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mc:AlternateContent xmlns:mc="http://schemas.openxmlformats.org/markup-compatibility/2006">
    <mc:Choice Requires="x15">
      <x15ac:absPath xmlns:x15ac="http://schemas.microsoft.com/office/spreadsheetml/2010/11/ac" url="C:\Users\koike19\Desktop\"/>
    </mc:Choice>
  </mc:AlternateContent>
  <xr:revisionPtr revIDLastSave="0" documentId="8_{0557D4A1-7A8E-491E-971F-FB952C5A173D}" xr6:coauthVersionLast="47" xr6:coauthVersionMax="47" xr10:uidLastSave="{00000000-0000-0000-0000-000000000000}"/>
  <bookViews>
    <workbookView xWindow="-120" yWindow="450" windowWidth="29040" windowHeight="16950" tabRatio="812" activeTab="6" xr2:uid="{00000000-000D-0000-FFFF-FFFF00000000}"/>
  </bookViews>
  <sheets>
    <sheet name="入力" sheetId="53996" r:id="rId1"/>
    <sheet name="パターン別掛け率（入力）" sheetId="53993" r:id="rId2"/>
    <sheet name="6桁" sheetId="54018" r:id="rId3"/>
    <sheet name="パターン表" sheetId="54020" state="hidden" r:id="rId4"/>
    <sheet name="地区別掛け率" sheetId="54021" state="hidden" r:id="rId5"/>
    <sheet name="ユーザ別掛け率" sheetId="54022" state="hidden" r:id="rId6"/>
    <sheet name="全国標準卸価格" sheetId="54023" r:id="rId7"/>
    <sheet name="地区標準卸価格" sheetId="54024" r:id="rId8"/>
    <sheet name="ユーザー別卸価格" sheetId="54025" r:id="rId9"/>
    <sheet name="ユーザー別小売(卸)価格試算(税抜)" sheetId="54026" r:id="rId10"/>
    <sheet name="ユーザー別小売(卸)価格試算(税込)" sheetId="54027" r:id="rId11"/>
    <sheet name="A" sheetId="53995" r:id="rId12"/>
  </sheets>
  <definedNames>
    <definedName name="_xlnm._FilterDatabase" localSheetId="11" hidden="1">A!$A$1:$K$1337</definedName>
    <definedName name="_xlnm._FilterDatabase" localSheetId="1" hidden="1">'パターン別掛け率（入力）'!$A$2:$I$140</definedName>
    <definedName name="_xlnm.Print_Area" localSheetId="11">A!#REF!</definedName>
    <definedName name="_xlnm.Print_Area" localSheetId="0">入力!$A$1:$I$35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236" i="54024" l="1"/>
  <c r="S1235" i="54024"/>
  <c r="S1234" i="54024"/>
  <c r="S1233" i="54024"/>
  <c r="S1232" i="54024"/>
  <c r="Q1236" i="54024"/>
  <c r="Q1235" i="54024"/>
  <c r="Q1234" i="54024"/>
  <c r="Q1233" i="54024"/>
  <c r="Q1232" i="54024"/>
  <c r="O1236" i="54024"/>
  <c r="O1235" i="54024"/>
  <c r="O1234" i="54024"/>
  <c r="O1233" i="54024"/>
  <c r="O1232" i="54024"/>
  <c r="M1236" i="54024"/>
  <c r="M1235" i="54024"/>
  <c r="M1234" i="54024"/>
  <c r="M1233" i="54024"/>
  <c r="M1232" i="54024"/>
  <c r="K1236" i="54024"/>
  <c r="K1235" i="54024"/>
  <c r="K1234" i="54024"/>
  <c r="K1233" i="54024"/>
  <c r="K1232" i="54024"/>
  <c r="I1236" i="54024"/>
  <c r="I1235" i="54024"/>
  <c r="I1234" i="54024"/>
  <c r="I1233" i="54024"/>
  <c r="I1232" i="54024"/>
  <c r="G1236" i="54024"/>
  <c r="G1235" i="54024"/>
  <c r="G1234" i="54024"/>
  <c r="G1233" i="54024"/>
  <c r="G1232" i="54024"/>
  <c r="S1236" i="54025"/>
  <c r="S1235" i="54025"/>
  <c r="S1234" i="54025"/>
  <c r="S1233" i="54025"/>
  <c r="S1232" i="54025"/>
  <c r="Q1236" i="54025"/>
  <c r="Q1235" i="54025"/>
  <c r="Q1234" i="54025"/>
  <c r="Q1233" i="54025"/>
  <c r="Q1232" i="54025"/>
  <c r="O1236" i="54025"/>
  <c r="O1235" i="54025"/>
  <c r="O1234" i="54025"/>
  <c r="O1233" i="54025"/>
  <c r="O1232" i="54025"/>
  <c r="M1236" i="54025"/>
  <c r="M1235" i="54025"/>
  <c r="M1234" i="54025"/>
  <c r="M1233" i="54025"/>
  <c r="M1232" i="54025"/>
  <c r="K1236" i="54025"/>
  <c r="K1235" i="54025"/>
  <c r="K1234" i="54025"/>
  <c r="K1233" i="54025"/>
  <c r="K1232" i="54025"/>
  <c r="I1236" i="54025"/>
  <c r="I1235" i="54025"/>
  <c r="I1234" i="54025"/>
  <c r="I1233" i="54025"/>
  <c r="I1232" i="54025"/>
  <c r="G1236" i="54025"/>
  <c r="G1235" i="54025"/>
  <c r="G1234" i="54025"/>
  <c r="G1233" i="54025"/>
  <c r="G1232" i="54025"/>
  <c r="S1236" i="54026"/>
  <c r="S1235" i="54026"/>
  <c r="S1234" i="54026"/>
  <c r="S1233" i="54026"/>
  <c r="S1232" i="54026"/>
  <c r="Q1236" i="54026"/>
  <c r="Q1235" i="54026"/>
  <c r="Q1234" i="54026"/>
  <c r="Q1233" i="54026"/>
  <c r="Q1232" i="54026"/>
  <c r="O1236" i="54026"/>
  <c r="O1235" i="54026"/>
  <c r="O1234" i="54026"/>
  <c r="O1233" i="54026"/>
  <c r="O1232" i="54026"/>
  <c r="M1236" i="54026"/>
  <c r="M1235" i="54026"/>
  <c r="M1234" i="54026"/>
  <c r="M1233" i="54026"/>
  <c r="M1232" i="54026"/>
  <c r="K1236" i="54026"/>
  <c r="K1235" i="54026"/>
  <c r="K1234" i="54026"/>
  <c r="K1233" i="54026"/>
  <c r="K1232" i="54026"/>
  <c r="I1236" i="54026"/>
  <c r="I1235" i="54026"/>
  <c r="I1234" i="54026"/>
  <c r="I1233" i="54026"/>
  <c r="I1232" i="54026"/>
  <c r="G1236" i="54026"/>
  <c r="G1235" i="54026"/>
  <c r="G1234" i="54026"/>
  <c r="G1233" i="54026"/>
  <c r="G1232" i="54026"/>
  <c r="S1236" i="54027"/>
  <c r="S1235" i="54027"/>
  <c r="S1234" i="54027"/>
  <c r="S1233" i="54027"/>
  <c r="S1232" i="54027"/>
  <c r="Q1236" i="54027"/>
  <c r="Q1235" i="54027"/>
  <c r="Q1234" i="54027"/>
  <c r="Q1233" i="54027"/>
  <c r="Q1232" i="54027"/>
  <c r="O1236" i="54027"/>
  <c r="O1235" i="54027"/>
  <c r="O1234" i="54027"/>
  <c r="O1233" i="54027"/>
  <c r="O1232" i="54027"/>
  <c r="M1236" i="54027"/>
  <c r="M1235" i="54027"/>
  <c r="M1234" i="54027"/>
  <c r="M1233" i="54027"/>
  <c r="M1232" i="54027"/>
  <c r="K1236" i="54027"/>
  <c r="K1235" i="54027"/>
  <c r="K1234" i="54027"/>
  <c r="K1233" i="54027"/>
  <c r="K1232" i="54027"/>
  <c r="I1236" i="54027"/>
  <c r="I1235" i="54027"/>
  <c r="I1234" i="54027"/>
  <c r="I1233" i="54027"/>
  <c r="I1232" i="54027"/>
  <c r="G1236" i="54027"/>
  <c r="G1235" i="54027"/>
  <c r="G1234" i="54027"/>
  <c r="G1233" i="54027"/>
  <c r="G1232" i="54027"/>
  <c r="S1236" i="54023"/>
  <c r="S1235" i="54023"/>
  <c r="S1234" i="54023"/>
  <c r="S1233" i="54023"/>
  <c r="S1232" i="54023"/>
  <c r="Q1236" i="54023"/>
  <c r="Q1235" i="54023"/>
  <c r="Q1234" i="54023"/>
  <c r="Q1233" i="54023"/>
  <c r="Q1232" i="54023"/>
  <c r="O1236" i="54023"/>
  <c r="O1235" i="54023"/>
  <c r="O1234" i="54023"/>
  <c r="O1233" i="54023"/>
  <c r="O1232" i="54023"/>
  <c r="M1236" i="54023"/>
  <c r="M1235" i="54023"/>
  <c r="M1234" i="54023"/>
  <c r="M1233" i="54023"/>
  <c r="M1232" i="54023"/>
  <c r="K1236" i="54023"/>
  <c r="K1235" i="54023"/>
  <c r="K1234" i="54023"/>
  <c r="K1233" i="54023"/>
  <c r="K1232" i="54023"/>
  <c r="I1236" i="54023"/>
  <c r="I1235" i="54023"/>
  <c r="I1234" i="54023"/>
  <c r="I1233" i="54023"/>
  <c r="I1232" i="54023"/>
  <c r="G1236" i="54023"/>
  <c r="G1235" i="54023"/>
  <c r="G1234" i="54023"/>
  <c r="G1233" i="54023"/>
  <c r="G1232" i="54023"/>
  <c r="O822" i="54024"/>
  <c r="O821" i="54024"/>
  <c r="O820" i="54024"/>
  <c r="O819" i="54024"/>
  <c r="O818" i="54024"/>
  <c r="O817" i="54024"/>
  <c r="O816" i="54024"/>
  <c r="O815" i="54024"/>
  <c r="O814" i="54024"/>
  <c r="O813" i="54024"/>
  <c r="O812" i="54024"/>
  <c r="O811" i="54024"/>
  <c r="O810" i="54024"/>
  <c r="O809" i="54024"/>
  <c r="O808" i="54024"/>
  <c r="M822" i="54024"/>
  <c r="M821" i="54024"/>
  <c r="M820" i="54024"/>
  <c r="M819" i="54024"/>
  <c r="M818" i="54024"/>
  <c r="M817" i="54024"/>
  <c r="M816" i="54024"/>
  <c r="M815" i="54024"/>
  <c r="M814" i="54024"/>
  <c r="M813" i="54024"/>
  <c r="M812" i="54024"/>
  <c r="M811" i="54024"/>
  <c r="M810" i="54024"/>
  <c r="M809" i="54024"/>
  <c r="M808" i="54024"/>
  <c r="K822" i="54024"/>
  <c r="K821" i="54024"/>
  <c r="K820" i="54024"/>
  <c r="K819" i="54024"/>
  <c r="K818" i="54024"/>
  <c r="K817" i="54024"/>
  <c r="K816" i="54024"/>
  <c r="K815" i="54024"/>
  <c r="K814" i="54024"/>
  <c r="K813" i="54024"/>
  <c r="K812" i="54024"/>
  <c r="K811" i="54024"/>
  <c r="K810" i="54024"/>
  <c r="K809" i="54024"/>
  <c r="K808" i="54024"/>
  <c r="I822" i="54024"/>
  <c r="I821" i="54024"/>
  <c r="I820" i="54024"/>
  <c r="I819" i="54024"/>
  <c r="I818" i="54024"/>
  <c r="I817" i="54024"/>
  <c r="I816" i="54024"/>
  <c r="I815" i="54024"/>
  <c r="I814" i="54024"/>
  <c r="I813" i="54024"/>
  <c r="I812" i="54024"/>
  <c r="I811" i="54024"/>
  <c r="I810" i="54024"/>
  <c r="I809" i="54024"/>
  <c r="I808" i="54024"/>
  <c r="G822" i="54024"/>
  <c r="G821" i="54024"/>
  <c r="G820" i="54024"/>
  <c r="G819" i="54024"/>
  <c r="G818" i="54024"/>
  <c r="G817" i="54024"/>
  <c r="G816" i="54024"/>
  <c r="G815" i="54024"/>
  <c r="G814" i="54024"/>
  <c r="G813" i="54024"/>
  <c r="G812" i="54024"/>
  <c r="G811" i="54024"/>
  <c r="G810" i="54024"/>
  <c r="G809" i="54024"/>
  <c r="G808" i="54024"/>
  <c r="O822" i="54025"/>
  <c r="O821" i="54025"/>
  <c r="O820" i="54025"/>
  <c r="O819" i="54025"/>
  <c r="O818" i="54025"/>
  <c r="O817" i="54025"/>
  <c r="O816" i="54025"/>
  <c r="O815" i="54025"/>
  <c r="O814" i="54025"/>
  <c r="O813" i="54025"/>
  <c r="O812" i="54025"/>
  <c r="O811" i="54025"/>
  <c r="O810" i="54025"/>
  <c r="O809" i="54025"/>
  <c r="O808" i="54025"/>
  <c r="M822" i="54025"/>
  <c r="M821" i="54025"/>
  <c r="M820" i="54025"/>
  <c r="M819" i="54025"/>
  <c r="M818" i="54025"/>
  <c r="M817" i="54025"/>
  <c r="M816" i="54025"/>
  <c r="M815" i="54025"/>
  <c r="M814" i="54025"/>
  <c r="M813" i="54025"/>
  <c r="M812" i="54025"/>
  <c r="M811" i="54025"/>
  <c r="M810" i="54025"/>
  <c r="M809" i="54025"/>
  <c r="M808" i="54025"/>
  <c r="K822" i="54025"/>
  <c r="K821" i="54025"/>
  <c r="K820" i="54025"/>
  <c r="K819" i="54025"/>
  <c r="K818" i="54025"/>
  <c r="K817" i="54025"/>
  <c r="K816" i="54025"/>
  <c r="K815" i="54025"/>
  <c r="K814" i="54025"/>
  <c r="K813" i="54025"/>
  <c r="K812" i="54025"/>
  <c r="K811" i="54025"/>
  <c r="K810" i="54025"/>
  <c r="K809" i="54025"/>
  <c r="K808" i="54025"/>
  <c r="I822" i="54025"/>
  <c r="I821" i="54025"/>
  <c r="I820" i="54025"/>
  <c r="I819" i="54025"/>
  <c r="I818" i="54025"/>
  <c r="I817" i="54025"/>
  <c r="I816" i="54025"/>
  <c r="I815" i="54025"/>
  <c r="I814" i="54025"/>
  <c r="I813" i="54025"/>
  <c r="I812" i="54025"/>
  <c r="I811" i="54025"/>
  <c r="I810" i="54025"/>
  <c r="I809" i="54025"/>
  <c r="I808" i="54025"/>
  <c r="G822" i="54025"/>
  <c r="G821" i="54025"/>
  <c r="G820" i="54025"/>
  <c r="G819" i="54025"/>
  <c r="G818" i="54025"/>
  <c r="G817" i="54025"/>
  <c r="G816" i="54025"/>
  <c r="G815" i="54025"/>
  <c r="G814" i="54025"/>
  <c r="G813" i="54025"/>
  <c r="G812" i="54025"/>
  <c r="G811" i="54025"/>
  <c r="G810" i="54025"/>
  <c r="G809" i="54025"/>
  <c r="G808" i="54025"/>
  <c r="O822" i="54026"/>
  <c r="O821" i="54026"/>
  <c r="O820" i="54026"/>
  <c r="O819" i="54026"/>
  <c r="O818" i="54026"/>
  <c r="O817" i="54026"/>
  <c r="O816" i="54026"/>
  <c r="O815" i="54026"/>
  <c r="O814" i="54026"/>
  <c r="O813" i="54026"/>
  <c r="O812" i="54026"/>
  <c r="O811" i="54026"/>
  <c r="O810" i="54026"/>
  <c r="O809" i="54026"/>
  <c r="O808" i="54026"/>
  <c r="M822" i="54026"/>
  <c r="M821" i="54026"/>
  <c r="M820" i="54026"/>
  <c r="M819" i="54026"/>
  <c r="M818" i="54026"/>
  <c r="M817" i="54026"/>
  <c r="M816" i="54026"/>
  <c r="M815" i="54026"/>
  <c r="M814" i="54026"/>
  <c r="M813" i="54026"/>
  <c r="M812" i="54026"/>
  <c r="M811" i="54026"/>
  <c r="M810" i="54026"/>
  <c r="M809" i="54026"/>
  <c r="M808" i="54026"/>
  <c r="K822" i="54026"/>
  <c r="K821" i="54026"/>
  <c r="K820" i="54026"/>
  <c r="K819" i="54026"/>
  <c r="K818" i="54026"/>
  <c r="K817" i="54026"/>
  <c r="K816" i="54026"/>
  <c r="K815" i="54026"/>
  <c r="K814" i="54026"/>
  <c r="K813" i="54026"/>
  <c r="K812" i="54026"/>
  <c r="K811" i="54026"/>
  <c r="K810" i="54026"/>
  <c r="K809" i="54026"/>
  <c r="K808" i="54026"/>
  <c r="I822" i="54026"/>
  <c r="I821" i="54026"/>
  <c r="I820" i="54026"/>
  <c r="I819" i="54026"/>
  <c r="I818" i="54026"/>
  <c r="I817" i="54026"/>
  <c r="I816" i="54026"/>
  <c r="I815" i="54026"/>
  <c r="I814" i="54026"/>
  <c r="I813" i="54026"/>
  <c r="I812" i="54026"/>
  <c r="I811" i="54026"/>
  <c r="I810" i="54026"/>
  <c r="I809" i="54026"/>
  <c r="I808" i="54026"/>
  <c r="G822" i="54026"/>
  <c r="G821" i="54026"/>
  <c r="G820" i="54026"/>
  <c r="G819" i="54026"/>
  <c r="G818" i="54026"/>
  <c r="G817" i="54026"/>
  <c r="G816" i="54026"/>
  <c r="G815" i="54026"/>
  <c r="G814" i="54026"/>
  <c r="G813" i="54026"/>
  <c r="G812" i="54026"/>
  <c r="G811" i="54026"/>
  <c r="G810" i="54026"/>
  <c r="G809" i="54026"/>
  <c r="G808" i="54026"/>
  <c r="O822" i="54027"/>
  <c r="O821" i="54027"/>
  <c r="O820" i="54027"/>
  <c r="O819" i="54027"/>
  <c r="O818" i="54027"/>
  <c r="O817" i="54027"/>
  <c r="O816" i="54027"/>
  <c r="O815" i="54027"/>
  <c r="O814" i="54027"/>
  <c r="O813" i="54027"/>
  <c r="O812" i="54027"/>
  <c r="O811" i="54027"/>
  <c r="O810" i="54027"/>
  <c r="O809" i="54027"/>
  <c r="O808" i="54027"/>
  <c r="M822" i="54027"/>
  <c r="M821" i="54027"/>
  <c r="M820" i="54027"/>
  <c r="M819" i="54027"/>
  <c r="M818" i="54027"/>
  <c r="M817" i="54027"/>
  <c r="M816" i="54027"/>
  <c r="M815" i="54027"/>
  <c r="M814" i="54027"/>
  <c r="M813" i="54027"/>
  <c r="M812" i="54027"/>
  <c r="M811" i="54027"/>
  <c r="M810" i="54027"/>
  <c r="M809" i="54027"/>
  <c r="M808" i="54027"/>
  <c r="K822" i="54027"/>
  <c r="K821" i="54027"/>
  <c r="K820" i="54027"/>
  <c r="K819" i="54027"/>
  <c r="K818" i="54027"/>
  <c r="K817" i="54027"/>
  <c r="K816" i="54027"/>
  <c r="K815" i="54027"/>
  <c r="K814" i="54027"/>
  <c r="K813" i="54027"/>
  <c r="K812" i="54027"/>
  <c r="K811" i="54027"/>
  <c r="K810" i="54027"/>
  <c r="K809" i="54027"/>
  <c r="K808" i="54027"/>
  <c r="I822" i="54027"/>
  <c r="I821" i="54027"/>
  <c r="I820" i="54027"/>
  <c r="I819" i="54027"/>
  <c r="I818" i="54027"/>
  <c r="I817" i="54027"/>
  <c r="I816" i="54027"/>
  <c r="I815" i="54027"/>
  <c r="I814" i="54027"/>
  <c r="I813" i="54027"/>
  <c r="I812" i="54027"/>
  <c r="I811" i="54027"/>
  <c r="I810" i="54027"/>
  <c r="I809" i="54027"/>
  <c r="I808" i="54027"/>
  <c r="G822" i="54027"/>
  <c r="G821" i="54027"/>
  <c r="G820" i="54027"/>
  <c r="G819" i="54027"/>
  <c r="G818" i="54027"/>
  <c r="G817" i="54027"/>
  <c r="G816" i="54027"/>
  <c r="G815" i="54027"/>
  <c r="G814" i="54027"/>
  <c r="G813" i="54027"/>
  <c r="G812" i="54027"/>
  <c r="G811" i="54027"/>
  <c r="G810" i="54027"/>
  <c r="G809" i="54027"/>
  <c r="G808" i="54027"/>
  <c r="O822" i="54023"/>
  <c r="O821" i="54023"/>
  <c r="O820" i="54023"/>
  <c r="O819" i="54023"/>
  <c r="O818" i="54023"/>
  <c r="O817" i="54023"/>
  <c r="O816" i="54023"/>
  <c r="O815" i="54023"/>
  <c r="O814" i="54023"/>
  <c r="O813" i="54023"/>
  <c r="O812" i="54023"/>
  <c r="O811" i="54023"/>
  <c r="O810" i="54023"/>
  <c r="O809" i="54023"/>
  <c r="O808" i="54023"/>
  <c r="M822" i="54023"/>
  <c r="M821" i="54023"/>
  <c r="M820" i="54023"/>
  <c r="M819" i="54023"/>
  <c r="M818" i="54023"/>
  <c r="M817" i="54023"/>
  <c r="M816" i="54023"/>
  <c r="M815" i="54023"/>
  <c r="M814" i="54023"/>
  <c r="M813" i="54023"/>
  <c r="M812" i="54023"/>
  <c r="M811" i="54023"/>
  <c r="M810" i="54023"/>
  <c r="M809" i="54023"/>
  <c r="M808" i="54023"/>
  <c r="K822" i="54023"/>
  <c r="K821" i="54023"/>
  <c r="K820" i="54023"/>
  <c r="K819" i="54023"/>
  <c r="K818" i="54023"/>
  <c r="K817" i="54023"/>
  <c r="K816" i="54023"/>
  <c r="K815" i="54023"/>
  <c r="K814" i="54023"/>
  <c r="K813" i="54023"/>
  <c r="K812" i="54023"/>
  <c r="K811" i="54023"/>
  <c r="K810" i="54023"/>
  <c r="K809" i="54023"/>
  <c r="K808" i="54023"/>
  <c r="I822" i="54023"/>
  <c r="I821" i="54023"/>
  <c r="I820" i="54023"/>
  <c r="I819" i="54023"/>
  <c r="I818" i="54023"/>
  <c r="I817" i="54023"/>
  <c r="I816" i="54023"/>
  <c r="I815" i="54023"/>
  <c r="I814" i="54023"/>
  <c r="I813" i="54023"/>
  <c r="I812" i="54023"/>
  <c r="I811" i="54023"/>
  <c r="I810" i="54023"/>
  <c r="I809" i="54023"/>
  <c r="I808" i="54023"/>
  <c r="G822" i="54023"/>
  <c r="G821" i="54023"/>
  <c r="G820" i="54023"/>
  <c r="G819" i="54023"/>
  <c r="G818" i="54023"/>
  <c r="G817" i="54023"/>
  <c r="G816" i="54023"/>
  <c r="G815" i="54023"/>
  <c r="G814" i="54023"/>
  <c r="G813" i="54023"/>
  <c r="G812" i="54023"/>
  <c r="G811" i="54023"/>
  <c r="G810" i="54023"/>
  <c r="G809" i="54023"/>
  <c r="G808" i="54023"/>
  <c r="S802" i="54024"/>
  <c r="S801" i="54024"/>
  <c r="S800" i="54024"/>
  <c r="S799" i="54024"/>
  <c r="S798" i="54024"/>
  <c r="S797" i="54024"/>
  <c r="S796" i="54024"/>
  <c r="S795" i="54024"/>
  <c r="S794" i="54024"/>
  <c r="S793" i="54024"/>
  <c r="S792" i="54024"/>
  <c r="S791" i="54024"/>
  <c r="S790" i="54024"/>
  <c r="S789" i="54024"/>
  <c r="S788" i="54024"/>
  <c r="S787" i="54024"/>
  <c r="S786" i="54024"/>
  <c r="S785" i="54024"/>
  <c r="S784" i="54024"/>
  <c r="S783" i="54024"/>
  <c r="S782" i="54024"/>
  <c r="S781" i="54024"/>
  <c r="Q802" i="54024"/>
  <c r="Q801" i="54024"/>
  <c r="Q800" i="54024"/>
  <c r="Q799" i="54024"/>
  <c r="Q798" i="54024"/>
  <c r="Q797" i="54024"/>
  <c r="Q796" i="54024"/>
  <c r="Q795" i="54024"/>
  <c r="Q794" i="54024"/>
  <c r="Q793" i="54024"/>
  <c r="Q792" i="54024"/>
  <c r="Q791" i="54024"/>
  <c r="Q790" i="54024"/>
  <c r="Q789" i="54024"/>
  <c r="Q788" i="54024"/>
  <c r="Q787" i="54024"/>
  <c r="Q786" i="54024"/>
  <c r="Q785" i="54024"/>
  <c r="Q784" i="54024"/>
  <c r="Q783" i="54024"/>
  <c r="Q782" i="54024"/>
  <c r="Q781" i="54024"/>
  <c r="O802" i="54024"/>
  <c r="O801" i="54024"/>
  <c r="O800" i="54024"/>
  <c r="O799" i="54024"/>
  <c r="O798" i="54024"/>
  <c r="O797" i="54024"/>
  <c r="O796" i="54024"/>
  <c r="O795" i="54024"/>
  <c r="O794" i="54024"/>
  <c r="O793" i="54024"/>
  <c r="O792" i="54024"/>
  <c r="O791" i="54024"/>
  <c r="O790" i="54024"/>
  <c r="O789" i="54024"/>
  <c r="O788" i="54024"/>
  <c r="O787" i="54024"/>
  <c r="O786" i="54024"/>
  <c r="O785" i="54024"/>
  <c r="O784" i="54024"/>
  <c r="O783" i="54024"/>
  <c r="O782" i="54024"/>
  <c r="O781" i="54024"/>
  <c r="M802" i="54024"/>
  <c r="M801" i="54024"/>
  <c r="M800" i="54024"/>
  <c r="M799" i="54024"/>
  <c r="M798" i="54024"/>
  <c r="M797" i="54024"/>
  <c r="M796" i="54024"/>
  <c r="M795" i="54024"/>
  <c r="M794" i="54024"/>
  <c r="M793" i="54024"/>
  <c r="M792" i="54024"/>
  <c r="M791" i="54024"/>
  <c r="M790" i="54024"/>
  <c r="M789" i="54024"/>
  <c r="M788" i="54024"/>
  <c r="M787" i="54024"/>
  <c r="M786" i="54024"/>
  <c r="M785" i="54024"/>
  <c r="M784" i="54024"/>
  <c r="M783" i="54024"/>
  <c r="M782" i="54024"/>
  <c r="M781" i="54024"/>
  <c r="K802" i="54024"/>
  <c r="K801" i="54024"/>
  <c r="K800" i="54024"/>
  <c r="K799" i="54024"/>
  <c r="K798" i="54024"/>
  <c r="K797" i="54024"/>
  <c r="K796" i="54024"/>
  <c r="K795" i="54024"/>
  <c r="K794" i="54024"/>
  <c r="K793" i="54024"/>
  <c r="K792" i="54024"/>
  <c r="K791" i="54024"/>
  <c r="K790" i="54024"/>
  <c r="K789" i="54024"/>
  <c r="K788" i="54024"/>
  <c r="K787" i="54024"/>
  <c r="K786" i="54024"/>
  <c r="K785" i="54024"/>
  <c r="K784" i="54024"/>
  <c r="K783" i="54024"/>
  <c r="K782" i="54024"/>
  <c r="K781" i="54024"/>
  <c r="I802" i="54024"/>
  <c r="I801" i="54024"/>
  <c r="I800" i="54024"/>
  <c r="I799" i="54024"/>
  <c r="I798" i="54024"/>
  <c r="I797" i="54024"/>
  <c r="I796" i="54024"/>
  <c r="I795" i="54024"/>
  <c r="I794" i="54024"/>
  <c r="I793" i="54024"/>
  <c r="I792" i="54024"/>
  <c r="I791" i="54024"/>
  <c r="I790" i="54024"/>
  <c r="I789" i="54024"/>
  <c r="I788" i="54024"/>
  <c r="I787" i="54024"/>
  <c r="I786" i="54024"/>
  <c r="I785" i="54024"/>
  <c r="I784" i="54024"/>
  <c r="I783" i="54024"/>
  <c r="I782" i="54024"/>
  <c r="I781" i="54024"/>
  <c r="G802" i="54024"/>
  <c r="G801" i="54024"/>
  <c r="G800" i="54024"/>
  <c r="G799" i="54024"/>
  <c r="G798" i="54024"/>
  <c r="G797" i="54024"/>
  <c r="G796" i="54024"/>
  <c r="G795" i="54024"/>
  <c r="G794" i="54024"/>
  <c r="G793" i="54024"/>
  <c r="G792" i="54024"/>
  <c r="G791" i="54024"/>
  <c r="G790" i="54024"/>
  <c r="G789" i="54024"/>
  <c r="G788" i="54024"/>
  <c r="G787" i="54024"/>
  <c r="G786" i="54024"/>
  <c r="G785" i="54024"/>
  <c r="G784" i="54024"/>
  <c r="G783" i="54024"/>
  <c r="G782" i="54024"/>
  <c r="G781" i="54024"/>
  <c r="S802" i="54025"/>
  <c r="S801" i="54025"/>
  <c r="S800" i="54025"/>
  <c r="S799" i="54025"/>
  <c r="S798" i="54025"/>
  <c r="S797" i="54025"/>
  <c r="S796" i="54025"/>
  <c r="S795" i="54025"/>
  <c r="S794" i="54025"/>
  <c r="S793" i="54025"/>
  <c r="S792" i="54025"/>
  <c r="S791" i="54025"/>
  <c r="S790" i="54025"/>
  <c r="S789" i="54025"/>
  <c r="S788" i="54025"/>
  <c r="S787" i="54025"/>
  <c r="S786" i="54025"/>
  <c r="S785" i="54025"/>
  <c r="S784" i="54025"/>
  <c r="S783" i="54025"/>
  <c r="S782" i="54025"/>
  <c r="S781" i="54025"/>
  <c r="Q802" i="54025"/>
  <c r="Q801" i="54025"/>
  <c r="Q800" i="54025"/>
  <c r="Q799" i="54025"/>
  <c r="Q798" i="54025"/>
  <c r="Q797" i="54025"/>
  <c r="Q796" i="54025"/>
  <c r="Q795" i="54025"/>
  <c r="Q794" i="54025"/>
  <c r="Q793" i="54025"/>
  <c r="Q792" i="54025"/>
  <c r="Q791" i="54025"/>
  <c r="Q790" i="54025"/>
  <c r="Q789" i="54025"/>
  <c r="Q788" i="54025"/>
  <c r="Q787" i="54025"/>
  <c r="Q786" i="54025"/>
  <c r="Q785" i="54025"/>
  <c r="Q784" i="54025"/>
  <c r="Q783" i="54025"/>
  <c r="Q782" i="54025"/>
  <c r="Q781" i="54025"/>
  <c r="O802" i="54025"/>
  <c r="O801" i="54025"/>
  <c r="O800" i="54025"/>
  <c r="O799" i="54025"/>
  <c r="O798" i="54025"/>
  <c r="O797" i="54025"/>
  <c r="O796" i="54025"/>
  <c r="O795" i="54025"/>
  <c r="O794" i="54025"/>
  <c r="O793" i="54025"/>
  <c r="O792" i="54025"/>
  <c r="O791" i="54025"/>
  <c r="O790" i="54025"/>
  <c r="O789" i="54025"/>
  <c r="O788" i="54025"/>
  <c r="O787" i="54025"/>
  <c r="O786" i="54025"/>
  <c r="O785" i="54025"/>
  <c r="O784" i="54025"/>
  <c r="O783" i="54025"/>
  <c r="O782" i="54025"/>
  <c r="O781" i="54025"/>
  <c r="M802" i="54025"/>
  <c r="M801" i="54025"/>
  <c r="M800" i="54025"/>
  <c r="M799" i="54025"/>
  <c r="M798" i="54025"/>
  <c r="M797" i="54025"/>
  <c r="M796" i="54025"/>
  <c r="M795" i="54025"/>
  <c r="M794" i="54025"/>
  <c r="M793" i="54025"/>
  <c r="M792" i="54025"/>
  <c r="M791" i="54025"/>
  <c r="M790" i="54025"/>
  <c r="M789" i="54025"/>
  <c r="M788" i="54025"/>
  <c r="M787" i="54025"/>
  <c r="M786" i="54025"/>
  <c r="M785" i="54025"/>
  <c r="M784" i="54025"/>
  <c r="M783" i="54025"/>
  <c r="M782" i="54025"/>
  <c r="M781" i="54025"/>
  <c r="K802" i="54025"/>
  <c r="K801" i="54025"/>
  <c r="K800" i="54025"/>
  <c r="K799" i="54025"/>
  <c r="K798" i="54025"/>
  <c r="K797" i="54025"/>
  <c r="K796" i="54025"/>
  <c r="K795" i="54025"/>
  <c r="K794" i="54025"/>
  <c r="K793" i="54025"/>
  <c r="K792" i="54025"/>
  <c r="K791" i="54025"/>
  <c r="K790" i="54025"/>
  <c r="K789" i="54025"/>
  <c r="K788" i="54025"/>
  <c r="K787" i="54025"/>
  <c r="K786" i="54025"/>
  <c r="K785" i="54025"/>
  <c r="K784" i="54025"/>
  <c r="K783" i="54025"/>
  <c r="K782" i="54025"/>
  <c r="K781" i="54025"/>
  <c r="I802" i="54025"/>
  <c r="I801" i="54025"/>
  <c r="I800" i="54025"/>
  <c r="I799" i="54025"/>
  <c r="I798" i="54025"/>
  <c r="I797" i="54025"/>
  <c r="I796" i="54025"/>
  <c r="I795" i="54025"/>
  <c r="I794" i="54025"/>
  <c r="I793" i="54025"/>
  <c r="I792" i="54025"/>
  <c r="I791" i="54025"/>
  <c r="I790" i="54025"/>
  <c r="I789" i="54025"/>
  <c r="I788" i="54025"/>
  <c r="I787" i="54025"/>
  <c r="I786" i="54025"/>
  <c r="I785" i="54025"/>
  <c r="I784" i="54025"/>
  <c r="I783" i="54025"/>
  <c r="I782" i="54025"/>
  <c r="I781" i="54025"/>
  <c r="G802" i="54025"/>
  <c r="G801" i="54025"/>
  <c r="G800" i="54025"/>
  <c r="G799" i="54025"/>
  <c r="G798" i="54025"/>
  <c r="G797" i="54025"/>
  <c r="G796" i="54025"/>
  <c r="G795" i="54025"/>
  <c r="G794" i="54025"/>
  <c r="G793" i="54025"/>
  <c r="G792" i="54025"/>
  <c r="G791" i="54025"/>
  <c r="G790" i="54025"/>
  <c r="G789" i="54025"/>
  <c r="G788" i="54025"/>
  <c r="G787" i="54025"/>
  <c r="G786" i="54025"/>
  <c r="G785" i="54025"/>
  <c r="G784" i="54025"/>
  <c r="G783" i="54025"/>
  <c r="G782" i="54025"/>
  <c r="G781" i="54025"/>
  <c r="S802" i="54026"/>
  <c r="S801" i="54026"/>
  <c r="S800" i="54026"/>
  <c r="S799" i="54026"/>
  <c r="S798" i="54026"/>
  <c r="S797" i="54026"/>
  <c r="S796" i="54026"/>
  <c r="S795" i="54026"/>
  <c r="S794" i="54026"/>
  <c r="S793" i="54026"/>
  <c r="S792" i="54026"/>
  <c r="S791" i="54026"/>
  <c r="S790" i="54026"/>
  <c r="S789" i="54026"/>
  <c r="S788" i="54026"/>
  <c r="S787" i="54026"/>
  <c r="S786" i="54026"/>
  <c r="S785" i="54026"/>
  <c r="S784" i="54026"/>
  <c r="S783" i="54026"/>
  <c r="S782" i="54026"/>
  <c r="S781" i="54026"/>
  <c r="Q802" i="54026"/>
  <c r="Q801" i="54026"/>
  <c r="Q800" i="54026"/>
  <c r="Q799" i="54026"/>
  <c r="Q798" i="54026"/>
  <c r="Q797" i="54026"/>
  <c r="Q796" i="54026"/>
  <c r="Q795" i="54026"/>
  <c r="Q794" i="54026"/>
  <c r="Q793" i="54026"/>
  <c r="Q792" i="54026"/>
  <c r="Q791" i="54026"/>
  <c r="Q790" i="54026"/>
  <c r="Q789" i="54026"/>
  <c r="Q788" i="54026"/>
  <c r="Q787" i="54026"/>
  <c r="Q786" i="54026"/>
  <c r="Q785" i="54026"/>
  <c r="Q784" i="54026"/>
  <c r="Q783" i="54026"/>
  <c r="Q782" i="54026"/>
  <c r="Q781" i="54026"/>
  <c r="O802" i="54026"/>
  <c r="O801" i="54026"/>
  <c r="O800" i="54026"/>
  <c r="O799" i="54026"/>
  <c r="O798" i="54026"/>
  <c r="O797" i="54026"/>
  <c r="O796" i="54026"/>
  <c r="O795" i="54026"/>
  <c r="O794" i="54026"/>
  <c r="O793" i="54026"/>
  <c r="O792" i="54026"/>
  <c r="O791" i="54026"/>
  <c r="O790" i="54026"/>
  <c r="O789" i="54026"/>
  <c r="O788" i="54026"/>
  <c r="O787" i="54026"/>
  <c r="O786" i="54026"/>
  <c r="O785" i="54026"/>
  <c r="O784" i="54026"/>
  <c r="O783" i="54026"/>
  <c r="O782" i="54026"/>
  <c r="O781" i="54026"/>
  <c r="M802" i="54026"/>
  <c r="M801" i="54026"/>
  <c r="M800" i="54026"/>
  <c r="M799" i="54026"/>
  <c r="M798" i="54026"/>
  <c r="M797" i="54026"/>
  <c r="M796" i="54026"/>
  <c r="M795" i="54026"/>
  <c r="M794" i="54026"/>
  <c r="M793" i="54026"/>
  <c r="M792" i="54026"/>
  <c r="M791" i="54026"/>
  <c r="M790" i="54026"/>
  <c r="M789" i="54026"/>
  <c r="M788" i="54026"/>
  <c r="M787" i="54026"/>
  <c r="M786" i="54026"/>
  <c r="M785" i="54026"/>
  <c r="M784" i="54026"/>
  <c r="M783" i="54026"/>
  <c r="M782" i="54026"/>
  <c r="M781" i="54026"/>
  <c r="K802" i="54026"/>
  <c r="K801" i="54026"/>
  <c r="K800" i="54026"/>
  <c r="K799" i="54026"/>
  <c r="K798" i="54026"/>
  <c r="K797" i="54026"/>
  <c r="K796" i="54026"/>
  <c r="K795" i="54026"/>
  <c r="K794" i="54026"/>
  <c r="K793" i="54026"/>
  <c r="K792" i="54026"/>
  <c r="K791" i="54026"/>
  <c r="K790" i="54026"/>
  <c r="K789" i="54026"/>
  <c r="K788" i="54026"/>
  <c r="K787" i="54026"/>
  <c r="K786" i="54026"/>
  <c r="K785" i="54026"/>
  <c r="K784" i="54026"/>
  <c r="K783" i="54026"/>
  <c r="K782" i="54026"/>
  <c r="K781" i="54026"/>
  <c r="I802" i="54026"/>
  <c r="I801" i="54026"/>
  <c r="I800" i="54026"/>
  <c r="I799" i="54026"/>
  <c r="I798" i="54026"/>
  <c r="I797" i="54026"/>
  <c r="I796" i="54026"/>
  <c r="I795" i="54026"/>
  <c r="I794" i="54026"/>
  <c r="I793" i="54026"/>
  <c r="I792" i="54026"/>
  <c r="I791" i="54026"/>
  <c r="I790" i="54026"/>
  <c r="I789" i="54026"/>
  <c r="I788" i="54026"/>
  <c r="I787" i="54026"/>
  <c r="I786" i="54026"/>
  <c r="I785" i="54026"/>
  <c r="I784" i="54026"/>
  <c r="I783" i="54026"/>
  <c r="I782" i="54026"/>
  <c r="I781" i="54026"/>
  <c r="G802" i="54026"/>
  <c r="G801" i="54026"/>
  <c r="G800" i="54026"/>
  <c r="G799" i="54026"/>
  <c r="G798" i="54026"/>
  <c r="G797" i="54026"/>
  <c r="G796" i="54026"/>
  <c r="G795" i="54026"/>
  <c r="G794" i="54026"/>
  <c r="G793" i="54026"/>
  <c r="G792" i="54026"/>
  <c r="G791" i="54026"/>
  <c r="G790" i="54026"/>
  <c r="G789" i="54026"/>
  <c r="G788" i="54026"/>
  <c r="G787" i="54026"/>
  <c r="G786" i="54026"/>
  <c r="G785" i="54026"/>
  <c r="G784" i="54026"/>
  <c r="G783" i="54026"/>
  <c r="G782" i="54026"/>
  <c r="G781" i="54026"/>
  <c r="S802" i="54027"/>
  <c r="S801" i="54027"/>
  <c r="S800" i="54027"/>
  <c r="S799" i="54027"/>
  <c r="S798" i="54027"/>
  <c r="S797" i="54027"/>
  <c r="S796" i="54027"/>
  <c r="S795" i="54027"/>
  <c r="S794" i="54027"/>
  <c r="S793" i="54027"/>
  <c r="S792" i="54027"/>
  <c r="S791" i="54027"/>
  <c r="S790" i="54027"/>
  <c r="S789" i="54027"/>
  <c r="S788" i="54027"/>
  <c r="S787" i="54027"/>
  <c r="S786" i="54027"/>
  <c r="S785" i="54027"/>
  <c r="S784" i="54027"/>
  <c r="S783" i="54027"/>
  <c r="S782" i="54027"/>
  <c r="S781" i="54027"/>
  <c r="Q802" i="54027"/>
  <c r="Q801" i="54027"/>
  <c r="Q800" i="54027"/>
  <c r="Q799" i="54027"/>
  <c r="Q798" i="54027"/>
  <c r="Q797" i="54027"/>
  <c r="Q796" i="54027"/>
  <c r="Q795" i="54027"/>
  <c r="Q794" i="54027"/>
  <c r="Q793" i="54027"/>
  <c r="Q792" i="54027"/>
  <c r="Q791" i="54027"/>
  <c r="Q790" i="54027"/>
  <c r="Q789" i="54027"/>
  <c r="Q788" i="54027"/>
  <c r="Q787" i="54027"/>
  <c r="Q786" i="54027"/>
  <c r="Q785" i="54027"/>
  <c r="Q784" i="54027"/>
  <c r="Q783" i="54027"/>
  <c r="Q782" i="54027"/>
  <c r="Q781" i="54027"/>
  <c r="O802" i="54027"/>
  <c r="O801" i="54027"/>
  <c r="O800" i="54027"/>
  <c r="O799" i="54027"/>
  <c r="O798" i="54027"/>
  <c r="O797" i="54027"/>
  <c r="O796" i="54027"/>
  <c r="O795" i="54027"/>
  <c r="O794" i="54027"/>
  <c r="O793" i="54027"/>
  <c r="O792" i="54027"/>
  <c r="O791" i="54027"/>
  <c r="O790" i="54027"/>
  <c r="O789" i="54027"/>
  <c r="O788" i="54027"/>
  <c r="O787" i="54027"/>
  <c r="O786" i="54027"/>
  <c r="O785" i="54027"/>
  <c r="O784" i="54027"/>
  <c r="O783" i="54027"/>
  <c r="O782" i="54027"/>
  <c r="O781" i="54027"/>
  <c r="M802" i="54027"/>
  <c r="M801" i="54027"/>
  <c r="M800" i="54027"/>
  <c r="M799" i="54027"/>
  <c r="M798" i="54027"/>
  <c r="M797" i="54027"/>
  <c r="M796" i="54027"/>
  <c r="M795" i="54027"/>
  <c r="M794" i="54027"/>
  <c r="M793" i="54027"/>
  <c r="M792" i="54027"/>
  <c r="M791" i="54027"/>
  <c r="M790" i="54027"/>
  <c r="M789" i="54027"/>
  <c r="M788" i="54027"/>
  <c r="M787" i="54027"/>
  <c r="M786" i="54027"/>
  <c r="M785" i="54027"/>
  <c r="M784" i="54027"/>
  <c r="M783" i="54027"/>
  <c r="M782" i="54027"/>
  <c r="M781" i="54027"/>
  <c r="K802" i="54027"/>
  <c r="K801" i="54027"/>
  <c r="K800" i="54027"/>
  <c r="K799" i="54027"/>
  <c r="K798" i="54027"/>
  <c r="K797" i="54027"/>
  <c r="K796" i="54027"/>
  <c r="K795" i="54027"/>
  <c r="K794" i="54027"/>
  <c r="K793" i="54027"/>
  <c r="K792" i="54027"/>
  <c r="K791" i="54027"/>
  <c r="K790" i="54027"/>
  <c r="K789" i="54027"/>
  <c r="K788" i="54027"/>
  <c r="K787" i="54027"/>
  <c r="K786" i="54027"/>
  <c r="K785" i="54027"/>
  <c r="K784" i="54027"/>
  <c r="K783" i="54027"/>
  <c r="K782" i="54027"/>
  <c r="K781" i="54027"/>
  <c r="I802" i="54027"/>
  <c r="I801" i="54027"/>
  <c r="I800" i="54027"/>
  <c r="I799" i="54027"/>
  <c r="I798" i="54027"/>
  <c r="I797" i="54027"/>
  <c r="I796" i="54027"/>
  <c r="I795" i="54027"/>
  <c r="I794" i="54027"/>
  <c r="I793" i="54027"/>
  <c r="I792" i="54027"/>
  <c r="I791" i="54027"/>
  <c r="I790" i="54027"/>
  <c r="I789" i="54027"/>
  <c r="I788" i="54027"/>
  <c r="I787" i="54027"/>
  <c r="I786" i="54027"/>
  <c r="I785" i="54027"/>
  <c r="I784" i="54027"/>
  <c r="I783" i="54027"/>
  <c r="I782" i="54027"/>
  <c r="I781" i="54027"/>
  <c r="G802" i="54027"/>
  <c r="G801" i="54027"/>
  <c r="G800" i="54027"/>
  <c r="G799" i="54027"/>
  <c r="G798" i="54027"/>
  <c r="G797" i="54027"/>
  <c r="G796" i="54027"/>
  <c r="G795" i="54027"/>
  <c r="G794" i="54027"/>
  <c r="G793" i="54027"/>
  <c r="G792" i="54027"/>
  <c r="G791" i="54027"/>
  <c r="G790" i="54027"/>
  <c r="G789" i="54027"/>
  <c r="G788" i="54027"/>
  <c r="G787" i="54027"/>
  <c r="G786" i="54027"/>
  <c r="G785" i="54027"/>
  <c r="G784" i="54027"/>
  <c r="G783" i="54027"/>
  <c r="G782" i="54027"/>
  <c r="G781" i="54027"/>
  <c r="S802" i="54023"/>
  <c r="S801" i="54023"/>
  <c r="S800" i="54023"/>
  <c r="S799" i="54023"/>
  <c r="S798" i="54023"/>
  <c r="S797" i="54023"/>
  <c r="S796" i="54023"/>
  <c r="S795" i="54023"/>
  <c r="S794" i="54023"/>
  <c r="S793" i="54023"/>
  <c r="S792" i="54023"/>
  <c r="S791" i="54023"/>
  <c r="S790" i="54023"/>
  <c r="S789" i="54023"/>
  <c r="S788" i="54023"/>
  <c r="S787" i="54023"/>
  <c r="S786" i="54023"/>
  <c r="S785" i="54023"/>
  <c r="S784" i="54023"/>
  <c r="S783" i="54023"/>
  <c r="S782" i="54023"/>
  <c r="S781" i="54023"/>
  <c r="Q802" i="54023"/>
  <c r="Q801" i="54023"/>
  <c r="Q800" i="54023"/>
  <c r="Q799" i="54023"/>
  <c r="Q798" i="54023"/>
  <c r="Q797" i="54023"/>
  <c r="Q796" i="54023"/>
  <c r="Q795" i="54023"/>
  <c r="Q794" i="54023"/>
  <c r="Q793" i="54023"/>
  <c r="Q792" i="54023"/>
  <c r="Q791" i="54023"/>
  <c r="Q790" i="54023"/>
  <c r="Q789" i="54023"/>
  <c r="Q788" i="54023"/>
  <c r="Q787" i="54023"/>
  <c r="Q786" i="54023"/>
  <c r="Q785" i="54023"/>
  <c r="Q784" i="54023"/>
  <c r="Q783" i="54023"/>
  <c r="Q782" i="54023"/>
  <c r="Q781" i="54023"/>
  <c r="O802" i="54023"/>
  <c r="O801" i="54023"/>
  <c r="O800" i="54023"/>
  <c r="O799" i="54023"/>
  <c r="O798" i="54023"/>
  <c r="O797" i="54023"/>
  <c r="O796" i="54023"/>
  <c r="O795" i="54023"/>
  <c r="O794" i="54023"/>
  <c r="O793" i="54023"/>
  <c r="O792" i="54023"/>
  <c r="O791" i="54023"/>
  <c r="O790" i="54023"/>
  <c r="O789" i="54023"/>
  <c r="O788" i="54023"/>
  <c r="O787" i="54023"/>
  <c r="O786" i="54023"/>
  <c r="O785" i="54023"/>
  <c r="O784" i="54023"/>
  <c r="O783" i="54023"/>
  <c r="O782" i="54023"/>
  <c r="O781" i="54023"/>
  <c r="M802" i="54023"/>
  <c r="M801" i="54023"/>
  <c r="M800" i="54023"/>
  <c r="M799" i="54023"/>
  <c r="M798" i="54023"/>
  <c r="M797" i="54023"/>
  <c r="M796" i="54023"/>
  <c r="M795" i="54023"/>
  <c r="M794" i="54023"/>
  <c r="M793" i="54023"/>
  <c r="M792" i="54023"/>
  <c r="M791" i="54023"/>
  <c r="M790" i="54023"/>
  <c r="M789" i="54023"/>
  <c r="M788" i="54023"/>
  <c r="M787" i="54023"/>
  <c r="M786" i="54023"/>
  <c r="M785" i="54023"/>
  <c r="M784" i="54023"/>
  <c r="M783" i="54023"/>
  <c r="M782" i="54023"/>
  <c r="M781" i="54023"/>
  <c r="K802" i="54023"/>
  <c r="K801" i="54023"/>
  <c r="K800" i="54023"/>
  <c r="K799" i="54023"/>
  <c r="K798" i="54023"/>
  <c r="K797" i="54023"/>
  <c r="K796" i="54023"/>
  <c r="K795" i="54023"/>
  <c r="K794" i="54023"/>
  <c r="K793" i="54023"/>
  <c r="K792" i="54023"/>
  <c r="K791" i="54023"/>
  <c r="K790" i="54023"/>
  <c r="K789" i="54023"/>
  <c r="K788" i="54023"/>
  <c r="K787" i="54023"/>
  <c r="K786" i="54023"/>
  <c r="K785" i="54023"/>
  <c r="K784" i="54023"/>
  <c r="K783" i="54023"/>
  <c r="K782" i="54023"/>
  <c r="K781" i="54023"/>
  <c r="I802" i="54023"/>
  <c r="I801" i="54023"/>
  <c r="I800" i="54023"/>
  <c r="I799" i="54023"/>
  <c r="I798" i="54023"/>
  <c r="I797" i="54023"/>
  <c r="I796" i="54023"/>
  <c r="I795" i="54023"/>
  <c r="I794" i="54023"/>
  <c r="I793" i="54023"/>
  <c r="I792" i="54023"/>
  <c r="I791" i="54023"/>
  <c r="I790" i="54023"/>
  <c r="I789" i="54023"/>
  <c r="I788" i="54023"/>
  <c r="I787" i="54023"/>
  <c r="I786" i="54023"/>
  <c r="I785" i="54023"/>
  <c r="I784" i="54023"/>
  <c r="I783" i="54023"/>
  <c r="I782" i="54023"/>
  <c r="I781" i="54023"/>
  <c r="G802" i="54023"/>
  <c r="G801" i="54023"/>
  <c r="G800" i="54023"/>
  <c r="G799" i="54023"/>
  <c r="G798" i="54023"/>
  <c r="G797" i="54023"/>
  <c r="G796" i="54023"/>
  <c r="G795" i="54023"/>
  <c r="G794" i="54023"/>
  <c r="G793" i="54023"/>
  <c r="G792" i="54023"/>
  <c r="G791" i="54023"/>
  <c r="G790" i="54023"/>
  <c r="G789" i="54023"/>
  <c r="G788" i="54023"/>
  <c r="G787" i="54023"/>
  <c r="G786" i="54023"/>
  <c r="G785" i="54023"/>
  <c r="G784" i="54023"/>
  <c r="G783" i="54023"/>
  <c r="G782" i="54023"/>
  <c r="G781" i="54023"/>
  <c r="Q768" i="54024"/>
  <c r="Q767" i="54024"/>
  <c r="Q766" i="54024"/>
  <c r="Q765" i="54024"/>
  <c r="Q764" i="54024"/>
  <c r="Q763" i="54024"/>
  <c r="Q762" i="54024"/>
  <c r="Q761" i="54024"/>
  <c r="Q760" i="54024"/>
  <c r="Q759" i="54024"/>
  <c r="Q758" i="54024"/>
  <c r="Q757" i="54024"/>
  <c r="Q756" i="54024"/>
  <c r="Q755" i="54024"/>
  <c r="Q754" i="54024"/>
  <c r="Q753" i="54024"/>
  <c r="Q752" i="54024"/>
  <c r="Q751" i="54024"/>
  <c r="Q750" i="54024"/>
  <c r="Q749" i="54024"/>
  <c r="Q748" i="54024"/>
  <c r="Q747" i="54024"/>
  <c r="Q746" i="54024"/>
  <c r="Q745" i="54024"/>
  <c r="Q744" i="54024"/>
  <c r="Q743" i="54024"/>
  <c r="Q742" i="54024"/>
  <c r="Q741" i="54024"/>
  <c r="O768" i="54024"/>
  <c r="O767" i="54024"/>
  <c r="O766" i="54024"/>
  <c r="O765" i="54024"/>
  <c r="O764" i="54024"/>
  <c r="O763" i="54024"/>
  <c r="O762" i="54024"/>
  <c r="O761" i="54024"/>
  <c r="O760" i="54024"/>
  <c r="O759" i="54024"/>
  <c r="O758" i="54024"/>
  <c r="O757" i="54024"/>
  <c r="O756" i="54024"/>
  <c r="O755" i="54024"/>
  <c r="O754" i="54024"/>
  <c r="O753" i="54024"/>
  <c r="O752" i="54024"/>
  <c r="O751" i="54024"/>
  <c r="O750" i="54024"/>
  <c r="O749" i="54024"/>
  <c r="O748" i="54024"/>
  <c r="O747" i="54024"/>
  <c r="O746" i="54024"/>
  <c r="O745" i="54024"/>
  <c r="O744" i="54024"/>
  <c r="O743" i="54024"/>
  <c r="O742" i="54024"/>
  <c r="O741" i="54024"/>
  <c r="M768" i="54024"/>
  <c r="M767" i="54024"/>
  <c r="M766" i="54024"/>
  <c r="M765" i="54024"/>
  <c r="M764" i="54024"/>
  <c r="M763" i="54024"/>
  <c r="M762" i="54024"/>
  <c r="M761" i="54024"/>
  <c r="M760" i="54024"/>
  <c r="M759" i="54024"/>
  <c r="M758" i="54024"/>
  <c r="M757" i="54024"/>
  <c r="M756" i="54024"/>
  <c r="M755" i="54024"/>
  <c r="M754" i="54024"/>
  <c r="M753" i="54024"/>
  <c r="M752" i="54024"/>
  <c r="M751" i="54024"/>
  <c r="M750" i="54024"/>
  <c r="M749" i="54024"/>
  <c r="M748" i="54024"/>
  <c r="M747" i="54024"/>
  <c r="M746" i="54024"/>
  <c r="M745" i="54024"/>
  <c r="M744" i="54024"/>
  <c r="M743" i="54024"/>
  <c r="M742" i="54024"/>
  <c r="M741" i="54024"/>
  <c r="K768" i="54024"/>
  <c r="K767" i="54024"/>
  <c r="K766" i="54024"/>
  <c r="K765" i="54024"/>
  <c r="K764" i="54024"/>
  <c r="K763" i="54024"/>
  <c r="K762" i="54024"/>
  <c r="K761" i="54024"/>
  <c r="K760" i="54024"/>
  <c r="K759" i="54024"/>
  <c r="K758" i="54024"/>
  <c r="K757" i="54024"/>
  <c r="K756" i="54024"/>
  <c r="K755" i="54024"/>
  <c r="K754" i="54024"/>
  <c r="K753" i="54024"/>
  <c r="K752" i="54024"/>
  <c r="K751" i="54024"/>
  <c r="K750" i="54024"/>
  <c r="K749" i="54024"/>
  <c r="K748" i="54024"/>
  <c r="K747" i="54024"/>
  <c r="K746" i="54024"/>
  <c r="K745" i="54024"/>
  <c r="K744" i="54024"/>
  <c r="K743" i="54024"/>
  <c r="K742" i="54024"/>
  <c r="K741" i="54024"/>
  <c r="I768" i="54024"/>
  <c r="I767" i="54024"/>
  <c r="I766" i="54024"/>
  <c r="I765" i="54024"/>
  <c r="I764" i="54024"/>
  <c r="I763" i="54024"/>
  <c r="I762" i="54024"/>
  <c r="I761" i="54024"/>
  <c r="I760" i="54024"/>
  <c r="I759" i="54024"/>
  <c r="I758" i="54024"/>
  <c r="I757" i="54024"/>
  <c r="I756" i="54024"/>
  <c r="I755" i="54024"/>
  <c r="I754" i="54024"/>
  <c r="I753" i="54024"/>
  <c r="I752" i="54024"/>
  <c r="I751" i="54024"/>
  <c r="I750" i="54024"/>
  <c r="I749" i="54024"/>
  <c r="I748" i="54024"/>
  <c r="I747" i="54024"/>
  <c r="I746" i="54024"/>
  <c r="I745" i="54024"/>
  <c r="I744" i="54024"/>
  <c r="I743" i="54024"/>
  <c r="I742" i="54024"/>
  <c r="I741" i="54024"/>
  <c r="G768" i="54024"/>
  <c r="G767" i="54024"/>
  <c r="G766" i="54024"/>
  <c r="G765" i="54024"/>
  <c r="G764" i="54024"/>
  <c r="G763" i="54024"/>
  <c r="G762" i="54024"/>
  <c r="G761" i="54024"/>
  <c r="G760" i="54024"/>
  <c r="G759" i="54024"/>
  <c r="G758" i="54024"/>
  <c r="G757" i="54024"/>
  <c r="G756" i="54024"/>
  <c r="G755" i="54024"/>
  <c r="G754" i="54024"/>
  <c r="G753" i="54024"/>
  <c r="G752" i="54024"/>
  <c r="G751" i="54024"/>
  <c r="G750" i="54024"/>
  <c r="G749" i="54024"/>
  <c r="G748" i="54024"/>
  <c r="G747" i="54024"/>
  <c r="G746" i="54024"/>
  <c r="G745" i="54024"/>
  <c r="G744" i="54024"/>
  <c r="G743" i="54024"/>
  <c r="G742" i="54024"/>
  <c r="G741" i="54024"/>
  <c r="Q768" i="54025"/>
  <c r="Q767" i="54025"/>
  <c r="Q766" i="54025"/>
  <c r="Q765" i="54025"/>
  <c r="Q764" i="54025"/>
  <c r="Q763" i="54025"/>
  <c r="Q762" i="54025"/>
  <c r="Q761" i="54025"/>
  <c r="Q760" i="54025"/>
  <c r="Q759" i="54025"/>
  <c r="Q758" i="54025"/>
  <c r="Q757" i="54025"/>
  <c r="Q756" i="54025"/>
  <c r="Q755" i="54025"/>
  <c r="Q754" i="54025"/>
  <c r="Q753" i="54025"/>
  <c r="Q752" i="54025"/>
  <c r="Q751" i="54025"/>
  <c r="Q750" i="54025"/>
  <c r="Q749" i="54025"/>
  <c r="Q748" i="54025"/>
  <c r="Q747" i="54025"/>
  <c r="Q746" i="54025"/>
  <c r="Q745" i="54025"/>
  <c r="Q744" i="54025"/>
  <c r="Q743" i="54025"/>
  <c r="Q742" i="54025"/>
  <c r="Q741" i="54025"/>
  <c r="O768" i="54025"/>
  <c r="O767" i="54025"/>
  <c r="O766" i="54025"/>
  <c r="O765" i="54025"/>
  <c r="O764" i="54025"/>
  <c r="O763" i="54025"/>
  <c r="O762" i="54025"/>
  <c r="O761" i="54025"/>
  <c r="O760" i="54025"/>
  <c r="O759" i="54025"/>
  <c r="O758" i="54025"/>
  <c r="O757" i="54025"/>
  <c r="O756" i="54025"/>
  <c r="O755" i="54025"/>
  <c r="O754" i="54025"/>
  <c r="O753" i="54025"/>
  <c r="O752" i="54025"/>
  <c r="O751" i="54025"/>
  <c r="O750" i="54025"/>
  <c r="O749" i="54025"/>
  <c r="O748" i="54025"/>
  <c r="O747" i="54025"/>
  <c r="O746" i="54025"/>
  <c r="O745" i="54025"/>
  <c r="O744" i="54025"/>
  <c r="O743" i="54025"/>
  <c r="O742" i="54025"/>
  <c r="O741" i="54025"/>
  <c r="M768" i="54025"/>
  <c r="M767" i="54025"/>
  <c r="M766" i="54025"/>
  <c r="M765" i="54025"/>
  <c r="M764" i="54025"/>
  <c r="M763" i="54025"/>
  <c r="M762" i="54025"/>
  <c r="M761" i="54025"/>
  <c r="M760" i="54025"/>
  <c r="M759" i="54025"/>
  <c r="M758" i="54025"/>
  <c r="M757" i="54025"/>
  <c r="M756" i="54025"/>
  <c r="M755" i="54025"/>
  <c r="M754" i="54025"/>
  <c r="M753" i="54025"/>
  <c r="M752" i="54025"/>
  <c r="M751" i="54025"/>
  <c r="M750" i="54025"/>
  <c r="M749" i="54025"/>
  <c r="M748" i="54025"/>
  <c r="M747" i="54025"/>
  <c r="M746" i="54025"/>
  <c r="M745" i="54025"/>
  <c r="M744" i="54025"/>
  <c r="M743" i="54025"/>
  <c r="M742" i="54025"/>
  <c r="M741" i="54025"/>
  <c r="K768" i="54025"/>
  <c r="K767" i="54025"/>
  <c r="K766" i="54025"/>
  <c r="K765" i="54025"/>
  <c r="K764" i="54025"/>
  <c r="K763" i="54025"/>
  <c r="K762" i="54025"/>
  <c r="K761" i="54025"/>
  <c r="K760" i="54025"/>
  <c r="K759" i="54025"/>
  <c r="K758" i="54025"/>
  <c r="K757" i="54025"/>
  <c r="K756" i="54025"/>
  <c r="K755" i="54025"/>
  <c r="K754" i="54025"/>
  <c r="K753" i="54025"/>
  <c r="K752" i="54025"/>
  <c r="K751" i="54025"/>
  <c r="K750" i="54025"/>
  <c r="K749" i="54025"/>
  <c r="K748" i="54025"/>
  <c r="K747" i="54025"/>
  <c r="K746" i="54025"/>
  <c r="K745" i="54025"/>
  <c r="K744" i="54025"/>
  <c r="K743" i="54025"/>
  <c r="K742" i="54025"/>
  <c r="K741" i="54025"/>
  <c r="I768" i="54025"/>
  <c r="I767" i="54025"/>
  <c r="I766" i="54025"/>
  <c r="I765" i="54025"/>
  <c r="I764" i="54025"/>
  <c r="I763" i="54025"/>
  <c r="I762" i="54025"/>
  <c r="I761" i="54025"/>
  <c r="I760" i="54025"/>
  <c r="I759" i="54025"/>
  <c r="I758" i="54025"/>
  <c r="I757" i="54025"/>
  <c r="I756" i="54025"/>
  <c r="I755" i="54025"/>
  <c r="I754" i="54025"/>
  <c r="I753" i="54025"/>
  <c r="I752" i="54025"/>
  <c r="I751" i="54025"/>
  <c r="I750" i="54025"/>
  <c r="I749" i="54025"/>
  <c r="I748" i="54025"/>
  <c r="I747" i="54025"/>
  <c r="I746" i="54025"/>
  <c r="I745" i="54025"/>
  <c r="I744" i="54025"/>
  <c r="I743" i="54025"/>
  <c r="I742" i="54025"/>
  <c r="I741" i="54025"/>
  <c r="G768" i="54025"/>
  <c r="G767" i="54025"/>
  <c r="G766" i="54025"/>
  <c r="G765" i="54025"/>
  <c r="G764" i="54025"/>
  <c r="G763" i="54025"/>
  <c r="G762" i="54025"/>
  <c r="G761" i="54025"/>
  <c r="G760" i="54025"/>
  <c r="G759" i="54025"/>
  <c r="G758" i="54025"/>
  <c r="G757" i="54025"/>
  <c r="G756" i="54025"/>
  <c r="G755" i="54025"/>
  <c r="G754" i="54025"/>
  <c r="G753" i="54025"/>
  <c r="G752" i="54025"/>
  <c r="G751" i="54025"/>
  <c r="G750" i="54025"/>
  <c r="G749" i="54025"/>
  <c r="G748" i="54025"/>
  <c r="G747" i="54025"/>
  <c r="G746" i="54025"/>
  <c r="G745" i="54025"/>
  <c r="G744" i="54025"/>
  <c r="G743" i="54025"/>
  <c r="G742" i="54025"/>
  <c r="G741" i="54025"/>
  <c r="Q768" i="54026"/>
  <c r="Q767" i="54026"/>
  <c r="Q766" i="54026"/>
  <c r="Q765" i="54026"/>
  <c r="Q764" i="54026"/>
  <c r="Q763" i="54026"/>
  <c r="Q762" i="54026"/>
  <c r="Q761" i="54026"/>
  <c r="Q760" i="54026"/>
  <c r="Q759" i="54026"/>
  <c r="Q758" i="54026"/>
  <c r="Q757" i="54026"/>
  <c r="Q756" i="54026"/>
  <c r="Q755" i="54026"/>
  <c r="Q754" i="54026"/>
  <c r="Q753" i="54026"/>
  <c r="Q752" i="54026"/>
  <c r="Q751" i="54026"/>
  <c r="Q750" i="54026"/>
  <c r="Q749" i="54026"/>
  <c r="Q748" i="54026"/>
  <c r="Q747" i="54026"/>
  <c r="Q746" i="54026"/>
  <c r="Q745" i="54026"/>
  <c r="Q744" i="54026"/>
  <c r="Q743" i="54026"/>
  <c r="Q742" i="54026"/>
  <c r="Q741" i="54026"/>
  <c r="O768" i="54026"/>
  <c r="O767" i="54026"/>
  <c r="O766" i="54026"/>
  <c r="O765" i="54026"/>
  <c r="O764" i="54026"/>
  <c r="O763" i="54026"/>
  <c r="O762" i="54026"/>
  <c r="O761" i="54026"/>
  <c r="O760" i="54026"/>
  <c r="O759" i="54026"/>
  <c r="O758" i="54026"/>
  <c r="O757" i="54026"/>
  <c r="O756" i="54026"/>
  <c r="O755" i="54026"/>
  <c r="O754" i="54026"/>
  <c r="O753" i="54026"/>
  <c r="O752" i="54026"/>
  <c r="O751" i="54026"/>
  <c r="O750" i="54026"/>
  <c r="O749" i="54026"/>
  <c r="O748" i="54026"/>
  <c r="O747" i="54026"/>
  <c r="O746" i="54026"/>
  <c r="O745" i="54026"/>
  <c r="O744" i="54026"/>
  <c r="O743" i="54026"/>
  <c r="O742" i="54026"/>
  <c r="O741" i="54026"/>
  <c r="M768" i="54026"/>
  <c r="M767" i="54026"/>
  <c r="M766" i="54026"/>
  <c r="M765" i="54026"/>
  <c r="M764" i="54026"/>
  <c r="M763" i="54026"/>
  <c r="M762" i="54026"/>
  <c r="M761" i="54026"/>
  <c r="M760" i="54026"/>
  <c r="M759" i="54026"/>
  <c r="M758" i="54026"/>
  <c r="M757" i="54026"/>
  <c r="M756" i="54026"/>
  <c r="M755" i="54026"/>
  <c r="M754" i="54026"/>
  <c r="M753" i="54026"/>
  <c r="M752" i="54026"/>
  <c r="M751" i="54026"/>
  <c r="M750" i="54026"/>
  <c r="M749" i="54026"/>
  <c r="M748" i="54026"/>
  <c r="M747" i="54026"/>
  <c r="M746" i="54026"/>
  <c r="M745" i="54026"/>
  <c r="M744" i="54026"/>
  <c r="M743" i="54026"/>
  <c r="M742" i="54026"/>
  <c r="M741" i="54026"/>
  <c r="K768" i="54026"/>
  <c r="K767" i="54026"/>
  <c r="K766" i="54026"/>
  <c r="K765" i="54026"/>
  <c r="K764" i="54026"/>
  <c r="K763" i="54026"/>
  <c r="K762" i="54026"/>
  <c r="K761" i="54026"/>
  <c r="K760" i="54026"/>
  <c r="K759" i="54026"/>
  <c r="K758" i="54026"/>
  <c r="K757" i="54026"/>
  <c r="K756" i="54026"/>
  <c r="K755" i="54026"/>
  <c r="K754" i="54026"/>
  <c r="K753" i="54026"/>
  <c r="K752" i="54026"/>
  <c r="K751" i="54026"/>
  <c r="K750" i="54026"/>
  <c r="K749" i="54026"/>
  <c r="K748" i="54026"/>
  <c r="K747" i="54026"/>
  <c r="K746" i="54026"/>
  <c r="K745" i="54026"/>
  <c r="K744" i="54026"/>
  <c r="K743" i="54026"/>
  <c r="K742" i="54026"/>
  <c r="K741" i="54026"/>
  <c r="I768" i="54026"/>
  <c r="I767" i="54026"/>
  <c r="I766" i="54026"/>
  <c r="I765" i="54026"/>
  <c r="I764" i="54026"/>
  <c r="I763" i="54026"/>
  <c r="I762" i="54026"/>
  <c r="I761" i="54026"/>
  <c r="I760" i="54026"/>
  <c r="I759" i="54026"/>
  <c r="I758" i="54026"/>
  <c r="I757" i="54026"/>
  <c r="I756" i="54026"/>
  <c r="I755" i="54026"/>
  <c r="I754" i="54026"/>
  <c r="I753" i="54026"/>
  <c r="I752" i="54026"/>
  <c r="I751" i="54026"/>
  <c r="I750" i="54026"/>
  <c r="I749" i="54026"/>
  <c r="I748" i="54026"/>
  <c r="I747" i="54026"/>
  <c r="I746" i="54026"/>
  <c r="I745" i="54026"/>
  <c r="I744" i="54026"/>
  <c r="I743" i="54026"/>
  <c r="I742" i="54026"/>
  <c r="I741" i="54026"/>
  <c r="G768" i="54026"/>
  <c r="G767" i="54026"/>
  <c r="G766" i="54026"/>
  <c r="G765" i="54026"/>
  <c r="G764" i="54026"/>
  <c r="G763" i="54026"/>
  <c r="G762" i="54026"/>
  <c r="G761" i="54026"/>
  <c r="G760" i="54026"/>
  <c r="G759" i="54026"/>
  <c r="G758" i="54026"/>
  <c r="G757" i="54026"/>
  <c r="G756" i="54026"/>
  <c r="G755" i="54026"/>
  <c r="G754" i="54026"/>
  <c r="G753" i="54026"/>
  <c r="G752" i="54026"/>
  <c r="G751" i="54026"/>
  <c r="G750" i="54026"/>
  <c r="G749" i="54026"/>
  <c r="G748" i="54026"/>
  <c r="G747" i="54026"/>
  <c r="G746" i="54026"/>
  <c r="G745" i="54026"/>
  <c r="G744" i="54026"/>
  <c r="G743" i="54026"/>
  <c r="G742" i="54026"/>
  <c r="G741" i="54026"/>
  <c r="Q768" i="54027"/>
  <c r="Q767" i="54027"/>
  <c r="Q766" i="54027"/>
  <c r="Q765" i="54027"/>
  <c r="Q764" i="54027"/>
  <c r="Q763" i="54027"/>
  <c r="Q762" i="54027"/>
  <c r="Q761" i="54027"/>
  <c r="Q760" i="54027"/>
  <c r="Q759" i="54027"/>
  <c r="Q758" i="54027"/>
  <c r="Q757" i="54027"/>
  <c r="Q756" i="54027"/>
  <c r="Q755" i="54027"/>
  <c r="Q754" i="54027"/>
  <c r="Q753" i="54027"/>
  <c r="Q752" i="54027"/>
  <c r="Q751" i="54027"/>
  <c r="Q750" i="54027"/>
  <c r="Q749" i="54027"/>
  <c r="Q748" i="54027"/>
  <c r="Q747" i="54027"/>
  <c r="Q746" i="54027"/>
  <c r="Q745" i="54027"/>
  <c r="Q744" i="54027"/>
  <c r="Q743" i="54027"/>
  <c r="Q742" i="54027"/>
  <c r="Q741" i="54027"/>
  <c r="O768" i="54027"/>
  <c r="O767" i="54027"/>
  <c r="O766" i="54027"/>
  <c r="O765" i="54027"/>
  <c r="O764" i="54027"/>
  <c r="O763" i="54027"/>
  <c r="O762" i="54027"/>
  <c r="O761" i="54027"/>
  <c r="O760" i="54027"/>
  <c r="O759" i="54027"/>
  <c r="O758" i="54027"/>
  <c r="O757" i="54027"/>
  <c r="O756" i="54027"/>
  <c r="O755" i="54027"/>
  <c r="O754" i="54027"/>
  <c r="O753" i="54027"/>
  <c r="O752" i="54027"/>
  <c r="O751" i="54027"/>
  <c r="O750" i="54027"/>
  <c r="O749" i="54027"/>
  <c r="O748" i="54027"/>
  <c r="O747" i="54027"/>
  <c r="O746" i="54027"/>
  <c r="O745" i="54027"/>
  <c r="O744" i="54027"/>
  <c r="O743" i="54027"/>
  <c r="O742" i="54027"/>
  <c r="O741" i="54027"/>
  <c r="M768" i="54027"/>
  <c r="M767" i="54027"/>
  <c r="M766" i="54027"/>
  <c r="M765" i="54027"/>
  <c r="M764" i="54027"/>
  <c r="M763" i="54027"/>
  <c r="M762" i="54027"/>
  <c r="M761" i="54027"/>
  <c r="M760" i="54027"/>
  <c r="M759" i="54027"/>
  <c r="M758" i="54027"/>
  <c r="M757" i="54027"/>
  <c r="M756" i="54027"/>
  <c r="M755" i="54027"/>
  <c r="M754" i="54027"/>
  <c r="M753" i="54027"/>
  <c r="M752" i="54027"/>
  <c r="M751" i="54027"/>
  <c r="M750" i="54027"/>
  <c r="M749" i="54027"/>
  <c r="M748" i="54027"/>
  <c r="M747" i="54027"/>
  <c r="M746" i="54027"/>
  <c r="M745" i="54027"/>
  <c r="M744" i="54027"/>
  <c r="M743" i="54027"/>
  <c r="M742" i="54027"/>
  <c r="M741" i="54027"/>
  <c r="K768" i="54027"/>
  <c r="K767" i="54027"/>
  <c r="K766" i="54027"/>
  <c r="K765" i="54027"/>
  <c r="K764" i="54027"/>
  <c r="K763" i="54027"/>
  <c r="K762" i="54027"/>
  <c r="K761" i="54027"/>
  <c r="K760" i="54027"/>
  <c r="K759" i="54027"/>
  <c r="K758" i="54027"/>
  <c r="K757" i="54027"/>
  <c r="K756" i="54027"/>
  <c r="K755" i="54027"/>
  <c r="K754" i="54027"/>
  <c r="K753" i="54027"/>
  <c r="K752" i="54027"/>
  <c r="K751" i="54027"/>
  <c r="K750" i="54027"/>
  <c r="K749" i="54027"/>
  <c r="K748" i="54027"/>
  <c r="K747" i="54027"/>
  <c r="K746" i="54027"/>
  <c r="K745" i="54027"/>
  <c r="K744" i="54027"/>
  <c r="K743" i="54027"/>
  <c r="K742" i="54027"/>
  <c r="K741" i="54027"/>
  <c r="I768" i="54027"/>
  <c r="I767" i="54027"/>
  <c r="I766" i="54027"/>
  <c r="I765" i="54027"/>
  <c r="I764" i="54027"/>
  <c r="I763" i="54027"/>
  <c r="I762" i="54027"/>
  <c r="I761" i="54027"/>
  <c r="I760" i="54027"/>
  <c r="I759" i="54027"/>
  <c r="I758" i="54027"/>
  <c r="I757" i="54027"/>
  <c r="I756" i="54027"/>
  <c r="I755" i="54027"/>
  <c r="I754" i="54027"/>
  <c r="I753" i="54027"/>
  <c r="I752" i="54027"/>
  <c r="I751" i="54027"/>
  <c r="I750" i="54027"/>
  <c r="I749" i="54027"/>
  <c r="I748" i="54027"/>
  <c r="I747" i="54027"/>
  <c r="I746" i="54027"/>
  <c r="I745" i="54027"/>
  <c r="I744" i="54027"/>
  <c r="I743" i="54027"/>
  <c r="I742" i="54027"/>
  <c r="I741" i="54027"/>
  <c r="G768" i="54027"/>
  <c r="G767" i="54027"/>
  <c r="G766" i="54027"/>
  <c r="G765" i="54027"/>
  <c r="G764" i="54027"/>
  <c r="G763" i="54027"/>
  <c r="G762" i="54027"/>
  <c r="G761" i="54027"/>
  <c r="G760" i="54027"/>
  <c r="G759" i="54027"/>
  <c r="G758" i="54027"/>
  <c r="G757" i="54027"/>
  <c r="G756" i="54027"/>
  <c r="G755" i="54027"/>
  <c r="G754" i="54027"/>
  <c r="G753" i="54027"/>
  <c r="G752" i="54027"/>
  <c r="G751" i="54027"/>
  <c r="G750" i="54027"/>
  <c r="G749" i="54027"/>
  <c r="G748" i="54027"/>
  <c r="G747" i="54027"/>
  <c r="G746" i="54027"/>
  <c r="G745" i="54027"/>
  <c r="G744" i="54027"/>
  <c r="G743" i="54027"/>
  <c r="G742" i="54027"/>
  <c r="G741" i="54027"/>
  <c r="Q768" i="54023"/>
  <c r="Q767" i="54023"/>
  <c r="Q766" i="54023"/>
  <c r="Q765" i="54023"/>
  <c r="Q764" i="54023"/>
  <c r="Q763" i="54023"/>
  <c r="Q762" i="54023"/>
  <c r="Q761" i="54023"/>
  <c r="Q760" i="54023"/>
  <c r="Q759" i="54023"/>
  <c r="Q758" i="54023"/>
  <c r="Q757" i="54023"/>
  <c r="Q756" i="54023"/>
  <c r="Q755" i="54023"/>
  <c r="Q754" i="54023"/>
  <c r="Q753" i="54023"/>
  <c r="Q752" i="54023"/>
  <c r="Q751" i="54023"/>
  <c r="Q750" i="54023"/>
  <c r="Q749" i="54023"/>
  <c r="Q748" i="54023"/>
  <c r="Q747" i="54023"/>
  <c r="Q746" i="54023"/>
  <c r="Q745" i="54023"/>
  <c r="Q744" i="54023"/>
  <c r="Q743" i="54023"/>
  <c r="Q742" i="54023"/>
  <c r="Q741" i="54023"/>
  <c r="O768" i="54023"/>
  <c r="O767" i="54023"/>
  <c r="O766" i="54023"/>
  <c r="O765" i="54023"/>
  <c r="O764" i="54023"/>
  <c r="O763" i="54023"/>
  <c r="O762" i="54023"/>
  <c r="O761" i="54023"/>
  <c r="O760" i="54023"/>
  <c r="O759" i="54023"/>
  <c r="O758" i="54023"/>
  <c r="O757" i="54023"/>
  <c r="O756" i="54023"/>
  <c r="O755" i="54023"/>
  <c r="O754" i="54023"/>
  <c r="O753" i="54023"/>
  <c r="O752" i="54023"/>
  <c r="O751" i="54023"/>
  <c r="O750" i="54023"/>
  <c r="O749" i="54023"/>
  <c r="O748" i="54023"/>
  <c r="O747" i="54023"/>
  <c r="O746" i="54023"/>
  <c r="O745" i="54023"/>
  <c r="O744" i="54023"/>
  <c r="O743" i="54023"/>
  <c r="O742" i="54023"/>
  <c r="O741" i="54023"/>
  <c r="M768" i="54023"/>
  <c r="M767" i="54023"/>
  <c r="M766" i="54023"/>
  <c r="M765" i="54023"/>
  <c r="M764" i="54023"/>
  <c r="M763" i="54023"/>
  <c r="M762" i="54023"/>
  <c r="M761" i="54023"/>
  <c r="M760" i="54023"/>
  <c r="M759" i="54023"/>
  <c r="M758" i="54023"/>
  <c r="M757" i="54023"/>
  <c r="M756" i="54023"/>
  <c r="M755" i="54023"/>
  <c r="M754" i="54023"/>
  <c r="M753" i="54023"/>
  <c r="M752" i="54023"/>
  <c r="M751" i="54023"/>
  <c r="M750" i="54023"/>
  <c r="M749" i="54023"/>
  <c r="M748" i="54023"/>
  <c r="M747" i="54023"/>
  <c r="M746" i="54023"/>
  <c r="M745" i="54023"/>
  <c r="M744" i="54023"/>
  <c r="M743" i="54023"/>
  <c r="M742" i="54023"/>
  <c r="M741" i="54023"/>
  <c r="K768" i="54023"/>
  <c r="K767" i="54023"/>
  <c r="K766" i="54023"/>
  <c r="K765" i="54023"/>
  <c r="K764" i="54023"/>
  <c r="K763" i="54023"/>
  <c r="K762" i="54023"/>
  <c r="K761" i="54023"/>
  <c r="K760" i="54023"/>
  <c r="K759" i="54023"/>
  <c r="K758" i="54023"/>
  <c r="K757" i="54023"/>
  <c r="K756" i="54023"/>
  <c r="K755" i="54023"/>
  <c r="K754" i="54023"/>
  <c r="K753" i="54023"/>
  <c r="K752" i="54023"/>
  <c r="K751" i="54023"/>
  <c r="K750" i="54023"/>
  <c r="K749" i="54023"/>
  <c r="K748" i="54023"/>
  <c r="K747" i="54023"/>
  <c r="K746" i="54023"/>
  <c r="K745" i="54023"/>
  <c r="K744" i="54023"/>
  <c r="K743" i="54023"/>
  <c r="K742" i="54023"/>
  <c r="K741" i="54023"/>
  <c r="I768" i="54023"/>
  <c r="I767" i="54023"/>
  <c r="I766" i="54023"/>
  <c r="I765" i="54023"/>
  <c r="I764" i="54023"/>
  <c r="I763" i="54023"/>
  <c r="I762" i="54023"/>
  <c r="I761" i="54023"/>
  <c r="I760" i="54023"/>
  <c r="I759" i="54023"/>
  <c r="I758" i="54023"/>
  <c r="I757" i="54023"/>
  <c r="I756" i="54023"/>
  <c r="I755" i="54023"/>
  <c r="I754" i="54023"/>
  <c r="I753" i="54023"/>
  <c r="I752" i="54023"/>
  <c r="I751" i="54023"/>
  <c r="I750" i="54023"/>
  <c r="I749" i="54023"/>
  <c r="I748" i="54023"/>
  <c r="I747" i="54023"/>
  <c r="I746" i="54023"/>
  <c r="I745" i="54023"/>
  <c r="I744" i="54023"/>
  <c r="I743" i="54023"/>
  <c r="I742" i="54023"/>
  <c r="I741" i="54023"/>
  <c r="G768" i="54023"/>
  <c r="G767" i="54023"/>
  <c r="G766" i="54023"/>
  <c r="G765" i="54023"/>
  <c r="G764" i="54023"/>
  <c r="G763" i="54023"/>
  <c r="G762" i="54023"/>
  <c r="G761" i="54023"/>
  <c r="G760" i="54023"/>
  <c r="G759" i="54023"/>
  <c r="G758" i="54023"/>
  <c r="G757" i="54023"/>
  <c r="G756" i="54023"/>
  <c r="G755" i="54023"/>
  <c r="G754" i="54023"/>
  <c r="G753" i="54023"/>
  <c r="G752" i="54023"/>
  <c r="G751" i="54023"/>
  <c r="G750" i="54023"/>
  <c r="G749" i="54023"/>
  <c r="G748" i="54023"/>
  <c r="G747" i="54023"/>
  <c r="G746" i="54023"/>
  <c r="G745" i="54023"/>
  <c r="G744" i="54023"/>
  <c r="G743" i="54023"/>
  <c r="G742" i="54023"/>
  <c r="G741" i="54023"/>
  <c r="Q732" i="54024"/>
  <c r="Q731" i="54024"/>
  <c r="Q730" i="54024"/>
  <c r="Q729" i="54024"/>
  <c r="Q728" i="54024"/>
  <c r="Q727" i="54024"/>
  <c r="Q726" i="54024"/>
  <c r="Q725" i="54024"/>
  <c r="Q724" i="54024"/>
  <c r="Q723" i="54024"/>
  <c r="Q722" i="54024"/>
  <c r="Q721" i="54024"/>
  <c r="Q720" i="54024"/>
  <c r="Q719" i="54024"/>
  <c r="Q718" i="54024"/>
  <c r="Q717" i="54024"/>
  <c r="Q716" i="54024"/>
  <c r="Q715" i="54024"/>
  <c r="Q714" i="54024"/>
  <c r="Q713" i="54024"/>
  <c r="Q712" i="54024"/>
  <c r="Q711" i="54024"/>
  <c r="Q710" i="54024"/>
  <c r="Q709" i="54024"/>
  <c r="Q708" i="54024"/>
  <c r="Q707" i="54024"/>
  <c r="Q706" i="54024"/>
  <c r="Q705" i="54024"/>
  <c r="Q704" i="54024"/>
  <c r="Q703" i="54024"/>
  <c r="Q702" i="54024"/>
  <c r="Q701" i="54024"/>
  <c r="Q700" i="54024"/>
  <c r="Q699" i="54024"/>
  <c r="Q698" i="54024"/>
  <c r="Q697" i="54024"/>
  <c r="Q696" i="54024"/>
  <c r="Q695" i="54024"/>
  <c r="Q694" i="54024"/>
  <c r="Q693" i="54024"/>
  <c r="O732" i="54024"/>
  <c r="O731" i="54024"/>
  <c r="O730" i="54024"/>
  <c r="O729" i="54024"/>
  <c r="O728" i="54024"/>
  <c r="O727" i="54024"/>
  <c r="O726" i="54024"/>
  <c r="O725" i="54024"/>
  <c r="O724" i="54024"/>
  <c r="O723" i="54024"/>
  <c r="O722" i="54024"/>
  <c r="O721" i="54024"/>
  <c r="O720" i="54024"/>
  <c r="O719" i="54024"/>
  <c r="O718" i="54024"/>
  <c r="O717" i="54024"/>
  <c r="O716" i="54024"/>
  <c r="O715" i="54024"/>
  <c r="O714" i="54024"/>
  <c r="O713" i="54024"/>
  <c r="O712" i="54024"/>
  <c r="O711" i="54024"/>
  <c r="O710" i="54024"/>
  <c r="O709" i="54024"/>
  <c r="O708" i="54024"/>
  <c r="O707" i="54024"/>
  <c r="O706" i="54024"/>
  <c r="O705" i="54024"/>
  <c r="O704" i="54024"/>
  <c r="O703" i="54024"/>
  <c r="O702" i="54024"/>
  <c r="O701" i="54024"/>
  <c r="O700" i="54024"/>
  <c r="O699" i="54024"/>
  <c r="O698" i="54024"/>
  <c r="O697" i="54024"/>
  <c r="O696" i="54024"/>
  <c r="O695" i="54024"/>
  <c r="O694" i="54024"/>
  <c r="O693" i="54024"/>
  <c r="M732" i="54024"/>
  <c r="M731" i="54024"/>
  <c r="M730" i="54024"/>
  <c r="M729" i="54024"/>
  <c r="M728" i="54024"/>
  <c r="M727" i="54024"/>
  <c r="M726" i="54024"/>
  <c r="M725" i="54024"/>
  <c r="M724" i="54024"/>
  <c r="M723" i="54024"/>
  <c r="M722" i="54024"/>
  <c r="M721" i="54024"/>
  <c r="M720" i="54024"/>
  <c r="M719" i="54024"/>
  <c r="M718" i="54024"/>
  <c r="M717" i="54024"/>
  <c r="M716" i="54024"/>
  <c r="M715" i="54024"/>
  <c r="M714" i="54024"/>
  <c r="M713" i="54024"/>
  <c r="M712" i="54024"/>
  <c r="M711" i="54024"/>
  <c r="M710" i="54024"/>
  <c r="M709" i="54024"/>
  <c r="M708" i="54024"/>
  <c r="M707" i="54024"/>
  <c r="M706" i="54024"/>
  <c r="M705" i="54024"/>
  <c r="M704" i="54024"/>
  <c r="M703" i="54024"/>
  <c r="M702" i="54024"/>
  <c r="M701" i="54024"/>
  <c r="M700" i="54024"/>
  <c r="M699" i="54024"/>
  <c r="M698" i="54024"/>
  <c r="M697" i="54024"/>
  <c r="M696" i="54024"/>
  <c r="M695" i="54024"/>
  <c r="M694" i="54024"/>
  <c r="M693" i="54024"/>
  <c r="K732" i="54024"/>
  <c r="K731" i="54024"/>
  <c r="K730" i="54024"/>
  <c r="K729" i="54024"/>
  <c r="K728" i="54024"/>
  <c r="K727" i="54024"/>
  <c r="K726" i="54024"/>
  <c r="K725" i="54024"/>
  <c r="K724" i="54024"/>
  <c r="K723" i="54024"/>
  <c r="K722" i="54024"/>
  <c r="K721" i="54024"/>
  <c r="K720" i="54024"/>
  <c r="K719" i="54024"/>
  <c r="K718" i="54024"/>
  <c r="K717" i="54024"/>
  <c r="K716" i="54024"/>
  <c r="K715" i="54024"/>
  <c r="K714" i="54024"/>
  <c r="K713" i="54024"/>
  <c r="K712" i="54024"/>
  <c r="K711" i="54024"/>
  <c r="K710" i="54024"/>
  <c r="K709" i="54024"/>
  <c r="K708" i="54024"/>
  <c r="K707" i="54024"/>
  <c r="K706" i="54024"/>
  <c r="K705" i="54024"/>
  <c r="K704" i="54024"/>
  <c r="K703" i="54024"/>
  <c r="K702" i="54024"/>
  <c r="K701" i="54024"/>
  <c r="K700" i="54024"/>
  <c r="K699" i="54024"/>
  <c r="K698" i="54024"/>
  <c r="K697" i="54024"/>
  <c r="K696" i="54024"/>
  <c r="K695" i="54024"/>
  <c r="K694" i="54024"/>
  <c r="K693" i="54024"/>
  <c r="I732" i="54024"/>
  <c r="I731" i="54024"/>
  <c r="I730" i="54024"/>
  <c r="I729" i="54024"/>
  <c r="I728" i="54024"/>
  <c r="I727" i="54024"/>
  <c r="I726" i="54024"/>
  <c r="I725" i="54024"/>
  <c r="I724" i="54024"/>
  <c r="I723" i="54024"/>
  <c r="I722" i="54024"/>
  <c r="I721" i="54024"/>
  <c r="I720" i="54024"/>
  <c r="I719" i="54024"/>
  <c r="I718" i="54024"/>
  <c r="I717" i="54024"/>
  <c r="I716" i="54024"/>
  <c r="I715" i="54024"/>
  <c r="I714" i="54024"/>
  <c r="I713" i="54024"/>
  <c r="I712" i="54024"/>
  <c r="I711" i="54024"/>
  <c r="I710" i="54024"/>
  <c r="I709" i="54024"/>
  <c r="I708" i="54024"/>
  <c r="I707" i="54024"/>
  <c r="I706" i="54024"/>
  <c r="I705" i="54024"/>
  <c r="I704" i="54024"/>
  <c r="I703" i="54024"/>
  <c r="I702" i="54024"/>
  <c r="I701" i="54024"/>
  <c r="I700" i="54024"/>
  <c r="I699" i="54024"/>
  <c r="I698" i="54024"/>
  <c r="I697" i="54024"/>
  <c r="I696" i="54024"/>
  <c r="I695" i="54024"/>
  <c r="I694" i="54024"/>
  <c r="I693" i="54024"/>
  <c r="G732" i="54024"/>
  <c r="G731" i="54024"/>
  <c r="G730" i="54024"/>
  <c r="G729" i="54024"/>
  <c r="G728" i="54024"/>
  <c r="G727" i="54024"/>
  <c r="G726" i="54024"/>
  <c r="G725" i="54024"/>
  <c r="G724" i="54024"/>
  <c r="G723" i="54024"/>
  <c r="G722" i="54024"/>
  <c r="G721" i="54024"/>
  <c r="G720" i="54024"/>
  <c r="G719" i="54024"/>
  <c r="G718" i="54024"/>
  <c r="G717" i="54024"/>
  <c r="G716" i="54024"/>
  <c r="G715" i="54024"/>
  <c r="G714" i="54024"/>
  <c r="G713" i="54024"/>
  <c r="G712" i="54024"/>
  <c r="G711" i="54024"/>
  <c r="G710" i="54024"/>
  <c r="G709" i="54024"/>
  <c r="G708" i="54024"/>
  <c r="G707" i="54024"/>
  <c r="G706" i="54024"/>
  <c r="G705" i="54024"/>
  <c r="G704" i="54024"/>
  <c r="G703" i="54024"/>
  <c r="G702" i="54024"/>
  <c r="G701" i="54024"/>
  <c r="G700" i="54024"/>
  <c r="G699" i="54024"/>
  <c r="G698" i="54024"/>
  <c r="G697" i="54024"/>
  <c r="G696" i="54024"/>
  <c r="G695" i="54024"/>
  <c r="G694" i="54024"/>
  <c r="G693" i="54024"/>
  <c r="Q732" i="54025"/>
  <c r="Q731" i="54025"/>
  <c r="Q730" i="54025"/>
  <c r="Q729" i="54025"/>
  <c r="Q728" i="54025"/>
  <c r="Q727" i="54025"/>
  <c r="Q726" i="54025"/>
  <c r="Q725" i="54025"/>
  <c r="Q724" i="54025"/>
  <c r="Q723" i="54025"/>
  <c r="Q722" i="54025"/>
  <c r="Q721" i="54025"/>
  <c r="Q720" i="54025"/>
  <c r="Q719" i="54025"/>
  <c r="Q718" i="54025"/>
  <c r="Q717" i="54025"/>
  <c r="Q716" i="54025"/>
  <c r="Q715" i="54025"/>
  <c r="Q714" i="54025"/>
  <c r="Q713" i="54025"/>
  <c r="Q712" i="54025"/>
  <c r="Q711" i="54025"/>
  <c r="Q710" i="54025"/>
  <c r="Q709" i="54025"/>
  <c r="Q708" i="54025"/>
  <c r="Q707" i="54025"/>
  <c r="Q706" i="54025"/>
  <c r="Q705" i="54025"/>
  <c r="Q704" i="54025"/>
  <c r="Q703" i="54025"/>
  <c r="Q702" i="54025"/>
  <c r="Q701" i="54025"/>
  <c r="Q700" i="54025"/>
  <c r="Q699" i="54025"/>
  <c r="Q698" i="54025"/>
  <c r="Q697" i="54025"/>
  <c r="Q696" i="54025"/>
  <c r="Q695" i="54025"/>
  <c r="Q694" i="54025"/>
  <c r="Q693" i="54025"/>
  <c r="O732" i="54025"/>
  <c r="O731" i="54025"/>
  <c r="O730" i="54025"/>
  <c r="O729" i="54025"/>
  <c r="O728" i="54025"/>
  <c r="O727" i="54025"/>
  <c r="O726" i="54025"/>
  <c r="O725" i="54025"/>
  <c r="O724" i="54025"/>
  <c r="O723" i="54025"/>
  <c r="O722" i="54025"/>
  <c r="O721" i="54025"/>
  <c r="O720" i="54025"/>
  <c r="O719" i="54025"/>
  <c r="O718" i="54025"/>
  <c r="O717" i="54025"/>
  <c r="O716" i="54025"/>
  <c r="O715" i="54025"/>
  <c r="O714" i="54025"/>
  <c r="O713" i="54025"/>
  <c r="O712" i="54025"/>
  <c r="O711" i="54025"/>
  <c r="O710" i="54025"/>
  <c r="O709" i="54025"/>
  <c r="O708" i="54025"/>
  <c r="O707" i="54025"/>
  <c r="O706" i="54025"/>
  <c r="O705" i="54025"/>
  <c r="O704" i="54025"/>
  <c r="O703" i="54025"/>
  <c r="O702" i="54025"/>
  <c r="O701" i="54025"/>
  <c r="O700" i="54025"/>
  <c r="O699" i="54025"/>
  <c r="O698" i="54025"/>
  <c r="O697" i="54025"/>
  <c r="O696" i="54025"/>
  <c r="O695" i="54025"/>
  <c r="O694" i="54025"/>
  <c r="O693" i="54025"/>
  <c r="M732" i="54025"/>
  <c r="M731" i="54025"/>
  <c r="M730" i="54025"/>
  <c r="M729" i="54025"/>
  <c r="M728" i="54025"/>
  <c r="M727" i="54025"/>
  <c r="M726" i="54025"/>
  <c r="M725" i="54025"/>
  <c r="M724" i="54025"/>
  <c r="M723" i="54025"/>
  <c r="M722" i="54025"/>
  <c r="M721" i="54025"/>
  <c r="M720" i="54025"/>
  <c r="M719" i="54025"/>
  <c r="M718" i="54025"/>
  <c r="M717" i="54025"/>
  <c r="M716" i="54025"/>
  <c r="M715" i="54025"/>
  <c r="M714" i="54025"/>
  <c r="M713" i="54025"/>
  <c r="M712" i="54025"/>
  <c r="M711" i="54025"/>
  <c r="M710" i="54025"/>
  <c r="M709" i="54025"/>
  <c r="M708" i="54025"/>
  <c r="M707" i="54025"/>
  <c r="M706" i="54025"/>
  <c r="M705" i="54025"/>
  <c r="M704" i="54025"/>
  <c r="M703" i="54025"/>
  <c r="M702" i="54025"/>
  <c r="M701" i="54025"/>
  <c r="M700" i="54025"/>
  <c r="M699" i="54025"/>
  <c r="M698" i="54025"/>
  <c r="M697" i="54025"/>
  <c r="M696" i="54025"/>
  <c r="M695" i="54025"/>
  <c r="M694" i="54025"/>
  <c r="M693" i="54025"/>
  <c r="K732" i="54025"/>
  <c r="K731" i="54025"/>
  <c r="K730" i="54025"/>
  <c r="K729" i="54025"/>
  <c r="K728" i="54025"/>
  <c r="K727" i="54025"/>
  <c r="K726" i="54025"/>
  <c r="K725" i="54025"/>
  <c r="K724" i="54025"/>
  <c r="K723" i="54025"/>
  <c r="K722" i="54025"/>
  <c r="K721" i="54025"/>
  <c r="K720" i="54025"/>
  <c r="K719" i="54025"/>
  <c r="K718" i="54025"/>
  <c r="K717" i="54025"/>
  <c r="K716" i="54025"/>
  <c r="K715" i="54025"/>
  <c r="K714" i="54025"/>
  <c r="K713" i="54025"/>
  <c r="K712" i="54025"/>
  <c r="K711" i="54025"/>
  <c r="K710" i="54025"/>
  <c r="K709" i="54025"/>
  <c r="K708" i="54025"/>
  <c r="K707" i="54025"/>
  <c r="K706" i="54025"/>
  <c r="K705" i="54025"/>
  <c r="K704" i="54025"/>
  <c r="K703" i="54025"/>
  <c r="K702" i="54025"/>
  <c r="K701" i="54025"/>
  <c r="K700" i="54025"/>
  <c r="K699" i="54025"/>
  <c r="K698" i="54025"/>
  <c r="K697" i="54025"/>
  <c r="K696" i="54025"/>
  <c r="K695" i="54025"/>
  <c r="K694" i="54025"/>
  <c r="K693" i="54025"/>
  <c r="I732" i="54025"/>
  <c r="I731" i="54025"/>
  <c r="I730" i="54025"/>
  <c r="I729" i="54025"/>
  <c r="I728" i="54025"/>
  <c r="I727" i="54025"/>
  <c r="I726" i="54025"/>
  <c r="I725" i="54025"/>
  <c r="I724" i="54025"/>
  <c r="I723" i="54025"/>
  <c r="I722" i="54025"/>
  <c r="I721" i="54025"/>
  <c r="I720" i="54025"/>
  <c r="I719" i="54025"/>
  <c r="I718" i="54025"/>
  <c r="I717" i="54025"/>
  <c r="I716" i="54025"/>
  <c r="I715" i="54025"/>
  <c r="I714" i="54025"/>
  <c r="I713" i="54025"/>
  <c r="I712" i="54025"/>
  <c r="I711" i="54025"/>
  <c r="I710" i="54025"/>
  <c r="I709" i="54025"/>
  <c r="I708" i="54025"/>
  <c r="I707" i="54025"/>
  <c r="I706" i="54025"/>
  <c r="I705" i="54025"/>
  <c r="I704" i="54025"/>
  <c r="I703" i="54025"/>
  <c r="I702" i="54025"/>
  <c r="I701" i="54025"/>
  <c r="I700" i="54025"/>
  <c r="I699" i="54025"/>
  <c r="I698" i="54025"/>
  <c r="I697" i="54025"/>
  <c r="I696" i="54025"/>
  <c r="I695" i="54025"/>
  <c r="I694" i="54025"/>
  <c r="I693" i="54025"/>
  <c r="G732" i="54025"/>
  <c r="G731" i="54025"/>
  <c r="G730" i="54025"/>
  <c r="G729" i="54025"/>
  <c r="G728" i="54025"/>
  <c r="G727" i="54025"/>
  <c r="G726" i="54025"/>
  <c r="G725" i="54025"/>
  <c r="G724" i="54025"/>
  <c r="G723" i="54025"/>
  <c r="G722" i="54025"/>
  <c r="G721" i="54025"/>
  <c r="G720" i="54025"/>
  <c r="G719" i="54025"/>
  <c r="G718" i="54025"/>
  <c r="G717" i="54025"/>
  <c r="G716" i="54025"/>
  <c r="G715" i="54025"/>
  <c r="G714" i="54025"/>
  <c r="G713" i="54025"/>
  <c r="G712" i="54025"/>
  <c r="G711" i="54025"/>
  <c r="G710" i="54025"/>
  <c r="G709" i="54025"/>
  <c r="G708" i="54025"/>
  <c r="G707" i="54025"/>
  <c r="G706" i="54025"/>
  <c r="G705" i="54025"/>
  <c r="G704" i="54025"/>
  <c r="G703" i="54025"/>
  <c r="G702" i="54025"/>
  <c r="G701" i="54025"/>
  <c r="G700" i="54025"/>
  <c r="G699" i="54025"/>
  <c r="G698" i="54025"/>
  <c r="G697" i="54025"/>
  <c r="G696" i="54025"/>
  <c r="G695" i="54025"/>
  <c r="G694" i="54025"/>
  <c r="G693" i="54025"/>
  <c r="Q732" i="54026"/>
  <c r="Q731" i="54026"/>
  <c r="Q730" i="54026"/>
  <c r="Q729" i="54026"/>
  <c r="Q728" i="54026"/>
  <c r="Q727" i="54026"/>
  <c r="Q726" i="54026"/>
  <c r="Q725" i="54026"/>
  <c r="Q724" i="54026"/>
  <c r="Q723" i="54026"/>
  <c r="Q722" i="54026"/>
  <c r="Q721" i="54026"/>
  <c r="Q720" i="54026"/>
  <c r="Q719" i="54026"/>
  <c r="Q718" i="54026"/>
  <c r="Q717" i="54026"/>
  <c r="Q716" i="54026"/>
  <c r="Q715" i="54026"/>
  <c r="Q714" i="54026"/>
  <c r="Q713" i="54026"/>
  <c r="Q712" i="54026"/>
  <c r="Q711" i="54026"/>
  <c r="Q710" i="54026"/>
  <c r="Q709" i="54026"/>
  <c r="Q708" i="54026"/>
  <c r="Q707" i="54026"/>
  <c r="Q706" i="54026"/>
  <c r="Q705" i="54026"/>
  <c r="Q704" i="54026"/>
  <c r="Q703" i="54026"/>
  <c r="Q702" i="54026"/>
  <c r="Q701" i="54026"/>
  <c r="Q700" i="54026"/>
  <c r="Q699" i="54026"/>
  <c r="Q698" i="54026"/>
  <c r="Q697" i="54026"/>
  <c r="Q696" i="54026"/>
  <c r="Q695" i="54026"/>
  <c r="Q694" i="54026"/>
  <c r="Q693" i="54026"/>
  <c r="O732" i="54026"/>
  <c r="O731" i="54026"/>
  <c r="O730" i="54026"/>
  <c r="O729" i="54026"/>
  <c r="O728" i="54026"/>
  <c r="O727" i="54026"/>
  <c r="O726" i="54026"/>
  <c r="O725" i="54026"/>
  <c r="O724" i="54026"/>
  <c r="O723" i="54026"/>
  <c r="O722" i="54026"/>
  <c r="O721" i="54026"/>
  <c r="O720" i="54026"/>
  <c r="O719" i="54026"/>
  <c r="O718" i="54026"/>
  <c r="O717" i="54026"/>
  <c r="O716" i="54026"/>
  <c r="O715" i="54026"/>
  <c r="O714" i="54026"/>
  <c r="O713" i="54026"/>
  <c r="O712" i="54026"/>
  <c r="O711" i="54026"/>
  <c r="O710" i="54026"/>
  <c r="O709" i="54026"/>
  <c r="O708" i="54026"/>
  <c r="O707" i="54026"/>
  <c r="O706" i="54026"/>
  <c r="O705" i="54026"/>
  <c r="O704" i="54026"/>
  <c r="O703" i="54026"/>
  <c r="O702" i="54026"/>
  <c r="O701" i="54026"/>
  <c r="O700" i="54026"/>
  <c r="O699" i="54026"/>
  <c r="O698" i="54026"/>
  <c r="O697" i="54026"/>
  <c r="O696" i="54026"/>
  <c r="O695" i="54026"/>
  <c r="O694" i="54026"/>
  <c r="O693" i="54026"/>
  <c r="M732" i="54026"/>
  <c r="M731" i="54026"/>
  <c r="M730" i="54026"/>
  <c r="M729" i="54026"/>
  <c r="M728" i="54026"/>
  <c r="M727" i="54026"/>
  <c r="M726" i="54026"/>
  <c r="M725" i="54026"/>
  <c r="M724" i="54026"/>
  <c r="M723" i="54026"/>
  <c r="M722" i="54026"/>
  <c r="M721" i="54026"/>
  <c r="M720" i="54026"/>
  <c r="M719" i="54026"/>
  <c r="M718" i="54026"/>
  <c r="M717" i="54026"/>
  <c r="M716" i="54026"/>
  <c r="M715" i="54026"/>
  <c r="M714" i="54026"/>
  <c r="M713" i="54026"/>
  <c r="M712" i="54026"/>
  <c r="M711" i="54026"/>
  <c r="M710" i="54026"/>
  <c r="M709" i="54026"/>
  <c r="M708" i="54026"/>
  <c r="M707" i="54026"/>
  <c r="M706" i="54026"/>
  <c r="M705" i="54026"/>
  <c r="M704" i="54026"/>
  <c r="M703" i="54026"/>
  <c r="M702" i="54026"/>
  <c r="M701" i="54026"/>
  <c r="M700" i="54026"/>
  <c r="M699" i="54026"/>
  <c r="M698" i="54026"/>
  <c r="M697" i="54026"/>
  <c r="M696" i="54026"/>
  <c r="M695" i="54026"/>
  <c r="M694" i="54026"/>
  <c r="M693" i="54026"/>
  <c r="K732" i="54026"/>
  <c r="K731" i="54026"/>
  <c r="K730" i="54026"/>
  <c r="K729" i="54026"/>
  <c r="K728" i="54026"/>
  <c r="K727" i="54026"/>
  <c r="K726" i="54026"/>
  <c r="K725" i="54026"/>
  <c r="K724" i="54026"/>
  <c r="K723" i="54026"/>
  <c r="K722" i="54026"/>
  <c r="K721" i="54026"/>
  <c r="K720" i="54026"/>
  <c r="K719" i="54026"/>
  <c r="K718" i="54026"/>
  <c r="K717" i="54026"/>
  <c r="K716" i="54026"/>
  <c r="K715" i="54026"/>
  <c r="K714" i="54026"/>
  <c r="K713" i="54026"/>
  <c r="K712" i="54026"/>
  <c r="K711" i="54026"/>
  <c r="K710" i="54026"/>
  <c r="K709" i="54026"/>
  <c r="K708" i="54026"/>
  <c r="K707" i="54026"/>
  <c r="K706" i="54026"/>
  <c r="K705" i="54026"/>
  <c r="K704" i="54026"/>
  <c r="K703" i="54026"/>
  <c r="K702" i="54026"/>
  <c r="K701" i="54026"/>
  <c r="K700" i="54026"/>
  <c r="K699" i="54026"/>
  <c r="K698" i="54026"/>
  <c r="K697" i="54026"/>
  <c r="K696" i="54026"/>
  <c r="K695" i="54026"/>
  <c r="K694" i="54026"/>
  <c r="K693" i="54026"/>
  <c r="I732" i="54026"/>
  <c r="I731" i="54026"/>
  <c r="I730" i="54026"/>
  <c r="I729" i="54026"/>
  <c r="I728" i="54026"/>
  <c r="I727" i="54026"/>
  <c r="I726" i="54026"/>
  <c r="I725" i="54026"/>
  <c r="I724" i="54026"/>
  <c r="I723" i="54026"/>
  <c r="I722" i="54026"/>
  <c r="I721" i="54026"/>
  <c r="I720" i="54026"/>
  <c r="I719" i="54026"/>
  <c r="I718" i="54026"/>
  <c r="I717" i="54026"/>
  <c r="I716" i="54026"/>
  <c r="I715" i="54026"/>
  <c r="I714" i="54026"/>
  <c r="I713" i="54026"/>
  <c r="I712" i="54026"/>
  <c r="I711" i="54026"/>
  <c r="I710" i="54026"/>
  <c r="I709" i="54026"/>
  <c r="I708" i="54026"/>
  <c r="I707" i="54026"/>
  <c r="I706" i="54026"/>
  <c r="I705" i="54026"/>
  <c r="I704" i="54026"/>
  <c r="I703" i="54026"/>
  <c r="I702" i="54026"/>
  <c r="I701" i="54026"/>
  <c r="I700" i="54026"/>
  <c r="I699" i="54026"/>
  <c r="I698" i="54026"/>
  <c r="I697" i="54026"/>
  <c r="I696" i="54026"/>
  <c r="I695" i="54026"/>
  <c r="I694" i="54026"/>
  <c r="I693" i="54026"/>
  <c r="G732" i="54026"/>
  <c r="G731" i="54026"/>
  <c r="G730" i="54026"/>
  <c r="G729" i="54026"/>
  <c r="G728" i="54026"/>
  <c r="G727" i="54026"/>
  <c r="G726" i="54026"/>
  <c r="G725" i="54026"/>
  <c r="G724" i="54026"/>
  <c r="G723" i="54026"/>
  <c r="G722" i="54026"/>
  <c r="G721" i="54026"/>
  <c r="G720" i="54026"/>
  <c r="G719" i="54026"/>
  <c r="G718" i="54026"/>
  <c r="G717" i="54026"/>
  <c r="G716" i="54026"/>
  <c r="G715" i="54026"/>
  <c r="G714" i="54026"/>
  <c r="G713" i="54026"/>
  <c r="G712" i="54026"/>
  <c r="G711" i="54026"/>
  <c r="G710" i="54026"/>
  <c r="G709" i="54026"/>
  <c r="G708" i="54026"/>
  <c r="G707" i="54026"/>
  <c r="G706" i="54026"/>
  <c r="G705" i="54026"/>
  <c r="G704" i="54026"/>
  <c r="G703" i="54026"/>
  <c r="G702" i="54026"/>
  <c r="G701" i="54026"/>
  <c r="G700" i="54026"/>
  <c r="G699" i="54026"/>
  <c r="G698" i="54026"/>
  <c r="G697" i="54026"/>
  <c r="G696" i="54026"/>
  <c r="G695" i="54026"/>
  <c r="G694" i="54026"/>
  <c r="G693" i="54026"/>
  <c r="Q732" i="54027"/>
  <c r="Q731" i="54027"/>
  <c r="Q730" i="54027"/>
  <c r="Q729" i="54027"/>
  <c r="Q728" i="54027"/>
  <c r="Q727" i="54027"/>
  <c r="Q726" i="54027"/>
  <c r="Q725" i="54027"/>
  <c r="Q724" i="54027"/>
  <c r="Q723" i="54027"/>
  <c r="Q722" i="54027"/>
  <c r="Q721" i="54027"/>
  <c r="Q720" i="54027"/>
  <c r="Q719" i="54027"/>
  <c r="Q718" i="54027"/>
  <c r="Q717" i="54027"/>
  <c r="Q716" i="54027"/>
  <c r="Q715" i="54027"/>
  <c r="Q714" i="54027"/>
  <c r="Q713" i="54027"/>
  <c r="Q712" i="54027"/>
  <c r="Q711" i="54027"/>
  <c r="Q710" i="54027"/>
  <c r="Q709" i="54027"/>
  <c r="Q708" i="54027"/>
  <c r="Q707" i="54027"/>
  <c r="Q706" i="54027"/>
  <c r="Q705" i="54027"/>
  <c r="Q704" i="54027"/>
  <c r="Q703" i="54027"/>
  <c r="Q702" i="54027"/>
  <c r="Q701" i="54027"/>
  <c r="Q700" i="54027"/>
  <c r="Q699" i="54027"/>
  <c r="Q698" i="54027"/>
  <c r="Q697" i="54027"/>
  <c r="Q696" i="54027"/>
  <c r="Q695" i="54027"/>
  <c r="Q694" i="54027"/>
  <c r="Q693" i="54027"/>
  <c r="O732" i="54027"/>
  <c r="O731" i="54027"/>
  <c r="O730" i="54027"/>
  <c r="O729" i="54027"/>
  <c r="O728" i="54027"/>
  <c r="O727" i="54027"/>
  <c r="O726" i="54027"/>
  <c r="O725" i="54027"/>
  <c r="O724" i="54027"/>
  <c r="O723" i="54027"/>
  <c r="O722" i="54027"/>
  <c r="O721" i="54027"/>
  <c r="O720" i="54027"/>
  <c r="O719" i="54027"/>
  <c r="O718" i="54027"/>
  <c r="O717" i="54027"/>
  <c r="O716" i="54027"/>
  <c r="O715" i="54027"/>
  <c r="O714" i="54027"/>
  <c r="O713" i="54027"/>
  <c r="O712" i="54027"/>
  <c r="O711" i="54027"/>
  <c r="O710" i="54027"/>
  <c r="O709" i="54027"/>
  <c r="O708" i="54027"/>
  <c r="O707" i="54027"/>
  <c r="O706" i="54027"/>
  <c r="O705" i="54027"/>
  <c r="O704" i="54027"/>
  <c r="O703" i="54027"/>
  <c r="O702" i="54027"/>
  <c r="O701" i="54027"/>
  <c r="O700" i="54027"/>
  <c r="O699" i="54027"/>
  <c r="O698" i="54027"/>
  <c r="O697" i="54027"/>
  <c r="O696" i="54027"/>
  <c r="O695" i="54027"/>
  <c r="O694" i="54027"/>
  <c r="O693" i="54027"/>
  <c r="M732" i="54027"/>
  <c r="M731" i="54027"/>
  <c r="M730" i="54027"/>
  <c r="M729" i="54027"/>
  <c r="M728" i="54027"/>
  <c r="M727" i="54027"/>
  <c r="M726" i="54027"/>
  <c r="M725" i="54027"/>
  <c r="M724" i="54027"/>
  <c r="M723" i="54027"/>
  <c r="M722" i="54027"/>
  <c r="M721" i="54027"/>
  <c r="M720" i="54027"/>
  <c r="M719" i="54027"/>
  <c r="M718" i="54027"/>
  <c r="M717" i="54027"/>
  <c r="M716" i="54027"/>
  <c r="M715" i="54027"/>
  <c r="M714" i="54027"/>
  <c r="M713" i="54027"/>
  <c r="M712" i="54027"/>
  <c r="M711" i="54027"/>
  <c r="M710" i="54027"/>
  <c r="M709" i="54027"/>
  <c r="M708" i="54027"/>
  <c r="M707" i="54027"/>
  <c r="M706" i="54027"/>
  <c r="M705" i="54027"/>
  <c r="M704" i="54027"/>
  <c r="M703" i="54027"/>
  <c r="M702" i="54027"/>
  <c r="M701" i="54027"/>
  <c r="M700" i="54027"/>
  <c r="M699" i="54027"/>
  <c r="M698" i="54027"/>
  <c r="M697" i="54027"/>
  <c r="M696" i="54027"/>
  <c r="M695" i="54027"/>
  <c r="M694" i="54027"/>
  <c r="M693" i="54027"/>
  <c r="K732" i="54027"/>
  <c r="K731" i="54027"/>
  <c r="K730" i="54027"/>
  <c r="K729" i="54027"/>
  <c r="K728" i="54027"/>
  <c r="K727" i="54027"/>
  <c r="K726" i="54027"/>
  <c r="K725" i="54027"/>
  <c r="K724" i="54027"/>
  <c r="K723" i="54027"/>
  <c r="K722" i="54027"/>
  <c r="K721" i="54027"/>
  <c r="K720" i="54027"/>
  <c r="K719" i="54027"/>
  <c r="K718" i="54027"/>
  <c r="K717" i="54027"/>
  <c r="K716" i="54027"/>
  <c r="K715" i="54027"/>
  <c r="K714" i="54027"/>
  <c r="K713" i="54027"/>
  <c r="K712" i="54027"/>
  <c r="K711" i="54027"/>
  <c r="K710" i="54027"/>
  <c r="K709" i="54027"/>
  <c r="K708" i="54027"/>
  <c r="K707" i="54027"/>
  <c r="K706" i="54027"/>
  <c r="K705" i="54027"/>
  <c r="K704" i="54027"/>
  <c r="K703" i="54027"/>
  <c r="K702" i="54027"/>
  <c r="K701" i="54027"/>
  <c r="K700" i="54027"/>
  <c r="K699" i="54027"/>
  <c r="K698" i="54027"/>
  <c r="K697" i="54027"/>
  <c r="K696" i="54027"/>
  <c r="K695" i="54027"/>
  <c r="K694" i="54027"/>
  <c r="K693" i="54027"/>
  <c r="I732" i="54027"/>
  <c r="I731" i="54027"/>
  <c r="I730" i="54027"/>
  <c r="I729" i="54027"/>
  <c r="I728" i="54027"/>
  <c r="I727" i="54027"/>
  <c r="I726" i="54027"/>
  <c r="I725" i="54027"/>
  <c r="I724" i="54027"/>
  <c r="I723" i="54027"/>
  <c r="I722" i="54027"/>
  <c r="I721" i="54027"/>
  <c r="I720" i="54027"/>
  <c r="I719" i="54027"/>
  <c r="I718" i="54027"/>
  <c r="I717" i="54027"/>
  <c r="I716" i="54027"/>
  <c r="I715" i="54027"/>
  <c r="I714" i="54027"/>
  <c r="I713" i="54027"/>
  <c r="I712" i="54027"/>
  <c r="I711" i="54027"/>
  <c r="I710" i="54027"/>
  <c r="I709" i="54027"/>
  <c r="I708" i="54027"/>
  <c r="I707" i="54027"/>
  <c r="I706" i="54027"/>
  <c r="I705" i="54027"/>
  <c r="I704" i="54027"/>
  <c r="I703" i="54027"/>
  <c r="I702" i="54027"/>
  <c r="I701" i="54027"/>
  <c r="I700" i="54027"/>
  <c r="I699" i="54027"/>
  <c r="I698" i="54027"/>
  <c r="I697" i="54027"/>
  <c r="I696" i="54027"/>
  <c r="I695" i="54027"/>
  <c r="I694" i="54027"/>
  <c r="I693" i="54027"/>
  <c r="G732" i="54027"/>
  <c r="G731" i="54027"/>
  <c r="G730" i="54027"/>
  <c r="G729" i="54027"/>
  <c r="G728" i="54027"/>
  <c r="G727" i="54027"/>
  <c r="G726" i="54027"/>
  <c r="G725" i="54027"/>
  <c r="G724" i="54027"/>
  <c r="G723" i="54027"/>
  <c r="G722" i="54027"/>
  <c r="G721" i="54027"/>
  <c r="G720" i="54027"/>
  <c r="G719" i="54027"/>
  <c r="G718" i="54027"/>
  <c r="G717" i="54027"/>
  <c r="G716" i="54027"/>
  <c r="G715" i="54027"/>
  <c r="G714" i="54027"/>
  <c r="G713" i="54027"/>
  <c r="G712" i="54027"/>
  <c r="G711" i="54027"/>
  <c r="G710" i="54027"/>
  <c r="G709" i="54027"/>
  <c r="G708" i="54027"/>
  <c r="G707" i="54027"/>
  <c r="G706" i="54027"/>
  <c r="G705" i="54027"/>
  <c r="G704" i="54027"/>
  <c r="G703" i="54027"/>
  <c r="G702" i="54027"/>
  <c r="G701" i="54027"/>
  <c r="G700" i="54027"/>
  <c r="G699" i="54027"/>
  <c r="G698" i="54027"/>
  <c r="G697" i="54027"/>
  <c r="G696" i="54027"/>
  <c r="G695" i="54027"/>
  <c r="G694" i="54027"/>
  <c r="G693" i="54027"/>
  <c r="Q732" i="54023"/>
  <c r="Q731" i="54023"/>
  <c r="Q730" i="54023"/>
  <c r="Q729" i="54023"/>
  <c r="Q728" i="54023"/>
  <c r="Q727" i="54023"/>
  <c r="Q726" i="54023"/>
  <c r="Q725" i="54023"/>
  <c r="Q724" i="54023"/>
  <c r="Q723" i="54023"/>
  <c r="Q722" i="54023"/>
  <c r="Q721" i="54023"/>
  <c r="Q720" i="54023"/>
  <c r="Q719" i="54023"/>
  <c r="Q718" i="54023"/>
  <c r="Q717" i="54023"/>
  <c r="Q716" i="54023"/>
  <c r="Q715" i="54023"/>
  <c r="Q714" i="54023"/>
  <c r="Q713" i="54023"/>
  <c r="Q712" i="54023"/>
  <c r="Q711" i="54023"/>
  <c r="Q710" i="54023"/>
  <c r="Q709" i="54023"/>
  <c r="Q708" i="54023"/>
  <c r="Q707" i="54023"/>
  <c r="Q706" i="54023"/>
  <c r="Q705" i="54023"/>
  <c r="Q704" i="54023"/>
  <c r="Q703" i="54023"/>
  <c r="Q702" i="54023"/>
  <c r="Q701" i="54023"/>
  <c r="Q700" i="54023"/>
  <c r="Q699" i="54023"/>
  <c r="Q698" i="54023"/>
  <c r="Q697" i="54023"/>
  <c r="Q696" i="54023"/>
  <c r="Q695" i="54023"/>
  <c r="Q694" i="54023"/>
  <c r="Q693" i="54023"/>
  <c r="O732" i="54023"/>
  <c r="O731" i="54023"/>
  <c r="O730" i="54023"/>
  <c r="O729" i="54023"/>
  <c r="O728" i="54023"/>
  <c r="O727" i="54023"/>
  <c r="O726" i="54023"/>
  <c r="O725" i="54023"/>
  <c r="O724" i="54023"/>
  <c r="O723" i="54023"/>
  <c r="O722" i="54023"/>
  <c r="O721" i="54023"/>
  <c r="O720" i="54023"/>
  <c r="O719" i="54023"/>
  <c r="O718" i="54023"/>
  <c r="O717" i="54023"/>
  <c r="O716" i="54023"/>
  <c r="O715" i="54023"/>
  <c r="O714" i="54023"/>
  <c r="O713" i="54023"/>
  <c r="O712" i="54023"/>
  <c r="O711" i="54023"/>
  <c r="O710" i="54023"/>
  <c r="O709" i="54023"/>
  <c r="O708" i="54023"/>
  <c r="O707" i="54023"/>
  <c r="O706" i="54023"/>
  <c r="O705" i="54023"/>
  <c r="O704" i="54023"/>
  <c r="O703" i="54023"/>
  <c r="O702" i="54023"/>
  <c r="O701" i="54023"/>
  <c r="O700" i="54023"/>
  <c r="O699" i="54023"/>
  <c r="O698" i="54023"/>
  <c r="O697" i="54023"/>
  <c r="O696" i="54023"/>
  <c r="O695" i="54023"/>
  <c r="O694" i="54023"/>
  <c r="O693" i="54023"/>
  <c r="M732" i="54023"/>
  <c r="M731" i="54023"/>
  <c r="M730" i="54023"/>
  <c r="M729" i="54023"/>
  <c r="M728" i="54023"/>
  <c r="M727" i="54023"/>
  <c r="M726" i="54023"/>
  <c r="M725" i="54023"/>
  <c r="M724" i="54023"/>
  <c r="M723" i="54023"/>
  <c r="M722" i="54023"/>
  <c r="M721" i="54023"/>
  <c r="M720" i="54023"/>
  <c r="M719" i="54023"/>
  <c r="M718" i="54023"/>
  <c r="M717" i="54023"/>
  <c r="M716" i="54023"/>
  <c r="M715" i="54023"/>
  <c r="M714" i="54023"/>
  <c r="M713" i="54023"/>
  <c r="M712" i="54023"/>
  <c r="M711" i="54023"/>
  <c r="M710" i="54023"/>
  <c r="M709" i="54023"/>
  <c r="M708" i="54023"/>
  <c r="M707" i="54023"/>
  <c r="M706" i="54023"/>
  <c r="M705" i="54023"/>
  <c r="M704" i="54023"/>
  <c r="M703" i="54023"/>
  <c r="M702" i="54023"/>
  <c r="M701" i="54023"/>
  <c r="M700" i="54023"/>
  <c r="M699" i="54023"/>
  <c r="M698" i="54023"/>
  <c r="M697" i="54023"/>
  <c r="M696" i="54023"/>
  <c r="M695" i="54023"/>
  <c r="M694" i="54023"/>
  <c r="M693" i="54023"/>
  <c r="K732" i="54023"/>
  <c r="K731" i="54023"/>
  <c r="K730" i="54023"/>
  <c r="K729" i="54023"/>
  <c r="K728" i="54023"/>
  <c r="K727" i="54023"/>
  <c r="K726" i="54023"/>
  <c r="K725" i="54023"/>
  <c r="K724" i="54023"/>
  <c r="K723" i="54023"/>
  <c r="K722" i="54023"/>
  <c r="K721" i="54023"/>
  <c r="K720" i="54023"/>
  <c r="K719" i="54023"/>
  <c r="K718" i="54023"/>
  <c r="K717" i="54023"/>
  <c r="K716" i="54023"/>
  <c r="K715" i="54023"/>
  <c r="K714" i="54023"/>
  <c r="K713" i="54023"/>
  <c r="K712" i="54023"/>
  <c r="K711" i="54023"/>
  <c r="K710" i="54023"/>
  <c r="K709" i="54023"/>
  <c r="K708" i="54023"/>
  <c r="K707" i="54023"/>
  <c r="K706" i="54023"/>
  <c r="K705" i="54023"/>
  <c r="K704" i="54023"/>
  <c r="K703" i="54023"/>
  <c r="K702" i="54023"/>
  <c r="K701" i="54023"/>
  <c r="K700" i="54023"/>
  <c r="K699" i="54023"/>
  <c r="K698" i="54023"/>
  <c r="K697" i="54023"/>
  <c r="K696" i="54023"/>
  <c r="K695" i="54023"/>
  <c r="K694" i="54023"/>
  <c r="K693" i="54023"/>
  <c r="I732" i="54023"/>
  <c r="I731" i="54023"/>
  <c r="I730" i="54023"/>
  <c r="I729" i="54023"/>
  <c r="I728" i="54023"/>
  <c r="I727" i="54023"/>
  <c r="I726" i="54023"/>
  <c r="I725" i="54023"/>
  <c r="I724" i="54023"/>
  <c r="I723" i="54023"/>
  <c r="I722" i="54023"/>
  <c r="I721" i="54023"/>
  <c r="I720" i="54023"/>
  <c r="I719" i="54023"/>
  <c r="I718" i="54023"/>
  <c r="I717" i="54023"/>
  <c r="I716" i="54023"/>
  <c r="I715" i="54023"/>
  <c r="I714" i="54023"/>
  <c r="I713" i="54023"/>
  <c r="I712" i="54023"/>
  <c r="I711" i="54023"/>
  <c r="I710" i="54023"/>
  <c r="I709" i="54023"/>
  <c r="I708" i="54023"/>
  <c r="I707" i="54023"/>
  <c r="I706" i="54023"/>
  <c r="I705" i="54023"/>
  <c r="I704" i="54023"/>
  <c r="I703" i="54023"/>
  <c r="I702" i="54023"/>
  <c r="I701" i="54023"/>
  <c r="I700" i="54023"/>
  <c r="I699" i="54023"/>
  <c r="I698" i="54023"/>
  <c r="I697" i="54023"/>
  <c r="I696" i="54023"/>
  <c r="I695" i="54023"/>
  <c r="I694" i="54023"/>
  <c r="I693" i="54023"/>
  <c r="G732" i="54023"/>
  <c r="G731" i="54023"/>
  <c r="G730" i="54023"/>
  <c r="G729" i="54023"/>
  <c r="G728" i="54023"/>
  <c r="G727" i="54023"/>
  <c r="G726" i="54023"/>
  <c r="G725" i="54023"/>
  <c r="G724" i="54023"/>
  <c r="G723" i="54023"/>
  <c r="G722" i="54023"/>
  <c r="G721" i="54023"/>
  <c r="G720" i="54023"/>
  <c r="G719" i="54023"/>
  <c r="G718" i="54023"/>
  <c r="G717" i="54023"/>
  <c r="G716" i="54023"/>
  <c r="G715" i="54023"/>
  <c r="G714" i="54023"/>
  <c r="G713" i="54023"/>
  <c r="G712" i="54023"/>
  <c r="G711" i="54023"/>
  <c r="G710" i="54023"/>
  <c r="G709" i="54023"/>
  <c r="G708" i="54023"/>
  <c r="G707" i="54023"/>
  <c r="G706" i="54023"/>
  <c r="G705" i="54023"/>
  <c r="G704" i="54023"/>
  <c r="G703" i="54023"/>
  <c r="G702" i="54023"/>
  <c r="G701" i="54023"/>
  <c r="G700" i="54023"/>
  <c r="G699" i="54023"/>
  <c r="G698" i="54023"/>
  <c r="G697" i="54023"/>
  <c r="G696" i="54023"/>
  <c r="G695" i="54023"/>
  <c r="G694" i="54023"/>
  <c r="G693" i="54023"/>
  <c r="Q684" i="54024"/>
  <c r="Q683" i="54024"/>
  <c r="Q682" i="54024"/>
  <c r="Q681" i="54024"/>
  <c r="Q680" i="54024"/>
  <c r="Q679" i="54024"/>
  <c r="Q678" i="54024"/>
  <c r="Q677" i="54024"/>
  <c r="Q676" i="54024"/>
  <c r="Q675" i="54024"/>
  <c r="Q674" i="54024"/>
  <c r="Q673" i="54024"/>
  <c r="Q672" i="54024"/>
  <c r="Q671" i="54024"/>
  <c r="Q670" i="54024"/>
  <c r="Q669" i="54024"/>
  <c r="Q668" i="54024"/>
  <c r="Q667" i="54024"/>
  <c r="Q666" i="54024"/>
  <c r="Q665" i="54024"/>
  <c r="Q664" i="54024"/>
  <c r="Q663" i="54024"/>
  <c r="Q662" i="54024"/>
  <c r="Q661" i="54024"/>
  <c r="Q660" i="54024"/>
  <c r="Q659" i="54024"/>
  <c r="O684" i="54024"/>
  <c r="O683" i="54024"/>
  <c r="O682" i="54024"/>
  <c r="O681" i="54024"/>
  <c r="O680" i="54024"/>
  <c r="O679" i="54024"/>
  <c r="O678" i="54024"/>
  <c r="O677" i="54024"/>
  <c r="O676" i="54024"/>
  <c r="O675" i="54024"/>
  <c r="O674" i="54024"/>
  <c r="O673" i="54024"/>
  <c r="O672" i="54024"/>
  <c r="O671" i="54024"/>
  <c r="O670" i="54024"/>
  <c r="O669" i="54024"/>
  <c r="O668" i="54024"/>
  <c r="O667" i="54024"/>
  <c r="O666" i="54024"/>
  <c r="O665" i="54024"/>
  <c r="O664" i="54024"/>
  <c r="O663" i="54024"/>
  <c r="O662" i="54024"/>
  <c r="O661" i="54024"/>
  <c r="O660" i="54024"/>
  <c r="O659" i="54024"/>
  <c r="M684" i="54024"/>
  <c r="M683" i="54024"/>
  <c r="M682" i="54024"/>
  <c r="M681" i="54024"/>
  <c r="M680" i="54024"/>
  <c r="M679" i="54024"/>
  <c r="M678" i="54024"/>
  <c r="M677" i="54024"/>
  <c r="M676" i="54024"/>
  <c r="M675" i="54024"/>
  <c r="M674" i="54024"/>
  <c r="M673" i="54024"/>
  <c r="M672" i="54024"/>
  <c r="M671" i="54024"/>
  <c r="M670" i="54024"/>
  <c r="M669" i="54024"/>
  <c r="M668" i="54024"/>
  <c r="M667" i="54024"/>
  <c r="M666" i="54024"/>
  <c r="M665" i="54024"/>
  <c r="M664" i="54024"/>
  <c r="M663" i="54024"/>
  <c r="M662" i="54024"/>
  <c r="M661" i="54024"/>
  <c r="M660" i="54024"/>
  <c r="M659" i="54024"/>
  <c r="K684" i="54024"/>
  <c r="K683" i="54024"/>
  <c r="K682" i="54024"/>
  <c r="K681" i="54024"/>
  <c r="K680" i="54024"/>
  <c r="K679" i="54024"/>
  <c r="K678" i="54024"/>
  <c r="K677" i="54024"/>
  <c r="K676" i="54024"/>
  <c r="K675" i="54024"/>
  <c r="K674" i="54024"/>
  <c r="K673" i="54024"/>
  <c r="K672" i="54024"/>
  <c r="K671" i="54024"/>
  <c r="K670" i="54024"/>
  <c r="K669" i="54024"/>
  <c r="K668" i="54024"/>
  <c r="K667" i="54024"/>
  <c r="K666" i="54024"/>
  <c r="K665" i="54024"/>
  <c r="K664" i="54024"/>
  <c r="K663" i="54024"/>
  <c r="K662" i="54024"/>
  <c r="K661" i="54024"/>
  <c r="K660" i="54024"/>
  <c r="K659" i="54024"/>
  <c r="I684" i="54024"/>
  <c r="I683" i="54024"/>
  <c r="I682" i="54024"/>
  <c r="I681" i="54024"/>
  <c r="I680" i="54024"/>
  <c r="I679" i="54024"/>
  <c r="I678" i="54024"/>
  <c r="I677" i="54024"/>
  <c r="I676" i="54024"/>
  <c r="I675" i="54024"/>
  <c r="I674" i="54024"/>
  <c r="I673" i="54024"/>
  <c r="I672" i="54024"/>
  <c r="I671" i="54024"/>
  <c r="I670" i="54024"/>
  <c r="I669" i="54024"/>
  <c r="I668" i="54024"/>
  <c r="I667" i="54024"/>
  <c r="I666" i="54024"/>
  <c r="I665" i="54024"/>
  <c r="I664" i="54024"/>
  <c r="I663" i="54024"/>
  <c r="I662" i="54024"/>
  <c r="I661" i="54024"/>
  <c r="I660" i="54024"/>
  <c r="I659" i="54024"/>
  <c r="Q684" i="54025"/>
  <c r="Q683" i="54025"/>
  <c r="Q682" i="54025"/>
  <c r="Q681" i="54025"/>
  <c r="Q680" i="54025"/>
  <c r="Q679" i="54025"/>
  <c r="Q678" i="54025"/>
  <c r="Q677" i="54025"/>
  <c r="Q676" i="54025"/>
  <c r="Q675" i="54025"/>
  <c r="Q674" i="54025"/>
  <c r="Q673" i="54025"/>
  <c r="Q672" i="54025"/>
  <c r="Q671" i="54025"/>
  <c r="Q670" i="54025"/>
  <c r="Q669" i="54025"/>
  <c r="Q668" i="54025"/>
  <c r="Q667" i="54025"/>
  <c r="Q666" i="54025"/>
  <c r="Q665" i="54025"/>
  <c r="Q664" i="54025"/>
  <c r="Q663" i="54025"/>
  <c r="Q662" i="54025"/>
  <c r="Q661" i="54025"/>
  <c r="Q660" i="54025"/>
  <c r="Q659" i="54025"/>
  <c r="O684" i="54025"/>
  <c r="O683" i="54025"/>
  <c r="O682" i="54025"/>
  <c r="O681" i="54025"/>
  <c r="O680" i="54025"/>
  <c r="O679" i="54025"/>
  <c r="O678" i="54025"/>
  <c r="O677" i="54025"/>
  <c r="O676" i="54025"/>
  <c r="O675" i="54025"/>
  <c r="O674" i="54025"/>
  <c r="O673" i="54025"/>
  <c r="O672" i="54025"/>
  <c r="O671" i="54025"/>
  <c r="O670" i="54025"/>
  <c r="O669" i="54025"/>
  <c r="O668" i="54025"/>
  <c r="O667" i="54025"/>
  <c r="O666" i="54025"/>
  <c r="O665" i="54025"/>
  <c r="O664" i="54025"/>
  <c r="O663" i="54025"/>
  <c r="O662" i="54025"/>
  <c r="O661" i="54025"/>
  <c r="O660" i="54025"/>
  <c r="O659" i="54025"/>
  <c r="M684" i="54025"/>
  <c r="M683" i="54025"/>
  <c r="M682" i="54025"/>
  <c r="M681" i="54025"/>
  <c r="M680" i="54025"/>
  <c r="M679" i="54025"/>
  <c r="M678" i="54025"/>
  <c r="M677" i="54025"/>
  <c r="M676" i="54025"/>
  <c r="M675" i="54025"/>
  <c r="M674" i="54025"/>
  <c r="M673" i="54025"/>
  <c r="M672" i="54025"/>
  <c r="M671" i="54025"/>
  <c r="M670" i="54025"/>
  <c r="M669" i="54025"/>
  <c r="M668" i="54025"/>
  <c r="M667" i="54025"/>
  <c r="M666" i="54025"/>
  <c r="M665" i="54025"/>
  <c r="M664" i="54025"/>
  <c r="M663" i="54025"/>
  <c r="M662" i="54025"/>
  <c r="M661" i="54025"/>
  <c r="M660" i="54025"/>
  <c r="M659" i="54025"/>
  <c r="K684" i="54025"/>
  <c r="K683" i="54025"/>
  <c r="K682" i="54025"/>
  <c r="K681" i="54025"/>
  <c r="K680" i="54025"/>
  <c r="K679" i="54025"/>
  <c r="K678" i="54025"/>
  <c r="K677" i="54025"/>
  <c r="K676" i="54025"/>
  <c r="K675" i="54025"/>
  <c r="K674" i="54025"/>
  <c r="K673" i="54025"/>
  <c r="K672" i="54025"/>
  <c r="K671" i="54025"/>
  <c r="K670" i="54025"/>
  <c r="K669" i="54025"/>
  <c r="K668" i="54025"/>
  <c r="K667" i="54025"/>
  <c r="K666" i="54025"/>
  <c r="K665" i="54025"/>
  <c r="K664" i="54025"/>
  <c r="K663" i="54025"/>
  <c r="K662" i="54025"/>
  <c r="K661" i="54025"/>
  <c r="K660" i="54025"/>
  <c r="K659" i="54025"/>
  <c r="I684" i="54025"/>
  <c r="I683" i="54025"/>
  <c r="I682" i="54025"/>
  <c r="I681" i="54025"/>
  <c r="I680" i="54025"/>
  <c r="I679" i="54025"/>
  <c r="I678" i="54025"/>
  <c r="I677" i="54025"/>
  <c r="I676" i="54025"/>
  <c r="I675" i="54025"/>
  <c r="I674" i="54025"/>
  <c r="I673" i="54025"/>
  <c r="I672" i="54025"/>
  <c r="I671" i="54025"/>
  <c r="I670" i="54025"/>
  <c r="I669" i="54025"/>
  <c r="I668" i="54025"/>
  <c r="I667" i="54025"/>
  <c r="I666" i="54025"/>
  <c r="I665" i="54025"/>
  <c r="I664" i="54025"/>
  <c r="I663" i="54025"/>
  <c r="I662" i="54025"/>
  <c r="I661" i="54025"/>
  <c r="I660" i="54025"/>
  <c r="I659" i="54025"/>
  <c r="Q684" i="54026"/>
  <c r="Q683" i="54026"/>
  <c r="Q682" i="54026"/>
  <c r="Q681" i="54026"/>
  <c r="Q680" i="54026"/>
  <c r="Q679" i="54026"/>
  <c r="Q678" i="54026"/>
  <c r="Q677" i="54026"/>
  <c r="Q676" i="54026"/>
  <c r="Q675" i="54026"/>
  <c r="Q674" i="54026"/>
  <c r="Q673" i="54026"/>
  <c r="Q672" i="54026"/>
  <c r="Q671" i="54026"/>
  <c r="Q670" i="54026"/>
  <c r="Q669" i="54026"/>
  <c r="Q668" i="54026"/>
  <c r="Q667" i="54026"/>
  <c r="Q666" i="54026"/>
  <c r="Q665" i="54026"/>
  <c r="Q664" i="54026"/>
  <c r="Q663" i="54026"/>
  <c r="Q662" i="54026"/>
  <c r="Q661" i="54026"/>
  <c r="Q660" i="54026"/>
  <c r="Q659" i="54026"/>
  <c r="O684" i="54026"/>
  <c r="O683" i="54026"/>
  <c r="O682" i="54026"/>
  <c r="O681" i="54026"/>
  <c r="O680" i="54026"/>
  <c r="O679" i="54026"/>
  <c r="O678" i="54026"/>
  <c r="O677" i="54026"/>
  <c r="O676" i="54026"/>
  <c r="O675" i="54026"/>
  <c r="O674" i="54026"/>
  <c r="O673" i="54026"/>
  <c r="O672" i="54026"/>
  <c r="O671" i="54026"/>
  <c r="O670" i="54026"/>
  <c r="O669" i="54026"/>
  <c r="O668" i="54026"/>
  <c r="O667" i="54026"/>
  <c r="O666" i="54026"/>
  <c r="O665" i="54026"/>
  <c r="O664" i="54026"/>
  <c r="O663" i="54026"/>
  <c r="O662" i="54026"/>
  <c r="O661" i="54026"/>
  <c r="O660" i="54026"/>
  <c r="O659" i="54026"/>
  <c r="M684" i="54026"/>
  <c r="M683" i="54026"/>
  <c r="M682" i="54026"/>
  <c r="M681" i="54026"/>
  <c r="M680" i="54026"/>
  <c r="M679" i="54026"/>
  <c r="M678" i="54026"/>
  <c r="M677" i="54026"/>
  <c r="M676" i="54026"/>
  <c r="M675" i="54026"/>
  <c r="M674" i="54026"/>
  <c r="M673" i="54026"/>
  <c r="M672" i="54026"/>
  <c r="M671" i="54026"/>
  <c r="M670" i="54026"/>
  <c r="M669" i="54026"/>
  <c r="M668" i="54026"/>
  <c r="M667" i="54026"/>
  <c r="M666" i="54026"/>
  <c r="M665" i="54026"/>
  <c r="M664" i="54026"/>
  <c r="M663" i="54026"/>
  <c r="M662" i="54026"/>
  <c r="M661" i="54026"/>
  <c r="M660" i="54026"/>
  <c r="M659" i="54026"/>
  <c r="K684" i="54026"/>
  <c r="K683" i="54026"/>
  <c r="K682" i="54026"/>
  <c r="K681" i="54026"/>
  <c r="K680" i="54026"/>
  <c r="K679" i="54026"/>
  <c r="K678" i="54026"/>
  <c r="K677" i="54026"/>
  <c r="K676" i="54026"/>
  <c r="K675" i="54026"/>
  <c r="K674" i="54026"/>
  <c r="K673" i="54026"/>
  <c r="K672" i="54026"/>
  <c r="K671" i="54026"/>
  <c r="K670" i="54026"/>
  <c r="K669" i="54026"/>
  <c r="K668" i="54026"/>
  <c r="K667" i="54026"/>
  <c r="K666" i="54026"/>
  <c r="K665" i="54026"/>
  <c r="K664" i="54026"/>
  <c r="K663" i="54026"/>
  <c r="K662" i="54026"/>
  <c r="K661" i="54026"/>
  <c r="K660" i="54026"/>
  <c r="K659" i="54026"/>
  <c r="I684" i="54026"/>
  <c r="I683" i="54026"/>
  <c r="I682" i="54026"/>
  <c r="I681" i="54026"/>
  <c r="I680" i="54026"/>
  <c r="I679" i="54026"/>
  <c r="I678" i="54026"/>
  <c r="I677" i="54026"/>
  <c r="I676" i="54026"/>
  <c r="I675" i="54026"/>
  <c r="I674" i="54026"/>
  <c r="I673" i="54026"/>
  <c r="I672" i="54026"/>
  <c r="I671" i="54026"/>
  <c r="I670" i="54026"/>
  <c r="I669" i="54026"/>
  <c r="I668" i="54026"/>
  <c r="I667" i="54026"/>
  <c r="I666" i="54026"/>
  <c r="I665" i="54026"/>
  <c r="I664" i="54026"/>
  <c r="I663" i="54026"/>
  <c r="I662" i="54026"/>
  <c r="I661" i="54026"/>
  <c r="I660" i="54026"/>
  <c r="I659" i="54026"/>
  <c r="Q684" i="54027"/>
  <c r="Q683" i="54027"/>
  <c r="Q682" i="54027"/>
  <c r="Q681" i="54027"/>
  <c r="Q680" i="54027"/>
  <c r="Q679" i="54027"/>
  <c r="Q678" i="54027"/>
  <c r="Q677" i="54027"/>
  <c r="Q676" i="54027"/>
  <c r="Q675" i="54027"/>
  <c r="Q674" i="54027"/>
  <c r="Q673" i="54027"/>
  <c r="Q672" i="54027"/>
  <c r="Q671" i="54027"/>
  <c r="Q670" i="54027"/>
  <c r="Q669" i="54027"/>
  <c r="Q668" i="54027"/>
  <c r="Q667" i="54027"/>
  <c r="Q666" i="54027"/>
  <c r="Q665" i="54027"/>
  <c r="Q664" i="54027"/>
  <c r="Q663" i="54027"/>
  <c r="Q662" i="54027"/>
  <c r="Q661" i="54027"/>
  <c r="Q660" i="54027"/>
  <c r="Q659" i="54027"/>
  <c r="O684" i="54027"/>
  <c r="O683" i="54027"/>
  <c r="O682" i="54027"/>
  <c r="O681" i="54027"/>
  <c r="O680" i="54027"/>
  <c r="O679" i="54027"/>
  <c r="O678" i="54027"/>
  <c r="O677" i="54027"/>
  <c r="O676" i="54027"/>
  <c r="O675" i="54027"/>
  <c r="O674" i="54027"/>
  <c r="O673" i="54027"/>
  <c r="O672" i="54027"/>
  <c r="O671" i="54027"/>
  <c r="O670" i="54027"/>
  <c r="O669" i="54027"/>
  <c r="O668" i="54027"/>
  <c r="O667" i="54027"/>
  <c r="O666" i="54027"/>
  <c r="O665" i="54027"/>
  <c r="O664" i="54027"/>
  <c r="O663" i="54027"/>
  <c r="O662" i="54027"/>
  <c r="O661" i="54027"/>
  <c r="O660" i="54027"/>
  <c r="O659" i="54027"/>
  <c r="M684" i="54027"/>
  <c r="M683" i="54027"/>
  <c r="M682" i="54027"/>
  <c r="M681" i="54027"/>
  <c r="M680" i="54027"/>
  <c r="M679" i="54027"/>
  <c r="M678" i="54027"/>
  <c r="M677" i="54027"/>
  <c r="M676" i="54027"/>
  <c r="M675" i="54027"/>
  <c r="M674" i="54027"/>
  <c r="M673" i="54027"/>
  <c r="M672" i="54027"/>
  <c r="M671" i="54027"/>
  <c r="M670" i="54027"/>
  <c r="M669" i="54027"/>
  <c r="M668" i="54027"/>
  <c r="M667" i="54027"/>
  <c r="M666" i="54027"/>
  <c r="M665" i="54027"/>
  <c r="M664" i="54027"/>
  <c r="M663" i="54027"/>
  <c r="M662" i="54027"/>
  <c r="M661" i="54027"/>
  <c r="M660" i="54027"/>
  <c r="M659" i="54027"/>
  <c r="K684" i="54027"/>
  <c r="K683" i="54027"/>
  <c r="K682" i="54027"/>
  <c r="K681" i="54027"/>
  <c r="K680" i="54027"/>
  <c r="K679" i="54027"/>
  <c r="K678" i="54027"/>
  <c r="K677" i="54027"/>
  <c r="K676" i="54027"/>
  <c r="K675" i="54027"/>
  <c r="K674" i="54027"/>
  <c r="K673" i="54027"/>
  <c r="K672" i="54027"/>
  <c r="K671" i="54027"/>
  <c r="K670" i="54027"/>
  <c r="K669" i="54027"/>
  <c r="K668" i="54027"/>
  <c r="K667" i="54027"/>
  <c r="K666" i="54027"/>
  <c r="K665" i="54027"/>
  <c r="K664" i="54027"/>
  <c r="K663" i="54027"/>
  <c r="K662" i="54027"/>
  <c r="K661" i="54027"/>
  <c r="K660" i="54027"/>
  <c r="K659" i="54027"/>
  <c r="I684" i="54027"/>
  <c r="I683" i="54027"/>
  <c r="I682" i="54027"/>
  <c r="I681" i="54027"/>
  <c r="I680" i="54027"/>
  <c r="I679" i="54027"/>
  <c r="I678" i="54027"/>
  <c r="I677" i="54027"/>
  <c r="I676" i="54027"/>
  <c r="I675" i="54027"/>
  <c r="I674" i="54027"/>
  <c r="I673" i="54027"/>
  <c r="I672" i="54027"/>
  <c r="I671" i="54027"/>
  <c r="I670" i="54027"/>
  <c r="I669" i="54027"/>
  <c r="I668" i="54027"/>
  <c r="I667" i="54027"/>
  <c r="I666" i="54027"/>
  <c r="I665" i="54027"/>
  <c r="I664" i="54027"/>
  <c r="I663" i="54027"/>
  <c r="I662" i="54027"/>
  <c r="I661" i="54027"/>
  <c r="I660" i="54027"/>
  <c r="I659" i="54027"/>
  <c r="Q684" i="54023"/>
  <c r="Q683" i="54023"/>
  <c r="Q682" i="54023"/>
  <c r="Q681" i="54023"/>
  <c r="Q680" i="54023"/>
  <c r="Q679" i="54023"/>
  <c r="Q678" i="54023"/>
  <c r="Q677" i="54023"/>
  <c r="Q676" i="54023"/>
  <c r="Q675" i="54023"/>
  <c r="Q674" i="54023"/>
  <c r="Q673" i="54023"/>
  <c r="Q672" i="54023"/>
  <c r="Q671" i="54023"/>
  <c r="Q670" i="54023"/>
  <c r="Q669" i="54023"/>
  <c r="Q668" i="54023"/>
  <c r="Q667" i="54023"/>
  <c r="Q666" i="54023"/>
  <c r="Q665" i="54023"/>
  <c r="Q664" i="54023"/>
  <c r="Q663" i="54023"/>
  <c r="Q662" i="54023"/>
  <c r="Q661" i="54023"/>
  <c r="Q660" i="54023"/>
  <c r="Q659" i="54023"/>
  <c r="O684" i="54023"/>
  <c r="O683" i="54023"/>
  <c r="O682" i="54023"/>
  <c r="O681" i="54023"/>
  <c r="O680" i="54023"/>
  <c r="O679" i="54023"/>
  <c r="O678" i="54023"/>
  <c r="O677" i="54023"/>
  <c r="O676" i="54023"/>
  <c r="O675" i="54023"/>
  <c r="O674" i="54023"/>
  <c r="O673" i="54023"/>
  <c r="O672" i="54023"/>
  <c r="O671" i="54023"/>
  <c r="O670" i="54023"/>
  <c r="O669" i="54023"/>
  <c r="O668" i="54023"/>
  <c r="O667" i="54023"/>
  <c r="O666" i="54023"/>
  <c r="O665" i="54023"/>
  <c r="O664" i="54023"/>
  <c r="O663" i="54023"/>
  <c r="O662" i="54023"/>
  <c r="O661" i="54023"/>
  <c r="O660" i="54023"/>
  <c r="O659" i="54023"/>
  <c r="M684" i="54023"/>
  <c r="M683" i="54023"/>
  <c r="M682" i="54023"/>
  <c r="M681" i="54023"/>
  <c r="M680" i="54023"/>
  <c r="M679" i="54023"/>
  <c r="M678" i="54023"/>
  <c r="M677" i="54023"/>
  <c r="M676" i="54023"/>
  <c r="M675" i="54023"/>
  <c r="M674" i="54023"/>
  <c r="M673" i="54023"/>
  <c r="M672" i="54023"/>
  <c r="M671" i="54023"/>
  <c r="M670" i="54023"/>
  <c r="M669" i="54023"/>
  <c r="M668" i="54023"/>
  <c r="M667" i="54023"/>
  <c r="M666" i="54023"/>
  <c r="M665" i="54023"/>
  <c r="M664" i="54023"/>
  <c r="M663" i="54023"/>
  <c r="M662" i="54023"/>
  <c r="M661" i="54023"/>
  <c r="M660" i="54023"/>
  <c r="M659" i="54023"/>
  <c r="K684" i="54023"/>
  <c r="K683" i="54023"/>
  <c r="K682" i="54023"/>
  <c r="K681" i="54023"/>
  <c r="K680" i="54023"/>
  <c r="K679" i="54023"/>
  <c r="K678" i="54023"/>
  <c r="K677" i="54023"/>
  <c r="K676" i="54023"/>
  <c r="K675" i="54023"/>
  <c r="K674" i="54023"/>
  <c r="K673" i="54023"/>
  <c r="K672" i="54023"/>
  <c r="K671" i="54023"/>
  <c r="K670" i="54023"/>
  <c r="K669" i="54023"/>
  <c r="K668" i="54023"/>
  <c r="K667" i="54023"/>
  <c r="K666" i="54023"/>
  <c r="K665" i="54023"/>
  <c r="K664" i="54023"/>
  <c r="K663" i="54023"/>
  <c r="K662" i="54023"/>
  <c r="K661" i="54023"/>
  <c r="K660" i="54023"/>
  <c r="K659" i="54023"/>
  <c r="I684" i="54023"/>
  <c r="I683" i="54023"/>
  <c r="I682" i="54023"/>
  <c r="I681" i="54023"/>
  <c r="I680" i="54023"/>
  <c r="I679" i="54023"/>
  <c r="I678" i="54023"/>
  <c r="I677" i="54023"/>
  <c r="I676" i="54023"/>
  <c r="I675" i="54023"/>
  <c r="I674" i="54023"/>
  <c r="I673" i="54023"/>
  <c r="I672" i="54023"/>
  <c r="I671" i="54023"/>
  <c r="I670" i="54023"/>
  <c r="I669" i="54023"/>
  <c r="I668" i="54023"/>
  <c r="I667" i="54023"/>
  <c r="I666" i="54023"/>
  <c r="I665" i="54023"/>
  <c r="I664" i="54023"/>
  <c r="I663" i="54023"/>
  <c r="I662" i="54023"/>
  <c r="I661" i="54023"/>
  <c r="I660" i="54023"/>
  <c r="I659" i="54023"/>
  <c r="I648" i="54024"/>
  <c r="I647" i="54024"/>
  <c r="I646" i="54024"/>
  <c r="I645" i="54024"/>
  <c r="G648" i="54024"/>
  <c r="G647" i="54024"/>
  <c r="G646" i="54024"/>
  <c r="G645" i="54024"/>
  <c r="U636" i="54024"/>
  <c r="U635" i="54024"/>
  <c r="U634" i="54024"/>
  <c r="U633" i="54024"/>
  <c r="U632" i="54024"/>
  <c r="U631" i="54024"/>
  <c r="U630" i="54024"/>
  <c r="U629" i="54024"/>
  <c r="U628" i="54024"/>
  <c r="U627" i="54024"/>
  <c r="U626" i="54024"/>
  <c r="S636" i="54024"/>
  <c r="S635" i="54024"/>
  <c r="S634" i="54024"/>
  <c r="S633" i="54024"/>
  <c r="S632" i="54024"/>
  <c r="S631" i="54024"/>
  <c r="S630" i="54024"/>
  <c r="S629" i="54024"/>
  <c r="S628" i="54024"/>
  <c r="S627" i="54024"/>
  <c r="S626" i="54024"/>
  <c r="Q636" i="54024"/>
  <c r="Q635" i="54024"/>
  <c r="Q634" i="54024"/>
  <c r="Q633" i="54024"/>
  <c r="Q632" i="54024"/>
  <c r="Q631" i="54024"/>
  <c r="Q630" i="54024"/>
  <c r="Q629" i="54024"/>
  <c r="Q628" i="54024"/>
  <c r="Q627" i="54024"/>
  <c r="Q626" i="54024"/>
  <c r="O636" i="54024"/>
  <c r="O635" i="54024"/>
  <c r="O634" i="54024"/>
  <c r="O633" i="54024"/>
  <c r="O632" i="54024"/>
  <c r="O631" i="54024"/>
  <c r="O630" i="54024"/>
  <c r="O629" i="54024"/>
  <c r="O628" i="54024"/>
  <c r="O627" i="54024"/>
  <c r="O626" i="54024"/>
  <c r="M636" i="54024"/>
  <c r="M635" i="54024"/>
  <c r="M634" i="54024"/>
  <c r="M633" i="54024"/>
  <c r="M632" i="54024"/>
  <c r="M631" i="54024"/>
  <c r="M630" i="54024"/>
  <c r="M629" i="54024"/>
  <c r="M628" i="54024"/>
  <c r="M627" i="54024"/>
  <c r="M626" i="54024"/>
  <c r="K636" i="54024"/>
  <c r="K635" i="54024"/>
  <c r="K634" i="54024"/>
  <c r="K633" i="54024"/>
  <c r="K632" i="54024"/>
  <c r="K631" i="54024"/>
  <c r="K630" i="54024"/>
  <c r="K629" i="54024"/>
  <c r="K628" i="54024"/>
  <c r="K627" i="54024"/>
  <c r="K626" i="54024"/>
  <c r="I636" i="54024"/>
  <c r="I635" i="54024"/>
  <c r="I634" i="54024"/>
  <c r="I633" i="54024"/>
  <c r="I632" i="54024"/>
  <c r="I631" i="54024"/>
  <c r="I630" i="54024"/>
  <c r="I629" i="54024"/>
  <c r="I628" i="54024"/>
  <c r="I627" i="54024"/>
  <c r="I626" i="54024"/>
  <c r="G636" i="54024"/>
  <c r="G635" i="54024"/>
  <c r="G634" i="54024"/>
  <c r="G633" i="54024"/>
  <c r="G632" i="54024"/>
  <c r="G631" i="54024"/>
  <c r="G630" i="54024"/>
  <c r="G629" i="54024"/>
  <c r="G628" i="54024"/>
  <c r="G627" i="54024"/>
  <c r="G626" i="54024"/>
  <c r="I648" i="54025"/>
  <c r="I647" i="54025"/>
  <c r="I646" i="54025"/>
  <c r="I645" i="54025"/>
  <c r="G648" i="54025"/>
  <c r="G647" i="54025"/>
  <c r="G646" i="54025"/>
  <c r="G645" i="54025"/>
  <c r="U636" i="54025"/>
  <c r="U635" i="54025"/>
  <c r="U634" i="54025"/>
  <c r="U633" i="54025"/>
  <c r="U632" i="54025"/>
  <c r="U631" i="54025"/>
  <c r="U630" i="54025"/>
  <c r="U629" i="54025"/>
  <c r="U628" i="54025"/>
  <c r="U627" i="54025"/>
  <c r="U626" i="54025"/>
  <c r="S636" i="54025"/>
  <c r="S635" i="54025"/>
  <c r="S634" i="54025"/>
  <c r="S633" i="54025"/>
  <c r="S632" i="54025"/>
  <c r="S631" i="54025"/>
  <c r="S630" i="54025"/>
  <c r="S629" i="54025"/>
  <c r="S628" i="54025"/>
  <c r="S627" i="54025"/>
  <c r="S626" i="54025"/>
  <c r="Q636" i="54025"/>
  <c r="Q635" i="54025"/>
  <c r="Q634" i="54025"/>
  <c r="Q633" i="54025"/>
  <c r="Q632" i="54025"/>
  <c r="Q631" i="54025"/>
  <c r="Q630" i="54025"/>
  <c r="Q629" i="54025"/>
  <c r="Q628" i="54025"/>
  <c r="Q627" i="54025"/>
  <c r="Q626" i="54025"/>
  <c r="O636" i="54025"/>
  <c r="O635" i="54025"/>
  <c r="O634" i="54025"/>
  <c r="O633" i="54025"/>
  <c r="O632" i="54025"/>
  <c r="O631" i="54025"/>
  <c r="O630" i="54025"/>
  <c r="O629" i="54025"/>
  <c r="O628" i="54025"/>
  <c r="O627" i="54025"/>
  <c r="O626" i="54025"/>
  <c r="M636" i="54025"/>
  <c r="M635" i="54025"/>
  <c r="M634" i="54025"/>
  <c r="M633" i="54025"/>
  <c r="M632" i="54025"/>
  <c r="M631" i="54025"/>
  <c r="M630" i="54025"/>
  <c r="M629" i="54025"/>
  <c r="M628" i="54025"/>
  <c r="M627" i="54025"/>
  <c r="M626" i="54025"/>
  <c r="K636" i="54025"/>
  <c r="K635" i="54025"/>
  <c r="K634" i="54025"/>
  <c r="K633" i="54025"/>
  <c r="K632" i="54025"/>
  <c r="K631" i="54025"/>
  <c r="K630" i="54025"/>
  <c r="K629" i="54025"/>
  <c r="K628" i="54025"/>
  <c r="K627" i="54025"/>
  <c r="K626" i="54025"/>
  <c r="I636" i="54025"/>
  <c r="I635" i="54025"/>
  <c r="I634" i="54025"/>
  <c r="I633" i="54025"/>
  <c r="I632" i="54025"/>
  <c r="I631" i="54025"/>
  <c r="I630" i="54025"/>
  <c r="I629" i="54025"/>
  <c r="I628" i="54025"/>
  <c r="I627" i="54025"/>
  <c r="I626" i="54025"/>
  <c r="G636" i="54025"/>
  <c r="G635" i="54025"/>
  <c r="G634" i="54025"/>
  <c r="G633" i="54025"/>
  <c r="G632" i="54025"/>
  <c r="G631" i="54025"/>
  <c r="G630" i="54025"/>
  <c r="G629" i="54025"/>
  <c r="G628" i="54025"/>
  <c r="G627" i="54025"/>
  <c r="G626" i="54025"/>
  <c r="I648" i="54026"/>
  <c r="I647" i="54026"/>
  <c r="I646" i="54026"/>
  <c r="I645" i="54026"/>
  <c r="G648" i="54026"/>
  <c r="G647" i="54026"/>
  <c r="G646" i="54026"/>
  <c r="G645" i="54026"/>
  <c r="U636" i="54026"/>
  <c r="U635" i="54026"/>
  <c r="U634" i="54026"/>
  <c r="U633" i="54026"/>
  <c r="U632" i="54026"/>
  <c r="U631" i="54026"/>
  <c r="U630" i="54026"/>
  <c r="U629" i="54026"/>
  <c r="U628" i="54026"/>
  <c r="U627" i="54026"/>
  <c r="U626" i="54026"/>
  <c r="S636" i="54026"/>
  <c r="S635" i="54026"/>
  <c r="S634" i="54026"/>
  <c r="S633" i="54026"/>
  <c r="S632" i="54026"/>
  <c r="S631" i="54026"/>
  <c r="S630" i="54026"/>
  <c r="S629" i="54026"/>
  <c r="S628" i="54026"/>
  <c r="S627" i="54026"/>
  <c r="S626" i="54026"/>
  <c r="Q636" i="54026"/>
  <c r="Q635" i="54026"/>
  <c r="Q634" i="54026"/>
  <c r="Q633" i="54026"/>
  <c r="Q632" i="54026"/>
  <c r="Q631" i="54026"/>
  <c r="Q630" i="54026"/>
  <c r="Q629" i="54026"/>
  <c r="Q628" i="54026"/>
  <c r="Q627" i="54026"/>
  <c r="Q626" i="54026"/>
  <c r="O636" i="54026"/>
  <c r="O635" i="54026"/>
  <c r="O634" i="54026"/>
  <c r="O633" i="54026"/>
  <c r="O632" i="54026"/>
  <c r="O631" i="54026"/>
  <c r="O630" i="54026"/>
  <c r="O629" i="54026"/>
  <c r="O628" i="54026"/>
  <c r="O627" i="54026"/>
  <c r="O626" i="54026"/>
  <c r="M636" i="54026"/>
  <c r="M635" i="54026"/>
  <c r="M634" i="54026"/>
  <c r="M633" i="54026"/>
  <c r="M632" i="54026"/>
  <c r="M631" i="54026"/>
  <c r="M630" i="54026"/>
  <c r="M629" i="54026"/>
  <c r="M628" i="54026"/>
  <c r="M627" i="54026"/>
  <c r="M626" i="54026"/>
  <c r="K636" i="54026"/>
  <c r="K635" i="54026"/>
  <c r="K634" i="54026"/>
  <c r="K633" i="54026"/>
  <c r="K632" i="54026"/>
  <c r="K631" i="54026"/>
  <c r="K630" i="54026"/>
  <c r="K629" i="54026"/>
  <c r="K628" i="54026"/>
  <c r="K627" i="54026"/>
  <c r="K626" i="54026"/>
  <c r="I636" i="54026"/>
  <c r="I635" i="54026"/>
  <c r="I634" i="54026"/>
  <c r="I633" i="54026"/>
  <c r="I632" i="54026"/>
  <c r="I631" i="54026"/>
  <c r="I630" i="54026"/>
  <c r="I629" i="54026"/>
  <c r="I628" i="54026"/>
  <c r="I627" i="54026"/>
  <c r="I626" i="54026"/>
  <c r="G636" i="54026"/>
  <c r="G635" i="54026"/>
  <c r="G634" i="54026"/>
  <c r="G633" i="54026"/>
  <c r="G632" i="54026"/>
  <c r="G631" i="54026"/>
  <c r="G630" i="54026"/>
  <c r="G629" i="54026"/>
  <c r="G628" i="54026"/>
  <c r="G627" i="54026"/>
  <c r="G626" i="54026"/>
  <c r="I648" i="54027"/>
  <c r="I647" i="54027"/>
  <c r="I646" i="54027"/>
  <c r="I645" i="54027"/>
  <c r="G648" i="54027"/>
  <c r="G647" i="54027"/>
  <c r="G646" i="54027"/>
  <c r="G645" i="54027"/>
  <c r="U636" i="54027"/>
  <c r="U635" i="54027"/>
  <c r="U634" i="54027"/>
  <c r="U633" i="54027"/>
  <c r="U632" i="54027"/>
  <c r="U631" i="54027"/>
  <c r="U630" i="54027"/>
  <c r="U629" i="54027"/>
  <c r="U628" i="54027"/>
  <c r="U627" i="54027"/>
  <c r="U626" i="54027"/>
  <c r="S636" i="54027"/>
  <c r="S635" i="54027"/>
  <c r="S634" i="54027"/>
  <c r="S633" i="54027"/>
  <c r="S632" i="54027"/>
  <c r="S631" i="54027"/>
  <c r="S630" i="54027"/>
  <c r="S629" i="54027"/>
  <c r="S628" i="54027"/>
  <c r="S627" i="54027"/>
  <c r="S626" i="54027"/>
  <c r="Q636" i="54027"/>
  <c r="Q635" i="54027"/>
  <c r="Q634" i="54027"/>
  <c r="Q633" i="54027"/>
  <c r="Q632" i="54027"/>
  <c r="Q631" i="54027"/>
  <c r="Q630" i="54027"/>
  <c r="Q629" i="54027"/>
  <c r="Q628" i="54027"/>
  <c r="Q627" i="54027"/>
  <c r="Q626" i="54027"/>
  <c r="O636" i="54027"/>
  <c r="O635" i="54027"/>
  <c r="O634" i="54027"/>
  <c r="O633" i="54027"/>
  <c r="O632" i="54027"/>
  <c r="O631" i="54027"/>
  <c r="O630" i="54027"/>
  <c r="O629" i="54027"/>
  <c r="O628" i="54027"/>
  <c r="O627" i="54027"/>
  <c r="O626" i="54027"/>
  <c r="M636" i="54027"/>
  <c r="M635" i="54027"/>
  <c r="M634" i="54027"/>
  <c r="M633" i="54027"/>
  <c r="M632" i="54027"/>
  <c r="M631" i="54027"/>
  <c r="M630" i="54027"/>
  <c r="M629" i="54027"/>
  <c r="M628" i="54027"/>
  <c r="M627" i="54027"/>
  <c r="M626" i="54027"/>
  <c r="K636" i="54027"/>
  <c r="K635" i="54027"/>
  <c r="K634" i="54027"/>
  <c r="K633" i="54027"/>
  <c r="K632" i="54027"/>
  <c r="K631" i="54027"/>
  <c r="K630" i="54027"/>
  <c r="K629" i="54027"/>
  <c r="K628" i="54027"/>
  <c r="K627" i="54027"/>
  <c r="K626" i="54027"/>
  <c r="I636" i="54027"/>
  <c r="I635" i="54027"/>
  <c r="I634" i="54027"/>
  <c r="I633" i="54027"/>
  <c r="I632" i="54027"/>
  <c r="I631" i="54027"/>
  <c r="I630" i="54027"/>
  <c r="I629" i="54027"/>
  <c r="I628" i="54027"/>
  <c r="I627" i="54027"/>
  <c r="I626" i="54027"/>
  <c r="G636" i="54027"/>
  <c r="G635" i="54027"/>
  <c r="G634" i="54027"/>
  <c r="G633" i="54027"/>
  <c r="G632" i="54027"/>
  <c r="G631" i="54027"/>
  <c r="G630" i="54027"/>
  <c r="G629" i="54027"/>
  <c r="G628" i="54027"/>
  <c r="G627" i="54027"/>
  <c r="G626" i="54027"/>
  <c r="I648" i="54023"/>
  <c r="I647" i="54023"/>
  <c r="I646" i="54023"/>
  <c r="I645" i="54023"/>
  <c r="G648" i="54023"/>
  <c r="G647" i="54023"/>
  <c r="G646" i="54023"/>
  <c r="G645" i="54023"/>
  <c r="U636" i="54023"/>
  <c r="U635" i="54023"/>
  <c r="U634" i="54023"/>
  <c r="U633" i="54023"/>
  <c r="U632" i="54023"/>
  <c r="U631" i="54023"/>
  <c r="U630" i="54023"/>
  <c r="U629" i="54023"/>
  <c r="U628" i="54023"/>
  <c r="U627" i="54023"/>
  <c r="U626" i="54023"/>
  <c r="S636" i="54023"/>
  <c r="S635" i="54023"/>
  <c r="S634" i="54023"/>
  <c r="S633" i="54023"/>
  <c r="S632" i="54023"/>
  <c r="S631" i="54023"/>
  <c r="S630" i="54023"/>
  <c r="S629" i="54023"/>
  <c r="S628" i="54023"/>
  <c r="S627" i="54023"/>
  <c r="S626" i="54023"/>
  <c r="Q636" i="54023"/>
  <c r="Q635" i="54023"/>
  <c r="Q634" i="54023"/>
  <c r="Q633" i="54023"/>
  <c r="Q632" i="54023"/>
  <c r="Q631" i="54023"/>
  <c r="Q630" i="54023"/>
  <c r="Q629" i="54023"/>
  <c r="Q628" i="54023"/>
  <c r="Q627" i="54023"/>
  <c r="Q626" i="54023"/>
  <c r="O636" i="54023"/>
  <c r="O635" i="54023"/>
  <c r="O634" i="54023"/>
  <c r="O633" i="54023"/>
  <c r="O632" i="54023"/>
  <c r="O631" i="54023"/>
  <c r="O630" i="54023"/>
  <c r="O629" i="54023"/>
  <c r="O628" i="54023"/>
  <c r="O627" i="54023"/>
  <c r="O626" i="54023"/>
  <c r="M636" i="54023"/>
  <c r="M635" i="54023"/>
  <c r="M634" i="54023"/>
  <c r="M633" i="54023"/>
  <c r="M632" i="54023"/>
  <c r="M631" i="54023"/>
  <c r="M630" i="54023"/>
  <c r="M629" i="54023"/>
  <c r="M628" i="54023"/>
  <c r="M627" i="54023"/>
  <c r="M626" i="54023"/>
  <c r="K636" i="54023"/>
  <c r="K635" i="54023"/>
  <c r="K634" i="54023"/>
  <c r="K633" i="54023"/>
  <c r="K632" i="54023"/>
  <c r="K631" i="54023"/>
  <c r="K630" i="54023"/>
  <c r="K629" i="54023"/>
  <c r="K628" i="54023"/>
  <c r="K627" i="54023"/>
  <c r="K626" i="54023"/>
  <c r="I636" i="54023"/>
  <c r="I635" i="54023"/>
  <c r="I634" i="54023"/>
  <c r="I633" i="54023"/>
  <c r="I632" i="54023"/>
  <c r="I631" i="54023"/>
  <c r="I630" i="54023"/>
  <c r="I629" i="54023"/>
  <c r="I628" i="54023"/>
  <c r="I627" i="54023"/>
  <c r="I626" i="54023"/>
  <c r="G636" i="54023"/>
  <c r="G635" i="54023"/>
  <c r="G634" i="54023"/>
  <c r="G633" i="54023"/>
  <c r="G632" i="54023"/>
  <c r="G631" i="54023"/>
  <c r="G630" i="54023"/>
  <c r="G629" i="54023"/>
  <c r="G628" i="54023"/>
  <c r="G627" i="54023"/>
  <c r="G626" i="54023"/>
  <c r="I614" i="54024"/>
  <c r="I613" i="54024"/>
  <c r="G614" i="54024"/>
  <c r="G613" i="54024"/>
  <c r="K604" i="54024"/>
  <c r="K603" i="54024"/>
  <c r="K602" i="54024"/>
  <c r="I604" i="54024"/>
  <c r="I603" i="54024"/>
  <c r="I602" i="54024"/>
  <c r="G604" i="54024"/>
  <c r="G603" i="54024"/>
  <c r="G602" i="54024"/>
  <c r="I614" i="54025"/>
  <c r="I613" i="54025"/>
  <c r="G614" i="54025"/>
  <c r="G613" i="54025"/>
  <c r="K604" i="54025"/>
  <c r="K603" i="54025"/>
  <c r="K602" i="54025"/>
  <c r="I604" i="54025"/>
  <c r="I603" i="54025"/>
  <c r="I602" i="54025"/>
  <c r="G604" i="54025"/>
  <c r="G603" i="54025"/>
  <c r="G602" i="54025"/>
  <c r="I614" i="54026"/>
  <c r="I613" i="54026"/>
  <c r="G614" i="54026"/>
  <c r="G613" i="54026"/>
  <c r="K604" i="54026"/>
  <c r="K603" i="54026"/>
  <c r="K602" i="54026"/>
  <c r="I604" i="54026"/>
  <c r="I603" i="54026"/>
  <c r="I602" i="54026"/>
  <c r="G604" i="54026"/>
  <c r="G603" i="54026"/>
  <c r="G602" i="54026"/>
  <c r="I614" i="54027"/>
  <c r="I613" i="54027"/>
  <c r="G614" i="54027"/>
  <c r="G613" i="54027"/>
  <c r="K604" i="54027"/>
  <c r="K603" i="54027"/>
  <c r="K602" i="54027"/>
  <c r="I604" i="54027"/>
  <c r="I603" i="54027"/>
  <c r="I602" i="54027"/>
  <c r="G604" i="54027"/>
  <c r="G603" i="54027"/>
  <c r="G602" i="54027"/>
  <c r="I614" i="54023"/>
  <c r="I613" i="54023"/>
  <c r="G614" i="54023"/>
  <c r="G613" i="54023"/>
  <c r="K604" i="54023"/>
  <c r="K603" i="54023"/>
  <c r="K602" i="54023"/>
  <c r="I604" i="54023"/>
  <c r="I603" i="54023"/>
  <c r="I602" i="54023"/>
  <c r="G604" i="54023"/>
  <c r="G603" i="54023"/>
  <c r="G602" i="54023"/>
  <c r="M593" i="54024"/>
  <c r="M592" i="54024"/>
  <c r="M591" i="54024"/>
  <c r="M590" i="54024"/>
  <c r="M589" i="54024"/>
  <c r="M588" i="54024"/>
  <c r="M587" i="54024"/>
  <c r="M586" i="54024"/>
  <c r="M585" i="54024"/>
  <c r="M584" i="54024"/>
  <c r="M583" i="54024"/>
  <c r="M582" i="54024"/>
  <c r="M581" i="54024"/>
  <c r="M580" i="54024"/>
  <c r="M579" i="54024"/>
  <c r="M578" i="54024"/>
  <c r="M577" i="54024"/>
  <c r="M576" i="54024"/>
  <c r="M575" i="54024"/>
  <c r="M574" i="54024"/>
  <c r="M573" i="54024"/>
  <c r="M572" i="54024"/>
  <c r="M571" i="54024"/>
  <c r="K593" i="54024"/>
  <c r="K592" i="54024"/>
  <c r="K591" i="54024"/>
  <c r="K590" i="54024"/>
  <c r="K589" i="54024"/>
  <c r="K588" i="54024"/>
  <c r="K587" i="54024"/>
  <c r="K586" i="54024"/>
  <c r="K585" i="54024"/>
  <c r="K584" i="54024"/>
  <c r="K583" i="54024"/>
  <c r="K582" i="54024"/>
  <c r="K581" i="54024"/>
  <c r="K580" i="54024"/>
  <c r="K579" i="54024"/>
  <c r="K578" i="54024"/>
  <c r="K577" i="54024"/>
  <c r="K576" i="54024"/>
  <c r="K575" i="54024"/>
  <c r="K574" i="54024"/>
  <c r="K573" i="54024"/>
  <c r="K572" i="54024"/>
  <c r="K571" i="54024"/>
  <c r="I593" i="54024"/>
  <c r="I592" i="54024"/>
  <c r="I591" i="54024"/>
  <c r="I590" i="54024"/>
  <c r="I589" i="54024"/>
  <c r="I588" i="54024"/>
  <c r="I587" i="54024"/>
  <c r="I586" i="54024"/>
  <c r="I585" i="54024"/>
  <c r="I584" i="54024"/>
  <c r="I583" i="54024"/>
  <c r="I582" i="54024"/>
  <c r="I581" i="54024"/>
  <c r="I580" i="54024"/>
  <c r="I579" i="54024"/>
  <c r="I578" i="54024"/>
  <c r="I577" i="54024"/>
  <c r="I576" i="54024"/>
  <c r="I575" i="54024"/>
  <c r="I574" i="54024"/>
  <c r="I573" i="54024"/>
  <c r="I572" i="54024"/>
  <c r="I571" i="54024"/>
  <c r="G593" i="54024"/>
  <c r="G592" i="54024"/>
  <c r="G591" i="54024"/>
  <c r="G590" i="54024"/>
  <c r="G589" i="54024"/>
  <c r="G588" i="54024"/>
  <c r="G587" i="54024"/>
  <c r="G586" i="54024"/>
  <c r="G585" i="54024"/>
  <c r="G584" i="54024"/>
  <c r="G583" i="54024"/>
  <c r="G582" i="54024"/>
  <c r="G581" i="54024"/>
  <c r="G580" i="54024"/>
  <c r="G579" i="54024"/>
  <c r="G578" i="54024"/>
  <c r="G577" i="54024"/>
  <c r="G576" i="54024"/>
  <c r="G575" i="54024"/>
  <c r="G574" i="54024"/>
  <c r="G573" i="54024"/>
  <c r="G572" i="54024"/>
  <c r="G571" i="54024"/>
  <c r="M593" i="54025"/>
  <c r="M592" i="54025"/>
  <c r="M591" i="54025"/>
  <c r="M590" i="54025"/>
  <c r="M589" i="54025"/>
  <c r="M588" i="54025"/>
  <c r="M587" i="54025"/>
  <c r="M586" i="54025"/>
  <c r="M585" i="54025"/>
  <c r="M584" i="54025"/>
  <c r="M583" i="54025"/>
  <c r="M582" i="54025"/>
  <c r="M581" i="54025"/>
  <c r="M580" i="54025"/>
  <c r="M579" i="54025"/>
  <c r="M578" i="54025"/>
  <c r="M577" i="54025"/>
  <c r="M576" i="54025"/>
  <c r="M575" i="54025"/>
  <c r="M574" i="54025"/>
  <c r="M573" i="54025"/>
  <c r="M572" i="54025"/>
  <c r="M571" i="54025"/>
  <c r="K593" i="54025"/>
  <c r="K592" i="54025"/>
  <c r="K591" i="54025"/>
  <c r="K590" i="54025"/>
  <c r="K589" i="54025"/>
  <c r="K588" i="54025"/>
  <c r="K587" i="54025"/>
  <c r="K586" i="54025"/>
  <c r="K585" i="54025"/>
  <c r="K584" i="54025"/>
  <c r="K583" i="54025"/>
  <c r="K582" i="54025"/>
  <c r="K581" i="54025"/>
  <c r="K580" i="54025"/>
  <c r="K579" i="54025"/>
  <c r="K578" i="54025"/>
  <c r="K577" i="54025"/>
  <c r="K576" i="54025"/>
  <c r="K575" i="54025"/>
  <c r="K574" i="54025"/>
  <c r="K573" i="54025"/>
  <c r="K572" i="54025"/>
  <c r="K571" i="54025"/>
  <c r="I593" i="54025"/>
  <c r="I592" i="54025"/>
  <c r="I591" i="54025"/>
  <c r="I590" i="54025"/>
  <c r="I589" i="54025"/>
  <c r="I588" i="54025"/>
  <c r="I587" i="54025"/>
  <c r="I586" i="54025"/>
  <c r="I585" i="54025"/>
  <c r="I584" i="54025"/>
  <c r="I583" i="54025"/>
  <c r="I582" i="54025"/>
  <c r="I581" i="54025"/>
  <c r="I580" i="54025"/>
  <c r="I579" i="54025"/>
  <c r="I578" i="54025"/>
  <c r="I577" i="54025"/>
  <c r="I576" i="54025"/>
  <c r="I575" i="54025"/>
  <c r="I574" i="54025"/>
  <c r="I573" i="54025"/>
  <c r="I572" i="54025"/>
  <c r="I571" i="54025"/>
  <c r="G593" i="54025"/>
  <c r="G592" i="54025"/>
  <c r="G591" i="54025"/>
  <c r="G590" i="54025"/>
  <c r="G589" i="54025"/>
  <c r="G588" i="54025"/>
  <c r="G587" i="54025"/>
  <c r="G586" i="54025"/>
  <c r="G585" i="54025"/>
  <c r="G584" i="54025"/>
  <c r="G583" i="54025"/>
  <c r="G582" i="54025"/>
  <c r="G581" i="54025"/>
  <c r="G580" i="54025"/>
  <c r="G579" i="54025"/>
  <c r="G578" i="54025"/>
  <c r="G577" i="54025"/>
  <c r="G576" i="54025"/>
  <c r="G575" i="54025"/>
  <c r="G574" i="54025"/>
  <c r="G573" i="54025"/>
  <c r="G572" i="54025"/>
  <c r="G571" i="54025"/>
  <c r="M593" i="54026"/>
  <c r="M592" i="54026"/>
  <c r="M591" i="54026"/>
  <c r="M590" i="54026"/>
  <c r="M589" i="54026"/>
  <c r="M588" i="54026"/>
  <c r="M587" i="54026"/>
  <c r="M586" i="54026"/>
  <c r="M585" i="54026"/>
  <c r="M584" i="54026"/>
  <c r="M583" i="54026"/>
  <c r="M582" i="54026"/>
  <c r="M581" i="54026"/>
  <c r="M580" i="54026"/>
  <c r="M579" i="54026"/>
  <c r="M578" i="54026"/>
  <c r="M577" i="54026"/>
  <c r="M576" i="54026"/>
  <c r="M575" i="54026"/>
  <c r="M574" i="54026"/>
  <c r="M573" i="54026"/>
  <c r="M572" i="54026"/>
  <c r="M571" i="54026"/>
  <c r="K593" i="54026"/>
  <c r="K592" i="54026"/>
  <c r="K591" i="54026"/>
  <c r="K590" i="54026"/>
  <c r="K589" i="54026"/>
  <c r="K588" i="54026"/>
  <c r="K587" i="54026"/>
  <c r="K586" i="54026"/>
  <c r="K585" i="54026"/>
  <c r="K584" i="54026"/>
  <c r="K583" i="54026"/>
  <c r="K582" i="54026"/>
  <c r="K581" i="54026"/>
  <c r="K580" i="54026"/>
  <c r="K579" i="54026"/>
  <c r="K578" i="54026"/>
  <c r="K577" i="54026"/>
  <c r="K576" i="54026"/>
  <c r="K575" i="54026"/>
  <c r="K574" i="54026"/>
  <c r="K573" i="54026"/>
  <c r="K572" i="54026"/>
  <c r="K571" i="54026"/>
  <c r="I593" i="54026"/>
  <c r="I592" i="54026"/>
  <c r="I591" i="54026"/>
  <c r="I590" i="54026"/>
  <c r="I589" i="54026"/>
  <c r="I588" i="54026"/>
  <c r="I587" i="54026"/>
  <c r="I586" i="54026"/>
  <c r="I585" i="54026"/>
  <c r="I584" i="54026"/>
  <c r="I583" i="54026"/>
  <c r="I582" i="54026"/>
  <c r="I581" i="54026"/>
  <c r="I580" i="54026"/>
  <c r="I579" i="54026"/>
  <c r="I578" i="54026"/>
  <c r="I577" i="54026"/>
  <c r="I576" i="54026"/>
  <c r="I575" i="54026"/>
  <c r="I574" i="54026"/>
  <c r="I573" i="54026"/>
  <c r="I572" i="54026"/>
  <c r="I571" i="54026"/>
  <c r="G593" i="54026"/>
  <c r="G592" i="54026"/>
  <c r="G591" i="54026"/>
  <c r="G590" i="54026"/>
  <c r="G589" i="54026"/>
  <c r="G588" i="54026"/>
  <c r="G587" i="54026"/>
  <c r="G586" i="54026"/>
  <c r="G585" i="54026"/>
  <c r="G584" i="54026"/>
  <c r="G583" i="54026"/>
  <c r="G582" i="54026"/>
  <c r="G581" i="54026"/>
  <c r="G580" i="54026"/>
  <c r="G579" i="54026"/>
  <c r="G578" i="54026"/>
  <c r="G577" i="54026"/>
  <c r="G576" i="54026"/>
  <c r="G575" i="54026"/>
  <c r="G574" i="54026"/>
  <c r="G573" i="54026"/>
  <c r="G572" i="54026"/>
  <c r="G571" i="54026"/>
  <c r="M593" i="54027"/>
  <c r="M592" i="54027"/>
  <c r="M591" i="54027"/>
  <c r="M590" i="54027"/>
  <c r="M589" i="54027"/>
  <c r="M588" i="54027"/>
  <c r="M587" i="54027"/>
  <c r="M586" i="54027"/>
  <c r="M585" i="54027"/>
  <c r="M584" i="54027"/>
  <c r="M583" i="54027"/>
  <c r="M582" i="54027"/>
  <c r="M581" i="54027"/>
  <c r="M580" i="54027"/>
  <c r="M579" i="54027"/>
  <c r="M578" i="54027"/>
  <c r="M577" i="54027"/>
  <c r="M576" i="54027"/>
  <c r="M575" i="54027"/>
  <c r="M574" i="54027"/>
  <c r="M573" i="54027"/>
  <c r="M572" i="54027"/>
  <c r="M571" i="54027"/>
  <c r="K593" i="54027"/>
  <c r="K592" i="54027"/>
  <c r="K591" i="54027"/>
  <c r="K590" i="54027"/>
  <c r="K589" i="54027"/>
  <c r="K588" i="54027"/>
  <c r="K587" i="54027"/>
  <c r="K586" i="54027"/>
  <c r="K585" i="54027"/>
  <c r="K584" i="54027"/>
  <c r="K583" i="54027"/>
  <c r="K582" i="54027"/>
  <c r="K581" i="54027"/>
  <c r="K580" i="54027"/>
  <c r="K579" i="54027"/>
  <c r="K578" i="54027"/>
  <c r="K577" i="54027"/>
  <c r="K576" i="54027"/>
  <c r="K575" i="54027"/>
  <c r="K574" i="54027"/>
  <c r="K573" i="54027"/>
  <c r="K572" i="54027"/>
  <c r="K571" i="54027"/>
  <c r="I593" i="54027"/>
  <c r="I592" i="54027"/>
  <c r="I591" i="54027"/>
  <c r="I590" i="54027"/>
  <c r="I589" i="54027"/>
  <c r="I588" i="54027"/>
  <c r="I587" i="54027"/>
  <c r="I586" i="54027"/>
  <c r="I585" i="54027"/>
  <c r="I584" i="54027"/>
  <c r="I583" i="54027"/>
  <c r="I582" i="54027"/>
  <c r="I581" i="54027"/>
  <c r="I580" i="54027"/>
  <c r="I579" i="54027"/>
  <c r="I578" i="54027"/>
  <c r="I577" i="54027"/>
  <c r="I576" i="54027"/>
  <c r="I575" i="54027"/>
  <c r="I574" i="54027"/>
  <c r="I573" i="54027"/>
  <c r="I572" i="54027"/>
  <c r="I571" i="54027"/>
  <c r="G593" i="54027"/>
  <c r="G592" i="54027"/>
  <c r="G591" i="54027"/>
  <c r="G590" i="54027"/>
  <c r="G589" i="54027"/>
  <c r="G588" i="54027"/>
  <c r="G587" i="54027"/>
  <c r="G586" i="54027"/>
  <c r="G585" i="54027"/>
  <c r="G584" i="54027"/>
  <c r="G583" i="54027"/>
  <c r="G582" i="54027"/>
  <c r="G581" i="54027"/>
  <c r="G580" i="54027"/>
  <c r="G579" i="54027"/>
  <c r="G578" i="54027"/>
  <c r="G577" i="54027"/>
  <c r="G576" i="54027"/>
  <c r="G575" i="54027"/>
  <c r="G574" i="54027"/>
  <c r="G573" i="54027"/>
  <c r="G572" i="54027"/>
  <c r="G571" i="54027"/>
  <c r="M593" i="54023"/>
  <c r="M592" i="54023"/>
  <c r="M591" i="54023"/>
  <c r="M590" i="54023"/>
  <c r="M589" i="54023"/>
  <c r="M588" i="54023"/>
  <c r="M587" i="54023"/>
  <c r="M586" i="54023"/>
  <c r="M585" i="54023"/>
  <c r="M584" i="54023"/>
  <c r="M583" i="54023"/>
  <c r="M582" i="54023"/>
  <c r="M581" i="54023"/>
  <c r="M580" i="54023"/>
  <c r="M579" i="54023"/>
  <c r="M578" i="54023"/>
  <c r="M577" i="54023"/>
  <c r="M576" i="54023"/>
  <c r="M575" i="54023"/>
  <c r="M574" i="54023"/>
  <c r="M573" i="54023"/>
  <c r="M572" i="54023"/>
  <c r="M571" i="54023"/>
  <c r="K593" i="54023"/>
  <c r="K592" i="54023"/>
  <c r="K591" i="54023"/>
  <c r="K590" i="54023"/>
  <c r="K589" i="54023"/>
  <c r="K588" i="54023"/>
  <c r="K587" i="54023"/>
  <c r="K586" i="54023"/>
  <c r="K585" i="54023"/>
  <c r="K584" i="54023"/>
  <c r="K583" i="54023"/>
  <c r="K582" i="54023"/>
  <c r="K581" i="54023"/>
  <c r="K580" i="54023"/>
  <c r="K579" i="54023"/>
  <c r="K578" i="54023"/>
  <c r="K577" i="54023"/>
  <c r="K576" i="54023"/>
  <c r="K575" i="54023"/>
  <c r="K574" i="54023"/>
  <c r="K573" i="54023"/>
  <c r="K572" i="54023"/>
  <c r="K571" i="54023"/>
  <c r="I593" i="54023"/>
  <c r="I592" i="54023"/>
  <c r="I591" i="54023"/>
  <c r="I590" i="54023"/>
  <c r="I589" i="54023"/>
  <c r="I588" i="54023"/>
  <c r="I587" i="54023"/>
  <c r="I586" i="54023"/>
  <c r="I585" i="54023"/>
  <c r="I584" i="54023"/>
  <c r="I583" i="54023"/>
  <c r="I582" i="54023"/>
  <c r="I581" i="54023"/>
  <c r="I580" i="54023"/>
  <c r="I579" i="54023"/>
  <c r="I578" i="54023"/>
  <c r="I577" i="54023"/>
  <c r="I576" i="54023"/>
  <c r="I575" i="54023"/>
  <c r="I574" i="54023"/>
  <c r="I573" i="54023"/>
  <c r="I572" i="54023"/>
  <c r="I571" i="54023"/>
  <c r="G593" i="54023"/>
  <c r="G592" i="54023"/>
  <c r="G591" i="54023"/>
  <c r="G590" i="54023"/>
  <c r="G589" i="54023"/>
  <c r="G588" i="54023"/>
  <c r="G587" i="54023"/>
  <c r="G586" i="54023"/>
  <c r="G585" i="54023"/>
  <c r="G584" i="54023"/>
  <c r="G583" i="54023"/>
  <c r="G582" i="54023"/>
  <c r="G581" i="54023"/>
  <c r="G580" i="54023"/>
  <c r="G579" i="54023"/>
  <c r="G578" i="54023"/>
  <c r="G577" i="54023"/>
  <c r="G576" i="54023"/>
  <c r="G575" i="54023"/>
  <c r="G574" i="54023"/>
  <c r="G573" i="54023"/>
  <c r="G572" i="54023"/>
  <c r="G571" i="54023"/>
  <c r="Y559" i="54024"/>
  <c r="Y558" i="54024"/>
  <c r="Y557" i="54024"/>
  <c r="Y556" i="54024"/>
  <c r="Y555" i="54024"/>
  <c r="Y554" i="54024"/>
  <c r="Y553" i="54024"/>
  <c r="Y552" i="54024"/>
  <c r="Y551" i="54024"/>
  <c r="Y550" i="54024"/>
  <c r="Y549" i="54024"/>
  <c r="Y548" i="54024"/>
  <c r="Y547" i="54024"/>
  <c r="Y546" i="54024"/>
  <c r="Y545" i="54024"/>
  <c r="Y544" i="54024"/>
  <c r="Y543" i="54024"/>
  <c r="Y542" i="54024"/>
  <c r="Y541" i="54024"/>
  <c r="Y540" i="54024"/>
  <c r="Y539" i="54024"/>
  <c r="Y538" i="54024"/>
  <c r="Y537" i="54024"/>
  <c r="Y536" i="54024"/>
  <c r="Y535" i="54024"/>
  <c r="W559" i="54024"/>
  <c r="W558" i="54024"/>
  <c r="W557" i="54024"/>
  <c r="W556" i="54024"/>
  <c r="W555" i="54024"/>
  <c r="W554" i="54024"/>
  <c r="W553" i="54024"/>
  <c r="W552" i="54024"/>
  <c r="W551" i="54024"/>
  <c r="W550" i="54024"/>
  <c r="W549" i="54024"/>
  <c r="W548" i="54024"/>
  <c r="W547" i="54024"/>
  <c r="W546" i="54024"/>
  <c r="W545" i="54024"/>
  <c r="W544" i="54024"/>
  <c r="W543" i="54024"/>
  <c r="W542" i="54024"/>
  <c r="W541" i="54024"/>
  <c r="W540" i="54024"/>
  <c r="W539" i="54024"/>
  <c r="W538" i="54024"/>
  <c r="W537" i="54024"/>
  <c r="W536" i="54024"/>
  <c r="W535" i="54024"/>
  <c r="U559" i="54024"/>
  <c r="U558" i="54024"/>
  <c r="U557" i="54024"/>
  <c r="U556" i="54024"/>
  <c r="U555" i="54024"/>
  <c r="U554" i="54024"/>
  <c r="U553" i="54024"/>
  <c r="U552" i="54024"/>
  <c r="U551" i="54024"/>
  <c r="U550" i="54024"/>
  <c r="U549" i="54024"/>
  <c r="U548" i="54024"/>
  <c r="U547" i="54024"/>
  <c r="U546" i="54024"/>
  <c r="U545" i="54024"/>
  <c r="U544" i="54024"/>
  <c r="U543" i="54024"/>
  <c r="U542" i="54024"/>
  <c r="U541" i="54024"/>
  <c r="U540" i="54024"/>
  <c r="U539" i="54024"/>
  <c r="U538" i="54024"/>
  <c r="U537" i="54024"/>
  <c r="U536" i="54024"/>
  <c r="U535" i="54024"/>
  <c r="S559" i="54024"/>
  <c r="S558" i="54024"/>
  <c r="S557" i="54024"/>
  <c r="S556" i="54024"/>
  <c r="S555" i="54024"/>
  <c r="S554" i="54024"/>
  <c r="S553" i="54024"/>
  <c r="S552" i="54024"/>
  <c r="S551" i="54024"/>
  <c r="S550" i="54024"/>
  <c r="S549" i="54024"/>
  <c r="S548" i="54024"/>
  <c r="S547" i="54024"/>
  <c r="S546" i="54024"/>
  <c r="S545" i="54024"/>
  <c r="S544" i="54024"/>
  <c r="S543" i="54024"/>
  <c r="S542" i="54024"/>
  <c r="S541" i="54024"/>
  <c r="S540" i="54024"/>
  <c r="S539" i="54024"/>
  <c r="S538" i="54024"/>
  <c r="S537" i="54024"/>
  <c r="S536" i="54024"/>
  <c r="S535" i="54024"/>
  <c r="Q559" i="54024"/>
  <c r="Q558" i="54024"/>
  <c r="Q557" i="54024"/>
  <c r="Q556" i="54024"/>
  <c r="Q555" i="54024"/>
  <c r="Q554" i="54024"/>
  <c r="Q553" i="54024"/>
  <c r="Q552" i="54024"/>
  <c r="Q551" i="54024"/>
  <c r="Q550" i="54024"/>
  <c r="Q549" i="54024"/>
  <c r="Q548" i="54024"/>
  <c r="Q547" i="54024"/>
  <c r="Q546" i="54024"/>
  <c r="Q545" i="54024"/>
  <c r="Q544" i="54024"/>
  <c r="Q543" i="54024"/>
  <c r="Q542" i="54024"/>
  <c r="Q541" i="54024"/>
  <c r="Q540" i="54024"/>
  <c r="Q539" i="54024"/>
  <c r="Q538" i="54024"/>
  <c r="Q537" i="54024"/>
  <c r="Q536" i="54024"/>
  <c r="Q535" i="54024"/>
  <c r="O558" i="54024"/>
  <c r="O557" i="54024"/>
  <c r="O556" i="54024"/>
  <c r="O555" i="54024"/>
  <c r="O554" i="54024"/>
  <c r="O553" i="54024"/>
  <c r="O552" i="54024"/>
  <c r="O551" i="54024"/>
  <c r="O550" i="54024"/>
  <c r="O549" i="54024"/>
  <c r="O548" i="54024"/>
  <c r="O547" i="54024"/>
  <c r="O546" i="54024"/>
  <c r="O545" i="54024"/>
  <c r="O544" i="54024"/>
  <c r="O543" i="54024"/>
  <c r="O542" i="54024"/>
  <c r="O541" i="54024"/>
  <c r="O540" i="54024"/>
  <c r="O539" i="54024"/>
  <c r="O538" i="54024"/>
  <c r="O537" i="54024"/>
  <c r="O536" i="54024"/>
  <c r="O535" i="54024"/>
  <c r="M559" i="54024"/>
  <c r="M558" i="54024"/>
  <c r="M557" i="54024"/>
  <c r="M556" i="54024"/>
  <c r="M555" i="54024"/>
  <c r="M554" i="54024"/>
  <c r="M553" i="54024"/>
  <c r="M552" i="54024"/>
  <c r="M551" i="54024"/>
  <c r="M550" i="54024"/>
  <c r="M549" i="54024"/>
  <c r="M548" i="54024"/>
  <c r="M547" i="54024"/>
  <c r="M546" i="54024"/>
  <c r="M545" i="54024"/>
  <c r="M544" i="54024"/>
  <c r="M543" i="54024"/>
  <c r="M542" i="54024"/>
  <c r="M541" i="54024"/>
  <c r="M540" i="54024"/>
  <c r="M539" i="54024"/>
  <c r="M538" i="54024"/>
  <c r="M537" i="54024"/>
  <c r="M536" i="54024"/>
  <c r="M535" i="54024"/>
  <c r="K559" i="54024"/>
  <c r="K558" i="54024"/>
  <c r="K557" i="54024"/>
  <c r="K556" i="54024"/>
  <c r="K555" i="54024"/>
  <c r="K554" i="54024"/>
  <c r="K553" i="54024"/>
  <c r="K552" i="54024"/>
  <c r="K551" i="54024"/>
  <c r="K550" i="54024"/>
  <c r="K549" i="54024"/>
  <c r="K548" i="54024"/>
  <c r="K547" i="54024"/>
  <c r="K546" i="54024"/>
  <c r="K545" i="54024"/>
  <c r="K544" i="54024"/>
  <c r="K543" i="54024"/>
  <c r="K542" i="54024"/>
  <c r="K541" i="54024"/>
  <c r="K540" i="54024"/>
  <c r="K539" i="54024"/>
  <c r="K538" i="54024"/>
  <c r="K537" i="54024"/>
  <c r="K536" i="54024"/>
  <c r="K535" i="54024"/>
  <c r="I559" i="54024"/>
  <c r="I558" i="54024"/>
  <c r="I557" i="54024"/>
  <c r="I556" i="54024"/>
  <c r="I555" i="54024"/>
  <c r="I554" i="54024"/>
  <c r="I553" i="54024"/>
  <c r="I552" i="54024"/>
  <c r="I551" i="54024"/>
  <c r="I550" i="54024"/>
  <c r="I549" i="54024"/>
  <c r="I548" i="54024"/>
  <c r="I547" i="54024"/>
  <c r="I546" i="54024"/>
  <c r="I545" i="54024"/>
  <c r="I544" i="54024"/>
  <c r="I543" i="54024"/>
  <c r="I542" i="54024"/>
  <c r="I541" i="54024"/>
  <c r="I540" i="54024"/>
  <c r="I539" i="54024"/>
  <c r="I538" i="54024"/>
  <c r="I537" i="54024"/>
  <c r="I536" i="54024"/>
  <c r="I535" i="54024"/>
  <c r="Y559" i="54025"/>
  <c r="Y558" i="54025"/>
  <c r="Y557" i="54025"/>
  <c r="Y556" i="54025"/>
  <c r="Y555" i="54025"/>
  <c r="Y554" i="54025"/>
  <c r="Y553" i="54025"/>
  <c r="Y552" i="54025"/>
  <c r="Y551" i="54025"/>
  <c r="Y550" i="54025"/>
  <c r="Y549" i="54025"/>
  <c r="Y548" i="54025"/>
  <c r="Y547" i="54025"/>
  <c r="Y546" i="54025"/>
  <c r="Y545" i="54025"/>
  <c r="Y544" i="54025"/>
  <c r="Y543" i="54025"/>
  <c r="Y542" i="54025"/>
  <c r="Y541" i="54025"/>
  <c r="Y540" i="54025"/>
  <c r="Y539" i="54025"/>
  <c r="Y538" i="54025"/>
  <c r="Y537" i="54025"/>
  <c r="Y536" i="54025"/>
  <c r="Y535" i="54025"/>
  <c r="W559" i="54025"/>
  <c r="W558" i="54025"/>
  <c r="W557" i="54025"/>
  <c r="W556" i="54025"/>
  <c r="W555" i="54025"/>
  <c r="W554" i="54025"/>
  <c r="W553" i="54025"/>
  <c r="W552" i="54025"/>
  <c r="W551" i="54025"/>
  <c r="W550" i="54025"/>
  <c r="W549" i="54025"/>
  <c r="W548" i="54025"/>
  <c r="W547" i="54025"/>
  <c r="W546" i="54025"/>
  <c r="W545" i="54025"/>
  <c r="W544" i="54025"/>
  <c r="W543" i="54025"/>
  <c r="W542" i="54025"/>
  <c r="W541" i="54025"/>
  <c r="W540" i="54025"/>
  <c r="W539" i="54025"/>
  <c r="W538" i="54025"/>
  <c r="W537" i="54025"/>
  <c r="W536" i="54025"/>
  <c r="W535" i="54025"/>
  <c r="U559" i="54025"/>
  <c r="U558" i="54025"/>
  <c r="U557" i="54025"/>
  <c r="U556" i="54025"/>
  <c r="U555" i="54025"/>
  <c r="U554" i="54025"/>
  <c r="U553" i="54025"/>
  <c r="U552" i="54025"/>
  <c r="U551" i="54025"/>
  <c r="U550" i="54025"/>
  <c r="U549" i="54025"/>
  <c r="U548" i="54025"/>
  <c r="U547" i="54025"/>
  <c r="U546" i="54025"/>
  <c r="U545" i="54025"/>
  <c r="U544" i="54025"/>
  <c r="U543" i="54025"/>
  <c r="U542" i="54025"/>
  <c r="U541" i="54025"/>
  <c r="U540" i="54025"/>
  <c r="U539" i="54025"/>
  <c r="U538" i="54025"/>
  <c r="U537" i="54025"/>
  <c r="U536" i="54025"/>
  <c r="U535" i="54025"/>
  <c r="S559" i="54025"/>
  <c r="S558" i="54025"/>
  <c r="S557" i="54025"/>
  <c r="S556" i="54025"/>
  <c r="S555" i="54025"/>
  <c r="S554" i="54025"/>
  <c r="S553" i="54025"/>
  <c r="S552" i="54025"/>
  <c r="S551" i="54025"/>
  <c r="S550" i="54025"/>
  <c r="S549" i="54025"/>
  <c r="S548" i="54025"/>
  <c r="S547" i="54025"/>
  <c r="S546" i="54025"/>
  <c r="S545" i="54025"/>
  <c r="S544" i="54025"/>
  <c r="S543" i="54025"/>
  <c r="S542" i="54025"/>
  <c r="S541" i="54025"/>
  <c r="S540" i="54025"/>
  <c r="S539" i="54025"/>
  <c r="S538" i="54025"/>
  <c r="S537" i="54025"/>
  <c r="S536" i="54025"/>
  <c r="S535" i="54025"/>
  <c r="Q559" i="54025"/>
  <c r="Q558" i="54025"/>
  <c r="Q557" i="54025"/>
  <c r="Q556" i="54025"/>
  <c r="Q555" i="54025"/>
  <c r="Q554" i="54025"/>
  <c r="Q553" i="54025"/>
  <c r="Q552" i="54025"/>
  <c r="Q551" i="54025"/>
  <c r="Q550" i="54025"/>
  <c r="Q549" i="54025"/>
  <c r="Q548" i="54025"/>
  <c r="Q547" i="54025"/>
  <c r="Q546" i="54025"/>
  <c r="Q545" i="54025"/>
  <c r="Q544" i="54025"/>
  <c r="Q543" i="54025"/>
  <c r="Q542" i="54025"/>
  <c r="Q541" i="54025"/>
  <c r="Q540" i="54025"/>
  <c r="Q539" i="54025"/>
  <c r="Q538" i="54025"/>
  <c r="Q537" i="54025"/>
  <c r="Q536" i="54025"/>
  <c r="Q535" i="54025"/>
  <c r="O558" i="54025"/>
  <c r="O557" i="54025"/>
  <c r="O556" i="54025"/>
  <c r="O555" i="54025"/>
  <c r="O554" i="54025"/>
  <c r="O553" i="54025"/>
  <c r="O552" i="54025"/>
  <c r="O551" i="54025"/>
  <c r="O550" i="54025"/>
  <c r="O549" i="54025"/>
  <c r="O548" i="54025"/>
  <c r="O547" i="54025"/>
  <c r="O546" i="54025"/>
  <c r="O545" i="54025"/>
  <c r="O544" i="54025"/>
  <c r="O543" i="54025"/>
  <c r="O542" i="54025"/>
  <c r="O541" i="54025"/>
  <c r="O540" i="54025"/>
  <c r="O539" i="54025"/>
  <c r="O538" i="54025"/>
  <c r="O537" i="54025"/>
  <c r="O536" i="54025"/>
  <c r="O535" i="54025"/>
  <c r="M559" i="54025"/>
  <c r="M558" i="54025"/>
  <c r="M557" i="54025"/>
  <c r="M556" i="54025"/>
  <c r="M555" i="54025"/>
  <c r="M554" i="54025"/>
  <c r="M553" i="54025"/>
  <c r="M552" i="54025"/>
  <c r="M551" i="54025"/>
  <c r="M550" i="54025"/>
  <c r="M549" i="54025"/>
  <c r="M548" i="54025"/>
  <c r="M547" i="54025"/>
  <c r="M546" i="54025"/>
  <c r="M545" i="54025"/>
  <c r="M544" i="54025"/>
  <c r="M543" i="54025"/>
  <c r="M542" i="54025"/>
  <c r="M541" i="54025"/>
  <c r="M540" i="54025"/>
  <c r="M539" i="54025"/>
  <c r="M538" i="54025"/>
  <c r="M537" i="54025"/>
  <c r="M536" i="54025"/>
  <c r="M535" i="54025"/>
  <c r="K559" i="54025"/>
  <c r="K558" i="54025"/>
  <c r="K557" i="54025"/>
  <c r="K556" i="54025"/>
  <c r="K555" i="54025"/>
  <c r="K554" i="54025"/>
  <c r="K553" i="54025"/>
  <c r="K552" i="54025"/>
  <c r="K551" i="54025"/>
  <c r="K550" i="54025"/>
  <c r="K549" i="54025"/>
  <c r="K548" i="54025"/>
  <c r="K547" i="54025"/>
  <c r="K546" i="54025"/>
  <c r="K545" i="54025"/>
  <c r="K544" i="54025"/>
  <c r="K543" i="54025"/>
  <c r="K542" i="54025"/>
  <c r="K541" i="54025"/>
  <c r="K540" i="54025"/>
  <c r="K539" i="54025"/>
  <c r="K538" i="54025"/>
  <c r="K537" i="54025"/>
  <c r="K536" i="54025"/>
  <c r="K535" i="54025"/>
  <c r="I559" i="54025"/>
  <c r="I558" i="54025"/>
  <c r="I557" i="54025"/>
  <c r="I556" i="54025"/>
  <c r="I555" i="54025"/>
  <c r="I554" i="54025"/>
  <c r="I553" i="54025"/>
  <c r="I552" i="54025"/>
  <c r="I551" i="54025"/>
  <c r="I550" i="54025"/>
  <c r="I549" i="54025"/>
  <c r="I548" i="54025"/>
  <c r="I547" i="54025"/>
  <c r="I546" i="54025"/>
  <c r="I545" i="54025"/>
  <c r="I544" i="54025"/>
  <c r="I543" i="54025"/>
  <c r="I542" i="54025"/>
  <c r="I541" i="54025"/>
  <c r="I540" i="54025"/>
  <c r="I539" i="54025"/>
  <c r="I538" i="54025"/>
  <c r="I537" i="54025"/>
  <c r="I536" i="54025"/>
  <c r="I535" i="54025"/>
  <c r="Y559" i="54026"/>
  <c r="Y558" i="54026"/>
  <c r="Y557" i="54026"/>
  <c r="Y556" i="54026"/>
  <c r="Y555" i="54026"/>
  <c r="Y554" i="54026"/>
  <c r="Y553" i="54026"/>
  <c r="Y552" i="54026"/>
  <c r="Y551" i="54026"/>
  <c r="Y550" i="54026"/>
  <c r="Y549" i="54026"/>
  <c r="Y548" i="54026"/>
  <c r="Y547" i="54026"/>
  <c r="Y546" i="54026"/>
  <c r="Y545" i="54026"/>
  <c r="Y544" i="54026"/>
  <c r="Y543" i="54026"/>
  <c r="Y542" i="54026"/>
  <c r="Y541" i="54026"/>
  <c r="Y540" i="54026"/>
  <c r="Y539" i="54026"/>
  <c r="Y538" i="54026"/>
  <c r="Y537" i="54026"/>
  <c r="Y536" i="54026"/>
  <c r="Y535" i="54026"/>
  <c r="W559" i="54026"/>
  <c r="W558" i="54026"/>
  <c r="W557" i="54026"/>
  <c r="W556" i="54026"/>
  <c r="W555" i="54026"/>
  <c r="W554" i="54026"/>
  <c r="W553" i="54026"/>
  <c r="W552" i="54026"/>
  <c r="W551" i="54026"/>
  <c r="W550" i="54026"/>
  <c r="W549" i="54026"/>
  <c r="W548" i="54026"/>
  <c r="W547" i="54026"/>
  <c r="W546" i="54026"/>
  <c r="W545" i="54026"/>
  <c r="W544" i="54026"/>
  <c r="W543" i="54026"/>
  <c r="W542" i="54026"/>
  <c r="W541" i="54026"/>
  <c r="W540" i="54026"/>
  <c r="W539" i="54026"/>
  <c r="W538" i="54026"/>
  <c r="W537" i="54026"/>
  <c r="W536" i="54026"/>
  <c r="W535" i="54026"/>
  <c r="U559" i="54026"/>
  <c r="U558" i="54026"/>
  <c r="U557" i="54026"/>
  <c r="U556" i="54026"/>
  <c r="U555" i="54026"/>
  <c r="U554" i="54026"/>
  <c r="U553" i="54026"/>
  <c r="U552" i="54026"/>
  <c r="U551" i="54026"/>
  <c r="U550" i="54026"/>
  <c r="U549" i="54026"/>
  <c r="U548" i="54026"/>
  <c r="U547" i="54026"/>
  <c r="U546" i="54026"/>
  <c r="U545" i="54026"/>
  <c r="U544" i="54026"/>
  <c r="U543" i="54026"/>
  <c r="U542" i="54026"/>
  <c r="U541" i="54026"/>
  <c r="U540" i="54026"/>
  <c r="U539" i="54026"/>
  <c r="U538" i="54026"/>
  <c r="U537" i="54026"/>
  <c r="U536" i="54026"/>
  <c r="U535" i="54026"/>
  <c r="S559" i="54026"/>
  <c r="S558" i="54026"/>
  <c r="S557" i="54026"/>
  <c r="S556" i="54026"/>
  <c r="S555" i="54026"/>
  <c r="S554" i="54026"/>
  <c r="S553" i="54026"/>
  <c r="S552" i="54026"/>
  <c r="S551" i="54026"/>
  <c r="S550" i="54026"/>
  <c r="S549" i="54026"/>
  <c r="S548" i="54026"/>
  <c r="S547" i="54026"/>
  <c r="S546" i="54026"/>
  <c r="S545" i="54026"/>
  <c r="S544" i="54026"/>
  <c r="S543" i="54026"/>
  <c r="S542" i="54026"/>
  <c r="S541" i="54026"/>
  <c r="S540" i="54026"/>
  <c r="S539" i="54026"/>
  <c r="S538" i="54026"/>
  <c r="S537" i="54026"/>
  <c r="S536" i="54026"/>
  <c r="S535" i="54026"/>
  <c r="Q559" i="54026"/>
  <c r="Q558" i="54026"/>
  <c r="Q557" i="54026"/>
  <c r="Q556" i="54026"/>
  <c r="Q555" i="54026"/>
  <c r="Q554" i="54026"/>
  <c r="Q553" i="54026"/>
  <c r="Q552" i="54026"/>
  <c r="Q551" i="54026"/>
  <c r="Q550" i="54026"/>
  <c r="Q549" i="54026"/>
  <c r="Q548" i="54026"/>
  <c r="Q547" i="54026"/>
  <c r="Q546" i="54026"/>
  <c r="Q545" i="54026"/>
  <c r="Q544" i="54026"/>
  <c r="Q543" i="54026"/>
  <c r="Q542" i="54026"/>
  <c r="Q541" i="54026"/>
  <c r="Q540" i="54026"/>
  <c r="Q539" i="54026"/>
  <c r="Q538" i="54026"/>
  <c r="Q537" i="54026"/>
  <c r="Q536" i="54026"/>
  <c r="Q535" i="54026"/>
  <c r="O558" i="54026"/>
  <c r="O557" i="54026"/>
  <c r="O556" i="54026"/>
  <c r="O555" i="54026"/>
  <c r="O554" i="54026"/>
  <c r="O553" i="54026"/>
  <c r="O552" i="54026"/>
  <c r="O551" i="54026"/>
  <c r="O550" i="54026"/>
  <c r="O549" i="54026"/>
  <c r="O548" i="54026"/>
  <c r="O547" i="54026"/>
  <c r="O546" i="54026"/>
  <c r="O545" i="54026"/>
  <c r="O544" i="54026"/>
  <c r="O543" i="54026"/>
  <c r="O542" i="54026"/>
  <c r="O541" i="54026"/>
  <c r="O540" i="54026"/>
  <c r="O539" i="54026"/>
  <c r="O538" i="54026"/>
  <c r="O537" i="54026"/>
  <c r="O536" i="54026"/>
  <c r="O535" i="54026"/>
  <c r="M559" i="54026"/>
  <c r="M558" i="54026"/>
  <c r="M557" i="54026"/>
  <c r="M556" i="54026"/>
  <c r="M555" i="54026"/>
  <c r="M554" i="54026"/>
  <c r="M553" i="54026"/>
  <c r="M552" i="54026"/>
  <c r="M551" i="54026"/>
  <c r="M550" i="54026"/>
  <c r="M549" i="54026"/>
  <c r="M548" i="54026"/>
  <c r="M547" i="54026"/>
  <c r="M546" i="54026"/>
  <c r="M545" i="54026"/>
  <c r="M544" i="54026"/>
  <c r="M543" i="54026"/>
  <c r="M542" i="54026"/>
  <c r="M541" i="54026"/>
  <c r="M540" i="54026"/>
  <c r="M539" i="54026"/>
  <c r="M538" i="54026"/>
  <c r="M537" i="54026"/>
  <c r="M536" i="54026"/>
  <c r="M535" i="54026"/>
  <c r="K559" i="54026"/>
  <c r="K558" i="54026"/>
  <c r="K557" i="54026"/>
  <c r="K556" i="54026"/>
  <c r="K555" i="54026"/>
  <c r="K554" i="54026"/>
  <c r="K553" i="54026"/>
  <c r="K552" i="54026"/>
  <c r="K551" i="54026"/>
  <c r="K550" i="54026"/>
  <c r="K549" i="54026"/>
  <c r="K548" i="54026"/>
  <c r="K547" i="54026"/>
  <c r="K546" i="54026"/>
  <c r="K545" i="54026"/>
  <c r="K544" i="54026"/>
  <c r="K543" i="54026"/>
  <c r="K542" i="54026"/>
  <c r="K541" i="54026"/>
  <c r="K540" i="54026"/>
  <c r="K539" i="54026"/>
  <c r="K538" i="54026"/>
  <c r="K537" i="54026"/>
  <c r="K536" i="54026"/>
  <c r="K535" i="54026"/>
  <c r="I559" i="54026"/>
  <c r="I558" i="54026"/>
  <c r="I557" i="54026"/>
  <c r="I556" i="54026"/>
  <c r="I555" i="54026"/>
  <c r="I554" i="54026"/>
  <c r="I553" i="54026"/>
  <c r="I552" i="54026"/>
  <c r="I551" i="54026"/>
  <c r="I550" i="54026"/>
  <c r="I549" i="54026"/>
  <c r="I548" i="54026"/>
  <c r="I547" i="54026"/>
  <c r="I546" i="54026"/>
  <c r="I545" i="54026"/>
  <c r="I544" i="54026"/>
  <c r="I543" i="54026"/>
  <c r="I542" i="54026"/>
  <c r="I541" i="54026"/>
  <c r="I540" i="54026"/>
  <c r="I539" i="54026"/>
  <c r="I538" i="54026"/>
  <c r="I537" i="54026"/>
  <c r="I536" i="54026"/>
  <c r="I535" i="54026"/>
  <c r="Y559" i="54027"/>
  <c r="Y558" i="54027"/>
  <c r="Y557" i="54027"/>
  <c r="Y556" i="54027"/>
  <c r="Y555" i="54027"/>
  <c r="Y554" i="54027"/>
  <c r="Y553" i="54027"/>
  <c r="Y552" i="54027"/>
  <c r="Y551" i="54027"/>
  <c r="Y550" i="54027"/>
  <c r="Y549" i="54027"/>
  <c r="Y548" i="54027"/>
  <c r="Y547" i="54027"/>
  <c r="Y546" i="54027"/>
  <c r="Y545" i="54027"/>
  <c r="Y544" i="54027"/>
  <c r="Y543" i="54027"/>
  <c r="Y542" i="54027"/>
  <c r="Y541" i="54027"/>
  <c r="Y540" i="54027"/>
  <c r="Y539" i="54027"/>
  <c r="Y538" i="54027"/>
  <c r="Y537" i="54027"/>
  <c r="Y536" i="54027"/>
  <c r="Y535" i="54027"/>
  <c r="W559" i="54027"/>
  <c r="W558" i="54027"/>
  <c r="W557" i="54027"/>
  <c r="W556" i="54027"/>
  <c r="W555" i="54027"/>
  <c r="W554" i="54027"/>
  <c r="W553" i="54027"/>
  <c r="W552" i="54027"/>
  <c r="W551" i="54027"/>
  <c r="W550" i="54027"/>
  <c r="W549" i="54027"/>
  <c r="W548" i="54027"/>
  <c r="W547" i="54027"/>
  <c r="W546" i="54027"/>
  <c r="W545" i="54027"/>
  <c r="W544" i="54027"/>
  <c r="W543" i="54027"/>
  <c r="W542" i="54027"/>
  <c r="W541" i="54027"/>
  <c r="W540" i="54027"/>
  <c r="W539" i="54027"/>
  <c r="W538" i="54027"/>
  <c r="W537" i="54027"/>
  <c r="W536" i="54027"/>
  <c r="W535" i="54027"/>
  <c r="U559" i="54027"/>
  <c r="U558" i="54027"/>
  <c r="U557" i="54027"/>
  <c r="U556" i="54027"/>
  <c r="U555" i="54027"/>
  <c r="U554" i="54027"/>
  <c r="U553" i="54027"/>
  <c r="U552" i="54027"/>
  <c r="U551" i="54027"/>
  <c r="U550" i="54027"/>
  <c r="U549" i="54027"/>
  <c r="U548" i="54027"/>
  <c r="U547" i="54027"/>
  <c r="U546" i="54027"/>
  <c r="U545" i="54027"/>
  <c r="U544" i="54027"/>
  <c r="U543" i="54027"/>
  <c r="U542" i="54027"/>
  <c r="U541" i="54027"/>
  <c r="U540" i="54027"/>
  <c r="U539" i="54027"/>
  <c r="U538" i="54027"/>
  <c r="U537" i="54027"/>
  <c r="U536" i="54027"/>
  <c r="U535" i="54027"/>
  <c r="S559" i="54027"/>
  <c r="S558" i="54027"/>
  <c r="S557" i="54027"/>
  <c r="S556" i="54027"/>
  <c r="S555" i="54027"/>
  <c r="S554" i="54027"/>
  <c r="S553" i="54027"/>
  <c r="S552" i="54027"/>
  <c r="S551" i="54027"/>
  <c r="S550" i="54027"/>
  <c r="S549" i="54027"/>
  <c r="S548" i="54027"/>
  <c r="S547" i="54027"/>
  <c r="S546" i="54027"/>
  <c r="S545" i="54027"/>
  <c r="S544" i="54027"/>
  <c r="S543" i="54027"/>
  <c r="S542" i="54027"/>
  <c r="S541" i="54027"/>
  <c r="S540" i="54027"/>
  <c r="S539" i="54027"/>
  <c r="S538" i="54027"/>
  <c r="S537" i="54027"/>
  <c r="S536" i="54027"/>
  <c r="S535" i="54027"/>
  <c r="Q559" i="54027"/>
  <c r="Q558" i="54027"/>
  <c r="Q557" i="54027"/>
  <c r="Q556" i="54027"/>
  <c r="Q555" i="54027"/>
  <c r="Q554" i="54027"/>
  <c r="Q553" i="54027"/>
  <c r="Q552" i="54027"/>
  <c r="Q551" i="54027"/>
  <c r="Q550" i="54027"/>
  <c r="Q549" i="54027"/>
  <c r="Q548" i="54027"/>
  <c r="Q547" i="54027"/>
  <c r="Q546" i="54027"/>
  <c r="Q545" i="54027"/>
  <c r="Q544" i="54027"/>
  <c r="Q543" i="54027"/>
  <c r="Q542" i="54027"/>
  <c r="Q541" i="54027"/>
  <c r="Q540" i="54027"/>
  <c r="Q539" i="54027"/>
  <c r="Q538" i="54027"/>
  <c r="Q537" i="54027"/>
  <c r="Q536" i="54027"/>
  <c r="Q535" i="54027"/>
  <c r="O558" i="54027"/>
  <c r="O557" i="54027"/>
  <c r="O556" i="54027"/>
  <c r="O555" i="54027"/>
  <c r="O554" i="54027"/>
  <c r="O553" i="54027"/>
  <c r="O552" i="54027"/>
  <c r="O551" i="54027"/>
  <c r="O550" i="54027"/>
  <c r="O549" i="54027"/>
  <c r="O548" i="54027"/>
  <c r="O547" i="54027"/>
  <c r="O546" i="54027"/>
  <c r="O545" i="54027"/>
  <c r="O544" i="54027"/>
  <c r="O543" i="54027"/>
  <c r="O542" i="54027"/>
  <c r="O541" i="54027"/>
  <c r="O540" i="54027"/>
  <c r="O539" i="54027"/>
  <c r="O538" i="54027"/>
  <c r="O537" i="54027"/>
  <c r="O536" i="54027"/>
  <c r="O535" i="54027"/>
  <c r="M559" i="54027"/>
  <c r="M558" i="54027"/>
  <c r="M557" i="54027"/>
  <c r="M556" i="54027"/>
  <c r="M555" i="54027"/>
  <c r="M554" i="54027"/>
  <c r="M553" i="54027"/>
  <c r="M552" i="54027"/>
  <c r="M551" i="54027"/>
  <c r="M550" i="54027"/>
  <c r="M549" i="54027"/>
  <c r="M548" i="54027"/>
  <c r="M547" i="54027"/>
  <c r="M546" i="54027"/>
  <c r="M545" i="54027"/>
  <c r="M544" i="54027"/>
  <c r="M543" i="54027"/>
  <c r="M542" i="54027"/>
  <c r="M541" i="54027"/>
  <c r="M540" i="54027"/>
  <c r="M539" i="54027"/>
  <c r="M538" i="54027"/>
  <c r="M537" i="54027"/>
  <c r="M536" i="54027"/>
  <c r="M535" i="54027"/>
  <c r="K559" i="54027"/>
  <c r="K558" i="54027"/>
  <c r="K557" i="54027"/>
  <c r="K556" i="54027"/>
  <c r="K555" i="54027"/>
  <c r="K554" i="54027"/>
  <c r="K553" i="54027"/>
  <c r="K552" i="54027"/>
  <c r="K551" i="54027"/>
  <c r="K550" i="54027"/>
  <c r="K549" i="54027"/>
  <c r="K548" i="54027"/>
  <c r="K547" i="54027"/>
  <c r="K546" i="54027"/>
  <c r="K545" i="54027"/>
  <c r="K544" i="54027"/>
  <c r="K543" i="54027"/>
  <c r="K542" i="54027"/>
  <c r="K541" i="54027"/>
  <c r="K540" i="54027"/>
  <c r="K539" i="54027"/>
  <c r="K538" i="54027"/>
  <c r="K537" i="54027"/>
  <c r="K536" i="54027"/>
  <c r="K535" i="54027"/>
  <c r="I559" i="54027"/>
  <c r="I558" i="54027"/>
  <c r="I557" i="54027"/>
  <c r="I556" i="54027"/>
  <c r="I555" i="54027"/>
  <c r="I554" i="54027"/>
  <c r="I553" i="54027"/>
  <c r="I552" i="54027"/>
  <c r="I551" i="54027"/>
  <c r="I550" i="54027"/>
  <c r="I549" i="54027"/>
  <c r="I548" i="54027"/>
  <c r="I547" i="54027"/>
  <c r="I546" i="54027"/>
  <c r="I545" i="54027"/>
  <c r="I544" i="54027"/>
  <c r="I543" i="54027"/>
  <c r="I542" i="54027"/>
  <c r="I541" i="54027"/>
  <c r="I540" i="54027"/>
  <c r="I539" i="54027"/>
  <c r="I538" i="54027"/>
  <c r="I537" i="54027"/>
  <c r="I536" i="54027"/>
  <c r="I535" i="54027"/>
  <c r="Y559" i="54023"/>
  <c r="Y558" i="54023"/>
  <c r="Y557" i="54023"/>
  <c r="Y556" i="54023"/>
  <c r="Y555" i="54023"/>
  <c r="Y554" i="54023"/>
  <c r="Y553" i="54023"/>
  <c r="Y552" i="54023"/>
  <c r="Y551" i="54023"/>
  <c r="Y550" i="54023"/>
  <c r="Y549" i="54023"/>
  <c r="Y548" i="54023"/>
  <c r="Y547" i="54023"/>
  <c r="Y546" i="54023"/>
  <c r="Y545" i="54023"/>
  <c r="Y544" i="54023"/>
  <c r="Y543" i="54023"/>
  <c r="Y542" i="54023"/>
  <c r="Y541" i="54023"/>
  <c r="Y540" i="54023"/>
  <c r="Y539" i="54023"/>
  <c r="Y538" i="54023"/>
  <c r="Y537" i="54023"/>
  <c r="Y536" i="54023"/>
  <c r="Y535" i="54023"/>
  <c r="W559" i="54023"/>
  <c r="W558" i="54023"/>
  <c r="W557" i="54023"/>
  <c r="W556" i="54023"/>
  <c r="W555" i="54023"/>
  <c r="W554" i="54023"/>
  <c r="W553" i="54023"/>
  <c r="W552" i="54023"/>
  <c r="W551" i="54023"/>
  <c r="W550" i="54023"/>
  <c r="W549" i="54023"/>
  <c r="W548" i="54023"/>
  <c r="W547" i="54023"/>
  <c r="W546" i="54023"/>
  <c r="W545" i="54023"/>
  <c r="W544" i="54023"/>
  <c r="W543" i="54023"/>
  <c r="W542" i="54023"/>
  <c r="W541" i="54023"/>
  <c r="W540" i="54023"/>
  <c r="W539" i="54023"/>
  <c r="W538" i="54023"/>
  <c r="W537" i="54023"/>
  <c r="W536" i="54023"/>
  <c r="W535" i="54023"/>
  <c r="U559" i="54023"/>
  <c r="U558" i="54023"/>
  <c r="U557" i="54023"/>
  <c r="U556" i="54023"/>
  <c r="U555" i="54023"/>
  <c r="U554" i="54023"/>
  <c r="U553" i="54023"/>
  <c r="U552" i="54023"/>
  <c r="U551" i="54023"/>
  <c r="U550" i="54023"/>
  <c r="U549" i="54023"/>
  <c r="U548" i="54023"/>
  <c r="U547" i="54023"/>
  <c r="U546" i="54023"/>
  <c r="U545" i="54023"/>
  <c r="U544" i="54023"/>
  <c r="U543" i="54023"/>
  <c r="U542" i="54023"/>
  <c r="U541" i="54023"/>
  <c r="U540" i="54023"/>
  <c r="U539" i="54023"/>
  <c r="U538" i="54023"/>
  <c r="U537" i="54023"/>
  <c r="U536" i="54023"/>
  <c r="U535" i="54023"/>
  <c r="S559" i="54023"/>
  <c r="S558" i="54023"/>
  <c r="S557" i="54023"/>
  <c r="S556" i="54023"/>
  <c r="S555" i="54023"/>
  <c r="S554" i="54023"/>
  <c r="S553" i="54023"/>
  <c r="S552" i="54023"/>
  <c r="S551" i="54023"/>
  <c r="S550" i="54023"/>
  <c r="S549" i="54023"/>
  <c r="S548" i="54023"/>
  <c r="S547" i="54023"/>
  <c r="S546" i="54023"/>
  <c r="S545" i="54023"/>
  <c r="S544" i="54023"/>
  <c r="S543" i="54023"/>
  <c r="S542" i="54023"/>
  <c r="S541" i="54023"/>
  <c r="S540" i="54023"/>
  <c r="S539" i="54023"/>
  <c r="S538" i="54023"/>
  <c r="S537" i="54023"/>
  <c r="S536" i="54023"/>
  <c r="S535" i="54023"/>
  <c r="Q559" i="54023"/>
  <c r="Q558" i="54023"/>
  <c r="Q557" i="54023"/>
  <c r="Q556" i="54023"/>
  <c r="Q555" i="54023"/>
  <c r="Q554" i="54023"/>
  <c r="Q553" i="54023"/>
  <c r="Q552" i="54023"/>
  <c r="Q551" i="54023"/>
  <c r="Q550" i="54023"/>
  <c r="Q549" i="54023"/>
  <c r="Q548" i="54023"/>
  <c r="Q547" i="54023"/>
  <c r="Q546" i="54023"/>
  <c r="Q545" i="54023"/>
  <c r="Q544" i="54023"/>
  <c r="Q543" i="54023"/>
  <c r="Q542" i="54023"/>
  <c r="Q541" i="54023"/>
  <c r="Q540" i="54023"/>
  <c r="Q539" i="54023"/>
  <c r="Q538" i="54023"/>
  <c r="Q537" i="54023"/>
  <c r="Q536" i="54023"/>
  <c r="Q535" i="54023"/>
  <c r="O558" i="54023"/>
  <c r="O557" i="54023"/>
  <c r="O556" i="54023"/>
  <c r="O555" i="54023"/>
  <c r="O554" i="54023"/>
  <c r="O553" i="54023"/>
  <c r="O552" i="54023"/>
  <c r="O551" i="54023"/>
  <c r="O550" i="54023"/>
  <c r="O549" i="54023"/>
  <c r="O548" i="54023"/>
  <c r="O547" i="54023"/>
  <c r="O546" i="54023"/>
  <c r="O545" i="54023"/>
  <c r="O544" i="54023"/>
  <c r="O543" i="54023"/>
  <c r="O542" i="54023"/>
  <c r="O541" i="54023"/>
  <c r="O540" i="54023"/>
  <c r="O539" i="54023"/>
  <c r="O538" i="54023"/>
  <c r="O537" i="54023"/>
  <c r="O536" i="54023"/>
  <c r="O535" i="54023"/>
  <c r="M559" i="54023"/>
  <c r="M558" i="54023"/>
  <c r="M557" i="54023"/>
  <c r="M556" i="54023"/>
  <c r="M555" i="54023"/>
  <c r="M554" i="54023"/>
  <c r="M553" i="54023"/>
  <c r="M552" i="54023"/>
  <c r="M551" i="54023"/>
  <c r="M550" i="54023"/>
  <c r="M549" i="54023"/>
  <c r="M548" i="54023"/>
  <c r="M547" i="54023"/>
  <c r="M546" i="54023"/>
  <c r="M545" i="54023"/>
  <c r="M544" i="54023"/>
  <c r="M543" i="54023"/>
  <c r="M542" i="54023"/>
  <c r="M541" i="54023"/>
  <c r="M540" i="54023"/>
  <c r="M539" i="54023"/>
  <c r="M538" i="54023"/>
  <c r="M537" i="54023"/>
  <c r="M536" i="54023"/>
  <c r="M535" i="54023"/>
  <c r="K559" i="54023"/>
  <c r="K558" i="54023"/>
  <c r="K557" i="54023"/>
  <c r="K556" i="54023"/>
  <c r="K555" i="54023"/>
  <c r="K554" i="54023"/>
  <c r="K553" i="54023"/>
  <c r="K552" i="54023"/>
  <c r="K551" i="54023"/>
  <c r="K550" i="54023"/>
  <c r="K549" i="54023"/>
  <c r="K548" i="54023"/>
  <c r="K547" i="54023"/>
  <c r="K546" i="54023"/>
  <c r="K545" i="54023"/>
  <c r="K544" i="54023"/>
  <c r="K543" i="54023"/>
  <c r="K542" i="54023"/>
  <c r="K541" i="54023"/>
  <c r="K540" i="54023"/>
  <c r="K539" i="54023"/>
  <c r="K538" i="54023"/>
  <c r="K537" i="54023"/>
  <c r="K536" i="54023"/>
  <c r="K535" i="54023"/>
  <c r="I559" i="54023"/>
  <c r="I558" i="54023"/>
  <c r="I557" i="54023"/>
  <c r="I556" i="54023"/>
  <c r="I555" i="54023"/>
  <c r="I554" i="54023"/>
  <c r="I553" i="54023"/>
  <c r="I552" i="54023"/>
  <c r="I551" i="54023"/>
  <c r="I550" i="54023"/>
  <c r="I549" i="54023"/>
  <c r="I548" i="54023"/>
  <c r="I547" i="54023"/>
  <c r="I546" i="54023"/>
  <c r="I545" i="54023"/>
  <c r="I544" i="54023"/>
  <c r="I543" i="54023"/>
  <c r="I542" i="54023"/>
  <c r="I541" i="54023"/>
  <c r="I540" i="54023"/>
  <c r="I539" i="54023"/>
  <c r="I538" i="54023"/>
  <c r="I537" i="54023"/>
  <c r="I536" i="54023"/>
  <c r="I535" i="54023"/>
  <c r="W524" i="54024"/>
  <c r="W523" i="54024"/>
  <c r="W522" i="54024"/>
  <c r="W521" i="54024"/>
  <c r="W520" i="54024"/>
  <c r="W519" i="54024"/>
  <c r="W518" i="54024"/>
  <c r="W517" i="54024"/>
  <c r="W516" i="54024"/>
  <c r="W515" i="54024"/>
  <c r="W514" i="54024"/>
  <c r="W513" i="54024"/>
  <c r="W512" i="54024"/>
  <c r="W511" i="54024"/>
  <c r="W510" i="54024"/>
  <c r="W509" i="54024"/>
  <c r="W508" i="54024"/>
  <c r="W507" i="54024"/>
  <c r="W506" i="54024"/>
  <c r="W505" i="54024"/>
  <c r="W504" i="54024"/>
  <c r="W503" i="54024"/>
  <c r="W502" i="54024"/>
  <c r="W501" i="54024"/>
  <c r="W500" i="54024"/>
  <c r="W499" i="54024"/>
  <c r="W498" i="54024"/>
  <c r="W497" i="54024"/>
  <c r="W496" i="54024"/>
  <c r="W495" i="54024"/>
  <c r="W494" i="54024"/>
  <c r="W493" i="54024"/>
  <c r="W492" i="54024"/>
  <c r="W491" i="54024"/>
  <c r="W490" i="54024"/>
  <c r="U524" i="54024"/>
  <c r="U523" i="54024"/>
  <c r="U522" i="54024"/>
  <c r="U521" i="54024"/>
  <c r="U520" i="54024"/>
  <c r="U519" i="54024"/>
  <c r="U518" i="54024"/>
  <c r="U517" i="54024"/>
  <c r="U516" i="54024"/>
  <c r="U515" i="54024"/>
  <c r="U514" i="54024"/>
  <c r="U513" i="54024"/>
  <c r="U512" i="54024"/>
  <c r="U511" i="54024"/>
  <c r="U510" i="54024"/>
  <c r="U509" i="54024"/>
  <c r="U508" i="54024"/>
  <c r="U507" i="54024"/>
  <c r="U506" i="54024"/>
  <c r="U505" i="54024"/>
  <c r="U504" i="54024"/>
  <c r="U503" i="54024"/>
  <c r="U502" i="54024"/>
  <c r="U501" i="54024"/>
  <c r="U500" i="54024"/>
  <c r="U499" i="54024"/>
  <c r="U498" i="54024"/>
  <c r="U497" i="54024"/>
  <c r="U496" i="54024"/>
  <c r="U495" i="54024"/>
  <c r="U494" i="54024"/>
  <c r="U493" i="54024"/>
  <c r="U492" i="54024"/>
  <c r="U491" i="54024"/>
  <c r="U490" i="54024"/>
  <c r="S524" i="54024"/>
  <c r="S523" i="54024"/>
  <c r="S522" i="54024"/>
  <c r="S521" i="54024"/>
  <c r="S520" i="54024"/>
  <c r="S519" i="54024"/>
  <c r="S518" i="54024"/>
  <c r="S517" i="54024"/>
  <c r="S516" i="54024"/>
  <c r="S515" i="54024"/>
  <c r="S514" i="54024"/>
  <c r="S513" i="54024"/>
  <c r="S512" i="54024"/>
  <c r="S511" i="54024"/>
  <c r="S510" i="54024"/>
  <c r="S509" i="54024"/>
  <c r="S508" i="54024"/>
  <c r="S507" i="54024"/>
  <c r="S506" i="54024"/>
  <c r="S505" i="54024"/>
  <c r="S504" i="54024"/>
  <c r="S503" i="54024"/>
  <c r="S502" i="54024"/>
  <c r="S501" i="54024"/>
  <c r="S500" i="54024"/>
  <c r="S499" i="54024"/>
  <c r="S498" i="54024"/>
  <c r="S497" i="54024"/>
  <c r="S496" i="54024"/>
  <c r="S495" i="54024"/>
  <c r="S494" i="54024"/>
  <c r="S493" i="54024"/>
  <c r="S492" i="54024"/>
  <c r="S491" i="54024"/>
  <c r="S490" i="54024"/>
  <c r="Q524" i="54024"/>
  <c r="Q523" i="54024"/>
  <c r="Q522" i="54024"/>
  <c r="Q521" i="54024"/>
  <c r="Q520" i="54024"/>
  <c r="Q519" i="54024"/>
  <c r="Q518" i="54024"/>
  <c r="Q517" i="54024"/>
  <c r="Q516" i="54024"/>
  <c r="Q515" i="54024"/>
  <c r="Q514" i="54024"/>
  <c r="Q513" i="54024"/>
  <c r="Q512" i="54024"/>
  <c r="Q511" i="54024"/>
  <c r="Q510" i="54024"/>
  <c r="Q509" i="54024"/>
  <c r="Q508" i="54024"/>
  <c r="Q507" i="54024"/>
  <c r="Q506" i="54024"/>
  <c r="Q505" i="54024"/>
  <c r="Q504" i="54024"/>
  <c r="Q503" i="54024"/>
  <c r="Q502" i="54024"/>
  <c r="Q501" i="54024"/>
  <c r="Q500" i="54024"/>
  <c r="Q499" i="54024"/>
  <c r="Q498" i="54024"/>
  <c r="Q497" i="54024"/>
  <c r="Q496" i="54024"/>
  <c r="Q495" i="54024"/>
  <c r="Q494" i="54024"/>
  <c r="Q493" i="54024"/>
  <c r="Q492" i="54024"/>
  <c r="Q491" i="54024"/>
  <c r="Q490" i="54024"/>
  <c r="O524" i="54024"/>
  <c r="O523" i="54024"/>
  <c r="O522" i="54024"/>
  <c r="O521" i="54024"/>
  <c r="O520" i="54024"/>
  <c r="O519" i="54024"/>
  <c r="O518" i="54024"/>
  <c r="O517" i="54024"/>
  <c r="O516" i="54024"/>
  <c r="O515" i="54024"/>
  <c r="O514" i="54024"/>
  <c r="O513" i="54024"/>
  <c r="O512" i="54024"/>
  <c r="O511" i="54024"/>
  <c r="O510" i="54024"/>
  <c r="O509" i="54024"/>
  <c r="O508" i="54024"/>
  <c r="O507" i="54024"/>
  <c r="O506" i="54024"/>
  <c r="O505" i="54024"/>
  <c r="O504" i="54024"/>
  <c r="O503" i="54024"/>
  <c r="O502" i="54024"/>
  <c r="O501" i="54024"/>
  <c r="O500" i="54024"/>
  <c r="O499" i="54024"/>
  <c r="O498" i="54024"/>
  <c r="O497" i="54024"/>
  <c r="O496" i="54024"/>
  <c r="O495" i="54024"/>
  <c r="O494" i="54024"/>
  <c r="O493" i="54024"/>
  <c r="O492" i="54024"/>
  <c r="O491" i="54024"/>
  <c r="O490" i="54024"/>
  <c r="M524" i="54024"/>
  <c r="M523" i="54024"/>
  <c r="M522" i="54024"/>
  <c r="M521" i="54024"/>
  <c r="M520" i="54024"/>
  <c r="M519" i="54024"/>
  <c r="M518" i="54024"/>
  <c r="M517" i="54024"/>
  <c r="M516" i="54024"/>
  <c r="M515" i="54024"/>
  <c r="M514" i="54024"/>
  <c r="M513" i="54024"/>
  <c r="M512" i="54024"/>
  <c r="M511" i="54024"/>
  <c r="M510" i="54024"/>
  <c r="M509" i="54024"/>
  <c r="M508" i="54024"/>
  <c r="M507" i="54024"/>
  <c r="M506" i="54024"/>
  <c r="M505" i="54024"/>
  <c r="M504" i="54024"/>
  <c r="M503" i="54024"/>
  <c r="M502" i="54024"/>
  <c r="M501" i="54024"/>
  <c r="M500" i="54024"/>
  <c r="M499" i="54024"/>
  <c r="M498" i="54024"/>
  <c r="M497" i="54024"/>
  <c r="M496" i="54024"/>
  <c r="M495" i="54024"/>
  <c r="M494" i="54024"/>
  <c r="M493" i="54024"/>
  <c r="M492" i="54024"/>
  <c r="M491" i="54024"/>
  <c r="M490" i="54024"/>
  <c r="K524" i="54024"/>
  <c r="K523" i="54024"/>
  <c r="K522" i="54024"/>
  <c r="K521" i="54024"/>
  <c r="K520" i="54024"/>
  <c r="K519" i="54024"/>
  <c r="K518" i="54024"/>
  <c r="K517" i="54024"/>
  <c r="K516" i="54024"/>
  <c r="K515" i="54024"/>
  <c r="K514" i="54024"/>
  <c r="K513" i="54024"/>
  <c r="K512" i="54024"/>
  <c r="K511" i="54024"/>
  <c r="K510" i="54024"/>
  <c r="K509" i="54024"/>
  <c r="K508" i="54024"/>
  <c r="K507" i="54024"/>
  <c r="K506" i="54024"/>
  <c r="K505" i="54024"/>
  <c r="K504" i="54024"/>
  <c r="K503" i="54024"/>
  <c r="K502" i="54024"/>
  <c r="K501" i="54024"/>
  <c r="K500" i="54024"/>
  <c r="K499" i="54024"/>
  <c r="K498" i="54024"/>
  <c r="K497" i="54024"/>
  <c r="K496" i="54024"/>
  <c r="K495" i="54024"/>
  <c r="K494" i="54024"/>
  <c r="K493" i="54024"/>
  <c r="K492" i="54024"/>
  <c r="K491" i="54024"/>
  <c r="K490" i="54024"/>
  <c r="I524" i="54024"/>
  <c r="I523" i="54024"/>
  <c r="I522" i="54024"/>
  <c r="I521" i="54024"/>
  <c r="I520" i="54024"/>
  <c r="I519" i="54024"/>
  <c r="I518" i="54024"/>
  <c r="I517" i="54024"/>
  <c r="I516" i="54024"/>
  <c r="I515" i="54024"/>
  <c r="I514" i="54024"/>
  <c r="I513" i="54024"/>
  <c r="I512" i="54024"/>
  <c r="I511" i="54024"/>
  <c r="I510" i="54024"/>
  <c r="I509" i="54024"/>
  <c r="I508" i="54024"/>
  <c r="I507" i="54024"/>
  <c r="I506" i="54024"/>
  <c r="I505" i="54024"/>
  <c r="I504" i="54024"/>
  <c r="I503" i="54024"/>
  <c r="I502" i="54024"/>
  <c r="I501" i="54024"/>
  <c r="I500" i="54024"/>
  <c r="I499" i="54024"/>
  <c r="I498" i="54024"/>
  <c r="I497" i="54024"/>
  <c r="I496" i="54024"/>
  <c r="I495" i="54024"/>
  <c r="I494" i="54024"/>
  <c r="I493" i="54024"/>
  <c r="I492" i="54024"/>
  <c r="I491" i="54024"/>
  <c r="I490" i="54024"/>
  <c r="W524" i="54025"/>
  <c r="W523" i="54025"/>
  <c r="W522" i="54025"/>
  <c r="W521" i="54025"/>
  <c r="W520" i="54025"/>
  <c r="W519" i="54025"/>
  <c r="W518" i="54025"/>
  <c r="W517" i="54025"/>
  <c r="W516" i="54025"/>
  <c r="W515" i="54025"/>
  <c r="W514" i="54025"/>
  <c r="W513" i="54025"/>
  <c r="W512" i="54025"/>
  <c r="W511" i="54025"/>
  <c r="W510" i="54025"/>
  <c r="W509" i="54025"/>
  <c r="W508" i="54025"/>
  <c r="W507" i="54025"/>
  <c r="W506" i="54025"/>
  <c r="W505" i="54025"/>
  <c r="W504" i="54025"/>
  <c r="W503" i="54025"/>
  <c r="W502" i="54025"/>
  <c r="W501" i="54025"/>
  <c r="W500" i="54025"/>
  <c r="W499" i="54025"/>
  <c r="W498" i="54025"/>
  <c r="W497" i="54025"/>
  <c r="W496" i="54025"/>
  <c r="W495" i="54025"/>
  <c r="W494" i="54025"/>
  <c r="W493" i="54025"/>
  <c r="W492" i="54025"/>
  <c r="W491" i="54025"/>
  <c r="W490" i="54025"/>
  <c r="U524" i="54025"/>
  <c r="U523" i="54025"/>
  <c r="U522" i="54025"/>
  <c r="U521" i="54025"/>
  <c r="U520" i="54025"/>
  <c r="U519" i="54025"/>
  <c r="U518" i="54025"/>
  <c r="U517" i="54025"/>
  <c r="U516" i="54025"/>
  <c r="U515" i="54025"/>
  <c r="U514" i="54025"/>
  <c r="U513" i="54025"/>
  <c r="U512" i="54025"/>
  <c r="U511" i="54025"/>
  <c r="U510" i="54025"/>
  <c r="U509" i="54025"/>
  <c r="U508" i="54025"/>
  <c r="U507" i="54025"/>
  <c r="U506" i="54025"/>
  <c r="U505" i="54025"/>
  <c r="U504" i="54025"/>
  <c r="U503" i="54025"/>
  <c r="U502" i="54025"/>
  <c r="U501" i="54025"/>
  <c r="U500" i="54025"/>
  <c r="U499" i="54025"/>
  <c r="U498" i="54025"/>
  <c r="U497" i="54025"/>
  <c r="U496" i="54025"/>
  <c r="U495" i="54025"/>
  <c r="U494" i="54025"/>
  <c r="U493" i="54025"/>
  <c r="U492" i="54025"/>
  <c r="U491" i="54025"/>
  <c r="U490" i="54025"/>
  <c r="S524" i="54025"/>
  <c r="S523" i="54025"/>
  <c r="S522" i="54025"/>
  <c r="S521" i="54025"/>
  <c r="S520" i="54025"/>
  <c r="S519" i="54025"/>
  <c r="S518" i="54025"/>
  <c r="S517" i="54025"/>
  <c r="S516" i="54025"/>
  <c r="S515" i="54025"/>
  <c r="S514" i="54025"/>
  <c r="S513" i="54025"/>
  <c r="S512" i="54025"/>
  <c r="S511" i="54025"/>
  <c r="S510" i="54025"/>
  <c r="S509" i="54025"/>
  <c r="S508" i="54025"/>
  <c r="S507" i="54025"/>
  <c r="S506" i="54025"/>
  <c r="S505" i="54025"/>
  <c r="S504" i="54025"/>
  <c r="S503" i="54025"/>
  <c r="S502" i="54025"/>
  <c r="S501" i="54025"/>
  <c r="S500" i="54025"/>
  <c r="S499" i="54025"/>
  <c r="S498" i="54025"/>
  <c r="S497" i="54025"/>
  <c r="S496" i="54025"/>
  <c r="S495" i="54025"/>
  <c r="S494" i="54025"/>
  <c r="S493" i="54025"/>
  <c r="S492" i="54025"/>
  <c r="S491" i="54025"/>
  <c r="S490" i="54025"/>
  <c r="Q524" i="54025"/>
  <c r="Q523" i="54025"/>
  <c r="Q522" i="54025"/>
  <c r="Q521" i="54025"/>
  <c r="Q520" i="54025"/>
  <c r="Q519" i="54025"/>
  <c r="Q518" i="54025"/>
  <c r="Q517" i="54025"/>
  <c r="Q516" i="54025"/>
  <c r="Q515" i="54025"/>
  <c r="Q514" i="54025"/>
  <c r="Q513" i="54025"/>
  <c r="Q512" i="54025"/>
  <c r="Q511" i="54025"/>
  <c r="Q510" i="54025"/>
  <c r="Q509" i="54025"/>
  <c r="Q508" i="54025"/>
  <c r="Q507" i="54025"/>
  <c r="Q506" i="54025"/>
  <c r="Q505" i="54025"/>
  <c r="Q504" i="54025"/>
  <c r="Q503" i="54025"/>
  <c r="Q502" i="54025"/>
  <c r="Q501" i="54025"/>
  <c r="Q500" i="54025"/>
  <c r="Q499" i="54025"/>
  <c r="Q498" i="54025"/>
  <c r="Q497" i="54025"/>
  <c r="Q496" i="54025"/>
  <c r="Q495" i="54025"/>
  <c r="Q494" i="54025"/>
  <c r="Q493" i="54025"/>
  <c r="Q492" i="54025"/>
  <c r="Q491" i="54025"/>
  <c r="Q490" i="54025"/>
  <c r="O524" i="54025"/>
  <c r="O523" i="54025"/>
  <c r="O522" i="54025"/>
  <c r="O521" i="54025"/>
  <c r="O520" i="54025"/>
  <c r="O519" i="54025"/>
  <c r="O518" i="54025"/>
  <c r="O517" i="54025"/>
  <c r="O516" i="54025"/>
  <c r="O515" i="54025"/>
  <c r="O514" i="54025"/>
  <c r="O513" i="54025"/>
  <c r="O512" i="54025"/>
  <c r="O511" i="54025"/>
  <c r="O510" i="54025"/>
  <c r="O509" i="54025"/>
  <c r="O508" i="54025"/>
  <c r="O507" i="54025"/>
  <c r="O506" i="54025"/>
  <c r="O505" i="54025"/>
  <c r="O504" i="54025"/>
  <c r="O503" i="54025"/>
  <c r="O502" i="54025"/>
  <c r="O501" i="54025"/>
  <c r="O500" i="54025"/>
  <c r="O499" i="54025"/>
  <c r="O498" i="54025"/>
  <c r="O497" i="54025"/>
  <c r="O496" i="54025"/>
  <c r="O495" i="54025"/>
  <c r="O494" i="54025"/>
  <c r="O493" i="54025"/>
  <c r="O492" i="54025"/>
  <c r="O491" i="54025"/>
  <c r="O490" i="54025"/>
  <c r="M524" i="54025"/>
  <c r="M523" i="54025"/>
  <c r="M522" i="54025"/>
  <c r="M521" i="54025"/>
  <c r="M520" i="54025"/>
  <c r="M519" i="54025"/>
  <c r="M518" i="54025"/>
  <c r="M517" i="54025"/>
  <c r="M516" i="54025"/>
  <c r="M515" i="54025"/>
  <c r="M514" i="54025"/>
  <c r="M513" i="54025"/>
  <c r="M512" i="54025"/>
  <c r="M511" i="54025"/>
  <c r="M510" i="54025"/>
  <c r="M509" i="54025"/>
  <c r="M508" i="54025"/>
  <c r="M507" i="54025"/>
  <c r="M506" i="54025"/>
  <c r="M505" i="54025"/>
  <c r="M504" i="54025"/>
  <c r="M503" i="54025"/>
  <c r="M502" i="54025"/>
  <c r="M501" i="54025"/>
  <c r="M500" i="54025"/>
  <c r="M499" i="54025"/>
  <c r="M498" i="54025"/>
  <c r="M497" i="54025"/>
  <c r="M496" i="54025"/>
  <c r="M495" i="54025"/>
  <c r="M494" i="54025"/>
  <c r="M493" i="54025"/>
  <c r="M492" i="54025"/>
  <c r="M491" i="54025"/>
  <c r="M490" i="54025"/>
  <c r="K524" i="54025"/>
  <c r="K523" i="54025"/>
  <c r="K522" i="54025"/>
  <c r="K521" i="54025"/>
  <c r="K520" i="54025"/>
  <c r="K519" i="54025"/>
  <c r="K518" i="54025"/>
  <c r="K517" i="54025"/>
  <c r="K516" i="54025"/>
  <c r="K515" i="54025"/>
  <c r="K514" i="54025"/>
  <c r="K513" i="54025"/>
  <c r="K512" i="54025"/>
  <c r="K511" i="54025"/>
  <c r="K510" i="54025"/>
  <c r="K509" i="54025"/>
  <c r="K508" i="54025"/>
  <c r="K507" i="54025"/>
  <c r="K506" i="54025"/>
  <c r="K505" i="54025"/>
  <c r="K504" i="54025"/>
  <c r="K503" i="54025"/>
  <c r="K502" i="54025"/>
  <c r="K501" i="54025"/>
  <c r="K500" i="54025"/>
  <c r="K499" i="54025"/>
  <c r="K498" i="54025"/>
  <c r="K497" i="54025"/>
  <c r="K496" i="54025"/>
  <c r="K495" i="54025"/>
  <c r="K494" i="54025"/>
  <c r="K493" i="54025"/>
  <c r="K492" i="54025"/>
  <c r="K491" i="54025"/>
  <c r="K490" i="54025"/>
  <c r="I524" i="54025"/>
  <c r="I523" i="54025"/>
  <c r="I522" i="54025"/>
  <c r="I521" i="54025"/>
  <c r="I520" i="54025"/>
  <c r="I519" i="54025"/>
  <c r="I518" i="54025"/>
  <c r="I517" i="54025"/>
  <c r="I516" i="54025"/>
  <c r="I515" i="54025"/>
  <c r="I514" i="54025"/>
  <c r="I513" i="54025"/>
  <c r="I512" i="54025"/>
  <c r="I511" i="54025"/>
  <c r="I510" i="54025"/>
  <c r="I509" i="54025"/>
  <c r="I508" i="54025"/>
  <c r="I507" i="54025"/>
  <c r="I506" i="54025"/>
  <c r="I505" i="54025"/>
  <c r="I504" i="54025"/>
  <c r="I503" i="54025"/>
  <c r="I502" i="54025"/>
  <c r="I501" i="54025"/>
  <c r="I500" i="54025"/>
  <c r="I499" i="54025"/>
  <c r="I498" i="54025"/>
  <c r="I497" i="54025"/>
  <c r="I496" i="54025"/>
  <c r="I495" i="54025"/>
  <c r="I494" i="54025"/>
  <c r="I493" i="54025"/>
  <c r="I492" i="54025"/>
  <c r="I491" i="54025"/>
  <c r="I490" i="54025"/>
  <c r="W524" i="54026"/>
  <c r="W523" i="54026"/>
  <c r="W522" i="54026"/>
  <c r="W521" i="54026"/>
  <c r="W520" i="54026"/>
  <c r="W519" i="54026"/>
  <c r="W518" i="54026"/>
  <c r="W517" i="54026"/>
  <c r="W516" i="54026"/>
  <c r="W515" i="54026"/>
  <c r="W514" i="54026"/>
  <c r="W513" i="54026"/>
  <c r="W512" i="54026"/>
  <c r="W511" i="54026"/>
  <c r="W510" i="54026"/>
  <c r="W509" i="54026"/>
  <c r="W508" i="54026"/>
  <c r="W507" i="54026"/>
  <c r="W506" i="54026"/>
  <c r="W505" i="54026"/>
  <c r="W504" i="54026"/>
  <c r="W503" i="54026"/>
  <c r="W502" i="54026"/>
  <c r="W501" i="54026"/>
  <c r="W500" i="54026"/>
  <c r="W499" i="54026"/>
  <c r="W498" i="54026"/>
  <c r="W497" i="54026"/>
  <c r="W496" i="54026"/>
  <c r="W495" i="54026"/>
  <c r="W494" i="54026"/>
  <c r="W493" i="54026"/>
  <c r="W492" i="54026"/>
  <c r="W491" i="54026"/>
  <c r="W490" i="54026"/>
  <c r="U524" i="54026"/>
  <c r="U523" i="54026"/>
  <c r="U522" i="54026"/>
  <c r="U521" i="54026"/>
  <c r="U520" i="54026"/>
  <c r="U519" i="54026"/>
  <c r="U518" i="54026"/>
  <c r="U517" i="54026"/>
  <c r="U516" i="54026"/>
  <c r="U515" i="54026"/>
  <c r="U514" i="54026"/>
  <c r="U513" i="54026"/>
  <c r="U512" i="54026"/>
  <c r="U511" i="54026"/>
  <c r="U510" i="54026"/>
  <c r="U509" i="54026"/>
  <c r="U508" i="54026"/>
  <c r="U507" i="54026"/>
  <c r="U506" i="54026"/>
  <c r="U505" i="54026"/>
  <c r="U504" i="54026"/>
  <c r="U503" i="54026"/>
  <c r="U502" i="54026"/>
  <c r="U501" i="54026"/>
  <c r="U500" i="54026"/>
  <c r="U499" i="54026"/>
  <c r="U498" i="54026"/>
  <c r="U497" i="54026"/>
  <c r="U496" i="54026"/>
  <c r="U495" i="54026"/>
  <c r="U494" i="54026"/>
  <c r="U493" i="54026"/>
  <c r="U492" i="54026"/>
  <c r="U491" i="54026"/>
  <c r="U490" i="54026"/>
  <c r="S524" i="54026"/>
  <c r="S523" i="54026"/>
  <c r="S522" i="54026"/>
  <c r="S521" i="54026"/>
  <c r="S520" i="54026"/>
  <c r="S519" i="54026"/>
  <c r="S518" i="54026"/>
  <c r="S517" i="54026"/>
  <c r="S516" i="54026"/>
  <c r="S515" i="54026"/>
  <c r="S514" i="54026"/>
  <c r="S513" i="54026"/>
  <c r="S512" i="54026"/>
  <c r="S511" i="54026"/>
  <c r="S510" i="54026"/>
  <c r="S509" i="54026"/>
  <c r="S508" i="54026"/>
  <c r="S507" i="54026"/>
  <c r="S506" i="54026"/>
  <c r="S505" i="54026"/>
  <c r="S504" i="54026"/>
  <c r="S503" i="54026"/>
  <c r="S502" i="54026"/>
  <c r="S501" i="54026"/>
  <c r="S500" i="54026"/>
  <c r="S499" i="54026"/>
  <c r="S498" i="54026"/>
  <c r="S497" i="54026"/>
  <c r="S496" i="54026"/>
  <c r="S495" i="54026"/>
  <c r="S494" i="54026"/>
  <c r="S493" i="54026"/>
  <c r="S492" i="54026"/>
  <c r="S491" i="54026"/>
  <c r="S490" i="54026"/>
  <c r="Q524" i="54026"/>
  <c r="Q523" i="54026"/>
  <c r="Q522" i="54026"/>
  <c r="Q521" i="54026"/>
  <c r="Q520" i="54026"/>
  <c r="Q519" i="54026"/>
  <c r="Q518" i="54026"/>
  <c r="Q517" i="54026"/>
  <c r="Q516" i="54026"/>
  <c r="Q515" i="54026"/>
  <c r="Q514" i="54026"/>
  <c r="Q513" i="54026"/>
  <c r="Q512" i="54026"/>
  <c r="Q511" i="54026"/>
  <c r="Q510" i="54026"/>
  <c r="Q509" i="54026"/>
  <c r="Q508" i="54026"/>
  <c r="Q507" i="54026"/>
  <c r="Q506" i="54026"/>
  <c r="Q505" i="54026"/>
  <c r="Q504" i="54026"/>
  <c r="Q503" i="54026"/>
  <c r="Q502" i="54026"/>
  <c r="Q501" i="54026"/>
  <c r="Q500" i="54026"/>
  <c r="Q499" i="54026"/>
  <c r="Q498" i="54026"/>
  <c r="Q497" i="54026"/>
  <c r="Q496" i="54026"/>
  <c r="Q495" i="54026"/>
  <c r="Q494" i="54026"/>
  <c r="Q493" i="54026"/>
  <c r="Q492" i="54026"/>
  <c r="Q491" i="54026"/>
  <c r="Q490" i="54026"/>
  <c r="O524" i="54026"/>
  <c r="O523" i="54026"/>
  <c r="O522" i="54026"/>
  <c r="O521" i="54026"/>
  <c r="O520" i="54026"/>
  <c r="O519" i="54026"/>
  <c r="O518" i="54026"/>
  <c r="O517" i="54026"/>
  <c r="O516" i="54026"/>
  <c r="O515" i="54026"/>
  <c r="O514" i="54026"/>
  <c r="O513" i="54026"/>
  <c r="O512" i="54026"/>
  <c r="O511" i="54026"/>
  <c r="O510" i="54026"/>
  <c r="O509" i="54026"/>
  <c r="O508" i="54026"/>
  <c r="O507" i="54026"/>
  <c r="O506" i="54026"/>
  <c r="O505" i="54026"/>
  <c r="O504" i="54026"/>
  <c r="O503" i="54026"/>
  <c r="O502" i="54026"/>
  <c r="O501" i="54026"/>
  <c r="O500" i="54026"/>
  <c r="O499" i="54026"/>
  <c r="O498" i="54026"/>
  <c r="O497" i="54026"/>
  <c r="O496" i="54026"/>
  <c r="O495" i="54026"/>
  <c r="O494" i="54026"/>
  <c r="O493" i="54026"/>
  <c r="O492" i="54026"/>
  <c r="O491" i="54026"/>
  <c r="O490" i="54026"/>
  <c r="M524" i="54026"/>
  <c r="M523" i="54026"/>
  <c r="M522" i="54026"/>
  <c r="M521" i="54026"/>
  <c r="M520" i="54026"/>
  <c r="M519" i="54026"/>
  <c r="M518" i="54026"/>
  <c r="M517" i="54026"/>
  <c r="M516" i="54026"/>
  <c r="M515" i="54026"/>
  <c r="M514" i="54026"/>
  <c r="M513" i="54026"/>
  <c r="M512" i="54026"/>
  <c r="M511" i="54026"/>
  <c r="M510" i="54026"/>
  <c r="M509" i="54026"/>
  <c r="M508" i="54026"/>
  <c r="M507" i="54026"/>
  <c r="M506" i="54026"/>
  <c r="M505" i="54026"/>
  <c r="M504" i="54026"/>
  <c r="M503" i="54026"/>
  <c r="M502" i="54026"/>
  <c r="M501" i="54026"/>
  <c r="M500" i="54026"/>
  <c r="M499" i="54026"/>
  <c r="M498" i="54026"/>
  <c r="M497" i="54026"/>
  <c r="M496" i="54026"/>
  <c r="M495" i="54026"/>
  <c r="M494" i="54026"/>
  <c r="M493" i="54026"/>
  <c r="M492" i="54026"/>
  <c r="M491" i="54026"/>
  <c r="M490" i="54026"/>
  <c r="K524" i="54026"/>
  <c r="K523" i="54026"/>
  <c r="K522" i="54026"/>
  <c r="K521" i="54026"/>
  <c r="K520" i="54026"/>
  <c r="K519" i="54026"/>
  <c r="K518" i="54026"/>
  <c r="K517" i="54026"/>
  <c r="K516" i="54026"/>
  <c r="K515" i="54026"/>
  <c r="K514" i="54026"/>
  <c r="K513" i="54026"/>
  <c r="K512" i="54026"/>
  <c r="K511" i="54026"/>
  <c r="K510" i="54026"/>
  <c r="K509" i="54026"/>
  <c r="K508" i="54026"/>
  <c r="K507" i="54026"/>
  <c r="K506" i="54026"/>
  <c r="K505" i="54026"/>
  <c r="K504" i="54026"/>
  <c r="K503" i="54026"/>
  <c r="K502" i="54026"/>
  <c r="K501" i="54026"/>
  <c r="K500" i="54026"/>
  <c r="K499" i="54026"/>
  <c r="K498" i="54026"/>
  <c r="K497" i="54026"/>
  <c r="K496" i="54026"/>
  <c r="K495" i="54026"/>
  <c r="K494" i="54026"/>
  <c r="K493" i="54026"/>
  <c r="K492" i="54026"/>
  <c r="K491" i="54026"/>
  <c r="K490" i="54026"/>
  <c r="I524" i="54026"/>
  <c r="I523" i="54026"/>
  <c r="I522" i="54026"/>
  <c r="I521" i="54026"/>
  <c r="I520" i="54026"/>
  <c r="I519" i="54026"/>
  <c r="I518" i="54026"/>
  <c r="I517" i="54026"/>
  <c r="I516" i="54026"/>
  <c r="I515" i="54026"/>
  <c r="I514" i="54026"/>
  <c r="I513" i="54026"/>
  <c r="I512" i="54026"/>
  <c r="I511" i="54026"/>
  <c r="I510" i="54026"/>
  <c r="I509" i="54026"/>
  <c r="I508" i="54026"/>
  <c r="I507" i="54026"/>
  <c r="I506" i="54026"/>
  <c r="I505" i="54026"/>
  <c r="I504" i="54026"/>
  <c r="I503" i="54026"/>
  <c r="I502" i="54026"/>
  <c r="I501" i="54026"/>
  <c r="I500" i="54026"/>
  <c r="I499" i="54026"/>
  <c r="I498" i="54026"/>
  <c r="I497" i="54026"/>
  <c r="I496" i="54026"/>
  <c r="I495" i="54026"/>
  <c r="I494" i="54026"/>
  <c r="I493" i="54026"/>
  <c r="I492" i="54026"/>
  <c r="I491" i="54026"/>
  <c r="I490" i="54026"/>
  <c r="W524" i="54027"/>
  <c r="W523" i="54027"/>
  <c r="W522" i="54027"/>
  <c r="W521" i="54027"/>
  <c r="W520" i="54027"/>
  <c r="W519" i="54027"/>
  <c r="W518" i="54027"/>
  <c r="W517" i="54027"/>
  <c r="W516" i="54027"/>
  <c r="W515" i="54027"/>
  <c r="W514" i="54027"/>
  <c r="W513" i="54027"/>
  <c r="W512" i="54027"/>
  <c r="W511" i="54027"/>
  <c r="W510" i="54027"/>
  <c r="W509" i="54027"/>
  <c r="W508" i="54027"/>
  <c r="W507" i="54027"/>
  <c r="W506" i="54027"/>
  <c r="W505" i="54027"/>
  <c r="W504" i="54027"/>
  <c r="W503" i="54027"/>
  <c r="W502" i="54027"/>
  <c r="W501" i="54027"/>
  <c r="W500" i="54027"/>
  <c r="W499" i="54027"/>
  <c r="W498" i="54027"/>
  <c r="W497" i="54027"/>
  <c r="W496" i="54027"/>
  <c r="W495" i="54027"/>
  <c r="W494" i="54027"/>
  <c r="W493" i="54027"/>
  <c r="W492" i="54027"/>
  <c r="W491" i="54027"/>
  <c r="W490" i="54027"/>
  <c r="U524" i="54027"/>
  <c r="U523" i="54027"/>
  <c r="U522" i="54027"/>
  <c r="U521" i="54027"/>
  <c r="U520" i="54027"/>
  <c r="U519" i="54027"/>
  <c r="U518" i="54027"/>
  <c r="U517" i="54027"/>
  <c r="U516" i="54027"/>
  <c r="U515" i="54027"/>
  <c r="U514" i="54027"/>
  <c r="U513" i="54027"/>
  <c r="U512" i="54027"/>
  <c r="U511" i="54027"/>
  <c r="U510" i="54027"/>
  <c r="U509" i="54027"/>
  <c r="U508" i="54027"/>
  <c r="U507" i="54027"/>
  <c r="U506" i="54027"/>
  <c r="U505" i="54027"/>
  <c r="U504" i="54027"/>
  <c r="U503" i="54027"/>
  <c r="U502" i="54027"/>
  <c r="U501" i="54027"/>
  <c r="U500" i="54027"/>
  <c r="U499" i="54027"/>
  <c r="U498" i="54027"/>
  <c r="U497" i="54027"/>
  <c r="U496" i="54027"/>
  <c r="U495" i="54027"/>
  <c r="U494" i="54027"/>
  <c r="U493" i="54027"/>
  <c r="U492" i="54027"/>
  <c r="U491" i="54027"/>
  <c r="U490" i="54027"/>
  <c r="S524" i="54027"/>
  <c r="S523" i="54027"/>
  <c r="S522" i="54027"/>
  <c r="S521" i="54027"/>
  <c r="S520" i="54027"/>
  <c r="S519" i="54027"/>
  <c r="S518" i="54027"/>
  <c r="S517" i="54027"/>
  <c r="S516" i="54027"/>
  <c r="S515" i="54027"/>
  <c r="S514" i="54027"/>
  <c r="S513" i="54027"/>
  <c r="S512" i="54027"/>
  <c r="S511" i="54027"/>
  <c r="S510" i="54027"/>
  <c r="S509" i="54027"/>
  <c r="S508" i="54027"/>
  <c r="S507" i="54027"/>
  <c r="S506" i="54027"/>
  <c r="S505" i="54027"/>
  <c r="S504" i="54027"/>
  <c r="S503" i="54027"/>
  <c r="S502" i="54027"/>
  <c r="S501" i="54027"/>
  <c r="S500" i="54027"/>
  <c r="S499" i="54027"/>
  <c r="S498" i="54027"/>
  <c r="S497" i="54027"/>
  <c r="S496" i="54027"/>
  <c r="S495" i="54027"/>
  <c r="S494" i="54027"/>
  <c r="S493" i="54027"/>
  <c r="S492" i="54027"/>
  <c r="S491" i="54027"/>
  <c r="S490" i="54027"/>
  <c r="Q524" i="54027"/>
  <c r="Q523" i="54027"/>
  <c r="Q522" i="54027"/>
  <c r="Q521" i="54027"/>
  <c r="Q520" i="54027"/>
  <c r="Q519" i="54027"/>
  <c r="Q518" i="54027"/>
  <c r="Q517" i="54027"/>
  <c r="Q516" i="54027"/>
  <c r="Q515" i="54027"/>
  <c r="Q514" i="54027"/>
  <c r="Q513" i="54027"/>
  <c r="Q512" i="54027"/>
  <c r="Q511" i="54027"/>
  <c r="Q510" i="54027"/>
  <c r="Q509" i="54027"/>
  <c r="Q508" i="54027"/>
  <c r="Q507" i="54027"/>
  <c r="Q506" i="54027"/>
  <c r="Q505" i="54027"/>
  <c r="Q504" i="54027"/>
  <c r="Q503" i="54027"/>
  <c r="Q502" i="54027"/>
  <c r="Q501" i="54027"/>
  <c r="Q500" i="54027"/>
  <c r="Q499" i="54027"/>
  <c r="Q498" i="54027"/>
  <c r="Q497" i="54027"/>
  <c r="Q496" i="54027"/>
  <c r="Q495" i="54027"/>
  <c r="Q494" i="54027"/>
  <c r="Q493" i="54027"/>
  <c r="Q492" i="54027"/>
  <c r="Q491" i="54027"/>
  <c r="Q490" i="54027"/>
  <c r="O524" i="54027"/>
  <c r="O523" i="54027"/>
  <c r="O522" i="54027"/>
  <c r="O521" i="54027"/>
  <c r="O520" i="54027"/>
  <c r="O519" i="54027"/>
  <c r="O518" i="54027"/>
  <c r="O517" i="54027"/>
  <c r="O516" i="54027"/>
  <c r="O515" i="54027"/>
  <c r="O514" i="54027"/>
  <c r="O513" i="54027"/>
  <c r="O512" i="54027"/>
  <c r="O511" i="54027"/>
  <c r="O510" i="54027"/>
  <c r="O509" i="54027"/>
  <c r="O508" i="54027"/>
  <c r="O507" i="54027"/>
  <c r="O506" i="54027"/>
  <c r="O505" i="54027"/>
  <c r="O504" i="54027"/>
  <c r="O503" i="54027"/>
  <c r="O502" i="54027"/>
  <c r="O501" i="54027"/>
  <c r="O500" i="54027"/>
  <c r="O499" i="54027"/>
  <c r="O498" i="54027"/>
  <c r="O497" i="54027"/>
  <c r="O496" i="54027"/>
  <c r="O495" i="54027"/>
  <c r="O494" i="54027"/>
  <c r="O493" i="54027"/>
  <c r="O492" i="54027"/>
  <c r="O491" i="54027"/>
  <c r="O490" i="54027"/>
  <c r="M524" i="54027"/>
  <c r="M523" i="54027"/>
  <c r="M522" i="54027"/>
  <c r="M521" i="54027"/>
  <c r="M520" i="54027"/>
  <c r="M519" i="54027"/>
  <c r="M518" i="54027"/>
  <c r="M517" i="54027"/>
  <c r="M516" i="54027"/>
  <c r="M515" i="54027"/>
  <c r="M514" i="54027"/>
  <c r="M513" i="54027"/>
  <c r="M512" i="54027"/>
  <c r="M511" i="54027"/>
  <c r="M510" i="54027"/>
  <c r="M509" i="54027"/>
  <c r="M508" i="54027"/>
  <c r="M507" i="54027"/>
  <c r="M506" i="54027"/>
  <c r="M505" i="54027"/>
  <c r="M504" i="54027"/>
  <c r="M503" i="54027"/>
  <c r="M502" i="54027"/>
  <c r="M501" i="54027"/>
  <c r="M500" i="54027"/>
  <c r="M499" i="54027"/>
  <c r="M498" i="54027"/>
  <c r="M497" i="54027"/>
  <c r="M496" i="54027"/>
  <c r="M495" i="54027"/>
  <c r="M494" i="54027"/>
  <c r="M493" i="54027"/>
  <c r="M492" i="54027"/>
  <c r="M491" i="54027"/>
  <c r="M490" i="54027"/>
  <c r="K524" i="54027"/>
  <c r="K523" i="54027"/>
  <c r="K522" i="54027"/>
  <c r="K521" i="54027"/>
  <c r="K520" i="54027"/>
  <c r="K519" i="54027"/>
  <c r="K518" i="54027"/>
  <c r="K517" i="54027"/>
  <c r="K516" i="54027"/>
  <c r="K515" i="54027"/>
  <c r="K514" i="54027"/>
  <c r="K513" i="54027"/>
  <c r="K512" i="54027"/>
  <c r="K511" i="54027"/>
  <c r="K510" i="54027"/>
  <c r="K509" i="54027"/>
  <c r="K508" i="54027"/>
  <c r="K507" i="54027"/>
  <c r="K506" i="54027"/>
  <c r="K505" i="54027"/>
  <c r="K504" i="54027"/>
  <c r="K503" i="54027"/>
  <c r="K502" i="54027"/>
  <c r="K501" i="54027"/>
  <c r="K500" i="54027"/>
  <c r="K499" i="54027"/>
  <c r="K498" i="54027"/>
  <c r="K497" i="54027"/>
  <c r="K496" i="54027"/>
  <c r="K495" i="54027"/>
  <c r="K494" i="54027"/>
  <c r="K493" i="54027"/>
  <c r="K492" i="54027"/>
  <c r="K491" i="54027"/>
  <c r="K490" i="54027"/>
  <c r="I524" i="54027"/>
  <c r="I523" i="54027"/>
  <c r="I522" i="54027"/>
  <c r="I521" i="54027"/>
  <c r="I520" i="54027"/>
  <c r="I519" i="54027"/>
  <c r="I518" i="54027"/>
  <c r="I517" i="54027"/>
  <c r="I516" i="54027"/>
  <c r="I515" i="54027"/>
  <c r="I514" i="54027"/>
  <c r="I513" i="54027"/>
  <c r="I512" i="54027"/>
  <c r="I511" i="54027"/>
  <c r="I510" i="54027"/>
  <c r="I509" i="54027"/>
  <c r="I508" i="54027"/>
  <c r="I507" i="54027"/>
  <c r="I506" i="54027"/>
  <c r="I505" i="54027"/>
  <c r="I504" i="54027"/>
  <c r="I503" i="54027"/>
  <c r="I502" i="54027"/>
  <c r="I501" i="54027"/>
  <c r="I500" i="54027"/>
  <c r="I499" i="54027"/>
  <c r="I498" i="54027"/>
  <c r="I497" i="54027"/>
  <c r="I496" i="54027"/>
  <c r="I495" i="54027"/>
  <c r="I494" i="54027"/>
  <c r="I493" i="54027"/>
  <c r="I492" i="54027"/>
  <c r="I491" i="54027"/>
  <c r="I490" i="54027"/>
  <c r="W524" i="54023"/>
  <c r="W523" i="54023"/>
  <c r="W522" i="54023"/>
  <c r="W521" i="54023"/>
  <c r="W520" i="54023"/>
  <c r="W519" i="54023"/>
  <c r="W518" i="54023"/>
  <c r="W517" i="54023"/>
  <c r="W516" i="54023"/>
  <c r="W515" i="54023"/>
  <c r="W514" i="54023"/>
  <c r="W513" i="54023"/>
  <c r="W512" i="54023"/>
  <c r="W511" i="54023"/>
  <c r="W510" i="54023"/>
  <c r="W509" i="54023"/>
  <c r="W508" i="54023"/>
  <c r="W507" i="54023"/>
  <c r="W506" i="54023"/>
  <c r="W505" i="54023"/>
  <c r="W504" i="54023"/>
  <c r="W503" i="54023"/>
  <c r="W502" i="54023"/>
  <c r="W501" i="54023"/>
  <c r="W500" i="54023"/>
  <c r="W499" i="54023"/>
  <c r="W498" i="54023"/>
  <c r="W497" i="54023"/>
  <c r="W496" i="54023"/>
  <c r="W495" i="54023"/>
  <c r="W494" i="54023"/>
  <c r="W493" i="54023"/>
  <c r="W492" i="54023"/>
  <c r="W491" i="54023"/>
  <c r="W490" i="54023"/>
  <c r="U524" i="54023"/>
  <c r="U523" i="54023"/>
  <c r="U522" i="54023"/>
  <c r="U521" i="54023"/>
  <c r="U520" i="54023"/>
  <c r="U519" i="54023"/>
  <c r="U518" i="54023"/>
  <c r="U517" i="54023"/>
  <c r="U516" i="54023"/>
  <c r="U515" i="54023"/>
  <c r="U514" i="54023"/>
  <c r="U513" i="54023"/>
  <c r="U512" i="54023"/>
  <c r="U511" i="54023"/>
  <c r="U510" i="54023"/>
  <c r="U509" i="54023"/>
  <c r="U508" i="54023"/>
  <c r="U507" i="54023"/>
  <c r="U506" i="54023"/>
  <c r="U505" i="54023"/>
  <c r="U504" i="54023"/>
  <c r="U503" i="54023"/>
  <c r="U502" i="54023"/>
  <c r="U501" i="54023"/>
  <c r="U500" i="54023"/>
  <c r="U499" i="54023"/>
  <c r="U498" i="54023"/>
  <c r="U497" i="54023"/>
  <c r="U496" i="54023"/>
  <c r="U495" i="54023"/>
  <c r="U494" i="54023"/>
  <c r="U493" i="54023"/>
  <c r="U492" i="54023"/>
  <c r="U491" i="54023"/>
  <c r="U490" i="54023"/>
  <c r="S524" i="54023"/>
  <c r="S523" i="54023"/>
  <c r="S522" i="54023"/>
  <c r="S521" i="54023"/>
  <c r="S520" i="54023"/>
  <c r="S519" i="54023"/>
  <c r="S518" i="54023"/>
  <c r="S517" i="54023"/>
  <c r="S516" i="54023"/>
  <c r="S515" i="54023"/>
  <c r="S514" i="54023"/>
  <c r="S513" i="54023"/>
  <c r="S512" i="54023"/>
  <c r="S511" i="54023"/>
  <c r="S510" i="54023"/>
  <c r="S509" i="54023"/>
  <c r="S508" i="54023"/>
  <c r="S507" i="54023"/>
  <c r="S506" i="54023"/>
  <c r="S505" i="54023"/>
  <c r="S504" i="54023"/>
  <c r="S503" i="54023"/>
  <c r="S502" i="54023"/>
  <c r="S501" i="54023"/>
  <c r="S500" i="54023"/>
  <c r="S499" i="54023"/>
  <c r="S498" i="54023"/>
  <c r="S497" i="54023"/>
  <c r="S496" i="54023"/>
  <c r="S495" i="54023"/>
  <c r="S494" i="54023"/>
  <c r="S493" i="54023"/>
  <c r="S492" i="54023"/>
  <c r="S491" i="54023"/>
  <c r="S490" i="54023"/>
  <c r="Q524" i="54023"/>
  <c r="Q523" i="54023"/>
  <c r="Q522" i="54023"/>
  <c r="Q521" i="54023"/>
  <c r="Q520" i="54023"/>
  <c r="Q519" i="54023"/>
  <c r="Q518" i="54023"/>
  <c r="Q517" i="54023"/>
  <c r="Q516" i="54023"/>
  <c r="Q515" i="54023"/>
  <c r="Q514" i="54023"/>
  <c r="Q513" i="54023"/>
  <c r="Q512" i="54023"/>
  <c r="Q511" i="54023"/>
  <c r="Q510" i="54023"/>
  <c r="Q509" i="54023"/>
  <c r="Q508" i="54023"/>
  <c r="Q507" i="54023"/>
  <c r="Q506" i="54023"/>
  <c r="Q505" i="54023"/>
  <c r="Q504" i="54023"/>
  <c r="Q503" i="54023"/>
  <c r="Q502" i="54023"/>
  <c r="Q501" i="54023"/>
  <c r="Q500" i="54023"/>
  <c r="Q499" i="54023"/>
  <c r="Q498" i="54023"/>
  <c r="Q497" i="54023"/>
  <c r="Q496" i="54023"/>
  <c r="Q495" i="54023"/>
  <c r="Q494" i="54023"/>
  <c r="Q493" i="54023"/>
  <c r="Q492" i="54023"/>
  <c r="Q491" i="54023"/>
  <c r="Q490" i="54023"/>
  <c r="O524" i="54023"/>
  <c r="O523" i="54023"/>
  <c r="O522" i="54023"/>
  <c r="O521" i="54023"/>
  <c r="O520" i="54023"/>
  <c r="O519" i="54023"/>
  <c r="O518" i="54023"/>
  <c r="O517" i="54023"/>
  <c r="O516" i="54023"/>
  <c r="O515" i="54023"/>
  <c r="O514" i="54023"/>
  <c r="O513" i="54023"/>
  <c r="O512" i="54023"/>
  <c r="O511" i="54023"/>
  <c r="O510" i="54023"/>
  <c r="O509" i="54023"/>
  <c r="O508" i="54023"/>
  <c r="O507" i="54023"/>
  <c r="O506" i="54023"/>
  <c r="O505" i="54023"/>
  <c r="O504" i="54023"/>
  <c r="O503" i="54023"/>
  <c r="O502" i="54023"/>
  <c r="O501" i="54023"/>
  <c r="O500" i="54023"/>
  <c r="O499" i="54023"/>
  <c r="O498" i="54023"/>
  <c r="O497" i="54023"/>
  <c r="O496" i="54023"/>
  <c r="O495" i="54023"/>
  <c r="O494" i="54023"/>
  <c r="O493" i="54023"/>
  <c r="O492" i="54023"/>
  <c r="O491" i="54023"/>
  <c r="O490" i="54023"/>
  <c r="M524" i="54023"/>
  <c r="M523" i="54023"/>
  <c r="M522" i="54023"/>
  <c r="M521" i="54023"/>
  <c r="M520" i="54023"/>
  <c r="M519" i="54023"/>
  <c r="M518" i="54023"/>
  <c r="M517" i="54023"/>
  <c r="M516" i="54023"/>
  <c r="M515" i="54023"/>
  <c r="M514" i="54023"/>
  <c r="M513" i="54023"/>
  <c r="M512" i="54023"/>
  <c r="M511" i="54023"/>
  <c r="M510" i="54023"/>
  <c r="M509" i="54023"/>
  <c r="M508" i="54023"/>
  <c r="M507" i="54023"/>
  <c r="M506" i="54023"/>
  <c r="M505" i="54023"/>
  <c r="M504" i="54023"/>
  <c r="M503" i="54023"/>
  <c r="M502" i="54023"/>
  <c r="M501" i="54023"/>
  <c r="M500" i="54023"/>
  <c r="M499" i="54023"/>
  <c r="M498" i="54023"/>
  <c r="M497" i="54023"/>
  <c r="M496" i="54023"/>
  <c r="M495" i="54023"/>
  <c r="M494" i="54023"/>
  <c r="M493" i="54023"/>
  <c r="M492" i="54023"/>
  <c r="M491" i="54023"/>
  <c r="M490" i="54023"/>
  <c r="K524" i="54023"/>
  <c r="K523" i="54023"/>
  <c r="K522" i="54023"/>
  <c r="K521" i="54023"/>
  <c r="K520" i="54023"/>
  <c r="K519" i="54023"/>
  <c r="K518" i="54023"/>
  <c r="K517" i="54023"/>
  <c r="K516" i="54023"/>
  <c r="K515" i="54023"/>
  <c r="K514" i="54023"/>
  <c r="K513" i="54023"/>
  <c r="K512" i="54023"/>
  <c r="K511" i="54023"/>
  <c r="K510" i="54023"/>
  <c r="K509" i="54023"/>
  <c r="K508" i="54023"/>
  <c r="K507" i="54023"/>
  <c r="K506" i="54023"/>
  <c r="K505" i="54023"/>
  <c r="K504" i="54023"/>
  <c r="K503" i="54023"/>
  <c r="K502" i="54023"/>
  <c r="K501" i="54023"/>
  <c r="K500" i="54023"/>
  <c r="K499" i="54023"/>
  <c r="K498" i="54023"/>
  <c r="K497" i="54023"/>
  <c r="K496" i="54023"/>
  <c r="K495" i="54023"/>
  <c r="K494" i="54023"/>
  <c r="K493" i="54023"/>
  <c r="K492" i="54023"/>
  <c r="K491" i="54023"/>
  <c r="K490" i="54023"/>
  <c r="I524" i="54023"/>
  <c r="I523" i="54023"/>
  <c r="I522" i="54023"/>
  <c r="I521" i="54023"/>
  <c r="I520" i="54023"/>
  <c r="I519" i="54023"/>
  <c r="I518" i="54023"/>
  <c r="I517" i="54023"/>
  <c r="I516" i="54023"/>
  <c r="I515" i="54023"/>
  <c r="I514" i="54023"/>
  <c r="I513" i="54023"/>
  <c r="I512" i="54023"/>
  <c r="I511" i="54023"/>
  <c r="I510" i="54023"/>
  <c r="I509" i="54023"/>
  <c r="I508" i="54023"/>
  <c r="I507" i="54023"/>
  <c r="I506" i="54023"/>
  <c r="I505" i="54023"/>
  <c r="I504" i="54023"/>
  <c r="I503" i="54023"/>
  <c r="I502" i="54023"/>
  <c r="I501" i="54023"/>
  <c r="I500" i="54023"/>
  <c r="I499" i="54023"/>
  <c r="I498" i="54023"/>
  <c r="I497" i="54023"/>
  <c r="I496" i="54023"/>
  <c r="I495" i="54023"/>
  <c r="I494" i="54023"/>
  <c r="I493" i="54023"/>
  <c r="I492" i="54023"/>
  <c r="I491" i="54023"/>
  <c r="I490" i="54023"/>
  <c r="Y479" i="54024"/>
  <c r="Y478" i="54024"/>
  <c r="Y477" i="54024"/>
  <c r="Y476" i="54024"/>
  <c r="Y475" i="54024"/>
  <c r="Y474" i="54024"/>
  <c r="Y473" i="54024"/>
  <c r="Y472" i="54024"/>
  <c r="Y471" i="54024"/>
  <c r="Y470" i="54024"/>
  <c r="Y469" i="54024"/>
  <c r="Y468" i="54024"/>
  <c r="Y467" i="54024"/>
  <c r="Y466" i="54024"/>
  <c r="Y465" i="54024"/>
  <c r="Y464" i="54024"/>
  <c r="Y463" i="54024"/>
  <c r="Y462" i="54024"/>
  <c r="Y461" i="54024"/>
  <c r="Y460" i="54024"/>
  <c r="Y459" i="54024"/>
  <c r="Y458" i="54024"/>
  <c r="Y457" i="54024"/>
  <c r="Y456" i="54024"/>
  <c r="Y455" i="54024"/>
  <c r="Y454" i="54024"/>
  <c r="Y453" i="54024"/>
  <c r="Y452" i="54024"/>
  <c r="Y451" i="54024"/>
  <c r="Y450" i="54024"/>
  <c r="Y449" i="54024"/>
  <c r="Y448" i="54024"/>
  <c r="Y447" i="54024"/>
  <c r="Y446" i="54024"/>
  <c r="Y445" i="54024"/>
  <c r="Y444" i="54024"/>
  <c r="Y443" i="54024"/>
  <c r="Y442" i="54024"/>
  <c r="Y441" i="54024"/>
  <c r="Y440" i="54024"/>
  <c r="W479" i="54024"/>
  <c r="W478" i="54024"/>
  <c r="W477" i="54024"/>
  <c r="W476" i="54024"/>
  <c r="W475" i="54024"/>
  <c r="W474" i="54024"/>
  <c r="W473" i="54024"/>
  <c r="W472" i="54024"/>
  <c r="W471" i="54024"/>
  <c r="W470" i="54024"/>
  <c r="W469" i="54024"/>
  <c r="W468" i="54024"/>
  <c r="W467" i="54024"/>
  <c r="W466" i="54024"/>
  <c r="W465" i="54024"/>
  <c r="W464" i="54024"/>
  <c r="W463" i="54024"/>
  <c r="W462" i="54024"/>
  <c r="W461" i="54024"/>
  <c r="W460" i="54024"/>
  <c r="W459" i="54024"/>
  <c r="W458" i="54024"/>
  <c r="W457" i="54024"/>
  <c r="W456" i="54024"/>
  <c r="W455" i="54024"/>
  <c r="W454" i="54024"/>
  <c r="W453" i="54024"/>
  <c r="W452" i="54024"/>
  <c r="W451" i="54024"/>
  <c r="W450" i="54024"/>
  <c r="W449" i="54024"/>
  <c r="W448" i="54024"/>
  <c r="W447" i="54024"/>
  <c r="W446" i="54024"/>
  <c r="W445" i="54024"/>
  <c r="W444" i="54024"/>
  <c r="W443" i="54024"/>
  <c r="W442" i="54024"/>
  <c r="W441" i="54024"/>
  <c r="W440" i="54024"/>
  <c r="U479" i="54024"/>
  <c r="U478" i="54024"/>
  <c r="U477" i="54024"/>
  <c r="U476" i="54024"/>
  <c r="U475" i="54024"/>
  <c r="U474" i="54024"/>
  <c r="U473" i="54024"/>
  <c r="U472" i="54024"/>
  <c r="U471" i="54024"/>
  <c r="U470" i="54024"/>
  <c r="U469" i="54024"/>
  <c r="U468" i="54024"/>
  <c r="U467" i="54024"/>
  <c r="U466" i="54024"/>
  <c r="U465" i="54024"/>
  <c r="U464" i="54024"/>
  <c r="U463" i="54024"/>
  <c r="U462" i="54024"/>
  <c r="U461" i="54024"/>
  <c r="U460" i="54024"/>
  <c r="U459" i="54024"/>
  <c r="U458" i="54024"/>
  <c r="U457" i="54024"/>
  <c r="U456" i="54024"/>
  <c r="U455" i="54024"/>
  <c r="U454" i="54024"/>
  <c r="U453" i="54024"/>
  <c r="U452" i="54024"/>
  <c r="U451" i="54024"/>
  <c r="U450" i="54024"/>
  <c r="U449" i="54024"/>
  <c r="U448" i="54024"/>
  <c r="U447" i="54024"/>
  <c r="U446" i="54024"/>
  <c r="U445" i="54024"/>
  <c r="U444" i="54024"/>
  <c r="U443" i="54024"/>
  <c r="U442" i="54024"/>
  <c r="U441" i="54024"/>
  <c r="U440" i="54024"/>
  <c r="S479" i="54024"/>
  <c r="S478" i="54024"/>
  <c r="S477" i="54024"/>
  <c r="S476" i="54024"/>
  <c r="S475" i="54024"/>
  <c r="S474" i="54024"/>
  <c r="S473" i="54024"/>
  <c r="S472" i="54024"/>
  <c r="S471" i="54024"/>
  <c r="S470" i="54024"/>
  <c r="S469" i="54024"/>
  <c r="S468" i="54024"/>
  <c r="S467" i="54024"/>
  <c r="S466" i="54024"/>
  <c r="S465" i="54024"/>
  <c r="S464" i="54024"/>
  <c r="S463" i="54024"/>
  <c r="S462" i="54024"/>
  <c r="S461" i="54024"/>
  <c r="S460" i="54024"/>
  <c r="S459" i="54024"/>
  <c r="S458" i="54024"/>
  <c r="S457" i="54024"/>
  <c r="S456" i="54024"/>
  <c r="S455" i="54024"/>
  <c r="S454" i="54024"/>
  <c r="S453" i="54024"/>
  <c r="S452" i="54024"/>
  <c r="S451" i="54024"/>
  <c r="S450" i="54024"/>
  <c r="S449" i="54024"/>
  <c r="S448" i="54024"/>
  <c r="S447" i="54024"/>
  <c r="S446" i="54024"/>
  <c r="S445" i="54024"/>
  <c r="S444" i="54024"/>
  <c r="S443" i="54024"/>
  <c r="S442" i="54024"/>
  <c r="S441" i="54024"/>
  <c r="S440" i="54024"/>
  <c r="Q479" i="54024"/>
  <c r="Q478" i="54024"/>
  <c r="Q477" i="54024"/>
  <c r="Q476" i="54024"/>
  <c r="Q475" i="54024"/>
  <c r="Q474" i="54024"/>
  <c r="Q473" i="54024"/>
  <c r="Q472" i="54024"/>
  <c r="Q471" i="54024"/>
  <c r="Q470" i="54024"/>
  <c r="Q469" i="54024"/>
  <c r="Q468" i="54024"/>
  <c r="Q467" i="54024"/>
  <c r="Q466" i="54024"/>
  <c r="Q465" i="54024"/>
  <c r="Q464" i="54024"/>
  <c r="Q463" i="54024"/>
  <c r="Q462" i="54024"/>
  <c r="Q461" i="54024"/>
  <c r="Q460" i="54024"/>
  <c r="Q459" i="54024"/>
  <c r="Q458" i="54024"/>
  <c r="Q457" i="54024"/>
  <c r="Q456" i="54024"/>
  <c r="Q455" i="54024"/>
  <c r="Q454" i="54024"/>
  <c r="Q453" i="54024"/>
  <c r="Q452" i="54024"/>
  <c r="Q451" i="54024"/>
  <c r="Q450" i="54024"/>
  <c r="Q449" i="54024"/>
  <c r="Q448" i="54024"/>
  <c r="Q447" i="54024"/>
  <c r="Q446" i="54024"/>
  <c r="Q445" i="54024"/>
  <c r="Q444" i="54024"/>
  <c r="Q443" i="54024"/>
  <c r="Q442" i="54024"/>
  <c r="Q441" i="54024"/>
  <c r="Q440" i="54024"/>
  <c r="O479" i="54024"/>
  <c r="O478" i="54024"/>
  <c r="O477" i="54024"/>
  <c r="O476" i="54024"/>
  <c r="O475" i="54024"/>
  <c r="O474" i="54024"/>
  <c r="O473" i="54024"/>
  <c r="O472" i="54024"/>
  <c r="O471" i="54024"/>
  <c r="O470" i="54024"/>
  <c r="O469" i="54024"/>
  <c r="O468" i="54024"/>
  <c r="O467" i="54024"/>
  <c r="O466" i="54024"/>
  <c r="O465" i="54024"/>
  <c r="O464" i="54024"/>
  <c r="O463" i="54024"/>
  <c r="O462" i="54024"/>
  <c r="O461" i="54024"/>
  <c r="O460" i="54024"/>
  <c r="O459" i="54024"/>
  <c r="O458" i="54024"/>
  <c r="O457" i="54024"/>
  <c r="O456" i="54024"/>
  <c r="O455" i="54024"/>
  <c r="O454" i="54024"/>
  <c r="O453" i="54024"/>
  <c r="O452" i="54024"/>
  <c r="O451" i="54024"/>
  <c r="O450" i="54024"/>
  <c r="O449" i="54024"/>
  <c r="O448" i="54024"/>
  <c r="O447" i="54024"/>
  <c r="O446" i="54024"/>
  <c r="O445" i="54024"/>
  <c r="O444" i="54024"/>
  <c r="O443" i="54024"/>
  <c r="O442" i="54024"/>
  <c r="O441" i="54024"/>
  <c r="O440" i="54024"/>
  <c r="M479" i="54024"/>
  <c r="M478" i="54024"/>
  <c r="M477" i="54024"/>
  <c r="M476" i="54024"/>
  <c r="M475" i="54024"/>
  <c r="M474" i="54024"/>
  <c r="M473" i="54024"/>
  <c r="M472" i="54024"/>
  <c r="M471" i="54024"/>
  <c r="M470" i="54024"/>
  <c r="M469" i="54024"/>
  <c r="M468" i="54024"/>
  <c r="M467" i="54024"/>
  <c r="M466" i="54024"/>
  <c r="M465" i="54024"/>
  <c r="M464" i="54024"/>
  <c r="M463" i="54024"/>
  <c r="M462" i="54024"/>
  <c r="M461" i="54024"/>
  <c r="M460" i="54024"/>
  <c r="M459" i="54024"/>
  <c r="M458" i="54024"/>
  <c r="M457" i="54024"/>
  <c r="M456" i="54024"/>
  <c r="M455" i="54024"/>
  <c r="M454" i="54024"/>
  <c r="M453" i="54024"/>
  <c r="M452" i="54024"/>
  <c r="M451" i="54024"/>
  <c r="M450" i="54024"/>
  <c r="M449" i="54024"/>
  <c r="M448" i="54024"/>
  <c r="M447" i="54024"/>
  <c r="M446" i="54024"/>
  <c r="M445" i="54024"/>
  <c r="M444" i="54024"/>
  <c r="M443" i="54024"/>
  <c r="M442" i="54024"/>
  <c r="M441" i="54024"/>
  <c r="M440" i="54024"/>
  <c r="K479" i="54024"/>
  <c r="K478" i="54024"/>
  <c r="K477" i="54024"/>
  <c r="K476" i="54024"/>
  <c r="K475" i="54024"/>
  <c r="K474" i="54024"/>
  <c r="K473" i="54024"/>
  <c r="K472" i="54024"/>
  <c r="K471" i="54024"/>
  <c r="K470" i="54024"/>
  <c r="K469" i="54024"/>
  <c r="K468" i="54024"/>
  <c r="K467" i="54024"/>
  <c r="K466" i="54024"/>
  <c r="K465" i="54024"/>
  <c r="K464" i="54024"/>
  <c r="K463" i="54024"/>
  <c r="K462" i="54024"/>
  <c r="K461" i="54024"/>
  <c r="K460" i="54024"/>
  <c r="K459" i="54024"/>
  <c r="K458" i="54024"/>
  <c r="K457" i="54024"/>
  <c r="K456" i="54024"/>
  <c r="K455" i="54024"/>
  <c r="K454" i="54024"/>
  <c r="K453" i="54024"/>
  <c r="K452" i="54024"/>
  <c r="K451" i="54024"/>
  <c r="K450" i="54024"/>
  <c r="K449" i="54024"/>
  <c r="K448" i="54024"/>
  <c r="K447" i="54024"/>
  <c r="K446" i="54024"/>
  <c r="K445" i="54024"/>
  <c r="K444" i="54024"/>
  <c r="K443" i="54024"/>
  <c r="K442" i="54024"/>
  <c r="K441" i="54024"/>
  <c r="K440" i="54024"/>
  <c r="I479" i="54024"/>
  <c r="I478" i="54024"/>
  <c r="I477" i="54024"/>
  <c r="I476" i="54024"/>
  <c r="I475" i="54024"/>
  <c r="I474" i="54024"/>
  <c r="I473" i="54024"/>
  <c r="I472" i="54024"/>
  <c r="I471" i="54024"/>
  <c r="I470" i="54024"/>
  <c r="I469" i="54024"/>
  <c r="I468" i="54024"/>
  <c r="I467" i="54024"/>
  <c r="I466" i="54024"/>
  <c r="I465" i="54024"/>
  <c r="I464" i="54024"/>
  <c r="I463" i="54024"/>
  <c r="I462" i="54024"/>
  <c r="I461" i="54024"/>
  <c r="I460" i="54024"/>
  <c r="I459" i="54024"/>
  <c r="I458" i="54024"/>
  <c r="I457" i="54024"/>
  <c r="I456" i="54024"/>
  <c r="I455" i="54024"/>
  <c r="I454" i="54024"/>
  <c r="I453" i="54024"/>
  <c r="I452" i="54024"/>
  <c r="I451" i="54024"/>
  <c r="I450" i="54024"/>
  <c r="I449" i="54024"/>
  <c r="I448" i="54024"/>
  <c r="I447" i="54024"/>
  <c r="I446" i="54024"/>
  <c r="I445" i="54024"/>
  <c r="I444" i="54024"/>
  <c r="I443" i="54024"/>
  <c r="I442" i="54024"/>
  <c r="I441" i="54024"/>
  <c r="I440" i="54024"/>
  <c r="Y479" i="54025"/>
  <c r="Y478" i="54025"/>
  <c r="Y477" i="54025"/>
  <c r="Y476" i="54025"/>
  <c r="Y475" i="54025"/>
  <c r="Y474" i="54025"/>
  <c r="Y473" i="54025"/>
  <c r="Y472" i="54025"/>
  <c r="Y471" i="54025"/>
  <c r="Y470" i="54025"/>
  <c r="Y469" i="54025"/>
  <c r="Y468" i="54025"/>
  <c r="Y467" i="54025"/>
  <c r="Y466" i="54025"/>
  <c r="Y465" i="54025"/>
  <c r="Y464" i="54025"/>
  <c r="Y463" i="54025"/>
  <c r="Y462" i="54025"/>
  <c r="Y461" i="54025"/>
  <c r="Y460" i="54025"/>
  <c r="Y459" i="54025"/>
  <c r="Y458" i="54025"/>
  <c r="Y457" i="54025"/>
  <c r="Y456" i="54025"/>
  <c r="Y455" i="54025"/>
  <c r="Y454" i="54025"/>
  <c r="Y453" i="54025"/>
  <c r="Y452" i="54025"/>
  <c r="Y451" i="54025"/>
  <c r="Y450" i="54025"/>
  <c r="Y449" i="54025"/>
  <c r="Y448" i="54025"/>
  <c r="Y447" i="54025"/>
  <c r="Y446" i="54025"/>
  <c r="Y445" i="54025"/>
  <c r="Y444" i="54025"/>
  <c r="Y443" i="54025"/>
  <c r="Y442" i="54025"/>
  <c r="Y441" i="54025"/>
  <c r="Y440" i="54025"/>
  <c r="W479" i="54025"/>
  <c r="W478" i="54025"/>
  <c r="W477" i="54025"/>
  <c r="W476" i="54025"/>
  <c r="W475" i="54025"/>
  <c r="W474" i="54025"/>
  <c r="W473" i="54025"/>
  <c r="W472" i="54025"/>
  <c r="W471" i="54025"/>
  <c r="W470" i="54025"/>
  <c r="W469" i="54025"/>
  <c r="W468" i="54025"/>
  <c r="W467" i="54025"/>
  <c r="W466" i="54025"/>
  <c r="W465" i="54025"/>
  <c r="W464" i="54025"/>
  <c r="W463" i="54025"/>
  <c r="W462" i="54025"/>
  <c r="W461" i="54025"/>
  <c r="W460" i="54025"/>
  <c r="W459" i="54025"/>
  <c r="W458" i="54025"/>
  <c r="W457" i="54025"/>
  <c r="W456" i="54025"/>
  <c r="W455" i="54025"/>
  <c r="W454" i="54025"/>
  <c r="W453" i="54025"/>
  <c r="W452" i="54025"/>
  <c r="W451" i="54025"/>
  <c r="W450" i="54025"/>
  <c r="W449" i="54025"/>
  <c r="W448" i="54025"/>
  <c r="W447" i="54025"/>
  <c r="W446" i="54025"/>
  <c r="W445" i="54025"/>
  <c r="W444" i="54025"/>
  <c r="W443" i="54025"/>
  <c r="W442" i="54025"/>
  <c r="W441" i="54025"/>
  <c r="W440" i="54025"/>
  <c r="U479" i="54025"/>
  <c r="U478" i="54025"/>
  <c r="U477" i="54025"/>
  <c r="U476" i="54025"/>
  <c r="U475" i="54025"/>
  <c r="U474" i="54025"/>
  <c r="U473" i="54025"/>
  <c r="U472" i="54025"/>
  <c r="U471" i="54025"/>
  <c r="U470" i="54025"/>
  <c r="U469" i="54025"/>
  <c r="U468" i="54025"/>
  <c r="U467" i="54025"/>
  <c r="U466" i="54025"/>
  <c r="U465" i="54025"/>
  <c r="U464" i="54025"/>
  <c r="U463" i="54025"/>
  <c r="U462" i="54025"/>
  <c r="U461" i="54025"/>
  <c r="U460" i="54025"/>
  <c r="U459" i="54025"/>
  <c r="U458" i="54025"/>
  <c r="U457" i="54025"/>
  <c r="U456" i="54025"/>
  <c r="U455" i="54025"/>
  <c r="U454" i="54025"/>
  <c r="U453" i="54025"/>
  <c r="U452" i="54025"/>
  <c r="U451" i="54025"/>
  <c r="U450" i="54025"/>
  <c r="U449" i="54025"/>
  <c r="U448" i="54025"/>
  <c r="U447" i="54025"/>
  <c r="U446" i="54025"/>
  <c r="U445" i="54025"/>
  <c r="U444" i="54025"/>
  <c r="U443" i="54025"/>
  <c r="U442" i="54025"/>
  <c r="U441" i="54025"/>
  <c r="U440" i="54025"/>
  <c r="S479" i="54025"/>
  <c r="S478" i="54025"/>
  <c r="S477" i="54025"/>
  <c r="S476" i="54025"/>
  <c r="S475" i="54025"/>
  <c r="S474" i="54025"/>
  <c r="S473" i="54025"/>
  <c r="S472" i="54025"/>
  <c r="S471" i="54025"/>
  <c r="S470" i="54025"/>
  <c r="S469" i="54025"/>
  <c r="S468" i="54025"/>
  <c r="S467" i="54025"/>
  <c r="S466" i="54025"/>
  <c r="S465" i="54025"/>
  <c r="S464" i="54025"/>
  <c r="S463" i="54025"/>
  <c r="S462" i="54025"/>
  <c r="S461" i="54025"/>
  <c r="S460" i="54025"/>
  <c r="S459" i="54025"/>
  <c r="S458" i="54025"/>
  <c r="S457" i="54025"/>
  <c r="S456" i="54025"/>
  <c r="S455" i="54025"/>
  <c r="S454" i="54025"/>
  <c r="S453" i="54025"/>
  <c r="S452" i="54025"/>
  <c r="S451" i="54025"/>
  <c r="S450" i="54025"/>
  <c r="S449" i="54025"/>
  <c r="S448" i="54025"/>
  <c r="S447" i="54025"/>
  <c r="S446" i="54025"/>
  <c r="S445" i="54025"/>
  <c r="S444" i="54025"/>
  <c r="S443" i="54025"/>
  <c r="S442" i="54025"/>
  <c r="S441" i="54025"/>
  <c r="S440" i="54025"/>
  <c r="Q479" i="54025"/>
  <c r="Q478" i="54025"/>
  <c r="Q477" i="54025"/>
  <c r="Q476" i="54025"/>
  <c r="Q475" i="54025"/>
  <c r="Q474" i="54025"/>
  <c r="Q473" i="54025"/>
  <c r="Q472" i="54025"/>
  <c r="Q471" i="54025"/>
  <c r="Q470" i="54025"/>
  <c r="Q469" i="54025"/>
  <c r="Q468" i="54025"/>
  <c r="Q467" i="54025"/>
  <c r="Q466" i="54025"/>
  <c r="Q465" i="54025"/>
  <c r="Q464" i="54025"/>
  <c r="Q463" i="54025"/>
  <c r="Q462" i="54025"/>
  <c r="Q461" i="54025"/>
  <c r="Q460" i="54025"/>
  <c r="Q459" i="54025"/>
  <c r="Q458" i="54025"/>
  <c r="Q457" i="54025"/>
  <c r="Q456" i="54025"/>
  <c r="Q455" i="54025"/>
  <c r="Q454" i="54025"/>
  <c r="Q453" i="54025"/>
  <c r="Q452" i="54025"/>
  <c r="Q451" i="54025"/>
  <c r="Q450" i="54025"/>
  <c r="Q449" i="54025"/>
  <c r="Q448" i="54025"/>
  <c r="Q447" i="54025"/>
  <c r="Q446" i="54025"/>
  <c r="Q445" i="54025"/>
  <c r="Q444" i="54025"/>
  <c r="Q443" i="54025"/>
  <c r="Q442" i="54025"/>
  <c r="Q441" i="54025"/>
  <c r="Q440" i="54025"/>
  <c r="O479" i="54025"/>
  <c r="O478" i="54025"/>
  <c r="O477" i="54025"/>
  <c r="O476" i="54025"/>
  <c r="O475" i="54025"/>
  <c r="O474" i="54025"/>
  <c r="O473" i="54025"/>
  <c r="O472" i="54025"/>
  <c r="O471" i="54025"/>
  <c r="O470" i="54025"/>
  <c r="O469" i="54025"/>
  <c r="O468" i="54025"/>
  <c r="O467" i="54025"/>
  <c r="O466" i="54025"/>
  <c r="O465" i="54025"/>
  <c r="O464" i="54025"/>
  <c r="O463" i="54025"/>
  <c r="O462" i="54025"/>
  <c r="O461" i="54025"/>
  <c r="O460" i="54025"/>
  <c r="O459" i="54025"/>
  <c r="O458" i="54025"/>
  <c r="O457" i="54025"/>
  <c r="O456" i="54025"/>
  <c r="O455" i="54025"/>
  <c r="O454" i="54025"/>
  <c r="O453" i="54025"/>
  <c r="O452" i="54025"/>
  <c r="O451" i="54025"/>
  <c r="O450" i="54025"/>
  <c r="O449" i="54025"/>
  <c r="O448" i="54025"/>
  <c r="O447" i="54025"/>
  <c r="O446" i="54025"/>
  <c r="O445" i="54025"/>
  <c r="O444" i="54025"/>
  <c r="O443" i="54025"/>
  <c r="O442" i="54025"/>
  <c r="O441" i="54025"/>
  <c r="O440" i="54025"/>
  <c r="M479" i="54025"/>
  <c r="M478" i="54025"/>
  <c r="M477" i="54025"/>
  <c r="M476" i="54025"/>
  <c r="M475" i="54025"/>
  <c r="M474" i="54025"/>
  <c r="M473" i="54025"/>
  <c r="M472" i="54025"/>
  <c r="M471" i="54025"/>
  <c r="M470" i="54025"/>
  <c r="M469" i="54025"/>
  <c r="M468" i="54025"/>
  <c r="M467" i="54025"/>
  <c r="M466" i="54025"/>
  <c r="M465" i="54025"/>
  <c r="M464" i="54025"/>
  <c r="M463" i="54025"/>
  <c r="M462" i="54025"/>
  <c r="M461" i="54025"/>
  <c r="M460" i="54025"/>
  <c r="M459" i="54025"/>
  <c r="M458" i="54025"/>
  <c r="M457" i="54025"/>
  <c r="M456" i="54025"/>
  <c r="M455" i="54025"/>
  <c r="M454" i="54025"/>
  <c r="M453" i="54025"/>
  <c r="M452" i="54025"/>
  <c r="M451" i="54025"/>
  <c r="M450" i="54025"/>
  <c r="M449" i="54025"/>
  <c r="M448" i="54025"/>
  <c r="M447" i="54025"/>
  <c r="M446" i="54025"/>
  <c r="M445" i="54025"/>
  <c r="M444" i="54025"/>
  <c r="M443" i="54025"/>
  <c r="M442" i="54025"/>
  <c r="M441" i="54025"/>
  <c r="M440" i="54025"/>
  <c r="K479" i="54025"/>
  <c r="K478" i="54025"/>
  <c r="K477" i="54025"/>
  <c r="K476" i="54025"/>
  <c r="K475" i="54025"/>
  <c r="K474" i="54025"/>
  <c r="K473" i="54025"/>
  <c r="K472" i="54025"/>
  <c r="K471" i="54025"/>
  <c r="K470" i="54025"/>
  <c r="K469" i="54025"/>
  <c r="K468" i="54025"/>
  <c r="K467" i="54025"/>
  <c r="K466" i="54025"/>
  <c r="K465" i="54025"/>
  <c r="K464" i="54025"/>
  <c r="K463" i="54025"/>
  <c r="K462" i="54025"/>
  <c r="K461" i="54025"/>
  <c r="K460" i="54025"/>
  <c r="K459" i="54025"/>
  <c r="K458" i="54025"/>
  <c r="K457" i="54025"/>
  <c r="K456" i="54025"/>
  <c r="K455" i="54025"/>
  <c r="K454" i="54025"/>
  <c r="K453" i="54025"/>
  <c r="K452" i="54025"/>
  <c r="K451" i="54025"/>
  <c r="K450" i="54025"/>
  <c r="K449" i="54025"/>
  <c r="K448" i="54025"/>
  <c r="K447" i="54025"/>
  <c r="K446" i="54025"/>
  <c r="K445" i="54025"/>
  <c r="K444" i="54025"/>
  <c r="K443" i="54025"/>
  <c r="K442" i="54025"/>
  <c r="K441" i="54025"/>
  <c r="K440" i="54025"/>
  <c r="I479" i="54025"/>
  <c r="I478" i="54025"/>
  <c r="I477" i="54025"/>
  <c r="I476" i="54025"/>
  <c r="I475" i="54025"/>
  <c r="I474" i="54025"/>
  <c r="I473" i="54025"/>
  <c r="I472" i="54025"/>
  <c r="I471" i="54025"/>
  <c r="I470" i="54025"/>
  <c r="I469" i="54025"/>
  <c r="I468" i="54025"/>
  <c r="I467" i="54025"/>
  <c r="I466" i="54025"/>
  <c r="I465" i="54025"/>
  <c r="I464" i="54025"/>
  <c r="I463" i="54025"/>
  <c r="I462" i="54025"/>
  <c r="I461" i="54025"/>
  <c r="I460" i="54025"/>
  <c r="I459" i="54025"/>
  <c r="I458" i="54025"/>
  <c r="I457" i="54025"/>
  <c r="I456" i="54025"/>
  <c r="I455" i="54025"/>
  <c r="I454" i="54025"/>
  <c r="I453" i="54025"/>
  <c r="I452" i="54025"/>
  <c r="I451" i="54025"/>
  <c r="I450" i="54025"/>
  <c r="I449" i="54025"/>
  <c r="I448" i="54025"/>
  <c r="I447" i="54025"/>
  <c r="I446" i="54025"/>
  <c r="I445" i="54025"/>
  <c r="I444" i="54025"/>
  <c r="I443" i="54025"/>
  <c r="I442" i="54025"/>
  <c r="I441" i="54025"/>
  <c r="I440" i="54025"/>
  <c r="Y479" i="54026"/>
  <c r="Y478" i="54026"/>
  <c r="Y477" i="54026"/>
  <c r="Y476" i="54026"/>
  <c r="Y475" i="54026"/>
  <c r="Y474" i="54026"/>
  <c r="Y473" i="54026"/>
  <c r="Y472" i="54026"/>
  <c r="Y471" i="54026"/>
  <c r="Y470" i="54026"/>
  <c r="Y469" i="54026"/>
  <c r="Y468" i="54026"/>
  <c r="Y467" i="54026"/>
  <c r="Y466" i="54026"/>
  <c r="Y465" i="54026"/>
  <c r="Y464" i="54026"/>
  <c r="Y463" i="54026"/>
  <c r="Y462" i="54026"/>
  <c r="Y461" i="54026"/>
  <c r="Y460" i="54026"/>
  <c r="Y459" i="54026"/>
  <c r="Y458" i="54026"/>
  <c r="Y457" i="54026"/>
  <c r="Y456" i="54026"/>
  <c r="Y455" i="54026"/>
  <c r="Y454" i="54026"/>
  <c r="Y453" i="54026"/>
  <c r="Y452" i="54026"/>
  <c r="Y451" i="54026"/>
  <c r="Y450" i="54026"/>
  <c r="Y449" i="54026"/>
  <c r="Y448" i="54026"/>
  <c r="Y447" i="54026"/>
  <c r="Y446" i="54026"/>
  <c r="Y445" i="54026"/>
  <c r="Y444" i="54026"/>
  <c r="Y443" i="54026"/>
  <c r="Y442" i="54026"/>
  <c r="Y441" i="54026"/>
  <c r="Y440" i="54026"/>
  <c r="W479" i="54026"/>
  <c r="W478" i="54026"/>
  <c r="W477" i="54026"/>
  <c r="W476" i="54026"/>
  <c r="W475" i="54026"/>
  <c r="W474" i="54026"/>
  <c r="W473" i="54026"/>
  <c r="W472" i="54026"/>
  <c r="W471" i="54026"/>
  <c r="W470" i="54026"/>
  <c r="W469" i="54026"/>
  <c r="W468" i="54026"/>
  <c r="W467" i="54026"/>
  <c r="W466" i="54026"/>
  <c r="W465" i="54026"/>
  <c r="W464" i="54026"/>
  <c r="W463" i="54026"/>
  <c r="W462" i="54026"/>
  <c r="W461" i="54026"/>
  <c r="W460" i="54026"/>
  <c r="W459" i="54026"/>
  <c r="W458" i="54026"/>
  <c r="W457" i="54026"/>
  <c r="W456" i="54026"/>
  <c r="W455" i="54026"/>
  <c r="W454" i="54026"/>
  <c r="W453" i="54026"/>
  <c r="W452" i="54026"/>
  <c r="W451" i="54026"/>
  <c r="W450" i="54026"/>
  <c r="W449" i="54026"/>
  <c r="W448" i="54026"/>
  <c r="W447" i="54026"/>
  <c r="W446" i="54026"/>
  <c r="W445" i="54026"/>
  <c r="W444" i="54026"/>
  <c r="W443" i="54026"/>
  <c r="W442" i="54026"/>
  <c r="W441" i="54026"/>
  <c r="W440" i="54026"/>
  <c r="U479" i="54026"/>
  <c r="U478" i="54026"/>
  <c r="U477" i="54026"/>
  <c r="U476" i="54026"/>
  <c r="U475" i="54026"/>
  <c r="U474" i="54026"/>
  <c r="U473" i="54026"/>
  <c r="U472" i="54026"/>
  <c r="U471" i="54026"/>
  <c r="U470" i="54026"/>
  <c r="U469" i="54026"/>
  <c r="U468" i="54026"/>
  <c r="U467" i="54026"/>
  <c r="U466" i="54026"/>
  <c r="U465" i="54026"/>
  <c r="U464" i="54026"/>
  <c r="U463" i="54026"/>
  <c r="U462" i="54026"/>
  <c r="U461" i="54026"/>
  <c r="U460" i="54026"/>
  <c r="U459" i="54026"/>
  <c r="U458" i="54026"/>
  <c r="U457" i="54026"/>
  <c r="U456" i="54026"/>
  <c r="U455" i="54026"/>
  <c r="U454" i="54026"/>
  <c r="U453" i="54026"/>
  <c r="U452" i="54026"/>
  <c r="U451" i="54026"/>
  <c r="U450" i="54026"/>
  <c r="U449" i="54026"/>
  <c r="U448" i="54026"/>
  <c r="U447" i="54026"/>
  <c r="U446" i="54026"/>
  <c r="U445" i="54026"/>
  <c r="U444" i="54026"/>
  <c r="U443" i="54026"/>
  <c r="U442" i="54026"/>
  <c r="U441" i="54026"/>
  <c r="U440" i="54026"/>
  <c r="S479" i="54026"/>
  <c r="S478" i="54026"/>
  <c r="S477" i="54026"/>
  <c r="S476" i="54026"/>
  <c r="S475" i="54026"/>
  <c r="S474" i="54026"/>
  <c r="S473" i="54026"/>
  <c r="S472" i="54026"/>
  <c r="S471" i="54026"/>
  <c r="S470" i="54026"/>
  <c r="S469" i="54026"/>
  <c r="S468" i="54026"/>
  <c r="S467" i="54026"/>
  <c r="S466" i="54026"/>
  <c r="S465" i="54026"/>
  <c r="S464" i="54026"/>
  <c r="S463" i="54026"/>
  <c r="S462" i="54026"/>
  <c r="S461" i="54026"/>
  <c r="S460" i="54026"/>
  <c r="S459" i="54026"/>
  <c r="S458" i="54026"/>
  <c r="S457" i="54026"/>
  <c r="S456" i="54026"/>
  <c r="S455" i="54026"/>
  <c r="S454" i="54026"/>
  <c r="S453" i="54026"/>
  <c r="S452" i="54026"/>
  <c r="S451" i="54026"/>
  <c r="S450" i="54026"/>
  <c r="S449" i="54026"/>
  <c r="S448" i="54026"/>
  <c r="S447" i="54026"/>
  <c r="S446" i="54026"/>
  <c r="S445" i="54026"/>
  <c r="S444" i="54026"/>
  <c r="S443" i="54026"/>
  <c r="S442" i="54026"/>
  <c r="S441" i="54026"/>
  <c r="S440" i="54026"/>
  <c r="Q479" i="54026"/>
  <c r="Q478" i="54026"/>
  <c r="Q477" i="54026"/>
  <c r="Q476" i="54026"/>
  <c r="Q475" i="54026"/>
  <c r="Q474" i="54026"/>
  <c r="Q473" i="54026"/>
  <c r="Q472" i="54026"/>
  <c r="Q471" i="54026"/>
  <c r="Q470" i="54026"/>
  <c r="Q469" i="54026"/>
  <c r="Q468" i="54026"/>
  <c r="Q467" i="54026"/>
  <c r="Q466" i="54026"/>
  <c r="Q465" i="54026"/>
  <c r="Q464" i="54026"/>
  <c r="Q463" i="54026"/>
  <c r="Q462" i="54026"/>
  <c r="Q461" i="54026"/>
  <c r="Q460" i="54026"/>
  <c r="Q459" i="54026"/>
  <c r="Q458" i="54026"/>
  <c r="Q457" i="54026"/>
  <c r="Q456" i="54026"/>
  <c r="Q455" i="54026"/>
  <c r="Q454" i="54026"/>
  <c r="Q453" i="54026"/>
  <c r="Q452" i="54026"/>
  <c r="Q451" i="54026"/>
  <c r="Q450" i="54026"/>
  <c r="Q449" i="54026"/>
  <c r="Q448" i="54026"/>
  <c r="Q447" i="54026"/>
  <c r="Q446" i="54026"/>
  <c r="Q445" i="54026"/>
  <c r="Q444" i="54026"/>
  <c r="Q443" i="54026"/>
  <c r="Q442" i="54026"/>
  <c r="Q441" i="54026"/>
  <c r="Q440" i="54026"/>
  <c r="O479" i="54026"/>
  <c r="O478" i="54026"/>
  <c r="O477" i="54026"/>
  <c r="O476" i="54026"/>
  <c r="O475" i="54026"/>
  <c r="O474" i="54026"/>
  <c r="O473" i="54026"/>
  <c r="O472" i="54026"/>
  <c r="O471" i="54026"/>
  <c r="O470" i="54026"/>
  <c r="O469" i="54026"/>
  <c r="O468" i="54026"/>
  <c r="O467" i="54026"/>
  <c r="O466" i="54026"/>
  <c r="O465" i="54026"/>
  <c r="O464" i="54026"/>
  <c r="O463" i="54026"/>
  <c r="O462" i="54026"/>
  <c r="O461" i="54026"/>
  <c r="O460" i="54026"/>
  <c r="O459" i="54026"/>
  <c r="O458" i="54026"/>
  <c r="O457" i="54026"/>
  <c r="O456" i="54026"/>
  <c r="O455" i="54026"/>
  <c r="O454" i="54026"/>
  <c r="O453" i="54026"/>
  <c r="O452" i="54026"/>
  <c r="O451" i="54026"/>
  <c r="O450" i="54026"/>
  <c r="O449" i="54026"/>
  <c r="O448" i="54026"/>
  <c r="O447" i="54026"/>
  <c r="O446" i="54026"/>
  <c r="O445" i="54026"/>
  <c r="O444" i="54026"/>
  <c r="O443" i="54026"/>
  <c r="O442" i="54026"/>
  <c r="O441" i="54026"/>
  <c r="O440" i="54026"/>
  <c r="M479" i="54026"/>
  <c r="M478" i="54026"/>
  <c r="M477" i="54026"/>
  <c r="M476" i="54026"/>
  <c r="M475" i="54026"/>
  <c r="M474" i="54026"/>
  <c r="M473" i="54026"/>
  <c r="M472" i="54026"/>
  <c r="M471" i="54026"/>
  <c r="M470" i="54026"/>
  <c r="M469" i="54026"/>
  <c r="M468" i="54026"/>
  <c r="M467" i="54026"/>
  <c r="M466" i="54026"/>
  <c r="M465" i="54026"/>
  <c r="M464" i="54026"/>
  <c r="M463" i="54026"/>
  <c r="M462" i="54026"/>
  <c r="M461" i="54026"/>
  <c r="M460" i="54026"/>
  <c r="M459" i="54026"/>
  <c r="M458" i="54026"/>
  <c r="M457" i="54026"/>
  <c r="M456" i="54026"/>
  <c r="M455" i="54026"/>
  <c r="M454" i="54026"/>
  <c r="M453" i="54026"/>
  <c r="M452" i="54026"/>
  <c r="M451" i="54026"/>
  <c r="M450" i="54026"/>
  <c r="M449" i="54026"/>
  <c r="M448" i="54026"/>
  <c r="M447" i="54026"/>
  <c r="M446" i="54026"/>
  <c r="M445" i="54026"/>
  <c r="M444" i="54026"/>
  <c r="M443" i="54026"/>
  <c r="M442" i="54026"/>
  <c r="M441" i="54026"/>
  <c r="M440" i="54026"/>
  <c r="K479" i="54026"/>
  <c r="K478" i="54026"/>
  <c r="K477" i="54026"/>
  <c r="K476" i="54026"/>
  <c r="K475" i="54026"/>
  <c r="K474" i="54026"/>
  <c r="K473" i="54026"/>
  <c r="K472" i="54026"/>
  <c r="K471" i="54026"/>
  <c r="K470" i="54026"/>
  <c r="K469" i="54026"/>
  <c r="K468" i="54026"/>
  <c r="K467" i="54026"/>
  <c r="K466" i="54026"/>
  <c r="K465" i="54026"/>
  <c r="K464" i="54026"/>
  <c r="K463" i="54026"/>
  <c r="K462" i="54026"/>
  <c r="K461" i="54026"/>
  <c r="K460" i="54026"/>
  <c r="K459" i="54026"/>
  <c r="K458" i="54026"/>
  <c r="K457" i="54026"/>
  <c r="K456" i="54026"/>
  <c r="K455" i="54026"/>
  <c r="K454" i="54026"/>
  <c r="K453" i="54026"/>
  <c r="K452" i="54026"/>
  <c r="K451" i="54026"/>
  <c r="K450" i="54026"/>
  <c r="K449" i="54026"/>
  <c r="K448" i="54026"/>
  <c r="K447" i="54026"/>
  <c r="K446" i="54026"/>
  <c r="K445" i="54026"/>
  <c r="K444" i="54026"/>
  <c r="K443" i="54026"/>
  <c r="K442" i="54026"/>
  <c r="K441" i="54026"/>
  <c r="K440" i="54026"/>
  <c r="I479" i="54026"/>
  <c r="I478" i="54026"/>
  <c r="I477" i="54026"/>
  <c r="I476" i="54026"/>
  <c r="I475" i="54026"/>
  <c r="I474" i="54026"/>
  <c r="I473" i="54026"/>
  <c r="I472" i="54026"/>
  <c r="I471" i="54026"/>
  <c r="I470" i="54026"/>
  <c r="I469" i="54026"/>
  <c r="I468" i="54026"/>
  <c r="I467" i="54026"/>
  <c r="I466" i="54026"/>
  <c r="I465" i="54026"/>
  <c r="I464" i="54026"/>
  <c r="I463" i="54026"/>
  <c r="I462" i="54026"/>
  <c r="I461" i="54026"/>
  <c r="I460" i="54026"/>
  <c r="I459" i="54026"/>
  <c r="I458" i="54026"/>
  <c r="I457" i="54026"/>
  <c r="I456" i="54026"/>
  <c r="I455" i="54026"/>
  <c r="I454" i="54026"/>
  <c r="I453" i="54026"/>
  <c r="I452" i="54026"/>
  <c r="I451" i="54026"/>
  <c r="I450" i="54026"/>
  <c r="I449" i="54026"/>
  <c r="I448" i="54026"/>
  <c r="I447" i="54026"/>
  <c r="I446" i="54026"/>
  <c r="I445" i="54026"/>
  <c r="I444" i="54026"/>
  <c r="I443" i="54026"/>
  <c r="I442" i="54026"/>
  <c r="I441" i="54026"/>
  <c r="I440" i="54026"/>
  <c r="Y479" i="54027"/>
  <c r="Y478" i="54027"/>
  <c r="Y477" i="54027"/>
  <c r="Y476" i="54027"/>
  <c r="Y475" i="54027"/>
  <c r="Y474" i="54027"/>
  <c r="Y473" i="54027"/>
  <c r="Y472" i="54027"/>
  <c r="Y471" i="54027"/>
  <c r="Y470" i="54027"/>
  <c r="Y469" i="54027"/>
  <c r="Y468" i="54027"/>
  <c r="Y467" i="54027"/>
  <c r="Y466" i="54027"/>
  <c r="Y465" i="54027"/>
  <c r="Y464" i="54027"/>
  <c r="Y463" i="54027"/>
  <c r="Y462" i="54027"/>
  <c r="Y461" i="54027"/>
  <c r="Y460" i="54027"/>
  <c r="Y459" i="54027"/>
  <c r="Y458" i="54027"/>
  <c r="Y457" i="54027"/>
  <c r="Y456" i="54027"/>
  <c r="Y455" i="54027"/>
  <c r="Y454" i="54027"/>
  <c r="Y453" i="54027"/>
  <c r="Y452" i="54027"/>
  <c r="Y451" i="54027"/>
  <c r="Y450" i="54027"/>
  <c r="Y449" i="54027"/>
  <c r="Y448" i="54027"/>
  <c r="Y447" i="54027"/>
  <c r="Y446" i="54027"/>
  <c r="Y445" i="54027"/>
  <c r="Y444" i="54027"/>
  <c r="Y443" i="54027"/>
  <c r="Y442" i="54027"/>
  <c r="Y441" i="54027"/>
  <c r="Y440" i="54027"/>
  <c r="W479" i="54027"/>
  <c r="W478" i="54027"/>
  <c r="W477" i="54027"/>
  <c r="W476" i="54027"/>
  <c r="W475" i="54027"/>
  <c r="W474" i="54027"/>
  <c r="W473" i="54027"/>
  <c r="W472" i="54027"/>
  <c r="W471" i="54027"/>
  <c r="W470" i="54027"/>
  <c r="W469" i="54027"/>
  <c r="W468" i="54027"/>
  <c r="W467" i="54027"/>
  <c r="W466" i="54027"/>
  <c r="W465" i="54027"/>
  <c r="W464" i="54027"/>
  <c r="W463" i="54027"/>
  <c r="W462" i="54027"/>
  <c r="W461" i="54027"/>
  <c r="W460" i="54027"/>
  <c r="W459" i="54027"/>
  <c r="W458" i="54027"/>
  <c r="W457" i="54027"/>
  <c r="W456" i="54027"/>
  <c r="W455" i="54027"/>
  <c r="W454" i="54027"/>
  <c r="W453" i="54027"/>
  <c r="W452" i="54027"/>
  <c r="W451" i="54027"/>
  <c r="W450" i="54027"/>
  <c r="W449" i="54027"/>
  <c r="W448" i="54027"/>
  <c r="W447" i="54027"/>
  <c r="W446" i="54027"/>
  <c r="W445" i="54027"/>
  <c r="W444" i="54027"/>
  <c r="W443" i="54027"/>
  <c r="W442" i="54027"/>
  <c r="W441" i="54027"/>
  <c r="W440" i="54027"/>
  <c r="U479" i="54027"/>
  <c r="U478" i="54027"/>
  <c r="U477" i="54027"/>
  <c r="U476" i="54027"/>
  <c r="U475" i="54027"/>
  <c r="U474" i="54027"/>
  <c r="U473" i="54027"/>
  <c r="U472" i="54027"/>
  <c r="U471" i="54027"/>
  <c r="U470" i="54027"/>
  <c r="U469" i="54027"/>
  <c r="U468" i="54027"/>
  <c r="U467" i="54027"/>
  <c r="U466" i="54027"/>
  <c r="U465" i="54027"/>
  <c r="U464" i="54027"/>
  <c r="U463" i="54027"/>
  <c r="U462" i="54027"/>
  <c r="U461" i="54027"/>
  <c r="U460" i="54027"/>
  <c r="U459" i="54027"/>
  <c r="U458" i="54027"/>
  <c r="U457" i="54027"/>
  <c r="U456" i="54027"/>
  <c r="U455" i="54027"/>
  <c r="U454" i="54027"/>
  <c r="U453" i="54027"/>
  <c r="U452" i="54027"/>
  <c r="U451" i="54027"/>
  <c r="U450" i="54027"/>
  <c r="U449" i="54027"/>
  <c r="U448" i="54027"/>
  <c r="U447" i="54027"/>
  <c r="U446" i="54027"/>
  <c r="U445" i="54027"/>
  <c r="U444" i="54027"/>
  <c r="U443" i="54027"/>
  <c r="U442" i="54027"/>
  <c r="U441" i="54027"/>
  <c r="U440" i="54027"/>
  <c r="S479" i="54027"/>
  <c r="S478" i="54027"/>
  <c r="S477" i="54027"/>
  <c r="S476" i="54027"/>
  <c r="S475" i="54027"/>
  <c r="S474" i="54027"/>
  <c r="S473" i="54027"/>
  <c r="S472" i="54027"/>
  <c r="S471" i="54027"/>
  <c r="S470" i="54027"/>
  <c r="S469" i="54027"/>
  <c r="S468" i="54027"/>
  <c r="S467" i="54027"/>
  <c r="S466" i="54027"/>
  <c r="S465" i="54027"/>
  <c r="S464" i="54027"/>
  <c r="S463" i="54027"/>
  <c r="S462" i="54027"/>
  <c r="S461" i="54027"/>
  <c r="S460" i="54027"/>
  <c r="S459" i="54027"/>
  <c r="S458" i="54027"/>
  <c r="S457" i="54027"/>
  <c r="S456" i="54027"/>
  <c r="S455" i="54027"/>
  <c r="S454" i="54027"/>
  <c r="S453" i="54027"/>
  <c r="S452" i="54027"/>
  <c r="S451" i="54027"/>
  <c r="S450" i="54027"/>
  <c r="S449" i="54027"/>
  <c r="S448" i="54027"/>
  <c r="S447" i="54027"/>
  <c r="S446" i="54027"/>
  <c r="S445" i="54027"/>
  <c r="S444" i="54027"/>
  <c r="S443" i="54027"/>
  <c r="S442" i="54027"/>
  <c r="S441" i="54027"/>
  <c r="S440" i="54027"/>
  <c r="Q479" i="54027"/>
  <c r="Q478" i="54027"/>
  <c r="Q477" i="54027"/>
  <c r="Q476" i="54027"/>
  <c r="Q475" i="54027"/>
  <c r="Q474" i="54027"/>
  <c r="Q473" i="54027"/>
  <c r="Q472" i="54027"/>
  <c r="Q471" i="54027"/>
  <c r="Q470" i="54027"/>
  <c r="Q469" i="54027"/>
  <c r="Q468" i="54027"/>
  <c r="Q467" i="54027"/>
  <c r="Q466" i="54027"/>
  <c r="Q465" i="54027"/>
  <c r="Q464" i="54027"/>
  <c r="Q463" i="54027"/>
  <c r="Q462" i="54027"/>
  <c r="Q461" i="54027"/>
  <c r="Q460" i="54027"/>
  <c r="Q459" i="54027"/>
  <c r="Q458" i="54027"/>
  <c r="Q457" i="54027"/>
  <c r="Q456" i="54027"/>
  <c r="Q455" i="54027"/>
  <c r="Q454" i="54027"/>
  <c r="Q453" i="54027"/>
  <c r="Q452" i="54027"/>
  <c r="Q451" i="54027"/>
  <c r="Q450" i="54027"/>
  <c r="Q449" i="54027"/>
  <c r="Q448" i="54027"/>
  <c r="Q447" i="54027"/>
  <c r="Q446" i="54027"/>
  <c r="Q445" i="54027"/>
  <c r="Q444" i="54027"/>
  <c r="Q443" i="54027"/>
  <c r="Q442" i="54027"/>
  <c r="Q441" i="54027"/>
  <c r="Q440" i="54027"/>
  <c r="O479" i="54027"/>
  <c r="O478" i="54027"/>
  <c r="O477" i="54027"/>
  <c r="O476" i="54027"/>
  <c r="O475" i="54027"/>
  <c r="O474" i="54027"/>
  <c r="O473" i="54027"/>
  <c r="O472" i="54027"/>
  <c r="O471" i="54027"/>
  <c r="O470" i="54027"/>
  <c r="O469" i="54027"/>
  <c r="O468" i="54027"/>
  <c r="O467" i="54027"/>
  <c r="O466" i="54027"/>
  <c r="O465" i="54027"/>
  <c r="O464" i="54027"/>
  <c r="O463" i="54027"/>
  <c r="O462" i="54027"/>
  <c r="O461" i="54027"/>
  <c r="O460" i="54027"/>
  <c r="O459" i="54027"/>
  <c r="O458" i="54027"/>
  <c r="O457" i="54027"/>
  <c r="O456" i="54027"/>
  <c r="O455" i="54027"/>
  <c r="O454" i="54027"/>
  <c r="O453" i="54027"/>
  <c r="O452" i="54027"/>
  <c r="O451" i="54027"/>
  <c r="O450" i="54027"/>
  <c r="O449" i="54027"/>
  <c r="O448" i="54027"/>
  <c r="O447" i="54027"/>
  <c r="O446" i="54027"/>
  <c r="O445" i="54027"/>
  <c r="O444" i="54027"/>
  <c r="O443" i="54027"/>
  <c r="O442" i="54027"/>
  <c r="O441" i="54027"/>
  <c r="O440" i="54027"/>
  <c r="M479" i="54027"/>
  <c r="M478" i="54027"/>
  <c r="M477" i="54027"/>
  <c r="M476" i="54027"/>
  <c r="M475" i="54027"/>
  <c r="M474" i="54027"/>
  <c r="M473" i="54027"/>
  <c r="M472" i="54027"/>
  <c r="M471" i="54027"/>
  <c r="M470" i="54027"/>
  <c r="M469" i="54027"/>
  <c r="M468" i="54027"/>
  <c r="M467" i="54027"/>
  <c r="M466" i="54027"/>
  <c r="M465" i="54027"/>
  <c r="M464" i="54027"/>
  <c r="M463" i="54027"/>
  <c r="M462" i="54027"/>
  <c r="M461" i="54027"/>
  <c r="M460" i="54027"/>
  <c r="M459" i="54027"/>
  <c r="M458" i="54027"/>
  <c r="M457" i="54027"/>
  <c r="M456" i="54027"/>
  <c r="M455" i="54027"/>
  <c r="M454" i="54027"/>
  <c r="M453" i="54027"/>
  <c r="M452" i="54027"/>
  <c r="M451" i="54027"/>
  <c r="M450" i="54027"/>
  <c r="M449" i="54027"/>
  <c r="M448" i="54027"/>
  <c r="M447" i="54027"/>
  <c r="M446" i="54027"/>
  <c r="M445" i="54027"/>
  <c r="M444" i="54027"/>
  <c r="M443" i="54027"/>
  <c r="M442" i="54027"/>
  <c r="M441" i="54027"/>
  <c r="M440" i="54027"/>
  <c r="K479" i="54027"/>
  <c r="K478" i="54027"/>
  <c r="K477" i="54027"/>
  <c r="K476" i="54027"/>
  <c r="K475" i="54027"/>
  <c r="K474" i="54027"/>
  <c r="K473" i="54027"/>
  <c r="K472" i="54027"/>
  <c r="K471" i="54027"/>
  <c r="K470" i="54027"/>
  <c r="K469" i="54027"/>
  <c r="K468" i="54027"/>
  <c r="K467" i="54027"/>
  <c r="K466" i="54027"/>
  <c r="K465" i="54027"/>
  <c r="K464" i="54027"/>
  <c r="K463" i="54027"/>
  <c r="K462" i="54027"/>
  <c r="K461" i="54027"/>
  <c r="K460" i="54027"/>
  <c r="K459" i="54027"/>
  <c r="K458" i="54027"/>
  <c r="K457" i="54027"/>
  <c r="K456" i="54027"/>
  <c r="K455" i="54027"/>
  <c r="K454" i="54027"/>
  <c r="K453" i="54027"/>
  <c r="K452" i="54027"/>
  <c r="K451" i="54027"/>
  <c r="K450" i="54027"/>
  <c r="K449" i="54027"/>
  <c r="K448" i="54027"/>
  <c r="K447" i="54027"/>
  <c r="K446" i="54027"/>
  <c r="K445" i="54027"/>
  <c r="K444" i="54027"/>
  <c r="K443" i="54027"/>
  <c r="K442" i="54027"/>
  <c r="K441" i="54027"/>
  <c r="K440" i="54027"/>
  <c r="I479" i="54027"/>
  <c r="I478" i="54027"/>
  <c r="I477" i="54027"/>
  <c r="I476" i="54027"/>
  <c r="I475" i="54027"/>
  <c r="I474" i="54027"/>
  <c r="I473" i="54027"/>
  <c r="I472" i="54027"/>
  <c r="I471" i="54027"/>
  <c r="I470" i="54027"/>
  <c r="I469" i="54027"/>
  <c r="I468" i="54027"/>
  <c r="I467" i="54027"/>
  <c r="I466" i="54027"/>
  <c r="I465" i="54027"/>
  <c r="I464" i="54027"/>
  <c r="I463" i="54027"/>
  <c r="I462" i="54027"/>
  <c r="I461" i="54027"/>
  <c r="I460" i="54027"/>
  <c r="I459" i="54027"/>
  <c r="I458" i="54027"/>
  <c r="I457" i="54027"/>
  <c r="I456" i="54027"/>
  <c r="I455" i="54027"/>
  <c r="I454" i="54027"/>
  <c r="I453" i="54027"/>
  <c r="I452" i="54027"/>
  <c r="I451" i="54027"/>
  <c r="I450" i="54027"/>
  <c r="I449" i="54027"/>
  <c r="I448" i="54027"/>
  <c r="I447" i="54027"/>
  <c r="I446" i="54027"/>
  <c r="I445" i="54027"/>
  <c r="I444" i="54027"/>
  <c r="I443" i="54027"/>
  <c r="I442" i="54027"/>
  <c r="I441" i="54027"/>
  <c r="I440" i="54027"/>
  <c r="Y479" i="54023"/>
  <c r="Y478" i="54023"/>
  <c r="Y477" i="54023"/>
  <c r="Y476" i="54023"/>
  <c r="Y475" i="54023"/>
  <c r="Y474" i="54023"/>
  <c r="Y473" i="54023"/>
  <c r="Y472" i="54023"/>
  <c r="Y471" i="54023"/>
  <c r="Y470" i="54023"/>
  <c r="Y469" i="54023"/>
  <c r="Y468" i="54023"/>
  <c r="Y467" i="54023"/>
  <c r="Y466" i="54023"/>
  <c r="Y465" i="54023"/>
  <c r="Y464" i="54023"/>
  <c r="Y463" i="54023"/>
  <c r="Y462" i="54023"/>
  <c r="Y461" i="54023"/>
  <c r="Y460" i="54023"/>
  <c r="Y459" i="54023"/>
  <c r="Y458" i="54023"/>
  <c r="Y457" i="54023"/>
  <c r="Y456" i="54023"/>
  <c r="Y455" i="54023"/>
  <c r="Y454" i="54023"/>
  <c r="Y453" i="54023"/>
  <c r="Y452" i="54023"/>
  <c r="Y451" i="54023"/>
  <c r="Y450" i="54023"/>
  <c r="Y449" i="54023"/>
  <c r="Y448" i="54023"/>
  <c r="Y447" i="54023"/>
  <c r="Y446" i="54023"/>
  <c r="Y445" i="54023"/>
  <c r="Y444" i="54023"/>
  <c r="Y443" i="54023"/>
  <c r="Y442" i="54023"/>
  <c r="Y441" i="54023"/>
  <c r="Y440" i="54023"/>
  <c r="W479" i="54023"/>
  <c r="W478" i="54023"/>
  <c r="W477" i="54023"/>
  <c r="W476" i="54023"/>
  <c r="W475" i="54023"/>
  <c r="W474" i="54023"/>
  <c r="W473" i="54023"/>
  <c r="W472" i="54023"/>
  <c r="W471" i="54023"/>
  <c r="W470" i="54023"/>
  <c r="W469" i="54023"/>
  <c r="W468" i="54023"/>
  <c r="W467" i="54023"/>
  <c r="W466" i="54023"/>
  <c r="W465" i="54023"/>
  <c r="W464" i="54023"/>
  <c r="W463" i="54023"/>
  <c r="W462" i="54023"/>
  <c r="W461" i="54023"/>
  <c r="W460" i="54023"/>
  <c r="W459" i="54023"/>
  <c r="W458" i="54023"/>
  <c r="W457" i="54023"/>
  <c r="W456" i="54023"/>
  <c r="W455" i="54023"/>
  <c r="W454" i="54023"/>
  <c r="W453" i="54023"/>
  <c r="W452" i="54023"/>
  <c r="W451" i="54023"/>
  <c r="W450" i="54023"/>
  <c r="W449" i="54023"/>
  <c r="W448" i="54023"/>
  <c r="W447" i="54023"/>
  <c r="W446" i="54023"/>
  <c r="W445" i="54023"/>
  <c r="W444" i="54023"/>
  <c r="W443" i="54023"/>
  <c r="W442" i="54023"/>
  <c r="W441" i="54023"/>
  <c r="W440" i="54023"/>
  <c r="U479" i="54023"/>
  <c r="U478" i="54023"/>
  <c r="U477" i="54023"/>
  <c r="U476" i="54023"/>
  <c r="U475" i="54023"/>
  <c r="U474" i="54023"/>
  <c r="U473" i="54023"/>
  <c r="U472" i="54023"/>
  <c r="U471" i="54023"/>
  <c r="U470" i="54023"/>
  <c r="U469" i="54023"/>
  <c r="U468" i="54023"/>
  <c r="U467" i="54023"/>
  <c r="U466" i="54023"/>
  <c r="U465" i="54023"/>
  <c r="U464" i="54023"/>
  <c r="U463" i="54023"/>
  <c r="U462" i="54023"/>
  <c r="U461" i="54023"/>
  <c r="U460" i="54023"/>
  <c r="U459" i="54023"/>
  <c r="U458" i="54023"/>
  <c r="U457" i="54023"/>
  <c r="U456" i="54023"/>
  <c r="U455" i="54023"/>
  <c r="U454" i="54023"/>
  <c r="U453" i="54023"/>
  <c r="U452" i="54023"/>
  <c r="U451" i="54023"/>
  <c r="U450" i="54023"/>
  <c r="U449" i="54023"/>
  <c r="U448" i="54023"/>
  <c r="U447" i="54023"/>
  <c r="U446" i="54023"/>
  <c r="U445" i="54023"/>
  <c r="U444" i="54023"/>
  <c r="U443" i="54023"/>
  <c r="U442" i="54023"/>
  <c r="U441" i="54023"/>
  <c r="U440" i="54023"/>
  <c r="S479" i="54023"/>
  <c r="S478" i="54023"/>
  <c r="S477" i="54023"/>
  <c r="S476" i="54023"/>
  <c r="S475" i="54023"/>
  <c r="S474" i="54023"/>
  <c r="S473" i="54023"/>
  <c r="S472" i="54023"/>
  <c r="S471" i="54023"/>
  <c r="S470" i="54023"/>
  <c r="S469" i="54023"/>
  <c r="S468" i="54023"/>
  <c r="S467" i="54023"/>
  <c r="S466" i="54023"/>
  <c r="S465" i="54023"/>
  <c r="S464" i="54023"/>
  <c r="S463" i="54023"/>
  <c r="S462" i="54023"/>
  <c r="S461" i="54023"/>
  <c r="S460" i="54023"/>
  <c r="S459" i="54023"/>
  <c r="S458" i="54023"/>
  <c r="S457" i="54023"/>
  <c r="S456" i="54023"/>
  <c r="S455" i="54023"/>
  <c r="S454" i="54023"/>
  <c r="S453" i="54023"/>
  <c r="S452" i="54023"/>
  <c r="S451" i="54023"/>
  <c r="S450" i="54023"/>
  <c r="S449" i="54023"/>
  <c r="S448" i="54023"/>
  <c r="S447" i="54023"/>
  <c r="S446" i="54023"/>
  <c r="S445" i="54023"/>
  <c r="S444" i="54023"/>
  <c r="S443" i="54023"/>
  <c r="S442" i="54023"/>
  <c r="S441" i="54023"/>
  <c r="S440" i="54023"/>
  <c r="Q479" i="54023"/>
  <c r="Q478" i="54023"/>
  <c r="Q477" i="54023"/>
  <c r="Q476" i="54023"/>
  <c r="Q475" i="54023"/>
  <c r="Q474" i="54023"/>
  <c r="Q473" i="54023"/>
  <c r="Q472" i="54023"/>
  <c r="Q471" i="54023"/>
  <c r="Q470" i="54023"/>
  <c r="Q469" i="54023"/>
  <c r="Q468" i="54023"/>
  <c r="Q467" i="54023"/>
  <c r="Q466" i="54023"/>
  <c r="Q465" i="54023"/>
  <c r="Q464" i="54023"/>
  <c r="Q463" i="54023"/>
  <c r="Q462" i="54023"/>
  <c r="Q461" i="54023"/>
  <c r="Q460" i="54023"/>
  <c r="Q459" i="54023"/>
  <c r="Q458" i="54023"/>
  <c r="Q457" i="54023"/>
  <c r="Q456" i="54023"/>
  <c r="Q455" i="54023"/>
  <c r="Q454" i="54023"/>
  <c r="Q453" i="54023"/>
  <c r="Q452" i="54023"/>
  <c r="Q451" i="54023"/>
  <c r="Q450" i="54023"/>
  <c r="Q449" i="54023"/>
  <c r="Q448" i="54023"/>
  <c r="Q447" i="54023"/>
  <c r="Q446" i="54023"/>
  <c r="Q445" i="54023"/>
  <c r="Q444" i="54023"/>
  <c r="Q443" i="54023"/>
  <c r="Q442" i="54023"/>
  <c r="Q441" i="54023"/>
  <c r="Q440" i="54023"/>
  <c r="O479" i="54023"/>
  <c r="O478" i="54023"/>
  <c r="O477" i="54023"/>
  <c r="O476" i="54023"/>
  <c r="O475" i="54023"/>
  <c r="O474" i="54023"/>
  <c r="O473" i="54023"/>
  <c r="O472" i="54023"/>
  <c r="O471" i="54023"/>
  <c r="O470" i="54023"/>
  <c r="O469" i="54023"/>
  <c r="O468" i="54023"/>
  <c r="O467" i="54023"/>
  <c r="O466" i="54023"/>
  <c r="O465" i="54023"/>
  <c r="O464" i="54023"/>
  <c r="O463" i="54023"/>
  <c r="O462" i="54023"/>
  <c r="O461" i="54023"/>
  <c r="O460" i="54023"/>
  <c r="O459" i="54023"/>
  <c r="O458" i="54023"/>
  <c r="O457" i="54023"/>
  <c r="O456" i="54023"/>
  <c r="O455" i="54023"/>
  <c r="O454" i="54023"/>
  <c r="O453" i="54023"/>
  <c r="O452" i="54023"/>
  <c r="O451" i="54023"/>
  <c r="O450" i="54023"/>
  <c r="O449" i="54023"/>
  <c r="O448" i="54023"/>
  <c r="O447" i="54023"/>
  <c r="O446" i="54023"/>
  <c r="O445" i="54023"/>
  <c r="O444" i="54023"/>
  <c r="O443" i="54023"/>
  <c r="O442" i="54023"/>
  <c r="O441" i="54023"/>
  <c r="O440" i="54023"/>
  <c r="M479" i="54023"/>
  <c r="M478" i="54023"/>
  <c r="M477" i="54023"/>
  <c r="M476" i="54023"/>
  <c r="M475" i="54023"/>
  <c r="M474" i="54023"/>
  <c r="M473" i="54023"/>
  <c r="M472" i="54023"/>
  <c r="M471" i="54023"/>
  <c r="M470" i="54023"/>
  <c r="M469" i="54023"/>
  <c r="M468" i="54023"/>
  <c r="M467" i="54023"/>
  <c r="M466" i="54023"/>
  <c r="M465" i="54023"/>
  <c r="M464" i="54023"/>
  <c r="M463" i="54023"/>
  <c r="M462" i="54023"/>
  <c r="M461" i="54023"/>
  <c r="M460" i="54023"/>
  <c r="M459" i="54023"/>
  <c r="M458" i="54023"/>
  <c r="M457" i="54023"/>
  <c r="M456" i="54023"/>
  <c r="M455" i="54023"/>
  <c r="M454" i="54023"/>
  <c r="M453" i="54023"/>
  <c r="M452" i="54023"/>
  <c r="M451" i="54023"/>
  <c r="M450" i="54023"/>
  <c r="M449" i="54023"/>
  <c r="M448" i="54023"/>
  <c r="M447" i="54023"/>
  <c r="M446" i="54023"/>
  <c r="M445" i="54023"/>
  <c r="M444" i="54023"/>
  <c r="M443" i="54023"/>
  <c r="M442" i="54023"/>
  <c r="M441" i="54023"/>
  <c r="M440" i="54023"/>
  <c r="K479" i="54023"/>
  <c r="K478" i="54023"/>
  <c r="K477" i="54023"/>
  <c r="K476" i="54023"/>
  <c r="K475" i="54023"/>
  <c r="K474" i="54023"/>
  <c r="K473" i="54023"/>
  <c r="K472" i="54023"/>
  <c r="K471" i="54023"/>
  <c r="K470" i="54023"/>
  <c r="K469" i="54023"/>
  <c r="K468" i="54023"/>
  <c r="K467" i="54023"/>
  <c r="K466" i="54023"/>
  <c r="K465" i="54023"/>
  <c r="K464" i="54023"/>
  <c r="K463" i="54023"/>
  <c r="K462" i="54023"/>
  <c r="K461" i="54023"/>
  <c r="K460" i="54023"/>
  <c r="K459" i="54023"/>
  <c r="K458" i="54023"/>
  <c r="K457" i="54023"/>
  <c r="K456" i="54023"/>
  <c r="K455" i="54023"/>
  <c r="K454" i="54023"/>
  <c r="K453" i="54023"/>
  <c r="K452" i="54023"/>
  <c r="K451" i="54023"/>
  <c r="K450" i="54023"/>
  <c r="K449" i="54023"/>
  <c r="K448" i="54023"/>
  <c r="K447" i="54023"/>
  <c r="K446" i="54023"/>
  <c r="K445" i="54023"/>
  <c r="K444" i="54023"/>
  <c r="K443" i="54023"/>
  <c r="K442" i="54023"/>
  <c r="K441" i="54023"/>
  <c r="K440" i="54023"/>
  <c r="I479" i="54023"/>
  <c r="I478" i="54023"/>
  <c r="I477" i="54023"/>
  <c r="I476" i="54023"/>
  <c r="I475" i="54023"/>
  <c r="I474" i="54023"/>
  <c r="I473" i="54023"/>
  <c r="I472" i="54023"/>
  <c r="I471" i="54023"/>
  <c r="I470" i="54023"/>
  <c r="I469" i="54023"/>
  <c r="I468" i="54023"/>
  <c r="I467" i="54023"/>
  <c r="I466" i="54023"/>
  <c r="I465" i="54023"/>
  <c r="I464" i="54023"/>
  <c r="I463" i="54023"/>
  <c r="I462" i="54023"/>
  <c r="I461" i="54023"/>
  <c r="I460" i="54023"/>
  <c r="I459" i="54023"/>
  <c r="I458" i="54023"/>
  <c r="I457" i="54023"/>
  <c r="I456" i="54023"/>
  <c r="I455" i="54023"/>
  <c r="I454" i="54023"/>
  <c r="I453" i="54023"/>
  <c r="I452" i="54023"/>
  <c r="I451" i="54023"/>
  <c r="I450" i="54023"/>
  <c r="I449" i="54023"/>
  <c r="I448" i="54023"/>
  <c r="I447" i="54023"/>
  <c r="I446" i="54023"/>
  <c r="I445" i="54023"/>
  <c r="I444" i="54023"/>
  <c r="I443" i="54023"/>
  <c r="I442" i="54023"/>
  <c r="I441" i="54023"/>
  <c r="I440" i="54023"/>
  <c r="G429" i="54024"/>
  <c r="G428" i="54024"/>
  <c r="G427" i="54024"/>
  <c r="G426" i="54024"/>
  <c r="G425" i="54024"/>
  <c r="G424" i="54024"/>
  <c r="G423" i="54024"/>
  <c r="G422" i="54024"/>
  <c r="G429" i="54025"/>
  <c r="G428" i="54025"/>
  <c r="G427" i="54025"/>
  <c r="G426" i="54025"/>
  <c r="G425" i="54025"/>
  <c r="G424" i="54025"/>
  <c r="G423" i="54025"/>
  <c r="G422" i="54025"/>
  <c r="G429" i="54026"/>
  <c r="G428" i="54026"/>
  <c r="G427" i="54026"/>
  <c r="G426" i="54026"/>
  <c r="G425" i="54026"/>
  <c r="G424" i="54026"/>
  <c r="G423" i="54026"/>
  <c r="G422" i="54026"/>
  <c r="G429" i="54027"/>
  <c r="G428" i="54027"/>
  <c r="G427" i="54027"/>
  <c r="G426" i="54027"/>
  <c r="G425" i="54027"/>
  <c r="G424" i="54027"/>
  <c r="G423" i="54027"/>
  <c r="G422" i="54027"/>
  <c r="G429" i="54023"/>
  <c r="G428" i="54023"/>
  <c r="G427" i="54023"/>
  <c r="G426" i="54023"/>
  <c r="G425" i="54023"/>
  <c r="G424" i="54023"/>
  <c r="G423" i="54023"/>
  <c r="G422" i="54023"/>
  <c r="G412" i="54024"/>
  <c r="G411" i="54024"/>
  <c r="G410" i="54024"/>
  <c r="G409" i="54024"/>
  <c r="G408" i="54024"/>
  <c r="G407" i="54024"/>
  <c r="G412" i="54025"/>
  <c r="G411" i="54025"/>
  <c r="G410" i="54025"/>
  <c r="G409" i="54025"/>
  <c r="G408" i="54025"/>
  <c r="G407" i="54025"/>
  <c r="G412" i="54026"/>
  <c r="G411" i="54026"/>
  <c r="G410" i="54026"/>
  <c r="G409" i="54026"/>
  <c r="G408" i="54026"/>
  <c r="G407" i="54026"/>
  <c r="G412" i="54027"/>
  <c r="G411" i="54027"/>
  <c r="G410" i="54027"/>
  <c r="G409" i="54027"/>
  <c r="G408" i="54027"/>
  <c r="G407" i="54027"/>
  <c r="G412" i="54023"/>
  <c r="G411" i="54023"/>
  <c r="G410" i="54023"/>
  <c r="G409" i="54023"/>
  <c r="G408" i="54023"/>
  <c r="G407" i="54023"/>
  <c r="S391" i="54024"/>
  <c r="S390" i="54024"/>
  <c r="Q391" i="54024"/>
  <c r="Q390" i="54024"/>
  <c r="I395" i="54024"/>
  <c r="I394" i="54024"/>
  <c r="I393" i="54024"/>
  <c r="I392" i="54024"/>
  <c r="I391" i="54024"/>
  <c r="I390" i="54024"/>
  <c r="G395" i="54024"/>
  <c r="G394" i="54024"/>
  <c r="G393" i="54024"/>
  <c r="G392" i="54024"/>
  <c r="G391" i="54024"/>
  <c r="G390" i="54024"/>
  <c r="K382" i="54024"/>
  <c r="K381" i="54024"/>
  <c r="K380" i="54024"/>
  <c r="K379" i="54024"/>
  <c r="K378" i="54024"/>
  <c r="K377" i="54024"/>
  <c r="K376" i="54024"/>
  <c r="K375" i="54024"/>
  <c r="K374" i="54024"/>
  <c r="I382" i="54024"/>
  <c r="I381" i="54024"/>
  <c r="I380" i="54024"/>
  <c r="I379" i="54024"/>
  <c r="I378" i="54024"/>
  <c r="I377" i="54024"/>
  <c r="I376" i="54024"/>
  <c r="I375" i="54024"/>
  <c r="I374" i="54024"/>
  <c r="G382" i="54024"/>
  <c r="G381" i="54024"/>
  <c r="G380" i="54024"/>
  <c r="G379" i="54024"/>
  <c r="G378" i="54024"/>
  <c r="G377" i="54024"/>
  <c r="G376" i="54024"/>
  <c r="G375" i="54024"/>
  <c r="G374" i="54024"/>
  <c r="S391" i="54025"/>
  <c r="S390" i="54025"/>
  <c r="Q391" i="54025"/>
  <c r="Q390" i="54025"/>
  <c r="I395" i="54025"/>
  <c r="I394" i="54025"/>
  <c r="I393" i="54025"/>
  <c r="I392" i="54025"/>
  <c r="I391" i="54025"/>
  <c r="I390" i="54025"/>
  <c r="G395" i="54025"/>
  <c r="G394" i="54025"/>
  <c r="G393" i="54025"/>
  <c r="G392" i="54025"/>
  <c r="G391" i="54025"/>
  <c r="G390" i="54025"/>
  <c r="K382" i="54025"/>
  <c r="K381" i="54025"/>
  <c r="K380" i="54025"/>
  <c r="K379" i="54025"/>
  <c r="K378" i="54025"/>
  <c r="K377" i="54025"/>
  <c r="K376" i="54025"/>
  <c r="K375" i="54025"/>
  <c r="K374" i="54025"/>
  <c r="I382" i="54025"/>
  <c r="I381" i="54025"/>
  <c r="I380" i="54025"/>
  <c r="I379" i="54025"/>
  <c r="I378" i="54025"/>
  <c r="I377" i="54025"/>
  <c r="I376" i="54025"/>
  <c r="I375" i="54025"/>
  <c r="I374" i="54025"/>
  <c r="G382" i="54025"/>
  <c r="G381" i="54025"/>
  <c r="G380" i="54025"/>
  <c r="G379" i="54025"/>
  <c r="G378" i="54025"/>
  <c r="G377" i="54025"/>
  <c r="G376" i="54025"/>
  <c r="G375" i="54025"/>
  <c r="G374" i="54025"/>
  <c r="S391" i="54026"/>
  <c r="S390" i="54026"/>
  <c r="Q391" i="54026"/>
  <c r="Q390" i="54026"/>
  <c r="I395" i="54026"/>
  <c r="I394" i="54026"/>
  <c r="I393" i="54026"/>
  <c r="I392" i="54026"/>
  <c r="I391" i="54026"/>
  <c r="I390" i="54026"/>
  <c r="G395" i="54026"/>
  <c r="G394" i="54026"/>
  <c r="G393" i="54026"/>
  <c r="G392" i="54026"/>
  <c r="G391" i="54026"/>
  <c r="G390" i="54026"/>
  <c r="K382" i="54026"/>
  <c r="K381" i="54026"/>
  <c r="K380" i="54026"/>
  <c r="K379" i="54026"/>
  <c r="K378" i="54026"/>
  <c r="K377" i="54026"/>
  <c r="K376" i="54026"/>
  <c r="K375" i="54026"/>
  <c r="K374" i="54026"/>
  <c r="I382" i="54026"/>
  <c r="I381" i="54026"/>
  <c r="I380" i="54026"/>
  <c r="I379" i="54026"/>
  <c r="I378" i="54026"/>
  <c r="I377" i="54026"/>
  <c r="I376" i="54026"/>
  <c r="I375" i="54026"/>
  <c r="I374" i="54026"/>
  <c r="G382" i="54026"/>
  <c r="G381" i="54026"/>
  <c r="G380" i="54026"/>
  <c r="G379" i="54026"/>
  <c r="G378" i="54026"/>
  <c r="G377" i="54026"/>
  <c r="G376" i="54026"/>
  <c r="G375" i="54026"/>
  <c r="G374" i="54026"/>
  <c r="S391" i="54027"/>
  <c r="S390" i="54027"/>
  <c r="Q391" i="54027"/>
  <c r="Q390" i="54027"/>
  <c r="I395" i="54027"/>
  <c r="I394" i="54027"/>
  <c r="I393" i="54027"/>
  <c r="I392" i="54027"/>
  <c r="I391" i="54027"/>
  <c r="I390" i="54027"/>
  <c r="G395" i="54027"/>
  <c r="G394" i="54027"/>
  <c r="G393" i="54027"/>
  <c r="G392" i="54027"/>
  <c r="G391" i="54027"/>
  <c r="G390" i="54027"/>
  <c r="K382" i="54027"/>
  <c r="K381" i="54027"/>
  <c r="K380" i="54027"/>
  <c r="K379" i="54027"/>
  <c r="K378" i="54027"/>
  <c r="K377" i="54027"/>
  <c r="K376" i="54027"/>
  <c r="K375" i="54027"/>
  <c r="K374" i="54027"/>
  <c r="I382" i="54027"/>
  <c r="I381" i="54027"/>
  <c r="I380" i="54027"/>
  <c r="I379" i="54027"/>
  <c r="I378" i="54027"/>
  <c r="I377" i="54027"/>
  <c r="I376" i="54027"/>
  <c r="I375" i="54027"/>
  <c r="I374" i="54027"/>
  <c r="G382" i="54027"/>
  <c r="G381" i="54027"/>
  <c r="G380" i="54027"/>
  <c r="G379" i="54027"/>
  <c r="G378" i="54027"/>
  <c r="G377" i="54027"/>
  <c r="G376" i="54027"/>
  <c r="G375" i="54027"/>
  <c r="G374" i="54027"/>
  <c r="S391" i="54023"/>
  <c r="S390" i="54023"/>
  <c r="Q391" i="54023"/>
  <c r="Q390" i="54023"/>
  <c r="I395" i="54023"/>
  <c r="I394" i="54023"/>
  <c r="I393" i="54023"/>
  <c r="I392" i="54023"/>
  <c r="I391" i="54023"/>
  <c r="I390" i="54023"/>
  <c r="G395" i="54023"/>
  <c r="G394" i="54023"/>
  <c r="G393" i="54023"/>
  <c r="G392" i="54023"/>
  <c r="G391" i="54023"/>
  <c r="G390" i="54023"/>
  <c r="K382" i="54023"/>
  <c r="K381" i="54023"/>
  <c r="K380" i="54023"/>
  <c r="K379" i="54023"/>
  <c r="K378" i="54023"/>
  <c r="K377" i="54023"/>
  <c r="K376" i="54023"/>
  <c r="K375" i="54023"/>
  <c r="K374" i="54023"/>
  <c r="I382" i="54023"/>
  <c r="I381" i="54023"/>
  <c r="I380" i="54023"/>
  <c r="I379" i="54023"/>
  <c r="I378" i="54023"/>
  <c r="I377" i="54023"/>
  <c r="I376" i="54023"/>
  <c r="I375" i="54023"/>
  <c r="I374" i="54023"/>
  <c r="G382" i="54023"/>
  <c r="G381" i="54023"/>
  <c r="G380" i="54023"/>
  <c r="G379" i="54023"/>
  <c r="G378" i="54023"/>
  <c r="G377" i="54023"/>
  <c r="G376" i="54023"/>
  <c r="G375" i="54023"/>
  <c r="G374" i="54023"/>
  <c r="Q366" i="54024"/>
  <c r="Q365" i="54024"/>
  <c r="Q364" i="54024"/>
  <c r="Q363" i="54024"/>
  <c r="Q362" i="54024"/>
  <c r="Q361" i="54024"/>
  <c r="Q360" i="54024"/>
  <c r="Q359" i="54024"/>
  <c r="Q358" i="54024"/>
  <c r="Q357" i="54024"/>
  <c r="Q356" i="54024"/>
  <c r="Q355" i="54024"/>
  <c r="Q354" i="54024"/>
  <c r="Q353" i="54024"/>
  <c r="Q352" i="54024"/>
  <c r="Q351" i="54024"/>
  <c r="Q350" i="54024"/>
  <c r="O366" i="54024"/>
  <c r="O365" i="54024"/>
  <c r="O364" i="54024"/>
  <c r="O363" i="54024"/>
  <c r="O362" i="54024"/>
  <c r="O361" i="54024"/>
  <c r="O360" i="54024"/>
  <c r="O359" i="54024"/>
  <c r="O358" i="54024"/>
  <c r="O357" i="54024"/>
  <c r="O356" i="54024"/>
  <c r="O355" i="54024"/>
  <c r="O354" i="54024"/>
  <c r="O353" i="54024"/>
  <c r="O352" i="54024"/>
  <c r="O351" i="54024"/>
  <c r="O350" i="54024"/>
  <c r="M366" i="54024"/>
  <c r="M365" i="54024"/>
  <c r="M364" i="54024"/>
  <c r="M363" i="54024"/>
  <c r="M362" i="54024"/>
  <c r="M361" i="54024"/>
  <c r="M360" i="54024"/>
  <c r="M359" i="54024"/>
  <c r="M358" i="54024"/>
  <c r="M357" i="54024"/>
  <c r="M356" i="54024"/>
  <c r="M355" i="54024"/>
  <c r="M354" i="54024"/>
  <c r="M353" i="54024"/>
  <c r="M352" i="54024"/>
  <c r="M351" i="54024"/>
  <c r="M350" i="54024"/>
  <c r="K366" i="54024"/>
  <c r="K365" i="54024"/>
  <c r="K364" i="54024"/>
  <c r="K363" i="54024"/>
  <c r="K362" i="54024"/>
  <c r="K361" i="54024"/>
  <c r="K360" i="54024"/>
  <c r="K359" i="54024"/>
  <c r="K358" i="54024"/>
  <c r="K357" i="54024"/>
  <c r="K356" i="54024"/>
  <c r="K355" i="54024"/>
  <c r="K354" i="54024"/>
  <c r="K353" i="54024"/>
  <c r="K352" i="54024"/>
  <c r="K351" i="54024"/>
  <c r="K350" i="54024"/>
  <c r="I366" i="54024"/>
  <c r="I365" i="54024"/>
  <c r="I364" i="54024"/>
  <c r="I363" i="54024"/>
  <c r="I362" i="54024"/>
  <c r="I361" i="54024"/>
  <c r="I360" i="54024"/>
  <c r="I359" i="54024"/>
  <c r="I358" i="54024"/>
  <c r="I357" i="54024"/>
  <c r="I356" i="54024"/>
  <c r="I355" i="54024"/>
  <c r="I354" i="54024"/>
  <c r="I353" i="54024"/>
  <c r="I352" i="54024"/>
  <c r="I351" i="54024"/>
  <c r="I350" i="54024"/>
  <c r="G366" i="54024"/>
  <c r="G365" i="54024"/>
  <c r="G364" i="54024"/>
  <c r="G363" i="54024"/>
  <c r="G362" i="54024"/>
  <c r="G361" i="54024"/>
  <c r="G360" i="54024"/>
  <c r="G359" i="54024"/>
  <c r="G358" i="54024"/>
  <c r="G357" i="54024"/>
  <c r="G356" i="54024"/>
  <c r="G355" i="54024"/>
  <c r="G354" i="54024"/>
  <c r="G353" i="54024"/>
  <c r="G352" i="54024"/>
  <c r="G351" i="54024"/>
  <c r="G350" i="54024"/>
  <c r="Q366" i="54025"/>
  <c r="Q365" i="54025"/>
  <c r="Q364" i="54025"/>
  <c r="Q363" i="54025"/>
  <c r="Q362" i="54025"/>
  <c r="Q361" i="54025"/>
  <c r="Q360" i="54025"/>
  <c r="Q359" i="54025"/>
  <c r="Q358" i="54025"/>
  <c r="Q357" i="54025"/>
  <c r="Q356" i="54025"/>
  <c r="Q355" i="54025"/>
  <c r="Q354" i="54025"/>
  <c r="Q353" i="54025"/>
  <c r="Q352" i="54025"/>
  <c r="Q351" i="54025"/>
  <c r="Q350" i="54025"/>
  <c r="O366" i="54025"/>
  <c r="O365" i="54025"/>
  <c r="O364" i="54025"/>
  <c r="O363" i="54025"/>
  <c r="O362" i="54025"/>
  <c r="O361" i="54025"/>
  <c r="O360" i="54025"/>
  <c r="O359" i="54025"/>
  <c r="O358" i="54025"/>
  <c r="O357" i="54025"/>
  <c r="O356" i="54025"/>
  <c r="O355" i="54025"/>
  <c r="O354" i="54025"/>
  <c r="O353" i="54025"/>
  <c r="O352" i="54025"/>
  <c r="O351" i="54025"/>
  <c r="O350" i="54025"/>
  <c r="M366" i="54025"/>
  <c r="M365" i="54025"/>
  <c r="M364" i="54025"/>
  <c r="M363" i="54025"/>
  <c r="M362" i="54025"/>
  <c r="M361" i="54025"/>
  <c r="M360" i="54025"/>
  <c r="M359" i="54025"/>
  <c r="M358" i="54025"/>
  <c r="M357" i="54025"/>
  <c r="M356" i="54025"/>
  <c r="M355" i="54025"/>
  <c r="M354" i="54025"/>
  <c r="M353" i="54025"/>
  <c r="M352" i="54025"/>
  <c r="M351" i="54025"/>
  <c r="M350" i="54025"/>
  <c r="K366" i="54025"/>
  <c r="K365" i="54025"/>
  <c r="K364" i="54025"/>
  <c r="K363" i="54025"/>
  <c r="K362" i="54025"/>
  <c r="K361" i="54025"/>
  <c r="K360" i="54025"/>
  <c r="K359" i="54025"/>
  <c r="K358" i="54025"/>
  <c r="K357" i="54025"/>
  <c r="K356" i="54025"/>
  <c r="K355" i="54025"/>
  <c r="K354" i="54025"/>
  <c r="K353" i="54025"/>
  <c r="K352" i="54025"/>
  <c r="K351" i="54025"/>
  <c r="K350" i="54025"/>
  <c r="I366" i="54025"/>
  <c r="I365" i="54025"/>
  <c r="I364" i="54025"/>
  <c r="I363" i="54025"/>
  <c r="I362" i="54025"/>
  <c r="I361" i="54025"/>
  <c r="I360" i="54025"/>
  <c r="I359" i="54025"/>
  <c r="I358" i="54025"/>
  <c r="I357" i="54025"/>
  <c r="I356" i="54025"/>
  <c r="I355" i="54025"/>
  <c r="I354" i="54025"/>
  <c r="I353" i="54025"/>
  <c r="I352" i="54025"/>
  <c r="I351" i="54025"/>
  <c r="I350" i="54025"/>
  <c r="G366" i="54025"/>
  <c r="G365" i="54025"/>
  <c r="G364" i="54025"/>
  <c r="G363" i="54025"/>
  <c r="G362" i="54025"/>
  <c r="G361" i="54025"/>
  <c r="G360" i="54025"/>
  <c r="G359" i="54025"/>
  <c r="G358" i="54025"/>
  <c r="G357" i="54025"/>
  <c r="G356" i="54025"/>
  <c r="G355" i="54025"/>
  <c r="G354" i="54025"/>
  <c r="G353" i="54025"/>
  <c r="G352" i="54025"/>
  <c r="G351" i="54025"/>
  <c r="G350" i="54025"/>
  <c r="Q366" i="54026"/>
  <c r="Q365" i="54026"/>
  <c r="Q364" i="54026"/>
  <c r="Q363" i="54026"/>
  <c r="Q362" i="54026"/>
  <c r="Q361" i="54026"/>
  <c r="Q360" i="54026"/>
  <c r="Q359" i="54026"/>
  <c r="Q358" i="54026"/>
  <c r="Q357" i="54026"/>
  <c r="Q356" i="54026"/>
  <c r="Q355" i="54026"/>
  <c r="Q354" i="54026"/>
  <c r="Q353" i="54026"/>
  <c r="Q352" i="54026"/>
  <c r="Q351" i="54026"/>
  <c r="Q350" i="54026"/>
  <c r="O366" i="54026"/>
  <c r="O365" i="54026"/>
  <c r="O364" i="54026"/>
  <c r="O363" i="54026"/>
  <c r="O362" i="54026"/>
  <c r="O361" i="54026"/>
  <c r="O360" i="54026"/>
  <c r="O359" i="54026"/>
  <c r="O358" i="54026"/>
  <c r="O357" i="54026"/>
  <c r="O356" i="54026"/>
  <c r="O355" i="54026"/>
  <c r="O354" i="54026"/>
  <c r="O353" i="54026"/>
  <c r="O352" i="54026"/>
  <c r="O351" i="54026"/>
  <c r="O350" i="54026"/>
  <c r="M366" i="54026"/>
  <c r="M365" i="54026"/>
  <c r="M364" i="54026"/>
  <c r="M363" i="54026"/>
  <c r="M362" i="54026"/>
  <c r="M361" i="54026"/>
  <c r="M360" i="54026"/>
  <c r="M359" i="54026"/>
  <c r="M358" i="54026"/>
  <c r="M357" i="54026"/>
  <c r="M356" i="54026"/>
  <c r="M355" i="54026"/>
  <c r="M354" i="54026"/>
  <c r="M353" i="54026"/>
  <c r="M352" i="54026"/>
  <c r="M351" i="54026"/>
  <c r="M350" i="54026"/>
  <c r="K366" i="54026"/>
  <c r="K365" i="54026"/>
  <c r="K364" i="54026"/>
  <c r="K363" i="54026"/>
  <c r="K362" i="54026"/>
  <c r="K361" i="54026"/>
  <c r="K360" i="54026"/>
  <c r="K359" i="54026"/>
  <c r="K358" i="54026"/>
  <c r="K357" i="54026"/>
  <c r="K356" i="54026"/>
  <c r="K355" i="54026"/>
  <c r="K354" i="54026"/>
  <c r="K353" i="54026"/>
  <c r="K352" i="54026"/>
  <c r="K351" i="54026"/>
  <c r="K350" i="54026"/>
  <c r="I366" i="54026"/>
  <c r="I365" i="54026"/>
  <c r="I364" i="54026"/>
  <c r="I363" i="54026"/>
  <c r="I362" i="54026"/>
  <c r="I361" i="54026"/>
  <c r="I360" i="54026"/>
  <c r="I359" i="54026"/>
  <c r="I358" i="54026"/>
  <c r="I357" i="54026"/>
  <c r="I356" i="54026"/>
  <c r="I355" i="54026"/>
  <c r="I354" i="54026"/>
  <c r="I353" i="54026"/>
  <c r="I352" i="54026"/>
  <c r="I351" i="54026"/>
  <c r="I350" i="54026"/>
  <c r="G366" i="54026"/>
  <c r="G365" i="54026"/>
  <c r="G364" i="54026"/>
  <c r="G363" i="54026"/>
  <c r="G362" i="54026"/>
  <c r="G361" i="54026"/>
  <c r="G360" i="54026"/>
  <c r="G359" i="54026"/>
  <c r="G358" i="54026"/>
  <c r="G357" i="54026"/>
  <c r="G356" i="54026"/>
  <c r="G355" i="54026"/>
  <c r="G354" i="54026"/>
  <c r="G353" i="54026"/>
  <c r="G352" i="54026"/>
  <c r="G351" i="54026"/>
  <c r="G350" i="54026"/>
  <c r="Q366" i="54027"/>
  <c r="Q365" i="54027"/>
  <c r="Q364" i="54027"/>
  <c r="Q363" i="54027"/>
  <c r="Q362" i="54027"/>
  <c r="Q361" i="54027"/>
  <c r="Q360" i="54027"/>
  <c r="Q359" i="54027"/>
  <c r="Q358" i="54027"/>
  <c r="Q357" i="54027"/>
  <c r="Q356" i="54027"/>
  <c r="Q355" i="54027"/>
  <c r="Q354" i="54027"/>
  <c r="Q353" i="54027"/>
  <c r="Q352" i="54027"/>
  <c r="Q351" i="54027"/>
  <c r="Q350" i="54027"/>
  <c r="O366" i="54027"/>
  <c r="O365" i="54027"/>
  <c r="O364" i="54027"/>
  <c r="O363" i="54027"/>
  <c r="O362" i="54027"/>
  <c r="O361" i="54027"/>
  <c r="O360" i="54027"/>
  <c r="O359" i="54027"/>
  <c r="O358" i="54027"/>
  <c r="O357" i="54027"/>
  <c r="O356" i="54027"/>
  <c r="O355" i="54027"/>
  <c r="O354" i="54027"/>
  <c r="O353" i="54027"/>
  <c r="O352" i="54027"/>
  <c r="O351" i="54027"/>
  <c r="O350" i="54027"/>
  <c r="M366" i="54027"/>
  <c r="M365" i="54027"/>
  <c r="M364" i="54027"/>
  <c r="M363" i="54027"/>
  <c r="M362" i="54027"/>
  <c r="M361" i="54027"/>
  <c r="M360" i="54027"/>
  <c r="M359" i="54027"/>
  <c r="M358" i="54027"/>
  <c r="M357" i="54027"/>
  <c r="M356" i="54027"/>
  <c r="M355" i="54027"/>
  <c r="M354" i="54027"/>
  <c r="M353" i="54027"/>
  <c r="M352" i="54027"/>
  <c r="M351" i="54027"/>
  <c r="M350" i="54027"/>
  <c r="K366" i="54027"/>
  <c r="K365" i="54027"/>
  <c r="K364" i="54027"/>
  <c r="K363" i="54027"/>
  <c r="K362" i="54027"/>
  <c r="K361" i="54027"/>
  <c r="K360" i="54027"/>
  <c r="K359" i="54027"/>
  <c r="K358" i="54027"/>
  <c r="K357" i="54027"/>
  <c r="K356" i="54027"/>
  <c r="K355" i="54027"/>
  <c r="K354" i="54027"/>
  <c r="K353" i="54027"/>
  <c r="K352" i="54027"/>
  <c r="K351" i="54027"/>
  <c r="K350" i="54027"/>
  <c r="I366" i="54027"/>
  <c r="I365" i="54027"/>
  <c r="I364" i="54027"/>
  <c r="I363" i="54027"/>
  <c r="I362" i="54027"/>
  <c r="I361" i="54027"/>
  <c r="I360" i="54027"/>
  <c r="I359" i="54027"/>
  <c r="I358" i="54027"/>
  <c r="I357" i="54027"/>
  <c r="I356" i="54027"/>
  <c r="I355" i="54027"/>
  <c r="I354" i="54027"/>
  <c r="I353" i="54027"/>
  <c r="I352" i="54027"/>
  <c r="I351" i="54027"/>
  <c r="I350" i="54027"/>
  <c r="G366" i="54027"/>
  <c r="G365" i="54027"/>
  <c r="G364" i="54027"/>
  <c r="G363" i="54027"/>
  <c r="G362" i="54027"/>
  <c r="G361" i="54027"/>
  <c r="G360" i="54027"/>
  <c r="G359" i="54027"/>
  <c r="G358" i="54027"/>
  <c r="G357" i="54027"/>
  <c r="G356" i="54027"/>
  <c r="G355" i="54027"/>
  <c r="G354" i="54027"/>
  <c r="G353" i="54027"/>
  <c r="G352" i="54027"/>
  <c r="G351" i="54027"/>
  <c r="G350" i="54027"/>
  <c r="Q366" i="54023"/>
  <c r="Q365" i="54023"/>
  <c r="Q364" i="54023"/>
  <c r="Q363" i="54023"/>
  <c r="Q362" i="54023"/>
  <c r="Q361" i="54023"/>
  <c r="Q360" i="54023"/>
  <c r="Q359" i="54023"/>
  <c r="Q358" i="54023"/>
  <c r="Q357" i="54023"/>
  <c r="Q356" i="54023"/>
  <c r="Q355" i="54023"/>
  <c r="Q354" i="54023"/>
  <c r="Q353" i="54023"/>
  <c r="Q352" i="54023"/>
  <c r="Q351" i="54023"/>
  <c r="Q350" i="54023"/>
  <c r="O366" i="54023"/>
  <c r="O365" i="54023"/>
  <c r="O364" i="54023"/>
  <c r="O363" i="54023"/>
  <c r="O362" i="54023"/>
  <c r="O361" i="54023"/>
  <c r="O360" i="54023"/>
  <c r="O359" i="54023"/>
  <c r="O358" i="54023"/>
  <c r="O357" i="54023"/>
  <c r="O356" i="54023"/>
  <c r="O355" i="54023"/>
  <c r="O354" i="54023"/>
  <c r="O353" i="54023"/>
  <c r="O352" i="54023"/>
  <c r="O351" i="54023"/>
  <c r="O350" i="54023"/>
  <c r="M366" i="54023"/>
  <c r="M365" i="54023"/>
  <c r="M364" i="54023"/>
  <c r="M363" i="54023"/>
  <c r="M362" i="54023"/>
  <c r="M361" i="54023"/>
  <c r="M360" i="54023"/>
  <c r="M359" i="54023"/>
  <c r="M358" i="54023"/>
  <c r="M357" i="54023"/>
  <c r="M356" i="54023"/>
  <c r="M355" i="54023"/>
  <c r="M354" i="54023"/>
  <c r="M353" i="54023"/>
  <c r="M352" i="54023"/>
  <c r="M351" i="54023"/>
  <c r="M350" i="54023"/>
  <c r="K366" i="54023"/>
  <c r="K365" i="54023"/>
  <c r="K364" i="54023"/>
  <c r="K363" i="54023"/>
  <c r="K362" i="54023"/>
  <c r="K361" i="54023"/>
  <c r="K360" i="54023"/>
  <c r="K359" i="54023"/>
  <c r="K358" i="54023"/>
  <c r="K357" i="54023"/>
  <c r="K356" i="54023"/>
  <c r="K355" i="54023"/>
  <c r="K354" i="54023"/>
  <c r="K353" i="54023"/>
  <c r="K352" i="54023"/>
  <c r="K351" i="54023"/>
  <c r="K350" i="54023"/>
  <c r="I366" i="54023"/>
  <c r="I365" i="54023"/>
  <c r="I364" i="54023"/>
  <c r="I363" i="54023"/>
  <c r="I362" i="54023"/>
  <c r="I361" i="54023"/>
  <c r="I360" i="54023"/>
  <c r="I359" i="54023"/>
  <c r="I358" i="54023"/>
  <c r="I357" i="54023"/>
  <c r="I356" i="54023"/>
  <c r="I355" i="54023"/>
  <c r="I354" i="54023"/>
  <c r="I353" i="54023"/>
  <c r="I352" i="54023"/>
  <c r="I351" i="54023"/>
  <c r="I350" i="54023"/>
  <c r="G366" i="54023"/>
  <c r="G365" i="54023"/>
  <c r="G364" i="54023"/>
  <c r="G363" i="54023"/>
  <c r="G362" i="54023"/>
  <c r="G361" i="54023"/>
  <c r="G360" i="54023"/>
  <c r="G359" i="54023"/>
  <c r="G358" i="54023"/>
  <c r="G357" i="54023"/>
  <c r="G356" i="54023"/>
  <c r="G355" i="54023"/>
  <c r="G354" i="54023"/>
  <c r="G353" i="54023"/>
  <c r="G352" i="54023"/>
  <c r="G351" i="54023"/>
  <c r="G350" i="54023"/>
  <c r="Q339" i="54024"/>
  <c r="Q338" i="54024"/>
  <c r="Q337" i="54024"/>
  <c r="Q336" i="54024"/>
  <c r="Q335" i="54024"/>
  <c r="Q334" i="54024"/>
  <c r="Q333" i="54024"/>
  <c r="Q332" i="54024"/>
  <c r="Q331" i="54024"/>
  <c r="Q330" i="54024"/>
  <c r="Q329" i="54024"/>
  <c r="Q328" i="54024"/>
  <c r="Q327" i="54024"/>
  <c r="Q326" i="54024"/>
  <c r="Q325" i="54024"/>
  <c r="Q324" i="54024"/>
  <c r="Q323" i="54024"/>
  <c r="Q322" i="54024"/>
  <c r="Q321" i="54024"/>
  <c r="Q320" i="54024"/>
  <c r="Q319" i="54024"/>
  <c r="Q318" i="54024"/>
  <c r="Q317" i="54024"/>
  <c r="Q316" i="54024"/>
  <c r="Q315" i="54024"/>
  <c r="Q314" i="54024"/>
  <c r="O339" i="54024"/>
  <c r="O338" i="54024"/>
  <c r="O337" i="54024"/>
  <c r="O336" i="54024"/>
  <c r="O335" i="54024"/>
  <c r="O334" i="54024"/>
  <c r="O333" i="54024"/>
  <c r="O332" i="54024"/>
  <c r="O331" i="54024"/>
  <c r="O330" i="54024"/>
  <c r="O329" i="54024"/>
  <c r="O328" i="54024"/>
  <c r="O327" i="54024"/>
  <c r="O326" i="54024"/>
  <c r="O325" i="54024"/>
  <c r="O324" i="54024"/>
  <c r="O323" i="54024"/>
  <c r="O322" i="54024"/>
  <c r="O321" i="54024"/>
  <c r="O320" i="54024"/>
  <c r="O319" i="54024"/>
  <c r="O318" i="54024"/>
  <c r="O317" i="54024"/>
  <c r="O316" i="54024"/>
  <c r="O315" i="54024"/>
  <c r="O314" i="54024"/>
  <c r="M339" i="54024"/>
  <c r="M338" i="54024"/>
  <c r="M337" i="54024"/>
  <c r="M336" i="54024"/>
  <c r="M335" i="54024"/>
  <c r="M334" i="54024"/>
  <c r="M333" i="54024"/>
  <c r="M332" i="54024"/>
  <c r="M331" i="54024"/>
  <c r="M330" i="54024"/>
  <c r="M329" i="54024"/>
  <c r="M328" i="54024"/>
  <c r="M327" i="54024"/>
  <c r="M326" i="54024"/>
  <c r="M325" i="54024"/>
  <c r="M324" i="54024"/>
  <c r="M323" i="54024"/>
  <c r="M322" i="54024"/>
  <c r="M321" i="54024"/>
  <c r="M320" i="54024"/>
  <c r="M319" i="54024"/>
  <c r="M318" i="54024"/>
  <c r="M317" i="54024"/>
  <c r="M316" i="54024"/>
  <c r="M315" i="54024"/>
  <c r="M314" i="54024"/>
  <c r="K339" i="54024"/>
  <c r="K338" i="54024"/>
  <c r="K337" i="54024"/>
  <c r="K336" i="54024"/>
  <c r="K335" i="54024"/>
  <c r="K334" i="54024"/>
  <c r="K333" i="54024"/>
  <c r="K332" i="54024"/>
  <c r="K331" i="54024"/>
  <c r="K330" i="54024"/>
  <c r="K329" i="54024"/>
  <c r="K328" i="54024"/>
  <c r="K327" i="54024"/>
  <c r="K326" i="54024"/>
  <c r="K325" i="54024"/>
  <c r="K324" i="54024"/>
  <c r="K323" i="54024"/>
  <c r="K322" i="54024"/>
  <c r="K321" i="54024"/>
  <c r="K320" i="54024"/>
  <c r="K319" i="54024"/>
  <c r="K318" i="54024"/>
  <c r="K317" i="54024"/>
  <c r="K316" i="54024"/>
  <c r="K315" i="54024"/>
  <c r="K314" i="54024"/>
  <c r="I339" i="54024"/>
  <c r="I338" i="54024"/>
  <c r="I337" i="54024"/>
  <c r="I336" i="54024"/>
  <c r="I335" i="54024"/>
  <c r="I334" i="54024"/>
  <c r="I333" i="54024"/>
  <c r="I332" i="54024"/>
  <c r="I331" i="54024"/>
  <c r="I330" i="54024"/>
  <c r="I329" i="54024"/>
  <c r="I328" i="54024"/>
  <c r="I327" i="54024"/>
  <c r="I326" i="54024"/>
  <c r="I325" i="54024"/>
  <c r="I324" i="54024"/>
  <c r="I323" i="54024"/>
  <c r="I322" i="54024"/>
  <c r="I321" i="54024"/>
  <c r="I320" i="54024"/>
  <c r="I319" i="54024"/>
  <c r="I318" i="54024"/>
  <c r="I317" i="54024"/>
  <c r="I316" i="54024"/>
  <c r="I315" i="54024"/>
  <c r="I314" i="54024"/>
  <c r="G339" i="54024"/>
  <c r="G338" i="54024"/>
  <c r="G337" i="54024"/>
  <c r="G336" i="54024"/>
  <c r="G335" i="54024"/>
  <c r="G334" i="54024"/>
  <c r="G333" i="54024"/>
  <c r="G332" i="54024"/>
  <c r="G331" i="54024"/>
  <c r="G330" i="54024"/>
  <c r="G329" i="54024"/>
  <c r="G328" i="54024"/>
  <c r="G327" i="54024"/>
  <c r="G326" i="54024"/>
  <c r="G325" i="54024"/>
  <c r="G324" i="54024"/>
  <c r="G323" i="54024"/>
  <c r="G322" i="54024"/>
  <c r="G321" i="54024"/>
  <c r="G320" i="54024"/>
  <c r="G319" i="54024"/>
  <c r="G318" i="54024"/>
  <c r="G317" i="54024"/>
  <c r="G316" i="54024"/>
  <c r="G315" i="54024"/>
  <c r="G314" i="54024"/>
  <c r="Q339" i="54025"/>
  <c r="Q338" i="54025"/>
  <c r="Q337" i="54025"/>
  <c r="Q336" i="54025"/>
  <c r="Q335" i="54025"/>
  <c r="Q334" i="54025"/>
  <c r="Q333" i="54025"/>
  <c r="Q332" i="54025"/>
  <c r="Q331" i="54025"/>
  <c r="Q330" i="54025"/>
  <c r="Q329" i="54025"/>
  <c r="Q328" i="54025"/>
  <c r="Q327" i="54025"/>
  <c r="Q326" i="54025"/>
  <c r="Q325" i="54025"/>
  <c r="Q324" i="54025"/>
  <c r="Q323" i="54025"/>
  <c r="Q322" i="54025"/>
  <c r="Q321" i="54025"/>
  <c r="Q320" i="54025"/>
  <c r="Q319" i="54025"/>
  <c r="Q318" i="54025"/>
  <c r="Q317" i="54025"/>
  <c r="Q316" i="54025"/>
  <c r="Q315" i="54025"/>
  <c r="Q314" i="54025"/>
  <c r="O339" i="54025"/>
  <c r="O338" i="54025"/>
  <c r="O337" i="54025"/>
  <c r="O336" i="54025"/>
  <c r="O335" i="54025"/>
  <c r="O334" i="54025"/>
  <c r="O333" i="54025"/>
  <c r="O332" i="54025"/>
  <c r="O331" i="54025"/>
  <c r="O330" i="54025"/>
  <c r="O329" i="54025"/>
  <c r="O328" i="54025"/>
  <c r="O327" i="54025"/>
  <c r="O326" i="54025"/>
  <c r="O325" i="54025"/>
  <c r="O324" i="54025"/>
  <c r="O323" i="54025"/>
  <c r="O322" i="54025"/>
  <c r="O321" i="54025"/>
  <c r="O320" i="54025"/>
  <c r="O319" i="54025"/>
  <c r="O318" i="54025"/>
  <c r="O317" i="54025"/>
  <c r="O316" i="54025"/>
  <c r="O315" i="54025"/>
  <c r="O314" i="54025"/>
  <c r="M339" i="54025"/>
  <c r="M338" i="54025"/>
  <c r="M337" i="54025"/>
  <c r="M336" i="54025"/>
  <c r="M335" i="54025"/>
  <c r="M334" i="54025"/>
  <c r="M333" i="54025"/>
  <c r="M332" i="54025"/>
  <c r="M331" i="54025"/>
  <c r="M330" i="54025"/>
  <c r="M329" i="54025"/>
  <c r="M328" i="54025"/>
  <c r="M327" i="54025"/>
  <c r="M326" i="54025"/>
  <c r="M325" i="54025"/>
  <c r="M324" i="54025"/>
  <c r="M323" i="54025"/>
  <c r="M322" i="54025"/>
  <c r="M321" i="54025"/>
  <c r="M320" i="54025"/>
  <c r="M319" i="54025"/>
  <c r="M318" i="54025"/>
  <c r="M317" i="54025"/>
  <c r="M316" i="54025"/>
  <c r="M315" i="54025"/>
  <c r="M314" i="54025"/>
  <c r="K339" i="54025"/>
  <c r="K338" i="54025"/>
  <c r="K337" i="54025"/>
  <c r="K336" i="54025"/>
  <c r="K335" i="54025"/>
  <c r="K334" i="54025"/>
  <c r="K333" i="54025"/>
  <c r="K332" i="54025"/>
  <c r="K331" i="54025"/>
  <c r="K330" i="54025"/>
  <c r="K329" i="54025"/>
  <c r="K328" i="54025"/>
  <c r="K327" i="54025"/>
  <c r="K326" i="54025"/>
  <c r="K325" i="54025"/>
  <c r="K324" i="54025"/>
  <c r="K323" i="54025"/>
  <c r="K322" i="54025"/>
  <c r="K321" i="54025"/>
  <c r="K320" i="54025"/>
  <c r="K319" i="54025"/>
  <c r="K318" i="54025"/>
  <c r="K317" i="54025"/>
  <c r="K316" i="54025"/>
  <c r="K315" i="54025"/>
  <c r="K314" i="54025"/>
  <c r="I339" i="54025"/>
  <c r="I338" i="54025"/>
  <c r="I337" i="54025"/>
  <c r="I336" i="54025"/>
  <c r="I335" i="54025"/>
  <c r="I334" i="54025"/>
  <c r="I333" i="54025"/>
  <c r="I332" i="54025"/>
  <c r="I331" i="54025"/>
  <c r="I330" i="54025"/>
  <c r="I329" i="54025"/>
  <c r="I328" i="54025"/>
  <c r="I327" i="54025"/>
  <c r="I326" i="54025"/>
  <c r="I325" i="54025"/>
  <c r="I324" i="54025"/>
  <c r="I323" i="54025"/>
  <c r="I322" i="54025"/>
  <c r="I321" i="54025"/>
  <c r="I320" i="54025"/>
  <c r="I319" i="54025"/>
  <c r="I318" i="54025"/>
  <c r="I317" i="54025"/>
  <c r="I316" i="54025"/>
  <c r="I315" i="54025"/>
  <c r="I314" i="54025"/>
  <c r="G339" i="54025"/>
  <c r="G338" i="54025"/>
  <c r="G337" i="54025"/>
  <c r="G336" i="54025"/>
  <c r="G335" i="54025"/>
  <c r="G334" i="54025"/>
  <c r="G333" i="54025"/>
  <c r="G332" i="54025"/>
  <c r="G331" i="54025"/>
  <c r="G330" i="54025"/>
  <c r="G329" i="54025"/>
  <c r="G328" i="54025"/>
  <c r="G327" i="54025"/>
  <c r="G326" i="54025"/>
  <c r="G325" i="54025"/>
  <c r="G324" i="54025"/>
  <c r="G323" i="54025"/>
  <c r="G322" i="54025"/>
  <c r="G321" i="54025"/>
  <c r="G320" i="54025"/>
  <c r="G319" i="54025"/>
  <c r="G318" i="54025"/>
  <c r="G317" i="54025"/>
  <c r="G316" i="54025"/>
  <c r="G315" i="54025"/>
  <c r="G314" i="54025"/>
  <c r="Q339" i="54026"/>
  <c r="Q338" i="54026"/>
  <c r="Q337" i="54026"/>
  <c r="Q336" i="54026"/>
  <c r="Q335" i="54026"/>
  <c r="Q334" i="54026"/>
  <c r="Q333" i="54026"/>
  <c r="Q332" i="54026"/>
  <c r="Q331" i="54026"/>
  <c r="Q330" i="54026"/>
  <c r="Q329" i="54026"/>
  <c r="Q328" i="54026"/>
  <c r="Q327" i="54026"/>
  <c r="Q326" i="54026"/>
  <c r="Q325" i="54026"/>
  <c r="Q324" i="54026"/>
  <c r="Q323" i="54026"/>
  <c r="Q322" i="54026"/>
  <c r="Q321" i="54026"/>
  <c r="Q320" i="54026"/>
  <c r="Q319" i="54026"/>
  <c r="Q318" i="54026"/>
  <c r="Q317" i="54026"/>
  <c r="Q316" i="54026"/>
  <c r="Q315" i="54026"/>
  <c r="Q314" i="54026"/>
  <c r="O339" i="54026"/>
  <c r="O338" i="54026"/>
  <c r="O337" i="54026"/>
  <c r="O336" i="54026"/>
  <c r="O335" i="54026"/>
  <c r="O334" i="54026"/>
  <c r="O333" i="54026"/>
  <c r="O332" i="54026"/>
  <c r="O331" i="54026"/>
  <c r="O330" i="54026"/>
  <c r="O329" i="54026"/>
  <c r="O328" i="54026"/>
  <c r="O327" i="54026"/>
  <c r="O326" i="54026"/>
  <c r="O325" i="54026"/>
  <c r="O324" i="54026"/>
  <c r="O323" i="54026"/>
  <c r="O322" i="54026"/>
  <c r="O321" i="54026"/>
  <c r="O320" i="54026"/>
  <c r="O319" i="54026"/>
  <c r="O318" i="54026"/>
  <c r="O317" i="54026"/>
  <c r="O316" i="54026"/>
  <c r="O315" i="54026"/>
  <c r="O314" i="54026"/>
  <c r="M339" i="54026"/>
  <c r="M338" i="54026"/>
  <c r="M337" i="54026"/>
  <c r="M336" i="54026"/>
  <c r="M335" i="54026"/>
  <c r="M334" i="54026"/>
  <c r="M333" i="54026"/>
  <c r="M332" i="54026"/>
  <c r="M331" i="54026"/>
  <c r="M330" i="54026"/>
  <c r="M329" i="54026"/>
  <c r="M328" i="54026"/>
  <c r="M327" i="54026"/>
  <c r="M326" i="54026"/>
  <c r="M325" i="54026"/>
  <c r="M324" i="54026"/>
  <c r="M323" i="54026"/>
  <c r="M322" i="54026"/>
  <c r="M321" i="54026"/>
  <c r="M320" i="54026"/>
  <c r="M319" i="54026"/>
  <c r="M318" i="54026"/>
  <c r="M317" i="54026"/>
  <c r="M316" i="54026"/>
  <c r="M315" i="54026"/>
  <c r="M314" i="54026"/>
  <c r="K339" i="54026"/>
  <c r="K338" i="54026"/>
  <c r="K337" i="54026"/>
  <c r="K336" i="54026"/>
  <c r="K335" i="54026"/>
  <c r="K334" i="54026"/>
  <c r="K333" i="54026"/>
  <c r="K332" i="54026"/>
  <c r="K331" i="54026"/>
  <c r="K330" i="54026"/>
  <c r="K329" i="54026"/>
  <c r="K328" i="54026"/>
  <c r="K327" i="54026"/>
  <c r="K326" i="54026"/>
  <c r="K325" i="54026"/>
  <c r="K324" i="54026"/>
  <c r="K323" i="54026"/>
  <c r="K322" i="54026"/>
  <c r="K321" i="54026"/>
  <c r="K320" i="54026"/>
  <c r="K319" i="54026"/>
  <c r="K318" i="54026"/>
  <c r="K317" i="54026"/>
  <c r="K316" i="54026"/>
  <c r="K315" i="54026"/>
  <c r="K314" i="54026"/>
  <c r="I339" i="54026"/>
  <c r="I338" i="54026"/>
  <c r="I337" i="54026"/>
  <c r="I336" i="54026"/>
  <c r="I335" i="54026"/>
  <c r="I334" i="54026"/>
  <c r="I333" i="54026"/>
  <c r="I332" i="54026"/>
  <c r="I331" i="54026"/>
  <c r="I330" i="54026"/>
  <c r="I329" i="54026"/>
  <c r="I328" i="54026"/>
  <c r="I327" i="54026"/>
  <c r="I326" i="54026"/>
  <c r="I325" i="54026"/>
  <c r="I324" i="54026"/>
  <c r="I323" i="54026"/>
  <c r="I322" i="54026"/>
  <c r="I321" i="54026"/>
  <c r="I320" i="54026"/>
  <c r="I319" i="54026"/>
  <c r="I318" i="54026"/>
  <c r="I317" i="54026"/>
  <c r="I316" i="54026"/>
  <c r="I315" i="54026"/>
  <c r="I314" i="54026"/>
  <c r="G339" i="54026"/>
  <c r="G338" i="54026"/>
  <c r="G337" i="54026"/>
  <c r="G336" i="54026"/>
  <c r="G335" i="54026"/>
  <c r="G334" i="54026"/>
  <c r="G333" i="54026"/>
  <c r="G332" i="54026"/>
  <c r="G331" i="54026"/>
  <c r="G330" i="54026"/>
  <c r="G329" i="54026"/>
  <c r="G328" i="54026"/>
  <c r="G327" i="54026"/>
  <c r="G326" i="54026"/>
  <c r="G325" i="54026"/>
  <c r="G324" i="54026"/>
  <c r="G323" i="54026"/>
  <c r="G322" i="54026"/>
  <c r="G321" i="54026"/>
  <c r="G320" i="54026"/>
  <c r="G319" i="54026"/>
  <c r="G318" i="54026"/>
  <c r="G317" i="54026"/>
  <c r="G316" i="54026"/>
  <c r="G315" i="54026"/>
  <c r="G314" i="54026"/>
  <c r="Q339" i="54027"/>
  <c r="Q338" i="54027"/>
  <c r="Q337" i="54027"/>
  <c r="Q336" i="54027"/>
  <c r="Q335" i="54027"/>
  <c r="Q334" i="54027"/>
  <c r="Q333" i="54027"/>
  <c r="Q332" i="54027"/>
  <c r="Q331" i="54027"/>
  <c r="Q330" i="54027"/>
  <c r="Q329" i="54027"/>
  <c r="Q328" i="54027"/>
  <c r="Q327" i="54027"/>
  <c r="Q326" i="54027"/>
  <c r="Q325" i="54027"/>
  <c r="Q324" i="54027"/>
  <c r="Q323" i="54027"/>
  <c r="Q322" i="54027"/>
  <c r="Q321" i="54027"/>
  <c r="Q320" i="54027"/>
  <c r="Q319" i="54027"/>
  <c r="Q318" i="54027"/>
  <c r="Q317" i="54027"/>
  <c r="Q316" i="54027"/>
  <c r="Q315" i="54027"/>
  <c r="Q314" i="54027"/>
  <c r="O339" i="54027"/>
  <c r="O338" i="54027"/>
  <c r="O337" i="54027"/>
  <c r="O336" i="54027"/>
  <c r="O335" i="54027"/>
  <c r="O334" i="54027"/>
  <c r="O333" i="54027"/>
  <c r="O332" i="54027"/>
  <c r="O331" i="54027"/>
  <c r="O330" i="54027"/>
  <c r="O329" i="54027"/>
  <c r="O328" i="54027"/>
  <c r="O327" i="54027"/>
  <c r="O326" i="54027"/>
  <c r="O325" i="54027"/>
  <c r="O324" i="54027"/>
  <c r="O323" i="54027"/>
  <c r="O322" i="54027"/>
  <c r="O321" i="54027"/>
  <c r="O320" i="54027"/>
  <c r="O319" i="54027"/>
  <c r="O318" i="54027"/>
  <c r="O317" i="54027"/>
  <c r="O316" i="54027"/>
  <c r="O315" i="54027"/>
  <c r="O314" i="54027"/>
  <c r="M339" i="54027"/>
  <c r="M338" i="54027"/>
  <c r="M337" i="54027"/>
  <c r="M336" i="54027"/>
  <c r="M335" i="54027"/>
  <c r="M334" i="54027"/>
  <c r="M333" i="54027"/>
  <c r="M332" i="54027"/>
  <c r="M331" i="54027"/>
  <c r="M330" i="54027"/>
  <c r="M329" i="54027"/>
  <c r="M328" i="54027"/>
  <c r="M327" i="54027"/>
  <c r="M326" i="54027"/>
  <c r="M325" i="54027"/>
  <c r="M324" i="54027"/>
  <c r="M323" i="54027"/>
  <c r="M322" i="54027"/>
  <c r="M321" i="54027"/>
  <c r="M320" i="54027"/>
  <c r="M319" i="54027"/>
  <c r="M318" i="54027"/>
  <c r="M317" i="54027"/>
  <c r="M316" i="54027"/>
  <c r="M315" i="54027"/>
  <c r="M314" i="54027"/>
  <c r="K339" i="54027"/>
  <c r="K338" i="54027"/>
  <c r="K337" i="54027"/>
  <c r="K336" i="54027"/>
  <c r="K335" i="54027"/>
  <c r="K334" i="54027"/>
  <c r="K333" i="54027"/>
  <c r="K332" i="54027"/>
  <c r="K331" i="54027"/>
  <c r="K330" i="54027"/>
  <c r="K329" i="54027"/>
  <c r="K328" i="54027"/>
  <c r="K327" i="54027"/>
  <c r="K326" i="54027"/>
  <c r="K325" i="54027"/>
  <c r="K324" i="54027"/>
  <c r="K323" i="54027"/>
  <c r="K322" i="54027"/>
  <c r="K321" i="54027"/>
  <c r="K320" i="54027"/>
  <c r="K319" i="54027"/>
  <c r="K318" i="54027"/>
  <c r="K317" i="54027"/>
  <c r="K316" i="54027"/>
  <c r="K315" i="54027"/>
  <c r="K314" i="54027"/>
  <c r="I339" i="54027"/>
  <c r="I338" i="54027"/>
  <c r="I337" i="54027"/>
  <c r="I336" i="54027"/>
  <c r="I335" i="54027"/>
  <c r="I334" i="54027"/>
  <c r="I333" i="54027"/>
  <c r="I332" i="54027"/>
  <c r="I331" i="54027"/>
  <c r="I330" i="54027"/>
  <c r="I329" i="54027"/>
  <c r="I328" i="54027"/>
  <c r="I327" i="54027"/>
  <c r="I326" i="54027"/>
  <c r="I325" i="54027"/>
  <c r="I324" i="54027"/>
  <c r="I323" i="54027"/>
  <c r="I322" i="54027"/>
  <c r="I321" i="54027"/>
  <c r="I320" i="54027"/>
  <c r="I319" i="54027"/>
  <c r="I318" i="54027"/>
  <c r="I317" i="54027"/>
  <c r="I316" i="54027"/>
  <c r="I315" i="54027"/>
  <c r="I314" i="54027"/>
  <c r="G339" i="54027"/>
  <c r="G338" i="54027"/>
  <c r="G337" i="54027"/>
  <c r="G336" i="54027"/>
  <c r="G335" i="54027"/>
  <c r="G334" i="54027"/>
  <c r="G333" i="54027"/>
  <c r="G332" i="54027"/>
  <c r="G331" i="54027"/>
  <c r="G330" i="54027"/>
  <c r="G329" i="54027"/>
  <c r="G328" i="54027"/>
  <c r="G327" i="54027"/>
  <c r="G326" i="54027"/>
  <c r="G325" i="54027"/>
  <c r="G324" i="54027"/>
  <c r="G323" i="54027"/>
  <c r="G322" i="54027"/>
  <c r="G321" i="54027"/>
  <c r="G320" i="54027"/>
  <c r="G319" i="54027"/>
  <c r="G318" i="54027"/>
  <c r="G317" i="54027"/>
  <c r="G316" i="54027"/>
  <c r="G315" i="54027"/>
  <c r="G314" i="54027"/>
  <c r="Q339" i="54023"/>
  <c r="Q338" i="54023"/>
  <c r="Q337" i="54023"/>
  <c r="Q336" i="54023"/>
  <c r="Q335" i="54023"/>
  <c r="Q334" i="54023"/>
  <c r="Q333" i="54023"/>
  <c r="Q332" i="54023"/>
  <c r="Q331" i="54023"/>
  <c r="Q330" i="54023"/>
  <c r="Q329" i="54023"/>
  <c r="Q328" i="54023"/>
  <c r="Q327" i="54023"/>
  <c r="Q326" i="54023"/>
  <c r="Q325" i="54023"/>
  <c r="Q324" i="54023"/>
  <c r="Q323" i="54023"/>
  <c r="Q322" i="54023"/>
  <c r="Q321" i="54023"/>
  <c r="Q320" i="54023"/>
  <c r="Q319" i="54023"/>
  <c r="Q318" i="54023"/>
  <c r="Q317" i="54023"/>
  <c r="Q316" i="54023"/>
  <c r="Q315" i="54023"/>
  <c r="Q314" i="54023"/>
  <c r="O339" i="54023"/>
  <c r="O338" i="54023"/>
  <c r="O337" i="54023"/>
  <c r="O336" i="54023"/>
  <c r="O335" i="54023"/>
  <c r="O334" i="54023"/>
  <c r="O333" i="54023"/>
  <c r="O332" i="54023"/>
  <c r="O331" i="54023"/>
  <c r="O330" i="54023"/>
  <c r="O329" i="54023"/>
  <c r="O328" i="54023"/>
  <c r="O327" i="54023"/>
  <c r="O326" i="54023"/>
  <c r="O325" i="54023"/>
  <c r="O324" i="54023"/>
  <c r="O323" i="54023"/>
  <c r="O322" i="54023"/>
  <c r="O321" i="54023"/>
  <c r="O320" i="54023"/>
  <c r="O319" i="54023"/>
  <c r="O318" i="54023"/>
  <c r="O317" i="54023"/>
  <c r="O316" i="54023"/>
  <c r="O315" i="54023"/>
  <c r="O314" i="54023"/>
  <c r="M339" i="54023"/>
  <c r="M338" i="54023"/>
  <c r="M337" i="54023"/>
  <c r="M336" i="54023"/>
  <c r="M335" i="54023"/>
  <c r="M334" i="54023"/>
  <c r="M333" i="54023"/>
  <c r="M332" i="54023"/>
  <c r="M331" i="54023"/>
  <c r="M330" i="54023"/>
  <c r="M329" i="54023"/>
  <c r="M328" i="54023"/>
  <c r="M327" i="54023"/>
  <c r="M326" i="54023"/>
  <c r="M325" i="54023"/>
  <c r="M324" i="54023"/>
  <c r="M323" i="54023"/>
  <c r="M322" i="54023"/>
  <c r="M321" i="54023"/>
  <c r="M320" i="54023"/>
  <c r="M319" i="54023"/>
  <c r="M318" i="54023"/>
  <c r="M317" i="54023"/>
  <c r="M316" i="54023"/>
  <c r="M315" i="54023"/>
  <c r="M314" i="54023"/>
  <c r="K339" i="54023"/>
  <c r="K338" i="54023"/>
  <c r="K337" i="54023"/>
  <c r="K336" i="54023"/>
  <c r="K335" i="54023"/>
  <c r="K334" i="54023"/>
  <c r="K333" i="54023"/>
  <c r="K332" i="54023"/>
  <c r="K331" i="54023"/>
  <c r="K330" i="54023"/>
  <c r="K329" i="54023"/>
  <c r="K328" i="54023"/>
  <c r="K327" i="54023"/>
  <c r="K326" i="54023"/>
  <c r="K325" i="54023"/>
  <c r="K324" i="54023"/>
  <c r="K323" i="54023"/>
  <c r="K322" i="54023"/>
  <c r="K321" i="54023"/>
  <c r="K320" i="54023"/>
  <c r="K319" i="54023"/>
  <c r="K318" i="54023"/>
  <c r="K317" i="54023"/>
  <c r="K316" i="54023"/>
  <c r="K315" i="54023"/>
  <c r="K314" i="54023"/>
  <c r="I339" i="54023"/>
  <c r="I338" i="54023"/>
  <c r="I337" i="54023"/>
  <c r="I336" i="54023"/>
  <c r="I335" i="54023"/>
  <c r="I334" i="54023"/>
  <c r="I333" i="54023"/>
  <c r="I332" i="54023"/>
  <c r="I331" i="54023"/>
  <c r="I330" i="54023"/>
  <c r="I329" i="54023"/>
  <c r="I328" i="54023"/>
  <c r="I327" i="54023"/>
  <c r="I326" i="54023"/>
  <c r="I325" i="54023"/>
  <c r="I324" i="54023"/>
  <c r="I323" i="54023"/>
  <c r="I322" i="54023"/>
  <c r="I321" i="54023"/>
  <c r="I320" i="54023"/>
  <c r="I319" i="54023"/>
  <c r="I318" i="54023"/>
  <c r="I317" i="54023"/>
  <c r="I316" i="54023"/>
  <c r="I315" i="54023"/>
  <c r="I314" i="54023"/>
  <c r="G339" i="54023"/>
  <c r="G338" i="54023"/>
  <c r="G337" i="54023"/>
  <c r="G336" i="54023"/>
  <c r="G335" i="54023"/>
  <c r="G334" i="54023"/>
  <c r="G333" i="54023"/>
  <c r="G332" i="54023"/>
  <c r="G331" i="54023"/>
  <c r="G330" i="54023"/>
  <c r="G329" i="54023"/>
  <c r="G328" i="54023"/>
  <c r="G327" i="54023"/>
  <c r="G326" i="54023"/>
  <c r="G325" i="54023"/>
  <c r="G324" i="54023"/>
  <c r="G323" i="54023"/>
  <c r="G322" i="54023"/>
  <c r="G321" i="54023"/>
  <c r="G320" i="54023"/>
  <c r="G319" i="54023"/>
  <c r="G318" i="54023"/>
  <c r="G317" i="54023"/>
  <c r="G316" i="54023"/>
  <c r="G315" i="54023"/>
  <c r="G314" i="54023"/>
  <c r="W303" i="54024"/>
  <c r="W302" i="54024"/>
  <c r="W301" i="54024"/>
  <c r="W300" i="54024"/>
  <c r="W299" i="54024"/>
  <c r="W298" i="54024"/>
  <c r="W297" i="54024"/>
  <c r="W296" i="54024"/>
  <c r="W295" i="54024"/>
  <c r="W294" i="54024"/>
  <c r="W293" i="54024"/>
  <c r="W292" i="54024"/>
  <c r="W291" i="54024"/>
  <c r="W290" i="54024"/>
  <c r="W289" i="54024"/>
  <c r="W288" i="54024"/>
  <c r="W287" i="54024"/>
  <c r="W286" i="54024"/>
  <c r="W285" i="54024"/>
  <c r="W284" i="54024"/>
  <c r="W283" i="54024"/>
  <c r="W282" i="54024"/>
  <c r="W281" i="54024"/>
  <c r="W280" i="54024"/>
  <c r="W279" i="54024"/>
  <c r="U303" i="54024"/>
  <c r="U302" i="54024"/>
  <c r="U301" i="54024"/>
  <c r="U300" i="54024"/>
  <c r="U299" i="54024"/>
  <c r="U298" i="54024"/>
  <c r="U297" i="54024"/>
  <c r="U296" i="54024"/>
  <c r="U295" i="54024"/>
  <c r="U294" i="54024"/>
  <c r="U293" i="54024"/>
  <c r="U292" i="54024"/>
  <c r="U291" i="54024"/>
  <c r="U290" i="54024"/>
  <c r="U289" i="54024"/>
  <c r="U288" i="54024"/>
  <c r="U287" i="54024"/>
  <c r="U286" i="54024"/>
  <c r="U285" i="54024"/>
  <c r="U284" i="54024"/>
  <c r="U283" i="54024"/>
  <c r="U282" i="54024"/>
  <c r="U281" i="54024"/>
  <c r="U280" i="54024"/>
  <c r="U279" i="54024"/>
  <c r="S303" i="54024"/>
  <c r="S302" i="54024"/>
  <c r="S301" i="54024"/>
  <c r="S300" i="54024"/>
  <c r="S299" i="54024"/>
  <c r="S298" i="54024"/>
  <c r="S297" i="54024"/>
  <c r="S296" i="54024"/>
  <c r="S295" i="54024"/>
  <c r="S294" i="54024"/>
  <c r="S293" i="54024"/>
  <c r="S292" i="54024"/>
  <c r="S291" i="54024"/>
  <c r="S290" i="54024"/>
  <c r="S289" i="54024"/>
  <c r="S288" i="54024"/>
  <c r="S287" i="54024"/>
  <c r="S286" i="54024"/>
  <c r="S285" i="54024"/>
  <c r="S284" i="54024"/>
  <c r="S283" i="54024"/>
  <c r="S282" i="54024"/>
  <c r="S281" i="54024"/>
  <c r="S280" i="54024"/>
  <c r="S279" i="54024"/>
  <c r="Q303" i="54024"/>
  <c r="Q302" i="54024"/>
  <c r="Q301" i="54024"/>
  <c r="Q300" i="54024"/>
  <c r="Q299" i="54024"/>
  <c r="Q298" i="54024"/>
  <c r="Q297" i="54024"/>
  <c r="Q296" i="54024"/>
  <c r="Q295" i="54024"/>
  <c r="Q294" i="54024"/>
  <c r="Q293" i="54024"/>
  <c r="Q292" i="54024"/>
  <c r="Q291" i="54024"/>
  <c r="Q290" i="54024"/>
  <c r="Q289" i="54024"/>
  <c r="Q288" i="54024"/>
  <c r="Q287" i="54024"/>
  <c r="Q286" i="54024"/>
  <c r="Q285" i="54024"/>
  <c r="Q284" i="54024"/>
  <c r="Q283" i="54024"/>
  <c r="Q282" i="54024"/>
  <c r="Q281" i="54024"/>
  <c r="Q280" i="54024"/>
  <c r="Q279" i="54024"/>
  <c r="O303" i="54024"/>
  <c r="O302" i="54024"/>
  <c r="O301" i="54024"/>
  <c r="O300" i="54024"/>
  <c r="O299" i="54024"/>
  <c r="O298" i="54024"/>
  <c r="O297" i="54024"/>
  <c r="O296" i="54024"/>
  <c r="O295" i="54024"/>
  <c r="O294" i="54024"/>
  <c r="O293" i="54024"/>
  <c r="O292" i="54024"/>
  <c r="O291" i="54024"/>
  <c r="O290" i="54024"/>
  <c r="O289" i="54024"/>
  <c r="O288" i="54024"/>
  <c r="O287" i="54024"/>
  <c r="O286" i="54024"/>
  <c r="O285" i="54024"/>
  <c r="O284" i="54024"/>
  <c r="O283" i="54024"/>
  <c r="O282" i="54024"/>
  <c r="O281" i="54024"/>
  <c r="O280" i="54024"/>
  <c r="O279" i="54024"/>
  <c r="M303" i="54024"/>
  <c r="M302" i="54024"/>
  <c r="M301" i="54024"/>
  <c r="M300" i="54024"/>
  <c r="M299" i="54024"/>
  <c r="M298" i="54024"/>
  <c r="M297" i="54024"/>
  <c r="M296" i="54024"/>
  <c r="M295" i="54024"/>
  <c r="M294" i="54024"/>
  <c r="M293" i="54024"/>
  <c r="M292" i="54024"/>
  <c r="M291" i="54024"/>
  <c r="M290" i="54024"/>
  <c r="M289" i="54024"/>
  <c r="M288" i="54024"/>
  <c r="M287" i="54024"/>
  <c r="M286" i="54024"/>
  <c r="M285" i="54024"/>
  <c r="M284" i="54024"/>
  <c r="M283" i="54024"/>
  <c r="M282" i="54024"/>
  <c r="M281" i="54024"/>
  <c r="M280" i="54024"/>
  <c r="M279" i="54024"/>
  <c r="K303" i="54024"/>
  <c r="K302" i="54024"/>
  <c r="K301" i="54024"/>
  <c r="K300" i="54024"/>
  <c r="K299" i="54024"/>
  <c r="K298" i="54024"/>
  <c r="K297" i="54024"/>
  <c r="K296" i="54024"/>
  <c r="K295" i="54024"/>
  <c r="K294" i="54024"/>
  <c r="K293" i="54024"/>
  <c r="K292" i="54024"/>
  <c r="K291" i="54024"/>
  <c r="K290" i="54024"/>
  <c r="K289" i="54024"/>
  <c r="K288" i="54024"/>
  <c r="K287" i="54024"/>
  <c r="K286" i="54024"/>
  <c r="K285" i="54024"/>
  <c r="K284" i="54024"/>
  <c r="K283" i="54024"/>
  <c r="K282" i="54024"/>
  <c r="K281" i="54024"/>
  <c r="K280" i="54024"/>
  <c r="K279" i="54024"/>
  <c r="I303" i="54024"/>
  <c r="I302" i="54024"/>
  <c r="I301" i="54024"/>
  <c r="I300" i="54024"/>
  <c r="I299" i="54024"/>
  <c r="I298" i="54024"/>
  <c r="I297" i="54024"/>
  <c r="I296" i="54024"/>
  <c r="I295" i="54024"/>
  <c r="I294" i="54024"/>
  <c r="I293" i="54024"/>
  <c r="I292" i="54024"/>
  <c r="I291" i="54024"/>
  <c r="I290" i="54024"/>
  <c r="I289" i="54024"/>
  <c r="I288" i="54024"/>
  <c r="I287" i="54024"/>
  <c r="I286" i="54024"/>
  <c r="I285" i="54024"/>
  <c r="I284" i="54024"/>
  <c r="I283" i="54024"/>
  <c r="I282" i="54024"/>
  <c r="I281" i="54024"/>
  <c r="I280" i="54024"/>
  <c r="I279" i="54024"/>
  <c r="G303" i="54024"/>
  <c r="G302" i="54024"/>
  <c r="G301" i="54024"/>
  <c r="G300" i="54024"/>
  <c r="G299" i="54024"/>
  <c r="G298" i="54024"/>
  <c r="G297" i="54024"/>
  <c r="G296" i="54024"/>
  <c r="G295" i="54024"/>
  <c r="G294" i="54024"/>
  <c r="G293" i="54024"/>
  <c r="G292" i="54024"/>
  <c r="G291" i="54024"/>
  <c r="G290" i="54024"/>
  <c r="G289" i="54024"/>
  <c r="G288" i="54024"/>
  <c r="G287" i="54024"/>
  <c r="G286" i="54024"/>
  <c r="G285" i="54024"/>
  <c r="G284" i="54024"/>
  <c r="G283" i="54024"/>
  <c r="G282" i="54024"/>
  <c r="G281" i="54024"/>
  <c r="G280" i="54024"/>
  <c r="G279" i="54024"/>
  <c r="W303" i="54025"/>
  <c r="W302" i="54025"/>
  <c r="W301" i="54025"/>
  <c r="W300" i="54025"/>
  <c r="W299" i="54025"/>
  <c r="W298" i="54025"/>
  <c r="W297" i="54025"/>
  <c r="W296" i="54025"/>
  <c r="W295" i="54025"/>
  <c r="W294" i="54025"/>
  <c r="W293" i="54025"/>
  <c r="W292" i="54025"/>
  <c r="W291" i="54025"/>
  <c r="W290" i="54025"/>
  <c r="W289" i="54025"/>
  <c r="W288" i="54025"/>
  <c r="W287" i="54025"/>
  <c r="W286" i="54025"/>
  <c r="W285" i="54025"/>
  <c r="W284" i="54025"/>
  <c r="W283" i="54025"/>
  <c r="W282" i="54025"/>
  <c r="W281" i="54025"/>
  <c r="W280" i="54025"/>
  <c r="W279" i="54025"/>
  <c r="U303" i="54025"/>
  <c r="U302" i="54025"/>
  <c r="U301" i="54025"/>
  <c r="U300" i="54025"/>
  <c r="U299" i="54025"/>
  <c r="U298" i="54025"/>
  <c r="U297" i="54025"/>
  <c r="U296" i="54025"/>
  <c r="U295" i="54025"/>
  <c r="U294" i="54025"/>
  <c r="U293" i="54025"/>
  <c r="U292" i="54025"/>
  <c r="U291" i="54025"/>
  <c r="U290" i="54025"/>
  <c r="U289" i="54025"/>
  <c r="U288" i="54025"/>
  <c r="U287" i="54025"/>
  <c r="U286" i="54025"/>
  <c r="U285" i="54025"/>
  <c r="U284" i="54025"/>
  <c r="U283" i="54025"/>
  <c r="U282" i="54025"/>
  <c r="U281" i="54025"/>
  <c r="U280" i="54025"/>
  <c r="U279" i="54025"/>
  <c r="S303" i="54025"/>
  <c r="S302" i="54025"/>
  <c r="S301" i="54025"/>
  <c r="S300" i="54025"/>
  <c r="S299" i="54025"/>
  <c r="S298" i="54025"/>
  <c r="S297" i="54025"/>
  <c r="S296" i="54025"/>
  <c r="S295" i="54025"/>
  <c r="S294" i="54025"/>
  <c r="S293" i="54025"/>
  <c r="S292" i="54025"/>
  <c r="S291" i="54025"/>
  <c r="S290" i="54025"/>
  <c r="S289" i="54025"/>
  <c r="S288" i="54025"/>
  <c r="S287" i="54025"/>
  <c r="S286" i="54025"/>
  <c r="S285" i="54025"/>
  <c r="S284" i="54025"/>
  <c r="S283" i="54025"/>
  <c r="S282" i="54025"/>
  <c r="S281" i="54025"/>
  <c r="S280" i="54025"/>
  <c r="S279" i="54025"/>
  <c r="Q303" i="54025"/>
  <c r="Q302" i="54025"/>
  <c r="Q301" i="54025"/>
  <c r="Q300" i="54025"/>
  <c r="Q299" i="54025"/>
  <c r="Q298" i="54025"/>
  <c r="Q297" i="54025"/>
  <c r="Q296" i="54025"/>
  <c r="Q295" i="54025"/>
  <c r="Q294" i="54025"/>
  <c r="Q293" i="54025"/>
  <c r="Q292" i="54025"/>
  <c r="Q291" i="54025"/>
  <c r="Q290" i="54025"/>
  <c r="Q289" i="54025"/>
  <c r="Q288" i="54025"/>
  <c r="Q287" i="54025"/>
  <c r="Q286" i="54025"/>
  <c r="Q285" i="54025"/>
  <c r="Q284" i="54025"/>
  <c r="Q283" i="54025"/>
  <c r="Q282" i="54025"/>
  <c r="Q281" i="54025"/>
  <c r="Q280" i="54025"/>
  <c r="Q279" i="54025"/>
  <c r="O303" i="54025"/>
  <c r="O302" i="54025"/>
  <c r="O301" i="54025"/>
  <c r="O300" i="54025"/>
  <c r="O299" i="54025"/>
  <c r="O298" i="54025"/>
  <c r="O297" i="54025"/>
  <c r="O296" i="54025"/>
  <c r="O295" i="54025"/>
  <c r="O294" i="54025"/>
  <c r="O293" i="54025"/>
  <c r="O292" i="54025"/>
  <c r="O291" i="54025"/>
  <c r="O290" i="54025"/>
  <c r="O289" i="54025"/>
  <c r="O288" i="54025"/>
  <c r="O287" i="54025"/>
  <c r="O286" i="54025"/>
  <c r="O285" i="54025"/>
  <c r="O284" i="54025"/>
  <c r="O283" i="54025"/>
  <c r="O282" i="54025"/>
  <c r="O281" i="54025"/>
  <c r="O280" i="54025"/>
  <c r="O279" i="54025"/>
  <c r="M303" i="54025"/>
  <c r="M302" i="54025"/>
  <c r="M301" i="54025"/>
  <c r="M300" i="54025"/>
  <c r="M299" i="54025"/>
  <c r="M298" i="54025"/>
  <c r="M297" i="54025"/>
  <c r="M296" i="54025"/>
  <c r="M295" i="54025"/>
  <c r="M294" i="54025"/>
  <c r="M293" i="54025"/>
  <c r="M292" i="54025"/>
  <c r="M291" i="54025"/>
  <c r="M290" i="54025"/>
  <c r="M289" i="54025"/>
  <c r="M288" i="54025"/>
  <c r="M287" i="54025"/>
  <c r="M286" i="54025"/>
  <c r="M285" i="54025"/>
  <c r="M284" i="54025"/>
  <c r="M283" i="54025"/>
  <c r="M282" i="54025"/>
  <c r="M281" i="54025"/>
  <c r="M280" i="54025"/>
  <c r="M279" i="54025"/>
  <c r="K303" i="54025"/>
  <c r="K302" i="54025"/>
  <c r="K301" i="54025"/>
  <c r="K300" i="54025"/>
  <c r="K299" i="54025"/>
  <c r="K298" i="54025"/>
  <c r="K297" i="54025"/>
  <c r="K296" i="54025"/>
  <c r="K295" i="54025"/>
  <c r="K294" i="54025"/>
  <c r="K293" i="54025"/>
  <c r="K292" i="54025"/>
  <c r="K291" i="54025"/>
  <c r="K290" i="54025"/>
  <c r="K289" i="54025"/>
  <c r="K288" i="54025"/>
  <c r="K287" i="54025"/>
  <c r="K286" i="54025"/>
  <c r="K285" i="54025"/>
  <c r="K284" i="54025"/>
  <c r="K283" i="54025"/>
  <c r="K282" i="54025"/>
  <c r="K281" i="54025"/>
  <c r="K280" i="54025"/>
  <c r="K279" i="54025"/>
  <c r="I303" i="54025"/>
  <c r="I302" i="54025"/>
  <c r="I301" i="54025"/>
  <c r="I300" i="54025"/>
  <c r="I299" i="54025"/>
  <c r="I298" i="54025"/>
  <c r="I297" i="54025"/>
  <c r="I296" i="54025"/>
  <c r="I295" i="54025"/>
  <c r="I294" i="54025"/>
  <c r="I293" i="54025"/>
  <c r="I292" i="54025"/>
  <c r="I291" i="54025"/>
  <c r="I290" i="54025"/>
  <c r="I289" i="54025"/>
  <c r="I288" i="54025"/>
  <c r="I287" i="54025"/>
  <c r="I286" i="54025"/>
  <c r="I285" i="54025"/>
  <c r="I284" i="54025"/>
  <c r="I283" i="54025"/>
  <c r="I282" i="54025"/>
  <c r="I281" i="54025"/>
  <c r="I280" i="54025"/>
  <c r="I279" i="54025"/>
  <c r="G303" i="54025"/>
  <c r="G302" i="54025"/>
  <c r="G301" i="54025"/>
  <c r="G300" i="54025"/>
  <c r="G299" i="54025"/>
  <c r="G298" i="54025"/>
  <c r="G297" i="54025"/>
  <c r="G296" i="54025"/>
  <c r="G295" i="54025"/>
  <c r="G294" i="54025"/>
  <c r="G293" i="54025"/>
  <c r="G292" i="54025"/>
  <c r="G291" i="54025"/>
  <c r="G290" i="54025"/>
  <c r="G289" i="54025"/>
  <c r="G288" i="54025"/>
  <c r="G287" i="54025"/>
  <c r="G286" i="54025"/>
  <c r="G285" i="54025"/>
  <c r="G284" i="54025"/>
  <c r="G283" i="54025"/>
  <c r="G282" i="54025"/>
  <c r="G281" i="54025"/>
  <c r="G280" i="54025"/>
  <c r="G279" i="54025"/>
  <c r="W303" i="54026"/>
  <c r="W302" i="54026"/>
  <c r="W301" i="54026"/>
  <c r="W300" i="54026"/>
  <c r="W299" i="54026"/>
  <c r="W298" i="54026"/>
  <c r="W297" i="54026"/>
  <c r="W296" i="54026"/>
  <c r="W295" i="54026"/>
  <c r="W294" i="54026"/>
  <c r="W293" i="54026"/>
  <c r="W292" i="54026"/>
  <c r="W291" i="54026"/>
  <c r="W290" i="54026"/>
  <c r="W289" i="54026"/>
  <c r="W288" i="54026"/>
  <c r="W287" i="54026"/>
  <c r="W286" i="54026"/>
  <c r="W285" i="54026"/>
  <c r="W284" i="54026"/>
  <c r="W283" i="54026"/>
  <c r="W282" i="54026"/>
  <c r="W281" i="54026"/>
  <c r="W280" i="54026"/>
  <c r="W279" i="54026"/>
  <c r="U303" i="54026"/>
  <c r="U302" i="54026"/>
  <c r="U301" i="54026"/>
  <c r="U300" i="54026"/>
  <c r="U299" i="54026"/>
  <c r="U298" i="54026"/>
  <c r="U297" i="54026"/>
  <c r="U296" i="54026"/>
  <c r="U295" i="54026"/>
  <c r="U294" i="54026"/>
  <c r="U293" i="54026"/>
  <c r="U292" i="54026"/>
  <c r="U291" i="54026"/>
  <c r="U290" i="54026"/>
  <c r="U289" i="54026"/>
  <c r="U288" i="54026"/>
  <c r="U287" i="54026"/>
  <c r="U286" i="54026"/>
  <c r="U285" i="54026"/>
  <c r="U284" i="54026"/>
  <c r="U283" i="54026"/>
  <c r="U282" i="54026"/>
  <c r="U281" i="54026"/>
  <c r="U280" i="54026"/>
  <c r="U279" i="54026"/>
  <c r="S303" i="54026"/>
  <c r="S302" i="54026"/>
  <c r="S301" i="54026"/>
  <c r="S300" i="54026"/>
  <c r="S299" i="54026"/>
  <c r="S298" i="54026"/>
  <c r="S297" i="54026"/>
  <c r="S296" i="54026"/>
  <c r="S295" i="54026"/>
  <c r="S294" i="54026"/>
  <c r="S293" i="54026"/>
  <c r="S292" i="54026"/>
  <c r="S291" i="54026"/>
  <c r="S290" i="54026"/>
  <c r="S289" i="54026"/>
  <c r="S288" i="54026"/>
  <c r="S287" i="54026"/>
  <c r="S286" i="54026"/>
  <c r="S285" i="54026"/>
  <c r="S284" i="54026"/>
  <c r="S283" i="54026"/>
  <c r="S282" i="54026"/>
  <c r="S281" i="54026"/>
  <c r="S280" i="54026"/>
  <c r="S279" i="54026"/>
  <c r="Q303" i="54026"/>
  <c r="Q302" i="54026"/>
  <c r="Q301" i="54026"/>
  <c r="Q300" i="54026"/>
  <c r="Q299" i="54026"/>
  <c r="Q298" i="54026"/>
  <c r="Q297" i="54026"/>
  <c r="Q296" i="54026"/>
  <c r="Q295" i="54026"/>
  <c r="Q294" i="54026"/>
  <c r="Q293" i="54026"/>
  <c r="Q292" i="54026"/>
  <c r="Q291" i="54026"/>
  <c r="Q290" i="54026"/>
  <c r="Q289" i="54026"/>
  <c r="Q288" i="54026"/>
  <c r="Q287" i="54026"/>
  <c r="Q286" i="54026"/>
  <c r="Q285" i="54026"/>
  <c r="Q284" i="54026"/>
  <c r="Q283" i="54026"/>
  <c r="Q282" i="54026"/>
  <c r="Q281" i="54026"/>
  <c r="Q280" i="54026"/>
  <c r="Q279" i="54026"/>
  <c r="O303" i="54026"/>
  <c r="O302" i="54026"/>
  <c r="O301" i="54026"/>
  <c r="O300" i="54026"/>
  <c r="O299" i="54026"/>
  <c r="O298" i="54026"/>
  <c r="O297" i="54026"/>
  <c r="O296" i="54026"/>
  <c r="O295" i="54026"/>
  <c r="O294" i="54026"/>
  <c r="O293" i="54026"/>
  <c r="O292" i="54026"/>
  <c r="O291" i="54026"/>
  <c r="O290" i="54026"/>
  <c r="O289" i="54026"/>
  <c r="O288" i="54026"/>
  <c r="O287" i="54026"/>
  <c r="O286" i="54026"/>
  <c r="O285" i="54026"/>
  <c r="O284" i="54026"/>
  <c r="O283" i="54026"/>
  <c r="O282" i="54026"/>
  <c r="O281" i="54026"/>
  <c r="O280" i="54026"/>
  <c r="O279" i="54026"/>
  <c r="M303" i="54026"/>
  <c r="M302" i="54026"/>
  <c r="M301" i="54026"/>
  <c r="M300" i="54026"/>
  <c r="M299" i="54026"/>
  <c r="M298" i="54026"/>
  <c r="M297" i="54026"/>
  <c r="M296" i="54026"/>
  <c r="M295" i="54026"/>
  <c r="M294" i="54026"/>
  <c r="M293" i="54026"/>
  <c r="M292" i="54026"/>
  <c r="M291" i="54026"/>
  <c r="M290" i="54026"/>
  <c r="M289" i="54026"/>
  <c r="M288" i="54026"/>
  <c r="M287" i="54026"/>
  <c r="M286" i="54026"/>
  <c r="M285" i="54026"/>
  <c r="M284" i="54026"/>
  <c r="M283" i="54026"/>
  <c r="M282" i="54026"/>
  <c r="M281" i="54026"/>
  <c r="M280" i="54026"/>
  <c r="M279" i="54026"/>
  <c r="K303" i="54026"/>
  <c r="K302" i="54026"/>
  <c r="K301" i="54026"/>
  <c r="K300" i="54026"/>
  <c r="K299" i="54026"/>
  <c r="K298" i="54026"/>
  <c r="K297" i="54026"/>
  <c r="K296" i="54026"/>
  <c r="K295" i="54026"/>
  <c r="K294" i="54026"/>
  <c r="K293" i="54026"/>
  <c r="K292" i="54026"/>
  <c r="K291" i="54026"/>
  <c r="K290" i="54026"/>
  <c r="K289" i="54026"/>
  <c r="K288" i="54026"/>
  <c r="K287" i="54026"/>
  <c r="K286" i="54026"/>
  <c r="K285" i="54026"/>
  <c r="K284" i="54026"/>
  <c r="K283" i="54026"/>
  <c r="K282" i="54026"/>
  <c r="K281" i="54026"/>
  <c r="K280" i="54026"/>
  <c r="K279" i="54026"/>
  <c r="I303" i="54026"/>
  <c r="I302" i="54026"/>
  <c r="I301" i="54026"/>
  <c r="I300" i="54026"/>
  <c r="I299" i="54026"/>
  <c r="I298" i="54026"/>
  <c r="I297" i="54026"/>
  <c r="I296" i="54026"/>
  <c r="I295" i="54026"/>
  <c r="I294" i="54026"/>
  <c r="I293" i="54026"/>
  <c r="I292" i="54026"/>
  <c r="I291" i="54026"/>
  <c r="I290" i="54026"/>
  <c r="I289" i="54026"/>
  <c r="I288" i="54026"/>
  <c r="I287" i="54026"/>
  <c r="I286" i="54026"/>
  <c r="I285" i="54026"/>
  <c r="I284" i="54026"/>
  <c r="I283" i="54026"/>
  <c r="I282" i="54026"/>
  <c r="I281" i="54026"/>
  <c r="I280" i="54026"/>
  <c r="I279" i="54026"/>
  <c r="G303" i="54026"/>
  <c r="G302" i="54026"/>
  <c r="G301" i="54026"/>
  <c r="G300" i="54026"/>
  <c r="G299" i="54026"/>
  <c r="G298" i="54026"/>
  <c r="G297" i="54026"/>
  <c r="G296" i="54026"/>
  <c r="G295" i="54026"/>
  <c r="G294" i="54026"/>
  <c r="G293" i="54026"/>
  <c r="G292" i="54026"/>
  <c r="G291" i="54026"/>
  <c r="G290" i="54026"/>
  <c r="G289" i="54026"/>
  <c r="G288" i="54026"/>
  <c r="G287" i="54026"/>
  <c r="G286" i="54026"/>
  <c r="G285" i="54026"/>
  <c r="G284" i="54026"/>
  <c r="G283" i="54026"/>
  <c r="G282" i="54026"/>
  <c r="G281" i="54026"/>
  <c r="G280" i="54026"/>
  <c r="G279" i="54026"/>
  <c r="W303" i="54027"/>
  <c r="W302" i="54027"/>
  <c r="W301" i="54027"/>
  <c r="W300" i="54027"/>
  <c r="W299" i="54027"/>
  <c r="W298" i="54027"/>
  <c r="W297" i="54027"/>
  <c r="W296" i="54027"/>
  <c r="W295" i="54027"/>
  <c r="W294" i="54027"/>
  <c r="W293" i="54027"/>
  <c r="W292" i="54027"/>
  <c r="W291" i="54027"/>
  <c r="W290" i="54027"/>
  <c r="W289" i="54027"/>
  <c r="W288" i="54027"/>
  <c r="W287" i="54027"/>
  <c r="W286" i="54027"/>
  <c r="W285" i="54027"/>
  <c r="W284" i="54027"/>
  <c r="W283" i="54027"/>
  <c r="W282" i="54027"/>
  <c r="W281" i="54027"/>
  <c r="W280" i="54027"/>
  <c r="W279" i="54027"/>
  <c r="U303" i="54027"/>
  <c r="U302" i="54027"/>
  <c r="U301" i="54027"/>
  <c r="U300" i="54027"/>
  <c r="U299" i="54027"/>
  <c r="U298" i="54027"/>
  <c r="U297" i="54027"/>
  <c r="U296" i="54027"/>
  <c r="U295" i="54027"/>
  <c r="U294" i="54027"/>
  <c r="U293" i="54027"/>
  <c r="U292" i="54027"/>
  <c r="U291" i="54027"/>
  <c r="U290" i="54027"/>
  <c r="U289" i="54027"/>
  <c r="U288" i="54027"/>
  <c r="U287" i="54027"/>
  <c r="U286" i="54027"/>
  <c r="U285" i="54027"/>
  <c r="U284" i="54027"/>
  <c r="U283" i="54027"/>
  <c r="U282" i="54027"/>
  <c r="U281" i="54027"/>
  <c r="U280" i="54027"/>
  <c r="U279" i="54027"/>
  <c r="S303" i="54027"/>
  <c r="S302" i="54027"/>
  <c r="S301" i="54027"/>
  <c r="S300" i="54027"/>
  <c r="S299" i="54027"/>
  <c r="S298" i="54027"/>
  <c r="S297" i="54027"/>
  <c r="S296" i="54027"/>
  <c r="S295" i="54027"/>
  <c r="S294" i="54027"/>
  <c r="S293" i="54027"/>
  <c r="S292" i="54027"/>
  <c r="S291" i="54027"/>
  <c r="S290" i="54027"/>
  <c r="S289" i="54027"/>
  <c r="S288" i="54027"/>
  <c r="S287" i="54027"/>
  <c r="S286" i="54027"/>
  <c r="S285" i="54027"/>
  <c r="S284" i="54027"/>
  <c r="S283" i="54027"/>
  <c r="S282" i="54027"/>
  <c r="S281" i="54027"/>
  <c r="S280" i="54027"/>
  <c r="S279" i="54027"/>
  <c r="Q303" i="54027"/>
  <c r="Q302" i="54027"/>
  <c r="Q301" i="54027"/>
  <c r="Q300" i="54027"/>
  <c r="Q299" i="54027"/>
  <c r="Q298" i="54027"/>
  <c r="Q297" i="54027"/>
  <c r="Q296" i="54027"/>
  <c r="Q295" i="54027"/>
  <c r="Q294" i="54027"/>
  <c r="Q293" i="54027"/>
  <c r="Q292" i="54027"/>
  <c r="Q291" i="54027"/>
  <c r="Q290" i="54027"/>
  <c r="Q289" i="54027"/>
  <c r="Q288" i="54027"/>
  <c r="Q287" i="54027"/>
  <c r="Q286" i="54027"/>
  <c r="Q285" i="54027"/>
  <c r="Q284" i="54027"/>
  <c r="Q283" i="54027"/>
  <c r="Q282" i="54027"/>
  <c r="Q281" i="54027"/>
  <c r="Q280" i="54027"/>
  <c r="Q279" i="54027"/>
  <c r="O303" i="54027"/>
  <c r="O302" i="54027"/>
  <c r="O301" i="54027"/>
  <c r="O300" i="54027"/>
  <c r="O299" i="54027"/>
  <c r="O298" i="54027"/>
  <c r="O297" i="54027"/>
  <c r="O296" i="54027"/>
  <c r="O295" i="54027"/>
  <c r="O294" i="54027"/>
  <c r="O293" i="54027"/>
  <c r="O292" i="54027"/>
  <c r="O291" i="54027"/>
  <c r="O290" i="54027"/>
  <c r="O289" i="54027"/>
  <c r="O288" i="54027"/>
  <c r="O287" i="54027"/>
  <c r="O286" i="54027"/>
  <c r="O285" i="54027"/>
  <c r="O284" i="54027"/>
  <c r="O283" i="54027"/>
  <c r="O282" i="54027"/>
  <c r="O281" i="54027"/>
  <c r="O280" i="54027"/>
  <c r="O279" i="54027"/>
  <c r="M303" i="54027"/>
  <c r="M302" i="54027"/>
  <c r="M301" i="54027"/>
  <c r="M300" i="54027"/>
  <c r="M299" i="54027"/>
  <c r="M298" i="54027"/>
  <c r="M297" i="54027"/>
  <c r="M296" i="54027"/>
  <c r="M295" i="54027"/>
  <c r="M294" i="54027"/>
  <c r="M293" i="54027"/>
  <c r="M292" i="54027"/>
  <c r="M291" i="54027"/>
  <c r="M290" i="54027"/>
  <c r="M289" i="54027"/>
  <c r="M288" i="54027"/>
  <c r="M287" i="54027"/>
  <c r="M286" i="54027"/>
  <c r="M285" i="54027"/>
  <c r="M284" i="54027"/>
  <c r="M283" i="54027"/>
  <c r="M282" i="54027"/>
  <c r="M281" i="54027"/>
  <c r="M280" i="54027"/>
  <c r="M279" i="54027"/>
  <c r="K303" i="54027"/>
  <c r="K302" i="54027"/>
  <c r="K301" i="54027"/>
  <c r="K300" i="54027"/>
  <c r="K299" i="54027"/>
  <c r="K298" i="54027"/>
  <c r="K297" i="54027"/>
  <c r="K296" i="54027"/>
  <c r="K295" i="54027"/>
  <c r="K294" i="54027"/>
  <c r="K293" i="54027"/>
  <c r="K292" i="54027"/>
  <c r="K291" i="54027"/>
  <c r="K290" i="54027"/>
  <c r="K289" i="54027"/>
  <c r="K288" i="54027"/>
  <c r="K287" i="54027"/>
  <c r="K286" i="54027"/>
  <c r="K285" i="54027"/>
  <c r="K284" i="54027"/>
  <c r="K283" i="54027"/>
  <c r="K282" i="54027"/>
  <c r="K281" i="54027"/>
  <c r="K280" i="54027"/>
  <c r="K279" i="54027"/>
  <c r="I303" i="54027"/>
  <c r="I302" i="54027"/>
  <c r="I301" i="54027"/>
  <c r="I300" i="54027"/>
  <c r="I299" i="54027"/>
  <c r="I298" i="54027"/>
  <c r="I297" i="54027"/>
  <c r="I296" i="54027"/>
  <c r="I295" i="54027"/>
  <c r="I294" i="54027"/>
  <c r="I293" i="54027"/>
  <c r="I292" i="54027"/>
  <c r="I291" i="54027"/>
  <c r="I290" i="54027"/>
  <c r="I289" i="54027"/>
  <c r="I288" i="54027"/>
  <c r="I287" i="54027"/>
  <c r="I286" i="54027"/>
  <c r="I285" i="54027"/>
  <c r="I284" i="54027"/>
  <c r="I283" i="54027"/>
  <c r="I282" i="54027"/>
  <c r="I281" i="54027"/>
  <c r="I280" i="54027"/>
  <c r="I279" i="54027"/>
  <c r="G303" i="54027"/>
  <c r="G302" i="54027"/>
  <c r="G301" i="54027"/>
  <c r="G300" i="54027"/>
  <c r="G299" i="54027"/>
  <c r="G298" i="54027"/>
  <c r="G297" i="54027"/>
  <c r="G296" i="54027"/>
  <c r="G295" i="54027"/>
  <c r="G294" i="54027"/>
  <c r="G293" i="54027"/>
  <c r="G292" i="54027"/>
  <c r="G291" i="54027"/>
  <c r="G290" i="54027"/>
  <c r="G289" i="54027"/>
  <c r="G288" i="54027"/>
  <c r="G287" i="54027"/>
  <c r="G286" i="54027"/>
  <c r="G285" i="54027"/>
  <c r="G284" i="54027"/>
  <c r="G283" i="54027"/>
  <c r="G282" i="54027"/>
  <c r="G281" i="54027"/>
  <c r="G280" i="54027"/>
  <c r="G279" i="54027"/>
  <c r="W303" i="54023"/>
  <c r="W302" i="54023"/>
  <c r="W301" i="54023"/>
  <c r="W300" i="54023"/>
  <c r="W299" i="54023"/>
  <c r="W298" i="54023"/>
  <c r="W297" i="54023"/>
  <c r="W296" i="54023"/>
  <c r="W295" i="54023"/>
  <c r="W294" i="54023"/>
  <c r="W293" i="54023"/>
  <c r="W292" i="54023"/>
  <c r="W291" i="54023"/>
  <c r="W290" i="54023"/>
  <c r="W289" i="54023"/>
  <c r="W288" i="54023"/>
  <c r="W287" i="54023"/>
  <c r="W286" i="54023"/>
  <c r="W285" i="54023"/>
  <c r="W284" i="54023"/>
  <c r="W283" i="54023"/>
  <c r="W282" i="54023"/>
  <c r="W281" i="54023"/>
  <c r="W280" i="54023"/>
  <c r="W279" i="54023"/>
  <c r="U303" i="54023"/>
  <c r="U302" i="54023"/>
  <c r="U301" i="54023"/>
  <c r="U300" i="54023"/>
  <c r="U299" i="54023"/>
  <c r="U298" i="54023"/>
  <c r="U297" i="54023"/>
  <c r="U296" i="54023"/>
  <c r="U295" i="54023"/>
  <c r="U294" i="54023"/>
  <c r="U293" i="54023"/>
  <c r="U292" i="54023"/>
  <c r="U291" i="54023"/>
  <c r="U290" i="54023"/>
  <c r="U289" i="54023"/>
  <c r="U288" i="54023"/>
  <c r="U287" i="54023"/>
  <c r="U286" i="54023"/>
  <c r="U285" i="54023"/>
  <c r="U284" i="54023"/>
  <c r="U283" i="54023"/>
  <c r="U282" i="54023"/>
  <c r="U281" i="54023"/>
  <c r="U280" i="54023"/>
  <c r="U279" i="54023"/>
  <c r="S303" i="54023"/>
  <c r="S302" i="54023"/>
  <c r="S301" i="54023"/>
  <c r="S300" i="54023"/>
  <c r="S299" i="54023"/>
  <c r="S298" i="54023"/>
  <c r="S297" i="54023"/>
  <c r="S296" i="54023"/>
  <c r="S295" i="54023"/>
  <c r="S294" i="54023"/>
  <c r="S293" i="54023"/>
  <c r="S292" i="54023"/>
  <c r="S291" i="54023"/>
  <c r="S290" i="54023"/>
  <c r="S289" i="54023"/>
  <c r="S288" i="54023"/>
  <c r="S287" i="54023"/>
  <c r="S286" i="54023"/>
  <c r="S285" i="54023"/>
  <c r="S284" i="54023"/>
  <c r="S283" i="54023"/>
  <c r="S282" i="54023"/>
  <c r="S281" i="54023"/>
  <c r="S280" i="54023"/>
  <c r="S279" i="54023"/>
  <c r="Q303" i="54023"/>
  <c r="Q302" i="54023"/>
  <c r="Q301" i="54023"/>
  <c r="Q300" i="54023"/>
  <c r="Q299" i="54023"/>
  <c r="Q298" i="54023"/>
  <c r="Q297" i="54023"/>
  <c r="Q296" i="54023"/>
  <c r="Q295" i="54023"/>
  <c r="Q294" i="54023"/>
  <c r="Q293" i="54023"/>
  <c r="Q292" i="54023"/>
  <c r="Q291" i="54023"/>
  <c r="Q290" i="54023"/>
  <c r="Q289" i="54023"/>
  <c r="Q288" i="54023"/>
  <c r="Q287" i="54023"/>
  <c r="Q286" i="54023"/>
  <c r="Q285" i="54023"/>
  <c r="Q284" i="54023"/>
  <c r="Q283" i="54023"/>
  <c r="Q282" i="54023"/>
  <c r="Q281" i="54023"/>
  <c r="Q280" i="54023"/>
  <c r="Q279" i="54023"/>
  <c r="O303" i="54023"/>
  <c r="O302" i="54023"/>
  <c r="O301" i="54023"/>
  <c r="O300" i="54023"/>
  <c r="O299" i="54023"/>
  <c r="O298" i="54023"/>
  <c r="O297" i="54023"/>
  <c r="O296" i="54023"/>
  <c r="O295" i="54023"/>
  <c r="O294" i="54023"/>
  <c r="O293" i="54023"/>
  <c r="O292" i="54023"/>
  <c r="O291" i="54023"/>
  <c r="O290" i="54023"/>
  <c r="O289" i="54023"/>
  <c r="O288" i="54023"/>
  <c r="O287" i="54023"/>
  <c r="O286" i="54023"/>
  <c r="O285" i="54023"/>
  <c r="O284" i="54023"/>
  <c r="O283" i="54023"/>
  <c r="O282" i="54023"/>
  <c r="O281" i="54023"/>
  <c r="O280" i="54023"/>
  <c r="O279" i="54023"/>
  <c r="M303" i="54023"/>
  <c r="M302" i="54023"/>
  <c r="M301" i="54023"/>
  <c r="M300" i="54023"/>
  <c r="M299" i="54023"/>
  <c r="M298" i="54023"/>
  <c r="M297" i="54023"/>
  <c r="M296" i="54023"/>
  <c r="M295" i="54023"/>
  <c r="M294" i="54023"/>
  <c r="M293" i="54023"/>
  <c r="M292" i="54023"/>
  <c r="M291" i="54023"/>
  <c r="M290" i="54023"/>
  <c r="M289" i="54023"/>
  <c r="M288" i="54023"/>
  <c r="M287" i="54023"/>
  <c r="M286" i="54023"/>
  <c r="M285" i="54023"/>
  <c r="M284" i="54023"/>
  <c r="M283" i="54023"/>
  <c r="M282" i="54023"/>
  <c r="M281" i="54023"/>
  <c r="M280" i="54023"/>
  <c r="M279" i="54023"/>
  <c r="K303" i="54023"/>
  <c r="K302" i="54023"/>
  <c r="K301" i="54023"/>
  <c r="K300" i="54023"/>
  <c r="K299" i="54023"/>
  <c r="K298" i="54023"/>
  <c r="K297" i="54023"/>
  <c r="K296" i="54023"/>
  <c r="K295" i="54023"/>
  <c r="K294" i="54023"/>
  <c r="K293" i="54023"/>
  <c r="K292" i="54023"/>
  <c r="K291" i="54023"/>
  <c r="K290" i="54023"/>
  <c r="K289" i="54023"/>
  <c r="K288" i="54023"/>
  <c r="K287" i="54023"/>
  <c r="K286" i="54023"/>
  <c r="K285" i="54023"/>
  <c r="K284" i="54023"/>
  <c r="K283" i="54023"/>
  <c r="K282" i="54023"/>
  <c r="K281" i="54023"/>
  <c r="K280" i="54023"/>
  <c r="K279" i="54023"/>
  <c r="I303" i="54023"/>
  <c r="I302" i="54023"/>
  <c r="I301" i="54023"/>
  <c r="I300" i="54023"/>
  <c r="I299" i="54023"/>
  <c r="I298" i="54023"/>
  <c r="I297" i="54023"/>
  <c r="I296" i="54023"/>
  <c r="I295" i="54023"/>
  <c r="I294" i="54023"/>
  <c r="I293" i="54023"/>
  <c r="I292" i="54023"/>
  <c r="I291" i="54023"/>
  <c r="I290" i="54023"/>
  <c r="I289" i="54023"/>
  <c r="I288" i="54023"/>
  <c r="I287" i="54023"/>
  <c r="I286" i="54023"/>
  <c r="I285" i="54023"/>
  <c r="I284" i="54023"/>
  <c r="I283" i="54023"/>
  <c r="I282" i="54023"/>
  <c r="I281" i="54023"/>
  <c r="I280" i="54023"/>
  <c r="I279" i="54023"/>
  <c r="G303" i="54023"/>
  <c r="G302" i="54023"/>
  <c r="G301" i="54023"/>
  <c r="G300" i="54023"/>
  <c r="G299" i="54023"/>
  <c r="G298" i="54023"/>
  <c r="G297" i="54023"/>
  <c r="G296" i="54023"/>
  <c r="G295" i="54023"/>
  <c r="G294" i="54023"/>
  <c r="G293" i="54023"/>
  <c r="G292" i="54023"/>
  <c r="G291" i="54023"/>
  <c r="G290" i="54023"/>
  <c r="G289" i="54023"/>
  <c r="G288" i="54023"/>
  <c r="G287" i="54023"/>
  <c r="G286" i="54023"/>
  <c r="G285" i="54023"/>
  <c r="G284" i="54023"/>
  <c r="G283" i="54023"/>
  <c r="G282" i="54023"/>
  <c r="G281" i="54023"/>
  <c r="G280" i="54023"/>
  <c r="G279" i="54023"/>
  <c r="U257" i="54024"/>
  <c r="U256" i="54024"/>
  <c r="K268" i="54024"/>
  <c r="K267" i="54024"/>
  <c r="K266" i="54024"/>
  <c r="K265" i="54024"/>
  <c r="K264" i="54024"/>
  <c r="K263" i="54024"/>
  <c r="K262" i="54024"/>
  <c r="K261" i="54024"/>
  <c r="K260" i="54024"/>
  <c r="K259" i="54024"/>
  <c r="K258" i="54024"/>
  <c r="K257" i="54024"/>
  <c r="K256" i="54024"/>
  <c r="I268" i="54024"/>
  <c r="I267" i="54024"/>
  <c r="I266" i="54024"/>
  <c r="I265" i="54024"/>
  <c r="I264" i="54024"/>
  <c r="I263" i="54024"/>
  <c r="I262" i="54024"/>
  <c r="I261" i="54024"/>
  <c r="I260" i="54024"/>
  <c r="I259" i="54024"/>
  <c r="I258" i="54024"/>
  <c r="I257" i="54024"/>
  <c r="I256" i="54024"/>
  <c r="G268" i="54024"/>
  <c r="G267" i="54024"/>
  <c r="G266" i="54024"/>
  <c r="G265" i="54024"/>
  <c r="G264" i="54024"/>
  <c r="G263" i="54024"/>
  <c r="G262" i="54024"/>
  <c r="G261" i="54024"/>
  <c r="G260" i="54024"/>
  <c r="G259" i="54024"/>
  <c r="G258" i="54024"/>
  <c r="G257" i="54024"/>
  <c r="G256" i="54024"/>
  <c r="U257" i="54025"/>
  <c r="U256" i="54025"/>
  <c r="K268" i="54025"/>
  <c r="K267" i="54025"/>
  <c r="K266" i="54025"/>
  <c r="K265" i="54025"/>
  <c r="K264" i="54025"/>
  <c r="K263" i="54025"/>
  <c r="K262" i="54025"/>
  <c r="K261" i="54025"/>
  <c r="K260" i="54025"/>
  <c r="K259" i="54025"/>
  <c r="K258" i="54025"/>
  <c r="K257" i="54025"/>
  <c r="K256" i="54025"/>
  <c r="I268" i="54025"/>
  <c r="I267" i="54025"/>
  <c r="I266" i="54025"/>
  <c r="I265" i="54025"/>
  <c r="I264" i="54025"/>
  <c r="I263" i="54025"/>
  <c r="I262" i="54025"/>
  <c r="I261" i="54025"/>
  <c r="I260" i="54025"/>
  <c r="I259" i="54025"/>
  <c r="I258" i="54025"/>
  <c r="I257" i="54025"/>
  <c r="I256" i="54025"/>
  <c r="G268" i="54025"/>
  <c r="G267" i="54025"/>
  <c r="G266" i="54025"/>
  <c r="G265" i="54025"/>
  <c r="G264" i="54025"/>
  <c r="G263" i="54025"/>
  <c r="G262" i="54025"/>
  <c r="G261" i="54025"/>
  <c r="G260" i="54025"/>
  <c r="G259" i="54025"/>
  <c r="G258" i="54025"/>
  <c r="G257" i="54025"/>
  <c r="G256" i="54025"/>
  <c r="U257" i="54026"/>
  <c r="U256" i="54026"/>
  <c r="K268" i="54026"/>
  <c r="K267" i="54026"/>
  <c r="K266" i="54026"/>
  <c r="K265" i="54026"/>
  <c r="K264" i="54026"/>
  <c r="K263" i="54026"/>
  <c r="K262" i="54026"/>
  <c r="K261" i="54026"/>
  <c r="K260" i="54026"/>
  <c r="K259" i="54026"/>
  <c r="K258" i="54026"/>
  <c r="K257" i="54026"/>
  <c r="K256" i="54026"/>
  <c r="I268" i="54026"/>
  <c r="I267" i="54026"/>
  <c r="I266" i="54026"/>
  <c r="I265" i="54026"/>
  <c r="I264" i="54026"/>
  <c r="I263" i="54026"/>
  <c r="I262" i="54026"/>
  <c r="I261" i="54026"/>
  <c r="I260" i="54026"/>
  <c r="I259" i="54026"/>
  <c r="I258" i="54026"/>
  <c r="I257" i="54026"/>
  <c r="I256" i="54026"/>
  <c r="G268" i="54026"/>
  <c r="G267" i="54026"/>
  <c r="G266" i="54026"/>
  <c r="G265" i="54026"/>
  <c r="G264" i="54026"/>
  <c r="G263" i="54026"/>
  <c r="G262" i="54026"/>
  <c r="G261" i="54026"/>
  <c r="G260" i="54026"/>
  <c r="G259" i="54026"/>
  <c r="G258" i="54026"/>
  <c r="G257" i="54026"/>
  <c r="G256" i="54026"/>
  <c r="U257" i="54027"/>
  <c r="U256" i="54027"/>
  <c r="K268" i="54027"/>
  <c r="K267" i="54027"/>
  <c r="K266" i="54027"/>
  <c r="K265" i="54027"/>
  <c r="K264" i="54027"/>
  <c r="K263" i="54027"/>
  <c r="K262" i="54027"/>
  <c r="K261" i="54027"/>
  <c r="K260" i="54027"/>
  <c r="K259" i="54027"/>
  <c r="K258" i="54027"/>
  <c r="K257" i="54027"/>
  <c r="K256" i="54027"/>
  <c r="I268" i="54027"/>
  <c r="I267" i="54027"/>
  <c r="I266" i="54027"/>
  <c r="I265" i="54027"/>
  <c r="I264" i="54027"/>
  <c r="I263" i="54027"/>
  <c r="I262" i="54027"/>
  <c r="I261" i="54027"/>
  <c r="I260" i="54027"/>
  <c r="I259" i="54027"/>
  <c r="I258" i="54027"/>
  <c r="I257" i="54027"/>
  <c r="I256" i="54027"/>
  <c r="G268" i="54027"/>
  <c r="G267" i="54027"/>
  <c r="G266" i="54027"/>
  <c r="G265" i="54027"/>
  <c r="G264" i="54027"/>
  <c r="G263" i="54027"/>
  <c r="G262" i="54027"/>
  <c r="G261" i="54027"/>
  <c r="G260" i="54027"/>
  <c r="G259" i="54027"/>
  <c r="G258" i="54027"/>
  <c r="G257" i="54027"/>
  <c r="G256" i="54027"/>
  <c r="U257" i="54023"/>
  <c r="U256" i="54023"/>
  <c r="K268" i="54023"/>
  <c r="K267" i="54023"/>
  <c r="K266" i="54023"/>
  <c r="K265" i="54023"/>
  <c r="K264" i="54023"/>
  <c r="K263" i="54023"/>
  <c r="K262" i="54023"/>
  <c r="K261" i="54023"/>
  <c r="K260" i="54023"/>
  <c r="K259" i="54023"/>
  <c r="K258" i="54023"/>
  <c r="K257" i="54023"/>
  <c r="K256" i="54023"/>
  <c r="I268" i="54023"/>
  <c r="I267" i="54023"/>
  <c r="I266" i="54023"/>
  <c r="I265" i="54023"/>
  <c r="I264" i="54023"/>
  <c r="I263" i="54023"/>
  <c r="I262" i="54023"/>
  <c r="I261" i="54023"/>
  <c r="I260" i="54023"/>
  <c r="I259" i="54023"/>
  <c r="I258" i="54023"/>
  <c r="I257" i="54023"/>
  <c r="I256" i="54023"/>
  <c r="G268" i="54023"/>
  <c r="G267" i="54023"/>
  <c r="G266" i="54023"/>
  <c r="G265" i="54023"/>
  <c r="G264" i="54023"/>
  <c r="G263" i="54023"/>
  <c r="G262" i="54023"/>
  <c r="G261" i="54023"/>
  <c r="G260" i="54023"/>
  <c r="G259" i="54023"/>
  <c r="G258" i="54023"/>
  <c r="G257" i="54023"/>
  <c r="G256" i="54023"/>
  <c r="Y248" i="54024"/>
  <c r="Y247" i="54024"/>
  <c r="Y246" i="54024"/>
  <c r="Y245" i="54024"/>
  <c r="Y244" i="54024"/>
  <c r="Y243" i="54024"/>
  <c r="Y242" i="54024"/>
  <c r="Y241" i="54024"/>
  <c r="Y240" i="54024"/>
  <c r="Y239" i="54024"/>
  <c r="Y238" i="54024"/>
  <c r="Y237" i="54024"/>
  <c r="Y236" i="54024"/>
  <c r="Y235" i="54024"/>
  <c r="Y234" i="54024"/>
  <c r="Y233" i="54024"/>
  <c r="Y231" i="54024"/>
  <c r="Y230" i="54024"/>
  <c r="Y229" i="54024"/>
  <c r="Y228" i="54024"/>
  <c r="Y227" i="54024"/>
  <c r="Y226" i="54024"/>
  <c r="Y225" i="54024"/>
  <c r="Y224" i="54024"/>
  <c r="Y223" i="54024"/>
  <c r="W248" i="54024"/>
  <c r="W247" i="54024"/>
  <c r="W246" i="54024"/>
  <c r="W245" i="54024"/>
  <c r="W244" i="54024"/>
  <c r="W243" i="54024"/>
  <c r="W242" i="54024"/>
  <c r="W241" i="54024"/>
  <c r="W240" i="54024"/>
  <c r="W239" i="54024"/>
  <c r="W238" i="54024"/>
  <c r="W237" i="54024"/>
  <c r="W236" i="54024"/>
  <c r="W235" i="54024"/>
  <c r="W234" i="54024"/>
  <c r="W233" i="54024"/>
  <c r="W231" i="54024"/>
  <c r="W230" i="54024"/>
  <c r="W229" i="54024"/>
  <c r="W228" i="54024"/>
  <c r="W227" i="54024"/>
  <c r="W226" i="54024"/>
  <c r="W225" i="54024"/>
  <c r="W224" i="54024"/>
  <c r="W223" i="54024"/>
  <c r="U248" i="54024"/>
  <c r="U247" i="54024"/>
  <c r="U246" i="54024"/>
  <c r="U245" i="54024"/>
  <c r="U244" i="54024"/>
  <c r="U243" i="54024"/>
  <c r="U242" i="54024"/>
  <c r="U241" i="54024"/>
  <c r="U240" i="54024"/>
  <c r="U239" i="54024"/>
  <c r="U238" i="54024"/>
  <c r="U237" i="54024"/>
  <c r="U236" i="54024"/>
  <c r="U235" i="54024"/>
  <c r="U234" i="54024"/>
  <c r="U233" i="54024"/>
  <c r="U232" i="54024"/>
  <c r="U231" i="54024"/>
  <c r="U230" i="54024"/>
  <c r="U229" i="54024"/>
  <c r="U228" i="54024"/>
  <c r="U227" i="54024"/>
  <c r="U226" i="54024"/>
  <c r="U225" i="54024"/>
  <c r="U224" i="54024"/>
  <c r="U223" i="54024"/>
  <c r="S248" i="54024"/>
  <c r="S247" i="54024"/>
  <c r="S246" i="54024"/>
  <c r="S245" i="54024"/>
  <c r="S244" i="54024"/>
  <c r="S243" i="54024"/>
  <c r="S242" i="54024"/>
  <c r="S241" i="54024"/>
  <c r="S240" i="54024"/>
  <c r="S239" i="54024"/>
  <c r="S238" i="54024"/>
  <c r="S237" i="54024"/>
  <c r="S236" i="54024"/>
  <c r="S235" i="54024"/>
  <c r="S234" i="54024"/>
  <c r="S233" i="54024"/>
  <c r="S231" i="54024"/>
  <c r="S230" i="54024"/>
  <c r="S229" i="54024"/>
  <c r="S228" i="54024"/>
  <c r="S227" i="54024"/>
  <c r="S226" i="54024"/>
  <c r="S225" i="54024"/>
  <c r="S224" i="54024"/>
  <c r="S223" i="54024"/>
  <c r="Q248" i="54024"/>
  <c r="Q247" i="54024"/>
  <c r="Q246" i="54024"/>
  <c r="Q245" i="54024"/>
  <c r="Q244" i="54024"/>
  <c r="Q243" i="54024"/>
  <c r="Q242" i="54024"/>
  <c r="Q241" i="54024"/>
  <c r="Q240" i="54024"/>
  <c r="Q239" i="54024"/>
  <c r="Q238" i="54024"/>
  <c r="Q237" i="54024"/>
  <c r="Q236" i="54024"/>
  <c r="Q235" i="54024"/>
  <c r="Q234" i="54024"/>
  <c r="Q233" i="54024"/>
  <c r="Q232" i="54024"/>
  <c r="Q231" i="54024"/>
  <c r="Q230" i="54024"/>
  <c r="Q229" i="54024"/>
  <c r="Q228" i="54024"/>
  <c r="Q227" i="54024"/>
  <c r="Q226" i="54024"/>
  <c r="Q225" i="54024"/>
  <c r="Q224" i="54024"/>
  <c r="Q223" i="54024"/>
  <c r="O248" i="54024"/>
  <c r="O247" i="54024"/>
  <c r="O246" i="54024"/>
  <c r="O245" i="54024"/>
  <c r="O244" i="54024"/>
  <c r="O243" i="54024"/>
  <c r="O242" i="54024"/>
  <c r="O241" i="54024"/>
  <c r="O240" i="54024"/>
  <c r="O239" i="54024"/>
  <c r="O238" i="54024"/>
  <c r="O237" i="54024"/>
  <c r="O236" i="54024"/>
  <c r="O235" i="54024"/>
  <c r="O234" i="54024"/>
  <c r="O233" i="54024"/>
  <c r="O231" i="54024"/>
  <c r="O230" i="54024"/>
  <c r="O229" i="54024"/>
  <c r="O228" i="54024"/>
  <c r="O227" i="54024"/>
  <c r="O226" i="54024"/>
  <c r="O225" i="54024"/>
  <c r="O224" i="54024"/>
  <c r="O223" i="54024"/>
  <c r="M248" i="54024"/>
  <c r="M247" i="54024"/>
  <c r="M246" i="54024"/>
  <c r="M245" i="54024"/>
  <c r="M244" i="54024"/>
  <c r="M243" i="54024"/>
  <c r="M242" i="54024"/>
  <c r="M241" i="54024"/>
  <c r="M240" i="54024"/>
  <c r="M239" i="54024"/>
  <c r="M238" i="54024"/>
  <c r="M237" i="54024"/>
  <c r="M236" i="54024"/>
  <c r="M235" i="54024"/>
  <c r="M234" i="54024"/>
  <c r="M233" i="54024"/>
  <c r="M231" i="54024"/>
  <c r="M230" i="54024"/>
  <c r="M229" i="54024"/>
  <c r="M228" i="54024"/>
  <c r="M227" i="54024"/>
  <c r="M226" i="54024"/>
  <c r="M225" i="54024"/>
  <c r="M224" i="54024"/>
  <c r="M223" i="54024"/>
  <c r="K248" i="54024"/>
  <c r="K247" i="54024"/>
  <c r="K246" i="54024"/>
  <c r="K245" i="54024"/>
  <c r="K244" i="54024"/>
  <c r="K243" i="54024"/>
  <c r="K242" i="54024"/>
  <c r="K241" i="54024"/>
  <c r="K240" i="54024"/>
  <c r="K239" i="54024"/>
  <c r="K238" i="54024"/>
  <c r="K237" i="54024"/>
  <c r="K236" i="54024"/>
  <c r="K235" i="54024"/>
  <c r="K234" i="54024"/>
  <c r="K233" i="54024"/>
  <c r="K231" i="54024"/>
  <c r="K230" i="54024"/>
  <c r="K229" i="54024"/>
  <c r="K228" i="54024"/>
  <c r="K227" i="54024"/>
  <c r="K226" i="54024"/>
  <c r="K225" i="54024"/>
  <c r="K224" i="54024"/>
  <c r="K223" i="54024"/>
  <c r="I248" i="54024"/>
  <c r="I247" i="54024"/>
  <c r="I246" i="54024"/>
  <c r="I245" i="54024"/>
  <c r="I244" i="54024"/>
  <c r="I243" i="54024"/>
  <c r="I242" i="54024"/>
  <c r="I241" i="54024"/>
  <c r="I240" i="54024"/>
  <c r="I239" i="54024"/>
  <c r="I238" i="54024"/>
  <c r="I237" i="54024"/>
  <c r="I236" i="54024"/>
  <c r="I235" i="54024"/>
  <c r="I234" i="54024"/>
  <c r="I233" i="54024"/>
  <c r="I231" i="54024"/>
  <c r="I230" i="54024"/>
  <c r="I229" i="54024"/>
  <c r="I228" i="54024"/>
  <c r="I227" i="54024"/>
  <c r="I226" i="54024"/>
  <c r="I225" i="54024"/>
  <c r="I224" i="54024"/>
  <c r="I223" i="54024"/>
  <c r="G248" i="54024"/>
  <c r="G247" i="54024"/>
  <c r="G246" i="54024"/>
  <c r="G245" i="54024"/>
  <c r="G244" i="54024"/>
  <c r="G243" i="54024"/>
  <c r="G242" i="54024"/>
  <c r="G241" i="54024"/>
  <c r="G240" i="54024"/>
  <c r="G239" i="54024"/>
  <c r="G238" i="54024"/>
  <c r="G237" i="54024"/>
  <c r="G236" i="54024"/>
  <c r="G235" i="54024"/>
  <c r="G234" i="54024"/>
  <c r="G233" i="54024"/>
  <c r="G231" i="54024"/>
  <c r="G230" i="54024"/>
  <c r="G229" i="54024"/>
  <c r="G228" i="54024"/>
  <c r="G227" i="54024"/>
  <c r="G226" i="54024"/>
  <c r="G225" i="54024"/>
  <c r="G224" i="54024"/>
  <c r="G223" i="54024"/>
  <c r="Y248" i="54025"/>
  <c r="Y247" i="54025"/>
  <c r="Y246" i="54025"/>
  <c r="Y245" i="54025"/>
  <c r="Y244" i="54025"/>
  <c r="Y243" i="54025"/>
  <c r="Y242" i="54025"/>
  <c r="Y241" i="54025"/>
  <c r="Y240" i="54025"/>
  <c r="Y239" i="54025"/>
  <c r="Y238" i="54025"/>
  <c r="Y237" i="54025"/>
  <c r="Y236" i="54025"/>
  <c r="Y235" i="54025"/>
  <c r="Y234" i="54025"/>
  <c r="Y233" i="54025"/>
  <c r="Y231" i="54025"/>
  <c r="Y230" i="54025"/>
  <c r="Y229" i="54025"/>
  <c r="Y228" i="54025"/>
  <c r="Y227" i="54025"/>
  <c r="Y226" i="54025"/>
  <c r="Y225" i="54025"/>
  <c r="Y224" i="54025"/>
  <c r="Y223" i="54025"/>
  <c r="W248" i="54025"/>
  <c r="W247" i="54025"/>
  <c r="W246" i="54025"/>
  <c r="W245" i="54025"/>
  <c r="W244" i="54025"/>
  <c r="W243" i="54025"/>
  <c r="W242" i="54025"/>
  <c r="W241" i="54025"/>
  <c r="W240" i="54025"/>
  <c r="W239" i="54025"/>
  <c r="W238" i="54025"/>
  <c r="W237" i="54025"/>
  <c r="W236" i="54025"/>
  <c r="W235" i="54025"/>
  <c r="W234" i="54025"/>
  <c r="W233" i="54025"/>
  <c r="W231" i="54025"/>
  <c r="W230" i="54025"/>
  <c r="W229" i="54025"/>
  <c r="W228" i="54025"/>
  <c r="W227" i="54025"/>
  <c r="W226" i="54025"/>
  <c r="W225" i="54025"/>
  <c r="W224" i="54025"/>
  <c r="W223" i="54025"/>
  <c r="U248" i="54025"/>
  <c r="U247" i="54025"/>
  <c r="U246" i="54025"/>
  <c r="U245" i="54025"/>
  <c r="U244" i="54025"/>
  <c r="U243" i="54025"/>
  <c r="U242" i="54025"/>
  <c r="U241" i="54025"/>
  <c r="U240" i="54025"/>
  <c r="U239" i="54025"/>
  <c r="U238" i="54025"/>
  <c r="U237" i="54025"/>
  <c r="U236" i="54025"/>
  <c r="U235" i="54025"/>
  <c r="U234" i="54025"/>
  <c r="U233" i="54025"/>
  <c r="U232" i="54025"/>
  <c r="U231" i="54025"/>
  <c r="U230" i="54025"/>
  <c r="U229" i="54025"/>
  <c r="U228" i="54025"/>
  <c r="U227" i="54025"/>
  <c r="U226" i="54025"/>
  <c r="U225" i="54025"/>
  <c r="U224" i="54025"/>
  <c r="U223" i="54025"/>
  <c r="S248" i="54025"/>
  <c r="S247" i="54025"/>
  <c r="S246" i="54025"/>
  <c r="S245" i="54025"/>
  <c r="S244" i="54025"/>
  <c r="S243" i="54025"/>
  <c r="S242" i="54025"/>
  <c r="S241" i="54025"/>
  <c r="S240" i="54025"/>
  <c r="S239" i="54025"/>
  <c r="S238" i="54025"/>
  <c r="S237" i="54025"/>
  <c r="S236" i="54025"/>
  <c r="S235" i="54025"/>
  <c r="S234" i="54025"/>
  <c r="S233" i="54025"/>
  <c r="S231" i="54025"/>
  <c r="S230" i="54025"/>
  <c r="S229" i="54025"/>
  <c r="S228" i="54025"/>
  <c r="S227" i="54025"/>
  <c r="S226" i="54025"/>
  <c r="S225" i="54025"/>
  <c r="S224" i="54025"/>
  <c r="S223" i="54025"/>
  <c r="Q248" i="54025"/>
  <c r="Q247" i="54025"/>
  <c r="Q246" i="54025"/>
  <c r="Q245" i="54025"/>
  <c r="Q244" i="54025"/>
  <c r="Q243" i="54025"/>
  <c r="Q242" i="54025"/>
  <c r="Q241" i="54025"/>
  <c r="Q240" i="54025"/>
  <c r="Q239" i="54025"/>
  <c r="Q238" i="54025"/>
  <c r="Q237" i="54025"/>
  <c r="Q236" i="54025"/>
  <c r="Q235" i="54025"/>
  <c r="Q234" i="54025"/>
  <c r="Q233" i="54025"/>
  <c r="Q232" i="54025"/>
  <c r="Q231" i="54025"/>
  <c r="Q230" i="54025"/>
  <c r="Q229" i="54025"/>
  <c r="Q228" i="54025"/>
  <c r="Q227" i="54025"/>
  <c r="Q226" i="54025"/>
  <c r="Q225" i="54025"/>
  <c r="Q224" i="54025"/>
  <c r="Q223" i="54025"/>
  <c r="O248" i="54025"/>
  <c r="O247" i="54025"/>
  <c r="O246" i="54025"/>
  <c r="O245" i="54025"/>
  <c r="O244" i="54025"/>
  <c r="O243" i="54025"/>
  <c r="O242" i="54025"/>
  <c r="O241" i="54025"/>
  <c r="O240" i="54025"/>
  <c r="O239" i="54025"/>
  <c r="O238" i="54025"/>
  <c r="O237" i="54025"/>
  <c r="O236" i="54025"/>
  <c r="O235" i="54025"/>
  <c r="O234" i="54025"/>
  <c r="O233" i="54025"/>
  <c r="O231" i="54025"/>
  <c r="O230" i="54025"/>
  <c r="O229" i="54025"/>
  <c r="O228" i="54025"/>
  <c r="O227" i="54025"/>
  <c r="O226" i="54025"/>
  <c r="O225" i="54025"/>
  <c r="O224" i="54025"/>
  <c r="O223" i="54025"/>
  <c r="M248" i="54025"/>
  <c r="M247" i="54025"/>
  <c r="M246" i="54025"/>
  <c r="M245" i="54025"/>
  <c r="M244" i="54025"/>
  <c r="M243" i="54025"/>
  <c r="M242" i="54025"/>
  <c r="M241" i="54025"/>
  <c r="M240" i="54025"/>
  <c r="M239" i="54025"/>
  <c r="M238" i="54025"/>
  <c r="M237" i="54025"/>
  <c r="M236" i="54025"/>
  <c r="M235" i="54025"/>
  <c r="M234" i="54025"/>
  <c r="M233" i="54025"/>
  <c r="M231" i="54025"/>
  <c r="M230" i="54025"/>
  <c r="M229" i="54025"/>
  <c r="M228" i="54025"/>
  <c r="M227" i="54025"/>
  <c r="M226" i="54025"/>
  <c r="M225" i="54025"/>
  <c r="M224" i="54025"/>
  <c r="M223" i="54025"/>
  <c r="K248" i="54025"/>
  <c r="K247" i="54025"/>
  <c r="K246" i="54025"/>
  <c r="K245" i="54025"/>
  <c r="K244" i="54025"/>
  <c r="K243" i="54025"/>
  <c r="K242" i="54025"/>
  <c r="K241" i="54025"/>
  <c r="K240" i="54025"/>
  <c r="K239" i="54025"/>
  <c r="K238" i="54025"/>
  <c r="K237" i="54025"/>
  <c r="K236" i="54025"/>
  <c r="K235" i="54025"/>
  <c r="K234" i="54025"/>
  <c r="K233" i="54025"/>
  <c r="K231" i="54025"/>
  <c r="K230" i="54025"/>
  <c r="K229" i="54025"/>
  <c r="K228" i="54025"/>
  <c r="K227" i="54025"/>
  <c r="K226" i="54025"/>
  <c r="K225" i="54025"/>
  <c r="K224" i="54025"/>
  <c r="K223" i="54025"/>
  <c r="I248" i="54025"/>
  <c r="I247" i="54025"/>
  <c r="I246" i="54025"/>
  <c r="I245" i="54025"/>
  <c r="I244" i="54025"/>
  <c r="I243" i="54025"/>
  <c r="I242" i="54025"/>
  <c r="I241" i="54025"/>
  <c r="I240" i="54025"/>
  <c r="I239" i="54025"/>
  <c r="I238" i="54025"/>
  <c r="I237" i="54025"/>
  <c r="I236" i="54025"/>
  <c r="I235" i="54025"/>
  <c r="I234" i="54025"/>
  <c r="I233" i="54025"/>
  <c r="I231" i="54025"/>
  <c r="I230" i="54025"/>
  <c r="I229" i="54025"/>
  <c r="I228" i="54025"/>
  <c r="I227" i="54025"/>
  <c r="I226" i="54025"/>
  <c r="I225" i="54025"/>
  <c r="I224" i="54025"/>
  <c r="I223" i="54025"/>
  <c r="G248" i="54025"/>
  <c r="G247" i="54025"/>
  <c r="G246" i="54025"/>
  <c r="G245" i="54025"/>
  <c r="G244" i="54025"/>
  <c r="G243" i="54025"/>
  <c r="G242" i="54025"/>
  <c r="G241" i="54025"/>
  <c r="G240" i="54025"/>
  <c r="G239" i="54025"/>
  <c r="G238" i="54025"/>
  <c r="G237" i="54025"/>
  <c r="G236" i="54025"/>
  <c r="G235" i="54025"/>
  <c r="G234" i="54025"/>
  <c r="G233" i="54025"/>
  <c r="G231" i="54025"/>
  <c r="G230" i="54025"/>
  <c r="G229" i="54025"/>
  <c r="G228" i="54025"/>
  <c r="G227" i="54025"/>
  <c r="G226" i="54025"/>
  <c r="G225" i="54025"/>
  <c r="G224" i="54025"/>
  <c r="G223" i="54025"/>
  <c r="Y248" i="54026"/>
  <c r="Y247" i="54026"/>
  <c r="Y246" i="54026"/>
  <c r="Y245" i="54026"/>
  <c r="Y244" i="54026"/>
  <c r="Y243" i="54026"/>
  <c r="Y242" i="54026"/>
  <c r="Y241" i="54026"/>
  <c r="Y240" i="54026"/>
  <c r="Y239" i="54026"/>
  <c r="Y238" i="54026"/>
  <c r="Y237" i="54026"/>
  <c r="Y236" i="54026"/>
  <c r="Y235" i="54026"/>
  <c r="Y234" i="54026"/>
  <c r="Y233" i="54026"/>
  <c r="Y231" i="54026"/>
  <c r="Y230" i="54026"/>
  <c r="Y229" i="54026"/>
  <c r="Y228" i="54026"/>
  <c r="Y227" i="54026"/>
  <c r="Y226" i="54026"/>
  <c r="Y225" i="54026"/>
  <c r="Y224" i="54026"/>
  <c r="Y223" i="54026"/>
  <c r="W248" i="54026"/>
  <c r="W247" i="54026"/>
  <c r="W246" i="54026"/>
  <c r="W245" i="54026"/>
  <c r="W244" i="54026"/>
  <c r="W243" i="54026"/>
  <c r="W242" i="54026"/>
  <c r="W241" i="54026"/>
  <c r="W240" i="54026"/>
  <c r="W239" i="54026"/>
  <c r="W238" i="54026"/>
  <c r="W237" i="54026"/>
  <c r="W236" i="54026"/>
  <c r="W235" i="54026"/>
  <c r="W234" i="54026"/>
  <c r="W233" i="54026"/>
  <c r="W231" i="54026"/>
  <c r="W230" i="54026"/>
  <c r="W229" i="54026"/>
  <c r="W228" i="54026"/>
  <c r="W227" i="54026"/>
  <c r="W226" i="54026"/>
  <c r="W225" i="54026"/>
  <c r="W224" i="54026"/>
  <c r="W223" i="54026"/>
  <c r="U248" i="54026"/>
  <c r="U247" i="54026"/>
  <c r="U246" i="54026"/>
  <c r="U245" i="54026"/>
  <c r="U244" i="54026"/>
  <c r="U243" i="54026"/>
  <c r="U242" i="54026"/>
  <c r="U241" i="54026"/>
  <c r="U240" i="54026"/>
  <c r="U239" i="54026"/>
  <c r="U238" i="54026"/>
  <c r="U237" i="54026"/>
  <c r="U236" i="54026"/>
  <c r="U235" i="54026"/>
  <c r="U234" i="54026"/>
  <c r="U233" i="54026"/>
  <c r="U232" i="54026"/>
  <c r="U231" i="54026"/>
  <c r="U230" i="54026"/>
  <c r="U229" i="54026"/>
  <c r="U228" i="54026"/>
  <c r="U227" i="54026"/>
  <c r="U226" i="54026"/>
  <c r="U225" i="54026"/>
  <c r="U224" i="54026"/>
  <c r="U223" i="54026"/>
  <c r="S248" i="54026"/>
  <c r="S247" i="54026"/>
  <c r="S246" i="54026"/>
  <c r="S245" i="54026"/>
  <c r="S244" i="54026"/>
  <c r="S243" i="54026"/>
  <c r="S242" i="54026"/>
  <c r="S241" i="54026"/>
  <c r="S240" i="54026"/>
  <c r="S239" i="54026"/>
  <c r="S238" i="54026"/>
  <c r="S237" i="54026"/>
  <c r="S236" i="54026"/>
  <c r="S235" i="54026"/>
  <c r="S234" i="54026"/>
  <c r="S233" i="54026"/>
  <c r="S231" i="54026"/>
  <c r="S230" i="54026"/>
  <c r="S229" i="54026"/>
  <c r="S228" i="54026"/>
  <c r="S227" i="54026"/>
  <c r="S226" i="54026"/>
  <c r="S225" i="54026"/>
  <c r="S224" i="54026"/>
  <c r="S223" i="54026"/>
  <c r="Q248" i="54026"/>
  <c r="Q247" i="54026"/>
  <c r="Q246" i="54026"/>
  <c r="Q245" i="54026"/>
  <c r="Q244" i="54026"/>
  <c r="Q243" i="54026"/>
  <c r="Q242" i="54026"/>
  <c r="Q241" i="54026"/>
  <c r="Q240" i="54026"/>
  <c r="Q239" i="54026"/>
  <c r="Q238" i="54026"/>
  <c r="Q237" i="54026"/>
  <c r="Q236" i="54026"/>
  <c r="Q235" i="54026"/>
  <c r="Q234" i="54026"/>
  <c r="Q233" i="54026"/>
  <c r="Q232" i="54026"/>
  <c r="Q231" i="54026"/>
  <c r="Q230" i="54026"/>
  <c r="Q229" i="54026"/>
  <c r="Q228" i="54026"/>
  <c r="Q227" i="54026"/>
  <c r="Q226" i="54026"/>
  <c r="Q225" i="54026"/>
  <c r="Q224" i="54026"/>
  <c r="Q223" i="54026"/>
  <c r="O248" i="54026"/>
  <c r="O247" i="54026"/>
  <c r="O246" i="54026"/>
  <c r="O245" i="54026"/>
  <c r="O244" i="54026"/>
  <c r="O243" i="54026"/>
  <c r="O242" i="54026"/>
  <c r="O241" i="54026"/>
  <c r="O240" i="54026"/>
  <c r="O239" i="54026"/>
  <c r="O238" i="54026"/>
  <c r="O237" i="54026"/>
  <c r="O236" i="54026"/>
  <c r="O235" i="54026"/>
  <c r="O234" i="54026"/>
  <c r="O233" i="54026"/>
  <c r="O231" i="54026"/>
  <c r="O230" i="54026"/>
  <c r="O229" i="54026"/>
  <c r="O228" i="54026"/>
  <c r="O227" i="54026"/>
  <c r="O226" i="54026"/>
  <c r="O225" i="54026"/>
  <c r="O224" i="54026"/>
  <c r="O223" i="54026"/>
  <c r="M248" i="54026"/>
  <c r="M247" i="54026"/>
  <c r="M246" i="54026"/>
  <c r="M245" i="54026"/>
  <c r="M244" i="54026"/>
  <c r="M243" i="54026"/>
  <c r="M242" i="54026"/>
  <c r="M241" i="54026"/>
  <c r="M240" i="54026"/>
  <c r="M239" i="54026"/>
  <c r="M238" i="54026"/>
  <c r="M237" i="54026"/>
  <c r="M236" i="54026"/>
  <c r="M235" i="54026"/>
  <c r="M234" i="54026"/>
  <c r="M233" i="54026"/>
  <c r="M231" i="54026"/>
  <c r="M230" i="54026"/>
  <c r="M229" i="54026"/>
  <c r="M228" i="54026"/>
  <c r="M227" i="54026"/>
  <c r="M226" i="54026"/>
  <c r="M225" i="54026"/>
  <c r="M224" i="54026"/>
  <c r="M223" i="54026"/>
  <c r="K248" i="54026"/>
  <c r="K247" i="54026"/>
  <c r="K246" i="54026"/>
  <c r="K245" i="54026"/>
  <c r="K244" i="54026"/>
  <c r="K243" i="54026"/>
  <c r="K242" i="54026"/>
  <c r="K241" i="54026"/>
  <c r="K240" i="54026"/>
  <c r="K239" i="54026"/>
  <c r="K238" i="54026"/>
  <c r="K237" i="54026"/>
  <c r="K236" i="54026"/>
  <c r="K235" i="54026"/>
  <c r="K234" i="54026"/>
  <c r="K233" i="54026"/>
  <c r="K231" i="54026"/>
  <c r="K230" i="54026"/>
  <c r="K229" i="54026"/>
  <c r="K228" i="54026"/>
  <c r="K227" i="54026"/>
  <c r="K226" i="54026"/>
  <c r="K225" i="54026"/>
  <c r="K224" i="54026"/>
  <c r="K223" i="54026"/>
  <c r="I248" i="54026"/>
  <c r="I247" i="54026"/>
  <c r="I246" i="54026"/>
  <c r="I245" i="54026"/>
  <c r="I244" i="54026"/>
  <c r="I243" i="54026"/>
  <c r="I242" i="54026"/>
  <c r="I241" i="54026"/>
  <c r="I240" i="54026"/>
  <c r="I239" i="54026"/>
  <c r="I238" i="54026"/>
  <c r="I237" i="54026"/>
  <c r="I236" i="54026"/>
  <c r="I235" i="54026"/>
  <c r="I234" i="54026"/>
  <c r="I233" i="54026"/>
  <c r="I231" i="54026"/>
  <c r="I230" i="54026"/>
  <c r="I229" i="54026"/>
  <c r="I228" i="54026"/>
  <c r="I227" i="54026"/>
  <c r="I226" i="54026"/>
  <c r="I225" i="54026"/>
  <c r="I224" i="54026"/>
  <c r="I223" i="54026"/>
  <c r="G248" i="54026"/>
  <c r="G247" i="54026"/>
  <c r="G246" i="54026"/>
  <c r="G245" i="54026"/>
  <c r="G244" i="54026"/>
  <c r="G243" i="54026"/>
  <c r="G242" i="54026"/>
  <c r="G241" i="54026"/>
  <c r="G240" i="54026"/>
  <c r="G239" i="54026"/>
  <c r="G238" i="54026"/>
  <c r="G237" i="54026"/>
  <c r="G236" i="54026"/>
  <c r="G235" i="54026"/>
  <c r="G234" i="54026"/>
  <c r="G233" i="54026"/>
  <c r="G231" i="54026"/>
  <c r="G230" i="54026"/>
  <c r="G229" i="54026"/>
  <c r="G228" i="54026"/>
  <c r="G227" i="54026"/>
  <c r="G226" i="54026"/>
  <c r="G225" i="54026"/>
  <c r="G224" i="54026"/>
  <c r="G223" i="54026"/>
  <c r="Y248" i="54027"/>
  <c r="Y247" i="54027"/>
  <c r="Y246" i="54027"/>
  <c r="Y245" i="54027"/>
  <c r="Y244" i="54027"/>
  <c r="Y243" i="54027"/>
  <c r="Y242" i="54027"/>
  <c r="Y241" i="54027"/>
  <c r="Y240" i="54027"/>
  <c r="Y239" i="54027"/>
  <c r="Y238" i="54027"/>
  <c r="Y237" i="54027"/>
  <c r="Y236" i="54027"/>
  <c r="Y235" i="54027"/>
  <c r="Y234" i="54027"/>
  <c r="Y233" i="54027"/>
  <c r="Y231" i="54027"/>
  <c r="Y230" i="54027"/>
  <c r="Y229" i="54027"/>
  <c r="Y228" i="54027"/>
  <c r="Y227" i="54027"/>
  <c r="Y226" i="54027"/>
  <c r="Y225" i="54027"/>
  <c r="Y224" i="54027"/>
  <c r="Y223" i="54027"/>
  <c r="W248" i="54027"/>
  <c r="W247" i="54027"/>
  <c r="W246" i="54027"/>
  <c r="W245" i="54027"/>
  <c r="W244" i="54027"/>
  <c r="W243" i="54027"/>
  <c r="W242" i="54027"/>
  <c r="W241" i="54027"/>
  <c r="W240" i="54027"/>
  <c r="W239" i="54027"/>
  <c r="W238" i="54027"/>
  <c r="W237" i="54027"/>
  <c r="W236" i="54027"/>
  <c r="W235" i="54027"/>
  <c r="W234" i="54027"/>
  <c r="W233" i="54027"/>
  <c r="W231" i="54027"/>
  <c r="W230" i="54027"/>
  <c r="W229" i="54027"/>
  <c r="W228" i="54027"/>
  <c r="W227" i="54027"/>
  <c r="W226" i="54027"/>
  <c r="W225" i="54027"/>
  <c r="W224" i="54027"/>
  <c r="W223" i="54027"/>
  <c r="U248" i="54027"/>
  <c r="U247" i="54027"/>
  <c r="U246" i="54027"/>
  <c r="U245" i="54027"/>
  <c r="U244" i="54027"/>
  <c r="U243" i="54027"/>
  <c r="U242" i="54027"/>
  <c r="U241" i="54027"/>
  <c r="U240" i="54027"/>
  <c r="U239" i="54027"/>
  <c r="U238" i="54027"/>
  <c r="U237" i="54027"/>
  <c r="U236" i="54027"/>
  <c r="U235" i="54027"/>
  <c r="U234" i="54027"/>
  <c r="U233" i="54027"/>
  <c r="U232" i="54027"/>
  <c r="U231" i="54027"/>
  <c r="U230" i="54027"/>
  <c r="U229" i="54027"/>
  <c r="U228" i="54027"/>
  <c r="U227" i="54027"/>
  <c r="U226" i="54027"/>
  <c r="U225" i="54027"/>
  <c r="U224" i="54027"/>
  <c r="U223" i="54027"/>
  <c r="S248" i="54027"/>
  <c r="S247" i="54027"/>
  <c r="S246" i="54027"/>
  <c r="S245" i="54027"/>
  <c r="S244" i="54027"/>
  <c r="S243" i="54027"/>
  <c r="S242" i="54027"/>
  <c r="S241" i="54027"/>
  <c r="S240" i="54027"/>
  <c r="S239" i="54027"/>
  <c r="S238" i="54027"/>
  <c r="S237" i="54027"/>
  <c r="S236" i="54027"/>
  <c r="S235" i="54027"/>
  <c r="S234" i="54027"/>
  <c r="S233" i="54027"/>
  <c r="S231" i="54027"/>
  <c r="S230" i="54027"/>
  <c r="S229" i="54027"/>
  <c r="S228" i="54027"/>
  <c r="S227" i="54027"/>
  <c r="S226" i="54027"/>
  <c r="S225" i="54027"/>
  <c r="S224" i="54027"/>
  <c r="S223" i="54027"/>
  <c r="Q248" i="54027"/>
  <c r="Q247" i="54027"/>
  <c r="Q246" i="54027"/>
  <c r="Q245" i="54027"/>
  <c r="Q244" i="54027"/>
  <c r="Q243" i="54027"/>
  <c r="Q242" i="54027"/>
  <c r="Q241" i="54027"/>
  <c r="Q240" i="54027"/>
  <c r="Q239" i="54027"/>
  <c r="Q238" i="54027"/>
  <c r="Q237" i="54027"/>
  <c r="Q236" i="54027"/>
  <c r="Q235" i="54027"/>
  <c r="Q234" i="54027"/>
  <c r="Q233" i="54027"/>
  <c r="Q232" i="54027"/>
  <c r="Q231" i="54027"/>
  <c r="Q230" i="54027"/>
  <c r="Q229" i="54027"/>
  <c r="Q228" i="54027"/>
  <c r="Q227" i="54027"/>
  <c r="Q226" i="54027"/>
  <c r="Q225" i="54027"/>
  <c r="Q224" i="54027"/>
  <c r="Q223" i="54027"/>
  <c r="O248" i="54027"/>
  <c r="O247" i="54027"/>
  <c r="O246" i="54027"/>
  <c r="O245" i="54027"/>
  <c r="O244" i="54027"/>
  <c r="O243" i="54027"/>
  <c r="O242" i="54027"/>
  <c r="O241" i="54027"/>
  <c r="O240" i="54027"/>
  <c r="O239" i="54027"/>
  <c r="O238" i="54027"/>
  <c r="O237" i="54027"/>
  <c r="O236" i="54027"/>
  <c r="O235" i="54027"/>
  <c r="O234" i="54027"/>
  <c r="O233" i="54027"/>
  <c r="O231" i="54027"/>
  <c r="O230" i="54027"/>
  <c r="O229" i="54027"/>
  <c r="O228" i="54027"/>
  <c r="O227" i="54027"/>
  <c r="O226" i="54027"/>
  <c r="O225" i="54027"/>
  <c r="O224" i="54027"/>
  <c r="O223" i="54027"/>
  <c r="M248" i="54027"/>
  <c r="M247" i="54027"/>
  <c r="M246" i="54027"/>
  <c r="M245" i="54027"/>
  <c r="M244" i="54027"/>
  <c r="M243" i="54027"/>
  <c r="M242" i="54027"/>
  <c r="M241" i="54027"/>
  <c r="M240" i="54027"/>
  <c r="M239" i="54027"/>
  <c r="M238" i="54027"/>
  <c r="M237" i="54027"/>
  <c r="M236" i="54027"/>
  <c r="M235" i="54027"/>
  <c r="M234" i="54027"/>
  <c r="M233" i="54027"/>
  <c r="M231" i="54027"/>
  <c r="M230" i="54027"/>
  <c r="M229" i="54027"/>
  <c r="M228" i="54027"/>
  <c r="M227" i="54027"/>
  <c r="M226" i="54027"/>
  <c r="M225" i="54027"/>
  <c r="M224" i="54027"/>
  <c r="M223" i="54027"/>
  <c r="K248" i="54027"/>
  <c r="K247" i="54027"/>
  <c r="K246" i="54027"/>
  <c r="K245" i="54027"/>
  <c r="K244" i="54027"/>
  <c r="K243" i="54027"/>
  <c r="K242" i="54027"/>
  <c r="K241" i="54027"/>
  <c r="K240" i="54027"/>
  <c r="K239" i="54027"/>
  <c r="K238" i="54027"/>
  <c r="K237" i="54027"/>
  <c r="K236" i="54027"/>
  <c r="K235" i="54027"/>
  <c r="K234" i="54027"/>
  <c r="K233" i="54027"/>
  <c r="K231" i="54027"/>
  <c r="K230" i="54027"/>
  <c r="K229" i="54027"/>
  <c r="K228" i="54027"/>
  <c r="K227" i="54027"/>
  <c r="K226" i="54027"/>
  <c r="K225" i="54027"/>
  <c r="K224" i="54027"/>
  <c r="K223" i="54027"/>
  <c r="I248" i="54027"/>
  <c r="I247" i="54027"/>
  <c r="I246" i="54027"/>
  <c r="I245" i="54027"/>
  <c r="I244" i="54027"/>
  <c r="I243" i="54027"/>
  <c r="I242" i="54027"/>
  <c r="I241" i="54027"/>
  <c r="I240" i="54027"/>
  <c r="I239" i="54027"/>
  <c r="I238" i="54027"/>
  <c r="I237" i="54027"/>
  <c r="I236" i="54027"/>
  <c r="I235" i="54027"/>
  <c r="I234" i="54027"/>
  <c r="I233" i="54027"/>
  <c r="I231" i="54027"/>
  <c r="I230" i="54027"/>
  <c r="I229" i="54027"/>
  <c r="I228" i="54027"/>
  <c r="I227" i="54027"/>
  <c r="I226" i="54027"/>
  <c r="I225" i="54027"/>
  <c r="I224" i="54027"/>
  <c r="I223" i="54027"/>
  <c r="G248" i="54027"/>
  <c r="G247" i="54027"/>
  <c r="G246" i="54027"/>
  <c r="G245" i="54027"/>
  <c r="G244" i="54027"/>
  <c r="G243" i="54027"/>
  <c r="G242" i="54027"/>
  <c r="G241" i="54027"/>
  <c r="G240" i="54027"/>
  <c r="G239" i="54027"/>
  <c r="G238" i="54027"/>
  <c r="G237" i="54027"/>
  <c r="G236" i="54027"/>
  <c r="G235" i="54027"/>
  <c r="G234" i="54027"/>
  <c r="G233" i="54027"/>
  <c r="G231" i="54027"/>
  <c r="G230" i="54027"/>
  <c r="G229" i="54027"/>
  <c r="G228" i="54027"/>
  <c r="G227" i="54027"/>
  <c r="G226" i="54027"/>
  <c r="G225" i="54027"/>
  <c r="G224" i="54027"/>
  <c r="G223" i="54027"/>
  <c r="Y248" i="54023"/>
  <c r="Y247" i="54023"/>
  <c r="Y246" i="54023"/>
  <c r="Y245" i="54023"/>
  <c r="Y244" i="54023"/>
  <c r="Y243" i="54023"/>
  <c r="Y242" i="54023"/>
  <c r="Y241" i="54023"/>
  <c r="Y240" i="54023"/>
  <c r="Y239" i="54023"/>
  <c r="Y238" i="54023"/>
  <c r="Y237" i="54023"/>
  <c r="Y236" i="54023"/>
  <c r="Y235" i="54023"/>
  <c r="Y234" i="54023"/>
  <c r="Y233" i="54023"/>
  <c r="Y231" i="54023"/>
  <c r="Y230" i="54023"/>
  <c r="Y229" i="54023"/>
  <c r="Y228" i="54023"/>
  <c r="Y227" i="54023"/>
  <c r="Y226" i="54023"/>
  <c r="Y225" i="54023"/>
  <c r="Y224" i="54023"/>
  <c r="Y223" i="54023"/>
  <c r="W248" i="54023"/>
  <c r="W247" i="54023"/>
  <c r="W246" i="54023"/>
  <c r="W245" i="54023"/>
  <c r="W244" i="54023"/>
  <c r="W243" i="54023"/>
  <c r="W242" i="54023"/>
  <c r="W241" i="54023"/>
  <c r="W240" i="54023"/>
  <c r="W239" i="54023"/>
  <c r="W238" i="54023"/>
  <c r="W237" i="54023"/>
  <c r="W236" i="54023"/>
  <c r="W235" i="54023"/>
  <c r="W234" i="54023"/>
  <c r="W233" i="54023"/>
  <c r="W231" i="54023"/>
  <c r="W230" i="54023"/>
  <c r="W229" i="54023"/>
  <c r="W228" i="54023"/>
  <c r="W227" i="54023"/>
  <c r="W226" i="54023"/>
  <c r="W225" i="54023"/>
  <c r="W224" i="54023"/>
  <c r="W223" i="54023"/>
  <c r="U248" i="54023"/>
  <c r="U247" i="54023"/>
  <c r="U246" i="54023"/>
  <c r="U245" i="54023"/>
  <c r="U244" i="54023"/>
  <c r="U243" i="54023"/>
  <c r="U242" i="54023"/>
  <c r="U241" i="54023"/>
  <c r="U240" i="54023"/>
  <c r="U239" i="54023"/>
  <c r="U238" i="54023"/>
  <c r="U237" i="54023"/>
  <c r="U236" i="54023"/>
  <c r="U235" i="54023"/>
  <c r="U234" i="54023"/>
  <c r="U233" i="54023"/>
  <c r="U232" i="54023"/>
  <c r="U231" i="54023"/>
  <c r="U230" i="54023"/>
  <c r="U229" i="54023"/>
  <c r="U228" i="54023"/>
  <c r="U227" i="54023"/>
  <c r="U226" i="54023"/>
  <c r="U225" i="54023"/>
  <c r="U224" i="54023"/>
  <c r="U223" i="54023"/>
  <c r="S248" i="54023"/>
  <c r="S247" i="54023"/>
  <c r="S246" i="54023"/>
  <c r="S245" i="54023"/>
  <c r="S244" i="54023"/>
  <c r="S243" i="54023"/>
  <c r="S242" i="54023"/>
  <c r="S241" i="54023"/>
  <c r="S240" i="54023"/>
  <c r="S239" i="54023"/>
  <c r="S238" i="54023"/>
  <c r="S237" i="54023"/>
  <c r="S236" i="54023"/>
  <c r="S235" i="54023"/>
  <c r="S234" i="54023"/>
  <c r="S233" i="54023"/>
  <c r="S231" i="54023"/>
  <c r="S230" i="54023"/>
  <c r="S229" i="54023"/>
  <c r="S228" i="54023"/>
  <c r="S227" i="54023"/>
  <c r="S226" i="54023"/>
  <c r="S225" i="54023"/>
  <c r="S224" i="54023"/>
  <c r="S223" i="54023"/>
  <c r="Q248" i="54023"/>
  <c r="Q247" i="54023"/>
  <c r="Q246" i="54023"/>
  <c r="Q245" i="54023"/>
  <c r="Q244" i="54023"/>
  <c r="Q243" i="54023"/>
  <c r="Q242" i="54023"/>
  <c r="Q241" i="54023"/>
  <c r="Q240" i="54023"/>
  <c r="Q239" i="54023"/>
  <c r="Q238" i="54023"/>
  <c r="Q237" i="54023"/>
  <c r="Q236" i="54023"/>
  <c r="Q235" i="54023"/>
  <c r="Q234" i="54023"/>
  <c r="Q233" i="54023"/>
  <c r="Q232" i="54023"/>
  <c r="Q231" i="54023"/>
  <c r="Q230" i="54023"/>
  <c r="Q229" i="54023"/>
  <c r="Q228" i="54023"/>
  <c r="Q227" i="54023"/>
  <c r="Q226" i="54023"/>
  <c r="Q225" i="54023"/>
  <c r="Q224" i="54023"/>
  <c r="Q223" i="54023"/>
  <c r="O248" i="54023"/>
  <c r="O247" i="54023"/>
  <c r="O246" i="54023"/>
  <c r="O245" i="54023"/>
  <c r="O244" i="54023"/>
  <c r="O243" i="54023"/>
  <c r="O242" i="54023"/>
  <c r="O241" i="54023"/>
  <c r="O240" i="54023"/>
  <c r="O239" i="54023"/>
  <c r="O238" i="54023"/>
  <c r="O237" i="54023"/>
  <c r="O236" i="54023"/>
  <c r="O235" i="54023"/>
  <c r="O234" i="54023"/>
  <c r="O233" i="54023"/>
  <c r="O231" i="54023"/>
  <c r="O230" i="54023"/>
  <c r="O229" i="54023"/>
  <c r="O228" i="54023"/>
  <c r="O227" i="54023"/>
  <c r="O226" i="54023"/>
  <c r="O225" i="54023"/>
  <c r="O224" i="54023"/>
  <c r="O223" i="54023"/>
  <c r="M248" i="54023"/>
  <c r="M247" i="54023"/>
  <c r="M246" i="54023"/>
  <c r="M245" i="54023"/>
  <c r="M244" i="54023"/>
  <c r="M243" i="54023"/>
  <c r="M242" i="54023"/>
  <c r="M241" i="54023"/>
  <c r="M240" i="54023"/>
  <c r="M239" i="54023"/>
  <c r="M238" i="54023"/>
  <c r="M237" i="54023"/>
  <c r="M236" i="54023"/>
  <c r="M235" i="54023"/>
  <c r="M234" i="54023"/>
  <c r="M233" i="54023"/>
  <c r="M231" i="54023"/>
  <c r="M230" i="54023"/>
  <c r="M229" i="54023"/>
  <c r="M228" i="54023"/>
  <c r="M227" i="54023"/>
  <c r="M226" i="54023"/>
  <c r="M225" i="54023"/>
  <c r="M224" i="54023"/>
  <c r="M223" i="54023"/>
  <c r="K248" i="54023"/>
  <c r="K247" i="54023"/>
  <c r="K246" i="54023"/>
  <c r="K245" i="54023"/>
  <c r="K244" i="54023"/>
  <c r="K243" i="54023"/>
  <c r="K242" i="54023"/>
  <c r="K241" i="54023"/>
  <c r="K240" i="54023"/>
  <c r="K239" i="54023"/>
  <c r="K238" i="54023"/>
  <c r="K237" i="54023"/>
  <c r="K236" i="54023"/>
  <c r="K235" i="54023"/>
  <c r="K234" i="54023"/>
  <c r="K233" i="54023"/>
  <c r="K231" i="54023"/>
  <c r="K230" i="54023"/>
  <c r="K229" i="54023"/>
  <c r="K228" i="54023"/>
  <c r="K227" i="54023"/>
  <c r="K226" i="54023"/>
  <c r="K225" i="54023"/>
  <c r="K224" i="54023"/>
  <c r="K223" i="54023"/>
  <c r="I248" i="54023"/>
  <c r="I247" i="54023"/>
  <c r="I246" i="54023"/>
  <c r="I245" i="54023"/>
  <c r="I244" i="54023"/>
  <c r="I243" i="54023"/>
  <c r="I242" i="54023"/>
  <c r="I241" i="54023"/>
  <c r="I240" i="54023"/>
  <c r="I239" i="54023"/>
  <c r="I238" i="54023"/>
  <c r="I237" i="54023"/>
  <c r="I236" i="54023"/>
  <c r="I235" i="54023"/>
  <c r="I234" i="54023"/>
  <c r="I233" i="54023"/>
  <c r="I231" i="54023"/>
  <c r="I230" i="54023"/>
  <c r="I229" i="54023"/>
  <c r="I228" i="54023"/>
  <c r="I227" i="54023"/>
  <c r="I226" i="54023"/>
  <c r="I225" i="54023"/>
  <c r="I224" i="54023"/>
  <c r="I223" i="54023"/>
  <c r="G248" i="54023"/>
  <c r="G247" i="54023"/>
  <c r="G246" i="54023"/>
  <c r="G245" i="54023"/>
  <c r="G244" i="54023"/>
  <c r="G243" i="54023"/>
  <c r="G242" i="54023"/>
  <c r="G241" i="54023"/>
  <c r="G240" i="54023"/>
  <c r="G239" i="54023"/>
  <c r="G238" i="54023"/>
  <c r="G237" i="54023"/>
  <c r="G236" i="54023"/>
  <c r="G235" i="54023"/>
  <c r="G234" i="54023"/>
  <c r="G233" i="54023"/>
  <c r="G231" i="54023"/>
  <c r="G230" i="54023"/>
  <c r="G229" i="54023"/>
  <c r="G228" i="54023"/>
  <c r="G227" i="54023"/>
  <c r="G226" i="54023"/>
  <c r="G225" i="54023"/>
  <c r="G224" i="54023"/>
  <c r="G223" i="54023"/>
  <c r="M211" i="54024"/>
  <c r="M210" i="54024"/>
  <c r="M209" i="54024"/>
  <c r="M208" i="54024"/>
  <c r="M207" i="54024"/>
  <c r="M206" i="54024"/>
  <c r="M205" i="54024"/>
  <c r="M204" i="54024"/>
  <c r="M203" i="54024"/>
  <c r="M202" i="54024"/>
  <c r="M201" i="54024"/>
  <c r="M200" i="54024"/>
  <c r="M199" i="54024"/>
  <c r="M198" i="54024"/>
  <c r="M197" i="54024"/>
  <c r="M196" i="54024"/>
  <c r="M195" i="54024"/>
  <c r="M194" i="54024"/>
  <c r="M193" i="54024"/>
  <c r="M192" i="54024"/>
  <c r="M191" i="54024"/>
  <c r="M190" i="54024"/>
  <c r="M189" i="54024"/>
  <c r="M188" i="54024"/>
  <c r="M187" i="54024"/>
  <c r="M186" i="54024"/>
  <c r="M185" i="54024"/>
  <c r="M184" i="54024"/>
  <c r="K211" i="54024"/>
  <c r="K210" i="54024"/>
  <c r="K209" i="54024"/>
  <c r="K208" i="54024"/>
  <c r="K207" i="54024"/>
  <c r="K206" i="54024"/>
  <c r="K205" i="54024"/>
  <c r="K204" i="54024"/>
  <c r="K203" i="54024"/>
  <c r="K202" i="54024"/>
  <c r="K201" i="54024"/>
  <c r="K200" i="54024"/>
  <c r="K199" i="54024"/>
  <c r="K198" i="54024"/>
  <c r="K197" i="54024"/>
  <c r="K196" i="54024"/>
  <c r="K195" i="54024"/>
  <c r="K194" i="54024"/>
  <c r="K193" i="54024"/>
  <c r="K192" i="54024"/>
  <c r="K191" i="54024"/>
  <c r="K190" i="54024"/>
  <c r="K189" i="54024"/>
  <c r="K188" i="54024"/>
  <c r="K187" i="54024"/>
  <c r="K186" i="54024"/>
  <c r="K185" i="54024"/>
  <c r="K184" i="54024"/>
  <c r="I211" i="54024"/>
  <c r="I210" i="54024"/>
  <c r="I209" i="54024"/>
  <c r="I208" i="54024"/>
  <c r="I207" i="54024"/>
  <c r="I206" i="54024"/>
  <c r="I205" i="54024"/>
  <c r="I204" i="54024"/>
  <c r="I203" i="54024"/>
  <c r="I202" i="54024"/>
  <c r="I201" i="54024"/>
  <c r="I200" i="54024"/>
  <c r="I199" i="54024"/>
  <c r="I198" i="54024"/>
  <c r="I197" i="54024"/>
  <c r="I196" i="54024"/>
  <c r="I195" i="54024"/>
  <c r="I194" i="54024"/>
  <c r="I193" i="54024"/>
  <c r="I192" i="54024"/>
  <c r="I191" i="54024"/>
  <c r="I190" i="54024"/>
  <c r="I189" i="54024"/>
  <c r="I188" i="54024"/>
  <c r="I187" i="54024"/>
  <c r="I186" i="54024"/>
  <c r="I185" i="54024"/>
  <c r="I184" i="54024"/>
  <c r="G211" i="54024"/>
  <c r="G210" i="54024"/>
  <c r="G209" i="54024"/>
  <c r="G208" i="54024"/>
  <c r="G207" i="54024"/>
  <c r="G206" i="54024"/>
  <c r="G205" i="54024"/>
  <c r="G204" i="54024"/>
  <c r="G203" i="54024"/>
  <c r="G202" i="54024"/>
  <c r="G201" i="54024"/>
  <c r="G200" i="54024"/>
  <c r="G199" i="54024"/>
  <c r="G198" i="54024"/>
  <c r="G197" i="54024"/>
  <c r="G196" i="54024"/>
  <c r="G195" i="54024"/>
  <c r="G194" i="54024"/>
  <c r="G193" i="54024"/>
  <c r="G192" i="54024"/>
  <c r="G191" i="54024"/>
  <c r="G190" i="54024"/>
  <c r="G189" i="54024"/>
  <c r="G188" i="54024"/>
  <c r="G187" i="54024"/>
  <c r="G186" i="54024"/>
  <c r="G185" i="54024"/>
  <c r="M211" i="54025"/>
  <c r="M210" i="54025"/>
  <c r="M209" i="54025"/>
  <c r="M208" i="54025"/>
  <c r="M207" i="54025"/>
  <c r="M206" i="54025"/>
  <c r="M205" i="54025"/>
  <c r="M204" i="54025"/>
  <c r="M203" i="54025"/>
  <c r="M202" i="54025"/>
  <c r="M201" i="54025"/>
  <c r="M200" i="54025"/>
  <c r="M199" i="54025"/>
  <c r="M198" i="54025"/>
  <c r="M197" i="54025"/>
  <c r="M196" i="54025"/>
  <c r="M195" i="54025"/>
  <c r="M194" i="54025"/>
  <c r="M193" i="54025"/>
  <c r="M192" i="54025"/>
  <c r="M191" i="54025"/>
  <c r="M190" i="54025"/>
  <c r="M189" i="54025"/>
  <c r="M188" i="54025"/>
  <c r="M187" i="54025"/>
  <c r="M186" i="54025"/>
  <c r="M185" i="54025"/>
  <c r="M184" i="54025"/>
  <c r="K211" i="54025"/>
  <c r="K210" i="54025"/>
  <c r="K209" i="54025"/>
  <c r="K208" i="54025"/>
  <c r="K207" i="54025"/>
  <c r="K206" i="54025"/>
  <c r="K205" i="54025"/>
  <c r="K204" i="54025"/>
  <c r="K203" i="54025"/>
  <c r="K202" i="54025"/>
  <c r="K201" i="54025"/>
  <c r="K200" i="54025"/>
  <c r="K199" i="54025"/>
  <c r="K198" i="54025"/>
  <c r="K197" i="54025"/>
  <c r="K196" i="54025"/>
  <c r="K195" i="54025"/>
  <c r="K194" i="54025"/>
  <c r="K193" i="54025"/>
  <c r="K192" i="54025"/>
  <c r="K191" i="54025"/>
  <c r="K190" i="54025"/>
  <c r="K189" i="54025"/>
  <c r="K188" i="54025"/>
  <c r="K187" i="54025"/>
  <c r="K186" i="54025"/>
  <c r="K185" i="54025"/>
  <c r="K184" i="54025"/>
  <c r="I211" i="54025"/>
  <c r="I210" i="54025"/>
  <c r="I209" i="54025"/>
  <c r="I208" i="54025"/>
  <c r="I207" i="54025"/>
  <c r="I206" i="54025"/>
  <c r="I205" i="54025"/>
  <c r="I204" i="54025"/>
  <c r="I203" i="54025"/>
  <c r="I202" i="54025"/>
  <c r="I201" i="54025"/>
  <c r="I200" i="54025"/>
  <c r="I199" i="54025"/>
  <c r="I198" i="54025"/>
  <c r="I197" i="54025"/>
  <c r="I196" i="54025"/>
  <c r="I195" i="54025"/>
  <c r="I194" i="54025"/>
  <c r="I193" i="54025"/>
  <c r="I192" i="54025"/>
  <c r="I191" i="54025"/>
  <c r="I190" i="54025"/>
  <c r="I189" i="54025"/>
  <c r="I188" i="54025"/>
  <c r="I187" i="54025"/>
  <c r="I186" i="54025"/>
  <c r="I185" i="54025"/>
  <c r="I184" i="54025"/>
  <c r="G211" i="54025"/>
  <c r="G210" i="54025"/>
  <c r="G209" i="54025"/>
  <c r="G208" i="54025"/>
  <c r="G207" i="54025"/>
  <c r="G206" i="54025"/>
  <c r="G205" i="54025"/>
  <c r="G204" i="54025"/>
  <c r="G203" i="54025"/>
  <c r="G202" i="54025"/>
  <c r="G201" i="54025"/>
  <c r="G200" i="54025"/>
  <c r="G199" i="54025"/>
  <c r="G198" i="54025"/>
  <c r="G197" i="54025"/>
  <c r="G196" i="54025"/>
  <c r="G195" i="54025"/>
  <c r="G194" i="54025"/>
  <c r="G193" i="54025"/>
  <c r="G192" i="54025"/>
  <c r="G191" i="54025"/>
  <c r="G190" i="54025"/>
  <c r="G189" i="54025"/>
  <c r="G188" i="54025"/>
  <c r="G187" i="54025"/>
  <c r="G186" i="54025"/>
  <c r="G185" i="54025"/>
  <c r="M211" i="54026"/>
  <c r="M210" i="54026"/>
  <c r="M209" i="54026"/>
  <c r="M208" i="54026"/>
  <c r="M207" i="54026"/>
  <c r="M206" i="54026"/>
  <c r="M205" i="54026"/>
  <c r="M204" i="54026"/>
  <c r="M203" i="54026"/>
  <c r="M202" i="54026"/>
  <c r="M201" i="54026"/>
  <c r="M200" i="54026"/>
  <c r="M199" i="54026"/>
  <c r="M198" i="54026"/>
  <c r="M197" i="54026"/>
  <c r="M196" i="54026"/>
  <c r="M195" i="54026"/>
  <c r="M194" i="54026"/>
  <c r="M193" i="54026"/>
  <c r="M192" i="54026"/>
  <c r="M191" i="54026"/>
  <c r="M190" i="54026"/>
  <c r="M189" i="54026"/>
  <c r="M188" i="54026"/>
  <c r="M187" i="54026"/>
  <c r="M186" i="54026"/>
  <c r="M185" i="54026"/>
  <c r="M184" i="54026"/>
  <c r="K211" i="54026"/>
  <c r="K210" i="54026"/>
  <c r="K209" i="54026"/>
  <c r="K208" i="54026"/>
  <c r="K207" i="54026"/>
  <c r="K206" i="54026"/>
  <c r="K205" i="54026"/>
  <c r="K204" i="54026"/>
  <c r="K203" i="54026"/>
  <c r="K202" i="54026"/>
  <c r="K201" i="54026"/>
  <c r="K200" i="54026"/>
  <c r="K199" i="54026"/>
  <c r="K198" i="54026"/>
  <c r="K197" i="54026"/>
  <c r="K196" i="54026"/>
  <c r="K195" i="54026"/>
  <c r="K194" i="54026"/>
  <c r="K193" i="54026"/>
  <c r="K192" i="54026"/>
  <c r="K191" i="54026"/>
  <c r="K190" i="54026"/>
  <c r="K189" i="54026"/>
  <c r="K188" i="54026"/>
  <c r="K187" i="54026"/>
  <c r="K186" i="54026"/>
  <c r="K185" i="54026"/>
  <c r="K184" i="54026"/>
  <c r="I211" i="54026"/>
  <c r="I210" i="54026"/>
  <c r="I209" i="54026"/>
  <c r="I208" i="54026"/>
  <c r="I207" i="54026"/>
  <c r="I206" i="54026"/>
  <c r="I205" i="54026"/>
  <c r="I204" i="54026"/>
  <c r="I203" i="54026"/>
  <c r="I202" i="54026"/>
  <c r="I201" i="54026"/>
  <c r="I200" i="54026"/>
  <c r="I199" i="54026"/>
  <c r="I198" i="54026"/>
  <c r="I197" i="54026"/>
  <c r="I196" i="54026"/>
  <c r="I195" i="54026"/>
  <c r="I194" i="54026"/>
  <c r="I193" i="54026"/>
  <c r="I192" i="54026"/>
  <c r="I191" i="54026"/>
  <c r="I190" i="54026"/>
  <c r="I189" i="54026"/>
  <c r="I188" i="54026"/>
  <c r="I187" i="54026"/>
  <c r="I186" i="54026"/>
  <c r="I185" i="54026"/>
  <c r="I184" i="54026"/>
  <c r="G211" i="54026"/>
  <c r="G210" i="54026"/>
  <c r="G209" i="54026"/>
  <c r="G208" i="54026"/>
  <c r="G207" i="54026"/>
  <c r="G206" i="54026"/>
  <c r="G205" i="54026"/>
  <c r="G204" i="54026"/>
  <c r="G203" i="54026"/>
  <c r="G202" i="54026"/>
  <c r="G201" i="54026"/>
  <c r="G200" i="54026"/>
  <c r="G199" i="54026"/>
  <c r="G198" i="54026"/>
  <c r="G197" i="54026"/>
  <c r="G196" i="54026"/>
  <c r="G195" i="54026"/>
  <c r="G194" i="54026"/>
  <c r="G193" i="54026"/>
  <c r="G192" i="54026"/>
  <c r="G191" i="54026"/>
  <c r="G190" i="54026"/>
  <c r="G189" i="54026"/>
  <c r="G188" i="54026"/>
  <c r="G187" i="54026"/>
  <c r="G186" i="54026"/>
  <c r="G185" i="54026"/>
  <c r="M211" i="54027"/>
  <c r="M210" i="54027"/>
  <c r="M209" i="54027"/>
  <c r="M208" i="54027"/>
  <c r="M207" i="54027"/>
  <c r="M206" i="54027"/>
  <c r="M205" i="54027"/>
  <c r="M204" i="54027"/>
  <c r="M203" i="54027"/>
  <c r="M202" i="54027"/>
  <c r="M201" i="54027"/>
  <c r="M200" i="54027"/>
  <c r="M199" i="54027"/>
  <c r="M198" i="54027"/>
  <c r="M197" i="54027"/>
  <c r="M196" i="54027"/>
  <c r="M195" i="54027"/>
  <c r="M194" i="54027"/>
  <c r="M193" i="54027"/>
  <c r="M192" i="54027"/>
  <c r="M191" i="54027"/>
  <c r="M190" i="54027"/>
  <c r="M189" i="54027"/>
  <c r="M188" i="54027"/>
  <c r="M187" i="54027"/>
  <c r="M186" i="54027"/>
  <c r="M185" i="54027"/>
  <c r="M184" i="54027"/>
  <c r="K211" i="54027"/>
  <c r="K210" i="54027"/>
  <c r="K209" i="54027"/>
  <c r="K208" i="54027"/>
  <c r="K207" i="54027"/>
  <c r="K206" i="54027"/>
  <c r="K205" i="54027"/>
  <c r="K204" i="54027"/>
  <c r="K203" i="54027"/>
  <c r="K202" i="54027"/>
  <c r="K201" i="54027"/>
  <c r="K200" i="54027"/>
  <c r="K199" i="54027"/>
  <c r="K198" i="54027"/>
  <c r="K197" i="54027"/>
  <c r="K196" i="54027"/>
  <c r="K195" i="54027"/>
  <c r="K194" i="54027"/>
  <c r="K193" i="54027"/>
  <c r="K192" i="54027"/>
  <c r="K191" i="54027"/>
  <c r="K190" i="54027"/>
  <c r="K189" i="54027"/>
  <c r="K188" i="54027"/>
  <c r="K187" i="54027"/>
  <c r="K186" i="54027"/>
  <c r="K185" i="54027"/>
  <c r="K184" i="54027"/>
  <c r="I211" i="54027"/>
  <c r="I210" i="54027"/>
  <c r="I209" i="54027"/>
  <c r="I208" i="54027"/>
  <c r="I207" i="54027"/>
  <c r="I206" i="54027"/>
  <c r="I205" i="54027"/>
  <c r="I204" i="54027"/>
  <c r="I203" i="54027"/>
  <c r="I202" i="54027"/>
  <c r="I201" i="54027"/>
  <c r="I200" i="54027"/>
  <c r="I199" i="54027"/>
  <c r="I198" i="54027"/>
  <c r="I197" i="54027"/>
  <c r="I196" i="54027"/>
  <c r="I195" i="54027"/>
  <c r="I194" i="54027"/>
  <c r="I193" i="54027"/>
  <c r="I192" i="54027"/>
  <c r="I191" i="54027"/>
  <c r="I190" i="54027"/>
  <c r="I189" i="54027"/>
  <c r="I188" i="54027"/>
  <c r="I187" i="54027"/>
  <c r="I186" i="54027"/>
  <c r="I185" i="54027"/>
  <c r="I184" i="54027"/>
  <c r="G211" i="54027"/>
  <c r="G210" i="54027"/>
  <c r="G209" i="54027"/>
  <c r="G208" i="54027"/>
  <c r="G207" i="54027"/>
  <c r="G206" i="54027"/>
  <c r="G205" i="54027"/>
  <c r="G204" i="54027"/>
  <c r="G203" i="54027"/>
  <c r="G202" i="54027"/>
  <c r="G201" i="54027"/>
  <c r="G200" i="54027"/>
  <c r="G199" i="54027"/>
  <c r="G198" i="54027"/>
  <c r="G197" i="54027"/>
  <c r="G196" i="54027"/>
  <c r="G195" i="54027"/>
  <c r="G194" i="54027"/>
  <c r="G193" i="54027"/>
  <c r="G192" i="54027"/>
  <c r="G191" i="54027"/>
  <c r="G190" i="54027"/>
  <c r="G189" i="54027"/>
  <c r="G188" i="54027"/>
  <c r="G187" i="54027"/>
  <c r="G186" i="54027"/>
  <c r="G185" i="54027"/>
  <c r="M211" i="54023"/>
  <c r="M210" i="54023"/>
  <c r="M209" i="54023"/>
  <c r="M208" i="54023"/>
  <c r="M207" i="54023"/>
  <c r="M206" i="54023"/>
  <c r="M205" i="54023"/>
  <c r="M204" i="54023"/>
  <c r="M203" i="54023"/>
  <c r="M202" i="54023"/>
  <c r="M201" i="54023"/>
  <c r="M200" i="54023"/>
  <c r="M199" i="54023"/>
  <c r="M198" i="54023"/>
  <c r="M197" i="54023"/>
  <c r="M196" i="54023"/>
  <c r="M195" i="54023"/>
  <c r="M194" i="54023"/>
  <c r="M193" i="54023"/>
  <c r="M192" i="54023"/>
  <c r="M191" i="54023"/>
  <c r="M190" i="54023"/>
  <c r="M189" i="54023"/>
  <c r="M188" i="54023"/>
  <c r="M187" i="54023"/>
  <c r="M186" i="54023"/>
  <c r="M185" i="54023"/>
  <c r="M184" i="54023"/>
  <c r="K211" i="54023"/>
  <c r="K210" i="54023"/>
  <c r="K209" i="54023"/>
  <c r="K208" i="54023"/>
  <c r="K207" i="54023"/>
  <c r="K206" i="54023"/>
  <c r="K205" i="54023"/>
  <c r="K204" i="54023"/>
  <c r="K203" i="54023"/>
  <c r="K202" i="54023"/>
  <c r="K201" i="54023"/>
  <c r="K200" i="54023"/>
  <c r="K199" i="54023"/>
  <c r="K198" i="54023"/>
  <c r="K197" i="54023"/>
  <c r="K196" i="54023"/>
  <c r="K195" i="54023"/>
  <c r="K194" i="54023"/>
  <c r="K193" i="54023"/>
  <c r="K192" i="54023"/>
  <c r="K191" i="54023"/>
  <c r="K190" i="54023"/>
  <c r="K189" i="54023"/>
  <c r="K188" i="54023"/>
  <c r="K187" i="54023"/>
  <c r="K186" i="54023"/>
  <c r="K185" i="54023"/>
  <c r="K184" i="54023"/>
  <c r="I211" i="54023"/>
  <c r="I210" i="54023"/>
  <c r="I209" i="54023"/>
  <c r="I208" i="54023"/>
  <c r="I207" i="54023"/>
  <c r="I206" i="54023"/>
  <c r="I205" i="54023"/>
  <c r="I204" i="54023"/>
  <c r="I203" i="54023"/>
  <c r="I202" i="54023"/>
  <c r="I201" i="54023"/>
  <c r="I200" i="54023"/>
  <c r="I199" i="54023"/>
  <c r="I198" i="54023"/>
  <c r="I197" i="54023"/>
  <c r="I196" i="54023"/>
  <c r="I195" i="54023"/>
  <c r="I194" i="54023"/>
  <c r="I193" i="54023"/>
  <c r="I192" i="54023"/>
  <c r="I191" i="54023"/>
  <c r="I190" i="54023"/>
  <c r="I189" i="54023"/>
  <c r="I188" i="54023"/>
  <c r="I187" i="54023"/>
  <c r="I186" i="54023"/>
  <c r="I185" i="54023"/>
  <c r="I184" i="54023"/>
  <c r="G211" i="54023"/>
  <c r="G210" i="54023"/>
  <c r="G209" i="54023"/>
  <c r="G208" i="54023"/>
  <c r="G207" i="54023"/>
  <c r="G206" i="54023"/>
  <c r="G205" i="54023"/>
  <c r="G204" i="54023"/>
  <c r="G203" i="54023"/>
  <c r="G202" i="54023"/>
  <c r="G201" i="54023"/>
  <c r="G200" i="54023"/>
  <c r="G199" i="54023"/>
  <c r="G198" i="54023"/>
  <c r="G197" i="54023"/>
  <c r="G196" i="54023"/>
  <c r="G195" i="54023"/>
  <c r="G194" i="54023"/>
  <c r="G193" i="54023"/>
  <c r="G192" i="54023"/>
  <c r="G191" i="54023"/>
  <c r="G190" i="54023"/>
  <c r="G189" i="54023"/>
  <c r="G188" i="54023"/>
  <c r="G187" i="54023"/>
  <c r="G186" i="54023"/>
  <c r="G185" i="54023"/>
  <c r="G184" i="54024"/>
  <c r="G184" i="54025"/>
  <c r="G184" i="54026"/>
  <c r="G184" i="54027"/>
  <c r="G184" i="54023"/>
  <c r="W174" i="54023"/>
  <c r="W173" i="54023"/>
  <c r="W172" i="54023"/>
  <c r="W171" i="54023"/>
  <c r="W170" i="54023"/>
  <c r="W169" i="54023"/>
  <c r="W168" i="54023"/>
  <c r="W167" i="54023"/>
  <c r="W166" i="54023"/>
  <c r="W165" i="54023"/>
  <c r="W164" i="54023"/>
  <c r="W163" i="54023"/>
  <c r="W162" i="54023"/>
  <c r="W161" i="54023"/>
  <c r="W160" i="54023"/>
  <c r="W159" i="54023"/>
  <c r="W158" i="54023"/>
  <c r="W157" i="54023"/>
  <c r="W156" i="54023"/>
  <c r="W155" i="54023"/>
  <c r="W154" i="54023"/>
  <c r="W153" i="54023"/>
  <c r="W152" i="54023"/>
  <c r="W151" i="54023"/>
  <c r="W150" i="54023"/>
  <c r="W149" i="54023"/>
  <c r="W148" i="54023"/>
  <c r="W147" i="54023"/>
  <c r="W146" i="54023"/>
  <c r="U174" i="54023"/>
  <c r="U173" i="54023"/>
  <c r="U172" i="54023"/>
  <c r="U171" i="54023"/>
  <c r="U170" i="54023"/>
  <c r="U169" i="54023"/>
  <c r="U168" i="54023"/>
  <c r="U167" i="54023"/>
  <c r="U166" i="54023"/>
  <c r="U165" i="54023"/>
  <c r="U164" i="54023"/>
  <c r="U163" i="54023"/>
  <c r="U162" i="54023"/>
  <c r="U161" i="54023"/>
  <c r="U160" i="54023"/>
  <c r="U159" i="54023"/>
  <c r="U158" i="54023"/>
  <c r="U157" i="54023"/>
  <c r="U156" i="54023"/>
  <c r="U155" i="54023"/>
  <c r="U154" i="54023"/>
  <c r="U153" i="54023"/>
  <c r="U152" i="54023"/>
  <c r="U151" i="54023"/>
  <c r="U150" i="54023"/>
  <c r="U149" i="54023"/>
  <c r="U148" i="54023"/>
  <c r="U147" i="54023"/>
  <c r="U146" i="54023"/>
  <c r="S174" i="54023"/>
  <c r="S173" i="54023"/>
  <c r="S172" i="54023"/>
  <c r="S171" i="54023"/>
  <c r="S170" i="54023"/>
  <c r="S169" i="54023"/>
  <c r="S168" i="54023"/>
  <c r="S167" i="54023"/>
  <c r="S166" i="54023"/>
  <c r="S165" i="54023"/>
  <c r="S164" i="54023"/>
  <c r="S163" i="54023"/>
  <c r="S162" i="54023"/>
  <c r="S161" i="54023"/>
  <c r="S160" i="54023"/>
  <c r="S159" i="54023"/>
  <c r="S158" i="54023"/>
  <c r="S157" i="54023"/>
  <c r="S156" i="54023"/>
  <c r="S155" i="54023"/>
  <c r="S154" i="54023"/>
  <c r="S153" i="54023"/>
  <c r="S152" i="54023"/>
  <c r="S151" i="54023"/>
  <c r="S150" i="54023"/>
  <c r="S149" i="54023"/>
  <c r="S148" i="54023"/>
  <c r="S147" i="54023"/>
  <c r="S146" i="54023"/>
  <c r="W174" i="54024"/>
  <c r="W173" i="54024"/>
  <c r="W172" i="54024"/>
  <c r="W171" i="54024"/>
  <c r="W170" i="54024"/>
  <c r="W169" i="54024"/>
  <c r="W168" i="54024"/>
  <c r="W167" i="54024"/>
  <c r="W166" i="54024"/>
  <c r="W165" i="54024"/>
  <c r="W164" i="54024"/>
  <c r="W163" i="54024"/>
  <c r="W162" i="54024"/>
  <c r="W161" i="54024"/>
  <c r="W160" i="54024"/>
  <c r="W159" i="54024"/>
  <c r="W158" i="54024"/>
  <c r="W157" i="54024"/>
  <c r="W156" i="54024"/>
  <c r="W155" i="54024"/>
  <c r="W154" i="54024"/>
  <c r="W153" i="54024"/>
  <c r="W152" i="54024"/>
  <c r="W151" i="54024"/>
  <c r="W150" i="54024"/>
  <c r="W149" i="54024"/>
  <c r="W148" i="54024"/>
  <c r="W147" i="54024"/>
  <c r="W146" i="54024"/>
  <c r="U174" i="54024"/>
  <c r="U173" i="54024"/>
  <c r="U172" i="54024"/>
  <c r="U171" i="54024"/>
  <c r="U170" i="54024"/>
  <c r="U169" i="54024"/>
  <c r="U168" i="54024"/>
  <c r="U167" i="54024"/>
  <c r="U166" i="54024"/>
  <c r="U165" i="54024"/>
  <c r="U164" i="54024"/>
  <c r="U163" i="54024"/>
  <c r="U162" i="54024"/>
  <c r="U161" i="54024"/>
  <c r="U160" i="54024"/>
  <c r="U159" i="54024"/>
  <c r="U158" i="54024"/>
  <c r="U157" i="54024"/>
  <c r="U156" i="54024"/>
  <c r="U155" i="54024"/>
  <c r="U154" i="54024"/>
  <c r="U153" i="54024"/>
  <c r="U152" i="54024"/>
  <c r="U151" i="54024"/>
  <c r="U150" i="54024"/>
  <c r="U149" i="54024"/>
  <c r="U148" i="54024"/>
  <c r="U147" i="54024"/>
  <c r="U146" i="54024"/>
  <c r="S174" i="54024"/>
  <c r="S173" i="54024"/>
  <c r="S172" i="54024"/>
  <c r="S171" i="54024"/>
  <c r="S170" i="54024"/>
  <c r="S169" i="54024"/>
  <c r="S168" i="54024"/>
  <c r="S167" i="54024"/>
  <c r="S166" i="54024"/>
  <c r="S165" i="54024"/>
  <c r="S164" i="54024"/>
  <c r="S163" i="54024"/>
  <c r="S162" i="54024"/>
  <c r="S161" i="54024"/>
  <c r="S160" i="54024"/>
  <c r="S159" i="54024"/>
  <c r="S158" i="54024"/>
  <c r="S157" i="54024"/>
  <c r="S156" i="54024"/>
  <c r="S155" i="54024"/>
  <c r="S154" i="54024"/>
  <c r="S153" i="54024"/>
  <c r="S152" i="54024"/>
  <c r="S151" i="54024"/>
  <c r="S150" i="54024"/>
  <c r="S149" i="54024"/>
  <c r="S148" i="54024"/>
  <c r="S147" i="54024"/>
  <c r="S146" i="54024"/>
  <c r="W174" i="54025"/>
  <c r="W173" i="54025"/>
  <c r="W172" i="54025"/>
  <c r="W171" i="54025"/>
  <c r="W170" i="54025"/>
  <c r="W169" i="54025"/>
  <c r="W168" i="54025"/>
  <c r="W167" i="54025"/>
  <c r="W166" i="54025"/>
  <c r="W165" i="54025"/>
  <c r="W164" i="54025"/>
  <c r="W163" i="54025"/>
  <c r="W162" i="54025"/>
  <c r="W161" i="54025"/>
  <c r="W160" i="54025"/>
  <c r="W159" i="54025"/>
  <c r="W158" i="54025"/>
  <c r="W157" i="54025"/>
  <c r="W156" i="54025"/>
  <c r="W155" i="54025"/>
  <c r="W154" i="54025"/>
  <c r="W153" i="54025"/>
  <c r="W152" i="54025"/>
  <c r="W151" i="54025"/>
  <c r="W150" i="54025"/>
  <c r="W149" i="54025"/>
  <c r="W148" i="54025"/>
  <c r="W147" i="54025"/>
  <c r="W146" i="54025"/>
  <c r="U174" i="54025"/>
  <c r="U173" i="54025"/>
  <c r="U172" i="54025"/>
  <c r="U171" i="54025"/>
  <c r="U170" i="54025"/>
  <c r="U169" i="54025"/>
  <c r="U168" i="54025"/>
  <c r="U167" i="54025"/>
  <c r="U166" i="54025"/>
  <c r="U165" i="54025"/>
  <c r="U164" i="54025"/>
  <c r="U163" i="54025"/>
  <c r="U162" i="54025"/>
  <c r="U161" i="54025"/>
  <c r="U160" i="54025"/>
  <c r="U159" i="54025"/>
  <c r="U158" i="54025"/>
  <c r="U157" i="54025"/>
  <c r="U156" i="54025"/>
  <c r="U155" i="54025"/>
  <c r="U154" i="54025"/>
  <c r="U153" i="54025"/>
  <c r="U152" i="54025"/>
  <c r="U151" i="54025"/>
  <c r="U150" i="54025"/>
  <c r="U149" i="54025"/>
  <c r="U148" i="54025"/>
  <c r="U147" i="54025"/>
  <c r="U146" i="54025"/>
  <c r="S174" i="54025"/>
  <c r="S173" i="54025"/>
  <c r="S172" i="54025"/>
  <c r="S171" i="54025"/>
  <c r="S170" i="54025"/>
  <c r="S169" i="54025"/>
  <c r="S168" i="54025"/>
  <c r="S167" i="54025"/>
  <c r="S166" i="54025"/>
  <c r="S165" i="54025"/>
  <c r="S164" i="54025"/>
  <c r="S163" i="54025"/>
  <c r="S162" i="54025"/>
  <c r="S161" i="54025"/>
  <c r="S160" i="54025"/>
  <c r="S159" i="54025"/>
  <c r="S158" i="54025"/>
  <c r="S157" i="54025"/>
  <c r="S156" i="54025"/>
  <c r="S155" i="54025"/>
  <c r="S154" i="54025"/>
  <c r="S153" i="54025"/>
  <c r="S152" i="54025"/>
  <c r="S151" i="54025"/>
  <c r="S150" i="54025"/>
  <c r="S149" i="54025"/>
  <c r="S148" i="54025"/>
  <c r="S147" i="54025"/>
  <c r="S146" i="54025"/>
  <c r="W174" i="54026"/>
  <c r="W173" i="54026"/>
  <c r="W172" i="54026"/>
  <c r="W171" i="54026"/>
  <c r="W170" i="54026"/>
  <c r="W169" i="54026"/>
  <c r="W168" i="54026"/>
  <c r="W167" i="54026"/>
  <c r="W166" i="54026"/>
  <c r="W165" i="54026"/>
  <c r="W164" i="54026"/>
  <c r="W163" i="54026"/>
  <c r="W162" i="54026"/>
  <c r="W161" i="54026"/>
  <c r="W160" i="54026"/>
  <c r="W159" i="54026"/>
  <c r="W158" i="54026"/>
  <c r="W157" i="54026"/>
  <c r="W156" i="54026"/>
  <c r="W155" i="54026"/>
  <c r="W154" i="54026"/>
  <c r="W153" i="54026"/>
  <c r="W152" i="54026"/>
  <c r="W151" i="54026"/>
  <c r="W150" i="54026"/>
  <c r="W149" i="54026"/>
  <c r="W148" i="54026"/>
  <c r="W147" i="54026"/>
  <c r="W146" i="54026"/>
  <c r="U174" i="54026"/>
  <c r="U173" i="54026"/>
  <c r="U172" i="54026"/>
  <c r="U171" i="54026"/>
  <c r="U170" i="54026"/>
  <c r="U169" i="54026"/>
  <c r="U168" i="54026"/>
  <c r="U167" i="54026"/>
  <c r="U166" i="54026"/>
  <c r="U165" i="54026"/>
  <c r="U164" i="54026"/>
  <c r="U163" i="54026"/>
  <c r="U162" i="54026"/>
  <c r="U161" i="54026"/>
  <c r="U160" i="54026"/>
  <c r="U159" i="54026"/>
  <c r="U158" i="54026"/>
  <c r="U157" i="54026"/>
  <c r="U156" i="54026"/>
  <c r="U155" i="54026"/>
  <c r="U154" i="54026"/>
  <c r="U153" i="54026"/>
  <c r="U152" i="54026"/>
  <c r="U151" i="54026"/>
  <c r="U150" i="54026"/>
  <c r="U149" i="54026"/>
  <c r="U148" i="54026"/>
  <c r="U147" i="54026"/>
  <c r="U146" i="54026"/>
  <c r="S174" i="54026"/>
  <c r="S173" i="54026"/>
  <c r="S172" i="54026"/>
  <c r="S171" i="54026"/>
  <c r="S170" i="54026"/>
  <c r="S169" i="54026"/>
  <c r="S168" i="54026"/>
  <c r="S167" i="54026"/>
  <c r="S166" i="54026"/>
  <c r="S165" i="54026"/>
  <c r="S164" i="54026"/>
  <c r="S163" i="54026"/>
  <c r="S162" i="54026"/>
  <c r="S161" i="54026"/>
  <c r="S160" i="54026"/>
  <c r="S159" i="54026"/>
  <c r="S158" i="54026"/>
  <c r="S157" i="54026"/>
  <c r="S156" i="54026"/>
  <c r="S155" i="54026"/>
  <c r="S154" i="54026"/>
  <c r="S153" i="54026"/>
  <c r="S152" i="54026"/>
  <c r="S151" i="54026"/>
  <c r="S150" i="54026"/>
  <c r="S149" i="54026"/>
  <c r="S148" i="54026"/>
  <c r="S147" i="54026"/>
  <c r="S146" i="54026"/>
  <c r="W174" i="54027"/>
  <c r="W173" i="54027"/>
  <c r="W172" i="54027"/>
  <c r="W171" i="54027"/>
  <c r="W170" i="54027"/>
  <c r="W169" i="54027"/>
  <c r="W168" i="54027"/>
  <c r="W167" i="54027"/>
  <c r="W166" i="54027"/>
  <c r="W165" i="54027"/>
  <c r="W164" i="54027"/>
  <c r="W163" i="54027"/>
  <c r="W162" i="54027"/>
  <c r="W161" i="54027"/>
  <c r="W160" i="54027"/>
  <c r="W159" i="54027"/>
  <c r="W158" i="54027"/>
  <c r="W157" i="54027"/>
  <c r="W156" i="54027"/>
  <c r="W155" i="54027"/>
  <c r="W154" i="54027"/>
  <c r="W153" i="54027"/>
  <c r="W152" i="54027"/>
  <c r="W151" i="54027"/>
  <c r="W150" i="54027"/>
  <c r="W149" i="54027"/>
  <c r="W148" i="54027"/>
  <c r="W147" i="54027"/>
  <c r="W146" i="54027"/>
  <c r="U174" i="54027"/>
  <c r="U173" i="54027"/>
  <c r="U172" i="54027"/>
  <c r="U171" i="54027"/>
  <c r="U170" i="54027"/>
  <c r="U169" i="54027"/>
  <c r="U168" i="54027"/>
  <c r="U167" i="54027"/>
  <c r="U166" i="54027"/>
  <c r="U165" i="54027"/>
  <c r="U164" i="54027"/>
  <c r="U163" i="54027"/>
  <c r="U162" i="54027"/>
  <c r="U161" i="54027"/>
  <c r="U160" i="54027"/>
  <c r="U159" i="54027"/>
  <c r="U158" i="54027"/>
  <c r="U157" i="54027"/>
  <c r="U156" i="54027"/>
  <c r="U155" i="54027"/>
  <c r="U154" i="54027"/>
  <c r="U153" i="54027"/>
  <c r="U152" i="54027"/>
  <c r="U151" i="54027"/>
  <c r="U150" i="54027"/>
  <c r="U149" i="54027"/>
  <c r="U148" i="54027"/>
  <c r="U147" i="54027"/>
  <c r="U146" i="54027"/>
  <c r="S174" i="54027"/>
  <c r="S173" i="54027"/>
  <c r="S172" i="54027"/>
  <c r="S171" i="54027"/>
  <c r="S170" i="54027"/>
  <c r="S169" i="54027"/>
  <c r="S168" i="54027"/>
  <c r="S167" i="54027"/>
  <c r="S166" i="54027"/>
  <c r="S165" i="54027"/>
  <c r="S164" i="54027"/>
  <c r="S163" i="54027"/>
  <c r="S162" i="54027"/>
  <c r="S161" i="54027"/>
  <c r="S160" i="54027"/>
  <c r="S159" i="54027"/>
  <c r="S158" i="54027"/>
  <c r="S157" i="54027"/>
  <c r="S156" i="54027"/>
  <c r="S155" i="54027"/>
  <c r="S154" i="54027"/>
  <c r="S153" i="54027"/>
  <c r="S152" i="54027"/>
  <c r="S151" i="54027"/>
  <c r="S150" i="54027"/>
  <c r="S149" i="54027"/>
  <c r="S148" i="54027"/>
  <c r="S147" i="54027"/>
  <c r="S146" i="54027"/>
  <c r="Q174" i="54023"/>
  <c r="Q173" i="54023"/>
  <c r="Q172" i="54023"/>
  <c r="Q171" i="54023"/>
  <c r="Q170" i="54023"/>
  <c r="Q169" i="54023"/>
  <c r="Q168" i="54023"/>
  <c r="Q167" i="54023"/>
  <c r="Q166" i="54023"/>
  <c r="Q165" i="54023"/>
  <c r="Q164" i="54023"/>
  <c r="Q163" i="54023"/>
  <c r="Q162" i="54023"/>
  <c r="Q161" i="54023"/>
  <c r="Q160" i="54023"/>
  <c r="Q159" i="54023"/>
  <c r="Q158" i="54023"/>
  <c r="Q157" i="54023"/>
  <c r="Q156" i="54023"/>
  <c r="Q155" i="54023"/>
  <c r="Q154" i="54023"/>
  <c r="Q153" i="54023"/>
  <c r="Q152" i="54023"/>
  <c r="Q151" i="54023"/>
  <c r="Q150" i="54023"/>
  <c r="Q149" i="54023"/>
  <c r="Q148" i="54023"/>
  <c r="Q147" i="54023"/>
  <c r="Q146" i="54023"/>
  <c r="O174" i="54023"/>
  <c r="O173" i="54023"/>
  <c r="O172" i="54023"/>
  <c r="O171" i="54023"/>
  <c r="O170" i="54023"/>
  <c r="O169" i="54023"/>
  <c r="O168" i="54023"/>
  <c r="O167" i="54023"/>
  <c r="O166" i="54023"/>
  <c r="O165" i="54023"/>
  <c r="O164" i="54023"/>
  <c r="O163" i="54023"/>
  <c r="O162" i="54023"/>
  <c r="O161" i="54023"/>
  <c r="O160" i="54023"/>
  <c r="O159" i="54023"/>
  <c r="O158" i="54023"/>
  <c r="O157" i="54023"/>
  <c r="O156" i="54023"/>
  <c r="O155" i="54023"/>
  <c r="O154" i="54023"/>
  <c r="O153" i="54023"/>
  <c r="O152" i="54023"/>
  <c r="O151" i="54023"/>
  <c r="O150" i="54023"/>
  <c r="O149" i="54023"/>
  <c r="O148" i="54023"/>
  <c r="O147" i="54023"/>
  <c r="O146" i="54023"/>
  <c r="M174" i="54023"/>
  <c r="M173" i="54023"/>
  <c r="M172" i="54023"/>
  <c r="M171" i="54023"/>
  <c r="M170" i="54023"/>
  <c r="M169" i="54023"/>
  <c r="M168" i="54023"/>
  <c r="M167" i="54023"/>
  <c r="M166" i="54023"/>
  <c r="M165" i="54023"/>
  <c r="M164" i="54023"/>
  <c r="M163" i="54023"/>
  <c r="M162" i="54023"/>
  <c r="M161" i="54023"/>
  <c r="M160" i="54023"/>
  <c r="M159" i="54023"/>
  <c r="M158" i="54023"/>
  <c r="M157" i="54023"/>
  <c r="M156" i="54023"/>
  <c r="M155" i="54023"/>
  <c r="M154" i="54023"/>
  <c r="M153" i="54023"/>
  <c r="M152" i="54023"/>
  <c r="M151" i="54023"/>
  <c r="M150" i="54023"/>
  <c r="M149" i="54023"/>
  <c r="M148" i="54023"/>
  <c r="M147" i="54023"/>
  <c r="M146" i="54023"/>
  <c r="Q174" i="54024"/>
  <c r="Q173" i="54024"/>
  <c r="Q172" i="54024"/>
  <c r="Q171" i="54024"/>
  <c r="Q170" i="54024"/>
  <c r="Q169" i="54024"/>
  <c r="Q168" i="54024"/>
  <c r="Q167" i="54024"/>
  <c r="Q166" i="54024"/>
  <c r="Q165" i="54024"/>
  <c r="Q164" i="54024"/>
  <c r="Q163" i="54024"/>
  <c r="Q162" i="54024"/>
  <c r="Q161" i="54024"/>
  <c r="Q160" i="54024"/>
  <c r="Q159" i="54024"/>
  <c r="Q158" i="54024"/>
  <c r="Q157" i="54024"/>
  <c r="Q156" i="54024"/>
  <c r="Q155" i="54024"/>
  <c r="Q154" i="54024"/>
  <c r="Q153" i="54024"/>
  <c r="Q152" i="54024"/>
  <c r="Q151" i="54024"/>
  <c r="Q150" i="54024"/>
  <c r="Q149" i="54024"/>
  <c r="Q148" i="54024"/>
  <c r="Q147" i="54024"/>
  <c r="Q146" i="54024"/>
  <c r="O174" i="54024"/>
  <c r="O173" i="54024"/>
  <c r="O172" i="54024"/>
  <c r="O171" i="54024"/>
  <c r="O170" i="54024"/>
  <c r="O169" i="54024"/>
  <c r="O168" i="54024"/>
  <c r="O167" i="54024"/>
  <c r="O166" i="54024"/>
  <c r="O165" i="54024"/>
  <c r="O164" i="54024"/>
  <c r="O163" i="54024"/>
  <c r="O162" i="54024"/>
  <c r="O161" i="54024"/>
  <c r="O160" i="54024"/>
  <c r="O159" i="54024"/>
  <c r="O158" i="54024"/>
  <c r="O157" i="54024"/>
  <c r="O156" i="54024"/>
  <c r="O155" i="54024"/>
  <c r="O154" i="54024"/>
  <c r="O153" i="54024"/>
  <c r="O152" i="54024"/>
  <c r="O151" i="54024"/>
  <c r="O150" i="54024"/>
  <c r="O149" i="54024"/>
  <c r="O148" i="54024"/>
  <c r="O147" i="54024"/>
  <c r="O146" i="54024"/>
  <c r="M174" i="54024"/>
  <c r="M173" i="54024"/>
  <c r="M172" i="54024"/>
  <c r="M171" i="54024"/>
  <c r="M170" i="54024"/>
  <c r="M169" i="54024"/>
  <c r="M168" i="54024"/>
  <c r="M167" i="54024"/>
  <c r="M166" i="54024"/>
  <c r="M165" i="54024"/>
  <c r="M164" i="54024"/>
  <c r="M163" i="54024"/>
  <c r="M162" i="54024"/>
  <c r="M161" i="54024"/>
  <c r="M160" i="54024"/>
  <c r="M159" i="54024"/>
  <c r="M158" i="54024"/>
  <c r="M157" i="54024"/>
  <c r="M156" i="54024"/>
  <c r="M155" i="54024"/>
  <c r="M154" i="54024"/>
  <c r="M153" i="54024"/>
  <c r="M152" i="54024"/>
  <c r="M151" i="54024"/>
  <c r="M150" i="54024"/>
  <c r="M149" i="54024"/>
  <c r="M148" i="54024"/>
  <c r="M147" i="54024"/>
  <c r="M146" i="54024"/>
  <c r="Q174" i="54025"/>
  <c r="Q173" i="54025"/>
  <c r="Q172" i="54025"/>
  <c r="Q171" i="54025"/>
  <c r="Q170" i="54025"/>
  <c r="Q169" i="54025"/>
  <c r="Q168" i="54025"/>
  <c r="Q167" i="54025"/>
  <c r="Q166" i="54025"/>
  <c r="Q165" i="54025"/>
  <c r="Q164" i="54025"/>
  <c r="Q163" i="54025"/>
  <c r="Q162" i="54025"/>
  <c r="Q161" i="54025"/>
  <c r="Q160" i="54025"/>
  <c r="Q159" i="54025"/>
  <c r="Q158" i="54025"/>
  <c r="Q157" i="54025"/>
  <c r="Q156" i="54025"/>
  <c r="Q155" i="54025"/>
  <c r="Q154" i="54025"/>
  <c r="Q153" i="54025"/>
  <c r="Q152" i="54025"/>
  <c r="Q151" i="54025"/>
  <c r="Q150" i="54025"/>
  <c r="Q149" i="54025"/>
  <c r="Q148" i="54025"/>
  <c r="Q147" i="54025"/>
  <c r="Q146" i="54025"/>
  <c r="O174" i="54025"/>
  <c r="O173" i="54025"/>
  <c r="O172" i="54025"/>
  <c r="O171" i="54025"/>
  <c r="O170" i="54025"/>
  <c r="O169" i="54025"/>
  <c r="O168" i="54025"/>
  <c r="O167" i="54025"/>
  <c r="O166" i="54025"/>
  <c r="O165" i="54025"/>
  <c r="O164" i="54025"/>
  <c r="O163" i="54025"/>
  <c r="O162" i="54025"/>
  <c r="O161" i="54025"/>
  <c r="O160" i="54025"/>
  <c r="O159" i="54025"/>
  <c r="O158" i="54025"/>
  <c r="O157" i="54025"/>
  <c r="O156" i="54025"/>
  <c r="O155" i="54025"/>
  <c r="O154" i="54025"/>
  <c r="O153" i="54025"/>
  <c r="O152" i="54025"/>
  <c r="O151" i="54025"/>
  <c r="O150" i="54025"/>
  <c r="O149" i="54025"/>
  <c r="O148" i="54025"/>
  <c r="O147" i="54025"/>
  <c r="O146" i="54025"/>
  <c r="M174" i="54025"/>
  <c r="M173" i="54025"/>
  <c r="M172" i="54025"/>
  <c r="M171" i="54025"/>
  <c r="M170" i="54025"/>
  <c r="M169" i="54025"/>
  <c r="M168" i="54025"/>
  <c r="M167" i="54025"/>
  <c r="M166" i="54025"/>
  <c r="M165" i="54025"/>
  <c r="M164" i="54025"/>
  <c r="M163" i="54025"/>
  <c r="M162" i="54025"/>
  <c r="M161" i="54025"/>
  <c r="M160" i="54025"/>
  <c r="M159" i="54025"/>
  <c r="M158" i="54025"/>
  <c r="M157" i="54025"/>
  <c r="M156" i="54025"/>
  <c r="M155" i="54025"/>
  <c r="M154" i="54025"/>
  <c r="M153" i="54025"/>
  <c r="M152" i="54025"/>
  <c r="M151" i="54025"/>
  <c r="M150" i="54025"/>
  <c r="M149" i="54025"/>
  <c r="M148" i="54025"/>
  <c r="M147" i="54025"/>
  <c r="M146" i="54025"/>
  <c r="Q174" i="54026"/>
  <c r="Q173" i="54026"/>
  <c r="Q172" i="54026"/>
  <c r="Q171" i="54026"/>
  <c r="Q170" i="54026"/>
  <c r="Q169" i="54026"/>
  <c r="Q168" i="54026"/>
  <c r="Q167" i="54026"/>
  <c r="Q166" i="54026"/>
  <c r="Q165" i="54026"/>
  <c r="Q164" i="54026"/>
  <c r="Q163" i="54026"/>
  <c r="Q162" i="54026"/>
  <c r="Q161" i="54026"/>
  <c r="Q160" i="54026"/>
  <c r="Q159" i="54026"/>
  <c r="Q158" i="54026"/>
  <c r="Q157" i="54026"/>
  <c r="Q156" i="54026"/>
  <c r="Q155" i="54026"/>
  <c r="Q154" i="54026"/>
  <c r="Q153" i="54026"/>
  <c r="Q152" i="54026"/>
  <c r="Q151" i="54026"/>
  <c r="Q150" i="54026"/>
  <c r="Q149" i="54026"/>
  <c r="Q148" i="54026"/>
  <c r="Q147" i="54026"/>
  <c r="Q146" i="54026"/>
  <c r="O174" i="54026"/>
  <c r="O173" i="54026"/>
  <c r="O172" i="54026"/>
  <c r="O171" i="54026"/>
  <c r="O170" i="54026"/>
  <c r="O169" i="54026"/>
  <c r="O168" i="54026"/>
  <c r="O167" i="54026"/>
  <c r="O166" i="54026"/>
  <c r="O165" i="54026"/>
  <c r="O164" i="54026"/>
  <c r="O163" i="54026"/>
  <c r="O162" i="54026"/>
  <c r="O161" i="54026"/>
  <c r="O160" i="54026"/>
  <c r="O159" i="54026"/>
  <c r="O158" i="54026"/>
  <c r="O157" i="54026"/>
  <c r="O156" i="54026"/>
  <c r="O155" i="54026"/>
  <c r="O154" i="54026"/>
  <c r="O153" i="54026"/>
  <c r="O152" i="54026"/>
  <c r="O151" i="54026"/>
  <c r="O150" i="54026"/>
  <c r="O149" i="54026"/>
  <c r="O148" i="54026"/>
  <c r="O147" i="54026"/>
  <c r="O146" i="54026"/>
  <c r="M174" i="54026"/>
  <c r="M173" i="54026"/>
  <c r="M172" i="54026"/>
  <c r="M171" i="54026"/>
  <c r="M170" i="54026"/>
  <c r="M169" i="54026"/>
  <c r="M168" i="54026"/>
  <c r="M167" i="54026"/>
  <c r="M166" i="54026"/>
  <c r="M165" i="54026"/>
  <c r="M164" i="54026"/>
  <c r="M163" i="54026"/>
  <c r="M162" i="54026"/>
  <c r="M161" i="54026"/>
  <c r="M160" i="54026"/>
  <c r="M159" i="54026"/>
  <c r="M158" i="54026"/>
  <c r="M157" i="54026"/>
  <c r="M156" i="54026"/>
  <c r="M155" i="54026"/>
  <c r="M154" i="54026"/>
  <c r="M153" i="54026"/>
  <c r="M152" i="54026"/>
  <c r="M151" i="54026"/>
  <c r="M150" i="54026"/>
  <c r="M149" i="54026"/>
  <c r="M148" i="54026"/>
  <c r="M147" i="54026"/>
  <c r="M146" i="54026"/>
  <c r="Q174" i="54027"/>
  <c r="Q173" i="54027"/>
  <c r="Q172" i="54027"/>
  <c r="Q171" i="54027"/>
  <c r="Q170" i="54027"/>
  <c r="Q169" i="54027"/>
  <c r="Q168" i="54027"/>
  <c r="Q167" i="54027"/>
  <c r="Q166" i="54027"/>
  <c r="Q165" i="54027"/>
  <c r="Q164" i="54027"/>
  <c r="Q163" i="54027"/>
  <c r="Q162" i="54027"/>
  <c r="Q161" i="54027"/>
  <c r="Q160" i="54027"/>
  <c r="Q159" i="54027"/>
  <c r="Q158" i="54027"/>
  <c r="Q157" i="54027"/>
  <c r="Q156" i="54027"/>
  <c r="Q155" i="54027"/>
  <c r="Q154" i="54027"/>
  <c r="Q153" i="54027"/>
  <c r="Q152" i="54027"/>
  <c r="Q151" i="54027"/>
  <c r="Q150" i="54027"/>
  <c r="Q149" i="54027"/>
  <c r="Q148" i="54027"/>
  <c r="Q147" i="54027"/>
  <c r="Q146" i="54027"/>
  <c r="O174" i="54027"/>
  <c r="O173" i="54027"/>
  <c r="O172" i="54027"/>
  <c r="O171" i="54027"/>
  <c r="O170" i="54027"/>
  <c r="O169" i="54027"/>
  <c r="O168" i="54027"/>
  <c r="O167" i="54027"/>
  <c r="O166" i="54027"/>
  <c r="O165" i="54027"/>
  <c r="O164" i="54027"/>
  <c r="O163" i="54027"/>
  <c r="O162" i="54027"/>
  <c r="O161" i="54027"/>
  <c r="O160" i="54027"/>
  <c r="O159" i="54027"/>
  <c r="O158" i="54027"/>
  <c r="O157" i="54027"/>
  <c r="O156" i="54027"/>
  <c r="O155" i="54027"/>
  <c r="O154" i="54027"/>
  <c r="O153" i="54027"/>
  <c r="O152" i="54027"/>
  <c r="O151" i="54027"/>
  <c r="O150" i="54027"/>
  <c r="O149" i="54027"/>
  <c r="O148" i="54027"/>
  <c r="O147" i="54027"/>
  <c r="O146" i="54027"/>
  <c r="M174" i="54027"/>
  <c r="M173" i="54027"/>
  <c r="M172" i="54027"/>
  <c r="M171" i="54027"/>
  <c r="M170" i="54027"/>
  <c r="M169" i="54027"/>
  <c r="M168" i="54027"/>
  <c r="M167" i="54027"/>
  <c r="M166" i="54027"/>
  <c r="M165" i="54027"/>
  <c r="M164" i="54027"/>
  <c r="M163" i="54027"/>
  <c r="M162" i="54027"/>
  <c r="M161" i="54027"/>
  <c r="M160" i="54027"/>
  <c r="M159" i="54027"/>
  <c r="M158" i="54027"/>
  <c r="M157" i="54027"/>
  <c r="M156" i="54027"/>
  <c r="M155" i="54027"/>
  <c r="M154" i="54027"/>
  <c r="M153" i="54027"/>
  <c r="M152" i="54027"/>
  <c r="M151" i="54027"/>
  <c r="M150" i="54027"/>
  <c r="M149" i="54027"/>
  <c r="M148" i="54027"/>
  <c r="M147" i="54027"/>
  <c r="M146" i="54027"/>
  <c r="K174" i="54023"/>
  <c r="K173" i="54023"/>
  <c r="K172" i="54023"/>
  <c r="K171" i="54023"/>
  <c r="K170" i="54023"/>
  <c r="K169" i="54023"/>
  <c r="K168" i="54023"/>
  <c r="K167" i="54023"/>
  <c r="K166" i="54023"/>
  <c r="K165" i="54023"/>
  <c r="K164" i="54023"/>
  <c r="K163" i="54023"/>
  <c r="K162" i="54023"/>
  <c r="K161" i="54023"/>
  <c r="K160" i="54023"/>
  <c r="K159" i="54023"/>
  <c r="K158" i="54023"/>
  <c r="K157" i="54023"/>
  <c r="K156" i="54023"/>
  <c r="K155" i="54023"/>
  <c r="K154" i="54023"/>
  <c r="K153" i="54023"/>
  <c r="K152" i="54023"/>
  <c r="K151" i="54023"/>
  <c r="K150" i="54023"/>
  <c r="K149" i="54023"/>
  <c r="K148" i="54023"/>
  <c r="K147" i="54023"/>
  <c r="K146" i="54023"/>
  <c r="I174" i="54023"/>
  <c r="I173" i="54023"/>
  <c r="I172" i="54023"/>
  <c r="I171" i="54023"/>
  <c r="I170" i="54023"/>
  <c r="I169" i="54023"/>
  <c r="I168" i="54023"/>
  <c r="I167" i="54023"/>
  <c r="I166" i="54023"/>
  <c r="I165" i="54023"/>
  <c r="I164" i="54023"/>
  <c r="I163" i="54023"/>
  <c r="I162" i="54023"/>
  <c r="I161" i="54023"/>
  <c r="I160" i="54023"/>
  <c r="I159" i="54023"/>
  <c r="I158" i="54023"/>
  <c r="I157" i="54023"/>
  <c r="I156" i="54023"/>
  <c r="I155" i="54023"/>
  <c r="I154" i="54023"/>
  <c r="I153" i="54023"/>
  <c r="I152" i="54023"/>
  <c r="I151" i="54023"/>
  <c r="I150" i="54023"/>
  <c r="I149" i="54023"/>
  <c r="I148" i="54023"/>
  <c r="I147" i="54023"/>
  <c r="I146" i="54023"/>
  <c r="G174" i="54023"/>
  <c r="G173" i="54023"/>
  <c r="G172" i="54023"/>
  <c r="G171" i="54023"/>
  <c r="G170" i="54023"/>
  <c r="G169" i="54023"/>
  <c r="G168" i="54023"/>
  <c r="G167" i="54023"/>
  <c r="G166" i="54023"/>
  <c r="G165" i="54023"/>
  <c r="G164" i="54023"/>
  <c r="G163" i="54023"/>
  <c r="G162" i="54023"/>
  <c r="G161" i="54023"/>
  <c r="G160" i="54023"/>
  <c r="G159" i="54023"/>
  <c r="G158" i="54023"/>
  <c r="G157" i="54023"/>
  <c r="G156" i="54023"/>
  <c r="G155" i="54023"/>
  <c r="G154" i="54023"/>
  <c r="G153" i="54023"/>
  <c r="G152" i="54023"/>
  <c r="G151" i="54023"/>
  <c r="G150" i="54023"/>
  <c r="G149" i="54023"/>
  <c r="G148" i="54023"/>
  <c r="G147" i="54023"/>
  <c r="G146" i="54023"/>
  <c r="K174" i="54024"/>
  <c r="K173" i="54024"/>
  <c r="K172" i="54024"/>
  <c r="K171" i="54024"/>
  <c r="K170" i="54024"/>
  <c r="K169" i="54024"/>
  <c r="K168" i="54024"/>
  <c r="K167" i="54024"/>
  <c r="K166" i="54024"/>
  <c r="K165" i="54024"/>
  <c r="K164" i="54024"/>
  <c r="K163" i="54024"/>
  <c r="K162" i="54024"/>
  <c r="K161" i="54024"/>
  <c r="K160" i="54024"/>
  <c r="K159" i="54024"/>
  <c r="K158" i="54024"/>
  <c r="K157" i="54024"/>
  <c r="K156" i="54024"/>
  <c r="K155" i="54024"/>
  <c r="K154" i="54024"/>
  <c r="K153" i="54024"/>
  <c r="K152" i="54024"/>
  <c r="K151" i="54024"/>
  <c r="K150" i="54024"/>
  <c r="K149" i="54024"/>
  <c r="K148" i="54024"/>
  <c r="K147" i="54024"/>
  <c r="K146" i="54024"/>
  <c r="I174" i="54024"/>
  <c r="I173" i="54024"/>
  <c r="I172" i="54024"/>
  <c r="I171" i="54024"/>
  <c r="I170" i="54024"/>
  <c r="I169" i="54024"/>
  <c r="I168" i="54024"/>
  <c r="I167" i="54024"/>
  <c r="I166" i="54024"/>
  <c r="I165" i="54024"/>
  <c r="I164" i="54024"/>
  <c r="I163" i="54024"/>
  <c r="I162" i="54024"/>
  <c r="I161" i="54024"/>
  <c r="I160" i="54024"/>
  <c r="I159" i="54024"/>
  <c r="I158" i="54024"/>
  <c r="I157" i="54024"/>
  <c r="I156" i="54024"/>
  <c r="I155" i="54024"/>
  <c r="I154" i="54024"/>
  <c r="I153" i="54024"/>
  <c r="I152" i="54024"/>
  <c r="I151" i="54024"/>
  <c r="I150" i="54024"/>
  <c r="I149" i="54024"/>
  <c r="I148" i="54024"/>
  <c r="I147" i="54024"/>
  <c r="I146" i="54024"/>
  <c r="G174" i="54024"/>
  <c r="G173" i="54024"/>
  <c r="G172" i="54024"/>
  <c r="G171" i="54024"/>
  <c r="G170" i="54024"/>
  <c r="G169" i="54024"/>
  <c r="G168" i="54024"/>
  <c r="G167" i="54024"/>
  <c r="G166" i="54024"/>
  <c r="G165" i="54024"/>
  <c r="G164" i="54024"/>
  <c r="G163" i="54024"/>
  <c r="G162" i="54024"/>
  <c r="G161" i="54024"/>
  <c r="G160" i="54024"/>
  <c r="G159" i="54024"/>
  <c r="G158" i="54024"/>
  <c r="G157" i="54024"/>
  <c r="G156" i="54024"/>
  <c r="G155" i="54024"/>
  <c r="G154" i="54024"/>
  <c r="G153" i="54024"/>
  <c r="G152" i="54024"/>
  <c r="G151" i="54024"/>
  <c r="G150" i="54024"/>
  <c r="G149" i="54024"/>
  <c r="G148" i="54024"/>
  <c r="G147" i="54024"/>
  <c r="G146" i="54024"/>
  <c r="K174" i="54025"/>
  <c r="K173" i="54025"/>
  <c r="K172" i="54025"/>
  <c r="K171" i="54025"/>
  <c r="K170" i="54025"/>
  <c r="K169" i="54025"/>
  <c r="K168" i="54025"/>
  <c r="K167" i="54025"/>
  <c r="K166" i="54025"/>
  <c r="K165" i="54025"/>
  <c r="K164" i="54025"/>
  <c r="K163" i="54025"/>
  <c r="K162" i="54025"/>
  <c r="K161" i="54025"/>
  <c r="K160" i="54025"/>
  <c r="K159" i="54025"/>
  <c r="K158" i="54025"/>
  <c r="K157" i="54025"/>
  <c r="K156" i="54025"/>
  <c r="K155" i="54025"/>
  <c r="K154" i="54025"/>
  <c r="K153" i="54025"/>
  <c r="K152" i="54025"/>
  <c r="K151" i="54025"/>
  <c r="K150" i="54025"/>
  <c r="K149" i="54025"/>
  <c r="K148" i="54025"/>
  <c r="K147" i="54025"/>
  <c r="K146" i="54025"/>
  <c r="I174" i="54025"/>
  <c r="I173" i="54025"/>
  <c r="I172" i="54025"/>
  <c r="I171" i="54025"/>
  <c r="I170" i="54025"/>
  <c r="I169" i="54025"/>
  <c r="I168" i="54025"/>
  <c r="I167" i="54025"/>
  <c r="I166" i="54025"/>
  <c r="I165" i="54025"/>
  <c r="I164" i="54025"/>
  <c r="I163" i="54025"/>
  <c r="I162" i="54025"/>
  <c r="I161" i="54025"/>
  <c r="I160" i="54025"/>
  <c r="I159" i="54025"/>
  <c r="I158" i="54025"/>
  <c r="I157" i="54025"/>
  <c r="I156" i="54025"/>
  <c r="I155" i="54025"/>
  <c r="I154" i="54025"/>
  <c r="I153" i="54025"/>
  <c r="I152" i="54025"/>
  <c r="I151" i="54025"/>
  <c r="I150" i="54025"/>
  <c r="I149" i="54025"/>
  <c r="I148" i="54025"/>
  <c r="I147" i="54025"/>
  <c r="I146" i="54025"/>
  <c r="G174" i="54025"/>
  <c r="G173" i="54025"/>
  <c r="G172" i="54025"/>
  <c r="G171" i="54025"/>
  <c r="G170" i="54025"/>
  <c r="G169" i="54025"/>
  <c r="G168" i="54025"/>
  <c r="G167" i="54025"/>
  <c r="G166" i="54025"/>
  <c r="G165" i="54025"/>
  <c r="G164" i="54025"/>
  <c r="G163" i="54025"/>
  <c r="G162" i="54025"/>
  <c r="G161" i="54025"/>
  <c r="G160" i="54025"/>
  <c r="G159" i="54025"/>
  <c r="G158" i="54025"/>
  <c r="G157" i="54025"/>
  <c r="G156" i="54025"/>
  <c r="G155" i="54025"/>
  <c r="G154" i="54025"/>
  <c r="G153" i="54025"/>
  <c r="G152" i="54025"/>
  <c r="G151" i="54025"/>
  <c r="G150" i="54025"/>
  <c r="G149" i="54025"/>
  <c r="G148" i="54025"/>
  <c r="G147" i="54025"/>
  <c r="G146" i="54025"/>
  <c r="K174" i="54026"/>
  <c r="K173" i="54026"/>
  <c r="K172" i="54026"/>
  <c r="K171" i="54026"/>
  <c r="K170" i="54026"/>
  <c r="K169" i="54026"/>
  <c r="K168" i="54026"/>
  <c r="K167" i="54026"/>
  <c r="K166" i="54026"/>
  <c r="K165" i="54026"/>
  <c r="K164" i="54026"/>
  <c r="K163" i="54026"/>
  <c r="K162" i="54026"/>
  <c r="K161" i="54026"/>
  <c r="K160" i="54026"/>
  <c r="K159" i="54026"/>
  <c r="K158" i="54026"/>
  <c r="K157" i="54026"/>
  <c r="K156" i="54026"/>
  <c r="K155" i="54026"/>
  <c r="K154" i="54026"/>
  <c r="K153" i="54026"/>
  <c r="K152" i="54026"/>
  <c r="K151" i="54026"/>
  <c r="K150" i="54026"/>
  <c r="K149" i="54026"/>
  <c r="K148" i="54026"/>
  <c r="K147" i="54026"/>
  <c r="K146" i="54026"/>
  <c r="I174" i="54026"/>
  <c r="I173" i="54026"/>
  <c r="I172" i="54026"/>
  <c r="I171" i="54026"/>
  <c r="I170" i="54026"/>
  <c r="I169" i="54026"/>
  <c r="I168" i="54026"/>
  <c r="I167" i="54026"/>
  <c r="I166" i="54026"/>
  <c r="I165" i="54026"/>
  <c r="I164" i="54026"/>
  <c r="I163" i="54026"/>
  <c r="I162" i="54026"/>
  <c r="I161" i="54026"/>
  <c r="I160" i="54026"/>
  <c r="I159" i="54026"/>
  <c r="I158" i="54026"/>
  <c r="I157" i="54026"/>
  <c r="I156" i="54026"/>
  <c r="I155" i="54026"/>
  <c r="I154" i="54026"/>
  <c r="I153" i="54026"/>
  <c r="I152" i="54026"/>
  <c r="I151" i="54026"/>
  <c r="I150" i="54026"/>
  <c r="I149" i="54026"/>
  <c r="I148" i="54026"/>
  <c r="I147" i="54026"/>
  <c r="I146" i="54026"/>
  <c r="G174" i="54026"/>
  <c r="G173" i="54026"/>
  <c r="G172" i="54026"/>
  <c r="G171" i="54026"/>
  <c r="G170" i="54026"/>
  <c r="G169" i="54026"/>
  <c r="G168" i="54026"/>
  <c r="G167" i="54026"/>
  <c r="G166" i="54026"/>
  <c r="G165" i="54026"/>
  <c r="G164" i="54026"/>
  <c r="G163" i="54026"/>
  <c r="G162" i="54026"/>
  <c r="G161" i="54026"/>
  <c r="G160" i="54026"/>
  <c r="G159" i="54026"/>
  <c r="G158" i="54026"/>
  <c r="G157" i="54026"/>
  <c r="G156" i="54026"/>
  <c r="G155" i="54026"/>
  <c r="G154" i="54026"/>
  <c r="G153" i="54026"/>
  <c r="G152" i="54026"/>
  <c r="G151" i="54026"/>
  <c r="G150" i="54026"/>
  <c r="G149" i="54026"/>
  <c r="G148" i="54026"/>
  <c r="G147" i="54026"/>
  <c r="G146" i="54026"/>
  <c r="K174" i="54027"/>
  <c r="K173" i="54027"/>
  <c r="K172" i="54027"/>
  <c r="K171" i="54027"/>
  <c r="K170" i="54027"/>
  <c r="K169" i="54027"/>
  <c r="K168" i="54027"/>
  <c r="K167" i="54027"/>
  <c r="K166" i="54027"/>
  <c r="K165" i="54027"/>
  <c r="K164" i="54027"/>
  <c r="K163" i="54027"/>
  <c r="K162" i="54027"/>
  <c r="K161" i="54027"/>
  <c r="K160" i="54027"/>
  <c r="K159" i="54027"/>
  <c r="K158" i="54027"/>
  <c r="K157" i="54027"/>
  <c r="K156" i="54027"/>
  <c r="K155" i="54027"/>
  <c r="K154" i="54027"/>
  <c r="K153" i="54027"/>
  <c r="K152" i="54027"/>
  <c r="K151" i="54027"/>
  <c r="K150" i="54027"/>
  <c r="K149" i="54027"/>
  <c r="K148" i="54027"/>
  <c r="K147" i="54027"/>
  <c r="K146" i="54027"/>
  <c r="I174" i="54027"/>
  <c r="I173" i="54027"/>
  <c r="I172" i="54027"/>
  <c r="I171" i="54027"/>
  <c r="I170" i="54027"/>
  <c r="I169" i="54027"/>
  <c r="I168" i="54027"/>
  <c r="I167" i="54027"/>
  <c r="I166" i="54027"/>
  <c r="I165" i="54027"/>
  <c r="I164" i="54027"/>
  <c r="I163" i="54027"/>
  <c r="I162" i="54027"/>
  <c r="I161" i="54027"/>
  <c r="I160" i="54027"/>
  <c r="I159" i="54027"/>
  <c r="I158" i="54027"/>
  <c r="I157" i="54027"/>
  <c r="I156" i="54027"/>
  <c r="I155" i="54027"/>
  <c r="I154" i="54027"/>
  <c r="I153" i="54027"/>
  <c r="I152" i="54027"/>
  <c r="I151" i="54027"/>
  <c r="I150" i="54027"/>
  <c r="I149" i="54027"/>
  <c r="I148" i="54027"/>
  <c r="I147" i="54027"/>
  <c r="I146" i="54027"/>
  <c r="G174" i="54027"/>
  <c r="G173" i="54027"/>
  <c r="G172" i="54027"/>
  <c r="G171" i="54027"/>
  <c r="G170" i="54027"/>
  <c r="G169" i="54027"/>
  <c r="G168" i="54027"/>
  <c r="G167" i="54027"/>
  <c r="G166" i="54027"/>
  <c r="G165" i="54027"/>
  <c r="G164" i="54027"/>
  <c r="G163" i="54027"/>
  <c r="G162" i="54027"/>
  <c r="G161" i="54027"/>
  <c r="G160" i="54027"/>
  <c r="G159" i="54027"/>
  <c r="G158" i="54027"/>
  <c r="G157" i="54027"/>
  <c r="G156" i="54027"/>
  <c r="G155" i="54027"/>
  <c r="G154" i="54027"/>
  <c r="G153" i="54027"/>
  <c r="G152" i="54027"/>
  <c r="G151" i="54027"/>
  <c r="G150" i="54027"/>
  <c r="G149" i="54027"/>
  <c r="G148" i="54027"/>
  <c r="G147" i="54027"/>
  <c r="G146" i="54027"/>
  <c r="Y133" i="54023"/>
  <c r="Y132" i="54023"/>
  <c r="Y131" i="54023"/>
  <c r="Y130" i="54023"/>
  <c r="Y129" i="54023"/>
  <c r="Y128" i="54023"/>
  <c r="Y127" i="54023"/>
  <c r="Y126" i="54023"/>
  <c r="Y125" i="54023"/>
  <c r="Y124" i="54023"/>
  <c r="Y123" i="54023"/>
  <c r="Y122" i="54023"/>
  <c r="Y121" i="54023"/>
  <c r="Y120" i="54023"/>
  <c r="Y119" i="54023"/>
  <c r="Y118" i="54023"/>
  <c r="Y117" i="54023"/>
  <c r="Y116" i="54023"/>
  <c r="Y115" i="54023"/>
  <c r="Y114" i="54023"/>
  <c r="Y113" i="54023"/>
  <c r="Y112" i="54023"/>
  <c r="Y111" i="54023"/>
  <c r="Y110" i="54023"/>
  <c r="Y109" i="54023"/>
  <c r="Y108" i="54023"/>
  <c r="Y107" i="54023"/>
  <c r="Y106" i="54023"/>
  <c r="Y105" i="54023"/>
  <c r="Y104" i="54023"/>
  <c r="Y103" i="54023"/>
  <c r="Y102" i="54023"/>
  <c r="Y101" i="54023"/>
  <c r="Y100" i="54023"/>
  <c r="Y99" i="54023"/>
  <c r="Y98" i="54023"/>
  <c r="Y97" i="54023"/>
  <c r="Y96" i="54023"/>
  <c r="Y95" i="54023"/>
  <c r="Y94" i="54023"/>
  <c r="Y93" i="54023"/>
  <c r="W133" i="54023"/>
  <c r="W132" i="54023"/>
  <c r="W131" i="54023"/>
  <c r="W130" i="54023"/>
  <c r="W129" i="54023"/>
  <c r="W128" i="54023"/>
  <c r="W127" i="54023"/>
  <c r="W126" i="54023"/>
  <c r="W125" i="54023"/>
  <c r="W124" i="54023"/>
  <c r="W123" i="54023"/>
  <c r="W122" i="54023"/>
  <c r="W121" i="54023"/>
  <c r="W120" i="54023"/>
  <c r="W119" i="54023"/>
  <c r="W118" i="54023"/>
  <c r="W117" i="54023"/>
  <c r="W116" i="54023"/>
  <c r="W115" i="54023"/>
  <c r="W114" i="54023"/>
  <c r="W113" i="54023"/>
  <c r="W112" i="54023"/>
  <c r="W111" i="54023"/>
  <c r="W110" i="54023"/>
  <c r="W109" i="54023"/>
  <c r="W108" i="54023"/>
  <c r="W107" i="54023"/>
  <c r="W106" i="54023"/>
  <c r="W105" i="54023"/>
  <c r="W104" i="54023"/>
  <c r="W103" i="54023"/>
  <c r="W102" i="54023"/>
  <c r="W101" i="54023"/>
  <c r="W100" i="54023"/>
  <c r="W99" i="54023"/>
  <c r="W98" i="54023"/>
  <c r="W97" i="54023"/>
  <c r="W96" i="54023"/>
  <c r="W95" i="54023"/>
  <c r="W94" i="54023"/>
  <c r="W93" i="54023"/>
  <c r="U133" i="54023"/>
  <c r="U132" i="54023"/>
  <c r="U131" i="54023"/>
  <c r="U130" i="54023"/>
  <c r="U129" i="54023"/>
  <c r="U128" i="54023"/>
  <c r="U127" i="54023"/>
  <c r="U126" i="54023"/>
  <c r="U125" i="54023"/>
  <c r="U124" i="54023"/>
  <c r="U123" i="54023"/>
  <c r="U122" i="54023"/>
  <c r="U121" i="54023"/>
  <c r="U120" i="54023"/>
  <c r="U119" i="54023"/>
  <c r="U118" i="54023"/>
  <c r="U117" i="54023"/>
  <c r="U116" i="54023"/>
  <c r="U115" i="54023"/>
  <c r="U114" i="54023"/>
  <c r="U113" i="54023"/>
  <c r="U112" i="54023"/>
  <c r="U111" i="54023"/>
  <c r="U110" i="54023"/>
  <c r="U109" i="54023"/>
  <c r="U108" i="54023"/>
  <c r="U107" i="54023"/>
  <c r="U106" i="54023"/>
  <c r="U105" i="54023"/>
  <c r="U104" i="54023"/>
  <c r="U103" i="54023"/>
  <c r="U102" i="54023"/>
  <c r="U101" i="54023"/>
  <c r="U100" i="54023"/>
  <c r="U99" i="54023"/>
  <c r="U98" i="54023"/>
  <c r="U97" i="54023"/>
  <c r="U96" i="54023"/>
  <c r="U95" i="54023"/>
  <c r="U94" i="54023"/>
  <c r="U93" i="54023"/>
  <c r="M133" i="54023"/>
  <c r="M132" i="54023"/>
  <c r="M131" i="54023"/>
  <c r="M130" i="54023"/>
  <c r="M129" i="54023"/>
  <c r="M128" i="54023"/>
  <c r="M127" i="54023"/>
  <c r="M126" i="54023"/>
  <c r="M125" i="54023"/>
  <c r="M124" i="54023"/>
  <c r="M123" i="54023"/>
  <c r="M122" i="54023"/>
  <c r="M121" i="54023"/>
  <c r="M120" i="54023"/>
  <c r="M119" i="54023"/>
  <c r="M118" i="54023"/>
  <c r="M117" i="54023"/>
  <c r="M116" i="54023"/>
  <c r="M115" i="54023"/>
  <c r="M114" i="54023"/>
  <c r="M113" i="54023"/>
  <c r="M112" i="54023"/>
  <c r="M111" i="54023"/>
  <c r="M110" i="54023"/>
  <c r="M109" i="54023"/>
  <c r="M108" i="54023"/>
  <c r="M107" i="54023"/>
  <c r="M106" i="54023"/>
  <c r="M105" i="54023"/>
  <c r="M104" i="54023"/>
  <c r="M103" i="54023"/>
  <c r="M102" i="54023"/>
  <c r="M101" i="54023"/>
  <c r="M100" i="54023"/>
  <c r="M99" i="54023"/>
  <c r="M98" i="54023"/>
  <c r="M97" i="54023"/>
  <c r="M96" i="54023"/>
  <c r="M95" i="54023"/>
  <c r="M94" i="54023"/>
  <c r="M93" i="54023"/>
  <c r="K133" i="54023"/>
  <c r="K132" i="54023"/>
  <c r="K131" i="54023"/>
  <c r="K130" i="54023"/>
  <c r="K129" i="54023"/>
  <c r="K128" i="54023"/>
  <c r="K127" i="54023"/>
  <c r="K126" i="54023"/>
  <c r="K125" i="54023"/>
  <c r="K124" i="54023"/>
  <c r="K123" i="54023"/>
  <c r="K122" i="54023"/>
  <c r="K121" i="54023"/>
  <c r="K120" i="54023"/>
  <c r="K119" i="54023"/>
  <c r="K118" i="54023"/>
  <c r="K117" i="54023"/>
  <c r="K116" i="54023"/>
  <c r="K115" i="54023"/>
  <c r="K114" i="54023"/>
  <c r="K113" i="54023"/>
  <c r="K112" i="54023"/>
  <c r="K111" i="54023"/>
  <c r="K110" i="54023"/>
  <c r="K109" i="54023"/>
  <c r="K108" i="54023"/>
  <c r="K107" i="54023"/>
  <c r="K106" i="54023"/>
  <c r="K105" i="54023"/>
  <c r="K104" i="54023"/>
  <c r="K103" i="54023"/>
  <c r="K102" i="54023"/>
  <c r="K101" i="54023"/>
  <c r="K100" i="54023"/>
  <c r="K99" i="54023"/>
  <c r="K98" i="54023"/>
  <c r="K97" i="54023"/>
  <c r="K96" i="54023"/>
  <c r="K95" i="54023"/>
  <c r="K94" i="54023"/>
  <c r="K93" i="54023"/>
  <c r="I133" i="54023"/>
  <c r="I132" i="54023"/>
  <c r="I131" i="54023"/>
  <c r="I130" i="54023"/>
  <c r="I129" i="54023"/>
  <c r="I128" i="54023"/>
  <c r="I127" i="54023"/>
  <c r="I126" i="54023"/>
  <c r="I125" i="54023"/>
  <c r="I124" i="54023"/>
  <c r="I123" i="54023"/>
  <c r="I122" i="54023"/>
  <c r="I121" i="54023"/>
  <c r="I120" i="54023"/>
  <c r="I119" i="54023"/>
  <c r="I118" i="54023"/>
  <c r="I117" i="54023"/>
  <c r="I116" i="54023"/>
  <c r="I115" i="54023"/>
  <c r="I114" i="54023"/>
  <c r="I113" i="54023"/>
  <c r="I112" i="54023"/>
  <c r="I111" i="54023"/>
  <c r="I110" i="54023"/>
  <c r="I109" i="54023"/>
  <c r="I108" i="54023"/>
  <c r="I107" i="54023"/>
  <c r="I106" i="54023"/>
  <c r="I105" i="54023"/>
  <c r="I104" i="54023"/>
  <c r="I103" i="54023"/>
  <c r="I102" i="54023"/>
  <c r="I101" i="54023"/>
  <c r="I100" i="54023"/>
  <c r="I99" i="54023"/>
  <c r="I98" i="54023"/>
  <c r="I97" i="54023"/>
  <c r="I96" i="54023"/>
  <c r="I95" i="54023"/>
  <c r="I94" i="54023"/>
  <c r="I93" i="54023"/>
  <c r="G133" i="54023"/>
  <c r="G132" i="54023"/>
  <c r="G131" i="54023"/>
  <c r="G130" i="54023"/>
  <c r="G129" i="54023"/>
  <c r="G128" i="54023"/>
  <c r="G127" i="54023"/>
  <c r="G126" i="54023"/>
  <c r="G125" i="54023"/>
  <c r="G124" i="54023"/>
  <c r="G123" i="54023"/>
  <c r="G122" i="54023"/>
  <c r="G121" i="54023"/>
  <c r="G120" i="54023"/>
  <c r="G119" i="54023"/>
  <c r="G118" i="54023"/>
  <c r="G117" i="54023"/>
  <c r="G116" i="54023"/>
  <c r="G115" i="54023"/>
  <c r="G114" i="54023"/>
  <c r="G113" i="54023"/>
  <c r="G112" i="54023"/>
  <c r="G111" i="54023"/>
  <c r="G110" i="54023"/>
  <c r="G109" i="54023"/>
  <c r="G108" i="54023"/>
  <c r="G107" i="54023"/>
  <c r="G106" i="54023"/>
  <c r="G105" i="54023"/>
  <c r="G104" i="54023"/>
  <c r="G103" i="54023"/>
  <c r="G102" i="54023"/>
  <c r="G101" i="54023"/>
  <c r="G100" i="54023"/>
  <c r="G99" i="54023"/>
  <c r="G98" i="54023"/>
  <c r="G97" i="54023"/>
  <c r="G96" i="54023"/>
  <c r="G95" i="54023"/>
  <c r="G94" i="54023"/>
  <c r="G93" i="54023"/>
  <c r="Y133" i="54024"/>
  <c r="Y132" i="54024"/>
  <c r="Y131" i="54024"/>
  <c r="Y130" i="54024"/>
  <c r="Y129" i="54024"/>
  <c r="Y128" i="54024"/>
  <c r="Y127" i="54024"/>
  <c r="Y126" i="54024"/>
  <c r="Y125" i="54024"/>
  <c r="Y124" i="54024"/>
  <c r="Y123" i="54024"/>
  <c r="Y122" i="54024"/>
  <c r="Y121" i="54024"/>
  <c r="Y120" i="54024"/>
  <c r="Y119" i="54024"/>
  <c r="Y118" i="54024"/>
  <c r="Y117" i="54024"/>
  <c r="Y116" i="54024"/>
  <c r="Y115" i="54024"/>
  <c r="Y114" i="54024"/>
  <c r="Y113" i="54024"/>
  <c r="Y112" i="54024"/>
  <c r="Y111" i="54024"/>
  <c r="Y110" i="54024"/>
  <c r="Y109" i="54024"/>
  <c r="Y108" i="54024"/>
  <c r="Y107" i="54024"/>
  <c r="Y106" i="54024"/>
  <c r="Y105" i="54024"/>
  <c r="Y104" i="54024"/>
  <c r="Y103" i="54024"/>
  <c r="Y102" i="54024"/>
  <c r="Y101" i="54024"/>
  <c r="Y100" i="54024"/>
  <c r="Y99" i="54024"/>
  <c r="Y98" i="54024"/>
  <c r="Y97" i="54024"/>
  <c r="Y96" i="54024"/>
  <c r="Y95" i="54024"/>
  <c r="Y94" i="54024"/>
  <c r="Y93" i="54024"/>
  <c r="W133" i="54024"/>
  <c r="W132" i="54024"/>
  <c r="W131" i="54024"/>
  <c r="W130" i="54024"/>
  <c r="W129" i="54024"/>
  <c r="W128" i="54024"/>
  <c r="W127" i="54024"/>
  <c r="W126" i="54024"/>
  <c r="W125" i="54024"/>
  <c r="W124" i="54024"/>
  <c r="W123" i="54024"/>
  <c r="W122" i="54024"/>
  <c r="W121" i="54024"/>
  <c r="W120" i="54024"/>
  <c r="W119" i="54024"/>
  <c r="W118" i="54024"/>
  <c r="W117" i="54024"/>
  <c r="W116" i="54024"/>
  <c r="W115" i="54024"/>
  <c r="W114" i="54024"/>
  <c r="W113" i="54024"/>
  <c r="W112" i="54024"/>
  <c r="W111" i="54024"/>
  <c r="W110" i="54024"/>
  <c r="W109" i="54024"/>
  <c r="W108" i="54024"/>
  <c r="W107" i="54024"/>
  <c r="W106" i="54024"/>
  <c r="W105" i="54024"/>
  <c r="W104" i="54024"/>
  <c r="W103" i="54024"/>
  <c r="W102" i="54024"/>
  <c r="W101" i="54024"/>
  <c r="W100" i="54024"/>
  <c r="W99" i="54024"/>
  <c r="W98" i="54024"/>
  <c r="W97" i="54024"/>
  <c r="W96" i="54024"/>
  <c r="W95" i="54024"/>
  <c r="W94" i="54024"/>
  <c r="W93" i="54024"/>
  <c r="U133" i="54024"/>
  <c r="U132" i="54024"/>
  <c r="U131" i="54024"/>
  <c r="U130" i="54024"/>
  <c r="U129" i="54024"/>
  <c r="U128" i="54024"/>
  <c r="U127" i="54024"/>
  <c r="U126" i="54024"/>
  <c r="U125" i="54024"/>
  <c r="U124" i="54024"/>
  <c r="U123" i="54024"/>
  <c r="U122" i="54024"/>
  <c r="U121" i="54024"/>
  <c r="U120" i="54024"/>
  <c r="U119" i="54024"/>
  <c r="U118" i="54024"/>
  <c r="U117" i="54024"/>
  <c r="U116" i="54024"/>
  <c r="U115" i="54024"/>
  <c r="U114" i="54024"/>
  <c r="U113" i="54024"/>
  <c r="U112" i="54024"/>
  <c r="U111" i="54024"/>
  <c r="U110" i="54024"/>
  <c r="U109" i="54024"/>
  <c r="U108" i="54024"/>
  <c r="U107" i="54024"/>
  <c r="U106" i="54024"/>
  <c r="U105" i="54024"/>
  <c r="U104" i="54024"/>
  <c r="U103" i="54024"/>
  <c r="U102" i="54024"/>
  <c r="U101" i="54024"/>
  <c r="U100" i="54024"/>
  <c r="U99" i="54024"/>
  <c r="U98" i="54024"/>
  <c r="U97" i="54024"/>
  <c r="U96" i="54024"/>
  <c r="U95" i="54024"/>
  <c r="U94" i="54024"/>
  <c r="U93" i="54024"/>
  <c r="M133" i="54024"/>
  <c r="M132" i="54024"/>
  <c r="M131" i="54024"/>
  <c r="M130" i="54024"/>
  <c r="M129" i="54024"/>
  <c r="M128" i="54024"/>
  <c r="M127" i="54024"/>
  <c r="M126" i="54024"/>
  <c r="M125" i="54024"/>
  <c r="M124" i="54024"/>
  <c r="M123" i="54024"/>
  <c r="M122" i="54024"/>
  <c r="M121" i="54024"/>
  <c r="M120" i="54024"/>
  <c r="M119" i="54024"/>
  <c r="M118" i="54024"/>
  <c r="M117" i="54024"/>
  <c r="M116" i="54024"/>
  <c r="M115" i="54024"/>
  <c r="M114" i="54024"/>
  <c r="M113" i="54024"/>
  <c r="M112" i="54024"/>
  <c r="M111" i="54024"/>
  <c r="M110" i="54024"/>
  <c r="M109" i="54024"/>
  <c r="M108" i="54024"/>
  <c r="M107" i="54024"/>
  <c r="M106" i="54024"/>
  <c r="M105" i="54024"/>
  <c r="M104" i="54024"/>
  <c r="M103" i="54024"/>
  <c r="M102" i="54024"/>
  <c r="M101" i="54024"/>
  <c r="M100" i="54024"/>
  <c r="M99" i="54024"/>
  <c r="M98" i="54024"/>
  <c r="M97" i="54024"/>
  <c r="M96" i="54024"/>
  <c r="M95" i="54024"/>
  <c r="M94" i="54024"/>
  <c r="M93" i="54024"/>
  <c r="K133" i="54024"/>
  <c r="K132" i="54024"/>
  <c r="K131" i="54024"/>
  <c r="K130" i="54024"/>
  <c r="K129" i="54024"/>
  <c r="K128" i="54024"/>
  <c r="K127" i="54024"/>
  <c r="K126" i="54024"/>
  <c r="K125" i="54024"/>
  <c r="K124" i="54024"/>
  <c r="K123" i="54024"/>
  <c r="K122" i="54024"/>
  <c r="K121" i="54024"/>
  <c r="K120" i="54024"/>
  <c r="K119" i="54024"/>
  <c r="K118" i="54024"/>
  <c r="K117" i="54024"/>
  <c r="K116" i="54024"/>
  <c r="K115" i="54024"/>
  <c r="K114" i="54024"/>
  <c r="K113" i="54024"/>
  <c r="K112" i="54024"/>
  <c r="K111" i="54024"/>
  <c r="K110" i="54024"/>
  <c r="K109" i="54024"/>
  <c r="K108" i="54024"/>
  <c r="K107" i="54024"/>
  <c r="K106" i="54024"/>
  <c r="K105" i="54024"/>
  <c r="K104" i="54024"/>
  <c r="K103" i="54024"/>
  <c r="K102" i="54024"/>
  <c r="K101" i="54024"/>
  <c r="K100" i="54024"/>
  <c r="K99" i="54024"/>
  <c r="K98" i="54024"/>
  <c r="K97" i="54024"/>
  <c r="K96" i="54024"/>
  <c r="K95" i="54024"/>
  <c r="K94" i="54024"/>
  <c r="K93" i="54024"/>
  <c r="I133" i="54024"/>
  <c r="I132" i="54024"/>
  <c r="I131" i="54024"/>
  <c r="I130" i="54024"/>
  <c r="I129" i="54024"/>
  <c r="I128" i="54024"/>
  <c r="I127" i="54024"/>
  <c r="I126" i="54024"/>
  <c r="I125" i="54024"/>
  <c r="I124" i="54024"/>
  <c r="I123" i="54024"/>
  <c r="I122" i="54024"/>
  <c r="I121" i="54024"/>
  <c r="I120" i="54024"/>
  <c r="I119" i="54024"/>
  <c r="I118" i="54024"/>
  <c r="I117" i="54024"/>
  <c r="I116" i="54024"/>
  <c r="I115" i="54024"/>
  <c r="I114" i="54024"/>
  <c r="I113" i="54024"/>
  <c r="I112" i="54024"/>
  <c r="I111" i="54024"/>
  <c r="I110" i="54024"/>
  <c r="I109" i="54024"/>
  <c r="I108" i="54024"/>
  <c r="I107" i="54024"/>
  <c r="I106" i="54024"/>
  <c r="I105" i="54024"/>
  <c r="I104" i="54024"/>
  <c r="I103" i="54024"/>
  <c r="I102" i="54024"/>
  <c r="I101" i="54024"/>
  <c r="I100" i="54024"/>
  <c r="I99" i="54024"/>
  <c r="I98" i="54024"/>
  <c r="I97" i="54024"/>
  <c r="I96" i="54024"/>
  <c r="I95" i="54024"/>
  <c r="I94" i="54024"/>
  <c r="I93" i="54024"/>
  <c r="G133" i="54024"/>
  <c r="G132" i="54024"/>
  <c r="G131" i="54024"/>
  <c r="G130" i="54024"/>
  <c r="G129" i="54024"/>
  <c r="G128" i="54024"/>
  <c r="G127" i="54024"/>
  <c r="G126" i="54024"/>
  <c r="G125" i="54024"/>
  <c r="G124" i="54024"/>
  <c r="G123" i="54024"/>
  <c r="G122" i="54024"/>
  <c r="G121" i="54024"/>
  <c r="G120" i="54024"/>
  <c r="G119" i="54024"/>
  <c r="G118" i="54024"/>
  <c r="G117" i="54024"/>
  <c r="G116" i="54024"/>
  <c r="G115" i="54024"/>
  <c r="G114" i="54024"/>
  <c r="G113" i="54024"/>
  <c r="G112" i="54024"/>
  <c r="G111" i="54024"/>
  <c r="G110" i="54024"/>
  <c r="G109" i="54024"/>
  <c r="G108" i="54024"/>
  <c r="G107" i="54024"/>
  <c r="G106" i="54024"/>
  <c r="G105" i="54024"/>
  <c r="G104" i="54024"/>
  <c r="G103" i="54024"/>
  <c r="G102" i="54024"/>
  <c r="G101" i="54024"/>
  <c r="G100" i="54024"/>
  <c r="G99" i="54024"/>
  <c r="G98" i="54024"/>
  <c r="G97" i="54024"/>
  <c r="G96" i="54024"/>
  <c r="G95" i="54024"/>
  <c r="G94" i="54024"/>
  <c r="G93" i="54024"/>
  <c r="Y133" i="54025"/>
  <c r="Y132" i="54025"/>
  <c r="Y131" i="54025"/>
  <c r="Y130" i="54025"/>
  <c r="Y129" i="54025"/>
  <c r="Y128" i="54025"/>
  <c r="Y127" i="54025"/>
  <c r="Y126" i="54025"/>
  <c r="Y125" i="54025"/>
  <c r="Y124" i="54025"/>
  <c r="Y123" i="54025"/>
  <c r="Y122" i="54025"/>
  <c r="Y121" i="54025"/>
  <c r="Y120" i="54025"/>
  <c r="Y119" i="54025"/>
  <c r="Y118" i="54025"/>
  <c r="Y117" i="54025"/>
  <c r="Y116" i="54025"/>
  <c r="Y115" i="54025"/>
  <c r="Y114" i="54025"/>
  <c r="Y113" i="54025"/>
  <c r="Y112" i="54025"/>
  <c r="Y111" i="54025"/>
  <c r="Y110" i="54025"/>
  <c r="Y109" i="54025"/>
  <c r="Y108" i="54025"/>
  <c r="Y107" i="54025"/>
  <c r="Y106" i="54025"/>
  <c r="Y105" i="54025"/>
  <c r="Y104" i="54025"/>
  <c r="Y103" i="54025"/>
  <c r="Y102" i="54025"/>
  <c r="Y101" i="54025"/>
  <c r="Y100" i="54025"/>
  <c r="Y99" i="54025"/>
  <c r="Y98" i="54025"/>
  <c r="Y97" i="54025"/>
  <c r="Y96" i="54025"/>
  <c r="Y95" i="54025"/>
  <c r="Y94" i="54025"/>
  <c r="Y93" i="54025"/>
  <c r="W133" i="54025"/>
  <c r="W132" i="54025"/>
  <c r="W131" i="54025"/>
  <c r="W130" i="54025"/>
  <c r="W129" i="54025"/>
  <c r="W128" i="54025"/>
  <c r="W127" i="54025"/>
  <c r="W126" i="54025"/>
  <c r="W125" i="54025"/>
  <c r="W124" i="54025"/>
  <c r="W123" i="54025"/>
  <c r="W122" i="54025"/>
  <c r="W121" i="54025"/>
  <c r="W120" i="54025"/>
  <c r="W119" i="54025"/>
  <c r="W118" i="54025"/>
  <c r="W117" i="54025"/>
  <c r="W116" i="54025"/>
  <c r="W115" i="54025"/>
  <c r="W114" i="54025"/>
  <c r="W113" i="54025"/>
  <c r="W112" i="54025"/>
  <c r="W111" i="54025"/>
  <c r="W110" i="54025"/>
  <c r="W109" i="54025"/>
  <c r="W108" i="54025"/>
  <c r="W107" i="54025"/>
  <c r="W106" i="54025"/>
  <c r="W105" i="54025"/>
  <c r="W104" i="54025"/>
  <c r="W103" i="54025"/>
  <c r="W102" i="54025"/>
  <c r="W101" i="54025"/>
  <c r="W100" i="54025"/>
  <c r="W99" i="54025"/>
  <c r="W98" i="54025"/>
  <c r="W97" i="54025"/>
  <c r="W96" i="54025"/>
  <c r="W95" i="54025"/>
  <c r="W94" i="54025"/>
  <c r="W93" i="54025"/>
  <c r="U133" i="54025"/>
  <c r="U132" i="54025"/>
  <c r="U131" i="54025"/>
  <c r="U130" i="54025"/>
  <c r="U129" i="54025"/>
  <c r="U128" i="54025"/>
  <c r="U127" i="54025"/>
  <c r="U126" i="54025"/>
  <c r="U125" i="54025"/>
  <c r="U124" i="54025"/>
  <c r="U123" i="54025"/>
  <c r="U122" i="54025"/>
  <c r="U121" i="54025"/>
  <c r="U120" i="54025"/>
  <c r="U119" i="54025"/>
  <c r="U118" i="54025"/>
  <c r="U117" i="54025"/>
  <c r="U116" i="54025"/>
  <c r="U115" i="54025"/>
  <c r="U114" i="54025"/>
  <c r="U113" i="54025"/>
  <c r="U112" i="54025"/>
  <c r="U111" i="54025"/>
  <c r="U110" i="54025"/>
  <c r="U109" i="54025"/>
  <c r="U108" i="54025"/>
  <c r="U107" i="54025"/>
  <c r="U106" i="54025"/>
  <c r="U105" i="54025"/>
  <c r="U104" i="54025"/>
  <c r="U103" i="54025"/>
  <c r="U102" i="54025"/>
  <c r="U101" i="54025"/>
  <c r="U100" i="54025"/>
  <c r="U99" i="54025"/>
  <c r="U98" i="54025"/>
  <c r="U97" i="54025"/>
  <c r="U96" i="54025"/>
  <c r="U95" i="54025"/>
  <c r="U94" i="54025"/>
  <c r="U93" i="54025"/>
  <c r="M133" i="54025"/>
  <c r="M132" i="54025"/>
  <c r="M131" i="54025"/>
  <c r="M130" i="54025"/>
  <c r="M129" i="54025"/>
  <c r="M128" i="54025"/>
  <c r="M127" i="54025"/>
  <c r="M126" i="54025"/>
  <c r="M125" i="54025"/>
  <c r="M124" i="54025"/>
  <c r="M123" i="54025"/>
  <c r="M122" i="54025"/>
  <c r="M121" i="54025"/>
  <c r="M120" i="54025"/>
  <c r="M119" i="54025"/>
  <c r="M118" i="54025"/>
  <c r="M117" i="54025"/>
  <c r="M116" i="54025"/>
  <c r="M115" i="54025"/>
  <c r="M114" i="54025"/>
  <c r="M113" i="54025"/>
  <c r="M112" i="54025"/>
  <c r="M111" i="54025"/>
  <c r="M110" i="54025"/>
  <c r="M109" i="54025"/>
  <c r="M108" i="54025"/>
  <c r="M107" i="54025"/>
  <c r="M106" i="54025"/>
  <c r="M105" i="54025"/>
  <c r="M104" i="54025"/>
  <c r="M103" i="54025"/>
  <c r="M102" i="54025"/>
  <c r="M101" i="54025"/>
  <c r="M100" i="54025"/>
  <c r="M99" i="54025"/>
  <c r="M98" i="54025"/>
  <c r="M97" i="54025"/>
  <c r="M96" i="54025"/>
  <c r="M95" i="54025"/>
  <c r="M94" i="54025"/>
  <c r="M93" i="54025"/>
  <c r="K133" i="54025"/>
  <c r="K132" i="54025"/>
  <c r="K131" i="54025"/>
  <c r="K130" i="54025"/>
  <c r="K129" i="54025"/>
  <c r="K128" i="54025"/>
  <c r="K127" i="54025"/>
  <c r="K126" i="54025"/>
  <c r="K125" i="54025"/>
  <c r="K124" i="54025"/>
  <c r="K123" i="54025"/>
  <c r="K122" i="54025"/>
  <c r="K121" i="54025"/>
  <c r="K120" i="54025"/>
  <c r="K119" i="54025"/>
  <c r="K118" i="54025"/>
  <c r="K117" i="54025"/>
  <c r="K116" i="54025"/>
  <c r="K115" i="54025"/>
  <c r="K114" i="54025"/>
  <c r="K113" i="54025"/>
  <c r="K112" i="54025"/>
  <c r="K111" i="54025"/>
  <c r="K110" i="54025"/>
  <c r="K109" i="54025"/>
  <c r="K108" i="54025"/>
  <c r="K107" i="54025"/>
  <c r="K106" i="54025"/>
  <c r="K105" i="54025"/>
  <c r="K104" i="54025"/>
  <c r="K103" i="54025"/>
  <c r="K102" i="54025"/>
  <c r="K101" i="54025"/>
  <c r="K100" i="54025"/>
  <c r="K99" i="54025"/>
  <c r="K98" i="54025"/>
  <c r="K97" i="54025"/>
  <c r="K96" i="54025"/>
  <c r="K95" i="54025"/>
  <c r="K94" i="54025"/>
  <c r="K93" i="54025"/>
  <c r="I133" i="54025"/>
  <c r="I132" i="54025"/>
  <c r="I131" i="54025"/>
  <c r="I130" i="54025"/>
  <c r="I129" i="54025"/>
  <c r="I128" i="54025"/>
  <c r="I127" i="54025"/>
  <c r="I126" i="54025"/>
  <c r="I125" i="54025"/>
  <c r="I124" i="54025"/>
  <c r="I123" i="54025"/>
  <c r="I122" i="54025"/>
  <c r="I121" i="54025"/>
  <c r="I120" i="54025"/>
  <c r="I119" i="54025"/>
  <c r="I118" i="54025"/>
  <c r="I117" i="54025"/>
  <c r="I116" i="54025"/>
  <c r="I115" i="54025"/>
  <c r="I114" i="54025"/>
  <c r="I113" i="54025"/>
  <c r="I112" i="54025"/>
  <c r="I111" i="54025"/>
  <c r="I110" i="54025"/>
  <c r="I109" i="54025"/>
  <c r="I108" i="54025"/>
  <c r="I107" i="54025"/>
  <c r="I106" i="54025"/>
  <c r="I105" i="54025"/>
  <c r="I104" i="54025"/>
  <c r="I103" i="54025"/>
  <c r="I102" i="54025"/>
  <c r="I101" i="54025"/>
  <c r="I100" i="54025"/>
  <c r="I99" i="54025"/>
  <c r="I98" i="54025"/>
  <c r="I97" i="54025"/>
  <c r="I96" i="54025"/>
  <c r="I95" i="54025"/>
  <c r="I94" i="54025"/>
  <c r="I93" i="54025"/>
  <c r="G133" i="54025"/>
  <c r="G132" i="54025"/>
  <c r="G131" i="54025"/>
  <c r="G130" i="54025"/>
  <c r="G129" i="54025"/>
  <c r="G128" i="54025"/>
  <c r="G127" i="54025"/>
  <c r="G126" i="54025"/>
  <c r="G125" i="54025"/>
  <c r="G124" i="54025"/>
  <c r="G123" i="54025"/>
  <c r="G122" i="54025"/>
  <c r="G121" i="54025"/>
  <c r="G120" i="54025"/>
  <c r="G119" i="54025"/>
  <c r="G118" i="54025"/>
  <c r="G117" i="54025"/>
  <c r="G116" i="54025"/>
  <c r="G115" i="54025"/>
  <c r="G114" i="54025"/>
  <c r="G113" i="54025"/>
  <c r="G112" i="54025"/>
  <c r="G111" i="54025"/>
  <c r="G110" i="54025"/>
  <c r="G109" i="54025"/>
  <c r="G108" i="54025"/>
  <c r="G107" i="54025"/>
  <c r="G106" i="54025"/>
  <c r="G105" i="54025"/>
  <c r="G104" i="54025"/>
  <c r="G103" i="54025"/>
  <c r="G102" i="54025"/>
  <c r="G101" i="54025"/>
  <c r="G100" i="54025"/>
  <c r="G99" i="54025"/>
  <c r="G98" i="54025"/>
  <c r="G97" i="54025"/>
  <c r="G96" i="54025"/>
  <c r="G95" i="54025"/>
  <c r="G94" i="54025"/>
  <c r="G93" i="54025"/>
  <c r="Y133" i="54026"/>
  <c r="Y132" i="54026"/>
  <c r="Y131" i="54026"/>
  <c r="Y130" i="54026"/>
  <c r="Y129" i="54026"/>
  <c r="Y128" i="54026"/>
  <c r="Y127" i="54026"/>
  <c r="Y126" i="54026"/>
  <c r="Y125" i="54026"/>
  <c r="Y124" i="54026"/>
  <c r="Y123" i="54026"/>
  <c r="Y122" i="54026"/>
  <c r="Y121" i="54026"/>
  <c r="Y120" i="54026"/>
  <c r="Y119" i="54026"/>
  <c r="Y118" i="54026"/>
  <c r="Y117" i="54026"/>
  <c r="Y116" i="54026"/>
  <c r="Y115" i="54026"/>
  <c r="Y114" i="54026"/>
  <c r="Y113" i="54026"/>
  <c r="Y112" i="54026"/>
  <c r="Y111" i="54026"/>
  <c r="Y110" i="54026"/>
  <c r="Y109" i="54026"/>
  <c r="Y108" i="54026"/>
  <c r="Y107" i="54026"/>
  <c r="Y106" i="54026"/>
  <c r="Y105" i="54026"/>
  <c r="Y104" i="54026"/>
  <c r="Y103" i="54026"/>
  <c r="Y102" i="54026"/>
  <c r="Y101" i="54026"/>
  <c r="Y100" i="54026"/>
  <c r="Y99" i="54026"/>
  <c r="Y98" i="54026"/>
  <c r="Y97" i="54026"/>
  <c r="Y96" i="54026"/>
  <c r="Y95" i="54026"/>
  <c r="Y94" i="54026"/>
  <c r="Y93" i="54026"/>
  <c r="W133" i="54026"/>
  <c r="W132" i="54026"/>
  <c r="W131" i="54026"/>
  <c r="W130" i="54026"/>
  <c r="W129" i="54026"/>
  <c r="W128" i="54026"/>
  <c r="W127" i="54026"/>
  <c r="W126" i="54026"/>
  <c r="W125" i="54026"/>
  <c r="W124" i="54026"/>
  <c r="W123" i="54026"/>
  <c r="W122" i="54026"/>
  <c r="W121" i="54026"/>
  <c r="W120" i="54026"/>
  <c r="W119" i="54026"/>
  <c r="W118" i="54026"/>
  <c r="W117" i="54026"/>
  <c r="W116" i="54026"/>
  <c r="W115" i="54026"/>
  <c r="W114" i="54026"/>
  <c r="W113" i="54026"/>
  <c r="W112" i="54026"/>
  <c r="W111" i="54026"/>
  <c r="W110" i="54026"/>
  <c r="W109" i="54026"/>
  <c r="W108" i="54026"/>
  <c r="W107" i="54026"/>
  <c r="W106" i="54026"/>
  <c r="W105" i="54026"/>
  <c r="W104" i="54026"/>
  <c r="W103" i="54026"/>
  <c r="W102" i="54026"/>
  <c r="W101" i="54026"/>
  <c r="W100" i="54026"/>
  <c r="W99" i="54026"/>
  <c r="W98" i="54026"/>
  <c r="W97" i="54026"/>
  <c r="W96" i="54026"/>
  <c r="W95" i="54026"/>
  <c r="W94" i="54026"/>
  <c r="W93" i="54026"/>
  <c r="U133" i="54026"/>
  <c r="U132" i="54026"/>
  <c r="U131" i="54026"/>
  <c r="U130" i="54026"/>
  <c r="U129" i="54026"/>
  <c r="U128" i="54026"/>
  <c r="U127" i="54026"/>
  <c r="U126" i="54026"/>
  <c r="U125" i="54026"/>
  <c r="U124" i="54026"/>
  <c r="U123" i="54026"/>
  <c r="U122" i="54026"/>
  <c r="U121" i="54026"/>
  <c r="U120" i="54026"/>
  <c r="U119" i="54026"/>
  <c r="U118" i="54026"/>
  <c r="U117" i="54026"/>
  <c r="U116" i="54026"/>
  <c r="U115" i="54026"/>
  <c r="U114" i="54026"/>
  <c r="U113" i="54026"/>
  <c r="U112" i="54026"/>
  <c r="U111" i="54026"/>
  <c r="U110" i="54026"/>
  <c r="U109" i="54026"/>
  <c r="U108" i="54026"/>
  <c r="U107" i="54026"/>
  <c r="U106" i="54026"/>
  <c r="U105" i="54026"/>
  <c r="U104" i="54026"/>
  <c r="U103" i="54026"/>
  <c r="U102" i="54026"/>
  <c r="U101" i="54026"/>
  <c r="U100" i="54026"/>
  <c r="U99" i="54026"/>
  <c r="U98" i="54026"/>
  <c r="U97" i="54026"/>
  <c r="U96" i="54026"/>
  <c r="U95" i="54026"/>
  <c r="U94" i="54026"/>
  <c r="U93" i="54026"/>
  <c r="M133" i="54026"/>
  <c r="M132" i="54026"/>
  <c r="M131" i="54026"/>
  <c r="M130" i="54026"/>
  <c r="M129" i="54026"/>
  <c r="M128" i="54026"/>
  <c r="M127" i="54026"/>
  <c r="M126" i="54026"/>
  <c r="M125" i="54026"/>
  <c r="M124" i="54026"/>
  <c r="M123" i="54026"/>
  <c r="M122" i="54026"/>
  <c r="M121" i="54026"/>
  <c r="M120" i="54026"/>
  <c r="M119" i="54026"/>
  <c r="M118" i="54026"/>
  <c r="M117" i="54026"/>
  <c r="M116" i="54026"/>
  <c r="M115" i="54026"/>
  <c r="M114" i="54026"/>
  <c r="M113" i="54026"/>
  <c r="M112" i="54026"/>
  <c r="M111" i="54026"/>
  <c r="M110" i="54026"/>
  <c r="M109" i="54026"/>
  <c r="M108" i="54026"/>
  <c r="M107" i="54026"/>
  <c r="M106" i="54026"/>
  <c r="M105" i="54026"/>
  <c r="M104" i="54026"/>
  <c r="M103" i="54026"/>
  <c r="M102" i="54026"/>
  <c r="M101" i="54026"/>
  <c r="M100" i="54026"/>
  <c r="M99" i="54026"/>
  <c r="M98" i="54026"/>
  <c r="M97" i="54026"/>
  <c r="M96" i="54026"/>
  <c r="M95" i="54026"/>
  <c r="M94" i="54026"/>
  <c r="M93" i="54026"/>
  <c r="K133" i="54026"/>
  <c r="K132" i="54026"/>
  <c r="K131" i="54026"/>
  <c r="K130" i="54026"/>
  <c r="K129" i="54026"/>
  <c r="K128" i="54026"/>
  <c r="K127" i="54026"/>
  <c r="K126" i="54026"/>
  <c r="K125" i="54026"/>
  <c r="K124" i="54026"/>
  <c r="K123" i="54026"/>
  <c r="K122" i="54026"/>
  <c r="K121" i="54026"/>
  <c r="K120" i="54026"/>
  <c r="K119" i="54026"/>
  <c r="K118" i="54026"/>
  <c r="K117" i="54026"/>
  <c r="K116" i="54026"/>
  <c r="K115" i="54026"/>
  <c r="K114" i="54026"/>
  <c r="K113" i="54026"/>
  <c r="K112" i="54026"/>
  <c r="K111" i="54026"/>
  <c r="K110" i="54026"/>
  <c r="K109" i="54026"/>
  <c r="K108" i="54026"/>
  <c r="K107" i="54026"/>
  <c r="K106" i="54026"/>
  <c r="K105" i="54026"/>
  <c r="K104" i="54026"/>
  <c r="K103" i="54026"/>
  <c r="K102" i="54026"/>
  <c r="K101" i="54026"/>
  <c r="K100" i="54026"/>
  <c r="K99" i="54026"/>
  <c r="K98" i="54026"/>
  <c r="K97" i="54026"/>
  <c r="K96" i="54026"/>
  <c r="K95" i="54026"/>
  <c r="K94" i="54026"/>
  <c r="K93" i="54026"/>
  <c r="I133" i="54026"/>
  <c r="I132" i="54026"/>
  <c r="I131" i="54026"/>
  <c r="I130" i="54026"/>
  <c r="I129" i="54026"/>
  <c r="I128" i="54026"/>
  <c r="I127" i="54026"/>
  <c r="I126" i="54026"/>
  <c r="I125" i="54026"/>
  <c r="I124" i="54026"/>
  <c r="I123" i="54026"/>
  <c r="I122" i="54026"/>
  <c r="I121" i="54026"/>
  <c r="I120" i="54026"/>
  <c r="I119" i="54026"/>
  <c r="I118" i="54026"/>
  <c r="I117" i="54026"/>
  <c r="I116" i="54026"/>
  <c r="I115" i="54026"/>
  <c r="I114" i="54026"/>
  <c r="I113" i="54026"/>
  <c r="I112" i="54026"/>
  <c r="I111" i="54026"/>
  <c r="I110" i="54026"/>
  <c r="I109" i="54026"/>
  <c r="I108" i="54026"/>
  <c r="I107" i="54026"/>
  <c r="I106" i="54026"/>
  <c r="I105" i="54026"/>
  <c r="I104" i="54026"/>
  <c r="I103" i="54026"/>
  <c r="I102" i="54026"/>
  <c r="I101" i="54026"/>
  <c r="I100" i="54026"/>
  <c r="I99" i="54026"/>
  <c r="I98" i="54026"/>
  <c r="I97" i="54026"/>
  <c r="I96" i="54026"/>
  <c r="I95" i="54026"/>
  <c r="I94" i="54026"/>
  <c r="I93" i="54026"/>
  <c r="G133" i="54026"/>
  <c r="G132" i="54026"/>
  <c r="G131" i="54026"/>
  <c r="G130" i="54026"/>
  <c r="G129" i="54026"/>
  <c r="G128" i="54026"/>
  <c r="G127" i="54026"/>
  <c r="G126" i="54026"/>
  <c r="G125" i="54026"/>
  <c r="G124" i="54026"/>
  <c r="G123" i="54026"/>
  <c r="G122" i="54026"/>
  <c r="G121" i="54026"/>
  <c r="G120" i="54026"/>
  <c r="G119" i="54026"/>
  <c r="G118" i="54026"/>
  <c r="G117" i="54026"/>
  <c r="G116" i="54026"/>
  <c r="G115" i="54026"/>
  <c r="G114" i="54026"/>
  <c r="G113" i="54026"/>
  <c r="G112" i="54026"/>
  <c r="G111" i="54026"/>
  <c r="G110" i="54026"/>
  <c r="G109" i="54026"/>
  <c r="G108" i="54026"/>
  <c r="G107" i="54026"/>
  <c r="G106" i="54026"/>
  <c r="G105" i="54026"/>
  <c r="G104" i="54026"/>
  <c r="G103" i="54026"/>
  <c r="G102" i="54026"/>
  <c r="G101" i="54026"/>
  <c r="G100" i="54026"/>
  <c r="G99" i="54026"/>
  <c r="G98" i="54026"/>
  <c r="G97" i="54026"/>
  <c r="G96" i="54026"/>
  <c r="G95" i="54026"/>
  <c r="G94" i="54026"/>
  <c r="G93" i="54026"/>
  <c r="Y133" i="54027"/>
  <c r="Y132" i="54027"/>
  <c r="Y131" i="54027"/>
  <c r="Y130" i="54027"/>
  <c r="Y129" i="54027"/>
  <c r="Y128" i="54027"/>
  <c r="Y127" i="54027"/>
  <c r="Y126" i="54027"/>
  <c r="Y125" i="54027"/>
  <c r="Y124" i="54027"/>
  <c r="Y123" i="54027"/>
  <c r="Y122" i="54027"/>
  <c r="Y121" i="54027"/>
  <c r="Y120" i="54027"/>
  <c r="Y119" i="54027"/>
  <c r="Y118" i="54027"/>
  <c r="Y117" i="54027"/>
  <c r="Y116" i="54027"/>
  <c r="Y115" i="54027"/>
  <c r="Y114" i="54027"/>
  <c r="Y113" i="54027"/>
  <c r="Y112" i="54027"/>
  <c r="Y111" i="54027"/>
  <c r="Y110" i="54027"/>
  <c r="Y109" i="54027"/>
  <c r="Y108" i="54027"/>
  <c r="Y107" i="54027"/>
  <c r="Y106" i="54027"/>
  <c r="Y105" i="54027"/>
  <c r="Y104" i="54027"/>
  <c r="Y103" i="54027"/>
  <c r="Y102" i="54027"/>
  <c r="Y101" i="54027"/>
  <c r="Y100" i="54027"/>
  <c r="Y99" i="54027"/>
  <c r="Y98" i="54027"/>
  <c r="Y97" i="54027"/>
  <c r="Y96" i="54027"/>
  <c r="Y95" i="54027"/>
  <c r="Y94" i="54027"/>
  <c r="Y93" i="54027"/>
  <c r="W133" i="54027"/>
  <c r="W132" i="54027"/>
  <c r="W131" i="54027"/>
  <c r="W130" i="54027"/>
  <c r="W129" i="54027"/>
  <c r="W128" i="54027"/>
  <c r="W127" i="54027"/>
  <c r="W126" i="54027"/>
  <c r="W125" i="54027"/>
  <c r="W124" i="54027"/>
  <c r="W123" i="54027"/>
  <c r="W122" i="54027"/>
  <c r="W121" i="54027"/>
  <c r="W120" i="54027"/>
  <c r="W119" i="54027"/>
  <c r="W118" i="54027"/>
  <c r="W117" i="54027"/>
  <c r="W116" i="54027"/>
  <c r="W115" i="54027"/>
  <c r="W114" i="54027"/>
  <c r="W113" i="54027"/>
  <c r="W112" i="54027"/>
  <c r="W111" i="54027"/>
  <c r="W110" i="54027"/>
  <c r="W109" i="54027"/>
  <c r="W108" i="54027"/>
  <c r="W107" i="54027"/>
  <c r="W106" i="54027"/>
  <c r="W105" i="54027"/>
  <c r="W104" i="54027"/>
  <c r="W103" i="54027"/>
  <c r="W102" i="54027"/>
  <c r="W101" i="54027"/>
  <c r="W100" i="54027"/>
  <c r="W99" i="54027"/>
  <c r="W98" i="54027"/>
  <c r="W97" i="54027"/>
  <c r="W96" i="54027"/>
  <c r="W95" i="54027"/>
  <c r="W94" i="54027"/>
  <c r="W93" i="54027"/>
  <c r="U133" i="54027"/>
  <c r="U132" i="54027"/>
  <c r="U131" i="54027"/>
  <c r="U130" i="54027"/>
  <c r="U129" i="54027"/>
  <c r="U128" i="54027"/>
  <c r="U127" i="54027"/>
  <c r="U126" i="54027"/>
  <c r="U125" i="54027"/>
  <c r="U124" i="54027"/>
  <c r="U123" i="54027"/>
  <c r="U122" i="54027"/>
  <c r="U121" i="54027"/>
  <c r="U120" i="54027"/>
  <c r="U119" i="54027"/>
  <c r="U118" i="54027"/>
  <c r="U117" i="54027"/>
  <c r="U116" i="54027"/>
  <c r="U115" i="54027"/>
  <c r="U114" i="54027"/>
  <c r="U113" i="54027"/>
  <c r="U112" i="54027"/>
  <c r="U111" i="54027"/>
  <c r="U110" i="54027"/>
  <c r="U109" i="54027"/>
  <c r="U108" i="54027"/>
  <c r="U107" i="54027"/>
  <c r="U106" i="54027"/>
  <c r="U105" i="54027"/>
  <c r="U104" i="54027"/>
  <c r="U103" i="54027"/>
  <c r="U102" i="54027"/>
  <c r="U101" i="54027"/>
  <c r="U100" i="54027"/>
  <c r="U99" i="54027"/>
  <c r="U98" i="54027"/>
  <c r="U97" i="54027"/>
  <c r="U96" i="54027"/>
  <c r="U95" i="54027"/>
  <c r="U94" i="54027"/>
  <c r="U93" i="54027"/>
  <c r="M133" i="54027"/>
  <c r="M132" i="54027"/>
  <c r="M131" i="54027"/>
  <c r="M130" i="54027"/>
  <c r="M129" i="54027"/>
  <c r="M128" i="54027"/>
  <c r="M127" i="54027"/>
  <c r="M126" i="54027"/>
  <c r="M125" i="54027"/>
  <c r="M124" i="54027"/>
  <c r="M123" i="54027"/>
  <c r="M122" i="54027"/>
  <c r="M121" i="54027"/>
  <c r="M120" i="54027"/>
  <c r="M119" i="54027"/>
  <c r="M118" i="54027"/>
  <c r="M117" i="54027"/>
  <c r="M116" i="54027"/>
  <c r="M115" i="54027"/>
  <c r="M114" i="54027"/>
  <c r="M113" i="54027"/>
  <c r="M112" i="54027"/>
  <c r="M111" i="54027"/>
  <c r="M110" i="54027"/>
  <c r="M109" i="54027"/>
  <c r="M108" i="54027"/>
  <c r="M107" i="54027"/>
  <c r="M106" i="54027"/>
  <c r="M105" i="54027"/>
  <c r="M104" i="54027"/>
  <c r="M103" i="54027"/>
  <c r="M102" i="54027"/>
  <c r="M101" i="54027"/>
  <c r="M100" i="54027"/>
  <c r="M99" i="54027"/>
  <c r="M98" i="54027"/>
  <c r="M97" i="54027"/>
  <c r="M96" i="54027"/>
  <c r="M95" i="54027"/>
  <c r="M94" i="54027"/>
  <c r="M93" i="54027"/>
  <c r="K133" i="54027"/>
  <c r="K132" i="54027"/>
  <c r="K131" i="54027"/>
  <c r="K130" i="54027"/>
  <c r="K129" i="54027"/>
  <c r="K128" i="54027"/>
  <c r="K127" i="54027"/>
  <c r="K126" i="54027"/>
  <c r="K125" i="54027"/>
  <c r="K124" i="54027"/>
  <c r="K123" i="54027"/>
  <c r="K122" i="54027"/>
  <c r="K121" i="54027"/>
  <c r="K120" i="54027"/>
  <c r="K119" i="54027"/>
  <c r="K118" i="54027"/>
  <c r="K117" i="54027"/>
  <c r="K116" i="54027"/>
  <c r="K115" i="54027"/>
  <c r="K114" i="54027"/>
  <c r="K113" i="54027"/>
  <c r="K112" i="54027"/>
  <c r="K111" i="54027"/>
  <c r="K110" i="54027"/>
  <c r="K109" i="54027"/>
  <c r="K108" i="54027"/>
  <c r="K107" i="54027"/>
  <c r="K106" i="54027"/>
  <c r="K105" i="54027"/>
  <c r="K104" i="54027"/>
  <c r="K103" i="54027"/>
  <c r="K102" i="54027"/>
  <c r="K101" i="54027"/>
  <c r="K100" i="54027"/>
  <c r="K99" i="54027"/>
  <c r="K98" i="54027"/>
  <c r="K97" i="54027"/>
  <c r="K96" i="54027"/>
  <c r="K95" i="54027"/>
  <c r="K94" i="54027"/>
  <c r="K93" i="54027"/>
  <c r="I133" i="54027"/>
  <c r="I132" i="54027"/>
  <c r="I131" i="54027"/>
  <c r="I130" i="54027"/>
  <c r="I129" i="54027"/>
  <c r="I128" i="54027"/>
  <c r="I127" i="54027"/>
  <c r="I126" i="54027"/>
  <c r="I125" i="54027"/>
  <c r="I124" i="54027"/>
  <c r="I123" i="54027"/>
  <c r="I122" i="54027"/>
  <c r="I121" i="54027"/>
  <c r="I120" i="54027"/>
  <c r="I119" i="54027"/>
  <c r="I118" i="54027"/>
  <c r="I117" i="54027"/>
  <c r="I116" i="54027"/>
  <c r="I115" i="54027"/>
  <c r="I114" i="54027"/>
  <c r="I113" i="54027"/>
  <c r="I112" i="54027"/>
  <c r="I111" i="54027"/>
  <c r="I110" i="54027"/>
  <c r="I109" i="54027"/>
  <c r="I108" i="54027"/>
  <c r="I107" i="54027"/>
  <c r="I106" i="54027"/>
  <c r="I105" i="54027"/>
  <c r="I104" i="54027"/>
  <c r="I103" i="54027"/>
  <c r="I102" i="54027"/>
  <c r="I101" i="54027"/>
  <c r="I100" i="54027"/>
  <c r="I99" i="54027"/>
  <c r="I98" i="54027"/>
  <c r="I97" i="54027"/>
  <c r="I96" i="54027"/>
  <c r="I95" i="54027"/>
  <c r="I94" i="54027"/>
  <c r="I93" i="54027"/>
  <c r="G133" i="54027"/>
  <c r="G132" i="54027"/>
  <c r="G131" i="54027"/>
  <c r="G130" i="54027"/>
  <c r="G129" i="54027"/>
  <c r="G128" i="54027"/>
  <c r="G127" i="54027"/>
  <c r="G126" i="54027"/>
  <c r="G125" i="54027"/>
  <c r="G124" i="54027"/>
  <c r="G123" i="54027"/>
  <c r="G122" i="54027"/>
  <c r="G121" i="54027"/>
  <c r="G120" i="54027"/>
  <c r="G119" i="54027"/>
  <c r="G118" i="54027"/>
  <c r="G117" i="54027"/>
  <c r="G116" i="54027"/>
  <c r="G115" i="54027"/>
  <c r="G114" i="54027"/>
  <c r="G113" i="54027"/>
  <c r="G112" i="54027"/>
  <c r="G111" i="54027"/>
  <c r="G110" i="54027"/>
  <c r="G109" i="54027"/>
  <c r="G108" i="54027"/>
  <c r="G107" i="54027"/>
  <c r="G106" i="54027"/>
  <c r="G105" i="54027"/>
  <c r="G104" i="54027"/>
  <c r="G103" i="54027"/>
  <c r="G102" i="54027"/>
  <c r="G101" i="54027"/>
  <c r="G100" i="54027"/>
  <c r="G99" i="54027"/>
  <c r="G98" i="54027"/>
  <c r="G97" i="54027"/>
  <c r="G96" i="54027"/>
  <c r="G95" i="54027"/>
  <c r="G94" i="54027"/>
  <c r="G93" i="54027"/>
  <c r="U83" i="54023"/>
  <c r="U82" i="54023"/>
  <c r="U81" i="54023"/>
  <c r="U80" i="54023"/>
  <c r="U79" i="54023"/>
  <c r="U78" i="54023"/>
  <c r="U77" i="54023"/>
  <c r="U76" i="54023"/>
  <c r="U75" i="54023"/>
  <c r="U74" i="54023"/>
  <c r="U73" i="54023"/>
  <c r="U72" i="54023"/>
  <c r="U71" i="54023"/>
  <c r="U70" i="54023"/>
  <c r="U69" i="54023"/>
  <c r="U68" i="54023"/>
  <c r="U67" i="54023"/>
  <c r="U66" i="54023"/>
  <c r="U65" i="54023"/>
  <c r="U64" i="54023"/>
  <c r="U63" i="54023"/>
  <c r="U62" i="54023"/>
  <c r="U61" i="54023"/>
  <c r="U60" i="54023"/>
  <c r="U59" i="54023"/>
  <c r="U58" i="54023"/>
  <c r="U57" i="54023"/>
  <c r="U56" i="54023"/>
  <c r="U55" i="54023"/>
  <c r="U54" i="54023"/>
  <c r="U53" i="54023"/>
  <c r="U52" i="54023"/>
  <c r="U51" i="54023"/>
  <c r="S83" i="54023"/>
  <c r="S82" i="54023"/>
  <c r="S81" i="54023"/>
  <c r="S80" i="54023"/>
  <c r="S79" i="54023"/>
  <c r="S78" i="54023"/>
  <c r="S77" i="54023"/>
  <c r="S76" i="54023"/>
  <c r="S75" i="54023"/>
  <c r="S74" i="54023"/>
  <c r="S73" i="54023"/>
  <c r="S72" i="54023"/>
  <c r="S71" i="54023"/>
  <c r="S70" i="54023"/>
  <c r="S69" i="54023"/>
  <c r="S68" i="54023"/>
  <c r="S67" i="54023"/>
  <c r="S66" i="54023"/>
  <c r="S65" i="54023"/>
  <c r="S64" i="54023"/>
  <c r="S63" i="54023"/>
  <c r="S62" i="54023"/>
  <c r="S61" i="54023"/>
  <c r="S60" i="54023"/>
  <c r="S59" i="54023"/>
  <c r="S58" i="54023"/>
  <c r="S57" i="54023"/>
  <c r="S56" i="54023"/>
  <c r="S55" i="54023"/>
  <c r="S54" i="54023"/>
  <c r="S53" i="54023"/>
  <c r="S52" i="54023"/>
  <c r="S51" i="54023"/>
  <c r="Q83" i="54023"/>
  <c r="Q82" i="54023"/>
  <c r="Q81" i="54023"/>
  <c r="Q80" i="54023"/>
  <c r="Q79" i="54023"/>
  <c r="Q78" i="54023"/>
  <c r="Q77" i="54023"/>
  <c r="Q76" i="54023"/>
  <c r="Q75" i="54023"/>
  <c r="Q74" i="54023"/>
  <c r="Q73" i="54023"/>
  <c r="Q72" i="54023"/>
  <c r="Q71" i="54023"/>
  <c r="Q70" i="54023"/>
  <c r="Q69" i="54023"/>
  <c r="Q68" i="54023"/>
  <c r="Q67" i="54023"/>
  <c r="Q66" i="54023"/>
  <c r="Q65" i="54023"/>
  <c r="Q64" i="54023"/>
  <c r="Q63" i="54023"/>
  <c r="Q62" i="54023"/>
  <c r="Q61" i="54023"/>
  <c r="Q60" i="54023"/>
  <c r="Q59" i="54023"/>
  <c r="Q58" i="54023"/>
  <c r="Q57" i="54023"/>
  <c r="Q56" i="54023"/>
  <c r="Q55" i="54023"/>
  <c r="Q54" i="54023"/>
  <c r="Q53" i="54023"/>
  <c r="Q52" i="54023"/>
  <c r="Q51" i="54023"/>
  <c r="O83" i="54023"/>
  <c r="O82" i="54023"/>
  <c r="O81" i="54023"/>
  <c r="O80" i="54023"/>
  <c r="O79" i="54023"/>
  <c r="O78" i="54023"/>
  <c r="O77" i="54023"/>
  <c r="O76" i="54023"/>
  <c r="O75" i="54023"/>
  <c r="O74" i="54023"/>
  <c r="O73" i="54023"/>
  <c r="O72" i="54023"/>
  <c r="O71" i="54023"/>
  <c r="O70" i="54023"/>
  <c r="O69" i="54023"/>
  <c r="O68" i="54023"/>
  <c r="O67" i="54023"/>
  <c r="O66" i="54023"/>
  <c r="O65" i="54023"/>
  <c r="O64" i="54023"/>
  <c r="O63" i="54023"/>
  <c r="O62" i="54023"/>
  <c r="O61" i="54023"/>
  <c r="O60" i="54023"/>
  <c r="O59" i="54023"/>
  <c r="O58" i="54023"/>
  <c r="O57" i="54023"/>
  <c r="O56" i="54023"/>
  <c r="O55" i="54023"/>
  <c r="O54" i="54023"/>
  <c r="O53" i="54023"/>
  <c r="O52" i="54023"/>
  <c r="O51" i="54023"/>
  <c r="M83" i="54023"/>
  <c r="M82" i="54023"/>
  <c r="M81" i="54023"/>
  <c r="M80" i="54023"/>
  <c r="M79" i="54023"/>
  <c r="M78" i="54023"/>
  <c r="M77" i="54023"/>
  <c r="M76" i="54023"/>
  <c r="M75" i="54023"/>
  <c r="M74" i="54023"/>
  <c r="M73" i="54023"/>
  <c r="M72" i="54023"/>
  <c r="M71" i="54023"/>
  <c r="M70" i="54023"/>
  <c r="M69" i="54023"/>
  <c r="M68" i="54023"/>
  <c r="M67" i="54023"/>
  <c r="M66" i="54023"/>
  <c r="M65" i="54023"/>
  <c r="M64" i="54023"/>
  <c r="M63" i="54023"/>
  <c r="M62" i="54023"/>
  <c r="M61" i="54023"/>
  <c r="M60" i="54023"/>
  <c r="M59" i="54023"/>
  <c r="M58" i="54023"/>
  <c r="M57" i="54023"/>
  <c r="M56" i="54023"/>
  <c r="M55" i="54023"/>
  <c r="M54" i="54023"/>
  <c r="M53" i="54023"/>
  <c r="M52" i="54023"/>
  <c r="M51" i="54023"/>
  <c r="K83" i="54023"/>
  <c r="K82" i="54023"/>
  <c r="K81" i="54023"/>
  <c r="K80" i="54023"/>
  <c r="K79" i="54023"/>
  <c r="K78" i="54023"/>
  <c r="K77" i="54023"/>
  <c r="K76" i="54023"/>
  <c r="K75" i="54023"/>
  <c r="K74" i="54023"/>
  <c r="K73" i="54023"/>
  <c r="K72" i="54023"/>
  <c r="K71" i="54023"/>
  <c r="K70" i="54023"/>
  <c r="K69" i="54023"/>
  <c r="K68" i="54023"/>
  <c r="K67" i="54023"/>
  <c r="K66" i="54023"/>
  <c r="K65" i="54023"/>
  <c r="K64" i="54023"/>
  <c r="K63" i="54023"/>
  <c r="K62" i="54023"/>
  <c r="K61" i="54023"/>
  <c r="K60" i="54023"/>
  <c r="K59" i="54023"/>
  <c r="K58" i="54023"/>
  <c r="K57" i="54023"/>
  <c r="K56" i="54023"/>
  <c r="K55" i="54023"/>
  <c r="K54" i="54023"/>
  <c r="K53" i="54023"/>
  <c r="K52" i="54023"/>
  <c r="K51" i="54023"/>
  <c r="I83" i="54023"/>
  <c r="I82" i="54023"/>
  <c r="I81" i="54023"/>
  <c r="I80" i="54023"/>
  <c r="I79" i="54023"/>
  <c r="I78" i="54023"/>
  <c r="I77" i="54023"/>
  <c r="I76" i="54023"/>
  <c r="I75" i="54023"/>
  <c r="I74" i="54023"/>
  <c r="I73" i="54023"/>
  <c r="I72" i="54023"/>
  <c r="I71" i="54023"/>
  <c r="I70" i="54023"/>
  <c r="I69" i="54023"/>
  <c r="I68" i="54023"/>
  <c r="I67" i="54023"/>
  <c r="I66" i="54023"/>
  <c r="I65" i="54023"/>
  <c r="I64" i="54023"/>
  <c r="I63" i="54023"/>
  <c r="I62" i="54023"/>
  <c r="I61" i="54023"/>
  <c r="I60" i="54023"/>
  <c r="I59" i="54023"/>
  <c r="I58" i="54023"/>
  <c r="I57" i="54023"/>
  <c r="I56" i="54023"/>
  <c r="I55" i="54023"/>
  <c r="I54" i="54023"/>
  <c r="I53" i="54023"/>
  <c r="I52" i="54023"/>
  <c r="I51" i="54023"/>
  <c r="G83" i="54023"/>
  <c r="G82" i="54023"/>
  <c r="G81" i="54023"/>
  <c r="G80" i="54023"/>
  <c r="G79" i="54023"/>
  <c r="G78" i="54023"/>
  <c r="G77" i="54023"/>
  <c r="G76" i="54023"/>
  <c r="G75" i="54023"/>
  <c r="G74" i="54023"/>
  <c r="G73" i="54023"/>
  <c r="G72" i="54023"/>
  <c r="G71" i="54023"/>
  <c r="G70" i="54023"/>
  <c r="G69" i="54023"/>
  <c r="G68" i="54023"/>
  <c r="G67" i="54023"/>
  <c r="G66" i="54023"/>
  <c r="G65" i="54023"/>
  <c r="G64" i="54023"/>
  <c r="G63" i="54023"/>
  <c r="G62" i="54023"/>
  <c r="G61" i="54023"/>
  <c r="G60" i="54023"/>
  <c r="G59" i="54023"/>
  <c r="G58" i="54023"/>
  <c r="G57" i="54023"/>
  <c r="G56" i="54023"/>
  <c r="G55" i="54023"/>
  <c r="G54" i="54023"/>
  <c r="G53" i="54023"/>
  <c r="G52" i="54023"/>
  <c r="G51" i="54023"/>
  <c r="U83" i="54024"/>
  <c r="U82" i="54024"/>
  <c r="U81" i="54024"/>
  <c r="U80" i="54024"/>
  <c r="U79" i="54024"/>
  <c r="U78" i="54024"/>
  <c r="U77" i="54024"/>
  <c r="U76" i="54024"/>
  <c r="U75" i="54024"/>
  <c r="U74" i="54024"/>
  <c r="U73" i="54024"/>
  <c r="U72" i="54024"/>
  <c r="U71" i="54024"/>
  <c r="U70" i="54024"/>
  <c r="U69" i="54024"/>
  <c r="U68" i="54024"/>
  <c r="U67" i="54024"/>
  <c r="U66" i="54024"/>
  <c r="U65" i="54024"/>
  <c r="U64" i="54024"/>
  <c r="U63" i="54024"/>
  <c r="U62" i="54024"/>
  <c r="U61" i="54024"/>
  <c r="U60" i="54024"/>
  <c r="U59" i="54024"/>
  <c r="U58" i="54024"/>
  <c r="U57" i="54024"/>
  <c r="U56" i="54024"/>
  <c r="U55" i="54024"/>
  <c r="U54" i="54024"/>
  <c r="U53" i="54024"/>
  <c r="U52" i="54024"/>
  <c r="U51" i="54024"/>
  <c r="S83" i="54024"/>
  <c r="S82" i="54024"/>
  <c r="S81" i="54024"/>
  <c r="S80" i="54024"/>
  <c r="S79" i="54024"/>
  <c r="S78" i="54024"/>
  <c r="S77" i="54024"/>
  <c r="S76" i="54024"/>
  <c r="S75" i="54024"/>
  <c r="S74" i="54024"/>
  <c r="S73" i="54024"/>
  <c r="S72" i="54024"/>
  <c r="S71" i="54024"/>
  <c r="S70" i="54024"/>
  <c r="S69" i="54024"/>
  <c r="S68" i="54024"/>
  <c r="S67" i="54024"/>
  <c r="S66" i="54024"/>
  <c r="S65" i="54024"/>
  <c r="S64" i="54024"/>
  <c r="S63" i="54024"/>
  <c r="S62" i="54024"/>
  <c r="S61" i="54024"/>
  <c r="S60" i="54024"/>
  <c r="S59" i="54024"/>
  <c r="S58" i="54024"/>
  <c r="S57" i="54024"/>
  <c r="S56" i="54024"/>
  <c r="S55" i="54024"/>
  <c r="S54" i="54024"/>
  <c r="S53" i="54024"/>
  <c r="S52" i="54024"/>
  <c r="S51" i="54024"/>
  <c r="Q83" i="54024"/>
  <c r="Q82" i="54024"/>
  <c r="Q81" i="54024"/>
  <c r="Q80" i="54024"/>
  <c r="Q79" i="54024"/>
  <c r="Q78" i="54024"/>
  <c r="Q77" i="54024"/>
  <c r="Q76" i="54024"/>
  <c r="Q75" i="54024"/>
  <c r="Q74" i="54024"/>
  <c r="Q73" i="54024"/>
  <c r="Q72" i="54024"/>
  <c r="Q71" i="54024"/>
  <c r="Q70" i="54024"/>
  <c r="Q69" i="54024"/>
  <c r="Q68" i="54024"/>
  <c r="Q67" i="54024"/>
  <c r="Q66" i="54024"/>
  <c r="Q65" i="54024"/>
  <c r="Q64" i="54024"/>
  <c r="Q63" i="54024"/>
  <c r="Q62" i="54024"/>
  <c r="Q61" i="54024"/>
  <c r="Q60" i="54024"/>
  <c r="Q59" i="54024"/>
  <c r="Q58" i="54024"/>
  <c r="Q57" i="54024"/>
  <c r="Q56" i="54024"/>
  <c r="Q55" i="54024"/>
  <c r="Q54" i="54024"/>
  <c r="Q53" i="54024"/>
  <c r="Q52" i="54024"/>
  <c r="Q51" i="54024"/>
  <c r="O83" i="54024"/>
  <c r="O82" i="54024"/>
  <c r="O81" i="54024"/>
  <c r="O80" i="54024"/>
  <c r="O79" i="54024"/>
  <c r="O78" i="54024"/>
  <c r="O77" i="54024"/>
  <c r="O76" i="54024"/>
  <c r="O75" i="54024"/>
  <c r="O74" i="54024"/>
  <c r="O73" i="54024"/>
  <c r="O72" i="54024"/>
  <c r="O71" i="54024"/>
  <c r="O70" i="54024"/>
  <c r="O69" i="54024"/>
  <c r="O68" i="54024"/>
  <c r="O67" i="54024"/>
  <c r="O66" i="54024"/>
  <c r="O65" i="54024"/>
  <c r="O64" i="54024"/>
  <c r="O63" i="54024"/>
  <c r="O62" i="54024"/>
  <c r="O61" i="54024"/>
  <c r="O60" i="54024"/>
  <c r="O59" i="54024"/>
  <c r="O58" i="54024"/>
  <c r="O57" i="54024"/>
  <c r="O56" i="54024"/>
  <c r="O55" i="54024"/>
  <c r="O54" i="54024"/>
  <c r="O53" i="54024"/>
  <c r="O52" i="54024"/>
  <c r="O51" i="54024"/>
  <c r="M83" i="54024"/>
  <c r="M82" i="54024"/>
  <c r="M81" i="54024"/>
  <c r="M80" i="54024"/>
  <c r="M79" i="54024"/>
  <c r="M78" i="54024"/>
  <c r="M77" i="54024"/>
  <c r="M76" i="54024"/>
  <c r="M75" i="54024"/>
  <c r="M74" i="54024"/>
  <c r="M73" i="54024"/>
  <c r="M72" i="54024"/>
  <c r="M71" i="54024"/>
  <c r="M70" i="54024"/>
  <c r="M69" i="54024"/>
  <c r="M68" i="54024"/>
  <c r="M67" i="54024"/>
  <c r="M66" i="54024"/>
  <c r="M65" i="54024"/>
  <c r="M64" i="54024"/>
  <c r="M63" i="54024"/>
  <c r="M62" i="54024"/>
  <c r="M61" i="54024"/>
  <c r="M60" i="54024"/>
  <c r="M59" i="54024"/>
  <c r="M58" i="54024"/>
  <c r="M57" i="54024"/>
  <c r="M56" i="54024"/>
  <c r="M55" i="54024"/>
  <c r="M54" i="54024"/>
  <c r="M53" i="54024"/>
  <c r="M52" i="54024"/>
  <c r="M51" i="54024"/>
  <c r="K83" i="54024"/>
  <c r="K82" i="54024"/>
  <c r="K81" i="54024"/>
  <c r="K80" i="54024"/>
  <c r="K79" i="54024"/>
  <c r="K78" i="54024"/>
  <c r="K77" i="54024"/>
  <c r="K76" i="54024"/>
  <c r="K75" i="54024"/>
  <c r="K74" i="54024"/>
  <c r="K73" i="54024"/>
  <c r="K72" i="54024"/>
  <c r="K71" i="54024"/>
  <c r="K70" i="54024"/>
  <c r="K69" i="54024"/>
  <c r="K68" i="54024"/>
  <c r="K67" i="54024"/>
  <c r="K66" i="54024"/>
  <c r="K65" i="54024"/>
  <c r="K64" i="54024"/>
  <c r="K63" i="54024"/>
  <c r="K62" i="54024"/>
  <c r="K61" i="54024"/>
  <c r="K60" i="54024"/>
  <c r="K59" i="54024"/>
  <c r="K58" i="54024"/>
  <c r="K57" i="54024"/>
  <c r="K56" i="54024"/>
  <c r="K55" i="54024"/>
  <c r="K54" i="54024"/>
  <c r="K53" i="54024"/>
  <c r="K52" i="54024"/>
  <c r="K51" i="54024"/>
  <c r="I83" i="54024"/>
  <c r="I82" i="54024"/>
  <c r="I81" i="54024"/>
  <c r="I80" i="54024"/>
  <c r="I79" i="54024"/>
  <c r="I78" i="54024"/>
  <c r="I77" i="54024"/>
  <c r="I76" i="54024"/>
  <c r="I75" i="54024"/>
  <c r="I74" i="54024"/>
  <c r="I73" i="54024"/>
  <c r="I72" i="54024"/>
  <c r="I71" i="54024"/>
  <c r="I70" i="54024"/>
  <c r="I69" i="54024"/>
  <c r="I68" i="54024"/>
  <c r="I67" i="54024"/>
  <c r="I66" i="54024"/>
  <c r="I65" i="54024"/>
  <c r="I64" i="54024"/>
  <c r="I63" i="54024"/>
  <c r="I62" i="54024"/>
  <c r="I61" i="54024"/>
  <c r="I60" i="54024"/>
  <c r="I59" i="54024"/>
  <c r="I58" i="54024"/>
  <c r="I57" i="54024"/>
  <c r="I56" i="54024"/>
  <c r="I55" i="54024"/>
  <c r="I54" i="54024"/>
  <c r="I53" i="54024"/>
  <c r="I52" i="54024"/>
  <c r="I51" i="54024"/>
  <c r="G83" i="54024"/>
  <c r="G82" i="54024"/>
  <c r="G81" i="54024"/>
  <c r="G80" i="54024"/>
  <c r="G79" i="54024"/>
  <c r="G78" i="54024"/>
  <c r="G77" i="54024"/>
  <c r="G76" i="54024"/>
  <c r="G75" i="54024"/>
  <c r="G74" i="54024"/>
  <c r="G73" i="54024"/>
  <c r="G72" i="54024"/>
  <c r="G71" i="54024"/>
  <c r="G70" i="54024"/>
  <c r="G69" i="54024"/>
  <c r="G68" i="54024"/>
  <c r="G67" i="54024"/>
  <c r="G66" i="54024"/>
  <c r="G65" i="54024"/>
  <c r="G64" i="54024"/>
  <c r="G63" i="54024"/>
  <c r="G62" i="54024"/>
  <c r="G61" i="54024"/>
  <c r="G60" i="54024"/>
  <c r="G59" i="54024"/>
  <c r="G58" i="54024"/>
  <c r="G57" i="54024"/>
  <c r="G56" i="54024"/>
  <c r="G55" i="54024"/>
  <c r="G54" i="54024"/>
  <c r="G53" i="54024"/>
  <c r="G52" i="54024"/>
  <c r="G51" i="54024"/>
  <c r="U83" i="54025"/>
  <c r="U82" i="54025"/>
  <c r="U81" i="54025"/>
  <c r="U80" i="54025"/>
  <c r="U79" i="54025"/>
  <c r="U78" i="54025"/>
  <c r="U77" i="54025"/>
  <c r="U76" i="54025"/>
  <c r="U75" i="54025"/>
  <c r="U74" i="54025"/>
  <c r="U73" i="54025"/>
  <c r="U72" i="54025"/>
  <c r="U71" i="54025"/>
  <c r="U70" i="54025"/>
  <c r="U69" i="54025"/>
  <c r="U68" i="54025"/>
  <c r="U67" i="54025"/>
  <c r="U66" i="54025"/>
  <c r="U65" i="54025"/>
  <c r="U64" i="54025"/>
  <c r="U63" i="54025"/>
  <c r="U62" i="54025"/>
  <c r="U61" i="54025"/>
  <c r="U60" i="54025"/>
  <c r="U59" i="54025"/>
  <c r="U58" i="54025"/>
  <c r="U57" i="54025"/>
  <c r="U56" i="54025"/>
  <c r="U55" i="54025"/>
  <c r="U54" i="54025"/>
  <c r="U53" i="54025"/>
  <c r="U52" i="54025"/>
  <c r="U51" i="54025"/>
  <c r="S83" i="54025"/>
  <c r="S82" i="54025"/>
  <c r="S81" i="54025"/>
  <c r="S80" i="54025"/>
  <c r="S79" i="54025"/>
  <c r="S78" i="54025"/>
  <c r="S77" i="54025"/>
  <c r="S76" i="54025"/>
  <c r="S75" i="54025"/>
  <c r="S74" i="54025"/>
  <c r="S73" i="54025"/>
  <c r="S72" i="54025"/>
  <c r="S71" i="54025"/>
  <c r="S70" i="54025"/>
  <c r="S69" i="54025"/>
  <c r="S68" i="54025"/>
  <c r="S67" i="54025"/>
  <c r="S66" i="54025"/>
  <c r="S65" i="54025"/>
  <c r="S64" i="54025"/>
  <c r="S63" i="54025"/>
  <c r="S62" i="54025"/>
  <c r="S61" i="54025"/>
  <c r="S60" i="54025"/>
  <c r="S59" i="54025"/>
  <c r="S58" i="54025"/>
  <c r="S57" i="54025"/>
  <c r="S56" i="54025"/>
  <c r="S55" i="54025"/>
  <c r="S54" i="54025"/>
  <c r="S53" i="54025"/>
  <c r="S52" i="54025"/>
  <c r="S51" i="54025"/>
  <c r="Q83" i="54025"/>
  <c r="Q82" i="54025"/>
  <c r="Q81" i="54025"/>
  <c r="Q80" i="54025"/>
  <c r="Q79" i="54025"/>
  <c r="Q78" i="54025"/>
  <c r="Q77" i="54025"/>
  <c r="Q76" i="54025"/>
  <c r="Q75" i="54025"/>
  <c r="Q74" i="54025"/>
  <c r="Q73" i="54025"/>
  <c r="Q72" i="54025"/>
  <c r="Q71" i="54025"/>
  <c r="Q70" i="54025"/>
  <c r="Q69" i="54025"/>
  <c r="Q68" i="54025"/>
  <c r="Q67" i="54025"/>
  <c r="Q66" i="54025"/>
  <c r="Q65" i="54025"/>
  <c r="Q64" i="54025"/>
  <c r="Q63" i="54025"/>
  <c r="Q62" i="54025"/>
  <c r="Q61" i="54025"/>
  <c r="Q60" i="54025"/>
  <c r="Q59" i="54025"/>
  <c r="Q58" i="54025"/>
  <c r="Q57" i="54025"/>
  <c r="Q56" i="54025"/>
  <c r="Q55" i="54025"/>
  <c r="Q54" i="54025"/>
  <c r="Q53" i="54025"/>
  <c r="Q52" i="54025"/>
  <c r="Q51" i="54025"/>
  <c r="O83" i="54025"/>
  <c r="O82" i="54025"/>
  <c r="O81" i="54025"/>
  <c r="O80" i="54025"/>
  <c r="O79" i="54025"/>
  <c r="O78" i="54025"/>
  <c r="O77" i="54025"/>
  <c r="O76" i="54025"/>
  <c r="O75" i="54025"/>
  <c r="O74" i="54025"/>
  <c r="O73" i="54025"/>
  <c r="O72" i="54025"/>
  <c r="O71" i="54025"/>
  <c r="O70" i="54025"/>
  <c r="O69" i="54025"/>
  <c r="O68" i="54025"/>
  <c r="O67" i="54025"/>
  <c r="O66" i="54025"/>
  <c r="O65" i="54025"/>
  <c r="O64" i="54025"/>
  <c r="O63" i="54025"/>
  <c r="O62" i="54025"/>
  <c r="O61" i="54025"/>
  <c r="O60" i="54025"/>
  <c r="O59" i="54025"/>
  <c r="O58" i="54025"/>
  <c r="O57" i="54025"/>
  <c r="O56" i="54025"/>
  <c r="O55" i="54025"/>
  <c r="O54" i="54025"/>
  <c r="O53" i="54025"/>
  <c r="O52" i="54025"/>
  <c r="O51" i="54025"/>
  <c r="M83" i="54025"/>
  <c r="M82" i="54025"/>
  <c r="M81" i="54025"/>
  <c r="M80" i="54025"/>
  <c r="M79" i="54025"/>
  <c r="M78" i="54025"/>
  <c r="M77" i="54025"/>
  <c r="M76" i="54025"/>
  <c r="M75" i="54025"/>
  <c r="M74" i="54025"/>
  <c r="M73" i="54025"/>
  <c r="M72" i="54025"/>
  <c r="M71" i="54025"/>
  <c r="M70" i="54025"/>
  <c r="M69" i="54025"/>
  <c r="M68" i="54025"/>
  <c r="M67" i="54025"/>
  <c r="M66" i="54025"/>
  <c r="M65" i="54025"/>
  <c r="M64" i="54025"/>
  <c r="M63" i="54025"/>
  <c r="M62" i="54025"/>
  <c r="M61" i="54025"/>
  <c r="M60" i="54025"/>
  <c r="M59" i="54025"/>
  <c r="M58" i="54025"/>
  <c r="M57" i="54025"/>
  <c r="M56" i="54025"/>
  <c r="M55" i="54025"/>
  <c r="M54" i="54025"/>
  <c r="M53" i="54025"/>
  <c r="M52" i="54025"/>
  <c r="M51" i="54025"/>
  <c r="K83" i="54025"/>
  <c r="K82" i="54025"/>
  <c r="K81" i="54025"/>
  <c r="K80" i="54025"/>
  <c r="K79" i="54025"/>
  <c r="K78" i="54025"/>
  <c r="K77" i="54025"/>
  <c r="K76" i="54025"/>
  <c r="K75" i="54025"/>
  <c r="K74" i="54025"/>
  <c r="K73" i="54025"/>
  <c r="K72" i="54025"/>
  <c r="K71" i="54025"/>
  <c r="K70" i="54025"/>
  <c r="K69" i="54025"/>
  <c r="K68" i="54025"/>
  <c r="K67" i="54025"/>
  <c r="K66" i="54025"/>
  <c r="K65" i="54025"/>
  <c r="K64" i="54025"/>
  <c r="K63" i="54025"/>
  <c r="K62" i="54025"/>
  <c r="K61" i="54025"/>
  <c r="K60" i="54025"/>
  <c r="K59" i="54025"/>
  <c r="K58" i="54025"/>
  <c r="K57" i="54025"/>
  <c r="K56" i="54025"/>
  <c r="K55" i="54025"/>
  <c r="K54" i="54025"/>
  <c r="K53" i="54025"/>
  <c r="K52" i="54025"/>
  <c r="K51" i="54025"/>
  <c r="I83" i="54025"/>
  <c r="I82" i="54025"/>
  <c r="I81" i="54025"/>
  <c r="I80" i="54025"/>
  <c r="I79" i="54025"/>
  <c r="I78" i="54025"/>
  <c r="I77" i="54025"/>
  <c r="I76" i="54025"/>
  <c r="I75" i="54025"/>
  <c r="I74" i="54025"/>
  <c r="I73" i="54025"/>
  <c r="I72" i="54025"/>
  <c r="I71" i="54025"/>
  <c r="I70" i="54025"/>
  <c r="I69" i="54025"/>
  <c r="I68" i="54025"/>
  <c r="I67" i="54025"/>
  <c r="I66" i="54025"/>
  <c r="I65" i="54025"/>
  <c r="I64" i="54025"/>
  <c r="I63" i="54025"/>
  <c r="I62" i="54025"/>
  <c r="I61" i="54025"/>
  <c r="I60" i="54025"/>
  <c r="I59" i="54025"/>
  <c r="I58" i="54025"/>
  <c r="I57" i="54025"/>
  <c r="I56" i="54025"/>
  <c r="I55" i="54025"/>
  <c r="I54" i="54025"/>
  <c r="I53" i="54025"/>
  <c r="I52" i="54025"/>
  <c r="I51" i="54025"/>
  <c r="G83" i="54025"/>
  <c r="G82" i="54025"/>
  <c r="G81" i="54025"/>
  <c r="G80" i="54025"/>
  <c r="G79" i="54025"/>
  <c r="G78" i="54025"/>
  <c r="G77" i="54025"/>
  <c r="G76" i="54025"/>
  <c r="G75" i="54025"/>
  <c r="G74" i="54025"/>
  <c r="G73" i="54025"/>
  <c r="G72" i="54025"/>
  <c r="G71" i="54025"/>
  <c r="G70" i="54025"/>
  <c r="G69" i="54025"/>
  <c r="G68" i="54025"/>
  <c r="G67" i="54025"/>
  <c r="G66" i="54025"/>
  <c r="G65" i="54025"/>
  <c r="G64" i="54025"/>
  <c r="G63" i="54025"/>
  <c r="G62" i="54025"/>
  <c r="G61" i="54025"/>
  <c r="G60" i="54025"/>
  <c r="G59" i="54025"/>
  <c r="G58" i="54025"/>
  <c r="G57" i="54025"/>
  <c r="G56" i="54025"/>
  <c r="G55" i="54025"/>
  <c r="G54" i="54025"/>
  <c r="G53" i="54025"/>
  <c r="G52" i="54025"/>
  <c r="G51" i="54025"/>
  <c r="U83" i="54026"/>
  <c r="U82" i="54026"/>
  <c r="U81" i="54026"/>
  <c r="U80" i="54026"/>
  <c r="U79" i="54026"/>
  <c r="U78" i="54026"/>
  <c r="U77" i="54026"/>
  <c r="U76" i="54026"/>
  <c r="U75" i="54026"/>
  <c r="U74" i="54026"/>
  <c r="U73" i="54026"/>
  <c r="U72" i="54026"/>
  <c r="U71" i="54026"/>
  <c r="U70" i="54026"/>
  <c r="U69" i="54026"/>
  <c r="U68" i="54026"/>
  <c r="U67" i="54026"/>
  <c r="U66" i="54026"/>
  <c r="U65" i="54026"/>
  <c r="U64" i="54026"/>
  <c r="U63" i="54026"/>
  <c r="U62" i="54026"/>
  <c r="U61" i="54026"/>
  <c r="U60" i="54026"/>
  <c r="U59" i="54026"/>
  <c r="U58" i="54026"/>
  <c r="U57" i="54026"/>
  <c r="U56" i="54026"/>
  <c r="U55" i="54026"/>
  <c r="U54" i="54026"/>
  <c r="U53" i="54026"/>
  <c r="U52" i="54026"/>
  <c r="U51" i="54026"/>
  <c r="S83" i="54026"/>
  <c r="S82" i="54026"/>
  <c r="S81" i="54026"/>
  <c r="S80" i="54026"/>
  <c r="S79" i="54026"/>
  <c r="S78" i="54026"/>
  <c r="S77" i="54026"/>
  <c r="S76" i="54026"/>
  <c r="S75" i="54026"/>
  <c r="S74" i="54026"/>
  <c r="S73" i="54026"/>
  <c r="S72" i="54026"/>
  <c r="S71" i="54026"/>
  <c r="S70" i="54026"/>
  <c r="S69" i="54026"/>
  <c r="S68" i="54026"/>
  <c r="S67" i="54026"/>
  <c r="S66" i="54026"/>
  <c r="S65" i="54026"/>
  <c r="S64" i="54026"/>
  <c r="S63" i="54026"/>
  <c r="S62" i="54026"/>
  <c r="S61" i="54026"/>
  <c r="S60" i="54026"/>
  <c r="S59" i="54026"/>
  <c r="S58" i="54026"/>
  <c r="S57" i="54026"/>
  <c r="S56" i="54026"/>
  <c r="S55" i="54026"/>
  <c r="S54" i="54026"/>
  <c r="S53" i="54026"/>
  <c r="S52" i="54026"/>
  <c r="S51" i="54026"/>
  <c r="Q83" i="54026"/>
  <c r="Q82" i="54026"/>
  <c r="Q81" i="54026"/>
  <c r="Q80" i="54026"/>
  <c r="Q79" i="54026"/>
  <c r="Q78" i="54026"/>
  <c r="Q77" i="54026"/>
  <c r="Q76" i="54026"/>
  <c r="Q75" i="54026"/>
  <c r="Q74" i="54026"/>
  <c r="Q73" i="54026"/>
  <c r="Q72" i="54026"/>
  <c r="Q71" i="54026"/>
  <c r="Q70" i="54026"/>
  <c r="Q69" i="54026"/>
  <c r="Q68" i="54026"/>
  <c r="Q67" i="54026"/>
  <c r="Q66" i="54026"/>
  <c r="Q65" i="54026"/>
  <c r="Q64" i="54026"/>
  <c r="Q63" i="54026"/>
  <c r="Q62" i="54026"/>
  <c r="Q61" i="54026"/>
  <c r="Q60" i="54026"/>
  <c r="Q59" i="54026"/>
  <c r="Q58" i="54026"/>
  <c r="Q57" i="54026"/>
  <c r="Q56" i="54026"/>
  <c r="Q55" i="54026"/>
  <c r="Q54" i="54026"/>
  <c r="Q53" i="54026"/>
  <c r="Q52" i="54026"/>
  <c r="Q51" i="54026"/>
  <c r="O83" i="54026"/>
  <c r="O82" i="54026"/>
  <c r="O81" i="54026"/>
  <c r="O80" i="54026"/>
  <c r="O79" i="54026"/>
  <c r="O78" i="54026"/>
  <c r="O77" i="54026"/>
  <c r="O76" i="54026"/>
  <c r="O75" i="54026"/>
  <c r="O74" i="54026"/>
  <c r="O73" i="54026"/>
  <c r="O72" i="54026"/>
  <c r="O71" i="54026"/>
  <c r="O70" i="54026"/>
  <c r="O69" i="54026"/>
  <c r="O68" i="54026"/>
  <c r="O67" i="54026"/>
  <c r="O66" i="54026"/>
  <c r="O65" i="54026"/>
  <c r="O64" i="54026"/>
  <c r="O63" i="54026"/>
  <c r="O62" i="54026"/>
  <c r="O61" i="54026"/>
  <c r="O60" i="54026"/>
  <c r="O59" i="54026"/>
  <c r="O58" i="54026"/>
  <c r="O57" i="54026"/>
  <c r="O56" i="54026"/>
  <c r="O55" i="54026"/>
  <c r="O54" i="54026"/>
  <c r="O53" i="54026"/>
  <c r="O52" i="54026"/>
  <c r="O51" i="54026"/>
  <c r="M83" i="54026"/>
  <c r="M82" i="54026"/>
  <c r="M81" i="54026"/>
  <c r="M80" i="54026"/>
  <c r="M79" i="54026"/>
  <c r="M78" i="54026"/>
  <c r="M77" i="54026"/>
  <c r="M76" i="54026"/>
  <c r="M75" i="54026"/>
  <c r="M74" i="54026"/>
  <c r="M73" i="54026"/>
  <c r="M72" i="54026"/>
  <c r="M71" i="54026"/>
  <c r="M70" i="54026"/>
  <c r="M69" i="54026"/>
  <c r="M68" i="54026"/>
  <c r="M67" i="54026"/>
  <c r="M66" i="54026"/>
  <c r="M65" i="54026"/>
  <c r="M64" i="54026"/>
  <c r="M63" i="54026"/>
  <c r="M62" i="54026"/>
  <c r="M61" i="54026"/>
  <c r="M60" i="54026"/>
  <c r="M59" i="54026"/>
  <c r="M58" i="54026"/>
  <c r="M57" i="54026"/>
  <c r="M56" i="54026"/>
  <c r="M55" i="54026"/>
  <c r="M54" i="54026"/>
  <c r="M53" i="54026"/>
  <c r="M52" i="54026"/>
  <c r="M51" i="54026"/>
  <c r="K83" i="54026"/>
  <c r="K82" i="54026"/>
  <c r="K81" i="54026"/>
  <c r="K80" i="54026"/>
  <c r="K79" i="54026"/>
  <c r="K78" i="54026"/>
  <c r="K77" i="54026"/>
  <c r="K76" i="54026"/>
  <c r="K75" i="54026"/>
  <c r="K74" i="54026"/>
  <c r="K73" i="54026"/>
  <c r="K72" i="54026"/>
  <c r="K71" i="54026"/>
  <c r="K70" i="54026"/>
  <c r="K69" i="54026"/>
  <c r="K68" i="54026"/>
  <c r="K67" i="54026"/>
  <c r="K66" i="54026"/>
  <c r="K65" i="54026"/>
  <c r="K64" i="54026"/>
  <c r="K63" i="54026"/>
  <c r="K62" i="54026"/>
  <c r="K61" i="54026"/>
  <c r="K60" i="54026"/>
  <c r="K59" i="54026"/>
  <c r="K58" i="54026"/>
  <c r="K57" i="54026"/>
  <c r="K56" i="54026"/>
  <c r="K55" i="54026"/>
  <c r="K54" i="54026"/>
  <c r="K53" i="54026"/>
  <c r="K52" i="54026"/>
  <c r="K51" i="54026"/>
  <c r="I83" i="54026"/>
  <c r="I82" i="54026"/>
  <c r="I81" i="54026"/>
  <c r="I80" i="54026"/>
  <c r="I79" i="54026"/>
  <c r="I78" i="54026"/>
  <c r="I77" i="54026"/>
  <c r="I76" i="54026"/>
  <c r="I75" i="54026"/>
  <c r="I74" i="54026"/>
  <c r="I73" i="54026"/>
  <c r="I72" i="54026"/>
  <c r="I71" i="54026"/>
  <c r="I70" i="54026"/>
  <c r="I69" i="54026"/>
  <c r="I68" i="54026"/>
  <c r="I67" i="54026"/>
  <c r="I66" i="54026"/>
  <c r="I65" i="54026"/>
  <c r="I64" i="54026"/>
  <c r="I63" i="54026"/>
  <c r="I62" i="54026"/>
  <c r="I61" i="54026"/>
  <c r="I60" i="54026"/>
  <c r="I59" i="54026"/>
  <c r="I58" i="54026"/>
  <c r="I57" i="54026"/>
  <c r="I56" i="54026"/>
  <c r="I55" i="54026"/>
  <c r="I54" i="54026"/>
  <c r="I53" i="54026"/>
  <c r="I52" i="54026"/>
  <c r="I51" i="54026"/>
  <c r="G83" i="54026"/>
  <c r="G82" i="54026"/>
  <c r="G81" i="54026"/>
  <c r="G80" i="54026"/>
  <c r="G79" i="54026"/>
  <c r="G78" i="54026"/>
  <c r="G77" i="54026"/>
  <c r="G76" i="54026"/>
  <c r="G75" i="54026"/>
  <c r="G74" i="54026"/>
  <c r="G73" i="54026"/>
  <c r="G72" i="54026"/>
  <c r="G71" i="54026"/>
  <c r="G70" i="54026"/>
  <c r="G69" i="54026"/>
  <c r="G68" i="54026"/>
  <c r="G67" i="54026"/>
  <c r="G66" i="54026"/>
  <c r="G65" i="54026"/>
  <c r="G64" i="54026"/>
  <c r="G63" i="54026"/>
  <c r="G62" i="54026"/>
  <c r="G61" i="54026"/>
  <c r="G60" i="54026"/>
  <c r="G59" i="54026"/>
  <c r="G58" i="54026"/>
  <c r="G57" i="54026"/>
  <c r="G56" i="54026"/>
  <c r="G55" i="54026"/>
  <c r="G54" i="54026"/>
  <c r="G53" i="54026"/>
  <c r="G52" i="54026"/>
  <c r="G51" i="54026"/>
  <c r="U83" i="54027"/>
  <c r="U82" i="54027"/>
  <c r="U81" i="54027"/>
  <c r="U80" i="54027"/>
  <c r="U79" i="54027"/>
  <c r="U78" i="54027"/>
  <c r="U77" i="54027"/>
  <c r="U76" i="54027"/>
  <c r="U75" i="54027"/>
  <c r="U74" i="54027"/>
  <c r="U73" i="54027"/>
  <c r="U72" i="54027"/>
  <c r="U71" i="54027"/>
  <c r="U70" i="54027"/>
  <c r="U69" i="54027"/>
  <c r="U68" i="54027"/>
  <c r="U67" i="54027"/>
  <c r="U66" i="54027"/>
  <c r="U65" i="54027"/>
  <c r="U64" i="54027"/>
  <c r="U63" i="54027"/>
  <c r="U62" i="54027"/>
  <c r="U61" i="54027"/>
  <c r="U60" i="54027"/>
  <c r="U59" i="54027"/>
  <c r="U58" i="54027"/>
  <c r="U57" i="54027"/>
  <c r="U56" i="54027"/>
  <c r="U55" i="54027"/>
  <c r="U54" i="54027"/>
  <c r="U53" i="54027"/>
  <c r="U52" i="54027"/>
  <c r="U51" i="54027"/>
  <c r="S83" i="54027"/>
  <c r="S82" i="54027"/>
  <c r="S81" i="54027"/>
  <c r="S80" i="54027"/>
  <c r="S79" i="54027"/>
  <c r="S78" i="54027"/>
  <c r="S77" i="54027"/>
  <c r="S76" i="54027"/>
  <c r="S75" i="54027"/>
  <c r="S74" i="54027"/>
  <c r="S73" i="54027"/>
  <c r="S72" i="54027"/>
  <c r="S71" i="54027"/>
  <c r="S70" i="54027"/>
  <c r="S69" i="54027"/>
  <c r="S68" i="54027"/>
  <c r="S67" i="54027"/>
  <c r="S66" i="54027"/>
  <c r="S65" i="54027"/>
  <c r="S64" i="54027"/>
  <c r="S63" i="54027"/>
  <c r="S62" i="54027"/>
  <c r="S61" i="54027"/>
  <c r="S60" i="54027"/>
  <c r="S59" i="54027"/>
  <c r="S58" i="54027"/>
  <c r="S57" i="54027"/>
  <c r="S56" i="54027"/>
  <c r="S55" i="54027"/>
  <c r="S54" i="54027"/>
  <c r="S53" i="54027"/>
  <c r="S52" i="54027"/>
  <c r="S51" i="54027"/>
  <c r="Q83" i="54027"/>
  <c r="Q82" i="54027"/>
  <c r="Q81" i="54027"/>
  <c r="Q80" i="54027"/>
  <c r="Q79" i="54027"/>
  <c r="Q78" i="54027"/>
  <c r="Q77" i="54027"/>
  <c r="Q76" i="54027"/>
  <c r="Q75" i="54027"/>
  <c r="Q74" i="54027"/>
  <c r="Q73" i="54027"/>
  <c r="Q72" i="54027"/>
  <c r="Q71" i="54027"/>
  <c r="Q70" i="54027"/>
  <c r="Q69" i="54027"/>
  <c r="Q68" i="54027"/>
  <c r="Q67" i="54027"/>
  <c r="Q66" i="54027"/>
  <c r="Q65" i="54027"/>
  <c r="Q64" i="54027"/>
  <c r="Q63" i="54027"/>
  <c r="Q62" i="54027"/>
  <c r="Q61" i="54027"/>
  <c r="Q60" i="54027"/>
  <c r="Q59" i="54027"/>
  <c r="Q58" i="54027"/>
  <c r="Q57" i="54027"/>
  <c r="Q56" i="54027"/>
  <c r="Q55" i="54027"/>
  <c r="Q54" i="54027"/>
  <c r="Q53" i="54027"/>
  <c r="Q52" i="54027"/>
  <c r="Q51" i="54027"/>
  <c r="O83" i="54027"/>
  <c r="O82" i="54027"/>
  <c r="O81" i="54027"/>
  <c r="O80" i="54027"/>
  <c r="O79" i="54027"/>
  <c r="O78" i="54027"/>
  <c r="O77" i="54027"/>
  <c r="O76" i="54027"/>
  <c r="O75" i="54027"/>
  <c r="O74" i="54027"/>
  <c r="O73" i="54027"/>
  <c r="O72" i="54027"/>
  <c r="O71" i="54027"/>
  <c r="O70" i="54027"/>
  <c r="O69" i="54027"/>
  <c r="O68" i="54027"/>
  <c r="O67" i="54027"/>
  <c r="O66" i="54027"/>
  <c r="O65" i="54027"/>
  <c r="O64" i="54027"/>
  <c r="O63" i="54027"/>
  <c r="O62" i="54027"/>
  <c r="O61" i="54027"/>
  <c r="O60" i="54027"/>
  <c r="O59" i="54027"/>
  <c r="O58" i="54027"/>
  <c r="O57" i="54027"/>
  <c r="O56" i="54027"/>
  <c r="O55" i="54027"/>
  <c r="O54" i="54027"/>
  <c r="O53" i="54027"/>
  <c r="O52" i="54027"/>
  <c r="O51" i="54027"/>
  <c r="M83" i="54027"/>
  <c r="M82" i="54027"/>
  <c r="M81" i="54027"/>
  <c r="M80" i="54027"/>
  <c r="M79" i="54027"/>
  <c r="M78" i="54027"/>
  <c r="M77" i="54027"/>
  <c r="M76" i="54027"/>
  <c r="M75" i="54027"/>
  <c r="M74" i="54027"/>
  <c r="M73" i="54027"/>
  <c r="M72" i="54027"/>
  <c r="M71" i="54027"/>
  <c r="M70" i="54027"/>
  <c r="M69" i="54027"/>
  <c r="M68" i="54027"/>
  <c r="M67" i="54027"/>
  <c r="M66" i="54027"/>
  <c r="M65" i="54027"/>
  <c r="M64" i="54027"/>
  <c r="M63" i="54027"/>
  <c r="M62" i="54027"/>
  <c r="M61" i="54027"/>
  <c r="M60" i="54027"/>
  <c r="M59" i="54027"/>
  <c r="M58" i="54027"/>
  <c r="M57" i="54027"/>
  <c r="M56" i="54027"/>
  <c r="M55" i="54027"/>
  <c r="M54" i="54027"/>
  <c r="M53" i="54027"/>
  <c r="M52" i="54027"/>
  <c r="M51" i="54027"/>
  <c r="K83" i="54027"/>
  <c r="K82" i="54027"/>
  <c r="K81" i="54027"/>
  <c r="K80" i="54027"/>
  <c r="K79" i="54027"/>
  <c r="K78" i="54027"/>
  <c r="K77" i="54027"/>
  <c r="K76" i="54027"/>
  <c r="K75" i="54027"/>
  <c r="K74" i="54027"/>
  <c r="K73" i="54027"/>
  <c r="K72" i="54027"/>
  <c r="K71" i="54027"/>
  <c r="K70" i="54027"/>
  <c r="K69" i="54027"/>
  <c r="K68" i="54027"/>
  <c r="K67" i="54027"/>
  <c r="K66" i="54027"/>
  <c r="K65" i="54027"/>
  <c r="K64" i="54027"/>
  <c r="K63" i="54027"/>
  <c r="K62" i="54027"/>
  <c r="K61" i="54027"/>
  <c r="K60" i="54027"/>
  <c r="K59" i="54027"/>
  <c r="K58" i="54027"/>
  <c r="K57" i="54027"/>
  <c r="K56" i="54027"/>
  <c r="K55" i="54027"/>
  <c r="K54" i="54027"/>
  <c r="K53" i="54027"/>
  <c r="K52" i="54027"/>
  <c r="K51" i="54027"/>
  <c r="I83" i="54027"/>
  <c r="I82" i="54027"/>
  <c r="I81" i="54027"/>
  <c r="I80" i="54027"/>
  <c r="I79" i="54027"/>
  <c r="I78" i="54027"/>
  <c r="I77" i="54027"/>
  <c r="I76" i="54027"/>
  <c r="I75" i="54027"/>
  <c r="I74" i="54027"/>
  <c r="I73" i="54027"/>
  <c r="I72" i="54027"/>
  <c r="I71" i="54027"/>
  <c r="I70" i="54027"/>
  <c r="I69" i="54027"/>
  <c r="I68" i="54027"/>
  <c r="I67" i="54027"/>
  <c r="I66" i="54027"/>
  <c r="I65" i="54027"/>
  <c r="I64" i="54027"/>
  <c r="I63" i="54027"/>
  <c r="I62" i="54027"/>
  <c r="I61" i="54027"/>
  <c r="I60" i="54027"/>
  <c r="I59" i="54027"/>
  <c r="I58" i="54027"/>
  <c r="I57" i="54027"/>
  <c r="I56" i="54027"/>
  <c r="I55" i="54027"/>
  <c r="I54" i="54027"/>
  <c r="I53" i="54027"/>
  <c r="I52" i="54027"/>
  <c r="I51" i="54027"/>
  <c r="G83" i="54027"/>
  <c r="G82" i="54027"/>
  <c r="G81" i="54027"/>
  <c r="G80" i="54027"/>
  <c r="G79" i="54027"/>
  <c r="G78" i="54027"/>
  <c r="G77" i="54027"/>
  <c r="G76" i="54027"/>
  <c r="G75" i="54027"/>
  <c r="G74" i="54027"/>
  <c r="G73" i="54027"/>
  <c r="G72" i="54027"/>
  <c r="G71" i="54027"/>
  <c r="G70" i="54027"/>
  <c r="G69" i="54027"/>
  <c r="G68" i="54027"/>
  <c r="G67" i="54027"/>
  <c r="G66" i="54027"/>
  <c r="G65" i="54027"/>
  <c r="G64" i="54027"/>
  <c r="G63" i="54027"/>
  <c r="G62" i="54027"/>
  <c r="G61" i="54027"/>
  <c r="G60" i="54027"/>
  <c r="G59" i="54027"/>
  <c r="G58" i="54027"/>
  <c r="G57" i="54027"/>
  <c r="G56" i="54027"/>
  <c r="G55" i="54027"/>
  <c r="G54" i="54027"/>
  <c r="G53" i="54027"/>
  <c r="G52" i="54027"/>
  <c r="G51" i="54027"/>
  <c r="AA41" i="54023"/>
  <c r="AA40" i="54023"/>
  <c r="AA39" i="54023"/>
  <c r="AA38" i="54023"/>
  <c r="AA37" i="54023"/>
  <c r="AA36" i="54023"/>
  <c r="AA35" i="54023"/>
  <c r="AA34" i="54023"/>
  <c r="AA33" i="54023"/>
  <c r="AA32" i="54023"/>
  <c r="AA31" i="54023"/>
  <c r="AA30" i="54023"/>
  <c r="AA29" i="54023"/>
  <c r="AA28" i="54023"/>
  <c r="AA27" i="54023"/>
  <c r="AA26" i="54023"/>
  <c r="AA25" i="54023"/>
  <c r="AA24" i="54023"/>
  <c r="AA23" i="54023"/>
  <c r="AA22" i="54023"/>
  <c r="AA21" i="54023"/>
  <c r="AA20" i="54023"/>
  <c r="AA19" i="54023"/>
  <c r="AA18" i="54023"/>
  <c r="AA17" i="54023"/>
  <c r="AA16" i="54023"/>
  <c r="AA15" i="54023"/>
  <c r="AA14" i="54023"/>
  <c r="AA13" i="54023"/>
  <c r="AA12" i="54023"/>
  <c r="AA11" i="54023"/>
  <c r="Y41" i="54023"/>
  <c r="Y40" i="54023"/>
  <c r="Y39" i="54023"/>
  <c r="Y38" i="54023"/>
  <c r="Y37" i="54023"/>
  <c r="Y36" i="54023"/>
  <c r="Y35" i="54023"/>
  <c r="Y34" i="54023"/>
  <c r="Y33" i="54023"/>
  <c r="Y32" i="54023"/>
  <c r="Y31" i="54023"/>
  <c r="Y30" i="54023"/>
  <c r="Y29" i="54023"/>
  <c r="Y28" i="54023"/>
  <c r="Y27" i="54023"/>
  <c r="Y26" i="54023"/>
  <c r="Y25" i="54023"/>
  <c r="Y24" i="54023"/>
  <c r="Y23" i="54023"/>
  <c r="Y22" i="54023"/>
  <c r="Y21" i="54023"/>
  <c r="Y20" i="54023"/>
  <c r="Y19" i="54023"/>
  <c r="Y18" i="54023"/>
  <c r="Y17" i="54023"/>
  <c r="Y16" i="54023"/>
  <c r="Y15" i="54023"/>
  <c r="Y14" i="54023"/>
  <c r="Y13" i="54023"/>
  <c r="Y12" i="54023"/>
  <c r="Y11" i="54023"/>
  <c r="W41" i="54023"/>
  <c r="W40" i="54023"/>
  <c r="W39" i="54023"/>
  <c r="W38" i="54023"/>
  <c r="W37" i="54023"/>
  <c r="W36" i="54023"/>
  <c r="W35" i="54023"/>
  <c r="W34" i="54023"/>
  <c r="W33" i="54023"/>
  <c r="W32" i="54023"/>
  <c r="W31" i="54023"/>
  <c r="W30" i="54023"/>
  <c r="W29" i="54023"/>
  <c r="W28" i="54023"/>
  <c r="W27" i="54023"/>
  <c r="W26" i="54023"/>
  <c r="W25" i="54023"/>
  <c r="W24" i="54023"/>
  <c r="W23" i="54023"/>
  <c r="W22" i="54023"/>
  <c r="W21" i="54023"/>
  <c r="W20" i="54023"/>
  <c r="W19" i="54023"/>
  <c r="W18" i="54023"/>
  <c r="W17" i="54023"/>
  <c r="W16" i="54023"/>
  <c r="W15" i="54023"/>
  <c r="W14" i="54023"/>
  <c r="W13" i="54023"/>
  <c r="W12" i="54023"/>
  <c r="W11" i="54023"/>
  <c r="U41" i="54023"/>
  <c r="U40" i="54023"/>
  <c r="U39" i="54023"/>
  <c r="U38" i="54023"/>
  <c r="U37" i="54023"/>
  <c r="U36" i="54023"/>
  <c r="U35" i="54023"/>
  <c r="U34" i="54023"/>
  <c r="U33" i="54023"/>
  <c r="U32" i="54023"/>
  <c r="U31" i="54023"/>
  <c r="U30" i="54023"/>
  <c r="U29" i="54023"/>
  <c r="U28" i="54023"/>
  <c r="U27" i="54023"/>
  <c r="U26" i="54023"/>
  <c r="U25" i="54023"/>
  <c r="U24" i="54023"/>
  <c r="U23" i="54023"/>
  <c r="U22" i="54023"/>
  <c r="U21" i="54023"/>
  <c r="U20" i="54023"/>
  <c r="U19" i="54023"/>
  <c r="U18" i="54023"/>
  <c r="U17" i="54023"/>
  <c r="U16" i="54023"/>
  <c r="U15" i="54023"/>
  <c r="U14" i="54023"/>
  <c r="U13" i="54023"/>
  <c r="U12" i="54023"/>
  <c r="U11" i="54023"/>
  <c r="S41" i="54023"/>
  <c r="S40" i="54023"/>
  <c r="S39" i="54023"/>
  <c r="S38" i="54023"/>
  <c r="S37" i="54023"/>
  <c r="S36" i="54023"/>
  <c r="S35" i="54023"/>
  <c r="S34" i="54023"/>
  <c r="S33" i="54023"/>
  <c r="S32" i="54023"/>
  <c r="S31" i="54023"/>
  <c r="S30" i="54023"/>
  <c r="S29" i="54023"/>
  <c r="S28" i="54023"/>
  <c r="S27" i="54023"/>
  <c r="S26" i="54023"/>
  <c r="S25" i="54023"/>
  <c r="S24" i="54023"/>
  <c r="S23" i="54023"/>
  <c r="S22" i="54023"/>
  <c r="S21" i="54023"/>
  <c r="S20" i="54023"/>
  <c r="S19" i="54023"/>
  <c r="S18" i="54023"/>
  <c r="S17" i="54023"/>
  <c r="S16" i="54023"/>
  <c r="S15" i="54023"/>
  <c r="S14" i="54023"/>
  <c r="S13" i="54023"/>
  <c r="S12" i="54023"/>
  <c r="S11" i="54023"/>
  <c r="K34" i="54023"/>
  <c r="K33" i="54023"/>
  <c r="K32" i="54023"/>
  <c r="K31" i="54023"/>
  <c r="K30" i="54023"/>
  <c r="K29" i="54023"/>
  <c r="K28" i="54023"/>
  <c r="K27" i="54023"/>
  <c r="K26" i="54023"/>
  <c r="K25" i="54023"/>
  <c r="K24" i="54023"/>
  <c r="K23" i="54023"/>
  <c r="K22" i="54023"/>
  <c r="K21" i="54023"/>
  <c r="K20" i="54023"/>
  <c r="K19" i="54023"/>
  <c r="K18" i="54023"/>
  <c r="K17" i="54023"/>
  <c r="K16" i="54023"/>
  <c r="K15" i="54023"/>
  <c r="K14" i="54023"/>
  <c r="K13" i="54023"/>
  <c r="K12" i="54023"/>
  <c r="K11" i="54023"/>
  <c r="I34" i="54023"/>
  <c r="I33" i="54023"/>
  <c r="I32" i="54023"/>
  <c r="I31" i="54023"/>
  <c r="I30" i="54023"/>
  <c r="I29" i="54023"/>
  <c r="I28" i="54023"/>
  <c r="I27" i="54023"/>
  <c r="I26" i="54023"/>
  <c r="I25" i="54023"/>
  <c r="I24" i="54023"/>
  <c r="I23" i="54023"/>
  <c r="I22" i="54023"/>
  <c r="I21" i="54023"/>
  <c r="I20" i="54023"/>
  <c r="I19" i="54023"/>
  <c r="I18" i="54023"/>
  <c r="I17" i="54023"/>
  <c r="I16" i="54023"/>
  <c r="I15" i="54023"/>
  <c r="I14" i="54023"/>
  <c r="I13" i="54023"/>
  <c r="I12" i="54023"/>
  <c r="I11" i="54023"/>
  <c r="G34" i="54023"/>
  <c r="G33" i="54023"/>
  <c r="G32" i="54023"/>
  <c r="G31" i="54023"/>
  <c r="G30" i="54023"/>
  <c r="G29" i="54023"/>
  <c r="G28" i="54023"/>
  <c r="G27" i="54023"/>
  <c r="G26" i="54023"/>
  <c r="G25" i="54023"/>
  <c r="G24" i="54023"/>
  <c r="G23" i="54023"/>
  <c r="G22" i="54023"/>
  <c r="G21" i="54023"/>
  <c r="G20" i="54023"/>
  <c r="G19" i="54023"/>
  <c r="G18" i="54023"/>
  <c r="G17" i="54023"/>
  <c r="G16" i="54023"/>
  <c r="G15" i="54023"/>
  <c r="G14" i="54023"/>
  <c r="G13" i="54023"/>
  <c r="G12" i="54023"/>
  <c r="AA41" i="54024"/>
  <c r="AA40" i="54024"/>
  <c r="AA39" i="54024"/>
  <c r="AA38" i="54024"/>
  <c r="AA37" i="54024"/>
  <c r="AA36" i="54024"/>
  <c r="AA35" i="54024"/>
  <c r="AA34" i="54024"/>
  <c r="AA33" i="54024"/>
  <c r="AA32" i="54024"/>
  <c r="AA31" i="54024"/>
  <c r="AA30" i="54024"/>
  <c r="AA29" i="54024"/>
  <c r="AA28" i="54024"/>
  <c r="AA27" i="54024"/>
  <c r="AA26" i="54024"/>
  <c r="AA25" i="54024"/>
  <c r="AA24" i="54024"/>
  <c r="AA23" i="54024"/>
  <c r="AA22" i="54024"/>
  <c r="AA21" i="54024"/>
  <c r="AA20" i="54024"/>
  <c r="AA19" i="54024"/>
  <c r="AA18" i="54024"/>
  <c r="AA17" i="54024"/>
  <c r="AA16" i="54024"/>
  <c r="AA15" i="54024"/>
  <c r="AA14" i="54024"/>
  <c r="AA13" i="54024"/>
  <c r="AA12" i="54024"/>
  <c r="AA11" i="54024"/>
  <c r="Y41" i="54024"/>
  <c r="Y40" i="54024"/>
  <c r="Y39" i="54024"/>
  <c r="Y38" i="54024"/>
  <c r="Y37" i="54024"/>
  <c r="Y36" i="54024"/>
  <c r="Y35" i="54024"/>
  <c r="Y34" i="54024"/>
  <c r="Y33" i="54024"/>
  <c r="Y32" i="54024"/>
  <c r="Y31" i="54024"/>
  <c r="Y30" i="54024"/>
  <c r="Y29" i="54024"/>
  <c r="Y28" i="54024"/>
  <c r="Y27" i="54024"/>
  <c r="Y26" i="54024"/>
  <c r="Y25" i="54024"/>
  <c r="Y24" i="54024"/>
  <c r="Y23" i="54024"/>
  <c r="Y22" i="54024"/>
  <c r="Y21" i="54024"/>
  <c r="Y20" i="54024"/>
  <c r="Y19" i="54024"/>
  <c r="Y18" i="54024"/>
  <c r="Y17" i="54024"/>
  <c r="Y16" i="54024"/>
  <c r="Y15" i="54024"/>
  <c r="Y14" i="54024"/>
  <c r="Y13" i="54024"/>
  <c r="Y12" i="54024"/>
  <c r="Y11" i="54024"/>
  <c r="W41" i="54024"/>
  <c r="W40" i="54024"/>
  <c r="W39" i="54024"/>
  <c r="W38" i="54024"/>
  <c r="W37" i="54024"/>
  <c r="W36" i="54024"/>
  <c r="W35" i="54024"/>
  <c r="W34" i="54024"/>
  <c r="W33" i="54024"/>
  <c r="W32" i="54024"/>
  <c r="W31" i="54024"/>
  <c r="W30" i="54024"/>
  <c r="W29" i="54024"/>
  <c r="W28" i="54024"/>
  <c r="W27" i="54024"/>
  <c r="W26" i="54024"/>
  <c r="W25" i="54024"/>
  <c r="W24" i="54024"/>
  <c r="W23" i="54024"/>
  <c r="W22" i="54024"/>
  <c r="W21" i="54024"/>
  <c r="W20" i="54024"/>
  <c r="W19" i="54024"/>
  <c r="W18" i="54024"/>
  <c r="W17" i="54024"/>
  <c r="W16" i="54024"/>
  <c r="W15" i="54024"/>
  <c r="W14" i="54024"/>
  <c r="W13" i="54024"/>
  <c r="W12" i="54024"/>
  <c r="W11" i="54024"/>
  <c r="U41" i="54024"/>
  <c r="U40" i="54024"/>
  <c r="U39" i="54024"/>
  <c r="U38" i="54024"/>
  <c r="U37" i="54024"/>
  <c r="U36" i="54024"/>
  <c r="U35" i="54024"/>
  <c r="U34" i="54024"/>
  <c r="U33" i="54024"/>
  <c r="U32" i="54024"/>
  <c r="U31" i="54024"/>
  <c r="U30" i="54024"/>
  <c r="U29" i="54024"/>
  <c r="U28" i="54024"/>
  <c r="U27" i="54024"/>
  <c r="U26" i="54024"/>
  <c r="U25" i="54024"/>
  <c r="U24" i="54024"/>
  <c r="U23" i="54024"/>
  <c r="U22" i="54024"/>
  <c r="U21" i="54024"/>
  <c r="U20" i="54024"/>
  <c r="U19" i="54024"/>
  <c r="U18" i="54024"/>
  <c r="U17" i="54024"/>
  <c r="U16" i="54024"/>
  <c r="U15" i="54024"/>
  <c r="U14" i="54024"/>
  <c r="U13" i="54024"/>
  <c r="U12" i="54024"/>
  <c r="U11" i="54024"/>
  <c r="S41" i="54024"/>
  <c r="S40" i="54024"/>
  <c r="S39" i="54024"/>
  <c r="S38" i="54024"/>
  <c r="S37" i="54024"/>
  <c r="S36" i="54024"/>
  <c r="S35" i="54024"/>
  <c r="S34" i="54024"/>
  <c r="S33" i="54024"/>
  <c r="S32" i="54024"/>
  <c r="S31" i="54024"/>
  <c r="S30" i="54024"/>
  <c r="S29" i="54024"/>
  <c r="S28" i="54024"/>
  <c r="S27" i="54024"/>
  <c r="S26" i="54024"/>
  <c r="S25" i="54024"/>
  <c r="S24" i="54024"/>
  <c r="S23" i="54024"/>
  <c r="S22" i="54024"/>
  <c r="S21" i="54024"/>
  <c r="S20" i="54024"/>
  <c r="S19" i="54024"/>
  <c r="S18" i="54024"/>
  <c r="S17" i="54024"/>
  <c r="S16" i="54024"/>
  <c r="S15" i="54024"/>
  <c r="S14" i="54024"/>
  <c r="S13" i="54024"/>
  <c r="S12" i="54024"/>
  <c r="S11" i="54024"/>
  <c r="K34" i="54024"/>
  <c r="K33" i="54024"/>
  <c r="K32" i="54024"/>
  <c r="K31" i="54024"/>
  <c r="K30" i="54024"/>
  <c r="K29" i="54024"/>
  <c r="K28" i="54024"/>
  <c r="K27" i="54024"/>
  <c r="K26" i="54024"/>
  <c r="K25" i="54024"/>
  <c r="K24" i="54024"/>
  <c r="K23" i="54024"/>
  <c r="K22" i="54024"/>
  <c r="K21" i="54024"/>
  <c r="K20" i="54024"/>
  <c r="K19" i="54024"/>
  <c r="K18" i="54024"/>
  <c r="K17" i="54024"/>
  <c r="K16" i="54024"/>
  <c r="K15" i="54024"/>
  <c r="K14" i="54024"/>
  <c r="K13" i="54024"/>
  <c r="K12" i="54024"/>
  <c r="K11" i="54024"/>
  <c r="I34" i="54024"/>
  <c r="I33" i="54024"/>
  <c r="I32" i="54024"/>
  <c r="I31" i="54024"/>
  <c r="I30" i="54024"/>
  <c r="I29" i="54024"/>
  <c r="I28" i="54024"/>
  <c r="I27" i="54024"/>
  <c r="I26" i="54024"/>
  <c r="I25" i="54024"/>
  <c r="I24" i="54024"/>
  <c r="I23" i="54024"/>
  <c r="I22" i="54024"/>
  <c r="I21" i="54024"/>
  <c r="I20" i="54024"/>
  <c r="I19" i="54024"/>
  <c r="I18" i="54024"/>
  <c r="I17" i="54024"/>
  <c r="I16" i="54024"/>
  <c r="I15" i="54024"/>
  <c r="I14" i="54024"/>
  <c r="I13" i="54024"/>
  <c r="I12" i="54024"/>
  <c r="I11" i="54024"/>
  <c r="G34" i="54024"/>
  <c r="G33" i="54024"/>
  <c r="G32" i="54024"/>
  <c r="G31" i="54024"/>
  <c r="G30" i="54024"/>
  <c r="G29" i="54024"/>
  <c r="G28" i="54024"/>
  <c r="G27" i="54024"/>
  <c r="G26" i="54024"/>
  <c r="G25" i="54024"/>
  <c r="G24" i="54024"/>
  <c r="G23" i="54024"/>
  <c r="G22" i="54024"/>
  <c r="G21" i="54024"/>
  <c r="G20" i="54024"/>
  <c r="G19" i="54024"/>
  <c r="G18" i="54024"/>
  <c r="G17" i="54024"/>
  <c r="G16" i="54024"/>
  <c r="G15" i="54024"/>
  <c r="G14" i="54024"/>
  <c r="G13" i="54024"/>
  <c r="G12" i="54024"/>
  <c r="AA41" i="54025"/>
  <c r="AA40" i="54025"/>
  <c r="AA39" i="54025"/>
  <c r="AA38" i="54025"/>
  <c r="AA37" i="54025"/>
  <c r="AA36" i="54025"/>
  <c r="AA35" i="54025"/>
  <c r="AA34" i="54025"/>
  <c r="AA33" i="54025"/>
  <c r="AA32" i="54025"/>
  <c r="AA31" i="54025"/>
  <c r="AA30" i="54025"/>
  <c r="AA29" i="54025"/>
  <c r="AA28" i="54025"/>
  <c r="AA27" i="54025"/>
  <c r="AA26" i="54025"/>
  <c r="AA25" i="54025"/>
  <c r="AA24" i="54025"/>
  <c r="AA23" i="54025"/>
  <c r="AA22" i="54025"/>
  <c r="AA21" i="54025"/>
  <c r="AA20" i="54025"/>
  <c r="AA19" i="54025"/>
  <c r="AA18" i="54025"/>
  <c r="AA17" i="54025"/>
  <c r="AA16" i="54025"/>
  <c r="AA15" i="54025"/>
  <c r="AA14" i="54025"/>
  <c r="AA13" i="54025"/>
  <c r="AA12" i="54025"/>
  <c r="AA11" i="54025"/>
  <c r="Y41" i="54025"/>
  <c r="Y40" i="54025"/>
  <c r="Y39" i="54025"/>
  <c r="Y38" i="54025"/>
  <c r="Y37" i="54025"/>
  <c r="Y36" i="54025"/>
  <c r="Y35" i="54025"/>
  <c r="Y34" i="54025"/>
  <c r="Y33" i="54025"/>
  <c r="Y32" i="54025"/>
  <c r="Y31" i="54025"/>
  <c r="Y30" i="54025"/>
  <c r="Y29" i="54025"/>
  <c r="Y28" i="54025"/>
  <c r="Y27" i="54025"/>
  <c r="Y26" i="54025"/>
  <c r="Y25" i="54025"/>
  <c r="Y24" i="54025"/>
  <c r="Y23" i="54025"/>
  <c r="Y22" i="54025"/>
  <c r="Y21" i="54025"/>
  <c r="Y20" i="54025"/>
  <c r="Y19" i="54025"/>
  <c r="Y18" i="54025"/>
  <c r="Y17" i="54025"/>
  <c r="Y16" i="54025"/>
  <c r="Y15" i="54025"/>
  <c r="Y14" i="54025"/>
  <c r="Y13" i="54025"/>
  <c r="Y12" i="54025"/>
  <c r="Y11" i="54025"/>
  <c r="W41" i="54025"/>
  <c r="W40" i="54025"/>
  <c r="W39" i="54025"/>
  <c r="W38" i="54025"/>
  <c r="W37" i="54025"/>
  <c r="W36" i="54025"/>
  <c r="W35" i="54025"/>
  <c r="W34" i="54025"/>
  <c r="W33" i="54025"/>
  <c r="W32" i="54025"/>
  <c r="W31" i="54025"/>
  <c r="W30" i="54025"/>
  <c r="W29" i="54025"/>
  <c r="W28" i="54025"/>
  <c r="W27" i="54025"/>
  <c r="W26" i="54025"/>
  <c r="W25" i="54025"/>
  <c r="W24" i="54025"/>
  <c r="W23" i="54025"/>
  <c r="W22" i="54025"/>
  <c r="W21" i="54025"/>
  <c r="W20" i="54025"/>
  <c r="W19" i="54025"/>
  <c r="W18" i="54025"/>
  <c r="W17" i="54025"/>
  <c r="W16" i="54025"/>
  <c r="W15" i="54025"/>
  <c r="W14" i="54025"/>
  <c r="W13" i="54025"/>
  <c r="W12" i="54025"/>
  <c r="W11" i="54025"/>
  <c r="U41" i="54025"/>
  <c r="U40" i="54025"/>
  <c r="U39" i="54025"/>
  <c r="U38" i="54025"/>
  <c r="U37" i="54025"/>
  <c r="U36" i="54025"/>
  <c r="U35" i="54025"/>
  <c r="U34" i="54025"/>
  <c r="U33" i="54025"/>
  <c r="U32" i="54025"/>
  <c r="U31" i="54025"/>
  <c r="U30" i="54025"/>
  <c r="U29" i="54025"/>
  <c r="U28" i="54025"/>
  <c r="U27" i="54025"/>
  <c r="U26" i="54025"/>
  <c r="U25" i="54025"/>
  <c r="U24" i="54025"/>
  <c r="U23" i="54025"/>
  <c r="U22" i="54025"/>
  <c r="U21" i="54025"/>
  <c r="U20" i="54025"/>
  <c r="U19" i="54025"/>
  <c r="U18" i="54025"/>
  <c r="U17" i="54025"/>
  <c r="U16" i="54025"/>
  <c r="U15" i="54025"/>
  <c r="U14" i="54025"/>
  <c r="U13" i="54025"/>
  <c r="U12" i="54025"/>
  <c r="U11" i="54025"/>
  <c r="S41" i="54025"/>
  <c r="S40" i="54025"/>
  <c r="S39" i="54025"/>
  <c r="S38" i="54025"/>
  <c r="S37" i="54025"/>
  <c r="S36" i="54025"/>
  <c r="S35" i="54025"/>
  <c r="S34" i="54025"/>
  <c r="S33" i="54025"/>
  <c r="S32" i="54025"/>
  <c r="S31" i="54025"/>
  <c r="S30" i="54025"/>
  <c r="S29" i="54025"/>
  <c r="S28" i="54025"/>
  <c r="S27" i="54025"/>
  <c r="S26" i="54025"/>
  <c r="S25" i="54025"/>
  <c r="S24" i="54025"/>
  <c r="S23" i="54025"/>
  <c r="S22" i="54025"/>
  <c r="S21" i="54025"/>
  <c r="S20" i="54025"/>
  <c r="S19" i="54025"/>
  <c r="S18" i="54025"/>
  <c r="S17" i="54025"/>
  <c r="S16" i="54025"/>
  <c r="S15" i="54025"/>
  <c r="S14" i="54025"/>
  <c r="S13" i="54025"/>
  <c r="S12" i="54025"/>
  <c r="S11" i="54025"/>
  <c r="K34" i="54025"/>
  <c r="K33" i="54025"/>
  <c r="K32" i="54025"/>
  <c r="K31" i="54025"/>
  <c r="K30" i="54025"/>
  <c r="K29" i="54025"/>
  <c r="K28" i="54025"/>
  <c r="K27" i="54025"/>
  <c r="K26" i="54025"/>
  <c r="K25" i="54025"/>
  <c r="K24" i="54025"/>
  <c r="K23" i="54025"/>
  <c r="K22" i="54025"/>
  <c r="K21" i="54025"/>
  <c r="K20" i="54025"/>
  <c r="K19" i="54025"/>
  <c r="K18" i="54025"/>
  <c r="K17" i="54025"/>
  <c r="K16" i="54025"/>
  <c r="K15" i="54025"/>
  <c r="K14" i="54025"/>
  <c r="K13" i="54025"/>
  <c r="K12" i="54025"/>
  <c r="K11" i="54025"/>
  <c r="I34" i="54025"/>
  <c r="I33" i="54025"/>
  <c r="I32" i="54025"/>
  <c r="I31" i="54025"/>
  <c r="I30" i="54025"/>
  <c r="I29" i="54025"/>
  <c r="I28" i="54025"/>
  <c r="I27" i="54025"/>
  <c r="I26" i="54025"/>
  <c r="I25" i="54025"/>
  <c r="I24" i="54025"/>
  <c r="I23" i="54025"/>
  <c r="I22" i="54025"/>
  <c r="I21" i="54025"/>
  <c r="I20" i="54025"/>
  <c r="I19" i="54025"/>
  <c r="I18" i="54025"/>
  <c r="I17" i="54025"/>
  <c r="I16" i="54025"/>
  <c r="I15" i="54025"/>
  <c r="I14" i="54025"/>
  <c r="I13" i="54025"/>
  <c r="I12" i="54025"/>
  <c r="I11" i="54025"/>
  <c r="G34" i="54025"/>
  <c r="G33" i="54025"/>
  <c r="G32" i="54025"/>
  <c r="G31" i="54025"/>
  <c r="G30" i="54025"/>
  <c r="G29" i="54025"/>
  <c r="G28" i="54025"/>
  <c r="G27" i="54025"/>
  <c r="G26" i="54025"/>
  <c r="G25" i="54025"/>
  <c r="G24" i="54025"/>
  <c r="G23" i="54025"/>
  <c r="G22" i="54025"/>
  <c r="G21" i="54025"/>
  <c r="G20" i="54025"/>
  <c r="G19" i="54025"/>
  <c r="G18" i="54025"/>
  <c r="G17" i="54025"/>
  <c r="G16" i="54025"/>
  <c r="G15" i="54025"/>
  <c r="G14" i="54025"/>
  <c r="G13" i="54025"/>
  <c r="G12" i="54025"/>
  <c r="AA41" i="54026"/>
  <c r="AA40" i="54026"/>
  <c r="AA39" i="54026"/>
  <c r="AA38" i="54026"/>
  <c r="AA37" i="54026"/>
  <c r="AA36" i="54026"/>
  <c r="AA35" i="54026"/>
  <c r="AA34" i="54026"/>
  <c r="AA33" i="54026"/>
  <c r="AA32" i="54026"/>
  <c r="AA31" i="54026"/>
  <c r="AA30" i="54026"/>
  <c r="AA29" i="54026"/>
  <c r="AA28" i="54026"/>
  <c r="AA27" i="54026"/>
  <c r="AA26" i="54026"/>
  <c r="AA25" i="54026"/>
  <c r="AA24" i="54026"/>
  <c r="AA23" i="54026"/>
  <c r="AA22" i="54026"/>
  <c r="AA21" i="54026"/>
  <c r="AA20" i="54026"/>
  <c r="AA19" i="54026"/>
  <c r="AA18" i="54026"/>
  <c r="AA17" i="54026"/>
  <c r="AA16" i="54026"/>
  <c r="AA15" i="54026"/>
  <c r="AA14" i="54026"/>
  <c r="AA13" i="54026"/>
  <c r="AA12" i="54026"/>
  <c r="AA11" i="54026"/>
  <c r="Y41" i="54026"/>
  <c r="Y40" i="54026"/>
  <c r="Y39" i="54026"/>
  <c r="Y38" i="54026"/>
  <c r="Y37" i="54026"/>
  <c r="Y36" i="54026"/>
  <c r="Y35" i="54026"/>
  <c r="Y34" i="54026"/>
  <c r="Y33" i="54026"/>
  <c r="Y32" i="54026"/>
  <c r="Y31" i="54026"/>
  <c r="Y30" i="54026"/>
  <c r="Y29" i="54026"/>
  <c r="Y28" i="54026"/>
  <c r="Y27" i="54026"/>
  <c r="Y26" i="54026"/>
  <c r="Y25" i="54026"/>
  <c r="Y24" i="54026"/>
  <c r="Y23" i="54026"/>
  <c r="Y22" i="54026"/>
  <c r="Y21" i="54026"/>
  <c r="Y20" i="54026"/>
  <c r="Y19" i="54026"/>
  <c r="Y18" i="54026"/>
  <c r="Y17" i="54026"/>
  <c r="Y16" i="54026"/>
  <c r="Y15" i="54026"/>
  <c r="Y14" i="54026"/>
  <c r="Y13" i="54026"/>
  <c r="Y12" i="54026"/>
  <c r="Y11" i="54026"/>
  <c r="W41" i="54026"/>
  <c r="W40" i="54026"/>
  <c r="W39" i="54026"/>
  <c r="W38" i="54026"/>
  <c r="W37" i="54026"/>
  <c r="W36" i="54026"/>
  <c r="W35" i="54026"/>
  <c r="W34" i="54026"/>
  <c r="W33" i="54026"/>
  <c r="W32" i="54026"/>
  <c r="W31" i="54026"/>
  <c r="W30" i="54026"/>
  <c r="W29" i="54026"/>
  <c r="W28" i="54026"/>
  <c r="W27" i="54026"/>
  <c r="W26" i="54026"/>
  <c r="W25" i="54026"/>
  <c r="W24" i="54026"/>
  <c r="W23" i="54026"/>
  <c r="W22" i="54026"/>
  <c r="W21" i="54026"/>
  <c r="W20" i="54026"/>
  <c r="W19" i="54026"/>
  <c r="W18" i="54026"/>
  <c r="W17" i="54026"/>
  <c r="W16" i="54026"/>
  <c r="W15" i="54026"/>
  <c r="W14" i="54026"/>
  <c r="W13" i="54026"/>
  <c r="W12" i="54026"/>
  <c r="W11" i="54026"/>
  <c r="U41" i="54026"/>
  <c r="U40" i="54026"/>
  <c r="U39" i="54026"/>
  <c r="U38" i="54026"/>
  <c r="U37" i="54026"/>
  <c r="U36" i="54026"/>
  <c r="U35" i="54026"/>
  <c r="U34" i="54026"/>
  <c r="U33" i="54026"/>
  <c r="U32" i="54026"/>
  <c r="U31" i="54026"/>
  <c r="U30" i="54026"/>
  <c r="U29" i="54026"/>
  <c r="U28" i="54026"/>
  <c r="U27" i="54026"/>
  <c r="U26" i="54026"/>
  <c r="U25" i="54026"/>
  <c r="U24" i="54026"/>
  <c r="U23" i="54026"/>
  <c r="U22" i="54026"/>
  <c r="U21" i="54026"/>
  <c r="U20" i="54026"/>
  <c r="U19" i="54026"/>
  <c r="U18" i="54026"/>
  <c r="U17" i="54026"/>
  <c r="U16" i="54026"/>
  <c r="U15" i="54026"/>
  <c r="U14" i="54026"/>
  <c r="U13" i="54026"/>
  <c r="U12" i="54026"/>
  <c r="U11" i="54026"/>
  <c r="S41" i="54026"/>
  <c r="S40" i="54026"/>
  <c r="S39" i="54026"/>
  <c r="S38" i="54026"/>
  <c r="S37" i="54026"/>
  <c r="S36" i="54026"/>
  <c r="S35" i="54026"/>
  <c r="S34" i="54026"/>
  <c r="S33" i="54026"/>
  <c r="S32" i="54026"/>
  <c r="S31" i="54026"/>
  <c r="S30" i="54026"/>
  <c r="S29" i="54026"/>
  <c r="S28" i="54026"/>
  <c r="S27" i="54026"/>
  <c r="S26" i="54026"/>
  <c r="S25" i="54026"/>
  <c r="S24" i="54026"/>
  <c r="S23" i="54026"/>
  <c r="S22" i="54026"/>
  <c r="S21" i="54026"/>
  <c r="S20" i="54026"/>
  <c r="S19" i="54026"/>
  <c r="S18" i="54026"/>
  <c r="S17" i="54026"/>
  <c r="S16" i="54026"/>
  <c r="S15" i="54026"/>
  <c r="S14" i="54026"/>
  <c r="S13" i="54026"/>
  <c r="S12" i="54026"/>
  <c r="S11" i="54026"/>
  <c r="K34" i="54026"/>
  <c r="K33" i="54026"/>
  <c r="K32" i="54026"/>
  <c r="K31" i="54026"/>
  <c r="K30" i="54026"/>
  <c r="K29" i="54026"/>
  <c r="K28" i="54026"/>
  <c r="K27" i="54026"/>
  <c r="K26" i="54026"/>
  <c r="K25" i="54026"/>
  <c r="K24" i="54026"/>
  <c r="K23" i="54026"/>
  <c r="K22" i="54026"/>
  <c r="K21" i="54026"/>
  <c r="K20" i="54026"/>
  <c r="K19" i="54026"/>
  <c r="K18" i="54026"/>
  <c r="K17" i="54026"/>
  <c r="K16" i="54026"/>
  <c r="K15" i="54026"/>
  <c r="K14" i="54026"/>
  <c r="K13" i="54026"/>
  <c r="K12" i="54026"/>
  <c r="K11" i="54026"/>
  <c r="I34" i="54026"/>
  <c r="I33" i="54026"/>
  <c r="I32" i="54026"/>
  <c r="I31" i="54026"/>
  <c r="I30" i="54026"/>
  <c r="I29" i="54026"/>
  <c r="I28" i="54026"/>
  <c r="I27" i="54026"/>
  <c r="I26" i="54026"/>
  <c r="I25" i="54026"/>
  <c r="I24" i="54026"/>
  <c r="I23" i="54026"/>
  <c r="I22" i="54026"/>
  <c r="I21" i="54026"/>
  <c r="I20" i="54026"/>
  <c r="I19" i="54026"/>
  <c r="I18" i="54026"/>
  <c r="I17" i="54026"/>
  <c r="I16" i="54026"/>
  <c r="I15" i="54026"/>
  <c r="I14" i="54026"/>
  <c r="I13" i="54026"/>
  <c r="I12" i="54026"/>
  <c r="I11" i="54026"/>
  <c r="G34" i="54026"/>
  <c r="G33" i="54026"/>
  <c r="G32" i="54026"/>
  <c r="G31" i="54026"/>
  <c r="G30" i="54026"/>
  <c r="G29" i="54026"/>
  <c r="G28" i="54026"/>
  <c r="G27" i="54026"/>
  <c r="G26" i="54026"/>
  <c r="G25" i="54026"/>
  <c r="G24" i="54026"/>
  <c r="G23" i="54026"/>
  <c r="G22" i="54026"/>
  <c r="G21" i="54026"/>
  <c r="G20" i="54026"/>
  <c r="G19" i="54026"/>
  <c r="G18" i="54026"/>
  <c r="G17" i="54026"/>
  <c r="G16" i="54026"/>
  <c r="G15" i="54026"/>
  <c r="G14" i="54026"/>
  <c r="G13" i="54026"/>
  <c r="G12" i="54026"/>
  <c r="AA41" i="54027"/>
  <c r="AA40" i="54027"/>
  <c r="AA39" i="54027"/>
  <c r="AA38" i="54027"/>
  <c r="AA37" i="54027"/>
  <c r="AA36" i="54027"/>
  <c r="AA35" i="54027"/>
  <c r="AA34" i="54027"/>
  <c r="AA33" i="54027"/>
  <c r="AA32" i="54027"/>
  <c r="AA31" i="54027"/>
  <c r="AA30" i="54027"/>
  <c r="AA29" i="54027"/>
  <c r="AA28" i="54027"/>
  <c r="AA27" i="54027"/>
  <c r="AA26" i="54027"/>
  <c r="AA25" i="54027"/>
  <c r="AA24" i="54027"/>
  <c r="AA23" i="54027"/>
  <c r="AA22" i="54027"/>
  <c r="AA21" i="54027"/>
  <c r="AA20" i="54027"/>
  <c r="AA19" i="54027"/>
  <c r="AA18" i="54027"/>
  <c r="AA17" i="54027"/>
  <c r="AA16" i="54027"/>
  <c r="AA15" i="54027"/>
  <c r="AA14" i="54027"/>
  <c r="AA13" i="54027"/>
  <c r="AA12" i="54027"/>
  <c r="AA11" i="54027"/>
  <c r="Y41" i="54027"/>
  <c r="Y40" i="54027"/>
  <c r="Y39" i="54027"/>
  <c r="Y38" i="54027"/>
  <c r="Y37" i="54027"/>
  <c r="Y36" i="54027"/>
  <c r="Y35" i="54027"/>
  <c r="Y34" i="54027"/>
  <c r="Y33" i="54027"/>
  <c r="Y32" i="54027"/>
  <c r="Y31" i="54027"/>
  <c r="Y30" i="54027"/>
  <c r="Y29" i="54027"/>
  <c r="Y28" i="54027"/>
  <c r="Y27" i="54027"/>
  <c r="Y26" i="54027"/>
  <c r="Y25" i="54027"/>
  <c r="Y24" i="54027"/>
  <c r="Y23" i="54027"/>
  <c r="Y22" i="54027"/>
  <c r="Y21" i="54027"/>
  <c r="Y20" i="54027"/>
  <c r="Y19" i="54027"/>
  <c r="Y18" i="54027"/>
  <c r="Y17" i="54027"/>
  <c r="Y16" i="54027"/>
  <c r="Y15" i="54027"/>
  <c r="Y14" i="54027"/>
  <c r="Y13" i="54027"/>
  <c r="Y12" i="54027"/>
  <c r="Y11" i="54027"/>
  <c r="W41" i="54027"/>
  <c r="W40" i="54027"/>
  <c r="W39" i="54027"/>
  <c r="W38" i="54027"/>
  <c r="W37" i="54027"/>
  <c r="W36" i="54027"/>
  <c r="W35" i="54027"/>
  <c r="W34" i="54027"/>
  <c r="W33" i="54027"/>
  <c r="W32" i="54027"/>
  <c r="W31" i="54027"/>
  <c r="W30" i="54027"/>
  <c r="W29" i="54027"/>
  <c r="W28" i="54027"/>
  <c r="W27" i="54027"/>
  <c r="W26" i="54027"/>
  <c r="W25" i="54027"/>
  <c r="W24" i="54027"/>
  <c r="W23" i="54027"/>
  <c r="W22" i="54027"/>
  <c r="W21" i="54027"/>
  <c r="W20" i="54027"/>
  <c r="W19" i="54027"/>
  <c r="W18" i="54027"/>
  <c r="W17" i="54027"/>
  <c r="W16" i="54027"/>
  <c r="W15" i="54027"/>
  <c r="W14" i="54027"/>
  <c r="W13" i="54027"/>
  <c r="W12" i="54027"/>
  <c r="W11" i="54027"/>
  <c r="U41" i="54027"/>
  <c r="U40" i="54027"/>
  <c r="U39" i="54027"/>
  <c r="U38" i="54027"/>
  <c r="U37" i="54027"/>
  <c r="U36" i="54027"/>
  <c r="U35" i="54027"/>
  <c r="U34" i="54027"/>
  <c r="U33" i="54027"/>
  <c r="U32" i="54027"/>
  <c r="U31" i="54027"/>
  <c r="U30" i="54027"/>
  <c r="U29" i="54027"/>
  <c r="U28" i="54027"/>
  <c r="U27" i="54027"/>
  <c r="U26" i="54027"/>
  <c r="U25" i="54027"/>
  <c r="U24" i="54027"/>
  <c r="U23" i="54027"/>
  <c r="U22" i="54027"/>
  <c r="U21" i="54027"/>
  <c r="U20" i="54027"/>
  <c r="U19" i="54027"/>
  <c r="U18" i="54027"/>
  <c r="U17" i="54027"/>
  <c r="U16" i="54027"/>
  <c r="U15" i="54027"/>
  <c r="U14" i="54027"/>
  <c r="U13" i="54027"/>
  <c r="U12" i="54027"/>
  <c r="U11" i="54027"/>
  <c r="S41" i="54027"/>
  <c r="S40" i="54027"/>
  <c r="S39" i="54027"/>
  <c r="S38" i="54027"/>
  <c r="S37" i="54027"/>
  <c r="S36" i="54027"/>
  <c r="S35" i="54027"/>
  <c r="S34" i="54027"/>
  <c r="S33" i="54027"/>
  <c r="S32" i="54027"/>
  <c r="S31" i="54027"/>
  <c r="S30" i="54027"/>
  <c r="S29" i="54027"/>
  <c r="S28" i="54027"/>
  <c r="S27" i="54027"/>
  <c r="S26" i="54027"/>
  <c r="S25" i="54027"/>
  <c r="S24" i="54027"/>
  <c r="S23" i="54027"/>
  <c r="S22" i="54027"/>
  <c r="S21" i="54027"/>
  <c r="S20" i="54027"/>
  <c r="S19" i="54027"/>
  <c r="S18" i="54027"/>
  <c r="S17" i="54027"/>
  <c r="S16" i="54027"/>
  <c r="S15" i="54027"/>
  <c r="S14" i="54027"/>
  <c r="S13" i="54027"/>
  <c r="S12" i="54027"/>
  <c r="S11" i="54027"/>
  <c r="K34" i="54027"/>
  <c r="K33" i="54027"/>
  <c r="K32" i="54027"/>
  <c r="K31" i="54027"/>
  <c r="K30" i="54027"/>
  <c r="K29" i="54027"/>
  <c r="K28" i="54027"/>
  <c r="K27" i="54027"/>
  <c r="K26" i="54027"/>
  <c r="K25" i="54027"/>
  <c r="K24" i="54027"/>
  <c r="K23" i="54027"/>
  <c r="K22" i="54027"/>
  <c r="K21" i="54027"/>
  <c r="K20" i="54027"/>
  <c r="K19" i="54027"/>
  <c r="K18" i="54027"/>
  <c r="K17" i="54027"/>
  <c r="K16" i="54027"/>
  <c r="K15" i="54027"/>
  <c r="K14" i="54027"/>
  <c r="K13" i="54027"/>
  <c r="K12" i="54027"/>
  <c r="K11" i="54027"/>
  <c r="I34" i="54027"/>
  <c r="I33" i="54027"/>
  <c r="I32" i="54027"/>
  <c r="I31" i="54027"/>
  <c r="I30" i="54027"/>
  <c r="I29" i="54027"/>
  <c r="I28" i="54027"/>
  <c r="I27" i="54027"/>
  <c r="I26" i="54027"/>
  <c r="I25" i="54027"/>
  <c r="I24" i="54027"/>
  <c r="I23" i="54027"/>
  <c r="I22" i="54027"/>
  <c r="I21" i="54027"/>
  <c r="I20" i="54027"/>
  <c r="I19" i="54027"/>
  <c r="I18" i="54027"/>
  <c r="I17" i="54027"/>
  <c r="I16" i="54027"/>
  <c r="I15" i="54027"/>
  <c r="I14" i="54027"/>
  <c r="I13" i="54027"/>
  <c r="I12" i="54027"/>
  <c r="I11" i="54027"/>
  <c r="G34" i="54027"/>
  <c r="G33" i="54027"/>
  <c r="G32" i="54027"/>
  <c r="G31" i="54027"/>
  <c r="G30" i="54027"/>
  <c r="G29" i="54027"/>
  <c r="G28" i="54027"/>
  <c r="G27" i="54027"/>
  <c r="G26" i="54027"/>
  <c r="G25" i="54027"/>
  <c r="G24" i="54027"/>
  <c r="G23" i="54027"/>
  <c r="G22" i="54027"/>
  <c r="G21" i="54027"/>
  <c r="G20" i="54027"/>
  <c r="G19" i="54027"/>
  <c r="G18" i="54027"/>
  <c r="G17" i="54027"/>
  <c r="G16" i="54027"/>
  <c r="G15" i="54027"/>
  <c r="G14" i="54027"/>
  <c r="G13" i="54027"/>
  <c r="G12" i="54027"/>
  <c r="G11" i="54023"/>
  <c r="G11" i="54024"/>
  <c r="G11" i="54025"/>
  <c r="G11" i="54026"/>
  <c r="G11" i="54027"/>
  <c r="O1225" i="54027"/>
  <c r="N1225" i="54027"/>
  <c r="M1225" i="54027"/>
  <c r="O1224" i="54027"/>
  <c r="N1224" i="54027"/>
  <c r="M1224" i="54027"/>
  <c r="O1223" i="54027"/>
  <c r="N1223" i="54027"/>
  <c r="M1223" i="54027"/>
  <c r="O1222" i="54027"/>
  <c r="N1222" i="54027"/>
  <c r="M1222" i="54027"/>
  <c r="O1221" i="54027"/>
  <c r="N1221" i="54027"/>
  <c r="M1221" i="54027"/>
  <c r="O1220" i="54027"/>
  <c r="N1220" i="54027"/>
  <c r="M1220" i="54027"/>
  <c r="O1219" i="54027"/>
  <c r="N1219" i="54027"/>
  <c r="M1219" i="54027"/>
  <c r="U1210" i="54027"/>
  <c r="T1210" i="54027"/>
  <c r="S1210" i="54027"/>
  <c r="U1209" i="54027"/>
  <c r="T1209" i="54027"/>
  <c r="S1209" i="54027"/>
  <c r="U1208" i="54027"/>
  <c r="T1208" i="54027"/>
  <c r="S1208" i="54027"/>
  <c r="U1207" i="54027"/>
  <c r="T1207" i="54027"/>
  <c r="S1207" i="54027"/>
  <c r="U1206" i="54027"/>
  <c r="T1206" i="54027"/>
  <c r="S1206" i="54027"/>
  <c r="U1205" i="54027"/>
  <c r="T1205" i="54027"/>
  <c r="S1205" i="54027"/>
  <c r="U1204" i="54027"/>
  <c r="T1204" i="54027"/>
  <c r="S1204" i="54027"/>
  <c r="U1203" i="54027"/>
  <c r="T1203" i="54027"/>
  <c r="S1203" i="54027"/>
  <c r="U1202" i="54027"/>
  <c r="T1202" i="54027"/>
  <c r="S1202" i="54027"/>
  <c r="U1201" i="54027"/>
  <c r="T1201" i="54027"/>
  <c r="S1201" i="54027"/>
  <c r="U1200" i="54027"/>
  <c r="T1200" i="54027"/>
  <c r="S1200" i="54027"/>
  <c r="U1199" i="54027"/>
  <c r="T1199" i="54027"/>
  <c r="S1199" i="54027"/>
  <c r="U1198" i="54027"/>
  <c r="T1198" i="54027"/>
  <c r="S1198" i="54027"/>
  <c r="U1197" i="54027"/>
  <c r="T1197" i="54027"/>
  <c r="S1197" i="54027"/>
  <c r="U1196" i="54027"/>
  <c r="T1196" i="54027"/>
  <c r="S1196" i="54027"/>
  <c r="U1195" i="54027"/>
  <c r="T1195" i="54027"/>
  <c r="S1195" i="54027"/>
  <c r="U1190" i="54027"/>
  <c r="T1190" i="54027"/>
  <c r="S1190" i="54027"/>
  <c r="U1189" i="54027"/>
  <c r="T1189" i="54027"/>
  <c r="S1189" i="54027"/>
  <c r="U1188" i="54027"/>
  <c r="T1188" i="54027"/>
  <c r="S1188" i="54027"/>
  <c r="U1187" i="54027"/>
  <c r="T1187" i="54027"/>
  <c r="S1187" i="54027"/>
  <c r="U1186" i="54027"/>
  <c r="T1186" i="54027"/>
  <c r="S1186" i="54027"/>
  <c r="U1185" i="54027"/>
  <c r="T1185" i="54027"/>
  <c r="S1185" i="54027"/>
  <c r="U1184" i="54027"/>
  <c r="T1184" i="54027"/>
  <c r="S1184" i="54027"/>
  <c r="U1183" i="54027"/>
  <c r="T1183" i="54027"/>
  <c r="S1183" i="54027"/>
  <c r="U1182" i="54027"/>
  <c r="T1182" i="54027"/>
  <c r="S1182" i="54027"/>
  <c r="U1181" i="54027"/>
  <c r="T1181" i="54027"/>
  <c r="S1181" i="54027"/>
  <c r="U1180" i="54027"/>
  <c r="T1180" i="54027"/>
  <c r="S1180" i="54027"/>
  <c r="U1179" i="54027"/>
  <c r="T1179" i="54027"/>
  <c r="S1179" i="54027"/>
  <c r="U1178" i="54027"/>
  <c r="T1178" i="54027"/>
  <c r="S1178" i="54027"/>
  <c r="U1177" i="54027"/>
  <c r="T1177" i="54027"/>
  <c r="S1177" i="54027"/>
  <c r="U1176" i="54027"/>
  <c r="T1176" i="54027"/>
  <c r="S1176" i="54027"/>
  <c r="U1175" i="54027"/>
  <c r="T1175" i="54027"/>
  <c r="S1175" i="54027"/>
  <c r="U1174" i="54027"/>
  <c r="T1174" i="54027"/>
  <c r="S1174" i="54027"/>
  <c r="U1173" i="54027"/>
  <c r="T1173" i="54027"/>
  <c r="S1173" i="54027"/>
  <c r="U1172" i="54027"/>
  <c r="T1172" i="54027"/>
  <c r="S1172" i="54027"/>
  <c r="U1171" i="54027"/>
  <c r="T1171" i="54027"/>
  <c r="S1171" i="54027"/>
  <c r="U1170" i="54027"/>
  <c r="T1170" i="54027"/>
  <c r="S1170" i="54027"/>
  <c r="U1169" i="54027"/>
  <c r="T1169" i="54027"/>
  <c r="S1169" i="54027"/>
  <c r="U1168" i="54027"/>
  <c r="T1168" i="54027"/>
  <c r="S1168" i="54027"/>
  <c r="U1167" i="54027"/>
  <c r="T1167" i="54027"/>
  <c r="S1167" i="54027"/>
  <c r="U1166" i="54027"/>
  <c r="T1166" i="54027"/>
  <c r="S1166" i="54027"/>
  <c r="U1165" i="54027"/>
  <c r="T1165" i="54027"/>
  <c r="S1165" i="54027"/>
  <c r="U1164" i="54027"/>
  <c r="T1164" i="54027"/>
  <c r="S1164" i="54027"/>
  <c r="U1163" i="54027"/>
  <c r="T1163" i="54027"/>
  <c r="S1163" i="54027"/>
  <c r="U1162" i="54027"/>
  <c r="T1162" i="54027"/>
  <c r="S1162" i="54027"/>
  <c r="U1161" i="54027"/>
  <c r="T1161" i="54027"/>
  <c r="S1161" i="54027"/>
  <c r="U1160" i="54027"/>
  <c r="T1160" i="54027"/>
  <c r="S1160" i="54027"/>
  <c r="U1159" i="54027"/>
  <c r="T1159" i="54027"/>
  <c r="S1159" i="54027"/>
  <c r="U1158" i="54027"/>
  <c r="T1158" i="54027"/>
  <c r="S1158" i="54027"/>
  <c r="U1157" i="54027"/>
  <c r="T1157" i="54027"/>
  <c r="S1157" i="54027"/>
  <c r="U1156" i="54027"/>
  <c r="T1156" i="54027"/>
  <c r="S1156" i="54027"/>
  <c r="U1155" i="54027"/>
  <c r="T1155" i="54027"/>
  <c r="S1155" i="54027"/>
  <c r="U1154" i="54027"/>
  <c r="T1154" i="54027"/>
  <c r="S1154" i="54027"/>
  <c r="U1153" i="54027"/>
  <c r="T1153" i="54027"/>
  <c r="S1153" i="54027"/>
  <c r="U1152" i="54027"/>
  <c r="T1152" i="54027"/>
  <c r="S1152" i="54027"/>
  <c r="U1151" i="54027"/>
  <c r="T1151" i="54027"/>
  <c r="S1151" i="54027"/>
  <c r="U1150" i="54027"/>
  <c r="T1150" i="54027"/>
  <c r="S1150" i="54027"/>
  <c r="U1149" i="54027"/>
  <c r="T1149" i="54027"/>
  <c r="S1149" i="54027"/>
  <c r="U1148" i="54027"/>
  <c r="T1148" i="54027"/>
  <c r="S1148" i="54027"/>
  <c r="U1147" i="54027"/>
  <c r="T1147" i="54027"/>
  <c r="S1147" i="54027"/>
  <c r="U1138" i="54027"/>
  <c r="T1138" i="54027"/>
  <c r="S1138" i="54027"/>
  <c r="U1137" i="54027"/>
  <c r="T1137" i="54027"/>
  <c r="S1137" i="54027"/>
  <c r="U1136" i="54027"/>
  <c r="T1136" i="54027"/>
  <c r="S1136" i="54027"/>
  <c r="U1135" i="54027"/>
  <c r="T1135" i="54027"/>
  <c r="S1135" i="54027"/>
  <c r="U1130" i="54027"/>
  <c r="T1130" i="54027"/>
  <c r="S1130" i="54027"/>
  <c r="U1129" i="54027"/>
  <c r="T1129" i="54027"/>
  <c r="S1129" i="54027"/>
  <c r="U1128" i="54027"/>
  <c r="T1128" i="54027"/>
  <c r="S1128" i="54027"/>
  <c r="U1127" i="54027"/>
  <c r="T1127" i="54027"/>
  <c r="S1127" i="54027"/>
  <c r="U1126" i="54027"/>
  <c r="T1126" i="54027"/>
  <c r="S1126" i="54027"/>
  <c r="U1125" i="54027"/>
  <c r="T1125" i="54027"/>
  <c r="S1125" i="54027"/>
  <c r="U1124" i="54027"/>
  <c r="T1124" i="54027"/>
  <c r="S1124" i="54027"/>
  <c r="U1123" i="54027"/>
  <c r="T1123" i="54027"/>
  <c r="S1123" i="54027"/>
  <c r="U1122" i="54027"/>
  <c r="T1122" i="54027"/>
  <c r="S1122" i="54027"/>
  <c r="U1121" i="54027"/>
  <c r="T1121" i="54027"/>
  <c r="S1121" i="54027"/>
  <c r="U1120" i="54027"/>
  <c r="T1120" i="54027"/>
  <c r="S1120" i="54027"/>
  <c r="U1119" i="54027"/>
  <c r="T1119" i="54027"/>
  <c r="S1119" i="54027"/>
  <c r="U1118" i="54027"/>
  <c r="T1118" i="54027"/>
  <c r="S1118" i="54027"/>
  <c r="U1117" i="54027"/>
  <c r="T1117" i="54027"/>
  <c r="S1117" i="54027"/>
  <c r="U1116" i="54027"/>
  <c r="T1116" i="54027"/>
  <c r="S1116" i="54027"/>
  <c r="U1115" i="54027"/>
  <c r="T1115" i="54027"/>
  <c r="S1115" i="54027"/>
  <c r="U1110" i="54027"/>
  <c r="T1110" i="54027"/>
  <c r="S1110" i="54027"/>
  <c r="U1109" i="54027"/>
  <c r="T1109" i="54027"/>
  <c r="S1109" i="54027"/>
  <c r="U1108" i="54027"/>
  <c r="T1108" i="54027"/>
  <c r="S1108" i="54027"/>
  <c r="U1106" i="54027"/>
  <c r="T1106" i="54027"/>
  <c r="S1106" i="54027"/>
  <c r="U1101" i="54027"/>
  <c r="T1101" i="54027"/>
  <c r="S1101" i="54027"/>
  <c r="U1100" i="54027"/>
  <c r="T1100" i="54027"/>
  <c r="S1100" i="54027"/>
  <c r="U1099" i="54027"/>
  <c r="T1099" i="54027"/>
  <c r="S1099" i="54027"/>
  <c r="U1098" i="54027"/>
  <c r="T1098" i="54027"/>
  <c r="S1098" i="54027"/>
  <c r="U1097" i="54027"/>
  <c r="T1097" i="54027"/>
  <c r="S1097" i="54027"/>
  <c r="U1095" i="54027"/>
  <c r="T1095" i="54027"/>
  <c r="S1095" i="54027"/>
  <c r="U1094" i="54027"/>
  <c r="T1094" i="54027"/>
  <c r="S1094" i="54027"/>
  <c r="U1093" i="54027"/>
  <c r="T1093" i="54027"/>
  <c r="S1093" i="54027"/>
  <c r="U1082" i="54027"/>
  <c r="T1082" i="54027"/>
  <c r="S1082" i="54027"/>
  <c r="U1081" i="54027"/>
  <c r="T1081" i="54027"/>
  <c r="S1081" i="54027"/>
  <c r="U1080" i="54027"/>
  <c r="T1080" i="54027"/>
  <c r="S1080" i="54027"/>
  <c r="U1079" i="54027"/>
  <c r="T1079" i="54027"/>
  <c r="S1079" i="54027"/>
  <c r="U1078" i="54027"/>
  <c r="T1078" i="54027"/>
  <c r="S1078" i="54027"/>
  <c r="U1077" i="54027"/>
  <c r="T1077" i="54027"/>
  <c r="S1077" i="54027"/>
  <c r="U1076" i="54027"/>
  <c r="T1076" i="54027"/>
  <c r="S1076" i="54027"/>
  <c r="U1075" i="54027"/>
  <c r="T1075" i="54027"/>
  <c r="S1075" i="54027"/>
  <c r="U1074" i="54027"/>
  <c r="T1074" i="54027"/>
  <c r="S1074" i="54027"/>
  <c r="U1073" i="54027"/>
  <c r="T1073" i="54027"/>
  <c r="S1073" i="54027"/>
  <c r="U1072" i="54027"/>
  <c r="T1072" i="54027"/>
  <c r="S1072" i="54027"/>
  <c r="U1067" i="54027"/>
  <c r="T1067" i="54027"/>
  <c r="S1067" i="54027"/>
  <c r="U1066" i="54027"/>
  <c r="T1066" i="54027"/>
  <c r="S1066" i="54027"/>
  <c r="U1065" i="54027"/>
  <c r="T1065" i="54027"/>
  <c r="S1065" i="54027"/>
  <c r="U1064" i="54027"/>
  <c r="T1064" i="54027"/>
  <c r="S1064" i="54027"/>
  <c r="U1063" i="54027"/>
  <c r="T1063" i="54027"/>
  <c r="S1063" i="54027"/>
  <c r="U1062" i="54027"/>
  <c r="T1062" i="54027"/>
  <c r="S1062" i="54027"/>
  <c r="U1061" i="54027"/>
  <c r="T1061" i="54027"/>
  <c r="S1061" i="54027"/>
  <c r="U1060" i="54027"/>
  <c r="T1060" i="54027"/>
  <c r="S1060" i="54027"/>
  <c r="U1059" i="54027"/>
  <c r="T1059" i="54027"/>
  <c r="S1059" i="54027"/>
  <c r="U1053" i="54027"/>
  <c r="T1053" i="54027"/>
  <c r="S1053" i="54027"/>
  <c r="U1052" i="54027"/>
  <c r="T1052" i="54027"/>
  <c r="S1052" i="54027"/>
  <c r="U1051" i="54027"/>
  <c r="T1051" i="54027"/>
  <c r="S1051" i="54027"/>
  <c r="U1050" i="54027"/>
  <c r="T1050" i="54027"/>
  <c r="S1050" i="54027"/>
  <c r="U1049" i="54027"/>
  <c r="T1049" i="54027"/>
  <c r="S1049" i="54027"/>
  <c r="U1048" i="54027"/>
  <c r="T1048" i="54027"/>
  <c r="S1048" i="54027"/>
  <c r="U1047" i="54027"/>
  <c r="T1047" i="54027"/>
  <c r="S1047" i="54027"/>
  <c r="U1046" i="54027"/>
  <c r="T1046" i="54027"/>
  <c r="S1046" i="54027"/>
  <c r="U1045" i="54027"/>
  <c r="T1045" i="54027"/>
  <c r="S1045" i="54027"/>
  <c r="U1044" i="54027"/>
  <c r="T1044" i="54027"/>
  <c r="S1044" i="54027"/>
  <c r="U1043" i="54027"/>
  <c r="T1043" i="54027"/>
  <c r="S1043" i="54027"/>
  <c r="U1042" i="54027"/>
  <c r="T1042" i="54027"/>
  <c r="S1042" i="54027"/>
  <c r="U1041" i="54027"/>
  <c r="T1041" i="54027"/>
  <c r="S1041" i="54027"/>
  <c r="U1040" i="54027"/>
  <c r="T1040" i="54027"/>
  <c r="S1040" i="54027"/>
  <c r="U1039" i="54027"/>
  <c r="T1039" i="54027"/>
  <c r="S1039" i="54027"/>
  <c r="U1038" i="54027"/>
  <c r="T1038" i="54027"/>
  <c r="S1038" i="54027"/>
  <c r="U1037" i="54027"/>
  <c r="T1037" i="54027"/>
  <c r="S1037" i="54027"/>
  <c r="U1028" i="54027"/>
  <c r="T1028" i="54027"/>
  <c r="S1028" i="54027"/>
  <c r="U1027" i="54027"/>
  <c r="T1027" i="54027"/>
  <c r="S1027" i="54027"/>
  <c r="U1026" i="54027"/>
  <c r="T1026" i="54027"/>
  <c r="S1026" i="54027"/>
  <c r="U1025" i="54027"/>
  <c r="T1025" i="54027"/>
  <c r="S1025" i="54027"/>
  <c r="U1024" i="54027"/>
  <c r="T1024" i="54027"/>
  <c r="S1024" i="54027"/>
  <c r="U1023" i="54027"/>
  <c r="T1023" i="54027"/>
  <c r="S1023" i="54027"/>
  <c r="U1021" i="54027"/>
  <c r="T1021" i="54027"/>
  <c r="S1021" i="54027"/>
  <c r="U1020" i="54027"/>
  <c r="T1020" i="54027"/>
  <c r="S1020" i="54027"/>
  <c r="U1019" i="54027"/>
  <c r="T1019" i="54027"/>
  <c r="S1019" i="54027"/>
  <c r="U1018" i="54027"/>
  <c r="T1018" i="54027"/>
  <c r="S1018" i="54027"/>
  <c r="U1017" i="54027"/>
  <c r="T1017" i="54027"/>
  <c r="S1017" i="54027"/>
  <c r="U1016" i="54027"/>
  <c r="T1016" i="54027"/>
  <c r="S1016" i="54027"/>
  <c r="U1015" i="54027"/>
  <c r="T1015" i="54027"/>
  <c r="S1015" i="54027"/>
  <c r="U1014" i="54027"/>
  <c r="T1014" i="54027"/>
  <c r="S1014" i="54027"/>
  <c r="U1013" i="54027"/>
  <c r="T1013" i="54027"/>
  <c r="S1013" i="54027"/>
  <c r="U1012" i="54027"/>
  <c r="T1012" i="54027"/>
  <c r="S1012" i="54027"/>
  <c r="U1011" i="54027"/>
  <c r="T1011" i="54027"/>
  <c r="S1011" i="54027"/>
  <c r="U1010" i="54027"/>
  <c r="T1010" i="54027"/>
  <c r="S1010" i="54027"/>
  <c r="U1009" i="54027"/>
  <c r="T1009" i="54027"/>
  <c r="S1009" i="54027"/>
  <c r="U1008" i="54027"/>
  <c r="T1008" i="54027"/>
  <c r="S1008" i="54027"/>
  <c r="U1007" i="54027"/>
  <c r="T1007" i="54027"/>
  <c r="S1007" i="54027"/>
  <c r="U1006" i="54027"/>
  <c r="T1006" i="54027"/>
  <c r="S1006" i="54027"/>
  <c r="U1005" i="54027"/>
  <c r="T1005" i="54027"/>
  <c r="S1005" i="54027"/>
  <c r="U1004" i="54027"/>
  <c r="T1004" i="54027"/>
  <c r="S1004" i="54027"/>
  <c r="U1003" i="54027"/>
  <c r="T1003" i="54027"/>
  <c r="S1003" i="54027"/>
  <c r="U1002" i="54027"/>
  <c r="T1002" i="54027"/>
  <c r="S1002" i="54027"/>
  <c r="U1001" i="54027"/>
  <c r="T1001" i="54027"/>
  <c r="S1001" i="54027"/>
  <c r="U1000" i="54027"/>
  <c r="T1000" i="54027"/>
  <c r="S1000" i="54027"/>
  <c r="U999" i="54027"/>
  <c r="T999" i="54027"/>
  <c r="S999" i="54027"/>
  <c r="U998" i="54027"/>
  <c r="T998" i="54027"/>
  <c r="S998" i="54027"/>
  <c r="U997" i="54027"/>
  <c r="T997" i="54027"/>
  <c r="S997" i="54027"/>
  <c r="U996" i="54027"/>
  <c r="T996" i="54027"/>
  <c r="S996" i="54027"/>
  <c r="U995" i="54027"/>
  <c r="T995" i="54027"/>
  <c r="S995" i="54027"/>
  <c r="U994" i="54027"/>
  <c r="T994" i="54027"/>
  <c r="S994" i="54027"/>
  <c r="U993" i="54027"/>
  <c r="T993" i="54027"/>
  <c r="S993" i="54027"/>
  <c r="U992" i="54027"/>
  <c r="T992" i="54027"/>
  <c r="S992" i="54027"/>
  <c r="U983" i="54027"/>
  <c r="T983" i="54027"/>
  <c r="S983" i="54027"/>
  <c r="U982" i="54027"/>
  <c r="T982" i="54027"/>
  <c r="S982" i="54027"/>
  <c r="U981" i="54027"/>
  <c r="T981" i="54027"/>
  <c r="S981" i="54027"/>
  <c r="U980" i="54027"/>
  <c r="T980" i="54027"/>
  <c r="S980" i="54027"/>
  <c r="U979" i="54027"/>
  <c r="T979" i="54027"/>
  <c r="S979" i="54027"/>
  <c r="U978" i="54027"/>
  <c r="T978" i="54027"/>
  <c r="S978" i="54027"/>
  <c r="U977" i="54027"/>
  <c r="T977" i="54027"/>
  <c r="S977" i="54027"/>
  <c r="U976" i="54027"/>
  <c r="T976" i="54027"/>
  <c r="S976" i="54027"/>
  <c r="U975" i="54027"/>
  <c r="T975" i="54027"/>
  <c r="S975" i="54027"/>
  <c r="U974" i="54027"/>
  <c r="T974" i="54027"/>
  <c r="S974" i="54027"/>
  <c r="U973" i="54027"/>
  <c r="T973" i="54027"/>
  <c r="S973" i="54027"/>
  <c r="U972" i="54027"/>
  <c r="T972" i="54027"/>
  <c r="S972" i="54027"/>
  <c r="U966" i="54027"/>
  <c r="T966" i="54027"/>
  <c r="S966" i="54027"/>
  <c r="U965" i="54027"/>
  <c r="T965" i="54027"/>
  <c r="S965" i="54027"/>
  <c r="U964" i="54027"/>
  <c r="T964" i="54027"/>
  <c r="S964" i="54027"/>
  <c r="U963" i="54027"/>
  <c r="T963" i="54027"/>
  <c r="S963" i="54027"/>
  <c r="U962" i="54027"/>
  <c r="T962" i="54027"/>
  <c r="S962" i="54027"/>
  <c r="U961" i="54027"/>
  <c r="T961" i="54027"/>
  <c r="S961" i="54027"/>
  <c r="U960" i="54027"/>
  <c r="T960" i="54027"/>
  <c r="S960" i="54027"/>
  <c r="U959" i="54027"/>
  <c r="T959" i="54027"/>
  <c r="S959" i="54027"/>
  <c r="U958" i="54027"/>
  <c r="T958" i="54027"/>
  <c r="S958" i="54027"/>
  <c r="U957" i="54027"/>
  <c r="T957" i="54027"/>
  <c r="S957" i="54027"/>
  <c r="U956" i="54027"/>
  <c r="T956" i="54027"/>
  <c r="S956" i="54027"/>
  <c r="U955" i="54027"/>
  <c r="T955" i="54027"/>
  <c r="S955" i="54027"/>
  <c r="U954" i="54027"/>
  <c r="T954" i="54027"/>
  <c r="S954" i="54027"/>
  <c r="U953" i="54027"/>
  <c r="T953" i="54027"/>
  <c r="S953" i="54027"/>
  <c r="U952" i="54027"/>
  <c r="T952" i="54027"/>
  <c r="S952" i="54027"/>
  <c r="U943" i="54027"/>
  <c r="T943" i="54027"/>
  <c r="S943" i="54027"/>
  <c r="U942" i="54027"/>
  <c r="T942" i="54027"/>
  <c r="S942" i="54027"/>
  <c r="U941" i="54027"/>
  <c r="T941" i="54027"/>
  <c r="S941" i="54027"/>
  <c r="U940" i="54027"/>
  <c r="T940" i="54027"/>
  <c r="S940" i="54027"/>
  <c r="U939" i="54027"/>
  <c r="T939" i="54027"/>
  <c r="S939" i="54027"/>
  <c r="U938" i="54027"/>
  <c r="T938" i="54027"/>
  <c r="S938" i="54027"/>
  <c r="U937" i="54027"/>
  <c r="T937" i="54027"/>
  <c r="S937" i="54027"/>
  <c r="U936" i="54027"/>
  <c r="T936" i="54027"/>
  <c r="S936" i="54027"/>
  <c r="U930" i="54027"/>
  <c r="T930" i="54027"/>
  <c r="S930" i="54027"/>
  <c r="U929" i="54027"/>
  <c r="T929" i="54027"/>
  <c r="S929" i="54027"/>
  <c r="U928" i="54027"/>
  <c r="T928" i="54027"/>
  <c r="S928" i="54027"/>
  <c r="U927" i="54027"/>
  <c r="T927" i="54027"/>
  <c r="S927" i="54027"/>
  <c r="U926" i="54027"/>
  <c r="T926" i="54027"/>
  <c r="S926" i="54027"/>
  <c r="U925" i="54027"/>
  <c r="T925" i="54027"/>
  <c r="S925" i="54027"/>
  <c r="U924" i="54027"/>
  <c r="T924" i="54027"/>
  <c r="S924" i="54027"/>
  <c r="U923" i="54027"/>
  <c r="T923" i="54027"/>
  <c r="S923" i="54027"/>
  <c r="U922" i="54027"/>
  <c r="T922" i="54027"/>
  <c r="S922" i="54027"/>
  <c r="U921" i="54027"/>
  <c r="T921" i="54027"/>
  <c r="S921" i="54027"/>
  <c r="U920" i="54027"/>
  <c r="T920" i="54027"/>
  <c r="S920" i="54027"/>
  <c r="U919" i="54027"/>
  <c r="T919" i="54027"/>
  <c r="S919" i="54027"/>
  <c r="U918" i="54027"/>
  <c r="T918" i="54027"/>
  <c r="S918" i="54027"/>
  <c r="U917" i="54027"/>
  <c r="T917" i="54027"/>
  <c r="S917" i="54027"/>
  <c r="U916" i="54027"/>
  <c r="T916" i="54027"/>
  <c r="S916" i="54027"/>
  <c r="U915" i="54027"/>
  <c r="T915" i="54027"/>
  <c r="S915" i="54027"/>
  <c r="U914" i="54027"/>
  <c r="T914" i="54027"/>
  <c r="S914" i="54027"/>
  <c r="U913" i="54027"/>
  <c r="T913" i="54027"/>
  <c r="S913" i="54027"/>
  <c r="U912" i="54027"/>
  <c r="T912" i="54027"/>
  <c r="S912" i="54027"/>
  <c r="U911" i="54027"/>
  <c r="T911" i="54027"/>
  <c r="S911" i="54027"/>
  <c r="U910" i="54027"/>
  <c r="T910" i="54027"/>
  <c r="S910" i="54027"/>
  <c r="U909" i="54027"/>
  <c r="T909" i="54027"/>
  <c r="S909" i="54027"/>
  <c r="U908" i="54027"/>
  <c r="T908" i="54027"/>
  <c r="S908" i="54027"/>
  <c r="U907" i="54027"/>
  <c r="T907" i="54027"/>
  <c r="S907" i="54027"/>
  <c r="O898" i="54027"/>
  <c r="N898" i="54027"/>
  <c r="M898" i="54027"/>
  <c r="O897" i="54027"/>
  <c r="N897" i="54027"/>
  <c r="M897" i="54027"/>
  <c r="O895" i="54027"/>
  <c r="N895" i="54027"/>
  <c r="M895" i="54027"/>
  <c r="O894" i="54027"/>
  <c r="N894" i="54027"/>
  <c r="M894" i="54027"/>
  <c r="O893" i="54027"/>
  <c r="N893" i="54027"/>
  <c r="M893" i="54027"/>
  <c r="O892" i="54027"/>
  <c r="N892" i="54027"/>
  <c r="M892" i="54027"/>
  <c r="O891" i="54027"/>
  <c r="N891" i="54027"/>
  <c r="M891" i="54027"/>
  <c r="O889" i="54027"/>
  <c r="N889" i="54027"/>
  <c r="M889" i="54027"/>
  <c r="O888" i="54027"/>
  <c r="N888" i="54027"/>
  <c r="M888" i="54027"/>
  <c r="O887" i="54027"/>
  <c r="N887" i="54027"/>
  <c r="M887" i="54027"/>
  <c r="O886" i="54027"/>
  <c r="N886" i="54027"/>
  <c r="M886" i="54027"/>
  <c r="O884" i="54027"/>
  <c r="N884" i="54027"/>
  <c r="M884" i="54027"/>
  <c r="O883" i="54027"/>
  <c r="N883" i="54027"/>
  <c r="M883" i="54027"/>
  <c r="O882" i="54027"/>
  <c r="N882" i="54027"/>
  <c r="M882" i="54027"/>
  <c r="O880" i="54027"/>
  <c r="N880" i="54027"/>
  <c r="M880" i="54027"/>
  <c r="O879" i="54027"/>
  <c r="N879" i="54027"/>
  <c r="M879" i="54027"/>
  <c r="O869" i="54027"/>
  <c r="N869" i="54027"/>
  <c r="M869" i="54027"/>
  <c r="O868" i="54027"/>
  <c r="N868" i="54027"/>
  <c r="M868" i="54027"/>
  <c r="O867" i="54027"/>
  <c r="N867" i="54027"/>
  <c r="M867" i="54027"/>
  <c r="O866" i="54027"/>
  <c r="N866" i="54027"/>
  <c r="M866" i="54027"/>
  <c r="O865" i="54027"/>
  <c r="N865" i="54027"/>
  <c r="M865" i="54027"/>
  <c r="O864" i="54027"/>
  <c r="N864" i="54027"/>
  <c r="M864" i="54027"/>
  <c r="O863" i="54027"/>
  <c r="N863" i="54027"/>
  <c r="M863" i="54027"/>
  <c r="O862" i="54027"/>
  <c r="N862" i="54027"/>
  <c r="M862" i="54027"/>
  <c r="O861" i="54027"/>
  <c r="N861" i="54027"/>
  <c r="M861" i="54027"/>
  <c r="O860" i="54027"/>
  <c r="N860" i="54027"/>
  <c r="M860" i="54027"/>
  <c r="O859" i="54027"/>
  <c r="N859" i="54027"/>
  <c r="M859" i="54027"/>
  <c r="O858" i="54027"/>
  <c r="N858" i="54027"/>
  <c r="M858" i="54027"/>
  <c r="O857" i="54027"/>
  <c r="N857" i="54027"/>
  <c r="M857" i="54027"/>
  <c r="O856" i="54027"/>
  <c r="N856" i="54027"/>
  <c r="M856" i="54027"/>
  <c r="O854" i="54027"/>
  <c r="N854" i="54027"/>
  <c r="M854" i="54027"/>
  <c r="O853" i="54027"/>
  <c r="N853" i="54027"/>
  <c r="M853" i="54027"/>
  <c r="O852" i="54027"/>
  <c r="N852" i="54027"/>
  <c r="M852" i="54027"/>
  <c r="O851" i="54027"/>
  <c r="N851" i="54027"/>
  <c r="M851" i="54027"/>
  <c r="O850" i="54027"/>
  <c r="N850" i="54027"/>
  <c r="M850" i="54027"/>
  <c r="O849" i="54027"/>
  <c r="N849" i="54027"/>
  <c r="M849" i="54027"/>
  <c r="O848" i="54027"/>
  <c r="N848" i="54027"/>
  <c r="M848" i="54027"/>
  <c r="O847" i="54027"/>
  <c r="N847" i="54027"/>
  <c r="M847" i="54027"/>
  <c r="O846" i="54027"/>
  <c r="N846" i="54027"/>
  <c r="M846" i="54027"/>
  <c r="O845" i="54027"/>
  <c r="N845" i="54027"/>
  <c r="M845" i="54027"/>
  <c r="O844" i="54027"/>
  <c r="N844" i="54027"/>
  <c r="M844" i="54027"/>
  <c r="O843" i="54027"/>
  <c r="N843" i="54027"/>
  <c r="M843" i="54027"/>
  <c r="O842" i="54027"/>
  <c r="N842" i="54027"/>
  <c r="M842" i="54027"/>
  <c r="O841" i="54027"/>
  <c r="N841" i="54027"/>
  <c r="M841" i="54027"/>
  <c r="O840" i="54027"/>
  <c r="N840" i="54027"/>
  <c r="M840" i="54027"/>
  <c r="O839" i="54027"/>
  <c r="N839" i="54027"/>
  <c r="M839" i="54027"/>
  <c r="O838" i="54027"/>
  <c r="N838" i="54027"/>
  <c r="M838" i="54027"/>
  <c r="O837" i="54027"/>
  <c r="N837" i="54027"/>
  <c r="M837" i="54027"/>
  <c r="O836" i="54027"/>
  <c r="N836" i="54027"/>
  <c r="M836" i="54027"/>
  <c r="O835" i="54027"/>
  <c r="N835" i="54027"/>
  <c r="M835" i="54027"/>
  <c r="O834" i="54027"/>
  <c r="N834" i="54027"/>
  <c r="M834" i="54027"/>
  <c r="O833" i="54027"/>
  <c r="N833" i="54027"/>
  <c r="M833" i="54027"/>
  <c r="O832" i="54027"/>
  <c r="N832" i="54027"/>
  <c r="M832" i="54027"/>
  <c r="AA3" i="54027"/>
  <c r="AA2" i="54027"/>
  <c r="AA1" i="54027"/>
  <c r="B1" i="54027"/>
  <c r="AA3" i="54026"/>
  <c r="AA2" i="54026"/>
  <c r="AA1" i="54026"/>
  <c r="B1" i="54026"/>
  <c r="AA3" i="54025"/>
  <c r="AA2" i="54025"/>
  <c r="AA1" i="54025"/>
  <c r="B1" i="54025"/>
  <c r="AA3" i="54024"/>
  <c r="AA2" i="54024"/>
  <c r="AA1" i="54024"/>
  <c r="B1" i="54024"/>
  <c r="G1250" i="54023"/>
  <c r="G1250" i="54024" s="1"/>
  <c r="G1250" i="54025" s="1"/>
  <c r="G1250" i="54026" s="1"/>
  <c r="G1250" i="54027" s="1"/>
  <c r="F1250" i="54023"/>
  <c r="G1249" i="54023"/>
  <c r="G1249" i="54024" s="1"/>
  <c r="G1249" i="54025" s="1"/>
  <c r="G1249" i="54026" s="1"/>
  <c r="G1249" i="54027" s="1"/>
  <c r="F1249" i="54023"/>
  <c r="G1248" i="54023"/>
  <c r="G1248" i="54024" s="1"/>
  <c r="G1248" i="54025" s="1"/>
  <c r="G1248" i="54026" s="1"/>
  <c r="G1248" i="54027" s="1"/>
  <c r="F1248" i="54023"/>
  <c r="G1245" i="54023"/>
  <c r="G1245" i="54024" s="1"/>
  <c r="G1245" i="54025" s="1"/>
  <c r="G1245" i="54026" s="1"/>
  <c r="G1245" i="54027" s="1"/>
  <c r="F1245" i="54023"/>
  <c r="G1244" i="54023"/>
  <c r="G1244" i="54024" s="1"/>
  <c r="G1244" i="54025" s="1"/>
  <c r="G1244" i="54026" s="1"/>
  <c r="G1244" i="54027" s="1"/>
  <c r="F1244" i="54023"/>
  <c r="G1243" i="54023"/>
  <c r="G1243" i="54024" s="1"/>
  <c r="G1243" i="54025" s="1"/>
  <c r="G1243" i="54026" s="1"/>
  <c r="G1243" i="54027" s="1"/>
  <c r="F1243" i="54023"/>
  <c r="G1242" i="54023"/>
  <c r="G1242" i="54024" s="1"/>
  <c r="G1242" i="54025" s="1"/>
  <c r="G1242" i="54026" s="1"/>
  <c r="G1242" i="54027" s="1"/>
  <c r="F1242" i="54023"/>
  <c r="G1241" i="54023"/>
  <c r="G1241" i="54024" s="1"/>
  <c r="G1241" i="54025" s="1"/>
  <c r="G1241" i="54026" s="1"/>
  <c r="G1241" i="54027" s="1"/>
  <c r="F1241" i="54023"/>
  <c r="G1240" i="54023"/>
  <c r="G1240" i="54024" s="1"/>
  <c r="G1240" i="54025" s="1"/>
  <c r="G1240" i="54026" s="1"/>
  <c r="G1240" i="54027" s="1"/>
  <c r="F1240" i="54023"/>
  <c r="R1236" i="54023"/>
  <c r="R1236" i="54024" s="1"/>
  <c r="R1236" i="54025" s="1"/>
  <c r="R1236" i="54026" s="1"/>
  <c r="R1236" i="54027" s="1"/>
  <c r="R1235" i="54023"/>
  <c r="R1235" i="54024" s="1"/>
  <c r="R1235" i="54025" s="1"/>
  <c r="R1235" i="54026" s="1"/>
  <c r="R1235" i="54027" s="1"/>
  <c r="R1234" i="54023"/>
  <c r="R1234" i="54024" s="1"/>
  <c r="R1234" i="54025" s="1"/>
  <c r="R1234" i="54026" s="1"/>
  <c r="R1234" i="54027" s="1"/>
  <c r="R1233" i="54023"/>
  <c r="R1233" i="54024" s="1"/>
  <c r="R1233" i="54025" s="1"/>
  <c r="R1233" i="54026" s="1"/>
  <c r="R1233" i="54027" s="1"/>
  <c r="R1232" i="54023"/>
  <c r="P1236" i="54023"/>
  <c r="P1236" i="54024" s="1"/>
  <c r="P1236" i="54025" s="1"/>
  <c r="P1236" i="54026" s="1"/>
  <c r="P1236" i="54027" s="1"/>
  <c r="P1235" i="54023"/>
  <c r="P1234" i="54023"/>
  <c r="P1234" i="54024" s="1"/>
  <c r="P1234" i="54025" s="1"/>
  <c r="P1234" i="54026" s="1"/>
  <c r="P1234" i="54027" s="1"/>
  <c r="P1233" i="54023"/>
  <c r="P1233" i="54024" s="1"/>
  <c r="P1233" i="54025" s="1"/>
  <c r="P1233" i="54026" s="1"/>
  <c r="P1233" i="54027" s="1"/>
  <c r="P1232" i="54023"/>
  <c r="P1232" i="54024" s="1"/>
  <c r="P1232" i="54025" s="1"/>
  <c r="P1232" i="54026" s="1"/>
  <c r="P1232" i="54027" s="1"/>
  <c r="N1236" i="54023"/>
  <c r="N1236" i="54024" s="1"/>
  <c r="N1236" i="54025" s="1"/>
  <c r="N1236" i="54026" s="1"/>
  <c r="N1236" i="54027" s="1"/>
  <c r="N1235" i="54023"/>
  <c r="N1234" i="54023"/>
  <c r="N1234" i="54024" s="1"/>
  <c r="N1234" i="54025" s="1"/>
  <c r="N1234" i="54026" s="1"/>
  <c r="N1234" i="54027" s="1"/>
  <c r="N1233" i="54023"/>
  <c r="N1233" i="54024" s="1"/>
  <c r="N1233" i="54025" s="1"/>
  <c r="N1233" i="54026" s="1"/>
  <c r="N1233" i="54027" s="1"/>
  <c r="N1232" i="54023"/>
  <c r="L1236" i="54023"/>
  <c r="L1235" i="54023"/>
  <c r="L1235" i="54024" s="1"/>
  <c r="L1235" i="54025" s="1"/>
  <c r="L1235" i="54026" s="1"/>
  <c r="L1235" i="54027" s="1"/>
  <c r="L1234" i="54023"/>
  <c r="L1234" i="54024" s="1"/>
  <c r="L1234" i="54025" s="1"/>
  <c r="L1234" i="54026" s="1"/>
  <c r="L1234" i="54027" s="1"/>
  <c r="L1233" i="54023"/>
  <c r="L1233" i="54024" s="1"/>
  <c r="L1233" i="54025" s="1"/>
  <c r="L1233" i="54026" s="1"/>
  <c r="L1233" i="54027" s="1"/>
  <c r="L1232" i="54023"/>
  <c r="L1232" i="54024" s="1"/>
  <c r="L1232" i="54025" s="1"/>
  <c r="L1232" i="54026" s="1"/>
  <c r="L1232" i="54027" s="1"/>
  <c r="J1236" i="54023"/>
  <c r="J1236" i="54024" s="1"/>
  <c r="J1236" i="54025" s="1"/>
  <c r="J1236" i="54026" s="1"/>
  <c r="J1236" i="54027" s="1"/>
  <c r="J1235" i="54023"/>
  <c r="J1235" i="54024" s="1"/>
  <c r="J1235" i="54025" s="1"/>
  <c r="J1235" i="54026" s="1"/>
  <c r="J1235" i="54027" s="1"/>
  <c r="J1234" i="54023"/>
  <c r="J1233" i="54023"/>
  <c r="J1233" i="54024" s="1"/>
  <c r="J1233" i="54025" s="1"/>
  <c r="J1233" i="54026" s="1"/>
  <c r="J1233" i="54027" s="1"/>
  <c r="J1232" i="54023"/>
  <c r="J1232" i="54024" s="1"/>
  <c r="J1232" i="54025" s="1"/>
  <c r="J1232" i="54026" s="1"/>
  <c r="J1232" i="54027" s="1"/>
  <c r="H1236" i="54023"/>
  <c r="H1236" i="54024" s="1"/>
  <c r="H1236" i="54025" s="1"/>
  <c r="H1236" i="54026" s="1"/>
  <c r="H1236" i="54027" s="1"/>
  <c r="H1235" i="54023"/>
  <c r="H1235" i="54024" s="1"/>
  <c r="H1235" i="54025" s="1"/>
  <c r="H1235" i="54026" s="1"/>
  <c r="H1235" i="54027" s="1"/>
  <c r="H1234" i="54023"/>
  <c r="H1234" i="54024" s="1"/>
  <c r="H1234" i="54025" s="1"/>
  <c r="H1234" i="54026" s="1"/>
  <c r="H1234" i="54027" s="1"/>
  <c r="H1233" i="54023"/>
  <c r="H1232" i="54023"/>
  <c r="H1232" i="54024" s="1"/>
  <c r="H1232" i="54025" s="1"/>
  <c r="H1232" i="54026" s="1"/>
  <c r="H1232" i="54027" s="1"/>
  <c r="F1236" i="54023"/>
  <c r="F1236" i="54024" s="1"/>
  <c r="F1236" i="54025" s="1"/>
  <c r="F1236" i="54026" s="1"/>
  <c r="F1236" i="54027" s="1"/>
  <c r="F1235" i="54023"/>
  <c r="F1234" i="54023"/>
  <c r="F1234" i="54024" s="1"/>
  <c r="F1234" i="54025" s="1"/>
  <c r="F1234" i="54026" s="1"/>
  <c r="F1234" i="54027" s="1"/>
  <c r="F1233" i="54023"/>
  <c r="F1233" i="54024" s="1"/>
  <c r="F1233" i="54025" s="1"/>
  <c r="F1233" i="54026" s="1"/>
  <c r="F1233" i="54027" s="1"/>
  <c r="F1232" i="54023"/>
  <c r="F1232" i="54024" s="1"/>
  <c r="F1232" i="54025" s="1"/>
  <c r="F1232" i="54026" s="1"/>
  <c r="F1232" i="54027" s="1"/>
  <c r="O1225" i="54023"/>
  <c r="O1225" i="54024" s="1"/>
  <c r="O1225" i="54025" s="1"/>
  <c r="N1225" i="54023"/>
  <c r="N1225" i="54024" s="1"/>
  <c r="N1225" i="54025" s="1"/>
  <c r="M1225" i="54023"/>
  <c r="M1225" i="54024" s="1"/>
  <c r="M1225" i="54025" s="1"/>
  <c r="L1225" i="54023"/>
  <c r="O1224" i="54023"/>
  <c r="O1224" i="54024" s="1"/>
  <c r="O1224" i="54025" s="1"/>
  <c r="N1224" i="54023"/>
  <c r="N1224" i="54024" s="1"/>
  <c r="N1224" i="54025" s="1"/>
  <c r="M1224" i="54023"/>
  <c r="M1224" i="54024" s="1"/>
  <c r="M1224" i="54025" s="1"/>
  <c r="L1224" i="54023"/>
  <c r="O1223" i="54023"/>
  <c r="O1223" i="54024" s="1"/>
  <c r="O1223" i="54025" s="1"/>
  <c r="N1223" i="54023"/>
  <c r="N1223" i="54024" s="1"/>
  <c r="N1223" i="54025" s="1"/>
  <c r="M1223" i="54023"/>
  <c r="M1223" i="54024" s="1"/>
  <c r="M1223" i="54025" s="1"/>
  <c r="L1223" i="54023"/>
  <c r="O1222" i="54023"/>
  <c r="O1222" i="54024" s="1"/>
  <c r="O1222" i="54025" s="1"/>
  <c r="N1222" i="54023"/>
  <c r="N1222" i="54024" s="1"/>
  <c r="N1222" i="54025" s="1"/>
  <c r="M1222" i="54023"/>
  <c r="M1222" i="54024" s="1"/>
  <c r="M1222" i="54025" s="1"/>
  <c r="L1222" i="54023"/>
  <c r="O1221" i="54023"/>
  <c r="O1221" i="54024" s="1"/>
  <c r="O1221" i="54025" s="1"/>
  <c r="N1221" i="54023"/>
  <c r="N1221" i="54024" s="1"/>
  <c r="N1221" i="54025" s="1"/>
  <c r="M1221" i="54023"/>
  <c r="M1221" i="54024" s="1"/>
  <c r="M1221" i="54025" s="1"/>
  <c r="L1221" i="54023"/>
  <c r="O1220" i="54023"/>
  <c r="O1220" i="54024" s="1"/>
  <c r="O1220" i="54025" s="1"/>
  <c r="N1220" i="54023"/>
  <c r="N1220" i="54024" s="1"/>
  <c r="N1220" i="54025" s="1"/>
  <c r="M1220" i="54023"/>
  <c r="M1220" i="54024" s="1"/>
  <c r="M1220" i="54025" s="1"/>
  <c r="L1220" i="54023"/>
  <c r="O1219" i="54023"/>
  <c r="O1219" i="54024" s="1"/>
  <c r="O1219" i="54025" s="1"/>
  <c r="N1219" i="54023"/>
  <c r="N1219" i="54024" s="1"/>
  <c r="N1219" i="54025" s="1"/>
  <c r="M1219" i="54023"/>
  <c r="M1219" i="54024" s="1"/>
  <c r="M1219" i="54025" s="1"/>
  <c r="L1219" i="54023"/>
  <c r="U1210" i="54023"/>
  <c r="U1210" i="54024" s="1"/>
  <c r="U1210" i="54025" s="1"/>
  <c r="T1210" i="54023"/>
  <c r="T1210" i="54024" s="1"/>
  <c r="T1210" i="54025" s="1"/>
  <c r="S1210" i="54023"/>
  <c r="S1210" i="54024" s="1"/>
  <c r="S1210" i="54025" s="1"/>
  <c r="R1210" i="54023"/>
  <c r="R1210" i="54024" s="1"/>
  <c r="R1210" i="54025" s="1"/>
  <c r="R1210" i="54026" s="1"/>
  <c r="R1210" i="54027" s="1"/>
  <c r="U1209" i="54023"/>
  <c r="U1209" i="54024" s="1"/>
  <c r="U1209" i="54025" s="1"/>
  <c r="T1209" i="54023"/>
  <c r="T1209" i="54024" s="1"/>
  <c r="T1209" i="54025" s="1"/>
  <c r="S1209" i="54023"/>
  <c r="S1209" i="54024" s="1"/>
  <c r="S1209" i="54025" s="1"/>
  <c r="R1209" i="54023"/>
  <c r="R1209" i="54024" s="1"/>
  <c r="R1209" i="54025" s="1"/>
  <c r="R1209" i="54026" s="1"/>
  <c r="R1209" i="54027" s="1"/>
  <c r="U1208" i="54023"/>
  <c r="U1208" i="54024" s="1"/>
  <c r="U1208" i="54025" s="1"/>
  <c r="T1208" i="54023"/>
  <c r="T1208" i="54024" s="1"/>
  <c r="T1208" i="54025" s="1"/>
  <c r="S1208" i="54023"/>
  <c r="S1208" i="54024" s="1"/>
  <c r="S1208" i="54025" s="1"/>
  <c r="R1208" i="54023"/>
  <c r="R1208" i="54024" s="1"/>
  <c r="R1208" i="54025" s="1"/>
  <c r="R1208" i="54026" s="1"/>
  <c r="R1208" i="54027" s="1"/>
  <c r="U1207" i="54023"/>
  <c r="U1207" i="54024" s="1"/>
  <c r="U1207" i="54025" s="1"/>
  <c r="T1207" i="54023"/>
  <c r="T1207" i="54024" s="1"/>
  <c r="T1207" i="54025" s="1"/>
  <c r="S1207" i="54023"/>
  <c r="S1207" i="54024" s="1"/>
  <c r="S1207" i="54025" s="1"/>
  <c r="R1207" i="54023"/>
  <c r="R1207" i="54024" s="1"/>
  <c r="R1207" i="54025" s="1"/>
  <c r="R1207" i="54026" s="1"/>
  <c r="R1207" i="54027" s="1"/>
  <c r="U1206" i="54023"/>
  <c r="U1206" i="54024" s="1"/>
  <c r="U1206" i="54025" s="1"/>
  <c r="T1206" i="54023"/>
  <c r="T1206" i="54024" s="1"/>
  <c r="T1206" i="54025" s="1"/>
  <c r="S1206" i="54023"/>
  <c r="S1206" i="54024" s="1"/>
  <c r="S1206" i="54025" s="1"/>
  <c r="R1206" i="54023"/>
  <c r="R1206" i="54024" s="1"/>
  <c r="R1206" i="54025" s="1"/>
  <c r="R1206" i="54026" s="1"/>
  <c r="R1206" i="54027" s="1"/>
  <c r="U1205" i="54023"/>
  <c r="U1205" i="54024" s="1"/>
  <c r="U1205" i="54025" s="1"/>
  <c r="T1205" i="54023"/>
  <c r="T1205" i="54024" s="1"/>
  <c r="T1205" i="54025" s="1"/>
  <c r="S1205" i="54023"/>
  <c r="S1205" i="54024" s="1"/>
  <c r="S1205" i="54025" s="1"/>
  <c r="R1205" i="54023"/>
  <c r="R1205" i="54024" s="1"/>
  <c r="R1205" i="54025" s="1"/>
  <c r="R1205" i="54026" s="1"/>
  <c r="R1205" i="54027" s="1"/>
  <c r="U1204" i="54023"/>
  <c r="U1204" i="54024" s="1"/>
  <c r="U1204" i="54025" s="1"/>
  <c r="T1204" i="54023"/>
  <c r="T1204" i="54024" s="1"/>
  <c r="T1204" i="54025" s="1"/>
  <c r="S1204" i="54023"/>
  <c r="S1204" i="54024" s="1"/>
  <c r="S1204" i="54025" s="1"/>
  <c r="R1204" i="54023"/>
  <c r="U1203" i="54023"/>
  <c r="U1203" i="54024" s="1"/>
  <c r="U1203" i="54025" s="1"/>
  <c r="T1203" i="54023"/>
  <c r="T1203" i="54024" s="1"/>
  <c r="T1203" i="54025" s="1"/>
  <c r="S1203" i="54023"/>
  <c r="S1203" i="54024" s="1"/>
  <c r="S1203" i="54025" s="1"/>
  <c r="R1203" i="54023"/>
  <c r="U1202" i="54023"/>
  <c r="U1202" i="54024" s="1"/>
  <c r="U1202" i="54025" s="1"/>
  <c r="T1202" i="54023"/>
  <c r="T1202" i="54024" s="1"/>
  <c r="T1202" i="54025" s="1"/>
  <c r="S1202" i="54023"/>
  <c r="S1202" i="54024" s="1"/>
  <c r="S1202" i="54025" s="1"/>
  <c r="R1202" i="54023"/>
  <c r="U1201" i="54023"/>
  <c r="U1201" i="54024" s="1"/>
  <c r="U1201" i="54025" s="1"/>
  <c r="T1201" i="54023"/>
  <c r="T1201" i="54024" s="1"/>
  <c r="T1201" i="54025" s="1"/>
  <c r="S1201" i="54023"/>
  <c r="S1201" i="54024" s="1"/>
  <c r="S1201" i="54025" s="1"/>
  <c r="R1201" i="54023"/>
  <c r="R1201" i="54024" s="1"/>
  <c r="R1201" i="54025" s="1"/>
  <c r="R1201" i="54026" s="1"/>
  <c r="R1201" i="54027" s="1"/>
  <c r="U1200" i="54023"/>
  <c r="U1200" i="54024" s="1"/>
  <c r="U1200" i="54025" s="1"/>
  <c r="T1200" i="54023"/>
  <c r="T1200" i="54024" s="1"/>
  <c r="T1200" i="54025" s="1"/>
  <c r="S1200" i="54023"/>
  <c r="S1200" i="54024" s="1"/>
  <c r="S1200" i="54025" s="1"/>
  <c r="R1200" i="54023"/>
  <c r="R1200" i="54024" s="1"/>
  <c r="R1200" i="54025" s="1"/>
  <c r="R1200" i="54026" s="1"/>
  <c r="R1200" i="54027" s="1"/>
  <c r="U1199" i="54023"/>
  <c r="U1199" i="54024" s="1"/>
  <c r="U1199" i="54025" s="1"/>
  <c r="T1199" i="54023"/>
  <c r="T1199" i="54024" s="1"/>
  <c r="T1199" i="54025" s="1"/>
  <c r="S1199" i="54023"/>
  <c r="S1199" i="54024" s="1"/>
  <c r="S1199" i="54025" s="1"/>
  <c r="R1199" i="54023"/>
  <c r="R1199" i="54024" s="1"/>
  <c r="R1199" i="54025" s="1"/>
  <c r="R1199" i="54026" s="1"/>
  <c r="R1199" i="54027" s="1"/>
  <c r="U1198" i="54023"/>
  <c r="U1198" i="54024" s="1"/>
  <c r="U1198" i="54025" s="1"/>
  <c r="T1198" i="54023"/>
  <c r="T1198" i="54024" s="1"/>
  <c r="T1198" i="54025" s="1"/>
  <c r="S1198" i="54023"/>
  <c r="S1198" i="54024" s="1"/>
  <c r="S1198" i="54025" s="1"/>
  <c r="R1198" i="54023"/>
  <c r="R1198" i="54024" s="1"/>
  <c r="R1198" i="54025" s="1"/>
  <c r="R1198" i="54026" s="1"/>
  <c r="R1198" i="54027" s="1"/>
  <c r="U1197" i="54023"/>
  <c r="U1197" i="54024" s="1"/>
  <c r="U1197" i="54025" s="1"/>
  <c r="T1197" i="54023"/>
  <c r="T1197" i="54024" s="1"/>
  <c r="T1197" i="54025" s="1"/>
  <c r="S1197" i="54023"/>
  <c r="S1197" i="54024" s="1"/>
  <c r="S1197" i="54025" s="1"/>
  <c r="R1197" i="54023"/>
  <c r="R1197" i="54024" s="1"/>
  <c r="R1197" i="54025" s="1"/>
  <c r="R1197" i="54026" s="1"/>
  <c r="R1197" i="54027" s="1"/>
  <c r="U1196" i="54023"/>
  <c r="U1196" i="54024" s="1"/>
  <c r="U1196" i="54025" s="1"/>
  <c r="T1196" i="54023"/>
  <c r="T1196" i="54024" s="1"/>
  <c r="T1196" i="54025" s="1"/>
  <c r="S1196" i="54023"/>
  <c r="S1196" i="54024" s="1"/>
  <c r="S1196" i="54025" s="1"/>
  <c r="R1196" i="54023"/>
  <c r="U1195" i="54023"/>
  <c r="U1195" i="54024" s="1"/>
  <c r="U1195" i="54025" s="1"/>
  <c r="T1195" i="54023"/>
  <c r="T1195" i="54024" s="1"/>
  <c r="T1195" i="54025" s="1"/>
  <c r="S1195" i="54023"/>
  <c r="S1195" i="54024" s="1"/>
  <c r="S1195" i="54025" s="1"/>
  <c r="R1195" i="54023"/>
  <c r="U1190" i="54023"/>
  <c r="U1190" i="54024" s="1"/>
  <c r="U1190" i="54025" s="1"/>
  <c r="T1190" i="54023"/>
  <c r="T1190" i="54024" s="1"/>
  <c r="T1190" i="54025" s="1"/>
  <c r="S1190" i="54023"/>
  <c r="S1190" i="54024" s="1"/>
  <c r="S1190" i="54025" s="1"/>
  <c r="R1190" i="54023"/>
  <c r="R1190" i="54024" s="1"/>
  <c r="R1190" i="54025" s="1"/>
  <c r="R1190" i="54026" s="1"/>
  <c r="R1190" i="54027" s="1"/>
  <c r="U1189" i="54023"/>
  <c r="U1189" i="54024" s="1"/>
  <c r="U1189" i="54025" s="1"/>
  <c r="T1189" i="54023"/>
  <c r="T1189" i="54024" s="1"/>
  <c r="T1189" i="54025" s="1"/>
  <c r="S1189" i="54023"/>
  <c r="S1189" i="54024" s="1"/>
  <c r="S1189" i="54025" s="1"/>
  <c r="R1189" i="54023"/>
  <c r="R1189" i="54024" s="1"/>
  <c r="R1189" i="54025" s="1"/>
  <c r="R1189" i="54026" s="1"/>
  <c r="R1189" i="54027" s="1"/>
  <c r="U1188" i="54023"/>
  <c r="U1188" i="54024" s="1"/>
  <c r="U1188" i="54025" s="1"/>
  <c r="T1188" i="54023"/>
  <c r="T1188" i="54024" s="1"/>
  <c r="T1188" i="54025" s="1"/>
  <c r="S1188" i="54023"/>
  <c r="S1188" i="54024" s="1"/>
  <c r="S1188" i="54025" s="1"/>
  <c r="R1188" i="54023"/>
  <c r="R1188" i="54024" s="1"/>
  <c r="R1188" i="54025" s="1"/>
  <c r="R1188" i="54026" s="1"/>
  <c r="R1188" i="54027" s="1"/>
  <c r="U1187" i="54023"/>
  <c r="U1187" i="54024" s="1"/>
  <c r="U1187" i="54025" s="1"/>
  <c r="T1187" i="54023"/>
  <c r="T1187" i="54024" s="1"/>
  <c r="T1187" i="54025" s="1"/>
  <c r="S1187" i="54023"/>
  <c r="S1187" i="54024" s="1"/>
  <c r="S1187" i="54025" s="1"/>
  <c r="R1187" i="54023"/>
  <c r="R1187" i="54024" s="1"/>
  <c r="R1187" i="54025" s="1"/>
  <c r="R1187" i="54026" s="1"/>
  <c r="R1187" i="54027" s="1"/>
  <c r="U1186" i="54023"/>
  <c r="U1186" i="54024" s="1"/>
  <c r="U1186" i="54025" s="1"/>
  <c r="T1186" i="54023"/>
  <c r="T1186" i="54024" s="1"/>
  <c r="T1186" i="54025" s="1"/>
  <c r="S1186" i="54023"/>
  <c r="S1186" i="54024" s="1"/>
  <c r="S1186" i="54025" s="1"/>
  <c r="R1186" i="54023"/>
  <c r="R1186" i="54024" s="1"/>
  <c r="R1186" i="54025" s="1"/>
  <c r="R1186" i="54026" s="1"/>
  <c r="R1186" i="54027" s="1"/>
  <c r="U1185" i="54023"/>
  <c r="U1185" i="54024" s="1"/>
  <c r="U1185" i="54025" s="1"/>
  <c r="T1185" i="54023"/>
  <c r="T1185" i="54024" s="1"/>
  <c r="T1185" i="54025" s="1"/>
  <c r="S1185" i="54023"/>
  <c r="S1185" i="54024" s="1"/>
  <c r="S1185" i="54025" s="1"/>
  <c r="R1185" i="54023"/>
  <c r="R1185" i="54024" s="1"/>
  <c r="R1185" i="54025" s="1"/>
  <c r="R1185" i="54026" s="1"/>
  <c r="R1185" i="54027" s="1"/>
  <c r="U1184" i="54023"/>
  <c r="U1184" i="54024" s="1"/>
  <c r="U1184" i="54025" s="1"/>
  <c r="T1184" i="54023"/>
  <c r="T1184" i="54024" s="1"/>
  <c r="T1184" i="54025" s="1"/>
  <c r="S1184" i="54023"/>
  <c r="S1184" i="54024" s="1"/>
  <c r="S1184" i="54025" s="1"/>
  <c r="R1184" i="54023"/>
  <c r="R1184" i="54024" s="1"/>
  <c r="R1184" i="54025" s="1"/>
  <c r="R1184" i="54026" s="1"/>
  <c r="R1184" i="54027" s="1"/>
  <c r="U1183" i="54023"/>
  <c r="U1183" i="54024" s="1"/>
  <c r="U1183" i="54025" s="1"/>
  <c r="T1183" i="54023"/>
  <c r="T1183" i="54024" s="1"/>
  <c r="T1183" i="54025" s="1"/>
  <c r="S1183" i="54023"/>
  <c r="S1183" i="54024" s="1"/>
  <c r="S1183" i="54025" s="1"/>
  <c r="R1183" i="54023"/>
  <c r="R1183" i="54024" s="1"/>
  <c r="R1183" i="54025" s="1"/>
  <c r="R1183" i="54026" s="1"/>
  <c r="R1183" i="54027" s="1"/>
  <c r="U1182" i="54023"/>
  <c r="U1182" i="54024" s="1"/>
  <c r="U1182" i="54025" s="1"/>
  <c r="T1182" i="54023"/>
  <c r="T1182" i="54024" s="1"/>
  <c r="T1182" i="54025" s="1"/>
  <c r="S1182" i="54023"/>
  <c r="S1182" i="54024" s="1"/>
  <c r="S1182" i="54025" s="1"/>
  <c r="R1182" i="54023"/>
  <c r="R1182" i="54024" s="1"/>
  <c r="R1182" i="54025" s="1"/>
  <c r="R1182" i="54026" s="1"/>
  <c r="R1182" i="54027" s="1"/>
  <c r="U1181" i="54023"/>
  <c r="U1181" i="54024" s="1"/>
  <c r="U1181" i="54025" s="1"/>
  <c r="T1181" i="54023"/>
  <c r="T1181" i="54024" s="1"/>
  <c r="T1181" i="54025" s="1"/>
  <c r="S1181" i="54023"/>
  <c r="S1181" i="54024" s="1"/>
  <c r="S1181" i="54025" s="1"/>
  <c r="R1181" i="54023"/>
  <c r="R1181" i="54024" s="1"/>
  <c r="R1181" i="54025" s="1"/>
  <c r="R1181" i="54026" s="1"/>
  <c r="R1181" i="54027" s="1"/>
  <c r="U1180" i="54023"/>
  <c r="U1180" i="54024" s="1"/>
  <c r="U1180" i="54025" s="1"/>
  <c r="T1180" i="54023"/>
  <c r="T1180" i="54024" s="1"/>
  <c r="T1180" i="54025" s="1"/>
  <c r="S1180" i="54023"/>
  <c r="S1180" i="54024" s="1"/>
  <c r="S1180" i="54025" s="1"/>
  <c r="R1180" i="54023"/>
  <c r="R1180" i="54024" s="1"/>
  <c r="R1180" i="54025" s="1"/>
  <c r="R1180" i="54026" s="1"/>
  <c r="R1180" i="54027" s="1"/>
  <c r="U1179" i="54023"/>
  <c r="U1179" i="54024" s="1"/>
  <c r="U1179" i="54025" s="1"/>
  <c r="T1179" i="54023"/>
  <c r="T1179" i="54024" s="1"/>
  <c r="T1179" i="54025" s="1"/>
  <c r="S1179" i="54023"/>
  <c r="S1179" i="54024" s="1"/>
  <c r="S1179" i="54025" s="1"/>
  <c r="R1179" i="54023"/>
  <c r="R1179" i="54024" s="1"/>
  <c r="R1179" i="54025" s="1"/>
  <c r="R1179" i="54026" s="1"/>
  <c r="R1179" i="54027" s="1"/>
  <c r="U1178" i="54023"/>
  <c r="U1178" i="54024" s="1"/>
  <c r="U1178" i="54025" s="1"/>
  <c r="T1178" i="54023"/>
  <c r="T1178" i="54024" s="1"/>
  <c r="T1178" i="54025" s="1"/>
  <c r="S1178" i="54023"/>
  <c r="S1178" i="54024" s="1"/>
  <c r="S1178" i="54025" s="1"/>
  <c r="R1178" i="54023"/>
  <c r="R1178" i="54024" s="1"/>
  <c r="R1178" i="54025" s="1"/>
  <c r="R1178" i="54026" s="1"/>
  <c r="R1178" i="54027" s="1"/>
  <c r="U1177" i="54023"/>
  <c r="U1177" i="54024" s="1"/>
  <c r="U1177" i="54025" s="1"/>
  <c r="T1177" i="54023"/>
  <c r="T1177" i="54024" s="1"/>
  <c r="T1177" i="54025" s="1"/>
  <c r="S1177" i="54023"/>
  <c r="S1177" i="54024" s="1"/>
  <c r="S1177" i="54025" s="1"/>
  <c r="R1177" i="54023"/>
  <c r="R1177" i="54024" s="1"/>
  <c r="R1177" i="54025" s="1"/>
  <c r="R1177" i="54026" s="1"/>
  <c r="R1177" i="54027" s="1"/>
  <c r="U1176" i="54023"/>
  <c r="U1176" i="54024" s="1"/>
  <c r="U1176" i="54025" s="1"/>
  <c r="T1176" i="54023"/>
  <c r="T1176" i="54024" s="1"/>
  <c r="T1176" i="54025" s="1"/>
  <c r="S1176" i="54023"/>
  <c r="S1176" i="54024" s="1"/>
  <c r="S1176" i="54025" s="1"/>
  <c r="R1176" i="54023"/>
  <c r="R1176" i="54024" s="1"/>
  <c r="R1176" i="54025" s="1"/>
  <c r="R1176" i="54026" s="1"/>
  <c r="R1176" i="54027" s="1"/>
  <c r="U1175" i="54023"/>
  <c r="U1175" i="54024" s="1"/>
  <c r="U1175" i="54025" s="1"/>
  <c r="T1175" i="54023"/>
  <c r="T1175" i="54024" s="1"/>
  <c r="T1175" i="54025" s="1"/>
  <c r="S1175" i="54023"/>
  <c r="S1175" i="54024" s="1"/>
  <c r="S1175" i="54025" s="1"/>
  <c r="R1175" i="54023"/>
  <c r="R1175" i="54024" s="1"/>
  <c r="R1175" i="54025" s="1"/>
  <c r="R1175" i="54026" s="1"/>
  <c r="R1175" i="54027" s="1"/>
  <c r="U1174" i="54023"/>
  <c r="U1174" i="54024" s="1"/>
  <c r="U1174" i="54025" s="1"/>
  <c r="T1174" i="54023"/>
  <c r="T1174" i="54024" s="1"/>
  <c r="T1174" i="54025" s="1"/>
  <c r="S1174" i="54023"/>
  <c r="S1174" i="54024" s="1"/>
  <c r="S1174" i="54025" s="1"/>
  <c r="R1174" i="54023"/>
  <c r="R1174" i="54024" s="1"/>
  <c r="R1174" i="54025" s="1"/>
  <c r="R1174" i="54026" s="1"/>
  <c r="R1174" i="54027" s="1"/>
  <c r="U1173" i="54023"/>
  <c r="U1173" i="54024" s="1"/>
  <c r="U1173" i="54025" s="1"/>
  <c r="T1173" i="54023"/>
  <c r="T1173" i="54024" s="1"/>
  <c r="T1173" i="54025" s="1"/>
  <c r="S1173" i="54023"/>
  <c r="S1173" i="54024" s="1"/>
  <c r="S1173" i="54025" s="1"/>
  <c r="R1173" i="54023"/>
  <c r="R1173" i="54024" s="1"/>
  <c r="R1173" i="54025" s="1"/>
  <c r="R1173" i="54026" s="1"/>
  <c r="R1173" i="54027" s="1"/>
  <c r="U1172" i="54023"/>
  <c r="U1172" i="54024" s="1"/>
  <c r="U1172" i="54025" s="1"/>
  <c r="T1172" i="54023"/>
  <c r="T1172" i="54024" s="1"/>
  <c r="T1172" i="54025" s="1"/>
  <c r="S1172" i="54023"/>
  <c r="S1172" i="54024" s="1"/>
  <c r="S1172" i="54025" s="1"/>
  <c r="R1172" i="54023"/>
  <c r="R1172" i="54024" s="1"/>
  <c r="R1172" i="54025" s="1"/>
  <c r="R1172" i="54026" s="1"/>
  <c r="R1172" i="54027" s="1"/>
  <c r="U1171" i="54023"/>
  <c r="U1171" i="54024" s="1"/>
  <c r="U1171" i="54025" s="1"/>
  <c r="T1171" i="54023"/>
  <c r="T1171" i="54024" s="1"/>
  <c r="T1171" i="54025" s="1"/>
  <c r="S1171" i="54023"/>
  <c r="S1171" i="54024" s="1"/>
  <c r="S1171" i="54025" s="1"/>
  <c r="R1171" i="54023"/>
  <c r="R1171" i="54024" s="1"/>
  <c r="R1171" i="54025" s="1"/>
  <c r="R1171" i="54026" s="1"/>
  <c r="R1171" i="54027" s="1"/>
  <c r="U1170" i="54023"/>
  <c r="U1170" i="54024" s="1"/>
  <c r="U1170" i="54025" s="1"/>
  <c r="T1170" i="54023"/>
  <c r="T1170" i="54024" s="1"/>
  <c r="T1170" i="54025" s="1"/>
  <c r="S1170" i="54023"/>
  <c r="S1170" i="54024" s="1"/>
  <c r="S1170" i="54025" s="1"/>
  <c r="R1170" i="54023"/>
  <c r="R1170" i="54024" s="1"/>
  <c r="R1170" i="54025" s="1"/>
  <c r="R1170" i="54026" s="1"/>
  <c r="R1170" i="54027" s="1"/>
  <c r="U1169" i="54023"/>
  <c r="U1169" i="54024" s="1"/>
  <c r="U1169" i="54025" s="1"/>
  <c r="T1169" i="54023"/>
  <c r="T1169" i="54024" s="1"/>
  <c r="T1169" i="54025" s="1"/>
  <c r="S1169" i="54023"/>
  <c r="S1169" i="54024" s="1"/>
  <c r="S1169" i="54025" s="1"/>
  <c r="R1169" i="54023"/>
  <c r="R1169" i="54024" s="1"/>
  <c r="R1169" i="54025" s="1"/>
  <c r="R1169" i="54026" s="1"/>
  <c r="R1169" i="54027" s="1"/>
  <c r="U1168" i="54023"/>
  <c r="U1168" i="54024" s="1"/>
  <c r="U1168" i="54025" s="1"/>
  <c r="T1168" i="54023"/>
  <c r="T1168" i="54024" s="1"/>
  <c r="T1168" i="54025" s="1"/>
  <c r="S1168" i="54023"/>
  <c r="S1168" i="54024" s="1"/>
  <c r="S1168" i="54025" s="1"/>
  <c r="R1168" i="54023"/>
  <c r="R1168" i="54024" s="1"/>
  <c r="R1168" i="54025" s="1"/>
  <c r="R1168" i="54026" s="1"/>
  <c r="R1168" i="54027" s="1"/>
  <c r="U1167" i="54023"/>
  <c r="U1167" i="54024" s="1"/>
  <c r="U1167" i="54025" s="1"/>
  <c r="T1167" i="54023"/>
  <c r="T1167" i="54024" s="1"/>
  <c r="T1167" i="54025" s="1"/>
  <c r="S1167" i="54023"/>
  <c r="S1167" i="54024" s="1"/>
  <c r="S1167" i="54025" s="1"/>
  <c r="R1167" i="54023"/>
  <c r="U1166" i="54023"/>
  <c r="U1166" i="54024" s="1"/>
  <c r="U1166" i="54025" s="1"/>
  <c r="T1166" i="54023"/>
  <c r="T1166" i="54024" s="1"/>
  <c r="T1166" i="54025" s="1"/>
  <c r="S1166" i="54023"/>
  <c r="S1166" i="54024" s="1"/>
  <c r="S1166" i="54025" s="1"/>
  <c r="R1166" i="54023"/>
  <c r="U1165" i="54023"/>
  <c r="U1165" i="54024" s="1"/>
  <c r="U1165" i="54025" s="1"/>
  <c r="T1165" i="54023"/>
  <c r="T1165" i="54024" s="1"/>
  <c r="T1165" i="54025" s="1"/>
  <c r="S1165" i="54023"/>
  <c r="S1165" i="54024" s="1"/>
  <c r="S1165" i="54025" s="1"/>
  <c r="R1165" i="54023"/>
  <c r="U1164" i="54023"/>
  <c r="U1164" i="54024" s="1"/>
  <c r="U1164" i="54025" s="1"/>
  <c r="T1164" i="54023"/>
  <c r="T1164" i="54024" s="1"/>
  <c r="T1164" i="54025" s="1"/>
  <c r="S1164" i="54023"/>
  <c r="S1164" i="54024" s="1"/>
  <c r="S1164" i="54025" s="1"/>
  <c r="R1164" i="54023"/>
  <c r="U1163" i="54023"/>
  <c r="U1163" i="54024" s="1"/>
  <c r="U1163" i="54025" s="1"/>
  <c r="T1163" i="54023"/>
  <c r="T1163" i="54024" s="1"/>
  <c r="T1163" i="54025" s="1"/>
  <c r="S1163" i="54023"/>
  <c r="S1163" i="54024" s="1"/>
  <c r="S1163" i="54025" s="1"/>
  <c r="R1163" i="54023"/>
  <c r="U1162" i="54023"/>
  <c r="U1162" i="54024" s="1"/>
  <c r="U1162" i="54025" s="1"/>
  <c r="T1162" i="54023"/>
  <c r="T1162" i="54024" s="1"/>
  <c r="T1162" i="54025" s="1"/>
  <c r="S1162" i="54023"/>
  <c r="S1162" i="54024" s="1"/>
  <c r="S1162" i="54025" s="1"/>
  <c r="R1162" i="54023"/>
  <c r="U1161" i="54023"/>
  <c r="U1161" i="54024" s="1"/>
  <c r="U1161" i="54025" s="1"/>
  <c r="T1161" i="54023"/>
  <c r="T1161" i="54024" s="1"/>
  <c r="T1161" i="54025" s="1"/>
  <c r="S1161" i="54023"/>
  <c r="S1161" i="54024" s="1"/>
  <c r="S1161" i="54025" s="1"/>
  <c r="R1161" i="54023"/>
  <c r="U1160" i="54023"/>
  <c r="U1160" i="54024" s="1"/>
  <c r="U1160" i="54025" s="1"/>
  <c r="T1160" i="54023"/>
  <c r="T1160" i="54024" s="1"/>
  <c r="T1160" i="54025" s="1"/>
  <c r="S1160" i="54023"/>
  <c r="S1160" i="54024" s="1"/>
  <c r="S1160" i="54025" s="1"/>
  <c r="R1160" i="54023"/>
  <c r="U1159" i="54023"/>
  <c r="U1159" i="54024" s="1"/>
  <c r="U1159" i="54025" s="1"/>
  <c r="T1159" i="54023"/>
  <c r="T1159" i="54024" s="1"/>
  <c r="T1159" i="54025" s="1"/>
  <c r="S1159" i="54023"/>
  <c r="S1159" i="54024" s="1"/>
  <c r="S1159" i="54025" s="1"/>
  <c r="R1159" i="54023"/>
  <c r="U1158" i="54023"/>
  <c r="U1158" i="54024" s="1"/>
  <c r="U1158" i="54025" s="1"/>
  <c r="T1158" i="54023"/>
  <c r="T1158" i="54024" s="1"/>
  <c r="T1158" i="54025" s="1"/>
  <c r="S1158" i="54023"/>
  <c r="S1158" i="54024" s="1"/>
  <c r="S1158" i="54025" s="1"/>
  <c r="R1158" i="54023"/>
  <c r="U1157" i="54023"/>
  <c r="U1157" i="54024" s="1"/>
  <c r="U1157" i="54025" s="1"/>
  <c r="T1157" i="54023"/>
  <c r="T1157" i="54024" s="1"/>
  <c r="T1157" i="54025" s="1"/>
  <c r="S1157" i="54023"/>
  <c r="S1157" i="54024" s="1"/>
  <c r="S1157" i="54025" s="1"/>
  <c r="R1157" i="54023"/>
  <c r="U1156" i="54023"/>
  <c r="U1156" i="54024" s="1"/>
  <c r="U1156" i="54025" s="1"/>
  <c r="T1156" i="54023"/>
  <c r="T1156" i="54024" s="1"/>
  <c r="T1156" i="54025" s="1"/>
  <c r="S1156" i="54023"/>
  <c r="S1156" i="54024" s="1"/>
  <c r="S1156" i="54025" s="1"/>
  <c r="R1156" i="54023"/>
  <c r="U1155" i="54023"/>
  <c r="U1155" i="54024" s="1"/>
  <c r="U1155" i="54025" s="1"/>
  <c r="T1155" i="54023"/>
  <c r="T1155" i="54024" s="1"/>
  <c r="T1155" i="54025" s="1"/>
  <c r="S1155" i="54023"/>
  <c r="S1155" i="54024" s="1"/>
  <c r="S1155" i="54025" s="1"/>
  <c r="R1155" i="54023"/>
  <c r="U1154" i="54023"/>
  <c r="U1154" i="54024" s="1"/>
  <c r="U1154" i="54025" s="1"/>
  <c r="T1154" i="54023"/>
  <c r="T1154" i="54024" s="1"/>
  <c r="T1154" i="54025" s="1"/>
  <c r="S1154" i="54023"/>
  <c r="S1154" i="54024" s="1"/>
  <c r="S1154" i="54025" s="1"/>
  <c r="R1154" i="54023"/>
  <c r="U1153" i="54023"/>
  <c r="U1153" i="54024" s="1"/>
  <c r="U1153" i="54025" s="1"/>
  <c r="T1153" i="54023"/>
  <c r="T1153" i="54024" s="1"/>
  <c r="T1153" i="54025" s="1"/>
  <c r="S1153" i="54023"/>
  <c r="S1153" i="54024" s="1"/>
  <c r="S1153" i="54025" s="1"/>
  <c r="R1153" i="54023"/>
  <c r="U1152" i="54023"/>
  <c r="U1152" i="54024" s="1"/>
  <c r="U1152" i="54025" s="1"/>
  <c r="T1152" i="54023"/>
  <c r="T1152" i="54024" s="1"/>
  <c r="T1152" i="54025" s="1"/>
  <c r="S1152" i="54023"/>
  <c r="S1152" i="54024" s="1"/>
  <c r="S1152" i="54025" s="1"/>
  <c r="R1152" i="54023"/>
  <c r="U1151" i="54023"/>
  <c r="U1151" i="54024" s="1"/>
  <c r="U1151" i="54025" s="1"/>
  <c r="T1151" i="54023"/>
  <c r="T1151" i="54024" s="1"/>
  <c r="T1151" i="54025" s="1"/>
  <c r="S1151" i="54023"/>
  <c r="S1151" i="54024" s="1"/>
  <c r="S1151" i="54025" s="1"/>
  <c r="R1151" i="54023"/>
  <c r="U1150" i="54023"/>
  <c r="U1150" i="54024" s="1"/>
  <c r="U1150" i="54025" s="1"/>
  <c r="T1150" i="54023"/>
  <c r="T1150" i="54024" s="1"/>
  <c r="T1150" i="54025" s="1"/>
  <c r="S1150" i="54023"/>
  <c r="S1150" i="54024" s="1"/>
  <c r="S1150" i="54025" s="1"/>
  <c r="R1150" i="54023"/>
  <c r="U1149" i="54023"/>
  <c r="U1149" i="54024" s="1"/>
  <c r="U1149" i="54025" s="1"/>
  <c r="T1149" i="54023"/>
  <c r="T1149" i="54024" s="1"/>
  <c r="T1149" i="54025" s="1"/>
  <c r="S1149" i="54023"/>
  <c r="S1149" i="54024" s="1"/>
  <c r="S1149" i="54025" s="1"/>
  <c r="R1149" i="54023"/>
  <c r="U1148" i="54023"/>
  <c r="U1148" i="54024" s="1"/>
  <c r="U1148" i="54025" s="1"/>
  <c r="T1148" i="54023"/>
  <c r="T1148" i="54024" s="1"/>
  <c r="T1148" i="54025" s="1"/>
  <c r="S1148" i="54023"/>
  <c r="S1148" i="54024" s="1"/>
  <c r="S1148" i="54025" s="1"/>
  <c r="R1148" i="54023"/>
  <c r="U1147" i="54023"/>
  <c r="U1147" i="54024" s="1"/>
  <c r="U1147" i="54025" s="1"/>
  <c r="T1147" i="54023"/>
  <c r="T1147" i="54024" s="1"/>
  <c r="T1147" i="54025" s="1"/>
  <c r="S1147" i="54023"/>
  <c r="S1147" i="54024" s="1"/>
  <c r="S1147" i="54025" s="1"/>
  <c r="R1147" i="54023"/>
  <c r="U1138" i="54023"/>
  <c r="U1138" i="54024" s="1"/>
  <c r="U1138" i="54025" s="1"/>
  <c r="T1138" i="54023"/>
  <c r="T1138" i="54024" s="1"/>
  <c r="T1138" i="54025" s="1"/>
  <c r="S1138" i="54023"/>
  <c r="S1138" i="54024" s="1"/>
  <c r="S1138" i="54025" s="1"/>
  <c r="R1138" i="54023"/>
  <c r="R1138" i="54024" s="1"/>
  <c r="R1138" i="54025" s="1"/>
  <c r="R1138" i="54026" s="1"/>
  <c r="R1138" i="54027" s="1"/>
  <c r="U1137" i="54023"/>
  <c r="U1137" i="54024" s="1"/>
  <c r="U1137" i="54025" s="1"/>
  <c r="T1137" i="54023"/>
  <c r="T1137" i="54024" s="1"/>
  <c r="T1137" i="54025" s="1"/>
  <c r="S1137" i="54023"/>
  <c r="S1137" i="54024" s="1"/>
  <c r="S1137" i="54025" s="1"/>
  <c r="R1137" i="54023"/>
  <c r="R1137" i="54024" s="1"/>
  <c r="R1137" i="54025" s="1"/>
  <c r="R1137" i="54026" s="1"/>
  <c r="R1137" i="54027" s="1"/>
  <c r="U1136" i="54023"/>
  <c r="U1136" i="54024" s="1"/>
  <c r="U1136" i="54025" s="1"/>
  <c r="T1136" i="54023"/>
  <c r="T1136" i="54024" s="1"/>
  <c r="T1136" i="54025" s="1"/>
  <c r="S1136" i="54023"/>
  <c r="S1136" i="54024" s="1"/>
  <c r="S1136" i="54025" s="1"/>
  <c r="R1136" i="54023"/>
  <c r="U1135" i="54023"/>
  <c r="U1135" i="54024" s="1"/>
  <c r="U1135" i="54025" s="1"/>
  <c r="T1135" i="54023"/>
  <c r="T1135" i="54024" s="1"/>
  <c r="T1135" i="54025" s="1"/>
  <c r="S1135" i="54023"/>
  <c r="S1135" i="54024" s="1"/>
  <c r="S1135" i="54025" s="1"/>
  <c r="R1135" i="54023"/>
  <c r="R1135" i="54024" s="1"/>
  <c r="R1135" i="54025" s="1"/>
  <c r="R1135" i="54026" s="1"/>
  <c r="R1135" i="54027" s="1"/>
  <c r="U1130" i="54023"/>
  <c r="U1130" i="54024" s="1"/>
  <c r="U1130" i="54025" s="1"/>
  <c r="T1130" i="54023"/>
  <c r="T1130" i="54024" s="1"/>
  <c r="T1130" i="54025" s="1"/>
  <c r="S1130" i="54023"/>
  <c r="S1130" i="54024" s="1"/>
  <c r="S1130" i="54025" s="1"/>
  <c r="R1130" i="54023"/>
  <c r="R1130" i="54024" s="1"/>
  <c r="R1130" i="54025" s="1"/>
  <c r="R1130" i="54026" s="1"/>
  <c r="R1130" i="54027" s="1"/>
  <c r="U1129" i="54023"/>
  <c r="U1129" i="54024" s="1"/>
  <c r="U1129" i="54025" s="1"/>
  <c r="T1129" i="54023"/>
  <c r="T1129" i="54024" s="1"/>
  <c r="T1129" i="54025" s="1"/>
  <c r="S1129" i="54023"/>
  <c r="S1129" i="54024" s="1"/>
  <c r="S1129" i="54025" s="1"/>
  <c r="R1129" i="54023"/>
  <c r="R1129" i="54024" s="1"/>
  <c r="R1129" i="54025" s="1"/>
  <c r="R1129" i="54026" s="1"/>
  <c r="R1129" i="54027" s="1"/>
  <c r="U1128" i="54023"/>
  <c r="U1128" i="54024" s="1"/>
  <c r="U1128" i="54025" s="1"/>
  <c r="T1128" i="54023"/>
  <c r="T1128" i="54024" s="1"/>
  <c r="T1128" i="54025" s="1"/>
  <c r="S1128" i="54023"/>
  <c r="S1128" i="54024" s="1"/>
  <c r="S1128" i="54025" s="1"/>
  <c r="R1128" i="54023"/>
  <c r="R1128" i="54024" s="1"/>
  <c r="R1128" i="54025" s="1"/>
  <c r="R1128" i="54026" s="1"/>
  <c r="R1128" i="54027" s="1"/>
  <c r="U1127" i="54023"/>
  <c r="U1127" i="54024" s="1"/>
  <c r="U1127" i="54025" s="1"/>
  <c r="T1127" i="54023"/>
  <c r="T1127" i="54024" s="1"/>
  <c r="T1127" i="54025" s="1"/>
  <c r="S1127" i="54023"/>
  <c r="S1127" i="54024" s="1"/>
  <c r="S1127" i="54025" s="1"/>
  <c r="R1127" i="54023"/>
  <c r="U1126" i="54023"/>
  <c r="U1126" i="54024" s="1"/>
  <c r="U1126" i="54025" s="1"/>
  <c r="T1126" i="54023"/>
  <c r="T1126" i="54024" s="1"/>
  <c r="T1126" i="54025" s="1"/>
  <c r="S1126" i="54023"/>
  <c r="S1126" i="54024" s="1"/>
  <c r="S1126" i="54025" s="1"/>
  <c r="R1126" i="54023"/>
  <c r="U1125" i="54023"/>
  <c r="U1125" i="54024" s="1"/>
  <c r="U1125" i="54025" s="1"/>
  <c r="T1125" i="54023"/>
  <c r="T1125" i="54024" s="1"/>
  <c r="T1125" i="54025" s="1"/>
  <c r="S1125" i="54023"/>
  <c r="S1125" i="54024" s="1"/>
  <c r="S1125" i="54025" s="1"/>
  <c r="R1125" i="54023"/>
  <c r="U1124" i="54023"/>
  <c r="U1124" i="54024" s="1"/>
  <c r="U1124" i="54025" s="1"/>
  <c r="T1124" i="54023"/>
  <c r="T1124" i="54024" s="1"/>
  <c r="T1124" i="54025" s="1"/>
  <c r="S1124" i="54023"/>
  <c r="S1124" i="54024" s="1"/>
  <c r="S1124" i="54025" s="1"/>
  <c r="R1124" i="54023"/>
  <c r="U1123" i="54023"/>
  <c r="U1123" i="54024" s="1"/>
  <c r="U1123" i="54025" s="1"/>
  <c r="T1123" i="54023"/>
  <c r="T1123" i="54024" s="1"/>
  <c r="T1123" i="54025" s="1"/>
  <c r="S1123" i="54023"/>
  <c r="S1123" i="54024" s="1"/>
  <c r="S1123" i="54025" s="1"/>
  <c r="R1123" i="54023"/>
  <c r="U1122" i="54023"/>
  <c r="U1122" i="54024" s="1"/>
  <c r="U1122" i="54025" s="1"/>
  <c r="T1122" i="54023"/>
  <c r="T1122" i="54024" s="1"/>
  <c r="T1122" i="54025" s="1"/>
  <c r="S1122" i="54023"/>
  <c r="S1122" i="54024" s="1"/>
  <c r="S1122" i="54025" s="1"/>
  <c r="R1122" i="54023"/>
  <c r="U1121" i="54023"/>
  <c r="U1121" i="54024" s="1"/>
  <c r="U1121" i="54025" s="1"/>
  <c r="T1121" i="54023"/>
  <c r="T1121" i="54024" s="1"/>
  <c r="T1121" i="54025" s="1"/>
  <c r="S1121" i="54023"/>
  <c r="S1121" i="54024" s="1"/>
  <c r="S1121" i="54025" s="1"/>
  <c r="R1121" i="54023"/>
  <c r="U1120" i="54023"/>
  <c r="U1120" i="54024" s="1"/>
  <c r="U1120" i="54025" s="1"/>
  <c r="T1120" i="54023"/>
  <c r="T1120" i="54024" s="1"/>
  <c r="T1120" i="54025" s="1"/>
  <c r="S1120" i="54023"/>
  <c r="S1120" i="54024" s="1"/>
  <c r="S1120" i="54025" s="1"/>
  <c r="R1120" i="54023"/>
  <c r="U1119" i="54023"/>
  <c r="U1119" i="54024" s="1"/>
  <c r="U1119" i="54025" s="1"/>
  <c r="T1119" i="54023"/>
  <c r="T1119" i="54024" s="1"/>
  <c r="T1119" i="54025" s="1"/>
  <c r="S1119" i="54023"/>
  <c r="S1119" i="54024" s="1"/>
  <c r="S1119" i="54025" s="1"/>
  <c r="R1119" i="54023"/>
  <c r="U1118" i="54023"/>
  <c r="U1118" i="54024" s="1"/>
  <c r="U1118" i="54025" s="1"/>
  <c r="T1118" i="54023"/>
  <c r="T1118" i="54024" s="1"/>
  <c r="T1118" i="54025" s="1"/>
  <c r="S1118" i="54023"/>
  <c r="S1118" i="54024" s="1"/>
  <c r="S1118" i="54025" s="1"/>
  <c r="R1118" i="54023"/>
  <c r="U1117" i="54023"/>
  <c r="U1117" i="54024" s="1"/>
  <c r="U1117" i="54025" s="1"/>
  <c r="T1117" i="54023"/>
  <c r="T1117" i="54024" s="1"/>
  <c r="T1117" i="54025" s="1"/>
  <c r="S1117" i="54023"/>
  <c r="S1117" i="54024" s="1"/>
  <c r="S1117" i="54025" s="1"/>
  <c r="R1117" i="54023"/>
  <c r="U1116" i="54023"/>
  <c r="U1116" i="54024" s="1"/>
  <c r="U1116" i="54025" s="1"/>
  <c r="T1116" i="54023"/>
  <c r="T1116" i="54024" s="1"/>
  <c r="T1116" i="54025" s="1"/>
  <c r="S1116" i="54023"/>
  <c r="S1116" i="54024" s="1"/>
  <c r="S1116" i="54025" s="1"/>
  <c r="R1116" i="54023"/>
  <c r="U1115" i="54023"/>
  <c r="U1115" i="54024" s="1"/>
  <c r="U1115" i="54025" s="1"/>
  <c r="T1115" i="54023"/>
  <c r="T1115" i="54024" s="1"/>
  <c r="T1115" i="54025" s="1"/>
  <c r="S1115" i="54023"/>
  <c r="S1115" i="54024" s="1"/>
  <c r="S1115" i="54025" s="1"/>
  <c r="R1115" i="54023"/>
  <c r="R1115" i="54024" s="1"/>
  <c r="R1115" i="54025" s="1"/>
  <c r="R1115" i="54026" s="1"/>
  <c r="R1115" i="54027" s="1"/>
  <c r="U1110" i="54023"/>
  <c r="U1110" i="54024" s="1"/>
  <c r="U1110" i="54025" s="1"/>
  <c r="T1110" i="54023"/>
  <c r="T1110" i="54024" s="1"/>
  <c r="T1110" i="54025" s="1"/>
  <c r="S1110" i="54023"/>
  <c r="S1110" i="54024" s="1"/>
  <c r="S1110" i="54025" s="1"/>
  <c r="R1110" i="54023"/>
  <c r="U1109" i="54023"/>
  <c r="U1109" i="54024" s="1"/>
  <c r="U1109" i="54025" s="1"/>
  <c r="T1109" i="54023"/>
  <c r="T1109" i="54024" s="1"/>
  <c r="T1109" i="54025" s="1"/>
  <c r="S1109" i="54023"/>
  <c r="S1109" i="54024" s="1"/>
  <c r="S1109" i="54025" s="1"/>
  <c r="R1109" i="54023"/>
  <c r="U1108" i="54023"/>
  <c r="U1108" i="54024" s="1"/>
  <c r="U1108" i="54025" s="1"/>
  <c r="T1108" i="54023"/>
  <c r="T1108" i="54024" s="1"/>
  <c r="T1108" i="54025" s="1"/>
  <c r="S1108" i="54023"/>
  <c r="S1108" i="54024" s="1"/>
  <c r="S1108" i="54025" s="1"/>
  <c r="R1108" i="54023"/>
  <c r="U1107" i="54023"/>
  <c r="U1107" i="54024" s="1"/>
  <c r="U1107" i="54025" s="1"/>
  <c r="U1107" i="54026" s="1"/>
  <c r="U1107" i="54027" s="1"/>
  <c r="T1107" i="54023"/>
  <c r="T1107" i="54024" s="1"/>
  <c r="T1107" i="54025" s="1"/>
  <c r="T1107" i="54026" s="1"/>
  <c r="T1107" i="54027" s="1"/>
  <c r="S1107" i="54023"/>
  <c r="S1107" i="54024" s="1"/>
  <c r="S1107" i="54025" s="1"/>
  <c r="S1107" i="54026" s="1"/>
  <c r="S1107" i="54027" s="1"/>
  <c r="R1107" i="54023"/>
  <c r="U1106" i="54023"/>
  <c r="U1106" i="54024" s="1"/>
  <c r="U1106" i="54025" s="1"/>
  <c r="T1106" i="54023"/>
  <c r="T1106" i="54024" s="1"/>
  <c r="T1106" i="54025" s="1"/>
  <c r="S1106" i="54023"/>
  <c r="S1106" i="54024" s="1"/>
  <c r="S1106" i="54025" s="1"/>
  <c r="R1106" i="54023"/>
  <c r="U1101" i="54023"/>
  <c r="U1101" i="54024" s="1"/>
  <c r="U1101" i="54025" s="1"/>
  <c r="T1101" i="54023"/>
  <c r="T1101" i="54024" s="1"/>
  <c r="T1101" i="54025" s="1"/>
  <c r="S1101" i="54023"/>
  <c r="S1101" i="54024" s="1"/>
  <c r="S1101" i="54025" s="1"/>
  <c r="R1101" i="54023"/>
  <c r="U1100" i="54023"/>
  <c r="U1100" i="54024" s="1"/>
  <c r="U1100" i="54025" s="1"/>
  <c r="T1100" i="54023"/>
  <c r="T1100" i="54024" s="1"/>
  <c r="T1100" i="54025" s="1"/>
  <c r="S1100" i="54023"/>
  <c r="S1100" i="54024" s="1"/>
  <c r="S1100" i="54025" s="1"/>
  <c r="R1100" i="54023"/>
  <c r="U1099" i="54023"/>
  <c r="U1099" i="54024" s="1"/>
  <c r="U1099" i="54025" s="1"/>
  <c r="T1099" i="54023"/>
  <c r="T1099" i="54024" s="1"/>
  <c r="T1099" i="54025" s="1"/>
  <c r="S1099" i="54023"/>
  <c r="S1099" i="54024" s="1"/>
  <c r="S1099" i="54025" s="1"/>
  <c r="R1099" i="54023"/>
  <c r="U1098" i="54023"/>
  <c r="U1098" i="54024" s="1"/>
  <c r="U1098" i="54025" s="1"/>
  <c r="T1098" i="54023"/>
  <c r="T1098" i="54024" s="1"/>
  <c r="T1098" i="54025" s="1"/>
  <c r="S1098" i="54023"/>
  <c r="S1098" i="54024" s="1"/>
  <c r="S1098" i="54025" s="1"/>
  <c r="R1098" i="54023"/>
  <c r="U1097" i="54023"/>
  <c r="U1097" i="54024" s="1"/>
  <c r="U1097" i="54025" s="1"/>
  <c r="T1097" i="54023"/>
  <c r="T1097" i="54024" s="1"/>
  <c r="T1097" i="54025" s="1"/>
  <c r="S1097" i="54023"/>
  <c r="S1097" i="54024" s="1"/>
  <c r="S1097" i="54025" s="1"/>
  <c r="R1097" i="54023"/>
  <c r="U1096" i="54023"/>
  <c r="U1096" i="54024" s="1"/>
  <c r="U1096" i="54025" s="1"/>
  <c r="U1096" i="54026" s="1"/>
  <c r="U1096" i="54027" s="1"/>
  <c r="T1096" i="54023"/>
  <c r="T1096" i="54024" s="1"/>
  <c r="T1096" i="54025" s="1"/>
  <c r="T1096" i="54026" s="1"/>
  <c r="T1096" i="54027" s="1"/>
  <c r="S1096" i="54023"/>
  <c r="S1096" i="54024" s="1"/>
  <c r="S1096" i="54025" s="1"/>
  <c r="S1096" i="54026" s="1"/>
  <c r="S1096" i="54027" s="1"/>
  <c r="R1096" i="54023"/>
  <c r="U1095" i="54023"/>
  <c r="U1095" i="54024" s="1"/>
  <c r="U1095" i="54025" s="1"/>
  <c r="T1095" i="54023"/>
  <c r="T1095" i="54024" s="1"/>
  <c r="T1095" i="54025" s="1"/>
  <c r="S1095" i="54023"/>
  <c r="S1095" i="54024" s="1"/>
  <c r="S1095" i="54025" s="1"/>
  <c r="R1095" i="54023"/>
  <c r="U1094" i="54023"/>
  <c r="U1094" i="54024" s="1"/>
  <c r="U1094" i="54025" s="1"/>
  <c r="T1094" i="54023"/>
  <c r="T1094" i="54024" s="1"/>
  <c r="T1094" i="54025" s="1"/>
  <c r="S1094" i="54023"/>
  <c r="S1094" i="54024" s="1"/>
  <c r="S1094" i="54025" s="1"/>
  <c r="R1094" i="54023"/>
  <c r="U1093" i="54023"/>
  <c r="U1093" i="54024" s="1"/>
  <c r="U1093" i="54025" s="1"/>
  <c r="T1093" i="54023"/>
  <c r="T1093" i="54024" s="1"/>
  <c r="T1093" i="54025" s="1"/>
  <c r="S1093" i="54023"/>
  <c r="S1093" i="54024" s="1"/>
  <c r="S1093" i="54025" s="1"/>
  <c r="R1093" i="54023"/>
  <c r="U1092" i="54023"/>
  <c r="U1092" i="54024" s="1"/>
  <c r="U1092" i="54025" s="1"/>
  <c r="U1092" i="54026" s="1"/>
  <c r="U1092" i="54027" s="1"/>
  <c r="T1092" i="54023"/>
  <c r="T1092" i="54024" s="1"/>
  <c r="T1092" i="54025" s="1"/>
  <c r="T1092" i="54026" s="1"/>
  <c r="T1092" i="54027" s="1"/>
  <c r="S1092" i="54023"/>
  <c r="S1092" i="54024" s="1"/>
  <c r="S1092" i="54025" s="1"/>
  <c r="S1092" i="54026" s="1"/>
  <c r="S1092" i="54027" s="1"/>
  <c r="R1092" i="54023"/>
  <c r="U1091" i="54023"/>
  <c r="U1091" i="54024" s="1"/>
  <c r="U1091" i="54025" s="1"/>
  <c r="U1091" i="54026" s="1"/>
  <c r="U1091" i="54027" s="1"/>
  <c r="T1091" i="54023"/>
  <c r="T1091" i="54024" s="1"/>
  <c r="T1091" i="54025" s="1"/>
  <c r="T1091" i="54026" s="1"/>
  <c r="T1091" i="54027" s="1"/>
  <c r="S1091" i="54023"/>
  <c r="S1091" i="54024" s="1"/>
  <c r="S1091" i="54025" s="1"/>
  <c r="S1091" i="54026" s="1"/>
  <c r="S1091" i="54027" s="1"/>
  <c r="R1091" i="54023"/>
  <c r="U1082" i="54023"/>
  <c r="U1082" i="54024" s="1"/>
  <c r="U1082" i="54025" s="1"/>
  <c r="T1082" i="54023"/>
  <c r="T1082" i="54024" s="1"/>
  <c r="T1082" i="54025" s="1"/>
  <c r="S1082" i="54023"/>
  <c r="S1082" i="54024" s="1"/>
  <c r="S1082" i="54025" s="1"/>
  <c r="R1082" i="54023"/>
  <c r="U1081" i="54023"/>
  <c r="U1081" i="54024" s="1"/>
  <c r="U1081" i="54025" s="1"/>
  <c r="T1081" i="54023"/>
  <c r="T1081" i="54024" s="1"/>
  <c r="T1081" i="54025" s="1"/>
  <c r="S1081" i="54023"/>
  <c r="S1081" i="54024" s="1"/>
  <c r="S1081" i="54025" s="1"/>
  <c r="R1081" i="54023"/>
  <c r="U1080" i="54023"/>
  <c r="U1080" i="54024" s="1"/>
  <c r="U1080" i="54025" s="1"/>
  <c r="T1080" i="54023"/>
  <c r="T1080" i="54024" s="1"/>
  <c r="T1080" i="54025" s="1"/>
  <c r="S1080" i="54023"/>
  <c r="S1080" i="54024" s="1"/>
  <c r="S1080" i="54025" s="1"/>
  <c r="R1080" i="54023"/>
  <c r="U1079" i="54023"/>
  <c r="U1079" i="54024" s="1"/>
  <c r="U1079" i="54025" s="1"/>
  <c r="T1079" i="54023"/>
  <c r="T1079" i="54024" s="1"/>
  <c r="T1079" i="54025" s="1"/>
  <c r="S1079" i="54023"/>
  <c r="S1079" i="54024" s="1"/>
  <c r="S1079" i="54025" s="1"/>
  <c r="R1079" i="54023"/>
  <c r="U1078" i="54023"/>
  <c r="U1078" i="54024" s="1"/>
  <c r="U1078" i="54025" s="1"/>
  <c r="T1078" i="54023"/>
  <c r="T1078" i="54024" s="1"/>
  <c r="T1078" i="54025" s="1"/>
  <c r="S1078" i="54023"/>
  <c r="S1078" i="54024" s="1"/>
  <c r="S1078" i="54025" s="1"/>
  <c r="R1078" i="54023"/>
  <c r="U1077" i="54023"/>
  <c r="U1077" i="54024" s="1"/>
  <c r="U1077" i="54025" s="1"/>
  <c r="T1077" i="54023"/>
  <c r="T1077" i="54024" s="1"/>
  <c r="T1077" i="54025" s="1"/>
  <c r="S1077" i="54023"/>
  <c r="S1077" i="54024" s="1"/>
  <c r="S1077" i="54025" s="1"/>
  <c r="R1077" i="54023"/>
  <c r="U1076" i="54023"/>
  <c r="U1076" i="54024" s="1"/>
  <c r="U1076" i="54025" s="1"/>
  <c r="T1076" i="54023"/>
  <c r="T1076" i="54024" s="1"/>
  <c r="T1076" i="54025" s="1"/>
  <c r="S1076" i="54023"/>
  <c r="S1076" i="54024" s="1"/>
  <c r="S1076" i="54025" s="1"/>
  <c r="R1076" i="54023"/>
  <c r="U1075" i="54023"/>
  <c r="U1075" i="54024" s="1"/>
  <c r="U1075" i="54025" s="1"/>
  <c r="T1075" i="54023"/>
  <c r="T1075" i="54024" s="1"/>
  <c r="T1075" i="54025" s="1"/>
  <c r="S1075" i="54023"/>
  <c r="S1075" i="54024" s="1"/>
  <c r="S1075" i="54025" s="1"/>
  <c r="R1075" i="54023"/>
  <c r="U1074" i="54023"/>
  <c r="U1074" i="54024" s="1"/>
  <c r="U1074" i="54025" s="1"/>
  <c r="T1074" i="54023"/>
  <c r="T1074" i="54024" s="1"/>
  <c r="T1074" i="54025" s="1"/>
  <c r="S1074" i="54023"/>
  <c r="S1074" i="54024" s="1"/>
  <c r="S1074" i="54025" s="1"/>
  <c r="R1074" i="54023"/>
  <c r="U1073" i="54023"/>
  <c r="U1073" i="54024" s="1"/>
  <c r="U1073" i="54025" s="1"/>
  <c r="T1073" i="54023"/>
  <c r="T1073" i="54024" s="1"/>
  <c r="T1073" i="54025" s="1"/>
  <c r="S1073" i="54023"/>
  <c r="S1073" i="54024" s="1"/>
  <c r="S1073" i="54025" s="1"/>
  <c r="R1073" i="54023"/>
  <c r="U1072" i="54023"/>
  <c r="U1072" i="54024" s="1"/>
  <c r="U1072" i="54025" s="1"/>
  <c r="T1072" i="54023"/>
  <c r="T1072" i="54024" s="1"/>
  <c r="T1072" i="54025" s="1"/>
  <c r="S1072" i="54023"/>
  <c r="S1072" i="54024" s="1"/>
  <c r="S1072" i="54025" s="1"/>
  <c r="R1072" i="54023"/>
  <c r="U1067" i="54023"/>
  <c r="U1067" i="54024" s="1"/>
  <c r="U1067" i="54025" s="1"/>
  <c r="T1067" i="54023"/>
  <c r="T1067" i="54024" s="1"/>
  <c r="T1067" i="54025" s="1"/>
  <c r="S1067" i="54023"/>
  <c r="S1067" i="54024" s="1"/>
  <c r="S1067" i="54025" s="1"/>
  <c r="R1067" i="54023"/>
  <c r="U1066" i="54023"/>
  <c r="U1066" i="54024" s="1"/>
  <c r="U1066" i="54025" s="1"/>
  <c r="T1066" i="54023"/>
  <c r="T1066" i="54024" s="1"/>
  <c r="T1066" i="54025" s="1"/>
  <c r="S1066" i="54023"/>
  <c r="S1066" i="54024" s="1"/>
  <c r="S1066" i="54025" s="1"/>
  <c r="R1066" i="54023"/>
  <c r="U1065" i="54023"/>
  <c r="U1065" i="54024" s="1"/>
  <c r="U1065" i="54025" s="1"/>
  <c r="T1065" i="54023"/>
  <c r="T1065" i="54024" s="1"/>
  <c r="T1065" i="54025" s="1"/>
  <c r="S1065" i="54023"/>
  <c r="S1065" i="54024" s="1"/>
  <c r="S1065" i="54025" s="1"/>
  <c r="R1065" i="54023"/>
  <c r="U1064" i="54023"/>
  <c r="U1064" i="54024" s="1"/>
  <c r="U1064" i="54025" s="1"/>
  <c r="T1064" i="54023"/>
  <c r="T1064" i="54024" s="1"/>
  <c r="T1064" i="54025" s="1"/>
  <c r="S1064" i="54023"/>
  <c r="S1064" i="54024" s="1"/>
  <c r="S1064" i="54025" s="1"/>
  <c r="R1064" i="54023"/>
  <c r="U1063" i="54023"/>
  <c r="U1063" i="54024" s="1"/>
  <c r="U1063" i="54025" s="1"/>
  <c r="T1063" i="54023"/>
  <c r="T1063" i="54024" s="1"/>
  <c r="T1063" i="54025" s="1"/>
  <c r="S1063" i="54023"/>
  <c r="S1063" i="54024" s="1"/>
  <c r="S1063" i="54025" s="1"/>
  <c r="R1063" i="54023"/>
  <c r="U1062" i="54023"/>
  <c r="U1062" i="54024" s="1"/>
  <c r="U1062" i="54025" s="1"/>
  <c r="T1062" i="54023"/>
  <c r="T1062" i="54024" s="1"/>
  <c r="T1062" i="54025" s="1"/>
  <c r="S1062" i="54023"/>
  <c r="S1062" i="54024" s="1"/>
  <c r="S1062" i="54025" s="1"/>
  <c r="R1062" i="54023"/>
  <c r="U1061" i="54023"/>
  <c r="U1061" i="54024" s="1"/>
  <c r="U1061" i="54025" s="1"/>
  <c r="T1061" i="54023"/>
  <c r="T1061" i="54024" s="1"/>
  <c r="T1061" i="54025" s="1"/>
  <c r="S1061" i="54023"/>
  <c r="S1061" i="54024" s="1"/>
  <c r="S1061" i="54025" s="1"/>
  <c r="R1061" i="54023"/>
  <c r="U1060" i="54023"/>
  <c r="U1060" i="54024" s="1"/>
  <c r="U1060" i="54025" s="1"/>
  <c r="T1060" i="54023"/>
  <c r="T1060" i="54024" s="1"/>
  <c r="T1060" i="54025" s="1"/>
  <c r="S1060" i="54023"/>
  <c r="S1060" i="54024" s="1"/>
  <c r="S1060" i="54025" s="1"/>
  <c r="R1060" i="54023"/>
  <c r="U1059" i="54023"/>
  <c r="U1059" i="54024" s="1"/>
  <c r="U1059" i="54025" s="1"/>
  <c r="T1059" i="54023"/>
  <c r="T1059" i="54024" s="1"/>
  <c r="T1059" i="54025" s="1"/>
  <c r="S1059" i="54023"/>
  <c r="S1059" i="54024" s="1"/>
  <c r="S1059" i="54025" s="1"/>
  <c r="R1059" i="54023"/>
  <c r="U1054" i="54023"/>
  <c r="U1054" i="54024" s="1"/>
  <c r="U1054" i="54025" s="1"/>
  <c r="U1054" i="54026" s="1"/>
  <c r="U1054" i="54027" s="1"/>
  <c r="T1054" i="54023"/>
  <c r="T1054" i="54024" s="1"/>
  <c r="T1054" i="54025" s="1"/>
  <c r="T1054" i="54026" s="1"/>
  <c r="T1054" i="54027" s="1"/>
  <c r="S1054" i="54023"/>
  <c r="S1054" i="54024" s="1"/>
  <c r="S1054" i="54025" s="1"/>
  <c r="S1054" i="54026" s="1"/>
  <c r="S1054" i="54027" s="1"/>
  <c r="R1054" i="54023"/>
  <c r="U1053" i="54023"/>
  <c r="U1053" i="54024" s="1"/>
  <c r="U1053" i="54025" s="1"/>
  <c r="T1053" i="54023"/>
  <c r="T1053" i="54024" s="1"/>
  <c r="T1053" i="54025" s="1"/>
  <c r="S1053" i="54023"/>
  <c r="S1053" i="54024" s="1"/>
  <c r="S1053" i="54025" s="1"/>
  <c r="R1053" i="54023"/>
  <c r="U1052" i="54023"/>
  <c r="U1052" i="54024" s="1"/>
  <c r="U1052" i="54025" s="1"/>
  <c r="T1052" i="54023"/>
  <c r="T1052" i="54024" s="1"/>
  <c r="T1052" i="54025" s="1"/>
  <c r="S1052" i="54023"/>
  <c r="S1052" i="54024" s="1"/>
  <c r="S1052" i="54025" s="1"/>
  <c r="R1052" i="54023"/>
  <c r="U1051" i="54023"/>
  <c r="U1051" i="54024" s="1"/>
  <c r="U1051" i="54025" s="1"/>
  <c r="T1051" i="54023"/>
  <c r="T1051" i="54024" s="1"/>
  <c r="T1051" i="54025" s="1"/>
  <c r="S1051" i="54023"/>
  <c r="S1051" i="54024" s="1"/>
  <c r="S1051" i="54025" s="1"/>
  <c r="R1051" i="54023"/>
  <c r="U1050" i="54023"/>
  <c r="U1050" i="54024" s="1"/>
  <c r="U1050" i="54025" s="1"/>
  <c r="T1050" i="54023"/>
  <c r="T1050" i="54024" s="1"/>
  <c r="T1050" i="54025" s="1"/>
  <c r="S1050" i="54023"/>
  <c r="S1050" i="54024" s="1"/>
  <c r="S1050" i="54025" s="1"/>
  <c r="R1050" i="54023"/>
  <c r="U1049" i="54023"/>
  <c r="U1049" i="54024" s="1"/>
  <c r="U1049" i="54025" s="1"/>
  <c r="T1049" i="54023"/>
  <c r="T1049" i="54024" s="1"/>
  <c r="T1049" i="54025" s="1"/>
  <c r="S1049" i="54023"/>
  <c r="S1049" i="54024" s="1"/>
  <c r="S1049" i="54025" s="1"/>
  <c r="R1049" i="54023"/>
  <c r="U1048" i="54023"/>
  <c r="U1048" i="54024" s="1"/>
  <c r="U1048" i="54025" s="1"/>
  <c r="T1048" i="54023"/>
  <c r="T1048" i="54024" s="1"/>
  <c r="T1048" i="54025" s="1"/>
  <c r="S1048" i="54023"/>
  <c r="S1048" i="54024" s="1"/>
  <c r="S1048" i="54025" s="1"/>
  <c r="R1048" i="54023"/>
  <c r="U1047" i="54023"/>
  <c r="U1047" i="54024" s="1"/>
  <c r="U1047" i="54025" s="1"/>
  <c r="T1047" i="54023"/>
  <c r="T1047" i="54024" s="1"/>
  <c r="T1047" i="54025" s="1"/>
  <c r="S1047" i="54023"/>
  <c r="S1047" i="54024" s="1"/>
  <c r="S1047" i="54025" s="1"/>
  <c r="R1047" i="54023"/>
  <c r="U1046" i="54023"/>
  <c r="U1046" i="54024" s="1"/>
  <c r="U1046" i="54025" s="1"/>
  <c r="T1046" i="54023"/>
  <c r="T1046" i="54024" s="1"/>
  <c r="T1046" i="54025" s="1"/>
  <c r="S1046" i="54023"/>
  <c r="S1046" i="54024" s="1"/>
  <c r="S1046" i="54025" s="1"/>
  <c r="R1046" i="54023"/>
  <c r="U1045" i="54023"/>
  <c r="U1045" i="54024" s="1"/>
  <c r="U1045" i="54025" s="1"/>
  <c r="T1045" i="54023"/>
  <c r="T1045" i="54024" s="1"/>
  <c r="T1045" i="54025" s="1"/>
  <c r="S1045" i="54023"/>
  <c r="S1045" i="54024" s="1"/>
  <c r="S1045" i="54025" s="1"/>
  <c r="R1045" i="54023"/>
  <c r="U1044" i="54023"/>
  <c r="U1044" i="54024" s="1"/>
  <c r="U1044" i="54025" s="1"/>
  <c r="T1044" i="54023"/>
  <c r="T1044" i="54024" s="1"/>
  <c r="T1044" i="54025" s="1"/>
  <c r="S1044" i="54023"/>
  <c r="S1044" i="54024" s="1"/>
  <c r="S1044" i="54025" s="1"/>
  <c r="R1044" i="54023"/>
  <c r="U1043" i="54023"/>
  <c r="U1043" i="54024" s="1"/>
  <c r="U1043" i="54025" s="1"/>
  <c r="T1043" i="54023"/>
  <c r="T1043" i="54024" s="1"/>
  <c r="T1043" i="54025" s="1"/>
  <c r="S1043" i="54023"/>
  <c r="S1043" i="54024" s="1"/>
  <c r="S1043" i="54025" s="1"/>
  <c r="R1043" i="54023"/>
  <c r="U1042" i="54023"/>
  <c r="U1042" i="54024" s="1"/>
  <c r="U1042" i="54025" s="1"/>
  <c r="T1042" i="54023"/>
  <c r="T1042" i="54024" s="1"/>
  <c r="T1042" i="54025" s="1"/>
  <c r="S1042" i="54023"/>
  <c r="S1042" i="54024" s="1"/>
  <c r="S1042" i="54025" s="1"/>
  <c r="R1042" i="54023"/>
  <c r="U1041" i="54023"/>
  <c r="U1041" i="54024" s="1"/>
  <c r="U1041" i="54025" s="1"/>
  <c r="T1041" i="54023"/>
  <c r="T1041" i="54024" s="1"/>
  <c r="T1041" i="54025" s="1"/>
  <c r="S1041" i="54023"/>
  <c r="S1041" i="54024" s="1"/>
  <c r="S1041" i="54025" s="1"/>
  <c r="R1041" i="54023"/>
  <c r="U1040" i="54023"/>
  <c r="U1040" i="54024" s="1"/>
  <c r="U1040" i="54025" s="1"/>
  <c r="T1040" i="54023"/>
  <c r="T1040" i="54024" s="1"/>
  <c r="T1040" i="54025" s="1"/>
  <c r="S1040" i="54023"/>
  <c r="S1040" i="54024" s="1"/>
  <c r="S1040" i="54025" s="1"/>
  <c r="R1040" i="54023"/>
  <c r="U1039" i="54023"/>
  <c r="U1039" i="54024" s="1"/>
  <c r="U1039" i="54025" s="1"/>
  <c r="T1039" i="54023"/>
  <c r="T1039" i="54024" s="1"/>
  <c r="T1039" i="54025" s="1"/>
  <c r="S1039" i="54023"/>
  <c r="S1039" i="54024" s="1"/>
  <c r="S1039" i="54025" s="1"/>
  <c r="R1039" i="54023"/>
  <c r="U1038" i="54023"/>
  <c r="U1038" i="54024" s="1"/>
  <c r="U1038" i="54025" s="1"/>
  <c r="T1038" i="54023"/>
  <c r="T1038" i="54024" s="1"/>
  <c r="T1038" i="54025" s="1"/>
  <c r="S1038" i="54023"/>
  <c r="S1038" i="54024" s="1"/>
  <c r="S1038" i="54025" s="1"/>
  <c r="R1038" i="54023"/>
  <c r="U1037" i="54023"/>
  <c r="U1037" i="54024" s="1"/>
  <c r="U1037" i="54025" s="1"/>
  <c r="T1037" i="54023"/>
  <c r="T1037" i="54024" s="1"/>
  <c r="T1037" i="54025" s="1"/>
  <c r="S1037" i="54023"/>
  <c r="S1037" i="54024" s="1"/>
  <c r="S1037" i="54025" s="1"/>
  <c r="R1037" i="54023"/>
  <c r="U1028" i="54023"/>
  <c r="U1028" i="54024" s="1"/>
  <c r="U1028" i="54025" s="1"/>
  <c r="T1028" i="54023"/>
  <c r="T1028" i="54024" s="1"/>
  <c r="T1028" i="54025" s="1"/>
  <c r="S1028" i="54023"/>
  <c r="S1028" i="54024" s="1"/>
  <c r="S1028" i="54025" s="1"/>
  <c r="R1028" i="54023"/>
  <c r="U1027" i="54023"/>
  <c r="U1027" i="54024" s="1"/>
  <c r="U1027" i="54025" s="1"/>
  <c r="T1027" i="54023"/>
  <c r="T1027" i="54024" s="1"/>
  <c r="T1027" i="54025" s="1"/>
  <c r="S1027" i="54023"/>
  <c r="S1027" i="54024" s="1"/>
  <c r="S1027" i="54025" s="1"/>
  <c r="R1027" i="54023"/>
  <c r="U1026" i="54023"/>
  <c r="U1026" i="54024" s="1"/>
  <c r="U1026" i="54025" s="1"/>
  <c r="T1026" i="54023"/>
  <c r="T1026" i="54024" s="1"/>
  <c r="T1026" i="54025" s="1"/>
  <c r="S1026" i="54023"/>
  <c r="S1026" i="54024" s="1"/>
  <c r="S1026" i="54025" s="1"/>
  <c r="R1026" i="54023"/>
  <c r="U1025" i="54023"/>
  <c r="U1025" i="54024" s="1"/>
  <c r="U1025" i="54025" s="1"/>
  <c r="T1025" i="54023"/>
  <c r="T1025" i="54024" s="1"/>
  <c r="T1025" i="54025" s="1"/>
  <c r="S1025" i="54023"/>
  <c r="S1025" i="54024" s="1"/>
  <c r="S1025" i="54025" s="1"/>
  <c r="R1025" i="54023"/>
  <c r="U1024" i="54023"/>
  <c r="U1024" i="54024" s="1"/>
  <c r="U1024" i="54025" s="1"/>
  <c r="T1024" i="54023"/>
  <c r="T1024" i="54024" s="1"/>
  <c r="T1024" i="54025" s="1"/>
  <c r="S1024" i="54023"/>
  <c r="S1024" i="54024" s="1"/>
  <c r="S1024" i="54025" s="1"/>
  <c r="R1024" i="54023"/>
  <c r="U1023" i="54023"/>
  <c r="U1023" i="54024" s="1"/>
  <c r="U1023" i="54025" s="1"/>
  <c r="T1023" i="54023"/>
  <c r="T1023" i="54024" s="1"/>
  <c r="T1023" i="54025" s="1"/>
  <c r="S1023" i="54023"/>
  <c r="S1023" i="54024" s="1"/>
  <c r="S1023" i="54025" s="1"/>
  <c r="R1023" i="54023"/>
  <c r="U1022" i="54023"/>
  <c r="U1022" i="54024" s="1"/>
  <c r="U1022" i="54025" s="1"/>
  <c r="U1022" i="54026" s="1"/>
  <c r="U1022" i="54027" s="1"/>
  <c r="T1022" i="54023"/>
  <c r="T1022" i="54024" s="1"/>
  <c r="T1022" i="54025" s="1"/>
  <c r="T1022" i="54026" s="1"/>
  <c r="T1022" i="54027" s="1"/>
  <c r="S1022" i="54023"/>
  <c r="S1022" i="54024" s="1"/>
  <c r="S1022" i="54025" s="1"/>
  <c r="S1022" i="54026" s="1"/>
  <c r="S1022" i="54027" s="1"/>
  <c r="R1022" i="54023"/>
  <c r="U1021" i="54023"/>
  <c r="U1021" i="54024" s="1"/>
  <c r="U1021" i="54025" s="1"/>
  <c r="T1021" i="54023"/>
  <c r="T1021" i="54024" s="1"/>
  <c r="T1021" i="54025" s="1"/>
  <c r="S1021" i="54023"/>
  <c r="S1021" i="54024" s="1"/>
  <c r="S1021" i="54025" s="1"/>
  <c r="R1021" i="54023"/>
  <c r="U1020" i="54023"/>
  <c r="U1020" i="54024" s="1"/>
  <c r="U1020" i="54025" s="1"/>
  <c r="T1020" i="54023"/>
  <c r="T1020" i="54024" s="1"/>
  <c r="T1020" i="54025" s="1"/>
  <c r="S1020" i="54023"/>
  <c r="S1020" i="54024" s="1"/>
  <c r="S1020" i="54025" s="1"/>
  <c r="R1020" i="54023"/>
  <c r="U1019" i="54023"/>
  <c r="U1019" i="54024" s="1"/>
  <c r="U1019" i="54025" s="1"/>
  <c r="T1019" i="54023"/>
  <c r="T1019" i="54024" s="1"/>
  <c r="T1019" i="54025" s="1"/>
  <c r="S1019" i="54023"/>
  <c r="S1019" i="54024" s="1"/>
  <c r="S1019" i="54025" s="1"/>
  <c r="R1019" i="54023"/>
  <c r="U1018" i="54023"/>
  <c r="U1018" i="54024" s="1"/>
  <c r="U1018" i="54025" s="1"/>
  <c r="T1018" i="54023"/>
  <c r="T1018" i="54024" s="1"/>
  <c r="T1018" i="54025" s="1"/>
  <c r="S1018" i="54023"/>
  <c r="S1018" i="54024" s="1"/>
  <c r="S1018" i="54025" s="1"/>
  <c r="R1018" i="54023"/>
  <c r="U1017" i="54023"/>
  <c r="U1017" i="54024" s="1"/>
  <c r="U1017" i="54025" s="1"/>
  <c r="T1017" i="54023"/>
  <c r="T1017" i="54024" s="1"/>
  <c r="T1017" i="54025" s="1"/>
  <c r="S1017" i="54023"/>
  <c r="S1017" i="54024" s="1"/>
  <c r="S1017" i="54025" s="1"/>
  <c r="R1017" i="54023"/>
  <c r="U1016" i="54023"/>
  <c r="U1016" i="54024" s="1"/>
  <c r="U1016" i="54025" s="1"/>
  <c r="T1016" i="54023"/>
  <c r="T1016" i="54024" s="1"/>
  <c r="T1016" i="54025" s="1"/>
  <c r="S1016" i="54023"/>
  <c r="S1016" i="54024" s="1"/>
  <c r="S1016" i="54025" s="1"/>
  <c r="R1016" i="54023"/>
  <c r="U1015" i="54023"/>
  <c r="U1015" i="54024" s="1"/>
  <c r="U1015" i="54025" s="1"/>
  <c r="T1015" i="54023"/>
  <c r="T1015" i="54024" s="1"/>
  <c r="T1015" i="54025" s="1"/>
  <c r="S1015" i="54023"/>
  <c r="S1015" i="54024" s="1"/>
  <c r="S1015" i="54025" s="1"/>
  <c r="R1015" i="54023"/>
  <c r="U1014" i="54023"/>
  <c r="U1014" i="54024" s="1"/>
  <c r="U1014" i="54025" s="1"/>
  <c r="T1014" i="54023"/>
  <c r="T1014" i="54024" s="1"/>
  <c r="T1014" i="54025" s="1"/>
  <c r="S1014" i="54023"/>
  <c r="S1014" i="54024" s="1"/>
  <c r="S1014" i="54025" s="1"/>
  <c r="R1014" i="54023"/>
  <c r="R1014" i="54024" s="1"/>
  <c r="R1014" i="54025" s="1"/>
  <c r="R1014" i="54026" s="1"/>
  <c r="R1014" i="54027" s="1"/>
  <c r="U1013" i="54023"/>
  <c r="U1013" i="54024" s="1"/>
  <c r="U1013" i="54025" s="1"/>
  <c r="T1013" i="54023"/>
  <c r="T1013" i="54024" s="1"/>
  <c r="T1013" i="54025" s="1"/>
  <c r="S1013" i="54023"/>
  <c r="S1013" i="54024" s="1"/>
  <c r="S1013" i="54025" s="1"/>
  <c r="R1013" i="54023"/>
  <c r="U1012" i="54023"/>
  <c r="U1012" i="54024" s="1"/>
  <c r="U1012" i="54025" s="1"/>
  <c r="T1012" i="54023"/>
  <c r="T1012" i="54024" s="1"/>
  <c r="T1012" i="54025" s="1"/>
  <c r="S1012" i="54023"/>
  <c r="S1012" i="54024" s="1"/>
  <c r="S1012" i="54025" s="1"/>
  <c r="R1012" i="54023"/>
  <c r="U1011" i="54023"/>
  <c r="U1011" i="54024" s="1"/>
  <c r="U1011" i="54025" s="1"/>
  <c r="T1011" i="54023"/>
  <c r="T1011" i="54024" s="1"/>
  <c r="T1011" i="54025" s="1"/>
  <c r="S1011" i="54023"/>
  <c r="S1011" i="54024" s="1"/>
  <c r="S1011" i="54025" s="1"/>
  <c r="R1011" i="54023"/>
  <c r="U1010" i="54023"/>
  <c r="U1010" i="54024" s="1"/>
  <c r="U1010" i="54025" s="1"/>
  <c r="T1010" i="54023"/>
  <c r="T1010" i="54024" s="1"/>
  <c r="T1010" i="54025" s="1"/>
  <c r="S1010" i="54023"/>
  <c r="S1010" i="54024" s="1"/>
  <c r="S1010" i="54025" s="1"/>
  <c r="R1010" i="54023"/>
  <c r="U1009" i="54023"/>
  <c r="U1009" i="54024" s="1"/>
  <c r="U1009" i="54025" s="1"/>
  <c r="T1009" i="54023"/>
  <c r="T1009" i="54024" s="1"/>
  <c r="T1009" i="54025" s="1"/>
  <c r="S1009" i="54023"/>
  <c r="S1009" i="54024" s="1"/>
  <c r="S1009" i="54025" s="1"/>
  <c r="R1009" i="54023"/>
  <c r="U1008" i="54023"/>
  <c r="U1008" i="54024" s="1"/>
  <c r="U1008" i="54025" s="1"/>
  <c r="T1008" i="54023"/>
  <c r="T1008" i="54024" s="1"/>
  <c r="T1008" i="54025" s="1"/>
  <c r="S1008" i="54023"/>
  <c r="S1008" i="54024" s="1"/>
  <c r="S1008" i="54025" s="1"/>
  <c r="R1008" i="54023"/>
  <c r="U1007" i="54023"/>
  <c r="U1007" i="54024" s="1"/>
  <c r="U1007" i="54025" s="1"/>
  <c r="T1007" i="54023"/>
  <c r="T1007" i="54024" s="1"/>
  <c r="T1007" i="54025" s="1"/>
  <c r="S1007" i="54023"/>
  <c r="S1007" i="54024" s="1"/>
  <c r="S1007" i="54025" s="1"/>
  <c r="R1007" i="54023"/>
  <c r="U1006" i="54023"/>
  <c r="U1006" i="54024" s="1"/>
  <c r="U1006" i="54025" s="1"/>
  <c r="T1006" i="54023"/>
  <c r="T1006" i="54024" s="1"/>
  <c r="T1006" i="54025" s="1"/>
  <c r="S1006" i="54023"/>
  <c r="S1006" i="54024" s="1"/>
  <c r="S1006" i="54025" s="1"/>
  <c r="R1006" i="54023"/>
  <c r="U1005" i="54023"/>
  <c r="U1005" i="54024" s="1"/>
  <c r="U1005" i="54025" s="1"/>
  <c r="T1005" i="54023"/>
  <c r="T1005" i="54024" s="1"/>
  <c r="T1005" i="54025" s="1"/>
  <c r="S1005" i="54023"/>
  <c r="S1005" i="54024" s="1"/>
  <c r="S1005" i="54025" s="1"/>
  <c r="R1005" i="54023"/>
  <c r="U1004" i="54023"/>
  <c r="U1004" i="54024" s="1"/>
  <c r="U1004" i="54025" s="1"/>
  <c r="T1004" i="54023"/>
  <c r="T1004" i="54024" s="1"/>
  <c r="T1004" i="54025" s="1"/>
  <c r="S1004" i="54023"/>
  <c r="S1004" i="54024" s="1"/>
  <c r="S1004" i="54025" s="1"/>
  <c r="R1004" i="54023"/>
  <c r="U1003" i="54023"/>
  <c r="U1003" i="54024" s="1"/>
  <c r="U1003" i="54025" s="1"/>
  <c r="T1003" i="54023"/>
  <c r="T1003" i="54024" s="1"/>
  <c r="T1003" i="54025" s="1"/>
  <c r="S1003" i="54023"/>
  <c r="S1003" i="54024" s="1"/>
  <c r="S1003" i="54025" s="1"/>
  <c r="R1003" i="54023"/>
  <c r="U1002" i="54023"/>
  <c r="U1002" i="54024" s="1"/>
  <c r="U1002" i="54025" s="1"/>
  <c r="T1002" i="54023"/>
  <c r="T1002" i="54024" s="1"/>
  <c r="T1002" i="54025" s="1"/>
  <c r="S1002" i="54023"/>
  <c r="S1002" i="54024" s="1"/>
  <c r="S1002" i="54025" s="1"/>
  <c r="R1002" i="54023"/>
  <c r="U1001" i="54023"/>
  <c r="U1001" i="54024" s="1"/>
  <c r="U1001" i="54025" s="1"/>
  <c r="T1001" i="54023"/>
  <c r="T1001" i="54024" s="1"/>
  <c r="T1001" i="54025" s="1"/>
  <c r="S1001" i="54023"/>
  <c r="S1001" i="54024" s="1"/>
  <c r="S1001" i="54025" s="1"/>
  <c r="R1001" i="54023"/>
  <c r="U1000" i="54023"/>
  <c r="U1000" i="54024" s="1"/>
  <c r="U1000" i="54025" s="1"/>
  <c r="T1000" i="54023"/>
  <c r="T1000" i="54024" s="1"/>
  <c r="T1000" i="54025" s="1"/>
  <c r="S1000" i="54023"/>
  <c r="S1000" i="54024" s="1"/>
  <c r="S1000" i="54025" s="1"/>
  <c r="R1000" i="54023"/>
  <c r="U999" i="54023"/>
  <c r="U999" i="54024" s="1"/>
  <c r="U999" i="54025" s="1"/>
  <c r="T999" i="54023"/>
  <c r="T999" i="54024" s="1"/>
  <c r="T999" i="54025" s="1"/>
  <c r="S999" i="54023"/>
  <c r="S999" i="54024" s="1"/>
  <c r="S999" i="54025" s="1"/>
  <c r="R999" i="54023"/>
  <c r="U998" i="54023"/>
  <c r="U998" i="54024" s="1"/>
  <c r="U998" i="54025" s="1"/>
  <c r="T998" i="54023"/>
  <c r="T998" i="54024" s="1"/>
  <c r="T998" i="54025" s="1"/>
  <c r="S998" i="54023"/>
  <c r="S998" i="54024" s="1"/>
  <c r="S998" i="54025" s="1"/>
  <c r="R998" i="54023"/>
  <c r="U997" i="54023"/>
  <c r="U997" i="54024" s="1"/>
  <c r="U997" i="54025" s="1"/>
  <c r="T997" i="54023"/>
  <c r="T997" i="54024" s="1"/>
  <c r="T997" i="54025" s="1"/>
  <c r="S997" i="54023"/>
  <c r="S997" i="54024" s="1"/>
  <c r="S997" i="54025" s="1"/>
  <c r="R997" i="54023"/>
  <c r="U996" i="54023"/>
  <c r="U996" i="54024" s="1"/>
  <c r="U996" i="54025" s="1"/>
  <c r="T996" i="54023"/>
  <c r="T996" i="54024" s="1"/>
  <c r="T996" i="54025" s="1"/>
  <c r="S996" i="54023"/>
  <c r="S996" i="54024" s="1"/>
  <c r="S996" i="54025" s="1"/>
  <c r="R996" i="54023"/>
  <c r="U995" i="54023"/>
  <c r="U995" i="54024" s="1"/>
  <c r="U995" i="54025" s="1"/>
  <c r="T995" i="54023"/>
  <c r="T995" i="54024" s="1"/>
  <c r="T995" i="54025" s="1"/>
  <c r="S995" i="54023"/>
  <c r="S995" i="54024" s="1"/>
  <c r="S995" i="54025" s="1"/>
  <c r="R995" i="54023"/>
  <c r="U994" i="54023"/>
  <c r="U994" i="54024" s="1"/>
  <c r="U994" i="54025" s="1"/>
  <c r="T994" i="54023"/>
  <c r="T994" i="54024" s="1"/>
  <c r="T994" i="54025" s="1"/>
  <c r="S994" i="54023"/>
  <c r="S994" i="54024" s="1"/>
  <c r="S994" i="54025" s="1"/>
  <c r="R994" i="54023"/>
  <c r="U993" i="54023"/>
  <c r="U993" i="54024" s="1"/>
  <c r="U993" i="54025" s="1"/>
  <c r="T993" i="54023"/>
  <c r="T993" i="54024" s="1"/>
  <c r="T993" i="54025" s="1"/>
  <c r="S993" i="54023"/>
  <c r="S993" i="54024" s="1"/>
  <c r="S993" i="54025" s="1"/>
  <c r="R993" i="54023"/>
  <c r="U992" i="54023"/>
  <c r="U992" i="54024" s="1"/>
  <c r="U992" i="54025" s="1"/>
  <c r="T992" i="54023"/>
  <c r="T992" i="54024" s="1"/>
  <c r="T992" i="54025" s="1"/>
  <c r="S992" i="54023"/>
  <c r="S992" i="54024" s="1"/>
  <c r="S992" i="54025" s="1"/>
  <c r="R992" i="54023"/>
  <c r="U983" i="54023"/>
  <c r="U983" i="54024" s="1"/>
  <c r="U983" i="54025" s="1"/>
  <c r="T983" i="54023"/>
  <c r="T983" i="54024" s="1"/>
  <c r="T983" i="54025" s="1"/>
  <c r="S983" i="54023"/>
  <c r="S983" i="54024" s="1"/>
  <c r="S983" i="54025" s="1"/>
  <c r="R983" i="54023"/>
  <c r="U982" i="54023"/>
  <c r="U982" i="54024" s="1"/>
  <c r="U982" i="54025" s="1"/>
  <c r="T982" i="54023"/>
  <c r="T982" i="54024" s="1"/>
  <c r="T982" i="54025" s="1"/>
  <c r="S982" i="54023"/>
  <c r="S982" i="54024" s="1"/>
  <c r="S982" i="54025" s="1"/>
  <c r="R982" i="54023"/>
  <c r="U981" i="54023"/>
  <c r="U981" i="54024" s="1"/>
  <c r="U981" i="54025" s="1"/>
  <c r="T981" i="54023"/>
  <c r="T981" i="54024" s="1"/>
  <c r="T981" i="54025" s="1"/>
  <c r="S981" i="54023"/>
  <c r="S981" i="54024" s="1"/>
  <c r="S981" i="54025" s="1"/>
  <c r="R981" i="54023"/>
  <c r="U980" i="54023"/>
  <c r="U980" i="54024" s="1"/>
  <c r="U980" i="54025" s="1"/>
  <c r="T980" i="54023"/>
  <c r="T980" i="54024" s="1"/>
  <c r="T980" i="54025" s="1"/>
  <c r="S980" i="54023"/>
  <c r="S980" i="54024" s="1"/>
  <c r="S980" i="54025" s="1"/>
  <c r="R980" i="54023"/>
  <c r="U979" i="54023"/>
  <c r="U979" i="54024" s="1"/>
  <c r="U979" i="54025" s="1"/>
  <c r="T979" i="54023"/>
  <c r="T979" i="54024" s="1"/>
  <c r="T979" i="54025" s="1"/>
  <c r="S979" i="54023"/>
  <c r="S979" i="54024" s="1"/>
  <c r="S979" i="54025" s="1"/>
  <c r="R979" i="54023"/>
  <c r="U978" i="54023"/>
  <c r="U978" i="54024" s="1"/>
  <c r="U978" i="54025" s="1"/>
  <c r="T978" i="54023"/>
  <c r="T978" i="54024" s="1"/>
  <c r="T978" i="54025" s="1"/>
  <c r="S978" i="54023"/>
  <c r="S978" i="54024" s="1"/>
  <c r="S978" i="54025" s="1"/>
  <c r="R978" i="54023"/>
  <c r="U977" i="54023"/>
  <c r="U977" i="54024" s="1"/>
  <c r="U977" i="54025" s="1"/>
  <c r="T977" i="54023"/>
  <c r="T977" i="54024" s="1"/>
  <c r="T977" i="54025" s="1"/>
  <c r="S977" i="54023"/>
  <c r="S977" i="54024" s="1"/>
  <c r="S977" i="54025" s="1"/>
  <c r="R977" i="54023"/>
  <c r="U976" i="54023"/>
  <c r="U976" i="54024" s="1"/>
  <c r="U976" i="54025" s="1"/>
  <c r="T976" i="54023"/>
  <c r="T976" i="54024" s="1"/>
  <c r="T976" i="54025" s="1"/>
  <c r="S976" i="54023"/>
  <c r="S976" i="54024" s="1"/>
  <c r="S976" i="54025" s="1"/>
  <c r="R976" i="54023"/>
  <c r="U975" i="54023"/>
  <c r="U975" i="54024" s="1"/>
  <c r="U975" i="54025" s="1"/>
  <c r="T975" i="54023"/>
  <c r="T975" i="54024" s="1"/>
  <c r="T975" i="54025" s="1"/>
  <c r="S975" i="54023"/>
  <c r="S975" i="54024" s="1"/>
  <c r="S975" i="54025" s="1"/>
  <c r="R975" i="54023"/>
  <c r="U974" i="54023"/>
  <c r="U974" i="54024" s="1"/>
  <c r="U974" i="54025" s="1"/>
  <c r="T974" i="54023"/>
  <c r="T974" i="54024" s="1"/>
  <c r="T974" i="54025" s="1"/>
  <c r="S974" i="54023"/>
  <c r="S974" i="54024" s="1"/>
  <c r="S974" i="54025" s="1"/>
  <c r="R974" i="54023"/>
  <c r="U973" i="54023"/>
  <c r="U973" i="54024" s="1"/>
  <c r="U973" i="54025" s="1"/>
  <c r="T973" i="54023"/>
  <c r="T973" i="54024" s="1"/>
  <c r="T973" i="54025" s="1"/>
  <c r="S973" i="54023"/>
  <c r="S973" i="54024" s="1"/>
  <c r="S973" i="54025" s="1"/>
  <c r="R973" i="54023"/>
  <c r="U972" i="54023"/>
  <c r="U972" i="54024" s="1"/>
  <c r="U972" i="54025" s="1"/>
  <c r="T972" i="54023"/>
  <c r="T972" i="54024" s="1"/>
  <c r="T972" i="54025" s="1"/>
  <c r="S972" i="54023"/>
  <c r="S972" i="54024" s="1"/>
  <c r="S972" i="54025" s="1"/>
  <c r="R972" i="54023"/>
  <c r="U967" i="54023"/>
  <c r="U967" i="54024" s="1"/>
  <c r="U967" i="54025" s="1"/>
  <c r="U967" i="54026" s="1"/>
  <c r="U967" i="54027" s="1"/>
  <c r="T967" i="54023"/>
  <c r="T967" i="54024" s="1"/>
  <c r="T967" i="54025" s="1"/>
  <c r="T967" i="54026" s="1"/>
  <c r="T967" i="54027" s="1"/>
  <c r="S967" i="54023"/>
  <c r="S967" i="54024" s="1"/>
  <c r="S967" i="54025" s="1"/>
  <c r="S967" i="54026" s="1"/>
  <c r="S967" i="54027" s="1"/>
  <c r="R967" i="54023"/>
  <c r="U966" i="54023"/>
  <c r="U966" i="54024" s="1"/>
  <c r="U966" i="54025" s="1"/>
  <c r="T966" i="54023"/>
  <c r="T966" i="54024" s="1"/>
  <c r="T966" i="54025" s="1"/>
  <c r="S966" i="54023"/>
  <c r="S966" i="54024" s="1"/>
  <c r="S966" i="54025" s="1"/>
  <c r="R966" i="54023"/>
  <c r="U965" i="54023"/>
  <c r="U965" i="54024" s="1"/>
  <c r="U965" i="54025" s="1"/>
  <c r="T965" i="54023"/>
  <c r="T965" i="54024" s="1"/>
  <c r="T965" i="54025" s="1"/>
  <c r="S965" i="54023"/>
  <c r="S965" i="54024" s="1"/>
  <c r="S965" i="54025" s="1"/>
  <c r="R965" i="54023"/>
  <c r="U964" i="54023"/>
  <c r="U964" i="54024" s="1"/>
  <c r="U964" i="54025" s="1"/>
  <c r="T964" i="54023"/>
  <c r="T964" i="54024" s="1"/>
  <c r="T964" i="54025" s="1"/>
  <c r="S964" i="54023"/>
  <c r="S964" i="54024" s="1"/>
  <c r="S964" i="54025" s="1"/>
  <c r="R964" i="54023"/>
  <c r="U963" i="54023"/>
  <c r="U963" i="54024" s="1"/>
  <c r="U963" i="54025" s="1"/>
  <c r="T963" i="54023"/>
  <c r="T963" i="54024" s="1"/>
  <c r="T963" i="54025" s="1"/>
  <c r="S963" i="54023"/>
  <c r="S963" i="54024" s="1"/>
  <c r="S963" i="54025" s="1"/>
  <c r="R963" i="54023"/>
  <c r="U962" i="54023"/>
  <c r="U962" i="54024" s="1"/>
  <c r="U962" i="54025" s="1"/>
  <c r="T962" i="54023"/>
  <c r="T962" i="54024" s="1"/>
  <c r="T962" i="54025" s="1"/>
  <c r="S962" i="54023"/>
  <c r="S962" i="54024" s="1"/>
  <c r="S962" i="54025" s="1"/>
  <c r="R962" i="54023"/>
  <c r="U961" i="54023"/>
  <c r="U961" i="54024" s="1"/>
  <c r="U961" i="54025" s="1"/>
  <c r="T961" i="54023"/>
  <c r="T961" i="54024" s="1"/>
  <c r="T961" i="54025" s="1"/>
  <c r="S961" i="54023"/>
  <c r="S961" i="54024" s="1"/>
  <c r="S961" i="54025" s="1"/>
  <c r="R961" i="54023"/>
  <c r="U960" i="54023"/>
  <c r="U960" i="54024" s="1"/>
  <c r="U960" i="54025" s="1"/>
  <c r="T960" i="54023"/>
  <c r="T960" i="54024" s="1"/>
  <c r="T960" i="54025" s="1"/>
  <c r="S960" i="54023"/>
  <c r="S960" i="54024" s="1"/>
  <c r="S960" i="54025" s="1"/>
  <c r="R960" i="54023"/>
  <c r="U959" i="54023"/>
  <c r="U959" i="54024" s="1"/>
  <c r="U959" i="54025" s="1"/>
  <c r="T959" i="54023"/>
  <c r="T959" i="54024" s="1"/>
  <c r="T959" i="54025" s="1"/>
  <c r="S959" i="54023"/>
  <c r="S959" i="54024" s="1"/>
  <c r="S959" i="54025" s="1"/>
  <c r="R959" i="54023"/>
  <c r="U958" i="54023"/>
  <c r="U958" i="54024" s="1"/>
  <c r="U958" i="54025" s="1"/>
  <c r="T958" i="54023"/>
  <c r="T958" i="54024" s="1"/>
  <c r="T958" i="54025" s="1"/>
  <c r="S958" i="54023"/>
  <c r="S958" i="54024" s="1"/>
  <c r="S958" i="54025" s="1"/>
  <c r="R958" i="54023"/>
  <c r="U957" i="54023"/>
  <c r="U957" i="54024" s="1"/>
  <c r="U957" i="54025" s="1"/>
  <c r="T957" i="54023"/>
  <c r="T957" i="54024" s="1"/>
  <c r="T957" i="54025" s="1"/>
  <c r="S957" i="54023"/>
  <c r="S957" i="54024" s="1"/>
  <c r="S957" i="54025" s="1"/>
  <c r="R957" i="54023"/>
  <c r="U956" i="54023"/>
  <c r="U956" i="54024" s="1"/>
  <c r="U956" i="54025" s="1"/>
  <c r="T956" i="54023"/>
  <c r="T956" i="54024" s="1"/>
  <c r="T956" i="54025" s="1"/>
  <c r="S956" i="54023"/>
  <c r="S956" i="54024" s="1"/>
  <c r="S956" i="54025" s="1"/>
  <c r="R956" i="54023"/>
  <c r="U955" i="54023"/>
  <c r="U955" i="54024" s="1"/>
  <c r="U955" i="54025" s="1"/>
  <c r="T955" i="54023"/>
  <c r="T955" i="54024" s="1"/>
  <c r="T955" i="54025" s="1"/>
  <c r="S955" i="54023"/>
  <c r="S955" i="54024" s="1"/>
  <c r="S955" i="54025" s="1"/>
  <c r="R955" i="54023"/>
  <c r="U954" i="54023"/>
  <c r="U954" i="54024" s="1"/>
  <c r="U954" i="54025" s="1"/>
  <c r="T954" i="54023"/>
  <c r="T954" i="54024" s="1"/>
  <c r="T954" i="54025" s="1"/>
  <c r="S954" i="54023"/>
  <c r="S954" i="54024" s="1"/>
  <c r="S954" i="54025" s="1"/>
  <c r="R954" i="54023"/>
  <c r="U953" i="54023"/>
  <c r="U953" i="54024" s="1"/>
  <c r="U953" i="54025" s="1"/>
  <c r="T953" i="54023"/>
  <c r="T953" i="54024" s="1"/>
  <c r="T953" i="54025" s="1"/>
  <c r="S953" i="54023"/>
  <c r="S953" i="54024" s="1"/>
  <c r="S953" i="54025" s="1"/>
  <c r="R953" i="54023"/>
  <c r="U952" i="54023"/>
  <c r="U952" i="54024" s="1"/>
  <c r="U952" i="54025" s="1"/>
  <c r="T952" i="54023"/>
  <c r="T952" i="54024" s="1"/>
  <c r="T952" i="54025" s="1"/>
  <c r="S952" i="54023"/>
  <c r="S952" i="54024" s="1"/>
  <c r="S952" i="54025" s="1"/>
  <c r="R952" i="54023"/>
  <c r="U943" i="54023"/>
  <c r="U943" i="54024" s="1"/>
  <c r="U943" i="54025" s="1"/>
  <c r="T943" i="54023"/>
  <c r="T943" i="54024" s="1"/>
  <c r="T943" i="54025" s="1"/>
  <c r="S943" i="54023"/>
  <c r="S943" i="54024" s="1"/>
  <c r="S943" i="54025" s="1"/>
  <c r="R943" i="54023"/>
  <c r="U942" i="54023"/>
  <c r="U942" i="54024" s="1"/>
  <c r="U942" i="54025" s="1"/>
  <c r="T942" i="54023"/>
  <c r="T942" i="54024" s="1"/>
  <c r="T942" i="54025" s="1"/>
  <c r="S942" i="54023"/>
  <c r="S942" i="54024" s="1"/>
  <c r="S942" i="54025" s="1"/>
  <c r="R942" i="54023"/>
  <c r="U941" i="54023"/>
  <c r="U941" i="54024" s="1"/>
  <c r="U941" i="54025" s="1"/>
  <c r="T941" i="54023"/>
  <c r="T941" i="54024" s="1"/>
  <c r="T941" i="54025" s="1"/>
  <c r="S941" i="54023"/>
  <c r="S941" i="54024" s="1"/>
  <c r="S941" i="54025" s="1"/>
  <c r="R941" i="54023"/>
  <c r="U940" i="54023"/>
  <c r="U940" i="54024" s="1"/>
  <c r="U940" i="54025" s="1"/>
  <c r="T940" i="54023"/>
  <c r="T940" i="54024" s="1"/>
  <c r="T940" i="54025" s="1"/>
  <c r="S940" i="54023"/>
  <c r="S940" i="54024" s="1"/>
  <c r="S940" i="54025" s="1"/>
  <c r="R940" i="54023"/>
  <c r="U939" i="54023"/>
  <c r="U939" i="54024" s="1"/>
  <c r="U939" i="54025" s="1"/>
  <c r="T939" i="54023"/>
  <c r="T939" i="54024" s="1"/>
  <c r="T939" i="54025" s="1"/>
  <c r="S939" i="54023"/>
  <c r="S939" i="54024" s="1"/>
  <c r="S939" i="54025" s="1"/>
  <c r="R939" i="54023"/>
  <c r="U938" i="54023"/>
  <c r="U938" i="54024" s="1"/>
  <c r="U938" i="54025" s="1"/>
  <c r="T938" i="54023"/>
  <c r="T938" i="54024" s="1"/>
  <c r="T938" i="54025" s="1"/>
  <c r="S938" i="54023"/>
  <c r="S938" i="54024" s="1"/>
  <c r="S938" i="54025" s="1"/>
  <c r="R938" i="54023"/>
  <c r="U937" i="54023"/>
  <c r="U937" i="54024" s="1"/>
  <c r="U937" i="54025" s="1"/>
  <c r="T937" i="54023"/>
  <c r="T937" i="54024" s="1"/>
  <c r="T937" i="54025" s="1"/>
  <c r="S937" i="54023"/>
  <c r="S937" i="54024" s="1"/>
  <c r="S937" i="54025" s="1"/>
  <c r="R937" i="54023"/>
  <c r="U936" i="54023"/>
  <c r="U936" i="54024" s="1"/>
  <c r="U936" i="54025" s="1"/>
  <c r="T936" i="54023"/>
  <c r="T936" i="54024" s="1"/>
  <c r="T936" i="54025" s="1"/>
  <c r="S936" i="54023"/>
  <c r="S936" i="54024" s="1"/>
  <c r="S936" i="54025" s="1"/>
  <c r="R936" i="54023"/>
  <c r="U935" i="54023"/>
  <c r="U935" i="54024" s="1"/>
  <c r="U935" i="54025" s="1"/>
  <c r="U935" i="54026" s="1"/>
  <c r="U935" i="54027" s="1"/>
  <c r="T935" i="54023"/>
  <c r="T935" i="54024" s="1"/>
  <c r="T935" i="54025" s="1"/>
  <c r="T935" i="54026" s="1"/>
  <c r="T935" i="54027" s="1"/>
  <c r="S935" i="54023"/>
  <c r="S935" i="54024" s="1"/>
  <c r="S935" i="54025" s="1"/>
  <c r="S935" i="54026" s="1"/>
  <c r="S935" i="54027" s="1"/>
  <c r="R935" i="54023"/>
  <c r="U930" i="54023"/>
  <c r="U930" i="54024" s="1"/>
  <c r="U930" i="54025" s="1"/>
  <c r="T930" i="54023"/>
  <c r="T930" i="54024" s="1"/>
  <c r="T930" i="54025" s="1"/>
  <c r="S930" i="54023"/>
  <c r="S930" i="54024" s="1"/>
  <c r="S930" i="54025" s="1"/>
  <c r="R930" i="54023"/>
  <c r="U929" i="54023"/>
  <c r="U929" i="54024" s="1"/>
  <c r="U929" i="54025" s="1"/>
  <c r="T929" i="54023"/>
  <c r="T929" i="54024" s="1"/>
  <c r="T929" i="54025" s="1"/>
  <c r="S929" i="54023"/>
  <c r="S929" i="54024" s="1"/>
  <c r="S929" i="54025" s="1"/>
  <c r="R929" i="54023"/>
  <c r="U928" i="54023"/>
  <c r="U928" i="54024" s="1"/>
  <c r="U928" i="54025" s="1"/>
  <c r="T928" i="54023"/>
  <c r="T928" i="54024" s="1"/>
  <c r="T928" i="54025" s="1"/>
  <c r="S928" i="54023"/>
  <c r="S928" i="54024" s="1"/>
  <c r="S928" i="54025" s="1"/>
  <c r="R928" i="54023"/>
  <c r="U927" i="54023"/>
  <c r="U927" i="54024" s="1"/>
  <c r="U927" i="54025" s="1"/>
  <c r="T927" i="54023"/>
  <c r="T927" i="54024" s="1"/>
  <c r="T927" i="54025" s="1"/>
  <c r="S927" i="54023"/>
  <c r="S927" i="54024" s="1"/>
  <c r="S927" i="54025" s="1"/>
  <c r="R927" i="54023"/>
  <c r="U926" i="54023"/>
  <c r="U926" i="54024" s="1"/>
  <c r="U926" i="54025" s="1"/>
  <c r="T926" i="54023"/>
  <c r="T926" i="54024" s="1"/>
  <c r="T926" i="54025" s="1"/>
  <c r="S926" i="54023"/>
  <c r="S926" i="54024" s="1"/>
  <c r="S926" i="54025" s="1"/>
  <c r="R926" i="54023"/>
  <c r="U925" i="54023"/>
  <c r="U925" i="54024" s="1"/>
  <c r="U925" i="54025" s="1"/>
  <c r="T925" i="54023"/>
  <c r="T925" i="54024" s="1"/>
  <c r="T925" i="54025" s="1"/>
  <c r="S925" i="54023"/>
  <c r="S925" i="54024" s="1"/>
  <c r="S925" i="54025" s="1"/>
  <c r="R925" i="54023"/>
  <c r="U924" i="54023"/>
  <c r="U924" i="54024" s="1"/>
  <c r="U924" i="54025" s="1"/>
  <c r="T924" i="54023"/>
  <c r="T924" i="54024" s="1"/>
  <c r="T924" i="54025" s="1"/>
  <c r="S924" i="54023"/>
  <c r="S924" i="54024" s="1"/>
  <c r="S924" i="54025" s="1"/>
  <c r="R924" i="54023"/>
  <c r="U923" i="54023"/>
  <c r="U923" i="54024" s="1"/>
  <c r="U923" i="54025" s="1"/>
  <c r="T923" i="54023"/>
  <c r="T923" i="54024" s="1"/>
  <c r="T923" i="54025" s="1"/>
  <c r="S923" i="54023"/>
  <c r="S923" i="54024" s="1"/>
  <c r="S923" i="54025" s="1"/>
  <c r="R923" i="54023"/>
  <c r="U922" i="54023"/>
  <c r="U922" i="54024" s="1"/>
  <c r="U922" i="54025" s="1"/>
  <c r="T922" i="54023"/>
  <c r="T922" i="54024" s="1"/>
  <c r="T922" i="54025" s="1"/>
  <c r="S922" i="54023"/>
  <c r="S922" i="54024" s="1"/>
  <c r="S922" i="54025" s="1"/>
  <c r="R922" i="54023"/>
  <c r="U921" i="54023"/>
  <c r="U921" i="54024" s="1"/>
  <c r="U921" i="54025" s="1"/>
  <c r="T921" i="54023"/>
  <c r="T921" i="54024" s="1"/>
  <c r="T921" i="54025" s="1"/>
  <c r="S921" i="54023"/>
  <c r="S921" i="54024" s="1"/>
  <c r="S921" i="54025" s="1"/>
  <c r="R921" i="54023"/>
  <c r="U920" i="54023"/>
  <c r="U920" i="54024" s="1"/>
  <c r="U920" i="54025" s="1"/>
  <c r="T920" i="54023"/>
  <c r="T920" i="54024" s="1"/>
  <c r="T920" i="54025" s="1"/>
  <c r="S920" i="54023"/>
  <c r="S920" i="54024" s="1"/>
  <c r="S920" i="54025" s="1"/>
  <c r="R920" i="54023"/>
  <c r="U919" i="54023"/>
  <c r="U919" i="54024" s="1"/>
  <c r="U919" i="54025" s="1"/>
  <c r="T919" i="54023"/>
  <c r="T919" i="54024" s="1"/>
  <c r="T919" i="54025" s="1"/>
  <c r="S919" i="54023"/>
  <c r="S919" i="54024" s="1"/>
  <c r="S919" i="54025" s="1"/>
  <c r="R919" i="54023"/>
  <c r="U918" i="54023"/>
  <c r="U918" i="54024" s="1"/>
  <c r="U918" i="54025" s="1"/>
  <c r="T918" i="54023"/>
  <c r="T918" i="54024" s="1"/>
  <c r="T918" i="54025" s="1"/>
  <c r="S918" i="54023"/>
  <c r="S918" i="54024" s="1"/>
  <c r="S918" i="54025" s="1"/>
  <c r="R918" i="54023"/>
  <c r="U917" i="54023"/>
  <c r="U917" i="54024" s="1"/>
  <c r="U917" i="54025" s="1"/>
  <c r="T917" i="54023"/>
  <c r="T917" i="54024" s="1"/>
  <c r="T917" i="54025" s="1"/>
  <c r="S917" i="54023"/>
  <c r="S917" i="54024" s="1"/>
  <c r="S917" i="54025" s="1"/>
  <c r="R917" i="54023"/>
  <c r="U916" i="54023"/>
  <c r="U916" i="54024" s="1"/>
  <c r="U916" i="54025" s="1"/>
  <c r="T916" i="54023"/>
  <c r="T916" i="54024" s="1"/>
  <c r="T916" i="54025" s="1"/>
  <c r="S916" i="54023"/>
  <c r="S916" i="54024" s="1"/>
  <c r="S916" i="54025" s="1"/>
  <c r="R916" i="54023"/>
  <c r="U915" i="54023"/>
  <c r="U915" i="54024" s="1"/>
  <c r="U915" i="54025" s="1"/>
  <c r="T915" i="54023"/>
  <c r="T915" i="54024" s="1"/>
  <c r="T915" i="54025" s="1"/>
  <c r="S915" i="54023"/>
  <c r="S915" i="54024" s="1"/>
  <c r="S915" i="54025" s="1"/>
  <c r="R915" i="54023"/>
  <c r="U914" i="54023"/>
  <c r="U914" i="54024" s="1"/>
  <c r="U914" i="54025" s="1"/>
  <c r="T914" i="54023"/>
  <c r="T914" i="54024" s="1"/>
  <c r="T914" i="54025" s="1"/>
  <c r="S914" i="54023"/>
  <c r="S914" i="54024" s="1"/>
  <c r="S914" i="54025" s="1"/>
  <c r="R914" i="54023"/>
  <c r="U913" i="54023"/>
  <c r="U913" i="54024" s="1"/>
  <c r="U913" i="54025" s="1"/>
  <c r="T913" i="54023"/>
  <c r="T913" i="54024" s="1"/>
  <c r="T913" i="54025" s="1"/>
  <c r="S913" i="54023"/>
  <c r="S913" i="54024" s="1"/>
  <c r="S913" i="54025" s="1"/>
  <c r="R913" i="54023"/>
  <c r="U912" i="54023"/>
  <c r="U912" i="54024" s="1"/>
  <c r="U912" i="54025" s="1"/>
  <c r="T912" i="54023"/>
  <c r="T912" i="54024" s="1"/>
  <c r="T912" i="54025" s="1"/>
  <c r="S912" i="54023"/>
  <c r="S912" i="54024" s="1"/>
  <c r="S912" i="54025" s="1"/>
  <c r="R912" i="54023"/>
  <c r="U911" i="54023"/>
  <c r="U911" i="54024" s="1"/>
  <c r="U911" i="54025" s="1"/>
  <c r="T911" i="54023"/>
  <c r="T911" i="54024" s="1"/>
  <c r="T911" i="54025" s="1"/>
  <c r="S911" i="54023"/>
  <c r="S911" i="54024" s="1"/>
  <c r="S911" i="54025" s="1"/>
  <c r="R911" i="54023"/>
  <c r="U910" i="54023"/>
  <c r="U910" i="54024" s="1"/>
  <c r="U910" i="54025" s="1"/>
  <c r="T910" i="54023"/>
  <c r="T910" i="54024" s="1"/>
  <c r="T910" i="54025" s="1"/>
  <c r="S910" i="54023"/>
  <c r="S910" i="54024" s="1"/>
  <c r="S910" i="54025" s="1"/>
  <c r="R910" i="54023"/>
  <c r="U909" i="54023"/>
  <c r="U909" i="54024" s="1"/>
  <c r="U909" i="54025" s="1"/>
  <c r="T909" i="54023"/>
  <c r="T909" i="54024" s="1"/>
  <c r="T909" i="54025" s="1"/>
  <c r="S909" i="54023"/>
  <c r="S909" i="54024" s="1"/>
  <c r="S909" i="54025" s="1"/>
  <c r="R909" i="54023"/>
  <c r="U908" i="54023"/>
  <c r="U908" i="54024" s="1"/>
  <c r="U908" i="54025" s="1"/>
  <c r="T908" i="54023"/>
  <c r="T908" i="54024" s="1"/>
  <c r="T908" i="54025" s="1"/>
  <c r="S908" i="54023"/>
  <c r="S908" i="54024" s="1"/>
  <c r="S908" i="54025" s="1"/>
  <c r="R908" i="54023"/>
  <c r="U907" i="54023"/>
  <c r="U907" i="54024" s="1"/>
  <c r="U907" i="54025" s="1"/>
  <c r="T907" i="54023"/>
  <c r="T907" i="54024" s="1"/>
  <c r="T907" i="54025" s="1"/>
  <c r="S907" i="54023"/>
  <c r="S907" i="54024" s="1"/>
  <c r="S907" i="54025" s="1"/>
  <c r="R907" i="54023"/>
  <c r="O898" i="54023"/>
  <c r="O898" i="54024" s="1"/>
  <c r="O898" i="54025" s="1"/>
  <c r="N898" i="54023"/>
  <c r="N898" i="54024" s="1"/>
  <c r="N898" i="54025" s="1"/>
  <c r="M898" i="54023"/>
  <c r="M898" i="54024" s="1"/>
  <c r="M898" i="54025" s="1"/>
  <c r="L898" i="54023"/>
  <c r="O897" i="54023"/>
  <c r="O897" i="54024" s="1"/>
  <c r="O897" i="54025" s="1"/>
  <c r="N897" i="54023"/>
  <c r="N897" i="54024" s="1"/>
  <c r="N897" i="54025" s="1"/>
  <c r="M897" i="54023"/>
  <c r="M897" i="54024" s="1"/>
  <c r="M897" i="54025" s="1"/>
  <c r="L897" i="54023"/>
  <c r="O896" i="54023"/>
  <c r="O896" i="54024" s="1"/>
  <c r="O896" i="54025" s="1"/>
  <c r="O896" i="54026" s="1"/>
  <c r="O896" i="54027" s="1"/>
  <c r="N896" i="54023"/>
  <c r="N896" i="54024" s="1"/>
  <c r="N896" i="54025" s="1"/>
  <c r="N896" i="54026" s="1"/>
  <c r="N896" i="54027" s="1"/>
  <c r="M896" i="54023"/>
  <c r="M896" i="54024" s="1"/>
  <c r="M896" i="54025" s="1"/>
  <c r="M896" i="54026" s="1"/>
  <c r="M896" i="54027" s="1"/>
  <c r="L896" i="54023"/>
  <c r="O895" i="54023"/>
  <c r="O895" i="54024" s="1"/>
  <c r="O895" i="54025" s="1"/>
  <c r="N895" i="54023"/>
  <c r="N895" i="54024" s="1"/>
  <c r="N895" i="54025" s="1"/>
  <c r="M895" i="54023"/>
  <c r="M895" i="54024" s="1"/>
  <c r="M895" i="54025" s="1"/>
  <c r="L895" i="54023"/>
  <c r="O894" i="54023"/>
  <c r="O894" i="54024" s="1"/>
  <c r="O894" i="54025" s="1"/>
  <c r="N894" i="54023"/>
  <c r="N894" i="54024" s="1"/>
  <c r="N894" i="54025" s="1"/>
  <c r="M894" i="54023"/>
  <c r="M894" i="54024" s="1"/>
  <c r="M894" i="54025" s="1"/>
  <c r="L894" i="54023"/>
  <c r="O893" i="54023"/>
  <c r="O893" i="54024" s="1"/>
  <c r="O893" i="54025" s="1"/>
  <c r="N893" i="54023"/>
  <c r="N893" i="54024" s="1"/>
  <c r="N893" i="54025" s="1"/>
  <c r="M893" i="54023"/>
  <c r="M893" i="54024" s="1"/>
  <c r="M893" i="54025" s="1"/>
  <c r="L893" i="54023"/>
  <c r="O892" i="54023"/>
  <c r="O892" i="54024" s="1"/>
  <c r="O892" i="54025" s="1"/>
  <c r="N892" i="54023"/>
  <c r="N892" i="54024" s="1"/>
  <c r="N892" i="54025" s="1"/>
  <c r="M892" i="54023"/>
  <c r="M892" i="54024" s="1"/>
  <c r="M892" i="54025" s="1"/>
  <c r="L892" i="54023"/>
  <c r="O891" i="54023"/>
  <c r="O891" i="54024" s="1"/>
  <c r="O891" i="54025" s="1"/>
  <c r="N891" i="54023"/>
  <c r="N891" i="54024" s="1"/>
  <c r="N891" i="54025" s="1"/>
  <c r="M891" i="54023"/>
  <c r="M891" i="54024" s="1"/>
  <c r="M891" i="54025" s="1"/>
  <c r="L891" i="54023"/>
  <c r="O890" i="54023"/>
  <c r="O890" i="54024" s="1"/>
  <c r="O890" i="54025" s="1"/>
  <c r="O890" i="54026" s="1"/>
  <c r="O890" i="54027" s="1"/>
  <c r="N890" i="54023"/>
  <c r="N890" i="54024" s="1"/>
  <c r="N890" i="54025" s="1"/>
  <c r="N890" i="54026" s="1"/>
  <c r="N890" i="54027" s="1"/>
  <c r="M890" i="54023"/>
  <c r="M890" i="54024" s="1"/>
  <c r="M890" i="54025" s="1"/>
  <c r="M890" i="54026" s="1"/>
  <c r="M890" i="54027" s="1"/>
  <c r="L890" i="54023"/>
  <c r="O889" i="54023"/>
  <c r="O889" i="54024" s="1"/>
  <c r="O889" i="54025" s="1"/>
  <c r="N889" i="54023"/>
  <c r="N889" i="54024" s="1"/>
  <c r="N889" i="54025" s="1"/>
  <c r="M889" i="54023"/>
  <c r="M889" i="54024" s="1"/>
  <c r="M889" i="54025" s="1"/>
  <c r="L889" i="54023"/>
  <c r="O888" i="54023"/>
  <c r="O888" i="54024" s="1"/>
  <c r="O888" i="54025" s="1"/>
  <c r="N888" i="54023"/>
  <c r="N888" i="54024" s="1"/>
  <c r="N888" i="54025" s="1"/>
  <c r="M888" i="54023"/>
  <c r="M888" i="54024" s="1"/>
  <c r="M888" i="54025" s="1"/>
  <c r="L888" i="54023"/>
  <c r="O887" i="54023"/>
  <c r="O887" i="54024" s="1"/>
  <c r="O887" i="54025" s="1"/>
  <c r="N887" i="54023"/>
  <c r="N887" i="54024" s="1"/>
  <c r="N887" i="54025" s="1"/>
  <c r="M887" i="54023"/>
  <c r="M887" i="54024" s="1"/>
  <c r="M887" i="54025" s="1"/>
  <c r="L887" i="54023"/>
  <c r="O886" i="54023"/>
  <c r="O886" i="54024" s="1"/>
  <c r="O886" i="54025" s="1"/>
  <c r="N886" i="54023"/>
  <c r="N886" i="54024" s="1"/>
  <c r="N886" i="54025" s="1"/>
  <c r="M886" i="54023"/>
  <c r="M886" i="54024" s="1"/>
  <c r="M886" i="54025" s="1"/>
  <c r="L886" i="54023"/>
  <c r="O885" i="54023"/>
  <c r="O885" i="54024" s="1"/>
  <c r="O885" i="54025" s="1"/>
  <c r="O885" i="54026" s="1"/>
  <c r="O885" i="54027" s="1"/>
  <c r="N885" i="54023"/>
  <c r="N885" i="54024" s="1"/>
  <c r="N885" i="54025" s="1"/>
  <c r="N885" i="54026" s="1"/>
  <c r="N885" i="54027" s="1"/>
  <c r="M885" i="54023"/>
  <c r="M885" i="54024" s="1"/>
  <c r="M885" i="54025" s="1"/>
  <c r="M885" i="54026" s="1"/>
  <c r="M885" i="54027" s="1"/>
  <c r="L885" i="54023"/>
  <c r="O884" i="54023"/>
  <c r="O884" i="54024" s="1"/>
  <c r="O884" i="54025" s="1"/>
  <c r="N884" i="54023"/>
  <c r="N884" i="54024" s="1"/>
  <c r="N884" i="54025" s="1"/>
  <c r="M884" i="54023"/>
  <c r="M884" i="54024" s="1"/>
  <c r="M884" i="54025" s="1"/>
  <c r="L884" i="54023"/>
  <c r="O883" i="54023"/>
  <c r="O883" i="54024" s="1"/>
  <c r="O883" i="54025" s="1"/>
  <c r="N883" i="54023"/>
  <c r="N883" i="54024" s="1"/>
  <c r="N883" i="54025" s="1"/>
  <c r="M883" i="54023"/>
  <c r="M883" i="54024" s="1"/>
  <c r="M883" i="54025" s="1"/>
  <c r="L883" i="54023"/>
  <c r="O882" i="54023"/>
  <c r="O882" i="54024" s="1"/>
  <c r="O882" i="54025" s="1"/>
  <c r="N882" i="54023"/>
  <c r="N882" i="54024" s="1"/>
  <c r="N882" i="54025" s="1"/>
  <c r="M882" i="54023"/>
  <c r="M882" i="54024" s="1"/>
  <c r="M882" i="54025" s="1"/>
  <c r="L882" i="54023"/>
  <c r="O881" i="54023"/>
  <c r="O881" i="54024" s="1"/>
  <c r="O881" i="54025" s="1"/>
  <c r="O881" i="54026" s="1"/>
  <c r="O881" i="54027" s="1"/>
  <c r="N881" i="54023"/>
  <c r="N881" i="54024" s="1"/>
  <c r="N881" i="54025" s="1"/>
  <c r="N881" i="54026" s="1"/>
  <c r="N881" i="54027" s="1"/>
  <c r="M881" i="54023"/>
  <c r="M881" i="54024" s="1"/>
  <c r="M881" i="54025" s="1"/>
  <c r="M881" i="54026" s="1"/>
  <c r="M881" i="54027" s="1"/>
  <c r="L881" i="54023"/>
  <c r="O880" i="54023"/>
  <c r="O880" i="54024" s="1"/>
  <c r="O880" i="54025" s="1"/>
  <c r="N880" i="54023"/>
  <c r="N880" i="54024" s="1"/>
  <c r="N880" i="54025" s="1"/>
  <c r="M880" i="54023"/>
  <c r="M880" i="54024" s="1"/>
  <c r="M880" i="54025" s="1"/>
  <c r="L880" i="54023"/>
  <c r="O879" i="54023"/>
  <c r="O879" i="54024" s="1"/>
  <c r="O879" i="54025" s="1"/>
  <c r="N879" i="54023"/>
  <c r="N879" i="54024" s="1"/>
  <c r="N879" i="54025" s="1"/>
  <c r="M879" i="54023"/>
  <c r="M879" i="54024" s="1"/>
  <c r="M879" i="54025" s="1"/>
  <c r="L879" i="54023"/>
  <c r="O869" i="54023"/>
  <c r="O869" i="54024" s="1"/>
  <c r="O869" i="54025" s="1"/>
  <c r="N869" i="54023"/>
  <c r="N869" i="54024" s="1"/>
  <c r="N869" i="54025" s="1"/>
  <c r="M869" i="54023"/>
  <c r="M869" i="54024" s="1"/>
  <c r="M869" i="54025" s="1"/>
  <c r="L869" i="54023"/>
  <c r="O868" i="54023"/>
  <c r="O868" i="54024" s="1"/>
  <c r="O868" i="54025" s="1"/>
  <c r="N868" i="54023"/>
  <c r="N868" i="54024" s="1"/>
  <c r="N868" i="54025" s="1"/>
  <c r="M868" i="54023"/>
  <c r="M868" i="54024" s="1"/>
  <c r="M868" i="54025" s="1"/>
  <c r="L868" i="54023"/>
  <c r="O867" i="54023"/>
  <c r="O867" i="54024" s="1"/>
  <c r="O867" i="54025" s="1"/>
  <c r="N867" i="54023"/>
  <c r="N867" i="54024" s="1"/>
  <c r="N867" i="54025" s="1"/>
  <c r="M867" i="54023"/>
  <c r="M867" i="54024" s="1"/>
  <c r="M867" i="54025" s="1"/>
  <c r="L867" i="54023"/>
  <c r="O866" i="54023"/>
  <c r="O866" i="54024" s="1"/>
  <c r="O866" i="54025" s="1"/>
  <c r="N866" i="54023"/>
  <c r="N866" i="54024" s="1"/>
  <c r="N866" i="54025" s="1"/>
  <c r="M866" i="54023"/>
  <c r="M866" i="54024" s="1"/>
  <c r="M866" i="54025" s="1"/>
  <c r="L866" i="54023"/>
  <c r="O865" i="54023"/>
  <c r="O865" i="54024" s="1"/>
  <c r="O865" i="54025" s="1"/>
  <c r="N865" i="54023"/>
  <c r="N865" i="54024" s="1"/>
  <c r="N865" i="54025" s="1"/>
  <c r="M865" i="54023"/>
  <c r="M865" i="54024" s="1"/>
  <c r="M865" i="54025" s="1"/>
  <c r="L865" i="54023"/>
  <c r="O864" i="54023"/>
  <c r="O864" i="54024" s="1"/>
  <c r="O864" i="54025" s="1"/>
  <c r="N864" i="54023"/>
  <c r="N864" i="54024" s="1"/>
  <c r="N864" i="54025" s="1"/>
  <c r="M864" i="54023"/>
  <c r="M864" i="54024" s="1"/>
  <c r="M864" i="54025" s="1"/>
  <c r="L864" i="54023"/>
  <c r="O863" i="54023"/>
  <c r="O863" i="54024" s="1"/>
  <c r="O863" i="54025" s="1"/>
  <c r="N863" i="54023"/>
  <c r="N863" i="54024" s="1"/>
  <c r="N863" i="54025" s="1"/>
  <c r="M863" i="54023"/>
  <c r="M863" i="54024" s="1"/>
  <c r="M863" i="54025" s="1"/>
  <c r="L863" i="54023"/>
  <c r="O862" i="54023"/>
  <c r="O862" i="54024" s="1"/>
  <c r="O862" i="54025" s="1"/>
  <c r="N862" i="54023"/>
  <c r="N862" i="54024" s="1"/>
  <c r="N862" i="54025" s="1"/>
  <c r="M862" i="54023"/>
  <c r="M862" i="54024" s="1"/>
  <c r="M862" i="54025" s="1"/>
  <c r="L862" i="54023"/>
  <c r="O861" i="54023"/>
  <c r="O861" i="54024" s="1"/>
  <c r="O861" i="54025" s="1"/>
  <c r="N861" i="54023"/>
  <c r="N861" i="54024" s="1"/>
  <c r="N861" i="54025" s="1"/>
  <c r="M861" i="54023"/>
  <c r="M861" i="54024" s="1"/>
  <c r="M861" i="54025" s="1"/>
  <c r="L861" i="54023"/>
  <c r="O860" i="54023"/>
  <c r="O860" i="54024" s="1"/>
  <c r="O860" i="54025" s="1"/>
  <c r="N860" i="54023"/>
  <c r="N860" i="54024" s="1"/>
  <c r="N860" i="54025" s="1"/>
  <c r="M860" i="54023"/>
  <c r="M860" i="54024" s="1"/>
  <c r="M860" i="54025" s="1"/>
  <c r="L860" i="54023"/>
  <c r="O859" i="54023"/>
  <c r="O859" i="54024" s="1"/>
  <c r="O859" i="54025" s="1"/>
  <c r="N859" i="54023"/>
  <c r="N859" i="54024" s="1"/>
  <c r="N859" i="54025" s="1"/>
  <c r="M859" i="54023"/>
  <c r="M859" i="54024" s="1"/>
  <c r="M859" i="54025" s="1"/>
  <c r="L859" i="54023"/>
  <c r="O858" i="54023"/>
  <c r="O858" i="54024" s="1"/>
  <c r="O858" i="54025" s="1"/>
  <c r="N858" i="54023"/>
  <c r="N858" i="54024" s="1"/>
  <c r="N858" i="54025" s="1"/>
  <c r="M858" i="54023"/>
  <c r="M858" i="54024" s="1"/>
  <c r="M858" i="54025" s="1"/>
  <c r="L858" i="54023"/>
  <c r="O857" i="54023"/>
  <c r="O857" i="54024" s="1"/>
  <c r="O857" i="54025" s="1"/>
  <c r="N857" i="54023"/>
  <c r="N857" i="54024" s="1"/>
  <c r="N857" i="54025" s="1"/>
  <c r="M857" i="54023"/>
  <c r="M857" i="54024" s="1"/>
  <c r="M857" i="54025" s="1"/>
  <c r="L857" i="54023"/>
  <c r="O856" i="54023"/>
  <c r="O856" i="54024" s="1"/>
  <c r="O856" i="54025" s="1"/>
  <c r="N856" i="54023"/>
  <c r="N856" i="54024" s="1"/>
  <c r="N856" i="54025" s="1"/>
  <c r="M856" i="54023"/>
  <c r="M856" i="54024" s="1"/>
  <c r="M856" i="54025" s="1"/>
  <c r="L856" i="54023"/>
  <c r="O855" i="54023"/>
  <c r="O855" i="54024" s="1"/>
  <c r="O855" i="54025" s="1"/>
  <c r="O855" i="54026" s="1"/>
  <c r="O855" i="54027" s="1"/>
  <c r="N855" i="54023"/>
  <c r="N855" i="54024" s="1"/>
  <c r="N855" i="54025" s="1"/>
  <c r="N855" i="54026" s="1"/>
  <c r="N855" i="54027" s="1"/>
  <c r="M855" i="54023"/>
  <c r="M855" i="54024" s="1"/>
  <c r="M855" i="54025" s="1"/>
  <c r="M855" i="54026" s="1"/>
  <c r="M855" i="54027" s="1"/>
  <c r="L855" i="54023"/>
  <c r="O854" i="54023"/>
  <c r="O854" i="54024" s="1"/>
  <c r="O854" i="54025" s="1"/>
  <c r="N854" i="54023"/>
  <c r="N854" i="54024" s="1"/>
  <c r="N854" i="54025" s="1"/>
  <c r="M854" i="54023"/>
  <c r="M854" i="54024" s="1"/>
  <c r="M854" i="54025" s="1"/>
  <c r="L854" i="54023"/>
  <c r="O853" i="54023"/>
  <c r="O853" i="54024" s="1"/>
  <c r="O853" i="54025" s="1"/>
  <c r="N853" i="54023"/>
  <c r="N853" i="54024" s="1"/>
  <c r="N853" i="54025" s="1"/>
  <c r="M853" i="54023"/>
  <c r="M853" i="54024" s="1"/>
  <c r="M853" i="54025" s="1"/>
  <c r="L853" i="54023"/>
  <c r="O852" i="54023"/>
  <c r="O852" i="54024" s="1"/>
  <c r="O852" i="54025" s="1"/>
  <c r="N852" i="54023"/>
  <c r="N852" i="54024" s="1"/>
  <c r="N852" i="54025" s="1"/>
  <c r="M852" i="54023"/>
  <c r="M852" i="54024" s="1"/>
  <c r="M852" i="54025" s="1"/>
  <c r="L852" i="54023"/>
  <c r="O851" i="54023"/>
  <c r="O851" i="54024" s="1"/>
  <c r="O851" i="54025" s="1"/>
  <c r="N851" i="54023"/>
  <c r="N851" i="54024" s="1"/>
  <c r="N851" i="54025" s="1"/>
  <c r="M851" i="54023"/>
  <c r="M851" i="54024" s="1"/>
  <c r="M851" i="54025" s="1"/>
  <c r="L851" i="54023"/>
  <c r="O850" i="54023"/>
  <c r="O850" i="54024" s="1"/>
  <c r="O850" i="54025" s="1"/>
  <c r="N850" i="54023"/>
  <c r="N850" i="54024" s="1"/>
  <c r="N850" i="54025" s="1"/>
  <c r="M850" i="54023"/>
  <c r="M850" i="54024" s="1"/>
  <c r="M850" i="54025" s="1"/>
  <c r="L850" i="54023"/>
  <c r="O849" i="54023"/>
  <c r="O849" i="54024" s="1"/>
  <c r="O849" i="54025" s="1"/>
  <c r="N849" i="54023"/>
  <c r="N849" i="54024" s="1"/>
  <c r="N849" i="54025" s="1"/>
  <c r="M849" i="54023"/>
  <c r="M849" i="54024" s="1"/>
  <c r="M849" i="54025" s="1"/>
  <c r="L849" i="54023"/>
  <c r="O848" i="54023"/>
  <c r="O848" i="54024" s="1"/>
  <c r="O848" i="54025" s="1"/>
  <c r="N848" i="54023"/>
  <c r="N848" i="54024" s="1"/>
  <c r="N848" i="54025" s="1"/>
  <c r="M848" i="54023"/>
  <c r="M848" i="54024" s="1"/>
  <c r="M848" i="54025" s="1"/>
  <c r="L848" i="54023"/>
  <c r="O847" i="54023"/>
  <c r="O847" i="54024" s="1"/>
  <c r="O847" i="54025" s="1"/>
  <c r="N847" i="54023"/>
  <c r="N847" i="54024" s="1"/>
  <c r="N847" i="54025" s="1"/>
  <c r="M847" i="54023"/>
  <c r="M847" i="54024" s="1"/>
  <c r="M847" i="54025" s="1"/>
  <c r="L847" i="54023"/>
  <c r="O846" i="54023"/>
  <c r="O846" i="54024" s="1"/>
  <c r="O846" i="54025" s="1"/>
  <c r="N846" i="54023"/>
  <c r="N846" i="54024" s="1"/>
  <c r="N846" i="54025" s="1"/>
  <c r="M846" i="54023"/>
  <c r="M846" i="54024" s="1"/>
  <c r="M846" i="54025" s="1"/>
  <c r="L846" i="54023"/>
  <c r="O845" i="54023"/>
  <c r="O845" i="54024" s="1"/>
  <c r="O845" i="54025" s="1"/>
  <c r="N845" i="54023"/>
  <c r="N845" i="54024" s="1"/>
  <c r="N845" i="54025" s="1"/>
  <c r="M845" i="54023"/>
  <c r="M845" i="54024" s="1"/>
  <c r="M845" i="54025" s="1"/>
  <c r="L845" i="54023"/>
  <c r="O844" i="54023"/>
  <c r="O844" i="54024" s="1"/>
  <c r="O844" i="54025" s="1"/>
  <c r="N844" i="54023"/>
  <c r="N844" i="54024" s="1"/>
  <c r="N844" i="54025" s="1"/>
  <c r="M844" i="54023"/>
  <c r="M844" i="54024" s="1"/>
  <c r="M844" i="54025" s="1"/>
  <c r="L844" i="54023"/>
  <c r="O843" i="54023"/>
  <c r="O843" i="54024" s="1"/>
  <c r="O843" i="54025" s="1"/>
  <c r="N843" i="54023"/>
  <c r="N843" i="54024" s="1"/>
  <c r="N843" i="54025" s="1"/>
  <c r="M843" i="54023"/>
  <c r="M843" i="54024" s="1"/>
  <c r="M843" i="54025" s="1"/>
  <c r="L843" i="54023"/>
  <c r="O842" i="54023"/>
  <c r="O842" i="54024" s="1"/>
  <c r="O842" i="54025" s="1"/>
  <c r="N842" i="54023"/>
  <c r="N842" i="54024" s="1"/>
  <c r="N842" i="54025" s="1"/>
  <c r="M842" i="54023"/>
  <c r="M842" i="54024" s="1"/>
  <c r="M842" i="54025" s="1"/>
  <c r="L842" i="54023"/>
  <c r="O841" i="54023"/>
  <c r="O841" i="54024" s="1"/>
  <c r="O841" i="54025" s="1"/>
  <c r="N841" i="54023"/>
  <c r="N841" i="54024" s="1"/>
  <c r="N841" i="54025" s="1"/>
  <c r="M841" i="54023"/>
  <c r="M841" i="54024" s="1"/>
  <c r="M841" i="54025" s="1"/>
  <c r="L841" i="54023"/>
  <c r="O840" i="54023"/>
  <c r="O840" i="54024" s="1"/>
  <c r="O840" i="54025" s="1"/>
  <c r="N840" i="54023"/>
  <c r="N840" i="54024" s="1"/>
  <c r="N840" i="54025" s="1"/>
  <c r="M840" i="54023"/>
  <c r="M840" i="54024" s="1"/>
  <c r="M840" i="54025" s="1"/>
  <c r="L840" i="54023"/>
  <c r="O839" i="54023"/>
  <c r="O839" i="54024" s="1"/>
  <c r="O839" i="54025" s="1"/>
  <c r="N839" i="54023"/>
  <c r="N839" i="54024" s="1"/>
  <c r="N839" i="54025" s="1"/>
  <c r="M839" i="54023"/>
  <c r="M839" i="54024" s="1"/>
  <c r="M839" i="54025" s="1"/>
  <c r="L839" i="54023"/>
  <c r="O838" i="54023"/>
  <c r="O838" i="54024" s="1"/>
  <c r="O838" i="54025" s="1"/>
  <c r="N838" i="54023"/>
  <c r="N838" i="54024" s="1"/>
  <c r="N838" i="54025" s="1"/>
  <c r="M838" i="54023"/>
  <c r="M838" i="54024" s="1"/>
  <c r="M838" i="54025" s="1"/>
  <c r="L838" i="54023"/>
  <c r="O837" i="54023"/>
  <c r="O837" i="54024" s="1"/>
  <c r="O837" i="54025" s="1"/>
  <c r="N837" i="54023"/>
  <c r="N837" i="54024" s="1"/>
  <c r="N837" i="54025" s="1"/>
  <c r="M837" i="54023"/>
  <c r="M837" i="54024" s="1"/>
  <c r="M837" i="54025" s="1"/>
  <c r="L837" i="54023"/>
  <c r="O836" i="54023"/>
  <c r="O836" i="54024" s="1"/>
  <c r="O836" i="54025" s="1"/>
  <c r="N836" i="54023"/>
  <c r="N836" i="54024" s="1"/>
  <c r="N836" i="54025" s="1"/>
  <c r="M836" i="54023"/>
  <c r="M836" i="54024" s="1"/>
  <c r="M836" i="54025" s="1"/>
  <c r="L836" i="54023"/>
  <c r="O835" i="54023"/>
  <c r="O835" i="54024" s="1"/>
  <c r="O835" i="54025" s="1"/>
  <c r="N835" i="54023"/>
  <c r="N835" i="54024" s="1"/>
  <c r="N835" i="54025" s="1"/>
  <c r="M835" i="54023"/>
  <c r="M835" i="54024" s="1"/>
  <c r="M835" i="54025" s="1"/>
  <c r="L835" i="54023"/>
  <c r="O834" i="54023"/>
  <c r="O834" i="54024" s="1"/>
  <c r="O834" i="54025" s="1"/>
  <c r="N834" i="54023"/>
  <c r="N834" i="54024" s="1"/>
  <c r="N834" i="54025" s="1"/>
  <c r="M834" i="54023"/>
  <c r="M834" i="54024" s="1"/>
  <c r="M834" i="54025" s="1"/>
  <c r="L834" i="54023"/>
  <c r="O833" i="54023"/>
  <c r="O833" i="54024" s="1"/>
  <c r="O833" i="54025" s="1"/>
  <c r="N833" i="54023"/>
  <c r="N833" i="54024" s="1"/>
  <c r="N833" i="54025" s="1"/>
  <c r="M833" i="54023"/>
  <c r="M833" i="54024" s="1"/>
  <c r="M833" i="54025" s="1"/>
  <c r="L833" i="54023"/>
  <c r="O832" i="54023"/>
  <c r="O832" i="54024" s="1"/>
  <c r="O832" i="54025" s="1"/>
  <c r="N832" i="54023"/>
  <c r="N832" i="54024" s="1"/>
  <c r="N832" i="54025" s="1"/>
  <c r="M832" i="54023"/>
  <c r="M832" i="54024" s="1"/>
  <c r="M832" i="54025" s="1"/>
  <c r="L832" i="54023"/>
  <c r="N822" i="54023"/>
  <c r="N821" i="54023"/>
  <c r="N821" i="54024" s="1"/>
  <c r="N821" i="54025" s="1"/>
  <c r="N821" i="54026" s="1"/>
  <c r="N821" i="54027" s="1"/>
  <c r="N820" i="54023"/>
  <c r="N820" i="54024" s="1"/>
  <c r="N820" i="54025" s="1"/>
  <c r="N820" i="54026" s="1"/>
  <c r="N820" i="54027" s="1"/>
  <c r="N819" i="54023"/>
  <c r="N819" i="54024" s="1"/>
  <c r="N819" i="54025" s="1"/>
  <c r="N819" i="54026" s="1"/>
  <c r="N819" i="54027" s="1"/>
  <c r="N818" i="54023"/>
  <c r="N818" i="54024" s="1"/>
  <c r="N818" i="54025" s="1"/>
  <c r="N818" i="54026" s="1"/>
  <c r="N818" i="54027" s="1"/>
  <c r="N817" i="54023"/>
  <c r="N817" i="54024" s="1"/>
  <c r="N817" i="54025" s="1"/>
  <c r="N817" i="54026" s="1"/>
  <c r="N817" i="54027" s="1"/>
  <c r="N816" i="54023"/>
  <c r="N816" i="54024" s="1"/>
  <c r="N816" i="54025" s="1"/>
  <c r="N816" i="54026" s="1"/>
  <c r="N816" i="54027" s="1"/>
  <c r="N815" i="54023"/>
  <c r="N815" i="54024" s="1"/>
  <c r="N815" i="54025" s="1"/>
  <c r="N815" i="54026" s="1"/>
  <c r="N815" i="54027" s="1"/>
  <c r="N814" i="54023"/>
  <c r="N814" i="54024" s="1"/>
  <c r="N814" i="54025" s="1"/>
  <c r="N814" i="54026" s="1"/>
  <c r="N814" i="54027" s="1"/>
  <c r="N813" i="54023"/>
  <c r="N812" i="54023"/>
  <c r="N812" i="54024" s="1"/>
  <c r="N812" i="54025" s="1"/>
  <c r="N812" i="54026" s="1"/>
  <c r="N812" i="54027" s="1"/>
  <c r="N811" i="54023"/>
  <c r="N811" i="54024" s="1"/>
  <c r="N811" i="54025" s="1"/>
  <c r="N811" i="54026" s="1"/>
  <c r="N811" i="54027" s="1"/>
  <c r="N810" i="54023"/>
  <c r="N810" i="54024" s="1"/>
  <c r="N810" i="54025" s="1"/>
  <c r="N810" i="54026" s="1"/>
  <c r="N810" i="54027" s="1"/>
  <c r="N809" i="54023"/>
  <c r="N809" i="54024" s="1"/>
  <c r="N809" i="54025" s="1"/>
  <c r="N809" i="54026" s="1"/>
  <c r="N809" i="54027" s="1"/>
  <c r="N808" i="54023"/>
  <c r="N808" i="54024" s="1"/>
  <c r="N808" i="54025" s="1"/>
  <c r="N808" i="54026" s="1"/>
  <c r="N808" i="54027" s="1"/>
  <c r="L822" i="54023"/>
  <c r="L822" i="54024" s="1"/>
  <c r="L822" i="54025" s="1"/>
  <c r="L822" i="54026" s="1"/>
  <c r="L822" i="54027" s="1"/>
  <c r="L821" i="54023"/>
  <c r="L821" i="54024" s="1"/>
  <c r="L821" i="54025" s="1"/>
  <c r="L821" i="54026" s="1"/>
  <c r="L821" i="54027" s="1"/>
  <c r="L820" i="54023"/>
  <c r="L820" i="54024" s="1"/>
  <c r="L820" i="54025" s="1"/>
  <c r="L820" i="54026" s="1"/>
  <c r="L820" i="54027" s="1"/>
  <c r="L819" i="54023"/>
  <c r="L818" i="54023"/>
  <c r="L817" i="54023"/>
  <c r="L817" i="54024" s="1"/>
  <c r="L817" i="54025" s="1"/>
  <c r="L817" i="54026" s="1"/>
  <c r="L817" i="54027" s="1"/>
  <c r="L816" i="54023"/>
  <c r="L816" i="54024" s="1"/>
  <c r="L816" i="54025" s="1"/>
  <c r="L816" i="54026" s="1"/>
  <c r="L816" i="54027" s="1"/>
  <c r="L815" i="54023"/>
  <c r="L815" i="54024" s="1"/>
  <c r="L815" i="54025" s="1"/>
  <c r="L815" i="54026" s="1"/>
  <c r="L815" i="54027" s="1"/>
  <c r="L814" i="54023"/>
  <c r="L814" i="54024" s="1"/>
  <c r="L814" i="54025" s="1"/>
  <c r="L814" i="54026" s="1"/>
  <c r="L814" i="54027" s="1"/>
  <c r="L813" i="54023"/>
  <c r="L813" i="54024" s="1"/>
  <c r="L813" i="54025" s="1"/>
  <c r="L813" i="54026" s="1"/>
  <c r="L813" i="54027" s="1"/>
  <c r="L812" i="54023"/>
  <c r="L811" i="54023"/>
  <c r="L810" i="54023"/>
  <c r="L810" i="54024" s="1"/>
  <c r="L810" i="54025" s="1"/>
  <c r="L810" i="54026" s="1"/>
  <c r="L810" i="54027" s="1"/>
  <c r="L809" i="54023"/>
  <c r="L808" i="54023"/>
  <c r="L808" i="54024" s="1"/>
  <c r="L808" i="54025" s="1"/>
  <c r="L808" i="54026" s="1"/>
  <c r="L808" i="54027" s="1"/>
  <c r="J822" i="54023"/>
  <c r="J822" i="54024" s="1"/>
  <c r="J822" i="54025" s="1"/>
  <c r="J822" i="54026" s="1"/>
  <c r="J822" i="54027" s="1"/>
  <c r="J821" i="54023"/>
  <c r="J821" i="54024" s="1"/>
  <c r="J821" i="54025" s="1"/>
  <c r="J821" i="54026" s="1"/>
  <c r="J821" i="54027" s="1"/>
  <c r="J820" i="54023"/>
  <c r="J820" i="54024" s="1"/>
  <c r="J820" i="54025" s="1"/>
  <c r="J820" i="54026" s="1"/>
  <c r="J820" i="54027" s="1"/>
  <c r="J819" i="54023"/>
  <c r="J819" i="54024" s="1"/>
  <c r="J819" i="54025" s="1"/>
  <c r="J819" i="54026" s="1"/>
  <c r="J819" i="54027" s="1"/>
  <c r="J818" i="54023"/>
  <c r="J817" i="54023"/>
  <c r="J817" i="54024" s="1"/>
  <c r="J817" i="54025" s="1"/>
  <c r="J817" i="54026" s="1"/>
  <c r="J817" i="54027" s="1"/>
  <c r="J816" i="54023"/>
  <c r="J816" i="54024" s="1"/>
  <c r="J816" i="54025" s="1"/>
  <c r="J816" i="54026" s="1"/>
  <c r="J816" i="54027" s="1"/>
  <c r="J815" i="54023"/>
  <c r="J815" i="54024" s="1"/>
  <c r="J815" i="54025" s="1"/>
  <c r="J815" i="54026" s="1"/>
  <c r="J815" i="54027" s="1"/>
  <c r="J814" i="54023"/>
  <c r="J814" i="54024" s="1"/>
  <c r="J814" i="54025" s="1"/>
  <c r="J814" i="54026" s="1"/>
  <c r="J814" i="54027" s="1"/>
  <c r="J813" i="54023"/>
  <c r="J813" i="54024" s="1"/>
  <c r="J813" i="54025" s="1"/>
  <c r="J813" i="54026" s="1"/>
  <c r="J813" i="54027" s="1"/>
  <c r="J812" i="54023"/>
  <c r="J811" i="54023"/>
  <c r="J810" i="54023"/>
  <c r="J809" i="54023"/>
  <c r="J808" i="54023"/>
  <c r="J808" i="54024" s="1"/>
  <c r="J808" i="54025" s="1"/>
  <c r="J808" i="54026" s="1"/>
  <c r="J808" i="54027" s="1"/>
  <c r="H822" i="54023"/>
  <c r="H822" i="54024" s="1"/>
  <c r="H822" i="54025" s="1"/>
  <c r="H822" i="54026" s="1"/>
  <c r="H822" i="54027" s="1"/>
  <c r="H821" i="54023"/>
  <c r="H821" i="54024" s="1"/>
  <c r="H821" i="54025" s="1"/>
  <c r="H821" i="54026" s="1"/>
  <c r="H821" i="54027" s="1"/>
  <c r="H820" i="54023"/>
  <c r="H820" i="54024" s="1"/>
  <c r="H820" i="54025" s="1"/>
  <c r="H820" i="54026" s="1"/>
  <c r="H820" i="54027" s="1"/>
  <c r="H819" i="54023"/>
  <c r="H819" i="54024" s="1"/>
  <c r="H819" i="54025" s="1"/>
  <c r="H819" i="54026" s="1"/>
  <c r="H819" i="54027" s="1"/>
  <c r="H818" i="54023"/>
  <c r="H818" i="54024" s="1"/>
  <c r="H818" i="54025" s="1"/>
  <c r="H818" i="54026" s="1"/>
  <c r="H818" i="54027" s="1"/>
  <c r="H817" i="54023"/>
  <c r="H816" i="54023"/>
  <c r="H816" i="54024" s="1"/>
  <c r="H816" i="54025" s="1"/>
  <c r="H816" i="54026" s="1"/>
  <c r="H816" i="54027" s="1"/>
  <c r="H815" i="54023"/>
  <c r="H814" i="54023"/>
  <c r="H813" i="54023"/>
  <c r="H813" i="54024" s="1"/>
  <c r="H813" i="54025" s="1"/>
  <c r="H813" i="54026" s="1"/>
  <c r="H813" i="54027" s="1"/>
  <c r="H812" i="54023"/>
  <c r="H812" i="54024" s="1"/>
  <c r="H812" i="54025" s="1"/>
  <c r="H812" i="54026" s="1"/>
  <c r="H812" i="54027" s="1"/>
  <c r="H811" i="54023"/>
  <c r="H811" i="54024" s="1"/>
  <c r="H811" i="54025" s="1"/>
  <c r="H811" i="54026" s="1"/>
  <c r="H811" i="54027" s="1"/>
  <c r="H810" i="54023"/>
  <c r="H810" i="54024" s="1"/>
  <c r="H810" i="54025" s="1"/>
  <c r="H810" i="54026" s="1"/>
  <c r="H810" i="54027" s="1"/>
  <c r="H809" i="54023"/>
  <c r="H809" i="54024" s="1"/>
  <c r="H809" i="54025" s="1"/>
  <c r="H809" i="54026" s="1"/>
  <c r="H809" i="54027" s="1"/>
  <c r="H808" i="54023"/>
  <c r="H808" i="54024" s="1"/>
  <c r="H808" i="54025" s="1"/>
  <c r="H808" i="54026" s="1"/>
  <c r="H808" i="54027" s="1"/>
  <c r="F822" i="54023"/>
  <c r="F822" i="54024" s="1"/>
  <c r="F822" i="54025" s="1"/>
  <c r="F822" i="54026" s="1"/>
  <c r="F822" i="54027" s="1"/>
  <c r="F821" i="54023"/>
  <c r="F820" i="54023"/>
  <c r="F819" i="54023"/>
  <c r="F818" i="54023"/>
  <c r="F817" i="54023"/>
  <c r="F816" i="54023"/>
  <c r="F815" i="54023"/>
  <c r="F814" i="54023"/>
  <c r="F813" i="54023"/>
  <c r="F813" i="54024" s="1"/>
  <c r="F813" i="54025" s="1"/>
  <c r="F813" i="54026" s="1"/>
  <c r="F813" i="54027" s="1"/>
  <c r="F812" i="54023"/>
  <c r="F811" i="54023"/>
  <c r="F810" i="54023"/>
  <c r="F809" i="54023"/>
  <c r="F808" i="54023"/>
  <c r="R802" i="54023"/>
  <c r="R802" i="54024" s="1"/>
  <c r="R802" i="54025" s="1"/>
  <c r="R802" i="54026" s="1"/>
  <c r="R802" i="54027" s="1"/>
  <c r="R801" i="54023"/>
  <c r="R801" i="54024" s="1"/>
  <c r="R801" i="54025" s="1"/>
  <c r="R801" i="54026" s="1"/>
  <c r="R801" i="54027" s="1"/>
  <c r="R800" i="54023"/>
  <c r="R800" i="54024" s="1"/>
  <c r="R800" i="54025" s="1"/>
  <c r="R800" i="54026" s="1"/>
  <c r="R800" i="54027" s="1"/>
  <c r="R799" i="54023"/>
  <c r="R799" i="54024" s="1"/>
  <c r="R799" i="54025" s="1"/>
  <c r="R799" i="54026" s="1"/>
  <c r="R799" i="54027" s="1"/>
  <c r="R798" i="54023"/>
  <c r="R798" i="54024" s="1"/>
  <c r="R798" i="54025" s="1"/>
  <c r="R798" i="54026" s="1"/>
  <c r="R798" i="54027" s="1"/>
  <c r="R797" i="54023"/>
  <c r="R797" i="54024" s="1"/>
  <c r="R797" i="54025" s="1"/>
  <c r="R797" i="54026" s="1"/>
  <c r="R797" i="54027" s="1"/>
  <c r="R796" i="54023"/>
  <c r="R796" i="54024" s="1"/>
  <c r="R796" i="54025" s="1"/>
  <c r="R796" i="54026" s="1"/>
  <c r="R796" i="54027" s="1"/>
  <c r="R795" i="54023"/>
  <c r="R795" i="54024" s="1"/>
  <c r="R795" i="54025" s="1"/>
  <c r="R795" i="54026" s="1"/>
  <c r="R795" i="54027" s="1"/>
  <c r="R794" i="54023"/>
  <c r="R793" i="54023"/>
  <c r="R793" i="54024" s="1"/>
  <c r="R793" i="54025" s="1"/>
  <c r="R793" i="54026" s="1"/>
  <c r="R793" i="54027" s="1"/>
  <c r="R792" i="54023"/>
  <c r="R792" i="54024" s="1"/>
  <c r="R792" i="54025" s="1"/>
  <c r="R792" i="54026" s="1"/>
  <c r="R792" i="54027" s="1"/>
  <c r="R791" i="54023"/>
  <c r="R791" i="54024" s="1"/>
  <c r="R791" i="54025" s="1"/>
  <c r="R791" i="54026" s="1"/>
  <c r="R791" i="54027" s="1"/>
  <c r="R790" i="54023"/>
  <c r="R790" i="54024" s="1"/>
  <c r="R790" i="54025" s="1"/>
  <c r="R790" i="54026" s="1"/>
  <c r="R790" i="54027" s="1"/>
  <c r="R789" i="54023"/>
  <c r="R789" i="54024" s="1"/>
  <c r="R789" i="54025" s="1"/>
  <c r="R789" i="54026" s="1"/>
  <c r="R789" i="54027" s="1"/>
  <c r="R788" i="54023"/>
  <c r="R788" i="54024" s="1"/>
  <c r="R788" i="54025" s="1"/>
  <c r="R788" i="54026" s="1"/>
  <c r="R788" i="54027" s="1"/>
  <c r="R787" i="54023"/>
  <c r="R787" i="54024" s="1"/>
  <c r="R787" i="54025" s="1"/>
  <c r="R787" i="54026" s="1"/>
  <c r="R787" i="54027" s="1"/>
  <c r="R786" i="54023"/>
  <c r="R786" i="54024" s="1"/>
  <c r="R786" i="54025" s="1"/>
  <c r="R786" i="54026" s="1"/>
  <c r="R786" i="54027" s="1"/>
  <c r="R785" i="54023"/>
  <c r="R785" i="54024" s="1"/>
  <c r="R785" i="54025" s="1"/>
  <c r="R785" i="54026" s="1"/>
  <c r="R785" i="54027" s="1"/>
  <c r="R784" i="54023"/>
  <c r="R784" i="54024" s="1"/>
  <c r="R784" i="54025" s="1"/>
  <c r="R784" i="54026" s="1"/>
  <c r="R784" i="54027" s="1"/>
  <c r="R783" i="54023"/>
  <c r="R783" i="54024" s="1"/>
  <c r="R783" i="54025" s="1"/>
  <c r="R783" i="54026" s="1"/>
  <c r="R783" i="54027" s="1"/>
  <c r="R782" i="54023"/>
  <c r="R782" i="54024" s="1"/>
  <c r="R782" i="54025" s="1"/>
  <c r="R782" i="54026" s="1"/>
  <c r="R782" i="54027" s="1"/>
  <c r="R781" i="54023"/>
  <c r="R781" i="54024" s="1"/>
  <c r="R781" i="54025" s="1"/>
  <c r="R781" i="54026" s="1"/>
  <c r="R781" i="54027" s="1"/>
  <c r="P802" i="54023"/>
  <c r="P802" i="54024" s="1"/>
  <c r="P802" i="54025" s="1"/>
  <c r="P802" i="54026" s="1"/>
  <c r="P802" i="54027" s="1"/>
  <c r="P801" i="54023"/>
  <c r="P801" i="54024" s="1"/>
  <c r="P801" i="54025" s="1"/>
  <c r="P801" i="54026" s="1"/>
  <c r="P801" i="54027" s="1"/>
  <c r="P800" i="54023"/>
  <c r="P800" i="54024" s="1"/>
  <c r="P800" i="54025" s="1"/>
  <c r="P800" i="54026" s="1"/>
  <c r="P800" i="54027" s="1"/>
  <c r="P799" i="54023"/>
  <c r="P799" i="54024" s="1"/>
  <c r="P799" i="54025" s="1"/>
  <c r="P799" i="54026" s="1"/>
  <c r="P799" i="54027" s="1"/>
  <c r="P798" i="54023"/>
  <c r="P797" i="54023"/>
  <c r="P797" i="54024" s="1"/>
  <c r="P797" i="54025" s="1"/>
  <c r="P797" i="54026" s="1"/>
  <c r="P797" i="54027" s="1"/>
  <c r="P796" i="54023"/>
  <c r="P796" i="54024" s="1"/>
  <c r="P796" i="54025" s="1"/>
  <c r="P796" i="54026" s="1"/>
  <c r="P796" i="54027" s="1"/>
  <c r="P795" i="54023"/>
  <c r="P795" i="54024" s="1"/>
  <c r="P795" i="54025" s="1"/>
  <c r="P795" i="54026" s="1"/>
  <c r="P795" i="54027" s="1"/>
  <c r="P794" i="54023"/>
  <c r="P794" i="54024" s="1"/>
  <c r="P794" i="54025" s="1"/>
  <c r="P794" i="54026" s="1"/>
  <c r="P794" i="54027" s="1"/>
  <c r="P793" i="54023"/>
  <c r="P793" i="54024" s="1"/>
  <c r="P793" i="54025" s="1"/>
  <c r="P793" i="54026" s="1"/>
  <c r="P793" i="54027" s="1"/>
  <c r="P792" i="54023"/>
  <c r="P792" i="54024" s="1"/>
  <c r="P792" i="54025" s="1"/>
  <c r="P792" i="54026" s="1"/>
  <c r="P792" i="54027" s="1"/>
  <c r="P791" i="54023"/>
  <c r="P791" i="54024" s="1"/>
  <c r="P791" i="54025" s="1"/>
  <c r="P791" i="54026" s="1"/>
  <c r="P791" i="54027" s="1"/>
  <c r="P790" i="54023"/>
  <c r="P790" i="54024" s="1"/>
  <c r="P790" i="54025" s="1"/>
  <c r="P790" i="54026" s="1"/>
  <c r="P790" i="54027" s="1"/>
  <c r="P789" i="54023"/>
  <c r="P789" i="54024" s="1"/>
  <c r="P789" i="54025" s="1"/>
  <c r="P789" i="54026" s="1"/>
  <c r="P789" i="54027" s="1"/>
  <c r="P788" i="54023"/>
  <c r="P788" i="54024" s="1"/>
  <c r="P788" i="54025" s="1"/>
  <c r="P788" i="54026" s="1"/>
  <c r="P788" i="54027" s="1"/>
  <c r="P787" i="54023"/>
  <c r="P787" i="54024" s="1"/>
  <c r="P787" i="54025" s="1"/>
  <c r="P787" i="54026" s="1"/>
  <c r="P787" i="54027" s="1"/>
  <c r="P786" i="54023"/>
  <c r="P786" i="54024" s="1"/>
  <c r="P786" i="54025" s="1"/>
  <c r="P786" i="54026" s="1"/>
  <c r="P786" i="54027" s="1"/>
  <c r="P785" i="54023"/>
  <c r="P785" i="54024" s="1"/>
  <c r="P785" i="54025" s="1"/>
  <c r="P785" i="54026" s="1"/>
  <c r="P785" i="54027" s="1"/>
  <c r="P784" i="54023"/>
  <c r="P784" i="54024" s="1"/>
  <c r="P784" i="54025" s="1"/>
  <c r="P784" i="54026" s="1"/>
  <c r="P784" i="54027" s="1"/>
  <c r="P783" i="54023"/>
  <c r="P783" i="54024" s="1"/>
  <c r="P783" i="54025" s="1"/>
  <c r="P783" i="54026" s="1"/>
  <c r="P783" i="54027" s="1"/>
  <c r="P782" i="54023"/>
  <c r="P782" i="54024" s="1"/>
  <c r="P782" i="54025" s="1"/>
  <c r="P782" i="54026" s="1"/>
  <c r="P782" i="54027" s="1"/>
  <c r="P781" i="54023"/>
  <c r="P781" i="54024" s="1"/>
  <c r="P781" i="54025" s="1"/>
  <c r="P781" i="54026" s="1"/>
  <c r="P781" i="54027" s="1"/>
  <c r="N802" i="54023"/>
  <c r="N802" i="54024" s="1"/>
  <c r="N802" i="54025" s="1"/>
  <c r="N802" i="54026" s="1"/>
  <c r="N802" i="54027" s="1"/>
  <c r="N801" i="54023"/>
  <c r="N800" i="54023"/>
  <c r="N800" i="54024" s="1"/>
  <c r="N800" i="54025" s="1"/>
  <c r="N800" i="54026" s="1"/>
  <c r="N800" i="54027" s="1"/>
  <c r="N799" i="54023"/>
  <c r="N799" i="54024" s="1"/>
  <c r="N799" i="54025" s="1"/>
  <c r="N799" i="54026" s="1"/>
  <c r="N799" i="54027" s="1"/>
  <c r="N798" i="54023"/>
  <c r="N798" i="54024" s="1"/>
  <c r="N798" i="54025" s="1"/>
  <c r="N798" i="54026" s="1"/>
  <c r="N798" i="54027" s="1"/>
  <c r="N797" i="54023"/>
  <c r="N797" i="54024" s="1"/>
  <c r="N797" i="54025" s="1"/>
  <c r="N797" i="54026" s="1"/>
  <c r="N797" i="54027" s="1"/>
  <c r="N796" i="54023"/>
  <c r="N796" i="54024" s="1"/>
  <c r="N796" i="54025" s="1"/>
  <c r="N796" i="54026" s="1"/>
  <c r="N796" i="54027" s="1"/>
  <c r="N795" i="54023"/>
  <c r="N795" i="54024" s="1"/>
  <c r="N795" i="54025" s="1"/>
  <c r="N795" i="54026" s="1"/>
  <c r="N795" i="54027" s="1"/>
  <c r="N794" i="54023"/>
  <c r="N794" i="54024" s="1"/>
  <c r="N794" i="54025" s="1"/>
  <c r="N794" i="54026" s="1"/>
  <c r="N794" i="54027" s="1"/>
  <c r="N793" i="54023"/>
  <c r="N793" i="54024" s="1"/>
  <c r="N793" i="54025" s="1"/>
  <c r="N793" i="54026" s="1"/>
  <c r="N793" i="54027" s="1"/>
  <c r="N792" i="54023"/>
  <c r="N792" i="54024" s="1"/>
  <c r="N792" i="54025" s="1"/>
  <c r="N792" i="54026" s="1"/>
  <c r="N792" i="54027" s="1"/>
  <c r="N791" i="54023"/>
  <c r="N791" i="54024" s="1"/>
  <c r="N791" i="54025" s="1"/>
  <c r="N791" i="54026" s="1"/>
  <c r="N791" i="54027" s="1"/>
  <c r="N790" i="54023"/>
  <c r="N790" i="54024" s="1"/>
  <c r="N790" i="54025" s="1"/>
  <c r="N790" i="54026" s="1"/>
  <c r="N790" i="54027" s="1"/>
  <c r="N789" i="54023"/>
  <c r="N789" i="54024" s="1"/>
  <c r="N789" i="54025" s="1"/>
  <c r="N789" i="54026" s="1"/>
  <c r="N789" i="54027" s="1"/>
  <c r="N788" i="54023"/>
  <c r="N788" i="54024" s="1"/>
  <c r="N788" i="54025" s="1"/>
  <c r="N788" i="54026" s="1"/>
  <c r="N788" i="54027" s="1"/>
  <c r="N787" i="54023"/>
  <c r="N787" i="54024" s="1"/>
  <c r="N787" i="54025" s="1"/>
  <c r="N787" i="54026" s="1"/>
  <c r="N787" i="54027" s="1"/>
  <c r="N786" i="54023"/>
  <c r="N786" i="54024" s="1"/>
  <c r="N786" i="54025" s="1"/>
  <c r="N786" i="54026" s="1"/>
  <c r="N786" i="54027" s="1"/>
  <c r="N785" i="54023"/>
  <c r="N785" i="54024" s="1"/>
  <c r="N785" i="54025" s="1"/>
  <c r="N785" i="54026" s="1"/>
  <c r="N785" i="54027" s="1"/>
  <c r="N784" i="54023"/>
  <c r="N784" i="54024" s="1"/>
  <c r="N784" i="54025" s="1"/>
  <c r="N784" i="54026" s="1"/>
  <c r="N784" i="54027" s="1"/>
  <c r="N783" i="54023"/>
  <c r="N783" i="54024" s="1"/>
  <c r="N783" i="54025" s="1"/>
  <c r="N783" i="54026" s="1"/>
  <c r="N783" i="54027" s="1"/>
  <c r="N782" i="54023"/>
  <c r="N782" i="54024" s="1"/>
  <c r="N782" i="54025" s="1"/>
  <c r="N782" i="54026" s="1"/>
  <c r="N782" i="54027" s="1"/>
  <c r="N781" i="54023"/>
  <c r="N781" i="54024" s="1"/>
  <c r="N781" i="54025" s="1"/>
  <c r="N781" i="54026" s="1"/>
  <c r="N781" i="54027" s="1"/>
  <c r="L802" i="54023"/>
  <c r="L802" i="54024" s="1"/>
  <c r="L802" i="54025" s="1"/>
  <c r="L802" i="54026" s="1"/>
  <c r="L802" i="54027" s="1"/>
  <c r="L801" i="54023"/>
  <c r="L801" i="54024" s="1"/>
  <c r="L801" i="54025" s="1"/>
  <c r="L801" i="54026" s="1"/>
  <c r="L801" i="54027" s="1"/>
  <c r="L800" i="54023"/>
  <c r="L800" i="54024" s="1"/>
  <c r="L800" i="54025" s="1"/>
  <c r="L800" i="54026" s="1"/>
  <c r="L800" i="54027" s="1"/>
  <c r="L799" i="54023"/>
  <c r="L799" i="54024" s="1"/>
  <c r="L799" i="54025" s="1"/>
  <c r="L799" i="54026" s="1"/>
  <c r="L799" i="54027" s="1"/>
  <c r="L798" i="54023"/>
  <c r="L797" i="54023"/>
  <c r="L797" i="54024" s="1"/>
  <c r="L797" i="54025" s="1"/>
  <c r="L797" i="54026" s="1"/>
  <c r="L797" i="54027" s="1"/>
  <c r="L796" i="54023"/>
  <c r="L796" i="54024" s="1"/>
  <c r="L796" i="54025" s="1"/>
  <c r="L796" i="54026" s="1"/>
  <c r="L796" i="54027" s="1"/>
  <c r="L795" i="54023"/>
  <c r="L795" i="54024" s="1"/>
  <c r="L795" i="54025" s="1"/>
  <c r="L795" i="54026" s="1"/>
  <c r="L795" i="54027" s="1"/>
  <c r="L794" i="54023"/>
  <c r="L793" i="54023"/>
  <c r="L793" i="54024" s="1"/>
  <c r="L793" i="54025" s="1"/>
  <c r="L793" i="54026" s="1"/>
  <c r="L793" i="54027" s="1"/>
  <c r="L792" i="54023"/>
  <c r="L792" i="54024" s="1"/>
  <c r="L792" i="54025" s="1"/>
  <c r="L792" i="54026" s="1"/>
  <c r="L792" i="54027" s="1"/>
  <c r="L791" i="54023"/>
  <c r="L790" i="54023"/>
  <c r="L790" i="54024" s="1"/>
  <c r="L790" i="54025" s="1"/>
  <c r="L790" i="54026" s="1"/>
  <c r="L790" i="54027" s="1"/>
  <c r="L789" i="54023"/>
  <c r="L789" i="54024" s="1"/>
  <c r="L789" i="54025" s="1"/>
  <c r="L789" i="54026" s="1"/>
  <c r="L789" i="54027" s="1"/>
  <c r="L788" i="54023"/>
  <c r="L787" i="54023"/>
  <c r="L787" i="54024" s="1"/>
  <c r="L787" i="54025" s="1"/>
  <c r="L787" i="54026" s="1"/>
  <c r="L787" i="54027" s="1"/>
  <c r="L786" i="54023"/>
  <c r="L785" i="54023"/>
  <c r="L785" i="54024" s="1"/>
  <c r="L785" i="54025" s="1"/>
  <c r="L785" i="54026" s="1"/>
  <c r="L785" i="54027" s="1"/>
  <c r="L784" i="54023"/>
  <c r="L783" i="54023"/>
  <c r="L783" i="54024" s="1"/>
  <c r="L783" i="54025" s="1"/>
  <c r="L783" i="54026" s="1"/>
  <c r="L783" i="54027" s="1"/>
  <c r="L782" i="54023"/>
  <c r="L781" i="54023"/>
  <c r="L781" i="54024" s="1"/>
  <c r="L781" i="54025" s="1"/>
  <c r="L781" i="54026" s="1"/>
  <c r="L781" i="54027" s="1"/>
  <c r="J802" i="54023"/>
  <c r="J802" i="54024" s="1"/>
  <c r="J802" i="54025" s="1"/>
  <c r="J802" i="54026" s="1"/>
  <c r="J802" i="54027" s="1"/>
  <c r="J801" i="54023"/>
  <c r="J801" i="54024" s="1"/>
  <c r="J801" i="54025" s="1"/>
  <c r="J801" i="54026" s="1"/>
  <c r="J801" i="54027" s="1"/>
  <c r="J800" i="54023"/>
  <c r="J799" i="54023"/>
  <c r="J799" i="54024" s="1"/>
  <c r="J799" i="54025" s="1"/>
  <c r="J799" i="54026" s="1"/>
  <c r="J799" i="54027" s="1"/>
  <c r="J798" i="54023"/>
  <c r="J798" i="54024" s="1"/>
  <c r="J798" i="54025" s="1"/>
  <c r="J798" i="54026" s="1"/>
  <c r="J798" i="54027" s="1"/>
  <c r="J797" i="54023"/>
  <c r="J796" i="54023"/>
  <c r="J795" i="54023"/>
  <c r="J795" i="54024" s="1"/>
  <c r="J795" i="54025" s="1"/>
  <c r="J795" i="54026" s="1"/>
  <c r="J795" i="54027" s="1"/>
  <c r="J794" i="54023"/>
  <c r="J794" i="54024" s="1"/>
  <c r="J794" i="54025" s="1"/>
  <c r="J794" i="54026" s="1"/>
  <c r="J794" i="54027" s="1"/>
  <c r="J793" i="54023"/>
  <c r="J792" i="54023"/>
  <c r="J792" i="54024" s="1"/>
  <c r="J792" i="54025" s="1"/>
  <c r="J792" i="54026" s="1"/>
  <c r="J792" i="54027" s="1"/>
  <c r="J791" i="54023"/>
  <c r="J791" i="54024" s="1"/>
  <c r="J791" i="54025" s="1"/>
  <c r="J791" i="54026" s="1"/>
  <c r="J791" i="54027" s="1"/>
  <c r="J790" i="54023"/>
  <c r="J789" i="54023"/>
  <c r="J789" i="54024" s="1"/>
  <c r="J789" i="54025" s="1"/>
  <c r="J789" i="54026" s="1"/>
  <c r="J789" i="54027" s="1"/>
  <c r="J788" i="54023"/>
  <c r="J788" i="54024" s="1"/>
  <c r="J788" i="54025" s="1"/>
  <c r="J788" i="54026" s="1"/>
  <c r="J788" i="54027" s="1"/>
  <c r="J787" i="54023"/>
  <c r="J787" i="54024" s="1"/>
  <c r="J787" i="54025" s="1"/>
  <c r="J787" i="54026" s="1"/>
  <c r="J787" i="54027" s="1"/>
  <c r="J786" i="54023"/>
  <c r="J786" i="54024" s="1"/>
  <c r="J786" i="54025" s="1"/>
  <c r="J786" i="54026" s="1"/>
  <c r="J786" i="54027" s="1"/>
  <c r="J785" i="54023"/>
  <c r="J785" i="54024" s="1"/>
  <c r="J785" i="54025" s="1"/>
  <c r="J785" i="54026" s="1"/>
  <c r="J785" i="54027" s="1"/>
  <c r="J784" i="54023"/>
  <c r="J784" i="54024" s="1"/>
  <c r="J784" i="54025" s="1"/>
  <c r="J784" i="54026" s="1"/>
  <c r="J784" i="54027" s="1"/>
  <c r="J783" i="54023"/>
  <c r="J783" i="54024" s="1"/>
  <c r="J783" i="54025" s="1"/>
  <c r="J783" i="54026" s="1"/>
  <c r="J783" i="54027" s="1"/>
  <c r="J782" i="54023"/>
  <c r="J782" i="54024" s="1"/>
  <c r="J782" i="54025" s="1"/>
  <c r="J782" i="54026" s="1"/>
  <c r="J782" i="54027" s="1"/>
  <c r="J781" i="54023"/>
  <c r="J781" i="54024" s="1"/>
  <c r="J781" i="54025" s="1"/>
  <c r="J781" i="54026" s="1"/>
  <c r="J781" i="54027" s="1"/>
  <c r="H802" i="54023"/>
  <c r="H801" i="54023"/>
  <c r="H801" i="54024" s="1"/>
  <c r="H801" i="54025" s="1"/>
  <c r="H801" i="54026" s="1"/>
  <c r="H801" i="54027" s="1"/>
  <c r="H800" i="54023"/>
  <c r="H800" i="54024" s="1"/>
  <c r="H800" i="54025" s="1"/>
  <c r="H800" i="54026" s="1"/>
  <c r="H800" i="54027" s="1"/>
  <c r="H799" i="54023"/>
  <c r="H798" i="54023"/>
  <c r="H798" i="54024" s="1"/>
  <c r="H798" i="54025" s="1"/>
  <c r="H798" i="54026" s="1"/>
  <c r="H798" i="54027" s="1"/>
  <c r="H797" i="54023"/>
  <c r="H797" i="54024" s="1"/>
  <c r="H797" i="54025" s="1"/>
  <c r="H797" i="54026" s="1"/>
  <c r="H797" i="54027" s="1"/>
  <c r="H796" i="54023"/>
  <c r="H796" i="54024" s="1"/>
  <c r="H796" i="54025" s="1"/>
  <c r="H796" i="54026" s="1"/>
  <c r="H796" i="54027" s="1"/>
  <c r="H795" i="54023"/>
  <c r="H794" i="54023"/>
  <c r="H794" i="54024" s="1"/>
  <c r="H794" i="54025" s="1"/>
  <c r="H794" i="54026" s="1"/>
  <c r="H794" i="54027" s="1"/>
  <c r="H793" i="54023"/>
  <c r="H793" i="54024" s="1"/>
  <c r="H793" i="54025" s="1"/>
  <c r="H793" i="54026" s="1"/>
  <c r="H793" i="54027" s="1"/>
  <c r="H792" i="54023"/>
  <c r="H792" i="54024" s="1"/>
  <c r="H792" i="54025" s="1"/>
  <c r="H792" i="54026" s="1"/>
  <c r="H792" i="54027" s="1"/>
  <c r="H791" i="54023"/>
  <c r="H791" i="54024" s="1"/>
  <c r="H791" i="54025" s="1"/>
  <c r="H791" i="54026" s="1"/>
  <c r="H791" i="54027" s="1"/>
  <c r="H790" i="54023"/>
  <c r="H790" i="54024" s="1"/>
  <c r="H790" i="54025" s="1"/>
  <c r="H790" i="54026" s="1"/>
  <c r="H790" i="54027" s="1"/>
  <c r="H789" i="54023"/>
  <c r="H789" i="54024" s="1"/>
  <c r="H789" i="54025" s="1"/>
  <c r="H789" i="54026" s="1"/>
  <c r="H789" i="54027" s="1"/>
  <c r="H788" i="54023"/>
  <c r="H788" i="54024" s="1"/>
  <c r="H788" i="54025" s="1"/>
  <c r="H788" i="54026" s="1"/>
  <c r="H788" i="54027" s="1"/>
  <c r="H787" i="54023"/>
  <c r="H787" i="54024" s="1"/>
  <c r="H787" i="54025" s="1"/>
  <c r="H787" i="54026" s="1"/>
  <c r="H787" i="54027" s="1"/>
  <c r="H786" i="54023"/>
  <c r="H786" i="54024" s="1"/>
  <c r="H786" i="54025" s="1"/>
  <c r="H786" i="54026" s="1"/>
  <c r="H786" i="54027" s="1"/>
  <c r="H785" i="54023"/>
  <c r="H785" i="54024" s="1"/>
  <c r="H785" i="54025" s="1"/>
  <c r="H785" i="54026" s="1"/>
  <c r="H785" i="54027" s="1"/>
  <c r="H784" i="54023"/>
  <c r="H784" i="54024" s="1"/>
  <c r="H784" i="54025" s="1"/>
  <c r="H784" i="54026" s="1"/>
  <c r="H784" i="54027" s="1"/>
  <c r="H783" i="54023"/>
  <c r="H783" i="54024" s="1"/>
  <c r="H783" i="54025" s="1"/>
  <c r="H783" i="54026" s="1"/>
  <c r="H783" i="54027" s="1"/>
  <c r="H782" i="54023"/>
  <c r="H782" i="54024" s="1"/>
  <c r="H782" i="54025" s="1"/>
  <c r="H782" i="54026" s="1"/>
  <c r="H782" i="54027" s="1"/>
  <c r="H781" i="54023"/>
  <c r="H781" i="54024" s="1"/>
  <c r="H781" i="54025" s="1"/>
  <c r="H781" i="54026" s="1"/>
  <c r="H781" i="54027" s="1"/>
  <c r="F802" i="54023"/>
  <c r="F802" i="54024" s="1"/>
  <c r="F802" i="54025" s="1"/>
  <c r="F802" i="54026" s="1"/>
  <c r="F802" i="54027" s="1"/>
  <c r="F801" i="54023"/>
  <c r="F801" i="54024" s="1"/>
  <c r="F801" i="54025" s="1"/>
  <c r="F801" i="54026" s="1"/>
  <c r="F801" i="54027" s="1"/>
  <c r="F800" i="54023"/>
  <c r="F800" i="54024" s="1"/>
  <c r="F800" i="54025" s="1"/>
  <c r="F800" i="54026" s="1"/>
  <c r="F800" i="54027" s="1"/>
  <c r="F799" i="54023"/>
  <c r="F799" i="54024" s="1"/>
  <c r="F799" i="54025" s="1"/>
  <c r="F799" i="54026" s="1"/>
  <c r="F799" i="54027" s="1"/>
  <c r="F798" i="54023"/>
  <c r="F797" i="54023"/>
  <c r="F797" i="54024" s="1"/>
  <c r="F797" i="54025" s="1"/>
  <c r="F797" i="54026" s="1"/>
  <c r="F797" i="54027" s="1"/>
  <c r="F796" i="54023"/>
  <c r="F796" i="54024" s="1"/>
  <c r="F796" i="54025" s="1"/>
  <c r="F796" i="54026" s="1"/>
  <c r="F796" i="54027" s="1"/>
  <c r="F795" i="54023"/>
  <c r="F795" i="54024" s="1"/>
  <c r="F795" i="54025" s="1"/>
  <c r="F795" i="54026" s="1"/>
  <c r="F795" i="54027" s="1"/>
  <c r="F794" i="54023"/>
  <c r="F794" i="54024" s="1"/>
  <c r="F794" i="54025" s="1"/>
  <c r="F794" i="54026" s="1"/>
  <c r="F794" i="54027" s="1"/>
  <c r="F793" i="54023"/>
  <c r="F793" i="54024" s="1"/>
  <c r="F793" i="54025" s="1"/>
  <c r="F793" i="54026" s="1"/>
  <c r="F793" i="54027" s="1"/>
  <c r="F792" i="54023"/>
  <c r="F791" i="54023"/>
  <c r="F791" i="54024" s="1"/>
  <c r="F791" i="54025" s="1"/>
  <c r="F791" i="54026" s="1"/>
  <c r="F791" i="54027" s="1"/>
  <c r="F790" i="54023"/>
  <c r="F790" i="54024" s="1"/>
  <c r="F790" i="54025" s="1"/>
  <c r="F790" i="54026" s="1"/>
  <c r="F790" i="54027" s="1"/>
  <c r="F789" i="54023"/>
  <c r="F788" i="54023"/>
  <c r="F788" i="54024" s="1"/>
  <c r="F788" i="54025" s="1"/>
  <c r="F788" i="54026" s="1"/>
  <c r="F788" i="54027" s="1"/>
  <c r="F787" i="54023"/>
  <c r="F786" i="54023"/>
  <c r="F786" i="54024" s="1"/>
  <c r="F786" i="54025" s="1"/>
  <c r="F786" i="54026" s="1"/>
  <c r="F786" i="54027" s="1"/>
  <c r="F785" i="54023"/>
  <c r="F784" i="54023"/>
  <c r="F784" i="54024" s="1"/>
  <c r="F784" i="54025" s="1"/>
  <c r="F784" i="54026" s="1"/>
  <c r="F784" i="54027" s="1"/>
  <c r="F783" i="54023"/>
  <c r="F782" i="54023"/>
  <c r="F782" i="54024" s="1"/>
  <c r="F782" i="54025" s="1"/>
  <c r="F782" i="54026" s="1"/>
  <c r="F782" i="54027" s="1"/>
  <c r="F781" i="54023"/>
  <c r="P768" i="54023"/>
  <c r="P768" i="54024" s="1"/>
  <c r="P768" i="54025" s="1"/>
  <c r="P768" i="54026" s="1"/>
  <c r="P768" i="54027" s="1"/>
  <c r="P767" i="54023"/>
  <c r="P767" i="54024" s="1"/>
  <c r="P767" i="54025" s="1"/>
  <c r="P767" i="54026" s="1"/>
  <c r="P767" i="54027" s="1"/>
  <c r="P766" i="54023"/>
  <c r="P766" i="54024" s="1"/>
  <c r="P766" i="54025" s="1"/>
  <c r="P766" i="54026" s="1"/>
  <c r="P766" i="54027" s="1"/>
  <c r="P765" i="54023"/>
  <c r="P765" i="54024" s="1"/>
  <c r="P765" i="54025" s="1"/>
  <c r="P765" i="54026" s="1"/>
  <c r="P765" i="54027" s="1"/>
  <c r="P764" i="54023"/>
  <c r="P764" i="54024" s="1"/>
  <c r="P764" i="54025" s="1"/>
  <c r="P764" i="54026" s="1"/>
  <c r="P764" i="54027" s="1"/>
  <c r="P763" i="54023"/>
  <c r="P763" i="54024" s="1"/>
  <c r="P763" i="54025" s="1"/>
  <c r="P763" i="54026" s="1"/>
  <c r="P763" i="54027" s="1"/>
  <c r="P762" i="54023"/>
  <c r="P762" i="54024" s="1"/>
  <c r="P762" i="54025" s="1"/>
  <c r="P762" i="54026" s="1"/>
  <c r="P762" i="54027" s="1"/>
  <c r="P761" i="54023"/>
  <c r="P761" i="54024" s="1"/>
  <c r="P761" i="54025" s="1"/>
  <c r="P761" i="54026" s="1"/>
  <c r="P761" i="54027" s="1"/>
  <c r="P760" i="54023"/>
  <c r="P760" i="54024" s="1"/>
  <c r="P760" i="54025" s="1"/>
  <c r="P760" i="54026" s="1"/>
  <c r="P760" i="54027" s="1"/>
  <c r="P759" i="54023"/>
  <c r="P759" i="54024" s="1"/>
  <c r="P759" i="54025" s="1"/>
  <c r="P759" i="54026" s="1"/>
  <c r="P759" i="54027" s="1"/>
  <c r="P758" i="54023"/>
  <c r="P758" i="54024" s="1"/>
  <c r="P758" i="54025" s="1"/>
  <c r="P758" i="54026" s="1"/>
  <c r="P758" i="54027" s="1"/>
  <c r="P757" i="54023"/>
  <c r="P757" i="54024" s="1"/>
  <c r="P757" i="54025" s="1"/>
  <c r="P757" i="54026" s="1"/>
  <c r="P757" i="54027" s="1"/>
  <c r="P756" i="54023"/>
  <c r="P756" i="54024" s="1"/>
  <c r="P756" i="54025" s="1"/>
  <c r="P756" i="54026" s="1"/>
  <c r="P756" i="54027" s="1"/>
  <c r="P755" i="54023"/>
  <c r="P755" i="54024" s="1"/>
  <c r="P755" i="54025" s="1"/>
  <c r="P755" i="54026" s="1"/>
  <c r="P755" i="54027" s="1"/>
  <c r="P754" i="54023"/>
  <c r="P754" i="54024" s="1"/>
  <c r="P754" i="54025" s="1"/>
  <c r="P754" i="54026" s="1"/>
  <c r="P754" i="54027" s="1"/>
  <c r="P753" i="54023"/>
  <c r="P752" i="54023"/>
  <c r="P752" i="54024" s="1"/>
  <c r="P752" i="54025" s="1"/>
  <c r="P752" i="54026" s="1"/>
  <c r="P752" i="54027" s="1"/>
  <c r="P751" i="54023"/>
  <c r="P751" i="54024" s="1"/>
  <c r="P751" i="54025" s="1"/>
  <c r="P751" i="54026" s="1"/>
  <c r="P751" i="54027" s="1"/>
  <c r="P750" i="54023"/>
  <c r="P750" i="54024" s="1"/>
  <c r="P750" i="54025" s="1"/>
  <c r="P750" i="54026" s="1"/>
  <c r="P750" i="54027" s="1"/>
  <c r="P749" i="54023"/>
  <c r="P749" i="54024" s="1"/>
  <c r="P749" i="54025" s="1"/>
  <c r="P749" i="54026" s="1"/>
  <c r="P749" i="54027" s="1"/>
  <c r="P748" i="54023"/>
  <c r="P748" i="54024" s="1"/>
  <c r="P748" i="54025" s="1"/>
  <c r="P748" i="54026" s="1"/>
  <c r="P748" i="54027" s="1"/>
  <c r="P747" i="54023"/>
  <c r="P747" i="54024" s="1"/>
  <c r="P747" i="54025" s="1"/>
  <c r="P747" i="54026" s="1"/>
  <c r="P747" i="54027" s="1"/>
  <c r="P746" i="54023"/>
  <c r="P746" i="54024" s="1"/>
  <c r="P746" i="54025" s="1"/>
  <c r="P746" i="54026" s="1"/>
  <c r="P746" i="54027" s="1"/>
  <c r="P745" i="54023"/>
  <c r="P745" i="54024" s="1"/>
  <c r="P745" i="54025" s="1"/>
  <c r="P745" i="54026" s="1"/>
  <c r="P745" i="54027" s="1"/>
  <c r="P744" i="54023"/>
  <c r="P744" i="54024" s="1"/>
  <c r="P744" i="54025" s="1"/>
  <c r="P744" i="54026" s="1"/>
  <c r="P744" i="54027" s="1"/>
  <c r="P743" i="54023"/>
  <c r="P743" i="54024" s="1"/>
  <c r="P743" i="54025" s="1"/>
  <c r="P743" i="54026" s="1"/>
  <c r="P743" i="54027" s="1"/>
  <c r="P742" i="54023"/>
  <c r="P742" i="54024" s="1"/>
  <c r="P742" i="54025" s="1"/>
  <c r="P742" i="54026" s="1"/>
  <c r="P742" i="54027" s="1"/>
  <c r="P741" i="54023"/>
  <c r="P741" i="54024" s="1"/>
  <c r="P741" i="54025" s="1"/>
  <c r="P741" i="54026" s="1"/>
  <c r="P741" i="54027" s="1"/>
  <c r="N768" i="54023"/>
  <c r="N768" i="54024" s="1"/>
  <c r="N768" i="54025" s="1"/>
  <c r="N768" i="54026" s="1"/>
  <c r="N768" i="54027" s="1"/>
  <c r="N767" i="54023"/>
  <c r="N767" i="54024" s="1"/>
  <c r="N767" i="54025" s="1"/>
  <c r="N767" i="54026" s="1"/>
  <c r="N767" i="54027" s="1"/>
  <c r="N766" i="54023"/>
  <c r="N766" i="54024" s="1"/>
  <c r="N766" i="54025" s="1"/>
  <c r="N766" i="54026" s="1"/>
  <c r="N766" i="54027" s="1"/>
  <c r="N765" i="54023"/>
  <c r="N765" i="54024" s="1"/>
  <c r="N765" i="54025" s="1"/>
  <c r="N765" i="54026" s="1"/>
  <c r="N765" i="54027" s="1"/>
  <c r="N764" i="54023"/>
  <c r="N764" i="54024" s="1"/>
  <c r="N764" i="54025" s="1"/>
  <c r="N764" i="54026" s="1"/>
  <c r="N764" i="54027" s="1"/>
  <c r="N763" i="54023"/>
  <c r="N763" i="54024" s="1"/>
  <c r="N763" i="54025" s="1"/>
  <c r="N763" i="54026" s="1"/>
  <c r="N763" i="54027" s="1"/>
  <c r="N762" i="54023"/>
  <c r="N762" i="54024" s="1"/>
  <c r="N762" i="54025" s="1"/>
  <c r="N762" i="54026" s="1"/>
  <c r="N762" i="54027" s="1"/>
  <c r="N761" i="54023"/>
  <c r="N760" i="54023"/>
  <c r="N760" i="54024" s="1"/>
  <c r="N760" i="54025" s="1"/>
  <c r="N760" i="54026" s="1"/>
  <c r="N760" i="54027" s="1"/>
  <c r="N759" i="54023"/>
  <c r="N759" i="54024" s="1"/>
  <c r="N759" i="54025" s="1"/>
  <c r="N759" i="54026" s="1"/>
  <c r="N759" i="54027" s="1"/>
  <c r="N758" i="54023"/>
  <c r="N758" i="54024" s="1"/>
  <c r="N758" i="54025" s="1"/>
  <c r="N758" i="54026" s="1"/>
  <c r="N758" i="54027" s="1"/>
  <c r="N757" i="54023"/>
  <c r="N757" i="54024" s="1"/>
  <c r="N757" i="54025" s="1"/>
  <c r="N757" i="54026" s="1"/>
  <c r="N757" i="54027" s="1"/>
  <c r="N756" i="54023"/>
  <c r="N756" i="54024" s="1"/>
  <c r="N756" i="54025" s="1"/>
  <c r="N756" i="54026" s="1"/>
  <c r="N756" i="54027" s="1"/>
  <c r="N755" i="54023"/>
  <c r="N755" i="54024" s="1"/>
  <c r="N755" i="54025" s="1"/>
  <c r="N755" i="54026" s="1"/>
  <c r="N755" i="54027" s="1"/>
  <c r="N754" i="54023"/>
  <c r="N754" i="54024" s="1"/>
  <c r="N754" i="54025" s="1"/>
  <c r="N754" i="54026" s="1"/>
  <c r="N754" i="54027" s="1"/>
  <c r="N753" i="54023"/>
  <c r="N753" i="54024" s="1"/>
  <c r="N753" i="54025" s="1"/>
  <c r="N753" i="54026" s="1"/>
  <c r="N753" i="54027" s="1"/>
  <c r="N752" i="54023"/>
  <c r="N751" i="54023"/>
  <c r="N750" i="54023"/>
  <c r="N750" i="54024" s="1"/>
  <c r="N750" i="54025" s="1"/>
  <c r="N750" i="54026" s="1"/>
  <c r="N750" i="54027" s="1"/>
  <c r="N749" i="54023"/>
  <c r="N748" i="54023"/>
  <c r="N748" i="54024" s="1"/>
  <c r="N748" i="54025" s="1"/>
  <c r="N748" i="54026" s="1"/>
  <c r="N748" i="54027" s="1"/>
  <c r="N747" i="54023"/>
  <c r="N747" i="54024" s="1"/>
  <c r="N747" i="54025" s="1"/>
  <c r="N747" i="54026" s="1"/>
  <c r="N747" i="54027" s="1"/>
  <c r="N746" i="54023"/>
  <c r="N745" i="54023"/>
  <c r="N745" i="54024" s="1"/>
  <c r="N745" i="54025" s="1"/>
  <c r="N745" i="54026" s="1"/>
  <c r="N745" i="54027" s="1"/>
  <c r="N744" i="54023"/>
  <c r="N744" i="54024" s="1"/>
  <c r="N744" i="54025" s="1"/>
  <c r="N744" i="54026" s="1"/>
  <c r="N744" i="54027" s="1"/>
  <c r="N743" i="54023"/>
  <c r="N742" i="54023"/>
  <c r="N742" i="54024" s="1"/>
  <c r="N742" i="54025" s="1"/>
  <c r="N742" i="54026" s="1"/>
  <c r="N742" i="54027" s="1"/>
  <c r="N741" i="54023"/>
  <c r="N741" i="54024" s="1"/>
  <c r="N741" i="54025" s="1"/>
  <c r="N741" i="54026" s="1"/>
  <c r="N741" i="54027" s="1"/>
  <c r="L768" i="54023"/>
  <c r="L768" i="54024" s="1"/>
  <c r="L768" i="54025" s="1"/>
  <c r="L768" i="54026" s="1"/>
  <c r="L768" i="54027" s="1"/>
  <c r="L767" i="54023"/>
  <c r="L767" i="54024" s="1"/>
  <c r="L767" i="54025" s="1"/>
  <c r="L767" i="54026" s="1"/>
  <c r="L767" i="54027" s="1"/>
  <c r="L766" i="54023"/>
  <c r="L765" i="54023"/>
  <c r="L765" i="54024" s="1"/>
  <c r="L765" i="54025" s="1"/>
  <c r="L765" i="54026" s="1"/>
  <c r="L765" i="54027" s="1"/>
  <c r="L764" i="54023"/>
  <c r="L764" i="54024" s="1"/>
  <c r="L764" i="54025" s="1"/>
  <c r="L764" i="54026" s="1"/>
  <c r="L764" i="54027" s="1"/>
  <c r="L763" i="54023"/>
  <c r="L763" i="54024" s="1"/>
  <c r="L763" i="54025" s="1"/>
  <c r="L763" i="54026" s="1"/>
  <c r="L763" i="54027" s="1"/>
  <c r="L762" i="54023"/>
  <c r="L762" i="54024" s="1"/>
  <c r="L762" i="54025" s="1"/>
  <c r="L762" i="54026" s="1"/>
  <c r="L762" i="54027" s="1"/>
  <c r="L761" i="54023"/>
  <c r="L760" i="54023"/>
  <c r="L760" i="54024" s="1"/>
  <c r="L760" i="54025" s="1"/>
  <c r="L760" i="54026" s="1"/>
  <c r="L760" i="54027" s="1"/>
  <c r="L759" i="54023"/>
  <c r="L758" i="54023"/>
  <c r="L758" i="54024" s="1"/>
  <c r="L758" i="54025" s="1"/>
  <c r="L758" i="54026" s="1"/>
  <c r="L758" i="54027" s="1"/>
  <c r="L757" i="54023"/>
  <c r="L757" i="54024" s="1"/>
  <c r="L757" i="54025" s="1"/>
  <c r="L757" i="54026" s="1"/>
  <c r="L757" i="54027" s="1"/>
  <c r="L756" i="54023"/>
  <c r="L756" i="54024" s="1"/>
  <c r="L756" i="54025" s="1"/>
  <c r="L756" i="54026" s="1"/>
  <c r="L756" i="54027" s="1"/>
  <c r="L755" i="54023"/>
  <c r="L754" i="54023"/>
  <c r="L753" i="54023"/>
  <c r="L752" i="54023"/>
  <c r="L751" i="54023"/>
  <c r="L750" i="54023"/>
  <c r="L749" i="54023"/>
  <c r="L749" i="54024" s="1"/>
  <c r="L749" i="54025" s="1"/>
  <c r="L749" i="54026" s="1"/>
  <c r="L749" i="54027" s="1"/>
  <c r="L748" i="54023"/>
  <c r="L747" i="54023"/>
  <c r="L746" i="54023"/>
  <c r="L745" i="54023"/>
  <c r="L745" i="54024" s="1"/>
  <c r="L745" i="54025" s="1"/>
  <c r="L745" i="54026" s="1"/>
  <c r="L745" i="54027" s="1"/>
  <c r="L744" i="54023"/>
  <c r="L744" i="54024" s="1"/>
  <c r="L744" i="54025" s="1"/>
  <c r="L744" i="54026" s="1"/>
  <c r="L744" i="54027" s="1"/>
  <c r="L743" i="54023"/>
  <c r="L743" i="54024" s="1"/>
  <c r="L743" i="54025" s="1"/>
  <c r="L743" i="54026" s="1"/>
  <c r="L743" i="54027" s="1"/>
  <c r="L742" i="54023"/>
  <c r="L741" i="54023"/>
  <c r="L741" i="54024" s="1"/>
  <c r="L741" i="54025" s="1"/>
  <c r="L741" i="54026" s="1"/>
  <c r="L741" i="54027" s="1"/>
  <c r="J768" i="54023"/>
  <c r="J767" i="54023"/>
  <c r="J766" i="54023"/>
  <c r="J766" i="54024" s="1"/>
  <c r="J766" i="54025" s="1"/>
  <c r="J766" i="54026" s="1"/>
  <c r="J766" i="54027" s="1"/>
  <c r="J765" i="54023"/>
  <c r="J765" i="54024" s="1"/>
  <c r="J765" i="54025" s="1"/>
  <c r="J765" i="54026" s="1"/>
  <c r="J765" i="54027" s="1"/>
  <c r="J764" i="54023"/>
  <c r="J764" i="54024" s="1"/>
  <c r="J764" i="54025" s="1"/>
  <c r="J764" i="54026" s="1"/>
  <c r="J764" i="54027" s="1"/>
  <c r="J763" i="54023"/>
  <c r="J763" i="54024" s="1"/>
  <c r="J763" i="54025" s="1"/>
  <c r="J763" i="54026" s="1"/>
  <c r="J763" i="54027" s="1"/>
  <c r="J762" i="54023"/>
  <c r="J761" i="54023"/>
  <c r="J761" i="54024" s="1"/>
  <c r="J761" i="54025" s="1"/>
  <c r="J761" i="54026" s="1"/>
  <c r="J761" i="54027" s="1"/>
  <c r="J760" i="54023"/>
  <c r="J760" i="54024" s="1"/>
  <c r="J760" i="54025" s="1"/>
  <c r="J760" i="54026" s="1"/>
  <c r="J760" i="54027" s="1"/>
  <c r="J759" i="54023"/>
  <c r="J759" i="54024" s="1"/>
  <c r="J759" i="54025" s="1"/>
  <c r="J759" i="54026" s="1"/>
  <c r="J759" i="54027" s="1"/>
  <c r="J758" i="54023"/>
  <c r="J758" i="54024" s="1"/>
  <c r="J758" i="54025" s="1"/>
  <c r="J758" i="54026" s="1"/>
  <c r="J758" i="54027" s="1"/>
  <c r="J757" i="54023"/>
  <c r="J756" i="54023"/>
  <c r="J756" i="54024" s="1"/>
  <c r="J756" i="54025" s="1"/>
  <c r="J756" i="54026" s="1"/>
  <c r="J756" i="54027" s="1"/>
  <c r="J755" i="54023"/>
  <c r="J755" i="54024" s="1"/>
  <c r="J755" i="54025" s="1"/>
  <c r="J755" i="54026" s="1"/>
  <c r="J755" i="54027" s="1"/>
  <c r="J754" i="54023"/>
  <c r="J754" i="54024" s="1"/>
  <c r="J754" i="54025" s="1"/>
  <c r="J754" i="54026" s="1"/>
  <c r="J754" i="54027" s="1"/>
  <c r="J753" i="54023"/>
  <c r="J753" i="54024" s="1"/>
  <c r="J753" i="54025" s="1"/>
  <c r="J753" i="54026" s="1"/>
  <c r="J753" i="54027" s="1"/>
  <c r="J752" i="54023"/>
  <c r="J752" i="54024" s="1"/>
  <c r="J752" i="54025" s="1"/>
  <c r="J752" i="54026" s="1"/>
  <c r="J752" i="54027" s="1"/>
  <c r="J751" i="54023"/>
  <c r="J751" i="54024" s="1"/>
  <c r="J751" i="54025" s="1"/>
  <c r="J751" i="54026" s="1"/>
  <c r="J751" i="54027" s="1"/>
  <c r="J750" i="54023"/>
  <c r="J750" i="54024" s="1"/>
  <c r="J750" i="54025" s="1"/>
  <c r="J750" i="54026" s="1"/>
  <c r="J750" i="54027" s="1"/>
  <c r="J749" i="54023"/>
  <c r="J749" i="54024" s="1"/>
  <c r="J749" i="54025" s="1"/>
  <c r="J749" i="54026" s="1"/>
  <c r="J749" i="54027" s="1"/>
  <c r="J748" i="54023"/>
  <c r="J748" i="54024" s="1"/>
  <c r="J748" i="54025" s="1"/>
  <c r="J748" i="54026" s="1"/>
  <c r="J748" i="54027" s="1"/>
  <c r="J747" i="54023"/>
  <c r="J747" i="54024" s="1"/>
  <c r="J747" i="54025" s="1"/>
  <c r="J747" i="54026" s="1"/>
  <c r="J747" i="54027" s="1"/>
  <c r="J746" i="54023"/>
  <c r="J746" i="54024" s="1"/>
  <c r="J746" i="54025" s="1"/>
  <c r="J746" i="54026" s="1"/>
  <c r="J746" i="54027" s="1"/>
  <c r="J745" i="54023"/>
  <c r="J745" i="54024" s="1"/>
  <c r="J745" i="54025" s="1"/>
  <c r="J745" i="54026" s="1"/>
  <c r="J745" i="54027" s="1"/>
  <c r="J744" i="54023"/>
  <c r="J744" i="54024" s="1"/>
  <c r="J744" i="54025" s="1"/>
  <c r="J744" i="54026" s="1"/>
  <c r="J744" i="54027" s="1"/>
  <c r="J743" i="54023"/>
  <c r="J743" i="54024" s="1"/>
  <c r="J743" i="54025" s="1"/>
  <c r="J743" i="54026" s="1"/>
  <c r="J743" i="54027" s="1"/>
  <c r="J742" i="54023"/>
  <c r="J742" i="54024" s="1"/>
  <c r="J742" i="54025" s="1"/>
  <c r="J742" i="54026" s="1"/>
  <c r="J742" i="54027" s="1"/>
  <c r="J741" i="54023"/>
  <c r="H768" i="54023"/>
  <c r="H768" i="54024" s="1"/>
  <c r="H768" i="54025" s="1"/>
  <c r="H768" i="54026" s="1"/>
  <c r="H768" i="54027" s="1"/>
  <c r="H767" i="54023"/>
  <c r="H767" i="54024" s="1"/>
  <c r="H767" i="54025" s="1"/>
  <c r="H767" i="54026" s="1"/>
  <c r="H767" i="54027" s="1"/>
  <c r="H766" i="54023"/>
  <c r="H766" i="54024" s="1"/>
  <c r="H766" i="54025" s="1"/>
  <c r="H766" i="54026" s="1"/>
  <c r="H766" i="54027" s="1"/>
  <c r="H765" i="54023"/>
  <c r="H765" i="54024" s="1"/>
  <c r="H765" i="54025" s="1"/>
  <c r="H765" i="54026" s="1"/>
  <c r="H765" i="54027" s="1"/>
  <c r="H764" i="54023"/>
  <c r="H763" i="54023"/>
  <c r="H763" i="54024" s="1"/>
  <c r="H763" i="54025" s="1"/>
  <c r="H763" i="54026" s="1"/>
  <c r="H763" i="54027" s="1"/>
  <c r="H762" i="54023"/>
  <c r="H762" i="54024" s="1"/>
  <c r="H762" i="54025" s="1"/>
  <c r="H762" i="54026" s="1"/>
  <c r="H762" i="54027" s="1"/>
  <c r="H761" i="54023"/>
  <c r="H761" i="54024" s="1"/>
  <c r="H761" i="54025" s="1"/>
  <c r="H761" i="54026" s="1"/>
  <c r="H761" i="54027" s="1"/>
  <c r="H760" i="54023"/>
  <c r="H760" i="54024" s="1"/>
  <c r="H760" i="54025" s="1"/>
  <c r="H760" i="54026" s="1"/>
  <c r="H760" i="54027" s="1"/>
  <c r="H759" i="54023"/>
  <c r="H759" i="54024" s="1"/>
  <c r="H759" i="54025" s="1"/>
  <c r="H759" i="54026" s="1"/>
  <c r="H759" i="54027" s="1"/>
  <c r="H758" i="54023"/>
  <c r="H758" i="54024" s="1"/>
  <c r="H758" i="54025" s="1"/>
  <c r="H758" i="54026" s="1"/>
  <c r="H758" i="54027" s="1"/>
  <c r="H757" i="54023"/>
  <c r="H757" i="54024" s="1"/>
  <c r="H757" i="54025" s="1"/>
  <c r="H757" i="54026" s="1"/>
  <c r="H757" i="54027" s="1"/>
  <c r="H756" i="54023"/>
  <c r="H756" i="54024" s="1"/>
  <c r="H756" i="54025" s="1"/>
  <c r="H756" i="54026" s="1"/>
  <c r="H756" i="54027" s="1"/>
  <c r="H755" i="54023"/>
  <c r="H755" i="54024" s="1"/>
  <c r="H755" i="54025" s="1"/>
  <c r="H755" i="54026" s="1"/>
  <c r="H755" i="54027" s="1"/>
  <c r="H754" i="54023"/>
  <c r="H754" i="54024" s="1"/>
  <c r="H754" i="54025" s="1"/>
  <c r="H754" i="54026" s="1"/>
  <c r="H754" i="54027" s="1"/>
  <c r="H753" i="54023"/>
  <c r="H753" i="54024" s="1"/>
  <c r="H753" i="54025" s="1"/>
  <c r="H753" i="54026" s="1"/>
  <c r="H753" i="54027" s="1"/>
  <c r="H752" i="54023"/>
  <c r="H752" i="54024" s="1"/>
  <c r="H752" i="54025" s="1"/>
  <c r="H752" i="54026" s="1"/>
  <c r="H752" i="54027" s="1"/>
  <c r="H751" i="54023"/>
  <c r="H751" i="54024" s="1"/>
  <c r="H751" i="54025" s="1"/>
  <c r="H751" i="54026" s="1"/>
  <c r="H751" i="54027" s="1"/>
  <c r="H750" i="54023"/>
  <c r="H750" i="54024" s="1"/>
  <c r="H750" i="54025" s="1"/>
  <c r="H750" i="54026" s="1"/>
  <c r="H750" i="54027" s="1"/>
  <c r="H749" i="54023"/>
  <c r="H749" i="54024" s="1"/>
  <c r="H749" i="54025" s="1"/>
  <c r="H749" i="54026" s="1"/>
  <c r="H749" i="54027" s="1"/>
  <c r="H748" i="54023"/>
  <c r="H748" i="54024" s="1"/>
  <c r="H748" i="54025" s="1"/>
  <c r="H748" i="54026" s="1"/>
  <c r="H748" i="54027" s="1"/>
  <c r="H747" i="54023"/>
  <c r="H747" i="54024" s="1"/>
  <c r="H747" i="54025" s="1"/>
  <c r="H747" i="54026" s="1"/>
  <c r="H747" i="54027" s="1"/>
  <c r="H746" i="54023"/>
  <c r="H746" i="54024" s="1"/>
  <c r="H746" i="54025" s="1"/>
  <c r="H746" i="54026" s="1"/>
  <c r="H746" i="54027" s="1"/>
  <c r="H745" i="54023"/>
  <c r="H745" i="54024" s="1"/>
  <c r="H745" i="54025" s="1"/>
  <c r="H745" i="54026" s="1"/>
  <c r="H745" i="54027" s="1"/>
  <c r="H744" i="54023"/>
  <c r="H744" i="54024" s="1"/>
  <c r="H744" i="54025" s="1"/>
  <c r="H744" i="54026" s="1"/>
  <c r="H744" i="54027" s="1"/>
  <c r="H743" i="54023"/>
  <c r="H743" i="54024" s="1"/>
  <c r="H743" i="54025" s="1"/>
  <c r="H743" i="54026" s="1"/>
  <c r="H743" i="54027" s="1"/>
  <c r="H742" i="54023"/>
  <c r="H742" i="54024" s="1"/>
  <c r="H742" i="54025" s="1"/>
  <c r="H742" i="54026" s="1"/>
  <c r="H742" i="54027" s="1"/>
  <c r="H741" i="54023"/>
  <c r="H741" i="54024" s="1"/>
  <c r="H741" i="54025" s="1"/>
  <c r="H741" i="54026" s="1"/>
  <c r="H741" i="54027" s="1"/>
  <c r="F768" i="54023"/>
  <c r="F768" i="54024" s="1"/>
  <c r="F768" i="54025" s="1"/>
  <c r="F768" i="54026" s="1"/>
  <c r="F768" i="54027" s="1"/>
  <c r="F767" i="54023"/>
  <c r="F767" i="54024" s="1"/>
  <c r="F767" i="54025" s="1"/>
  <c r="F767" i="54026" s="1"/>
  <c r="F767" i="54027" s="1"/>
  <c r="F766" i="54023"/>
  <c r="F765" i="54023"/>
  <c r="F764" i="54023"/>
  <c r="F764" i="54024" s="1"/>
  <c r="F764" i="54025" s="1"/>
  <c r="F764" i="54026" s="1"/>
  <c r="F764" i="54027" s="1"/>
  <c r="F763" i="54023"/>
  <c r="F762" i="54023"/>
  <c r="F762" i="54024" s="1"/>
  <c r="F762" i="54025" s="1"/>
  <c r="F762" i="54026" s="1"/>
  <c r="F762" i="54027" s="1"/>
  <c r="F761" i="54023"/>
  <c r="F760" i="54023"/>
  <c r="F759" i="54023"/>
  <c r="F758" i="54023"/>
  <c r="F757" i="54023"/>
  <c r="F757" i="54024" s="1"/>
  <c r="F757" i="54025" s="1"/>
  <c r="F757" i="54026" s="1"/>
  <c r="F757" i="54027" s="1"/>
  <c r="F756" i="54023"/>
  <c r="F755" i="54023"/>
  <c r="F754" i="54023"/>
  <c r="F753" i="54023"/>
  <c r="F752" i="54023"/>
  <c r="F751" i="54023"/>
  <c r="F750" i="54023"/>
  <c r="F749" i="54023"/>
  <c r="F749" i="54024" s="1"/>
  <c r="F749" i="54025" s="1"/>
  <c r="F749" i="54026" s="1"/>
  <c r="F749" i="54027" s="1"/>
  <c r="F748" i="54023"/>
  <c r="F747" i="54023"/>
  <c r="F746" i="54023"/>
  <c r="F745" i="54023"/>
  <c r="F744" i="54023"/>
  <c r="F743" i="54023"/>
  <c r="F743" i="54024" s="1"/>
  <c r="F743" i="54025" s="1"/>
  <c r="F743" i="54026" s="1"/>
  <c r="F743" i="54027" s="1"/>
  <c r="F742" i="54023"/>
  <c r="F741" i="54023"/>
  <c r="F741" i="54024" s="1"/>
  <c r="F741" i="54025" s="1"/>
  <c r="F741" i="54026" s="1"/>
  <c r="F741" i="54027" s="1"/>
  <c r="P732" i="54023"/>
  <c r="P732" i="54024" s="1"/>
  <c r="P732" i="54025" s="1"/>
  <c r="P732" i="54026" s="1"/>
  <c r="P732" i="54027" s="1"/>
  <c r="P731" i="54023"/>
  <c r="P731" i="54024" s="1"/>
  <c r="P731" i="54025" s="1"/>
  <c r="P731" i="54026" s="1"/>
  <c r="P731" i="54027" s="1"/>
  <c r="P730" i="54023"/>
  <c r="P730" i="54024" s="1"/>
  <c r="P730" i="54025" s="1"/>
  <c r="P730" i="54026" s="1"/>
  <c r="P730" i="54027" s="1"/>
  <c r="P729" i="54023"/>
  <c r="P729" i="54024" s="1"/>
  <c r="P729" i="54025" s="1"/>
  <c r="P729" i="54026" s="1"/>
  <c r="P729" i="54027" s="1"/>
  <c r="P728" i="54023"/>
  <c r="P728" i="54024" s="1"/>
  <c r="P728" i="54025" s="1"/>
  <c r="P728" i="54026" s="1"/>
  <c r="P728" i="54027" s="1"/>
  <c r="P727" i="54023"/>
  <c r="P727" i="54024" s="1"/>
  <c r="P727" i="54025" s="1"/>
  <c r="P727" i="54026" s="1"/>
  <c r="P727" i="54027" s="1"/>
  <c r="P726" i="54023"/>
  <c r="P726" i="54024" s="1"/>
  <c r="P726" i="54025" s="1"/>
  <c r="P726" i="54026" s="1"/>
  <c r="P726" i="54027" s="1"/>
  <c r="P725" i="54023"/>
  <c r="P725" i="54024" s="1"/>
  <c r="P725" i="54025" s="1"/>
  <c r="P725" i="54026" s="1"/>
  <c r="P725" i="54027" s="1"/>
  <c r="P724" i="54023"/>
  <c r="P724" i="54024" s="1"/>
  <c r="P724" i="54025" s="1"/>
  <c r="P724" i="54026" s="1"/>
  <c r="P724" i="54027" s="1"/>
  <c r="P723" i="54023"/>
  <c r="P723" i="54024" s="1"/>
  <c r="P723" i="54025" s="1"/>
  <c r="P723" i="54026" s="1"/>
  <c r="P723" i="54027" s="1"/>
  <c r="P722" i="54023"/>
  <c r="P722" i="54024" s="1"/>
  <c r="P722" i="54025" s="1"/>
  <c r="P722" i="54026" s="1"/>
  <c r="P722" i="54027" s="1"/>
  <c r="P721" i="54023"/>
  <c r="P721" i="54024" s="1"/>
  <c r="P721" i="54025" s="1"/>
  <c r="P721" i="54026" s="1"/>
  <c r="P721" i="54027" s="1"/>
  <c r="P720" i="54023"/>
  <c r="P720" i="54024" s="1"/>
  <c r="P720" i="54025" s="1"/>
  <c r="P720" i="54026" s="1"/>
  <c r="P720" i="54027" s="1"/>
  <c r="P719" i="54023"/>
  <c r="P719" i="54024" s="1"/>
  <c r="P719" i="54025" s="1"/>
  <c r="P719" i="54026" s="1"/>
  <c r="P719" i="54027" s="1"/>
  <c r="P718" i="54023"/>
  <c r="P718" i="54024" s="1"/>
  <c r="P718" i="54025" s="1"/>
  <c r="P718" i="54026" s="1"/>
  <c r="P718" i="54027" s="1"/>
  <c r="P717" i="54023"/>
  <c r="P717" i="54024" s="1"/>
  <c r="P717" i="54025" s="1"/>
  <c r="P717" i="54026" s="1"/>
  <c r="P717" i="54027" s="1"/>
  <c r="P716" i="54023"/>
  <c r="P716" i="54024" s="1"/>
  <c r="P716" i="54025" s="1"/>
  <c r="P716" i="54026" s="1"/>
  <c r="P716" i="54027" s="1"/>
  <c r="P715" i="54023"/>
  <c r="P715" i="54024" s="1"/>
  <c r="P715" i="54025" s="1"/>
  <c r="P715" i="54026" s="1"/>
  <c r="P715" i="54027" s="1"/>
  <c r="P714" i="54023"/>
  <c r="P714" i="54024" s="1"/>
  <c r="P714" i="54025" s="1"/>
  <c r="P714" i="54026" s="1"/>
  <c r="P714" i="54027" s="1"/>
  <c r="P713" i="54023"/>
  <c r="P713" i="54024" s="1"/>
  <c r="P713" i="54025" s="1"/>
  <c r="P713" i="54026" s="1"/>
  <c r="P713" i="54027" s="1"/>
  <c r="P712" i="54023"/>
  <c r="P712" i="54024" s="1"/>
  <c r="P712" i="54025" s="1"/>
  <c r="P712" i="54026" s="1"/>
  <c r="P712" i="54027" s="1"/>
  <c r="P711" i="54023"/>
  <c r="P711" i="54024" s="1"/>
  <c r="P711" i="54025" s="1"/>
  <c r="P711" i="54026" s="1"/>
  <c r="P711" i="54027" s="1"/>
  <c r="P710" i="54023"/>
  <c r="P710" i="54024" s="1"/>
  <c r="P710" i="54025" s="1"/>
  <c r="P710" i="54026" s="1"/>
  <c r="P710" i="54027" s="1"/>
  <c r="P709" i="54023"/>
  <c r="P709" i="54024" s="1"/>
  <c r="P709" i="54025" s="1"/>
  <c r="P709" i="54026" s="1"/>
  <c r="P709" i="54027" s="1"/>
  <c r="P708" i="54023"/>
  <c r="P708" i="54024" s="1"/>
  <c r="P708" i="54025" s="1"/>
  <c r="P708" i="54026" s="1"/>
  <c r="P708" i="54027" s="1"/>
  <c r="P707" i="54023"/>
  <c r="P707" i="54024" s="1"/>
  <c r="P707" i="54025" s="1"/>
  <c r="P707" i="54026" s="1"/>
  <c r="P707" i="54027" s="1"/>
  <c r="P706" i="54023"/>
  <c r="P706" i="54024" s="1"/>
  <c r="P706" i="54025" s="1"/>
  <c r="P706" i="54026" s="1"/>
  <c r="P706" i="54027" s="1"/>
  <c r="P705" i="54023"/>
  <c r="P705" i="54024" s="1"/>
  <c r="P705" i="54025" s="1"/>
  <c r="P705" i="54026" s="1"/>
  <c r="P705" i="54027" s="1"/>
  <c r="P704" i="54023"/>
  <c r="P704" i="54024" s="1"/>
  <c r="P704" i="54025" s="1"/>
  <c r="P704" i="54026" s="1"/>
  <c r="P704" i="54027" s="1"/>
  <c r="P703" i="54023"/>
  <c r="P703" i="54024" s="1"/>
  <c r="P703" i="54025" s="1"/>
  <c r="P703" i="54026" s="1"/>
  <c r="P703" i="54027" s="1"/>
  <c r="P702" i="54023"/>
  <c r="P702" i="54024" s="1"/>
  <c r="P702" i="54025" s="1"/>
  <c r="P702" i="54026" s="1"/>
  <c r="P702" i="54027" s="1"/>
  <c r="P701" i="54023"/>
  <c r="P701" i="54024" s="1"/>
  <c r="P701" i="54025" s="1"/>
  <c r="P701" i="54026" s="1"/>
  <c r="P701" i="54027" s="1"/>
  <c r="P700" i="54023"/>
  <c r="P700" i="54024" s="1"/>
  <c r="P700" i="54025" s="1"/>
  <c r="P700" i="54026" s="1"/>
  <c r="P700" i="54027" s="1"/>
  <c r="P699" i="54023"/>
  <c r="P699" i="54024" s="1"/>
  <c r="P699" i="54025" s="1"/>
  <c r="P699" i="54026" s="1"/>
  <c r="P699" i="54027" s="1"/>
  <c r="P698" i="54023"/>
  <c r="P698" i="54024" s="1"/>
  <c r="P698" i="54025" s="1"/>
  <c r="P698" i="54026" s="1"/>
  <c r="P698" i="54027" s="1"/>
  <c r="P697" i="54023"/>
  <c r="P697" i="54024" s="1"/>
  <c r="P697" i="54025" s="1"/>
  <c r="P697" i="54026" s="1"/>
  <c r="P697" i="54027" s="1"/>
  <c r="P696" i="54023"/>
  <c r="P696" i="54024" s="1"/>
  <c r="P696" i="54025" s="1"/>
  <c r="P696" i="54026" s="1"/>
  <c r="P696" i="54027" s="1"/>
  <c r="P695" i="54023"/>
  <c r="P695" i="54024" s="1"/>
  <c r="P695" i="54025" s="1"/>
  <c r="P695" i="54026" s="1"/>
  <c r="P695" i="54027" s="1"/>
  <c r="P694" i="54023"/>
  <c r="P694" i="54024" s="1"/>
  <c r="P694" i="54025" s="1"/>
  <c r="P694" i="54026" s="1"/>
  <c r="P694" i="54027" s="1"/>
  <c r="P693" i="54023"/>
  <c r="P693" i="54024" s="1"/>
  <c r="P693" i="54025" s="1"/>
  <c r="P693" i="54026" s="1"/>
  <c r="P693" i="54027" s="1"/>
  <c r="N732" i="54023"/>
  <c r="N732" i="54024" s="1"/>
  <c r="N732" i="54025" s="1"/>
  <c r="N732" i="54026" s="1"/>
  <c r="N732" i="54027" s="1"/>
  <c r="N731" i="54023"/>
  <c r="N731" i="54024" s="1"/>
  <c r="N731" i="54025" s="1"/>
  <c r="N731" i="54026" s="1"/>
  <c r="N731" i="54027" s="1"/>
  <c r="N730" i="54023"/>
  <c r="N730" i="54024" s="1"/>
  <c r="N730" i="54025" s="1"/>
  <c r="N730" i="54026" s="1"/>
  <c r="N730" i="54027" s="1"/>
  <c r="N729" i="54023"/>
  <c r="N729" i="54024" s="1"/>
  <c r="N729" i="54025" s="1"/>
  <c r="N729" i="54026" s="1"/>
  <c r="N729" i="54027" s="1"/>
  <c r="N728" i="54023"/>
  <c r="N728" i="54024" s="1"/>
  <c r="N728" i="54025" s="1"/>
  <c r="N728" i="54026" s="1"/>
  <c r="N728" i="54027" s="1"/>
  <c r="N727" i="54023"/>
  <c r="N727" i="54024" s="1"/>
  <c r="N727" i="54025" s="1"/>
  <c r="N727" i="54026" s="1"/>
  <c r="N727" i="54027" s="1"/>
  <c r="N726" i="54023"/>
  <c r="N726" i="54024" s="1"/>
  <c r="N726" i="54025" s="1"/>
  <c r="N726" i="54026" s="1"/>
  <c r="N726" i="54027" s="1"/>
  <c r="N725" i="54023"/>
  <c r="N725" i="54024" s="1"/>
  <c r="N725" i="54025" s="1"/>
  <c r="N725" i="54026" s="1"/>
  <c r="N725" i="54027" s="1"/>
  <c r="N724" i="54023"/>
  <c r="N724" i="54024" s="1"/>
  <c r="N724" i="54025" s="1"/>
  <c r="N724" i="54026" s="1"/>
  <c r="N724" i="54027" s="1"/>
  <c r="N723" i="54023"/>
  <c r="N723" i="54024" s="1"/>
  <c r="N723" i="54025" s="1"/>
  <c r="N723" i="54026" s="1"/>
  <c r="N723" i="54027" s="1"/>
  <c r="N722" i="54023"/>
  <c r="N722" i="54024" s="1"/>
  <c r="N722" i="54025" s="1"/>
  <c r="N722" i="54026" s="1"/>
  <c r="N722" i="54027" s="1"/>
  <c r="N721" i="54023"/>
  <c r="N721" i="54024" s="1"/>
  <c r="N721" i="54025" s="1"/>
  <c r="N721" i="54026" s="1"/>
  <c r="N721" i="54027" s="1"/>
  <c r="N720" i="54023"/>
  <c r="N720" i="54024" s="1"/>
  <c r="N720" i="54025" s="1"/>
  <c r="N720" i="54026" s="1"/>
  <c r="N720" i="54027" s="1"/>
  <c r="N719" i="54023"/>
  <c r="N719" i="54024" s="1"/>
  <c r="N719" i="54025" s="1"/>
  <c r="N719" i="54026" s="1"/>
  <c r="N719" i="54027" s="1"/>
  <c r="N718" i="54023"/>
  <c r="N718" i="54024" s="1"/>
  <c r="N718" i="54025" s="1"/>
  <c r="N718" i="54026" s="1"/>
  <c r="N718" i="54027" s="1"/>
  <c r="N717" i="54023"/>
  <c r="N717" i="54024" s="1"/>
  <c r="N717" i="54025" s="1"/>
  <c r="N717" i="54026" s="1"/>
  <c r="N717" i="54027" s="1"/>
  <c r="N716" i="54023"/>
  <c r="N716" i="54024" s="1"/>
  <c r="N716" i="54025" s="1"/>
  <c r="N716" i="54026" s="1"/>
  <c r="N716" i="54027" s="1"/>
  <c r="N715" i="54023"/>
  <c r="N715" i="54024" s="1"/>
  <c r="N715" i="54025" s="1"/>
  <c r="N715" i="54026" s="1"/>
  <c r="N715" i="54027" s="1"/>
  <c r="N714" i="54023"/>
  <c r="N714" i="54024" s="1"/>
  <c r="N714" i="54025" s="1"/>
  <c r="N714" i="54026" s="1"/>
  <c r="N714" i="54027" s="1"/>
  <c r="N713" i="54023"/>
  <c r="N713" i="54024" s="1"/>
  <c r="N713" i="54025" s="1"/>
  <c r="N713" i="54026" s="1"/>
  <c r="N713" i="54027" s="1"/>
  <c r="N712" i="54023"/>
  <c r="N712" i="54024" s="1"/>
  <c r="N712" i="54025" s="1"/>
  <c r="N712" i="54026" s="1"/>
  <c r="N712" i="54027" s="1"/>
  <c r="N711" i="54023"/>
  <c r="N711" i="54024" s="1"/>
  <c r="N711" i="54025" s="1"/>
  <c r="N711" i="54026" s="1"/>
  <c r="N711" i="54027" s="1"/>
  <c r="N710" i="54023"/>
  <c r="N710" i="54024" s="1"/>
  <c r="N710" i="54025" s="1"/>
  <c r="N710" i="54026" s="1"/>
  <c r="N710" i="54027" s="1"/>
  <c r="N709" i="54023"/>
  <c r="N709" i="54024" s="1"/>
  <c r="N709" i="54025" s="1"/>
  <c r="N709" i="54026" s="1"/>
  <c r="N709" i="54027" s="1"/>
  <c r="N708" i="54023"/>
  <c r="N708" i="54024" s="1"/>
  <c r="N708" i="54025" s="1"/>
  <c r="N708" i="54026" s="1"/>
  <c r="N708" i="54027" s="1"/>
  <c r="N707" i="54023"/>
  <c r="N707" i="54024" s="1"/>
  <c r="N707" i="54025" s="1"/>
  <c r="N707" i="54026" s="1"/>
  <c r="N707" i="54027" s="1"/>
  <c r="N706" i="54023"/>
  <c r="N706" i="54024" s="1"/>
  <c r="N706" i="54025" s="1"/>
  <c r="N706" i="54026" s="1"/>
  <c r="N706" i="54027" s="1"/>
  <c r="N705" i="54023"/>
  <c r="N705" i="54024" s="1"/>
  <c r="N705" i="54025" s="1"/>
  <c r="N705" i="54026" s="1"/>
  <c r="N705" i="54027" s="1"/>
  <c r="N704" i="54023"/>
  <c r="N704" i="54024" s="1"/>
  <c r="N704" i="54025" s="1"/>
  <c r="N704" i="54026" s="1"/>
  <c r="N704" i="54027" s="1"/>
  <c r="N703" i="54023"/>
  <c r="N703" i="54024" s="1"/>
  <c r="N703" i="54025" s="1"/>
  <c r="N703" i="54026" s="1"/>
  <c r="N703" i="54027" s="1"/>
  <c r="N702" i="54023"/>
  <c r="N702" i="54024" s="1"/>
  <c r="N702" i="54025" s="1"/>
  <c r="N702" i="54026" s="1"/>
  <c r="N702" i="54027" s="1"/>
  <c r="N701" i="54023"/>
  <c r="N701" i="54024" s="1"/>
  <c r="N701" i="54025" s="1"/>
  <c r="N701" i="54026" s="1"/>
  <c r="N701" i="54027" s="1"/>
  <c r="N700" i="54023"/>
  <c r="N700" i="54024" s="1"/>
  <c r="N700" i="54025" s="1"/>
  <c r="N700" i="54026" s="1"/>
  <c r="N700" i="54027" s="1"/>
  <c r="N699" i="54023"/>
  <c r="N699" i="54024" s="1"/>
  <c r="N699" i="54025" s="1"/>
  <c r="N699" i="54026" s="1"/>
  <c r="N699" i="54027" s="1"/>
  <c r="N698" i="54023"/>
  <c r="N698" i="54024" s="1"/>
  <c r="N698" i="54025" s="1"/>
  <c r="N698" i="54026" s="1"/>
  <c r="N698" i="54027" s="1"/>
  <c r="N697" i="54023"/>
  <c r="N697" i="54024" s="1"/>
  <c r="N697" i="54025" s="1"/>
  <c r="N697" i="54026" s="1"/>
  <c r="N697" i="54027" s="1"/>
  <c r="N696" i="54023"/>
  <c r="N696" i="54024" s="1"/>
  <c r="N696" i="54025" s="1"/>
  <c r="N696" i="54026" s="1"/>
  <c r="N696" i="54027" s="1"/>
  <c r="N695" i="54023"/>
  <c r="N695" i="54024" s="1"/>
  <c r="N695" i="54025" s="1"/>
  <c r="N695" i="54026" s="1"/>
  <c r="N695" i="54027" s="1"/>
  <c r="N694" i="54023"/>
  <c r="N694" i="54024" s="1"/>
  <c r="N694" i="54025" s="1"/>
  <c r="N694" i="54026" s="1"/>
  <c r="N694" i="54027" s="1"/>
  <c r="N693" i="54023"/>
  <c r="N693" i="54024" s="1"/>
  <c r="N693" i="54025" s="1"/>
  <c r="N693" i="54026" s="1"/>
  <c r="N693" i="54027" s="1"/>
  <c r="L732" i="54023"/>
  <c r="L732" i="54024" s="1"/>
  <c r="L732" i="54025" s="1"/>
  <c r="L732" i="54026" s="1"/>
  <c r="L732" i="54027" s="1"/>
  <c r="L731" i="54023"/>
  <c r="L731" i="54024" s="1"/>
  <c r="L731" i="54025" s="1"/>
  <c r="L731" i="54026" s="1"/>
  <c r="L731" i="54027" s="1"/>
  <c r="L730" i="54023"/>
  <c r="L730" i="54024" s="1"/>
  <c r="L730" i="54025" s="1"/>
  <c r="L730" i="54026" s="1"/>
  <c r="L730" i="54027" s="1"/>
  <c r="L729" i="54023"/>
  <c r="L729" i="54024" s="1"/>
  <c r="L729" i="54025" s="1"/>
  <c r="L729" i="54026" s="1"/>
  <c r="L729" i="54027" s="1"/>
  <c r="L728" i="54023"/>
  <c r="L728" i="54024" s="1"/>
  <c r="L728" i="54025" s="1"/>
  <c r="L728" i="54026" s="1"/>
  <c r="L728" i="54027" s="1"/>
  <c r="L727" i="54023"/>
  <c r="L727" i="54024" s="1"/>
  <c r="L727" i="54025" s="1"/>
  <c r="L727" i="54026" s="1"/>
  <c r="L727" i="54027" s="1"/>
  <c r="L726" i="54023"/>
  <c r="L726" i="54024" s="1"/>
  <c r="L726" i="54025" s="1"/>
  <c r="L726" i="54026" s="1"/>
  <c r="L726" i="54027" s="1"/>
  <c r="L725" i="54023"/>
  <c r="L725" i="54024" s="1"/>
  <c r="L725" i="54025" s="1"/>
  <c r="L725" i="54026" s="1"/>
  <c r="L725" i="54027" s="1"/>
  <c r="L724" i="54023"/>
  <c r="L724" i="54024" s="1"/>
  <c r="L724" i="54025" s="1"/>
  <c r="L724" i="54026" s="1"/>
  <c r="L724" i="54027" s="1"/>
  <c r="L723" i="54023"/>
  <c r="L723" i="54024" s="1"/>
  <c r="L723" i="54025" s="1"/>
  <c r="L723" i="54026" s="1"/>
  <c r="L723" i="54027" s="1"/>
  <c r="L722" i="54023"/>
  <c r="L722" i="54024" s="1"/>
  <c r="L722" i="54025" s="1"/>
  <c r="L722" i="54026" s="1"/>
  <c r="L722" i="54027" s="1"/>
  <c r="L721" i="54023"/>
  <c r="L721" i="54024" s="1"/>
  <c r="L721" i="54025" s="1"/>
  <c r="L721" i="54026" s="1"/>
  <c r="L721" i="54027" s="1"/>
  <c r="L720" i="54023"/>
  <c r="L720" i="54024" s="1"/>
  <c r="L720" i="54025" s="1"/>
  <c r="L720" i="54026" s="1"/>
  <c r="L720" i="54027" s="1"/>
  <c r="L719" i="54023"/>
  <c r="L719" i="54024" s="1"/>
  <c r="L719" i="54025" s="1"/>
  <c r="L719" i="54026" s="1"/>
  <c r="L719" i="54027" s="1"/>
  <c r="L718" i="54023"/>
  <c r="L718" i="54024" s="1"/>
  <c r="L718" i="54025" s="1"/>
  <c r="L718" i="54026" s="1"/>
  <c r="L718" i="54027" s="1"/>
  <c r="L717" i="54023"/>
  <c r="L717" i="54024" s="1"/>
  <c r="L717" i="54025" s="1"/>
  <c r="L717" i="54026" s="1"/>
  <c r="L717" i="54027" s="1"/>
  <c r="L716" i="54023"/>
  <c r="L716" i="54024" s="1"/>
  <c r="L716" i="54025" s="1"/>
  <c r="L716" i="54026" s="1"/>
  <c r="L716" i="54027" s="1"/>
  <c r="L715" i="54023"/>
  <c r="L715" i="54024" s="1"/>
  <c r="L715" i="54025" s="1"/>
  <c r="L715" i="54026" s="1"/>
  <c r="L715" i="54027" s="1"/>
  <c r="L714" i="54023"/>
  <c r="L714" i="54024" s="1"/>
  <c r="L714" i="54025" s="1"/>
  <c r="L714" i="54026" s="1"/>
  <c r="L714" i="54027" s="1"/>
  <c r="L713" i="54023"/>
  <c r="L713" i="54024" s="1"/>
  <c r="L713" i="54025" s="1"/>
  <c r="L713" i="54026" s="1"/>
  <c r="L713" i="54027" s="1"/>
  <c r="L712" i="54023"/>
  <c r="L712" i="54024" s="1"/>
  <c r="L712" i="54025" s="1"/>
  <c r="L712" i="54026" s="1"/>
  <c r="L712" i="54027" s="1"/>
  <c r="L711" i="54023"/>
  <c r="L711" i="54024" s="1"/>
  <c r="L711" i="54025" s="1"/>
  <c r="L711" i="54026" s="1"/>
  <c r="L711" i="54027" s="1"/>
  <c r="L710" i="54023"/>
  <c r="L710" i="54024" s="1"/>
  <c r="L710" i="54025" s="1"/>
  <c r="L710" i="54026" s="1"/>
  <c r="L710" i="54027" s="1"/>
  <c r="L709" i="54023"/>
  <c r="L709" i="54024" s="1"/>
  <c r="L709" i="54025" s="1"/>
  <c r="L709" i="54026" s="1"/>
  <c r="L709" i="54027" s="1"/>
  <c r="L708" i="54023"/>
  <c r="L708" i="54024" s="1"/>
  <c r="L708" i="54025" s="1"/>
  <c r="L708" i="54026" s="1"/>
  <c r="L708" i="54027" s="1"/>
  <c r="L707" i="54023"/>
  <c r="L707" i="54024" s="1"/>
  <c r="L707" i="54025" s="1"/>
  <c r="L707" i="54026" s="1"/>
  <c r="L707" i="54027" s="1"/>
  <c r="L706" i="54023"/>
  <c r="L706" i="54024" s="1"/>
  <c r="L706" i="54025" s="1"/>
  <c r="L706" i="54026" s="1"/>
  <c r="L706" i="54027" s="1"/>
  <c r="L705" i="54023"/>
  <c r="L705" i="54024" s="1"/>
  <c r="L705" i="54025" s="1"/>
  <c r="L705" i="54026" s="1"/>
  <c r="L705" i="54027" s="1"/>
  <c r="L704" i="54023"/>
  <c r="L703" i="54023"/>
  <c r="L703" i="54024" s="1"/>
  <c r="L703" i="54025" s="1"/>
  <c r="L703" i="54026" s="1"/>
  <c r="L703" i="54027" s="1"/>
  <c r="L702" i="54023"/>
  <c r="L702" i="54024" s="1"/>
  <c r="L702" i="54025" s="1"/>
  <c r="L702" i="54026" s="1"/>
  <c r="L702" i="54027" s="1"/>
  <c r="L701" i="54023"/>
  <c r="L701" i="54024" s="1"/>
  <c r="L701" i="54025" s="1"/>
  <c r="L701" i="54026" s="1"/>
  <c r="L701" i="54027" s="1"/>
  <c r="L700" i="54023"/>
  <c r="L700" i="54024" s="1"/>
  <c r="L700" i="54025" s="1"/>
  <c r="L700" i="54026" s="1"/>
  <c r="L700" i="54027" s="1"/>
  <c r="L699" i="54023"/>
  <c r="L699" i="54024" s="1"/>
  <c r="L699" i="54025" s="1"/>
  <c r="L699" i="54026" s="1"/>
  <c r="L699" i="54027" s="1"/>
  <c r="L698" i="54023"/>
  <c r="L698" i="54024" s="1"/>
  <c r="L698" i="54025" s="1"/>
  <c r="L698" i="54026" s="1"/>
  <c r="L698" i="54027" s="1"/>
  <c r="L697" i="54023"/>
  <c r="L697" i="54024" s="1"/>
  <c r="L697" i="54025" s="1"/>
  <c r="L697" i="54026" s="1"/>
  <c r="L697" i="54027" s="1"/>
  <c r="L696" i="54023"/>
  <c r="L696" i="54024" s="1"/>
  <c r="L696" i="54025" s="1"/>
  <c r="L696" i="54026" s="1"/>
  <c r="L696" i="54027" s="1"/>
  <c r="L695" i="54023"/>
  <c r="L694" i="54023"/>
  <c r="L694" i="54024" s="1"/>
  <c r="L694" i="54025" s="1"/>
  <c r="L694" i="54026" s="1"/>
  <c r="L694" i="54027" s="1"/>
  <c r="L693" i="54023"/>
  <c r="J732" i="54023"/>
  <c r="J731" i="54023"/>
  <c r="J731" i="54024" s="1"/>
  <c r="J731" i="54025" s="1"/>
  <c r="J731" i="54026" s="1"/>
  <c r="J731" i="54027" s="1"/>
  <c r="J730" i="54023"/>
  <c r="J730" i="54024" s="1"/>
  <c r="J730" i="54025" s="1"/>
  <c r="J730" i="54026" s="1"/>
  <c r="J730" i="54027" s="1"/>
  <c r="J729" i="54023"/>
  <c r="J729" i="54024" s="1"/>
  <c r="J729" i="54025" s="1"/>
  <c r="J729" i="54026" s="1"/>
  <c r="J729" i="54027" s="1"/>
  <c r="J728" i="54023"/>
  <c r="J728" i="54024" s="1"/>
  <c r="J728" i="54025" s="1"/>
  <c r="J728" i="54026" s="1"/>
  <c r="J728" i="54027" s="1"/>
  <c r="J727" i="54023"/>
  <c r="J727" i="54024" s="1"/>
  <c r="J727" i="54025" s="1"/>
  <c r="J727" i="54026" s="1"/>
  <c r="J727" i="54027" s="1"/>
  <c r="J726" i="54023"/>
  <c r="J726" i="54024" s="1"/>
  <c r="J726" i="54025" s="1"/>
  <c r="J726" i="54026" s="1"/>
  <c r="J726" i="54027" s="1"/>
  <c r="J725" i="54023"/>
  <c r="J725" i="54024" s="1"/>
  <c r="J725" i="54025" s="1"/>
  <c r="J725" i="54026" s="1"/>
  <c r="J725" i="54027" s="1"/>
  <c r="J724" i="54023"/>
  <c r="J724" i="54024" s="1"/>
  <c r="J724" i="54025" s="1"/>
  <c r="J724" i="54026" s="1"/>
  <c r="J724" i="54027" s="1"/>
  <c r="J723" i="54023"/>
  <c r="J723" i="54024" s="1"/>
  <c r="J723" i="54025" s="1"/>
  <c r="J723" i="54026" s="1"/>
  <c r="J723" i="54027" s="1"/>
  <c r="J722" i="54023"/>
  <c r="J722" i="54024" s="1"/>
  <c r="J722" i="54025" s="1"/>
  <c r="J722" i="54026" s="1"/>
  <c r="J722" i="54027" s="1"/>
  <c r="J721" i="54023"/>
  <c r="J721" i="54024" s="1"/>
  <c r="J721" i="54025" s="1"/>
  <c r="J721" i="54026" s="1"/>
  <c r="J721" i="54027" s="1"/>
  <c r="J720" i="54023"/>
  <c r="J720" i="54024" s="1"/>
  <c r="J720" i="54025" s="1"/>
  <c r="J720" i="54026" s="1"/>
  <c r="J720" i="54027" s="1"/>
  <c r="J719" i="54023"/>
  <c r="J719" i="54024" s="1"/>
  <c r="J719" i="54025" s="1"/>
  <c r="J719" i="54026" s="1"/>
  <c r="J719" i="54027" s="1"/>
  <c r="J718" i="54023"/>
  <c r="J718" i="54024" s="1"/>
  <c r="J718" i="54025" s="1"/>
  <c r="J718" i="54026" s="1"/>
  <c r="J718" i="54027" s="1"/>
  <c r="J717" i="54023"/>
  <c r="J717" i="54024" s="1"/>
  <c r="J717" i="54025" s="1"/>
  <c r="J717" i="54026" s="1"/>
  <c r="J717" i="54027" s="1"/>
  <c r="J716" i="54023"/>
  <c r="J716" i="54024" s="1"/>
  <c r="J716" i="54025" s="1"/>
  <c r="J716" i="54026" s="1"/>
  <c r="J716" i="54027" s="1"/>
  <c r="J715" i="54023"/>
  <c r="J715" i="54024" s="1"/>
  <c r="J715" i="54025" s="1"/>
  <c r="J715" i="54026" s="1"/>
  <c r="J715" i="54027" s="1"/>
  <c r="J714" i="54023"/>
  <c r="J714" i="54024" s="1"/>
  <c r="J714" i="54025" s="1"/>
  <c r="J714" i="54026" s="1"/>
  <c r="J714" i="54027" s="1"/>
  <c r="J713" i="54023"/>
  <c r="J713" i="54024" s="1"/>
  <c r="J713" i="54025" s="1"/>
  <c r="J713" i="54026" s="1"/>
  <c r="J713" i="54027" s="1"/>
  <c r="J712" i="54023"/>
  <c r="J712" i="54024" s="1"/>
  <c r="J712" i="54025" s="1"/>
  <c r="J712" i="54026" s="1"/>
  <c r="J712" i="54027" s="1"/>
  <c r="J711" i="54023"/>
  <c r="J711" i="54024" s="1"/>
  <c r="J711" i="54025" s="1"/>
  <c r="J711" i="54026" s="1"/>
  <c r="J711" i="54027" s="1"/>
  <c r="J710" i="54023"/>
  <c r="J710" i="54024" s="1"/>
  <c r="J710" i="54025" s="1"/>
  <c r="J710" i="54026" s="1"/>
  <c r="J710" i="54027" s="1"/>
  <c r="J709" i="54023"/>
  <c r="J709" i="54024" s="1"/>
  <c r="J709" i="54025" s="1"/>
  <c r="J709" i="54026" s="1"/>
  <c r="J709" i="54027" s="1"/>
  <c r="J708" i="54023"/>
  <c r="J708" i="54024" s="1"/>
  <c r="J708" i="54025" s="1"/>
  <c r="J708" i="54026" s="1"/>
  <c r="J708" i="54027" s="1"/>
  <c r="J707" i="54023"/>
  <c r="J707" i="54024" s="1"/>
  <c r="J707" i="54025" s="1"/>
  <c r="J707" i="54026" s="1"/>
  <c r="J707" i="54027" s="1"/>
  <c r="J706" i="54023"/>
  <c r="J706" i="54024" s="1"/>
  <c r="J706" i="54025" s="1"/>
  <c r="J706" i="54026" s="1"/>
  <c r="J706" i="54027" s="1"/>
  <c r="J705" i="54023"/>
  <c r="J705" i="54024" s="1"/>
  <c r="J705" i="54025" s="1"/>
  <c r="J705" i="54026" s="1"/>
  <c r="J705" i="54027" s="1"/>
  <c r="J704" i="54023"/>
  <c r="J704" i="54024" s="1"/>
  <c r="J704" i="54025" s="1"/>
  <c r="J704" i="54026" s="1"/>
  <c r="J704" i="54027" s="1"/>
  <c r="J703" i="54023"/>
  <c r="J703" i="54024" s="1"/>
  <c r="J703" i="54025" s="1"/>
  <c r="J703" i="54026" s="1"/>
  <c r="J703" i="54027" s="1"/>
  <c r="J702" i="54023"/>
  <c r="J702" i="54024" s="1"/>
  <c r="J702" i="54025" s="1"/>
  <c r="J702" i="54026" s="1"/>
  <c r="J702" i="54027" s="1"/>
  <c r="J701" i="54023"/>
  <c r="J701" i="54024" s="1"/>
  <c r="J701" i="54025" s="1"/>
  <c r="J701" i="54026" s="1"/>
  <c r="J701" i="54027" s="1"/>
  <c r="J700" i="54023"/>
  <c r="J700" i="54024" s="1"/>
  <c r="J700" i="54025" s="1"/>
  <c r="J700" i="54026" s="1"/>
  <c r="J700" i="54027" s="1"/>
  <c r="J699" i="54023"/>
  <c r="J699" i="54024" s="1"/>
  <c r="J699" i="54025" s="1"/>
  <c r="J699" i="54026" s="1"/>
  <c r="J699" i="54027" s="1"/>
  <c r="J698" i="54023"/>
  <c r="J698" i="54024" s="1"/>
  <c r="J698" i="54025" s="1"/>
  <c r="J698" i="54026" s="1"/>
  <c r="J698" i="54027" s="1"/>
  <c r="J697" i="54023"/>
  <c r="J697" i="54024" s="1"/>
  <c r="J697" i="54025" s="1"/>
  <c r="J697" i="54026" s="1"/>
  <c r="J697" i="54027" s="1"/>
  <c r="J696" i="54023"/>
  <c r="J696" i="54024" s="1"/>
  <c r="J696" i="54025" s="1"/>
  <c r="J696" i="54026" s="1"/>
  <c r="J696" i="54027" s="1"/>
  <c r="J695" i="54023"/>
  <c r="J695" i="54024" s="1"/>
  <c r="J695" i="54025" s="1"/>
  <c r="J695" i="54026" s="1"/>
  <c r="J695" i="54027" s="1"/>
  <c r="J694" i="54023"/>
  <c r="J694" i="54024" s="1"/>
  <c r="J694" i="54025" s="1"/>
  <c r="J694" i="54026" s="1"/>
  <c r="J694" i="54027" s="1"/>
  <c r="J693" i="54023"/>
  <c r="J693" i="54024" s="1"/>
  <c r="J693" i="54025" s="1"/>
  <c r="J693" i="54026" s="1"/>
  <c r="J693" i="54027" s="1"/>
  <c r="H732" i="54023"/>
  <c r="H732" i="54024" s="1"/>
  <c r="H732" i="54025" s="1"/>
  <c r="H732" i="54026" s="1"/>
  <c r="H732" i="54027" s="1"/>
  <c r="H731" i="54023"/>
  <c r="H731" i="54024" s="1"/>
  <c r="H731" i="54025" s="1"/>
  <c r="H731" i="54026" s="1"/>
  <c r="H731" i="54027" s="1"/>
  <c r="H730" i="54023"/>
  <c r="H730" i="54024" s="1"/>
  <c r="H730" i="54025" s="1"/>
  <c r="H730" i="54026" s="1"/>
  <c r="H730" i="54027" s="1"/>
  <c r="H729" i="54023"/>
  <c r="H729" i="54024" s="1"/>
  <c r="H729" i="54025" s="1"/>
  <c r="H729" i="54026" s="1"/>
  <c r="H729" i="54027" s="1"/>
  <c r="H728" i="54023"/>
  <c r="H728" i="54024" s="1"/>
  <c r="H728" i="54025" s="1"/>
  <c r="H728" i="54026" s="1"/>
  <c r="H728" i="54027" s="1"/>
  <c r="H727" i="54023"/>
  <c r="H727" i="54024" s="1"/>
  <c r="H727" i="54025" s="1"/>
  <c r="H727" i="54026" s="1"/>
  <c r="H727" i="54027" s="1"/>
  <c r="H726" i="54023"/>
  <c r="H725" i="54023"/>
  <c r="H725" i="54024" s="1"/>
  <c r="H725" i="54025" s="1"/>
  <c r="H725" i="54026" s="1"/>
  <c r="H725" i="54027" s="1"/>
  <c r="H724" i="54023"/>
  <c r="H724" i="54024" s="1"/>
  <c r="H724" i="54025" s="1"/>
  <c r="H724" i="54026" s="1"/>
  <c r="H724" i="54027" s="1"/>
  <c r="H723" i="54023"/>
  <c r="H723" i="54024" s="1"/>
  <c r="H723" i="54025" s="1"/>
  <c r="H723" i="54026" s="1"/>
  <c r="H723" i="54027" s="1"/>
  <c r="H722" i="54023"/>
  <c r="H722" i="54024" s="1"/>
  <c r="H722" i="54025" s="1"/>
  <c r="H722" i="54026" s="1"/>
  <c r="H722" i="54027" s="1"/>
  <c r="H721" i="54023"/>
  <c r="H721" i="54024" s="1"/>
  <c r="H721" i="54025" s="1"/>
  <c r="H721" i="54026" s="1"/>
  <c r="H721" i="54027" s="1"/>
  <c r="H720" i="54023"/>
  <c r="H720" i="54024" s="1"/>
  <c r="H720" i="54025" s="1"/>
  <c r="H720" i="54026" s="1"/>
  <c r="H720" i="54027" s="1"/>
  <c r="H719" i="54023"/>
  <c r="H719" i="54024" s="1"/>
  <c r="H719" i="54025" s="1"/>
  <c r="H719" i="54026" s="1"/>
  <c r="H719" i="54027" s="1"/>
  <c r="H718" i="54023"/>
  <c r="H718" i="54024" s="1"/>
  <c r="H718" i="54025" s="1"/>
  <c r="H718" i="54026" s="1"/>
  <c r="H718" i="54027" s="1"/>
  <c r="H717" i="54023"/>
  <c r="H717" i="54024" s="1"/>
  <c r="H717" i="54025" s="1"/>
  <c r="H717" i="54026" s="1"/>
  <c r="H717" i="54027" s="1"/>
  <c r="H716" i="54023"/>
  <c r="H716" i="54024" s="1"/>
  <c r="H716" i="54025" s="1"/>
  <c r="H716" i="54026" s="1"/>
  <c r="H716" i="54027" s="1"/>
  <c r="H715" i="54023"/>
  <c r="H715" i="54024" s="1"/>
  <c r="H715" i="54025" s="1"/>
  <c r="H715" i="54026" s="1"/>
  <c r="H715" i="54027" s="1"/>
  <c r="H714" i="54023"/>
  <c r="H714" i="54024" s="1"/>
  <c r="H714" i="54025" s="1"/>
  <c r="H714" i="54026" s="1"/>
  <c r="H714" i="54027" s="1"/>
  <c r="H713" i="54023"/>
  <c r="H713" i="54024" s="1"/>
  <c r="H713" i="54025" s="1"/>
  <c r="H713" i="54026" s="1"/>
  <c r="H713" i="54027" s="1"/>
  <c r="H712" i="54023"/>
  <c r="H712" i="54024" s="1"/>
  <c r="H712" i="54025" s="1"/>
  <c r="H712" i="54026" s="1"/>
  <c r="H712" i="54027" s="1"/>
  <c r="H711" i="54023"/>
  <c r="H711" i="54024" s="1"/>
  <c r="H711" i="54025" s="1"/>
  <c r="H711" i="54026" s="1"/>
  <c r="H711" i="54027" s="1"/>
  <c r="H710" i="54023"/>
  <c r="H710" i="54024" s="1"/>
  <c r="H710" i="54025" s="1"/>
  <c r="H710" i="54026" s="1"/>
  <c r="H710" i="54027" s="1"/>
  <c r="H709" i="54023"/>
  <c r="H709" i="54024" s="1"/>
  <c r="H709" i="54025" s="1"/>
  <c r="H709" i="54026" s="1"/>
  <c r="H709" i="54027" s="1"/>
  <c r="H708" i="54023"/>
  <c r="H707" i="54023"/>
  <c r="H707" i="54024" s="1"/>
  <c r="H707" i="54025" s="1"/>
  <c r="H707" i="54026" s="1"/>
  <c r="H707" i="54027" s="1"/>
  <c r="H706" i="54023"/>
  <c r="H705" i="54023"/>
  <c r="H704" i="54023"/>
  <c r="H704" i="54024" s="1"/>
  <c r="H704" i="54025" s="1"/>
  <c r="H704" i="54026" s="1"/>
  <c r="H704" i="54027" s="1"/>
  <c r="H703" i="54023"/>
  <c r="H703" i="54024" s="1"/>
  <c r="H703" i="54025" s="1"/>
  <c r="H703" i="54026" s="1"/>
  <c r="H703" i="54027" s="1"/>
  <c r="H702" i="54023"/>
  <c r="H702" i="54024" s="1"/>
  <c r="H702" i="54025" s="1"/>
  <c r="H702" i="54026" s="1"/>
  <c r="H702" i="54027" s="1"/>
  <c r="H701" i="54023"/>
  <c r="H701" i="54024" s="1"/>
  <c r="H701" i="54025" s="1"/>
  <c r="H701" i="54026" s="1"/>
  <c r="H701" i="54027" s="1"/>
  <c r="H700" i="54023"/>
  <c r="H700" i="54024" s="1"/>
  <c r="H700" i="54025" s="1"/>
  <c r="H700" i="54026" s="1"/>
  <c r="H700" i="54027" s="1"/>
  <c r="H699" i="54023"/>
  <c r="H699" i="54024" s="1"/>
  <c r="H699" i="54025" s="1"/>
  <c r="H699" i="54026" s="1"/>
  <c r="H699" i="54027" s="1"/>
  <c r="H698" i="54023"/>
  <c r="H698" i="54024" s="1"/>
  <c r="H698" i="54025" s="1"/>
  <c r="H698" i="54026" s="1"/>
  <c r="H698" i="54027" s="1"/>
  <c r="H697" i="54023"/>
  <c r="H697" i="54024" s="1"/>
  <c r="H697" i="54025" s="1"/>
  <c r="H697" i="54026" s="1"/>
  <c r="H697" i="54027" s="1"/>
  <c r="H696" i="54023"/>
  <c r="H696" i="54024" s="1"/>
  <c r="H696" i="54025" s="1"/>
  <c r="H696" i="54026" s="1"/>
  <c r="H696" i="54027" s="1"/>
  <c r="H695" i="54023"/>
  <c r="H695" i="54024" s="1"/>
  <c r="H695" i="54025" s="1"/>
  <c r="H695" i="54026" s="1"/>
  <c r="H695" i="54027" s="1"/>
  <c r="H694" i="54023"/>
  <c r="H694" i="54024" s="1"/>
  <c r="H694" i="54025" s="1"/>
  <c r="H694" i="54026" s="1"/>
  <c r="H694" i="54027" s="1"/>
  <c r="H693" i="54023"/>
  <c r="H693" i="54024" s="1"/>
  <c r="H693" i="54025" s="1"/>
  <c r="H693" i="54026" s="1"/>
  <c r="H693" i="54027" s="1"/>
  <c r="F732" i="54023"/>
  <c r="F732" i="54024" s="1"/>
  <c r="F732" i="54025" s="1"/>
  <c r="F732" i="54026" s="1"/>
  <c r="F732" i="54027" s="1"/>
  <c r="F731" i="54023"/>
  <c r="F730" i="54023"/>
  <c r="F729" i="54023"/>
  <c r="F728" i="54023"/>
  <c r="F727" i="54023"/>
  <c r="F726" i="54023"/>
  <c r="F725" i="54023"/>
  <c r="F724" i="54023"/>
  <c r="F723" i="54023"/>
  <c r="F722" i="54023"/>
  <c r="F721" i="54023"/>
  <c r="F720" i="54023"/>
  <c r="F719" i="54023"/>
  <c r="F718" i="54023"/>
  <c r="F717" i="54023"/>
  <c r="F716" i="54023"/>
  <c r="F715" i="54023"/>
  <c r="F714" i="54023"/>
  <c r="F713" i="54023"/>
  <c r="F712" i="54023"/>
  <c r="F711" i="54023"/>
  <c r="F710" i="54023"/>
  <c r="F709" i="54023"/>
  <c r="F708" i="54023"/>
  <c r="F707" i="54023"/>
  <c r="F706" i="54023"/>
  <c r="F705" i="54023"/>
  <c r="F704" i="54023"/>
  <c r="F703" i="54023"/>
  <c r="F702" i="54023"/>
  <c r="F701" i="54023"/>
  <c r="F700" i="54023"/>
  <c r="F699" i="54023"/>
  <c r="F698" i="54023"/>
  <c r="F697" i="54023"/>
  <c r="F697" i="54024" s="1"/>
  <c r="F697" i="54025" s="1"/>
  <c r="F697" i="54026" s="1"/>
  <c r="F697" i="54027" s="1"/>
  <c r="F696" i="54023"/>
  <c r="F696" i="54024" s="1"/>
  <c r="F696" i="54025" s="1"/>
  <c r="F696" i="54026" s="1"/>
  <c r="F696" i="54027" s="1"/>
  <c r="F695" i="54023"/>
  <c r="F695" i="54024" s="1"/>
  <c r="F695" i="54025" s="1"/>
  <c r="F695" i="54026" s="1"/>
  <c r="F695" i="54027" s="1"/>
  <c r="F694" i="54023"/>
  <c r="F694" i="54024" s="1"/>
  <c r="F694" i="54025" s="1"/>
  <c r="F694" i="54026" s="1"/>
  <c r="F694" i="54027" s="1"/>
  <c r="F693" i="54023"/>
  <c r="F693" i="54024" s="1"/>
  <c r="F693" i="54025" s="1"/>
  <c r="F693" i="54026" s="1"/>
  <c r="F693" i="54027" s="1"/>
  <c r="P684" i="54023"/>
  <c r="P684" i="54024" s="1"/>
  <c r="P684" i="54025" s="1"/>
  <c r="P684" i="54026" s="1"/>
  <c r="P684" i="54027" s="1"/>
  <c r="P683" i="54023"/>
  <c r="P683" i="54024" s="1"/>
  <c r="P683" i="54025" s="1"/>
  <c r="P683" i="54026" s="1"/>
  <c r="P683" i="54027" s="1"/>
  <c r="P682" i="54023"/>
  <c r="P682" i="54024" s="1"/>
  <c r="P682" i="54025" s="1"/>
  <c r="P682" i="54026" s="1"/>
  <c r="P682" i="54027" s="1"/>
  <c r="P681" i="54023"/>
  <c r="P681" i="54024" s="1"/>
  <c r="P681" i="54025" s="1"/>
  <c r="P681" i="54026" s="1"/>
  <c r="P681" i="54027" s="1"/>
  <c r="P680" i="54023"/>
  <c r="P680" i="54024" s="1"/>
  <c r="P680" i="54025" s="1"/>
  <c r="P680" i="54026" s="1"/>
  <c r="P680" i="54027" s="1"/>
  <c r="P679" i="54023"/>
  <c r="P679" i="54024" s="1"/>
  <c r="P679" i="54025" s="1"/>
  <c r="P679" i="54026" s="1"/>
  <c r="P679" i="54027" s="1"/>
  <c r="P678" i="54023"/>
  <c r="P678" i="54024" s="1"/>
  <c r="P678" i="54025" s="1"/>
  <c r="P678" i="54026" s="1"/>
  <c r="P678" i="54027" s="1"/>
  <c r="P677" i="54023"/>
  <c r="P677" i="54024" s="1"/>
  <c r="P677" i="54025" s="1"/>
  <c r="P677" i="54026" s="1"/>
  <c r="P677" i="54027" s="1"/>
  <c r="P676" i="54023"/>
  <c r="P676" i="54024" s="1"/>
  <c r="P676" i="54025" s="1"/>
  <c r="P676" i="54026" s="1"/>
  <c r="P676" i="54027" s="1"/>
  <c r="P675" i="54023"/>
  <c r="P675" i="54024" s="1"/>
  <c r="P675" i="54025" s="1"/>
  <c r="P675" i="54026" s="1"/>
  <c r="P675" i="54027" s="1"/>
  <c r="P674" i="54023"/>
  <c r="P674" i="54024" s="1"/>
  <c r="P674" i="54025" s="1"/>
  <c r="P674" i="54026" s="1"/>
  <c r="P674" i="54027" s="1"/>
  <c r="P673" i="54023"/>
  <c r="P673" i="54024" s="1"/>
  <c r="P673" i="54025" s="1"/>
  <c r="P673" i="54026" s="1"/>
  <c r="P673" i="54027" s="1"/>
  <c r="P672" i="54023"/>
  <c r="P672" i="54024" s="1"/>
  <c r="P672" i="54025" s="1"/>
  <c r="P672" i="54026" s="1"/>
  <c r="P672" i="54027" s="1"/>
  <c r="P671" i="54023"/>
  <c r="P671" i="54024" s="1"/>
  <c r="P671" i="54025" s="1"/>
  <c r="P671" i="54026" s="1"/>
  <c r="P671" i="54027" s="1"/>
  <c r="P670" i="54023"/>
  <c r="P670" i="54024" s="1"/>
  <c r="P670" i="54025" s="1"/>
  <c r="P670" i="54026" s="1"/>
  <c r="P670" i="54027" s="1"/>
  <c r="P669" i="54023"/>
  <c r="P669" i="54024" s="1"/>
  <c r="P669" i="54025" s="1"/>
  <c r="P669" i="54026" s="1"/>
  <c r="P669" i="54027" s="1"/>
  <c r="P668" i="54023"/>
  <c r="P668" i="54024" s="1"/>
  <c r="P668" i="54025" s="1"/>
  <c r="P668" i="54026" s="1"/>
  <c r="P668" i="54027" s="1"/>
  <c r="P667" i="54023"/>
  <c r="P667" i="54024" s="1"/>
  <c r="P667" i="54025" s="1"/>
  <c r="P667" i="54026" s="1"/>
  <c r="P667" i="54027" s="1"/>
  <c r="P666" i="54023"/>
  <c r="P666" i="54024" s="1"/>
  <c r="P666" i="54025" s="1"/>
  <c r="P666" i="54026" s="1"/>
  <c r="P666" i="54027" s="1"/>
  <c r="P665" i="54023"/>
  <c r="P665" i="54024" s="1"/>
  <c r="P665" i="54025" s="1"/>
  <c r="P665" i="54026" s="1"/>
  <c r="P665" i="54027" s="1"/>
  <c r="P664" i="54023"/>
  <c r="P664" i="54024" s="1"/>
  <c r="P664" i="54025" s="1"/>
  <c r="P664" i="54026" s="1"/>
  <c r="P664" i="54027" s="1"/>
  <c r="P663" i="54023"/>
  <c r="P663" i="54024" s="1"/>
  <c r="P663" i="54025" s="1"/>
  <c r="P663" i="54026" s="1"/>
  <c r="P663" i="54027" s="1"/>
  <c r="P662" i="54023"/>
  <c r="P662" i="54024" s="1"/>
  <c r="P662" i="54025" s="1"/>
  <c r="P662" i="54026" s="1"/>
  <c r="P662" i="54027" s="1"/>
  <c r="P661" i="54023"/>
  <c r="P661" i="54024" s="1"/>
  <c r="P661" i="54025" s="1"/>
  <c r="P661" i="54026" s="1"/>
  <c r="P661" i="54027" s="1"/>
  <c r="P660" i="54023"/>
  <c r="P660" i="54024" s="1"/>
  <c r="P660" i="54025" s="1"/>
  <c r="P660" i="54026" s="1"/>
  <c r="P660" i="54027" s="1"/>
  <c r="P659" i="54023"/>
  <c r="P659" i="54024" s="1"/>
  <c r="P659" i="54025" s="1"/>
  <c r="P659" i="54026" s="1"/>
  <c r="P659" i="54027" s="1"/>
  <c r="N684" i="54023"/>
  <c r="N684" i="54024" s="1"/>
  <c r="N684" i="54025" s="1"/>
  <c r="N684" i="54026" s="1"/>
  <c r="N684" i="54027" s="1"/>
  <c r="N683" i="54023"/>
  <c r="N683" i="54024" s="1"/>
  <c r="N683" i="54025" s="1"/>
  <c r="N683" i="54026" s="1"/>
  <c r="N683" i="54027" s="1"/>
  <c r="N682" i="54023"/>
  <c r="N682" i="54024" s="1"/>
  <c r="N682" i="54025" s="1"/>
  <c r="N682" i="54026" s="1"/>
  <c r="N682" i="54027" s="1"/>
  <c r="N681" i="54023"/>
  <c r="N681" i="54024" s="1"/>
  <c r="N681" i="54025" s="1"/>
  <c r="N681" i="54026" s="1"/>
  <c r="N681" i="54027" s="1"/>
  <c r="N680" i="54023"/>
  <c r="N680" i="54024" s="1"/>
  <c r="N680" i="54025" s="1"/>
  <c r="N680" i="54026" s="1"/>
  <c r="N680" i="54027" s="1"/>
  <c r="N679" i="54023"/>
  <c r="N679" i="54024" s="1"/>
  <c r="N679" i="54025" s="1"/>
  <c r="N679" i="54026" s="1"/>
  <c r="N679" i="54027" s="1"/>
  <c r="N678" i="54023"/>
  <c r="N678" i="54024" s="1"/>
  <c r="N678" i="54025" s="1"/>
  <c r="N678" i="54026" s="1"/>
  <c r="N678" i="54027" s="1"/>
  <c r="N677" i="54023"/>
  <c r="N677" i="54024" s="1"/>
  <c r="N677" i="54025" s="1"/>
  <c r="N677" i="54026" s="1"/>
  <c r="N677" i="54027" s="1"/>
  <c r="N676" i="54023"/>
  <c r="N676" i="54024" s="1"/>
  <c r="N676" i="54025" s="1"/>
  <c r="N676" i="54026" s="1"/>
  <c r="N676" i="54027" s="1"/>
  <c r="N675" i="54023"/>
  <c r="N675" i="54024" s="1"/>
  <c r="N675" i="54025" s="1"/>
  <c r="N675" i="54026" s="1"/>
  <c r="N675" i="54027" s="1"/>
  <c r="N674" i="54023"/>
  <c r="N674" i="54024" s="1"/>
  <c r="N674" i="54025" s="1"/>
  <c r="N674" i="54026" s="1"/>
  <c r="N674" i="54027" s="1"/>
  <c r="N673" i="54023"/>
  <c r="N673" i="54024" s="1"/>
  <c r="N673" i="54025" s="1"/>
  <c r="N673" i="54026" s="1"/>
  <c r="N673" i="54027" s="1"/>
  <c r="N672" i="54023"/>
  <c r="N672" i="54024" s="1"/>
  <c r="N672" i="54025" s="1"/>
  <c r="N672" i="54026" s="1"/>
  <c r="N672" i="54027" s="1"/>
  <c r="N671" i="54023"/>
  <c r="N671" i="54024" s="1"/>
  <c r="N671" i="54025" s="1"/>
  <c r="N671" i="54026" s="1"/>
  <c r="N671" i="54027" s="1"/>
  <c r="N670" i="54023"/>
  <c r="N670" i="54024" s="1"/>
  <c r="N670" i="54025" s="1"/>
  <c r="N670" i="54026" s="1"/>
  <c r="N670" i="54027" s="1"/>
  <c r="N669" i="54023"/>
  <c r="N669" i="54024" s="1"/>
  <c r="N669" i="54025" s="1"/>
  <c r="N669" i="54026" s="1"/>
  <c r="N669" i="54027" s="1"/>
  <c r="N668" i="54023"/>
  <c r="N668" i="54024" s="1"/>
  <c r="N668" i="54025" s="1"/>
  <c r="N668" i="54026" s="1"/>
  <c r="N668" i="54027" s="1"/>
  <c r="N667" i="54023"/>
  <c r="N667" i="54024" s="1"/>
  <c r="N667" i="54025" s="1"/>
  <c r="N667" i="54026" s="1"/>
  <c r="N667" i="54027" s="1"/>
  <c r="N666" i="54023"/>
  <c r="N666" i="54024" s="1"/>
  <c r="N666" i="54025" s="1"/>
  <c r="N666" i="54026" s="1"/>
  <c r="N666" i="54027" s="1"/>
  <c r="N665" i="54023"/>
  <c r="N665" i="54024" s="1"/>
  <c r="N665" i="54025" s="1"/>
  <c r="N665" i="54026" s="1"/>
  <c r="N665" i="54027" s="1"/>
  <c r="N664" i="54023"/>
  <c r="N664" i="54024" s="1"/>
  <c r="N664" i="54025" s="1"/>
  <c r="N664" i="54026" s="1"/>
  <c r="N664" i="54027" s="1"/>
  <c r="N663" i="54023"/>
  <c r="N663" i="54024" s="1"/>
  <c r="N663" i="54025" s="1"/>
  <c r="N663" i="54026" s="1"/>
  <c r="N663" i="54027" s="1"/>
  <c r="N662" i="54023"/>
  <c r="N662" i="54024" s="1"/>
  <c r="N662" i="54025" s="1"/>
  <c r="N662" i="54026" s="1"/>
  <c r="N662" i="54027" s="1"/>
  <c r="N661" i="54023"/>
  <c r="N661" i="54024" s="1"/>
  <c r="N661" i="54025" s="1"/>
  <c r="N661" i="54026" s="1"/>
  <c r="N661" i="54027" s="1"/>
  <c r="N660" i="54023"/>
  <c r="N660" i="54024" s="1"/>
  <c r="N660" i="54025" s="1"/>
  <c r="N660" i="54026" s="1"/>
  <c r="N660" i="54027" s="1"/>
  <c r="N659" i="54023"/>
  <c r="N659" i="54024" s="1"/>
  <c r="N659" i="54025" s="1"/>
  <c r="N659" i="54026" s="1"/>
  <c r="N659" i="54027" s="1"/>
  <c r="L684" i="54023"/>
  <c r="L684" i="54024" s="1"/>
  <c r="L684" i="54025" s="1"/>
  <c r="L684" i="54026" s="1"/>
  <c r="L684" i="54027" s="1"/>
  <c r="L683" i="54023"/>
  <c r="L683" i="54024" s="1"/>
  <c r="L683" i="54025" s="1"/>
  <c r="L683" i="54026" s="1"/>
  <c r="L683" i="54027" s="1"/>
  <c r="L682" i="54023"/>
  <c r="L682" i="54024" s="1"/>
  <c r="L682" i="54025" s="1"/>
  <c r="L682" i="54026" s="1"/>
  <c r="L682" i="54027" s="1"/>
  <c r="L681" i="54023"/>
  <c r="L681" i="54024" s="1"/>
  <c r="L681" i="54025" s="1"/>
  <c r="L681" i="54026" s="1"/>
  <c r="L681" i="54027" s="1"/>
  <c r="L680" i="54023"/>
  <c r="L680" i="54024" s="1"/>
  <c r="L680" i="54025" s="1"/>
  <c r="L680" i="54026" s="1"/>
  <c r="L680" i="54027" s="1"/>
  <c r="L679" i="54023"/>
  <c r="L679" i="54024" s="1"/>
  <c r="L679" i="54025" s="1"/>
  <c r="L679" i="54026" s="1"/>
  <c r="L679" i="54027" s="1"/>
  <c r="L678" i="54023"/>
  <c r="L678" i="54024" s="1"/>
  <c r="L678" i="54025" s="1"/>
  <c r="L678" i="54026" s="1"/>
  <c r="L678" i="54027" s="1"/>
  <c r="L677" i="54023"/>
  <c r="L677" i="54024" s="1"/>
  <c r="L677" i="54025" s="1"/>
  <c r="L677" i="54026" s="1"/>
  <c r="L677" i="54027" s="1"/>
  <c r="L676" i="54023"/>
  <c r="L676" i="54024" s="1"/>
  <c r="L676" i="54025" s="1"/>
  <c r="L676" i="54026" s="1"/>
  <c r="L676" i="54027" s="1"/>
  <c r="L675" i="54023"/>
  <c r="L675" i="54024" s="1"/>
  <c r="L675" i="54025" s="1"/>
  <c r="L675" i="54026" s="1"/>
  <c r="L675" i="54027" s="1"/>
  <c r="L674" i="54023"/>
  <c r="L674" i="54024" s="1"/>
  <c r="L674" i="54025" s="1"/>
  <c r="L674" i="54026" s="1"/>
  <c r="L674" i="54027" s="1"/>
  <c r="L673" i="54023"/>
  <c r="L673" i="54024" s="1"/>
  <c r="L673" i="54025" s="1"/>
  <c r="L673" i="54026" s="1"/>
  <c r="L673" i="54027" s="1"/>
  <c r="L672" i="54023"/>
  <c r="L672" i="54024" s="1"/>
  <c r="L672" i="54025" s="1"/>
  <c r="L672" i="54026" s="1"/>
  <c r="L672" i="54027" s="1"/>
  <c r="L671" i="54023"/>
  <c r="L671" i="54024" s="1"/>
  <c r="L671" i="54025" s="1"/>
  <c r="L671" i="54026" s="1"/>
  <c r="L671" i="54027" s="1"/>
  <c r="L670" i="54023"/>
  <c r="L670" i="54024" s="1"/>
  <c r="L670" i="54025" s="1"/>
  <c r="L670" i="54026" s="1"/>
  <c r="L670" i="54027" s="1"/>
  <c r="L669" i="54023"/>
  <c r="L669" i="54024" s="1"/>
  <c r="L669" i="54025" s="1"/>
  <c r="L669" i="54026" s="1"/>
  <c r="L669" i="54027" s="1"/>
  <c r="L668" i="54023"/>
  <c r="L668" i="54024" s="1"/>
  <c r="L668" i="54025" s="1"/>
  <c r="L668" i="54026" s="1"/>
  <c r="L668" i="54027" s="1"/>
  <c r="L667" i="54023"/>
  <c r="L667" i="54024" s="1"/>
  <c r="L667" i="54025" s="1"/>
  <c r="L667" i="54026" s="1"/>
  <c r="L667" i="54027" s="1"/>
  <c r="L666" i="54023"/>
  <c r="L666" i="54024" s="1"/>
  <c r="L666" i="54025" s="1"/>
  <c r="L666" i="54026" s="1"/>
  <c r="L666" i="54027" s="1"/>
  <c r="L665" i="54023"/>
  <c r="L664" i="54023"/>
  <c r="L663" i="54023"/>
  <c r="L662" i="54023"/>
  <c r="L661" i="54023"/>
  <c r="L660" i="54023"/>
  <c r="L659" i="54023"/>
  <c r="J684" i="54023"/>
  <c r="J684" i="54024" s="1"/>
  <c r="J684" i="54025" s="1"/>
  <c r="J684" i="54026" s="1"/>
  <c r="J684" i="54027" s="1"/>
  <c r="J683" i="54023"/>
  <c r="J683" i="54024" s="1"/>
  <c r="J683" i="54025" s="1"/>
  <c r="J683" i="54026" s="1"/>
  <c r="J683" i="54027" s="1"/>
  <c r="J682" i="54023"/>
  <c r="J682" i="54024" s="1"/>
  <c r="J682" i="54025" s="1"/>
  <c r="J682" i="54026" s="1"/>
  <c r="J682" i="54027" s="1"/>
  <c r="J681" i="54023"/>
  <c r="J680" i="54023"/>
  <c r="J679" i="54023"/>
  <c r="J678" i="54023"/>
  <c r="J677" i="54023"/>
  <c r="J676" i="54023"/>
  <c r="J675" i="54023"/>
  <c r="J674" i="54023"/>
  <c r="J673" i="54023"/>
  <c r="J673" i="54024" s="1"/>
  <c r="J673" i="54025" s="1"/>
  <c r="J673" i="54026" s="1"/>
  <c r="J673" i="54027" s="1"/>
  <c r="J672" i="54023"/>
  <c r="J672" i="54024" s="1"/>
  <c r="J672" i="54025" s="1"/>
  <c r="J672" i="54026" s="1"/>
  <c r="J672" i="54027" s="1"/>
  <c r="J671" i="54023"/>
  <c r="J671" i="54024" s="1"/>
  <c r="J671" i="54025" s="1"/>
  <c r="J671" i="54026" s="1"/>
  <c r="J671" i="54027" s="1"/>
  <c r="J670" i="54023"/>
  <c r="J670" i="54024" s="1"/>
  <c r="J670" i="54025" s="1"/>
  <c r="J670" i="54026" s="1"/>
  <c r="J670" i="54027" s="1"/>
  <c r="J669" i="54023"/>
  <c r="J669" i="54024" s="1"/>
  <c r="J669" i="54025" s="1"/>
  <c r="J669" i="54026" s="1"/>
  <c r="J669" i="54027" s="1"/>
  <c r="J668" i="54023"/>
  <c r="J668" i="54024" s="1"/>
  <c r="J668" i="54025" s="1"/>
  <c r="J668" i="54026" s="1"/>
  <c r="J668" i="54027" s="1"/>
  <c r="J667" i="54023"/>
  <c r="J667" i="54024" s="1"/>
  <c r="J667" i="54025" s="1"/>
  <c r="J667" i="54026" s="1"/>
  <c r="J667" i="54027" s="1"/>
  <c r="J666" i="54023"/>
  <c r="J665" i="54023"/>
  <c r="J665" i="54024" s="1"/>
  <c r="J665" i="54025" s="1"/>
  <c r="J665" i="54026" s="1"/>
  <c r="J665" i="54027" s="1"/>
  <c r="J664" i="54023"/>
  <c r="J664" i="54024" s="1"/>
  <c r="J664" i="54025" s="1"/>
  <c r="J664" i="54026" s="1"/>
  <c r="J664" i="54027" s="1"/>
  <c r="J663" i="54023"/>
  <c r="J663" i="54024" s="1"/>
  <c r="J663" i="54025" s="1"/>
  <c r="J663" i="54026" s="1"/>
  <c r="J663" i="54027" s="1"/>
  <c r="J662" i="54023"/>
  <c r="J662" i="54024" s="1"/>
  <c r="J662" i="54025" s="1"/>
  <c r="J662" i="54026" s="1"/>
  <c r="J662" i="54027" s="1"/>
  <c r="J661" i="54023"/>
  <c r="J661" i="54024" s="1"/>
  <c r="J661" i="54025" s="1"/>
  <c r="J661" i="54026" s="1"/>
  <c r="J661" i="54027" s="1"/>
  <c r="J660" i="54023"/>
  <c r="J660" i="54024" s="1"/>
  <c r="J660" i="54025" s="1"/>
  <c r="J660" i="54026" s="1"/>
  <c r="J660" i="54027" s="1"/>
  <c r="J659" i="54023"/>
  <c r="J659" i="54024" s="1"/>
  <c r="J659" i="54025" s="1"/>
  <c r="J659" i="54026" s="1"/>
  <c r="J659" i="54027" s="1"/>
  <c r="H684" i="54023"/>
  <c r="H684" i="54024" s="1"/>
  <c r="H684" i="54025" s="1"/>
  <c r="H684" i="54026" s="1"/>
  <c r="H684" i="54027" s="1"/>
  <c r="H683" i="54023"/>
  <c r="H683" i="54024" s="1"/>
  <c r="H683" i="54025" s="1"/>
  <c r="H683" i="54026" s="1"/>
  <c r="H683" i="54027" s="1"/>
  <c r="H682" i="54023"/>
  <c r="H682" i="54024" s="1"/>
  <c r="H682" i="54025" s="1"/>
  <c r="H682" i="54026" s="1"/>
  <c r="H682" i="54027" s="1"/>
  <c r="H681" i="54023"/>
  <c r="H681" i="54024" s="1"/>
  <c r="H681" i="54025" s="1"/>
  <c r="H681" i="54026" s="1"/>
  <c r="H681" i="54027" s="1"/>
  <c r="H680" i="54023"/>
  <c r="H680" i="54024" s="1"/>
  <c r="H680" i="54025" s="1"/>
  <c r="H680" i="54026" s="1"/>
  <c r="H680" i="54027" s="1"/>
  <c r="H679" i="54023"/>
  <c r="H679" i="54024" s="1"/>
  <c r="H679" i="54025" s="1"/>
  <c r="H679" i="54026" s="1"/>
  <c r="H679" i="54027" s="1"/>
  <c r="H678" i="54023"/>
  <c r="H678" i="54024" s="1"/>
  <c r="H678" i="54025" s="1"/>
  <c r="H678" i="54026" s="1"/>
  <c r="H678" i="54027" s="1"/>
  <c r="H677" i="54023"/>
  <c r="H677" i="54024" s="1"/>
  <c r="H677" i="54025" s="1"/>
  <c r="H677" i="54026" s="1"/>
  <c r="H677" i="54027" s="1"/>
  <c r="H676" i="54023"/>
  <c r="H676" i="54024" s="1"/>
  <c r="H676" i="54025" s="1"/>
  <c r="H676" i="54026" s="1"/>
  <c r="H676" i="54027" s="1"/>
  <c r="H675" i="54023"/>
  <c r="H675" i="54024" s="1"/>
  <c r="H675" i="54025" s="1"/>
  <c r="H675" i="54026" s="1"/>
  <c r="H675" i="54027" s="1"/>
  <c r="H674" i="54023"/>
  <c r="H674" i="54024" s="1"/>
  <c r="H674" i="54025" s="1"/>
  <c r="H674" i="54026" s="1"/>
  <c r="H674" i="54027" s="1"/>
  <c r="H673" i="54023"/>
  <c r="H673" i="54024" s="1"/>
  <c r="H673" i="54025" s="1"/>
  <c r="H673" i="54026" s="1"/>
  <c r="H673" i="54027" s="1"/>
  <c r="H672" i="54023"/>
  <c r="H672" i="54024" s="1"/>
  <c r="H672" i="54025" s="1"/>
  <c r="H672" i="54026" s="1"/>
  <c r="H672" i="54027" s="1"/>
  <c r="H671" i="54023"/>
  <c r="H671" i="54024" s="1"/>
  <c r="H671" i="54025" s="1"/>
  <c r="H671" i="54026" s="1"/>
  <c r="H671" i="54027" s="1"/>
  <c r="H670" i="54023"/>
  <c r="H670" i="54024" s="1"/>
  <c r="H670" i="54025" s="1"/>
  <c r="H670" i="54026" s="1"/>
  <c r="H670" i="54027" s="1"/>
  <c r="H669" i="54023"/>
  <c r="H669" i="54024" s="1"/>
  <c r="H669" i="54025" s="1"/>
  <c r="H669" i="54026" s="1"/>
  <c r="H669" i="54027" s="1"/>
  <c r="H668" i="54023"/>
  <c r="H668" i="54024" s="1"/>
  <c r="H668" i="54025" s="1"/>
  <c r="H668" i="54026" s="1"/>
  <c r="H668" i="54027" s="1"/>
  <c r="H667" i="54023"/>
  <c r="H667" i="54024" s="1"/>
  <c r="H667" i="54025" s="1"/>
  <c r="H667" i="54026" s="1"/>
  <c r="H667" i="54027" s="1"/>
  <c r="H666" i="54023"/>
  <c r="H666" i="54024" s="1"/>
  <c r="H666" i="54025" s="1"/>
  <c r="H666" i="54026" s="1"/>
  <c r="H666" i="54027" s="1"/>
  <c r="H665" i="54023"/>
  <c r="H665" i="54024" s="1"/>
  <c r="H665" i="54025" s="1"/>
  <c r="H665" i="54026" s="1"/>
  <c r="H665" i="54027" s="1"/>
  <c r="H664" i="54023"/>
  <c r="H664" i="54024" s="1"/>
  <c r="H664" i="54025" s="1"/>
  <c r="H664" i="54026" s="1"/>
  <c r="H664" i="54027" s="1"/>
  <c r="H663" i="54023"/>
  <c r="H663" i="54024" s="1"/>
  <c r="H663" i="54025" s="1"/>
  <c r="H663" i="54026" s="1"/>
  <c r="H663" i="54027" s="1"/>
  <c r="H662" i="54023"/>
  <c r="H662" i="54024" s="1"/>
  <c r="H662" i="54025" s="1"/>
  <c r="H662" i="54026" s="1"/>
  <c r="H662" i="54027" s="1"/>
  <c r="H661" i="54023"/>
  <c r="H661" i="54024" s="1"/>
  <c r="H661" i="54025" s="1"/>
  <c r="H661" i="54026" s="1"/>
  <c r="H661" i="54027" s="1"/>
  <c r="H660" i="54023"/>
  <c r="H660" i="54024" s="1"/>
  <c r="H660" i="54025" s="1"/>
  <c r="H660" i="54026" s="1"/>
  <c r="H660" i="54027" s="1"/>
  <c r="H659" i="54023"/>
  <c r="H659" i="54024" s="1"/>
  <c r="H659" i="54025" s="1"/>
  <c r="H659" i="54026" s="1"/>
  <c r="H659" i="54027" s="1"/>
  <c r="H648" i="54023"/>
  <c r="H648" i="54024" s="1"/>
  <c r="H648" i="54025" s="1"/>
  <c r="H648" i="54026" s="1"/>
  <c r="H648" i="54027" s="1"/>
  <c r="H647" i="54023"/>
  <c r="H646" i="54023"/>
  <c r="H646" i="54024" s="1"/>
  <c r="H646" i="54025" s="1"/>
  <c r="H646" i="54026" s="1"/>
  <c r="H646" i="54027" s="1"/>
  <c r="H645" i="54023"/>
  <c r="F648" i="54023"/>
  <c r="F647" i="54023"/>
  <c r="F646" i="54023"/>
  <c r="F645" i="54023"/>
  <c r="T636" i="54023"/>
  <c r="T636" i="54024" s="1"/>
  <c r="T636" i="54025" s="1"/>
  <c r="T636" i="54026" s="1"/>
  <c r="T636" i="54027" s="1"/>
  <c r="T635" i="54023"/>
  <c r="T635" i="54024" s="1"/>
  <c r="T635" i="54025" s="1"/>
  <c r="T635" i="54026" s="1"/>
  <c r="T635" i="54027" s="1"/>
  <c r="T634" i="54023"/>
  <c r="T634" i="54024" s="1"/>
  <c r="T634" i="54025" s="1"/>
  <c r="T634" i="54026" s="1"/>
  <c r="T634" i="54027" s="1"/>
  <c r="T633" i="54023"/>
  <c r="T633" i="54024" s="1"/>
  <c r="T633" i="54025" s="1"/>
  <c r="T633" i="54026" s="1"/>
  <c r="T633" i="54027" s="1"/>
  <c r="T632" i="54023"/>
  <c r="T632" i="54024" s="1"/>
  <c r="T632" i="54025" s="1"/>
  <c r="T632" i="54026" s="1"/>
  <c r="T632" i="54027" s="1"/>
  <c r="T631" i="54023"/>
  <c r="T631" i="54024" s="1"/>
  <c r="T631" i="54025" s="1"/>
  <c r="T631" i="54026" s="1"/>
  <c r="T631" i="54027" s="1"/>
  <c r="T630" i="54023"/>
  <c r="T630" i="54024" s="1"/>
  <c r="T630" i="54025" s="1"/>
  <c r="T630" i="54026" s="1"/>
  <c r="T630" i="54027" s="1"/>
  <c r="T629" i="54023"/>
  <c r="T629" i="54024" s="1"/>
  <c r="T629" i="54025" s="1"/>
  <c r="T629" i="54026" s="1"/>
  <c r="T629" i="54027" s="1"/>
  <c r="T628" i="54023"/>
  <c r="T627" i="54023"/>
  <c r="T626" i="54023"/>
  <c r="R636" i="54023"/>
  <c r="R636" i="54024" s="1"/>
  <c r="R636" i="54025" s="1"/>
  <c r="R636" i="54026" s="1"/>
  <c r="R636" i="54027" s="1"/>
  <c r="R635" i="54023"/>
  <c r="R635" i="54024" s="1"/>
  <c r="R635" i="54025" s="1"/>
  <c r="R635" i="54026" s="1"/>
  <c r="R635" i="54027" s="1"/>
  <c r="R634" i="54023"/>
  <c r="R634" i="54024" s="1"/>
  <c r="R634" i="54025" s="1"/>
  <c r="R634" i="54026" s="1"/>
  <c r="R634" i="54027" s="1"/>
  <c r="R633" i="54023"/>
  <c r="R633" i="54024" s="1"/>
  <c r="R633" i="54025" s="1"/>
  <c r="R633" i="54026" s="1"/>
  <c r="R633" i="54027" s="1"/>
  <c r="R632" i="54023"/>
  <c r="R632" i="54024" s="1"/>
  <c r="R632" i="54025" s="1"/>
  <c r="R632" i="54026" s="1"/>
  <c r="R632" i="54027" s="1"/>
  <c r="R631" i="54023"/>
  <c r="R631" i="54024" s="1"/>
  <c r="R631" i="54025" s="1"/>
  <c r="R631" i="54026" s="1"/>
  <c r="R631" i="54027" s="1"/>
  <c r="R630" i="54023"/>
  <c r="R630" i="54024" s="1"/>
  <c r="R630" i="54025" s="1"/>
  <c r="R630" i="54026" s="1"/>
  <c r="R630" i="54027" s="1"/>
  <c r="R629" i="54023"/>
  <c r="R628" i="54023"/>
  <c r="R628" i="54024" s="1"/>
  <c r="R628" i="54025" s="1"/>
  <c r="R628" i="54026" s="1"/>
  <c r="R628" i="54027" s="1"/>
  <c r="R627" i="54023"/>
  <c r="R627" i="54024" s="1"/>
  <c r="R627" i="54025" s="1"/>
  <c r="R627" i="54026" s="1"/>
  <c r="R627" i="54027" s="1"/>
  <c r="R626" i="54023"/>
  <c r="R626" i="54024" s="1"/>
  <c r="R626" i="54025" s="1"/>
  <c r="R626" i="54026" s="1"/>
  <c r="R626" i="54027" s="1"/>
  <c r="P636" i="54023"/>
  <c r="P636" i="54024" s="1"/>
  <c r="P636" i="54025" s="1"/>
  <c r="P636" i="54026" s="1"/>
  <c r="P636" i="54027" s="1"/>
  <c r="P635" i="54023"/>
  <c r="P635" i="54024" s="1"/>
  <c r="P635" i="54025" s="1"/>
  <c r="P635" i="54026" s="1"/>
  <c r="P635" i="54027" s="1"/>
  <c r="P634" i="54023"/>
  <c r="P634" i="54024" s="1"/>
  <c r="P634" i="54025" s="1"/>
  <c r="P634" i="54026" s="1"/>
  <c r="P634" i="54027" s="1"/>
  <c r="P633" i="54023"/>
  <c r="P633" i="54024" s="1"/>
  <c r="P633" i="54025" s="1"/>
  <c r="P633" i="54026" s="1"/>
  <c r="P633" i="54027" s="1"/>
  <c r="P632" i="54023"/>
  <c r="P632" i="54024" s="1"/>
  <c r="P632" i="54025" s="1"/>
  <c r="P632" i="54026" s="1"/>
  <c r="P632" i="54027" s="1"/>
  <c r="P631" i="54023"/>
  <c r="P631" i="54024" s="1"/>
  <c r="P631" i="54025" s="1"/>
  <c r="P631" i="54026" s="1"/>
  <c r="P631" i="54027" s="1"/>
  <c r="P630" i="54023"/>
  <c r="P630" i="54024" s="1"/>
  <c r="P630" i="54025" s="1"/>
  <c r="P630" i="54026" s="1"/>
  <c r="P630" i="54027" s="1"/>
  <c r="P629" i="54023"/>
  <c r="P628" i="54023"/>
  <c r="P627" i="54023"/>
  <c r="P626" i="54023"/>
  <c r="N636" i="54023"/>
  <c r="N636" i="54024" s="1"/>
  <c r="N636" i="54025" s="1"/>
  <c r="N636" i="54026" s="1"/>
  <c r="N636" i="54027" s="1"/>
  <c r="N635" i="54023"/>
  <c r="N635" i="54024" s="1"/>
  <c r="N635" i="54025" s="1"/>
  <c r="N635" i="54026" s="1"/>
  <c r="N635" i="54027" s="1"/>
  <c r="N634" i="54023"/>
  <c r="N634" i="54024" s="1"/>
  <c r="N634" i="54025" s="1"/>
  <c r="N634" i="54026" s="1"/>
  <c r="N634" i="54027" s="1"/>
  <c r="N633" i="54023"/>
  <c r="N633" i="54024" s="1"/>
  <c r="N633" i="54025" s="1"/>
  <c r="N633" i="54026" s="1"/>
  <c r="N633" i="54027" s="1"/>
  <c r="N632" i="54023"/>
  <c r="N632" i="54024" s="1"/>
  <c r="N632" i="54025" s="1"/>
  <c r="N632" i="54026" s="1"/>
  <c r="N632" i="54027" s="1"/>
  <c r="N631" i="54023"/>
  <c r="N631" i="54024" s="1"/>
  <c r="N631" i="54025" s="1"/>
  <c r="N631" i="54026" s="1"/>
  <c r="N631" i="54027" s="1"/>
  <c r="N630" i="54023"/>
  <c r="N630" i="54024" s="1"/>
  <c r="N630" i="54025" s="1"/>
  <c r="N630" i="54026" s="1"/>
  <c r="N630" i="54027" s="1"/>
  <c r="N629" i="54023"/>
  <c r="N628" i="54023"/>
  <c r="N627" i="54023"/>
  <c r="N626" i="54023"/>
  <c r="L636" i="54023"/>
  <c r="L636" i="54024" s="1"/>
  <c r="L636" i="54025" s="1"/>
  <c r="L636" i="54026" s="1"/>
  <c r="L636" i="54027" s="1"/>
  <c r="L635" i="54023"/>
  <c r="L635" i="54024" s="1"/>
  <c r="L635" i="54025" s="1"/>
  <c r="L635" i="54026" s="1"/>
  <c r="L635" i="54027" s="1"/>
  <c r="L634" i="54023"/>
  <c r="L634" i="54024" s="1"/>
  <c r="L634" i="54025" s="1"/>
  <c r="L634" i="54026" s="1"/>
  <c r="L634" i="54027" s="1"/>
  <c r="L633" i="54023"/>
  <c r="L632" i="54023"/>
  <c r="L631" i="54023"/>
  <c r="L630" i="54023"/>
  <c r="L629" i="54023"/>
  <c r="L629" i="54024" s="1"/>
  <c r="L629" i="54025" s="1"/>
  <c r="L629" i="54026" s="1"/>
  <c r="L629" i="54027" s="1"/>
  <c r="L628" i="54023"/>
  <c r="L628" i="54024" s="1"/>
  <c r="L628" i="54025" s="1"/>
  <c r="L628" i="54026" s="1"/>
  <c r="L628" i="54027" s="1"/>
  <c r="L627" i="54023"/>
  <c r="L627" i="54024" s="1"/>
  <c r="L627" i="54025" s="1"/>
  <c r="L627" i="54026" s="1"/>
  <c r="L627" i="54027" s="1"/>
  <c r="L626" i="54023"/>
  <c r="L626" i="54024" s="1"/>
  <c r="L626" i="54025" s="1"/>
  <c r="L626" i="54026" s="1"/>
  <c r="L626" i="54027" s="1"/>
  <c r="J636" i="54023"/>
  <c r="J635" i="54023"/>
  <c r="J634" i="54023"/>
  <c r="J633" i="54023"/>
  <c r="J632" i="54023"/>
  <c r="J632" i="54024" s="1"/>
  <c r="J632" i="54025" s="1"/>
  <c r="J632" i="54026" s="1"/>
  <c r="J632" i="54027" s="1"/>
  <c r="J631" i="54023"/>
  <c r="J631" i="54024" s="1"/>
  <c r="J631" i="54025" s="1"/>
  <c r="J631" i="54026" s="1"/>
  <c r="J631" i="54027" s="1"/>
  <c r="J630" i="54023"/>
  <c r="J629" i="54023"/>
  <c r="J629" i="54024" s="1"/>
  <c r="J629" i="54025" s="1"/>
  <c r="J629" i="54026" s="1"/>
  <c r="J629" i="54027" s="1"/>
  <c r="J628" i="54023"/>
  <c r="J628" i="54024" s="1"/>
  <c r="J628" i="54025" s="1"/>
  <c r="J628" i="54026" s="1"/>
  <c r="J628" i="54027" s="1"/>
  <c r="J627" i="54023"/>
  <c r="J627" i="54024" s="1"/>
  <c r="J627" i="54025" s="1"/>
  <c r="J627" i="54026" s="1"/>
  <c r="J627" i="54027" s="1"/>
  <c r="J626" i="54023"/>
  <c r="J626" i="54024" s="1"/>
  <c r="J626" i="54025" s="1"/>
  <c r="J626" i="54026" s="1"/>
  <c r="J626" i="54027" s="1"/>
  <c r="H636" i="54023"/>
  <c r="H635" i="54023"/>
  <c r="H634" i="54023"/>
  <c r="H633" i="54023"/>
  <c r="H632" i="54023"/>
  <c r="H632" i="54024" s="1"/>
  <c r="H632" i="54025" s="1"/>
  <c r="H632" i="54026" s="1"/>
  <c r="H632" i="54027" s="1"/>
  <c r="H631" i="54023"/>
  <c r="H630" i="54023"/>
  <c r="H629" i="54023"/>
  <c r="H629" i="54024" s="1"/>
  <c r="H629" i="54025" s="1"/>
  <c r="H629" i="54026" s="1"/>
  <c r="H629" i="54027" s="1"/>
  <c r="H628" i="54023"/>
  <c r="H628" i="54024" s="1"/>
  <c r="H628" i="54025" s="1"/>
  <c r="H628" i="54026" s="1"/>
  <c r="H628" i="54027" s="1"/>
  <c r="H627" i="54023"/>
  <c r="H627" i="54024" s="1"/>
  <c r="H627" i="54025" s="1"/>
  <c r="H627" i="54026" s="1"/>
  <c r="H627" i="54027" s="1"/>
  <c r="H626" i="54023"/>
  <c r="H626" i="54024" s="1"/>
  <c r="H626" i="54025" s="1"/>
  <c r="H626" i="54026" s="1"/>
  <c r="H626" i="54027" s="1"/>
  <c r="F636" i="54023"/>
  <c r="F635" i="54023"/>
  <c r="F634" i="54023"/>
  <c r="F633" i="54023"/>
  <c r="F632" i="54023"/>
  <c r="F632" i="54024" s="1"/>
  <c r="F632" i="54025" s="1"/>
  <c r="F632" i="54026" s="1"/>
  <c r="F632" i="54027" s="1"/>
  <c r="F631" i="54023"/>
  <c r="F630" i="54023"/>
  <c r="F629" i="54023"/>
  <c r="F629" i="54024" s="1"/>
  <c r="F629" i="54025" s="1"/>
  <c r="F629" i="54026" s="1"/>
  <c r="F629" i="54027" s="1"/>
  <c r="F628" i="54023"/>
  <c r="F628" i="54024" s="1"/>
  <c r="F628" i="54025" s="1"/>
  <c r="F628" i="54026" s="1"/>
  <c r="F628" i="54027" s="1"/>
  <c r="F627" i="54023"/>
  <c r="F627" i="54024" s="1"/>
  <c r="F627" i="54025" s="1"/>
  <c r="F627" i="54026" s="1"/>
  <c r="F627" i="54027" s="1"/>
  <c r="F626" i="54023"/>
  <c r="F626" i="54024" s="1"/>
  <c r="F626" i="54025" s="1"/>
  <c r="F626" i="54026" s="1"/>
  <c r="F626" i="54027" s="1"/>
  <c r="H614" i="54023"/>
  <c r="H613" i="54023"/>
  <c r="H613" i="54024" s="1"/>
  <c r="H613" i="54025" s="1"/>
  <c r="H613" i="54026" s="1"/>
  <c r="H613" i="54027" s="1"/>
  <c r="F614" i="54023"/>
  <c r="F614" i="54024" s="1"/>
  <c r="F614" i="54025" s="1"/>
  <c r="F614" i="54026" s="1"/>
  <c r="F614" i="54027" s="1"/>
  <c r="F613" i="54023"/>
  <c r="J604" i="54023"/>
  <c r="J604" i="54024" s="1"/>
  <c r="J604" i="54025" s="1"/>
  <c r="J604" i="54026" s="1"/>
  <c r="J604" i="54027" s="1"/>
  <c r="J603" i="54023"/>
  <c r="J602" i="54023"/>
  <c r="H604" i="54023"/>
  <c r="H603" i="54023"/>
  <c r="H603" i="54024" s="1"/>
  <c r="H603" i="54025" s="1"/>
  <c r="H603" i="54026" s="1"/>
  <c r="H603" i="54027" s="1"/>
  <c r="H602" i="54023"/>
  <c r="H602" i="54024" s="1"/>
  <c r="H602" i="54025" s="1"/>
  <c r="H602" i="54026" s="1"/>
  <c r="H602" i="54027" s="1"/>
  <c r="F604" i="54023"/>
  <c r="F603" i="54023"/>
  <c r="F603" i="54024" s="1"/>
  <c r="F603" i="54025" s="1"/>
  <c r="F603" i="54026" s="1"/>
  <c r="F603" i="54027" s="1"/>
  <c r="F602" i="54023"/>
  <c r="F602" i="54024" s="1"/>
  <c r="F602" i="54025" s="1"/>
  <c r="F602" i="54026" s="1"/>
  <c r="F602" i="54027" s="1"/>
  <c r="L593" i="54023"/>
  <c r="L593" i="54024" s="1"/>
  <c r="L593" i="54025" s="1"/>
  <c r="L593" i="54026" s="1"/>
  <c r="L593" i="54027" s="1"/>
  <c r="L592" i="54023"/>
  <c r="L592" i="54024" s="1"/>
  <c r="L592" i="54025" s="1"/>
  <c r="L592" i="54026" s="1"/>
  <c r="L592" i="54027" s="1"/>
  <c r="L591" i="54023"/>
  <c r="L591" i="54024" s="1"/>
  <c r="L591" i="54025" s="1"/>
  <c r="L591" i="54026" s="1"/>
  <c r="L591" i="54027" s="1"/>
  <c r="L590" i="54023"/>
  <c r="L589" i="54023"/>
  <c r="L588" i="54023"/>
  <c r="L587" i="54023"/>
  <c r="L587" i="54024" s="1"/>
  <c r="L587" i="54025" s="1"/>
  <c r="L587" i="54026" s="1"/>
  <c r="L587" i="54027" s="1"/>
  <c r="L586" i="54023"/>
  <c r="L585" i="54023"/>
  <c r="L585" i="54024" s="1"/>
  <c r="L585" i="54025" s="1"/>
  <c r="L585" i="54026" s="1"/>
  <c r="L585" i="54027" s="1"/>
  <c r="L584" i="54023"/>
  <c r="L584" i="54024" s="1"/>
  <c r="L584" i="54025" s="1"/>
  <c r="L584" i="54026" s="1"/>
  <c r="L584" i="54027" s="1"/>
  <c r="L583" i="54023"/>
  <c r="L583" i="54024" s="1"/>
  <c r="L583" i="54025" s="1"/>
  <c r="L583" i="54026" s="1"/>
  <c r="L583" i="54027" s="1"/>
  <c r="L582" i="54023"/>
  <c r="L581" i="54023"/>
  <c r="L580" i="54023"/>
  <c r="L579" i="54023"/>
  <c r="L578" i="54023"/>
  <c r="L577" i="54023"/>
  <c r="L577" i="54024" s="1"/>
  <c r="L577" i="54025" s="1"/>
  <c r="L577" i="54026" s="1"/>
  <c r="L577" i="54027" s="1"/>
  <c r="L576" i="54023"/>
  <c r="L576" i="54024" s="1"/>
  <c r="L576" i="54025" s="1"/>
  <c r="L576" i="54026" s="1"/>
  <c r="L576" i="54027" s="1"/>
  <c r="L575" i="54023"/>
  <c r="L575" i="54024" s="1"/>
  <c r="L575" i="54025" s="1"/>
  <c r="L575" i="54026" s="1"/>
  <c r="L575" i="54027" s="1"/>
  <c r="L574" i="54023"/>
  <c r="L573" i="54023"/>
  <c r="L572" i="54023"/>
  <c r="L571" i="54023"/>
  <c r="J593" i="54023"/>
  <c r="J592" i="54023"/>
  <c r="J591" i="54023"/>
  <c r="J590" i="54023"/>
  <c r="J589" i="54023"/>
  <c r="J588" i="54023"/>
  <c r="J587" i="54023"/>
  <c r="J586" i="54023"/>
  <c r="J585" i="54023"/>
  <c r="J584" i="54023"/>
  <c r="J584" i="54024" s="1"/>
  <c r="J584" i="54025" s="1"/>
  <c r="J584" i="54026" s="1"/>
  <c r="J584" i="54027" s="1"/>
  <c r="J583" i="54023"/>
  <c r="J582" i="54023"/>
  <c r="J581" i="54023"/>
  <c r="J580" i="54023"/>
  <c r="J579" i="54023"/>
  <c r="J578" i="54023"/>
  <c r="J577" i="54023"/>
  <c r="J576" i="54023"/>
  <c r="J575" i="54023"/>
  <c r="J574" i="54023"/>
  <c r="J573" i="54023"/>
  <c r="J573" i="54024" s="1"/>
  <c r="J573" i="54025" s="1"/>
  <c r="J573" i="54026" s="1"/>
  <c r="J573" i="54027" s="1"/>
  <c r="J572" i="54023"/>
  <c r="J571" i="54023"/>
  <c r="H593" i="54023"/>
  <c r="H593" i="54024" s="1"/>
  <c r="H593" i="54025" s="1"/>
  <c r="H593" i="54026" s="1"/>
  <c r="H593" i="54027" s="1"/>
  <c r="H592" i="54023"/>
  <c r="H592" i="54024" s="1"/>
  <c r="H592" i="54025" s="1"/>
  <c r="H592" i="54026" s="1"/>
  <c r="H592" i="54027" s="1"/>
  <c r="H591" i="54023"/>
  <c r="H591" i="54024" s="1"/>
  <c r="H591" i="54025" s="1"/>
  <c r="H591" i="54026" s="1"/>
  <c r="H591" i="54027" s="1"/>
  <c r="H590" i="54023"/>
  <c r="H590" i="54024" s="1"/>
  <c r="H590" i="54025" s="1"/>
  <c r="H590" i="54026" s="1"/>
  <c r="H590" i="54027" s="1"/>
  <c r="H589" i="54023"/>
  <c r="H589" i="54024" s="1"/>
  <c r="H589" i="54025" s="1"/>
  <c r="H589" i="54026" s="1"/>
  <c r="H589" i="54027" s="1"/>
  <c r="H588" i="54023"/>
  <c r="H587" i="54023"/>
  <c r="H587" i="54024" s="1"/>
  <c r="H587" i="54025" s="1"/>
  <c r="H587" i="54026" s="1"/>
  <c r="H587" i="54027" s="1"/>
  <c r="H586" i="54023"/>
  <c r="H585" i="54023"/>
  <c r="H585" i="54024" s="1"/>
  <c r="H585" i="54025" s="1"/>
  <c r="H585" i="54026" s="1"/>
  <c r="H585" i="54027" s="1"/>
  <c r="H584" i="54023"/>
  <c r="H584" i="54024" s="1"/>
  <c r="H584" i="54025" s="1"/>
  <c r="H584" i="54026" s="1"/>
  <c r="H584" i="54027" s="1"/>
  <c r="H583" i="54023"/>
  <c r="H582" i="54023"/>
  <c r="H581" i="54023"/>
  <c r="H581" i="54024" s="1"/>
  <c r="H581" i="54025" s="1"/>
  <c r="H581" i="54026" s="1"/>
  <c r="H581" i="54027" s="1"/>
  <c r="H580" i="54023"/>
  <c r="H579" i="54023"/>
  <c r="H578" i="54023"/>
  <c r="H577" i="54023"/>
  <c r="H577" i="54024" s="1"/>
  <c r="H577" i="54025" s="1"/>
  <c r="H577" i="54026" s="1"/>
  <c r="H577" i="54027" s="1"/>
  <c r="H576" i="54023"/>
  <c r="H575" i="54023"/>
  <c r="H574" i="54023"/>
  <c r="H573" i="54023"/>
  <c r="H573" i="54024" s="1"/>
  <c r="H573" i="54025" s="1"/>
  <c r="H573" i="54026" s="1"/>
  <c r="H573" i="54027" s="1"/>
  <c r="H572" i="54023"/>
  <c r="H571" i="54023"/>
  <c r="H571" i="54024" s="1"/>
  <c r="H571" i="54025" s="1"/>
  <c r="H571" i="54026" s="1"/>
  <c r="H571" i="54027" s="1"/>
  <c r="F593" i="54023"/>
  <c r="F592" i="54023"/>
  <c r="F592" i="54024" s="1"/>
  <c r="F592" i="54025" s="1"/>
  <c r="F592" i="54026" s="1"/>
  <c r="F592" i="54027" s="1"/>
  <c r="F591" i="54023"/>
  <c r="F591" i="54024" s="1"/>
  <c r="F591" i="54025" s="1"/>
  <c r="F591" i="54026" s="1"/>
  <c r="F591" i="54027" s="1"/>
  <c r="F590" i="54023"/>
  <c r="F589" i="54023"/>
  <c r="F589" i="54024" s="1"/>
  <c r="F589" i="54025" s="1"/>
  <c r="F589" i="54026" s="1"/>
  <c r="F589" i="54027" s="1"/>
  <c r="F588" i="54023"/>
  <c r="F587" i="54023"/>
  <c r="F587" i="54024" s="1"/>
  <c r="F587" i="54025" s="1"/>
  <c r="F587" i="54026" s="1"/>
  <c r="F587" i="54027" s="1"/>
  <c r="F586" i="54023"/>
  <c r="F585" i="54023"/>
  <c r="F585" i="54024" s="1"/>
  <c r="F585" i="54025" s="1"/>
  <c r="F585" i="54026" s="1"/>
  <c r="F585" i="54027" s="1"/>
  <c r="F584" i="54023"/>
  <c r="F583" i="54023"/>
  <c r="F582" i="54023"/>
  <c r="F581" i="54023"/>
  <c r="F581" i="54024" s="1"/>
  <c r="F581" i="54025" s="1"/>
  <c r="F581" i="54026" s="1"/>
  <c r="F581" i="54027" s="1"/>
  <c r="F580" i="54023"/>
  <c r="F579" i="54023"/>
  <c r="F578" i="54023"/>
  <c r="F577" i="54023"/>
  <c r="F577" i="54024" s="1"/>
  <c r="F577" i="54025" s="1"/>
  <c r="F577" i="54026" s="1"/>
  <c r="F577" i="54027" s="1"/>
  <c r="F576" i="54023"/>
  <c r="F575" i="54023"/>
  <c r="F574" i="54023"/>
  <c r="F573" i="54023"/>
  <c r="F573" i="54024" s="1"/>
  <c r="F573" i="54025" s="1"/>
  <c r="F573" i="54026" s="1"/>
  <c r="F573" i="54027" s="1"/>
  <c r="F572" i="54023"/>
  <c r="F571" i="54023"/>
  <c r="F571" i="54024" s="1"/>
  <c r="F571" i="54025" s="1"/>
  <c r="F571" i="54026" s="1"/>
  <c r="F571" i="54027" s="1"/>
  <c r="X559" i="54023"/>
  <c r="X559" i="54024" s="1"/>
  <c r="X559" i="54025" s="1"/>
  <c r="X559" i="54026" s="1"/>
  <c r="X559" i="54027" s="1"/>
  <c r="X558" i="54023"/>
  <c r="X558" i="54024" s="1"/>
  <c r="X558" i="54025" s="1"/>
  <c r="X558" i="54026" s="1"/>
  <c r="X558" i="54027" s="1"/>
  <c r="X557" i="54023"/>
  <c r="X557" i="54024" s="1"/>
  <c r="X557" i="54025" s="1"/>
  <c r="X557" i="54026" s="1"/>
  <c r="X557" i="54027" s="1"/>
  <c r="X556" i="54023"/>
  <c r="X556" i="54024" s="1"/>
  <c r="X556" i="54025" s="1"/>
  <c r="X556" i="54026" s="1"/>
  <c r="X556" i="54027" s="1"/>
  <c r="X555" i="54023"/>
  <c r="X555" i="54024" s="1"/>
  <c r="X555" i="54025" s="1"/>
  <c r="X555" i="54026" s="1"/>
  <c r="X555" i="54027" s="1"/>
  <c r="X554" i="54023"/>
  <c r="X554" i="54024" s="1"/>
  <c r="X554" i="54025" s="1"/>
  <c r="X554" i="54026" s="1"/>
  <c r="X554" i="54027" s="1"/>
  <c r="X553" i="54023"/>
  <c r="X553" i="54024" s="1"/>
  <c r="X553" i="54025" s="1"/>
  <c r="X553" i="54026" s="1"/>
  <c r="X553" i="54027" s="1"/>
  <c r="X552" i="54023"/>
  <c r="X552" i="54024" s="1"/>
  <c r="X552" i="54025" s="1"/>
  <c r="X552" i="54026" s="1"/>
  <c r="X552" i="54027" s="1"/>
  <c r="X551" i="54023"/>
  <c r="X551" i="54024" s="1"/>
  <c r="X551" i="54025" s="1"/>
  <c r="X551" i="54026" s="1"/>
  <c r="X551" i="54027" s="1"/>
  <c r="X550" i="54023"/>
  <c r="X550" i="54024" s="1"/>
  <c r="X550" i="54025" s="1"/>
  <c r="X550" i="54026" s="1"/>
  <c r="X550" i="54027" s="1"/>
  <c r="X549" i="54023"/>
  <c r="X549" i="54024" s="1"/>
  <c r="X549" i="54025" s="1"/>
  <c r="X549" i="54026" s="1"/>
  <c r="X549" i="54027" s="1"/>
  <c r="X548" i="54023"/>
  <c r="X548" i="54024" s="1"/>
  <c r="X548" i="54025" s="1"/>
  <c r="X548" i="54026" s="1"/>
  <c r="X548" i="54027" s="1"/>
  <c r="X547" i="54023"/>
  <c r="X547" i="54024" s="1"/>
  <c r="X547" i="54025" s="1"/>
  <c r="X547" i="54026" s="1"/>
  <c r="X547" i="54027" s="1"/>
  <c r="X546" i="54023"/>
  <c r="X546" i="54024" s="1"/>
  <c r="X546" i="54025" s="1"/>
  <c r="X546" i="54026" s="1"/>
  <c r="X546" i="54027" s="1"/>
  <c r="X545" i="54023"/>
  <c r="X545" i="54024" s="1"/>
  <c r="X545" i="54025" s="1"/>
  <c r="X545" i="54026" s="1"/>
  <c r="X545" i="54027" s="1"/>
  <c r="X544" i="54023"/>
  <c r="X544" i="54024" s="1"/>
  <c r="X544" i="54025" s="1"/>
  <c r="X544" i="54026" s="1"/>
  <c r="X544" i="54027" s="1"/>
  <c r="X543" i="54023"/>
  <c r="X543" i="54024" s="1"/>
  <c r="X543" i="54025" s="1"/>
  <c r="X543" i="54026" s="1"/>
  <c r="X543" i="54027" s="1"/>
  <c r="X542" i="54023"/>
  <c r="X542" i="54024" s="1"/>
  <c r="X542" i="54025" s="1"/>
  <c r="X542" i="54026" s="1"/>
  <c r="X542" i="54027" s="1"/>
  <c r="X541" i="54023"/>
  <c r="X541" i="54024" s="1"/>
  <c r="X541" i="54025" s="1"/>
  <c r="X541" i="54026" s="1"/>
  <c r="X541" i="54027" s="1"/>
  <c r="X540" i="54023"/>
  <c r="X540" i="54024" s="1"/>
  <c r="X540" i="54025" s="1"/>
  <c r="X540" i="54026" s="1"/>
  <c r="X540" i="54027" s="1"/>
  <c r="X539" i="54023"/>
  <c r="X539" i="54024" s="1"/>
  <c r="X539" i="54025" s="1"/>
  <c r="X539" i="54026" s="1"/>
  <c r="X539" i="54027" s="1"/>
  <c r="X538" i="54023"/>
  <c r="X538" i="54024" s="1"/>
  <c r="X538" i="54025" s="1"/>
  <c r="X538" i="54026" s="1"/>
  <c r="X538" i="54027" s="1"/>
  <c r="X537" i="54023"/>
  <c r="X537" i="54024" s="1"/>
  <c r="X537" i="54025" s="1"/>
  <c r="X537" i="54026" s="1"/>
  <c r="X537" i="54027" s="1"/>
  <c r="X536" i="54023"/>
  <c r="X536" i="54024" s="1"/>
  <c r="X536" i="54025" s="1"/>
  <c r="X536" i="54026" s="1"/>
  <c r="X536" i="54027" s="1"/>
  <c r="X535" i="54023"/>
  <c r="X535" i="54024" s="1"/>
  <c r="X535" i="54025" s="1"/>
  <c r="X535" i="54026" s="1"/>
  <c r="X535" i="54027" s="1"/>
  <c r="V559" i="54023"/>
  <c r="V559" i="54024" s="1"/>
  <c r="V559" i="54025" s="1"/>
  <c r="V559" i="54026" s="1"/>
  <c r="V559" i="54027" s="1"/>
  <c r="V558" i="54023"/>
  <c r="V558" i="54024" s="1"/>
  <c r="V558" i="54025" s="1"/>
  <c r="V558" i="54026" s="1"/>
  <c r="V558" i="54027" s="1"/>
  <c r="V557" i="54023"/>
  <c r="V557" i="54024" s="1"/>
  <c r="V557" i="54025" s="1"/>
  <c r="V557" i="54026" s="1"/>
  <c r="V557" i="54027" s="1"/>
  <c r="V556" i="54023"/>
  <c r="V556" i="54024" s="1"/>
  <c r="V556" i="54025" s="1"/>
  <c r="V556" i="54026" s="1"/>
  <c r="V556" i="54027" s="1"/>
  <c r="V555" i="54023"/>
  <c r="V555" i="54024" s="1"/>
  <c r="V555" i="54025" s="1"/>
  <c r="V555" i="54026" s="1"/>
  <c r="V555" i="54027" s="1"/>
  <c r="V554" i="54023"/>
  <c r="V554" i="54024" s="1"/>
  <c r="V554" i="54025" s="1"/>
  <c r="V554" i="54026" s="1"/>
  <c r="V554" i="54027" s="1"/>
  <c r="V553" i="54023"/>
  <c r="V553" i="54024" s="1"/>
  <c r="V553" i="54025" s="1"/>
  <c r="V553" i="54026" s="1"/>
  <c r="V553" i="54027" s="1"/>
  <c r="V552" i="54023"/>
  <c r="V552" i="54024" s="1"/>
  <c r="V552" i="54025" s="1"/>
  <c r="V552" i="54026" s="1"/>
  <c r="V552" i="54027" s="1"/>
  <c r="V551" i="54023"/>
  <c r="V551" i="54024" s="1"/>
  <c r="V551" i="54025" s="1"/>
  <c r="V551" i="54026" s="1"/>
  <c r="V551" i="54027" s="1"/>
  <c r="V550" i="54023"/>
  <c r="V550" i="54024" s="1"/>
  <c r="V550" i="54025" s="1"/>
  <c r="V550" i="54026" s="1"/>
  <c r="V550" i="54027" s="1"/>
  <c r="V549" i="54023"/>
  <c r="V549" i="54024" s="1"/>
  <c r="V549" i="54025" s="1"/>
  <c r="V549" i="54026" s="1"/>
  <c r="V549" i="54027" s="1"/>
  <c r="V548" i="54023"/>
  <c r="V548" i="54024" s="1"/>
  <c r="V548" i="54025" s="1"/>
  <c r="V548" i="54026" s="1"/>
  <c r="V548" i="54027" s="1"/>
  <c r="V547" i="54023"/>
  <c r="V547" i="54024" s="1"/>
  <c r="V547" i="54025" s="1"/>
  <c r="V547" i="54026" s="1"/>
  <c r="V547" i="54027" s="1"/>
  <c r="V546" i="54023"/>
  <c r="V546" i="54024" s="1"/>
  <c r="V546" i="54025" s="1"/>
  <c r="V546" i="54026" s="1"/>
  <c r="V546" i="54027" s="1"/>
  <c r="V545" i="54023"/>
  <c r="V545" i="54024" s="1"/>
  <c r="V545" i="54025" s="1"/>
  <c r="V545" i="54026" s="1"/>
  <c r="V545" i="54027" s="1"/>
  <c r="V544" i="54023"/>
  <c r="V544" i="54024" s="1"/>
  <c r="V544" i="54025" s="1"/>
  <c r="V544" i="54026" s="1"/>
  <c r="V544" i="54027" s="1"/>
  <c r="V543" i="54023"/>
  <c r="V543" i="54024" s="1"/>
  <c r="V543" i="54025" s="1"/>
  <c r="V543" i="54026" s="1"/>
  <c r="V543" i="54027" s="1"/>
  <c r="V542" i="54023"/>
  <c r="V542" i="54024" s="1"/>
  <c r="V542" i="54025" s="1"/>
  <c r="V542" i="54026" s="1"/>
  <c r="V542" i="54027" s="1"/>
  <c r="V541" i="54023"/>
  <c r="V541" i="54024" s="1"/>
  <c r="V541" i="54025" s="1"/>
  <c r="V541" i="54026" s="1"/>
  <c r="V541" i="54027" s="1"/>
  <c r="V540" i="54023"/>
  <c r="V540" i="54024" s="1"/>
  <c r="V540" i="54025" s="1"/>
  <c r="V540" i="54026" s="1"/>
  <c r="V540" i="54027" s="1"/>
  <c r="V539" i="54023"/>
  <c r="V539" i="54024" s="1"/>
  <c r="V539" i="54025" s="1"/>
  <c r="V539" i="54026" s="1"/>
  <c r="V539" i="54027" s="1"/>
  <c r="V538" i="54023"/>
  <c r="V538" i="54024" s="1"/>
  <c r="V538" i="54025" s="1"/>
  <c r="V538" i="54026" s="1"/>
  <c r="V538" i="54027" s="1"/>
  <c r="V537" i="54023"/>
  <c r="V537" i="54024" s="1"/>
  <c r="V537" i="54025" s="1"/>
  <c r="V537" i="54026" s="1"/>
  <c r="V537" i="54027" s="1"/>
  <c r="V536" i="54023"/>
  <c r="V536" i="54024" s="1"/>
  <c r="V536" i="54025" s="1"/>
  <c r="V536" i="54026" s="1"/>
  <c r="V536" i="54027" s="1"/>
  <c r="V535" i="54023"/>
  <c r="V535" i="54024" s="1"/>
  <c r="V535" i="54025" s="1"/>
  <c r="V535" i="54026" s="1"/>
  <c r="V535" i="54027" s="1"/>
  <c r="T559" i="54023"/>
  <c r="T559" i="54024" s="1"/>
  <c r="T559" i="54025" s="1"/>
  <c r="T559" i="54026" s="1"/>
  <c r="T559" i="54027" s="1"/>
  <c r="T558" i="54023"/>
  <c r="T558" i="54024" s="1"/>
  <c r="T558" i="54025" s="1"/>
  <c r="T558" i="54026" s="1"/>
  <c r="T558" i="54027" s="1"/>
  <c r="T557" i="54023"/>
  <c r="T557" i="54024" s="1"/>
  <c r="T557" i="54025" s="1"/>
  <c r="T557" i="54026" s="1"/>
  <c r="T557" i="54027" s="1"/>
  <c r="T556" i="54023"/>
  <c r="T556" i="54024" s="1"/>
  <c r="T556" i="54025" s="1"/>
  <c r="T556" i="54026" s="1"/>
  <c r="T556" i="54027" s="1"/>
  <c r="T555" i="54023"/>
  <c r="T555" i="54024" s="1"/>
  <c r="T555" i="54025" s="1"/>
  <c r="T555" i="54026" s="1"/>
  <c r="T555" i="54027" s="1"/>
  <c r="T554" i="54023"/>
  <c r="T554" i="54024" s="1"/>
  <c r="T554" i="54025" s="1"/>
  <c r="T554" i="54026" s="1"/>
  <c r="T554" i="54027" s="1"/>
  <c r="T553" i="54023"/>
  <c r="T552" i="54023"/>
  <c r="T552" i="54024" s="1"/>
  <c r="T552" i="54025" s="1"/>
  <c r="T552" i="54026" s="1"/>
  <c r="T552" i="54027" s="1"/>
  <c r="T551" i="54023"/>
  <c r="T551" i="54024" s="1"/>
  <c r="T551" i="54025" s="1"/>
  <c r="T551" i="54026" s="1"/>
  <c r="T551" i="54027" s="1"/>
  <c r="T550" i="54023"/>
  <c r="T550" i="54024" s="1"/>
  <c r="T550" i="54025" s="1"/>
  <c r="T550" i="54026" s="1"/>
  <c r="T550" i="54027" s="1"/>
  <c r="T549" i="54023"/>
  <c r="T549" i="54024" s="1"/>
  <c r="T549" i="54025" s="1"/>
  <c r="T549" i="54026" s="1"/>
  <c r="T549" i="54027" s="1"/>
  <c r="T548" i="54023"/>
  <c r="T548" i="54024" s="1"/>
  <c r="T548" i="54025" s="1"/>
  <c r="T548" i="54026" s="1"/>
  <c r="T548" i="54027" s="1"/>
  <c r="T547" i="54023"/>
  <c r="T547" i="54024" s="1"/>
  <c r="T547" i="54025" s="1"/>
  <c r="T547" i="54026" s="1"/>
  <c r="T547" i="54027" s="1"/>
  <c r="T546" i="54023"/>
  <c r="T546" i="54024" s="1"/>
  <c r="T546" i="54025" s="1"/>
  <c r="T546" i="54026" s="1"/>
  <c r="T546" i="54027" s="1"/>
  <c r="T545" i="54023"/>
  <c r="T545" i="54024" s="1"/>
  <c r="T545" i="54025" s="1"/>
  <c r="T545" i="54026" s="1"/>
  <c r="T545" i="54027" s="1"/>
  <c r="T544" i="54023"/>
  <c r="T544" i="54024" s="1"/>
  <c r="T544" i="54025" s="1"/>
  <c r="T544" i="54026" s="1"/>
  <c r="T544" i="54027" s="1"/>
  <c r="T543" i="54023"/>
  <c r="T543" i="54024" s="1"/>
  <c r="T543" i="54025" s="1"/>
  <c r="T543" i="54026" s="1"/>
  <c r="T543" i="54027" s="1"/>
  <c r="T542" i="54023"/>
  <c r="T542" i="54024" s="1"/>
  <c r="T542" i="54025" s="1"/>
  <c r="T542" i="54026" s="1"/>
  <c r="T542" i="54027" s="1"/>
  <c r="T541" i="54023"/>
  <c r="T541" i="54024" s="1"/>
  <c r="T541" i="54025" s="1"/>
  <c r="T541" i="54026" s="1"/>
  <c r="T541" i="54027" s="1"/>
  <c r="T540" i="54023"/>
  <c r="T540" i="54024" s="1"/>
  <c r="T540" i="54025" s="1"/>
  <c r="T540" i="54026" s="1"/>
  <c r="T540" i="54027" s="1"/>
  <c r="T539" i="54023"/>
  <c r="T539" i="54024" s="1"/>
  <c r="T539" i="54025" s="1"/>
  <c r="T539" i="54026" s="1"/>
  <c r="T539" i="54027" s="1"/>
  <c r="T538" i="54023"/>
  <c r="T538" i="54024" s="1"/>
  <c r="T538" i="54025" s="1"/>
  <c r="T538" i="54026" s="1"/>
  <c r="T538" i="54027" s="1"/>
  <c r="T537" i="54023"/>
  <c r="T537" i="54024" s="1"/>
  <c r="T537" i="54025" s="1"/>
  <c r="T537" i="54026" s="1"/>
  <c r="T537" i="54027" s="1"/>
  <c r="T536" i="54023"/>
  <c r="T536" i="54024" s="1"/>
  <c r="T536" i="54025" s="1"/>
  <c r="T536" i="54026" s="1"/>
  <c r="T536" i="54027" s="1"/>
  <c r="T535" i="54023"/>
  <c r="T535" i="54024" s="1"/>
  <c r="T535" i="54025" s="1"/>
  <c r="T535" i="54026" s="1"/>
  <c r="T535" i="54027" s="1"/>
  <c r="R559" i="54023"/>
  <c r="R559" i="54024" s="1"/>
  <c r="R559" i="54025" s="1"/>
  <c r="R559" i="54026" s="1"/>
  <c r="R559" i="54027" s="1"/>
  <c r="R558" i="54023"/>
  <c r="R558" i="54024" s="1"/>
  <c r="R558" i="54025" s="1"/>
  <c r="R558" i="54026" s="1"/>
  <c r="R558" i="54027" s="1"/>
  <c r="R557" i="54023"/>
  <c r="R557" i="54024" s="1"/>
  <c r="R557" i="54025" s="1"/>
  <c r="R557" i="54026" s="1"/>
  <c r="R557" i="54027" s="1"/>
  <c r="R556" i="54023"/>
  <c r="R556" i="54024" s="1"/>
  <c r="R556" i="54025" s="1"/>
  <c r="R556" i="54026" s="1"/>
  <c r="R556" i="54027" s="1"/>
  <c r="R555" i="54023"/>
  <c r="R555" i="54024" s="1"/>
  <c r="R555" i="54025" s="1"/>
  <c r="R555" i="54026" s="1"/>
  <c r="R555" i="54027" s="1"/>
  <c r="R554" i="54023"/>
  <c r="R554" i="54024" s="1"/>
  <c r="R554" i="54025" s="1"/>
  <c r="R554" i="54026" s="1"/>
  <c r="R554" i="54027" s="1"/>
  <c r="R553" i="54023"/>
  <c r="R553" i="54024" s="1"/>
  <c r="R553" i="54025" s="1"/>
  <c r="R553" i="54026" s="1"/>
  <c r="R553" i="54027" s="1"/>
  <c r="R552" i="54023"/>
  <c r="R552" i="54024" s="1"/>
  <c r="R552" i="54025" s="1"/>
  <c r="R552" i="54026" s="1"/>
  <c r="R552" i="54027" s="1"/>
  <c r="R551" i="54023"/>
  <c r="R551" i="54024" s="1"/>
  <c r="R551" i="54025" s="1"/>
  <c r="R551" i="54026" s="1"/>
  <c r="R551" i="54027" s="1"/>
  <c r="R550" i="54023"/>
  <c r="R550" i="54024" s="1"/>
  <c r="R550" i="54025" s="1"/>
  <c r="R550" i="54026" s="1"/>
  <c r="R550" i="54027" s="1"/>
  <c r="R549" i="54023"/>
  <c r="R549" i="54024" s="1"/>
  <c r="R549" i="54025" s="1"/>
  <c r="R549" i="54026" s="1"/>
  <c r="R549" i="54027" s="1"/>
  <c r="R548" i="54023"/>
  <c r="R548" i="54024" s="1"/>
  <c r="R548" i="54025" s="1"/>
  <c r="R548" i="54026" s="1"/>
  <c r="R548" i="54027" s="1"/>
  <c r="R547" i="54023"/>
  <c r="R547" i="54024" s="1"/>
  <c r="R547" i="54025" s="1"/>
  <c r="R547" i="54026" s="1"/>
  <c r="R547" i="54027" s="1"/>
  <c r="R546" i="54023"/>
  <c r="R546" i="54024" s="1"/>
  <c r="R546" i="54025" s="1"/>
  <c r="R546" i="54026" s="1"/>
  <c r="R546" i="54027" s="1"/>
  <c r="R545" i="54023"/>
  <c r="R545" i="54024" s="1"/>
  <c r="R545" i="54025" s="1"/>
  <c r="R545" i="54026" s="1"/>
  <c r="R545" i="54027" s="1"/>
  <c r="R544" i="54023"/>
  <c r="R544" i="54024" s="1"/>
  <c r="R544" i="54025" s="1"/>
  <c r="R544" i="54026" s="1"/>
  <c r="R544" i="54027" s="1"/>
  <c r="R543" i="54023"/>
  <c r="R543" i="54024" s="1"/>
  <c r="R543" i="54025" s="1"/>
  <c r="R543" i="54026" s="1"/>
  <c r="R543" i="54027" s="1"/>
  <c r="R542" i="54023"/>
  <c r="R541" i="54023"/>
  <c r="R541" i="54024" s="1"/>
  <c r="R541" i="54025" s="1"/>
  <c r="R541" i="54026" s="1"/>
  <c r="R541" i="54027" s="1"/>
  <c r="R540" i="54023"/>
  <c r="R540" i="54024" s="1"/>
  <c r="R540" i="54025" s="1"/>
  <c r="R540" i="54026" s="1"/>
  <c r="R540" i="54027" s="1"/>
  <c r="R539" i="54023"/>
  <c r="R539" i="54024" s="1"/>
  <c r="R539" i="54025" s="1"/>
  <c r="R539" i="54026" s="1"/>
  <c r="R539" i="54027" s="1"/>
  <c r="R538" i="54023"/>
  <c r="R538" i="54024" s="1"/>
  <c r="R538" i="54025" s="1"/>
  <c r="R538" i="54026" s="1"/>
  <c r="R538" i="54027" s="1"/>
  <c r="R537" i="54023"/>
  <c r="R537" i="54024" s="1"/>
  <c r="R537" i="54025" s="1"/>
  <c r="R537" i="54026" s="1"/>
  <c r="R537" i="54027" s="1"/>
  <c r="R536" i="54023"/>
  <c r="R536" i="54024" s="1"/>
  <c r="R536" i="54025" s="1"/>
  <c r="R536" i="54026" s="1"/>
  <c r="R536" i="54027" s="1"/>
  <c r="R535" i="54023"/>
  <c r="R535" i="54024" s="1"/>
  <c r="R535" i="54025" s="1"/>
  <c r="R535" i="54026" s="1"/>
  <c r="R535" i="54027" s="1"/>
  <c r="P559" i="54023"/>
  <c r="P559" i="54024" s="1"/>
  <c r="P559" i="54025" s="1"/>
  <c r="P559" i="54026" s="1"/>
  <c r="P559" i="54027" s="1"/>
  <c r="P558" i="54023"/>
  <c r="P558" i="54024" s="1"/>
  <c r="P558" i="54025" s="1"/>
  <c r="P558" i="54026" s="1"/>
  <c r="P558" i="54027" s="1"/>
  <c r="P557" i="54023"/>
  <c r="P557" i="54024" s="1"/>
  <c r="P557" i="54025" s="1"/>
  <c r="P557" i="54026" s="1"/>
  <c r="P557" i="54027" s="1"/>
  <c r="P556" i="54023"/>
  <c r="P556" i="54024" s="1"/>
  <c r="P556" i="54025" s="1"/>
  <c r="P556" i="54026" s="1"/>
  <c r="P556" i="54027" s="1"/>
  <c r="P555" i="54023"/>
  <c r="P555" i="54024" s="1"/>
  <c r="P555" i="54025" s="1"/>
  <c r="P555" i="54026" s="1"/>
  <c r="P555" i="54027" s="1"/>
  <c r="P554" i="54023"/>
  <c r="P554" i="54024" s="1"/>
  <c r="P554" i="54025" s="1"/>
  <c r="P554" i="54026" s="1"/>
  <c r="P554" i="54027" s="1"/>
  <c r="P553" i="54023"/>
  <c r="P553" i="54024" s="1"/>
  <c r="P553" i="54025" s="1"/>
  <c r="P553" i="54026" s="1"/>
  <c r="P553" i="54027" s="1"/>
  <c r="P552" i="54023"/>
  <c r="P552" i="54024" s="1"/>
  <c r="P552" i="54025" s="1"/>
  <c r="P552" i="54026" s="1"/>
  <c r="P552" i="54027" s="1"/>
  <c r="P551" i="54023"/>
  <c r="P551" i="54024" s="1"/>
  <c r="P551" i="54025" s="1"/>
  <c r="P551" i="54026" s="1"/>
  <c r="P551" i="54027" s="1"/>
  <c r="P550" i="54023"/>
  <c r="P550" i="54024" s="1"/>
  <c r="P550" i="54025" s="1"/>
  <c r="P550" i="54026" s="1"/>
  <c r="P550" i="54027" s="1"/>
  <c r="P549" i="54023"/>
  <c r="P549" i="54024" s="1"/>
  <c r="P549" i="54025" s="1"/>
  <c r="P549" i="54026" s="1"/>
  <c r="P549" i="54027" s="1"/>
  <c r="P548" i="54023"/>
  <c r="P548" i="54024" s="1"/>
  <c r="P548" i="54025" s="1"/>
  <c r="P548" i="54026" s="1"/>
  <c r="P548" i="54027" s="1"/>
  <c r="P547" i="54023"/>
  <c r="P547" i="54024" s="1"/>
  <c r="P547" i="54025" s="1"/>
  <c r="P547" i="54026" s="1"/>
  <c r="P547" i="54027" s="1"/>
  <c r="P546" i="54023"/>
  <c r="P546" i="54024" s="1"/>
  <c r="P546" i="54025" s="1"/>
  <c r="P546" i="54026" s="1"/>
  <c r="P546" i="54027" s="1"/>
  <c r="P545" i="54023"/>
  <c r="P545" i="54024" s="1"/>
  <c r="P545" i="54025" s="1"/>
  <c r="P545" i="54026" s="1"/>
  <c r="P545" i="54027" s="1"/>
  <c r="P544" i="54023"/>
  <c r="P544" i="54024" s="1"/>
  <c r="P544" i="54025" s="1"/>
  <c r="P544" i="54026" s="1"/>
  <c r="P544" i="54027" s="1"/>
  <c r="P543" i="54023"/>
  <c r="P543" i="54024" s="1"/>
  <c r="P543" i="54025" s="1"/>
  <c r="P543" i="54026" s="1"/>
  <c r="P543" i="54027" s="1"/>
  <c r="P542" i="54023"/>
  <c r="P542" i="54024" s="1"/>
  <c r="P542" i="54025" s="1"/>
  <c r="P542" i="54026" s="1"/>
  <c r="P542" i="54027" s="1"/>
  <c r="P541" i="54023"/>
  <c r="P541" i="54024" s="1"/>
  <c r="P541" i="54025" s="1"/>
  <c r="P541" i="54026" s="1"/>
  <c r="P541" i="54027" s="1"/>
  <c r="P540" i="54023"/>
  <c r="P540" i="54024" s="1"/>
  <c r="P540" i="54025" s="1"/>
  <c r="P540" i="54026" s="1"/>
  <c r="P540" i="54027" s="1"/>
  <c r="P539" i="54023"/>
  <c r="P539" i="54024" s="1"/>
  <c r="P539" i="54025" s="1"/>
  <c r="P539" i="54026" s="1"/>
  <c r="P539" i="54027" s="1"/>
  <c r="P538" i="54023"/>
  <c r="P538" i="54024" s="1"/>
  <c r="P538" i="54025" s="1"/>
  <c r="P538" i="54026" s="1"/>
  <c r="P538" i="54027" s="1"/>
  <c r="P537" i="54023"/>
  <c r="P537" i="54024" s="1"/>
  <c r="P537" i="54025" s="1"/>
  <c r="P537" i="54026" s="1"/>
  <c r="P537" i="54027" s="1"/>
  <c r="P536" i="54023"/>
  <c r="P536" i="54024" s="1"/>
  <c r="P536" i="54025" s="1"/>
  <c r="P536" i="54026" s="1"/>
  <c r="P536" i="54027" s="1"/>
  <c r="P535" i="54023"/>
  <c r="P535" i="54024" s="1"/>
  <c r="P535" i="54025" s="1"/>
  <c r="P535" i="54026" s="1"/>
  <c r="P535" i="54027" s="1"/>
  <c r="N559" i="54023"/>
  <c r="N558" i="54023"/>
  <c r="N558" i="54024" s="1"/>
  <c r="N558" i="54025" s="1"/>
  <c r="N558" i="54026" s="1"/>
  <c r="N558" i="54027" s="1"/>
  <c r="N557" i="54023"/>
  <c r="N556" i="54023"/>
  <c r="N555" i="54023"/>
  <c r="N555" i="54024" s="1"/>
  <c r="N555" i="54025" s="1"/>
  <c r="N555" i="54026" s="1"/>
  <c r="N555" i="54027" s="1"/>
  <c r="N554" i="54023"/>
  <c r="N553" i="54023"/>
  <c r="N553" i="54024" s="1"/>
  <c r="N553" i="54025" s="1"/>
  <c r="N553" i="54026" s="1"/>
  <c r="N553" i="54027" s="1"/>
  <c r="N552" i="54023"/>
  <c r="N552" i="54024" s="1"/>
  <c r="N552" i="54025" s="1"/>
  <c r="N552" i="54026" s="1"/>
  <c r="N552" i="54027" s="1"/>
  <c r="N551" i="54023"/>
  <c r="N550" i="54023"/>
  <c r="N550" i="54024" s="1"/>
  <c r="N550" i="54025" s="1"/>
  <c r="N550" i="54026" s="1"/>
  <c r="N550" i="54027" s="1"/>
  <c r="N549" i="54023"/>
  <c r="N549" i="54024" s="1"/>
  <c r="N549" i="54025" s="1"/>
  <c r="N549" i="54026" s="1"/>
  <c r="N549" i="54027" s="1"/>
  <c r="N548" i="54023"/>
  <c r="N548" i="54024" s="1"/>
  <c r="N548" i="54025" s="1"/>
  <c r="N548" i="54026" s="1"/>
  <c r="N548" i="54027" s="1"/>
  <c r="N547" i="54023"/>
  <c r="N546" i="54023"/>
  <c r="N546" i="54024" s="1"/>
  <c r="N546" i="54025" s="1"/>
  <c r="N546" i="54026" s="1"/>
  <c r="N546" i="54027" s="1"/>
  <c r="N545" i="54023"/>
  <c r="N545" i="54024" s="1"/>
  <c r="N545" i="54025" s="1"/>
  <c r="N545" i="54026" s="1"/>
  <c r="N545" i="54027" s="1"/>
  <c r="N544" i="54023"/>
  <c r="N544" i="54024" s="1"/>
  <c r="N544" i="54025" s="1"/>
  <c r="N544" i="54026" s="1"/>
  <c r="N544" i="54027" s="1"/>
  <c r="N543" i="54023"/>
  <c r="N542" i="54023"/>
  <c r="N541" i="54023"/>
  <c r="N540" i="54023"/>
  <c r="N539" i="54023"/>
  <c r="N538" i="54023"/>
  <c r="N537" i="54023"/>
  <c r="N536" i="54023"/>
  <c r="N536" i="54024" s="1"/>
  <c r="N536" i="54025" s="1"/>
  <c r="N536" i="54026" s="1"/>
  <c r="N536" i="54027" s="1"/>
  <c r="N535" i="54023"/>
  <c r="N535" i="54024" s="1"/>
  <c r="N535" i="54025" s="1"/>
  <c r="N535" i="54026" s="1"/>
  <c r="N535" i="54027" s="1"/>
  <c r="L559" i="54023"/>
  <c r="L559" i="54024" s="1"/>
  <c r="L559" i="54025" s="1"/>
  <c r="L559" i="54026" s="1"/>
  <c r="L559" i="54027" s="1"/>
  <c r="L558" i="54023"/>
  <c r="L558" i="54024" s="1"/>
  <c r="L558" i="54025" s="1"/>
  <c r="L558" i="54026" s="1"/>
  <c r="L558" i="54027" s="1"/>
  <c r="L557" i="54023"/>
  <c r="L557" i="54024" s="1"/>
  <c r="L557" i="54025" s="1"/>
  <c r="L557" i="54026" s="1"/>
  <c r="L557" i="54027" s="1"/>
  <c r="L556" i="54023"/>
  <c r="L555" i="54023"/>
  <c r="L555" i="54024" s="1"/>
  <c r="L555" i="54025" s="1"/>
  <c r="L555" i="54026" s="1"/>
  <c r="L555" i="54027" s="1"/>
  <c r="L554" i="54023"/>
  <c r="L554" i="54024" s="1"/>
  <c r="L554" i="54025" s="1"/>
  <c r="L554" i="54026" s="1"/>
  <c r="L554" i="54027" s="1"/>
  <c r="L553" i="54023"/>
  <c r="L553" i="54024" s="1"/>
  <c r="L553" i="54025" s="1"/>
  <c r="L553" i="54026" s="1"/>
  <c r="L553" i="54027" s="1"/>
  <c r="L552" i="54023"/>
  <c r="L551" i="54023"/>
  <c r="L550" i="54023"/>
  <c r="L550" i="54024" s="1"/>
  <c r="L550" i="54025" s="1"/>
  <c r="L550" i="54026" s="1"/>
  <c r="L550" i="54027" s="1"/>
  <c r="L549" i="54023"/>
  <c r="L549" i="54024" s="1"/>
  <c r="L549" i="54025" s="1"/>
  <c r="L549" i="54026" s="1"/>
  <c r="L549" i="54027" s="1"/>
  <c r="L548" i="54023"/>
  <c r="L548" i="54024" s="1"/>
  <c r="L548" i="54025" s="1"/>
  <c r="L548" i="54026" s="1"/>
  <c r="L548" i="54027" s="1"/>
  <c r="L547" i="54023"/>
  <c r="L546" i="54023"/>
  <c r="L546" i="54024" s="1"/>
  <c r="L546" i="54025" s="1"/>
  <c r="L546" i="54026" s="1"/>
  <c r="L546" i="54027" s="1"/>
  <c r="L545" i="54023"/>
  <c r="L545" i="54024" s="1"/>
  <c r="L545" i="54025" s="1"/>
  <c r="L545" i="54026" s="1"/>
  <c r="L545" i="54027" s="1"/>
  <c r="L544" i="54023"/>
  <c r="L544" i="54024" s="1"/>
  <c r="L544" i="54025" s="1"/>
  <c r="L544" i="54026" s="1"/>
  <c r="L544" i="54027" s="1"/>
  <c r="L543" i="54023"/>
  <c r="L543" i="54024" s="1"/>
  <c r="L543" i="54025" s="1"/>
  <c r="L543" i="54026" s="1"/>
  <c r="L543" i="54027" s="1"/>
  <c r="L542" i="54023"/>
  <c r="L541" i="54023"/>
  <c r="L541" i="54024" s="1"/>
  <c r="L541" i="54025" s="1"/>
  <c r="L541" i="54026" s="1"/>
  <c r="L541" i="54027" s="1"/>
  <c r="L540" i="54023"/>
  <c r="L540" i="54024" s="1"/>
  <c r="L540" i="54025" s="1"/>
  <c r="L540" i="54026" s="1"/>
  <c r="L540" i="54027" s="1"/>
  <c r="L539" i="54023"/>
  <c r="L538" i="54023"/>
  <c r="L537" i="54023"/>
  <c r="L536" i="54023"/>
  <c r="L535" i="54023"/>
  <c r="L535" i="54024" s="1"/>
  <c r="L535" i="54025" s="1"/>
  <c r="L535" i="54026" s="1"/>
  <c r="L535" i="54027" s="1"/>
  <c r="J559" i="54023"/>
  <c r="J559" i="54024" s="1"/>
  <c r="J559" i="54025" s="1"/>
  <c r="J559" i="54026" s="1"/>
  <c r="J559" i="54027" s="1"/>
  <c r="J558" i="54023"/>
  <c r="J558" i="54024" s="1"/>
  <c r="J558" i="54025" s="1"/>
  <c r="J558" i="54026" s="1"/>
  <c r="J558" i="54027" s="1"/>
  <c r="J557" i="54023"/>
  <c r="J557" i="54024" s="1"/>
  <c r="J557" i="54025" s="1"/>
  <c r="J557" i="54026" s="1"/>
  <c r="J557" i="54027" s="1"/>
  <c r="J556" i="54023"/>
  <c r="J556" i="54024" s="1"/>
  <c r="J556" i="54025" s="1"/>
  <c r="J556" i="54026" s="1"/>
  <c r="J556" i="54027" s="1"/>
  <c r="J555" i="54023"/>
  <c r="J555" i="54024" s="1"/>
  <c r="J555" i="54025" s="1"/>
  <c r="J555" i="54026" s="1"/>
  <c r="J555" i="54027" s="1"/>
  <c r="J554" i="54023"/>
  <c r="J554" i="54024" s="1"/>
  <c r="J554" i="54025" s="1"/>
  <c r="J554" i="54026" s="1"/>
  <c r="J554" i="54027" s="1"/>
  <c r="J553" i="54023"/>
  <c r="J553" i="54024" s="1"/>
  <c r="J553" i="54025" s="1"/>
  <c r="J553" i="54026" s="1"/>
  <c r="J553" i="54027" s="1"/>
  <c r="J552" i="54023"/>
  <c r="J552" i="54024" s="1"/>
  <c r="J552" i="54025" s="1"/>
  <c r="J552" i="54026" s="1"/>
  <c r="J552" i="54027" s="1"/>
  <c r="J551" i="54023"/>
  <c r="J551" i="54024" s="1"/>
  <c r="J551" i="54025" s="1"/>
  <c r="J551" i="54026" s="1"/>
  <c r="J551" i="54027" s="1"/>
  <c r="J550" i="54023"/>
  <c r="J550" i="54024" s="1"/>
  <c r="J550" i="54025" s="1"/>
  <c r="J550" i="54026" s="1"/>
  <c r="J550" i="54027" s="1"/>
  <c r="J549" i="54023"/>
  <c r="J549" i="54024" s="1"/>
  <c r="J549" i="54025" s="1"/>
  <c r="J549" i="54026" s="1"/>
  <c r="J549" i="54027" s="1"/>
  <c r="J548" i="54023"/>
  <c r="J548" i="54024" s="1"/>
  <c r="J548" i="54025" s="1"/>
  <c r="J548" i="54026" s="1"/>
  <c r="J548" i="54027" s="1"/>
  <c r="J547" i="54023"/>
  <c r="J547" i="54024" s="1"/>
  <c r="J547" i="54025" s="1"/>
  <c r="J547" i="54026" s="1"/>
  <c r="J547" i="54027" s="1"/>
  <c r="J546" i="54023"/>
  <c r="J546" i="54024" s="1"/>
  <c r="J546" i="54025" s="1"/>
  <c r="J546" i="54026" s="1"/>
  <c r="J546" i="54027" s="1"/>
  <c r="J545" i="54023"/>
  <c r="J545" i="54024" s="1"/>
  <c r="J545" i="54025" s="1"/>
  <c r="J545" i="54026" s="1"/>
  <c r="J545" i="54027" s="1"/>
  <c r="J544" i="54023"/>
  <c r="J544" i="54024" s="1"/>
  <c r="J544" i="54025" s="1"/>
  <c r="J544" i="54026" s="1"/>
  <c r="J544" i="54027" s="1"/>
  <c r="J543" i="54023"/>
  <c r="J543" i="54024" s="1"/>
  <c r="J543" i="54025" s="1"/>
  <c r="J543" i="54026" s="1"/>
  <c r="J543" i="54027" s="1"/>
  <c r="J542" i="54023"/>
  <c r="J542" i="54024" s="1"/>
  <c r="J542" i="54025" s="1"/>
  <c r="J542" i="54026" s="1"/>
  <c r="J542" i="54027" s="1"/>
  <c r="J541" i="54023"/>
  <c r="J541" i="54024" s="1"/>
  <c r="J541" i="54025" s="1"/>
  <c r="J541" i="54026" s="1"/>
  <c r="J541" i="54027" s="1"/>
  <c r="J540" i="54023"/>
  <c r="J540" i="54024" s="1"/>
  <c r="J540" i="54025" s="1"/>
  <c r="J540" i="54026" s="1"/>
  <c r="J540" i="54027" s="1"/>
  <c r="J539" i="54023"/>
  <c r="J539" i="54024" s="1"/>
  <c r="J539" i="54025" s="1"/>
  <c r="J539" i="54026" s="1"/>
  <c r="J539" i="54027" s="1"/>
  <c r="J538" i="54023"/>
  <c r="J538" i="54024" s="1"/>
  <c r="J538" i="54025" s="1"/>
  <c r="J538" i="54026" s="1"/>
  <c r="J538" i="54027" s="1"/>
  <c r="J537" i="54023"/>
  <c r="J537" i="54024" s="1"/>
  <c r="J537" i="54025" s="1"/>
  <c r="J537" i="54026" s="1"/>
  <c r="J537" i="54027" s="1"/>
  <c r="J536" i="54023"/>
  <c r="J536" i="54024" s="1"/>
  <c r="J536" i="54025" s="1"/>
  <c r="J536" i="54026" s="1"/>
  <c r="J536" i="54027" s="1"/>
  <c r="J535" i="54023"/>
  <c r="H559" i="54023"/>
  <c r="H559" i="54024" s="1"/>
  <c r="H559" i="54025" s="1"/>
  <c r="H559" i="54026" s="1"/>
  <c r="H559" i="54027" s="1"/>
  <c r="H558" i="54023"/>
  <c r="H558" i="54024" s="1"/>
  <c r="H558" i="54025" s="1"/>
  <c r="H558" i="54026" s="1"/>
  <c r="H558" i="54027" s="1"/>
  <c r="H557" i="54023"/>
  <c r="H557" i="54024" s="1"/>
  <c r="H557" i="54025" s="1"/>
  <c r="H557" i="54026" s="1"/>
  <c r="H557" i="54027" s="1"/>
  <c r="H556" i="54023"/>
  <c r="H556" i="54024" s="1"/>
  <c r="H556" i="54025" s="1"/>
  <c r="H556" i="54026" s="1"/>
  <c r="H556" i="54027" s="1"/>
  <c r="H555" i="54023"/>
  <c r="H555" i="54024" s="1"/>
  <c r="H555" i="54025" s="1"/>
  <c r="H555" i="54026" s="1"/>
  <c r="H555" i="54027" s="1"/>
  <c r="H554" i="54023"/>
  <c r="H554" i="54024" s="1"/>
  <c r="H554" i="54025" s="1"/>
  <c r="H554" i="54026" s="1"/>
  <c r="H554" i="54027" s="1"/>
  <c r="H553" i="54023"/>
  <c r="H553" i="54024" s="1"/>
  <c r="H553" i="54025" s="1"/>
  <c r="H553" i="54026" s="1"/>
  <c r="H553" i="54027" s="1"/>
  <c r="H552" i="54023"/>
  <c r="H552" i="54024" s="1"/>
  <c r="H552" i="54025" s="1"/>
  <c r="H552" i="54026" s="1"/>
  <c r="H552" i="54027" s="1"/>
  <c r="H551" i="54023"/>
  <c r="H551" i="54024" s="1"/>
  <c r="H551" i="54025" s="1"/>
  <c r="H551" i="54026" s="1"/>
  <c r="H551" i="54027" s="1"/>
  <c r="H550" i="54023"/>
  <c r="H550" i="54024" s="1"/>
  <c r="H550" i="54025" s="1"/>
  <c r="H550" i="54026" s="1"/>
  <c r="H550" i="54027" s="1"/>
  <c r="H549" i="54023"/>
  <c r="H549" i="54024" s="1"/>
  <c r="H549" i="54025" s="1"/>
  <c r="H549" i="54026" s="1"/>
  <c r="H549" i="54027" s="1"/>
  <c r="H548" i="54023"/>
  <c r="H548" i="54024" s="1"/>
  <c r="H548" i="54025" s="1"/>
  <c r="H548" i="54026" s="1"/>
  <c r="H548" i="54027" s="1"/>
  <c r="H547" i="54023"/>
  <c r="H547" i="54024" s="1"/>
  <c r="H547" i="54025" s="1"/>
  <c r="H547" i="54026" s="1"/>
  <c r="H547" i="54027" s="1"/>
  <c r="H546" i="54023"/>
  <c r="H546" i="54024" s="1"/>
  <c r="H546" i="54025" s="1"/>
  <c r="H546" i="54026" s="1"/>
  <c r="H546" i="54027" s="1"/>
  <c r="H545" i="54023"/>
  <c r="H545" i="54024" s="1"/>
  <c r="H545" i="54025" s="1"/>
  <c r="H545" i="54026" s="1"/>
  <c r="H545" i="54027" s="1"/>
  <c r="H544" i="54023"/>
  <c r="H544" i="54024" s="1"/>
  <c r="H544" i="54025" s="1"/>
  <c r="H544" i="54026" s="1"/>
  <c r="H544" i="54027" s="1"/>
  <c r="H543" i="54023"/>
  <c r="H543" i="54024" s="1"/>
  <c r="H543" i="54025" s="1"/>
  <c r="H543" i="54026" s="1"/>
  <c r="H543" i="54027" s="1"/>
  <c r="H542" i="54023"/>
  <c r="H542" i="54024" s="1"/>
  <c r="H542" i="54025" s="1"/>
  <c r="H542" i="54026" s="1"/>
  <c r="H542" i="54027" s="1"/>
  <c r="H541" i="54023"/>
  <c r="H541" i="54024" s="1"/>
  <c r="H541" i="54025" s="1"/>
  <c r="H541" i="54026" s="1"/>
  <c r="H541" i="54027" s="1"/>
  <c r="H540" i="54023"/>
  <c r="H540" i="54024" s="1"/>
  <c r="H540" i="54025" s="1"/>
  <c r="H540" i="54026" s="1"/>
  <c r="H540" i="54027" s="1"/>
  <c r="H539" i="54023"/>
  <c r="H539" i="54024" s="1"/>
  <c r="H539" i="54025" s="1"/>
  <c r="H539" i="54026" s="1"/>
  <c r="H539" i="54027" s="1"/>
  <c r="H538" i="54023"/>
  <c r="H538" i="54024" s="1"/>
  <c r="H538" i="54025" s="1"/>
  <c r="H538" i="54026" s="1"/>
  <c r="H538" i="54027" s="1"/>
  <c r="H537" i="54023"/>
  <c r="H537" i="54024" s="1"/>
  <c r="H537" i="54025" s="1"/>
  <c r="H537" i="54026" s="1"/>
  <c r="H537" i="54027" s="1"/>
  <c r="H536" i="54023"/>
  <c r="H536" i="54024" s="1"/>
  <c r="H536" i="54025" s="1"/>
  <c r="H536" i="54026" s="1"/>
  <c r="H536" i="54027" s="1"/>
  <c r="H535" i="54023"/>
  <c r="V524" i="54023"/>
  <c r="V524" i="54024" s="1"/>
  <c r="V524" i="54025" s="1"/>
  <c r="V524" i="54026" s="1"/>
  <c r="V524" i="54027" s="1"/>
  <c r="V523" i="54023"/>
  <c r="V523" i="54024" s="1"/>
  <c r="V523" i="54025" s="1"/>
  <c r="V523" i="54026" s="1"/>
  <c r="V523" i="54027" s="1"/>
  <c r="V522" i="54023"/>
  <c r="V522" i="54024" s="1"/>
  <c r="V522" i="54025" s="1"/>
  <c r="V522" i="54026" s="1"/>
  <c r="V522" i="54027" s="1"/>
  <c r="V521" i="54023"/>
  <c r="V521" i="54024" s="1"/>
  <c r="V521" i="54025" s="1"/>
  <c r="V521" i="54026" s="1"/>
  <c r="V521" i="54027" s="1"/>
  <c r="V520" i="54023"/>
  <c r="V520" i="54024" s="1"/>
  <c r="V520" i="54025" s="1"/>
  <c r="V520" i="54026" s="1"/>
  <c r="V520" i="54027" s="1"/>
  <c r="V519" i="54023"/>
  <c r="V519" i="54024" s="1"/>
  <c r="V519" i="54025" s="1"/>
  <c r="V519" i="54026" s="1"/>
  <c r="V519" i="54027" s="1"/>
  <c r="V518" i="54023"/>
  <c r="V518" i="54024" s="1"/>
  <c r="V518" i="54025" s="1"/>
  <c r="V518" i="54026" s="1"/>
  <c r="V518" i="54027" s="1"/>
  <c r="V517" i="54023"/>
  <c r="V517" i="54024" s="1"/>
  <c r="V517" i="54025" s="1"/>
  <c r="V517" i="54026" s="1"/>
  <c r="V517" i="54027" s="1"/>
  <c r="V516" i="54023"/>
  <c r="V516" i="54024" s="1"/>
  <c r="V516" i="54025" s="1"/>
  <c r="V516" i="54026" s="1"/>
  <c r="V516" i="54027" s="1"/>
  <c r="V515" i="54023"/>
  <c r="V515" i="54024" s="1"/>
  <c r="V515" i="54025" s="1"/>
  <c r="V515" i="54026" s="1"/>
  <c r="V515" i="54027" s="1"/>
  <c r="V514" i="54023"/>
  <c r="V514" i="54024" s="1"/>
  <c r="V514" i="54025" s="1"/>
  <c r="V514" i="54026" s="1"/>
  <c r="V514" i="54027" s="1"/>
  <c r="V513" i="54023"/>
  <c r="V513" i="54024" s="1"/>
  <c r="V513" i="54025" s="1"/>
  <c r="V513" i="54026" s="1"/>
  <c r="V513" i="54027" s="1"/>
  <c r="V512" i="54023"/>
  <c r="V512" i="54024" s="1"/>
  <c r="V512" i="54025" s="1"/>
  <c r="V512" i="54026" s="1"/>
  <c r="V512" i="54027" s="1"/>
  <c r="V511" i="54023"/>
  <c r="V511" i="54024" s="1"/>
  <c r="V511" i="54025" s="1"/>
  <c r="V511" i="54026" s="1"/>
  <c r="V511" i="54027" s="1"/>
  <c r="V510" i="54023"/>
  <c r="V510" i="54024" s="1"/>
  <c r="V510" i="54025" s="1"/>
  <c r="V510" i="54026" s="1"/>
  <c r="V510" i="54027" s="1"/>
  <c r="V509" i="54023"/>
  <c r="V509" i="54024" s="1"/>
  <c r="V509" i="54025" s="1"/>
  <c r="V509" i="54026" s="1"/>
  <c r="V509" i="54027" s="1"/>
  <c r="V508" i="54023"/>
  <c r="V508" i="54024" s="1"/>
  <c r="V508" i="54025" s="1"/>
  <c r="V508" i="54026" s="1"/>
  <c r="V508" i="54027" s="1"/>
  <c r="V507" i="54023"/>
  <c r="V507" i="54024" s="1"/>
  <c r="V507" i="54025" s="1"/>
  <c r="V507" i="54026" s="1"/>
  <c r="V507" i="54027" s="1"/>
  <c r="V506" i="54023"/>
  <c r="V506" i="54024" s="1"/>
  <c r="V506" i="54025" s="1"/>
  <c r="V506" i="54026" s="1"/>
  <c r="V506" i="54027" s="1"/>
  <c r="V505" i="54023"/>
  <c r="V505" i="54024" s="1"/>
  <c r="V505" i="54025" s="1"/>
  <c r="V505" i="54026" s="1"/>
  <c r="V505" i="54027" s="1"/>
  <c r="V504" i="54023"/>
  <c r="V504" i="54024" s="1"/>
  <c r="V504" i="54025" s="1"/>
  <c r="V504" i="54026" s="1"/>
  <c r="V504" i="54027" s="1"/>
  <c r="V503" i="54023"/>
  <c r="V503" i="54024" s="1"/>
  <c r="V503" i="54025" s="1"/>
  <c r="V503" i="54026" s="1"/>
  <c r="V503" i="54027" s="1"/>
  <c r="V502" i="54023"/>
  <c r="V502" i="54024" s="1"/>
  <c r="V502" i="54025" s="1"/>
  <c r="V502" i="54026" s="1"/>
  <c r="V502" i="54027" s="1"/>
  <c r="V501" i="54023"/>
  <c r="V501" i="54024" s="1"/>
  <c r="V501" i="54025" s="1"/>
  <c r="V501" i="54026" s="1"/>
  <c r="V501" i="54027" s="1"/>
  <c r="V500" i="54023"/>
  <c r="V500" i="54024" s="1"/>
  <c r="V500" i="54025" s="1"/>
  <c r="V500" i="54026" s="1"/>
  <c r="V500" i="54027" s="1"/>
  <c r="V499" i="54023"/>
  <c r="V499" i="54024" s="1"/>
  <c r="V499" i="54025" s="1"/>
  <c r="V499" i="54026" s="1"/>
  <c r="V499" i="54027" s="1"/>
  <c r="V498" i="54023"/>
  <c r="V498" i="54024" s="1"/>
  <c r="V498" i="54025" s="1"/>
  <c r="V498" i="54026" s="1"/>
  <c r="V498" i="54027" s="1"/>
  <c r="V497" i="54023"/>
  <c r="V497" i="54024" s="1"/>
  <c r="V497" i="54025" s="1"/>
  <c r="V497" i="54026" s="1"/>
  <c r="V497" i="54027" s="1"/>
  <c r="V496" i="54023"/>
  <c r="V496" i="54024" s="1"/>
  <c r="V496" i="54025" s="1"/>
  <c r="V496" i="54026" s="1"/>
  <c r="V496" i="54027" s="1"/>
  <c r="V495" i="54023"/>
  <c r="V495" i="54024" s="1"/>
  <c r="V495" i="54025" s="1"/>
  <c r="V495" i="54026" s="1"/>
  <c r="V495" i="54027" s="1"/>
  <c r="V494" i="54023"/>
  <c r="V494" i="54024" s="1"/>
  <c r="V494" i="54025" s="1"/>
  <c r="V494" i="54026" s="1"/>
  <c r="V494" i="54027" s="1"/>
  <c r="V493" i="54023"/>
  <c r="V493" i="54024" s="1"/>
  <c r="V493" i="54025" s="1"/>
  <c r="V493" i="54026" s="1"/>
  <c r="V493" i="54027" s="1"/>
  <c r="V492" i="54023"/>
  <c r="V492" i="54024" s="1"/>
  <c r="V492" i="54025" s="1"/>
  <c r="V492" i="54026" s="1"/>
  <c r="V492" i="54027" s="1"/>
  <c r="V491" i="54023"/>
  <c r="V491" i="54024" s="1"/>
  <c r="V491" i="54025" s="1"/>
  <c r="V491" i="54026" s="1"/>
  <c r="V491" i="54027" s="1"/>
  <c r="V490" i="54023"/>
  <c r="V490" i="54024" s="1"/>
  <c r="V490" i="54025" s="1"/>
  <c r="V490" i="54026" s="1"/>
  <c r="V490" i="54027" s="1"/>
  <c r="T524" i="54023"/>
  <c r="T524" i="54024" s="1"/>
  <c r="T524" i="54025" s="1"/>
  <c r="T524" i="54026" s="1"/>
  <c r="T524" i="54027" s="1"/>
  <c r="T523" i="54023"/>
  <c r="T523" i="54024" s="1"/>
  <c r="T523" i="54025" s="1"/>
  <c r="T523" i="54026" s="1"/>
  <c r="T523" i="54027" s="1"/>
  <c r="T522" i="54023"/>
  <c r="T522" i="54024" s="1"/>
  <c r="T522" i="54025" s="1"/>
  <c r="T522" i="54026" s="1"/>
  <c r="T522" i="54027" s="1"/>
  <c r="T521" i="54023"/>
  <c r="T521" i="54024" s="1"/>
  <c r="T521" i="54025" s="1"/>
  <c r="T521" i="54026" s="1"/>
  <c r="T521" i="54027" s="1"/>
  <c r="T520" i="54023"/>
  <c r="T520" i="54024" s="1"/>
  <c r="T520" i="54025" s="1"/>
  <c r="T520" i="54026" s="1"/>
  <c r="T520" i="54027" s="1"/>
  <c r="T519" i="54023"/>
  <c r="T519" i="54024" s="1"/>
  <c r="T519" i="54025" s="1"/>
  <c r="T519" i="54026" s="1"/>
  <c r="T519" i="54027" s="1"/>
  <c r="T518" i="54023"/>
  <c r="T518" i="54024" s="1"/>
  <c r="T518" i="54025" s="1"/>
  <c r="T518" i="54026" s="1"/>
  <c r="T518" i="54027" s="1"/>
  <c r="T517" i="54023"/>
  <c r="T517" i="54024" s="1"/>
  <c r="T517" i="54025" s="1"/>
  <c r="T517" i="54026" s="1"/>
  <c r="T517" i="54027" s="1"/>
  <c r="T516" i="54023"/>
  <c r="T516" i="54024" s="1"/>
  <c r="T516" i="54025" s="1"/>
  <c r="T516" i="54026" s="1"/>
  <c r="T516" i="54027" s="1"/>
  <c r="T515" i="54023"/>
  <c r="T515" i="54024" s="1"/>
  <c r="T515" i="54025" s="1"/>
  <c r="T515" i="54026" s="1"/>
  <c r="T515" i="54027" s="1"/>
  <c r="T514" i="54023"/>
  <c r="T514" i="54024" s="1"/>
  <c r="T514" i="54025" s="1"/>
  <c r="T514" i="54026" s="1"/>
  <c r="T514" i="54027" s="1"/>
  <c r="T513" i="54023"/>
  <c r="T513" i="54024" s="1"/>
  <c r="T513" i="54025" s="1"/>
  <c r="T513" i="54026" s="1"/>
  <c r="T513" i="54027" s="1"/>
  <c r="T512" i="54023"/>
  <c r="T512" i="54024" s="1"/>
  <c r="T512" i="54025" s="1"/>
  <c r="T512" i="54026" s="1"/>
  <c r="T512" i="54027" s="1"/>
  <c r="T511" i="54023"/>
  <c r="T511" i="54024" s="1"/>
  <c r="T511" i="54025" s="1"/>
  <c r="T511" i="54026" s="1"/>
  <c r="T511" i="54027" s="1"/>
  <c r="T510" i="54023"/>
  <c r="T510" i="54024" s="1"/>
  <c r="T510" i="54025" s="1"/>
  <c r="T510" i="54026" s="1"/>
  <c r="T510" i="54027" s="1"/>
  <c r="T509" i="54023"/>
  <c r="T509" i="54024" s="1"/>
  <c r="T509" i="54025" s="1"/>
  <c r="T509" i="54026" s="1"/>
  <c r="T509" i="54027" s="1"/>
  <c r="T508" i="54023"/>
  <c r="T508" i="54024" s="1"/>
  <c r="T508" i="54025" s="1"/>
  <c r="T508" i="54026" s="1"/>
  <c r="T508" i="54027" s="1"/>
  <c r="T507" i="54023"/>
  <c r="T507" i="54024" s="1"/>
  <c r="T507" i="54025" s="1"/>
  <c r="T507" i="54026" s="1"/>
  <c r="T507" i="54027" s="1"/>
  <c r="T506" i="54023"/>
  <c r="T506" i="54024" s="1"/>
  <c r="T506" i="54025" s="1"/>
  <c r="T506" i="54026" s="1"/>
  <c r="T506" i="54027" s="1"/>
  <c r="T505" i="54023"/>
  <c r="T505" i="54024" s="1"/>
  <c r="T505" i="54025" s="1"/>
  <c r="T505" i="54026" s="1"/>
  <c r="T505" i="54027" s="1"/>
  <c r="T504" i="54023"/>
  <c r="T504" i="54024" s="1"/>
  <c r="T504" i="54025" s="1"/>
  <c r="T504" i="54026" s="1"/>
  <c r="T504" i="54027" s="1"/>
  <c r="T503" i="54023"/>
  <c r="T503" i="54024" s="1"/>
  <c r="T503" i="54025" s="1"/>
  <c r="T503" i="54026" s="1"/>
  <c r="T503" i="54027" s="1"/>
  <c r="T502" i="54023"/>
  <c r="T502" i="54024" s="1"/>
  <c r="T502" i="54025" s="1"/>
  <c r="T502" i="54026" s="1"/>
  <c r="T502" i="54027" s="1"/>
  <c r="T501" i="54023"/>
  <c r="T501" i="54024" s="1"/>
  <c r="T501" i="54025" s="1"/>
  <c r="T501" i="54026" s="1"/>
  <c r="T501" i="54027" s="1"/>
  <c r="T500" i="54023"/>
  <c r="T500" i="54024" s="1"/>
  <c r="T500" i="54025" s="1"/>
  <c r="T500" i="54026" s="1"/>
  <c r="T500" i="54027" s="1"/>
  <c r="T499" i="54023"/>
  <c r="T499" i="54024" s="1"/>
  <c r="T499" i="54025" s="1"/>
  <c r="T499" i="54026" s="1"/>
  <c r="T499" i="54027" s="1"/>
  <c r="T498" i="54023"/>
  <c r="T498" i="54024" s="1"/>
  <c r="T498" i="54025" s="1"/>
  <c r="T498" i="54026" s="1"/>
  <c r="T498" i="54027" s="1"/>
  <c r="T497" i="54023"/>
  <c r="T497" i="54024" s="1"/>
  <c r="T497" i="54025" s="1"/>
  <c r="T497" i="54026" s="1"/>
  <c r="T497" i="54027" s="1"/>
  <c r="T496" i="54023"/>
  <c r="T496" i="54024" s="1"/>
  <c r="T496" i="54025" s="1"/>
  <c r="T496" i="54026" s="1"/>
  <c r="T496" i="54027" s="1"/>
  <c r="T495" i="54023"/>
  <c r="T495" i="54024" s="1"/>
  <c r="T495" i="54025" s="1"/>
  <c r="T495" i="54026" s="1"/>
  <c r="T495" i="54027" s="1"/>
  <c r="T494" i="54023"/>
  <c r="T494" i="54024" s="1"/>
  <c r="T494" i="54025" s="1"/>
  <c r="T494" i="54026" s="1"/>
  <c r="T494" i="54027" s="1"/>
  <c r="T493" i="54023"/>
  <c r="T493" i="54024" s="1"/>
  <c r="T493" i="54025" s="1"/>
  <c r="T493" i="54026" s="1"/>
  <c r="T493" i="54027" s="1"/>
  <c r="T492" i="54023"/>
  <c r="T492" i="54024" s="1"/>
  <c r="T492" i="54025" s="1"/>
  <c r="T492" i="54026" s="1"/>
  <c r="T492" i="54027" s="1"/>
  <c r="T491" i="54023"/>
  <c r="T491" i="54024" s="1"/>
  <c r="T491" i="54025" s="1"/>
  <c r="T491" i="54026" s="1"/>
  <c r="T491" i="54027" s="1"/>
  <c r="T490" i="54023"/>
  <c r="T490" i="54024" s="1"/>
  <c r="T490" i="54025" s="1"/>
  <c r="T490" i="54026" s="1"/>
  <c r="T490" i="54027" s="1"/>
  <c r="R524" i="54023"/>
  <c r="R524" i="54024" s="1"/>
  <c r="R524" i="54025" s="1"/>
  <c r="R524" i="54026" s="1"/>
  <c r="R524" i="54027" s="1"/>
  <c r="R523" i="54023"/>
  <c r="R523" i="54024" s="1"/>
  <c r="R523" i="54025" s="1"/>
  <c r="R523" i="54026" s="1"/>
  <c r="R523" i="54027" s="1"/>
  <c r="R522" i="54023"/>
  <c r="R522" i="54024" s="1"/>
  <c r="R522" i="54025" s="1"/>
  <c r="R522" i="54026" s="1"/>
  <c r="R522" i="54027" s="1"/>
  <c r="R521" i="54023"/>
  <c r="R521" i="54024" s="1"/>
  <c r="R521" i="54025" s="1"/>
  <c r="R521" i="54026" s="1"/>
  <c r="R521" i="54027" s="1"/>
  <c r="R520" i="54023"/>
  <c r="R520" i="54024" s="1"/>
  <c r="R520" i="54025" s="1"/>
  <c r="R520" i="54026" s="1"/>
  <c r="R520" i="54027" s="1"/>
  <c r="R519" i="54023"/>
  <c r="R519" i="54024" s="1"/>
  <c r="R519" i="54025" s="1"/>
  <c r="R519" i="54026" s="1"/>
  <c r="R519" i="54027" s="1"/>
  <c r="R518" i="54023"/>
  <c r="R518" i="54024" s="1"/>
  <c r="R518" i="54025" s="1"/>
  <c r="R518" i="54026" s="1"/>
  <c r="R518" i="54027" s="1"/>
  <c r="R517" i="54023"/>
  <c r="R517" i="54024" s="1"/>
  <c r="R517" i="54025" s="1"/>
  <c r="R517" i="54026" s="1"/>
  <c r="R517" i="54027" s="1"/>
  <c r="R516" i="54023"/>
  <c r="R516" i="54024" s="1"/>
  <c r="R516" i="54025" s="1"/>
  <c r="R516" i="54026" s="1"/>
  <c r="R516" i="54027" s="1"/>
  <c r="R515" i="54023"/>
  <c r="R515" i="54024" s="1"/>
  <c r="R515" i="54025" s="1"/>
  <c r="R515" i="54026" s="1"/>
  <c r="R515" i="54027" s="1"/>
  <c r="R514" i="54023"/>
  <c r="R514" i="54024" s="1"/>
  <c r="R514" i="54025" s="1"/>
  <c r="R514" i="54026" s="1"/>
  <c r="R514" i="54027" s="1"/>
  <c r="R513" i="54023"/>
  <c r="R513" i="54024" s="1"/>
  <c r="R513" i="54025" s="1"/>
  <c r="R513" i="54026" s="1"/>
  <c r="R513" i="54027" s="1"/>
  <c r="R512" i="54023"/>
  <c r="R512" i="54024" s="1"/>
  <c r="R512" i="54025" s="1"/>
  <c r="R512" i="54026" s="1"/>
  <c r="R512" i="54027" s="1"/>
  <c r="R511" i="54023"/>
  <c r="R511" i="54024" s="1"/>
  <c r="R511" i="54025" s="1"/>
  <c r="R511" i="54026" s="1"/>
  <c r="R511" i="54027" s="1"/>
  <c r="R510" i="54023"/>
  <c r="R510" i="54024" s="1"/>
  <c r="R510" i="54025" s="1"/>
  <c r="R510" i="54026" s="1"/>
  <c r="R510" i="54027" s="1"/>
  <c r="R509" i="54023"/>
  <c r="R509" i="54024" s="1"/>
  <c r="R509" i="54025" s="1"/>
  <c r="R509" i="54026" s="1"/>
  <c r="R509" i="54027" s="1"/>
  <c r="R508" i="54023"/>
  <c r="R508" i="54024" s="1"/>
  <c r="R508" i="54025" s="1"/>
  <c r="R508" i="54026" s="1"/>
  <c r="R508" i="54027" s="1"/>
  <c r="R507" i="54023"/>
  <c r="R507" i="54024" s="1"/>
  <c r="R507" i="54025" s="1"/>
  <c r="R507" i="54026" s="1"/>
  <c r="R507" i="54027" s="1"/>
  <c r="R506" i="54023"/>
  <c r="R506" i="54024" s="1"/>
  <c r="R506" i="54025" s="1"/>
  <c r="R506" i="54026" s="1"/>
  <c r="R506" i="54027" s="1"/>
  <c r="R505" i="54023"/>
  <c r="R505" i="54024" s="1"/>
  <c r="R505" i="54025" s="1"/>
  <c r="R505" i="54026" s="1"/>
  <c r="R505" i="54027" s="1"/>
  <c r="R504" i="54023"/>
  <c r="R504" i="54024" s="1"/>
  <c r="R504" i="54025" s="1"/>
  <c r="R504" i="54026" s="1"/>
  <c r="R504" i="54027" s="1"/>
  <c r="R503" i="54023"/>
  <c r="R503" i="54024" s="1"/>
  <c r="R503" i="54025" s="1"/>
  <c r="R503" i="54026" s="1"/>
  <c r="R503" i="54027" s="1"/>
  <c r="R502" i="54023"/>
  <c r="R502" i="54024" s="1"/>
  <c r="R502" i="54025" s="1"/>
  <c r="R502" i="54026" s="1"/>
  <c r="R502" i="54027" s="1"/>
  <c r="R501" i="54023"/>
  <c r="R501" i="54024" s="1"/>
  <c r="R501" i="54025" s="1"/>
  <c r="R501" i="54026" s="1"/>
  <c r="R501" i="54027" s="1"/>
  <c r="R500" i="54023"/>
  <c r="R500" i="54024" s="1"/>
  <c r="R500" i="54025" s="1"/>
  <c r="R500" i="54026" s="1"/>
  <c r="R500" i="54027" s="1"/>
  <c r="R499" i="54023"/>
  <c r="R499" i="54024" s="1"/>
  <c r="R499" i="54025" s="1"/>
  <c r="R499" i="54026" s="1"/>
  <c r="R499" i="54027" s="1"/>
  <c r="R498" i="54023"/>
  <c r="R497" i="54023"/>
  <c r="R496" i="54023"/>
  <c r="R496" i="54024" s="1"/>
  <c r="R496" i="54025" s="1"/>
  <c r="R496" i="54026" s="1"/>
  <c r="R496" i="54027" s="1"/>
  <c r="R495" i="54023"/>
  <c r="R495" i="54024" s="1"/>
  <c r="R495" i="54025" s="1"/>
  <c r="R495" i="54026" s="1"/>
  <c r="R495" i="54027" s="1"/>
  <c r="R494" i="54023"/>
  <c r="R493" i="54023"/>
  <c r="R492" i="54023"/>
  <c r="R491" i="54023"/>
  <c r="R491" i="54024" s="1"/>
  <c r="R491" i="54025" s="1"/>
  <c r="R491" i="54026" s="1"/>
  <c r="R491" i="54027" s="1"/>
  <c r="R490" i="54023"/>
  <c r="R490" i="54024" s="1"/>
  <c r="R490" i="54025" s="1"/>
  <c r="R490" i="54026" s="1"/>
  <c r="R490" i="54027" s="1"/>
  <c r="P524" i="54023"/>
  <c r="P524" i="54024" s="1"/>
  <c r="P524" i="54025" s="1"/>
  <c r="P524" i="54026" s="1"/>
  <c r="P524" i="54027" s="1"/>
  <c r="P523" i="54023"/>
  <c r="P523" i="54024" s="1"/>
  <c r="P523" i="54025" s="1"/>
  <c r="P523" i="54026" s="1"/>
  <c r="P523" i="54027" s="1"/>
  <c r="P522" i="54023"/>
  <c r="P522" i="54024" s="1"/>
  <c r="P522" i="54025" s="1"/>
  <c r="P522" i="54026" s="1"/>
  <c r="P522" i="54027" s="1"/>
  <c r="P521" i="54023"/>
  <c r="P521" i="54024" s="1"/>
  <c r="P521" i="54025" s="1"/>
  <c r="P521" i="54026" s="1"/>
  <c r="P521" i="54027" s="1"/>
  <c r="P520" i="54023"/>
  <c r="P520" i="54024" s="1"/>
  <c r="P520" i="54025" s="1"/>
  <c r="P520" i="54026" s="1"/>
  <c r="P520" i="54027" s="1"/>
  <c r="P519" i="54023"/>
  <c r="P519" i="54024" s="1"/>
  <c r="P519" i="54025" s="1"/>
  <c r="P519" i="54026" s="1"/>
  <c r="P519" i="54027" s="1"/>
  <c r="P518" i="54023"/>
  <c r="P518" i="54024" s="1"/>
  <c r="P518" i="54025" s="1"/>
  <c r="P518" i="54026" s="1"/>
  <c r="P518" i="54027" s="1"/>
  <c r="P517" i="54023"/>
  <c r="P517" i="54024" s="1"/>
  <c r="P517" i="54025" s="1"/>
  <c r="P517" i="54026" s="1"/>
  <c r="P517" i="54027" s="1"/>
  <c r="P516" i="54023"/>
  <c r="P516" i="54024" s="1"/>
  <c r="P516" i="54025" s="1"/>
  <c r="P516" i="54026" s="1"/>
  <c r="P516" i="54027" s="1"/>
  <c r="P515" i="54023"/>
  <c r="P515" i="54024" s="1"/>
  <c r="P515" i="54025" s="1"/>
  <c r="P515" i="54026" s="1"/>
  <c r="P515" i="54027" s="1"/>
  <c r="P514" i="54023"/>
  <c r="P514" i="54024" s="1"/>
  <c r="P514" i="54025" s="1"/>
  <c r="P514" i="54026" s="1"/>
  <c r="P514" i="54027" s="1"/>
  <c r="P513" i="54023"/>
  <c r="P513" i="54024" s="1"/>
  <c r="P513" i="54025" s="1"/>
  <c r="P513" i="54026" s="1"/>
  <c r="P513" i="54027" s="1"/>
  <c r="P512" i="54023"/>
  <c r="P512" i="54024" s="1"/>
  <c r="P512" i="54025" s="1"/>
  <c r="P512" i="54026" s="1"/>
  <c r="P512" i="54027" s="1"/>
  <c r="P511" i="54023"/>
  <c r="P511" i="54024" s="1"/>
  <c r="P511" i="54025" s="1"/>
  <c r="P511" i="54026" s="1"/>
  <c r="P511" i="54027" s="1"/>
  <c r="P510" i="54023"/>
  <c r="P510" i="54024" s="1"/>
  <c r="P510" i="54025" s="1"/>
  <c r="P510" i="54026" s="1"/>
  <c r="P510" i="54027" s="1"/>
  <c r="P509" i="54023"/>
  <c r="P509" i="54024" s="1"/>
  <c r="P509" i="54025" s="1"/>
  <c r="P509" i="54026" s="1"/>
  <c r="P509" i="54027" s="1"/>
  <c r="P508" i="54023"/>
  <c r="P508" i="54024" s="1"/>
  <c r="P508" i="54025" s="1"/>
  <c r="P508" i="54026" s="1"/>
  <c r="P508" i="54027" s="1"/>
  <c r="P507" i="54023"/>
  <c r="P507" i="54024" s="1"/>
  <c r="P507" i="54025" s="1"/>
  <c r="P507" i="54026" s="1"/>
  <c r="P507" i="54027" s="1"/>
  <c r="P506" i="54023"/>
  <c r="P506" i="54024" s="1"/>
  <c r="P506" i="54025" s="1"/>
  <c r="P506" i="54026" s="1"/>
  <c r="P506" i="54027" s="1"/>
  <c r="P505" i="54023"/>
  <c r="P505" i="54024" s="1"/>
  <c r="P505" i="54025" s="1"/>
  <c r="P505" i="54026" s="1"/>
  <c r="P505" i="54027" s="1"/>
  <c r="P504" i="54023"/>
  <c r="P504" i="54024" s="1"/>
  <c r="P504" i="54025" s="1"/>
  <c r="P504" i="54026" s="1"/>
  <c r="P504" i="54027" s="1"/>
  <c r="P503" i="54023"/>
  <c r="P503" i="54024" s="1"/>
  <c r="P503" i="54025" s="1"/>
  <c r="P503" i="54026" s="1"/>
  <c r="P503" i="54027" s="1"/>
  <c r="P502" i="54023"/>
  <c r="P502" i="54024" s="1"/>
  <c r="P502" i="54025" s="1"/>
  <c r="P502" i="54026" s="1"/>
  <c r="P502" i="54027" s="1"/>
  <c r="P501" i="54023"/>
  <c r="P501" i="54024" s="1"/>
  <c r="P501" i="54025" s="1"/>
  <c r="P501" i="54026" s="1"/>
  <c r="P501" i="54027" s="1"/>
  <c r="P500" i="54023"/>
  <c r="P500" i="54024" s="1"/>
  <c r="P500" i="54025" s="1"/>
  <c r="P500" i="54026" s="1"/>
  <c r="P500" i="54027" s="1"/>
  <c r="P499" i="54023"/>
  <c r="P499" i="54024" s="1"/>
  <c r="P499" i="54025" s="1"/>
  <c r="P499" i="54026" s="1"/>
  <c r="P499" i="54027" s="1"/>
  <c r="P498" i="54023"/>
  <c r="P498" i="54024" s="1"/>
  <c r="P498" i="54025" s="1"/>
  <c r="P498" i="54026" s="1"/>
  <c r="P498" i="54027" s="1"/>
  <c r="P497" i="54023"/>
  <c r="P497" i="54024" s="1"/>
  <c r="P497" i="54025" s="1"/>
  <c r="P497" i="54026" s="1"/>
  <c r="P497" i="54027" s="1"/>
  <c r="P496" i="54023"/>
  <c r="P496" i="54024" s="1"/>
  <c r="P496" i="54025" s="1"/>
  <c r="P496" i="54026" s="1"/>
  <c r="P496" i="54027" s="1"/>
  <c r="P495" i="54023"/>
  <c r="P495" i="54024" s="1"/>
  <c r="P495" i="54025" s="1"/>
  <c r="P495" i="54026" s="1"/>
  <c r="P495" i="54027" s="1"/>
  <c r="P494" i="54023"/>
  <c r="P494" i="54024" s="1"/>
  <c r="P494" i="54025" s="1"/>
  <c r="P494" i="54026" s="1"/>
  <c r="P494" i="54027" s="1"/>
  <c r="P493" i="54023"/>
  <c r="P493" i="54024" s="1"/>
  <c r="P493" i="54025" s="1"/>
  <c r="P493" i="54026" s="1"/>
  <c r="P493" i="54027" s="1"/>
  <c r="P492" i="54023"/>
  <c r="P492" i="54024" s="1"/>
  <c r="P492" i="54025" s="1"/>
  <c r="P492" i="54026" s="1"/>
  <c r="P492" i="54027" s="1"/>
  <c r="P491" i="54023"/>
  <c r="P491" i="54024" s="1"/>
  <c r="P491" i="54025" s="1"/>
  <c r="P491" i="54026" s="1"/>
  <c r="P491" i="54027" s="1"/>
  <c r="P490" i="54023"/>
  <c r="P490" i="54024" s="1"/>
  <c r="P490" i="54025" s="1"/>
  <c r="P490" i="54026" s="1"/>
  <c r="P490" i="54027" s="1"/>
  <c r="N524" i="54023"/>
  <c r="N523" i="54023"/>
  <c r="N523" i="54024" s="1"/>
  <c r="N523" i="54025" s="1"/>
  <c r="N523" i="54026" s="1"/>
  <c r="N523" i="54027" s="1"/>
  <c r="N522" i="54023"/>
  <c r="N521" i="54023"/>
  <c r="N520" i="54023"/>
  <c r="N519" i="54023"/>
  <c r="N518" i="54023"/>
  <c r="N517" i="54023"/>
  <c r="N516" i="54023"/>
  <c r="N516" i="54024" s="1"/>
  <c r="N516" i="54025" s="1"/>
  <c r="N516" i="54026" s="1"/>
  <c r="N516" i="54027" s="1"/>
  <c r="N515" i="54023"/>
  <c r="N514" i="54023"/>
  <c r="N513" i="54023"/>
  <c r="N513" i="54024" s="1"/>
  <c r="N513" i="54025" s="1"/>
  <c r="N513" i="54026" s="1"/>
  <c r="N513" i="54027" s="1"/>
  <c r="N512" i="54023"/>
  <c r="N512" i="54024" s="1"/>
  <c r="N512" i="54025" s="1"/>
  <c r="N512" i="54026" s="1"/>
  <c r="N512" i="54027" s="1"/>
  <c r="N511" i="54023"/>
  <c r="N511" i="54024" s="1"/>
  <c r="N511" i="54025" s="1"/>
  <c r="N511" i="54026" s="1"/>
  <c r="N511" i="54027" s="1"/>
  <c r="N510" i="54023"/>
  <c r="N510" i="54024" s="1"/>
  <c r="N510" i="54025" s="1"/>
  <c r="N510" i="54026" s="1"/>
  <c r="N510" i="54027" s="1"/>
  <c r="N509" i="54023"/>
  <c r="N509" i="54024" s="1"/>
  <c r="N509" i="54025" s="1"/>
  <c r="N509" i="54026" s="1"/>
  <c r="N509" i="54027" s="1"/>
  <c r="N508" i="54023"/>
  <c r="N508" i="54024" s="1"/>
  <c r="N508" i="54025" s="1"/>
  <c r="N508" i="54026" s="1"/>
  <c r="N508" i="54027" s="1"/>
  <c r="N507" i="54023"/>
  <c r="N507" i="54024" s="1"/>
  <c r="N507" i="54025" s="1"/>
  <c r="N507" i="54026" s="1"/>
  <c r="N507" i="54027" s="1"/>
  <c r="N506" i="54023"/>
  <c r="N506" i="54024" s="1"/>
  <c r="N506" i="54025" s="1"/>
  <c r="N506" i="54026" s="1"/>
  <c r="N506" i="54027" s="1"/>
  <c r="N505" i="54023"/>
  <c r="N504" i="54023"/>
  <c r="N503" i="54023"/>
  <c r="N502" i="54023"/>
  <c r="N501" i="54023"/>
  <c r="N500" i="54023"/>
  <c r="N499" i="54023"/>
  <c r="N499" i="54024" s="1"/>
  <c r="N499" i="54025" s="1"/>
  <c r="N499" i="54026" s="1"/>
  <c r="N499" i="54027" s="1"/>
  <c r="N498" i="54023"/>
  <c r="N498" i="54024" s="1"/>
  <c r="N498" i="54025" s="1"/>
  <c r="N498" i="54026" s="1"/>
  <c r="N498" i="54027" s="1"/>
  <c r="N497" i="54023"/>
  <c r="N496" i="54023"/>
  <c r="N496" i="54024" s="1"/>
  <c r="N496" i="54025" s="1"/>
  <c r="N496" i="54026" s="1"/>
  <c r="N496" i="54027" s="1"/>
  <c r="N495" i="54023"/>
  <c r="N495" i="54024" s="1"/>
  <c r="N495" i="54025" s="1"/>
  <c r="N495" i="54026" s="1"/>
  <c r="N495" i="54027" s="1"/>
  <c r="N494" i="54023"/>
  <c r="N494" i="54024" s="1"/>
  <c r="N494" i="54025" s="1"/>
  <c r="N494" i="54026" s="1"/>
  <c r="N494" i="54027" s="1"/>
  <c r="N493" i="54023"/>
  <c r="N493" i="54024" s="1"/>
  <c r="N493" i="54025" s="1"/>
  <c r="N493" i="54026" s="1"/>
  <c r="N493" i="54027" s="1"/>
  <c r="N492" i="54023"/>
  <c r="N492" i="54024" s="1"/>
  <c r="N492" i="54025" s="1"/>
  <c r="N492" i="54026" s="1"/>
  <c r="N492" i="54027" s="1"/>
  <c r="N491" i="54023"/>
  <c r="N491" i="54024" s="1"/>
  <c r="N491" i="54025" s="1"/>
  <c r="N491" i="54026" s="1"/>
  <c r="N491" i="54027" s="1"/>
  <c r="N490" i="54023"/>
  <c r="N490" i="54024" s="1"/>
  <c r="N490" i="54025" s="1"/>
  <c r="N490" i="54026" s="1"/>
  <c r="N490" i="54027" s="1"/>
  <c r="L524" i="54023"/>
  <c r="L524" i="54024" s="1"/>
  <c r="L524" i="54025" s="1"/>
  <c r="L524" i="54026" s="1"/>
  <c r="L524" i="54027" s="1"/>
  <c r="L523" i="54023"/>
  <c r="L523" i="54024" s="1"/>
  <c r="L523" i="54025" s="1"/>
  <c r="L523" i="54026" s="1"/>
  <c r="L523" i="54027" s="1"/>
  <c r="L522" i="54023"/>
  <c r="L521" i="54023"/>
  <c r="L520" i="54023"/>
  <c r="L519" i="54023"/>
  <c r="L519" i="54024" s="1"/>
  <c r="L519" i="54025" s="1"/>
  <c r="L519" i="54026" s="1"/>
  <c r="L519" i="54027" s="1"/>
  <c r="L518" i="54023"/>
  <c r="L517" i="54023"/>
  <c r="L516" i="54023"/>
  <c r="L516" i="54024" s="1"/>
  <c r="L516" i="54025" s="1"/>
  <c r="L516" i="54026" s="1"/>
  <c r="L516" i="54027" s="1"/>
  <c r="L515" i="54023"/>
  <c r="L514" i="54023"/>
  <c r="L513" i="54023"/>
  <c r="L513" i="54024" s="1"/>
  <c r="L513" i="54025" s="1"/>
  <c r="L513" i="54026" s="1"/>
  <c r="L513" i="54027" s="1"/>
  <c r="L512" i="54023"/>
  <c r="L512" i="54024" s="1"/>
  <c r="L512" i="54025" s="1"/>
  <c r="L512" i="54026" s="1"/>
  <c r="L512" i="54027" s="1"/>
  <c r="L511" i="54023"/>
  <c r="L511" i="54024" s="1"/>
  <c r="L511" i="54025" s="1"/>
  <c r="L511" i="54026" s="1"/>
  <c r="L511" i="54027" s="1"/>
  <c r="L510" i="54023"/>
  <c r="L510" i="54024" s="1"/>
  <c r="L510" i="54025" s="1"/>
  <c r="L510" i="54026" s="1"/>
  <c r="L510" i="54027" s="1"/>
  <c r="L509" i="54023"/>
  <c r="L508" i="54023"/>
  <c r="L507" i="54023"/>
  <c r="L506" i="54023"/>
  <c r="L505" i="54023"/>
  <c r="L504" i="54023"/>
  <c r="L504" i="54024" s="1"/>
  <c r="L504" i="54025" s="1"/>
  <c r="L504" i="54026" s="1"/>
  <c r="L504" i="54027" s="1"/>
  <c r="L503" i="54023"/>
  <c r="L502" i="54023"/>
  <c r="L502" i="54024" s="1"/>
  <c r="L502" i="54025" s="1"/>
  <c r="L502" i="54026" s="1"/>
  <c r="L502" i="54027" s="1"/>
  <c r="L501" i="54023"/>
  <c r="L500" i="54023"/>
  <c r="L499" i="54023"/>
  <c r="L498" i="54023"/>
  <c r="L497" i="54023"/>
  <c r="L496" i="54023"/>
  <c r="L495" i="54023"/>
  <c r="L495" i="54024" s="1"/>
  <c r="L495" i="54025" s="1"/>
  <c r="L495" i="54026" s="1"/>
  <c r="L495" i="54027" s="1"/>
  <c r="L494" i="54023"/>
  <c r="L494" i="54024" s="1"/>
  <c r="L494" i="54025" s="1"/>
  <c r="L494" i="54026" s="1"/>
  <c r="L494" i="54027" s="1"/>
  <c r="L493" i="54023"/>
  <c r="L492" i="54023"/>
  <c r="L491" i="54023"/>
  <c r="L491" i="54024" s="1"/>
  <c r="L491" i="54025" s="1"/>
  <c r="L491" i="54026" s="1"/>
  <c r="L491" i="54027" s="1"/>
  <c r="L490" i="54023"/>
  <c r="L490" i="54024" s="1"/>
  <c r="L490" i="54025" s="1"/>
  <c r="L490" i="54026" s="1"/>
  <c r="L490" i="54027" s="1"/>
  <c r="J524" i="54023"/>
  <c r="J524" i="54024" s="1"/>
  <c r="J524" i="54025" s="1"/>
  <c r="J524" i="54026" s="1"/>
  <c r="J524" i="54027" s="1"/>
  <c r="J523" i="54023"/>
  <c r="J523" i="54024" s="1"/>
  <c r="J523" i="54025" s="1"/>
  <c r="J523" i="54026" s="1"/>
  <c r="J523" i="54027" s="1"/>
  <c r="J522" i="54023"/>
  <c r="J522" i="54024" s="1"/>
  <c r="J522" i="54025" s="1"/>
  <c r="J522" i="54026" s="1"/>
  <c r="J522" i="54027" s="1"/>
  <c r="J521" i="54023"/>
  <c r="J521" i="54024" s="1"/>
  <c r="J521" i="54025" s="1"/>
  <c r="J521" i="54026" s="1"/>
  <c r="J521" i="54027" s="1"/>
  <c r="J520" i="54023"/>
  <c r="J520" i="54024" s="1"/>
  <c r="J520" i="54025" s="1"/>
  <c r="J520" i="54026" s="1"/>
  <c r="J520" i="54027" s="1"/>
  <c r="J519" i="54023"/>
  <c r="J519" i="54024" s="1"/>
  <c r="J519" i="54025" s="1"/>
  <c r="J519" i="54026" s="1"/>
  <c r="J519" i="54027" s="1"/>
  <c r="J518" i="54023"/>
  <c r="J518" i="54024" s="1"/>
  <c r="J518" i="54025" s="1"/>
  <c r="J518" i="54026" s="1"/>
  <c r="J518" i="54027" s="1"/>
  <c r="J517" i="54023"/>
  <c r="J517" i="54024" s="1"/>
  <c r="J517" i="54025" s="1"/>
  <c r="J517" i="54026" s="1"/>
  <c r="J517" i="54027" s="1"/>
  <c r="J516" i="54023"/>
  <c r="J516" i="54024" s="1"/>
  <c r="J516" i="54025" s="1"/>
  <c r="J516" i="54026" s="1"/>
  <c r="J516" i="54027" s="1"/>
  <c r="J515" i="54023"/>
  <c r="J515" i="54024" s="1"/>
  <c r="J515" i="54025" s="1"/>
  <c r="J515" i="54026" s="1"/>
  <c r="J515" i="54027" s="1"/>
  <c r="J514" i="54023"/>
  <c r="J514" i="54024" s="1"/>
  <c r="J514" i="54025" s="1"/>
  <c r="J514" i="54026" s="1"/>
  <c r="J514" i="54027" s="1"/>
  <c r="J513" i="54023"/>
  <c r="J513" i="54024" s="1"/>
  <c r="J513" i="54025" s="1"/>
  <c r="J513" i="54026" s="1"/>
  <c r="J513" i="54027" s="1"/>
  <c r="J512" i="54023"/>
  <c r="J511" i="54023"/>
  <c r="J510" i="54023"/>
  <c r="J510" i="54024" s="1"/>
  <c r="J510" i="54025" s="1"/>
  <c r="J510" i="54026" s="1"/>
  <c r="J510" i="54027" s="1"/>
  <c r="J509" i="54023"/>
  <c r="J509" i="54024" s="1"/>
  <c r="J509" i="54025" s="1"/>
  <c r="J509" i="54026" s="1"/>
  <c r="J509" i="54027" s="1"/>
  <c r="J508" i="54023"/>
  <c r="J508" i="54024" s="1"/>
  <c r="J508" i="54025" s="1"/>
  <c r="J508" i="54026" s="1"/>
  <c r="J508" i="54027" s="1"/>
  <c r="J507" i="54023"/>
  <c r="J507" i="54024" s="1"/>
  <c r="J507" i="54025" s="1"/>
  <c r="J507" i="54026" s="1"/>
  <c r="J507" i="54027" s="1"/>
  <c r="J506" i="54023"/>
  <c r="J506" i="54024" s="1"/>
  <c r="J506" i="54025" s="1"/>
  <c r="J506" i="54026" s="1"/>
  <c r="J506" i="54027" s="1"/>
  <c r="J505" i="54023"/>
  <c r="J505" i="54024" s="1"/>
  <c r="J505" i="54025" s="1"/>
  <c r="J505" i="54026" s="1"/>
  <c r="J505" i="54027" s="1"/>
  <c r="J504" i="54023"/>
  <c r="J504" i="54024" s="1"/>
  <c r="J504" i="54025" s="1"/>
  <c r="J504" i="54026" s="1"/>
  <c r="J504" i="54027" s="1"/>
  <c r="J503" i="54023"/>
  <c r="J503" i="54024" s="1"/>
  <c r="J503" i="54025" s="1"/>
  <c r="J503" i="54026" s="1"/>
  <c r="J503" i="54027" s="1"/>
  <c r="J502" i="54023"/>
  <c r="J502" i="54024" s="1"/>
  <c r="J502" i="54025" s="1"/>
  <c r="J502" i="54026" s="1"/>
  <c r="J502" i="54027" s="1"/>
  <c r="J501" i="54023"/>
  <c r="J501" i="54024" s="1"/>
  <c r="J501" i="54025" s="1"/>
  <c r="J501" i="54026" s="1"/>
  <c r="J501" i="54027" s="1"/>
  <c r="J500" i="54023"/>
  <c r="J500" i="54024" s="1"/>
  <c r="J500" i="54025" s="1"/>
  <c r="J500" i="54026" s="1"/>
  <c r="J500" i="54027" s="1"/>
  <c r="J499" i="54023"/>
  <c r="J499" i="54024" s="1"/>
  <c r="J499" i="54025" s="1"/>
  <c r="J499" i="54026" s="1"/>
  <c r="J499" i="54027" s="1"/>
  <c r="J498" i="54023"/>
  <c r="J498" i="54024" s="1"/>
  <c r="J498" i="54025" s="1"/>
  <c r="J498" i="54026" s="1"/>
  <c r="J498" i="54027" s="1"/>
  <c r="J497" i="54023"/>
  <c r="J497" i="54024" s="1"/>
  <c r="J497" i="54025" s="1"/>
  <c r="J497" i="54026" s="1"/>
  <c r="J497" i="54027" s="1"/>
  <c r="J496" i="54023"/>
  <c r="J496" i="54024" s="1"/>
  <c r="J496" i="54025" s="1"/>
  <c r="J496" i="54026" s="1"/>
  <c r="J496" i="54027" s="1"/>
  <c r="J495" i="54023"/>
  <c r="J495" i="54024" s="1"/>
  <c r="J495" i="54025" s="1"/>
  <c r="J495" i="54026" s="1"/>
  <c r="J495" i="54027" s="1"/>
  <c r="J494" i="54023"/>
  <c r="J494" i="54024" s="1"/>
  <c r="J494" i="54025" s="1"/>
  <c r="J494" i="54026" s="1"/>
  <c r="J494" i="54027" s="1"/>
  <c r="J493" i="54023"/>
  <c r="J493" i="54024" s="1"/>
  <c r="J493" i="54025" s="1"/>
  <c r="J493" i="54026" s="1"/>
  <c r="J493" i="54027" s="1"/>
  <c r="J492" i="54023"/>
  <c r="J492" i="54024" s="1"/>
  <c r="J492" i="54025" s="1"/>
  <c r="J492" i="54026" s="1"/>
  <c r="J492" i="54027" s="1"/>
  <c r="J491" i="54023"/>
  <c r="J491" i="54024" s="1"/>
  <c r="J491" i="54025" s="1"/>
  <c r="J491" i="54026" s="1"/>
  <c r="J491" i="54027" s="1"/>
  <c r="J490" i="54023"/>
  <c r="J490" i="54024" s="1"/>
  <c r="J490" i="54025" s="1"/>
  <c r="J490" i="54026" s="1"/>
  <c r="J490" i="54027" s="1"/>
  <c r="H524" i="54023"/>
  <c r="H524" i="54024" s="1"/>
  <c r="H524" i="54025" s="1"/>
  <c r="H524" i="54026" s="1"/>
  <c r="H524" i="54027" s="1"/>
  <c r="H523" i="54023"/>
  <c r="H523" i="54024" s="1"/>
  <c r="H523" i="54025" s="1"/>
  <c r="H523" i="54026" s="1"/>
  <c r="H523" i="54027" s="1"/>
  <c r="H522" i="54023"/>
  <c r="H522" i="54024" s="1"/>
  <c r="H522" i="54025" s="1"/>
  <c r="H522" i="54026" s="1"/>
  <c r="H522" i="54027" s="1"/>
  <c r="H521" i="54023"/>
  <c r="H521" i="54024" s="1"/>
  <c r="H521" i="54025" s="1"/>
  <c r="H521" i="54026" s="1"/>
  <c r="H521" i="54027" s="1"/>
  <c r="H520" i="54023"/>
  <c r="H520" i="54024" s="1"/>
  <c r="H520" i="54025" s="1"/>
  <c r="H520" i="54026" s="1"/>
  <c r="H520" i="54027" s="1"/>
  <c r="H519" i="54023"/>
  <c r="H519" i="54024" s="1"/>
  <c r="H519" i="54025" s="1"/>
  <c r="H519" i="54026" s="1"/>
  <c r="H519" i="54027" s="1"/>
  <c r="H518" i="54023"/>
  <c r="H518" i="54024" s="1"/>
  <c r="H518" i="54025" s="1"/>
  <c r="H518" i="54026" s="1"/>
  <c r="H518" i="54027" s="1"/>
  <c r="H517" i="54023"/>
  <c r="H516" i="54023"/>
  <c r="H516" i="54024" s="1"/>
  <c r="H516" i="54025" s="1"/>
  <c r="H516" i="54026" s="1"/>
  <c r="H516" i="54027" s="1"/>
  <c r="H515" i="54023"/>
  <c r="H514" i="54023"/>
  <c r="H513" i="54023"/>
  <c r="H512" i="54023"/>
  <c r="H511" i="54023"/>
  <c r="H510" i="54023"/>
  <c r="H509" i="54023"/>
  <c r="H509" i="54024" s="1"/>
  <c r="H509" i="54025" s="1"/>
  <c r="H509" i="54026" s="1"/>
  <c r="H509" i="54027" s="1"/>
  <c r="H508" i="54023"/>
  <c r="H508" i="54024" s="1"/>
  <c r="H508" i="54025" s="1"/>
  <c r="H508" i="54026" s="1"/>
  <c r="H508" i="54027" s="1"/>
  <c r="H507" i="54023"/>
  <c r="H506" i="54023"/>
  <c r="H506" i="54024" s="1"/>
  <c r="H506" i="54025" s="1"/>
  <c r="H506" i="54026" s="1"/>
  <c r="H506" i="54027" s="1"/>
  <c r="H505" i="54023"/>
  <c r="H505" i="54024" s="1"/>
  <c r="H505" i="54025" s="1"/>
  <c r="H505" i="54026" s="1"/>
  <c r="H505" i="54027" s="1"/>
  <c r="H504" i="54023"/>
  <c r="H504" i="54024" s="1"/>
  <c r="H504" i="54025" s="1"/>
  <c r="H504" i="54026" s="1"/>
  <c r="H504" i="54027" s="1"/>
  <c r="H503" i="54023"/>
  <c r="H503" i="54024" s="1"/>
  <c r="H503" i="54025" s="1"/>
  <c r="H503" i="54026" s="1"/>
  <c r="H503" i="54027" s="1"/>
  <c r="H502" i="54023"/>
  <c r="H502" i="54024" s="1"/>
  <c r="H502" i="54025" s="1"/>
  <c r="H502" i="54026" s="1"/>
  <c r="H502" i="54027" s="1"/>
  <c r="H501" i="54023"/>
  <c r="H500" i="54023"/>
  <c r="H499" i="54023"/>
  <c r="H498" i="54023"/>
  <c r="H497" i="54023"/>
  <c r="H496" i="54023"/>
  <c r="H495" i="54023"/>
  <c r="H495" i="54024" s="1"/>
  <c r="H495" i="54025" s="1"/>
  <c r="H495" i="54026" s="1"/>
  <c r="H495" i="54027" s="1"/>
  <c r="H494" i="54023"/>
  <c r="H494" i="54024" s="1"/>
  <c r="H494" i="54025" s="1"/>
  <c r="H494" i="54026" s="1"/>
  <c r="H494" i="54027" s="1"/>
  <c r="H493" i="54023"/>
  <c r="H492" i="54023"/>
  <c r="H491" i="54023"/>
  <c r="H490" i="54023"/>
  <c r="X479" i="54023"/>
  <c r="X479" i="54024" s="1"/>
  <c r="X479" i="54025" s="1"/>
  <c r="X479" i="54026" s="1"/>
  <c r="X479" i="54027" s="1"/>
  <c r="X478" i="54023"/>
  <c r="X478" i="54024" s="1"/>
  <c r="X478" i="54025" s="1"/>
  <c r="X478" i="54026" s="1"/>
  <c r="X478" i="54027" s="1"/>
  <c r="X477" i="54023"/>
  <c r="X477" i="54024" s="1"/>
  <c r="X477" i="54025" s="1"/>
  <c r="X477" i="54026" s="1"/>
  <c r="X477" i="54027" s="1"/>
  <c r="X476" i="54023"/>
  <c r="X476" i="54024" s="1"/>
  <c r="X476" i="54025" s="1"/>
  <c r="X476" i="54026" s="1"/>
  <c r="X476" i="54027" s="1"/>
  <c r="X475" i="54023"/>
  <c r="X475" i="54024" s="1"/>
  <c r="X475" i="54025" s="1"/>
  <c r="X475" i="54026" s="1"/>
  <c r="X475" i="54027" s="1"/>
  <c r="X474" i="54023"/>
  <c r="X474" i="54024" s="1"/>
  <c r="X474" i="54025" s="1"/>
  <c r="X474" i="54026" s="1"/>
  <c r="X474" i="54027" s="1"/>
  <c r="X473" i="54023"/>
  <c r="X473" i="54024" s="1"/>
  <c r="X473" i="54025" s="1"/>
  <c r="X473" i="54026" s="1"/>
  <c r="X473" i="54027" s="1"/>
  <c r="X472" i="54023"/>
  <c r="X472" i="54024" s="1"/>
  <c r="X472" i="54025" s="1"/>
  <c r="X472" i="54026" s="1"/>
  <c r="X472" i="54027" s="1"/>
  <c r="X471" i="54023"/>
  <c r="X471" i="54024" s="1"/>
  <c r="X471" i="54025" s="1"/>
  <c r="X471" i="54026" s="1"/>
  <c r="X471" i="54027" s="1"/>
  <c r="X470" i="54023"/>
  <c r="X470" i="54024" s="1"/>
  <c r="X470" i="54025" s="1"/>
  <c r="X470" i="54026" s="1"/>
  <c r="X470" i="54027" s="1"/>
  <c r="X469" i="54023"/>
  <c r="X469" i="54024" s="1"/>
  <c r="X469" i="54025" s="1"/>
  <c r="X469" i="54026" s="1"/>
  <c r="X469" i="54027" s="1"/>
  <c r="X468" i="54023"/>
  <c r="X468" i="54024" s="1"/>
  <c r="X468" i="54025" s="1"/>
  <c r="X468" i="54026" s="1"/>
  <c r="X468" i="54027" s="1"/>
  <c r="X467" i="54023"/>
  <c r="X467" i="54024" s="1"/>
  <c r="X467" i="54025" s="1"/>
  <c r="X467" i="54026" s="1"/>
  <c r="X467" i="54027" s="1"/>
  <c r="X466" i="54023"/>
  <c r="X466" i="54024" s="1"/>
  <c r="X466" i="54025" s="1"/>
  <c r="X466" i="54026" s="1"/>
  <c r="X466" i="54027" s="1"/>
  <c r="X465" i="54023"/>
  <c r="X465" i="54024" s="1"/>
  <c r="X465" i="54025" s="1"/>
  <c r="X465" i="54026" s="1"/>
  <c r="X465" i="54027" s="1"/>
  <c r="X464" i="54023"/>
  <c r="X464" i="54024" s="1"/>
  <c r="X464" i="54025" s="1"/>
  <c r="X464" i="54026" s="1"/>
  <c r="X464" i="54027" s="1"/>
  <c r="X463" i="54023"/>
  <c r="X463" i="54024" s="1"/>
  <c r="X463" i="54025" s="1"/>
  <c r="X463" i="54026" s="1"/>
  <c r="X463" i="54027" s="1"/>
  <c r="X462" i="54023"/>
  <c r="X462" i="54024" s="1"/>
  <c r="X462" i="54025" s="1"/>
  <c r="X462" i="54026" s="1"/>
  <c r="X462" i="54027" s="1"/>
  <c r="X461" i="54023"/>
  <c r="X461" i="54024" s="1"/>
  <c r="X461" i="54025" s="1"/>
  <c r="X461" i="54026" s="1"/>
  <c r="X461" i="54027" s="1"/>
  <c r="X460" i="54023"/>
  <c r="X460" i="54024" s="1"/>
  <c r="X460" i="54025" s="1"/>
  <c r="X460" i="54026" s="1"/>
  <c r="X460" i="54027" s="1"/>
  <c r="X459" i="54023"/>
  <c r="X459" i="54024" s="1"/>
  <c r="X459" i="54025" s="1"/>
  <c r="X459" i="54026" s="1"/>
  <c r="X459" i="54027" s="1"/>
  <c r="X458" i="54023"/>
  <c r="X458" i="54024" s="1"/>
  <c r="X458" i="54025" s="1"/>
  <c r="X458" i="54026" s="1"/>
  <c r="X458" i="54027" s="1"/>
  <c r="X457" i="54023"/>
  <c r="X457" i="54024" s="1"/>
  <c r="X457" i="54025" s="1"/>
  <c r="X457" i="54026" s="1"/>
  <c r="X457" i="54027" s="1"/>
  <c r="X456" i="54023"/>
  <c r="X456" i="54024" s="1"/>
  <c r="X456" i="54025" s="1"/>
  <c r="X456" i="54026" s="1"/>
  <c r="X456" i="54027" s="1"/>
  <c r="X455" i="54023"/>
  <c r="X455" i="54024" s="1"/>
  <c r="X455" i="54025" s="1"/>
  <c r="X455" i="54026" s="1"/>
  <c r="X455" i="54027" s="1"/>
  <c r="X454" i="54023"/>
  <c r="X454" i="54024" s="1"/>
  <c r="X454" i="54025" s="1"/>
  <c r="X454" i="54026" s="1"/>
  <c r="X454" i="54027" s="1"/>
  <c r="X453" i="54023"/>
  <c r="X453" i="54024" s="1"/>
  <c r="X453" i="54025" s="1"/>
  <c r="X453" i="54026" s="1"/>
  <c r="X453" i="54027" s="1"/>
  <c r="X452" i="54023"/>
  <c r="X452" i="54024" s="1"/>
  <c r="X452" i="54025" s="1"/>
  <c r="X452" i="54026" s="1"/>
  <c r="X452" i="54027" s="1"/>
  <c r="X451" i="54023"/>
  <c r="X451" i="54024" s="1"/>
  <c r="X451" i="54025" s="1"/>
  <c r="X451" i="54026" s="1"/>
  <c r="X451" i="54027" s="1"/>
  <c r="X450" i="54023"/>
  <c r="X450" i="54024" s="1"/>
  <c r="X450" i="54025" s="1"/>
  <c r="X450" i="54026" s="1"/>
  <c r="X450" i="54027" s="1"/>
  <c r="X449" i="54023"/>
  <c r="X449" i="54024" s="1"/>
  <c r="X449" i="54025" s="1"/>
  <c r="X449" i="54026" s="1"/>
  <c r="X449" i="54027" s="1"/>
  <c r="X448" i="54023"/>
  <c r="X448" i="54024" s="1"/>
  <c r="X448" i="54025" s="1"/>
  <c r="X448" i="54026" s="1"/>
  <c r="X448" i="54027" s="1"/>
  <c r="X447" i="54023"/>
  <c r="X447" i="54024" s="1"/>
  <c r="X447" i="54025" s="1"/>
  <c r="X447" i="54026" s="1"/>
  <c r="X447" i="54027" s="1"/>
  <c r="X446" i="54023"/>
  <c r="X446" i="54024" s="1"/>
  <c r="X446" i="54025" s="1"/>
  <c r="X446" i="54026" s="1"/>
  <c r="X446" i="54027" s="1"/>
  <c r="X445" i="54023"/>
  <c r="X445" i="54024" s="1"/>
  <c r="X445" i="54025" s="1"/>
  <c r="X445" i="54026" s="1"/>
  <c r="X445" i="54027" s="1"/>
  <c r="X444" i="54023"/>
  <c r="X444" i="54024" s="1"/>
  <c r="X444" i="54025" s="1"/>
  <c r="X444" i="54026" s="1"/>
  <c r="X444" i="54027" s="1"/>
  <c r="X443" i="54023"/>
  <c r="X443" i="54024" s="1"/>
  <c r="X443" i="54025" s="1"/>
  <c r="X443" i="54026" s="1"/>
  <c r="X443" i="54027" s="1"/>
  <c r="X442" i="54023"/>
  <c r="X442" i="54024" s="1"/>
  <c r="X442" i="54025" s="1"/>
  <c r="X442" i="54026" s="1"/>
  <c r="X442" i="54027" s="1"/>
  <c r="X441" i="54023"/>
  <c r="X441" i="54024" s="1"/>
  <c r="X441" i="54025" s="1"/>
  <c r="X441" i="54026" s="1"/>
  <c r="X441" i="54027" s="1"/>
  <c r="X440" i="54023"/>
  <c r="X440" i="54024" s="1"/>
  <c r="X440" i="54025" s="1"/>
  <c r="X440" i="54026" s="1"/>
  <c r="X440" i="54027" s="1"/>
  <c r="V479" i="54023"/>
  <c r="V479" i="54024" s="1"/>
  <c r="V479" i="54025" s="1"/>
  <c r="V479" i="54026" s="1"/>
  <c r="V479" i="54027" s="1"/>
  <c r="V478" i="54023"/>
  <c r="V478" i="54024" s="1"/>
  <c r="V478" i="54025" s="1"/>
  <c r="V478" i="54026" s="1"/>
  <c r="V478" i="54027" s="1"/>
  <c r="V477" i="54023"/>
  <c r="V477" i="54024" s="1"/>
  <c r="V477" i="54025" s="1"/>
  <c r="V477" i="54026" s="1"/>
  <c r="V477" i="54027" s="1"/>
  <c r="V476" i="54023"/>
  <c r="V476" i="54024" s="1"/>
  <c r="V476" i="54025" s="1"/>
  <c r="V476" i="54026" s="1"/>
  <c r="V476" i="54027" s="1"/>
  <c r="V475" i="54023"/>
  <c r="V475" i="54024" s="1"/>
  <c r="V475" i="54025" s="1"/>
  <c r="V475" i="54026" s="1"/>
  <c r="V475" i="54027" s="1"/>
  <c r="V474" i="54023"/>
  <c r="V474" i="54024" s="1"/>
  <c r="V474" i="54025" s="1"/>
  <c r="V474" i="54026" s="1"/>
  <c r="V474" i="54027" s="1"/>
  <c r="V473" i="54023"/>
  <c r="V473" i="54024" s="1"/>
  <c r="V473" i="54025" s="1"/>
  <c r="V473" i="54026" s="1"/>
  <c r="V473" i="54027" s="1"/>
  <c r="V472" i="54023"/>
  <c r="V472" i="54024" s="1"/>
  <c r="V472" i="54025" s="1"/>
  <c r="V472" i="54026" s="1"/>
  <c r="V472" i="54027" s="1"/>
  <c r="V471" i="54023"/>
  <c r="V471" i="54024" s="1"/>
  <c r="V471" i="54025" s="1"/>
  <c r="V471" i="54026" s="1"/>
  <c r="V471" i="54027" s="1"/>
  <c r="V470" i="54023"/>
  <c r="V470" i="54024" s="1"/>
  <c r="V470" i="54025" s="1"/>
  <c r="V470" i="54026" s="1"/>
  <c r="V470" i="54027" s="1"/>
  <c r="V469" i="54023"/>
  <c r="V469" i="54024" s="1"/>
  <c r="V469" i="54025" s="1"/>
  <c r="V469" i="54026" s="1"/>
  <c r="V469" i="54027" s="1"/>
  <c r="V468" i="54023"/>
  <c r="V468" i="54024" s="1"/>
  <c r="V468" i="54025" s="1"/>
  <c r="V468" i="54026" s="1"/>
  <c r="V468" i="54027" s="1"/>
  <c r="V467" i="54023"/>
  <c r="V467" i="54024" s="1"/>
  <c r="V467" i="54025" s="1"/>
  <c r="V467" i="54026" s="1"/>
  <c r="V467" i="54027" s="1"/>
  <c r="V466" i="54023"/>
  <c r="V466" i="54024" s="1"/>
  <c r="V466" i="54025" s="1"/>
  <c r="V466" i="54026" s="1"/>
  <c r="V466" i="54027" s="1"/>
  <c r="V465" i="54023"/>
  <c r="V465" i="54024" s="1"/>
  <c r="V465" i="54025" s="1"/>
  <c r="V465" i="54026" s="1"/>
  <c r="V465" i="54027" s="1"/>
  <c r="V464" i="54023"/>
  <c r="V464" i="54024" s="1"/>
  <c r="V464" i="54025" s="1"/>
  <c r="V464" i="54026" s="1"/>
  <c r="V464" i="54027" s="1"/>
  <c r="V463" i="54023"/>
  <c r="V463" i="54024" s="1"/>
  <c r="V463" i="54025" s="1"/>
  <c r="V463" i="54026" s="1"/>
  <c r="V463" i="54027" s="1"/>
  <c r="V462" i="54023"/>
  <c r="V462" i="54024" s="1"/>
  <c r="V462" i="54025" s="1"/>
  <c r="V462" i="54026" s="1"/>
  <c r="V462" i="54027" s="1"/>
  <c r="V461" i="54023"/>
  <c r="V461" i="54024" s="1"/>
  <c r="V461" i="54025" s="1"/>
  <c r="V461" i="54026" s="1"/>
  <c r="V461" i="54027" s="1"/>
  <c r="V460" i="54023"/>
  <c r="V460" i="54024" s="1"/>
  <c r="V460" i="54025" s="1"/>
  <c r="V460" i="54026" s="1"/>
  <c r="V460" i="54027" s="1"/>
  <c r="V459" i="54023"/>
  <c r="V459" i="54024" s="1"/>
  <c r="V459" i="54025" s="1"/>
  <c r="V459" i="54026" s="1"/>
  <c r="V459" i="54027" s="1"/>
  <c r="V458" i="54023"/>
  <c r="V458" i="54024" s="1"/>
  <c r="V458" i="54025" s="1"/>
  <c r="V458" i="54026" s="1"/>
  <c r="V458" i="54027" s="1"/>
  <c r="V457" i="54023"/>
  <c r="V457" i="54024" s="1"/>
  <c r="V457" i="54025" s="1"/>
  <c r="V457" i="54026" s="1"/>
  <c r="V457" i="54027" s="1"/>
  <c r="V456" i="54023"/>
  <c r="V456" i="54024" s="1"/>
  <c r="V456" i="54025" s="1"/>
  <c r="V456" i="54026" s="1"/>
  <c r="V456" i="54027" s="1"/>
  <c r="V455" i="54023"/>
  <c r="V455" i="54024" s="1"/>
  <c r="V455" i="54025" s="1"/>
  <c r="V455" i="54026" s="1"/>
  <c r="V455" i="54027" s="1"/>
  <c r="V454" i="54023"/>
  <c r="V454" i="54024" s="1"/>
  <c r="V454" i="54025" s="1"/>
  <c r="V454" i="54026" s="1"/>
  <c r="V454" i="54027" s="1"/>
  <c r="V453" i="54023"/>
  <c r="V453" i="54024" s="1"/>
  <c r="V453" i="54025" s="1"/>
  <c r="V453" i="54026" s="1"/>
  <c r="V453" i="54027" s="1"/>
  <c r="V452" i="54023"/>
  <c r="V452" i="54024" s="1"/>
  <c r="V452" i="54025" s="1"/>
  <c r="V452" i="54026" s="1"/>
  <c r="V452" i="54027" s="1"/>
  <c r="V451" i="54023"/>
  <c r="V451" i="54024" s="1"/>
  <c r="V451" i="54025" s="1"/>
  <c r="V451" i="54026" s="1"/>
  <c r="V451" i="54027" s="1"/>
  <c r="V450" i="54023"/>
  <c r="V450" i="54024" s="1"/>
  <c r="V450" i="54025" s="1"/>
  <c r="V450" i="54026" s="1"/>
  <c r="V450" i="54027" s="1"/>
  <c r="V449" i="54023"/>
  <c r="V449" i="54024" s="1"/>
  <c r="V449" i="54025" s="1"/>
  <c r="V449" i="54026" s="1"/>
  <c r="V449" i="54027" s="1"/>
  <c r="V448" i="54023"/>
  <c r="V448" i="54024" s="1"/>
  <c r="V448" i="54025" s="1"/>
  <c r="V448" i="54026" s="1"/>
  <c r="V448" i="54027" s="1"/>
  <c r="V447" i="54023"/>
  <c r="V447" i="54024" s="1"/>
  <c r="V447" i="54025" s="1"/>
  <c r="V447" i="54026" s="1"/>
  <c r="V447" i="54027" s="1"/>
  <c r="V446" i="54023"/>
  <c r="V446" i="54024" s="1"/>
  <c r="V446" i="54025" s="1"/>
  <c r="V446" i="54026" s="1"/>
  <c r="V446" i="54027" s="1"/>
  <c r="V445" i="54023"/>
  <c r="V445" i="54024" s="1"/>
  <c r="V445" i="54025" s="1"/>
  <c r="V445" i="54026" s="1"/>
  <c r="V445" i="54027" s="1"/>
  <c r="V444" i="54023"/>
  <c r="V444" i="54024" s="1"/>
  <c r="V444" i="54025" s="1"/>
  <c r="V444" i="54026" s="1"/>
  <c r="V444" i="54027" s="1"/>
  <c r="V443" i="54023"/>
  <c r="V443" i="54024" s="1"/>
  <c r="V443" i="54025" s="1"/>
  <c r="V443" i="54026" s="1"/>
  <c r="V443" i="54027" s="1"/>
  <c r="V442" i="54023"/>
  <c r="V442" i="54024" s="1"/>
  <c r="V442" i="54025" s="1"/>
  <c r="V442" i="54026" s="1"/>
  <c r="V442" i="54027" s="1"/>
  <c r="V441" i="54023"/>
  <c r="V441" i="54024" s="1"/>
  <c r="V441" i="54025" s="1"/>
  <c r="V441" i="54026" s="1"/>
  <c r="V441" i="54027" s="1"/>
  <c r="V440" i="54023"/>
  <c r="V440" i="54024" s="1"/>
  <c r="V440" i="54025" s="1"/>
  <c r="V440" i="54026" s="1"/>
  <c r="V440" i="54027" s="1"/>
  <c r="T479" i="54023"/>
  <c r="T479" i="54024" s="1"/>
  <c r="T479" i="54025" s="1"/>
  <c r="T479" i="54026" s="1"/>
  <c r="T479" i="54027" s="1"/>
  <c r="T478" i="54023"/>
  <c r="T478" i="54024" s="1"/>
  <c r="T478" i="54025" s="1"/>
  <c r="T478" i="54026" s="1"/>
  <c r="T478" i="54027" s="1"/>
  <c r="T477" i="54023"/>
  <c r="T477" i="54024" s="1"/>
  <c r="T477" i="54025" s="1"/>
  <c r="T477" i="54026" s="1"/>
  <c r="T477" i="54027" s="1"/>
  <c r="T476" i="54023"/>
  <c r="T476" i="54024" s="1"/>
  <c r="T476" i="54025" s="1"/>
  <c r="T476" i="54026" s="1"/>
  <c r="T476" i="54027" s="1"/>
  <c r="T475" i="54023"/>
  <c r="T475" i="54024" s="1"/>
  <c r="T475" i="54025" s="1"/>
  <c r="T475" i="54026" s="1"/>
  <c r="T475" i="54027" s="1"/>
  <c r="T474" i="54023"/>
  <c r="T474" i="54024" s="1"/>
  <c r="T474" i="54025" s="1"/>
  <c r="T474" i="54026" s="1"/>
  <c r="T474" i="54027" s="1"/>
  <c r="T473" i="54023"/>
  <c r="T473" i="54024" s="1"/>
  <c r="T473" i="54025" s="1"/>
  <c r="T473" i="54026" s="1"/>
  <c r="T473" i="54027" s="1"/>
  <c r="T472" i="54023"/>
  <c r="T472" i="54024" s="1"/>
  <c r="T472" i="54025" s="1"/>
  <c r="T472" i="54026" s="1"/>
  <c r="T472" i="54027" s="1"/>
  <c r="T471" i="54023"/>
  <c r="T471" i="54024" s="1"/>
  <c r="T471" i="54025" s="1"/>
  <c r="T471" i="54026" s="1"/>
  <c r="T471" i="54027" s="1"/>
  <c r="T470" i="54023"/>
  <c r="T470" i="54024" s="1"/>
  <c r="T470" i="54025" s="1"/>
  <c r="T470" i="54026" s="1"/>
  <c r="T470" i="54027" s="1"/>
  <c r="T469" i="54023"/>
  <c r="T469" i="54024" s="1"/>
  <c r="T469" i="54025" s="1"/>
  <c r="T469" i="54026" s="1"/>
  <c r="T469" i="54027" s="1"/>
  <c r="T468" i="54023"/>
  <c r="T468" i="54024" s="1"/>
  <c r="T468" i="54025" s="1"/>
  <c r="T468" i="54026" s="1"/>
  <c r="T468" i="54027" s="1"/>
  <c r="T467" i="54023"/>
  <c r="T467" i="54024" s="1"/>
  <c r="T467" i="54025" s="1"/>
  <c r="T467" i="54026" s="1"/>
  <c r="T467" i="54027" s="1"/>
  <c r="T466" i="54023"/>
  <c r="T466" i="54024" s="1"/>
  <c r="T466" i="54025" s="1"/>
  <c r="T466" i="54026" s="1"/>
  <c r="T466" i="54027" s="1"/>
  <c r="T465" i="54023"/>
  <c r="T465" i="54024" s="1"/>
  <c r="T465" i="54025" s="1"/>
  <c r="T465" i="54026" s="1"/>
  <c r="T465" i="54027" s="1"/>
  <c r="T464" i="54023"/>
  <c r="T464" i="54024" s="1"/>
  <c r="T464" i="54025" s="1"/>
  <c r="T464" i="54026" s="1"/>
  <c r="T464" i="54027" s="1"/>
  <c r="T463" i="54023"/>
  <c r="T463" i="54024" s="1"/>
  <c r="T463" i="54025" s="1"/>
  <c r="T463" i="54026" s="1"/>
  <c r="T463" i="54027" s="1"/>
  <c r="T462" i="54023"/>
  <c r="T462" i="54024" s="1"/>
  <c r="T462" i="54025" s="1"/>
  <c r="T462" i="54026" s="1"/>
  <c r="T462" i="54027" s="1"/>
  <c r="T461" i="54023"/>
  <c r="T461" i="54024" s="1"/>
  <c r="T461" i="54025" s="1"/>
  <c r="T461" i="54026" s="1"/>
  <c r="T461" i="54027" s="1"/>
  <c r="T460" i="54023"/>
  <c r="T460" i="54024" s="1"/>
  <c r="T460" i="54025" s="1"/>
  <c r="T460" i="54026" s="1"/>
  <c r="T460" i="54027" s="1"/>
  <c r="T459" i="54023"/>
  <c r="T459" i="54024" s="1"/>
  <c r="T459" i="54025" s="1"/>
  <c r="T459" i="54026" s="1"/>
  <c r="T459" i="54027" s="1"/>
  <c r="T458" i="54023"/>
  <c r="T458" i="54024" s="1"/>
  <c r="T458" i="54025" s="1"/>
  <c r="T458" i="54026" s="1"/>
  <c r="T458" i="54027" s="1"/>
  <c r="T457" i="54023"/>
  <c r="T457" i="54024" s="1"/>
  <c r="T457" i="54025" s="1"/>
  <c r="T457" i="54026" s="1"/>
  <c r="T457" i="54027" s="1"/>
  <c r="T456" i="54023"/>
  <c r="T456" i="54024" s="1"/>
  <c r="T456" i="54025" s="1"/>
  <c r="T456" i="54026" s="1"/>
  <c r="T456" i="54027" s="1"/>
  <c r="T455" i="54023"/>
  <c r="T455" i="54024" s="1"/>
  <c r="T455" i="54025" s="1"/>
  <c r="T455" i="54026" s="1"/>
  <c r="T455" i="54027" s="1"/>
  <c r="T454" i="54023"/>
  <c r="T454" i="54024" s="1"/>
  <c r="T454" i="54025" s="1"/>
  <c r="T454" i="54026" s="1"/>
  <c r="T454" i="54027" s="1"/>
  <c r="T453" i="54023"/>
  <c r="T453" i="54024" s="1"/>
  <c r="T453" i="54025" s="1"/>
  <c r="T453" i="54026" s="1"/>
  <c r="T453" i="54027" s="1"/>
  <c r="T452" i="54023"/>
  <c r="T452" i="54024" s="1"/>
  <c r="T452" i="54025" s="1"/>
  <c r="T452" i="54026" s="1"/>
  <c r="T452" i="54027" s="1"/>
  <c r="T451" i="54023"/>
  <c r="T451" i="54024" s="1"/>
  <c r="T451" i="54025" s="1"/>
  <c r="T451" i="54026" s="1"/>
  <c r="T451" i="54027" s="1"/>
  <c r="T450" i="54023"/>
  <c r="T450" i="54024" s="1"/>
  <c r="T450" i="54025" s="1"/>
  <c r="T450" i="54026" s="1"/>
  <c r="T450" i="54027" s="1"/>
  <c r="T449" i="54023"/>
  <c r="T449" i="54024" s="1"/>
  <c r="T449" i="54025" s="1"/>
  <c r="T449" i="54026" s="1"/>
  <c r="T449" i="54027" s="1"/>
  <c r="T448" i="54023"/>
  <c r="T448" i="54024" s="1"/>
  <c r="T448" i="54025" s="1"/>
  <c r="T448" i="54026" s="1"/>
  <c r="T448" i="54027" s="1"/>
  <c r="T447" i="54023"/>
  <c r="T447" i="54024" s="1"/>
  <c r="T447" i="54025" s="1"/>
  <c r="T447" i="54026" s="1"/>
  <c r="T447" i="54027" s="1"/>
  <c r="T446" i="54023"/>
  <c r="T446" i="54024" s="1"/>
  <c r="T446" i="54025" s="1"/>
  <c r="T446" i="54026" s="1"/>
  <c r="T446" i="54027" s="1"/>
  <c r="T445" i="54023"/>
  <c r="T445" i="54024" s="1"/>
  <c r="T445" i="54025" s="1"/>
  <c r="T445" i="54026" s="1"/>
  <c r="T445" i="54027" s="1"/>
  <c r="T444" i="54023"/>
  <c r="T444" i="54024" s="1"/>
  <c r="T444" i="54025" s="1"/>
  <c r="T444" i="54026" s="1"/>
  <c r="T444" i="54027" s="1"/>
  <c r="T443" i="54023"/>
  <c r="T443" i="54024" s="1"/>
  <c r="T443" i="54025" s="1"/>
  <c r="T443" i="54026" s="1"/>
  <c r="T443" i="54027" s="1"/>
  <c r="T442" i="54023"/>
  <c r="T442" i="54024" s="1"/>
  <c r="T442" i="54025" s="1"/>
  <c r="T442" i="54026" s="1"/>
  <c r="T442" i="54027" s="1"/>
  <c r="T441" i="54023"/>
  <c r="T441" i="54024" s="1"/>
  <c r="T441" i="54025" s="1"/>
  <c r="T441" i="54026" s="1"/>
  <c r="T441" i="54027" s="1"/>
  <c r="T440" i="54023"/>
  <c r="T440" i="54024" s="1"/>
  <c r="T440" i="54025" s="1"/>
  <c r="T440" i="54026" s="1"/>
  <c r="T440" i="54027" s="1"/>
  <c r="R479" i="54023"/>
  <c r="R479" i="54024" s="1"/>
  <c r="R479" i="54025" s="1"/>
  <c r="R479" i="54026" s="1"/>
  <c r="R479" i="54027" s="1"/>
  <c r="R478" i="54023"/>
  <c r="R478" i="54024" s="1"/>
  <c r="R478" i="54025" s="1"/>
  <c r="R478" i="54026" s="1"/>
  <c r="R478" i="54027" s="1"/>
  <c r="R477" i="54023"/>
  <c r="R476" i="54023"/>
  <c r="R475" i="54023"/>
  <c r="R475" i="54024" s="1"/>
  <c r="R475" i="54025" s="1"/>
  <c r="R475" i="54026" s="1"/>
  <c r="R475" i="54027" s="1"/>
  <c r="R474" i="54023"/>
  <c r="R473" i="54023"/>
  <c r="R472" i="54023"/>
  <c r="R472" i="54024" s="1"/>
  <c r="R472" i="54025" s="1"/>
  <c r="R472" i="54026" s="1"/>
  <c r="R472" i="54027" s="1"/>
  <c r="R471" i="54023"/>
  <c r="R471" i="54024" s="1"/>
  <c r="R471" i="54025" s="1"/>
  <c r="R471" i="54026" s="1"/>
  <c r="R471" i="54027" s="1"/>
  <c r="R470" i="54023"/>
  <c r="R470" i="54024" s="1"/>
  <c r="R470" i="54025" s="1"/>
  <c r="R470" i="54026" s="1"/>
  <c r="R470" i="54027" s="1"/>
  <c r="R469" i="54023"/>
  <c r="R469" i="54024" s="1"/>
  <c r="R469" i="54025" s="1"/>
  <c r="R469" i="54026" s="1"/>
  <c r="R469" i="54027" s="1"/>
  <c r="R468" i="54023"/>
  <c r="R468" i="54024" s="1"/>
  <c r="R468" i="54025" s="1"/>
  <c r="R468" i="54026" s="1"/>
  <c r="R468" i="54027" s="1"/>
  <c r="R467" i="54023"/>
  <c r="R467" i="54024" s="1"/>
  <c r="R467" i="54025" s="1"/>
  <c r="R467" i="54026" s="1"/>
  <c r="R467" i="54027" s="1"/>
  <c r="R466" i="54023"/>
  <c r="R466" i="54024" s="1"/>
  <c r="R466" i="54025" s="1"/>
  <c r="R466" i="54026" s="1"/>
  <c r="R466" i="54027" s="1"/>
  <c r="R465" i="54023"/>
  <c r="R464" i="54023"/>
  <c r="R464" i="54024" s="1"/>
  <c r="R464" i="54025" s="1"/>
  <c r="R464" i="54026" s="1"/>
  <c r="R464" i="54027" s="1"/>
  <c r="R463" i="54023"/>
  <c r="R463" i="54024" s="1"/>
  <c r="R463" i="54025" s="1"/>
  <c r="R463" i="54026" s="1"/>
  <c r="R463" i="54027" s="1"/>
  <c r="R462" i="54023"/>
  <c r="R462" i="54024" s="1"/>
  <c r="R462" i="54025" s="1"/>
  <c r="R462" i="54026" s="1"/>
  <c r="R462" i="54027" s="1"/>
  <c r="R461" i="54023"/>
  <c r="R461" i="54024" s="1"/>
  <c r="R461" i="54025" s="1"/>
  <c r="R461" i="54026" s="1"/>
  <c r="R461" i="54027" s="1"/>
  <c r="R460" i="54023"/>
  <c r="R459" i="54023"/>
  <c r="R458" i="54023"/>
  <c r="R457" i="54023"/>
  <c r="R457" i="54024" s="1"/>
  <c r="R457" i="54025" s="1"/>
  <c r="R457" i="54026" s="1"/>
  <c r="R457" i="54027" s="1"/>
  <c r="R456" i="54023"/>
  <c r="R455" i="54023"/>
  <c r="R454" i="54023"/>
  <c r="R454" i="54024" s="1"/>
  <c r="R454" i="54025" s="1"/>
  <c r="R454" i="54026" s="1"/>
  <c r="R454" i="54027" s="1"/>
  <c r="R453" i="54023"/>
  <c r="R453" i="54024" s="1"/>
  <c r="R453" i="54025" s="1"/>
  <c r="R453" i="54026" s="1"/>
  <c r="R453" i="54027" s="1"/>
  <c r="R452" i="54023"/>
  <c r="R452" i="54024" s="1"/>
  <c r="R452" i="54025" s="1"/>
  <c r="R452" i="54026" s="1"/>
  <c r="R452" i="54027" s="1"/>
  <c r="R451" i="54023"/>
  <c r="R450" i="54023"/>
  <c r="R449" i="54023"/>
  <c r="R449" i="54024" s="1"/>
  <c r="R449" i="54025" s="1"/>
  <c r="R449" i="54026" s="1"/>
  <c r="R449" i="54027" s="1"/>
  <c r="R448" i="54023"/>
  <c r="R448" i="54024" s="1"/>
  <c r="R448" i="54025" s="1"/>
  <c r="R448" i="54026" s="1"/>
  <c r="R448" i="54027" s="1"/>
  <c r="R447" i="54023"/>
  <c r="R447" i="54024" s="1"/>
  <c r="R447" i="54025" s="1"/>
  <c r="R447" i="54026" s="1"/>
  <c r="R447" i="54027" s="1"/>
  <c r="R446" i="54023"/>
  <c r="R446" i="54024" s="1"/>
  <c r="R446" i="54025" s="1"/>
  <c r="R446" i="54026" s="1"/>
  <c r="R446" i="54027" s="1"/>
  <c r="R445" i="54023"/>
  <c r="R445" i="54024" s="1"/>
  <c r="R445" i="54025" s="1"/>
  <c r="R445" i="54026" s="1"/>
  <c r="R445" i="54027" s="1"/>
  <c r="R444" i="54023"/>
  <c r="R444" i="54024" s="1"/>
  <c r="R444" i="54025" s="1"/>
  <c r="R444" i="54026" s="1"/>
  <c r="R444" i="54027" s="1"/>
  <c r="R443" i="54023"/>
  <c r="R443" i="54024" s="1"/>
  <c r="R443" i="54025" s="1"/>
  <c r="R443" i="54026" s="1"/>
  <c r="R443" i="54027" s="1"/>
  <c r="R442" i="54023"/>
  <c r="R442" i="54024" s="1"/>
  <c r="R442" i="54025" s="1"/>
  <c r="R442" i="54026" s="1"/>
  <c r="R442" i="54027" s="1"/>
  <c r="R441" i="54023"/>
  <c r="R441" i="54024" s="1"/>
  <c r="R441" i="54025" s="1"/>
  <c r="R441" i="54026" s="1"/>
  <c r="R441" i="54027" s="1"/>
  <c r="R440" i="54023"/>
  <c r="R440" i="54024" s="1"/>
  <c r="R440" i="54025" s="1"/>
  <c r="R440" i="54026" s="1"/>
  <c r="R440" i="54027" s="1"/>
  <c r="P479" i="54023"/>
  <c r="P479" i="54024" s="1"/>
  <c r="P479" i="54025" s="1"/>
  <c r="P479" i="54026" s="1"/>
  <c r="P479" i="54027" s="1"/>
  <c r="P478" i="54023"/>
  <c r="P478" i="54024" s="1"/>
  <c r="P478" i="54025" s="1"/>
  <c r="P478" i="54026" s="1"/>
  <c r="P478" i="54027" s="1"/>
  <c r="P477" i="54023"/>
  <c r="P477" i="54024" s="1"/>
  <c r="P477" i="54025" s="1"/>
  <c r="P477" i="54026" s="1"/>
  <c r="P477" i="54027" s="1"/>
  <c r="P476" i="54023"/>
  <c r="P476" i="54024" s="1"/>
  <c r="P476" i="54025" s="1"/>
  <c r="P476" i="54026" s="1"/>
  <c r="P476" i="54027" s="1"/>
  <c r="P475" i="54023"/>
  <c r="P475" i="54024" s="1"/>
  <c r="P475" i="54025" s="1"/>
  <c r="P475" i="54026" s="1"/>
  <c r="P475" i="54027" s="1"/>
  <c r="P474" i="54023"/>
  <c r="P474" i="54024" s="1"/>
  <c r="P474" i="54025" s="1"/>
  <c r="P474" i="54026" s="1"/>
  <c r="P474" i="54027" s="1"/>
  <c r="P473" i="54023"/>
  <c r="P473" i="54024" s="1"/>
  <c r="P473" i="54025" s="1"/>
  <c r="P473" i="54026" s="1"/>
  <c r="P473" i="54027" s="1"/>
  <c r="P472" i="54023"/>
  <c r="P472" i="54024" s="1"/>
  <c r="P472" i="54025" s="1"/>
  <c r="P472" i="54026" s="1"/>
  <c r="P472" i="54027" s="1"/>
  <c r="P471" i="54023"/>
  <c r="P471" i="54024" s="1"/>
  <c r="P471" i="54025" s="1"/>
  <c r="P471" i="54026" s="1"/>
  <c r="P471" i="54027" s="1"/>
  <c r="P470" i="54023"/>
  <c r="P470" i="54024" s="1"/>
  <c r="P470" i="54025" s="1"/>
  <c r="P470" i="54026" s="1"/>
  <c r="P470" i="54027" s="1"/>
  <c r="P469" i="54023"/>
  <c r="P469" i="54024" s="1"/>
  <c r="P469" i="54025" s="1"/>
  <c r="P469" i="54026" s="1"/>
  <c r="P469" i="54027" s="1"/>
  <c r="P468" i="54023"/>
  <c r="P468" i="54024" s="1"/>
  <c r="P468" i="54025" s="1"/>
  <c r="P468" i="54026" s="1"/>
  <c r="P468" i="54027" s="1"/>
  <c r="P467" i="54023"/>
  <c r="P467" i="54024" s="1"/>
  <c r="P467" i="54025" s="1"/>
  <c r="P467" i="54026" s="1"/>
  <c r="P467" i="54027" s="1"/>
  <c r="P466" i="54023"/>
  <c r="P466" i="54024" s="1"/>
  <c r="P466" i="54025" s="1"/>
  <c r="P466" i="54026" s="1"/>
  <c r="P466" i="54027" s="1"/>
  <c r="P465" i="54023"/>
  <c r="P465" i="54024" s="1"/>
  <c r="P465" i="54025" s="1"/>
  <c r="P465" i="54026" s="1"/>
  <c r="P465" i="54027" s="1"/>
  <c r="P464" i="54023"/>
  <c r="P464" i="54024" s="1"/>
  <c r="P464" i="54025" s="1"/>
  <c r="P464" i="54026" s="1"/>
  <c r="P464" i="54027" s="1"/>
  <c r="P463" i="54023"/>
  <c r="P463" i="54024" s="1"/>
  <c r="P463" i="54025" s="1"/>
  <c r="P463" i="54026" s="1"/>
  <c r="P463" i="54027" s="1"/>
  <c r="P462" i="54023"/>
  <c r="P462" i="54024" s="1"/>
  <c r="P462" i="54025" s="1"/>
  <c r="P462" i="54026" s="1"/>
  <c r="P462" i="54027" s="1"/>
  <c r="P461" i="54023"/>
  <c r="P461" i="54024" s="1"/>
  <c r="P461" i="54025" s="1"/>
  <c r="P461" i="54026" s="1"/>
  <c r="P461" i="54027" s="1"/>
  <c r="P460" i="54023"/>
  <c r="P460" i="54024" s="1"/>
  <c r="P460" i="54025" s="1"/>
  <c r="P460" i="54026" s="1"/>
  <c r="P460" i="54027" s="1"/>
  <c r="P459" i="54023"/>
  <c r="P459" i="54024" s="1"/>
  <c r="P459" i="54025" s="1"/>
  <c r="P459" i="54026" s="1"/>
  <c r="P459" i="54027" s="1"/>
  <c r="P458" i="54023"/>
  <c r="P458" i="54024" s="1"/>
  <c r="P458" i="54025" s="1"/>
  <c r="P458" i="54026" s="1"/>
  <c r="P458" i="54027" s="1"/>
  <c r="P457" i="54023"/>
  <c r="P457" i="54024" s="1"/>
  <c r="P457" i="54025" s="1"/>
  <c r="P457" i="54026" s="1"/>
  <c r="P457" i="54027" s="1"/>
  <c r="P456" i="54023"/>
  <c r="P456" i="54024" s="1"/>
  <c r="P456" i="54025" s="1"/>
  <c r="P456" i="54026" s="1"/>
  <c r="P456" i="54027" s="1"/>
  <c r="P455" i="54023"/>
  <c r="P455" i="54024" s="1"/>
  <c r="P455" i="54025" s="1"/>
  <c r="P455" i="54026" s="1"/>
  <c r="P455" i="54027" s="1"/>
  <c r="P454" i="54023"/>
  <c r="P454" i="54024" s="1"/>
  <c r="P454" i="54025" s="1"/>
  <c r="P454" i="54026" s="1"/>
  <c r="P454" i="54027" s="1"/>
  <c r="P453" i="54023"/>
  <c r="P453" i="54024" s="1"/>
  <c r="P453" i="54025" s="1"/>
  <c r="P453" i="54026" s="1"/>
  <c r="P453" i="54027" s="1"/>
  <c r="P452" i="54023"/>
  <c r="P452" i="54024" s="1"/>
  <c r="P452" i="54025" s="1"/>
  <c r="P452" i="54026" s="1"/>
  <c r="P452" i="54027" s="1"/>
  <c r="P451" i="54023"/>
  <c r="P451" i="54024" s="1"/>
  <c r="P451" i="54025" s="1"/>
  <c r="P451" i="54026" s="1"/>
  <c r="P451" i="54027" s="1"/>
  <c r="P450" i="54023"/>
  <c r="P450" i="54024" s="1"/>
  <c r="P450" i="54025" s="1"/>
  <c r="P450" i="54026" s="1"/>
  <c r="P450" i="54027" s="1"/>
  <c r="P449" i="54023"/>
  <c r="P449" i="54024" s="1"/>
  <c r="P449" i="54025" s="1"/>
  <c r="P449" i="54026" s="1"/>
  <c r="P449" i="54027" s="1"/>
  <c r="P448" i="54023"/>
  <c r="P448" i="54024" s="1"/>
  <c r="P448" i="54025" s="1"/>
  <c r="P448" i="54026" s="1"/>
  <c r="P448" i="54027" s="1"/>
  <c r="P447" i="54023"/>
  <c r="P447" i="54024" s="1"/>
  <c r="P447" i="54025" s="1"/>
  <c r="P447" i="54026" s="1"/>
  <c r="P447" i="54027" s="1"/>
  <c r="P446" i="54023"/>
  <c r="P446" i="54024" s="1"/>
  <c r="P446" i="54025" s="1"/>
  <c r="P446" i="54026" s="1"/>
  <c r="P446" i="54027" s="1"/>
  <c r="P445" i="54023"/>
  <c r="P445" i="54024" s="1"/>
  <c r="P445" i="54025" s="1"/>
  <c r="P445" i="54026" s="1"/>
  <c r="P445" i="54027" s="1"/>
  <c r="P444" i="54023"/>
  <c r="P444" i="54024" s="1"/>
  <c r="P444" i="54025" s="1"/>
  <c r="P444" i="54026" s="1"/>
  <c r="P444" i="54027" s="1"/>
  <c r="P443" i="54023"/>
  <c r="P443" i="54024" s="1"/>
  <c r="P443" i="54025" s="1"/>
  <c r="P443" i="54026" s="1"/>
  <c r="P443" i="54027" s="1"/>
  <c r="P442" i="54023"/>
  <c r="P442" i="54024" s="1"/>
  <c r="P442" i="54025" s="1"/>
  <c r="P442" i="54026" s="1"/>
  <c r="P442" i="54027" s="1"/>
  <c r="P441" i="54023"/>
  <c r="P441" i="54024" s="1"/>
  <c r="P441" i="54025" s="1"/>
  <c r="P441" i="54026" s="1"/>
  <c r="P441" i="54027" s="1"/>
  <c r="P440" i="54023"/>
  <c r="P440" i="54024" s="1"/>
  <c r="P440" i="54025" s="1"/>
  <c r="P440" i="54026" s="1"/>
  <c r="P440" i="54027" s="1"/>
  <c r="N479" i="54023"/>
  <c r="N478" i="54023"/>
  <c r="N478" i="54024" s="1"/>
  <c r="N478" i="54025" s="1"/>
  <c r="N478" i="54026" s="1"/>
  <c r="N478" i="54027" s="1"/>
  <c r="N477" i="54023"/>
  <c r="N476" i="54023"/>
  <c r="N476" i="54024" s="1"/>
  <c r="N476" i="54025" s="1"/>
  <c r="N476" i="54026" s="1"/>
  <c r="N476" i="54027" s="1"/>
  <c r="N475" i="54023"/>
  <c r="N475" i="54024" s="1"/>
  <c r="N475" i="54025" s="1"/>
  <c r="N475" i="54026" s="1"/>
  <c r="N475" i="54027" s="1"/>
  <c r="N474" i="54023"/>
  <c r="N474" i="54024" s="1"/>
  <c r="N474" i="54025" s="1"/>
  <c r="N474" i="54026" s="1"/>
  <c r="N474" i="54027" s="1"/>
  <c r="N473" i="54023"/>
  <c r="N473" i="54024" s="1"/>
  <c r="N473" i="54025" s="1"/>
  <c r="N473" i="54026" s="1"/>
  <c r="N473" i="54027" s="1"/>
  <c r="N472" i="54023"/>
  <c r="N472" i="54024" s="1"/>
  <c r="N472" i="54025" s="1"/>
  <c r="N472" i="54026" s="1"/>
  <c r="N472" i="54027" s="1"/>
  <c r="N471" i="54023"/>
  <c r="N471" i="54024" s="1"/>
  <c r="N471" i="54025" s="1"/>
  <c r="N471" i="54026" s="1"/>
  <c r="N471" i="54027" s="1"/>
  <c r="N470" i="54023"/>
  <c r="N469" i="54023"/>
  <c r="N469" i="54024" s="1"/>
  <c r="N469" i="54025" s="1"/>
  <c r="N469" i="54026" s="1"/>
  <c r="N469" i="54027" s="1"/>
  <c r="N468" i="54023"/>
  <c r="N467" i="54023"/>
  <c r="N467" i="54024" s="1"/>
  <c r="N467" i="54025" s="1"/>
  <c r="N467" i="54026" s="1"/>
  <c r="N467" i="54027" s="1"/>
  <c r="N466" i="54023"/>
  <c r="N466" i="54024" s="1"/>
  <c r="N466" i="54025" s="1"/>
  <c r="N466" i="54026" s="1"/>
  <c r="N466" i="54027" s="1"/>
  <c r="N465" i="54023"/>
  <c r="N465" i="54024" s="1"/>
  <c r="N465" i="54025" s="1"/>
  <c r="N465" i="54026" s="1"/>
  <c r="N465" i="54027" s="1"/>
  <c r="N464" i="54023"/>
  <c r="N464" i="54024" s="1"/>
  <c r="N464" i="54025" s="1"/>
  <c r="N464" i="54026" s="1"/>
  <c r="N464" i="54027" s="1"/>
  <c r="N463" i="54023"/>
  <c r="N463" i="54024" s="1"/>
  <c r="N463" i="54025" s="1"/>
  <c r="N463" i="54026" s="1"/>
  <c r="N463" i="54027" s="1"/>
  <c r="N462" i="54023"/>
  <c r="N462" i="54024" s="1"/>
  <c r="N462" i="54025" s="1"/>
  <c r="N462" i="54026" s="1"/>
  <c r="N462" i="54027" s="1"/>
  <c r="N461" i="54023"/>
  <c r="N461" i="54024" s="1"/>
  <c r="N461" i="54025" s="1"/>
  <c r="N461" i="54026" s="1"/>
  <c r="N461" i="54027" s="1"/>
  <c r="N460" i="54023"/>
  <c r="N460" i="54024" s="1"/>
  <c r="N460" i="54025" s="1"/>
  <c r="N460" i="54026" s="1"/>
  <c r="N460" i="54027" s="1"/>
  <c r="N459" i="54023"/>
  <c r="N459" i="54024" s="1"/>
  <c r="N459" i="54025" s="1"/>
  <c r="N459" i="54026" s="1"/>
  <c r="N459" i="54027" s="1"/>
  <c r="N458" i="54023"/>
  <c r="N458" i="54024" s="1"/>
  <c r="N458" i="54025" s="1"/>
  <c r="N458" i="54026" s="1"/>
  <c r="N458" i="54027" s="1"/>
  <c r="N457" i="54023"/>
  <c r="N457" i="54024" s="1"/>
  <c r="N457" i="54025" s="1"/>
  <c r="N457" i="54026" s="1"/>
  <c r="N457" i="54027" s="1"/>
  <c r="N456" i="54023"/>
  <c r="N456" i="54024" s="1"/>
  <c r="N456" i="54025" s="1"/>
  <c r="N456" i="54026" s="1"/>
  <c r="N456" i="54027" s="1"/>
  <c r="N455" i="54023"/>
  <c r="N455" i="54024" s="1"/>
  <c r="N455" i="54025" s="1"/>
  <c r="N455" i="54026" s="1"/>
  <c r="N455" i="54027" s="1"/>
  <c r="N454" i="54023"/>
  <c r="N454" i="54024" s="1"/>
  <c r="N454" i="54025" s="1"/>
  <c r="N454" i="54026" s="1"/>
  <c r="N454" i="54027" s="1"/>
  <c r="N453" i="54023"/>
  <c r="N453" i="54024" s="1"/>
  <c r="N453" i="54025" s="1"/>
  <c r="N453" i="54026" s="1"/>
  <c r="N453" i="54027" s="1"/>
  <c r="N452" i="54023"/>
  <c r="N452" i="54024" s="1"/>
  <c r="N452" i="54025" s="1"/>
  <c r="N452" i="54026" s="1"/>
  <c r="N452" i="54027" s="1"/>
  <c r="N451" i="54023"/>
  <c r="N451" i="54024" s="1"/>
  <c r="N451" i="54025" s="1"/>
  <c r="N451" i="54026" s="1"/>
  <c r="N451" i="54027" s="1"/>
  <c r="N450" i="54023"/>
  <c r="N450" i="54024" s="1"/>
  <c r="N450" i="54025" s="1"/>
  <c r="N450" i="54026" s="1"/>
  <c r="N450" i="54027" s="1"/>
  <c r="N449" i="54023"/>
  <c r="N449" i="54024" s="1"/>
  <c r="N449" i="54025" s="1"/>
  <c r="N449" i="54026" s="1"/>
  <c r="N449" i="54027" s="1"/>
  <c r="N448" i="54023"/>
  <c r="N448" i="54024" s="1"/>
  <c r="N448" i="54025" s="1"/>
  <c r="N448" i="54026" s="1"/>
  <c r="N448" i="54027" s="1"/>
  <c r="N447" i="54023"/>
  <c r="N447" i="54024" s="1"/>
  <c r="N447" i="54025" s="1"/>
  <c r="N447" i="54026" s="1"/>
  <c r="N447" i="54027" s="1"/>
  <c r="N446" i="54023"/>
  <c r="N446" i="54024" s="1"/>
  <c r="N446" i="54025" s="1"/>
  <c r="N446" i="54026" s="1"/>
  <c r="N446" i="54027" s="1"/>
  <c r="N445" i="54023"/>
  <c r="N445" i="54024" s="1"/>
  <c r="N445" i="54025" s="1"/>
  <c r="N445" i="54026" s="1"/>
  <c r="N445" i="54027" s="1"/>
  <c r="N444" i="54023"/>
  <c r="N444" i="54024" s="1"/>
  <c r="N444" i="54025" s="1"/>
  <c r="N444" i="54026" s="1"/>
  <c r="N444" i="54027" s="1"/>
  <c r="N443" i="54023"/>
  <c r="N443" i="54024" s="1"/>
  <c r="N443" i="54025" s="1"/>
  <c r="N443" i="54026" s="1"/>
  <c r="N443" i="54027" s="1"/>
  <c r="N442" i="54023"/>
  <c r="N442" i="54024" s="1"/>
  <c r="N442" i="54025" s="1"/>
  <c r="N442" i="54026" s="1"/>
  <c r="N442" i="54027" s="1"/>
  <c r="N441" i="54023"/>
  <c r="N441" i="54024" s="1"/>
  <c r="N441" i="54025" s="1"/>
  <c r="N441" i="54026" s="1"/>
  <c r="N441" i="54027" s="1"/>
  <c r="N440" i="54023"/>
  <c r="N440" i="54024" s="1"/>
  <c r="N440" i="54025" s="1"/>
  <c r="N440" i="54026" s="1"/>
  <c r="N440" i="54027" s="1"/>
  <c r="L479" i="54023"/>
  <c r="L478" i="54023"/>
  <c r="L478" i="54024" s="1"/>
  <c r="L478" i="54025" s="1"/>
  <c r="L478" i="54026" s="1"/>
  <c r="L478" i="54027" s="1"/>
  <c r="L477" i="54023"/>
  <c r="L476" i="54023"/>
  <c r="L475" i="54023"/>
  <c r="L475" i="54024" s="1"/>
  <c r="L475" i="54025" s="1"/>
  <c r="L475" i="54026" s="1"/>
  <c r="L475" i="54027" s="1"/>
  <c r="L474" i="54023"/>
  <c r="L473" i="54023"/>
  <c r="L473" i="54024" s="1"/>
  <c r="L473" i="54025" s="1"/>
  <c r="L473" i="54026" s="1"/>
  <c r="L473" i="54027" s="1"/>
  <c r="L472" i="54023"/>
  <c r="L472" i="54024" s="1"/>
  <c r="L472" i="54025" s="1"/>
  <c r="L472" i="54026" s="1"/>
  <c r="L472" i="54027" s="1"/>
  <c r="L471" i="54023"/>
  <c r="L470" i="54023"/>
  <c r="L470" i="54024" s="1"/>
  <c r="L470" i="54025" s="1"/>
  <c r="L470" i="54026" s="1"/>
  <c r="L470" i="54027" s="1"/>
  <c r="L469" i="54023"/>
  <c r="L469" i="54024" s="1"/>
  <c r="L469" i="54025" s="1"/>
  <c r="L469" i="54026" s="1"/>
  <c r="L469" i="54027" s="1"/>
  <c r="L468" i="54023"/>
  <c r="L467" i="54023"/>
  <c r="L467" i="54024" s="1"/>
  <c r="L467" i="54025" s="1"/>
  <c r="L467" i="54026" s="1"/>
  <c r="L467" i="54027" s="1"/>
  <c r="L466" i="54023"/>
  <c r="L466" i="54024" s="1"/>
  <c r="L466" i="54025" s="1"/>
  <c r="L466" i="54026" s="1"/>
  <c r="L466" i="54027" s="1"/>
  <c r="L465" i="54023"/>
  <c r="L465" i="54024" s="1"/>
  <c r="L465" i="54025" s="1"/>
  <c r="L465" i="54026" s="1"/>
  <c r="L465" i="54027" s="1"/>
  <c r="L464" i="54023"/>
  <c r="L463" i="54023"/>
  <c r="L463" i="54024" s="1"/>
  <c r="L463" i="54025" s="1"/>
  <c r="L463" i="54026" s="1"/>
  <c r="L463" i="54027" s="1"/>
  <c r="L462" i="54023"/>
  <c r="L462" i="54024" s="1"/>
  <c r="L462" i="54025" s="1"/>
  <c r="L462" i="54026" s="1"/>
  <c r="L462" i="54027" s="1"/>
  <c r="L461" i="54023"/>
  <c r="L461" i="54024" s="1"/>
  <c r="L461" i="54025" s="1"/>
  <c r="L461" i="54026" s="1"/>
  <c r="L461" i="54027" s="1"/>
  <c r="L460" i="54023"/>
  <c r="L460" i="54024" s="1"/>
  <c r="L460" i="54025" s="1"/>
  <c r="L460" i="54026" s="1"/>
  <c r="L460" i="54027" s="1"/>
  <c r="L459" i="54023"/>
  <c r="L458" i="54023"/>
  <c r="L458" i="54024" s="1"/>
  <c r="L458" i="54025" s="1"/>
  <c r="L458" i="54026" s="1"/>
  <c r="L458" i="54027" s="1"/>
  <c r="L457" i="54023"/>
  <c r="L457" i="54024" s="1"/>
  <c r="L457" i="54025" s="1"/>
  <c r="L457" i="54026" s="1"/>
  <c r="L457" i="54027" s="1"/>
  <c r="L456" i="54023"/>
  <c r="L456" i="54024" s="1"/>
  <c r="L456" i="54025" s="1"/>
  <c r="L456" i="54026" s="1"/>
  <c r="L456" i="54027" s="1"/>
  <c r="L455" i="54023"/>
  <c r="L455" i="54024" s="1"/>
  <c r="L455" i="54025" s="1"/>
  <c r="L455" i="54026" s="1"/>
  <c r="L455" i="54027" s="1"/>
  <c r="L454" i="54023"/>
  <c r="L454" i="54024" s="1"/>
  <c r="L454" i="54025" s="1"/>
  <c r="L454" i="54026" s="1"/>
  <c r="L454" i="54027" s="1"/>
  <c r="L453" i="54023"/>
  <c r="L453" i="54024" s="1"/>
  <c r="L453" i="54025" s="1"/>
  <c r="L453" i="54026" s="1"/>
  <c r="L453" i="54027" s="1"/>
  <c r="L452" i="54023"/>
  <c r="L452" i="54024" s="1"/>
  <c r="L452" i="54025" s="1"/>
  <c r="L452" i="54026" s="1"/>
  <c r="L452" i="54027" s="1"/>
  <c r="L451" i="54023"/>
  <c r="L451" i="54024" s="1"/>
  <c r="L451" i="54025" s="1"/>
  <c r="L451" i="54026" s="1"/>
  <c r="L451" i="54027" s="1"/>
  <c r="L450" i="54023"/>
  <c r="L450" i="54024" s="1"/>
  <c r="L450" i="54025" s="1"/>
  <c r="L450" i="54026" s="1"/>
  <c r="L450" i="54027" s="1"/>
  <c r="L449" i="54023"/>
  <c r="L449" i="54024" s="1"/>
  <c r="L449" i="54025" s="1"/>
  <c r="L449" i="54026" s="1"/>
  <c r="L449" i="54027" s="1"/>
  <c r="L448" i="54023"/>
  <c r="L448" i="54024" s="1"/>
  <c r="L448" i="54025" s="1"/>
  <c r="L448" i="54026" s="1"/>
  <c r="L448" i="54027" s="1"/>
  <c r="L447" i="54023"/>
  <c r="L447" i="54024" s="1"/>
  <c r="L447" i="54025" s="1"/>
  <c r="L447" i="54026" s="1"/>
  <c r="L447" i="54027" s="1"/>
  <c r="L446" i="54023"/>
  <c r="L446" i="54024" s="1"/>
  <c r="L446" i="54025" s="1"/>
  <c r="L446" i="54026" s="1"/>
  <c r="L446" i="54027" s="1"/>
  <c r="L445" i="54023"/>
  <c r="L445" i="54024" s="1"/>
  <c r="L445" i="54025" s="1"/>
  <c r="L445" i="54026" s="1"/>
  <c r="L445" i="54027" s="1"/>
  <c r="L444" i="54023"/>
  <c r="L444" i="54024" s="1"/>
  <c r="L444" i="54025" s="1"/>
  <c r="L444" i="54026" s="1"/>
  <c r="L444" i="54027" s="1"/>
  <c r="L443" i="54023"/>
  <c r="L443" i="54024" s="1"/>
  <c r="L443" i="54025" s="1"/>
  <c r="L443" i="54026" s="1"/>
  <c r="L443" i="54027" s="1"/>
  <c r="L442" i="54023"/>
  <c r="L442" i="54024" s="1"/>
  <c r="L442" i="54025" s="1"/>
  <c r="L442" i="54026" s="1"/>
  <c r="L442" i="54027" s="1"/>
  <c r="L441" i="54023"/>
  <c r="L441" i="54024" s="1"/>
  <c r="L441" i="54025" s="1"/>
  <c r="L441" i="54026" s="1"/>
  <c r="L441" i="54027" s="1"/>
  <c r="L440" i="54023"/>
  <c r="L440" i="54024" s="1"/>
  <c r="L440" i="54025" s="1"/>
  <c r="L440" i="54026" s="1"/>
  <c r="L440" i="54027" s="1"/>
  <c r="J479" i="54023"/>
  <c r="J479" i="54024" s="1"/>
  <c r="J479" i="54025" s="1"/>
  <c r="J479" i="54026" s="1"/>
  <c r="J479" i="54027" s="1"/>
  <c r="J478" i="54023"/>
  <c r="J478" i="54024" s="1"/>
  <c r="J478" i="54025" s="1"/>
  <c r="J478" i="54026" s="1"/>
  <c r="J478" i="54027" s="1"/>
  <c r="J477" i="54023"/>
  <c r="J477" i="54024" s="1"/>
  <c r="J477" i="54025" s="1"/>
  <c r="J477" i="54026" s="1"/>
  <c r="J477" i="54027" s="1"/>
  <c r="J476" i="54023"/>
  <c r="J476" i="54024" s="1"/>
  <c r="J476" i="54025" s="1"/>
  <c r="J476" i="54026" s="1"/>
  <c r="J476" i="54027" s="1"/>
  <c r="J475" i="54023"/>
  <c r="J475" i="54024" s="1"/>
  <c r="J475" i="54025" s="1"/>
  <c r="J475" i="54026" s="1"/>
  <c r="J475" i="54027" s="1"/>
  <c r="J474" i="54023"/>
  <c r="J474" i="54024" s="1"/>
  <c r="J474" i="54025" s="1"/>
  <c r="J474" i="54026" s="1"/>
  <c r="J474" i="54027" s="1"/>
  <c r="J473" i="54023"/>
  <c r="J472" i="54023"/>
  <c r="J472" i="54024" s="1"/>
  <c r="J472" i="54025" s="1"/>
  <c r="J472" i="54026" s="1"/>
  <c r="J472" i="54027" s="1"/>
  <c r="J471" i="54023"/>
  <c r="J471" i="54024" s="1"/>
  <c r="J471" i="54025" s="1"/>
  <c r="J471" i="54026" s="1"/>
  <c r="J471" i="54027" s="1"/>
  <c r="J470" i="54023"/>
  <c r="J470" i="54024" s="1"/>
  <c r="J470" i="54025" s="1"/>
  <c r="J470" i="54026" s="1"/>
  <c r="J470" i="54027" s="1"/>
  <c r="J469" i="54023"/>
  <c r="J469" i="54024" s="1"/>
  <c r="J469" i="54025" s="1"/>
  <c r="J469" i="54026" s="1"/>
  <c r="J469" i="54027" s="1"/>
  <c r="J468" i="54023"/>
  <c r="J468" i="54024" s="1"/>
  <c r="J468" i="54025" s="1"/>
  <c r="J468" i="54026" s="1"/>
  <c r="J468" i="54027" s="1"/>
  <c r="J467" i="54023"/>
  <c r="J467" i="54024" s="1"/>
  <c r="J467" i="54025" s="1"/>
  <c r="J467" i="54026" s="1"/>
  <c r="J467" i="54027" s="1"/>
  <c r="J466" i="54023"/>
  <c r="J466" i="54024" s="1"/>
  <c r="J466" i="54025" s="1"/>
  <c r="J466" i="54026" s="1"/>
  <c r="J466" i="54027" s="1"/>
  <c r="J465" i="54023"/>
  <c r="J465" i="54024" s="1"/>
  <c r="J465" i="54025" s="1"/>
  <c r="J465" i="54026" s="1"/>
  <c r="J465" i="54027" s="1"/>
  <c r="J464" i="54023"/>
  <c r="J464" i="54024" s="1"/>
  <c r="J464" i="54025" s="1"/>
  <c r="J464" i="54026" s="1"/>
  <c r="J464" i="54027" s="1"/>
  <c r="J463" i="54023"/>
  <c r="J463" i="54024" s="1"/>
  <c r="J463" i="54025" s="1"/>
  <c r="J463" i="54026" s="1"/>
  <c r="J463" i="54027" s="1"/>
  <c r="J462" i="54023"/>
  <c r="J462" i="54024" s="1"/>
  <c r="J462" i="54025" s="1"/>
  <c r="J462" i="54026" s="1"/>
  <c r="J462" i="54027" s="1"/>
  <c r="J461" i="54023"/>
  <c r="J461" i="54024" s="1"/>
  <c r="J461" i="54025" s="1"/>
  <c r="J461" i="54026" s="1"/>
  <c r="J461" i="54027" s="1"/>
  <c r="J460" i="54023"/>
  <c r="J460" i="54024" s="1"/>
  <c r="J460" i="54025" s="1"/>
  <c r="J460" i="54026" s="1"/>
  <c r="J460" i="54027" s="1"/>
  <c r="J459" i="54023"/>
  <c r="J459" i="54024" s="1"/>
  <c r="J459" i="54025" s="1"/>
  <c r="J459" i="54026" s="1"/>
  <c r="J459" i="54027" s="1"/>
  <c r="J458" i="54023"/>
  <c r="J458" i="54024" s="1"/>
  <c r="J458" i="54025" s="1"/>
  <c r="J458" i="54026" s="1"/>
  <c r="J458" i="54027" s="1"/>
  <c r="J457" i="54023"/>
  <c r="J457" i="54024" s="1"/>
  <c r="J457" i="54025" s="1"/>
  <c r="J457" i="54026" s="1"/>
  <c r="J457" i="54027" s="1"/>
  <c r="J456" i="54023"/>
  <c r="J456" i="54024" s="1"/>
  <c r="J456" i="54025" s="1"/>
  <c r="J456" i="54026" s="1"/>
  <c r="J456" i="54027" s="1"/>
  <c r="J455" i="54023"/>
  <c r="J455" i="54024" s="1"/>
  <c r="J455" i="54025" s="1"/>
  <c r="J455" i="54026" s="1"/>
  <c r="J455" i="54027" s="1"/>
  <c r="J454" i="54023"/>
  <c r="J454" i="54024" s="1"/>
  <c r="J454" i="54025" s="1"/>
  <c r="J454" i="54026" s="1"/>
  <c r="J454" i="54027" s="1"/>
  <c r="J453" i="54023"/>
  <c r="J453" i="54024" s="1"/>
  <c r="J453" i="54025" s="1"/>
  <c r="J453" i="54026" s="1"/>
  <c r="J453" i="54027" s="1"/>
  <c r="J452" i="54023"/>
  <c r="J452" i="54024" s="1"/>
  <c r="J452" i="54025" s="1"/>
  <c r="J452" i="54026" s="1"/>
  <c r="J452" i="54027" s="1"/>
  <c r="J451" i="54023"/>
  <c r="J451" i="54024" s="1"/>
  <c r="J451" i="54025" s="1"/>
  <c r="J451" i="54026" s="1"/>
  <c r="J451" i="54027" s="1"/>
  <c r="J450" i="54023"/>
  <c r="J450" i="54024" s="1"/>
  <c r="J450" i="54025" s="1"/>
  <c r="J450" i="54026" s="1"/>
  <c r="J450" i="54027" s="1"/>
  <c r="J449" i="54023"/>
  <c r="J449" i="54024" s="1"/>
  <c r="J449" i="54025" s="1"/>
  <c r="J449" i="54026" s="1"/>
  <c r="J449" i="54027" s="1"/>
  <c r="J448" i="54023"/>
  <c r="J448" i="54024" s="1"/>
  <c r="J448" i="54025" s="1"/>
  <c r="J448" i="54026" s="1"/>
  <c r="J448" i="54027" s="1"/>
  <c r="J447" i="54023"/>
  <c r="J447" i="54024" s="1"/>
  <c r="J447" i="54025" s="1"/>
  <c r="J447" i="54026" s="1"/>
  <c r="J447" i="54027" s="1"/>
  <c r="J446" i="54023"/>
  <c r="J446" i="54024" s="1"/>
  <c r="J446" i="54025" s="1"/>
  <c r="J446" i="54026" s="1"/>
  <c r="J446" i="54027" s="1"/>
  <c r="J445" i="54023"/>
  <c r="J445" i="54024" s="1"/>
  <c r="J445" i="54025" s="1"/>
  <c r="J445" i="54026" s="1"/>
  <c r="J445" i="54027" s="1"/>
  <c r="J444" i="54023"/>
  <c r="J444" i="54024" s="1"/>
  <c r="J444" i="54025" s="1"/>
  <c r="J444" i="54026" s="1"/>
  <c r="J444" i="54027" s="1"/>
  <c r="J443" i="54023"/>
  <c r="J443" i="54024" s="1"/>
  <c r="J443" i="54025" s="1"/>
  <c r="J443" i="54026" s="1"/>
  <c r="J443" i="54027" s="1"/>
  <c r="J442" i="54023"/>
  <c r="J442" i="54024" s="1"/>
  <c r="J442" i="54025" s="1"/>
  <c r="J442" i="54026" s="1"/>
  <c r="J442" i="54027" s="1"/>
  <c r="J441" i="54023"/>
  <c r="J441" i="54024" s="1"/>
  <c r="J441" i="54025" s="1"/>
  <c r="J441" i="54026" s="1"/>
  <c r="J441" i="54027" s="1"/>
  <c r="J440" i="54023"/>
  <c r="J440" i="54024" s="1"/>
  <c r="J440" i="54025" s="1"/>
  <c r="J440" i="54026" s="1"/>
  <c r="J440" i="54027" s="1"/>
  <c r="H479" i="54023"/>
  <c r="H479" i="54024" s="1"/>
  <c r="H479" i="54025" s="1"/>
  <c r="H479" i="54026" s="1"/>
  <c r="H479" i="54027" s="1"/>
  <c r="H478" i="54023"/>
  <c r="H478" i="54024" s="1"/>
  <c r="H478" i="54025" s="1"/>
  <c r="H478" i="54026" s="1"/>
  <c r="H478" i="54027" s="1"/>
  <c r="H477" i="54023"/>
  <c r="H476" i="54023"/>
  <c r="H475" i="54023"/>
  <c r="H475" i="54024" s="1"/>
  <c r="H475" i="54025" s="1"/>
  <c r="H475" i="54026" s="1"/>
  <c r="H475" i="54027" s="1"/>
  <c r="H474" i="54023"/>
  <c r="H473" i="54023"/>
  <c r="H472" i="54023"/>
  <c r="H471" i="54023"/>
  <c r="H471" i="54024" s="1"/>
  <c r="H471" i="54025" s="1"/>
  <c r="H471" i="54026" s="1"/>
  <c r="H471" i="54027" s="1"/>
  <c r="H470" i="54023"/>
  <c r="H470" i="54024" s="1"/>
  <c r="H470" i="54025" s="1"/>
  <c r="H470" i="54026" s="1"/>
  <c r="H470" i="54027" s="1"/>
  <c r="H469" i="54023"/>
  <c r="H468" i="54023"/>
  <c r="H468" i="54024" s="1"/>
  <c r="H468" i="54025" s="1"/>
  <c r="H468" i="54026" s="1"/>
  <c r="H468" i="54027" s="1"/>
  <c r="H467" i="54023"/>
  <c r="H467" i="54024" s="1"/>
  <c r="H467" i="54025" s="1"/>
  <c r="H467" i="54026" s="1"/>
  <c r="H467" i="54027" s="1"/>
  <c r="H466" i="54023"/>
  <c r="H466" i="54024" s="1"/>
  <c r="H466" i="54025" s="1"/>
  <c r="H466" i="54026" s="1"/>
  <c r="H466" i="54027" s="1"/>
  <c r="H465" i="54023"/>
  <c r="H465" i="54024" s="1"/>
  <c r="H465" i="54025" s="1"/>
  <c r="H465" i="54026" s="1"/>
  <c r="H465" i="54027" s="1"/>
  <c r="H464" i="54023"/>
  <c r="H464" i="54024" s="1"/>
  <c r="H464" i="54025" s="1"/>
  <c r="H464" i="54026" s="1"/>
  <c r="H464" i="54027" s="1"/>
  <c r="H463" i="54023"/>
  <c r="H463" i="54024" s="1"/>
  <c r="H463" i="54025" s="1"/>
  <c r="H463" i="54026" s="1"/>
  <c r="H463" i="54027" s="1"/>
  <c r="H462" i="54023"/>
  <c r="H462" i="54024" s="1"/>
  <c r="H462" i="54025" s="1"/>
  <c r="H462" i="54026" s="1"/>
  <c r="H462" i="54027" s="1"/>
  <c r="H461" i="54023"/>
  <c r="H461" i="54024" s="1"/>
  <c r="H461" i="54025" s="1"/>
  <c r="H461" i="54026" s="1"/>
  <c r="H461" i="54027" s="1"/>
  <c r="H460" i="54023"/>
  <c r="H460" i="54024" s="1"/>
  <c r="H460" i="54025" s="1"/>
  <c r="H460" i="54026" s="1"/>
  <c r="H460" i="54027" s="1"/>
  <c r="H459" i="54023"/>
  <c r="H458" i="54023"/>
  <c r="H457" i="54023"/>
  <c r="H457" i="54024" s="1"/>
  <c r="H457" i="54025" s="1"/>
  <c r="H457" i="54026" s="1"/>
  <c r="H457" i="54027" s="1"/>
  <c r="H456" i="54023"/>
  <c r="H456" i="54024" s="1"/>
  <c r="H456" i="54025" s="1"/>
  <c r="H456" i="54026" s="1"/>
  <c r="H456" i="54027" s="1"/>
  <c r="H455" i="54023"/>
  <c r="H454" i="54023"/>
  <c r="H454" i="54024" s="1"/>
  <c r="H454" i="54025" s="1"/>
  <c r="H454" i="54026" s="1"/>
  <c r="H454" i="54027" s="1"/>
  <c r="H453" i="54023"/>
  <c r="H453" i="54024" s="1"/>
  <c r="H453" i="54025" s="1"/>
  <c r="H453" i="54026" s="1"/>
  <c r="H453" i="54027" s="1"/>
  <c r="H452" i="54023"/>
  <c r="H452" i="54024" s="1"/>
  <c r="H452" i="54025" s="1"/>
  <c r="H452" i="54026" s="1"/>
  <c r="H452" i="54027" s="1"/>
  <c r="H451" i="54023"/>
  <c r="H451" i="54024" s="1"/>
  <c r="H451" i="54025" s="1"/>
  <c r="H451" i="54026" s="1"/>
  <c r="H451" i="54027" s="1"/>
  <c r="H450" i="54023"/>
  <c r="H450" i="54024" s="1"/>
  <c r="H450" i="54025" s="1"/>
  <c r="H450" i="54026" s="1"/>
  <c r="H450" i="54027" s="1"/>
  <c r="H449" i="54023"/>
  <c r="H449" i="54024" s="1"/>
  <c r="H449" i="54025" s="1"/>
  <c r="H449" i="54026" s="1"/>
  <c r="H449" i="54027" s="1"/>
  <c r="H448" i="54023"/>
  <c r="H448" i="54024" s="1"/>
  <c r="H448" i="54025" s="1"/>
  <c r="H448" i="54026" s="1"/>
  <c r="H448" i="54027" s="1"/>
  <c r="H447" i="54023"/>
  <c r="H447" i="54024" s="1"/>
  <c r="H447" i="54025" s="1"/>
  <c r="H447" i="54026" s="1"/>
  <c r="H447" i="54027" s="1"/>
  <c r="H446" i="54023"/>
  <c r="H446" i="54024" s="1"/>
  <c r="H446" i="54025" s="1"/>
  <c r="H446" i="54026" s="1"/>
  <c r="H446" i="54027" s="1"/>
  <c r="H445" i="54023"/>
  <c r="H445" i="54024" s="1"/>
  <c r="H445" i="54025" s="1"/>
  <c r="H445" i="54026" s="1"/>
  <c r="H445" i="54027" s="1"/>
  <c r="H444" i="54023"/>
  <c r="H444" i="54024" s="1"/>
  <c r="H444" i="54025" s="1"/>
  <c r="H444" i="54026" s="1"/>
  <c r="H444" i="54027" s="1"/>
  <c r="H443" i="54023"/>
  <c r="H443" i="54024" s="1"/>
  <c r="H443" i="54025" s="1"/>
  <c r="H443" i="54026" s="1"/>
  <c r="H443" i="54027" s="1"/>
  <c r="H442" i="54023"/>
  <c r="H442" i="54024" s="1"/>
  <c r="H442" i="54025" s="1"/>
  <c r="H442" i="54026" s="1"/>
  <c r="H442" i="54027" s="1"/>
  <c r="H441" i="54023"/>
  <c r="H441" i="54024" s="1"/>
  <c r="H441" i="54025" s="1"/>
  <c r="H441" i="54026" s="1"/>
  <c r="H441" i="54027" s="1"/>
  <c r="H440" i="54023"/>
  <c r="H440" i="54024" s="1"/>
  <c r="H440" i="54025" s="1"/>
  <c r="H440" i="54026" s="1"/>
  <c r="H440" i="54027" s="1"/>
  <c r="F429" i="54023"/>
  <c r="F428" i="54023"/>
  <c r="F427" i="54023"/>
  <c r="F426" i="54023"/>
  <c r="F425" i="54023"/>
  <c r="F424" i="54023"/>
  <c r="F423" i="54023"/>
  <c r="F422" i="54023"/>
  <c r="F412" i="54023"/>
  <c r="F411" i="54023"/>
  <c r="F410" i="54023"/>
  <c r="F409" i="54023"/>
  <c r="F408" i="54023"/>
  <c r="F407" i="54023"/>
  <c r="R391" i="54023"/>
  <c r="R390" i="54023"/>
  <c r="R390" i="54024" s="1"/>
  <c r="R390" i="54025" s="1"/>
  <c r="R390" i="54026" s="1"/>
  <c r="R390" i="54027" s="1"/>
  <c r="P391" i="54023"/>
  <c r="P391" i="54024" s="1"/>
  <c r="P391" i="54025" s="1"/>
  <c r="P391" i="54026" s="1"/>
  <c r="P391" i="54027" s="1"/>
  <c r="P390" i="54023"/>
  <c r="H395" i="54023"/>
  <c r="H394" i="54023"/>
  <c r="H393" i="54023"/>
  <c r="H392" i="54023"/>
  <c r="H391" i="54023"/>
  <c r="H390" i="54023"/>
  <c r="H390" i="54024" s="1"/>
  <c r="H390" i="54025" s="1"/>
  <c r="H390" i="54026" s="1"/>
  <c r="H390" i="54027" s="1"/>
  <c r="F395" i="54023"/>
  <c r="F395" i="54024" s="1"/>
  <c r="F395" i="54025" s="1"/>
  <c r="F395" i="54026" s="1"/>
  <c r="F395" i="54027" s="1"/>
  <c r="F394" i="54023"/>
  <c r="F394" i="54024" s="1"/>
  <c r="F394" i="54025" s="1"/>
  <c r="F394" i="54026" s="1"/>
  <c r="F394" i="54027" s="1"/>
  <c r="F393" i="54023"/>
  <c r="F393" i="54024" s="1"/>
  <c r="F393" i="54025" s="1"/>
  <c r="F393" i="54026" s="1"/>
  <c r="F393" i="54027" s="1"/>
  <c r="F392" i="54023"/>
  <c r="F392" i="54024" s="1"/>
  <c r="F392" i="54025" s="1"/>
  <c r="F392" i="54026" s="1"/>
  <c r="F392" i="54027" s="1"/>
  <c r="F391" i="54023"/>
  <c r="F391" i="54024" s="1"/>
  <c r="F391" i="54025" s="1"/>
  <c r="F391" i="54026" s="1"/>
  <c r="F391" i="54027" s="1"/>
  <c r="F390" i="54023"/>
  <c r="J382" i="54023"/>
  <c r="J382" i="54024" s="1"/>
  <c r="J382" i="54025" s="1"/>
  <c r="J382" i="54026" s="1"/>
  <c r="J382" i="54027" s="1"/>
  <c r="J381" i="54023"/>
  <c r="J381" i="54024" s="1"/>
  <c r="J381" i="54025" s="1"/>
  <c r="J381" i="54026" s="1"/>
  <c r="J381" i="54027" s="1"/>
  <c r="J380" i="54023"/>
  <c r="J380" i="54024" s="1"/>
  <c r="J380" i="54025" s="1"/>
  <c r="J380" i="54026" s="1"/>
  <c r="J380" i="54027" s="1"/>
  <c r="J379" i="54023"/>
  <c r="J379" i="54024" s="1"/>
  <c r="J379" i="54025" s="1"/>
  <c r="J379" i="54026" s="1"/>
  <c r="J379" i="54027" s="1"/>
  <c r="J378" i="54023"/>
  <c r="J378" i="54024" s="1"/>
  <c r="J378" i="54025" s="1"/>
  <c r="J378" i="54026" s="1"/>
  <c r="J378" i="54027" s="1"/>
  <c r="J377" i="54023"/>
  <c r="J377" i="54024" s="1"/>
  <c r="J377" i="54025" s="1"/>
  <c r="J377" i="54026" s="1"/>
  <c r="J377" i="54027" s="1"/>
  <c r="J376" i="54023"/>
  <c r="J376" i="54024" s="1"/>
  <c r="J376" i="54025" s="1"/>
  <c r="J376" i="54026" s="1"/>
  <c r="J376" i="54027" s="1"/>
  <c r="J375" i="54023"/>
  <c r="J375" i="54024" s="1"/>
  <c r="J375" i="54025" s="1"/>
  <c r="J375" i="54026" s="1"/>
  <c r="J375" i="54027" s="1"/>
  <c r="J374" i="54023"/>
  <c r="H382" i="54023"/>
  <c r="H382" i="54024" s="1"/>
  <c r="H382" i="54025" s="1"/>
  <c r="H382" i="54026" s="1"/>
  <c r="H382" i="54027" s="1"/>
  <c r="H381" i="54023"/>
  <c r="H381" i="54024" s="1"/>
  <c r="H381" i="54025" s="1"/>
  <c r="H381" i="54026" s="1"/>
  <c r="H381" i="54027" s="1"/>
  <c r="H380" i="54023"/>
  <c r="H379" i="54023"/>
  <c r="H379" i="54024" s="1"/>
  <c r="H379" i="54025" s="1"/>
  <c r="H379" i="54026" s="1"/>
  <c r="H379" i="54027" s="1"/>
  <c r="H378" i="54023"/>
  <c r="H378" i="54024" s="1"/>
  <c r="H378" i="54025" s="1"/>
  <c r="H378" i="54026" s="1"/>
  <c r="H378" i="54027" s="1"/>
  <c r="H377" i="54023"/>
  <c r="H377" i="54024" s="1"/>
  <c r="H377" i="54025" s="1"/>
  <c r="H377" i="54026" s="1"/>
  <c r="H377" i="54027" s="1"/>
  <c r="H376" i="54023"/>
  <c r="H375" i="54023"/>
  <c r="H375" i="54024" s="1"/>
  <c r="H375" i="54025" s="1"/>
  <c r="H375" i="54026" s="1"/>
  <c r="H375" i="54027" s="1"/>
  <c r="H374" i="54023"/>
  <c r="F382" i="54023"/>
  <c r="F381" i="54023"/>
  <c r="F380" i="54023"/>
  <c r="F379" i="54023"/>
  <c r="F378" i="54023"/>
  <c r="F377" i="54023"/>
  <c r="F376" i="54023"/>
  <c r="F375" i="54023"/>
  <c r="F374" i="54023"/>
  <c r="P366" i="54023"/>
  <c r="P366" i="54024" s="1"/>
  <c r="P366" i="54025" s="1"/>
  <c r="P366" i="54026" s="1"/>
  <c r="P366" i="54027" s="1"/>
  <c r="P365" i="54023"/>
  <c r="P365" i="54024" s="1"/>
  <c r="P365" i="54025" s="1"/>
  <c r="P365" i="54026" s="1"/>
  <c r="P365" i="54027" s="1"/>
  <c r="P364" i="54023"/>
  <c r="P364" i="54024" s="1"/>
  <c r="P364" i="54025" s="1"/>
  <c r="P364" i="54026" s="1"/>
  <c r="P364" i="54027" s="1"/>
  <c r="P363" i="54023"/>
  <c r="P363" i="54024" s="1"/>
  <c r="P363" i="54025" s="1"/>
  <c r="P363" i="54026" s="1"/>
  <c r="P363" i="54027" s="1"/>
  <c r="P362" i="54023"/>
  <c r="P362" i="54024" s="1"/>
  <c r="P362" i="54025" s="1"/>
  <c r="P362" i="54026" s="1"/>
  <c r="P362" i="54027" s="1"/>
  <c r="P361" i="54023"/>
  <c r="P361" i="54024" s="1"/>
  <c r="P361" i="54025" s="1"/>
  <c r="P361" i="54026" s="1"/>
  <c r="P361" i="54027" s="1"/>
  <c r="P360" i="54023"/>
  <c r="P360" i="54024" s="1"/>
  <c r="P360" i="54025" s="1"/>
  <c r="P360" i="54026" s="1"/>
  <c r="P360" i="54027" s="1"/>
  <c r="P359" i="54023"/>
  <c r="P359" i="54024" s="1"/>
  <c r="P359" i="54025" s="1"/>
  <c r="P359" i="54026" s="1"/>
  <c r="P359" i="54027" s="1"/>
  <c r="P358" i="54023"/>
  <c r="P358" i="54024" s="1"/>
  <c r="P358" i="54025" s="1"/>
  <c r="P358" i="54026" s="1"/>
  <c r="P358" i="54027" s="1"/>
  <c r="P357" i="54023"/>
  <c r="P357" i="54024" s="1"/>
  <c r="P357" i="54025" s="1"/>
  <c r="P357" i="54026" s="1"/>
  <c r="P357" i="54027" s="1"/>
  <c r="P356" i="54023"/>
  <c r="P356" i="54024" s="1"/>
  <c r="P356" i="54025" s="1"/>
  <c r="P356" i="54026" s="1"/>
  <c r="P356" i="54027" s="1"/>
  <c r="P355" i="54023"/>
  <c r="P354" i="54023"/>
  <c r="P353" i="54023"/>
  <c r="P353" i="54024" s="1"/>
  <c r="P353" i="54025" s="1"/>
  <c r="P353" i="54026" s="1"/>
  <c r="P353" i="54027" s="1"/>
  <c r="P352" i="54023"/>
  <c r="P351" i="54023"/>
  <c r="P351" i="54024" s="1"/>
  <c r="P351" i="54025" s="1"/>
  <c r="P351" i="54026" s="1"/>
  <c r="P351" i="54027" s="1"/>
  <c r="P350" i="54023"/>
  <c r="N366" i="54023"/>
  <c r="N366" i="54024" s="1"/>
  <c r="N366" i="54025" s="1"/>
  <c r="N366" i="54026" s="1"/>
  <c r="N366" i="54027" s="1"/>
  <c r="N365" i="54023"/>
  <c r="N365" i="54024" s="1"/>
  <c r="N365" i="54025" s="1"/>
  <c r="N365" i="54026" s="1"/>
  <c r="N365" i="54027" s="1"/>
  <c r="N364" i="54023"/>
  <c r="N364" i="54024" s="1"/>
  <c r="N364" i="54025" s="1"/>
  <c r="N364" i="54026" s="1"/>
  <c r="N364" i="54027" s="1"/>
  <c r="N363" i="54023"/>
  <c r="N363" i="54024" s="1"/>
  <c r="N363" i="54025" s="1"/>
  <c r="N363" i="54026" s="1"/>
  <c r="N363" i="54027" s="1"/>
  <c r="N362" i="54023"/>
  <c r="N362" i="54024" s="1"/>
  <c r="N362" i="54025" s="1"/>
  <c r="N362" i="54026" s="1"/>
  <c r="N362" i="54027" s="1"/>
  <c r="N361" i="54023"/>
  <c r="N361" i="54024" s="1"/>
  <c r="N361" i="54025" s="1"/>
  <c r="N361" i="54026" s="1"/>
  <c r="N361" i="54027" s="1"/>
  <c r="N360" i="54023"/>
  <c r="N360" i="54024" s="1"/>
  <c r="N360" i="54025" s="1"/>
  <c r="N360" i="54026" s="1"/>
  <c r="N360" i="54027" s="1"/>
  <c r="N359" i="54023"/>
  <c r="N359" i="54024" s="1"/>
  <c r="N359" i="54025" s="1"/>
  <c r="N359" i="54026" s="1"/>
  <c r="N359" i="54027" s="1"/>
  <c r="N358" i="54023"/>
  <c r="N358" i="54024" s="1"/>
  <c r="N358" i="54025" s="1"/>
  <c r="N358" i="54026" s="1"/>
  <c r="N358" i="54027" s="1"/>
  <c r="N357" i="54023"/>
  <c r="N357" i="54024" s="1"/>
  <c r="N357" i="54025" s="1"/>
  <c r="N357" i="54026" s="1"/>
  <c r="N357" i="54027" s="1"/>
  <c r="N356" i="54023"/>
  <c r="N356" i="54024" s="1"/>
  <c r="N356" i="54025" s="1"/>
  <c r="N356" i="54026" s="1"/>
  <c r="N356" i="54027" s="1"/>
  <c r="N355" i="54023"/>
  <c r="N354" i="54023"/>
  <c r="N353" i="54023"/>
  <c r="N353" i="54024" s="1"/>
  <c r="N353" i="54025" s="1"/>
  <c r="N353" i="54026" s="1"/>
  <c r="N353" i="54027" s="1"/>
  <c r="N352" i="54023"/>
  <c r="N352" i="54024" s="1"/>
  <c r="N352" i="54025" s="1"/>
  <c r="N352" i="54026" s="1"/>
  <c r="N352" i="54027" s="1"/>
  <c r="N351" i="54023"/>
  <c r="N350" i="54023"/>
  <c r="N350" i="54024" s="1"/>
  <c r="N350" i="54025" s="1"/>
  <c r="N350" i="54026" s="1"/>
  <c r="N350" i="54027" s="1"/>
  <c r="L366" i="54023"/>
  <c r="L366" i="54024" s="1"/>
  <c r="L366" i="54025" s="1"/>
  <c r="L366" i="54026" s="1"/>
  <c r="L366" i="54027" s="1"/>
  <c r="L365" i="54023"/>
  <c r="L365" i="54024" s="1"/>
  <c r="L365" i="54025" s="1"/>
  <c r="L365" i="54026" s="1"/>
  <c r="L365" i="54027" s="1"/>
  <c r="L364" i="54023"/>
  <c r="L364" i="54024" s="1"/>
  <c r="L364" i="54025" s="1"/>
  <c r="L364" i="54026" s="1"/>
  <c r="L364" i="54027" s="1"/>
  <c r="L363" i="54023"/>
  <c r="L363" i="54024" s="1"/>
  <c r="L363" i="54025" s="1"/>
  <c r="L363" i="54026" s="1"/>
  <c r="L363" i="54027" s="1"/>
  <c r="L362" i="54023"/>
  <c r="L362" i="54024" s="1"/>
  <c r="L362" i="54025" s="1"/>
  <c r="L362" i="54026" s="1"/>
  <c r="L362" i="54027" s="1"/>
  <c r="L361" i="54023"/>
  <c r="L360" i="54023"/>
  <c r="L360" i="54024" s="1"/>
  <c r="L360" i="54025" s="1"/>
  <c r="L360" i="54026" s="1"/>
  <c r="L360" i="54027" s="1"/>
  <c r="L359" i="54023"/>
  <c r="L359" i="54024" s="1"/>
  <c r="L359" i="54025" s="1"/>
  <c r="L359" i="54026" s="1"/>
  <c r="L359" i="54027" s="1"/>
  <c r="L358" i="54023"/>
  <c r="L358" i="54024" s="1"/>
  <c r="L358" i="54025" s="1"/>
  <c r="L358" i="54026" s="1"/>
  <c r="L358" i="54027" s="1"/>
  <c r="L357" i="54023"/>
  <c r="L356" i="54023"/>
  <c r="L355" i="54023"/>
  <c r="L355" i="54024" s="1"/>
  <c r="L355" i="54025" s="1"/>
  <c r="L355" i="54026" s="1"/>
  <c r="L355" i="54027" s="1"/>
  <c r="L354" i="54023"/>
  <c r="L354" i="54024" s="1"/>
  <c r="L354" i="54025" s="1"/>
  <c r="L354" i="54026" s="1"/>
  <c r="L354" i="54027" s="1"/>
  <c r="L353" i="54023"/>
  <c r="L353" i="54024" s="1"/>
  <c r="L353" i="54025" s="1"/>
  <c r="L353" i="54026" s="1"/>
  <c r="L353" i="54027" s="1"/>
  <c r="L352" i="54023"/>
  <c r="L352" i="54024" s="1"/>
  <c r="L352" i="54025" s="1"/>
  <c r="L352" i="54026" s="1"/>
  <c r="L352" i="54027" s="1"/>
  <c r="L351" i="54023"/>
  <c r="L350" i="54023"/>
  <c r="L350" i="54024" s="1"/>
  <c r="L350" i="54025" s="1"/>
  <c r="L350" i="54026" s="1"/>
  <c r="L350" i="54027" s="1"/>
  <c r="J366" i="54023"/>
  <c r="J365" i="54023"/>
  <c r="J364" i="54023"/>
  <c r="J363" i="54023"/>
  <c r="J362" i="54023"/>
  <c r="J361" i="54023"/>
  <c r="J360" i="54023"/>
  <c r="J359" i="54023"/>
  <c r="J358" i="54023"/>
  <c r="J357" i="54023"/>
  <c r="J356" i="54023"/>
  <c r="J355" i="54023"/>
  <c r="J355" i="54024" s="1"/>
  <c r="J355" i="54025" s="1"/>
  <c r="J355" i="54026" s="1"/>
  <c r="J355" i="54027" s="1"/>
  <c r="J354" i="54023"/>
  <c r="J353" i="54023"/>
  <c r="J352" i="54023"/>
  <c r="J352" i="54024" s="1"/>
  <c r="J352" i="54025" s="1"/>
  <c r="J352" i="54026" s="1"/>
  <c r="J352" i="54027" s="1"/>
  <c r="J351" i="54023"/>
  <c r="J350" i="54023"/>
  <c r="H366" i="54023"/>
  <c r="H366" i="54024" s="1"/>
  <c r="H366" i="54025" s="1"/>
  <c r="H366" i="54026" s="1"/>
  <c r="H366" i="54027" s="1"/>
  <c r="H365" i="54023"/>
  <c r="H365" i="54024" s="1"/>
  <c r="H365" i="54025" s="1"/>
  <c r="H365" i="54026" s="1"/>
  <c r="H365" i="54027" s="1"/>
  <c r="H364" i="54023"/>
  <c r="H364" i="54024" s="1"/>
  <c r="H364" i="54025" s="1"/>
  <c r="H364" i="54026" s="1"/>
  <c r="H364" i="54027" s="1"/>
  <c r="H363" i="54023"/>
  <c r="H363" i="54024" s="1"/>
  <c r="H363" i="54025" s="1"/>
  <c r="H363" i="54026" s="1"/>
  <c r="H363" i="54027" s="1"/>
  <c r="H362" i="54023"/>
  <c r="H362" i="54024" s="1"/>
  <c r="H362" i="54025" s="1"/>
  <c r="H362" i="54026" s="1"/>
  <c r="H362" i="54027" s="1"/>
  <c r="H361" i="54023"/>
  <c r="H361" i="54024" s="1"/>
  <c r="H361" i="54025" s="1"/>
  <c r="H361" i="54026" s="1"/>
  <c r="H361" i="54027" s="1"/>
  <c r="H360" i="54023"/>
  <c r="H360" i="54024" s="1"/>
  <c r="H360" i="54025" s="1"/>
  <c r="H360" i="54026" s="1"/>
  <c r="H360" i="54027" s="1"/>
  <c r="H359" i="54023"/>
  <c r="H359" i="54024" s="1"/>
  <c r="H359" i="54025" s="1"/>
  <c r="H359" i="54026" s="1"/>
  <c r="H359" i="54027" s="1"/>
  <c r="H358" i="54023"/>
  <c r="H358" i="54024" s="1"/>
  <c r="H358" i="54025" s="1"/>
  <c r="H358" i="54026" s="1"/>
  <c r="H358" i="54027" s="1"/>
  <c r="H357" i="54023"/>
  <c r="H356" i="54023"/>
  <c r="H355" i="54023"/>
  <c r="H355" i="54024" s="1"/>
  <c r="H355" i="54025" s="1"/>
  <c r="H355" i="54026" s="1"/>
  <c r="H355" i="54027" s="1"/>
  <c r="H354" i="54023"/>
  <c r="H354" i="54024" s="1"/>
  <c r="H354" i="54025" s="1"/>
  <c r="H354" i="54026" s="1"/>
  <c r="H354" i="54027" s="1"/>
  <c r="H353" i="54023"/>
  <c r="H353" i="54024" s="1"/>
  <c r="H353" i="54025" s="1"/>
  <c r="H353" i="54026" s="1"/>
  <c r="H353" i="54027" s="1"/>
  <c r="H352" i="54023"/>
  <c r="H352" i="54024" s="1"/>
  <c r="H352" i="54025" s="1"/>
  <c r="H352" i="54026" s="1"/>
  <c r="H352" i="54027" s="1"/>
  <c r="H351" i="54023"/>
  <c r="H351" i="54024" s="1"/>
  <c r="H351" i="54025" s="1"/>
  <c r="H351" i="54026" s="1"/>
  <c r="H351" i="54027" s="1"/>
  <c r="H350" i="54023"/>
  <c r="H350" i="54024" s="1"/>
  <c r="H350" i="54025" s="1"/>
  <c r="H350" i="54026" s="1"/>
  <c r="H350" i="54027" s="1"/>
  <c r="F366" i="54023"/>
  <c r="F366" i="54024" s="1"/>
  <c r="F366" i="54025" s="1"/>
  <c r="F366" i="54026" s="1"/>
  <c r="F366" i="54027" s="1"/>
  <c r="F365" i="54023"/>
  <c r="F365" i="54024" s="1"/>
  <c r="F365" i="54025" s="1"/>
  <c r="F365" i="54026" s="1"/>
  <c r="F365" i="54027" s="1"/>
  <c r="F364" i="54023"/>
  <c r="F364" i="54024" s="1"/>
  <c r="F364" i="54025" s="1"/>
  <c r="F364" i="54026" s="1"/>
  <c r="F364" i="54027" s="1"/>
  <c r="F363" i="54023"/>
  <c r="F362" i="54023"/>
  <c r="F361" i="54023"/>
  <c r="F360" i="54023"/>
  <c r="F360" i="54024" s="1"/>
  <c r="F360" i="54025" s="1"/>
  <c r="F360" i="54026" s="1"/>
  <c r="F360" i="54027" s="1"/>
  <c r="F359" i="54023"/>
  <c r="F359" i="54024" s="1"/>
  <c r="F359" i="54025" s="1"/>
  <c r="F359" i="54026" s="1"/>
  <c r="F359" i="54027" s="1"/>
  <c r="F358" i="54023"/>
  <c r="F357" i="54023"/>
  <c r="F356" i="54023"/>
  <c r="F355" i="54023"/>
  <c r="F354" i="54023"/>
  <c r="F354" i="54024" s="1"/>
  <c r="F354" i="54025" s="1"/>
  <c r="F354" i="54026" s="1"/>
  <c r="F354" i="54027" s="1"/>
  <c r="F353" i="54023"/>
  <c r="F352" i="54023"/>
  <c r="F352" i="54024" s="1"/>
  <c r="F352" i="54025" s="1"/>
  <c r="F352" i="54026" s="1"/>
  <c r="F352" i="54027" s="1"/>
  <c r="F351" i="54023"/>
  <c r="F350" i="54023"/>
  <c r="F350" i="54024" s="1"/>
  <c r="F350" i="54025" s="1"/>
  <c r="F350" i="54026" s="1"/>
  <c r="F350" i="54027" s="1"/>
  <c r="P339" i="54023"/>
  <c r="P339" i="54024" s="1"/>
  <c r="P339" i="54025" s="1"/>
  <c r="P339" i="54026" s="1"/>
  <c r="P339" i="54027" s="1"/>
  <c r="P338" i="54023"/>
  <c r="P338" i="54024" s="1"/>
  <c r="P338" i="54025" s="1"/>
  <c r="P338" i="54026" s="1"/>
  <c r="P338" i="54027" s="1"/>
  <c r="P337" i="54023"/>
  <c r="P337" i="54024" s="1"/>
  <c r="P337" i="54025" s="1"/>
  <c r="P337" i="54026" s="1"/>
  <c r="P337" i="54027" s="1"/>
  <c r="P336" i="54023"/>
  <c r="P336" i="54024" s="1"/>
  <c r="P336" i="54025" s="1"/>
  <c r="P336" i="54026" s="1"/>
  <c r="P336" i="54027" s="1"/>
  <c r="P335" i="54023"/>
  <c r="P335" i="54024" s="1"/>
  <c r="P335" i="54025" s="1"/>
  <c r="P335" i="54026" s="1"/>
  <c r="P335" i="54027" s="1"/>
  <c r="P334" i="54023"/>
  <c r="P334" i="54024" s="1"/>
  <c r="P334" i="54025" s="1"/>
  <c r="P334" i="54026" s="1"/>
  <c r="P334" i="54027" s="1"/>
  <c r="P333" i="54023"/>
  <c r="P333" i="54024" s="1"/>
  <c r="P333" i="54025" s="1"/>
  <c r="P333" i="54026" s="1"/>
  <c r="P333" i="54027" s="1"/>
  <c r="P332" i="54023"/>
  <c r="P332" i="54024" s="1"/>
  <c r="P332" i="54025" s="1"/>
  <c r="P332" i="54026" s="1"/>
  <c r="P332" i="54027" s="1"/>
  <c r="P331" i="54023"/>
  <c r="P331" i="54024" s="1"/>
  <c r="P331" i="54025" s="1"/>
  <c r="P331" i="54026" s="1"/>
  <c r="P331" i="54027" s="1"/>
  <c r="P330" i="54023"/>
  <c r="P330" i="54024" s="1"/>
  <c r="P330" i="54025" s="1"/>
  <c r="P330" i="54026" s="1"/>
  <c r="P330" i="54027" s="1"/>
  <c r="P329" i="54023"/>
  <c r="P329" i="54024" s="1"/>
  <c r="P329" i="54025" s="1"/>
  <c r="P329" i="54026" s="1"/>
  <c r="P329" i="54027" s="1"/>
  <c r="P328" i="54023"/>
  <c r="P327" i="54023"/>
  <c r="P326" i="54023"/>
  <c r="P326" i="54024" s="1"/>
  <c r="P326" i="54025" s="1"/>
  <c r="P326" i="54026" s="1"/>
  <c r="P326" i="54027" s="1"/>
  <c r="P325" i="54023"/>
  <c r="P325" i="54024" s="1"/>
  <c r="P325" i="54025" s="1"/>
  <c r="P325" i="54026" s="1"/>
  <c r="P325" i="54027" s="1"/>
  <c r="P324" i="54023"/>
  <c r="P324" i="54024" s="1"/>
  <c r="P324" i="54025" s="1"/>
  <c r="P324" i="54026" s="1"/>
  <c r="P324" i="54027" s="1"/>
  <c r="P323" i="54023"/>
  <c r="P323" i="54024" s="1"/>
  <c r="P323" i="54025" s="1"/>
  <c r="P323" i="54026" s="1"/>
  <c r="P323" i="54027" s="1"/>
  <c r="P322" i="54023"/>
  <c r="P321" i="54023"/>
  <c r="P320" i="54023"/>
  <c r="P319" i="54023"/>
  <c r="P319" i="54024" s="1"/>
  <c r="P319" i="54025" s="1"/>
  <c r="P319" i="54026" s="1"/>
  <c r="P319" i="54027" s="1"/>
  <c r="P318" i="54023"/>
  <c r="P318" i="54024" s="1"/>
  <c r="P318" i="54025" s="1"/>
  <c r="P318" i="54026" s="1"/>
  <c r="P318" i="54027" s="1"/>
  <c r="P317" i="54023"/>
  <c r="P317" i="54024" s="1"/>
  <c r="P317" i="54025" s="1"/>
  <c r="P317" i="54026" s="1"/>
  <c r="P317" i="54027" s="1"/>
  <c r="P316" i="54023"/>
  <c r="P315" i="54023"/>
  <c r="P314" i="54023"/>
  <c r="P314" i="54024" s="1"/>
  <c r="P314" i="54025" s="1"/>
  <c r="P314" i="54026" s="1"/>
  <c r="P314" i="54027" s="1"/>
  <c r="N339" i="54023"/>
  <c r="N339" i="54024" s="1"/>
  <c r="N339" i="54025" s="1"/>
  <c r="N339" i="54026" s="1"/>
  <c r="N339" i="54027" s="1"/>
  <c r="N338" i="54023"/>
  <c r="N338" i="54024" s="1"/>
  <c r="N338" i="54025" s="1"/>
  <c r="N338" i="54026" s="1"/>
  <c r="N338" i="54027" s="1"/>
  <c r="N337" i="54023"/>
  <c r="N337" i="54024" s="1"/>
  <c r="N337" i="54025" s="1"/>
  <c r="N337" i="54026" s="1"/>
  <c r="N337" i="54027" s="1"/>
  <c r="N336" i="54023"/>
  <c r="N336" i="54024" s="1"/>
  <c r="N336" i="54025" s="1"/>
  <c r="N336" i="54026" s="1"/>
  <c r="N336" i="54027" s="1"/>
  <c r="N335" i="54023"/>
  <c r="N335" i="54024" s="1"/>
  <c r="N335" i="54025" s="1"/>
  <c r="N335" i="54026" s="1"/>
  <c r="N335" i="54027" s="1"/>
  <c r="N334" i="54023"/>
  <c r="N334" i="54024" s="1"/>
  <c r="N334" i="54025" s="1"/>
  <c r="N334" i="54026" s="1"/>
  <c r="N334" i="54027" s="1"/>
  <c r="N333" i="54023"/>
  <c r="N333" i="54024" s="1"/>
  <c r="N333" i="54025" s="1"/>
  <c r="N333" i="54026" s="1"/>
  <c r="N333" i="54027" s="1"/>
  <c r="N332" i="54023"/>
  <c r="N332" i="54024" s="1"/>
  <c r="N332" i="54025" s="1"/>
  <c r="N332" i="54026" s="1"/>
  <c r="N332" i="54027" s="1"/>
  <c r="N331" i="54023"/>
  <c r="N331" i="54024" s="1"/>
  <c r="N331" i="54025" s="1"/>
  <c r="N331" i="54026" s="1"/>
  <c r="N331" i="54027" s="1"/>
  <c r="N330" i="54023"/>
  <c r="N330" i="54024" s="1"/>
  <c r="N330" i="54025" s="1"/>
  <c r="N330" i="54026" s="1"/>
  <c r="N330" i="54027" s="1"/>
  <c r="N329" i="54023"/>
  <c r="N329" i="54024" s="1"/>
  <c r="N329" i="54025" s="1"/>
  <c r="N329" i="54026" s="1"/>
  <c r="N329" i="54027" s="1"/>
  <c r="N328" i="54023"/>
  <c r="N328" i="54024" s="1"/>
  <c r="N328" i="54025" s="1"/>
  <c r="N328" i="54026" s="1"/>
  <c r="N328" i="54027" s="1"/>
  <c r="N327" i="54023"/>
  <c r="N327" i="54024" s="1"/>
  <c r="N327" i="54025" s="1"/>
  <c r="N327" i="54026" s="1"/>
  <c r="N327" i="54027" s="1"/>
  <c r="N326" i="54023"/>
  <c r="N326" i="54024" s="1"/>
  <c r="N326" i="54025" s="1"/>
  <c r="N326" i="54026" s="1"/>
  <c r="N326" i="54027" s="1"/>
  <c r="N325" i="54023"/>
  <c r="N325" i="54024" s="1"/>
  <c r="N325" i="54025" s="1"/>
  <c r="N325" i="54026" s="1"/>
  <c r="N325" i="54027" s="1"/>
  <c r="N324" i="54023"/>
  <c r="N324" i="54024" s="1"/>
  <c r="N324" i="54025" s="1"/>
  <c r="N324" i="54026" s="1"/>
  <c r="N324" i="54027" s="1"/>
  <c r="N323" i="54023"/>
  <c r="N323" i="54024" s="1"/>
  <c r="N323" i="54025" s="1"/>
  <c r="N323" i="54026" s="1"/>
  <c r="N323" i="54027" s="1"/>
  <c r="N322" i="54023"/>
  <c r="N322" i="54024" s="1"/>
  <c r="N322" i="54025" s="1"/>
  <c r="N322" i="54026" s="1"/>
  <c r="N322" i="54027" s="1"/>
  <c r="N321" i="54023"/>
  <c r="N321" i="54024" s="1"/>
  <c r="N321" i="54025" s="1"/>
  <c r="N321" i="54026" s="1"/>
  <c r="N321" i="54027" s="1"/>
  <c r="N320" i="54023"/>
  <c r="N320" i="54024" s="1"/>
  <c r="N320" i="54025" s="1"/>
  <c r="N320" i="54026" s="1"/>
  <c r="N320" i="54027" s="1"/>
  <c r="N319" i="54023"/>
  <c r="N319" i="54024" s="1"/>
  <c r="N319" i="54025" s="1"/>
  <c r="N319" i="54026" s="1"/>
  <c r="N319" i="54027" s="1"/>
  <c r="N318" i="54023"/>
  <c r="N317" i="54023"/>
  <c r="N316" i="54023"/>
  <c r="N315" i="54023"/>
  <c r="N315" i="54024" s="1"/>
  <c r="N315" i="54025" s="1"/>
  <c r="N315" i="54026" s="1"/>
  <c r="N315" i="54027" s="1"/>
  <c r="N314" i="54023"/>
  <c r="N314" i="54024" s="1"/>
  <c r="N314" i="54025" s="1"/>
  <c r="N314" i="54026" s="1"/>
  <c r="N314" i="54027" s="1"/>
  <c r="L339" i="54023"/>
  <c r="L339" i="54024" s="1"/>
  <c r="L339" i="54025" s="1"/>
  <c r="L339" i="54026" s="1"/>
  <c r="L339" i="54027" s="1"/>
  <c r="L338" i="54023"/>
  <c r="L338" i="54024" s="1"/>
  <c r="L338" i="54025" s="1"/>
  <c r="L338" i="54026" s="1"/>
  <c r="L338" i="54027" s="1"/>
  <c r="L337" i="54023"/>
  <c r="L337" i="54024" s="1"/>
  <c r="L337" i="54025" s="1"/>
  <c r="L337" i="54026" s="1"/>
  <c r="L337" i="54027" s="1"/>
  <c r="L336" i="54023"/>
  <c r="L336" i="54024" s="1"/>
  <c r="L336" i="54025" s="1"/>
  <c r="L336" i="54026" s="1"/>
  <c r="L336" i="54027" s="1"/>
  <c r="L335" i="54023"/>
  <c r="L335" i="54024" s="1"/>
  <c r="L335" i="54025" s="1"/>
  <c r="L335" i="54026" s="1"/>
  <c r="L335" i="54027" s="1"/>
  <c r="L334" i="54023"/>
  <c r="L334" i="54024" s="1"/>
  <c r="L334" i="54025" s="1"/>
  <c r="L334" i="54026" s="1"/>
  <c r="L334" i="54027" s="1"/>
  <c r="L333" i="54023"/>
  <c r="L333" i="54024" s="1"/>
  <c r="L333" i="54025" s="1"/>
  <c r="L333" i="54026" s="1"/>
  <c r="L333" i="54027" s="1"/>
  <c r="L332" i="54023"/>
  <c r="L332" i="54024" s="1"/>
  <c r="L332" i="54025" s="1"/>
  <c r="L332" i="54026" s="1"/>
  <c r="L332" i="54027" s="1"/>
  <c r="L331" i="54023"/>
  <c r="L331" i="54024" s="1"/>
  <c r="L331" i="54025" s="1"/>
  <c r="L331" i="54026" s="1"/>
  <c r="L331" i="54027" s="1"/>
  <c r="L330" i="54023"/>
  <c r="L330" i="54024" s="1"/>
  <c r="L330" i="54025" s="1"/>
  <c r="L330" i="54026" s="1"/>
  <c r="L330" i="54027" s="1"/>
  <c r="L329" i="54023"/>
  <c r="L329" i="54024" s="1"/>
  <c r="L329" i="54025" s="1"/>
  <c r="L329" i="54026" s="1"/>
  <c r="L329" i="54027" s="1"/>
  <c r="L328" i="54023"/>
  <c r="L328" i="54024" s="1"/>
  <c r="L328" i="54025" s="1"/>
  <c r="L328" i="54026" s="1"/>
  <c r="L328" i="54027" s="1"/>
  <c r="L327" i="54023"/>
  <c r="L327" i="54024" s="1"/>
  <c r="L327" i="54025" s="1"/>
  <c r="L327" i="54026" s="1"/>
  <c r="L327" i="54027" s="1"/>
  <c r="L326" i="54023"/>
  <c r="L326" i="54024" s="1"/>
  <c r="L326" i="54025" s="1"/>
  <c r="L326" i="54026" s="1"/>
  <c r="L326" i="54027" s="1"/>
  <c r="L325" i="54023"/>
  <c r="L325" i="54024" s="1"/>
  <c r="L325" i="54025" s="1"/>
  <c r="L325" i="54026" s="1"/>
  <c r="L325" i="54027" s="1"/>
  <c r="L324" i="54023"/>
  <c r="L324" i="54024" s="1"/>
  <c r="L324" i="54025" s="1"/>
  <c r="L324" i="54026" s="1"/>
  <c r="L324" i="54027" s="1"/>
  <c r="L323" i="54023"/>
  <c r="L323" i="54024" s="1"/>
  <c r="L323" i="54025" s="1"/>
  <c r="L323" i="54026" s="1"/>
  <c r="L323" i="54027" s="1"/>
  <c r="L322" i="54023"/>
  <c r="L322" i="54024" s="1"/>
  <c r="L322" i="54025" s="1"/>
  <c r="L322" i="54026" s="1"/>
  <c r="L322" i="54027" s="1"/>
  <c r="L321" i="54023"/>
  <c r="L320" i="54023"/>
  <c r="L320" i="54024" s="1"/>
  <c r="L320" i="54025" s="1"/>
  <c r="L320" i="54026" s="1"/>
  <c r="L320" i="54027" s="1"/>
  <c r="L319" i="54023"/>
  <c r="L319" i="54024" s="1"/>
  <c r="L319" i="54025" s="1"/>
  <c r="L319" i="54026" s="1"/>
  <c r="L319" i="54027" s="1"/>
  <c r="L318" i="54023"/>
  <c r="L317" i="54023"/>
  <c r="L317" i="54024" s="1"/>
  <c r="L317" i="54025" s="1"/>
  <c r="L317" i="54026" s="1"/>
  <c r="L317" i="54027" s="1"/>
  <c r="L316" i="54023"/>
  <c r="L315" i="54023"/>
  <c r="L314" i="54023"/>
  <c r="J339" i="54023"/>
  <c r="J338" i="54023"/>
  <c r="J337" i="54023"/>
  <c r="J336" i="54023"/>
  <c r="J335" i="54023"/>
  <c r="J334" i="54023"/>
  <c r="J333" i="54023"/>
  <c r="J333" i="54024" s="1"/>
  <c r="J333" i="54025" s="1"/>
  <c r="J333" i="54026" s="1"/>
  <c r="J333" i="54027" s="1"/>
  <c r="J332" i="54023"/>
  <c r="J331" i="54023"/>
  <c r="J330" i="54023"/>
  <c r="J329" i="54023"/>
  <c r="J328" i="54023"/>
  <c r="J327" i="54023"/>
  <c r="J326" i="54023"/>
  <c r="J325" i="54023"/>
  <c r="J324" i="54023"/>
  <c r="J323" i="54023"/>
  <c r="J322" i="54023"/>
  <c r="J322" i="54024" s="1"/>
  <c r="J322" i="54025" s="1"/>
  <c r="J322" i="54026" s="1"/>
  <c r="J322" i="54027" s="1"/>
  <c r="J321" i="54023"/>
  <c r="J320" i="54023"/>
  <c r="J319" i="54023"/>
  <c r="J318" i="54023"/>
  <c r="J317" i="54023"/>
  <c r="J317" i="54024" s="1"/>
  <c r="J317" i="54025" s="1"/>
  <c r="J317" i="54026" s="1"/>
  <c r="J317" i="54027" s="1"/>
  <c r="J316" i="54023"/>
  <c r="J316" i="54024" s="1"/>
  <c r="J316" i="54025" s="1"/>
  <c r="J316" i="54026" s="1"/>
  <c r="J316" i="54027" s="1"/>
  <c r="J315" i="54023"/>
  <c r="J315" i="54024" s="1"/>
  <c r="J315" i="54025" s="1"/>
  <c r="J315" i="54026" s="1"/>
  <c r="J315" i="54027" s="1"/>
  <c r="J314" i="54023"/>
  <c r="H339" i="54023"/>
  <c r="H338" i="54023"/>
  <c r="H337" i="54023"/>
  <c r="H337" i="54024" s="1"/>
  <c r="H337" i="54025" s="1"/>
  <c r="H337" i="54026" s="1"/>
  <c r="H337" i="54027" s="1"/>
  <c r="H336" i="54023"/>
  <c r="H335" i="54023"/>
  <c r="H334" i="54023"/>
  <c r="H333" i="54023"/>
  <c r="H332" i="54023"/>
  <c r="H331" i="54023"/>
  <c r="H330" i="54023"/>
  <c r="H330" i="54024" s="1"/>
  <c r="H330" i="54025" s="1"/>
  <c r="H330" i="54026" s="1"/>
  <c r="H330" i="54027" s="1"/>
  <c r="H329" i="54023"/>
  <c r="H329" i="54024" s="1"/>
  <c r="H329" i="54025" s="1"/>
  <c r="H329" i="54026" s="1"/>
  <c r="H329" i="54027" s="1"/>
  <c r="H328" i="54023"/>
  <c r="H328" i="54024" s="1"/>
  <c r="H328" i="54025" s="1"/>
  <c r="H328" i="54026" s="1"/>
  <c r="H328" i="54027" s="1"/>
  <c r="H327" i="54023"/>
  <c r="H326" i="54023"/>
  <c r="H325" i="54023"/>
  <c r="H325" i="54024" s="1"/>
  <c r="H325" i="54025" s="1"/>
  <c r="H325" i="54026" s="1"/>
  <c r="H325" i="54027" s="1"/>
  <c r="H324" i="54023"/>
  <c r="H323" i="54023"/>
  <c r="H323" i="54024" s="1"/>
  <c r="H323" i="54025" s="1"/>
  <c r="H323" i="54026" s="1"/>
  <c r="H323" i="54027" s="1"/>
  <c r="H322" i="54023"/>
  <c r="H322" i="54024" s="1"/>
  <c r="H322" i="54025" s="1"/>
  <c r="H322" i="54026" s="1"/>
  <c r="H322" i="54027" s="1"/>
  <c r="H321" i="54023"/>
  <c r="H321" i="54024" s="1"/>
  <c r="H321" i="54025" s="1"/>
  <c r="H321" i="54026" s="1"/>
  <c r="H321" i="54027" s="1"/>
  <c r="H320" i="54023"/>
  <c r="H320" i="54024" s="1"/>
  <c r="H320" i="54025" s="1"/>
  <c r="H320" i="54026" s="1"/>
  <c r="H320" i="54027" s="1"/>
  <c r="H319" i="54023"/>
  <c r="H318" i="54023"/>
  <c r="H317" i="54023"/>
  <c r="H317" i="54024" s="1"/>
  <c r="H317" i="54025" s="1"/>
  <c r="H317" i="54026" s="1"/>
  <c r="H317" i="54027" s="1"/>
  <c r="H316" i="54023"/>
  <c r="H316" i="54024" s="1"/>
  <c r="H316" i="54025" s="1"/>
  <c r="H316" i="54026" s="1"/>
  <c r="H316" i="54027" s="1"/>
  <c r="H315" i="54023"/>
  <c r="H315" i="54024" s="1"/>
  <c r="H315" i="54025" s="1"/>
  <c r="H315" i="54026" s="1"/>
  <c r="H315" i="54027" s="1"/>
  <c r="H314" i="54023"/>
  <c r="H314" i="54024" s="1"/>
  <c r="H314" i="54025" s="1"/>
  <c r="H314" i="54026" s="1"/>
  <c r="H314" i="54027" s="1"/>
  <c r="F339" i="54023"/>
  <c r="F339" i="54024" s="1"/>
  <c r="F339" i="54025" s="1"/>
  <c r="F339" i="54026" s="1"/>
  <c r="F339" i="54027" s="1"/>
  <c r="F338" i="54023"/>
  <c r="F338" i="54024" s="1"/>
  <c r="F338" i="54025" s="1"/>
  <c r="F338" i="54026" s="1"/>
  <c r="F338" i="54027" s="1"/>
  <c r="F337" i="54023"/>
  <c r="F337" i="54024" s="1"/>
  <c r="F337" i="54025" s="1"/>
  <c r="F337" i="54026" s="1"/>
  <c r="F337" i="54027" s="1"/>
  <c r="F336" i="54023"/>
  <c r="F336" i="54024" s="1"/>
  <c r="F336" i="54025" s="1"/>
  <c r="F336" i="54026" s="1"/>
  <c r="F336" i="54027" s="1"/>
  <c r="F335" i="54023"/>
  <c r="F334" i="54023"/>
  <c r="F333" i="54023"/>
  <c r="F333" i="54024" s="1"/>
  <c r="F333" i="54025" s="1"/>
  <c r="F333" i="54026" s="1"/>
  <c r="F333" i="54027" s="1"/>
  <c r="F332" i="54023"/>
  <c r="F331" i="54023"/>
  <c r="F330" i="54023"/>
  <c r="F329" i="54023"/>
  <c r="F329" i="54024" s="1"/>
  <c r="F329" i="54025" s="1"/>
  <c r="F329" i="54026" s="1"/>
  <c r="F329" i="54027" s="1"/>
  <c r="F328" i="54023"/>
  <c r="F327" i="54023"/>
  <c r="F326" i="54023"/>
  <c r="F325" i="54023"/>
  <c r="F325" i="54024" s="1"/>
  <c r="F325" i="54025" s="1"/>
  <c r="F325" i="54026" s="1"/>
  <c r="F325" i="54027" s="1"/>
  <c r="F324" i="54023"/>
  <c r="F323" i="54023"/>
  <c r="F323" i="54024" s="1"/>
  <c r="F323" i="54025" s="1"/>
  <c r="F323" i="54026" s="1"/>
  <c r="F323" i="54027" s="1"/>
  <c r="F322" i="54023"/>
  <c r="F322" i="54024" s="1"/>
  <c r="F322" i="54025" s="1"/>
  <c r="F322" i="54026" s="1"/>
  <c r="F322" i="54027" s="1"/>
  <c r="F321" i="54023"/>
  <c r="F320" i="54023"/>
  <c r="F319" i="54023"/>
  <c r="F318" i="54023"/>
  <c r="F317" i="54023"/>
  <c r="F317" i="54024" s="1"/>
  <c r="F317" i="54025" s="1"/>
  <c r="F317" i="54026" s="1"/>
  <c r="F317" i="54027" s="1"/>
  <c r="F316" i="54023"/>
  <c r="F316" i="54024" s="1"/>
  <c r="F316" i="54025" s="1"/>
  <c r="F316" i="54026" s="1"/>
  <c r="F316" i="54027" s="1"/>
  <c r="F315" i="54023"/>
  <c r="F315" i="54024" s="1"/>
  <c r="F315" i="54025" s="1"/>
  <c r="F315" i="54026" s="1"/>
  <c r="F315" i="54027" s="1"/>
  <c r="F314" i="54023"/>
  <c r="V303" i="54023"/>
  <c r="V303" i="54024" s="1"/>
  <c r="V303" i="54025" s="1"/>
  <c r="V303" i="54026" s="1"/>
  <c r="V303" i="54027" s="1"/>
  <c r="V302" i="54023"/>
  <c r="V302" i="54024" s="1"/>
  <c r="V302" i="54025" s="1"/>
  <c r="V302" i="54026" s="1"/>
  <c r="V302" i="54027" s="1"/>
  <c r="V301" i="54023"/>
  <c r="V301" i="54024" s="1"/>
  <c r="V301" i="54025" s="1"/>
  <c r="V301" i="54026" s="1"/>
  <c r="V301" i="54027" s="1"/>
  <c r="V300" i="54023"/>
  <c r="V300" i="54024" s="1"/>
  <c r="V300" i="54025" s="1"/>
  <c r="V300" i="54026" s="1"/>
  <c r="V300" i="54027" s="1"/>
  <c r="V299" i="54023"/>
  <c r="V299" i="54024" s="1"/>
  <c r="V299" i="54025" s="1"/>
  <c r="V299" i="54026" s="1"/>
  <c r="V299" i="54027" s="1"/>
  <c r="V298" i="54023"/>
  <c r="V298" i="54024" s="1"/>
  <c r="V298" i="54025" s="1"/>
  <c r="V298" i="54026" s="1"/>
  <c r="V298" i="54027" s="1"/>
  <c r="V297" i="54023"/>
  <c r="V297" i="54024" s="1"/>
  <c r="V297" i="54025" s="1"/>
  <c r="V297" i="54026" s="1"/>
  <c r="V297" i="54027" s="1"/>
  <c r="V296" i="54023"/>
  <c r="V296" i="54024" s="1"/>
  <c r="V296" i="54025" s="1"/>
  <c r="V296" i="54026" s="1"/>
  <c r="V296" i="54027" s="1"/>
  <c r="V295" i="54023"/>
  <c r="V295" i="54024" s="1"/>
  <c r="V295" i="54025" s="1"/>
  <c r="V295" i="54026" s="1"/>
  <c r="V295" i="54027" s="1"/>
  <c r="V294" i="54023"/>
  <c r="V294" i="54024" s="1"/>
  <c r="V294" i="54025" s="1"/>
  <c r="V294" i="54026" s="1"/>
  <c r="V294" i="54027" s="1"/>
  <c r="V293" i="54023"/>
  <c r="V292" i="54023"/>
  <c r="V291" i="54023"/>
  <c r="V290" i="54023"/>
  <c r="V290" i="54024" s="1"/>
  <c r="V290" i="54025" s="1"/>
  <c r="V290" i="54026" s="1"/>
  <c r="V290" i="54027" s="1"/>
  <c r="V289" i="54023"/>
  <c r="V289" i="54024" s="1"/>
  <c r="V289" i="54025" s="1"/>
  <c r="V289" i="54026" s="1"/>
  <c r="V289" i="54027" s="1"/>
  <c r="V288" i="54023"/>
  <c r="V287" i="54023"/>
  <c r="V286" i="54023"/>
  <c r="V285" i="54023"/>
  <c r="V284" i="54023"/>
  <c r="V284" i="54024" s="1"/>
  <c r="V284" i="54025" s="1"/>
  <c r="V284" i="54026" s="1"/>
  <c r="V284" i="54027" s="1"/>
  <c r="V283" i="54023"/>
  <c r="V283" i="54024" s="1"/>
  <c r="V283" i="54025" s="1"/>
  <c r="V283" i="54026" s="1"/>
  <c r="V283" i="54027" s="1"/>
  <c r="V282" i="54023"/>
  <c r="V281" i="54023"/>
  <c r="V280" i="54023"/>
  <c r="V279" i="54023"/>
  <c r="V279" i="54024" s="1"/>
  <c r="V279" i="54025" s="1"/>
  <c r="V279" i="54026" s="1"/>
  <c r="V279" i="54027" s="1"/>
  <c r="T303" i="54023"/>
  <c r="T303" i="54024" s="1"/>
  <c r="T303" i="54025" s="1"/>
  <c r="T303" i="54026" s="1"/>
  <c r="T303" i="54027" s="1"/>
  <c r="T302" i="54023"/>
  <c r="T302" i="54024" s="1"/>
  <c r="T302" i="54025" s="1"/>
  <c r="T302" i="54026" s="1"/>
  <c r="T302" i="54027" s="1"/>
  <c r="T301" i="54023"/>
  <c r="T301" i="54024" s="1"/>
  <c r="T301" i="54025" s="1"/>
  <c r="T301" i="54026" s="1"/>
  <c r="T301" i="54027" s="1"/>
  <c r="T300" i="54023"/>
  <c r="T300" i="54024" s="1"/>
  <c r="T300" i="54025" s="1"/>
  <c r="T300" i="54026" s="1"/>
  <c r="T300" i="54027" s="1"/>
  <c r="T299" i="54023"/>
  <c r="T299" i="54024" s="1"/>
  <c r="T299" i="54025" s="1"/>
  <c r="T299" i="54026" s="1"/>
  <c r="T299" i="54027" s="1"/>
  <c r="T298" i="54023"/>
  <c r="T298" i="54024" s="1"/>
  <c r="T298" i="54025" s="1"/>
  <c r="T298" i="54026" s="1"/>
  <c r="T298" i="54027" s="1"/>
  <c r="T297" i="54023"/>
  <c r="T297" i="54024" s="1"/>
  <c r="T297" i="54025" s="1"/>
  <c r="T297" i="54026" s="1"/>
  <c r="T297" i="54027" s="1"/>
  <c r="T296" i="54023"/>
  <c r="T296" i="54024" s="1"/>
  <c r="T296" i="54025" s="1"/>
  <c r="T296" i="54026" s="1"/>
  <c r="T296" i="54027" s="1"/>
  <c r="T295" i="54023"/>
  <c r="T295" i="54024" s="1"/>
  <c r="T295" i="54025" s="1"/>
  <c r="T295" i="54026" s="1"/>
  <c r="T295" i="54027" s="1"/>
  <c r="T294" i="54023"/>
  <c r="T294" i="54024" s="1"/>
  <c r="T294" i="54025" s="1"/>
  <c r="T294" i="54026" s="1"/>
  <c r="T294" i="54027" s="1"/>
  <c r="T293" i="54023"/>
  <c r="T293" i="54024" s="1"/>
  <c r="T293" i="54025" s="1"/>
  <c r="T293" i="54026" s="1"/>
  <c r="T293" i="54027" s="1"/>
  <c r="T292" i="54023"/>
  <c r="T292" i="54024" s="1"/>
  <c r="T292" i="54025" s="1"/>
  <c r="T292" i="54026" s="1"/>
  <c r="T292" i="54027" s="1"/>
  <c r="T291" i="54023"/>
  <c r="T291" i="54024" s="1"/>
  <c r="T291" i="54025" s="1"/>
  <c r="T291" i="54026" s="1"/>
  <c r="T291" i="54027" s="1"/>
  <c r="T290" i="54023"/>
  <c r="T290" i="54024" s="1"/>
  <c r="T290" i="54025" s="1"/>
  <c r="T290" i="54026" s="1"/>
  <c r="T290" i="54027" s="1"/>
  <c r="T289" i="54023"/>
  <c r="T289" i="54024" s="1"/>
  <c r="T289" i="54025" s="1"/>
  <c r="T289" i="54026" s="1"/>
  <c r="T289" i="54027" s="1"/>
  <c r="T288" i="54023"/>
  <c r="T288" i="54024" s="1"/>
  <c r="T288" i="54025" s="1"/>
  <c r="T288" i="54026" s="1"/>
  <c r="T288" i="54027" s="1"/>
  <c r="T287" i="54023"/>
  <c r="T287" i="54024" s="1"/>
  <c r="T287" i="54025" s="1"/>
  <c r="T287" i="54026" s="1"/>
  <c r="T287" i="54027" s="1"/>
  <c r="T286" i="54023"/>
  <c r="T285" i="54023"/>
  <c r="T284" i="54023"/>
  <c r="T284" i="54024" s="1"/>
  <c r="T284" i="54025" s="1"/>
  <c r="T284" i="54026" s="1"/>
  <c r="T284" i="54027" s="1"/>
  <c r="T283" i="54023"/>
  <c r="T282" i="54023"/>
  <c r="T282" i="54024" s="1"/>
  <c r="T282" i="54025" s="1"/>
  <c r="T282" i="54026" s="1"/>
  <c r="T282" i="54027" s="1"/>
  <c r="T281" i="54023"/>
  <c r="T281" i="54024" s="1"/>
  <c r="T281" i="54025" s="1"/>
  <c r="T281" i="54026" s="1"/>
  <c r="T281" i="54027" s="1"/>
  <c r="T280" i="54023"/>
  <c r="T280" i="54024" s="1"/>
  <c r="T280" i="54025" s="1"/>
  <c r="T280" i="54026" s="1"/>
  <c r="T280" i="54027" s="1"/>
  <c r="T279" i="54023"/>
  <c r="T279" i="54024" s="1"/>
  <c r="T279" i="54025" s="1"/>
  <c r="T279" i="54026" s="1"/>
  <c r="T279" i="54027" s="1"/>
  <c r="R303" i="54023"/>
  <c r="R303" i="54024" s="1"/>
  <c r="R303" i="54025" s="1"/>
  <c r="R303" i="54026" s="1"/>
  <c r="R303" i="54027" s="1"/>
  <c r="R302" i="54023"/>
  <c r="R302" i="54024" s="1"/>
  <c r="R302" i="54025" s="1"/>
  <c r="R302" i="54026" s="1"/>
  <c r="R302" i="54027" s="1"/>
  <c r="R301" i="54023"/>
  <c r="R301" i="54024" s="1"/>
  <c r="R301" i="54025" s="1"/>
  <c r="R301" i="54026" s="1"/>
  <c r="R301" i="54027" s="1"/>
  <c r="R300" i="54023"/>
  <c r="R300" i="54024" s="1"/>
  <c r="R300" i="54025" s="1"/>
  <c r="R300" i="54026" s="1"/>
  <c r="R300" i="54027" s="1"/>
  <c r="R299" i="54023"/>
  <c r="R299" i="54024" s="1"/>
  <c r="R299" i="54025" s="1"/>
  <c r="R299" i="54026" s="1"/>
  <c r="R299" i="54027" s="1"/>
  <c r="R298" i="54023"/>
  <c r="R298" i="54024" s="1"/>
  <c r="R298" i="54025" s="1"/>
  <c r="R298" i="54026" s="1"/>
  <c r="R298" i="54027" s="1"/>
  <c r="R297" i="54023"/>
  <c r="R297" i="54024" s="1"/>
  <c r="R297" i="54025" s="1"/>
  <c r="R297" i="54026" s="1"/>
  <c r="R297" i="54027" s="1"/>
  <c r="R296" i="54023"/>
  <c r="R296" i="54024" s="1"/>
  <c r="R296" i="54025" s="1"/>
  <c r="R296" i="54026" s="1"/>
  <c r="R296" i="54027" s="1"/>
  <c r="R295" i="54023"/>
  <c r="R295" i="54024" s="1"/>
  <c r="R295" i="54025" s="1"/>
  <c r="R295" i="54026" s="1"/>
  <c r="R295" i="54027" s="1"/>
  <c r="R294" i="54023"/>
  <c r="R294" i="54024" s="1"/>
  <c r="R294" i="54025" s="1"/>
  <c r="R294" i="54026" s="1"/>
  <c r="R294" i="54027" s="1"/>
  <c r="R293" i="54023"/>
  <c r="R293" i="54024" s="1"/>
  <c r="R293" i="54025" s="1"/>
  <c r="R293" i="54026" s="1"/>
  <c r="R293" i="54027" s="1"/>
  <c r="R292" i="54023"/>
  <c r="R292" i="54024" s="1"/>
  <c r="R292" i="54025" s="1"/>
  <c r="R292" i="54026" s="1"/>
  <c r="R292" i="54027" s="1"/>
  <c r="R291" i="54023"/>
  <c r="R290" i="54023"/>
  <c r="R290" i="54024" s="1"/>
  <c r="R290" i="54025" s="1"/>
  <c r="R290" i="54026" s="1"/>
  <c r="R290" i="54027" s="1"/>
  <c r="R289" i="54023"/>
  <c r="R289" i="54024" s="1"/>
  <c r="R289" i="54025" s="1"/>
  <c r="R289" i="54026" s="1"/>
  <c r="R289" i="54027" s="1"/>
  <c r="R288" i="54023"/>
  <c r="R288" i="54024" s="1"/>
  <c r="R288" i="54025" s="1"/>
  <c r="R288" i="54026" s="1"/>
  <c r="R288" i="54027" s="1"/>
  <c r="R287" i="54023"/>
  <c r="R287" i="54024" s="1"/>
  <c r="R287" i="54025" s="1"/>
  <c r="R287" i="54026" s="1"/>
  <c r="R287" i="54027" s="1"/>
  <c r="R286" i="54023"/>
  <c r="R286" i="54024" s="1"/>
  <c r="R286" i="54025" s="1"/>
  <c r="R286" i="54026" s="1"/>
  <c r="R286" i="54027" s="1"/>
  <c r="R285" i="54023"/>
  <c r="R285" i="54024" s="1"/>
  <c r="R285" i="54025" s="1"/>
  <c r="R285" i="54026" s="1"/>
  <c r="R285" i="54027" s="1"/>
  <c r="R284" i="54023"/>
  <c r="R284" i="54024" s="1"/>
  <c r="R284" i="54025" s="1"/>
  <c r="R284" i="54026" s="1"/>
  <c r="R284" i="54027" s="1"/>
  <c r="R283" i="54023"/>
  <c r="R282" i="54023"/>
  <c r="R281" i="54023"/>
  <c r="R281" i="54024" s="1"/>
  <c r="R281" i="54025" s="1"/>
  <c r="R281" i="54026" s="1"/>
  <c r="R281" i="54027" s="1"/>
  <c r="R280" i="54023"/>
  <c r="R280" i="54024" s="1"/>
  <c r="R280" i="54025" s="1"/>
  <c r="R280" i="54026" s="1"/>
  <c r="R280" i="54027" s="1"/>
  <c r="R279" i="54023"/>
  <c r="R279" i="54024" s="1"/>
  <c r="R279" i="54025" s="1"/>
  <c r="R279" i="54026" s="1"/>
  <c r="R279" i="54027" s="1"/>
  <c r="P303" i="54023"/>
  <c r="P303" i="54024" s="1"/>
  <c r="P303" i="54025" s="1"/>
  <c r="P303" i="54026" s="1"/>
  <c r="P303" i="54027" s="1"/>
  <c r="P302" i="54023"/>
  <c r="P302" i="54024" s="1"/>
  <c r="P302" i="54025" s="1"/>
  <c r="P302" i="54026" s="1"/>
  <c r="P302" i="54027" s="1"/>
  <c r="P301" i="54023"/>
  <c r="P301" i="54024" s="1"/>
  <c r="P301" i="54025" s="1"/>
  <c r="P301" i="54026" s="1"/>
  <c r="P301" i="54027" s="1"/>
  <c r="P300" i="54023"/>
  <c r="P300" i="54024" s="1"/>
  <c r="P300" i="54025" s="1"/>
  <c r="P300" i="54026" s="1"/>
  <c r="P300" i="54027" s="1"/>
  <c r="P299" i="54023"/>
  <c r="P299" i="54024" s="1"/>
  <c r="P299" i="54025" s="1"/>
  <c r="P299" i="54026" s="1"/>
  <c r="P299" i="54027" s="1"/>
  <c r="P298" i="54023"/>
  <c r="P298" i="54024" s="1"/>
  <c r="P298" i="54025" s="1"/>
  <c r="P298" i="54026" s="1"/>
  <c r="P298" i="54027" s="1"/>
  <c r="P297" i="54023"/>
  <c r="P297" i="54024" s="1"/>
  <c r="P297" i="54025" s="1"/>
  <c r="P297" i="54026" s="1"/>
  <c r="P297" i="54027" s="1"/>
  <c r="P296" i="54023"/>
  <c r="P296" i="54024" s="1"/>
  <c r="P296" i="54025" s="1"/>
  <c r="P296" i="54026" s="1"/>
  <c r="P296" i="54027" s="1"/>
  <c r="P295" i="54023"/>
  <c r="P295" i="54024" s="1"/>
  <c r="P295" i="54025" s="1"/>
  <c r="P295" i="54026" s="1"/>
  <c r="P295" i="54027" s="1"/>
  <c r="P294" i="54023"/>
  <c r="P294" i="54024" s="1"/>
  <c r="P294" i="54025" s="1"/>
  <c r="P294" i="54026" s="1"/>
  <c r="P294" i="54027" s="1"/>
  <c r="P293" i="54023"/>
  <c r="P293" i="54024" s="1"/>
  <c r="P293" i="54025" s="1"/>
  <c r="P293" i="54026" s="1"/>
  <c r="P293" i="54027" s="1"/>
  <c r="P292" i="54023"/>
  <c r="P292" i="54024" s="1"/>
  <c r="P292" i="54025" s="1"/>
  <c r="P292" i="54026" s="1"/>
  <c r="P292" i="54027" s="1"/>
  <c r="P291" i="54023"/>
  <c r="P290" i="54023"/>
  <c r="P290" i="54024" s="1"/>
  <c r="P290" i="54025" s="1"/>
  <c r="P290" i="54026" s="1"/>
  <c r="P290" i="54027" s="1"/>
  <c r="P289" i="54023"/>
  <c r="P289" i="54024" s="1"/>
  <c r="P289" i="54025" s="1"/>
  <c r="P289" i="54026" s="1"/>
  <c r="P289" i="54027" s="1"/>
  <c r="P288" i="54023"/>
  <c r="P287" i="54023"/>
  <c r="P287" i="54024" s="1"/>
  <c r="P287" i="54025" s="1"/>
  <c r="P287" i="54026" s="1"/>
  <c r="P287" i="54027" s="1"/>
  <c r="P286" i="54023"/>
  <c r="P285" i="54023"/>
  <c r="P284" i="54023"/>
  <c r="P283" i="54023"/>
  <c r="P282" i="54023"/>
  <c r="P282" i="54024" s="1"/>
  <c r="P282" i="54025" s="1"/>
  <c r="P282" i="54026" s="1"/>
  <c r="P282" i="54027" s="1"/>
  <c r="P281" i="54023"/>
  <c r="P280" i="54023"/>
  <c r="P279" i="54023"/>
  <c r="P279" i="54024" s="1"/>
  <c r="P279" i="54025" s="1"/>
  <c r="P279" i="54026" s="1"/>
  <c r="P279" i="54027" s="1"/>
  <c r="N303" i="54023"/>
  <c r="N303" i="54024" s="1"/>
  <c r="N303" i="54025" s="1"/>
  <c r="N303" i="54026" s="1"/>
  <c r="N303" i="54027" s="1"/>
  <c r="N302" i="54023"/>
  <c r="N301" i="54023"/>
  <c r="N300" i="54023"/>
  <c r="N299" i="54023"/>
  <c r="N299" i="54024" s="1"/>
  <c r="N299" i="54025" s="1"/>
  <c r="N299" i="54026" s="1"/>
  <c r="N299" i="54027" s="1"/>
  <c r="N298" i="54023"/>
  <c r="N297" i="54023"/>
  <c r="N296" i="54023"/>
  <c r="N295" i="54023"/>
  <c r="N294" i="54023"/>
  <c r="N293" i="54023"/>
  <c r="N293" i="54024" s="1"/>
  <c r="N293" i="54025" s="1"/>
  <c r="N293" i="54026" s="1"/>
  <c r="N293" i="54027" s="1"/>
  <c r="N292" i="54023"/>
  <c r="N291" i="54023"/>
  <c r="N290" i="54023"/>
  <c r="N289" i="54023"/>
  <c r="N288" i="54023"/>
  <c r="N288" i="54024" s="1"/>
  <c r="N288" i="54025" s="1"/>
  <c r="N288" i="54026" s="1"/>
  <c r="N288" i="54027" s="1"/>
  <c r="N287" i="54023"/>
  <c r="N287" i="54024" s="1"/>
  <c r="N287" i="54025" s="1"/>
  <c r="N287" i="54026" s="1"/>
  <c r="N287" i="54027" s="1"/>
  <c r="N286" i="54023"/>
  <c r="N286" i="54024" s="1"/>
  <c r="N286" i="54025" s="1"/>
  <c r="N286" i="54026" s="1"/>
  <c r="N286" i="54027" s="1"/>
  <c r="N285" i="54023"/>
  <c r="N284" i="54023"/>
  <c r="N283" i="54023"/>
  <c r="N283" i="54024" s="1"/>
  <c r="N283" i="54025" s="1"/>
  <c r="N283" i="54026" s="1"/>
  <c r="N283" i="54027" s="1"/>
  <c r="N282" i="54023"/>
  <c r="N282" i="54024" s="1"/>
  <c r="N282" i="54025" s="1"/>
  <c r="N282" i="54026" s="1"/>
  <c r="N282" i="54027" s="1"/>
  <c r="N281" i="54023"/>
  <c r="N281" i="54024" s="1"/>
  <c r="N281" i="54025" s="1"/>
  <c r="N281" i="54026" s="1"/>
  <c r="N281" i="54027" s="1"/>
  <c r="N280" i="54023"/>
  <c r="N280" i="54024" s="1"/>
  <c r="N280" i="54025" s="1"/>
  <c r="N280" i="54026" s="1"/>
  <c r="N280" i="54027" s="1"/>
  <c r="N279" i="54023"/>
  <c r="N279" i="54024" s="1"/>
  <c r="N279" i="54025" s="1"/>
  <c r="N279" i="54026" s="1"/>
  <c r="N279" i="54027" s="1"/>
  <c r="L303" i="54023"/>
  <c r="L302" i="54023"/>
  <c r="L301" i="54023"/>
  <c r="L300" i="54023"/>
  <c r="L300" i="54024" s="1"/>
  <c r="L300" i="54025" s="1"/>
  <c r="L300" i="54026" s="1"/>
  <c r="L300" i="54027" s="1"/>
  <c r="L299" i="54023"/>
  <c r="L299" i="54024" s="1"/>
  <c r="L299" i="54025" s="1"/>
  <c r="L299" i="54026" s="1"/>
  <c r="L299" i="54027" s="1"/>
  <c r="L298" i="54023"/>
  <c r="L297" i="54023"/>
  <c r="L296" i="54023"/>
  <c r="L295" i="54023"/>
  <c r="L295" i="54024" s="1"/>
  <c r="L295" i="54025" s="1"/>
  <c r="L295" i="54026" s="1"/>
  <c r="L295" i="54027" s="1"/>
  <c r="L294" i="54023"/>
  <c r="L293" i="54023"/>
  <c r="L293" i="54024" s="1"/>
  <c r="L293" i="54025" s="1"/>
  <c r="L293" i="54026" s="1"/>
  <c r="L293" i="54027" s="1"/>
  <c r="L292" i="54023"/>
  <c r="L292" i="54024" s="1"/>
  <c r="L292" i="54025" s="1"/>
  <c r="L292" i="54026" s="1"/>
  <c r="L292" i="54027" s="1"/>
  <c r="L291" i="54023"/>
  <c r="L290" i="54023"/>
  <c r="L290" i="54024" s="1"/>
  <c r="L290" i="54025" s="1"/>
  <c r="L290" i="54026" s="1"/>
  <c r="L290" i="54027" s="1"/>
  <c r="L289" i="54023"/>
  <c r="L289" i="54024" s="1"/>
  <c r="L289" i="54025" s="1"/>
  <c r="L289" i="54026" s="1"/>
  <c r="L289" i="54027" s="1"/>
  <c r="L288" i="54023"/>
  <c r="L288" i="54024" s="1"/>
  <c r="L288" i="54025" s="1"/>
  <c r="L288" i="54026" s="1"/>
  <c r="L288" i="54027" s="1"/>
  <c r="L287" i="54023"/>
  <c r="L287" i="54024" s="1"/>
  <c r="L287" i="54025" s="1"/>
  <c r="L287" i="54026" s="1"/>
  <c r="L287" i="54027" s="1"/>
  <c r="L286" i="54023"/>
  <c r="L286" i="54024" s="1"/>
  <c r="L286" i="54025" s="1"/>
  <c r="L286" i="54026" s="1"/>
  <c r="L286" i="54027" s="1"/>
  <c r="L285" i="54023"/>
  <c r="L285" i="54024" s="1"/>
  <c r="L285" i="54025" s="1"/>
  <c r="L285" i="54026" s="1"/>
  <c r="L285" i="54027" s="1"/>
  <c r="L284" i="54023"/>
  <c r="L284" i="54024" s="1"/>
  <c r="L284" i="54025" s="1"/>
  <c r="L284" i="54026" s="1"/>
  <c r="L284" i="54027" s="1"/>
  <c r="L283" i="54023"/>
  <c r="L283" i="54024" s="1"/>
  <c r="L283" i="54025" s="1"/>
  <c r="L283" i="54026" s="1"/>
  <c r="L283" i="54027" s="1"/>
  <c r="L282" i="54023"/>
  <c r="L282" i="54024" s="1"/>
  <c r="L282" i="54025" s="1"/>
  <c r="L282" i="54026" s="1"/>
  <c r="L282" i="54027" s="1"/>
  <c r="L281" i="54023"/>
  <c r="L281" i="54024" s="1"/>
  <c r="L281" i="54025" s="1"/>
  <c r="L281" i="54026" s="1"/>
  <c r="L281" i="54027" s="1"/>
  <c r="L280" i="54023"/>
  <c r="L280" i="54024" s="1"/>
  <c r="L280" i="54025" s="1"/>
  <c r="L280" i="54026" s="1"/>
  <c r="L280" i="54027" s="1"/>
  <c r="L279" i="54023"/>
  <c r="L279" i="54024" s="1"/>
  <c r="L279" i="54025" s="1"/>
  <c r="L279" i="54026" s="1"/>
  <c r="L279" i="54027" s="1"/>
  <c r="J303" i="54023"/>
  <c r="J303" i="54024" s="1"/>
  <c r="J303" i="54025" s="1"/>
  <c r="J303" i="54026" s="1"/>
  <c r="J303" i="54027" s="1"/>
  <c r="J302" i="54023"/>
  <c r="J302" i="54024" s="1"/>
  <c r="J302" i="54025" s="1"/>
  <c r="J302" i="54026" s="1"/>
  <c r="J302" i="54027" s="1"/>
  <c r="J301" i="54023"/>
  <c r="J300" i="54023"/>
  <c r="J299" i="54023"/>
  <c r="J298" i="54023"/>
  <c r="J297" i="54023"/>
  <c r="J296" i="54023"/>
  <c r="J295" i="54023"/>
  <c r="J294" i="54023"/>
  <c r="J293" i="54023"/>
  <c r="J292" i="54023"/>
  <c r="J291" i="54023"/>
  <c r="J290" i="54023"/>
  <c r="J289" i="54023"/>
  <c r="J288" i="54023"/>
  <c r="J288" i="54024" s="1"/>
  <c r="J288" i="54025" s="1"/>
  <c r="J288" i="54026" s="1"/>
  <c r="J288" i="54027" s="1"/>
  <c r="J287" i="54023"/>
  <c r="J287" i="54024" s="1"/>
  <c r="J287" i="54025" s="1"/>
  <c r="J287" i="54026" s="1"/>
  <c r="J287" i="54027" s="1"/>
  <c r="J286" i="54023"/>
  <c r="J285" i="54023"/>
  <c r="J284" i="54023"/>
  <c r="J283" i="54023"/>
  <c r="J283" i="54024" s="1"/>
  <c r="J283" i="54025" s="1"/>
  <c r="J283" i="54026" s="1"/>
  <c r="J283" i="54027" s="1"/>
  <c r="J282" i="54023"/>
  <c r="J282" i="54024" s="1"/>
  <c r="J282" i="54025" s="1"/>
  <c r="J282" i="54026" s="1"/>
  <c r="J282" i="54027" s="1"/>
  <c r="J281" i="54023"/>
  <c r="J280" i="54023"/>
  <c r="J279" i="54023"/>
  <c r="H303" i="54023"/>
  <c r="H303" i="54024" s="1"/>
  <c r="H303" i="54025" s="1"/>
  <c r="H303" i="54026" s="1"/>
  <c r="H303" i="54027" s="1"/>
  <c r="H302" i="54023"/>
  <c r="H302" i="54024" s="1"/>
  <c r="H302" i="54025" s="1"/>
  <c r="H302" i="54026" s="1"/>
  <c r="H302" i="54027" s="1"/>
  <c r="H301" i="54023"/>
  <c r="H301" i="54024" s="1"/>
  <c r="H301" i="54025" s="1"/>
  <c r="H301" i="54026" s="1"/>
  <c r="H301" i="54027" s="1"/>
  <c r="H300" i="54023"/>
  <c r="H300" i="54024" s="1"/>
  <c r="H300" i="54025" s="1"/>
  <c r="H300" i="54026" s="1"/>
  <c r="H300" i="54027" s="1"/>
  <c r="H299" i="54023"/>
  <c r="H298" i="54023"/>
  <c r="H297" i="54023"/>
  <c r="H296" i="54023"/>
  <c r="H295" i="54023"/>
  <c r="H295" i="54024" s="1"/>
  <c r="H295" i="54025" s="1"/>
  <c r="H295" i="54026" s="1"/>
  <c r="H295" i="54027" s="1"/>
  <c r="H294" i="54023"/>
  <c r="H294" i="54024" s="1"/>
  <c r="H294" i="54025" s="1"/>
  <c r="H294" i="54026" s="1"/>
  <c r="H294" i="54027" s="1"/>
  <c r="H293" i="54023"/>
  <c r="H293" i="54024" s="1"/>
  <c r="H293" i="54025" s="1"/>
  <c r="H293" i="54026" s="1"/>
  <c r="H293" i="54027" s="1"/>
  <c r="H292" i="54023"/>
  <c r="H292" i="54024" s="1"/>
  <c r="H292" i="54025" s="1"/>
  <c r="H292" i="54026" s="1"/>
  <c r="H292" i="54027" s="1"/>
  <c r="H291" i="54023"/>
  <c r="H290" i="54023"/>
  <c r="H290" i="54024" s="1"/>
  <c r="H290" i="54025" s="1"/>
  <c r="H290" i="54026" s="1"/>
  <c r="H290" i="54027" s="1"/>
  <c r="H289" i="54023"/>
  <c r="H289" i="54024" s="1"/>
  <c r="H289" i="54025" s="1"/>
  <c r="H289" i="54026" s="1"/>
  <c r="H289" i="54027" s="1"/>
  <c r="H288" i="54023"/>
  <c r="H288" i="54024" s="1"/>
  <c r="H288" i="54025" s="1"/>
  <c r="H288" i="54026" s="1"/>
  <c r="H288" i="54027" s="1"/>
  <c r="H287" i="54023"/>
  <c r="H287" i="54024" s="1"/>
  <c r="H287" i="54025" s="1"/>
  <c r="H287" i="54026" s="1"/>
  <c r="H287" i="54027" s="1"/>
  <c r="H286" i="54023"/>
  <c r="H286" i="54024" s="1"/>
  <c r="H286" i="54025" s="1"/>
  <c r="H286" i="54026" s="1"/>
  <c r="H286" i="54027" s="1"/>
  <c r="H285" i="54023"/>
  <c r="H285" i="54024" s="1"/>
  <c r="H285" i="54025" s="1"/>
  <c r="H285" i="54026" s="1"/>
  <c r="H285" i="54027" s="1"/>
  <c r="H284" i="54023"/>
  <c r="H284" i="54024" s="1"/>
  <c r="H284" i="54025" s="1"/>
  <c r="H284" i="54026" s="1"/>
  <c r="H284" i="54027" s="1"/>
  <c r="H283" i="54023"/>
  <c r="H283" i="54024" s="1"/>
  <c r="H283" i="54025" s="1"/>
  <c r="H283" i="54026" s="1"/>
  <c r="H283" i="54027" s="1"/>
  <c r="H282" i="54023"/>
  <c r="H282" i="54024" s="1"/>
  <c r="H282" i="54025" s="1"/>
  <c r="H282" i="54026" s="1"/>
  <c r="H282" i="54027" s="1"/>
  <c r="H281" i="54023"/>
  <c r="H281" i="54024" s="1"/>
  <c r="H281" i="54025" s="1"/>
  <c r="H281" i="54026" s="1"/>
  <c r="H281" i="54027" s="1"/>
  <c r="H280" i="54023"/>
  <c r="H280" i="54024" s="1"/>
  <c r="H280" i="54025" s="1"/>
  <c r="H280" i="54026" s="1"/>
  <c r="H280" i="54027" s="1"/>
  <c r="H279" i="54023"/>
  <c r="H279" i="54024" s="1"/>
  <c r="H279" i="54025" s="1"/>
  <c r="H279" i="54026" s="1"/>
  <c r="H279" i="54027" s="1"/>
  <c r="F303" i="54023"/>
  <c r="F303" i="54024" s="1"/>
  <c r="F303" i="54025" s="1"/>
  <c r="F303" i="54026" s="1"/>
  <c r="F303" i="54027" s="1"/>
  <c r="F302" i="54023"/>
  <c r="F302" i="54024" s="1"/>
  <c r="F302" i="54025" s="1"/>
  <c r="F302" i="54026" s="1"/>
  <c r="F302" i="54027" s="1"/>
  <c r="F301" i="54023"/>
  <c r="F301" i="54024" s="1"/>
  <c r="F301" i="54025" s="1"/>
  <c r="F301" i="54026" s="1"/>
  <c r="F301" i="54027" s="1"/>
  <c r="F300" i="54023"/>
  <c r="F300" i="54024" s="1"/>
  <c r="F300" i="54025" s="1"/>
  <c r="F300" i="54026" s="1"/>
  <c r="F300" i="54027" s="1"/>
  <c r="F299" i="54023"/>
  <c r="F299" i="54024" s="1"/>
  <c r="F299" i="54025" s="1"/>
  <c r="F299" i="54026" s="1"/>
  <c r="F299" i="54027" s="1"/>
  <c r="F298" i="54023"/>
  <c r="F298" i="54024" s="1"/>
  <c r="F298" i="54025" s="1"/>
  <c r="F298" i="54026" s="1"/>
  <c r="F298" i="54027" s="1"/>
  <c r="F297" i="54023"/>
  <c r="F297" i="54024" s="1"/>
  <c r="F297" i="54025" s="1"/>
  <c r="F297" i="54026" s="1"/>
  <c r="F297" i="54027" s="1"/>
  <c r="F296" i="54023"/>
  <c r="F296" i="54024" s="1"/>
  <c r="F296" i="54025" s="1"/>
  <c r="F296" i="54026" s="1"/>
  <c r="F296" i="54027" s="1"/>
  <c r="F295" i="54023"/>
  <c r="F295" i="54024" s="1"/>
  <c r="F295" i="54025" s="1"/>
  <c r="F295" i="54026" s="1"/>
  <c r="F295" i="54027" s="1"/>
  <c r="F294" i="54023"/>
  <c r="F294" i="54024" s="1"/>
  <c r="F294" i="54025" s="1"/>
  <c r="F294" i="54026" s="1"/>
  <c r="F294" i="54027" s="1"/>
  <c r="F293" i="54023"/>
  <c r="F293" i="54024" s="1"/>
  <c r="F293" i="54025" s="1"/>
  <c r="F293" i="54026" s="1"/>
  <c r="F293" i="54027" s="1"/>
  <c r="F292" i="54023"/>
  <c r="F291" i="54023"/>
  <c r="F290" i="54023"/>
  <c r="F290" i="54024" s="1"/>
  <c r="F290" i="54025" s="1"/>
  <c r="F290" i="54026" s="1"/>
  <c r="F290" i="54027" s="1"/>
  <c r="F289" i="54023"/>
  <c r="F289" i="54024" s="1"/>
  <c r="F289" i="54025" s="1"/>
  <c r="F289" i="54026" s="1"/>
  <c r="F289" i="54027" s="1"/>
  <c r="F288" i="54023"/>
  <c r="F288" i="54024" s="1"/>
  <c r="F288" i="54025" s="1"/>
  <c r="F288" i="54026" s="1"/>
  <c r="F288" i="54027" s="1"/>
  <c r="F287" i="54023"/>
  <c r="F287" i="54024" s="1"/>
  <c r="F287" i="54025" s="1"/>
  <c r="F287" i="54026" s="1"/>
  <c r="F287" i="54027" s="1"/>
  <c r="F286" i="54023"/>
  <c r="F286" i="54024" s="1"/>
  <c r="F286" i="54025" s="1"/>
  <c r="F286" i="54026" s="1"/>
  <c r="F286" i="54027" s="1"/>
  <c r="F285" i="54023"/>
  <c r="F285" i="54024" s="1"/>
  <c r="F285" i="54025" s="1"/>
  <c r="F285" i="54026" s="1"/>
  <c r="F285" i="54027" s="1"/>
  <c r="F284" i="54023"/>
  <c r="F284" i="54024" s="1"/>
  <c r="F284" i="54025" s="1"/>
  <c r="F284" i="54026" s="1"/>
  <c r="F284" i="54027" s="1"/>
  <c r="F283" i="54023"/>
  <c r="F283" i="54024" s="1"/>
  <c r="F283" i="54025" s="1"/>
  <c r="F283" i="54026" s="1"/>
  <c r="F283" i="54027" s="1"/>
  <c r="F282" i="54023"/>
  <c r="F282" i="54024" s="1"/>
  <c r="F282" i="54025" s="1"/>
  <c r="F282" i="54026" s="1"/>
  <c r="F282" i="54027" s="1"/>
  <c r="F281" i="54023"/>
  <c r="F281" i="54024" s="1"/>
  <c r="F281" i="54025" s="1"/>
  <c r="F281" i="54026" s="1"/>
  <c r="F281" i="54027" s="1"/>
  <c r="F280" i="54023"/>
  <c r="F280" i="54024" s="1"/>
  <c r="F280" i="54025" s="1"/>
  <c r="F280" i="54026" s="1"/>
  <c r="F280" i="54027" s="1"/>
  <c r="F279" i="54023"/>
  <c r="F279" i="54024" s="1"/>
  <c r="F279" i="54025" s="1"/>
  <c r="F279" i="54026" s="1"/>
  <c r="F279" i="54027" s="1"/>
  <c r="T257" i="54023"/>
  <c r="T257" i="54024" s="1"/>
  <c r="T257" i="54025" s="1"/>
  <c r="T257" i="54026" s="1"/>
  <c r="T257" i="54027" s="1"/>
  <c r="T256" i="54023"/>
  <c r="T256" i="54024" s="1"/>
  <c r="T256" i="54025" s="1"/>
  <c r="T256" i="54026" s="1"/>
  <c r="T256" i="54027" s="1"/>
  <c r="J268" i="54023"/>
  <c r="J268" i="54024" s="1"/>
  <c r="J268" i="54025" s="1"/>
  <c r="J268" i="54026" s="1"/>
  <c r="J268" i="54027" s="1"/>
  <c r="J267" i="54023"/>
  <c r="J267" i="54024" s="1"/>
  <c r="J267" i="54025" s="1"/>
  <c r="J267" i="54026" s="1"/>
  <c r="J267" i="54027" s="1"/>
  <c r="J266" i="54023"/>
  <c r="J266" i="54024" s="1"/>
  <c r="J266" i="54025" s="1"/>
  <c r="J266" i="54026" s="1"/>
  <c r="J266" i="54027" s="1"/>
  <c r="J265" i="54023"/>
  <c r="J265" i="54024" s="1"/>
  <c r="J265" i="54025" s="1"/>
  <c r="J265" i="54026" s="1"/>
  <c r="J265" i="54027" s="1"/>
  <c r="J264" i="54023"/>
  <c r="J264" i="54024" s="1"/>
  <c r="J264" i="54025" s="1"/>
  <c r="J264" i="54026" s="1"/>
  <c r="J264" i="54027" s="1"/>
  <c r="J263" i="54023"/>
  <c r="J262" i="54023"/>
  <c r="J261" i="54023"/>
  <c r="J261" i="54024" s="1"/>
  <c r="J261" i="54025" s="1"/>
  <c r="J261" i="54026" s="1"/>
  <c r="J261" i="54027" s="1"/>
  <c r="J260" i="54023"/>
  <c r="J259" i="54023"/>
  <c r="J259" i="54024" s="1"/>
  <c r="J259" i="54025" s="1"/>
  <c r="J259" i="54026" s="1"/>
  <c r="J259" i="54027" s="1"/>
  <c r="J258" i="54023"/>
  <c r="J257" i="54023"/>
  <c r="J256" i="54023"/>
  <c r="J256" i="54024" s="1"/>
  <c r="J256" i="54025" s="1"/>
  <c r="J256" i="54026" s="1"/>
  <c r="J256" i="54027" s="1"/>
  <c r="H268" i="54023"/>
  <c r="H268" i="54024" s="1"/>
  <c r="H268" i="54025" s="1"/>
  <c r="H268" i="54026" s="1"/>
  <c r="H268" i="54027" s="1"/>
  <c r="H267" i="54023"/>
  <c r="H267" i="54024" s="1"/>
  <c r="H267" i="54025" s="1"/>
  <c r="H267" i="54026" s="1"/>
  <c r="H267" i="54027" s="1"/>
  <c r="H266" i="54023"/>
  <c r="H266" i="54024" s="1"/>
  <c r="H266" i="54025" s="1"/>
  <c r="H266" i="54026" s="1"/>
  <c r="H266" i="54027" s="1"/>
  <c r="H265" i="54023"/>
  <c r="H265" i="54024" s="1"/>
  <c r="H265" i="54025" s="1"/>
  <c r="H265" i="54026" s="1"/>
  <c r="H265" i="54027" s="1"/>
  <c r="H264" i="54023"/>
  <c r="H264" i="54024" s="1"/>
  <c r="H264" i="54025" s="1"/>
  <c r="H264" i="54026" s="1"/>
  <c r="H264" i="54027" s="1"/>
  <c r="H263" i="54023"/>
  <c r="H263" i="54024" s="1"/>
  <c r="H263" i="54025" s="1"/>
  <c r="H263" i="54026" s="1"/>
  <c r="H263" i="54027" s="1"/>
  <c r="H262" i="54023"/>
  <c r="H262" i="54024" s="1"/>
  <c r="H262" i="54025" s="1"/>
  <c r="H262" i="54026" s="1"/>
  <c r="H262" i="54027" s="1"/>
  <c r="H261" i="54023"/>
  <c r="H261" i="54024" s="1"/>
  <c r="H261" i="54025" s="1"/>
  <c r="H261" i="54026" s="1"/>
  <c r="H261" i="54027" s="1"/>
  <c r="H260" i="54023"/>
  <c r="H260" i="54024" s="1"/>
  <c r="H260" i="54025" s="1"/>
  <c r="H260" i="54026" s="1"/>
  <c r="H260" i="54027" s="1"/>
  <c r="H259" i="54023"/>
  <c r="H259" i="54024" s="1"/>
  <c r="H259" i="54025" s="1"/>
  <c r="H259" i="54026" s="1"/>
  <c r="H259" i="54027" s="1"/>
  <c r="H258" i="54023"/>
  <c r="H258" i="54024" s="1"/>
  <c r="H258" i="54025" s="1"/>
  <c r="H258" i="54026" s="1"/>
  <c r="H258" i="54027" s="1"/>
  <c r="H257" i="54023"/>
  <c r="H257" i="54024" s="1"/>
  <c r="H257" i="54025" s="1"/>
  <c r="H257" i="54026" s="1"/>
  <c r="H257" i="54027" s="1"/>
  <c r="H256" i="54023"/>
  <c r="H256" i="54024" s="1"/>
  <c r="H256" i="54025" s="1"/>
  <c r="H256" i="54026" s="1"/>
  <c r="H256" i="54027" s="1"/>
  <c r="F268" i="54023"/>
  <c r="F267" i="54023"/>
  <c r="F267" i="54024" s="1"/>
  <c r="F267" i="54025" s="1"/>
  <c r="F267" i="54026" s="1"/>
  <c r="F267" i="54027" s="1"/>
  <c r="F266" i="54023"/>
  <c r="F265" i="54023"/>
  <c r="F265" i="54024" s="1"/>
  <c r="F265" i="54025" s="1"/>
  <c r="F265" i="54026" s="1"/>
  <c r="F265" i="54027" s="1"/>
  <c r="F264" i="54023"/>
  <c r="F264" i="54024" s="1"/>
  <c r="F264" i="54025" s="1"/>
  <c r="F264" i="54026" s="1"/>
  <c r="F264" i="54027" s="1"/>
  <c r="F263" i="54023"/>
  <c r="F262" i="54023"/>
  <c r="F261" i="54023"/>
  <c r="F261" i="54024" s="1"/>
  <c r="F261" i="54025" s="1"/>
  <c r="F261" i="54026" s="1"/>
  <c r="F261" i="54027" s="1"/>
  <c r="F260" i="54023"/>
  <c r="F260" i="54024" s="1"/>
  <c r="F260" i="54025" s="1"/>
  <c r="F260" i="54026" s="1"/>
  <c r="F260" i="54027" s="1"/>
  <c r="F259" i="54023"/>
  <c r="F259" i="54024" s="1"/>
  <c r="F259" i="54025" s="1"/>
  <c r="F259" i="54026" s="1"/>
  <c r="F259" i="54027" s="1"/>
  <c r="F258" i="54023"/>
  <c r="F258" i="54024" s="1"/>
  <c r="F258" i="54025" s="1"/>
  <c r="F258" i="54026" s="1"/>
  <c r="F258" i="54027" s="1"/>
  <c r="F257" i="54023"/>
  <c r="F257" i="54024" s="1"/>
  <c r="F257" i="54025" s="1"/>
  <c r="F257" i="54026" s="1"/>
  <c r="F257" i="54027" s="1"/>
  <c r="F256" i="54023"/>
  <c r="F256" i="54024" s="1"/>
  <c r="F256" i="54025" s="1"/>
  <c r="F256" i="54026" s="1"/>
  <c r="F256" i="54027" s="1"/>
  <c r="X248" i="54023"/>
  <c r="X248" i="54024" s="1"/>
  <c r="X248" i="54025" s="1"/>
  <c r="X248" i="54026" s="1"/>
  <c r="X248" i="54027" s="1"/>
  <c r="X247" i="54023"/>
  <c r="X247" i="54024" s="1"/>
  <c r="X247" i="54025" s="1"/>
  <c r="X247" i="54026" s="1"/>
  <c r="X247" i="54027" s="1"/>
  <c r="X246" i="54023"/>
  <c r="X246" i="54024" s="1"/>
  <c r="X246" i="54025" s="1"/>
  <c r="X246" i="54026" s="1"/>
  <c r="X246" i="54027" s="1"/>
  <c r="X245" i="54023"/>
  <c r="X245" i="54024" s="1"/>
  <c r="X245" i="54025" s="1"/>
  <c r="X245" i="54026" s="1"/>
  <c r="X245" i="54027" s="1"/>
  <c r="X244" i="54023"/>
  <c r="X244" i="54024" s="1"/>
  <c r="X244" i="54025" s="1"/>
  <c r="X244" i="54026" s="1"/>
  <c r="X244" i="54027" s="1"/>
  <c r="X243" i="54023"/>
  <c r="X243" i="54024" s="1"/>
  <c r="X243" i="54025" s="1"/>
  <c r="X243" i="54026" s="1"/>
  <c r="X243" i="54027" s="1"/>
  <c r="X242" i="54023"/>
  <c r="X242" i="54024" s="1"/>
  <c r="X242" i="54025" s="1"/>
  <c r="X242" i="54026" s="1"/>
  <c r="X242" i="54027" s="1"/>
  <c r="X241" i="54023"/>
  <c r="X240" i="54023"/>
  <c r="X240" i="54024" s="1"/>
  <c r="X240" i="54025" s="1"/>
  <c r="X240" i="54026" s="1"/>
  <c r="X240" i="54027" s="1"/>
  <c r="X239" i="54023"/>
  <c r="X239" i="54024" s="1"/>
  <c r="X239" i="54025" s="1"/>
  <c r="X239" i="54026" s="1"/>
  <c r="X239" i="54027" s="1"/>
  <c r="X238" i="54023"/>
  <c r="X237" i="54023"/>
  <c r="X236" i="54023"/>
  <c r="X235" i="54023"/>
  <c r="X234" i="54023"/>
  <c r="X233" i="54023"/>
  <c r="X231" i="54023"/>
  <c r="X230" i="54023"/>
  <c r="X229" i="54023"/>
  <c r="X229" i="54024" s="1"/>
  <c r="X229" i="54025" s="1"/>
  <c r="X229" i="54026" s="1"/>
  <c r="X229" i="54027" s="1"/>
  <c r="X228" i="54023"/>
  <c r="X227" i="54023"/>
  <c r="X226" i="54023"/>
  <c r="X226" i="54024" s="1"/>
  <c r="X226" i="54025" s="1"/>
  <c r="X226" i="54026" s="1"/>
  <c r="X226" i="54027" s="1"/>
  <c r="X225" i="54023"/>
  <c r="X224" i="54023"/>
  <c r="X223" i="54023"/>
  <c r="X223" i="54024" s="1"/>
  <c r="X223" i="54025" s="1"/>
  <c r="X223" i="54026" s="1"/>
  <c r="X223" i="54027" s="1"/>
  <c r="V248" i="54023"/>
  <c r="V248" i="54024" s="1"/>
  <c r="V248" i="54025" s="1"/>
  <c r="V248" i="54026" s="1"/>
  <c r="V248" i="54027" s="1"/>
  <c r="V247" i="54023"/>
  <c r="V247" i="54024" s="1"/>
  <c r="V247" i="54025" s="1"/>
  <c r="V247" i="54026" s="1"/>
  <c r="V247" i="54027" s="1"/>
  <c r="V246" i="54023"/>
  <c r="V246" i="54024" s="1"/>
  <c r="V246" i="54025" s="1"/>
  <c r="V246" i="54026" s="1"/>
  <c r="V246" i="54027" s="1"/>
  <c r="V245" i="54023"/>
  <c r="V245" i="54024" s="1"/>
  <c r="V245" i="54025" s="1"/>
  <c r="V245" i="54026" s="1"/>
  <c r="V245" i="54027" s="1"/>
  <c r="V244" i="54023"/>
  <c r="V244" i="54024" s="1"/>
  <c r="V244" i="54025" s="1"/>
  <c r="V244" i="54026" s="1"/>
  <c r="V244" i="54027" s="1"/>
  <c r="V243" i="54023"/>
  <c r="V243" i="54024" s="1"/>
  <c r="V243" i="54025" s="1"/>
  <c r="V243" i="54026" s="1"/>
  <c r="V243" i="54027" s="1"/>
  <c r="V242" i="54023"/>
  <c r="V242" i="54024" s="1"/>
  <c r="V242" i="54025" s="1"/>
  <c r="V242" i="54026" s="1"/>
  <c r="V242" i="54027" s="1"/>
  <c r="V241" i="54023"/>
  <c r="V241" i="54024" s="1"/>
  <c r="V241" i="54025" s="1"/>
  <c r="V241" i="54026" s="1"/>
  <c r="V241" i="54027" s="1"/>
  <c r="V240" i="54023"/>
  <c r="V240" i="54024" s="1"/>
  <c r="V240" i="54025" s="1"/>
  <c r="V240" i="54026" s="1"/>
  <c r="V240" i="54027" s="1"/>
  <c r="V239" i="54023"/>
  <c r="V239" i="54024" s="1"/>
  <c r="V239" i="54025" s="1"/>
  <c r="V239" i="54026" s="1"/>
  <c r="V239" i="54027" s="1"/>
  <c r="V238" i="54023"/>
  <c r="V238" i="54024" s="1"/>
  <c r="V238" i="54025" s="1"/>
  <c r="V238" i="54026" s="1"/>
  <c r="V238" i="54027" s="1"/>
  <c r="V237" i="54023"/>
  <c r="V237" i="54024" s="1"/>
  <c r="V237" i="54025" s="1"/>
  <c r="V237" i="54026" s="1"/>
  <c r="V237" i="54027" s="1"/>
  <c r="V236" i="54023"/>
  <c r="V236" i="54024" s="1"/>
  <c r="V236" i="54025" s="1"/>
  <c r="V236" i="54026" s="1"/>
  <c r="V236" i="54027" s="1"/>
  <c r="V235" i="54023"/>
  <c r="V235" i="54024" s="1"/>
  <c r="V235" i="54025" s="1"/>
  <c r="V235" i="54026" s="1"/>
  <c r="V235" i="54027" s="1"/>
  <c r="V234" i="54023"/>
  <c r="V234" i="54024" s="1"/>
  <c r="V234" i="54025" s="1"/>
  <c r="V234" i="54026" s="1"/>
  <c r="V234" i="54027" s="1"/>
  <c r="V233" i="54023"/>
  <c r="V231" i="54023"/>
  <c r="V230" i="54023"/>
  <c r="V230" i="54024" s="1"/>
  <c r="V230" i="54025" s="1"/>
  <c r="V230" i="54026" s="1"/>
  <c r="V230" i="54027" s="1"/>
  <c r="V229" i="54023"/>
  <c r="V229" i="54024" s="1"/>
  <c r="V229" i="54025" s="1"/>
  <c r="V229" i="54026" s="1"/>
  <c r="V229" i="54027" s="1"/>
  <c r="V228" i="54023"/>
  <c r="V228" i="54024" s="1"/>
  <c r="V228" i="54025" s="1"/>
  <c r="V228" i="54026" s="1"/>
  <c r="V228" i="54027" s="1"/>
  <c r="V227" i="54023"/>
  <c r="V227" i="54024" s="1"/>
  <c r="V227" i="54025" s="1"/>
  <c r="V227" i="54026" s="1"/>
  <c r="V227" i="54027" s="1"/>
  <c r="V226" i="54023"/>
  <c r="V226" i="54024" s="1"/>
  <c r="V226" i="54025" s="1"/>
  <c r="V226" i="54026" s="1"/>
  <c r="V226" i="54027" s="1"/>
  <c r="V225" i="54023"/>
  <c r="V225" i="54024" s="1"/>
  <c r="V225" i="54025" s="1"/>
  <c r="V225" i="54026" s="1"/>
  <c r="V225" i="54027" s="1"/>
  <c r="V224" i="54023"/>
  <c r="V224" i="54024" s="1"/>
  <c r="V224" i="54025" s="1"/>
  <c r="V224" i="54026" s="1"/>
  <c r="V224" i="54027" s="1"/>
  <c r="V223" i="54023"/>
  <c r="V223" i="54024" s="1"/>
  <c r="V223" i="54025" s="1"/>
  <c r="V223" i="54026" s="1"/>
  <c r="V223" i="54027" s="1"/>
  <c r="T248" i="54023"/>
  <c r="T248" i="54024" s="1"/>
  <c r="T248" i="54025" s="1"/>
  <c r="T248" i="54026" s="1"/>
  <c r="T248" i="54027" s="1"/>
  <c r="T247" i="54023"/>
  <c r="T247" i="54024" s="1"/>
  <c r="T247" i="54025" s="1"/>
  <c r="T247" i="54026" s="1"/>
  <c r="T247" i="54027" s="1"/>
  <c r="T246" i="54023"/>
  <c r="T246" i="54024" s="1"/>
  <c r="T246" i="54025" s="1"/>
  <c r="T246" i="54026" s="1"/>
  <c r="T246" i="54027" s="1"/>
  <c r="T245" i="54023"/>
  <c r="T245" i="54024" s="1"/>
  <c r="T245" i="54025" s="1"/>
  <c r="T245" i="54026" s="1"/>
  <c r="T245" i="54027" s="1"/>
  <c r="T244" i="54023"/>
  <c r="T244" i="54024" s="1"/>
  <c r="T244" i="54025" s="1"/>
  <c r="T244" i="54026" s="1"/>
  <c r="T244" i="54027" s="1"/>
  <c r="T243" i="54023"/>
  <c r="T243" i="54024" s="1"/>
  <c r="T243" i="54025" s="1"/>
  <c r="T243" i="54026" s="1"/>
  <c r="T243" i="54027" s="1"/>
  <c r="T242" i="54023"/>
  <c r="T242" i="54024" s="1"/>
  <c r="T242" i="54025" s="1"/>
  <c r="T242" i="54026" s="1"/>
  <c r="T242" i="54027" s="1"/>
  <c r="T241" i="54023"/>
  <c r="T241" i="54024" s="1"/>
  <c r="T241" i="54025" s="1"/>
  <c r="T241" i="54026" s="1"/>
  <c r="T241" i="54027" s="1"/>
  <c r="T240" i="54023"/>
  <c r="T240" i="54024" s="1"/>
  <c r="T240" i="54025" s="1"/>
  <c r="T240" i="54026" s="1"/>
  <c r="T240" i="54027" s="1"/>
  <c r="T239" i="54023"/>
  <c r="T239" i="54024" s="1"/>
  <c r="T239" i="54025" s="1"/>
  <c r="T239" i="54026" s="1"/>
  <c r="T239" i="54027" s="1"/>
  <c r="T238" i="54023"/>
  <c r="T238" i="54024" s="1"/>
  <c r="T238" i="54025" s="1"/>
  <c r="T238" i="54026" s="1"/>
  <c r="T238" i="54027" s="1"/>
  <c r="T237" i="54023"/>
  <c r="T237" i="54024" s="1"/>
  <c r="T237" i="54025" s="1"/>
  <c r="T237" i="54026" s="1"/>
  <c r="T237" i="54027" s="1"/>
  <c r="T236" i="54023"/>
  <c r="T236" i="54024" s="1"/>
  <c r="T236" i="54025" s="1"/>
  <c r="T236" i="54026" s="1"/>
  <c r="T236" i="54027" s="1"/>
  <c r="T235" i="54023"/>
  <c r="T235" i="54024" s="1"/>
  <c r="T235" i="54025" s="1"/>
  <c r="T235" i="54026" s="1"/>
  <c r="T235" i="54027" s="1"/>
  <c r="T234" i="54023"/>
  <c r="T234" i="54024" s="1"/>
  <c r="T234" i="54025" s="1"/>
  <c r="T234" i="54026" s="1"/>
  <c r="T234" i="54027" s="1"/>
  <c r="T233" i="54023"/>
  <c r="T233" i="54024" s="1"/>
  <c r="T233" i="54025" s="1"/>
  <c r="T233" i="54026" s="1"/>
  <c r="T233" i="54027" s="1"/>
  <c r="T232" i="54023"/>
  <c r="T231" i="54023"/>
  <c r="T230" i="54023"/>
  <c r="T230" i="54024" s="1"/>
  <c r="T230" i="54025" s="1"/>
  <c r="T230" i="54026" s="1"/>
  <c r="T230" i="54027" s="1"/>
  <c r="T229" i="54023"/>
  <c r="T229" i="54024" s="1"/>
  <c r="T229" i="54025" s="1"/>
  <c r="T229" i="54026" s="1"/>
  <c r="T229" i="54027" s="1"/>
  <c r="T228" i="54023"/>
  <c r="T228" i="54024" s="1"/>
  <c r="T228" i="54025" s="1"/>
  <c r="T228" i="54026" s="1"/>
  <c r="T228" i="54027" s="1"/>
  <c r="T227" i="54023"/>
  <c r="T227" i="54024" s="1"/>
  <c r="T227" i="54025" s="1"/>
  <c r="T227" i="54026" s="1"/>
  <c r="T227" i="54027" s="1"/>
  <c r="T226" i="54023"/>
  <c r="T226" i="54024" s="1"/>
  <c r="T226" i="54025" s="1"/>
  <c r="T226" i="54026" s="1"/>
  <c r="T226" i="54027" s="1"/>
  <c r="T225" i="54023"/>
  <c r="T225" i="54024" s="1"/>
  <c r="T225" i="54025" s="1"/>
  <c r="T225" i="54026" s="1"/>
  <c r="T225" i="54027" s="1"/>
  <c r="T224" i="54023"/>
  <c r="T224" i="54024" s="1"/>
  <c r="T224" i="54025" s="1"/>
  <c r="T224" i="54026" s="1"/>
  <c r="T224" i="54027" s="1"/>
  <c r="T223" i="54023"/>
  <c r="T223" i="54024" s="1"/>
  <c r="T223" i="54025" s="1"/>
  <c r="T223" i="54026" s="1"/>
  <c r="T223" i="54027" s="1"/>
  <c r="R248" i="54023"/>
  <c r="R248" i="54024" s="1"/>
  <c r="R248" i="54025" s="1"/>
  <c r="R248" i="54026" s="1"/>
  <c r="R248" i="54027" s="1"/>
  <c r="R247" i="54023"/>
  <c r="R247" i="54024" s="1"/>
  <c r="R247" i="54025" s="1"/>
  <c r="R247" i="54026" s="1"/>
  <c r="R247" i="54027" s="1"/>
  <c r="R246" i="54023"/>
  <c r="R246" i="54024" s="1"/>
  <c r="R246" i="54025" s="1"/>
  <c r="R246" i="54026" s="1"/>
  <c r="R246" i="54027" s="1"/>
  <c r="R245" i="54023"/>
  <c r="R245" i="54024" s="1"/>
  <c r="R245" i="54025" s="1"/>
  <c r="R245" i="54026" s="1"/>
  <c r="R245" i="54027" s="1"/>
  <c r="R244" i="54023"/>
  <c r="R244" i="54024" s="1"/>
  <c r="R244" i="54025" s="1"/>
  <c r="R244" i="54026" s="1"/>
  <c r="R244" i="54027" s="1"/>
  <c r="R243" i="54023"/>
  <c r="R243" i="54024" s="1"/>
  <c r="R243" i="54025" s="1"/>
  <c r="R243" i="54026" s="1"/>
  <c r="R243" i="54027" s="1"/>
  <c r="R242" i="54023"/>
  <c r="R242" i="54024" s="1"/>
  <c r="R242" i="54025" s="1"/>
  <c r="R242" i="54026" s="1"/>
  <c r="R242" i="54027" s="1"/>
  <c r="R241" i="54023"/>
  <c r="R241" i="54024" s="1"/>
  <c r="R241" i="54025" s="1"/>
  <c r="R241" i="54026" s="1"/>
  <c r="R241" i="54027" s="1"/>
  <c r="R240" i="54023"/>
  <c r="R240" i="54024" s="1"/>
  <c r="R240" i="54025" s="1"/>
  <c r="R240" i="54026" s="1"/>
  <c r="R240" i="54027" s="1"/>
  <c r="R239" i="54023"/>
  <c r="R239" i="54024" s="1"/>
  <c r="R239" i="54025" s="1"/>
  <c r="R239" i="54026" s="1"/>
  <c r="R239" i="54027" s="1"/>
  <c r="R238" i="54023"/>
  <c r="R238" i="54024" s="1"/>
  <c r="R238" i="54025" s="1"/>
  <c r="R238" i="54026" s="1"/>
  <c r="R238" i="54027" s="1"/>
  <c r="R237" i="54023"/>
  <c r="R237" i="54024" s="1"/>
  <c r="R237" i="54025" s="1"/>
  <c r="R237" i="54026" s="1"/>
  <c r="R237" i="54027" s="1"/>
  <c r="R236" i="54023"/>
  <c r="R236" i="54024" s="1"/>
  <c r="R236" i="54025" s="1"/>
  <c r="R236" i="54026" s="1"/>
  <c r="R236" i="54027" s="1"/>
  <c r="R235" i="54023"/>
  <c r="R235" i="54024" s="1"/>
  <c r="R235" i="54025" s="1"/>
  <c r="R235" i="54026" s="1"/>
  <c r="R235" i="54027" s="1"/>
  <c r="R234" i="54023"/>
  <c r="R234" i="54024" s="1"/>
  <c r="R234" i="54025" s="1"/>
  <c r="R234" i="54026" s="1"/>
  <c r="R234" i="54027" s="1"/>
  <c r="R233" i="54023"/>
  <c r="R233" i="54024" s="1"/>
  <c r="R233" i="54025" s="1"/>
  <c r="R233" i="54026" s="1"/>
  <c r="R233" i="54027" s="1"/>
  <c r="R231" i="54023"/>
  <c r="R230" i="54023"/>
  <c r="R230" i="54024" s="1"/>
  <c r="R230" i="54025" s="1"/>
  <c r="R230" i="54026" s="1"/>
  <c r="R230" i="54027" s="1"/>
  <c r="R229" i="54023"/>
  <c r="R229" i="54024" s="1"/>
  <c r="R229" i="54025" s="1"/>
  <c r="R229" i="54026" s="1"/>
  <c r="R229" i="54027" s="1"/>
  <c r="R228" i="54023"/>
  <c r="R227" i="54023"/>
  <c r="R227" i="54024" s="1"/>
  <c r="R227" i="54025" s="1"/>
  <c r="R227" i="54026" s="1"/>
  <c r="R227" i="54027" s="1"/>
  <c r="R226" i="54023"/>
  <c r="R225" i="54023"/>
  <c r="R225" i="54024" s="1"/>
  <c r="R225" i="54025" s="1"/>
  <c r="R225" i="54026" s="1"/>
  <c r="R225" i="54027" s="1"/>
  <c r="R224" i="54023"/>
  <c r="R224" i="54024" s="1"/>
  <c r="R224" i="54025" s="1"/>
  <c r="R224" i="54026" s="1"/>
  <c r="R224" i="54027" s="1"/>
  <c r="R223" i="54023"/>
  <c r="R223" i="54024" s="1"/>
  <c r="R223" i="54025" s="1"/>
  <c r="R223" i="54026" s="1"/>
  <c r="R223" i="54027" s="1"/>
  <c r="P248" i="54023"/>
  <c r="P248" i="54024" s="1"/>
  <c r="P248" i="54025" s="1"/>
  <c r="P248" i="54026" s="1"/>
  <c r="P248" i="54027" s="1"/>
  <c r="P247" i="54023"/>
  <c r="P247" i="54024" s="1"/>
  <c r="P247" i="54025" s="1"/>
  <c r="P247" i="54026" s="1"/>
  <c r="P247" i="54027" s="1"/>
  <c r="P246" i="54023"/>
  <c r="P246" i="54024" s="1"/>
  <c r="P246" i="54025" s="1"/>
  <c r="P246" i="54026" s="1"/>
  <c r="P246" i="54027" s="1"/>
  <c r="P245" i="54023"/>
  <c r="P245" i="54024" s="1"/>
  <c r="P245" i="54025" s="1"/>
  <c r="P245" i="54026" s="1"/>
  <c r="P245" i="54027" s="1"/>
  <c r="P244" i="54023"/>
  <c r="P244" i="54024" s="1"/>
  <c r="P244" i="54025" s="1"/>
  <c r="P244" i="54026" s="1"/>
  <c r="P244" i="54027" s="1"/>
  <c r="P243" i="54023"/>
  <c r="P243" i="54024" s="1"/>
  <c r="P243" i="54025" s="1"/>
  <c r="P243" i="54026" s="1"/>
  <c r="P243" i="54027" s="1"/>
  <c r="P242" i="54023"/>
  <c r="P242" i="54024" s="1"/>
  <c r="P242" i="54025" s="1"/>
  <c r="P242" i="54026" s="1"/>
  <c r="P242" i="54027" s="1"/>
  <c r="P241" i="54023"/>
  <c r="P241" i="54024" s="1"/>
  <c r="P241" i="54025" s="1"/>
  <c r="P241" i="54026" s="1"/>
  <c r="P241" i="54027" s="1"/>
  <c r="P240" i="54023"/>
  <c r="P240" i="54024" s="1"/>
  <c r="P240" i="54025" s="1"/>
  <c r="P240" i="54026" s="1"/>
  <c r="P240" i="54027" s="1"/>
  <c r="P239" i="54023"/>
  <c r="P239" i="54024" s="1"/>
  <c r="P239" i="54025" s="1"/>
  <c r="P239" i="54026" s="1"/>
  <c r="P239" i="54027" s="1"/>
  <c r="P238" i="54023"/>
  <c r="P238" i="54024" s="1"/>
  <c r="P238" i="54025" s="1"/>
  <c r="P238" i="54026" s="1"/>
  <c r="P238" i="54027" s="1"/>
  <c r="P237" i="54023"/>
  <c r="P237" i="54024" s="1"/>
  <c r="P237" i="54025" s="1"/>
  <c r="P237" i="54026" s="1"/>
  <c r="P237" i="54027" s="1"/>
  <c r="P236" i="54023"/>
  <c r="P236" i="54024" s="1"/>
  <c r="P236" i="54025" s="1"/>
  <c r="P236" i="54026" s="1"/>
  <c r="P236" i="54027" s="1"/>
  <c r="P235" i="54023"/>
  <c r="P235" i="54024" s="1"/>
  <c r="P235" i="54025" s="1"/>
  <c r="P235" i="54026" s="1"/>
  <c r="P235" i="54027" s="1"/>
  <c r="P234" i="54023"/>
  <c r="P233" i="54023"/>
  <c r="P232" i="54023"/>
  <c r="P231" i="54023"/>
  <c r="P230" i="54023"/>
  <c r="P229" i="54023"/>
  <c r="P228" i="54023"/>
  <c r="P227" i="54023"/>
  <c r="P226" i="54023"/>
  <c r="P225" i="54023"/>
  <c r="P224" i="54023"/>
  <c r="P224" i="54024" s="1"/>
  <c r="P224" i="54025" s="1"/>
  <c r="P224" i="54026" s="1"/>
  <c r="P224" i="54027" s="1"/>
  <c r="P223" i="54023"/>
  <c r="P223" i="54024" s="1"/>
  <c r="P223" i="54025" s="1"/>
  <c r="P223" i="54026" s="1"/>
  <c r="P223" i="54027" s="1"/>
  <c r="N248" i="54023"/>
  <c r="N248" i="54024" s="1"/>
  <c r="N248" i="54025" s="1"/>
  <c r="N248" i="54026" s="1"/>
  <c r="N248" i="54027" s="1"/>
  <c r="N247" i="54023"/>
  <c r="N247" i="54024" s="1"/>
  <c r="N247" i="54025" s="1"/>
  <c r="N247" i="54026" s="1"/>
  <c r="N247" i="54027" s="1"/>
  <c r="N246" i="54023"/>
  <c r="N246" i="54024" s="1"/>
  <c r="N246" i="54025" s="1"/>
  <c r="N246" i="54026" s="1"/>
  <c r="N246" i="54027" s="1"/>
  <c r="N245" i="54023"/>
  <c r="N244" i="54023"/>
  <c r="N243" i="54023"/>
  <c r="N243" i="54024" s="1"/>
  <c r="N243" i="54025" s="1"/>
  <c r="N243" i="54026" s="1"/>
  <c r="N243" i="54027" s="1"/>
  <c r="N242" i="54023"/>
  <c r="N241" i="54023"/>
  <c r="N240" i="54023"/>
  <c r="N240" i="54024" s="1"/>
  <c r="N240" i="54025" s="1"/>
  <c r="N240" i="54026" s="1"/>
  <c r="N240" i="54027" s="1"/>
  <c r="N239" i="54023"/>
  <c r="N239" i="54024" s="1"/>
  <c r="N239" i="54025" s="1"/>
  <c r="N239" i="54026" s="1"/>
  <c r="N239" i="54027" s="1"/>
  <c r="N238" i="54023"/>
  <c r="N238" i="54024" s="1"/>
  <c r="N238" i="54025" s="1"/>
  <c r="N238" i="54026" s="1"/>
  <c r="N238" i="54027" s="1"/>
  <c r="N237" i="54023"/>
  <c r="N236" i="54023"/>
  <c r="N235" i="54023"/>
  <c r="N235" i="54024" s="1"/>
  <c r="N235" i="54025" s="1"/>
  <c r="N235" i="54026" s="1"/>
  <c r="N235" i="54027" s="1"/>
  <c r="N234" i="54023"/>
  <c r="N234" i="54024" s="1"/>
  <c r="N234" i="54025" s="1"/>
  <c r="N234" i="54026" s="1"/>
  <c r="N234" i="54027" s="1"/>
  <c r="N233" i="54023"/>
  <c r="N233" i="54024" s="1"/>
  <c r="N233" i="54025" s="1"/>
  <c r="N233" i="54026" s="1"/>
  <c r="N233" i="54027" s="1"/>
  <c r="N231" i="54023"/>
  <c r="N230" i="54023"/>
  <c r="N230" i="54024" s="1"/>
  <c r="N230" i="54025" s="1"/>
  <c r="N230" i="54026" s="1"/>
  <c r="N230" i="54027" s="1"/>
  <c r="N229" i="54023"/>
  <c r="N229" i="54024" s="1"/>
  <c r="N229" i="54025" s="1"/>
  <c r="N229" i="54026" s="1"/>
  <c r="N229" i="54027" s="1"/>
  <c r="N228" i="54023"/>
  <c r="N228" i="54024" s="1"/>
  <c r="N228" i="54025" s="1"/>
  <c r="N228" i="54026" s="1"/>
  <c r="N228" i="54027" s="1"/>
  <c r="N227" i="54023"/>
  <c r="N227" i="54024" s="1"/>
  <c r="N227" i="54025" s="1"/>
  <c r="N227" i="54026" s="1"/>
  <c r="N227" i="54027" s="1"/>
  <c r="N226" i="54023"/>
  <c r="N226" i="54024" s="1"/>
  <c r="N226" i="54025" s="1"/>
  <c r="N226" i="54026" s="1"/>
  <c r="N226" i="54027" s="1"/>
  <c r="N225" i="54023"/>
  <c r="N225" i="54024" s="1"/>
  <c r="N225" i="54025" s="1"/>
  <c r="N225" i="54026" s="1"/>
  <c r="N225" i="54027" s="1"/>
  <c r="N224" i="54023"/>
  <c r="N224" i="54024" s="1"/>
  <c r="N224" i="54025" s="1"/>
  <c r="N224" i="54026" s="1"/>
  <c r="N224" i="54027" s="1"/>
  <c r="N223" i="54023"/>
  <c r="N223" i="54024" s="1"/>
  <c r="N223" i="54025" s="1"/>
  <c r="N223" i="54026" s="1"/>
  <c r="N223" i="54027" s="1"/>
  <c r="L248" i="54023"/>
  <c r="L248" i="54024" s="1"/>
  <c r="L248" i="54025" s="1"/>
  <c r="L248" i="54026" s="1"/>
  <c r="L248" i="54027" s="1"/>
  <c r="L247" i="54023"/>
  <c r="L247" i="54024" s="1"/>
  <c r="L247" i="54025" s="1"/>
  <c r="L247" i="54026" s="1"/>
  <c r="L247" i="54027" s="1"/>
  <c r="L246" i="54023"/>
  <c r="L245" i="54023"/>
  <c r="L244" i="54023"/>
  <c r="L244" i="54024" s="1"/>
  <c r="L244" i="54025" s="1"/>
  <c r="L244" i="54026" s="1"/>
  <c r="L244" i="54027" s="1"/>
  <c r="L243" i="54023"/>
  <c r="L243" i="54024" s="1"/>
  <c r="L243" i="54025" s="1"/>
  <c r="L243" i="54026" s="1"/>
  <c r="L243" i="54027" s="1"/>
  <c r="L242" i="54023"/>
  <c r="L241" i="54023"/>
  <c r="L240" i="54023"/>
  <c r="L239" i="54023"/>
  <c r="L239" i="54024" s="1"/>
  <c r="L239" i="54025" s="1"/>
  <c r="L239" i="54026" s="1"/>
  <c r="L239" i="54027" s="1"/>
  <c r="L238" i="54023"/>
  <c r="L237" i="54023"/>
  <c r="L236" i="54023"/>
  <c r="L235" i="54023"/>
  <c r="L235" i="54024" s="1"/>
  <c r="L235" i="54025" s="1"/>
  <c r="L235" i="54026" s="1"/>
  <c r="L235" i="54027" s="1"/>
  <c r="L234" i="54023"/>
  <c r="L234" i="54024" s="1"/>
  <c r="L234" i="54025" s="1"/>
  <c r="L234" i="54026" s="1"/>
  <c r="L234" i="54027" s="1"/>
  <c r="L233" i="54023"/>
  <c r="L233" i="54024" s="1"/>
  <c r="L233" i="54025" s="1"/>
  <c r="L233" i="54026" s="1"/>
  <c r="L233" i="54027" s="1"/>
  <c r="L231" i="54023"/>
  <c r="L230" i="54023"/>
  <c r="L230" i="54024" s="1"/>
  <c r="L230" i="54025" s="1"/>
  <c r="L230" i="54026" s="1"/>
  <c r="L230" i="54027" s="1"/>
  <c r="L229" i="54023"/>
  <c r="L229" i="54024" s="1"/>
  <c r="L229" i="54025" s="1"/>
  <c r="L229" i="54026" s="1"/>
  <c r="L229" i="54027" s="1"/>
  <c r="L228" i="54023"/>
  <c r="L228" i="54024" s="1"/>
  <c r="L228" i="54025" s="1"/>
  <c r="L228" i="54026" s="1"/>
  <c r="L228" i="54027" s="1"/>
  <c r="L227" i="54023"/>
  <c r="L227" i="54024" s="1"/>
  <c r="L227" i="54025" s="1"/>
  <c r="L227" i="54026" s="1"/>
  <c r="L227" i="54027" s="1"/>
  <c r="L226" i="54023"/>
  <c r="L226" i="54024" s="1"/>
  <c r="L226" i="54025" s="1"/>
  <c r="L226" i="54026" s="1"/>
  <c r="L226" i="54027" s="1"/>
  <c r="L225" i="54023"/>
  <c r="L225" i="54024" s="1"/>
  <c r="L225" i="54025" s="1"/>
  <c r="L225" i="54026" s="1"/>
  <c r="L225" i="54027" s="1"/>
  <c r="L224" i="54023"/>
  <c r="L224" i="54024" s="1"/>
  <c r="L224" i="54025" s="1"/>
  <c r="L224" i="54026" s="1"/>
  <c r="L224" i="54027" s="1"/>
  <c r="L223" i="54023"/>
  <c r="L223" i="54024" s="1"/>
  <c r="L223" i="54025" s="1"/>
  <c r="L223" i="54026" s="1"/>
  <c r="L223" i="54027" s="1"/>
  <c r="J248" i="54023"/>
  <c r="J248" i="54024" s="1"/>
  <c r="J248" i="54025" s="1"/>
  <c r="J248" i="54026" s="1"/>
  <c r="J248" i="54027" s="1"/>
  <c r="J247" i="54023"/>
  <c r="J247" i="54024" s="1"/>
  <c r="J247" i="54025" s="1"/>
  <c r="J247" i="54026" s="1"/>
  <c r="J247" i="54027" s="1"/>
  <c r="J246" i="54023"/>
  <c r="J246" i="54024" s="1"/>
  <c r="J246" i="54025" s="1"/>
  <c r="J246" i="54026" s="1"/>
  <c r="J246" i="54027" s="1"/>
  <c r="J245" i="54023"/>
  <c r="J245" i="54024" s="1"/>
  <c r="J245" i="54025" s="1"/>
  <c r="J245" i="54026" s="1"/>
  <c r="J245" i="54027" s="1"/>
  <c r="J244" i="54023"/>
  <c r="J244" i="54024" s="1"/>
  <c r="J244" i="54025" s="1"/>
  <c r="J244" i="54026" s="1"/>
  <c r="J244" i="54027" s="1"/>
  <c r="J243" i="54023"/>
  <c r="J243" i="54024" s="1"/>
  <c r="J243" i="54025" s="1"/>
  <c r="J243" i="54026" s="1"/>
  <c r="J243" i="54027" s="1"/>
  <c r="J242" i="54023"/>
  <c r="J241" i="54023"/>
  <c r="J240" i="54023"/>
  <c r="J239" i="54023"/>
  <c r="J238" i="54023"/>
  <c r="J237" i="54023"/>
  <c r="J236" i="54023"/>
  <c r="J235" i="54023"/>
  <c r="J234" i="54023"/>
  <c r="J234" i="54024" s="1"/>
  <c r="J234" i="54025" s="1"/>
  <c r="J234" i="54026" s="1"/>
  <c r="J234" i="54027" s="1"/>
  <c r="J233" i="54023"/>
  <c r="J231" i="54023"/>
  <c r="J230" i="54023"/>
  <c r="J229" i="54023"/>
  <c r="J228" i="54023"/>
  <c r="J228" i="54024" s="1"/>
  <c r="J228" i="54025" s="1"/>
  <c r="J228" i="54026" s="1"/>
  <c r="J228" i="54027" s="1"/>
  <c r="J227" i="54023"/>
  <c r="J227" i="54024" s="1"/>
  <c r="J227" i="54025" s="1"/>
  <c r="J227" i="54026" s="1"/>
  <c r="J227" i="54027" s="1"/>
  <c r="J226" i="54023"/>
  <c r="J226" i="54024" s="1"/>
  <c r="J226" i="54025" s="1"/>
  <c r="J226" i="54026" s="1"/>
  <c r="J226" i="54027" s="1"/>
  <c r="J225" i="54023"/>
  <c r="J224" i="54023"/>
  <c r="J223" i="54023"/>
  <c r="H248" i="54023"/>
  <c r="H248" i="54024" s="1"/>
  <c r="H248" i="54025" s="1"/>
  <c r="H248" i="54026" s="1"/>
  <c r="H248" i="54027" s="1"/>
  <c r="H247" i="54023"/>
  <c r="H246" i="54023"/>
  <c r="H245" i="54023"/>
  <c r="H244" i="54023"/>
  <c r="H243" i="54023"/>
  <c r="H242" i="54023"/>
  <c r="H241" i="54023"/>
  <c r="H240" i="54023"/>
  <c r="H239" i="54023"/>
  <c r="H238" i="54023"/>
  <c r="H237" i="54023"/>
  <c r="H236" i="54023"/>
  <c r="H235" i="54023"/>
  <c r="H234" i="54023"/>
  <c r="H233" i="54023"/>
  <c r="H231" i="54023"/>
  <c r="H230" i="54023"/>
  <c r="H229" i="54023"/>
  <c r="H229" i="54024" s="1"/>
  <c r="H229" i="54025" s="1"/>
  <c r="H229" i="54026" s="1"/>
  <c r="H229" i="54027" s="1"/>
  <c r="H228" i="54023"/>
  <c r="H228" i="54024" s="1"/>
  <c r="H228" i="54025" s="1"/>
  <c r="H228" i="54026" s="1"/>
  <c r="H228" i="54027" s="1"/>
  <c r="H227" i="54023"/>
  <c r="H226" i="54023"/>
  <c r="H226" i="54024" s="1"/>
  <c r="H226" i="54025" s="1"/>
  <c r="H226" i="54026" s="1"/>
  <c r="H226" i="54027" s="1"/>
  <c r="H225" i="54023"/>
  <c r="H225" i="54024" s="1"/>
  <c r="H225" i="54025" s="1"/>
  <c r="H225" i="54026" s="1"/>
  <c r="H225" i="54027" s="1"/>
  <c r="H224" i="54023"/>
  <c r="H224" i="54024" s="1"/>
  <c r="H224" i="54025" s="1"/>
  <c r="H224" i="54026" s="1"/>
  <c r="H224" i="54027" s="1"/>
  <c r="H223" i="54023"/>
  <c r="H223" i="54024" s="1"/>
  <c r="H223" i="54025" s="1"/>
  <c r="H223" i="54026" s="1"/>
  <c r="H223" i="54027" s="1"/>
  <c r="F248" i="54023"/>
  <c r="F247" i="54023"/>
  <c r="F247" i="54024" s="1"/>
  <c r="F247" i="54025" s="1"/>
  <c r="F247" i="54026" s="1"/>
  <c r="F247" i="54027" s="1"/>
  <c r="F246" i="54023"/>
  <c r="F246" i="54024" s="1"/>
  <c r="F246" i="54025" s="1"/>
  <c r="F246" i="54026" s="1"/>
  <c r="F246" i="54027" s="1"/>
  <c r="F245" i="54023"/>
  <c r="F245" i="54024" s="1"/>
  <c r="F245" i="54025" s="1"/>
  <c r="F245" i="54026" s="1"/>
  <c r="F245" i="54027" s="1"/>
  <c r="F244" i="54023"/>
  <c r="F244" i="54024" s="1"/>
  <c r="F244" i="54025" s="1"/>
  <c r="F244" i="54026" s="1"/>
  <c r="F244" i="54027" s="1"/>
  <c r="F243" i="54023"/>
  <c r="F242" i="54023"/>
  <c r="F241" i="54023"/>
  <c r="F240" i="54023"/>
  <c r="F240" i="54024" s="1"/>
  <c r="F240" i="54025" s="1"/>
  <c r="F240" i="54026" s="1"/>
  <c r="F240" i="54027" s="1"/>
  <c r="F239" i="54023"/>
  <c r="F239" i="54024" s="1"/>
  <c r="F239" i="54025" s="1"/>
  <c r="F239" i="54026" s="1"/>
  <c r="F239" i="54027" s="1"/>
  <c r="F238" i="54023"/>
  <c r="F237" i="54023"/>
  <c r="F236" i="54023"/>
  <c r="F235" i="54023"/>
  <c r="F234" i="54023"/>
  <c r="F233" i="54023"/>
  <c r="F231" i="54023"/>
  <c r="F230" i="54023"/>
  <c r="F229" i="54023"/>
  <c r="F229" i="54024" s="1"/>
  <c r="F229" i="54025" s="1"/>
  <c r="F229" i="54026" s="1"/>
  <c r="F229" i="54027" s="1"/>
  <c r="F228" i="54023"/>
  <c r="F228" i="54024" s="1"/>
  <c r="F228" i="54025" s="1"/>
  <c r="F228" i="54026" s="1"/>
  <c r="F228" i="54027" s="1"/>
  <c r="F227" i="54023"/>
  <c r="F227" i="54024" s="1"/>
  <c r="F227" i="54025" s="1"/>
  <c r="F227" i="54026" s="1"/>
  <c r="F227" i="54027" s="1"/>
  <c r="F226" i="54023"/>
  <c r="F226" i="54024" s="1"/>
  <c r="F226" i="54025" s="1"/>
  <c r="F226" i="54026" s="1"/>
  <c r="F226" i="54027" s="1"/>
  <c r="F225" i="54023"/>
  <c r="F225" i="54024" s="1"/>
  <c r="F225" i="54025" s="1"/>
  <c r="F225" i="54026" s="1"/>
  <c r="F225" i="54027" s="1"/>
  <c r="F224" i="54023"/>
  <c r="F224" i="54024" s="1"/>
  <c r="F224" i="54025" s="1"/>
  <c r="F224" i="54026" s="1"/>
  <c r="F224" i="54027" s="1"/>
  <c r="F223" i="54023"/>
  <c r="F223" i="54024" s="1"/>
  <c r="F223" i="54025" s="1"/>
  <c r="F223" i="54026" s="1"/>
  <c r="F223" i="54027" s="1"/>
  <c r="L211" i="54023"/>
  <c r="L211" i="54024" s="1"/>
  <c r="L211" i="54025" s="1"/>
  <c r="L211" i="54026" s="1"/>
  <c r="L211" i="54027" s="1"/>
  <c r="L210" i="54023"/>
  <c r="L210" i="54024" s="1"/>
  <c r="L210" i="54025" s="1"/>
  <c r="L210" i="54026" s="1"/>
  <c r="L210" i="54027" s="1"/>
  <c r="L209" i="54023"/>
  <c r="L209" i="54024" s="1"/>
  <c r="L209" i="54025" s="1"/>
  <c r="L209" i="54026" s="1"/>
  <c r="L209" i="54027" s="1"/>
  <c r="L208" i="54023"/>
  <c r="L208" i="54024" s="1"/>
  <c r="L208" i="54025" s="1"/>
  <c r="L208" i="54026" s="1"/>
  <c r="L208" i="54027" s="1"/>
  <c r="L207" i="54023"/>
  <c r="L207" i="54024" s="1"/>
  <c r="L207" i="54025" s="1"/>
  <c r="L207" i="54026" s="1"/>
  <c r="L207" i="54027" s="1"/>
  <c r="L206" i="54023"/>
  <c r="L206" i="54024" s="1"/>
  <c r="L206" i="54025" s="1"/>
  <c r="L206" i="54026" s="1"/>
  <c r="L206" i="54027" s="1"/>
  <c r="L205" i="54023"/>
  <c r="L205" i="54024" s="1"/>
  <c r="L205" i="54025" s="1"/>
  <c r="L205" i="54026" s="1"/>
  <c r="L205" i="54027" s="1"/>
  <c r="L204" i="54023"/>
  <c r="L204" i="54024" s="1"/>
  <c r="L204" i="54025" s="1"/>
  <c r="L204" i="54026" s="1"/>
  <c r="L204" i="54027" s="1"/>
  <c r="L203" i="54023"/>
  <c r="L203" i="54024" s="1"/>
  <c r="L203" i="54025" s="1"/>
  <c r="L203" i="54026" s="1"/>
  <c r="L203" i="54027" s="1"/>
  <c r="L202" i="54023"/>
  <c r="L202" i="54024" s="1"/>
  <c r="L202" i="54025" s="1"/>
  <c r="L202" i="54026" s="1"/>
  <c r="L202" i="54027" s="1"/>
  <c r="L201" i="54023"/>
  <c r="L201" i="54024" s="1"/>
  <c r="L201" i="54025" s="1"/>
  <c r="L201" i="54026" s="1"/>
  <c r="L201" i="54027" s="1"/>
  <c r="L200" i="54023"/>
  <c r="L200" i="54024" s="1"/>
  <c r="L200" i="54025" s="1"/>
  <c r="L200" i="54026" s="1"/>
  <c r="L200" i="54027" s="1"/>
  <c r="L199" i="54023"/>
  <c r="L199" i="54024" s="1"/>
  <c r="L199" i="54025" s="1"/>
  <c r="L199" i="54026" s="1"/>
  <c r="L199" i="54027" s="1"/>
  <c r="L198" i="54023"/>
  <c r="L198" i="54024" s="1"/>
  <c r="L198" i="54025" s="1"/>
  <c r="L198" i="54026" s="1"/>
  <c r="L198" i="54027" s="1"/>
  <c r="L197" i="54023"/>
  <c r="L197" i="54024" s="1"/>
  <c r="L197" i="54025" s="1"/>
  <c r="L197" i="54026" s="1"/>
  <c r="L197" i="54027" s="1"/>
  <c r="L196" i="54023"/>
  <c r="L196" i="54024" s="1"/>
  <c r="L196" i="54025" s="1"/>
  <c r="L196" i="54026" s="1"/>
  <c r="L196" i="54027" s="1"/>
  <c r="L195" i="54023"/>
  <c r="L195" i="54024" s="1"/>
  <c r="L195" i="54025" s="1"/>
  <c r="L195" i="54026" s="1"/>
  <c r="L195" i="54027" s="1"/>
  <c r="L194" i="54023"/>
  <c r="L194" i="54024" s="1"/>
  <c r="L194" i="54025" s="1"/>
  <c r="L194" i="54026" s="1"/>
  <c r="L194" i="54027" s="1"/>
  <c r="L193" i="54023"/>
  <c r="L192" i="54023"/>
  <c r="L191" i="54023"/>
  <c r="L191" i="54024" s="1"/>
  <c r="L191" i="54025" s="1"/>
  <c r="L191" i="54026" s="1"/>
  <c r="L191" i="54027" s="1"/>
  <c r="L190" i="54023"/>
  <c r="L189" i="54023"/>
  <c r="L188" i="54023"/>
  <c r="L188" i="54024" s="1"/>
  <c r="L188" i="54025" s="1"/>
  <c r="L188" i="54026" s="1"/>
  <c r="L188" i="54027" s="1"/>
  <c r="L187" i="54023"/>
  <c r="L187" i="54024" s="1"/>
  <c r="L187" i="54025" s="1"/>
  <c r="L187" i="54026" s="1"/>
  <c r="L187" i="54027" s="1"/>
  <c r="L186" i="54023"/>
  <c r="L186" i="54024" s="1"/>
  <c r="L186" i="54025" s="1"/>
  <c r="L186" i="54026" s="1"/>
  <c r="L186" i="54027" s="1"/>
  <c r="L185" i="54023"/>
  <c r="L185" i="54024" s="1"/>
  <c r="L185" i="54025" s="1"/>
  <c r="L185" i="54026" s="1"/>
  <c r="L185" i="54027" s="1"/>
  <c r="L184" i="54023"/>
  <c r="L184" i="54024" s="1"/>
  <c r="L184" i="54025" s="1"/>
  <c r="L184" i="54026" s="1"/>
  <c r="L184" i="54027" s="1"/>
  <c r="J211" i="54023"/>
  <c r="J211" i="54024" s="1"/>
  <c r="J211" i="54025" s="1"/>
  <c r="J211" i="54026" s="1"/>
  <c r="J211" i="54027" s="1"/>
  <c r="J210" i="54023"/>
  <c r="J210" i="54024" s="1"/>
  <c r="J210" i="54025" s="1"/>
  <c r="J210" i="54026" s="1"/>
  <c r="J210" i="54027" s="1"/>
  <c r="J209" i="54023"/>
  <c r="J209" i="54024" s="1"/>
  <c r="J209" i="54025" s="1"/>
  <c r="J209" i="54026" s="1"/>
  <c r="J209" i="54027" s="1"/>
  <c r="J208" i="54023"/>
  <c r="J208" i="54024" s="1"/>
  <c r="J208" i="54025" s="1"/>
  <c r="J208" i="54026" s="1"/>
  <c r="J208" i="54027" s="1"/>
  <c r="J207" i="54023"/>
  <c r="J207" i="54024" s="1"/>
  <c r="J207" i="54025" s="1"/>
  <c r="J207" i="54026" s="1"/>
  <c r="J207" i="54027" s="1"/>
  <c r="J206" i="54023"/>
  <c r="J206" i="54024" s="1"/>
  <c r="J206" i="54025" s="1"/>
  <c r="J206" i="54026" s="1"/>
  <c r="J206" i="54027" s="1"/>
  <c r="J205" i="54023"/>
  <c r="J205" i="54024" s="1"/>
  <c r="J205" i="54025" s="1"/>
  <c r="J205" i="54026" s="1"/>
  <c r="J205" i="54027" s="1"/>
  <c r="J204" i="54023"/>
  <c r="J204" i="54024" s="1"/>
  <c r="J204" i="54025" s="1"/>
  <c r="J204" i="54026" s="1"/>
  <c r="J204" i="54027" s="1"/>
  <c r="J203" i="54023"/>
  <c r="J203" i="54024" s="1"/>
  <c r="J203" i="54025" s="1"/>
  <c r="J203" i="54026" s="1"/>
  <c r="J203" i="54027" s="1"/>
  <c r="J202" i="54023"/>
  <c r="J202" i="54024" s="1"/>
  <c r="J202" i="54025" s="1"/>
  <c r="J202" i="54026" s="1"/>
  <c r="J202" i="54027" s="1"/>
  <c r="J201" i="54023"/>
  <c r="J201" i="54024" s="1"/>
  <c r="J201" i="54025" s="1"/>
  <c r="J201" i="54026" s="1"/>
  <c r="J201" i="54027" s="1"/>
  <c r="J200" i="54023"/>
  <c r="J200" i="54024" s="1"/>
  <c r="J200" i="54025" s="1"/>
  <c r="J200" i="54026" s="1"/>
  <c r="J200" i="54027" s="1"/>
  <c r="J199" i="54023"/>
  <c r="J199" i="54024" s="1"/>
  <c r="J199" i="54025" s="1"/>
  <c r="J199" i="54026" s="1"/>
  <c r="J199" i="54027" s="1"/>
  <c r="J198" i="54023"/>
  <c r="J198" i="54024" s="1"/>
  <c r="J198" i="54025" s="1"/>
  <c r="J198" i="54026" s="1"/>
  <c r="J198" i="54027" s="1"/>
  <c r="J197" i="54023"/>
  <c r="J197" i="54024" s="1"/>
  <c r="J197" i="54025" s="1"/>
  <c r="J197" i="54026" s="1"/>
  <c r="J197" i="54027" s="1"/>
  <c r="J196" i="54023"/>
  <c r="J196" i="54024" s="1"/>
  <c r="J196" i="54025" s="1"/>
  <c r="J196" i="54026" s="1"/>
  <c r="J196" i="54027" s="1"/>
  <c r="J195" i="54023"/>
  <c r="J195" i="54024" s="1"/>
  <c r="J195" i="54025" s="1"/>
  <c r="J195" i="54026" s="1"/>
  <c r="J195" i="54027" s="1"/>
  <c r="J194" i="54023"/>
  <c r="J194" i="54024" s="1"/>
  <c r="J194" i="54025" s="1"/>
  <c r="J194" i="54026" s="1"/>
  <c r="J194" i="54027" s="1"/>
  <c r="J193" i="54023"/>
  <c r="J193" i="54024" s="1"/>
  <c r="J193" i="54025" s="1"/>
  <c r="J193" i="54026" s="1"/>
  <c r="J193" i="54027" s="1"/>
  <c r="J192" i="54023"/>
  <c r="J192" i="54024" s="1"/>
  <c r="J192" i="54025" s="1"/>
  <c r="J192" i="54026" s="1"/>
  <c r="J192" i="54027" s="1"/>
  <c r="J191" i="54023"/>
  <c r="J191" i="54024" s="1"/>
  <c r="J191" i="54025" s="1"/>
  <c r="J191" i="54026" s="1"/>
  <c r="J191" i="54027" s="1"/>
  <c r="J190" i="54023"/>
  <c r="J190" i="54024" s="1"/>
  <c r="J190" i="54025" s="1"/>
  <c r="J190" i="54026" s="1"/>
  <c r="J190" i="54027" s="1"/>
  <c r="J189" i="54023"/>
  <c r="J189" i="54024" s="1"/>
  <c r="J189" i="54025" s="1"/>
  <c r="J189" i="54026" s="1"/>
  <c r="J189" i="54027" s="1"/>
  <c r="J188" i="54023"/>
  <c r="J188" i="54024" s="1"/>
  <c r="J188" i="54025" s="1"/>
  <c r="J188" i="54026" s="1"/>
  <c r="J188" i="54027" s="1"/>
  <c r="J187" i="54023"/>
  <c r="J187" i="54024" s="1"/>
  <c r="J187" i="54025" s="1"/>
  <c r="J187" i="54026" s="1"/>
  <c r="J187" i="54027" s="1"/>
  <c r="J186" i="54023"/>
  <c r="J186" i="54024" s="1"/>
  <c r="J186" i="54025" s="1"/>
  <c r="J186" i="54026" s="1"/>
  <c r="J186" i="54027" s="1"/>
  <c r="J185" i="54023"/>
  <c r="J185" i="54024" s="1"/>
  <c r="J185" i="54025" s="1"/>
  <c r="J185" i="54026" s="1"/>
  <c r="J185" i="54027" s="1"/>
  <c r="J184" i="54023"/>
  <c r="J184" i="54024" s="1"/>
  <c r="J184" i="54025" s="1"/>
  <c r="J184" i="54026" s="1"/>
  <c r="J184" i="54027" s="1"/>
  <c r="H211" i="54023"/>
  <c r="H211" i="54024" s="1"/>
  <c r="H211" i="54025" s="1"/>
  <c r="H211" i="54026" s="1"/>
  <c r="H211" i="54027" s="1"/>
  <c r="H210" i="54023"/>
  <c r="H210" i="54024" s="1"/>
  <c r="H210" i="54025" s="1"/>
  <c r="H210" i="54026" s="1"/>
  <c r="H210" i="54027" s="1"/>
  <c r="H209" i="54023"/>
  <c r="H209" i="54024" s="1"/>
  <c r="H209" i="54025" s="1"/>
  <c r="H209" i="54026" s="1"/>
  <c r="H209" i="54027" s="1"/>
  <c r="H208" i="54023"/>
  <c r="H208" i="54024" s="1"/>
  <c r="H208" i="54025" s="1"/>
  <c r="H208" i="54026" s="1"/>
  <c r="H208" i="54027" s="1"/>
  <c r="H207" i="54023"/>
  <c r="H207" i="54024" s="1"/>
  <c r="H207" i="54025" s="1"/>
  <c r="H207" i="54026" s="1"/>
  <c r="H207" i="54027" s="1"/>
  <c r="H206" i="54023"/>
  <c r="H206" i="54024" s="1"/>
  <c r="H206" i="54025" s="1"/>
  <c r="H206" i="54026" s="1"/>
  <c r="H206" i="54027" s="1"/>
  <c r="H205" i="54023"/>
  <c r="H205" i="54024" s="1"/>
  <c r="H205" i="54025" s="1"/>
  <c r="H205" i="54026" s="1"/>
  <c r="H205" i="54027" s="1"/>
  <c r="H204" i="54023"/>
  <c r="H204" i="54024" s="1"/>
  <c r="H204" i="54025" s="1"/>
  <c r="H204" i="54026" s="1"/>
  <c r="H204" i="54027" s="1"/>
  <c r="H203" i="54023"/>
  <c r="H203" i="54024" s="1"/>
  <c r="H203" i="54025" s="1"/>
  <c r="H203" i="54026" s="1"/>
  <c r="H203" i="54027" s="1"/>
  <c r="H202" i="54023"/>
  <c r="H202" i="54024" s="1"/>
  <c r="H202" i="54025" s="1"/>
  <c r="H202" i="54026" s="1"/>
  <c r="H202" i="54027" s="1"/>
  <c r="H201" i="54023"/>
  <c r="H201" i="54024" s="1"/>
  <c r="H201" i="54025" s="1"/>
  <c r="H201" i="54026" s="1"/>
  <c r="H201" i="54027" s="1"/>
  <c r="H200" i="54023"/>
  <c r="H200" i="54024" s="1"/>
  <c r="H200" i="54025" s="1"/>
  <c r="H200" i="54026" s="1"/>
  <c r="H200" i="54027" s="1"/>
  <c r="H199" i="54023"/>
  <c r="H199" i="54024" s="1"/>
  <c r="H199" i="54025" s="1"/>
  <c r="H199" i="54026" s="1"/>
  <c r="H199" i="54027" s="1"/>
  <c r="H198" i="54023"/>
  <c r="H198" i="54024" s="1"/>
  <c r="H198" i="54025" s="1"/>
  <c r="H198" i="54026" s="1"/>
  <c r="H198" i="54027" s="1"/>
  <c r="H197" i="54023"/>
  <c r="H197" i="54024" s="1"/>
  <c r="H197" i="54025" s="1"/>
  <c r="H197" i="54026" s="1"/>
  <c r="H197" i="54027" s="1"/>
  <c r="H196" i="54023"/>
  <c r="H196" i="54024" s="1"/>
  <c r="H196" i="54025" s="1"/>
  <c r="H196" i="54026" s="1"/>
  <c r="H196" i="54027" s="1"/>
  <c r="H195" i="54023"/>
  <c r="H195" i="54024" s="1"/>
  <c r="H195" i="54025" s="1"/>
  <c r="H195" i="54026" s="1"/>
  <c r="H195" i="54027" s="1"/>
  <c r="H194" i="54023"/>
  <c r="H194" i="54024" s="1"/>
  <c r="H194" i="54025" s="1"/>
  <c r="H194" i="54026" s="1"/>
  <c r="H194" i="54027" s="1"/>
  <c r="H193" i="54023"/>
  <c r="H193" i="54024" s="1"/>
  <c r="H193" i="54025" s="1"/>
  <c r="H193" i="54026" s="1"/>
  <c r="H193" i="54027" s="1"/>
  <c r="H192" i="54023"/>
  <c r="H192" i="54024" s="1"/>
  <c r="H192" i="54025" s="1"/>
  <c r="H192" i="54026" s="1"/>
  <c r="H192" i="54027" s="1"/>
  <c r="H191" i="54023"/>
  <c r="H191" i="54024" s="1"/>
  <c r="H191" i="54025" s="1"/>
  <c r="H191" i="54026" s="1"/>
  <c r="H191" i="54027" s="1"/>
  <c r="H190" i="54023"/>
  <c r="H190" i="54024" s="1"/>
  <c r="H190" i="54025" s="1"/>
  <c r="H190" i="54026" s="1"/>
  <c r="H190" i="54027" s="1"/>
  <c r="H189" i="54023"/>
  <c r="H189" i="54024" s="1"/>
  <c r="H189" i="54025" s="1"/>
  <c r="H189" i="54026" s="1"/>
  <c r="H189" i="54027" s="1"/>
  <c r="H188" i="54023"/>
  <c r="H188" i="54024" s="1"/>
  <c r="H188" i="54025" s="1"/>
  <c r="H188" i="54026" s="1"/>
  <c r="H188" i="54027" s="1"/>
  <c r="H187" i="54023"/>
  <c r="H187" i="54024" s="1"/>
  <c r="H187" i="54025" s="1"/>
  <c r="H187" i="54026" s="1"/>
  <c r="H187" i="54027" s="1"/>
  <c r="H186" i="54023"/>
  <c r="H186" i="54024" s="1"/>
  <c r="H186" i="54025" s="1"/>
  <c r="H186" i="54026" s="1"/>
  <c r="H186" i="54027" s="1"/>
  <c r="H185" i="54023"/>
  <c r="H185" i="54024" s="1"/>
  <c r="H185" i="54025" s="1"/>
  <c r="H185" i="54026" s="1"/>
  <c r="H185" i="54027" s="1"/>
  <c r="H184" i="54023"/>
  <c r="H184" i="54024" s="1"/>
  <c r="H184" i="54025" s="1"/>
  <c r="H184" i="54026" s="1"/>
  <c r="H184" i="54027" s="1"/>
  <c r="F211" i="54023"/>
  <c r="F211" i="54024" s="1"/>
  <c r="F211" i="54025" s="1"/>
  <c r="F211" i="54026" s="1"/>
  <c r="F211" i="54027" s="1"/>
  <c r="F210" i="54023"/>
  <c r="F209" i="54023"/>
  <c r="F209" i="54024" s="1"/>
  <c r="F209" i="54025" s="1"/>
  <c r="F209" i="54026" s="1"/>
  <c r="F209" i="54027" s="1"/>
  <c r="F208" i="54023"/>
  <c r="F207" i="54023"/>
  <c r="F206" i="54023"/>
  <c r="F206" i="54024" s="1"/>
  <c r="F206" i="54025" s="1"/>
  <c r="F206" i="54026" s="1"/>
  <c r="F206" i="54027" s="1"/>
  <c r="F205" i="54023"/>
  <c r="F205" i="54024" s="1"/>
  <c r="F205" i="54025" s="1"/>
  <c r="F205" i="54026" s="1"/>
  <c r="F205" i="54027" s="1"/>
  <c r="F204" i="54023"/>
  <c r="F203" i="54023"/>
  <c r="F202" i="54023"/>
  <c r="F201" i="54023"/>
  <c r="F200" i="54023"/>
  <c r="F200" i="54024" s="1"/>
  <c r="F200" i="54025" s="1"/>
  <c r="F200" i="54026" s="1"/>
  <c r="F200" i="54027" s="1"/>
  <c r="F199" i="54023"/>
  <c r="F198" i="54023"/>
  <c r="F197" i="54023"/>
  <c r="F196" i="54023"/>
  <c r="F196" i="54024" s="1"/>
  <c r="F196" i="54025" s="1"/>
  <c r="F196" i="54026" s="1"/>
  <c r="F196" i="54027" s="1"/>
  <c r="F195" i="54023"/>
  <c r="F194" i="54023"/>
  <c r="F193" i="54023"/>
  <c r="F192" i="54023"/>
  <c r="F191" i="54023"/>
  <c r="F191" i="54024" s="1"/>
  <c r="F191" i="54025" s="1"/>
  <c r="F191" i="54026" s="1"/>
  <c r="F191" i="54027" s="1"/>
  <c r="F190" i="54023"/>
  <c r="F190" i="54024" s="1"/>
  <c r="F190" i="54025" s="1"/>
  <c r="F190" i="54026" s="1"/>
  <c r="F190" i="54027" s="1"/>
  <c r="F189" i="54023"/>
  <c r="F188" i="54023"/>
  <c r="F187" i="54023"/>
  <c r="F187" i="54024" s="1"/>
  <c r="F187" i="54025" s="1"/>
  <c r="F187" i="54026" s="1"/>
  <c r="F187" i="54027" s="1"/>
  <c r="F186" i="54023"/>
  <c r="F186" i="54024" s="1"/>
  <c r="F186" i="54025" s="1"/>
  <c r="F186" i="54026" s="1"/>
  <c r="F186" i="54027" s="1"/>
  <c r="F185" i="54023"/>
  <c r="F185" i="54024" s="1"/>
  <c r="F185" i="54025" s="1"/>
  <c r="F185" i="54026" s="1"/>
  <c r="F185" i="54027" s="1"/>
  <c r="F184" i="54023"/>
  <c r="F184" i="54024" s="1"/>
  <c r="F184" i="54025" s="1"/>
  <c r="F184" i="54026" s="1"/>
  <c r="F184" i="54027" s="1"/>
  <c r="V174" i="54023"/>
  <c r="V174" i="54024" s="1"/>
  <c r="V174" i="54025" s="1"/>
  <c r="V174" i="54026" s="1"/>
  <c r="V174" i="54027" s="1"/>
  <c r="V173" i="54023"/>
  <c r="V173" i="54024" s="1"/>
  <c r="V173" i="54025" s="1"/>
  <c r="V173" i="54026" s="1"/>
  <c r="V173" i="54027" s="1"/>
  <c r="V172" i="54023"/>
  <c r="V172" i="54024" s="1"/>
  <c r="V172" i="54025" s="1"/>
  <c r="V172" i="54026" s="1"/>
  <c r="V172" i="54027" s="1"/>
  <c r="V171" i="54023"/>
  <c r="V171" i="54024" s="1"/>
  <c r="V171" i="54025" s="1"/>
  <c r="V171" i="54026" s="1"/>
  <c r="V171" i="54027" s="1"/>
  <c r="V170" i="54023"/>
  <c r="V170" i="54024" s="1"/>
  <c r="V170" i="54025" s="1"/>
  <c r="V170" i="54026" s="1"/>
  <c r="V170" i="54027" s="1"/>
  <c r="V169" i="54023"/>
  <c r="V169" i="54024" s="1"/>
  <c r="V169" i="54025" s="1"/>
  <c r="V169" i="54026" s="1"/>
  <c r="V169" i="54027" s="1"/>
  <c r="V168" i="54023"/>
  <c r="V168" i="54024" s="1"/>
  <c r="V168" i="54025" s="1"/>
  <c r="V168" i="54026" s="1"/>
  <c r="V168" i="54027" s="1"/>
  <c r="V167" i="54023"/>
  <c r="V167" i="54024" s="1"/>
  <c r="V167" i="54025" s="1"/>
  <c r="V167" i="54026" s="1"/>
  <c r="V167" i="54027" s="1"/>
  <c r="V166" i="54023"/>
  <c r="V166" i="54024" s="1"/>
  <c r="V166" i="54025" s="1"/>
  <c r="V166" i="54026" s="1"/>
  <c r="V166" i="54027" s="1"/>
  <c r="V165" i="54023"/>
  <c r="V165" i="54024" s="1"/>
  <c r="V165" i="54025" s="1"/>
  <c r="V165" i="54026" s="1"/>
  <c r="V165" i="54027" s="1"/>
  <c r="V164" i="54023"/>
  <c r="V163" i="54023"/>
  <c r="V163" i="54024" s="1"/>
  <c r="V163" i="54025" s="1"/>
  <c r="V163" i="54026" s="1"/>
  <c r="V163" i="54027" s="1"/>
  <c r="V162" i="54023"/>
  <c r="V162" i="54024" s="1"/>
  <c r="V162" i="54025" s="1"/>
  <c r="V162" i="54026" s="1"/>
  <c r="V162" i="54027" s="1"/>
  <c r="V161" i="54023"/>
  <c r="V160" i="54023"/>
  <c r="V160" i="54024" s="1"/>
  <c r="V160" i="54025" s="1"/>
  <c r="V160" i="54026" s="1"/>
  <c r="V160" i="54027" s="1"/>
  <c r="V159" i="54023"/>
  <c r="V158" i="54023"/>
  <c r="V158" i="54024" s="1"/>
  <c r="V158" i="54025" s="1"/>
  <c r="V158" i="54026" s="1"/>
  <c r="V158" i="54027" s="1"/>
  <c r="V157" i="54023"/>
  <c r="V157" i="54024" s="1"/>
  <c r="V157" i="54025" s="1"/>
  <c r="V157" i="54026" s="1"/>
  <c r="V157" i="54027" s="1"/>
  <c r="V156" i="54023"/>
  <c r="V155" i="54023"/>
  <c r="V154" i="54023"/>
  <c r="V153" i="54023"/>
  <c r="V152" i="54023"/>
  <c r="V152" i="54024" s="1"/>
  <c r="V152" i="54025" s="1"/>
  <c r="V152" i="54026" s="1"/>
  <c r="V152" i="54027" s="1"/>
  <c r="V151" i="54023"/>
  <c r="V150" i="54023"/>
  <c r="V149" i="54023"/>
  <c r="V148" i="54023"/>
  <c r="V147" i="54023"/>
  <c r="V147" i="54024" s="1"/>
  <c r="V147" i="54025" s="1"/>
  <c r="V147" i="54026" s="1"/>
  <c r="V147" i="54027" s="1"/>
  <c r="V146" i="54023"/>
  <c r="V146" i="54024" s="1"/>
  <c r="V146" i="54025" s="1"/>
  <c r="V146" i="54026" s="1"/>
  <c r="V146" i="54027" s="1"/>
  <c r="T174" i="54023"/>
  <c r="T174" i="54024" s="1"/>
  <c r="T174" i="54025" s="1"/>
  <c r="T174" i="54026" s="1"/>
  <c r="T174" i="54027" s="1"/>
  <c r="T173" i="54023"/>
  <c r="T173" i="54024" s="1"/>
  <c r="T173" i="54025" s="1"/>
  <c r="T173" i="54026" s="1"/>
  <c r="T173" i="54027" s="1"/>
  <c r="T172" i="54023"/>
  <c r="T172" i="54024" s="1"/>
  <c r="T172" i="54025" s="1"/>
  <c r="T172" i="54026" s="1"/>
  <c r="T172" i="54027" s="1"/>
  <c r="T171" i="54023"/>
  <c r="T171" i="54024" s="1"/>
  <c r="T171" i="54025" s="1"/>
  <c r="T171" i="54026" s="1"/>
  <c r="T171" i="54027" s="1"/>
  <c r="T170" i="54023"/>
  <c r="T170" i="54024" s="1"/>
  <c r="T170" i="54025" s="1"/>
  <c r="T170" i="54026" s="1"/>
  <c r="T170" i="54027" s="1"/>
  <c r="T169" i="54023"/>
  <c r="T169" i="54024" s="1"/>
  <c r="T169" i="54025" s="1"/>
  <c r="T169" i="54026" s="1"/>
  <c r="T169" i="54027" s="1"/>
  <c r="T168" i="54023"/>
  <c r="T168" i="54024" s="1"/>
  <c r="T168" i="54025" s="1"/>
  <c r="T168" i="54026" s="1"/>
  <c r="T168" i="54027" s="1"/>
  <c r="T167" i="54023"/>
  <c r="T167" i="54024" s="1"/>
  <c r="T167" i="54025" s="1"/>
  <c r="T167" i="54026" s="1"/>
  <c r="T167" i="54027" s="1"/>
  <c r="T166" i="54023"/>
  <c r="T166" i="54024" s="1"/>
  <c r="T166" i="54025" s="1"/>
  <c r="T166" i="54026" s="1"/>
  <c r="T166" i="54027" s="1"/>
  <c r="T165" i="54023"/>
  <c r="T165" i="54024" s="1"/>
  <c r="T165" i="54025" s="1"/>
  <c r="T165" i="54026" s="1"/>
  <c r="T165" i="54027" s="1"/>
  <c r="T164" i="54023"/>
  <c r="T164" i="54024" s="1"/>
  <c r="T164" i="54025" s="1"/>
  <c r="T164" i="54026" s="1"/>
  <c r="T164" i="54027" s="1"/>
  <c r="T163" i="54023"/>
  <c r="T163" i="54024" s="1"/>
  <c r="T163" i="54025" s="1"/>
  <c r="T163" i="54026" s="1"/>
  <c r="T163" i="54027" s="1"/>
  <c r="T162" i="54023"/>
  <c r="T162" i="54024" s="1"/>
  <c r="T162" i="54025" s="1"/>
  <c r="T162" i="54026" s="1"/>
  <c r="T162" i="54027" s="1"/>
  <c r="T161" i="54023"/>
  <c r="T161" i="54024" s="1"/>
  <c r="T161" i="54025" s="1"/>
  <c r="T161" i="54026" s="1"/>
  <c r="T161" i="54027" s="1"/>
  <c r="T160" i="54023"/>
  <c r="T160" i="54024" s="1"/>
  <c r="T160" i="54025" s="1"/>
  <c r="T160" i="54026" s="1"/>
  <c r="T160" i="54027" s="1"/>
  <c r="T159" i="54023"/>
  <c r="T159" i="54024" s="1"/>
  <c r="T159" i="54025" s="1"/>
  <c r="T159" i="54026" s="1"/>
  <c r="T159" i="54027" s="1"/>
  <c r="T158" i="54023"/>
  <c r="T158" i="54024" s="1"/>
  <c r="T158" i="54025" s="1"/>
  <c r="T158" i="54026" s="1"/>
  <c r="T158" i="54027" s="1"/>
  <c r="T157" i="54023"/>
  <c r="T156" i="54023"/>
  <c r="T156" i="54024" s="1"/>
  <c r="T156" i="54025" s="1"/>
  <c r="T156" i="54026" s="1"/>
  <c r="T156" i="54027" s="1"/>
  <c r="T155" i="54023"/>
  <c r="T154" i="54023"/>
  <c r="T153" i="54023"/>
  <c r="T153" i="54024" s="1"/>
  <c r="T153" i="54025" s="1"/>
  <c r="T153" i="54026" s="1"/>
  <c r="T153" i="54027" s="1"/>
  <c r="T152" i="54023"/>
  <c r="T152" i="54024" s="1"/>
  <c r="T152" i="54025" s="1"/>
  <c r="T152" i="54026" s="1"/>
  <c r="T152" i="54027" s="1"/>
  <c r="T151" i="54023"/>
  <c r="T151" i="54024" s="1"/>
  <c r="T151" i="54025" s="1"/>
  <c r="T151" i="54026" s="1"/>
  <c r="T151" i="54027" s="1"/>
  <c r="T150" i="54023"/>
  <c r="T150" i="54024" s="1"/>
  <c r="T150" i="54025" s="1"/>
  <c r="T150" i="54026" s="1"/>
  <c r="T150" i="54027" s="1"/>
  <c r="T149" i="54023"/>
  <c r="T149" i="54024" s="1"/>
  <c r="T149" i="54025" s="1"/>
  <c r="T149" i="54026" s="1"/>
  <c r="T149" i="54027" s="1"/>
  <c r="T148" i="54023"/>
  <c r="T148" i="54024" s="1"/>
  <c r="T148" i="54025" s="1"/>
  <c r="T148" i="54026" s="1"/>
  <c r="T148" i="54027" s="1"/>
  <c r="T147" i="54023"/>
  <c r="T147" i="54024" s="1"/>
  <c r="T147" i="54025" s="1"/>
  <c r="T147" i="54026" s="1"/>
  <c r="T147" i="54027" s="1"/>
  <c r="T146" i="54023"/>
  <c r="T146" i="54024" s="1"/>
  <c r="T146" i="54025" s="1"/>
  <c r="T146" i="54026" s="1"/>
  <c r="T146" i="54027" s="1"/>
  <c r="R146" i="54023"/>
  <c r="R146" i="54024" s="1"/>
  <c r="R146" i="54025" s="1"/>
  <c r="R146" i="54026" s="1"/>
  <c r="R146" i="54027" s="1"/>
  <c r="R174" i="54023"/>
  <c r="R174" i="54024" s="1"/>
  <c r="R174" i="54025" s="1"/>
  <c r="R174" i="54026" s="1"/>
  <c r="R174" i="54027" s="1"/>
  <c r="R173" i="54023"/>
  <c r="R173" i="54024" s="1"/>
  <c r="R173" i="54025" s="1"/>
  <c r="R173" i="54026" s="1"/>
  <c r="R173" i="54027" s="1"/>
  <c r="R172" i="54023"/>
  <c r="R172" i="54024" s="1"/>
  <c r="R172" i="54025" s="1"/>
  <c r="R172" i="54026" s="1"/>
  <c r="R172" i="54027" s="1"/>
  <c r="R171" i="54023"/>
  <c r="R171" i="54024" s="1"/>
  <c r="R171" i="54025" s="1"/>
  <c r="R171" i="54026" s="1"/>
  <c r="R171" i="54027" s="1"/>
  <c r="R170" i="54023"/>
  <c r="R170" i="54024" s="1"/>
  <c r="R170" i="54025" s="1"/>
  <c r="R170" i="54026" s="1"/>
  <c r="R170" i="54027" s="1"/>
  <c r="R169" i="54023"/>
  <c r="R169" i="54024" s="1"/>
  <c r="R169" i="54025" s="1"/>
  <c r="R169" i="54026" s="1"/>
  <c r="R169" i="54027" s="1"/>
  <c r="R168" i="54023"/>
  <c r="R168" i="54024" s="1"/>
  <c r="R168" i="54025" s="1"/>
  <c r="R168" i="54026" s="1"/>
  <c r="R168" i="54027" s="1"/>
  <c r="R167" i="54023"/>
  <c r="R167" i="54024" s="1"/>
  <c r="R167" i="54025" s="1"/>
  <c r="R167" i="54026" s="1"/>
  <c r="R167" i="54027" s="1"/>
  <c r="R166" i="54023"/>
  <c r="R166" i="54024" s="1"/>
  <c r="R166" i="54025" s="1"/>
  <c r="R166" i="54026" s="1"/>
  <c r="R166" i="54027" s="1"/>
  <c r="R165" i="54023"/>
  <c r="R165" i="54024" s="1"/>
  <c r="R165" i="54025" s="1"/>
  <c r="R165" i="54026" s="1"/>
  <c r="R165" i="54027" s="1"/>
  <c r="R164" i="54023"/>
  <c r="R164" i="54024" s="1"/>
  <c r="R164" i="54025" s="1"/>
  <c r="R164" i="54026" s="1"/>
  <c r="R164" i="54027" s="1"/>
  <c r="R163" i="54023"/>
  <c r="R163" i="54024" s="1"/>
  <c r="R163" i="54025" s="1"/>
  <c r="R163" i="54026" s="1"/>
  <c r="R163" i="54027" s="1"/>
  <c r="R162" i="54023"/>
  <c r="R162" i="54024" s="1"/>
  <c r="R162" i="54025" s="1"/>
  <c r="R162" i="54026" s="1"/>
  <c r="R162" i="54027" s="1"/>
  <c r="R161" i="54023"/>
  <c r="R161" i="54024" s="1"/>
  <c r="R161" i="54025" s="1"/>
  <c r="R161" i="54026" s="1"/>
  <c r="R161" i="54027" s="1"/>
  <c r="R160" i="54023"/>
  <c r="R160" i="54024" s="1"/>
  <c r="R160" i="54025" s="1"/>
  <c r="R160" i="54026" s="1"/>
  <c r="R160" i="54027" s="1"/>
  <c r="R159" i="54023"/>
  <c r="R159" i="54024" s="1"/>
  <c r="R159" i="54025" s="1"/>
  <c r="R159" i="54026" s="1"/>
  <c r="R159" i="54027" s="1"/>
  <c r="R158" i="54023"/>
  <c r="R158" i="54024" s="1"/>
  <c r="R158" i="54025" s="1"/>
  <c r="R158" i="54026" s="1"/>
  <c r="R158" i="54027" s="1"/>
  <c r="R157" i="54023"/>
  <c r="R157" i="54024" s="1"/>
  <c r="R157" i="54025" s="1"/>
  <c r="R157" i="54026" s="1"/>
  <c r="R157" i="54027" s="1"/>
  <c r="R156" i="54023"/>
  <c r="R155" i="54023"/>
  <c r="R154" i="54023"/>
  <c r="R154" i="54024" s="1"/>
  <c r="R154" i="54025" s="1"/>
  <c r="R154" i="54026" s="1"/>
  <c r="R154" i="54027" s="1"/>
  <c r="R153" i="54023"/>
  <c r="R153" i="54024" s="1"/>
  <c r="R153" i="54025" s="1"/>
  <c r="R153" i="54026" s="1"/>
  <c r="R153" i="54027" s="1"/>
  <c r="R152" i="54023"/>
  <c r="R151" i="54023"/>
  <c r="R151" i="54024" s="1"/>
  <c r="R151" i="54025" s="1"/>
  <c r="R151" i="54026" s="1"/>
  <c r="R151" i="54027" s="1"/>
  <c r="R150" i="54023"/>
  <c r="R149" i="54023"/>
  <c r="R149" i="54024" s="1"/>
  <c r="R149" i="54025" s="1"/>
  <c r="R149" i="54026" s="1"/>
  <c r="R149" i="54027" s="1"/>
  <c r="R148" i="54023"/>
  <c r="R148" i="54024" s="1"/>
  <c r="R148" i="54025" s="1"/>
  <c r="R148" i="54026" s="1"/>
  <c r="R148" i="54027" s="1"/>
  <c r="R147" i="54023"/>
  <c r="R147" i="54024" s="1"/>
  <c r="R147" i="54025" s="1"/>
  <c r="R147" i="54026" s="1"/>
  <c r="R147" i="54027" s="1"/>
  <c r="P174" i="54023"/>
  <c r="P174" i="54024" s="1"/>
  <c r="P174" i="54025" s="1"/>
  <c r="P174" i="54026" s="1"/>
  <c r="P174" i="54027" s="1"/>
  <c r="P173" i="54023"/>
  <c r="P173" i="54024" s="1"/>
  <c r="P173" i="54025" s="1"/>
  <c r="P173" i="54026" s="1"/>
  <c r="P173" i="54027" s="1"/>
  <c r="P172" i="54023"/>
  <c r="P172" i="54024" s="1"/>
  <c r="P172" i="54025" s="1"/>
  <c r="P172" i="54026" s="1"/>
  <c r="P172" i="54027" s="1"/>
  <c r="P171" i="54023"/>
  <c r="P171" i="54024" s="1"/>
  <c r="P171" i="54025" s="1"/>
  <c r="P171" i="54026" s="1"/>
  <c r="P171" i="54027" s="1"/>
  <c r="P170" i="54023"/>
  <c r="P170" i="54024" s="1"/>
  <c r="P170" i="54025" s="1"/>
  <c r="P170" i="54026" s="1"/>
  <c r="P170" i="54027" s="1"/>
  <c r="P169" i="54023"/>
  <c r="P169" i="54024" s="1"/>
  <c r="P169" i="54025" s="1"/>
  <c r="P169" i="54026" s="1"/>
  <c r="P169" i="54027" s="1"/>
  <c r="P168" i="54023"/>
  <c r="P168" i="54024" s="1"/>
  <c r="P168" i="54025" s="1"/>
  <c r="P168" i="54026" s="1"/>
  <c r="P168" i="54027" s="1"/>
  <c r="P167" i="54023"/>
  <c r="P167" i="54024" s="1"/>
  <c r="P167" i="54025" s="1"/>
  <c r="P167" i="54026" s="1"/>
  <c r="P167" i="54027" s="1"/>
  <c r="P166" i="54023"/>
  <c r="P166" i="54024" s="1"/>
  <c r="P166" i="54025" s="1"/>
  <c r="P166" i="54026" s="1"/>
  <c r="P166" i="54027" s="1"/>
  <c r="P165" i="54023"/>
  <c r="P165" i="54024" s="1"/>
  <c r="P165" i="54025" s="1"/>
  <c r="P165" i="54026" s="1"/>
  <c r="P165" i="54027" s="1"/>
  <c r="P164" i="54023"/>
  <c r="P164" i="54024" s="1"/>
  <c r="P164" i="54025" s="1"/>
  <c r="P164" i="54026" s="1"/>
  <c r="P164" i="54027" s="1"/>
  <c r="P163" i="54023"/>
  <c r="P163" i="54024" s="1"/>
  <c r="P163" i="54025" s="1"/>
  <c r="P163" i="54026" s="1"/>
  <c r="P163" i="54027" s="1"/>
  <c r="P162" i="54023"/>
  <c r="P162" i="54024" s="1"/>
  <c r="P162" i="54025" s="1"/>
  <c r="P162" i="54026" s="1"/>
  <c r="P162" i="54027" s="1"/>
  <c r="P161" i="54023"/>
  <c r="P161" i="54024" s="1"/>
  <c r="P161" i="54025" s="1"/>
  <c r="P161" i="54026" s="1"/>
  <c r="P161" i="54027" s="1"/>
  <c r="P160" i="54023"/>
  <c r="P160" i="54024" s="1"/>
  <c r="P160" i="54025" s="1"/>
  <c r="P160" i="54026" s="1"/>
  <c r="P160" i="54027" s="1"/>
  <c r="P159" i="54023"/>
  <c r="P158" i="54023"/>
  <c r="P158" i="54024" s="1"/>
  <c r="P158" i="54025" s="1"/>
  <c r="P158" i="54026" s="1"/>
  <c r="P158" i="54027" s="1"/>
  <c r="P157" i="54023"/>
  <c r="P157" i="54024" s="1"/>
  <c r="P157" i="54025" s="1"/>
  <c r="P157" i="54026" s="1"/>
  <c r="P157" i="54027" s="1"/>
  <c r="P156" i="54023"/>
  <c r="P155" i="54023"/>
  <c r="P154" i="54023"/>
  <c r="P153" i="54023"/>
  <c r="P153" i="54024" s="1"/>
  <c r="P153" i="54025" s="1"/>
  <c r="P153" i="54026" s="1"/>
  <c r="P153" i="54027" s="1"/>
  <c r="P152" i="54023"/>
  <c r="P152" i="54024" s="1"/>
  <c r="P152" i="54025" s="1"/>
  <c r="P152" i="54026" s="1"/>
  <c r="P152" i="54027" s="1"/>
  <c r="P151" i="54023"/>
  <c r="P150" i="54023"/>
  <c r="P149" i="54023"/>
  <c r="P148" i="54023"/>
  <c r="P148" i="54024" s="1"/>
  <c r="P148" i="54025" s="1"/>
  <c r="P148" i="54026" s="1"/>
  <c r="P148" i="54027" s="1"/>
  <c r="P147" i="54023"/>
  <c r="P146" i="54023"/>
  <c r="N174" i="54023"/>
  <c r="N174" i="54024" s="1"/>
  <c r="N174" i="54025" s="1"/>
  <c r="N174" i="54026" s="1"/>
  <c r="N174" i="54027" s="1"/>
  <c r="N173" i="54023"/>
  <c r="N173" i="54024" s="1"/>
  <c r="N173" i="54025" s="1"/>
  <c r="N173" i="54026" s="1"/>
  <c r="N173" i="54027" s="1"/>
  <c r="N172" i="54023"/>
  <c r="N172" i="54024" s="1"/>
  <c r="N172" i="54025" s="1"/>
  <c r="N172" i="54026" s="1"/>
  <c r="N172" i="54027" s="1"/>
  <c r="N171" i="54023"/>
  <c r="N171" i="54024" s="1"/>
  <c r="N171" i="54025" s="1"/>
  <c r="N171" i="54026" s="1"/>
  <c r="N171" i="54027" s="1"/>
  <c r="N170" i="54023"/>
  <c r="N170" i="54024" s="1"/>
  <c r="N170" i="54025" s="1"/>
  <c r="N170" i="54026" s="1"/>
  <c r="N170" i="54027" s="1"/>
  <c r="N169" i="54023"/>
  <c r="N169" i="54024" s="1"/>
  <c r="N169" i="54025" s="1"/>
  <c r="N169" i="54026" s="1"/>
  <c r="N169" i="54027" s="1"/>
  <c r="N168" i="54023"/>
  <c r="N168" i="54024" s="1"/>
  <c r="N168" i="54025" s="1"/>
  <c r="N168" i="54026" s="1"/>
  <c r="N168" i="54027" s="1"/>
  <c r="N167" i="54023"/>
  <c r="N167" i="54024" s="1"/>
  <c r="N167" i="54025" s="1"/>
  <c r="N167" i="54026" s="1"/>
  <c r="N167" i="54027" s="1"/>
  <c r="N166" i="54023"/>
  <c r="N166" i="54024" s="1"/>
  <c r="N166" i="54025" s="1"/>
  <c r="N166" i="54026" s="1"/>
  <c r="N166" i="54027" s="1"/>
  <c r="N165" i="54023"/>
  <c r="N165" i="54024" s="1"/>
  <c r="N165" i="54025" s="1"/>
  <c r="N165" i="54026" s="1"/>
  <c r="N165" i="54027" s="1"/>
  <c r="N164" i="54023"/>
  <c r="N163" i="54023"/>
  <c r="N162" i="54023"/>
  <c r="N162" i="54024" s="1"/>
  <c r="N162" i="54025" s="1"/>
  <c r="N162" i="54026" s="1"/>
  <c r="N162" i="54027" s="1"/>
  <c r="N161" i="54023"/>
  <c r="N161" i="54024" s="1"/>
  <c r="N161" i="54025" s="1"/>
  <c r="N161" i="54026" s="1"/>
  <c r="N161" i="54027" s="1"/>
  <c r="N160" i="54023"/>
  <c r="N160" i="54024" s="1"/>
  <c r="N160" i="54025" s="1"/>
  <c r="N160" i="54026" s="1"/>
  <c r="N160" i="54027" s="1"/>
  <c r="N159" i="54023"/>
  <c r="N158" i="54023"/>
  <c r="N157" i="54023"/>
  <c r="N157" i="54024" s="1"/>
  <c r="N157" i="54025" s="1"/>
  <c r="N157" i="54026" s="1"/>
  <c r="N157" i="54027" s="1"/>
  <c r="N156" i="54023"/>
  <c r="N156" i="54024" s="1"/>
  <c r="N156" i="54025" s="1"/>
  <c r="N156" i="54026" s="1"/>
  <c r="N156" i="54027" s="1"/>
  <c r="N155" i="54023"/>
  <c r="N155" i="54024" s="1"/>
  <c r="N155" i="54025" s="1"/>
  <c r="N155" i="54026" s="1"/>
  <c r="N155" i="54027" s="1"/>
  <c r="N154" i="54023"/>
  <c r="N154" i="54024" s="1"/>
  <c r="N154" i="54025" s="1"/>
  <c r="N154" i="54026" s="1"/>
  <c r="N154" i="54027" s="1"/>
  <c r="N153" i="54023"/>
  <c r="N153" i="54024" s="1"/>
  <c r="N153" i="54025" s="1"/>
  <c r="N153" i="54026" s="1"/>
  <c r="N153" i="54027" s="1"/>
  <c r="N152" i="54023"/>
  <c r="N152" i="54024" s="1"/>
  <c r="N152" i="54025" s="1"/>
  <c r="N152" i="54026" s="1"/>
  <c r="N152" i="54027" s="1"/>
  <c r="N151" i="54023"/>
  <c r="N151" i="54024" s="1"/>
  <c r="N151" i="54025" s="1"/>
  <c r="N151" i="54026" s="1"/>
  <c r="N151" i="54027" s="1"/>
  <c r="N150" i="54023"/>
  <c r="N150" i="54024" s="1"/>
  <c r="N150" i="54025" s="1"/>
  <c r="N150" i="54026" s="1"/>
  <c r="N150" i="54027" s="1"/>
  <c r="N149" i="54023"/>
  <c r="N149" i="54024" s="1"/>
  <c r="N149" i="54025" s="1"/>
  <c r="N149" i="54026" s="1"/>
  <c r="N149" i="54027" s="1"/>
  <c r="N148" i="54023"/>
  <c r="N148" i="54024" s="1"/>
  <c r="N148" i="54025" s="1"/>
  <c r="N148" i="54026" s="1"/>
  <c r="N148" i="54027" s="1"/>
  <c r="N147" i="54023"/>
  <c r="N147" i="54024" s="1"/>
  <c r="N147" i="54025" s="1"/>
  <c r="N147" i="54026" s="1"/>
  <c r="N147" i="54027" s="1"/>
  <c r="N146" i="54023"/>
  <c r="N146" i="54024" s="1"/>
  <c r="N146" i="54025" s="1"/>
  <c r="N146" i="54026" s="1"/>
  <c r="N146" i="54027" s="1"/>
  <c r="L174" i="54023"/>
  <c r="L174" i="54024" s="1"/>
  <c r="L174" i="54025" s="1"/>
  <c r="L174" i="54026" s="1"/>
  <c r="L174" i="54027" s="1"/>
  <c r="L173" i="54023"/>
  <c r="L173" i="54024" s="1"/>
  <c r="L173" i="54025" s="1"/>
  <c r="L173" i="54026" s="1"/>
  <c r="L173" i="54027" s="1"/>
  <c r="L172" i="54023"/>
  <c r="L172" i="54024" s="1"/>
  <c r="L172" i="54025" s="1"/>
  <c r="L172" i="54026" s="1"/>
  <c r="L172" i="54027" s="1"/>
  <c r="L171" i="54023"/>
  <c r="L171" i="54024" s="1"/>
  <c r="L171" i="54025" s="1"/>
  <c r="L171" i="54026" s="1"/>
  <c r="L171" i="54027" s="1"/>
  <c r="L170" i="54023"/>
  <c r="L170" i="54024" s="1"/>
  <c r="L170" i="54025" s="1"/>
  <c r="L170" i="54026" s="1"/>
  <c r="L170" i="54027" s="1"/>
  <c r="L169" i="54023"/>
  <c r="L168" i="54023"/>
  <c r="L167" i="54023"/>
  <c r="L166" i="54023"/>
  <c r="L166" i="54024" s="1"/>
  <c r="L166" i="54025" s="1"/>
  <c r="L166" i="54026" s="1"/>
  <c r="L166" i="54027" s="1"/>
  <c r="L165" i="54023"/>
  <c r="L164" i="54023"/>
  <c r="L163" i="54023"/>
  <c r="L162" i="54023"/>
  <c r="L162" i="54024" s="1"/>
  <c r="L162" i="54025" s="1"/>
  <c r="L162" i="54026" s="1"/>
  <c r="L162" i="54027" s="1"/>
  <c r="L161" i="54023"/>
  <c r="L160" i="54023"/>
  <c r="L160" i="54024" s="1"/>
  <c r="L160" i="54025" s="1"/>
  <c r="L160" i="54026" s="1"/>
  <c r="L160" i="54027" s="1"/>
  <c r="L159" i="54023"/>
  <c r="L158" i="54023"/>
  <c r="L157" i="54023"/>
  <c r="L157" i="54024" s="1"/>
  <c r="L157" i="54025" s="1"/>
  <c r="L157" i="54026" s="1"/>
  <c r="L157" i="54027" s="1"/>
  <c r="L156" i="54023"/>
  <c r="L156" i="54024" s="1"/>
  <c r="L156" i="54025" s="1"/>
  <c r="L156" i="54026" s="1"/>
  <c r="L156" i="54027" s="1"/>
  <c r="L155" i="54023"/>
  <c r="L155" i="54024" s="1"/>
  <c r="L155" i="54025" s="1"/>
  <c r="L155" i="54026" s="1"/>
  <c r="L155" i="54027" s="1"/>
  <c r="L154" i="54023"/>
  <c r="L154" i="54024" s="1"/>
  <c r="L154" i="54025" s="1"/>
  <c r="L154" i="54026" s="1"/>
  <c r="L154" i="54027" s="1"/>
  <c r="L153" i="54023"/>
  <c r="L153" i="54024" s="1"/>
  <c r="L153" i="54025" s="1"/>
  <c r="L153" i="54026" s="1"/>
  <c r="L153" i="54027" s="1"/>
  <c r="L152" i="54023"/>
  <c r="L152" i="54024" s="1"/>
  <c r="L152" i="54025" s="1"/>
  <c r="L152" i="54026" s="1"/>
  <c r="L152" i="54027" s="1"/>
  <c r="L151" i="54023"/>
  <c r="L151" i="54024" s="1"/>
  <c r="L151" i="54025" s="1"/>
  <c r="L151" i="54026" s="1"/>
  <c r="L151" i="54027" s="1"/>
  <c r="L150" i="54023"/>
  <c r="L150" i="54024" s="1"/>
  <c r="L150" i="54025" s="1"/>
  <c r="L150" i="54026" s="1"/>
  <c r="L150" i="54027" s="1"/>
  <c r="L149" i="54023"/>
  <c r="L149" i="54024" s="1"/>
  <c r="L149" i="54025" s="1"/>
  <c r="L149" i="54026" s="1"/>
  <c r="L149" i="54027" s="1"/>
  <c r="L148" i="54023"/>
  <c r="L148" i="54024" s="1"/>
  <c r="L148" i="54025" s="1"/>
  <c r="L148" i="54026" s="1"/>
  <c r="L148" i="54027" s="1"/>
  <c r="L147" i="54023"/>
  <c r="L147" i="54024" s="1"/>
  <c r="L147" i="54025" s="1"/>
  <c r="L147" i="54026" s="1"/>
  <c r="L147" i="54027" s="1"/>
  <c r="L146" i="54023"/>
  <c r="L146" i="54024" s="1"/>
  <c r="L146" i="54025" s="1"/>
  <c r="L146" i="54026" s="1"/>
  <c r="L146" i="54027" s="1"/>
  <c r="J174" i="54023"/>
  <c r="J174" i="54024" s="1"/>
  <c r="J174" i="54025" s="1"/>
  <c r="J174" i="54026" s="1"/>
  <c r="J174" i="54027" s="1"/>
  <c r="J173" i="54023"/>
  <c r="J173" i="54024" s="1"/>
  <c r="J173" i="54025" s="1"/>
  <c r="J173" i="54026" s="1"/>
  <c r="J173" i="54027" s="1"/>
  <c r="J172" i="54023"/>
  <c r="J172" i="54024" s="1"/>
  <c r="J172" i="54025" s="1"/>
  <c r="J172" i="54026" s="1"/>
  <c r="J172" i="54027" s="1"/>
  <c r="J171" i="54023"/>
  <c r="J171" i="54024" s="1"/>
  <c r="J171" i="54025" s="1"/>
  <c r="J171" i="54026" s="1"/>
  <c r="J171" i="54027" s="1"/>
  <c r="J170" i="54023"/>
  <c r="J170" i="54024" s="1"/>
  <c r="J170" i="54025" s="1"/>
  <c r="J170" i="54026" s="1"/>
  <c r="J170" i="54027" s="1"/>
  <c r="J169" i="54023"/>
  <c r="J169" i="54024" s="1"/>
  <c r="J169" i="54025" s="1"/>
  <c r="J169" i="54026" s="1"/>
  <c r="J169" i="54027" s="1"/>
  <c r="J168" i="54023"/>
  <c r="J168" i="54024" s="1"/>
  <c r="J168" i="54025" s="1"/>
  <c r="J168" i="54026" s="1"/>
  <c r="J168" i="54027" s="1"/>
  <c r="J167" i="54023"/>
  <c r="J167" i="54024" s="1"/>
  <c r="J167" i="54025" s="1"/>
  <c r="J167" i="54026" s="1"/>
  <c r="J167" i="54027" s="1"/>
  <c r="J166" i="54023"/>
  <c r="J165" i="54023"/>
  <c r="J165" i="54024" s="1"/>
  <c r="J165" i="54025" s="1"/>
  <c r="J165" i="54026" s="1"/>
  <c r="J165" i="54027" s="1"/>
  <c r="J164" i="54023"/>
  <c r="J164" i="54024" s="1"/>
  <c r="J164" i="54025" s="1"/>
  <c r="J164" i="54026" s="1"/>
  <c r="J164" i="54027" s="1"/>
  <c r="J163" i="54023"/>
  <c r="J163" i="54024" s="1"/>
  <c r="J163" i="54025" s="1"/>
  <c r="J163" i="54026" s="1"/>
  <c r="J163" i="54027" s="1"/>
  <c r="J162" i="54023"/>
  <c r="J162" i="54024" s="1"/>
  <c r="J162" i="54025" s="1"/>
  <c r="J162" i="54026" s="1"/>
  <c r="J162" i="54027" s="1"/>
  <c r="J161" i="54023"/>
  <c r="J160" i="54023"/>
  <c r="J159" i="54023"/>
  <c r="J158" i="54023"/>
  <c r="J157" i="54023"/>
  <c r="J156" i="54023"/>
  <c r="J155" i="54023"/>
  <c r="J154" i="54023"/>
  <c r="J153" i="54023"/>
  <c r="J152" i="54023"/>
  <c r="J152" i="54024" s="1"/>
  <c r="J152" i="54025" s="1"/>
  <c r="J152" i="54026" s="1"/>
  <c r="J152" i="54027" s="1"/>
  <c r="J151" i="54023"/>
  <c r="J151" i="54024" s="1"/>
  <c r="J151" i="54025" s="1"/>
  <c r="J151" i="54026" s="1"/>
  <c r="J151" i="54027" s="1"/>
  <c r="J150" i="54023"/>
  <c r="J150" i="54024" s="1"/>
  <c r="J150" i="54025" s="1"/>
  <c r="J150" i="54026" s="1"/>
  <c r="J150" i="54027" s="1"/>
  <c r="J149" i="54023"/>
  <c r="J148" i="54023"/>
  <c r="J148" i="54024" s="1"/>
  <c r="J148" i="54025" s="1"/>
  <c r="J148" i="54026" s="1"/>
  <c r="J148" i="54027" s="1"/>
  <c r="J147" i="54023"/>
  <c r="J147" i="54024" s="1"/>
  <c r="J147" i="54025" s="1"/>
  <c r="J147" i="54026" s="1"/>
  <c r="J147" i="54027" s="1"/>
  <c r="J146" i="54023"/>
  <c r="J146" i="54024" s="1"/>
  <c r="J146" i="54025" s="1"/>
  <c r="J146" i="54026" s="1"/>
  <c r="J146" i="54027" s="1"/>
  <c r="H174" i="54023"/>
  <c r="H173" i="54023"/>
  <c r="H173" i="54024" s="1"/>
  <c r="H173" i="54025" s="1"/>
  <c r="H173" i="54026" s="1"/>
  <c r="H173" i="54027" s="1"/>
  <c r="H172" i="54023"/>
  <c r="H171" i="54023"/>
  <c r="H170" i="54023"/>
  <c r="H169" i="54023"/>
  <c r="H168" i="54023"/>
  <c r="H167" i="54023"/>
  <c r="H166" i="54023"/>
  <c r="H165" i="54023"/>
  <c r="H164" i="54023"/>
  <c r="H163" i="54023"/>
  <c r="H162" i="54023"/>
  <c r="H162" i="54024" s="1"/>
  <c r="H162" i="54025" s="1"/>
  <c r="H162" i="54026" s="1"/>
  <c r="H162" i="54027" s="1"/>
  <c r="H161" i="54023"/>
  <c r="H160" i="54023"/>
  <c r="H159" i="54023"/>
  <c r="H158" i="54023"/>
  <c r="H157" i="54023"/>
  <c r="H156" i="54023"/>
  <c r="H155" i="54023"/>
  <c r="H154" i="54023"/>
  <c r="H153" i="54023"/>
  <c r="H153" i="54024" s="1"/>
  <c r="H153" i="54025" s="1"/>
  <c r="H153" i="54026" s="1"/>
  <c r="H153" i="54027" s="1"/>
  <c r="H152" i="54023"/>
  <c r="H152" i="54024" s="1"/>
  <c r="H152" i="54025" s="1"/>
  <c r="H152" i="54026" s="1"/>
  <c r="H152" i="54027" s="1"/>
  <c r="H151" i="54023"/>
  <c r="H151" i="54024" s="1"/>
  <c r="H151" i="54025" s="1"/>
  <c r="H151" i="54026" s="1"/>
  <c r="H151" i="54027" s="1"/>
  <c r="H150" i="54023"/>
  <c r="H149" i="54023"/>
  <c r="H148" i="54023"/>
  <c r="H148" i="54024" s="1"/>
  <c r="H148" i="54025" s="1"/>
  <c r="H148" i="54026" s="1"/>
  <c r="H148" i="54027" s="1"/>
  <c r="H147" i="54023"/>
  <c r="H147" i="54024" s="1"/>
  <c r="H147" i="54025" s="1"/>
  <c r="H147" i="54026" s="1"/>
  <c r="H147" i="54027" s="1"/>
  <c r="H146" i="54023"/>
  <c r="H146" i="54024" s="1"/>
  <c r="H146" i="54025" s="1"/>
  <c r="H146" i="54026" s="1"/>
  <c r="H146" i="54027" s="1"/>
  <c r="F174" i="54023"/>
  <c r="F174" i="54024" s="1"/>
  <c r="F174" i="54025" s="1"/>
  <c r="F174" i="54026" s="1"/>
  <c r="F174" i="54027" s="1"/>
  <c r="F173" i="54023"/>
  <c r="F172" i="54023"/>
  <c r="F171" i="54023"/>
  <c r="F170" i="54023"/>
  <c r="F169" i="54023"/>
  <c r="F168" i="54023"/>
  <c r="F167" i="54023"/>
  <c r="F167" i="54024" s="1"/>
  <c r="F167" i="54025" s="1"/>
  <c r="F167" i="54026" s="1"/>
  <c r="F167" i="54027" s="1"/>
  <c r="F166" i="54023"/>
  <c r="F165" i="54023"/>
  <c r="F164" i="54023"/>
  <c r="F163" i="54023"/>
  <c r="F163" i="54024" s="1"/>
  <c r="F163" i="54025" s="1"/>
  <c r="F163" i="54026" s="1"/>
  <c r="F163" i="54027" s="1"/>
  <c r="F162" i="54023"/>
  <c r="F161" i="54023"/>
  <c r="F160" i="54023"/>
  <c r="F159" i="54023"/>
  <c r="F158" i="54023"/>
  <c r="F157" i="54023"/>
  <c r="F157" i="54024" s="1"/>
  <c r="F157" i="54025" s="1"/>
  <c r="F157" i="54026" s="1"/>
  <c r="F157" i="54027" s="1"/>
  <c r="F156" i="54023"/>
  <c r="F155" i="54023"/>
  <c r="F154" i="54023"/>
  <c r="F153" i="54023"/>
  <c r="F153" i="54024" s="1"/>
  <c r="F153" i="54025" s="1"/>
  <c r="F153" i="54026" s="1"/>
  <c r="F153" i="54027" s="1"/>
  <c r="F152" i="54023"/>
  <c r="F152" i="54024" s="1"/>
  <c r="F152" i="54025" s="1"/>
  <c r="F152" i="54026" s="1"/>
  <c r="F152" i="54027" s="1"/>
  <c r="F151" i="54023"/>
  <c r="F151" i="54024" s="1"/>
  <c r="F151" i="54025" s="1"/>
  <c r="F151" i="54026" s="1"/>
  <c r="F151" i="54027" s="1"/>
  <c r="F150" i="54023"/>
  <c r="F149" i="54023"/>
  <c r="F148" i="54023"/>
  <c r="F148" i="54024" s="1"/>
  <c r="F148" i="54025" s="1"/>
  <c r="F148" i="54026" s="1"/>
  <c r="F148" i="54027" s="1"/>
  <c r="F147" i="54023"/>
  <c r="F147" i="54024" s="1"/>
  <c r="F147" i="54025" s="1"/>
  <c r="F147" i="54026" s="1"/>
  <c r="F147" i="54027" s="1"/>
  <c r="F146" i="54023"/>
  <c r="F146" i="54024" s="1"/>
  <c r="F146" i="54025" s="1"/>
  <c r="F146" i="54026" s="1"/>
  <c r="F146" i="54027" s="1"/>
  <c r="X133" i="54023"/>
  <c r="X133" i="54024" s="1"/>
  <c r="X133" i="54025" s="1"/>
  <c r="X133" i="54026" s="1"/>
  <c r="X133" i="54027" s="1"/>
  <c r="X132" i="54023"/>
  <c r="X132" i="54024" s="1"/>
  <c r="X132" i="54025" s="1"/>
  <c r="X132" i="54026" s="1"/>
  <c r="X132" i="54027" s="1"/>
  <c r="X131" i="54023"/>
  <c r="X131" i="54024" s="1"/>
  <c r="X131" i="54025" s="1"/>
  <c r="X131" i="54026" s="1"/>
  <c r="X131" i="54027" s="1"/>
  <c r="X130" i="54023"/>
  <c r="X130" i="54024" s="1"/>
  <c r="X130" i="54025" s="1"/>
  <c r="X130" i="54026" s="1"/>
  <c r="X130" i="54027" s="1"/>
  <c r="X129" i="54023"/>
  <c r="X129" i="54024" s="1"/>
  <c r="X129" i="54025" s="1"/>
  <c r="X129" i="54026" s="1"/>
  <c r="X129" i="54027" s="1"/>
  <c r="X128" i="54023"/>
  <c r="X128" i="54024" s="1"/>
  <c r="X128" i="54025" s="1"/>
  <c r="X128" i="54026" s="1"/>
  <c r="X128" i="54027" s="1"/>
  <c r="X127" i="54023"/>
  <c r="X127" i="54024" s="1"/>
  <c r="X127" i="54025" s="1"/>
  <c r="X127" i="54026" s="1"/>
  <c r="X127" i="54027" s="1"/>
  <c r="X126" i="54023"/>
  <c r="X126" i="54024" s="1"/>
  <c r="X126" i="54025" s="1"/>
  <c r="X126" i="54026" s="1"/>
  <c r="X126" i="54027" s="1"/>
  <c r="X125" i="54023"/>
  <c r="X125" i="54024" s="1"/>
  <c r="X125" i="54025" s="1"/>
  <c r="X125" i="54026" s="1"/>
  <c r="X125" i="54027" s="1"/>
  <c r="X124" i="54023"/>
  <c r="X124" i="54024" s="1"/>
  <c r="X124" i="54025" s="1"/>
  <c r="X124" i="54026" s="1"/>
  <c r="X124" i="54027" s="1"/>
  <c r="X123" i="54023"/>
  <c r="X123" i="54024" s="1"/>
  <c r="X123" i="54025" s="1"/>
  <c r="X123" i="54026" s="1"/>
  <c r="X123" i="54027" s="1"/>
  <c r="X122" i="54023"/>
  <c r="X122" i="54024" s="1"/>
  <c r="X122" i="54025" s="1"/>
  <c r="X122" i="54026" s="1"/>
  <c r="X122" i="54027" s="1"/>
  <c r="X121" i="54023"/>
  <c r="X121" i="54024" s="1"/>
  <c r="X121" i="54025" s="1"/>
  <c r="X121" i="54026" s="1"/>
  <c r="X121" i="54027" s="1"/>
  <c r="X120" i="54023"/>
  <c r="X120" i="54024" s="1"/>
  <c r="X120" i="54025" s="1"/>
  <c r="X120" i="54026" s="1"/>
  <c r="X120" i="54027" s="1"/>
  <c r="X119" i="54023"/>
  <c r="X119" i="54024" s="1"/>
  <c r="X119" i="54025" s="1"/>
  <c r="X119" i="54026" s="1"/>
  <c r="X119" i="54027" s="1"/>
  <c r="X118" i="54023"/>
  <c r="X118" i="54024" s="1"/>
  <c r="X118" i="54025" s="1"/>
  <c r="X118" i="54026" s="1"/>
  <c r="X118" i="54027" s="1"/>
  <c r="X117" i="54023"/>
  <c r="X117" i="54024" s="1"/>
  <c r="X117" i="54025" s="1"/>
  <c r="X117" i="54026" s="1"/>
  <c r="X117" i="54027" s="1"/>
  <c r="X116" i="54023"/>
  <c r="X116" i="54024" s="1"/>
  <c r="X116" i="54025" s="1"/>
  <c r="X116" i="54026" s="1"/>
  <c r="X116" i="54027" s="1"/>
  <c r="X115" i="54023"/>
  <c r="X115" i="54024" s="1"/>
  <c r="X115" i="54025" s="1"/>
  <c r="X115" i="54026" s="1"/>
  <c r="X115" i="54027" s="1"/>
  <c r="X114" i="54023"/>
  <c r="X114" i="54024" s="1"/>
  <c r="X114" i="54025" s="1"/>
  <c r="X114" i="54026" s="1"/>
  <c r="X114" i="54027" s="1"/>
  <c r="X113" i="54023"/>
  <c r="X113" i="54024" s="1"/>
  <c r="X113" i="54025" s="1"/>
  <c r="X113" i="54026" s="1"/>
  <c r="X113" i="54027" s="1"/>
  <c r="X112" i="54023"/>
  <c r="X112" i="54024" s="1"/>
  <c r="X112" i="54025" s="1"/>
  <c r="X112" i="54026" s="1"/>
  <c r="X112" i="54027" s="1"/>
  <c r="X111" i="54023"/>
  <c r="X111" i="54024" s="1"/>
  <c r="X111" i="54025" s="1"/>
  <c r="X111" i="54026" s="1"/>
  <c r="X111" i="54027" s="1"/>
  <c r="X110" i="54023"/>
  <c r="X110" i="54024" s="1"/>
  <c r="X110" i="54025" s="1"/>
  <c r="X110" i="54026" s="1"/>
  <c r="X110" i="54027" s="1"/>
  <c r="X109" i="54023"/>
  <c r="X109" i="54024" s="1"/>
  <c r="X109" i="54025" s="1"/>
  <c r="X109" i="54026" s="1"/>
  <c r="X109" i="54027" s="1"/>
  <c r="X108" i="54023"/>
  <c r="X108" i="54024" s="1"/>
  <c r="X108" i="54025" s="1"/>
  <c r="X108" i="54026" s="1"/>
  <c r="X108" i="54027" s="1"/>
  <c r="X107" i="54023"/>
  <c r="X107" i="54024" s="1"/>
  <c r="X107" i="54025" s="1"/>
  <c r="X107" i="54026" s="1"/>
  <c r="X107" i="54027" s="1"/>
  <c r="X106" i="54023"/>
  <c r="X106" i="54024" s="1"/>
  <c r="X106" i="54025" s="1"/>
  <c r="X106" i="54026" s="1"/>
  <c r="X106" i="54027" s="1"/>
  <c r="X105" i="54023"/>
  <c r="X105" i="54024" s="1"/>
  <c r="X105" i="54025" s="1"/>
  <c r="X105" i="54026" s="1"/>
  <c r="X105" i="54027" s="1"/>
  <c r="X104" i="54023"/>
  <c r="X104" i="54024" s="1"/>
  <c r="X104" i="54025" s="1"/>
  <c r="X104" i="54026" s="1"/>
  <c r="X104" i="54027" s="1"/>
  <c r="X103" i="54023"/>
  <c r="X103" i="54024" s="1"/>
  <c r="X103" i="54025" s="1"/>
  <c r="X103" i="54026" s="1"/>
  <c r="X103" i="54027" s="1"/>
  <c r="X102" i="54023"/>
  <c r="X102" i="54024" s="1"/>
  <c r="X102" i="54025" s="1"/>
  <c r="X102" i="54026" s="1"/>
  <c r="X102" i="54027" s="1"/>
  <c r="X101" i="54023"/>
  <c r="X101" i="54024" s="1"/>
  <c r="X101" i="54025" s="1"/>
  <c r="X101" i="54026" s="1"/>
  <c r="X101" i="54027" s="1"/>
  <c r="X100" i="54023"/>
  <c r="X100" i="54024" s="1"/>
  <c r="X100" i="54025" s="1"/>
  <c r="X100" i="54026" s="1"/>
  <c r="X100" i="54027" s="1"/>
  <c r="X99" i="54023"/>
  <c r="X99" i="54024" s="1"/>
  <c r="X99" i="54025" s="1"/>
  <c r="X99" i="54026" s="1"/>
  <c r="X99" i="54027" s="1"/>
  <c r="X98" i="54023"/>
  <c r="X98" i="54024" s="1"/>
  <c r="X98" i="54025" s="1"/>
  <c r="X98" i="54026" s="1"/>
  <c r="X98" i="54027" s="1"/>
  <c r="X97" i="54023"/>
  <c r="X97" i="54024" s="1"/>
  <c r="X97" i="54025" s="1"/>
  <c r="X97" i="54026" s="1"/>
  <c r="X97" i="54027" s="1"/>
  <c r="X96" i="54023"/>
  <c r="X96" i="54024" s="1"/>
  <c r="X96" i="54025" s="1"/>
  <c r="X96" i="54026" s="1"/>
  <c r="X96" i="54027" s="1"/>
  <c r="X95" i="54023"/>
  <c r="X95" i="54024" s="1"/>
  <c r="X95" i="54025" s="1"/>
  <c r="X95" i="54026" s="1"/>
  <c r="X95" i="54027" s="1"/>
  <c r="X94" i="54023"/>
  <c r="X94" i="54024" s="1"/>
  <c r="X94" i="54025" s="1"/>
  <c r="X94" i="54026" s="1"/>
  <c r="X94" i="54027" s="1"/>
  <c r="X93" i="54023"/>
  <c r="X93" i="54024" s="1"/>
  <c r="X93" i="54025" s="1"/>
  <c r="X93" i="54026" s="1"/>
  <c r="X93" i="54027" s="1"/>
  <c r="V133" i="54023"/>
  <c r="V133" i="54024" s="1"/>
  <c r="V133" i="54025" s="1"/>
  <c r="V133" i="54026" s="1"/>
  <c r="V133" i="54027" s="1"/>
  <c r="V132" i="54023"/>
  <c r="V132" i="54024" s="1"/>
  <c r="V132" i="54025" s="1"/>
  <c r="V132" i="54026" s="1"/>
  <c r="V132" i="54027" s="1"/>
  <c r="V131" i="54023"/>
  <c r="V131" i="54024" s="1"/>
  <c r="V131" i="54025" s="1"/>
  <c r="V131" i="54026" s="1"/>
  <c r="V131" i="54027" s="1"/>
  <c r="V130" i="54023"/>
  <c r="V130" i="54024" s="1"/>
  <c r="V130" i="54025" s="1"/>
  <c r="V130" i="54026" s="1"/>
  <c r="V130" i="54027" s="1"/>
  <c r="V129" i="54023"/>
  <c r="V129" i="54024" s="1"/>
  <c r="V129" i="54025" s="1"/>
  <c r="V129" i="54026" s="1"/>
  <c r="V129" i="54027" s="1"/>
  <c r="V128" i="54023"/>
  <c r="V128" i="54024" s="1"/>
  <c r="V128" i="54025" s="1"/>
  <c r="V128" i="54026" s="1"/>
  <c r="V128" i="54027" s="1"/>
  <c r="V127" i="54023"/>
  <c r="V127" i="54024" s="1"/>
  <c r="V127" i="54025" s="1"/>
  <c r="V127" i="54026" s="1"/>
  <c r="V127" i="54027" s="1"/>
  <c r="V126" i="54023"/>
  <c r="V126" i="54024" s="1"/>
  <c r="V126" i="54025" s="1"/>
  <c r="V126" i="54026" s="1"/>
  <c r="V126" i="54027" s="1"/>
  <c r="V125" i="54023"/>
  <c r="V125" i="54024" s="1"/>
  <c r="V125" i="54025" s="1"/>
  <c r="V125" i="54026" s="1"/>
  <c r="V125" i="54027" s="1"/>
  <c r="V124" i="54023"/>
  <c r="V124" i="54024" s="1"/>
  <c r="V124" i="54025" s="1"/>
  <c r="V124" i="54026" s="1"/>
  <c r="V124" i="54027" s="1"/>
  <c r="V123" i="54023"/>
  <c r="V123" i="54024" s="1"/>
  <c r="V123" i="54025" s="1"/>
  <c r="V123" i="54026" s="1"/>
  <c r="V123" i="54027" s="1"/>
  <c r="V122" i="54023"/>
  <c r="V122" i="54024" s="1"/>
  <c r="V122" i="54025" s="1"/>
  <c r="V122" i="54026" s="1"/>
  <c r="V122" i="54027" s="1"/>
  <c r="V121" i="54023"/>
  <c r="V121" i="54024" s="1"/>
  <c r="V121" i="54025" s="1"/>
  <c r="V121" i="54026" s="1"/>
  <c r="V121" i="54027" s="1"/>
  <c r="V120" i="54023"/>
  <c r="V120" i="54024" s="1"/>
  <c r="V120" i="54025" s="1"/>
  <c r="V120" i="54026" s="1"/>
  <c r="V120" i="54027" s="1"/>
  <c r="V119" i="54023"/>
  <c r="V119" i="54024" s="1"/>
  <c r="V119" i="54025" s="1"/>
  <c r="V119" i="54026" s="1"/>
  <c r="V119" i="54027" s="1"/>
  <c r="V118" i="54023"/>
  <c r="V118" i="54024" s="1"/>
  <c r="V118" i="54025" s="1"/>
  <c r="V118" i="54026" s="1"/>
  <c r="V118" i="54027" s="1"/>
  <c r="V117" i="54023"/>
  <c r="V117" i="54024" s="1"/>
  <c r="V117" i="54025" s="1"/>
  <c r="V117" i="54026" s="1"/>
  <c r="V117" i="54027" s="1"/>
  <c r="V116" i="54023"/>
  <c r="V116" i="54024" s="1"/>
  <c r="V116" i="54025" s="1"/>
  <c r="V116" i="54026" s="1"/>
  <c r="V116" i="54027" s="1"/>
  <c r="V115" i="54023"/>
  <c r="V115" i="54024" s="1"/>
  <c r="V115" i="54025" s="1"/>
  <c r="V115" i="54026" s="1"/>
  <c r="V115" i="54027" s="1"/>
  <c r="V114" i="54023"/>
  <c r="V114" i="54024" s="1"/>
  <c r="V114" i="54025" s="1"/>
  <c r="V114" i="54026" s="1"/>
  <c r="V114" i="54027" s="1"/>
  <c r="V113" i="54023"/>
  <c r="V113" i="54024" s="1"/>
  <c r="V113" i="54025" s="1"/>
  <c r="V113" i="54026" s="1"/>
  <c r="V113" i="54027" s="1"/>
  <c r="V112" i="54023"/>
  <c r="V112" i="54024" s="1"/>
  <c r="V112" i="54025" s="1"/>
  <c r="V112" i="54026" s="1"/>
  <c r="V112" i="54027" s="1"/>
  <c r="V111" i="54023"/>
  <c r="V111" i="54024" s="1"/>
  <c r="V111" i="54025" s="1"/>
  <c r="V111" i="54026" s="1"/>
  <c r="V111" i="54027" s="1"/>
  <c r="V110" i="54023"/>
  <c r="V110" i="54024" s="1"/>
  <c r="V110" i="54025" s="1"/>
  <c r="V110" i="54026" s="1"/>
  <c r="V110" i="54027" s="1"/>
  <c r="V109" i="54023"/>
  <c r="V109" i="54024" s="1"/>
  <c r="V109" i="54025" s="1"/>
  <c r="V109" i="54026" s="1"/>
  <c r="V109" i="54027" s="1"/>
  <c r="V108" i="54023"/>
  <c r="V108" i="54024" s="1"/>
  <c r="V108" i="54025" s="1"/>
  <c r="V108" i="54026" s="1"/>
  <c r="V108" i="54027" s="1"/>
  <c r="V107" i="54023"/>
  <c r="V107" i="54024" s="1"/>
  <c r="V107" i="54025" s="1"/>
  <c r="V107" i="54026" s="1"/>
  <c r="V107" i="54027" s="1"/>
  <c r="V106" i="54023"/>
  <c r="V106" i="54024" s="1"/>
  <c r="V106" i="54025" s="1"/>
  <c r="V106" i="54026" s="1"/>
  <c r="V106" i="54027" s="1"/>
  <c r="V105" i="54023"/>
  <c r="V105" i="54024" s="1"/>
  <c r="V105" i="54025" s="1"/>
  <c r="V105" i="54026" s="1"/>
  <c r="V105" i="54027" s="1"/>
  <c r="V104" i="54023"/>
  <c r="V104" i="54024" s="1"/>
  <c r="V104" i="54025" s="1"/>
  <c r="V104" i="54026" s="1"/>
  <c r="V104" i="54027" s="1"/>
  <c r="V103" i="54023"/>
  <c r="V103" i="54024" s="1"/>
  <c r="V103" i="54025" s="1"/>
  <c r="V103" i="54026" s="1"/>
  <c r="V103" i="54027" s="1"/>
  <c r="V102" i="54023"/>
  <c r="V102" i="54024" s="1"/>
  <c r="V102" i="54025" s="1"/>
  <c r="V102" i="54026" s="1"/>
  <c r="V102" i="54027" s="1"/>
  <c r="V101" i="54023"/>
  <c r="V101" i="54024" s="1"/>
  <c r="V101" i="54025" s="1"/>
  <c r="V101" i="54026" s="1"/>
  <c r="V101" i="54027" s="1"/>
  <c r="V100" i="54023"/>
  <c r="V100" i="54024" s="1"/>
  <c r="V100" i="54025" s="1"/>
  <c r="V100" i="54026" s="1"/>
  <c r="V100" i="54027" s="1"/>
  <c r="V99" i="54023"/>
  <c r="V99" i="54024" s="1"/>
  <c r="V99" i="54025" s="1"/>
  <c r="V99" i="54026" s="1"/>
  <c r="V99" i="54027" s="1"/>
  <c r="V98" i="54023"/>
  <c r="V98" i="54024" s="1"/>
  <c r="V98" i="54025" s="1"/>
  <c r="V98" i="54026" s="1"/>
  <c r="V98" i="54027" s="1"/>
  <c r="V97" i="54023"/>
  <c r="V97" i="54024" s="1"/>
  <c r="V97" i="54025" s="1"/>
  <c r="V97" i="54026" s="1"/>
  <c r="V97" i="54027" s="1"/>
  <c r="V96" i="54023"/>
  <c r="V96" i="54024" s="1"/>
  <c r="V96" i="54025" s="1"/>
  <c r="V96" i="54026" s="1"/>
  <c r="V96" i="54027" s="1"/>
  <c r="V95" i="54023"/>
  <c r="V95" i="54024" s="1"/>
  <c r="V95" i="54025" s="1"/>
  <c r="V95" i="54026" s="1"/>
  <c r="V95" i="54027" s="1"/>
  <c r="V94" i="54023"/>
  <c r="V94" i="54024" s="1"/>
  <c r="V94" i="54025" s="1"/>
  <c r="V94" i="54026" s="1"/>
  <c r="V94" i="54027" s="1"/>
  <c r="V93" i="54023"/>
  <c r="V93" i="54024" s="1"/>
  <c r="V93" i="54025" s="1"/>
  <c r="V93" i="54026" s="1"/>
  <c r="V93" i="54027" s="1"/>
  <c r="T133" i="54023"/>
  <c r="T133" i="54024" s="1"/>
  <c r="T133" i="54025" s="1"/>
  <c r="T133" i="54026" s="1"/>
  <c r="T133" i="54027" s="1"/>
  <c r="T132" i="54023"/>
  <c r="T132" i="54024" s="1"/>
  <c r="T132" i="54025" s="1"/>
  <c r="T132" i="54026" s="1"/>
  <c r="T132" i="54027" s="1"/>
  <c r="T131" i="54023"/>
  <c r="T130" i="54023"/>
  <c r="T129" i="54023"/>
  <c r="T129" i="54024" s="1"/>
  <c r="T129" i="54025" s="1"/>
  <c r="T129" i="54026" s="1"/>
  <c r="T129" i="54027" s="1"/>
  <c r="T128" i="54023"/>
  <c r="T127" i="54023"/>
  <c r="T127" i="54024" s="1"/>
  <c r="T127" i="54025" s="1"/>
  <c r="T127" i="54026" s="1"/>
  <c r="T127" i="54027" s="1"/>
  <c r="T126" i="54023"/>
  <c r="T125" i="54023"/>
  <c r="T125" i="54024" s="1"/>
  <c r="T125" i="54025" s="1"/>
  <c r="T125" i="54026" s="1"/>
  <c r="T125" i="54027" s="1"/>
  <c r="T124" i="54023"/>
  <c r="T123" i="54023"/>
  <c r="T122" i="54023"/>
  <c r="T122" i="54024" s="1"/>
  <c r="T122" i="54025" s="1"/>
  <c r="T122" i="54026" s="1"/>
  <c r="T122" i="54027" s="1"/>
  <c r="T121" i="54023"/>
  <c r="T120" i="54023"/>
  <c r="T119" i="54023"/>
  <c r="T118" i="54023"/>
  <c r="T117" i="54023"/>
  <c r="T117" i="54024" s="1"/>
  <c r="T117" i="54025" s="1"/>
  <c r="T117" i="54026" s="1"/>
  <c r="T117" i="54027" s="1"/>
  <c r="T116" i="54023"/>
  <c r="T116" i="54024" s="1"/>
  <c r="T116" i="54025" s="1"/>
  <c r="T116" i="54026" s="1"/>
  <c r="T116" i="54027" s="1"/>
  <c r="T115" i="54023"/>
  <c r="T114" i="54023"/>
  <c r="T113" i="54023"/>
  <c r="T112" i="54023"/>
  <c r="T111" i="54023"/>
  <c r="T110" i="54023"/>
  <c r="T109" i="54023"/>
  <c r="T109" i="54024" s="1"/>
  <c r="T109" i="54025" s="1"/>
  <c r="T109" i="54026" s="1"/>
  <c r="T109" i="54027" s="1"/>
  <c r="T108" i="54023"/>
  <c r="T108" i="54024" s="1"/>
  <c r="T108" i="54025" s="1"/>
  <c r="T108" i="54026" s="1"/>
  <c r="T108" i="54027" s="1"/>
  <c r="T107" i="54023"/>
  <c r="T106" i="54023"/>
  <c r="T105" i="54023"/>
  <c r="T104" i="54023"/>
  <c r="T103" i="54023"/>
  <c r="T103" i="54024" s="1"/>
  <c r="T103" i="54025" s="1"/>
  <c r="T103" i="54026" s="1"/>
  <c r="T103" i="54027" s="1"/>
  <c r="T102" i="54023"/>
  <c r="T102" i="54024" s="1"/>
  <c r="T102" i="54025" s="1"/>
  <c r="T102" i="54026" s="1"/>
  <c r="T102" i="54027" s="1"/>
  <c r="T101" i="54023"/>
  <c r="T100" i="54023"/>
  <c r="T100" i="54024" s="1"/>
  <c r="T100" i="54025" s="1"/>
  <c r="T100" i="54026" s="1"/>
  <c r="T100" i="54027" s="1"/>
  <c r="T99" i="54023"/>
  <c r="T99" i="54024" s="1"/>
  <c r="T99" i="54025" s="1"/>
  <c r="T99" i="54026" s="1"/>
  <c r="T99" i="54027" s="1"/>
  <c r="T98" i="54023"/>
  <c r="T98" i="54024" s="1"/>
  <c r="T98" i="54025" s="1"/>
  <c r="T98" i="54026" s="1"/>
  <c r="T98" i="54027" s="1"/>
  <c r="T97" i="54023"/>
  <c r="T96" i="54023"/>
  <c r="T95" i="54023"/>
  <c r="T94" i="54023"/>
  <c r="T94" i="54024" s="1"/>
  <c r="T94" i="54025" s="1"/>
  <c r="T94" i="54026" s="1"/>
  <c r="T94" i="54027" s="1"/>
  <c r="T93" i="54023"/>
  <c r="L133" i="54023"/>
  <c r="L133" i="54024" s="1"/>
  <c r="L133" i="54025" s="1"/>
  <c r="L133" i="54026" s="1"/>
  <c r="L133" i="54027" s="1"/>
  <c r="L132" i="54023"/>
  <c r="L132" i="54024" s="1"/>
  <c r="L132" i="54025" s="1"/>
  <c r="L132" i="54026" s="1"/>
  <c r="L132" i="54027" s="1"/>
  <c r="L131" i="54023"/>
  <c r="L131" i="54024" s="1"/>
  <c r="L131" i="54025" s="1"/>
  <c r="L131" i="54026" s="1"/>
  <c r="L131" i="54027" s="1"/>
  <c r="L130" i="54023"/>
  <c r="L130" i="54024" s="1"/>
  <c r="L130" i="54025" s="1"/>
  <c r="L130" i="54026" s="1"/>
  <c r="L130" i="54027" s="1"/>
  <c r="L129" i="54023"/>
  <c r="L129" i="54024" s="1"/>
  <c r="L129" i="54025" s="1"/>
  <c r="L129" i="54026" s="1"/>
  <c r="L129" i="54027" s="1"/>
  <c r="L128" i="54023"/>
  <c r="L128" i="54024" s="1"/>
  <c r="L128" i="54025" s="1"/>
  <c r="L128" i="54026" s="1"/>
  <c r="L128" i="54027" s="1"/>
  <c r="L127" i="54023"/>
  <c r="L127" i="54024" s="1"/>
  <c r="L127" i="54025" s="1"/>
  <c r="L127" i="54026" s="1"/>
  <c r="L127" i="54027" s="1"/>
  <c r="L126" i="54023"/>
  <c r="L126" i="54024" s="1"/>
  <c r="L126" i="54025" s="1"/>
  <c r="L126" i="54026" s="1"/>
  <c r="L126" i="54027" s="1"/>
  <c r="L125" i="54023"/>
  <c r="L125" i="54024" s="1"/>
  <c r="L125" i="54025" s="1"/>
  <c r="L125" i="54026" s="1"/>
  <c r="L125" i="54027" s="1"/>
  <c r="L124" i="54023"/>
  <c r="L124" i="54024" s="1"/>
  <c r="L124" i="54025" s="1"/>
  <c r="L124" i="54026" s="1"/>
  <c r="L124" i="54027" s="1"/>
  <c r="L123" i="54023"/>
  <c r="L123" i="54024" s="1"/>
  <c r="L123" i="54025" s="1"/>
  <c r="L123" i="54026" s="1"/>
  <c r="L123" i="54027" s="1"/>
  <c r="L122" i="54023"/>
  <c r="L122" i="54024" s="1"/>
  <c r="L122" i="54025" s="1"/>
  <c r="L122" i="54026" s="1"/>
  <c r="L122" i="54027" s="1"/>
  <c r="L121" i="54023"/>
  <c r="L121" i="54024" s="1"/>
  <c r="L121" i="54025" s="1"/>
  <c r="L121" i="54026" s="1"/>
  <c r="L121" i="54027" s="1"/>
  <c r="L120" i="54023"/>
  <c r="L120" i="54024" s="1"/>
  <c r="L120" i="54025" s="1"/>
  <c r="L120" i="54026" s="1"/>
  <c r="L120" i="54027" s="1"/>
  <c r="L119" i="54023"/>
  <c r="L119" i="54024" s="1"/>
  <c r="L119" i="54025" s="1"/>
  <c r="L119" i="54026" s="1"/>
  <c r="L119" i="54027" s="1"/>
  <c r="L118" i="54023"/>
  <c r="L118" i="54024" s="1"/>
  <c r="L118" i="54025" s="1"/>
  <c r="L118" i="54026" s="1"/>
  <c r="L118" i="54027" s="1"/>
  <c r="L117" i="54023"/>
  <c r="L117" i="54024" s="1"/>
  <c r="L117" i="54025" s="1"/>
  <c r="L117" i="54026" s="1"/>
  <c r="L117" i="54027" s="1"/>
  <c r="L116" i="54023"/>
  <c r="L116" i="54024" s="1"/>
  <c r="L116" i="54025" s="1"/>
  <c r="L116" i="54026" s="1"/>
  <c r="L116" i="54027" s="1"/>
  <c r="L115" i="54023"/>
  <c r="L115" i="54024" s="1"/>
  <c r="L115" i="54025" s="1"/>
  <c r="L115" i="54026" s="1"/>
  <c r="L115" i="54027" s="1"/>
  <c r="L114" i="54023"/>
  <c r="L114" i="54024" s="1"/>
  <c r="L114" i="54025" s="1"/>
  <c r="L114" i="54026" s="1"/>
  <c r="L114" i="54027" s="1"/>
  <c r="L113" i="54023"/>
  <c r="L113" i="54024" s="1"/>
  <c r="L113" i="54025" s="1"/>
  <c r="L113" i="54026" s="1"/>
  <c r="L113" i="54027" s="1"/>
  <c r="L112" i="54023"/>
  <c r="L112" i="54024" s="1"/>
  <c r="L112" i="54025" s="1"/>
  <c r="L112" i="54026" s="1"/>
  <c r="L112" i="54027" s="1"/>
  <c r="L111" i="54023"/>
  <c r="L111" i="54024" s="1"/>
  <c r="L111" i="54025" s="1"/>
  <c r="L111" i="54026" s="1"/>
  <c r="L111" i="54027" s="1"/>
  <c r="L110" i="54023"/>
  <c r="L110" i="54024" s="1"/>
  <c r="L110" i="54025" s="1"/>
  <c r="L110" i="54026" s="1"/>
  <c r="L110" i="54027" s="1"/>
  <c r="L109" i="54023"/>
  <c r="L109" i="54024" s="1"/>
  <c r="L109" i="54025" s="1"/>
  <c r="L109" i="54026" s="1"/>
  <c r="L109" i="54027" s="1"/>
  <c r="L108" i="54023"/>
  <c r="L108" i="54024" s="1"/>
  <c r="L108" i="54025" s="1"/>
  <c r="L108" i="54026" s="1"/>
  <c r="L108" i="54027" s="1"/>
  <c r="L107" i="54023"/>
  <c r="L107" i="54024" s="1"/>
  <c r="L107" i="54025" s="1"/>
  <c r="L107" i="54026" s="1"/>
  <c r="L107" i="54027" s="1"/>
  <c r="L106" i="54023"/>
  <c r="L106" i="54024" s="1"/>
  <c r="L106" i="54025" s="1"/>
  <c r="L106" i="54026" s="1"/>
  <c r="L106" i="54027" s="1"/>
  <c r="L105" i="54023"/>
  <c r="L105" i="54024" s="1"/>
  <c r="L105" i="54025" s="1"/>
  <c r="L105" i="54026" s="1"/>
  <c r="L105" i="54027" s="1"/>
  <c r="L104" i="54023"/>
  <c r="L104" i="54024" s="1"/>
  <c r="L104" i="54025" s="1"/>
  <c r="L104" i="54026" s="1"/>
  <c r="L104" i="54027" s="1"/>
  <c r="L103" i="54023"/>
  <c r="L103" i="54024" s="1"/>
  <c r="L103" i="54025" s="1"/>
  <c r="L103" i="54026" s="1"/>
  <c r="L103" i="54027" s="1"/>
  <c r="L102" i="54023"/>
  <c r="L102" i="54024" s="1"/>
  <c r="L102" i="54025" s="1"/>
  <c r="L102" i="54026" s="1"/>
  <c r="L102" i="54027" s="1"/>
  <c r="L101" i="54023"/>
  <c r="L101" i="54024" s="1"/>
  <c r="L101" i="54025" s="1"/>
  <c r="L101" i="54026" s="1"/>
  <c r="L101" i="54027" s="1"/>
  <c r="L100" i="54023"/>
  <c r="L100" i="54024" s="1"/>
  <c r="L100" i="54025" s="1"/>
  <c r="L100" i="54026" s="1"/>
  <c r="L100" i="54027" s="1"/>
  <c r="L99" i="54023"/>
  <c r="L99" i="54024" s="1"/>
  <c r="L99" i="54025" s="1"/>
  <c r="L99" i="54026" s="1"/>
  <c r="L99" i="54027" s="1"/>
  <c r="L98" i="54023"/>
  <c r="L98" i="54024" s="1"/>
  <c r="L98" i="54025" s="1"/>
  <c r="L98" i="54026" s="1"/>
  <c r="L98" i="54027" s="1"/>
  <c r="L97" i="54023"/>
  <c r="L97" i="54024" s="1"/>
  <c r="L97" i="54025" s="1"/>
  <c r="L97" i="54026" s="1"/>
  <c r="L97" i="54027" s="1"/>
  <c r="L96" i="54023"/>
  <c r="L96" i="54024" s="1"/>
  <c r="L96" i="54025" s="1"/>
  <c r="L96" i="54026" s="1"/>
  <c r="L96" i="54027" s="1"/>
  <c r="L95" i="54023"/>
  <c r="L95" i="54024" s="1"/>
  <c r="L95" i="54025" s="1"/>
  <c r="L95" i="54026" s="1"/>
  <c r="L95" i="54027" s="1"/>
  <c r="L94" i="54023"/>
  <c r="L94" i="54024" s="1"/>
  <c r="L94" i="54025" s="1"/>
  <c r="L94" i="54026" s="1"/>
  <c r="L94" i="54027" s="1"/>
  <c r="L93" i="54023"/>
  <c r="L93" i="54024" s="1"/>
  <c r="L93" i="54025" s="1"/>
  <c r="L93" i="54026" s="1"/>
  <c r="L93" i="54027" s="1"/>
  <c r="J133" i="54023"/>
  <c r="J133" i="54024" s="1"/>
  <c r="J133" i="54025" s="1"/>
  <c r="J133" i="54026" s="1"/>
  <c r="J133" i="54027" s="1"/>
  <c r="J132" i="54023"/>
  <c r="J132" i="54024" s="1"/>
  <c r="J132" i="54025" s="1"/>
  <c r="J132" i="54026" s="1"/>
  <c r="J132" i="54027" s="1"/>
  <c r="J131" i="54023"/>
  <c r="J131" i="54024" s="1"/>
  <c r="J131" i="54025" s="1"/>
  <c r="J131" i="54026" s="1"/>
  <c r="J131" i="54027" s="1"/>
  <c r="J130" i="54023"/>
  <c r="J130" i="54024" s="1"/>
  <c r="J130" i="54025" s="1"/>
  <c r="J130" i="54026" s="1"/>
  <c r="J130" i="54027" s="1"/>
  <c r="J129" i="54023"/>
  <c r="J129" i="54024" s="1"/>
  <c r="J129" i="54025" s="1"/>
  <c r="J129" i="54026" s="1"/>
  <c r="J129" i="54027" s="1"/>
  <c r="J128" i="54023"/>
  <c r="J128" i="54024" s="1"/>
  <c r="J128" i="54025" s="1"/>
  <c r="J128" i="54026" s="1"/>
  <c r="J128" i="54027" s="1"/>
  <c r="J127" i="54023"/>
  <c r="J127" i="54024" s="1"/>
  <c r="J127" i="54025" s="1"/>
  <c r="J127" i="54026" s="1"/>
  <c r="J127" i="54027" s="1"/>
  <c r="J126" i="54023"/>
  <c r="J126" i="54024" s="1"/>
  <c r="J126" i="54025" s="1"/>
  <c r="J126" i="54026" s="1"/>
  <c r="J126" i="54027" s="1"/>
  <c r="J125" i="54023"/>
  <c r="J125" i="54024" s="1"/>
  <c r="J125" i="54025" s="1"/>
  <c r="J125" i="54026" s="1"/>
  <c r="J125" i="54027" s="1"/>
  <c r="J124" i="54023"/>
  <c r="J124" i="54024" s="1"/>
  <c r="J124" i="54025" s="1"/>
  <c r="J124" i="54026" s="1"/>
  <c r="J124" i="54027" s="1"/>
  <c r="J123" i="54023"/>
  <c r="J123" i="54024" s="1"/>
  <c r="J123" i="54025" s="1"/>
  <c r="J123" i="54026" s="1"/>
  <c r="J123" i="54027" s="1"/>
  <c r="J122" i="54023"/>
  <c r="J122" i="54024" s="1"/>
  <c r="J122" i="54025" s="1"/>
  <c r="J122" i="54026" s="1"/>
  <c r="J122" i="54027" s="1"/>
  <c r="J121" i="54023"/>
  <c r="J121" i="54024" s="1"/>
  <c r="J121" i="54025" s="1"/>
  <c r="J121" i="54026" s="1"/>
  <c r="J121" i="54027" s="1"/>
  <c r="J120" i="54023"/>
  <c r="J120" i="54024" s="1"/>
  <c r="J120" i="54025" s="1"/>
  <c r="J120" i="54026" s="1"/>
  <c r="J120" i="54027" s="1"/>
  <c r="J119" i="54023"/>
  <c r="J119" i="54024" s="1"/>
  <c r="J119" i="54025" s="1"/>
  <c r="J119" i="54026" s="1"/>
  <c r="J119" i="54027" s="1"/>
  <c r="J118" i="54023"/>
  <c r="J118" i="54024" s="1"/>
  <c r="J118" i="54025" s="1"/>
  <c r="J118" i="54026" s="1"/>
  <c r="J118" i="54027" s="1"/>
  <c r="J117" i="54023"/>
  <c r="J117" i="54024" s="1"/>
  <c r="J117" i="54025" s="1"/>
  <c r="J117" i="54026" s="1"/>
  <c r="J117" i="54027" s="1"/>
  <c r="J116" i="54023"/>
  <c r="J116" i="54024" s="1"/>
  <c r="J116" i="54025" s="1"/>
  <c r="J116" i="54026" s="1"/>
  <c r="J116" i="54027" s="1"/>
  <c r="J115" i="54023"/>
  <c r="J115" i="54024" s="1"/>
  <c r="J115" i="54025" s="1"/>
  <c r="J115" i="54026" s="1"/>
  <c r="J115" i="54027" s="1"/>
  <c r="J114" i="54023"/>
  <c r="J114" i="54024" s="1"/>
  <c r="J114" i="54025" s="1"/>
  <c r="J114" i="54026" s="1"/>
  <c r="J114" i="54027" s="1"/>
  <c r="J113" i="54023"/>
  <c r="J113" i="54024" s="1"/>
  <c r="J113" i="54025" s="1"/>
  <c r="J113" i="54026" s="1"/>
  <c r="J113" i="54027" s="1"/>
  <c r="J112" i="54023"/>
  <c r="J112" i="54024" s="1"/>
  <c r="J112" i="54025" s="1"/>
  <c r="J112" i="54026" s="1"/>
  <c r="J112" i="54027" s="1"/>
  <c r="J111" i="54023"/>
  <c r="J111" i="54024" s="1"/>
  <c r="J111" i="54025" s="1"/>
  <c r="J111" i="54026" s="1"/>
  <c r="J111" i="54027" s="1"/>
  <c r="J110" i="54023"/>
  <c r="J110" i="54024" s="1"/>
  <c r="J110" i="54025" s="1"/>
  <c r="J110" i="54026" s="1"/>
  <c r="J110" i="54027" s="1"/>
  <c r="J109" i="54023"/>
  <c r="J109" i="54024" s="1"/>
  <c r="J109" i="54025" s="1"/>
  <c r="J109" i="54026" s="1"/>
  <c r="J109" i="54027" s="1"/>
  <c r="J108" i="54023"/>
  <c r="J108" i="54024" s="1"/>
  <c r="J108" i="54025" s="1"/>
  <c r="J108" i="54026" s="1"/>
  <c r="J108" i="54027" s="1"/>
  <c r="J107" i="54023"/>
  <c r="J107" i="54024" s="1"/>
  <c r="J107" i="54025" s="1"/>
  <c r="J107" i="54026" s="1"/>
  <c r="J107" i="54027" s="1"/>
  <c r="J106" i="54023"/>
  <c r="J106" i="54024" s="1"/>
  <c r="J106" i="54025" s="1"/>
  <c r="J106" i="54026" s="1"/>
  <c r="J106" i="54027" s="1"/>
  <c r="J105" i="54023"/>
  <c r="J105" i="54024" s="1"/>
  <c r="J105" i="54025" s="1"/>
  <c r="J105" i="54026" s="1"/>
  <c r="J105" i="54027" s="1"/>
  <c r="J104" i="54023"/>
  <c r="J104" i="54024" s="1"/>
  <c r="J104" i="54025" s="1"/>
  <c r="J104" i="54026" s="1"/>
  <c r="J104" i="54027" s="1"/>
  <c r="J103" i="54023"/>
  <c r="J103" i="54024" s="1"/>
  <c r="J103" i="54025" s="1"/>
  <c r="J103" i="54026" s="1"/>
  <c r="J103" i="54027" s="1"/>
  <c r="J102" i="54023"/>
  <c r="J102" i="54024" s="1"/>
  <c r="J102" i="54025" s="1"/>
  <c r="J102" i="54026" s="1"/>
  <c r="J102" i="54027" s="1"/>
  <c r="J101" i="54023"/>
  <c r="J101" i="54024" s="1"/>
  <c r="J101" i="54025" s="1"/>
  <c r="J101" i="54026" s="1"/>
  <c r="J101" i="54027" s="1"/>
  <c r="J100" i="54023"/>
  <c r="J100" i="54024" s="1"/>
  <c r="J100" i="54025" s="1"/>
  <c r="J100" i="54026" s="1"/>
  <c r="J100" i="54027" s="1"/>
  <c r="J99" i="54023"/>
  <c r="J99" i="54024" s="1"/>
  <c r="J99" i="54025" s="1"/>
  <c r="J99" i="54026" s="1"/>
  <c r="J99" i="54027" s="1"/>
  <c r="J98" i="54023"/>
  <c r="J98" i="54024" s="1"/>
  <c r="J98" i="54025" s="1"/>
  <c r="J98" i="54026" s="1"/>
  <c r="J98" i="54027" s="1"/>
  <c r="J97" i="54023"/>
  <c r="J97" i="54024" s="1"/>
  <c r="J97" i="54025" s="1"/>
  <c r="J97" i="54026" s="1"/>
  <c r="J97" i="54027" s="1"/>
  <c r="J96" i="54023"/>
  <c r="J96" i="54024" s="1"/>
  <c r="J96" i="54025" s="1"/>
  <c r="J96" i="54026" s="1"/>
  <c r="J96" i="54027" s="1"/>
  <c r="J95" i="54023"/>
  <c r="J95" i="54024" s="1"/>
  <c r="J95" i="54025" s="1"/>
  <c r="J95" i="54026" s="1"/>
  <c r="J95" i="54027" s="1"/>
  <c r="J94" i="54023"/>
  <c r="J94" i="54024" s="1"/>
  <c r="J94" i="54025" s="1"/>
  <c r="J94" i="54026" s="1"/>
  <c r="J94" i="54027" s="1"/>
  <c r="J93" i="54023"/>
  <c r="J93" i="54024" s="1"/>
  <c r="J93" i="54025" s="1"/>
  <c r="J93" i="54026" s="1"/>
  <c r="J93" i="54027" s="1"/>
  <c r="H133" i="54023"/>
  <c r="H133" i="54024" s="1"/>
  <c r="H133" i="54025" s="1"/>
  <c r="H133" i="54026" s="1"/>
  <c r="H133" i="54027" s="1"/>
  <c r="H132" i="54023"/>
  <c r="H132" i="54024" s="1"/>
  <c r="H132" i="54025" s="1"/>
  <c r="H132" i="54026" s="1"/>
  <c r="H132" i="54027" s="1"/>
  <c r="H131" i="54023"/>
  <c r="H131" i="54024" s="1"/>
  <c r="H131" i="54025" s="1"/>
  <c r="H131" i="54026" s="1"/>
  <c r="H131" i="54027" s="1"/>
  <c r="H130" i="54023"/>
  <c r="H130" i="54024" s="1"/>
  <c r="H130" i="54025" s="1"/>
  <c r="H130" i="54026" s="1"/>
  <c r="H130" i="54027" s="1"/>
  <c r="H129" i="54023"/>
  <c r="H129" i="54024" s="1"/>
  <c r="H129" i="54025" s="1"/>
  <c r="H129" i="54026" s="1"/>
  <c r="H129" i="54027" s="1"/>
  <c r="H128" i="54023"/>
  <c r="H128" i="54024" s="1"/>
  <c r="H128" i="54025" s="1"/>
  <c r="H128" i="54026" s="1"/>
  <c r="H128" i="54027" s="1"/>
  <c r="H127" i="54023"/>
  <c r="H127" i="54024" s="1"/>
  <c r="H127" i="54025" s="1"/>
  <c r="H127" i="54026" s="1"/>
  <c r="H127" i="54027" s="1"/>
  <c r="H126" i="54023"/>
  <c r="H126" i="54024" s="1"/>
  <c r="H126" i="54025" s="1"/>
  <c r="H126" i="54026" s="1"/>
  <c r="H126" i="54027" s="1"/>
  <c r="H125" i="54023"/>
  <c r="H125" i="54024" s="1"/>
  <c r="H125" i="54025" s="1"/>
  <c r="H125" i="54026" s="1"/>
  <c r="H125" i="54027" s="1"/>
  <c r="H124" i="54023"/>
  <c r="H124" i="54024" s="1"/>
  <c r="H124" i="54025" s="1"/>
  <c r="H124" i="54026" s="1"/>
  <c r="H124" i="54027" s="1"/>
  <c r="H123" i="54023"/>
  <c r="H123" i="54024" s="1"/>
  <c r="H123" i="54025" s="1"/>
  <c r="H123" i="54026" s="1"/>
  <c r="H123" i="54027" s="1"/>
  <c r="H122" i="54023"/>
  <c r="H122" i="54024" s="1"/>
  <c r="H122" i="54025" s="1"/>
  <c r="H122" i="54026" s="1"/>
  <c r="H122" i="54027" s="1"/>
  <c r="H121" i="54023"/>
  <c r="H121" i="54024" s="1"/>
  <c r="H121" i="54025" s="1"/>
  <c r="H121" i="54026" s="1"/>
  <c r="H121" i="54027" s="1"/>
  <c r="H120" i="54023"/>
  <c r="H120" i="54024" s="1"/>
  <c r="H120" i="54025" s="1"/>
  <c r="H120" i="54026" s="1"/>
  <c r="H120" i="54027" s="1"/>
  <c r="H119" i="54023"/>
  <c r="H119" i="54024" s="1"/>
  <c r="H119" i="54025" s="1"/>
  <c r="H119" i="54026" s="1"/>
  <c r="H119" i="54027" s="1"/>
  <c r="H118" i="54023"/>
  <c r="H118" i="54024" s="1"/>
  <c r="H118" i="54025" s="1"/>
  <c r="H118" i="54026" s="1"/>
  <c r="H118" i="54027" s="1"/>
  <c r="H117" i="54023"/>
  <c r="H117" i="54024" s="1"/>
  <c r="H117" i="54025" s="1"/>
  <c r="H117" i="54026" s="1"/>
  <c r="H117" i="54027" s="1"/>
  <c r="H116" i="54023"/>
  <c r="H116" i="54024" s="1"/>
  <c r="H116" i="54025" s="1"/>
  <c r="H116" i="54026" s="1"/>
  <c r="H116" i="54027" s="1"/>
  <c r="H115" i="54023"/>
  <c r="H115" i="54024" s="1"/>
  <c r="H115" i="54025" s="1"/>
  <c r="H115" i="54026" s="1"/>
  <c r="H115" i="54027" s="1"/>
  <c r="H114" i="54023"/>
  <c r="H114" i="54024" s="1"/>
  <c r="H114" i="54025" s="1"/>
  <c r="H114" i="54026" s="1"/>
  <c r="H114" i="54027" s="1"/>
  <c r="H113" i="54023"/>
  <c r="H113" i="54024" s="1"/>
  <c r="H113" i="54025" s="1"/>
  <c r="H113" i="54026" s="1"/>
  <c r="H113" i="54027" s="1"/>
  <c r="H112" i="54023"/>
  <c r="H112" i="54024" s="1"/>
  <c r="H112" i="54025" s="1"/>
  <c r="H112" i="54026" s="1"/>
  <c r="H112" i="54027" s="1"/>
  <c r="H111" i="54023"/>
  <c r="H111" i="54024" s="1"/>
  <c r="H111" i="54025" s="1"/>
  <c r="H111" i="54026" s="1"/>
  <c r="H111" i="54027" s="1"/>
  <c r="H110" i="54023"/>
  <c r="H110" i="54024" s="1"/>
  <c r="H110" i="54025" s="1"/>
  <c r="H110" i="54026" s="1"/>
  <c r="H110" i="54027" s="1"/>
  <c r="H109" i="54023"/>
  <c r="H109" i="54024" s="1"/>
  <c r="H109" i="54025" s="1"/>
  <c r="H109" i="54026" s="1"/>
  <c r="H109" i="54027" s="1"/>
  <c r="H108" i="54023"/>
  <c r="H108" i="54024" s="1"/>
  <c r="H108" i="54025" s="1"/>
  <c r="H108" i="54026" s="1"/>
  <c r="H108" i="54027" s="1"/>
  <c r="H107" i="54023"/>
  <c r="H107" i="54024" s="1"/>
  <c r="H107" i="54025" s="1"/>
  <c r="H107" i="54026" s="1"/>
  <c r="H107" i="54027" s="1"/>
  <c r="H106" i="54023"/>
  <c r="H106" i="54024" s="1"/>
  <c r="H106" i="54025" s="1"/>
  <c r="H106" i="54026" s="1"/>
  <c r="H106" i="54027" s="1"/>
  <c r="H105" i="54023"/>
  <c r="H105" i="54024" s="1"/>
  <c r="H105" i="54025" s="1"/>
  <c r="H105" i="54026" s="1"/>
  <c r="H105" i="54027" s="1"/>
  <c r="H104" i="54023"/>
  <c r="H104" i="54024" s="1"/>
  <c r="H104" i="54025" s="1"/>
  <c r="H104" i="54026" s="1"/>
  <c r="H104" i="54027" s="1"/>
  <c r="H103" i="54023"/>
  <c r="H103" i="54024" s="1"/>
  <c r="H103" i="54025" s="1"/>
  <c r="H103" i="54026" s="1"/>
  <c r="H103" i="54027" s="1"/>
  <c r="H102" i="54023"/>
  <c r="H102" i="54024" s="1"/>
  <c r="H102" i="54025" s="1"/>
  <c r="H102" i="54026" s="1"/>
  <c r="H102" i="54027" s="1"/>
  <c r="H101" i="54023"/>
  <c r="H101" i="54024" s="1"/>
  <c r="H101" i="54025" s="1"/>
  <c r="H101" i="54026" s="1"/>
  <c r="H101" i="54027" s="1"/>
  <c r="H100" i="54023"/>
  <c r="H100" i="54024" s="1"/>
  <c r="H100" i="54025" s="1"/>
  <c r="H100" i="54026" s="1"/>
  <c r="H100" i="54027" s="1"/>
  <c r="H99" i="54023"/>
  <c r="H99" i="54024" s="1"/>
  <c r="H99" i="54025" s="1"/>
  <c r="H99" i="54026" s="1"/>
  <c r="H99" i="54027" s="1"/>
  <c r="H98" i="54023"/>
  <c r="H98" i="54024" s="1"/>
  <c r="H98" i="54025" s="1"/>
  <c r="H98" i="54026" s="1"/>
  <c r="H98" i="54027" s="1"/>
  <c r="H97" i="54023"/>
  <c r="H97" i="54024" s="1"/>
  <c r="H97" i="54025" s="1"/>
  <c r="H97" i="54026" s="1"/>
  <c r="H97" i="54027" s="1"/>
  <c r="H96" i="54023"/>
  <c r="H96" i="54024" s="1"/>
  <c r="H96" i="54025" s="1"/>
  <c r="H96" i="54026" s="1"/>
  <c r="H96" i="54027" s="1"/>
  <c r="H95" i="54023"/>
  <c r="H95" i="54024" s="1"/>
  <c r="H95" i="54025" s="1"/>
  <c r="H95" i="54026" s="1"/>
  <c r="H95" i="54027" s="1"/>
  <c r="H94" i="54023"/>
  <c r="H94" i="54024" s="1"/>
  <c r="H94" i="54025" s="1"/>
  <c r="H94" i="54026" s="1"/>
  <c r="H94" i="54027" s="1"/>
  <c r="H93" i="54023"/>
  <c r="H93" i="54024" s="1"/>
  <c r="H93" i="54025" s="1"/>
  <c r="H93" i="54026" s="1"/>
  <c r="H93" i="54027" s="1"/>
  <c r="F133" i="54023"/>
  <c r="F133" i="54024" s="1"/>
  <c r="F133" i="54025" s="1"/>
  <c r="F133" i="54026" s="1"/>
  <c r="F133" i="54027" s="1"/>
  <c r="F132" i="54023"/>
  <c r="F131" i="54023"/>
  <c r="F130" i="54023"/>
  <c r="F129" i="54023"/>
  <c r="F128" i="54023"/>
  <c r="F127" i="54023"/>
  <c r="F127" i="54024" s="1"/>
  <c r="F127" i="54025" s="1"/>
  <c r="F127" i="54026" s="1"/>
  <c r="F127" i="54027" s="1"/>
  <c r="F126" i="54023"/>
  <c r="F125" i="54023"/>
  <c r="F124" i="54023"/>
  <c r="F123" i="54023"/>
  <c r="F122" i="54023"/>
  <c r="F122" i="54024" s="1"/>
  <c r="F122" i="54025" s="1"/>
  <c r="F122" i="54026" s="1"/>
  <c r="F122" i="54027" s="1"/>
  <c r="F121" i="54023"/>
  <c r="F120" i="54023"/>
  <c r="F119" i="54023"/>
  <c r="F118" i="54023"/>
  <c r="F117" i="54023"/>
  <c r="F116" i="54023"/>
  <c r="F116" i="54024" s="1"/>
  <c r="F116" i="54025" s="1"/>
  <c r="F116" i="54026" s="1"/>
  <c r="F116" i="54027" s="1"/>
  <c r="F115" i="54023"/>
  <c r="F115" i="54024" s="1"/>
  <c r="F115" i="54025" s="1"/>
  <c r="F115" i="54026" s="1"/>
  <c r="F115" i="54027" s="1"/>
  <c r="F114" i="54023"/>
  <c r="F114" i="54024" s="1"/>
  <c r="F114" i="54025" s="1"/>
  <c r="F114" i="54026" s="1"/>
  <c r="F114" i="54027" s="1"/>
  <c r="F113" i="54023"/>
  <c r="F113" i="54024" s="1"/>
  <c r="F113" i="54025" s="1"/>
  <c r="F113" i="54026" s="1"/>
  <c r="F113" i="54027" s="1"/>
  <c r="F112" i="54023"/>
  <c r="F112" i="54024" s="1"/>
  <c r="F112" i="54025" s="1"/>
  <c r="F112" i="54026" s="1"/>
  <c r="F112" i="54027" s="1"/>
  <c r="F111" i="54023"/>
  <c r="F111" i="54024" s="1"/>
  <c r="F111" i="54025" s="1"/>
  <c r="F111" i="54026" s="1"/>
  <c r="F111" i="54027" s="1"/>
  <c r="F110" i="54023"/>
  <c r="F109" i="54023"/>
  <c r="F108" i="54023"/>
  <c r="F108" i="54024" s="1"/>
  <c r="F108" i="54025" s="1"/>
  <c r="F108" i="54026" s="1"/>
  <c r="F108" i="54027" s="1"/>
  <c r="F107" i="54023"/>
  <c r="F107" i="54024" s="1"/>
  <c r="F107" i="54025" s="1"/>
  <c r="F107" i="54026" s="1"/>
  <c r="F107" i="54027" s="1"/>
  <c r="F106" i="54023"/>
  <c r="F105" i="54023"/>
  <c r="F105" i="54024" s="1"/>
  <c r="F105" i="54025" s="1"/>
  <c r="F105" i="54026" s="1"/>
  <c r="F105" i="54027" s="1"/>
  <c r="F104" i="54023"/>
  <c r="F103" i="54023"/>
  <c r="F103" i="54024" s="1"/>
  <c r="F103" i="54025" s="1"/>
  <c r="F103" i="54026" s="1"/>
  <c r="F103" i="54027" s="1"/>
  <c r="F102" i="54023"/>
  <c r="F102" i="54024" s="1"/>
  <c r="F102" i="54025" s="1"/>
  <c r="F102" i="54026" s="1"/>
  <c r="F102" i="54027" s="1"/>
  <c r="F101" i="54023"/>
  <c r="F101" i="54024" s="1"/>
  <c r="F101" i="54025" s="1"/>
  <c r="F101" i="54026" s="1"/>
  <c r="F101" i="54027" s="1"/>
  <c r="F100" i="54023"/>
  <c r="F100" i="54024" s="1"/>
  <c r="F100" i="54025" s="1"/>
  <c r="F100" i="54026" s="1"/>
  <c r="F100" i="54027" s="1"/>
  <c r="F99" i="54023"/>
  <c r="F99" i="54024" s="1"/>
  <c r="F99" i="54025" s="1"/>
  <c r="F99" i="54026" s="1"/>
  <c r="F99" i="54027" s="1"/>
  <c r="F98" i="54023"/>
  <c r="F98" i="54024" s="1"/>
  <c r="F98" i="54025" s="1"/>
  <c r="F98" i="54026" s="1"/>
  <c r="F98" i="54027" s="1"/>
  <c r="F97" i="54023"/>
  <c r="F97" i="54024" s="1"/>
  <c r="F97" i="54025" s="1"/>
  <c r="F97" i="54026" s="1"/>
  <c r="F97" i="54027" s="1"/>
  <c r="F96" i="54023"/>
  <c r="F96" i="54024" s="1"/>
  <c r="F96" i="54025" s="1"/>
  <c r="F96" i="54026" s="1"/>
  <c r="F96" i="54027" s="1"/>
  <c r="F95" i="54023"/>
  <c r="F95" i="54024" s="1"/>
  <c r="F95" i="54025" s="1"/>
  <c r="F95" i="54026" s="1"/>
  <c r="F95" i="54027" s="1"/>
  <c r="F94" i="54023"/>
  <c r="F94" i="54024" s="1"/>
  <c r="F94" i="54025" s="1"/>
  <c r="F94" i="54026" s="1"/>
  <c r="F94" i="54027" s="1"/>
  <c r="F93" i="54023"/>
  <c r="F93" i="54024" s="1"/>
  <c r="F93" i="54025" s="1"/>
  <c r="F93" i="54026" s="1"/>
  <c r="F93" i="54027" s="1"/>
  <c r="T83" i="54023"/>
  <c r="T83" i="54024" s="1"/>
  <c r="T83" i="54025" s="1"/>
  <c r="T83" i="54026" s="1"/>
  <c r="T83" i="54027" s="1"/>
  <c r="T82" i="54023"/>
  <c r="T82" i="54024" s="1"/>
  <c r="T82" i="54025" s="1"/>
  <c r="T82" i="54026" s="1"/>
  <c r="T82" i="54027" s="1"/>
  <c r="T81" i="54023"/>
  <c r="T81" i="54024" s="1"/>
  <c r="T81" i="54025" s="1"/>
  <c r="T81" i="54026" s="1"/>
  <c r="T81" i="54027" s="1"/>
  <c r="T80" i="54023"/>
  <c r="T80" i="54024" s="1"/>
  <c r="T80" i="54025" s="1"/>
  <c r="T80" i="54026" s="1"/>
  <c r="T80" i="54027" s="1"/>
  <c r="T79" i="54023"/>
  <c r="T79" i="54024" s="1"/>
  <c r="T79" i="54025" s="1"/>
  <c r="T79" i="54026" s="1"/>
  <c r="T79" i="54027" s="1"/>
  <c r="T78" i="54023"/>
  <c r="T78" i="54024" s="1"/>
  <c r="T78" i="54025" s="1"/>
  <c r="T78" i="54026" s="1"/>
  <c r="T78" i="54027" s="1"/>
  <c r="T77" i="54023"/>
  <c r="T77" i="54024" s="1"/>
  <c r="T77" i="54025" s="1"/>
  <c r="T77" i="54026" s="1"/>
  <c r="T77" i="54027" s="1"/>
  <c r="T76" i="54023"/>
  <c r="T76" i="54024" s="1"/>
  <c r="T76" i="54025" s="1"/>
  <c r="T76" i="54026" s="1"/>
  <c r="T76" i="54027" s="1"/>
  <c r="T75" i="54023"/>
  <c r="T75" i="54024" s="1"/>
  <c r="T75" i="54025" s="1"/>
  <c r="T75" i="54026" s="1"/>
  <c r="T75" i="54027" s="1"/>
  <c r="T74" i="54023"/>
  <c r="T74" i="54024" s="1"/>
  <c r="T74" i="54025" s="1"/>
  <c r="T74" i="54026" s="1"/>
  <c r="T74" i="54027" s="1"/>
  <c r="T73" i="54023"/>
  <c r="T73" i="54024" s="1"/>
  <c r="T73" i="54025" s="1"/>
  <c r="T73" i="54026" s="1"/>
  <c r="T73" i="54027" s="1"/>
  <c r="T72" i="54023"/>
  <c r="T72" i="54024" s="1"/>
  <c r="T72" i="54025" s="1"/>
  <c r="T72" i="54026" s="1"/>
  <c r="T72" i="54027" s="1"/>
  <c r="T71" i="54023"/>
  <c r="T71" i="54024" s="1"/>
  <c r="T71" i="54025" s="1"/>
  <c r="T71" i="54026" s="1"/>
  <c r="T71" i="54027" s="1"/>
  <c r="T70" i="54023"/>
  <c r="T70" i="54024" s="1"/>
  <c r="T70" i="54025" s="1"/>
  <c r="T70" i="54026" s="1"/>
  <c r="T70" i="54027" s="1"/>
  <c r="T69" i="54023"/>
  <c r="T69" i="54024" s="1"/>
  <c r="T69" i="54025" s="1"/>
  <c r="T69" i="54026" s="1"/>
  <c r="T69" i="54027" s="1"/>
  <c r="T68" i="54023"/>
  <c r="T68" i="54024" s="1"/>
  <c r="T68" i="54025" s="1"/>
  <c r="T68" i="54026" s="1"/>
  <c r="T68" i="54027" s="1"/>
  <c r="T67" i="54023"/>
  <c r="T67" i="54024" s="1"/>
  <c r="T67" i="54025" s="1"/>
  <c r="T67" i="54026" s="1"/>
  <c r="T67" i="54027" s="1"/>
  <c r="T66" i="54023"/>
  <c r="T66" i="54024" s="1"/>
  <c r="T66" i="54025" s="1"/>
  <c r="T66" i="54026" s="1"/>
  <c r="T66" i="54027" s="1"/>
  <c r="T65" i="54023"/>
  <c r="T65" i="54024" s="1"/>
  <c r="T65" i="54025" s="1"/>
  <c r="T65" i="54026" s="1"/>
  <c r="T65" i="54027" s="1"/>
  <c r="T64" i="54023"/>
  <c r="T64" i="54024" s="1"/>
  <c r="T64" i="54025" s="1"/>
  <c r="T64" i="54026" s="1"/>
  <c r="T64" i="54027" s="1"/>
  <c r="T63" i="54023"/>
  <c r="T63" i="54024" s="1"/>
  <c r="T63" i="54025" s="1"/>
  <c r="T63" i="54026" s="1"/>
  <c r="T63" i="54027" s="1"/>
  <c r="T62" i="54023"/>
  <c r="T62" i="54024" s="1"/>
  <c r="T62" i="54025" s="1"/>
  <c r="T62" i="54026" s="1"/>
  <c r="T62" i="54027" s="1"/>
  <c r="T61" i="54023"/>
  <c r="T61" i="54024" s="1"/>
  <c r="T61" i="54025" s="1"/>
  <c r="T61" i="54026" s="1"/>
  <c r="T61" i="54027" s="1"/>
  <c r="T60" i="54023"/>
  <c r="T60" i="54024" s="1"/>
  <c r="T60" i="54025" s="1"/>
  <c r="T60" i="54026" s="1"/>
  <c r="T60" i="54027" s="1"/>
  <c r="T59" i="54023"/>
  <c r="T58" i="54023"/>
  <c r="T57" i="54023"/>
  <c r="T56" i="54023"/>
  <c r="T56" i="54024" s="1"/>
  <c r="T56" i="54025" s="1"/>
  <c r="T56" i="54026" s="1"/>
  <c r="T56" i="54027" s="1"/>
  <c r="T55" i="54023"/>
  <c r="T55" i="54024" s="1"/>
  <c r="T55" i="54025" s="1"/>
  <c r="T55" i="54026" s="1"/>
  <c r="T55" i="54027" s="1"/>
  <c r="T54" i="54023"/>
  <c r="T54" i="54024" s="1"/>
  <c r="T54" i="54025" s="1"/>
  <c r="T54" i="54026" s="1"/>
  <c r="T54" i="54027" s="1"/>
  <c r="T53" i="54023"/>
  <c r="T52" i="54023"/>
  <c r="T51" i="54023"/>
  <c r="T51" i="54024" s="1"/>
  <c r="T51" i="54025" s="1"/>
  <c r="T51" i="54026" s="1"/>
  <c r="T51" i="54027" s="1"/>
  <c r="R83" i="54023"/>
  <c r="R83" i="54024" s="1"/>
  <c r="R83" i="54025" s="1"/>
  <c r="R83" i="54026" s="1"/>
  <c r="R83" i="54027" s="1"/>
  <c r="R82" i="54023"/>
  <c r="R82" i="54024" s="1"/>
  <c r="R82" i="54025" s="1"/>
  <c r="R82" i="54026" s="1"/>
  <c r="R82" i="54027" s="1"/>
  <c r="R81" i="54023"/>
  <c r="R81" i="54024" s="1"/>
  <c r="R81" i="54025" s="1"/>
  <c r="R81" i="54026" s="1"/>
  <c r="R81" i="54027" s="1"/>
  <c r="R80" i="54023"/>
  <c r="R80" i="54024" s="1"/>
  <c r="R80" i="54025" s="1"/>
  <c r="R80" i="54026" s="1"/>
  <c r="R80" i="54027" s="1"/>
  <c r="R79" i="54023"/>
  <c r="R79" i="54024" s="1"/>
  <c r="R79" i="54025" s="1"/>
  <c r="R79" i="54026" s="1"/>
  <c r="R79" i="54027" s="1"/>
  <c r="R78" i="54023"/>
  <c r="R78" i="54024" s="1"/>
  <c r="R78" i="54025" s="1"/>
  <c r="R78" i="54026" s="1"/>
  <c r="R78" i="54027" s="1"/>
  <c r="R77" i="54023"/>
  <c r="R77" i="54024" s="1"/>
  <c r="R77" i="54025" s="1"/>
  <c r="R77" i="54026" s="1"/>
  <c r="R77" i="54027" s="1"/>
  <c r="R76" i="54023"/>
  <c r="R76" i="54024" s="1"/>
  <c r="R76" i="54025" s="1"/>
  <c r="R76" i="54026" s="1"/>
  <c r="R76" i="54027" s="1"/>
  <c r="R75" i="54023"/>
  <c r="R75" i="54024" s="1"/>
  <c r="R75" i="54025" s="1"/>
  <c r="R75" i="54026" s="1"/>
  <c r="R75" i="54027" s="1"/>
  <c r="R74" i="54023"/>
  <c r="R74" i="54024" s="1"/>
  <c r="R74" i="54025" s="1"/>
  <c r="R74" i="54026" s="1"/>
  <c r="R74" i="54027" s="1"/>
  <c r="R73" i="54023"/>
  <c r="R73" i="54024" s="1"/>
  <c r="R73" i="54025" s="1"/>
  <c r="R73" i="54026" s="1"/>
  <c r="R73" i="54027" s="1"/>
  <c r="R72" i="54023"/>
  <c r="R72" i="54024" s="1"/>
  <c r="R72" i="54025" s="1"/>
  <c r="R72" i="54026" s="1"/>
  <c r="R72" i="54027" s="1"/>
  <c r="R71" i="54023"/>
  <c r="R71" i="54024" s="1"/>
  <c r="R71" i="54025" s="1"/>
  <c r="R71" i="54026" s="1"/>
  <c r="R71" i="54027" s="1"/>
  <c r="R70" i="54023"/>
  <c r="R70" i="54024" s="1"/>
  <c r="R70" i="54025" s="1"/>
  <c r="R70" i="54026" s="1"/>
  <c r="R70" i="54027" s="1"/>
  <c r="R69" i="54023"/>
  <c r="R69" i="54024" s="1"/>
  <c r="R69" i="54025" s="1"/>
  <c r="R69" i="54026" s="1"/>
  <c r="R69" i="54027" s="1"/>
  <c r="R68" i="54023"/>
  <c r="R68" i="54024" s="1"/>
  <c r="R68" i="54025" s="1"/>
  <c r="R68" i="54026" s="1"/>
  <c r="R68" i="54027" s="1"/>
  <c r="R67" i="54023"/>
  <c r="R66" i="54023"/>
  <c r="R66" i="54024" s="1"/>
  <c r="R66" i="54025" s="1"/>
  <c r="R66" i="54026" s="1"/>
  <c r="R66" i="54027" s="1"/>
  <c r="R65" i="54023"/>
  <c r="R65" i="54024" s="1"/>
  <c r="R65" i="54025" s="1"/>
  <c r="R65" i="54026" s="1"/>
  <c r="R65" i="54027" s="1"/>
  <c r="R64" i="54023"/>
  <c r="R64" i="54024" s="1"/>
  <c r="R64" i="54025" s="1"/>
  <c r="R64" i="54026" s="1"/>
  <c r="R64" i="54027" s="1"/>
  <c r="R63" i="54023"/>
  <c r="R63" i="54024" s="1"/>
  <c r="R63" i="54025" s="1"/>
  <c r="R63" i="54026" s="1"/>
  <c r="R63" i="54027" s="1"/>
  <c r="R62" i="54023"/>
  <c r="R61" i="54023"/>
  <c r="R61" i="54024" s="1"/>
  <c r="R61" i="54025" s="1"/>
  <c r="R61" i="54026" s="1"/>
  <c r="R61" i="54027" s="1"/>
  <c r="R60" i="54023"/>
  <c r="R60" i="54024" s="1"/>
  <c r="R60" i="54025" s="1"/>
  <c r="R60" i="54026" s="1"/>
  <c r="R60" i="54027" s="1"/>
  <c r="R59" i="54023"/>
  <c r="R59" i="54024" s="1"/>
  <c r="R59" i="54025" s="1"/>
  <c r="R59" i="54026" s="1"/>
  <c r="R59" i="54027" s="1"/>
  <c r="R58" i="54023"/>
  <c r="R58" i="54024" s="1"/>
  <c r="R58" i="54025" s="1"/>
  <c r="R58" i="54026" s="1"/>
  <c r="R58" i="54027" s="1"/>
  <c r="R57" i="54023"/>
  <c r="R57" i="54024" s="1"/>
  <c r="R57" i="54025" s="1"/>
  <c r="R57" i="54026" s="1"/>
  <c r="R57" i="54027" s="1"/>
  <c r="R56" i="54023"/>
  <c r="R56" i="54024" s="1"/>
  <c r="R56" i="54025" s="1"/>
  <c r="R56" i="54026" s="1"/>
  <c r="R56" i="54027" s="1"/>
  <c r="R55" i="54023"/>
  <c r="R55" i="54024" s="1"/>
  <c r="R55" i="54025" s="1"/>
  <c r="R55" i="54026" s="1"/>
  <c r="R55" i="54027" s="1"/>
  <c r="R54" i="54023"/>
  <c r="R54" i="54024" s="1"/>
  <c r="R54" i="54025" s="1"/>
  <c r="R54" i="54026" s="1"/>
  <c r="R54" i="54027" s="1"/>
  <c r="R53" i="54023"/>
  <c r="R53" i="54024" s="1"/>
  <c r="R53" i="54025" s="1"/>
  <c r="R53" i="54026" s="1"/>
  <c r="R53" i="54027" s="1"/>
  <c r="R52" i="54023"/>
  <c r="R52" i="54024" s="1"/>
  <c r="R52" i="54025" s="1"/>
  <c r="R52" i="54026" s="1"/>
  <c r="R52" i="54027" s="1"/>
  <c r="R51" i="54023"/>
  <c r="R51" i="54024" s="1"/>
  <c r="R51" i="54025" s="1"/>
  <c r="R51" i="54026" s="1"/>
  <c r="R51" i="54027" s="1"/>
  <c r="P83" i="54023"/>
  <c r="P83" i="54024" s="1"/>
  <c r="P83" i="54025" s="1"/>
  <c r="P83" i="54026" s="1"/>
  <c r="P83" i="54027" s="1"/>
  <c r="P82" i="54023"/>
  <c r="P82" i="54024" s="1"/>
  <c r="P82" i="54025" s="1"/>
  <c r="P82" i="54026" s="1"/>
  <c r="P82" i="54027" s="1"/>
  <c r="P81" i="54023"/>
  <c r="P81" i="54024" s="1"/>
  <c r="P81" i="54025" s="1"/>
  <c r="P81" i="54026" s="1"/>
  <c r="P81" i="54027" s="1"/>
  <c r="P80" i="54023"/>
  <c r="P80" i="54024" s="1"/>
  <c r="P80" i="54025" s="1"/>
  <c r="P80" i="54026" s="1"/>
  <c r="P80" i="54027" s="1"/>
  <c r="P79" i="54023"/>
  <c r="P79" i="54024" s="1"/>
  <c r="P79" i="54025" s="1"/>
  <c r="P79" i="54026" s="1"/>
  <c r="P79" i="54027" s="1"/>
  <c r="P78" i="54023"/>
  <c r="P78" i="54024" s="1"/>
  <c r="P78" i="54025" s="1"/>
  <c r="P78" i="54026" s="1"/>
  <c r="P78" i="54027" s="1"/>
  <c r="P77" i="54023"/>
  <c r="P77" i="54024" s="1"/>
  <c r="P77" i="54025" s="1"/>
  <c r="P77" i="54026" s="1"/>
  <c r="P77" i="54027" s="1"/>
  <c r="P76" i="54023"/>
  <c r="P76" i="54024" s="1"/>
  <c r="P76" i="54025" s="1"/>
  <c r="P76" i="54026" s="1"/>
  <c r="P76" i="54027" s="1"/>
  <c r="P75" i="54023"/>
  <c r="P74" i="54023"/>
  <c r="P74" i="54024" s="1"/>
  <c r="P74" i="54025" s="1"/>
  <c r="P74" i="54026" s="1"/>
  <c r="P74" i="54027" s="1"/>
  <c r="P73" i="54023"/>
  <c r="P73" i="54024" s="1"/>
  <c r="P73" i="54025" s="1"/>
  <c r="P73" i="54026" s="1"/>
  <c r="P73" i="54027" s="1"/>
  <c r="P72" i="54023"/>
  <c r="P72" i="54024" s="1"/>
  <c r="P72" i="54025" s="1"/>
  <c r="P72" i="54026" s="1"/>
  <c r="P72" i="54027" s="1"/>
  <c r="P71" i="54023"/>
  <c r="P71" i="54024" s="1"/>
  <c r="P71" i="54025" s="1"/>
  <c r="P71" i="54026" s="1"/>
  <c r="P71" i="54027" s="1"/>
  <c r="P70" i="54023"/>
  <c r="P70" i="54024" s="1"/>
  <c r="P70" i="54025" s="1"/>
  <c r="P70" i="54026" s="1"/>
  <c r="P70" i="54027" s="1"/>
  <c r="P69" i="54023"/>
  <c r="P69" i="54024" s="1"/>
  <c r="P69" i="54025" s="1"/>
  <c r="P69" i="54026" s="1"/>
  <c r="P69" i="54027" s="1"/>
  <c r="P68" i="54023"/>
  <c r="P68" i="54024" s="1"/>
  <c r="P68" i="54025" s="1"/>
  <c r="P68" i="54026" s="1"/>
  <c r="P68" i="54027" s="1"/>
  <c r="P67" i="54023"/>
  <c r="P67" i="54024" s="1"/>
  <c r="P67" i="54025" s="1"/>
  <c r="P67" i="54026" s="1"/>
  <c r="P67" i="54027" s="1"/>
  <c r="P66" i="54023"/>
  <c r="P66" i="54024" s="1"/>
  <c r="P66" i="54025" s="1"/>
  <c r="P66" i="54026" s="1"/>
  <c r="P66" i="54027" s="1"/>
  <c r="P65" i="54023"/>
  <c r="P65" i="54024" s="1"/>
  <c r="P65" i="54025" s="1"/>
  <c r="P65" i="54026" s="1"/>
  <c r="P65" i="54027" s="1"/>
  <c r="P64" i="54023"/>
  <c r="P64" i="54024" s="1"/>
  <c r="P64" i="54025" s="1"/>
  <c r="P64" i="54026" s="1"/>
  <c r="P64" i="54027" s="1"/>
  <c r="P63" i="54023"/>
  <c r="P63" i="54024" s="1"/>
  <c r="P63" i="54025" s="1"/>
  <c r="P63" i="54026" s="1"/>
  <c r="P63" i="54027" s="1"/>
  <c r="P62" i="54023"/>
  <c r="P62" i="54024" s="1"/>
  <c r="P62" i="54025" s="1"/>
  <c r="P62" i="54026" s="1"/>
  <c r="P62" i="54027" s="1"/>
  <c r="P61" i="54023"/>
  <c r="P61" i="54024" s="1"/>
  <c r="P61" i="54025" s="1"/>
  <c r="P61" i="54026" s="1"/>
  <c r="P61" i="54027" s="1"/>
  <c r="P60" i="54023"/>
  <c r="P60" i="54024" s="1"/>
  <c r="P60" i="54025" s="1"/>
  <c r="P60" i="54026" s="1"/>
  <c r="P60" i="54027" s="1"/>
  <c r="P59" i="54023"/>
  <c r="P59" i="54024" s="1"/>
  <c r="P59" i="54025" s="1"/>
  <c r="P59" i="54026" s="1"/>
  <c r="P59" i="54027" s="1"/>
  <c r="P58" i="54023"/>
  <c r="P58" i="54024" s="1"/>
  <c r="P58" i="54025" s="1"/>
  <c r="P58" i="54026" s="1"/>
  <c r="P58" i="54027" s="1"/>
  <c r="P57" i="54023"/>
  <c r="P57" i="54024" s="1"/>
  <c r="P57" i="54025" s="1"/>
  <c r="P57" i="54026" s="1"/>
  <c r="P57" i="54027" s="1"/>
  <c r="P56" i="54023"/>
  <c r="P56" i="54024" s="1"/>
  <c r="P56" i="54025" s="1"/>
  <c r="P56" i="54026" s="1"/>
  <c r="P56" i="54027" s="1"/>
  <c r="P55" i="54023"/>
  <c r="P55" i="54024" s="1"/>
  <c r="P55" i="54025" s="1"/>
  <c r="P55" i="54026" s="1"/>
  <c r="P55" i="54027" s="1"/>
  <c r="P54" i="54023"/>
  <c r="P54" i="54024" s="1"/>
  <c r="P54" i="54025" s="1"/>
  <c r="P54" i="54026" s="1"/>
  <c r="P54" i="54027" s="1"/>
  <c r="P53" i="54023"/>
  <c r="P53" i="54024" s="1"/>
  <c r="P53" i="54025" s="1"/>
  <c r="P53" i="54026" s="1"/>
  <c r="P53" i="54027" s="1"/>
  <c r="P52" i="54023"/>
  <c r="P52" i="54024" s="1"/>
  <c r="P52" i="54025" s="1"/>
  <c r="P52" i="54026" s="1"/>
  <c r="P52" i="54027" s="1"/>
  <c r="P51" i="54023"/>
  <c r="P51" i="54024" s="1"/>
  <c r="P51" i="54025" s="1"/>
  <c r="P51" i="54026" s="1"/>
  <c r="P51" i="54027" s="1"/>
  <c r="N83" i="54023"/>
  <c r="N83" i="54024" s="1"/>
  <c r="N83" i="54025" s="1"/>
  <c r="N83" i="54026" s="1"/>
  <c r="N83" i="54027" s="1"/>
  <c r="N82" i="54023"/>
  <c r="N82" i="54024" s="1"/>
  <c r="N82" i="54025" s="1"/>
  <c r="N82" i="54026" s="1"/>
  <c r="N82" i="54027" s="1"/>
  <c r="N81" i="54023"/>
  <c r="N81" i="54024" s="1"/>
  <c r="N81" i="54025" s="1"/>
  <c r="N81" i="54026" s="1"/>
  <c r="N81" i="54027" s="1"/>
  <c r="N80" i="54023"/>
  <c r="N79" i="54023"/>
  <c r="N79" i="54024" s="1"/>
  <c r="N79" i="54025" s="1"/>
  <c r="N79" i="54026" s="1"/>
  <c r="N79" i="54027" s="1"/>
  <c r="N78" i="54023"/>
  <c r="N78" i="54024" s="1"/>
  <c r="N78" i="54025" s="1"/>
  <c r="N78" i="54026" s="1"/>
  <c r="N78" i="54027" s="1"/>
  <c r="N77" i="54023"/>
  <c r="N77" i="54024" s="1"/>
  <c r="N77" i="54025" s="1"/>
  <c r="N77" i="54026" s="1"/>
  <c r="N77" i="54027" s="1"/>
  <c r="N76" i="54023"/>
  <c r="N76" i="54024" s="1"/>
  <c r="N76" i="54025" s="1"/>
  <c r="N76" i="54026" s="1"/>
  <c r="N76" i="54027" s="1"/>
  <c r="N75" i="54023"/>
  <c r="N75" i="54024" s="1"/>
  <c r="N75" i="54025" s="1"/>
  <c r="N75" i="54026" s="1"/>
  <c r="N75" i="54027" s="1"/>
  <c r="N74" i="54023"/>
  <c r="N74" i="54024" s="1"/>
  <c r="N74" i="54025" s="1"/>
  <c r="N74" i="54026" s="1"/>
  <c r="N74" i="54027" s="1"/>
  <c r="N73" i="54023"/>
  <c r="N72" i="54023"/>
  <c r="N72" i="54024" s="1"/>
  <c r="N72" i="54025" s="1"/>
  <c r="N72" i="54026" s="1"/>
  <c r="N72" i="54027" s="1"/>
  <c r="N71" i="54023"/>
  <c r="N70" i="54023"/>
  <c r="N70" i="54024" s="1"/>
  <c r="N70" i="54025" s="1"/>
  <c r="N70" i="54026" s="1"/>
  <c r="N70" i="54027" s="1"/>
  <c r="N69" i="54023"/>
  <c r="N69" i="54024" s="1"/>
  <c r="N69" i="54025" s="1"/>
  <c r="N69" i="54026" s="1"/>
  <c r="N69" i="54027" s="1"/>
  <c r="N68" i="54023"/>
  <c r="N68" i="54024" s="1"/>
  <c r="N68" i="54025" s="1"/>
  <c r="N68" i="54026" s="1"/>
  <c r="N68" i="54027" s="1"/>
  <c r="N67" i="54023"/>
  <c r="N66" i="54023"/>
  <c r="N66" i="54024" s="1"/>
  <c r="N66" i="54025" s="1"/>
  <c r="N66" i="54026" s="1"/>
  <c r="N66" i="54027" s="1"/>
  <c r="N65" i="54023"/>
  <c r="N65" i="54024" s="1"/>
  <c r="N65" i="54025" s="1"/>
  <c r="N65" i="54026" s="1"/>
  <c r="N65" i="54027" s="1"/>
  <c r="N64" i="54023"/>
  <c r="N64" i="54024" s="1"/>
  <c r="N64" i="54025" s="1"/>
  <c r="N64" i="54026" s="1"/>
  <c r="N64" i="54027" s="1"/>
  <c r="N63" i="54023"/>
  <c r="N63" i="54024" s="1"/>
  <c r="N63" i="54025" s="1"/>
  <c r="N63" i="54026" s="1"/>
  <c r="N63" i="54027" s="1"/>
  <c r="N62" i="54023"/>
  <c r="N62" i="54024" s="1"/>
  <c r="N62" i="54025" s="1"/>
  <c r="N62" i="54026" s="1"/>
  <c r="N62" i="54027" s="1"/>
  <c r="N61" i="54023"/>
  <c r="N61" i="54024" s="1"/>
  <c r="N61" i="54025" s="1"/>
  <c r="N61" i="54026" s="1"/>
  <c r="N61" i="54027" s="1"/>
  <c r="N60" i="54023"/>
  <c r="N60" i="54024" s="1"/>
  <c r="N60" i="54025" s="1"/>
  <c r="N60" i="54026" s="1"/>
  <c r="N60" i="54027" s="1"/>
  <c r="N59" i="54023"/>
  <c r="N59" i="54024" s="1"/>
  <c r="N59" i="54025" s="1"/>
  <c r="N59" i="54026" s="1"/>
  <c r="N59" i="54027" s="1"/>
  <c r="N58" i="54023"/>
  <c r="N58" i="54024" s="1"/>
  <c r="N58" i="54025" s="1"/>
  <c r="N58" i="54026" s="1"/>
  <c r="N58" i="54027" s="1"/>
  <c r="N57" i="54023"/>
  <c r="N57" i="54024" s="1"/>
  <c r="N57" i="54025" s="1"/>
  <c r="N57" i="54026" s="1"/>
  <c r="N57" i="54027" s="1"/>
  <c r="N56" i="54023"/>
  <c r="N56" i="54024" s="1"/>
  <c r="N56" i="54025" s="1"/>
  <c r="N56" i="54026" s="1"/>
  <c r="N56" i="54027" s="1"/>
  <c r="N55" i="54023"/>
  <c r="N55" i="54024" s="1"/>
  <c r="N55" i="54025" s="1"/>
  <c r="N55" i="54026" s="1"/>
  <c r="N55" i="54027" s="1"/>
  <c r="N54" i="54023"/>
  <c r="N54" i="54024" s="1"/>
  <c r="N54" i="54025" s="1"/>
  <c r="N54" i="54026" s="1"/>
  <c r="N54" i="54027" s="1"/>
  <c r="N53" i="54023"/>
  <c r="N53" i="54024" s="1"/>
  <c r="N53" i="54025" s="1"/>
  <c r="N53" i="54026" s="1"/>
  <c r="N53" i="54027" s="1"/>
  <c r="N52" i="54023"/>
  <c r="N52" i="54024" s="1"/>
  <c r="N52" i="54025" s="1"/>
  <c r="N52" i="54026" s="1"/>
  <c r="N52" i="54027" s="1"/>
  <c r="N51" i="54023"/>
  <c r="N51" i="54024" s="1"/>
  <c r="N51" i="54025" s="1"/>
  <c r="N51" i="54026" s="1"/>
  <c r="N51" i="54027" s="1"/>
  <c r="L83" i="54023"/>
  <c r="L83" i="54024" s="1"/>
  <c r="L83" i="54025" s="1"/>
  <c r="L83" i="54026" s="1"/>
  <c r="L83" i="54027" s="1"/>
  <c r="L82" i="54023"/>
  <c r="L82" i="54024" s="1"/>
  <c r="L82" i="54025" s="1"/>
  <c r="L82" i="54026" s="1"/>
  <c r="L82" i="54027" s="1"/>
  <c r="L81" i="54023"/>
  <c r="L81" i="54024" s="1"/>
  <c r="L81" i="54025" s="1"/>
  <c r="L81" i="54026" s="1"/>
  <c r="L81" i="54027" s="1"/>
  <c r="L80" i="54023"/>
  <c r="L80" i="54024" s="1"/>
  <c r="L80" i="54025" s="1"/>
  <c r="L80" i="54026" s="1"/>
  <c r="L80" i="54027" s="1"/>
  <c r="L79" i="54023"/>
  <c r="L79" i="54024" s="1"/>
  <c r="L79" i="54025" s="1"/>
  <c r="L79" i="54026" s="1"/>
  <c r="L79" i="54027" s="1"/>
  <c r="L78" i="54023"/>
  <c r="L78" i="54024" s="1"/>
  <c r="L78" i="54025" s="1"/>
  <c r="L78" i="54026" s="1"/>
  <c r="L78" i="54027" s="1"/>
  <c r="L77" i="54023"/>
  <c r="L77" i="54024" s="1"/>
  <c r="L77" i="54025" s="1"/>
  <c r="L77" i="54026" s="1"/>
  <c r="L77" i="54027" s="1"/>
  <c r="L76" i="54023"/>
  <c r="L76" i="54024" s="1"/>
  <c r="L76" i="54025" s="1"/>
  <c r="L76" i="54026" s="1"/>
  <c r="L76" i="54027" s="1"/>
  <c r="L75" i="54023"/>
  <c r="L75" i="54024" s="1"/>
  <c r="L75" i="54025" s="1"/>
  <c r="L75" i="54026" s="1"/>
  <c r="L75" i="54027" s="1"/>
  <c r="L74" i="54023"/>
  <c r="L74" i="54024" s="1"/>
  <c r="L74" i="54025" s="1"/>
  <c r="L74" i="54026" s="1"/>
  <c r="L74" i="54027" s="1"/>
  <c r="L73" i="54023"/>
  <c r="L72" i="54023"/>
  <c r="L72" i="54024" s="1"/>
  <c r="L72" i="54025" s="1"/>
  <c r="L72" i="54026" s="1"/>
  <c r="L72" i="54027" s="1"/>
  <c r="L71" i="54023"/>
  <c r="L70" i="54023"/>
  <c r="L70" i="54024" s="1"/>
  <c r="L70" i="54025" s="1"/>
  <c r="L70" i="54026" s="1"/>
  <c r="L70" i="54027" s="1"/>
  <c r="L69" i="54023"/>
  <c r="L69" i="54024" s="1"/>
  <c r="L69" i="54025" s="1"/>
  <c r="L69" i="54026" s="1"/>
  <c r="L69" i="54027" s="1"/>
  <c r="L68" i="54023"/>
  <c r="L68" i="54024" s="1"/>
  <c r="L68" i="54025" s="1"/>
  <c r="L68" i="54026" s="1"/>
  <c r="L68" i="54027" s="1"/>
  <c r="L67" i="54023"/>
  <c r="L66" i="54023"/>
  <c r="L65" i="54023"/>
  <c r="L64" i="54023"/>
  <c r="L64" i="54024" s="1"/>
  <c r="L64" i="54025" s="1"/>
  <c r="L64" i="54026" s="1"/>
  <c r="L64" i="54027" s="1"/>
  <c r="L63" i="54023"/>
  <c r="L63" i="54024" s="1"/>
  <c r="L63" i="54025" s="1"/>
  <c r="L63" i="54026" s="1"/>
  <c r="L63" i="54027" s="1"/>
  <c r="L62" i="54023"/>
  <c r="L62" i="54024" s="1"/>
  <c r="L62" i="54025" s="1"/>
  <c r="L62" i="54026" s="1"/>
  <c r="L62" i="54027" s="1"/>
  <c r="L61" i="54023"/>
  <c r="L61" i="54024" s="1"/>
  <c r="L61" i="54025" s="1"/>
  <c r="L61" i="54026" s="1"/>
  <c r="L61" i="54027" s="1"/>
  <c r="L60" i="54023"/>
  <c r="L60" i="54024" s="1"/>
  <c r="L60" i="54025" s="1"/>
  <c r="L60" i="54026" s="1"/>
  <c r="L60" i="54027" s="1"/>
  <c r="L59" i="54023"/>
  <c r="L59" i="54024" s="1"/>
  <c r="L59" i="54025" s="1"/>
  <c r="L59" i="54026" s="1"/>
  <c r="L59" i="54027" s="1"/>
  <c r="L58" i="54023"/>
  <c r="L58" i="54024" s="1"/>
  <c r="L58" i="54025" s="1"/>
  <c r="L58" i="54026" s="1"/>
  <c r="L58" i="54027" s="1"/>
  <c r="L57" i="54023"/>
  <c r="L56" i="54023"/>
  <c r="L55" i="54023"/>
  <c r="L55" i="54024" s="1"/>
  <c r="L55" i="54025" s="1"/>
  <c r="L55" i="54026" s="1"/>
  <c r="L55" i="54027" s="1"/>
  <c r="L54" i="54023"/>
  <c r="L54" i="54024" s="1"/>
  <c r="L54" i="54025" s="1"/>
  <c r="L54" i="54026" s="1"/>
  <c r="L54" i="54027" s="1"/>
  <c r="L53" i="54023"/>
  <c r="L53" i="54024" s="1"/>
  <c r="L53" i="54025" s="1"/>
  <c r="L53" i="54026" s="1"/>
  <c r="L53" i="54027" s="1"/>
  <c r="L52" i="54023"/>
  <c r="L52" i="54024" s="1"/>
  <c r="L52" i="54025" s="1"/>
  <c r="L52" i="54026" s="1"/>
  <c r="L52" i="54027" s="1"/>
  <c r="L51" i="54023"/>
  <c r="L51" i="54024" s="1"/>
  <c r="L51" i="54025" s="1"/>
  <c r="L51" i="54026" s="1"/>
  <c r="L51" i="54027" s="1"/>
  <c r="J83" i="54023"/>
  <c r="J82" i="54023"/>
  <c r="J82" i="54024" s="1"/>
  <c r="J82" i="54025" s="1"/>
  <c r="J82" i="54026" s="1"/>
  <c r="J82" i="54027" s="1"/>
  <c r="J81" i="54023"/>
  <c r="J80" i="54023"/>
  <c r="J79" i="54023"/>
  <c r="J79" i="54024" s="1"/>
  <c r="J79" i="54025" s="1"/>
  <c r="J79" i="54026" s="1"/>
  <c r="J79" i="54027" s="1"/>
  <c r="J78" i="54023"/>
  <c r="J78" i="54024" s="1"/>
  <c r="J78" i="54025" s="1"/>
  <c r="J78" i="54026" s="1"/>
  <c r="J78" i="54027" s="1"/>
  <c r="J77" i="54023"/>
  <c r="J76" i="54023"/>
  <c r="J75" i="54023"/>
  <c r="J74" i="54023"/>
  <c r="J74" i="54024" s="1"/>
  <c r="J74" i="54025" s="1"/>
  <c r="J74" i="54026" s="1"/>
  <c r="J74" i="54027" s="1"/>
  <c r="J73" i="54023"/>
  <c r="J72" i="54023"/>
  <c r="J71" i="54023"/>
  <c r="J70" i="54023"/>
  <c r="J69" i="54023"/>
  <c r="J69" i="54024" s="1"/>
  <c r="J69" i="54025" s="1"/>
  <c r="J69" i="54026" s="1"/>
  <c r="J69" i="54027" s="1"/>
  <c r="J68" i="54023"/>
  <c r="J67" i="54023"/>
  <c r="J66" i="54023"/>
  <c r="J65" i="54023"/>
  <c r="J64" i="54023"/>
  <c r="J64" i="54024" s="1"/>
  <c r="J64" i="54025" s="1"/>
  <c r="J64" i="54026" s="1"/>
  <c r="J64" i="54027" s="1"/>
  <c r="J63" i="54023"/>
  <c r="J63" i="54024" s="1"/>
  <c r="J63" i="54025" s="1"/>
  <c r="J63" i="54026" s="1"/>
  <c r="J63" i="54027" s="1"/>
  <c r="J62" i="54023"/>
  <c r="J61" i="54023"/>
  <c r="J60" i="54023"/>
  <c r="J59" i="54023"/>
  <c r="J58" i="54023"/>
  <c r="J57" i="54023"/>
  <c r="J57" i="54024" s="1"/>
  <c r="J57" i="54025" s="1"/>
  <c r="J57" i="54026" s="1"/>
  <c r="J57" i="54027" s="1"/>
  <c r="J56" i="54023"/>
  <c r="J56" i="54024" s="1"/>
  <c r="J56" i="54025" s="1"/>
  <c r="J56" i="54026" s="1"/>
  <c r="J56" i="54027" s="1"/>
  <c r="J55" i="54023"/>
  <c r="J55" i="54024" s="1"/>
  <c r="J55" i="54025" s="1"/>
  <c r="J55" i="54026" s="1"/>
  <c r="J55" i="54027" s="1"/>
  <c r="J54" i="54023"/>
  <c r="J54" i="54024" s="1"/>
  <c r="J54" i="54025" s="1"/>
  <c r="J54" i="54026" s="1"/>
  <c r="J54" i="54027" s="1"/>
  <c r="J53" i="54023"/>
  <c r="J53" i="54024" s="1"/>
  <c r="J53" i="54025" s="1"/>
  <c r="J53" i="54026" s="1"/>
  <c r="J53" i="54027" s="1"/>
  <c r="J52" i="54023"/>
  <c r="J52" i="54024" s="1"/>
  <c r="J52" i="54025" s="1"/>
  <c r="J52" i="54026" s="1"/>
  <c r="J52" i="54027" s="1"/>
  <c r="J51" i="54023"/>
  <c r="J51" i="54024" s="1"/>
  <c r="J51" i="54025" s="1"/>
  <c r="J51" i="54026" s="1"/>
  <c r="J51" i="54027" s="1"/>
  <c r="H83" i="54023"/>
  <c r="H83" i="54024" s="1"/>
  <c r="H83" i="54025" s="1"/>
  <c r="H83" i="54026" s="1"/>
  <c r="H83" i="54027" s="1"/>
  <c r="H82" i="54023"/>
  <c r="H81" i="54023"/>
  <c r="H80" i="54023"/>
  <c r="H79" i="54023"/>
  <c r="H78" i="54023"/>
  <c r="H77" i="54023"/>
  <c r="H76" i="54023"/>
  <c r="H75" i="54023"/>
  <c r="H75" i="54024" s="1"/>
  <c r="H75" i="54025" s="1"/>
  <c r="H75" i="54026" s="1"/>
  <c r="H75" i="54027" s="1"/>
  <c r="H74" i="54023"/>
  <c r="H74" i="54024" s="1"/>
  <c r="H74" i="54025" s="1"/>
  <c r="H74" i="54026" s="1"/>
  <c r="H74" i="54027" s="1"/>
  <c r="H73" i="54023"/>
  <c r="H72" i="54023"/>
  <c r="H72" i="54024" s="1"/>
  <c r="H72" i="54025" s="1"/>
  <c r="H72" i="54026" s="1"/>
  <c r="H72" i="54027" s="1"/>
  <c r="H71" i="54023"/>
  <c r="H70" i="54023"/>
  <c r="H69" i="54023"/>
  <c r="H69" i="54024" s="1"/>
  <c r="H69" i="54025" s="1"/>
  <c r="H69" i="54026" s="1"/>
  <c r="H69" i="54027" s="1"/>
  <c r="H68" i="54023"/>
  <c r="H67" i="54023"/>
  <c r="H66" i="54023"/>
  <c r="H65" i="54023"/>
  <c r="H64" i="54023"/>
  <c r="H64" i="54024" s="1"/>
  <c r="H64" i="54025" s="1"/>
  <c r="H64" i="54026" s="1"/>
  <c r="H64" i="54027" s="1"/>
  <c r="H63" i="54023"/>
  <c r="H63" i="54024" s="1"/>
  <c r="H63" i="54025" s="1"/>
  <c r="H63" i="54026" s="1"/>
  <c r="H63" i="54027" s="1"/>
  <c r="H62" i="54023"/>
  <c r="H61" i="54023"/>
  <c r="H61" i="54024" s="1"/>
  <c r="H61" i="54025" s="1"/>
  <c r="H61" i="54026" s="1"/>
  <c r="H61" i="54027" s="1"/>
  <c r="H60" i="54023"/>
  <c r="H59" i="54023"/>
  <c r="H58" i="54023"/>
  <c r="H57" i="54023"/>
  <c r="H57" i="54024" s="1"/>
  <c r="H57" i="54025" s="1"/>
  <c r="H57" i="54026" s="1"/>
  <c r="H57" i="54027" s="1"/>
  <c r="H56" i="54023"/>
  <c r="H56" i="54024" s="1"/>
  <c r="H56" i="54025" s="1"/>
  <c r="H56" i="54026" s="1"/>
  <c r="H56" i="54027" s="1"/>
  <c r="H55" i="54023"/>
  <c r="H55" i="54024" s="1"/>
  <c r="H55" i="54025" s="1"/>
  <c r="H55" i="54026" s="1"/>
  <c r="H55" i="54027" s="1"/>
  <c r="H54" i="54023"/>
  <c r="H54" i="54024" s="1"/>
  <c r="H54" i="54025" s="1"/>
  <c r="H54" i="54026" s="1"/>
  <c r="H54" i="54027" s="1"/>
  <c r="H53" i="54023"/>
  <c r="H53" i="54024" s="1"/>
  <c r="H53" i="54025" s="1"/>
  <c r="H53" i="54026" s="1"/>
  <c r="H53" i="54027" s="1"/>
  <c r="H52" i="54023"/>
  <c r="H52" i="54024" s="1"/>
  <c r="H52" i="54025" s="1"/>
  <c r="H52" i="54026" s="1"/>
  <c r="H52" i="54027" s="1"/>
  <c r="H51" i="54023"/>
  <c r="H51" i="54024" s="1"/>
  <c r="H51" i="54025" s="1"/>
  <c r="H51" i="54026" s="1"/>
  <c r="H51" i="54027" s="1"/>
  <c r="F83" i="54023"/>
  <c r="F83" i="54024" s="1"/>
  <c r="F83" i="54025" s="1"/>
  <c r="F83" i="54026" s="1"/>
  <c r="F83" i="54027" s="1"/>
  <c r="F82" i="54023"/>
  <c r="F82" i="54024" s="1"/>
  <c r="F82" i="54025" s="1"/>
  <c r="F82" i="54026" s="1"/>
  <c r="F82" i="54027" s="1"/>
  <c r="F81" i="54023"/>
  <c r="F80" i="54023"/>
  <c r="F80" i="54024" s="1"/>
  <c r="F80" i="54025" s="1"/>
  <c r="F80" i="54026" s="1"/>
  <c r="F80" i="54027" s="1"/>
  <c r="F79" i="54023"/>
  <c r="F79" i="54024" s="1"/>
  <c r="F79" i="54025" s="1"/>
  <c r="F79" i="54026" s="1"/>
  <c r="F79" i="54027" s="1"/>
  <c r="F78" i="54023"/>
  <c r="F78" i="54024" s="1"/>
  <c r="F78" i="54025" s="1"/>
  <c r="F78" i="54026" s="1"/>
  <c r="F78" i="54027" s="1"/>
  <c r="F77" i="54023"/>
  <c r="F77" i="54024" s="1"/>
  <c r="F77" i="54025" s="1"/>
  <c r="F77" i="54026" s="1"/>
  <c r="F77" i="54027" s="1"/>
  <c r="F76" i="54023"/>
  <c r="F76" i="54024" s="1"/>
  <c r="F76" i="54025" s="1"/>
  <c r="F76" i="54026" s="1"/>
  <c r="F76" i="54027" s="1"/>
  <c r="F75" i="54023"/>
  <c r="F75" i="54024" s="1"/>
  <c r="F75" i="54025" s="1"/>
  <c r="F75" i="54026" s="1"/>
  <c r="F75" i="54027" s="1"/>
  <c r="F74" i="54023"/>
  <c r="F73" i="54023"/>
  <c r="F72" i="54023"/>
  <c r="F72" i="54024" s="1"/>
  <c r="F72" i="54025" s="1"/>
  <c r="F72" i="54026" s="1"/>
  <c r="F72" i="54027" s="1"/>
  <c r="F71" i="54023"/>
  <c r="F70" i="54023"/>
  <c r="F69" i="54023"/>
  <c r="F68" i="54023"/>
  <c r="F67" i="54023"/>
  <c r="F66" i="54023"/>
  <c r="F65" i="54023"/>
  <c r="F64" i="54023"/>
  <c r="F63" i="54023"/>
  <c r="F62" i="54023"/>
  <c r="F61" i="54023"/>
  <c r="F60" i="54023"/>
  <c r="F59" i="54023"/>
  <c r="F58" i="54023"/>
  <c r="F57" i="54023"/>
  <c r="F56" i="54023"/>
  <c r="F56" i="54024" s="1"/>
  <c r="F56" i="54025" s="1"/>
  <c r="F56" i="54026" s="1"/>
  <c r="F56" i="54027" s="1"/>
  <c r="F55" i="54023"/>
  <c r="F54" i="54023"/>
  <c r="F53" i="54023"/>
  <c r="F53" i="54024" s="1"/>
  <c r="F53" i="54025" s="1"/>
  <c r="F53" i="54026" s="1"/>
  <c r="F53" i="54027" s="1"/>
  <c r="F52" i="54023"/>
  <c r="F52" i="54024" s="1"/>
  <c r="F52" i="54025" s="1"/>
  <c r="F52" i="54026" s="1"/>
  <c r="F52" i="54027" s="1"/>
  <c r="F51" i="54023"/>
  <c r="Z41" i="54023"/>
  <c r="Z41" i="54024" s="1"/>
  <c r="Z41" i="54025" s="1"/>
  <c r="Z41" i="54026" s="1"/>
  <c r="Z41" i="54027" s="1"/>
  <c r="Z40" i="54023"/>
  <c r="Z40" i="54024" s="1"/>
  <c r="Z40" i="54025" s="1"/>
  <c r="Z40" i="54026" s="1"/>
  <c r="Z40" i="54027" s="1"/>
  <c r="Z39" i="54023"/>
  <c r="Z39" i="54024" s="1"/>
  <c r="Z39" i="54025" s="1"/>
  <c r="Z39" i="54026" s="1"/>
  <c r="Z39" i="54027" s="1"/>
  <c r="Z38" i="54023"/>
  <c r="Z38" i="54024" s="1"/>
  <c r="Z38" i="54025" s="1"/>
  <c r="Z38" i="54026" s="1"/>
  <c r="Z38" i="54027" s="1"/>
  <c r="Z37" i="54023"/>
  <c r="Z37" i="54024" s="1"/>
  <c r="Z37" i="54025" s="1"/>
  <c r="Z37" i="54026" s="1"/>
  <c r="Z37" i="54027" s="1"/>
  <c r="Z36" i="54023"/>
  <c r="Z36" i="54024" s="1"/>
  <c r="Z36" i="54025" s="1"/>
  <c r="Z36" i="54026" s="1"/>
  <c r="Z36" i="54027" s="1"/>
  <c r="Z35" i="54023"/>
  <c r="Z35" i="54024" s="1"/>
  <c r="Z35" i="54025" s="1"/>
  <c r="Z35" i="54026" s="1"/>
  <c r="Z35" i="54027" s="1"/>
  <c r="Z34" i="54023"/>
  <c r="Z34" i="54024" s="1"/>
  <c r="Z34" i="54025" s="1"/>
  <c r="Z34" i="54026" s="1"/>
  <c r="Z34" i="54027" s="1"/>
  <c r="Z33" i="54023"/>
  <c r="Z33" i="54024" s="1"/>
  <c r="Z33" i="54025" s="1"/>
  <c r="Z33" i="54026" s="1"/>
  <c r="Z33" i="54027" s="1"/>
  <c r="Z32" i="54023"/>
  <c r="Z32" i="54024" s="1"/>
  <c r="Z32" i="54025" s="1"/>
  <c r="Z32" i="54026" s="1"/>
  <c r="Z32" i="54027" s="1"/>
  <c r="Z31" i="54023"/>
  <c r="Z31" i="54024" s="1"/>
  <c r="Z31" i="54025" s="1"/>
  <c r="Z31" i="54026" s="1"/>
  <c r="Z31" i="54027" s="1"/>
  <c r="Z30" i="54023"/>
  <c r="Z30" i="54024" s="1"/>
  <c r="Z30" i="54025" s="1"/>
  <c r="Z30" i="54026" s="1"/>
  <c r="Z30" i="54027" s="1"/>
  <c r="Z29" i="54023"/>
  <c r="Z29" i="54024" s="1"/>
  <c r="Z29" i="54025" s="1"/>
  <c r="Z29" i="54026" s="1"/>
  <c r="Z29" i="54027" s="1"/>
  <c r="Z28" i="54023"/>
  <c r="Z28" i="54024" s="1"/>
  <c r="Z28" i="54025" s="1"/>
  <c r="Z28" i="54026" s="1"/>
  <c r="Z28" i="54027" s="1"/>
  <c r="Z27" i="54023"/>
  <c r="Z27" i="54024" s="1"/>
  <c r="Z27" i="54025" s="1"/>
  <c r="Z27" i="54026" s="1"/>
  <c r="Z27" i="54027" s="1"/>
  <c r="Z26" i="54023"/>
  <c r="Z25" i="54023"/>
  <c r="Z25" i="54024" s="1"/>
  <c r="Z25" i="54025" s="1"/>
  <c r="Z25" i="54026" s="1"/>
  <c r="Z25" i="54027" s="1"/>
  <c r="Z24" i="54023"/>
  <c r="Z24" i="54024" s="1"/>
  <c r="Z24" i="54025" s="1"/>
  <c r="Z24" i="54026" s="1"/>
  <c r="Z24" i="54027" s="1"/>
  <c r="Z23" i="54023"/>
  <c r="Z23" i="54024" s="1"/>
  <c r="Z23" i="54025" s="1"/>
  <c r="Z23" i="54026" s="1"/>
  <c r="Z23" i="54027" s="1"/>
  <c r="Z22" i="54023"/>
  <c r="Z22" i="54024" s="1"/>
  <c r="Z22" i="54025" s="1"/>
  <c r="Z22" i="54026" s="1"/>
  <c r="Z22" i="54027" s="1"/>
  <c r="Z21" i="54023"/>
  <c r="Z21" i="54024" s="1"/>
  <c r="Z21" i="54025" s="1"/>
  <c r="Z21" i="54026" s="1"/>
  <c r="Z21" i="54027" s="1"/>
  <c r="Z20" i="54023"/>
  <c r="Z20" i="54024" s="1"/>
  <c r="Z20" i="54025" s="1"/>
  <c r="Z20" i="54026" s="1"/>
  <c r="Z20" i="54027" s="1"/>
  <c r="Z19" i="54023"/>
  <c r="Z18" i="54023"/>
  <c r="Z18" i="54024" s="1"/>
  <c r="Z18" i="54025" s="1"/>
  <c r="Z18" i="54026" s="1"/>
  <c r="Z18" i="54027" s="1"/>
  <c r="Z17" i="54023"/>
  <c r="Z17" i="54024" s="1"/>
  <c r="Z17" i="54025" s="1"/>
  <c r="Z17" i="54026" s="1"/>
  <c r="Z17" i="54027" s="1"/>
  <c r="Z16" i="54023"/>
  <c r="Z16" i="54024" s="1"/>
  <c r="Z16" i="54025" s="1"/>
  <c r="Z16" i="54026" s="1"/>
  <c r="Z16" i="54027" s="1"/>
  <c r="Z15" i="54023"/>
  <c r="Z15" i="54024" s="1"/>
  <c r="Z15" i="54025" s="1"/>
  <c r="Z15" i="54026" s="1"/>
  <c r="Z15" i="54027" s="1"/>
  <c r="Z14" i="54023"/>
  <c r="Z14" i="54024" s="1"/>
  <c r="Z14" i="54025" s="1"/>
  <c r="Z14" i="54026" s="1"/>
  <c r="Z14" i="54027" s="1"/>
  <c r="Z13" i="54023"/>
  <c r="Z13" i="54024" s="1"/>
  <c r="Z13" i="54025" s="1"/>
  <c r="Z13" i="54026" s="1"/>
  <c r="Z13" i="54027" s="1"/>
  <c r="Z12" i="54023"/>
  <c r="Z12" i="54024" s="1"/>
  <c r="Z12" i="54025" s="1"/>
  <c r="Z12" i="54026" s="1"/>
  <c r="Z12" i="54027" s="1"/>
  <c r="Z11" i="54023"/>
  <c r="Z11" i="54024" s="1"/>
  <c r="Z11" i="54025" s="1"/>
  <c r="Z11" i="54026" s="1"/>
  <c r="Z11" i="54027" s="1"/>
  <c r="X41" i="54023"/>
  <c r="X41" i="54024" s="1"/>
  <c r="X41" i="54025" s="1"/>
  <c r="X41" i="54026" s="1"/>
  <c r="X41" i="54027" s="1"/>
  <c r="X40" i="54023"/>
  <c r="X40" i="54024" s="1"/>
  <c r="X40" i="54025" s="1"/>
  <c r="X40" i="54026" s="1"/>
  <c r="X40" i="54027" s="1"/>
  <c r="X39" i="54023"/>
  <c r="X39" i="54024" s="1"/>
  <c r="X39" i="54025" s="1"/>
  <c r="X39" i="54026" s="1"/>
  <c r="X39" i="54027" s="1"/>
  <c r="X38" i="54023"/>
  <c r="X38" i="54024" s="1"/>
  <c r="X38" i="54025" s="1"/>
  <c r="X38" i="54026" s="1"/>
  <c r="X38" i="54027" s="1"/>
  <c r="X37" i="54023"/>
  <c r="X37" i="54024" s="1"/>
  <c r="X37" i="54025" s="1"/>
  <c r="X37" i="54026" s="1"/>
  <c r="X37" i="54027" s="1"/>
  <c r="X36" i="54023"/>
  <c r="X36" i="54024" s="1"/>
  <c r="X36" i="54025" s="1"/>
  <c r="X36" i="54026" s="1"/>
  <c r="X36" i="54027" s="1"/>
  <c r="X35" i="54023"/>
  <c r="X35" i="54024" s="1"/>
  <c r="X35" i="54025" s="1"/>
  <c r="X35" i="54026" s="1"/>
  <c r="X35" i="54027" s="1"/>
  <c r="X34" i="54023"/>
  <c r="X34" i="54024" s="1"/>
  <c r="X34" i="54025" s="1"/>
  <c r="X34" i="54026" s="1"/>
  <c r="X34" i="54027" s="1"/>
  <c r="X33" i="54023"/>
  <c r="X33" i="54024" s="1"/>
  <c r="X33" i="54025" s="1"/>
  <c r="X33" i="54026" s="1"/>
  <c r="X33" i="54027" s="1"/>
  <c r="X32" i="54023"/>
  <c r="X32" i="54024" s="1"/>
  <c r="X32" i="54025" s="1"/>
  <c r="X32" i="54026" s="1"/>
  <c r="X32" i="54027" s="1"/>
  <c r="X31" i="54023"/>
  <c r="X31" i="54024" s="1"/>
  <c r="X31" i="54025" s="1"/>
  <c r="X31" i="54026" s="1"/>
  <c r="X31" i="54027" s="1"/>
  <c r="X30" i="54023"/>
  <c r="X30" i="54024" s="1"/>
  <c r="X30" i="54025" s="1"/>
  <c r="X30" i="54026" s="1"/>
  <c r="X30" i="54027" s="1"/>
  <c r="X29" i="54023"/>
  <c r="X29" i="54024" s="1"/>
  <c r="X29" i="54025" s="1"/>
  <c r="X29" i="54026" s="1"/>
  <c r="X29" i="54027" s="1"/>
  <c r="X28" i="54023"/>
  <c r="X28" i="54024" s="1"/>
  <c r="X28" i="54025" s="1"/>
  <c r="X28" i="54026" s="1"/>
  <c r="X28" i="54027" s="1"/>
  <c r="X27" i="54023"/>
  <c r="X27" i="54024" s="1"/>
  <c r="X27" i="54025" s="1"/>
  <c r="X27" i="54026" s="1"/>
  <c r="X27" i="54027" s="1"/>
  <c r="X26" i="54023"/>
  <c r="X25" i="54023"/>
  <c r="X25" i="54024" s="1"/>
  <c r="X25" i="54025" s="1"/>
  <c r="X25" i="54026" s="1"/>
  <c r="X25" i="54027" s="1"/>
  <c r="X24" i="54023"/>
  <c r="X24" i="54024" s="1"/>
  <c r="X24" i="54025" s="1"/>
  <c r="X24" i="54026" s="1"/>
  <c r="X24" i="54027" s="1"/>
  <c r="X23" i="54023"/>
  <c r="X23" i="54024" s="1"/>
  <c r="X23" i="54025" s="1"/>
  <c r="X23" i="54026" s="1"/>
  <c r="X23" i="54027" s="1"/>
  <c r="X22" i="54023"/>
  <c r="X22" i="54024" s="1"/>
  <c r="X22" i="54025" s="1"/>
  <c r="X22" i="54026" s="1"/>
  <c r="X22" i="54027" s="1"/>
  <c r="X21" i="54023"/>
  <c r="X21" i="54024" s="1"/>
  <c r="X21" i="54025" s="1"/>
  <c r="X21" i="54026" s="1"/>
  <c r="X21" i="54027" s="1"/>
  <c r="X20" i="54023"/>
  <c r="X20" i="54024" s="1"/>
  <c r="X20" i="54025" s="1"/>
  <c r="X20" i="54026" s="1"/>
  <c r="X20" i="54027" s="1"/>
  <c r="X19" i="54023"/>
  <c r="X18" i="54023"/>
  <c r="X18" i="54024" s="1"/>
  <c r="X18" i="54025" s="1"/>
  <c r="X18" i="54026" s="1"/>
  <c r="X18" i="54027" s="1"/>
  <c r="X17" i="54023"/>
  <c r="X17" i="54024" s="1"/>
  <c r="X17" i="54025" s="1"/>
  <c r="X17" i="54026" s="1"/>
  <c r="X17" i="54027" s="1"/>
  <c r="X16" i="54023"/>
  <c r="X16" i="54024" s="1"/>
  <c r="X16" i="54025" s="1"/>
  <c r="X16" i="54026" s="1"/>
  <c r="X16" i="54027" s="1"/>
  <c r="X15" i="54023"/>
  <c r="X15" i="54024" s="1"/>
  <c r="X15" i="54025" s="1"/>
  <c r="X15" i="54026" s="1"/>
  <c r="X15" i="54027" s="1"/>
  <c r="X14" i="54023"/>
  <c r="X14" i="54024" s="1"/>
  <c r="X14" i="54025" s="1"/>
  <c r="X14" i="54026" s="1"/>
  <c r="X14" i="54027" s="1"/>
  <c r="X13" i="54023"/>
  <c r="X13" i="54024" s="1"/>
  <c r="X13" i="54025" s="1"/>
  <c r="X13" i="54026" s="1"/>
  <c r="X13" i="54027" s="1"/>
  <c r="X12" i="54023"/>
  <c r="X12" i="54024" s="1"/>
  <c r="X12" i="54025" s="1"/>
  <c r="X12" i="54026" s="1"/>
  <c r="X12" i="54027" s="1"/>
  <c r="X11" i="54023"/>
  <c r="X11" i="54024" s="1"/>
  <c r="X11" i="54025" s="1"/>
  <c r="X11" i="54026" s="1"/>
  <c r="X11" i="54027" s="1"/>
  <c r="V41" i="54023"/>
  <c r="V40" i="54023"/>
  <c r="V40" i="54024" s="1"/>
  <c r="V40" i="54025" s="1"/>
  <c r="V40" i="54026" s="1"/>
  <c r="V40" i="54027" s="1"/>
  <c r="V39" i="54023"/>
  <c r="V39" i="54024" s="1"/>
  <c r="V39" i="54025" s="1"/>
  <c r="V39" i="54026" s="1"/>
  <c r="V39" i="54027" s="1"/>
  <c r="V38" i="54023"/>
  <c r="V38" i="54024" s="1"/>
  <c r="V38" i="54025" s="1"/>
  <c r="V38" i="54026" s="1"/>
  <c r="V38" i="54027" s="1"/>
  <c r="V37" i="54023"/>
  <c r="V36" i="54023"/>
  <c r="V36" i="54024" s="1"/>
  <c r="V36" i="54025" s="1"/>
  <c r="V36" i="54026" s="1"/>
  <c r="V36" i="54027" s="1"/>
  <c r="V35" i="54023"/>
  <c r="V35" i="54024" s="1"/>
  <c r="V35" i="54025" s="1"/>
  <c r="V35" i="54026" s="1"/>
  <c r="V35" i="54027" s="1"/>
  <c r="V34" i="54023"/>
  <c r="V33" i="54023"/>
  <c r="V32" i="54023"/>
  <c r="V32" i="54024" s="1"/>
  <c r="V32" i="54025" s="1"/>
  <c r="V32" i="54026" s="1"/>
  <c r="V32" i="54027" s="1"/>
  <c r="V31" i="54023"/>
  <c r="V31" i="54024" s="1"/>
  <c r="V31" i="54025" s="1"/>
  <c r="V31" i="54026" s="1"/>
  <c r="V31" i="54027" s="1"/>
  <c r="V30" i="54023"/>
  <c r="V30" i="54024" s="1"/>
  <c r="V30" i="54025" s="1"/>
  <c r="V30" i="54026" s="1"/>
  <c r="V30" i="54027" s="1"/>
  <c r="V29" i="54023"/>
  <c r="V28" i="54023"/>
  <c r="V28" i="54024" s="1"/>
  <c r="V28" i="54025" s="1"/>
  <c r="V28" i="54026" s="1"/>
  <c r="V28" i="54027" s="1"/>
  <c r="V27" i="54023"/>
  <c r="V27" i="54024" s="1"/>
  <c r="V27" i="54025" s="1"/>
  <c r="V27" i="54026" s="1"/>
  <c r="V27" i="54027" s="1"/>
  <c r="V26" i="54023"/>
  <c r="V25" i="54023"/>
  <c r="V25" i="54024" s="1"/>
  <c r="V25" i="54025" s="1"/>
  <c r="V25" i="54026" s="1"/>
  <c r="V25" i="54027" s="1"/>
  <c r="V24" i="54023"/>
  <c r="V24" i="54024" s="1"/>
  <c r="V24" i="54025" s="1"/>
  <c r="V24" i="54026" s="1"/>
  <c r="V24" i="54027" s="1"/>
  <c r="V23" i="54023"/>
  <c r="V23" i="54024" s="1"/>
  <c r="V23" i="54025" s="1"/>
  <c r="V23" i="54026" s="1"/>
  <c r="V23" i="54027" s="1"/>
  <c r="V22" i="54023"/>
  <c r="V21" i="54023"/>
  <c r="V21" i="54024" s="1"/>
  <c r="V21" i="54025" s="1"/>
  <c r="V21" i="54026" s="1"/>
  <c r="V21" i="54027" s="1"/>
  <c r="V20" i="54023"/>
  <c r="V19" i="54023"/>
  <c r="V18" i="54023"/>
  <c r="V18" i="54024" s="1"/>
  <c r="V18" i="54025" s="1"/>
  <c r="V18" i="54026" s="1"/>
  <c r="V18" i="54027" s="1"/>
  <c r="V17" i="54023"/>
  <c r="V17" i="54024" s="1"/>
  <c r="V17" i="54025" s="1"/>
  <c r="V17" i="54026" s="1"/>
  <c r="V17" i="54027" s="1"/>
  <c r="V16" i="54023"/>
  <c r="V16" i="54024" s="1"/>
  <c r="V16" i="54025" s="1"/>
  <c r="V16" i="54026" s="1"/>
  <c r="V16" i="54027" s="1"/>
  <c r="V15" i="54023"/>
  <c r="V15" i="54024" s="1"/>
  <c r="V15" i="54025" s="1"/>
  <c r="V15" i="54026" s="1"/>
  <c r="V15" i="54027" s="1"/>
  <c r="V14" i="54023"/>
  <c r="V13" i="54023"/>
  <c r="V13" i="54024" s="1"/>
  <c r="V13" i="54025" s="1"/>
  <c r="V13" i="54026" s="1"/>
  <c r="V13" i="54027" s="1"/>
  <c r="V12" i="54023"/>
  <c r="V12" i="54024" s="1"/>
  <c r="V12" i="54025" s="1"/>
  <c r="V12" i="54026" s="1"/>
  <c r="V12" i="54027" s="1"/>
  <c r="V11" i="54023"/>
  <c r="V11" i="54024" s="1"/>
  <c r="V11" i="54025" s="1"/>
  <c r="V11" i="54026" s="1"/>
  <c r="V11" i="54027" s="1"/>
  <c r="T41" i="54023"/>
  <c r="T40" i="54023"/>
  <c r="T39" i="54023"/>
  <c r="T38" i="54023"/>
  <c r="T37" i="54023"/>
  <c r="T37" i="54024" s="1"/>
  <c r="T37" i="54025" s="1"/>
  <c r="T37" i="54026" s="1"/>
  <c r="T37" i="54027" s="1"/>
  <c r="T36" i="54023"/>
  <c r="T35" i="54023"/>
  <c r="T35" i="54024" s="1"/>
  <c r="T35" i="54025" s="1"/>
  <c r="T35" i="54026" s="1"/>
  <c r="T35" i="54027" s="1"/>
  <c r="T34" i="54023"/>
  <c r="T33" i="54023"/>
  <c r="T32" i="54023"/>
  <c r="T32" i="54024" s="1"/>
  <c r="T32" i="54025" s="1"/>
  <c r="T32" i="54026" s="1"/>
  <c r="T32" i="54027" s="1"/>
  <c r="T31" i="54023"/>
  <c r="T31" i="54024" s="1"/>
  <c r="T31" i="54025" s="1"/>
  <c r="T31" i="54026" s="1"/>
  <c r="T31" i="54027" s="1"/>
  <c r="T30" i="54023"/>
  <c r="T30" i="54024" s="1"/>
  <c r="T30" i="54025" s="1"/>
  <c r="T30" i="54026" s="1"/>
  <c r="T30" i="54027" s="1"/>
  <c r="T29" i="54023"/>
  <c r="T28" i="54023"/>
  <c r="T28" i="54024" s="1"/>
  <c r="T28" i="54025" s="1"/>
  <c r="T28" i="54026" s="1"/>
  <c r="T28" i="54027" s="1"/>
  <c r="T27" i="54023"/>
  <c r="T26" i="54023"/>
  <c r="T25" i="54023"/>
  <c r="T24" i="54023"/>
  <c r="T24" i="54024" s="1"/>
  <c r="T24" i="54025" s="1"/>
  <c r="T24" i="54026" s="1"/>
  <c r="T24" i="54027" s="1"/>
  <c r="T23" i="54023"/>
  <c r="T23" i="54024" s="1"/>
  <c r="T23" i="54025" s="1"/>
  <c r="T23" i="54026" s="1"/>
  <c r="T23" i="54027" s="1"/>
  <c r="T22" i="54023"/>
  <c r="T21" i="54023"/>
  <c r="T21" i="54024" s="1"/>
  <c r="T21" i="54025" s="1"/>
  <c r="T21" i="54026" s="1"/>
  <c r="T21" i="54027" s="1"/>
  <c r="T20" i="54023"/>
  <c r="T19" i="54023"/>
  <c r="T18" i="54023"/>
  <c r="T18" i="54024" s="1"/>
  <c r="T18" i="54025" s="1"/>
  <c r="T18" i="54026" s="1"/>
  <c r="T18" i="54027" s="1"/>
  <c r="T17" i="54023"/>
  <c r="T17" i="54024" s="1"/>
  <c r="T17" i="54025" s="1"/>
  <c r="T17" i="54026" s="1"/>
  <c r="T17" i="54027" s="1"/>
  <c r="T16" i="54023"/>
  <c r="T16" i="54024" s="1"/>
  <c r="T16" i="54025" s="1"/>
  <c r="T16" i="54026" s="1"/>
  <c r="T16" i="54027" s="1"/>
  <c r="T15" i="54023"/>
  <c r="T15" i="54024" s="1"/>
  <c r="T15" i="54025" s="1"/>
  <c r="T15" i="54026" s="1"/>
  <c r="T15" i="54027" s="1"/>
  <c r="T14" i="54023"/>
  <c r="T13" i="54023"/>
  <c r="T13" i="54024" s="1"/>
  <c r="T13" i="54025" s="1"/>
  <c r="T13" i="54026" s="1"/>
  <c r="T13" i="54027" s="1"/>
  <c r="T12" i="54023"/>
  <c r="T12" i="54024" s="1"/>
  <c r="T12" i="54025" s="1"/>
  <c r="T12" i="54026" s="1"/>
  <c r="T12" i="54027" s="1"/>
  <c r="T11" i="54023"/>
  <c r="T11" i="54024" s="1"/>
  <c r="T11" i="54025" s="1"/>
  <c r="T11" i="54026" s="1"/>
  <c r="T11" i="54027" s="1"/>
  <c r="R41" i="54023"/>
  <c r="R41" i="54024" s="1"/>
  <c r="R41" i="54025" s="1"/>
  <c r="R41" i="54026" s="1"/>
  <c r="R41" i="54027" s="1"/>
  <c r="R40" i="54023"/>
  <c r="R40" i="54024" s="1"/>
  <c r="R40" i="54025" s="1"/>
  <c r="R40" i="54026" s="1"/>
  <c r="R40" i="54027" s="1"/>
  <c r="R39" i="54023"/>
  <c r="R39" i="54024" s="1"/>
  <c r="R39" i="54025" s="1"/>
  <c r="R39" i="54026" s="1"/>
  <c r="R39" i="54027" s="1"/>
  <c r="R38" i="54023"/>
  <c r="R38" i="54024" s="1"/>
  <c r="R38" i="54025" s="1"/>
  <c r="R38" i="54026" s="1"/>
  <c r="R38" i="54027" s="1"/>
  <c r="R37" i="54023"/>
  <c r="R37" i="54024" s="1"/>
  <c r="R37" i="54025" s="1"/>
  <c r="R37" i="54026" s="1"/>
  <c r="R37" i="54027" s="1"/>
  <c r="R36" i="54023"/>
  <c r="R35" i="54023"/>
  <c r="R34" i="54023"/>
  <c r="R33" i="54023"/>
  <c r="R32" i="54023"/>
  <c r="R31" i="54023"/>
  <c r="R30" i="54023"/>
  <c r="R29" i="54023"/>
  <c r="R28" i="54023"/>
  <c r="R27" i="54023"/>
  <c r="R26" i="54023"/>
  <c r="R25" i="54023"/>
  <c r="R24" i="54023"/>
  <c r="R23" i="54023"/>
  <c r="R22" i="54023"/>
  <c r="R21" i="54023"/>
  <c r="R20" i="54023"/>
  <c r="R19" i="54023"/>
  <c r="R18" i="54023"/>
  <c r="R17" i="54023"/>
  <c r="R16" i="54023"/>
  <c r="R15" i="54023"/>
  <c r="R14" i="54023"/>
  <c r="R13" i="54023"/>
  <c r="R12" i="54023"/>
  <c r="R11" i="54023"/>
  <c r="J34" i="54023"/>
  <c r="J33" i="54023"/>
  <c r="J33" i="54024" s="1"/>
  <c r="J33" i="54025" s="1"/>
  <c r="J33" i="54026" s="1"/>
  <c r="J33" i="54027" s="1"/>
  <c r="J32" i="54023"/>
  <c r="J31" i="54023"/>
  <c r="J30" i="54023"/>
  <c r="J30" i="54024" s="1"/>
  <c r="J30" i="54025" s="1"/>
  <c r="J30" i="54026" s="1"/>
  <c r="J30" i="54027" s="1"/>
  <c r="J29" i="54023"/>
  <c r="J29" i="54024" s="1"/>
  <c r="J29" i="54025" s="1"/>
  <c r="J29" i="54026" s="1"/>
  <c r="J29" i="54027" s="1"/>
  <c r="J28" i="54023"/>
  <c r="J28" i="54024" s="1"/>
  <c r="J28" i="54025" s="1"/>
  <c r="J28" i="54026" s="1"/>
  <c r="J28" i="54027" s="1"/>
  <c r="J27" i="54023"/>
  <c r="J27" i="54024" s="1"/>
  <c r="J27" i="54025" s="1"/>
  <c r="J27" i="54026" s="1"/>
  <c r="J27" i="54027" s="1"/>
  <c r="J26" i="54023"/>
  <c r="J25" i="54023"/>
  <c r="J25" i="54024" s="1"/>
  <c r="J25" i="54025" s="1"/>
  <c r="J25" i="54026" s="1"/>
  <c r="J25" i="54027" s="1"/>
  <c r="J24" i="54023"/>
  <c r="J24" i="54024" s="1"/>
  <c r="J24" i="54025" s="1"/>
  <c r="J24" i="54026" s="1"/>
  <c r="J24" i="54027" s="1"/>
  <c r="J23" i="54023"/>
  <c r="J23" i="54024" s="1"/>
  <c r="J23" i="54025" s="1"/>
  <c r="J23" i="54026" s="1"/>
  <c r="J23" i="54027" s="1"/>
  <c r="J22" i="54023"/>
  <c r="J21" i="54023"/>
  <c r="J21" i="54024" s="1"/>
  <c r="J21" i="54025" s="1"/>
  <c r="J21" i="54026" s="1"/>
  <c r="J21" i="54027" s="1"/>
  <c r="J20" i="54023"/>
  <c r="J20" i="54024" s="1"/>
  <c r="J20" i="54025" s="1"/>
  <c r="J20" i="54026" s="1"/>
  <c r="J20" i="54027" s="1"/>
  <c r="J19" i="54023"/>
  <c r="J19" i="54024" s="1"/>
  <c r="J19" i="54025" s="1"/>
  <c r="J19" i="54026" s="1"/>
  <c r="J19" i="54027" s="1"/>
  <c r="J18" i="54023"/>
  <c r="J18" i="54024" s="1"/>
  <c r="J18" i="54025" s="1"/>
  <c r="J18" i="54026" s="1"/>
  <c r="J18" i="54027" s="1"/>
  <c r="J17" i="54023"/>
  <c r="J17" i="54024" s="1"/>
  <c r="J17" i="54025" s="1"/>
  <c r="J17" i="54026" s="1"/>
  <c r="J17" i="54027" s="1"/>
  <c r="J16" i="54023"/>
  <c r="J16" i="54024" s="1"/>
  <c r="J16" i="54025" s="1"/>
  <c r="J16" i="54026" s="1"/>
  <c r="J16" i="54027" s="1"/>
  <c r="J15" i="54023"/>
  <c r="J15" i="54024" s="1"/>
  <c r="J15" i="54025" s="1"/>
  <c r="J15" i="54026" s="1"/>
  <c r="J15" i="54027" s="1"/>
  <c r="J14" i="54023"/>
  <c r="J14" i="54024" s="1"/>
  <c r="J14" i="54025" s="1"/>
  <c r="J14" i="54026" s="1"/>
  <c r="J14" i="54027" s="1"/>
  <c r="J13" i="54023"/>
  <c r="J13" i="54024" s="1"/>
  <c r="J13" i="54025" s="1"/>
  <c r="J13" i="54026" s="1"/>
  <c r="J13" i="54027" s="1"/>
  <c r="J12" i="54023"/>
  <c r="J12" i="54024" s="1"/>
  <c r="J12" i="54025" s="1"/>
  <c r="J12" i="54026" s="1"/>
  <c r="J12" i="54027" s="1"/>
  <c r="J11" i="54023"/>
  <c r="J11" i="54024" s="1"/>
  <c r="J11" i="54025" s="1"/>
  <c r="J11" i="54026" s="1"/>
  <c r="J11" i="54027" s="1"/>
  <c r="H34" i="54023"/>
  <c r="H34" i="54024" s="1"/>
  <c r="H34" i="54025" s="1"/>
  <c r="H34" i="54026" s="1"/>
  <c r="H34" i="54027" s="1"/>
  <c r="H33" i="54023"/>
  <c r="H32" i="54023"/>
  <c r="H32" i="54024" s="1"/>
  <c r="H32" i="54025" s="1"/>
  <c r="H32" i="54026" s="1"/>
  <c r="H32" i="54027" s="1"/>
  <c r="H31" i="54023"/>
  <c r="H31" i="54024" s="1"/>
  <c r="H31" i="54025" s="1"/>
  <c r="H31" i="54026" s="1"/>
  <c r="H31" i="54027" s="1"/>
  <c r="H30" i="54023"/>
  <c r="H29" i="54023"/>
  <c r="H29" i="54024" s="1"/>
  <c r="H29" i="54025" s="1"/>
  <c r="H29" i="54026" s="1"/>
  <c r="H29" i="54027" s="1"/>
  <c r="H28" i="54023"/>
  <c r="H28" i="54024" s="1"/>
  <c r="H28" i="54025" s="1"/>
  <c r="H28" i="54026" s="1"/>
  <c r="H28" i="54027" s="1"/>
  <c r="H27" i="54023"/>
  <c r="H26" i="54023"/>
  <c r="H26" i="54024" s="1"/>
  <c r="H26" i="54025" s="1"/>
  <c r="H26" i="54026" s="1"/>
  <c r="H26" i="54027" s="1"/>
  <c r="H25" i="54023"/>
  <c r="H25" i="54024" s="1"/>
  <c r="H25" i="54025" s="1"/>
  <c r="H25" i="54026" s="1"/>
  <c r="H25" i="54027" s="1"/>
  <c r="H24" i="54023"/>
  <c r="H23" i="54023"/>
  <c r="H22" i="54023"/>
  <c r="H22" i="54024" s="1"/>
  <c r="H22" i="54025" s="1"/>
  <c r="H22" i="54026" s="1"/>
  <c r="H22" i="54027" s="1"/>
  <c r="H21" i="54023"/>
  <c r="H21" i="54024" s="1"/>
  <c r="H21" i="54025" s="1"/>
  <c r="H21" i="54026" s="1"/>
  <c r="H21" i="54027" s="1"/>
  <c r="H20" i="54023"/>
  <c r="H20" i="54024" s="1"/>
  <c r="H20" i="54025" s="1"/>
  <c r="H20" i="54026" s="1"/>
  <c r="H20" i="54027" s="1"/>
  <c r="H19" i="54023"/>
  <c r="H19" i="54024" s="1"/>
  <c r="H19" i="54025" s="1"/>
  <c r="H19" i="54026" s="1"/>
  <c r="H19" i="54027" s="1"/>
  <c r="H18" i="54023"/>
  <c r="H17" i="54023"/>
  <c r="H17" i="54024" s="1"/>
  <c r="H17" i="54025" s="1"/>
  <c r="H17" i="54026" s="1"/>
  <c r="H17" i="54027" s="1"/>
  <c r="H16" i="54023"/>
  <c r="H16" i="54024" s="1"/>
  <c r="H16" i="54025" s="1"/>
  <c r="H16" i="54026" s="1"/>
  <c r="H16" i="54027" s="1"/>
  <c r="H15" i="54023"/>
  <c r="H15" i="54024" s="1"/>
  <c r="H15" i="54025" s="1"/>
  <c r="H15" i="54026" s="1"/>
  <c r="H15" i="54027" s="1"/>
  <c r="H14" i="54023"/>
  <c r="H14" i="54024" s="1"/>
  <c r="H14" i="54025" s="1"/>
  <c r="H14" i="54026" s="1"/>
  <c r="H14" i="54027" s="1"/>
  <c r="H13" i="54023"/>
  <c r="H13" i="54024" s="1"/>
  <c r="H13" i="54025" s="1"/>
  <c r="H13" i="54026" s="1"/>
  <c r="H13" i="54027" s="1"/>
  <c r="H12" i="54023"/>
  <c r="H12" i="54024" s="1"/>
  <c r="H12" i="54025" s="1"/>
  <c r="H12" i="54026" s="1"/>
  <c r="H12" i="54027" s="1"/>
  <c r="H11" i="54023"/>
  <c r="H11" i="54024" s="1"/>
  <c r="H11" i="54025" s="1"/>
  <c r="H11" i="54026" s="1"/>
  <c r="H11" i="54027" s="1"/>
  <c r="F34" i="54023"/>
  <c r="F34" i="54024" s="1"/>
  <c r="F34" i="54025" s="1"/>
  <c r="F34" i="54026" s="1"/>
  <c r="F34" i="54027" s="1"/>
  <c r="F33" i="54023"/>
  <c r="F33" i="54024" s="1"/>
  <c r="F33" i="54025" s="1"/>
  <c r="F33" i="54026" s="1"/>
  <c r="F33" i="54027" s="1"/>
  <c r="F32" i="54023"/>
  <c r="F32" i="54024" s="1"/>
  <c r="F32" i="54025" s="1"/>
  <c r="F32" i="54026" s="1"/>
  <c r="F32" i="54027" s="1"/>
  <c r="F31" i="54023"/>
  <c r="F31" i="54024" s="1"/>
  <c r="F31" i="54025" s="1"/>
  <c r="F31" i="54026" s="1"/>
  <c r="F31" i="54027" s="1"/>
  <c r="F30" i="54023"/>
  <c r="F29" i="54023"/>
  <c r="F28" i="54023"/>
  <c r="F27" i="54023"/>
  <c r="F26" i="54023"/>
  <c r="F26" i="54024" s="1"/>
  <c r="F26" i="54025" s="1"/>
  <c r="F26" i="54026" s="1"/>
  <c r="F26" i="54027" s="1"/>
  <c r="F25" i="54023"/>
  <c r="F24" i="54023"/>
  <c r="F23" i="54023"/>
  <c r="F23" i="54024" s="1"/>
  <c r="F23" i="54025" s="1"/>
  <c r="F23" i="54026" s="1"/>
  <c r="F23" i="54027" s="1"/>
  <c r="F22" i="54023"/>
  <c r="F21" i="54023"/>
  <c r="F20" i="54023"/>
  <c r="F19" i="54023"/>
  <c r="F18" i="54023"/>
  <c r="F18" i="54024" s="1"/>
  <c r="F18" i="54025" s="1"/>
  <c r="F18" i="54026" s="1"/>
  <c r="F18" i="54027" s="1"/>
  <c r="F17" i="54023"/>
  <c r="F16" i="54023"/>
  <c r="F15" i="54023"/>
  <c r="F14" i="54023"/>
  <c r="F13" i="54023"/>
  <c r="F12" i="54023"/>
  <c r="F11" i="54023"/>
  <c r="AA3" i="54023"/>
  <c r="AA2" i="54023"/>
  <c r="AA1" i="54023"/>
  <c r="B1" i="54023"/>
  <c r="G1250" i="54022"/>
  <c r="G1249" i="54022"/>
  <c r="G1248" i="54022"/>
  <c r="G1245" i="54022"/>
  <c r="G1244" i="54022"/>
  <c r="G1243" i="54022"/>
  <c r="G1242" i="54022"/>
  <c r="G1241" i="54022"/>
  <c r="G1240" i="54022"/>
  <c r="R1236" i="54022"/>
  <c r="R1235" i="54022"/>
  <c r="R1234" i="54022"/>
  <c r="R1233" i="54022"/>
  <c r="P1236" i="54022"/>
  <c r="P1234" i="54022"/>
  <c r="P1233" i="54022"/>
  <c r="P1232" i="54022"/>
  <c r="N1236" i="54022"/>
  <c r="N1234" i="54022"/>
  <c r="N1233" i="54022"/>
  <c r="L1235" i="54022"/>
  <c r="L1234" i="54022"/>
  <c r="L1233" i="54022"/>
  <c r="L1232" i="54022"/>
  <c r="J1236" i="54022"/>
  <c r="J1235" i="54022"/>
  <c r="J1233" i="54022"/>
  <c r="J1232" i="54022"/>
  <c r="H1236" i="54022"/>
  <c r="H1235" i="54022"/>
  <c r="H1234" i="54022"/>
  <c r="H1232" i="54022"/>
  <c r="F1236" i="54022"/>
  <c r="F1234" i="54022"/>
  <c r="F1233" i="54022"/>
  <c r="F1232" i="54022"/>
  <c r="O1225" i="54022"/>
  <c r="N1225" i="54022"/>
  <c r="M1225" i="54022"/>
  <c r="O1224" i="54022"/>
  <c r="N1224" i="54022"/>
  <c r="M1224" i="54022"/>
  <c r="O1223" i="54022"/>
  <c r="N1223" i="54022"/>
  <c r="M1223" i="54022"/>
  <c r="O1222" i="54022"/>
  <c r="N1222" i="54022"/>
  <c r="M1222" i="54022"/>
  <c r="O1221" i="54022"/>
  <c r="N1221" i="54022"/>
  <c r="M1221" i="54022"/>
  <c r="O1220" i="54022"/>
  <c r="N1220" i="54022"/>
  <c r="M1220" i="54022"/>
  <c r="O1219" i="54022"/>
  <c r="N1219" i="54022"/>
  <c r="M1219" i="54022"/>
  <c r="U1210" i="54022"/>
  <c r="T1210" i="54022"/>
  <c r="S1210" i="54022"/>
  <c r="U1209" i="54022"/>
  <c r="T1209" i="54022"/>
  <c r="S1209" i="54022"/>
  <c r="U1208" i="54022"/>
  <c r="T1208" i="54022"/>
  <c r="S1208" i="54022"/>
  <c r="U1207" i="54022"/>
  <c r="T1207" i="54022"/>
  <c r="S1207" i="54022"/>
  <c r="U1206" i="54022"/>
  <c r="T1206" i="54022"/>
  <c r="S1206" i="54022"/>
  <c r="U1205" i="54022"/>
  <c r="T1205" i="54022"/>
  <c r="S1205" i="54022"/>
  <c r="U1204" i="54022"/>
  <c r="T1204" i="54022"/>
  <c r="S1204" i="54022"/>
  <c r="U1203" i="54022"/>
  <c r="T1203" i="54022"/>
  <c r="S1203" i="54022"/>
  <c r="U1202" i="54022"/>
  <c r="T1202" i="54022"/>
  <c r="S1202" i="54022"/>
  <c r="U1201" i="54022"/>
  <c r="T1201" i="54022"/>
  <c r="S1201" i="54022"/>
  <c r="U1200" i="54022"/>
  <c r="T1200" i="54022"/>
  <c r="S1200" i="54022"/>
  <c r="U1199" i="54022"/>
  <c r="T1199" i="54022"/>
  <c r="S1199" i="54022"/>
  <c r="U1198" i="54022"/>
  <c r="T1198" i="54022"/>
  <c r="S1198" i="54022"/>
  <c r="U1197" i="54022"/>
  <c r="T1197" i="54022"/>
  <c r="S1197" i="54022"/>
  <c r="U1196" i="54022"/>
  <c r="T1196" i="54022"/>
  <c r="S1196" i="54022"/>
  <c r="U1195" i="54022"/>
  <c r="T1195" i="54022"/>
  <c r="S1195" i="54022"/>
  <c r="U1190" i="54022"/>
  <c r="T1190" i="54022"/>
  <c r="S1190" i="54022"/>
  <c r="U1189" i="54022"/>
  <c r="T1189" i="54022"/>
  <c r="S1189" i="54022"/>
  <c r="U1188" i="54022"/>
  <c r="T1188" i="54022"/>
  <c r="S1188" i="54022"/>
  <c r="U1187" i="54022"/>
  <c r="T1187" i="54022"/>
  <c r="S1187" i="54022"/>
  <c r="U1186" i="54022"/>
  <c r="T1186" i="54022"/>
  <c r="S1186" i="54022"/>
  <c r="U1185" i="54022"/>
  <c r="T1185" i="54022"/>
  <c r="S1185" i="54022"/>
  <c r="U1184" i="54022"/>
  <c r="T1184" i="54022"/>
  <c r="S1184" i="54022"/>
  <c r="U1183" i="54022"/>
  <c r="T1183" i="54022"/>
  <c r="S1183" i="54022"/>
  <c r="U1182" i="54022"/>
  <c r="T1182" i="54022"/>
  <c r="S1182" i="54022"/>
  <c r="U1181" i="54022"/>
  <c r="T1181" i="54022"/>
  <c r="S1181" i="54022"/>
  <c r="U1180" i="54022"/>
  <c r="T1180" i="54022"/>
  <c r="S1180" i="54022"/>
  <c r="U1179" i="54022"/>
  <c r="T1179" i="54022"/>
  <c r="S1179" i="54022"/>
  <c r="U1178" i="54022"/>
  <c r="T1178" i="54022"/>
  <c r="S1178" i="54022"/>
  <c r="U1177" i="54022"/>
  <c r="T1177" i="54022"/>
  <c r="S1177" i="54022"/>
  <c r="U1176" i="54022"/>
  <c r="T1176" i="54022"/>
  <c r="S1176" i="54022"/>
  <c r="U1175" i="54022"/>
  <c r="T1175" i="54022"/>
  <c r="S1175" i="54022"/>
  <c r="U1174" i="54022"/>
  <c r="T1174" i="54022"/>
  <c r="S1174" i="54022"/>
  <c r="U1173" i="54022"/>
  <c r="T1173" i="54022"/>
  <c r="S1173" i="54022"/>
  <c r="U1172" i="54022"/>
  <c r="T1172" i="54022"/>
  <c r="S1172" i="54022"/>
  <c r="U1171" i="54022"/>
  <c r="T1171" i="54022"/>
  <c r="S1171" i="54022"/>
  <c r="U1170" i="54022"/>
  <c r="T1170" i="54022"/>
  <c r="S1170" i="54022"/>
  <c r="U1169" i="54022"/>
  <c r="T1169" i="54022"/>
  <c r="S1169" i="54022"/>
  <c r="U1168" i="54022"/>
  <c r="T1168" i="54022"/>
  <c r="S1168" i="54022"/>
  <c r="U1167" i="54022"/>
  <c r="T1167" i="54022"/>
  <c r="S1167" i="54022"/>
  <c r="U1166" i="54022"/>
  <c r="T1166" i="54022"/>
  <c r="S1166" i="54022"/>
  <c r="U1165" i="54022"/>
  <c r="T1165" i="54022"/>
  <c r="S1165" i="54022"/>
  <c r="U1164" i="54022"/>
  <c r="T1164" i="54022"/>
  <c r="S1164" i="54022"/>
  <c r="U1163" i="54022"/>
  <c r="T1163" i="54022"/>
  <c r="S1163" i="54022"/>
  <c r="U1162" i="54022"/>
  <c r="T1162" i="54022"/>
  <c r="S1162" i="54022"/>
  <c r="U1161" i="54022"/>
  <c r="T1161" i="54022"/>
  <c r="S1161" i="54022"/>
  <c r="U1160" i="54022"/>
  <c r="T1160" i="54022"/>
  <c r="S1160" i="54022"/>
  <c r="U1159" i="54022"/>
  <c r="T1159" i="54022"/>
  <c r="S1159" i="54022"/>
  <c r="U1158" i="54022"/>
  <c r="T1158" i="54022"/>
  <c r="S1158" i="54022"/>
  <c r="U1157" i="54022"/>
  <c r="T1157" i="54022"/>
  <c r="S1157" i="54022"/>
  <c r="U1156" i="54022"/>
  <c r="T1156" i="54022"/>
  <c r="S1156" i="54022"/>
  <c r="U1155" i="54022"/>
  <c r="T1155" i="54022"/>
  <c r="S1155" i="54022"/>
  <c r="U1154" i="54022"/>
  <c r="T1154" i="54022"/>
  <c r="S1154" i="54022"/>
  <c r="U1153" i="54022"/>
  <c r="T1153" i="54022"/>
  <c r="S1153" i="54022"/>
  <c r="U1152" i="54022"/>
  <c r="T1152" i="54022"/>
  <c r="S1152" i="54022"/>
  <c r="U1151" i="54022"/>
  <c r="T1151" i="54022"/>
  <c r="S1151" i="54022"/>
  <c r="U1150" i="54022"/>
  <c r="T1150" i="54022"/>
  <c r="S1150" i="54022"/>
  <c r="U1149" i="54022"/>
  <c r="T1149" i="54022"/>
  <c r="S1149" i="54022"/>
  <c r="U1148" i="54022"/>
  <c r="T1148" i="54022"/>
  <c r="S1148" i="54022"/>
  <c r="U1147" i="54022"/>
  <c r="T1147" i="54022"/>
  <c r="S1147" i="54022"/>
  <c r="U1138" i="54022"/>
  <c r="T1138" i="54022"/>
  <c r="S1138" i="54022"/>
  <c r="U1137" i="54022"/>
  <c r="T1137" i="54022"/>
  <c r="S1137" i="54022"/>
  <c r="U1136" i="54022"/>
  <c r="T1136" i="54022"/>
  <c r="S1136" i="54022"/>
  <c r="U1135" i="54022"/>
  <c r="T1135" i="54022"/>
  <c r="S1135" i="54022"/>
  <c r="U1130" i="54022"/>
  <c r="T1130" i="54022"/>
  <c r="S1130" i="54022"/>
  <c r="U1129" i="54022"/>
  <c r="T1129" i="54022"/>
  <c r="S1129" i="54022"/>
  <c r="U1128" i="54022"/>
  <c r="T1128" i="54022"/>
  <c r="S1128" i="54022"/>
  <c r="U1127" i="54022"/>
  <c r="T1127" i="54022"/>
  <c r="S1127" i="54022"/>
  <c r="U1126" i="54022"/>
  <c r="T1126" i="54022"/>
  <c r="S1126" i="54022"/>
  <c r="U1125" i="54022"/>
  <c r="T1125" i="54022"/>
  <c r="S1125" i="54022"/>
  <c r="U1124" i="54022"/>
  <c r="T1124" i="54022"/>
  <c r="S1124" i="54022"/>
  <c r="U1123" i="54022"/>
  <c r="T1123" i="54022"/>
  <c r="S1123" i="54022"/>
  <c r="U1122" i="54022"/>
  <c r="T1122" i="54022"/>
  <c r="S1122" i="54022"/>
  <c r="U1121" i="54022"/>
  <c r="T1121" i="54022"/>
  <c r="S1121" i="54022"/>
  <c r="U1120" i="54022"/>
  <c r="T1120" i="54022"/>
  <c r="S1120" i="54022"/>
  <c r="U1119" i="54022"/>
  <c r="T1119" i="54022"/>
  <c r="S1119" i="54022"/>
  <c r="U1118" i="54022"/>
  <c r="T1118" i="54022"/>
  <c r="S1118" i="54022"/>
  <c r="U1117" i="54022"/>
  <c r="T1117" i="54022"/>
  <c r="S1117" i="54022"/>
  <c r="U1116" i="54022"/>
  <c r="T1116" i="54022"/>
  <c r="S1116" i="54022"/>
  <c r="U1115" i="54022"/>
  <c r="T1115" i="54022"/>
  <c r="S1115" i="54022"/>
  <c r="U1110" i="54022"/>
  <c r="T1110" i="54022"/>
  <c r="S1110" i="54022"/>
  <c r="U1109" i="54022"/>
  <c r="T1109" i="54022"/>
  <c r="S1109" i="54022"/>
  <c r="U1108" i="54022"/>
  <c r="T1108" i="54022"/>
  <c r="S1108" i="54022"/>
  <c r="U1107" i="54022"/>
  <c r="T1107" i="54022"/>
  <c r="S1107" i="54022"/>
  <c r="U1106" i="54022"/>
  <c r="T1106" i="54022"/>
  <c r="S1106" i="54022"/>
  <c r="U1101" i="54022"/>
  <c r="T1101" i="54022"/>
  <c r="S1101" i="54022"/>
  <c r="U1100" i="54022"/>
  <c r="T1100" i="54022"/>
  <c r="S1100" i="54022"/>
  <c r="U1099" i="54022"/>
  <c r="T1099" i="54022"/>
  <c r="S1099" i="54022"/>
  <c r="U1098" i="54022"/>
  <c r="T1098" i="54022"/>
  <c r="S1098" i="54022"/>
  <c r="U1097" i="54022"/>
  <c r="T1097" i="54022"/>
  <c r="S1097" i="54022"/>
  <c r="U1096" i="54022"/>
  <c r="T1096" i="54022"/>
  <c r="S1096" i="54022"/>
  <c r="U1095" i="54022"/>
  <c r="T1095" i="54022"/>
  <c r="S1095" i="54022"/>
  <c r="U1094" i="54022"/>
  <c r="T1094" i="54022"/>
  <c r="S1094" i="54022"/>
  <c r="U1093" i="54022"/>
  <c r="T1093" i="54022"/>
  <c r="S1093" i="54022"/>
  <c r="U1092" i="54022"/>
  <c r="T1092" i="54022"/>
  <c r="S1092" i="54022"/>
  <c r="U1091" i="54022"/>
  <c r="T1091" i="54022"/>
  <c r="S1091" i="54022"/>
  <c r="U1082" i="54022"/>
  <c r="T1082" i="54022"/>
  <c r="S1082" i="54022"/>
  <c r="U1081" i="54022"/>
  <c r="T1081" i="54022"/>
  <c r="S1081" i="54022"/>
  <c r="U1080" i="54022"/>
  <c r="T1080" i="54022"/>
  <c r="S1080" i="54022"/>
  <c r="U1079" i="54022"/>
  <c r="T1079" i="54022"/>
  <c r="S1079" i="54022"/>
  <c r="U1078" i="54022"/>
  <c r="T1078" i="54022"/>
  <c r="S1078" i="54022"/>
  <c r="U1077" i="54022"/>
  <c r="T1077" i="54022"/>
  <c r="S1077" i="54022"/>
  <c r="U1076" i="54022"/>
  <c r="T1076" i="54022"/>
  <c r="S1076" i="54022"/>
  <c r="U1075" i="54022"/>
  <c r="T1075" i="54022"/>
  <c r="S1075" i="54022"/>
  <c r="U1074" i="54022"/>
  <c r="T1074" i="54022"/>
  <c r="S1074" i="54022"/>
  <c r="U1073" i="54022"/>
  <c r="T1073" i="54022"/>
  <c r="S1073" i="54022"/>
  <c r="U1072" i="54022"/>
  <c r="T1072" i="54022"/>
  <c r="S1072" i="54022"/>
  <c r="U1067" i="54022"/>
  <c r="T1067" i="54022"/>
  <c r="S1067" i="54022"/>
  <c r="U1066" i="54022"/>
  <c r="T1066" i="54022"/>
  <c r="S1066" i="54022"/>
  <c r="U1065" i="54022"/>
  <c r="T1065" i="54022"/>
  <c r="S1065" i="54022"/>
  <c r="U1064" i="54022"/>
  <c r="T1064" i="54022"/>
  <c r="S1064" i="54022"/>
  <c r="U1063" i="54022"/>
  <c r="T1063" i="54022"/>
  <c r="S1063" i="54022"/>
  <c r="U1062" i="54022"/>
  <c r="T1062" i="54022"/>
  <c r="S1062" i="54022"/>
  <c r="U1061" i="54022"/>
  <c r="T1061" i="54022"/>
  <c r="S1061" i="54022"/>
  <c r="U1060" i="54022"/>
  <c r="T1060" i="54022"/>
  <c r="S1060" i="54022"/>
  <c r="U1059" i="54022"/>
  <c r="T1059" i="54022"/>
  <c r="S1059" i="54022"/>
  <c r="U1054" i="54022"/>
  <c r="T1054" i="54022"/>
  <c r="S1054" i="54022"/>
  <c r="U1053" i="54022"/>
  <c r="T1053" i="54022"/>
  <c r="S1053" i="54022"/>
  <c r="U1052" i="54022"/>
  <c r="T1052" i="54022"/>
  <c r="S1052" i="54022"/>
  <c r="U1051" i="54022"/>
  <c r="T1051" i="54022"/>
  <c r="S1051" i="54022"/>
  <c r="U1050" i="54022"/>
  <c r="T1050" i="54022"/>
  <c r="S1050" i="54022"/>
  <c r="U1049" i="54022"/>
  <c r="T1049" i="54022"/>
  <c r="S1049" i="54022"/>
  <c r="U1048" i="54022"/>
  <c r="T1048" i="54022"/>
  <c r="S1048" i="54022"/>
  <c r="U1047" i="54022"/>
  <c r="T1047" i="54022"/>
  <c r="S1047" i="54022"/>
  <c r="U1046" i="54022"/>
  <c r="T1046" i="54022"/>
  <c r="S1046" i="54022"/>
  <c r="U1045" i="54022"/>
  <c r="T1045" i="54022"/>
  <c r="S1045" i="54022"/>
  <c r="U1044" i="54022"/>
  <c r="T1044" i="54022"/>
  <c r="S1044" i="54022"/>
  <c r="U1043" i="54022"/>
  <c r="T1043" i="54022"/>
  <c r="S1043" i="54022"/>
  <c r="U1042" i="54022"/>
  <c r="T1042" i="54022"/>
  <c r="S1042" i="54022"/>
  <c r="U1041" i="54022"/>
  <c r="T1041" i="54022"/>
  <c r="S1041" i="54022"/>
  <c r="U1040" i="54022"/>
  <c r="T1040" i="54022"/>
  <c r="S1040" i="54022"/>
  <c r="U1039" i="54022"/>
  <c r="T1039" i="54022"/>
  <c r="S1039" i="54022"/>
  <c r="U1038" i="54022"/>
  <c r="T1038" i="54022"/>
  <c r="S1038" i="54022"/>
  <c r="U1037" i="54022"/>
  <c r="T1037" i="54022"/>
  <c r="S1037" i="54022"/>
  <c r="U1028" i="54022"/>
  <c r="T1028" i="54022"/>
  <c r="S1028" i="54022"/>
  <c r="U1027" i="54022"/>
  <c r="T1027" i="54022"/>
  <c r="S1027" i="54022"/>
  <c r="U1026" i="54022"/>
  <c r="T1026" i="54022"/>
  <c r="S1026" i="54022"/>
  <c r="U1025" i="54022"/>
  <c r="T1025" i="54022"/>
  <c r="S1025" i="54022"/>
  <c r="U1024" i="54022"/>
  <c r="T1024" i="54022"/>
  <c r="S1024" i="54022"/>
  <c r="U1023" i="54022"/>
  <c r="T1023" i="54022"/>
  <c r="S1023" i="54022"/>
  <c r="U1022" i="54022"/>
  <c r="T1022" i="54022"/>
  <c r="S1022" i="54022"/>
  <c r="U1021" i="54022"/>
  <c r="T1021" i="54022"/>
  <c r="S1021" i="54022"/>
  <c r="U1020" i="54022"/>
  <c r="T1020" i="54022"/>
  <c r="S1020" i="54022"/>
  <c r="U1019" i="54022"/>
  <c r="T1019" i="54022"/>
  <c r="S1019" i="54022"/>
  <c r="U1018" i="54022"/>
  <c r="T1018" i="54022"/>
  <c r="S1018" i="54022"/>
  <c r="U1017" i="54022"/>
  <c r="T1017" i="54022"/>
  <c r="S1017" i="54022"/>
  <c r="U1016" i="54022"/>
  <c r="T1016" i="54022"/>
  <c r="S1016" i="54022"/>
  <c r="U1015" i="54022"/>
  <c r="T1015" i="54022"/>
  <c r="S1015" i="54022"/>
  <c r="U1014" i="54022"/>
  <c r="T1014" i="54022"/>
  <c r="S1014" i="54022"/>
  <c r="U1013" i="54022"/>
  <c r="T1013" i="54022"/>
  <c r="S1013" i="54022"/>
  <c r="U1012" i="54022"/>
  <c r="T1012" i="54022"/>
  <c r="S1012" i="54022"/>
  <c r="U1011" i="54022"/>
  <c r="T1011" i="54022"/>
  <c r="S1011" i="54022"/>
  <c r="U1010" i="54022"/>
  <c r="T1010" i="54022"/>
  <c r="S1010" i="54022"/>
  <c r="U1009" i="54022"/>
  <c r="T1009" i="54022"/>
  <c r="S1009" i="54022"/>
  <c r="U1008" i="54022"/>
  <c r="T1008" i="54022"/>
  <c r="S1008" i="54022"/>
  <c r="U1007" i="54022"/>
  <c r="T1007" i="54022"/>
  <c r="S1007" i="54022"/>
  <c r="U1006" i="54022"/>
  <c r="T1006" i="54022"/>
  <c r="S1006" i="54022"/>
  <c r="U1005" i="54022"/>
  <c r="T1005" i="54022"/>
  <c r="S1005" i="54022"/>
  <c r="U1004" i="54022"/>
  <c r="T1004" i="54022"/>
  <c r="S1004" i="54022"/>
  <c r="U1003" i="54022"/>
  <c r="T1003" i="54022"/>
  <c r="S1003" i="54022"/>
  <c r="U1002" i="54022"/>
  <c r="T1002" i="54022"/>
  <c r="S1002" i="54022"/>
  <c r="U1001" i="54022"/>
  <c r="T1001" i="54022"/>
  <c r="S1001" i="54022"/>
  <c r="U1000" i="54022"/>
  <c r="T1000" i="54022"/>
  <c r="S1000" i="54022"/>
  <c r="U999" i="54022"/>
  <c r="T999" i="54022"/>
  <c r="S999" i="54022"/>
  <c r="U998" i="54022"/>
  <c r="T998" i="54022"/>
  <c r="S998" i="54022"/>
  <c r="U997" i="54022"/>
  <c r="T997" i="54022"/>
  <c r="S997" i="54022"/>
  <c r="U996" i="54022"/>
  <c r="T996" i="54022"/>
  <c r="S996" i="54022"/>
  <c r="U995" i="54022"/>
  <c r="T995" i="54022"/>
  <c r="S995" i="54022"/>
  <c r="U994" i="54022"/>
  <c r="T994" i="54022"/>
  <c r="S994" i="54022"/>
  <c r="U993" i="54022"/>
  <c r="T993" i="54022"/>
  <c r="S993" i="54022"/>
  <c r="U992" i="54022"/>
  <c r="T992" i="54022"/>
  <c r="S992" i="54022"/>
  <c r="U983" i="54022"/>
  <c r="T983" i="54022"/>
  <c r="S983" i="54022"/>
  <c r="U982" i="54022"/>
  <c r="T982" i="54022"/>
  <c r="S982" i="54022"/>
  <c r="U981" i="54022"/>
  <c r="T981" i="54022"/>
  <c r="S981" i="54022"/>
  <c r="U980" i="54022"/>
  <c r="T980" i="54022"/>
  <c r="S980" i="54022"/>
  <c r="U979" i="54022"/>
  <c r="T979" i="54022"/>
  <c r="S979" i="54022"/>
  <c r="U978" i="54022"/>
  <c r="T978" i="54022"/>
  <c r="S978" i="54022"/>
  <c r="U977" i="54022"/>
  <c r="T977" i="54022"/>
  <c r="S977" i="54022"/>
  <c r="U976" i="54022"/>
  <c r="T976" i="54022"/>
  <c r="S976" i="54022"/>
  <c r="U975" i="54022"/>
  <c r="T975" i="54022"/>
  <c r="S975" i="54022"/>
  <c r="U974" i="54022"/>
  <c r="T974" i="54022"/>
  <c r="S974" i="54022"/>
  <c r="U973" i="54022"/>
  <c r="T973" i="54022"/>
  <c r="S973" i="54022"/>
  <c r="U972" i="54022"/>
  <c r="T972" i="54022"/>
  <c r="S972" i="54022"/>
  <c r="U967" i="54022"/>
  <c r="T967" i="54022"/>
  <c r="S967" i="54022"/>
  <c r="U966" i="54022"/>
  <c r="T966" i="54022"/>
  <c r="S966" i="54022"/>
  <c r="U965" i="54022"/>
  <c r="T965" i="54022"/>
  <c r="S965" i="54022"/>
  <c r="U964" i="54022"/>
  <c r="T964" i="54022"/>
  <c r="S964" i="54022"/>
  <c r="U963" i="54022"/>
  <c r="T963" i="54022"/>
  <c r="S963" i="54022"/>
  <c r="U962" i="54022"/>
  <c r="T962" i="54022"/>
  <c r="S962" i="54022"/>
  <c r="U961" i="54022"/>
  <c r="T961" i="54022"/>
  <c r="S961" i="54022"/>
  <c r="U960" i="54022"/>
  <c r="T960" i="54022"/>
  <c r="S960" i="54022"/>
  <c r="U959" i="54022"/>
  <c r="T959" i="54022"/>
  <c r="S959" i="54022"/>
  <c r="U958" i="54022"/>
  <c r="T958" i="54022"/>
  <c r="S958" i="54022"/>
  <c r="U957" i="54022"/>
  <c r="T957" i="54022"/>
  <c r="S957" i="54022"/>
  <c r="U956" i="54022"/>
  <c r="T956" i="54022"/>
  <c r="S956" i="54022"/>
  <c r="U955" i="54022"/>
  <c r="T955" i="54022"/>
  <c r="S955" i="54022"/>
  <c r="U954" i="54022"/>
  <c r="T954" i="54022"/>
  <c r="S954" i="54022"/>
  <c r="U953" i="54022"/>
  <c r="T953" i="54022"/>
  <c r="S953" i="54022"/>
  <c r="U952" i="54022"/>
  <c r="T952" i="54022"/>
  <c r="S952" i="54022"/>
  <c r="U943" i="54022"/>
  <c r="T943" i="54022"/>
  <c r="S943" i="54022"/>
  <c r="U942" i="54022"/>
  <c r="T942" i="54022"/>
  <c r="S942" i="54022"/>
  <c r="U941" i="54022"/>
  <c r="T941" i="54022"/>
  <c r="S941" i="54022"/>
  <c r="U940" i="54022"/>
  <c r="T940" i="54022"/>
  <c r="S940" i="54022"/>
  <c r="U939" i="54022"/>
  <c r="T939" i="54022"/>
  <c r="S939" i="54022"/>
  <c r="U938" i="54022"/>
  <c r="T938" i="54022"/>
  <c r="S938" i="54022"/>
  <c r="U937" i="54022"/>
  <c r="T937" i="54022"/>
  <c r="S937" i="54022"/>
  <c r="U936" i="54022"/>
  <c r="T936" i="54022"/>
  <c r="S936" i="54022"/>
  <c r="U935" i="54022"/>
  <c r="T935" i="54022"/>
  <c r="S935" i="54022"/>
  <c r="U930" i="54022"/>
  <c r="T930" i="54022"/>
  <c r="S930" i="54022"/>
  <c r="U929" i="54022"/>
  <c r="T929" i="54022"/>
  <c r="S929" i="54022"/>
  <c r="U928" i="54022"/>
  <c r="T928" i="54022"/>
  <c r="S928" i="54022"/>
  <c r="U927" i="54022"/>
  <c r="T927" i="54022"/>
  <c r="S927" i="54022"/>
  <c r="U926" i="54022"/>
  <c r="T926" i="54022"/>
  <c r="S926" i="54022"/>
  <c r="U925" i="54022"/>
  <c r="T925" i="54022"/>
  <c r="S925" i="54022"/>
  <c r="U924" i="54022"/>
  <c r="T924" i="54022"/>
  <c r="S924" i="54022"/>
  <c r="U923" i="54022"/>
  <c r="T923" i="54022"/>
  <c r="S923" i="54022"/>
  <c r="U922" i="54022"/>
  <c r="T922" i="54022"/>
  <c r="S922" i="54022"/>
  <c r="U921" i="54022"/>
  <c r="T921" i="54022"/>
  <c r="S921" i="54022"/>
  <c r="U920" i="54022"/>
  <c r="T920" i="54022"/>
  <c r="S920" i="54022"/>
  <c r="U919" i="54022"/>
  <c r="T919" i="54022"/>
  <c r="S919" i="54022"/>
  <c r="U918" i="54022"/>
  <c r="T918" i="54022"/>
  <c r="S918" i="54022"/>
  <c r="U917" i="54022"/>
  <c r="T917" i="54022"/>
  <c r="S917" i="54022"/>
  <c r="U916" i="54022"/>
  <c r="T916" i="54022"/>
  <c r="S916" i="54022"/>
  <c r="U915" i="54022"/>
  <c r="T915" i="54022"/>
  <c r="S915" i="54022"/>
  <c r="U914" i="54022"/>
  <c r="T914" i="54022"/>
  <c r="S914" i="54022"/>
  <c r="U913" i="54022"/>
  <c r="T913" i="54022"/>
  <c r="S913" i="54022"/>
  <c r="U912" i="54022"/>
  <c r="T912" i="54022"/>
  <c r="S912" i="54022"/>
  <c r="U911" i="54022"/>
  <c r="T911" i="54022"/>
  <c r="S911" i="54022"/>
  <c r="U910" i="54022"/>
  <c r="T910" i="54022"/>
  <c r="S910" i="54022"/>
  <c r="U909" i="54022"/>
  <c r="T909" i="54022"/>
  <c r="S909" i="54022"/>
  <c r="U908" i="54022"/>
  <c r="T908" i="54022"/>
  <c r="S908" i="54022"/>
  <c r="U907" i="54022"/>
  <c r="T907" i="54022"/>
  <c r="S907" i="54022"/>
  <c r="O898" i="54022"/>
  <c r="N898" i="54022"/>
  <c r="M898" i="54022"/>
  <c r="O897" i="54022"/>
  <c r="N897" i="54022"/>
  <c r="M897" i="54022"/>
  <c r="O896" i="54022"/>
  <c r="N896" i="54022"/>
  <c r="M896" i="54022"/>
  <c r="O895" i="54022"/>
  <c r="N895" i="54022"/>
  <c r="M895" i="54022"/>
  <c r="O894" i="54022"/>
  <c r="N894" i="54022"/>
  <c r="M894" i="54022"/>
  <c r="O893" i="54022"/>
  <c r="N893" i="54022"/>
  <c r="M893" i="54022"/>
  <c r="O892" i="54022"/>
  <c r="N892" i="54022"/>
  <c r="M892" i="54022"/>
  <c r="O891" i="54022"/>
  <c r="N891" i="54022"/>
  <c r="M891" i="54022"/>
  <c r="O890" i="54022"/>
  <c r="N890" i="54022"/>
  <c r="M890" i="54022"/>
  <c r="O889" i="54022"/>
  <c r="N889" i="54022"/>
  <c r="M889" i="54022"/>
  <c r="O888" i="54022"/>
  <c r="N888" i="54022"/>
  <c r="M888" i="54022"/>
  <c r="O887" i="54022"/>
  <c r="N887" i="54022"/>
  <c r="M887" i="54022"/>
  <c r="O886" i="54022"/>
  <c r="N886" i="54022"/>
  <c r="M886" i="54022"/>
  <c r="O885" i="54022"/>
  <c r="N885" i="54022"/>
  <c r="M885" i="54022"/>
  <c r="O884" i="54022"/>
  <c r="N884" i="54022"/>
  <c r="M884" i="54022"/>
  <c r="O883" i="54022"/>
  <c r="N883" i="54022"/>
  <c r="M883" i="54022"/>
  <c r="O882" i="54022"/>
  <c r="N882" i="54022"/>
  <c r="M882" i="54022"/>
  <c r="O881" i="54022"/>
  <c r="N881" i="54022"/>
  <c r="M881" i="54022"/>
  <c r="O880" i="54022"/>
  <c r="N880" i="54022"/>
  <c r="M880" i="54022"/>
  <c r="O879" i="54022"/>
  <c r="N879" i="54022"/>
  <c r="M879" i="54022"/>
  <c r="O869" i="54022"/>
  <c r="N869" i="54022"/>
  <c r="M869" i="54022"/>
  <c r="O868" i="54022"/>
  <c r="N868" i="54022"/>
  <c r="M868" i="54022"/>
  <c r="O867" i="54022"/>
  <c r="N867" i="54022"/>
  <c r="M867" i="54022"/>
  <c r="O866" i="54022"/>
  <c r="N866" i="54022"/>
  <c r="M866" i="54022"/>
  <c r="O865" i="54022"/>
  <c r="N865" i="54022"/>
  <c r="M865" i="54022"/>
  <c r="O864" i="54022"/>
  <c r="N864" i="54022"/>
  <c r="M864" i="54022"/>
  <c r="O863" i="54022"/>
  <c r="N863" i="54022"/>
  <c r="M863" i="54022"/>
  <c r="O862" i="54022"/>
  <c r="N862" i="54022"/>
  <c r="M862" i="54022"/>
  <c r="O861" i="54022"/>
  <c r="N861" i="54022"/>
  <c r="M861" i="54022"/>
  <c r="O860" i="54022"/>
  <c r="N860" i="54022"/>
  <c r="M860" i="54022"/>
  <c r="O859" i="54022"/>
  <c r="N859" i="54022"/>
  <c r="M859" i="54022"/>
  <c r="O858" i="54022"/>
  <c r="N858" i="54022"/>
  <c r="M858" i="54022"/>
  <c r="O857" i="54022"/>
  <c r="N857" i="54022"/>
  <c r="M857" i="54022"/>
  <c r="O856" i="54022"/>
  <c r="N856" i="54022"/>
  <c r="M856" i="54022"/>
  <c r="O855" i="54022"/>
  <c r="N855" i="54022"/>
  <c r="M855" i="54022"/>
  <c r="O854" i="54022"/>
  <c r="N854" i="54022"/>
  <c r="M854" i="54022"/>
  <c r="O853" i="54022"/>
  <c r="N853" i="54022"/>
  <c r="M853" i="54022"/>
  <c r="O852" i="54022"/>
  <c r="N852" i="54022"/>
  <c r="M852" i="54022"/>
  <c r="O851" i="54022"/>
  <c r="N851" i="54022"/>
  <c r="M851" i="54022"/>
  <c r="O850" i="54022"/>
  <c r="N850" i="54022"/>
  <c r="M850" i="54022"/>
  <c r="O849" i="54022"/>
  <c r="N849" i="54022"/>
  <c r="M849" i="54022"/>
  <c r="O848" i="54022"/>
  <c r="N848" i="54022"/>
  <c r="M848" i="54022"/>
  <c r="O847" i="54022"/>
  <c r="N847" i="54022"/>
  <c r="M847" i="54022"/>
  <c r="O846" i="54022"/>
  <c r="N846" i="54022"/>
  <c r="M846" i="54022"/>
  <c r="O845" i="54022"/>
  <c r="N845" i="54022"/>
  <c r="M845" i="54022"/>
  <c r="O844" i="54022"/>
  <c r="N844" i="54022"/>
  <c r="M844" i="54022"/>
  <c r="O843" i="54022"/>
  <c r="N843" i="54022"/>
  <c r="M843" i="54022"/>
  <c r="O842" i="54022"/>
  <c r="N842" i="54022"/>
  <c r="M842" i="54022"/>
  <c r="O841" i="54022"/>
  <c r="N841" i="54022"/>
  <c r="M841" i="54022"/>
  <c r="O840" i="54022"/>
  <c r="N840" i="54022"/>
  <c r="M840" i="54022"/>
  <c r="O839" i="54022"/>
  <c r="N839" i="54022"/>
  <c r="M839" i="54022"/>
  <c r="O838" i="54022"/>
  <c r="N838" i="54022"/>
  <c r="M838" i="54022"/>
  <c r="O837" i="54022"/>
  <c r="N837" i="54022"/>
  <c r="M837" i="54022"/>
  <c r="O836" i="54022"/>
  <c r="N836" i="54022"/>
  <c r="M836" i="54022"/>
  <c r="O835" i="54022"/>
  <c r="N835" i="54022"/>
  <c r="M835" i="54022"/>
  <c r="O834" i="54022"/>
  <c r="N834" i="54022"/>
  <c r="M834" i="54022"/>
  <c r="O833" i="54022"/>
  <c r="N833" i="54022"/>
  <c r="M833" i="54022"/>
  <c r="O832" i="54022"/>
  <c r="N832" i="54022"/>
  <c r="M832" i="54022"/>
  <c r="N821" i="54022"/>
  <c r="N820" i="54022"/>
  <c r="N819" i="54022"/>
  <c r="N818" i="54022"/>
  <c r="N817" i="54022"/>
  <c r="N816" i="54022"/>
  <c r="N815" i="54022"/>
  <c r="N814" i="54022"/>
  <c r="N812" i="54022"/>
  <c r="N811" i="54022"/>
  <c r="N810" i="54022"/>
  <c r="N809" i="54022"/>
  <c r="N808" i="54022"/>
  <c r="L822" i="54022"/>
  <c r="L821" i="54022"/>
  <c r="L820" i="54022"/>
  <c r="L817" i="54022"/>
  <c r="L816" i="54022"/>
  <c r="L815" i="54022"/>
  <c r="L814" i="54022"/>
  <c r="L813" i="54022"/>
  <c r="L810" i="54022"/>
  <c r="L808" i="54022"/>
  <c r="J822" i="54022"/>
  <c r="J821" i="54022"/>
  <c r="J820" i="54022"/>
  <c r="J819" i="54022"/>
  <c r="J817" i="54022"/>
  <c r="J816" i="54022"/>
  <c r="J815" i="54022"/>
  <c r="J814" i="54022"/>
  <c r="J813" i="54022"/>
  <c r="J808" i="54022"/>
  <c r="H822" i="54022"/>
  <c r="H821" i="54022"/>
  <c r="H820" i="54022"/>
  <c r="H819" i="54022"/>
  <c r="H818" i="54022"/>
  <c r="H816" i="54022"/>
  <c r="H813" i="54022"/>
  <c r="H812" i="54022"/>
  <c r="H811" i="54022"/>
  <c r="H810" i="54022"/>
  <c r="H809" i="54022"/>
  <c r="H808" i="54022"/>
  <c r="F822" i="54022"/>
  <c r="F813" i="54022"/>
  <c r="R802" i="54022"/>
  <c r="R801" i="54022"/>
  <c r="R800" i="54022"/>
  <c r="R799" i="54022"/>
  <c r="R798" i="54022"/>
  <c r="R797" i="54022"/>
  <c r="R796" i="54022"/>
  <c r="R795" i="54022"/>
  <c r="R793" i="54022"/>
  <c r="R792" i="54022"/>
  <c r="R791" i="54022"/>
  <c r="R790" i="54022"/>
  <c r="R789" i="54022"/>
  <c r="R788" i="54022"/>
  <c r="R787" i="54022"/>
  <c r="R786" i="54022"/>
  <c r="R785" i="54022"/>
  <c r="R784" i="54022"/>
  <c r="R783" i="54022"/>
  <c r="R782" i="54022"/>
  <c r="R781" i="54022"/>
  <c r="P802" i="54022"/>
  <c r="P801" i="54022"/>
  <c r="P800" i="54022"/>
  <c r="P799" i="54022"/>
  <c r="P797" i="54022"/>
  <c r="P796" i="54022"/>
  <c r="P795" i="54022"/>
  <c r="P794" i="54022"/>
  <c r="P793" i="54022"/>
  <c r="P792" i="54022"/>
  <c r="P791" i="54022"/>
  <c r="P790" i="54022"/>
  <c r="P789" i="54022"/>
  <c r="P788" i="54022"/>
  <c r="P787" i="54022"/>
  <c r="P786" i="54022"/>
  <c r="P785" i="54022"/>
  <c r="P784" i="54022"/>
  <c r="P783" i="54022"/>
  <c r="P782" i="54022"/>
  <c r="P781" i="54022"/>
  <c r="N802" i="54022"/>
  <c r="N800" i="54022"/>
  <c r="N799" i="54022"/>
  <c r="N798" i="54022"/>
  <c r="N797" i="54022"/>
  <c r="N796" i="54022"/>
  <c r="N795" i="54022"/>
  <c r="N794" i="54022"/>
  <c r="N793" i="54022"/>
  <c r="N792" i="54022"/>
  <c r="N791" i="54022"/>
  <c r="N790" i="54022"/>
  <c r="N789" i="54022"/>
  <c r="N788" i="54022"/>
  <c r="N787" i="54022"/>
  <c r="N786" i="54022"/>
  <c r="N785" i="54022"/>
  <c r="N784" i="54022"/>
  <c r="N783" i="54022"/>
  <c r="N782" i="54022"/>
  <c r="N781" i="54022"/>
  <c r="L802" i="54022"/>
  <c r="L801" i="54022"/>
  <c r="L800" i="54022"/>
  <c r="L799" i="54022"/>
  <c r="L797" i="54022"/>
  <c r="L796" i="54022"/>
  <c r="L795" i="54022"/>
  <c r="L793" i="54022"/>
  <c r="L792" i="54022"/>
  <c r="L790" i="54022"/>
  <c r="L789" i="54022"/>
  <c r="L787" i="54022"/>
  <c r="L785" i="54022"/>
  <c r="L783" i="54022"/>
  <c r="L781" i="54022"/>
  <c r="J802" i="54022"/>
  <c r="J801" i="54022"/>
  <c r="J799" i="54022"/>
  <c r="J798" i="54022"/>
  <c r="J795" i="54022"/>
  <c r="J794" i="54022"/>
  <c r="J792" i="54022"/>
  <c r="J791" i="54022"/>
  <c r="J789" i="54022"/>
  <c r="J788" i="54022"/>
  <c r="J787" i="54022"/>
  <c r="J786" i="54022"/>
  <c r="J785" i="54022"/>
  <c r="J784" i="54022"/>
  <c r="J783" i="54022"/>
  <c r="J782" i="54022"/>
  <c r="J781" i="54022"/>
  <c r="H801" i="54022"/>
  <c r="H800" i="54022"/>
  <c r="H798" i="54022"/>
  <c r="H797" i="54022"/>
  <c r="H796" i="54022"/>
  <c r="H794" i="54022"/>
  <c r="H793" i="54022"/>
  <c r="H792" i="54022"/>
  <c r="H791" i="54022"/>
  <c r="H790" i="54022"/>
  <c r="H789" i="54022"/>
  <c r="H788" i="54022"/>
  <c r="H787" i="54022"/>
  <c r="H786" i="54022"/>
  <c r="H785" i="54022"/>
  <c r="H784" i="54022"/>
  <c r="H783" i="54022"/>
  <c r="H782" i="54022"/>
  <c r="H781" i="54022"/>
  <c r="F802" i="54022"/>
  <c r="F801" i="54022"/>
  <c r="F800" i="54022"/>
  <c r="F799" i="54022"/>
  <c r="F797" i="54022"/>
  <c r="F796" i="54022"/>
  <c r="F795" i="54022"/>
  <c r="F794" i="54022"/>
  <c r="F793" i="54022"/>
  <c r="F791" i="54022"/>
  <c r="F790" i="54022"/>
  <c r="F788" i="54022"/>
  <c r="F786" i="54022"/>
  <c r="F784" i="54022"/>
  <c r="F782" i="54022"/>
  <c r="P768" i="54022"/>
  <c r="P767" i="54022"/>
  <c r="P766" i="54022"/>
  <c r="P765" i="54022"/>
  <c r="P764" i="54022"/>
  <c r="P763" i="54022"/>
  <c r="P762" i="54022"/>
  <c r="P761" i="54022"/>
  <c r="P760" i="54022"/>
  <c r="P759" i="54022"/>
  <c r="P758" i="54022"/>
  <c r="P757" i="54022"/>
  <c r="P756" i="54022"/>
  <c r="P755" i="54022"/>
  <c r="P754" i="54022"/>
  <c r="P752" i="54022"/>
  <c r="P751" i="54022"/>
  <c r="P750" i="54022"/>
  <c r="P749" i="54022"/>
  <c r="P748" i="54022"/>
  <c r="P747" i="54022"/>
  <c r="P746" i="54022"/>
  <c r="P745" i="54022"/>
  <c r="P744" i="54022"/>
  <c r="P743" i="54022"/>
  <c r="P742" i="54022"/>
  <c r="P741" i="54022"/>
  <c r="N768" i="54022"/>
  <c r="N767" i="54022"/>
  <c r="N766" i="54022"/>
  <c r="N765" i="54022"/>
  <c r="N764" i="54022"/>
  <c r="N763" i="54022"/>
  <c r="N762" i="54022"/>
  <c r="N760" i="54022"/>
  <c r="N759" i="54022"/>
  <c r="N758" i="54022"/>
  <c r="N757" i="54022"/>
  <c r="N756" i="54022"/>
  <c r="N755" i="54022"/>
  <c r="N754" i="54022"/>
  <c r="N753" i="54022"/>
  <c r="N750" i="54022"/>
  <c r="N748" i="54022"/>
  <c r="N747" i="54022"/>
  <c r="N745" i="54022"/>
  <c r="N744" i="54022"/>
  <c r="N742" i="54022"/>
  <c r="N741" i="54022"/>
  <c r="L768" i="54022"/>
  <c r="L767" i="54022"/>
  <c r="L765" i="54022"/>
  <c r="L764" i="54022"/>
  <c r="L763" i="54022"/>
  <c r="L762" i="54022"/>
  <c r="L760" i="54022"/>
  <c r="L758" i="54022"/>
  <c r="L757" i="54022"/>
  <c r="L756" i="54022"/>
  <c r="L749" i="54022"/>
  <c r="L745" i="54022"/>
  <c r="L744" i="54022"/>
  <c r="L743" i="54022"/>
  <c r="L741" i="54022"/>
  <c r="J766" i="54022"/>
  <c r="J765" i="54022"/>
  <c r="J764" i="54022"/>
  <c r="J763" i="54022"/>
  <c r="J761" i="54022"/>
  <c r="J760" i="54022"/>
  <c r="J759" i="54022"/>
  <c r="J758" i="54022"/>
  <c r="J756" i="54022"/>
  <c r="J755" i="54022"/>
  <c r="J754" i="54022"/>
  <c r="J753" i="54022"/>
  <c r="J752" i="54022"/>
  <c r="J751" i="54022"/>
  <c r="J750" i="54022"/>
  <c r="J749" i="54022"/>
  <c r="J748" i="54022"/>
  <c r="J747" i="54022"/>
  <c r="J746" i="54022"/>
  <c r="J745" i="54022"/>
  <c r="J744" i="54022"/>
  <c r="J743" i="54022"/>
  <c r="J742" i="54022"/>
  <c r="H768" i="54022"/>
  <c r="H767" i="54022"/>
  <c r="H766" i="54022"/>
  <c r="H765" i="54022"/>
  <c r="H763" i="54022"/>
  <c r="H762" i="54022"/>
  <c r="H761" i="54022"/>
  <c r="H760" i="54022"/>
  <c r="H759" i="54022"/>
  <c r="H758" i="54022"/>
  <c r="H757" i="54022"/>
  <c r="H756" i="54022"/>
  <c r="H755" i="54022"/>
  <c r="H754" i="54022"/>
  <c r="H753" i="54022"/>
  <c r="H752" i="54022"/>
  <c r="H751" i="54022"/>
  <c r="H750" i="54022"/>
  <c r="H749" i="54022"/>
  <c r="H748" i="54022"/>
  <c r="H747" i="54022"/>
  <c r="H746" i="54022"/>
  <c r="H745" i="54022"/>
  <c r="H744" i="54022"/>
  <c r="H743" i="54022"/>
  <c r="H742" i="54022"/>
  <c r="H741" i="54022"/>
  <c r="F768" i="54022"/>
  <c r="F767" i="54022"/>
  <c r="F764" i="54022"/>
  <c r="F762" i="54022"/>
  <c r="F757" i="54022"/>
  <c r="F749" i="54022"/>
  <c r="F743" i="54022"/>
  <c r="F741" i="54022"/>
  <c r="P732" i="54022"/>
  <c r="P731" i="54022"/>
  <c r="P730" i="54022"/>
  <c r="P729" i="54022"/>
  <c r="P728" i="54022"/>
  <c r="P727" i="54022"/>
  <c r="P726" i="54022"/>
  <c r="P725" i="54022"/>
  <c r="P724" i="54022"/>
  <c r="P723" i="54022"/>
  <c r="P722" i="54022"/>
  <c r="P721" i="54022"/>
  <c r="P720" i="54022"/>
  <c r="P719" i="54022"/>
  <c r="P718" i="54022"/>
  <c r="P717" i="54022"/>
  <c r="P716" i="54022"/>
  <c r="P715" i="54022"/>
  <c r="P714" i="54022"/>
  <c r="P713" i="54022"/>
  <c r="P712" i="54022"/>
  <c r="P711" i="54022"/>
  <c r="P710" i="54022"/>
  <c r="P709" i="54022"/>
  <c r="P708" i="54022"/>
  <c r="P707" i="54022"/>
  <c r="P706" i="54022"/>
  <c r="P704" i="54022"/>
  <c r="P703" i="54022"/>
  <c r="P702" i="54022"/>
  <c r="P701" i="54022"/>
  <c r="P700" i="54022"/>
  <c r="P699" i="54022"/>
  <c r="P698" i="54022"/>
  <c r="P696" i="54022"/>
  <c r="P695" i="54022"/>
  <c r="P693" i="54022"/>
  <c r="N732" i="54022"/>
  <c r="N731" i="54022"/>
  <c r="N730" i="54022"/>
  <c r="N729" i="54022"/>
  <c r="N728" i="54022"/>
  <c r="N727" i="54022"/>
  <c r="N726" i="54022"/>
  <c r="N725" i="54022"/>
  <c r="N724" i="54022"/>
  <c r="N723" i="54022"/>
  <c r="N722" i="54022"/>
  <c r="N721" i="54022"/>
  <c r="N720" i="54022"/>
  <c r="N719" i="54022"/>
  <c r="N718" i="54022"/>
  <c r="N717" i="54022"/>
  <c r="N716" i="54022"/>
  <c r="N715" i="54022"/>
  <c r="N714" i="54022"/>
  <c r="N713" i="54022"/>
  <c r="N712" i="54022"/>
  <c r="N711" i="54022"/>
  <c r="N710" i="54022"/>
  <c r="N709" i="54022"/>
  <c r="N708" i="54022"/>
  <c r="N707" i="54022"/>
  <c r="N706" i="54022"/>
  <c r="N705" i="54022"/>
  <c r="N704" i="54022"/>
  <c r="N703" i="54022"/>
  <c r="N702" i="54022"/>
  <c r="N701" i="54022"/>
  <c r="N700" i="54022"/>
  <c r="N699" i="54022"/>
  <c r="N698" i="54022"/>
  <c r="N697" i="54022"/>
  <c r="N695" i="54022"/>
  <c r="N694" i="54022"/>
  <c r="N693" i="54022"/>
  <c r="L732" i="54022"/>
  <c r="L731" i="54022"/>
  <c r="L730" i="54022"/>
  <c r="L729" i="54022"/>
  <c r="L728" i="54022"/>
  <c r="L727" i="54022"/>
  <c r="L726" i="54022"/>
  <c r="L725" i="54022"/>
  <c r="L724" i="54022"/>
  <c r="L723" i="54022"/>
  <c r="L722" i="54022"/>
  <c r="L721" i="54022"/>
  <c r="L720" i="54022"/>
  <c r="L719" i="54022"/>
  <c r="L718" i="54022"/>
  <c r="L717" i="54022"/>
  <c r="L716" i="54022"/>
  <c r="L715" i="54022"/>
  <c r="L714" i="54022"/>
  <c r="L713" i="54022"/>
  <c r="L712" i="54022"/>
  <c r="L711" i="54022"/>
  <c r="L710" i="54022"/>
  <c r="L709" i="54022"/>
  <c r="L708" i="54022"/>
  <c r="L707" i="54022"/>
  <c r="L706" i="54022"/>
  <c r="L705" i="54022"/>
  <c r="L703" i="54022"/>
  <c r="L702" i="54022"/>
  <c r="L701" i="54022"/>
  <c r="L700" i="54022"/>
  <c r="L699" i="54022"/>
  <c r="L698" i="54022"/>
  <c r="L697" i="54022"/>
  <c r="L696" i="54022"/>
  <c r="L694" i="54022"/>
  <c r="J731" i="54022"/>
  <c r="J730" i="54022"/>
  <c r="J729" i="54022"/>
  <c r="J728" i="54022"/>
  <c r="J727" i="54022"/>
  <c r="J726" i="54022"/>
  <c r="J725" i="54022"/>
  <c r="J724" i="54022"/>
  <c r="J723" i="54022"/>
  <c r="J722" i="54022"/>
  <c r="J721" i="54022"/>
  <c r="J720" i="54022"/>
  <c r="J719" i="54022"/>
  <c r="J718" i="54022"/>
  <c r="J717" i="54022"/>
  <c r="J716" i="54022"/>
  <c r="J715" i="54022"/>
  <c r="J714" i="54022"/>
  <c r="J713" i="54022"/>
  <c r="J712" i="54022"/>
  <c r="J711" i="54022"/>
  <c r="J710" i="54022"/>
  <c r="J709" i="54022"/>
  <c r="J708" i="54022"/>
  <c r="J707" i="54022"/>
  <c r="J706" i="54022"/>
  <c r="J705" i="54022"/>
  <c r="J704" i="54022"/>
  <c r="J703" i="54022"/>
  <c r="J702" i="54022"/>
  <c r="J701" i="54022"/>
  <c r="J700" i="54022"/>
  <c r="J699" i="54022"/>
  <c r="J698" i="54022"/>
  <c r="J697" i="54022"/>
  <c r="J696" i="54022"/>
  <c r="J695" i="54022"/>
  <c r="J694" i="54022"/>
  <c r="J693" i="54022"/>
  <c r="H732" i="54022"/>
  <c r="H731" i="54022"/>
  <c r="H730" i="54022"/>
  <c r="H729" i="54022"/>
  <c r="H728" i="54022"/>
  <c r="H727" i="54022"/>
  <c r="H725" i="54022"/>
  <c r="H724" i="54022"/>
  <c r="H723" i="54022"/>
  <c r="H722" i="54022"/>
  <c r="H721" i="54022"/>
  <c r="H720" i="54022"/>
  <c r="H719" i="54022"/>
  <c r="H718" i="54022"/>
  <c r="H717" i="54022"/>
  <c r="H716" i="54022"/>
  <c r="H715" i="54022"/>
  <c r="H714" i="54022"/>
  <c r="H713" i="54022"/>
  <c r="H712" i="54022"/>
  <c r="H711" i="54022"/>
  <c r="H710" i="54022"/>
  <c r="H709" i="54022"/>
  <c r="H707" i="54022"/>
  <c r="H704" i="54022"/>
  <c r="H703" i="54022"/>
  <c r="H702" i="54022"/>
  <c r="H701" i="54022"/>
  <c r="H700" i="54022"/>
  <c r="H699" i="54022"/>
  <c r="H698" i="54022"/>
  <c r="H697" i="54022"/>
  <c r="H696" i="54022"/>
  <c r="H695" i="54022"/>
  <c r="H694" i="54022"/>
  <c r="H693" i="54022"/>
  <c r="F732" i="54022"/>
  <c r="F697" i="54022"/>
  <c r="F696" i="54022"/>
  <c r="F695" i="54022"/>
  <c r="F694" i="54022"/>
  <c r="F693" i="54022"/>
  <c r="P681" i="54022"/>
  <c r="P680" i="54022"/>
  <c r="P677" i="54022"/>
  <c r="P675" i="54022"/>
  <c r="P674" i="54022"/>
  <c r="P672" i="54022"/>
  <c r="P671" i="54022"/>
  <c r="P668" i="54022"/>
  <c r="P666" i="54022"/>
  <c r="P665" i="54022"/>
  <c r="P664" i="54022"/>
  <c r="P663" i="54022"/>
  <c r="P662" i="54022"/>
  <c r="P661" i="54022"/>
  <c r="P660" i="54022"/>
  <c r="P659" i="54022"/>
  <c r="N684" i="54022"/>
  <c r="N681" i="54022"/>
  <c r="N680" i="54022"/>
  <c r="N679" i="54022"/>
  <c r="N678" i="54022"/>
  <c r="N676" i="54022"/>
  <c r="N675" i="54022"/>
  <c r="N674" i="54022"/>
  <c r="N672" i="54022"/>
  <c r="N671" i="54022"/>
  <c r="N668" i="54022"/>
  <c r="N667" i="54022"/>
  <c r="N666" i="54022"/>
  <c r="N665" i="54022"/>
  <c r="N664" i="54022"/>
  <c r="N663" i="54022"/>
  <c r="N662" i="54022"/>
  <c r="N661" i="54022"/>
  <c r="N660" i="54022"/>
  <c r="N659" i="54022"/>
  <c r="L684" i="54022"/>
  <c r="L683" i="54022"/>
  <c r="L682" i="54022"/>
  <c r="L681" i="54022"/>
  <c r="L680" i="54022"/>
  <c r="L679" i="54022"/>
  <c r="L678" i="54022"/>
  <c r="L677" i="54022"/>
  <c r="L676" i="54022"/>
  <c r="L675" i="54022"/>
  <c r="L674" i="54022"/>
  <c r="L673" i="54022"/>
  <c r="L672" i="54022"/>
  <c r="L671" i="54022"/>
  <c r="L670" i="54022"/>
  <c r="L669" i="54022"/>
  <c r="L668" i="54022"/>
  <c r="L667" i="54022"/>
  <c r="L666" i="54022"/>
  <c r="J684" i="54022"/>
  <c r="J683" i="54022"/>
  <c r="J682" i="54022"/>
  <c r="J673" i="54022"/>
  <c r="J672" i="54022"/>
  <c r="J671" i="54022"/>
  <c r="J670" i="54022"/>
  <c r="J669" i="54022"/>
  <c r="J668" i="54022"/>
  <c r="J667" i="54022"/>
  <c r="J665" i="54022"/>
  <c r="J664" i="54022"/>
  <c r="J663" i="54022"/>
  <c r="J662" i="54022"/>
  <c r="J661" i="54022"/>
  <c r="J660" i="54022"/>
  <c r="J659" i="54022"/>
  <c r="H684" i="54022"/>
  <c r="H683" i="54022"/>
  <c r="H682" i="54022"/>
  <c r="H681" i="54022"/>
  <c r="H680" i="54022"/>
  <c r="H679" i="54022"/>
  <c r="H678" i="54022"/>
  <c r="H677" i="54022"/>
  <c r="H676" i="54022"/>
  <c r="H675" i="54022"/>
  <c r="H674" i="54022"/>
  <c r="H673" i="54022"/>
  <c r="H670" i="54022"/>
  <c r="H667" i="54022"/>
  <c r="H666" i="54022"/>
  <c r="H665" i="54022"/>
  <c r="H664" i="54022"/>
  <c r="H663" i="54022"/>
  <c r="H662" i="54022"/>
  <c r="H661" i="54022"/>
  <c r="H660" i="54022"/>
  <c r="H659" i="54022"/>
  <c r="H648" i="54022"/>
  <c r="H646" i="54022"/>
  <c r="T636" i="54022"/>
  <c r="T635" i="54022"/>
  <c r="T634" i="54022"/>
  <c r="T633" i="54022"/>
  <c r="T632" i="54022"/>
  <c r="T631" i="54022"/>
  <c r="T630" i="54022"/>
  <c r="T629" i="54022"/>
  <c r="R636" i="54022"/>
  <c r="R635" i="54022"/>
  <c r="R634" i="54022"/>
  <c r="R633" i="54022"/>
  <c r="R632" i="54022"/>
  <c r="R631" i="54022"/>
  <c r="R630" i="54022"/>
  <c r="R628" i="54022"/>
  <c r="R627" i="54022"/>
  <c r="R626" i="54022"/>
  <c r="P636" i="54022"/>
  <c r="P635" i="54022"/>
  <c r="P634" i="54022"/>
  <c r="P633" i="54022"/>
  <c r="P632" i="54022"/>
  <c r="P631" i="54022"/>
  <c r="P630" i="54022"/>
  <c r="N636" i="54022"/>
  <c r="N635" i="54022"/>
  <c r="N634" i="54022"/>
  <c r="N633" i="54022"/>
  <c r="N632" i="54022"/>
  <c r="N631" i="54022"/>
  <c r="N630" i="54022"/>
  <c r="L636" i="54022"/>
  <c r="L635" i="54022"/>
  <c r="L634" i="54022"/>
  <c r="L629" i="54022"/>
  <c r="L628" i="54022"/>
  <c r="L627" i="54022"/>
  <c r="L626" i="54022"/>
  <c r="J632" i="54022"/>
  <c r="J631" i="54022"/>
  <c r="J629" i="54022"/>
  <c r="J628" i="54022"/>
  <c r="J627" i="54022"/>
  <c r="J626" i="54022"/>
  <c r="H632" i="54022"/>
  <c r="H629" i="54022"/>
  <c r="H628" i="54022"/>
  <c r="H627" i="54022"/>
  <c r="H626" i="54022"/>
  <c r="F632" i="54022"/>
  <c r="F629" i="54022"/>
  <c r="F628" i="54022"/>
  <c r="F627" i="54022"/>
  <c r="F626" i="54022"/>
  <c r="H613" i="54022"/>
  <c r="F614" i="54022"/>
  <c r="J604" i="54022"/>
  <c r="H603" i="54022"/>
  <c r="H602" i="54022"/>
  <c r="F603" i="54022"/>
  <c r="F602" i="54022"/>
  <c r="L593" i="54022"/>
  <c r="L592" i="54022"/>
  <c r="L591" i="54022"/>
  <c r="L587" i="54022"/>
  <c r="L585" i="54022"/>
  <c r="L584" i="54022"/>
  <c r="L583" i="54022"/>
  <c r="L577" i="54022"/>
  <c r="L576" i="54022"/>
  <c r="L575" i="54022"/>
  <c r="J584" i="54022"/>
  <c r="J573" i="54022"/>
  <c r="H593" i="54022"/>
  <c r="H592" i="54022"/>
  <c r="H591" i="54022"/>
  <c r="H590" i="54022"/>
  <c r="H589" i="54022"/>
  <c r="H587" i="54022"/>
  <c r="H585" i="54022"/>
  <c r="H584" i="54022"/>
  <c r="H581" i="54022"/>
  <c r="H577" i="54022"/>
  <c r="H573" i="54022"/>
  <c r="H571" i="54022"/>
  <c r="F592" i="54022"/>
  <c r="F591" i="54022"/>
  <c r="F589" i="54022"/>
  <c r="F587" i="54022"/>
  <c r="F585" i="54022"/>
  <c r="F581" i="54022"/>
  <c r="F577" i="54022"/>
  <c r="F573" i="54022"/>
  <c r="F571" i="54022"/>
  <c r="X559" i="54022"/>
  <c r="X558" i="54022"/>
  <c r="X557" i="54022"/>
  <c r="X556" i="54022"/>
  <c r="X555" i="54022"/>
  <c r="X554" i="54022"/>
  <c r="X553" i="54022"/>
  <c r="X552" i="54022"/>
  <c r="X551" i="54022"/>
  <c r="X550" i="54022"/>
  <c r="X549" i="54022"/>
  <c r="X547" i="54022"/>
  <c r="X546" i="54022"/>
  <c r="X545" i="54022"/>
  <c r="X544" i="54022"/>
  <c r="X543" i="54022"/>
  <c r="X542" i="54022"/>
  <c r="X541" i="54022"/>
  <c r="X540" i="54022"/>
  <c r="X539" i="54022"/>
  <c r="X538" i="54022"/>
  <c r="X537" i="54022"/>
  <c r="X536" i="54022"/>
  <c r="X535" i="54022"/>
  <c r="V559" i="54022"/>
  <c r="V557" i="54022"/>
  <c r="V556" i="54022"/>
  <c r="V555" i="54022"/>
  <c r="V554" i="54022"/>
  <c r="V553" i="54022"/>
  <c r="V552" i="54022"/>
  <c r="V551" i="54022"/>
  <c r="V550" i="54022"/>
  <c r="V549" i="54022"/>
  <c r="V548" i="54022"/>
  <c r="V546" i="54022"/>
  <c r="V545" i="54022"/>
  <c r="V544" i="54022"/>
  <c r="V543" i="54022"/>
  <c r="V542" i="54022"/>
  <c r="V541" i="54022"/>
  <c r="V539" i="54022"/>
  <c r="V538" i="54022"/>
  <c r="V537" i="54022"/>
  <c r="V536" i="54022"/>
  <c r="V535" i="54022"/>
  <c r="T559" i="54022"/>
  <c r="T558" i="54022"/>
  <c r="T557" i="54022"/>
  <c r="T556" i="54022"/>
  <c r="T555" i="54022"/>
  <c r="T554" i="54022"/>
  <c r="T552" i="54022"/>
  <c r="T551" i="54022"/>
  <c r="T550" i="54022"/>
  <c r="T549" i="54022"/>
  <c r="T548" i="54022"/>
  <c r="T547" i="54022"/>
  <c r="T546" i="54022"/>
  <c r="T545" i="54022"/>
  <c r="T544" i="54022"/>
  <c r="T543" i="54022"/>
  <c r="T542" i="54022"/>
  <c r="T541" i="54022"/>
  <c r="T540" i="54022"/>
  <c r="T539" i="54022"/>
  <c r="T538" i="54022"/>
  <c r="T537" i="54022"/>
  <c r="T536" i="54022"/>
  <c r="T535" i="54022"/>
  <c r="R559" i="54022"/>
  <c r="R558" i="54022"/>
  <c r="R557" i="54022"/>
  <c r="R556" i="54022"/>
  <c r="R555" i="54022"/>
  <c r="R554" i="54022"/>
  <c r="R553" i="54022"/>
  <c r="R552" i="54022"/>
  <c r="R551" i="54022"/>
  <c r="R550" i="54022"/>
  <c r="R549" i="54022"/>
  <c r="R548" i="54022"/>
  <c r="R547" i="54022"/>
  <c r="R546" i="54022"/>
  <c r="R545" i="54022"/>
  <c r="R544" i="54022"/>
  <c r="R543" i="54022"/>
  <c r="R541" i="54022"/>
  <c r="R540" i="54022"/>
  <c r="R539" i="54022"/>
  <c r="R538" i="54022"/>
  <c r="R537" i="54022"/>
  <c r="R536" i="54022"/>
  <c r="R535" i="54022"/>
  <c r="P559" i="54022"/>
  <c r="P558" i="54022"/>
  <c r="P557" i="54022"/>
  <c r="P556" i="54022"/>
  <c r="P554" i="54022"/>
  <c r="P553" i="54022"/>
  <c r="P552" i="54022"/>
  <c r="P551" i="54022"/>
  <c r="P547" i="54022"/>
  <c r="P543" i="54022"/>
  <c r="P541" i="54022"/>
  <c r="P537" i="54022"/>
  <c r="P536" i="54022"/>
  <c r="P535" i="54022"/>
  <c r="N558" i="54022"/>
  <c r="N555" i="54022"/>
  <c r="N553" i="54022"/>
  <c r="N552" i="54022"/>
  <c r="N550" i="54022"/>
  <c r="N549" i="54022"/>
  <c r="N548" i="54022"/>
  <c r="N546" i="54022"/>
  <c r="N545" i="54022"/>
  <c r="N544" i="54022"/>
  <c r="N536" i="54022"/>
  <c r="N535" i="54022"/>
  <c r="L559" i="54022"/>
  <c r="L558" i="54022"/>
  <c r="L557" i="54022"/>
  <c r="L555" i="54022"/>
  <c r="L554" i="54022"/>
  <c r="L553" i="54022"/>
  <c r="L550" i="54022"/>
  <c r="L549" i="54022"/>
  <c r="L548" i="54022"/>
  <c r="L546" i="54022"/>
  <c r="L545" i="54022"/>
  <c r="L544" i="54022"/>
  <c r="L543" i="54022"/>
  <c r="L541" i="54022"/>
  <c r="L540" i="54022"/>
  <c r="L535" i="54022"/>
  <c r="J559" i="54022"/>
  <c r="J558" i="54022"/>
  <c r="J557" i="54022"/>
  <c r="J556" i="54022"/>
  <c r="J555" i="54022"/>
  <c r="J554" i="54022"/>
  <c r="J553" i="54022"/>
  <c r="J552" i="54022"/>
  <c r="J551" i="54022"/>
  <c r="J550" i="54022"/>
  <c r="J549" i="54022"/>
  <c r="J548" i="54022"/>
  <c r="J547" i="54022"/>
  <c r="J546" i="54022"/>
  <c r="J545" i="54022"/>
  <c r="J544" i="54022"/>
  <c r="J543" i="54022"/>
  <c r="J542" i="54022"/>
  <c r="J541" i="54022"/>
  <c r="J540" i="54022"/>
  <c r="J539" i="54022"/>
  <c r="J538" i="54022"/>
  <c r="J537" i="54022"/>
  <c r="J536" i="54022"/>
  <c r="H559" i="54022"/>
  <c r="H558" i="54022"/>
  <c r="H557" i="54022"/>
  <c r="H556" i="54022"/>
  <c r="H555" i="54022"/>
  <c r="H554" i="54022"/>
  <c r="H553" i="54022"/>
  <c r="H552" i="54022"/>
  <c r="H551" i="54022"/>
  <c r="H550" i="54022"/>
  <c r="H549" i="54022"/>
  <c r="H548" i="54022"/>
  <c r="H547" i="54022"/>
  <c r="H546" i="54022"/>
  <c r="H545" i="54022"/>
  <c r="H544" i="54022"/>
  <c r="H543" i="54022"/>
  <c r="H542" i="54022"/>
  <c r="H541" i="54022"/>
  <c r="H540" i="54022"/>
  <c r="H539" i="54022"/>
  <c r="H538" i="54022"/>
  <c r="H537" i="54022"/>
  <c r="H536" i="54022"/>
  <c r="V524" i="54022"/>
  <c r="V523" i="54022"/>
  <c r="V522" i="54022"/>
  <c r="V521" i="54022"/>
  <c r="V519" i="54022"/>
  <c r="V518" i="54022"/>
  <c r="V517" i="54022"/>
  <c r="V516" i="54022"/>
  <c r="V515" i="54022"/>
  <c r="V514" i="54022"/>
  <c r="V513" i="54022"/>
  <c r="V512" i="54022"/>
  <c r="V511" i="54022"/>
  <c r="V510" i="54022"/>
  <c r="V509" i="54022"/>
  <c r="V508" i="54022"/>
  <c r="V507" i="54022"/>
  <c r="V506" i="54022"/>
  <c r="V505" i="54022"/>
  <c r="V504" i="54022"/>
  <c r="V503" i="54022"/>
  <c r="V502" i="54022"/>
  <c r="V501" i="54022"/>
  <c r="V500" i="54022"/>
  <c r="V499" i="54022"/>
  <c r="V498" i="54022"/>
  <c r="V497" i="54022"/>
  <c r="V496" i="54022"/>
  <c r="V495" i="54022"/>
  <c r="V494" i="54022"/>
  <c r="V493" i="54022"/>
  <c r="V492" i="54022"/>
  <c r="V491" i="54022"/>
  <c r="V490" i="54022"/>
  <c r="T524" i="54022"/>
  <c r="T523" i="54022"/>
  <c r="T522" i="54022"/>
  <c r="T521" i="54022"/>
  <c r="T520" i="54022"/>
  <c r="T519" i="54022"/>
  <c r="T518" i="54022"/>
  <c r="T517" i="54022"/>
  <c r="T515" i="54022"/>
  <c r="T514" i="54022"/>
  <c r="T512" i="54022"/>
  <c r="T511" i="54022"/>
  <c r="T510" i="54022"/>
  <c r="T509" i="54022"/>
  <c r="T508" i="54022"/>
  <c r="T506" i="54022"/>
  <c r="T505" i="54022"/>
  <c r="T504" i="54022"/>
  <c r="T503" i="54022"/>
  <c r="T502" i="54022"/>
  <c r="T500" i="54022"/>
  <c r="T498" i="54022"/>
  <c r="T497" i="54022"/>
  <c r="T494" i="54022"/>
  <c r="T493" i="54022"/>
  <c r="T492" i="54022"/>
  <c r="T491" i="54022"/>
  <c r="T490" i="54022"/>
  <c r="R524" i="54022"/>
  <c r="R523" i="54022"/>
  <c r="R522" i="54022"/>
  <c r="R521" i="54022"/>
  <c r="R520" i="54022"/>
  <c r="R519" i="54022"/>
  <c r="R518" i="54022"/>
  <c r="R517" i="54022"/>
  <c r="R516" i="54022"/>
  <c r="R515" i="54022"/>
  <c r="R514" i="54022"/>
  <c r="R513" i="54022"/>
  <c r="R512" i="54022"/>
  <c r="R511" i="54022"/>
  <c r="R510" i="54022"/>
  <c r="R509" i="54022"/>
  <c r="R508" i="54022"/>
  <c r="R507" i="54022"/>
  <c r="R506" i="54022"/>
  <c r="R505" i="54022"/>
  <c r="R504" i="54022"/>
  <c r="R503" i="54022"/>
  <c r="R502" i="54022"/>
  <c r="R501" i="54022"/>
  <c r="R500" i="54022"/>
  <c r="R499" i="54022"/>
  <c r="R496" i="54022"/>
  <c r="R495" i="54022"/>
  <c r="R491" i="54022"/>
  <c r="R490" i="54022"/>
  <c r="P524" i="54022"/>
  <c r="P521" i="54022"/>
  <c r="P519" i="54022"/>
  <c r="P518" i="54022"/>
  <c r="P516" i="54022"/>
  <c r="P515" i="54022"/>
  <c r="P514" i="54022"/>
  <c r="P513" i="54022"/>
  <c r="P512" i="54022"/>
  <c r="P511" i="54022"/>
  <c r="P510" i="54022"/>
  <c r="P507" i="54022"/>
  <c r="P506" i="54022"/>
  <c r="P505" i="54022"/>
  <c r="P504" i="54022"/>
  <c r="P502" i="54022"/>
  <c r="P501" i="54022"/>
  <c r="P500" i="54022"/>
  <c r="P499" i="54022"/>
  <c r="P498" i="54022"/>
  <c r="P497" i="54022"/>
  <c r="P496" i="54022"/>
  <c r="P495" i="54022"/>
  <c r="P494" i="54022"/>
  <c r="P493" i="54022"/>
  <c r="P492" i="54022"/>
  <c r="P491" i="54022"/>
  <c r="P490" i="54022"/>
  <c r="N523" i="54022"/>
  <c r="N516" i="54022"/>
  <c r="N513" i="54022"/>
  <c r="N512" i="54022"/>
  <c r="N511" i="54022"/>
  <c r="N510" i="54022"/>
  <c r="N509" i="54022"/>
  <c r="N508" i="54022"/>
  <c r="N507" i="54022"/>
  <c r="N506" i="54022"/>
  <c r="N499" i="54022"/>
  <c r="N498" i="54022"/>
  <c r="N496" i="54022"/>
  <c r="N495" i="54022"/>
  <c r="N494" i="54022"/>
  <c r="N493" i="54022"/>
  <c r="N492" i="54022"/>
  <c r="N491" i="54022"/>
  <c r="N490" i="54022"/>
  <c r="L524" i="54022"/>
  <c r="L523" i="54022"/>
  <c r="L519" i="54022"/>
  <c r="L516" i="54022"/>
  <c r="L513" i="54022"/>
  <c r="L512" i="54022"/>
  <c r="L511" i="54022"/>
  <c r="L510" i="54022"/>
  <c r="L504" i="54022"/>
  <c r="L502" i="54022"/>
  <c r="L495" i="54022"/>
  <c r="L494" i="54022"/>
  <c r="L491" i="54022"/>
  <c r="L490" i="54022"/>
  <c r="J524" i="54022"/>
  <c r="J523" i="54022"/>
  <c r="J522" i="54022"/>
  <c r="J521" i="54022"/>
  <c r="J520" i="54022"/>
  <c r="J519" i="54022"/>
  <c r="J518" i="54022"/>
  <c r="J517" i="54022"/>
  <c r="J516" i="54022"/>
  <c r="J515" i="54022"/>
  <c r="J514" i="54022"/>
  <c r="J513" i="54022"/>
  <c r="J510" i="54022"/>
  <c r="J509" i="54022"/>
  <c r="J508" i="54022"/>
  <c r="J507" i="54022"/>
  <c r="J506" i="54022"/>
  <c r="J505" i="54022"/>
  <c r="J504" i="54022"/>
  <c r="J503" i="54022"/>
  <c r="J502" i="54022"/>
  <c r="J501" i="54022"/>
  <c r="J500" i="54022"/>
  <c r="J499" i="54022"/>
  <c r="J498" i="54022"/>
  <c r="J497" i="54022"/>
  <c r="J496" i="54022"/>
  <c r="J495" i="54022"/>
  <c r="J494" i="54022"/>
  <c r="J493" i="54022"/>
  <c r="J492" i="54022"/>
  <c r="J491" i="54022"/>
  <c r="J490" i="54022"/>
  <c r="H524" i="54022"/>
  <c r="H523" i="54022"/>
  <c r="H522" i="54022"/>
  <c r="H521" i="54022"/>
  <c r="H520" i="54022"/>
  <c r="H519" i="54022"/>
  <c r="H518" i="54022"/>
  <c r="H516" i="54022"/>
  <c r="H509" i="54022"/>
  <c r="H508" i="54022"/>
  <c r="H506" i="54022"/>
  <c r="H505" i="54022"/>
  <c r="H504" i="54022"/>
  <c r="H503" i="54022"/>
  <c r="H502" i="54022"/>
  <c r="H495" i="54022"/>
  <c r="H494" i="54022"/>
  <c r="X479" i="54022"/>
  <c r="X478" i="54022"/>
  <c r="X477" i="54022"/>
  <c r="X476" i="54022"/>
  <c r="X475" i="54022"/>
  <c r="X474" i="54022"/>
  <c r="X473" i="54022"/>
  <c r="X472" i="54022"/>
  <c r="X471" i="54022"/>
  <c r="X470" i="54022"/>
  <c r="X469" i="54022"/>
  <c r="X468" i="54022"/>
  <c r="X467" i="54022"/>
  <c r="X465" i="54022"/>
  <c r="X464" i="54022"/>
  <c r="X463" i="54022"/>
  <c r="X462" i="54022"/>
  <c r="X461" i="54022"/>
  <c r="X460" i="54022"/>
  <c r="X459" i="54022"/>
  <c r="X458" i="54022"/>
  <c r="X457" i="54022"/>
  <c r="X456" i="54022"/>
  <c r="X455" i="54022"/>
  <c r="X454" i="54022"/>
  <c r="X453" i="54022"/>
  <c r="X452" i="54022"/>
  <c r="X451" i="54022"/>
  <c r="X450" i="54022"/>
  <c r="X449" i="54022"/>
  <c r="X445" i="54022"/>
  <c r="X444" i="54022"/>
  <c r="X443" i="54022"/>
  <c r="X442" i="54022"/>
  <c r="X441" i="54022"/>
  <c r="X440" i="54022"/>
  <c r="V479" i="54022"/>
  <c r="V478" i="54022"/>
  <c r="V477" i="54022"/>
  <c r="V476" i="54022"/>
  <c r="V475" i="54022"/>
  <c r="V474" i="54022"/>
  <c r="V473" i="54022"/>
  <c r="V472" i="54022"/>
  <c r="V471" i="54022"/>
  <c r="V469" i="54022"/>
  <c r="V468" i="54022"/>
  <c r="V467" i="54022"/>
  <c r="V466" i="54022"/>
  <c r="V465" i="54022"/>
  <c r="V464" i="54022"/>
  <c r="V463" i="54022"/>
  <c r="V462" i="54022"/>
  <c r="V461" i="54022"/>
  <c r="V460" i="54022"/>
  <c r="V459" i="54022"/>
  <c r="V458" i="54022"/>
  <c r="V457" i="54022"/>
  <c r="V456" i="54022"/>
  <c r="V455" i="54022"/>
  <c r="V454" i="54022"/>
  <c r="V453" i="54022"/>
  <c r="V452" i="54022"/>
  <c r="V451" i="54022"/>
  <c r="V450" i="54022"/>
  <c r="V449" i="54022"/>
  <c r="V448" i="54022"/>
  <c r="V447" i="54022"/>
  <c r="V446" i="54022"/>
  <c r="V445" i="54022"/>
  <c r="V444" i="54022"/>
  <c r="V443" i="54022"/>
  <c r="V442" i="54022"/>
  <c r="V441" i="54022"/>
  <c r="V440" i="54022"/>
  <c r="T477" i="54022"/>
  <c r="T476" i="54022"/>
  <c r="T474" i="54022"/>
  <c r="T473" i="54022"/>
  <c r="T472" i="54022"/>
  <c r="T471" i="54022"/>
  <c r="T470" i="54022"/>
  <c r="T469" i="54022"/>
  <c r="T468" i="54022"/>
  <c r="T466" i="54022"/>
  <c r="T465" i="54022"/>
  <c r="T464" i="54022"/>
  <c r="T460" i="54022"/>
  <c r="T459" i="54022"/>
  <c r="T458" i="54022"/>
  <c r="T456" i="54022"/>
  <c r="T455" i="54022"/>
  <c r="T451" i="54022"/>
  <c r="T450" i="54022"/>
  <c r="T448" i="54022"/>
  <c r="T447" i="54022"/>
  <c r="T446" i="54022"/>
  <c r="R479" i="54022"/>
  <c r="R478" i="54022"/>
  <c r="R475" i="54022"/>
  <c r="R472" i="54022"/>
  <c r="R471" i="54022"/>
  <c r="R470" i="54022"/>
  <c r="R469" i="54022"/>
  <c r="R468" i="54022"/>
  <c r="R467" i="54022"/>
  <c r="R466" i="54022"/>
  <c r="R464" i="54022"/>
  <c r="R463" i="54022"/>
  <c r="R462" i="54022"/>
  <c r="R461" i="54022"/>
  <c r="R457" i="54022"/>
  <c r="R454" i="54022"/>
  <c r="R453" i="54022"/>
  <c r="R452" i="54022"/>
  <c r="R449" i="54022"/>
  <c r="R448" i="54022"/>
  <c r="R447" i="54022"/>
  <c r="R446" i="54022"/>
  <c r="R445" i="54022"/>
  <c r="R444" i="54022"/>
  <c r="R443" i="54022"/>
  <c r="R442" i="54022"/>
  <c r="R441" i="54022"/>
  <c r="R440" i="54022"/>
  <c r="P479" i="54022"/>
  <c r="P478" i="54022"/>
  <c r="P477" i="54022"/>
  <c r="P476" i="54022"/>
  <c r="P475" i="54022"/>
  <c r="P474" i="54022"/>
  <c r="P473" i="54022"/>
  <c r="P472" i="54022"/>
  <c r="P471" i="54022"/>
  <c r="P469" i="54022"/>
  <c r="P468" i="54022"/>
  <c r="P467" i="54022"/>
  <c r="P466" i="54022"/>
  <c r="P465" i="54022"/>
  <c r="P464" i="54022"/>
  <c r="P463" i="54022"/>
  <c r="P462" i="54022"/>
  <c r="P461" i="54022"/>
  <c r="P460" i="54022"/>
  <c r="P459" i="54022"/>
  <c r="P458" i="54022"/>
  <c r="P457" i="54022"/>
  <c r="P456" i="54022"/>
  <c r="P455" i="54022"/>
  <c r="P454" i="54022"/>
  <c r="P453" i="54022"/>
  <c r="P452" i="54022"/>
  <c r="P451" i="54022"/>
  <c r="P450" i="54022"/>
  <c r="P449" i="54022"/>
  <c r="P448" i="54022"/>
  <c r="P447" i="54022"/>
  <c r="P446" i="54022"/>
  <c r="P445" i="54022"/>
  <c r="P444" i="54022"/>
  <c r="P443" i="54022"/>
  <c r="P442" i="54022"/>
  <c r="P441" i="54022"/>
  <c r="P440" i="54022"/>
  <c r="N478" i="54022"/>
  <c r="N476" i="54022"/>
  <c r="N475" i="54022"/>
  <c r="N474" i="54022"/>
  <c r="N473" i="54022"/>
  <c r="N472" i="54022"/>
  <c r="N471" i="54022"/>
  <c r="N469" i="54022"/>
  <c r="N467" i="54022"/>
  <c r="N466" i="54022"/>
  <c r="N465" i="54022"/>
  <c r="N464" i="54022"/>
  <c r="N463" i="54022"/>
  <c r="N462" i="54022"/>
  <c r="N461" i="54022"/>
  <c r="N460" i="54022"/>
  <c r="N459" i="54022"/>
  <c r="N458" i="54022"/>
  <c r="N457" i="54022"/>
  <c r="N456" i="54022"/>
  <c r="N455" i="54022"/>
  <c r="N454" i="54022"/>
  <c r="N453" i="54022"/>
  <c r="N452" i="54022"/>
  <c r="N451" i="54022"/>
  <c r="N450" i="54022"/>
  <c r="N449" i="54022"/>
  <c r="N448" i="54022"/>
  <c r="N447" i="54022"/>
  <c r="N446" i="54022"/>
  <c r="N445" i="54022"/>
  <c r="N444" i="54022"/>
  <c r="N443" i="54022"/>
  <c r="N442" i="54022"/>
  <c r="N441" i="54022"/>
  <c r="N440" i="54022"/>
  <c r="L478" i="54022"/>
  <c r="L475" i="54022"/>
  <c r="L473" i="54022"/>
  <c r="L472" i="54022"/>
  <c r="L470" i="54022"/>
  <c r="L469" i="54022"/>
  <c r="L467" i="54022"/>
  <c r="L466" i="54022"/>
  <c r="L465" i="54022"/>
  <c r="L463" i="54022"/>
  <c r="L462" i="54022"/>
  <c r="L461" i="54022"/>
  <c r="L460" i="54022"/>
  <c r="L458" i="54022"/>
  <c r="L457" i="54022"/>
  <c r="L456" i="54022"/>
  <c r="L455" i="54022"/>
  <c r="L454" i="54022"/>
  <c r="L453" i="54022"/>
  <c r="L452" i="54022"/>
  <c r="L451" i="54022"/>
  <c r="L450" i="54022"/>
  <c r="L449" i="54022"/>
  <c r="L448" i="54022"/>
  <c r="L447" i="54022"/>
  <c r="L446" i="54022"/>
  <c r="L445" i="54022"/>
  <c r="L444" i="54022"/>
  <c r="L443" i="54022"/>
  <c r="L442" i="54022"/>
  <c r="L441" i="54022"/>
  <c r="L440" i="54022"/>
  <c r="J479" i="54022"/>
  <c r="J478" i="54022"/>
  <c r="J477" i="54022"/>
  <c r="J476" i="54022"/>
  <c r="J475" i="54022"/>
  <c r="J474" i="54022"/>
  <c r="J472" i="54022"/>
  <c r="J471" i="54022"/>
  <c r="J470" i="54022"/>
  <c r="J469" i="54022"/>
  <c r="J468" i="54022"/>
  <c r="J467" i="54022"/>
  <c r="J466" i="54022"/>
  <c r="J465" i="54022"/>
  <c r="J464" i="54022"/>
  <c r="J463" i="54022"/>
  <c r="J462" i="54022"/>
  <c r="J461" i="54022"/>
  <c r="J460" i="54022"/>
  <c r="J459" i="54022"/>
  <c r="J458" i="54022"/>
  <c r="J457" i="54022"/>
  <c r="J456" i="54022"/>
  <c r="J455" i="54022"/>
  <c r="J454" i="54022"/>
  <c r="J453" i="54022"/>
  <c r="J452" i="54022"/>
  <c r="J451" i="54022"/>
  <c r="J450" i="54022"/>
  <c r="J449" i="54022"/>
  <c r="J448" i="54022"/>
  <c r="J447" i="54022"/>
  <c r="J446" i="54022"/>
  <c r="J445" i="54022"/>
  <c r="J444" i="54022"/>
  <c r="J443" i="54022"/>
  <c r="J442" i="54022"/>
  <c r="J441" i="54022"/>
  <c r="J440" i="54022"/>
  <c r="H479" i="54022"/>
  <c r="H478" i="54022"/>
  <c r="H475" i="54022"/>
  <c r="H471" i="54022"/>
  <c r="H470" i="54022"/>
  <c r="H468" i="54022"/>
  <c r="H467" i="54022"/>
  <c r="H466" i="54022"/>
  <c r="H465" i="54022"/>
  <c r="H464" i="54022"/>
  <c r="H463" i="54022"/>
  <c r="H462" i="54022"/>
  <c r="H461" i="54022"/>
  <c r="H460" i="54022"/>
  <c r="H457" i="54022"/>
  <c r="H456" i="54022"/>
  <c r="H454" i="54022"/>
  <c r="H453" i="54022"/>
  <c r="H452" i="54022"/>
  <c r="H451" i="54022"/>
  <c r="H450" i="54022"/>
  <c r="H449" i="54022"/>
  <c r="H448" i="54022"/>
  <c r="H447" i="54022"/>
  <c r="H446" i="54022"/>
  <c r="H445" i="54022"/>
  <c r="H444" i="54022"/>
  <c r="H443" i="54022"/>
  <c r="H442" i="54022"/>
  <c r="H441" i="54022"/>
  <c r="H440" i="54022"/>
  <c r="R390" i="54022"/>
  <c r="P391" i="54022"/>
  <c r="H390" i="54022"/>
  <c r="F395" i="54022"/>
  <c r="F394" i="54022"/>
  <c r="F393" i="54022"/>
  <c r="F392" i="54022"/>
  <c r="F391" i="54022"/>
  <c r="J382" i="54022"/>
  <c r="J381" i="54022"/>
  <c r="J380" i="54022"/>
  <c r="J379" i="54022"/>
  <c r="J378" i="54022"/>
  <c r="J377" i="54022"/>
  <c r="J376" i="54022"/>
  <c r="J375" i="54022"/>
  <c r="H382" i="54022"/>
  <c r="H381" i="54022"/>
  <c r="H379" i="54022"/>
  <c r="H378" i="54022"/>
  <c r="H377" i="54022"/>
  <c r="H375" i="54022"/>
  <c r="P366" i="54022"/>
  <c r="P365" i="54022"/>
  <c r="P364" i="54022"/>
  <c r="P363" i="54022"/>
  <c r="P362" i="54022"/>
  <c r="P361" i="54022"/>
  <c r="P360" i="54022"/>
  <c r="P359" i="54022"/>
  <c r="P358" i="54022"/>
  <c r="P357" i="54022"/>
  <c r="P356" i="54022"/>
  <c r="P353" i="54022"/>
  <c r="P351" i="54022"/>
  <c r="N366" i="54022"/>
  <c r="N365" i="54022"/>
  <c r="N364" i="54022"/>
  <c r="N363" i="54022"/>
  <c r="N362" i="54022"/>
  <c r="N361" i="54022"/>
  <c r="N360" i="54022"/>
  <c r="N359" i="54022"/>
  <c r="N358" i="54022"/>
  <c r="N357" i="54022"/>
  <c r="N356" i="54022"/>
  <c r="N353" i="54022"/>
  <c r="N352" i="54022"/>
  <c r="N350" i="54022"/>
  <c r="L366" i="54022"/>
  <c r="L365" i="54022"/>
  <c r="L364" i="54022"/>
  <c r="L363" i="54022"/>
  <c r="L362" i="54022"/>
  <c r="L360" i="54022"/>
  <c r="L359" i="54022"/>
  <c r="L358" i="54022"/>
  <c r="L355" i="54022"/>
  <c r="L354" i="54022"/>
  <c r="L353" i="54022"/>
  <c r="L352" i="54022"/>
  <c r="L350" i="54022"/>
  <c r="J355" i="54022"/>
  <c r="J352" i="54022"/>
  <c r="H366" i="54022"/>
  <c r="H365" i="54022"/>
  <c r="H364" i="54022"/>
  <c r="H363" i="54022"/>
  <c r="H362" i="54022"/>
  <c r="H361" i="54022"/>
  <c r="H360" i="54022"/>
  <c r="H359" i="54022"/>
  <c r="H358" i="54022"/>
  <c r="H355" i="54022"/>
  <c r="H354" i="54022"/>
  <c r="H353" i="54022"/>
  <c r="H352" i="54022"/>
  <c r="H351" i="54022"/>
  <c r="H350" i="54022"/>
  <c r="F366" i="54022"/>
  <c r="F365" i="54022"/>
  <c r="F364" i="54022"/>
  <c r="F360" i="54022"/>
  <c r="F359" i="54022"/>
  <c r="F354" i="54022"/>
  <c r="F352" i="54022"/>
  <c r="F350" i="54022"/>
  <c r="P339" i="54022"/>
  <c r="P338" i="54022"/>
  <c r="P337" i="54022"/>
  <c r="P336" i="54022"/>
  <c r="P335" i="54022"/>
  <c r="P334" i="54022"/>
  <c r="P333" i="54022"/>
  <c r="P332" i="54022"/>
  <c r="P331" i="54022"/>
  <c r="P330" i="54022"/>
  <c r="P329" i="54022"/>
  <c r="P326" i="54022"/>
  <c r="P325" i="54022"/>
  <c r="P324" i="54022"/>
  <c r="P323" i="54022"/>
  <c r="P319" i="54022"/>
  <c r="P318" i="54022"/>
  <c r="P317" i="54022"/>
  <c r="P314" i="54022"/>
  <c r="N339" i="54022"/>
  <c r="N338" i="54022"/>
  <c r="N337" i="54022"/>
  <c r="N336" i="54022"/>
  <c r="N335" i="54022"/>
  <c r="N334" i="54022"/>
  <c r="N333" i="54022"/>
  <c r="N332" i="54022"/>
  <c r="N331" i="54022"/>
  <c r="N330" i="54022"/>
  <c r="N329" i="54022"/>
  <c r="N328" i="54022"/>
  <c r="N327" i="54022"/>
  <c r="N326" i="54022"/>
  <c r="N325" i="54022"/>
  <c r="N324" i="54022"/>
  <c r="N323" i="54022"/>
  <c r="N322" i="54022"/>
  <c r="N321" i="54022"/>
  <c r="N320" i="54022"/>
  <c r="N319" i="54022"/>
  <c r="N315" i="54022"/>
  <c r="N314" i="54022"/>
  <c r="L339" i="54022"/>
  <c r="L338" i="54022"/>
  <c r="L337" i="54022"/>
  <c r="L336" i="54022"/>
  <c r="L335" i="54022"/>
  <c r="L334" i="54022"/>
  <c r="L333" i="54022"/>
  <c r="L332" i="54022"/>
  <c r="L331" i="54022"/>
  <c r="L330" i="54022"/>
  <c r="L329" i="54022"/>
  <c r="L328" i="54022"/>
  <c r="L327" i="54022"/>
  <c r="L326" i="54022"/>
  <c r="L325" i="54022"/>
  <c r="L324" i="54022"/>
  <c r="L323" i="54022"/>
  <c r="L322" i="54022"/>
  <c r="L320" i="54022"/>
  <c r="L319" i="54022"/>
  <c r="L317" i="54022"/>
  <c r="J333" i="54022"/>
  <c r="J322" i="54022"/>
  <c r="J317" i="54022"/>
  <c r="J316" i="54022"/>
  <c r="J315" i="54022"/>
  <c r="H337" i="54022"/>
  <c r="H330" i="54022"/>
  <c r="H329" i="54022"/>
  <c r="H328" i="54022"/>
  <c r="H325" i="54022"/>
  <c r="H323" i="54022"/>
  <c r="H322" i="54022"/>
  <c r="H321" i="54022"/>
  <c r="H320" i="54022"/>
  <c r="H317" i="54022"/>
  <c r="H316" i="54022"/>
  <c r="H315" i="54022"/>
  <c r="H314" i="54022"/>
  <c r="F339" i="54022"/>
  <c r="F338" i="54022"/>
  <c r="F337" i="54022"/>
  <c r="F336" i="54022"/>
  <c r="F333" i="54022"/>
  <c r="F329" i="54022"/>
  <c r="F325" i="54022"/>
  <c r="F323" i="54022"/>
  <c r="F322" i="54022"/>
  <c r="F317" i="54022"/>
  <c r="F316" i="54022"/>
  <c r="F315" i="54022"/>
  <c r="V303" i="54022"/>
  <c r="V302" i="54022"/>
  <c r="V301" i="54022"/>
  <c r="V300" i="54022"/>
  <c r="V299" i="54022"/>
  <c r="V298" i="54022"/>
  <c r="V297" i="54022"/>
  <c r="V296" i="54022"/>
  <c r="V295" i="54022"/>
  <c r="V294" i="54022"/>
  <c r="V290" i="54022"/>
  <c r="V289" i="54022"/>
  <c r="V284" i="54022"/>
  <c r="V283" i="54022"/>
  <c r="V279" i="54022"/>
  <c r="T303" i="54022"/>
  <c r="T302" i="54022"/>
  <c r="T301" i="54022"/>
  <c r="T300" i="54022"/>
  <c r="T299" i="54022"/>
  <c r="T298" i="54022"/>
  <c r="T297" i="54022"/>
  <c r="T296" i="54022"/>
  <c r="T295" i="54022"/>
  <c r="T294" i="54022"/>
  <c r="T293" i="54022"/>
  <c r="T292" i="54022"/>
  <c r="T291" i="54022"/>
  <c r="T290" i="54022"/>
  <c r="T289" i="54022"/>
  <c r="T288" i="54022"/>
  <c r="T287" i="54022"/>
  <c r="T284" i="54022"/>
  <c r="T282" i="54022"/>
  <c r="T281" i="54022"/>
  <c r="T280" i="54022"/>
  <c r="T279" i="54022"/>
  <c r="R303" i="54022"/>
  <c r="R302" i="54022"/>
  <c r="R301" i="54022"/>
  <c r="R300" i="54022"/>
  <c r="R299" i="54022"/>
  <c r="R298" i="54022"/>
  <c r="R297" i="54022"/>
  <c r="R296" i="54022"/>
  <c r="R295" i="54022"/>
  <c r="R294" i="54022"/>
  <c r="R293" i="54022"/>
  <c r="R292" i="54022"/>
  <c r="R290" i="54022"/>
  <c r="R289" i="54022"/>
  <c r="R288" i="54022"/>
  <c r="R287" i="54022"/>
  <c r="R286" i="54022"/>
  <c r="R285" i="54022"/>
  <c r="R284" i="54022"/>
  <c r="R281" i="54022"/>
  <c r="R280" i="54022"/>
  <c r="R279" i="54022"/>
  <c r="P303" i="54022"/>
  <c r="P302" i="54022"/>
  <c r="P301" i="54022"/>
  <c r="P300" i="54022"/>
  <c r="P299" i="54022"/>
  <c r="P298" i="54022"/>
  <c r="P297" i="54022"/>
  <c r="P296" i="54022"/>
  <c r="P295" i="54022"/>
  <c r="P294" i="54022"/>
  <c r="P293" i="54022"/>
  <c r="P292" i="54022"/>
  <c r="P290" i="54022"/>
  <c r="P289" i="54022"/>
  <c r="P287" i="54022"/>
  <c r="P282" i="54022"/>
  <c r="P279" i="54022"/>
  <c r="N303" i="54022"/>
  <c r="N299" i="54022"/>
  <c r="N293" i="54022"/>
  <c r="N288" i="54022"/>
  <c r="N287" i="54022"/>
  <c r="N286" i="54022"/>
  <c r="N283" i="54022"/>
  <c r="N282" i="54022"/>
  <c r="N281" i="54022"/>
  <c r="N280" i="54022"/>
  <c r="N279" i="54022"/>
  <c r="L300" i="54022"/>
  <c r="L299" i="54022"/>
  <c r="L295" i="54022"/>
  <c r="L293" i="54022"/>
  <c r="L292" i="54022"/>
  <c r="L290" i="54022"/>
  <c r="L289" i="54022"/>
  <c r="L288" i="54022"/>
  <c r="L287" i="54022"/>
  <c r="L286" i="54022"/>
  <c r="L285" i="54022"/>
  <c r="L284" i="54022"/>
  <c r="L283" i="54022"/>
  <c r="L282" i="54022"/>
  <c r="L281" i="54022"/>
  <c r="L280" i="54022"/>
  <c r="L279" i="54022"/>
  <c r="J303" i="54022"/>
  <c r="J302" i="54022"/>
  <c r="J288" i="54022"/>
  <c r="J287" i="54022"/>
  <c r="J283" i="54022"/>
  <c r="J282" i="54022"/>
  <c r="H303" i="54022"/>
  <c r="H302" i="54022"/>
  <c r="H301" i="54022"/>
  <c r="H300" i="54022"/>
  <c r="H295" i="54022"/>
  <c r="H294" i="54022"/>
  <c r="H293" i="54022"/>
  <c r="H292" i="54022"/>
  <c r="H290" i="54022"/>
  <c r="H289" i="54022"/>
  <c r="H288" i="54022"/>
  <c r="H287" i="54022"/>
  <c r="H286" i="54022"/>
  <c r="H285" i="54022"/>
  <c r="H284" i="54022"/>
  <c r="H283" i="54022"/>
  <c r="H282" i="54022"/>
  <c r="H281" i="54022"/>
  <c r="H280" i="54022"/>
  <c r="H279" i="54022"/>
  <c r="F303" i="54022"/>
  <c r="F302" i="54022"/>
  <c r="F301" i="54022"/>
  <c r="F300" i="54022"/>
  <c r="F299" i="54022"/>
  <c r="F298" i="54022"/>
  <c r="F297" i="54022"/>
  <c r="F296" i="54022"/>
  <c r="F295" i="54022"/>
  <c r="F294" i="54022"/>
  <c r="F293" i="54022"/>
  <c r="F290" i="54022"/>
  <c r="F289" i="54022"/>
  <c r="F288" i="54022"/>
  <c r="F287" i="54022"/>
  <c r="F286" i="54022"/>
  <c r="F285" i="54022"/>
  <c r="F284" i="54022"/>
  <c r="F283" i="54022"/>
  <c r="F282" i="54022"/>
  <c r="F281" i="54022"/>
  <c r="F280" i="54022"/>
  <c r="F279" i="54022"/>
  <c r="J268" i="54022"/>
  <c r="J267" i="54022"/>
  <c r="J266" i="54022"/>
  <c r="J265" i="54022"/>
  <c r="J264" i="54022"/>
  <c r="J261" i="54022"/>
  <c r="J259" i="54022"/>
  <c r="J256" i="54022"/>
  <c r="H268" i="54022"/>
  <c r="H263" i="54022"/>
  <c r="H262" i="54022"/>
  <c r="H258" i="54022"/>
  <c r="H257" i="54022"/>
  <c r="F267" i="54022"/>
  <c r="F265" i="54022"/>
  <c r="F264" i="54022"/>
  <c r="F261" i="54022"/>
  <c r="F260" i="54022"/>
  <c r="F259" i="54022"/>
  <c r="F258" i="54022"/>
  <c r="F257" i="54022"/>
  <c r="F256" i="54022"/>
  <c r="X248" i="54022"/>
  <c r="X247" i="54022"/>
  <c r="X246" i="54022"/>
  <c r="X245" i="54022"/>
  <c r="X244" i="54022"/>
  <c r="X243" i="54022"/>
  <c r="X242" i="54022"/>
  <c r="X240" i="54022"/>
  <c r="X239" i="54022"/>
  <c r="X232" i="54022"/>
  <c r="X229" i="54022"/>
  <c r="X226" i="54022"/>
  <c r="X223" i="54022"/>
  <c r="V248" i="54022"/>
  <c r="V247" i="54022"/>
  <c r="V246" i="54022"/>
  <c r="V245" i="54022"/>
  <c r="V244" i="54022"/>
  <c r="V243" i="54022"/>
  <c r="V242" i="54022"/>
  <c r="V241" i="54022"/>
  <c r="V240" i="54022"/>
  <c r="V239" i="54022"/>
  <c r="V238" i="54022"/>
  <c r="V237" i="54022"/>
  <c r="V236" i="54022"/>
  <c r="V235" i="54022"/>
  <c r="V234" i="54022"/>
  <c r="V232" i="54022"/>
  <c r="V230" i="54022"/>
  <c r="V229" i="54022"/>
  <c r="V228" i="54022"/>
  <c r="V227" i="54022"/>
  <c r="V226" i="54022"/>
  <c r="V225" i="54022"/>
  <c r="V224" i="54022"/>
  <c r="V223" i="54022"/>
  <c r="T248" i="54022"/>
  <c r="T247" i="54022"/>
  <c r="T246" i="54022"/>
  <c r="T245" i="54022"/>
  <c r="T244" i="54022"/>
  <c r="T243" i="54022"/>
  <c r="T242" i="54022"/>
  <c r="T241" i="54022"/>
  <c r="T240" i="54022"/>
  <c r="T239" i="54022"/>
  <c r="T238" i="54022"/>
  <c r="T237" i="54022"/>
  <c r="T236" i="54022"/>
  <c r="T235" i="54022"/>
  <c r="T234" i="54022"/>
  <c r="T233" i="54022"/>
  <c r="T230" i="54022"/>
  <c r="T229" i="54022"/>
  <c r="T228" i="54022"/>
  <c r="T227" i="54022"/>
  <c r="T226" i="54022"/>
  <c r="T225" i="54022"/>
  <c r="T224" i="54022"/>
  <c r="T223" i="54022"/>
  <c r="R248" i="54022"/>
  <c r="R247" i="54022"/>
  <c r="R246" i="54022"/>
  <c r="R245" i="54022"/>
  <c r="R244" i="54022"/>
  <c r="R243" i="54022"/>
  <c r="R242" i="54022"/>
  <c r="R241" i="54022"/>
  <c r="R240" i="54022"/>
  <c r="R239" i="54022"/>
  <c r="R238" i="54022"/>
  <c r="R237" i="54022"/>
  <c r="R236" i="54022"/>
  <c r="R235" i="54022"/>
  <c r="R234" i="54022"/>
  <c r="R233" i="54022"/>
  <c r="R232" i="54022"/>
  <c r="R230" i="54022"/>
  <c r="R229" i="54022"/>
  <c r="R227" i="54022"/>
  <c r="R225" i="54022"/>
  <c r="R224" i="54022"/>
  <c r="R223" i="54022"/>
  <c r="P248" i="54022"/>
  <c r="P247" i="54022"/>
  <c r="P246" i="54022"/>
  <c r="P245" i="54022"/>
  <c r="P244" i="54022"/>
  <c r="P243" i="54022"/>
  <c r="P242" i="54022"/>
  <c r="P241" i="54022"/>
  <c r="P240" i="54022"/>
  <c r="P239" i="54022"/>
  <c r="P238" i="54022"/>
  <c r="P237" i="54022"/>
  <c r="P236" i="54022"/>
  <c r="P235" i="54022"/>
  <c r="P224" i="54022"/>
  <c r="P223" i="54022"/>
  <c r="N248" i="54022"/>
  <c r="N247" i="54022"/>
  <c r="N246" i="54022"/>
  <c r="N243" i="54022"/>
  <c r="N240" i="54022"/>
  <c r="N239" i="54022"/>
  <c r="N238" i="54022"/>
  <c r="N235" i="54022"/>
  <c r="N234" i="54022"/>
  <c r="N233" i="54022"/>
  <c r="N232" i="54022"/>
  <c r="N230" i="54022"/>
  <c r="N229" i="54022"/>
  <c r="N228" i="54022"/>
  <c r="N227" i="54022"/>
  <c r="N226" i="54022"/>
  <c r="N225" i="54022"/>
  <c r="N224" i="54022"/>
  <c r="N223" i="54022"/>
  <c r="L248" i="54022"/>
  <c r="L247" i="54022"/>
  <c r="L244" i="54022"/>
  <c r="L243" i="54022"/>
  <c r="L239" i="54022"/>
  <c r="L235" i="54022"/>
  <c r="L234" i="54022"/>
  <c r="L233" i="54022"/>
  <c r="L232" i="54022"/>
  <c r="L230" i="54022"/>
  <c r="L229" i="54022"/>
  <c r="L228" i="54022"/>
  <c r="L227" i="54022"/>
  <c r="L226" i="54022"/>
  <c r="L225" i="54022"/>
  <c r="L224" i="54022"/>
  <c r="L223" i="54022"/>
  <c r="J248" i="54022"/>
  <c r="J247" i="54022"/>
  <c r="J246" i="54022"/>
  <c r="J245" i="54022"/>
  <c r="J244" i="54022"/>
  <c r="J243" i="54022"/>
  <c r="J234" i="54022"/>
  <c r="J232" i="54022"/>
  <c r="J228" i="54022"/>
  <c r="J227" i="54022"/>
  <c r="J226" i="54022"/>
  <c r="H248" i="54022"/>
  <c r="H232" i="54022"/>
  <c r="H229" i="54022"/>
  <c r="H228" i="54022"/>
  <c r="H226" i="54022"/>
  <c r="H225" i="54022"/>
  <c r="H224" i="54022"/>
  <c r="H223" i="54022"/>
  <c r="F247" i="54022"/>
  <c r="F246" i="54022"/>
  <c r="F245" i="54022"/>
  <c r="F244" i="54022"/>
  <c r="F240" i="54022"/>
  <c r="F239" i="54022"/>
  <c r="F232" i="54022"/>
  <c r="F229" i="54022"/>
  <c r="F228" i="54022"/>
  <c r="F227" i="54022"/>
  <c r="F226" i="54022"/>
  <c r="F225" i="54022"/>
  <c r="F224" i="54022"/>
  <c r="F223" i="54022"/>
  <c r="L211" i="54022"/>
  <c r="L210" i="54022"/>
  <c r="L209" i="54022"/>
  <c r="L208" i="54022"/>
  <c r="L207" i="54022"/>
  <c r="L206" i="54022"/>
  <c r="L205" i="54022"/>
  <c r="L204" i="54022"/>
  <c r="L203" i="54022"/>
  <c r="L202" i="54022"/>
  <c r="L201" i="54022"/>
  <c r="L200" i="54022"/>
  <c r="L199" i="54022"/>
  <c r="L198" i="54022"/>
  <c r="L197" i="54022"/>
  <c r="L196" i="54022"/>
  <c r="L195" i="54022"/>
  <c r="L194" i="54022"/>
  <c r="L191" i="54022"/>
  <c r="L188" i="54022"/>
  <c r="L187" i="54022"/>
  <c r="L186" i="54022"/>
  <c r="L185" i="54022"/>
  <c r="L184" i="54022"/>
  <c r="J208" i="54022"/>
  <c r="J207" i="54022"/>
  <c r="J204" i="54022"/>
  <c r="J203" i="54022"/>
  <c r="J202" i="54022"/>
  <c r="J201" i="54022"/>
  <c r="J200" i="54022"/>
  <c r="J199" i="54022"/>
  <c r="J198" i="54022"/>
  <c r="J197" i="54022"/>
  <c r="J196" i="54022"/>
  <c r="J195" i="54022"/>
  <c r="J194" i="54022"/>
  <c r="J193" i="54022"/>
  <c r="J192" i="54022"/>
  <c r="J191" i="54022"/>
  <c r="J190" i="54022"/>
  <c r="J189" i="54022"/>
  <c r="J188" i="54022"/>
  <c r="J187" i="54022"/>
  <c r="J186" i="54022"/>
  <c r="J185" i="54022"/>
  <c r="J184" i="54022"/>
  <c r="H211" i="54022"/>
  <c r="H210" i="54022"/>
  <c r="H209" i="54022"/>
  <c r="H208" i="54022"/>
  <c r="H207" i="54022"/>
  <c r="H206" i="54022"/>
  <c r="H205" i="54022"/>
  <c r="H203" i="54022"/>
  <c r="H202" i="54022"/>
  <c r="H201" i="54022"/>
  <c r="H199" i="54022"/>
  <c r="H198" i="54022"/>
  <c r="H197" i="54022"/>
  <c r="H195" i="54022"/>
  <c r="H194" i="54022"/>
  <c r="H193" i="54022"/>
  <c r="H192" i="54022"/>
  <c r="H189" i="54022"/>
  <c r="H188" i="54022"/>
  <c r="F211" i="54022"/>
  <c r="F209" i="54022"/>
  <c r="F206" i="54022"/>
  <c r="F205" i="54022"/>
  <c r="F200" i="54022"/>
  <c r="F196" i="54022"/>
  <c r="F191" i="54022"/>
  <c r="F190" i="54022"/>
  <c r="F187" i="54022"/>
  <c r="F186" i="54022"/>
  <c r="F185" i="54022"/>
  <c r="F184" i="54022"/>
  <c r="V174" i="54022"/>
  <c r="V173" i="54022"/>
  <c r="V172" i="54022"/>
  <c r="V171" i="54022"/>
  <c r="V170" i="54022"/>
  <c r="V169" i="54022"/>
  <c r="V168" i="54022"/>
  <c r="V167" i="54022"/>
  <c r="V166" i="54022"/>
  <c r="V165" i="54022"/>
  <c r="V163" i="54022"/>
  <c r="V162" i="54022"/>
  <c r="V160" i="54022"/>
  <c r="V158" i="54022"/>
  <c r="V157" i="54022"/>
  <c r="V152" i="54022"/>
  <c r="V147" i="54022"/>
  <c r="V146" i="54022"/>
  <c r="T174" i="54022"/>
  <c r="T173" i="54022"/>
  <c r="T172" i="54022"/>
  <c r="T171" i="54022"/>
  <c r="T170" i="54022"/>
  <c r="T169" i="54022"/>
  <c r="T168" i="54022"/>
  <c r="T167" i="54022"/>
  <c r="T166" i="54022"/>
  <c r="T165" i="54022"/>
  <c r="T164" i="54022"/>
  <c r="T163" i="54022"/>
  <c r="T162" i="54022"/>
  <c r="T161" i="54022"/>
  <c r="T160" i="54022"/>
  <c r="T159" i="54022"/>
  <c r="T158" i="54022"/>
  <c r="T156" i="54022"/>
  <c r="T153" i="54022"/>
  <c r="T152" i="54022"/>
  <c r="T151" i="54022"/>
  <c r="T150" i="54022"/>
  <c r="T149" i="54022"/>
  <c r="T148" i="54022"/>
  <c r="T147" i="54022"/>
  <c r="T146" i="54022"/>
  <c r="R174" i="54022"/>
  <c r="R173" i="54022"/>
  <c r="R172" i="54022"/>
  <c r="R171" i="54022"/>
  <c r="R170" i="54022"/>
  <c r="R169" i="54022"/>
  <c r="R168" i="54022"/>
  <c r="R167" i="54022"/>
  <c r="R166" i="54022"/>
  <c r="R165" i="54022"/>
  <c r="R164" i="54022"/>
  <c r="R163" i="54022"/>
  <c r="R162" i="54022"/>
  <c r="R161" i="54022"/>
  <c r="R160" i="54022"/>
  <c r="R159" i="54022"/>
  <c r="R158" i="54022"/>
  <c r="R157" i="54022"/>
  <c r="R154" i="54022"/>
  <c r="R153" i="54022"/>
  <c r="R151" i="54022"/>
  <c r="R149" i="54022"/>
  <c r="R148" i="54022"/>
  <c r="R147" i="54022"/>
  <c r="R146" i="54022"/>
  <c r="P174" i="54022"/>
  <c r="P173" i="54022"/>
  <c r="P172" i="54022"/>
  <c r="P171" i="54022"/>
  <c r="P170" i="54022"/>
  <c r="P169" i="54022"/>
  <c r="P168" i="54022"/>
  <c r="P167" i="54022"/>
  <c r="P166" i="54022"/>
  <c r="P165" i="54022"/>
  <c r="P164" i="54022"/>
  <c r="P163" i="54022"/>
  <c r="P162" i="54022"/>
  <c r="P161" i="54022"/>
  <c r="P160" i="54022"/>
  <c r="P158" i="54022"/>
  <c r="P157" i="54022"/>
  <c r="P153" i="54022"/>
  <c r="P152" i="54022"/>
  <c r="P148" i="54022"/>
  <c r="N174" i="54022"/>
  <c r="N173" i="54022"/>
  <c r="N172" i="54022"/>
  <c r="N171" i="54022"/>
  <c r="N170" i="54022"/>
  <c r="N169" i="54022"/>
  <c r="N168" i="54022"/>
  <c r="N167" i="54022"/>
  <c r="N166" i="54022"/>
  <c r="N165" i="54022"/>
  <c r="N162" i="54022"/>
  <c r="N161" i="54022"/>
  <c r="N160" i="54022"/>
  <c r="N157" i="54022"/>
  <c r="N156" i="54022"/>
  <c r="N155" i="54022"/>
  <c r="N154" i="54022"/>
  <c r="N153" i="54022"/>
  <c r="N152" i="54022"/>
  <c r="N151" i="54022"/>
  <c r="N150" i="54022"/>
  <c r="N149" i="54022"/>
  <c r="N148" i="54022"/>
  <c r="N147" i="54022"/>
  <c r="N146" i="54022"/>
  <c r="L174" i="54022"/>
  <c r="L173" i="54022"/>
  <c r="L172" i="54022"/>
  <c r="L171" i="54022"/>
  <c r="L170" i="54022"/>
  <c r="L166" i="54022"/>
  <c r="L162" i="54022"/>
  <c r="L160" i="54022"/>
  <c r="L157" i="54022"/>
  <c r="L156" i="54022"/>
  <c r="L155" i="54022"/>
  <c r="L154" i="54022"/>
  <c r="L153" i="54022"/>
  <c r="L152" i="54022"/>
  <c r="L151" i="54022"/>
  <c r="L150" i="54022"/>
  <c r="L149" i="54022"/>
  <c r="L148" i="54022"/>
  <c r="L147" i="54022"/>
  <c r="L146" i="54022"/>
  <c r="J174" i="54022"/>
  <c r="J173" i="54022"/>
  <c r="J172" i="54022"/>
  <c r="J171" i="54022"/>
  <c r="J170" i="54022"/>
  <c r="J169" i="54022"/>
  <c r="J168" i="54022"/>
  <c r="J167" i="54022"/>
  <c r="J165" i="54022"/>
  <c r="J164" i="54022"/>
  <c r="J163" i="54022"/>
  <c r="J162" i="54022"/>
  <c r="J152" i="54022"/>
  <c r="J151" i="54022"/>
  <c r="J150" i="54022"/>
  <c r="J148" i="54022"/>
  <c r="J147" i="54022"/>
  <c r="J146" i="54022"/>
  <c r="H173" i="54022"/>
  <c r="H162" i="54022"/>
  <c r="H153" i="54022"/>
  <c r="H152" i="54022"/>
  <c r="H151" i="54022"/>
  <c r="H148" i="54022"/>
  <c r="H147" i="54022"/>
  <c r="H146" i="54022"/>
  <c r="F174" i="54022"/>
  <c r="F167" i="54022"/>
  <c r="F163" i="54022"/>
  <c r="F157" i="54022"/>
  <c r="F153" i="54022"/>
  <c r="F152" i="54022"/>
  <c r="F151" i="54022"/>
  <c r="F148" i="54022"/>
  <c r="F147" i="54022"/>
  <c r="F146" i="54022"/>
  <c r="X131" i="54022"/>
  <c r="X130" i="54022"/>
  <c r="X128" i="54022"/>
  <c r="X127" i="54022"/>
  <c r="X126" i="54022"/>
  <c r="X125" i="54022"/>
  <c r="X124" i="54022"/>
  <c r="X123" i="54022"/>
  <c r="X122" i="54022"/>
  <c r="X121" i="54022"/>
  <c r="X120" i="54022"/>
  <c r="X119" i="54022"/>
  <c r="X118" i="54022"/>
  <c r="X117" i="54022"/>
  <c r="X116" i="54022"/>
  <c r="X115" i="54022"/>
  <c r="X114" i="54022"/>
  <c r="X113" i="54022"/>
  <c r="X112" i="54022"/>
  <c r="X111" i="54022"/>
  <c r="X110" i="54022"/>
  <c r="X109" i="54022"/>
  <c r="X108" i="54022"/>
  <c r="X107" i="54022"/>
  <c r="X106" i="54022"/>
  <c r="X105" i="54022"/>
  <c r="X104" i="54022"/>
  <c r="X103" i="54022"/>
  <c r="X101" i="54022"/>
  <c r="X97" i="54022"/>
  <c r="X96" i="54022"/>
  <c r="X95" i="54022"/>
  <c r="X93" i="54022"/>
  <c r="V133" i="54022"/>
  <c r="V132" i="54022"/>
  <c r="V131" i="54022"/>
  <c r="V130" i="54022"/>
  <c r="V129" i="54022"/>
  <c r="V128" i="54022"/>
  <c r="V126" i="54022"/>
  <c r="V124" i="54022"/>
  <c r="V123" i="54022"/>
  <c r="V121" i="54022"/>
  <c r="V120" i="54022"/>
  <c r="V119" i="54022"/>
  <c r="V118" i="54022"/>
  <c r="V115" i="54022"/>
  <c r="V114" i="54022"/>
  <c r="V113" i="54022"/>
  <c r="V112" i="54022"/>
  <c r="V111" i="54022"/>
  <c r="V110" i="54022"/>
  <c r="V107" i="54022"/>
  <c r="V106" i="54022"/>
  <c r="V105" i="54022"/>
  <c r="V104" i="54022"/>
  <c r="V102" i="54022"/>
  <c r="V101" i="54022"/>
  <c r="V100" i="54022"/>
  <c r="V99" i="54022"/>
  <c r="V98" i="54022"/>
  <c r="V97" i="54022"/>
  <c r="V96" i="54022"/>
  <c r="V95" i="54022"/>
  <c r="V94" i="54022"/>
  <c r="V93" i="54022"/>
  <c r="T133" i="54022"/>
  <c r="T132" i="54022"/>
  <c r="T129" i="54022"/>
  <c r="T127" i="54022"/>
  <c r="T125" i="54022"/>
  <c r="T122" i="54022"/>
  <c r="T117" i="54022"/>
  <c r="T116" i="54022"/>
  <c r="T109" i="54022"/>
  <c r="T108" i="54022"/>
  <c r="T103" i="54022"/>
  <c r="T102" i="54022"/>
  <c r="T100" i="54022"/>
  <c r="T99" i="54022"/>
  <c r="T98" i="54022"/>
  <c r="T94" i="54022"/>
  <c r="L133" i="54022"/>
  <c r="L132" i="54022"/>
  <c r="L131" i="54022"/>
  <c r="L130" i="54022"/>
  <c r="L129" i="54022"/>
  <c r="L128" i="54022"/>
  <c r="L127" i="54022"/>
  <c r="L126" i="54022"/>
  <c r="L125" i="54022"/>
  <c r="L124" i="54022"/>
  <c r="L123" i="54022"/>
  <c r="L122" i="54022"/>
  <c r="L121" i="54022"/>
  <c r="L120" i="54022"/>
  <c r="L119" i="54022"/>
  <c r="L118" i="54022"/>
  <c r="L117" i="54022"/>
  <c r="L116" i="54022"/>
  <c r="L115" i="54022"/>
  <c r="L114" i="54022"/>
  <c r="L113" i="54022"/>
  <c r="L112" i="54022"/>
  <c r="L111" i="54022"/>
  <c r="L110" i="54022"/>
  <c r="L109" i="54022"/>
  <c r="L108" i="54022"/>
  <c r="L107" i="54022"/>
  <c r="L106" i="54022"/>
  <c r="L105" i="54022"/>
  <c r="L104" i="54022"/>
  <c r="L103" i="54022"/>
  <c r="L102" i="54022"/>
  <c r="L101" i="54022"/>
  <c r="L100" i="54022"/>
  <c r="L99" i="54022"/>
  <c r="L98" i="54022"/>
  <c r="L97" i="54022"/>
  <c r="L93" i="54022"/>
  <c r="J133" i="54022"/>
  <c r="J132" i="54022"/>
  <c r="J131" i="54022"/>
  <c r="J130" i="54022"/>
  <c r="J129" i="54022"/>
  <c r="J128" i="54022"/>
  <c r="J127" i="54022"/>
  <c r="J126" i="54022"/>
  <c r="J125" i="54022"/>
  <c r="J124" i="54022"/>
  <c r="J123" i="54022"/>
  <c r="J122" i="54022"/>
  <c r="J121" i="54022"/>
  <c r="J120" i="54022"/>
  <c r="J119" i="54022"/>
  <c r="J118" i="54022"/>
  <c r="J117" i="54022"/>
  <c r="J116" i="54022"/>
  <c r="J115" i="54022"/>
  <c r="J114" i="54022"/>
  <c r="J110" i="54022"/>
  <c r="J109" i="54022"/>
  <c r="J107" i="54022"/>
  <c r="J106" i="54022"/>
  <c r="J105" i="54022"/>
  <c r="J104" i="54022"/>
  <c r="J103" i="54022"/>
  <c r="J96" i="54022"/>
  <c r="J95" i="54022"/>
  <c r="J94" i="54022"/>
  <c r="J93" i="54022"/>
  <c r="H132" i="54022"/>
  <c r="H131" i="54022"/>
  <c r="H130" i="54022"/>
  <c r="H129" i="54022"/>
  <c r="H128" i="54022"/>
  <c r="H126" i="54022"/>
  <c r="H125" i="54022"/>
  <c r="H124" i="54022"/>
  <c r="H123" i="54022"/>
  <c r="H121" i="54022"/>
  <c r="H120" i="54022"/>
  <c r="H119" i="54022"/>
  <c r="H118" i="54022"/>
  <c r="H117" i="54022"/>
  <c r="H113" i="54022"/>
  <c r="H112" i="54022"/>
  <c r="H111" i="54022"/>
  <c r="H110" i="54022"/>
  <c r="H109" i="54022"/>
  <c r="H108" i="54022"/>
  <c r="H106" i="54022"/>
  <c r="H104" i="54022"/>
  <c r="H102" i="54022"/>
  <c r="H101" i="54022"/>
  <c r="H100" i="54022"/>
  <c r="H99" i="54022"/>
  <c r="H98" i="54022"/>
  <c r="H97" i="54022"/>
  <c r="H96" i="54022"/>
  <c r="H95" i="54022"/>
  <c r="H94" i="54022"/>
  <c r="F133" i="54022"/>
  <c r="F127" i="54022"/>
  <c r="F122" i="54022"/>
  <c r="F116" i="54022"/>
  <c r="F115" i="54022"/>
  <c r="F114" i="54022"/>
  <c r="F113" i="54022"/>
  <c r="F112" i="54022"/>
  <c r="F111" i="54022"/>
  <c r="F108" i="54022"/>
  <c r="F107" i="54022"/>
  <c r="F105" i="54022"/>
  <c r="F103" i="54022"/>
  <c r="F102" i="54022"/>
  <c r="F101" i="54022"/>
  <c r="F100" i="54022"/>
  <c r="F99" i="54022"/>
  <c r="F98" i="54022"/>
  <c r="F97" i="54022"/>
  <c r="F96" i="54022"/>
  <c r="F95" i="54022"/>
  <c r="F94" i="54022"/>
  <c r="F93" i="54022"/>
  <c r="T83" i="54022"/>
  <c r="T82" i="54022"/>
  <c r="T81" i="54022"/>
  <c r="T80" i="54022"/>
  <c r="T79" i="54022"/>
  <c r="T78" i="54022"/>
  <c r="T77" i="54022"/>
  <c r="T76" i="54022"/>
  <c r="T75" i="54022"/>
  <c r="T74" i="54022"/>
  <c r="T73" i="54022"/>
  <c r="T72" i="54022"/>
  <c r="T71" i="54022"/>
  <c r="T70" i="54022"/>
  <c r="T69" i="54022"/>
  <c r="T68" i="54022"/>
  <c r="T67" i="54022"/>
  <c r="T66" i="54022"/>
  <c r="T65" i="54022"/>
  <c r="T64" i="54022"/>
  <c r="T63" i="54022"/>
  <c r="T62" i="54022"/>
  <c r="T61" i="54022"/>
  <c r="T60" i="54022"/>
  <c r="T56" i="54022"/>
  <c r="T55" i="54022"/>
  <c r="T54" i="54022"/>
  <c r="T51" i="54022"/>
  <c r="R83" i="54022"/>
  <c r="R82" i="54022"/>
  <c r="R81" i="54022"/>
  <c r="R80" i="54022"/>
  <c r="R79" i="54022"/>
  <c r="R78" i="54022"/>
  <c r="R77" i="54022"/>
  <c r="R76" i="54022"/>
  <c r="R75" i="54022"/>
  <c r="R74" i="54022"/>
  <c r="R73" i="54022"/>
  <c r="R72" i="54022"/>
  <c r="R71" i="54022"/>
  <c r="R70" i="54022"/>
  <c r="R69" i="54022"/>
  <c r="R68" i="54022"/>
  <c r="R66" i="54022"/>
  <c r="R65" i="54022"/>
  <c r="R64" i="54022"/>
  <c r="R63" i="54022"/>
  <c r="R61" i="54022"/>
  <c r="R60" i="54022"/>
  <c r="R59" i="54022"/>
  <c r="R58" i="54022"/>
  <c r="R57" i="54022"/>
  <c r="R56" i="54022"/>
  <c r="R55" i="54022"/>
  <c r="R54" i="54022"/>
  <c r="R53" i="54022"/>
  <c r="R52" i="54022"/>
  <c r="R51" i="54022"/>
  <c r="P83" i="54022"/>
  <c r="P82" i="54022"/>
  <c r="P81" i="54022"/>
  <c r="P80" i="54022"/>
  <c r="P79" i="54022"/>
  <c r="P78" i="54022"/>
  <c r="P77" i="54022"/>
  <c r="P76" i="54022"/>
  <c r="P74" i="54022"/>
  <c r="P73" i="54022"/>
  <c r="P72" i="54022"/>
  <c r="P71" i="54022"/>
  <c r="P70" i="54022"/>
  <c r="P69" i="54022"/>
  <c r="P68" i="54022"/>
  <c r="P67" i="54022"/>
  <c r="P66" i="54022"/>
  <c r="P65" i="54022"/>
  <c r="P64" i="54022"/>
  <c r="P63" i="54022"/>
  <c r="P62" i="54022"/>
  <c r="P61" i="54022"/>
  <c r="P60" i="54022"/>
  <c r="P59" i="54022"/>
  <c r="P58" i="54022"/>
  <c r="P57" i="54022"/>
  <c r="P56" i="54022"/>
  <c r="P55" i="54022"/>
  <c r="P54" i="54022"/>
  <c r="P53" i="54022"/>
  <c r="P52" i="54022"/>
  <c r="P51" i="54022"/>
  <c r="N83" i="54022"/>
  <c r="N82" i="54022"/>
  <c r="N81" i="54022"/>
  <c r="N79" i="54022"/>
  <c r="N78" i="54022"/>
  <c r="N77" i="54022"/>
  <c r="N76" i="54022"/>
  <c r="N75" i="54022"/>
  <c r="N74" i="54022"/>
  <c r="N72" i="54022"/>
  <c r="N70" i="54022"/>
  <c r="N69" i="54022"/>
  <c r="N68" i="54022"/>
  <c r="N66" i="54022"/>
  <c r="N65" i="54022"/>
  <c r="N64" i="54022"/>
  <c r="N63" i="54022"/>
  <c r="N62" i="54022"/>
  <c r="N61" i="54022"/>
  <c r="N60" i="54022"/>
  <c r="N59" i="54022"/>
  <c r="N58" i="54022"/>
  <c r="N57" i="54022"/>
  <c r="N56" i="54022"/>
  <c r="N55" i="54022"/>
  <c r="N54" i="54022"/>
  <c r="N53" i="54022"/>
  <c r="N52" i="54022"/>
  <c r="N51" i="54022"/>
  <c r="L83" i="54022"/>
  <c r="L82" i="54022"/>
  <c r="L81" i="54022"/>
  <c r="L80" i="54022"/>
  <c r="L79" i="54022"/>
  <c r="L78" i="54022"/>
  <c r="L77" i="54022"/>
  <c r="L76" i="54022"/>
  <c r="L75" i="54022"/>
  <c r="L74" i="54022"/>
  <c r="L72" i="54022"/>
  <c r="L70" i="54022"/>
  <c r="L69" i="54022"/>
  <c r="L68" i="54022"/>
  <c r="L64" i="54022"/>
  <c r="L63" i="54022"/>
  <c r="L62" i="54022"/>
  <c r="L61" i="54022"/>
  <c r="L60" i="54022"/>
  <c r="L59" i="54022"/>
  <c r="L58" i="54022"/>
  <c r="L55" i="54022"/>
  <c r="L54" i="54022"/>
  <c r="L53" i="54022"/>
  <c r="L52" i="54022"/>
  <c r="L51" i="54022"/>
  <c r="J82" i="54022"/>
  <c r="J79" i="54022"/>
  <c r="J78" i="54022"/>
  <c r="J74" i="54022"/>
  <c r="J69" i="54022"/>
  <c r="J64" i="54022"/>
  <c r="J63" i="54022"/>
  <c r="J57" i="54022"/>
  <c r="J56" i="54022"/>
  <c r="J55" i="54022"/>
  <c r="J54" i="54022"/>
  <c r="J53" i="54022"/>
  <c r="J52" i="54022"/>
  <c r="J51" i="54022"/>
  <c r="H83" i="54022"/>
  <c r="H75" i="54022"/>
  <c r="H74" i="54022"/>
  <c r="H72" i="54022"/>
  <c r="H69" i="54022"/>
  <c r="H64" i="54022"/>
  <c r="H63" i="54022"/>
  <c r="H61" i="54022"/>
  <c r="H57" i="54022"/>
  <c r="H56" i="54022"/>
  <c r="H55" i="54022"/>
  <c r="H54" i="54022"/>
  <c r="H53" i="54022"/>
  <c r="H52" i="54022"/>
  <c r="H51" i="54022"/>
  <c r="F83" i="54022"/>
  <c r="F82" i="54022"/>
  <c r="F80" i="54022"/>
  <c r="F79" i="54022"/>
  <c r="F78" i="54022"/>
  <c r="F77" i="54022"/>
  <c r="F76" i="54022"/>
  <c r="F75" i="54022"/>
  <c r="F72" i="54022"/>
  <c r="F56" i="54022"/>
  <c r="F53" i="54022"/>
  <c r="F52" i="54022"/>
  <c r="Z41" i="54022"/>
  <c r="Z40" i="54022"/>
  <c r="Z39" i="54022"/>
  <c r="Z38" i="54022"/>
  <c r="Z37" i="54022"/>
  <c r="Z36" i="54022"/>
  <c r="Z35" i="54022"/>
  <c r="Z34" i="54022"/>
  <c r="Z33" i="54022"/>
  <c r="Z32" i="54022"/>
  <c r="Z31" i="54022"/>
  <c r="Z30" i="54022"/>
  <c r="Z29" i="54022"/>
  <c r="Z28" i="54022"/>
  <c r="Z27" i="54022"/>
  <c r="Z25" i="54022"/>
  <c r="Z24" i="54022"/>
  <c r="Z23" i="54022"/>
  <c r="Z22" i="54022"/>
  <c r="Z21" i="54022"/>
  <c r="Z20" i="54022"/>
  <c r="Z18" i="54022"/>
  <c r="Z17" i="54022"/>
  <c r="Z16" i="54022"/>
  <c r="Z15" i="54022"/>
  <c r="Z14" i="54022"/>
  <c r="Z13" i="54022"/>
  <c r="Z12" i="54022"/>
  <c r="Z11" i="54022"/>
  <c r="X41" i="54022"/>
  <c r="X40" i="54022"/>
  <c r="X39" i="54022"/>
  <c r="X38" i="54022"/>
  <c r="X37" i="54022"/>
  <c r="X36" i="54022"/>
  <c r="X35" i="54022"/>
  <c r="X34" i="54022"/>
  <c r="X33" i="54022"/>
  <c r="X32" i="54022"/>
  <c r="X31" i="54022"/>
  <c r="X30" i="54022"/>
  <c r="X29" i="54022"/>
  <c r="X28" i="54022"/>
  <c r="X27" i="54022"/>
  <c r="X25" i="54022"/>
  <c r="X24" i="54022"/>
  <c r="X23" i="54022"/>
  <c r="X22" i="54022"/>
  <c r="X21" i="54022"/>
  <c r="X20" i="54022"/>
  <c r="X18" i="54022"/>
  <c r="X17" i="54022"/>
  <c r="X16" i="54022"/>
  <c r="X15" i="54022"/>
  <c r="X14" i="54022"/>
  <c r="X13" i="54022"/>
  <c r="X12" i="54022"/>
  <c r="X11" i="54022"/>
  <c r="V40" i="54022"/>
  <c r="V39" i="54022"/>
  <c r="V38" i="54022"/>
  <c r="V36" i="54022"/>
  <c r="V35" i="54022"/>
  <c r="V32" i="54022"/>
  <c r="V31" i="54022"/>
  <c r="V30" i="54022"/>
  <c r="V28" i="54022"/>
  <c r="V27" i="54022"/>
  <c r="V25" i="54022"/>
  <c r="V24" i="54022"/>
  <c r="V23" i="54022"/>
  <c r="V21" i="54022"/>
  <c r="V18" i="54022"/>
  <c r="V17" i="54022"/>
  <c r="V16" i="54022"/>
  <c r="V15" i="54022"/>
  <c r="V13" i="54022"/>
  <c r="V12" i="54022"/>
  <c r="V11" i="54022"/>
  <c r="T37" i="54022"/>
  <c r="T35" i="54022"/>
  <c r="T32" i="54022"/>
  <c r="T31" i="54022"/>
  <c r="T30" i="54022"/>
  <c r="T28" i="54022"/>
  <c r="T24" i="54022"/>
  <c r="T23" i="54022"/>
  <c r="T21" i="54022"/>
  <c r="T18" i="54022"/>
  <c r="T17" i="54022"/>
  <c r="T16" i="54022"/>
  <c r="T15" i="54022"/>
  <c r="T13" i="54022"/>
  <c r="T12" i="54022"/>
  <c r="T11" i="54022"/>
  <c r="R41" i="54022"/>
  <c r="R40" i="54022"/>
  <c r="R39" i="54022"/>
  <c r="R38" i="54022"/>
  <c r="R37" i="54022"/>
  <c r="J33" i="54022"/>
  <c r="J30" i="54022"/>
  <c r="J29" i="54022"/>
  <c r="J28" i="54022"/>
  <c r="J27" i="54022"/>
  <c r="J25" i="54022"/>
  <c r="J24" i="54022"/>
  <c r="J23" i="54022"/>
  <c r="J21" i="54022"/>
  <c r="J20" i="54022"/>
  <c r="J19" i="54022"/>
  <c r="J18" i="54022"/>
  <c r="J17" i="54022"/>
  <c r="J16" i="54022"/>
  <c r="J15" i="54022"/>
  <c r="J14" i="54022"/>
  <c r="J13" i="54022"/>
  <c r="J12" i="54022"/>
  <c r="J11" i="54022"/>
  <c r="H34" i="54022"/>
  <c r="H32" i="54022"/>
  <c r="H31" i="54022"/>
  <c r="H29" i="54022"/>
  <c r="H28" i="54022"/>
  <c r="H26" i="54022"/>
  <c r="H25" i="54022"/>
  <c r="H22" i="54022"/>
  <c r="H21" i="54022"/>
  <c r="H20" i="54022"/>
  <c r="H19" i="54022"/>
  <c r="H17" i="54022"/>
  <c r="H16" i="54022"/>
  <c r="H15" i="54022"/>
  <c r="H14" i="54022"/>
  <c r="H13" i="54022"/>
  <c r="H12" i="54022"/>
  <c r="H11" i="54022"/>
  <c r="F34" i="54022"/>
  <c r="F33" i="54022"/>
  <c r="F32" i="54022"/>
  <c r="F31" i="54022"/>
  <c r="F26" i="54022"/>
  <c r="F23" i="54022"/>
  <c r="F18" i="54022"/>
  <c r="S1236" i="54022"/>
  <c r="S1235" i="54022"/>
  <c r="S1234" i="54022"/>
  <c r="S1233" i="54022"/>
  <c r="S1232" i="54022"/>
  <c r="Q1236" i="54022"/>
  <c r="Q1235" i="54022"/>
  <c r="Q1234" i="54022"/>
  <c r="Q1233" i="54022"/>
  <c r="Q1232" i="54022"/>
  <c r="O1236" i="54022"/>
  <c r="O1235" i="54022"/>
  <c r="O1234" i="54022"/>
  <c r="O1233" i="54022"/>
  <c r="O1232" i="54022"/>
  <c r="M1236" i="54022"/>
  <c r="M1235" i="54022"/>
  <c r="M1234" i="54022"/>
  <c r="M1233" i="54022"/>
  <c r="M1232" i="54022"/>
  <c r="K1236" i="54022"/>
  <c r="K1235" i="54022"/>
  <c r="K1234" i="54022"/>
  <c r="K1233" i="54022"/>
  <c r="K1232" i="54022"/>
  <c r="I1236" i="54022"/>
  <c r="I1235" i="54022"/>
  <c r="I1234" i="54022"/>
  <c r="I1233" i="54022"/>
  <c r="I1232" i="54022"/>
  <c r="G1236" i="54022"/>
  <c r="G1235" i="54022"/>
  <c r="G1234" i="54022"/>
  <c r="G1233" i="54022"/>
  <c r="G1232" i="54022"/>
  <c r="O822" i="54022"/>
  <c r="O821" i="54022"/>
  <c r="O820" i="54022"/>
  <c r="O819" i="54022"/>
  <c r="O818" i="54022"/>
  <c r="O817" i="54022"/>
  <c r="O816" i="54022"/>
  <c r="O815" i="54022"/>
  <c r="O814" i="54022"/>
  <c r="O813" i="54022"/>
  <c r="O812" i="54022"/>
  <c r="O811" i="54022"/>
  <c r="O810" i="54022"/>
  <c r="O809" i="54022"/>
  <c r="O808" i="54022"/>
  <c r="M822" i="54022"/>
  <c r="M821" i="54022"/>
  <c r="M820" i="54022"/>
  <c r="M819" i="54022"/>
  <c r="M818" i="54022"/>
  <c r="M817" i="54022"/>
  <c r="M816" i="54022"/>
  <c r="M815" i="54022"/>
  <c r="M814" i="54022"/>
  <c r="M813" i="54022"/>
  <c r="M812" i="54022"/>
  <c r="M811" i="54022"/>
  <c r="M810" i="54022"/>
  <c r="M809" i="54022"/>
  <c r="M808" i="54022"/>
  <c r="K822" i="54022"/>
  <c r="K821" i="54022"/>
  <c r="K820" i="54022"/>
  <c r="K819" i="54022"/>
  <c r="K818" i="54022"/>
  <c r="K817" i="54022"/>
  <c r="K816" i="54022"/>
  <c r="K815" i="54022"/>
  <c r="K814" i="54022"/>
  <c r="K813" i="54022"/>
  <c r="K812" i="54022"/>
  <c r="K811" i="54022"/>
  <c r="K810" i="54022"/>
  <c r="K809" i="54022"/>
  <c r="K808" i="54022"/>
  <c r="I822" i="54022"/>
  <c r="I821" i="54022"/>
  <c r="I820" i="54022"/>
  <c r="I819" i="54022"/>
  <c r="I818" i="54022"/>
  <c r="I817" i="54022"/>
  <c r="I816" i="54022"/>
  <c r="I815" i="54022"/>
  <c r="I814" i="54022"/>
  <c r="I813" i="54022"/>
  <c r="I812" i="54022"/>
  <c r="I811" i="54022"/>
  <c r="I810" i="54022"/>
  <c r="I809" i="54022"/>
  <c r="I808" i="54022"/>
  <c r="G822" i="54022"/>
  <c r="G821" i="54022"/>
  <c r="G820" i="54022"/>
  <c r="G819" i="54022"/>
  <c r="G818" i="54022"/>
  <c r="G817" i="54022"/>
  <c r="G816" i="54022"/>
  <c r="G815" i="54022"/>
  <c r="G814" i="54022"/>
  <c r="G813" i="54022"/>
  <c r="G812" i="54022"/>
  <c r="G811" i="54022"/>
  <c r="G810" i="54022"/>
  <c r="G809" i="54022"/>
  <c r="G808" i="54022"/>
  <c r="S802" i="54022"/>
  <c r="S801" i="54022"/>
  <c r="S800" i="54022"/>
  <c r="S799" i="54022"/>
  <c r="S798" i="54022"/>
  <c r="S797" i="54022"/>
  <c r="S796" i="54022"/>
  <c r="S795" i="54022"/>
  <c r="S794" i="54022"/>
  <c r="S793" i="54022"/>
  <c r="S792" i="54022"/>
  <c r="S791" i="54022"/>
  <c r="S790" i="54022"/>
  <c r="S789" i="54022"/>
  <c r="S788" i="54022"/>
  <c r="S787" i="54022"/>
  <c r="S786" i="54022"/>
  <c r="S785" i="54022"/>
  <c r="S784" i="54022"/>
  <c r="S783" i="54022"/>
  <c r="S782" i="54022"/>
  <c r="S781" i="54022"/>
  <c r="Q802" i="54022"/>
  <c r="Q801" i="54022"/>
  <c r="Q800" i="54022"/>
  <c r="Q799" i="54022"/>
  <c r="Q798" i="54022"/>
  <c r="Q797" i="54022"/>
  <c r="Q796" i="54022"/>
  <c r="Q795" i="54022"/>
  <c r="Q794" i="54022"/>
  <c r="Q793" i="54022"/>
  <c r="Q792" i="54022"/>
  <c r="Q791" i="54022"/>
  <c r="Q790" i="54022"/>
  <c r="Q789" i="54022"/>
  <c r="Q788" i="54022"/>
  <c r="Q787" i="54022"/>
  <c r="Q786" i="54022"/>
  <c r="Q785" i="54022"/>
  <c r="Q784" i="54022"/>
  <c r="Q783" i="54022"/>
  <c r="Q782" i="54022"/>
  <c r="Q781" i="54022"/>
  <c r="O802" i="54022"/>
  <c r="O801" i="54022"/>
  <c r="O800" i="54022"/>
  <c r="O799" i="54022"/>
  <c r="O798" i="54022"/>
  <c r="O797" i="54022"/>
  <c r="O796" i="54022"/>
  <c r="O795" i="54022"/>
  <c r="O794" i="54022"/>
  <c r="O793" i="54022"/>
  <c r="O792" i="54022"/>
  <c r="O791" i="54022"/>
  <c r="O790" i="54022"/>
  <c r="O789" i="54022"/>
  <c r="O788" i="54022"/>
  <c r="O787" i="54022"/>
  <c r="O786" i="54022"/>
  <c r="O785" i="54022"/>
  <c r="O784" i="54022"/>
  <c r="O783" i="54022"/>
  <c r="O782" i="54022"/>
  <c r="O781" i="54022"/>
  <c r="M802" i="54022"/>
  <c r="M801" i="54022"/>
  <c r="M800" i="54022"/>
  <c r="M799" i="54022"/>
  <c r="M798" i="54022"/>
  <c r="M797" i="54022"/>
  <c r="M796" i="54022"/>
  <c r="M795" i="54022"/>
  <c r="M794" i="54022"/>
  <c r="M793" i="54022"/>
  <c r="M792" i="54022"/>
  <c r="M791" i="54022"/>
  <c r="M790" i="54022"/>
  <c r="M789" i="54022"/>
  <c r="M788" i="54022"/>
  <c r="M787" i="54022"/>
  <c r="M786" i="54022"/>
  <c r="M785" i="54022"/>
  <c r="M784" i="54022"/>
  <c r="M783" i="54022"/>
  <c r="M782" i="54022"/>
  <c r="M781" i="54022"/>
  <c r="K802" i="54022"/>
  <c r="K801" i="54022"/>
  <c r="K800" i="54022"/>
  <c r="K799" i="54022"/>
  <c r="K798" i="54022"/>
  <c r="K797" i="54022"/>
  <c r="K796" i="54022"/>
  <c r="K795" i="54022"/>
  <c r="K794" i="54022"/>
  <c r="K793" i="54022"/>
  <c r="K792" i="54022"/>
  <c r="K791" i="54022"/>
  <c r="K790" i="54022"/>
  <c r="K789" i="54022"/>
  <c r="K788" i="54022"/>
  <c r="K787" i="54022"/>
  <c r="K786" i="54022"/>
  <c r="K785" i="54022"/>
  <c r="K784" i="54022"/>
  <c r="K783" i="54022"/>
  <c r="K782" i="54022"/>
  <c r="K781" i="54022"/>
  <c r="I802" i="54022"/>
  <c r="I801" i="54022"/>
  <c r="I800" i="54022"/>
  <c r="I799" i="54022"/>
  <c r="I798" i="54022"/>
  <c r="I797" i="54022"/>
  <c r="I796" i="54022"/>
  <c r="I795" i="54022"/>
  <c r="I794" i="54022"/>
  <c r="I793" i="54022"/>
  <c r="I792" i="54022"/>
  <c r="I791" i="54022"/>
  <c r="I790" i="54022"/>
  <c r="I789" i="54022"/>
  <c r="I788" i="54022"/>
  <c r="I787" i="54022"/>
  <c r="I786" i="54022"/>
  <c r="I785" i="54022"/>
  <c r="I784" i="54022"/>
  <c r="I783" i="54022"/>
  <c r="I782" i="54022"/>
  <c r="I781" i="54022"/>
  <c r="G802" i="54022"/>
  <c r="G801" i="54022"/>
  <c r="G800" i="54022"/>
  <c r="G799" i="54022"/>
  <c r="G798" i="54022"/>
  <c r="G797" i="54022"/>
  <c r="G796" i="54022"/>
  <c r="G795" i="54022"/>
  <c r="G794" i="54022"/>
  <c r="G793" i="54022"/>
  <c r="G792" i="54022"/>
  <c r="G791" i="54022"/>
  <c r="G790" i="54022"/>
  <c r="G789" i="54022"/>
  <c r="G788" i="54022"/>
  <c r="G787" i="54022"/>
  <c r="G786" i="54022"/>
  <c r="G785" i="54022"/>
  <c r="G784" i="54022"/>
  <c r="G783" i="54022"/>
  <c r="G782" i="54022"/>
  <c r="G781" i="54022"/>
  <c r="Q768" i="54022"/>
  <c r="Q767" i="54022"/>
  <c r="Q766" i="54022"/>
  <c r="Q765" i="54022"/>
  <c r="Q764" i="54022"/>
  <c r="Q763" i="54022"/>
  <c r="Q762" i="54022"/>
  <c r="Q761" i="54022"/>
  <c r="Q760" i="54022"/>
  <c r="Q759" i="54022"/>
  <c r="Q758" i="54022"/>
  <c r="Q757" i="54022"/>
  <c r="Q756" i="54022"/>
  <c r="Q755" i="54022"/>
  <c r="Q754" i="54022"/>
  <c r="Q753" i="54022"/>
  <c r="Q752" i="54022"/>
  <c r="Q751" i="54022"/>
  <c r="Q750" i="54022"/>
  <c r="Q749" i="54022"/>
  <c r="Q748" i="54022"/>
  <c r="Q747" i="54022"/>
  <c r="Q746" i="54022"/>
  <c r="Q745" i="54022"/>
  <c r="Q744" i="54022"/>
  <c r="Q743" i="54022"/>
  <c r="Q742" i="54022"/>
  <c r="Q741" i="54022"/>
  <c r="O768" i="54022"/>
  <c r="O767" i="54022"/>
  <c r="O766" i="54022"/>
  <c r="O765" i="54022"/>
  <c r="O764" i="54022"/>
  <c r="O763" i="54022"/>
  <c r="O762" i="54022"/>
  <c r="O761" i="54022"/>
  <c r="O760" i="54022"/>
  <c r="O759" i="54022"/>
  <c r="O758" i="54022"/>
  <c r="O757" i="54022"/>
  <c r="O756" i="54022"/>
  <c r="O755" i="54022"/>
  <c r="O754" i="54022"/>
  <c r="O753" i="54022"/>
  <c r="O752" i="54022"/>
  <c r="O751" i="54022"/>
  <c r="O750" i="54022"/>
  <c r="O749" i="54022"/>
  <c r="O748" i="54022"/>
  <c r="O747" i="54022"/>
  <c r="O746" i="54022"/>
  <c r="O745" i="54022"/>
  <c r="O744" i="54022"/>
  <c r="O743" i="54022"/>
  <c r="O742" i="54022"/>
  <c r="O741" i="54022"/>
  <c r="M768" i="54022"/>
  <c r="M767" i="54022"/>
  <c r="M766" i="54022"/>
  <c r="M765" i="54022"/>
  <c r="M764" i="54022"/>
  <c r="M763" i="54022"/>
  <c r="M762" i="54022"/>
  <c r="M761" i="54022"/>
  <c r="M760" i="54022"/>
  <c r="M759" i="54022"/>
  <c r="M758" i="54022"/>
  <c r="M757" i="54022"/>
  <c r="M756" i="54022"/>
  <c r="M755" i="54022"/>
  <c r="M754" i="54022"/>
  <c r="M753" i="54022"/>
  <c r="M752" i="54022"/>
  <c r="M751" i="54022"/>
  <c r="M750" i="54022"/>
  <c r="M749" i="54022"/>
  <c r="M748" i="54022"/>
  <c r="M747" i="54022"/>
  <c r="M746" i="54022"/>
  <c r="M745" i="54022"/>
  <c r="M744" i="54022"/>
  <c r="M743" i="54022"/>
  <c r="M742" i="54022"/>
  <c r="M741" i="54022"/>
  <c r="K768" i="54022"/>
  <c r="K767" i="54022"/>
  <c r="K766" i="54022"/>
  <c r="K765" i="54022"/>
  <c r="K764" i="54022"/>
  <c r="K763" i="54022"/>
  <c r="K762" i="54022"/>
  <c r="K761" i="54022"/>
  <c r="K760" i="54022"/>
  <c r="K759" i="54022"/>
  <c r="K758" i="54022"/>
  <c r="K757" i="54022"/>
  <c r="K756" i="54022"/>
  <c r="K755" i="54022"/>
  <c r="K754" i="54022"/>
  <c r="K753" i="54022"/>
  <c r="K752" i="54022"/>
  <c r="K751" i="54022"/>
  <c r="K750" i="54022"/>
  <c r="K749" i="54022"/>
  <c r="K748" i="54022"/>
  <c r="K747" i="54022"/>
  <c r="K746" i="54022"/>
  <c r="K745" i="54022"/>
  <c r="K744" i="54022"/>
  <c r="K743" i="54022"/>
  <c r="K742" i="54022"/>
  <c r="K741" i="54022"/>
  <c r="I768" i="54022"/>
  <c r="I767" i="54022"/>
  <c r="I766" i="54022"/>
  <c r="I765" i="54022"/>
  <c r="I764" i="54022"/>
  <c r="I763" i="54022"/>
  <c r="I762" i="54022"/>
  <c r="I761" i="54022"/>
  <c r="I760" i="54022"/>
  <c r="I759" i="54022"/>
  <c r="I758" i="54022"/>
  <c r="I757" i="54022"/>
  <c r="I756" i="54022"/>
  <c r="I755" i="54022"/>
  <c r="I754" i="54022"/>
  <c r="I753" i="54022"/>
  <c r="I752" i="54022"/>
  <c r="I751" i="54022"/>
  <c r="I750" i="54022"/>
  <c r="I749" i="54022"/>
  <c r="I748" i="54022"/>
  <c r="I747" i="54022"/>
  <c r="I746" i="54022"/>
  <c r="I745" i="54022"/>
  <c r="I744" i="54022"/>
  <c r="I743" i="54022"/>
  <c r="I742" i="54022"/>
  <c r="I741" i="54022"/>
  <c r="G768" i="54022"/>
  <c r="G767" i="54022"/>
  <c r="G766" i="54022"/>
  <c r="G765" i="54022"/>
  <c r="G764" i="54022"/>
  <c r="G763" i="54022"/>
  <c r="G762" i="54022"/>
  <c r="G761" i="54022"/>
  <c r="G760" i="54022"/>
  <c r="G759" i="54022"/>
  <c r="G758" i="54022"/>
  <c r="G757" i="54022"/>
  <c r="G756" i="54022"/>
  <c r="G755" i="54022"/>
  <c r="G754" i="54022"/>
  <c r="G753" i="54022"/>
  <c r="G752" i="54022"/>
  <c r="G751" i="54022"/>
  <c r="G750" i="54022"/>
  <c r="G749" i="54022"/>
  <c r="G748" i="54022"/>
  <c r="G747" i="54022"/>
  <c r="G746" i="54022"/>
  <c r="G745" i="54022"/>
  <c r="G744" i="54022"/>
  <c r="G743" i="54022"/>
  <c r="G742" i="54022"/>
  <c r="G741" i="54022"/>
  <c r="Q732" i="54022"/>
  <c r="Q731" i="54022"/>
  <c r="Q730" i="54022"/>
  <c r="Q729" i="54022"/>
  <c r="Q728" i="54022"/>
  <c r="Q727" i="54022"/>
  <c r="Q726" i="54022"/>
  <c r="Q725" i="54022"/>
  <c r="Q724" i="54022"/>
  <c r="Q723" i="54022"/>
  <c r="Q722" i="54022"/>
  <c r="Q721" i="54022"/>
  <c r="Q720" i="54022"/>
  <c r="Q719" i="54022"/>
  <c r="Q718" i="54022"/>
  <c r="Q717" i="54022"/>
  <c r="Q716" i="54022"/>
  <c r="Q715" i="54022"/>
  <c r="Q714" i="54022"/>
  <c r="Q713" i="54022"/>
  <c r="Q712" i="54022"/>
  <c r="Q711" i="54022"/>
  <c r="Q710" i="54022"/>
  <c r="Q709" i="54022"/>
  <c r="Q708" i="54022"/>
  <c r="Q707" i="54022"/>
  <c r="Q706" i="54022"/>
  <c r="Q705" i="54022"/>
  <c r="Q704" i="54022"/>
  <c r="Q703" i="54022"/>
  <c r="Q702" i="54022"/>
  <c r="Q701" i="54022"/>
  <c r="Q700" i="54022"/>
  <c r="Q699" i="54022"/>
  <c r="Q698" i="54022"/>
  <c r="Q697" i="54022"/>
  <c r="Q696" i="54022"/>
  <c r="Q695" i="54022"/>
  <c r="Q694" i="54022"/>
  <c r="Q693" i="54022"/>
  <c r="O732" i="54022"/>
  <c r="O731" i="54022"/>
  <c r="O730" i="54022"/>
  <c r="O729" i="54022"/>
  <c r="O728" i="54022"/>
  <c r="O727" i="54022"/>
  <c r="O726" i="54022"/>
  <c r="O725" i="54022"/>
  <c r="O724" i="54022"/>
  <c r="O723" i="54022"/>
  <c r="O722" i="54022"/>
  <c r="O721" i="54022"/>
  <c r="O720" i="54022"/>
  <c r="O719" i="54022"/>
  <c r="O718" i="54022"/>
  <c r="O717" i="54022"/>
  <c r="O716" i="54022"/>
  <c r="O715" i="54022"/>
  <c r="O714" i="54022"/>
  <c r="O713" i="54022"/>
  <c r="O712" i="54022"/>
  <c r="O711" i="54022"/>
  <c r="O710" i="54022"/>
  <c r="O709" i="54022"/>
  <c r="O708" i="54022"/>
  <c r="O707" i="54022"/>
  <c r="O706" i="54022"/>
  <c r="O705" i="54022"/>
  <c r="O704" i="54022"/>
  <c r="O703" i="54022"/>
  <c r="O702" i="54022"/>
  <c r="O701" i="54022"/>
  <c r="O700" i="54022"/>
  <c r="O699" i="54022"/>
  <c r="O698" i="54022"/>
  <c r="O697" i="54022"/>
  <c r="O696" i="54022"/>
  <c r="O695" i="54022"/>
  <c r="O694" i="54022"/>
  <c r="O693" i="54022"/>
  <c r="M732" i="54022"/>
  <c r="M731" i="54022"/>
  <c r="M730" i="54022"/>
  <c r="M729" i="54022"/>
  <c r="M728" i="54022"/>
  <c r="M727" i="54022"/>
  <c r="M726" i="54022"/>
  <c r="M725" i="54022"/>
  <c r="M724" i="54022"/>
  <c r="M723" i="54022"/>
  <c r="M722" i="54022"/>
  <c r="M721" i="54022"/>
  <c r="M720" i="54022"/>
  <c r="M719" i="54022"/>
  <c r="M718" i="54022"/>
  <c r="M717" i="54022"/>
  <c r="M716" i="54022"/>
  <c r="M715" i="54022"/>
  <c r="M714" i="54022"/>
  <c r="M713" i="54022"/>
  <c r="M712" i="54022"/>
  <c r="M711" i="54022"/>
  <c r="M710" i="54022"/>
  <c r="M709" i="54022"/>
  <c r="M708" i="54022"/>
  <c r="M707" i="54022"/>
  <c r="M706" i="54022"/>
  <c r="M705" i="54022"/>
  <c r="M704" i="54022"/>
  <c r="M703" i="54022"/>
  <c r="M702" i="54022"/>
  <c r="M701" i="54022"/>
  <c r="M700" i="54022"/>
  <c r="M699" i="54022"/>
  <c r="M698" i="54022"/>
  <c r="M697" i="54022"/>
  <c r="M696" i="54022"/>
  <c r="M695" i="54022"/>
  <c r="M694" i="54022"/>
  <c r="M693" i="54022"/>
  <c r="K732" i="54022"/>
  <c r="K731" i="54022"/>
  <c r="K730" i="54022"/>
  <c r="K729" i="54022"/>
  <c r="K728" i="54022"/>
  <c r="K727" i="54022"/>
  <c r="K726" i="54022"/>
  <c r="K725" i="54022"/>
  <c r="K724" i="54022"/>
  <c r="K723" i="54022"/>
  <c r="K722" i="54022"/>
  <c r="K721" i="54022"/>
  <c r="K720" i="54022"/>
  <c r="K719" i="54022"/>
  <c r="K718" i="54022"/>
  <c r="K717" i="54022"/>
  <c r="K716" i="54022"/>
  <c r="K715" i="54022"/>
  <c r="K714" i="54022"/>
  <c r="K713" i="54022"/>
  <c r="K712" i="54022"/>
  <c r="K711" i="54022"/>
  <c r="K710" i="54022"/>
  <c r="K709" i="54022"/>
  <c r="K708" i="54022"/>
  <c r="K707" i="54022"/>
  <c r="K706" i="54022"/>
  <c r="K705" i="54022"/>
  <c r="K704" i="54022"/>
  <c r="K703" i="54022"/>
  <c r="K702" i="54022"/>
  <c r="K701" i="54022"/>
  <c r="K700" i="54022"/>
  <c r="K699" i="54022"/>
  <c r="K698" i="54022"/>
  <c r="K697" i="54022"/>
  <c r="K696" i="54022"/>
  <c r="K695" i="54022"/>
  <c r="K694" i="54022"/>
  <c r="K693" i="54022"/>
  <c r="I732" i="54022"/>
  <c r="I731" i="54022"/>
  <c r="I730" i="54022"/>
  <c r="I729" i="54022"/>
  <c r="I728" i="54022"/>
  <c r="I727" i="54022"/>
  <c r="I726" i="54022"/>
  <c r="I725" i="54022"/>
  <c r="I724" i="54022"/>
  <c r="I723" i="54022"/>
  <c r="I722" i="54022"/>
  <c r="I721" i="54022"/>
  <c r="I720" i="54022"/>
  <c r="I719" i="54022"/>
  <c r="I718" i="54022"/>
  <c r="I717" i="54022"/>
  <c r="I716" i="54022"/>
  <c r="I715" i="54022"/>
  <c r="I714" i="54022"/>
  <c r="I713" i="54022"/>
  <c r="I712" i="54022"/>
  <c r="I711" i="54022"/>
  <c r="I710" i="54022"/>
  <c r="I709" i="54022"/>
  <c r="I708" i="54022"/>
  <c r="I707" i="54022"/>
  <c r="I706" i="54022"/>
  <c r="I705" i="54022"/>
  <c r="I704" i="54022"/>
  <c r="I703" i="54022"/>
  <c r="I702" i="54022"/>
  <c r="I701" i="54022"/>
  <c r="I700" i="54022"/>
  <c r="I699" i="54022"/>
  <c r="I698" i="54022"/>
  <c r="I697" i="54022"/>
  <c r="I696" i="54022"/>
  <c r="I695" i="54022"/>
  <c r="I694" i="54022"/>
  <c r="I693" i="54022"/>
  <c r="G732" i="54022"/>
  <c r="G731" i="54022"/>
  <c r="G730" i="54022"/>
  <c r="G729" i="54022"/>
  <c r="G728" i="54022"/>
  <c r="G727" i="54022"/>
  <c r="G726" i="54022"/>
  <c r="G725" i="54022"/>
  <c r="G724" i="54022"/>
  <c r="G723" i="54022"/>
  <c r="G722" i="54022"/>
  <c r="G721" i="54022"/>
  <c r="G720" i="54022"/>
  <c r="G719" i="54022"/>
  <c r="G718" i="54022"/>
  <c r="G717" i="54022"/>
  <c r="G716" i="54022"/>
  <c r="G715" i="54022"/>
  <c r="G714" i="54022"/>
  <c r="G713" i="54022"/>
  <c r="G712" i="54022"/>
  <c r="G711" i="54022"/>
  <c r="G710" i="54022"/>
  <c r="G709" i="54022"/>
  <c r="G708" i="54022"/>
  <c r="G707" i="54022"/>
  <c r="G706" i="54022"/>
  <c r="G705" i="54022"/>
  <c r="G704" i="54022"/>
  <c r="G703" i="54022"/>
  <c r="G702" i="54022"/>
  <c r="G701" i="54022"/>
  <c r="G700" i="54022"/>
  <c r="G699" i="54022"/>
  <c r="G698" i="54022"/>
  <c r="G697" i="54022"/>
  <c r="G696" i="54022"/>
  <c r="G695" i="54022"/>
  <c r="G694" i="54022"/>
  <c r="G693" i="54022"/>
  <c r="Q684" i="54022"/>
  <c r="Q683" i="54022"/>
  <c r="Q682" i="54022"/>
  <c r="Q681" i="54022"/>
  <c r="Q680" i="54022"/>
  <c r="Q679" i="54022"/>
  <c r="Q678" i="54022"/>
  <c r="Q677" i="54022"/>
  <c r="Q676" i="54022"/>
  <c r="Q675" i="54022"/>
  <c r="Q674" i="54022"/>
  <c r="Q673" i="54022"/>
  <c r="Q672" i="54022"/>
  <c r="Q671" i="54022"/>
  <c r="Q670" i="54022"/>
  <c r="Q669" i="54022"/>
  <c r="Q668" i="54022"/>
  <c r="Q667" i="54022"/>
  <c r="Q666" i="54022"/>
  <c r="Q665" i="54022"/>
  <c r="Q664" i="54022"/>
  <c r="Q663" i="54022"/>
  <c r="Q662" i="54022"/>
  <c r="Q661" i="54022"/>
  <c r="Q660" i="54022"/>
  <c r="Q659" i="54022"/>
  <c r="O684" i="54022"/>
  <c r="O683" i="54022"/>
  <c r="O682" i="54022"/>
  <c r="O681" i="54022"/>
  <c r="O680" i="54022"/>
  <c r="O679" i="54022"/>
  <c r="O678" i="54022"/>
  <c r="O677" i="54022"/>
  <c r="O676" i="54022"/>
  <c r="O675" i="54022"/>
  <c r="O674" i="54022"/>
  <c r="O673" i="54022"/>
  <c r="O672" i="54022"/>
  <c r="O671" i="54022"/>
  <c r="O670" i="54022"/>
  <c r="O669" i="54022"/>
  <c r="O668" i="54022"/>
  <c r="O667" i="54022"/>
  <c r="O666" i="54022"/>
  <c r="O665" i="54022"/>
  <c r="O664" i="54022"/>
  <c r="O663" i="54022"/>
  <c r="O662" i="54022"/>
  <c r="O661" i="54022"/>
  <c r="O660" i="54022"/>
  <c r="O659" i="54022"/>
  <c r="M684" i="54022"/>
  <c r="M683" i="54022"/>
  <c r="M682" i="54022"/>
  <c r="M681" i="54022"/>
  <c r="M680" i="54022"/>
  <c r="M679" i="54022"/>
  <c r="M678" i="54022"/>
  <c r="M677" i="54022"/>
  <c r="M676" i="54022"/>
  <c r="M675" i="54022"/>
  <c r="M674" i="54022"/>
  <c r="M673" i="54022"/>
  <c r="M672" i="54022"/>
  <c r="M671" i="54022"/>
  <c r="M670" i="54022"/>
  <c r="M669" i="54022"/>
  <c r="M668" i="54022"/>
  <c r="M667" i="54022"/>
  <c r="M666" i="54022"/>
  <c r="M665" i="54022"/>
  <c r="M664" i="54022"/>
  <c r="M663" i="54022"/>
  <c r="M662" i="54022"/>
  <c r="M661" i="54022"/>
  <c r="M660" i="54022"/>
  <c r="M659" i="54022"/>
  <c r="K684" i="54022"/>
  <c r="K683" i="54022"/>
  <c r="K682" i="54022"/>
  <c r="K681" i="54022"/>
  <c r="K680" i="54022"/>
  <c r="K679" i="54022"/>
  <c r="K678" i="54022"/>
  <c r="K677" i="54022"/>
  <c r="K676" i="54022"/>
  <c r="K675" i="54022"/>
  <c r="K674" i="54022"/>
  <c r="K673" i="54022"/>
  <c r="K672" i="54022"/>
  <c r="K671" i="54022"/>
  <c r="K670" i="54022"/>
  <c r="K669" i="54022"/>
  <c r="K668" i="54022"/>
  <c r="K667" i="54022"/>
  <c r="K666" i="54022"/>
  <c r="K665" i="54022"/>
  <c r="K664" i="54022"/>
  <c r="K663" i="54022"/>
  <c r="K662" i="54022"/>
  <c r="K661" i="54022"/>
  <c r="K660" i="54022"/>
  <c r="K659" i="54022"/>
  <c r="I684" i="54022"/>
  <c r="I683" i="54022"/>
  <c r="I682" i="54022"/>
  <c r="I681" i="54022"/>
  <c r="I680" i="54022"/>
  <c r="I679" i="54022"/>
  <c r="I678" i="54022"/>
  <c r="I677" i="54022"/>
  <c r="I676" i="54022"/>
  <c r="I675" i="54022"/>
  <c r="I674" i="54022"/>
  <c r="I673" i="54022"/>
  <c r="I672" i="54022"/>
  <c r="I671" i="54022"/>
  <c r="I670" i="54022"/>
  <c r="I669" i="54022"/>
  <c r="I668" i="54022"/>
  <c r="I667" i="54022"/>
  <c r="I666" i="54022"/>
  <c r="I665" i="54022"/>
  <c r="I664" i="54022"/>
  <c r="I663" i="54022"/>
  <c r="I662" i="54022"/>
  <c r="I661" i="54022"/>
  <c r="I660" i="54022"/>
  <c r="I659" i="54022"/>
  <c r="I648" i="54022"/>
  <c r="I647" i="54022"/>
  <c r="I646" i="54022"/>
  <c r="I645" i="54022"/>
  <c r="G648" i="54022"/>
  <c r="G647" i="54022"/>
  <c r="G646" i="54022"/>
  <c r="G645" i="54022"/>
  <c r="U636" i="54022"/>
  <c r="U635" i="54022"/>
  <c r="U634" i="54022"/>
  <c r="U633" i="54022"/>
  <c r="U632" i="54022"/>
  <c r="U631" i="54022"/>
  <c r="U630" i="54022"/>
  <c r="U629" i="54022"/>
  <c r="U628" i="54022"/>
  <c r="U627" i="54022"/>
  <c r="U626" i="54022"/>
  <c r="S636" i="54022"/>
  <c r="S635" i="54022"/>
  <c r="S634" i="54022"/>
  <c r="S633" i="54022"/>
  <c r="S632" i="54022"/>
  <c r="S631" i="54022"/>
  <c r="S630" i="54022"/>
  <c r="S629" i="54022"/>
  <c r="S628" i="54022"/>
  <c r="S627" i="54022"/>
  <c r="S626" i="54022"/>
  <c r="Q636" i="54022"/>
  <c r="Q635" i="54022"/>
  <c r="Q634" i="54022"/>
  <c r="Q633" i="54022"/>
  <c r="Q632" i="54022"/>
  <c r="Q631" i="54022"/>
  <c r="Q630" i="54022"/>
  <c r="Q629" i="54022"/>
  <c r="Q628" i="54022"/>
  <c r="Q627" i="54022"/>
  <c r="Q626" i="54022"/>
  <c r="O636" i="54022"/>
  <c r="O635" i="54022"/>
  <c r="O634" i="54022"/>
  <c r="O633" i="54022"/>
  <c r="O632" i="54022"/>
  <c r="O631" i="54022"/>
  <c r="O630" i="54022"/>
  <c r="O629" i="54022"/>
  <c r="O628" i="54022"/>
  <c r="O627" i="54022"/>
  <c r="O626" i="54022"/>
  <c r="M636" i="54022"/>
  <c r="M635" i="54022"/>
  <c r="M634" i="54022"/>
  <c r="M633" i="54022"/>
  <c r="M632" i="54022"/>
  <c r="M631" i="54022"/>
  <c r="M630" i="54022"/>
  <c r="M629" i="54022"/>
  <c r="M628" i="54022"/>
  <c r="M627" i="54022"/>
  <c r="M626" i="54022"/>
  <c r="K636" i="54022"/>
  <c r="K635" i="54022"/>
  <c r="K634" i="54022"/>
  <c r="K633" i="54022"/>
  <c r="K632" i="54022"/>
  <c r="K631" i="54022"/>
  <c r="K630" i="54022"/>
  <c r="K629" i="54022"/>
  <c r="K628" i="54022"/>
  <c r="K627" i="54022"/>
  <c r="K626" i="54022"/>
  <c r="I636" i="54022"/>
  <c r="I635" i="54022"/>
  <c r="I634" i="54022"/>
  <c r="I633" i="54022"/>
  <c r="I632" i="54022"/>
  <c r="I631" i="54022"/>
  <c r="I630" i="54022"/>
  <c r="I629" i="54022"/>
  <c r="I628" i="54022"/>
  <c r="I627" i="54022"/>
  <c r="I626" i="54022"/>
  <c r="G636" i="54022"/>
  <c r="G635" i="54022"/>
  <c r="G634" i="54022"/>
  <c r="G633" i="54022"/>
  <c r="G632" i="54022"/>
  <c r="G631" i="54022"/>
  <c r="G630" i="54022"/>
  <c r="G629" i="54022"/>
  <c r="G628" i="54022"/>
  <c r="G627" i="54022"/>
  <c r="G626" i="54022"/>
  <c r="I614" i="54022"/>
  <c r="I613" i="54022"/>
  <c r="G614" i="54022"/>
  <c r="G613" i="54022"/>
  <c r="K604" i="54022"/>
  <c r="K603" i="54022"/>
  <c r="K602" i="54022"/>
  <c r="I604" i="54022"/>
  <c r="I603" i="54022"/>
  <c r="I602" i="54022"/>
  <c r="G604" i="54022"/>
  <c r="G603" i="54022"/>
  <c r="G602" i="54022"/>
  <c r="M593" i="54022"/>
  <c r="M592" i="54022"/>
  <c r="M591" i="54022"/>
  <c r="M590" i="54022"/>
  <c r="M589" i="54022"/>
  <c r="M588" i="54022"/>
  <c r="M587" i="54022"/>
  <c r="M586" i="54022"/>
  <c r="M585" i="54022"/>
  <c r="M584" i="54022"/>
  <c r="M583" i="54022"/>
  <c r="M582" i="54022"/>
  <c r="M581" i="54022"/>
  <c r="M580" i="54022"/>
  <c r="M579" i="54022"/>
  <c r="M578" i="54022"/>
  <c r="M577" i="54022"/>
  <c r="M576" i="54022"/>
  <c r="M575" i="54022"/>
  <c r="M574" i="54022"/>
  <c r="M573" i="54022"/>
  <c r="M572" i="54022"/>
  <c r="M571" i="54022"/>
  <c r="K593" i="54022"/>
  <c r="K592" i="54022"/>
  <c r="K591" i="54022"/>
  <c r="K590" i="54022"/>
  <c r="K589" i="54022"/>
  <c r="K588" i="54022"/>
  <c r="K587" i="54022"/>
  <c r="K586" i="54022"/>
  <c r="K585" i="54022"/>
  <c r="K584" i="54022"/>
  <c r="K583" i="54022"/>
  <c r="K582" i="54022"/>
  <c r="K581" i="54022"/>
  <c r="K580" i="54022"/>
  <c r="K579" i="54022"/>
  <c r="K578" i="54022"/>
  <c r="K577" i="54022"/>
  <c r="K576" i="54022"/>
  <c r="K575" i="54022"/>
  <c r="K574" i="54022"/>
  <c r="K573" i="54022"/>
  <c r="K572" i="54022"/>
  <c r="K571" i="54022"/>
  <c r="I593" i="54022"/>
  <c r="I592" i="54022"/>
  <c r="I591" i="54022"/>
  <c r="I590" i="54022"/>
  <c r="I589" i="54022"/>
  <c r="I588" i="54022"/>
  <c r="I587" i="54022"/>
  <c r="I586" i="54022"/>
  <c r="I585" i="54022"/>
  <c r="I584" i="54022"/>
  <c r="I583" i="54022"/>
  <c r="I582" i="54022"/>
  <c r="I581" i="54022"/>
  <c r="I580" i="54022"/>
  <c r="I579" i="54022"/>
  <c r="I578" i="54022"/>
  <c r="I577" i="54022"/>
  <c r="I576" i="54022"/>
  <c r="I575" i="54022"/>
  <c r="I574" i="54022"/>
  <c r="I573" i="54022"/>
  <c r="I572" i="54022"/>
  <c r="I571" i="54022"/>
  <c r="G593" i="54022"/>
  <c r="G592" i="54022"/>
  <c r="G591" i="54022"/>
  <c r="G590" i="54022"/>
  <c r="G589" i="54022"/>
  <c r="G588" i="54022"/>
  <c r="G587" i="54022"/>
  <c r="G586" i="54022"/>
  <c r="G585" i="54022"/>
  <c r="G584" i="54022"/>
  <c r="G583" i="54022"/>
  <c r="G582" i="54022"/>
  <c r="G581" i="54022"/>
  <c r="G580" i="54022"/>
  <c r="G579" i="54022"/>
  <c r="G578" i="54022"/>
  <c r="G577" i="54022"/>
  <c r="G576" i="54022"/>
  <c r="G575" i="54022"/>
  <c r="G574" i="54022"/>
  <c r="G573" i="54022"/>
  <c r="G572" i="54022"/>
  <c r="G571" i="54022"/>
  <c r="Y559" i="54022"/>
  <c r="Y558" i="54022"/>
  <c r="Y557" i="54022"/>
  <c r="Y556" i="54022"/>
  <c r="Y555" i="54022"/>
  <c r="Y554" i="54022"/>
  <c r="Y553" i="54022"/>
  <c r="Y552" i="54022"/>
  <c r="Y551" i="54022"/>
  <c r="Y550" i="54022"/>
  <c r="Y549" i="54022"/>
  <c r="Y548" i="54022"/>
  <c r="Y547" i="54022"/>
  <c r="Y546" i="54022"/>
  <c r="Y545" i="54022"/>
  <c r="Y544" i="54022"/>
  <c r="Y543" i="54022"/>
  <c r="Y542" i="54022"/>
  <c r="Y541" i="54022"/>
  <c r="Y540" i="54022"/>
  <c r="Y539" i="54022"/>
  <c r="Y538" i="54022"/>
  <c r="Y537" i="54022"/>
  <c r="Y536" i="54022"/>
  <c r="Y535" i="54022"/>
  <c r="W559" i="54022"/>
  <c r="W558" i="54022"/>
  <c r="W557" i="54022"/>
  <c r="W556" i="54022"/>
  <c r="W555" i="54022"/>
  <c r="W554" i="54022"/>
  <c r="W553" i="54022"/>
  <c r="W552" i="54022"/>
  <c r="W551" i="54022"/>
  <c r="W550" i="54022"/>
  <c r="W549" i="54022"/>
  <c r="W548" i="54022"/>
  <c r="W547" i="54022"/>
  <c r="W546" i="54022"/>
  <c r="W545" i="54022"/>
  <c r="W544" i="54022"/>
  <c r="W543" i="54022"/>
  <c r="W542" i="54022"/>
  <c r="W541" i="54022"/>
  <c r="W540" i="54022"/>
  <c r="W539" i="54022"/>
  <c r="W538" i="54022"/>
  <c r="W537" i="54022"/>
  <c r="W536" i="54022"/>
  <c r="W535" i="54022"/>
  <c r="U559" i="54022"/>
  <c r="U558" i="54022"/>
  <c r="U557" i="54022"/>
  <c r="U556" i="54022"/>
  <c r="U555" i="54022"/>
  <c r="U554" i="54022"/>
  <c r="U553" i="54022"/>
  <c r="U552" i="54022"/>
  <c r="U551" i="54022"/>
  <c r="U550" i="54022"/>
  <c r="U549" i="54022"/>
  <c r="U548" i="54022"/>
  <c r="U547" i="54022"/>
  <c r="U546" i="54022"/>
  <c r="U545" i="54022"/>
  <c r="U544" i="54022"/>
  <c r="U543" i="54022"/>
  <c r="U542" i="54022"/>
  <c r="U541" i="54022"/>
  <c r="U540" i="54022"/>
  <c r="U539" i="54022"/>
  <c r="U538" i="54022"/>
  <c r="U537" i="54022"/>
  <c r="U536" i="54022"/>
  <c r="U535" i="54022"/>
  <c r="S559" i="54022"/>
  <c r="S558" i="54022"/>
  <c r="S557" i="54022"/>
  <c r="S556" i="54022"/>
  <c r="S555" i="54022"/>
  <c r="S554" i="54022"/>
  <c r="S553" i="54022"/>
  <c r="S552" i="54022"/>
  <c r="S551" i="54022"/>
  <c r="S550" i="54022"/>
  <c r="S549" i="54022"/>
  <c r="S548" i="54022"/>
  <c r="S547" i="54022"/>
  <c r="S546" i="54022"/>
  <c r="S545" i="54022"/>
  <c r="S544" i="54022"/>
  <c r="S543" i="54022"/>
  <c r="S542" i="54022"/>
  <c r="S541" i="54022"/>
  <c r="S540" i="54022"/>
  <c r="S539" i="54022"/>
  <c r="S538" i="54022"/>
  <c r="S537" i="54022"/>
  <c r="S536" i="54022"/>
  <c r="S535" i="54022"/>
  <c r="Q559" i="54022"/>
  <c r="Q558" i="54022"/>
  <c r="Q557" i="54022"/>
  <c r="Q556" i="54022"/>
  <c r="Q555" i="54022"/>
  <c r="Q554" i="54022"/>
  <c r="Q553" i="54022"/>
  <c r="Q552" i="54022"/>
  <c r="Q551" i="54022"/>
  <c r="Q550" i="54022"/>
  <c r="Q549" i="54022"/>
  <c r="Q548" i="54022"/>
  <c r="Q547" i="54022"/>
  <c r="Q546" i="54022"/>
  <c r="Q545" i="54022"/>
  <c r="Q544" i="54022"/>
  <c r="Q543" i="54022"/>
  <c r="Q542" i="54022"/>
  <c r="Q541" i="54022"/>
  <c r="Q540" i="54022"/>
  <c r="Q539" i="54022"/>
  <c r="Q538" i="54022"/>
  <c r="Q537" i="54022"/>
  <c r="Q536" i="54022"/>
  <c r="Q535" i="54022"/>
  <c r="O559" i="54022"/>
  <c r="O558" i="54022"/>
  <c r="O557" i="54022"/>
  <c r="O556" i="54022"/>
  <c r="O555" i="54022"/>
  <c r="O554" i="54022"/>
  <c r="O553" i="54022"/>
  <c r="O552" i="54022"/>
  <c r="O551" i="54022"/>
  <c r="O550" i="54022"/>
  <c r="O549" i="54022"/>
  <c r="O548" i="54022"/>
  <c r="O547" i="54022"/>
  <c r="O546" i="54022"/>
  <c r="O545" i="54022"/>
  <c r="O544" i="54022"/>
  <c r="O543" i="54022"/>
  <c r="O542" i="54022"/>
  <c r="O541" i="54022"/>
  <c r="O540" i="54022"/>
  <c r="O539" i="54022"/>
  <c r="O538" i="54022"/>
  <c r="O537" i="54022"/>
  <c r="O536" i="54022"/>
  <c r="O535" i="54022"/>
  <c r="M559" i="54022"/>
  <c r="M558" i="54022"/>
  <c r="M557" i="54022"/>
  <c r="M556" i="54022"/>
  <c r="M555" i="54022"/>
  <c r="M554" i="54022"/>
  <c r="M553" i="54022"/>
  <c r="M552" i="54022"/>
  <c r="M551" i="54022"/>
  <c r="M550" i="54022"/>
  <c r="M549" i="54022"/>
  <c r="M548" i="54022"/>
  <c r="M547" i="54022"/>
  <c r="M546" i="54022"/>
  <c r="M545" i="54022"/>
  <c r="M544" i="54022"/>
  <c r="M543" i="54022"/>
  <c r="M542" i="54022"/>
  <c r="M541" i="54022"/>
  <c r="M540" i="54022"/>
  <c r="M539" i="54022"/>
  <c r="M538" i="54022"/>
  <c r="M537" i="54022"/>
  <c r="M536" i="54022"/>
  <c r="M535" i="54022"/>
  <c r="K559" i="54022"/>
  <c r="K558" i="54022"/>
  <c r="K557" i="54022"/>
  <c r="K556" i="54022"/>
  <c r="K555" i="54022"/>
  <c r="K554" i="54022"/>
  <c r="K553" i="54022"/>
  <c r="K552" i="54022"/>
  <c r="K551" i="54022"/>
  <c r="K550" i="54022"/>
  <c r="K549" i="54022"/>
  <c r="K548" i="54022"/>
  <c r="K547" i="54022"/>
  <c r="K546" i="54022"/>
  <c r="K545" i="54022"/>
  <c r="K544" i="54022"/>
  <c r="K543" i="54022"/>
  <c r="K542" i="54022"/>
  <c r="K541" i="54022"/>
  <c r="K540" i="54022"/>
  <c r="K539" i="54022"/>
  <c r="K538" i="54022"/>
  <c r="K537" i="54022"/>
  <c r="K536" i="54022"/>
  <c r="K535" i="54022"/>
  <c r="I559" i="54022"/>
  <c r="I558" i="54022"/>
  <c r="I557" i="54022"/>
  <c r="I556" i="54022"/>
  <c r="I555" i="54022"/>
  <c r="I554" i="54022"/>
  <c r="I553" i="54022"/>
  <c r="I552" i="54022"/>
  <c r="I551" i="54022"/>
  <c r="I550" i="54022"/>
  <c r="I549" i="54022"/>
  <c r="I548" i="54022"/>
  <c r="I547" i="54022"/>
  <c r="I546" i="54022"/>
  <c r="I545" i="54022"/>
  <c r="I544" i="54022"/>
  <c r="I543" i="54022"/>
  <c r="I542" i="54022"/>
  <c r="I541" i="54022"/>
  <c r="I540" i="54022"/>
  <c r="I539" i="54022"/>
  <c r="I538" i="54022"/>
  <c r="I537" i="54022"/>
  <c r="I536" i="54022"/>
  <c r="I535" i="54022"/>
  <c r="W524" i="54022"/>
  <c r="W523" i="54022"/>
  <c r="W522" i="54022"/>
  <c r="W521" i="54022"/>
  <c r="W520" i="54022"/>
  <c r="W519" i="54022"/>
  <c r="W518" i="54022"/>
  <c r="W517" i="54022"/>
  <c r="W516" i="54022"/>
  <c r="W515" i="54022"/>
  <c r="W514" i="54022"/>
  <c r="W513" i="54022"/>
  <c r="W512" i="54022"/>
  <c r="W511" i="54022"/>
  <c r="W510" i="54022"/>
  <c r="W509" i="54022"/>
  <c r="W508" i="54022"/>
  <c r="W507" i="54022"/>
  <c r="W506" i="54022"/>
  <c r="W505" i="54022"/>
  <c r="W504" i="54022"/>
  <c r="W503" i="54022"/>
  <c r="W502" i="54022"/>
  <c r="W501" i="54022"/>
  <c r="W500" i="54022"/>
  <c r="W499" i="54022"/>
  <c r="W498" i="54022"/>
  <c r="W497" i="54022"/>
  <c r="W496" i="54022"/>
  <c r="W495" i="54022"/>
  <c r="W494" i="54022"/>
  <c r="W493" i="54022"/>
  <c r="W492" i="54022"/>
  <c r="W491" i="54022"/>
  <c r="W490" i="54022"/>
  <c r="U524" i="54022"/>
  <c r="U523" i="54022"/>
  <c r="U522" i="54022"/>
  <c r="U521" i="54022"/>
  <c r="U520" i="54022"/>
  <c r="U519" i="54022"/>
  <c r="U518" i="54022"/>
  <c r="U517" i="54022"/>
  <c r="U516" i="54022"/>
  <c r="U515" i="54022"/>
  <c r="U514" i="54022"/>
  <c r="U513" i="54022"/>
  <c r="U512" i="54022"/>
  <c r="U511" i="54022"/>
  <c r="U510" i="54022"/>
  <c r="U509" i="54022"/>
  <c r="U508" i="54022"/>
  <c r="U507" i="54022"/>
  <c r="U506" i="54022"/>
  <c r="U505" i="54022"/>
  <c r="U504" i="54022"/>
  <c r="U503" i="54022"/>
  <c r="U502" i="54022"/>
  <c r="U501" i="54022"/>
  <c r="U500" i="54022"/>
  <c r="U499" i="54022"/>
  <c r="U498" i="54022"/>
  <c r="U497" i="54022"/>
  <c r="U496" i="54022"/>
  <c r="U495" i="54022"/>
  <c r="U494" i="54022"/>
  <c r="U493" i="54022"/>
  <c r="U492" i="54022"/>
  <c r="U491" i="54022"/>
  <c r="U490" i="54022"/>
  <c r="S524" i="54022"/>
  <c r="S523" i="54022"/>
  <c r="S522" i="54022"/>
  <c r="S521" i="54022"/>
  <c r="S520" i="54022"/>
  <c r="S519" i="54022"/>
  <c r="S518" i="54022"/>
  <c r="S517" i="54022"/>
  <c r="S516" i="54022"/>
  <c r="S515" i="54022"/>
  <c r="S514" i="54022"/>
  <c r="S513" i="54022"/>
  <c r="S512" i="54022"/>
  <c r="S511" i="54022"/>
  <c r="S510" i="54022"/>
  <c r="S509" i="54022"/>
  <c r="S508" i="54022"/>
  <c r="S507" i="54022"/>
  <c r="S506" i="54022"/>
  <c r="S505" i="54022"/>
  <c r="S504" i="54022"/>
  <c r="S503" i="54022"/>
  <c r="S502" i="54022"/>
  <c r="S501" i="54022"/>
  <c r="S500" i="54022"/>
  <c r="S499" i="54022"/>
  <c r="S498" i="54022"/>
  <c r="S497" i="54022"/>
  <c r="S496" i="54022"/>
  <c r="S495" i="54022"/>
  <c r="S494" i="54022"/>
  <c r="S493" i="54022"/>
  <c r="S492" i="54022"/>
  <c r="S491" i="54022"/>
  <c r="S490" i="54022"/>
  <c r="Q524" i="54022"/>
  <c r="Q523" i="54022"/>
  <c r="Q522" i="54022"/>
  <c r="Q521" i="54022"/>
  <c r="Q520" i="54022"/>
  <c r="Q519" i="54022"/>
  <c r="Q518" i="54022"/>
  <c r="Q517" i="54022"/>
  <c r="Q516" i="54022"/>
  <c r="Q515" i="54022"/>
  <c r="Q514" i="54022"/>
  <c r="Q513" i="54022"/>
  <c r="Q512" i="54022"/>
  <c r="Q511" i="54022"/>
  <c r="Q510" i="54022"/>
  <c r="Q509" i="54022"/>
  <c r="Q508" i="54022"/>
  <c r="Q507" i="54022"/>
  <c r="Q506" i="54022"/>
  <c r="Q505" i="54022"/>
  <c r="Q504" i="54022"/>
  <c r="Q503" i="54022"/>
  <c r="Q502" i="54022"/>
  <c r="Q501" i="54022"/>
  <c r="Q500" i="54022"/>
  <c r="Q499" i="54022"/>
  <c r="Q498" i="54022"/>
  <c r="Q497" i="54022"/>
  <c r="Q496" i="54022"/>
  <c r="Q495" i="54022"/>
  <c r="Q494" i="54022"/>
  <c r="Q493" i="54022"/>
  <c r="Q492" i="54022"/>
  <c r="Q491" i="54022"/>
  <c r="Q490" i="54022"/>
  <c r="O524" i="54022"/>
  <c r="O523" i="54022"/>
  <c r="O522" i="54022"/>
  <c r="O521" i="54022"/>
  <c r="O520" i="54022"/>
  <c r="O519" i="54022"/>
  <c r="O518" i="54022"/>
  <c r="O517" i="54022"/>
  <c r="O516" i="54022"/>
  <c r="O515" i="54022"/>
  <c r="O514" i="54022"/>
  <c r="O513" i="54022"/>
  <c r="O512" i="54022"/>
  <c r="O511" i="54022"/>
  <c r="O510" i="54022"/>
  <c r="O509" i="54022"/>
  <c r="O508" i="54022"/>
  <c r="O507" i="54022"/>
  <c r="O506" i="54022"/>
  <c r="O505" i="54022"/>
  <c r="O504" i="54022"/>
  <c r="O503" i="54022"/>
  <c r="O502" i="54022"/>
  <c r="O501" i="54022"/>
  <c r="O500" i="54022"/>
  <c r="O499" i="54022"/>
  <c r="O498" i="54022"/>
  <c r="O497" i="54022"/>
  <c r="O496" i="54022"/>
  <c r="O495" i="54022"/>
  <c r="O494" i="54022"/>
  <c r="O493" i="54022"/>
  <c r="O492" i="54022"/>
  <c r="O491" i="54022"/>
  <c r="O490" i="54022"/>
  <c r="M524" i="54022"/>
  <c r="M523" i="54022"/>
  <c r="M522" i="54022"/>
  <c r="M521" i="54022"/>
  <c r="M520" i="54022"/>
  <c r="M519" i="54022"/>
  <c r="M518" i="54022"/>
  <c r="M517" i="54022"/>
  <c r="M516" i="54022"/>
  <c r="M515" i="54022"/>
  <c r="M514" i="54022"/>
  <c r="M513" i="54022"/>
  <c r="M512" i="54022"/>
  <c r="M511" i="54022"/>
  <c r="M510" i="54022"/>
  <c r="M509" i="54022"/>
  <c r="M508" i="54022"/>
  <c r="M507" i="54022"/>
  <c r="M506" i="54022"/>
  <c r="M505" i="54022"/>
  <c r="M504" i="54022"/>
  <c r="M503" i="54022"/>
  <c r="M502" i="54022"/>
  <c r="M501" i="54022"/>
  <c r="M500" i="54022"/>
  <c r="M499" i="54022"/>
  <c r="M498" i="54022"/>
  <c r="M497" i="54022"/>
  <c r="M496" i="54022"/>
  <c r="M495" i="54022"/>
  <c r="M494" i="54022"/>
  <c r="M493" i="54022"/>
  <c r="M492" i="54022"/>
  <c r="M491" i="54022"/>
  <c r="M490" i="54022"/>
  <c r="K524" i="54022"/>
  <c r="K523" i="54022"/>
  <c r="K522" i="54022"/>
  <c r="K521" i="54022"/>
  <c r="K520" i="54022"/>
  <c r="K519" i="54022"/>
  <c r="K518" i="54022"/>
  <c r="K517" i="54022"/>
  <c r="K516" i="54022"/>
  <c r="K515" i="54022"/>
  <c r="K514" i="54022"/>
  <c r="K513" i="54022"/>
  <c r="K512" i="54022"/>
  <c r="K511" i="54022"/>
  <c r="K510" i="54022"/>
  <c r="K509" i="54022"/>
  <c r="K508" i="54022"/>
  <c r="K507" i="54022"/>
  <c r="K506" i="54022"/>
  <c r="K505" i="54022"/>
  <c r="K504" i="54022"/>
  <c r="K503" i="54022"/>
  <c r="K502" i="54022"/>
  <c r="K501" i="54022"/>
  <c r="K500" i="54022"/>
  <c r="K499" i="54022"/>
  <c r="K498" i="54022"/>
  <c r="K497" i="54022"/>
  <c r="K496" i="54022"/>
  <c r="K495" i="54022"/>
  <c r="K494" i="54022"/>
  <c r="K493" i="54022"/>
  <c r="K492" i="54022"/>
  <c r="K491" i="54022"/>
  <c r="K490" i="54022"/>
  <c r="I524" i="54022"/>
  <c r="I523" i="54022"/>
  <c r="I522" i="54022"/>
  <c r="I521" i="54022"/>
  <c r="I520" i="54022"/>
  <c r="I519" i="54022"/>
  <c r="I518" i="54022"/>
  <c r="I517" i="54022"/>
  <c r="I516" i="54022"/>
  <c r="I515" i="54022"/>
  <c r="I514" i="54022"/>
  <c r="I513" i="54022"/>
  <c r="I512" i="54022"/>
  <c r="I511" i="54022"/>
  <c r="I510" i="54022"/>
  <c r="I509" i="54022"/>
  <c r="I508" i="54022"/>
  <c r="I507" i="54022"/>
  <c r="I506" i="54022"/>
  <c r="I505" i="54022"/>
  <c r="I504" i="54022"/>
  <c r="I503" i="54022"/>
  <c r="I502" i="54022"/>
  <c r="I501" i="54022"/>
  <c r="I500" i="54022"/>
  <c r="I499" i="54022"/>
  <c r="I498" i="54022"/>
  <c r="I497" i="54022"/>
  <c r="I496" i="54022"/>
  <c r="I495" i="54022"/>
  <c r="I494" i="54022"/>
  <c r="I493" i="54022"/>
  <c r="I492" i="54022"/>
  <c r="I491" i="54022"/>
  <c r="I490" i="54022"/>
  <c r="Y479" i="54022"/>
  <c r="Y478" i="54022"/>
  <c r="Y477" i="54022"/>
  <c r="Y476" i="54022"/>
  <c r="Y475" i="54022"/>
  <c r="Y474" i="54022"/>
  <c r="Y473" i="54022"/>
  <c r="Y472" i="54022"/>
  <c r="Y471" i="54022"/>
  <c r="Y470" i="54022"/>
  <c r="Y469" i="54022"/>
  <c r="Y468" i="54022"/>
  <c r="Y467" i="54022"/>
  <c r="Y466" i="54022"/>
  <c r="Y465" i="54022"/>
  <c r="Y464" i="54022"/>
  <c r="Y463" i="54022"/>
  <c r="Y462" i="54022"/>
  <c r="Y461" i="54022"/>
  <c r="Y460" i="54022"/>
  <c r="Y459" i="54022"/>
  <c r="Y458" i="54022"/>
  <c r="Y457" i="54022"/>
  <c r="Y456" i="54022"/>
  <c r="Y455" i="54022"/>
  <c r="Y454" i="54022"/>
  <c r="Y453" i="54022"/>
  <c r="Y452" i="54022"/>
  <c r="Y451" i="54022"/>
  <c r="Y450" i="54022"/>
  <c r="Y449" i="54022"/>
  <c r="Y448" i="54022"/>
  <c r="Y447" i="54022"/>
  <c r="Y446" i="54022"/>
  <c r="Y445" i="54022"/>
  <c r="Y444" i="54022"/>
  <c r="Y443" i="54022"/>
  <c r="Y442" i="54022"/>
  <c r="Y441" i="54022"/>
  <c r="Y440" i="54022"/>
  <c r="W479" i="54022"/>
  <c r="W478" i="54022"/>
  <c r="W477" i="54022"/>
  <c r="W476" i="54022"/>
  <c r="W475" i="54022"/>
  <c r="W474" i="54022"/>
  <c r="W473" i="54022"/>
  <c r="W472" i="54022"/>
  <c r="W471" i="54022"/>
  <c r="W470" i="54022"/>
  <c r="W469" i="54022"/>
  <c r="W468" i="54022"/>
  <c r="W467" i="54022"/>
  <c r="W466" i="54022"/>
  <c r="W465" i="54022"/>
  <c r="W464" i="54022"/>
  <c r="W463" i="54022"/>
  <c r="W462" i="54022"/>
  <c r="W461" i="54022"/>
  <c r="W460" i="54022"/>
  <c r="W459" i="54022"/>
  <c r="W458" i="54022"/>
  <c r="W457" i="54022"/>
  <c r="W456" i="54022"/>
  <c r="W455" i="54022"/>
  <c r="W454" i="54022"/>
  <c r="W453" i="54022"/>
  <c r="W452" i="54022"/>
  <c r="W451" i="54022"/>
  <c r="W450" i="54022"/>
  <c r="W449" i="54022"/>
  <c r="W448" i="54022"/>
  <c r="W447" i="54022"/>
  <c r="W446" i="54022"/>
  <c r="W445" i="54022"/>
  <c r="W444" i="54022"/>
  <c r="W443" i="54022"/>
  <c r="W442" i="54022"/>
  <c r="W441" i="54022"/>
  <c r="W440" i="54022"/>
  <c r="U479" i="54022"/>
  <c r="U478" i="54022"/>
  <c r="U477" i="54022"/>
  <c r="U476" i="54022"/>
  <c r="U475" i="54022"/>
  <c r="U474" i="54022"/>
  <c r="U473" i="54022"/>
  <c r="U472" i="54022"/>
  <c r="U471" i="54022"/>
  <c r="U470" i="54022"/>
  <c r="U469" i="54022"/>
  <c r="U468" i="54022"/>
  <c r="U467" i="54022"/>
  <c r="U466" i="54022"/>
  <c r="U465" i="54022"/>
  <c r="U464" i="54022"/>
  <c r="U463" i="54022"/>
  <c r="U462" i="54022"/>
  <c r="U461" i="54022"/>
  <c r="U460" i="54022"/>
  <c r="U459" i="54022"/>
  <c r="U458" i="54022"/>
  <c r="U457" i="54022"/>
  <c r="U456" i="54022"/>
  <c r="U455" i="54022"/>
  <c r="U454" i="54022"/>
  <c r="U453" i="54022"/>
  <c r="U452" i="54022"/>
  <c r="U451" i="54022"/>
  <c r="U450" i="54022"/>
  <c r="U449" i="54022"/>
  <c r="U448" i="54022"/>
  <c r="U447" i="54022"/>
  <c r="U446" i="54022"/>
  <c r="U445" i="54022"/>
  <c r="U444" i="54022"/>
  <c r="U443" i="54022"/>
  <c r="U442" i="54022"/>
  <c r="U441" i="54022"/>
  <c r="U440" i="54022"/>
  <c r="S479" i="54022"/>
  <c r="S478" i="54022"/>
  <c r="S477" i="54022"/>
  <c r="S476" i="54022"/>
  <c r="S475" i="54022"/>
  <c r="S474" i="54022"/>
  <c r="S473" i="54022"/>
  <c r="S472" i="54022"/>
  <c r="S471" i="54022"/>
  <c r="S470" i="54022"/>
  <c r="S469" i="54022"/>
  <c r="S468" i="54022"/>
  <c r="S467" i="54022"/>
  <c r="S466" i="54022"/>
  <c r="S465" i="54022"/>
  <c r="S464" i="54022"/>
  <c r="S463" i="54022"/>
  <c r="S462" i="54022"/>
  <c r="S461" i="54022"/>
  <c r="S460" i="54022"/>
  <c r="S459" i="54022"/>
  <c r="S458" i="54022"/>
  <c r="S457" i="54022"/>
  <c r="S456" i="54022"/>
  <c r="S455" i="54022"/>
  <c r="S454" i="54022"/>
  <c r="S453" i="54022"/>
  <c r="S452" i="54022"/>
  <c r="S451" i="54022"/>
  <c r="S450" i="54022"/>
  <c r="S449" i="54022"/>
  <c r="S448" i="54022"/>
  <c r="S447" i="54022"/>
  <c r="S446" i="54022"/>
  <c r="S445" i="54022"/>
  <c r="S444" i="54022"/>
  <c r="S443" i="54022"/>
  <c r="S442" i="54022"/>
  <c r="S441" i="54022"/>
  <c r="S440" i="54022"/>
  <c r="Q479" i="54022"/>
  <c r="Q478" i="54022"/>
  <c r="Q477" i="54022"/>
  <c r="Q476" i="54022"/>
  <c r="Q475" i="54022"/>
  <c r="Q474" i="54022"/>
  <c r="Q473" i="54022"/>
  <c r="Q472" i="54022"/>
  <c r="Q471" i="54022"/>
  <c r="Q470" i="54022"/>
  <c r="Q469" i="54022"/>
  <c r="Q468" i="54022"/>
  <c r="Q467" i="54022"/>
  <c r="Q466" i="54022"/>
  <c r="Q465" i="54022"/>
  <c r="Q464" i="54022"/>
  <c r="Q463" i="54022"/>
  <c r="Q462" i="54022"/>
  <c r="Q461" i="54022"/>
  <c r="Q460" i="54022"/>
  <c r="Q459" i="54022"/>
  <c r="Q458" i="54022"/>
  <c r="Q457" i="54022"/>
  <c r="Q456" i="54022"/>
  <c r="Q455" i="54022"/>
  <c r="Q454" i="54022"/>
  <c r="Q453" i="54022"/>
  <c r="Q452" i="54022"/>
  <c r="Q451" i="54022"/>
  <c r="Q450" i="54022"/>
  <c r="Q449" i="54022"/>
  <c r="Q448" i="54022"/>
  <c r="Q447" i="54022"/>
  <c r="Q446" i="54022"/>
  <c r="Q445" i="54022"/>
  <c r="Q444" i="54022"/>
  <c r="Q443" i="54022"/>
  <c r="Q442" i="54022"/>
  <c r="Q441" i="54022"/>
  <c r="Q440" i="54022"/>
  <c r="O479" i="54022"/>
  <c r="O478" i="54022"/>
  <c r="O477" i="54022"/>
  <c r="O476" i="54022"/>
  <c r="O475" i="54022"/>
  <c r="O474" i="54022"/>
  <c r="O473" i="54022"/>
  <c r="O472" i="54022"/>
  <c r="O471" i="54022"/>
  <c r="O470" i="54022"/>
  <c r="O469" i="54022"/>
  <c r="O468" i="54022"/>
  <c r="O467" i="54022"/>
  <c r="O466" i="54022"/>
  <c r="O465" i="54022"/>
  <c r="O464" i="54022"/>
  <c r="O463" i="54022"/>
  <c r="O462" i="54022"/>
  <c r="O461" i="54022"/>
  <c r="O460" i="54022"/>
  <c r="O459" i="54022"/>
  <c r="O458" i="54022"/>
  <c r="O457" i="54022"/>
  <c r="O456" i="54022"/>
  <c r="O455" i="54022"/>
  <c r="O454" i="54022"/>
  <c r="O453" i="54022"/>
  <c r="O452" i="54022"/>
  <c r="O451" i="54022"/>
  <c r="O450" i="54022"/>
  <c r="O449" i="54022"/>
  <c r="O448" i="54022"/>
  <c r="O447" i="54022"/>
  <c r="O446" i="54022"/>
  <c r="O445" i="54022"/>
  <c r="O444" i="54022"/>
  <c r="O443" i="54022"/>
  <c r="O442" i="54022"/>
  <c r="O441" i="54022"/>
  <c r="O440" i="54022"/>
  <c r="M479" i="54022"/>
  <c r="M478" i="54022"/>
  <c r="M477" i="54022"/>
  <c r="M476" i="54022"/>
  <c r="M475" i="54022"/>
  <c r="M474" i="54022"/>
  <c r="M473" i="54022"/>
  <c r="M472" i="54022"/>
  <c r="M471" i="54022"/>
  <c r="M470" i="54022"/>
  <c r="M469" i="54022"/>
  <c r="M468" i="54022"/>
  <c r="M467" i="54022"/>
  <c r="M466" i="54022"/>
  <c r="M465" i="54022"/>
  <c r="M464" i="54022"/>
  <c r="M463" i="54022"/>
  <c r="M462" i="54022"/>
  <c r="M461" i="54022"/>
  <c r="M460" i="54022"/>
  <c r="M459" i="54022"/>
  <c r="M458" i="54022"/>
  <c r="M457" i="54022"/>
  <c r="M456" i="54022"/>
  <c r="M455" i="54022"/>
  <c r="M454" i="54022"/>
  <c r="M453" i="54022"/>
  <c r="M452" i="54022"/>
  <c r="M451" i="54022"/>
  <c r="M450" i="54022"/>
  <c r="M449" i="54022"/>
  <c r="M448" i="54022"/>
  <c r="M447" i="54022"/>
  <c r="M446" i="54022"/>
  <c r="M445" i="54022"/>
  <c r="M444" i="54022"/>
  <c r="M443" i="54022"/>
  <c r="M442" i="54022"/>
  <c r="M441" i="54022"/>
  <c r="M440" i="54022"/>
  <c r="K479" i="54022"/>
  <c r="K478" i="54022"/>
  <c r="K477" i="54022"/>
  <c r="K476" i="54022"/>
  <c r="K475" i="54022"/>
  <c r="K474" i="54022"/>
  <c r="K473" i="54022"/>
  <c r="K472" i="54022"/>
  <c r="K471" i="54022"/>
  <c r="K470" i="54022"/>
  <c r="K469" i="54022"/>
  <c r="K468" i="54022"/>
  <c r="K467" i="54022"/>
  <c r="K466" i="54022"/>
  <c r="K465" i="54022"/>
  <c r="K464" i="54022"/>
  <c r="K463" i="54022"/>
  <c r="K462" i="54022"/>
  <c r="K461" i="54022"/>
  <c r="K460" i="54022"/>
  <c r="K459" i="54022"/>
  <c r="K458" i="54022"/>
  <c r="K457" i="54022"/>
  <c r="K456" i="54022"/>
  <c r="K455" i="54022"/>
  <c r="K454" i="54022"/>
  <c r="K453" i="54022"/>
  <c r="K452" i="54022"/>
  <c r="K451" i="54022"/>
  <c r="K450" i="54022"/>
  <c r="K449" i="54022"/>
  <c r="K448" i="54022"/>
  <c r="K447" i="54022"/>
  <c r="K446" i="54022"/>
  <c r="K445" i="54022"/>
  <c r="K444" i="54022"/>
  <c r="K443" i="54022"/>
  <c r="K442" i="54022"/>
  <c r="K441" i="54022"/>
  <c r="K440" i="54022"/>
  <c r="I479" i="54022"/>
  <c r="I478" i="54022"/>
  <c r="I477" i="54022"/>
  <c r="I476" i="54022"/>
  <c r="I475" i="54022"/>
  <c r="I474" i="54022"/>
  <c r="I473" i="54022"/>
  <c r="I472" i="54022"/>
  <c r="I471" i="54022"/>
  <c r="I470" i="54022"/>
  <c r="I469" i="54022"/>
  <c r="I468" i="54022"/>
  <c r="I467" i="54022"/>
  <c r="I466" i="54022"/>
  <c r="I465" i="54022"/>
  <c r="I464" i="54022"/>
  <c r="I463" i="54022"/>
  <c r="I462" i="54022"/>
  <c r="I461" i="54022"/>
  <c r="I460" i="54022"/>
  <c r="I459" i="54022"/>
  <c r="I458" i="54022"/>
  <c r="I457" i="54022"/>
  <c r="I456" i="54022"/>
  <c r="I455" i="54022"/>
  <c r="I454" i="54022"/>
  <c r="I453" i="54022"/>
  <c r="I452" i="54022"/>
  <c r="I451" i="54022"/>
  <c r="I450" i="54022"/>
  <c r="I449" i="54022"/>
  <c r="I448" i="54022"/>
  <c r="I447" i="54022"/>
  <c r="I446" i="54022"/>
  <c r="I445" i="54022"/>
  <c r="I444" i="54022"/>
  <c r="I443" i="54022"/>
  <c r="I442" i="54022"/>
  <c r="I441" i="54022"/>
  <c r="I440" i="54022"/>
  <c r="G429" i="54022"/>
  <c r="G428" i="54022"/>
  <c r="G427" i="54022"/>
  <c r="G426" i="54022"/>
  <c r="G425" i="54022"/>
  <c r="G424" i="54022"/>
  <c r="G423" i="54022"/>
  <c r="G422" i="54022"/>
  <c r="G412" i="54022"/>
  <c r="G411" i="54022"/>
  <c r="G410" i="54022"/>
  <c r="G409" i="54022"/>
  <c r="G408" i="54022"/>
  <c r="G407" i="54022"/>
  <c r="S391" i="54022"/>
  <c r="S390" i="54022"/>
  <c r="Q391" i="54022"/>
  <c r="Q390" i="54022"/>
  <c r="I395" i="54022"/>
  <c r="I394" i="54022"/>
  <c r="I393" i="54022"/>
  <c r="I392" i="54022"/>
  <c r="I391" i="54022"/>
  <c r="I390" i="54022"/>
  <c r="G395" i="54022"/>
  <c r="G394" i="54022"/>
  <c r="G393" i="54022"/>
  <c r="G392" i="54022"/>
  <c r="G391" i="54022"/>
  <c r="G390" i="54022"/>
  <c r="K382" i="54022"/>
  <c r="K381" i="54022"/>
  <c r="K380" i="54022"/>
  <c r="K379" i="54022"/>
  <c r="K378" i="54022"/>
  <c r="K377" i="54022"/>
  <c r="K376" i="54022"/>
  <c r="K375" i="54022"/>
  <c r="K374" i="54022"/>
  <c r="I382" i="54022"/>
  <c r="I381" i="54022"/>
  <c r="I380" i="54022"/>
  <c r="I379" i="54022"/>
  <c r="I378" i="54022"/>
  <c r="I377" i="54022"/>
  <c r="I376" i="54022"/>
  <c r="I375" i="54022"/>
  <c r="I374" i="54022"/>
  <c r="G382" i="54022"/>
  <c r="G381" i="54022"/>
  <c r="G380" i="54022"/>
  <c r="G379" i="54022"/>
  <c r="G378" i="54022"/>
  <c r="G377" i="54022"/>
  <c r="G376" i="54022"/>
  <c r="G375" i="54022"/>
  <c r="G374" i="54022"/>
  <c r="Q366" i="54022"/>
  <c r="Q365" i="54022"/>
  <c r="Q364" i="54022"/>
  <c r="Q363" i="54022"/>
  <c r="Q362" i="54022"/>
  <c r="Q361" i="54022"/>
  <c r="Q360" i="54022"/>
  <c r="Q359" i="54022"/>
  <c r="Q358" i="54022"/>
  <c r="Q357" i="54022"/>
  <c r="Q356" i="54022"/>
  <c r="Q355" i="54022"/>
  <c r="Q354" i="54022"/>
  <c r="Q353" i="54022"/>
  <c r="Q352" i="54022"/>
  <c r="Q351" i="54022"/>
  <c r="Q350" i="54022"/>
  <c r="O366" i="54022"/>
  <c r="O365" i="54022"/>
  <c r="O364" i="54022"/>
  <c r="O363" i="54022"/>
  <c r="O362" i="54022"/>
  <c r="O361" i="54022"/>
  <c r="O360" i="54022"/>
  <c r="O359" i="54022"/>
  <c r="O358" i="54022"/>
  <c r="O357" i="54022"/>
  <c r="O356" i="54022"/>
  <c r="O355" i="54022"/>
  <c r="O354" i="54022"/>
  <c r="O353" i="54022"/>
  <c r="O352" i="54022"/>
  <c r="O351" i="54022"/>
  <c r="O350" i="54022"/>
  <c r="M366" i="54022"/>
  <c r="M365" i="54022"/>
  <c r="M364" i="54022"/>
  <c r="M363" i="54022"/>
  <c r="M362" i="54022"/>
  <c r="M361" i="54022"/>
  <c r="M360" i="54022"/>
  <c r="M359" i="54022"/>
  <c r="M358" i="54022"/>
  <c r="M357" i="54022"/>
  <c r="M356" i="54022"/>
  <c r="M355" i="54022"/>
  <c r="M354" i="54022"/>
  <c r="M353" i="54022"/>
  <c r="M352" i="54022"/>
  <c r="M351" i="54022"/>
  <c r="M350" i="54022"/>
  <c r="K366" i="54022"/>
  <c r="K365" i="54022"/>
  <c r="K364" i="54022"/>
  <c r="K363" i="54022"/>
  <c r="K362" i="54022"/>
  <c r="K361" i="54022"/>
  <c r="K360" i="54022"/>
  <c r="K359" i="54022"/>
  <c r="K358" i="54022"/>
  <c r="K357" i="54022"/>
  <c r="K356" i="54022"/>
  <c r="K355" i="54022"/>
  <c r="K354" i="54022"/>
  <c r="K353" i="54022"/>
  <c r="K352" i="54022"/>
  <c r="K351" i="54022"/>
  <c r="K350" i="54022"/>
  <c r="I366" i="54022"/>
  <c r="I365" i="54022"/>
  <c r="I364" i="54022"/>
  <c r="I363" i="54022"/>
  <c r="I362" i="54022"/>
  <c r="I361" i="54022"/>
  <c r="I360" i="54022"/>
  <c r="I359" i="54022"/>
  <c r="I358" i="54022"/>
  <c r="I357" i="54022"/>
  <c r="I356" i="54022"/>
  <c r="I355" i="54022"/>
  <c r="I354" i="54022"/>
  <c r="I353" i="54022"/>
  <c r="I352" i="54022"/>
  <c r="I351" i="54022"/>
  <c r="I350" i="54022"/>
  <c r="G366" i="54022"/>
  <c r="G365" i="54022"/>
  <c r="G364" i="54022"/>
  <c r="G363" i="54022"/>
  <c r="G362" i="54022"/>
  <c r="G361" i="54022"/>
  <c r="G360" i="54022"/>
  <c r="G359" i="54022"/>
  <c r="G358" i="54022"/>
  <c r="G357" i="54022"/>
  <c r="G356" i="54022"/>
  <c r="G355" i="54022"/>
  <c r="G354" i="54022"/>
  <c r="G353" i="54022"/>
  <c r="G352" i="54022"/>
  <c r="G351" i="54022"/>
  <c r="G350" i="54022"/>
  <c r="Q339" i="54022"/>
  <c r="Q338" i="54022"/>
  <c r="Q337" i="54022"/>
  <c r="Q336" i="54022"/>
  <c r="Q335" i="54022"/>
  <c r="Q334" i="54022"/>
  <c r="Q333" i="54022"/>
  <c r="Q332" i="54022"/>
  <c r="Q331" i="54022"/>
  <c r="Q330" i="54022"/>
  <c r="Q329" i="54022"/>
  <c r="Q328" i="54022"/>
  <c r="Q327" i="54022"/>
  <c r="Q326" i="54022"/>
  <c r="Q325" i="54022"/>
  <c r="Q324" i="54022"/>
  <c r="Q323" i="54022"/>
  <c r="Q322" i="54022"/>
  <c r="Q321" i="54022"/>
  <c r="Q320" i="54022"/>
  <c r="Q319" i="54022"/>
  <c r="Q318" i="54022"/>
  <c r="Q317" i="54022"/>
  <c r="Q316" i="54022"/>
  <c r="Q315" i="54022"/>
  <c r="Q314" i="54022"/>
  <c r="O339" i="54022"/>
  <c r="O338" i="54022"/>
  <c r="O337" i="54022"/>
  <c r="O336" i="54022"/>
  <c r="O335" i="54022"/>
  <c r="O334" i="54022"/>
  <c r="O333" i="54022"/>
  <c r="O332" i="54022"/>
  <c r="O331" i="54022"/>
  <c r="O330" i="54022"/>
  <c r="O329" i="54022"/>
  <c r="O328" i="54022"/>
  <c r="O327" i="54022"/>
  <c r="O326" i="54022"/>
  <c r="O325" i="54022"/>
  <c r="O324" i="54022"/>
  <c r="O323" i="54022"/>
  <c r="O322" i="54022"/>
  <c r="O321" i="54022"/>
  <c r="O320" i="54022"/>
  <c r="O319" i="54022"/>
  <c r="O318" i="54022"/>
  <c r="O317" i="54022"/>
  <c r="O316" i="54022"/>
  <c r="O315" i="54022"/>
  <c r="O314" i="54022"/>
  <c r="M339" i="54022"/>
  <c r="M338" i="54022"/>
  <c r="M337" i="54022"/>
  <c r="M336" i="54022"/>
  <c r="M335" i="54022"/>
  <c r="M334" i="54022"/>
  <c r="M333" i="54022"/>
  <c r="M332" i="54022"/>
  <c r="M331" i="54022"/>
  <c r="M330" i="54022"/>
  <c r="M329" i="54022"/>
  <c r="M328" i="54022"/>
  <c r="M327" i="54022"/>
  <c r="M326" i="54022"/>
  <c r="M325" i="54022"/>
  <c r="M324" i="54022"/>
  <c r="M323" i="54022"/>
  <c r="M322" i="54022"/>
  <c r="M321" i="54022"/>
  <c r="M320" i="54022"/>
  <c r="M319" i="54022"/>
  <c r="M318" i="54022"/>
  <c r="M317" i="54022"/>
  <c r="M316" i="54022"/>
  <c r="M315" i="54022"/>
  <c r="M314" i="54022"/>
  <c r="K339" i="54022"/>
  <c r="K338" i="54022"/>
  <c r="K337" i="54022"/>
  <c r="K336" i="54022"/>
  <c r="K335" i="54022"/>
  <c r="K334" i="54022"/>
  <c r="K333" i="54022"/>
  <c r="K332" i="54022"/>
  <c r="K331" i="54022"/>
  <c r="K330" i="54022"/>
  <c r="K329" i="54022"/>
  <c r="K328" i="54022"/>
  <c r="K327" i="54022"/>
  <c r="K326" i="54022"/>
  <c r="K325" i="54022"/>
  <c r="K324" i="54022"/>
  <c r="K323" i="54022"/>
  <c r="K322" i="54022"/>
  <c r="K321" i="54022"/>
  <c r="K320" i="54022"/>
  <c r="K319" i="54022"/>
  <c r="K318" i="54022"/>
  <c r="K317" i="54022"/>
  <c r="K316" i="54022"/>
  <c r="K315" i="54022"/>
  <c r="K314" i="54022"/>
  <c r="I339" i="54022"/>
  <c r="I338" i="54022"/>
  <c r="I337" i="54022"/>
  <c r="I336" i="54022"/>
  <c r="I335" i="54022"/>
  <c r="I334" i="54022"/>
  <c r="I333" i="54022"/>
  <c r="I332" i="54022"/>
  <c r="I331" i="54022"/>
  <c r="I330" i="54022"/>
  <c r="I329" i="54022"/>
  <c r="I328" i="54022"/>
  <c r="I327" i="54022"/>
  <c r="I326" i="54022"/>
  <c r="I325" i="54022"/>
  <c r="I324" i="54022"/>
  <c r="I323" i="54022"/>
  <c r="I322" i="54022"/>
  <c r="I321" i="54022"/>
  <c r="I320" i="54022"/>
  <c r="I319" i="54022"/>
  <c r="I318" i="54022"/>
  <c r="I317" i="54022"/>
  <c r="I316" i="54022"/>
  <c r="I315" i="54022"/>
  <c r="I314" i="54022"/>
  <c r="G339" i="54022"/>
  <c r="G338" i="54022"/>
  <c r="G337" i="54022"/>
  <c r="G336" i="54022"/>
  <c r="G335" i="54022"/>
  <c r="G334" i="54022"/>
  <c r="G333" i="54022"/>
  <c r="G332" i="54022"/>
  <c r="G331" i="54022"/>
  <c r="G330" i="54022"/>
  <c r="G329" i="54022"/>
  <c r="G328" i="54022"/>
  <c r="G327" i="54022"/>
  <c r="G326" i="54022"/>
  <c r="G325" i="54022"/>
  <c r="G324" i="54022"/>
  <c r="G323" i="54022"/>
  <c r="G322" i="54022"/>
  <c r="G321" i="54022"/>
  <c r="G320" i="54022"/>
  <c r="G319" i="54022"/>
  <c r="G318" i="54022"/>
  <c r="G317" i="54022"/>
  <c r="G316" i="54022"/>
  <c r="G315" i="54022"/>
  <c r="G314" i="54022"/>
  <c r="W303" i="54022"/>
  <c r="W302" i="54022"/>
  <c r="W301" i="54022"/>
  <c r="W300" i="54022"/>
  <c r="W299" i="54022"/>
  <c r="W298" i="54022"/>
  <c r="W297" i="54022"/>
  <c r="W296" i="54022"/>
  <c r="W295" i="54022"/>
  <c r="W294" i="54022"/>
  <c r="W293" i="54022"/>
  <c r="W292" i="54022"/>
  <c r="W291" i="54022"/>
  <c r="W290" i="54022"/>
  <c r="W289" i="54022"/>
  <c r="W288" i="54022"/>
  <c r="W287" i="54022"/>
  <c r="W286" i="54022"/>
  <c r="W285" i="54022"/>
  <c r="W284" i="54022"/>
  <c r="W283" i="54022"/>
  <c r="W282" i="54022"/>
  <c r="W281" i="54022"/>
  <c r="W280" i="54022"/>
  <c r="W279" i="54022"/>
  <c r="U303" i="54022"/>
  <c r="U302" i="54022"/>
  <c r="U301" i="54022"/>
  <c r="U300" i="54022"/>
  <c r="U299" i="54022"/>
  <c r="U298" i="54022"/>
  <c r="U297" i="54022"/>
  <c r="U296" i="54022"/>
  <c r="U295" i="54022"/>
  <c r="U294" i="54022"/>
  <c r="U293" i="54022"/>
  <c r="U292" i="54022"/>
  <c r="U291" i="54022"/>
  <c r="U290" i="54022"/>
  <c r="U289" i="54022"/>
  <c r="U288" i="54022"/>
  <c r="U287" i="54022"/>
  <c r="U286" i="54022"/>
  <c r="U285" i="54022"/>
  <c r="U284" i="54022"/>
  <c r="U283" i="54022"/>
  <c r="U282" i="54022"/>
  <c r="U281" i="54022"/>
  <c r="U280" i="54022"/>
  <c r="U279" i="54022"/>
  <c r="S303" i="54022"/>
  <c r="S302" i="54022"/>
  <c r="S301" i="54022"/>
  <c r="S300" i="54022"/>
  <c r="S299" i="54022"/>
  <c r="S298" i="54022"/>
  <c r="S297" i="54022"/>
  <c r="S296" i="54022"/>
  <c r="S295" i="54022"/>
  <c r="S294" i="54022"/>
  <c r="S293" i="54022"/>
  <c r="S292" i="54022"/>
  <c r="S291" i="54022"/>
  <c r="S290" i="54022"/>
  <c r="S289" i="54022"/>
  <c r="S288" i="54022"/>
  <c r="S287" i="54022"/>
  <c r="S286" i="54022"/>
  <c r="S285" i="54022"/>
  <c r="S284" i="54022"/>
  <c r="S283" i="54022"/>
  <c r="S282" i="54022"/>
  <c r="S281" i="54022"/>
  <c r="S280" i="54022"/>
  <c r="S279" i="54022"/>
  <c r="Q303" i="54022"/>
  <c r="Q302" i="54022"/>
  <c r="Q301" i="54022"/>
  <c r="Q300" i="54022"/>
  <c r="Q299" i="54022"/>
  <c r="Q298" i="54022"/>
  <c r="Q297" i="54022"/>
  <c r="Q296" i="54022"/>
  <c r="Q295" i="54022"/>
  <c r="Q294" i="54022"/>
  <c r="Q293" i="54022"/>
  <c r="Q292" i="54022"/>
  <c r="Q291" i="54022"/>
  <c r="Q290" i="54022"/>
  <c r="Q289" i="54022"/>
  <c r="Q288" i="54022"/>
  <c r="Q287" i="54022"/>
  <c r="Q286" i="54022"/>
  <c r="Q285" i="54022"/>
  <c r="Q284" i="54022"/>
  <c r="Q283" i="54022"/>
  <c r="Q282" i="54022"/>
  <c r="Q281" i="54022"/>
  <c r="Q280" i="54022"/>
  <c r="Q279" i="54022"/>
  <c r="O303" i="54022"/>
  <c r="O302" i="54022"/>
  <c r="O301" i="54022"/>
  <c r="O300" i="54022"/>
  <c r="O299" i="54022"/>
  <c r="O298" i="54022"/>
  <c r="O297" i="54022"/>
  <c r="O296" i="54022"/>
  <c r="O295" i="54022"/>
  <c r="O294" i="54022"/>
  <c r="O293" i="54022"/>
  <c r="O292" i="54022"/>
  <c r="O291" i="54022"/>
  <c r="O290" i="54022"/>
  <c r="O289" i="54022"/>
  <c r="O288" i="54022"/>
  <c r="O287" i="54022"/>
  <c r="O286" i="54022"/>
  <c r="O285" i="54022"/>
  <c r="O284" i="54022"/>
  <c r="O283" i="54022"/>
  <c r="O282" i="54022"/>
  <c r="O281" i="54022"/>
  <c r="O280" i="54022"/>
  <c r="O279" i="54022"/>
  <c r="M303" i="54022"/>
  <c r="M302" i="54022"/>
  <c r="M301" i="54022"/>
  <c r="M300" i="54022"/>
  <c r="M299" i="54022"/>
  <c r="M298" i="54022"/>
  <c r="M297" i="54022"/>
  <c r="M296" i="54022"/>
  <c r="M295" i="54022"/>
  <c r="M294" i="54022"/>
  <c r="M293" i="54022"/>
  <c r="M292" i="54022"/>
  <c r="M291" i="54022"/>
  <c r="M290" i="54022"/>
  <c r="M289" i="54022"/>
  <c r="M288" i="54022"/>
  <c r="M287" i="54022"/>
  <c r="M286" i="54022"/>
  <c r="M285" i="54022"/>
  <c r="M284" i="54022"/>
  <c r="M283" i="54022"/>
  <c r="M282" i="54022"/>
  <c r="M281" i="54022"/>
  <c r="M280" i="54022"/>
  <c r="M279" i="54022"/>
  <c r="K303" i="54022"/>
  <c r="K302" i="54022"/>
  <c r="K301" i="54022"/>
  <c r="K300" i="54022"/>
  <c r="K299" i="54022"/>
  <c r="K298" i="54022"/>
  <c r="K297" i="54022"/>
  <c r="K296" i="54022"/>
  <c r="K295" i="54022"/>
  <c r="K294" i="54022"/>
  <c r="K293" i="54022"/>
  <c r="K292" i="54022"/>
  <c r="K291" i="54022"/>
  <c r="K290" i="54022"/>
  <c r="K289" i="54022"/>
  <c r="K288" i="54022"/>
  <c r="K287" i="54022"/>
  <c r="K286" i="54022"/>
  <c r="K285" i="54022"/>
  <c r="K284" i="54022"/>
  <c r="K283" i="54022"/>
  <c r="K282" i="54022"/>
  <c r="K281" i="54022"/>
  <c r="K280" i="54022"/>
  <c r="K279" i="54022"/>
  <c r="I303" i="54022"/>
  <c r="I302" i="54022"/>
  <c r="I301" i="54022"/>
  <c r="I300" i="54022"/>
  <c r="I299" i="54022"/>
  <c r="I298" i="54022"/>
  <c r="I297" i="54022"/>
  <c r="I296" i="54022"/>
  <c r="I295" i="54022"/>
  <c r="I294" i="54022"/>
  <c r="I293" i="54022"/>
  <c r="I292" i="54022"/>
  <c r="I291" i="54022"/>
  <c r="I290" i="54022"/>
  <c r="I289" i="54022"/>
  <c r="I288" i="54022"/>
  <c r="I287" i="54022"/>
  <c r="I286" i="54022"/>
  <c r="I285" i="54022"/>
  <c r="I284" i="54022"/>
  <c r="I283" i="54022"/>
  <c r="I282" i="54022"/>
  <c r="I281" i="54022"/>
  <c r="I280" i="54022"/>
  <c r="I279" i="54022"/>
  <c r="G303" i="54022"/>
  <c r="G302" i="54022"/>
  <c r="G301" i="54022"/>
  <c r="G300" i="54022"/>
  <c r="G299" i="54022"/>
  <c r="G298" i="54022"/>
  <c r="G297" i="54022"/>
  <c r="G296" i="54022"/>
  <c r="G295" i="54022"/>
  <c r="G294" i="54022"/>
  <c r="G293" i="54022"/>
  <c r="G292" i="54022"/>
  <c r="G291" i="54022"/>
  <c r="G290" i="54022"/>
  <c r="G289" i="54022"/>
  <c r="G288" i="54022"/>
  <c r="G287" i="54022"/>
  <c r="G286" i="54022"/>
  <c r="G285" i="54022"/>
  <c r="G284" i="54022"/>
  <c r="G283" i="54022"/>
  <c r="G282" i="54022"/>
  <c r="G281" i="54022"/>
  <c r="G280" i="54022"/>
  <c r="G279" i="54022"/>
  <c r="U257" i="54022"/>
  <c r="U256" i="54022"/>
  <c r="K268" i="54022"/>
  <c r="K267" i="54022"/>
  <c r="K266" i="54022"/>
  <c r="K265" i="54022"/>
  <c r="K264" i="54022"/>
  <c r="K263" i="54022"/>
  <c r="K262" i="54022"/>
  <c r="K261" i="54022"/>
  <c r="K260" i="54022"/>
  <c r="K259" i="54022"/>
  <c r="K258" i="54022"/>
  <c r="K257" i="54022"/>
  <c r="K256" i="54022"/>
  <c r="I268" i="54022"/>
  <c r="I267" i="54022"/>
  <c r="I266" i="54022"/>
  <c r="I265" i="54022"/>
  <c r="I264" i="54022"/>
  <c r="I263" i="54022"/>
  <c r="I262" i="54022"/>
  <c r="I261" i="54022"/>
  <c r="I260" i="54022"/>
  <c r="I259" i="54022"/>
  <c r="I258" i="54022"/>
  <c r="I257" i="54022"/>
  <c r="I256" i="54022"/>
  <c r="G268" i="54022"/>
  <c r="G267" i="54022"/>
  <c r="G266" i="54022"/>
  <c r="G265" i="54022"/>
  <c r="G264" i="54022"/>
  <c r="G263" i="54022"/>
  <c r="G262" i="54022"/>
  <c r="G261" i="54022"/>
  <c r="G260" i="54022"/>
  <c r="G259" i="54022"/>
  <c r="G258" i="54022"/>
  <c r="G257" i="54022"/>
  <c r="G256" i="54022"/>
  <c r="Y248" i="54022"/>
  <c r="Y247" i="54022"/>
  <c r="Y246" i="54022"/>
  <c r="Y245" i="54022"/>
  <c r="Y244" i="54022"/>
  <c r="Y243" i="54022"/>
  <c r="Y242" i="54022"/>
  <c r="Y241" i="54022"/>
  <c r="Y240" i="54022"/>
  <c r="Y239" i="54022"/>
  <c r="Y238" i="54022"/>
  <c r="Y237" i="54022"/>
  <c r="Y236" i="54022"/>
  <c r="Y235" i="54022"/>
  <c r="Y234" i="54022"/>
  <c r="Y233" i="54022"/>
  <c r="Y232" i="54022"/>
  <c r="Y231" i="54022"/>
  <c r="Y230" i="54022"/>
  <c r="Y229" i="54022"/>
  <c r="Y228" i="54022"/>
  <c r="Y227" i="54022"/>
  <c r="Y226" i="54022"/>
  <c r="Y225" i="54022"/>
  <c r="Y224" i="54022"/>
  <c r="Y223" i="54022"/>
  <c r="W248" i="54022"/>
  <c r="W247" i="54022"/>
  <c r="W246" i="54022"/>
  <c r="W245" i="54022"/>
  <c r="W244" i="54022"/>
  <c r="W243" i="54022"/>
  <c r="W242" i="54022"/>
  <c r="W241" i="54022"/>
  <c r="W240" i="54022"/>
  <c r="W239" i="54022"/>
  <c r="W238" i="54022"/>
  <c r="W237" i="54022"/>
  <c r="W236" i="54022"/>
  <c r="W235" i="54022"/>
  <c r="W234" i="54022"/>
  <c r="W233" i="54022"/>
  <c r="W232" i="54022"/>
  <c r="W231" i="54022"/>
  <c r="W230" i="54022"/>
  <c r="W229" i="54022"/>
  <c r="W228" i="54022"/>
  <c r="W227" i="54022"/>
  <c r="W226" i="54022"/>
  <c r="W225" i="54022"/>
  <c r="W224" i="54022"/>
  <c r="W223" i="54022"/>
  <c r="U248" i="54022"/>
  <c r="U247" i="54022"/>
  <c r="U246" i="54022"/>
  <c r="U245" i="54022"/>
  <c r="U244" i="54022"/>
  <c r="U243" i="54022"/>
  <c r="U242" i="54022"/>
  <c r="U241" i="54022"/>
  <c r="U240" i="54022"/>
  <c r="U239" i="54022"/>
  <c r="U238" i="54022"/>
  <c r="U237" i="54022"/>
  <c r="U236" i="54022"/>
  <c r="U235" i="54022"/>
  <c r="U234" i="54022"/>
  <c r="U233" i="54022"/>
  <c r="U232" i="54022"/>
  <c r="U231" i="54022"/>
  <c r="U230" i="54022"/>
  <c r="U229" i="54022"/>
  <c r="U228" i="54022"/>
  <c r="U227" i="54022"/>
  <c r="U226" i="54022"/>
  <c r="U225" i="54022"/>
  <c r="U224" i="54022"/>
  <c r="U223" i="54022"/>
  <c r="S248" i="54022"/>
  <c r="S247" i="54022"/>
  <c r="S246" i="54022"/>
  <c r="S245" i="54022"/>
  <c r="S244" i="54022"/>
  <c r="S243" i="54022"/>
  <c r="S242" i="54022"/>
  <c r="S241" i="54022"/>
  <c r="S240" i="54022"/>
  <c r="S239" i="54022"/>
  <c r="S238" i="54022"/>
  <c r="S237" i="54022"/>
  <c r="S236" i="54022"/>
  <c r="S235" i="54022"/>
  <c r="S234" i="54022"/>
  <c r="S233" i="54022"/>
  <c r="S232" i="54022"/>
  <c r="S231" i="54022"/>
  <c r="S230" i="54022"/>
  <c r="S229" i="54022"/>
  <c r="S228" i="54022"/>
  <c r="S227" i="54022"/>
  <c r="S226" i="54022"/>
  <c r="S225" i="54022"/>
  <c r="S224" i="54022"/>
  <c r="S223" i="54022"/>
  <c r="Q248" i="54022"/>
  <c r="Q247" i="54022"/>
  <c r="Q246" i="54022"/>
  <c r="Q245" i="54022"/>
  <c r="Q244" i="54022"/>
  <c r="Q243" i="54022"/>
  <c r="Q242" i="54022"/>
  <c r="Q241" i="54022"/>
  <c r="Q240" i="54022"/>
  <c r="Q239" i="54022"/>
  <c r="Q238" i="54022"/>
  <c r="Q237" i="54022"/>
  <c r="Q236" i="54022"/>
  <c r="Q235" i="54022"/>
  <c r="Q234" i="54022"/>
  <c r="Q233" i="54022"/>
  <c r="Q232" i="54022"/>
  <c r="Q231" i="54022"/>
  <c r="Q230" i="54022"/>
  <c r="Q229" i="54022"/>
  <c r="Q228" i="54022"/>
  <c r="Q227" i="54022"/>
  <c r="Q226" i="54022"/>
  <c r="Q225" i="54022"/>
  <c r="Q224" i="54022"/>
  <c r="Q223" i="54022"/>
  <c r="O248" i="54022"/>
  <c r="O247" i="54022"/>
  <c r="O246" i="54022"/>
  <c r="O245" i="54022"/>
  <c r="O244" i="54022"/>
  <c r="O243" i="54022"/>
  <c r="O242" i="54022"/>
  <c r="O241" i="54022"/>
  <c r="O240" i="54022"/>
  <c r="O239" i="54022"/>
  <c r="O238" i="54022"/>
  <c r="O237" i="54022"/>
  <c r="O236" i="54022"/>
  <c r="O235" i="54022"/>
  <c r="O234" i="54022"/>
  <c r="O233" i="54022"/>
  <c r="O232" i="54022"/>
  <c r="O231" i="54022"/>
  <c r="O230" i="54022"/>
  <c r="O229" i="54022"/>
  <c r="O228" i="54022"/>
  <c r="O227" i="54022"/>
  <c r="O226" i="54022"/>
  <c r="O225" i="54022"/>
  <c r="O224" i="54022"/>
  <c r="O223" i="54022"/>
  <c r="M248" i="54022"/>
  <c r="M247" i="54022"/>
  <c r="M246" i="54022"/>
  <c r="M245" i="54022"/>
  <c r="M244" i="54022"/>
  <c r="M243" i="54022"/>
  <c r="M242" i="54022"/>
  <c r="M241" i="54022"/>
  <c r="M240" i="54022"/>
  <c r="M239" i="54022"/>
  <c r="M238" i="54022"/>
  <c r="M237" i="54022"/>
  <c r="M236" i="54022"/>
  <c r="M235" i="54022"/>
  <c r="M234" i="54022"/>
  <c r="M233" i="54022"/>
  <c r="M232" i="54022"/>
  <c r="M231" i="54022"/>
  <c r="M230" i="54022"/>
  <c r="M229" i="54022"/>
  <c r="M228" i="54022"/>
  <c r="M227" i="54022"/>
  <c r="M226" i="54022"/>
  <c r="M225" i="54022"/>
  <c r="M224" i="54022"/>
  <c r="M223" i="54022"/>
  <c r="K248" i="54022"/>
  <c r="K247" i="54022"/>
  <c r="K246" i="54022"/>
  <c r="K245" i="54022"/>
  <c r="K244" i="54022"/>
  <c r="K243" i="54022"/>
  <c r="K242" i="54022"/>
  <c r="K241" i="54022"/>
  <c r="K240" i="54022"/>
  <c r="K239" i="54022"/>
  <c r="K238" i="54022"/>
  <c r="K237" i="54022"/>
  <c r="K236" i="54022"/>
  <c r="K235" i="54022"/>
  <c r="K234" i="54022"/>
  <c r="K233" i="54022"/>
  <c r="K232" i="54022"/>
  <c r="K231" i="54022"/>
  <c r="K230" i="54022"/>
  <c r="K229" i="54022"/>
  <c r="K228" i="54022"/>
  <c r="K227" i="54022"/>
  <c r="K226" i="54022"/>
  <c r="K225" i="54022"/>
  <c r="K224" i="54022"/>
  <c r="K223" i="54022"/>
  <c r="I248" i="54022"/>
  <c r="I247" i="54022"/>
  <c r="I246" i="54022"/>
  <c r="I245" i="54022"/>
  <c r="I244" i="54022"/>
  <c r="I243" i="54022"/>
  <c r="I242" i="54022"/>
  <c r="I241" i="54022"/>
  <c r="I240" i="54022"/>
  <c r="I239" i="54022"/>
  <c r="I238" i="54022"/>
  <c r="I237" i="54022"/>
  <c r="I236" i="54022"/>
  <c r="I235" i="54022"/>
  <c r="I234" i="54022"/>
  <c r="I233" i="54022"/>
  <c r="I232" i="54022"/>
  <c r="I231" i="54022"/>
  <c r="I230" i="54022"/>
  <c r="I229" i="54022"/>
  <c r="I228" i="54022"/>
  <c r="I227" i="54022"/>
  <c r="I226" i="54022"/>
  <c r="I225" i="54022"/>
  <c r="I224" i="54022"/>
  <c r="I223" i="54022"/>
  <c r="G248" i="54022"/>
  <c r="G247" i="54022"/>
  <c r="G246" i="54022"/>
  <c r="G245" i="54022"/>
  <c r="G244" i="54022"/>
  <c r="G243" i="54022"/>
  <c r="G242" i="54022"/>
  <c r="G241" i="54022"/>
  <c r="G240" i="54022"/>
  <c r="G239" i="54022"/>
  <c r="G238" i="54022"/>
  <c r="G237" i="54022"/>
  <c r="G236" i="54022"/>
  <c r="G235" i="54022"/>
  <c r="G234" i="54022"/>
  <c r="G233" i="54022"/>
  <c r="G232" i="54022"/>
  <c r="G231" i="54022"/>
  <c r="G230" i="54022"/>
  <c r="G229" i="54022"/>
  <c r="G228" i="54022"/>
  <c r="G227" i="54022"/>
  <c r="G226" i="54022"/>
  <c r="G225" i="54022"/>
  <c r="G224" i="54022"/>
  <c r="G223" i="54022"/>
  <c r="M211" i="54022"/>
  <c r="M210" i="54022"/>
  <c r="M209" i="54022"/>
  <c r="M208" i="54022"/>
  <c r="M207" i="54022"/>
  <c r="M206" i="54022"/>
  <c r="M205" i="54022"/>
  <c r="M204" i="54022"/>
  <c r="M203" i="54022"/>
  <c r="M202" i="54022"/>
  <c r="M201" i="54022"/>
  <c r="M200" i="54022"/>
  <c r="M199" i="54022"/>
  <c r="M198" i="54022"/>
  <c r="M197" i="54022"/>
  <c r="M196" i="54022"/>
  <c r="M195" i="54022"/>
  <c r="M194" i="54022"/>
  <c r="M193" i="54022"/>
  <c r="M192" i="54022"/>
  <c r="M191" i="54022"/>
  <c r="M190" i="54022"/>
  <c r="M189" i="54022"/>
  <c r="M188" i="54022"/>
  <c r="M187" i="54022"/>
  <c r="M186" i="54022"/>
  <c r="M185" i="54022"/>
  <c r="M184" i="54022"/>
  <c r="K211" i="54022"/>
  <c r="K210" i="54022"/>
  <c r="K209" i="54022"/>
  <c r="K208" i="54022"/>
  <c r="K207" i="54022"/>
  <c r="K206" i="54022"/>
  <c r="K205" i="54022"/>
  <c r="K204" i="54022"/>
  <c r="K203" i="54022"/>
  <c r="K202" i="54022"/>
  <c r="K201" i="54022"/>
  <c r="K200" i="54022"/>
  <c r="K199" i="54022"/>
  <c r="K198" i="54022"/>
  <c r="K197" i="54022"/>
  <c r="K196" i="54022"/>
  <c r="K195" i="54022"/>
  <c r="K194" i="54022"/>
  <c r="K193" i="54022"/>
  <c r="K192" i="54022"/>
  <c r="K191" i="54022"/>
  <c r="K190" i="54022"/>
  <c r="K189" i="54022"/>
  <c r="K188" i="54022"/>
  <c r="K187" i="54022"/>
  <c r="K186" i="54022"/>
  <c r="K185" i="54022"/>
  <c r="K184" i="54022"/>
  <c r="I211" i="54022"/>
  <c r="I210" i="54022"/>
  <c r="I209" i="54022"/>
  <c r="I208" i="54022"/>
  <c r="I207" i="54022"/>
  <c r="I206" i="54022"/>
  <c r="I205" i="54022"/>
  <c r="I204" i="54022"/>
  <c r="I203" i="54022"/>
  <c r="I202" i="54022"/>
  <c r="I201" i="54022"/>
  <c r="I200" i="54022"/>
  <c r="I199" i="54022"/>
  <c r="I198" i="54022"/>
  <c r="I197" i="54022"/>
  <c r="I196" i="54022"/>
  <c r="I195" i="54022"/>
  <c r="I194" i="54022"/>
  <c r="I193" i="54022"/>
  <c r="I192" i="54022"/>
  <c r="I191" i="54022"/>
  <c r="I190" i="54022"/>
  <c r="I189" i="54022"/>
  <c r="I188" i="54022"/>
  <c r="I187" i="54022"/>
  <c r="I186" i="54022"/>
  <c r="I185" i="54022"/>
  <c r="I184" i="54022"/>
  <c r="G211" i="54022"/>
  <c r="G210" i="54022"/>
  <c r="G209" i="54022"/>
  <c r="G208" i="54022"/>
  <c r="G207" i="54022"/>
  <c r="G206" i="54022"/>
  <c r="G205" i="54022"/>
  <c r="G204" i="54022"/>
  <c r="G203" i="54022"/>
  <c r="G202" i="54022"/>
  <c r="G201" i="54022"/>
  <c r="G200" i="54022"/>
  <c r="G199" i="54022"/>
  <c r="G198" i="54022"/>
  <c r="G197" i="54022"/>
  <c r="G196" i="54022"/>
  <c r="G195" i="54022"/>
  <c r="G194" i="54022"/>
  <c r="G193" i="54022"/>
  <c r="G192" i="54022"/>
  <c r="G191" i="54022"/>
  <c r="G190" i="54022"/>
  <c r="G189" i="54022"/>
  <c r="G188" i="54022"/>
  <c r="G187" i="54022"/>
  <c r="G186" i="54022"/>
  <c r="G185" i="54022"/>
  <c r="G184" i="54022"/>
  <c r="W174" i="54022"/>
  <c r="W173" i="54022"/>
  <c r="W172" i="54022"/>
  <c r="W171" i="54022"/>
  <c r="W170" i="54022"/>
  <c r="W169" i="54022"/>
  <c r="W168" i="54022"/>
  <c r="W167" i="54022"/>
  <c r="W166" i="54022"/>
  <c r="W165" i="54022"/>
  <c r="W164" i="54022"/>
  <c r="W163" i="54022"/>
  <c r="W162" i="54022"/>
  <c r="W161" i="54022"/>
  <c r="W160" i="54022"/>
  <c r="W159" i="54022"/>
  <c r="W158" i="54022"/>
  <c r="W157" i="54022"/>
  <c r="W156" i="54022"/>
  <c r="W155" i="54022"/>
  <c r="W154" i="54022"/>
  <c r="W153" i="54022"/>
  <c r="W152" i="54022"/>
  <c r="W151" i="54022"/>
  <c r="W150" i="54022"/>
  <c r="W149" i="54022"/>
  <c r="W148" i="54022"/>
  <c r="W147" i="54022"/>
  <c r="W146" i="54022"/>
  <c r="U174" i="54022"/>
  <c r="U173" i="54022"/>
  <c r="U172" i="54022"/>
  <c r="U171" i="54022"/>
  <c r="U170" i="54022"/>
  <c r="U169" i="54022"/>
  <c r="U168" i="54022"/>
  <c r="U167" i="54022"/>
  <c r="U166" i="54022"/>
  <c r="U165" i="54022"/>
  <c r="U164" i="54022"/>
  <c r="U163" i="54022"/>
  <c r="U162" i="54022"/>
  <c r="U161" i="54022"/>
  <c r="U160" i="54022"/>
  <c r="U159" i="54022"/>
  <c r="U158" i="54022"/>
  <c r="U157" i="54022"/>
  <c r="U156" i="54022"/>
  <c r="U155" i="54022"/>
  <c r="U154" i="54022"/>
  <c r="U153" i="54022"/>
  <c r="U152" i="54022"/>
  <c r="U151" i="54022"/>
  <c r="U150" i="54022"/>
  <c r="U149" i="54022"/>
  <c r="U148" i="54022"/>
  <c r="U147" i="54022"/>
  <c r="U146" i="54022"/>
  <c r="S174" i="54022"/>
  <c r="S173" i="54022"/>
  <c r="S172" i="54022"/>
  <c r="S171" i="54022"/>
  <c r="S170" i="54022"/>
  <c r="S169" i="54022"/>
  <c r="S168" i="54022"/>
  <c r="S167" i="54022"/>
  <c r="S166" i="54022"/>
  <c r="S165" i="54022"/>
  <c r="S164" i="54022"/>
  <c r="S163" i="54022"/>
  <c r="S162" i="54022"/>
  <c r="S161" i="54022"/>
  <c r="S160" i="54022"/>
  <c r="S159" i="54022"/>
  <c r="S158" i="54022"/>
  <c r="S157" i="54022"/>
  <c r="S156" i="54022"/>
  <c r="S155" i="54022"/>
  <c r="S154" i="54022"/>
  <c r="S153" i="54022"/>
  <c r="S152" i="54022"/>
  <c r="S151" i="54022"/>
  <c r="S150" i="54022"/>
  <c r="S149" i="54022"/>
  <c r="S148" i="54022"/>
  <c r="S147" i="54022"/>
  <c r="S146" i="54022"/>
  <c r="Q174" i="54022"/>
  <c r="Q173" i="54022"/>
  <c r="Q172" i="54022"/>
  <c r="Q171" i="54022"/>
  <c r="Q170" i="54022"/>
  <c r="Q169" i="54022"/>
  <c r="Q168" i="54022"/>
  <c r="Q167" i="54022"/>
  <c r="Q166" i="54022"/>
  <c r="Q165" i="54022"/>
  <c r="Q164" i="54022"/>
  <c r="Q163" i="54022"/>
  <c r="Q162" i="54022"/>
  <c r="Q161" i="54022"/>
  <c r="Q160" i="54022"/>
  <c r="Q159" i="54022"/>
  <c r="Q158" i="54022"/>
  <c r="Q157" i="54022"/>
  <c r="Q156" i="54022"/>
  <c r="Q155" i="54022"/>
  <c r="Q154" i="54022"/>
  <c r="Q153" i="54022"/>
  <c r="Q152" i="54022"/>
  <c r="Q151" i="54022"/>
  <c r="Q150" i="54022"/>
  <c r="Q149" i="54022"/>
  <c r="Q148" i="54022"/>
  <c r="Q147" i="54022"/>
  <c r="Q146" i="54022"/>
  <c r="O174" i="54022"/>
  <c r="O173" i="54022"/>
  <c r="O172" i="54022"/>
  <c r="O171" i="54022"/>
  <c r="O170" i="54022"/>
  <c r="O169" i="54022"/>
  <c r="O168" i="54022"/>
  <c r="O167" i="54022"/>
  <c r="O166" i="54022"/>
  <c r="O165" i="54022"/>
  <c r="O164" i="54022"/>
  <c r="O163" i="54022"/>
  <c r="O162" i="54022"/>
  <c r="O161" i="54022"/>
  <c r="O160" i="54022"/>
  <c r="O159" i="54022"/>
  <c r="O158" i="54022"/>
  <c r="O157" i="54022"/>
  <c r="O156" i="54022"/>
  <c r="O155" i="54022"/>
  <c r="O154" i="54022"/>
  <c r="O153" i="54022"/>
  <c r="O152" i="54022"/>
  <c r="O151" i="54022"/>
  <c r="O150" i="54022"/>
  <c r="O149" i="54022"/>
  <c r="O148" i="54022"/>
  <c r="O147" i="54022"/>
  <c r="O146" i="54022"/>
  <c r="M174" i="54022"/>
  <c r="M173" i="54022"/>
  <c r="M172" i="54022"/>
  <c r="M171" i="54022"/>
  <c r="M170" i="54022"/>
  <c r="M169" i="54022"/>
  <c r="M168" i="54022"/>
  <c r="M167" i="54022"/>
  <c r="M166" i="54022"/>
  <c r="M165" i="54022"/>
  <c r="M164" i="54022"/>
  <c r="M163" i="54022"/>
  <c r="M162" i="54022"/>
  <c r="M161" i="54022"/>
  <c r="M160" i="54022"/>
  <c r="M159" i="54022"/>
  <c r="M158" i="54022"/>
  <c r="M157" i="54022"/>
  <c r="M156" i="54022"/>
  <c r="M155" i="54022"/>
  <c r="M154" i="54022"/>
  <c r="M153" i="54022"/>
  <c r="M152" i="54022"/>
  <c r="M151" i="54022"/>
  <c r="M150" i="54022"/>
  <c r="M149" i="54022"/>
  <c r="M148" i="54022"/>
  <c r="M147" i="54022"/>
  <c r="M146" i="54022"/>
  <c r="K174" i="54022"/>
  <c r="K173" i="54022"/>
  <c r="K172" i="54022"/>
  <c r="K171" i="54022"/>
  <c r="K170" i="54022"/>
  <c r="K169" i="54022"/>
  <c r="K168" i="54022"/>
  <c r="K167" i="54022"/>
  <c r="K166" i="54022"/>
  <c r="K165" i="54022"/>
  <c r="K164" i="54022"/>
  <c r="K163" i="54022"/>
  <c r="K162" i="54022"/>
  <c r="K161" i="54022"/>
  <c r="K160" i="54022"/>
  <c r="K159" i="54022"/>
  <c r="K158" i="54022"/>
  <c r="K157" i="54022"/>
  <c r="K156" i="54022"/>
  <c r="K155" i="54022"/>
  <c r="K154" i="54022"/>
  <c r="K153" i="54022"/>
  <c r="K152" i="54022"/>
  <c r="K151" i="54022"/>
  <c r="K150" i="54022"/>
  <c r="K149" i="54022"/>
  <c r="K148" i="54022"/>
  <c r="K147" i="54022"/>
  <c r="K146" i="54022"/>
  <c r="I174" i="54022"/>
  <c r="I173" i="54022"/>
  <c r="I172" i="54022"/>
  <c r="I171" i="54022"/>
  <c r="I170" i="54022"/>
  <c r="I169" i="54022"/>
  <c r="I168" i="54022"/>
  <c r="I167" i="54022"/>
  <c r="I166" i="54022"/>
  <c r="I165" i="54022"/>
  <c r="I164" i="54022"/>
  <c r="I163" i="54022"/>
  <c r="I162" i="54022"/>
  <c r="I161" i="54022"/>
  <c r="I160" i="54022"/>
  <c r="I159" i="54022"/>
  <c r="I158" i="54022"/>
  <c r="I157" i="54022"/>
  <c r="I156" i="54022"/>
  <c r="I155" i="54022"/>
  <c r="I154" i="54022"/>
  <c r="I153" i="54022"/>
  <c r="I152" i="54022"/>
  <c r="I151" i="54022"/>
  <c r="I150" i="54022"/>
  <c r="I149" i="54022"/>
  <c r="I148" i="54022"/>
  <c r="I147" i="54022"/>
  <c r="I146" i="54022"/>
  <c r="G174" i="54022"/>
  <c r="G173" i="54022"/>
  <c r="G172" i="54022"/>
  <c r="G171" i="54022"/>
  <c r="G170" i="54022"/>
  <c r="G169" i="54022"/>
  <c r="G168" i="54022"/>
  <c r="G167" i="54022"/>
  <c r="G166" i="54022"/>
  <c r="G165" i="54022"/>
  <c r="G164" i="54022"/>
  <c r="G163" i="54022"/>
  <c r="G162" i="54022"/>
  <c r="G161" i="54022"/>
  <c r="G160" i="54022"/>
  <c r="G159" i="54022"/>
  <c r="G158" i="54022"/>
  <c r="G157" i="54022"/>
  <c r="G156" i="54022"/>
  <c r="G155" i="54022"/>
  <c r="G154" i="54022"/>
  <c r="G153" i="54022"/>
  <c r="G152" i="54022"/>
  <c r="G151" i="54022"/>
  <c r="G150" i="54022"/>
  <c r="G149" i="54022"/>
  <c r="G148" i="54022"/>
  <c r="G147" i="54022"/>
  <c r="G146" i="54022"/>
  <c r="Y133" i="54022"/>
  <c r="Y132" i="54022"/>
  <c r="Y131" i="54022"/>
  <c r="Y130" i="54022"/>
  <c r="Y129" i="54022"/>
  <c r="Y128" i="54022"/>
  <c r="Y127" i="54022"/>
  <c r="Y126" i="54022"/>
  <c r="Y125" i="54022"/>
  <c r="Y124" i="54022"/>
  <c r="Y123" i="54022"/>
  <c r="Y122" i="54022"/>
  <c r="Y121" i="54022"/>
  <c r="Y120" i="54022"/>
  <c r="Y119" i="54022"/>
  <c r="Y118" i="54022"/>
  <c r="Y117" i="54022"/>
  <c r="Y116" i="54022"/>
  <c r="Y115" i="54022"/>
  <c r="Y114" i="54022"/>
  <c r="Y113" i="54022"/>
  <c r="Y112" i="54022"/>
  <c r="Y111" i="54022"/>
  <c r="Y110" i="54022"/>
  <c r="Y109" i="54022"/>
  <c r="Y108" i="54022"/>
  <c r="Y107" i="54022"/>
  <c r="Y106" i="54022"/>
  <c r="Y105" i="54022"/>
  <c r="Y104" i="54022"/>
  <c r="Y103" i="54022"/>
  <c r="Y102" i="54022"/>
  <c r="Y101" i="54022"/>
  <c r="Y100" i="54022"/>
  <c r="Y99" i="54022"/>
  <c r="Y98" i="54022"/>
  <c r="Y97" i="54022"/>
  <c r="Y96" i="54022"/>
  <c r="Y95" i="54022"/>
  <c r="Y94" i="54022"/>
  <c r="Y93" i="54022"/>
  <c r="W133" i="54022"/>
  <c r="W132" i="54022"/>
  <c r="W131" i="54022"/>
  <c r="W130" i="54022"/>
  <c r="W129" i="54022"/>
  <c r="W128" i="54022"/>
  <c r="W127" i="54022"/>
  <c r="W126" i="54022"/>
  <c r="W125" i="54022"/>
  <c r="W124" i="54022"/>
  <c r="W123" i="54022"/>
  <c r="W122" i="54022"/>
  <c r="W121" i="54022"/>
  <c r="W120" i="54022"/>
  <c r="W119" i="54022"/>
  <c r="W118" i="54022"/>
  <c r="W117" i="54022"/>
  <c r="W116" i="54022"/>
  <c r="W115" i="54022"/>
  <c r="W114" i="54022"/>
  <c r="W113" i="54022"/>
  <c r="W112" i="54022"/>
  <c r="W111" i="54022"/>
  <c r="W110" i="54022"/>
  <c r="W109" i="54022"/>
  <c r="W108" i="54022"/>
  <c r="W107" i="54022"/>
  <c r="W106" i="54022"/>
  <c r="W105" i="54022"/>
  <c r="W104" i="54022"/>
  <c r="W103" i="54022"/>
  <c r="W102" i="54022"/>
  <c r="W101" i="54022"/>
  <c r="W100" i="54022"/>
  <c r="W99" i="54022"/>
  <c r="W98" i="54022"/>
  <c r="W97" i="54022"/>
  <c r="W96" i="54022"/>
  <c r="W95" i="54022"/>
  <c r="W94" i="54022"/>
  <c r="W93" i="54022"/>
  <c r="U133" i="54022"/>
  <c r="U132" i="54022"/>
  <c r="U131" i="54022"/>
  <c r="U130" i="54022"/>
  <c r="U129" i="54022"/>
  <c r="U128" i="54022"/>
  <c r="U127" i="54022"/>
  <c r="U126" i="54022"/>
  <c r="U125" i="54022"/>
  <c r="U124" i="54022"/>
  <c r="U123" i="54022"/>
  <c r="U122" i="54022"/>
  <c r="U121" i="54022"/>
  <c r="U120" i="54022"/>
  <c r="U119" i="54022"/>
  <c r="U118" i="54022"/>
  <c r="U117" i="54022"/>
  <c r="U116" i="54022"/>
  <c r="U115" i="54022"/>
  <c r="U114" i="54022"/>
  <c r="U113" i="54022"/>
  <c r="U112" i="54022"/>
  <c r="U111" i="54022"/>
  <c r="U110" i="54022"/>
  <c r="U109" i="54022"/>
  <c r="U108" i="54022"/>
  <c r="U107" i="54022"/>
  <c r="U106" i="54022"/>
  <c r="U105" i="54022"/>
  <c r="U104" i="54022"/>
  <c r="U103" i="54022"/>
  <c r="U102" i="54022"/>
  <c r="U101" i="54022"/>
  <c r="U100" i="54022"/>
  <c r="U99" i="54022"/>
  <c r="U98" i="54022"/>
  <c r="U97" i="54022"/>
  <c r="U96" i="54022"/>
  <c r="U95" i="54022"/>
  <c r="U94" i="54022"/>
  <c r="U93" i="54022"/>
  <c r="M133" i="54022"/>
  <c r="M132" i="54022"/>
  <c r="M131" i="54022"/>
  <c r="M130" i="54022"/>
  <c r="M129" i="54022"/>
  <c r="M128" i="54022"/>
  <c r="M127" i="54022"/>
  <c r="M126" i="54022"/>
  <c r="M125" i="54022"/>
  <c r="M124" i="54022"/>
  <c r="M123" i="54022"/>
  <c r="M122" i="54022"/>
  <c r="M121" i="54022"/>
  <c r="M120" i="54022"/>
  <c r="M119" i="54022"/>
  <c r="M118" i="54022"/>
  <c r="M117" i="54022"/>
  <c r="M116" i="54022"/>
  <c r="M115" i="54022"/>
  <c r="M114" i="54022"/>
  <c r="M113" i="54022"/>
  <c r="M112" i="54022"/>
  <c r="M111" i="54022"/>
  <c r="M110" i="54022"/>
  <c r="M109" i="54022"/>
  <c r="M108" i="54022"/>
  <c r="M107" i="54022"/>
  <c r="M106" i="54022"/>
  <c r="M105" i="54022"/>
  <c r="M104" i="54022"/>
  <c r="M103" i="54022"/>
  <c r="M102" i="54022"/>
  <c r="M101" i="54022"/>
  <c r="M100" i="54022"/>
  <c r="M99" i="54022"/>
  <c r="M98" i="54022"/>
  <c r="M97" i="54022"/>
  <c r="M96" i="54022"/>
  <c r="M95" i="54022"/>
  <c r="M94" i="54022"/>
  <c r="M93" i="54022"/>
  <c r="K133" i="54022"/>
  <c r="K132" i="54022"/>
  <c r="K131" i="54022"/>
  <c r="K130" i="54022"/>
  <c r="K129" i="54022"/>
  <c r="K128" i="54022"/>
  <c r="K127" i="54022"/>
  <c r="K126" i="54022"/>
  <c r="K125" i="54022"/>
  <c r="K124" i="54022"/>
  <c r="K123" i="54022"/>
  <c r="K122" i="54022"/>
  <c r="K121" i="54022"/>
  <c r="K120" i="54022"/>
  <c r="K119" i="54022"/>
  <c r="K118" i="54022"/>
  <c r="K117" i="54022"/>
  <c r="K116" i="54022"/>
  <c r="K115" i="54022"/>
  <c r="K114" i="54022"/>
  <c r="K113" i="54022"/>
  <c r="K112" i="54022"/>
  <c r="K111" i="54022"/>
  <c r="K110" i="54022"/>
  <c r="K109" i="54022"/>
  <c r="K108" i="54022"/>
  <c r="K107" i="54022"/>
  <c r="K106" i="54022"/>
  <c r="K105" i="54022"/>
  <c r="K104" i="54022"/>
  <c r="K103" i="54022"/>
  <c r="K102" i="54022"/>
  <c r="K101" i="54022"/>
  <c r="K100" i="54022"/>
  <c r="K99" i="54022"/>
  <c r="K98" i="54022"/>
  <c r="K97" i="54022"/>
  <c r="K96" i="54022"/>
  <c r="K95" i="54022"/>
  <c r="K94" i="54022"/>
  <c r="K93" i="54022"/>
  <c r="I133" i="54022"/>
  <c r="I132" i="54022"/>
  <c r="I131" i="54022"/>
  <c r="I130" i="54022"/>
  <c r="I129" i="54022"/>
  <c r="I128" i="54022"/>
  <c r="I127" i="54022"/>
  <c r="I126" i="54022"/>
  <c r="I125" i="54022"/>
  <c r="I124" i="54022"/>
  <c r="I123" i="54022"/>
  <c r="I122" i="54022"/>
  <c r="I121" i="54022"/>
  <c r="I120" i="54022"/>
  <c r="I119" i="54022"/>
  <c r="I118" i="54022"/>
  <c r="I117" i="54022"/>
  <c r="I116" i="54022"/>
  <c r="I115" i="54022"/>
  <c r="I114" i="54022"/>
  <c r="I113" i="54022"/>
  <c r="I112" i="54022"/>
  <c r="I111" i="54022"/>
  <c r="I110" i="54022"/>
  <c r="I109" i="54022"/>
  <c r="I108" i="54022"/>
  <c r="I107" i="54022"/>
  <c r="I106" i="54022"/>
  <c r="I105" i="54022"/>
  <c r="I104" i="54022"/>
  <c r="I103" i="54022"/>
  <c r="I102" i="54022"/>
  <c r="I101" i="54022"/>
  <c r="I100" i="54022"/>
  <c r="I99" i="54022"/>
  <c r="I98" i="54022"/>
  <c r="I97" i="54022"/>
  <c r="I96" i="54022"/>
  <c r="I95" i="54022"/>
  <c r="I94" i="54022"/>
  <c r="I93" i="54022"/>
  <c r="G133" i="54022"/>
  <c r="G132" i="54022"/>
  <c r="G131" i="54022"/>
  <c r="G130" i="54022"/>
  <c r="G129" i="54022"/>
  <c r="G128" i="54022"/>
  <c r="G127" i="54022"/>
  <c r="G126" i="54022"/>
  <c r="G125" i="54022"/>
  <c r="G124" i="54022"/>
  <c r="G123" i="54022"/>
  <c r="G122" i="54022"/>
  <c r="G121" i="54022"/>
  <c r="G120" i="54022"/>
  <c r="G119" i="54022"/>
  <c r="G118" i="54022"/>
  <c r="G117" i="54022"/>
  <c r="G116" i="54022"/>
  <c r="G115" i="54022"/>
  <c r="G114" i="54022"/>
  <c r="G113" i="54022"/>
  <c r="G112" i="54022"/>
  <c r="G111" i="54022"/>
  <c r="G110" i="54022"/>
  <c r="G109" i="54022"/>
  <c r="G108" i="54022"/>
  <c r="G107" i="54022"/>
  <c r="G106" i="54022"/>
  <c r="G105" i="54022"/>
  <c r="G104" i="54022"/>
  <c r="G103" i="54022"/>
  <c r="G102" i="54022"/>
  <c r="G101" i="54022"/>
  <c r="G100" i="54022"/>
  <c r="G99" i="54022"/>
  <c r="G98" i="54022"/>
  <c r="G97" i="54022"/>
  <c r="G96" i="54022"/>
  <c r="G95" i="54022"/>
  <c r="G94" i="54022"/>
  <c r="G93" i="54022"/>
  <c r="U83" i="54022"/>
  <c r="U82" i="54022"/>
  <c r="U81" i="54022"/>
  <c r="U80" i="54022"/>
  <c r="U79" i="54022"/>
  <c r="U78" i="54022"/>
  <c r="U77" i="54022"/>
  <c r="U76" i="54022"/>
  <c r="U75" i="54022"/>
  <c r="U74" i="54022"/>
  <c r="U73" i="54022"/>
  <c r="U72" i="54022"/>
  <c r="U71" i="54022"/>
  <c r="U70" i="54022"/>
  <c r="U69" i="54022"/>
  <c r="U68" i="54022"/>
  <c r="U67" i="54022"/>
  <c r="U66" i="54022"/>
  <c r="U65" i="54022"/>
  <c r="U64" i="54022"/>
  <c r="U63" i="54022"/>
  <c r="U62" i="54022"/>
  <c r="U61" i="54022"/>
  <c r="U60" i="54022"/>
  <c r="U59" i="54022"/>
  <c r="U58" i="54022"/>
  <c r="U57" i="54022"/>
  <c r="U56" i="54022"/>
  <c r="U55" i="54022"/>
  <c r="U54" i="54022"/>
  <c r="U53" i="54022"/>
  <c r="U52" i="54022"/>
  <c r="U51" i="54022"/>
  <c r="S83" i="54022"/>
  <c r="S82" i="54022"/>
  <c r="S81" i="54022"/>
  <c r="S80" i="54022"/>
  <c r="S79" i="54022"/>
  <c r="S78" i="54022"/>
  <c r="S77" i="54022"/>
  <c r="S76" i="54022"/>
  <c r="S75" i="54022"/>
  <c r="S74" i="54022"/>
  <c r="S73" i="54022"/>
  <c r="S72" i="54022"/>
  <c r="S71" i="54022"/>
  <c r="S70" i="54022"/>
  <c r="S69" i="54022"/>
  <c r="S68" i="54022"/>
  <c r="S67" i="54022"/>
  <c r="S66" i="54022"/>
  <c r="S65" i="54022"/>
  <c r="S64" i="54022"/>
  <c r="S63" i="54022"/>
  <c r="S62" i="54022"/>
  <c r="S61" i="54022"/>
  <c r="S60" i="54022"/>
  <c r="S59" i="54022"/>
  <c r="S58" i="54022"/>
  <c r="S57" i="54022"/>
  <c r="S56" i="54022"/>
  <c r="S55" i="54022"/>
  <c r="S54" i="54022"/>
  <c r="S53" i="54022"/>
  <c r="S52" i="54022"/>
  <c r="S51" i="54022"/>
  <c r="Q83" i="54022"/>
  <c r="Q82" i="54022"/>
  <c r="Q81" i="54022"/>
  <c r="Q80" i="54022"/>
  <c r="Q79" i="54022"/>
  <c r="Q78" i="54022"/>
  <c r="Q77" i="54022"/>
  <c r="Q76" i="54022"/>
  <c r="Q75" i="54022"/>
  <c r="Q74" i="54022"/>
  <c r="Q73" i="54022"/>
  <c r="Q72" i="54022"/>
  <c r="Q71" i="54022"/>
  <c r="Q70" i="54022"/>
  <c r="Q69" i="54022"/>
  <c r="Q68" i="54022"/>
  <c r="Q67" i="54022"/>
  <c r="Q66" i="54022"/>
  <c r="Q65" i="54022"/>
  <c r="Q64" i="54022"/>
  <c r="Q63" i="54022"/>
  <c r="Q62" i="54022"/>
  <c r="Q61" i="54022"/>
  <c r="Q60" i="54022"/>
  <c r="Q59" i="54022"/>
  <c r="Q58" i="54022"/>
  <c r="Q57" i="54022"/>
  <c r="Q56" i="54022"/>
  <c r="Q55" i="54022"/>
  <c r="Q54" i="54022"/>
  <c r="Q53" i="54022"/>
  <c r="Q52" i="54022"/>
  <c r="Q51" i="54022"/>
  <c r="O83" i="54022"/>
  <c r="O82" i="54022"/>
  <c r="O81" i="54022"/>
  <c r="O80" i="54022"/>
  <c r="O79" i="54022"/>
  <c r="O78" i="54022"/>
  <c r="O77" i="54022"/>
  <c r="O76" i="54022"/>
  <c r="O75" i="54022"/>
  <c r="O74" i="54022"/>
  <c r="O73" i="54022"/>
  <c r="O72" i="54022"/>
  <c r="O71" i="54022"/>
  <c r="O70" i="54022"/>
  <c r="O69" i="54022"/>
  <c r="O68" i="54022"/>
  <c r="O67" i="54022"/>
  <c r="O66" i="54022"/>
  <c r="O65" i="54022"/>
  <c r="O64" i="54022"/>
  <c r="O63" i="54022"/>
  <c r="O62" i="54022"/>
  <c r="O61" i="54022"/>
  <c r="O60" i="54022"/>
  <c r="O59" i="54022"/>
  <c r="O58" i="54022"/>
  <c r="O57" i="54022"/>
  <c r="O56" i="54022"/>
  <c r="O55" i="54022"/>
  <c r="O54" i="54022"/>
  <c r="O53" i="54022"/>
  <c r="O52" i="54022"/>
  <c r="O51" i="54022"/>
  <c r="M83" i="54022"/>
  <c r="M82" i="54022"/>
  <c r="M81" i="54022"/>
  <c r="M80" i="54022"/>
  <c r="M79" i="54022"/>
  <c r="M78" i="54022"/>
  <c r="M77" i="54022"/>
  <c r="M76" i="54022"/>
  <c r="M75" i="54022"/>
  <c r="M74" i="54022"/>
  <c r="M73" i="54022"/>
  <c r="M72" i="54022"/>
  <c r="M71" i="54022"/>
  <c r="M70" i="54022"/>
  <c r="M69" i="54022"/>
  <c r="M68" i="54022"/>
  <c r="M67" i="54022"/>
  <c r="M66" i="54022"/>
  <c r="M65" i="54022"/>
  <c r="M64" i="54022"/>
  <c r="M63" i="54022"/>
  <c r="M62" i="54022"/>
  <c r="M61" i="54022"/>
  <c r="M60" i="54022"/>
  <c r="M59" i="54022"/>
  <c r="M58" i="54022"/>
  <c r="M57" i="54022"/>
  <c r="M56" i="54022"/>
  <c r="M55" i="54022"/>
  <c r="M54" i="54022"/>
  <c r="M53" i="54022"/>
  <c r="M52" i="54022"/>
  <c r="M51" i="54022"/>
  <c r="K83" i="54022"/>
  <c r="K82" i="54022"/>
  <c r="K81" i="54022"/>
  <c r="K80" i="54022"/>
  <c r="K79" i="54022"/>
  <c r="K78" i="54022"/>
  <c r="K77" i="54022"/>
  <c r="K76" i="54022"/>
  <c r="K75" i="54022"/>
  <c r="K74" i="54022"/>
  <c r="K73" i="54022"/>
  <c r="K72" i="54022"/>
  <c r="K71" i="54022"/>
  <c r="K70" i="54022"/>
  <c r="K69" i="54022"/>
  <c r="K68" i="54022"/>
  <c r="K67" i="54022"/>
  <c r="K66" i="54022"/>
  <c r="K65" i="54022"/>
  <c r="K64" i="54022"/>
  <c r="K63" i="54022"/>
  <c r="K62" i="54022"/>
  <c r="K61" i="54022"/>
  <c r="K60" i="54022"/>
  <c r="K59" i="54022"/>
  <c r="K58" i="54022"/>
  <c r="K57" i="54022"/>
  <c r="K56" i="54022"/>
  <c r="K55" i="54022"/>
  <c r="K54" i="54022"/>
  <c r="K53" i="54022"/>
  <c r="K52" i="54022"/>
  <c r="K51" i="54022"/>
  <c r="I83" i="54022"/>
  <c r="I82" i="54022"/>
  <c r="I81" i="54022"/>
  <c r="I80" i="54022"/>
  <c r="I79" i="54022"/>
  <c r="I78" i="54022"/>
  <c r="I77" i="54022"/>
  <c r="I76" i="54022"/>
  <c r="I75" i="54022"/>
  <c r="I74" i="54022"/>
  <c r="I73" i="54022"/>
  <c r="I72" i="54022"/>
  <c r="I71" i="54022"/>
  <c r="I70" i="54022"/>
  <c r="I69" i="54022"/>
  <c r="I68" i="54022"/>
  <c r="I67" i="54022"/>
  <c r="I66" i="54022"/>
  <c r="I65" i="54022"/>
  <c r="I64" i="54022"/>
  <c r="I63" i="54022"/>
  <c r="I62" i="54022"/>
  <c r="I61" i="54022"/>
  <c r="I60" i="54022"/>
  <c r="I59" i="54022"/>
  <c r="I58" i="54022"/>
  <c r="I57" i="54022"/>
  <c r="I56" i="54022"/>
  <c r="I55" i="54022"/>
  <c r="I54" i="54022"/>
  <c r="I53" i="54022"/>
  <c r="I52" i="54022"/>
  <c r="I51" i="54022"/>
  <c r="G83" i="54022"/>
  <c r="G82" i="54022"/>
  <c r="G81" i="54022"/>
  <c r="G80" i="54022"/>
  <c r="G79" i="54022"/>
  <c r="G78" i="54022"/>
  <c r="G77" i="54022"/>
  <c r="G76" i="54022"/>
  <c r="G75" i="54022"/>
  <c r="G74" i="54022"/>
  <c r="G73" i="54022"/>
  <c r="G72" i="54022"/>
  <c r="G71" i="54022"/>
  <c r="G70" i="54022"/>
  <c r="G69" i="54022"/>
  <c r="G68" i="54022"/>
  <c r="G67" i="54022"/>
  <c r="G66" i="54022"/>
  <c r="G65" i="54022"/>
  <c r="G64" i="54022"/>
  <c r="G63" i="54022"/>
  <c r="G62" i="54022"/>
  <c r="G61" i="54022"/>
  <c r="G60" i="54022"/>
  <c r="G59" i="54022"/>
  <c r="G58" i="54022"/>
  <c r="G57" i="54022"/>
  <c r="G56" i="54022"/>
  <c r="G55" i="54022"/>
  <c r="G54" i="54022"/>
  <c r="G53" i="54022"/>
  <c r="G52" i="54022"/>
  <c r="G51" i="54022"/>
  <c r="AA41" i="54022"/>
  <c r="AA40" i="54022"/>
  <c r="AA39" i="54022"/>
  <c r="AA38" i="54022"/>
  <c r="AA37" i="54022"/>
  <c r="AA36" i="54022"/>
  <c r="AA35" i="54022"/>
  <c r="AA34" i="54022"/>
  <c r="AA33" i="54022"/>
  <c r="AA32" i="54022"/>
  <c r="AA31" i="54022"/>
  <c r="AA30" i="54022"/>
  <c r="AA29" i="54022"/>
  <c r="AA28" i="54022"/>
  <c r="AA27" i="54022"/>
  <c r="AA26" i="54022"/>
  <c r="AA25" i="54022"/>
  <c r="AA24" i="54022"/>
  <c r="AA23" i="54022"/>
  <c r="AA22" i="54022"/>
  <c r="AA21" i="54022"/>
  <c r="AA20" i="54022"/>
  <c r="AA19" i="54022"/>
  <c r="AA18" i="54022"/>
  <c r="AA17" i="54022"/>
  <c r="AA16" i="54022"/>
  <c r="AA15" i="54022"/>
  <c r="AA14" i="54022"/>
  <c r="AA13" i="54022"/>
  <c r="AA12" i="54022"/>
  <c r="AA11" i="54022"/>
  <c r="Y41" i="54022"/>
  <c r="Y40" i="54022"/>
  <c r="Y39" i="54022"/>
  <c r="Y38" i="54022"/>
  <c r="Y37" i="54022"/>
  <c r="Y36" i="54022"/>
  <c r="Y35" i="54022"/>
  <c r="Y34" i="54022"/>
  <c r="Y33" i="54022"/>
  <c r="Y32" i="54022"/>
  <c r="Y31" i="54022"/>
  <c r="Y30" i="54022"/>
  <c r="Y29" i="54022"/>
  <c r="Y28" i="54022"/>
  <c r="Y27" i="54022"/>
  <c r="Y26" i="54022"/>
  <c r="Y25" i="54022"/>
  <c r="Y24" i="54022"/>
  <c r="Y23" i="54022"/>
  <c r="Y22" i="54022"/>
  <c r="Y21" i="54022"/>
  <c r="Y20" i="54022"/>
  <c r="Y19" i="54022"/>
  <c r="Y18" i="54022"/>
  <c r="Y17" i="54022"/>
  <c r="Y16" i="54022"/>
  <c r="Y15" i="54022"/>
  <c r="Y14" i="54022"/>
  <c r="Y13" i="54022"/>
  <c r="Y12" i="54022"/>
  <c r="Y11" i="54022"/>
  <c r="W41" i="54022"/>
  <c r="W40" i="54022"/>
  <c r="W39" i="54022"/>
  <c r="W38" i="54022"/>
  <c r="W37" i="54022"/>
  <c r="W36" i="54022"/>
  <c r="W35" i="54022"/>
  <c r="W34" i="54022"/>
  <c r="W33" i="54022"/>
  <c r="W32" i="54022"/>
  <c r="W31" i="54022"/>
  <c r="W30" i="54022"/>
  <c r="W29" i="54022"/>
  <c r="W28" i="54022"/>
  <c r="W27" i="54022"/>
  <c r="W26" i="54022"/>
  <c r="W25" i="54022"/>
  <c r="W24" i="54022"/>
  <c r="W23" i="54022"/>
  <c r="W22" i="54022"/>
  <c r="W21" i="54022"/>
  <c r="W20" i="54022"/>
  <c r="W19" i="54022"/>
  <c r="W18" i="54022"/>
  <c r="W17" i="54022"/>
  <c r="W16" i="54022"/>
  <c r="W15" i="54022"/>
  <c r="W14" i="54022"/>
  <c r="W13" i="54022"/>
  <c r="W12" i="54022"/>
  <c r="W11" i="54022"/>
  <c r="U41" i="54022"/>
  <c r="U40" i="54022"/>
  <c r="U39" i="54022"/>
  <c r="U38" i="54022"/>
  <c r="U37" i="54022"/>
  <c r="U36" i="54022"/>
  <c r="U35" i="54022"/>
  <c r="U34" i="54022"/>
  <c r="U33" i="54022"/>
  <c r="U32" i="54022"/>
  <c r="U31" i="54022"/>
  <c r="U30" i="54022"/>
  <c r="U29" i="54022"/>
  <c r="U28" i="54022"/>
  <c r="U27" i="54022"/>
  <c r="U26" i="54022"/>
  <c r="U25" i="54022"/>
  <c r="U24" i="54022"/>
  <c r="U23" i="54022"/>
  <c r="U22" i="54022"/>
  <c r="U21" i="54022"/>
  <c r="U20" i="54022"/>
  <c r="U19" i="54022"/>
  <c r="U18" i="54022"/>
  <c r="U17" i="54022"/>
  <c r="U16" i="54022"/>
  <c r="U15" i="54022"/>
  <c r="U14" i="54022"/>
  <c r="U13" i="54022"/>
  <c r="U12" i="54022"/>
  <c r="U11" i="54022"/>
  <c r="S41" i="54022"/>
  <c r="S40" i="54022"/>
  <c r="S39" i="54022"/>
  <c r="S38" i="54022"/>
  <c r="S37" i="54022"/>
  <c r="S36" i="54022"/>
  <c r="S35" i="54022"/>
  <c r="S34" i="54022"/>
  <c r="S33" i="54022"/>
  <c r="S32" i="54022"/>
  <c r="S31" i="54022"/>
  <c r="S30" i="54022"/>
  <c r="S29" i="54022"/>
  <c r="S28" i="54022"/>
  <c r="S27" i="54022"/>
  <c r="S26" i="54022"/>
  <c r="S25" i="54022"/>
  <c r="S24" i="54022"/>
  <c r="S23" i="54022"/>
  <c r="S22" i="54022"/>
  <c r="S21" i="54022"/>
  <c r="S20" i="54022"/>
  <c r="S19" i="54022"/>
  <c r="S18" i="54022"/>
  <c r="S17" i="54022"/>
  <c r="S16" i="54022"/>
  <c r="S15" i="54022"/>
  <c r="S14" i="54022"/>
  <c r="S13" i="54022"/>
  <c r="S12" i="54022"/>
  <c r="S11" i="54022"/>
  <c r="K34" i="54022"/>
  <c r="K33" i="54022"/>
  <c r="K32" i="54022"/>
  <c r="K31" i="54022"/>
  <c r="K30" i="54022"/>
  <c r="K29" i="54022"/>
  <c r="K28" i="54022"/>
  <c r="K27" i="54022"/>
  <c r="K26" i="54022"/>
  <c r="K25" i="54022"/>
  <c r="K24" i="54022"/>
  <c r="K23" i="54022"/>
  <c r="K22" i="54022"/>
  <c r="K21" i="54022"/>
  <c r="K20" i="54022"/>
  <c r="K19" i="54022"/>
  <c r="K18" i="54022"/>
  <c r="K17" i="54022"/>
  <c r="K16" i="54022"/>
  <c r="K15" i="54022"/>
  <c r="K14" i="54022"/>
  <c r="K13" i="54022"/>
  <c r="K12" i="54022"/>
  <c r="K11" i="54022"/>
  <c r="I34" i="54022"/>
  <c r="I33" i="54022"/>
  <c r="I32" i="54022"/>
  <c r="I31" i="54022"/>
  <c r="I30" i="54022"/>
  <c r="I29" i="54022"/>
  <c r="I28" i="54022"/>
  <c r="I27" i="54022"/>
  <c r="I26" i="54022"/>
  <c r="I25" i="54022"/>
  <c r="I24" i="54022"/>
  <c r="I23" i="54022"/>
  <c r="I22" i="54022"/>
  <c r="I21" i="54022"/>
  <c r="I20" i="54022"/>
  <c r="I19" i="54022"/>
  <c r="I18" i="54022"/>
  <c r="I17" i="54022"/>
  <c r="I16" i="54022"/>
  <c r="I15" i="54022"/>
  <c r="I14" i="54022"/>
  <c r="I13" i="54022"/>
  <c r="I12" i="54022"/>
  <c r="I11" i="54022"/>
  <c r="G11" i="54022"/>
  <c r="AA3" i="54022"/>
  <c r="AA2" i="54022"/>
  <c r="AA1" i="54022"/>
  <c r="B1" i="54022"/>
  <c r="G1250" i="54021"/>
  <c r="G1249" i="54021"/>
  <c r="G1248" i="54021"/>
  <c r="G1245" i="54021"/>
  <c r="G1244" i="54021"/>
  <c r="G1243" i="54021"/>
  <c r="G1242" i="54021"/>
  <c r="G1241" i="54021"/>
  <c r="G1240" i="54021"/>
  <c r="R1236" i="54021"/>
  <c r="R1235" i="54021"/>
  <c r="R1234" i="54021"/>
  <c r="R1233" i="54021"/>
  <c r="P1236" i="54021"/>
  <c r="P1234" i="54021"/>
  <c r="P1233" i="54021"/>
  <c r="P1232" i="54021"/>
  <c r="N1236" i="54021"/>
  <c r="N1234" i="54021"/>
  <c r="N1233" i="54021"/>
  <c r="L1235" i="54021"/>
  <c r="L1234" i="54021"/>
  <c r="L1233" i="54021"/>
  <c r="L1232" i="54021"/>
  <c r="J1236" i="54021"/>
  <c r="J1235" i="54021"/>
  <c r="J1233" i="54021"/>
  <c r="J1232" i="54021"/>
  <c r="H1236" i="54021"/>
  <c r="H1235" i="54021"/>
  <c r="H1234" i="54021"/>
  <c r="H1232" i="54021"/>
  <c r="F1236" i="54021"/>
  <c r="F1234" i="54021"/>
  <c r="F1233" i="54021"/>
  <c r="F1232" i="54021"/>
  <c r="O1225" i="54021"/>
  <c r="N1225" i="54021"/>
  <c r="M1225" i="54021"/>
  <c r="O1224" i="54021"/>
  <c r="N1224" i="54021"/>
  <c r="M1224" i="54021"/>
  <c r="O1223" i="54021"/>
  <c r="N1223" i="54021"/>
  <c r="M1223" i="54021"/>
  <c r="O1222" i="54021"/>
  <c r="N1222" i="54021"/>
  <c r="M1222" i="54021"/>
  <c r="O1221" i="54021"/>
  <c r="N1221" i="54021"/>
  <c r="M1221" i="54021"/>
  <c r="O1220" i="54021"/>
  <c r="N1220" i="54021"/>
  <c r="M1220" i="54021"/>
  <c r="O1219" i="54021"/>
  <c r="N1219" i="54021"/>
  <c r="M1219" i="54021"/>
  <c r="U1210" i="54021"/>
  <c r="T1210" i="54021"/>
  <c r="S1210" i="54021"/>
  <c r="U1209" i="54021"/>
  <c r="T1209" i="54021"/>
  <c r="S1209" i="54021"/>
  <c r="U1208" i="54021"/>
  <c r="T1208" i="54021"/>
  <c r="S1208" i="54021"/>
  <c r="U1207" i="54021"/>
  <c r="T1207" i="54021"/>
  <c r="S1207" i="54021"/>
  <c r="U1206" i="54021"/>
  <c r="T1206" i="54021"/>
  <c r="S1206" i="54021"/>
  <c r="U1205" i="54021"/>
  <c r="T1205" i="54021"/>
  <c r="S1205" i="54021"/>
  <c r="U1204" i="54021"/>
  <c r="T1204" i="54021"/>
  <c r="S1204" i="54021"/>
  <c r="U1203" i="54021"/>
  <c r="T1203" i="54021"/>
  <c r="S1203" i="54021"/>
  <c r="U1202" i="54021"/>
  <c r="T1202" i="54021"/>
  <c r="S1202" i="54021"/>
  <c r="U1201" i="54021"/>
  <c r="T1201" i="54021"/>
  <c r="S1201" i="54021"/>
  <c r="U1200" i="54021"/>
  <c r="T1200" i="54021"/>
  <c r="S1200" i="54021"/>
  <c r="U1199" i="54021"/>
  <c r="T1199" i="54021"/>
  <c r="S1199" i="54021"/>
  <c r="U1198" i="54021"/>
  <c r="T1198" i="54021"/>
  <c r="S1198" i="54021"/>
  <c r="U1197" i="54021"/>
  <c r="T1197" i="54021"/>
  <c r="S1197" i="54021"/>
  <c r="U1196" i="54021"/>
  <c r="T1196" i="54021"/>
  <c r="S1196" i="54021"/>
  <c r="U1195" i="54021"/>
  <c r="T1195" i="54021"/>
  <c r="S1195" i="54021"/>
  <c r="U1190" i="54021"/>
  <c r="T1190" i="54021"/>
  <c r="S1190" i="54021"/>
  <c r="U1189" i="54021"/>
  <c r="T1189" i="54021"/>
  <c r="S1189" i="54021"/>
  <c r="U1188" i="54021"/>
  <c r="T1188" i="54021"/>
  <c r="S1188" i="54021"/>
  <c r="U1187" i="54021"/>
  <c r="T1187" i="54021"/>
  <c r="S1187" i="54021"/>
  <c r="U1186" i="54021"/>
  <c r="T1186" i="54021"/>
  <c r="S1186" i="54021"/>
  <c r="U1185" i="54021"/>
  <c r="T1185" i="54021"/>
  <c r="S1185" i="54021"/>
  <c r="U1184" i="54021"/>
  <c r="T1184" i="54021"/>
  <c r="S1184" i="54021"/>
  <c r="U1183" i="54021"/>
  <c r="T1183" i="54021"/>
  <c r="S1183" i="54021"/>
  <c r="U1182" i="54021"/>
  <c r="T1182" i="54021"/>
  <c r="S1182" i="54021"/>
  <c r="U1181" i="54021"/>
  <c r="T1181" i="54021"/>
  <c r="S1181" i="54021"/>
  <c r="U1180" i="54021"/>
  <c r="T1180" i="54021"/>
  <c r="S1180" i="54021"/>
  <c r="U1179" i="54021"/>
  <c r="T1179" i="54021"/>
  <c r="S1179" i="54021"/>
  <c r="U1178" i="54021"/>
  <c r="T1178" i="54021"/>
  <c r="S1178" i="54021"/>
  <c r="U1177" i="54021"/>
  <c r="T1177" i="54021"/>
  <c r="S1177" i="54021"/>
  <c r="U1176" i="54021"/>
  <c r="T1176" i="54021"/>
  <c r="S1176" i="54021"/>
  <c r="U1175" i="54021"/>
  <c r="T1175" i="54021"/>
  <c r="S1175" i="54021"/>
  <c r="U1174" i="54021"/>
  <c r="T1174" i="54021"/>
  <c r="S1174" i="54021"/>
  <c r="U1173" i="54021"/>
  <c r="T1173" i="54021"/>
  <c r="S1173" i="54021"/>
  <c r="U1172" i="54021"/>
  <c r="T1172" i="54021"/>
  <c r="S1172" i="54021"/>
  <c r="U1171" i="54021"/>
  <c r="T1171" i="54021"/>
  <c r="S1171" i="54021"/>
  <c r="U1170" i="54021"/>
  <c r="T1170" i="54021"/>
  <c r="S1170" i="54021"/>
  <c r="U1169" i="54021"/>
  <c r="T1169" i="54021"/>
  <c r="S1169" i="54021"/>
  <c r="U1168" i="54021"/>
  <c r="T1168" i="54021"/>
  <c r="S1168" i="54021"/>
  <c r="U1167" i="54021"/>
  <c r="T1167" i="54021"/>
  <c r="S1167" i="54021"/>
  <c r="U1166" i="54021"/>
  <c r="T1166" i="54021"/>
  <c r="S1166" i="54021"/>
  <c r="U1165" i="54021"/>
  <c r="T1165" i="54021"/>
  <c r="S1165" i="54021"/>
  <c r="U1164" i="54021"/>
  <c r="T1164" i="54021"/>
  <c r="S1164" i="54021"/>
  <c r="U1163" i="54021"/>
  <c r="T1163" i="54021"/>
  <c r="S1163" i="54021"/>
  <c r="U1162" i="54021"/>
  <c r="T1162" i="54021"/>
  <c r="S1162" i="54021"/>
  <c r="U1161" i="54021"/>
  <c r="T1161" i="54021"/>
  <c r="S1161" i="54021"/>
  <c r="U1160" i="54021"/>
  <c r="T1160" i="54021"/>
  <c r="S1160" i="54021"/>
  <c r="U1159" i="54021"/>
  <c r="T1159" i="54021"/>
  <c r="S1159" i="54021"/>
  <c r="U1158" i="54021"/>
  <c r="T1158" i="54021"/>
  <c r="S1158" i="54021"/>
  <c r="U1157" i="54021"/>
  <c r="T1157" i="54021"/>
  <c r="S1157" i="54021"/>
  <c r="U1156" i="54021"/>
  <c r="T1156" i="54021"/>
  <c r="S1156" i="54021"/>
  <c r="U1155" i="54021"/>
  <c r="T1155" i="54021"/>
  <c r="S1155" i="54021"/>
  <c r="U1154" i="54021"/>
  <c r="T1154" i="54021"/>
  <c r="S1154" i="54021"/>
  <c r="U1153" i="54021"/>
  <c r="T1153" i="54021"/>
  <c r="S1153" i="54021"/>
  <c r="U1152" i="54021"/>
  <c r="T1152" i="54021"/>
  <c r="S1152" i="54021"/>
  <c r="U1151" i="54021"/>
  <c r="T1151" i="54021"/>
  <c r="S1151" i="54021"/>
  <c r="U1150" i="54021"/>
  <c r="T1150" i="54021"/>
  <c r="S1150" i="54021"/>
  <c r="U1149" i="54021"/>
  <c r="T1149" i="54021"/>
  <c r="S1149" i="54021"/>
  <c r="U1148" i="54021"/>
  <c r="T1148" i="54021"/>
  <c r="S1148" i="54021"/>
  <c r="U1147" i="54021"/>
  <c r="T1147" i="54021"/>
  <c r="S1147" i="54021"/>
  <c r="U1138" i="54021"/>
  <c r="T1138" i="54021"/>
  <c r="S1138" i="54021"/>
  <c r="U1137" i="54021"/>
  <c r="T1137" i="54021"/>
  <c r="S1137" i="54021"/>
  <c r="U1136" i="54021"/>
  <c r="T1136" i="54021"/>
  <c r="S1136" i="54021"/>
  <c r="U1135" i="54021"/>
  <c r="T1135" i="54021"/>
  <c r="S1135" i="54021"/>
  <c r="U1130" i="54021"/>
  <c r="T1130" i="54021"/>
  <c r="S1130" i="54021"/>
  <c r="U1129" i="54021"/>
  <c r="T1129" i="54021"/>
  <c r="S1129" i="54021"/>
  <c r="U1128" i="54021"/>
  <c r="T1128" i="54021"/>
  <c r="S1128" i="54021"/>
  <c r="U1127" i="54021"/>
  <c r="T1127" i="54021"/>
  <c r="S1127" i="54021"/>
  <c r="U1126" i="54021"/>
  <c r="T1126" i="54021"/>
  <c r="S1126" i="54021"/>
  <c r="U1125" i="54021"/>
  <c r="T1125" i="54021"/>
  <c r="S1125" i="54021"/>
  <c r="U1124" i="54021"/>
  <c r="T1124" i="54021"/>
  <c r="S1124" i="54021"/>
  <c r="U1123" i="54021"/>
  <c r="T1123" i="54021"/>
  <c r="S1123" i="54021"/>
  <c r="U1122" i="54021"/>
  <c r="T1122" i="54021"/>
  <c r="S1122" i="54021"/>
  <c r="U1121" i="54021"/>
  <c r="T1121" i="54021"/>
  <c r="S1121" i="54021"/>
  <c r="U1120" i="54021"/>
  <c r="T1120" i="54021"/>
  <c r="S1120" i="54021"/>
  <c r="U1119" i="54021"/>
  <c r="T1119" i="54021"/>
  <c r="S1119" i="54021"/>
  <c r="U1118" i="54021"/>
  <c r="T1118" i="54021"/>
  <c r="S1118" i="54021"/>
  <c r="U1117" i="54021"/>
  <c r="T1117" i="54021"/>
  <c r="S1117" i="54021"/>
  <c r="U1116" i="54021"/>
  <c r="T1116" i="54021"/>
  <c r="S1116" i="54021"/>
  <c r="U1115" i="54021"/>
  <c r="T1115" i="54021"/>
  <c r="S1115" i="54021"/>
  <c r="U1110" i="54021"/>
  <c r="T1110" i="54021"/>
  <c r="S1110" i="54021"/>
  <c r="U1109" i="54021"/>
  <c r="T1109" i="54021"/>
  <c r="S1109" i="54021"/>
  <c r="U1108" i="54021"/>
  <c r="T1108" i="54021"/>
  <c r="S1108" i="54021"/>
  <c r="U1107" i="54021"/>
  <c r="T1107" i="54021"/>
  <c r="S1107" i="54021"/>
  <c r="U1106" i="54021"/>
  <c r="T1106" i="54021"/>
  <c r="S1106" i="54021"/>
  <c r="U1101" i="54021"/>
  <c r="T1101" i="54021"/>
  <c r="S1101" i="54021"/>
  <c r="U1100" i="54021"/>
  <c r="T1100" i="54021"/>
  <c r="S1100" i="54021"/>
  <c r="U1099" i="54021"/>
  <c r="T1099" i="54021"/>
  <c r="S1099" i="54021"/>
  <c r="U1098" i="54021"/>
  <c r="T1098" i="54021"/>
  <c r="S1098" i="54021"/>
  <c r="U1097" i="54021"/>
  <c r="T1097" i="54021"/>
  <c r="S1097" i="54021"/>
  <c r="U1096" i="54021"/>
  <c r="T1096" i="54021"/>
  <c r="S1096" i="54021"/>
  <c r="U1095" i="54021"/>
  <c r="T1095" i="54021"/>
  <c r="S1095" i="54021"/>
  <c r="U1094" i="54021"/>
  <c r="T1094" i="54021"/>
  <c r="S1094" i="54021"/>
  <c r="U1093" i="54021"/>
  <c r="T1093" i="54021"/>
  <c r="S1093" i="54021"/>
  <c r="U1092" i="54021"/>
  <c r="T1092" i="54021"/>
  <c r="S1092" i="54021"/>
  <c r="U1091" i="54021"/>
  <c r="T1091" i="54021"/>
  <c r="S1091" i="54021"/>
  <c r="U1082" i="54021"/>
  <c r="T1082" i="54021"/>
  <c r="S1082" i="54021"/>
  <c r="U1081" i="54021"/>
  <c r="T1081" i="54021"/>
  <c r="S1081" i="54021"/>
  <c r="U1080" i="54021"/>
  <c r="T1080" i="54021"/>
  <c r="S1080" i="54021"/>
  <c r="U1079" i="54021"/>
  <c r="T1079" i="54021"/>
  <c r="S1079" i="54021"/>
  <c r="U1078" i="54021"/>
  <c r="T1078" i="54021"/>
  <c r="S1078" i="54021"/>
  <c r="U1077" i="54021"/>
  <c r="T1077" i="54021"/>
  <c r="S1077" i="54021"/>
  <c r="U1076" i="54021"/>
  <c r="T1076" i="54021"/>
  <c r="S1076" i="54021"/>
  <c r="U1075" i="54021"/>
  <c r="T1075" i="54021"/>
  <c r="S1075" i="54021"/>
  <c r="U1074" i="54021"/>
  <c r="T1074" i="54021"/>
  <c r="S1074" i="54021"/>
  <c r="U1073" i="54021"/>
  <c r="T1073" i="54021"/>
  <c r="S1073" i="54021"/>
  <c r="U1072" i="54021"/>
  <c r="T1072" i="54021"/>
  <c r="S1072" i="54021"/>
  <c r="U1067" i="54021"/>
  <c r="T1067" i="54021"/>
  <c r="S1067" i="54021"/>
  <c r="U1066" i="54021"/>
  <c r="T1066" i="54021"/>
  <c r="S1066" i="54021"/>
  <c r="U1065" i="54021"/>
  <c r="T1065" i="54021"/>
  <c r="S1065" i="54021"/>
  <c r="U1064" i="54021"/>
  <c r="T1064" i="54021"/>
  <c r="S1064" i="54021"/>
  <c r="U1063" i="54021"/>
  <c r="T1063" i="54021"/>
  <c r="S1063" i="54021"/>
  <c r="U1062" i="54021"/>
  <c r="T1062" i="54021"/>
  <c r="S1062" i="54021"/>
  <c r="U1061" i="54021"/>
  <c r="T1061" i="54021"/>
  <c r="S1061" i="54021"/>
  <c r="U1060" i="54021"/>
  <c r="T1060" i="54021"/>
  <c r="S1060" i="54021"/>
  <c r="U1059" i="54021"/>
  <c r="T1059" i="54021"/>
  <c r="S1059" i="54021"/>
  <c r="U1054" i="54021"/>
  <c r="T1054" i="54021"/>
  <c r="S1054" i="54021"/>
  <c r="U1053" i="54021"/>
  <c r="T1053" i="54021"/>
  <c r="S1053" i="54021"/>
  <c r="U1052" i="54021"/>
  <c r="T1052" i="54021"/>
  <c r="S1052" i="54021"/>
  <c r="U1051" i="54021"/>
  <c r="T1051" i="54021"/>
  <c r="S1051" i="54021"/>
  <c r="U1050" i="54021"/>
  <c r="T1050" i="54021"/>
  <c r="S1050" i="54021"/>
  <c r="U1049" i="54021"/>
  <c r="T1049" i="54021"/>
  <c r="S1049" i="54021"/>
  <c r="U1048" i="54021"/>
  <c r="T1048" i="54021"/>
  <c r="S1048" i="54021"/>
  <c r="U1047" i="54021"/>
  <c r="T1047" i="54021"/>
  <c r="S1047" i="54021"/>
  <c r="U1046" i="54021"/>
  <c r="T1046" i="54021"/>
  <c r="S1046" i="54021"/>
  <c r="U1045" i="54021"/>
  <c r="T1045" i="54021"/>
  <c r="S1045" i="54021"/>
  <c r="U1044" i="54021"/>
  <c r="T1044" i="54021"/>
  <c r="S1044" i="54021"/>
  <c r="U1043" i="54021"/>
  <c r="T1043" i="54021"/>
  <c r="S1043" i="54021"/>
  <c r="U1042" i="54021"/>
  <c r="T1042" i="54021"/>
  <c r="S1042" i="54021"/>
  <c r="U1041" i="54021"/>
  <c r="T1041" i="54021"/>
  <c r="S1041" i="54021"/>
  <c r="U1040" i="54021"/>
  <c r="T1040" i="54021"/>
  <c r="S1040" i="54021"/>
  <c r="U1039" i="54021"/>
  <c r="T1039" i="54021"/>
  <c r="S1039" i="54021"/>
  <c r="U1038" i="54021"/>
  <c r="T1038" i="54021"/>
  <c r="S1038" i="54021"/>
  <c r="U1037" i="54021"/>
  <c r="T1037" i="54021"/>
  <c r="S1037" i="54021"/>
  <c r="U1028" i="54021"/>
  <c r="T1028" i="54021"/>
  <c r="S1028" i="54021"/>
  <c r="U1027" i="54021"/>
  <c r="T1027" i="54021"/>
  <c r="S1027" i="54021"/>
  <c r="U1026" i="54021"/>
  <c r="T1026" i="54021"/>
  <c r="S1026" i="54021"/>
  <c r="U1025" i="54021"/>
  <c r="T1025" i="54021"/>
  <c r="S1025" i="54021"/>
  <c r="U1024" i="54021"/>
  <c r="T1024" i="54021"/>
  <c r="S1024" i="54021"/>
  <c r="U1023" i="54021"/>
  <c r="T1023" i="54021"/>
  <c r="S1023" i="54021"/>
  <c r="U1022" i="54021"/>
  <c r="T1022" i="54021"/>
  <c r="S1022" i="54021"/>
  <c r="U1021" i="54021"/>
  <c r="T1021" i="54021"/>
  <c r="S1021" i="54021"/>
  <c r="U1020" i="54021"/>
  <c r="T1020" i="54021"/>
  <c r="S1020" i="54021"/>
  <c r="U1019" i="54021"/>
  <c r="T1019" i="54021"/>
  <c r="S1019" i="54021"/>
  <c r="U1018" i="54021"/>
  <c r="T1018" i="54021"/>
  <c r="S1018" i="54021"/>
  <c r="U1017" i="54021"/>
  <c r="T1017" i="54021"/>
  <c r="S1017" i="54021"/>
  <c r="U1016" i="54021"/>
  <c r="T1016" i="54021"/>
  <c r="S1016" i="54021"/>
  <c r="U1015" i="54021"/>
  <c r="T1015" i="54021"/>
  <c r="S1015" i="54021"/>
  <c r="U1014" i="54021"/>
  <c r="T1014" i="54021"/>
  <c r="S1014" i="54021"/>
  <c r="U1013" i="54021"/>
  <c r="T1013" i="54021"/>
  <c r="S1013" i="54021"/>
  <c r="U1012" i="54021"/>
  <c r="T1012" i="54021"/>
  <c r="S1012" i="54021"/>
  <c r="U1011" i="54021"/>
  <c r="T1011" i="54021"/>
  <c r="S1011" i="54021"/>
  <c r="U1010" i="54021"/>
  <c r="T1010" i="54021"/>
  <c r="S1010" i="54021"/>
  <c r="U1009" i="54021"/>
  <c r="T1009" i="54021"/>
  <c r="S1009" i="54021"/>
  <c r="U1008" i="54021"/>
  <c r="T1008" i="54021"/>
  <c r="S1008" i="54021"/>
  <c r="U1007" i="54021"/>
  <c r="T1007" i="54021"/>
  <c r="S1007" i="54021"/>
  <c r="U1006" i="54021"/>
  <c r="T1006" i="54021"/>
  <c r="S1006" i="54021"/>
  <c r="U1005" i="54021"/>
  <c r="T1005" i="54021"/>
  <c r="S1005" i="54021"/>
  <c r="U1004" i="54021"/>
  <c r="T1004" i="54021"/>
  <c r="S1004" i="54021"/>
  <c r="U1003" i="54021"/>
  <c r="T1003" i="54021"/>
  <c r="S1003" i="54021"/>
  <c r="U1002" i="54021"/>
  <c r="T1002" i="54021"/>
  <c r="S1002" i="54021"/>
  <c r="U1001" i="54021"/>
  <c r="T1001" i="54021"/>
  <c r="S1001" i="54021"/>
  <c r="U1000" i="54021"/>
  <c r="T1000" i="54021"/>
  <c r="S1000" i="54021"/>
  <c r="U999" i="54021"/>
  <c r="T999" i="54021"/>
  <c r="S999" i="54021"/>
  <c r="U998" i="54021"/>
  <c r="T998" i="54021"/>
  <c r="S998" i="54021"/>
  <c r="U997" i="54021"/>
  <c r="T997" i="54021"/>
  <c r="S997" i="54021"/>
  <c r="U996" i="54021"/>
  <c r="T996" i="54021"/>
  <c r="S996" i="54021"/>
  <c r="U995" i="54021"/>
  <c r="T995" i="54021"/>
  <c r="S995" i="54021"/>
  <c r="U994" i="54021"/>
  <c r="T994" i="54021"/>
  <c r="S994" i="54021"/>
  <c r="U993" i="54021"/>
  <c r="T993" i="54021"/>
  <c r="S993" i="54021"/>
  <c r="U992" i="54021"/>
  <c r="T992" i="54021"/>
  <c r="S992" i="54021"/>
  <c r="U983" i="54021"/>
  <c r="T983" i="54021"/>
  <c r="S983" i="54021"/>
  <c r="U982" i="54021"/>
  <c r="T982" i="54021"/>
  <c r="S982" i="54021"/>
  <c r="U981" i="54021"/>
  <c r="T981" i="54021"/>
  <c r="S981" i="54021"/>
  <c r="U980" i="54021"/>
  <c r="T980" i="54021"/>
  <c r="S980" i="54021"/>
  <c r="U979" i="54021"/>
  <c r="T979" i="54021"/>
  <c r="S979" i="54021"/>
  <c r="U978" i="54021"/>
  <c r="T978" i="54021"/>
  <c r="S978" i="54021"/>
  <c r="U977" i="54021"/>
  <c r="T977" i="54021"/>
  <c r="S977" i="54021"/>
  <c r="U976" i="54021"/>
  <c r="T976" i="54021"/>
  <c r="S976" i="54021"/>
  <c r="U975" i="54021"/>
  <c r="T975" i="54021"/>
  <c r="S975" i="54021"/>
  <c r="U974" i="54021"/>
  <c r="T974" i="54021"/>
  <c r="S974" i="54021"/>
  <c r="U973" i="54021"/>
  <c r="T973" i="54021"/>
  <c r="S973" i="54021"/>
  <c r="U972" i="54021"/>
  <c r="T972" i="54021"/>
  <c r="S972" i="54021"/>
  <c r="U967" i="54021"/>
  <c r="T967" i="54021"/>
  <c r="S967" i="54021"/>
  <c r="U966" i="54021"/>
  <c r="T966" i="54021"/>
  <c r="S966" i="54021"/>
  <c r="U965" i="54021"/>
  <c r="T965" i="54021"/>
  <c r="S965" i="54021"/>
  <c r="U964" i="54021"/>
  <c r="T964" i="54021"/>
  <c r="S964" i="54021"/>
  <c r="U963" i="54021"/>
  <c r="T963" i="54021"/>
  <c r="S963" i="54021"/>
  <c r="U962" i="54021"/>
  <c r="T962" i="54021"/>
  <c r="S962" i="54021"/>
  <c r="U961" i="54021"/>
  <c r="T961" i="54021"/>
  <c r="S961" i="54021"/>
  <c r="U960" i="54021"/>
  <c r="T960" i="54021"/>
  <c r="S960" i="54021"/>
  <c r="U959" i="54021"/>
  <c r="T959" i="54021"/>
  <c r="S959" i="54021"/>
  <c r="U958" i="54021"/>
  <c r="T958" i="54021"/>
  <c r="S958" i="54021"/>
  <c r="U957" i="54021"/>
  <c r="T957" i="54021"/>
  <c r="S957" i="54021"/>
  <c r="U956" i="54021"/>
  <c r="T956" i="54021"/>
  <c r="S956" i="54021"/>
  <c r="U955" i="54021"/>
  <c r="T955" i="54021"/>
  <c r="S955" i="54021"/>
  <c r="U954" i="54021"/>
  <c r="T954" i="54021"/>
  <c r="S954" i="54021"/>
  <c r="U953" i="54021"/>
  <c r="T953" i="54021"/>
  <c r="S953" i="54021"/>
  <c r="U952" i="54021"/>
  <c r="T952" i="54021"/>
  <c r="S952" i="54021"/>
  <c r="U943" i="54021"/>
  <c r="T943" i="54021"/>
  <c r="S943" i="54021"/>
  <c r="U942" i="54021"/>
  <c r="T942" i="54021"/>
  <c r="S942" i="54021"/>
  <c r="U941" i="54021"/>
  <c r="T941" i="54021"/>
  <c r="S941" i="54021"/>
  <c r="U940" i="54021"/>
  <c r="T940" i="54021"/>
  <c r="S940" i="54021"/>
  <c r="U939" i="54021"/>
  <c r="T939" i="54021"/>
  <c r="S939" i="54021"/>
  <c r="U938" i="54021"/>
  <c r="T938" i="54021"/>
  <c r="S938" i="54021"/>
  <c r="U937" i="54021"/>
  <c r="T937" i="54021"/>
  <c r="S937" i="54021"/>
  <c r="U936" i="54021"/>
  <c r="T936" i="54021"/>
  <c r="S936" i="54021"/>
  <c r="U935" i="54021"/>
  <c r="T935" i="54021"/>
  <c r="S935" i="54021"/>
  <c r="U930" i="54021"/>
  <c r="T930" i="54021"/>
  <c r="S930" i="54021"/>
  <c r="U929" i="54021"/>
  <c r="T929" i="54021"/>
  <c r="S929" i="54021"/>
  <c r="U928" i="54021"/>
  <c r="T928" i="54021"/>
  <c r="S928" i="54021"/>
  <c r="U927" i="54021"/>
  <c r="T927" i="54021"/>
  <c r="S927" i="54021"/>
  <c r="U926" i="54021"/>
  <c r="T926" i="54021"/>
  <c r="S926" i="54021"/>
  <c r="U925" i="54021"/>
  <c r="T925" i="54021"/>
  <c r="S925" i="54021"/>
  <c r="U924" i="54021"/>
  <c r="T924" i="54021"/>
  <c r="S924" i="54021"/>
  <c r="U923" i="54021"/>
  <c r="T923" i="54021"/>
  <c r="S923" i="54021"/>
  <c r="U922" i="54021"/>
  <c r="T922" i="54021"/>
  <c r="S922" i="54021"/>
  <c r="U921" i="54021"/>
  <c r="T921" i="54021"/>
  <c r="S921" i="54021"/>
  <c r="U920" i="54021"/>
  <c r="T920" i="54021"/>
  <c r="S920" i="54021"/>
  <c r="U919" i="54021"/>
  <c r="T919" i="54021"/>
  <c r="S919" i="54021"/>
  <c r="U918" i="54021"/>
  <c r="T918" i="54021"/>
  <c r="S918" i="54021"/>
  <c r="U917" i="54021"/>
  <c r="T917" i="54021"/>
  <c r="S917" i="54021"/>
  <c r="U916" i="54021"/>
  <c r="T916" i="54021"/>
  <c r="S916" i="54021"/>
  <c r="U915" i="54021"/>
  <c r="T915" i="54021"/>
  <c r="S915" i="54021"/>
  <c r="U914" i="54021"/>
  <c r="T914" i="54021"/>
  <c r="S914" i="54021"/>
  <c r="U913" i="54021"/>
  <c r="T913" i="54021"/>
  <c r="S913" i="54021"/>
  <c r="U912" i="54021"/>
  <c r="T912" i="54021"/>
  <c r="S912" i="54021"/>
  <c r="U911" i="54021"/>
  <c r="T911" i="54021"/>
  <c r="S911" i="54021"/>
  <c r="U910" i="54021"/>
  <c r="T910" i="54021"/>
  <c r="S910" i="54021"/>
  <c r="U909" i="54021"/>
  <c r="T909" i="54021"/>
  <c r="S909" i="54021"/>
  <c r="U908" i="54021"/>
  <c r="T908" i="54021"/>
  <c r="S908" i="54021"/>
  <c r="U907" i="54021"/>
  <c r="T907" i="54021"/>
  <c r="S907" i="54021"/>
  <c r="O898" i="54021"/>
  <c r="N898" i="54021"/>
  <c r="M898" i="54021"/>
  <c r="O897" i="54021"/>
  <c r="N897" i="54021"/>
  <c r="M897" i="54021"/>
  <c r="O896" i="54021"/>
  <c r="N896" i="54021"/>
  <c r="M896" i="54021"/>
  <c r="O895" i="54021"/>
  <c r="N895" i="54021"/>
  <c r="M895" i="54021"/>
  <c r="O894" i="54021"/>
  <c r="N894" i="54021"/>
  <c r="M894" i="54021"/>
  <c r="O893" i="54021"/>
  <c r="N893" i="54021"/>
  <c r="M893" i="54021"/>
  <c r="O892" i="54021"/>
  <c r="N892" i="54021"/>
  <c r="M892" i="54021"/>
  <c r="O891" i="54021"/>
  <c r="N891" i="54021"/>
  <c r="M891" i="54021"/>
  <c r="O890" i="54021"/>
  <c r="N890" i="54021"/>
  <c r="M890" i="54021"/>
  <c r="O889" i="54021"/>
  <c r="N889" i="54021"/>
  <c r="M889" i="54021"/>
  <c r="O888" i="54021"/>
  <c r="N888" i="54021"/>
  <c r="M888" i="54021"/>
  <c r="O887" i="54021"/>
  <c r="N887" i="54021"/>
  <c r="M887" i="54021"/>
  <c r="O886" i="54021"/>
  <c r="N886" i="54021"/>
  <c r="M886" i="54021"/>
  <c r="O885" i="54021"/>
  <c r="N885" i="54021"/>
  <c r="M885" i="54021"/>
  <c r="O884" i="54021"/>
  <c r="N884" i="54021"/>
  <c r="M884" i="54021"/>
  <c r="O883" i="54021"/>
  <c r="N883" i="54021"/>
  <c r="M883" i="54021"/>
  <c r="O882" i="54021"/>
  <c r="N882" i="54021"/>
  <c r="M882" i="54021"/>
  <c r="O881" i="54021"/>
  <c r="N881" i="54021"/>
  <c r="M881" i="54021"/>
  <c r="O880" i="54021"/>
  <c r="N880" i="54021"/>
  <c r="M880" i="54021"/>
  <c r="O879" i="54021"/>
  <c r="N879" i="54021"/>
  <c r="M879" i="54021"/>
  <c r="O869" i="54021"/>
  <c r="N869" i="54021"/>
  <c r="M869" i="54021"/>
  <c r="O868" i="54021"/>
  <c r="N868" i="54021"/>
  <c r="M868" i="54021"/>
  <c r="O867" i="54021"/>
  <c r="N867" i="54021"/>
  <c r="M867" i="54021"/>
  <c r="O866" i="54021"/>
  <c r="N866" i="54021"/>
  <c r="M866" i="54021"/>
  <c r="O865" i="54021"/>
  <c r="N865" i="54021"/>
  <c r="M865" i="54021"/>
  <c r="O864" i="54021"/>
  <c r="N864" i="54021"/>
  <c r="M864" i="54021"/>
  <c r="O863" i="54021"/>
  <c r="N863" i="54021"/>
  <c r="M863" i="54021"/>
  <c r="O862" i="54021"/>
  <c r="N862" i="54021"/>
  <c r="M862" i="54021"/>
  <c r="O861" i="54021"/>
  <c r="N861" i="54021"/>
  <c r="M861" i="54021"/>
  <c r="O860" i="54021"/>
  <c r="N860" i="54021"/>
  <c r="M860" i="54021"/>
  <c r="O859" i="54021"/>
  <c r="N859" i="54021"/>
  <c r="M859" i="54021"/>
  <c r="O858" i="54021"/>
  <c r="N858" i="54021"/>
  <c r="M858" i="54021"/>
  <c r="O857" i="54021"/>
  <c r="N857" i="54021"/>
  <c r="M857" i="54021"/>
  <c r="O856" i="54021"/>
  <c r="N856" i="54021"/>
  <c r="M856" i="54021"/>
  <c r="O855" i="54021"/>
  <c r="N855" i="54021"/>
  <c r="M855" i="54021"/>
  <c r="O854" i="54021"/>
  <c r="N854" i="54021"/>
  <c r="M854" i="54021"/>
  <c r="O853" i="54021"/>
  <c r="N853" i="54021"/>
  <c r="M853" i="54021"/>
  <c r="O852" i="54021"/>
  <c r="N852" i="54021"/>
  <c r="M852" i="54021"/>
  <c r="O851" i="54021"/>
  <c r="N851" i="54021"/>
  <c r="M851" i="54021"/>
  <c r="O850" i="54021"/>
  <c r="N850" i="54021"/>
  <c r="M850" i="54021"/>
  <c r="O849" i="54021"/>
  <c r="N849" i="54021"/>
  <c r="M849" i="54021"/>
  <c r="O848" i="54021"/>
  <c r="N848" i="54021"/>
  <c r="M848" i="54021"/>
  <c r="O847" i="54021"/>
  <c r="N847" i="54021"/>
  <c r="M847" i="54021"/>
  <c r="O846" i="54021"/>
  <c r="N846" i="54021"/>
  <c r="M846" i="54021"/>
  <c r="O845" i="54021"/>
  <c r="N845" i="54021"/>
  <c r="M845" i="54021"/>
  <c r="O844" i="54021"/>
  <c r="N844" i="54021"/>
  <c r="M844" i="54021"/>
  <c r="O843" i="54021"/>
  <c r="N843" i="54021"/>
  <c r="M843" i="54021"/>
  <c r="O842" i="54021"/>
  <c r="N842" i="54021"/>
  <c r="M842" i="54021"/>
  <c r="O841" i="54021"/>
  <c r="N841" i="54021"/>
  <c r="M841" i="54021"/>
  <c r="O840" i="54021"/>
  <c r="N840" i="54021"/>
  <c r="M840" i="54021"/>
  <c r="O839" i="54021"/>
  <c r="N839" i="54021"/>
  <c r="M839" i="54021"/>
  <c r="O838" i="54021"/>
  <c r="N838" i="54021"/>
  <c r="M838" i="54021"/>
  <c r="O837" i="54021"/>
  <c r="N837" i="54021"/>
  <c r="M837" i="54021"/>
  <c r="O836" i="54021"/>
  <c r="N836" i="54021"/>
  <c r="M836" i="54021"/>
  <c r="O835" i="54021"/>
  <c r="N835" i="54021"/>
  <c r="M835" i="54021"/>
  <c r="O834" i="54021"/>
  <c r="N834" i="54021"/>
  <c r="M834" i="54021"/>
  <c r="O833" i="54021"/>
  <c r="N833" i="54021"/>
  <c r="M833" i="54021"/>
  <c r="O832" i="54021"/>
  <c r="N832" i="54021"/>
  <c r="M832" i="54021"/>
  <c r="N821" i="54021"/>
  <c r="N820" i="54021"/>
  <c r="N819" i="54021"/>
  <c r="N818" i="54021"/>
  <c r="N817" i="54021"/>
  <c r="N816" i="54021"/>
  <c r="N815" i="54021"/>
  <c r="N814" i="54021"/>
  <c r="N812" i="54021"/>
  <c r="N811" i="54021"/>
  <c r="N810" i="54021"/>
  <c r="N809" i="54021"/>
  <c r="N808" i="54021"/>
  <c r="L822" i="54021"/>
  <c r="L821" i="54021"/>
  <c r="L820" i="54021"/>
  <c r="L817" i="54021"/>
  <c r="L816" i="54021"/>
  <c r="L815" i="54021"/>
  <c r="L814" i="54021"/>
  <c r="L813" i="54021"/>
  <c r="L810" i="54021"/>
  <c r="L808" i="54021"/>
  <c r="J822" i="54021"/>
  <c r="J821" i="54021"/>
  <c r="J820" i="54021"/>
  <c r="J819" i="54021"/>
  <c r="J817" i="54021"/>
  <c r="J816" i="54021"/>
  <c r="J815" i="54021"/>
  <c r="J814" i="54021"/>
  <c r="J813" i="54021"/>
  <c r="J808" i="54021"/>
  <c r="H822" i="54021"/>
  <c r="H821" i="54021"/>
  <c r="H820" i="54021"/>
  <c r="H819" i="54021"/>
  <c r="H818" i="54021"/>
  <c r="H816" i="54021"/>
  <c r="H813" i="54021"/>
  <c r="H812" i="54021"/>
  <c r="H811" i="54021"/>
  <c r="H810" i="54021"/>
  <c r="H809" i="54021"/>
  <c r="H808" i="54021"/>
  <c r="F822" i="54021"/>
  <c r="F813" i="54021"/>
  <c r="R802" i="54021"/>
  <c r="R801" i="54021"/>
  <c r="R800" i="54021"/>
  <c r="R799" i="54021"/>
  <c r="R798" i="54021"/>
  <c r="R797" i="54021"/>
  <c r="R796" i="54021"/>
  <c r="R795" i="54021"/>
  <c r="R793" i="54021"/>
  <c r="R792" i="54021"/>
  <c r="R791" i="54021"/>
  <c r="R790" i="54021"/>
  <c r="R789" i="54021"/>
  <c r="R788" i="54021"/>
  <c r="R787" i="54021"/>
  <c r="R786" i="54021"/>
  <c r="R785" i="54021"/>
  <c r="R784" i="54021"/>
  <c r="R783" i="54021"/>
  <c r="R782" i="54021"/>
  <c r="R781" i="54021"/>
  <c r="P802" i="54021"/>
  <c r="P801" i="54021"/>
  <c r="P800" i="54021"/>
  <c r="P799" i="54021"/>
  <c r="P797" i="54021"/>
  <c r="P796" i="54021"/>
  <c r="P795" i="54021"/>
  <c r="P794" i="54021"/>
  <c r="P793" i="54021"/>
  <c r="P792" i="54021"/>
  <c r="P791" i="54021"/>
  <c r="P790" i="54021"/>
  <c r="P789" i="54021"/>
  <c r="P788" i="54021"/>
  <c r="P787" i="54021"/>
  <c r="P786" i="54021"/>
  <c r="P785" i="54021"/>
  <c r="P784" i="54021"/>
  <c r="P783" i="54021"/>
  <c r="P782" i="54021"/>
  <c r="P781" i="54021"/>
  <c r="N802" i="54021"/>
  <c r="N800" i="54021"/>
  <c r="N799" i="54021"/>
  <c r="N798" i="54021"/>
  <c r="N797" i="54021"/>
  <c r="N796" i="54021"/>
  <c r="N795" i="54021"/>
  <c r="N794" i="54021"/>
  <c r="N793" i="54021"/>
  <c r="N792" i="54021"/>
  <c r="N791" i="54021"/>
  <c r="N790" i="54021"/>
  <c r="N789" i="54021"/>
  <c r="N788" i="54021"/>
  <c r="N787" i="54021"/>
  <c r="N786" i="54021"/>
  <c r="N785" i="54021"/>
  <c r="N784" i="54021"/>
  <c r="N783" i="54021"/>
  <c r="N782" i="54021"/>
  <c r="N781" i="54021"/>
  <c r="L802" i="54021"/>
  <c r="L801" i="54021"/>
  <c r="L800" i="54021"/>
  <c r="L799" i="54021"/>
  <c r="L797" i="54021"/>
  <c r="L796" i="54021"/>
  <c r="L795" i="54021"/>
  <c r="L793" i="54021"/>
  <c r="L792" i="54021"/>
  <c r="L790" i="54021"/>
  <c r="L789" i="54021"/>
  <c r="L787" i="54021"/>
  <c r="L785" i="54021"/>
  <c r="L783" i="54021"/>
  <c r="L781" i="54021"/>
  <c r="J802" i="54021"/>
  <c r="J801" i="54021"/>
  <c r="J799" i="54021"/>
  <c r="J798" i="54021"/>
  <c r="J795" i="54021"/>
  <c r="J794" i="54021"/>
  <c r="J792" i="54021"/>
  <c r="J791" i="54021"/>
  <c r="J789" i="54021"/>
  <c r="J788" i="54021"/>
  <c r="J787" i="54021"/>
  <c r="J786" i="54021"/>
  <c r="J785" i="54021"/>
  <c r="J784" i="54021"/>
  <c r="J783" i="54021"/>
  <c r="J782" i="54021"/>
  <c r="J781" i="54021"/>
  <c r="H801" i="54021"/>
  <c r="H800" i="54021"/>
  <c r="H798" i="54021"/>
  <c r="H797" i="54021"/>
  <c r="H796" i="54021"/>
  <c r="H794" i="54021"/>
  <c r="H793" i="54021"/>
  <c r="H792" i="54021"/>
  <c r="H791" i="54021"/>
  <c r="H790" i="54021"/>
  <c r="H789" i="54021"/>
  <c r="H788" i="54021"/>
  <c r="H787" i="54021"/>
  <c r="H786" i="54021"/>
  <c r="H785" i="54021"/>
  <c r="H784" i="54021"/>
  <c r="H783" i="54021"/>
  <c r="H782" i="54021"/>
  <c r="H781" i="54021"/>
  <c r="F802" i="54021"/>
  <c r="F801" i="54021"/>
  <c r="F800" i="54021"/>
  <c r="F799" i="54021"/>
  <c r="F797" i="54021"/>
  <c r="F796" i="54021"/>
  <c r="F795" i="54021"/>
  <c r="F794" i="54021"/>
  <c r="F793" i="54021"/>
  <c r="F791" i="54021"/>
  <c r="F790" i="54021"/>
  <c r="F788" i="54021"/>
  <c r="F786" i="54021"/>
  <c r="F784" i="54021"/>
  <c r="F782" i="54021"/>
  <c r="P768" i="54021"/>
  <c r="P767" i="54021"/>
  <c r="P766" i="54021"/>
  <c r="P765" i="54021"/>
  <c r="P764" i="54021"/>
  <c r="P763" i="54021"/>
  <c r="P762" i="54021"/>
  <c r="P761" i="54021"/>
  <c r="P760" i="54021"/>
  <c r="P759" i="54021"/>
  <c r="P758" i="54021"/>
  <c r="P757" i="54021"/>
  <c r="P756" i="54021"/>
  <c r="P755" i="54021"/>
  <c r="P754" i="54021"/>
  <c r="P752" i="54021"/>
  <c r="P751" i="54021"/>
  <c r="P750" i="54021"/>
  <c r="P749" i="54021"/>
  <c r="P748" i="54021"/>
  <c r="P747" i="54021"/>
  <c r="P746" i="54021"/>
  <c r="P745" i="54021"/>
  <c r="P744" i="54021"/>
  <c r="P743" i="54021"/>
  <c r="P742" i="54021"/>
  <c r="P741" i="54021"/>
  <c r="N768" i="54021"/>
  <c r="N767" i="54021"/>
  <c r="N766" i="54021"/>
  <c r="N765" i="54021"/>
  <c r="N764" i="54021"/>
  <c r="N763" i="54021"/>
  <c r="N762" i="54021"/>
  <c r="N760" i="54021"/>
  <c r="N759" i="54021"/>
  <c r="N758" i="54021"/>
  <c r="N757" i="54021"/>
  <c r="N756" i="54021"/>
  <c r="N755" i="54021"/>
  <c r="N754" i="54021"/>
  <c r="N753" i="54021"/>
  <c r="N750" i="54021"/>
  <c r="N748" i="54021"/>
  <c r="N747" i="54021"/>
  <c r="N745" i="54021"/>
  <c r="N744" i="54021"/>
  <c r="N742" i="54021"/>
  <c r="N741" i="54021"/>
  <c r="L768" i="54021"/>
  <c r="L767" i="54021"/>
  <c r="L765" i="54021"/>
  <c r="L764" i="54021"/>
  <c r="L763" i="54021"/>
  <c r="L762" i="54021"/>
  <c r="L760" i="54021"/>
  <c r="L758" i="54021"/>
  <c r="L757" i="54021"/>
  <c r="L756" i="54021"/>
  <c r="L749" i="54021"/>
  <c r="L745" i="54021"/>
  <c r="L744" i="54021"/>
  <c r="L743" i="54021"/>
  <c r="L741" i="54021"/>
  <c r="J766" i="54021"/>
  <c r="J765" i="54021"/>
  <c r="J764" i="54021"/>
  <c r="J763" i="54021"/>
  <c r="J761" i="54021"/>
  <c r="J760" i="54021"/>
  <c r="J759" i="54021"/>
  <c r="J758" i="54021"/>
  <c r="J756" i="54021"/>
  <c r="J755" i="54021"/>
  <c r="J754" i="54021"/>
  <c r="J753" i="54021"/>
  <c r="J752" i="54021"/>
  <c r="J751" i="54021"/>
  <c r="J750" i="54021"/>
  <c r="J749" i="54021"/>
  <c r="J748" i="54021"/>
  <c r="J747" i="54021"/>
  <c r="J746" i="54021"/>
  <c r="J745" i="54021"/>
  <c r="J744" i="54021"/>
  <c r="J743" i="54021"/>
  <c r="J742" i="54021"/>
  <c r="H768" i="54021"/>
  <c r="H767" i="54021"/>
  <c r="H766" i="54021"/>
  <c r="H765" i="54021"/>
  <c r="H763" i="54021"/>
  <c r="H762" i="54021"/>
  <c r="H761" i="54021"/>
  <c r="H760" i="54021"/>
  <c r="H759" i="54021"/>
  <c r="H758" i="54021"/>
  <c r="H757" i="54021"/>
  <c r="H756" i="54021"/>
  <c r="H755" i="54021"/>
  <c r="H754" i="54021"/>
  <c r="H753" i="54021"/>
  <c r="H752" i="54021"/>
  <c r="H751" i="54021"/>
  <c r="H750" i="54021"/>
  <c r="H749" i="54021"/>
  <c r="H748" i="54021"/>
  <c r="H747" i="54021"/>
  <c r="H746" i="54021"/>
  <c r="H745" i="54021"/>
  <c r="H744" i="54021"/>
  <c r="H743" i="54021"/>
  <c r="H742" i="54021"/>
  <c r="H741" i="54021"/>
  <c r="F768" i="54021"/>
  <c r="F767" i="54021"/>
  <c r="F764" i="54021"/>
  <c r="F762" i="54021"/>
  <c r="F757" i="54021"/>
  <c r="F749" i="54021"/>
  <c r="F743" i="54021"/>
  <c r="F741" i="54021"/>
  <c r="P732" i="54021"/>
  <c r="P731" i="54021"/>
  <c r="P730" i="54021"/>
  <c r="P729" i="54021"/>
  <c r="P728" i="54021"/>
  <c r="P727" i="54021"/>
  <c r="P726" i="54021"/>
  <c r="P725" i="54021"/>
  <c r="P724" i="54021"/>
  <c r="P723" i="54021"/>
  <c r="P722" i="54021"/>
  <c r="P721" i="54021"/>
  <c r="P720" i="54021"/>
  <c r="P719" i="54021"/>
  <c r="P718" i="54021"/>
  <c r="P717" i="54021"/>
  <c r="P716" i="54021"/>
  <c r="P715" i="54021"/>
  <c r="P714" i="54021"/>
  <c r="P713" i="54021"/>
  <c r="P712" i="54021"/>
  <c r="P711" i="54021"/>
  <c r="P710" i="54021"/>
  <c r="P709" i="54021"/>
  <c r="P708" i="54021"/>
  <c r="P707" i="54021"/>
  <c r="P706" i="54021"/>
  <c r="P704" i="54021"/>
  <c r="P703" i="54021"/>
  <c r="P702" i="54021"/>
  <c r="P701" i="54021"/>
  <c r="P700" i="54021"/>
  <c r="P699" i="54021"/>
  <c r="P698" i="54021"/>
  <c r="P696" i="54021"/>
  <c r="P695" i="54021"/>
  <c r="P693" i="54021"/>
  <c r="N732" i="54021"/>
  <c r="N731" i="54021"/>
  <c r="N730" i="54021"/>
  <c r="N729" i="54021"/>
  <c r="N728" i="54021"/>
  <c r="N727" i="54021"/>
  <c r="N726" i="54021"/>
  <c r="N725" i="54021"/>
  <c r="N724" i="54021"/>
  <c r="N723" i="54021"/>
  <c r="N722" i="54021"/>
  <c r="N721" i="54021"/>
  <c r="N720" i="54021"/>
  <c r="N719" i="54021"/>
  <c r="N718" i="54021"/>
  <c r="N717" i="54021"/>
  <c r="N716" i="54021"/>
  <c r="N715" i="54021"/>
  <c r="N714" i="54021"/>
  <c r="N713" i="54021"/>
  <c r="N712" i="54021"/>
  <c r="N711" i="54021"/>
  <c r="N710" i="54021"/>
  <c r="N709" i="54021"/>
  <c r="N708" i="54021"/>
  <c r="N707" i="54021"/>
  <c r="N706" i="54021"/>
  <c r="N705" i="54021"/>
  <c r="N704" i="54021"/>
  <c r="N703" i="54021"/>
  <c r="N702" i="54021"/>
  <c r="N701" i="54021"/>
  <c r="N700" i="54021"/>
  <c r="N699" i="54021"/>
  <c r="N698" i="54021"/>
  <c r="N697" i="54021"/>
  <c r="N695" i="54021"/>
  <c r="N694" i="54021"/>
  <c r="N693" i="54021"/>
  <c r="L732" i="54021"/>
  <c r="L731" i="54021"/>
  <c r="L730" i="54021"/>
  <c r="L729" i="54021"/>
  <c r="L728" i="54021"/>
  <c r="L727" i="54021"/>
  <c r="L726" i="54021"/>
  <c r="L725" i="54021"/>
  <c r="L724" i="54021"/>
  <c r="L723" i="54021"/>
  <c r="L722" i="54021"/>
  <c r="L721" i="54021"/>
  <c r="L720" i="54021"/>
  <c r="L719" i="54021"/>
  <c r="L718" i="54021"/>
  <c r="L717" i="54021"/>
  <c r="L716" i="54021"/>
  <c r="L715" i="54021"/>
  <c r="L714" i="54021"/>
  <c r="L713" i="54021"/>
  <c r="L712" i="54021"/>
  <c r="L711" i="54021"/>
  <c r="L710" i="54021"/>
  <c r="L709" i="54021"/>
  <c r="L708" i="54021"/>
  <c r="L707" i="54021"/>
  <c r="L706" i="54021"/>
  <c r="L705" i="54021"/>
  <c r="L703" i="54021"/>
  <c r="L702" i="54021"/>
  <c r="L701" i="54021"/>
  <c r="L700" i="54021"/>
  <c r="L699" i="54021"/>
  <c r="L698" i="54021"/>
  <c r="L697" i="54021"/>
  <c r="L696" i="54021"/>
  <c r="L694" i="54021"/>
  <c r="J731" i="54021"/>
  <c r="J730" i="54021"/>
  <c r="J729" i="54021"/>
  <c r="J728" i="54021"/>
  <c r="J727" i="54021"/>
  <c r="J726" i="54021"/>
  <c r="J725" i="54021"/>
  <c r="J724" i="54021"/>
  <c r="J723" i="54021"/>
  <c r="J722" i="54021"/>
  <c r="J721" i="54021"/>
  <c r="J720" i="54021"/>
  <c r="J719" i="54021"/>
  <c r="J718" i="54021"/>
  <c r="J717" i="54021"/>
  <c r="J716" i="54021"/>
  <c r="J715" i="54021"/>
  <c r="J714" i="54021"/>
  <c r="J713" i="54021"/>
  <c r="J712" i="54021"/>
  <c r="J711" i="54021"/>
  <c r="J710" i="54021"/>
  <c r="J709" i="54021"/>
  <c r="J708" i="54021"/>
  <c r="J707" i="54021"/>
  <c r="J706" i="54021"/>
  <c r="J705" i="54021"/>
  <c r="J704" i="54021"/>
  <c r="J703" i="54021"/>
  <c r="J702" i="54021"/>
  <c r="J701" i="54021"/>
  <c r="J700" i="54021"/>
  <c r="J699" i="54021"/>
  <c r="J698" i="54021"/>
  <c r="J697" i="54021"/>
  <c r="J696" i="54021"/>
  <c r="J695" i="54021"/>
  <c r="J694" i="54021"/>
  <c r="J693" i="54021"/>
  <c r="H732" i="54021"/>
  <c r="H731" i="54021"/>
  <c r="H730" i="54021"/>
  <c r="H729" i="54021"/>
  <c r="H728" i="54021"/>
  <c r="H727" i="54021"/>
  <c r="H725" i="54021"/>
  <c r="H724" i="54021"/>
  <c r="H723" i="54021"/>
  <c r="H722" i="54021"/>
  <c r="H721" i="54021"/>
  <c r="H720" i="54021"/>
  <c r="H719" i="54021"/>
  <c r="H718" i="54021"/>
  <c r="H717" i="54021"/>
  <c r="H716" i="54021"/>
  <c r="H715" i="54021"/>
  <c r="H714" i="54021"/>
  <c r="H713" i="54021"/>
  <c r="H712" i="54021"/>
  <c r="H711" i="54021"/>
  <c r="H710" i="54021"/>
  <c r="H709" i="54021"/>
  <c r="H707" i="54021"/>
  <c r="H704" i="54021"/>
  <c r="H703" i="54021"/>
  <c r="H702" i="54021"/>
  <c r="H701" i="54021"/>
  <c r="H700" i="54021"/>
  <c r="H699" i="54021"/>
  <c r="H698" i="54021"/>
  <c r="H697" i="54021"/>
  <c r="H696" i="54021"/>
  <c r="H695" i="54021"/>
  <c r="H694" i="54021"/>
  <c r="H693" i="54021"/>
  <c r="F732" i="54021"/>
  <c r="F697" i="54021"/>
  <c r="F696" i="54021"/>
  <c r="F695" i="54021"/>
  <c r="F694" i="54021"/>
  <c r="F693" i="54021"/>
  <c r="P681" i="54021"/>
  <c r="P680" i="54021"/>
  <c r="P677" i="54021"/>
  <c r="P675" i="54021"/>
  <c r="P674" i="54021"/>
  <c r="P672" i="54021"/>
  <c r="P671" i="54021"/>
  <c r="P668" i="54021"/>
  <c r="P666" i="54021"/>
  <c r="P665" i="54021"/>
  <c r="P664" i="54021"/>
  <c r="P663" i="54021"/>
  <c r="P662" i="54021"/>
  <c r="P661" i="54021"/>
  <c r="P660" i="54021"/>
  <c r="P659" i="54021"/>
  <c r="N684" i="54021"/>
  <c r="N681" i="54021"/>
  <c r="N680" i="54021"/>
  <c r="N679" i="54021"/>
  <c r="N678" i="54021"/>
  <c r="N676" i="54021"/>
  <c r="N675" i="54021"/>
  <c r="N674" i="54021"/>
  <c r="N672" i="54021"/>
  <c r="N671" i="54021"/>
  <c r="N668" i="54021"/>
  <c r="N667" i="54021"/>
  <c r="N666" i="54021"/>
  <c r="N665" i="54021"/>
  <c r="N664" i="54021"/>
  <c r="N663" i="54021"/>
  <c r="N662" i="54021"/>
  <c r="N661" i="54021"/>
  <c r="N660" i="54021"/>
  <c r="N659" i="54021"/>
  <c r="L684" i="54021"/>
  <c r="L683" i="54021"/>
  <c r="L682" i="54021"/>
  <c r="L681" i="54021"/>
  <c r="L680" i="54021"/>
  <c r="L679" i="54021"/>
  <c r="L678" i="54021"/>
  <c r="L677" i="54021"/>
  <c r="L676" i="54021"/>
  <c r="L675" i="54021"/>
  <c r="L674" i="54021"/>
  <c r="L673" i="54021"/>
  <c r="L672" i="54021"/>
  <c r="L671" i="54021"/>
  <c r="L670" i="54021"/>
  <c r="L669" i="54021"/>
  <c r="L668" i="54021"/>
  <c r="L667" i="54021"/>
  <c r="L666" i="54021"/>
  <c r="J684" i="54021"/>
  <c r="J683" i="54021"/>
  <c r="J682" i="54021"/>
  <c r="J673" i="54021"/>
  <c r="J672" i="54021"/>
  <c r="J671" i="54021"/>
  <c r="J670" i="54021"/>
  <c r="J669" i="54021"/>
  <c r="J668" i="54021"/>
  <c r="J667" i="54021"/>
  <c r="J665" i="54021"/>
  <c r="J664" i="54021"/>
  <c r="J663" i="54021"/>
  <c r="J662" i="54021"/>
  <c r="J661" i="54021"/>
  <c r="J660" i="54021"/>
  <c r="J659" i="54021"/>
  <c r="H684" i="54021"/>
  <c r="H683" i="54021"/>
  <c r="H682" i="54021"/>
  <c r="H681" i="54021"/>
  <c r="H680" i="54021"/>
  <c r="H679" i="54021"/>
  <c r="H678" i="54021"/>
  <c r="H677" i="54021"/>
  <c r="H676" i="54021"/>
  <c r="H675" i="54021"/>
  <c r="H674" i="54021"/>
  <c r="H673" i="54021"/>
  <c r="H670" i="54021"/>
  <c r="H667" i="54021"/>
  <c r="H666" i="54021"/>
  <c r="H665" i="54021"/>
  <c r="H664" i="54021"/>
  <c r="H663" i="54021"/>
  <c r="H662" i="54021"/>
  <c r="H661" i="54021"/>
  <c r="H660" i="54021"/>
  <c r="H659" i="54021"/>
  <c r="H648" i="54021"/>
  <c r="H646" i="54021"/>
  <c r="T636" i="54021"/>
  <c r="T635" i="54021"/>
  <c r="T634" i="54021"/>
  <c r="T633" i="54021"/>
  <c r="T632" i="54021"/>
  <c r="T631" i="54021"/>
  <c r="T630" i="54021"/>
  <c r="T629" i="54021"/>
  <c r="R636" i="54021"/>
  <c r="R635" i="54021"/>
  <c r="R634" i="54021"/>
  <c r="R633" i="54021"/>
  <c r="R632" i="54021"/>
  <c r="R631" i="54021"/>
  <c r="R630" i="54021"/>
  <c r="R628" i="54021"/>
  <c r="R627" i="54021"/>
  <c r="R626" i="54021"/>
  <c r="P636" i="54021"/>
  <c r="P635" i="54021"/>
  <c r="P634" i="54021"/>
  <c r="P633" i="54021"/>
  <c r="P632" i="54021"/>
  <c r="P631" i="54021"/>
  <c r="P630" i="54021"/>
  <c r="N636" i="54021"/>
  <c r="N635" i="54021"/>
  <c r="N634" i="54021"/>
  <c r="N633" i="54021"/>
  <c r="N632" i="54021"/>
  <c r="N631" i="54021"/>
  <c r="N630" i="54021"/>
  <c r="L636" i="54021"/>
  <c r="L635" i="54021"/>
  <c r="L634" i="54021"/>
  <c r="L629" i="54021"/>
  <c r="L628" i="54021"/>
  <c r="L627" i="54021"/>
  <c r="L626" i="54021"/>
  <c r="J632" i="54021"/>
  <c r="J631" i="54021"/>
  <c r="J629" i="54021"/>
  <c r="J628" i="54021"/>
  <c r="J627" i="54021"/>
  <c r="J626" i="54021"/>
  <c r="H632" i="54021"/>
  <c r="H629" i="54021"/>
  <c r="H628" i="54021"/>
  <c r="H627" i="54021"/>
  <c r="H626" i="54021"/>
  <c r="F632" i="54021"/>
  <c r="F629" i="54021"/>
  <c r="F628" i="54021"/>
  <c r="F627" i="54021"/>
  <c r="F626" i="54021"/>
  <c r="H613" i="54021"/>
  <c r="F614" i="54021"/>
  <c r="J604" i="54021"/>
  <c r="H603" i="54021"/>
  <c r="H602" i="54021"/>
  <c r="F603" i="54021"/>
  <c r="F602" i="54021"/>
  <c r="L593" i="54021"/>
  <c r="L592" i="54021"/>
  <c r="L591" i="54021"/>
  <c r="L587" i="54021"/>
  <c r="L585" i="54021"/>
  <c r="L584" i="54021"/>
  <c r="L583" i="54021"/>
  <c r="L577" i="54021"/>
  <c r="L576" i="54021"/>
  <c r="L575" i="54021"/>
  <c r="J584" i="54021"/>
  <c r="J573" i="54021"/>
  <c r="H593" i="54021"/>
  <c r="H592" i="54021"/>
  <c r="H591" i="54021"/>
  <c r="H590" i="54021"/>
  <c r="H589" i="54021"/>
  <c r="H587" i="54021"/>
  <c r="H585" i="54021"/>
  <c r="H584" i="54021"/>
  <c r="H581" i="54021"/>
  <c r="H577" i="54021"/>
  <c r="H573" i="54021"/>
  <c r="H571" i="54021"/>
  <c r="F592" i="54021"/>
  <c r="F591" i="54021"/>
  <c r="F589" i="54021"/>
  <c r="F587" i="54021"/>
  <c r="F585" i="54021"/>
  <c r="F581" i="54021"/>
  <c r="F577" i="54021"/>
  <c r="F573" i="54021"/>
  <c r="F571" i="54021"/>
  <c r="X559" i="54021"/>
  <c r="X558" i="54021"/>
  <c r="X557" i="54021"/>
  <c r="X556" i="54021"/>
  <c r="X555" i="54021"/>
  <c r="X554" i="54021"/>
  <c r="X553" i="54021"/>
  <c r="X552" i="54021"/>
  <c r="X551" i="54021"/>
  <c r="X550" i="54021"/>
  <c r="X549" i="54021"/>
  <c r="X547" i="54021"/>
  <c r="X546" i="54021"/>
  <c r="X545" i="54021"/>
  <c r="X544" i="54021"/>
  <c r="X543" i="54021"/>
  <c r="X542" i="54021"/>
  <c r="X541" i="54021"/>
  <c r="X540" i="54021"/>
  <c r="X539" i="54021"/>
  <c r="X538" i="54021"/>
  <c r="X537" i="54021"/>
  <c r="X536" i="54021"/>
  <c r="X535" i="54021"/>
  <c r="V559" i="54021"/>
  <c r="V557" i="54021"/>
  <c r="V556" i="54021"/>
  <c r="V555" i="54021"/>
  <c r="V554" i="54021"/>
  <c r="V553" i="54021"/>
  <c r="V552" i="54021"/>
  <c r="V551" i="54021"/>
  <c r="V550" i="54021"/>
  <c r="V549" i="54021"/>
  <c r="V548" i="54021"/>
  <c r="V546" i="54021"/>
  <c r="V545" i="54021"/>
  <c r="V544" i="54021"/>
  <c r="V543" i="54021"/>
  <c r="V542" i="54021"/>
  <c r="V541" i="54021"/>
  <c r="V539" i="54021"/>
  <c r="V538" i="54021"/>
  <c r="V537" i="54021"/>
  <c r="V536" i="54021"/>
  <c r="V535" i="54021"/>
  <c r="T559" i="54021"/>
  <c r="T558" i="54021"/>
  <c r="T557" i="54021"/>
  <c r="T556" i="54021"/>
  <c r="T555" i="54021"/>
  <c r="T554" i="54021"/>
  <c r="T552" i="54021"/>
  <c r="T551" i="54021"/>
  <c r="T550" i="54021"/>
  <c r="T549" i="54021"/>
  <c r="T548" i="54021"/>
  <c r="T547" i="54021"/>
  <c r="T546" i="54021"/>
  <c r="T545" i="54021"/>
  <c r="T544" i="54021"/>
  <c r="T543" i="54021"/>
  <c r="T542" i="54021"/>
  <c r="T541" i="54021"/>
  <c r="T540" i="54021"/>
  <c r="T539" i="54021"/>
  <c r="T538" i="54021"/>
  <c r="T537" i="54021"/>
  <c r="T536" i="54021"/>
  <c r="T535" i="54021"/>
  <c r="R559" i="54021"/>
  <c r="R558" i="54021"/>
  <c r="R557" i="54021"/>
  <c r="R556" i="54021"/>
  <c r="R555" i="54021"/>
  <c r="R554" i="54021"/>
  <c r="R553" i="54021"/>
  <c r="R552" i="54021"/>
  <c r="R551" i="54021"/>
  <c r="R550" i="54021"/>
  <c r="R549" i="54021"/>
  <c r="R548" i="54021"/>
  <c r="R547" i="54021"/>
  <c r="R546" i="54021"/>
  <c r="R545" i="54021"/>
  <c r="R544" i="54021"/>
  <c r="R543" i="54021"/>
  <c r="R541" i="54021"/>
  <c r="R540" i="54021"/>
  <c r="R539" i="54021"/>
  <c r="R538" i="54021"/>
  <c r="R537" i="54021"/>
  <c r="R536" i="54021"/>
  <c r="R535" i="54021"/>
  <c r="P559" i="54021"/>
  <c r="P558" i="54021"/>
  <c r="P557" i="54021"/>
  <c r="P556" i="54021"/>
  <c r="P554" i="54021"/>
  <c r="P553" i="54021"/>
  <c r="P552" i="54021"/>
  <c r="P551" i="54021"/>
  <c r="P547" i="54021"/>
  <c r="P543" i="54021"/>
  <c r="P541" i="54021"/>
  <c r="P537" i="54021"/>
  <c r="P536" i="54021"/>
  <c r="P535" i="54021"/>
  <c r="N558" i="54021"/>
  <c r="N555" i="54021"/>
  <c r="N553" i="54021"/>
  <c r="N552" i="54021"/>
  <c r="N550" i="54021"/>
  <c r="N549" i="54021"/>
  <c r="N548" i="54021"/>
  <c r="N546" i="54021"/>
  <c r="N545" i="54021"/>
  <c r="N544" i="54021"/>
  <c r="N536" i="54021"/>
  <c r="N535" i="54021"/>
  <c r="L559" i="54021"/>
  <c r="L558" i="54021"/>
  <c r="L557" i="54021"/>
  <c r="L555" i="54021"/>
  <c r="L554" i="54021"/>
  <c r="L553" i="54021"/>
  <c r="L550" i="54021"/>
  <c r="L549" i="54021"/>
  <c r="L548" i="54021"/>
  <c r="L546" i="54021"/>
  <c r="L545" i="54021"/>
  <c r="L544" i="54021"/>
  <c r="L543" i="54021"/>
  <c r="L541" i="54021"/>
  <c r="L540" i="54021"/>
  <c r="L535" i="54021"/>
  <c r="J559" i="54021"/>
  <c r="J558" i="54021"/>
  <c r="J557" i="54021"/>
  <c r="J556" i="54021"/>
  <c r="J555" i="54021"/>
  <c r="J554" i="54021"/>
  <c r="J553" i="54021"/>
  <c r="J552" i="54021"/>
  <c r="J551" i="54021"/>
  <c r="J550" i="54021"/>
  <c r="J549" i="54021"/>
  <c r="J548" i="54021"/>
  <c r="J547" i="54021"/>
  <c r="J546" i="54021"/>
  <c r="J545" i="54021"/>
  <c r="J544" i="54021"/>
  <c r="J543" i="54021"/>
  <c r="J542" i="54021"/>
  <c r="J541" i="54021"/>
  <c r="J540" i="54021"/>
  <c r="J539" i="54021"/>
  <c r="J538" i="54021"/>
  <c r="J537" i="54021"/>
  <c r="J536" i="54021"/>
  <c r="H559" i="54021"/>
  <c r="H558" i="54021"/>
  <c r="H557" i="54021"/>
  <c r="H556" i="54021"/>
  <c r="H555" i="54021"/>
  <c r="H554" i="54021"/>
  <c r="H553" i="54021"/>
  <c r="H552" i="54021"/>
  <c r="H551" i="54021"/>
  <c r="H550" i="54021"/>
  <c r="H549" i="54021"/>
  <c r="H548" i="54021"/>
  <c r="H547" i="54021"/>
  <c r="H546" i="54021"/>
  <c r="H545" i="54021"/>
  <c r="H544" i="54021"/>
  <c r="H543" i="54021"/>
  <c r="H542" i="54021"/>
  <c r="H541" i="54021"/>
  <c r="H540" i="54021"/>
  <c r="H539" i="54021"/>
  <c r="H538" i="54021"/>
  <c r="H537" i="54021"/>
  <c r="H536" i="54021"/>
  <c r="V524" i="54021"/>
  <c r="V523" i="54021"/>
  <c r="V522" i="54021"/>
  <c r="V521" i="54021"/>
  <c r="V519" i="54021"/>
  <c r="V518" i="54021"/>
  <c r="V517" i="54021"/>
  <c r="V516" i="54021"/>
  <c r="V515" i="54021"/>
  <c r="V514" i="54021"/>
  <c r="V513" i="54021"/>
  <c r="V512" i="54021"/>
  <c r="V511" i="54021"/>
  <c r="V510" i="54021"/>
  <c r="V509" i="54021"/>
  <c r="V508" i="54021"/>
  <c r="V507" i="54021"/>
  <c r="V506" i="54021"/>
  <c r="V505" i="54021"/>
  <c r="V504" i="54021"/>
  <c r="V503" i="54021"/>
  <c r="V502" i="54021"/>
  <c r="V501" i="54021"/>
  <c r="V500" i="54021"/>
  <c r="V499" i="54021"/>
  <c r="V498" i="54021"/>
  <c r="V497" i="54021"/>
  <c r="V496" i="54021"/>
  <c r="V495" i="54021"/>
  <c r="V494" i="54021"/>
  <c r="V493" i="54021"/>
  <c r="V492" i="54021"/>
  <c r="V491" i="54021"/>
  <c r="V490" i="54021"/>
  <c r="T524" i="54021"/>
  <c r="T523" i="54021"/>
  <c r="T522" i="54021"/>
  <c r="T521" i="54021"/>
  <c r="T520" i="54021"/>
  <c r="T519" i="54021"/>
  <c r="T518" i="54021"/>
  <c r="T517" i="54021"/>
  <c r="T515" i="54021"/>
  <c r="T514" i="54021"/>
  <c r="T512" i="54021"/>
  <c r="T511" i="54021"/>
  <c r="T510" i="54021"/>
  <c r="T509" i="54021"/>
  <c r="T508" i="54021"/>
  <c r="T506" i="54021"/>
  <c r="T505" i="54021"/>
  <c r="T504" i="54021"/>
  <c r="T503" i="54021"/>
  <c r="T502" i="54021"/>
  <c r="T500" i="54021"/>
  <c r="T498" i="54021"/>
  <c r="T497" i="54021"/>
  <c r="T494" i="54021"/>
  <c r="T493" i="54021"/>
  <c r="T492" i="54021"/>
  <c r="T491" i="54021"/>
  <c r="T490" i="54021"/>
  <c r="R524" i="54021"/>
  <c r="R523" i="54021"/>
  <c r="R522" i="54021"/>
  <c r="R521" i="54021"/>
  <c r="R520" i="54021"/>
  <c r="R519" i="54021"/>
  <c r="R518" i="54021"/>
  <c r="R517" i="54021"/>
  <c r="R516" i="54021"/>
  <c r="R515" i="54021"/>
  <c r="R514" i="54021"/>
  <c r="R513" i="54021"/>
  <c r="R512" i="54021"/>
  <c r="R511" i="54021"/>
  <c r="R510" i="54021"/>
  <c r="R509" i="54021"/>
  <c r="R508" i="54021"/>
  <c r="R507" i="54021"/>
  <c r="R506" i="54021"/>
  <c r="R505" i="54021"/>
  <c r="R504" i="54021"/>
  <c r="R503" i="54021"/>
  <c r="R502" i="54021"/>
  <c r="R501" i="54021"/>
  <c r="R500" i="54021"/>
  <c r="R499" i="54021"/>
  <c r="R496" i="54021"/>
  <c r="R495" i="54021"/>
  <c r="R491" i="54021"/>
  <c r="R490" i="54021"/>
  <c r="P524" i="54021"/>
  <c r="P521" i="54021"/>
  <c r="P519" i="54021"/>
  <c r="P518" i="54021"/>
  <c r="P516" i="54021"/>
  <c r="P515" i="54021"/>
  <c r="P514" i="54021"/>
  <c r="P513" i="54021"/>
  <c r="P512" i="54021"/>
  <c r="P511" i="54021"/>
  <c r="P510" i="54021"/>
  <c r="P507" i="54021"/>
  <c r="P506" i="54021"/>
  <c r="P505" i="54021"/>
  <c r="P504" i="54021"/>
  <c r="P502" i="54021"/>
  <c r="P501" i="54021"/>
  <c r="P500" i="54021"/>
  <c r="P499" i="54021"/>
  <c r="P498" i="54021"/>
  <c r="P497" i="54021"/>
  <c r="P496" i="54021"/>
  <c r="P495" i="54021"/>
  <c r="P494" i="54021"/>
  <c r="P493" i="54021"/>
  <c r="P492" i="54021"/>
  <c r="P491" i="54021"/>
  <c r="P490" i="54021"/>
  <c r="N523" i="54021"/>
  <c r="N516" i="54021"/>
  <c r="N513" i="54021"/>
  <c r="N512" i="54021"/>
  <c r="N511" i="54021"/>
  <c r="N510" i="54021"/>
  <c r="N509" i="54021"/>
  <c r="N508" i="54021"/>
  <c r="N507" i="54021"/>
  <c r="N506" i="54021"/>
  <c r="N499" i="54021"/>
  <c r="N498" i="54021"/>
  <c r="N496" i="54021"/>
  <c r="N495" i="54021"/>
  <c r="N494" i="54021"/>
  <c r="N493" i="54021"/>
  <c r="N492" i="54021"/>
  <c r="N491" i="54021"/>
  <c r="N490" i="54021"/>
  <c r="L524" i="54021"/>
  <c r="L523" i="54021"/>
  <c r="L519" i="54021"/>
  <c r="L516" i="54021"/>
  <c r="L513" i="54021"/>
  <c r="L512" i="54021"/>
  <c r="L511" i="54021"/>
  <c r="L510" i="54021"/>
  <c r="L504" i="54021"/>
  <c r="L502" i="54021"/>
  <c r="L495" i="54021"/>
  <c r="L494" i="54021"/>
  <c r="L491" i="54021"/>
  <c r="L490" i="54021"/>
  <c r="J524" i="54021"/>
  <c r="J523" i="54021"/>
  <c r="J522" i="54021"/>
  <c r="J521" i="54021"/>
  <c r="J520" i="54021"/>
  <c r="J519" i="54021"/>
  <c r="J518" i="54021"/>
  <c r="J517" i="54021"/>
  <c r="J516" i="54021"/>
  <c r="J515" i="54021"/>
  <c r="J514" i="54021"/>
  <c r="J513" i="54021"/>
  <c r="J510" i="54021"/>
  <c r="J509" i="54021"/>
  <c r="J508" i="54021"/>
  <c r="J507" i="54021"/>
  <c r="J506" i="54021"/>
  <c r="J505" i="54021"/>
  <c r="J504" i="54021"/>
  <c r="J503" i="54021"/>
  <c r="J502" i="54021"/>
  <c r="J501" i="54021"/>
  <c r="J500" i="54021"/>
  <c r="J499" i="54021"/>
  <c r="J498" i="54021"/>
  <c r="J497" i="54021"/>
  <c r="J496" i="54021"/>
  <c r="J495" i="54021"/>
  <c r="J494" i="54021"/>
  <c r="J493" i="54021"/>
  <c r="J492" i="54021"/>
  <c r="J491" i="54021"/>
  <c r="J490" i="54021"/>
  <c r="H524" i="54021"/>
  <c r="H523" i="54021"/>
  <c r="H522" i="54021"/>
  <c r="H521" i="54021"/>
  <c r="H520" i="54021"/>
  <c r="H519" i="54021"/>
  <c r="H518" i="54021"/>
  <c r="H516" i="54021"/>
  <c r="H509" i="54021"/>
  <c r="H508" i="54021"/>
  <c r="H506" i="54021"/>
  <c r="H505" i="54021"/>
  <c r="H504" i="54021"/>
  <c r="H503" i="54021"/>
  <c r="H502" i="54021"/>
  <c r="H495" i="54021"/>
  <c r="H494" i="54021"/>
  <c r="X479" i="54021"/>
  <c r="X478" i="54021"/>
  <c r="X477" i="54021"/>
  <c r="X476" i="54021"/>
  <c r="X475" i="54021"/>
  <c r="X474" i="54021"/>
  <c r="X473" i="54021"/>
  <c r="X472" i="54021"/>
  <c r="X471" i="54021"/>
  <c r="X470" i="54021"/>
  <c r="X469" i="54021"/>
  <c r="X468" i="54021"/>
  <c r="X467" i="54021"/>
  <c r="X465" i="54021"/>
  <c r="X464" i="54021"/>
  <c r="X463" i="54021"/>
  <c r="X462" i="54021"/>
  <c r="X461" i="54021"/>
  <c r="X460" i="54021"/>
  <c r="X459" i="54021"/>
  <c r="X458" i="54021"/>
  <c r="X457" i="54021"/>
  <c r="X456" i="54021"/>
  <c r="X455" i="54021"/>
  <c r="X454" i="54021"/>
  <c r="X453" i="54021"/>
  <c r="X452" i="54021"/>
  <c r="X451" i="54021"/>
  <c r="X450" i="54021"/>
  <c r="X449" i="54021"/>
  <c r="X445" i="54021"/>
  <c r="X444" i="54021"/>
  <c r="X443" i="54021"/>
  <c r="X442" i="54021"/>
  <c r="X441" i="54021"/>
  <c r="X440" i="54021"/>
  <c r="V479" i="54021"/>
  <c r="V478" i="54021"/>
  <c r="V477" i="54021"/>
  <c r="V476" i="54021"/>
  <c r="V475" i="54021"/>
  <c r="V474" i="54021"/>
  <c r="V473" i="54021"/>
  <c r="V472" i="54021"/>
  <c r="V471" i="54021"/>
  <c r="V469" i="54021"/>
  <c r="V468" i="54021"/>
  <c r="V467" i="54021"/>
  <c r="V466" i="54021"/>
  <c r="V465" i="54021"/>
  <c r="V464" i="54021"/>
  <c r="V463" i="54021"/>
  <c r="V462" i="54021"/>
  <c r="V461" i="54021"/>
  <c r="V460" i="54021"/>
  <c r="V459" i="54021"/>
  <c r="V458" i="54021"/>
  <c r="V457" i="54021"/>
  <c r="V456" i="54021"/>
  <c r="V455" i="54021"/>
  <c r="V454" i="54021"/>
  <c r="V453" i="54021"/>
  <c r="V452" i="54021"/>
  <c r="V451" i="54021"/>
  <c r="V450" i="54021"/>
  <c r="V449" i="54021"/>
  <c r="V448" i="54021"/>
  <c r="V447" i="54021"/>
  <c r="V446" i="54021"/>
  <c r="V445" i="54021"/>
  <c r="V444" i="54021"/>
  <c r="V443" i="54021"/>
  <c r="V442" i="54021"/>
  <c r="V441" i="54021"/>
  <c r="V440" i="54021"/>
  <c r="T477" i="54021"/>
  <c r="T476" i="54021"/>
  <c r="T474" i="54021"/>
  <c r="T473" i="54021"/>
  <c r="T472" i="54021"/>
  <c r="T471" i="54021"/>
  <c r="T470" i="54021"/>
  <c r="T469" i="54021"/>
  <c r="T468" i="54021"/>
  <c r="T466" i="54021"/>
  <c r="T465" i="54021"/>
  <c r="T464" i="54021"/>
  <c r="T460" i="54021"/>
  <c r="T459" i="54021"/>
  <c r="T458" i="54021"/>
  <c r="T456" i="54021"/>
  <c r="T455" i="54021"/>
  <c r="T451" i="54021"/>
  <c r="T450" i="54021"/>
  <c r="T448" i="54021"/>
  <c r="T447" i="54021"/>
  <c r="T446" i="54021"/>
  <c r="R479" i="54021"/>
  <c r="R478" i="54021"/>
  <c r="R475" i="54021"/>
  <c r="R472" i="54021"/>
  <c r="R471" i="54021"/>
  <c r="R470" i="54021"/>
  <c r="R469" i="54021"/>
  <c r="R468" i="54021"/>
  <c r="R467" i="54021"/>
  <c r="R466" i="54021"/>
  <c r="R464" i="54021"/>
  <c r="R463" i="54021"/>
  <c r="R462" i="54021"/>
  <c r="R461" i="54021"/>
  <c r="R457" i="54021"/>
  <c r="R454" i="54021"/>
  <c r="R453" i="54021"/>
  <c r="R452" i="54021"/>
  <c r="R449" i="54021"/>
  <c r="R448" i="54021"/>
  <c r="R447" i="54021"/>
  <c r="R446" i="54021"/>
  <c r="R445" i="54021"/>
  <c r="R444" i="54021"/>
  <c r="R443" i="54021"/>
  <c r="R442" i="54021"/>
  <c r="R441" i="54021"/>
  <c r="R440" i="54021"/>
  <c r="P479" i="54021"/>
  <c r="P478" i="54021"/>
  <c r="P477" i="54021"/>
  <c r="P476" i="54021"/>
  <c r="P475" i="54021"/>
  <c r="P474" i="54021"/>
  <c r="P473" i="54021"/>
  <c r="P472" i="54021"/>
  <c r="P471" i="54021"/>
  <c r="P469" i="54021"/>
  <c r="P468" i="54021"/>
  <c r="P467" i="54021"/>
  <c r="P466" i="54021"/>
  <c r="P465" i="54021"/>
  <c r="P464" i="54021"/>
  <c r="P463" i="54021"/>
  <c r="P462" i="54021"/>
  <c r="P461" i="54021"/>
  <c r="P460" i="54021"/>
  <c r="P459" i="54021"/>
  <c r="P458" i="54021"/>
  <c r="P457" i="54021"/>
  <c r="P456" i="54021"/>
  <c r="P455" i="54021"/>
  <c r="P454" i="54021"/>
  <c r="P453" i="54021"/>
  <c r="P452" i="54021"/>
  <c r="P451" i="54021"/>
  <c r="P450" i="54021"/>
  <c r="P449" i="54021"/>
  <c r="P448" i="54021"/>
  <c r="P447" i="54021"/>
  <c r="P446" i="54021"/>
  <c r="P445" i="54021"/>
  <c r="P444" i="54021"/>
  <c r="P443" i="54021"/>
  <c r="P442" i="54021"/>
  <c r="P441" i="54021"/>
  <c r="P440" i="54021"/>
  <c r="N478" i="54021"/>
  <c r="N476" i="54021"/>
  <c r="N475" i="54021"/>
  <c r="N474" i="54021"/>
  <c r="N473" i="54021"/>
  <c r="N472" i="54021"/>
  <c r="N471" i="54021"/>
  <c r="N469" i="54021"/>
  <c r="N467" i="54021"/>
  <c r="N466" i="54021"/>
  <c r="N465" i="54021"/>
  <c r="N464" i="54021"/>
  <c r="N463" i="54021"/>
  <c r="N462" i="54021"/>
  <c r="N461" i="54021"/>
  <c r="N460" i="54021"/>
  <c r="N459" i="54021"/>
  <c r="N458" i="54021"/>
  <c r="N457" i="54021"/>
  <c r="N456" i="54021"/>
  <c r="N455" i="54021"/>
  <c r="N454" i="54021"/>
  <c r="N453" i="54021"/>
  <c r="N452" i="54021"/>
  <c r="N451" i="54021"/>
  <c r="N450" i="54021"/>
  <c r="N449" i="54021"/>
  <c r="N448" i="54021"/>
  <c r="N447" i="54021"/>
  <c r="N446" i="54021"/>
  <c r="N445" i="54021"/>
  <c r="N444" i="54021"/>
  <c r="N443" i="54021"/>
  <c r="N442" i="54021"/>
  <c r="N441" i="54021"/>
  <c r="N440" i="54021"/>
  <c r="L478" i="54021"/>
  <c r="L475" i="54021"/>
  <c r="L473" i="54021"/>
  <c r="L472" i="54021"/>
  <c r="L470" i="54021"/>
  <c r="L469" i="54021"/>
  <c r="L467" i="54021"/>
  <c r="L466" i="54021"/>
  <c r="L465" i="54021"/>
  <c r="L463" i="54021"/>
  <c r="L462" i="54021"/>
  <c r="L461" i="54021"/>
  <c r="L460" i="54021"/>
  <c r="L458" i="54021"/>
  <c r="L457" i="54021"/>
  <c r="L456" i="54021"/>
  <c r="L455" i="54021"/>
  <c r="L454" i="54021"/>
  <c r="L453" i="54021"/>
  <c r="L452" i="54021"/>
  <c r="L451" i="54021"/>
  <c r="L450" i="54021"/>
  <c r="L449" i="54021"/>
  <c r="L448" i="54021"/>
  <c r="L447" i="54021"/>
  <c r="L446" i="54021"/>
  <c r="L445" i="54021"/>
  <c r="L444" i="54021"/>
  <c r="L443" i="54021"/>
  <c r="L442" i="54021"/>
  <c r="L441" i="54021"/>
  <c r="L440" i="54021"/>
  <c r="J479" i="54021"/>
  <c r="J478" i="54021"/>
  <c r="J477" i="54021"/>
  <c r="J476" i="54021"/>
  <c r="J475" i="54021"/>
  <c r="J474" i="54021"/>
  <c r="J472" i="54021"/>
  <c r="J471" i="54021"/>
  <c r="J470" i="54021"/>
  <c r="J469" i="54021"/>
  <c r="J468" i="54021"/>
  <c r="J467" i="54021"/>
  <c r="J466" i="54021"/>
  <c r="J465" i="54021"/>
  <c r="J464" i="54021"/>
  <c r="J463" i="54021"/>
  <c r="J462" i="54021"/>
  <c r="J461" i="54021"/>
  <c r="J460" i="54021"/>
  <c r="J459" i="54021"/>
  <c r="J458" i="54021"/>
  <c r="J457" i="54021"/>
  <c r="J456" i="54021"/>
  <c r="J455" i="54021"/>
  <c r="J454" i="54021"/>
  <c r="J453" i="54021"/>
  <c r="J452" i="54021"/>
  <c r="J451" i="54021"/>
  <c r="J450" i="54021"/>
  <c r="J449" i="54021"/>
  <c r="J448" i="54021"/>
  <c r="J447" i="54021"/>
  <c r="J446" i="54021"/>
  <c r="J445" i="54021"/>
  <c r="J444" i="54021"/>
  <c r="J443" i="54021"/>
  <c r="J442" i="54021"/>
  <c r="J441" i="54021"/>
  <c r="J440" i="54021"/>
  <c r="H479" i="54021"/>
  <c r="H478" i="54021"/>
  <c r="H475" i="54021"/>
  <c r="H471" i="54021"/>
  <c r="H470" i="54021"/>
  <c r="H468" i="54021"/>
  <c r="H467" i="54021"/>
  <c r="H466" i="54021"/>
  <c r="H465" i="54021"/>
  <c r="H464" i="54021"/>
  <c r="H463" i="54021"/>
  <c r="H462" i="54021"/>
  <c r="H461" i="54021"/>
  <c r="H460" i="54021"/>
  <c r="H457" i="54021"/>
  <c r="H456" i="54021"/>
  <c r="H454" i="54021"/>
  <c r="H453" i="54021"/>
  <c r="H452" i="54021"/>
  <c r="H451" i="54021"/>
  <c r="H450" i="54021"/>
  <c r="H449" i="54021"/>
  <c r="H448" i="54021"/>
  <c r="H447" i="54021"/>
  <c r="H446" i="54021"/>
  <c r="H445" i="54021"/>
  <c r="H444" i="54021"/>
  <c r="H443" i="54021"/>
  <c r="H442" i="54021"/>
  <c r="H441" i="54021"/>
  <c r="H440" i="54021"/>
  <c r="R390" i="54021"/>
  <c r="P391" i="54021"/>
  <c r="H390" i="54021"/>
  <c r="F395" i="54021"/>
  <c r="F394" i="54021"/>
  <c r="F393" i="54021"/>
  <c r="F392" i="54021"/>
  <c r="F391" i="54021"/>
  <c r="J382" i="54021"/>
  <c r="J381" i="54021"/>
  <c r="J380" i="54021"/>
  <c r="J379" i="54021"/>
  <c r="J378" i="54021"/>
  <c r="J377" i="54021"/>
  <c r="J376" i="54021"/>
  <c r="J375" i="54021"/>
  <c r="H382" i="54021"/>
  <c r="H381" i="54021"/>
  <c r="H379" i="54021"/>
  <c r="H378" i="54021"/>
  <c r="H377" i="54021"/>
  <c r="H375" i="54021"/>
  <c r="P366" i="54021"/>
  <c r="P365" i="54021"/>
  <c r="P364" i="54021"/>
  <c r="P363" i="54021"/>
  <c r="P362" i="54021"/>
  <c r="P361" i="54021"/>
  <c r="P360" i="54021"/>
  <c r="P359" i="54021"/>
  <c r="P358" i="54021"/>
  <c r="P357" i="54021"/>
  <c r="P356" i="54021"/>
  <c r="P353" i="54021"/>
  <c r="P351" i="54021"/>
  <c r="N366" i="54021"/>
  <c r="N365" i="54021"/>
  <c r="N364" i="54021"/>
  <c r="N363" i="54021"/>
  <c r="N362" i="54021"/>
  <c r="N361" i="54021"/>
  <c r="N360" i="54021"/>
  <c r="N359" i="54021"/>
  <c r="N358" i="54021"/>
  <c r="N357" i="54021"/>
  <c r="N356" i="54021"/>
  <c r="N353" i="54021"/>
  <c r="N352" i="54021"/>
  <c r="N350" i="54021"/>
  <c r="L366" i="54021"/>
  <c r="L365" i="54021"/>
  <c r="L364" i="54021"/>
  <c r="L363" i="54021"/>
  <c r="L362" i="54021"/>
  <c r="L360" i="54021"/>
  <c r="L359" i="54021"/>
  <c r="L358" i="54021"/>
  <c r="L355" i="54021"/>
  <c r="L354" i="54021"/>
  <c r="L353" i="54021"/>
  <c r="L352" i="54021"/>
  <c r="L350" i="54021"/>
  <c r="J355" i="54021"/>
  <c r="J352" i="54021"/>
  <c r="H366" i="54021"/>
  <c r="H365" i="54021"/>
  <c r="H364" i="54021"/>
  <c r="H363" i="54021"/>
  <c r="H362" i="54021"/>
  <c r="H361" i="54021"/>
  <c r="H360" i="54021"/>
  <c r="H359" i="54021"/>
  <c r="H358" i="54021"/>
  <c r="H355" i="54021"/>
  <c r="H354" i="54021"/>
  <c r="H353" i="54021"/>
  <c r="H352" i="54021"/>
  <c r="H351" i="54021"/>
  <c r="H350" i="54021"/>
  <c r="F366" i="54021"/>
  <c r="F365" i="54021"/>
  <c r="F364" i="54021"/>
  <c r="F360" i="54021"/>
  <c r="F359" i="54021"/>
  <c r="F354" i="54021"/>
  <c r="F352" i="54021"/>
  <c r="F350" i="54021"/>
  <c r="P339" i="54021"/>
  <c r="P338" i="54021"/>
  <c r="P337" i="54021"/>
  <c r="P336" i="54021"/>
  <c r="P335" i="54021"/>
  <c r="P334" i="54021"/>
  <c r="P333" i="54021"/>
  <c r="P332" i="54021"/>
  <c r="P331" i="54021"/>
  <c r="P330" i="54021"/>
  <c r="P329" i="54021"/>
  <c r="P326" i="54021"/>
  <c r="P325" i="54021"/>
  <c r="P324" i="54021"/>
  <c r="P323" i="54021"/>
  <c r="P319" i="54021"/>
  <c r="P318" i="54021"/>
  <c r="P317" i="54021"/>
  <c r="P314" i="54021"/>
  <c r="N339" i="54021"/>
  <c r="N338" i="54021"/>
  <c r="N337" i="54021"/>
  <c r="N336" i="54021"/>
  <c r="N335" i="54021"/>
  <c r="N334" i="54021"/>
  <c r="N333" i="54021"/>
  <c r="N332" i="54021"/>
  <c r="N331" i="54021"/>
  <c r="N330" i="54021"/>
  <c r="N329" i="54021"/>
  <c r="N328" i="54021"/>
  <c r="N327" i="54021"/>
  <c r="N326" i="54021"/>
  <c r="N325" i="54021"/>
  <c r="N324" i="54021"/>
  <c r="N323" i="54021"/>
  <c r="N322" i="54021"/>
  <c r="N321" i="54021"/>
  <c r="N320" i="54021"/>
  <c r="N319" i="54021"/>
  <c r="N315" i="54021"/>
  <c r="N314" i="54021"/>
  <c r="L339" i="54021"/>
  <c r="L338" i="54021"/>
  <c r="L337" i="54021"/>
  <c r="L336" i="54021"/>
  <c r="L335" i="54021"/>
  <c r="L334" i="54021"/>
  <c r="L333" i="54021"/>
  <c r="L332" i="54021"/>
  <c r="L331" i="54021"/>
  <c r="L330" i="54021"/>
  <c r="L329" i="54021"/>
  <c r="L328" i="54021"/>
  <c r="L327" i="54021"/>
  <c r="L326" i="54021"/>
  <c r="L325" i="54021"/>
  <c r="L324" i="54021"/>
  <c r="L323" i="54021"/>
  <c r="L322" i="54021"/>
  <c r="L320" i="54021"/>
  <c r="L319" i="54021"/>
  <c r="L317" i="54021"/>
  <c r="J333" i="54021"/>
  <c r="J322" i="54021"/>
  <c r="J317" i="54021"/>
  <c r="J316" i="54021"/>
  <c r="J315" i="54021"/>
  <c r="H337" i="54021"/>
  <c r="H330" i="54021"/>
  <c r="H329" i="54021"/>
  <c r="H328" i="54021"/>
  <c r="H325" i="54021"/>
  <c r="H323" i="54021"/>
  <c r="H322" i="54021"/>
  <c r="H321" i="54021"/>
  <c r="H320" i="54021"/>
  <c r="H317" i="54021"/>
  <c r="H316" i="54021"/>
  <c r="H315" i="54021"/>
  <c r="H314" i="54021"/>
  <c r="F339" i="54021"/>
  <c r="F338" i="54021"/>
  <c r="F337" i="54021"/>
  <c r="F336" i="54021"/>
  <c r="F333" i="54021"/>
  <c r="F329" i="54021"/>
  <c r="F325" i="54021"/>
  <c r="F323" i="54021"/>
  <c r="F322" i="54021"/>
  <c r="F317" i="54021"/>
  <c r="F316" i="54021"/>
  <c r="F315" i="54021"/>
  <c r="V303" i="54021"/>
  <c r="V302" i="54021"/>
  <c r="V301" i="54021"/>
  <c r="V300" i="54021"/>
  <c r="V299" i="54021"/>
  <c r="V298" i="54021"/>
  <c r="V297" i="54021"/>
  <c r="V296" i="54021"/>
  <c r="V295" i="54021"/>
  <c r="V294" i="54021"/>
  <c r="V290" i="54021"/>
  <c r="V289" i="54021"/>
  <c r="V284" i="54021"/>
  <c r="V283" i="54021"/>
  <c r="V279" i="54021"/>
  <c r="T303" i="54021"/>
  <c r="T302" i="54021"/>
  <c r="T301" i="54021"/>
  <c r="T300" i="54021"/>
  <c r="T299" i="54021"/>
  <c r="T298" i="54021"/>
  <c r="T297" i="54021"/>
  <c r="T296" i="54021"/>
  <c r="T295" i="54021"/>
  <c r="T294" i="54021"/>
  <c r="T293" i="54021"/>
  <c r="T292" i="54021"/>
  <c r="T291" i="54021"/>
  <c r="T290" i="54021"/>
  <c r="T289" i="54021"/>
  <c r="T288" i="54021"/>
  <c r="T287" i="54021"/>
  <c r="T284" i="54021"/>
  <c r="T282" i="54021"/>
  <c r="T281" i="54021"/>
  <c r="T280" i="54021"/>
  <c r="T279" i="54021"/>
  <c r="R303" i="54021"/>
  <c r="R302" i="54021"/>
  <c r="R301" i="54021"/>
  <c r="R300" i="54021"/>
  <c r="R299" i="54021"/>
  <c r="R298" i="54021"/>
  <c r="R297" i="54021"/>
  <c r="R296" i="54021"/>
  <c r="R295" i="54021"/>
  <c r="R294" i="54021"/>
  <c r="R293" i="54021"/>
  <c r="R292" i="54021"/>
  <c r="R290" i="54021"/>
  <c r="R289" i="54021"/>
  <c r="R288" i="54021"/>
  <c r="R287" i="54021"/>
  <c r="R286" i="54021"/>
  <c r="R285" i="54021"/>
  <c r="R284" i="54021"/>
  <c r="R281" i="54021"/>
  <c r="R280" i="54021"/>
  <c r="R279" i="54021"/>
  <c r="P303" i="54021"/>
  <c r="P302" i="54021"/>
  <c r="P301" i="54021"/>
  <c r="P300" i="54021"/>
  <c r="P299" i="54021"/>
  <c r="P298" i="54021"/>
  <c r="P297" i="54021"/>
  <c r="P296" i="54021"/>
  <c r="P295" i="54021"/>
  <c r="P294" i="54021"/>
  <c r="P293" i="54021"/>
  <c r="P292" i="54021"/>
  <c r="P290" i="54021"/>
  <c r="P289" i="54021"/>
  <c r="P287" i="54021"/>
  <c r="P282" i="54021"/>
  <c r="P279" i="54021"/>
  <c r="N303" i="54021"/>
  <c r="N299" i="54021"/>
  <c r="N293" i="54021"/>
  <c r="N288" i="54021"/>
  <c r="N287" i="54021"/>
  <c r="N286" i="54021"/>
  <c r="N283" i="54021"/>
  <c r="N282" i="54021"/>
  <c r="N281" i="54021"/>
  <c r="N280" i="54021"/>
  <c r="N279" i="54021"/>
  <c r="L300" i="54021"/>
  <c r="L299" i="54021"/>
  <c r="L295" i="54021"/>
  <c r="L293" i="54021"/>
  <c r="L292" i="54021"/>
  <c r="L290" i="54021"/>
  <c r="L289" i="54021"/>
  <c r="L288" i="54021"/>
  <c r="L287" i="54021"/>
  <c r="L286" i="54021"/>
  <c r="L285" i="54021"/>
  <c r="L284" i="54021"/>
  <c r="L283" i="54021"/>
  <c r="L282" i="54021"/>
  <c r="L281" i="54021"/>
  <c r="L280" i="54021"/>
  <c r="L279" i="54021"/>
  <c r="J303" i="54021"/>
  <c r="J302" i="54021"/>
  <c r="J288" i="54021"/>
  <c r="J287" i="54021"/>
  <c r="J283" i="54021"/>
  <c r="J282" i="54021"/>
  <c r="H303" i="54021"/>
  <c r="H302" i="54021"/>
  <c r="H301" i="54021"/>
  <c r="H300" i="54021"/>
  <c r="H295" i="54021"/>
  <c r="H294" i="54021"/>
  <c r="H293" i="54021"/>
  <c r="H292" i="54021"/>
  <c r="H290" i="54021"/>
  <c r="H289" i="54021"/>
  <c r="H288" i="54021"/>
  <c r="H287" i="54021"/>
  <c r="H286" i="54021"/>
  <c r="H285" i="54021"/>
  <c r="H284" i="54021"/>
  <c r="H283" i="54021"/>
  <c r="H282" i="54021"/>
  <c r="H281" i="54021"/>
  <c r="H280" i="54021"/>
  <c r="H279" i="54021"/>
  <c r="F303" i="54021"/>
  <c r="F302" i="54021"/>
  <c r="F301" i="54021"/>
  <c r="F300" i="54021"/>
  <c r="F299" i="54021"/>
  <c r="F298" i="54021"/>
  <c r="F297" i="54021"/>
  <c r="F296" i="54021"/>
  <c r="F295" i="54021"/>
  <c r="F294" i="54021"/>
  <c r="F293" i="54021"/>
  <c r="F290" i="54021"/>
  <c r="F289" i="54021"/>
  <c r="F288" i="54021"/>
  <c r="F287" i="54021"/>
  <c r="F286" i="54021"/>
  <c r="F285" i="54021"/>
  <c r="F284" i="54021"/>
  <c r="F283" i="54021"/>
  <c r="F282" i="54021"/>
  <c r="F281" i="54021"/>
  <c r="F280" i="54021"/>
  <c r="F279" i="54021"/>
  <c r="J268" i="54021"/>
  <c r="J267" i="54021"/>
  <c r="J266" i="54021"/>
  <c r="J265" i="54021"/>
  <c r="J264" i="54021"/>
  <c r="J261" i="54021"/>
  <c r="J259" i="54021"/>
  <c r="J256" i="54021"/>
  <c r="H268" i="54021"/>
  <c r="H263" i="54021"/>
  <c r="H262" i="54021"/>
  <c r="H258" i="54021"/>
  <c r="H257" i="54021"/>
  <c r="F267" i="54021"/>
  <c r="F265" i="54021"/>
  <c r="F264" i="54021"/>
  <c r="F261" i="54021"/>
  <c r="F260" i="54021"/>
  <c r="F259" i="54021"/>
  <c r="F258" i="54021"/>
  <c r="F257" i="54021"/>
  <c r="F256" i="54021"/>
  <c r="X248" i="54021"/>
  <c r="X247" i="54021"/>
  <c r="X246" i="54021"/>
  <c r="X245" i="54021"/>
  <c r="X244" i="54021"/>
  <c r="X243" i="54021"/>
  <c r="X242" i="54021"/>
  <c r="X240" i="54021"/>
  <c r="X239" i="54021"/>
  <c r="X232" i="54021"/>
  <c r="X229" i="54021"/>
  <c r="X226" i="54021"/>
  <c r="X223" i="54021"/>
  <c r="V248" i="54021"/>
  <c r="V247" i="54021"/>
  <c r="V246" i="54021"/>
  <c r="V245" i="54021"/>
  <c r="V244" i="54021"/>
  <c r="V243" i="54021"/>
  <c r="V242" i="54021"/>
  <c r="V241" i="54021"/>
  <c r="V240" i="54021"/>
  <c r="V239" i="54021"/>
  <c r="V238" i="54021"/>
  <c r="V237" i="54021"/>
  <c r="V236" i="54021"/>
  <c r="V235" i="54021"/>
  <c r="V234" i="54021"/>
  <c r="V232" i="54021"/>
  <c r="V230" i="54021"/>
  <c r="V229" i="54021"/>
  <c r="V228" i="54021"/>
  <c r="V227" i="54021"/>
  <c r="V226" i="54021"/>
  <c r="V225" i="54021"/>
  <c r="V224" i="54021"/>
  <c r="V223" i="54021"/>
  <c r="T248" i="54021"/>
  <c r="T247" i="54021"/>
  <c r="T246" i="54021"/>
  <c r="T245" i="54021"/>
  <c r="T244" i="54021"/>
  <c r="T243" i="54021"/>
  <c r="T242" i="54021"/>
  <c r="T241" i="54021"/>
  <c r="T240" i="54021"/>
  <c r="T239" i="54021"/>
  <c r="T238" i="54021"/>
  <c r="T237" i="54021"/>
  <c r="T236" i="54021"/>
  <c r="T235" i="54021"/>
  <c r="T234" i="54021"/>
  <c r="T233" i="54021"/>
  <c r="T230" i="54021"/>
  <c r="T229" i="54021"/>
  <c r="T228" i="54021"/>
  <c r="T227" i="54021"/>
  <c r="T226" i="54021"/>
  <c r="T225" i="54021"/>
  <c r="T224" i="54021"/>
  <c r="T223" i="54021"/>
  <c r="R248" i="54021"/>
  <c r="R247" i="54021"/>
  <c r="R246" i="54021"/>
  <c r="R245" i="54021"/>
  <c r="R244" i="54021"/>
  <c r="R243" i="54021"/>
  <c r="R242" i="54021"/>
  <c r="R241" i="54021"/>
  <c r="R240" i="54021"/>
  <c r="R239" i="54021"/>
  <c r="R238" i="54021"/>
  <c r="R237" i="54021"/>
  <c r="R236" i="54021"/>
  <c r="R235" i="54021"/>
  <c r="R234" i="54021"/>
  <c r="R233" i="54021"/>
  <c r="R232" i="54021"/>
  <c r="R230" i="54021"/>
  <c r="R229" i="54021"/>
  <c r="R227" i="54021"/>
  <c r="R225" i="54021"/>
  <c r="R224" i="54021"/>
  <c r="R223" i="54021"/>
  <c r="P248" i="54021"/>
  <c r="P247" i="54021"/>
  <c r="P246" i="54021"/>
  <c r="P245" i="54021"/>
  <c r="P244" i="54021"/>
  <c r="P243" i="54021"/>
  <c r="P242" i="54021"/>
  <c r="P241" i="54021"/>
  <c r="P240" i="54021"/>
  <c r="P239" i="54021"/>
  <c r="P238" i="54021"/>
  <c r="P237" i="54021"/>
  <c r="P236" i="54021"/>
  <c r="P235" i="54021"/>
  <c r="P224" i="54021"/>
  <c r="P223" i="54021"/>
  <c r="N248" i="54021"/>
  <c r="N247" i="54021"/>
  <c r="N246" i="54021"/>
  <c r="N243" i="54021"/>
  <c r="N240" i="54021"/>
  <c r="N239" i="54021"/>
  <c r="N238" i="54021"/>
  <c r="N235" i="54021"/>
  <c r="N234" i="54021"/>
  <c r="N233" i="54021"/>
  <c r="N232" i="54021"/>
  <c r="N230" i="54021"/>
  <c r="N229" i="54021"/>
  <c r="N228" i="54021"/>
  <c r="N227" i="54021"/>
  <c r="N226" i="54021"/>
  <c r="N225" i="54021"/>
  <c r="N224" i="54021"/>
  <c r="N223" i="54021"/>
  <c r="L248" i="54021"/>
  <c r="L247" i="54021"/>
  <c r="L244" i="54021"/>
  <c r="L243" i="54021"/>
  <c r="L239" i="54021"/>
  <c r="L235" i="54021"/>
  <c r="L234" i="54021"/>
  <c r="L233" i="54021"/>
  <c r="L232" i="54021"/>
  <c r="L230" i="54021"/>
  <c r="L229" i="54021"/>
  <c r="L228" i="54021"/>
  <c r="L227" i="54021"/>
  <c r="L226" i="54021"/>
  <c r="L225" i="54021"/>
  <c r="L224" i="54021"/>
  <c r="L223" i="54021"/>
  <c r="J248" i="54021"/>
  <c r="J247" i="54021"/>
  <c r="J246" i="54021"/>
  <c r="J245" i="54021"/>
  <c r="J244" i="54021"/>
  <c r="J243" i="54021"/>
  <c r="J234" i="54021"/>
  <c r="J232" i="54021"/>
  <c r="J228" i="54021"/>
  <c r="J227" i="54021"/>
  <c r="J226" i="54021"/>
  <c r="H248" i="54021"/>
  <c r="H232" i="54021"/>
  <c r="H229" i="54021"/>
  <c r="H228" i="54021"/>
  <c r="H226" i="54021"/>
  <c r="H225" i="54021"/>
  <c r="H224" i="54021"/>
  <c r="H223" i="54021"/>
  <c r="F247" i="54021"/>
  <c r="F246" i="54021"/>
  <c r="F245" i="54021"/>
  <c r="F244" i="54021"/>
  <c r="F240" i="54021"/>
  <c r="F239" i="54021"/>
  <c r="F232" i="54021"/>
  <c r="F229" i="54021"/>
  <c r="F228" i="54021"/>
  <c r="F227" i="54021"/>
  <c r="F226" i="54021"/>
  <c r="F225" i="54021"/>
  <c r="F224" i="54021"/>
  <c r="F223" i="54021"/>
  <c r="L211" i="54021"/>
  <c r="L210" i="54021"/>
  <c r="L209" i="54021"/>
  <c r="L208" i="54021"/>
  <c r="L207" i="54021"/>
  <c r="L206" i="54021"/>
  <c r="L205" i="54021"/>
  <c r="L204" i="54021"/>
  <c r="L203" i="54021"/>
  <c r="L202" i="54021"/>
  <c r="L201" i="54021"/>
  <c r="L200" i="54021"/>
  <c r="L199" i="54021"/>
  <c r="L198" i="54021"/>
  <c r="L197" i="54021"/>
  <c r="L196" i="54021"/>
  <c r="L195" i="54021"/>
  <c r="L194" i="54021"/>
  <c r="L191" i="54021"/>
  <c r="L188" i="54021"/>
  <c r="L187" i="54021"/>
  <c r="L186" i="54021"/>
  <c r="L185" i="54021"/>
  <c r="L184" i="54021"/>
  <c r="J208" i="54021"/>
  <c r="J207" i="54021"/>
  <c r="J204" i="54021"/>
  <c r="J203" i="54021"/>
  <c r="J202" i="54021"/>
  <c r="J201" i="54021"/>
  <c r="J200" i="54021"/>
  <c r="J199" i="54021"/>
  <c r="J198" i="54021"/>
  <c r="J197" i="54021"/>
  <c r="J196" i="54021"/>
  <c r="J195" i="54021"/>
  <c r="J194" i="54021"/>
  <c r="J193" i="54021"/>
  <c r="J192" i="54021"/>
  <c r="J191" i="54021"/>
  <c r="J190" i="54021"/>
  <c r="J189" i="54021"/>
  <c r="J188" i="54021"/>
  <c r="J187" i="54021"/>
  <c r="J186" i="54021"/>
  <c r="J185" i="54021"/>
  <c r="J184" i="54021"/>
  <c r="H211" i="54021"/>
  <c r="H210" i="54021"/>
  <c r="H209" i="54021"/>
  <c r="H208" i="54021"/>
  <c r="H207" i="54021"/>
  <c r="H206" i="54021"/>
  <c r="H205" i="54021"/>
  <c r="H203" i="54021"/>
  <c r="H202" i="54021"/>
  <c r="H201" i="54021"/>
  <c r="H199" i="54021"/>
  <c r="H198" i="54021"/>
  <c r="H197" i="54021"/>
  <c r="H195" i="54021"/>
  <c r="H194" i="54021"/>
  <c r="H193" i="54021"/>
  <c r="H192" i="54021"/>
  <c r="H189" i="54021"/>
  <c r="H188" i="54021"/>
  <c r="F211" i="54021"/>
  <c r="F209" i="54021"/>
  <c r="F206" i="54021"/>
  <c r="F205" i="54021"/>
  <c r="F200" i="54021"/>
  <c r="F196" i="54021"/>
  <c r="F191" i="54021"/>
  <c r="F190" i="54021"/>
  <c r="F187" i="54021"/>
  <c r="F186" i="54021"/>
  <c r="F185" i="54021"/>
  <c r="F184" i="54021"/>
  <c r="V174" i="54021"/>
  <c r="V173" i="54021"/>
  <c r="V172" i="54021"/>
  <c r="V171" i="54021"/>
  <c r="V170" i="54021"/>
  <c r="V169" i="54021"/>
  <c r="V168" i="54021"/>
  <c r="V167" i="54021"/>
  <c r="V166" i="54021"/>
  <c r="V165" i="54021"/>
  <c r="V163" i="54021"/>
  <c r="V162" i="54021"/>
  <c r="V160" i="54021"/>
  <c r="V158" i="54021"/>
  <c r="V157" i="54021"/>
  <c r="V152" i="54021"/>
  <c r="V147" i="54021"/>
  <c r="V146" i="54021"/>
  <c r="T174" i="54021"/>
  <c r="T173" i="54021"/>
  <c r="T172" i="54021"/>
  <c r="T171" i="54021"/>
  <c r="T170" i="54021"/>
  <c r="T169" i="54021"/>
  <c r="T168" i="54021"/>
  <c r="T167" i="54021"/>
  <c r="T166" i="54021"/>
  <c r="T165" i="54021"/>
  <c r="T164" i="54021"/>
  <c r="T163" i="54021"/>
  <c r="T162" i="54021"/>
  <c r="T161" i="54021"/>
  <c r="T160" i="54021"/>
  <c r="T159" i="54021"/>
  <c r="T158" i="54021"/>
  <c r="T156" i="54021"/>
  <c r="T153" i="54021"/>
  <c r="T152" i="54021"/>
  <c r="T151" i="54021"/>
  <c r="T150" i="54021"/>
  <c r="T149" i="54021"/>
  <c r="T148" i="54021"/>
  <c r="T147" i="54021"/>
  <c r="T146" i="54021"/>
  <c r="R174" i="54021"/>
  <c r="R173" i="54021"/>
  <c r="R172" i="54021"/>
  <c r="R171" i="54021"/>
  <c r="R170" i="54021"/>
  <c r="R169" i="54021"/>
  <c r="R168" i="54021"/>
  <c r="R167" i="54021"/>
  <c r="R166" i="54021"/>
  <c r="R165" i="54021"/>
  <c r="R164" i="54021"/>
  <c r="R163" i="54021"/>
  <c r="R162" i="54021"/>
  <c r="R161" i="54021"/>
  <c r="R160" i="54021"/>
  <c r="R159" i="54021"/>
  <c r="R158" i="54021"/>
  <c r="R157" i="54021"/>
  <c r="R154" i="54021"/>
  <c r="R153" i="54021"/>
  <c r="R151" i="54021"/>
  <c r="R149" i="54021"/>
  <c r="R148" i="54021"/>
  <c r="R147" i="54021"/>
  <c r="R146" i="54021"/>
  <c r="P174" i="54021"/>
  <c r="P173" i="54021"/>
  <c r="P172" i="54021"/>
  <c r="P171" i="54021"/>
  <c r="P170" i="54021"/>
  <c r="P169" i="54021"/>
  <c r="P168" i="54021"/>
  <c r="P167" i="54021"/>
  <c r="P166" i="54021"/>
  <c r="P165" i="54021"/>
  <c r="P164" i="54021"/>
  <c r="P163" i="54021"/>
  <c r="P162" i="54021"/>
  <c r="P161" i="54021"/>
  <c r="P160" i="54021"/>
  <c r="P158" i="54021"/>
  <c r="P157" i="54021"/>
  <c r="P153" i="54021"/>
  <c r="P152" i="54021"/>
  <c r="P148" i="54021"/>
  <c r="N174" i="54021"/>
  <c r="N173" i="54021"/>
  <c r="N172" i="54021"/>
  <c r="N171" i="54021"/>
  <c r="N170" i="54021"/>
  <c r="N169" i="54021"/>
  <c r="N168" i="54021"/>
  <c r="N167" i="54021"/>
  <c r="N166" i="54021"/>
  <c r="N165" i="54021"/>
  <c r="N162" i="54021"/>
  <c r="N161" i="54021"/>
  <c r="N160" i="54021"/>
  <c r="N157" i="54021"/>
  <c r="N156" i="54021"/>
  <c r="N155" i="54021"/>
  <c r="N154" i="54021"/>
  <c r="N153" i="54021"/>
  <c r="N152" i="54021"/>
  <c r="N151" i="54021"/>
  <c r="N150" i="54021"/>
  <c r="N149" i="54021"/>
  <c r="N148" i="54021"/>
  <c r="N147" i="54021"/>
  <c r="N146" i="54021"/>
  <c r="L174" i="54021"/>
  <c r="L173" i="54021"/>
  <c r="L172" i="54021"/>
  <c r="L171" i="54021"/>
  <c r="L170" i="54021"/>
  <c r="L166" i="54021"/>
  <c r="L162" i="54021"/>
  <c r="L160" i="54021"/>
  <c r="L157" i="54021"/>
  <c r="L156" i="54021"/>
  <c r="L155" i="54021"/>
  <c r="L154" i="54021"/>
  <c r="L153" i="54021"/>
  <c r="L152" i="54021"/>
  <c r="L151" i="54021"/>
  <c r="L150" i="54021"/>
  <c r="L149" i="54021"/>
  <c r="L148" i="54021"/>
  <c r="L147" i="54021"/>
  <c r="L146" i="54021"/>
  <c r="J174" i="54021"/>
  <c r="J173" i="54021"/>
  <c r="J172" i="54021"/>
  <c r="J171" i="54021"/>
  <c r="J170" i="54021"/>
  <c r="J169" i="54021"/>
  <c r="J168" i="54021"/>
  <c r="J167" i="54021"/>
  <c r="J165" i="54021"/>
  <c r="J164" i="54021"/>
  <c r="J163" i="54021"/>
  <c r="J162" i="54021"/>
  <c r="J152" i="54021"/>
  <c r="J151" i="54021"/>
  <c r="J150" i="54021"/>
  <c r="J148" i="54021"/>
  <c r="J147" i="54021"/>
  <c r="J146" i="54021"/>
  <c r="H173" i="54021"/>
  <c r="H162" i="54021"/>
  <c r="H153" i="54021"/>
  <c r="H152" i="54021"/>
  <c r="H151" i="54021"/>
  <c r="H148" i="54021"/>
  <c r="H147" i="54021"/>
  <c r="H146" i="54021"/>
  <c r="F174" i="54021"/>
  <c r="F167" i="54021"/>
  <c r="F163" i="54021"/>
  <c r="F157" i="54021"/>
  <c r="F153" i="54021"/>
  <c r="F152" i="54021"/>
  <c r="F151" i="54021"/>
  <c r="F148" i="54021"/>
  <c r="F147" i="54021"/>
  <c r="F146" i="54021"/>
  <c r="X131" i="54021"/>
  <c r="X130" i="54021"/>
  <c r="X128" i="54021"/>
  <c r="X127" i="54021"/>
  <c r="X126" i="54021"/>
  <c r="X125" i="54021"/>
  <c r="X124" i="54021"/>
  <c r="X123" i="54021"/>
  <c r="X122" i="54021"/>
  <c r="X121" i="54021"/>
  <c r="X120" i="54021"/>
  <c r="X119" i="54021"/>
  <c r="X118" i="54021"/>
  <c r="X117" i="54021"/>
  <c r="X116" i="54021"/>
  <c r="X115" i="54021"/>
  <c r="X114" i="54021"/>
  <c r="X113" i="54021"/>
  <c r="X112" i="54021"/>
  <c r="X111" i="54021"/>
  <c r="X110" i="54021"/>
  <c r="X109" i="54021"/>
  <c r="X108" i="54021"/>
  <c r="X107" i="54021"/>
  <c r="X106" i="54021"/>
  <c r="X105" i="54021"/>
  <c r="X104" i="54021"/>
  <c r="X103" i="54021"/>
  <c r="X101" i="54021"/>
  <c r="X97" i="54021"/>
  <c r="X96" i="54021"/>
  <c r="X95" i="54021"/>
  <c r="X93" i="54021"/>
  <c r="V133" i="54021"/>
  <c r="V132" i="54021"/>
  <c r="V131" i="54021"/>
  <c r="V130" i="54021"/>
  <c r="V129" i="54021"/>
  <c r="V128" i="54021"/>
  <c r="V126" i="54021"/>
  <c r="V124" i="54021"/>
  <c r="V123" i="54021"/>
  <c r="V121" i="54021"/>
  <c r="V120" i="54021"/>
  <c r="V119" i="54021"/>
  <c r="V118" i="54021"/>
  <c r="V115" i="54021"/>
  <c r="V114" i="54021"/>
  <c r="V113" i="54021"/>
  <c r="V112" i="54021"/>
  <c r="V111" i="54021"/>
  <c r="V110" i="54021"/>
  <c r="V107" i="54021"/>
  <c r="V106" i="54021"/>
  <c r="V105" i="54021"/>
  <c r="V104" i="54021"/>
  <c r="V102" i="54021"/>
  <c r="V101" i="54021"/>
  <c r="V100" i="54021"/>
  <c r="V99" i="54021"/>
  <c r="V98" i="54021"/>
  <c r="V97" i="54021"/>
  <c r="V96" i="54021"/>
  <c r="V95" i="54021"/>
  <c r="V94" i="54021"/>
  <c r="V93" i="54021"/>
  <c r="T133" i="54021"/>
  <c r="T132" i="54021"/>
  <c r="T129" i="54021"/>
  <c r="T127" i="54021"/>
  <c r="T125" i="54021"/>
  <c r="T122" i="54021"/>
  <c r="T117" i="54021"/>
  <c r="T116" i="54021"/>
  <c r="T109" i="54021"/>
  <c r="T108" i="54021"/>
  <c r="T103" i="54021"/>
  <c r="T102" i="54021"/>
  <c r="T100" i="54021"/>
  <c r="T99" i="54021"/>
  <c r="T98" i="54021"/>
  <c r="T94" i="54021"/>
  <c r="L133" i="54021"/>
  <c r="L132" i="54021"/>
  <c r="L131" i="54021"/>
  <c r="L130" i="54021"/>
  <c r="L129" i="54021"/>
  <c r="L128" i="54021"/>
  <c r="L127" i="54021"/>
  <c r="L126" i="54021"/>
  <c r="L125" i="54021"/>
  <c r="L124" i="54021"/>
  <c r="L123" i="54021"/>
  <c r="L122" i="54021"/>
  <c r="L121" i="54021"/>
  <c r="L120" i="54021"/>
  <c r="L119" i="54021"/>
  <c r="L118" i="54021"/>
  <c r="L117" i="54021"/>
  <c r="L116" i="54021"/>
  <c r="L115" i="54021"/>
  <c r="L114" i="54021"/>
  <c r="L113" i="54021"/>
  <c r="L112" i="54021"/>
  <c r="L111" i="54021"/>
  <c r="L110" i="54021"/>
  <c r="L109" i="54021"/>
  <c r="L108" i="54021"/>
  <c r="L107" i="54021"/>
  <c r="L106" i="54021"/>
  <c r="L105" i="54021"/>
  <c r="L104" i="54021"/>
  <c r="L103" i="54021"/>
  <c r="L102" i="54021"/>
  <c r="L101" i="54021"/>
  <c r="L100" i="54021"/>
  <c r="L99" i="54021"/>
  <c r="L98" i="54021"/>
  <c r="L97" i="54021"/>
  <c r="L93" i="54021"/>
  <c r="J133" i="54021"/>
  <c r="J132" i="54021"/>
  <c r="J131" i="54021"/>
  <c r="J130" i="54021"/>
  <c r="J129" i="54021"/>
  <c r="J128" i="54021"/>
  <c r="J127" i="54021"/>
  <c r="J126" i="54021"/>
  <c r="J125" i="54021"/>
  <c r="J124" i="54021"/>
  <c r="J123" i="54021"/>
  <c r="J122" i="54021"/>
  <c r="J121" i="54021"/>
  <c r="J120" i="54021"/>
  <c r="J119" i="54021"/>
  <c r="J118" i="54021"/>
  <c r="J117" i="54021"/>
  <c r="J116" i="54021"/>
  <c r="J115" i="54021"/>
  <c r="J114" i="54021"/>
  <c r="J110" i="54021"/>
  <c r="J109" i="54021"/>
  <c r="J107" i="54021"/>
  <c r="J106" i="54021"/>
  <c r="J105" i="54021"/>
  <c r="J104" i="54021"/>
  <c r="J103" i="54021"/>
  <c r="J96" i="54021"/>
  <c r="J95" i="54021"/>
  <c r="J94" i="54021"/>
  <c r="J93" i="54021"/>
  <c r="H132" i="54021"/>
  <c r="H131" i="54021"/>
  <c r="H130" i="54021"/>
  <c r="H129" i="54021"/>
  <c r="H128" i="54021"/>
  <c r="H126" i="54021"/>
  <c r="H125" i="54021"/>
  <c r="H124" i="54021"/>
  <c r="H123" i="54021"/>
  <c r="H121" i="54021"/>
  <c r="H120" i="54021"/>
  <c r="H119" i="54021"/>
  <c r="H118" i="54021"/>
  <c r="H117" i="54021"/>
  <c r="H113" i="54021"/>
  <c r="H112" i="54021"/>
  <c r="H111" i="54021"/>
  <c r="H110" i="54021"/>
  <c r="H109" i="54021"/>
  <c r="H108" i="54021"/>
  <c r="H106" i="54021"/>
  <c r="H104" i="54021"/>
  <c r="H102" i="54021"/>
  <c r="H101" i="54021"/>
  <c r="H100" i="54021"/>
  <c r="H99" i="54021"/>
  <c r="H98" i="54021"/>
  <c r="H97" i="54021"/>
  <c r="H96" i="54021"/>
  <c r="H95" i="54021"/>
  <c r="H94" i="54021"/>
  <c r="F133" i="54021"/>
  <c r="F127" i="54021"/>
  <c r="F122" i="54021"/>
  <c r="F116" i="54021"/>
  <c r="F115" i="54021"/>
  <c r="F114" i="54021"/>
  <c r="F113" i="54021"/>
  <c r="F112" i="54021"/>
  <c r="F111" i="54021"/>
  <c r="F108" i="54021"/>
  <c r="F107" i="54021"/>
  <c r="F105" i="54021"/>
  <c r="F103" i="54021"/>
  <c r="F102" i="54021"/>
  <c r="F101" i="54021"/>
  <c r="F100" i="54021"/>
  <c r="F99" i="54021"/>
  <c r="F98" i="54021"/>
  <c r="F97" i="54021"/>
  <c r="F96" i="54021"/>
  <c r="F95" i="54021"/>
  <c r="F94" i="54021"/>
  <c r="F93" i="54021"/>
  <c r="S1236" i="54021"/>
  <c r="S1235" i="54021"/>
  <c r="S1234" i="54021"/>
  <c r="S1233" i="54021"/>
  <c r="S1232" i="54021"/>
  <c r="Q1236" i="54021"/>
  <c r="Q1235" i="54021"/>
  <c r="Q1234" i="54021"/>
  <c r="Q1233" i="54021"/>
  <c r="Q1232" i="54021"/>
  <c r="O1236" i="54021"/>
  <c r="O1235" i="54021"/>
  <c r="O1234" i="54021"/>
  <c r="O1233" i="54021"/>
  <c r="O1232" i="54021"/>
  <c r="M1236" i="54021"/>
  <c r="M1235" i="54021"/>
  <c r="M1234" i="54021"/>
  <c r="M1233" i="54021"/>
  <c r="M1232" i="54021"/>
  <c r="K1236" i="54021"/>
  <c r="K1235" i="54021"/>
  <c r="K1234" i="54021"/>
  <c r="K1233" i="54021"/>
  <c r="K1232" i="54021"/>
  <c r="I1236" i="54021"/>
  <c r="I1235" i="54021"/>
  <c r="I1234" i="54021"/>
  <c r="I1233" i="54021"/>
  <c r="I1232" i="54021"/>
  <c r="G1236" i="54021"/>
  <c r="G1235" i="54021"/>
  <c r="G1234" i="54021"/>
  <c r="G1233" i="54021"/>
  <c r="G1232" i="54021"/>
  <c r="O822" i="54021"/>
  <c r="O821" i="54021"/>
  <c r="O820" i="54021"/>
  <c r="O819" i="54021"/>
  <c r="O818" i="54021"/>
  <c r="O817" i="54021"/>
  <c r="O816" i="54021"/>
  <c r="O815" i="54021"/>
  <c r="O814" i="54021"/>
  <c r="O813" i="54021"/>
  <c r="O812" i="54021"/>
  <c r="O811" i="54021"/>
  <c r="O810" i="54021"/>
  <c r="O809" i="54021"/>
  <c r="O808" i="54021"/>
  <c r="M822" i="54021"/>
  <c r="M821" i="54021"/>
  <c r="M820" i="54021"/>
  <c r="M819" i="54021"/>
  <c r="M818" i="54021"/>
  <c r="M817" i="54021"/>
  <c r="M816" i="54021"/>
  <c r="M815" i="54021"/>
  <c r="M814" i="54021"/>
  <c r="M813" i="54021"/>
  <c r="M812" i="54021"/>
  <c r="M811" i="54021"/>
  <c r="M810" i="54021"/>
  <c r="M809" i="54021"/>
  <c r="M808" i="54021"/>
  <c r="K822" i="54021"/>
  <c r="K821" i="54021"/>
  <c r="K820" i="54021"/>
  <c r="K819" i="54021"/>
  <c r="K818" i="54021"/>
  <c r="K817" i="54021"/>
  <c r="K816" i="54021"/>
  <c r="K815" i="54021"/>
  <c r="K814" i="54021"/>
  <c r="K813" i="54021"/>
  <c r="K812" i="54021"/>
  <c r="K811" i="54021"/>
  <c r="K810" i="54021"/>
  <c r="K809" i="54021"/>
  <c r="K808" i="54021"/>
  <c r="I822" i="54021"/>
  <c r="I821" i="54021"/>
  <c r="I820" i="54021"/>
  <c r="I819" i="54021"/>
  <c r="I818" i="54021"/>
  <c r="I817" i="54021"/>
  <c r="I816" i="54021"/>
  <c r="I815" i="54021"/>
  <c r="I814" i="54021"/>
  <c r="I813" i="54021"/>
  <c r="I812" i="54021"/>
  <c r="I811" i="54021"/>
  <c r="I810" i="54021"/>
  <c r="I809" i="54021"/>
  <c r="I808" i="54021"/>
  <c r="G822" i="54021"/>
  <c r="G821" i="54021"/>
  <c r="G820" i="54021"/>
  <c r="G819" i="54021"/>
  <c r="G818" i="54021"/>
  <c r="G817" i="54021"/>
  <c r="G816" i="54021"/>
  <c r="G815" i="54021"/>
  <c r="G814" i="54021"/>
  <c r="G813" i="54021"/>
  <c r="G812" i="54021"/>
  <c r="G811" i="54021"/>
  <c r="G810" i="54021"/>
  <c r="G809" i="54021"/>
  <c r="G808" i="54021"/>
  <c r="S802" i="54021"/>
  <c r="S801" i="54021"/>
  <c r="S800" i="54021"/>
  <c r="S799" i="54021"/>
  <c r="S798" i="54021"/>
  <c r="S797" i="54021"/>
  <c r="S796" i="54021"/>
  <c r="S795" i="54021"/>
  <c r="S794" i="54021"/>
  <c r="S793" i="54021"/>
  <c r="S792" i="54021"/>
  <c r="S791" i="54021"/>
  <c r="S790" i="54021"/>
  <c r="S789" i="54021"/>
  <c r="S788" i="54021"/>
  <c r="S787" i="54021"/>
  <c r="S786" i="54021"/>
  <c r="S785" i="54021"/>
  <c r="S784" i="54021"/>
  <c r="S783" i="54021"/>
  <c r="S782" i="54021"/>
  <c r="S781" i="54021"/>
  <c r="Q802" i="54021"/>
  <c r="Q801" i="54021"/>
  <c r="Q800" i="54021"/>
  <c r="Q799" i="54021"/>
  <c r="Q798" i="54021"/>
  <c r="Q797" i="54021"/>
  <c r="Q796" i="54021"/>
  <c r="Q795" i="54021"/>
  <c r="Q794" i="54021"/>
  <c r="Q793" i="54021"/>
  <c r="Q792" i="54021"/>
  <c r="Q791" i="54021"/>
  <c r="Q790" i="54021"/>
  <c r="Q789" i="54021"/>
  <c r="Q788" i="54021"/>
  <c r="Q787" i="54021"/>
  <c r="Q786" i="54021"/>
  <c r="Q785" i="54021"/>
  <c r="Q784" i="54021"/>
  <c r="Q783" i="54021"/>
  <c r="Q782" i="54021"/>
  <c r="Q781" i="54021"/>
  <c r="O802" i="54021"/>
  <c r="O801" i="54021"/>
  <c r="O800" i="54021"/>
  <c r="O799" i="54021"/>
  <c r="O798" i="54021"/>
  <c r="O797" i="54021"/>
  <c r="O796" i="54021"/>
  <c r="O795" i="54021"/>
  <c r="O794" i="54021"/>
  <c r="O793" i="54021"/>
  <c r="O792" i="54021"/>
  <c r="O791" i="54021"/>
  <c r="O790" i="54021"/>
  <c r="O789" i="54021"/>
  <c r="O788" i="54021"/>
  <c r="O787" i="54021"/>
  <c r="O786" i="54021"/>
  <c r="O785" i="54021"/>
  <c r="O784" i="54021"/>
  <c r="O783" i="54021"/>
  <c r="O782" i="54021"/>
  <c r="O781" i="54021"/>
  <c r="M802" i="54021"/>
  <c r="M801" i="54021"/>
  <c r="M800" i="54021"/>
  <c r="M799" i="54021"/>
  <c r="M798" i="54021"/>
  <c r="M797" i="54021"/>
  <c r="M796" i="54021"/>
  <c r="M795" i="54021"/>
  <c r="M794" i="54021"/>
  <c r="M793" i="54021"/>
  <c r="M792" i="54021"/>
  <c r="M791" i="54021"/>
  <c r="M790" i="54021"/>
  <c r="M789" i="54021"/>
  <c r="M788" i="54021"/>
  <c r="M787" i="54021"/>
  <c r="M786" i="54021"/>
  <c r="M785" i="54021"/>
  <c r="M784" i="54021"/>
  <c r="M783" i="54021"/>
  <c r="M782" i="54021"/>
  <c r="M781" i="54021"/>
  <c r="K802" i="54021"/>
  <c r="K801" i="54021"/>
  <c r="K800" i="54021"/>
  <c r="K799" i="54021"/>
  <c r="K798" i="54021"/>
  <c r="K797" i="54021"/>
  <c r="K796" i="54021"/>
  <c r="K795" i="54021"/>
  <c r="K794" i="54021"/>
  <c r="K793" i="54021"/>
  <c r="K792" i="54021"/>
  <c r="K791" i="54021"/>
  <c r="K790" i="54021"/>
  <c r="K789" i="54021"/>
  <c r="K788" i="54021"/>
  <c r="K787" i="54021"/>
  <c r="K786" i="54021"/>
  <c r="K785" i="54021"/>
  <c r="K784" i="54021"/>
  <c r="K783" i="54021"/>
  <c r="K782" i="54021"/>
  <c r="K781" i="54021"/>
  <c r="I802" i="54021"/>
  <c r="I801" i="54021"/>
  <c r="I800" i="54021"/>
  <c r="I799" i="54021"/>
  <c r="I798" i="54021"/>
  <c r="I797" i="54021"/>
  <c r="I796" i="54021"/>
  <c r="I795" i="54021"/>
  <c r="I794" i="54021"/>
  <c r="I793" i="54021"/>
  <c r="I792" i="54021"/>
  <c r="I791" i="54021"/>
  <c r="I790" i="54021"/>
  <c r="I789" i="54021"/>
  <c r="I788" i="54021"/>
  <c r="I787" i="54021"/>
  <c r="I786" i="54021"/>
  <c r="I785" i="54021"/>
  <c r="I784" i="54021"/>
  <c r="I783" i="54021"/>
  <c r="I782" i="54021"/>
  <c r="I781" i="54021"/>
  <c r="G802" i="54021"/>
  <c r="G801" i="54021"/>
  <c r="G800" i="54021"/>
  <c r="G799" i="54021"/>
  <c r="G798" i="54021"/>
  <c r="G797" i="54021"/>
  <c r="G796" i="54021"/>
  <c r="G795" i="54021"/>
  <c r="G794" i="54021"/>
  <c r="G793" i="54021"/>
  <c r="G792" i="54021"/>
  <c r="G791" i="54021"/>
  <c r="G790" i="54021"/>
  <c r="G789" i="54021"/>
  <c r="G788" i="54021"/>
  <c r="G787" i="54021"/>
  <c r="G786" i="54021"/>
  <c r="G785" i="54021"/>
  <c r="G784" i="54021"/>
  <c r="G783" i="54021"/>
  <c r="G782" i="54021"/>
  <c r="G781" i="54021"/>
  <c r="Q768" i="54021"/>
  <c r="Q767" i="54021"/>
  <c r="Q766" i="54021"/>
  <c r="Q765" i="54021"/>
  <c r="Q764" i="54021"/>
  <c r="Q763" i="54021"/>
  <c r="Q762" i="54021"/>
  <c r="Q761" i="54021"/>
  <c r="Q760" i="54021"/>
  <c r="Q759" i="54021"/>
  <c r="Q758" i="54021"/>
  <c r="Q757" i="54021"/>
  <c r="Q756" i="54021"/>
  <c r="Q755" i="54021"/>
  <c r="Q754" i="54021"/>
  <c r="Q753" i="54021"/>
  <c r="Q752" i="54021"/>
  <c r="Q751" i="54021"/>
  <c r="Q750" i="54021"/>
  <c r="Q749" i="54021"/>
  <c r="Q748" i="54021"/>
  <c r="Q747" i="54021"/>
  <c r="Q746" i="54021"/>
  <c r="Q745" i="54021"/>
  <c r="Q744" i="54021"/>
  <c r="Q743" i="54021"/>
  <c r="Q742" i="54021"/>
  <c r="Q741" i="54021"/>
  <c r="O768" i="54021"/>
  <c r="O767" i="54021"/>
  <c r="O766" i="54021"/>
  <c r="O765" i="54021"/>
  <c r="O764" i="54021"/>
  <c r="O763" i="54021"/>
  <c r="O762" i="54021"/>
  <c r="O761" i="54021"/>
  <c r="O760" i="54021"/>
  <c r="O759" i="54021"/>
  <c r="O758" i="54021"/>
  <c r="O757" i="54021"/>
  <c r="O756" i="54021"/>
  <c r="O755" i="54021"/>
  <c r="O754" i="54021"/>
  <c r="O753" i="54021"/>
  <c r="O752" i="54021"/>
  <c r="O751" i="54021"/>
  <c r="O750" i="54021"/>
  <c r="O749" i="54021"/>
  <c r="O748" i="54021"/>
  <c r="O747" i="54021"/>
  <c r="O746" i="54021"/>
  <c r="O745" i="54021"/>
  <c r="O744" i="54021"/>
  <c r="O743" i="54021"/>
  <c r="O742" i="54021"/>
  <c r="O741" i="54021"/>
  <c r="M768" i="54021"/>
  <c r="M767" i="54021"/>
  <c r="M766" i="54021"/>
  <c r="M765" i="54021"/>
  <c r="M764" i="54021"/>
  <c r="M763" i="54021"/>
  <c r="M762" i="54021"/>
  <c r="M761" i="54021"/>
  <c r="M760" i="54021"/>
  <c r="M759" i="54021"/>
  <c r="M758" i="54021"/>
  <c r="M757" i="54021"/>
  <c r="M756" i="54021"/>
  <c r="M755" i="54021"/>
  <c r="M754" i="54021"/>
  <c r="M753" i="54021"/>
  <c r="M752" i="54021"/>
  <c r="M751" i="54021"/>
  <c r="M750" i="54021"/>
  <c r="M749" i="54021"/>
  <c r="M748" i="54021"/>
  <c r="M747" i="54021"/>
  <c r="M746" i="54021"/>
  <c r="M745" i="54021"/>
  <c r="M744" i="54021"/>
  <c r="M743" i="54021"/>
  <c r="M742" i="54021"/>
  <c r="M741" i="54021"/>
  <c r="K768" i="54021"/>
  <c r="K767" i="54021"/>
  <c r="K766" i="54021"/>
  <c r="K765" i="54021"/>
  <c r="K764" i="54021"/>
  <c r="K763" i="54021"/>
  <c r="K762" i="54021"/>
  <c r="K761" i="54021"/>
  <c r="K760" i="54021"/>
  <c r="K759" i="54021"/>
  <c r="K758" i="54021"/>
  <c r="K757" i="54021"/>
  <c r="K756" i="54021"/>
  <c r="K755" i="54021"/>
  <c r="K754" i="54021"/>
  <c r="K753" i="54021"/>
  <c r="K752" i="54021"/>
  <c r="K751" i="54021"/>
  <c r="K750" i="54021"/>
  <c r="K749" i="54021"/>
  <c r="K748" i="54021"/>
  <c r="K747" i="54021"/>
  <c r="K746" i="54021"/>
  <c r="K745" i="54021"/>
  <c r="K744" i="54021"/>
  <c r="K743" i="54021"/>
  <c r="K742" i="54021"/>
  <c r="K741" i="54021"/>
  <c r="I768" i="54021"/>
  <c r="I767" i="54021"/>
  <c r="I766" i="54021"/>
  <c r="I765" i="54021"/>
  <c r="I764" i="54021"/>
  <c r="I763" i="54021"/>
  <c r="I762" i="54021"/>
  <c r="I761" i="54021"/>
  <c r="I760" i="54021"/>
  <c r="I759" i="54021"/>
  <c r="I758" i="54021"/>
  <c r="I757" i="54021"/>
  <c r="I756" i="54021"/>
  <c r="I755" i="54021"/>
  <c r="I754" i="54021"/>
  <c r="I753" i="54021"/>
  <c r="I752" i="54021"/>
  <c r="I751" i="54021"/>
  <c r="I750" i="54021"/>
  <c r="I749" i="54021"/>
  <c r="I748" i="54021"/>
  <c r="I747" i="54021"/>
  <c r="I746" i="54021"/>
  <c r="I745" i="54021"/>
  <c r="I744" i="54021"/>
  <c r="I743" i="54021"/>
  <c r="I742" i="54021"/>
  <c r="I741" i="54021"/>
  <c r="G768" i="54021"/>
  <c r="G767" i="54021"/>
  <c r="G766" i="54021"/>
  <c r="G765" i="54021"/>
  <c r="G764" i="54021"/>
  <c r="G763" i="54021"/>
  <c r="G762" i="54021"/>
  <c r="G761" i="54021"/>
  <c r="G760" i="54021"/>
  <c r="G759" i="54021"/>
  <c r="G758" i="54021"/>
  <c r="G757" i="54021"/>
  <c r="G756" i="54021"/>
  <c r="G755" i="54021"/>
  <c r="G754" i="54021"/>
  <c r="G753" i="54021"/>
  <c r="G752" i="54021"/>
  <c r="G751" i="54021"/>
  <c r="G750" i="54021"/>
  <c r="G749" i="54021"/>
  <c r="G748" i="54021"/>
  <c r="G747" i="54021"/>
  <c r="G746" i="54021"/>
  <c r="G745" i="54021"/>
  <c r="G744" i="54021"/>
  <c r="G743" i="54021"/>
  <c r="G742" i="54021"/>
  <c r="G741" i="54021"/>
  <c r="Q732" i="54021"/>
  <c r="Q731" i="54021"/>
  <c r="Q730" i="54021"/>
  <c r="Q729" i="54021"/>
  <c r="Q728" i="54021"/>
  <c r="Q727" i="54021"/>
  <c r="Q726" i="54021"/>
  <c r="Q725" i="54021"/>
  <c r="Q724" i="54021"/>
  <c r="Q723" i="54021"/>
  <c r="Q722" i="54021"/>
  <c r="Q721" i="54021"/>
  <c r="Q720" i="54021"/>
  <c r="Q719" i="54021"/>
  <c r="Q718" i="54021"/>
  <c r="Q717" i="54021"/>
  <c r="Q716" i="54021"/>
  <c r="Q715" i="54021"/>
  <c r="Q714" i="54021"/>
  <c r="Q713" i="54021"/>
  <c r="Q712" i="54021"/>
  <c r="Q711" i="54021"/>
  <c r="Q710" i="54021"/>
  <c r="Q709" i="54021"/>
  <c r="Q708" i="54021"/>
  <c r="Q707" i="54021"/>
  <c r="Q706" i="54021"/>
  <c r="Q705" i="54021"/>
  <c r="Q704" i="54021"/>
  <c r="Q703" i="54021"/>
  <c r="Q702" i="54021"/>
  <c r="Q701" i="54021"/>
  <c r="Q700" i="54021"/>
  <c r="Q699" i="54021"/>
  <c r="Q698" i="54021"/>
  <c r="Q697" i="54021"/>
  <c r="Q696" i="54021"/>
  <c r="Q695" i="54021"/>
  <c r="Q694" i="54021"/>
  <c r="Q693" i="54021"/>
  <c r="O732" i="54021"/>
  <c r="O731" i="54021"/>
  <c r="O730" i="54021"/>
  <c r="O729" i="54021"/>
  <c r="O728" i="54021"/>
  <c r="O727" i="54021"/>
  <c r="O726" i="54021"/>
  <c r="O725" i="54021"/>
  <c r="O724" i="54021"/>
  <c r="O723" i="54021"/>
  <c r="O722" i="54021"/>
  <c r="O721" i="54021"/>
  <c r="O720" i="54021"/>
  <c r="O719" i="54021"/>
  <c r="O718" i="54021"/>
  <c r="O717" i="54021"/>
  <c r="O716" i="54021"/>
  <c r="O715" i="54021"/>
  <c r="O714" i="54021"/>
  <c r="O713" i="54021"/>
  <c r="O712" i="54021"/>
  <c r="O711" i="54021"/>
  <c r="O710" i="54021"/>
  <c r="O709" i="54021"/>
  <c r="O708" i="54021"/>
  <c r="O707" i="54021"/>
  <c r="O706" i="54021"/>
  <c r="O705" i="54021"/>
  <c r="O704" i="54021"/>
  <c r="O703" i="54021"/>
  <c r="O702" i="54021"/>
  <c r="O701" i="54021"/>
  <c r="O700" i="54021"/>
  <c r="O699" i="54021"/>
  <c r="O698" i="54021"/>
  <c r="O697" i="54021"/>
  <c r="O696" i="54021"/>
  <c r="O695" i="54021"/>
  <c r="O694" i="54021"/>
  <c r="O693" i="54021"/>
  <c r="M732" i="54021"/>
  <c r="M731" i="54021"/>
  <c r="M730" i="54021"/>
  <c r="M729" i="54021"/>
  <c r="M728" i="54021"/>
  <c r="M727" i="54021"/>
  <c r="M726" i="54021"/>
  <c r="M725" i="54021"/>
  <c r="M724" i="54021"/>
  <c r="M723" i="54021"/>
  <c r="M722" i="54021"/>
  <c r="M721" i="54021"/>
  <c r="M720" i="54021"/>
  <c r="M719" i="54021"/>
  <c r="M718" i="54021"/>
  <c r="M717" i="54021"/>
  <c r="M716" i="54021"/>
  <c r="M715" i="54021"/>
  <c r="M714" i="54021"/>
  <c r="M713" i="54021"/>
  <c r="M712" i="54021"/>
  <c r="M711" i="54021"/>
  <c r="M710" i="54021"/>
  <c r="M709" i="54021"/>
  <c r="M708" i="54021"/>
  <c r="M707" i="54021"/>
  <c r="M706" i="54021"/>
  <c r="M705" i="54021"/>
  <c r="M704" i="54021"/>
  <c r="M703" i="54021"/>
  <c r="M702" i="54021"/>
  <c r="M701" i="54021"/>
  <c r="M700" i="54021"/>
  <c r="M699" i="54021"/>
  <c r="M698" i="54021"/>
  <c r="M697" i="54021"/>
  <c r="M696" i="54021"/>
  <c r="M695" i="54021"/>
  <c r="M694" i="54021"/>
  <c r="M693" i="54021"/>
  <c r="K732" i="54021"/>
  <c r="K731" i="54021"/>
  <c r="K730" i="54021"/>
  <c r="K729" i="54021"/>
  <c r="K728" i="54021"/>
  <c r="K727" i="54021"/>
  <c r="K726" i="54021"/>
  <c r="K725" i="54021"/>
  <c r="K724" i="54021"/>
  <c r="K723" i="54021"/>
  <c r="K722" i="54021"/>
  <c r="K721" i="54021"/>
  <c r="K720" i="54021"/>
  <c r="K719" i="54021"/>
  <c r="K718" i="54021"/>
  <c r="K717" i="54021"/>
  <c r="K716" i="54021"/>
  <c r="K715" i="54021"/>
  <c r="K714" i="54021"/>
  <c r="K713" i="54021"/>
  <c r="K712" i="54021"/>
  <c r="K711" i="54021"/>
  <c r="K710" i="54021"/>
  <c r="K709" i="54021"/>
  <c r="K708" i="54021"/>
  <c r="K707" i="54021"/>
  <c r="K706" i="54021"/>
  <c r="K705" i="54021"/>
  <c r="K704" i="54021"/>
  <c r="K703" i="54021"/>
  <c r="K702" i="54021"/>
  <c r="K701" i="54021"/>
  <c r="K700" i="54021"/>
  <c r="K699" i="54021"/>
  <c r="K698" i="54021"/>
  <c r="K697" i="54021"/>
  <c r="K696" i="54021"/>
  <c r="K695" i="54021"/>
  <c r="K694" i="54021"/>
  <c r="K693" i="54021"/>
  <c r="I732" i="54021"/>
  <c r="I731" i="54021"/>
  <c r="I730" i="54021"/>
  <c r="I729" i="54021"/>
  <c r="I728" i="54021"/>
  <c r="I727" i="54021"/>
  <c r="I726" i="54021"/>
  <c r="I725" i="54021"/>
  <c r="I724" i="54021"/>
  <c r="I723" i="54021"/>
  <c r="I722" i="54021"/>
  <c r="I721" i="54021"/>
  <c r="I720" i="54021"/>
  <c r="I719" i="54021"/>
  <c r="I718" i="54021"/>
  <c r="I717" i="54021"/>
  <c r="I716" i="54021"/>
  <c r="I715" i="54021"/>
  <c r="I714" i="54021"/>
  <c r="I713" i="54021"/>
  <c r="I712" i="54021"/>
  <c r="I711" i="54021"/>
  <c r="I710" i="54021"/>
  <c r="I709" i="54021"/>
  <c r="I708" i="54021"/>
  <c r="I707" i="54021"/>
  <c r="I706" i="54021"/>
  <c r="I705" i="54021"/>
  <c r="I704" i="54021"/>
  <c r="I703" i="54021"/>
  <c r="I702" i="54021"/>
  <c r="I701" i="54021"/>
  <c r="I700" i="54021"/>
  <c r="I699" i="54021"/>
  <c r="I698" i="54021"/>
  <c r="I697" i="54021"/>
  <c r="I696" i="54021"/>
  <c r="I695" i="54021"/>
  <c r="I694" i="54021"/>
  <c r="I693" i="54021"/>
  <c r="G732" i="54021"/>
  <c r="G731" i="54021"/>
  <c r="G730" i="54021"/>
  <c r="G729" i="54021"/>
  <c r="G728" i="54021"/>
  <c r="G727" i="54021"/>
  <c r="G726" i="54021"/>
  <c r="G725" i="54021"/>
  <c r="G724" i="54021"/>
  <c r="G723" i="54021"/>
  <c r="G722" i="54021"/>
  <c r="G721" i="54021"/>
  <c r="G720" i="54021"/>
  <c r="G719" i="54021"/>
  <c r="G718" i="54021"/>
  <c r="G717" i="54021"/>
  <c r="G716" i="54021"/>
  <c r="G715" i="54021"/>
  <c r="G714" i="54021"/>
  <c r="G713" i="54021"/>
  <c r="G712" i="54021"/>
  <c r="G711" i="54021"/>
  <c r="G710" i="54021"/>
  <c r="G709" i="54021"/>
  <c r="G708" i="54021"/>
  <c r="G707" i="54021"/>
  <c r="G706" i="54021"/>
  <c r="G705" i="54021"/>
  <c r="G704" i="54021"/>
  <c r="G703" i="54021"/>
  <c r="G702" i="54021"/>
  <c r="G701" i="54021"/>
  <c r="G700" i="54021"/>
  <c r="G699" i="54021"/>
  <c r="G698" i="54021"/>
  <c r="G697" i="54021"/>
  <c r="G696" i="54021"/>
  <c r="G695" i="54021"/>
  <c r="G694" i="54021"/>
  <c r="G693" i="54021"/>
  <c r="Q684" i="54021"/>
  <c r="Q683" i="54021"/>
  <c r="Q682" i="54021"/>
  <c r="Q681" i="54021"/>
  <c r="Q680" i="54021"/>
  <c r="Q679" i="54021"/>
  <c r="Q678" i="54021"/>
  <c r="Q677" i="54021"/>
  <c r="Q676" i="54021"/>
  <c r="Q675" i="54021"/>
  <c r="Q674" i="54021"/>
  <c r="Q673" i="54021"/>
  <c r="Q672" i="54021"/>
  <c r="Q671" i="54021"/>
  <c r="Q670" i="54021"/>
  <c r="Q669" i="54021"/>
  <c r="Q668" i="54021"/>
  <c r="Q667" i="54021"/>
  <c r="Q666" i="54021"/>
  <c r="Q665" i="54021"/>
  <c r="Q664" i="54021"/>
  <c r="Q663" i="54021"/>
  <c r="Q662" i="54021"/>
  <c r="Q661" i="54021"/>
  <c r="Q660" i="54021"/>
  <c r="Q659" i="54021"/>
  <c r="O684" i="54021"/>
  <c r="O683" i="54021"/>
  <c r="O682" i="54021"/>
  <c r="O681" i="54021"/>
  <c r="O680" i="54021"/>
  <c r="O679" i="54021"/>
  <c r="O678" i="54021"/>
  <c r="O677" i="54021"/>
  <c r="O676" i="54021"/>
  <c r="O675" i="54021"/>
  <c r="O674" i="54021"/>
  <c r="O673" i="54021"/>
  <c r="O672" i="54021"/>
  <c r="O671" i="54021"/>
  <c r="O670" i="54021"/>
  <c r="O669" i="54021"/>
  <c r="O668" i="54021"/>
  <c r="O667" i="54021"/>
  <c r="O666" i="54021"/>
  <c r="O665" i="54021"/>
  <c r="O664" i="54021"/>
  <c r="O663" i="54021"/>
  <c r="O662" i="54021"/>
  <c r="O661" i="54021"/>
  <c r="O660" i="54021"/>
  <c r="O659" i="54021"/>
  <c r="M684" i="54021"/>
  <c r="M683" i="54021"/>
  <c r="M682" i="54021"/>
  <c r="M681" i="54021"/>
  <c r="M680" i="54021"/>
  <c r="M679" i="54021"/>
  <c r="M678" i="54021"/>
  <c r="M677" i="54021"/>
  <c r="M676" i="54021"/>
  <c r="M675" i="54021"/>
  <c r="M674" i="54021"/>
  <c r="M673" i="54021"/>
  <c r="M672" i="54021"/>
  <c r="M671" i="54021"/>
  <c r="M670" i="54021"/>
  <c r="M669" i="54021"/>
  <c r="M668" i="54021"/>
  <c r="M667" i="54021"/>
  <c r="M666" i="54021"/>
  <c r="M665" i="54021"/>
  <c r="M664" i="54021"/>
  <c r="M663" i="54021"/>
  <c r="M662" i="54021"/>
  <c r="M661" i="54021"/>
  <c r="M660" i="54021"/>
  <c r="M659" i="54021"/>
  <c r="K684" i="54021"/>
  <c r="K683" i="54021"/>
  <c r="K682" i="54021"/>
  <c r="K681" i="54021"/>
  <c r="K680" i="54021"/>
  <c r="K679" i="54021"/>
  <c r="K678" i="54021"/>
  <c r="K677" i="54021"/>
  <c r="K676" i="54021"/>
  <c r="K675" i="54021"/>
  <c r="K674" i="54021"/>
  <c r="K673" i="54021"/>
  <c r="K672" i="54021"/>
  <c r="K671" i="54021"/>
  <c r="K670" i="54021"/>
  <c r="K669" i="54021"/>
  <c r="K668" i="54021"/>
  <c r="K667" i="54021"/>
  <c r="K666" i="54021"/>
  <c r="K665" i="54021"/>
  <c r="K664" i="54021"/>
  <c r="K663" i="54021"/>
  <c r="K662" i="54021"/>
  <c r="K661" i="54021"/>
  <c r="K660" i="54021"/>
  <c r="K659" i="54021"/>
  <c r="I684" i="54021"/>
  <c r="I683" i="54021"/>
  <c r="I682" i="54021"/>
  <c r="I681" i="54021"/>
  <c r="I680" i="54021"/>
  <c r="I679" i="54021"/>
  <c r="I678" i="54021"/>
  <c r="I677" i="54021"/>
  <c r="I676" i="54021"/>
  <c r="I675" i="54021"/>
  <c r="I674" i="54021"/>
  <c r="I673" i="54021"/>
  <c r="I672" i="54021"/>
  <c r="I671" i="54021"/>
  <c r="I670" i="54021"/>
  <c r="I669" i="54021"/>
  <c r="I668" i="54021"/>
  <c r="I667" i="54021"/>
  <c r="I666" i="54021"/>
  <c r="I665" i="54021"/>
  <c r="I664" i="54021"/>
  <c r="I663" i="54021"/>
  <c r="I662" i="54021"/>
  <c r="I661" i="54021"/>
  <c r="I660" i="54021"/>
  <c r="I659" i="54021"/>
  <c r="I648" i="54021"/>
  <c r="I647" i="54021"/>
  <c r="I646" i="54021"/>
  <c r="I645" i="54021"/>
  <c r="G648" i="54021"/>
  <c r="G647" i="54021"/>
  <c r="G646" i="54021"/>
  <c r="G645" i="54021"/>
  <c r="U636" i="54021"/>
  <c r="U635" i="54021"/>
  <c r="U634" i="54021"/>
  <c r="U633" i="54021"/>
  <c r="U632" i="54021"/>
  <c r="U631" i="54021"/>
  <c r="U630" i="54021"/>
  <c r="U629" i="54021"/>
  <c r="U628" i="54021"/>
  <c r="U627" i="54021"/>
  <c r="U626" i="54021"/>
  <c r="S636" i="54021"/>
  <c r="S635" i="54021"/>
  <c r="S634" i="54021"/>
  <c r="S633" i="54021"/>
  <c r="S632" i="54021"/>
  <c r="S631" i="54021"/>
  <c r="S630" i="54021"/>
  <c r="S629" i="54021"/>
  <c r="S628" i="54021"/>
  <c r="S627" i="54021"/>
  <c r="S626" i="54021"/>
  <c r="Q636" i="54021"/>
  <c r="Q635" i="54021"/>
  <c r="Q634" i="54021"/>
  <c r="Q633" i="54021"/>
  <c r="Q632" i="54021"/>
  <c r="Q631" i="54021"/>
  <c r="Q630" i="54021"/>
  <c r="Q629" i="54021"/>
  <c r="Q628" i="54021"/>
  <c r="Q627" i="54021"/>
  <c r="Q626" i="54021"/>
  <c r="O636" i="54021"/>
  <c r="O635" i="54021"/>
  <c r="O634" i="54021"/>
  <c r="O633" i="54021"/>
  <c r="O632" i="54021"/>
  <c r="O631" i="54021"/>
  <c r="O630" i="54021"/>
  <c r="O629" i="54021"/>
  <c r="O628" i="54021"/>
  <c r="O627" i="54021"/>
  <c r="O626" i="54021"/>
  <c r="M636" i="54021"/>
  <c r="M635" i="54021"/>
  <c r="M634" i="54021"/>
  <c r="M633" i="54021"/>
  <c r="M632" i="54021"/>
  <c r="M631" i="54021"/>
  <c r="M630" i="54021"/>
  <c r="M629" i="54021"/>
  <c r="M628" i="54021"/>
  <c r="M627" i="54021"/>
  <c r="M626" i="54021"/>
  <c r="K636" i="54021"/>
  <c r="K635" i="54021"/>
  <c r="K634" i="54021"/>
  <c r="K633" i="54021"/>
  <c r="K632" i="54021"/>
  <c r="K631" i="54021"/>
  <c r="K630" i="54021"/>
  <c r="K629" i="54021"/>
  <c r="K628" i="54021"/>
  <c r="K627" i="54021"/>
  <c r="K626" i="54021"/>
  <c r="I636" i="54021"/>
  <c r="I635" i="54021"/>
  <c r="I634" i="54021"/>
  <c r="I633" i="54021"/>
  <c r="I632" i="54021"/>
  <c r="I631" i="54021"/>
  <c r="I630" i="54021"/>
  <c r="I629" i="54021"/>
  <c r="I628" i="54021"/>
  <c r="I627" i="54021"/>
  <c r="I626" i="54021"/>
  <c r="G636" i="54021"/>
  <c r="G635" i="54021"/>
  <c r="G634" i="54021"/>
  <c r="G633" i="54021"/>
  <c r="G632" i="54021"/>
  <c r="G631" i="54021"/>
  <c r="G630" i="54021"/>
  <c r="G629" i="54021"/>
  <c r="G628" i="54021"/>
  <c r="G627" i="54021"/>
  <c r="G626" i="54021"/>
  <c r="I614" i="54021"/>
  <c r="I613" i="54021"/>
  <c r="G614" i="54021"/>
  <c r="G613" i="54021"/>
  <c r="K604" i="54021"/>
  <c r="K603" i="54021"/>
  <c r="K602" i="54021"/>
  <c r="I604" i="54021"/>
  <c r="I603" i="54021"/>
  <c r="I602" i="54021"/>
  <c r="G604" i="54021"/>
  <c r="G603" i="54021"/>
  <c r="G602" i="54021"/>
  <c r="M593" i="54021"/>
  <c r="M592" i="54021"/>
  <c r="M591" i="54021"/>
  <c r="M590" i="54021"/>
  <c r="M589" i="54021"/>
  <c r="M588" i="54021"/>
  <c r="M587" i="54021"/>
  <c r="M586" i="54021"/>
  <c r="M585" i="54021"/>
  <c r="M584" i="54021"/>
  <c r="M583" i="54021"/>
  <c r="M582" i="54021"/>
  <c r="M581" i="54021"/>
  <c r="M580" i="54021"/>
  <c r="M579" i="54021"/>
  <c r="M578" i="54021"/>
  <c r="M577" i="54021"/>
  <c r="M576" i="54021"/>
  <c r="M575" i="54021"/>
  <c r="M574" i="54021"/>
  <c r="M573" i="54021"/>
  <c r="M572" i="54021"/>
  <c r="M571" i="54021"/>
  <c r="K593" i="54021"/>
  <c r="K592" i="54021"/>
  <c r="K591" i="54021"/>
  <c r="K590" i="54021"/>
  <c r="K589" i="54021"/>
  <c r="K588" i="54021"/>
  <c r="K587" i="54021"/>
  <c r="K586" i="54021"/>
  <c r="K585" i="54021"/>
  <c r="K584" i="54021"/>
  <c r="K583" i="54021"/>
  <c r="K582" i="54021"/>
  <c r="K581" i="54021"/>
  <c r="K580" i="54021"/>
  <c r="K579" i="54021"/>
  <c r="K578" i="54021"/>
  <c r="K577" i="54021"/>
  <c r="K576" i="54021"/>
  <c r="K575" i="54021"/>
  <c r="K574" i="54021"/>
  <c r="K573" i="54021"/>
  <c r="K572" i="54021"/>
  <c r="K571" i="54021"/>
  <c r="I593" i="54021"/>
  <c r="I592" i="54021"/>
  <c r="I591" i="54021"/>
  <c r="I590" i="54021"/>
  <c r="I589" i="54021"/>
  <c r="I588" i="54021"/>
  <c r="I587" i="54021"/>
  <c r="I586" i="54021"/>
  <c r="I585" i="54021"/>
  <c r="I584" i="54021"/>
  <c r="I583" i="54021"/>
  <c r="I582" i="54021"/>
  <c r="I581" i="54021"/>
  <c r="I580" i="54021"/>
  <c r="I579" i="54021"/>
  <c r="I578" i="54021"/>
  <c r="I577" i="54021"/>
  <c r="I576" i="54021"/>
  <c r="I575" i="54021"/>
  <c r="I574" i="54021"/>
  <c r="I573" i="54021"/>
  <c r="I572" i="54021"/>
  <c r="I571" i="54021"/>
  <c r="G593" i="54021"/>
  <c r="G592" i="54021"/>
  <c r="G591" i="54021"/>
  <c r="G590" i="54021"/>
  <c r="G589" i="54021"/>
  <c r="G588" i="54021"/>
  <c r="G587" i="54021"/>
  <c r="G586" i="54021"/>
  <c r="G585" i="54021"/>
  <c r="G584" i="54021"/>
  <c r="G583" i="54021"/>
  <c r="G582" i="54021"/>
  <c r="G581" i="54021"/>
  <c r="G580" i="54021"/>
  <c r="G579" i="54021"/>
  <c r="G578" i="54021"/>
  <c r="G577" i="54021"/>
  <c r="G576" i="54021"/>
  <c r="G575" i="54021"/>
  <c r="G574" i="54021"/>
  <c r="G573" i="54021"/>
  <c r="G572" i="54021"/>
  <c r="G571" i="54021"/>
  <c r="Y559" i="54021"/>
  <c r="Y558" i="54021"/>
  <c r="Y557" i="54021"/>
  <c r="Y556" i="54021"/>
  <c r="Y555" i="54021"/>
  <c r="Y554" i="54021"/>
  <c r="Y553" i="54021"/>
  <c r="Y552" i="54021"/>
  <c r="Y551" i="54021"/>
  <c r="Y550" i="54021"/>
  <c r="Y549" i="54021"/>
  <c r="Y548" i="54021"/>
  <c r="Y547" i="54021"/>
  <c r="Y546" i="54021"/>
  <c r="Y545" i="54021"/>
  <c r="Y544" i="54021"/>
  <c r="Y543" i="54021"/>
  <c r="Y542" i="54021"/>
  <c r="Y541" i="54021"/>
  <c r="Y540" i="54021"/>
  <c r="Y539" i="54021"/>
  <c r="Y538" i="54021"/>
  <c r="Y537" i="54021"/>
  <c r="Y536" i="54021"/>
  <c r="Y535" i="54021"/>
  <c r="W559" i="54021"/>
  <c r="W558" i="54021"/>
  <c r="W557" i="54021"/>
  <c r="W556" i="54021"/>
  <c r="W555" i="54021"/>
  <c r="W554" i="54021"/>
  <c r="W553" i="54021"/>
  <c r="W552" i="54021"/>
  <c r="W551" i="54021"/>
  <c r="W550" i="54021"/>
  <c r="W549" i="54021"/>
  <c r="W548" i="54021"/>
  <c r="W547" i="54021"/>
  <c r="W546" i="54021"/>
  <c r="W545" i="54021"/>
  <c r="W544" i="54021"/>
  <c r="W543" i="54021"/>
  <c r="W542" i="54021"/>
  <c r="W541" i="54021"/>
  <c r="W540" i="54021"/>
  <c r="W539" i="54021"/>
  <c r="W538" i="54021"/>
  <c r="W537" i="54021"/>
  <c r="W536" i="54021"/>
  <c r="W535" i="54021"/>
  <c r="U559" i="54021"/>
  <c r="U558" i="54021"/>
  <c r="U557" i="54021"/>
  <c r="U556" i="54021"/>
  <c r="U555" i="54021"/>
  <c r="U554" i="54021"/>
  <c r="U553" i="54021"/>
  <c r="U552" i="54021"/>
  <c r="U551" i="54021"/>
  <c r="U550" i="54021"/>
  <c r="U549" i="54021"/>
  <c r="U548" i="54021"/>
  <c r="U547" i="54021"/>
  <c r="U546" i="54021"/>
  <c r="U545" i="54021"/>
  <c r="U544" i="54021"/>
  <c r="U543" i="54021"/>
  <c r="U542" i="54021"/>
  <c r="U541" i="54021"/>
  <c r="U540" i="54021"/>
  <c r="U539" i="54021"/>
  <c r="U538" i="54021"/>
  <c r="U537" i="54021"/>
  <c r="U536" i="54021"/>
  <c r="U535" i="54021"/>
  <c r="S559" i="54021"/>
  <c r="S558" i="54021"/>
  <c r="S557" i="54021"/>
  <c r="S556" i="54021"/>
  <c r="S555" i="54021"/>
  <c r="S554" i="54021"/>
  <c r="S553" i="54021"/>
  <c r="S552" i="54021"/>
  <c r="S551" i="54021"/>
  <c r="S550" i="54021"/>
  <c r="S549" i="54021"/>
  <c r="S548" i="54021"/>
  <c r="S547" i="54021"/>
  <c r="S546" i="54021"/>
  <c r="S545" i="54021"/>
  <c r="S544" i="54021"/>
  <c r="S543" i="54021"/>
  <c r="S542" i="54021"/>
  <c r="S541" i="54021"/>
  <c r="S540" i="54021"/>
  <c r="S539" i="54021"/>
  <c r="S538" i="54021"/>
  <c r="S537" i="54021"/>
  <c r="S536" i="54021"/>
  <c r="S535" i="54021"/>
  <c r="Q559" i="54021"/>
  <c r="Q558" i="54021"/>
  <c r="Q557" i="54021"/>
  <c r="Q556" i="54021"/>
  <c r="Q555" i="54021"/>
  <c r="Q554" i="54021"/>
  <c r="Q553" i="54021"/>
  <c r="Q552" i="54021"/>
  <c r="Q551" i="54021"/>
  <c r="Q550" i="54021"/>
  <c r="Q549" i="54021"/>
  <c r="Q548" i="54021"/>
  <c r="Q547" i="54021"/>
  <c r="Q546" i="54021"/>
  <c r="Q545" i="54021"/>
  <c r="Q544" i="54021"/>
  <c r="Q543" i="54021"/>
  <c r="Q542" i="54021"/>
  <c r="Q541" i="54021"/>
  <c r="Q540" i="54021"/>
  <c r="Q539" i="54021"/>
  <c r="Q538" i="54021"/>
  <c r="Q537" i="54021"/>
  <c r="Q536" i="54021"/>
  <c r="Q535" i="54021"/>
  <c r="O559" i="54021"/>
  <c r="O558" i="54021"/>
  <c r="O557" i="54021"/>
  <c r="O556" i="54021"/>
  <c r="O555" i="54021"/>
  <c r="O554" i="54021"/>
  <c r="O553" i="54021"/>
  <c r="O552" i="54021"/>
  <c r="O551" i="54021"/>
  <c r="O550" i="54021"/>
  <c r="O549" i="54021"/>
  <c r="O548" i="54021"/>
  <c r="O547" i="54021"/>
  <c r="O546" i="54021"/>
  <c r="O545" i="54021"/>
  <c r="O544" i="54021"/>
  <c r="O543" i="54021"/>
  <c r="O542" i="54021"/>
  <c r="O541" i="54021"/>
  <c r="O540" i="54021"/>
  <c r="O539" i="54021"/>
  <c r="O538" i="54021"/>
  <c r="O537" i="54021"/>
  <c r="O536" i="54021"/>
  <c r="O535" i="54021"/>
  <c r="M559" i="54021"/>
  <c r="M558" i="54021"/>
  <c r="M557" i="54021"/>
  <c r="M556" i="54021"/>
  <c r="M555" i="54021"/>
  <c r="M554" i="54021"/>
  <c r="M553" i="54021"/>
  <c r="M552" i="54021"/>
  <c r="M551" i="54021"/>
  <c r="M550" i="54021"/>
  <c r="M549" i="54021"/>
  <c r="M548" i="54021"/>
  <c r="M547" i="54021"/>
  <c r="M546" i="54021"/>
  <c r="M545" i="54021"/>
  <c r="M544" i="54021"/>
  <c r="M543" i="54021"/>
  <c r="M542" i="54021"/>
  <c r="M541" i="54021"/>
  <c r="M540" i="54021"/>
  <c r="M539" i="54021"/>
  <c r="M538" i="54021"/>
  <c r="M537" i="54021"/>
  <c r="M536" i="54021"/>
  <c r="M535" i="54021"/>
  <c r="K559" i="54021"/>
  <c r="K558" i="54021"/>
  <c r="K557" i="54021"/>
  <c r="K556" i="54021"/>
  <c r="K555" i="54021"/>
  <c r="K554" i="54021"/>
  <c r="K553" i="54021"/>
  <c r="K552" i="54021"/>
  <c r="K551" i="54021"/>
  <c r="K550" i="54021"/>
  <c r="K549" i="54021"/>
  <c r="K548" i="54021"/>
  <c r="K547" i="54021"/>
  <c r="K546" i="54021"/>
  <c r="K545" i="54021"/>
  <c r="K544" i="54021"/>
  <c r="K543" i="54021"/>
  <c r="K542" i="54021"/>
  <c r="K541" i="54021"/>
  <c r="K540" i="54021"/>
  <c r="K539" i="54021"/>
  <c r="K538" i="54021"/>
  <c r="K537" i="54021"/>
  <c r="K536" i="54021"/>
  <c r="K535" i="54021"/>
  <c r="I559" i="54021"/>
  <c r="I558" i="54021"/>
  <c r="I557" i="54021"/>
  <c r="I556" i="54021"/>
  <c r="I555" i="54021"/>
  <c r="I554" i="54021"/>
  <c r="I553" i="54021"/>
  <c r="I552" i="54021"/>
  <c r="I551" i="54021"/>
  <c r="I550" i="54021"/>
  <c r="I549" i="54021"/>
  <c r="I548" i="54021"/>
  <c r="I547" i="54021"/>
  <c r="I546" i="54021"/>
  <c r="I545" i="54021"/>
  <c r="I544" i="54021"/>
  <c r="I543" i="54021"/>
  <c r="I542" i="54021"/>
  <c r="I541" i="54021"/>
  <c r="I540" i="54021"/>
  <c r="I539" i="54021"/>
  <c r="I538" i="54021"/>
  <c r="I537" i="54021"/>
  <c r="I536" i="54021"/>
  <c r="I535" i="54021"/>
  <c r="W524" i="54021"/>
  <c r="W523" i="54021"/>
  <c r="W522" i="54021"/>
  <c r="W521" i="54021"/>
  <c r="W520" i="54021"/>
  <c r="W519" i="54021"/>
  <c r="W518" i="54021"/>
  <c r="W517" i="54021"/>
  <c r="W516" i="54021"/>
  <c r="W515" i="54021"/>
  <c r="W514" i="54021"/>
  <c r="W513" i="54021"/>
  <c r="W512" i="54021"/>
  <c r="W511" i="54021"/>
  <c r="W510" i="54021"/>
  <c r="W509" i="54021"/>
  <c r="W508" i="54021"/>
  <c r="W507" i="54021"/>
  <c r="W506" i="54021"/>
  <c r="W505" i="54021"/>
  <c r="W504" i="54021"/>
  <c r="W503" i="54021"/>
  <c r="W502" i="54021"/>
  <c r="W501" i="54021"/>
  <c r="W500" i="54021"/>
  <c r="W499" i="54021"/>
  <c r="W498" i="54021"/>
  <c r="W497" i="54021"/>
  <c r="W496" i="54021"/>
  <c r="W495" i="54021"/>
  <c r="W494" i="54021"/>
  <c r="W493" i="54021"/>
  <c r="W492" i="54021"/>
  <c r="W491" i="54021"/>
  <c r="W490" i="54021"/>
  <c r="U524" i="54021"/>
  <c r="U523" i="54021"/>
  <c r="U522" i="54021"/>
  <c r="U521" i="54021"/>
  <c r="U520" i="54021"/>
  <c r="U519" i="54021"/>
  <c r="U518" i="54021"/>
  <c r="U517" i="54021"/>
  <c r="U516" i="54021"/>
  <c r="U515" i="54021"/>
  <c r="U514" i="54021"/>
  <c r="U513" i="54021"/>
  <c r="U512" i="54021"/>
  <c r="U511" i="54021"/>
  <c r="U510" i="54021"/>
  <c r="U509" i="54021"/>
  <c r="U508" i="54021"/>
  <c r="U507" i="54021"/>
  <c r="U506" i="54021"/>
  <c r="U505" i="54021"/>
  <c r="U504" i="54021"/>
  <c r="U503" i="54021"/>
  <c r="U502" i="54021"/>
  <c r="U501" i="54021"/>
  <c r="U500" i="54021"/>
  <c r="U499" i="54021"/>
  <c r="U498" i="54021"/>
  <c r="U497" i="54021"/>
  <c r="U496" i="54021"/>
  <c r="U495" i="54021"/>
  <c r="U494" i="54021"/>
  <c r="U493" i="54021"/>
  <c r="U492" i="54021"/>
  <c r="U491" i="54021"/>
  <c r="U490" i="54021"/>
  <c r="S524" i="54021"/>
  <c r="S523" i="54021"/>
  <c r="S522" i="54021"/>
  <c r="S521" i="54021"/>
  <c r="S520" i="54021"/>
  <c r="S519" i="54021"/>
  <c r="S518" i="54021"/>
  <c r="S517" i="54021"/>
  <c r="S516" i="54021"/>
  <c r="S515" i="54021"/>
  <c r="S514" i="54021"/>
  <c r="S513" i="54021"/>
  <c r="S512" i="54021"/>
  <c r="S511" i="54021"/>
  <c r="S510" i="54021"/>
  <c r="S509" i="54021"/>
  <c r="S508" i="54021"/>
  <c r="S507" i="54021"/>
  <c r="S506" i="54021"/>
  <c r="S505" i="54021"/>
  <c r="S504" i="54021"/>
  <c r="S503" i="54021"/>
  <c r="S502" i="54021"/>
  <c r="S501" i="54021"/>
  <c r="S500" i="54021"/>
  <c r="S499" i="54021"/>
  <c r="S498" i="54021"/>
  <c r="S497" i="54021"/>
  <c r="S496" i="54021"/>
  <c r="S495" i="54021"/>
  <c r="S494" i="54021"/>
  <c r="S493" i="54021"/>
  <c r="S492" i="54021"/>
  <c r="S491" i="54021"/>
  <c r="S490" i="54021"/>
  <c r="Q524" i="54021"/>
  <c r="Q523" i="54021"/>
  <c r="Q522" i="54021"/>
  <c r="Q521" i="54021"/>
  <c r="Q520" i="54021"/>
  <c r="Q519" i="54021"/>
  <c r="Q518" i="54021"/>
  <c r="Q517" i="54021"/>
  <c r="Q516" i="54021"/>
  <c r="Q515" i="54021"/>
  <c r="Q514" i="54021"/>
  <c r="Q513" i="54021"/>
  <c r="Q512" i="54021"/>
  <c r="Q511" i="54021"/>
  <c r="Q510" i="54021"/>
  <c r="Q509" i="54021"/>
  <c r="Q508" i="54021"/>
  <c r="Q507" i="54021"/>
  <c r="Q506" i="54021"/>
  <c r="Q505" i="54021"/>
  <c r="Q504" i="54021"/>
  <c r="Q503" i="54021"/>
  <c r="Q502" i="54021"/>
  <c r="Q501" i="54021"/>
  <c r="Q500" i="54021"/>
  <c r="Q499" i="54021"/>
  <c r="Q498" i="54021"/>
  <c r="Q497" i="54021"/>
  <c r="Q496" i="54021"/>
  <c r="Q495" i="54021"/>
  <c r="Q494" i="54021"/>
  <c r="Q493" i="54021"/>
  <c r="Q492" i="54021"/>
  <c r="Q491" i="54021"/>
  <c r="Q490" i="54021"/>
  <c r="O524" i="54021"/>
  <c r="O523" i="54021"/>
  <c r="O522" i="54021"/>
  <c r="O521" i="54021"/>
  <c r="O520" i="54021"/>
  <c r="O519" i="54021"/>
  <c r="O518" i="54021"/>
  <c r="O517" i="54021"/>
  <c r="O516" i="54021"/>
  <c r="O515" i="54021"/>
  <c r="O514" i="54021"/>
  <c r="O513" i="54021"/>
  <c r="O512" i="54021"/>
  <c r="O511" i="54021"/>
  <c r="O510" i="54021"/>
  <c r="O509" i="54021"/>
  <c r="O508" i="54021"/>
  <c r="O507" i="54021"/>
  <c r="O506" i="54021"/>
  <c r="O505" i="54021"/>
  <c r="O504" i="54021"/>
  <c r="O503" i="54021"/>
  <c r="O502" i="54021"/>
  <c r="O501" i="54021"/>
  <c r="O500" i="54021"/>
  <c r="O499" i="54021"/>
  <c r="O498" i="54021"/>
  <c r="O497" i="54021"/>
  <c r="O496" i="54021"/>
  <c r="O495" i="54021"/>
  <c r="O494" i="54021"/>
  <c r="O493" i="54021"/>
  <c r="O492" i="54021"/>
  <c r="O491" i="54021"/>
  <c r="O490" i="54021"/>
  <c r="M524" i="54021"/>
  <c r="M523" i="54021"/>
  <c r="M522" i="54021"/>
  <c r="M521" i="54021"/>
  <c r="M520" i="54021"/>
  <c r="M519" i="54021"/>
  <c r="M518" i="54021"/>
  <c r="M517" i="54021"/>
  <c r="M516" i="54021"/>
  <c r="M515" i="54021"/>
  <c r="M514" i="54021"/>
  <c r="M513" i="54021"/>
  <c r="M512" i="54021"/>
  <c r="M511" i="54021"/>
  <c r="M510" i="54021"/>
  <c r="M509" i="54021"/>
  <c r="M508" i="54021"/>
  <c r="M507" i="54021"/>
  <c r="M506" i="54021"/>
  <c r="M505" i="54021"/>
  <c r="M504" i="54021"/>
  <c r="M503" i="54021"/>
  <c r="M502" i="54021"/>
  <c r="M501" i="54021"/>
  <c r="M500" i="54021"/>
  <c r="M499" i="54021"/>
  <c r="M498" i="54021"/>
  <c r="M497" i="54021"/>
  <c r="M496" i="54021"/>
  <c r="M495" i="54021"/>
  <c r="M494" i="54021"/>
  <c r="M493" i="54021"/>
  <c r="M492" i="54021"/>
  <c r="M491" i="54021"/>
  <c r="M490" i="54021"/>
  <c r="K524" i="54021"/>
  <c r="K523" i="54021"/>
  <c r="K522" i="54021"/>
  <c r="K521" i="54021"/>
  <c r="K520" i="54021"/>
  <c r="K519" i="54021"/>
  <c r="K518" i="54021"/>
  <c r="K517" i="54021"/>
  <c r="K516" i="54021"/>
  <c r="K515" i="54021"/>
  <c r="K514" i="54021"/>
  <c r="K513" i="54021"/>
  <c r="K512" i="54021"/>
  <c r="K511" i="54021"/>
  <c r="K510" i="54021"/>
  <c r="K509" i="54021"/>
  <c r="K508" i="54021"/>
  <c r="K507" i="54021"/>
  <c r="K506" i="54021"/>
  <c r="K505" i="54021"/>
  <c r="K504" i="54021"/>
  <c r="K503" i="54021"/>
  <c r="K502" i="54021"/>
  <c r="K501" i="54021"/>
  <c r="K500" i="54021"/>
  <c r="K499" i="54021"/>
  <c r="K498" i="54021"/>
  <c r="K497" i="54021"/>
  <c r="K496" i="54021"/>
  <c r="K495" i="54021"/>
  <c r="K494" i="54021"/>
  <c r="K493" i="54021"/>
  <c r="K492" i="54021"/>
  <c r="K491" i="54021"/>
  <c r="K490" i="54021"/>
  <c r="I524" i="54021"/>
  <c r="I523" i="54021"/>
  <c r="I522" i="54021"/>
  <c r="I521" i="54021"/>
  <c r="I520" i="54021"/>
  <c r="I519" i="54021"/>
  <c r="I518" i="54021"/>
  <c r="I517" i="54021"/>
  <c r="I516" i="54021"/>
  <c r="I515" i="54021"/>
  <c r="I514" i="54021"/>
  <c r="I513" i="54021"/>
  <c r="I512" i="54021"/>
  <c r="I511" i="54021"/>
  <c r="I510" i="54021"/>
  <c r="I509" i="54021"/>
  <c r="I508" i="54021"/>
  <c r="I507" i="54021"/>
  <c r="I506" i="54021"/>
  <c r="I505" i="54021"/>
  <c r="I504" i="54021"/>
  <c r="I503" i="54021"/>
  <c r="I502" i="54021"/>
  <c r="I501" i="54021"/>
  <c r="I500" i="54021"/>
  <c r="I499" i="54021"/>
  <c r="I498" i="54021"/>
  <c r="I497" i="54021"/>
  <c r="I496" i="54021"/>
  <c r="I495" i="54021"/>
  <c r="I494" i="54021"/>
  <c r="I493" i="54021"/>
  <c r="I492" i="54021"/>
  <c r="I491" i="54021"/>
  <c r="I490" i="54021"/>
  <c r="Y479" i="54021"/>
  <c r="Y478" i="54021"/>
  <c r="Y477" i="54021"/>
  <c r="Y476" i="54021"/>
  <c r="Y475" i="54021"/>
  <c r="Y474" i="54021"/>
  <c r="Y473" i="54021"/>
  <c r="Y472" i="54021"/>
  <c r="Y471" i="54021"/>
  <c r="Y470" i="54021"/>
  <c r="Y469" i="54021"/>
  <c r="Y468" i="54021"/>
  <c r="Y467" i="54021"/>
  <c r="Y466" i="54021"/>
  <c r="Y465" i="54021"/>
  <c r="Y464" i="54021"/>
  <c r="Y463" i="54021"/>
  <c r="Y462" i="54021"/>
  <c r="Y461" i="54021"/>
  <c r="Y460" i="54021"/>
  <c r="Y459" i="54021"/>
  <c r="Y458" i="54021"/>
  <c r="Y457" i="54021"/>
  <c r="Y456" i="54021"/>
  <c r="Y455" i="54021"/>
  <c r="Y454" i="54021"/>
  <c r="Y453" i="54021"/>
  <c r="Y452" i="54021"/>
  <c r="Y451" i="54021"/>
  <c r="Y450" i="54021"/>
  <c r="Y449" i="54021"/>
  <c r="Y448" i="54021"/>
  <c r="Y447" i="54021"/>
  <c r="Y446" i="54021"/>
  <c r="Y445" i="54021"/>
  <c r="Y444" i="54021"/>
  <c r="Y443" i="54021"/>
  <c r="Y442" i="54021"/>
  <c r="Y441" i="54021"/>
  <c r="Y440" i="54021"/>
  <c r="W479" i="54021"/>
  <c r="W478" i="54021"/>
  <c r="W477" i="54021"/>
  <c r="W476" i="54021"/>
  <c r="W475" i="54021"/>
  <c r="W474" i="54021"/>
  <c r="W473" i="54021"/>
  <c r="W472" i="54021"/>
  <c r="W471" i="54021"/>
  <c r="W470" i="54021"/>
  <c r="W469" i="54021"/>
  <c r="W468" i="54021"/>
  <c r="W467" i="54021"/>
  <c r="W466" i="54021"/>
  <c r="W465" i="54021"/>
  <c r="W464" i="54021"/>
  <c r="W463" i="54021"/>
  <c r="W462" i="54021"/>
  <c r="W461" i="54021"/>
  <c r="W460" i="54021"/>
  <c r="W459" i="54021"/>
  <c r="W458" i="54021"/>
  <c r="W457" i="54021"/>
  <c r="W456" i="54021"/>
  <c r="W455" i="54021"/>
  <c r="W454" i="54021"/>
  <c r="W453" i="54021"/>
  <c r="W452" i="54021"/>
  <c r="W451" i="54021"/>
  <c r="W450" i="54021"/>
  <c r="W449" i="54021"/>
  <c r="W448" i="54021"/>
  <c r="W447" i="54021"/>
  <c r="W446" i="54021"/>
  <c r="W445" i="54021"/>
  <c r="W444" i="54021"/>
  <c r="W443" i="54021"/>
  <c r="W442" i="54021"/>
  <c r="W441" i="54021"/>
  <c r="W440" i="54021"/>
  <c r="U479" i="54021"/>
  <c r="U478" i="54021"/>
  <c r="U477" i="54021"/>
  <c r="U476" i="54021"/>
  <c r="U475" i="54021"/>
  <c r="U474" i="54021"/>
  <c r="U473" i="54021"/>
  <c r="U472" i="54021"/>
  <c r="U471" i="54021"/>
  <c r="U470" i="54021"/>
  <c r="U469" i="54021"/>
  <c r="U468" i="54021"/>
  <c r="U467" i="54021"/>
  <c r="U466" i="54021"/>
  <c r="U465" i="54021"/>
  <c r="U464" i="54021"/>
  <c r="U463" i="54021"/>
  <c r="U462" i="54021"/>
  <c r="U461" i="54021"/>
  <c r="U460" i="54021"/>
  <c r="U459" i="54021"/>
  <c r="U458" i="54021"/>
  <c r="U457" i="54021"/>
  <c r="U456" i="54021"/>
  <c r="U455" i="54021"/>
  <c r="U454" i="54021"/>
  <c r="U453" i="54021"/>
  <c r="U452" i="54021"/>
  <c r="U451" i="54021"/>
  <c r="U450" i="54021"/>
  <c r="U449" i="54021"/>
  <c r="U448" i="54021"/>
  <c r="U447" i="54021"/>
  <c r="U446" i="54021"/>
  <c r="U445" i="54021"/>
  <c r="U444" i="54021"/>
  <c r="U443" i="54021"/>
  <c r="U442" i="54021"/>
  <c r="U441" i="54021"/>
  <c r="U440" i="54021"/>
  <c r="S479" i="54021"/>
  <c r="S478" i="54021"/>
  <c r="S477" i="54021"/>
  <c r="S476" i="54021"/>
  <c r="S475" i="54021"/>
  <c r="S474" i="54021"/>
  <c r="S473" i="54021"/>
  <c r="S472" i="54021"/>
  <c r="S471" i="54021"/>
  <c r="S470" i="54021"/>
  <c r="S469" i="54021"/>
  <c r="S468" i="54021"/>
  <c r="S467" i="54021"/>
  <c r="S466" i="54021"/>
  <c r="S465" i="54021"/>
  <c r="S464" i="54021"/>
  <c r="S463" i="54021"/>
  <c r="S462" i="54021"/>
  <c r="S461" i="54021"/>
  <c r="S460" i="54021"/>
  <c r="S459" i="54021"/>
  <c r="S458" i="54021"/>
  <c r="S457" i="54021"/>
  <c r="S456" i="54021"/>
  <c r="S455" i="54021"/>
  <c r="S454" i="54021"/>
  <c r="S453" i="54021"/>
  <c r="S452" i="54021"/>
  <c r="S451" i="54021"/>
  <c r="S450" i="54021"/>
  <c r="S449" i="54021"/>
  <c r="S448" i="54021"/>
  <c r="S447" i="54021"/>
  <c r="S446" i="54021"/>
  <c r="S445" i="54021"/>
  <c r="S444" i="54021"/>
  <c r="S443" i="54021"/>
  <c r="S442" i="54021"/>
  <c r="S441" i="54021"/>
  <c r="S440" i="54021"/>
  <c r="Q479" i="54021"/>
  <c r="Q478" i="54021"/>
  <c r="Q477" i="54021"/>
  <c r="Q476" i="54021"/>
  <c r="Q475" i="54021"/>
  <c r="Q474" i="54021"/>
  <c r="Q473" i="54021"/>
  <c r="Q472" i="54021"/>
  <c r="Q471" i="54021"/>
  <c r="Q470" i="54021"/>
  <c r="Q469" i="54021"/>
  <c r="Q468" i="54021"/>
  <c r="Q467" i="54021"/>
  <c r="Q466" i="54021"/>
  <c r="Q465" i="54021"/>
  <c r="Q464" i="54021"/>
  <c r="Q463" i="54021"/>
  <c r="Q462" i="54021"/>
  <c r="Q461" i="54021"/>
  <c r="Q460" i="54021"/>
  <c r="Q459" i="54021"/>
  <c r="Q458" i="54021"/>
  <c r="Q457" i="54021"/>
  <c r="Q456" i="54021"/>
  <c r="Q455" i="54021"/>
  <c r="Q454" i="54021"/>
  <c r="Q453" i="54021"/>
  <c r="Q452" i="54021"/>
  <c r="Q451" i="54021"/>
  <c r="Q450" i="54021"/>
  <c r="Q449" i="54021"/>
  <c r="Q448" i="54021"/>
  <c r="Q447" i="54021"/>
  <c r="Q446" i="54021"/>
  <c r="Q445" i="54021"/>
  <c r="Q444" i="54021"/>
  <c r="Q443" i="54021"/>
  <c r="Q442" i="54021"/>
  <c r="Q441" i="54021"/>
  <c r="Q440" i="54021"/>
  <c r="O479" i="54021"/>
  <c r="O478" i="54021"/>
  <c r="O477" i="54021"/>
  <c r="O476" i="54021"/>
  <c r="O475" i="54021"/>
  <c r="O474" i="54021"/>
  <c r="O473" i="54021"/>
  <c r="O472" i="54021"/>
  <c r="O471" i="54021"/>
  <c r="O470" i="54021"/>
  <c r="O469" i="54021"/>
  <c r="O468" i="54021"/>
  <c r="O467" i="54021"/>
  <c r="O466" i="54021"/>
  <c r="O465" i="54021"/>
  <c r="O464" i="54021"/>
  <c r="O463" i="54021"/>
  <c r="O462" i="54021"/>
  <c r="O461" i="54021"/>
  <c r="O460" i="54021"/>
  <c r="O459" i="54021"/>
  <c r="O458" i="54021"/>
  <c r="O457" i="54021"/>
  <c r="O456" i="54021"/>
  <c r="O455" i="54021"/>
  <c r="O454" i="54021"/>
  <c r="O453" i="54021"/>
  <c r="O452" i="54021"/>
  <c r="O451" i="54021"/>
  <c r="O450" i="54021"/>
  <c r="O449" i="54021"/>
  <c r="O448" i="54021"/>
  <c r="O447" i="54021"/>
  <c r="O446" i="54021"/>
  <c r="O445" i="54021"/>
  <c r="O444" i="54021"/>
  <c r="O443" i="54021"/>
  <c r="O442" i="54021"/>
  <c r="O441" i="54021"/>
  <c r="O440" i="54021"/>
  <c r="M479" i="54021"/>
  <c r="M478" i="54021"/>
  <c r="M477" i="54021"/>
  <c r="M476" i="54021"/>
  <c r="M475" i="54021"/>
  <c r="M474" i="54021"/>
  <c r="M473" i="54021"/>
  <c r="M472" i="54021"/>
  <c r="M471" i="54021"/>
  <c r="M470" i="54021"/>
  <c r="M469" i="54021"/>
  <c r="M468" i="54021"/>
  <c r="M467" i="54021"/>
  <c r="M466" i="54021"/>
  <c r="M465" i="54021"/>
  <c r="M464" i="54021"/>
  <c r="M463" i="54021"/>
  <c r="M462" i="54021"/>
  <c r="M461" i="54021"/>
  <c r="M460" i="54021"/>
  <c r="M459" i="54021"/>
  <c r="M458" i="54021"/>
  <c r="M457" i="54021"/>
  <c r="M456" i="54021"/>
  <c r="M455" i="54021"/>
  <c r="M454" i="54021"/>
  <c r="M453" i="54021"/>
  <c r="M452" i="54021"/>
  <c r="M451" i="54021"/>
  <c r="M450" i="54021"/>
  <c r="M449" i="54021"/>
  <c r="M448" i="54021"/>
  <c r="M447" i="54021"/>
  <c r="M446" i="54021"/>
  <c r="M445" i="54021"/>
  <c r="M444" i="54021"/>
  <c r="M443" i="54021"/>
  <c r="M442" i="54021"/>
  <c r="M441" i="54021"/>
  <c r="M440" i="54021"/>
  <c r="K479" i="54021"/>
  <c r="K478" i="54021"/>
  <c r="K477" i="54021"/>
  <c r="K476" i="54021"/>
  <c r="K475" i="54021"/>
  <c r="K474" i="54021"/>
  <c r="K473" i="54021"/>
  <c r="K472" i="54021"/>
  <c r="K471" i="54021"/>
  <c r="K470" i="54021"/>
  <c r="K469" i="54021"/>
  <c r="K468" i="54021"/>
  <c r="K467" i="54021"/>
  <c r="K466" i="54021"/>
  <c r="K465" i="54021"/>
  <c r="K464" i="54021"/>
  <c r="K463" i="54021"/>
  <c r="K462" i="54021"/>
  <c r="K461" i="54021"/>
  <c r="K460" i="54021"/>
  <c r="K459" i="54021"/>
  <c r="K458" i="54021"/>
  <c r="K457" i="54021"/>
  <c r="K456" i="54021"/>
  <c r="K455" i="54021"/>
  <c r="K454" i="54021"/>
  <c r="K453" i="54021"/>
  <c r="K452" i="54021"/>
  <c r="K451" i="54021"/>
  <c r="K450" i="54021"/>
  <c r="K449" i="54021"/>
  <c r="K448" i="54021"/>
  <c r="K447" i="54021"/>
  <c r="K446" i="54021"/>
  <c r="K445" i="54021"/>
  <c r="K444" i="54021"/>
  <c r="K443" i="54021"/>
  <c r="K442" i="54021"/>
  <c r="K441" i="54021"/>
  <c r="K440" i="54021"/>
  <c r="I479" i="54021"/>
  <c r="I478" i="54021"/>
  <c r="I477" i="54021"/>
  <c r="I476" i="54021"/>
  <c r="I475" i="54021"/>
  <c r="I474" i="54021"/>
  <c r="I473" i="54021"/>
  <c r="I472" i="54021"/>
  <c r="I471" i="54021"/>
  <c r="I470" i="54021"/>
  <c r="I469" i="54021"/>
  <c r="I468" i="54021"/>
  <c r="I467" i="54021"/>
  <c r="I466" i="54021"/>
  <c r="I465" i="54021"/>
  <c r="I464" i="54021"/>
  <c r="I463" i="54021"/>
  <c r="I462" i="54021"/>
  <c r="I461" i="54021"/>
  <c r="I460" i="54021"/>
  <c r="I459" i="54021"/>
  <c r="I458" i="54021"/>
  <c r="I457" i="54021"/>
  <c r="I456" i="54021"/>
  <c r="I455" i="54021"/>
  <c r="I454" i="54021"/>
  <c r="I453" i="54021"/>
  <c r="I452" i="54021"/>
  <c r="I451" i="54021"/>
  <c r="I450" i="54021"/>
  <c r="I449" i="54021"/>
  <c r="I448" i="54021"/>
  <c r="I447" i="54021"/>
  <c r="I446" i="54021"/>
  <c r="I445" i="54021"/>
  <c r="I444" i="54021"/>
  <c r="I443" i="54021"/>
  <c r="I442" i="54021"/>
  <c r="I441" i="54021"/>
  <c r="I440" i="54021"/>
  <c r="G429" i="54021"/>
  <c r="G428" i="54021"/>
  <c r="G427" i="54021"/>
  <c r="G426" i="54021"/>
  <c r="G425" i="54021"/>
  <c r="G424" i="54021"/>
  <c r="G423" i="54021"/>
  <c r="G422" i="54021"/>
  <c r="G412" i="54021"/>
  <c r="G411" i="54021"/>
  <c r="G410" i="54021"/>
  <c r="G409" i="54021"/>
  <c r="G408" i="54021"/>
  <c r="G407" i="54021"/>
  <c r="S391" i="54021"/>
  <c r="S390" i="54021"/>
  <c r="Q391" i="54021"/>
  <c r="Q390" i="54021"/>
  <c r="I395" i="54021"/>
  <c r="I394" i="54021"/>
  <c r="I393" i="54021"/>
  <c r="I392" i="54021"/>
  <c r="I391" i="54021"/>
  <c r="I390" i="54021"/>
  <c r="G395" i="54021"/>
  <c r="G394" i="54021"/>
  <c r="G393" i="54021"/>
  <c r="G392" i="54021"/>
  <c r="G391" i="54021"/>
  <c r="G390" i="54021"/>
  <c r="K382" i="54021"/>
  <c r="K381" i="54021"/>
  <c r="K380" i="54021"/>
  <c r="K379" i="54021"/>
  <c r="K378" i="54021"/>
  <c r="K377" i="54021"/>
  <c r="K376" i="54021"/>
  <c r="K375" i="54021"/>
  <c r="K374" i="54021"/>
  <c r="I382" i="54021"/>
  <c r="I381" i="54021"/>
  <c r="I380" i="54021"/>
  <c r="I379" i="54021"/>
  <c r="I378" i="54021"/>
  <c r="I377" i="54021"/>
  <c r="I376" i="54021"/>
  <c r="I375" i="54021"/>
  <c r="I374" i="54021"/>
  <c r="G382" i="54021"/>
  <c r="G381" i="54021"/>
  <c r="G380" i="54021"/>
  <c r="G379" i="54021"/>
  <c r="G378" i="54021"/>
  <c r="G377" i="54021"/>
  <c r="G376" i="54021"/>
  <c r="G375" i="54021"/>
  <c r="G374" i="54021"/>
  <c r="Q366" i="54021"/>
  <c r="Q365" i="54021"/>
  <c r="Q364" i="54021"/>
  <c r="Q363" i="54021"/>
  <c r="Q362" i="54021"/>
  <c r="Q361" i="54021"/>
  <c r="Q360" i="54021"/>
  <c r="Q359" i="54021"/>
  <c r="Q358" i="54021"/>
  <c r="Q357" i="54021"/>
  <c r="Q356" i="54021"/>
  <c r="Q355" i="54021"/>
  <c r="Q354" i="54021"/>
  <c r="Q353" i="54021"/>
  <c r="Q352" i="54021"/>
  <c r="Q351" i="54021"/>
  <c r="Q350" i="54021"/>
  <c r="O366" i="54021"/>
  <c r="O365" i="54021"/>
  <c r="O364" i="54021"/>
  <c r="O363" i="54021"/>
  <c r="O362" i="54021"/>
  <c r="O361" i="54021"/>
  <c r="O360" i="54021"/>
  <c r="O359" i="54021"/>
  <c r="O358" i="54021"/>
  <c r="O357" i="54021"/>
  <c r="O356" i="54021"/>
  <c r="O355" i="54021"/>
  <c r="O354" i="54021"/>
  <c r="O353" i="54021"/>
  <c r="O352" i="54021"/>
  <c r="O351" i="54021"/>
  <c r="O350" i="54021"/>
  <c r="M366" i="54021"/>
  <c r="M365" i="54021"/>
  <c r="M364" i="54021"/>
  <c r="M363" i="54021"/>
  <c r="M362" i="54021"/>
  <c r="M361" i="54021"/>
  <c r="M360" i="54021"/>
  <c r="M359" i="54021"/>
  <c r="M358" i="54021"/>
  <c r="M357" i="54021"/>
  <c r="M356" i="54021"/>
  <c r="M355" i="54021"/>
  <c r="M354" i="54021"/>
  <c r="M353" i="54021"/>
  <c r="M352" i="54021"/>
  <c r="M351" i="54021"/>
  <c r="M350" i="54021"/>
  <c r="K366" i="54021"/>
  <c r="K365" i="54021"/>
  <c r="K364" i="54021"/>
  <c r="K363" i="54021"/>
  <c r="K362" i="54021"/>
  <c r="K361" i="54021"/>
  <c r="K360" i="54021"/>
  <c r="K359" i="54021"/>
  <c r="K358" i="54021"/>
  <c r="K357" i="54021"/>
  <c r="K356" i="54021"/>
  <c r="K355" i="54021"/>
  <c r="K354" i="54021"/>
  <c r="K353" i="54021"/>
  <c r="K352" i="54021"/>
  <c r="K351" i="54021"/>
  <c r="K350" i="54021"/>
  <c r="I366" i="54021"/>
  <c r="I365" i="54021"/>
  <c r="I364" i="54021"/>
  <c r="I363" i="54021"/>
  <c r="I362" i="54021"/>
  <c r="I361" i="54021"/>
  <c r="I360" i="54021"/>
  <c r="I359" i="54021"/>
  <c r="I358" i="54021"/>
  <c r="I357" i="54021"/>
  <c r="I356" i="54021"/>
  <c r="I355" i="54021"/>
  <c r="I354" i="54021"/>
  <c r="I353" i="54021"/>
  <c r="I352" i="54021"/>
  <c r="I351" i="54021"/>
  <c r="I350" i="54021"/>
  <c r="G366" i="54021"/>
  <c r="G365" i="54021"/>
  <c r="G364" i="54021"/>
  <c r="G363" i="54021"/>
  <c r="G362" i="54021"/>
  <c r="G361" i="54021"/>
  <c r="G360" i="54021"/>
  <c r="G359" i="54021"/>
  <c r="G358" i="54021"/>
  <c r="G357" i="54021"/>
  <c r="G356" i="54021"/>
  <c r="G355" i="54021"/>
  <c r="G354" i="54021"/>
  <c r="G353" i="54021"/>
  <c r="G352" i="54021"/>
  <c r="G351" i="54021"/>
  <c r="G350" i="54021"/>
  <c r="Q339" i="54021"/>
  <c r="Q338" i="54021"/>
  <c r="Q337" i="54021"/>
  <c r="Q336" i="54021"/>
  <c r="Q335" i="54021"/>
  <c r="Q334" i="54021"/>
  <c r="Q333" i="54021"/>
  <c r="Q332" i="54021"/>
  <c r="Q331" i="54021"/>
  <c r="Q330" i="54021"/>
  <c r="Q329" i="54021"/>
  <c r="Q328" i="54021"/>
  <c r="Q327" i="54021"/>
  <c r="Q326" i="54021"/>
  <c r="Q325" i="54021"/>
  <c r="Q324" i="54021"/>
  <c r="Q323" i="54021"/>
  <c r="Q322" i="54021"/>
  <c r="Q321" i="54021"/>
  <c r="Q320" i="54021"/>
  <c r="Q319" i="54021"/>
  <c r="Q318" i="54021"/>
  <c r="Q317" i="54021"/>
  <c r="Q316" i="54021"/>
  <c r="Q315" i="54021"/>
  <c r="Q314" i="54021"/>
  <c r="O339" i="54021"/>
  <c r="O338" i="54021"/>
  <c r="O337" i="54021"/>
  <c r="O336" i="54021"/>
  <c r="O335" i="54021"/>
  <c r="O334" i="54021"/>
  <c r="O333" i="54021"/>
  <c r="O332" i="54021"/>
  <c r="O331" i="54021"/>
  <c r="O330" i="54021"/>
  <c r="O329" i="54021"/>
  <c r="O328" i="54021"/>
  <c r="O327" i="54021"/>
  <c r="O326" i="54021"/>
  <c r="O325" i="54021"/>
  <c r="O324" i="54021"/>
  <c r="O323" i="54021"/>
  <c r="O322" i="54021"/>
  <c r="O321" i="54021"/>
  <c r="O320" i="54021"/>
  <c r="O319" i="54021"/>
  <c r="O318" i="54021"/>
  <c r="O317" i="54021"/>
  <c r="O316" i="54021"/>
  <c r="O315" i="54021"/>
  <c r="O314" i="54021"/>
  <c r="M339" i="54021"/>
  <c r="M338" i="54021"/>
  <c r="M337" i="54021"/>
  <c r="M336" i="54021"/>
  <c r="M335" i="54021"/>
  <c r="M334" i="54021"/>
  <c r="M333" i="54021"/>
  <c r="M332" i="54021"/>
  <c r="M331" i="54021"/>
  <c r="M330" i="54021"/>
  <c r="M329" i="54021"/>
  <c r="M328" i="54021"/>
  <c r="M327" i="54021"/>
  <c r="M326" i="54021"/>
  <c r="M325" i="54021"/>
  <c r="M324" i="54021"/>
  <c r="M323" i="54021"/>
  <c r="M322" i="54021"/>
  <c r="M321" i="54021"/>
  <c r="M320" i="54021"/>
  <c r="M319" i="54021"/>
  <c r="M318" i="54021"/>
  <c r="M317" i="54021"/>
  <c r="M316" i="54021"/>
  <c r="M315" i="54021"/>
  <c r="M314" i="54021"/>
  <c r="K339" i="54021"/>
  <c r="K338" i="54021"/>
  <c r="K337" i="54021"/>
  <c r="K336" i="54021"/>
  <c r="K335" i="54021"/>
  <c r="K334" i="54021"/>
  <c r="K333" i="54021"/>
  <c r="K332" i="54021"/>
  <c r="K331" i="54021"/>
  <c r="K330" i="54021"/>
  <c r="K329" i="54021"/>
  <c r="K328" i="54021"/>
  <c r="K327" i="54021"/>
  <c r="K326" i="54021"/>
  <c r="K325" i="54021"/>
  <c r="K324" i="54021"/>
  <c r="K323" i="54021"/>
  <c r="K322" i="54021"/>
  <c r="K321" i="54021"/>
  <c r="K320" i="54021"/>
  <c r="K319" i="54021"/>
  <c r="K318" i="54021"/>
  <c r="K317" i="54021"/>
  <c r="K316" i="54021"/>
  <c r="K315" i="54021"/>
  <c r="K314" i="54021"/>
  <c r="I339" i="54021"/>
  <c r="I338" i="54021"/>
  <c r="I337" i="54021"/>
  <c r="I336" i="54021"/>
  <c r="I335" i="54021"/>
  <c r="I334" i="54021"/>
  <c r="I333" i="54021"/>
  <c r="I332" i="54021"/>
  <c r="I331" i="54021"/>
  <c r="I330" i="54021"/>
  <c r="I329" i="54021"/>
  <c r="I328" i="54021"/>
  <c r="I327" i="54021"/>
  <c r="I326" i="54021"/>
  <c r="I325" i="54021"/>
  <c r="I324" i="54021"/>
  <c r="I323" i="54021"/>
  <c r="I322" i="54021"/>
  <c r="I321" i="54021"/>
  <c r="I320" i="54021"/>
  <c r="I319" i="54021"/>
  <c r="I318" i="54021"/>
  <c r="I317" i="54021"/>
  <c r="I316" i="54021"/>
  <c r="I315" i="54021"/>
  <c r="I314" i="54021"/>
  <c r="G339" i="54021"/>
  <c r="G338" i="54021"/>
  <c r="G337" i="54021"/>
  <c r="G336" i="54021"/>
  <c r="G335" i="54021"/>
  <c r="G334" i="54021"/>
  <c r="G333" i="54021"/>
  <c r="G332" i="54021"/>
  <c r="G331" i="54021"/>
  <c r="G330" i="54021"/>
  <c r="G329" i="54021"/>
  <c r="G328" i="54021"/>
  <c r="G327" i="54021"/>
  <c r="G326" i="54021"/>
  <c r="G325" i="54021"/>
  <c r="G324" i="54021"/>
  <c r="G323" i="54021"/>
  <c r="G322" i="54021"/>
  <c r="G321" i="54021"/>
  <c r="G320" i="54021"/>
  <c r="G319" i="54021"/>
  <c r="G318" i="54021"/>
  <c r="G317" i="54021"/>
  <c r="G316" i="54021"/>
  <c r="G315" i="54021"/>
  <c r="G314" i="54021"/>
  <c r="W303" i="54021"/>
  <c r="W302" i="54021"/>
  <c r="W301" i="54021"/>
  <c r="W300" i="54021"/>
  <c r="W299" i="54021"/>
  <c r="W298" i="54021"/>
  <c r="W297" i="54021"/>
  <c r="W296" i="54021"/>
  <c r="W295" i="54021"/>
  <c r="W294" i="54021"/>
  <c r="W293" i="54021"/>
  <c r="W292" i="54021"/>
  <c r="W291" i="54021"/>
  <c r="W290" i="54021"/>
  <c r="W289" i="54021"/>
  <c r="W288" i="54021"/>
  <c r="W287" i="54021"/>
  <c r="W286" i="54021"/>
  <c r="W285" i="54021"/>
  <c r="W284" i="54021"/>
  <c r="W283" i="54021"/>
  <c r="W282" i="54021"/>
  <c r="W281" i="54021"/>
  <c r="W280" i="54021"/>
  <c r="W279" i="54021"/>
  <c r="U303" i="54021"/>
  <c r="U302" i="54021"/>
  <c r="U301" i="54021"/>
  <c r="U300" i="54021"/>
  <c r="U299" i="54021"/>
  <c r="U298" i="54021"/>
  <c r="U297" i="54021"/>
  <c r="U296" i="54021"/>
  <c r="U295" i="54021"/>
  <c r="U294" i="54021"/>
  <c r="U293" i="54021"/>
  <c r="U292" i="54021"/>
  <c r="U291" i="54021"/>
  <c r="U290" i="54021"/>
  <c r="U289" i="54021"/>
  <c r="U288" i="54021"/>
  <c r="U287" i="54021"/>
  <c r="U286" i="54021"/>
  <c r="U285" i="54021"/>
  <c r="U284" i="54021"/>
  <c r="U283" i="54021"/>
  <c r="U282" i="54021"/>
  <c r="U281" i="54021"/>
  <c r="U280" i="54021"/>
  <c r="U279" i="54021"/>
  <c r="S303" i="54021"/>
  <c r="S302" i="54021"/>
  <c r="S301" i="54021"/>
  <c r="S300" i="54021"/>
  <c r="S299" i="54021"/>
  <c r="S298" i="54021"/>
  <c r="S297" i="54021"/>
  <c r="S296" i="54021"/>
  <c r="S295" i="54021"/>
  <c r="S294" i="54021"/>
  <c r="S293" i="54021"/>
  <c r="S292" i="54021"/>
  <c r="S291" i="54021"/>
  <c r="S290" i="54021"/>
  <c r="S289" i="54021"/>
  <c r="S288" i="54021"/>
  <c r="S287" i="54021"/>
  <c r="S286" i="54021"/>
  <c r="S285" i="54021"/>
  <c r="S284" i="54021"/>
  <c r="S283" i="54021"/>
  <c r="S282" i="54021"/>
  <c r="S281" i="54021"/>
  <c r="S280" i="54021"/>
  <c r="S279" i="54021"/>
  <c r="Q303" i="54021"/>
  <c r="Q302" i="54021"/>
  <c r="Q301" i="54021"/>
  <c r="Q300" i="54021"/>
  <c r="Q299" i="54021"/>
  <c r="Q298" i="54021"/>
  <c r="Q297" i="54021"/>
  <c r="Q296" i="54021"/>
  <c r="Q295" i="54021"/>
  <c r="Q294" i="54021"/>
  <c r="Q293" i="54021"/>
  <c r="Q292" i="54021"/>
  <c r="Q291" i="54021"/>
  <c r="Q290" i="54021"/>
  <c r="Q289" i="54021"/>
  <c r="Q288" i="54021"/>
  <c r="Q287" i="54021"/>
  <c r="Q286" i="54021"/>
  <c r="Q285" i="54021"/>
  <c r="Q284" i="54021"/>
  <c r="Q283" i="54021"/>
  <c r="Q282" i="54021"/>
  <c r="Q281" i="54021"/>
  <c r="Q280" i="54021"/>
  <c r="Q279" i="54021"/>
  <c r="O303" i="54021"/>
  <c r="O302" i="54021"/>
  <c r="O301" i="54021"/>
  <c r="O300" i="54021"/>
  <c r="O299" i="54021"/>
  <c r="O298" i="54021"/>
  <c r="O297" i="54021"/>
  <c r="O296" i="54021"/>
  <c r="O295" i="54021"/>
  <c r="O294" i="54021"/>
  <c r="O293" i="54021"/>
  <c r="O292" i="54021"/>
  <c r="O291" i="54021"/>
  <c r="O290" i="54021"/>
  <c r="O289" i="54021"/>
  <c r="O288" i="54021"/>
  <c r="O287" i="54021"/>
  <c r="O286" i="54021"/>
  <c r="O285" i="54021"/>
  <c r="O284" i="54021"/>
  <c r="O283" i="54021"/>
  <c r="O282" i="54021"/>
  <c r="O281" i="54021"/>
  <c r="O280" i="54021"/>
  <c r="O279" i="54021"/>
  <c r="M303" i="54021"/>
  <c r="M302" i="54021"/>
  <c r="M301" i="54021"/>
  <c r="M300" i="54021"/>
  <c r="M299" i="54021"/>
  <c r="M298" i="54021"/>
  <c r="M297" i="54021"/>
  <c r="M296" i="54021"/>
  <c r="M295" i="54021"/>
  <c r="M294" i="54021"/>
  <c r="M293" i="54021"/>
  <c r="M292" i="54021"/>
  <c r="M291" i="54021"/>
  <c r="M290" i="54021"/>
  <c r="M289" i="54021"/>
  <c r="M288" i="54021"/>
  <c r="M287" i="54021"/>
  <c r="M286" i="54021"/>
  <c r="M285" i="54021"/>
  <c r="M284" i="54021"/>
  <c r="M283" i="54021"/>
  <c r="M282" i="54021"/>
  <c r="M281" i="54021"/>
  <c r="M280" i="54021"/>
  <c r="M279" i="54021"/>
  <c r="K303" i="54021"/>
  <c r="K302" i="54021"/>
  <c r="K301" i="54021"/>
  <c r="K300" i="54021"/>
  <c r="K299" i="54021"/>
  <c r="K298" i="54021"/>
  <c r="K297" i="54021"/>
  <c r="K296" i="54021"/>
  <c r="K295" i="54021"/>
  <c r="K294" i="54021"/>
  <c r="K293" i="54021"/>
  <c r="K292" i="54021"/>
  <c r="K291" i="54021"/>
  <c r="K290" i="54021"/>
  <c r="K289" i="54021"/>
  <c r="K288" i="54021"/>
  <c r="K287" i="54021"/>
  <c r="K286" i="54021"/>
  <c r="K285" i="54021"/>
  <c r="K284" i="54021"/>
  <c r="K283" i="54021"/>
  <c r="K282" i="54021"/>
  <c r="K281" i="54021"/>
  <c r="K280" i="54021"/>
  <c r="K279" i="54021"/>
  <c r="I303" i="54021"/>
  <c r="I302" i="54021"/>
  <c r="I301" i="54021"/>
  <c r="I300" i="54021"/>
  <c r="I299" i="54021"/>
  <c r="I298" i="54021"/>
  <c r="I297" i="54021"/>
  <c r="I296" i="54021"/>
  <c r="I295" i="54021"/>
  <c r="I294" i="54021"/>
  <c r="I293" i="54021"/>
  <c r="I292" i="54021"/>
  <c r="I291" i="54021"/>
  <c r="I290" i="54021"/>
  <c r="I289" i="54021"/>
  <c r="I288" i="54021"/>
  <c r="I287" i="54021"/>
  <c r="I286" i="54021"/>
  <c r="I285" i="54021"/>
  <c r="I284" i="54021"/>
  <c r="I283" i="54021"/>
  <c r="I282" i="54021"/>
  <c r="I281" i="54021"/>
  <c r="I280" i="54021"/>
  <c r="I279" i="54021"/>
  <c r="G303" i="54021"/>
  <c r="G302" i="54021"/>
  <c r="G301" i="54021"/>
  <c r="G300" i="54021"/>
  <c r="G299" i="54021"/>
  <c r="G298" i="54021"/>
  <c r="G297" i="54021"/>
  <c r="G296" i="54021"/>
  <c r="G295" i="54021"/>
  <c r="G294" i="54021"/>
  <c r="G293" i="54021"/>
  <c r="G292" i="54021"/>
  <c r="G291" i="54021"/>
  <c r="G290" i="54021"/>
  <c r="G289" i="54021"/>
  <c r="G288" i="54021"/>
  <c r="G287" i="54021"/>
  <c r="G286" i="54021"/>
  <c r="G285" i="54021"/>
  <c r="G284" i="54021"/>
  <c r="G283" i="54021"/>
  <c r="G282" i="54021"/>
  <c r="G281" i="54021"/>
  <c r="G280" i="54021"/>
  <c r="G279" i="54021"/>
  <c r="K268" i="54021"/>
  <c r="K267" i="54021"/>
  <c r="K266" i="54021"/>
  <c r="K265" i="54021"/>
  <c r="K264" i="54021"/>
  <c r="K263" i="54021"/>
  <c r="K262" i="54021"/>
  <c r="K261" i="54021"/>
  <c r="K260" i="54021"/>
  <c r="K259" i="54021"/>
  <c r="K258" i="54021"/>
  <c r="K257" i="54021"/>
  <c r="K256" i="54021"/>
  <c r="I268" i="54021"/>
  <c r="I267" i="54021"/>
  <c r="I266" i="54021"/>
  <c r="I265" i="54021"/>
  <c r="I264" i="54021"/>
  <c r="I263" i="54021"/>
  <c r="I262" i="54021"/>
  <c r="I261" i="54021"/>
  <c r="I260" i="54021"/>
  <c r="I259" i="54021"/>
  <c r="I258" i="54021"/>
  <c r="I257" i="54021"/>
  <c r="I256" i="54021"/>
  <c r="G268" i="54021"/>
  <c r="G267" i="54021"/>
  <c r="G266" i="54021"/>
  <c r="G265" i="54021"/>
  <c r="G264" i="54021"/>
  <c r="G263" i="54021"/>
  <c r="G262" i="54021"/>
  <c r="G261" i="54021"/>
  <c r="G260" i="54021"/>
  <c r="G259" i="54021"/>
  <c r="G258" i="54021"/>
  <c r="G257" i="54021"/>
  <c r="G256" i="54021"/>
  <c r="U257" i="54021"/>
  <c r="U256" i="54021"/>
  <c r="Y248" i="54021"/>
  <c r="Y247" i="54021"/>
  <c r="Y246" i="54021"/>
  <c r="Y245" i="54021"/>
  <c r="Y244" i="54021"/>
  <c r="Y243" i="54021"/>
  <c r="Y242" i="54021"/>
  <c r="Y241" i="54021"/>
  <c r="Y240" i="54021"/>
  <c r="Y239" i="54021"/>
  <c r="Y238" i="54021"/>
  <c r="Y237" i="54021"/>
  <c r="Y236" i="54021"/>
  <c r="Y235" i="54021"/>
  <c r="Y234" i="54021"/>
  <c r="Y233" i="54021"/>
  <c r="Y232" i="54021"/>
  <c r="Y231" i="54021"/>
  <c r="Y230" i="54021"/>
  <c r="Y229" i="54021"/>
  <c r="Y228" i="54021"/>
  <c r="Y227" i="54021"/>
  <c r="Y226" i="54021"/>
  <c r="Y225" i="54021"/>
  <c r="Y224" i="54021"/>
  <c r="Y223" i="54021"/>
  <c r="W248" i="54021"/>
  <c r="W247" i="54021"/>
  <c r="W246" i="54021"/>
  <c r="W245" i="54021"/>
  <c r="W244" i="54021"/>
  <c r="W243" i="54021"/>
  <c r="W242" i="54021"/>
  <c r="W241" i="54021"/>
  <c r="W240" i="54021"/>
  <c r="W239" i="54021"/>
  <c r="W238" i="54021"/>
  <c r="W237" i="54021"/>
  <c r="W236" i="54021"/>
  <c r="W235" i="54021"/>
  <c r="W234" i="54021"/>
  <c r="W233" i="54021"/>
  <c r="W232" i="54021"/>
  <c r="W231" i="54021"/>
  <c r="W230" i="54021"/>
  <c r="W229" i="54021"/>
  <c r="W228" i="54021"/>
  <c r="W227" i="54021"/>
  <c r="W226" i="54021"/>
  <c r="W225" i="54021"/>
  <c r="W224" i="54021"/>
  <c r="W223" i="54021"/>
  <c r="U248" i="54021"/>
  <c r="U247" i="54021"/>
  <c r="U246" i="54021"/>
  <c r="U245" i="54021"/>
  <c r="U244" i="54021"/>
  <c r="U243" i="54021"/>
  <c r="U242" i="54021"/>
  <c r="U241" i="54021"/>
  <c r="U240" i="54021"/>
  <c r="U239" i="54021"/>
  <c r="U238" i="54021"/>
  <c r="U237" i="54021"/>
  <c r="U236" i="54021"/>
  <c r="U235" i="54021"/>
  <c r="U234" i="54021"/>
  <c r="U233" i="54021"/>
  <c r="U232" i="54021"/>
  <c r="U231" i="54021"/>
  <c r="U230" i="54021"/>
  <c r="U229" i="54021"/>
  <c r="U228" i="54021"/>
  <c r="U227" i="54021"/>
  <c r="U226" i="54021"/>
  <c r="U225" i="54021"/>
  <c r="U224" i="54021"/>
  <c r="U223" i="54021"/>
  <c r="S248" i="54021"/>
  <c r="S247" i="54021"/>
  <c r="S246" i="54021"/>
  <c r="S245" i="54021"/>
  <c r="S244" i="54021"/>
  <c r="S243" i="54021"/>
  <c r="S242" i="54021"/>
  <c r="S241" i="54021"/>
  <c r="S240" i="54021"/>
  <c r="S239" i="54021"/>
  <c r="S238" i="54021"/>
  <c r="S237" i="54021"/>
  <c r="S236" i="54021"/>
  <c r="S235" i="54021"/>
  <c r="S234" i="54021"/>
  <c r="S233" i="54021"/>
  <c r="S232" i="54021"/>
  <c r="S231" i="54021"/>
  <c r="S230" i="54021"/>
  <c r="S229" i="54021"/>
  <c r="S228" i="54021"/>
  <c r="S227" i="54021"/>
  <c r="S226" i="54021"/>
  <c r="S225" i="54021"/>
  <c r="S224" i="54021"/>
  <c r="S223" i="54021"/>
  <c r="Q248" i="54021"/>
  <c r="Q247" i="54021"/>
  <c r="Q246" i="54021"/>
  <c r="Q245" i="54021"/>
  <c r="Q244" i="54021"/>
  <c r="Q243" i="54021"/>
  <c r="Q242" i="54021"/>
  <c r="Q241" i="54021"/>
  <c r="Q240" i="54021"/>
  <c r="Q239" i="54021"/>
  <c r="Q238" i="54021"/>
  <c r="Q237" i="54021"/>
  <c r="Q236" i="54021"/>
  <c r="Q235" i="54021"/>
  <c r="Q234" i="54021"/>
  <c r="Q233" i="54021"/>
  <c r="Q232" i="54021"/>
  <c r="Q231" i="54021"/>
  <c r="Q230" i="54021"/>
  <c r="Q229" i="54021"/>
  <c r="Q228" i="54021"/>
  <c r="Q227" i="54021"/>
  <c r="Q226" i="54021"/>
  <c r="Q225" i="54021"/>
  <c r="Q224" i="54021"/>
  <c r="Q223" i="54021"/>
  <c r="O248" i="54021"/>
  <c r="O247" i="54021"/>
  <c r="O246" i="54021"/>
  <c r="O245" i="54021"/>
  <c r="O244" i="54021"/>
  <c r="O243" i="54021"/>
  <c r="O242" i="54021"/>
  <c r="O241" i="54021"/>
  <c r="O240" i="54021"/>
  <c r="O239" i="54021"/>
  <c r="O238" i="54021"/>
  <c r="O237" i="54021"/>
  <c r="O236" i="54021"/>
  <c r="O235" i="54021"/>
  <c r="O234" i="54021"/>
  <c r="O233" i="54021"/>
  <c r="O232" i="54021"/>
  <c r="O231" i="54021"/>
  <c r="O230" i="54021"/>
  <c r="O229" i="54021"/>
  <c r="O228" i="54021"/>
  <c r="O227" i="54021"/>
  <c r="O226" i="54021"/>
  <c r="O225" i="54021"/>
  <c r="O224" i="54021"/>
  <c r="O223" i="54021"/>
  <c r="M248" i="54021"/>
  <c r="M247" i="54021"/>
  <c r="M246" i="54021"/>
  <c r="M245" i="54021"/>
  <c r="M244" i="54021"/>
  <c r="M243" i="54021"/>
  <c r="M242" i="54021"/>
  <c r="M241" i="54021"/>
  <c r="M240" i="54021"/>
  <c r="M239" i="54021"/>
  <c r="M238" i="54021"/>
  <c r="M237" i="54021"/>
  <c r="M236" i="54021"/>
  <c r="M235" i="54021"/>
  <c r="M234" i="54021"/>
  <c r="M233" i="54021"/>
  <c r="M232" i="54021"/>
  <c r="M231" i="54021"/>
  <c r="M230" i="54021"/>
  <c r="M229" i="54021"/>
  <c r="M228" i="54021"/>
  <c r="M227" i="54021"/>
  <c r="M226" i="54021"/>
  <c r="M225" i="54021"/>
  <c r="M224" i="54021"/>
  <c r="M223" i="54021"/>
  <c r="K248" i="54021"/>
  <c r="K247" i="54021"/>
  <c r="K246" i="54021"/>
  <c r="K245" i="54021"/>
  <c r="K244" i="54021"/>
  <c r="K243" i="54021"/>
  <c r="K242" i="54021"/>
  <c r="K241" i="54021"/>
  <c r="K240" i="54021"/>
  <c r="K239" i="54021"/>
  <c r="K238" i="54021"/>
  <c r="K237" i="54021"/>
  <c r="K236" i="54021"/>
  <c r="K235" i="54021"/>
  <c r="K234" i="54021"/>
  <c r="K233" i="54021"/>
  <c r="K232" i="54021"/>
  <c r="K231" i="54021"/>
  <c r="K230" i="54021"/>
  <c r="K229" i="54021"/>
  <c r="K228" i="54021"/>
  <c r="K227" i="54021"/>
  <c r="K226" i="54021"/>
  <c r="K225" i="54021"/>
  <c r="K224" i="54021"/>
  <c r="K223" i="54021"/>
  <c r="I248" i="54021"/>
  <c r="I247" i="54021"/>
  <c r="I246" i="54021"/>
  <c r="I245" i="54021"/>
  <c r="I244" i="54021"/>
  <c r="I243" i="54021"/>
  <c r="I242" i="54021"/>
  <c r="I241" i="54021"/>
  <c r="I240" i="54021"/>
  <c r="I239" i="54021"/>
  <c r="I238" i="54021"/>
  <c r="I237" i="54021"/>
  <c r="I236" i="54021"/>
  <c r="I235" i="54021"/>
  <c r="I234" i="54021"/>
  <c r="I233" i="54021"/>
  <c r="I232" i="54021"/>
  <c r="I231" i="54021"/>
  <c r="I230" i="54021"/>
  <c r="I229" i="54021"/>
  <c r="I228" i="54021"/>
  <c r="I227" i="54021"/>
  <c r="I226" i="54021"/>
  <c r="I225" i="54021"/>
  <c r="I224" i="54021"/>
  <c r="I223" i="54021"/>
  <c r="G248" i="54021"/>
  <c r="G247" i="54021"/>
  <c r="G246" i="54021"/>
  <c r="G245" i="54021"/>
  <c r="G244" i="54021"/>
  <c r="G243" i="54021"/>
  <c r="G242" i="54021"/>
  <c r="G241" i="54021"/>
  <c r="G240" i="54021"/>
  <c r="G239" i="54021"/>
  <c r="G238" i="54021"/>
  <c r="G237" i="54021"/>
  <c r="G236" i="54021"/>
  <c r="G235" i="54021"/>
  <c r="G234" i="54021"/>
  <c r="G233" i="54021"/>
  <c r="G232" i="54021"/>
  <c r="G231" i="54021"/>
  <c r="G230" i="54021"/>
  <c r="G229" i="54021"/>
  <c r="G228" i="54021"/>
  <c r="G227" i="54021"/>
  <c r="G226" i="54021"/>
  <c r="G225" i="54021"/>
  <c r="G224" i="54021"/>
  <c r="G223" i="54021"/>
  <c r="M211" i="54021"/>
  <c r="M210" i="54021"/>
  <c r="M209" i="54021"/>
  <c r="M208" i="54021"/>
  <c r="M207" i="54021"/>
  <c r="M206" i="54021"/>
  <c r="M205" i="54021"/>
  <c r="M204" i="54021"/>
  <c r="M203" i="54021"/>
  <c r="M202" i="54021"/>
  <c r="M201" i="54021"/>
  <c r="M200" i="54021"/>
  <c r="M199" i="54021"/>
  <c r="M198" i="54021"/>
  <c r="M197" i="54021"/>
  <c r="M196" i="54021"/>
  <c r="M195" i="54021"/>
  <c r="M194" i="54021"/>
  <c r="M193" i="54021"/>
  <c r="M192" i="54021"/>
  <c r="M191" i="54021"/>
  <c r="M190" i="54021"/>
  <c r="M189" i="54021"/>
  <c r="M188" i="54021"/>
  <c r="M187" i="54021"/>
  <c r="M186" i="54021"/>
  <c r="M185" i="54021"/>
  <c r="M184" i="54021"/>
  <c r="K211" i="54021"/>
  <c r="K210" i="54021"/>
  <c r="K209" i="54021"/>
  <c r="K208" i="54021"/>
  <c r="K207" i="54021"/>
  <c r="K206" i="54021"/>
  <c r="K205" i="54021"/>
  <c r="K204" i="54021"/>
  <c r="K203" i="54021"/>
  <c r="K202" i="54021"/>
  <c r="K201" i="54021"/>
  <c r="K200" i="54021"/>
  <c r="K199" i="54021"/>
  <c r="K198" i="54021"/>
  <c r="K197" i="54021"/>
  <c r="K196" i="54021"/>
  <c r="K195" i="54021"/>
  <c r="K194" i="54021"/>
  <c r="K193" i="54021"/>
  <c r="K192" i="54021"/>
  <c r="K191" i="54021"/>
  <c r="K190" i="54021"/>
  <c r="K189" i="54021"/>
  <c r="K188" i="54021"/>
  <c r="K187" i="54021"/>
  <c r="K186" i="54021"/>
  <c r="K185" i="54021"/>
  <c r="K184" i="54021"/>
  <c r="I211" i="54021"/>
  <c r="I210" i="54021"/>
  <c r="I209" i="54021"/>
  <c r="I208" i="54021"/>
  <c r="I207" i="54021"/>
  <c r="I206" i="54021"/>
  <c r="I205" i="54021"/>
  <c r="I204" i="54021"/>
  <c r="I203" i="54021"/>
  <c r="I202" i="54021"/>
  <c r="I201" i="54021"/>
  <c r="I200" i="54021"/>
  <c r="I199" i="54021"/>
  <c r="I198" i="54021"/>
  <c r="I197" i="54021"/>
  <c r="I196" i="54021"/>
  <c r="I195" i="54021"/>
  <c r="I194" i="54021"/>
  <c r="I193" i="54021"/>
  <c r="I192" i="54021"/>
  <c r="I191" i="54021"/>
  <c r="I190" i="54021"/>
  <c r="I189" i="54021"/>
  <c r="I188" i="54021"/>
  <c r="I187" i="54021"/>
  <c r="I186" i="54021"/>
  <c r="I185" i="54021"/>
  <c r="I184" i="54021"/>
  <c r="G211" i="54021"/>
  <c r="G210" i="54021"/>
  <c r="G209" i="54021"/>
  <c r="G208" i="54021"/>
  <c r="G207" i="54021"/>
  <c r="G206" i="54021"/>
  <c r="G205" i="54021"/>
  <c r="G204" i="54021"/>
  <c r="G203" i="54021"/>
  <c r="G202" i="54021"/>
  <c r="G201" i="54021"/>
  <c r="G200" i="54021"/>
  <c r="G199" i="54021"/>
  <c r="G198" i="54021"/>
  <c r="G197" i="54021"/>
  <c r="G196" i="54021"/>
  <c r="G195" i="54021"/>
  <c r="G194" i="54021"/>
  <c r="G193" i="54021"/>
  <c r="G192" i="54021"/>
  <c r="G191" i="54021"/>
  <c r="G190" i="54021"/>
  <c r="G189" i="54021"/>
  <c r="G188" i="54021"/>
  <c r="G187" i="54021"/>
  <c r="G186" i="54021"/>
  <c r="G185" i="54021"/>
  <c r="G184" i="54021"/>
  <c r="W174" i="54021"/>
  <c r="W173" i="54021"/>
  <c r="W172" i="54021"/>
  <c r="W171" i="54021"/>
  <c r="W170" i="54021"/>
  <c r="W169" i="54021"/>
  <c r="W168" i="54021"/>
  <c r="W167" i="54021"/>
  <c r="W166" i="54021"/>
  <c r="W165" i="54021"/>
  <c r="W164" i="54021"/>
  <c r="W163" i="54021"/>
  <c r="W162" i="54021"/>
  <c r="W161" i="54021"/>
  <c r="W160" i="54021"/>
  <c r="W159" i="54021"/>
  <c r="W158" i="54021"/>
  <c r="W157" i="54021"/>
  <c r="W156" i="54021"/>
  <c r="W155" i="54021"/>
  <c r="W154" i="54021"/>
  <c r="W153" i="54021"/>
  <c r="W152" i="54021"/>
  <c r="W151" i="54021"/>
  <c r="W150" i="54021"/>
  <c r="W149" i="54021"/>
  <c r="W148" i="54021"/>
  <c r="W147" i="54021"/>
  <c r="W146" i="54021"/>
  <c r="U174" i="54021"/>
  <c r="U173" i="54021"/>
  <c r="U172" i="54021"/>
  <c r="U171" i="54021"/>
  <c r="U170" i="54021"/>
  <c r="U169" i="54021"/>
  <c r="U168" i="54021"/>
  <c r="U167" i="54021"/>
  <c r="U166" i="54021"/>
  <c r="U165" i="54021"/>
  <c r="U164" i="54021"/>
  <c r="U163" i="54021"/>
  <c r="U162" i="54021"/>
  <c r="U161" i="54021"/>
  <c r="U160" i="54021"/>
  <c r="U159" i="54021"/>
  <c r="U158" i="54021"/>
  <c r="U157" i="54021"/>
  <c r="U156" i="54021"/>
  <c r="U155" i="54021"/>
  <c r="U154" i="54021"/>
  <c r="U153" i="54021"/>
  <c r="U152" i="54021"/>
  <c r="U151" i="54021"/>
  <c r="U150" i="54021"/>
  <c r="U149" i="54021"/>
  <c r="U148" i="54021"/>
  <c r="U147" i="54021"/>
  <c r="U146" i="54021"/>
  <c r="S174" i="54021"/>
  <c r="S173" i="54021"/>
  <c r="S172" i="54021"/>
  <c r="S171" i="54021"/>
  <c r="S170" i="54021"/>
  <c r="S169" i="54021"/>
  <c r="S168" i="54021"/>
  <c r="S167" i="54021"/>
  <c r="S166" i="54021"/>
  <c r="S165" i="54021"/>
  <c r="S164" i="54021"/>
  <c r="S163" i="54021"/>
  <c r="S162" i="54021"/>
  <c r="S161" i="54021"/>
  <c r="S160" i="54021"/>
  <c r="S159" i="54021"/>
  <c r="S158" i="54021"/>
  <c r="S157" i="54021"/>
  <c r="S156" i="54021"/>
  <c r="S155" i="54021"/>
  <c r="S154" i="54021"/>
  <c r="S153" i="54021"/>
  <c r="S152" i="54021"/>
  <c r="S151" i="54021"/>
  <c r="S150" i="54021"/>
  <c r="S149" i="54021"/>
  <c r="S148" i="54021"/>
  <c r="S147" i="54021"/>
  <c r="S146" i="54021"/>
  <c r="Q174" i="54021"/>
  <c r="Q173" i="54021"/>
  <c r="Q172" i="54021"/>
  <c r="Q171" i="54021"/>
  <c r="Q170" i="54021"/>
  <c r="Q169" i="54021"/>
  <c r="Q168" i="54021"/>
  <c r="Q167" i="54021"/>
  <c r="Q166" i="54021"/>
  <c r="Q165" i="54021"/>
  <c r="Q164" i="54021"/>
  <c r="Q163" i="54021"/>
  <c r="Q162" i="54021"/>
  <c r="Q161" i="54021"/>
  <c r="Q160" i="54021"/>
  <c r="Q159" i="54021"/>
  <c r="Q158" i="54021"/>
  <c r="Q157" i="54021"/>
  <c r="Q156" i="54021"/>
  <c r="Q155" i="54021"/>
  <c r="Q154" i="54021"/>
  <c r="Q153" i="54021"/>
  <c r="Q152" i="54021"/>
  <c r="Q151" i="54021"/>
  <c r="Q150" i="54021"/>
  <c r="Q149" i="54021"/>
  <c r="Q148" i="54021"/>
  <c r="Q147" i="54021"/>
  <c r="Q146" i="54021"/>
  <c r="O174" i="54021"/>
  <c r="O173" i="54021"/>
  <c r="O172" i="54021"/>
  <c r="O171" i="54021"/>
  <c r="O170" i="54021"/>
  <c r="O169" i="54021"/>
  <c r="O168" i="54021"/>
  <c r="O167" i="54021"/>
  <c r="O166" i="54021"/>
  <c r="O165" i="54021"/>
  <c r="O164" i="54021"/>
  <c r="O163" i="54021"/>
  <c r="O162" i="54021"/>
  <c r="O161" i="54021"/>
  <c r="O160" i="54021"/>
  <c r="O159" i="54021"/>
  <c r="O158" i="54021"/>
  <c r="O157" i="54021"/>
  <c r="O156" i="54021"/>
  <c r="O155" i="54021"/>
  <c r="O154" i="54021"/>
  <c r="O153" i="54021"/>
  <c r="O152" i="54021"/>
  <c r="O151" i="54021"/>
  <c r="O150" i="54021"/>
  <c r="O149" i="54021"/>
  <c r="O148" i="54021"/>
  <c r="O147" i="54021"/>
  <c r="O146" i="54021"/>
  <c r="M174" i="54021"/>
  <c r="M173" i="54021"/>
  <c r="M172" i="54021"/>
  <c r="M171" i="54021"/>
  <c r="M170" i="54021"/>
  <c r="M169" i="54021"/>
  <c r="M168" i="54021"/>
  <c r="M167" i="54021"/>
  <c r="M166" i="54021"/>
  <c r="M165" i="54021"/>
  <c r="M164" i="54021"/>
  <c r="M163" i="54021"/>
  <c r="M162" i="54021"/>
  <c r="M161" i="54021"/>
  <c r="M160" i="54021"/>
  <c r="M159" i="54021"/>
  <c r="M158" i="54021"/>
  <c r="M157" i="54021"/>
  <c r="M156" i="54021"/>
  <c r="M155" i="54021"/>
  <c r="M154" i="54021"/>
  <c r="M153" i="54021"/>
  <c r="M152" i="54021"/>
  <c r="M151" i="54021"/>
  <c r="M150" i="54021"/>
  <c r="M149" i="54021"/>
  <c r="M148" i="54021"/>
  <c r="M147" i="54021"/>
  <c r="M146" i="54021"/>
  <c r="K174" i="54021"/>
  <c r="K173" i="54021"/>
  <c r="K172" i="54021"/>
  <c r="K171" i="54021"/>
  <c r="K170" i="54021"/>
  <c r="K169" i="54021"/>
  <c r="K168" i="54021"/>
  <c r="K167" i="54021"/>
  <c r="K166" i="54021"/>
  <c r="K165" i="54021"/>
  <c r="K164" i="54021"/>
  <c r="K163" i="54021"/>
  <c r="K162" i="54021"/>
  <c r="K161" i="54021"/>
  <c r="K160" i="54021"/>
  <c r="K159" i="54021"/>
  <c r="K158" i="54021"/>
  <c r="K157" i="54021"/>
  <c r="K156" i="54021"/>
  <c r="K155" i="54021"/>
  <c r="K154" i="54021"/>
  <c r="K153" i="54021"/>
  <c r="K152" i="54021"/>
  <c r="K151" i="54021"/>
  <c r="K150" i="54021"/>
  <c r="K149" i="54021"/>
  <c r="K148" i="54021"/>
  <c r="K147" i="54021"/>
  <c r="K146" i="54021"/>
  <c r="I174" i="54021"/>
  <c r="I173" i="54021"/>
  <c r="I172" i="54021"/>
  <c r="I171" i="54021"/>
  <c r="I170" i="54021"/>
  <c r="I169" i="54021"/>
  <c r="I168" i="54021"/>
  <c r="I167" i="54021"/>
  <c r="I166" i="54021"/>
  <c r="I165" i="54021"/>
  <c r="I164" i="54021"/>
  <c r="I163" i="54021"/>
  <c r="I162" i="54021"/>
  <c r="I161" i="54021"/>
  <c r="I160" i="54021"/>
  <c r="I159" i="54021"/>
  <c r="I158" i="54021"/>
  <c r="I157" i="54021"/>
  <c r="I156" i="54021"/>
  <c r="I155" i="54021"/>
  <c r="I154" i="54021"/>
  <c r="I153" i="54021"/>
  <c r="I152" i="54021"/>
  <c r="I151" i="54021"/>
  <c r="I150" i="54021"/>
  <c r="I149" i="54021"/>
  <c r="I148" i="54021"/>
  <c r="I147" i="54021"/>
  <c r="I146" i="54021"/>
  <c r="G174" i="54021"/>
  <c r="G173" i="54021"/>
  <c r="G172" i="54021"/>
  <c r="G171" i="54021"/>
  <c r="G170" i="54021"/>
  <c r="G169" i="54021"/>
  <c r="G168" i="54021"/>
  <c r="G167" i="54021"/>
  <c r="G166" i="54021"/>
  <c r="G165" i="54021"/>
  <c r="G164" i="54021"/>
  <c r="G163" i="54021"/>
  <c r="G162" i="54021"/>
  <c r="G161" i="54021"/>
  <c r="G160" i="54021"/>
  <c r="G159" i="54021"/>
  <c r="G158" i="54021"/>
  <c r="G157" i="54021"/>
  <c r="G156" i="54021"/>
  <c r="G155" i="54021"/>
  <c r="G154" i="54021"/>
  <c r="G153" i="54021"/>
  <c r="G152" i="54021"/>
  <c r="G151" i="54021"/>
  <c r="G150" i="54021"/>
  <c r="G149" i="54021"/>
  <c r="G148" i="54021"/>
  <c r="G147" i="54021"/>
  <c r="G146" i="54021"/>
  <c r="Y133" i="54021"/>
  <c r="Y132" i="54021"/>
  <c r="Y131" i="54021"/>
  <c r="Y130" i="54021"/>
  <c r="Y129" i="54021"/>
  <c r="Y128" i="54021"/>
  <c r="Y127" i="54021"/>
  <c r="Y126" i="54021"/>
  <c r="Y125" i="54021"/>
  <c r="Y124" i="54021"/>
  <c r="Y123" i="54021"/>
  <c r="Y122" i="54021"/>
  <c r="Y121" i="54021"/>
  <c r="Y120" i="54021"/>
  <c r="Y119" i="54021"/>
  <c r="Y118" i="54021"/>
  <c r="Y117" i="54021"/>
  <c r="Y116" i="54021"/>
  <c r="Y115" i="54021"/>
  <c r="Y114" i="54021"/>
  <c r="Y113" i="54021"/>
  <c r="Y112" i="54021"/>
  <c r="Y111" i="54021"/>
  <c r="Y110" i="54021"/>
  <c r="Y109" i="54021"/>
  <c r="Y108" i="54021"/>
  <c r="Y107" i="54021"/>
  <c r="Y106" i="54021"/>
  <c r="Y105" i="54021"/>
  <c r="Y104" i="54021"/>
  <c r="Y103" i="54021"/>
  <c r="Y102" i="54021"/>
  <c r="Y101" i="54021"/>
  <c r="Y100" i="54021"/>
  <c r="Y99" i="54021"/>
  <c r="Y98" i="54021"/>
  <c r="Y97" i="54021"/>
  <c r="Y96" i="54021"/>
  <c r="Y95" i="54021"/>
  <c r="Y94" i="54021"/>
  <c r="Y93" i="54021"/>
  <c r="W133" i="54021"/>
  <c r="W132" i="54021"/>
  <c r="W131" i="54021"/>
  <c r="W130" i="54021"/>
  <c r="W129" i="54021"/>
  <c r="W128" i="54021"/>
  <c r="W127" i="54021"/>
  <c r="W126" i="54021"/>
  <c r="W125" i="54021"/>
  <c r="W124" i="54021"/>
  <c r="W123" i="54021"/>
  <c r="W122" i="54021"/>
  <c r="W121" i="54021"/>
  <c r="W120" i="54021"/>
  <c r="W119" i="54021"/>
  <c r="W118" i="54021"/>
  <c r="W117" i="54021"/>
  <c r="W116" i="54021"/>
  <c r="W115" i="54021"/>
  <c r="W114" i="54021"/>
  <c r="W113" i="54021"/>
  <c r="W112" i="54021"/>
  <c r="W111" i="54021"/>
  <c r="W110" i="54021"/>
  <c r="W109" i="54021"/>
  <c r="W108" i="54021"/>
  <c r="W107" i="54021"/>
  <c r="W106" i="54021"/>
  <c r="W105" i="54021"/>
  <c r="W104" i="54021"/>
  <c r="W103" i="54021"/>
  <c r="W102" i="54021"/>
  <c r="W101" i="54021"/>
  <c r="W100" i="54021"/>
  <c r="W99" i="54021"/>
  <c r="W98" i="54021"/>
  <c r="W97" i="54021"/>
  <c r="W96" i="54021"/>
  <c r="W95" i="54021"/>
  <c r="W94" i="54021"/>
  <c r="W93" i="54021"/>
  <c r="U133" i="54021"/>
  <c r="U132" i="54021"/>
  <c r="U131" i="54021"/>
  <c r="U130" i="54021"/>
  <c r="U129" i="54021"/>
  <c r="U128" i="54021"/>
  <c r="U127" i="54021"/>
  <c r="U126" i="54021"/>
  <c r="U125" i="54021"/>
  <c r="U124" i="54021"/>
  <c r="U123" i="54021"/>
  <c r="U122" i="54021"/>
  <c r="U121" i="54021"/>
  <c r="U120" i="54021"/>
  <c r="U119" i="54021"/>
  <c r="U118" i="54021"/>
  <c r="U117" i="54021"/>
  <c r="U116" i="54021"/>
  <c r="U115" i="54021"/>
  <c r="U114" i="54021"/>
  <c r="U113" i="54021"/>
  <c r="U112" i="54021"/>
  <c r="U111" i="54021"/>
  <c r="U110" i="54021"/>
  <c r="U109" i="54021"/>
  <c r="U108" i="54021"/>
  <c r="U107" i="54021"/>
  <c r="U106" i="54021"/>
  <c r="U105" i="54021"/>
  <c r="U104" i="54021"/>
  <c r="U103" i="54021"/>
  <c r="U102" i="54021"/>
  <c r="U101" i="54021"/>
  <c r="U100" i="54021"/>
  <c r="U99" i="54021"/>
  <c r="U98" i="54021"/>
  <c r="U97" i="54021"/>
  <c r="U96" i="54021"/>
  <c r="U95" i="54021"/>
  <c r="U94" i="54021"/>
  <c r="U93" i="54021"/>
  <c r="M133" i="54021"/>
  <c r="M132" i="54021"/>
  <c r="M131" i="54021"/>
  <c r="M130" i="54021"/>
  <c r="M129" i="54021"/>
  <c r="M128" i="54021"/>
  <c r="M127" i="54021"/>
  <c r="M126" i="54021"/>
  <c r="M125" i="54021"/>
  <c r="M124" i="54021"/>
  <c r="M123" i="54021"/>
  <c r="M122" i="54021"/>
  <c r="M121" i="54021"/>
  <c r="M120" i="54021"/>
  <c r="M119" i="54021"/>
  <c r="M118" i="54021"/>
  <c r="M117" i="54021"/>
  <c r="M116" i="54021"/>
  <c r="M115" i="54021"/>
  <c r="M114" i="54021"/>
  <c r="M113" i="54021"/>
  <c r="M112" i="54021"/>
  <c r="M111" i="54021"/>
  <c r="M110" i="54021"/>
  <c r="M109" i="54021"/>
  <c r="M108" i="54021"/>
  <c r="M107" i="54021"/>
  <c r="M106" i="54021"/>
  <c r="M105" i="54021"/>
  <c r="M104" i="54021"/>
  <c r="M103" i="54021"/>
  <c r="M102" i="54021"/>
  <c r="M101" i="54021"/>
  <c r="M100" i="54021"/>
  <c r="M99" i="54021"/>
  <c r="M98" i="54021"/>
  <c r="M97" i="54021"/>
  <c r="M96" i="54021"/>
  <c r="M95" i="54021"/>
  <c r="M94" i="54021"/>
  <c r="M93" i="54021"/>
  <c r="K133" i="54021"/>
  <c r="K132" i="54021"/>
  <c r="K131" i="54021"/>
  <c r="K130" i="54021"/>
  <c r="K129" i="54021"/>
  <c r="K128" i="54021"/>
  <c r="K127" i="54021"/>
  <c r="K126" i="54021"/>
  <c r="K125" i="54021"/>
  <c r="K124" i="54021"/>
  <c r="K123" i="54021"/>
  <c r="K122" i="54021"/>
  <c r="K121" i="54021"/>
  <c r="K120" i="54021"/>
  <c r="K119" i="54021"/>
  <c r="K118" i="54021"/>
  <c r="K117" i="54021"/>
  <c r="K116" i="54021"/>
  <c r="K115" i="54021"/>
  <c r="K114" i="54021"/>
  <c r="K113" i="54021"/>
  <c r="K112" i="54021"/>
  <c r="K111" i="54021"/>
  <c r="K110" i="54021"/>
  <c r="K109" i="54021"/>
  <c r="K108" i="54021"/>
  <c r="K107" i="54021"/>
  <c r="K106" i="54021"/>
  <c r="K105" i="54021"/>
  <c r="K104" i="54021"/>
  <c r="K103" i="54021"/>
  <c r="K102" i="54021"/>
  <c r="K101" i="54021"/>
  <c r="K100" i="54021"/>
  <c r="K99" i="54021"/>
  <c r="K98" i="54021"/>
  <c r="K97" i="54021"/>
  <c r="K96" i="54021"/>
  <c r="K95" i="54021"/>
  <c r="K94" i="54021"/>
  <c r="K93" i="54021"/>
  <c r="I133" i="54021"/>
  <c r="I132" i="54021"/>
  <c r="I131" i="54021"/>
  <c r="I130" i="54021"/>
  <c r="I129" i="54021"/>
  <c r="I128" i="54021"/>
  <c r="I127" i="54021"/>
  <c r="I126" i="54021"/>
  <c r="I125" i="54021"/>
  <c r="I124" i="54021"/>
  <c r="I123" i="54021"/>
  <c r="I122" i="54021"/>
  <c r="I121" i="54021"/>
  <c r="I120" i="54021"/>
  <c r="I119" i="54021"/>
  <c r="I118" i="54021"/>
  <c r="I117" i="54021"/>
  <c r="I116" i="54021"/>
  <c r="I115" i="54021"/>
  <c r="I114" i="54021"/>
  <c r="I113" i="54021"/>
  <c r="I112" i="54021"/>
  <c r="I111" i="54021"/>
  <c r="I110" i="54021"/>
  <c r="I109" i="54021"/>
  <c r="I108" i="54021"/>
  <c r="I107" i="54021"/>
  <c r="I106" i="54021"/>
  <c r="I105" i="54021"/>
  <c r="I104" i="54021"/>
  <c r="I103" i="54021"/>
  <c r="I102" i="54021"/>
  <c r="I101" i="54021"/>
  <c r="I100" i="54021"/>
  <c r="I99" i="54021"/>
  <c r="I98" i="54021"/>
  <c r="I97" i="54021"/>
  <c r="I96" i="54021"/>
  <c r="I95" i="54021"/>
  <c r="I94" i="54021"/>
  <c r="I93" i="54021"/>
  <c r="G133" i="54021"/>
  <c r="G132" i="54021"/>
  <c r="G131" i="54021"/>
  <c r="G130" i="54021"/>
  <c r="G129" i="54021"/>
  <c r="G128" i="54021"/>
  <c r="G127" i="54021"/>
  <c r="G126" i="54021"/>
  <c r="G125" i="54021"/>
  <c r="G124" i="54021"/>
  <c r="G123" i="54021"/>
  <c r="G122" i="54021"/>
  <c r="G121" i="54021"/>
  <c r="G120" i="54021"/>
  <c r="G119" i="54021"/>
  <c r="G118" i="54021"/>
  <c r="G117" i="54021"/>
  <c r="G116" i="54021"/>
  <c r="G115" i="54021"/>
  <c r="G114" i="54021"/>
  <c r="G113" i="54021"/>
  <c r="G112" i="54021"/>
  <c r="G111" i="54021"/>
  <c r="G110" i="54021"/>
  <c r="G109" i="54021"/>
  <c r="G108" i="54021"/>
  <c r="G107" i="54021"/>
  <c r="G106" i="54021"/>
  <c r="G105" i="54021"/>
  <c r="G104" i="54021"/>
  <c r="G103" i="54021"/>
  <c r="G102" i="54021"/>
  <c r="G101" i="54021"/>
  <c r="G100" i="54021"/>
  <c r="G99" i="54021"/>
  <c r="G98" i="54021"/>
  <c r="G97" i="54021"/>
  <c r="G96" i="54021"/>
  <c r="G95" i="54021"/>
  <c r="G94" i="54021"/>
  <c r="G93" i="54021"/>
  <c r="U83" i="54021"/>
  <c r="U82" i="54021"/>
  <c r="U81" i="54021"/>
  <c r="U80" i="54021"/>
  <c r="U79" i="54021"/>
  <c r="U78" i="54021"/>
  <c r="U77" i="54021"/>
  <c r="U76" i="54021"/>
  <c r="U75" i="54021"/>
  <c r="U74" i="54021"/>
  <c r="U73" i="54021"/>
  <c r="U72" i="54021"/>
  <c r="U71" i="54021"/>
  <c r="U70" i="54021"/>
  <c r="U69" i="54021"/>
  <c r="U68" i="54021"/>
  <c r="U67" i="54021"/>
  <c r="U66" i="54021"/>
  <c r="U65" i="54021"/>
  <c r="U64" i="54021"/>
  <c r="U63" i="54021"/>
  <c r="U62" i="54021"/>
  <c r="U61" i="54021"/>
  <c r="U60" i="54021"/>
  <c r="U59" i="54021"/>
  <c r="U58" i="54021"/>
  <c r="U57" i="54021"/>
  <c r="U56" i="54021"/>
  <c r="U55" i="54021"/>
  <c r="U54" i="54021"/>
  <c r="U53" i="54021"/>
  <c r="U52" i="54021"/>
  <c r="U51" i="54021"/>
  <c r="S83" i="54021"/>
  <c r="S82" i="54021"/>
  <c r="S81" i="54021"/>
  <c r="S80" i="54021"/>
  <c r="S79" i="54021"/>
  <c r="S78" i="54021"/>
  <c r="S77" i="54021"/>
  <c r="S76" i="54021"/>
  <c r="S75" i="54021"/>
  <c r="S74" i="54021"/>
  <c r="S73" i="54021"/>
  <c r="S72" i="54021"/>
  <c r="S71" i="54021"/>
  <c r="S70" i="54021"/>
  <c r="S69" i="54021"/>
  <c r="S68" i="54021"/>
  <c r="S67" i="54021"/>
  <c r="S66" i="54021"/>
  <c r="S65" i="54021"/>
  <c r="S64" i="54021"/>
  <c r="S63" i="54021"/>
  <c r="S62" i="54021"/>
  <c r="S61" i="54021"/>
  <c r="S60" i="54021"/>
  <c r="S59" i="54021"/>
  <c r="S58" i="54021"/>
  <c r="S57" i="54021"/>
  <c r="S56" i="54021"/>
  <c r="S55" i="54021"/>
  <c r="S54" i="54021"/>
  <c r="S53" i="54021"/>
  <c r="S52" i="54021"/>
  <c r="S51" i="54021"/>
  <c r="Q83" i="54021"/>
  <c r="Q82" i="54021"/>
  <c r="Q81" i="54021"/>
  <c r="Q80" i="54021"/>
  <c r="Q79" i="54021"/>
  <c r="Q78" i="54021"/>
  <c r="Q77" i="54021"/>
  <c r="Q76" i="54021"/>
  <c r="Q75" i="54021"/>
  <c r="Q74" i="54021"/>
  <c r="Q73" i="54021"/>
  <c r="Q72" i="54021"/>
  <c r="Q71" i="54021"/>
  <c r="Q70" i="54021"/>
  <c r="Q69" i="54021"/>
  <c r="Q68" i="54021"/>
  <c r="Q67" i="54021"/>
  <c r="Q66" i="54021"/>
  <c r="Q65" i="54021"/>
  <c r="Q64" i="54021"/>
  <c r="Q63" i="54021"/>
  <c r="Q62" i="54021"/>
  <c r="Q61" i="54021"/>
  <c r="Q60" i="54021"/>
  <c r="Q59" i="54021"/>
  <c r="Q58" i="54021"/>
  <c r="Q57" i="54021"/>
  <c r="Q56" i="54021"/>
  <c r="Q55" i="54021"/>
  <c r="Q54" i="54021"/>
  <c r="Q53" i="54021"/>
  <c r="Q52" i="54021"/>
  <c r="Q51" i="54021"/>
  <c r="O83" i="54021"/>
  <c r="O82" i="54021"/>
  <c r="O81" i="54021"/>
  <c r="O80" i="54021"/>
  <c r="O79" i="54021"/>
  <c r="O78" i="54021"/>
  <c r="O77" i="54021"/>
  <c r="O76" i="54021"/>
  <c r="O75" i="54021"/>
  <c r="O74" i="54021"/>
  <c r="O73" i="54021"/>
  <c r="O72" i="54021"/>
  <c r="O71" i="54021"/>
  <c r="O70" i="54021"/>
  <c r="O69" i="54021"/>
  <c r="O68" i="54021"/>
  <c r="O67" i="54021"/>
  <c r="O66" i="54021"/>
  <c r="O65" i="54021"/>
  <c r="O64" i="54021"/>
  <c r="O63" i="54021"/>
  <c r="O62" i="54021"/>
  <c r="O61" i="54021"/>
  <c r="O60" i="54021"/>
  <c r="O59" i="54021"/>
  <c r="O58" i="54021"/>
  <c r="O57" i="54021"/>
  <c r="O56" i="54021"/>
  <c r="O55" i="54021"/>
  <c r="O54" i="54021"/>
  <c r="O53" i="54021"/>
  <c r="O52" i="54021"/>
  <c r="O51" i="54021"/>
  <c r="M83" i="54021"/>
  <c r="M82" i="54021"/>
  <c r="M81" i="54021"/>
  <c r="M80" i="54021"/>
  <c r="M79" i="54021"/>
  <c r="M78" i="54021"/>
  <c r="M77" i="54021"/>
  <c r="M76" i="54021"/>
  <c r="M75" i="54021"/>
  <c r="M74" i="54021"/>
  <c r="M73" i="54021"/>
  <c r="M72" i="54021"/>
  <c r="M71" i="54021"/>
  <c r="M70" i="54021"/>
  <c r="M69" i="54021"/>
  <c r="M68" i="54021"/>
  <c r="M67" i="54021"/>
  <c r="M66" i="54021"/>
  <c r="M65" i="54021"/>
  <c r="M64" i="54021"/>
  <c r="M63" i="54021"/>
  <c r="M62" i="54021"/>
  <c r="M61" i="54021"/>
  <c r="M60" i="54021"/>
  <c r="M59" i="54021"/>
  <c r="M58" i="54021"/>
  <c r="M57" i="54021"/>
  <c r="M56" i="54021"/>
  <c r="M55" i="54021"/>
  <c r="M54" i="54021"/>
  <c r="M53" i="54021"/>
  <c r="M52" i="54021"/>
  <c r="M51" i="54021"/>
  <c r="K83" i="54021"/>
  <c r="K82" i="54021"/>
  <c r="K81" i="54021"/>
  <c r="K80" i="54021"/>
  <c r="K79" i="54021"/>
  <c r="K78" i="54021"/>
  <c r="K77" i="54021"/>
  <c r="K76" i="54021"/>
  <c r="K75" i="54021"/>
  <c r="K74" i="54021"/>
  <c r="K73" i="54021"/>
  <c r="K72" i="54021"/>
  <c r="K71" i="54021"/>
  <c r="K70" i="54021"/>
  <c r="K69" i="54021"/>
  <c r="K68" i="54021"/>
  <c r="K67" i="54021"/>
  <c r="K66" i="54021"/>
  <c r="K65" i="54021"/>
  <c r="K64" i="54021"/>
  <c r="K63" i="54021"/>
  <c r="K62" i="54021"/>
  <c r="K61" i="54021"/>
  <c r="K60" i="54021"/>
  <c r="K59" i="54021"/>
  <c r="K58" i="54021"/>
  <c r="K57" i="54021"/>
  <c r="K56" i="54021"/>
  <c r="K55" i="54021"/>
  <c r="K54" i="54021"/>
  <c r="K53" i="54021"/>
  <c r="K52" i="54021"/>
  <c r="K51" i="54021"/>
  <c r="I83" i="54021"/>
  <c r="I82" i="54021"/>
  <c r="I81" i="54021"/>
  <c r="I80" i="54021"/>
  <c r="I79" i="54021"/>
  <c r="I78" i="54021"/>
  <c r="I77" i="54021"/>
  <c r="I76" i="54021"/>
  <c r="I75" i="54021"/>
  <c r="I74" i="54021"/>
  <c r="I73" i="54021"/>
  <c r="I72" i="54021"/>
  <c r="I71" i="54021"/>
  <c r="I70" i="54021"/>
  <c r="I69" i="54021"/>
  <c r="I68" i="54021"/>
  <c r="I67" i="54021"/>
  <c r="I66" i="54021"/>
  <c r="I65" i="54021"/>
  <c r="I64" i="54021"/>
  <c r="I63" i="54021"/>
  <c r="I62" i="54021"/>
  <c r="I61" i="54021"/>
  <c r="I60" i="54021"/>
  <c r="I59" i="54021"/>
  <c r="I58" i="54021"/>
  <c r="I57" i="54021"/>
  <c r="I56" i="54021"/>
  <c r="I55" i="54021"/>
  <c r="I54" i="54021"/>
  <c r="I53" i="54021"/>
  <c r="I52" i="54021"/>
  <c r="I51" i="54021"/>
  <c r="G83" i="54021"/>
  <c r="G82" i="54021"/>
  <c r="G81" i="54021"/>
  <c r="G80" i="54021"/>
  <c r="G79" i="54021"/>
  <c r="G78" i="54021"/>
  <c r="G77" i="54021"/>
  <c r="G76" i="54021"/>
  <c r="G75" i="54021"/>
  <c r="G74" i="54021"/>
  <c r="G73" i="54021"/>
  <c r="G72" i="54021"/>
  <c r="G71" i="54021"/>
  <c r="G70" i="54021"/>
  <c r="G69" i="54021"/>
  <c r="G68" i="54021"/>
  <c r="G67" i="54021"/>
  <c r="G66" i="54021"/>
  <c r="G65" i="54021"/>
  <c r="G64" i="54021"/>
  <c r="G63" i="54021"/>
  <c r="G62" i="54021"/>
  <c r="G61" i="54021"/>
  <c r="G60" i="54021"/>
  <c r="G59" i="54021"/>
  <c r="G58" i="54021"/>
  <c r="G57" i="54021"/>
  <c r="G56" i="54021"/>
  <c r="G55" i="54021"/>
  <c r="G54" i="54021"/>
  <c r="G53" i="54021"/>
  <c r="G52" i="54021"/>
  <c r="G51" i="54021"/>
  <c r="T83" i="54021"/>
  <c r="T82" i="54021"/>
  <c r="T81" i="54021"/>
  <c r="T80" i="54021"/>
  <c r="T79" i="54021"/>
  <c r="T78" i="54021"/>
  <c r="T77" i="54021"/>
  <c r="T76" i="54021"/>
  <c r="T75" i="54021"/>
  <c r="T74" i="54021"/>
  <c r="T73" i="54021"/>
  <c r="T72" i="54021"/>
  <c r="T71" i="54021"/>
  <c r="T70" i="54021"/>
  <c r="T69" i="54021"/>
  <c r="T68" i="54021"/>
  <c r="T67" i="54021"/>
  <c r="T66" i="54021"/>
  <c r="T65" i="54021"/>
  <c r="T64" i="54021"/>
  <c r="T63" i="54021"/>
  <c r="T62" i="54021"/>
  <c r="T61" i="54021"/>
  <c r="T60" i="54021"/>
  <c r="T56" i="54021"/>
  <c r="T55" i="54021"/>
  <c r="T54" i="54021"/>
  <c r="T51" i="54021"/>
  <c r="R83" i="54021"/>
  <c r="R82" i="54021"/>
  <c r="R81" i="54021"/>
  <c r="R80" i="54021"/>
  <c r="R79" i="54021"/>
  <c r="R78" i="54021"/>
  <c r="R77" i="54021"/>
  <c r="R76" i="54021"/>
  <c r="R75" i="54021"/>
  <c r="R74" i="54021"/>
  <c r="R73" i="54021"/>
  <c r="R72" i="54021"/>
  <c r="R71" i="54021"/>
  <c r="R70" i="54021"/>
  <c r="R69" i="54021"/>
  <c r="R68" i="54021"/>
  <c r="R66" i="54021"/>
  <c r="R65" i="54021"/>
  <c r="R64" i="54021"/>
  <c r="R63" i="54021"/>
  <c r="R61" i="54021"/>
  <c r="R60" i="54021"/>
  <c r="R59" i="54021"/>
  <c r="R58" i="54021"/>
  <c r="R57" i="54021"/>
  <c r="R56" i="54021"/>
  <c r="R55" i="54021"/>
  <c r="R54" i="54021"/>
  <c r="R53" i="54021"/>
  <c r="R52" i="54021"/>
  <c r="R51" i="54021"/>
  <c r="P83" i="54021"/>
  <c r="P82" i="54021"/>
  <c r="P81" i="54021"/>
  <c r="P80" i="54021"/>
  <c r="P79" i="54021"/>
  <c r="P78" i="54021"/>
  <c r="P77" i="54021"/>
  <c r="P76" i="54021"/>
  <c r="P74" i="54021"/>
  <c r="P73" i="54021"/>
  <c r="P72" i="54021"/>
  <c r="P71" i="54021"/>
  <c r="P70" i="54021"/>
  <c r="P69" i="54021"/>
  <c r="P68" i="54021"/>
  <c r="P67" i="54021"/>
  <c r="P66" i="54021"/>
  <c r="P65" i="54021"/>
  <c r="P64" i="54021"/>
  <c r="P63" i="54021"/>
  <c r="P62" i="54021"/>
  <c r="P61" i="54021"/>
  <c r="P60" i="54021"/>
  <c r="P59" i="54021"/>
  <c r="P58" i="54021"/>
  <c r="P57" i="54021"/>
  <c r="P56" i="54021"/>
  <c r="P55" i="54021"/>
  <c r="P54" i="54021"/>
  <c r="P53" i="54021"/>
  <c r="P52" i="54021"/>
  <c r="P51" i="54021"/>
  <c r="N83" i="54021"/>
  <c r="N82" i="54021"/>
  <c r="N81" i="54021"/>
  <c r="N79" i="54021"/>
  <c r="N78" i="54021"/>
  <c r="N77" i="54021"/>
  <c r="N76" i="54021"/>
  <c r="N75" i="54021"/>
  <c r="N74" i="54021"/>
  <c r="N72" i="54021"/>
  <c r="N70" i="54021"/>
  <c r="N69" i="54021"/>
  <c r="N68" i="54021"/>
  <c r="N66" i="54021"/>
  <c r="N65" i="54021"/>
  <c r="N64" i="54021"/>
  <c r="N63" i="54021"/>
  <c r="N62" i="54021"/>
  <c r="N61" i="54021"/>
  <c r="N60" i="54021"/>
  <c r="N59" i="54021"/>
  <c r="N58" i="54021"/>
  <c r="N57" i="54021"/>
  <c r="N56" i="54021"/>
  <c r="N55" i="54021"/>
  <c r="N54" i="54021"/>
  <c r="N53" i="54021"/>
  <c r="N52" i="54021"/>
  <c r="N51" i="54021"/>
  <c r="L83" i="54021"/>
  <c r="L82" i="54021"/>
  <c r="L81" i="54021"/>
  <c r="L80" i="54021"/>
  <c r="L79" i="54021"/>
  <c r="L78" i="54021"/>
  <c r="L77" i="54021"/>
  <c r="L76" i="54021"/>
  <c r="L75" i="54021"/>
  <c r="L74" i="54021"/>
  <c r="L72" i="54021"/>
  <c r="L70" i="54021"/>
  <c r="L69" i="54021"/>
  <c r="L68" i="54021"/>
  <c r="L64" i="54021"/>
  <c r="L63" i="54021"/>
  <c r="L62" i="54021"/>
  <c r="L61" i="54021"/>
  <c r="L60" i="54021"/>
  <c r="L59" i="54021"/>
  <c r="L58" i="54021"/>
  <c r="L55" i="54021"/>
  <c r="L54" i="54021"/>
  <c r="L53" i="54021"/>
  <c r="L52" i="54021"/>
  <c r="L51" i="54021"/>
  <c r="J82" i="54021"/>
  <c r="J79" i="54021"/>
  <c r="J78" i="54021"/>
  <c r="J74" i="54021"/>
  <c r="J69" i="54021"/>
  <c r="J64" i="54021"/>
  <c r="J63" i="54021"/>
  <c r="J57" i="54021"/>
  <c r="J56" i="54021"/>
  <c r="J55" i="54021"/>
  <c r="J54" i="54021"/>
  <c r="J53" i="54021"/>
  <c r="J52" i="54021"/>
  <c r="J51" i="54021"/>
  <c r="H83" i="54021"/>
  <c r="H75" i="54021"/>
  <c r="H74" i="54021"/>
  <c r="H72" i="54021"/>
  <c r="H69" i="54021"/>
  <c r="H64" i="54021"/>
  <c r="H63" i="54021"/>
  <c r="H61" i="54021"/>
  <c r="H57" i="54021"/>
  <c r="H56" i="54021"/>
  <c r="H55" i="54021"/>
  <c r="H54" i="54021"/>
  <c r="H53" i="54021"/>
  <c r="H52" i="54021"/>
  <c r="H51" i="54021"/>
  <c r="F83" i="54021"/>
  <c r="F82" i="54021"/>
  <c r="F80" i="54021"/>
  <c r="F79" i="54021"/>
  <c r="F78" i="54021"/>
  <c r="F77" i="54021"/>
  <c r="F76" i="54021"/>
  <c r="F75" i="54021"/>
  <c r="F72" i="54021"/>
  <c r="F56" i="54021"/>
  <c r="F53" i="54021"/>
  <c r="F52" i="54021"/>
  <c r="AA41" i="54021"/>
  <c r="AA40" i="54021"/>
  <c r="AA39" i="54021"/>
  <c r="AA38" i="54021"/>
  <c r="AA37" i="54021"/>
  <c r="AA36" i="54021"/>
  <c r="AA35" i="54021"/>
  <c r="AA34" i="54021"/>
  <c r="AA33" i="54021"/>
  <c r="AA32" i="54021"/>
  <c r="AA31" i="54021"/>
  <c r="AA30" i="54021"/>
  <c r="AA29" i="54021"/>
  <c r="AA28" i="54021"/>
  <c r="AA27" i="54021"/>
  <c r="AA26" i="54021"/>
  <c r="AA25" i="54021"/>
  <c r="AA24" i="54021"/>
  <c r="AA23" i="54021"/>
  <c r="AA22" i="54021"/>
  <c r="AA21" i="54021"/>
  <c r="AA20" i="54021"/>
  <c r="AA19" i="54021"/>
  <c r="AA18" i="54021"/>
  <c r="AA17" i="54021"/>
  <c r="AA16" i="54021"/>
  <c r="AA15" i="54021"/>
  <c r="AA14" i="54021"/>
  <c r="AA13" i="54021"/>
  <c r="AA12" i="54021"/>
  <c r="AA11" i="54021"/>
  <c r="Y41" i="54021"/>
  <c r="Y40" i="54021"/>
  <c r="Y39" i="54021"/>
  <c r="Y38" i="54021"/>
  <c r="Y37" i="54021"/>
  <c r="Y36" i="54021"/>
  <c r="Y35" i="54021"/>
  <c r="Y34" i="54021"/>
  <c r="Y33" i="54021"/>
  <c r="Y32" i="54021"/>
  <c r="Y31" i="54021"/>
  <c r="Y30" i="54021"/>
  <c r="Y29" i="54021"/>
  <c r="Y28" i="54021"/>
  <c r="Y27" i="54021"/>
  <c r="Y26" i="54021"/>
  <c r="Y25" i="54021"/>
  <c r="Y24" i="54021"/>
  <c r="Y23" i="54021"/>
  <c r="Y22" i="54021"/>
  <c r="Y21" i="54021"/>
  <c r="Y20" i="54021"/>
  <c r="Y19" i="54021"/>
  <c r="Y18" i="54021"/>
  <c r="Y17" i="54021"/>
  <c r="Y16" i="54021"/>
  <c r="Y15" i="54021"/>
  <c r="Y14" i="54021"/>
  <c r="Y13" i="54021"/>
  <c r="Y12" i="54021"/>
  <c r="Y11" i="54021"/>
  <c r="W41" i="54021"/>
  <c r="W40" i="54021"/>
  <c r="W39" i="54021"/>
  <c r="W38" i="54021"/>
  <c r="W37" i="54021"/>
  <c r="W36" i="54021"/>
  <c r="W35" i="54021"/>
  <c r="W34" i="54021"/>
  <c r="W33" i="54021"/>
  <c r="W32" i="54021"/>
  <c r="W31" i="54021"/>
  <c r="W30" i="54021"/>
  <c r="W29" i="54021"/>
  <c r="W28" i="54021"/>
  <c r="W27" i="54021"/>
  <c r="W26" i="54021"/>
  <c r="W25" i="54021"/>
  <c r="W24" i="54021"/>
  <c r="W23" i="54021"/>
  <c r="W22" i="54021"/>
  <c r="W21" i="54021"/>
  <c r="W20" i="54021"/>
  <c r="W19" i="54021"/>
  <c r="W18" i="54021"/>
  <c r="W17" i="54021"/>
  <c r="W16" i="54021"/>
  <c r="W15" i="54021"/>
  <c r="W14" i="54021"/>
  <c r="W13" i="54021"/>
  <c r="W12" i="54021"/>
  <c r="W11" i="54021"/>
  <c r="U41" i="54021"/>
  <c r="U40" i="54021"/>
  <c r="U39" i="54021"/>
  <c r="U38" i="54021"/>
  <c r="U37" i="54021"/>
  <c r="U36" i="54021"/>
  <c r="U35" i="54021"/>
  <c r="U34" i="54021"/>
  <c r="U33" i="54021"/>
  <c r="U32" i="54021"/>
  <c r="U31" i="54021"/>
  <c r="U30" i="54021"/>
  <c r="U29" i="54021"/>
  <c r="U28" i="54021"/>
  <c r="U27" i="54021"/>
  <c r="U26" i="54021"/>
  <c r="U25" i="54021"/>
  <c r="U24" i="54021"/>
  <c r="U23" i="54021"/>
  <c r="U22" i="54021"/>
  <c r="U21" i="54021"/>
  <c r="U20" i="54021"/>
  <c r="U19" i="54021"/>
  <c r="U18" i="54021"/>
  <c r="U17" i="54021"/>
  <c r="U16" i="54021"/>
  <c r="U15" i="54021"/>
  <c r="U14" i="54021"/>
  <c r="U13" i="54021"/>
  <c r="U12" i="54021"/>
  <c r="U11" i="54021"/>
  <c r="S41" i="54021"/>
  <c r="S40" i="54021"/>
  <c r="S39" i="54021"/>
  <c r="S38" i="54021"/>
  <c r="S37" i="54021"/>
  <c r="S36" i="54021"/>
  <c r="S35" i="54021"/>
  <c r="S34" i="54021"/>
  <c r="S33" i="54021"/>
  <c r="S32" i="54021"/>
  <c r="S31" i="54021"/>
  <c r="S30" i="54021"/>
  <c r="S29" i="54021"/>
  <c r="S28" i="54021"/>
  <c r="S27" i="54021"/>
  <c r="S26" i="54021"/>
  <c r="S25" i="54021"/>
  <c r="S24" i="54021"/>
  <c r="S23" i="54021"/>
  <c r="S22" i="54021"/>
  <c r="S21" i="54021"/>
  <c r="S20" i="54021"/>
  <c r="S19" i="54021"/>
  <c r="S18" i="54021"/>
  <c r="S17" i="54021"/>
  <c r="S16" i="54021"/>
  <c r="S15" i="54021"/>
  <c r="S14" i="54021"/>
  <c r="S13" i="54021"/>
  <c r="S12" i="54021"/>
  <c r="S11" i="54021"/>
  <c r="K34" i="54021"/>
  <c r="K33" i="54021"/>
  <c r="K32" i="54021"/>
  <c r="K31" i="54021"/>
  <c r="K30" i="54021"/>
  <c r="K29" i="54021"/>
  <c r="K28" i="54021"/>
  <c r="K27" i="54021"/>
  <c r="K26" i="54021"/>
  <c r="K25" i="54021"/>
  <c r="K24" i="54021"/>
  <c r="K23" i="54021"/>
  <c r="K22" i="54021"/>
  <c r="K21" i="54021"/>
  <c r="K20" i="54021"/>
  <c r="K19" i="54021"/>
  <c r="K18" i="54021"/>
  <c r="K17" i="54021"/>
  <c r="K16" i="54021"/>
  <c r="K15" i="54021"/>
  <c r="K14" i="54021"/>
  <c r="K13" i="54021"/>
  <c r="K12" i="54021"/>
  <c r="K11" i="54021"/>
  <c r="I34" i="54021"/>
  <c r="I33" i="54021"/>
  <c r="I32" i="54021"/>
  <c r="I31" i="54021"/>
  <c r="I30" i="54021"/>
  <c r="I29" i="54021"/>
  <c r="I28" i="54021"/>
  <c r="I27" i="54021"/>
  <c r="I26" i="54021"/>
  <c r="I25" i="54021"/>
  <c r="I24" i="54021"/>
  <c r="I23" i="54021"/>
  <c r="I22" i="54021"/>
  <c r="I21" i="54021"/>
  <c r="I20" i="54021"/>
  <c r="I19" i="54021"/>
  <c r="I18" i="54021"/>
  <c r="I17" i="54021"/>
  <c r="I16" i="54021"/>
  <c r="I15" i="54021"/>
  <c r="I14" i="54021"/>
  <c r="I13" i="54021"/>
  <c r="I12" i="54021"/>
  <c r="I11" i="54021"/>
  <c r="G34" i="54021"/>
  <c r="G33" i="54021"/>
  <c r="G32" i="54021"/>
  <c r="G31" i="54021"/>
  <c r="G30" i="54021"/>
  <c r="G29" i="54021"/>
  <c r="G28" i="54021"/>
  <c r="G27" i="54021"/>
  <c r="G26" i="54021"/>
  <c r="G25" i="54021"/>
  <c r="G24" i="54021"/>
  <c r="G23" i="54021"/>
  <c r="G22" i="54021"/>
  <c r="G21" i="54021"/>
  <c r="G20" i="54021"/>
  <c r="G19" i="54021"/>
  <c r="G18" i="54021"/>
  <c r="G17" i="54021"/>
  <c r="G16" i="54021"/>
  <c r="G15" i="54021"/>
  <c r="G14" i="54021"/>
  <c r="G13" i="54021"/>
  <c r="G12" i="54021"/>
  <c r="G11" i="54021"/>
  <c r="Z41" i="54021"/>
  <c r="Z40" i="54021"/>
  <c r="Z39" i="54021"/>
  <c r="Z38" i="54021"/>
  <c r="Z37" i="54021"/>
  <c r="Z36" i="54021"/>
  <c r="Z35" i="54021"/>
  <c r="Z34" i="54021"/>
  <c r="Z33" i="54021"/>
  <c r="Z32" i="54021"/>
  <c r="Z31" i="54021"/>
  <c r="Z30" i="54021"/>
  <c r="Z29" i="54021"/>
  <c r="Z28" i="54021"/>
  <c r="Z27" i="54021"/>
  <c r="Z25" i="54021"/>
  <c r="Z24" i="54021"/>
  <c r="Z23" i="54021"/>
  <c r="Z22" i="54021"/>
  <c r="Z21" i="54021"/>
  <c r="Z20" i="54021"/>
  <c r="Z18" i="54021"/>
  <c r="Z17" i="54021"/>
  <c r="Z16" i="54021"/>
  <c r="Z15" i="54021"/>
  <c r="Z14" i="54021"/>
  <c r="Z13" i="54021"/>
  <c r="Z12" i="54021"/>
  <c r="Z11" i="54021"/>
  <c r="X41" i="54021"/>
  <c r="X40" i="54021"/>
  <c r="X39" i="54021"/>
  <c r="X38" i="54021"/>
  <c r="X37" i="54021"/>
  <c r="X36" i="54021"/>
  <c r="X35" i="54021"/>
  <c r="X34" i="54021"/>
  <c r="X33" i="54021"/>
  <c r="X32" i="54021"/>
  <c r="X31" i="54021"/>
  <c r="X30" i="54021"/>
  <c r="X29" i="54021"/>
  <c r="X28" i="54021"/>
  <c r="X27" i="54021"/>
  <c r="X25" i="54021"/>
  <c r="X24" i="54021"/>
  <c r="X23" i="54021"/>
  <c r="X22" i="54021"/>
  <c r="X21" i="54021"/>
  <c r="X20" i="54021"/>
  <c r="X18" i="54021"/>
  <c r="X17" i="54021"/>
  <c r="X16" i="54021"/>
  <c r="X15" i="54021"/>
  <c r="X14" i="54021"/>
  <c r="X13" i="54021"/>
  <c r="X12" i="54021"/>
  <c r="X11" i="54021"/>
  <c r="V40" i="54021"/>
  <c r="V39" i="54021"/>
  <c r="V38" i="54021"/>
  <c r="V36" i="54021"/>
  <c r="V35" i="54021"/>
  <c r="V32" i="54021"/>
  <c r="V31" i="54021"/>
  <c r="V30" i="54021"/>
  <c r="V28" i="54021"/>
  <c r="V27" i="54021"/>
  <c r="V25" i="54021"/>
  <c r="V24" i="54021"/>
  <c r="V23" i="54021"/>
  <c r="V21" i="54021"/>
  <c r="V18" i="54021"/>
  <c r="V17" i="54021"/>
  <c r="V16" i="54021"/>
  <c r="V15" i="54021"/>
  <c r="V13" i="54021"/>
  <c r="V12" i="54021"/>
  <c r="V11" i="54021"/>
  <c r="T37" i="54021"/>
  <c r="T35" i="54021"/>
  <c r="T32" i="54021"/>
  <c r="T31" i="54021"/>
  <c r="T30" i="54021"/>
  <c r="T28" i="54021"/>
  <c r="T24" i="54021"/>
  <c r="T23" i="54021"/>
  <c r="T21" i="54021"/>
  <c r="T18" i="54021"/>
  <c r="T17" i="54021"/>
  <c r="T16" i="54021"/>
  <c r="T15" i="54021"/>
  <c r="T13" i="54021"/>
  <c r="T12" i="54021"/>
  <c r="T11" i="54021"/>
  <c r="R41" i="54021"/>
  <c r="R40" i="54021"/>
  <c r="R39" i="54021"/>
  <c r="R38" i="54021"/>
  <c r="R37" i="54021"/>
  <c r="J33" i="54021"/>
  <c r="J30" i="54021"/>
  <c r="J29" i="54021"/>
  <c r="J28" i="54021"/>
  <c r="J27" i="54021"/>
  <c r="J25" i="54021"/>
  <c r="J24" i="54021"/>
  <c r="J23" i="54021"/>
  <c r="J21" i="54021"/>
  <c r="J20" i="54021"/>
  <c r="J19" i="54021"/>
  <c r="J18" i="54021"/>
  <c r="J17" i="54021"/>
  <c r="J16" i="54021"/>
  <c r="J15" i="54021"/>
  <c r="J14" i="54021"/>
  <c r="J13" i="54021"/>
  <c r="J12" i="54021"/>
  <c r="J11" i="54021"/>
  <c r="H34" i="54021"/>
  <c r="H32" i="54021"/>
  <c r="H31" i="54021"/>
  <c r="H29" i="54021"/>
  <c r="H28" i="54021"/>
  <c r="H26" i="54021"/>
  <c r="H25" i="54021"/>
  <c r="H22" i="54021"/>
  <c r="H21" i="54021"/>
  <c r="H20" i="54021"/>
  <c r="H19" i="54021"/>
  <c r="H17" i="54021"/>
  <c r="H16" i="54021"/>
  <c r="H15" i="54021"/>
  <c r="H14" i="54021"/>
  <c r="H13" i="54021"/>
  <c r="H12" i="54021"/>
  <c r="H11" i="54021"/>
  <c r="F34" i="54021"/>
  <c r="F33" i="54021"/>
  <c r="F32" i="54021"/>
  <c r="F31" i="54021"/>
  <c r="F26" i="54021"/>
  <c r="F23" i="54021"/>
  <c r="F18" i="54021"/>
  <c r="AA3" i="54021"/>
  <c r="AA2" i="54021"/>
  <c r="AA1" i="54021"/>
  <c r="B1" i="54021"/>
  <c r="R1236" i="54020"/>
  <c r="R1235" i="54020"/>
  <c r="R1234" i="54020"/>
  <c r="R1233" i="54020"/>
  <c r="R1232" i="54020"/>
  <c r="P1236" i="54020"/>
  <c r="P1235" i="54020"/>
  <c r="P1234" i="54020"/>
  <c r="P1233" i="54020"/>
  <c r="P1232" i="54020"/>
  <c r="N1236" i="54020"/>
  <c r="N1235" i="54020"/>
  <c r="N1234" i="54020"/>
  <c r="N1233" i="54020"/>
  <c r="N1232" i="54020"/>
  <c r="L1236" i="54020"/>
  <c r="L1235" i="54020"/>
  <c r="L1234" i="54020"/>
  <c r="L1233" i="54020"/>
  <c r="L1232" i="54020"/>
  <c r="J1236" i="54020"/>
  <c r="J1235" i="54020"/>
  <c r="J1234" i="54020"/>
  <c r="J1233" i="54020"/>
  <c r="J1232" i="54020"/>
  <c r="H1236" i="54020"/>
  <c r="H1235" i="54020"/>
  <c r="H1234" i="54020"/>
  <c r="H1233" i="54020"/>
  <c r="H1232" i="54020"/>
  <c r="F1236" i="54020"/>
  <c r="F1235" i="54020"/>
  <c r="F1234" i="54020"/>
  <c r="F1233" i="54020"/>
  <c r="F1232" i="54020"/>
  <c r="N809" i="54020"/>
  <c r="N810" i="54020"/>
  <c r="N811" i="54020"/>
  <c r="N812" i="54020"/>
  <c r="N813" i="54020"/>
  <c r="N814" i="54020"/>
  <c r="N815" i="54020"/>
  <c r="N816" i="54020"/>
  <c r="N817" i="54020"/>
  <c r="N818" i="54020"/>
  <c r="N819" i="54020"/>
  <c r="N820" i="54020"/>
  <c r="N821" i="54020"/>
  <c r="N822" i="54020"/>
  <c r="N808" i="54020"/>
  <c r="L822" i="54020"/>
  <c r="L821" i="54020"/>
  <c r="L820" i="54020"/>
  <c r="L819" i="54020"/>
  <c r="L818" i="54020"/>
  <c r="L817" i="54020"/>
  <c r="L816" i="54020"/>
  <c r="L815" i="54020"/>
  <c r="L814" i="54020"/>
  <c r="L813" i="54020"/>
  <c r="L812" i="54020"/>
  <c r="L811" i="54020"/>
  <c r="L810" i="54020"/>
  <c r="L809" i="54020"/>
  <c r="L808" i="54020"/>
  <c r="J822" i="54020"/>
  <c r="J821" i="54020"/>
  <c r="J820" i="54020"/>
  <c r="J819" i="54020"/>
  <c r="J818" i="54020"/>
  <c r="J817" i="54020"/>
  <c r="J816" i="54020"/>
  <c r="J815" i="54020"/>
  <c r="J814" i="54020"/>
  <c r="J813" i="54020"/>
  <c r="J812" i="54020"/>
  <c r="J811" i="54020"/>
  <c r="J810" i="54020"/>
  <c r="J809" i="54020"/>
  <c r="J808" i="54020"/>
  <c r="H822" i="54020"/>
  <c r="H821" i="54020"/>
  <c r="H820" i="54020"/>
  <c r="H819" i="54020"/>
  <c r="H818" i="54020"/>
  <c r="H817" i="54020"/>
  <c r="H816" i="54020"/>
  <c r="H815" i="54020"/>
  <c r="H814" i="54020"/>
  <c r="H813" i="54020"/>
  <c r="H812" i="54020"/>
  <c r="H811" i="54020"/>
  <c r="H810" i="54020"/>
  <c r="H809" i="54020"/>
  <c r="H808" i="54020"/>
  <c r="F822" i="54020"/>
  <c r="F821" i="54020"/>
  <c r="F820" i="54020"/>
  <c r="F819" i="54020"/>
  <c r="F818" i="54020"/>
  <c r="F817" i="54020"/>
  <c r="F816" i="54020"/>
  <c r="F815" i="54020"/>
  <c r="F814" i="54020"/>
  <c r="F813" i="54020"/>
  <c r="F812" i="54020"/>
  <c r="F811" i="54020"/>
  <c r="F810" i="54020"/>
  <c r="F809" i="54020"/>
  <c r="F808" i="54020"/>
  <c r="R802" i="54020"/>
  <c r="R801" i="54020"/>
  <c r="R800" i="54020"/>
  <c r="R799" i="54020"/>
  <c r="R798" i="54020"/>
  <c r="R797" i="54020"/>
  <c r="R796" i="54020"/>
  <c r="R795" i="54020"/>
  <c r="R794" i="54020"/>
  <c r="R793" i="54020"/>
  <c r="R792" i="54020"/>
  <c r="R791" i="54020"/>
  <c r="R790" i="54020"/>
  <c r="R789" i="54020"/>
  <c r="R788" i="54020"/>
  <c r="R787" i="54020"/>
  <c r="R786" i="54020"/>
  <c r="R785" i="54020"/>
  <c r="R784" i="54020"/>
  <c r="R783" i="54020"/>
  <c r="R782" i="54020"/>
  <c r="R781" i="54020"/>
  <c r="P802" i="54020"/>
  <c r="P801" i="54020"/>
  <c r="P800" i="54020"/>
  <c r="P799" i="54020"/>
  <c r="P798" i="54020"/>
  <c r="P797" i="54020"/>
  <c r="P796" i="54020"/>
  <c r="P795" i="54020"/>
  <c r="P794" i="54020"/>
  <c r="P793" i="54020"/>
  <c r="P792" i="54020"/>
  <c r="P791" i="54020"/>
  <c r="P790" i="54020"/>
  <c r="P789" i="54020"/>
  <c r="P788" i="54020"/>
  <c r="P787" i="54020"/>
  <c r="P786" i="54020"/>
  <c r="P785" i="54020"/>
  <c r="P784" i="54020"/>
  <c r="P783" i="54020"/>
  <c r="P782" i="54020"/>
  <c r="P781" i="54020"/>
  <c r="N802" i="54020"/>
  <c r="N801" i="54020"/>
  <c r="N800" i="54020"/>
  <c r="N799" i="54020"/>
  <c r="N798" i="54020"/>
  <c r="N797" i="54020"/>
  <c r="N796" i="54020"/>
  <c r="N795" i="54020"/>
  <c r="N794" i="54020"/>
  <c r="N793" i="54020"/>
  <c r="N792" i="54020"/>
  <c r="N791" i="54020"/>
  <c r="N790" i="54020"/>
  <c r="N789" i="54020"/>
  <c r="N788" i="54020"/>
  <c r="N787" i="54020"/>
  <c r="N786" i="54020"/>
  <c r="N785" i="54020"/>
  <c r="N784" i="54020"/>
  <c r="N783" i="54020"/>
  <c r="N782" i="54020"/>
  <c r="N781" i="54020"/>
  <c r="L802" i="54020"/>
  <c r="L801" i="54020"/>
  <c r="L800" i="54020"/>
  <c r="L799" i="54020"/>
  <c r="L798" i="54020"/>
  <c r="L797" i="54020"/>
  <c r="L796" i="54020"/>
  <c r="L795" i="54020"/>
  <c r="L794" i="54020"/>
  <c r="L793" i="54020"/>
  <c r="L792" i="54020"/>
  <c r="L791" i="54020"/>
  <c r="L790" i="54020"/>
  <c r="L789" i="54020"/>
  <c r="L788" i="54020"/>
  <c r="L787" i="54020"/>
  <c r="L786" i="54020"/>
  <c r="L785" i="54020"/>
  <c r="L784" i="54020"/>
  <c r="L783" i="54020"/>
  <c r="L782" i="54020"/>
  <c r="L781" i="54020"/>
  <c r="J802" i="54020"/>
  <c r="J801" i="54020"/>
  <c r="J800" i="54020"/>
  <c r="J799" i="54020"/>
  <c r="J798" i="54020"/>
  <c r="J797" i="54020"/>
  <c r="J796" i="54020"/>
  <c r="J795" i="54020"/>
  <c r="J794" i="54020"/>
  <c r="J793" i="54020"/>
  <c r="J792" i="54020"/>
  <c r="J791" i="54020"/>
  <c r="J790" i="54020"/>
  <c r="J789" i="54020"/>
  <c r="J788" i="54020"/>
  <c r="J787" i="54020"/>
  <c r="J786" i="54020"/>
  <c r="J785" i="54020"/>
  <c r="J784" i="54020"/>
  <c r="J783" i="54020"/>
  <c r="J782" i="54020"/>
  <c r="J781" i="54020"/>
  <c r="H802" i="54020"/>
  <c r="H801" i="54020"/>
  <c r="H800" i="54020"/>
  <c r="H799" i="54020"/>
  <c r="H798" i="54020"/>
  <c r="H797" i="54020"/>
  <c r="H796" i="54020"/>
  <c r="H795" i="54020"/>
  <c r="H794" i="54020"/>
  <c r="H793" i="54020"/>
  <c r="H792" i="54020"/>
  <c r="H791" i="54020"/>
  <c r="H790" i="54020"/>
  <c r="H789" i="54020"/>
  <c r="H788" i="54020"/>
  <c r="H787" i="54020"/>
  <c r="H786" i="54020"/>
  <c r="H785" i="54020"/>
  <c r="H784" i="54020"/>
  <c r="H783" i="54020"/>
  <c r="H782" i="54020"/>
  <c r="H781" i="54020"/>
  <c r="F802" i="54020"/>
  <c r="F801" i="54020"/>
  <c r="F800" i="54020"/>
  <c r="F799" i="54020"/>
  <c r="F798" i="54020"/>
  <c r="F797" i="54020"/>
  <c r="F796" i="54020"/>
  <c r="F795" i="54020"/>
  <c r="F794" i="54020"/>
  <c r="F793" i="54020"/>
  <c r="F792" i="54020"/>
  <c r="F791" i="54020"/>
  <c r="F790" i="54020"/>
  <c r="F789" i="54020"/>
  <c r="F788" i="54020"/>
  <c r="F787" i="54020"/>
  <c r="F786" i="54020"/>
  <c r="F785" i="54020"/>
  <c r="F784" i="54020"/>
  <c r="F783" i="54020"/>
  <c r="F782" i="54020"/>
  <c r="F781" i="54020"/>
  <c r="P768" i="54020"/>
  <c r="P767" i="54020"/>
  <c r="P766" i="54020"/>
  <c r="P765" i="54020"/>
  <c r="P764" i="54020"/>
  <c r="P763" i="54020"/>
  <c r="P762" i="54020"/>
  <c r="P761" i="54020"/>
  <c r="P760" i="54020"/>
  <c r="P759" i="54020"/>
  <c r="P758" i="54020"/>
  <c r="P757" i="54020"/>
  <c r="P756" i="54020"/>
  <c r="P755" i="54020"/>
  <c r="P754" i="54020"/>
  <c r="P753" i="54020"/>
  <c r="P752" i="54020"/>
  <c r="P751" i="54020"/>
  <c r="P750" i="54020"/>
  <c r="P749" i="54020"/>
  <c r="P748" i="54020"/>
  <c r="P747" i="54020"/>
  <c r="P746" i="54020"/>
  <c r="P745" i="54020"/>
  <c r="P744" i="54020"/>
  <c r="P743" i="54020"/>
  <c r="P742" i="54020"/>
  <c r="P741" i="54020"/>
  <c r="N768" i="54020"/>
  <c r="N767" i="54020"/>
  <c r="N766" i="54020"/>
  <c r="N765" i="54020"/>
  <c r="N764" i="54020"/>
  <c r="N763" i="54020"/>
  <c r="N762" i="54020"/>
  <c r="N761" i="54020"/>
  <c r="N760" i="54020"/>
  <c r="N759" i="54020"/>
  <c r="N758" i="54020"/>
  <c r="N757" i="54020"/>
  <c r="N756" i="54020"/>
  <c r="N755" i="54020"/>
  <c r="N754" i="54020"/>
  <c r="N753" i="54020"/>
  <c r="N752" i="54020"/>
  <c r="N751" i="54020"/>
  <c r="N750" i="54020"/>
  <c r="N749" i="54020"/>
  <c r="N748" i="54020"/>
  <c r="N747" i="54020"/>
  <c r="N746" i="54020"/>
  <c r="N745" i="54020"/>
  <c r="N744" i="54020"/>
  <c r="N743" i="54020"/>
  <c r="N742" i="54020"/>
  <c r="N741" i="54020"/>
  <c r="L768" i="54020"/>
  <c r="L767" i="54020"/>
  <c r="L766" i="54020"/>
  <c r="L765" i="54020"/>
  <c r="L764" i="54020"/>
  <c r="L763" i="54020"/>
  <c r="L762" i="54020"/>
  <c r="L761" i="54020"/>
  <c r="L760" i="54020"/>
  <c r="L759" i="54020"/>
  <c r="L758" i="54020"/>
  <c r="L757" i="54020"/>
  <c r="L756" i="54020"/>
  <c r="L755" i="54020"/>
  <c r="L754" i="54020"/>
  <c r="L753" i="54020"/>
  <c r="L752" i="54020"/>
  <c r="L751" i="54020"/>
  <c r="L750" i="54020"/>
  <c r="L749" i="54020"/>
  <c r="L748" i="54020"/>
  <c r="L747" i="54020"/>
  <c r="L746" i="54020"/>
  <c r="L745" i="54020"/>
  <c r="L744" i="54020"/>
  <c r="L743" i="54020"/>
  <c r="L742" i="54020"/>
  <c r="L741" i="54020"/>
  <c r="J768" i="54020"/>
  <c r="J767" i="54020"/>
  <c r="J766" i="54020"/>
  <c r="J765" i="54020"/>
  <c r="J764" i="54020"/>
  <c r="J763" i="54020"/>
  <c r="J762" i="54020"/>
  <c r="J761" i="54020"/>
  <c r="J760" i="54020"/>
  <c r="J759" i="54020"/>
  <c r="J758" i="54020"/>
  <c r="J757" i="54020"/>
  <c r="J756" i="54020"/>
  <c r="J755" i="54020"/>
  <c r="J754" i="54020"/>
  <c r="J753" i="54020"/>
  <c r="J752" i="54020"/>
  <c r="J751" i="54020"/>
  <c r="J750" i="54020"/>
  <c r="J749" i="54020"/>
  <c r="J748" i="54020"/>
  <c r="J747" i="54020"/>
  <c r="J746" i="54020"/>
  <c r="J745" i="54020"/>
  <c r="J744" i="54020"/>
  <c r="J743" i="54020"/>
  <c r="J742" i="54020"/>
  <c r="J741" i="54020"/>
  <c r="H768" i="54020"/>
  <c r="H767" i="54020"/>
  <c r="H766" i="54020"/>
  <c r="H765" i="54020"/>
  <c r="H764" i="54020"/>
  <c r="H763" i="54020"/>
  <c r="H762" i="54020"/>
  <c r="H761" i="54020"/>
  <c r="H760" i="54020"/>
  <c r="H759" i="54020"/>
  <c r="H758" i="54020"/>
  <c r="H757" i="54020"/>
  <c r="H756" i="54020"/>
  <c r="H755" i="54020"/>
  <c r="H754" i="54020"/>
  <c r="H753" i="54020"/>
  <c r="H752" i="54020"/>
  <c r="H751" i="54020"/>
  <c r="H750" i="54020"/>
  <c r="H749" i="54020"/>
  <c r="H748" i="54020"/>
  <c r="H747" i="54020"/>
  <c r="H746" i="54020"/>
  <c r="H745" i="54020"/>
  <c r="H744" i="54020"/>
  <c r="H743" i="54020"/>
  <c r="H742" i="54020"/>
  <c r="H741" i="54020"/>
  <c r="F768" i="54020"/>
  <c r="F767" i="54020"/>
  <c r="F766" i="54020"/>
  <c r="F765" i="54020"/>
  <c r="F764" i="54020"/>
  <c r="F763" i="54020"/>
  <c r="F762" i="54020"/>
  <c r="F761" i="54020"/>
  <c r="F760" i="54020"/>
  <c r="F759" i="54020"/>
  <c r="F758" i="54020"/>
  <c r="F757" i="54020"/>
  <c r="F756" i="54020"/>
  <c r="F755" i="54020"/>
  <c r="F754" i="54020"/>
  <c r="F753" i="54020"/>
  <c r="F752" i="54020"/>
  <c r="F751" i="54020"/>
  <c r="F750" i="54020"/>
  <c r="F749" i="54020"/>
  <c r="F748" i="54020"/>
  <c r="F747" i="54020"/>
  <c r="F746" i="54020"/>
  <c r="F745" i="54020"/>
  <c r="F744" i="54020"/>
  <c r="F743" i="54020"/>
  <c r="F742" i="54020"/>
  <c r="F741" i="54020"/>
  <c r="P732" i="54020" l="1"/>
  <c r="P731" i="54020"/>
  <c r="P730" i="54020"/>
  <c r="P729" i="54020"/>
  <c r="P728" i="54020"/>
  <c r="P727" i="54020"/>
  <c r="P726" i="54020"/>
  <c r="P725" i="54020"/>
  <c r="P724" i="54020"/>
  <c r="P723" i="54020"/>
  <c r="P722" i="54020"/>
  <c r="P721" i="54020"/>
  <c r="P720" i="54020"/>
  <c r="P719" i="54020"/>
  <c r="P718" i="54020"/>
  <c r="P717" i="54020"/>
  <c r="P716" i="54020"/>
  <c r="P715" i="54020"/>
  <c r="P714" i="54020"/>
  <c r="P713" i="54020"/>
  <c r="P712" i="54020"/>
  <c r="P711" i="54020"/>
  <c r="P710" i="54020"/>
  <c r="P709" i="54020"/>
  <c r="P708" i="54020"/>
  <c r="P707" i="54020"/>
  <c r="P706" i="54020"/>
  <c r="P705" i="54020"/>
  <c r="P704" i="54020"/>
  <c r="P703" i="54020"/>
  <c r="P702" i="54020"/>
  <c r="P701" i="54020"/>
  <c r="P700" i="54020"/>
  <c r="P699" i="54020"/>
  <c r="P698" i="54020"/>
  <c r="P697" i="54020"/>
  <c r="P696" i="54020"/>
  <c r="P695" i="54020"/>
  <c r="P694" i="54020"/>
  <c r="P693" i="54020"/>
  <c r="N732" i="54020"/>
  <c r="N731" i="54020"/>
  <c r="N730" i="54020"/>
  <c r="N729" i="54020"/>
  <c r="N728" i="54020"/>
  <c r="N727" i="54020"/>
  <c r="N726" i="54020"/>
  <c r="N725" i="54020"/>
  <c r="N724" i="54020"/>
  <c r="N723" i="54020"/>
  <c r="N722" i="54020"/>
  <c r="N721" i="54020"/>
  <c r="N720" i="54020"/>
  <c r="N719" i="54020"/>
  <c r="N718" i="54020"/>
  <c r="N717" i="54020"/>
  <c r="N716" i="54020"/>
  <c r="N715" i="54020"/>
  <c r="N714" i="54020"/>
  <c r="N713" i="54020"/>
  <c r="N712" i="54020"/>
  <c r="N711" i="54020"/>
  <c r="N710" i="54020"/>
  <c r="N709" i="54020"/>
  <c r="N708" i="54020"/>
  <c r="N707" i="54020"/>
  <c r="N706" i="54020"/>
  <c r="N705" i="54020"/>
  <c r="N704" i="54020"/>
  <c r="N703" i="54020"/>
  <c r="N702" i="54020"/>
  <c r="N701" i="54020"/>
  <c r="N700" i="54020"/>
  <c r="N699" i="54020"/>
  <c r="N698" i="54020"/>
  <c r="N697" i="54020"/>
  <c r="N696" i="54020"/>
  <c r="N695" i="54020"/>
  <c r="N694" i="54020"/>
  <c r="N693" i="54020"/>
  <c r="L732" i="54020"/>
  <c r="L731" i="54020"/>
  <c r="L730" i="54020"/>
  <c r="L729" i="54020"/>
  <c r="L728" i="54020"/>
  <c r="L727" i="54020"/>
  <c r="L726" i="54020"/>
  <c r="L725" i="54020"/>
  <c r="L724" i="54020"/>
  <c r="L723" i="54020"/>
  <c r="L722" i="54020"/>
  <c r="L721" i="54020"/>
  <c r="L720" i="54020"/>
  <c r="L719" i="54020"/>
  <c r="L718" i="54020"/>
  <c r="L717" i="54020"/>
  <c r="L716" i="54020"/>
  <c r="L715" i="54020"/>
  <c r="L714" i="54020"/>
  <c r="L713" i="54020"/>
  <c r="L712" i="54020"/>
  <c r="L711" i="54020"/>
  <c r="L710" i="54020"/>
  <c r="L709" i="54020"/>
  <c r="L708" i="54020"/>
  <c r="L707" i="54020"/>
  <c r="L706" i="54020"/>
  <c r="L705" i="54020"/>
  <c r="L704" i="54020"/>
  <c r="L703" i="54020"/>
  <c r="L702" i="54020"/>
  <c r="L701" i="54020"/>
  <c r="L700" i="54020"/>
  <c r="L699" i="54020"/>
  <c r="L698" i="54020"/>
  <c r="L697" i="54020"/>
  <c r="L696" i="54020"/>
  <c r="L695" i="54020"/>
  <c r="L694" i="54020"/>
  <c r="L693" i="54020"/>
  <c r="J732" i="54020"/>
  <c r="J731" i="54020"/>
  <c r="J730" i="54020"/>
  <c r="J729" i="54020"/>
  <c r="J728" i="54020"/>
  <c r="J727" i="54020"/>
  <c r="J726" i="54020"/>
  <c r="J725" i="54020"/>
  <c r="J724" i="54020"/>
  <c r="J723" i="54020"/>
  <c r="J722" i="54020"/>
  <c r="J721" i="54020"/>
  <c r="J720" i="54020"/>
  <c r="J719" i="54020"/>
  <c r="J718" i="54020"/>
  <c r="J717" i="54020"/>
  <c r="J716" i="54020"/>
  <c r="J715" i="54020"/>
  <c r="J714" i="54020"/>
  <c r="J713" i="54020"/>
  <c r="J712" i="54020"/>
  <c r="J711" i="54020"/>
  <c r="J710" i="54020"/>
  <c r="J709" i="54020"/>
  <c r="J708" i="54020"/>
  <c r="J707" i="54020"/>
  <c r="J706" i="54020"/>
  <c r="J705" i="54020"/>
  <c r="J704" i="54020"/>
  <c r="J703" i="54020"/>
  <c r="J702" i="54020"/>
  <c r="J701" i="54020"/>
  <c r="J700" i="54020"/>
  <c r="J699" i="54020"/>
  <c r="J698" i="54020"/>
  <c r="J697" i="54020"/>
  <c r="J696" i="54020"/>
  <c r="J695" i="54020"/>
  <c r="J694" i="54020"/>
  <c r="J693" i="54020"/>
  <c r="H732" i="54020"/>
  <c r="H731" i="54020"/>
  <c r="H730" i="54020"/>
  <c r="H729" i="54020"/>
  <c r="H728" i="54020"/>
  <c r="H727" i="54020"/>
  <c r="H726" i="54020"/>
  <c r="H725" i="54020"/>
  <c r="H724" i="54020"/>
  <c r="H723" i="54020"/>
  <c r="H722" i="54020"/>
  <c r="H721" i="54020"/>
  <c r="H720" i="54020"/>
  <c r="H719" i="54020"/>
  <c r="H718" i="54020"/>
  <c r="H717" i="54020"/>
  <c r="H716" i="54020"/>
  <c r="H715" i="54020"/>
  <c r="H714" i="54020"/>
  <c r="H713" i="54020"/>
  <c r="H712" i="54020"/>
  <c r="H711" i="54020"/>
  <c r="H710" i="54020"/>
  <c r="H709" i="54020"/>
  <c r="H708" i="54020"/>
  <c r="H707" i="54020"/>
  <c r="H706" i="54020"/>
  <c r="H705" i="54020"/>
  <c r="H704" i="54020"/>
  <c r="H703" i="54020"/>
  <c r="H702" i="54020"/>
  <c r="H701" i="54020"/>
  <c r="H700" i="54020"/>
  <c r="H699" i="54020"/>
  <c r="H698" i="54020"/>
  <c r="H697" i="54020"/>
  <c r="H696" i="54020"/>
  <c r="H695" i="54020"/>
  <c r="H694" i="54020"/>
  <c r="H693" i="54020"/>
  <c r="F732" i="54020"/>
  <c r="F731" i="54020"/>
  <c r="F730" i="54020"/>
  <c r="F729" i="54020"/>
  <c r="F728" i="54020"/>
  <c r="F727" i="54020"/>
  <c r="F726" i="54020"/>
  <c r="F725" i="54020"/>
  <c r="F724" i="54020"/>
  <c r="F723" i="54020"/>
  <c r="F722" i="54020"/>
  <c r="F721" i="54020"/>
  <c r="F720" i="54020"/>
  <c r="F719" i="54020"/>
  <c r="F718" i="54020"/>
  <c r="F717" i="54020"/>
  <c r="F716" i="54020"/>
  <c r="F715" i="54020"/>
  <c r="F714" i="54020"/>
  <c r="F713" i="54020"/>
  <c r="F712" i="54020"/>
  <c r="F711" i="54020"/>
  <c r="F710" i="54020"/>
  <c r="F709" i="54020"/>
  <c r="F708" i="54020"/>
  <c r="F707" i="54020"/>
  <c r="F706" i="54020"/>
  <c r="F705" i="54020"/>
  <c r="F704" i="54020"/>
  <c r="F703" i="54020"/>
  <c r="F702" i="54020"/>
  <c r="F701" i="54020"/>
  <c r="F700" i="54020"/>
  <c r="F699" i="54020"/>
  <c r="F698" i="54020"/>
  <c r="F697" i="54020"/>
  <c r="F696" i="54020"/>
  <c r="F695" i="54020"/>
  <c r="F694" i="54020"/>
  <c r="F693" i="54020"/>
  <c r="P684" i="54020"/>
  <c r="P683" i="54020"/>
  <c r="P682" i="54020"/>
  <c r="P681" i="54020"/>
  <c r="P680" i="54020"/>
  <c r="P679" i="54020"/>
  <c r="P678" i="54020"/>
  <c r="P677" i="54020"/>
  <c r="P676" i="54020"/>
  <c r="P675" i="54020"/>
  <c r="P674" i="54020"/>
  <c r="P673" i="54020"/>
  <c r="P672" i="54020"/>
  <c r="P671" i="54020"/>
  <c r="P670" i="54020"/>
  <c r="P669" i="54020"/>
  <c r="P668" i="54020"/>
  <c r="P667" i="54020"/>
  <c r="P666" i="54020"/>
  <c r="P665" i="54020"/>
  <c r="P664" i="54020"/>
  <c r="P663" i="54020"/>
  <c r="P662" i="54020"/>
  <c r="P661" i="54020"/>
  <c r="P660" i="54020"/>
  <c r="P659" i="54020"/>
  <c r="N684" i="54020"/>
  <c r="N683" i="54020"/>
  <c r="N682" i="54020"/>
  <c r="N681" i="54020"/>
  <c r="N680" i="54020"/>
  <c r="N679" i="54020"/>
  <c r="N678" i="54020"/>
  <c r="N677" i="54020"/>
  <c r="N676" i="54020"/>
  <c r="N675" i="54020"/>
  <c r="N674" i="54020"/>
  <c r="N673" i="54020"/>
  <c r="N672" i="54020"/>
  <c r="N671" i="54020"/>
  <c r="N670" i="54020"/>
  <c r="N669" i="54020"/>
  <c r="N668" i="54020"/>
  <c r="N667" i="54020"/>
  <c r="N666" i="54020"/>
  <c r="N665" i="54020"/>
  <c r="N664" i="54020"/>
  <c r="N663" i="54020"/>
  <c r="N662" i="54020"/>
  <c r="N661" i="54020"/>
  <c r="N660" i="54020"/>
  <c r="N659" i="54020"/>
  <c r="L684" i="54020"/>
  <c r="L683" i="54020"/>
  <c r="L682" i="54020"/>
  <c r="L681" i="54020"/>
  <c r="L680" i="54020"/>
  <c r="L679" i="54020"/>
  <c r="L678" i="54020"/>
  <c r="L677" i="54020"/>
  <c r="L676" i="54020"/>
  <c r="L675" i="54020"/>
  <c r="L674" i="54020"/>
  <c r="L673" i="54020"/>
  <c r="L672" i="54020"/>
  <c r="L671" i="54020"/>
  <c r="L670" i="54020"/>
  <c r="L669" i="54020"/>
  <c r="L668" i="54020"/>
  <c r="L667" i="54020"/>
  <c r="L666" i="54020"/>
  <c r="L665" i="54020"/>
  <c r="L664" i="54020"/>
  <c r="L663" i="54020"/>
  <c r="L662" i="54020"/>
  <c r="L661" i="54020"/>
  <c r="L660" i="54020"/>
  <c r="L659" i="54020"/>
  <c r="J684" i="54020"/>
  <c r="J683" i="54020"/>
  <c r="J682" i="54020"/>
  <c r="J681" i="54020"/>
  <c r="J680" i="54020"/>
  <c r="J679" i="54020"/>
  <c r="J678" i="54020"/>
  <c r="J677" i="54020"/>
  <c r="J676" i="54020"/>
  <c r="J675" i="54020"/>
  <c r="J674" i="54020"/>
  <c r="J673" i="54020"/>
  <c r="J672" i="54020"/>
  <c r="J671" i="54020"/>
  <c r="J670" i="54020"/>
  <c r="J669" i="54020"/>
  <c r="J668" i="54020"/>
  <c r="J667" i="54020"/>
  <c r="J666" i="54020"/>
  <c r="J665" i="54020"/>
  <c r="J664" i="54020"/>
  <c r="J663" i="54020"/>
  <c r="J662" i="54020"/>
  <c r="J661" i="54020"/>
  <c r="J660" i="54020"/>
  <c r="J659" i="54020"/>
  <c r="H684" i="54020"/>
  <c r="H683" i="54020"/>
  <c r="H682" i="54020"/>
  <c r="H681" i="54020"/>
  <c r="H680" i="54020"/>
  <c r="H679" i="54020"/>
  <c r="H678" i="54020"/>
  <c r="H677" i="54020"/>
  <c r="H676" i="54020"/>
  <c r="H675" i="54020"/>
  <c r="H674" i="54020"/>
  <c r="H673" i="54020"/>
  <c r="H672" i="54020"/>
  <c r="H671" i="54020"/>
  <c r="H670" i="54020"/>
  <c r="H669" i="54020"/>
  <c r="H668" i="54020"/>
  <c r="H667" i="54020"/>
  <c r="H666" i="54020"/>
  <c r="H665" i="54020"/>
  <c r="H664" i="54020"/>
  <c r="H663" i="54020"/>
  <c r="H662" i="54020"/>
  <c r="H661" i="54020"/>
  <c r="H660" i="54020"/>
  <c r="H659" i="54020"/>
  <c r="H648" i="54020" l="1"/>
  <c r="H647" i="54020"/>
  <c r="H645" i="54020"/>
  <c r="H646" i="54020"/>
  <c r="F648" i="54020"/>
  <c r="F647" i="54020"/>
  <c r="F646" i="54020"/>
  <c r="F645" i="54020"/>
  <c r="T636" i="54020"/>
  <c r="T635" i="54020"/>
  <c r="T634" i="54020"/>
  <c r="T633" i="54020"/>
  <c r="T632" i="54020"/>
  <c r="T631" i="54020"/>
  <c r="T630" i="54020"/>
  <c r="T629" i="54020"/>
  <c r="T628" i="54020"/>
  <c r="T627" i="54020"/>
  <c r="T626" i="54020"/>
  <c r="R636" i="54020"/>
  <c r="R635" i="54020"/>
  <c r="R634" i="54020"/>
  <c r="R633" i="54020"/>
  <c r="R632" i="54020"/>
  <c r="R631" i="54020"/>
  <c r="R630" i="54020"/>
  <c r="R629" i="54020"/>
  <c r="R628" i="54020"/>
  <c r="R627" i="54020"/>
  <c r="R626" i="54020"/>
  <c r="P636" i="54020"/>
  <c r="P635" i="54020"/>
  <c r="P634" i="54020"/>
  <c r="P633" i="54020"/>
  <c r="P632" i="54020"/>
  <c r="P631" i="54020"/>
  <c r="P630" i="54020"/>
  <c r="P629" i="54020"/>
  <c r="P628" i="54020"/>
  <c r="P627" i="54020"/>
  <c r="P626" i="54020"/>
  <c r="N636" i="54020"/>
  <c r="N635" i="54020"/>
  <c r="N634" i="54020"/>
  <c r="N633" i="54020"/>
  <c r="N632" i="54020"/>
  <c r="N631" i="54020"/>
  <c r="N630" i="54020"/>
  <c r="N629" i="54020"/>
  <c r="N628" i="54020"/>
  <c r="N627" i="54020"/>
  <c r="N626" i="54020"/>
  <c r="L636" i="54020"/>
  <c r="L635" i="54020"/>
  <c r="L634" i="54020"/>
  <c r="L633" i="54020"/>
  <c r="L632" i="54020"/>
  <c r="L631" i="54020"/>
  <c r="L630" i="54020"/>
  <c r="L629" i="54020"/>
  <c r="L628" i="54020"/>
  <c r="L627" i="54020"/>
  <c r="L626" i="54020"/>
  <c r="J636" i="54020"/>
  <c r="J635" i="54020"/>
  <c r="J634" i="54020"/>
  <c r="J633" i="54020"/>
  <c r="J632" i="54020"/>
  <c r="J631" i="54020"/>
  <c r="J630" i="54020"/>
  <c r="J629" i="54020"/>
  <c r="J628" i="54020"/>
  <c r="J627" i="54020"/>
  <c r="J626" i="54020"/>
  <c r="H636" i="54020"/>
  <c r="H635" i="54020"/>
  <c r="H634" i="54020"/>
  <c r="H633" i="54020"/>
  <c r="H632" i="54020"/>
  <c r="H631" i="54020"/>
  <c r="H630" i="54020"/>
  <c r="H629" i="54020"/>
  <c r="H628" i="54020"/>
  <c r="H627" i="54020"/>
  <c r="H626" i="54020"/>
  <c r="F636" i="54020"/>
  <c r="F635" i="54020"/>
  <c r="F634" i="54020"/>
  <c r="F633" i="54020"/>
  <c r="F632" i="54020"/>
  <c r="F631" i="54020"/>
  <c r="F630" i="54020"/>
  <c r="F629" i="54020"/>
  <c r="F628" i="54020"/>
  <c r="F627" i="54020"/>
  <c r="F626" i="54020"/>
  <c r="H614" i="54020"/>
  <c r="H613" i="54020"/>
  <c r="F614" i="54020"/>
  <c r="F613" i="54020"/>
  <c r="J603" i="54020"/>
  <c r="J604" i="54020"/>
  <c r="J602" i="54020"/>
  <c r="H604" i="54020"/>
  <c r="H602" i="54020"/>
  <c r="F604" i="54020"/>
  <c r="F602" i="54020"/>
  <c r="L593" i="54020"/>
  <c r="L592" i="54020"/>
  <c r="L591" i="54020"/>
  <c r="L590" i="54020"/>
  <c r="L589" i="54020"/>
  <c r="L588" i="54020"/>
  <c r="L587" i="54020"/>
  <c r="L586" i="54020"/>
  <c r="L585" i="54020"/>
  <c r="L584" i="54020"/>
  <c r="L583" i="54020"/>
  <c r="L582" i="54020"/>
  <c r="L581" i="54020"/>
  <c r="L580" i="54020"/>
  <c r="L579" i="54020"/>
  <c r="L578" i="54020"/>
  <c r="L577" i="54020"/>
  <c r="L576" i="54020"/>
  <c r="L575" i="54020"/>
  <c r="L574" i="54020"/>
  <c r="L573" i="54020"/>
  <c r="L572" i="54020"/>
  <c r="L571" i="54020"/>
  <c r="J593" i="54020"/>
  <c r="J592" i="54020"/>
  <c r="J591" i="54020"/>
  <c r="J590" i="54020"/>
  <c r="J589" i="54020"/>
  <c r="J588" i="54020"/>
  <c r="J587" i="54020"/>
  <c r="J586" i="54020"/>
  <c r="J585" i="54020"/>
  <c r="J584" i="54020"/>
  <c r="J583" i="54020"/>
  <c r="J582" i="54020"/>
  <c r="J581" i="54020"/>
  <c r="J580" i="54020"/>
  <c r="J579" i="54020"/>
  <c r="J578" i="54020"/>
  <c r="J577" i="54020"/>
  <c r="J576" i="54020"/>
  <c r="J575" i="54020"/>
  <c r="J574" i="54020"/>
  <c r="J573" i="54020"/>
  <c r="J572" i="54020"/>
  <c r="J571" i="54020"/>
  <c r="H593" i="54020"/>
  <c r="H592" i="54020"/>
  <c r="H591" i="54020"/>
  <c r="H590" i="54020"/>
  <c r="H589" i="54020"/>
  <c r="H588" i="54020"/>
  <c r="H587" i="54020"/>
  <c r="H586" i="54020"/>
  <c r="H585" i="54020"/>
  <c r="H584" i="54020"/>
  <c r="H583" i="54020"/>
  <c r="H582" i="54020"/>
  <c r="H581" i="54020"/>
  <c r="H580" i="54020"/>
  <c r="H579" i="54020"/>
  <c r="H578" i="54020"/>
  <c r="H577" i="54020"/>
  <c r="H576" i="54020"/>
  <c r="H575" i="54020"/>
  <c r="H574" i="54020"/>
  <c r="H573" i="54020"/>
  <c r="H572" i="54020"/>
  <c r="H571" i="54020"/>
  <c r="F593" i="54020"/>
  <c r="F592" i="54020"/>
  <c r="F591" i="54020"/>
  <c r="F590" i="54020"/>
  <c r="F589" i="54020"/>
  <c r="F588" i="54020"/>
  <c r="F587" i="54020"/>
  <c r="F586" i="54020"/>
  <c r="F585" i="54020"/>
  <c r="F584" i="54020"/>
  <c r="F583" i="54020"/>
  <c r="F582" i="54020"/>
  <c r="F581" i="54020"/>
  <c r="F580" i="54020"/>
  <c r="F579" i="54020"/>
  <c r="F578" i="54020"/>
  <c r="F577" i="54020"/>
  <c r="F576" i="54020"/>
  <c r="F575" i="54020"/>
  <c r="F574" i="54020"/>
  <c r="F573" i="54020"/>
  <c r="F572" i="54020"/>
  <c r="F571" i="54020"/>
  <c r="X559" i="54020"/>
  <c r="X558" i="54020"/>
  <c r="X557" i="54020"/>
  <c r="X556" i="54020"/>
  <c r="X555" i="54020"/>
  <c r="X554" i="54020"/>
  <c r="X553" i="54020"/>
  <c r="X552" i="54020"/>
  <c r="X551" i="54020"/>
  <c r="X550" i="54020"/>
  <c r="X549" i="54020"/>
  <c r="X548" i="54020"/>
  <c r="X547" i="54020"/>
  <c r="X546" i="54020"/>
  <c r="X545" i="54020"/>
  <c r="X544" i="54020"/>
  <c r="X543" i="54020"/>
  <c r="X542" i="54020"/>
  <c r="X541" i="54020"/>
  <c r="X540" i="54020"/>
  <c r="X539" i="54020"/>
  <c r="X538" i="54020"/>
  <c r="X537" i="54020"/>
  <c r="X536" i="54020"/>
  <c r="X535" i="54020"/>
  <c r="V559" i="54020"/>
  <c r="V558" i="54020"/>
  <c r="V557" i="54020"/>
  <c r="V556" i="54020"/>
  <c r="V555" i="54020"/>
  <c r="V554" i="54020"/>
  <c r="V553" i="54020"/>
  <c r="V552" i="54020"/>
  <c r="V551" i="54020"/>
  <c r="V550" i="54020"/>
  <c r="V549" i="54020"/>
  <c r="V548" i="54020"/>
  <c r="V547" i="54020"/>
  <c r="V546" i="54020"/>
  <c r="V545" i="54020"/>
  <c r="V544" i="54020"/>
  <c r="V543" i="54020"/>
  <c r="V542" i="54020"/>
  <c r="V541" i="54020"/>
  <c r="V540" i="54020"/>
  <c r="V539" i="54020"/>
  <c r="V538" i="54020"/>
  <c r="V537" i="54020"/>
  <c r="V536" i="54020"/>
  <c r="V535" i="54020"/>
  <c r="T559" i="54020"/>
  <c r="T558" i="54020"/>
  <c r="T557" i="54020"/>
  <c r="T556" i="54020"/>
  <c r="T555" i="54020"/>
  <c r="T554" i="54020"/>
  <c r="T553" i="54020"/>
  <c r="T552" i="54020"/>
  <c r="T551" i="54020"/>
  <c r="T550" i="54020"/>
  <c r="T549" i="54020"/>
  <c r="T548" i="54020"/>
  <c r="T547" i="54020"/>
  <c r="T546" i="54020"/>
  <c r="T545" i="54020"/>
  <c r="T544" i="54020"/>
  <c r="T543" i="54020"/>
  <c r="T542" i="54020"/>
  <c r="T541" i="54020"/>
  <c r="T540" i="54020"/>
  <c r="T539" i="54020"/>
  <c r="T538" i="54020"/>
  <c r="T537" i="54020"/>
  <c r="T536" i="54020"/>
  <c r="T535" i="54020"/>
  <c r="R559" i="54020"/>
  <c r="R558" i="54020"/>
  <c r="R557" i="54020"/>
  <c r="R556" i="54020"/>
  <c r="R555" i="54020"/>
  <c r="R554" i="54020"/>
  <c r="R553" i="54020"/>
  <c r="R552" i="54020"/>
  <c r="R551" i="54020"/>
  <c r="R550" i="54020"/>
  <c r="R549" i="54020"/>
  <c r="R548" i="54020"/>
  <c r="R547" i="54020"/>
  <c r="R546" i="54020"/>
  <c r="R545" i="54020"/>
  <c r="R544" i="54020"/>
  <c r="R543" i="54020"/>
  <c r="R542" i="54020"/>
  <c r="R541" i="54020"/>
  <c r="R540" i="54020"/>
  <c r="R539" i="54020"/>
  <c r="R538" i="54020"/>
  <c r="R537" i="54020"/>
  <c r="R536" i="54020"/>
  <c r="R535" i="54020"/>
  <c r="P559" i="54020"/>
  <c r="P558" i="54020"/>
  <c r="P557" i="54020"/>
  <c r="P556" i="54020"/>
  <c r="P555" i="54020"/>
  <c r="P554" i="54020"/>
  <c r="P553" i="54020"/>
  <c r="P552" i="54020"/>
  <c r="P551" i="54020"/>
  <c r="P550" i="54020"/>
  <c r="P549" i="54020"/>
  <c r="P548" i="54020"/>
  <c r="P547" i="54020"/>
  <c r="P546" i="54020"/>
  <c r="P545" i="54020"/>
  <c r="P544" i="54020"/>
  <c r="P543" i="54020"/>
  <c r="P542" i="54020"/>
  <c r="P541" i="54020"/>
  <c r="P540" i="54020"/>
  <c r="P539" i="54020"/>
  <c r="P538" i="54020"/>
  <c r="P537" i="54020"/>
  <c r="P536" i="54020"/>
  <c r="P535" i="54020"/>
  <c r="N559" i="54020"/>
  <c r="N558" i="54020"/>
  <c r="N557" i="54020"/>
  <c r="N556" i="54020"/>
  <c r="N555" i="54020"/>
  <c r="N554" i="54020"/>
  <c r="N553" i="54020"/>
  <c r="N552" i="54020"/>
  <c r="N551" i="54020"/>
  <c r="N550" i="54020"/>
  <c r="N549" i="54020"/>
  <c r="N548" i="54020"/>
  <c r="N547" i="54020"/>
  <c r="N546" i="54020"/>
  <c r="N545" i="54020"/>
  <c r="N544" i="54020"/>
  <c r="N543" i="54020"/>
  <c r="N542" i="54020"/>
  <c r="N541" i="54020"/>
  <c r="N540" i="54020"/>
  <c r="N539" i="54020"/>
  <c r="N538" i="54020"/>
  <c r="N537" i="54020"/>
  <c r="N536" i="54020"/>
  <c r="N535" i="54020"/>
  <c r="L559" i="54020"/>
  <c r="L558" i="54020"/>
  <c r="L557" i="54020"/>
  <c r="L556" i="54020"/>
  <c r="L555" i="54020"/>
  <c r="L554" i="54020"/>
  <c r="L553" i="54020"/>
  <c r="L552" i="54020"/>
  <c r="L551" i="54020"/>
  <c r="L550" i="54020"/>
  <c r="L549" i="54020"/>
  <c r="L548" i="54020"/>
  <c r="L547" i="54020"/>
  <c r="L546" i="54020"/>
  <c r="L545" i="54020"/>
  <c r="L544" i="54020"/>
  <c r="L543" i="54020"/>
  <c r="L542" i="54020"/>
  <c r="L541" i="54020"/>
  <c r="L540" i="54020"/>
  <c r="L539" i="54020"/>
  <c r="L538" i="54020"/>
  <c r="L537" i="54020"/>
  <c r="L536" i="54020"/>
  <c r="L535" i="54020"/>
  <c r="J559" i="54020"/>
  <c r="J558" i="54020"/>
  <c r="J557" i="54020"/>
  <c r="J556" i="54020"/>
  <c r="J555" i="54020"/>
  <c r="J554" i="54020"/>
  <c r="J553" i="54020"/>
  <c r="J552" i="54020"/>
  <c r="J551" i="54020"/>
  <c r="J550" i="54020"/>
  <c r="J549" i="54020"/>
  <c r="J548" i="54020"/>
  <c r="J547" i="54020"/>
  <c r="J546" i="54020"/>
  <c r="J545" i="54020"/>
  <c r="J544" i="54020"/>
  <c r="J543" i="54020"/>
  <c r="J542" i="54020"/>
  <c r="J541" i="54020"/>
  <c r="J540" i="54020"/>
  <c r="J539" i="54020"/>
  <c r="J538" i="54020"/>
  <c r="J537" i="54020"/>
  <c r="J536" i="54020"/>
  <c r="J535" i="54020"/>
  <c r="H559" i="54020"/>
  <c r="H558" i="54020"/>
  <c r="H557" i="54020"/>
  <c r="H556" i="54020"/>
  <c r="H555" i="54020"/>
  <c r="H554" i="54020"/>
  <c r="H553" i="54020"/>
  <c r="H552" i="54020"/>
  <c r="H551" i="54020"/>
  <c r="H550" i="54020"/>
  <c r="H549" i="54020"/>
  <c r="H548" i="54020"/>
  <c r="H547" i="54020"/>
  <c r="H546" i="54020"/>
  <c r="H545" i="54020"/>
  <c r="H544" i="54020"/>
  <c r="H543" i="54020"/>
  <c r="H542" i="54020"/>
  <c r="H541" i="54020"/>
  <c r="H540" i="54020"/>
  <c r="H539" i="54020"/>
  <c r="H538" i="54020"/>
  <c r="H537" i="54020"/>
  <c r="H536" i="54020"/>
  <c r="H535" i="54020"/>
  <c r="V524" i="54020"/>
  <c r="V523" i="54020"/>
  <c r="V522" i="54020"/>
  <c r="V521" i="54020"/>
  <c r="V520" i="54020"/>
  <c r="V519" i="54020"/>
  <c r="V518" i="54020"/>
  <c r="V517" i="54020"/>
  <c r="V516" i="54020"/>
  <c r="V515" i="54020"/>
  <c r="V514" i="54020"/>
  <c r="V513" i="54020"/>
  <c r="V512" i="54020"/>
  <c r="V511" i="54020"/>
  <c r="V510" i="54020"/>
  <c r="V509" i="54020"/>
  <c r="V508" i="54020"/>
  <c r="V507" i="54020"/>
  <c r="V506" i="54020"/>
  <c r="V505" i="54020"/>
  <c r="V504" i="54020"/>
  <c r="V503" i="54020"/>
  <c r="V502" i="54020"/>
  <c r="V501" i="54020"/>
  <c r="V500" i="54020"/>
  <c r="V499" i="54020"/>
  <c r="V498" i="54020"/>
  <c r="V497" i="54020"/>
  <c r="V496" i="54020"/>
  <c r="V495" i="54020"/>
  <c r="V494" i="54020"/>
  <c r="V493" i="54020"/>
  <c r="V492" i="54020"/>
  <c r="V491" i="54020"/>
  <c r="V490" i="54020"/>
  <c r="T524" i="54020"/>
  <c r="T523" i="54020"/>
  <c r="T522" i="54020"/>
  <c r="T521" i="54020"/>
  <c r="T520" i="54020"/>
  <c r="T519" i="54020"/>
  <c r="T518" i="54020"/>
  <c r="T517" i="54020"/>
  <c r="T516" i="54020"/>
  <c r="T515" i="54020"/>
  <c r="T514" i="54020"/>
  <c r="T513" i="54020"/>
  <c r="T512" i="54020"/>
  <c r="T511" i="54020"/>
  <c r="T510" i="54020"/>
  <c r="T509" i="54020"/>
  <c r="T508" i="54020"/>
  <c r="T507" i="54020"/>
  <c r="T506" i="54020"/>
  <c r="T505" i="54020"/>
  <c r="T504" i="54020"/>
  <c r="T503" i="54020"/>
  <c r="T502" i="54020"/>
  <c r="T501" i="54020"/>
  <c r="T500" i="54020"/>
  <c r="T499" i="54020"/>
  <c r="T498" i="54020"/>
  <c r="T497" i="54020"/>
  <c r="T496" i="54020"/>
  <c r="T495" i="54020"/>
  <c r="T494" i="54020"/>
  <c r="T493" i="54020"/>
  <c r="T492" i="54020"/>
  <c r="T491" i="54020"/>
  <c r="T490" i="54020"/>
  <c r="R524" i="54020"/>
  <c r="R523" i="54020"/>
  <c r="R522" i="54020"/>
  <c r="R521" i="54020"/>
  <c r="R520" i="54020"/>
  <c r="R519" i="54020"/>
  <c r="R518" i="54020"/>
  <c r="R517" i="54020"/>
  <c r="R516" i="54020"/>
  <c r="R515" i="54020"/>
  <c r="R514" i="54020"/>
  <c r="R513" i="54020"/>
  <c r="R512" i="54020"/>
  <c r="R511" i="54020"/>
  <c r="R510" i="54020"/>
  <c r="R509" i="54020"/>
  <c r="R508" i="54020"/>
  <c r="R507" i="54020"/>
  <c r="R506" i="54020"/>
  <c r="R505" i="54020"/>
  <c r="R504" i="54020"/>
  <c r="R503" i="54020"/>
  <c r="R502" i="54020"/>
  <c r="R501" i="54020"/>
  <c r="R500" i="54020"/>
  <c r="R499" i="54020"/>
  <c r="R498" i="54020"/>
  <c r="R497" i="54020"/>
  <c r="R496" i="54020"/>
  <c r="R495" i="54020"/>
  <c r="R494" i="54020"/>
  <c r="R493" i="54020"/>
  <c r="R492" i="54020"/>
  <c r="R491" i="54020"/>
  <c r="R490" i="54020"/>
  <c r="P524" i="54020"/>
  <c r="P523" i="54020"/>
  <c r="P522" i="54020"/>
  <c r="P521" i="54020"/>
  <c r="P520" i="54020"/>
  <c r="P519" i="54020"/>
  <c r="P518" i="54020"/>
  <c r="P517" i="54020"/>
  <c r="P516" i="54020"/>
  <c r="P515" i="54020"/>
  <c r="P514" i="54020"/>
  <c r="P513" i="54020"/>
  <c r="P512" i="54020"/>
  <c r="P511" i="54020"/>
  <c r="P510" i="54020"/>
  <c r="P509" i="54020"/>
  <c r="P508" i="54020"/>
  <c r="P507" i="54020"/>
  <c r="P506" i="54020"/>
  <c r="P505" i="54020"/>
  <c r="P504" i="54020"/>
  <c r="P503" i="54020"/>
  <c r="P502" i="54020"/>
  <c r="P501" i="54020"/>
  <c r="P500" i="54020"/>
  <c r="P499" i="54020"/>
  <c r="P498" i="54020"/>
  <c r="P497" i="54020"/>
  <c r="P496" i="54020"/>
  <c r="P495" i="54020"/>
  <c r="P494" i="54020"/>
  <c r="P493" i="54020"/>
  <c r="P492" i="54020"/>
  <c r="P491" i="54020"/>
  <c r="P490" i="54020"/>
  <c r="N524" i="54020"/>
  <c r="N523" i="54020"/>
  <c r="N522" i="54020"/>
  <c r="N521" i="54020"/>
  <c r="N520" i="54020"/>
  <c r="N519" i="54020"/>
  <c r="N518" i="54020"/>
  <c r="N517" i="54020"/>
  <c r="N516" i="54020"/>
  <c r="N515" i="54020"/>
  <c r="N514" i="54020"/>
  <c r="N513" i="54020"/>
  <c r="N512" i="54020"/>
  <c r="N511" i="54020"/>
  <c r="N510" i="54020"/>
  <c r="N509" i="54020"/>
  <c r="N508" i="54020"/>
  <c r="N507" i="54020"/>
  <c r="N506" i="54020"/>
  <c r="N505" i="54020"/>
  <c r="N504" i="54020"/>
  <c r="N503" i="54020"/>
  <c r="N502" i="54020"/>
  <c r="N501" i="54020"/>
  <c r="N500" i="54020"/>
  <c r="N499" i="54020"/>
  <c r="N498" i="54020"/>
  <c r="N497" i="54020"/>
  <c r="N496" i="54020"/>
  <c r="N495" i="54020"/>
  <c r="N494" i="54020"/>
  <c r="N493" i="54020"/>
  <c r="N492" i="54020"/>
  <c r="N491" i="54020"/>
  <c r="N490" i="54020"/>
  <c r="L504" i="54020"/>
  <c r="L503" i="54020"/>
  <c r="L502" i="54020"/>
  <c r="L524" i="54020"/>
  <c r="L523" i="54020"/>
  <c r="L522" i="54020"/>
  <c r="L521" i="54020"/>
  <c r="L520" i="54020"/>
  <c r="L519" i="54020"/>
  <c r="L518" i="54020"/>
  <c r="L517" i="54020"/>
  <c r="L516" i="54020"/>
  <c r="L515" i="54020"/>
  <c r="L514" i="54020"/>
  <c r="L513" i="54020"/>
  <c r="L512" i="54020"/>
  <c r="L511" i="54020"/>
  <c r="L510" i="54020"/>
  <c r="L509" i="54020"/>
  <c r="L508" i="54020"/>
  <c r="L507" i="54020"/>
  <c r="L506" i="54020"/>
  <c r="L505" i="54020"/>
  <c r="L501" i="54020"/>
  <c r="L500" i="54020"/>
  <c r="L499" i="54020"/>
  <c r="L498" i="54020"/>
  <c r="L497" i="54020"/>
  <c r="L496" i="54020"/>
  <c r="L495" i="54020"/>
  <c r="L494" i="54020"/>
  <c r="L493" i="54020"/>
  <c r="L492" i="54020"/>
  <c r="L491" i="54020"/>
  <c r="L490" i="54020"/>
  <c r="J504" i="54020"/>
  <c r="J503" i="54020"/>
  <c r="J524" i="54020"/>
  <c r="J523" i="54020"/>
  <c r="J522" i="54020"/>
  <c r="J521" i="54020"/>
  <c r="J520" i="54020"/>
  <c r="J519" i="54020"/>
  <c r="J518" i="54020"/>
  <c r="J517" i="54020"/>
  <c r="J516" i="54020"/>
  <c r="J515" i="54020"/>
  <c r="J514" i="54020"/>
  <c r="J513" i="54020"/>
  <c r="J512" i="54020"/>
  <c r="J511" i="54020"/>
  <c r="J510" i="54020"/>
  <c r="J509" i="54020"/>
  <c r="J508" i="54020"/>
  <c r="J507" i="54020"/>
  <c r="J506" i="54020"/>
  <c r="J505" i="54020"/>
  <c r="J502" i="54020"/>
  <c r="J501" i="54020"/>
  <c r="J500" i="54020"/>
  <c r="J499" i="54020"/>
  <c r="J498" i="54020"/>
  <c r="J497" i="54020"/>
  <c r="J496" i="54020"/>
  <c r="J495" i="54020"/>
  <c r="J494" i="54020"/>
  <c r="J493" i="54020"/>
  <c r="J492" i="54020"/>
  <c r="J491" i="54020"/>
  <c r="J490" i="54020"/>
  <c r="H524" i="54020"/>
  <c r="H523" i="54020"/>
  <c r="H522" i="54020"/>
  <c r="H521" i="54020"/>
  <c r="H520" i="54020"/>
  <c r="H519" i="54020"/>
  <c r="H518" i="54020"/>
  <c r="H517" i="54020"/>
  <c r="H516" i="54020"/>
  <c r="H515" i="54020"/>
  <c r="H514" i="54020"/>
  <c r="H513" i="54020"/>
  <c r="H512" i="54020"/>
  <c r="H511" i="54020"/>
  <c r="H510" i="54020"/>
  <c r="H509" i="54020"/>
  <c r="H508" i="54020"/>
  <c r="H507" i="54020"/>
  <c r="H506" i="54020"/>
  <c r="H505" i="54020"/>
  <c r="H504" i="54020"/>
  <c r="H503" i="54020"/>
  <c r="H502" i="54020"/>
  <c r="H501" i="54020"/>
  <c r="H500" i="54020"/>
  <c r="H499" i="54020"/>
  <c r="H498" i="54020"/>
  <c r="H497" i="54020"/>
  <c r="H496" i="54020"/>
  <c r="H495" i="54020"/>
  <c r="H494" i="54020"/>
  <c r="H493" i="54020"/>
  <c r="H492" i="54020"/>
  <c r="H491" i="54020"/>
  <c r="H490" i="54020"/>
  <c r="X479" i="54020"/>
  <c r="X478" i="54020"/>
  <c r="X477" i="54020"/>
  <c r="X476" i="54020"/>
  <c r="X475" i="54020"/>
  <c r="X474" i="54020"/>
  <c r="X473" i="54020"/>
  <c r="X472" i="54020"/>
  <c r="X471" i="54020"/>
  <c r="X470" i="54020"/>
  <c r="X469" i="54020"/>
  <c r="X468" i="54020"/>
  <c r="X467" i="54020"/>
  <c r="X466" i="54020"/>
  <c r="X465" i="54020"/>
  <c r="X464" i="54020"/>
  <c r="X463" i="54020"/>
  <c r="X462" i="54020"/>
  <c r="X461" i="54020"/>
  <c r="X460" i="54020"/>
  <c r="X459" i="54020"/>
  <c r="X458" i="54020"/>
  <c r="X457" i="54020"/>
  <c r="X456" i="54020"/>
  <c r="X455" i="54020"/>
  <c r="X454" i="54020"/>
  <c r="X453" i="54020"/>
  <c r="X452" i="54020"/>
  <c r="X451" i="54020"/>
  <c r="X450" i="54020"/>
  <c r="X449" i="54020"/>
  <c r="X448" i="54020"/>
  <c r="X447" i="54020"/>
  <c r="X446" i="54020"/>
  <c r="X445" i="54020"/>
  <c r="X444" i="54020"/>
  <c r="X443" i="54020"/>
  <c r="X442" i="54020"/>
  <c r="X441" i="54020"/>
  <c r="X440" i="54020"/>
  <c r="V479" i="54020"/>
  <c r="V478" i="54020"/>
  <c r="V477" i="54020"/>
  <c r="V476" i="54020"/>
  <c r="V475" i="54020"/>
  <c r="V474" i="54020"/>
  <c r="V473" i="54020"/>
  <c r="V472" i="54020"/>
  <c r="V471" i="54020"/>
  <c r="V470" i="54020"/>
  <c r="V469" i="54020"/>
  <c r="V468" i="54020"/>
  <c r="V467" i="54020"/>
  <c r="V466" i="54020"/>
  <c r="V465" i="54020"/>
  <c r="V464" i="54020"/>
  <c r="V463" i="54020"/>
  <c r="V462" i="54020"/>
  <c r="V461" i="54020"/>
  <c r="V460" i="54020"/>
  <c r="V459" i="54020"/>
  <c r="V458" i="54020"/>
  <c r="V457" i="54020"/>
  <c r="V456" i="54020"/>
  <c r="V455" i="54020"/>
  <c r="V454" i="54020"/>
  <c r="V453" i="54020"/>
  <c r="V452" i="54020"/>
  <c r="V451" i="54020"/>
  <c r="V450" i="54020"/>
  <c r="V449" i="54020"/>
  <c r="V448" i="54020"/>
  <c r="V447" i="54020"/>
  <c r="V446" i="54020"/>
  <c r="V445" i="54020"/>
  <c r="V444" i="54020"/>
  <c r="V443" i="54020"/>
  <c r="V442" i="54020"/>
  <c r="V441" i="54020"/>
  <c r="V440" i="54020"/>
  <c r="T479" i="54020"/>
  <c r="T478" i="54020"/>
  <c r="T477" i="54020"/>
  <c r="T476" i="54020"/>
  <c r="T475" i="54020"/>
  <c r="T474" i="54020"/>
  <c r="T473" i="54020"/>
  <c r="T472" i="54020"/>
  <c r="T471" i="54020"/>
  <c r="T470" i="54020"/>
  <c r="T469" i="54020"/>
  <c r="T468" i="54020"/>
  <c r="T467" i="54020"/>
  <c r="T466" i="54020"/>
  <c r="T465" i="54020"/>
  <c r="T464" i="54020"/>
  <c r="T463" i="54020"/>
  <c r="T462" i="54020"/>
  <c r="T461" i="54020"/>
  <c r="T460" i="54020"/>
  <c r="T459" i="54020"/>
  <c r="T458" i="54020"/>
  <c r="T457" i="54020"/>
  <c r="T456" i="54020"/>
  <c r="T455" i="54020"/>
  <c r="T454" i="54020"/>
  <c r="T453" i="54020"/>
  <c r="T452" i="54020"/>
  <c r="T451" i="54020"/>
  <c r="T450" i="54020"/>
  <c r="T449" i="54020"/>
  <c r="T448" i="54020"/>
  <c r="T447" i="54020"/>
  <c r="T446" i="54020"/>
  <c r="T445" i="54020"/>
  <c r="T444" i="54020"/>
  <c r="T443" i="54020"/>
  <c r="T442" i="54020"/>
  <c r="T441" i="54020"/>
  <c r="T440" i="54020"/>
  <c r="R479" i="54020"/>
  <c r="R478" i="54020"/>
  <c r="R477" i="54020"/>
  <c r="R476" i="54020"/>
  <c r="R475" i="54020"/>
  <c r="R474" i="54020"/>
  <c r="R473" i="54020"/>
  <c r="R472" i="54020"/>
  <c r="R471" i="54020"/>
  <c r="R470" i="54020"/>
  <c r="R469" i="54020"/>
  <c r="R468" i="54020"/>
  <c r="R467" i="54020"/>
  <c r="R466" i="54020"/>
  <c r="R465" i="54020"/>
  <c r="R464" i="54020"/>
  <c r="R463" i="54020"/>
  <c r="R462" i="54020"/>
  <c r="R461" i="54020"/>
  <c r="R460" i="54020"/>
  <c r="R459" i="54020"/>
  <c r="R458" i="54020"/>
  <c r="R457" i="54020"/>
  <c r="R456" i="54020"/>
  <c r="R455" i="54020"/>
  <c r="R454" i="54020"/>
  <c r="R453" i="54020"/>
  <c r="R452" i="54020"/>
  <c r="R451" i="54020"/>
  <c r="R450" i="54020"/>
  <c r="R449" i="54020"/>
  <c r="R448" i="54020"/>
  <c r="R447" i="54020"/>
  <c r="R446" i="54020"/>
  <c r="R445" i="54020"/>
  <c r="R444" i="54020"/>
  <c r="R443" i="54020"/>
  <c r="R442" i="54020"/>
  <c r="R441" i="54020"/>
  <c r="R440" i="54020"/>
  <c r="P479" i="54020"/>
  <c r="P478" i="54020"/>
  <c r="P477" i="54020"/>
  <c r="P476" i="54020"/>
  <c r="P475" i="54020"/>
  <c r="P474" i="54020"/>
  <c r="P473" i="54020"/>
  <c r="P472" i="54020"/>
  <c r="P471" i="54020"/>
  <c r="P470" i="54020"/>
  <c r="P469" i="54020"/>
  <c r="P468" i="54020"/>
  <c r="P467" i="54020"/>
  <c r="P466" i="54020"/>
  <c r="P465" i="54020"/>
  <c r="P464" i="54020"/>
  <c r="P463" i="54020"/>
  <c r="P462" i="54020"/>
  <c r="P461" i="54020"/>
  <c r="P460" i="54020"/>
  <c r="P459" i="54020"/>
  <c r="P458" i="54020"/>
  <c r="P457" i="54020"/>
  <c r="P456" i="54020"/>
  <c r="P455" i="54020"/>
  <c r="P454" i="54020"/>
  <c r="P453" i="54020"/>
  <c r="P452" i="54020"/>
  <c r="P451" i="54020"/>
  <c r="P450" i="54020"/>
  <c r="P449" i="54020"/>
  <c r="P448" i="54020"/>
  <c r="P447" i="54020"/>
  <c r="P446" i="54020"/>
  <c r="P445" i="54020"/>
  <c r="P444" i="54020"/>
  <c r="P443" i="54020"/>
  <c r="P442" i="54020"/>
  <c r="P441" i="54020"/>
  <c r="P440" i="54020"/>
  <c r="N479" i="54020"/>
  <c r="N478" i="54020"/>
  <c r="N477" i="54020"/>
  <c r="N476" i="54020"/>
  <c r="N475" i="54020"/>
  <c r="N474" i="54020"/>
  <c r="N473" i="54020"/>
  <c r="N472" i="54020"/>
  <c r="N471" i="54020"/>
  <c r="N470" i="54020"/>
  <c r="N469" i="54020"/>
  <c r="N468" i="54020"/>
  <c r="N467" i="54020"/>
  <c r="N466" i="54020"/>
  <c r="N465" i="54020"/>
  <c r="N464" i="54020"/>
  <c r="N463" i="54020"/>
  <c r="N462" i="54020"/>
  <c r="N461" i="54020"/>
  <c r="N460" i="54020"/>
  <c r="N459" i="54020"/>
  <c r="N458" i="54020"/>
  <c r="N457" i="54020"/>
  <c r="N456" i="54020"/>
  <c r="N455" i="54020"/>
  <c r="N454" i="54020"/>
  <c r="N453" i="54020"/>
  <c r="N452" i="54020"/>
  <c r="N451" i="54020"/>
  <c r="N450" i="54020"/>
  <c r="N449" i="54020"/>
  <c r="N448" i="54020"/>
  <c r="N447" i="54020"/>
  <c r="N446" i="54020"/>
  <c r="N445" i="54020"/>
  <c r="N444" i="54020"/>
  <c r="N443" i="54020"/>
  <c r="N442" i="54020"/>
  <c r="N441" i="54020"/>
  <c r="N440" i="54020"/>
  <c r="L479" i="54020"/>
  <c r="L478" i="54020"/>
  <c r="L477" i="54020"/>
  <c r="L476" i="54020"/>
  <c r="L475" i="54020"/>
  <c r="L474" i="54020"/>
  <c r="L473" i="54020"/>
  <c r="L472" i="54020"/>
  <c r="L471" i="54020"/>
  <c r="L470" i="54020"/>
  <c r="L469" i="54020"/>
  <c r="L468" i="54020"/>
  <c r="L467" i="54020"/>
  <c r="L466" i="54020"/>
  <c r="L465" i="54020"/>
  <c r="L464" i="54020"/>
  <c r="L463" i="54020"/>
  <c r="L462" i="54020"/>
  <c r="L461" i="54020"/>
  <c r="L460" i="54020"/>
  <c r="L459" i="54020"/>
  <c r="L458" i="54020"/>
  <c r="L457" i="54020"/>
  <c r="L456" i="54020"/>
  <c r="L455" i="54020"/>
  <c r="L454" i="54020"/>
  <c r="L453" i="54020"/>
  <c r="L452" i="54020"/>
  <c r="L451" i="54020"/>
  <c r="L450" i="54020"/>
  <c r="L449" i="54020"/>
  <c r="L448" i="54020"/>
  <c r="L447" i="54020"/>
  <c r="L446" i="54020"/>
  <c r="L445" i="54020"/>
  <c r="L444" i="54020"/>
  <c r="L443" i="54020"/>
  <c r="L442" i="54020"/>
  <c r="L441" i="54020"/>
  <c r="L440" i="54020"/>
  <c r="J479" i="54020"/>
  <c r="J478" i="54020"/>
  <c r="J477" i="54020"/>
  <c r="J476" i="54020"/>
  <c r="J475" i="54020"/>
  <c r="J474" i="54020"/>
  <c r="J473" i="54020"/>
  <c r="J472" i="54020"/>
  <c r="J471" i="54020"/>
  <c r="J470" i="54020"/>
  <c r="J469" i="54020"/>
  <c r="J468" i="54020"/>
  <c r="J467" i="54020"/>
  <c r="J466" i="54020"/>
  <c r="J465" i="54020"/>
  <c r="J464" i="54020"/>
  <c r="J463" i="54020"/>
  <c r="J462" i="54020"/>
  <c r="J461" i="54020"/>
  <c r="J460" i="54020"/>
  <c r="J459" i="54020"/>
  <c r="J458" i="54020"/>
  <c r="J457" i="54020"/>
  <c r="J456" i="54020"/>
  <c r="J455" i="54020"/>
  <c r="J454" i="54020"/>
  <c r="J453" i="54020"/>
  <c r="J452" i="54020"/>
  <c r="J451" i="54020"/>
  <c r="J450" i="54020"/>
  <c r="J449" i="54020"/>
  <c r="J448" i="54020"/>
  <c r="J447" i="54020"/>
  <c r="J446" i="54020"/>
  <c r="J445" i="54020"/>
  <c r="J444" i="54020"/>
  <c r="J443" i="54020"/>
  <c r="J442" i="54020"/>
  <c r="J441" i="54020"/>
  <c r="J440" i="54020"/>
  <c r="H479" i="54020"/>
  <c r="H478" i="54020"/>
  <c r="H477" i="54020"/>
  <c r="H476" i="54020"/>
  <c r="H475" i="54020"/>
  <c r="H474" i="54020"/>
  <c r="H473" i="54020"/>
  <c r="H472" i="54020"/>
  <c r="H471" i="54020"/>
  <c r="H470" i="54020"/>
  <c r="H469" i="54020"/>
  <c r="H468" i="54020"/>
  <c r="H467" i="54020"/>
  <c r="H466" i="54020"/>
  <c r="H465" i="54020"/>
  <c r="H464" i="54020"/>
  <c r="H463" i="54020"/>
  <c r="H462" i="54020"/>
  <c r="H461" i="54020"/>
  <c r="H460" i="54020"/>
  <c r="H459" i="54020"/>
  <c r="H458" i="54020"/>
  <c r="H457" i="54020"/>
  <c r="H456" i="54020"/>
  <c r="H455" i="54020"/>
  <c r="H454" i="54020"/>
  <c r="H453" i="54020"/>
  <c r="H452" i="54020"/>
  <c r="H451" i="54020"/>
  <c r="H450" i="54020"/>
  <c r="H449" i="54020"/>
  <c r="H448" i="54020"/>
  <c r="H447" i="54020"/>
  <c r="H446" i="54020"/>
  <c r="H445" i="54020"/>
  <c r="H444" i="54020"/>
  <c r="H443" i="54020"/>
  <c r="H442" i="54020"/>
  <c r="H441" i="54020"/>
  <c r="H440" i="54020"/>
  <c r="F429" i="54020"/>
  <c r="F428" i="54020"/>
  <c r="F427" i="54020"/>
  <c r="F426" i="54020"/>
  <c r="F425" i="54020"/>
  <c r="F424" i="54020"/>
  <c r="F423" i="54020"/>
  <c r="F422" i="54020"/>
  <c r="F412" i="54020"/>
  <c r="F411" i="54020"/>
  <c r="F410" i="54020"/>
  <c r="F409" i="54020"/>
  <c r="F408" i="54020"/>
  <c r="F407" i="54020"/>
  <c r="R391" i="54020"/>
  <c r="R390" i="54020"/>
  <c r="P391" i="54020"/>
  <c r="P390" i="54020"/>
  <c r="H395" i="54020"/>
  <c r="H394" i="54020"/>
  <c r="H393" i="54020"/>
  <c r="H392" i="54020"/>
  <c r="H391" i="54020"/>
  <c r="H390" i="54020"/>
  <c r="F395" i="54020"/>
  <c r="F394" i="54020"/>
  <c r="F393" i="54020"/>
  <c r="F392" i="54020"/>
  <c r="F391" i="54020"/>
  <c r="F390" i="54020"/>
  <c r="J382" i="54020"/>
  <c r="J381" i="54020"/>
  <c r="J380" i="54020"/>
  <c r="J379" i="54020"/>
  <c r="J378" i="54020"/>
  <c r="J377" i="54020"/>
  <c r="J376" i="54020"/>
  <c r="J375" i="54020"/>
  <c r="J374" i="54020"/>
  <c r="H382" i="54020"/>
  <c r="H381" i="54020"/>
  <c r="H380" i="54020"/>
  <c r="H379" i="54020"/>
  <c r="H378" i="54020"/>
  <c r="H377" i="54020"/>
  <c r="H376" i="54020"/>
  <c r="H375" i="54020"/>
  <c r="H374" i="54020"/>
  <c r="F382" i="54020"/>
  <c r="F381" i="54020"/>
  <c r="F380" i="54020"/>
  <c r="F379" i="54020"/>
  <c r="F378" i="54020"/>
  <c r="F377" i="54020"/>
  <c r="F376" i="54020"/>
  <c r="F375" i="54020"/>
  <c r="F374" i="54020"/>
  <c r="P366" i="54020"/>
  <c r="P365" i="54020"/>
  <c r="P364" i="54020"/>
  <c r="P363" i="54020"/>
  <c r="P362" i="54020"/>
  <c r="P361" i="54020"/>
  <c r="P360" i="54020"/>
  <c r="P359" i="54020"/>
  <c r="P358" i="54020"/>
  <c r="P357" i="54020"/>
  <c r="P356" i="54020"/>
  <c r="P355" i="54020"/>
  <c r="P354" i="54020"/>
  <c r="P353" i="54020"/>
  <c r="P352" i="54020"/>
  <c r="P351" i="54020"/>
  <c r="P350" i="54020"/>
  <c r="N366" i="54020"/>
  <c r="N365" i="54020"/>
  <c r="N364" i="54020"/>
  <c r="N363" i="54020"/>
  <c r="N362" i="54020"/>
  <c r="N361" i="54020"/>
  <c r="N360" i="54020"/>
  <c r="N359" i="54020"/>
  <c r="N358" i="54020"/>
  <c r="N357" i="54020"/>
  <c r="N356" i="54020"/>
  <c r="N355" i="54020"/>
  <c r="N354" i="54020"/>
  <c r="N353" i="54020"/>
  <c r="N352" i="54020"/>
  <c r="N351" i="54020"/>
  <c r="N350" i="54020"/>
  <c r="L366" i="54020"/>
  <c r="L365" i="54020"/>
  <c r="L364" i="54020"/>
  <c r="L363" i="54020"/>
  <c r="L362" i="54020"/>
  <c r="L361" i="54020"/>
  <c r="L360" i="54020"/>
  <c r="L359" i="54020"/>
  <c r="L358" i="54020"/>
  <c r="L357" i="54020"/>
  <c r="L356" i="54020"/>
  <c r="L355" i="54020"/>
  <c r="L354" i="54020"/>
  <c r="L353" i="54020"/>
  <c r="L352" i="54020"/>
  <c r="L351" i="54020"/>
  <c r="L350" i="54020"/>
  <c r="J366" i="54020"/>
  <c r="J365" i="54020"/>
  <c r="J364" i="54020"/>
  <c r="J363" i="54020"/>
  <c r="J362" i="54020"/>
  <c r="J361" i="54020"/>
  <c r="J360" i="54020"/>
  <c r="J359" i="54020"/>
  <c r="J358" i="54020"/>
  <c r="J357" i="54020"/>
  <c r="J356" i="54020"/>
  <c r="J355" i="54020"/>
  <c r="J354" i="54020"/>
  <c r="J353" i="54020"/>
  <c r="J352" i="54020"/>
  <c r="J351" i="54020"/>
  <c r="J350" i="54020"/>
  <c r="H366" i="54020"/>
  <c r="H365" i="54020"/>
  <c r="H364" i="54020"/>
  <c r="H363" i="54020"/>
  <c r="H362" i="54020"/>
  <c r="H361" i="54020"/>
  <c r="H360" i="54020"/>
  <c r="H359" i="54020"/>
  <c r="H358" i="54020"/>
  <c r="H357" i="54020"/>
  <c r="H356" i="54020"/>
  <c r="H355" i="54020"/>
  <c r="H354" i="54020"/>
  <c r="H353" i="54020"/>
  <c r="H352" i="54020"/>
  <c r="H351" i="54020"/>
  <c r="H350" i="54020"/>
  <c r="F366" i="54020"/>
  <c r="F365" i="54020"/>
  <c r="F364" i="54020"/>
  <c r="F363" i="54020"/>
  <c r="F362" i="54020"/>
  <c r="F361" i="54020"/>
  <c r="F360" i="54020"/>
  <c r="F359" i="54020"/>
  <c r="F358" i="54020"/>
  <c r="F357" i="54020"/>
  <c r="F356" i="54020"/>
  <c r="F355" i="54020"/>
  <c r="F354" i="54020"/>
  <c r="F353" i="54020"/>
  <c r="F352" i="54020"/>
  <c r="F351" i="54020"/>
  <c r="F350" i="54020"/>
  <c r="P339" i="54020" l="1"/>
  <c r="P338" i="54020"/>
  <c r="P337" i="54020"/>
  <c r="P336" i="54020"/>
  <c r="P335" i="54020"/>
  <c r="P334" i="54020"/>
  <c r="P333" i="54020"/>
  <c r="P332" i="54020"/>
  <c r="P331" i="54020"/>
  <c r="P330" i="54020"/>
  <c r="P329" i="54020"/>
  <c r="P328" i="54020"/>
  <c r="P327" i="54020"/>
  <c r="P326" i="54020"/>
  <c r="P325" i="54020"/>
  <c r="P324" i="54020"/>
  <c r="P323" i="54020"/>
  <c r="P322" i="54020"/>
  <c r="P321" i="54020"/>
  <c r="P320" i="54020"/>
  <c r="P319" i="54020"/>
  <c r="P318" i="54020"/>
  <c r="P317" i="54020"/>
  <c r="P316" i="54020"/>
  <c r="P315" i="54020"/>
  <c r="P314" i="54020"/>
  <c r="N339" i="54020"/>
  <c r="N338" i="54020"/>
  <c r="N337" i="54020"/>
  <c r="N336" i="54020"/>
  <c r="N335" i="54020"/>
  <c r="N334" i="54020"/>
  <c r="N333" i="54020"/>
  <c r="N332" i="54020"/>
  <c r="N331" i="54020"/>
  <c r="N330" i="54020"/>
  <c r="N329" i="54020"/>
  <c r="N328" i="54020"/>
  <c r="N327" i="54020"/>
  <c r="N326" i="54020"/>
  <c r="N325" i="54020"/>
  <c r="N324" i="54020"/>
  <c r="N323" i="54020"/>
  <c r="N322" i="54020"/>
  <c r="N321" i="54020"/>
  <c r="N320" i="54020"/>
  <c r="N319" i="54020"/>
  <c r="N318" i="54020"/>
  <c r="N317" i="54020"/>
  <c r="N316" i="54020"/>
  <c r="N315" i="54020"/>
  <c r="N314" i="54020"/>
  <c r="L339" i="54020"/>
  <c r="L338" i="54020"/>
  <c r="L337" i="54020"/>
  <c r="L336" i="54020"/>
  <c r="L335" i="54020"/>
  <c r="L334" i="54020"/>
  <c r="L333" i="54020"/>
  <c r="L332" i="54020"/>
  <c r="L331" i="54020"/>
  <c r="L330" i="54020"/>
  <c r="L329" i="54020"/>
  <c r="L328" i="54020"/>
  <c r="L327" i="54020"/>
  <c r="L326" i="54020"/>
  <c r="L325" i="54020"/>
  <c r="L324" i="54020"/>
  <c r="L323" i="54020"/>
  <c r="L322" i="54020"/>
  <c r="L321" i="54020"/>
  <c r="L320" i="54020"/>
  <c r="L319" i="54020"/>
  <c r="L318" i="54020"/>
  <c r="L317" i="54020"/>
  <c r="L316" i="54020"/>
  <c r="L315" i="54020"/>
  <c r="L314" i="54020"/>
  <c r="J339" i="54020"/>
  <c r="J338" i="54020"/>
  <c r="J337" i="54020"/>
  <c r="J336" i="54020"/>
  <c r="J335" i="54020"/>
  <c r="J334" i="54020"/>
  <c r="J333" i="54020"/>
  <c r="J332" i="54020"/>
  <c r="J331" i="54020"/>
  <c r="J330" i="54020"/>
  <c r="J329" i="54020"/>
  <c r="J328" i="54020"/>
  <c r="J327" i="54020"/>
  <c r="J326" i="54020"/>
  <c r="J325" i="54020"/>
  <c r="J324" i="54020"/>
  <c r="J323" i="54020"/>
  <c r="J322" i="54020"/>
  <c r="J321" i="54020"/>
  <c r="J320" i="54020"/>
  <c r="J319" i="54020"/>
  <c r="J318" i="54020"/>
  <c r="J317" i="54020"/>
  <c r="J316" i="54020"/>
  <c r="J315" i="54020"/>
  <c r="J314" i="54020"/>
  <c r="H339" i="54020"/>
  <c r="H338" i="54020"/>
  <c r="H337" i="54020"/>
  <c r="H336" i="54020"/>
  <c r="H335" i="54020"/>
  <c r="H334" i="54020"/>
  <c r="H333" i="54020"/>
  <c r="H332" i="54020"/>
  <c r="H331" i="54020"/>
  <c r="H330" i="54020"/>
  <c r="H329" i="54020"/>
  <c r="H328" i="54020"/>
  <c r="H327" i="54020"/>
  <c r="H326" i="54020"/>
  <c r="H325" i="54020"/>
  <c r="H324" i="54020"/>
  <c r="H323" i="54020"/>
  <c r="H322" i="54020"/>
  <c r="H321" i="54020"/>
  <c r="H320" i="54020"/>
  <c r="H319" i="54020"/>
  <c r="H318" i="54020"/>
  <c r="H317" i="54020"/>
  <c r="H316" i="54020"/>
  <c r="H315" i="54020"/>
  <c r="H314" i="54020"/>
  <c r="F339" i="54020"/>
  <c r="F338" i="54020"/>
  <c r="F337" i="54020"/>
  <c r="F336" i="54020"/>
  <c r="F335" i="54020"/>
  <c r="F334" i="54020"/>
  <c r="F333" i="54020"/>
  <c r="F332" i="54020"/>
  <c r="F331" i="54020"/>
  <c r="F330" i="54020"/>
  <c r="F329" i="54020"/>
  <c r="F328" i="54020"/>
  <c r="F327" i="54020"/>
  <c r="F326" i="54020"/>
  <c r="F325" i="54020"/>
  <c r="F324" i="54020"/>
  <c r="F323" i="54020"/>
  <c r="F322" i="54020"/>
  <c r="F321" i="54020"/>
  <c r="F320" i="54020"/>
  <c r="F319" i="54020"/>
  <c r="F318" i="54020"/>
  <c r="F317" i="54020"/>
  <c r="F316" i="54020"/>
  <c r="F315" i="54020"/>
  <c r="F314" i="54020"/>
  <c r="V303" i="54020" l="1"/>
  <c r="V302" i="54020"/>
  <c r="V301" i="54020"/>
  <c r="V300" i="54020"/>
  <c r="V299" i="54020"/>
  <c r="V298" i="54020"/>
  <c r="V297" i="54020"/>
  <c r="V296" i="54020"/>
  <c r="V295" i="54020"/>
  <c r="V294" i="54020"/>
  <c r="V293" i="54020"/>
  <c r="V292" i="54020"/>
  <c r="V291" i="54020"/>
  <c r="V290" i="54020"/>
  <c r="V289" i="54020"/>
  <c r="V288" i="54020"/>
  <c r="V287" i="54020"/>
  <c r="V286" i="54020"/>
  <c r="V285" i="54020"/>
  <c r="V284" i="54020"/>
  <c r="V283" i="54020"/>
  <c r="V282" i="54020"/>
  <c r="V281" i="54020"/>
  <c r="V280" i="54020"/>
  <c r="V279" i="54020"/>
  <c r="T303" i="54020"/>
  <c r="T302" i="54020"/>
  <c r="T301" i="54020"/>
  <c r="T300" i="54020"/>
  <c r="T299" i="54020"/>
  <c r="T298" i="54020"/>
  <c r="T297" i="54020"/>
  <c r="T296" i="54020"/>
  <c r="T295" i="54020"/>
  <c r="T294" i="54020"/>
  <c r="T293" i="54020"/>
  <c r="T292" i="54020"/>
  <c r="T291" i="54020"/>
  <c r="T290" i="54020"/>
  <c r="T289" i="54020"/>
  <c r="T288" i="54020"/>
  <c r="T287" i="54020"/>
  <c r="T286" i="54020"/>
  <c r="T285" i="54020"/>
  <c r="T284" i="54020"/>
  <c r="T283" i="54020"/>
  <c r="T282" i="54020"/>
  <c r="T281" i="54020"/>
  <c r="T280" i="54020"/>
  <c r="T279" i="54020"/>
  <c r="R303" i="54020"/>
  <c r="R302" i="54020"/>
  <c r="R301" i="54020"/>
  <c r="R300" i="54020"/>
  <c r="R299" i="54020"/>
  <c r="R298" i="54020"/>
  <c r="R297" i="54020"/>
  <c r="R296" i="54020"/>
  <c r="R295" i="54020"/>
  <c r="R294" i="54020"/>
  <c r="R293" i="54020"/>
  <c r="R292" i="54020"/>
  <c r="R291" i="54020"/>
  <c r="R290" i="54020"/>
  <c r="R289" i="54020"/>
  <c r="R288" i="54020"/>
  <c r="R287" i="54020"/>
  <c r="R286" i="54020"/>
  <c r="R285" i="54020"/>
  <c r="R284" i="54020"/>
  <c r="R283" i="54020"/>
  <c r="R282" i="54020"/>
  <c r="R281" i="54020"/>
  <c r="R280" i="54020"/>
  <c r="R279" i="54020"/>
  <c r="P303" i="54020"/>
  <c r="P302" i="54020"/>
  <c r="P301" i="54020"/>
  <c r="P300" i="54020"/>
  <c r="P299" i="54020"/>
  <c r="P298" i="54020"/>
  <c r="P297" i="54020"/>
  <c r="P296" i="54020"/>
  <c r="P295" i="54020"/>
  <c r="P294" i="54020"/>
  <c r="P293" i="54020"/>
  <c r="P292" i="54020"/>
  <c r="P291" i="54020"/>
  <c r="P290" i="54020"/>
  <c r="P289" i="54020"/>
  <c r="P288" i="54020"/>
  <c r="P287" i="54020"/>
  <c r="P286" i="54020"/>
  <c r="P285" i="54020"/>
  <c r="P284" i="54020"/>
  <c r="P283" i="54020"/>
  <c r="P282" i="54020"/>
  <c r="P281" i="54020"/>
  <c r="P280" i="54020"/>
  <c r="P279" i="54020"/>
  <c r="N303" i="54020"/>
  <c r="N302" i="54020"/>
  <c r="N301" i="54020"/>
  <c r="N300" i="54020"/>
  <c r="N299" i="54020"/>
  <c r="N298" i="54020"/>
  <c r="N297" i="54020"/>
  <c r="N296" i="54020"/>
  <c r="N295" i="54020"/>
  <c r="N294" i="54020"/>
  <c r="N293" i="54020"/>
  <c r="N292" i="54020"/>
  <c r="N291" i="54020"/>
  <c r="N290" i="54020"/>
  <c r="N289" i="54020"/>
  <c r="N288" i="54020"/>
  <c r="N287" i="54020"/>
  <c r="N286" i="54020"/>
  <c r="N285" i="54020"/>
  <c r="N284" i="54020"/>
  <c r="N283" i="54020"/>
  <c r="N282" i="54020"/>
  <c r="N281" i="54020"/>
  <c r="N280" i="54020"/>
  <c r="N279" i="54020"/>
  <c r="L303" i="54020"/>
  <c r="L302" i="54020"/>
  <c r="L301" i="54020"/>
  <c r="L300" i="54020"/>
  <c r="L299" i="54020"/>
  <c r="L298" i="54020"/>
  <c r="L297" i="54020"/>
  <c r="L296" i="54020"/>
  <c r="L295" i="54020"/>
  <c r="L294" i="54020"/>
  <c r="L293" i="54020"/>
  <c r="L292" i="54020"/>
  <c r="L291" i="54020"/>
  <c r="L290" i="54020"/>
  <c r="L289" i="54020"/>
  <c r="L288" i="54020"/>
  <c r="L287" i="54020"/>
  <c r="L286" i="54020"/>
  <c r="L285" i="54020"/>
  <c r="L284" i="54020"/>
  <c r="L283" i="54020"/>
  <c r="L282" i="54020"/>
  <c r="L281" i="54020"/>
  <c r="L280" i="54020"/>
  <c r="L279" i="54020"/>
  <c r="J303" i="54020"/>
  <c r="J302" i="54020"/>
  <c r="J301" i="54020"/>
  <c r="J300" i="54020"/>
  <c r="J299" i="54020"/>
  <c r="J298" i="54020"/>
  <c r="J297" i="54020"/>
  <c r="J296" i="54020"/>
  <c r="J295" i="54020"/>
  <c r="J294" i="54020"/>
  <c r="J293" i="54020"/>
  <c r="J292" i="54020"/>
  <c r="J291" i="54020"/>
  <c r="J290" i="54020"/>
  <c r="J289" i="54020"/>
  <c r="J288" i="54020"/>
  <c r="J287" i="54020"/>
  <c r="J286" i="54020"/>
  <c r="J285" i="54020"/>
  <c r="J284" i="54020"/>
  <c r="J283" i="54020"/>
  <c r="J282" i="54020"/>
  <c r="J281" i="54020"/>
  <c r="J280" i="54020"/>
  <c r="J279" i="54020"/>
  <c r="H303" i="54020"/>
  <c r="H302" i="54020"/>
  <c r="H301" i="54020"/>
  <c r="H300" i="54020"/>
  <c r="H299" i="54020"/>
  <c r="H298" i="54020"/>
  <c r="H297" i="54020"/>
  <c r="H296" i="54020"/>
  <c r="H295" i="54020"/>
  <c r="H294" i="54020"/>
  <c r="H293" i="54020"/>
  <c r="H292" i="54020"/>
  <c r="H291" i="54020"/>
  <c r="H290" i="54020"/>
  <c r="H289" i="54020"/>
  <c r="H288" i="54020"/>
  <c r="H287" i="54020"/>
  <c r="H286" i="54020"/>
  <c r="H285" i="54020"/>
  <c r="H284" i="54020"/>
  <c r="H283" i="54020"/>
  <c r="H282" i="54020"/>
  <c r="H281" i="54020"/>
  <c r="H280" i="54020"/>
  <c r="H279" i="54020"/>
  <c r="F303" i="54020"/>
  <c r="F302" i="54020"/>
  <c r="F301" i="54020"/>
  <c r="F300" i="54020"/>
  <c r="F299" i="54020"/>
  <c r="F298" i="54020"/>
  <c r="F297" i="54020"/>
  <c r="F296" i="54020"/>
  <c r="F295" i="54020"/>
  <c r="F294" i="54020"/>
  <c r="F293" i="54020"/>
  <c r="F292" i="54020"/>
  <c r="F291" i="54020"/>
  <c r="F290" i="54020"/>
  <c r="F289" i="54020"/>
  <c r="F288" i="54020"/>
  <c r="F287" i="54020"/>
  <c r="F286" i="54020"/>
  <c r="F285" i="54020"/>
  <c r="F284" i="54020"/>
  <c r="F283" i="54020"/>
  <c r="F282" i="54020"/>
  <c r="F281" i="54020"/>
  <c r="F280" i="54020"/>
  <c r="F279" i="54020"/>
  <c r="T248" i="54020"/>
  <c r="T247" i="54020"/>
  <c r="T246" i="54020"/>
  <c r="T245" i="54020"/>
  <c r="T244" i="54020"/>
  <c r="T243" i="54020"/>
  <c r="T242" i="54020"/>
  <c r="T241" i="54020"/>
  <c r="T240" i="54020"/>
  <c r="T239" i="54020"/>
  <c r="T238" i="54020"/>
  <c r="T237" i="54020"/>
  <c r="T236" i="54020"/>
  <c r="T235" i="54020"/>
  <c r="T234" i="54020"/>
  <c r="T233" i="54020"/>
  <c r="T232" i="54020"/>
  <c r="T231" i="54020"/>
  <c r="T230" i="54020"/>
  <c r="T229" i="54020"/>
  <c r="T228" i="54020"/>
  <c r="T227" i="54020"/>
  <c r="T226" i="54020"/>
  <c r="T225" i="54020"/>
  <c r="T224" i="54020"/>
  <c r="T223" i="54020"/>
  <c r="J259" i="54020"/>
  <c r="D26" i="53993" l="1"/>
  <c r="E26" i="53993"/>
  <c r="I26" i="53993" s="1"/>
  <c r="T232" i="54022" s="1"/>
  <c r="H26" i="53993"/>
  <c r="T232" i="54021" s="1"/>
  <c r="T232" i="54024" s="1"/>
  <c r="D27" i="53993"/>
  <c r="E27" i="53993"/>
  <c r="H27" i="53993"/>
  <c r="I27" i="53993"/>
  <c r="D28" i="53993"/>
  <c r="H28" i="53993" s="1"/>
  <c r="E28" i="53993"/>
  <c r="I28" i="53993"/>
  <c r="D29" i="53993"/>
  <c r="H29" i="53993" s="1"/>
  <c r="E29" i="53993"/>
  <c r="I29" i="53993" s="1"/>
  <c r="D30" i="53993"/>
  <c r="H30" i="53993" s="1"/>
  <c r="E30" i="53993"/>
  <c r="I30" i="53993"/>
  <c r="T232" i="54025" l="1"/>
  <c r="T232" i="54026" s="1"/>
  <c r="T232" i="54027" s="1"/>
  <c r="P288" i="54021"/>
  <c r="P288" i="54024" s="1"/>
  <c r="L316" i="54021"/>
  <c r="L316" i="54024" s="1"/>
  <c r="P281" i="54021"/>
  <c r="P281" i="54024" s="1"/>
  <c r="P156" i="54021"/>
  <c r="P156" i="54024" s="1"/>
  <c r="N355" i="54021"/>
  <c r="N355" i="54024" s="1"/>
  <c r="L321" i="54021"/>
  <c r="L321" i="54024" s="1"/>
  <c r="L315" i="54021"/>
  <c r="L315" i="54024" s="1"/>
  <c r="P286" i="54021"/>
  <c r="P286" i="54024" s="1"/>
  <c r="P280" i="54021"/>
  <c r="P280" i="54024" s="1"/>
  <c r="P228" i="54021"/>
  <c r="P228" i="54024" s="1"/>
  <c r="N354" i="54021"/>
  <c r="N354" i="54024" s="1"/>
  <c r="L314" i="54021"/>
  <c r="L314" i="54024" s="1"/>
  <c r="P285" i="54021"/>
  <c r="P285" i="54024" s="1"/>
  <c r="P154" i="54021"/>
  <c r="P154" i="54024" s="1"/>
  <c r="P291" i="54021"/>
  <c r="P291" i="54024" s="1"/>
  <c r="P284" i="54021"/>
  <c r="P284" i="54024" s="1"/>
  <c r="L318" i="54021"/>
  <c r="L318" i="54024" s="1"/>
  <c r="L318" i="54025" s="1"/>
  <c r="L318" i="54026" s="1"/>
  <c r="L318" i="54027" s="1"/>
  <c r="P283" i="54021"/>
  <c r="P283" i="54024" s="1"/>
  <c r="N351" i="54021"/>
  <c r="N351" i="54024" s="1"/>
  <c r="T286" i="54022"/>
  <c r="T283" i="54022"/>
  <c r="V231" i="54022"/>
  <c r="T285" i="54022"/>
  <c r="L316" i="54022"/>
  <c r="L318" i="54022"/>
  <c r="N354" i="54022"/>
  <c r="L314" i="54022"/>
  <c r="P286" i="54022"/>
  <c r="P280" i="54022"/>
  <c r="L321" i="54022"/>
  <c r="P291" i="54022"/>
  <c r="P285" i="54022"/>
  <c r="P284" i="54022"/>
  <c r="P230" i="54022"/>
  <c r="N351" i="54022"/>
  <c r="P283" i="54022"/>
  <c r="R67" i="54022"/>
  <c r="P288" i="54022"/>
  <c r="P228" i="54022"/>
  <c r="N355" i="54022"/>
  <c r="L315" i="54022"/>
  <c r="P281" i="54022"/>
  <c r="T286" i="54021"/>
  <c r="T286" i="54024" s="1"/>
  <c r="T285" i="54021"/>
  <c r="T285" i="54024" s="1"/>
  <c r="T283" i="54021"/>
  <c r="T283" i="54024" s="1"/>
  <c r="T283" i="54025" s="1"/>
  <c r="T283" i="54026" s="1"/>
  <c r="T283" i="54027" s="1"/>
  <c r="V231" i="54021"/>
  <c r="V231" i="54024" s="1"/>
  <c r="T257" i="54020"/>
  <c r="T256" i="54020"/>
  <c r="J268" i="54020"/>
  <c r="J267" i="54020"/>
  <c r="J266" i="54020"/>
  <c r="J265" i="54020"/>
  <c r="J264" i="54020"/>
  <c r="J263" i="54020"/>
  <c r="J262" i="54020"/>
  <c r="J261" i="54020"/>
  <c r="J260" i="54020"/>
  <c r="J258" i="54020"/>
  <c r="J257" i="54020"/>
  <c r="J256" i="54020"/>
  <c r="H268" i="54020"/>
  <c r="H267" i="54020"/>
  <c r="H266" i="54020"/>
  <c r="H265" i="54020"/>
  <c r="H264" i="54020"/>
  <c r="H263" i="54020"/>
  <c r="H262" i="54020"/>
  <c r="H261" i="54020"/>
  <c r="H260" i="54020"/>
  <c r="H259" i="54020"/>
  <c r="H258" i="54020"/>
  <c r="H257" i="54020"/>
  <c r="H256" i="54020"/>
  <c r="F268" i="54020"/>
  <c r="F267" i="54020"/>
  <c r="F266" i="54020"/>
  <c r="F265" i="54020"/>
  <c r="F264" i="54020"/>
  <c r="F263" i="54020"/>
  <c r="F262" i="54020"/>
  <c r="F261" i="54020"/>
  <c r="F260" i="54020"/>
  <c r="F259" i="54020"/>
  <c r="F258" i="54020"/>
  <c r="F257" i="54020"/>
  <c r="F256" i="54020"/>
  <c r="X248" i="54020"/>
  <c r="X247" i="54020"/>
  <c r="X246" i="54020"/>
  <c r="X245" i="54020"/>
  <c r="X244" i="54020"/>
  <c r="X243" i="54020"/>
  <c r="X242" i="54020"/>
  <c r="X241" i="54020"/>
  <c r="X240" i="54020"/>
  <c r="X239" i="54020"/>
  <c r="X238" i="54020"/>
  <c r="X237" i="54020"/>
  <c r="X236" i="54020"/>
  <c r="X235" i="54020"/>
  <c r="X234" i="54020"/>
  <c r="X233" i="54020"/>
  <c r="X232" i="54020"/>
  <c r="X231" i="54020"/>
  <c r="X230" i="54020"/>
  <c r="X229" i="54020"/>
  <c r="X228" i="54020"/>
  <c r="X227" i="54020"/>
  <c r="X226" i="54020"/>
  <c r="X225" i="54020"/>
  <c r="X224" i="54020"/>
  <c r="X223" i="54020"/>
  <c r="V248" i="54020"/>
  <c r="V247" i="54020"/>
  <c r="V246" i="54020"/>
  <c r="V245" i="54020"/>
  <c r="V244" i="54020"/>
  <c r="V243" i="54020"/>
  <c r="V242" i="54020"/>
  <c r="V241" i="54020"/>
  <c r="V240" i="54020"/>
  <c r="V239" i="54020"/>
  <c r="V238" i="54020"/>
  <c r="V237" i="54020"/>
  <c r="V236" i="54020"/>
  <c r="V235" i="54020"/>
  <c r="V234" i="54020"/>
  <c r="V233" i="54020"/>
  <c r="V233" i="54022" s="1"/>
  <c r="V232" i="54020"/>
  <c r="V231" i="54020"/>
  <c r="V230" i="54020"/>
  <c r="V229" i="54020"/>
  <c r="V228" i="54020"/>
  <c r="V227" i="54020"/>
  <c r="V226" i="54020"/>
  <c r="V225" i="54020"/>
  <c r="V224" i="54020"/>
  <c r="V223" i="54020"/>
  <c r="R248" i="54020"/>
  <c r="R247" i="54020"/>
  <c r="R246" i="54020"/>
  <c r="R245" i="54020"/>
  <c r="R244" i="54020"/>
  <c r="R243" i="54020"/>
  <c r="R242" i="54020"/>
  <c r="R241" i="54020"/>
  <c r="R240" i="54020"/>
  <c r="R239" i="54020"/>
  <c r="R238" i="54020"/>
  <c r="R237" i="54020"/>
  <c r="R236" i="54020"/>
  <c r="R235" i="54020"/>
  <c r="R234" i="54020"/>
  <c r="R233" i="54020"/>
  <c r="R232" i="54020"/>
  <c r="R231" i="54020"/>
  <c r="R230" i="54020"/>
  <c r="R229" i="54020"/>
  <c r="R228" i="54020"/>
  <c r="R227" i="54020"/>
  <c r="R226" i="54020"/>
  <c r="R225" i="54020"/>
  <c r="R224" i="54020"/>
  <c r="R223" i="54020"/>
  <c r="P248" i="54020"/>
  <c r="P247" i="54020"/>
  <c r="P246" i="54020"/>
  <c r="P245" i="54020"/>
  <c r="P244" i="54020"/>
  <c r="P243" i="54020"/>
  <c r="P242" i="54020"/>
  <c r="P241" i="54020"/>
  <c r="P240" i="54020"/>
  <c r="P239" i="54020"/>
  <c r="P238" i="54020"/>
  <c r="P237" i="54020"/>
  <c r="P236" i="54020"/>
  <c r="P235" i="54020"/>
  <c r="P234" i="54020"/>
  <c r="P234" i="54022" s="1"/>
  <c r="P233" i="54020"/>
  <c r="P233" i="54021" s="1"/>
  <c r="P233" i="54024" s="1"/>
  <c r="P232" i="54020"/>
  <c r="P232" i="54021" s="1"/>
  <c r="P232" i="54024" s="1"/>
  <c r="P231" i="54020"/>
  <c r="P231" i="54021" s="1"/>
  <c r="P231" i="54024" s="1"/>
  <c r="P230" i="54020"/>
  <c r="P230" i="54021" s="1"/>
  <c r="P230" i="54024" s="1"/>
  <c r="P229" i="54020"/>
  <c r="P229" i="54022" s="1"/>
  <c r="P228" i="54020"/>
  <c r="P227" i="54020"/>
  <c r="P227" i="54021" s="1"/>
  <c r="P227" i="54024" s="1"/>
  <c r="P226" i="54020"/>
  <c r="P226" i="54021" s="1"/>
  <c r="P226" i="54024" s="1"/>
  <c r="P225" i="54020"/>
  <c r="P225" i="54021" s="1"/>
  <c r="P225" i="54024" s="1"/>
  <c r="P224" i="54020"/>
  <c r="P223" i="54020"/>
  <c r="N248" i="54020"/>
  <c r="N247" i="54020"/>
  <c r="N246" i="54020"/>
  <c r="N245" i="54020"/>
  <c r="N244" i="54020"/>
  <c r="N243" i="54020"/>
  <c r="N242" i="54020"/>
  <c r="N241" i="54020"/>
  <c r="N240" i="54020"/>
  <c r="N239" i="54020"/>
  <c r="N238" i="54020"/>
  <c r="N237" i="54020"/>
  <c r="N236" i="54020"/>
  <c r="N235" i="54020"/>
  <c r="N234" i="54020"/>
  <c r="N233" i="54020"/>
  <c r="N232" i="54020"/>
  <c r="N231" i="54020"/>
  <c r="N230" i="54020"/>
  <c r="N229" i="54020"/>
  <c r="N228" i="54020"/>
  <c r="N227" i="54020"/>
  <c r="N226" i="54020"/>
  <c r="N225" i="54020"/>
  <c r="N224" i="54020"/>
  <c r="N223" i="54020"/>
  <c r="L248" i="54020"/>
  <c r="L247" i="54020"/>
  <c r="L246" i="54020"/>
  <c r="L245" i="54020"/>
  <c r="L244" i="54020"/>
  <c r="L243" i="54020"/>
  <c r="L242" i="54020"/>
  <c r="L241" i="54020"/>
  <c r="L240" i="54020"/>
  <c r="L239" i="54020"/>
  <c r="L238" i="54020"/>
  <c r="L237" i="54020"/>
  <c r="L236" i="54020"/>
  <c r="L235" i="54020"/>
  <c r="L234" i="54020"/>
  <c r="L233" i="54020"/>
  <c r="L232" i="54020"/>
  <c r="L231" i="54020"/>
  <c r="L230" i="54020"/>
  <c r="L229" i="54020"/>
  <c r="L228" i="54020"/>
  <c r="L227" i="54020"/>
  <c r="L226" i="54020"/>
  <c r="L225" i="54020"/>
  <c r="L224" i="54020"/>
  <c r="L223" i="54020"/>
  <c r="J248" i="54020"/>
  <c r="J247" i="54020"/>
  <c r="J246" i="54020"/>
  <c r="J245" i="54020"/>
  <c r="J244" i="54020"/>
  <c r="J243" i="54020"/>
  <c r="J242" i="54020"/>
  <c r="J241" i="54020"/>
  <c r="J240" i="54020"/>
  <c r="J239" i="54020"/>
  <c r="J238" i="54020"/>
  <c r="J237" i="54020"/>
  <c r="J236" i="54020"/>
  <c r="J235" i="54020"/>
  <c r="J234" i="54020"/>
  <c r="J233" i="54020"/>
  <c r="J232" i="54020"/>
  <c r="J231" i="54020"/>
  <c r="J230" i="54020"/>
  <c r="J229" i="54020"/>
  <c r="J228" i="54020"/>
  <c r="J227" i="54020"/>
  <c r="J226" i="54020"/>
  <c r="J225" i="54020"/>
  <c r="J224" i="54020"/>
  <c r="J223" i="54020"/>
  <c r="H248" i="54020"/>
  <c r="H247" i="54020"/>
  <c r="H246" i="54020"/>
  <c r="H245" i="54020"/>
  <c r="H244" i="54020"/>
  <c r="H243" i="54020"/>
  <c r="H242" i="54020"/>
  <c r="H241" i="54020"/>
  <c r="H240" i="54020"/>
  <c r="H239" i="54020"/>
  <c r="H238" i="54020"/>
  <c r="H237" i="54020"/>
  <c r="H236" i="54020"/>
  <c r="H235" i="54020"/>
  <c r="H234" i="54020"/>
  <c r="H233" i="54020"/>
  <c r="H232" i="54020"/>
  <c r="H231" i="54020"/>
  <c r="H230" i="54020"/>
  <c r="H229" i="54020"/>
  <c r="H228" i="54020"/>
  <c r="H227" i="54020"/>
  <c r="H226" i="54020"/>
  <c r="H225" i="54020"/>
  <c r="H224" i="54020"/>
  <c r="H223" i="54020"/>
  <c r="F248" i="54020"/>
  <c r="F247" i="54020"/>
  <c r="F246" i="54020"/>
  <c r="F245" i="54020"/>
  <c r="F244" i="54020"/>
  <c r="F243" i="54020"/>
  <c r="F242" i="54020"/>
  <c r="F241" i="54020"/>
  <c r="F240" i="54020"/>
  <c r="F239" i="54020"/>
  <c r="F238" i="54020"/>
  <c r="F237" i="54020"/>
  <c r="F236" i="54020"/>
  <c r="F235" i="54020"/>
  <c r="F234" i="54020"/>
  <c r="F233" i="54020"/>
  <c r="F232" i="54020"/>
  <c r="F231" i="54020"/>
  <c r="F230" i="54020"/>
  <c r="F229" i="54020"/>
  <c r="F228" i="54020"/>
  <c r="F227" i="54020"/>
  <c r="F226" i="54020"/>
  <c r="F225" i="54020"/>
  <c r="F224" i="54020"/>
  <c r="F223" i="54020"/>
  <c r="L211" i="54020"/>
  <c r="L210" i="54020"/>
  <c r="L209" i="54020"/>
  <c r="L208" i="54020"/>
  <c r="L207" i="54020"/>
  <c r="L206" i="54020"/>
  <c r="L205" i="54020"/>
  <c r="L204" i="54020"/>
  <c r="L203" i="54020"/>
  <c r="L202" i="54020"/>
  <c r="L201" i="54020"/>
  <c r="L200" i="54020"/>
  <c r="L199" i="54020"/>
  <c r="L198" i="54020"/>
  <c r="L197" i="54020"/>
  <c r="L196" i="54020"/>
  <c r="L195" i="54020"/>
  <c r="L194" i="54020"/>
  <c r="L193" i="54020"/>
  <c r="L192" i="54020"/>
  <c r="L191" i="54020"/>
  <c r="L190" i="54020"/>
  <c r="L189" i="54020"/>
  <c r="L188" i="54020"/>
  <c r="L187" i="54020"/>
  <c r="L186" i="54020"/>
  <c r="L185" i="54020"/>
  <c r="L184" i="54020"/>
  <c r="J211" i="54020"/>
  <c r="J210" i="54020"/>
  <c r="J209" i="54020"/>
  <c r="J208" i="54020"/>
  <c r="J207" i="54020"/>
  <c r="J206" i="54020"/>
  <c r="J205" i="54020"/>
  <c r="J204" i="54020"/>
  <c r="J203" i="54020"/>
  <c r="J202" i="54020"/>
  <c r="J201" i="54020"/>
  <c r="J200" i="54020"/>
  <c r="J199" i="54020"/>
  <c r="J198" i="54020"/>
  <c r="J197" i="54020"/>
  <c r="J196" i="54020"/>
  <c r="J195" i="54020"/>
  <c r="J194" i="54020"/>
  <c r="J193" i="54020"/>
  <c r="J192" i="54020"/>
  <c r="J191" i="54020"/>
  <c r="J190" i="54020"/>
  <c r="J189" i="54020"/>
  <c r="J188" i="54020"/>
  <c r="J187" i="54020"/>
  <c r="J186" i="54020"/>
  <c r="J185" i="54020"/>
  <c r="J184" i="54020"/>
  <c r="H211" i="54020"/>
  <c r="H210" i="54020"/>
  <c r="H209" i="54020"/>
  <c r="H208" i="54020"/>
  <c r="H207" i="54020"/>
  <c r="H206" i="54020"/>
  <c r="H205" i="54020"/>
  <c r="H204" i="54020"/>
  <c r="H203" i="54020"/>
  <c r="H202" i="54020"/>
  <c r="H201" i="54020"/>
  <c r="H200" i="54020"/>
  <c r="H199" i="54020"/>
  <c r="H198" i="54020"/>
  <c r="H197" i="54020"/>
  <c r="H196" i="54020"/>
  <c r="H195" i="54020"/>
  <c r="H194" i="54020"/>
  <c r="H193" i="54020"/>
  <c r="H192" i="54020"/>
  <c r="H191" i="54020"/>
  <c r="H190" i="54020"/>
  <c r="H189" i="54020"/>
  <c r="H188" i="54020"/>
  <c r="H187" i="54020"/>
  <c r="H186" i="54020"/>
  <c r="H185" i="54020"/>
  <c r="H184" i="54020"/>
  <c r="F211" i="54020"/>
  <c r="F210" i="54020"/>
  <c r="F209" i="54020"/>
  <c r="F208" i="54020"/>
  <c r="F207" i="54020"/>
  <c r="F206" i="54020"/>
  <c r="F205" i="54020"/>
  <c r="F204" i="54020"/>
  <c r="F203" i="54020"/>
  <c r="F202" i="54020"/>
  <c r="F201" i="54020"/>
  <c r="F200" i="54020"/>
  <c r="F199" i="54020"/>
  <c r="F198" i="54020"/>
  <c r="F197" i="54020"/>
  <c r="F196" i="54020"/>
  <c r="F195" i="54020"/>
  <c r="F194" i="54020"/>
  <c r="F193" i="54020"/>
  <c r="F192" i="54020"/>
  <c r="F191" i="54020"/>
  <c r="F190" i="54020"/>
  <c r="F189" i="54020"/>
  <c r="F188" i="54020"/>
  <c r="F187" i="54020"/>
  <c r="F186" i="54020"/>
  <c r="F185" i="54020"/>
  <c r="F184" i="54020"/>
  <c r="V174" i="54020"/>
  <c r="V173" i="54020"/>
  <c r="V172" i="54020"/>
  <c r="V171" i="54020"/>
  <c r="V170" i="54020"/>
  <c r="V169" i="54020"/>
  <c r="V168" i="54020"/>
  <c r="V167" i="54020"/>
  <c r="V166" i="54020"/>
  <c r="V165" i="54020"/>
  <c r="V164" i="54020"/>
  <c r="V163" i="54020"/>
  <c r="V162" i="54020"/>
  <c r="V161" i="54020"/>
  <c r="V160" i="54020"/>
  <c r="V159" i="54020"/>
  <c r="V158" i="54020"/>
  <c r="V157" i="54020"/>
  <c r="V156" i="54020"/>
  <c r="V155" i="54020"/>
  <c r="V154" i="54020"/>
  <c r="V153" i="54020"/>
  <c r="V152" i="54020"/>
  <c r="V151" i="54020"/>
  <c r="V150" i="54020"/>
  <c r="V149" i="54020"/>
  <c r="V148" i="54020"/>
  <c r="V147" i="54020"/>
  <c r="V146" i="54020"/>
  <c r="T174" i="54020"/>
  <c r="T173" i="54020"/>
  <c r="T172" i="54020"/>
  <c r="T171" i="54020"/>
  <c r="T170" i="54020"/>
  <c r="T169" i="54020"/>
  <c r="T168" i="54020"/>
  <c r="T167" i="54020"/>
  <c r="T166" i="54020"/>
  <c r="T165" i="54020"/>
  <c r="T164" i="54020"/>
  <c r="T163" i="54020"/>
  <c r="T162" i="54020"/>
  <c r="T161" i="54020"/>
  <c r="T160" i="54020"/>
  <c r="T159" i="54020"/>
  <c r="T158" i="54020"/>
  <c r="T157" i="54020"/>
  <c r="T157" i="54022" s="1"/>
  <c r="T156" i="54020"/>
  <c r="T155" i="54020"/>
  <c r="T155" i="54022" s="1"/>
  <c r="T154" i="54020"/>
  <c r="T154" i="54021" s="1"/>
  <c r="T154" i="54024" s="1"/>
  <c r="T153" i="54020"/>
  <c r="T152" i="54020"/>
  <c r="T151" i="54020"/>
  <c r="T150" i="54020"/>
  <c r="T149" i="54020"/>
  <c r="T148" i="54020"/>
  <c r="T147" i="54020"/>
  <c r="T146" i="54020"/>
  <c r="R174" i="54020"/>
  <c r="R173" i="54020"/>
  <c r="R172" i="54020"/>
  <c r="R171" i="54020"/>
  <c r="R170" i="54020"/>
  <c r="R169" i="54020"/>
  <c r="R168" i="54020"/>
  <c r="R167" i="54020"/>
  <c r="R166" i="54020"/>
  <c r="R165" i="54020"/>
  <c r="R164" i="54020"/>
  <c r="R163" i="54020"/>
  <c r="R162" i="54020"/>
  <c r="R161" i="54020"/>
  <c r="R160" i="54020"/>
  <c r="R159" i="54020"/>
  <c r="R158" i="54020"/>
  <c r="R157" i="54020"/>
  <c r="R156" i="54020"/>
  <c r="R155" i="54020"/>
  <c r="R154" i="54020"/>
  <c r="R153" i="54020"/>
  <c r="R152" i="54020"/>
  <c r="R151" i="54020"/>
  <c r="R150" i="54020"/>
  <c r="R149" i="54020"/>
  <c r="R148" i="54020"/>
  <c r="R147" i="54020"/>
  <c r="R146" i="54020"/>
  <c r="P174" i="54020"/>
  <c r="P173" i="54020"/>
  <c r="P172" i="54020"/>
  <c r="P171" i="54020"/>
  <c r="P170" i="54020"/>
  <c r="P169" i="54020"/>
  <c r="P168" i="54020"/>
  <c r="P167" i="54020"/>
  <c r="P166" i="54020"/>
  <c r="P165" i="54020"/>
  <c r="P164" i="54020"/>
  <c r="P163" i="54020"/>
  <c r="P162" i="54020"/>
  <c r="P161" i="54020"/>
  <c r="P160" i="54020"/>
  <c r="P159" i="54020"/>
  <c r="P159" i="54021" s="1"/>
  <c r="P159" i="54024" s="1"/>
  <c r="P158" i="54020"/>
  <c r="P157" i="54020"/>
  <c r="P156" i="54020"/>
  <c r="P156" i="54022" s="1"/>
  <c r="P155" i="54020"/>
  <c r="P155" i="54021" s="1"/>
  <c r="P155" i="54024" s="1"/>
  <c r="P154" i="54020"/>
  <c r="P154" i="54022" s="1"/>
  <c r="P153" i="54020"/>
  <c r="P152" i="54020"/>
  <c r="P151" i="54020"/>
  <c r="P151" i="54022" s="1"/>
  <c r="P150" i="54020"/>
  <c r="P150" i="54021" s="1"/>
  <c r="P150" i="54024" s="1"/>
  <c r="P149" i="54020"/>
  <c r="P149" i="54021" s="1"/>
  <c r="P149" i="54024" s="1"/>
  <c r="P148" i="54020"/>
  <c r="P147" i="54020"/>
  <c r="P147" i="54021" s="1"/>
  <c r="P147" i="54024" s="1"/>
  <c r="P146" i="54020"/>
  <c r="P146" i="54021" s="1"/>
  <c r="P146" i="54024" s="1"/>
  <c r="N174" i="54020"/>
  <c r="N173" i="54020"/>
  <c r="N172" i="54020"/>
  <c r="N171" i="54020"/>
  <c r="N170" i="54020"/>
  <c r="N169" i="54020"/>
  <c r="N168" i="54020"/>
  <c r="N167" i="54020"/>
  <c r="N166" i="54020"/>
  <c r="N165" i="54020"/>
  <c r="N164" i="54020"/>
  <c r="N163" i="54020"/>
  <c r="N162" i="54020"/>
  <c r="N161" i="54020"/>
  <c r="N160" i="54020"/>
  <c r="N159" i="54020"/>
  <c r="N158" i="54020"/>
  <c r="N157" i="54020"/>
  <c r="N156" i="54020"/>
  <c r="N155" i="54020"/>
  <c r="N154" i="54020"/>
  <c r="N153" i="54020"/>
  <c r="N152" i="54020"/>
  <c r="N151" i="54020"/>
  <c r="N150" i="54020"/>
  <c r="N149" i="54020"/>
  <c r="N148" i="54020"/>
  <c r="N147" i="54020"/>
  <c r="N146" i="54020"/>
  <c r="L174" i="54020"/>
  <c r="L173" i="54020"/>
  <c r="L172" i="54020"/>
  <c r="L171" i="54020"/>
  <c r="L170" i="54020"/>
  <c r="L169" i="54020"/>
  <c r="L168" i="54020"/>
  <c r="L167" i="54020"/>
  <c r="L166" i="54020"/>
  <c r="L165" i="54020"/>
  <c r="L164" i="54020"/>
  <c r="L163" i="54020"/>
  <c r="L162" i="54020"/>
  <c r="L161" i="54020"/>
  <c r="L160" i="54020"/>
  <c r="L159" i="54020"/>
  <c r="L158" i="54020"/>
  <c r="L157" i="54020"/>
  <c r="L156" i="54020"/>
  <c r="L155" i="54020"/>
  <c r="L154" i="54020"/>
  <c r="L153" i="54020"/>
  <c r="L152" i="54020"/>
  <c r="L151" i="54020"/>
  <c r="L150" i="54020"/>
  <c r="L149" i="54020"/>
  <c r="L148" i="54020"/>
  <c r="L147" i="54020"/>
  <c r="L146" i="54020"/>
  <c r="J174" i="54020"/>
  <c r="J173" i="54020"/>
  <c r="J172" i="54020"/>
  <c r="J171" i="54020"/>
  <c r="J170" i="54020"/>
  <c r="J169" i="54020"/>
  <c r="J168" i="54020"/>
  <c r="J167" i="54020"/>
  <c r="J166" i="54020"/>
  <c r="J165" i="54020"/>
  <c r="J164" i="54020"/>
  <c r="J163" i="54020"/>
  <c r="J162" i="54020"/>
  <c r="J161" i="54020"/>
  <c r="J160" i="54020"/>
  <c r="J159" i="54020"/>
  <c r="J158" i="54020"/>
  <c r="J157" i="54020"/>
  <c r="J156" i="54020"/>
  <c r="J155" i="54020"/>
  <c r="J154" i="54020"/>
  <c r="J153" i="54020"/>
  <c r="J152" i="54020"/>
  <c r="J151" i="54020"/>
  <c r="J150" i="54020"/>
  <c r="J149" i="54020"/>
  <c r="J148" i="54020"/>
  <c r="J147" i="54020"/>
  <c r="J146" i="54020"/>
  <c r="H174" i="54020"/>
  <c r="H173" i="54020"/>
  <c r="H172" i="54020"/>
  <c r="H171" i="54020"/>
  <c r="H170" i="54020"/>
  <c r="H169" i="54020"/>
  <c r="H168" i="54020"/>
  <c r="H167" i="54020"/>
  <c r="H166" i="54020"/>
  <c r="H165" i="54020"/>
  <c r="H164" i="54020"/>
  <c r="H163" i="54020"/>
  <c r="H162" i="54020"/>
  <c r="H161" i="54020"/>
  <c r="H160" i="54020"/>
  <c r="H159" i="54020"/>
  <c r="H158" i="54020"/>
  <c r="H157" i="54020"/>
  <c r="H156" i="54020"/>
  <c r="H155" i="54020"/>
  <c r="H154" i="54020"/>
  <c r="H153" i="54020"/>
  <c r="H152" i="54020"/>
  <c r="H151" i="54020"/>
  <c r="H150" i="54020"/>
  <c r="H149" i="54020"/>
  <c r="H148" i="54020"/>
  <c r="H147" i="54020"/>
  <c r="H146" i="54020"/>
  <c r="F174" i="54020"/>
  <c r="F173" i="54020"/>
  <c r="F172" i="54020"/>
  <c r="F171" i="54020"/>
  <c r="F170" i="54020"/>
  <c r="F169" i="54020"/>
  <c r="F168" i="54020"/>
  <c r="F167" i="54020"/>
  <c r="F166" i="54020"/>
  <c r="F165" i="54020"/>
  <c r="F164" i="54020"/>
  <c r="F163" i="54020"/>
  <c r="F162" i="54020"/>
  <c r="F161" i="54020"/>
  <c r="F160" i="54020"/>
  <c r="F159" i="54020"/>
  <c r="F158" i="54020"/>
  <c r="F157" i="54020"/>
  <c r="F156" i="54020"/>
  <c r="F155" i="54020"/>
  <c r="F154" i="54020"/>
  <c r="F153" i="54020"/>
  <c r="F152" i="54020"/>
  <c r="F151" i="54020"/>
  <c r="F150" i="54020"/>
  <c r="F149" i="54020"/>
  <c r="F148" i="54020"/>
  <c r="F147" i="54020"/>
  <c r="F146" i="54020"/>
  <c r="X133" i="54020"/>
  <c r="X132" i="54020"/>
  <c r="X131" i="54020"/>
  <c r="X130" i="54020"/>
  <c r="X129" i="54020"/>
  <c r="X128" i="54020"/>
  <c r="X127" i="54020"/>
  <c r="X126" i="54020"/>
  <c r="X125" i="54020"/>
  <c r="X124" i="54020"/>
  <c r="X123" i="54020"/>
  <c r="X122" i="54020"/>
  <c r="X121" i="54020"/>
  <c r="X120" i="54020"/>
  <c r="X119" i="54020"/>
  <c r="X118" i="54020"/>
  <c r="X117" i="54020"/>
  <c r="X116" i="54020"/>
  <c r="X115" i="54020"/>
  <c r="X114" i="54020"/>
  <c r="X113" i="54020"/>
  <c r="X112" i="54020"/>
  <c r="X111" i="54020"/>
  <c r="X110" i="54020"/>
  <c r="X109" i="54020"/>
  <c r="X108" i="54020"/>
  <c r="X107" i="54020"/>
  <c r="X106" i="54020"/>
  <c r="X105" i="54020"/>
  <c r="X104" i="54020"/>
  <c r="X103" i="54020"/>
  <c r="X102" i="54020"/>
  <c r="X101" i="54020"/>
  <c r="X100" i="54020"/>
  <c r="X99" i="54020"/>
  <c r="X98" i="54020"/>
  <c r="X97" i="54020"/>
  <c r="X96" i="54020"/>
  <c r="X95" i="54020"/>
  <c r="X94" i="54020"/>
  <c r="X93" i="54020"/>
  <c r="V133" i="54020"/>
  <c r="V132" i="54020"/>
  <c r="V131" i="54020"/>
  <c r="V130" i="54020"/>
  <c r="V129" i="54020"/>
  <c r="V128" i="54020"/>
  <c r="V127" i="54020"/>
  <c r="V126" i="54020"/>
  <c r="V125" i="54020"/>
  <c r="V124" i="54020"/>
  <c r="V123" i="54020"/>
  <c r="V122" i="54020"/>
  <c r="V121" i="54020"/>
  <c r="V120" i="54020"/>
  <c r="V119" i="54020"/>
  <c r="V118" i="54020"/>
  <c r="V117" i="54020"/>
  <c r="V116" i="54020"/>
  <c r="V115" i="54020"/>
  <c r="V114" i="54020"/>
  <c r="V113" i="54020"/>
  <c r="V112" i="54020"/>
  <c r="V111" i="54020"/>
  <c r="V110" i="54020"/>
  <c r="V109" i="54020"/>
  <c r="V108" i="54020"/>
  <c r="V107" i="54020"/>
  <c r="V106" i="54020"/>
  <c r="V105" i="54020"/>
  <c r="V104" i="54020"/>
  <c r="V103" i="54020"/>
  <c r="V102" i="54020"/>
  <c r="V101" i="54020"/>
  <c r="V100" i="54020"/>
  <c r="V99" i="54020"/>
  <c r="V98" i="54020"/>
  <c r="V97" i="54020"/>
  <c r="V96" i="54020"/>
  <c r="V95" i="54020"/>
  <c r="V94" i="54020"/>
  <c r="V93" i="54020"/>
  <c r="T133" i="54020"/>
  <c r="T132" i="54020"/>
  <c r="T131" i="54020"/>
  <c r="T130" i="54020"/>
  <c r="T129" i="54020"/>
  <c r="T128" i="54020"/>
  <c r="T127" i="54020"/>
  <c r="T126" i="54020"/>
  <c r="T125" i="54020"/>
  <c r="T124" i="54020"/>
  <c r="T123" i="54020"/>
  <c r="T122" i="54020"/>
  <c r="T121" i="54020"/>
  <c r="T120" i="54020"/>
  <c r="T119" i="54020"/>
  <c r="T118" i="54020"/>
  <c r="T117" i="54020"/>
  <c r="T116" i="54020"/>
  <c r="T115" i="54020"/>
  <c r="T114" i="54020"/>
  <c r="T113" i="54020"/>
  <c r="T112" i="54020"/>
  <c r="T111" i="54020"/>
  <c r="T110" i="54020"/>
  <c r="T109" i="54020"/>
  <c r="T108" i="54020"/>
  <c r="T107" i="54020"/>
  <c r="T106" i="54020"/>
  <c r="T105" i="54020"/>
  <c r="T104" i="54020"/>
  <c r="T103" i="54020"/>
  <c r="T102" i="54020"/>
  <c r="T101" i="54020"/>
  <c r="T100" i="54020"/>
  <c r="T99" i="54020"/>
  <c r="T98" i="54020"/>
  <c r="T97" i="54020"/>
  <c r="T96" i="54020"/>
  <c r="T95" i="54020"/>
  <c r="T94" i="54020"/>
  <c r="T93" i="54020"/>
  <c r="L133" i="54020"/>
  <c r="L132" i="54020"/>
  <c r="L131" i="54020"/>
  <c r="L130" i="54020"/>
  <c r="L129" i="54020"/>
  <c r="L128" i="54020"/>
  <c r="L127" i="54020"/>
  <c r="L126" i="54020"/>
  <c r="L125" i="54020"/>
  <c r="L124" i="54020"/>
  <c r="L123" i="54020"/>
  <c r="L122" i="54020"/>
  <c r="L121" i="54020"/>
  <c r="L120" i="54020"/>
  <c r="L119" i="54020"/>
  <c r="L118" i="54020"/>
  <c r="L117" i="54020"/>
  <c r="L116" i="54020"/>
  <c r="L115" i="54020"/>
  <c r="L114" i="54020"/>
  <c r="L113" i="54020"/>
  <c r="L112" i="54020"/>
  <c r="L111" i="54020"/>
  <c r="L110" i="54020"/>
  <c r="L109" i="54020"/>
  <c r="L108" i="54020"/>
  <c r="L107" i="54020"/>
  <c r="L106" i="54020"/>
  <c r="L105" i="54020"/>
  <c r="L104" i="54020"/>
  <c r="L103" i="54020"/>
  <c r="L102" i="54020"/>
  <c r="L101" i="54020"/>
  <c r="L100" i="54020"/>
  <c r="L99" i="54020"/>
  <c r="L98" i="54020"/>
  <c r="L97" i="54020"/>
  <c r="L96" i="54020"/>
  <c r="L95" i="54020"/>
  <c r="L94" i="54020"/>
  <c r="L93" i="54020"/>
  <c r="J133" i="54020"/>
  <c r="J132" i="54020"/>
  <c r="J131" i="54020"/>
  <c r="J130" i="54020"/>
  <c r="J129" i="54020"/>
  <c r="J128" i="54020"/>
  <c r="J127" i="54020"/>
  <c r="J126" i="54020"/>
  <c r="J125" i="54020"/>
  <c r="J124" i="54020"/>
  <c r="J123" i="54020"/>
  <c r="J122" i="54020"/>
  <c r="J121" i="54020"/>
  <c r="J120" i="54020"/>
  <c r="J119" i="54020"/>
  <c r="J118" i="54020"/>
  <c r="J117" i="54020"/>
  <c r="J116" i="54020"/>
  <c r="J115" i="54020"/>
  <c r="J114" i="54020"/>
  <c r="J113" i="54020"/>
  <c r="J112" i="54020"/>
  <c r="J111" i="54020"/>
  <c r="J110" i="54020"/>
  <c r="J109" i="54020"/>
  <c r="J108" i="54020"/>
  <c r="J107" i="54020"/>
  <c r="J106" i="54020"/>
  <c r="J105" i="54020"/>
  <c r="J104" i="54020"/>
  <c r="J103" i="54020"/>
  <c r="J102" i="54020"/>
  <c r="J101" i="54020"/>
  <c r="J100" i="54020"/>
  <c r="J99" i="54020"/>
  <c r="J98" i="54020"/>
  <c r="J97" i="54020"/>
  <c r="J96" i="54020"/>
  <c r="J95" i="54020"/>
  <c r="J94" i="54020"/>
  <c r="J93" i="54020"/>
  <c r="H133" i="54020"/>
  <c r="H132" i="54020"/>
  <c r="H131" i="54020"/>
  <c r="H130" i="54020"/>
  <c r="H129" i="54020"/>
  <c r="H128" i="54020"/>
  <c r="H127" i="54020"/>
  <c r="H126" i="54020"/>
  <c r="H125" i="54020"/>
  <c r="H124" i="54020"/>
  <c r="H123" i="54020"/>
  <c r="H122" i="54020"/>
  <c r="H121" i="54020"/>
  <c r="H120" i="54020"/>
  <c r="H119" i="54020"/>
  <c r="H118" i="54020"/>
  <c r="H117" i="54020"/>
  <c r="H116" i="54020"/>
  <c r="H115" i="54020"/>
  <c r="H114" i="54020"/>
  <c r="H113" i="54020"/>
  <c r="H112" i="54020"/>
  <c r="H111" i="54020"/>
  <c r="H110" i="54020"/>
  <c r="H109" i="54020"/>
  <c r="H108" i="54020"/>
  <c r="H107" i="54020"/>
  <c r="H106" i="54020"/>
  <c r="H105" i="54020"/>
  <c r="H104" i="54020"/>
  <c r="H103" i="54020"/>
  <c r="H102" i="54020"/>
  <c r="H101" i="54020"/>
  <c r="H100" i="54020"/>
  <c r="H99" i="54020"/>
  <c r="H98" i="54020"/>
  <c r="H97" i="54020"/>
  <c r="H96" i="54020"/>
  <c r="H95" i="54020"/>
  <c r="H94" i="54020"/>
  <c r="H93" i="54020"/>
  <c r="F133" i="54020"/>
  <c r="F132" i="54020"/>
  <c r="F131" i="54020"/>
  <c r="F130" i="54020"/>
  <c r="F129" i="54020"/>
  <c r="F128" i="54020"/>
  <c r="F127" i="54020"/>
  <c r="F126" i="54020"/>
  <c r="F125" i="54020"/>
  <c r="F124" i="54020"/>
  <c r="F123" i="54020"/>
  <c r="F122" i="54020"/>
  <c r="F121" i="54020"/>
  <c r="F120" i="54020"/>
  <c r="F119" i="54020"/>
  <c r="F118" i="54020"/>
  <c r="F117" i="54020"/>
  <c r="F116" i="54020"/>
  <c r="F115" i="54020"/>
  <c r="F114" i="54020"/>
  <c r="F113" i="54020"/>
  <c r="F112" i="54020"/>
  <c r="F111" i="54020"/>
  <c r="F110" i="54020"/>
  <c r="F109" i="54020"/>
  <c r="F108" i="54020"/>
  <c r="F107" i="54020"/>
  <c r="F106" i="54020"/>
  <c r="F105" i="54020"/>
  <c r="F104" i="54020"/>
  <c r="F103" i="54020"/>
  <c r="F102" i="54020"/>
  <c r="F101" i="54020"/>
  <c r="F100" i="54020"/>
  <c r="F99" i="54020"/>
  <c r="F98" i="54020"/>
  <c r="F97" i="54020"/>
  <c r="F96" i="54020"/>
  <c r="F95" i="54020"/>
  <c r="F94" i="54020"/>
  <c r="F93" i="54020"/>
  <c r="T83" i="54020"/>
  <c r="T82" i="54020"/>
  <c r="T81" i="54020"/>
  <c r="T80" i="54020"/>
  <c r="T79" i="54020"/>
  <c r="T78" i="54020"/>
  <c r="T77" i="54020"/>
  <c r="T76" i="54020"/>
  <c r="T75" i="54020"/>
  <c r="T74" i="54020"/>
  <c r="T73" i="54020"/>
  <c r="T72" i="54020"/>
  <c r="T71" i="54020"/>
  <c r="T70" i="54020"/>
  <c r="T69" i="54020"/>
  <c r="T68" i="54020"/>
  <c r="T67" i="54020"/>
  <c r="T66" i="54020"/>
  <c r="T65" i="54020"/>
  <c r="T64" i="54020"/>
  <c r="T63" i="54020"/>
  <c r="T62" i="54020"/>
  <c r="T61" i="54020"/>
  <c r="T60" i="54020"/>
  <c r="T59" i="54020"/>
  <c r="T58" i="54020"/>
  <c r="T57" i="54020"/>
  <c r="T56" i="54020"/>
  <c r="T55" i="54020"/>
  <c r="T54" i="54020"/>
  <c r="T53" i="54020"/>
  <c r="T52" i="54020"/>
  <c r="T51" i="54020"/>
  <c r="R83" i="54020"/>
  <c r="R82" i="54020"/>
  <c r="R81" i="54020"/>
  <c r="R80" i="54020"/>
  <c r="R79" i="54020"/>
  <c r="R78" i="54020"/>
  <c r="R77" i="54020"/>
  <c r="R76" i="54020"/>
  <c r="R75" i="54020"/>
  <c r="R74" i="54020"/>
  <c r="R73" i="54020"/>
  <c r="R72" i="54020"/>
  <c r="R71" i="54020"/>
  <c r="R70" i="54020"/>
  <c r="R69" i="54020"/>
  <c r="R68" i="54020"/>
  <c r="R67" i="54020"/>
  <c r="R67" i="54021" s="1"/>
  <c r="R67" i="54024" s="1"/>
  <c r="R66" i="54020"/>
  <c r="R65" i="54020"/>
  <c r="R64" i="54020"/>
  <c r="R63" i="54020"/>
  <c r="R62" i="54020"/>
  <c r="R62" i="54021" s="1"/>
  <c r="R62" i="54024" s="1"/>
  <c r="R61" i="54020"/>
  <c r="R60" i="54020"/>
  <c r="R59" i="54020"/>
  <c r="R58" i="54020"/>
  <c r="R57" i="54020"/>
  <c r="R56" i="54020"/>
  <c r="R55" i="54020"/>
  <c r="R54" i="54020"/>
  <c r="R53" i="54020"/>
  <c r="R52" i="54020"/>
  <c r="R51" i="54020"/>
  <c r="P83" i="54020"/>
  <c r="P82" i="54020"/>
  <c r="P81" i="54020"/>
  <c r="P80" i="54020"/>
  <c r="P79" i="54020"/>
  <c r="P78" i="54020"/>
  <c r="P77" i="54020"/>
  <c r="P76" i="54020"/>
  <c r="P75" i="54020"/>
  <c r="P74" i="54020"/>
  <c r="P73" i="54020"/>
  <c r="P72" i="54020"/>
  <c r="P71" i="54020"/>
  <c r="P70" i="54020"/>
  <c r="P69" i="54020"/>
  <c r="P68" i="54020"/>
  <c r="P67" i="54020"/>
  <c r="P66" i="54020"/>
  <c r="P65" i="54020"/>
  <c r="P64" i="54020"/>
  <c r="P63" i="54020"/>
  <c r="P62" i="54020"/>
  <c r="P61" i="54020"/>
  <c r="P60" i="54020"/>
  <c r="P59" i="54020"/>
  <c r="P58" i="54020"/>
  <c r="P57" i="54020"/>
  <c r="P56" i="54020"/>
  <c r="P55" i="54020"/>
  <c r="P54" i="54020"/>
  <c r="P53" i="54020"/>
  <c r="P52" i="54020"/>
  <c r="P51" i="54020"/>
  <c r="N83" i="54020"/>
  <c r="N82" i="54020"/>
  <c r="N81" i="54020"/>
  <c r="N80" i="54020"/>
  <c r="N79" i="54020"/>
  <c r="N78" i="54020"/>
  <c r="N77" i="54020"/>
  <c r="N76" i="54020"/>
  <c r="N75" i="54020"/>
  <c r="N74" i="54020"/>
  <c r="N73" i="54020"/>
  <c r="N72" i="54020"/>
  <c r="N71" i="54020"/>
  <c r="N70" i="54020"/>
  <c r="N69" i="54020"/>
  <c r="N68" i="54020"/>
  <c r="N67" i="54020"/>
  <c r="N66" i="54020"/>
  <c r="N65" i="54020"/>
  <c r="N64" i="54020"/>
  <c r="N63" i="54020"/>
  <c r="N62" i="54020"/>
  <c r="N61" i="54020"/>
  <c r="N60" i="54020"/>
  <c r="N59" i="54020"/>
  <c r="N58" i="54020"/>
  <c r="N57" i="54020"/>
  <c r="N56" i="54020"/>
  <c r="N55" i="54020"/>
  <c r="N54" i="54020"/>
  <c r="N53" i="54020"/>
  <c r="N52" i="54020"/>
  <c r="N51" i="54020"/>
  <c r="L83" i="54020"/>
  <c r="L82" i="54020"/>
  <c r="L81" i="54020"/>
  <c r="L80" i="54020"/>
  <c r="L79" i="54020"/>
  <c r="L78" i="54020"/>
  <c r="L77" i="54020"/>
  <c r="L76" i="54020"/>
  <c r="L75" i="54020"/>
  <c r="L74" i="54020"/>
  <c r="L73" i="54020"/>
  <c r="L72" i="54020"/>
  <c r="L71" i="54020"/>
  <c r="L70" i="54020"/>
  <c r="L69" i="54020"/>
  <c r="L68" i="54020"/>
  <c r="L67" i="54020"/>
  <c r="L66" i="54020"/>
  <c r="L65" i="54020"/>
  <c r="L64" i="54020"/>
  <c r="L63" i="54020"/>
  <c r="L62" i="54020"/>
  <c r="L61" i="54020"/>
  <c r="L60" i="54020"/>
  <c r="L59" i="54020"/>
  <c r="L58" i="54020"/>
  <c r="L57" i="54020"/>
  <c r="L56" i="54020"/>
  <c r="L55" i="54020"/>
  <c r="L54" i="54020"/>
  <c r="L53" i="54020"/>
  <c r="L52" i="54020"/>
  <c r="L51" i="54020"/>
  <c r="J83" i="54020"/>
  <c r="J82" i="54020"/>
  <c r="J81" i="54020"/>
  <c r="J80" i="54020"/>
  <c r="J79" i="54020"/>
  <c r="J78" i="54020"/>
  <c r="J77" i="54020"/>
  <c r="J76" i="54020"/>
  <c r="J75" i="54020"/>
  <c r="J74" i="54020"/>
  <c r="J73" i="54020"/>
  <c r="J72" i="54020"/>
  <c r="J71" i="54020"/>
  <c r="J70" i="54020"/>
  <c r="J69" i="54020"/>
  <c r="J68" i="54020"/>
  <c r="J67" i="54020"/>
  <c r="J66" i="54020"/>
  <c r="J65" i="54020"/>
  <c r="J64" i="54020"/>
  <c r="J63" i="54020"/>
  <c r="J62" i="54020"/>
  <c r="J61" i="54020"/>
  <c r="J60" i="54020"/>
  <c r="J59" i="54020"/>
  <c r="J58" i="54020"/>
  <c r="J57" i="54020"/>
  <c r="J56" i="54020"/>
  <c r="J55" i="54020"/>
  <c r="J54" i="54020"/>
  <c r="J53" i="54020"/>
  <c r="J52" i="54020"/>
  <c r="J51" i="54020"/>
  <c r="H83" i="54020"/>
  <c r="H82" i="54020"/>
  <c r="H81" i="54020"/>
  <c r="H80" i="54020"/>
  <c r="H79" i="54020"/>
  <c r="H78" i="54020"/>
  <c r="H77" i="54020"/>
  <c r="H76" i="54020"/>
  <c r="H75" i="54020"/>
  <c r="H74" i="54020"/>
  <c r="H73" i="54020"/>
  <c r="H72" i="54020"/>
  <c r="H71" i="54020"/>
  <c r="H70" i="54020"/>
  <c r="H69" i="54020"/>
  <c r="H68" i="54020"/>
  <c r="H67" i="54020"/>
  <c r="H66" i="54020"/>
  <c r="H65" i="54020"/>
  <c r="H64" i="54020"/>
  <c r="H63" i="54020"/>
  <c r="H62" i="54020"/>
  <c r="H61" i="54020"/>
  <c r="H60" i="54020"/>
  <c r="H59" i="54020"/>
  <c r="H58" i="54020"/>
  <c r="H57" i="54020"/>
  <c r="H56" i="54020"/>
  <c r="H55" i="54020"/>
  <c r="H54" i="54020"/>
  <c r="H53" i="54020"/>
  <c r="H52" i="54020"/>
  <c r="H51" i="54020"/>
  <c r="F83" i="54020"/>
  <c r="F82" i="54020"/>
  <c r="F81" i="54020"/>
  <c r="F80" i="54020"/>
  <c r="F79" i="54020"/>
  <c r="F78" i="54020"/>
  <c r="F77" i="54020"/>
  <c r="F76" i="54020"/>
  <c r="F75" i="54020"/>
  <c r="F74" i="54020"/>
  <c r="F73" i="54020"/>
  <c r="F72" i="54020"/>
  <c r="F71" i="54020"/>
  <c r="F70" i="54020"/>
  <c r="F69" i="54020"/>
  <c r="F68" i="54020"/>
  <c r="F67" i="54020"/>
  <c r="F66" i="54020"/>
  <c r="F65" i="54020"/>
  <c r="F64" i="54020"/>
  <c r="F63" i="54020"/>
  <c r="F62" i="54020"/>
  <c r="F61" i="54020"/>
  <c r="F60" i="54020"/>
  <c r="F59" i="54020"/>
  <c r="F58" i="54020"/>
  <c r="F57" i="54020"/>
  <c r="F56" i="54020"/>
  <c r="F55" i="54020"/>
  <c r="F54" i="54020"/>
  <c r="F53" i="54020"/>
  <c r="F52" i="54020"/>
  <c r="F51" i="54020"/>
  <c r="Z41" i="54020"/>
  <c r="Z40" i="54020"/>
  <c r="Z39" i="54020"/>
  <c r="Z38" i="54020"/>
  <c r="Z37" i="54020"/>
  <c r="Z36" i="54020"/>
  <c r="Z35" i="54020"/>
  <c r="Z34" i="54020"/>
  <c r="Z33" i="54020"/>
  <c r="Z32" i="54020"/>
  <c r="Z31" i="54020"/>
  <c r="Z30" i="54020"/>
  <c r="Z29" i="54020"/>
  <c r="Z28" i="54020"/>
  <c r="Z27" i="54020"/>
  <c r="Z26" i="54020"/>
  <c r="Z25" i="54020"/>
  <c r="Z24" i="54020"/>
  <c r="Z23" i="54020"/>
  <c r="Z22" i="54020"/>
  <c r="Z21" i="54020"/>
  <c r="Z20" i="54020"/>
  <c r="Z19" i="54020"/>
  <c r="Z18" i="54020"/>
  <c r="Z17" i="54020"/>
  <c r="Z16" i="54020"/>
  <c r="Z15" i="54020"/>
  <c r="Z14" i="54020"/>
  <c r="Z13" i="54020"/>
  <c r="Z12" i="54020"/>
  <c r="Z11" i="54020"/>
  <c r="X41" i="54020"/>
  <c r="X40" i="54020"/>
  <c r="X39" i="54020"/>
  <c r="X38" i="54020"/>
  <c r="X37" i="54020"/>
  <c r="X36" i="54020"/>
  <c r="X35" i="54020"/>
  <c r="X34" i="54020"/>
  <c r="X33" i="54020"/>
  <c r="X32" i="54020"/>
  <c r="X31" i="54020"/>
  <c r="X30" i="54020"/>
  <c r="X29" i="54020"/>
  <c r="X28" i="54020"/>
  <c r="X27" i="54020"/>
  <c r="X26" i="54020"/>
  <c r="X25" i="54020"/>
  <c r="X24" i="54020"/>
  <c r="X23" i="54020"/>
  <c r="X22" i="54020"/>
  <c r="X21" i="54020"/>
  <c r="X20" i="54020"/>
  <c r="X19" i="54020"/>
  <c r="X18" i="54020"/>
  <c r="X17" i="54020"/>
  <c r="X16" i="54020"/>
  <c r="X15" i="54020"/>
  <c r="X14" i="54020"/>
  <c r="X13" i="54020"/>
  <c r="X12" i="54020"/>
  <c r="X11" i="54020"/>
  <c r="V41" i="54020"/>
  <c r="V40" i="54020"/>
  <c r="V39" i="54020"/>
  <c r="V38" i="54020"/>
  <c r="V37" i="54020"/>
  <c r="V36" i="54020"/>
  <c r="V35" i="54020"/>
  <c r="V34" i="54020"/>
  <c r="V33" i="54020"/>
  <c r="V32" i="54020"/>
  <c r="V31" i="54020"/>
  <c r="V30" i="54020"/>
  <c r="V29" i="54020"/>
  <c r="V28" i="54020"/>
  <c r="V27" i="54020"/>
  <c r="V26" i="54020"/>
  <c r="V25" i="54020"/>
  <c r="V24" i="54020"/>
  <c r="V23" i="54020"/>
  <c r="V22" i="54020"/>
  <c r="V21" i="54020"/>
  <c r="V20" i="54020"/>
  <c r="V19" i="54020"/>
  <c r="V18" i="54020"/>
  <c r="V17" i="54020"/>
  <c r="V16" i="54020"/>
  <c r="V15" i="54020"/>
  <c r="V14" i="54020"/>
  <c r="V13" i="54020"/>
  <c r="V12" i="54020"/>
  <c r="V11" i="54020"/>
  <c r="T41" i="54020"/>
  <c r="T40" i="54020"/>
  <c r="T39" i="54020"/>
  <c r="T38" i="54020"/>
  <c r="T37" i="54020"/>
  <c r="T36" i="54020"/>
  <c r="T35" i="54020"/>
  <c r="T34" i="54020"/>
  <c r="T33" i="54020"/>
  <c r="T32" i="54020"/>
  <c r="T31" i="54020"/>
  <c r="T30" i="54020"/>
  <c r="T29" i="54020"/>
  <c r="T28" i="54020"/>
  <c r="T27" i="54020"/>
  <c r="T26" i="54020"/>
  <c r="T25" i="54020"/>
  <c r="T24" i="54020"/>
  <c r="T23" i="54020"/>
  <c r="T22" i="54020"/>
  <c r="T21" i="54020"/>
  <c r="T20" i="54020"/>
  <c r="T19" i="54020"/>
  <c r="T18" i="54020"/>
  <c r="T17" i="54020"/>
  <c r="T16" i="54020"/>
  <c r="T15" i="54020"/>
  <c r="T14" i="54020"/>
  <c r="T13" i="54020"/>
  <c r="T12" i="54020"/>
  <c r="T11" i="54020"/>
  <c r="R41" i="54020"/>
  <c r="R40" i="54020"/>
  <c r="R39" i="54020"/>
  <c r="R38" i="54020"/>
  <c r="R37" i="54020"/>
  <c r="R36" i="54020"/>
  <c r="R35" i="54020"/>
  <c r="R34" i="54020"/>
  <c r="R33" i="54020"/>
  <c r="R32" i="54020"/>
  <c r="R31" i="54020"/>
  <c r="R30" i="54020"/>
  <c r="R29" i="54020"/>
  <c r="R28" i="54020"/>
  <c r="R27" i="54020"/>
  <c r="R26" i="54020"/>
  <c r="R25" i="54020"/>
  <c r="R24" i="54020"/>
  <c r="R23" i="54020"/>
  <c r="R22" i="54020"/>
  <c r="R21" i="54020"/>
  <c r="R20" i="54020"/>
  <c r="R19" i="54020"/>
  <c r="R18" i="54020"/>
  <c r="R17" i="54020"/>
  <c r="R16" i="54020"/>
  <c r="R15" i="54020"/>
  <c r="R14" i="54020"/>
  <c r="R13" i="54020"/>
  <c r="R12" i="54020"/>
  <c r="R11" i="54020"/>
  <c r="J34" i="54020"/>
  <c r="J33" i="54020"/>
  <c r="J32" i="54020"/>
  <c r="J31" i="54020"/>
  <c r="J30" i="54020"/>
  <c r="J29" i="54020"/>
  <c r="J28" i="54020"/>
  <c r="J27" i="54020"/>
  <c r="J26" i="54020"/>
  <c r="J25" i="54020"/>
  <c r="J24" i="54020"/>
  <c r="J23" i="54020"/>
  <c r="J22" i="54020"/>
  <c r="J21" i="54020"/>
  <c r="J20" i="54020"/>
  <c r="J19" i="54020"/>
  <c r="J18" i="54020"/>
  <c r="J17" i="54020"/>
  <c r="J16" i="54020"/>
  <c r="J15" i="54020"/>
  <c r="J14" i="54020"/>
  <c r="J13" i="54020"/>
  <c r="J12" i="54020"/>
  <c r="J11" i="54020"/>
  <c r="H34" i="54020"/>
  <c r="H33" i="54020"/>
  <c r="H32" i="54020"/>
  <c r="H31" i="54020"/>
  <c r="H30" i="54020"/>
  <c r="H29" i="54020"/>
  <c r="H28" i="54020"/>
  <c r="H27" i="54020"/>
  <c r="H26" i="54020"/>
  <c r="H25" i="54020"/>
  <c r="H24" i="54020"/>
  <c r="H23" i="54020"/>
  <c r="H22" i="54020"/>
  <c r="H21" i="54020"/>
  <c r="H20" i="54020"/>
  <c r="H19" i="54020"/>
  <c r="H18" i="54020"/>
  <c r="H17" i="54020"/>
  <c r="H16" i="54020"/>
  <c r="H15" i="54020"/>
  <c r="H14" i="54020"/>
  <c r="H13" i="54020"/>
  <c r="H12" i="54020"/>
  <c r="H11" i="54020"/>
  <c r="F34" i="54020"/>
  <c r="F33" i="54020"/>
  <c r="F32" i="54020"/>
  <c r="F31" i="54020"/>
  <c r="F30" i="54020"/>
  <c r="F29" i="54020"/>
  <c r="F28" i="54020"/>
  <c r="F27" i="54020"/>
  <c r="F26" i="54020"/>
  <c r="F25" i="54020"/>
  <c r="F24" i="54020"/>
  <c r="F23" i="54020"/>
  <c r="F22" i="54020"/>
  <c r="F21" i="54020"/>
  <c r="F20" i="54020"/>
  <c r="F19" i="54020"/>
  <c r="F18" i="54020"/>
  <c r="F17" i="54020"/>
  <c r="F16" i="54020"/>
  <c r="F15" i="54020"/>
  <c r="F14" i="54020"/>
  <c r="F13" i="54020"/>
  <c r="F12" i="54020"/>
  <c r="F11" i="54020"/>
  <c r="P147" i="54022" l="1"/>
  <c r="P147" i="54025" s="1"/>
  <c r="P147" i="54026" s="1"/>
  <c r="P147" i="54027" s="1"/>
  <c r="V233" i="54021"/>
  <c r="V233" i="54024" s="1"/>
  <c r="V233" i="54025" s="1"/>
  <c r="V233" i="54026" s="1"/>
  <c r="V233" i="54027" s="1"/>
  <c r="P227" i="54022"/>
  <c r="P150" i="54022"/>
  <c r="P150" i="54025" s="1"/>
  <c r="P150" i="54026" s="1"/>
  <c r="P150" i="54027" s="1"/>
  <c r="P159" i="54022"/>
  <c r="P151" i="54021"/>
  <c r="P151" i="54024" s="1"/>
  <c r="P234" i="54021"/>
  <c r="P234" i="54024" s="1"/>
  <c r="P234" i="54025" s="1"/>
  <c r="P234" i="54026" s="1"/>
  <c r="P234" i="54027" s="1"/>
  <c r="P229" i="54021"/>
  <c r="P229" i="54024" s="1"/>
  <c r="T157" i="54021"/>
  <c r="T157" i="54024" s="1"/>
  <c r="T157" i="54025" s="1"/>
  <c r="T157" i="54026" s="1"/>
  <c r="T157" i="54027" s="1"/>
  <c r="P233" i="54022"/>
  <c r="P146" i="54022"/>
  <c r="P226" i="54022"/>
  <c r="P149" i="54022"/>
  <c r="P225" i="54022"/>
  <c r="T286" i="54025"/>
  <c r="T286" i="54026" s="1"/>
  <c r="T286" i="54027" s="1"/>
  <c r="P155" i="54022"/>
  <c r="P155" i="54025" s="1"/>
  <c r="P155" i="54026" s="1"/>
  <c r="P155" i="54027" s="1"/>
  <c r="P231" i="54022"/>
  <c r="P231" i="54025" s="1"/>
  <c r="P231" i="54026" s="1"/>
  <c r="P231" i="54027" s="1"/>
  <c r="T154" i="54022"/>
  <c r="R62" i="54022"/>
  <c r="P232" i="54022"/>
  <c r="P232" i="54025" s="1"/>
  <c r="P232" i="54026" s="1"/>
  <c r="P232" i="54027" s="1"/>
  <c r="T155" i="54021"/>
  <c r="T155" i="54024" s="1"/>
  <c r="T155" i="54025" s="1"/>
  <c r="T155" i="54026" s="1"/>
  <c r="T155" i="54027" s="1"/>
  <c r="V231" i="54025"/>
  <c r="V231" i="54026" s="1"/>
  <c r="V231" i="54027" s="1"/>
  <c r="T285" i="54025"/>
  <c r="T285" i="54026" s="1"/>
  <c r="T285" i="54027" s="1"/>
  <c r="T154" i="54025"/>
  <c r="T154" i="54026" s="1"/>
  <c r="T154" i="54027" s="1"/>
  <c r="P146" i="54025"/>
  <c r="P146" i="54026" s="1"/>
  <c r="P146" i="54027" s="1"/>
  <c r="P154" i="54025"/>
  <c r="P154" i="54026" s="1"/>
  <c r="P154" i="54027" s="1"/>
  <c r="P149" i="54025"/>
  <c r="P149" i="54026" s="1"/>
  <c r="P149" i="54027" s="1"/>
  <c r="L315" i="54025"/>
  <c r="L315" i="54026" s="1"/>
  <c r="L315" i="54027" s="1"/>
  <c r="P281" i="54025"/>
  <c r="P281" i="54026" s="1"/>
  <c r="P281" i="54027" s="1"/>
  <c r="P225" i="54025"/>
  <c r="P225" i="54026" s="1"/>
  <c r="P225" i="54027" s="1"/>
  <c r="P159" i="54025"/>
  <c r="P159" i="54026" s="1"/>
  <c r="P159" i="54027" s="1"/>
  <c r="P230" i="54025"/>
  <c r="P230" i="54026" s="1"/>
  <c r="P230" i="54027" s="1"/>
  <c r="P291" i="54025"/>
  <c r="P291" i="54026" s="1"/>
  <c r="P291" i="54027" s="1"/>
  <c r="L314" i="54025"/>
  <c r="L314" i="54026" s="1"/>
  <c r="L314" i="54027" s="1"/>
  <c r="P280" i="54025"/>
  <c r="P280" i="54026" s="1"/>
  <c r="P280" i="54027" s="1"/>
  <c r="P156" i="54025"/>
  <c r="P156" i="54026" s="1"/>
  <c r="P156" i="54027" s="1"/>
  <c r="N351" i="54025"/>
  <c r="N351" i="54026" s="1"/>
  <c r="N351" i="54027" s="1"/>
  <c r="R67" i="54025"/>
  <c r="R67" i="54026" s="1"/>
  <c r="R67" i="54027" s="1"/>
  <c r="R62" i="54025"/>
  <c r="R62" i="54026" s="1"/>
  <c r="R62" i="54027" s="1"/>
  <c r="N354" i="54025"/>
  <c r="N354" i="54026" s="1"/>
  <c r="N354" i="54027" s="1"/>
  <c r="P286" i="54025"/>
  <c r="P286" i="54026" s="1"/>
  <c r="P286" i="54027" s="1"/>
  <c r="P229" i="54025"/>
  <c r="P229" i="54026" s="1"/>
  <c r="P229" i="54027" s="1"/>
  <c r="P227" i="54025"/>
  <c r="P227" i="54026" s="1"/>
  <c r="P227" i="54027" s="1"/>
  <c r="L321" i="54025"/>
  <c r="L321" i="54026" s="1"/>
  <c r="L321" i="54027" s="1"/>
  <c r="L316" i="54025"/>
  <c r="L316" i="54026" s="1"/>
  <c r="L316" i="54027" s="1"/>
  <c r="P226" i="54025"/>
  <c r="P226" i="54026" s="1"/>
  <c r="P226" i="54027" s="1"/>
  <c r="P233" i="54025"/>
  <c r="P233" i="54026" s="1"/>
  <c r="P233" i="54027" s="1"/>
  <c r="P228" i="54025"/>
  <c r="P228" i="54026" s="1"/>
  <c r="P228" i="54027" s="1"/>
  <c r="N355" i="54025"/>
  <c r="N355" i="54026" s="1"/>
  <c r="N355" i="54027" s="1"/>
  <c r="P288" i="54025"/>
  <c r="P288" i="54026" s="1"/>
  <c r="P288" i="54027" s="1"/>
  <c r="P151" i="54025"/>
  <c r="P151" i="54026" s="1"/>
  <c r="P151" i="54027" s="1"/>
  <c r="P283" i="54025"/>
  <c r="P283" i="54026" s="1"/>
  <c r="P283" i="54027" s="1"/>
  <c r="P284" i="54025"/>
  <c r="P284" i="54026" s="1"/>
  <c r="P284" i="54027" s="1"/>
  <c r="P285" i="54025"/>
  <c r="P285" i="54026" s="1"/>
  <c r="P285" i="54027" s="1"/>
  <c r="AA3" i="54020"/>
  <c r="AA2" i="54020"/>
  <c r="AA1" i="54020"/>
  <c r="B1" i="54020"/>
  <c r="D124" i="53993" l="1"/>
  <c r="H124" i="53993" s="1"/>
  <c r="E124" i="53993"/>
  <c r="I124" i="53993" s="1"/>
  <c r="D109" i="53993"/>
  <c r="H109" i="53993" s="1"/>
  <c r="E109" i="53993"/>
  <c r="I109" i="53993"/>
  <c r="D110" i="53993"/>
  <c r="H110" i="53993" s="1"/>
  <c r="E110" i="53993"/>
  <c r="I110" i="53993" s="1"/>
  <c r="D111" i="53993"/>
  <c r="H111" i="53993" s="1"/>
  <c r="E111" i="53993"/>
  <c r="I111" i="53993" s="1"/>
  <c r="D112" i="53993"/>
  <c r="H112" i="53993" s="1"/>
  <c r="E112" i="53993"/>
  <c r="I112" i="53993" s="1"/>
  <c r="D113" i="53993"/>
  <c r="H113" i="53993" s="1"/>
  <c r="H795" i="54021" s="1"/>
  <c r="H795" i="54024" s="1"/>
  <c r="E113" i="53993"/>
  <c r="I113" i="53993" s="1"/>
  <c r="H795" i="54022" s="1"/>
  <c r="D114" i="53993"/>
  <c r="H114" i="53993" s="1"/>
  <c r="E114" i="53993"/>
  <c r="I114" i="53993" s="1"/>
  <c r="D115" i="53993"/>
  <c r="H115" i="53993" s="1"/>
  <c r="E115" i="53993"/>
  <c r="I115" i="53993" s="1"/>
  <c r="D116" i="53993"/>
  <c r="H116" i="53993" s="1"/>
  <c r="E116" i="53993"/>
  <c r="I116" i="53993" s="1"/>
  <c r="D117" i="53993"/>
  <c r="H117" i="53993" s="1"/>
  <c r="E117" i="53993"/>
  <c r="I117" i="53993" s="1"/>
  <c r="D118" i="53993"/>
  <c r="H118" i="53993" s="1"/>
  <c r="E118" i="53993"/>
  <c r="I118" i="53993" s="1"/>
  <c r="D119" i="53993"/>
  <c r="H119" i="53993" s="1"/>
  <c r="E119" i="53993"/>
  <c r="I119" i="53993" s="1"/>
  <c r="D120" i="53993"/>
  <c r="H120" i="53993" s="1"/>
  <c r="E120" i="53993"/>
  <c r="I120" i="53993" s="1"/>
  <c r="D46" i="53993"/>
  <c r="H46" i="53993" s="1"/>
  <c r="E46" i="53993"/>
  <c r="I46" i="53993" s="1"/>
  <c r="H795" i="54025" l="1"/>
  <c r="H795" i="54026" s="1"/>
  <c r="H795" i="54027" s="1"/>
  <c r="F1235" i="54022"/>
  <c r="P390" i="54022"/>
  <c r="F1235" i="54021"/>
  <c r="F1235" i="54024" s="1"/>
  <c r="P390" i="54021"/>
  <c r="P390" i="54024" s="1"/>
  <c r="R1195" i="54021"/>
  <c r="R1195" i="54024" s="1"/>
  <c r="R1196" i="54021"/>
  <c r="R1196" i="54024" s="1"/>
  <c r="H299" i="54021"/>
  <c r="H299" i="54024" s="1"/>
  <c r="H239" i="54021"/>
  <c r="H239" i="54024" s="1"/>
  <c r="N1235" i="54021"/>
  <c r="N1235" i="54024" s="1"/>
  <c r="N1232" i="54021"/>
  <c r="N1232" i="54024" s="1"/>
  <c r="R1154" i="54021"/>
  <c r="R1154" i="54024" s="1"/>
  <c r="R1151" i="54021"/>
  <c r="R1151" i="54024" s="1"/>
  <c r="R1148" i="54021"/>
  <c r="R1148" i="54024" s="1"/>
  <c r="R1153" i="54021"/>
  <c r="R1153" i="54024" s="1"/>
  <c r="R1149" i="54021"/>
  <c r="R1149" i="54024" s="1"/>
  <c r="R1152" i="54021"/>
  <c r="R1152" i="54024" s="1"/>
  <c r="R1147" i="54021"/>
  <c r="R1147" i="54024" s="1"/>
  <c r="R1150" i="54021"/>
  <c r="R1150" i="54024" s="1"/>
  <c r="H799" i="54021"/>
  <c r="H799" i="54024" s="1"/>
  <c r="H764" i="54021"/>
  <c r="H764" i="54024" s="1"/>
  <c r="H802" i="54021"/>
  <c r="H802" i="54024" s="1"/>
  <c r="F1250" i="54022"/>
  <c r="F1248" i="54022"/>
  <c r="F1249" i="54022"/>
  <c r="H705" i="54022"/>
  <c r="H706" i="54022"/>
  <c r="H726" i="54022"/>
  <c r="H708" i="54022"/>
  <c r="R794" i="54022"/>
  <c r="P753" i="54022"/>
  <c r="H705" i="54021"/>
  <c r="H705" i="54024" s="1"/>
  <c r="H705" i="54025" s="1"/>
  <c r="H705" i="54026" s="1"/>
  <c r="H705" i="54027" s="1"/>
  <c r="H726" i="54021"/>
  <c r="H726" i="54024" s="1"/>
  <c r="H708" i="54021"/>
  <c r="H708" i="54024" s="1"/>
  <c r="H708" i="54025" s="1"/>
  <c r="H708" i="54026" s="1"/>
  <c r="H708" i="54027" s="1"/>
  <c r="H706" i="54021"/>
  <c r="H706" i="54024" s="1"/>
  <c r="R794" i="54021"/>
  <c r="R794" i="54024" s="1"/>
  <c r="R794" i="54025" s="1"/>
  <c r="R794" i="54026" s="1"/>
  <c r="R794" i="54027" s="1"/>
  <c r="P753" i="54021"/>
  <c r="P753" i="54024" s="1"/>
  <c r="R1203" i="54021"/>
  <c r="R1203" i="54024" s="1"/>
  <c r="R1157" i="54021"/>
  <c r="R1157" i="54024" s="1"/>
  <c r="R1202" i="54021"/>
  <c r="R1202" i="54024" s="1"/>
  <c r="R1156" i="54021"/>
  <c r="R1156" i="54024" s="1"/>
  <c r="R1159" i="54021"/>
  <c r="R1159" i="54024" s="1"/>
  <c r="R1155" i="54021"/>
  <c r="R1155" i="54024" s="1"/>
  <c r="L663" i="54022"/>
  <c r="T553" i="54022"/>
  <c r="L665" i="54022"/>
  <c r="L661" i="54022"/>
  <c r="L664" i="54022"/>
  <c r="L660" i="54022"/>
  <c r="L659" i="54022"/>
  <c r="L662" i="54022"/>
  <c r="F766" i="54022"/>
  <c r="F760" i="54022"/>
  <c r="F754" i="54022"/>
  <c r="F748" i="54022"/>
  <c r="F742" i="54022"/>
  <c r="F785" i="54022"/>
  <c r="F763" i="54022"/>
  <c r="F751" i="54022"/>
  <c r="F745" i="54022"/>
  <c r="F787" i="54022"/>
  <c r="F755" i="54022"/>
  <c r="F746" i="54022"/>
  <c r="F783" i="54022"/>
  <c r="F758" i="54022"/>
  <c r="F750" i="54022"/>
  <c r="F752" i="54022"/>
  <c r="F761" i="54022"/>
  <c r="F744" i="54022"/>
  <c r="F781" i="54022"/>
  <c r="F765" i="54022"/>
  <c r="F756" i="54022"/>
  <c r="F789" i="54022"/>
  <c r="F753" i="54022"/>
  <c r="F759" i="54022"/>
  <c r="F747" i="54022"/>
  <c r="F798" i="54022"/>
  <c r="F792" i="54022"/>
  <c r="R1195" i="54022"/>
  <c r="R1196" i="54022"/>
  <c r="R1160" i="54022"/>
  <c r="R1127" i="54022"/>
  <c r="R1204" i="54022"/>
  <c r="R1158" i="54022"/>
  <c r="J767" i="54022"/>
  <c r="J793" i="54022"/>
  <c r="J762" i="54022"/>
  <c r="J796" i="54022"/>
  <c r="J790" i="54022"/>
  <c r="J741" i="54022"/>
  <c r="J757" i="54022"/>
  <c r="J797" i="54022"/>
  <c r="J800" i="54022"/>
  <c r="L665" i="54021"/>
  <c r="L665" i="54024" s="1"/>
  <c r="L665" i="54025" s="1"/>
  <c r="L665" i="54026" s="1"/>
  <c r="L665" i="54027" s="1"/>
  <c r="L659" i="54021"/>
  <c r="L659" i="54024" s="1"/>
  <c r="L664" i="54021"/>
  <c r="L664" i="54024" s="1"/>
  <c r="L664" i="54025" s="1"/>
  <c r="L664" i="54026" s="1"/>
  <c r="L664" i="54027" s="1"/>
  <c r="L663" i="54021"/>
  <c r="L663" i="54024" s="1"/>
  <c r="T553" i="54021"/>
  <c r="T553" i="54024" s="1"/>
  <c r="L661" i="54021"/>
  <c r="L661" i="54024" s="1"/>
  <c r="L661" i="54025" s="1"/>
  <c r="L661" i="54026" s="1"/>
  <c r="L661" i="54027" s="1"/>
  <c r="L662" i="54021"/>
  <c r="L662" i="54024" s="1"/>
  <c r="L660" i="54021"/>
  <c r="L660" i="54024" s="1"/>
  <c r="F787" i="54021"/>
  <c r="F787" i="54024" s="1"/>
  <c r="F781" i="54021"/>
  <c r="F781" i="54024" s="1"/>
  <c r="F781" i="54025" s="1"/>
  <c r="F781" i="54026" s="1"/>
  <c r="F781" i="54027" s="1"/>
  <c r="F765" i="54021"/>
  <c r="F765" i="54024" s="1"/>
  <c r="F765" i="54025" s="1"/>
  <c r="F765" i="54026" s="1"/>
  <c r="F765" i="54027" s="1"/>
  <c r="F759" i="54021"/>
  <c r="F759" i="54024" s="1"/>
  <c r="F759" i="54025" s="1"/>
  <c r="F759" i="54026" s="1"/>
  <c r="F759" i="54027" s="1"/>
  <c r="F753" i="54021"/>
  <c r="F753" i="54024" s="1"/>
  <c r="F747" i="54021"/>
  <c r="F747" i="54024" s="1"/>
  <c r="F785" i="54021"/>
  <c r="F785" i="54024" s="1"/>
  <c r="F763" i="54021"/>
  <c r="F763" i="54024" s="1"/>
  <c r="F763" i="54025" s="1"/>
  <c r="F763" i="54026" s="1"/>
  <c r="F763" i="54027" s="1"/>
  <c r="F751" i="54021"/>
  <c r="F751" i="54024" s="1"/>
  <c r="F751" i="54025" s="1"/>
  <c r="F751" i="54026" s="1"/>
  <c r="F751" i="54027" s="1"/>
  <c r="F745" i="54021"/>
  <c r="F745" i="54024" s="1"/>
  <c r="F760" i="54021"/>
  <c r="F760" i="54024" s="1"/>
  <c r="F760" i="54025" s="1"/>
  <c r="F760" i="54026" s="1"/>
  <c r="F760" i="54027" s="1"/>
  <c r="F752" i="54021"/>
  <c r="F752" i="54024" s="1"/>
  <c r="F789" i="54021"/>
  <c r="F789" i="54024" s="1"/>
  <c r="F758" i="54021"/>
  <c r="F758" i="54024" s="1"/>
  <c r="F750" i="54021"/>
  <c r="F750" i="54024" s="1"/>
  <c r="F742" i="54021"/>
  <c r="F742" i="54024" s="1"/>
  <c r="F766" i="54021"/>
  <c r="F766" i="54024" s="1"/>
  <c r="F766" i="54025" s="1"/>
  <c r="F766" i="54026" s="1"/>
  <c r="F766" i="54027" s="1"/>
  <c r="F798" i="54021"/>
  <c r="F798" i="54024" s="1"/>
  <c r="F798" i="54025" s="1"/>
  <c r="F798" i="54026" s="1"/>
  <c r="F798" i="54027" s="1"/>
  <c r="F792" i="54021"/>
  <c r="F792" i="54024" s="1"/>
  <c r="F792" i="54025" s="1"/>
  <c r="F792" i="54026" s="1"/>
  <c r="F792" i="54027" s="1"/>
  <c r="F755" i="54021"/>
  <c r="F755" i="54024" s="1"/>
  <c r="F746" i="54021"/>
  <c r="F746" i="54024" s="1"/>
  <c r="F783" i="54021"/>
  <c r="F783" i="54024" s="1"/>
  <c r="F756" i="54021"/>
  <c r="F756" i="54024" s="1"/>
  <c r="F754" i="54021"/>
  <c r="F754" i="54024" s="1"/>
  <c r="F748" i="54021"/>
  <c r="F748" i="54024" s="1"/>
  <c r="F761" i="54021"/>
  <c r="F761" i="54024" s="1"/>
  <c r="F744" i="54021"/>
  <c r="F744" i="54024" s="1"/>
  <c r="H239" i="54022"/>
  <c r="H299" i="54022"/>
  <c r="N1232" i="54022"/>
  <c r="N1235" i="54022"/>
  <c r="R1154" i="54022"/>
  <c r="R1151" i="54022"/>
  <c r="R1148" i="54022"/>
  <c r="R1152" i="54022"/>
  <c r="R1149" i="54022"/>
  <c r="R1147" i="54022"/>
  <c r="R1153" i="54022"/>
  <c r="R1150" i="54022"/>
  <c r="H802" i="54022"/>
  <c r="H799" i="54022"/>
  <c r="H764" i="54022"/>
  <c r="R1160" i="54021"/>
  <c r="R1160" i="54024" s="1"/>
  <c r="R1127" i="54021"/>
  <c r="R1127" i="54024" s="1"/>
  <c r="R1127" i="54025" s="1"/>
  <c r="R1127" i="54026" s="1"/>
  <c r="R1127" i="54027" s="1"/>
  <c r="J797" i="54021"/>
  <c r="J797" i="54024" s="1"/>
  <c r="J797" i="54025" s="1"/>
  <c r="J797" i="54026" s="1"/>
  <c r="J797" i="54027" s="1"/>
  <c r="J757" i="54021"/>
  <c r="J757" i="54024" s="1"/>
  <c r="R1204" i="54021"/>
  <c r="R1204" i="54024" s="1"/>
  <c r="R1204" i="54025" s="1"/>
  <c r="R1204" i="54026" s="1"/>
  <c r="R1204" i="54027" s="1"/>
  <c r="J767" i="54021"/>
  <c r="J767" i="54024" s="1"/>
  <c r="R1158" i="54021"/>
  <c r="R1158" i="54024" s="1"/>
  <c r="R1158" i="54025" s="1"/>
  <c r="R1158" i="54026" s="1"/>
  <c r="R1158" i="54027" s="1"/>
  <c r="J796" i="54021"/>
  <c r="J796" i="54024" s="1"/>
  <c r="J790" i="54021"/>
  <c r="J790" i="54024" s="1"/>
  <c r="J790" i="54025" s="1"/>
  <c r="J790" i="54026" s="1"/>
  <c r="J790" i="54027" s="1"/>
  <c r="J741" i="54021"/>
  <c r="J741" i="54024" s="1"/>
  <c r="J800" i="54021"/>
  <c r="J800" i="54024" s="1"/>
  <c r="J793" i="54021"/>
  <c r="J793" i="54024" s="1"/>
  <c r="J762" i="54021"/>
  <c r="J762" i="54024" s="1"/>
  <c r="R1203" i="54022"/>
  <c r="R1157" i="54022"/>
  <c r="R1155" i="54022"/>
  <c r="R1156" i="54022"/>
  <c r="R1202" i="54022"/>
  <c r="R1159" i="54022"/>
  <c r="F1248" i="54021"/>
  <c r="F1248" i="54024" s="1"/>
  <c r="F1250" i="54021"/>
  <c r="F1250" i="54024" s="1"/>
  <c r="F1250" i="54025" s="1"/>
  <c r="F1250" i="54026" s="1"/>
  <c r="F1250" i="54027" s="1"/>
  <c r="F1249" i="54021"/>
  <c r="F1249" i="54024" s="1"/>
  <c r="AA2" i="54018"/>
  <c r="J796" i="54025" l="1"/>
  <c r="J796" i="54026" s="1"/>
  <c r="J796" i="54027" s="1"/>
  <c r="P753" i="54025"/>
  <c r="P753" i="54026" s="1"/>
  <c r="P753" i="54027" s="1"/>
  <c r="F758" i="54025"/>
  <c r="F758" i="54026" s="1"/>
  <c r="F758" i="54027" s="1"/>
  <c r="F747" i="54025"/>
  <c r="F747" i="54026" s="1"/>
  <c r="F747" i="54027" s="1"/>
  <c r="F783" i="54025"/>
  <c r="F783" i="54026" s="1"/>
  <c r="F783" i="54027" s="1"/>
  <c r="H726" i="54025"/>
  <c r="H726" i="54026" s="1"/>
  <c r="H726" i="54027" s="1"/>
  <c r="J762" i="54025"/>
  <c r="J762" i="54026" s="1"/>
  <c r="J762" i="54027" s="1"/>
  <c r="R1160" i="54025"/>
  <c r="R1160" i="54026" s="1"/>
  <c r="R1160" i="54027" s="1"/>
  <c r="F785" i="54025"/>
  <c r="F785" i="54026" s="1"/>
  <c r="F785" i="54027" s="1"/>
  <c r="F744" i="54025"/>
  <c r="F744" i="54026" s="1"/>
  <c r="F744" i="54027" s="1"/>
  <c r="T553" i="54025"/>
  <c r="T553" i="54026" s="1"/>
  <c r="T553" i="54027" s="1"/>
  <c r="F746" i="54025"/>
  <c r="F746" i="54026" s="1"/>
  <c r="F746" i="54027" s="1"/>
  <c r="J800" i="54025"/>
  <c r="J800" i="54026" s="1"/>
  <c r="J800" i="54027" s="1"/>
  <c r="L662" i="54025"/>
  <c r="L662" i="54026" s="1"/>
  <c r="L662" i="54027" s="1"/>
  <c r="H706" i="54025"/>
  <c r="H706" i="54026" s="1"/>
  <c r="H706" i="54027" s="1"/>
  <c r="F1248" i="54025"/>
  <c r="F1248" i="54026" s="1"/>
  <c r="F1248" i="54027" s="1"/>
  <c r="R1155" i="54025"/>
  <c r="R1155" i="54026" s="1"/>
  <c r="R1155" i="54027" s="1"/>
  <c r="F755" i="54025"/>
  <c r="F755" i="54026" s="1"/>
  <c r="F755" i="54027" s="1"/>
  <c r="R1150" i="54025"/>
  <c r="R1150" i="54026" s="1"/>
  <c r="R1150" i="54027" s="1"/>
  <c r="R1151" i="54025"/>
  <c r="R1151" i="54026" s="1"/>
  <c r="R1151" i="54027" s="1"/>
  <c r="R1196" i="54025"/>
  <c r="R1196" i="54026" s="1"/>
  <c r="R1196" i="54027" s="1"/>
  <c r="F761" i="54025"/>
  <c r="F761" i="54026" s="1"/>
  <c r="F761" i="54027" s="1"/>
  <c r="J793" i="54025"/>
  <c r="J793" i="54026" s="1"/>
  <c r="J793" i="54027" s="1"/>
  <c r="L659" i="54025"/>
  <c r="L659" i="54026" s="1"/>
  <c r="L659" i="54027" s="1"/>
  <c r="F753" i="54025"/>
  <c r="F753" i="54026" s="1"/>
  <c r="F753" i="54027" s="1"/>
  <c r="L663" i="54025"/>
  <c r="L663" i="54026" s="1"/>
  <c r="L663" i="54027" s="1"/>
  <c r="F742" i="54025"/>
  <c r="F742" i="54026" s="1"/>
  <c r="F742" i="54027" s="1"/>
  <c r="R1147" i="54025"/>
  <c r="R1147" i="54026" s="1"/>
  <c r="R1147" i="54027" s="1"/>
  <c r="R1195" i="54025"/>
  <c r="R1195" i="54026" s="1"/>
  <c r="R1195" i="54027" s="1"/>
  <c r="F754" i="54025"/>
  <c r="F754" i="54026" s="1"/>
  <c r="F754" i="54027" s="1"/>
  <c r="F752" i="54025"/>
  <c r="F752" i="54026" s="1"/>
  <c r="F752" i="54027" s="1"/>
  <c r="L660" i="54025"/>
  <c r="L660" i="54026" s="1"/>
  <c r="L660" i="54027" s="1"/>
  <c r="R1156" i="54025"/>
  <c r="R1156" i="54026" s="1"/>
  <c r="R1156" i="54027" s="1"/>
  <c r="R1152" i="54025"/>
  <c r="R1152" i="54026" s="1"/>
  <c r="R1152" i="54027" s="1"/>
  <c r="N1232" i="54025"/>
  <c r="N1232" i="54026" s="1"/>
  <c r="N1232" i="54027" s="1"/>
  <c r="P390" i="54025"/>
  <c r="P390" i="54026" s="1"/>
  <c r="P390" i="54027" s="1"/>
  <c r="F748" i="54025"/>
  <c r="F748" i="54026" s="1"/>
  <c r="F748" i="54027" s="1"/>
  <c r="R1159" i="54025"/>
  <c r="R1159" i="54026" s="1"/>
  <c r="R1159" i="54027" s="1"/>
  <c r="R1154" i="54025"/>
  <c r="R1154" i="54026" s="1"/>
  <c r="R1154" i="54027" s="1"/>
  <c r="J767" i="54025"/>
  <c r="J767" i="54026" s="1"/>
  <c r="J767" i="54027" s="1"/>
  <c r="F756" i="54025"/>
  <c r="F756" i="54026" s="1"/>
  <c r="F756" i="54027" s="1"/>
  <c r="R1202" i="54025"/>
  <c r="R1202" i="54026" s="1"/>
  <c r="R1202" i="54027" s="1"/>
  <c r="H802" i="54025"/>
  <c r="H802" i="54026" s="1"/>
  <c r="H802" i="54027" s="1"/>
  <c r="R1149" i="54025"/>
  <c r="R1149" i="54026" s="1"/>
  <c r="R1149" i="54027" s="1"/>
  <c r="N1235" i="54025"/>
  <c r="N1235" i="54026" s="1"/>
  <c r="N1235" i="54027" s="1"/>
  <c r="F1235" i="54025"/>
  <c r="F1235" i="54026" s="1"/>
  <c r="F1235" i="54027" s="1"/>
  <c r="F745" i="54025"/>
  <c r="F745" i="54026" s="1"/>
  <c r="F745" i="54027" s="1"/>
  <c r="R1157" i="54025"/>
  <c r="R1157" i="54026" s="1"/>
  <c r="R1157" i="54027" s="1"/>
  <c r="H764" i="54025"/>
  <c r="H764" i="54026" s="1"/>
  <c r="H764" i="54027" s="1"/>
  <c r="R1153" i="54025"/>
  <c r="R1153" i="54026" s="1"/>
  <c r="R1153" i="54027" s="1"/>
  <c r="H239" i="54025"/>
  <c r="H239" i="54026" s="1"/>
  <c r="H239" i="54027" s="1"/>
  <c r="F789" i="54025"/>
  <c r="F789" i="54026" s="1"/>
  <c r="F789" i="54027" s="1"/>
  <c r="F787" i="54025"/>
  <c r="F787" i="54026" s="1"/>
  <c r="F787" i="54027" s="1"/>
  <c r="F1249" i="54025"/>
  <c r="F1249" i="54026" s="1"/>
  <c r="F1249" i="54027" s="1"/>
  <c r="J741" i="54025"/>
  <c r="J741" i="54026" s="1"/>
  <c r="J741" i="54027" s="1"/>
  <c r="J757" i="54025"/>
  <c r="J757" i="54026" s="1"/>
  <c r="J757" i="54027" s="1"/>
  <c r="F750" i="54025"/>
  <c r="F750" i="54026" s="1"/>
  <c r="F750" i="54027" s="1"/>
  <c r="R1203" i="54025"/>
  <c r="R1203" i="54026" s="1"/>
  <c r="R1203" i="54027" s="1"/>
  <c r="H799" i="54025"/>
  <c r="H799" i="54026" s="1"/>
  <c r="H799" i="54027" s="1"/>
  <c r="R1148" i="54025"/>
  <c r="R1148" i="54026" s="1"/>
  <c r="R1148" i="54027" s="1"/>
  <c r="H299" i="54025"/>
  <c r="H299" i="54026" s="1"/>
  <c r="H299" i="54027" s="1"/>
  <c r="D35" i="53993"/>
  <c r="H35" i="53993" s="1"/>
  <c r="E35" i="53993"/>
  <c r="I35" i="53993" s="1"/>
  <c r="R1108" i="54022" l="1"/>
  <c r="R1098" i="54022"/>
  <c r="R1095" i="54022"/>
  <c r="R1081" i="54022"/>
  <c r="R1078" i="54022"/>
  <c r="R1075" i="54022"/>
  <c r="R1072" i="54022"/>
  <c r="R1059" i="54022"/>
  <c r="R1052" i="54022"/>
  <c r="R1046" i="54022"/>
  <c r="R1026" i="54022"/>
  <c r="R1023" i="54022"/>
  <c r="R996" i="54022"/>
  <c r="R993" i="54022"/>
  <c r="R982" i="54022"/>
  <c r="R979" i="54022"/>
  <c r="R976" i="54022"/>
  <c r="R954" i="54022"/>
  <c r="R940" i="54022"/>
  <c r="R937" i="54022"/>
  <c r="R930" i="54022"/>
  <c r="R1109" i="54022"/>
  <c r="R1106" i="54022"/>
  <c r="R1082" i="54022"/>
  <c r="R1079" i="54022"/>
  <c r="R1076" i="54022"/>
  <c r="R1073" i="54022"/>
  <c r="R1074" i="54022"/>
  <c r="R1041" i="54022"/>
  <c r="R1028" i="54022"/>
  <c r="R997" i="54022"/>
  <c r="R962" i="54022"/>
  <c r="R941" i="54022"/>
  <c r="R936" i="54022"/>
  <c r="R1050" i="54022"/>
  <c r="R1045" i="54022"/>
  <c r="R1024" i="54022"/>
  <c r="R1006" i="54022"/>
  <c r="R980" i="54022"/>
  <c r="R975" i="54022"/>
  <c r="R1097" i="54022"/>
  <c r="R1110" i="54022"/>
  <c r="R1000" i="54022"/>
  <c r="R978" i="54022"/>
  <c r="R955" i="54022"/>
  <c r="R1077" i="54022"/>
  <c r="R1051" i="54022"/>
  <c r="R1044" i="54022"/>
  <c r="R1094" i="54022"/>
  <c r="R1042" i="54022"/>
  <c r="R1027" i="54022"/>
  <c r="R994" i="54022"/>
  <c r="R972" i="54022"/>
  <c r="R939" i="54022"/>
  <c r="R1080" i="54022"/>
  <c r="R1047" i="54022"/>
  <c r="R1025" i="54022"/>
  <c r="R977" i="54022"/>
  <c r="R959" i="54022"/>
  <c r="R938" i="54022"/>
  <c r="R983" i="54022"/>
  <c r="R1053" i="54022"/>
  <c r="R998" i="54022"/>
  <c r="R1108" i="54021"/>
  <c r="R1108" i="54024" s="1"/>
  <c r="R1108" i="54025" s="1"/>
  <c r="R1108" i="54026" s="1"/>
  <c r="R1108" i="54027" s="1"/>
  <c r="R1098" i="54021"/>
  <c r="R1098" i="54024" s="1"/>
  <c r="R1095" i="54021"/>
  <c r="R1095" i="54024" s="1"/>
  <c r="R1081" i="54021"/>
  <c r="R1081" i="54024" s="1"/>
  <c r="R1081" i="54025" s="1"/>
  <c r="R1081" i="54026" s="1"/>
  <c r="R1081" i="54027" s="1"/>
  <c r="R1078" i="54021"/>
  <c r="R1078" i="54024" s="1"/>
  <c r="R1075" i="54021"/>
  <c r="R1075" i="54024" s="1"/>
  <c r="R1072" i="54021"/>
  <c r="R1072" i="54024" s="1"/>
  <c r="R1072" i="54025" s="1"/>
  <c r="R1072" i="54026" s="1"/>
  <c r="R1072" i="54027" s="1"/>
  <c r="R1059" i="54021"/>
  <c r="R1059" i="54024" s="1"/>
  <c r="R1052" i="54021"/>
  <c r="R1052" i="54024" s="1"/>
  <c r="R1052" i="54025" s="1"/>
  <c r="R1052" i="54026" s="1"/>
  <c r="R1052" i="54027" s="1"/>
  <c r="R1046" i="54021"/>
  <c r="R1046" i="54024" s="1"/>
  <c r="R1106" i="54021"/>
  <c r="R1106" i="54024" s="1"/>
  <c r="R1097" i="54021"/>
  <c r="R1097" i="54024" s="1"/>
  <c r="R1076" i="54021"/>
  <c r="R1076" i="54024" s="1"/>
  <c r="R1050" i="54021"/>
  <c r="R1050" i="54024" s="1"/>
  <c r="R1050" i="54025" s="1"/>
  <c r="R1050" i="54026" s="1"/>
  <c r="R1050" i="54027" s="1"/>
  <c r="R1045" i="54021"/>
  <c r="R1045" i="54024" s="1"/>
  <c r="R1045" i="54025" s="1"/>
  <c r="R1045" i="54026" s="1"/>
  <c r="R1045" i="54027" s="1"/>
  <c r="R1109" i="54021"/>
  <c r="R1109" i="54024" s="1"/>
  <c r="R1109" i="54025" s="1"/>
  <c r="R1109" i="54026" s="1"/>
  <c r="R1109" i="54027" s="1"/>
  <c r="R1079" i="54021"/>
  <c r="R1079" i="54024" s="1"/>
  <c r="R1074" i="54021"/>
  <c r="R1074" i="54024" s="1"/>
  <c r="R1074" i="54025" s="1"/>
  <c r="R1074" i="54026" s="1"/>
  <c r="R1074" i="54027" s="1"/>
  <c r="R1053" i="54021"/>
  <c r="R1053" i="54024" s="1"/>
  <c r="R1027" i="54021"/>
  <c r="R1027" i="54024" s="1"/>
  <c r="R1027" i="54025" s="1"/>
  <c r="R1027" i="54026" s="1"/>
  <c r="R1027" i="54027" s="1"/>
  <c r="R1024" i="54021"/>
  <c r="R1024" i="54024" s="1"/>
  <c r="R1006" i="54021"/>
  <c r="R1006" i="54024" s="1"/>
  <c r="R1000" i="54021"/>
  <c r="R1000" i="54024" s="1"/>
  <c r="R997" i="54021"/>
  <c r="R997" i="54024" s="1"/>
  <c r="R994" i="54021"/>
  <c r="R994" i="54024" s="1"/>
  <c r="R994" i="54025" s="1"/>
  <c r="R994" i="54026" s="1"/>
  <c r="R994" i="54027" s="1"/>
  <c r="R983" i="54021"/>
  <c r="R983" i="54024" s="1"/>
  <c r="R980" i="54021"/>
  <c r="R980" i="54024" s="1"/>
  <c r="R980" i="54025" s="1"/>
  <c r="R980" i="54026" s="1"/>
  <c r="R980" i="54027" s="1"/>
  <c r="R977" i="54021"/>
  <c r="R977" i="54024" s="1"/>
  <c r="R955" i="54021"/>
  <c r="R955" i="54024" s="1"/>
  <c r="R941" i="54021"/>
  <c r="R941" i="54024" s="1"/>
  <c r="R941" i="54025" s="1"/>
  <c r="R941" i="54026" s="1"/>
  <c r="R941" i="54027" s="1"/>
  <c r="R938" i="54021"/>
  <c r="R938" i="54024" s="1"/>
  <c r="R1082" i="54021"/>
  <c r="R1082" i="54024" s="1"/>
  <c r="R1077" i="54021"/>
  <c r="R1077" i="54024" s="1"/>
  <c r="R1077" i="54025" s="1"/>
  <c r="R1077" i="54026" s="1"/>
  <c r="R1077" i="54027" s="1"/>
  <c r="R1051" i="54021"/>
  <c r="R1051" i="54024" s="1"/>
  <c r="R1110" i="54021"/>
  <c r="R1110" i="54024" s="1"/>
  <c r="R1080" i="54021"/>
  <c r="R1080" i="54024" s="1"/>
  <c r="R1041" i="54021"/>
  <c r="R1041" i="54024" s="1"/>
  <c r="R1028" i="54021"/>
  <c r="R1028" i="54024" s="1"/>
  <c r="R1025" i="54021"/>
  <c r="R1025" i="54024" s="1"/>
  <c r="R1025" i="54025" s="1"/>
  <c r="R1025" i="54026" s="1"/>
  <c r="R1025" i="54027" s="1"/>
  <c r="R998" i="54021"/>
  <c r="R998" i="54024" s="1"/>
  <c r="R978" i="54021"/>
  <c r="R978" i="54024" s="1"/>
  <c r="R978" i="54025" s="1"/>
  <c r="R978" i="54026" s="1"/>
  <c r="R978" i="54027" s="1"/>
  <c r="R975" i="54021"/>
  <c r="R975" i="54024" s="1"/>
  <c r="R975" i="54025" s="1"/>
  <c r="R975" i="54026" s="1"/>
  <c r="R975" i="54027" s="1"/>
  <c r="R972" i="54021"/>
  <c r="R972" i="54024" s="1"/>
  <c r="R962" i="54021"/>
  <c r="R962" i="54024" s="1"/>
  <c r="R962" i="54025" s="1"/>
  <c r="R962" i="54026" s="1"/>
  <c r="R962" i="54027" s="1"/>
  <c r="R959" i="54021"/>
  <c r="R959" i="54024" s="1"/>
  <c r="R959" i="54025" s="1"/>
  <c r="R959" i="54026" s="1"/>
  <c r="R959" i="54027" s="1"/>
  <c r="R939" i="54021"/>
  <c r="R939" i="54024" s="1"/>
  <c r="R936" i="54021"/>
  <c r="R936" i="54024" s="1"/>
  <c r="R1044" i="54021"/>
  <c r="R1044" i="54024" s="1"/>
  <c r="R1094" i="54021"/>
  <c r="R1094" i="54024" s="1"/>
  <c r="R1073" i="54021"/>
  <c r="R1073" i="54024" s="1"/>
  <c r="R1073" i="54025" s="1"/>
  <c r="R1073" i="54026" s="1"/>
  <c r="R1073" i="54027" s="1"/>
  <c r="R1047" i="54021"/>
  <c r="R1047" i="54024" s="1"/>
  <c r="R1047" i="54025" s="1"/>
  <c r="R1047" i="54026" s="1"/>
  <c r="R1047" i="54027" s="1"/>
  <c r="R1042" i="54021"/>
  <c r="R1042" i="54024" s="1"/>
  <c r="R1042" i="54025" s="1"/>
  <c r="R1042" i="54026" s="1"/>
  <c r="R1042" i="54027" s="1"/>
  <c r="R993" i="54021"/>
  <c r="R993" i="54024" s="1"/>
  <c r="R993" i="54025" s="1"/>
  <c r="R993" i="54026" s="1"/>
  <c r="R993" i="54027" s="1"/>
  <c r="R976" i="54021"/>
  <c r="R976" i="54024" s="1"/>
  <c r="R954" i="54021"/>
  <c r="R954" i="54024" s="1"/>
  <c r="R937" i="54021"/>
  <c r="R937" i="54024" s="1"/>
  <c r="R937" i="54025" s="1"/>
  <c r="R937" i="54026" s="1"/>
  <c r="R937" i="54027" s="1"/>
  <c r="R1023" i="54021"/>
  <c r="R1023" i="54024" s="1"/>
  <c r="R1023" i="54025" s="1"/>
  <c r="R1023" i="54026" s="1"/>
  <c r="R1023" i="54027" s="1"/>
  <c r="R996" i="54021"/>
  <c r="R996" i="54024" s="1"/>
  <c r="R996" i="54025" s="1"/>
  <c r="R996" i="54026" s="1"/>
  <c r="R996" i="54027" s="1"/>
  <c r="R979" i="54021"/>
  <c r="R979" i="54024" s="1"/>
  <c r="R979" i="54025" s="1"/>
  <c r="R979" i="54026" s="1"/>
  <c r="R979" i="54027" s="1"/>
  <c r="R940" i="54021"/>
  <c r="R940" i="54024" s="1"/>
  <c r="R940" i="54025" s="1"/>
  <c r="R940" i="54026" s="1"/>
  <c r="R940" i="54027" s="1"/>
  <c r="R1026" i="54021"/>
  <c r="R1026" i="54024" s="1"/>
  <c r="R982" i="54021"/>
  <c r="R982" i="54024" s="1"/>
  <c r="R982" i="54025" s="1"/>
  <c r="R982" i="54026" s="1"/>
  <c r="R982" i="54027" s="1"/>
  <c r="R930" i="54021"/>
  <c r="R930" i="54024" s="1"/>
  <c r="R930" i="54025" s="1"/>
  <c r="R930" i="54026" s="1"/>
  <c r="R930" i="54027" s="1"/>
  <c r="D103" i="53993"/>
  <c r="H103" i="53993" s="1"/>
  <c r="E103" i="53993"/>
  <c r="I103" i="53993" s="1"/>
  <c r="R1059" i="54025" l="1"/>
  <c r="R1059" i="54026" s="1"/>
  <c r="R1059" i="54027" s="1"/>
  <c r="R936" i="54025"/>
  <c r="R936" i="54026" s="1"/>
  <c r="R936" i="54027" s="1"/>
  <c r="R977" i="54025"/>
  <c r="R977" i="54026" s="1"/>
  <c r="R977" i="54027" s="1"/>
  <c r="R1046" i="54025"/>
  <c r="R1046" i="54026" s="1"/>
  <c r="R1046" i="54027" s="1"/>
  <c r="R1098" i="54025"/>
  <c r="R1098" i="54026" s="1"/>
  <c r="R1098" i="54027" s="1"/>
  <c r="R1076" i="54025"/>
  <c r="R1076" i="54026" s="1"/>
  <c r="R1076" i="54027" s="1"/>
  <c r="R1006" i="54025"/>
  <c r="R1006" i="54026" s="1"/>
  <c r="R1006" i="54027" s="1"/>
  <c r="R976" i="54025"/>
  <c r="R976" i="54026" s="1"/>
  <c r="R976" i="54027" s="1"/>
  <c r="R983" i="54025"/>
  <c r="R983" i="54026" s="1"/>
  <c r="R983" i="54027" s="1"/>
  <c r="R1024" i="54025"/>
  <c r="R1024" i="54026" s="1"/>
  <c r="R1024" i="54027" s="1"/>
  <c r="R1094" i="54025"/>
  <c r="R1094" i="54026" s="1"/>
  <c r="R1094" i="54027" s="1"/>
  <c r="R1053" i="54025"/>
  <c r="R1053" i="54026" s="1"/>
  <c r="R1053" i="54027" s="1"/>
  <c r="R1080" i="54025"/>
  <c r="R1080" i="54026" s="1"/>
  <c r="R1080" i="54027" s="1"/>
  <c r="R997" i="54025"/>
  <c r="R997" i="54026" s="1"/>
  <c r="R997" i="54027" s="1"/>
  <c r="R1000" i="54025"/>
  <c r="R1000" i="54026" s="1"/>
  <c r="R1000" i="54027" s="1"/>
  <c r="R1079" i="54025"/>
  <c r="R1079" i="54026" s="1"/>
  <c r="R1079" i="54027" s="1"/>
  <c r="R1026" i="54025"/>
  <c r="R1026" i="54026" s="1"/>
  <c r="R1026" i="54027" s="1"/>
  <c r="R954" i="54025"/>
  <c r="R954" i="54026" s="1"/>
  <c r="R954" i="54027" s="1"/>
  <c r="R972" i="54025"/>
  <c r="R972" i="54026" s="1"/>
  <c r="R972" i="54027" s="1"/>
  <c r="R1041" i="54025"/>
  <c r="R1041" i="54026" s="1"/>
  <c r="R1041" i="54027" s="1"/>
  <c r="R1095" i="54025"/>
  <c r="R1095" i="54026" s="1"/>
  <c r="R1095" i="54027" s="1"/>
  <c r="R1082" i="54025"/>
  <c r="R1082" i="54026" s="1"/>
  <c r="R1082" i="54027" s="1"/>
  <c r="R955" i="54025"/>
  <c r="R955" i="54026" s="1"/>
  <c r="R955" i="54027" s="1"/>
  <c r="R1106" i="54025"/>
  <c r="R1106" i="54026" s="1"/>
  <c r="R1106" i="54027" s="1"/>
  <c r="R1078" i="54025"/>
  <c r="R1078" i="54026" s="1"/>
  <c r="R1078" i="54027" s="1"/>
  <c r="R1028" i="54025"/>
  <c r="R1028" i="54026" s="1"/>
  <c r="R1028" i="54027" s="1"/>
  <c r="R1044" i="54025"/>
  <c r="R1044" i="54026" s="1"/>
  <c r="R1044" i="54027" s="1"/>
  <c r="R939" i="54025"/>
  <c r="R939" i="54026" s="1"/>
  <c r="R939" i="54027" s="1"/>
  <c r="R998" i="54025"/>
  <c r="R998" i="54026" s="1"/>
  <c r="R998" i="54027" s="1"/>
  <c r="R1051" i="54025"/>
  <c r="R1051" i="54026" s="1"/>
  <c r="R1051" i="54027" s="1"/>
  <c r="R938" i="54025"/>
  <c r="R938" i="54026" s="1"/>
  <c r="R938" i="54027" s="1"/>
  <c r="R1097" i="54025"/>
  <c r="R1097" i="54026" s="1"/>
  <c r="R1097" i="54027" s="1"/>
  <c r="R1075" i="54025"/>
  <c r="R1075" i="54026" s="1"/>
  <c r="R1075" i="54027" s="1"/>
  <c r="H645" i="54022"/>
  <c r="H647" i="54022"/>
  <c r="R1110" i="54025"/>
  <c r="R1110" i="54026" s="1"/>
  <c r="R1110" i="54027" s="1"/>
  <c r="H647" i="54021"/>
  <c r="H647" i="54024" s="1"/>
  <c r="H645" i="54021"/>
  <c r="H645" i="54024" s="1"/>
  <c r="AA3" i="54018"/>
  <c r="AA1" i="54018"/>
  <c r="B1" i="54018"/>
  <c r="H647" i="54025" l="1"/>
  <c r="H647" i="54026" s="1"/>
  <c r="H647" i="54027" s="1"/>
  <c r="H645" i="54025"/>
  <c r="H645" i="54026" s="1"/>
  <c r="H645" i="54027" s="1"/>
  <c r="D102" i="53993"/>
  <c r="H102" i="53993" s="1"/>
  <c r="E102" i="53993"/>
  <c r="I102" i="53993" s="1"/>
  <c r="D80" i="53993"/>
  <c r="H80" i="53993" s="1"/>
  <c r="J732" i="54021" s="1"/>
  <c r="J732" i="54024" s="1"/>
  <c r="E80" i="53993"/>
  <c r="I80" i="53993" s="1"/>
  <c r="J732" i="54022" s="1"/>
  <c r="D69" i="53993"/>
  <c r="H69" i="53993" s="1"/>
  <c r="E69" i="53993"/>
  <c r="I69" i="53993" s="1"/>
  <c r="J732" i="54025" l="1"/>
  <c r="J732" i="54026" s="1"/>
  <c r="J732" i="54027" s="1"/>
  <c r="R1178" i="54022"/>
  <c r="R1179" i="54022"/>
  <c r="R1177" i="54022"/>
  <c r="R918" i="54022"/>
  <c r="R919" i="54022"/>
  <c r="R1019" i="54022"/>
  <c r="R919" i="54021"/>
  <c r="R919" i="54024" s="1"/>
  <c r="R1019" i="54021"/>
  <c r="R1019" i="54024" s="1"/>
  <c r="R918" i="54021"/>
  <c r="R918" i="54024" s="1"/>
  <c r="R1178" i="54021"/>
  <c r="R1179" i="54021"/>
  <c r="R1177" i="54021"/>
  <c r="E64" i="53993"/>
  <c r="I64" i="53993" s="1"/>
  <c r="D64" i="53993"/>
  <c r="H64" i="53993" s="1"/>
  <c r="E60" i="53993"/>
  <c r="I60" i="53993" s="1"/>
  <c r="D60" i="53993"/>
  <c r="H60" i="53993" s="1"/>
  <c r="D5" i="53993"/>
  <c r="H5" i="53993" s="1"/>
  <c r="E5" i="53993"/>
  <c r="I5" i="53993" s="1"/>
  <c r="R918" i="54025" l="1"/>
  <c r="R918" i="54026" s="1"/>
  <c r="R918" i="54027" s="1"/>
  <c r="R1019" i="54025"/>
  <c r="R1019" i="54026" s="1"/>
  <c r="R1019" i="54027" s="1"/>
  <c r="R919" i="54025"/>
  <c r="R919" i="54026" s="1"/>
  <c r="R919" i="54027" s="1"/>
  <c r="L866" i="54021"/>
  <c r="L866" i="54024" s="1"/>
  <c r="L833" i="54021"/>
  <c r="L833" i="54024" s="1"/>
  <c r="L1222" i="54021"/>
  <c r="L1222" i="54024" s="1"/>
  <c r="L891" i="54021"/>
  <c r="L891" i="54024" s="1"/>
  <c r="L852" i="54021"/>
  <c r="L852" i="54024" s="1"/>
  <c r="L834" i="54021"/>
  <c r="L834" i="54024" s="1"/>
  <c r="L862" i="54021"/>
  <c r="L862" i="54024" s="1"/>
  <c r="L865" i="54021"/>
  <c r="L865" i="54024" s="1"/>
  <c r="L850" i="54021"/>
  <c r="L850" i="54024" s="1"/>
  <c r="L865" i="54022"/>
  <c r="L862" i="54022"/>
  <c r="L850" i="54022"/>
  <c r="L1222" i="54022"/>
  <c r="L866" i="54022"/>
  <c r="L852" i="54022"/>
  <c r="L834" i="54022"/>
  <c r="L833" i="54022"/>
  <c r="L891" i="54022"/>
  <c r="R1101" i="54021"/>
  <c r="R1101" i="54024" s="1"/>
  <c r="R1100" i="54021"/>
  <c r="R1100" i="54024" s="1"/>
  <c r="R1101" i="54022"/>
  <c r="R1100" i="54022"/>
  <c r="R1020" i="54022"/>
  <c r="R1017" i="54022"/>
  <c r="R1015" i="54022"/>
  <c r="R1018" i="54022"/>
  <c r="R1018" i="54021"/>
  <c r="R1018" i="54024" s="1"/>
  <c r="R1018" i="54025" s="1"/>
  <c r="R1018" i="54026" s="1"/>
  <c r="R1018" i="54027" s="1"/>
  <c r="R1015" i="54021"/>
  <c r="R1015" i="54024" s="1"/>
  <c r="R1020" i="54021"/>
  <c r="R1020" i="54024" s="1"/>
  <c r="R1020" i="54025" s="1"/>
  <c r="R1020" i="54026" s="1"/>
  <c r="R1020" i="54027" s="1"/>
  <c r="R1017" i="54021"/>
  <c r="R1017" i="54024" s="1"/>
  <c r="R1017" i="54025" s="1"/>
  <c r="R1017" i="54026" s="1"/>
  <c r="R1017" i="54027" s="1"/>
  <c r="D61" i="53993"/>
  <c r="H61" i="53993" s="1"/>
  <c r="L1224" i="54021" s="1"/>
  <c r="L1224" i="54024" s="1"/>
  <c r="E61" i="53993"/>
  <c r="I61" i="53993" s="1"/>
  <c r="L1224" i="54022" s="1"/>
  <c r="L1222" i="54025" l="1"/>
  <c r="L1222" i="54026" s="1"/>
  <c r="L1222" i="54027" s="1"/>
  <c r="L850" i="54025"/>
  <c r="L850" i="54026" s="1"/>
  <c r="L850" i="54027" s="1"/>
  <c r="L833" i="54025"/>
  <c r="L833" i="54026" s="1"/>
  <c r="L833" i="54027" s="1"/>
  <c r="L862" i="54025"/>
  <c r="L862" i="54026" s="1"/>
  <c r="L862" i="54027" s="1"/>
  <c r="R1015" i="54025"/>
  <c r="R1015" i="54026" s="1"/>
  <c r="R1015" i="54027" s="1"/>
  <c r="L891" i="54025"/>
  <c r="L891" i="54026" s="1"/>
  <c r="L891" i="54027" s="1"/>
  <c r="L1224" i="54025"/>
  <c r="L1224" i="54026" s="1"/>
  <c r="L1224" i="54027" s="1"/>
  <c r="L834" i="54025"/>
  <c r="L834" i="54026" s="1"/>
  <c r="L834" i="54027" s="1"/>
  <c r="L865" i="54025"/>
  <c r="L865" i="54026" s="1"/>
  <c r="L865" i="54027" s="1"/>
  <c r="L852" i="54025"/>
  <c r="L852" i="54026" s="1"/>
  <c r="L852" i="54027" s="1"/>
  <c r="R1100" i="54025"/>
  <c r="R1100" i="54026" s="1"/>
  <c r="R1100" i="54027" s="1"/>
  <c r="R1101" i="54025"/>
  <c r="R1101" i="54026" s="1"/>
  <c r="R1101" i="54027" s="1"/>
  <c r="L866" i="54025"/>
  <c r="L866" i="54026" s="1"/>
  <c r="L866" i="54027" s="1"/>
  <c r="D33" i="53993"/>
  <c r="H33" i="53993" s="1"/>
  <c r="E33" i="53993"/>
  <c r="I33" i="53993" s="1"/>
  <c r="D34" i="53993"/>
  <c r="H34" i="53993" s="1"/>
  <c r="E34" i="53993"/>
  <c r="I34" i="53993" s="1"/>
  <c r="D63" i="53993"/>
  <c r="H63" i="53993" s="1"/>
  <c r="E63" i="53993"/>
  <c r="I63" i="53993" s="1"/>
  <c r="D81" i="53993"/>
  <c r="H81" i="53993" s="1"/>
  <c r="E81" i="53993"/>
  <c r="I81" i="53993" s="1"/>
  <c r="D82" i="53993"/>
  <c r="H82" i="53993" s="1"/>
  <c r="E82" i="53993"/>
  <c r="I82" i="53993" s="1"/>
  <c r="D83" i="53993"/>
  <c r="H83" i="53993" s="1"/>
  <c r="N813" i="54021" s="1"/>
  <c r="N813" i="54024" s="1"/>
  <c r="E83" i="53993"/>
  <c r="I83" i="53993" s="1"/>
  <c r="N813" i="54022" s="1"/>
  <c r="N813" i="54025" l="1"/>
  <c r="N813" i="54026" s="1"/>
  <c r="N813" i="54027" s="1"/>
  <c r="R965" i="54021"/>
  <c r="R965" i="54024" s="1"/>
  <c r="R956" i="54021"/>
  <c r="R956" i="54024" s="1"/>
  <c r="R966" i="54021"/>
  <c r="R966" i="54024" s="1"/>
  <c r="R957" i="54021"/>
  <c r="R957" i="54024" s="1"/>
  <c r="R1011" i="54022"/>
  <c r="R1010" i="54022"/>
  <c r="R1065" i="54022"/>
  <c r="R1062" i="54022"/>
  <c r="R1066" i="54022"/>
  <c r="R1063" i="54022"/>
  <c r="R958" i="54022"/>
  <c r="R1061" i="54022"/>
  <c r="R1067" i="54022"/>
  <c r="R1060" i="54022"/>
  <c r="R1064" i="54022"/>
  <c r="R966" i="54022"/>
  <c r="R957" i="54022"/>
  <c r="R956" i="54022"/>
  <c r="R965" i="54022"/>
  <c r="R1010" i="54021"/>
  <c r="R1010" i="54024" s="1"/>
  <c r="R1010" i="54025" s="1"/>
  <c r="R1010" i="54026" s="1"/>
  <c r="R1010" i="54027" s="1"/>
  <c r="R1011" i="54021"/>
  <c r="R1011" i="54024" s="1"/>
  <c r="R1065" i="54021"/>
  <c r="R1065" i="54024" s="1"/>
  <c r="R1062" i="54021"/>
  <c r="R1062" i="54024" s="1"/>
  <c r="R1067" i="54021"/>
  <c r="R1067" i="54024" s="1"/>
  <c r="R958" i="54021"/>
  <c r="R958" i="54024" s="1"/>
  <c r="R1060" i="54021"/>
  <c r="R1060" i="54024" s="1"/>
  <c r="R1063" i="54021"/>
  <c r="R1063" i="54024" s="1"/>
  <c r="R1066" i="54021"/>
  <c r="R1066" i="54024" s="1"/>
  <c r="R1061" i="54021"/>
  <c r="R1061" i="54024" s="1"/>
  <c r="R1064" i="54021"/>
  <c r="R1064" i="54024" s="1"/>
  <c r="R1038" i="54022"/>
  <c r="R1039" i="54022"/>
  <c r="F382" i="54022"/>
  <c r="F376" i="54022"/>
  <c r="J360" i="54022"/>
  <c r="J354" i="54022"/>
  <c r="J336" i="54022"/>
  <c r="J330" i="54022"/>
  <c r="J324" i="54022"/>
  <c r="J363" i="54022"/>
  <c r="J357" i="54022"/>
  <c r="J351" i="54022"/>
  <c r="J339" i="54022"/>
  <c r="J327" i="54022"/>
  <c r="J321" i="54022"/>
  <c r="F378" i="54022"/>
  <c r="J362" i="54022"/>
  <c r="J356" i="54022"/>
  <c r="J350" i="54022"/>
  <c r="J338" i="54022"/>
  <c r="J332" i="54022"/>
  <c r="J326" i="54022"/>
  <c r="J320" i="54022"/>
  <c r="J314" i="54022"/>
  <c r="F375" i="54022"/>
  <c r="J329" i="54022"/>
  <c r="J318" i="54022"/>
  <c r="N164" i="54022"/>
  <c r="N158" i="54022"/>
  <c r="F374" i="54022"/>
  <c r="J353" i="54022"/>
  <c r="J337" i="54022"/>
  <c r="J328" i="54022"/>
  <c r="N298" i="54022"/>
  <c r="N292" i="54022"/>
  <c r="N245" i="54022"/>
  <c r="N163" i="54022"/>
  <c r="J364" i="54022"/>
  <c r="J335" i="54022"/>
  <c r="J325" i="54022"/>
  <c r="N297" i="54022"/>
  <c r="N291" i="54022"/>
  <c r="N285" i="54022"/>
  <c r="N244" i="54022"/>
  <c r="F381" i="54022"/>
  <c r="J361" i="54022"/>
  <c r="J334" i="54022"/>
  <c r="J323" i="54022"/>
  <c r="N302" i="54022"/>
  <c r="N296" i="54022"/>
  <c r="N290" i="54022"/>
  <c r="N284" i="54022"/>
  <c r="N237" i="54022"/>
  <c r="N231" i="54022"/>
  <c r="F380" i="54022"/>
  <c r="J359" i="54022"/>
  <c r="N301" i="54022"/>
  <c r="N295" i="54022"/>
  <c r="N289" i="54022"/>
  <c r="N242" i="54022"/>
  <c r="N236" i="54022"/>
  <c r="J331" i="54022"/>
  <c r="P75" i="54022"/>
  <c r="F377" i="54022"/>
  <c r="J358" i="54022"/>
  <c r="J319" i="54022"/>
  <c r="N300" i="54022"/>
  <c r="N241" i="54022"/>
  <c r="N294" i="54022"/>
  <c r="N159" i="54022"/>
  <c r="R1038" i="54021"/>
  <c r="R1038" i="54024" s="1"/>
  <c r="R1039" i="54021"/>
  <c r="R1039" i="54024" s="1"/>
  <c r="F382" i="54021"/>
  <c r="F382" i="54024" s="1"/>
  <c r="F382" i="54025" s="1"/>
  <c r="F382" i="54026" s="1"/>
  <c r="F382" i="54027" s="1"/>
  <c r="F376" i="54021"/>
  <c r="F376" i="54024" s="1"/>
  <c r="F376" i="54025" s="1"/>
  <c r="F376" i="54026" s="1"/>
  <c r="F376" i="54027" s="1"/>
  <c r="J363" i="54021"/>
  <c r="J363" i="54024" s="1"/>
  <c r="J357" i="54021"/>
  <c r="J357" i="54024" s="1"/>
  <c r="J351" i="54021"/>
  <c r="J351" i="54024" s="1"/>
  <c r="J339" i="54021"/>
  <c r="J339" i="54024" s="1"/>
  <c r="J327" i="54021"/>
  <c r="J327" i="54024" s="1"/>
  <c r="J321" i="54021"/>
  <c r="J321" i="54024" s="1"/>
  <c r="J321" i="54025" s="1"/>
  <c r="J321" i="54026" s="1"/>
  <c r="J321" i="54027" s="1"/>
  <c r="N301" i="54021"/>
  <c r="N301" i="54024" s="1"/>
  <c r="N301" i="54025" s="1"/>
  <c r="N301" i="54026" s="1"/>
  <c r="N301" i="54027" s="1"/>
  <c r="N295" i="54021"/>
  <c r="N295" i="54024" s="1"/>
  <c r="N295" i="54025" s="1"/>
  <c r="N295" i="54026" s="1"/>
  <c r="N295" i="54027" s="1"/>
  <c r="N289" i="54021"/>
  <c r="N289" i="54024" s="1"/>
  <c r="N289" i="54025" s="1"/>
  <c r="N289" i="54026" s="1"/>
  <c r="N289" i="54027" s="1"/>
  <c r="F378" i="54021"/>
  <c r="F378" i="54024" s="1"/>
  <c r="F378" i="54025" s="1"/>
  <c r="F378" i="54026" s="1"/>
  <c r="F378" i="54027" s="1"/>
  <c r="J364" i="54021"/>
  <c r="J364" i="54024" s="1"/>
  <c r="J356" i="54021"/>
  <c r="J356" i="54024" s="1"/>
  <c r="J356" i="54025" s="1"/>
  <c r="J356" i="54026" s="1"/>
  <c r="J356" i="54027" s="1"/>
  <c r="J335" i="54021"/>
  <c r="J335" i="54024" s="1"/>
  <c r="J335" i="54025" s="1"/>
  <c r="J335" i="54026" s="1"/>
  <c r="J335" i="54027" s="1"/>
  <c r="J329" i="54021"/>
  <c r="J329" i="54024" s="1"/>
  <c r="N292" i="54021"/>
  <c r="N292" i="54024" s="1"/>
  <c r="N292" i="54025" s="1"/>
  <c r="N292" i="54026" s="1"/>
  <c r="N292" i="54027" s="1"/>
  <c r="N285" i="54021"/>
  <c r="N285" i="54024" s="1"/>
  <c r="N237" i="54021"/>
  <c r="N237" i="54024" s="1"/>
  <c r="N231" i="54021"/>
  <c r="N231" i="54024" s="1"/>
  <c r="N231" i="54025" s="1"/>
  <c r="N231" i="54026" s="1"/>
  <c r="N231" i="54027" s="1"/>
  <c r="F377" i="54021"/>
  <c r="F377" i="54024" s="1"/>
  <c r="J362" i="54021"/>
  <c r="J362" i="54024" s="1"/>
  <c r="J334" i="54021"/>
  <c r="J334" i="54024" s="1"/>
  <c r="J334" i="54025" s="1"/>
  <c r="J334" i="54026" s="1"/>
  <c r="J334" i="54027" s="1"/>
  <c r="J328" i="54021"/>
  <c r="J328" i="54024" s="1"/>
  <c r="J320" i="54021"/>
  <c r="J320" i="54024" s="1"/>
  <c r="J314" i="54021"/>
  <c r="J314" i="54024" s="1"/>
  <c r="J314" i="54025" s="1"/>
  <c r="J314" i="54026" s="1"/>
  <c r="J314" i="54027" s="1"/>
  <c r="N298" i="54021"/>
  <c r="N298" i="54024" s="1"/>
  <c r="N291" i="54021"/>
  <c r="N291" i="54024" s="1"/>
  <c r="N284" i="54021"/>
  <c r="N284" i="54024" s="1"/>
  <c r="N284" i="54025" s="1"/>
  <c r="N284" i="54026" s="1"/>
  <c r="N284" i="54027" s="1"/>
  <c r="N242" i="54021"/>
  <c r="N242" i="54024" s="1"/>
  <c r="N242" i="54025" s="1"/>
  <c r="N242" i="54026" s="1"/>
  <c r="N242" i="54027" s="1"/>
  <c r="N236" i="54021"/>
  <c r="N236" i="54024" s="1"/>
  <c r="N236" i="54025" s="1"/>
  <c r="N236" i="54026" s="1"/>
  <c r="N236" i="54027" s="1"/>
  <c r="F375" i="54021"/>
  <c r="F375" i="54024" s="1"/>
  <c r="J361" i="54021"/>
  <c r="J361" i="54024" s="1"/>
  <c r="J354" i="54021"/>
  <c r="J354" i="54024" s="1"/>
  <c r="J326" i="54021"/>
  <c r="J326" i="54024" s="1"/>
  <c r="J326" i="54025" s="1"/>
  <c r="J326" i="54026" s="1"/>
  <c r="J326" i="54027" s="1"/>
  <c r="J319" i="54021"/>
  <c r="J319" i="54024" s="1"/>
  <c r="J319" i="54025" s="1"/>
  <c r="J319" i="54026" s="1"/>
  <c r="J319" i="54027" s="1"/>
  <c r="N297" i="54021"/>
  <c r="N297" i="54024" s="1"/>
  <c r="N290" i="54021"/>
  <c r="N290" i="54024" s="1"/>
  <c r="N241" i="54021"/>
  <c r="N241" i="54024" s="1"/>
  <c r="N159" i="54021"/>
  <c r="N159" i="54024" s="1"/>
  <c r="N159" i="54025" s="1"/>
  <c r="N159" i="54026" s="1"/>
  <c r="N159" i="54027" s="1"/>
  <c r="F374" i="54021"/>
  <c r="F374" i="54024" s="1"/>
  <c r="J360" i="54021"/>
  <c r="J360" i="54024" s="1"/>
  <c r="J353" i="54021"/>
  <c r="J353" i="54024" s="1"/>
  <c r="J353" i="54025" s="1"/>
  <c r="J353" i="54026" s="1"/>
  <c r="J353" i="54027" s="1"/>
  <c r="J338" i="54021"/>
  <c r="J338" i="54024" s="1"/>
  <c r="J338" i="54025" s="1"/>
  <c r="J338" i="54026" s="1"/>
  <c r="J338" i="54027" s="1"/>
  <c r="J332" i="54021"/>
  <c r="J332" i="54024" s="1"/>
  <c r="J332" i="54025" s="1"/>
  <c r="J332" i="54026" s="1"/>
  <c r="J332" i="54027" s="1"/>
  <c r="J325" i="54021"/>
  <c r="J325" i="54024" s="1"/>
  <c r="J325" i="54025" s="1"/>
  <c r="J325" i="54026" s="1"/>
  <c r="J325" i="54027" s="1"/>
  <c r="J318" i="54021"/>
  <c r="J318" i="54024" s="1"/>
  <c r="J318" i="54025" s="1"/>
  <c r="J318" i="54026" s="1"/>
  <c r="J318" i="54027" s="1"/>
  <c r="N296" i="54021"/>
  <c r="N296" i="54024" s="1"/>
  <c r="N164" i="54021"/>
  <c r="N164" i="54024" s="1"/>
  <c r="N164" i="54025" s="1"/>
  <c r="N164" i="54026" s="1"/>
  <c r="N164" i="54027" s="1"/>
  <c r="N158" i="54021"/>
  <c r="N158" i="54024" s="1"/>
  <c r="F381" i="54021"/>
  <c r="F381" i="54024" s="1"/>
  <c r="F381" i="54025" s="1"/>
  <c r="F381" i="54026" s="1"/>
  <c r="F381" i="54027" s="1"/>
  <c r="J359" i="54021"/>
  <c r="J359" i="54024" s="1"/>
  <c r="J337" i="54021"/>
  <c r="J337" i="54024" s="1"/>
  <c r="J331" i="54021"/>
  <c r="J331" i="54024" s="1"/>
  <c r="J324" i="54021"/>
  <c r="J324" i="54024" s="1"/>
  <c r="N302" i="54021"/>
  <c r="N302" i="54024" s="1"/>
  <c r="N294" i="54021"/>
  <c r="N294" i="54024" s="1"/>
  <c r="N294" i="54025" s="1"/>
  <c r="N294" i="54026" s="1"/>
  <c r="N294" i="54027" s="1"/>
  <c r="N245" i="54021"/>
  <c r="N245" i="54024" s="1"/>
  <c r="N163" i="54021"/>
  <c r="N163" i="54024" s="1"/>
  <c r="P75" i="54021"/>
  <c r="P75" i="54024" s="1"/>
  <c r="P75" i="54025" s="1"/>
  <c r="P75" i="54026" s="1"/>
  <c r="P75" i="54027" s="1"/>
  <c r="F380" i="54021"/>
  <c r="F380" i="54024" s="1"/>
  <c r="F380" i="54025" s="1"/>
  <c r="F380" i="54026" s="1"/>
  <c r="F380" i="54027" s="1"/>
  <c r="J358" i="54021"/>
  <c r="J358" i="54024" s="1"/>
  <c r="J350" i="54021"/>
  <c r="J350" i="54024" s="1"/>
  <c r="J336" i="54021"/>
  <c r="J336" i="54024" s="1"/>
  <c r="J330" i="54021"/>
  <c r="J330" i="54024" s="1"/>
  <c r="J323" i="54021"/>
  <c r="J323" i="54024" s="1"/>
  <c r="J323" i="54025" s="1"/>
  <c r="J323" i="54026" s="1"/>
  <c r="J323" i="54027" s="1"/>
  <c r="N300" i="54021"/>
  <c r="N300" i="54024" s="1"/>
  <c r="N300" i="54025" s="1"/>
  <c r="N300" i="54026" s="1"/>
  <c r="N300" i="54027" s="1"/>
  <c r="N244" i="54021"/>
  <c r="N244" i="54024" s="1"/>
  <c r="N244" i="54025" s="1"/>
  <c r="N244" i="54026" s="1"/>
  <c r="N244" i="54027" s="1"/>
  <c r="D137" i="53993"/>
  <c r="H137" i="53993" s="1"/>
  <c r="E137" i="53993"/>
  <c r="I137" i="53993" s="1"/>
  <c r="N302" i="54025" l="1"/>
  <c r="N302" i="54026" s="1"/>
  <c r="N302" i="54027" s="1"/>
  <c r="F375" i="54025"/>
  <c r="F375" i="54026" s="1"/>
  <c r="F375" i="54027" s="1"/>
  <c r="J328" i="54025"/>
  <c r="J328" i="54026" s="1"/>
  <c r="J328" i="54027" s="1"/>
  <c r="R1064" i="54025"/>
  <c r="R1064" i="54026" s="1"/>
  <c r="R1064" i="54027" s="1"/>
  <c r="J324" i="54025"/>
  <c r="J324" i="54026" s="1"/>
  <c r="J324" i="54027" s="1"/>
  <c r="N290" i="54025"/>
  <c r="N290" i="54026" s="1"/>
  <c r="N290" i="54027" s="1"/>
  <c r="R1066" i="54025"/>
  <c r="R1066" i="54026" s="1"/>
  <c r="R1066" i="54027" s="1"/>
  <c r="R1060" i="54025"/>
  <c r="R1060" i="54026" s="1"/>
  <c r="R1060" i="54027" s="1"/>
  <c r="R1061" i="54025"/>
  <c r="R1061" i="54026" s="1"/>
  <c r="R1061" i="54027" s="1"/>
  <c r="J351" i="54025"/>
  <c r="J351" i="54026" s="1"/>
  <c r="J351" i="54027" s="1"/>
  <c r="J354" i="54025"/>
  <c r="J354" i="54026" s="1"/>
  <c r="J354" i="54027" s="1"/>
  <c r="F374" i="54025"/>
  <c r="F374" i="54026" s="1"/>
  <c r="F374" i="54027" s="1"/>
  <c r="J364" i="54025"/>
  <c r="J364" i="54026" s="1"/>
  <c r="J364" i="54027" s="1"/>
  <c r="N296" i="54025"/>
  <c r="N296" i="54026" s="1"/>
  <c r="N296" i="54027" s="1"/>
  <c r="J330" i="54025"/>
  <c r="J330" i="54026" s="1"/>
  <c r="J330" i="54027" s="1"/>
  <c r="N163" i="54025"/>
  <c r="N163" i="54026" s="1"/>
  <c r="N163" i="54027" s="1"/>
  <c r="J337" i="54025"/>
  <c r="J337" i="54026" s="1"/>
  <c r="J337" i="54027" s="1"/>
  <c r="R1038" i="54025"/>
  <c r="R1038" i="54026" s="1"/>
  <c r="R1038" i="54027" s="1"/>
  <c r="R1062" i="54025"/>
  <c r="R1062" i="54026" s="1"/>
  <c r="R1062" i="54027" s="1"/>
  <c r="J336" i="54025"/>
  <c r="J336" i="54026" s="1"/>
  <c r="J336" i="54027" s="1"/>
  <c r="N245" i="54025"/>
  <c r="N245" i="54026" s="1"/>
  <c r="N245" i="54027" s="1"/>
  <c r="J359" i="54025"/>
  <c r="J359" i="54026" s="1"/>
  <c r="J359" i="54027" s="1"/>
  <c r="N291" i="54025"/>
  <c r="N291" i="54026" s="1"/>
  <c r="N291" i="54027" s="1"/>
  <c r="J329" i="54025"/>
  <c r="J329" i="54026" s="1"/>
  <c r="J329" i="54027" s="1"/>
  <c r="R1065" i="54025"/>
  <c r="R1065" i="54026" s="1"/>
  <c r="R1065" i="54027" s="1"/>
  <c r="J350" i="54025"/>
  <c r="J350" i="54026" s="1"/>
  <c r="J350" i="54027" s="1"/>
  <c r="N241" i="54025"/>
  <c r="N241" i="54026" s="1"/>
  <c r="N241" i="54027" s="1"/>
  <c r="J361" i="54025"/>
  <c r="J361" i="54026" s="1"/>
  <c r="J361" i="54027" s="1"/>
  <c r="N298" i="54025"/>
  <c r="N298" i="54026" s="1"/>
  <c r="N298" i="54027" s="1"/>
  <c r="J363" i="54025"/>
  <c r="J363" i="54026" s="1"/>
  <c r="J363" i="54027" s="1"/>
  <c r="J327" i="54025"/>
  <c r="J327" i="54026" s="1"/>
  <c r="J327" i="54027" s="1"/>
  <c r="J331" i="54025"/>
  <c r="J331" i="54026" s="1"/>
  <c r="J331" i="54027" s="1"/>
  <c r="N285" i="54025"/>
  <c r="N285" i="54026" s="1"/>
  <c r="N285" i="54027" s="1"/>
  <c r="J339" i="54025"/>
  <c r="J339" i="54026" s="1"/>
  <c r="J339" i="54027" s="1"/>
  <c r="R1039" i="54025"/>
  <c r="R1039" i="54026" s="1"/>
  <c r="R1039" i="54027" s="1"/>
  <c r="R1067" i="54025"/>
  <c r="R1067" i="54026" s="1"/>
  <c r="R1067" i="54027" s="1"/>
  <c r="J362" i="54025"/>
  <c r="J362" i="54026" s="1"/>
  <c r="J362" i="54027" s="1"/>
  <c r="J357" i="54025"/>
  <c r="J357" i="54026" s="1"/>
  <c r="J357" i="54027" s="1"/>
  <c r="R957" i="54025"/>
  <c r="R957" i="54026" s="1"/>
  <c r="R957" i="54027" s="1"/>
  <c r="N669" i="54021"/>
  <c r="N673" i="54021"/>
  <c r="N683" i="54021"/>
  <c r="N677" i="54021"/>
  <c r="N670" i="54021"/>
  <c r="N682" i="54021"/>
  <c r="X548" i="54021"/>
  <c r="F377" i="54025"/>
  <c r="F377" i="54026" s="1"/>
  <c r="F377" i="54027" s="1"/>
  <c r="R1063" i="54025"/>
  <c r="R1063" i="54026" s="1"/>
  <c r="R1063" i="54027" s="1"/>
  <c r="R1011" i="54025"/>
  <c r="R1011" i="54026" s="1"/>
  <c r="R1011" i="54027" s="1"/>
  <c r="R966" i="54025"/>
  <c r="R966" i="54026" s="1"/>
  <c r="R966" i="54027" s="1"/>
  <c r="N673" i="54022"/>
  <c r="N682" i="54022"/>
  <c r="N669" i="54022"/>
  <c r="N677" i="54022"/>
  <c r="N670" i="54022"/>
  <c r="N683" i="54022"/>
  <c r="X548" i="54022"/>
  <c r="J358" i="54025"/>
  <c r="J358" i="54026" s="1"/>
  <c r="J358" i="54027" s="1"/>
  <c r="N158" i="54025"/>
  <c r="N158" i="54026" s="1"/>
  <c r="N158" i="54027" s="1"/>
  <c r="R956" i="54025"/>
  <c r="R956" i="54026" s="1"/>
  <c r="R956" i="54027" s="1"/>
  <c r="N297" i="54025"/>
  <c r="N297" i="54026" s="1"/>
  <c r="N297" i="54027" s="1"/>
  <c r="J320" i="54025"/>
  <c r="J320" i="54026" s="1"/>
  <c r="J320" i="54027" s="1"/>
  <c r="N237" i="54025"/>
  <c r="N237" i="54026" s="1"/>
  <c r="N237" i="54027" s="1"/>
  <c r="R958" i="54025"/>
  <c r="R958" i="54026" s="1"/>
  <c r="R958" i="54027" s="1"/>
  <c r="R965" i="54025"/>
  <c r="R965" i="54026" s="1"/>
  <c r="R965" i="54027" s="1"/>
  <c r="J360" i="54025"/>
  <c r="J360" i="54026" s="1"/>
  <c r="J360" i="54027" s="1"/>
  <c r="E97" i="53993"/>
  <c r="I97" i="53993" s="1"/>
  <c r="E88" i="53993"/>
  <c r="I88" i="53993" s="1"/>
  <c r="E86" i="53993"/>
  <c r="I86" i="53993" s="1"/>
  <c r="R1040" i="54022" s="1"/>
  <c r="D97" i="53993"/>
  <c r="H97" i="53993" s="1"/>
  <c r="D88" i="53993"/>
  <c r="H88" i="53993" s="1"/>
  <c r="D86" i="53993"/>
  <c r="H86" i="53993" s="1"/>
  <c r="R1040" i="54021" s="1"/>
  <c r="R1040" i="54024" s="1"/>
  <c r="R1040" i="54025" l="1"/>
  <c r="R1040" i="54026" s="1"/>
  <c r="R1040" i="54027" s="1"/>
  <c r="R1206" i="54022"/>
  <c r="R1198" i="54022"/>
  <c r="R1188" i="54022"/>
  <c r="R1170" i="54022"/>
  <c r="R942" i="54021"/>
  <c r="R942" i="54024" s="1"/>
  <c r="R973" i="54021"/>
  <c r="R973" i="54024" s="1"/>
  <c r="R1206" i="54021"/>
  <c r="R1198" i="54021"/>
  <c r="R1188" i="54021"/>
  <c r="R1170" i="54021"/>
  <c r="R973" i="54022"/>
  <c r="R942" i="54022"/>
  <c r="D32" i="53993"/>
  <c r="H32" i="53993" s="1"/>
  <c r="E32" i="53993"/>
  <c r="I32" i="53993" s="1"/>
  <c r="D16" i="53993"/>
  <c r="H16" i="53993" s="1"/>
  <c r="E16" i="53993"/>
  <c r="I16" i="53993" s="1"/>
  <c r="J366" i="54022" l="1"/>
  <c r="F379" i="54022"/>
  <c r="J365" i="54022"/>
  <c r="R973" i="54025"/>
  <c r="R973" i="54026" s="1"/>
  <c r="R973" i="54027" s="1"/>
  <c r="R942" i="54025"/>
  <c r="R942" i="54026" s="1"/>
  <c r="R942" i="54027" s="1"/>
  <c r="J366" i="54021"/>
  <c r="J366" i="54024" s="1"/>
  <c r="F379" i="54021"/>
  <c r="F379" i="54024" s="1"/>
  <c r="J365" i="54021"/>
  <c r="J365" i="54024" s="1"/>
  <c r="N628" i="54022"/>
  <c r="N626" i="54022"/>
  <c r="N627" i="54022"/>
  <c r="N627" i="54021"/>
  <c r="N627" i="54024" s="1"/>
  <c r="N627" i="54025" s="1"/>
  <c r="N627" i="54026" s="1"/>
  <c r="N627" i="54027" s="1"/>
  <c r="N628" i="54021"/>
  <c r="N628" i="54024" s="1"/>
  <c r="N626" i="54021"/>
  <c r="N626" i="54024" s="1"/>
  <c r="E41" i="53993"/>
  <c r="I41" i="53993" s="1"/>
  <c r="L894" i="54022" s="1"/>
  <c r="D41" i="53993"/>
  <c r="H41" i="53993" s="1"/>
  <c r="L894" i="54021" s="1"/>
  <c r="L894" i="54024" s="1"/>
  <c r="F379" i="54025" l="1"/>
  <c r="F379" i="54026" s="1"/>
  <c r="F379" i="54027" s="1"/>
  <c r="N628" i="54025"/>
  <c r="N628" i="54026" s="1"/>
  <c r="N628" i="54027" s="1"/>
  <c r="N626" i="54025"/>
  <c r="N626" i="54026" s="1"/>
  <c r="N626" i="54027" s="1"/>
  <c r="J365" i="54025"/>
  <c r="J365" i="54026" s="1"/>
  <c r="J365" i="54027" s="1"/>
  <c r="L894" i="54025"/>
  <c r="L894" i="54026" s="1"/>
  <c r="L894" i="54027" s="1"/>
  <c r="J366" i="54025"/>
  <c r="J366" i="54026" s="1"/>
  <c r="J366" i="54027" s="1"/>
  <c r="E133" i="53993"/>
  <c r="I133" i="53993" s="1"/>
  <c r="D133" i="53993"/>
  <c r="H133" i="53993" s="1"/>
  <c r="E132" i="53993"/>
  <c r="I132" i="53993" s="1"/>
  <c r="D132" i="53993"/>
  <c r="H132" i="53993" s="1"/>
  <c r="J262" i="54021" l="1"/>
  <c r="J262" i="54024" s="1"/>
  <c r="L192" i="54021"/>
  <c r="L192" i="54024" s="1"/>
  <c r="J260" i="54021"/>
  <c r="J260" i="54024" s="1"/>
  <c r="L190" i="54021"/>
  <c r="L190" i="54024" s="1"/>
  <c r="L189" i="54021"/>
  <c r="L189" i="54024" s="1"/>
  <c r="J258" i="54021"/>
  <c r="J258" i="54024" s="1"/>
  <c r="J263" i="54021"/>
  <c r="J263" i="54024" s="1"/>
  <c r="J257" i="54021"/>
  <c r="J257" i="54024" s="1"/>
  <c r="L193" i="54021"/>
  <c r="L193" i="54024" s="1"/>
  <c r="R494" i="54021"/>
  <c r="R494" i="54024" s="1"/>
  <c r="R473" i="54021"/>
  <c r="R473" i="54024" s="1"/>
  <c r="R455" i="54021"/>
  <c r="R455" i="54024" s="1"/>
  <c r="R493" i="54021"/>
  <c r="R493" i="54024" s="1"/>
  <c r="R460" i="54021"/>
  <c r="R460" i="54024" s="1"/>
  <c r="R497" i="54021"/>
  <c r="R497" i="54024" s="1"/>
  <c r="R476" i="54021"/>
  <c r="R476" i="54024" s="1"/>
  <c r="R458" i="54021"/>
  <c r="R458" i="54024" s="1"/>
  <c r="R477" i="54021"/>
  <c r="R477" i="54024" s="1"/>
  <c r="F210" i="54021"/>
  <c r="F210" i="54024" s="1"/>
  <c r="F204" i="54021"/>
  <c r="F204" i="54024" s="1"/>
  <c r="F198" i="54021"/>
  <c r="F198" i="54024" s="1"/>
  <c r="F192" i="54021"/>
  <c r="F192" i="54024" s="1"/>
  <c r="T131" i="54021"/>
  <c r="T131" i="54024" s="1"/>
  <c r="T119" i="54021"/>
  <c r="T119" i="54024" s="1"/>
  <c r="T113" i="54021"/>
  <c r="T113" i="54024" s="1"/>
  <c r="T107" i="54021"/>
  <c r="T107" i="54024" s="1"/>
  <c r="T101" i="54021"/>
  <c r="T101" i="54024" s="1"/>
  <c r="T95" i="54021"/>
  <c r="T95" i="54024" s="1"/>
  <c r="F121" i="54021"/>
  <c r="F121" i="54024" s="1"/>
  <c r="F109" i="54021"/>
  <c r="F109" i="54024" s="1"/>
  <c r="F263" i="54021"/>
  <c r="F263" i="54024" s="1"/>
  <c r="F203" i="54021"/>
  <c r="F203" i="54024" s="1"/>
  <c r="F197" i="54021"/>
  <c r="F197" i="54024" s="1"/>
  <c r="T130" i="54021"/>
  <c r="T130" i="54024" s="1"/>
  <c r="T124" i="54021"/>
  <c r="T124" i="54024" s="1"/>
  <c r="T118" i="54021"/>
  <c r="T118" i="54024" s="1"/>
  <c r="T112" i="54021"/>
  <c r="T112" i="54024" s="1"/>
  <c r="T106" i="54021"/>
  <c r="T106" i="54024" s="1"/>
  <c r="F132" i="54021"/>
  <c r="F132" i="54024" s="1"/>
  <c r="F126" i="54021"/>
  <c r="F126" i="54024" s="1"/>
  <c r="F120" i="54021"/>
  <c r="F120" i="54024" s="1"/>
  <c r="R492" i="54021"/>
  <c r="R492" i="54024" s="1"/>
  <c r="R474" i="54021"/>
  <c r="R474" i="54024" s="1"/>
  <c r="F268" i="54021"/>
  <c r="F268" i="54024" s="1"/>
  <c r="F262" i="54021"/>
  <c r="F262" i="54024" s="1"/>
  <c r="F208" i="54021"/>
  <c r="F208" i="54024" s="1"/>
  <c r="F202" i="54021"/>
  <c r="F202" i="54024" s="1"/>
  <c r="T123" i="54021"/>
  <c r="T123" i="54024" s="1"/>
  <c r="T111" i="54021"/>
  <c r="T111" i="54024" s="1"/>
  <c r="T105" i="54021"/>
  <c r="T105" i="54024" s="1"/>
  <c r="T93" i="54021"/>
  <c r="T93" i="54024" s="1"/>
  <c r="F131" i="54021"/>
  <c r="F131" i="54024" s="1"/>
  <c r="F125" i="54021"/>
  <c r="F125" i="54024" s="1"/>
  <c r="F119" i="54021"/>
  <c r="F119" i="54024" s="1"/>
  <c r="R459" i="54021"/>
  <c r="R459" i="54024" s="1"/>
  <c r="R451" i="54021"/>
  <c r="R451" i="54024" s="1"/>
  <c r="F207" i="54021"/>
  <c r="F207" i="54024" s="1"/>
  <c r="F201" i="54021"/>
  <c r="F201" i="54024" s="1"/>
  <c r="F195" i="54021"/>
  <c r="F195" i="54024" s="1"/>
  <c r="F189" i="54021"/>
  <c r="F189" i="54024" s="1"/>
  <c r="T128" i="54021"/>
  <c r="T128" i="54024" s="1"/>
  <c r="T110" i="54021"/>
  <c r="T110" i="54024" s="1"/>
  <c r="T104" i="54021"/>
  <c r="T104" i="54024" s="1"/>
  <c r="F130" i="54021"/>
  <c r="F130" i="54024" s="1"/>
  <c r="F124" i="54021"/>
  <c r="F124" i="54024" s="1"/>
  <c r="F118" i="54021"/>
  <c r="F118" i="54024" s="1"/>
  <c r="F106" i="54021"/>
  <c r="F106" i="54024" s="1"/>
  <c r="R465" i="54021"/>
  <c r="R465" i="54024" s="1"/>
  <c r="R450" i="54021"/>
  <c r="R450" i="54024" s="1"/>
  <c r="F266" i="54021"/>
  <c r="F266" i="54024" s="1"/>
  <c r="F194" i="54021"/>
  <c r="F194" i="54024" s="1"/>
  <c r="F188" i="54021"/>
  <c r="F188" i="54024" s="1"/>
  <c r="T121" i="54021"/>
  <c r="T121" i="54024" s="1"/>
  <c r="T115" i="54021"/>
  <c r="T115" i="54024" s="1"/>
  <c r="T97" i="54021"/>
  <c r="T97" i="54024" s="1"/>
  <c r="F129" i="54021"/>
  <c r="F129" i="54024" s="1"/>
  <c r="F123" i="54021"/>
  <c r="F123" i="54024" s="1"/>
  <c r="F117" i="54021"/>
  <c r="F117" i="54024" s="1"/>
  <c r="R498" i="54021"/>
  <c r="R498" i="54024" s="1"/>
  <c r="R456" i="54021"/>
  <c r="R456" i="54024" s="1"/>
  <c r="F199" i="54021"/>
  <c r="F199" i="54024" s="1"/>
  <c r="F193" i="54021"/>
  <c r="F193" i="54024" s="1"/>
  <c r="T126" i="54021"/>
  <c r="T126" i="54024" s="1"/>
  <c r="T120" i="54021"/>
  <c r="T120" i="54024" s="1"/>
  <c r="T114" i="54021"/>
  <c r="T114" i="54024" s="1"/>
  <c r="T96" i="54021"/>
  <c r="T96" i="54024" s="1"/>
  <c r="F128" i="54021"/>
  <c r="F128" i="54024" s="1"/>
  <c r="F110" i="54021"/>
  <c r="F110" i="54024" s="1"/>
  <c r="F104" i="54021"/>
  <c r="F104" i="54024" s="1"/>
  <c r="R494" i="54022"/>
  <c r="R498" i="54022"/>
  <c r="R473" i="54022"/>
  <c r="R455" i="54022"/>
  <c r="R497" i="54022"/>
  <c r="R476" i="54022"/>
  <c r="R458" i="54022"/>
  <c r="R493" i="54022"/>
  <c r="R451" i="54022"/>
  <c r="R477" i="54022"/>
  <c r="R456" i="54022"/>
  <c r="F207" i="54022"/>
  <c r="F201" i="54022"/>
  <c r="F195" i="54022"/>
  <c r="F189" i="54022"/>
  <c r="T128" i="54022"/>
  <c r="T110" i="54022"/>
  <c r="T104" i="54022"/>
  <c r="F130" i="54022"/>
  <c r="F124" i="54022"/>
  <c r="F118" i="54022"/>
  <c r="F106" i="54022"/>
  <c r="F266" i="54022"/>
  <c r="F194" i="54022"/>
  <c r="F188" i="54022"/>
  <c r="T121" i="54022"/>
  <c r="T115" i="54022"/>
  <c r="T97" i="54022"/>
  <c r="F129" i="54022"/>
  <c r="F123" i="54022"/>
  <c r="F117" i="54022"/>
  <c r="R492" i="54022"/>
  <c r="R474" i="54022"/>
  <c r="F199" i="54022"/>
  <c r="F193" i="54022"/>
  <c r="T126" i="54022"/>
  <c r="T120" i="54022"/>
  <c r="T114" i="54022"/>
  <c r="T96" i="54022"/>
  <c r="F128" i="54022"/>
  <c r="F110" i="54022"/>
  <c r="F104" i="54022"/>
  <c r="R460" i="54022"/>
  <c r="F210" i="54022"/>
  <c r="F204" i="54022"/>
  <c r="F198" i="54022"/>
  <c r="F192" i="54022"/>
  <c r="T131" i="54022"/>
  <c r="T119" i="54022"/>
  <c r="T113" i="54022"/>
  <c r="T107" i="54022"/>
  <c r="T101" i="54022"/>
  <c r="T95" i="54022"/>
  <c r="F121" i="54022"/>
  <c r="F109" i="54022"/>
  <c r="R465" i="54022"/>
  <c r="R459" i="54022"/>
  <c r="R450" i="54022"/>
  <c r="F263" i="54022"/>
  <c r="F203" i="54022"/>
  <c r="F197" i="54022"/>
  <c r="T123" i="54022"/>
  <c r="T111" i="54022"/>
  <c r="F132" i="54022"/>
  <c r="F120" i="54022"/>
  <c r="F268" i="54022"/>
  <c r="F208" i="54022"/>
  <c r="T130" i="54022"/>
  <c r="F131" i="54022"/>
  <c r="F119" i="54022"/>
  <c r="T118" i="54022"/>
  <c r="T106" i="54022"/>
  <c r="F126" i="54022"/>
  <c r="F202" i="54022"/>
  <c r="T105" i="54022"/>
  <c r="F125" i="54022"/>
  <c r="F262" i="54022"/>
  <c r="T124" i="54022"/>
  <c r="T112" i="54022"/>
  <c r="T93" i="54022"/>
  <c r="L189" i="54022"/>
  <c r="J258" i="54022"/>
  <c r="J263" i="54022"/>
  <c r="J257" i="54022"/>
  <c r="L193" i="54022"/>
  <c r="J262" i="54022"/>
  <c r="L192" i="54022"/>
  <c r="L190" i="54022"/>
  <c r="J260" i="54022"/>
  <c r="E6" i="53993"/>
  <c r="I6" i="53993" s="1"/>
  <c r="D6" i="53993"/>
  <c r="H6" i="53993" s="1"/>
  <c r="E55" i="53993"/>
  <c r="I55" i="53993" s="1"/>
  <c r="D55" i="53993"/>
  <c r="H55" i="53993" s="1"/>
  <c r="F189" i="54025" l="1"/>
  <c r="F189" i="54026" s="1"/>
  <c r="F189" i="54027" s="1"/>
  <c r="F118" i="54025"/>
  <c r="F118" i="54026" s="1"/>
  <c r="F118" i="54027" s="1"/>
  <c r="F119" i="54025"/>
  <c r="F119" i="54026" s="1"/>
  <c r="F119" i="54027" s="1"/>
  <c r="R477" i="54025"/>
  <c r="R477" i="54026" s="1"/>
  <c r="R477" i="54027" s="1"/>
  <c r="R455" i="54025"/>
  <c r="R455" i="54026" s="1"/>
  <c r="R455" i="54027" s="1"/>
  <c r="R456" i="54025"/>
  <c r="R456" i="54026" s="1"/>
  <c r="R456" i="54027" s="1"/>
  <c r="T123" i="54025"/>
  <c r="T123" i="54026" s="1"/>
  <c r="T123" i="54027" s="1"/>
  <c r="R492" i="54025"/>
  <c r="R492" i="54026" s="1"/>
  <c r="R492" i="54027" s="1"/>
  <c r="T118" i="54025"/>
  <c r="T118" i="54026" s="1"/>
  <c r="T118" i="54027" s="1"/>
  <c r="F109" i="54025"/>
  <c r="F109" i="54026" s="1"/>
  <c r="F109" i="54027" s="1"/>
  <c r="T119" i="54025"/>
  <c r="T119" i="54026" s="1"/>
  <c r="T119" i="54027" s="1"/>
  <c r="J258" i="54025"/>
  <c r="J258" i="54026" s="1"/>
  <c r="J258" i="54027" s="1"/>
  <c r="T120" i="54025"/>
  <c r="T120" i="54026" s="1"/>
  <c r="T120" i="54027" s="1"/>
  <c r="F104" i="54025"/>
  <c r="F104" i="54026" s="1"/>
  <c r="F104" i="54027" s="1"/>
  <c r="T126" i="54025"/>
  <c r="T126" i="54026" s="1"/>
  <c r="T126" i="54027" s="1"/>
  <c r="F123" i="54025"/>
  <c r="F123" i="54026" s="1"/>
  <c r="F123" i="54027" s="1"/>
  <c r="F194" i="54025"/>
  <c r="F194" i="54026" s="1"/>
  <c r="F194" i="54027" s="1"/>
  <c r="F124" i="54025"/>
  <c r="F124" i="54026" s="1"/>
  <c r="F124" i="54027" s="1"/>
  <c r="F195" i="54025"/>
  <c r="F195" i="54026" s="1"/>
  <c r="F195" i="54027" s="1"/>
  <c r="F125" i="54025"/>
  <c r="F125" i="54026" s="1"/>
  <c r="F125" i="54027" s="1"/>
  <c r="F202" i="54025"/>
  <c r="F202" i="54026" s="1"/>
  <c r="F202" i="54027" s="1"/>
  <c r="F120" i="54025"/>
  <c r="F120" i="54026" s="1"/>
  <c r="F120" i="54027" s="1"/>
  <c r="T124" i="54025"/>
  <c r="T124" i="54026" s="1"/>
  <c r="T124" i="54027" s="1"/>
  <c r="F121" i="54025"/>
  <c r="F121" i="54026" s="1"/>
  <c r="F121" i="54027" s="1"/>
  <c r="T131" i="54025"/>
  <c r="T131" i="54026" s="1"/>
  <c r="T131" i="54027" s="1"/>
  <c r="R458" i="54025"/>
  <c r="R458" i="54026" s="1"/>
  <c r="R458" i="54027" s="1"/>
  <c r="R473" i="54025"/>
  <c r="R473" i="54026" s="1"/>
  <c r="R473" i="54027" s="1"/>
  <c r="L189" i="54025"/>
  <c r="L189" i="54026" s="1"/>
  <c r="L189" i="54027" s="1"/>
  <c r="F188" i="54025"/>
  <c r="F188" i="54026" s="1"/>
  <c r="F188" i="54027" s="1"/>
  <c r="N504" i="54022"/>
  <c r="R1013" i="54022"/>
  <c r="R1012" i="54022"/>
  <c r="F110" i="54025"/>
  <c r="F110" i="54026" s="1"/>
  <c r="F110" i="54027" s="1"/>
  <c r="F193" i="54025"/>
  <c r="F193" i="54026" s="1"/>
  <c r="F193" i="54027" s="1"/>
  <c r="F129" i="54025"/>
  <c r="F129" i="54026" s="1"/>
  <c r="F129" i="54027" s="1"/>
  <c r="F266" i="54025"/>
  <c r="F266" i="54026" s="1"/>
  <c r="F266" i="54027" s="1"/>
  <c r="F130" i="54025"/>
  <c r="F130" i="54026" s="1"/>
  <c r="F130" i="54027" s="1"/>
  <c r="F201" i="54025"/>
  <c r="F201" i="54026" s="1"/>
  <c r="F201" i="54027" s="1"/>
  <c r="F131" i="54025"/>
  <c r="F131" i="54026" s="1"/>
  <c r="F131" i="54027" s="1"/>
  <c r="F208" i="54025"/>
  <c r="F208" i="54026" s="1"/>
  <c r="F208" i="54027" s="1"/>
  <c r="F126" i="54025"/>
  <c r="F126" i="54026" s="1"/>
  <c r="F126" i="54027" s="1"/>
  <c r="T130" i="54025"/>
  <c r="T130" i="54026" s="1"/>
  <c r="T130" i="54027" s="1"/>
  <c r="T95" i="54025"/>
  <c r="T95" i="54026" s="1"/>
  <c r="T95" i="54027" s="1"/>
  <c r="F192" i="54025"/>
  <c r="F192" i="54026" s="1"/>
  <c r="F192" i="54027" s="1"/>
  <c r="R476" i="54025"/>
  <c r="R476" i="54026" s="1"/>
  <c r="R476" i="54027" s="1"/>
  <c r="R494" i="54025"/>
  <c r="R494" i="54026" s="1"/>
  <c r="R494" i="54027" s="1"/>
  <c r="L190" i="54025"/>
  <c r="L190" i="54026" s="1"/>
  <c r="L190" i="54027" s="1"/>
  <c r="R1012" i="54021"/>
  <c r="R1012" i="54024" s="1"/>
  <c r="N504" i="54021"/>
  <c r="N504" i="54024" s="1"/>
  <c r="R1013" i="54021"/>
  <c r="R1013" i="54024" s="1"/>
  <c r="R1013" i="54025" s="1"/>
  <c r="R1013" i="54026" s="1"/>
  <c r="R1013" i="54027" s="1"/>
  <c r="F117" i="54025"/>
  <c r="F117" i="54026" s="1"/>
  <c r="F117" i="54027" s="1"/>
  <c r="F128" i="54025"/>
  <c r="F128" i="54026" s="1"/>
  <c r="F128" i="54027" s="1"/>
  <c r="F199" i="54025"/>
  <c r="F199" i="54026" s="1"/>
  <c r="F199" i="54027" s="1"/>
  <c r="T97" i="54025"/>
  <c r="T97" i="54026" s="1"/>
  <c r="T97" i="54027" s="1"/>
  <c r="R450" i="54025"/>
  <c r="R450" i="54026" s="1"/>
  <c r="R450" i="54027" s="1"/>
  <c r="T104" i="54025"/>
  <c r="T104" i="54026" s="1"/>
  <c r="T104" i="54027" s="1"/>
  <c r="F207" i="54025"/>
  <c r="F207" i="54026" s="1"/>
  <c r="F207" i="54027" s="1"/>
  <c r="T93" i="54025"/>
  <c r="T93" i="54026" s="1"/>
  <c r="T93" i="54027" s="1"/>
  <c r="F262" i="54025"/>
  <c r="F262" i="54026" s="1"/>
  <c r="F262" i="54027" s="1"/>
  <c r="F132" i="54025"/>
  <c r="F132" i="54026" s="1"/>
  <c r="F132" i="54027" s="1"/>
  <c r="F197" i="54025"/>
  <c r="F197" i="54026" s="1"/>
  <c r="F197" i="54027" s="1"/>
  <c r="T101" i="54025"/>
  <c r="T101" i="54026" s="1"/>
  <c r="T101" i="54027" s="1"/>
  <c r="F198" i="54025"/>
  <c r="F198" i="54026" s="1"/>
  <c r="F198" i="54027" s="1"/>
  <c r="R497" i="54025"/>
  <c r="R497" i="54026" s="1"/>
  <c r="R497" i="54027" s="1"/>
  <c r="L193" i="54025"/>
  <c r="L193" i="54026" s="1"/>
  <c r="L193" i="54027" s="1"/>
  <c r="J260" i="54025"/>
  <c r="J260" i="54026" s="1"/>
  <c r="J260" i="54027" s="1"/>
  <c r="T96" i="54025"/>
  <c r="T96" i="54026" s="1"/>
  <c r="T96" i="54027" s="1"/>
  <c r="T115" i="54025"/>
  <c r="T115" i="54026" s="1"/>
  <c r="T115" i="54027" s="1"/>
  <c r="R465" i="54025"/>
  <c r="R465" i="54026" s="1"/>
  <c r="R465" i="54027" s="1"/>
  <c r="T110" i="54025"/>
  <c r="T110" i="54026" s="1"/>
  <c r="T110" i="54027" s="1"/>
  <c r="R451" i="54025"/>
  <c r="R451" i="54026" s="1"/>
  <c r="R451" i="54027" s="1"/>
  <c r="T105" i="54025"/>
  <c r="T105" i="54026" s="1"/>
  <c r="T105" i="54027" s="1"/>
  <c r="F268" i="54025"/>
  <c r="F268" i="54026" s="1"/>
  <c r="F268" i="54027" s="1"/>
  <c r="T106" i="54025"/>
  <c r="T106" i="54026" s="1"/>
  <c r="T106" i="54027" s="1"/>
  <c r="F203" i="54025"/>
  <c r="F203" i="54026" s="1"/>
  <c r="F203" i="54027" s="1"/>
  <c r="T107" i="54025"/>
  <c r="T107" i="54026" s="1"/>
  <c r="T107" i="54027" s="1"/>
  <c r="F204" i="54025"/>
  <c r="F204" i="54026" s="1"/>
  <c r="F204" i="54027" s="1"/>
  <c r="R460" i="54025"/>
  <c r="R460" i="54026" s="1"/>
  <c r="R460" i="54027" s="1"/>
  <c r="J257" i="54025"/>
  <c r="J257" i="54026" s="1"/>
  <c r="J257" i="54027" s="1"/>
  <c r="L192" i="54025"/>
  <c r="L192" i="54026" s="1"/>
  <c r="L192" i="54027" s="1"/>
  <c r="L884" i="54021"/>
  <c r="L884" i="54024" s="1"/>
  <c r="L869" i="54021"/>
  <c r="L869" i="54024" s="1"/>
  <c r="L854" i="54021"/>
  <c r="L854" i="54024" s="1"/>
  <c r="L845" i="54021"/>
  <c r="L845" i="54024" s="1"/>
  <c r="L836" i="54021"/>
  <c r="L836" i="54024" s="1"/>
  <c r="L882" i="54021"/>
  <c r="L882" i="54024" s="1"/>
  <c r="L849" i="54021"/>
  <c r="L849" i="54024" s="1"/>
  <c r="L846" i="54021"/>
  <c r="L846" i="54024" s="1"/>
  <c r="L843" i="54021"/>
  <c r="L843" i="54024" s="1"/>
  <c r="L840" i="54021"/>
  <c r="L840" i="54024" s="1"/>
  <c r="L880" i="54021"/>
  <c r="L880" i="54024" s="1"/>
  <c r="L853" i="54021"/>
  <c r="L853" i="54024" s="1"/>
  <c r="L835" i="54021"/>
  <c r="L835" i="54024" s="1"/>
  <c r="L883" i="54021"/>
  <c r="L883" i="54024" s="1"/>
  <c r="L847" i="54021"/>
  <c r="L847" i="54024" s="1"/>
  <c r="L859" i="54021"/>
  <c r="L859" i="54024" s="1"/>
  <c r="L832" i="54021"/>
  <c r="L832" i="54024" s="1"/>
  <c r="L883" i="54022"/>
  <c r="L880" i="54022"/>
  <c r="L859" i="54022"/>
  <c r="L853" i="54022"/>
  <c r="L847" i="54022"/>
  <c r="L835" i="54022"/>
  <c r="L832" i="54022"/>
  <c r="L843" i="54022"/>
  <c r="L884" i="54022"/>
  <c r="L846" i="54022"/>
  <c r="L882" i="54022"/>
  <c r="L854" i="54022"/>
  <c r="L840" i="54022"/>
  <c r="L845" i="54022"/>
  <c r="L869" i="54022"/>
  <c r="L836" i="54022"/>
  <c r="L849" i="54022"/>
  <c r="T114" i="54025"/>
  <c r="T114" i="54026" s="1"/>
  <c r="T114" i="54027" s="1"/>
  <c r="R498" i="54025"/>
  <c r="R498" i="54026" s="1"/>
  <c r="R498" i="54027" s="1"/>
  <c r="T121" i="54025"/>
  <c r="T121" i="54026" s="1"/>
  <c r="T121" i="54027" s="1"/>
  <c r="F106" i="54025"/>
  <c r="F106" i="54026" s="1"/>
  <c r="F106" i="54027" s="1"/>
  <c r="T128" i="54025"/>
  <c r="T128" i="54026" s="1"/>
  <c r="T128" i="54027" s="1"/>
  <c r="R459" i="54025"/>
  <c r="R459" i="54026" s="1"/>
  <c r="R459" i="54027" s="1"/>
  <c r="T111" i="54025"/>
  <c r="T111" i="54026" s="1"/>
  <c r="T111" i="54027" s="1"/>
  <c r="R474" i="54025"/>
  <c r="R474" i="54026" s="1"/>
  <c r="R474" i="54027" s="1"/>
  <c r="T112" i="54025"/>
  <c r="T112" i="54026" s="1"/>
  <c r="T112" i="54027" s="1"/>
  <c r="F263" i="54025"/>
  <c r="F263" i="54026" s="1"/>
  <c r="F263" i="54027" s="1"/>
  <c r="T113" i="54025"/>
  <c r="T113" i="54026" s="1"/>
  <c r="T113" i="54027" s="1"/>
  <c r="F210" i="54025"/>
  <c r="F210" i="54026" s="1"/>
  <c r="F210" i="54027" s="1"/>
  <c r="R493" i="54025"/>
  <c r="R493" i="54026" s="1"/>
  <c r="R493" i="54027" s="1"/>
  <c r="J263" i="54025"/>
  <c r="J263" i="54026" s="1"/>
  <c r="J263" i="54027" s="1"/>
  <c r="J262" i="54025"/>
  <c r="J262" i="54026" s="1"/>
  <c r="J262" i="54027" s="1"/>
  <c r="E65" i="53993"/>
  <c r="I65" i="53993" s="1"/>
  <c r="R1016" i="54022" s="1"/>
  <c r="D65" i="53993"/>
  <c r="H65" i="53993" s="1"/>
  <c r="R1016" i="54021" s="1"/>
  <c r="R1016" i="54024" s="1"/>
  <c r="L853" i="54025" l="1"/>
  <c r="L853" i="54026" s="1"/>
  <c r="L853" i="54027" s="1"/>
  <c r="R1016" i="54025"/>
  <c r="R1016" i="54026" s="1"/>
  <c r="R1016" i="54027" s="1"/>
  <c r="L847" i="54025"/>
  <c r="L847" i="54026" s="1"/>
  <c r="L847" i="54027" s="1"/>
  <c r="L835" i="54025"/>
  <c r="L835" i="54026" s="1"/>
  <c r="L835" i="54027" s="1"/>
  <c r="L849" i="54025"/>
  <c r="L849" i="54026" s="1"/>
  <c r="L849" i="54027" s="1"/>
  <c r="L882" i="54025"/>
  <c r="L882" i="54026" s="1"/>
  <c r="L882" i="54027" s="1"/>
  <c r="N504" i="54025"/>
  <c r="N504" i="54026" s="1"/>
  <c r="N504" i="54027" s="1"/>
  <c r="L832" i="54025"/>
  <c r="L832" i="54026" s="1"/>
  <c r="L832" i="54027" s="1"/>
  <c r="L880" i="54025"/>
  <c r="L880" i="54026" s="1"/>
  <c r="L880" i="54027" s="1"/>
  <c r="L836" i="54025"/>
  <c r="L836" i="54026" s="1"/>
  <c r="L836" i="54027" s="1"/>
  <c r="L859" i="54025"/>
  <c r="L859" i="54026" s="1"/>
  <c r="L859" i="54027" s="1"/>
  <c r="L840" i="54025"/>
  <c r="L840" i="54026" s="1"/>
  <c r="L840" i="54027" s="1"/>
  <c r="L845" i="54025"/>
  <c r="L845" i="54026" s="1"/>
  <c r="L845" i="54027" s="1"/>
  <c r="R1012" i="54025"/>
  <c r="R1012" i="54026" s="1"/>
  <c r="R1012" i="54027" s="1"/>
  <c r="L843" i="54025"/>
  <c r="L843" i="54026" s="1"/>
  <c r="L843" i="54027" s="1"/>
  <c r="L854" i="54025"/>
  <c r="L854" i="54026" s="1"/>
  <c r="L854" i="54027" s="1"/>
  <c r="L883" i="54025"/>
  <c r="L883" i="54026" s="1"/>
  <c r="L883" i="54027" s="1"/>
  <c r="L846" i="54025"/>
  <c r="L846" i="54026" s="1"/>
  <c r="L846" i="54027" s="1"/>
  <c r="L869" i="54025"/>
  <c r="L869" i="54026" s="1"/>
  <c r="L869" i="54027" s="1"/>
  <c r="L884" i="54025"/>
  <c r="L884" i="54026" s="1"/>
  <c r="L884" i="54027" s="1"/>
  <c r="E123" i="53993"/>
  <c r="I123" i="53993" s="1"/>
  <c r="D123" i="53993"/>
  <c r="H123" i="53993" s="1"/>
  <c r="F1245" i="54022" l="1"/>
  <c r="F1242" i="54022"/>
  <c r="F1244" i="54022"/>
  <c r="F1240" i="54022"/>
  <c r="F1241" i="54022"/>
  <c r="F1243" i="54022"/>
  <c r="F1243" i="54021"/>
  <c r="F1243" i="54024" s="1"/>
  <c r="F1240" i="54021"/>
  <c r="F1240" i="54024" s="1"/>
  <c r="F1245" i="54021"/>
  <c r="F1245" i="54024" s="1"/>
  <c r="F1242" i="54021"/>
  <c r="F1242" i="54024" s="1"/>
  <c r="F1241" i="54021"/>
  <c r="F1241" i="54024" s="1"/>
  <c r="F1241" i="54025" s="1"/>
  <c r="F1241" i="54026" s="1"/>
  <c r="F1241" i="54027" s="1"/>
  <c r="F1244" i="54021"/>
  <c r="F1244" i="54024" s="1"/>
  <c r="F1244" i="54025" s="1"/>
  <c r="F1244" i="54026" s="1"/>
  <c r="F1244" i="54027" s="1"/>
  <c r="E8" i="53993"/>
  <c r="I8" i="53993" s="1"/>
  <c r="F390" i="54022" s="1"/>
  <c r="D8" i="53993"/>
  <c r="H8" i="53993" s="1"/>
  <c r="F390" i="54021" s="1"/>
  <c r="F390" i="54024" s="1"/>
  <c r="E14" i="53993"/>
  <c r="I14" i="53993" s="1"/>
  <c r="D14" i="53993"/>
  <c r="H14" i="53993" s="1"/>
  <c r="E13" i="53993"/>
  <c r="I13" i="53993" s="1"/>
  <c r="D13" i="53993"/>
  <c r="H13" i="53993" s="1"/>
  <c r="E37" i="53993"/>
  <c r="I37" i="53993" s="1"/>
  <c r="R1005" i="54022" s="1"/>
  <c r="D37" i="53993"/>
  <c r="H37" i="53993" s="1"/>
  <c r="R1005" i="54021" s="1"/>
  <c r="R1005" i="54024" s="1"/>
  <c r="E36" i="53993"/>
  <c r="I36" i="53993" s="1"/>
  <c r="D36" i="53993"/>
  <c r="H36" i="53993" s="1"/>
  <c r="E31" i="53993"/>
  <c r="I31" i="53993" s="1"/>
  <c r="D31" i="53993"/>
  <c r="H31" i="53993" s="1"/>
  <c r="E25" i="53993"/>
  <c r="I25" i="53993" s="1"/>
  <c r="T231" i="54022" s="1"/>
  <c r="D25" i="53993"/>
  <c r="H25" i="53993" s="1"/>
  <c r="T231" i="54021" s="1"/>
  <c r="T231" i="54024" s="1"/>
  <c r="T231" i="54025" s="1"/>
  <c r="T231" i="54026" s="1"/>
  <c r="T231" i="54027" s="1"/>
  <c r="E24" i="53993"/>
  <c r="I24" i="53993" s="1"/>
  <c r="D24" i="53993"/>
  <c r="H24" i="53993" s="1"/>
  <c r="E23" i="53993"/>
  <c r="I23" i="53993" s="1"/>
  <c r="D23" i="53993"/>
  <c r="H23" i="53993" s="1"/>
  <c r="E38" i="53993"/>
  <c r="I38" i="53993" s="1"/>
  <c r="D38" i="53993"/>
  <c r="H38" i="53993" s="1"/>
  <c r="E49" i="53993"/>
  <c r="I49" i="53993" s="1"/>
  <c r="D49" i="53993"/>
  <c r="H49" i="53993" s="1"/>
  <c r="E54" i="53993"/>
  <c r="I54" i="53993" s="1"/>
  <c r="D54" i="53993"/>
  <c r="H54" i="53993" s="1"/>
  <c r="E53" i="53993"/>
  <c r="I53" i="53993" s="1"/>
  <c r="D53" i="53993"/>
  <c r="H53" i="53993" s="1"/>
  <c r="E72" i="53993"/>
  <c r="I72" i="53993" s="1"/>
  <c r="R1124" i="54022" s="1"/>
  <c r="D72" i="53993"/>
  <c r="H72" i="53993" s="1"/>
  <c r="R1124" i="54021" s="1"/>
  <c r="R1124" i="54024" s="1"/>
  <c r="E99" i="53993"/>
  <c r="I99" i="53993" s="1"/>
  <c r="D99" i="53993"/>
  <c r="H99" i="53993" s="1"/>
  <c r="E126" i="53993"/>
  <c r="I126" i="53993" s="1"/>
  <c r="D126" i="53993"/>
  <c r="H126" i="53993" s="1"/>
  <c r="E130" i="53993"/>
  <c r="I130" i="53993" s="1"/>
  <c r="D130" i="53993"/>
  <c r="H130" i="53993" s="1"/>
  <c r="E134" i="53993"/>
  <c r="I134" i="53993" s="1"/>
  <c r="D134" i="53993"/>
  <c r="H134" i="53993" s="1"/>
  <c r="F1240" i="54025" l="1"/>
  <c r="F1240" i="54026" s="1"/>
  <c r="F1240" i="54027" s="1"/>
  <c r="F1243" i="54025"/>
  <c r="F1243" i="54026" s="1"/>
  <c r="F1243" i="54027" s="1"/>
  <c r="R1124" i="54025"/>
  <c r="R1124" i="54026" s="1"/>
  <c r="R1124" i="54027" s="1"/>
  <c r="F1242" i="54025"/>
  <c r="F1242" i="54026" s="1"/>
  <c r="F1242" i="54027" s="1"/>
  <c r="X466" i="54022"/>
  <c r="X448" i="54022"/>
  <c r="X446" i="54022"/>
  <c r="X447" i="54022"/>
  <c r="R1130" i="54022"/>
  <c r="R1129" i="54022"/>
  <c r="F291" i="54022"/>
  <c r="F248" i="54022"/>
  <c r="F242" i="54022"/>
  <c r="F236" i="54022"/>
  <c r="F230" i="54022"/>
  <c r="F172" i="54022"/>
  <c r="F166" i="54022"/>
  <c r="F160" i="54022"/>
  <c r="F154" i="54022"/>
  <c r="H79" i="54022"/>
  <c r="H73" i="54022"/>
  <c r="H67" i="54022"/>
  <c r="T40" i="54022"/>
  <c r="T34" i="54022"/>
  <c r="T22" i="54022"/>
  <c r="H23" i="54022"/>
  <c r="F241" i="54022"/>
  <c r="F235" i="54022"/>
  <c r="F171" i="54022"/>
  <c r="F165" i="54022"/>
  <c r="F159" i="54022"/>
  <c r="H78" i="54022"/>
  <c r="H66" i="54022"/>
  <c r="H60" i="54022"/>
  <c r="T39" i="54022"/>
  <c r="T33" i="54022"/>
  <c r="T27" i="54022"/>
  <c r="F234" i="54022"/>
  <c r="F170" i="54022"/>
  <c r="F164" i="54022"/>
  <c r="H77" i="54022"/>
  <c r="H71" i="54022"/>
  <c r="H65" i="54022"/>
  <c r="H59" i="54022"/>
  <c r="T38" i="54022"/>
  <c r="T26" i="54022"/>
  <c r="T20" i="54022"/>
  <c r="T14" i="54022"/>
  <c r="H33" i="54022"/>
  <c r="H27" i="54022"/>
  <c r="F233" i="54022"/>
  <c r="F169" i="54022"/>
  <c r="H82" i="54022"/>
  <c r="H76" i="54022"/>
  <c r="H70" i="54022"/>
  <c r="H58" i="54022"/>
  <c r="T25" i="54022"/>
  <c r="T19" i="54022"/>
  <c r="F238" i="54022"/>
  <c r="F168" i="54022"/>
  <c r="F162" i="54022"/>
  <c r="F243" i="54022"/>
  <c r="T36" i="54022"/>
  <c r="H30" i="54022"/>
  <c r="H62" i="54022"/>
  <c r="F292" i="54022"/>
  <c r="F161" i="54022"/>
  <c r="F237" i="54022"/>
  <c r="F150" i="54022"/>
  <c r="F156" i="54022"/>
  <c r="F149" i="54022"/>
  <c r="H81" i="54022"/>
  <c r="H68" i="54022"/>
  <c r="T41" i="54022"/>
  <c r="H18" i="54022"/>
  <c r="F231" i="54022"/>
  <c r="F173" i="54022"/>
  <c r="F155" i="54022"/>
  <c r="H80" i="54022"/>
  <c r="T29" i="54022"/>
  <c r="H24" i="54022"/>
  <c r="L631" i="54022"/>
  <c r="L633" i="54022"/>
  <c r="L632" i="54022"/>
  <c r="L630" i="54022"/>
  <c r="J1234" i="54022"/>
  <c r="H395" i="54022"/>
  <c r="H392" i="54022"/>
  <c r="H394" i="54022"/>
  <c r="H393" i="54022"/>
  <c r="P354" i="54022"/>
  <c r="P320" i="54022"/>
  <c r="J374" i="54022"/>
  <c r="V282" i="54022"/>
  <c r="P352" i="54022"/>
  <c r="V153" i="54022"/>
  <c r="P350" i="54022"/>
  <c r="L94" i="54021"/>
  <c r="L95" i="54021"/>
  <c r="R925" i="54021"/>
  <c r="R925" i="54024" s="1"/>
  <c r="R913" i="54021"/>
  <c r="R913" i="54024" s="1"/>
  <c r="R995" i="54021"/>
  <c r="R995" i="54024" s="1"/>
  <c r="R992" i="54021"/>
  <c r="R992" i="54024" s="1"/>
  <c r="R926" i="54021"/>
  <c r="R926" i="54024" s="1"/>
  <c r="R914" i="54021"/>
  <c r="R914" i="54024" s="1"/>
  <c r="R1099" i="54021"/>
  <c r="R1099" i="54024" s="1"/>
  <c r="R924" i="54021"/>
  <c r="R924" i="54024" s="1"/>
  <c r="R927" i="54021"/>
  <c r="R927" i="54024" s="1"/>
  <c r="R912" i="54021"/>
  <c r="R912" i="54024" s="1"/>
  <c r="F727" i="54021"/>
  <c r="F727" i="54024" s="1"/>
  <c r="F721" i="54021"/>
  <c r="F721" i="54024" s="1"/>
  <c r="F715" i="54021"/>
  <c r="F715" i="54024" s="1"/>
  <c r="F709" i="54021"/>
  <c r="F709" i="54024" s="1"/>
  <c r="F703" i="54021"/>
  <c r="F703" i="54024" s="1"/>
  <c r="F729" i="54021"/>
  <c r="F729" i="54024" s="1"/>
  <c r="F722" i="54021"/>
  <c r="F722" i="54024" s="1"/>
  <c r="F714" i="54021"/>
  <c r="F714" i="54024" s="1"/>
  <c r="F707" i="54021"/>
  <c r="F707" i="54024" s="1"/>
  <c r="F700" i="54021"/>
  <c r="F700" i="54024" s="1"/>
  <c r="F728" i="54021"/>
  <c r="F728" i="54024" s="1"/>
  <c r="F720" i="54021"/>
  <c r="F720" i="54024" s="1"/>
  <c r="F713" i="54021"/>
  <c r="F713" i="54024" s="1"/>
  <c r="F706" i="54021"/>
  <c r="F706" i="54024" s="1"/>
  <c r="F699" i="54021"/>
  <c r="F699" i="54024" s="1"/>
  <c r="F726" i="54021"/>
  <c r="F726" i="54024" s="1"/>
  <c r="F719" i="54021"/>
  <c r="F719" i="54024" s="1"/>
  <c r="F712" i="54021"/>
  <c r="F712" i="54024" s="1"/>
  <c r="F705" i="54021"/>
  <c r="F705" i="54024" s="1"/>
  <c r="F698" i="54021"/>
  <c r="F698" i="54024" s="1"/>
  <c r="F731" i="54021"/>
  <c r="F731" i="54024" s="1"/>
  <c r="F724" i="54021"/>
  <c r="F724" i="54024" s="1"/>
  <c r="F717" i="54021"/>
  <c r="F717" i="54024" s="1"/>
  <c r="F710" i="54021"/>
  <c r="F710" i="54024" s="1"/>
  <c r="F702" i="54021"/>
  <c r="F702" i="54024" s="1"/>
  <c r="F725" i="54021"/>
  <c r="F725" i="54024" s="1"/>
  <c r="F704" i="54021"/>
  <c r="F704" i="54024" s="1"/>
  <c r="F723" i="54021"/>
  <c r="F723" i="54024" s="1"/>
  <c r="F701" i="54021"/>
  <c r="F701" i="54024" s="1"/>
  <c r="F718" i="54021"/>
  <c r="F718" i="54024" s="1"/>
  <c r="F716" i="54021"/>
  <c r="F716" i="54024" s="1"/>
  <c r="F711" i="54021"/>
  <c r="F711" i="54024" s="1"/>
  <c r="F730" i="54021"/>
  <c r="F730" i="54024" s="1"/>
  <c r="F708" i="54021"/>
  <c r="F708" i="54024" s="1"/>
  <c r="L95" i="54022"/>
  <c r="L94" i="54022"/>
  <c r="R927" i="54022"/>
  <c r="R924" i="54022"/>
  <c r="R912" i="54022"/>
  <c r="R1099" i="54022"/>
  <c r="R992" i="54022"/>
  <c r="R914" i="54022"/>
  <c r="R995" i="54022"/>
  <c r="R925" i="54022"/>
  <c r="R926" i="54022"/>
  <c r="R913" i="54022"/>
  <c r="F727" i="54022"/>
  <c r="F721" i="54022"/>
  <c r="F715" i="54022"/>
  <c r="F709" i="54022"/>
  <c r="F703" i="54022"/>
  <c r="F730" i="54022"/>
  <c r="F723" i="54022"/>
  <c r="F716" i="54022"/>
  <c r="F708" i="54022"/>
  <c r="F701" i="54022"/>
  <c r="F726" i="54022"/>
  <c r="F719" i="54022"/>
  <c r="F712" i="54022"/>
  <c r="F705" i="54022"/>
  <c r="F698" i="54022"/>
  <c r="F722" i="54022"/>
  <c r="F711" i="54022"/>
  <c r="F700" i="54022"/>
  <c r="F731" i="54022"/>
  <c r="F720" i="54022"/>
  <c r="F710" i="54022"/>
  <c r="F699" i="54022"/>
  <c r="F728" i="54022"/>
  <c r="F717" i="54022"/>
  <c r="F706" i="54022"/>
  <c r="F725" i="54022"/>
  <c r="F714" i="54022"/>
  <c r="F704" i="54022"/>
  <c r="F724" i="54022"/>
  <c r="F713" i="54022"/>
  <c r="F702" i="54022"/>
  <c r="F707" i="54022"/>
  <c r="F729" i="54022"/>
  <c r="F718" i="54022"/>
  <c r="X466" i="54021"/>
  <c r="X448" i="54021"/>
  <c r="X446" i="54021"/>
  <c r="X447" i="54021"/>
  <c r="R1130" i="54021"/>
  <c r="R1129" i="54021"/>
  <c r="F233" i="54021"/>
  <c r="F233" i="54024" s="1"/>
  <c r="F233" i="54025" s="1"/>
  <c r="F233" i="54026" s="1"/>
  <c r="F233" i="54027" s="1"/>
  <c r="F169" i="54021"/>
  <c r="F169" i="54024" s="1"/>
  <c r="F169" i="54025" s="1"/>
  <c r="F169" i="54026" s="1"/>
  <c r="F169" i="54027" s="1"/>
  <c r="H67" i="54021"/>
  <c r="H67" i="54024" s="1"/>
  <c r="H67" i="54025" s="1"/>
  <c r="H67" i="54026" s="1"/>
  <c r="H67" i="54027" s="1"/>
  <c r="T39" i="54021"/>
  <c r="T39" i="54024" s="1"/>
  <c r="T39" i="54025" s="1"/>
  <c r="T39" i="54026" s="1"/>
  <c r="T39" i="54027" s="1"/>
  <c r="T25" i="54021"/>
  <c r="T25" i="54024" s="1"/>
  <c r="T25" i="54025" s="1"/>
  <c r="T25" i="54026" s="1"/>
  <c r="T25" i="54027" s="1"/>
  <c r="F238" i="54021"/>
  <c r="F238" i="54024" s="1"/>
  <c r="F238" i="54025" s="1"/>
  <c r="F238" i="54026" s="1"/>
  <c r="F238" i="54027" s="1"/>
  <c r="F168" i="54021"/>
  <c r="F168" i="54024" s="1"/>
  <c r="F162" i="54021"/>
  <c r="F162" i="54024" s="1"/>
  <c r="F156" i="54021"/>
  <c r="F156" i="54024" s="1"/>
  <c r="F156" i="54025" s="1"/>
  <c r="F156" i="54026" s="1"/>
  <c r="F156" i="54027" s="1"/>
  <c r="F150" i="54021"/>
  <c r="F150" i="54024" s="1"/>
  <c r="F150" i="54025" s="1"/>
  <c r="F150" i="54026" s="1"/>
  <c r="F150" i="54027" s="1"/>
  <c r="H78" i="54021"/>
  <c r="H78" i="54024" s="1"/>
  <c r="H78" i="54025" s="1"/>
  <c r="H78" i="54026" s="1"/>
  <c r="H78" i="54027" s="1"/>
  <c r="H66" i="54021"/>
  <c r="H66" i="54024" s="1"/>
  <c r="H66" i="54025" s="1"/>
  <c r="H66" i="54026" s="1"/>
  <c r="H66" i="54027" s="1"/>
  <c r="H60" i="54021"/>
  <c r="H60" i="54024" s="1"/>
  <c r="H60" i="54025" s="1"/>
  <c r="H60" i="54026" s="1"/>
  <c r="H60" i="54027" s="1"/>
  <c r="T38" i="54021"/>
  <c r="T38" i="54024" s="1"/>
  <c r="T38" i="54025" s="1"/>
  <c r="T38" i="54026" s="1"/>
  <c r="T38" i="54027" s="1"/>
  <c r="T26" i="54021"/>
  <c r="T26" i="54024" s="1"/>
  <c r="T26" i="54025" s="1"/>
  <c r="T26" i="54026" s="1"/>
  <c r="T26" i="54027" s="1"/>
  <c r="T20" i="54021"/>
  <c r="T20" i="54024" s="1"/>
  <c r="T20" i="54025" s="1"/>
  <c r="T20" i="54026" s="1"/>
  <c r="T20" i="54027" s="1"/>
  <c r="T14" i="54021"/>
  <c r="T14" i="54024" s="1"/>
  <c r="H33" i="54021"/>
  <c r="H33" i="54024" s="1"/>
  <c r="H27" i="54021"/>
  <c r="H27" i="54024" s="1"/>
  <c r="H77" i="54021"/>
  <c r="H77" i="54024" s="1"/>
  <c r="H77" i="54025" s="1"/>
  <c r="H77" i="54026" s="1"/>
  <c r="H77" i="54027" s="1"/>
  <c r="H71" i="54021"/>
  <c r="H71" i="54024" s="1"/>
  <c r="H71" i="54025" s="1"/>
  <c r="H71" i="54026" s="1"/>
  <c r="H71" i="54027" s="1"/>
  <c r="H65" i="54021"/>
  <c r="H65" i="54024" s="1"/>
  <c r="H65" i="54025" s="1"/>
  <c r="H65" i="54026" s="1"/>
  <c r="H65" i="54027" s="1"/>
  <c r="F292" i="54021"/>
  <c r="F292" i="54024" s="1"/>
  <c r="F243" i="54021"/>
  <c r="F243" i="54024" s="1"/>
  <c r="F237" i="54021"/>
  <c r="F237" i="54024" s="1"/>
  <c r="F231" i="54021"/>
  <c r="F231" i="54024" s="1"/>
  <c r="F231" i="54025" s="1"/>
  <c r="F231" i="54026" s="1"/>
  <c r="F231" i="54027" s="1"/>
  <c r="F173" i="54021"/>
  <c r="F173" i="54024" s="1"/>
  <c r="F173" i="54025" s="1"/>
  <c r="F173" i="54026" s="1"/>
  <c r="F173" i="54027" s="1"/>
  <c r="F161" i="54021"/>
  <c r="F161" i="54024" s="1"/>
  <c r="F161" i="54025" s="1"/>
  <c r="F161" i="54026" s="1"/>
  <c r="F161" i="54027" s="1"/>
  <c r="F155" i="54021"/>
  <c r="F155" i="54024" s="1"/>
  <c r="F149" i="54021"/>
  <c r="F149" i="54024" s="1"/>
  <c r="F149" i="54025" s="1"/>
  <c r="F149" i="54026" s="1"/>
  <c r="F149" i="54027" s="1"/>
  <c r="F291" i="54021"/>
  <c r="F291" i="54024" s="1"/>
  <c r="F291" i="54025" s="1"/>
  <c r="F291" i="54026" s="1"/>
  <c r="F291" i="54027" s="1"/>
  <c r="F248" i="54021"/>
  <c r="F248" i="54024" s="1"/>
  <c r="F242" i="54021"/>
  <c r="F242" i="54024" s="1"/>
  <c r="F236" i="54021"/>
  <c r="F236" i="54024" s="1"/>
  <c r="F230" i="54021"/>
  <c r="F230" i="54024" s="1"/>
  <c r="F230" i="54025" s="1"/>
  <c r="F230" i="54026" s="1"/>
  <c r="F230" i="54027" s="1"/>
  <c r="F172" i="54021"/>
  <c r="F172" i="54024" s="1"/>
  <c r="F172" i="54025" s="1"/>
  <c r="F172" i="54026" s="1"/>
  <c r="F172" i="54027" s="1"/>
  <c r="F166" i="54021"/>
  <c r="F166" i="54024" s="1"/>
  <c r="F166" i="54025" s="1"/>
  <c r="F166" i="54026" s="1"/>
  <c r="F166" i="54027" s="1"/>
  <c r="F160" i="54021"/>
  <c r="F160" i="54024" s="1"/>
  <c r="F154" i="54021"/>
  <c r="F154" i="54024" s="1"/>
  <c r="H82" i="54021"/>
  <c r="H82" i="54024" s="1"/>
  <c r="H82" i="54025" s="1"/>
  <c r="H82" i="54026" s="1"/>
  <c r="H82" i="54027" s="1"/>
  <c r="H76" i="54021"/>
  <c r="H76" i="54024" s="1"/>
  <c r="H70" i="54021"/>
  <c r="H70" i="54024" s="1"/>
  <c r="H58" i="54021"/>
  <c r="H58" i="54024" s="1"/>
  <c r="T36" i="54021"/>
  <c r="T36" i="54024" s="1"/>
  <c r="T36" i="54025" s="1"/>
  <c r="T36" i="54026" s="1"/>
  <c r="T36" i="54027" s="1"/>
  <c r="H79" i="54021"/>
  <c r="H79" i="54024" s="1"/>
  <c r="T27" i="54021"/>
  <c r="T27" i="54024" s="1"/>
  <c r="T27" i="54025" s="1"/>
  <c r="T27" i="54026" s="1"/>
  <c r="T27" i="54027" s="1"/>
  <c r="F241" i="54021"/>
  <c r="F241" i="54024" s="1"/>
  <c r="F241" i="54025" s="1"/>
  <c r="F241" i="54026" s="1"/>
  <c r="F241" i="54027" s="1"/>
  <c r="F235" i="54021"/>
  <c r="F235" i="54024" s="1"/>
  <c r="F235" i="54025" s="1"/>
  <c r="F235" i="54026" s="1"/>
  <c r="F235" i="54027" s="1"/>
  <c r="F171" i="54021"/>
  <c r="F171" i="54024" s="1"/>
  <c r="F171" i="54025" s="1"/>
  <c r="F171" i="54026" s="1"/>
  <c r="F171" i="54027" s="1"/>
  <c r="F165" i="54021"/>
  <c r="F165" i="54024" s="1"/>
  <c r="F159" i="54021"/>
  <c r="F159" i="54024" s="1"/>
  <c r="H81" i="54021"/>
  <c r="H81" i="54024" s="1"/>
  <c r="T41" i="54021"/>
  <c r="T41" i="54024" s="1"/>
  <c r="T41" i="54025" s="1"/>
  <c r="T41" i="54026" s="1"/>
  <c r="T41" i="54027" s="1"/>
  <c r="T29" i="54021"/>
  <c r="T29" i="54024" s="1"/>
  <c r="H30" i="54021"/>
  <c r="H30" i="54024" s="1"/>
  <c r="H30" i="54025" s="1"/>
  <c r="H30" i="54026" s="1"/>
  <c r="H30" i="54027" s="1"/>
  <c r="H24" i="54021"/>
  <c r="H24" i="54024" s="1"/>
  <c r="H24" i="54025" s="1"/>
  <c r="H24" i="54026" s="1"/>
  <c r="H24" i="54027" s="1"/>
  <c r="H18" i="54021"/>
  <c r="H18" i="54024" s="1"/>
  <c r="H18" i="54025" s="1"/>
  <c r="H18" i="54026" s="1"/>
  <c r="H18" i="54027" s="1"/>
  <c r="T33" i="54021"/>
  <c r="T33" i="54024" s="1"/>
  <c r="H59" i="54021"/>
  <c r="H59" i="54024" s="1"/>
  <c r="H59" i="54025" s="1"/>
  <c r="H59" i="54026" s="1"/>
  <c r="H59" i="54027" s="1"/>
  <c r="T19" i="54021"/>
  <c r="T19" i="54024" s="1"/>
  <c r="T19" i="54025" s="1"/>
  <c r="T19" i="54026" s="1"/>
  <c r="T19" i="54027" s="1"/>
  <c r="F234" i="54021"/>
  <c r="F234" i="54024" s="1"/>
  <c r="F170" i="54021"/>
  <c r="F170" i="54024" s="1"/>
  <c r="F170" i="54025" s="1"/>
  <c r="F170" i="54026" s="1"/>
  <c r="F170" i="54027" s="1"/>
  <c r="F164" i="54021"/>
  <c r="F164" i="54024" s="1"/>
  <c r="F164" i="54025" s="1"/>
  <c r="F164" i="54026" s="1"/>
  <c r="F164" i="54027" s="1"/>
  <c r="H80" i="54021"/>
  <c r="H80" i="54024" s="1"/>
  <c r="H80" i="54025" s="1"/>
  <c r="H80" i="54026" s="1"/>
  <c r="H80" i="54027" s="1"/>
  <c r="H68" i="54021"/>
  <c r="H68" i="54024" s="1"/>
  <c r="H68" i="54025" s="1"/>
  <c r="H68" i="54026" s="1"/>
  <c r="H68" i="54027" s="1"/>
  <c r="H62" i="54021"/>
  <c r="H62" i="54024" s="1"/>
  <c r="H62" i="54025" s="1"/>
  <c r="H62" i="54026" s="1"/>
  <c r="H62" i="54027" s="1"/>
  <c r="T40" i="54021"/>
  <c r="T40" i="54024" s="1"/>
  <c r="T40" i="54025" s="1"/>
  <c r="T40" i="54026" s="1"/>
  <c r="T40" i="54027" s="1"/>
  <c r="T34" i="54021"/>
  <c r="T34" i="54024" s="1"/>
  <c r="T22" i="54021"/>
  <c r="T22" i="54024" s="1"/>
  <c r="H23" i="54021"/>
  <c r="H23" i="54024" s="1"/>
  <c r="H73" i="54021"/>
  <c r="H73" i="54024" s="1"/>
  <c r="H73" i="54025" s="1"/>
  <c r="H73" i="54026" s="1"/>
  <c r="H73" i="54027" s="1"/>
  <c r="L631" i="54021"/>
  <c r="L631" i="54024" s="1"/>
  <c r="L631" i="54025" s="1"/>
  <c r="L631" i="54026" s="1"/>
  <c r="L631" i="54027" s="1"/>
  <c r="L630" i="54021"/>
  <c r="L630" i="54024" s="1"/>
  <c r="L633" i="54021"/>
  <c r="L633" i="54024" s="1"/>
  <c r="L633" i="54025" s="1"/>
  <c r="L633" i="54026" s="1"/>
  <c r="L633" i="54027" s="1"/>
  <c r="L632" i="54021"/>
  <c r="L632" i="54024" s="1"/>
  <c r="L632" i="54025" s="1"/>
  <c r="L632" i="54026" s="1"/>
  <c r="L632" i="54027" s="1"/>
  <c r="J1234" i="54021"/>
  <c r="J1234" i="54024" s="1"/>
  <c r="H395" i="54021"/>
  <c r="H395" i="54024" s="1"/>
  <c r="H395" i="54025" s="1"/>
  <c r="H395" i="54026" s="1"/>
  <c r="H395" i="54027" s="1"/>
  <c r="H392" i="54021"/>
  <c r="H392" i="54024" s="1"/>
  <c r="H392" i="54025" s="1"/>
  <c r="H392" i="54026" s="1"/>
  <c r="H392" i="54027" s="1"/>
  <c r="H394" i="54021"/>
  <c r="H394" i="54024" s="1"/>
  <c r="H394" i="54025" s="1"/>
  <c r="H394" i="54026" s="1"/>
  <c r="H394" i="54027" s="1"/>
  <c r="H393" i="54021"/>
  <c r="H393" i="54024" s="1"/>
  <c r="P354" i="54021"/>
  <c r="P354" i="54024" s="1"/>
  <c r="P320" i="54021"/>
  <c r="P320" i="54024" s="1"/>
  <c r="V153" i="54021"/>
  <c r="V153" i="54024" s="1"/>
  <c r="J374" i="54021"/>
  <c r="J374" i="54024" s="1"/>
  <c r="J374" i="54025" s="1"/>
  <c r="J374" i="54026" s="1"/>
  <c r="J374" i="54027" s="1"/>
  <c r="P350" i="54021"/>
  <c r="P350" i="54024" s="1"/>
  <c r="V282" i="54021"/>
  <c r="V282" i="54024" s="1"/>
  <c r="V282" i="54025" s="1"/>
  <c r="V282" i="54026" s="1"/>
  <c r="V282" i="54027" s="1"/>
  <c r="P352" i="54021"/>
  <c r="P352" i="54024" s="1"/>
  <c r="P352" i="54025" s="1"/>
  <c r="P352" i="54026" s="1"/>
  <c r="P352" i="54027" s="1"/>
  <c r="T496" i="54021"/>
  <c r="T513" i="54021"/>
  <c r="T507" i="54021"/>
  <c r="T501" i="54021"/>
  <c r="T495" i="54021"/>
  <c r="T475" i="54021"/>
  <c r="T463" i="54021"/>
  <c r="T457" i="54021"/>
  <c r="T445" i="54021"/>
  <c r="T462" i="54021"/>
  <c r="T444" i="54021"/>
  <c r="R1054" i="54021"/>
  <c r="R1054" i="54024" s="1"/>
  <c r="T516" i="54021"/>
  <c r="T478" i="54021"/>
  <c r="T454" i="54021"/>
  <c r="T442" i="54021"/>
  <c r="T452" i="54021"/>
  <c r="X133" i="54021"/>
  <c r="J111" i="54021"/>
  <c r="J99" i="54021"/>
  <c r="T499" i="54021"/>
  <c r="T467" i="54021"/>
  <c r="T443" i="54021"/>
  <c r="X132" i="54021"/>
  <c r="X102" i="54021"/>
  <c r="J98" i="54021"/>
  <c r="T441" i="54021"/>
  <c r="J206" i="54021"/>
  <c r="J97" i="54021"/>
  <c r="T479" i="54021"/>
  <c r="T449" i="54021"/>
  <c r="T440" i="54021"/>
  <c r="J211" i="54021"/>
  <c r="J205" i="54021"/>
  <c r="X100" i="54021"/>
  <c r="X94" i="54021"/>
  <c r="J108" i="54021"/>
  <c r="J102" i="54021"/>
  <c r="T257" i="54021"/>
  <c r="J210" i="54021"/>
  <c r="X129" i="54021"/>
  <c r="X99" i="54021"/>
  <c r="J113" i="54021"/>
  <c r="J101" i="54021"/>
  <c r="T461" i="54021"/>
  <c r="T453" i="54021"/>
  <c r="T256" i="54021"/>
  <c r="J209" i="54021"/>
  <c r="X98" i="54021"/>
  <c r="J112" i="54021"/>
  <c r="J100" i="54021"/>
  <c r="R1021" i="54021"/>
  <c r="R1021" i="54024" s="1"/>
  <c r="R964" i="54021"/>
  <c r="R964" i="54024" s="1"/>
  <c r="R952" i="54021"/>
  <c r="R952" i="54024" s="1"/>
  <c r="R928" i="54021"/>
  <c r="R928" i="54024" s="1"/>
  <c r="R922" i="54021"/>
  <c r="R922" i="54024" s="1"/>
  <c r="R916" i="54021"/>
  <c r="R916" i="54024" s="1"/>
  <c r="R910" i="54021"/>
  <c r="R910" i="54024" s="1"/>
  <c r="R907" i="54021"/>
  <c r="R907" i="54024" s="1"/>
  <c r="R1093" i="54021"/>
  <c r="R1093" i="54024" s="1"/>
  <c r="R1001" i="54021"/>
  <c r="R1001" i="54024" s="1"/>
  <c r="R953" i="54021"/>
  <c r="R953" i="54024" s="1"/>
  <c r="R929" i="54021"/>
  <c r="R929" i="54024" s="1"/>
  <c r="R923" i="54021"/>
  <c r="R923" i="54024" s="1"/>
  <c r="R917" i="54021"/>
  <c r="R917" i="54024" s="1"/>
  <c r="R911" i="54021"/>
  <c r="R911" i="54024" s="1"/>
  <c r="R908" i="54021"/>
  <c r="R908" i="54024" s="1"/>
  <c r="R1002" i="54021"/>
  <c r="R1002" i="54024" s="1"/>
  <c r="R963" i="54021"/>
  <c r="R963" i="54024" s="1"/>
  <c r="R915" i="54021"/>
  <c r="R915" i="54024" s="1"/>
  <c r="R909" i="54021"/>
  <c r="R909" i="54024" s="1"/>
  <c r="R1008" i="54021"/>
  <c r="R1008" i="54024" s="1"/>
  <c r="R921" i="54021"/>
  <c r="R921" i="54024" s="1"/>
  <c r="N317" i="54021"/>
  <c r="N317" i="54024" s="1"/>
  <c r="R226" i="54021"/>
  <c r="R226" i="54024" s="1"/>
  <c r="R156" i="54021"/>
  <c r="R156" i="54024" s="1"/>
  <c r="R150" i="54021"/>
  <c r="R150" i="54024" s="1"/>
  <c r="R291" i="54021"/>
  <c r="R291" i="54024" s="1"/>
  <c r="R231" i="54021"/>
  <c r="R231" i="54024" s="1"/>
  <c r="R155" i="54021"/>
  <c r="R155" i="54024" s="1"/>
  <c r="N318" i="54021"/>
  <c r="N318" i="54024" s="1"/>
  <c r="N316" i="54021"/>
  <c r="N316" i="54024" s="1"/>
  <c r="R283" i="54021"/>
  <c r="R283" i="54024" s="1"/>
  <c r="R282" i="54021"/>
  <c r="R282" i="54024" s="1"/>
  <c r="R228" i="54021"/>
  <c r="R228" i="54024" s="1"/>
  <c r="R152" i="54021"/>
  <c r="R152" i="54024" s="1"/>
  <c r="R1037" i="54021"/>
  <c r="R1037" i="54024" s="1"/>
  <c r="R961" i="54021"/>
  <c r="R961" i="54024" s="1"/>
  <c r="R981" i="54021"/>
  <c r="R981" i="54024" s="1"/>
  <c r="R960" i="54021"/>
  <c r="R960" i="54024" s="1"/>
  <c r="P327" i="54021"/>
  <c r="P327" i="54024" s="1"/>
  <c r="P321" i="54021"/>
  <c r="P321" i="54024" s="1"/>
  <c r="P315" i="54021"/>
  <c r="P315" i="54024" s="1"/>
  <c r="V291" i="54021"/>
  <c r="V291" i="54024" s="1"/>
  <c r="V285" i="54021"/>
  <c r="V285" i="54024" s="1"/>
  <c r="P328" i="54021"/>
  <c r="P328" i="54024" s="1"/>
  <c r="V287" i="54021"/>
  <c r="V287" i="54024" s="1"/>
  <c r="V280" i="54021"/>
  <c r="V280" i="54024" s="1"/>
  <c r="X233" i="54021"/>
  <c r="X233" i="54024" s="1"/>
  <c r="X227" i="54021"/>
  <c r="X227" i="54024" s="1"/>
  <c r="V159" i="54021"/>
  <c r="V159" i="54024" s="1"/>
  <c r="V293" i="54021"/>
  <c r="V293" i="54024" s="1"/>
  <c r="V286" i="54021"/>
  <c r="V286" i="54024" s="1"/>
  <c r="X238" i="54021"/>
  <c r="X238" i="54024" s="1"/>
  <c r="V164" i="54021"/>
  <c r="V164" i="54024" s="1"/>
  <c r="V292" i="54021"/>
  <c r="V292" i="54024" s="1"/>
  <c r="X237" i="54021"/>
  <c r="X237" i="54024" s="1"/>
  <c r="X231" i="54021"/>
  <c r="X231" i="54024" s="1"/>
  <c r="X225" i="54021"/>
  <c r="X225" i="54024" s="1"/>
  <c r="V151" i="54021"/>
  <c r="V151" i="54024" s="1"/>
  <c r="T59" i="54021"/>
  <c r="T59" i="54024" s="1"/>
  <c r="T53" i="54021"/>
  <c r="T53" i="54024" s="1"/>
  <c r="P355" i="54021"/>
  <c r="P355" i="54024" s="1"/>
  <c r="X236" i="54021"/>
  <c r="X236" i="54024" s="1"/>
  <c r="X230" i="54021"/>
  <c r="X230" i="54024" s="1"/>
  <c r="X224" i="54021"/>
  <c r="X224" i="54024" s="1"/>
  <c r="V156" i="54021"/>
  <c r="V156" i="54024" s="1"/>
  <c r="V150" i="54021"/>
  <c r="V150" i="54024" s="1"/>
  <c r="T58" i="54021"/>
  <c r="T58" i="54024" s="1"/>
  <c r="T52" i="54021"/>
  <c r="T52" i="54024" s="1"/>
  <c r="P316" i="54021"/>
  <c r="P316" i="54024" s="1"/>
  <c r="X241" i="54021"/>
  <c r="X241" i="54024" s="1"/>
  <c r="X235" i="54021"/>
  <c r="X235" i="54024" s="1"/>
  <c r="V161" i="54021"/>
  <c r="V161" i="54024" s="1"/>
  <c r="V155" i="54021"/>
  <c r="V155" i="54024" s="1"/>
  <c r="V149" i="54021"/>
  <c r="V149" i="54024" s="1"/>
  <c r="T57" i="54021"/>
  <c r="T57" i="54024" s="1"/>
  <c r="P322" i="54021"/>
  <c r="P322" i="54024" s="1"/>
  <c r="V288" i="54021"/>
  <c r="V288" i="54024" s="1"/>
  <c r="V281" i="54021"/>
  <c r="V281" i="54024" s="1"/>
  <c r="X234" i="54021"/>
  <c r="X234" i="54024" s="1"/>
  <c r="X228" i="54021"/>
  <c r="X228" i="54024" s="1"/>
  <c r="V154" i="54021"/>
  <c r="V154" i="54024" s="1"/>
  <c r="V148" i="54021"/>
  <c r="V148" i="54024" s="1"/>
  <c r="R1054" i="54022"/>
  <c r="T513" i="54022"/>
  <c r="T507" i="54022"/>
  <c r="T501" i="54022"/>
  <c r="T495" i="54022"/>
  <c r="T475" i="54022"/>
  <c r="T463" i="54022"/>
  <c r="T457" i="54022"/>
  <c r="T445" i="54022"/>
  <c r="T499" i="54022"/>
  <c r="T478" i="54022"/>
  <c r="T454" i="54022"/>
  <c r="T442" i="54022"/>
  <c r="T496" i="54022"/>
  <c r="T453" i="54022"/>
  <c r="T441" i="54022"/>
  <c r="T461" i="54022"/>
  <c r="T452" i="54022"/>
  <c r="J211" i="54022"/>
  <c r="J205" i="54022"/>
  <c r="X100" i="54022"/>
  <c r="X94" i="54022"/>
  <c r="J108" i="54022"/>
  <c r="J102" i="54022"/>
  <c r="T516" i="54022"/>
  <c r="T467" i="54022"/>
  <c r="T444" i="54022"/>
  <c r="T257" i="54022"/>
  <c r="J210" i="54022"/>
  <c r="X129" i="54022"/>
  <c r="X99" i="54022"/>
  <c r="J113" i="54022"/>
  <c r="J101" i="54022"/>
  <c r="T443" i="54022"/>
  <c r="T256" i="54022"/>
  <c r="J209" i="54022"/>
  <c r="X98" i="54022"/>
  <c r="J112" i="54022"/>
  <c r="J100" i="54022"/>
  <c r="T479" i="54022"/>
  <c r="T449" i="54022"/>
  <c r="T440" i="54022"/>
  <c r="X133" i="54022"/>
  <c r="J111" i="54022"/>
  <c r="J99" i="54022"/>
  <c r="T462" i="54022"/>
  <c r="J97" i="54022"/>
  <c r="X102" i="54022"/>
  <c r="X132" i="54022"/>
  <c r="J206" i="54022"/>
  <c r="J98" i="54022"/>
  <c r="R1008" i="54022"/>
  <c r="R1002" i="54022"/>
  <c r="R963" i="54022"/>
  <c r="R921" i="54022"/>
  <c r="R915" i="54022"/>
  <c r="R909" i="54022"/>
  <c r="R1093" i="54022"/>
  <c r="R1001" i="54022"/>
  <c r="R953" i="54022"/>
  <c r="R928" i="54022"/>
  <c r="R923" i="54022"/>
  <c r="R910" i="54022"/>
  <c r="R964" i="54022"/>
  <c r="R917" i="54022"/>
  <c r="R1021" i="54022"/>
  <c r="R929" i="54022"/>
  <c r="R922" i="54022"/>
  <c r="R908" i="54022"/>
  <c r="R911" i="54022"/>
  <c r="R916" i="54022"/>
  <c r="R952" i="54022"/>
  <c r="R907" i="54022"/>
  <c r="N317" i="54022"/>
  <c r="N316" i="54022"/>
  <c r="R291" i="54022"/>
  <c r="R283" i="54022"/>
  <c r="R228" i="54022"/>
  <c r="R152" i="54022"/>
  <c r="R282" i="54022"/>
  <c r="N318" i="54022"/>
  <c r="R226" i="54022"/>
  <c r="R156" i="54022"/>
  <c r="R150" i="54022"/>
  <c r="R231" i="54022"/>
  <c r="R155" i="54022"/>
  <c r="R1037" i="54022"/>
  <c r="R960" i="54022"/>
  <c r="R981" i="54022"/>
  <c r="R961" i="54022"/>
  <c r="P327" i="54022"/>
  <c r="P321" i="54022"/>
  <c r="P315" i="54022"/>
  <c r="V291" i="54022"/>
  <c r="V285" i="54022"/>
  <c r="V292" i="54022"/>
  <c r="X236" i="54022"/>
  <c r="X230" i="54022"/>
  <c r="X224" i="54022"/>
  <c r="V156" i="54022"/>
  <c r="V150" i="54022"/>
  <c r="P355" i="54022"/>
  <c r="P322" i="54022"/>
  <c r="X241" i="54022"/>
  <c r="X235" i="54022"/>
  <c r="V161" i="54022"/>
  <c r="V155" i="54022"/>
  <c r="V149" i="54022"/>
  <c r="P328" i="54022"/>
  <c r="X234" i="54022"/>
  <c r="X228" i="54022"/>
  <c r="V154" i="54022"/>
  <c r="V148" i="54022"/>
  <c r="T59" i="54022"/>
  <c r="T53" i="54022"/>
  <c r="V288" i="54022"/>
  <c r="V281" i="54022"/>
  <c r="X233" i="54022"/>
  <c r="X227" i="54022"/>
  <c r="V159" i="54022"/>
  <c r="T58" i="54022"/>
  <c r="T52" i="54022"/>
  <c r="V287" i="54022"/>
  <c r="V280" i="54022"/>
  <c r="X238" i="54022"/>
  <c r="V164" i="54022"/>
  <c r="P316" i="54022"/>
  <c r="V286" i="54022"/>
  <c r="X225" i="54022"/>
  <c r="V293" i="54022"/>
  <c r="X237" i="54022"/>
  <c r="T57" i="54022"/>
  <c r="X231" i="54022"/>
  <c r="V151" i="54022"/>
  <c r="F1245" i="54025"/>
  <c r="F1245" i="54026" s="1"/>
  <c r="F1245" i="54027" s="1"/>
  <c r="R1005" i="54025"/>
  <c r="R1005" i="54026" s="1"/>
  <c r="R1005" i="54027" s="1"/>
  <c r="F390" i="54025"/>
  <c r="F390" i="54026" s="1"/>
  <c r="F390" i="54027" s="1"/>
  <c r="E131" i="53993"/>
  <c r="I131" i="53993" s="1"/>
  <c r="D131" i="53993"/>
  <c r="H131" i="53993" s="1"/>
  <c r="V159" i="54025" l="1"/>
  <c r="V159" i="54026" s="1"/>
  <c r="V159" i="54027" s="1"/>
  <c r="R226" i="54025"/>
  <c r="R226" i="54026" s="1"/>
  <c r="R226" i="54027" s="1"/>
  <c r="N318" i="54025"/>
  <c r="N318" i="54026" s="1"/>
  <c r="N318" i="54027" s="1"/>
  <c r="V153" i="54025"/>
  <c r="V153" i="54026" s="1"/>
  <c r="V153" i="54027" s="1"/>
  <c r="H76" i="54025"/>
  <c r="H76" i="54026" s="1"/>
  <c r="H76" i="54027" s="1"/>
  <c r="F155" i="54025"/>
  <c r="F155" i="54026" s="1"/>
  <c r="F155" i="54027" s="1"/>
  <c r="F292" i="54025"/>
  <c r="F292" i="54026" s="1"/>
  <c r="F292" i="54027" s="1"/>
  <c r="T14" i="54025"/>
  <c r="T14" i="54026" s="1"/>
  <c r="T14" i="54027" s="1"/>
  <c r="T33" i="54025"/>
  <c r="T33" i="54026" s="1"/>
  <c r="T33" i="54027" s="1"/>
  <c r="H81" i="54025"/>
  <c r="H81" i="54026" s="1"/>
  <c r="H81" i="54027" s="1"/>
  <c r="F154" i="54025"/>
  <c r="F154" i="54026" s="1"/>
  <c r="F154" i="54027" s="1"/>
  <c r="H393" i="54025"/>
  <c r="H393" i="54026" s="1"/>
  <c r="H393" i="54027" s="1"/>
  <c r="T34" i="54025"/>
  <c r="T34" i="54026" s="1"/>
  <c r="T34" i="54027" s="1"/>
  <c r="F165" i="54025"/>
  <c r="F165" i="54026" s="1"/>
  <c r="F165" i="54027" s="1"/>
  <c r="F160" i="54025"/>
  <c r="F160" i="54026" s="1"/>
  <c r="F160" i="54027" s="1"/>
  <c r="F248" i="54025"/>
  <c r="F248" i="54026" s="1"/>
  <c r="F248" i="54027" s="1"/>
  <c r="F162" i="54025"/>
  <c r="F162" i="54026" s="1"/>
  <c r="F162" i="54027" s="1"/>
  <c r="P354" i="54025"/>
  <c r="P354" i="54026" s="1"/>
  <c r="P354" i="54027" s="1"/>
  <c r="T22" i="54025"/>
  <c r="T22" i="54026" s="1"/>
  <c r="T22" i="54027" s="1"/>
  <c r="P350" i="54025"/>
  <c r="P350" i="54026" s="1"/>
  <c r="P350" i="54027" s="1"/>
  <c r="L630" i="54025"/>
  <c r="L630" i="54026" s="1"/>
  <c r="L630" i="54027" s="1"/>
  <c r="F168" i="54025"/>
  <c r="F168" i="54026" s="1"/>
  <c r="F168" i="54027" s="1"/>
  <c r="F159" i="54025"/>
  <c r="F159" i="54026" s="1"/>
  <c r="F159" i="54027" s="1"/>
  <c r="F242" i="54025"/>
  <c r="F242" i="54026" s="1"/>
  <c r="F242" i="54027" s="1"/>
  <c r="H70" i="54025"/>
  <c r="H70" i="54026" s="1"/>
  <c r="H70" i="54027" s="1"/>
  <c r="H33" i="54025"/>
  <c r="H33" i="54026" s="1"/>
  <c r="H33" i="54027" s="1"/>
  <c r="P320" i="54025"/>
  <c r="P320" i="54026" s="1"/>
  <c r="P320" i="54027" s="1"/>
  <c r="J1234" i="54025"/>
  <c r="J1234" i="54026" s="1"/>
  <c r="J1234" i="54027" s="1"/>
  <c r="H23" i="54025"/>
  <c r="H23" i="54026" s="1"/>
  <c r="H23" i="54027" s="1"/>
  <c r="F236" i="54025"/>
  <c r="F236" i="54026" s="1"/>
  <c r="F236" i="54027" s="1"/>
  <c r="H79" i="54025"/>
  <c r="H79" i="54026" s="1"/>
  <c r="H79" i="54027" s="1"/>
  <c r="F701" i="54025"/>
  <c r="F701" i="54026" s="1"/>
  <c r="F701" i="54027" s="1"/>
  <c r="X234" i="54025"/>
  <c r="X234" i="54026" s="1"/>
  <c r="X234" i="54027" s="1"/>
  <c r="V155" i="54025"/>
  <c r="V155" i="54026" s="1"/>
  <c r="V155" i="54027" s="1"/>
  <c r="T58" i="54025"/>
  <c r="T58" i="54026" s="1"/>
  <c r="T58" i="54027" s="1"/>
  <c r="P355" i="54025"/>
  <c r="P355" i="54026" s="1"/>
  <c r="P355" i="54027" s="1"/>
  <c r="X237" i="54025"/>
  <c r="X237" i="54026" s="1"/>
  <c r="X237" i="54027" s="1"/>
  <c r="V285" i="54025"/>
  <c r="V285" i="54026" s="1"/>
  <c r="V285" i="54027" s="1"/>
  <c r="R981" i="54025"/>
  <c r="R981" i="54026" s="1"/>
  <c r="R981" i="54027" s="1"/>
  <c r="R283" i="54025"/>
  <c r="R283" i="54026" s="1"/>
  <c r="R283" i="54027" s="1"/>
  <c r="R150" i="54025"/>
  <c r="R150" i="54026" s="1"/>
  <c r="R150" i="54027" s="1"/>
  <c r="R917" i="54025"/>
  <c r="R917" i="54026" s="1"/>
  <c r="R917" i="54027" s="1"/>
  <c r="R907" i="54025"/>
  <c r="R907" i="54026" s="1"/>
  <c r="R907" i="54027" s="1"/>
  <c r="R964" i="54025"/>
  <c r="R964" i="54026" s="1"/>
  <c r="R964" i="54027" s="1"/>
  <c r="F708" i="54025"/>
  <c r="F708" i="54026" s="1"/>
  <c r="F708" i="54027" s="1"/>
  <c r="F723" i="54025"/>
  <c r="F723" i="54026" s="1"/>
  <c r="F723" i="54027" s="1"/>
  <c r="F709" i="54025"/>
  <c r="F709" i="54026" s="1"/>
  <c r="F709" i="54027" s="1"/>
  <c r="R924" i="54025"/>
  <c r="R924" i="54026" s="1"/>
  <c r="R924" i="54027" s="1"/>
  <c r="T53" i="54025"/>
  <c r="T53" i="54026" s="1"/>
  <c r="T53" i="54027" s="1"/>
  <c r="F234" i="54025"/>
  <c r="F234" i="54026" s="1"/>
  <c r="F234" i="54027" s="1"/>
  <c r="H58" i="54025"/>
  <c r="H58" i="54026" s="1"/>
  <c r="H58" i="54027" s="1"/>
  <c r="F237" i="54025"/>
  <c r="F237" i="54026" s="1"/>
  <c r="F237" i="54027" s="1"/>
  <c r="H27" i="54025"/>
  <c r="H27" i="54026" s="1"/>
  <c r="H27" i="54027" s="1"/>
  <c r="F704" i="54025"/>
  <c r="F704" i="54026" s="1"/>
  <c r="F704" i="54027" s="1"/>
  <c r="F731" i="54025"/>
  <c r="F731" i="54026" s="1"/>
  <c r="F731" i="54027" s="1"/>
  <c r="F699" i="54025"/>
  <c r="F699" i="54026" s="1"/>
  <c r="F699" i="54027" s="1"/>
  <c r="F707" i="54025"/>
  <c r="F707" i="54026" s="1"/>
  <c r="F707" i="54027" s="1"/>
  <c r="F715" i="54025"/>
  <c r="F715" i="54026" s="1"/>
  <c r="F715" i="54027" s="1"/>
  <c r="R925" i="54025"/>
  <c r="R925" i="54026" s="1"/>
  <c r="R925" i="54027" s="1"/>
  <c r="T29" i="54025"/>
  <c r="T29" i="54026" s="1"/>
  <c r="T29" i="54027" s="1"/>
  <c r="F243" i="54025"/>
  <c r="F243" i="54026" s="1"/>
  <c r="F243" i="54027" s="1"/>
  <c r="R909" i="54025"/>
  <c r="R909" i="54026" s="1"/>
  <c r="R909" i="54027" s="1"/>
  <c r="V161" i="54025"/>
  <c r="V161" i="54026" s="1"/>
  <c r="V161" i="54027" s="1"/>
  <c r="V150" i="54025"/>
  <c r="V150" i="54026" s="1"/>
  <c r="V150" i="54027" s="1"/>
  <c r="V292" i="54025"/>
  <c r="V292" i="54026" s="1"/>
  <c r="V292" i="54027" s="1"/>
  <c r="V291" i="54025"/>
  <c r="V291" i="54026" s="1"/>
  <c r="V291" i="54027" s="1"/>
  <c r="N316" i="54025"/>
  <c r="N316" i="54026" s="1"/>
  <c r="N316" i="54027" s="1"/>
  <c r="R915" i="54025"/>
  <c r="R915" i="54026" s="1"/>
  <c r="R915" i="54027" s="1"/>
  <c r="R923" i="54025"/>
  <c r="R923" i="54026" s="1"/>
  <c r="R923" i="54027" s="1"/>
  <c r="R910" i="54025"/>
  <c r="R910" i="54026" s="1"/>
  <c r="R910" i="54027" s="1"/>
  <c r="R1021" i="54025"/>
  <c r="R1021" i="54026" s="1"/>
  <c r="R1021" i="54027" s="1"/>
  <c r="F730" i="54025"/>
  <c r="F730" i="54026" s="1"/>
  <c r="F730" i="54027" s="1"/>
  <c r="R1099" i="54025"/>
  <c r="R1099" i="54026" s="1"/>
  <c r="R1099" i="54027" s="1"/>
  <c r="V281" i="54025"/>
  <c r="V281" i="54026" s="1"/>
  <c r="V281" i="54027" s="1"/>
  <c r="X227" i="54025"/>
  <c r="X227" i="54026" s="1"/>
  <c r="X227" i="54027" s="1"/>
  <c r="R961" i="54025"/>
  <c r="R961" i="54026" s="1"/>
  <c r="R961" i="54027" s="1"/>
  <c r="R156" i="54025"/>
  <c r="R156" i="54026" s="1"/>
  <c r="R156" i="54027" s="1"/>
  <c r="F429" i="54021"/>
  <c r="F429" i="54024" s="1"/>
  <c r="F423" i="54021"/>
  <c r="F423" i="54024" s="1"/>
  <c r="L855" i="54021"/>
  <c r="L855" i="54024" s="1"/>
  <c r="F426" i="54021"/>
  <c r="F426" i="54024" s="1"/>
  <c r="F428" i="54021"/>
  <c r="F428" i="54024" s="1"/>
  <c r="F427" i="54021"/>
  <c r="F427" i="54024" s="1"/>
  <c r="F425" i="54021"/>
  <c r="F425" i="54024" s="1"/>
  <c r="F424" i="54021"/>
  <c r="F424" i="54024" s="1"/>
  <c r="F422" i="54021"/>
  <c r="F422" i="54024" s="1"/>
  <c r="V288" i="54025"/>
  <c r="V288" i="54026" s="1"/>
  <c r="V288" i="54027" s="1"/>
  <c r="X235" i="54025"/>
  <c r="X235" i="54026" s="1"/>
  <c r="X235" i="54027" s="1"/>
  <c r="V156" i="54025"/>
  <c r="V156" i="54026" s="1"/>
  <c r="V156" i="54027" s="1"/>
  <c r="T59" i="54025"/>
  <c r="T59" i="54026" s="1"/>
  <c r="T59" i="54027" s="1"/>
  <c r="V164" i="54025"/>
  <c r="V164" i="54026" s="1"/>
  <c r="V164" i="54027" s="1"/>
  <c r="X233" i="54025"/>
  <c r="X233" i="54026" s="1"/>
  <c r="X233" i="54027" s="1"/>
  <c r="P315" i="54025"/>
  <c r="P315" i="54026" s="1"/>
  <c r="P315" i="54027" s="1"/>
  <c r="R1037" i="54025"/>
  <c r="R1037" i="54026" s="1"/>
  <c r="R1037" i="54027" s="1"/>
  <c r="R963" i="54025"/>
  <c r="R963" i="54026" s="1"/>
  <c r="R963" i="54027" s="1"/>
  <c r="R929" i="54025"/>
  <c r="R929" i="54026" s="1"/>
  <c r="R929" i="54027" s="1"/>
  <c r="R916" i="54025"/>
  <c r="R916" i="54026" s="1"/>
  <c r="R916" i="54027" s="1"/>
  <c r="F711" i="54025"/>
  <c r="F711" i="54026" s="1"/>
  <c r="F711" i="54027" s="1"/>
  <c r="F725" i="54025"/>
  <c r="F725" i="54026" s="1"/>
  <c r="F725" i="54027" s="1"/>
  <c r="F698" i="54025"/>
  <c r="F698" i="54026" s="1"/>
  <c r="F698" i="54027" s="1"/>
  <c r="F706" i="54025"/>
  <c r="F706" i="54026" s="1"/>
  <c r="F706" i="54027" s="1"/>
  <c r="F714" i="54025"/>
  <c r="F714" i="54026" s="1"/>
  <c r="F714" i="54027" s="1"/>
  <c r="F721" i="54025"/>
  <c r="F721" i="54026" s="1"/>
  <c r="F721" i="54027" s="1"/>
  <c r="R914" i="54025"/>
  <c r="R914" i="54026" s="1"/>
  <c r="R914" i="54027" s="1"/>
  <c r="F429" i="54022"/>
  <c r="F423" i="54022"/>
  <c r="F426" i="54022"/>
  <c r="F425" i="54022"/>
  <c r="L855" i="54022"/>
  <c r="F428" i="54022"/>
  <c r="F427" i="54022"/>
  <c r="F424" i="54022"/>
  <c r="F422" i="54022"/>
  <c r="V148" i="54025"/>
  <c r="V148" i="54026" s="1"/>
  <c r="V148" i="54027" s="1"/>
  <c r="P322" i="54025"/>
  <c r="P322" i="54026" s="1"/>
  <c r="P322" i="54027" s="1"/>
  <c r="X241" i="54025"/>
  <c r="X241" i="54026" s="1"/>
  <c r="X241" i="54027" s="1"/>
  <c r="X224" i="54025"/>
  <c r="X224" i="54026" s="1"/>
  <c r="X224" i="54027" s="1"/>
  <c r="V151" i="54025"/>
  <c r="V151" i="54026" s="1"/>
  <c r="V151" i="54027" s="1"/>
  <c r="X238" i="54025"/>
  <c r="X238" i="54026" s="1"/>
  <c r="X238" i="54027" s="1"/>
  <c r="V280" i="54025"/>
  <c r="V280" i="54026" s="1"/>
  <c r="V280" i="54027" s="1"/>
  <c r="P321" i="54025"/>
  <c r="P321" i="54026" s="1"/>
  <c r="P321" i="54027" s="1"/>
  <c r="R152" i="54025"/>
  <c r="R152" i="54026" s="1"/>
  <c r="R152" i="54027" s="1"/>
  <c r="R155" i="54025"/>
  <c r="R155" i="54026" s="1"/>
  <c r="R155" i="54027" s="1"/>
  <c r="N317" i="54025"/>
  <c r="N317" i="54026" s="1"/>
  <c r="N317" i="54027" s="1"/>
  <c r="R1002" i="54025"/>
  <c r="R1002" i="54026" s="1"/>
  <c r="R1002" i="54027" s="1"/>
  <c r="R953" i="54025"/>
  <c r="R953" i="54026" s="1"/>
  <c r="R953" i="54027" s="1"/>
  <c r="R922" i="54025"/>
  <c r="R922" i="54026" s="1"/>
  <c r="R922" i="54027" s="1"/>
  <c r="F716" i="54025"/>
  <c r="F716" i="54026" s="1"/>
  <c r="F716" i="54027" s="1"/>
  <c r="F702" i="54025"/>
  <c r="F702" i="54026" s="1"/>
  <c r="F702" i="54027" s="1"/>
  <c r="F705" i="54025"/>
  <c r="F705" i="54026" s="1"/>
  <c r="F705" i="54027" s="1"/>
  <c r="F713" i="54025"/>
  <c r="F713" i="54026" s="1"/>
  <c r="F713" i="54027" s="1"/>
  <c r="F722" i="54025"/>
  <c r="F722" i="54026" s="1"/>
  <c r="F722" i="54027" s="1"/>
  <c r="F727" i="54025"/>
  <c r="F727" i="54026" s="1"/>
  <c r="F727" i="54027" s="1"/>
  <c r="R926" i="54025"/>
  <c r="R926" i="54026" s="1"/>
  <c r="R926" i="54027" s="1"/>
  <c r="V154" i="54025"/>
  <c r="V154" i="54026" s="1"/>
  <c r="V154" i="54027" s="1"/>
  <c r="T57" i="54025"/>
  <c r="T57" i="54026" s="1"/>
  <c r="T57" i="54027" s="1"/>
  <c r="P316" i="54025"/>
  <c r="P316" i="54026" s="1"/>
  <c r="P316" i="54027" s="1"/>
  <c r="X230" i="54025"/>
  <c r="X230" i="54026" s="1"/>
  <c r="X230" i="54027" s="1"/>
  <c r="X225" i="54025"/>
  <c r="X225" i="54026" s="1"/>
  <c r="X225" i="54027" s="1"/>
  <c r="V286" i="54025"/>
  <c r="V286" i="54026" s="1"/>
  <c r="V286" i="54027" s="1"/>
  <c r="V287" i="54025"/>
  <c r="V287" i="54026" s="1"/>
  <c r="V287" i="54027" s="1"/>
  <c r="P327" i="54025"/>
  <c r="P327" i="54026" s="1"/>
  <c r="P327" i="54027" s="1"/>
  <c r="R228" i="54025"/>
  <c r="R228" i="54026" s="1"/>
  <c r="R228" i="54027" s="1"/>
  <c r="R231" i="54025"/>
  <c r="R231" i="54026" s="1"/>
  <c r="R231" i="54027" s="1"/>
  <c r="R921" i="54025"/>
  <c r="R921" i="54026" s="1"/>
  <c r="R921" i="54027" s="1"/>
  <c r="R908" i="54025"/>
  <c r="R908" i="54026" s="1"/>
  <c r="R908" i="54027" s="1"/>
  <c r="R1001" i="54025"/>
  <c r="R1001" i="54026" s="1"/>
  <c r="R1001" i="54027" s="1"/>
  <c r="R928" i="54025"/>
  <c r="R928" i="54026" s="1"/>
  <c r="R928" i="54027" s="1"/>
  <c r="F718" i="54025"/>
  <c r="F718" i="54026" s="1"/>
  <c r="F718" i="54027" s="1"/>
  <c r="F710" i="54025"/>
  <c r="F710" i="54026" s="1"/>
  <c r="F710" i="54027" s="1"/>
  <c r="F712" i="54025"/>
  <c r="F712" i="54026" s="1"/>
  <c r="F712" i="54027" s="1"/>
  <c r="F720" i="54025"/>
  <c r="F720" i="54026" s="1"/>
  <c r="F720" i="54027" s="1"/>
  <c r="F729" i="54025"/>
  <c r="F729" i="54026" s="1"/>
  <c r="F729" i="54027" s="1"/>
  <c r="R912" i="54025"/>
  <c r="R912" i="54026" s="1"/>
  <c r="R912" i="54027" s="1"/>
  <c r="R992" i="54025"/>
  <c r="R992" i="54026" s="1"/>
  <c r="R992" i="54027" s="1"/>
  <c r="X228" i="54025"/>
  <c r="X228" i="54026" s="1"/>
  <c r="X228" i="54027" s="1"/>
  <c r="V149" i="54025"/>
  <c r="V149" i="54026" s="1"/>
  <c r="V149" i="54027" s="1"/>
  <c r="T52" i="54025"/>
  <c r="T52" i="54026" s="1"/>
  <c r="T52" i="54027" s="1"/>
  <c r="X236" i="54025"/>
  <c r="X236" i="54026" s="1"/>
  <c r="X236" i="54027" s="1"/>
  <c r="X231" i="54025"/>
  <c r="X231" i="54026" s="1"/>
  <c r="X231" i="54027" s="1"/>
  <c r="V293" i="54025"/>
  <c r="V293" i="54026" s="1"/>
  <c r="V293" i="54027" s="1"/>
  <c r="P328" i="54025"/>
  <c r="P328" i="54026" s="1"/>
  <c r="P328" i="54027" s="1"/>
  <c r="R960" i="54025"/>
  <c r="R960" i="54026" s="1"/>
  <c r="R960" i="54027" s="1"/>
  <c r="R282" i="54025"/>
  <c r="R282" i="54026" s="1"/>
  <c r="R282" i="54027" s="1"/>
  <c r="R291" i="54025"/>
  <c r="R291" i="54026" s="1"/>
  <c r="R291" i="54027" s="1"/>
  <c r="R1008" i="54025"/>
  <c r="R1008" i="54026" s="1"/>
  <c r="R1008" i="54027" s="1"/>
  <c r="R911" i="54025"/>
  <c r="R911" i="54026" s="1"/>
  <c r="R911" i="54027" s="1"/>
  <c r="R1093" i="54025"/>
  <c r="R1093" i="54026" s="1"/>
  <c r="R1093" i="54027" s="1"/>
  <c r="R952" i="54025"/>
  <c r="R952" i="54026" s="1"/>
  <c r="R952" i="54027" s="1"/>
  <c r="R1054" i="54025"/>
  <c r="R1054" i="54026" s="1"/>
  <c r="R1054" i="54027" s="1"/>
  <c r="F717" i="54025"/>
  <c r="F717" i="54026" s="1"/>
  <c r="F717" i="54027" s="1"/>
  <c r="F719" i="54025"/>
  <c r="F719" i="54026" s="1"/>
  <c r="F719" i="54027" s="1"/>
  <c r="F728" i="54025"/>
  <c r="F728" i="54026" s="1"/>
  <c r="F728" i="54027" s="1"/>
  <c r="F703" i="54025"/>
  <c r="F703" i="54026" s="1"/>
  <c r="F703" i="54027" s="1"/>
  <c r="R927" i="54025"/>
  <c r="R927" i="54026" s="1"/>
  <c r="R927" i="54027" s="1"/>
  <c r="R995" i="54025"/>
  <c r="R995" i="54026" s="1"/>
  <c r="R995" i="54027" s="1"/>
  <c r="F724" i="54025"/>
  <c r="F724" i="54026" s="1"/>
  <c r="F724" i="54027" s="1"/>
  <c r="F726" i="54025"/>
  <c r="F726" i="54026" s="1"/>
  <c r="F726" i="54027" s="1"/>
  <c r="F700" i="54025"/>
  <c r="F700" i="54026" s="1"/>
  <c r="F700" i="54027" s="1"/>
  <c r="R913" i="54025"/>
  <c r="R913" i="54026" s="1"/>
  <c r="R913" i="54027" s="1"/>
  <c r="E139" i="53993"/>
  <c r="I139" i="53993" s="1"/>
  <c r="D139" i="53993"/>
  <c r="H139" i="53993" s="1"/>
  <c r="E121" i="53993"/>
  <c r="I121" i="53993" s="1"/>
  <c r="D121" i="53993"/>
  <c r="H121" i="53993" s="1"/>
  <c r="E93" i="53993"/>
  <c r="I93" i="53993" s="1"/>
  <c r="J768" i="54022" s="1"/>
  <c r="D93" i="53993"/>
  <c r="H93" i="53993" s="1"/>
  <c r="J768" i="54021" s="1"/>
  <c r="J768" i="54024" s="1"/>
  <c r="E78" i="53993"/>
  <c r="I78" i="53993" s="1"/>
  <c r="D78" i="53993"/>
  <c r="H78" i="53993" s="1"/>
  <c r="E77" i="53993"/>
  <c r="I77" i="53993" s="1"/>
  <c r="R1190" i="54022" s="1"/>
  <c r="D77" i="53993"/>
  <c r="H77" i="53993" s="1"/>
  <c r="R1190" i="54021" s="1"/>
  <c r="E68" i="53993"/>
  <c r="I68" i="53993" s="1"/>
  <c r="D68" i="53993"/>
  <c r="H68" i="53993" s="1"/>
  <c r="J768" i="54025" l="1"/>
  <c r="J768" i="54026" s="1"/>
  <c r="J768" i="54027" s="1"/>
  <c r="F429" i="54025"/>
  <c r="F429" i="54026" s="1"/>
  <c r="F429" i="54027" s="1"/>
  <c r="R1209" i="54021"/>
  <c r="R1210" i="54021"/>
  <c r="R1189" i="54021"/>
  <c r="R1209" i="54022"/>
  <c r="R1210" i="54022"/>
  <c r="R1189" i="54022"/>
  <c r="R967" i="54022"/>
  <c r="L896" i="54022"/>
  <c r="F424" i="54025"/>
  <c r="F424" i="54026" s="1"/>
  <c r="F424" i="54027" s="1"/>
  <c r="F423" i="54025"/>
  <c r="F423" i="54026" s="1"/>
  <c r="F423" i="54027" s="1"/>
  <c r="L547" i="54021"/>
  <c r="L547" i="54024" s="1"/>
  <c r="L522" i="54021"/>
  <c r="L522" i="54024" s="1"/>
  <c r="L552" i="54021"/>
  <c r="L552" i="54024" s="1"/>
  <c r="L521" i="54021"/>
  <c r="L521" i="54024" s="1"/>
  <c r="L515" i="54021"/>
  <c r="L515" i="54024" s="1"/>
  <c r="L509" i="54021"/>
  <c r="L509" i="54024" s="1"/>
  <c r="L503" i="54021"/>
  <c r="L503" i="54024" s="1"/>
  <c r="L497" i="54021"/>
  <c r="L497" i="54024" s="1"/>
  <c r="L479" i="54021"/>
  <c r="L479" i="54024" s="1"/>
  <c r="L539" i="54021"/>
  <c r="L539" i="54024" s="1"/>
  <c r="L520" i="54021"/>
  <c r="L520" i="54024" s="1"/>
  <c r="L514" i="54021"/>
  <c r="L514" i="54024" s="1"/>
  <c r="L508" i="54021"/>
  <c r="L508" i="54024" s="1"/>
  <c r="L496" i="54021"/>
  <c r="L496" i="54024" s="1"/>
  <c r="L537" i="54021"/>
  <c r="L537" i="54024" s="1"/>
  <c r="L518" i="54021"/>
  <c r="L518" i="54024" s="1"/>
  <c r="L506" i="54021"/>
  <c r="L506" i="54024" s="1"/>
  <c r="L500" i="54021"/>
  <c r="L500" i="54024" s="1"/>
  <c r="L476" i="54021"/>
  <c r="L476" i="54024" s="1"/>
  <c r="L464" i="54021"/>
  <c r="L464" i="54024" s="1"/>
  <c r="L542" i="54021"/>
  <c r="L542" i="54024" s="1"/>
  <c r="L493" i="54021"/>
  <c r="L493" i="54024" s="1"/>
  <c r="L477" i="54021"/>
  <c r="L477" i="54024" s="1"/>
  <c r="L556" i="54021"/>
  <c r="L556" i="54024" s="1"/>
  <c r="L501" i="54021"/>
  <c r="L501" i="54024" s="1"/>
  <c r="L492" i="54021"/>
  <c r="L492" i="54024" s="1"/>
  <c r="L499" i="54021"/>
  <c r="L499" i="54024" s="1"/>
  <c r="L474" i="54021"/>
  <c r="L474" i="54024" s="1"/>
  <c r="L468" i="54021"/>
  <c r="L468" i="54024" s="1"/>
  <c r="L538" i="54021"/>
  <c r="L538" i="54024" s="1"/>
  <c r="L517" i="54021"/>
  <c r="L517" i="54024" s="1"/>
  <c r="L507" i="54021"/>
  <c r="L507" i="54024" s="1"/>
  <c r="L498" i="54021"/>
  <c r="L498" i="54024" s="1"/>
  <c r="L536" i="54021"/>
  <c r="L536" i="54024" s="1"/>
  <c r="L505" i="54021"/>
  <c r="L505" i="54024" s="1"/>
  <c r="L459" i="54021"/>
  <c r="L459" i="54024" s="1"/>
  <c r="L471" i="54021"/>
  <c r="L471" i="54024" s="1"/>
  <c r="L537" i="54022"/>
  <c r="L552" i="54022"/>
  <c r="L521" i="54022"/>
  <c r="L515" i="54022"/>
  <c r="L509" i="54022"/>
  <c r="L503" i="54022"/>
  <c r="L497" i="54022"/>
  <c r="L539" i="54022"/>
  <c r="L505" i="54022"/>
  <c r="L498" i="54022"/>
  <c r="L479" i="54022"/>
  <c r="L538" i="54022"/>
  <c r="L518" i="54022"/>
  <c r="L496" i="54022"/>
  <c r="L542" i="54022"/>
  <c r="L508" i="54022"/>
  <c r="L501" i="54022"/>
  <c r="L476" i="54022"/>
  <c r="L464" i="54022"/>
  <c r="L547" i="54022"/>
  <c r="L522" i="54022"/>
  <c r="L514" i="54022"/>
  <c r="L507" i="54022"/>
  <c r="L500" i="54022"/>
  <c r="L493" i="54022"/>
  <c r="L499" i="54022"/>
  <c r="L520" i="54022"/>
  <c r="L474" i="54022"/>
  <c r="L468" i="54022"/>
  <c r="L517" i="54022"/>
  <c r="L506" i="54022"/>
  <c r="L492" i="54022"/>
  <c r="L459" i="54022"/>
  <c r="L556" i="54022"/>
  <c r="L471" i="54022"/>
  <c r="L536" i="54022"/>
  <c r="L477" i="54022"/>
  <c r="F427" i="54025"/>
  <c r="F427" i="54026" s="1"/>
  <c r="F427" i="54027" s="1"/>
  <c r="H535" i="54021"/>
  <c r="H535" i="54024" s="1"/>
  <c r="H298" i="54021"/>
  <c r="H298" i="54024" s="1"/>
  <c r="H297" i="54021"/>
  <c r="H297" i="54024" s="1"/>
  <c r="H291" i="54021"/>
  <c r="H291" i="54024" s="1"/>
  <c r="H296" i="54021"/>
  <c r="H296" i="54024" s="1"/>
  <c r="F428" i="54025"/>
  <c r="F428" i="54026" s="1"/>
  <c r="F428" i="54027" s="1"/>
  <c r="F425" i="54025"/>
  <c r="F425" i="54026" s="1"/>
  <c r="F425" i="54027" s="1"/>
  <c r="H535" i="54022"/>
  <c r="H296" i="54022"/>
  <c r="H298" i="54022"/>
  <c r="H291" i="54022"/>
  <c r="H297" i="54022"/>
  <c r="F426" i="54025"/>
  <c r="F426" i="54026" s="1"/>
  <c r="F426" i="54027" s="1"/>
  <c r="R967" i="54021"/>
  <c r="R967" i="54024" s="1"/>
  <c r="R967" i="54025" s="1"/>
  <c r="R967" i="54026" s="1"/>
  <c r="R967" i="54027" s="1"/>
  <c r="L896" i="54021"/>
  <c r="L896" i="54024" s="1"/>
  <c r="L896" i="54025" s="1"/>
  <c r="L896" i="54026" s="1"/>
  <c r="L896" i="54027" s="1"/>
  <c r="F422" i="54025"/>
  <c r="F422" i="54026" s="1"/>
  <c r="F422" i="54027" s="1"/>
  <c r="L855" i="54025"/>
  <c r="L855" i="54026" s="1"/>
  <c r="L855" i="54027" s="1"/>
  <c r="D91" i="53993"/>
  <c r="H91" i="53993" s="1"/>
  <c r="E91" i="53993"/>
  <c r="I91" i="53993" s="1"/>
  <c r="L498" i="54025" l="1"/>
  <c r="L498" i="54026" s="1"/>
  <c r="L498" i="54027" s="1"/>
  <c r="L542" i="54025"/>
  <c r="L542" i="54026" s="1"/>
  <c r="L542" i="54027" s="1"/>
  <c r="L537" i="54025"/>
  <c r="L537" i="54026" s="1"/>
  <c r="L537" i="54027" s="1"/>
  <c r="L479" i="54025"/>
  <c r="L479" i="54026" s="1"/>
  <c r="L479" i="54027" s="1"/>
  <c r="R1200" i="54021"/>
  <c r="R1169" i="54021"/>
  <c r="R1201" i="54021"/>
  <c r="R1199" i="54021"/>
  <c r="R1168" i="54021"/>
  <c r="H296" i="54025"/>
  <c r="H296" i="54026" s="1"/>
  <c r="H296" i="54027" s="1"/>
  <c r="L507" i="54025"/>
  <c r="L507" i="54026" s="1"/>
  <c r="L507" i="54027" s="1"/>
  <c r="L492" i="54025"/>
  <c r="L492" i="54026" s="1"/>
  <c r="L492" i="54027" s="1"/>
  <c r="L464" i="54025"/>
  <c r="L464" i="54026" s="1"/>
  <c r="L464" i="54027" s="1"/>
  <c r="L496" i="54025"/>
  <c r="L496" i="54026" s="1"/>
  <c r="L496" i="54027" s="1"/>
  <c r="L497" i="54025"/>
  <c r="L497" i="54026" s="1"/>
  <c r="L497" i="54027" s="1"/>
  <c r="L522" i="54025"/>
  <c r="L522" i="54026" s="1"/>
  <c r="L522" i="54027" s="1"/>
  <c r="H291" i="54025"/>
  <c r="H291" i="54026" s="1"/>
  <c r="H291" i="54027" s="1"/>
  <c r="L471" i="54025"/>
  <c r="L471" i="54026" s="1"/>
  <c r="L471" i="54027" s="1"/>
  <c r="L517" i="54025"/>
  <c r="L517" i="54026" s="1"/>
  <c r="L517" i="54027" s="1"/>
  <c r="L501" i="54025"/>
  <c r="L501" i="54026" s="1"/>
  <c r="L501" i="54027" s="1"/>
  <c r="L476" i="54025"/>
  <c r="L476" i="54026" s="1"/>
  <c r="L476" i="54027" s="1"/>
  <c r="L508" i="54025"/>
  <c r="L508" i="54026" s="1"/>
  <c r="L508" i="54027" s="1"/>
  <c r="L503" i="54025"/>
  <c r="L503" i="54026" s="1"/>
  <c r="L503" i="54027" s="1"/>
  <c r="L547" i="54025"/>
  <c r="L547" i="54026" s="1"/>
  <c r="L547" i="54027" s="1"/>
  <c r="H297" i="54025"/>
  <c r="H297" i="54026" s="1"/>
  <c r="H297" i="54027" s="1"/>
  <c r="L459" i="54025"/>
  <c r="L459" i="54026" s="1"/>
  <c r="L459" i="54027" s="1"/>
  <c r="L538" i="54025"/>
  <c r="L538" i="54026" s="1"/>
  <c r="L538" i="54027" s="1"/>
  <c r="L556" i="54025"/>
  <c r="L556" i="54026" s="1"/>
  <c r="L556" i="54027" s="1"/>
  <c r="L500" i="54025"/>
  <c r="L500" i="54026" s="1"/>
  <c r="L500" i="54027" s="1"/>
  <c r="L514" i="54025"/>
  <c r="L514" i="54026" s="1"/>
  <c r="L514" i="54027" s="1"/>
  <c r="L509" i="54025"/>
  <c r="L509" i="54026" s="1"/>
  <c r="L509" i="54027" s="1"/>
  <c r="H298" i="54025"/>
  <c r="H298" i="54026" s="1"/>
  <c r="H298" i="54027" s="1"/>
  <c r="L505" i="54025"/>
  <c r="L505" i="54026" s="1"/>
  <c r="L505" i="54027" s="1"/>
  <c r="L468" i="54025"/>
  <c r="L468" i="54026" s="1"/>
  <c r="L468" i="54027" s="1"/>
  <c r="L477" i="54025"/>
  <c r="L477" i="54026" s="1"/>
  <c r="L477" i="54027" s="1"/>
  <c r="L506" i="54025"/>
  <c r="L506" i="54026" s="1"/>
  <c r="L506" i="54027" s="1"/>
  <c r="L520" i="54025"/>
  <c r="L520" i="54026" s="1"/>
  <c r="L520" i="54027" s="1"/>
  <c r="L515" i="54025"/>
  <c r="L515" i="54026" s="1"/>
  <c r="L515" i="54027" s="1"/>
  <c r="R1200" i="54022"/>
  <c r="R1169" i="54022"/>
  <c r="R1201" i="54022"/>
  <c r="R1199" i="54022"/>
  <c r="R1168" i="54022"/>
  <c r="H535" i="54025"/>
  <c r="H535" i="54026" s="1"/>
  <c r="H535" i="54027" s="1"/>
  <c r="L536" i="54025"/>
  <c r="L536" i="54026" s="1"/>
  <c r="L536" i="54027" s="1"/>
  <c r="L474" i="54025"/>
  <c r="L474" i="54026" s="1"/>
  <c r="L474" i="54027" s="1"/>
  <c r="L493" i="54025"/>
  <c r="L493" i="54026" s="1"/>
  <c r="L493" i="54027" s="1"/>
  <c r="L518" i="54025"/>
  <c r="L518" i="54026" s="1"/>
  <c r="L518" i="54027" s="1"/>
  <c r="L539" i="54025"/>
  <c r="L539" i="54026" s="1"/>
  <c r="L539" i="54027" s="1"/>
  <c r="L521" i="54025"/>
  <c r="L521" i="54026" s="1"/>
  <c r="L521" i="54027" s="1"/>
  <c r="L499" i="54025"/>
  <c r="L499" i="54026" s="1"/>
  <c r="L499" i="54027" s="1"/>
  <c r="L552" i="54025"/>
  <c r="L552" i="54026" s="1"/>
  <c r="L552" i="54027" s="1"/>
  <c r="D129" i="53993"/>
  <c r="H129" i="53993" s="1"/>
  <c r="L890" i="54021" s="1"/>
  <c r="L890" i="54024" s="1"/>
  <c r="E129" i="53993"/>
  <c r="I129" i="53993" s="1"/>
  <c r="L890" i="54022" s="1"/>
  <c r="D105" i="53993"/>
  <c r="H105" i="53993" s="1"/>
  <c r="E105" i="53993"/>
  <c r="I105" i="53993" s="1"/>
  <c r="F648" i="54022" l="1"/>
  <c r="F645" i="54022"/>
  <c r="F646" i="54022"/>
  <c r="F647" i="54022"/>
  <c r="F645" i="54021"/>
  <c r="F645" i="54024" s="1"/>
  <c r="F647" i="54021"/>
  <c r="F647" i="54024" s="1"/>
  <c r="F648" i="54021"/>
  <c r="F648" i="54024" s="1"/>
  <c r="F646" i="54021"/>
  <c r="F646" i="54024" s="1"/>
  <c r="L890" i="54025"/>
  <c r="L890" i="54026" s="1"/>
  <c r="L890" i="54027" s="1"/>
  <c r="E39" i="53993"/>
  <c r="I39" i="53993" s="1"/>
  <c r="D39" i="53993"/>
  <c r="H39" i="53993" s="1"/>
  <c r="F648" i="54025" l="1"/>
  <c r="F648" i="54026" s="1"/>
  <c r="F648" i="54027" s="1"/>
  <c r="F647" i="54025"/>
  <c r="F647" i="54026" s="1"/>
  <c r="F647" i="54027" s="1"/>
  <c r="F645" i="54025"/>
  <c r="F645" i="54026" s="1"/>
  <c r="F645" i="54027" s="1"/>
  <c r="R1232" i="54021"/>
  <c r="R1232" i="54024" s="1"/>
  <c r="F613" i="54021"/>
  <c r="F613" i="54024" s="1"/>
  <c r="R1232" i="54022"/>
  <c r="F613" i="54022"/>
  <c r="F646" i="54025"/>
  <c r="F646" i="54026" s="1"/>
  <c r="F646" i="54027" s="1"/>
  <c r="E128" i="53993"/>
  <c r="I128" i="53993" s="1"/>
  <c r="D128" i="53993"/>
  <c r="H128" i="53993" s="1"/>
  <c r="F613" i="54025" l="1"/>
  <c r="F613" i="54026" s="1"/>
  <c r="F613" i="54027" s="1"/>
  <c r="R1022" i="54021"/>
  <c r="R1022" i="54024" s="1"/>
  <c r="H200" i="54021"/>
  <c r="V108" i="54021"/>
  <c r="H122" i="54021"/>
  <c r="H116" i="54021"/>
  <c r="H256" i="54021"/>
  <c r="H187" i="54021"/>
  <c r="V125" i="54021"/>
  <c r="H133" i="54021"/>
  <c r="H127" i="54021"/>
  <c r="H115" i="54021"/>
  <c r="H103" i="54021"/>
  <c r="H267" i="54021"/>
  <c r="H261" i="54021"/>
  <c r="H204" i="54021"/>
  <c r="H186" i="54021"/>
  <c r="H114" i="54021"/>
  <c r="H266" i="54021"/>
  <c r="H260" i="54021"/>
  <c r="H191" i="54021"/>
  <c r="H185" i="54021"/>
  <c r="V117" i="54021"/>
  <c r="H107" i="54021"/>
  <c r="H265" i="54021"/>
  <c r="H259" i="54021"/>
  <c r="H196" i="54021"/>
  <c r="H190" i="54021"/>
  <c r="H184" i="54021"/>
  <c r="V122" i="54021"/>
  <c r="V116" i="54021"/>
  <c r="H264" i="54021"/>
  <c r="V127" i="54021"/>
  <c r="V109" i="54021"/>
  <c r="V103" i="54021"/>
  <c r="H105" i="54021"/>
  <c r="H93" i="54021"/>
  <c r="R1232" i="54025"/>
  <c r="R1232" i="54026" s="1"/>
  <c r="R1232" i="54027" s="1"/>
  <c r="R1022" i="54022"/>
  <c r="H266" i="54022"/>
  <c r="H260" i="54022"/>
  <c r="H191" i="54022"/>
  <c r="H185" i="54022"/>
  <c r="V117" i="54022"/>
  <c r="H107" i="54022"/>
  <c r="H265" i="54022"/>
  <c r="H259" i="54022"/>
  <c r="H196" i="54022"/>
  <c r="H190" i="54022"/>
  <c r="H184" i="54022"/>
  <c r="V122" i="54022"/>
  <c r="V116" i="54022"/>
  <c r="H264" i="54022"/>
  <c r="V127" i="54022"/>
  <c r="V109" i="54022"/>
  <c r="V103" i="54022"/>
  <c r="H105" i="54022"/>
  <c r="H93" i="54022"/>
  <c r="H200" i="54022"/>
  <c r="V108" i="54022"/>
  <c r="H122" i="54022"/>
  <c r="H116" i="54022"/>
  <c r="H256" i="54022"/>
  <c r="H187" i="54022"/>
  <c r="H267" i="54022"/>
  <c r="H103" i="54022"/>
  <c r="V125" i="54022"/>
  <c r="H204" i="54022"/>
  <c r="H115" i="54022"/>
  <c r="H261" i="54022"/>
  <c r="H186" i="54022"/>
  <c r="H114" i="54022"/>
  <c r="H133" i="54022"/>
  <c r="H127" i="54022"/>
  <c r="E95" i="53993"/>
  <c r="I95" i="53993" s="1"/>
  <c r="D95" i="53993"/>
  <c r="H95" i="53993" s="1"/>
  <c r="R1166" i="54021" l="1"/>
  <c r="R1166" i="54024" s="1"/>
  <c r="R1121" i="54021"/>
  <c r="R1121" i="54024" s="1"/>
  <c r="R1118" i="54021"/>
  <c r="R1118" i="54024" s="1"/>
  <c r="R1123" i="54021"/>
  <c r="R1123" i="54024" s="1"/>
  <c r="R1162" i="54021"/>
  <c r="R1162" i="54024" s="1"/>
  <c r="R1119" i="54021"/>
  <c r="R1119" i="54024" s="1"/>
  <c r="R1165" i="54021"/>
  <c r="R1165" i="54024" s="1"/>
  <c r="R1122" i="54021"/>
  <c r="R1122" i="54024" s="1"/>
  <c r="R1120" i="54021"/>
  <c r="R1120" i="54024" s="1"/>
  <c r="R1166" i="54022"/>
  <c r="R1121" i="54022"/>
  <c r="R1118" i="54022"/>
  <c r="R1122" i="54022"/>
  <c r="R1119" i="54022"/>
  <c r="R1165" i="54022"/>
  <c r="R1162" i="54022"/>
  <c r="R1120" i="54022"/>
  <c r="R1123" i="54022"/>
  <c r="R1022" i="54025"/>
  <c r="R1022" i="54026" s="1"/>
  <c r="R1022" i="54027" s="1"/>
  <c r="E20" i="53993"/>
  <c r="I20" i="53993" s="1"/>
  <c r="N629" i="54022" s="1"/>
  <c r="D20" i="53993"/>
  <c r="H20" i="53993" s="1"/>
  <c r="N629" i="54021" s="1"/>
  <c r="N629" i="54024" s="1"/>
  <c r="E19" i="53993"/>
  <c r="I19" i="53993" s="1"/>
  <c r="D19" i="53993"/>
  <c r="H19" i="53993" s="1"/>
  <c r="E18" i="53993"/>
  <c r="I18" i="53993" s="1"/>
  <c r="D18" i="53993"/>
  <c r="H18" i="53993" s="1"/>
  <c r="N629" i="54025" l="1"/>
  <c r="N629" i="54026" s="1"/>
  <c r="N629" i="54027" s="1"/>
  <c r="R1165" i="54025"/>
  <c r="R1165" i="54026" s="1"/>
  <c r="R1165" i="54027" s="1"/>
  <c r="R1166" i="54025"/>
  <c r="R1166" i="54026" s="1"/>
  <c r="R1166" i="54027" s="1"/>
  <c r="J636" i="54021"/>
  <c r="J636" i="54024" s="1"/>
  <c r="J630" i="54021"/>
  <c r="J630" i="54024" s="1"/>
  <c r="J635" i="54021"/>
  <c r="J635" i="54024" s="1"/>
  <c r="J634" i="54021"/>
  <c r="J634" i="54024" s="1"/>
  <c r="J633" i="54021"/>
  <c r="J633" i="54024" s="1"/>
  <c r="J634" i="54022"/>
  <c r="J636" i="54022"/>
  <c r="J635" i="54022"/>
  <c r="J630" i="54022"/>
  <c r="J633" i="54022"/>
  <c r="R1119" i="54025"/>
  <c r="R1119" i="54026" s="1"/>
  <c r="R1119" i="54027" s="1"/>
  <c r="R1162" i="54025"/>
  <c r="R1162" i="54026" s="1"/>
  <c r="R1162" i="54027" s="1"/>
  <c r="H635" i="54021"/>
  <c r="H635" i="54024" s="1"/>
  <c r="F634" i="54021"/>
  <c r="F634" i="54024" s="1"/>
  <c r="H634" i="54021"/>
  <c r="H634" i="54024" s="1"/>
  <c r="F633" i="54021"/>
  <c r="F633" i="54024" s="1"/>
  <c r="H633" i="54021"/>
  <c r="H633" i="54024" s="1"/>
  <c r="H631" i="54021"/>
  <c r="H631" i="54024" s="1"/>
  <c r="F636" i="54021"/>
  <c r="F636" i="54024" s="1"/>
  <c r="F630" i="54021"/>
  <c r="F630" i="54024" s="1"/>
  <c r="F631" i="54021"/>
  <c r="F631" i="54024" s="1"/>
  <c r="H636" i="54021"/>
  <c r="H636" i="54024" s="1"/>
  <c r="F635" i="54021"/>
  <c r="F635" i="54024" s="1"/>
  <c r="H630" i="54021"/>
  <c r="H630" i="54024" s="1"/>
  <c r="H633" i="54022"/>
  <c r="H630" i="54022"/>
  <c r="F635" i="54022"/>
  <c r="H634" i="54022"/>
  <c r="F636" i="54022"/>
  <c r="H631" i="54022"/>
  <c r="F634" i="54022"/>
  <c r="H636" i="54022"/>
  <c r="F631" i="54022"/>
  <c r="H635" i="54022"/>
  <c r="F630" i="54022"/>
  <c r="F633" i="54022"/>
  <c r="R1123" i="54025"/>
  <c r="R1123" i="54026" s="1"/>
  <c r="R1123" i="54027" s="1"/>
  <c r="R1120" i="54025"/>
  <c r="R1120" i="54026" s="1"/>
  <c r="R1120" i="54027" s="1"/>
  <c r="R1118" i="54025"/>
  <c r="R1118" i="54026" s="1"/>
  <c r="R1118" i="54027" s="1"/>
  <c r="R1122" i="54025"/>
  <c r="R1122" i="54026" s="1"/>
  <c r="R1122" i="54027" s="1"/>
  <c r="R1121" i="54025"/>
  <c r="R1121" i="54026" s="1"/>
  <c r="R1121" i="54027" s="1"/>
  <c r="E89" i="53993"/>
  <c r="I89" i="53993" s="1"/>
  <c r="R943" i="54022" s="1"/>
  <c r="D89" i="53993"/>
  <c r="H89" i="53993" s="1"/>
  <c r="R943" i="54021" s="1"/>
  <c r="R943" i="54024" s="1"/>
  <c r="R943" i="54025" s="1"/>
  <c r="R943" i="54026" s="1"/>
  <c r="R943" i="54027" s="1"/>
  <c r="E74" i="53993"/>
  <c r="I74" i="53993" s="1"/>
  <c r="D74" i="53993"/>
  <c r="H74" i="53993" s="1"/>
  <c r="F630" i="54025" l="1"/>
  <c r="F630" i="54026" s="1"/>
  <c r="F630" i="54027" s="1"/>
  <c r="J630" i="54025"/>
  <c r="J630" i="54026" s="1"/>
  <c r="J630" i="54027" s="1"/>
  <c r="H634" i="54025"/>
  <c r="H634" i="54026" s="1"/>
  <c r="H634" i="54027" s="1"/>
  <c r="F636" i="54025"/>
  <c r="F636" i="54026" s="1"/>
  <c r="F636" i="54027" s="1"/>
  <c r="H635" i="54025"/>
  <c r="H635" i="54026" s="1"/>
  <c r="H635" i="54027" s="1"/>
  <c r="J633" i="54025"/>
  <c r="J633" i="54026" s="1"/>
  <c r="J633" i="54027" s="1"/>
  <c r="H630" i="54025"/>
  <c r="H630" i="54026" s="1"/>
  <c r="H630" i="54027" s="1"/>
  <c r="H631" i="54025"/>
  <c r="H631" i="54026" s="1"/>
  <c r="H631" i="54027" s="1"/>
  <c r="F635" i="54025"/>
  <c r="F635" i="54026" s="1"/>
  <c r="F635" i="54027" s="1"/>
  <c r="H633" i="54025"/>
  <c r="H633" i="54026" s="1"/>
  <c r="H633" i="54027" s="1"/>
  <c r="L893" i="54022"/>
  <c r="L897" i="54022"/>
  <c r="H636" i="54025"/>
  <c r="H636" i="54026" s="1"/>
  <c r="H636" i="54027" s="1"/>
  <c r="F633" i="54025"/>
  <c r="F633" i="54026" s="1"/>
  <c r="F633" i="54027" s="1"/>
  <c r="J634" i="54025"/>
  <c r="J634" i="54026" s="1"/>
  <c r="J634" i="54027" s="1"/>
  <c r="L893" i="54021"/>
  <c r="L893" i="54024" s="1"/>
  <c r="L897" i="54021"/>
  <c r="L897" i="54024" s="1"/>
  <c r="F631" i="54025"/>
  <c r="F631" i="54026" s="1"/>
  <c r="F631" i="54027" s="1"/>
  <c r="J635" i="54025"/>
  <c r="J635" i="54026" s="1"/>
  <c r="J635" i="54027" s="1"/>
  <c r="F634" i="54025"/>
  <c r="F634" i="54026" s="1"/>
  <c r="F634" i="54027" s="1"/>
  <c r="J636" i="54025"/>
  <c r="J636" i="54026" s="1"/>
  <c r="J636" i="54027" s="1"/>
  <c r="E9" i="53993"/>
  <c r="I9" i="53993" s="1"/>
  <c r="D9" i="53993"/>
  <c r="H9" i="53993" s="1"/>
  <c r="L897" i="54025" l="1"/>
  <c r="L897" i="54026" s="1"/>
  <c r="L897" i="54027" s="1"/>
  <c r="L893" i="54025"/>
  <c r="L893" i="54026" s="1"/>
  <c r="L893" i="54027" s="1"/>
  <c r="L1225" i="54021"/>
  <c r="L1225" i="54024" s="1"/>
  <c r="L1225" i="54025" s="1"/>
  <c r="L1225" i="54026" s="1"/>
  <c r="L1225" i="54027" s="1"/>
  <c r="L898" i="54021"/>
  <c r="L898" i="54024" s="1"/>
  <c r="L889" i="54021"/>
  <c r="L889" i="54024" s="1"/>
  <c r="L898" i="54022"/>
  <c r="L889" i="54022"/>
  <c r="L1225" i="54022"/>
  <c r="E21" i="53993"/>
  <c r="I21" i="53993" s="1"/>
  <c r="P629" i="54022" s="1"/>
  <c r="D21" i="53993"/>
  <c r="H21" i="53993" s="1"/>
  <c r="P629" i="54021" s="1"/>
  <c r="P629" i="54024" s="1"/>
  <c r="L889" i="54025" l="1"/>
  <c r="L889" i="54026" s="1"/>
  <c r="L889" i="54027" s="1"/>
  <c r="P629" i="54025"/>
  <c r="P629" i="54026" s="1"/>
  <c r="P629" i="54027" s="1"/>
  <c r="L898" i="54025"/>
  <c r="L898" i="54026" s="1"/>
  <c r="L898" i="54027" s="1"/>
  <c r="E138" i="53993"/>
  <c r="I138" i="53993" s="1"/>
  <c r="D138" i="53993"/>
  <c r="H138" i="53993" s="1"/>
  <c r="R1092" i="54021" l="1"/>
  <c r="R1092" i="54024" s="1"/>
  <c r="R1096" i="54021"/>
  <c r="R1096" i="54024" s="1"/>
  <c r="R1091" i="54021"/>
  <c r="R1091" i="54024" s="1"/>
  <c r="R1092" i="54022"/>
  <c r="R1096" i="54022"/>
  <c r="R1091" i="54022"/>
  <c r="E71" i="53993"/>
  <c r="I71" i="53993" s="1"/>
  <c r="D71" i="53993"/>
  <c r="H71" i="53993" s="1"/>
  <c r="R1091" i="54025" l="1"/>
  <c r="R1091" i="54026" s="1"/>
  <c r="R1091" i="54027" s="1"/>
  <c r="R1096" i="54025"/>
  <c r="R1096" i="54026" s="1"/>
  <c r="R1096" i="54027" s="1"/>
  <c r="H356" i="54021"/>
  <c r="H356" i="54024" s="1"/>
  <c r="H335" i="54021"/>
  <c r="H335" i="54024" s="1"/>
  <c r="L302" i="54021"/>
  <c r="L302" i="54024" s="1"/>
  <c r="H334" i="54021"/>
  <c r="H334" i="54024" s="1"/>
  <c r="L297" i="54021"/>
  <c r="L297" i="54024" s="1"/>
  <c r="L291" i="54021"/>
  <c r="L291" i="54024" s="1"/>
  <c r="L245" i="54021"/>
  <c r="L245" i="54024" s="1"/>
  <c r="H333" i="54021"/>
  <c r="H333" i="54024" s="1"/>
  <c r="H327" i="54021"/>
  <c r="H327" i="54024" s="1"/>
  <c r="L303" i="54021"/>
  <c r="L303" i="54024" s="1"/>
  <c r="L296" i="54021"/>
  <c r="L296" i="54024" s="1"/>
  <c r="L238" i="54021"/>
  <c r="L238" i="54024" s="1"/>
  <c r="L165" i="54021"/>
  <c r="L165" i="54024" s="1"/>
  <c r="L159" i="54021"/>
  <c r="L159" i="54024" s="1"/>
  <c r="H339" i="54021"/>
  <c r="H339" i="54024" s="1"/>
  <c r="H332" i="54021"/>
  <c r="H332" i="54024" s="1"/>
  <c r="H326" i="54021"/>
  <c r="H326" i="54024" s="1"/>
  <c r="L301" i="54021"/>
  <c r="L301" i="54024" s="1"/>
  <c r="L237" i="54021"/>
  <c r="L237" i="54024" s="1"/>
  <c r="L231" i="54021"/>
  <c r="L231" i="54024" s="1"/>
  <c r="L164" i="54021"/>
  <c r="L164" i="54024" s="1"/>
  <c r="L158" i="54021"/>
  <c r="L158" i="54024" s="1"/>
  <c r="N80" i="54021"/>
  <c r="N80" i="54024" s="1"/>
  <c r="H357" i="54021"/>
  <c r="H357" i="54024" s="1"/>
  <c r="H338" i="54021"/>
  <c r="H338" i="54024" s="1"/>
  <c r="H331" i="54021"/>
  <c r="H331" i="54024" s="1"/>
  <c r="H319" i="54021"/>
  <c r="H319" i="54024" s="1"/>
  <c r="L294" i="54021"/>
  <c r="L294" i="54024" s="1"/>
  <c r="L242" i="54021"/>
  <c r="L242" i="54024" s="1"/>
  <c r="L236" i="54021"/>
  <c r="L236" i="54024" s="1"/>
  <c r="L169" i="54021"/>
  <c r="L169" i="54024" s="1"/>
  <c r="L163" i="54021"/>
  <c r="L163" i="54024" s="1"/>
  <c r="N73" i="54021"/>
  <c r="N73" i="54024" s="1"/>
  <c r="N67" i="54021"/>
  <c r="N67" i="54024" s="1"/>
  <c r="H324" i="54021"/>
  <c r="H324" i="54024" s="1"/>
  <c r="H318" i="54021"/>
  <c r="H318" i="54024" s="1"/>
  <c r="L241" i="54021"/>
  <c r="L241" i="54024" s="1"/>
  <c r="L168" i="54021"/>
  <c r="L168" i="54024" s="1"/>
  <c r="Z26" i="54021"/>
  <c r="Z26" i="54024" s="1"/>
  <c r="H336" i="54021"/>
  <c r="H336" i="54024" s="1"/>
  <c r="L298" i="54021"/>
  <c r="L298" i="54024" s="1"/>
  <c r="L246" i="54021"/>
  <c r="L246" i="54024" s="1"/>
  <c r="L240" i="54021"/>
  <c r="L240" i="54024" s="1"/>
  <c r="L167" i="54021"/>
  <c r="L167" i="54024" s="1"/>
  <c r="L161" i="54021"/>
  <c r="L161" i="54024" s="1"/>
  <c r="N71" i="54021"/>
  <c r="N71" i="54024" s="1"/>
  <c r="Z19" i="54021"/>
  <c r="Z19" i="54024" s="1"/>
  <c r="H356" i="54022"/>
  <c r="H335" i="54022"/>
  <c r="H334" i="54022"/>
  <c r="H357" i="54022"/>
  <c r="L294" i="54022"/>
  <c r="L242" i="54022"/>
  <c r="L236" i="54022"/>
  <c r="L169" i="54022"/>
  <c r="L163" i="54022"/>
  <c r="Z19" i="54022"/>
  <c r="H336" i="54022"/>
  <c r="L241" i="54022"/>
  <c r="L168" i="54022"/>
  <c r="H333" i="54022"/>
  <c r="H327" i="54022"/>
  <c r="L298" i="54022"/>
  <c r="L246" i="54022"/>
  <c r="L240" i="54022"/>
  <c r="L167" i="54022"/>
  <c r="L161" i="54022"/>
  <c r="N80" i="54022"/>
  <c r="H332" i="54022"/>
  <c r="H326" i="54022"/>
  <c r="L303" i="54022"/>
  <c r="L297" i="54022"/>
  <c r="L291" i="54022"/>
  <c r="L245" i="54022"/>
  <c r="N73" i="54022"/>
  <c r="N67" i="54022"/>
  <c r="H339" i="54022"/>
  <c r="H331" i="54022"/>
  <c r="H319" i="54022"/>
  <c r="L302" i="54022"/>
  <c r="L296" i="54022"/>
  <c r="L238" i="54022"/>
  <c r="L165" i="54022"/>
  <c r="L159" i="54022"/>
  <c r="H338" i="54022"/>
  <c r="H324" i="54022"/>
  <c r="L237" i="54022"/>
  <c r="Z26" i="54022"/>
  <c r="L301" i="54022"/>
  <c r="L158" i="54022"/>
  <c r="H318" i="54022"/>
  <c r="L231" i="54022"/>
  <c r="L164" i="54022"/>
  <c r="N71" i="54022"/>
  <c r="R1092" i="54025"/>
  <c r="R1092" i="54026" s="1"/>
  <c r="R1092" i="54027" s="1"/>
  <c r="E140" i="53993"/>
  <c r="D140" i="53993"/>
  <c r="E136" i="53993"/>
  <c r="D136" i="53993"/>
  <c r="E135" i="53993"/>
  <c r="D135" i="53993"/>
  <c r="E127" i="53993"/>
  <c r="D127" i="53993"/>
  <c r="E125" i="53993"/>
  <c r="D125" i="53993"/>
  <c r="E122" i="53993"/>
  <c r="D122" i="53993"/>
  <c r="E108" i="53993"/>
  <c r="D108" i="53993"/>
  <c r="E107" i="53993"/>
  <c r="D107" i="53993"/>
  <c r="E106" i="53993"/>
  <c r="D106" i="53993"/>
  <c r="E104" i="53993"/>
  <c r="D104" i="53993"/>
  <c r="E101" i="53993"/>
  <c r="D101" i="53993"/>
  <c r="E100" i="53993"/>
  <c r="D100" i="53993"/>
  <c r="E98" i="53993"/>
  <c r="D98" i="53993"/>
  <c r="E96" i="53993"/>
  <c r="D96" i="53993"/>
  <c r="E94" i="53993"/>
  <c r="D94" i="53993"/>
  <c r="E92" i="53993"/>
  <c r="D92" i="53993"/>
  <c r="E90" i="53993"/>
  <c r="D90" i="53993"/>
  <c r="E87" i="53993"/>
  <c r="D87" i="53993"/>
  <c r="E85" i="53993"/>
  <c r="D85" i="53993"/>
  <c r="E84" i="53993"/>
  <c r="D84" i="53993"/>
  <c r="E79" i="53993"/>
  <c r="D79" i="53993"/>
  <c r="E76" i="53993"/>
  <c r="D76" i="53993"/>
  <c r="E75" i="53993"/>
  <c r="D75" i="53993"/>
  <c r="E73" i="53993"/>
  <c r="D73" i="53993"/>
  <c r="E70" i="53993"/>
  <c r="D70" i="53993"/>
  <c r="E67" i="53993"/>
  <c r="D67" i="53993"/>
  <c r="E66" i="53993"/>
  <c r="D66" i="53993"/>
  <c r="E62" i="53993"/>
  <c r="D62" i="53993"/>
  <c r="E59" i="53993"/>
  <c r="D59" i="53993"/>
  <c r="E58" i="53993"/>
  <c r="D58" i="53993"/>
  <c r="E57" i="53993"/>
  <c r="D57" i="53993"/>
  <c r="E56" i="53993"/>
  <c r="D56" i="53993"/>
  <c r="E52" i="53993"/>
  <c r="D52" i="53993"/>
  <c r="E51" i="53993"/>
  <c r="D51" i="53993"/>
  <c r="E50" i="53993"/>
  <c r="D50" i="53993"/>
  <c r="E48" i="53993"/>
  <c r="D48" i="53993"/>
  <c r="E47" i="53993"/>
  <c r="D47" i="53993"/>
  <c r="E45" i="53993"/>
  <c r="D45" i="53993"/>
  <c r="E44" i="53993"/>
  <c r="D44" i="53993"/>
  <c r="E43" i="53993"/>
  <c r="D43" i="53993"/>
  <c r="E42" i="53993"/>
  <c r="D42" i="53993"/>
  <c r="E40" i="53993"/>
  <c r="D40" i="53993"/>
  <c r="E22" i="53993"/>
  <c r="D22" i="53993"/>
  <c r="E17" i="53993"/>
  <c r="D17" i="53993"/>
  <c r="E15" i="53993"/>
  <c r="D15" i="53993"/>
  <c r="E12" i="53993"/>
  <c r="D12" i="53993"/>
  <c r="E11" i="53993"/>
  <c r="D11" i="53993"/>
  <c r="E10" i="53993"/>
  <c r="D10" i="53993"/>
  <c r="E7" i="53993"/>
  <c r="D7" i="53993"/>
  <c r="E4" i="53993"/>
  <c r="D4" i="53993"/>
  <c r="E3" i="53993"/>
  <c r="D3" i="53993"/>
  <c r="L246" i="54025" l="1"/>
  <c r="L246" i="54026" s="1"/>
  <c r="L246" i="54027" s="1"/>
  <c r="H318" i="54025"/>
  <c r="H318" i="54026" s="1"/>
  <c r="H318" i="54027" s="1"/>
  <c r="H357" i="54025"/>
  <c r="H357" i="54026" s="1"/>
  <c r="H357" i="54027" s="1"/>
  <c r="L301" i="54025"/>
  <c r="L301" i="54026" s="1"/>
  <c r="L301" i="54027" s="1"/>
  <c r="L238" i="54025"/>
  <c r="L238" i="54026" s="1"/>
  <c r="L238" i="54027" s="1"/>
  <c r="L291" i="54025"/>
  <c r="L291" i="54026" s="1"/>
  <c r="L291" i="54027" s="1"/>
  <c r="Z19" i="54025"/>
  <c r="Z19" i="54026" s="1"/>
  <c r="Z19" i="54027" s="1"/>
  <c r="L298" i="54025"/>
  <c r="L298" i="54026" s="1"/>
  <c r="L298" i="54027" s="1"/>
  <c r="H324" i="54025"/>
  <c r="H324" i="54026" s="1"/>
  <c r="H324" i="54027" s="1"/>
  <c r="N80" i="54025"/>
  <c r="N80" i="54026" s="1"/>
  <c r="N80" i="54027" s="1"/>
  <c r="H326" i="54025"/>
  <c r="H326" i="54026" s="1"/>
  <c r="H326" i="54027" s="1"/>
  <c r="L296" i="54025"/>
  <c r="L296" i="54026" s="1"/>
  <c r="L296" i="54027" s="1"/>
  <c r="L242" i="54025"/>
  <c r="L242" i="54026" s="1"/>
  <c r="L242" i="54027" s="1"/>
  <c r="L297" i="54025"/>
  <c r="L297" i="54026" s="1"/>
  <c r="L297" i="54027" s="1"/>
  <c r="N71" i="54025"/>
  <c r="N71" i="54026" s="1"/>
  <c r="N71" i="54027" s="1"/>
  <c r="H336" i="54025"/>
  <c r="H336" i="54026" s="1"/>
  <c r="H336" i="54027" s="1"/>
  <c r="N67" i="54025"/>
  <c r="N67" i="54026" s="1"/>
  <c r="N67" i="54027" s="1"/>
  <c r="L294" i="54025"/>
  <c r="L294" i="54026" s="1"/>
  <c r="L294" i="54027" s="1"/>
  <c r="L158" i="54025"/>
  <c r="L158" i="54026" s="1"/>
  <c r="L158" i="54027" s="1"/>
  <c r="H332" i="54025"/>
  <c r="H332" i="54026" s="1"/>
  <c r="H332" i="54027" s="1"/>
  <c r="L303" i="54025"/>
  <c r="L303" i="54026" s="1"/>
  <c r="L303" i="54027" s="1"/>
  <c r="H334" i="54025"/>
  <c r="H334" i="54026" s="1"/>
  <c r="H334" i="54027" s="1"/>
  <c r="L161" i="54025"/>
  <c r="L161" i="54026" s="1"/>
  <c r="L161" i="54027" s="1"/>
  <c r="Z26" i="54025"/>
  <c r="Z26" i="54026" s="1"/>
  <c r="Z26" i="54027" s="1"/>
  <c r="N73" i="54025"/>
  <c r="N73" i="54026" s="1"/>
  <c r="N73" i="54027" s="1"/>
  <c r="H319" i="54025"/>
  <c r="H319" i="54026" s="1"/>
  <c r="H319" i="54027" s="1"/>
  <c r="L164" i="54025"/>
  <c r="L164" i="54026" s="1"/>
  <c r="L164" i="54027" s="1"/>
  <c r="H339" i="54025"/>
  <c r="H339" i="54026" s="1"/>
  <c r="H339" i="54027" s="1"/>
  <c r="H327" i="54025"/>
  <c r="H327" i="54026" s="1"/>
  <c r="H327" i="54027" s="1"/>
  <c r="L302" i="54025"/>
  <c r="L302" i="54026" s="1"/>
  <c r="L302" i="54027" s="1"/>
  <c r="L167" i="54025"/>
  <c r="L167" i="54026" s="1"/>
  <c r="L167" i="54027" s="1"/>
  <c r="L168" i="54025"/>
  <c r="L168" i="54026" s="1"/>
  <c r="L168" i="54027" s="1"/>
  <c r="L163" i="54025"/>
  <c r="L163" i="54026" s="1"/>
  <c r="L163" i="54027" s="1"/>
  <c r="H331" i="54025"/>
  <c r="H331" i="54026" s="1"/>
  <c r="H331" i="54027" s="1"/>
  <c r="L231" i="54025"/>
  <c r="L231" i="54026" s="1"/>
  <c r="L231" i="54027" s="1"/>
  <c r="L159" i="54025"/>
  <c r="L159" i="54026" s="1"/>
  <c r="L159" i="54027" s="1"/>
  <c r="H333" i="54025"/>
  <c r="H333" i="54026" s="1"/>
  <c r="H333" i="54027" s="1"/>
  <c r="H335" i="54025"/>
  <c r="H335" i="54026" s="1"/>
  <c r="H335" i="54027" s="1"/>
  <c r="L236" i="54025"/>
  <c r="L236" i="54026" s="1"/>
  <c r="L236" i="54027" s="1"/>
  <c r="L240" i="54025"/>
  <c r="L240" i="54026" s="1"/>
  <c r="L240" i="54027" s="1"/>
  <c r="L241" i="54025"/>
  <c r="L241" i="54026" s="1"/>
  <c r="L241" i="54027" s="1"/>
  <c r="L169" i="54025"/>
  <c r="L169" i="54026" s="1"/>
  <c r="L169" i="54027" s="1"/>
  <c r="H338" i="54025"/>
  <c r="H338" i="54026" s="1"/>
  <c r="H338" i="54027" s="1"/>
  <c r="L237" i="54025"/>
  <c r="L237" i="54026" s="1"/>
  <c r="L237" i="54027" s="1"/>
  <c r="L165" i="54025"/>
  <c r="L165" i="54026" s="1"/>
  <c r="L165" i="54027" s="1"/>
  <c r="L245" i="54025"/>
  <c r="L245" i="54026" s="1"/>
  <c r="L245" i="54027" s="1"/>
  <c r="H356" i="54025"/>
  <c r="H356" i="54026" s="1"/>
  <c r="H356" i="54027" s="1"/>
  <c r="I140" i="53993"/>
  <c r="R1107" i="54022" s="1"/>
  <c r="H140" i="53993"/>
  <c r="R1107" i="54021" s="1"/>
  <c r="R1107" i="54024" s="1"/>
  <c r="I136" i="53993"/>
  <c r="H136" i="53993"/>
  <c r="I135" i="53993"/>
  <c r="R935" i="54022" s="1"/>
  <c r="H135" i="53993"/>
  <c r="R935" i="54021" s="1"/>
  <c r="R935" i="54024" s="1"/>
  <c r="I127" i="53993"/>
  <c r="L881" i="54022" s="1"/>
  <c r="H127" i="53993"/>
  <c r="L881" i="54021" s="1"/>
  <c r="L881" i="54024" s="1"/>
  <c r="I125" i="53993"/>
  <c r="L96" i="54022" s="1"/>
  <c r="H125" i="53993"/>
  <c r="L96" i="54021" s="1"/>
  <c r="I122" i="53993"/>
  <c r="H122" i="53993"/>
  <c r="I108" i="53993"/>
  <c r="H108" i="53993"/>
  <c r="I107" i="53993"/>
  <c r="H107" i="53993"/>
  <c r="I106" i="53993"/>
  <c r="H106" i="53993"/>
  <c r="I104" i="53993"/>
  <c r="H104" i="53993"/>
  <c r="I101" i="53993"/>
  <c r="H101" i="53993"/>
  <c r="I100" i="53993"/>
  <c r="H100" i="53993"/>
  <c r="I98" i="53993"/>
  <c r="H98" i="53993"/>
  <c r="I96" i="53993"/>
  <c r="H96" i="53993"/>
  <c r="I94" i="53993"/>
  <c r="H94" i="53993"/>
  <c r="I92" i="53993"/>
  <c r="H92" i="53993"/>
  <c r="I90" i="53993"/>
  <c r="H90" i="53993"/>
  <c r="I87" i="53993"/>
  <c r="H87" i="53993"/>
  <c r="I85" i="53993"/>
  <c r="H85" i="53993"/>
  <c r="I84" i="53993"/>
  <c r="N822" i="54022" s="1"/>
  <c r="H84" i="53993"/>
  <c r="N822" i="54021" s="1"/>
  <c r="N822" i="54024" s="1"/>
  <c r="I79" i="53993"/>
  <c r="R1174" i="54022" s="1"/>
  <c r="H79" i="53993"/>
  <c r="R1174" i="54021" s="1"/>
  <c r="I76" i="53993"/>
  <c r="H76" i="53993"/>
  <c r="I75" i="53993"/>
  <c r="H75" i="53993"/>
  <c r="I73" i="53993"/>
  <c r="R1014" i="54022" s="1"/>
  <c r="H73" i="53993"/>
  <c r="R1014" i="54021" s="1"/>
  <c r="I70" i="53993"/>
  <c r="H70" i="53993"/>
  <c r="I67" i="53993"/>
  <c r="H67" i="53993"/>
  <c r="I66" i="53993"/>
  <c r="L551" i="54022" s="1"/>
  <c r="H66" i="53993"/>
  <c r="L551" i="54021" s="1"/>
  <c r="L551" i="54024" s="1"/>
  <c r="I62" i="53993"/>
  <c r="H62" i="53993"/>
  <c r="I59" i="53993"/>
  <c r="H59" i="53993"/>
  <c r="I58" i="53993"/>
  <c r="H58" i="53993"/>
  <c r="I57" i="53993"/>
  <c r="H57" i="53993"/>
  <c r="I56" i="53993"/>
  <c r="H56" i="53993"/>
  <c r="I52" i="53993"/>
  <c r="R1003" i="54022" s="1"/>
  <c r="H52" i="53993"/>
  <c r="R1003" i="54021" s="1"/>
  <c r="R1003" i="54024" s="1"/>
  <c r="I51" i="53993"/>
  <c r="H51" i="53993"/>
  <c r="I50" i="53993"/>
  <c r="H50" i="53993"/>
  <c r="I48" i="53993"/>
  <c r="H48" i="53993"/>
  <c r="I47" i="53993"/>
  <c r="H47" i="53993"/>
  <c r="I45" i="53993"/>
  <c r="H45" i="53993"/>
  <c r="I44" i="53993"/>
  <c r="J223" i="54022" s="1"/>
  <c r="H44" i="53993"/>
  <c r="J223" i="54021" s="1"/>
  <c r="J223" i="54024" s="1"/>
  <c r="I43" i="53993"/>
  <c r="H43" i="53993"/>
  <c r="I42" i="53993"/>
  <c r="H42" i="53993"/>
  <c r="I40" i="53993"/>
  <c r="H40" i="53993"/>
  <c r="I22" i="53993"/>
  <c r="R629" i="54022" s="1"/>
  <c r="H22" i="53993"/>
  <c r="R629" i="54021" s="1"/>
  <c r="R629" i="54024" s="1"/>
  <c r="I17" i="53993"/>
  <c r="H17" i="53993"/>
  <c r="I15" i="53993"/>
  <c r="H15" i="53993"/>
  <c r="I12" i="53993"/>
  <c r="H12" i="53993"/>
  <c r="I11" i="53993"/>
  <c r="H11" i="53993"/>
  <c r="I10" i="53993"/>
  <c r="H10" i="53993"/>
  <c r="I7" i="53993"/>
  <c r="H7" i="53993"/>
  <c r="I4" i="53993"/>
  <c r="R974" i="54022" s="1"/>
  <c r="H4" i="53993"/>
  <c r="R974" i="54021" s="1"/>
  <c r="R974" i="54024" s="1"/>
  <c r="I3" i="53993"/>
  <c r="H3" i="53993"/>
  <c r="L361" i="54021" l="1"/>
  <c r="L361" i="54024" s="1"/>
  <c r="H376" i="54021"/>
  <c r="H376" i="54024" s="1"/>
  <c r="H374" i="54021"/>
  <c r="H374" i="54024" s="1"/>
  <c r="L357" i="54021"/>
  <c r="L357" i="54024" s="1"/>
  <c r="L351" i="54021"/>
  <c r="L351" i="54024" s="1"/>
  <c r="H380" i="54021"/>
  <c r="H380" i="54024" s="1"/>
  <c r="L356" i="54021"/>
  <c r="L356" i="54024" s="1"/>
  <c r="J603" i="54021"/>
  <c r="J603" i="54024" s="1"/>
  <c r="J602" i="54021"/>
  <c r="J602" i="54024" s="1"/>
  <c r="T627" i="54021"/>
  <c r="T627" i="54024" s="1"/>
  <c r="T628" i="54021"/>
  <c r="T628" i="54024" s="1"/>
  <c r="T626" i="54021"/>
  <c r="T626" i="54024" s="1"/>
  <c r="P1235" i="54021"/>
  <c r="P1235" i="54024" s="1"/>
  <c r="H614" i="54021"/>
  <c r="H614" i="54024" s="1"/>
  <c r="J223" i="54025"/>
  <c r="J223" i="54026" s="1"/>
  <c r="J223" i="54027" s="1"/>
  <c r="L851" i="54021"/>
  <c r="L851" i="54024" s="1"/>
  <c r="L848" i="54021"/>
  <c r="L848" i="54024" s="1"/>
  <c r="L842" i="54021"/>
  <c r="L842" i="54024" s="1"/>
  <c r="L867" i="54021"/>
  <c r="L867" i="54024" s="1"/>
  <c r="L837" i="54021"/>
  <c r="L837" i="54024" s="1"/>
  <c r="L856" i="54021"/>
  <c r="L856" i="54024" s="1"/>
  <c r="R1003" i="54025"/>
  <c r="R1003" i="54026" s="1"/>
  <c r="R1003" i="54027" s="1"/>
  <c r="R34" i="54021"/>
  <c r="R34" i="54024" s="1"/>
  <c r="F16" i="54021"/>
  <c r="F16" i="54024" s="1"/>
  <c r="F81" i="54021"/>
  <c r="F81" i="54024" s="1"/>
  <c r="F69" i="54021"/>
  <c r="F69" i="54024" s="1"/>
  <c r="F63" i="54021"/>
  <c r="F63" i="54024" s="1"/>
  <c r="F57" i="54021"/>
  <c r="F57" i="54024" s="1"/>
  <c r="F51" i="54021"/>
  <c r="F51" i="54024" s="1"/>
  <c r="R33" i="54021"/>
  <c r="R33" i="54024" s="1"/>
  <c r="R27" i="54021"/>
  <c r="R27" i="54024" s="1"/>
  <c r="R21" i="54021"/>
  <c r="R21" i="54024" s="1"/>
  <c r="R15" i="54021"/>
  <c r="R15" i="54024" s="1"/>
  <c r="F27" i="54021"/>
  <c r="F27" i="54024" s="1"/>
  <c r="F21" i="54021"/>
  <c r="F21" i="54024" s="1"/>
  <c r="F15" i="54021"/>
  <c r="F15" i="54024" s="1"/>
  <c r="F74" i="54021"/>
  <c r="F74" i="54024" s="1"/>
  <c r="R32" i="54021"/>
  <c r="R32" i="54024" s="1"/>
  <c r="F73" i="54021"/>
  <c r="F73" i="54024" s="1"/>
  <c r="F67" i="54021"/>
  <c r="F67" i="54024" s="1"/>
  <c r="F61" i="54021"/>
  <c r="F61" i="54024" s="1"/>
  <c r="F55" i="54021"/>
  <c r="F55" i="54024" s="1"/>
  <c r="R31" i="54021"/>
  <c r="R31" i="54024" s="1"/>
  <c r="R25" i="54021"/>
  <c r="R25" i="54024" s="1"/>
  <c r="R19" i="54021"/>
  <c r="R19" i="54024" s="1"/>
  <c r="R13" i="54021"/>
  <c r="R13" i="54024" s="1"/>
  <c r="F25" i="54021"/>
  <c r="F25" i="54024" s="1"/>
  <c r="F19" i="54021"/>
  <c r="F19" i="54024" s="1"/>
  <c r="F13" i="54021"/>
  <c r="F13" i="54024" s="1"/>
  <c r="F64" i="54021"/>
  <c r="F64" i="54024" s="1"/>
  <c r="R16" i="54021"/>
  <c r="R16" i="54024" s="1"/>
  <c r="F22" i="54021"/>
  <c r="F22" i="54024" s="1"/>
  <c r="F62" i="54021"/>
  <c r="F62" i="54024" s="1"/>
  <c r="R26" i="54021"/>
  <c r="R26" i="54024" s="1"/>
  <c r="F66" i="54021"/>
  <c r="F66" i="54024" s="1"/>
  <c r="F60" i="54021"/>
  <c r="F60" i="54024" s="1"/>
  <c r="F54" i="54021"/>
  <c r="F54" i="54024" s="1"/>
  <c r="R36" i="54021"/>
  <c r="R36" i="54024" s="1"/>
  <c r="R30" i="54021"/>
  <c r="R30" i="54024" s="1"/>
  <c r="R24" i="54021"/>
  <c r="R24" i="54024" s="1"/>
  <c r="R18" i="54021"/>
  <c r="R18" i="54024" s="1"/>
  <c r="R12" i="54021"/>
  <c r="R12" i="54024" s="1"/>
  <c r="F30" i="54021"/>
  <c r="F30" i="54024" s="1"/>
  <c r="F24" i="54021"/>
  <c r="F24" i="54024" s="1"/>
  <c r="F12" i="54021"/>
  <c r="F12" i="54024" s="1"/>
  <c r="F70" i="54021"/>
  <c r="F70" i="54024" s="1"/>
  <c r="R22" i="54021"/>
  <c r="R22" i="54024" s="1"/>
  <c r="R14" i="54021"/>
  <c r="R14" i="54024" s="1"/>
  <c r="F20" i="54021"/>
  <c r="F20" i="54024" s="1"/>
  <c r="F71" i="54021"/>
  <c r="F71" i="54024" s="1"/>
  <c r="F65" i="54021"/>
  <c r="F65" i="54024" s="1"/>
  <c r="F59" i="54021"/>
  <c r="F59" i="54024" s="1"/>
  <c r="R35" i="54021"/>
  <c r="R35" i="54024" s="1"/>
  <c r="R29" i="54021"/>
  <c r="R29" i="54024" s="1"/>
  <c r="R23" i="54021"/>
  <c r="R23" i="54024" s="1"/>
  <c r="R17" i="54021"/>
  <c r="R17" i="54024" s="1"/>
  <c r="R11" i="54021"/>
  <c r="R11" i="54024" s="1"/>
  <c r="F29" i="54021"/>
  <c r="F29" i="54024" s="1"/>
  <c r="F17" i="54021"/>
  <c r="F17" i="54024" s="1"/>
  <c r="F11" i="54021"/>
  <c r="F11" i="54024" s="1"/>
  <c r="F58" i="54021"/>
  <c r="F58" i="54024" s="1"/>
  <c r="R28" i="54021"/>
  <c r="R28" i="54024" s="1"/>
  <c r="F28" i="54021"/>
  <c r="F28" i="54024" s="1"/>
  <c r="F68" i="54021"/>
  <c r="F68" i="54024" s="1"/>
  <c r="R20" i="54021"/>
  <c r="R20" i="54024" s="1"/>
  <c r="F14" i="54021"/>
  <c r="F14" i="54024" s="1"/>
  <c r="L551" i="54025"/>
  <c r="L551" i="54026" s="1"/>
  <c r="L551" i="54027" s="1"/>
  <c r="J810" i="54021"/>
  <c r="J810" i="54024" s="1"/>
  <c r="J818" i="54021"/>
  <c r="J818" i="54024" s="1"/>
  <c r="J812" i="54021"/>
  <c r="J812" i="54024" s="1"/>
  <c r="J811" i="54021"/>
  <c r="J811" i="54024" s="1"/>
  <c r="J809" i="54021"/>
  <c r="J809" i="54024" s="1"/>
  <c r="R1161" i="54021"/>
  <c r="R1161" i="54024" s="1"/>
  <c r="R1116" i="54021"/>
  <c r="R1116" i="54024" s="1"/>
  <c r="H1233" i="54021"/>
  <c r="H1233" i="54024" s="1"/>
  <c r="H391" i="54021"/>
  <c r="H391" i="54024" s="1"/>
  <c r="L1223" i="54021"/>
  <c r="L1223" i="54024" s="1"/>
  <c r="R999" i="54021"/>
  <c r="R999" i="54024" s="1"/>
  <c r="P697" i="54021"/>
  <c r="P705" i="54021"/>
  <c r="P694" i="54021"/>
  <c r="R935" i="54025"/>
  <c r="R935" i="54026" s="1"/>
  <c r="R935" i="54027" s="1"/>
  <c r="R1167" i="54022"/>
  <c r="R1125" i="54022"/>
  <c r="R1126" i="54022"/>
  <c r="N801" i="54022"/>
  <c r="L844" i="54022"/>
  <c r="L841" i="54022"/>
  <c r="L838" i="54022"/>
  <c r="L839" i="54022"/>
  <c r="J677" i="54022"/>
  <c r="R542" i="54022"/>
  <c r="J678" i="54022"/>
  <c r="J681" i="54022"/>
  <c r="J674" i="54022"/>
  <c r="J666" i="54022"/>
  <c r="J679" i="54022"/>
  <c r="J676" i="54022"/>
  <c r="J675" i="54022"/>
  <c r="J680" i="54022"/>
  <c r="L695" i="54022"/>
  <c r="L704" i="54022"/>
  <c r="L693" i="54022"/>
  <c r="R1197" i="54022"/>
  <c r="R1115" i="54022"/>
  <c r="R1173" i="54022"/>
  <c r="R1128" i="54022"/>
  <c r="R1205" i="54022"/>
  <c r="H814" i="54022"/>
  <c r="F817" i="54022"/>
  <c r="F811" i="54022"/>
  <c r="H817" i="54022"/>
  <c r="F820" i="54022"/>
  <c r="F814" i="54022"/>
  <c r="F808" i="54022"/>
  <c r="H815" i="54022"/>
  <c r="F815" i="54022"/>
  <c r="F819" i="54022"/>
  <c r="F810" i="54022"/>
  <c r="F821" i="54022"/>
  <c r="F818" i="54022"/>
  <c r="F812" i="54022"/>
  <c r="F809" i="54022"/>
  <c r="F816" i="54022"/>
  <c r="R1163" i="54022"/>
  <c r="R1164" i="54022"/>
  <c r="R1117" i="54022"/>
  <c r="R1175" i="54022"/>
  <c r="R1207" i="54022"/>
  <c r="R1176" i="54022"/>
  <c r="R1208" i="54022"/>
  <c r="L811" i="54022"/>
  <c r="L818" i="54022"/>
  <c r="L812" i="54022"/>
  <c r="L819" i="54022"/>
  <c r="L809" i="54022"/>
  <c r="R1049" i="54022"/>
  <c r="R1048" i="54022"/>
  <c r="R1007" i="54022"/>
  <c r="L361" i="54022"/>
  <c r="H376" i="54022"/>
  <c r="L357" i="54022"/>
  <c r="L351" i="54022"/>
  <c r="L356" i="54022"/>
  <c r="H374" i="54022"/>
  <c r="H380" i="54022"/>
  <c r="J603" i="54022"/>
  <c r="J602" i="54022"/>
  <c r="T628" i="54022"/>
  <c r="T627" i="54022"/>
  <c r="T626" i="54022"/>
  <c r="P1235" i="54022"/>
  <c r="H614" i="54022"/>
  <c r="J811" i="54022"/>
  <c r="J810" i="54022"/>
  <c r="J809" i="54022"/>
  <c r="J818" i="54022"/>
  <c r="J812" i="54022"/>
  <c r="R1161" i="54022"/>
  <c r="R1116" i="54022"/>
  <c r="H1233" i="54022"/>
  <c r="H391" i="54022"/>
  <c r="L1223" i="54022"/>
  <c r="R999" i="54022"/>
  <c r="P694" i="54022"/>
  <c r="P697" i="54022"/>
  <c r="P705" i="54022"/>
  <c r="L856" i="54022"/>
  <c r="L848" i="54022"/>
  <c r="L867" i="54022"/>
  <c r="L851" i="54022"/>
  <c r="L837" i="54022"/>
  <c r="L842" i="54022"/>
  <c r="F70" i="54022"/>
  <c r="F64" i="54022"/>
  <c r="F58" i="54022"/>
  <c r="R35" i="54022"/>
  <c r="R29" i="54022"/>
  <c r="R23" i="54022"/>
  <c r="R17" i="54022"/>
  <c r="R11" i="54022"/>
  <c r="F29" i="54022"/>
  <c r="F17" i="54022"/>
  <c r="F11" i="54022"/>
  <c r="F81" i="54022"/>
  <c r="F69" i="54022"/>
  <c r="F63" i="54022"/>
  <c r="F57" i="54022"/>
  <c r="F51" i="54022"/>
  <c r="R34" i="54022"/>
  <c r="R28" i="54022"/>
  <c r="R22" i="54022"/>
  <c r="R16" i="54022"/>
  <c r="F28" i="54022"/>
  <c r="F22" i="54022"/>
  <c r="F16" i="54022"/>
  <c r="F74" i="54022"/>
  <c r="F68" i="54022"/>
  <c r="F62" i="54022"/>
  <c r="R33" i="54022"/>
  <c r="R27" i="54022"/>
  <c r="R21" i="54022"/>
  <c r="R15" i="54022"/>
  <c r="F27" i="54022"/>
  <c r="F21" i="54022"/>
  <c r="F15" i="54022"/>
  <c r="F73" i="54022"/>
  <c r="F67" i="54022"/>
  <c r="F61" i="54022"/>
  <c r="F55" i="54022"/>
  <c r="R32" i="54022"/>
  <c r="R26" i="54022"/>
  <c r="R20" i="54022"/>
  <c r="R14" i="54022"/>
  <c r="F20" i="54022"/>
  <c r="F14" i="54022"/>
  <c r="R30" i="54022"/>
  <c r="R12" i="54022"/>
  <c r="F25" i="54022"/>
  <c r="F12" i="54022"/>
  <c r="F71" i="54022"/>
  <c r="F54" i="54022"/>
  <c r="R25" i="54022"/>
  <c r="F24" i="54022"/>
  <c r="F66" i="54022"/>
  <c r="R24" i="54022"/>
  <c r="F65" i="54022"/>
  <c r="R19" i="54022"/>
  <c r="F19" i="54022"/>
  <c r="F60" i="54022"/>
  <c r="R36" i="54022"/>
  <c r="R18" i="54022"/>
  <c r="F30" i="54022"/>
  <c r="F59" i="54022"/>
  <c r="R31" i="54022"/>
  <c r="R13" i="54022"/>
  <c r="F13" i="54022"/>
  <c r="R974" i="54025"/>
  <c r="R974" i="54026" s="1"/>
  <c r="R974" i="54027" s="1"/>
  <c r="F604" i="54021"/>
  <c r="F604" i="54024" s="1"/>
  <c r="H604" i="54021"/>
  <c r="H604" i="54024" s="1"/>
  <c r="P628" i="54021"/>
  <c r="P628" i="54024" s="1"/>
  <c r="P626" i="54021"/>
  <c r="P626" i="54024" s="1"/>
  <c r="P627" i="54021"/>
  <c r="P627" i="54024" s="1"/>
  <c r="N696" i="54021"/>
  <c r="H669" i="54021"/>
  <c r="P545" i="54021"/>
  <c r="P539" i="54021"/>
  <c r="H668" i="54021"/>
  <c r="P550" i="54021"/>
  <c r="P544" i="54021"/>
  <c r="P538" i="54021"/>
  <c r="P523" i="54021"/>
  <c r="P517" i="54021"/>
  <c r="P555" i="54021"/>
  <c r="P549" i="54021"/>
  <c r="P522" i="54021"/>
  <c r="H671" i="54021"/>
  <c r="P520" i="54021"/>
  <c r="P508" i="54021"/>
  <c r="P470" i="54021"/>
  <c r="P548" i="54021"/>
  <c r="P540" i="54021"/>
  <c r="P546" i="54021"/>
  <c r="P503" i="54021"/>
  <c r="P509" i="54021"/>
  <c r="H672" i="54021"/>
  <c r="P542" i="54021"/>
  <c r="F355" i="54021"/>
  <c r="F355" i="54024" s="1"/>
  <c r="J292" i="54021"/>
  <c r="J292" i="54024" s="1"/>
  <c r="J286" i="54021"/>
  <c r="J286" i="54024" s="1"/>
  <c r="F328" i="54021"/>
  <c r="F328" i="54024" s="1"/>
  <c r="F327" i="54021"/>
  <c r="F327" i="54024" s="1"/>
  <c r="J300" i="54021"/>
  <c r="J300" i="54024" s="1"/>
  <c r="J299" i="54021"/>
  <c r="J299" i="54024" s="1"/>
  <c r="J293" i="54021"/>
  <c r="J293" i="54024" s="1"/>
  <c r="J281" i="54021"/>
  <c r="J281" i="54024" s="1"/>
  <c r="F408" i="54021"/>
  <c r="F408" i="54024" s="1"/>
  <c r="F411" i="54021"/>
  <c r="F411" i="54024" s="1"/>
  <c r="F410" i="54021"/>
  <c r="F410" i="54024" s="1"/>
  <c r="F409" i="54021"/>
  <c r="F409" i="54024" s="1"/>
  <c r="F407" i="54021"/>
  <c r="F407" i="54024" s="1"/>
  <c r="F412" i="54021"/>
  <c r="F412" i="54024" s="1"/>
  <c r="F158" i="54021"/>
  <c r="F158" i="54024" s="1"/>
  <c r="H513" i="54021"/>
  <c r="H513" i="54024" s="1"/>
  <c r="H507" i="54021"/>
  <c r="H507" i="54024" s="1"/>
  <c r="H501" i="54021"/>
  <c r="H501" i="54024" s="1"/>
  <c r="H469" i="54021"/>
  <c r="H469" i="54024" s="1"/>
  <c r="H512" i="54021"/>
  <c r="H512" i="54024" s="1"/>
  <c r="H500" i="54021"/>
  <c r="H500" i="54024" s="1"/>
  <c r="H510" i="54021"/>
  <c r="H510" i="54024" s="1"/>
  <c r="H498" i="54021"/>
  <c r="H498" i="54024" s="1"/>
  <c r="H492" i="54021"/>
  <c r="H492" i="54024" s="1"/>
  <c r="H472" i="54021"/>
  <c r="H472" i="54024" s="1"/>
  <c r="H514" i="54021"/>
  <c r="H514" i="54024" s="1"/>
  <c r="H477" i="54021"/>
  <c r="H477" i="54024" s="1"/>
  <c r="H243" i="54021"/>
  <c r="H243" i="54024" s="1"/>
  <c r="H237" i="54021"/>
  <c r="H237" i="54024" s="1"/>
  <c r="H231" i="54021"/>
  <c r="H231" i="54024" s="1"/>
  <c r="H170" i="54021"/>
  <c r="H170" i="54024" s="1"/>
  <c r="H164" i="54021"/>
  <c r="H164" i="54024" s="1"/>
  <c r="H158" i="54021"/>
  <c r="H158" i="54024" s="1"/>
  <c r="J76" i="54021"/>
  <c r="J76" i="54024" s="1"/>
  <c r="J58" i="54021"/>
  <c r="J58" i="54024" s="1"/>
  <c r="V26" i="54021"/>
  <c r="V26" i="54024" s="1"/>
  <c r="J34" i="54021"/>
  <c r="J34" i="54024" s="1"/>
  <c r="H511" i="54021"/>
  <c r="H511" i="54024" s="1"/>
  <c r="H476" i="54021"/>
  <c r="H476" i="54024" s="1"/>
  <c r="H242" i="54021"/>
  <c r="H242" i="54024" s="1"/>
  <c r="H236" i="54021"/>
  <c r="H236" i="54024" s="1"/>
  <c r="H230" i="54021"/>
  <c r="H230" i="54024" s="1"/>
  <c r="H169" i="54021"/>
  <c r="H169" i="54024" s="1"/>
  <c r="H163" i="54021"/>
  <c r="H163" i="54024" s="1"/>
  <c r="H157" i="54021"/>
  <c r="H157" i="54024" s="1"/>
  <c r="J81" i="54021"/>
  <c r="J81" i="54024" s="1"/>
  <c r="J75" i="54021"/>
  <c r="J75" i="54024" s="1"/>
  <c r="V37" i="54021"/>
  <c r="V37" i="54024" s="1"/>
  <c r="V19" i="54021"/>
  <c r="V19" i="54024" s="1"/>
  <c r="J80" i="54021"/>
  <c r="J80" i="54024" s="1"/>
  <c r="J68" i="54021"/>
  <c r="J68" i="54024" s="1"/>
  <c r="J62" i="54021"/>
  <c r="J62" i="54024" s="1"/>
  <c r="J32" i="54021"/>
  <c r="J32" i="54024" s="1"/>
  <c r="H493" i="54021"/>
  <c r="H493" i="54024" s="1"/>
  <c r="H455" i="54021"/>
  <c r="H455" i="54024" s="1"/>
  <c r="H247" i="54021"/>
  <c r="H247" i="54024" s="1"/>
  <c r="H241" i="54021"/>
  <c r="H241" i="54024" s="1"/>
  <c r="H235" i="54021"/>
  <c r="H235" i="54024" s="1"/>
  <c r="H174" i="54021"/>
  <c r="H174" i="54024" s="1"/>
  <c r="H168" i="54021"/>
  <c r="H168" i="54024" s="1"/>
  <c r="H156" i="54021"/>
  <c r="H156" i="54024" s="1"/>
  <c r="H150" i="54021"/>
  <c r="H150" i="54024" s="1"/>
  <c r="H517" i="54021"/>
  <c r="H517" i="54024" s="1"/>
  <c r="H499" i="54021"/>
  <c r="H499" i="54024" s="1"/>
  <c r="H491" i="54021"/>
  <c r="H491" i="54024" s="1"/>
  <c r="H474" i="54021"/>
  <c r="H474" i="54024" s="1"/>
  <c r="H246" i="54021"/>
  <c r="H246" i="54024" s="1"/>
  <c r="H240" i="54021"/>
  <c r="H240" i="54024" s="1"/>
  <c r="H234" i="54021"/>
  <c r="H234" i="54024" s="1"/>
  <c r="H167" i="54021"/>
  <c r="H167" i="54024" s="1"/>
  <c r="H161" i="54021"/>
  <c r="H161" i="54024" s="1"/>
  <c r="H155" i="54021"/>
  <c r="H155" i="54024" s="1"/>
  <c r="H149" i="54021"/>
  <c r="H149" i="54024" s="1"/>
  <c r="J73" i="54021"/>
  <c r="J73" i="54024" s="1"/>
  <c r="J67" i="54021"/>
  <c r="J67" i="54024" s="1"/>
  <c r="J61" i="54021"/>
  <c r="J61" i="54024" s="1"/>
  <c r="V41" i="54021"/>
  <c r="V41" i="54024" s="1"/>
  <c r="V29" i="54021"/>
  <c r="V29" i="54024" s="1"/>
  <c r="J31" i="54021"/>
  <c r="J31" i="54024" s="1"/>
  <c r="J26" i="54021"/>
  <c r="J26" i="54024" s="1"/>
  <c r="H497" i="54021"/>
  <c r="H497" i="54024" s="1"/>
  <c r="H490" i="54021"/>
  <c r="H490" i="54024" s="1"/>
  <c r="H473" i="54021"/>
  <c r="H473" i="54024" s="1"/>
  <c r="H459" i="54021"/>
  <c r="H459" i="54024" s="1"/>
  <c r="H245" i="54021"/>
  <c r="H245" i="54024" s="1"/>
  <c r="H233" i="54021"/>
  <c r="H233" i="54024" s="1"/>
  <c r="H227" i="54021"/>
  <c r="H227" i="54024" s="1"/>
  <c r="H172" i="54021"/>
  <c r="H172" i="54024" s="1"/>
  <c r="H166" i="54021"/>
  <c r="H166" i="54024" s="1"/>
  <c r="H160" i="54021"/>
  <c r="H160" i="54024" s="1"/>
  <c r="H154" i="54021"/>
  <c r="H154" i="54024" s="1"/>
  <c r="J72" i="54021"/>
  <c r="J72" i="54024" s="1"/>
  <c r="J66" i="54021"/>
  <c r="J66" i="54024" s="1"/>
  <c r="J60" i="54021"/>
  <c r="J60" i="54024" s="1"/>
  <c r="V34" i="54021"/>
  <c r="V34" i="54024" s="1"/>
  <c r="V22" i="54021"/>
  <c r="V22" i="54024" s="1"/>
  <c r="V14" i="54021"/>
  <c r="V14" i="54024" s="1"/>
  <c r="J22" i="54021"/>
  <c r="J22" i="54024" s="1"/>
  <c r="H515" i="54021"/>
  <c r="H515" i="54024" s="1"/>
  <c r="H496" i="54021"/>
  <c r="H496" i="54024" s="1"/>
  <c r="H458" i="54021"/>
  <c r="H458" i="54024" s="1"/>
  <c r="H244" i="54021"/>
  <c r="H244" i="54024" s="1"/>
  <c r="H238" i="54021"/>
  <c r="H238" i="54024" s="1"/>
  <c r="H171" i="54021"/>
  <c r="H171" i="54024" s="1"/>
  <c r="H165" i="54021"/>
  <c r="H165" i="54024" s="1"/>
  <c r="H159" i="54021"/>
  <c r="H159" i="54024" s="1"/>
  <c r="J83" i="54021"/>
  <c r="J83" i="54024" s="1"/>
  <c r="J77" i="54021"/>
  <c r="J77" i="54024" s="1"/>
  <c r="J71" i="54021"/>
  <c r="J71" i="54024" s="1"/>
  <c r="J65" i="54021"/>
  <c r="J65" i="54024" s="1"/>
  <c r="J59" i="54021"/>
  <c r="J59" i="54024" s="1"/>
  <c r="V33" i="54021"/>
  <c r="V33" i="54024" s="1"/>
  <c r="J70" i="54021"/>
  <c r="J70" i="54024" s="1"/>
  <c r="V20" i="54021"/>
  <c r="V20" i="54024" s="1"/>
  <c r="L1220" i="54021"/>
  <c r="L1220" i="54024" s="1"/>
  <c r="L1221" i="54021"/>
  <c r="L1221" i="54024" s="1"/>
  <c r="L1219" i="54021"/>
  <c r="L1219" i="54024" s="1"/>
  <c r="L887" i="54021"/>
  <c r="L887" i="54024" s="1"/>
  <c r="L863" i="54021"/>
  <c r="L863" i="54024" s="1"/>
  <c r="L860" i="54021"/>
  <c r="L860" i="54024" s="1"/>
  <c r="L857" i="54021"/>
  <c r="L857" i="54024" s="1"/>
  <c r="L888" i="54021"/>
  <c r="L888" i="54024" s="1"/>
  <c r="L879" i="54021"/>
  <c r="L879" i="54024" s="1"/>
  <c r="L864" i="54021"/>
  <c r="L864" i="54024" s="1"/>
  <c r="L861" i="54021"/>
  <c r="L861" i="54024" s="1"/>
  <c r="L858" i="54021"/>
  <c r="L858" i="54024" s="1"/>
  <c r="L892" i="54021"/>
  <c r="L892" i="54024" s="1"/>
  <c r="L895" i="54021"/>
  <c r="L895" i="54024" s="1"/>
  <c r="L886" i="54021"/>
  <c r="L886" i="54024" s="1"/>
  <c r="L868" i="54021"/>
  <c r="L868" i="54024" s="1"/>
  <c r="R1043" i="54021"/>
  <c r="R1043" i="54024" s="1"/>
  <c r="R1009" i="54021"/>
  <c r="R1009" i="54024" s="1"/>
  <c r="R1004" i="54021"/>
  <c r="R1004" i="54024" s="1"/>
  <c r="L1236" i="54021"/>
  <c r="L1236" i="54024" s="1"/>
  <c r="R391" i="54021"/>
  <c r="R391" i="54024" s="1"/>
  <c r="N822" i="54025"/>
  <c r="N822" i="54026" s="1"/>
  <c r="N822" i="54027" s="1"/>
  <c r="R1187" i="54021"/>
  <c r="R1184" i="54021"/>
  <c r="R1185" i="54021"/>
  <c r="R1186" i="54021"/>
  <c r="N761" i="54021"/>
  <c r="N761" i="54024" s="1"/>
  <c r="N749" i="54021"/>
  <c r="N749" i="54024" s="1"/>
  <c r="N743" i="54021"/>
  <c r="N743" i="54024" s="1"/>
  <c r="P798" i="54021"/>
  <c r="P798" i="54024" s="1"/>
  <c r="N746" i="54021"/>
  <c r="N746" i="54024" s="1"/>
  <c r="N752" i="54021"/>
  <c r="N752" i="54024" s="1"/>
  <c r="N751" i="54021"/>
  <c r="N751" i="54024" s="1"/>
  <c r="R1181" i="54021"/>
  <c r="R1172" i="54021"/>
  <c r="R1137" i="54021"/>
  <c r="R1182" i="54021"/>
  <c r="R1180" i="54021"/>
  <c r="R1171" i="54021"/>
  <c r="R1135" i="54021"/>
  <c r="R1183" i="54021"/>
  <c r="R1138" i="54021"/>
  <c r="R1136" i="54021"/>
  <c r="R1136" i="54024" s="1"/>
  <c r="L759" i="54021"/>
  <c r="L759" i="54024" s="1"/>
  <c r="L753" i="54021"/>
  <c r="L753" i="54024" s="1"/>
  <c r="L747" i="54021"/>
  <c r="L747" i="54024" s="1"/>
  <c r="L791" i="54021"/>
  <c r="L791" i="54024" s="1"/>
  <c r="L751" i="54021"/>
  <c r="L751" i="54024" s="1"/>
  <c r="L794" i="54021"/>
  <c r="L794" i="54024" s="1"/>
  <c r="L755" i="54021"/>
  <c r="L755" i="54024" s="1"/>
  <c r="L746" i="54021"/>
  <c r="L746" i="54024" s="1"/>
  <c r="L786" i="54021"/>
  <c r="L786" i="54024" s="1"/>
  <c r="L761" i="54021"/>
  <c r="L761" i="54024" s="1"/>
  <c r="L754" i="54021"/>
  <c r="L754" i="54024" s="1"/>
  <c r="L798" i="54021"/>
  <c r="L798" i="54024" s="1"/>
  <c r="L766" i="54021"/>
  <c r="L766" i="54024" s="1"/>
  <c r="L752" i="54021"/>
  <c r="L752" i="54024" s="1"/>
  <c r="L784" i="54021"/>
  <c r="L784" i="54024" s="1"/>
  <c r="L742" i="54021"/>
  <c r="L742" i="54024" s="1"/>
  <c r="L782" i="54021"/>
  <c r="L782" i="54024" s="1"/>
  <c r="L750" i="54021"/>
  <c r="L750" i="54024" s="1"/>
  <c r="L788" i="54021"/>
  <c r="L788" i="54024" s="1"/>
  <c r="L748" i="54021"/>
  <c r="L748" i="54024" s="1"/>
  <c r="P683" i="54021"/>
  <c r="P679" i="54021"/>
  <c r="P673" i="54021"/>
  <c r="P667" i="54021"/>
  <c r="P678" i="54021"/>
  <c r="V547" i="54021"/>
  <c r="V520" i="54021"/>
  <c r="P684" i="54021"/>
  <c r="V558" i="54021"/>
  <c r="V540" i="54021"/>
  <c r="V470" i="54021"/>
  <c r="L885" i="54021"/>
  <c r="L885" i="54024" s="1"/>
  <c r="P669" i="54021"/>
  <c r="P682" i="54021"/>
  <c r="P670" i="54021"/>
  <c r="P676" i="54021"/>
  <c r="H513" i="54022"/>
  <c r="H507" i="54022"/>
  <c r="H501" i="54022"/>
  <c r="H469" i="54022"/>
  <c r="H512" i="54022"/>
  <c r="H500" i="54022"/>
  <c r="H510" i="54022"/>
  <c r="H498" i="54022"/>
  <c r="H492" i="54022"/>
  <c r="H472" i="54022"/>
  <c r="H515" i="54022"/>
  <c r="H497" i="54022"/>
  <c r="H491" i="54022"/>
  <c r="H477" i="54022"/>
  <c r="H459" i="54022"/>
  <c r="H474" i="54022"/>
  <c r="H246" i="54022"/>
  <c r="H240" i="54022"/>
  <c r="H234" i="54022"/>
  <c r="H167" i="54022"/>
  <c r="H161" i="54022"/>
  <c r="H155" i="54022"/>
  <c r="H149" i="54022"/>
  <c r="J76" i="54022"/>
  <c r="J70" i="54022"/>
  <c r="J58" i="54022"/>
  <c r="V33" i="54022"/>
  <c r="H514" i="54022"/>
  <c r="H473" i="54022"/>
  <c r="H458" i="54022"/>
  <c r="H245" i="54022"/>
  <c r="H233" i="54022"/>
  <c r="H227" i="54022"/>
  <c r="H172" i="54022"/>
  <c r="H166" i="54022"/>
  <c r="H160" i="54022"/>
  <c r="H154" i="54022"/>
  <c r="J81" i="54022"/>
  <c r="J75" i="54022"/>
  <c r="V26" i="54022"/>
  <c r="V20" i="54022"/>
  <c r="V14" i="54022"/>
  <c r="J34" i="54022"/>
  <c r="J22" i="54022"/>
  <c r="H511" i="54022"/>
  <c r="H493" i="54022"/>
  <c r="H244" i="54022"/>
  <c r="H238" i="54022"/>
  <c r="H171" i="54022"/>
  <c r="H165" i="54022"/>
  <c r="H159" i="54022"/>
  <c r="J80" i="54022"/>
  <c r="J68" i="54022"/>
  <c r="J62" i="54022"/>
  <c r="V37" i="54022"/>
  <c r="V19" i="54022"/>
  <c r="H490" i="54022"/>
  <c r="H243" i="54022"/>
  <c r="H237" i="54022"/>
  <c r="H231" i="54022"/>
  <c r="H170" i="54022"/>
  <c r="H164" i="54022"/>
  <c r="H158" i="54022"/>
  <c r="J73" i="54022"/>
  <c r="J67" i="54022"/>
  <c r="J61" i="54022"/>
  <c r="J32" i="54022"/>
  <c r="J26" i="54022"/>
  <c r="H499" i="54022"/>
  <c r="H476" i="54022"/>
  <c r="H455" i="54022"/>
  <c r="H242" i="54022"/>
  <c r="H236" i="54022"/>
  <c r="H230" i="54022"/>
  <c r="H169" i="54022"/>
  <c r="H163" i="54022"/>
  <c r="H157" i="54022"/>
  <c r="H496" i="54022"/>
  <c r="H235" i="54022"/>
  <c r="H168" i="54022"/>
  <c r="H150" i="54022"/>
  <c r="J71" i="54022"/>
  <c r="J60" i="54022"/>
  <c r="J59" i="54022"/>
  <c r="V29" i="54022"/>
  <c r="V22" i="54022"/>
  <c r="H156" i="54022"/>
  <c r="J66" i="54022"/>
  <c r="J31" i="54022"/>
  <c r="H517" i="54022"/>
  <c r="J77" i="54022"/>
  <c r="J65" i="54022"/>
  <c r="V41" i="54022"/>
  <c r="V34" i="54022"/>
  <c r="H247" i="54022"/>
  <c r="H174" i="54022"/>
  <c r="H241" i="54022"/>
  <c r="J83" i="54022"/>
  <c r="J72" i="54022"/>
  <c r="L1220" i="54022"/>
  <c r="L895" i="54022"/>
  <c r="L892" i="54022"/>
  <c r="L886" i="54022"/>
  <c r="L868" i="54022"/>
  <c r="L1221" i="54022"/>
  <c r="L888" i="54022"/>
  <c r="L861" i="54022"/>
  <c r="L879" i="54022"/>
  <c r="L857" i="54022"/>
  <c r="L1219" i="54022"/>
  <c r="L860" i="54022"/>
  <c r="L858" i="54022"/>
  <c r="L887" i="54022"/>
  <c r="L864" i="54022"/>
  <c r="L863" i="54022"/>
  <c r="R1043" i="54022"/>
  <c r="R1009" i="54022"/>
  <c r="R1004" i="54022"/>
  <c r="L1236" i="54022"/>
  <c r="R391" i="54022"/>
  <c r="R1187" i="54022"/>
  <c r="R1184" i="54022"/>
  <c r="R1185" i="54022"/>
  <c r="R1186" i="54022"/>
  <c r="P798" i="54022"/>
  <c r="N751" i="54022"/>
  <c r="N752" i="54022"/>
  <c r="N761" i="54022"/>
  <c r="N746" i="54022"/>
  <c r="N743" i="54022"/>
  <c r="N749" i="54022"/>
  <c r="R1181" i="54022"/>
  <c r="R1172" i="54022"/>
  <c r="R1137" i="54022"/>
  <c r="R1182" i="54022"/>
  <c r="R1138" i="54022"/>
  <c r="R1135" i="54022"/>
  <c r="R1183" i="54022"/>
  <c r="R1180" i="54022"/>
  <c r="R1171" i="54022"/>
  <c r="R1136" i="54022"/>
  <c r="L794" i="54022"/>
  <c r="L788" i="54022"/>
  <c r="L782" i="54022"/>
  <c r="L766" i="54022"/>
  <c r="L754" i="54022"/>
  <c r="L748" i="54022"/>
  <c r="L742" i="54022"/>
  <c r="L791" i="54022"/>
  <c r="L751" i="54022"/>
  <c r="L784" i="54022"/>
  <c r="L753" i="54022"/>
  <c r="L752" i="54022"/>
  <c r="L798" i="54022"/>
  <c r="L759" i="54022"/>
  <c r="L750" i="54022"/>
  <c r="L747" i="54022"/>
  <c r="L786" i="54022"/>
  <c r="L746" i="54022"/>
  <c r="L761" i="54022"/>
  <c r="L755" i="54022"/>
  <c r="P683" i="54022"/>
  <c r="V558" i="54022"/>
  <c r="V540" i="54022"/>
  <c r="P684" i="54022"/>
  <c r="V547" i="54022"/>
  <c r="V520" i="54022"/>
  <c r="P682" i="54022"/>
  <c r="P676" i="54022"/>
  <c r="P670" i="54022"/>
  <c r="P679" i="54022"/>
  <c r="P673" i="54022"/>
  <c r="P667" i="54022"/>
  <c r="L885" i="54022"/>
  <c r="P678" i="54022"/>
  <c r="P669" i="54022"/>
  <c r="V470" i="54022"/>
  <c r="N556" i="54022"/>
  <c r="N554" i="54022"/>
  <c r="N542" i="54022"/>
  <c r="N551" i="54022"/>
  <c r="N539" i="54022"/>
  <c r="N522" i="54022"/>
  <c r="N547" i="54022"/>
  <c r="N540" i="54022"/>
  <c r="N503" i="54022"/>
  <c r="N497" i="54022"/>
  <c r="N538" i="54022"/>
  <c r="N521" i="54022"/>
  <c r="N515" i="54022"/>
  <c r="N502" i="54022"/>
  <c r="N559" i="54022"/>
  <c r="N519" i="54022"/>
  <c r="N500" i="54022"/>
  <c r="N543" i="54022"/>
  <c r="N518" i="54022"/>
  <c r="N477" i="54022"/>
  <c r="N520" i="54022"/>
  <c r="N505" i="54022"/>
  <c r="R920" i="54022"/>
  <c r="N517" i="54022"/>
  <c r="N501" i="54022"/>
  <c r="N479" i="54022"/>
  <c r="N541" i="54022"/>
  <c r="N514" i="54022"/>
  <c r="N470" i="54022"/>
  <c r="N537" i="54022"/>
  <c r="N524" i="54022"/>
  <c r="N468" i="54022"/>
  <c r="N557" i="54022"/>
  <c r="L589" i="54022"/>
  <c r="L571" i="54022"/>
  <c r="J588" i="54022"/>
  <c r="J582" i="54022"/>
  <c r="J576" i="54022"/>
  <c r="H575" i="54022"/>
  <c r="F586" i="54022"/>
  <c r="F580" i="54022"/>
  <c r="F574" i="54022"/>
  <c r="L578" i="54022"/>
  <c r="L572" i="54022"/>
  <c r="J587" i="54022"/>
  <c r="J580" i="54022"/>
  <c r="H578" i="54022"/>
  <c r="F588" i="54022"/>
  <c r="L581" i="54022"/>
  <c r="J591" i="54022"/>
  <c r="J577" i="54022"/>
  <c r="H574" i="54022"/>
  <c r="F584" i="54022"/>
  <c r="L590" i="54022"/>
  <c r="J589" i="54022"/>
  <c r="J579" i="54022"/>
  <c r="J571" i="54022"/>
  <c r="H588" i="54022"/>
  <c r="H582" i="54022"/>
  <c r="F590" i="54022"/>
  <c r="L588" i="54022"/>
  <c r="L582" i="54022"/>
  <c r="L574" i="54022"/>
  <c r="J586" i="54022"/>
  <c r="J578" i="54022"/>
  <c r="H572" i="54022"/>
  <c r="F579" i="54022"/>
  <c r="F572" i="54022"/>
  <c r="L586" i="54022"/>
  <c r="L579" i="54022"/>
  <c r="J593" i="54022"/>
  <c r="J574" i="54022"/>
  <c r="H579" i="54022"/>
  <c r="F593" i="54022"/>
  <c r="J592" i="54022"/>
  <c r="J583" i="54022"/>
  <c r="F583" i="54022"/>
  <c r="F576" i="54022"/>
  <c r="J590" i="54022"/>
  <c r="J581" i="54022"/>
  <c r="J575" i="54022"/>
  <c r="H583" i="54022"/>
  <c r="F582" i="54022"/>
  <c r="L573" i="54022"/>
  <c r="J572" i="54022"/>
  <c r="H580" i="54022"/>
  <c r="F578" i="54022"/>
  <c r="J585" i="54022"/>
  <c r="H586" i="54022"/>
  <c r="H576" i="54022"/>
  <c r="L580" i="54022"/>
  <c r="F575" i="54022"/>
  <c r="J535" i="54022"/>
  <c r="F358" i="54022"/>
  <c r="J511" i="54022"/>
  <c r="F361" i="54022"/>
  <c r="F331" i="54022"/>
  <c r="F319" i="54022"/>
  <c r="J473" i="54022"/>
  <c r="F330" i="54022"/>
  <c r="F324" i="54022"/>
  <c r="F318" i="54022"/>
  <c r="J512" i="54022"/>
  <c r="F314" i="54022"/>
  <c r="J301" i="54022"/>
  <c r="J295" i="54022"/>
  <c r="J289" i="54022"/>
  <c r="J238" i="54022"/>
  <c r="J156" i="54022"/>
  <c r="L73" i="54022"/>
  <c r="L67" i="54022"/>
  <c r="X26" i="54022"/>
  <c r="F351" i="54022"/>
  <c r="F321" i="54022"/>
  <c r="J294" i="54022"/>
  <c r="J237" i="54022"/>
  <c r="J231" i="54022"/>
  <c r="J225" i="54022"/>
  <c r="J161" i="54022"/>
  <c r="J155" i="54022"/>
  <c r="J149" i="54022"/>
  <c r="L66" i="54022"/>
  <c r="X19" i="54022"/>
  <c r="F357" i="54022"/>
  <c r="F335" i="54022"/>
  <c r="F320" i="54022"/>
  <c r="J242" i="54022"/>
  <c r="J236" i="54022"/>
  <c r="J230" i="54022"/>
  <c r="J224" i="54022"/>
  <c r="J166" i="54022"/>
  <c r="J160" i="54022"/>
  <c r="J154" i="54022"/>
  <c r="L71" i="54022"/>
  <c r="L65" i="54022"/>
  <c r="F356" i="54022"/>
  <c r="F334" i="54022"/>
  <c r="F326" i="54022"/>
  <c r="J298" i="54022"/>
  <c r="J280" i="54022"/>
  <c r="J241" i="54022"/>
  <c r="J235" i="54022"/>
  <c r="J229" i="54022"/>
  <c r="J159" i="54022"/>
  <c r="J153" i="54022"/>
  <c r="F363" i="54022"/>
  <c r="J297" i="54022"/>
  <c r="J291" i="54022"/>
  <c r="J285" i="54022"/>
  <c r="J279" i="54022"/>
  <c r="J240" i="54022"/>
  <c r="J158" i="54022"/>
  <c r="J284" i="54022"/>
  <c r="J239" i="54022"/>
  <c r="F353" i="54022"/>
  <c r="F332" i="54022"/>
  <c r="J157" i="54022"/>
  <c r="J296" i="54022"/>
  <c r="J233" i="54022"/>
  <c r="L57" i="54022"/>
  <c r="F362" i="54022"/>
  <c r="J290" i="54022"/>
  <c r="L56" i="54022"/>
  <c r="F604" i="54022"/>
  <c r="H604" i="54022"/>
  <c r="P627" i="54022"/>
  <c r="P628" i="54022"/>
  <c r="P626" i="54022"/>
  <c r="N696" i="54022"/>
  <c r="P555" i="54022"/>
  <c r="P549" i="54022"/>
  <c r="P548" i="54022"/>
  <c r="P542" i="54022"/>
  <c r="P545" i="54022"/>
  <c r="P539" i="54022"/>
  <c r="P523" i="54022"/>
  <c r="P517" i="54022"/>
  <c r="H669" i="54022"/>
  <c r="P546" i="54022"/>
  <c r="H668" i="54022"/>
  <c r="P544" i="54022"/>
  <c r="H672" i="54022"/>
  <c r="P522" i="54022"/>
  <c r="P509" i="54022"/>
  <c r="P503" i="54022"/>
  <c r="H671" i="54022"/>
  <c r="P550" i="54022"/>
  <c r="P540" i="54022"/>
  <c r="P508" i="54022"/>
  <c r="P538" i="54022"/>
  <c r="P470" i="54022"/>
  <c r="P520" i="54022"/>
  <c r="F355" i="54022"/>
  <c r="F328" i="54022"/>
  <c r="J300" i="54022"/>
  <c r="F327" i="54022"/>
  <c r="J299" i="54022"/>
  <c r="J293" i="54022"/>
  <c r="J281" i="54022"/>
  <c r="J292" i="54022"/>
  <c r="J286" i="54022"/>
  <c r="F408" i="54022"/>
  <c r="F411" i="54022"/>
  <c r="F410" i="54022"/>
  <c r="F412" i="54022"/>
  <c r="F409" i="54022"/>
  <c r="F407" i="54022"/>
  <c r="F158" i="54022"/>
  <c r="N540" i="54021"/>
  <c r="N540" i="54024" s="1"/>
  <c r="N517" i="54021"/>
  <c r="N517" i="54024" s="1"/>
  <c r="N517" i="54025" s="1"/>
  <c r="N517" i="54026" s="1"/>
  <c r="N517" i="54027" s="1"/>
  <c r="N505" i="54021"/>
  <c r="N505" i="54024" s="1"/>
  <c r="N557" i="54021"/>
  <c r="N557" i="54024" s="1"/>
  <c r="N551" i="54021"/>
  <c r="N551" i="54024" s="1"/>
  <c r="N539" i="54021"/>
  <c r="N539" i="54024" s="1"/>
  <c r="N522" i="54021"/>
  <c r="N522" i="54024" s="1"/>
  <c r="N556" i="54021"/>
  <c r="N556" i="54024" s="1"/>
  <c r="N538" i="54021"/>
  <c r="N538" i="54024" s="1"/>
  <c r="N521" i="54021"/>
  <c r="N521" i="54024" s="1"/>
  <c r="N515" i="54021"/>
  <c r="N515" i="54024" s="1"/>
  <c r="N503" i="54021"/>
  <c r="N503" i="54024" s="1"/>
  <c r="N497" i="54021"/>
  <c r="N497" i="54024" s="1"/>
  <c r="R920" i="54021"/>
  <c r="R920" i="54024" s="1"/>
  <c r="N554" i="54021"/>
  <c r="N554" i="54024" s="1"/>
  <c r="N542" i="54021"/>
  <c r="N542" i="54024" s="1"/>
  <c r="N519" i="54021"/>
  <c r="N519" i="54024" s="1"/>
  <c r="N501" i="54021"/>
  <c r="N501" i="54024" s="1"/>
  <c r="N541" i="54021"/>
  <c r="N541" i="54024" s="1"/>
  <c r="N468" i="54021"/>
  <c r="N468" i="54024" s="1"/>
  <c r="N547" i="54021"/>
  <c r="N547" i="54024" s="1"/>
  <c r="N547" i="54025" s="1"/>
  <c r="N547" i="54026" s="1"/>
  <c r="N547" i="54027" s="1"/>
  <c r="N537" i="54021"/>
  <c r="N537" i="54024" s="1"/>
  <c r="N520" i="54021"/>
  <c r="N520" i="54024" s="1"/>
  <c r="N520" i="54025" s="1"/>
  <c r="N520" i="54026" s="1"/>
  <c r="N520" i="54027" s="1"/>
  <c r="N502" i="54021"/>
  <c r="N502" i="54024" s="1"/>
  <c r="N479" i="54021"/>
  <c r="N479" i="54024" s="1"/>
  <c r="N518" i="54021"/>
  <c r="N518" i="54024" s="1"/>
  <c r="N500" i="54021"/>
  <c r="N500" i="54024" s="1"/>
  <c r="N477" i="54021"/>
  <c r="N477" i="54024" s="1"/>
  <c r="N477" i="54025" s="1"/>
  <c r="N477" i="54026" s="1"/>
  <c r="N477" i="54027" s="1"/>
  <c r="N514" i="54021"/>
  <c r="N514" i="54024" s="1"/>
  <c r="N470" i="54021"/>
  <c r="N470" i="54024" s="1"/>
  <c r="N559" i="54021"/>
  <c r="N559" i="54024" s="1"/>
  <c r="N543" i="54021"/>
  <c r="N543" i="54024" s="1"/>
  <c r="N543" i="54025" s="1"/>
  <c r="N543" i="54026" s="1"/>
  <c r="N543" i="54027" s="1"/>
  <c r="N524" i="54021"/>
  <c r="N524" i="54024" s="1"/>
  <c r="N524" i="54025" s="1"/>
  <c r="N524" i="54026" s="1"/>
  <c r="N524" i="54027" s="1"/>
  <c r="L579" i="54021"/>
  <c r="L579" i="54024" s="1"/>
  <c r="L573" i="54021"/>
  <c r="L573" i="54024" s="1"/>
  <c r="J590" i="54021"/>
  <c r="J590" i="54024" s="1"/>
  <c r="J578" i="54021"/>
  <c r="J578" i="54024" s="1"/>
  <c r="J578" i="54025" s="1"/>
  <c r="J578" i="54026" s="1"/>
  <c r="J578" i="54027" s="1"/>
  <c r="J572" i="54021"/>
  <c r="J572" i="54024" s="1"/>
  <c r="H583" i="54021"/>
  <c r="H583" i="54024" s="1"/>
  <c r="F588" i="54021"/>
  <c r="F588" i="54024" s="1"/>
  <c r="F582" i="54021"/>
  <c r="F582" i="54024" s="1"/>
  <c r="F576" i="54021"/>
  <c r="F576" i="54024" s="1"/>
  <c r="L590" i="54021"/>
  <c r="L590" i="54024" s="1"/>
  <c r="L578" i="54021"/>
  <c r="L578" i="54024" s="1"/>
  <c r="L572" i="54021"/>
  <c r="L572" i="54024" s="1"/>
  <c r="J589" i="54021"/>
  <c r="J589" i="54024" s="1"/>
  <c r="J589" i="54025" s="1"/>
  <c r="J589" i="54026" s="1"/>
  <c r="J589" i="54027" s="1"/>
  <c r="J583" i="54021"/>
  <c r="J583" i="54024" s="1"/>
  <c r="J577" i="54021"/>
  <c r="J577" i="54024" s="1"/>
  <c r="J571" i="54021"/>
  <c r="J571" i="54024" s="1"/>
  <c r="H588" i="54021"/>
  <c r="H588" i="54024" s="1"/>
  <c r="H582" i="54021"/>
  <c r="H582" i="54024" s="1"/>
  <c r="H576" i="54021"/>
  <c r="H576" i="54024" s="1"/>
  <c r="F593" i="54021"/>
  <c r="F593" i="54024" s="1"/>
  <c r="F575" i="54021"/>
  <c r="F575" i="54024" s="1"/>
  <c r="L589" i="54021"/>
  <c r="L589" i="54024" s="1"/>
  <c r="L571" i="54021"/>
  <c r="L571" i="54024" s="1"/>
  <c r="J588" i="54021"/>
  <c r="J588" i="54024" s="1"/>
  <c r="J582" i="54021"/>
  <c r="J582" i="54024" s="1"/>
  <c r="J582" i="54025" s="1"/>
  <c r="J582" i="54026" s="1"/>
  <c r="J582" i="54027" s="1"/>
  <c r="J576" i="54021"/>
  <c r="J576" i="54024" s="1"/>
  <c r="H575" i="54021"/>
  <c r="H575" i="54024" s="1"/>
  <c r="F586" i="54021"/>
  <c r="F586" i="54024" s="1"/>
  <c r="F580" i="54021"/>
  <c r="F580" i="54024" s="1"/>
  <c r="F574" i="54021"/>
  <c r="F574" i="54024" s="1"/>
  <c r="L581" i="54021"/>
  <c r="L581" i="54024" s="1"/>
  <c r="L581" i="54025" s="1"/>
  <c r="L581" i="54026" s="1"/>
  <c r="L581" i="54027" s="1"/>
  <c r="J592" i="54021"/>
  <c r="J592" i="54024" s="1"/>
  <c r="J592" i="54025" s="1"/>
  <c r="J592" i="54026" s="1"/>
  <c r="J592" i="54027" s="1"/>
  <c r="J586" i="54021"/>
  <c r="J586" i="54024" s="1"/>
  <c r="J586" i="54025" s="1"/>
  <c r="J586" i="54026" s="1"/>
  <c r="J586" i="54027" s="1"/>
  <c r="J580" i="54021"/>
  <c r="J580" i="54024" s="1"/>
  <c r="J574" i="54021"/>
  <c r="J574" i="54024" s="1"/>
  <c r="J574" i="54025" s="1"/>
  <c r="J574" i="54026" s="1"/>
  <c r="J574" i="54027" s="1"/>
  <c r="H579" i="54021"/>
  <c r="H579" i="54024" s="1"/>
  <c r="H579" i="54025" s="1"/>
  <c r="H579" i="54026" s="1"/>
  <c r="H579" i="54027" s="1"/>
  <c r="F590" i="54021"/>
  <c r="F590" i="54024" s="1"/>
  <c r="F584" i="54021"/>
  <c r="F584" i="54024" s="1"/>
  <c r="F578" i="54021"/>
  <c r="F578" i="54024" s="1"/>
  <c r="F572" i="54021"/>
  <c r="F572" i="54024" s="1"/>
  <c r="L580" i="54021"/>
  <c r="L580" i="54024" s="1"/>
  <c r="J591" i="54021"/>
  <c r="J591" i="54024" s="1"/>
  <c r="J575" i="54021"/>
  <c r="J575" i="54024" s="1"/>
  <c r="H580" i="54021"/>
  <c r="H580" i="54024" s="1"/>
  <c r="F583" i="54021"/>
  <c r="F583" i="54024" s="1"/>
  <c r="L586" i="54021"/>
  <c r="L586" i="54024" s="1"/>
  <c r="J587" i="54021"/>
  <c r="J587" i="54024" s="1"/>
  <c r="H578" i="54021"/>
  <c r="H578" i="54024" s="1"/>
  <c r="J585" i="54021"/>
  <c r="J585" i="54024" s="1"/>
  <c r="H586" i="54021"/>
  <c r="H586" i="54024" s="1"/>
  <c r="F579" i="54021"/>
  <c r="F579" i="54024" s="1"/>
  <c r="H574" i="54021"/>
  <c r="H574" i="54024" s="1"/>
  <c r="L574" i="54021"/>
  <c r="L574" i="54024" s="1"/>
  <c r="J581" i="54021"/>
  <c r="J581" i="54024" s="1"/>
  <c r="L588" i="54021"/>
  <c r="L588" i="54024" s="1"/>
  <c r="L588" i="54025" s="1"/>
  <c r="L588" i="54026" s="1"/>
  <c r="L588" i="54027" s="1"/>
  <c r="L582" i="54021"/>
  <c r="L582" i="54024" s="1"/>
  <c r="J593" i="54021"/>
  <c r="J593" i="54024" s="1"/>
  <c r="J579" i="54021"/>
  <c r="J579" i="54024" s="1"/>
  <c r="H572" i="54021"/>
  <c r="H572" i="54024" s="1"/>
  <c r="H572" i="54025" s="1"/>
  <c r="H572" i="54026" s="1"/>
  <c r="H572" i="54027" s="1"/>
  <c r="R629" i="54025"/>
  <c r="R629" i="54026" s="1"/>
  <c r="R629" i="54027" s="1"/>
  <c r="J535" i="54021"/>
  <c r="J535" i="54024" s="1"/>
  <c r="J511" i="54021"/>
  <c r="J511" i="54024" s="1"/>
  <c r="F361" i="54021"/>
  <c r="F361" i="54024" s="1"/>
  <c r="F331" i="54021"/>
  <c r="F331" i="54024" s="1"/>
  <c r="F319" i="54021"/>
  <c r="F319" i="54024" s="1"/>
  <c r="J473" i="54021"/>
  <c r="J473" i="54024" s="1"/>
  <c r="F357" i="54021"/>
  <c r="F357" i="54024" s="1"/>
  <c r="J298" i="54021"/>
  <c r="J298" i="54024" s="1"/>
  <c r="J280" i="54021"/>
  <c r="J280" i="54024" s="1"/>
  <c r="J241" i="54021"/>
  <c r="J241" i="54024" s="1"/>
  <c r="J235" i="54021"/>
  <c r="J235" i="54024" s="1"/>
  <c r="J229" i="54021"/>
  <c r="J229" i="54024" s="1"/>
  <c r="J159" i="54021"/>
  <c r="J159" i="54024" s="1"/>
  <c r="J159" i="54025" s="1"/>
  <c r="J159" i="54026" s="1"/>
  <c r="J159" i="54027" s="1"/>
  <c r="J153" i="54021"/>
  <c r="J153" i="54024" s="1"/>
  <c r="L73" i="54021"/>
  <c r="L73" i="54024" s="1"/>
  <c r="L67" i="54021"/>
  <c r="L67" i="54024" s="1"/>
  <c r="F363" i="54021"/>
  <c r="F363" i="54024" s="1"/>
  <c r="F356" i="54021"/>
  <c r="F356" i="54024" s="1"/>
  <c r="F335" i="54021"/>
  <c r="F335" i="54024" s="1"/>
  <c r="J297" i="54021"/>
  <c r="J297" i="54024" s="1"/>
  <c r="J297" i="54025" s="1"/>
  <c r="J297" i="54026" s="1"/>
  <c r="J297" i="54027" s="1"/>
  <c r="J291" i="54021"/>
  <c r="J291" i="54024" s="1"/>
  <c r="J291" i="54025" s="1"/>
  <c r="J291" i="54026" s="1"/>
  <c r="J291" i="54027" s="1"/>
  <c r="J285" i="54021"/>
  <c r="J285" i="54024" s="1"/>
  <c r="J285" i="54025" s="1"/>
  <c r="J285" i="54026" s="1"/>
  <c r="J285" i="54027" s="1"/>
  <c r="J279" i="54021"/>
  <c r="J279" i="54024" s="1"/>
  <c r="J240" i="54021"/>
  <c r="J240" i="54024" s="1"/>
  <c r="J240" i="54025" s="1"/>
  <c r="J240" i="54026" s="1"/>
  <c r="J240" i="54027" s="1"/>
  <c r="J158" i="54021"/>
  <c r="J158" i="54024" s="1"/>
  <c r="J158" i="54025" s="1"/>
  <c r="J158" i="54026" s="1"/>
  <c r="J158" i="54027" s="1"/>
  <c r="L66" i="54021"/>
  <c r="L66" i="54024" s="1"/>
  <c r="L71" i="54021"/>
  <c r="L71" i="54024" s="1"/>
  <c r="L65" i="54021"/>
  <c r="L65" i="54024" s="1"/>
  <c r="F362" i="54021"/>
  <c r="F362" i="54024" s="1"/>
  <c r="F334" i="54021"/>
  <c r="F334" i="54024" s="1"/>
  <c r="F321" i="54021"/>
  <c r="F321" i="54024" s="1"/>
  <c r="F314" i="54021"/>
  <c r="F314" i="54024" s="1"/>
  <c r="J296" i="54021"/>
  <c r="J296" i="54024" s="1"/>
  <c r="J290" i="54021"/>
  <c r="J290" i="54024" s="1"/>
  <c r="J284" i="54021"/>
  <c r="J284" i="54024" s="1"/>
  <c r="J239" i="54021"/>
  <c r="J239" i="54024" s="1"/>
  <c r="J233" i="54021"/>
  <c r="J233" i="54024" s="1"/>
  <c r="J157" i="54021"/>
  <c r="J157" i="54024" s="1"/>
  <c r="F353" i="54021"/>
  <c r="F353" i="54024" s="1"/>
  <c r="F326" i="54021"/>
  <c r="F326" i="54024" s="1"/>
  <c r="F320" i="54021"/>
  <c r="F320" i="54024" s="1"/>
  <c r="F320" i="54025" s="1"/>
  <c r="F320" i="54026" s="1"/>
  <c r="F320" i="54027" s="1"/>
  <c r="J301" i="54021"/>
  <c r="J301" i="54024" s="1"/>
  <c r="J295" i="54021"/>
  <c r="J295" i="54024" s="1"/>
  <c r="J289" i="54021"/>
  <c r="J289" i="54024" s="1"/>
  <c r="J238" i="54021"/>
  <c r="J238" i="54024" s="1"/>
  <c r="J156" i="54021"/>
  <c r="J156" i="54024" s="1"/>
  <c r="X19" i="54021"/>
  <c r="X19" i="54024" s="1"/>
  <c r="J512" i="54021"/>
  <c r="J512" i="54024" s="1"/>
  <c r="J512" i="54025" s="1"/>
  <c r="J512" i="54026" s="1"/>
  <c r="J512" i="54027" s="1"/>
  <c r="F332" i="54021"/>
  <c r="F332" i="54024" s="1"/>
  <c r="F318" i="54021"/>
  <c r="F318" i="54024" s="1"/>
  <c r="J294" i="54021"/>
  <c r="J294" i="54024" s="1"/>
  <c r="J237" i="54021"/>
  <c r="J237" i="54024" s="1"/>
  <c r="J231" i="54021"/>
  <c r="J231" i="54024" s="1"/>
  <c r="J225" i="54021"/>
  <c r="J225" i="54024" s="1"/>
  <c r="J161" i="54021"/>
  <c r="J161" i="54024" s="1"/>
  <c r="J155" i="54021"/>
  <c r="J155" i="54024" s="1"/>
  <c r="J149" i="54021"/>
  <c r="J149" i="54024" s="1"/>
  <c r="L57" i="54021"/>
  <c r="L57" i="54024" s="1"/>
  <c r="F358" i="54021"/>
  <c r="F358" i="54024" s="1"/>
  <c r="F351" i="54021"/>
  <c r="F351" i="54024" s="1"/>
  <c r="F330" i="54021"/>
  <c r="F330" i="54024" s="1"/>
  <c r="F324" i="54021"/>
  <c r="F324" i="54024" s="1"/>
  <c r="J242" i="54021"/>
  <c r="J242" i="54024" s="1"/>
  <c r="J236" i="54021"/>
  <c r="J236" i="54024" s="1"/>
  <c r="J230" i="54021"/>
  <c r="J230" i="54024" s="1"/>
  <c r="J224" i="54021"/>
  <c r="J224" i="54024" s="1"/>
  <c r="J166" i="54021"/>
  <c r="J166" i="54024" s="1"/>
  <c r="J160" i="54021"/>
  <c r="J160" i="54024" s="1"/>
  <c r="J154" i="54021"/>
  <c r="J154" i="54024" s="1"/>
  <c r="L56" i="54021"/>
  <c r="L56" i="54024" s="1"/>
  <c r="X26" i="54021"/>
  <c r="X26" i="54024" s="1"/>
  <c r="N801" i="54021"/>
  <c r="N801" i="54024" s="1"/>
  <c r="N801" i="54025" s="1"/>
  <c r="N801" i="54026" s="1"/>
  <c r="N801" i="54027" s="1"/>
  <c r="R1126" i="54021"/>
  <c r="R1126" i="54024" s="1"/>
  <c r="R1126" i="54025" s="1"/>
  <c r="R1126" i="54026" s="1"/>
  <c r="R1126" i="54027" s="1"/>
  <c r="R1167" i="54021"/>
  <c r="R1167" i="54024" s="1"/>
  <c r="R1167" i="54025" s="1"/>
  <c r="R1167" i="54026" s="1"/>
  <c r="R1167" i="54027" s="1"/>
  <c r="R1125" i="54021"/>
  <c r="R1125" i="54024" s="1"/>
  <c r="R1125" i="54025" s="1"/>
  <c r="R1125" i="54026" s="1"/>
  <c r="R1125" i="54027" s="1"/>
  <c r="L839" i="54021"/>
  <c r="L839" i="54024" s="1"/>
  <c r="L839" i="54025" s="1"/>
  <c r="L839" i="54026" s="1"/>
  <c r="L839" i="54027" s="1"/>
  <c r="L844" i="54021"/>
  <c r="L844" i="54024" s="1"/>
  <c r="L844" i="54025" s="1"/>
  <c r="L844" i="54026" s="1"/>
  <c r="L844" i="54027" s="1"/>
  <c r="L838" i="54021"/>
  <c r="L838" i="54024" s="1"/>
  <c r="L838" i="54025" s="1"/>
  <c r="L838" i="54026" s="1"/>
  <c r="L838" i="54027" s="1"/>
  <c r="L841" i="54021"/>
  <c r="L841" i="54024" s="1"/>
  <c r="L841" i="54025" s="1"/>
  <c r="L841" i="54026" s="1"/>
  <c r="L841" i="54027" s="1"/>
  <c r="J679" i="54021"/>
  <c r="J679" i="54024" s="1"/>
  <c r="J679" i="54025" s="1"/>
  <c r="J679" i="54026" s="1"/>
  <c r="J679" i="54027" s="1"/>
  <c r="J678" i="54021"/>
  <c r="J678" i="54024" s="1"/>
  <c r="J666" i="54021"/>
  <c r="J666" i="54024" s="1"/>
  <c r="J666" i="54025" s="1"/>
  <c r="J666" i="54026" s="1"/>
  <c r="J666" i="54027" s="1"/>
  <c r="J677" i="54021"/>
  <c r="J677" i="54024" s="1"/>
  <c r="R542" i="54021"/>
  <c r="R542" i="54024" s="1"/>
  <c r="R542" i="54025" s="1"/>
  <c r="R542" i="54026" s="1"/>
  <c r="R542" i="54027" s="1"/>
  <c r="J681" i="54021"/>
  <c r="J681" i="54024" s="1"/>
  <c r="J681" i="54025" s="1"/>
  <c r="J681" i="54026" s="1"/>
  <c r="J681" i="54027" s="1"/>
  <c r="J675" i="54021"/>
  <c r="J675" i="54024" s="1"/>
  <c r="J675" i="54025" s="1"/>
  <c r="J675" i="54026" s="1"/>
  <c r="J675" i="54027" s="1"/>
  <c r="J680" i="54021"/>
  <c r="J680" i="54024" s="1"/>
  <c r="J676" i="54021"/>
  <c r="J676" i="54024" s="1"/>
  <c r="J676" i="54025" s="1"/>
  <c r="J676" i="54026" s="1"/>
  <c r="J676" i="54027" s="1"/>
  <c r="J674" i="54021"/>
  <c r="J674" i="54024" s="1"/>
  <c r="J674" i="54025" s="1"/>
  <c r="J674" i="54026" s="1"/>
  <c r="J674" i="54027" s="1"/>
  <c r="L693" i="54021"/>
  <c r="L693" i="54024" s="1"/>
  <c r="L704" i="54021"/>
  <c r="L704" i="54024" s="1"/>
  <c r="L704" i="54025" s="1"/>
  <c r="L704" i="54026" s="1"/>
  <c r="L704" i="54027" s="1"/>
  <c r="L695" i="54021"/>
  <c r="L695" i="54024" s="1"/>
  <c r="L695" i="54025" s="1"/>
  <c r="L695" i="54026" s="1"/>
  <c r="L695" i="54027" s="1"/>
  <c r="R1197" i="54021"/>
  <c r="R1115" i="54021"/>
  <c r="R1173" i="54021"/>
  <c r="R1128" i="54021"/>
  <c r="R1205" i="54021"/>
  <c r="F816" i="54021"/>
  <c r="F816" i="54024" s="1"/>
  <c r="F810" i="54021"/>
  <c r="F810" i="54024" s="1"/>
  <c r="F810" i="54025" s="1"/>
  <c r="F810" i="54026" s="1"/>
  <c r="F810" i="54027" s="1"/>
  <c r="H817" i="54021"/>
  <c r="H817" i="54024" s="1"/>
  <c r="F820" i="54021"/>
  <c r="F820" i="54024" s="1"/>
  <c r="F820" i="54025" s="1"/>
  <c r="F820" i="54026" s="1"/>
  <c r="F820" i="54027" s="1"/>
  <c r="F814" i="54021"/>
  <c r="F814" i="54024" s="1"/>
  <c r="F814" i="54025" s="1"/>
  <c r="F814" i="54026" s="1"/>
  <c r="F814" i="54027" s="1"/>
  <c r="F808" i="54021"/>
  <c r="F808" i="54024" s="1"/>
  <c r="F808" i="54025" s="1"/>
  <c r="F808" i="54026" s="1"/>
  <c r="F808" i="54027" s="1"/>
  <c r="H814" i="54021"/>
  <c r="H814" i="54024" s="1"/>
  <c r="H814" i="54025" s="1"/>
  <c r="H814" i="54026" s="1"/>
  <c r="H814" i="54027" s="1"/>
  <c r="F815" i="54021"/>
  <c r="F815" i="54024" s="1"/>
  <c r="F821" i="54021"/>
  <c r="F821" i="54024" s="1"/>
  <c r="F821" i="54025" s="1"/>
  <c r="F821" i="54026" s="1"/>
  <c r="F821" i="54027" s="1"/>
  <c r="F812" i="54021"/>
  <c r="F812" i="54024" s="1"/>
  <c r="F812" i="54025" s="1"/>
  <c r="F812" i="54026" s="1"/>
  <c r="F812" i="54027" s="1"/>
  <c r="F819" i="54021"/>
  <c r="F819" i="54024" s="1"/>
  <c r="F811" i="54021"/>
  <c r="F811" i="54024" s="1"/>
  <c r="F811" i="54025" s="1"/>
  <c r="F811" i="54026" s="1"/>
  <c r="F811" i="54027" s="1"/>
  <c r="F818" i="54021"/>
  <c r="F818" i="54024" s="1"/>
  <c r="F818" i="54025" s="1"/>
  <c r="F818" i="54026" s="1"/>
  <c r="F818" i="54027" s="1"/>
  <c r="F809" i="54021"/>
  <c r="F809" i="54024" s="1"/>
  <c r="F817" i="54021"/>
  <c r="F817" i="54024" s="1"/>
  <c r="F817" i="54025" s="1"/>
  <c r="F817" i="54026" s="1"/>
  <c r="F817" i="54027" s="1"/>
  <c r="H815" i="54021"/>
  <c r="H815" i="54024" s="1"/>
  <c r="H815" i="54025" s="1"/>
  <c r="H815" i="54026" s="1"/>
  <c r="H815" i="54027" s="1"/>
  <c r="R1163" i="54021"/>
  <c r="R1163" i="54024" s="1"/>
  <c r="R1163" i="54025" s="1"/>
  <c r="R1163" i="54026" s="1"/>
  <c r="R1163" i="54027" s="1"/>
  <c r="R1164" i="54021"/>
  <c r="R1164" i="54024" s="1"/>
  <c r="R1164" i="54025" s="1"/>
  <c r="R1164" i="54026" s="1"/>
  <c r="R1164" i="54027" s="1"/>
  <c r="R1117" i="54021"/>
  <c r="R1117" i="54024" s="1"/>
  <c r="R1117" i="54025" s="1"/>
  <c r="R1117" i="54026" s="1"/>
  <c r="R1117" i="54027" s="1"/>
  <c r="R1175" i="54021"/>
  <c r="R1207" i="54021"/>
  <c r="R1176" i="54021"/>
  <c r="R1208" i="54021"/>
  <c r="L819" i="54021"/>
  <c r="L819" i="54024" s="1"/>
  <c r="L819" i="54025" s="1"/>
  <c r="L819" i="54026" s="1"/>
  <c r="L819" i="54027" s="1"/>
  <c r="L811" i="54021"/>
  <c r="L811" i="54024" s="1"/>
  <c r="L811" i="54025" s="1"/>
  <c r="L811" i="54026" s="1"/>
  <c r="L811" i="54027" s="1"/>
  <c r="L809" i="54021"/>
  <c r="L809" i="54024" s="1"/>
  <c r="L818" i="54021"/>
  <c r="L818" i="54024" s="1"/>
  <c r="L818" i="54025" s="1"/>
  <c r="L818" i="54026" s="1"/>
  <c r="L818" i="54027" s="1"/>
  <c r="L812" i="54021"/>
  <c r="L812" i="54024" s="1"/>
  <c r="L812" i="54025" s="1"/>
  <c r="L812" i="54026" s="1"/>
  <c r="L812" i="54027" s="1"/>
  <c r="R1049" i="54021"/>
  <c r="R1049" i="54024" s="1"/>
  <c r="R1049" i="54025" s="1"/>
  <c r="R1049" i="54026" s="1"/>
  <c r="R1049" i="54027" s="1"/>
  <c r="R1048" i="54021"/>
  <c r="R1048" i="54024" s="1"/>
  <c r="R1048" i="54025" s="1"/>
  <c r="R1048" i="54026" s="1"/>
  <c r="R1048" i="54027" s="1"/>
  <c r="R1007" i="54021"/>
  <c r="R1007" i="54024" s="1"/>
  <c r="R1007" i="54025" s="1"/>
  <c r="R1007" i="54026" s="1"/>
  <c r="R1007" i="54027" s="1"/>
  <c r="L881" i="54025"/>
  <c r="L881" i="54026" s="1"/>
  <c r="L881" i="54027" s="1"/>
  <c r="R1107" i="54025"/>
  <c r="R1107" i="54026" s="1"/>
  <c r="R1107" i="54027" s="1"/>
  <c r="H164" i="54025" l="1"/>
  <c r="H164" i="54026" s="1"/>
  <c r="H164" i="54027" s="1"/>
  <c r="J279" i="54025"/>
  <c r="J279" i="54026" s="1"/>
  <c r="J279" i="54027" s="1"/>
  <c r="H493" i="54025"/>
  <c r="H493" i="54026" s="1"/>
  <c r="H493" i="54027" s="1"/>
  <c r="F809" i="54025"/>
  <c r="F809" i="54026" s="1"/>
  <c r="F809" i="54027" s="1"/>
  <c r="F815" i="54025"/>
  <c r="F815" i="54026" s="1"/>
  <c r="F815" i="54027" s="1"/>
  <c r="J678" i="54025"/>
  <c r="J678" i="54026" s="1"/>
  <c r="J678" i="54027" s="1"/>
  <c r="F816" i="54025"/>
  <c r="F816" i="54026" s="1"/>
  <c r="F816" i="54027" s="1"/>
  <c r="J160" i="54025"/>
  <c r="J160" i="54026" s="1"/>
  <c r="J160" i="54027" s="1"/>
  <c r="J155" i="54025"/>
  <c r="J155" i="54026" s="1"/>
  <c r="J155" i="54027" s="1"/>
  <c r="F318" i="54025"/>
  <c r="F318" i="54026" s="1"/>
  <c r="F318" i="54027" s="1"/>
  <c r="J157" i="54025"/>
  <c r="J157" i="54026" s="1"/>
  <c r="J157" i="54027" s="1"/>
  <c r="J153" i="54025"/>
  <c r="J153" i="54026" s="1"/>
  <c r="J153" i="54027" s="1"/>
  <c r="J298" i="54025"/>
  <c r="J298" i="54026" s="1"/>
  <c r="J298" i="54027" s="1"/>
  <c r="L573" i="54025"/>
  <c r="L573" i="54026" s="1"/>
  <c r="L573" i="54027" s="1"/>
  <c r="N515" i="54025"/>
  <c r="N515" i="54026" s="1"/>
  <c r="N515" i="54027" s="1"/>
  <c r="F353" i="54025"/>
  <c r="F353" i="54026" s="1"/>
  <c r="F353" i="54027" s="1"/>
  <c r="L754" i="54025"/>
  <c r="L754" i="54026" s="1"/>
  <c r="L754" i="54027" s="1"/>
  <c r="L858" i="54025"/>
  <c r="L858" i="54026" s="1"/>
  <c r="L858" i="54027" s="1"/>
  <c r="V22" i="54025"/>
  <c r="V22" i="54026" s="1"/>
  <c r="V22" i="54027" s="1"/>
  <c r="H155" i="54025"/>
  <c r="H155" i="54026" s="1"/>
  <c r="H155" i="54027" s="1"/>
  <c r="H474" i="54025"/>
  <c r="H474" i="54026" s="1"/>
  <c r="H474" i="54027" s="1"/>
  <c r="H168" i="54025"/>
  <c r="H168" i="54026" s="1"/>
  <c r="H168" i="54027" s="1"/>
  <c r="H230" i="54025"/>
  <c r="H230" i="54026" s="1"/>
  <c r="H230" i="54027" s="1"/>
  <c r="V26" i="54025"/>
  <c r="V26" i="54026" s="1"/>
  <c r="V26" i="54027" s="1"/>
  <c r="N470" i="54025"/>
  <c r="N470" i="54026" s="1"/>
  <c r="N470" i="54027" s="1"/>
  <c r="J289" i="54025"/>
  <c r="J289" i="54026" s="1"/>
  <c r="J289" i="54027" s="1"/>
  <c r="J511" i="54025"/>
  <c r="J511" i="54026" s="1"/>
  <c r="J511" i="54027" s="1"/>
  <c r="F330" i="54025"/>
  <c r="F330" i="54026" s="1"/>
  <c r="F330" i="54027" s="1"/>
  <c r="J585" i="54025"/>
  <c r="J585" i="54026" s="1"/>
  <c r="J585" i="54027" s="1"/>
  <c r="F334" i="54025"/>
  <c r="F334" i="54026" s="1"/>
  <c r="F334" i="54027" s="1"/>
  <c r="J593" i="54025"/>
  <c r="J593" i="54026" s="1"/>
  <c r="J593" i="54027" s="1"/>
  <c r="N539" i="54025"/>
  <c r="N539" i="54026" s="1"/>
  <c r="N539" i="54027" s="1"/>
  <c r="F324" i="54025"/>
  <c r="F324" i="54026" s="1"/>
  <c r="F324" i="54027" s="1"/>
  <c r="F584" i="54025"/>
  <c r="F584" i="54026" s="1"/>
  <c r="F584" i="54027" s="1"/>
  <c r="J583" i="54025"/>
  <c r="J583" i="54026" s="1"/>
  <c r="J583" i="54027" s="1"/>
  <c r="N519" i="54025"/>
  <c r="N519" i="54026" s="1"/>
  <c r="N519" i="54027" s="1"/>
  <c r="J166" i="54025"/>
  <c r="J166" i="54026" s="1"/>
  <c r="J166" i="54027" s="1"/>
  <c r="J161" i="54025"/>
  <c r="J161" i="54026" s="1"/>
  <c r="J161" i="54027" s="1"/>
  <c r="J295" i="54025"/>
  <c r="J295" i="54026" s="1"/>
  <c r="J295" i="54027" s="1"/>
  <c r="F335" i="54025"/>
  <c r="F335" i="54026" s="1"/>
  <c r="F335" i="54027" s="1"/>
  <c r="F357" i="54025"/>
  <c r="F357" i="54026" s="1"/>
  <c r="F357" i="54027" s="1"/>
  <c r="L579" i="54025"/>
  <c r="L579" i="54026" s="1"/>
  <c r="L579" i="54027" s="1"/>
  <c r="L693" i="54025"/>
  <c r="L693" i="54026" s="1"/>
  <c r="L693" i="54027" s="1"/>
  <c r="F351" i="54025"/>
  <c r="F351" i="54026" s="1"/>
  <c r="F351" i="54027" s="1"/>
  <c r="H578" i="54025"/>
  <c r="H578" i="54026" s="1"/>
  <c r="H578" i="54027" s="1"/>
  <c r="H582" i="54025"/>
  <c r="H582" i="54026" s="1"/>
  <c r="H582" i="54027" s="1"/>
  <c r="J677" i="54025"/>
  <c r="J677" i="54026" s="1"/>
  <c r="J677" i="54027" s="1"/>
  <c r="X26" i="54025"/>
  <c r="X26" i="54026" s="1"/>
  <c r="X26" i="54027" s="1"/>
  <c r="F358" i="54025"/>
  <c r="F358" i="54026" s="1"/>
  <c r="F358" i="54027" s="1"/>
  <c r="F362" i="54025"/>
  <c r="F362" i="54026" s="1"/>
  <c r="F362" i="54027" s="1"/>
  <c r="J235" i="54025"/>
  <c r="J235" i="54026" s="1"/>
  <c r="J235" i="54027" s="1"/>
  <c r="F580" i="54025"/>
  <c r="F580" i="54026" s="1"/>
  <c r="F580" i="54027" s="1"/>
  <c r="L571" i="54025"/>
  <c r="L571" i="54026" s="1"/>
  <c r="L571" i="54027" s="1"/>
  <c r="H588" i="54025"/>
  <c r="H588" i="54026" s="1"/>
  <c r="H588" i="54027" s="1"/>
  <c r="R920" i="54025"/>
  <c r="R920" i="54026" s="1"/>
  <c r="R920" i="54027" s="1"/>
  <c r="F583" i="54025"/>
  <c r="F583" i="54026" s="1"/>
  <c r="F583" i="54027" s="1"/>
  <c r="H586" i="54025"/>
  <c r="H586" i="54026" s="1"/>
  <c r="H586" i="54027" s="1"/>
  <c r="F582" i="54025"/>
  <c r="F582" i="54026" s="1"/>
  <c r="F582" i="54027" s="1"/>
  <c r="N514" i="54025"/>
  <c r="N514" i="54026" s="1"/>
  <c r="N514" i="54027" s="1"/>
  <c r="N551" i="54025"/>
  <c r="N551" i="54026" s="1"/>
  <c r="N551" i="54027" s="1"/>
  <c r="H154" i="54025"/>
  <c r="H154" i="54026" s="1"/>
  <c r="H154" i="54027" s="1"/>
  <c r="H245" i="54025"/>
  <c r="H245" i="54026" s="1"/>
  <c r="H245" i="54027" s="1"/>
  <c r="L1223" i="54025"/>
  <c r="L1223" i="54026" s="1"/>
  <c r="L1223" i="54027" s="1"/>
  <c r="F332" i="54025"/>
  <c r="F332" i="54026" s="1"/>
  <c r="F332" i="54027" s="1"/>
  <c r="J233" i="54025"/>
  <c r="J233" i="54026" s="1"/>
  <c r="J233" i="54027" s="1"/>
  <c r="J535" i="54025"/>
  <c r="J535" i="54026" s="1"/>
  <c r="J535" i="54027" s="1"/>
  <c r="F590" i="54025"/>
  <c r="F590" i="54026" s="1"/>
  <c r="F590" i="54027" s="1"/>
  <c r="N542" i="54025"/>
  <c r="N542" i="54026" s="1"/>
  <c r="N542" i="54027" s="1"/>
  <c r="N557" i="54025"/>
  <c r="N557" i="54026" s="1"/>
  <c r="N557" i="54027" s="1"/>
  <c r="L782" i="54025"/>
  <c r="L782" i="54026" s="1"/>
  <c r="L782" i="54027" s="1"/>
  <c r="L751" i="54025"/>
  <c r="L751" i="54026" s="1"/>
  <c r="L751" i="54027" s="1"/>
  <c r="R1009" i="54025"/>
  <c r="R1009" i="54026" s="1"/>
  <c r="R1009" i="54027" s="1"/>
  <c r="L860" i="54025"/>
  <c r="L860" i="54026" s="1"/>
  <c r="L860" i="54027" s="1"/>
  <c r="J77" i="54025"/>
  <c r="J77" i="54026" s="1"/>
  <c r="J77" i="54027" s="1"/>
  <c r="H160" i="54025"/>
  <c r="H160" i="54026" s="1"/>
  <c r="H160" i="54027" s="1"/>
  <c r="H459" i="54025"/>
  <c r="H459" i="54026" s="1"/>
  <c r="H459" i="54027" s="1"/>
  <c r="V29" i="54025"/>
  <c r="V29" i="54026" s="1"/>
  <c r="V29" i="54027" s="1"/>
  <c r="V37" i="54025"/>
  <c r="V37" i="54026" s="1"/>
  <c r="V37" i="54027" s="1"/>
  <c r="H231" i="54025"/>
  <c r="H231" i="54026" s="1"/>
  <c r="H231" i="54027" s="1"/>
  <c r="H492" i="54025"/>
  <c r="H492" i="54026" s="1"/>
  <c r="H492" i="54027" s="1"/>
  <c r="H501" i="54025"/>
  <c r="H501" i="54026" s="1"/>
  <c r="H501" i="54027" s="1"/>
  <c r="J299" i="54025"/>
  <c r="J299" i="54026" s="1"/>
  <c r="J299" i="54027" s="1"/>
  <c r="F355" i="54025"/>
  <c r="F355" i="54026" s="1"/>
  <c r="F355" i="54027" s="1"/>
  <c r="H391" i="54025"/>
  <c r="H391" i="54026" s="1"/>
  <c r="H391" i="54027" s="1"/>
  <c r="J812" i="54025"/>
  <c r="J812" i="54026" s="1"/>
  <c r="J812" i="54027" s="1"/>
  <c r="F68" i="54025"/>
  <c r="F68" i="54026" s="1"/>
  <c r="F68" i="54027" s="1"/>
  <c r="F29" i="54025"/>
  <c r="F29" i="54026" s="1"/>
  <c r="F29" i="54027" s="1"/>
  <c r="F59" i="54025"/>
  <c r="F59" i="54026" s="1"/>
  <c r="F59" i="54027" s="1"/>
  <c r="F70" i="54025"/>
  <c r="F70" i="54026" s="1"/>
  <c r="F70" i="54027" s="1"/>
  <c r="R26" i="54025"/>
  <c r="R26" i="54026" s="1"/>
  <c r="R26" i="54027" s="1"/>
  <c r="F19" i="54025"/>
  <c r="F19" i="54026" s="1"/>
  <c r="F19" i="54027" s="1"/>
  <c r="F55" i="54025"/>
  <c r="F55" i="54026" s="1"/>
  <c r="F55" i="54027" s="1"/>
  <c r="F15" i="54025"/>
  <c r="F15" i="54026" s="1"/>
  <c r="F15" i="54027" s="1"/>
  <c r="R33" i="54025"/>
  <c r="R33" i="54026" s="1"/>
  <c r="R33" i="54027" s="1"/>
  <c r="L842" i="54025"/>
  <c r="L842" i="54026" s="1"/>
  <c r="L842" i="54027" s="1"/>
  <c r="T626" i="54025"/>
  <c r="T626" i="54026" s="1"/>
  <c r="T626" i="54027" s="1"/>
  <c r="H380" i="54025"/>
  <c r="H380" i="54026" s="1"/>
  <c r="H380" i="54027" s="1"/>
  <c r="F321" i="54025"/>
  <c r="F321" i="54026" s="1"/>
  <c r="F321" i="54027" s="1"/>
  <c r="J575" i="54025"/>
  <c r="J575" i="54026" s="1"/>
  <c r="J575" i="54027" s="1"/>
  <c r="H576" i="54025"/>
  <c r="H576" i="54026" s="1"/>
  <c r="H576" i="54027" s="1"/>
  <c r="F588" i="54025"/>
  <c r="F588" i="54026" s="1"/>
  <c r="F588" i="54027" s="1"/>
  <c r="N537" i="54025"/>
  <c r="N537" i="54026" s="1"/>
  <c r="N537" i="54027" s="1"/>
  <c r="N521" i="54025"/>
  <c r="N521" i="54026" s="1"/>
  <c r="N521" i="54027" s="1"/>
  <c r="J224" i="54025"/>
  <c r="J224" i="54026" s="1"/>
  <c r="J224" i="54027" s="1"/>
  <c r="J225" i="54025"/>
  <c r="J225" i="54026" s="1"/>
  <c r="J225" i="54027" s="1"/>
  <c r="J301" i="54025"/>
  <c r="J301" i="54026" s="1"/>
  <c r="J301" i="54027" s="1"/>
  <c r="J239" i="54025"/>
  <c r="J239" i="54026" s="1"/>
  <c r="J239" i="54027" s="1"/>
  <c r="F356" i="54025"/>
  <c r="F356" i="54026" s="1"/>
  <c r="F356" i="54027" s="1"/>
  <c r="J229" i="54025"/>
  <c r="J229" i="54026" s="1"/>
  <c r="J229" i="54027" s="1"/>
  <c r="J473" i="54025"/>
  <c r="J473" i="54026" s="1"/>
  <c r="J473" i="54027" s="1"/>
  <c r="F574" i="54025"/>
  <c r="F574" i="54026" s="1"/>
  <c r="F574" i="54027" s="1"/>
  <c r="J588" i="54025"/>
  <c r="J588" i="54026" s="1"/>
  <c r="J588" i="54027" s="1"/>
  <c r="H583" i="54025"/>
  <c r="H583" i="54026" s="1"/>
  <c r="H583" i="54027" s="1"/>
  <c r="N500" i="54025"/>
  <c r="N500" i="54026" s="1"/>
  <c r="N500" i="54027" s="1"/>
  <c r="N538" i="54025"/>
  <c r="N538" i="54026" s="1"/>
  <c r="N538" i="54027" s="1"/>
  <c r="N505" i="54025"/>
  <c r="N505" i="54026" s="1"/>
  <c r="N505" i="54027" s="1"/>
  <c r="R1043" i="54025"/>
  <c r="R1043" i="54026" s="1"/>
  <c r="R1043" i="54027" s="1"/>
  <c r="L863" i="54025"/>
  <c r="L863" i="54026" s="1"/>
  <c r="L863" i="54027" s="1"/>
  <c r="J70" i="54025"/>
  <c r="J70" i="54026" s="1"/>
  <c r="J70" i="54027" s="1"/>
  <c r="J83" i="54025"/>
  <c r="J83" i="54026" s="1"/>
  <c r="J83" i="54027" s="1"/>
  <c r="H458" i="54025"/>
  <c r="H458" i="54026" s="1"/>
  <c r="H458" i="54027" s="1"/>
  <c r="V41" i="54025"/>
  <c r="V41" i="54026" s="1"/>
  <c r="V41" i="54027" s="1"/>
  <c r="H161" i="54025"/>
  <c r="H161" i="54026" s="1"/>
  <c r="H161" i="54027" s="1"/>
  <c r="H491" i="54025"/>
  <c r="H491" i="54026" s="1"/>
  <c r="H491" i="54027" s="1"/>
  <c r="J32" i="54025"/>
  <c r="J32" i="54026" s="1"/>
  <c r="J32" i="54027" s="1"/>
  <c r="J75" i="54025"/>
  <c r="J75" i="54026" s="1"/>
  <c r="J75" i="54027" s="1"/>
  <c r="H236" i="54025"/>
  <c r="H236" i="54026" s="1"/>
  <c r="H236" i="54027" s="1"/>
  <c r="J58" i="54025"/>
  <c r="J58" i="54026" s="1"/>
  <c r="J58" i="54027" s="1"/>
  <c r="H498" i="54025"/>
  <c r="H498" i="54026" s="1"/>
  <c r="H498" i="54027" s="1"/>
  <c r="H507" i="54025"/>
  <c r="H507" i="54026" s="1"/>
  <c r="H507" i="54027" s="1"/>
  <c r="L57" i="54025"/>
  <c r="L57" i="54026" s="1"/>
  <c r="L57" i="54027" s="1"/>
  <c r="F326" i="54025"/>
  <c r="F326" i="54026" s="1"/>
  <c r="F326" i="54027" s="1"/>
  <c r="J290" i="54025"/>
  <c r="J290" i="54026" s="1"/>
  <c r="J290" i="54027" s="1"/>
  <c r="H574" i="54025"/>
  <c r="H574" i="54026" s="1"/>
  <c r="H574" i="54027" s="1"/>
  <c r="J580" i="54025"/>
  <c r="J580" i="54026" s="1"/>
  <c r="J580" i="54027" s="1"/>
  <c r="F586" i="54025"/>
  <c r="F586" i="54026" s="1"/>
  <c r="F586" i="54027" s="1"/>
  <c r="L589" i="54025"/>
  <c r="L589" i="54026" s="1"/>
  <c r="L589" i="54027" s="1"/>
  <c r="L590" i="54025"/>
  <c r="L590" i="54026" s="1"/>
  <c r="L590" i="54027" s="1"/>
  <c r="N497" i="54025"/>
  <c r="N497" i="54026" s="1"/>
  <c r="N497" i="54027" s="1"/>
  <c r="N522" i="54025"/>
  <c r="N522" i="54026" s="1"/>
  <c r="N522" i="54027" s="1"/>
  <c r="J238" i="54025"/>
  <c r="J238" i="54026" s="1"/>
  <c r="J238" i="54027" s="1"/>
  <c r="F361" i="54025"/>
  <c r="F361" i="54026" s="1"/>
  <c r="F361" i="54027" s="1"/>
  <c r="F576" i="54025"/>
  <c r="F576" i="54026" s="1"/>
  <c r="F576" i="54027" s="1"/>
  <c r="R1136" i="54025"/>
  <c r="R1136" i="54026" s="1"/>
  <c r="R1136" i="54027" s="1"/>
  <c r="N746" i="54025"/>
  <c r="N746" i="54026" s="1"/>
  <c r="N746" i="54027" s="1"/>
  <c r="R24" i="54025"/>
  <c r="R24" i="54026" s="1"/>
  <c r="R24" i="54027" s="1"/>
  <c r="F16" i="54025"/>
  <c r="F16" i="54026" s="1"/>
  <c r="F16" i="54027" s="1"/>
  <c r="J581" i="54025"/>
  <c r="J581" i="54026" s="1"/>
  <c r="J581" i="54027" s="1"/>
  <c r="L742" i="54025"/>
  <c r="L742" i="54026" s="1"/>
  <c r="L742" i="54027" s="1"/>
  <c r="L761" i="54025"/>
  <c r="L761" i="54026" s="1"/>
  <c r="L761" i="54027" s="1"/>
  <c r="L791" i="54025"/>
  <c r="L791" i="54026" s="1"/>
  <c r="L791" i="54027" s="1"/>
  <c r="N743" i="54025"/>
  <c r="N743" i="54026" s="1"/>
  <c r="N743" i="54027" s="1"/>
  <c r="L861" i="54025"/>
  <c r="L861" i="54026" s="1"/>
  <c r="L861" i="54027" s="1"/>
  <c r="V34" i="54025"/>
  <c r="V34" i="54026" s="1"/>
  <c r="V34" i="54027" s="1"/>
  <c r="H166" i="54025"/>
  <c r="H166" i="54026" s="1"/>
  <c r="H166" i="54027" s="1"/>
  <c r="H473" i="54025"/>
  <c r="H473" i="54026" s="1"/>
  <c r="H473" i="54027" s="1"/>
  <c r="H174" i="54025"/>
  <c r="H174" i="54026" s="1"/>
  <c r="H174" i="54027" s="1"/>
  <c r="H237" i="54025"/>
  <c r="H237" i="54026" s="1"/>
  <c r="H237" i="54027" s="1"/>
  <c r="F410" i="54025"/>
  <c r="F410" i="54026" s="1"/>
  <c r="F410" i="54027" s="1"/>
  <c r="J300" i="54025"/>
  <c r="J300" i="54026" s="1"/>
  <c r="J300" i="54027" s="1"/>
  <c r="P627" i="54025"/>
  <c r="P627" i="54026" s="1"/>
  <c r="P627" i="54027" s="1"/>
  <c r="H1233" i="54025"/>
  <c r="H1233" i="54026" s="1"/>
  <c r="H1233" i="54027" s="1"/>
  <c r="J818" i="54025"/>
  <c r="J818" i="54026" s="1"/>
  <c r="J818" i="54027" s="1"/>
  <c r="F28" i="54025"/>
  <c r="F28" i="54026" s="1"/>
  <c r="F28" i="54027" s="1"/>
  <c r="R11" i="54025"/>
  <c r="R11" i="54026" s="1"/>
  <c r="R11" i="54027" s="1"/>
  <c r="F65" i="54025"/>
  <c r="F65" i="54026" s="1"/>
  <c r="F65" i="54027" s="1"/>
  <c r="F12" i="54025"/>
  <c r="F12" i="54026" s="1"/>
  <c r="F12" i="54027" s="1"/>
  <c r="R30" i="54025"/>
  <c r="R30" i="54026" s="1"/>
  <c r="R30" i="54027" s="1"/>
  <c r="F62" i="54025"/>
  <c r="F62" i="54026" s="1"/>
  <c r="F62" i="54027" s="1"/>
  <c r="F25" i="54025"/>
  <c r="F25" i="54026" s="1"/>
  <c r="F25" i="54027" s="1"/>
  <c r="F61" i="54025"/>
  <c r="F61" i="54026" s="1"/>
  <c r="F61" i="54027" s="1"/>
  <c r="F21" i="54025"/>
  <c r="F21" i="54026" s="1"/>
  <c r="F21" i="54027" s="1"/>
  <c r="F51" i="54025"/>
  <c r="F51" i="54026" s="1"/>
  <c r="F51" i="54027" s="1"/>
  <c r="R34" i="54025"/>
  <c r="R34" i="54026" s="1"/>
  <c r="R34" i="54027" s="1"/>
  <c r="L848" i="54025"/>
  <c r="L848" i="54026" s="1"/>
  <c r="L848" i="54027" s="1"/>
  <c r="T628" i="54025"/>
  <c r="T628" i="54026" s="1"/>
  <c r="T628" i="54027" s="1"/>
  <c r="L351" i="54025"/>
  <c r="L351" i="54026" s="1"/>
  <c r="L351" i="54027" s="1"/>
  <c r="F409" i="54025"/>
  <c r="F409" i="54026" s="1"/>
  <c r="F409" i="54027" s="1"/>
  <c r="J230" i="54025"/>
  <c r="J230" i="54026" s="1"/>
  <c r="J230" i="54027" s="1"/>
  <c r="J231" i="54025"/>
  <c r="J231" i="54026" s="1"/>
  <c r="J231" i="54027" s="1"/>
  <c r="X19" i="54025"/>
  <c r="X19" i="54026" s="1"/>
  <c r="X19" i="54027" s="1"/>
  <c r="J284" i="54025"/>
  <c r="J284" i="54026" s="1"/>
  <c r="J284" i="54027" s="1"/>
  <c r="F363" i="54025"/>
  <c r="F363" i="54026" s="1"/>
  <c r="F363" i="54027" s="1"/>
  <c r="F319" i="54025"/>
  <c r="F319" i="54026" s="1"/>
  <c r="F319" i="54027" s="1"/>
  <c r="L574" i="54025"/>
  <c r="L574" i="54026" s="1"/>
  <c r="L574" i="54027" s="1"/>
  <c r="J587" i="54025"/>
  <c r="J587" i="54026" s="1"/>
  <c r="J587" i="54027" s="1"/>
  <c r="L580" i="54025"/>
  <c r="L580" i="54026" s="1"/>
  <c r="L580" i="54027" s="1"/>
  <c r="L578" i="54025"/>
  <c r="L578" i="54026" s="1"/>
  <c r="L578" i="54027" s="1"/>
  <c r="J572" i="54025"/>
  <c r="J572" i="54026" s="1"/>
  <c r="J572" i="54027" s="1"/>
  <c r="N518" i="54025"/>
  <c r="N518" i="54026" s="1"/>
  <c r="N518" i="54027" s="1"/>
  <c r="N468" i="54025"/>
  <c r="N468" i="54026" s="1"/>
  <c r="N468" i="54027" s="1"/>
  <c r="N556" i="54025"/>
  <c r="N556" i="54026" s="1"/>
  <c r="N556" i="54027" s="1"/>
  <c r="L784" i="54025"/>
  <c r="L784" i="54026" s="1"/>
  <c r="L784" i="54027" s="1"/>
  <c r="L786" i="54025"/>
  <c r="L786" i="54026" s="1"/>
  <c r="L786" i="54027" s="1"/>
  <c r="L747" i="54025"/>
  <c r="L747" i="54026" s="1"/>
  <c r="L747" i="54027" s="1"/>
  <c r="N749" i="54025"/>
  <c r="N749" i="54026" s="1"/>
  <c r="N749" i="54027" s="1"/>
  <c r="L868" i="54025"/>
  <c r="L868" i="54026" s="1"/>
  <c r="L868" i="54027" s="1"/>
  <c r="L864" i="54025"/>
  <c r="L864" i="54026" s="1"/>
  <c r="L864" i="54027" s="1"/>
  <c r="L887" i="54025"/>
  <c r="L887" i="54026" s="1"/>
  <c r="L887" i="54027" s="1"/>
  <c r="V33" i="54025"/>
  <c r="V33" i="54026" s="1"/>
  <c r="V33" i="54027" s="1"/>
  <c r="H159" i="54025"/>
  <c r="H159" i="54026" s="1"/>
  <c r="H159" i="54027" s="1"/>
  <c r="H496" i="54025"/>
  <c r="H496" i="54026" s="1"/>
  <c r="H496" i="54027" s="1"/>
  <c r="J60" i="54025"/>
  <c r="J60" i="54026" s="1"/>
  <c r="J60" i="54027" s="1"/>
  <c r="H172" i="54025"/>
  <c r="H172" i="54026" s="1"/>
  <c r="H172" i="54027" s="1"/>
  <c r="H490" i="54025"/>
  <c r="H490" i="54026" s="1"/>
  <c r="H490" i="54027" s="1"/>
  <c r="J61" i="54025"/>
  <c r="J61" i="54026" s="1"/>
  <c r="J61" i="54027" s="1"/>
  <c r="H167" i="54025"/>
  <c r="H167" i="54026" s="1"/>
  <c r="H167" i="54027" s="1"/>
  <c r="H499" i="54025"/>
  <c r="H499" i="54026" s="1"/>
  <c r="H499" i="54027" s="1"/>
  <c r="H235" i="54025"/>
  <c r="H235" i="54026" s="1"/>
  <c r="H235" i="54027" s="1"/>
  <c r="J62" i="54025"/>
  <c r="J62" i="54026" s="1"/>
  <c r="J62" i="54027" s="1"/>
  <c r="J81" i="54025"/>
  <c r="J81" i="54026" s="1"/>
  <c r="J81" i="54027" s="1"/>
  <c r="H242" i="54025"/>
  <c r="H242" i="54026" s="1"/>
  <c r="H242" i="54027" s="1"/>
  <c r="J76" i="54025"/>
  <c r="J76" i="54026" s="1"/>
  <c r="J76" i="54027" s="1"/>
  <c r="H243" i="54025"/>
  <c r="H243" i="54026" s="1"/>
  <c r="H243" i="54027" s="1"/>
  <c r="H510" i="54025"/>
  <c r="H510" i="54026" s="1"/>
  <c r="H510" i="54027" s="1"/>
  <c r="H513" i="54025"/>
  <c r="H513" i="54026" s="1"/>
  <c r="H513" i="54027" s="1"/>
  <c r="F411" i="54025"/>
  <c r="F411" i="54026" s="1"/>
  <c r="F411" i="54027" s="1"/>
  <c r="F327" i="54025"/>
  <c r="F327" i="54026" s="1"/>
  <c r="F327" i="54027" s="1"/>
  <c r="P626" i="54025"/>
  <c r="P626" i="54026" s="1"/>
  <c r="P626" i="54027" s="1"/>
  <c r="R1116" i="54025"/>
  <c r="R1116" i="54026" s="1"/>
  <c r="R1116" i="54027" s="1"/>
  <c r="J810" i="54025"/>
  <c r="J810" i="54026" s="1"/>
  <c r="J810" i="54027" s="1"/>
  <c r="R28" i="54025"/>
  <c r="R28" i="54026" s="1"/>
  <c r="R28" i="54027" s="1"/>
  <c r="R17" i="54025"/>
  <c r="R17" i="54026" s="1"/>
  <c r="R17" i="54027" s="1"/>
  <c r="F71" i="54025"/>
  <c r="F71" i="54026" s="1"/>
  <c r="F71" i="54027" s="1"/>
  <c r="F24" i="54025"/>
  <c r="F24" i="54026" s="1"/>
  <c r="F24" i="54027" s="1"/>
  <c r="R36" i="54025"/>
  <c r="R36" i="54026" s="1"/>
  <c r="R36" i="54027" s="1"/>
  <c r="F22" i="54025"/>
  <c r="F22" i="54026" s="1"/>
  <c r="F22" i="54027" s="1"/>
  <c r="R13" i="54025"/>
  <c r="R13" i="54026" s="1"/>
  <c r="R13" i="54027" s="1"/>
  <c r="F67" i="54025"/>
  <c r="F67" i="54026" s="1"/>
  <c r="F67" i="54027" s="1"/>
  <c r="F27" i="54025"/>
  <c r="F27" i="54026" s="1"/>
  <c r="F27" i="54027" s="1"/>
  <c r="F57" i="54025"/>
  <c r="F57" i="54026" s="1"/>
  <c r="F57" i="54027" s="1"/>
  <c r="L851" i="54025"/>
  <c r="L851" i="54026" s="1"/>
  <c r="L851" i="54027" s="1"/>
  <c r="T627" i="54025"/>
  <c r="T627" i="54026" s="1"/>
  <c r="T627" i="54027" s="1"/>
  <c r="L357" i="54025"/>
  <c r="L357" i="54026" s="1"/>
  <c r="L357" i="54027" s="1"/>
  <c r="V20" i="54025"/>
  <c r="V20" i="54026" s="1"/>
  <c r="V20" i="54027" s="1"/>
  <c r="L572" i="54025"/>
  <c r="L572" i="54026" s="1"/>
  <c r="L572" i="54027" s="1"/>
  <c r="N554" i="54025"/>
  <c r="N554" i="54026" s="1"/>
  <c r="N554" i="54027" s="1"/>
  <c r="H817" i="54025"/>
  <c r="H817" i="54026" s="1"/>
  <c r="H817" i="54027" s="1"/>
  <c r="L56" i="54025"/>
  <c r="L56" i="54026" s="1"/>
  <c r="L56" i="54027" s="1"/>
  <c r="J236" i="54025"/>
  <c r="J236" i="54026" s="1"/>
  <c r="J236" i="54027" s="1"/>
  <c r="J237" i="54025"/>
  <c r="J237" i="54026" s="1"/>
  <c r="J237" i="54027" s="1"/>
  <c r="J156" i="54025"/>
  <c r="J156" i="54026" s="1"/>
  <c r="J156" i="54027" s="1"/>
  <c r="L65" i="54025"/>
  <c r="L65" i="54026" s="1"/>
  <c r="L65" i="54027" s="1"/>
  <c r="L67" i="54025"/>
  <c r="L67" i="54026" s="1"/>
  <c r="L67" i="54027" s="1"/>
  <c r="J241" i="54025"/>
  <c r="J241" i="54026" s="1"/>
  <c r="J241" i="54027" s="1"/>
  <c r="F331" i="54025"/>
  <c r="F331" i="54026" s="1"/>
  <c r="F331" i="54027" s="1"/>
  <c r="J579" i="54025"/>
  <c r="J579" i="54026" s="1"/>
  <c r="J579" i="54027" s="1"/>
  <c r="L586" i="54025"/>
  <c r="L586" i="54026" s="1"/>
  <c r="L586" i="54027" s="1"/>
  <c r="F572" i="54025"/>
  <c r="F572" i="54026" s="1"/>
  <c r="F572" i="54027" s="1"/>
  <c r="J571" i="54025"/>
  <c r="J571" i="54026" s="1"/>
  <c r="J571" i="54027" s="1"/>
  <c r="N559" i="54025"/>
  <c r="N559" i="54026" s="1"/>
  <c r="N559" i="54027" s="1"/>
  <c r="N479" i="54025"/>
  <c r="N479" i="54026" s="1"/>
  <c r="N479" i="54027" s="1"/>
  <c r="N541" i="54025"/>
  <c r="N541" i="54026" s="1"/>
  <c r="N541" i="54027" s="1"/>
  <c r="N540" i="54025"/>
  <c r="N540" i="54026" s="1"/>
  <c r="N540" i="54027" s="1"/>
  <c r="L885" i="54025"/>
  <c r="L885" i="54026" s="1"/>
  <c r="L885" i="54027" s="1"/>
  <c r="L748" i="54025"/>
  <c r="L748" i="54026" s="1"/>
  <c r="L748" i="54027" s="1"/>
  <c r="L752" i="54025"/>
  <c r="L752" i="54026" s="1"/>
  <c r="L752" i="54027" s="1"/>
  <c r="L746" i="54025"/>
  <c r="L746" i="54026" s="1"/>
  <c r="L746" i="54027" s="1"/>
  <c r="L753" i="54025"/>
  <c r="L753" i="54026" s="1"/>
  <c r="L753" i="54027" s="1"/>
  <c r="N751" i="54025"/>
  <c r="N751" i="54026" s="1"/>
  <c r="N751" i="54027" s="1"/>
  <c r="N761" i="54025"/>
  <c r="N761" i="54026" s="1"/>
  <c r="N761" i="54027" s="1"/>
  <c r="R391" i="54025"/>
  <c r="R391" i="54026" s="1"/>
  <c r="R391" i="54027" s="1"/>
  <c r="L886" i="54025"/>
  <c r="L886" i="54026" s="1"/>
  <c r="L886" i="54027" s="1"/>
  <c r="L879" i="54025"/>
  <c r="L879" i="54026" s="1"/>
  <c r="L879" i="54027" s="1"/>
  <c r="L1219" i="54025"/>
  <c r="L1219" i="54026" s="1"/>
  <c r="L1219" i="54027" s="1"/>
  <c r="J59" i="54025"/>
  <c r="J59" i="54026" s="1"/>
  <c r="J59" i="54027" s="1"/>
  <c r="H165" i="54025"/>
  <c r="H165" i="54026" s="1"/>
  <c r="H165" i="54027" s="1"/>
  <c r="H515" i="54025"/>
  <c r="H515" i="54026" s="1"/>
  <c r="H515" i="54027" s="1"/>
  <c r="J66" i="54025"/>
  <c r="J66" i="54026" s="1"/>
  <c r="J66" i="54027" s="1"/>
  <c r="H227" i="54025"/>
  <c r="H227" i="54026" s="1"/>
  <c r="H227" i="54027" s="1"/>
  <c r="H497" i="54025"/>
  <c r="H497" i="54026" s="1"/>
  <c r="H497" i="54027" s="1"/>
  <c r="J67" i="54025"/>
  <c r="J67" i="54026" s="1"/>
  <c r="J67" i="54027" s="1"/>
  <c r="H234" i="54025"/>
  <c r="H234" i="54026" s="1"/>
  <c r="H234" i="54027" s="1"/>
  <c r="H517" i="54025"/>
  <c r="H517" i="54026" s="1"/>
  <c r="H517" i="54027" s="1"/>
  <c r="H241" i="54025"/>
  <c r="H241" i="54026" s="1"/>
  <c r="H241" i="54027" s="1"/>
  <c r="J68" i="54025"/>
  <c r="J68" i="54026" s="1"/>
  <c r="J68" i="54027" s="1"/>
  <c r="H157" i="54025"/>
  <c r="H157" i="54026" s="1"/>
  <c r="H157" i="54027" s="1"/>
  <c r="H476" i="54025"/>
  <c r="H476" i="54026" s="1"/>
  <c r="H476" i="54027" s="1"/>
  <c r="H158" i="54025"/>
  <c r="H158" i="54026" s="1"/>
  <c r="H158" i="54027" s="1"/>
  <c r="H477" i="54025"/>
  <c r="H477" i="54026" s="1"/>
  <c r="H477" i="54027" s="1"/>
  <c r="H500" i="54025"/>
  <c r="H500" i="54026" s="1"/>
  <c r="H500" i="54027" s="1"/>
  <c r="F158" i="54025"/>
  <c r="F158" i="54026" s="1"/>
  <c r="F158" i="54027" s="1"/>
  <c r="F408" i="54025"/>
  <c r="F408" i="54026" s="1"/>
  <c r="F408" i="54027" s="1"/>
  <c r="F328" i="54025"/>
  <c r="F328" i="54026" s="1"/>
  <c r="F328" i="54027" s="1"/>
  <c r="P628" i="54025"/>
  <c r="P628" i="54026" s="1"/>
  <c r="P628" i="54027" s="1"/>
  <c r="R1161" i="54025"/>
  <c r="R1161" i="54026" s="1"/>
  <c r="R1161" i="54027" s="1"/>
  <c r="F58" i="54025"/>
  <c r="F58" i="54026" s="1"/>
  <c r="F58" i="54027" s="1"/>
  <c r="R23" i="54025"/>
  <c r="R23" i="54026" s="1"/>
  <c r="R23" i="54027" s="1"/>
  <c r="F20" i="54025"/>
  <c r="F20" i="54026" s="1"/>
  <c r="F20" i="54027" s="1"/>
  <c r="F30" i="54025"/>
  <c r="F30" i="54026" s="1"/>
  <c r="F30" i="54027" s="1"/>
  <c r="F54" i="54025"/>
  <c r="F54" i="54026" s="1"/>
  <c r="F54" i="54027" s="1"/>
  <c r="R16" i="54025"/>
  <c r="R16" i="54026" s="1"/>
  <c r="R16" i="54027" s="1"/>
  <c r="R19" i="54025"/>
  <c r="R19" i="54026" s="1"/>
  <c r="R19" i="54027" s="1"/>
  <c r="F73" i="54025"/>
  <c r="F73" i="54026" s="1"/>
  <c r="F73" i="54027" s="1"/>
  <c r="R15" i="54025"/>
  <c r="R15" i="54026" s="1"/>
  <c r="R15" i="54027" s="1"/>
  <c r="F63" i="54025"/>
  <c r="F63" i="54026" s="1"/>
  <c r="F63" i="54027" s="1"/>
  <c r="L856" i="54025"/>
  <c r="L856" i="54026" s="1"/>
  <c r="L856" i="54027" s="1"/>
  <c r="J602" i="54025"/>
  <c r="J602" i="54026" s="1"/>
  <c r="J602" i="54027" s="1"/>
  <c r="H374" i="54025"/>
  <c r="H374" i="54026" s="1"/>
  <c r="H374" i="54027" s="1"/>
  <c r="P798" i="54025"/>
  <c r="P798" i="54026" s="1"/>
  <c r="P798" i="54027" s="1"/>
  <c r="H244" i="54025"/>
  <c r="H244" i="54026" s="1"/>
  <c r="H244" i="54027" s="1"/>
  <c r="F819" i="54025"/>
  <c r="F819" i="54026" s="1"/>
  <c r="F819" i="54027" s="1"/>
  <c r="J591" i="54025"/>
  <c r="J591" i="54026" s="1"/>
  <c r="J591" i="54027" s="1"/>
  <c r="L809" i="54025"/>
  <c r="L809" i="54026" s="1"/>
  <c r="L809" i="54027" s="1"/>
  <c r="J680" i="54025"/>
  <c r="J680" i="54026" s="1"/>
  <c r="J680" i="54027" s="1"/>
  <c r="J154" i="54025"/>
  <c r="J154" i="54026" s="1"/>
  <c r="J154" i="54027" s="1"/>
  <c r="J242" i="54025"/>
  <c r="J242" i="54026" s="1"/>
  <c r="J242" i="54027" s="1"/>
  <c r="J149" i="54025"/>
  <c r="J149" i="54026" s="1"/>
  <c r="J149" i="54027" s="1"/>
  <c r="J294" i="54025"/>
  <c r="J294" i="54026" s="1"/>
  <c r="J294" i="54027" s="1"/>
  <c r="J296" i="54025"/>
  <c r="J296" i="54026" s="1"/>
  <c r="J296" i="54027" s="1"/>
  <c r="L71" i="54025"/>
  <c r="L71" i="54026" s="1"/>
  <c r="L71" i="54027" s="1"/>
  <c r="L73" i="54025"/>
  <c r="L73" i="54026" s="1"/>
  <c r="L73" i="54027" s="1"/>
  <c r="J280" i="54025"/>
  <c r="J280" i="54026" s="1"/>
  <c r="J280" i="54027" s="1"/>
  <c r="F579" i="54025"/>
  <c r="F579" i="54026" s="1"/>
  <c r="F579" i="54027" s="1"/>
  <c r="F578" i="54025"/>
  <c r="F578" i="54026" s="1"/>
  <c r="F578" i="54027" s="1"/>
  <c r="H575" i="54025"/>
  <c r="H575" i="54026" s="1"/>
  <c r="H575" i="54027" s="1"/>
  <c r="F575" i="54025"/>
  <c r="F575" i="54026" s="1"/>
  <c r="F575" i="54027" s="1"/>
  <c r="J577" i="54025"/>
  <c r="J577" i="54026" s="1"/>
  <c r="J577" i="54027" s="1"/>
  <c r="J590" i="54025"/>
  <c r="J590" i="54026" s="1"/>
  <c r="J590" i="54027" s="1"/>
  <c r="N502" i="54025"/>
  <c r="N502" i="54026" s="1"/>
  <c r="N502" i="54027" s="1"/>
  <c r="N501" i="54025"/>
  <c r="N501" i="54026" s="1"/>
  <c r="N501" i="54027" s="1"/>
  <c r="N503" i="54025"/>
  <c r="N503" i="54026" s="1"/>
  <c r="N503" i="54027" s="1"/>
  <c r="L788" i="54025"/>
  <c r="L788" i="54026" s="1"/>
  <c r="L788" i="54027" s="1"/>
  <c r="L766" i="54025"/>
  <c r="L766" i="54026" s="1"/>
  <c r="L766" i="54027" s="1"/>
  <c r="L755" i="54025"/>
  <c r="L755" i="54026" s="1"/>
  <c r="L755" i="54027" s="1"/>
  <c r="L759" i="54025"/>
  <c r="L759" i="54026" s="1"/>
  <c r="L759" i="54027" s="1"/>
  <c r="N752" i="54025"/>
  <c r="N752" i="54026" s="1"/>
  <c r="N752" i="54027" s="1"/>
  <c r="L1236" i="54025"/>
  <c r="L1236" i="54026" s="1"/>
  <c r="L1236" i="54027" s="1"/>
  <c r="L895" i="54025"/>
  <c r="L895" i="54026" s="1"/>
  <c r="L895" i="54027" s="1"/>
  <c r="L888" i="54025"/>
  <c r="L888" i="54026" s="1"/>
  <c r="L888" i="54027" s="1"/>
  <c r="L1221" i="54025"/>
  <c r="L1221" i="54026" s="1"/>
  <c r="L1221" i="54027" s="1"/>
  <c r="J65" i="54025"/>
  <c r="J65" i="54026" s="1"/>
  <c r="J65" i="54027" s="1"/>
  <c r="H171" i="54025"/>
  <c r="H171" i="54026" s="1"/>
  <c r="H171" i="54027" s="1"/>
  <c r="J22" i="54025"/>
  <c r="J22" i="54026" s="1"/>
  <c r="J22" i="54027" s="1"/>
  <c r="J72" i="54025"/>
  <c r="J72" i="54026" s="1"/>
  <c r="J72" i="54027" s="1"/>
  <c r="H233" i="54025"/>
  <c r="H233" i="54026" s="1"/>
  <c r="H233" i="54027" s="1"/>
  <c r="J26" i="54025"/>
  <c r="J26" i="54026" s="1"/>
  <c r="J26" i="54027" s="1"/>
  <c r="J73" i="54025"/>
  <c r="J73" i="54026" s="1"/>
  <c r="J73" i="54027" s="1"/>
  <c r="H240" i="54025"/>
  <c r="H240" i="54026" s="1"/>
  <c r="H240" i="54027" s="1"/>
  <c r="H150" i="54025"/>
  <c r="H150" i="54026" s="1"/>
  <c r="H150" i="54027" s="1"/>
  <c r="H247" i="54025"/>
  <c r="H247" i="54026" s="1"/>
  <c r="H247" i="54027" s="1"/>
  <c r="J80" i="54025"/>
  <c r="J80" i="54026" s="1"/>
  <c r="J80" i="54027" s="1"/>
  <c r="H163" i="54025"/>
  <c r="H163" i="54026" s="1"/>
  <c r="H163" i="54027" s="1"/>
  <c r="H511" i="54025"/>
  <c r="H511" i="54026" s="1"/>
  <c r="H511" i="54027" s="1"/>
  <c r="H514" i="54025"/>
  <c r="H514" i="54026" s="1"/>
  <c r="H514" i="54027" s="1"/>
  <c r="H512" i="54025"/>
  <c r="H512" i="54026" s="1"/>
  <c r="H512" i="54027" s="1"/>
  <c r="F412" i="54025"/>
  <c r="F412" i="54026" s="1"/>
  <c r="F412" i="54027" s="1"/>
  <c r="J281" i="54025"/>
  <c r="J281" i="54026" s="1"/>
  <c r="J281" i="54027" s="1"/>
  <c r="J286" i="54025"/>
  <c r="J286" i="54026" s="1"/>
  <c r="J286" i="54027" s="1"/>
  <c r="H604" i="54025"/>
  <c r="H604" i="54026" s="1"/>
  <c r="H604" i="54027" s="1"/>
  <c r="R999" i="54025"/>
  <c r="R999" i="54026" s="1"/>
  <c r="R999" i="54027" s="1"/>
  <c r="J809" i="54025"/>
  <c r="J809" i="54026" s="1"/>
  <c r="J809" i="54027" s="1"/>
  <c r="F14" i="54025"/>
  <c r="F14" i="54026" s="1"/>
  <c r="F14" i="54027" s="1"/>
  <c r="F11" i="54025"/>
  <c r="F11" i="54026" s="1"/>
  <c r="F11" i="54027" s="1"/>
  <c r="R29" i="54025"/>
  <c r="R29" i="54026" s="1"/>
  <c r="R29" i="54027" s="1"/>
  <c r="R14" i="54025"/>
  <c r="R14" i="54026" s="1"/>
  <c r="R14" i="54027" s="1"/>
  <c r="R12" i="54025"/>
  <c r="R12" i="54026" s="1"/>
  <c r="R12" i="54027" s="1"/>
  <c r="F60" i="54025"/>
  <c r="F60" i="54026" s="1"/>
  <c r="F60" i="54027" s="1"/>
  <c r="F64" i="54025"/>
  <c r="F64" i="54026" s="1"/>
  <c r="F64" i="54027" s="1"/>
  <c r="R25" i="54025"/>
  <c r="R25" i="54026" s="1"/>
  <c r="R25" i="54027" s="1"/>
  <c r="R32" i="54025"/>
  <c r="R32" i="54026" s="1"/>
  <c r="R32" i="54027" s="1"/>
  <c r="R21" i="54025"/>
  <c r="R21" i="54026" s="1"/>
  <c r="R21" i="54027" s="1"/>
  <c r="F69" i="54025"/>
  <c r="F69" i="54026" s="1"/>
  <c r="F69" i="54027" s="1"/>
  <c r="L837" i="54025"/>
  <c r="L837" i="54026" s="1"/>
  <c r="L837" i="54027" s="1"/>
  <c r="H614" i="54025"/>
  <c r="H614" i="54026" s="1"/>
  <c r="H614" i="54027" s="1"/>
  <c r="J603" i="54025"/>
  <c r="J603" i="54026" s="1"/>
  <c r="J603" i="54027" s="1"/>
  <c r="H376" i="54025"/>
  <c r="H376" i="54026" s="1"/>
  <c r="H376" i="54027" s="1"/>
  <c r="F314" i="54025"/>
  <c r="F314" i="54026" s="1"/>
  <c r="F314" i="54027" s="1"/>
  <c r="L66" i="54025"/>
  <c r="L66" i="54026" s="1"/>
  <c r="L66" i="54027" s="1"/>
  <c r="L582" i="54025"/>
  <c r="L582" i="54026" s="1"/>
  <c r="L582" i="54027" s="1"/>
  <c r="H580" i="54025"/>
  <c r="H580" i="54026" s="1"/>
  <c r="H580" i="54027" s="1"/>
  <c r="J576" i="54025"/>
  <c r="J576" i="54026" s="1"/>
  <c r="J576" i="54027" s="1"/>
  <c r="F593" i="54025"/>
  <c r="F593" i="54026" s="1"/>
  <c r="F593" i="54027" s="1"/>
  <c r="L750" i="54025"/>
  <c r="L750" i="54026" s="1"/>
  <c r="L750" i="54027" s="1"/>
  <c r="L798" i="54025"/>
  <c r="L798" i="54026" s="1"/>
  <c r="L798" i="54027" s="1"/>
  <c r="L794" i="54025"/>
  <c r="L794" i="54026" s="1"/>
  <c r="L794" i="54027" s="1"/>
  <c r="R1004" i="54025"/>
  <c r="R1004" i="54026" s="1"/>
  <c r="R1004" i="54027" s="1"/>
  <c r="L892" i="54025"/>
  <c r="L892" i="54026" s="1"/>
  <c r="L892" i="54027" s="1"/>
  <c r="L857" i="54025"/>
  <c r="L857" i="54026" s="1"/>
  <c r="L857" i="54027" s="1"/>
  <c r="L1220" i="54025"/>
  <c r="L1220" i="54026" s="1"/>
  <c r="L1220" i="54027" s="1"/>
  <c r="J71" i="54025"/>
  <c r="J71" i="54026" s="1"/>
  <c r="J71" i="54027" s="1"/>
  <c r="H238" i="54025"/>
  <c r="H238" i="54026" s="1"/>
  <c r="H238" i="54027" s="1"/>
  <c r="V14" i="54025"/>
  <c r="V14" i="54026" s="1"/>
  <c r="V14" i="54027" s="1"/>
  <c r="J31" i="54025"/>
  <c r="J31" i="54026" s="1"/>
  <c r="J31" i="54027" s="1"/>
  <c r="H149" i="54025"/>
  <c r="H149" i="54026" s="1"/>
  <c r="H149" i="54027" s="1"/>
  <c r="H246" i="54025"/>
  <c r="H246" i="54026" s="1"/>
  <c r="H246" i="54027" s="1"/>
  <c r="H156" i="54025"/>
  <c r="H156" i="54026" s="1"/>
  <c r="H156" i="54027" s="1"/>
  <c r="H455" i="54025"/>
  <c r="H455" i="54026" s="1"/>
  <c r="H455" i="54027" s="1"/>
  <c r="V19" i="54025"/>
  <c r="V19" i="54026" s="1"/>
  <c r="V19" i="54027" s="1"/>
  <c r="H169" i="54025"/>
  <c r="H169" i="54026" s="1"/>
  <c r="H169" i="54027" s="1"/>
  <c r="J34" i="54025"/>
  <c r="J34" i="54026" s="1"/>
  <c r="J34" i="54027" s="1"/>
  <c r="H170" i="54025"/>
  <c r="H170" i="54026" s="1"/>
  <c r="H170" i="54027" s="1"/>
  <c r="H472" i="54025"/>
  <c r="H472" i="54026" s="1"/>
  <c r="H472" i="54027" s="1"/>
  <c r="H469" i="54025"/>
  <c r="H469" i="54026" s="1"/>
  <c r="H469" i="54027" s="1"/>
  <c r="F407" i="54025"/>
  <c r="F407" i="54026" s="1"/>
  <c r="F407" i="54027" s="1"/>
  <c r="J293" i="54025"/>
  <c r="J293" i="54026" s="1"/>
  <c r="J293" i="54027" s="1"/>
  <c r="J292" i="54025"/>
  <c r="J292" i="54026" s="1"/>
  <c r="J292" i="54027" s="1"/>
  <c r="F604" i="54025"/>
  <c r="F604" i="54026" s="1"/>
  <c r="F604" i="54027" s="1"/>
  <c r="J811" i="54025"/>
  <c r="J811" i="54026" s="1"/>
  <c r="J811" i="54027" s="1"/>
  <c r="R20" i="54025"/>
  <c r="R20" i="54026" s="1"/>
  <c r="R20" i="54027" s="1"/>
  <c r="F17" i="54025"/>
  <c r="F17" i="54026" s="1"/>
  <c r="F17" i="54027" s="1"/>
  <c r="R35" i="54025"/>
  <c r="R35" i="54026" s="1"/>
  <c r="R35" i="54027" s="1"/>
  <c r="R22" i="54025"/>
  <c r="R22" i="54026" s="1"/>
  <c r="R22" i="54027" s="1"/>
  <c r="R18" i="54025"/>
  <c r="R18" i="54026" s="1"/>
  <c r="R18" i="54027" s="1"/>
  <c r="F66" i="54025"/>
  <c r="F66" i="54026" s="1"/>
  <c r="F66" i="54027" s="1"/>
  <c r="F13" i="54025"/>
  <c r="F13" i="54026" s="1"/>
  <c r="F13" i="54027" s="1"/>
  <c r="R31" i="54025"/>
  <c r="R31" i="54026" s="1"/>
  <c r="R31" i="54027" s="1"/>
  <c r="F74" i="54025"/>
  <c r="F74" i="54026" s="1"/>
  <c r="F74" i="54027" s="1"/>
  <c r="R27" i="54025"/>
  <c r="R27" i="54026" s="1"/>
  <c r="R27" i="54027" s="1"/>
  <c r="F81" i="54025"/>
  <c r="F81" i="54026" s="1"/>
  <c r="F81" i="54027" s="1"/>
  <c r="L867" i="54025"/>
  <c r="L867" i="54026" s="1"/>
  <c r="L867" i="54027" s="1"/>
  <c r="P1235" i="54025"/>
  <c r="P1235" i="54026" s="1"/>
  <c r="P1235" i="54027" s="1"/>
  <c r="L356" i="54025"/>
  <c r="L356" i="54026" s="1"/>
  <c r="L356" i="54027" s="1"/>
  <c r="L361" i="54025"/>
  <c r="L361" i="54026" s="1"/>
  <c r="L361" i="54027" s="1"/>
</calcChain>
</file>

<file path=xl/sharedStrings.xml><?xml version="1.0" encoding="utf-8"?>
<sst xmlns="http://schemas.openxmlformats.org/spreadsheetml/2006/main" count="23382" uniqueCount="2252">
  <si>
    <t>偏平率</t>
    <rPh sb="0" eb="2">
      <t>ヘンペイ</t>
    </rPh>
    <rPh sb="2" eb="3">
      <t>リツ</t>
    </rPh>
    <phoneticPr fontId="4"/>
  </si>
  <si>
    <t>7.50R16 12PR</t>
  </si>
  <si>
    <t>215/55R16</t>
  </si>
  <si>
    <t>225/55R16</t>
  </si>
  <si>
    <t>225/55R18</t>
  </si>
  <si>
    <t>205/80R17.5 114/112L</t>
  </si>
  <si>
    <t>205/80R17.5 120/118L</t>
  </si>
  <si>
    <t>205/45R17</t>
  </si>
  <si>
    <t>165/60R12</t>
  </si>
  <si>
    <t>205/50R17</t>
  </si>
  <si>
    <t>225/50R17</t>
  </si>
  <si>
    <t>　・自社名</t>
  </si>
  <si>
    <t>　・価格レベル</t>
  </si>
  <si>
    <t>％</t>
  </si>
  <si>
    <t xml:space="preserve">  ・チューブ／フラップ旧小標レス率</t>
  </si>
  <si>
    <t>ﾚｽ</t>
  </si>
  <si>
    <t>←「全国標準卸価格表(CPUｺｰﾄﾞ価格)」は30ﾚｽです。</t>
  </si>
  <si>
    <t>　・１０円／１００円区分</t>
  </si>
  <si>
    <t>　　(1＝１０円単位、2＝１００円単位）</t>
  </si>
  <si>
    <t>　・ユーザー名</t>
  </si>
  <si>
    <t xml:space="preserve">  ・粗利設定法</t>
  </si>
  <si>
    <t>1＝粗利率設定、2＝粗利額設定</t>
  </si>
  <si>
    <t>　必要粗利率</t>
  </si>
  <si>
    <t>←「ユーザー別卸価格表」からの計算になります。</t>
  </si>
  <si>
    <t>必要粗利額</t>
  </si>
  <si>
    <t>円</t>
  </si>
  <si>
    <t>青色部分に必要事項を入力下さい。</t>
    <rPh sb="0" eb="2">
      <t>アオイロ</t>
    </rPh>
    <rPh sb="5" eb="7">
      <t>ヒツヨウ</t>
    </rPh>
    <rPh sb="7" eb="9">
      <t>ジコウ</t>
    </rPh>
    <phoneticPr fontId="10"/>
  </si>
  <si>
    <t xml:space="preserve">  ・日付</t>
    <rPh sb="3" eb="5">
      <t>ヒヅケ</t>
    </rPh>
    <phoneticPr fontId="10"/>
  </si>
  <si>
    <t>ユーザー別小売(卸)価格試算表(税抜)</t>
    <rPh sb="16" eb="17">
      <t>ゼイ</t>
    </rPh>
    <rPh sb="17" eb="18">
      <t>ヌ</t>
    </rPh>
    <phoneticPr fontId="10"/>
  </si>
  <si>
    <t>ユーザー別小売(卸)価格試算表(税込）</t>
    <rPh sb="16" eb="18">
      <t>ゼイコ</t>
    </rPh>
    <phoneticPr fontId="10"/>
  </si>
  <si>
    <t>上の税抜の表を元に計算します。</t>
    <rPh sb="0" eb="1">
      <t>ウエ</t>
    </rPh>
    <rPh sb="2" eb="3">
      <t>ゼイ</t>
    </rPh>
    <rPh sb="3" eb="4">
      <t>ヌ</t>
    </rPh>
    <rPh sb="5" eb="6">
      <t>ヒョウ</t>
    </rPh>
    <rPh sb="7" eb="8">
      <t>モト</t>
    </rPh>
    <rPh sb="9" eb="11">
      <t>ケイサン</t>
    </rPh>
    <phoneticPr fontId="10"/>
  </si>
  <si>
    <t>　・表示価格単位</t>
    <rPh sb="2" eb="4">
      <t>ヒョウジ</t>
    </rPh>
    <rPh sb="4" eb="6">
      <t>カカク</t>
    </rPh>
    <rPh sb="6" eb="8">
      <t>タンイ</t>
    </rPh>
    <phoneticPr fontId="10"/>
  </si>
  <si>
    <t>0＝１円単位、1＝10円単位、2＝100円単位</t>
    <rPh sb="3" eb="4">
      <t>エン</t>
    </rPh>
    <rPh sb="4" eb="6">
      <t>タンイ</t>
    </rPh>
    <rPh sb="11" eb="12">
      <t>エン</t>
    </rPh>
    <rPh sb="12" eb="14">
      <t>タンイ</t>
    </rPh>
    <rPh sb="20" eb="21">
      <t>エン</t>
    </rPh>
    <rPh sb="21" eb="23">
      <t>タンイ</t>
    </rPh>
    <phoneticPr fontId="10"/>
  </si>
  <si>
    <t>　・表示価格単位以下の扱い</t>
    <rPh sb="2" eb="4">
      <t>ヒョウジ</t>
    </rPh>
    <rPh sb="4" eb="6">
      <t>カカク</t>
    </rPh>
    <rPh sb="6" eb="8">
      <t>タンイ</t>
    </rPh>
    <rPh sb="8" eb="10">
      <t>イカ</t>
    </rPh>
    <rPh sb="11" eb="12">
      <t>アツカ</t>
    </rPh>
    <phoneticPr fontId="10"/>
  </si>
  <si>
    <t>1＝切り捨て、2＝切り上げ、3＝四捨五入</t>
    <rPh sb="2" eb="3">
      <t>キ</t>
    </rPh>
    <rPh sb="4" eb="5">
      <t>ス</t>
    </rPh>
    <rPh sb="9" eb="10">
      <t>キ</t>
    </rPh>
    <rPh sb="11" eb="12">
      <t>ア</t>
    </rPh>
    <rPh sb="16" eb="20">
      <t>シシャゴニュウ</t>
    </rPh>
    <phoneticPr fontId="10"/>
  </si>
  <si>
    <t>モータースポーツ用タイヤ</t>
    <rPh sb="8" eb="9">
      <t>ヨウ</t>
    </rPh>
    <phoneticPr fontId="4"/>
  </si>
  <si>
    <t>バン・小型トラック用タイヤ</t>
    <rPh sb="3" eb="5">
      <t>コガタ</t>
    </rPh>
    <rPh sb="9" eb="10">
      <t>ヨウ</t>
    </rPh>
    <phoneticPr fontId="4"/>
  </si>
  <si>
    <t>215/75R15 115/113L</t>
  </si>
  <si>
    <t>235/50R14 102L</t>
  </si>
  <si>
    <t>265/50R14 108L</t>
  </si>
  <si>
    <t>175/60R13.5 91L</t>
  </si>
  <si>
    <t>リム径</t>
    <rPh sb="2" eb="3">
      <t>ケイ</t>
    </rPh>
    <phoneticPr fontId="4"/>
  </si>
  <si>
    <t>リム
径</t>
    <rPh sb="3" eb="4">
      <t>ケイ</t>
    </rPh>
    <phoneticPr fontId="4"/>
  </si>
  <si>
    <t>標準装備および技術承認車種</t>
    <rPh sb="0" eb="2">
      <t>ヒョウジュン</t>
    </rPh>
    <rPh sb="2" eb="4">
      <t>ソウビ</t>
    </rPh>
    <rPh sb="7" eb="9">
      <t>ギジュツ</t>
    </rPh>
    <rPh sb="9" eb="11">
      <t>ショウニン</t>
    </rPh>
    <rPh sb="11" eb="13">
      <t>シャシュ</t>
    </rPh>
    <phoneticPr fontId="4"/>
  </si>
  <si>
    <t>275/30R19</t>
  </si>
  <si>
    <t>205/50R15</t>
  </si>
  <si>
    <t>155/80R13</t>
  </si>
  <si>
    <t>7.00R16 12PR</t>
  </si>
  <si>
    <t>195/55R15</t>
  </si>
  <si>
    <t>165/80R13</t>
  </si>
  <si>
    <t>165/65R13</t>
  </si>
  <si>
    <t>215/55R17</t>
  </si>
  <si>
    <t>215/65R15 110/108L</t>
  </si>
  <si>
    <t>185/55R15</t>
  </si>
  <si>
    <t>205/55R15</t>
  </si>
  <si>
    <t>155/55R14</t>
  </si>
  <si>
    <t>205/60R16</t>
  </si>
  <si>
    <t>255/35R18</t>
  </si>
  <si>
    <t>165/55R14</t>
  </si>
  <si>
    <t>185/55R14</t>
  </si>
  <si>
    <t>215/60R16</t>
  </si>
  <si>
    <t>185/80R15 103/101L</t>
  </si>
  <si>
    <t>275/35R18</t>
  </si>
  <si>
    <t>135/80R13</t>
  </si>
  <si>
    <t>195/65R16 106/104L</t>
  </si>
  <si>
    <t>215/40R18</t>
  </si>
  <si>
    <t>225/40R18</t>
  </si>
  <si>
    <t>225/60R16</t>
  </si>
  <si>
    <t>205/60R15</t>
  </si>
  <si>
    <t>245/50R14.5 106L</t>
  </si>
  <si>
    <t>245/40R18</t>
  </si>
  <si>
    <t>275/40R18</t>
  </si>
  <si>
    <t>235/50R13.5 102L</t>
  </si>
  <si>
    <t>235/30R20</t>
  </si>
  <si>
    <t>245/30R20</t>
  </si>
  <si>
    <t>275/30R20</t>
  </si>
  <si>
    <t>275/35R20</t>
  </si>
  <si>
    <t>245/40R20</t>
  </si>
  <si>
    <t>215/35R18</t>
  </si>
  <si>
    <t>SP 485</t>
  </si>
  <si>
    <t>185/60R14</t>
  </si>
  <si>
    <t>195/60R14</t>
  </si>
  <si>
    <t>215/60R17</t>
  </si>
  <si>
    <t>145SR10</t>
  </si>
  <si>
    <t>175/60R13</t>
  </si>
  <si>
    <t>195/60R15</t>
  </si>
  <si>
    <t>225/45R18</t>
  </si>
  <si>
    <t>165/55R12</t>
  </si>
  <si>
    <t>165/70R10</t>
  </si>
  <si>
    <t>215/85R16 120/118L</t>
  </si>
  <si>
    <t>245/45R18</t>
  </si>
  <si>
    <t>255/45R18</t>
  </si>
  <si>
    <t>215/60R15.5 110/108L</t>
  </si>
  <si>
    <t>235/60R16</t>
  </si>
  <si>
    <t>185/70R15.5 106/104L</t>
  </si>
  <si>
    <t>ダート＆ラリー</t>
  </si>
  <si>
    <t>195/70R15.5 109/107L</t>
  </si>
  <si>
    <t>ＳＰ ＳＰＯＲＴ</t>
  </si>
  <si>
    <t>195/60R17.5 108/106L</t>
  </si>
  <si>
    <t>205/60R17.5 111/109L</t>
  </si>
  <si>
    <t>225/60R17.5 116/114L</t>
  </si>
  <si>
    <t>195/70R17.5 112/110L</t>
  </si>
  <si>
    <t>185/60R15</t>
  </si>
  <si>
    <t>205/70R17.5 115/113L</t>
  </si>
  <si>
    <t>165/60R14</t>
  </si>
  <si>
    <t>215/70R17.5 112/110L</t>
  </si>
  <si>
    <t>215/70R17.5 118/116L</t>
  </si>
  <si>
    <t>195/65R15</t>
  </si>
  <si>
    <t>215/45R16</t>
  </si>
  <si>
    <t>205/65R15</t>
  </si>
  <si>
    <t>215/45R17</t>
  </si>
  <si>
    <t>7.50R15 12PR</t>
  </si>
  <si>
    <t>225/45R16</t>
  </si>
  <si>
    <t>225/45R17</t>
  </si>
  <si>
    <t>155/65R13</t>
  </si>
  <si>
    <t>7.50R15 14PR</t>
  </si>
  <si>
    <t>235/45R17</t>
  </si>
  <si>
    <t>165R13 6PR</t>
  </si>
  <si>
    <t>195/50R16</t>
  </si>
  <si>
    <t>245/45R17</t>
  </si>
  <si>
    <t>6.50R16 10PR</t>
  </si>
  <si>
    <t>205/50R16</t>
  </si>
  <si>
    <t>Q</t>
  </si>
  <si>
    <t>175/70R13</t>
  </si>
  <si>
    <t>6.50R16 12PR</t>
  </si>
  <si>
    <t>215/50R16</t>
  </si>
  <si>
    <t>205/55R16</t>
  </si>
  <si>
    <t>265/30R19</t>
  </si>
  <si>
    <t>225/50R16</t>
  </si>
  <si>
    <t>195/50R15</t>
  </si>
  <si>
    <t>215/50R17</t>
  </si>
  <si>
    <t>145/80R13</t>
  </si>
  <si>
    <t>7.00R16 10PR</t>
  </si>
  <si>
    <t>175/60R16</t>
  </si>
  <si>
    <t>195/60R16</t>
  </si>
  <si>
    <t>175/60R15</t>
  </si>
  <si>
    <t>255/40R18</t>
  </si>
  <si>
    <t>215/45R18</t>
  </si>
  <si>
    <t>235/45R18</t>
  </si>
  <si>
    <t>225/50R18</t>
  </si>
  <si>
    <t>235/50R18</t>
  </si>
  <si>
    <t>245/50R18</t>
  </si>
  <si>
    <t>215/55R18</t>
  </si>
  <si>
    <t>235/50R17</t>
  </si>
  <si>
    <t>205/55R17</t>
  </si>
  <si>
    <t>225/55R17</t>
  </si>
  <si>
    <t>235/55R17</t>
  </si>
  <si>
    <t>195/45R16</t>
  </si>
  <si>
    <t>175/80R14</t>
  </si>
  <si>
    <t>185/80R14</t>
  </si>
  <si>
    <t>汎用</t>
    <rPh sb="0" eb="2">
      <t>ハンヨウ</t>
    </rPh>
    <phoneticPr fontId="4"/>
  </si>
  <si>
    <t>SP SPORT MAXX GT MO</t>
  </si>
  <si>
    <t>GRANDTREK TOURING</t>
  </si>
  <si>
    <t>W★</t>
  </si>
  <si>
    <t>V★</t>
  </si>
  <si>
    <t>7.00R15 12PR</t>
  </si>
  <si>
    <t>205/45R16</t>
  </si>
  <si>
    <t>ブランド</t>
  </si>
  <si>
    <t>ＤＩＲＥＺＺＡ</t>
  </si>
  <si>
    <t>パターン</t>
  </si>
  <si>
    <t>SP185</t>
  </si>
  <si>
    <t>SP229</t>
  </si>
  <si>
    <t>175/60R14</t>
  </si>
  <si>
    <t>H</t>
  </si>
  <si>
    <t>スピード</t>
  </si>
  <si>
    <t>V</t>
  </si>
  <si>
    <t>S</t>
  </si>
  <si>
    <t>W</t>
  </si>
  <si>
    <t>145R12 6PR</t>
  </si>
  <si>
    <t>265/35R18</t>
  </si>
  <si>
    <t>175/65R14</t>
  </si>
  <si>
    <t>6.50R15 10PR</t>
  </si>
  <si>
    <t>235/40R18</t>
  </si>
  <si>
    <t>185/65R14</t>
  </si>
  <si>
    <t>7.00R15 10PR</t>
  </si>
  <si>
    <t>245/35R20</t>
  </si>
  <si>
    <t>185/65R15</t>
  </si>
  <si>
    <t>245/40R17</t>
  </si>
  <si>
    <t>255/40R17</t>
  </si>
  <si>
    <t>145R13 6PR</t>
  </si>
  <si>
    <t>SP SPORT MAXX GT ☆</t>
  </si>
  <si>
    <t>215/60R16 95H</t>
  </si>
  <si>
    <t>185/60R15 84H</t>
  </si>
  <si>
    <t>175/65R15 84H</t>
  </si>
  <si>
    <t>195/65R15 91H</t>
  </si>
  <si>
    <t xml:space="preserve">  ・消費税率設定</t>
    <rPh sb="3" eb="6">
      <t>ショウヒゼイ</t>
    </rPh>
    <rPh sb="6" eb="7">
      <t>リツ</t>
    </rPh>
    <rPh sb="7" eb="9">
      <t>セッテイ</t>
    </rPh>
    <phoneticPr fontId="10"/>
  </si>
  <si>
    <t>195/80R15 103/101L</t>
  </si>
  <si>
    <t>195/80R15 107/105L</t>
  </si>
  <si>
    <t>165R14 6PR</t>
  </si>
  <si>
    <t>165R14 8PR</t>
  </si>
  <si>
    <t>175R14 6PR</t>
  </si>
  <si>
    <t>175R14 8PR</t>
  </si>
  <si>
    <t>185R14 8PR</t>
  </si>
  <si>
    <t>195R14 8PR</t>
  </si>
  <si>
    <t>145R13 8PR</t>
  </si>
  <si>
    <t>155R13 6PR</t>
  </si>
  <si>
    <t>155R13 8PR</t>
  </si>
  <si>
    <t>165R13 8PR</t>
  </si>
  <si>
    <t>175R13 8PR</t>
  </si>
  <si>
    <t>145R12 8PR</t>
  </si>
  <si>
    <t>155R12 6PR</t>
  </si>
  <si>
    <t>155R12 8PR</t>
  </si>
  <si>
    <t>145R10 6PR</t>
  </si>
  <si>
    <t>245/40R19</t>
  </si>
  <si>
    <t>165/60R15</t>
  </si>
  <si>
    <t>235/55R18</t>
  </si>
  <si>
    <t>225/45R19</t>
  </si>
  <si>
    <t>255/55R18</t>
  </si>
  <si>
    <t>225/60R17</t>
  </si>
  <si>
    <t>245/45RF18</t>
  </si>
  <si>
    <t>275/40RF18</t>
  </si>
  <si>
    <t>155/80R14 88/86N</t>
  </si>
  <si>
    <t>255/35R20</t>
  </si>
  <si>
    <t>215/35R19</t>
  </si>
  <si>
    <t>225/35R19</t>
  </si>
  <si>
    <t>235/35R19</t>
  </si>
  <si>
    <t>245/35R19</t>
  </si>
  <si>
    <t>275/35R19</t>
  </si>
  <si>
    <t>225/40R19</t>
  </si>
  <si>
    <t>245/45R19</t>
  </si>
  <si>
    <t>BB490</t>
  </si>
  <si>
    <t>DZ02G</t>
  </si>
  <si>
    <t>DZ03G</t>
  </si>
  <si>
    <t>DZ101</t>
  </si>
  <si>
    <t>DZ102</t>
  </si>
  <si>
    <t>DZ74R</t>
  </si>
  <si>
    <t>DZZ2S</t>
  </si>
  <si>
    <t>EC202</t>
  </si>
  <si>
    <t>ESVN01</t>
  </si>
  <si>
    <t>FMR01J</t>
  </si>
  <si>
    <t>FMR93J</t>
  </si>
  <si>
    <t>LM703</t>
  </si>
  <si>
    <t>LM704</t>
  </si>
  <si>
    <t>LMJQ</t>
  </si>
  <si>
    <t>MAXGT</t>
  </si>
  <si>
    <t>MAXTT</t>
  </si>
  <si>
    <t>MT2</t>
  </si>
  <si>
    <t>PT3</t>
  </si>
  <si>
    <t>RV503</t>
  </si>
  <si>
    <t>SP10</t>
  </si>
  <si>
    <t>SP175</t>
  </si>
  <si>
    <t>SP65J</t>
  </si>
  <si>
    <t>SP73R</t>
  </si>
  <si>
    <t>SP85R</t>
  </si>
  <si>
    <t>TG4</t>
  </si>
  <si>
    <t>SPLT38</t>
  </si>
  <si>
    <t>LT5</t>
  </si>
  <si>
    <t>SP485</t>
  </si>
  <si>
    <t>SP770</t>
  </si>
  <si>
    <t>SPLT33</t>
  </si>
  <si>
    <t>FK453</t>
  </si>
  <si>
    <t>FK453CC</t>
  </si>
  <si>
    <t>SPORT MAXX RT AO</t>
  </si>
  <si>
    <t>ENASAVE EC300</t>
  </si>
  <si>
    <t>ENASAVE EC300+</t>
  </si>
  <si>
    <t>GRANDTREK AT23</t>
  </si>
  <si>
    <t>165/55R15 75V</t>
  </si>
  <si>
    <t>155/65R14 75S</t>
  </si>
  <si>
    <t>145/80R13 75S</t>
  </si>
  <si>
    <t>215/50R17 91V</t>
  </si>
  <si>
    <t>165/65R14 79S</t>
  </si>
  <si>
    <t>175/70R14 84S</t>
  </si>
  <si>
    <t>175/55R15 77V</t>
  </si>
  <si>
    <t>Mercedes-Benz Eクラスクーペ</t>
  </si>
  <si>
    <t>Jaguar XE</t>
  </si>
  <si>
    <t>Jaguar XF</t>
  </si>
  <si>
    <t>Jaguar XJ</t>
  </si>
  <si>
    <t>BMW 7 Series</t>
  </si>
  <si>
    <t>BMW X3 Series</t>
  </si>
  <si>
    <t>Audi A3</t>
  </si>
  <si>
    <t>Audi Q3</t>
  </si>
  <si>
    <t>Volkswagen Tiguan</t>
  </si>
  <si>
    <t>Range Rover Evoque</t>
  </si>
  <si>
    <t>Audi A1</t>
  </si>
  <si>
    <t>Audi SQ5</t>
  </si>
  <si>
    <t>BMW 5/6 Series</t>
  </si>
  <si>
    <t>Jaguar XK/XFR</t>
  </si>
  <si>
    <t>BMW X5 Series</t>
  </si>
  <si>
    <t>Mercedes-Benz GLKクラス</t>
  </si>
  <si>
    <t>Bentley Mulsanne</t>
  </si>
  <si>
    <t>195/85R15 113/111L</t>
  </si>
  <si>
    <t>165/80R14 91/90N</t>
  </si>
  <si>
    <t>165/80R14 97/95N</t>
  </si>
  <si>
    <t>185/80R14 97/95N</t>
  </si>
  <si>
    <t>185/80R14 102/100N</t>
  </si>
  <si>
    <t>145/80R12 80/78N</t>
  </si>
  <si>
    <t>145/80R12 86/84N</t>
  </si>
  <si>
    <t>295/25R22</t>
  </si>
  <si>
    <t>255/30R22</t>
  </si>
  <si>
    <t>265/30R22</t>
  </si>
  <si>
    <t>295/35R21</t>
  </si>
  <si>
    <t>285/25R20</t>
  </si>
  <si>
    <t>255/30R20</t>
  </si>
  <si>
    <t>285/30R20</t>
  </si>
  <si>
    <t>315/35R20</t>
  </si>
  <si>
    <t>275/40R20</t>
  </si>
  <si>
    <t>245/45R20</t>
  </si>
  <si>
    <t>255/45R20</t>
  </si>
  <si>
    <t>275/45R20</t>
  </si>
  <si>
    <t>255/50R20</t>
  </si>
  <si>
    <t>255/35R19</t>
  </si>
  <si>
    <t>265/35R19</t>
  </si>
  <si>
    <t>235/40R19</t>
  </si>
  <si>
    <t>255/40R19</t>
  </si>
  <si>
    <t>275/40R19</t>
  </si>
  <si>
    <t>255/50R19</t>
  </si>
  <si>
    <t>235/55R19</t>
  </si>
  <si>
    <t>255/55R19</t>
  </si>
  <si>
    <t>215/50R18</t>
  </si>
  <si>
    <t>285/30R18</t>
  </si>
  <si>
    <t>295/30R18</t>
  </si>
  <si>
    <t>195/40R17</t>
  </si>
  <si>
    <t>205/40R17</t>
  </si>
  <si>
    <t>215/40R17</t>
  </si>
  <si>
    <t>235/40R17</t>
  </si>
  <si>
    <t>185/60R16</t>
  </si>
  <si>
    <t>155/60R15</t>
  </si>
  <si>
    <t>235/65R17</t>
  </si>
  <si>
    <t>225/45RF17</t>
  </si>
  <si>
    <t>225/50RF17</t>
  </si>
  <si>
    <t>195/55RF16</t>
  </si>
  <si>
    <t>205/55RF16</t>
  </si>
  <si>
    <t>Y★</t>
  </si>
  <si>
    <t>SP SPORT MAXX 050</t>
  </si>
  <si>
    <t>チューブ</t>
  </si>
  <si>
    <t>フラップ</t>
  </si>
  <si>
    <t>295/30R22</t>
  </si>
  <si>
    <t>245/35R21</t>
  </si>
  <si>
    <t>255/30R19</t>
  </si>
  <si>
    <t>285/30R19</t>
  </si>
  <si>
    <t>295/30R19</t>
  </si>
  <si>
    <t>265/50R19</t>
  </si>
  <si>
    <t>195/45R17</t>
  </si>
  <si>
    <t>165/45R16</t>
  </si>
  <si>
    <t>165/50R16</t>
  </si>
  <si>
    <t>185/55R16</t>
  </si>
  <si>
    <t>195/55R16</t>
  </si>
  <si>
    <t>165/50R15</t>
  </si>
  <si>
    <t>165/55R15</t>
  </si>
  <si>
    <t>235/60R18</t>
  </si>
  <si>
    <t>225/65R17</t>
  </si>
  <si>
    <t>195/65R16</t>
  </si>
  <si>
    <t>205/65R16</t>
  </si>
  <si>
    <t>215/65R16</t>
  </si>
  <si>
    <t>145/65R15</t>
  </si>
  <si>
    <t>165/65R15</t>
  </si>
  <si>
    <t>175/65R15</t>
  </si>
  <si>
    <t>215/65R15</t>
  </si>
  <si>
    <t>155/65R14</t>
  </si>
  <si>
    <t>165/65R14</t>
  </si>
  <si>
    <t>195/65R14</t>
  </si>
  <si>
    <t>155/65R12</t>
  </si>
  <si>
    <t>195/70R15</t>
  </si>
  <si>
    <t>205/70R15</t>
  </si>
  <si>
    <t>215/70R15</t>
  </si>
  <si>
    <t>165/70R14</t>
  </si>
  <si>
    <t>175/70R14</t>
  </si>
  <si>
    <t>185/70R14</t>
  </si>
  <si>
    <t>195/70R14</t>
  </si>
  <si>
    <t>155/70R13</t>
  </si>
  <si>
    <t>165/70R13</t>
  </si>
  <si>
    <t>145/70R12</t>
  </si>
  <si>
    <t>155/70R12</t>
  </si>
  <si>
    <t>215/50R15</t>
  </si>
  <si>
    <t>225/55R19</t>
  </si>
  <si>
    <t>225/60R18</t>
  </si>
  <si>
    <t>265/60R18</t>
  </si>
  <si>
    <t>285/60R18</t>
  </si>
  <si>
    <t>225/65R18</t>
  </si>
  <si>
    <t>235/65R18</t>
  </si>
  <si>
    <t>265/65R17</t>
  </si>
  <si>
    <t>275/65R17</t>
  </si>
  <si>
    <t>265/70R17</t>
  </si>
  <si>
    <t>215/70R16</t>
  </si>
  <si>
    <t>225/70R16</t>
  </si>
  <si>
    <t>235/70R16</t>
  </si>
  <si>
    <t>245/70R16</t>
  </si>
  <si>
    <t>265/70R16</t>
  </si>
  <si>
    <t>275/70R16</t>
  </si>
  <si>
    <t>175/80R16</t>
  </si>
  <si>
    <t>255/70R15</t>
  </si>
  <si>
    <t>265/70R15</t>
  </si>
  <si>
    <t>175/80R15</t>
  </si>
  <si>
    <t>195/80R15</t>
  </si>
  <si>
    <t>225/80R15</t>
  </si>
  <si>
    <t>175/80R14 99/98N</t>
  </si>
  <si>
    <t>Audi A5/S5</t>
  </si>
  <si>
    <t>Mercedes-Benz C450 AMG 4MATIC</t>
  </si>
  <si>
    <t>BMW X1 Series</t>
  </si>
  <si>
    <t>SP SPORT MAXX 050 DSST CTT</t>
  </si>
  <si>
    <t>215/60R17 96H</t>
  </si>
  <si>
    <t>235/65R18 106V</t>
  </si>
  <si>
    <t>165/60R15 77H</t>
  </si>
  <si>
    <t>SP270</t>
  </si>
  <si>
    <t>SPR7</t>
  </si>
  <si>
    <t>SP355</t>
  </si>
  <si>
    <t>AT20</t>
  </si>
  <si>
    <t>SP01</t>
  </si>
  <si>
    <t>SP2030</t>
  </si>
  <si>
    <t>MAX</t>
  </si>
  <si>
    <t>SPFAST</t>
  </si>
  <si>
    <t>MAX050</t>
  </si>
  <si>
    <t>MXGT600</t>
  </si>
  <si>
    <t>EC300</t>
  </si>
  <si>
    <t>MAXRT</t>
  </si>
  <si>
    <t>ZE914</t>
  </si>
  <si>
    <t>SP160RS</t>
  </si>
  <si>
    <t>AT23</t>
  </si>
  <si>
    <t>MAX050+</t>
  </si>
  <si>
    <t>DZZ3</t>
  </si>
  <si>
    <t>SPLT50</t>
  </si>
  <si>
    <t>185/65R15 88S</t>
  </si>
  <si>
    <t>No</t>
    <phoneticPr fontId="13"/>
  </si>
  <si>
    <t>パターン名</t>
    <rPh sb="4" eb="5">
      <t>メイ</t>
    </rPh>
    <phoneticPr fontId="13"/>
  </si>
  <si>
    <t>パターン別掛け率入力</t>
    <rPh sb="4" eb="5">
      <t>ベツ</t>
    </rPh>
    <rPh sb="5" eb="6">
      <t>カ</t>
    </rPh>
    <rPh sb="7" eb="8">
      <t>リツ</t>
    </rPh>
    <rPh sb="8" eb="10">
      <t>ニュウリョク</t>
    </rPh>
    <phoneticPr fontId="13"/>
  </si>
  <si>
    <t>DUNLOP</t>
    <phoneticPr fontId="13"/>
  </si>
  <si>
    <t>地区価格レベル%
（入力値）</t>
    <rPh sb="10" eb="12">
      <t>ニュウリョク</t>
    </rPh>
    <rPh sb="12" eb="13">
      <t>チ</t>
    </rPh>
    <phoneticPr fontId="13"/>
  </si>
  <si>
    <t>ユーザ掛率％
（入力値）</t>
    <phoneticPr fontId="13"/>
  </si>
  <si>
    <t>地区価格レベル%
（個別設定）</t>
    <rPh sb="0" eb="2">
      <t>チク</t>
    </rPh>
    <rPh sb="2" eb="4">
      <t>カカク</t>
    </rPh>
    <rPh sb="10" eb="12">
      <t>コベツ</t>
    </rPh>
    <rPh sb="12" eb="14">
      <t>セッテイ</t>
    </rPh>
    <phoneticPr fontId="13"/>
  </si>
  <si>
    <t>ユーザ掛率%
（個別設定）</t>
    <rPh sb="3" eb="5">
      <t>カケリツ</t>
    </rPh>
    <phoneticPr fontId="13"/>
  </si>
  <si>
    <t>地区別
掛け率%
（個別設定後）</t>
    <rPh sb="0" eb="2">
      <t>チク</t>
    </rPh>
    <rPh sb="2" eb="3">
      <t>ベツ</t>
    </rPh>
    <rPh sb="4" eb="5">
      <t>カ</t>
    </rPh>
    <rPh sb="6" eb="7">
      <t>リツ</t>
    </rPh>
    <rPh sb="10" eb="12">
      <t>コベツ</t>
    </rPh>
    <rPh sb="12" eb="14">
      <t>セッテイ</t>
    </rPh>
    <rPh sb="14" eb="15">
      <t>ゴ</t>
    </rPh>
    <phoneticPr fontId="13"/>
  </si>
  <si>
    <t>FK510</t>
  </si>
  <si>
    <t>AT25</t>
  </si>
  <si>
    <t>SP TX01</t>
  </si>
  <si>
    <t>EC204</t>
  </si>
  <si>
    <t>ユーザ別
掛け率%
（個別設定後）</t>
    <rPh sb="3" eb="4">
      <t>ベツ</t>
    </rPh>
    <rPh sb="5" eb="6">
      <t>カ</t>
    </rPh>
    <rPh sb="7" eb="8">
      <t>リツ</t>
    </rPh>
    <phoneticPr fontId="13"/>
  </si>
  <si>
    <t>ブランド</t>
    <phoneticPr fontId="13"/>
  </si>
  <si>
    <t>205/75R16 113/111L</t>
  </si>
  <si>
    <t>205/70R16 111/109L</t>
  </si>
  <si>
    <t>215/70R16 100H</t>
  </si>
  <si>
    <t>DZ88R</t>
  </si>
  <si>
    <t>205/55R16 91V</t>
  </si>
  <si>
    <t>225/40R18 88W</t>
  </si>
  <si>
    <t>Mercedes-Benz Gクラス</t>
  </si>
  <si>
    <t>245/30R19</t>
  </si>
  <si>
    <t>255/45R19</t>
  </si>
  <si>
    <t>265/35R21</t>
  </si>
  <si>
    <t>235/60R17</t>
  </si>
  <si>
    <t>FALKEN</t>
    <phoneticPr fontId="13"/>
  </si>
  <si>
    <t>DUNLOP</t>
    <phoneticPr fontId="10"/>
  </si>
  <si>
    <t>FALKEN</t>
    <phoneticPr fontId="10"/>
  </si>
  <si>
    <t>地区標準卸価格表</t>
    <phoneticPr fontId="10"/>
  </si>
  <si>
    <t>←「全国標準卸価格表」への掛け率になります。</t>
    <phoneticPr fontId="10"/>
  </si>
  <si>
    <t>←　1＝１０円単位、2＝１００円単位</t>
    <phoneticPr fontId="10"/>
  </si>
  <si>
    <t>ユーザー別卸価格表</t>
    <phoneticPr fontId="10"/>
  </si>
  <si>
    <t>○▲タイヤ商会</t>
    <phoneticPr fontId="10"/>
  </si>
  <si>
    <t>←「地区標準卸価格表」への掛け率になります。</t>
    <phoneticPr fontId="10"/>
  </si>
  <si>
    <t>←　1＝１０円単位、2＝１００円単位</t>
    <phoneticPr fontId="10"/>
  </si>
  <si>
    <t>←　1＝１０円単位、2＝１００円単位</t>
    <phoneticPr fontId="10"/>
  </si>
  <si>
    <t>%</t>
    <phoneticPr fontId="10"/>
  </si>
  <si>
    <t>265/50R20</t>
  </si>
  <si>
    <t>乗用車用タイヤ</t>
    <phoneticPr fontId="4"/>
  </si>
  <si>
    <t>リム径</t>
    <phoneticPr fontId="4"/>
  </si>
  <si>
    <t>DUNLOP</t>
    <phoneticPr fontId="4"/>
  </si>
  <si>
    <t>245/50R19</t>
  </si>
  <si>
    <t>FALKEN</t>
    <phoneticPr fontId="4"/>
  </si>
  <si>
    <t>245/30R22</t>
  </si>
  <si>
    <t>295/40R20</t>
  </si>
  <si>
    <t>285/30R22</t>
  </si>
  <si>
    <t>265/45R20</t>
  </si>
  <si>
    <t>265/35R22</t>
  </si>
  <si>
    <t>285/45R20</t>
  </si>
  <si>
    <t>285/35R22</t>
  </si>
  <si>
    <t>295/45R20</t>
  </si>
  <si>
    <t>265/40R22</t>
  </si>
  <si>
    <t>275/40R22</t>
  </si>
  <si>
    <t>275/50R20</t>
  </si>
  <si>
    <t>255/30R21</t>
  </si>
  <si>
    <t>285/30R21</t>
  </si>
  <si>
    <t>295/30R21</t>
  </si>
  <si>
    <t>285/35R21</t>
  </si>
  <si>
    <t>265/40R21</t>
  </si>
  <si>
    <t>275/40R21</t>
  </si>
  <si>
    <t>285/40R21</t>
  </si>
  <si>
    <t>275/45R21</t>
  </si>
  <si>
    <t>285/45R21</t>
  </si>
  <si>
    <t>295/25R20</t>
  </si>
  <si>
    <t>285/35R19</t>
  </si>
  <si>
    <t>295/35R19</t>
  </si>
  <si>
    <t>265/30R20</t>
  </si>
  <si>
    <t>265/40R19</t>
  </si>
  <si>
    <t>295/30R20</t>
  </si>
  <si>
    <t>225/35R20</t>
  </si>
  <si>
    <t>235/35R20</t>
  </si>
  <si>
    <t>235/45R19</t>
  </si>
  <si>
    <t>265/35R20</t>
  </si>
  <si>
    <t>235/50R19</t>
  </si>
  <si>
    <t>285/35R20</t>
  </si>
  <si>
    <t>255/40R20</t>
  </si>
  <si>
    <t>265/40R20</t>
  </si>
  <si>
    <t>265/55R19</t>
  </si>
  <si>
    <t>パターン</t>
    <phoneticPr fontId="4"/>
  </si>
  <si>
    <t>H</t>
    <phoneticPr fontId="4"/>
  </si>
  <si>
    <t>225/35R18</t>
  </si>
  <si>
    <t>245/35R18</t>
  </si>
  <si>
    <t>285/35R18</t>
  </si>
  <si>
    <t>255/50R18</t>
  </si>
  <si>
    <t>225/35R17</t>
  </si>
  <si>
    <t>275/40R17</t>
  </si>
  <si>
    <t>V◇</t>
  </si>
  <si>
    <t>H◇</t>
  </si>
  <si>
    <t>S◇</t>
  </si>
  <si>
    <t>135/80R12</t>
  </si>
  <si>
    <t>145/80R12</t>
  </si>
  <si>
    <t>Runflat Tyre</t>
    <phoneticPr fontId="4"/>
  </si>
  <si>
    <t>ＳＵＶ／４×４ 乗用車用カテゴリー</t>
    <rPh sb="8" eb="12">
      <t>ジョウヨウシャヨウ</t>
    </rPh>
    <phoneticPr fontId="4"/>
  </si>
  <si>
    <t>305/40R22</t>
  </si>
  <si>
    <t>285/45R22</t>
  </si>
  <si>
    <t>285/50R20</t>
  </si>
  <si>
    <t>235/55R20</t>
  </si>
  <si>
    <t>275/55R20</t>
  </si>
  <si>
    <t>S</t>
    <phoneticPr fontId="4"/>
  </si>
  <si>
    <t>03G</t>
    <phoneticPr fontId="4"/>
  </si>
  <si>
    <t>コンパウンド</t>
    <phoneticPr fontId="4"/>
  </si>
  <si>
    <t>02G</t>
    <phoneticPr fontId="4"/>
  </si>
  <si>
    <t>D93J</t>
    <phoneticPr fontId="4"/>
  </si>
  <si>
    <t>165/60R13</t>
  </si>
  <si>
    <t>ＦＯＲＭＵＬＡ Ｒ</t>
    <phoneticPr fontId="4"/>
  </si>
  <si>
    <t>ＤＩＲＥＺＺＡ</t>
    <phoneticPr fontId="4"/>
  </si>
  <si>
    <t>Q★</t>
  </si>
  <si>
    <t>４×４ LTカテゴリー</t>
    <phoneticPr fontId="4"/>
  </si>
  <si>
    <t>R</t>
  </si>
  <si>
    <t>215/60R17C 109/107L</t>
  </si>
  <si>
    <t>215/65R16C 109/107L</t>
  </si>
  <si>
    <t>サイズ</t>
    <phoneticPr fontId="4"/>
  </si>
  <si>
    <t>インチ</t>
    <phoneticPr fontId="4"/>
  </si>
  <si>
    <t>205/65R16 109/107L</t>
  </si>
  <si>
    <t>185/85R16 111/109L</t>
  </si>
  <si>
    <t>195/85R16 114/112L</t>
  </si>
  <si>
    <t>205/85R16 117/115L</t>
  </si>
  <si>
    <t>195/75R15 109/107L</t>
  </si>
  <si>
    <t>バン・小型トラック用タイヤ</t>
    <phoneticPr fontId="4"/>
  </si>
  <si>
    <t>OE HOMOLOGATION</t>
    <phoneticPr fontId="4"/>
  </si>
  <si>
    <t>Mercedes-Benz GLEクラス</t>
  </si>
  <si>
    <t>Mercedes-Benz Cクラス</t>
  </si>
  <si>
    <t>Mercedes-Benz CLSクラス</t>
  </si>
  <si>
    <t>DUNLOP / FALKEN</t>
    <phoneticPr fontId="4"/>
  </si>
  <si>
    <t>Mercedes-Benz GLAクラス</t>
  </si>
  <si>
    <t>Mercedes-Benz Eクラス</t>
  </si>
  <si>
    <t>155/70R13 75S</t>
  </si>
  <si>
    <t>185/60R16 86H</t>
  </si>
  <si>
    <t>195/65R16 92H</t>
  </si>
  <si>
    <t>195/60R16 89H</t>
  </si>
  <si>
    <t>UX</t>
  </si>
  <si>
    <t>SKYLINE</t>
  </si>
  <si>
    <t>GRANDTREK PT30</t>
  </si>
  <si>
    <t>チューブ</t>
    <phoneticPr fontId="4"/>
  </si>
  <si>
    <t>10インチ</t>
    <phoneticPr fontId="4"/>
  </si>
  <si>
    <t>12インチ</t>
    <phoneticPr fontId="4"/>
  </si>
  <si>
    <t>13インチ</t>
    <phoneticPr fontId="4"/>
  </si>
  <si>
    <t>14インチ</t>
    <phoneticPr fontId="4"/>
  </si>
  <si>
    <t>15インチ</t>
    <phoneticPr fontId="4"/>
  </si>
  <si>
    <t>16インチ</t>
    <phoneticPr fontId="4"/>
  </si>
  <si>
    <t>フラップ</t>
    <phoneticPr fontId="4"/>
  </si>
  <si>
    <t>6.00-15</t>
    <phoneticPr fontId="4"/>
  </si>
  <si>
    <t>6.50-15～7.00-16</t>
    <phoneticPr fontId="4"/>
  </si>
  <si>
    <t>7.50-16～8.25-16</t>
    <phoneticPr fontId="4"/>
  </si>
  <si>
    <t>205/60R16 92H</t>
  </si>
  <si>
    <t>225/60R18 100H</t>
  </si>
  <si>
    <t>225/45R18 91W</t>
  </si>
  <si>
    <t>215/55R17 94V</t>
  </si>
  <si>
    <t>215/65R16 98H</t>
  </si>
  <si>
    <t>265/60R18 110H</t>
  </si>
  <si>
    <t>165/70R14 81S</t>
  </si>
  <si>
    <t>←入力した数値で消費税計算されます。
例：「10」と入力したら、「×1.10」で計算されます。</t>
    <rPh sb="1" eb="3">
      <t>ニュウリョク</t>
    </rPh>
    <rPh sb="5" eb="7">
      <t>スウチ</t>
    </rPh>
    <rPh sb="8" eb="11">
      <t>ショウヒゼイ</t>
    </rPh>
    <rPh sb="11" eb="13">
      <t>ケイサン</t>
    </rPh>
    <rPh sb="19" eb="20">
      <t>レイ</t>
    </rPh>
    <rPh sb="26" eb="28">
      <t>ニュウリョク</t>
    </rPh>
    <rPh sb="40" eb="42">
      <t>ケイサン</t>
    </rPh>
    <phoneticPr fontId="10"/>
  </si>
  <si>
    <t>オンロード競技用</t>
  </si>
  <si>
    <t>オンロード競技用</t>
    <rPh sb="5" eb="8">
      <t>キョウギヨウ</t>
    </rPh>
    <phoneticPr fontId="4"/>
  </si>
  <si>
    <t>275/35R21</t>
  </si>
  <si>
    <t>245/40R21</t>
  </si>
  <si>
    <t>195/80R15 107/105N</t>
  </si>
  <si>
    <t>225/50R12.5 98L</t>
  </si>
  <si>
    <t>6.50R16  8PR</t>
  </si>
  <si>
    <t>6.00R15  8PR</t>
  </si>
  <si>
    <t>6.50R15  8PR</t>
  </si>
  <si>
    <t>7.00R15  8PR</t>
  </si>
  <si>
    <t>SP SPORT MAXX GT</t>
  </si>
  <si>
    <t>SP SPORT 01</t>
  </si>
  <si>
    <t>Porsche 911 GT3RS</t>
  </si>
  <si>
    <t>SP SPORT 01 AO</t>
  </si>
  <si>
    <t>SPORT BLURESPONSE AO</t>
  </si>
  <si>
    <t>国内OEMタイヤ</t>
    <phoneticPr fontId="4"/>
  </si>
  <si>
    <t xml:space="preserve">装 着 車 種 </t>
    <rPh sb="0" eb="1">
      <t>ソウ</t>
    </rPh>
    <rPh sb="2" eb="3">
      <t>キ</t>
    </rPh>
    <rPh sb="4" eb="5">
      <t>クルマ</t>
    </rPh>
    <rPh sb="6" eb="7">
      <t>シュ</t>
    </rPh>
    <phoneticPr fontId="4"/>
  </si>
  <si>
    <t>RC / RC HYBRID</t>
  </si>
  <si>
    <t>SP SPORT 230</t>
  </si>
  <si>
    <t>SP SPORT 270</t>
  </si>
  <si>
    <t>165/60R14 75H</t>
  </si>
  <si>
    <t>265/65R17 112S</t>
  </si>
  <si>
    <t>ECLIPSE CROSS</t>
  </si>
  <si>
    <t>eK SPACE</t>
  </si>
  <si>
    <t>MINICAB</t>
  </si>
  <si>
    <t>SP LT33</t>
  </si>
  <si>
    <t>SERENA</t>
  </si>
  <si>
    <t>SERENA e-power</t>
  </si>
  <si>
    <t>195/55R16 87V</t>
  </si>
  <si>
    <t>AQUA</t>
  </si>
  <si>
    <t>COROLLA / COROLLA TOURING</t>
  </si>
  <si>
    <t>COROLLA SPORT</t>
  </si>
  <si>
    <t>HIACE</t>
  </si>
  <si>
    <t>PASSO</t>
  </si>
  <si>
    <t>PIXIS EPOCH</t>
  </si>
  <si>
    <t>265/55R19 109V</t>
  </si>
  <si>
    <t>SP SPORT 2030</t>
  </si>
  <si>
    <t>SP SPORT FASTRESPONSE</t>
  </si>
  <si>
    <t>SP LT30A</t>
  </si>
  <si>
    <t>SP 175L</t>
  </si>
  <si>
    <t>SP TX-01</t>
  </si>
  <si>
    <t>195/60R17 90H</t>
  </si>
  <si>
    <t>PRIUS</t>
  </si>
  <si>
    <t>PROBOX / SUCCEED</t>
  </si>
  <si>
    <t>RACTIS</t>
  </si>
  <si>
    <t>RAIZE</t>
  </si>
  <si>
    <t>ROOMY / TANK</t>
  </si>
  <si>
    <t>YARIS</t>
  </si>
  <si>
    <t>235/60R18 103H</t>
  </si>
  <si>
    <t>FIT / FIT HYBRID</t>
  </si>
  <si>
    <t>N-ONE</t>
  </si>
  <si>
    <t>N-BOX</t>
  </si>
  <si>
    <t>N-WGN</t>
  </si>
  <si>
    <t>VEZEL / VEZEL HYBRID</t>
  </si>
  <si>
    <t>BOON</t>
  </si>
  <si>
    <t>Mira e:S</t>
  </si>
  <si>
    <t>Mira TOCOT</t>
  </si>
  <si>
    <t>MOVE canbus</t>
  </si>
  <si>
    <t>Rocky</t>
  </si>
  <si>
    <t>Tanto</t>
  </si>
  <si>
    <t>THOR</t>
  </si>
  <si>
    <t>ENASAVE SP LT50A</t>
  </si>
  <si>
    <t>SP LT33K</t>
  </si>
  <si>
    <t>ELF</t>
  </si>
  <si>
    <t>DUTRO</t>
  </si>
  <si>
    <t>225/50R18 95W</t>
  </si>
  <si>
    <t>ZIEX ZE914</t>
  </si>
  <si>
    <t>DEMIO 15MB</t>
  </si>
  <si>
    <t>FLAIR</t>
  </si>
  <si>
    <t>FLAIR CROSSOVER</t>
  </si>
  <si>
    <t>FLAIR WAGON</t>
  </si>
  <si>
    <t>ENASAVE SP LT38A</t>
  </si>
  <si>
    <t>215/70R17.5 123/121J</t>
  </si>
  <si>
    <t>CANTER</t>
  </si>
  <si>
    <t>◎205/40R18 86W XL</t>
  </si>
  <si>
    <t>◎205/45R17 88W XL</t>
  </si>
  <si>
    <t>◎195/55R16 87W</t>
  </si>
  <si>
    <t>SPORT MAXX RT☆</t>
  </si>
  <si>
    <t>SPORT MAXX RT2☆</t>
  </si>
  <si>
    <t>SP SPORT FASTRESPONSE☆</t>
  </si>
  <si>
    <t>SP SPORT MAXX TT☆</t>
  </si>
  <si>
    <t>SPORT BLURESPONSE☆</t>
  </si>
  <si>
    <t>MINI 5 DOOR（F55）/MINI 3 DOOR（F56）</t>
  </si>
  <si>
    <t>CLUBMAN（F54）</t>
  </si>
  <si>
    <t>CROSSOVER（R60）/PACEMAN（R61）</t>
  </si>
  <si>
    <t>ミニレース用および汎用</t>
    <phoneticPr fontId="4"/>
  </si>
  <si>
    <t>SP65j</t>
    <phoneticPr fontId="4"/>
  </si>
  <si>
    <t>V</t>
    <phoneticPr fontId="4"/>
  </si>
  <si>
    <t>LEXUS</t>
    <phoneticPr fontId="4"/>
  </si>
  <si>
    <t>MITSUBISHI</t>
    <phoneticPr fontId="4"/>
  </si>
  <si>
    <t>NISSAN</t>
    <phoneticPr fontId="4"/>
  </si>
  <si>
    <t>SUZUKI</t>
    <phoneticPr fontId="4"/>
  </si>
  <si>
    <t>TOYOTA</t>
    <phoneticPr fontId="4"/>
  </si>
  <si>
    <t>HONDA</t>
    <phoneticPr fontId="4"/>
  </si>
  <si>
    <t>DAIHATSU</t>
    <phoneticPr fontId="4"/>
  </si>
  <si>
    <t>ISUZU</t>
    <phoneticPr fontId="4"/>
  </si>
  <si>
    <t>HINO</t>
    <phoneticPr fontId="4"/>
  </si>
  <si>
    <t>SUBARU</t>
    <phoneticPr fontId="4"/>
  </si>
  <si>
    <t>MAZDA</t>
    <phoneticPr fontId="4"/>
  </si>
  <si>
    <t>MITSUBISHI FUSO</t>
    <phoneticPr fontId="4"/>
  </si>
  <si>
    <t>ブランド</t>
    <phoneticPr fontId="4"/>
  </si>
  <si>
    <t>EC201</t>
  </si>
  <si>
    <t>WPAT3W</t>
  </si>
  <si>
    <t>PT30</t>
  </si>
  <si>
    <t>SPLT30A</t>
  </si>
  <si>
    <t>AZENIS
FK510</t>
    <phoneticPr fontId="4"/>
  </si>
  <si>
    <t>255/60R18</t>
  </si>
  <si>
    <t>245/65R17</t>
  </si>
  <si>
    <t>245/75R17</t>
  </si>
  <si>
    <t>IS / IS HYBRID</t>
  </si>
  <si>
    <t>UX300e</t>
  </si>
  <si>
    <t>165/65R15 81S</t>
  </si>
  <si>
    <t>235/60R17 109/107T</t>
  </si>
  <si>
    <t>215/50R18 92V</t>
  </si>
  <si>
    <t>205/65R16 95H</t>
  </si>
  <si>
    <t>SP 355K</t>
  </si>
  <si>
    <t>SP 355</t>
  </si>
  <si>
    <t>SP 110</t>
  </si>
  <si>
    <t>SP LT5</t>
  </si>
  <si>
    <t>225/80R17.5 123/122L</t>
  </si>
  <si>
    <t>ZIEX ZE001 A/S</t>
  </si>
  <si>
    <t>225/55R18 98H</t>
  </si>
  <si>
    <t>FORESTER</t>
  </si>
  <si>
    <t>CAROL</t>
  </si>
  <si>
    <t>SP110</t>
  </si>
  <si>
    <t>SP 524</t>
  </si>
  <si>
    <t>SP 330K</t>
  </si>
  <si>
    <t>Special　for　MINI</t>
    <phoneticPr fontId="4"/>
  </si>
  <si>
    <t>BLRESP</t>
  </si>
  <si>
    <t>AT5</t>
  </si>
  <si>
    <t>SPLT50M</t>
  </si>
  <si>
    <t>FMR93J</t>
    <phoneticPr fontId="4"/>
  </si>
  <si>
    <t>LMJQ</t>
    <phoneticPr fontId="4"/>
  </si>
  <si>
    <t>EC201</t>
    <phoneticPr fontId="4"/>
  </si>
  <si>
    <t>SP10</t>
    <phoneticPr fontId="4"/>
  </si>
  <si>
    <t>SPR7</t>
    <phoneticPr fontId="4"/>
  </si>
  <si>
    <t>FMR01J</t>
    <phoneticPr fontId="4"/>
  </si>
  <si>
    <t>　225/45R18 95Y XL</t>
  </si>
  <si>
    <t>　275/45ZR18 107Y XL</t>
  </si>
  <si>
    <t>　225/45R17 91Y</t>
  </si>
  <si>
    <t>　225/50R17 98Y XL</t>
  </si>
  <si>
    <t>　205/55R17 95Y</t>
  </si>
  <si>
    <t>　225/55R17 97Y</t>
  </si>
  <si>
    <t>　235/55R17 99V</t>
  </si>
  <si>
    <t>　205/55R16 91W</t>
  </si>
  <si>
    <t>　225/55R16 95Y</t>
  </si>
  <si>
    <t>　185/60R15 84H</t>
  </si>
  <si>
    <t>RVR</t>
  </si>
  <si>
    <t>MIRAI</t>
  </si>
  <si>
    <t>235/55R19 101V</t>
  </si>
  <si>
    <t>245/45ZR20 103Y XL</t>
  </si>
  <si>
    <t>AZENIS FK510</t>
  </si>
  <si>
    <t>SP524</t>
  </si>
  <si>
    <t>SP330K</t>
  </si>
  <si>
    <t/>
  </si>
  <si>
    <t>Y</t>
  </si>
  <si>
    <t>25・30・35・40・45・50・55 SERIES /  22・21・20・19  インチ</t>
    <phoneticPr fontId="4"/>
  </si>
  <si>
    <t>H★</t>
  </si>
  <si>
    <t>▽W★</t>
  </si>
  <si>
    <t>35・40・45・50・55・60・65 SERIES /  17  インチ</t>
    <phoneticPr fontId="4"/>
  </si>
  <si>
    <t>▽W</t>
  </si>
  <si>
    <t>▽V★</t>
  </si>
  <si>
    <t>▽V</t>
  </si>
  <si>
    <t>V・H</t>
    <phoneticPr fontId="4"/>
  </si>
  <si>
    <t>175/55R15</t>
  </si>
  <si>
    <t>55・60・65・70・80 SERIES /  14  インチ</t>
    <phoneticPr fontId="4"/>
  </si>
  <si>
    <t>T★</t>
  </si>
  <si>
    <t>S★</t>
  </si>
  <si>
    <t>185/85R16</t>
  </si>
  <si>
    <t>L</t>
  </si>
  <si>
    <t>215/60R15</t>
  </si>
  <si>
    <t>21・20・19・18  インチ</t>
    <phoneticPr fontId="4"/>
  </si>
  <si>
    <t>　205/55R17 95W XL</t>
  </si>
  <si>
    <t>AZENIS FK510A</t>
  </si>
  <si>
    <t>Audi A1 City Carver</t>
  </si>
  <si>
    <t>235/40R19 92Y</t>
  </si>
  <si>
    <t>235/45R18 94Y</t>
  </si>
  <si>
    <t>265/35R19 94Y</t>
  </si>
  <si>
    <t>225/50R17 94W</t>
  </si>
  <si>
    <t>245/50R19 101W</t>
  </si>
  <si>
    <t>245/45R20 99Y</t>
  </si>
  <si>
    <t>235/55R20 102V</t>
  </si>
  <si>
    <t>175/60R15 81H</t>
  </si>
  <si>
    <t>185/65R15 88H</t>
  </si>
  <si>
    <t>245/40RF19 94W</t>
  </si>
  <si>
    <t>ALTO</t>
  </si>
  <si>
    <t>EVERY WAGON</t>
  </si>
  <si>
    <t>HUSTLER</t>
  </si>
  <si>
    <t>IGNIS</t>
  </si>
  <si>
    <t>Lapin</t>
  </si>
  <si>
    <t>SOLIO / SOLIO BANDIT</t>
  </si>
  <si>
    <t>Spacia</t>
  </si>
  <si>
    <t>FREED /  FREED+ / FREED HYBRID / FREED+ HYBRID</t>
  </si>
  <si>
    <t>FK510A</t>
  </si>
  <si>
    <t>ZE001</t>
  </si>
  <si>
    <t>SP495M</t>
  </si>
  <si>
    <t>EC300+</t>
  </si>
  <si>
    <t>Audi A4</t>
  </si>
  <si>
    <t>295/40R21</t>
  </si>
  <si>
    <t>Y</t>
    <phoneticPr fontId="4"/>
  </si>
  <si>
    <t>AZENIS
FK510SUV</t>
    <phoneticPr fontId="4"/>
  </si>
  <si>
    <t>W・Y</t>
    <phoneticPr fontId="4"/>
  </si>
  <si>
    <t>W</t>
    <phoneticPr fontId="4"/>
  </si>
  <si>
    <t>30・35・40・45・50・55・60・65 SERIES /  18  インチ</t>
    <phoneticPr fontId="4"/>
  </si>
  <si>
    <t>245/60R18</t>
  </si>
  <si>
    <t>エナセーブ
EC204</t>
    <phoneticPr fontId="4"/>
  </si>
  <si>
    <t>AZENIS
RT615K+</t>
    <phoneticPr fontId="4"/>
  </si>
  <si>
    <t>195/60R17</t>
  </si>
  <si>
    <t>VEURO
VE304</t>
    <phoneticPr fontId="4"/>
  </si>
  <si>
    <t>H・V・S</t>
    <phoneticPr fontId="4"/>
  </si>
  <si>
    <t>エナセーブ
RV505</t>
    <phoneticPr fontId="4"/>
  </si>
  <si>
    <t>H△</t>
  </si>
  <si>
    <t>ALL SEASON
MAXX AS1</t>
    <phoneticPr fontId="4"/>
  </si>
  <si>
    <t>DIREZZA
ZⅢ</t>
    <phoneticPr fontId="4"/>
  </si>
  <si>
    <t>DIREZZA
β02</t>
    <phoneticPr fontId="4"/>
  </si>
  <si>
    <t>DIREZZA
DZ102</t>
    <phoneticPr fontId="4"/>
  </si>
  <si>
    <t>H・V</t>
    <phoneticPr fontId="4"/>
  </si>
  <si>
    <t>H・S</t>
    <phoneticPr fontId="4"/>
  </si>
  <si>
    <t>S△</t>
  </si>
  <si>
    <t>60・65・70・80・82 SERIES /  12・10  インチ</t>
    <phoneticPr fontId="4"/>
  </si>
  <si>
    <t>LE MANS
J-CINQ</t>
    <phoneticPr fontId="4"/>
  </si>
  <si>
    <t>SP SPORT
MAXX 050+</t>
    <phoneticPr fontId="4"/>
  </si>
  <si>
    <t>V・W</t>
    <phoneticPr fontId="4"/>
  </si>
  <si>
    <t>WILDPEAK
A/T3W</t>
    <phoneticPr fontId="4"/>
  </si>
  <si>
    <t>H・V・W</t>
    <phoneticPr fontId="4"/>
  </si>
  <si>
    <t>GRANDTREK
AT5</t>
    <phoneticPr fontId="4"/>
  </si>
  <si>
    <t>H・S・T</t>
    <phoneticPr fontId="4"/>
  </si>
  <si>
    <t>GRANDTREK
MT2</t>
    <phoneticPr fontId="4"/>
  </si>
  <si>
    <t>Q</t>
    <phoneticPr fontId="4"/>
  </si>
  <si>
    <t>GRANTREK
TG4</t>
    <phoneticPr fontId="4"/>
  </si>
  <si>
    <t>N</t>
  </si>
  <si>
    <t>S・T・N</t>
    <phoneticPr fontId="4"/>
  </si>
  <si>
    <t>WILDPEAK
M/T01</t>
    <phoneticPr fontId="4"/>
  </si>
  <si>
    <t>L</t>
    <phoneticPr fontId="4"/>
  </si>
  <si>
    <t>S5</t>
    <phoneticPr fontId="4"/>
  </si>
  <si>
    <t>M5</t>
    <phoneticPr fontId="4"/>
  </si>
  <si>
    <t>R3</t>
    <phoneticPr fontId="4"/>
  </si>
  <si>
    <t>H・V・W・Y</t>
    <phoneticPr fontId="4"/>
  </si>
  <si>
    <t>H1</t>
    <phoneticPr fontId="4"/>
  </si>
  <si>
    <t>V・W・Y</t>
    <phoneticPr fontId="4"/>
  </si>
  <si>
    <t>M2</t>
    <phoneticPr fontId="4"/>
  </si>
  <si>
    <t>01J</t>
    <phoneticPr fontId="4"/>
  </si>
  <si>
    <t>88R</t>
    <phoneticPr fontId="4"/>
  </si>
  <si>
    <t>DT-R</t>
    <phoneticPr fontId="4"/>
  </si>
  <si>
    <t>DT-L</t>
    <phoneticPr fontId="4"/>
  </si>
  <si>
    <t>74R</t>
    <phoneticPr fontId="4"/>
  </si>
  <si>
    <t>95R</t>
    <phoneticPr fontId="4"/>
  </si>
  <si>
    <t>94R W01</t>
    <phoneticPr fontId="4"/>
  </si>
  <si>
    <t>201R</t>
    <phoneticPr fontId="4"/>
  </si>
  <si>
    <t>175/65R14</t>
    <phoneticPr fontId="4"/>
  </si>
  <si>
    <t>165/65R13</t>
    <phoneticPr fontId="4"/>
  </si>
  <si>
    <t>85-R</t>
    <phoneticPr fontId="4"/>
  </si>
  <si>
    <t>Q
DT3</t>
  </si>
  <si>
    <t>Q
DT3</t>
    <phoneticPr fontId="4"/>
  </si>
  <si>
    <t>Q
S</t>
  </si>
  <si>
    <t>Q
S</t>
    <phoneticPr fontId="4"/>
  </si>
  <si>
    <t>73-R</t>
    <phoneticPr fontId="4"/>
  </si>
  <si>
    <t>Q・R</t>
    <phoneticPr fontId="4"/>
  </si>
  <si>
    <t>◎</t>
  </si>
  <si>
    <t>エナセーブ
VAN01</t>
    <phoneticPr fontId="4"/>
  </si>
  <si>
    <t>チューブレス</t>
    <phoneticPr fontId="4"/>
  </si>
  <si>
    <t>ALL SEASON
MAXX VA1</t>
    <phoneticPr fontId="4"/>
  </si>
  <si>
    <t>SP 175</t>
    <phoneticPr fontId="4"/>
  </si>
  <si>
    <t>RV503</t>
    <phoneticPr fontId="4"/>
  </si>
  <si>
    <t>205/65R16 109/107N</t>
  </si>
  <si>
    <t>185/70R16 105/103N</t>
  </si>
  <si>
    <t>195/70R16 109/107N</t>
  </si>
  <si>
    <t>205/75R16 113/111N</t>
  </si>
  <si>
    <t>225/75R16 118/116N</t>
  </si>
  <si>
    <t>185/85R16 111/109N</t>
  </si>
  <si>
    <t>195/85R16 114/112N</t>
  </si>
  <si>
    <t>205/85R16 117/115N</t>
  </si>
  <si>
    <t>215/85R16 120/118N</t>
  </si>
  <si>
    <t>225/85R16 121/119N</t>
  </si>
  <si>
    <t>185/65R15 101/99N</t>
  </si>
  <si>
    <t>195/70R15 106/104N</t>
  </si>
  <si>
    <t>175/75R15 103/101N</t>
  </si>
  <si>
    <t>185/75R15 106/104N</t>
  </si>
  <si>
    <t>195/75R15 109/107N</t>
  </si>
  <si>
    <t>175/80R15 101/99N</t>
  </si>
  <si>
    <t>205/80R15 109/107N</t>
  </si>
  <si>
    <t>195/85R15 113/111N</t>
  </si>
  <si>
    <t>SP LT33</t>
    <phoneticPr fontId="4"/>
  </si>
  <si>
    <t>SP LT22</t>
    <phoneticPr fontId="4"/>
  </si>
  <si>
    <t>SP 495M</t>
    <phoneticPr fontId="4"/>
  </si>
  <si>
    <t>205/60R17.5 111/109N</t>
  </si>
  <si>
    <t>225/60R17.5 116/114N</t>
  </si>
  <si>
    <t>195/70R17.5 112/110N</t>
  </si>
  <si>
    <t>205/70R17.5 115/113N</t>
  </si>
  <si>
    <t>215/70R17.5 118/116N</t>
  </si>
  <si>
    <t>205/80R17.5 120/118N</t>
  </si>
  <si>
    <t>SP LT5</t>
    <phoneticPr fontId="4"/>
  </si>
  <si>
    <t>SP 185</t>
    <phoneticPr fontId="4"/>
  </si>
  <si>
    <t>チューブタイプ</t>
    <phoneticPr fontId="4"/>
  </si>
  <si>
    <t>SP 229</t>
    <phoneticPr fontId="4"/>
  </si>
  <si>
    <t>SP 770</t>
    <phoneticPr fontId="4"/>
  </si>
  <si>
    <t>SP 183RS</t>
    <phoneticPr fontId="4"/>
  </si>
  <si>
    <t>◎275/30R20 97Y XL</t>
  </si>
  <si>
    <t>◎245/35R20 95Y XL</t>
  </si>
  <si>
    <t>◎315/35R20 110W XL</t>
  </si>
  <si>
    <t>◎275/40R20 106W XL</t>
  </si>
  <si>
    <t>◎225/45R19 92W</t>
  </si>
  <si>
    <t>　215/50R18 92W</t>
  </si>
  <si>
    <t>◎235/50R18 97V</t>
  </si>
  <si>
    <t>◎245/50R18 100Y</t>
  </si>
  <si>
    <t>◎245/50R18 100W</t>
  </si>
  <si>
    <t>Volkswagen T-Roc</t>
  </si>
  <si>
    <t>ES</t>
  </si>
  <si>
    <t>DELICA D:5</t>
  </si>
  <si>
    <t>255/45R20 101V</t>
  </si>
  <si>
    <t>ARIYA</t>
  </si>
  <si>
    <t>GRANDTREK PT5A</t>
  </si>
  <si>
    <t>265/65R18 114V</t>
  </si>
  <si>
    <t>265/55R20 109V</t>
  </si>
  <si>
    <t>　205/45R17 88W XL</t>
  </si>
  <si>
    <t>　225/45R17 94W XL</t>
  </si>
  <si>
    <t>　205/55R17 91V</t>
  </si>
  <si>
    <t>　175/65R15 84H</t>
  </si>
  <si>
    <t>DIREZZA
DZ101</t>
    <phoneticPr fontId="4"/>
  </si>
  <si>
    <t>DT3/S</t>
    <phoneticPr fontId="4"/>
  </si>
  <si>
    <t>eK wagon / eK X</t>
    <phoneticPr fontId="4"/>
  </si>
  <si>
    <t>DAYZ / DAYZ ROOX</t>
    <phoneticPr fontId="4"/>
  </si>
  <si>
    <t>SN250A</t>
  </si>
  <si>
    <t>PT5A</t>
  </si>
  <si>
    <t>15インチ</t>
  </si>
  <si>
    <t>16インチ</t>
  </si>
  <si>
    <t>13インチ</t>
  </si>
  <si>
    <t>12インチ</t>
  </si>
  <si>
    <t>10インチ</t>
  </si>
  <si>
    <t>14インチ</t>
  </si>
  <si>
    <t>6.00-15</t>
  </si>
  <si>
    <t>SP183RS</t>
  </si>
  <si>
    <t>DZ201R</t>
  </si>
  <si>
    <t>S/TZ05</t>
  </si>
  <si>
    <t>SP SPORT MAXX 050</t>
    <phoneticPr fontId="4"/>
  </si>
  <si>
    <t>SP175N</t>
  </si>
  <si>
    <t>SPLT33K</t>
  </si>
  <si>
    <t>商品名</t>
  </si>
  <si>
    <t>幅</t>
  </si>
  <si>
    <t>サイズ</t>
  </si>
  <si>
    <t>JANコード</t>
  </si>
  <si>
    <t>価格</t>
  </si>
  <si>
    <t>タイヤ数ID</t>
  </si>
  <si>
    <t>リムサイズ</t>
  </si>
  <si>
    <t>扁平率</t>
  </si>
  <si>
    <t>削除フラグ</t>
  </si>
  <si>
    <t>FK452</t>
  </si>
  <si>
    <t>SP355K</t>
  </si>
  <si>
    <t>VE303</t>
  </si>
  <si>
    <t>SP175L</t>
  </si>
  <si>
    <t>WPMT01</t>
  </si>
  <si>
    <t>SPLT38A</t>
  </si>
  <si>
    <t>DZB02</t>
  </si>
  <si>
    <t>RT615K+</t>
  </si>
  <si>
    <t>SPLT50A</t>
  </si>
  <si>
    <t>D93J</t>
  </si>
  <si>
    <t>DZ94R M21</t>
  </si>
  <si>
    <t>DZ94R W01</t>
  </si>
  <si>
    <t>DZ94R S11</t>
  </si>
  <si>
    <t>RV505</t>
  </si>
  <si>
    <t>AS1</t>
  </si>
  <si>
    <t>VE304</t>
  </si>
  <si>
    <t>DZ95R</t>
  </si>
  <si>
    <t>SPLT22</t>
  </si>
  <si>
    <t>VA1</t>
  </si>
  <si>
    <t>ZE310A</t>
  </si>
  <si>
    <t>MAX060+</t>
  </si>
  <si>
    <t>エナセーブ
SP LT50M</t>
    <phoneticPr fontId="4"/>
  </si>
  <si>
    <t>SP
355★</t>
    <phoneticPr fontId="4"/>
  </si>
  <si>
    <t>★=EXTRA LOAD規格（負荷能力強化タイプ）です。</t>
    <phoneticPr fontId="4"/>
  </si>
  <si>
    <t>エナセーブ
SP LT50</t>
    <phoneticPr fontId="4"/>
  </si>
  <si>
    <t>265/55R20 109V</t>
    <phoneticPr fontId="4"/>
  </si>
  <si>
    <t>265/50R22 109V</t>
    <phoneticPr fontId="4"/>
  </si>
  <si>
    <t>155/65R14 75S</t>
    <phoneticPr fontId="4"/>
  </si>
  <si>
    <t>ENASAVE EC300+</t>
    <phoneticPr fontId="4"/>
  </si>
  <si>
    <t>bZ4X</t>
    <phoneticPr fontId="4"/>
  </si>
  <si>
    <t>NOAH / VOXY</t>
    <phoneticPr fontId="4"/>
  </si>
  <si>
    <t>SOLTERRA</t>
    <phoneticPr fontId="4"/>
  </si>
  <si>
    <t>235/50R20 104V XL</t>
    <phoneticPr fontId="4"/>
  </si>
  <si>
    <t>SP SPORT MAXX 060</t>
    <phoneticPr fontId="4"/>
  </si>
  <si>
    <t>WRX / WRX STI</t>
    <phoneticPr fontId="4"/>
  </si>
  <si>
    <t>245/40R18 97Y XL</t>
    <phoneticPr fontId="4"/>
  </si>
  <si>
    <t>235/45R17 97W XL</t>
    <phoneticPr fontId="4"/>
  </si>
  <si>
    <t>SP SPORT MAXX GT600A</t>
    <phoneticPr fontId="4"/>
  </si>
  <si>
    <t>50・55・60・65・70 SERIES /  15  インチ</t>
    <phoneticPr fontId="4"/>
  </si>
  <si>
    <t>6.50-15～7.00-16</t>
  </si>
  <si>
    <t>7.50-16～8.25-16</t>
  </si>
  <si>
    <t>165/55VR12</t>
  </si>
  <si>
    <t>FK510SUV</t>
  </si>
  <si>
    <t>205/55R17 91V</t>
  </si>
  <si>
    <t>235/50R20 104V XL</t>
  </si>
  <si>
    <t>MXGT600A</t>
  </si>
  <si>
    <t>MAX060</t>
  </si>
  <si>
    <t>HILUX</t>
    <phoneticPr fontId="4"/>
  </si>
  <si>
    <t>MAXRT2</t>
  </si>
  <si>
    <t>MAX055</t>
  </si>
  <si>
    <t>FK520</t>
  </si>
  <si>
    <t>SP638</t>
  </si>
  <si>
    <t>SP688S</t>
  </si>
  <si>
    <t>SP688</t>
  </si>
  <si>
    <t>PT5</t>
  </si>
  <si>
    <t>LM5+</t>
  </si>
  <si>
    <t>FK520L</t>
  </si>
  <si>
    <t>255/45R20 105W XL</t>
  </si>
  <si>
    <t>245/70R19.5 136/134J</t>
  </si>
  <si>
    <t>275/80R22.5 151/148J</t>
  </si>
  <si>
    <t>LE MANS V+</t>
    <phoneticPr fontId="4"/>
  </si>
  <si>
    <t>195/50R19</t>
  </si>
  <si>
    <t>AZENIS
FK520L</t>
    <phoneticPr fontId="4"/>
  </si>
  <si>
    <t>AZENIS
FK453</t>
    <phoneticPr fontId="4"/>
  </si>
  <si>
    <t>V★△</t>
  </si>
  <si>
    <t>V△</t>
  </si>
  <si>
    <t>45・50・55・60・65・70 SERIES /  16  インチ</t>
    <phoneticPr fontId="4"/>
  </si>
  <si>
    <t>H★△</t>
  </si>
  <si>
    <t>65・70・80 SERIES /  13  インチ</t>
    <phoneticPr fontId="4"/>
  </si>
  <si>
    <t>EMT Tyre</t>
    <phoneticPr fontId="4"/>
  </si>
  <si>
    <t>35•40•45•50 SERIES /  19•18  インチ</t>
    <phoneticPr fontId="4"/>
  </si>
  <si>
    <t>AZENIS
FK520</t>
    <phoneticPr fontId="4"/>
  </si>
  <si>
    <t>205/70R16 111/109N</t>
    <phoneticPr fontId="4"/>
  </si>
  <si>
    <t>225/70R16 117/115N</t>
    <phoneticPr fontId="4"/>
  </si>
  <si>
    <t>SP
LT38</t>
    <phoneticPr fontId="4"/>
  </si>
  <si>
    <t>225/50RF18 95V</t>
    <phoneticPr fontId="4"/>
  </si>
  <si>
    <t>235/60R19 103V</t>
  </si>
  <si>
    <t>235/50R21 101W</t>
  </si>
  <si>
    <t>CROWN</t>
    <phoneticPr fontId="4"/>
  </si>
  <si>
    <t>FORWARD</t>
    <phoneticPr fontId="4"/>
  </si>
  <si>
    <t>GIGA</t>
    <phoneticPr fontId="4"/>
  </si>
  <si>
    <t>225/80R17.5 123/122L</t>
    <phoneticPr fontId="4"/>
  </si>
  <si>
    <t>275/80R22.5 151/148J</t>
    <phoneticPr fontId="4"/>
  </si>
  <si>
    <t>UD TRUCKS</t>
    <phoneticPr fontId="4"/>
  </si>
  <si>
    <t>QUON</t>
    <phoneticPr fontId="4"/>
  </si>
  <si>
    <t>11R22.5 14PR</t>
    <phoneticPr fontId="4"/>
  </si>
  <si>
    <t>11R22.5 16PR</t>
    <phoneticPr fontId="4"/>
  </si>
  <si>
    <t>RENGER</t>
    <phoneticPr fontId="4"/>
  </si>
  <si>
    <t>SP110</t>
    <phoneticPr fontId="4"/>
  </si>
  <si>
    <t>FIGHTER</t>
    <phoneticPr fontId="4"/>
  </si>
  <si>
    <t>SP524</t>
    <phoneticPr fontId="4"/>
  </si>
  <si>
    <t>MINI 3 DOOR（R50、R53、R56）/ 
CONVERTIBLE（R52、R57）/CLUBMAN（R55）/ 
COUPE（R58）/ROADSTER（R59）</t>
    <phoneticPr fontId="4"/>
  </si>
  <si>
    <t>MINI 5 DOOR（F55）/MINI 3 DOOR（F56、R50、R53、R56）/ 
CONVERTIBLE（R52、R57）/CLUBMAN（R55）/ 
COUPE（R58）/COUPE S（R53）/ROADSTER（R59）</t>
    <phoneticPr fontId="4"/>
  </si>
  <si>
    <t>☆=BMW、MINIの承認を表す記号です。
◎=ROFまたはDSSTを示し、各メーカーの車種に標準またはオプションで設定されたダンロップのセルフサポーティング性能を備えたタイヤです。
純正装着車両（オプション設定含む）以外の車両には装着しないでください。
装着・実際に走行出来る速度・距離については、車両オーナーズマニュアルをご参照下さい。</t>
    <phoneticPr fontId="4"/>
  </si>
  <si>
    <t>GRANDTREK
PT5</t>
    <phoneticPr fontId="4"/>
  </si>
  <si>
    <t>DZB11</t>
  </si>
  <si>
    <t>EC350+</t>
  </si>
  <si>
    <t>225/50R18 95V</t>
    <phoneticPr fontId="4"/>
  </si>
  <si>
    <t>SP183W</t>
  </si>
  <si>
    <t>SP355★</t>
  </si>
  <si>
    <t>165/80R13 90/88N</t>
  </si>
  <si>
    <t>MAXRACE2</t>
  </si>
  <si>
    <t>235/60R17</t>
    <phoneticPr fontId="4"/>
  </si>
  <si>
    <t>V★◇</t>
  </si>
  <si>
    <t>H
Bb490</t>
  </si>
  <si>
    <t>S
EC201</t>
  </si>
  <si>
    <t>V
（KH）</t>
  </si>
  <si>
    <t>V
94R M21</t>
  </si>
  <si>
    <t>V
94R S11</t>
  </si>
  <si>
    <t>Q
H-R</t>
  </si>
  <si>
    <t>Q
H-L</t>
  </si>
  <si>
    <t>301R M</t>
    <phoneticPr fontId="4"/>
  </si>
  <si>
    <t>301R S</t>
    <phoneticPr fontId="4"/>
  </si>
  <si>
    <t>Q
OWL ﾜｲﾄﾞ</t>
  </si>
  <si>
    <t>Q
ﾅﾛｰ</t>
  </si>
  <si>
    <t>□
ﾅﾛｰ</t>
  </si>
  <si>
    <t>ﾅﾛｰ</t>
  </si>
  <si>
    <t>165/95R14 100/98L SV-8</t>
    <phoneticPr fontId="4"/>
  </si>
  <si>
    <t>▲◎</t>
  </si>
  <si>
    <t>SPORT MAXX RACE2 N1</t>
  </si>
  <si>
    <t>SP SPORT MAXX GT RO1</t>
  </si>
  <si>
    <t>SP SPORT MAXX MO</t>
  </si>
  <si>
    <t>SP SPORT MAXX RT MO</t>
  </si>
  <si>
    <t>SP SPORT MAXX GT AO</t>
  </si>
  <si>
    <t>Audi RS7</t>
  </si>
  <si>
    <t>Mercedes-Benz GLC X253</t>
  </si>
  <si>
    <t>Porsche Cayman GT4</t>
  </si>
  <si>
    <t>Porsche 991 GT3</t>
  </si>
  <si>
    <t>Porsche 991 GT3 / Cayman GT4</t>
  </si>
  <si>
    <t>　215/40R17 87W XL</t>
  </si>
  <si>
    <t>　225/65R17 106V XL</t>
  </si>
  <si>
    <t>AZENIS FK453CC</t>
  </si>
  <si>
    <t>SP SPORT MAXX RT2 MO</t>
  </si>
  <si>
    <t>165/60R15 77H</t>
    <phoneticPr fontId="4"/>
  </si>
  <si>
    <t>DELICA MINI</t>
    <phoneticPr fontId="4"/>
  </si>
  <si>
    <t>FAIRLADY Z NISMO</t>
    <phoneticPr fontId="4"/>
  </si>
  <si>
    <t>LEAF</t>
    <phoneticPr fontId="4"/>
  </si>
  <si>
    <t>235/55R19 101V</t>
    <phoneticPr fontId="4"/>
  </si>
  <si>
    <t>SP SPORT MAXX GT600</t>
  </si>
  <si>
    <t>ENASAVE EC350+</t>
  </si>
  <si>
    <t>ZIEX ZE310A ECORUN</t>
  </si>
  <si>
    <t>225/45R21 95W</t>
  </si>
  <si>
    <t>ALPHARD / VELLFIRE</t>
    <phoneticPr fontId="4"/>
  </si>
  <si>
    <t>SP SPORT MAXX 060</t>
  </si>
  <si>
    <t>SP SPORT MAXX 055</t>
  </si>
  <si>
    <t>GRANDTREK AT25</t>
  </si>
  <si>
    <t>IMPREZA</t>
    <phoneticPr fontId="4"/>
  </si>
  <si>
    <t>215/50R17 91V</t>
    <phoneticPr fontId="4"/>
  </si>
  <si>
    <t>235/55R17</t>
    <phoneticPr fontId="4"/>
  </si>
  <si>
    <t>６桁コード</t>
  </si>
  <si>
    <t>SP154F</t>
  </si>
  <si>
    <t>285/85R22.5 146/143J</t>
  </si>
  <si>
    <t>SP330</t>
  </si>
  <si>
    <t>285/85R22.5 143/140J</t>
  </si>
  <si>
    <t>265/70R19.5 140/138J</t>
  </si>
  <si>
    <t>225/90R17.5 127/125L</t>
  </si>
  <si>
    <t>285/35R19 103Y XL</t>
  </si>
  <si>
    <t>255/40R19 100Y XL</t>
  </si>
  <si>
    <t>DZB06</t>
  </si>
  <si>
    <t>245/40R21 96Y</t>
  </si>
  <si>
    <t>275/35R21 99Y</t>
  </si>
  <si>
    <t>SPLT58</t>
  </si>
  <si>
    <t>MAXRS</t>
  </si>
  <si>
    <t>295/35R20</t>
  </si>
  <si>
    <t>LE MANS V+</t>
  </si>
  <si>
    <t>エナセーブ
RV505</t>
  </si>
  <si>
    <t>V・W・Y</t>
  </si>
  <si>
    <t>V・W</t>
  </si>
  <si>
    <t>SP SPORT MAXX
060+</t>
    <phoneticPr fontId="4"/>
  </si>
  <si>
    <t>エナセーブ
EC204</t>
  </si>
  <si>
    <t>DIREZZA
ZⅢ</t>
  </si>
  <si>
    <t>W・Y</t>
  </si>
  <si>
    <t>H・V・W</t>
  </si>
  <si>
    <t>SP SPORT MAXX 
060+</t>
    <phoneticPr fontId="4"/>
  </si>
  <si>
    <t>DIREZZA
β02</t>
  </si>
  <si>
    <t>DIREZZA
β11</t>
  </si>
  <si>
    <t>H・V</t>
  </si>
  <si>
    <t>△=3リブパターン ◇=4リブパターン ※=在庫に限りがありますので、品切れの際はご容赦下さい。</t>
    <phoneticPr fontId="4"/>
  </si>
  <si>
    <t>S
SP10</t>
  </si>
  <si>
    <t>H・T・V</t>
  </si>
  <si>
    <t>T</t>
  </si>
  <si>
    <t>ZIEX
S/TZ05</t>
    <phoneticPr fontId="4"/>
  </si>
  <si>
    <t>265/60R20</t>
  </si>
  <si>
    <t>H・S・V</t>
  </si>
  <si>
    <t>H・S・T</t>
  </si>
  <si>
    <t>265/65R18</t>
  </si>
  <si>
    <t>※</t>
  </si>
  <si>
    <t>Volkswagen Golf</t>
    <phoneticPr fontId="4"/>
  </si>
  <si>
    <t>245/40R19 98W XL</t>
  </si>
  <si>
    <t>SKYLINE NISMO</t>
    <phoneticPr fontId="4"/>
  </si>
  <si>
    <t>COROLLA CROSS</t>
    <phoneticPr fontId="4"/>
  </si>
  <si>
    <t>COROLLA Axio / COROLLA FIELDER</t>
    <phoneticPr fontId="4"/>
  </si>
  <si>
    <t>LEVORG LAYBACK</t>
    <phoneticPr fontId="4"/>
  </si>
  <si>
    <t>225/55R18 98V</t>
    <phoneticPr fontId="4"/>
  </si>
  <si>
    <t>ZIEX ZE001 A/S</t>
    <phoneticPr fontId="4"/>
  </si>
  <si>
    <t>205/70R16 111/109N</t>
  </si>
  <si>
    <t>295/80R22.5 153/150J</t>
  </si>
  <si>
    <t>SP688</t>
    <phoneticPr fontId="4"/>
  </si>
  <si>
    <t>295/80R22.5 153/150J</t>
    <phoneticPr fontId="4"/>
  </si>
  <si>
    <t>株式会社ダンロップタイヤ ●●カンパニー</t>
    <rPh sb="0" eb="4">
      <t>カブシキガイシャ</t>
    </rPh>
    <phoneticPr fontId="10"/>
  </si>
  <si>
    <t>●SP SPORT MAXX 050</t>
    <phoneticPr fontId="4"/>
  </si>
  <si>
    <t>265/70R16112S</t>
  </si>
  <si>
    <t>ロード
インデックス
（LI）</t>
    <phoneticPr fontId="4"/>
  </si>
  <si>
    <t>エクストラロード</t>
    <phoneticPr fontId="4"/>
  </si>
  <si>
    <t>スタン
ダード</t>
    <phoneticPr fontId="4"/>
  </si>
  <si>
    <t>★=EXTRA LOAD規格（負荷能力強化タイプ）です。</t>
    <phoneticPr fontId="13"/>
  </si>
  <si>
    <t>81•82</t>
  </si>
  <si>
    <t>87•88</t>
  </si>
  <si>
    <t>★=EXTRA LOAD規格（負荷能力強化タイプ）です。▽=カタログ掲載外サイズです。△=3リブパターン ◇=4リブパターン
※=在庫に限りがありますので、品切れの際はご容赦下さい。</t>
    <phoneticPr fontId="4"/>
  </si>
  <si>
    <t>V
DZ101</t>
    <phoneticPr fontId="4"/>
  </si>
  <si>
    <t>76・77</t>
  </si>
  <si>
    <t>79・80</t>
  </si>
  <si>
    <t>S◇
EC202</t>
    <phoneticPr fontId="4"/>
  </si>
  <si>
    <t>S
EC202</t>
    <phoneticPr fontId="4"/>
  </si>
  <si>
    <t>H
DZ101</t>
    <phoneticPr fontId="4"/>
  </si>
  <si>
    <t>40・45・50・55 SERIES /  18・17・16  インチ</t>
    <phoneticPr fontId="4"/>
  </si>
  <si>
    <t>ロードインデックス
（LI）</t>
    <phoneticPr fontId="4"/>
  </si>
  <si>
    <t>80/78N</t>
  </si>
  <si>
    <t>6PR</t>
  </si>
  <si>
    <t>8PR</t>
  </si>
  <si>
    <t>104/102</t>
  </si>
  <si>
    <t>127/124</t>
  </si>
  <si>
    <t>108/104</t>
  </si>
  <si>
    <t>112/109</t>
  </si>
  <si>
    <t>121/118</t>
  </si>
  <si>
    <t>122/119</t>
  </si>
  <si>
    <t>SP770はオールシーズン用タイヤです。SV-8は8PR相当を意味する便宜的な記号です。SP183WはGUARDサイドプロテクトライン付きです。
○=チューブレスタイプです。※=在庫に限りがありますので、品切れの際はご容赦下さい。</t>
    <phoneticPr fontId="4"/>
  </si>
  <si>
    <t>SP SPORT MAXX J</t>
  </si>
  <si>
    <t>SP SPORT MAXX RACE2 N2</t>
  </si>
  <si>
    <t>SP SPORT MAXX GT J</t>
  </si>
  <si>
    <t>SPORT MAXX RT J</t>
  </si>
  <si>
    <t>SP SPORT MAXX RT2 ☆</t>
  </si>
  <si>
    <t>SPORT MAXX RT AO1</t>
  </si>
  <si>
    <t>SP SPORT MAXX GT MOE</t>
  </si>
  <si>
    <t>SPORT MAXX RT AO2</t>
  </si>
  <si>
    <t>SPORT BLURESPONSE J</t>
  </si>
  <si>
    <t>SP SPORT MAXX RT AO1</t>
  </si>
  <si>
    <t>GS / GS HYBRID</t>
  </si>
  <si>
    <t>LBX</t>
  </si>
  <si>
    <t>LC</t>
  </si>
  <si>
    <t>LS</t>
  </si>
  <si>
    <t>LX600 / LX500d</t>
  </si>
  <si>
    <t>NX OVERTRAIL</t>
  </si>
  <si>
    <t>RX</t>
  </si>
  <si>
    <t>RZ</t>
  </si>
  <si>
    <t>225/55R18 98H</t>
    <phoneticPr fontId="4"/>
  </si>
  <si>
    <t>235/60R18 103H</t>
    <phoneticPr fontId="4"/>
  </si>
  <si>
    <t>NOTE</t>
    <phoneticPr fontId="4"/>
  </si>
  <si>
    <t>X-TRAIL</t>
    <phoneticPr fontId="4"/>
  </si>
  <si>
    <t>C-HR</t>
    <phoneticPr fontId="4"/>
  </si>
  <si>
    <t>CROWN SEDAN</t>
    <phoneticPr fontId="4"/>
  </si>
  <si>
    <t>CROWN / CROWN HYBRID</t>
    <phoneticPr fontId="4"/>
  </si>
  <si>
    <t>Gran Ace</t>
    <phoneticPr fontId="4"/>
  </si>
  <si>
    <t>GR YARIS</t>
    <phoneticPr fontId="4"/>
  </si>
  <si>
    <t>HARRIER</t>
    <phoneticPr fontId="4"/>
  </si>
  <si>
    <t>JPN TAXI</t>
    <phoneticPr fontId="4"/>
  </si>
  <si>
    <t>LAND CRUISER 70 （国内復刻版）</t>
    <phoneticPr fontId="4"/>
  </si>
  <si>
    <t>LAND CRUISER PRADO</t>
    <phoneticPr fontId="4"/>
  </si>
  <si>
    <t>PLEO+</t>
    <phoneticPr fontId="4"/>
  </si>
  <si>
    <t>JUSTY</t>
    <phoneticPr fontId="4"/>
  </si>
  <si>
    <t>245/40R19 98W XL</t>
    <phoneticPr fontId="13"/>
  </si>
  <si>
    <t>265/35R19 98W XL</t>
    <phoneticPr fontId="13"/>
  </si>
  <si>
    <t xml:space="preserve">235/50R19 99V </t>
  </si>
  <si>
    <t xml:space="preserve">235/40R18 91Y </t>
  </si>
  <si>
    <t xml:space="preserve">225/45R19 92W </t>
  </si>
  <si>
    <t>225/40R18 92Y XL</t>
  </si>
  <si>
    <t>245/40R19 98Y XL</t>
  </si>
  <si>
    <t>225/55R18 98V</t>
  </si>
  <si>
    <t>245/70R 19.5 136/134J</t>
  </si>
  <si>
    <t>255/70R 22.5 143/140J</t>
  </si>
  <si>
    <t>SP120</t>
  </si>
  <si>
    <t>275/50R20 113V</t>
  </si>
  <si>
    <t>265/60R18 114H</t>
  </si>
  <si>
    <t>195/80R15 107/105S</t>
  </si>
  <si>
    <t>195/80R15 103/101S</t>
  </si>
  <si>
    <t>SP638L</t>
  </si>
  <si>
    <t>155/80R14 88S LT</t>
  </si>
  <si>
    <t>PT22</t>
  </si>
  <si>
    <t>265/60R20 112H</t>
  </si>
  <si>
    <t>235/55ZR19 105Y XL</t>
  </si>
  <si>
    <t>245/40ZR19 98Y XL</t>
  </si>
  <si>
    <t>245/40ZR20 99Y XL</t>
  </si>
  <si>
    <t>245/35ZR21 96Y XL</t>
  </si>
  <si>
    <t>245/45ZR19 102Y XL</t>
  </si>
  <si>
    <t>225/45ZR19 96Y XL</t>
  </si>
  <si>
    <t>225/40ZR19 93Y XL</t>
  </si>
  <si>
    <t>275/40ZR20 106Y XL</t>
  </si>
  <si>
    <t>265/40ZR20 104Y XL</t>
  </si>
  <si>
    <t>235/35ZR20 92Y XL</t>
  </si>
  <si>
    <t>265/45ZR20 108Y XL</t>
  </si>
  <si>
    <t>255/40ZR19 100Y XL</t>
  </si>
  <si>
    <t>275/45ZR20 110Y XL</t>
  </si>
  <si>
    <t>255/30ZR20 92Y XL</t>
  </si>
  <si>
    <t>295/40ZR21 111Y XL</t>
  </si>
  <si>
    <t>305/30ZR20 103Y XL</t>
  </si>
  <si>
    <t>285/40ZR22 110Y XL</t>
  </si>
  <si>
    <t>315/35ZR20 110Y XL</t>
  </si>
  <si>
    <t>265/35ZR22 102Y XL</t>
  </si>
  <si>
    <t>285/40ZR21 109Y XL</t>
  </si>
  <si>
    <t>285/40ZR20 108Y XL</t>
  </si>
  <si>
    <t>285/35ZR19 103Y XL</t>
  </si>
  <si>
    <t>295/35ZR21 107Y XL</t>
  </si>
  <si>
    <t>265/40ZR21 105Y XL</t>
  </si>
  <si>
    <t>295/40ZR20 110Y XL</t>
  </si>
  <si>
    <t>285/35ZR22 106Y XL</t>
  </si>
  <si>
    <t>315/30ZR21 105Y XL</t>
  </si>
  <si>
    <t>265/35ZR21 101Y XL</t>
  </si>
  <si>
    <t>255/35ZR21 98Y XL</t>
  </si>
  <si>
    <t>295/30ZR19 100Y XL</t>
  </si>
  <si>
    <t xml:space="preserve">215/70R16 100H </t>
  </si>
  <si>
    <t>MAXLUX</t>
  </si>
  <si>
    <t>315/35ZR21 111Y XL</t>
  </si>
  <si>
    <t>255/40ZR21 102Y XL</t>
  </si>
  <si>
    <t>255/45ZR20 105Y XL</t>
  </si>
  <si>
    <t>305/30ZR21 104Y XL</t>
  </si>
  <si>
    <t>325/30R21 108Y XL</t>
  </si>
  <si>
    <t>285/35R21 105Y XL</t>
  </si>
  <si>
    <t>255/40R21 102Y XL</t>
  </si>
  <si>
    <t>205/65R15 94Q</t>
  </si>
  <si>
    <t>185/60R15 88Q</t>
  </si>
  <si>
    <t>235/40ZR19 96Y XL</t>
  </si>
  <si>
    <t>245/35ZR20 95Y XL</t>
  </si>
  <si>
    <t>225/35ZR19 88Y XL</t>
  </si>
  <si>
    <t>275/40ZR19 105Y XL</t>
  </si>
  <si>
    <t>245/35ZR19 93Y XL</t>
  </si>
  <si>
    <t>275/35ZR19 100Y XL</t>
  </si>
  <si>
    <t>245/30ZR20 90Y XL</t>
  </si>
  <si>
    <t>255/35ZR19 96Y XL</t>
  </si>
  <si>
    <t>275/35ZR20 102Y XL</t>
  </si>
  <si>
    <t>255/40ZR20 101Y XL</t>
  </si>
  <si>
    <t>255/35ZR20 97Y XL</t>
  </si>
  <si>
    <t>275/30ZR20 97Y XL</t>
  </si>
  <si>
    <t>285/35ZR20 104Y XL</t>
  </si>
  <si>
    <t>265/35ZR19 98Y XL</t>
  </si>
  <si>
    <t>235/35ZR19 91Y XL</t>
  </si>
  <si>
    <t>255/45ZR19 104Y XL</t>
  </si>
  <si>
    <t>275/35ZR21 103Y XL</t>
  </si>
  <si>
    <t>265/35ZR20 99Y XL</t>
  </si>
  <si>
    <t>295/30ZR20 101Y XL</t>
  </si>
  <si>
    <t>285/30ZR19 98Y XL</t>
  </si>
  <si>
    <t>285/30ZR20 99Y XL</t>
  </si>
  <si>
    <t>265/30ZR20 94Y XL</t>
  </si>
  <si>
    <t>295/35ZR20 105Y XL</t>
  </si>
  <si>
    <t>295/35ZR19 104Y XL</t>
  </si>
  <si>
    <t>265/40ZR19 102Y XL</t>
  </si>
  <si>
    <t>255/30ZR19 91Y XL</t>
  </si>
  <si>
    <t>225/65R17 102H</t>
  </si>
  <si>
    <t>205/45R17 88W XL</t>
  </si>
  <si>
    <t>205/50R17 89V</t>
  </si>
  <si>
    <t>205/55R17 95V XL</t>
  </si>
  <si>
    <t>215/45R17 91W XL</t>
  </si>
  <si>
    <t>215/50R17 95V XL</t>
  </si>
  <si>
    <t>215/55R17 94W</t>
  </si>
  <si>
    <t>225/45R17 94W XL</t>
  </si>
  <si>
    <t>225/50R17 98V XL</t>
  </si>
  <si>
    <t>225/55R17 97W</t>
  </si>
  <si>
    <t>225/60R17 99H</t>
  </si>
  <si>
    <t>235/45R17 97W XL</t>
  </si>
  <si>
    <t>235/55R17 99W</t>
  </si>
  <si>
    <t>245/40R17 91W</t>
  </si>
  <si>
    <t>245/45R17 99W XL</t>
  </si>
  <si>
    <t>215/45R18 93W XL</t>
  </si>
  <si>
    <t>215/55R18 99V XL</t>
  </si>
  <si>
    <t>225/40R18 92W XL</t>
  </si>
  <si>
    <t>225/45R18 95W XL</t>
  </si>
  <si>
    <t>235/40R18 95W XL</t>
  </si>
  <si>
    <t>235/45R18 98W XL</t>
  </si>
  <si>
    <t>235/50R18 97W</t>
  </si>
  <si>
    <t>245/40R18 97W XL</t>
  </si>
  <si>
    <t>245/45R18 100W XL</t>
  </si>
  <si>
    <t>245/50R18 100W</t>
  </si>
  <si>
    <t>255/35R18 94W XL</t>
  </si>
  <si>
    <t>255/40R18 99W XL</t>
  </si>
  <si>
    <t>255/55R18 109V XL</t>
  </si>
  <si>
    <t>225/40R19 93W XL</t>
  </si>
  <si>
    <t>225/45R19 96W XL</t>
  </si>
  <si>
    <t>235/35R19 91W XL</t>
  </si>
  <si>
    <t>235/40R19 92W</t>
  </si>
  <si>
    <t>235/45R19 99V XL</t>
  </si>
  <si>
    <t>245/35R19 93W XL</t>
  </si>
  <si>
    <t>245/45R19 102W XL</t>
  </si>
  <si>
    <t>255/35R19 96W XL</t>
  </si>
  <si>
    <t>255/40R19 100W XL</t>
  </si>
  <si>
    <t>235/55R18 100V</t>
  </si>
  <si>
    <t>235/60R18 103V</t>
  </si>
  <si>
    <t>265/35R18 97W XL</t>
  </si>
  <si>
    <t>195/50R19 88H</t>
  </si>
  <si>
    <t>225/55R19 103V XL</t>
  </si>
  <si>
    <t>235/50R19 103V XL</t>
  </si>
  <si>
    <t>235/55R19 105W XL</t>
  </si>
  <si>
    <t>265/35R19 94W</t>
  </si>
  <si>
    <t>275/35R19 100W XL</t>
  </si>
  <si>
    <t>275/40R19 105W XL</t>
  </si>
  <si>
    <t>235/50R20 104W XL</t>
  </si>
  <si>
    <t>245/35R20 95W XL</t>
  </si>
  <si>
    <t>245/40R20 99W XL</t>
  </si>
  <si>
    <t>245/45R20 103W XL</t>
  </si>
  <si>
    <t>255/35R20 97W XL</t>
  </si>
  <si>
    <t>275/30R20 97W XL</t>
  </si>
  <si>
    <t>275/35R20 102W XL</t>
  </si>
  <si>
    <t>275/40R20 106W XL</t>
  </si>
  <si>
    <t>245/40R21 100W XL</t>
  </si>
  <si>
    <t>275/35R21 103W XL</t>
  </si>
  <si>
    <t>235/45R21 101W XL</t>
  </si>
  <si>
    <t>30・35・40・45・50・55 SERIES /  22・21・20  インチ</t>
    <phoneticPr fontId="4"/>
  </si>
  <si>
    <t>285/40R22</t>
  </si>
  <si>
    <t>305/30R21</t>
  </si>
  <si>
    <t>315/30R21</t>
  </si>
  <si>
    <t>255/35R21</t>
  </si>
  <si>
    <t>315/35R21</t>
  </si>
  <si>
    <t>255/40R21</t>
  </si>
  <si>
    <t>225/45R21</t>
  </si>
  <si>
    <t>235/45R21</t>
  </si>
  <si>
    <t>235/50R21</t>
  </si>
  <si>
    <t>305/30R20</t>
  </si>
  <si>
    <t>285/40R20</t>
  </si>
  <si>
    <t>235/50R20</t>
  </si>
  <si>
    <t>235/60R19</t>
  </si>
  <si>
    <t>W
DZ101</t>
  </si>
  <si>
    <t>Y★
MAXX050+</t>
  </si>
  <si>
    <t>W★
LM703</t>
  </si>
  <si>
    <t>※V
VE303</t>
  </si>
  <si>
    <t>V★
LM704</t>
  </si>
  <si>
    <t>※V
LM704</t>
  </si>
  <si>
    <t>V
LM704</t>
  </si>
  <si>
    <t>H
LM704</t>
  </si>
  <si>
    <t>V
DZ101</t>
  </si>
  <si>
    <t>※H
LM704</t>
    <phoneticPr fontId="4"/>
  </si>
  <si>
    <t>H
RBL</t>
  </si>
  <si>
    <t>T
RBL</t>
  </si>
  <si>
    <t>V
RBL</t>
  </si>
  <si>
    <t>H★
RBL</t>
  </si>
  <si>
    <t>H
OWL</t>
  </si>
  <si>
    <t>S
RBL</t>
  </si>
  <si>
    <t>T
OWL</t>
  </si>
  <si>
    <t>S
OWL</t>
  </si>
  <si>
    <t>T★
OWL</t>
  </si>
  <si>
    <t>Q
ワイド</t>
  </si>
  <si>
    <t>105/103</t>
  </si>
  <si>
    <t>H
PT3</t>
  </si>
  <si>
    <t>Q
RBL</t>
  </si>
  <si>
    <t>107/105</t>
  </si>
  <si>
    <t>※
RBL</t>
  </si>
  <si>
    <t>※○
SP 183W</t>
    <phoneticPr fontId="4"/>
  </si>
  <si>
    <t>Mercedes-Benz Gクラス</t>
    <phoneticPr fontId="4"/>
  </si>
  <si>
    <t>　265/60R18 114H</t>
    <phoneticPr fontId="4"/>
  </si>
  <si>
    <t>LAND CRUISER 250</t>
    <phoneticPr fontId="4"/>
  </si>
  <si>
    <t>LAND CRUISER 300</t>
    <phoneticPr fontId="4"/>
  </si>
  <si>
    <t>225/55R19 103H XL</t>
  </si>
  <si>
    <t>225/50R18 95V</t>
  </si>
  <si>
    <t>e.SPORT MAXX</t>
  </si>
  <si>
    <t>GRANDTREK PT22</t>
  </si>
  <si>
    <t>PROBOX</t>
  </si>
  <si>
    <t>RAV4 / RAV4 HYBRID / RAV4 PHV</t>
  </si>
  <si>
    <t>SIENTA</t>
  </si>
  <si>
    <t>TOWN ACE / LITE ACE</t>
  </si>
  <si>
    <t>YARIS CROSS  / YARIS CROSS HYBRID</t>
  </si>
  <si>
    <t>AZENIS FK510 SUV</t>
  </si>
  <si>
    <t>CROSSTREK</t>
    <phoneticPr fontId="4"/>
  </si>
  <si>
    <t>SUPER GREAT</t>
    <phoneticPr fontId="4"/>
  </si>
  <si>
    <t>245/70R19.5 136/134J</t>
    <phoneticPr fontId="4"/>
  </si>
  <si>
    <t>285/85R22.5 146/143J</t>
    <phoneticPr fontId="4"/>
  </si>
  <si>
    <t>SP638</t>
    <phoneticPr fontId="4"/>
  </si>
  <si>
    <t>SP154F</t>
    <phoneticPr fontId="4"/>
  </si>
  <si>
    <t>PROFIA</t>
    <phoneticPr fontId="4"/>
  </si>
  <si>
    <t>195/85R16 114/112N</t>
    <phoneticPr fontId="4"/>
  </si>
  <si>
    <t>SPORT MAXX
RS</t>
    <phoneticPr fontId="4"/>
  </si>
  <si>
    <t>SPORT MAXX
LUX</t>
    <phoneticPr fontId="4"/>
  </si>
  <si>
    <t>30・35・40・45・50・55・60 SERIES /  19  インチ</t>
    <phoneticPr fontId="4"/>
  </si>
  <si>
    <t>DIREZZA
β11</t>
    <phoneticPr fontId="4"/>
  </si>
  <si>
    <t>18・17・16・15  インチ</t>
    <phoneticPr fontId="4"/>
  </si>
  <si>
    <t>WILDPEAK A/T AT3WA MO</t>
    <phoneticPr fontId="4"/>
  </si>
  <si>
    <t>225/40R18 88W</t>
    <phoneticPr fontId="4"/>
  </si>
  <si>
    <t>SP230</t>
  </si>
  <si>
    <t>265/70R16 112S</t>
    <phoneticPr fontId="13"/>
  </si>
  <si>
    <t>255/70R22.5 143/140J</t>
    <phoneticPr fontId="13"/>
  </si>
  <si>
    <t>165/95R14 100/98L SV-8</t>
  </si>
  <si>
    <t>195R15 8PR</t>
  </si>
  <si>
    <t>165/60R12 70H</t>
  </si>
  <si>
    <t>6.50R16 8PR</t>
  </si>
  <si>
    <t>6.00R15 8PR</t>
  </si>
  <si>
    <t>255/70R15 108Q</t>
  </si>
  <si>
    <t>7.00R15 8PR</t>
  </si>
  <si>
    <t>6.50R15 8PR</t>
  </si>
  <si>
    <t>LT235/85R16 108/104Q</t>
  </si>
  <si>
    <t>LT255/85R16 112/109Q</t>
  </si>
  <si>
    <t>7.50R16 6PR</t>
  </si>
  <si>
    <t>LT225/75R16 103/100Q</t>
  </si>
  <si>
    <t>LT245/75R16 108/104Q</t>
  </si>
  <si>
    <t>LT265/75R16 112/109Q</t>
  </si>
  <si>
    <t>LT285/75R16 116/113Q</t>
  </si>
  <si>
    <t>165/70R10 72H</t>
  </si>
  <si>
    <t>265/70R16 112Q</t>
  </si>
  <si>
    <t>195R16C 104/102Q</t>
  </si>
  <si>
    <t>7.00R16 8PR</t>
  </si>
  <si>
    <t>165/55R12 68V</t>
  </si>
  <si>
    <t>165/65R13 77Q</t>
  </si>
  <si>
    <t>175/65R14 82Q</t>
  </si>
  <si>
    <t>215/40R18 85W</t>
  </si>
  <si>
    <t>215/45R16 86W</t>
  </si>
  <si>
    <t>175/60R14 79H</t>
  </si>
  <si>
    <t>155/55R14 69V</t>
  </si>
  <si>
    <t>155/65R13 73H</t>
  </si>
  <si>
    <t>185/55R14 79V</t>
  </si>
  <si>
    <t>155/70R12 73S</t>
  </si>
  <si>
    <t>135/80R12 68S</t>
  </si>
  <si>
    <t>145/80R12 74S</t>
  </si>
  <si>
    <t>165/60R13 73H</t>
  </si>
  <si>
    <t>185/55R15 81V</t>
  </si>
  <si>
    <t>195/40R17 81W</t>
  </si>
  <si>
    <t>265/35R18 93W</t>
  </si>
  <si>
    <t>255/40R17 94W</t>
  </si>
  <si>
    <t>235/45R17 93W</t>
  </si>
  <si>
    <t>205/50R15 85V</t>
  </si>
  <si>
    <t>195/55R15 84V</t>
  </si>
  <si>
    <t>285/30ZR20 (99Y) XL</t>
  </si>
  <si>
    <t>225/45R17 90W</t>
  </si>
  <si>
    <t>215/45R17 87W</t>
  </si>
  <si>
    <t>265/30ZR22 97Y</t>
  </si>
  <si>
    <t>295/30R18 98Y</t>
  </si>
  <si>
    <t>225/40R18 92Y</t>
  </si>
  <si>
    <t>185/65R15 88Q</t>
  </si>
  <si>
    <t>185/65R14 86Q</t>
  </si>
  <si>
    <t>185/60R15 84Q</t>
  </si>
  <si>
    <t>225/45R16 89W</t>
  </si>
  <si>
    <t>235/40R18 91W</t>
  </si>
  <si>
    <t>165/55R14 72V</t>
  </si>
  <si>
    <t xml:space="preserve">245/50R18 100W </t>
  </si>
  <si>
    <t xml:space="preserve">245/50R18 100Y </t>
  </si>
  <si>
    <t>235/45R20 100W XL</t>
  </si>
  <si>
    <t>255/40R20 101W XL</t>
  </si>
  <si>
    <t>135/80R13 70S</t>
  </si>
  <si>
    <t>185/80R14 91S</t>
  </si>
  <si>
    <t>175/80R14 88S</t>
  </si>
  <si>
    <t>245/35R20 95Y XL</t>
  </si>
  <si>
    <t>275/45ZR18 107Y XL</t>
  </si>
  <si>
    <t xml:space="preserve">225/55R16 95Y </t>
  </si>
  <si>
    <t>195/60R15 88H</t>
  </si>
  <si>
    <t>215/55R16 97V</t>
  </si>
  <si>
    <t>205/60R15 91H</t>
  </si>
  <si>
    <t>225/60R16 98H</t>
  </si>
  <si>
    <t>195/50R15 82V</t>
  </si>
  <si>
    <t>185/60R14 82H</t>
  </si>
  <si>
    <t>205/50R16 87V</t>
  </si>
  <si>
    <t>225/55R16 95V</t>
  </si>
  <si>
    <t>205/45R16 87V</t>
  </si>
  <si>
    <t xml:space="preserve">235/55R17 99V </t>
  </si>
  <si>
    <t>255/30ZR22 95Y</t>
  </si>
  <si>
    <t>305/45R22?118H</t>
  </si>
  <si>
    <t>225/65R17 106V XL</t>
  </si>
  <si>
    <t>275/30R20 97Y XL</t>
  </si>
  <si>
    <t>225/60R16 98V</t>
  </si>
  <si>
    <t>235/50R17 96V</t>
  </si>
  <si>
    <t>255/45R18 103W</t>
  </si>
  <si>
    <t>265/35R20 99Y XL</t>
  </si>
  <si>
    <t>195/55R15 85V</t>
  </si>
  <si>
    <t>205/55R15 88V</t>
  </si>
  <si>
    <t>215/55R16 93V</t>
  </si>
  <si>
    <t>205/50R15 86V</t>
  </si>
  <si>
    <t>195/50R16 84V</t>
  </si>
  <si>
    <t>215/50R16 90V</t>
  </si>
  <si>
    <t>225/50R16 92V</t>
  </si>
  <si>
    <t>205/50ZR17 93W</t>
  </si>
  <si>
    <t>205/45R16 87W</t>
  </si>
  <si>
    <t>205/45R17 88W</t>
  </si>
  <si>
    <t>215/45R17 91W</t>
  </si>
  <si>
    <t>225/45R17 94W</t>
  </si>
  <si>
    <t>235/45R17 94W</t>
  </si>
  <si>
    <t>245/45R17 95W</t>
  </si>
  <si>
    <t>225/45R18 95W</t>
  </si>
  <si>
    <t>245/45R18 100W</t>
  </si>
  <si>
    <t>205/40R17 84W</t>
  </si>
  <si>
    <t>215/40R17 87W</t>
  </si>
  <si>
    <t>225/40R18 92W</t>
  </si>
  <si>
    <t>235/40R18 95W</t>
  </si>
  <si>
    <t>245/40R18 97W</t>
  </si>
  <si>
    <t>215/35R18 84W</t>
  </si>
  <si>
    <t>255/35R18 94W</t>
  </si>
  <si>
    <t>265/35R18 97W</t>
  </si>
  <si>
    <t>275/35R18 95W</t>
  </si>
  <si>
    <t>225/35R19 88W</t>
  </si>
  <si>
    <t>235/35R19 91W</t>
  </si>
  <si>
    <t>245/35R19 93W</t>
  </si>
  <si>
    <t>265/30R19 93W</t>
  </si>
  <si>
    <t>275/30R19 96W</t>
  </si>
  <si>
    <t>195/45R16 84W</t>
  </si>
  <si>
    <t>195/65R16 92V</t>
  </si>
  <si>
    <t xml:space="preserve">205/55R16 91W </t>
  </si>
  <si>
    <t>215/45R18 89W</t>
  </si>
  <si>
    <t>205/70R15 96H</t>
  </si>
  <si>
    <t>245/30ZR22 92Y</t>
  </si>
  <si>
    <t>315/35R20 110W XL</t>
  </si>
  <si>
    <t xml:space="preserve">265/45R20 104Y </t>
  </si>
  <si>
    <t xml:space="preserve">175/65R15 84H </t>
  </si>
  <si>
    <t>205/40R18 86W XL</t>
  </si>
  <si>
    <t>245/45RF18 96Y</t>
  </si>
  <si>
    <t xml:space="preserve">205/55R17 91V </t>
  </si>
  <si>
    <t>275/40RF18 99Y</t>
  </si>
  <si>
    <t xml:space="preserve">235/50R18 97V </t>
  </si>
  <si>
    <t>205/55RF16 91W</t>
  </si>
  <si>
    <t xml:space="preserve">265/60R18 110H </t>
  </si>
  <si>
    <t>215/60R16 95V</t>
  </si>
  <si>
    <t xml:space="preserve">205/55R17 95Y </t>
  </si>
  <si>
    <t>225/50R17 98Y XL</t>
  </si>
  <si>
    <t>225/45R18 95Y XL</t>
  </si>
  <si>
    <t>225/40R19 93Y XL</t>
  </si>
  <si>
    <t>255/35R19 96Y XL</t>
  </si>
  <si>
    <t>195/55RF16 87W</t>
  </si>
  <si>
    <t>225/50RF17 94W</t>
  </si>
  <si>
    <t>225/45RF17 91W</t>
  </si>
  <si>
    <t>245/35ZR19 (93Y) XL</t>
  </si>
  <si>
    <t>265/35ZR19 (98Y) XL</t>
  </si>
  <si>
    <t>215/45ZR18 93Y</t>
  </si>
  <si>
    <t>225/35ZR18 87Y</t>
  </si>
  <si>
    <t>275/50R20 113W XL</t>
  </si>
  <si>
    <t>215/50R18 92W</t>
  </si>
  <si>
    <t>295/30ZR21 102Y</t>
  </si>
  <si>
    <t>285/35ZR18 101Y</t>
  </si>
  <si>
    <t>285/35ZR19 103Y</t>
  </si>
  <si>
    <t>295/25ZR20 95Y</t>
  </si>
  <si>
    <t>255/40R18 95W</t>
  </si>
  <si>
    <t>245/45ZR17 99Y</t>
  </si>
  <si>
    <t>295/30ZR20 101Y</t>
  </si>
  <si>
    <t>195/65R15 95Q</t>
  </si>
  <si>
    <t>245/30ZR19 89Y</t>
  </si>
  <si>
    <t>255/35ZR19 (96Y) XL</t>
  </si>
  <si>
    <t>255/30ZR21 93Y</t>
  </si>
  <si>
    <t>275/35ZR18 99Y</t>
  </si>
  <si>
    <t>255/45ZR18 103Y</t>
  </si>
  <si>
    <t>235/45ZR19 99Y</t>
  </si>
  <si>
    <t>235/30ZR20 88Y</t>
  </si>
  <si>
    <t>255/45ZR19 104Y</t>
  </si>
  <si>
    <t>265/35ZR21 101Y</t>
  </si>
  <si>
    <t>285/25ZR20 93Y</t>
  </si>
  <si>
    <t>235/45ZR17 97Y</t>
  </si>
  <si>
    <t>245/35ZR18 92Y</t>
  </si>
  <si>
    <t>245/40ZR17 95Y</t>
  </si>
  <si>
    <t>245/50ZR18 104Y</t>
  </si>
  <si>
    <t>245/40R18 93W</t>
  </si>
  <si>
    <t>255/35R20 97Y XL</t>
  </si>
  <si>
    <t>275/40ZR18 99Y</t>
  </si>
  <si>
    <t>295/30ZR19 100Y</t>
  </si>
  <si>
    <t>235/40R17 90W</t>
  </si>
  <si>
    <t>205/45R16 83W</t>
  </si>
  <si>
    <t>275/35R19 96W</t>
  </si>
  <si>
    <t>295/30R18 94W</t>
  </si>
  <si>
    <t>285/30R18 93W</t>
  </si>
  <si>
    <t>165/50R16 75V</t>
  </si>
  <si>
    <t>165/50R15 73V</t>
  </si>
  <si>
    <t>215/40R17 83W</t>
  </si>
  <si>
    <t>255/35R18 90W</t>
  </si>
  <si>
    <t>195/45R16 80W</t>
  </si>
  <si>
    <t>235/60R17 102W</t>
  </si>
  <si>
    <t>235/60R18 107W</t>
  </si>
  <si>
    <t>235/55R17 103W</t>
  </si>
  <si>
    <t>215/55R18 99W</t>
  </si>
  <si>
    <t>255/55R18 109W</t>
  </si>
  <si>
    <t>255/55R19 111W</t>
  </si>
  <si>
    <t>255/50R19 107Y</t>
  </si>
  <si>
    <t>275/45R20 110W</t>
  </si>
  <si>
    <t>295/45R20 114W</t>
  </si>
  <si>
    <t>295/40R20 110Y</t>
  </si>
  <si>
    <t>295/30R22 103Y</t>
  </si>
  <si>
    <t>205/45R17 84W</t>
  </si>
  <si>
    <t>225/45R17 91W</t>
  </si>
  <si>
    <t>245/40R19 94W</t>
  </si>
  <si>
    <t xml:space="preserve">225/55R17 97Y </t>
  </si>
  <si>
    <t>215/45R16 90V</t>
  </si>
  <si>
    <t>265/50R20?111H</t>
  </si>
  <si>
    <t>285/45R22?114H</t>
  </si>
  <si>
    <t>305/40R22?114H</t>
  </si>
  <si>
    <t>275/40ZR17 98W</t>
  </si>
  <si>
    <t>255/40ZR17 94W</t>
  </si>
  <si>
    <t>255/40ZR21 102Y</t>
  </si>
  <si>
    <t>285/35ZR21 105Y</t>
  </si>
  <si>
    <t>285/40ZR20 108Y</t>
  </si>
  <si>
    <t>255/45ZR20 105Y</t>
  </si>
  <si>
    <t>195/50R16 88V</t>
  </si>
  <si>
    <t>195/45R17 81W</t>
  </si>
  <si>
    <t xml:space="preserve">225/45R17 91Y </t>
  </si>
  <si>
    <t xml:space="preserve">185/60R15 84H </t>
  </si>
  <si>
    <t>215/45R18 93W</t>
  </si>
  <si>
    <t>185/55R16 83V</t>
  </si>
  <si>
    <t>175/60R16 82H</t>
  </si>
  <si>
    <t>185/55R15 82V</t>
  </si>
  <si>
    <t>155/60R15 74H</t>
  </si>
  <si>
    <t>145/65R15 72S</t>
  </si>
  <si>
    <t>205/65R15 94H</t>
  </si>
  <si>
    <t>215/65R15 96S</t>
  </si>
  <si>
    <t>195/70R15 92S</t>
  </si>
  <si>
    <t>205/70R15 96S</t>
  </si>
  <si>
    <t>215/70R15 98S</t>
  </si>
  <si>
    <t>175/65R14 82S</t>
  </si>
  <si>
    <t>185/65R14 86S</t>
  </si>
  <si>
    <t>195/65R14 89S</t>
  </si>
  <si>
    <t>185/70R14 88S</t>
  </si>
  <si>
    <t>195/70R14 91S</t>
  </si>
  <si>
    <t>155/65R13 73S</t>
  </si>
  <si>
    <t>165/65R13 77S</t>
  </si>
  <si>
    <t>165/70R13 79S</t>
  </si>
  <si>
    <t>175/70R13 82S</t>
  </si>
  <si>
    <t>155/80R13 79S</t>
  </si>
  <si>
    <t>165/80R13 83S</t>
  </si>
  <si>
    <t xml:space="preserve">245/70R19.5 136/134J </t>
  </si>
  <si>
    <t xml:space="preserve">275/80R22.5 151/148J </t>
  </si>
  <si>
    <t>265/40ZR20?104Y</t>
  </si>
  <si>
    <t>295/25ZR22?97Y</t>
  </si>
  <si>
    <t>265/40ZR19?102Y</t>
  </si>
  <si>
    <t>295/35ZR19?104Y</t>
  </si>
  <si>
    <t>265/35ZR20?99Y</t>
  </si>
  <si>
    <t>265/55R19?109Y</t>
  </si>
  <si>
    <t>255/50R18?106W</t>
  </si>
  <si>
    <t>275/50R20?113Y</t>
  </si>
  <si>
    <t>285/45R20?112Y</t>
  </si>
  <si>
    <t>285/45ZR21?113Y</t>
  </si>
  <si>
    <t>285/40R21?109Y</t>
  </si>
  <si>
    <t>235/65R18?106W</t>
  </si>
  <si>
    <t>185/65R15 92Q</t>
  </si>
  <si>
    <t>215/45R17 91V</t>
  </si>
  <si>
    <t xml:space="preserve">225/60R18 100H </t>
  </si>
  <si>
    <t>205/45R17 88V</t>
  </si>
  <si>
    <t>LT245/75R16?120/116Q</t>
  </si>
  <si>
    <t>LT265/70R17?121/118Q</t>
  </si>
  <si>
    <t>LT285/70R17?121/118Q</t>
  </si>
  <si>
    <t>255/40R18 99W</t>
  </si>
  <si>
    <t>205/55R16 89V</t>
  </si>
  <si>
    <t>175/60R13 77H</t>
  </si>
  <si>
    <t>265/35ZR20 (99Y) XL</t>
  </si>
  <si>
    <t>285/35R21?105Y</t>
  </si>
  <si>
    <t>265/35R22?102Y</t>
  </si>
  <si>
    <t>285/35R22?106Y</t>
  </si>
  <si>
    <t>285/30R22?101Y</t>
  </si>
  <si>
    <t>275/40R21?107Y</t>
  </si>
  <si>
    <t>275/40R22?107Y</t>
  </si>
  <si>
    <t>265/40R22?106Y</t>
  </si>
  <si>
    <t>205/50ZR17?93Y</t>
  </si>
  <si>
    <t>225/35ZR17?86Y</t>
  </si>
  <si>
    <t>215/35ZR18?84Y</t>
  </si>
  <si>
    <t>215/35ZR19?85Y</t>
  </si>
  <si>
    <t>295/30ZR18?98Y</t>
  </si>
  <si>
    <t>215/50ZR17?95W</t>
  </si>
  <si>
    <t>275/35R19 100Y XL</t>
  </si>
  <si>
    <t>215/40R17 87W XL</t>
  </si>
  <si>
    <t>245/40R18 97Y XL</t>
  </si>
  <si>
    <t>205/55R17 95W XL</t>
  </si>
  <si>
    <t xml:space="preserve">195/55R16 87W </t>
  </si>
  <si>
    <t>265/60R18 110V</t>
  </si>
  <si>
    <t xml:space="preserve">275/30ZR21 98Y XL </t>
  </si>
  <si>
    <t>185/65R14 86H</t>
  </si>
  <si>
    <t>185/70R14 88H</t>
  </si>
  <si>
    <t>245/35R20 95W</t>
  </si>
  <si>
    <t>245/40R19 98W</t>
  </si>
  <si>
    <t>155/65R14 75H</t>
  </si>
  <si>
    <t>205/50R17 93V</t>
  </si>
  <si>
    <t>215/50R17 95V</t>
  </si>
  <si>
    <t>215/70R15 98H</t>
  </si>
  <si>
    <t>175/65R14 82H</t>
  </si>
  <si>
    <t>245/45R19 98W</t>
  </si>
  <si>
    <t>215/65R15 96H</t>
  </si>
  <si>
    <t>225/55R19 99V</t>
  </si>
  <si>
    <t>245/40R20 99W</t>
  </si>
  <si>
    <t>225/45R19 96W</t>
  </si>
  <si>
    <t>215/55R18 95V</t>
  </si>
  <si>
    <t>225/50R17 98V</t>
  </si>
  <si>
    <t>215/50R15 88V</t>
  </si>
  <si>
    <t>255/40R17 98W J1</t>
  </si>
  <si>
    <t>LT225/75R16?115/112Q</t>
  </si>
  <si>
    <t>LT265/75R16?123/120Q</t>
  </si>
  <si>
    <t>LT265/70R17?121/118R</t>
  </si>
  <si>
    <t>LT285/55R20?122/119Q</t>
  </si>
  <si>
    <t>235/70R16?109T</t>
  </si>
  <si>
    <t>265/65R17?116S</t>
  </si>
  <si>
    <t>275/55R20?117T</t>
  </si>
  <si>
    <t>225/45R17 94V</t>
  </si>
  <si>
    <t>175/80R15 90S</t>
  </si>
  <si>
    <t>175/80R16 91S</t>
  </si>
  <si>
    <t>205/70R15 96T</t>
  </si>
  <si>
    <t>215/60R17 100H</t>
  </si>
  <si>
    <t>215/70R16 100T</t>
  </si>
  <si>
    <t>225/80R15 105S</t>
  </si>
  <si>
    <t>235/65R17 108H</t>
  </si>
  <si>
    <t>235/70R16 106S</t>
  </si>
  <si>
    <t>245/75R17 112S</t>
  </si>
  <si>
    <t>265/70R15 112T</t>
  </si>
  <si>
    <t>275/55R20 113T</t>
  </si>
  <si>
    <t>275/70R16 114T</t>
  </si>
  <si>
    <t>285/50R20 112H</t>
  </si>
  <si>
    <t>155/70R13 75H</t>
  </si>
  <si>
    <t>165/65R14 79H</t>
  </si>
  <si>
    <t>30×9.50R15?104R</t>
  </si>
  <si>
    <t>LT285/75R16?126/123Q</t>
  </si>
  <si>
    <t>LT285/70R17?116/113Q</t>
  </si>
  <si>
    <t>185/65R15 92H</t>
  </si>
  <si>
    <t>205/55R16 91V J1</t>
  </si>
  <si>
    <t>LT315/75R16 127/124Q</t>
  </si>
  <si>
    <t>35×12.50R17 LT 121Q</t>
  </si>
  <si>
    <t>37×12.50R17 LT 124Q</t>
  </si>
  <si>
    <t>225/70R16 117/115N</t>
  </si>
  <si>
    <t>195/60R14 86H</t>
  </si>
  <si>
    <t>245/70R16 111T</t>
  </si>
  <si>
    <t>265/70R16 112T</t>
  </si>
  <si>
    <t>245/65R17 107H</t>
  </si>
  <si>
    <t>275/65R17 115T</t>
  </si>
  <si>
    <t>255/60R18 112H</t>
  </si>
  <si>
    <t>285/60R18 120H</t>
  </si>
  <si>
    <t>215/60R15 94Q</t>
  </si>
  <si>
    <t>225/70R16 103T</t>
  </si>
  <si>
    <t>225/50RF18 95V</t>
  </si>
  <si>
    <t>165/55R14 72H</t>
  </si>
  <si>
    <t xml:space="preserve">185/65R15 88S </t>
  </si>
  <si>
    <t>265/50R22 109V</t>
  </si>
  <si>
    <t>185/85R16 105/103L</t>
  </si>
  <si>
    <t>265/55R20 109V　</t>
  </si>
  <si>
    <t xml:space="preserve">235/60R19 103V </t>
  </si>
  <si>
    <t xml:space="preserve">235/50R21 101W </t>
  </si>
  <si>
    <t xml:space="preserve">225/45R21 95W </t>
  </si>
  <si>
    <t>195/75R15 109/107 LT N</t>
  </si>
  <si>
    <t>195/85R16 114/112 LT N</t>
  </si>
  <si>
    <t>205/65R16 109/107 LT N</t>
  </si>
  <si>
    <t>215/85R16 120/118 LT N</t>
  </si>
  <si>
    <t>245/45R18 100Y</t>
  </si>
  <si>
    <t>205/55R16 94W</t>
  </si>
  <si>
    <t>315/35R20 110Y</t>
  </si>
  <si>
    <t>205/45R17 88Y</t>
  </si>
  <si>
    <t>275/50R20 109W</t>
  </si>
  <si>
    <t>215/55R17 94Y</t>
  </si>
  <si>
    <t>235/65R17 108W</t>
  </si>
  <si>
    <t>295/35R21 107Y</t>
  </si>
  <si>
    <t>275/35R19 100Y</t>
  </si>
  <si>
    <t>245/35R19 93Y</t>
  </si>
  <si>
    <t>295/40R21 111Y</t>
  </si>
  <si>
    <t>265/50R20 111Y</t>
  </si>
  <si>
    <t>255/55R18 109Y</t>
  </si>
  <si>
    <t>275/45R21 110Y</t>
  </si>
  <si>
    <t>275/30R20 97Y</t>
  </si>
  <si>
    <t>245/35R20 95Y</t>
  </si>
  <si>
    <t>225/45R19 92W</t>
  </si>
  <si>
    <t>225/55R17 101Y</t>
  </si>
  <si>
    <t>215/50R17 95Y</t>
  </si>
  <si>
    <t>245/60R18 105V</t>
  </si>
  <si>
    <t>245/45R19 102Y</t>
  </si>
  <si>
    <t>255/35R19 96Y</t>
  </si>
  <si>
    <t>235/55R19 105Y</t>
  </si>
  <si>
    <t>245/40R18 97Y</t>
  </si>
  <si>
    <t>275/40R20 106Y</t>
  </si>
  <si>
    <t>235/40R18 95Y</t>
  </si>
  <si>
    <t>225/45R17 94Y</t>
  </si>
  <si>
    <t>265/35R18 97Y</t>
  </si>
  <si>
    <t>235/50R18 101Y</t>
  </si>
  <si>
    <t>235/55R17 103Y</t>
  </si>
  <si>
    <t>245/40R19 98Y</t>
  </si>
  <si>
    <t>225/45R18 95Y</t>
  </si>
  <si>
    <t>275/40R19 105Y</t>
  </si>
  <si>
    <t>225/50R17 98Y</t>
  </si>
  <si>
    <t>275/45R20 110Y</t>
  </si>
  <si>
    <t>255/35R18 94Y</t>
  </si>
  <si>
    <t>245/45R20 103Y</t>
  </si>
  <si>
    <t>215/45R17 91Y</t>
  </si>
  <si>
    <t>255/40R19 100Y</t>
  </si>
  <si>
    <t>275/35R20 102Y</t>
  </si>
  <si>
    <t>245/45R17 99Y</t>
  </si>
  <si>
    <t>255/35R20 97Y</t>
  </si>
  <si>
    <t>255/50R20 109Y</t>
  </si>
  <si>
    <t>225/55R18 102Y</t>
  </si>
  <si>
    <t>255/45R20 105Y</t>
  </si>
  <si>
    <t>245/50R18 100Y</t>
  </si>
  <si>
    <t>255/45R18 103Y</t>
  </si>
  <si>
    <t>265/50R19 110Y</t>
  </si>
  <si>
    <t>235/45R18 98Y</t>
  </si>
  <si>
    <t>205/50R17 93Y</t>
  </si>
  <si>
    <t>235/45R17 97Y</t>
  </si>
  <si>
    <t>215/55R16 97Y</t>
  </si>
  <si>
    <t>235/40R19 96Y</t>
  </si>
  <si>
    <t xml:space="preserve">225/45R18 95Y </t>
  </si>
  <si>
    <t xml:space="preserve">275/35R19 100Y </t>
  </si>
  <si>
    <t xml:space="preserve">245/45R18 100Y </t>
  </si>
  <si>
    <t xml:space="preserve">245/50R18 104Y </t>
  </si>
  <si>
    <t xml:space="preserve">225/40R19 93Y </t>
  </si>
  <si>
    <t xml:space="preserve">255/35R19 96Y </t>
  </si>
  <si>
    <t xml:space="preserve">245/40R19 98Y </t>
  </si>
  <si>
    <t xml:space="preserve">255/40R18 99Y </t>
  </si>
  <si>
    <t xml:space="preserve">225/50R18 95V </t>
  </si>
  <si>
    <t xml:space="preserve">265/55R19 109V  </t>
  </si>
  <si>
    <t xml:space="preserve">265/70R17 115S  </t>
  </si>
  <si>
    <t>195/80R15 96S</t>
  </si>
  <si>
    <t>205/70R16 111/109 LT N</t>
  </si>
  <si>
    <t>205/75R16 113/111 LT N</t>
  </si>
  <si>
    <t>205/85R16 117/115 LT N</t>
  </si>
  <si>
    <t>225/65R17 102V</t>
  </si>
  <si>
    <t>265/65R17 112H</t>
  </si>
  <si>
    <t>265/70R16 112H</t>
  </si>
  <si>
    <t>235/60R18 107V</t>
  </si>
  <si>
    <t>285/50R20 112V</t>
  </si>
  <si>
    <t>225/60R17 99V</t>
  </si>
  <si>
    <t>235/65R17 108V</t>
  </si>
  <si>
    <t>275/65R17 115H</t>
  </si>
  <si>
    <t>285/60R18 116V</t>
  </si>
  <si>
    <t>265/70R17 115S</t>
  </si>
  <si>
    <t>225/70R16 103H</t>
  </si>
  <si>
    <t>235/60R16 100H</t>
  </si>
  <si>
    <t>255/55R18 109V</t>
  </si>
  <si>
    <t>265/55R19 109W</t>
  </si>
  <si>
    <t>235/65R18 106H</t>
  </si>
  <si>
    <t>225/65R18 103H</t>
  </si>
  <si>
    <t>235/50R19 103V</t>
  </si>
  <si>
    <t>255/45R20 101W</t>
  </si>
  <si>
    <t xml:space="preserve">165/60R15 77H </t>
  </si>
  <si>
    <t xml:space="preserve">145/80R12 80/78N  </t>
  </si>
  <si>
    <t>11R22.5 16PR</t>
  </si>
  <si>
    <t>11R</t>
  </si>
  <si>
    <t>11R22.5 14PR</t>
  </si>
  <si>
    <t>EMAX</t>
  </si>
  <si>
    <t xml:space="preserve">205/65R16 95H </t>
  </si>
  <si>
    <t>205/50R16 91V</t>
  </si>
  <si>
    <t>165/45R16 74V</t>
  </si>
  <si>
    <t>215/35R19 85W</t>
  </si>
  <si>
    <t>235/40R19 96W</t>
  </si>
  <si>
    <t>235/45R18 94W</t>
  </si>
  <si>
    <t>215/40R18 89W</t>
  </si>
  <si>
    <t>225/55R17 101W</t>
  </si>
  <si>
    <t>225/40R19 89W</t>
  </si>
  <si>
    <t>245/40R20 95W</t>
  </si>
  <si>
    <t>175/70R14 84H</t>
  </si>
  <si>
    <t xml:space="preserve">225/60R18 100H  </t>
  </si>
  <si>
    <t xml:space="preserve">235/55R19 101V  </t>
  </si>
  <si>
    <t xml:space="preserve">215/45ZR17 91Y </t>
  </si>
  <si>
    <t>215/50ZR18 92W</t>
  </si>
  <si>
    <t xml:space="preserve">225/35ZR19 88Y </t>
  </si>
  <si>
    <t xml:space="preserve">225/35ZR20 90Y </t>
  </si>
  <si>
    <t xml:space="preserve">225/40ZR18 92Y </t>
  </si>
  <si>
    <t xml:space="preserve">225/40ZR19 93Y </t>
  </si>
  <si>
    <t xml:space="preserve">225/45ZR17 94Y </t>
  </si>
  <si>
    <t xml:space="preserve">225/45ZR18 95Y </t>
  </si>
  <si>
    <t xml:space="preserve">225/45ZR19 96Y </t>
  </si>
  <si>
    <t xml:space="preserve">225/50ZR17 98Y </t>
  </si>
  <si>
    <t xml:space="preserve">225/50ZR18 99W </t>
  </si>
  <si>
    <t xml:space="preserve">225/55ZR18 102W </t>
  </si>
  <si>
    <t>225/55ZR19 99W</t>
  </si>
  <si>
    <t xml:space="preserve">235/35ZR19 91Y </t>
  </si>
  <si>
    <t xml:space="preserve">235/35ZR20 92Y </t>
  </si>
  <si>
    <t xml:space="preserve">235/40ZR18 95Y </t>
  </si>
  <si>
    <t xml:space="preserve">235/40ZR19 96Y </t>
  </si>
  <si>
    <t xml:space="preserve">235/45ZR18 98Y </t>
  </si>
  <si>
    <t xml:space="preserve">235/50ZR18 101Y </t>
  </si>
  <si>
    <t xml:space="preserve">235/50ZR19 103W </t>
  </si>
  <si>
    <t xml:space="preserve">235/55ZR18 104Y </t>
  </si>
  <si>
    <t xml:space="preserve">235/55ZR19 105Y </t>
  </si>
  <si>
    <t xml:space="preserve">245/30ZR20 90Y </t>
  </si>
  <si>
    <t xml:space="preserve">245/35ZR19 93Y </t>
  </si>
  <si>
    <t xml:space="preserve">245/35ZR20 95Y </t>
  </si>
  <si>
    <t xml:space="preserve">245/35ZR21 96Y </t>
  </si>
  <si>
    <t xml:space="preserve">245/40ZR18 97Y </t>
  </si>
  <si>
    <t xml:space="preserve">245/40ZR19 98Y </t>
  </si>
  <si>
    <t xml:space="preserve">245/40ZR20 99Y </t>
  </si>
  <si>
    <t xml:space="preserve">245/45ZR18 100Y </t>
  </si>
  <si>
    <t xml:space="preserve">245/45ZR19 102Y </t>
  </si>
  <si>
    <t xml:space="preserve">245/45ZR20 103Y </t>
  </si>
  <si>
    <t xml:space="preserve">255/30ZR19 91Y </t>
  </si>
  <si>
    <t xml:space="preserve">255/30ZR20 92Y </t>
  </si>
  <si>
    <t xml:space="preserve">255/35ZR18 94Y </t>
  </si>
  <si>
    <t xml:space="preserve">255/35ZR19 96Y </t>
  </si>
  <si>
    <t xml:space="preserve">255/35ZR20 97Y </t>
  </si>
  <si>
    <t xml:space="preserve">255/40ZR18 99Y </t>
  </si>
  <si>
    <t xml:space="preserve">255/40ZR19 100Y </t>
  </si>
  <si>
    <t xml:space="preserve">255/40ZR20 101Y </t>
  </si>
  <si>
    <t xml:space="preserve">255/45ZR20 105Y </t>
  </si>
  <si>
    <t xml:space="preserve">255/50ZR20 109Y </t>
  </si>
  <si>
    <t xml:space="preserve">265/30ZR19 93Y </t>
  </si>
  <si>
    <t xml:space="preserve">265/30ZR20 94Y </t>
  </si>
  <si>
    <t xml:space="preserve">265/35ZR18 97Y </t>
  </si>
  <si>
    <t xml:space="preserve">265/35ZR19 98Y </t>
  </si>
  <si>
    <t xml:space="preserve">265/40ZR21 105Y </t>
  </si>
  <si>
    <t xml:space="preserve">265/45ZR20 108Y </t>
  </si>
  <si>
    <t xml:space="preserve">275/30ZR19 96Y </t>
  </si>
  <si>
    <t xml:space="preserve">275/30ZR20 97Y </t>
  </si>
  <si>
    <t xml:space="preserve">275/35ZR19 100Y </t>
  </si>
  <si>
    <t xml:space="preserve">275/35ZR20 102Y </t>
  </si>
  <si>
    <t xml:space="preserve">275/40ZR19 105Y </t>
  </si>
  <si>
    <t xml:space="preserve">275/40ZR20 106Y </t>
  </si>
  <si>
    <t xml:space="preserve">285/30ZR19 98Y </t>
  </si>
  <si>
    <t xml:space="preserve">285/30ZR20 99Y </t>
  </si>
  <si>
    <t xml:space="preserve">285/30ZR21 100Y </t>
  </si>
  <si>
    <t xml:space="preserve">285/35ZR20 104Y </t>
  </si>
  <si>
    <t xml:space="preserve">295/35ZR21 107Y </t>
  </si>
  <si>
    <t xml:space="preserve">315/35ZR20 110Y </t>
  </si>
  <si>
    <t>215/55R18 99V</t>
  </si>
  <si>
    <t xml:space="preserve">245/40R19 98W XL  </t>
  </si>
  <si>
    <t xml:space="preserve">265/35R19 98Ｗ XL </t>
  </si>
  <si>
    <t>225/50R18 99Y</t>
  </si>
  <si>
    <t>225/55R19 103Y</t>
  </si>
  <si>
    <t>235/55R18 104Y</t>
  </si>
  <si>
    <t>225/40R19 93Y</t>
  </si>
  <si>
    <t>235/35R19 91Y</t>
  </si>
  <si>
    <t>245/40R20 99Y</t>
  </si>
  <si>
    <t>255/40R20 101Y</t>
  </si>
  <si>
    <t>245/50R19 105W</t>
  </si>
  <si>
    <t>225/60R18 100W</t>
  </si>
  <si>
    <t>235/50R19 103W</t>
  </si>
  <si>
    <t>205/60R16 96H</t>
  </si>
  <si>
    <t>205/55R17 95V</t>
  </si>
  <si>
    <t>W01</t>
  </si>
  <si>
    <t>215/60R17C 109/107N</t>
  </si>
  <si>
    <t>215/65R16C 109/107N</t>
  </si>
  <si>
    <t>195/80R15 107/105N LT</t>
  </si>
  <si>
    <t>★=EXTRA LOAD規格（負荷能力強化タイプ）です。</t>
    <phoneticPr fontId="13"/>
  </si>
  <si>
    <t>●SP SPORT MAXX 050 DSST CTT</t>
    <phoneticPr fontId="13"/>
  </si>
  <si>
    <t>S
SP65j</t>
    <phoneticPr fontId="13"/>
  </si>
  <si>
    <t xml:space="preserve">                     ダンロップ・ファルケン 夏用タイヤ卸価格表</t>
    <rPh sb="33" eb="34">
      <t>ナツ</t>
    </rPh>
    <phoneticPr fontId="4"/>
  </si>
  <si>
    <t>MAX050+ NEO</t>
  </si>
  <si>
    <t>DZ301R S</t>
  </si>
  <si>
    <t>DZ301R M</t>
  </si>
  <si>
    <t>GRTRT01</t>
  </si>
  <si>
    <t>315/35ZR22 111Y XL</t>
  </si>
  <si>
    <t>285/30ZR21 100Y XL</t>
  </si>
  <si>
    <t>305/40ZR20 112Y XL</t>
  </si>
  <si>
    <t>2?</t>
  </si>
  <si>
    <t>0?</t>
  </si>
  <si>
    <t>1?</t>
  </si>
  <si>
    <t>9?</t>
  </si>
  <si>
    <t>8?</t>
  </si>
  <si>
    <t>235/60ZR18 107W</t>
  </si>
  <si>
    <t>205/50ZR17 93Y</t>
  </si>
  <si>
    <t>155/65R12 71S</t>
  </si>
  <si>
    <t>145/70R12 69S</t>
  </si>
  <si>
    <t>LT275/55R20 115/112Q</t>
  </si>
  <si>
    <t>LT225/60R18 100/97Q</t>
  </si>
  <si>
    <t>LT265/60R18 114/110Q</t>
  </si>
  <si>
    <t>LT265/65R18 117/114Q</t>
  </si>
  <si>
    <t xml:space="preserve">245/70R18 110H </t>
  </si>
  <si>
    <t>LT245/70R18 115/112Q</t>
  </si>
  <si>
    <t>LT225/65R17 107/103Q</t>
  </si>
  <si>
    <t>LT265/65R17 116/113Q</t>
  </si>
  <si>
    <t>7?</t>
  </si>
  <si>
    <t>LT265/70R17 118/115Q</t>
  </si>
  <si>
    <t>LT285/70R17 116/113Q</t>
  </si>
  <si>
    <t>LT215/70R16 100/97Q</t>
  </si>
  <si>
    <t>LT225/70R16 102/99Q</t>
  </si>
  <si>
    <t>LT235/70R16 104/101Q</t>
  </si>
  <si>
    <t>6?</t>
  </si>
  <si>
    <t>LT265/70R16 117/114Q</t>
  </si>
  <si>
    <t>LT225/75R16 110/107Q</t>
  </si>
  <si>
    <t>LT245/75R16 120/116Q</t>
  </si>
  <si>
    <t>LT265/75R16 119/116Q</t>
  </si>
  <si>
    <t>185/85R16 105/103N LT</t>
  </si>
  <si>
    <t>LT215/85R16 103/100Q</t>
  </si>
  <si>
    <t>LT215/75R15 100/97Q</t>
  </si>
  <si>
    <t>30×</t>
  </si>
  <si>
    <t>31X10.50R15 LT 109Q</t>
  </si>
  <si>
    <t>35X12.50R17 LT 121Q</t>
  </si>
  <si>
    <t>33X12.50R18 LT 118Q</t>
  </si>
  <si>
    <t>35X12.50R20 LT 121Q</t>
  </si>
  <si>
    <t>T28</t>
  </si>
  <si>
    <t>R16</t>
  </si>
  <si>
    <t>/7</t>
  </si>
  <si>
    <t>17?</t>
  </si>
  <si>
    <t>7C</t>
  </si>
  <si>
    <t>215/65R16C 109/107Q</t>
  </si>
  <si>
    <t>6C</t>
  </si>
  <si>
    <t>205/70R15 104/102N</t>
  </si>
  <si>
    <t>215/70R15 107/105N</t>
  </si>
  <si>
    <t>195/80R15 103/101N</t>
  </si>
  <si>
    <t>185/85R16 111/109L LT</t>
  </si>
  <si>
    <t>2025年7月現在</t>
    <rPh sb="4" eb="5">
      <t>ネン</t>
    </rPh>
    <rPh sb="6" eb="7">
      <t>ガツ</t>
    </rPh>
    <rPh sb="7" eb="9">
      <t>ゲンザイ</t>
    </rPh>
    <phoneticPr fontId="10"/>
  </si>
  <si>
    <t>315/35R22</t>
  </si>
  <si>
    <t>325/30R21</t>
  </si>
  <si>
    <t>305/40R20</t>
  </si>
  <si>
    <t>★=EXTRA LOAD規格（負荷能力強化タイプ）です。※=在庫に限りがありますので、品切れの際はご容赦下さい。</t>
    <phoneticPr fontId="4"/>
  </si>
  <si>
    <t>※W★</t>
  </si>
  <si>
    <t>Y★
FK452</t>
  </si>
  <si>
    <t>★=EXTRA LOAD規格（負荷能力強化タイプ）です。▽=カタログ掲載外サイズです。</t>
    <phoneticPr fontId="4"/>
  </si>
  <si>
    <t>V</t>
    <phoneticPr fontId="13"/>
  </si>
  <si>
    <t>V★</t>
    <phoneticPr fontId="13"/>
  </si>
  <si>
    <t>★=EXTRA LOAD規格（負荷能力強化タイプ）です。
△=3リブパターン ◇=4リブパターン ▽=カタログ掲載外サイズです。※=在庫に限りがありますので、品切れの際はご容赦下さい。</t>
    <phoneticPr fontId="4"/>
  </si>
  <si>
    <t>W
β06</t>
  </si>
  <si>
    <t>W
ZⅢCUP</t>
  </si>
  <si>
    <t>W
β07</t>
  </si>
  <si>
    <t>DIREZZA
β06・β07</t>
    <phoneticPr fontId="13"/>
  </si>
  <si>
    <t>★=EXTRA LOAD規格（負荷能力強化タイプ）です。△=3リブパターン ◇=4リブパターン ▽=カタログ掲載外サイズです。
※=在庫に限りがありますので、品切れの際はご容赦下さい。</t>
    <phoneticPr fontId="4"/>
  </si>
  <si>
    <t>※V</t>
  </si>
  <si>
    <t>V
VE304</t>
  </si>
  <si>
    <t>H
VE304</t>
  </si>
  <si>
    <t>H★
VE304</t>
  </si>
  <si>
    <t>※V</t>
    <phoneticPr fontId="13"/>
  </si>
  <si>
    <t xml:space="preserve"> ◇=4リブパターン</t>
    <phoneticPr fontId="4"/>
  </si>
  <si>
    <t>305/45R22</t>
    <phoneticPr fontId="13"/>
  </si>
  <si>
    <t>113・
115/112（R/T01)</t>
    <phoneticPr fontId="13"/>
  </si>
  <si>
    <t>★=EXTRA LOAD規格（負荷能力強化タイプ）です。=レイズドブラックレター
PT5、AT5はM+S（マッドアンドスノー）です。サマー性能に加え、浅雪での性能に配慮したタイヤですが、高速道路等の冬タイヤ規制には通行出来ないことがあります。
⑧＝8月発売サイズです。⑨＝9月発売サイズです。</t>
    <phoneticPr fontId="4"/>
  </si>
  <si>
    <t>GRANDTREK
R/T01</t>
    <phoneticPr fontId="4"/>
  </si>
  <si>
    <t>Q</t>
    <phoneticPr fontId="13"/>
  </si>
  <si>
    <t>⑨V★</t>
  </si>
  <si>
    <t>⑧Q</t>
    <phoneticPr fontId="13"/>
  </si>
  <si>
    <t>245/70R18</t>
  </si>
  <si>
    <t>285/70R17</t>
  </si>
  <si>
    <t>116/113</t>
  </si>
  <si>
    <t>102・
107/103（R/T01)</t>
    <phoneticPr fontId="13"/>
  </si>
  <si>
    <t>112・
116/113（R/T01)</t>
    <phoneticPr fontId="13"/>
  </si>
  <si>
    <t>115・
118/115（R/T01)</t>
    <phoneticPr fontId="13"/>
  </si>
  <si>
    <t>114・
117/114（R/T01)</t>
    <phoneticPr fontId="13"/>
  </si>
  <si>
    <t>110・
115/112（R/T01)</t>
    <phoneticPr fontId="13"/>
  </si>
  <si>
    <t>110・
114/110（R/T01)</t>
    <phoneticPr fontId="13"/>
  </si>
  <si>
    <t>★=EXTRA LOAD規格（負荷能力強化タイプ）です。RBL=レイズドブラックレター OWL=アウトラインホワイトレター WL=ホワイトレター
PT5、AT5、AT25はM+S（マッドアンドスノー）です。サマー性能に加え、浅雪での性能に配慮したタイヤですが、高速道路等の冬タイヤ規制には通行出来ないことがあります。
⑧＝8月発売サイズです。⑨＝9月発売サイズです。⑩＝10月発売サイズです。</t>
    <phoneticPr fontId="4"/>
  </si>
  <si>
    <t>⑩V</t>
  </si>
  <si>
    <t>⑧Q
WL</t>
  </si>
  <si>
    <t>H
WL AT25</t>
  </si>
  <si>
    <t>⑩Q
WL</t>
  </si>
  <si>
    <t>⑨H</t>
  </si>
  <si>
    <t>Q
WL</t>
  </si>
  <si>
    <t>N・Q</t>
    <phoneticPr fontId="4"/>
  </si>
  <si>
    <t>225/75R16</t>
  </si>
  <si>
    <t>245/75R16</t>
  </si>
  <si>
    <t>265/75R16</t>
  </si>
  <si>
    <t>215/85R16</t>
  </si>
  <si>
    <t>285/75R16</t>
  </si>
  <si>
    <t>215/75R15</t>
  </si>
  <si>
    <t>110/107</t>
  </si>
  <si>
    <t>120/116</t>
  </si>
  <si>
    <t>119/116</t>
  </si>
  <si>
    <t>103/100</t>
  </si>
  <si>
    <t>100/97</t>
  </si>
  <si>
    <t>⑨Q
WL</t>
  </si>
  <si>
    <t>⑨N
WL</t>
  </si>
  <si>
    <t>★=EXTRA LOAD規格（負荷能力強化タイプ）です。
RBL=レイズドブラックレター OWL=アウトラインホワイトレター WL=ホワイトレター
PT3、PT5、AT5、MT2、TG4はM+S（マッドアンドスノー）です。サマー性能に加え、浅雪での性能に配慮したタイヤですが、高速道路等の冬タイヤ規制には通行出来ないことがあります。
⑧=8月発売サイズです。⑨＝9月発売サイズです。⑩＝10月発売サイズです。</t>
    <phoneticPr fontId="4"/>
  </si>
  <si>
    <t>スタンダード</t>
    <phoneticPr fontId="4"/>
  </si>
  <si>
    <t>112・
117/114（R/T01)</t>
    <phoneticPr fontId="13"/>
  </si>
  <si>
    <t>100・
100/97（R/T01)</t>
    <phoneticPr fontId="13"/>
  </si>
  <si>
    <t>103・
102/99（R/T01)</t>
    <phoneticPr fontId="13"/>
  </si>
  <si>
    <t>106・
104/101（R/T01)</t>
    <phoneticPr fontId="13"/>
  </si>
  <si>
    <t>※V★</t>
    <phoneticPr fontId="13"/>
  </si>
  <si>
    <t>★=EXTRA LOAD規格（負荷能力強化タイプ）です。
※=在庫に限りがありますので、品切れの際はご容赦下さい。</t>
    <phoneticPr fontId="4"/>
  </si>
  <si>
    <t>□=4×4用タイヤですので小型トラックには使えません。OWL=アウトラインホワイトレター  WL=ホワイトレター
MT2、TG4はM+S（マッドアンドスノー）です。サマー性能に加え、浅雪での性能に配慮したタイヤですが、高速道路等の冬タイヤ規制には通行出来ないことがあります。
※=在庫に限りがありますので、品切れの際はご容赦下さい。
⑨=9月発売サイズです。⑩=10月発売サイズです。</t>
    <phoneticPr fontId="4"/>
  </si>
  <si>
    <t>GRANDTREK
R/T01</t>
    <phoneticPr fontId="13"/>
  </si>
  <si>
    <t>145/80R12</t>
    <phoneticPr fontId="13"/>
  </si>
  <si>
    <t>145R12</t>
    <phoneticPr fontId="13"/>
  </si>
  <si>
    <t>155R12</t>
    <phoneticPr fontId="13"/>
  </si>
  <si>
    <t>145R13</t>
    <phoneticPr fontId="13"/>
  </si>
  <si>
    <t>165R14</t>
    <phoneticPr fontId="13"/>
  </si>
  <si>
    <t>195R15</t>
    <phoneticPr fontId="13"/>
  </si>
  <si>
    <t>195R16C</t>
    <phoneticPr fontId="13"/>
  </si>
  <si>
    <t>30×9.50R15</t>
    <phoneticPr fontId="13"/>
  </si>
  <si>
    <t>31×10.50R15</t>
    <phoneticPr fontId="13"/>
  </si>
  <si>
    <t>35×12.50R17</t>
    <phoneticPr fontId="13"/>
  </si>
  <si>
    <t>37×12.50R17</t>
    <phoneticPr fontId="13"/>
  </si>
  <si>
    <t>33×12.50R18</t>
    <phoneticPr fontId="13"/>
  </si>
  <si>
    <t>35×12.50R20</t>
    <phoneticPr fontId="13"/>
  </si>
  <si>
    <t>LT315/75R16</t>
    <phoneticPr fontId="13"/>
  </si>
  <si>
    <t>7.00R16</t>
    <phoneticPr fontId="13"/>
  </si>
  <si>
    <t>7.50R16</t>
    <phoneticPr fontId="13"/>
  </si>
  <si>
    <t>LT225/75R16</t>
    <phoneticPr fontId="13"/>
  </si>
  <si>
    <t>LT245/75R16</t>
    <phoneticPr fontId="13"/>
  </si>
  <si>
    <t>LT265/75R16</t>
    <phoneticPr fontId="13"/>
  </si>
  <si>
    <t>LT285/75R16</t>
    <phoneticPr fontId="13"/>
  </si>
  <si>
    <t>LT235/85R16</t>
    <phoneticPr fontId="13"/>
  </si>
  <si>
    <t>LT255/85R16</t>
    <phoneticPr fontId="13"/>
  </si>
  <si>
    <t>LT265/70R17</t>
    <phoneticPr fontId="13"/>
  </si>
  <si>
    <t>LT285/70R17</t>
    <phoneticPr fontId="13"/>
  </si>
  <si>
    <t>LT285/55R20</t>
    <phoneticPr fontId="13"/>
  </si>
  <si>
    <t>116/113（A/T3W）•
121/118（M/T01）</t>
    <phoneticPr fontId="13"/>
  </si>
  <si>
    <t>116/113•
126/123（A/T3W）</t>
    <phoneticPr fontId="13"/>
  </si>
  <si>
    <t>112/109•
123/120（A/T3W）</t>
    <phoneticPr fontId="13"/>
  </si>
  <si>
    <t>108/104•
120/116（M/T01）</t>
    <phoneticPr fontId="13"/>
  </si>
  <si>
    <t>103/100•
115/112（A/T3W）</t>
    <phoneticPr fontId="13"/>
  </si>
  <si>
    <t>⑩Q</t>
  </si>
  <si>
    <t>Q
OWL ﾅﾛｰ</t>
  </si>
  <si>
    <t>215/60R17C 109/107L</t>
    <phoneticPr fontId="13"/>
  </si>
  <si>
    <t>215/60R17C 109/107N</t>
    <phoneticPr fontId="13"/>
  </si>
  <si>
    <t>215/65R16C 109/107L</t>
    <phoneticPr fontId="13"/>
  </si>
  <si>
    <t>215/65R16C 109/107Q</t>
    <phoneticPr fontId="13"/>
  </si>
  <si>
    <t>215/65R16C 109/107N</t>
    <phoneticPr fontId="13"/>
  </si>
  <si>
    <t>195/70R15 106/104N</t>
    <phoneticPr fontId="13"/>
  </si>
  <si>
    <t>205/70R15 104/102N</t>
    <phoneticPr fontId="13"/>
  </si>
  <si>
    <t>215/70R15 107/105N</t>
    <phoneticPr fontId="13"/>
  </si>
  <si>
    <t>185/75R15 106/104N</t>
    <phoneticPr fontId="13"/>
  </si>
  <si>
    <t>195/80R15 103/101L</t>
    <phoneticPr fontId="13"/>
  </si>
  <si>
    <t>195/80R15 103/101N</t>
    <phoneticPr fontId="13"/>
  </si>
  <si>
    <t>195/80R15 107/105L</t>
    <phoneticPr fontId="13"/>
  </si>
  <si>
    <t>195/80R15 107/105N</t>
    <phoneticPr fontId="13"/>
  </si>
  <si>
    <t>155/80R14 88/86N</t>
    <phoneticPr fontId="13"/>
  </si>
  <si>
    <t>165/80R14 91/90N</t>
    <phoneticPr fontId="13"/>
  </si>
  <si>
    <t>165/80R14 97/95N</t>
    <phoneticPr fontId="13"/>
  </si>
  <si>
    <t>175/80R14 99/98N</t>
    <phoneticPr fontId="13"/>
  </si>
  <si>
    <t>185/80R14 97/95N</t>
    <phoneticPr fontId="13"/>
  </si>
  <si>
    <t>185/80R14 102/100N</t>
    <phoneticPr fontId="13"/>
  </si>
  <si>
    <t>165R14 6PR</t>
    <phoneticPr fontId="13"/>
  </si>
  <si>
    <t>165R14 8PR</t>
    <phoneticPr fontId="13"/>
  </si>
  <si>
    <t>175R14 6PR</t>
    <phoneticPr fontId="13"/>
  </si>
  <si>
    <t>175R14 8PR</t>
    <phoneticPr fontId="13"/>
  </si>
  <si>
    <t>185R14 8PR</t>
    <phoneticPr fontId="13"/>
  </si>
  <si>
    <t>195R14 8PR</t>
    <phoneticPr fontId="13"/>
  </si>
  <si>
    <t>145R13 6PR</t>
    <phoneticPr fontId="13"/>
  </si>
  <si>
    <t>145R13 8PR</t>
    <phoneticPr fontId="13"/>
  </si>
  <si>
    <t>155R13 6PR</t>
    <phoneticPr fontId="13"/>
  </si>
  <si>
    <t>155R13 8PR</t>
    <phoneticPr fontId="13"/>
  </si>
  <si>
    <t>165/80R13 90/88N</t>
    <phoneticPr fontId="13"/>
  </si>
  <si>
    <t>165R13 6PR</t>
    <phoneticPr fontId="13"/>
  </si>
  <si>
    <t>165R13 8PR</t>
    <phoneticPr fontId="13"/>
  </si>
  <si>
    <t>175R13 8PR</t>
    <phoneticPr fontId="13"/>
  </si>
  <si>
    <t>145/80R12 80/78N</t>
    <phoneticPr fontId="13"/>
  </si>
  <si>
    <t>145/80R12 86/84N</t>
    <phoneticPr fontId="13"/>
  </si>
  <si>
    <t>145R12 6PR</t>
    <phoneticPr fontId="13"/>
  </si>
  <si>
    <t>145R12 8PR</t>
    <phoneticPr fontId="13"/>
  </si>
  <si>
    <t>155R12 6PR</t>
    <phoneticPr fontId="13"/>
  </si>
  <si>
    <t>155R12 8PR</t>
    <phoneticPr fontId="13"/>
  </si>
  <si>
    <t>145R10 6PR</t>
    <phoneticPr fontId="13"/>
  </si>
  <si>
    <t>WL</t>
  </si>
  <si>
    <t>※◎</t>
  </si>
  <si>
    <t>⑩◎</t>
  </si>
  <si>
    <t>※◎
RBL</t>
  </si>
  <si>
    <t>W01</t>
    <phoneticPr fontId="4"/>
  </si>
  <si>
    <t>◎=ロードインデックスを確認の上、装着して下さい。RBL=レイズドブラックレター  WL=ホワイトレター
※=在庫に限りがありますので、品切れの際はご容赦下さい。
⑧=8月発売予定です。⑩=10月発売予定です。</t>
    <phoneticPr fontId="4"/>
  </si>
  <si>
    <t>e. ENASAVE
SP LT58</t>
    <phoneticPr fontId="4"/>
  </si>
  <si>
    <t>混使用は可ですが、可能な限り同軸には同パターンを装着してください。
※=在庫に限りがありますので、品切れの際はご容赦下さい。</t>
    <phoneticPr fontId="4"/>
  </si>
  <si>
    <t>※</t>
    <phoneticPr fontId="13"/>
  </si>
  <si>
    <t>混使用は可ですが、可能な限り同軸には同パターンを装着してください。▲=小型バス対応サイズです。
◎=ロードインデックスを確認の上、装着して下さい。※=在庫に限りがありますので、品切れの際はご容赦下さい。</t>
    <phoneticPr fontId="4"/>
  </si>
  <si>
    <t>※◎</t>
    <phoneticPr fontId="13"/>
  </si>
  <si>
    <t>275/30ZR21 98Y XL</t>
  </si>
  <si>
    <t>265/45R20 104Y</t>
  </si>
  <si>
    <t>235/50R19 99V</t>
  </si>
  <si>
    <t>235/40R18 91Y</t>
  </si>
  <si>
    <t>AZENIS FK520 MO</t>
  </si>
  <si>
    <t>SP SPORT MAXX RT2  MO</t>
  </si>
  <si>
    <t>Audi S7</t>
  </si>
  <si>
    <t>XL=EXTRA LOAD規格（負荷能力強化タイプ）です。☆＝BMW、MINIの承認を表す記号です。MO＝メルセデスベンツの承認を表す記号です。 
RO1、AO、AO1=Audiの承認を表す記号です。N1、N2=Porscheの承認を表す記号です。J=Jaguarの承認を表す記号です。
◎=ROFまたはDSSTを示し、各メーカーの車種に標準またはオプションで設定されたダンロップのセルフサポーティング性能を備えたタイヤです。
純正装着車両（オプション設定含む）以外の車両には装着しないでください。
装着・実際に走行出来る速度・距離については、車両オーナーズマニュアルをご参照下さい。
注：2025年7月時点の装着情報を掲載しております。途中で販売終了になる場合がございますのでご了承ください。</t>
    <phoneticPr fontId="4"/>
  </si>
  <si>
    <t xml:space="preserve">  205/55R16 91V</t>
    <phoneticPr fontId="13"/>
  </si>
  <si>
    <t>XL=EXTRA LOAD規格（負荷能力強化タイプ）です。☆＝BMW、MINIの承認を表す記号です。
MO、MOE＝メルセデスベンツの承認を表す記号です。AO=Audiの承認を表す記号です。J=Jaguarの承認を表す記号です。
◎=ROFまたはDSSTを示し、各メーカーの車種に標準またはオプションで設定されたダンロップのセルフサポーティング性能を備えたタイヤです。
純正装着車両（オプション設定含む）以外の車両には装着しないでください。
装着・実際に走行出来る速度・距離については、車両オーナーズマニュアルをご参照下さい。
注：2025年7月時点の装着情報を掲載しております。途中で販売終了になる場合がございますのでご了承ください。</t>
    <phoneticPr fontId="4"/>
  </si>
  <si>
    <t>SP SPORT MAXX 050 DSST</t>
  </si>
  <si>
    <t>GRANDTREK AT5</t>
  </si>
  <si>
    <t>DSSTのついたものは、各メーカーの車種に標準またはオプションで設定されたダンロップのセルフサポーティング性能を備えたタイヤです。
純正装着車両（オプション設定含む）以外の車両には装着しないでください。
ランフラットタイヤ及びEMTはパンク時でも80km/h以下の速度で80km走行することが可能です。純正装着車両（オプション設定含む）以外の車両には装着しないでください。 
GRANDTREKシリーズのタイヤは、M+S（マッドアンドスノー）です。サマー性能に加え、浅雪での性能に配慮したタイヤですが、高速道路等の冬タイヤ規制には通行できないことがあります。
注：2025年7月時点の装着情報を掲載しております。途中で販売終了になる場合がございますのでご了承ください。</t>
    <phoneticPr fontId="4"/>
  </si>
  <si>
    <t>SINCERA SN250A/S A</t>
  </si>
  <si>
    <t>Jimny SIERRA</t>
  </si>
  <si>
    <t>Spacia BASE</t>
  </si>
  <si>
    <t>WAGON R SMILE</t>
  </si>
  <si>
    <t>GRANDTREK AT20</t>
  </si>
  <si>
    <t>DSSTのついたものは、各メーカーの車種に標準またはオプションで設定されたダンロップのセルフサポーティング性能を備えたタイヤです。
純正装着車両（オプション設定含む）以外の車両には装着しないでください。
ランフラットタイヤ及びEMTはパンク時でも80km/h以下の速度で80km走行することが可能です。
純正装着車両（オプション設定含む）以外の車両には装着しないでください。●=サイレントコア搭載タイヤです。
注：2025年7月時点の装着情報を掲載しております。途中で販売終了になる場合がございますのでご了承ください。</t>
    <phoneticPr fontId="4"/>
  </si>
  <si>
    <t>SP 175N</t>
  </si>
  <si>
    <t>GRANDTREKシリーズのタイヤは、M+S（マッドアンドスノー）です。(ただしPT30は除く。)
サマー性能に加え、浅雪での性能に配慮したタイヤですが、高速道路等の冬タイヤ規制には通行できないことがあります。
注：2025年7月時点の装着情報を掲載しております。途中で販売終了になる場合がございますのでご了承ください。</t>
    <phoneticPr fontId="4"/>
  </si>
  <si>
    <t>GRANDTREKシリーズのタイヤは、M+S（マッドアンドスノー）です。(ただしPT30は除く。)サマー性能に加え、浅雪での性能に配慮したタイヤですが、
高速道路等の冬タイヤ規制には通行できないことがあります。注：2025年7月時点の装着情報を掲載しております。途中で販売終了になる場合がございますのでご了承ください。</t>
    <phoneticPr fontId="4"/>
  </si>
  <si>
    <t>SP 355</t>
    <phoneticPr fontId="13"/>
  </si>
  <si>
    <t>205/70R16 111/109L</t>
    <phoneticPr fontId="13"/>
  </si>
  <si>
    <t>注：2025年7月時点の装着情報を掲載しております。途中で販売終了になる場合がございますのでご了承ください。</t>
    <phoneticPr fontId="4"/>
  </si>
  <si>
    <t>285/85R22.5 143/140J</t>
    <phoneticPr fontId="4"/>
  </si>
  <si>
    <t>パターン名</t>
  </si>
  <si>
    <t>37X12.50R17 LT 116Q</t>
  </si>
  <si>
    <t>V</t>
    <phoneticPr fontId="13"/>
  </si>
  <si>
    <t>F</t>
  </si>
  <si>
    <t>MAXRS</t>
    <phoneticPr fontId="13"/>
  </si>
  <si>
    <t>MAXLUX</t>
    <phoneticPr fontId="13"/>
  </si>
  <si>
    <t>DZZ3</t>
    <phoneticPr fontId="13"/>
  </si>
  <si>
    <t>FK510</t>
    <phoneticPr fontId="13"/>
  </si>
  <si>
    <t>FK510SUV</t>
    <phoneticPr fontId="13"/>
  </si>
  <si>
    <t>FK453</t>
    <phoneticPr fontId="13"/>
  </si>
  <si>
    <t>FK452</t>
    <phoneticPr fontId="13"/>
  </si>
  <si>
    <t>MAX060+</t>
    <phoneticPr fontId="4"/>
  </si>
  <si>
    <t>DZB02</t>
    <phoneticPr fontId="13"/>
  </si>
  <si>
    <t>DZB11</t>
    <phoneticPr fontId="13"/>
  </si>
  <si>
    <t>DZ102</t>
    <phoneticPr fontId="13"/>
  </si>
  <si>
    <t>DZ101</t>
    <phoneticPr fontId="13"/>
  </si>
  <si>
    <t>MAX050+</t>
    <phoneticPr fontId="13"/>
  </si>
  <si>
    <t>RT615K+</t>
    <phoneticPr fontId="13"/>
  </si>
  <si>
    <t>DZB06</t>
    <phoneticPr fontId="13"/>
  </si>
  <si>
    <t>LM703</t>
    <phoneticPr fontId="13"/>
  </si>
  <si>
    <t>VE303</t>
    <phoneticPr fontId="13"/>
  </si>
  <si>
    <t>FK520L</t>
    <phoneticPr fontId="4"/>
  </si>
  <si>
    <t>DZB07</t>
  </si>
  <si>
    <t>DZZ3 CUP</t>
  </si>
  <si>
    <t>DZZ3 CUP</t>
    <phoneticPr fontId="13"/>
  </si>
  <si>
    <t>DZB07</t>
    <phoneticPr fontId="13"/>
  </si>
  <si>
    <t>LM5+</t>
    <phoneticPr fontId="4"/>
  </si>
  <si>
    <t>RV505</t>
    <phoneticPr fontId="13"/>
  </si>
  <si>
    <t>EC204</t>
    <phoneticPr fontId="13"/>
  </si>
  <si>
    <t>DZ101</t>
    <phoneticPr fontId="13"/>
  </si>
  <si>
    <t>VE304</t>
    <phoneticPr fontId="13"/>
  </si>
  <si>
    <t>VE303</t>
    <phoneticPr fontId="13"/>
  </si>
  <si>
    <t>LM704</t>
    <phoneticPr fontId="13"/>
  </si>
  <si>
    <t>LM704</t>
    <phoneticPr fontId="13"/>
  </si>
  <si>
    <t>DZ101</t>
    <phoneticPr fontId="13"/>
  </si>
  <si>
    <t>AS1</t>
    <phoneticPr fontId="13"/>
  </si>
  <si>
    <t>DZ101</t>
    <phoneticPr fontId="4"/>
  </si>
  <si>
    <t>EC202</t>
    <phoneticPr fontId="4"/>
  </si>
  <si>
    <t>LM704</t>
    <phoneticPr fontId="4"/>
  </si>
  <si>
    <t>Bb490</t>
    <phoneticPr fontId="13"/>
  </si>
  <si>
    <t>SP65j</t>
    <phoneticPr fontId="13"/>
  </si>
  <si>
    <t>EC201</t>
    <phoneticPr fontId="13"/>
  </si>
  <si>
    <t>LMJQ</t>
    <phoneticPr fontId="13"/>
  </si>
  <si>
    <t>SP10</t>
    <phoneticPr fontId="13"/>
  </si>
  <si>
    <t>GRTRT01</t>
    <phoneticPr fontId="13"/>
  </si>
  <si>
    <t>GRTRT01</t>
    <phoneticPr fontId="4"/>
  </si>
  <si>
    <t>AT25</t>
    <phoneticPr fontId="13"/>
  </si>
  <si>
    <t>WPAT3W</t>
    <phoneticPr fontId="13"/>
  </si>
  <si>
    <t>PT3</t>
    <phoneticPr fontId="13"/>
  </si>
  <si>
    <t>DZ03G</t>
    <phoneticPr fontId="13"/>
  </si>
  <si>
    <t>DZ02G</t>
    <phoneticPr fontId="13"/>
  </si>
  <si>
    <t>D93J</t>
    <phoneticPr fontId="13"/>
  </si>
  <si>
    <t>FMR93J</t>
    <phoneticPr fontId="13"/>
  </si>
  <si>
    <t>DZ88R</t>
    <phoneticPr fontId="13"/>
  </si>
  <si>
    <t>DZ74R</t>
    <phoneticPr fontId="13"/>
  </si>
  <si>
    <t>DZ95R</t>
    <phoneticPr fontId="13"/>
  </si>
  <si>
    <t>DZ94R W01</t>
    <phoneticPr fontId="13"/>
  </si>
  <si>
    <t>DZ201R</t>
    <phoneticPr fontId="13"/>
  </si>
  <si>
    <t>DZ94R M21</t>
    <phoneticPr fontId="13"/>
  </si>
  <si>
    <t>DZ94R S11</t>
    <phoneticPr fontId="13"/>
  </si>
  <si>
    <t>SP85R</t>
    <phoneticPr fontId="13"/>
  </si>
  <si>
    <t>SP73R</t>
    <phoneticPr fontId="13"/>
  </si>
  <si>
    <t>MT2</t>
    <phoneticPr fontId="13"/>
  </si>
  <si>
    <t>TG4</t>
    <phoneticPr fontId="13"/>
  </si>
  <si>
    <t>WPMT01</t>
    <phoneticPr fontId="13"/>
  </si>
  <si>
    <t>ESVN01</t>
    <phoneticPr fontId="13"/>
  </si>
  <si>
    <t>VA1</t>
    <phoneticPr fontId="13"/>
  </si>
  <si>
    <t>SP175</t>
    <phoneticPr fontId="13"/>
  </si>
  <si>
    <t>RV503</t>
    <phoneticPr fontId="13"/>
  </si>
  <si>
    <t>SPLT50M</t>
    <phoneticPr fontId="13"/>
  </si>
  <si>
    <t>SPLT50</t>
    <phoneticPr fontId="13"/>
  </si>
  <si>
    <t>SPLT33</t>
    <phoneticPr fontId="13"/>
  </si>
  <si>
    <t>SPLT22</t>
    <phoneticPr fontId="13"/>
  </si>
  <si>
    <t>SP495M</t>
    <phoneticPr fontId="13"/>
  </si>
  <si>
    <t>SPLT58</t>
    <phoneticPr fontId="13"/>
  </si>
  <si>
    <t>SP355★</t>
    <phoneticPr fontId="4"/>
  </si>
  <si>
    <t>SPLT38</t>
    <phoneticPr fontId="4"/>
  </si>
  <si>
    <t>LT5</t>
    <phoneticPr fontId="13"/>
  </si>
  <si>
    <t>SP185</t>
    <phoneticPr fontId="13"/>
  </si>
  <si>
    <t>SP229</t>
    <phoneticPr fontId="13"/>
  </si>
  <si>
    <t>SP770</t>
    <phoneticPr fontId="13"/>
  </si>
  <si>
    <t>SP183RS</t>
    <phoneticPr fontId="13"/>
  </si>
  <si>
    <t>SP183W</t>
    <phoneticPr fontId="4"/>
  </si>
  <si>
    <t>MAXRT</t>
    <phoneticPr fontId="4"/>
  </si>
  <si>
    <t>MAXRT2</t>
    <phoneticPr fontId="4"/>
  </si>
  <si>
    <t>SPFAST</t>
    <phoneticPr fontId="4"/>
  </si>
  <si>
    <t>MAXTT</t>
    <phoneticPr fontId="4"/>
  </si>
  <si>
    <t>BLRESP</t>
    <phoneticPr fontId="4"/>
  </si>
  <si>
    <t>SP688</t>
    <phoneticPr fontId="13"/>
  </si>
  <si>
    <t>DZ301R M</t>
    <phoneticPr fontId="13"/>
  </si>
  <si>
    <t>DZ301R S</t>
    <phoneticPr fontId="13"/>
  </si>
  <si>
    <t>DZ301R M</t>
    <phoneticPr fontId="13"/>
  </si>
  <si>
    <t>DZ301R S</t>
    <phoneticPr fontId="13"/>
  </si>
  <si>
    <t>285/35R18 101W</t>
  </si>
  <si>
    <t>245/40R18 97W J</t>
  </si>
  <si>
    <t>185/65R15 92Q  XL</t>
  </si>
  <si>
    <t>225/45R16 93V</t>
  </si>
  <si>
    <t>卸価格設定なし</t>
    <rPh sb="0" eb="1">
      <t>オロシ</t>
    </rPh>
    <rPh sb="1" eb="3">
      <t>カカク</t>
    </rPh>
    <rPh sb="3" eb="5">
      <t>セッテイ</t>
    </rPh>
    <phoneticPr fontId="13"/>
  </si>
  <si>
    <t>W</t>
    <phoneticPr fontId="13"/>
  </si>
  <si>
    <t>★=EXTRA LOAD規格（負荷能力強化タイプ）です。RBL=レイズドブラックレター
PT5、AT5はM+S（マッドアンドスノー）です。サマー性能に加え、浅雪での性能に配慮したタイヤですが、高速道路等の冬タイヤ規制には通行出来ないことがあります。
⑧＝8月発売サイズです。⑨＝9月発売サイズです。</t>
    <phoneticPr fontId="4"/>
  </si>
  <si>
    <t>S
RBL</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</si>
</sst>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76" formatCode="0.0"/>
  </numFmts>
  <fonts count="35">
    <font>
      <sz val="11"/>
      <name val="明朝"/>
      <family val="1"/>
      <charset val="128"/>
    </font>
    <font>
      <sz val="11"/>
      <color theme="1"/>
      <name val="ＭＳ Ｐゴシック"/>
      <family val="2"/>
      <charset val="128"/>
      <scheme val="minor"/>
    </font>
    <font>
      <b/>
      <sz val="11"/>
      <name val="明朝"/>
      <family val="1"/>
      <charset val="128"/>
    </font>
    <font>
      <sz val="11"/>
      <name val="明朝"/>
      <family val="1"/>
      <charset val="128"/>
    </font>
    <font>
      <sz val="11"/>
      <color indexed="10"/>
      <name val="標準ゴシック"/>
      <family val="3"/>
      <charset val="128"/>
    </font>
    <font>
      <sz val="11"/>
      <name val="標準ゴシック"/>
      <family val="3"/>
      <charset val="128"/>
    </font>
    <font>
      <sz val="9"/>
      <name val="標準ゴシック"/>
      <family val="3"/>
      <charset val="128"/>
    </font>
    <font>
      <b/>
      <sz val="16"/>
      <name val="標準ゴシック"/>
      <family val="3"/>
      <charset val="128"/>
    </font>
    <font>
      <b/>
      <sz val="11"/>
      <name val="標準ゴシック"/>
      <family val="3"/>
      <charset val="128"/>
    </font>
    <font>
      <sz val="10"/>
      <name val="標準ゴシック"/>
      <family val="3"/>
      <charset val="128"/>
    </font>
    <font>
      <sz val="6"/>
      <name val="ＭＳ Ｐ明朝"/>
      <family val="1"/>
      <charset val="128"/>
    </font>
    <font>
      <b/>
      <sz val="11"/>
      <color indexed="10"/>
      <name val="標準ゴシック"/>
      <family val="3"/>
      <charset val="128"/>
    </font>
    <font>
      <b/>
      <sz val="9"/>
      <name val="標準ゴシック"/>
      <family val="3"/>
      <charset val="128"/>
    </font>
    <font>
      <sz val="6"/>
      <name val="明朝"/>
      <family val="1"/>
      <charset val="128"/>
    </font>
    <font>
      <b/>
      <sz val="8"/>
      <name val="標準ゴシック"/>
      <family val="3"/>
      <charset val="128"/>
    </font>
    <font>
      <sz val="11"/>
      <name val="ＭＳ Ｐゴシック"/>
      <family val="3"/>
      <charset val="128"/>
    </font>
    <font>
      <sz val="11"/>
      <name val="HGｺﾞｼｯｸM"/>
      <family val="3"/>
      <charset val="128"/>
    </font>
    <font>
      <sz val="11"/>
      <name val="メイリオ"/>
      <family val="3"/>
      <charset val="128"/>
    </font>
    <font>
      <sz val="11"/>
      <color theme="1"/>
      <name val="ＭＳ Ｐゴシック"/>
      <family val="3"/>
      <charset val="128"/>
      <scheme val="minor"/>
    </font>
    <font>
      <b/>
      <sz val="11"/>
      <color rgb="FFFF0000"/>
      <name val="標準ゴシック"/>
      <family val="3"/>
      <charset val="128"/>
    </font>
    <font>
      <b/>
      <sz val="11"/>
      <name val="メイリオ"/>
      <family val="3"/>
      <charset val="128"/>
    </font>
    <font>
      <sz val="11"/>
      <color rgb="FFFF0000"/>
      <name val="メイリオ"/>
      <family val="3"/>
      <charset val="128"/>
    </font>
    <font>
      <b/>
      <sz val="11"/>
      <color rgb="FFFF0000"/>
      <name val="メイリオ"/>
      <family val="3"/>
      <charset val="128"/>
    </font>
    <font>
      <sz val="14"/>
      <name val="メイリオ"/>
      <family val="3"/>
      <charset val="128"/>
    </font>
    <font>
      <sz val="9"/>
      <name val="ＭＳ Ｐゴシック"/>
      <family val="3"/>
      <charset val="128"/>
      <scheme val="minor"/>
    </font>
    <font>
      <b/>
      <sz val="10"/>
      <name val="標準ゴシック"/>
      <family val="3"/>
      <charset val="128"/>
    </font>
    <font>
      <sz val="11"/>
      <name val="ＨＹ"/>
      <family val="3"/>
      <charset val="128"/>
    </font>
    <font>
      <b/>
      <sz val="10"/>
      <color rgb="FFFF0000"/>
      <name val="標準ゴシック"/>
      <family val="3"/>
      <charset val="128"/>
    </font>
    <font>
      <sz val="10"/>
      <color rgb="FF000000"/>
      <name val="Times New Roman"/>
      <family val="1"/>
    </font>
    <font>
      <sz val="16"/>
      <name val="標準ゴシック"/>
      <family val="3"/>
      <charset val="128"/>
    </font>
    <font>
      <sz val="8"/>
      <name val="標準ゴシック"/>
      <family val="3"/>
      <charset val="128"/>
    </font>
    <font>
      <sz val="6"/>
      <name val="標準ゴシック"/>
      <family val="3"/>
      <charset val="128"/>
    </font>
    <font>
      <sz val="10"/>
      <color rgb="FF000000"/>
      <name val="BIZ UDPゴシック"/>
      <family val="3"/>
      <charset val="128"/>
    </font>
    <font>
      <b/>
      <sz val="8"/>
      <color indexed="10"/>
      <name val="標準ゴシック"/>
      <family val="3"/>
      <charset val="128"/>
    </font>
    <font>
      <b/>
      <sz val="6"/>
      <name val="標準ゴシック"/>
      <family val="3"/>
      <charset val="128"/>
    </font>
  </fonts>
  <fills count="15">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indexed="48"/>
        <bgColor indexed="64"/>
      </patternFill>
    </fill>
    <fill>
      <patternFill patternType="solid">
        <fgColor theme="9" tint="0.399975585192419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00B0F0"/>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249977111117893"/>
        <bgColor indexed="64"/>
      </patternFill>
    </fill>
  </fills>
  <borders count="12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hair">
        <color indexed="64"/>
      </bottom>
      <diagonal/>
    </border>
    <border>
      <left/>
      <right/>
      <top style="hair">
        <color indexed="64"/>
      </top>
      <bottom style="thin">
        <color indexed="64"/>
      </bottom>
      <diagonal/>
    </border>
    <border>
      <left/>
      <right/>
      <top style="thin">
        <color indexed="64"/>
      </top>
      <bottom style="medium">
        <color indexed="64"/>
      </bottom>
      <diagonal/>
    </border>
    <border>
      <left style="medium">
        <color indexed="64"/>
      </left>
      <right/>
      <top style="hair">
        <color indexed="64"/>
      </top>
      <bottom style="hair">
        <color indexed="64"/>
      </bottom>
      <diagonal/>
    </border>
    <border>
      <left style="medium">
        <color indexed="64"/>
      </left>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bottom style="medium">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diagonal/>
    </border>
    <border>
      <left style="medium">
        <color indexed="64"/>
      </left>
      <right/>
      <top style="hair">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hair">
        <color indexed="64"/>
      </bottom>
      <diagonal/>
    </border>
    <border>
      <left/>
      <right/>
      <top style="medium">
        <color indexed="64"/>
      </top>
      <bottom style="hair">
        <color indexed="64"/>
      </bottom>
      <diagonal/>
    </border>
    <border>
      <left/>
      <right/>
      <top style="hair">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hair">
        <color indexed="64"/>
      </top>
      <bottom style="thin">
        <color indexed="64"/>
      </bottom>
      <diagonal/>
    </border>
    <border>
      <left style="medium">
        <color indexed="64"/>
      </left>
      <right/>
      <top style="thin">
        <color indexed="64"/>
      </top>
      <bottom style="thin">
        <color indexed="64"/>
      </bottom>
      <diagonal/>
    </border>
    <border>
      <left/>
      <right style="medium">
        <color indexed="64"/>
      </right>
      <top style="hair">
        <color indexed="64"/>
      </top>
      <bottom style="medium">
        <color indexed="64"/>
      </bottom>
      <diagonal/>
    </border>
    <border>
      <left/>
      <right style="medium">
        <color indexed="64"/>
      </right>
      <top style="medium">
        <color indexed="64"/>
      </top>
      <bottom style="hair">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thin">
        <color indexed="64"/>
      </top>
      <bottom style="thin">
        <color indexed="64"/>
      </bottom>
      <diagonal/>
    </border>
    <border>
      <left/>
      <right/>
      <top style="hair">
        <color indexed="64"/>
      </top>
      <bottom/>
      <diagonal/>
    </border>
    <border>
      <left/>
      <right/>
      <top/>
      <bottom style="hair">
        <color indexed="64"/>
      </bottom>
      <diagonal/>
    </border>
    <border>
      <left style="medium">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bottom style="medium">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hair">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medium">
        <color indexed="64"/>
      </right>
      <top style="medium">
        <color indexed="64"/>
      </top>
      <bottom style="hair">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medium">
        <color indexed="64"/>
      </right>
      <top style="thin">
        <color indexed="64"/>
      </top>
      <bottom style="medium">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diagonal/>
    </border>
    <border>
      <left/>
      <right style="thin">
        <color indexed="64"/>
      </right>
      <top style="medium">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medium">
        <color indexed="64"/>
      </bottom>
      <diagonal/>
    </border>
    <border>
      <left/>
      <right style="thin">
        <color indexed="64"/>
      </right>
      <top style="hair">
        <color indexed="64"/>
      </top>
      <bottom style="thin">
        <color indexed="64"/>
      </bottom>
      <diagonal/>
    </border>
    <border>
      <left/>
      <right style="thin">
        <color indexed="64"/>
      </right>
      <top/>
      <bottom style="medium">
        <color indexed="64"/>
      </bottom>
      <diagonal/>
    </border>
    <border>
      <left/>
      <right style="thin">
        <color indexed="64"/>
      </right>
      <top style="thin">
        <color indexed="64"/>
      </top>
      <bottom/>
      <diagonal/>
    </border>
    <border>
      <left/>
      <right style="thin">
        <color indexed="64"/>
      </right>
      <top/>
      <bottom style="hair">
        <color indexed="64"/>
      </bottom>
      <diagonal/>
    </border>
    <border>
      <left style="thin">
        <color indexed="64"/>
      </left>
      <right style="medium">
        <color indexed="64"/>
      </right>
      <top/>
      <bottom style="hair">
        <color indexed="64"/>
      </bottom>
      <diagonal/>
    </border>
  </borders>
  <cellStyleXfs count="12">
    <xf numFmtId="0" fontId="0" fillId="0" borderId="0"/>
    <xf numFmtId="9" fontId="3" fillId="0" borderId="0" applyFont="0" applyFill="0" applyBorder="0" applyAlignment="0" applyProtection="0"/>
    <xf numFmtId="38" fontId="3" fillId="0" borderId="0" applyFont="0" applyFill="0" applyBorder="0" applyAlignment="0" applyProtection="0"/>
    <xf numFmtId="38" fontId="18" fillId="0" borderId="0" applyFont="0" applyFill="0" applyBorder="0" applyAlignment="0" applyProtection="0">
      <alignment vertical="center"/>
    </xf>
    <xf numFmtId="38" fontId="16" fillId="0" borderId="0" applyFont="0" applyFill="0" applyBorder="0" applyAlignment="0" applyProtection="0"/>
    <xf numFmtId="38" fontId="15" fillId="0" borderId="0" applyFont="0" applyFill="0" applyBorder="0" applyAlignment="0" applyProtection="0"/>
    <xf numFmtId="0" fontId="16" fillId="0" borderId="0"/>
    <xf numFmtId="0" fontId="15" fillId="0" borderId="0"/>
    <xf numFmtId="0" fontId="15" fillId="0" borderId="0"/>
    <xf numFmtId="38" fontId="15" fillId="0" borderId="0" applyFont="0" applyFill="0" applyBorder="0" applyAlignment="0" applyProtection="0">
      <alignment vertical="center"/>
    </xf>
    <xf numFmtId="0" fontId="28" fillId="0" borderId="0"/>
    <xf numFmtId="0" fontId="1" fillId="0" borderId="0">
      <alignment vertical="center"/>
    </xf>
  </cellStyleXfs>
  <cellXfs count="1008">
    <xf numFmtId="0" fontId="0" fillId="0" borderId="0" xfId="0"/>
    <xf numFmtId="0" fontId="5" fillId="0" borderId="0" xfId="0" applyFont="1" applyAlignment="1">
      <alignment vertical="center"/>
    </xf>
    <xf numFmtId="0" fontId="11" fillId="2" borderId="0" xfId="0" applyFont="1" applyFill="1" applyAlignment="1">
      <alignment vertical="center"/>
    </xf>
    <xf numFmtId="38" fontId="5" fillId="0" borderId="0" xfId="2" applyFont="1" applyAlignment="1">
      <alignment vertical="center"/>
    </xf>
    <xf numFmtId="38" fontId="5" fillId="0" borderId="0" xfId="0" applyNumberFormat="1" applyFont="1" applyAlignment="1">
      <alignment vertical="center"/>
    </xf>
    <xf numFmtId="0" fontId="8" fillId="0" borderId="1" xfId="0" applyFont="1" applyBorder="1" applyAlignment="1">
      <alignment vertical="center"/>
    </xf>
    <xf numFmtId="0" fontId="4" fillId="0" borderId="0" xfId="0" applyFont="1" applyAlignment="1">
      <alignment vertical="center"/>
    </xf>
    <xf numFmtId="0" fontId="5" fillId="0" borderId="0" xfId="0" applyFont="1" applyAlignment="1">
      <alignment horizontal="right" vertical="center"/>
    </xf>
    <xf numFmtId="176" fontId="11" fillId="2" borderId="0" xfId="0" applyNumberFormat="1" applyFont="1" applyFill="1" applyAlignment="1">
      <alignment vertical="center"/>
    </xf>
    <xf numFmtId="38" fontId="11" fillId="2" borderId="0" xfId="2" applyFont="1" applyFill="1" applyBorder="1" applyAlignment="1">
      <alignment vertical="center"/>
    </xf>
    <xf numFmtId="38" fontId="8" fillId="0" borderId="0" xfId="0" applyNumberFormat="1" applyFont="1" applyAlignment="1">
      <alignment horizontal="right" vertical="center"/>
    </xf>
    <xf numFmtId="38" fontId="8" fillId="0" borderId="0" xfId="0" applyNumberFormat="1" applyFont="1" applyAlignment="1">
      <alignment vertical="center"/>
    </xf>
    <xf numFmtId="38" fontId="8" fillId="0" borderId="5" xfId="0" applyNumberFormat="1" applyFont="1" applyBorder="1" applyAlignment="1">
      <alignment horizontal="right" vertical="center"/>
    </xf>
    <xf numFmtId="38" fontId="5" fillId="0" borderId="0" xfId="2" applyFont="1" applyFill="1" applyAlignment="1">
      <alignment vertical="center"/>
    </xf>
    <xf numFmtId="38" fontId="8" fillId="0" borderId="10" xfId="0" applyNumberFormat="1" applyFont="1" applyBorder="1" applyAlignment="1">
      <alignment horizontal="right" vertical="center"/>
    </xf>
    <xf numFmtId="38" fontId="8" fillId="0" borderId="13" xfId="0" applyNumberFormat="1" applyFont="1" applyBorder="1" applyAlignment="1">
      <alignment horizontal="right" vertical="center"/>
    </xf>
    <xf numFmtId="38" fontId="8" fillId="0" borderId="17" xfId="0" applyNumberFormat="1" applyFont="1" applyBorder="1" applyAlignment="1">
      <alignment horizontal="right" vertical="center"/>
    </xf>
    <xf numFmtId="38" fontId="12" fillId="0" borderId="0" xfId="0" applyNumberFormat="1" applyFont="1" applyAlignment="1">
      <alignment horizontal="center" vertical="center" wrapText="1"/>
    </xf>
    <xf numFmtId="38" fontId="12" fillId="0" borderId="0" xfId="2" applyFont="1" applyFill="1" applyBorder="1" applyAlignment="1">
      <alignment horizontal="center" vertical="center" wrapText="1"/>
    </xf>
    <xf numFmtId="38" fontId="6" fillId="0" borderId="10" xfId="0" applyNumberFormat="1" applyFont="1" applyBorder="1" applyAlignment="1">
      <alignment horizontal="center" vertical="center" wrapText="1"/>
    </xf>
    <xf numFmtId="38" fontId="6" fillId="0" borderId="19" xfId="0" applyNumberFormat="1" applyFont="1" applyBorder="1" applyAlignment="1">
      <alignment horizontal="center" vertical="center" wrapText="1"/>
    </xf>
    <xf numFmtId="38" fontId="6" fillId="0" borderId="23" xfId="0" applyNumberFormat="1" applyFont="1" applyBorder="1" applyAlignment="1">
      <alignment horizontal="center" vertical="center" wrapText="1"/>
    </xf>
    <xf numFmtId="38" fontId="6" fillId="0" borderId="0" xfId="0" applyNumberFormat="1" applyFont="1" applyAlignment="1">
      <alignment horizontal="center" vertical="center" wrapText="1"/>
    </xf>
    <xf numFmtId="38" fontId="6" fillId="0" borderId="0" xfId="0" applyNumberFormat="1" applyFont="1" applyAlignment="1">
      <alignment horizontal="right" vertical="top"/>
    </xf>
    <xf numFmtId="0" fontId="7" fillId="0" borderId="0" xfId="0" applyFont="1" applyAlignment="1">
      <alignment horizontal="center" vertical="center"/>
    </xf>
    <xf numFmtId="0" fontId="19" fillId="5" borderId="0" xfId="0" applyFont="1" applyFill="1" applyAlignment="1">
      <alignment vertical="center"/>
    </xf>
    <xf numFmtId="0" fontId="5" fillId="0" borderId="0" xfId="0" applyFont="1" applyAlignment="1">
      <alignment vertical="center" wrapText="1"/>
    </xf>
    <xf numFmtId="38" fontId="8" fillId="0" borderId="39" xfId="0" applyNumberFormat="1" applyFont="1" applyBorder="1" applyAlignment="1">
      <alignment horizontal="right" vertical="center"/>
    </xf>
    <xf numFmtId="38" fontId="14" fillId="0" borderId="0" xfId="2" applyFont="1" applyFill="1" applyBorder="1" applyAlignment="1">
      <alignment horizontal="center" vertical="center" wrapText="1"/>
    </xf>
    <xf numFmtId="38" fontId="6" fillId="0" borderId="56" xfId="0" applyNumberFormat="1" applyFont="1" applyBorder="1" applyAlignment="1">
      <alignment horizontal="center" vertical="center" wrapText="1"/>
    </xf>
    <xf numFmtId="38" fontId="6" fillId="0" borderId="39" xfId="0" applyNumberFormat="1" applyFont="1" applyBorder="1" applyAlignment="1">
      <alignment horizontal="center" vertical="center" wrapText="1"/>
    </xf>
    <xf numFmtId="38" fontId="6" fillId="0" borderId="17" xfId="0" applyNumberFormat="1" applyFont="1" applyBorder="1" applyAlignment="1">
      <alignment horizontal="center" vertical="center" wrapText="1"/>
    </xf>
    <xf numFmtId="0" fontId="17" fillId="0" borderId="0" xfId="0" applyFont="1" applyAlignment="1">
      <alignment vertical="center"/>
    </xf>
    <xf numFmtId="0" fontId="17" fillId="0" borderId="0" xfId="0" applyFont="1"/>
    <xf numFmtId="0" fontId="23" fillId="0" borderId="0" xfId="0" applyFont="1"/>
    <xf numFmtId="0" fontId="20" fillId="6" borderId="73" xfId="0" applyFont="1" applyFill="1" applyBorder="1" applyAlignment="1">
      <alignment vertical="center"/>
    </xf>
    <xf numFmtId="0" fontId="20" fillId="6" borderId="74" xfId="0" applyFont="1" applyFill="1" applyBorder="1" applyAlignment="1">
      <alignment horizontal="center" vertical="center" wrapText="1"/>
    </xf>
    <xf numFmtId="0" fontId="22" fillId="6" borderId="74" xfId="0" applyFont="1" applyFill="1" applyBorder="1" applyAlignment="1">
      <alignment horizontal="center" vertical="center" wrapText="1"/>
    </xf>
    <xf numFmtId="0" fontId="16" fillId="0" borderId="0" xfId="6" applyAlignment="1">
      <alignment vertical="center"/>
    </xf>
    <xf numFmtId="0" fontId="24" fillId="0" borderId="0" xfId="6" applyFont="1" applyAlignment="1">
      <alignment vertical="center"/>
    </xf>
    <xf numFmtId="38" fontId="5" fillId="0" borderId="0" xfId="0" applyNumberFormat="1" applyFont="1" applyAlignment="1">
      <alignment horizontal="right" vertical="center"/>
    </xf>
    <xf numFmtId="0" fontId="20" fillId="6" borderId="75" xfId="0" applyFont="1" applyFill="1" applyBorder="1" applyAlignment="1">
      <alignment horizontal="center" vertical="center"/>
    </xf>
    <xf numFmtId="0" fontId="20" fillId="6" borderId="73" xfId="0" applyFont="1" applyFill="1" applyBorder="1" applyAlignment="1">
      <alignment horizontal="center" vertical="center" wrapText="1"/>
    </xf>
    <xf numFmtId="0" fontId="22" fillId="6" borderId="73" xfId="0" applyFont="1" applyFill="1" applyBorder="1" applyAlignment="1">
      <alignment horizontal="center" vertical="center" wrapText="1"/>
    </xf>
    <xf numFmtId="0" fontId="17" fillId="0" borderId="71" xfId="0" applyFont="1" applyBorder="1"/>
    <xf numFmtId="0" fontId="17" fillId="0" borderId="76" xfId="0" applyFont="1" applyBorder="1" applyAlignment="1">
      <alignment vertical="center"/>
    </xf>
    <xf numFmtId="0" fontId="17" fillId="0" borderId="71" xfId="0" applyFont="1" applyBorder="1" applyAlignment="1">
      <alignment vertical="center"/>
    </xf>
    <xf numFmtId="0" fontId="17" fillId="0" borderId="72" xfId="0" applyFont="1" applyBorder="1" applyAlignment="1">
      <alignment vertical="center"/>
    </xf>
    <xf numFmtId="0" fontId="17" fillId="0" borderId="69" xfId="0" applyFont="1" applyBorder="1"/>
    <xf numFmtId="0" fontId="17" fillId="0" borderId="55" xfId="0" applyFont="1" applyBorder="1" applyAlignment="1">
      <alignment vertical="center"/>
    </xf>
    <xf numFmtId="0" fontId="17" fillId="0" borderId="69" xfId="0" applyFont="1" applyBorder="1" applyAlignment="1">
      <alignment vertical="center"/>
    </xf>
    <xf numFmtId="0" fontId="17" fillId="0" borderId="70" xfId="0" applyFont="1" applyBorder="1" applyAlignment="1">
      <alignment vertical="center"/>
    </xf>
    <xf numFmtId="9" fontId="5" fillId="0" borderId="0" xfId="1" applyFont="1" applyFill="1" applyAlignment="1">
      <alignment vertical="center"/>
    </xf>
    <xf numFmtId="0" fontId="0" fillId="0" borderId="0" xfId="0" applyAlignment="1">
      <alignment vertical="center" wrapText="1"/>
    </xf>
    <xf numFmtId="0" fontId="24" fillId="0" borderId="0" xfId="0" applyFont="1"/>
    <xf numFmtId="0" fontId="17" fillId="0" borderId="55" xfId="0" applyFont="1" applyBorder="1"/>
    <xf numFmtId="0" fontId="17" fillId="0" borderId="77" xfId="0" applyFont="1" applyBorder="1" applyAlignment="1">
      <alignment vertical="center"/>
    </xf>
    <xf numFmtId="38" fontId="6" fillId="0" borderId="15" xfId="0" applyNumberFormat="1" applyFont="1" applyBorder="1" applyAlignment="1">
      <alignment horizontal="center" vertical="center" wrapText="1"/>
    </xf>
    <xf numFmtId="0" fontId="21" fillId="9" borderId="71" xfId="0" applyFont="1" applyFill="1" applyBorder="1" applyAlignment="1">
      <alignment vertical="center"/>
    </xf>
    <xf numFmtId="0" fontId="21" fillId="9" borderId="72" xfId="0" applyFont="1" applyFill="1" applyBorder="1" applyAlignment="1">
      <alignment vertical="center"/>
    </xf>
    <xf numFmtId="0" fontId="21" fillId="9" borderId="69" xfId="0" applyFont="1" applyFill="1" applyBorder="1" applyAlignment="1">
      <alignment vertical="center"/>
    </xf>
    <xf numFmtId="0" fontId="21" fillId="9" borderId="70" xfId="0" applyFont="1" applyFill="1" applyBorder="1" applyAlignment="1">
      <alignment vertical="center"/>
    </xf>
    <xf numFmtId="0" fontId="20" fillId="6" borderId="75" xfId="0" applyFont="1" applyFill="1" applyBorder="1" applyAlignment="1">
      <alignment horizontal="center" vertical="center" wrapText="1"/>
    </xf>
    <xf numFmtId="0" fontId="20" fillId="6" borderId="79" xfId="0" applyFont="1" applyFill="1" applyBorder="1" applyAlignment="1">
      <alignment horizontal="center" vertical="center" wrapText="1"/>
    </xf>
    <xf numFmtId="0" fontId="17" fillId="0" borderId="80" xfId="0" applyFont="1" applyBorder="1" applyAlignment="1">
      <alignment vertical="center"/>
    </xf>
    <xf numFmtId="0" fontId="17" fillId="0" borderId="83" xfId="0" applyFont="1" applyBorder="1"/>
    <xf numFmtId="0" fontId="17" fillId="0" borderId="84" xfId="0" applyFont="1" applyBorder="1"/>
    <xf numFmtId="0" fontId="17" fillId="0" borderId="54" xfId="0" applyFont="1" applyBorder="1" applyAlignment="1">
      <alignment vertical="center"/>
    </xf>
    <xf numFmtId="0" fontId="21" fillId="9" borderId="83" xfId="0" applyFont="1" applyFill="1" applyBorder="1" applyAlignment="1">
      <alignment vertical="center"/>
    </xf>
    <xf numFmtId="0" fontId="21" fillId="9" borderId="78" xfId="0" applyFont="1" applyFill="1" applyBorder="1" applyAlignment="1">
      <alignment vertical="center"/>
    </xf>
    <xf numFmtId="0" fontId="17" fillId="0" borderId="84" xfId="0" applyFont="1" applyBorder="1" applyAlignment="1">
      <alignment vertical="center"/>
    </xf>
    <xf numFmtId="0" fontId="17" fillId="0" borderId="78" xfId="0" applyFont="1" applyBorder="1" applyAlignment="1">
      <alignment vertical="center"/>
    </xf>
    <xf numFmtId="0" fontId="17" fillId="0" borderId="77" xfId="0" applyFont="1" applyBorder="1"/>
    <xf numFmtId="0" fontId="17" fillId="0" borderId="70" xfId="0" applyFont="1" applyBorder="1"/>
    <xf numFmtId="38" fontId="8" fillId="0" borderId="0" xfId="2" applyFont="1" applyFill="1" applyBorder="1" applyAlignment="1">
      <alignment horizontal="right" vertical="center"/>
    </xf>
    <xf numFmtId="38" fontId="8" fillId="0" borderId="2" xfId="0" applyNumberFormat="1" applyFont="1" applyBorder="1" applyAlignment="1">
      <alignment horizontal="right" vertical="center"/>
    </xf>
    <xf numFmtId="38" fontId="8" fillId="0" borderId="15" xfId="0" applyNumberFormat="1" applyFont="1" applyBorder="1" applyAlignment="1">
      <alignment horizontal="right" vertical="center"/>
    </xf>
    <xf numFmtId="0" fontId="8" fillId="0" borderId="1" xfId="6" applyFont="1" applyBorder="1" applyAlignment="1">
      <alignment horizontal="center" vertical="center"/>
    </xf>
    <xf numFmtId="0" fontId="5" fillId="0" borderId="1" xfId="6" applyFont="1" applyBorder="1" applyAlignment="1">
      <alignment horizontal="center" vertical="center"/>
    </xf>
    <xf numFmtId="9" fontId="5" fillId="0" borderId="0" xfId="1" applyFont="1" applyFill="1" applyAlignment="1">
      <alignment horizontal="right" vertical="center"/>
    </xf>
    <xf numFmtId="0" fontId="0" fillId="0" borderId="0" xfId="0" applyAlignment="1">
      <alignment horizontal="right" vertical="center"/>
    </xf>
    <xf numFmtId="38" fontId="5" fillId="0" borderId="0" xfId="0" applyNumberFormat="1" applyFont="1" applyAlignment="1">
      <alignment horizontal="right" vertical="center" shrinkToFit="1"/>
    </xf>
    <xf numFmtId="0" fontId="7" fillId="0" borderId="0" xfId="0" applyFont="1" applyAlignment="1">
      <alignment horizontal="right" vertical="center"/>
    </xf>
    <xf numFmtId="0" fontId="5" fillId="0" borderId="0" xfId="6" applyFont="1" applyAlignment="1">
      <alignment horizontal="right" vertical="center"/>
    </xf>
    <xf numFmtId="0" fontId="16" fillId="0" borderId="0" xfId="6" applyAlignment="1">
      <alignment horizontal="right" vertical="center"/>
    </xf>
    <xf numFmtId="38" fontId="5" fillId="0" borderId="0" xfId="2" applyFont="1" applyFill="1" applyAlignment="1">
      <alignment horizontal="right" vertical="center"/>
    </xf>
    <xf numFmtId="0" fontId="5" fillId="0" borderId="25" xfId="6" applyFont="1" applyBorder="1" applyAlignment="1">
      <alignment vertical="center"/>
    </xf>
    <xf numFmtId="38" fontId="5" fillId="0" borderId="35" xfId="0" applyNumberFormat="1" applyFont="1" applyBorder="1" applyAlignment="1">
      <alignment horizontal="center" vertical="center"/>
    </xf>
    <xf numFmtId="38" fontId="5" fillId="0" borderId="34" xfId="0" applyNumberFormat="1" applyFont="1" applyBorder="1" applyAlignment="1">
      <alignment horizontal="center" vertical="center"/>
    </xf>
    <xf numFmtId="0" fontId="5" fillId="0" borderId="38" xfId="6" applyFont="1" applyBorder="1" applyAlignment="1">
      <alignment horizontal="center" vertical="center"/>
    </xf>
    <xf numFmtId="0" fontId="5" fillId="0" borderId="0" xfId="6" applyFont="1" applyAlignment="1">
      <alignment horizontal="left" vertical="top"/>
    </xf>
    <xf numFmtId="38" fontId="8" fillId="0" borderId="7" xfId="2" applyFont="1" applyFill="1" applyBorder="1" applyAlignment="1">
      <alignment horizontal="right" vertical="center"/>
    </xf>
    <xf numFmtId="38" fontId="6" fillId="0" borderId="24" xfId="0" applyNumberFormat="1" applyFont="1" applyBorder="1" applyAlignment="1">
      <alignment horizontal="center" vertical="center" wrapText="1"/>
    </xf>
    <xf numFmtId="38" fontId="8" fillId="0" borderId="7" xfId="0" applyNumberFormat="1" applyFont="1" applyBorder="1" applyAlignment="1">
      <alignment horizontal="right" vertical="center"/>
    </xf>
    <xf numFmtId="38" fontId="8" fillId="0" borderId="8" xfId="2" applyFont="1" applyFill="1" applyBorder="1" applyAlignment="1">
      <alignment horizontal="right" vertical="center"/>
    </xf>
    <xf numFmtId="38" fontId="8" fillId="0" borderId="5" xfId="2" applyFont="1" applyFill="1" applyBorder="1" applyAlignment="1">
      <alignment horizontal="right" vertical="center"/>
    </xf>
    <xf numFmtId="38" fontId="6" fillId="0" borderId="19" xfId="2" applyFont="1" applyFill="1" applyBorder="1" applyAlignment="1">
      <alignment horizontal="center" vertical="center" wrapText="1"/>
    </xf>
    <xf numFmtId="38" fontId="6" fillId="0" borderId="56" xfId="2" applyFont="1" applyFill="1" applyBorder="1" applyAlignment="1">
      <alignment horizontal="center" vertical="center" wrapText="1"/>
    </xf>
    <xf numFmtId="38" fontId="6" fillId="0" borderId="21" xfId="0" applyNumberFormat="1" applyFont="1" applyBorder="1" applyAlignment="1">
      <alignment horizontal="center" vertical="center" wrapText="1"/>
    </xf>
    <xf numFmtId="38" fontId="6" fillId="0" borderId="21" xfId="2" applyFont="1" applyFill="1" applyBorder="1" applyAlignment="1">
      <alignment horizontal="center" vertical="center" wrapText="1"/>
    </xf>
    <xf numFmtId="38" fontId="8" fillId="0" borderId="11" xfId="0" applyNumberFormat="1" applyFont="1" applyBorder="1" applyAlignment="1">
      <alignment horizontal="right" vertical="center"/>
    </xf>
    <xf numFmtId="38" fontId="6" fillId="0" borderId="40" xfId="0" applyNumberFormat="1" applyFont="1" applyBorder="1" applyAlignment="1">
      <alignment horizontal="center" vertical="center" wrapText="1"/>
    </xf>
    <xf numFmtId="38" fontId="6" fillId="0" borderId="43" xfId="0" applyNumberFormat="1" applyFont="1" applyBorder="1" applyAlignment="1">
      <alignment horizontal="center" vertical="center" wrapText="1"/>
    </xf>
    <xf numFmtId="38" fontId="8" fillId="0" borderId="6" xfId="0" applyNumberFormat="1" applyFont="1" applyBorder="1" applyAlignment="1">
      <alignment horizontal="right" vertical="center"/>
    </xf>
    <xf numFmtId="38" fontId="5" fillId="0" borderId="6" xfId="0" applyNumberFormat="1" applyFont="1" applyBorder="1" applyAlignment="1">
      <alignment horizontal="right" vertical="center" wrapText="1"/>
    </xf>
    <xf numFmtId="38" fontId="5" fillId="0" borderId="6" xfId="0" applyNumberFormat="1" applyFont="1" applyBorder="1" applyAlignment="1">
      <alignment horizontal="right" vertical="center"/>
    </xf>
    <xf numFmtId="38" fontId="6" fillId="0" borderId="24" xfId="0" applyNumberFormat="1" applyFont="1" applyBorder="1" applyAlignment="1">
      <alignment horizontal="center" vertical="center"/>
    </xf>
    <xf numFmtId="38" fontId="6" fillId="0" borderId="16" xfId="0" applyNumberFormat="1" applyFont="1" applyBorder="1" applyAlignment="1">
      <alignment horizontal="center" vertical="center"/>
    </xf>
    <xf numFmtId="38" fontId="8" fillId="0" borderId="6" xfId="2" applyFont="1" applyFill="1" applyBorder="1" applyAlignment="1">
      <alignment horizontal="right" vertical="center"/>
    </xf>
    <xf numFmtId="38" fontId="6" fillId="0" borderId="19" xfId="0" applyNumberFormat="1" applyFont="1" applyBorder="1" applyAlignment="1">
      <alignment horizontal="center" vertical="center"/>
    </xf>
    <xf numFmtId="38" fontId="6" fillId="0" borderId="10" xfId="0" applyNumberFormat="1" applyFont="1" applyBorder="1" applyAlignment="1">
      <alignment horizontal="center" vertical="center"/>
    </xf>
    <xf numFmtId="38" fontId="8" fillId="0" borderId="11" xfId="2" applyFont="1" applyFill="1" applyBorder="1" applyAlignment="1">
      <alignment horizontal="right" vertical="center"/>
    </xf>
    <xf numFmtId="38" fontId="6" fillId="0" borderId="3" xfId="0" applyNumberFormat="1" applyFont="1" applyBorder="1" applyAlignment="1">
      <alignment horizontal="center" vertical="center"/>
    </xf>
    <xf numFmtId="38" fontId="6" fillId="0" borderId="21" xfId="0" applyNumberFormat="1" applyFont="1" applyBorder="1" applyAlignment="1">
      <alignment horizontal="center" vertical="center"/>
    </xf>
    <xf numFmtId="38" fontId="8" fillId="0" borderId="2" xfId="2" applyFont="1" applyFill="1" applyBorder="1" applyAlignment="1">
      <alignment horizontal="right" vertical="center"/>
    </xf>
    <xf numFmtId="38" fontId="6" fillId="0" borderId="15" xfId="0" applyNumberFormat="1" applyFont="1" applyBorder="1" applyAlignment="1">
      <alignment horizontal="center" vertical="center"/>
    </xf>
    <xf numFmtId="38" fontId="6" fillId="0" borderId="40" xfId="0" applyNumberFormat="1" applyFont="1" applyBorder="1" applyAlignment="1">
      <alignment horizontal="center" vertical="center"/>
    </xf>
    <xf numFmtId="38" fontId="6" fillId="0" borderId="19" xfId="2" applyFont="1" applyFill="1" applyBorder="1" applyAlignment="1">
      <alignment vertical="center" wrapText="1"/>
    </xf>
    <xf numFmtId="38" fontId="8" fillId="0" borderId="13" xfId="2" applyFont="1" applyFill="1" applyBorder="1" applyAlignment="1">
      <alignment horizontal="right" vertical="center"/>
    </xf>
    <xf numFmtId="38" fontId="6" fillId="0" borderId="23" xfId="2" applyFont="1" applyFill="1" applyBorder="1" applyAlignment="1">
      <alignment horizontal="center" vertical="center" wrapText="1"/>
    </xf>
    <xf numFmtId="38" fontId="6" fillId="0" borderId="17" xfId="0" applyNumberFormat="1" applyFont="1" applyBorder="1" applyAlignment="1">
      <alignment horizontal="center" vertical="center"/>
    </xf>
    <xf numFmtId="38" fontId="6" fillId="0" borderId="23" xfId="0" applyNumberFormat="1" applyFont="1" applyBorder="1" applyAlignment="1">
      <alignment horizontal="center" vertical="center"/>
    </xf>
    <xf numFmtId="38" fontId="5" fillId="0" borderId="0" xfId="0" applyNumberFormat="1" applyFont="1" applyAlignment="1">
      <alignment vertical="top"/>
    </xf>
    <xf numFmtId="38" fontId="6" fillId="0" borderId="0" xfId="0" applyNumberFormat="1" applyFont="1" applyAlignment="1">
      <alignment horizontal="center" vertical="center"/>
    </xf>
    <xf numFmtId="38" fontId="6" fillId="0" borderId="16" xfId="2" applyFont="1" applyFill="1" applyBorder="1" applyAlignment="1">
      <alignment horizontal="center" vertical="center" wrapText="1"/>
    </xf>
    <xf numFmtId="38" fontId="6" fillId="0" borderId="24" xfId="2" applyFont="1" applyFill="1" applyBorder="1" applyAlignment="1">
      <alignment horizontal="center" vertical="center" wrapText="1"/>
    </xf>
    <xf numFmtId="38" fontId="6" fillId="0" borderId="10" xfId="2" applyFont="1" applyFill="1" applyBorder="1" applyAlignment="1">
      <alignment horizontal="center" vertical="center" wrapText="1"/>
    </xf>
    <xf numFmtId="38" fontId="6" fillId="0" borderId="17" xfId="2" applyFont="1" applyFill="1" applyBorder="1" applyAlignment="1">
      <alignment horizontal="center" vertical="center" wrapText="1"/>
    </xf>
    <xf numFmtId="38" fontId="8" fillId="0" borderId="20" xfId="2" applyFont="1" applyFill="1" applyBorder="1" applyAlignment="1">
      <alignment horizontal="right" vertical="center"/>
    </xf>
    <xf numFmtId="38" fontId="6" fillId="0" borderId="26" xfId="2" applyFont="1" applyFill="1" applyBorder="1" applyAlignment="1">
      <alignment horizontal="center" vertical="center" wrapText="1"/>
    </xf>
    <xf numFmtId="38" fontId="6" fillId="0" borderId="25" xfId="0" applyNumberFormat="1" applyFont="1" applyBorder="1" applyAlignment="1">
      <alignment horizontal="center" vertical="center" wrapText="1"/>
    </xf>
    <xf numFmtId="38" fontId="6" fillId="0" borderId="26" xfId="0" applyNumberFormat="1" applyFont="1" applyBorder="1" applyAlignment="1">
      <alignment horizontal="center" vertical="center" wrapText="1"/>
    </xf>
    <xf numFmtId="38" fontId="6" fillId="0" borderId="39" xfId="2" applyFont="1" applyFill="1" applyBorder="1" applyAlignment="1">
      <alignment horizontal="center" vertical="center" wrapText="1"/>
    </xf>
    <xf numFmtId="38" fontId="6" fillId="0" borderId="40" xfId="2" applyFont="1" applyFill="1" applyBorder="1" applyAlignment="1">
      <alignment horizontal="center" vertical="center" wrapText="1"/>
    </xf>
    <xf numFmtId="38" fontId="5" fillId="0" borderId="52" xfId="0" applyNumberFormat="1" applyFont="1" applyBorder="1" applyAlignment="1">
      <alignment horizontal="center" vertical="center"/>
    </xf>
    <xf numFmtId="38" fontId="8" fillId="0" borderId="6" xfId="0" applyNumberFormat="1" applyFont="1" applyBorder="1" applyAlignment="1">
      <alignment vertical="center"/>
    </xf>
    <xf numFmtId="38" fontId="5" fillId="0" borderId="0" xfId="0" applyNumberFormat="1" applyFont="1" applyAlignment="1">
      <alignment vertical="center" wrapText="1"/>
    </xf>
    <xf numFmtId="38" fontId="5" fillId="0" borderId="6" xfId="0" applyNumberFormat="1" applyFont="1" applyBorder="1" applyAlignment="1">
      <alignment vertical="center"/>
    </xf>
    <xf numFmtId="38" fontId="6" fillId="0" borderId="16" xfId="0" applyNumberFormat="1" applyFont="1" applyBorder="1" applyAlignment="1">
      <alignment horizontal="center" vertical="center" wrapText="1"/>
    </xf>
    <xf numFmtId="38" fontId="12" fillId="0" borderId="0" xfId="2" applyFont="1" applyFill="1" applyBorder="1" applyAlignment="1">
      <alignment horizontal="right" vertical="center" wrapText="1"/>
    </xf>
    <xf numFmtId="38" fontId="5" fillId="0" borderId="35" xfId="0" applyNumberFormat="1" applyFont="1" applyBorder="1" applyAlignment="1">
      <alignment horizontal="center" vertical="center" shrinkToFit="1"/>
    </xf>
    <xf numFmtId="38" fontId="5" fillId="0" borderId="36" xfId="0" applyNumberFormat="1" applyFont="1" applyBorder="1" applyAlignment="1">
      <alignment horizontal="center" vertical="center" shrinkToFit="1"/>
    </xf>
    <xf numFmtId="38" fontId="6" fillId="0" borderId="3" xfId="2" applyFont="1" applyFill="1" applyBorder="1" applyAlignment="1">
      <alignment horizontal="center" vertical="center" wrapText="1"/>
    </xf>
    <xf numFmtId="38" fontId="5" fillId="0" borderId="37" xfId="0" applyNumberFormat="1" applyFont="1" applyBorder="1" applyAlignment="1">
      <alignment horizontal="center" vertical="center" shrinkToFit="1"/>
    </xf>
    <xf numFmtId="38" fontId="6" fillId="0" borderId="15" xfId="2" applyFont="1" applyFill="1" applyBorder="1" applyAlignment="1">
      <alignment horizontal="center" vertical="center" wrapText="1"/>
    </xf>
    <xf numFmtId="38" fontId="5" fillId="0" borderId="47" xfId="0" applyNumberFormat="1" applyFont="1" applyBorder="1" applyAlignment="1">
      <alignment horizontal="center" vertical="center" shrinkToFit="1"/>
    </xf>
    <xf numFmtId="38" fontId="19" fillId="0" borderId="0" xfId="0" applyNumberFormat="1" applyFont="1" applyAlignment="1">
      <alignment vertical="center"/>
    </xf>
    <xf numFmtId="38" fontId="19" fillId="0" borderId="0" xfId="0" applyNumberFormat="1" applyFont="1" applyAlignment="1">
      <alignment horizontal="right" vertical="center"/>
    </xf>
    <xf numFmtId="38" fontId="19" fillId="0" borderId="0" xfId="0" applyNumberFormat="1" applyFont="1" applyAlignment="1">
      <alignment horizontal="center" wrapText="1"/>
    </xf>
    <xf numFmtId="38" fontId="27" fillId="0" borderId="0" xfId="0" applyNumberFormat="1" applyFont="1" applyAlignment="1">
      <alignment horizontal="right" vertical="center"/>
    </xf>
    <xf numFmtId="38" fontId="27" fillId="0" borderId="0" xfId="0" applyNumberFormat="1" applyFont="1" applyAlignment="1">
      <alignment horizontal="center" vertical="center"/>
    </xf>
    <xf numFmtId="38" fontId="19" fillId="0" borderId="0" xfId="0" applyNumberFormat="1" applyFont="1" applyAlignment="1">
      <alignment horizontal="center" vertical="center"/>
    </xf>
    <xf numFmtId="38" fontId="9" fillId="0" borderId="0" xfId="0" applyNumberFormat="1" applyFont="1" applyAlignment="1">
      <alignment horizontal="right" vertical="center"/>
    </xf>
    <xf numFmtId="0" fontId="6" fillId="0" borderId="19" xfId="0" applyFont="1" applyBorder="1" applyAlignment="1">
      <alignment horizontal="center" vertical="center" wrapText="1"/>
    </xf>
    <xf numFmtId="38" fontId="8" fillId="0" borderId="3" xfId="0" applyNumberFormat="1" applyFont="1" applyBorder="1" applyAlignment="1">
      <alignment horizontal="right" vertical="center"/>
    </xf>
    <xf numFmtId="38" fontId="6" fillId="0" borderId="19" xfId="0" applyNumberFormat="1" applyFont="1" applyBorder="1" applyAlignment="1">
      <alignment horizontal="center" vertical="center" wrapText="1" shrinkToFit="1"/>
    </xf>
    <xf numFmtId="38" fontId="6" fillId="0" borderId="21" xfId="0" applyNumberFormat="1" applyFont="1" applyBorder="1" applyAlignment="1">
      <alignment horizontal="center" vertical="center" wrapText="1" shrinkToFit="1"/>
    </xf>
    <xf numFmtId="38" fontId="6" fillId="0" borderId="58" xfId="0" applyNumberFormat="1" applyFont="1" applyBorder="1" applyAlignment="1">
      <alignment horizontal="center" vertical="center" wrapText="1"/>
    </xf>
    <xf numFmtId="38" fontId="8" fillId="0" borderId="43" xfId="0" applyNumberFormat="1" applyFont="1" applyBorder="1" applyAlignment="1">
      <alignment horizontal="right" vertical="center"/>
    </xf>
    <xf numFmtId="38" fontId="6" fillId="0" borderId="58" xfId="0" applyNumberFormat="1" applyFont="1" applyBorder="1" applyAlignment="1">
      <alignment horizontal="center" vertical="center" wrapText="1" shrinkToFit="1"/>
    </xf>
    <xf numFmtId="0" fontId="0" fillId="0" borderId="6" xfId="0" applyBorder="1" applyAlignment="1">
      <alignment horizontal="right" vertical="center"/>
    </xf>
    <xf numFmtId="0" fontId="0" fillId="0" borderId="0" xfId="0" applyAlignment="1">
      <alignment vertical="center"/>
    </xf>
    <xf numFmtId="0" fontId="5" fillId="0" borderId="6" xfId="0" applyFont="1" applyBorder="1" applyAlignment="1">
      <alignment horizontal="center" vertical="center"/>
    </xf>
    <xf numFmtId="38" fontId="8" fillId="0" borderId="22" xfId="0" quotePrefix="1" applyNumberFormat="1" applyFont="1" applyBorder="1" applyAlignment="1">
      <alignment horizontal="center" vertical="center"/>
    </xf>
    <xf numFmtId="38" fontId="8" fillId="0" borderId="22" xfId="0" applyNumberFormat="1" applyFont="1" applyBorder="1" applyAlignment="1">
      <alignment horizontal="right" vertical="center"/>
    </xf>
    <xf numFmtId="38" fontId="6" fillId="0" borderId="61" xfId="0" applyNumberFormat="1" applyFont="1" applyBorder="1" applyAlignment="1">
      <alignment horizontal="center" vertical="center" wrapText="1"/>
    </xf>
    <xf numFmtId="38" fontId="8" fillId="0" borderId="42" xfId="0" applyNumberFormat="1" applyFont="1" applyBorder="1" applyAlignment="1">
      <alignment horizontal="right" vertical="center"/>
    </xf>
    <xf numFmtId="0" fontId="6" fillId="0" borderId="0" xfId="0" applyFont="1" applyAlignment="1">
      <alignment horizontal="center" vertical="center" wrapText="1"/>
    </xf>
    <xf numFmtId="38" fontId="8" fillId="0" borderId="14" xfId="0" quotePrefix="1" applyNumberFormat="1" applyFont="1" applyBorder="1" applyAlignment="1">
      <alignment horizontal="center" vertical="center"/>
    </xf>
    <xf numFmtId="38" fontId="8" fillId="0" borderId="14" xfId="0" applyNumberFormat="1" applyFont="1" applyBorder="1" applyAlignment="1">
      <alignment horizontal="right" vertical="center"/>
    </xf>
    <xf numFmtId="38" fontId="6" fillId="0" borderId="59" xfId="0" applyNumberFormat="1" applyFont="1" applyBorder="1" applyAlignment="1">
      <alignment horizontal="center" vertical="center" wrapText="1"/>
    </xf>
    <xf numFmtId="38" fontId="8" fillId="0" borderId="4" xfId="0" applyNumberFormat="1" applyFont="1" applyBorder="1" applyAlignment="1">
      <alignment horizontal="right" vertical="center"/>
    </xf>
    <xf numFmtId="38" fontId="8" fillId="0" borderId="16" xfId="2" applyFont="1" applyFill="1" applyBorder="1" applyAlignment="1">
      <alignment horizontal="right" vertical="center"/>
    </xf>
    <xf numFmtId="38" fontId="8" fillId="0" borderId="40" xfId="2" applyFont="1" applyFill="1" applyBorder="1" applyAlignment="1">
      <alignment horizontal="right" vertical="center"/>
    </xf>
    <xf numFmtId="38" fontId="6" fillId="0" borderId="56" xfId="0" applyNumberFormat="1" applyFont="1" applyBorder="1" applyAlignment="1">
      <alignment horizontal="center" vertical="center"/>
    </xf>
    <xf numFmtId="38" fontId="8" fillId="0" borderId="15" xfId="2" applyFont="1" applyFill="1" applyBorder="1" applyAlignment="1">
      <alignment horizontal="right" vertical="center"/>
    </xf>
    <xf numFmtId="38" fontId="8" fillId="0" borderId="10" xfId="2" applyFont="1" applyFill="1" applyBorder="1" applyAlignment="1">
      <alignment horizontal="right" vertical="center"/>
    </xf>
    <xf numFmtId="38" fontId="8" fillId="0" borderId="3" xfId="2" applyFont="1" applyFill="1" applyBorder="1" applyAlignment="1">
      <alignment horizontal="right" vertical="center"/>
    </xf>
    <xf numFmtId="38" fontId="8" fillId="0" borderId="17" xfId="2" applyFont="1" applyFill="1" applyBorder="1" applyAlignment="1">
      <alignment horizontal="right" vertical="center"/>
    </xf>
    <xf numFmtId="38" fontId="6" fillId="0" borderId="23" xfId="2" applyFont="1" applyFill="1" applyBorder="1" applyAlignment="1">
      <alignment vertical="center" wrapText="1"/>
    </xf>
    <xf numFmtId="38" fontId="6" fillId="0" borderId="0" xfId="2" applyFont="1" applyFill="1" applyBorder="1" applyAlignment="1">
      <alignment vertical="center" wrapText="1"/>
    </xf>
    <xf numFmtId="38" fontId="6" fillId="0" borderId="3" xfId="0" applyNumberFormat="1" applyFont="1" applyBorder="1" applyAlignment="1">
      <alignment horizontal="center" vertical="center" wrapText="1"/>
    </xf>
    <xf numFmtId="38" fontId="8" fillId="0" borderId="85" xfId="2" applyFont="1" applyFill="1" applyBorder="1" applyAlignment="1">
      <alignment horizontal="right" vertical="center"/>
    </xf>
    <xf numFmtId="38" fontId="8" fillId="0" borderId="86" xfId="2" applyFont="1" applyFill="1" applyBorder="1" applyAlignment="1">
      <alignment horizontal="right" vertical="center"/>
    </xf>
    <xf numFmtId="38" fontId="8" fillId="0" borderId="87" xfId="2" applyFont="1" applyFill="1" applyBorder="1" applyAlignment="1">
      <alignment horizontal="right" vertical="center"/>
    </xf>
    <xf numFmtId="38" fontId="8" fillId="0" borderId="22" xfId="2" applyFont="1" applyFill="1" applyBorder="1" applyAlignment="1">
      <alignment horizontal="right" vertical="center"/>
    </xf>
    <xf numFmtId="38" fontId="6" fillId="0" borderId="61" xfId="2" applyFont="1" applyFill="1" applyBorder="1" applyAlignment="1">
      <alignment horizontal="center" vertical="center" wrapText="1"/>
    </xf>
    <xf numFmtId="38" fontId="8" fillId="0" borderId="55" xfId="2" applyFont="1" applyFill="1" applyBorder="1" applyAlignment="1">
      <alignment horizontal="right" vertical="center"/>
    </xf>
    <xf numFmtId="38" fontId="6" fillId="0" borderId="42" xfId="2" applyFont="1" applyFill="1" applyBorder="1" applyAlignment="1">
      <alignment horizontal="center" vertical="center" wrapText="1"/>
    </xf>
    <xf numFmtId="38" fontId="6" fillId="0" borderId="61" xfId="0" applyNumberFormat="1" applyFont="1" applyBorder="1" applyAlignment="1">
      <alignment horizontal="center" vertical="center"/>
    </xf>
    <xf numFmtId="38" fontId="8" fillId="0" borderId="44" xfId="2" applyFont="1" applyFill="1" applyBorder="1" applyAlignment="1">
      <alignment horizontal="right" vertical="center"/>
    </xf>
    <xf numFmtId="38" fontId="6" fillId="0" borderId="48" xfId="2" applyFont="1" applyFill="1" applyBorder="1" applyAlignment="1">
      <alignment horizontal="center" vertical="center" wrapText="1"/>
    </xf>
    <xf numFmtId="38" fontId="8" fillId="0" borderId="76" xfId="2" applyFont="1" applyFill="1" applyBorder="1" applyAlignment="1">
      <alignment horizontal="right" vertical="center"/>
    </xf>
    <xf numFmtId="38" fontId="6" fillId="0" borderId="45" xfId="2" applyFont="1" applyFill="1" applyBorder="1" applyAlignment="1">
      <alignment horizontal="center" vertical="center" wrapText="1"/>
    </xf>
    <xf numFmtId="38" fontId="8" fillId="0" borderId="88" xfId="2" applyFont="1" applyFill="1" applyBorder="1" applyAlignment="1">
      <alignment horizontal="right" vertical="center"/>
    </xf>
    <xf numFmtId="38" fontId="8" fillId="0" borderId="9" xfId="2" applyFont="1" applyFill="1" applyBorder="1" applyAlignment="1">
      <alignment horizontal="right" vertical="center"/>
    </xf>
    <xf numFmtId="38" fontId="6" fillId="0" borderId="58" xfId="2" applyFont="1" applyFill="1" applyBorder="1" applyAlignment="1">
      <alignment horizontal="center" vertical="center" wrapText="1"/>
    </xf>
    <xf numFmtId="38" fontId="8" fillId="0" borderId="89" xfId="2" applyFont="1" applyFill="1" applyBorder="1" applyAlignment="1">
      <alignment horizontal="right" vertical="center"/>
    </xf>
    <xf numFmtId="38" fontId="6" fillId="0" borderId="43" xfId="0" applyNumberFormat="1" applyFont="1" applyBorder="1" applyAlignment="1">
      <alignment horizontal="center" vertical="center"/>
    </xf>
    <xf numFmtId="38" fontId="8" fillId="0" borderId="90" xfId="2" applyFont="1" applyFill="1" applyBorder="1" applyAlignment="1">
      <alignment horizontal="right" vertical="center"/>
    </xf>
    <xf numFmtId="38" fontId="8" fillId="0" borderId="14" xfId="2" applyFont="1" applyFill="1" applyBorder="1" applyAlignment="1">
      <alignment horizontal="right" vertical="center"/>
    </xf>
    <xf numFmtId="38" fontId="6" fillId="0" borderId="59" xfId="2" applyFont="1" applyFill="1" applyBorder="1" applyAlignment="1">
      <alignment horizontal="center" vertical="center" wrapText="1"/>
    </xf>
    <xf numFmtId="38" fontId="8" fillId="0" borderId="16" xfId="0" applyNumberFormat="1" applyFont="1" applyBorder="1" applyAlignment="1">
      <alignment horizontal="right" vertical="center"/>
    </xf>
    <xf numFmtId="38" fontId="8" fillId="0" borderId="85" xfId="0" applyNumberFormat="1" applyFont="1" applyBorder="1" applyAlignment="1">
      <alignment horizontal="right" vertical="center"/>
    </xf>
    <xf numFmtId="38" fontId="12" fillId="0" borderId="24" xfId="0" applyNumberFormat="1" applyFont="1" applyBorder="1" applyAlignment="1">
      <alignment horizontal="center" vertical="center" wrapText="1"/>
    </xf>
    <xf numFmtId="38" fontId="8" fillId="0" borderId="86" xfId="0" applyNumberFormat="1" applyFont="1" applyBorder="1" applyAlignment="1">
      <alignment horizontal="right" vertical="center"/>
    </xf>
    <xf numFmtId="38" fontId="12" fillId="0" borderId="19" xfId="0" applyNumberFormat="1" applyFont="1" applyBorder="1" applyAlignment="1">
      <alignment horizontal="center" vertical="center" wrapText="1"/>
    </xf>
    <xf numFmtId="38" fontId="8" fillId="0" borderId="87" xfId="0" applyNumberFormat="1" applyFont="1" applyBorder="1" applyAlignment="1">
      <alignment horizontal="right" vertical="center"/>
    </xf>
    <xf numFmtId="38" fontId="6" fillId="0" borderId="7" xfId="2" applyFont="1" applyFill="1" applyBorder="1" applyAlignment="1">
      <alignment horizontal="center" vertical="center" wrapText="1"/>
    </xf>
    <xf numFmtId="38" fontId="6" fillId="0" borderId="5" xfId="2" applyFont="1" applyFill="1" applyBorder="1" applyAlignment="1">
      <alignment horizontal="center" vertical="center" wrapText="1"/>
    </xf>
    <xf numFmtId="38" fontId="6" fillId="0" borderId="8" xfId="2" applyFont="1" applyFill="1" applyBorder="1" applyAlignment="1">
      <alignment horizontal="center" vertical="center" wrapText="1"/>
    </xf>
    <xf numFmtId="38" fontId="6" fillId="0" borderId="11" xfId="2" applyFont="1" applyFill="1" applyBorder="1" applyAlignment="1">
      <alignment horizontal="center" vertical="center" wrapText="1"/>
    </xf>
    <xf numFmtId="38" fontId="6" fillId="0" borderId="2" xfId="2" applyFont="1" applyFill="1" applyBorder="1" applyAlignment="1">
      <alignment horizontal="center" vertical="center" wrapText="1"/>
    </xf>
    <xf numFmtId="38" fontId="6" fillId="0" borderId="13" xfId="2" applyFont="1" applyFill="1" applyBorder="1" applyAlignment="1">
      <alignment horizontal="center" vertical="center" wrapText="1"/>
    </xf>
    <xf numFmtId="0" fontId="5" fillId="0" borderId="59" xfId="0" applyFont="1" applyBorder="1" applyAlignment="1">
      <alignment horizontal="center" vertical="center"/>
    </xf>
    <xf numFmtId="0" fontId="17" fillId="0" borderId="92" xfId="0" applyFont="1" applyBorder="1"/>
    <xf numFmtId="0" fontId="17" fillId="0" borderId="93" xfId="0" applyFont="1" applyBorder="1"/>
    <xf numFmtId="0" fontId="17" fillId="0" borderId="91" xfId="0" applyFont="1" applyBorder="1"/>
    <xf numFmtId="0" fontId="17" fillId="0" borderId="72" xfId="0" applyFont="1" applyBorder="1"/>
    <xf numFmtId="38" fontId="8" fillId="0" borderId="0" xfId="0" quotePrefix="1" applyNumberFormat="1" applyFont="1" applyAlignment="1">
      <alignment vertical="center"/>
    </xf>
    <xf numFmtId="38" fontId="5" fillId="0" borderId="0" xfId="0" applyNumberFormat="1" applyFont="1" applyAlignment="1">
      <alignment horizontal="left" vertical="top"/>
    </xf>
    <xf numFmtId="38" fontId="5" fillId="0" borderId="0" xfId="0" applyNumberFormat="1" applyFont="1" applyAlignment="1">
      <alignment vertical="top" wrapText="1"/>
    </xf>
    <xf numFmtId="0" fontId="17" fillId="0" borderId="94" xfId="0" applyFont="1" applyBorder="1"/>
    <xf numFmtId="0" fontId="21" fillId="9" borderId="69" xfId="0" applyFont="1" applyFill="1" applyBorder="1"/>
    <xf numFmtId="0" fontId="21" fillId="9" borderId="70" xfId="0" applyFont="1" applyFill="1" applyBorder="1"/>
    <xf numFmtId="0" fontId="21" fillId="9" borderId="94" xfId="0" applyFont="1" applyFill="1" applyBorder="1"/>
    <xf numFmtId="0" fontId="21" fillId="9" borderId="91" xfId="0" applyFont="1" applyFill="1" applyBorder="1"/>
    <xf numFmtId="38" fontId="5" fillId="0" borderId="0" xfId="0" applyNumberFormat="1" applyFont="1" applyAlignment="1">
      <alignment horizontal="center" vertical="center" textRotation="255" wrapText="1"/>
    </xf>
    <xf numFmtId="38" fontId="8" fillId="0" borderId="0" xfId="0" quotePrefix="1" applyNumberFormat="1" applyFont="1" applyAlignment="1">
      <alignment horizontal="center" vertical="center"/>
    </xf>
    <xf numFmtId="38" fontId="8" fillId="0" borderId="62" xfId="0" applyNumberFormat="1" applyFont="1" applyBorder="1" applyAlignment="1">
      <alignment horizontal="right" vertical="center"/>
    </xf>
    <xf numFmtId="38" fontId="6" fillId="0" borderId="27" xfId="0" applyNumberFormat="1" applyFont="1" applyBorder="1" applyAlignment="1">
      <alignment horizontal="center" vertical="center" wrapText="1"/>
    </xf>
    <xf numFmtId="38" fontId="8" fillId="0" borderId="90" xfId="0" applyNumberFormat="1" applyFont="1" applyBorder="1" applyAlignment="1">
      <alignment horizontal="right" vertical="center"/>
    </xf>
    <xf numFmtId="38" fontId="12" fillId="0" borderId="56" xfId="0" applyNumberFormat="1" applyFont="1" applyBorder="1" applyAlignment="1">
      <alignment horizontal="center" vertical="center" wrapText="1"/>
    </xf>
    <xf numFmtId="176" fontId="25" fillId="0" borderId="38" xfId="0" applyNumberFormat="1" applyFont="1" applyBorder="1" applyAlignment="1">
      <alignment horizontal="center" vertical="center"/>
    </xf>
    <xf numFmtId="38" fontId="8" fillId="0" borderId="42" xfId="2" applyFont="1" applyFill="1" applyBorder="1" applyAlignment="1">
      <alignment horizontal="right" vertical="center"/>
    </xf>
    <xf numFmtId="38" fontId="5" fillId="0" borderId="41" xfId="0" applyNumberFormat="1" applyFont="1" applyBorder="1" applyAlignment="1">
      <alignment horizontal="center" vertical="center"/>
    </xf>
    <xf numFmtId="38" fontId="6" fillId="0" borderId="57" xfId="0" applyNumberFormat="1" applyFont="1" applyBorder="1" applyAlignment="1">
      <alignment horizontal="center" vertical="center" wrapText="1"/>
    </xf>
    <xf numFmtId="38" fontId="6" fillId="0" borderId="18" xfId="0" applyNumberFormat="1" applyFont="1" applyBorder="1" applyAlignment="1">
      <alignment horizontal="center" vertical="center" wrapText="1"/>
    </xf>
    <xf numFmtId="38" fontId="7" fillId="0" borderId="0" xfId="0" applyNumberFormat="1" applyFont="1" applyAlignment="1">
      <alignment vertical="center"/>
    </xf>
    <xf numFmtId="38" fontId="29" fillId="0" borderId="0" xfId="0" applyNumberFormat="1" applyFont="1" applyAlignment="1">
      <alignment vertical="center"/>
    </xf>
    <xf numFmtId="38" fontId="29" fillId="0" borderId="0" xfId="0" applyNumberFormat="1" applyFont="1" applyAlignment="1">
      <alignment horizontal="right" vertical="center"/>
    </xf>
    <xf numFmtId="0" fontId="7" fillId="0" borderId="0" xfId="0" applyFont="1" applyAlignment="1">
      <alignment vertical="center"/>
    </xf>
    <xf numFmtId="38" fontId="7" fillId="0" borderId="0" xfId="2" applyFont="1" applyFill="1" applyAlignment="1">
      <alignment vertical="center"/>
    </xf>
    <xf numFmtId="38" fontId="30" fillId="0" borderId="10" xfId="2" applyFont="1" applyFill="1" applyBorder="1" applyAlignment="1">
      <alignment horizontal="center" vertical="center" wrapText="1"/>
    </xf>
    <xf numFmtId="38" fontId="8" fillId="0" borderId="12" xfId="0" applyNumberFormat="1" applyFont="1" applyBorder="1" applyAlignment="1">
      <alignment horizontal="right" vertical="center"/>
    </xf>
    <xf numFmtId="0" fontId="5" fillId="0" borderId="56" xfId="0" applyFont="1" applyBorder="1" applyAlignment="1">
      <alignment horizontal="center" vertical="center"/>
    </xf>
    <xf numFmtId="0" fontId="5" fillId="0" borderId="12" xfId="6" applyFont="1" applyBorder="1" applyAlignment="1">
      <alignment vertical="center"/>
    </xf>
    <xf numFmtId="0" fontId="5" fillId="0" borderId="39" xfId="6" applyFont="1" applyBorder="1" applyAlignment="1">
      <alignment vertical="center"/>
    </xf>
    <xf numFmtId="0" fontId="5" fillId="0" borderId="57" xfId="6" applyFont="1" applyBorder="1" applyAlignment="1">
      <alignment vertical="center"/>
    </xf>
    <xf numFmtId="38" fontId="5" fillId="0" borderId="39" xfId="0" applyNumberFormat="1" applyFont="1" applyBorder="1" applyAlignment="1">
      <alignment horizontal="center" vertical="center"/>
    </xf>
    <xf numFmtId="38" fontId="5" fillId="0" borderId="15" xfId="0" applyNumberFormat="1" applyFont="1" applyBorder="1" applyAlignment="1">
      <alignment horizontal="center" vertical="center" shrinkToFit="1"/>
    </xf>
    <xf numFmtId="38" fontId="6" fillId="0" borderId="0" xfId="2" applyFont="1" applyFill="1" applyBorder="1" applyAlignment="1">
      <alignment horizontal="center" vertical="center" wrapText="1"/>
    </xf>
    <xf numFmtId="0" fontId="26" fillId="0" borderId="30" xfId="6" applyFont="1" applyBorder="1" applyAlignment="1">
      <alignment horizontal="center" vertical="center"/>
    </xf>
    <xf numFmtId="38" fontId="5" fillId="0" borderId="95" xfId="0" applyNumberFormat="1" applyFont="1" applyBorder="1" applyAlignment="1">
      <alignment horizontal="center" vertical="center"/>
    </xf>
    <xf numFmtId="38" fontId="5" fillId="0" borderId="97" xfId="0" applyNumberFormat="1" applyFont="1" applyBorder="1" applyAlignment="1">
      <alignment horizontal="center" vertical="center"/>
    </xf>
    <xf numFmtId="38" fontId="5" fillId="0" borderId="98" xfId="0" applyNumberFormat="1" applyFont="1" applyBorder="1" applyAlignment="1">
      <alignment horizontal="center" vertical="center"/>
    </xf>
    <xf numFmtId="38" fontId="5" fillId="0" borderId="99" xfId="0" applyNumberFormat="1" applyFont="1" applyBorder="1" applyAlignment="1">
      <alignment horizontal="center" vertical="center"/>
    </xf>
    <xf numFmtId="38" fontId="5" fillId="0" borderId="100" xfId="0" applyNumberFormat="1" applyFont="1" applyBorder="1" applyAlignment="1">
      <alignment horizontal="center" vertical="center"/>
    </xf>
    <xf numFmtId="38" fontId="5" fillId="0" borderId="102" xfId="0" applyNumberFormat="1" applyFont="1" applyBorder="1" applyAlignment="1">
      <alignment horizontal="center" vertical="center"/>
    </xf>
    <xf numFmtId="38" fontId="5" fillId="0" borderId="98" xfId="0" applyNumberFormat="1" applyFont="1" applyBorder="1" applyAlignment="1">
      <alignment horizontal="center" vertical="center" shrinkToFit="1"/>
    </xf>
    <xf numFmtId="38" fontId="5" fillId="0" borderId="96" xfId="0" applyNumberFormat="1" applyFont="1" applyBorder="1" applyAlignment="1">
      <alignment horizontal="center" vertical="center" shrinkToFit="1"/>
    </xf>
    <xf numFmtId="38" fontId="5" fillId="0" borderId="100" xfId="0" applyNumberFormat="1" applyFont="1" applyBorder="1" applyAlignment="1">
      <alignment horizontal="center" vertical="center" shrinkToFit="1"/>
    </xf>
    <xf numFmtId="38" fontId="5" fillId="0" borderId="99" xfId="0" applyNumberFormat="1" applyFont="1" applyBorder="1" applyAlignment="1">
      <alignment horizontal="center" vertical="center" shrinkToFit="1"/>
    </xf>
    <xf numFmtId="38" fontId="8" fillId="0" borderId="0" xfId="2" applyFont="1" applyFill="1" applyBorder="1" applyAlignment="1">
      <alignment vertical="center"/>
    </xf>
    <xf numFmtId="38" fontId="8" fillId="0" borderId="38" xfId="0" applyNumberFormat="1" applyFont="1" applyBorder="1" applyAlignment="1">
      <alignment horizontal="center" vertical="center"/>
    </xf>
    <xf numFmtId="0" fontId="32" fillId="0" borderId="0" xfId="0" applyFont="1" applyAlignment="1">
      <alignment horizontal="center" vertical="center"/>
    </xf>
    <xf numFmtId="0" fontId="32" fillId="0" borderId="6" xfId="0" applyFont="1" applyBorder="1" applyAlignment="1">
      <alignment horizontal="center" vertical="center"/>
    </xf>
    <xf numFmtId="0" fontId="32" fillId="0" borderId="0" xfId="0" applyFont="1" applyAlignment="1">
      <alignment horizontal="center" vertical="center" wrapText="1"/>
    </xf>
    <xf numFmtId="38" fontId="5" fillId="0" borderId="106" xfId="0" applyNumberFormat="1" applyFont="1" applyBorder="1" applyAlignment="1">
      <alignment horizontal="center" vertical="center"/>
    </xf>
    <xf numFmtId="38" fontId="5" fillId="0" borderId="107" xfId="0" applyNumberFormat="1" applyFont="1" applyBorder="1" applyAlignment="1">
      <alignment horizontal="center" vertical="center"/>
    </xf>
    <xf numFmtId="0" fontId="32" fillId="0" borderId="0" xfId="0" applyFont="1" applyAlignment="1">
      <alignment vertical="center"/>
    </xf>
    <xf numFmtId="38" fontId="8" fillId="0" borderId="8" xfId="2" applyFont="1" applyFill="1" applyBorder="1" applyAlignment="1">
      <alignment vertical="center"/>
    </xf>
    <xf numFmtId="38" fontId="5" fillId="0" borderId="38" xfId="0" applyNumberFormat="1" applyFont="1" applyBorder="1" applyAlignment="1">
      <alignment horizontal="center" vertical="center"/>
    </xf>
    <xf numFmtId="38" fontId="5" fillId="0" borderId="107" xfId="0" applyNumberFormat="1" applyFont="1" applyBorder="1" applyAlignment="1">
      <alignment horizontal="center" vertical="center" wrapText="1"/>
    </xf>
    <xf numFmtId="38" fontId="5" fillId="0" borderId="108" xfId="0" applyNumberFormat="1" applyFont="1" applyBorder="1" applyAlignment="1">
      <alignment horizontal="center" vertical="center" wrapText="1"/>
    </xf>
    <xf numFmtId="38" fontId="5" fillId="0" borderId="97" xfId="2" applyFont="1" applyFill="1" applyBorder="1" applyAlignment="1">
      <alignment horizontal="center" vertical="center"/>
    </xf>
    <xf numFmtId="38" fontId="5" fillId="0" borderId="19" xfId="2" applyFont="1" applyFill="1" applyBorder="1" applyAlignment="1">
      <alignment horizontal="center" vertical="center" wrapText="1"/>
    </xf>
    <xf numFmtId="38" fontId="5" fillId="0" borderId="100" xfId="2" applyFont="1" applyFill="1" applyBorder="1" applyAlignment="1">
      <alignment horizontal="center" vertical="center"/>
    </xf>
    <xf numFmtId="38" fontId="5" fillId="0" borderId="21" xfId="2" applyFont="1" applyFill="1" applyBorder="1" applyAlignment="1">
      <alignment horizontal="center" vertical="center" wrapText="1"/>
    </xf>
    <xf numFmtId="38" fontId="5" fillId="0" borderId="98" xfId="2" applyFont="1" applyFill="1" applyBorder="1" applyAlignment="1">
      <alignment horizontal="center" vertical="center"/>
    </xf>
    <xf numFmtId="38" fontId="5" fillId="0" borderId="18" xfId="2" applyFont="1" applyFill="1" applyBorder="1" applyAlignment="1">
      <alignment horizontal="center" vertical="center" wrapText="1"/>
    </xf>
    <xf numFmtId="38" fontId="5" fillId="0" borderId="96" xfId="2" applyFont="1" applyFill="1" applyBorder="1" applyAlignment="1">
      <alignment horizontal="center" vertical="center"/>
    </xf>
    <xf numFmtId="38" fontId="5" fillId="0" borderId="99" xfId="2" applyFont="1" applyFill="1" applyBorder="1" applyAlignment="1">
      <alignment horizontal="center" vertical="center"/>
    </xf>
    <xf numFmtId="38" fontId="5" fillId="0" borderId="23" xfId="2" applyFont="1" applyFill="1" applyBorder="1" applyAlignment="1">
      <alignment horizontal="center" vertical="center" wrapText="1"/>
    </xf>
    <xf numFmtId="38" fontId="8" fillId="0" borderId="20" xfId="0" applyNumberFormat="1" applyFont="1" applyBorder="1" applyAlignment="1">
      <alignment vertical="center"/>
    </xf>
    <xf numFmtId="0" fontId="5" fillId="0" borderId="22" xfId="6" applyFont="1" applyBorder="1" applyAlignment="1">
      <alignment vertical="center"/>
    </xf>
    <xf numFmtId="0" fontId="5" fillId="0" borderId="42" xfId="6" applyFont="1" applyBorder="1" applyAlignment="1">
      <alignment vertical="center"/>
    </xf>
    <xf numFmtId="0" fontId="5" fillId="0" borderId="61" xfId="6" applyFont="1" applyBorder="1" applyAlignment="1">
      <alignment vertical="center"/>
    </xf>
    <xf numFmtId="38" fontId="6" fillId="0" borderId="18" xfId="0" applyNumberFormat="1" applyFont="1" applyBorder="1" applyAlignment="1">
      <alignment horizontal="center" vertical="center"/>
    </xf>
    <xf numFmtId="38" fontId="8" fillId="0" borderId="8" xfId="0" applyNumberFormat="1" applyFont="1" applyBorder="1" applyAlignment="1">
      <alignment horizontal="right" vertical="center"/>
    </xf>
    <xf numFmtId="0" fontId="5" fillId="0" borderId="114" xfId="6" applyFont="1" applyBorder="1" applyAlignment="1">
      <alignment horizontal="center" vertical="center"/>
    </xf>
    <xf numFmtId="38" fontId="5" fillId="0" borderId="8" xfId="2" applyFont="1" applyFill="1" applyBorder="1" applyAlignment="1">
      <alignment horizontal="right" vertical="center"/>
    </xf>
    <xf numFmtId="38" fontId="5" fillId="0" borderId="11" xfId="2" applyFont="1" applyFill="1" applyBorder="1" applyAlignment="1">
      <alignment horizontal="right" vertical="center"/>
    </xf>
    <xf numFmtId="38" fontId="5" fillId="0" borderId="14" xfId="2" applyFont="1" applyFill="1" applyBorder="1" applyAlignment="1">
      <alignment horizontal="right" vertical="center"/>
    </xf>
    <xf numFmtId="38" fontId="6" fillId="0" borderId="39" xfId="0" applyNumberFormat="1" applyFont="1" applyBorder="1" applyAlignment="1">
      <alignment horizontal="center" vertical="center"/>
    </xf>
    <xf numFmtId="38" fontId="8" fillId="0" borderId="25" xfId="2" applyFont="1" applyFill="1" applyBorder="1" applyAlignment="1">
      <alignment horizontal="right" vertical="center"/>
    </xf>
    <xf numFmtId="38" fontId="6" fillId="0" borderId="25" xfId="2" applyFont="1" applyFill="1" applyBorder="1" applyAlignment="1">
      <alignment horizontal="center" vertical="center" wrapText="1"/>
    </xf>
    <xf numFmtId="38" fontId="6" fillId="0" borderId="25" xfId="0" applyNumberFormat="1" applyFont="1" applyBorder="1" applyAlignment="1">
      <alignment horizontal="center" vertical="center"/>
    </xf>
    <xf numFmtId="0" fontId="11" fillId="2" borderId="0" xfId="0" applyFont="1" applyFill="1" applyAlignment="1">
      <alignment vertical="center" wrapText="1"/>
    </xf>
    <xf numFmtId="0" fontId="33" fillId="2" borderId="0" xfId="0" applyFont="1" applyFill="1" applyAlignment="1">
      <alignment vertical="center" wrapText="1"/>
    </xf>
    <xf numFmtId="38" fontId="6" fillId="0" borderId="0" xfId="0" applyNumberFormat="1" applyFont="1" applyAlignment="1">
      <alignment horizontal="right"/>
    </xf>
    <xf numFmtId="38" fontId="30" fillId="0" borderId="0" xfId="0" applyNumberFormat="1" applyFont="1" applyAlignment="1">
      <alignment horizontal="right" vertical="center"/>
    </xf>
    <xf numFmtId="0" fontId="5" fillId="0" borderId="14" xfId="6" applyFont="1" applyBorder="1" applyAlignment="1">
      <alignment vertical="center"/>
    </xf>
    <xf numFmtId="0" fontId="5" fillId="0" borderId="4" xfId="6" applyFont="1" applyBorder="1" applyAlignment="1">
      <alignment vertical="center"/>
    </xf>
    <xf numFmtId="0" fontId="5" fillId="0" borderId="59" xfId="6" applyFont="1" applyBorder="1" applyAlignment="1">
      <alignment vertical="center"/>
    </xf>
    <xf numFmtId="0" fontId="5" fillId="0" borderId="11" xfId="6" applyFont="1" applyBorder="1" applyAlignment="1">
      <alignment vertical="center"/>
    </xf>
    <xf numFmtId="0" fontId="5" fillId="0" borderId="45" xfId="6" applyFont="1" applyBorder="1" applyAlignment="1">
      <alignment vertical="center"/>
    </xf>
    <xf numFmtId="0" fontId="5" fillId="0" borderId="48" xfId="6" applyFont="1" applyBorder="1" applyAlignment="1">
      <alignment vertical="center"/>
    </xf>
    <xf numFmtId="38" fontId="8" fillId="0" borderId="0" xfId="2" applyFont="1" applyFill="1" applyBorder="1" applyAlignment="1">
      <alignment horizontal="center" vertical="center"/>
    </xf>
    <xf numFmtId="0" fontId="5" fillId="0" borderId="6" xfId="6" applyFont="1" applyBorder="1" applyAlignment="1">
      <alignment vertical="center"/>
    </xf>
    <xf numFmtId="0" fontId="5" fillId="0" borderId="0" xfId="6" applyFont="1" applyAlignment="1">
      <alignment vertical="center"/>
    </xf>
    <xf numFmtId="0" fontId="5" fillId="0" borderId="27" xfId="6" applyFont="1" applyBorder="1" applyAlignment="1">
      <alignment vertical="center"/>
    </xf>
    <xf numFmtId="0" fontId="5" fillId="0" borderId="28" xfId="6" applyFont="1" applyBorder="1" applyAlignment="1">
      <alignment vertical="center"/>
    </xf>
    <xf numFmtId="0" fontId="5" fillId="0" borderId="53" xfId="6" applyFont="1" applyBorder="1" applyAlignment="1">
      <alignment vertical="center"/>
    </xf>
    <xf numFmtId="0" fontId="5" fillId="0" borderId="60" xfId="6" applyFont="1" applyBorder="1" applyAlignment="1">
      <alignment vertical="center"/>
    </xf>
    <xf numFmtId="38" fontId="5" fillId="0" borderId="0" xfId="0" applyNumberFormat="1" applyFont="1" applyAlignment="1">
      <alignment horizontal="center" vertical="center" shrinkToFit="1"/>
    </xf>
    <xf numFmtId="38" fontId="8" fillId="0" borderId="33" xfId="0" applyNumberFormat="1" applyFont="1" applyBorder="1" applyAlignment="1">
      <alignment horizontal="center" vertical="center" wrapText="1"/>
    </xf>
    <xf numFmtId="38" fontId="5" fillId="0" borderId="101" xfId="0" applyNumberFormat="1" applyFont="1" applyBorder="1" applyAlignment="1">
      <alignment horizontal="center" vertical="center"/>
    </xf>
    <xf numFmtId="38" fontId="5" fillId="0" borderId="96" xfId="0" applyNumberFormat="1" applyFont="1" applyBorder="1" applyAlignment="1">
      <alignment horizontal="center" vertical="center"/>
    </xf>
    <xf numFmtId="38" fontId="8" fillId="0" borderId="12" xfId="2" applyFont="1" applyFill="1" applyBorder="1" applyAlignment="1">
      <alignment horizontal="right" vertical="center"/>
    </xf>
    <xf numFmtId="38" fontId="8" fillId="0" borderId="40" xfId="0" applyNumberFormat="1" applyFont="1" applyBorder="1" applyAlignment="1">
      <alignment horizontal="right" vertical="center"/>
    </xf>
    <xf numFmtId="38" fontId="5" fillId="0" borderId="108" xfId="0" applyNumberFormat="1" applyFont="1" applyBorder="1" applyAlignment="1">
      <alignment horizontal="center" vertical="center"/>
    </xf>
    <xf numFmtId="38" fontId="5" fillId="0" borderId="116" xfId="0" applyNumberFormat="1" applyFont="1" applyBorder="1" applyAlignment="1">
      <alignment horizontal="center" vertical="center" wrapText="1"/>
    </xf>
    <xf numFmtId="38" fontId="6" fillId="0" borderId="57" xfId="0" applyNumberFormat="1" applyFont="1" applyBorder="1" applyAlignment="1">
      <alignment horizontal="center" vertical="center"/>
    </xf>
    <xf numFmtId="38" fontId="5" fillId="0" borderId="19" xfId="0" applyNumberFormat="1" applyFont="1" applyBorder="1" applyAlignment="1">
      <alignment vertical="center"/>
    </xf>
    <xf numFmtId="38" fontId="5" fillId="0" borderId="24" xfId="0" applyNumberFormat="1" applyFont="1" applyBorder="1" applyAlignment="1">
      <alignment vertical="center"/>
    </xf>
    <xf numFmtId="38" fontId="5" fillId="0" borderId="23" xfId="0" applyNumberFormat="1" applyFont="1" applyBorder="1" applyAlignment="1">
      <alignment vertical="center"/>
    </xf>
    <xf numFmtId="38" fontId="5" fillId="0" borderId="0" xfId="0" applyNumberFormat="1" applyFont="1" applyAlignment="1">
      <alignment horizontal="center" vertical="center"/>
    </xf>
    <xf numFmtId="38" fontId="6" fillId="0" borderId="27" xfId="2" applyFont="1" applyFill="1" applyBorder="1" applyAlignment="1">
      <alignment horizontal="center" vertical="center" wrapText="1"/>
    </xf>
    <xf numFmtId="38" fontId="8" fillId="0" borderId="49" xfId="2" applyFont="1" applyFill="1" applyBorder="1" applyAlignment="1">
      <alignment horizontal="right" vertical="center"/>
    </xf>
    <xf numFmtId="38" fontId="6" fillId="0" borderId="50" xfId="2" applyFont="1" applyFill="1" applyBorder="1" applyAlignment="1">
      <alignment horizontal="center" vertical="center" wrapText="1"/>
    </xf>
    <xf numFmtId="38" fontId="6" fillId="0" borderId="51" xfId="2" applyFont="1" applyFill="1" applyBorder="1" applyAlignment="1">
      <alignment horizontal="center" vertical="center" wrapText="1"/>
    </xf>
    <xf numFmtId="38" fontId="5" fillId="0" borderId="18" xfId="0" applyNumberFormat="1" applyFont="1" applyBorder="1" applyAlignment="1">
      <alignment vertical="center"/>
    </xf>
    <xf numFmtId="38" fontId="5" fillId="0" borderId="21" xfId="0" applyNumberFormat="1" applyFont="1" applyBorder="1" applyAlignment="1">
      <alignment vertical="center"/>
    </xf>
    <xf numFmtId="38" fontId="12" fillId="0" borderId="21" xfId="0" applyNumberFormat="1" applyFont="1" applyBorder="1" applyAlignment="1">
      <alignment horizontal="center" vertical="center" wrapText="1"/>
    </xf>
    <xf numFmtId="0" fontId="5" fillId="0" borderId="6" xfId="6" applyFont="1" applyBorder="1" applyAlignment="1">
      <alignment horizontal="left" vertical="center"/>
    </xf>
    <xf numFmtId="0" fontId="5" fillId="0" borderId="0" xfId="6" applyFont="1" applyAlignment="1">
      <alignment horizontal="left" vertical="center"/>
    </xf>
    <xf numFmtId="0" fontId="5" fillId="0" borderId="27" xfId="6" applyFont="1" applyBorder="1" applyAlignment="1">
      <alignment horizontal="left" vertical="center"/>
    </xf>
    <xf numFmtId="0" fontId="8" fillId="0" borderId="33" xfId="6" applyFont="1" applyBorder="1" applyAlignment="1">
      <alignment horizontal="center" vertical="center"/>
    </xf>
    <xf numFmtId="0" fontId="5" fillId="0" borderId="33" xfId="6" applyFont="1" applyBorder="1" applyAlignment="1">
      <alignment horizontal="center" vertical="center"/>
    </xf>
    <xf numFmtId="0" fontId="5" fillId="0" borderId="30" xfId="6" applyFont="1" applyBorder="1" applyAlignment="1">
      <alignment horizontal="center" vertical="center"/>
    </xf>
    <xf numFmtId="38" fontId="5" fillId="0" borderId="5" xfId="0" applyNumberFormat="1" applyFont="1" applyBorder="1" applyAlignment="1">
      <alignment horizontal="center" vertical="center"/>
    </xf>
    <xf numFmtId="38" fontId="5" fillId="0" borderId="10" xfId="0" applyNumberFormat="1" applyFont="1" applyBorder="1" applyAlignment="1">
      <alignment horizontal="center" vertical="center"/>
    </xf>
    <xf numFmtId="38" fontId="5" fillId="0" borderId="13" xfId="0" applyNumberFormat="1" applyFont="1" applyBorder="1" applyAlignment="1">
      <alignment horizontal="center" vertical="center"/>
    </xf>
    <xf numFmtId="38" fontId="5" fillId="0" borderId="17" xfId="0" applyNumberFormat="1" applyFont="1" applyBorder="1" applyAlignment="1">
      <alignment horizontal="center" vertical="center"/>
    </xf>
    <xf numFmtId="38" fontId="5" fillId="0" borderId="8" xfId="0" applyNumberFormat="1" applyFont="1" applyBorder="1" applyAlignment="1">
      <alignment horizontal="center" vertical="center"/>
    </xf>
    <xf numFmtId="38" fontId="5" fillId="0" borderId="18" xfId="0" applyNumberFormat="1" applyFont="1" applyBorder="1" applyAlignment="1">
      <alignment horizontal="center" vertical="center"/>
    </xf>
    <xf numFmtId="38" fontId="5" fillId="0" borderId="12" xfId="0" applyNumberFormat="1" applyFont="1" applyBorder="1" applyAlignment="1">
      <alignment horizontal="center" vertical="center"/>
    </xf>
    <xf numFmtId="38" fontId="5" fillId="0" borderId="57" xfId="0" applyNumberFormat="1" applyFont="1" applyBorder="1" applyAlignment="1">
      <alignment horizontal="center" vertical="center"/>
    </xf>
    <xf numFmtId="38" fontId="5" fillId="0" borderId="3" xfId="0" applyNumberFormat="1" applyFont="1" applyBorder="1" applyAlignment="1">
      <alignment horizontal="center" vertical="center" shrinkToFit="1"/>
    </xf>
    <xf numFmtId="38" fontId="5" fillId="0" borderId="115" xfId="0" applyNumberFormat="1" applyFont="1" applyBorder="1" applyAlignment="1">
      <alignment horizontal="center" vertical="center"/>
    </xf>
    <xf numFmtId="38" fontId="5" fillId="0" borderId="11" xfId="0" applyNumberFormat="1" applyFont="1" applyBorder="1" applyAlignment="1">
      <alignment horizontal="center" vertical="center"/>
    </xf>
    <xf numFmtId="38" fontId="5" fillId="0" borderId="7" xfId="0" applyNumberFormat="1" applyFont="1" applyBorder="1" applyAlignment="1">
      <alignment horizontal="center" vertical="center"/>
    </xf>
    <xf numFmtId="38" fontId="5" fillId="0" borderId="16" xfId="0" applyNumberFormat="1" applyFont="1" applyBorder="1" applyAlignment="1">
      <alignment horizontal="center" vertical="center"/>
    </xf>
    <xf numFmtId="38" fontId="5" fillId="0" borderId="3" xfId="0" applyNumberFormat="1" applyFont="1" applyBorder="1" applyAlignment="1">
      <alignment horizontal="center" vertical="center"/>
    </xf>
    <xf numFmtId="38" fontId="31" fillId="0" borderId="0" xfId="0" applyNumberFormat="1" applyFont="1" applyAlignment="1">
      <alignment horizontal="center" vertical="center" wrapText="1"/>
    </xf>
    <xf numFmtId="38" fontId="31" fillId="0" borderId="43" xfId="0" applyNumberFormat="1" applyFont="1" applyBorder="1" applyAlignment="1">
      <alignment horizontal="center" vertical="center"/>
    </xf>
    <xf numFmtId="38" fontId="5" fillId="0" borderId="20" xfId="0" applyNumberFormat="1" applyFont="1" applyBorder="1" applyAlignment="1">
      <alignment horizontal="center" vertical="center"/>
    </xf>
    <xf numFmtId="38" fontId="5" fillId="0" borderId="6" xfId="0" applyNumberFormat="1" applyFont="1" applyBorder="1" applyAlignment="1">
      <alignment horizontal="center" vertical="center"/>
    </xf>
    <xf numFmtId="38" fontId="6" fillId="0" borderId="57" xfId="2" applyFont="1" applyFill="1" applyBorder="1" applyAlignment="1">
      <alignment horizontal="center" vertical="center" wrapText="1"/>
    </xf>
    <xf numFmtId="38" fontId="6" fillId="0" borderId="18" xfId="2" applyFont="1" applyFill="1" applyBorder="1" applyAlignment="1">
      <alignment horizontal="center" vertical="center" wrapText="1"/>
    </xf>
    <xf numFmtId="38" fontId="5" fillId="0" borderId="40" xfId="0" applyNumberFormat="1" applyFont="1" applyBorder="1" applyAlignment="1">
      <alignment horizontal="center" vertical="center"/>
    </xf>
    <xf numFmtId="38" fontId="5" fillId="0" borderId="19" xfId="0" applyNumberFormat="1" applyFont="1" applyBorder="1" applyAlignment="1">
      <alignment horizontal="center" vertical="center"/>
    </xf>
    <xf numFmtId="38" fontId="5" fillId="0" borderId="21" xfId="0" applyNumberFormat="1" applyFont="1" applyBorder="1" applyAlignment="1">
      <alignment horizontal="center" vertical="center"/>
    </xf>
    <xf numFmtId="38" fontId="5" fillId="0" borderId="23" xfId="0" applyNumberFormat="1" applyFont="1" applyBorder="1" applyAlignment="1">
      <alignment horizontal="center" vertical="center"/>
    </xf>
    <xf numFmtId="38" fontId="5" fillId="0" borderId="24" xfId="0" applyNumberFormat="1" applyFont="1" applyBorder="1" applyAlignment="1">
      <alignment horizontal="center" vertical="center"/>
    </xf>
    <xf numFmtId="38" fontId="8" fillId="0" borderId="14" xfId="0" applyNumberFormat="1" applyFont="1" applyBorder="1" applyAlignment="1">
      <alignment horizontal="center" vertical="center"/>
    </xf>
    <xf numFmtId="0" fontId="5" fillId="0" borderId="44" xfId="6" applyFont="1" applyBorder="1" applyAlignment="1">
      <alignment horizontal="left" vertical="center"/>
    </xf>
    <xf numFmtId="0" fontId="5" fillId="0" borderId="45" xfId="6" applyFont="1" applyBorder="1" applyAlignment="1">
      <alignment horizontal="left" vertical="center"/>
    </xf>
    <xf numFmtId="0" fontId="5" fillId="0" borderId="48" xfId="6" applyFont="1" applyBorder="1" applyAlignment="1">
      <alignment horizontal="left" vertical="center"/>
    </xf>
    <xf numFmtId="38" fontId="8" fillId="0" borderId="6" xfId="0" applyNumberFormat="1" applyFont="1" applyBorder="1" applyAlignment="1">
      <alignment horizontal="center" vertical="center"/>
    </xf>
    <xf numFmtId="38" fontId="8" fillId="0" borderId="0" xfId="0" applyNumberFormat="1" applyFont="1" applyAlignment="1">
      <alignment horizontal="center" vertical="center"/>
    </xf>
    <xf numFmtId="0" fontId="5" fillId="0" borderId="12" xfId="6" applyFont="1" applyBorder="1" applyAlignment="1">
      <alignment horizontal="left" vertical="center"/>
    </xf>
    <xf numFmtId="0" fontId="5" fillId="0" borderId="39" xfId="6" applyFont="1" applyBorder="1" applyAlignment="1">
      <alignment horizontal="left" vertical="center"/>
    </xf>
    <xf numFmtId="0" fontId="5" fillId="0" borderId="57" xfId="6" applyFont="1" applyBorder="1" applyAlignment="1">
      <alignment horizontal="left" vertical="center"/>
    </xf>
    <xf numFmtId="0" fontId="5" fillId="0" borderId="2" xfId="6" applyFont="1" applyBorder="1" applyAlignment="1">
      <alignment horizontal="left" vertical="center"/>
    </xf>
    <xf numFmtId="0" fontId="5" fillId="0" borderId="15" xfId="6" applyFont="1" applyBorder="1" applyAlignment="1">
      <alignment horizontal="left" vertical="center"/>
    </xf>
    <xf numFmtId="0" fontId="5" fillId="0" borderId="56" xfId="6" applyFont="1" applyBorder="1" applyAlignment="1">
      <alignment horizontal="left" vertical="center"/>
    </xf>
    <xf numFmtId="38" fontId="5" fillId="0" borderId="31" xfId="0" applyNumberFormat="1" applyFont="1" applyBorder="1" applyAlignment="1">
      <alignment horizontal="center" vertical="center"/>
    </xf>
    <xf numFmtId="0" fontId="5" fillId="0" borderId="32" xfId="6" applyFont="1" applyBorder="1" applyAlignment="1">
      <alignment horizontal="center" vertical="center"/>
    </xf>
    <xf numFmtId="38" fontId="5" fillId="0" borderId="0" xfId="0" applyNumberFormat="1" applyFont="1" applyAlignment="1">
      <alignment horizontal="left" vertical="top" wrapText="1"/>
    </xf>
    <xf numFmtId="0" fontId="5" fillId="0" borderId="21" xfId="0" applyFont="1" applyBorder="1" applyAlignment="1">
      <alignment horizontal="center" vertical="center"/>
    </xf>
    <xf numFmtId="0" fontId="8" fillId="0" borderId="32" xfId="0" applyFont="1" applyBorder="1" applyAlignment="1">
      <alignment horizontal="center" vertical="center"/>
    </xf>
    <xf numFmtId="0" fontId="8" fillId="0" borderId="29" xfId="0" applyFont="1" applyBorder="1" applyAlignment="1">
      <alignment horizontal="center" vertical="center"/>
    </xf>
    <xf numFmtId="0" fontId="5" fillId="0" borderId="19" xfId="0" applyFont="1" applyBorder="1" applyAlignment="1">
      <alignment horizontal="center" vertical="center"/>
    </xf>
    <xf numFmtId="38" fontId="5" fillId="0" borderId="25" xfId="0" applyNumberFormat="1" applyFont="1" applyBorder="1" applyAlignment="1">
      <alignment horizontal="center" vertical="center"/>
    </xf>
    <xf numFmtId="176" fontId="25" fillId="0" borderId="29" xfId="0" applyNumberFormat="1" applyFont="1" applyBorder="1" applyAlignment="1">
      <alignment horizontal="center" vertical="center"/>
    </xf>
    <xf numFmtId="0" fontId="5" fillId="0" borderId="61" xfId="0" applyFont="1" applyBorder="1" applyAlignment="1">
      <alignment horizontal="center" vertical="center"/>
    </xf>
    <xf numFmtId="0" fontId="5" fillId="0" borderId="18" xfId="0" applyFont="1" applyBorder="1" applyAlignment="1">
      <alignment horizontal="center" vertical="center"/>
    </xf>
    <xf numFmtId="38" fontId="5" fillId="0" borderId="40" xfId="0" applyNumberFormat="1" applyFont="1" applyBorder="1" applyAlignment="1">
      <alignment horizontal="center" vertical="center" shrinkToFit="1"/>
    </xf>
    <xf numFmtId="38" fontId="5" fillId="0" borderId="10" xfId="0" applyNumberFormat="1" applyFont="1" applyBorder="1" applyAlignment="1">
      <alignment horizontal="center" vertical="center" shrinkToFit="1"/>
    </xf>
    <xf numFmtId="38" fontId="8" fillId="0" borderId="32" xfId="0" applyNumberFormat="1" applyFont="1" applyBorder="1" applyAlignment="1">
      <alignment horizontal="center" vertical="center" wrapText="1"/>
    </xf>
    <xf numFmtId="38" fontId="8" fillId="0" borderId="30" xfId="0" applyNumberFormat="1" applyFont="1" applyBorder="1" applyAlignment="1">
      <alignment horizontal="center" vertical="center" wrapText="1"/>
    </xf>
    <xf numFmtId="38" fontId="8" fillId="0" borderId="9" xfId="0" applyNumberFormat="1" applyFont="1" applyBorder="1" applyAlignment="1">
      <alignment horizontal="right" vertical="center"/>
    </xf>
    <xf numFmtId="38" fontId="6" fillId="0" borderId="50" xfId="0" applyNumberFormat="1" applyFont="1" applyBorder="1" applyAlignment="1">
      <alignment horizontal="center" vertical="center"/>
    </xf>
    <xf numFmtId="38" fontId="6" fillId="0" borderId="58" xfId="0" applyNumberFormat="1" applyFont="1" applyBorder="1" applyAlignment="1">
      <alignment horizontal="center" vertical="center"/>
    </xf>
    <xf numFmtId="38" fontId="5" fillId="0" borderId="45" xfId="0" applyNumberFormat="1" applyFont="1" applyBorder="1" applyAlignment="1">
      <alignment horizontal="center" vertical="center"/>
    </xf>
    <xf numFmtId="38" fontId="8" fillId="0" borderId="20" xfId="0" applyNumberFormat="1" applyFont="1" applyBorder="1" applyAlignment="1">
      <alignment horizontal="right" vertical="center"/>
    </xf>
    <xf numFmtId="38" fontId="8" fillId="0" borderId="44" xfId="0" applyNumberFormat="1" applyFont="1" applyBorder="1" applyAlignment="1">
      <alignment horizontal="right" vertical="center"/>
    </xf>
    <xf numFmtId="38" fontId="6" fillId="0" borderId="48" xfId="0" applyNumberFormat="1" applyFont="1" applyBorder="1" applyAlignment="1">
      <alignment horizontal="center" vertical="center"/>
    </xf>
    <xf numFmtId="0" fontId="0" fillId="0" borderId="65" xfId="0" applyBorder="1" applyAlignment="1">
      <alignment horizontal="center" vertical="center"/>
    </xf>
    <xf numFmtId="38" fontId="5" fillId="0" borderId="2" xfId="0" applyNumberFormat="1" applyFont="1" applyBorder="1" applyAlignment="1">
      <alignment horizontal="center" vertical="center"/>
    </xf>
    <xf numFmtId="38" fontId="5" fillId="0" borderId="15" xfId="0" applyNumberFormat="1" applyFont="1" applyBorder="1" applyAlignment="1">
      <alignment horizontal="center" vertical="center"/>
    </xf>
    <xf numFmtId="0" fontId="5" fillId="0" borderId="0" xfId="0" applyFont="1" applyAlignment="1">
      <alignment horizontal="center" vertical="center"/>
    </xf>
    <xf numFmtId="0" fontId="0" fillId="0" borderId="0" xfId="0" applyAlignment="1">
      <alignment horizontal="center" vertical="center"/>
    </xf>
    <xf numFmtId="38" fontId="9" fillId="0" borderId="0" xfId="0" applyNumberFormat="1" applyFont="1" applyAlignment="1">
      <alignment horizontal="center" vertical="center"/>
    </xf>
    <xf numFmtId="38" fontId="5" fillId="0" borderId="0" xfId="0" applyNumberFormat="1" applyFont="1" applyAlignment="1">
      <alignment horizontal="center" wrapText="1"/>
    </xf>
    <xf numFmtId="38" fontId="5" fillId="0" borderId="0" xfId="0" applyNumberFormat="1" applyFont="1" applyAlignment="1">
      <alignment horizontal="center" vertical="center" wrapText="1"/>
    </xf>
    <xf numFmtId="38" fontId="8" fillId="0" borderId="30" xfId="0" quotePrefix="1" applyNumberFormat="1" applyFont="1" applyBorder="1" applyAlignment="1">
      <alignment horizontal="center" vertical="center"/>
    </xf>
    <xf numFmtId="38" fontId="5" fillId="0" borderId="30" xfId="0" applyNumberFormat="1" applyFont="1" applyBorder="1" applyAlignment="1">
      <alignment horizontal="center" vertical="center"/>
    </xf>
    <xf numFmtId="38" fontId="5" fillId="0" borderId="6" xfId="0" applyNumberFormat="1" applyFont="1" applyBorder="1" applyAlignment="1">
      <alignment horizontal="center" vertical="center" wrapText="1"/>
    </xf>
    <xf numFmtId="38" fontId="5" fillId="0" borderId="46" xfId="0" applyNumberFormat="1" applyFont="1" applyBorder="1" applyAlignment="1">
      <alignment horizontal="center" vertical="center"/>
    </xf>
    <xf numFmtId="38" fontId="5" fillId="0" borderId="47" xfId="0" applyNumberFormat="1" applyFont="1" applyBorder="1" applyAlignment="1">
      <alignment horizontal="center" vertical="center"/>
    </xf>
    <xf numFmtId="38" fontId="6" fillId="0" borderId="45" xfId="0" applyNumberFormat="1" applyFont="1" applyBorder="1" applyAlignment="1">
      <alignment horizontal="center" vertical="center"/>
    </xf>
    <xf numFmtId="38" fontId="8" fillId="0" borderId="28" xfId="2" applyFont="1" applyFill="1" applyBorder="1" applyAlignment="1">
      <alignment horizontal="right" vertical="center"/>
    </xf>
    <xf numFmtId="38" fontId="6" fillId="0" borderId="60" xfId="2" applyFont="1" applyFill="1" applyBorder="1" applyAlignment="1">
      <alignment horizontal="center" vertical="center" wrapText="1"/>
    </xf>
    <xf numFmtId="38" fontId="8" fillId="0" borderId="53" xfId="2" applyFont="1" applyFill="1" applyBorder="1" applyAlignment="1">
      <alignment horizontal="right" vertical="center"/>
    </xf>
    <xf numFmtId="38" fontId="6" fillId="0" borderId="53" xfId="2" applyFont="1" applyFill="1" applyBorder="1" applyAlignment="1">
      <alignment horizontal="center" vertical="center" wrapText="1"/>
    </xf>
    <xf numFmtId="38" fontId="8" fillId="6" borderId="7" xfId="0" applyNumberFormat="1" applyFont="1" applyFill="1" applyBorder="1" applyAlignment="1">
      <alignment horizontal="right" vertical="center"/>
    </xf>
    <xf numFmtId="38" fontId="8" fillId="6" borderId="5" xfId="0" applyNumberFormat="1" applyFont="1" applyFill="1" applyBorder="1" applyAlignment="1">
      <alignment horizontal="right" vertical="center"/>
    </xf>
    <xf numFmtId="38" fontId="8" fillId="6" borderId="5" xfId="2" applyFont="1" applyFill="1" applyBorder="1" applyAlignment="1">
      <alignment horizontal="right" vertical="center"/>
    </xf>
    <xf numFmtId="38" fontId="8" fillId="6" borderId="11" xfId="2" applyFont="1" applyFill="1" applyBorder="1" applyAlignment="1">
      <alignment horizontal="right" vertical="center"/>
    </xf>
    <xf numFmtId="38" fontId="8" fillId="6" borderId="2" xfId="2" applyFont="1" applyFill="1" applyBorder="1" applyAlignment="1">
      <alignment horizontal="right" vertical="center"/>
    </xf>
    <xf numFmtId="38" fontId="8" fillId="6" borderId="8" xfId="2" applyFont="1" applyFill="1" applyBorder="1" applyAlignment="1">
      <alignment horizontal="right" vertical="center"/>
    </xf>
    <xf numFmtId="38" fontId="8" fillId="6" borderId="13" xfId="2" applyFont="1" applyFill="1" applyBorder="1" applyAlignment="1">
      <alignment horizontal="right" vertical="center"/>
    </xf>
    <xf numFmtId="38" fontId="8" fillId="6" borderId="12" xfId="2" applyFont="1" applyFill="1" applyBorder="1" applyAlignment="1">
      <alignment horizontal="right" vertical="center"/>
    </xf>
    <xf numFmtId="38" fontId="8" fillId="6" borderId="7" xfId="2" applyFont="1" applyFill="1" applyBorder="1" applyAlignment="1">
      <alignment horizontal="right" vertical="center"/>
    </xf>
    <xf numFmtId="38" fontId="8" fillId="6" borderId="20" xfId="2" applyFont="1" applyFill="1" applyBorder="1" applyAlignment="1">
      <alignment horizontal="right" vertical="center"/>
    </xf>
    <xf numFmtId="38" fontId="8" fillId="6" borderId="8" xfId="0" applyNumberFormat="1" applyFont="1" applyFill="1" applyBorder="1" applyAlignment="1">
      <alignment horizontal="right" vertical="center"/>
    </xf>
    <xf numFmtId="38" fontId="8" fillId="6" borderId="13" xfId="0" applyNumberFormat="1" applyFont="1" applyFill="1" applyBorder="1" applyAlignment="1">
      <alignment horizontal="right" vertical="center"/>
    </xf>
    <xf numFmtId="38" fontId="8" fillId="6" borderId="44" xfId="2" applyFont="1" applyFill="1" applyBorder="1" applyAlignment="1">
      <alignment horizontal="right" vertical="center"/>
    </xf>
    <xf numFmtId="38" fontId="8" fillId="6" borderId="6" xfId="2" applyFont="1" applyFill="1" applyBorder="1" applyAlignment="1">
      <alignment horizontal="right" vertical="center"/>
    </xf>
    <xf numFmtId="38" fontId="8" fillId="6" borderId="12" xfId="2" applyFont="1" applyFill="1" applyBorder="1" applyAlignment="1">
      <alignment horizontal="center" vertical="center"/>
    </xf>
    <xf numFmtId="38" fontId="8" fillId="6" borderId="8" xfId="2" applyFont="1" applyFill="1" applyBorder="1" applyAlignment="1">
      <alignment horizontal="center" vertical="center"/>
    </xf>
    <xf numFmtId="38" fontId="8" fillId="6" borderId="22" xfId="2" applyFont="1" applyFill="1" applyBorder="1" applyAlignment="1">
      <alignment horizontal="right" vertical="center"/>
    </xf>
    <xf numFmtId="38" fontId="8" fillId="6" borderId="49" xfId="2" applyFont="1" applyFill="1" applyBorder="1" applyAlignment="1">
      <alignment horizontal="right" vertical="center"/>
    </xf>
    <xf numFmtId="38" fontId="8" fillId="6" borderId="11" xfId="0" applyNumberFormat="1" applyFont="1" applyFill="1" applyBorder="1" applyAlignment="1">
      <alignment horizontal="right" vertical="center"/>
    </xf>
    <xf numFmtId="38" fontId="8" fillId="6" borderId="9" xfId="0" applyNumberFormat="1" applyFont="1" applyFill="1" applyBorder="1" applyAlignment="1">
      <alignment horizontal="right" vertical="center"/>
    </xf>
    <xf numFmtId="38" fontId="5" fillId="0" borderId="14" xfId="0" applyNumberFormat="1" applyFont="1" applyBorder="1" applyAlignment="1">
      <alignment horizontal="center" vertical="center"/>
    </xf>
    <xf numFmtId="38" fontId="5" fillId="0" borderId="59" xfId="0" applyNumberFormat="1" applyFont="1" applyBorder="1" applyAlignment="1">
      <alignment horizontal="center" vertical="center"/>
    </xf>
    <xf numFmtId="38" fontId="6" fillId="13" borderId="19" xfId="2" applyFont="1" applyFill="1" applyBorder="1" applyAlignment="1">
      <alignment horizontal="center" vertical="center" wrapText="1"/>
    </xf>
    <xf numFmtId="38" fontId="6" fillId="13" borderId="56" xfId="2" applyFont="1" applyFill="1" applyBorder="1" applyAlignment="1">
      <alignment horizontal="center" vertical="center" wrapText="1"/>
    </xf>
    <xf numFmtId="38" fontId="6" fillId="13" borderId="18" xfId="2" applyFont="1" applyFill="1" applyBorder="1" applyAlignment="1">
      <alignment horizontal="center" vertical="center" wrapText="1"/>
    </xf>
    <xf numFmtId="38" fontId="6" fillId="13" borderId="23" xfId="2" applyFont="1" applyFill="1" applyBorder="1" applyAlignment="1">
      <alignment horizontal="center" vertical="center" wrapText="1"/>
    </xf>
    <xf numFmtId="38" fontId="6" fillId="13" borderId="16" xfId="2" applyFont="1" applyFill="1" applyBorder="1" applyAlignment="1">
      <alignment horizontal="center" vertical="center" wrapText="1"/>
    </xf>
    <xf numFmtId="38" fontId="6" fillId="13" borderId="10" xfId="2" applyFont="1" applyFill="1" applyBorder="1" applyAlignment="1">
      <alignment horizontal="center" vertical="center" wrapText="1"/>
    </xf>
    <xf numFmtId="38" fontId="6" fillId="13" borderId="24" xfId="0" applyNumberFormat="1" applyFont="1" applyFill="1" applyBorder="1" applyAlignment="1">
      <alignment horizontal="center" vertical="center" wrapText="1"/>
    </xf>
    <xf numFmtId="38" fontId="6" fillId="13" borderId="19" xfId="0" applyNumberFormat="1" applyFont="1" applyFill="1" applyBorder="1" applyAlignment="1">
      <alignment horizontal="center" vertical="center" wrapText="1"/>
    </xf>
    <xf numFmtId="38" fontId="6" fillId="13" borderId="23" xfId="0" applyNumberFormat="1" applyFont="1" applyFill="1" applyBorder="1" applyAlignment="1">
      <alignment horizontal="center" vertical="center" wrapText="1"/>
    </xf>
    <xf numFmtId="38" fontId="6" fillId="13" borderId="40" xfId="2" applyFont="1" applyFill="1" applyBorder="1" applyAlignment="1">
      <alignment horizontal="center" vertical="center" wrapText="1"/>
    </xf>
    <xf numFmtId="38" fontId="6" fillId="13" borderId="10" xfId="0" applyNumberFormat="1" applyFont="1" applyFill="1" applyBorder="1" applyAlignment="1">
      <alignment horizontal="center" vertical="center" wrapText="1"/>
    </xf>
    <xf numFmtId="38" fontId="6" fillId="13" borderId="40" xfId="0" applyNumberFormat="1" applyFont="1" applyFill="1" applyBorder="1" applyAlignment="1">
      <alignment horizontal="center" vertical="center" wrapText="1"/>
    </xf>
    <xf numFmtId="38" fontId="6" fillId="13" borderId="25" xfId="0" applyNumberFormat="1" applyFont="1" applyFill="1" applyBorder="1" applyAlignment="1">
      <alignment horizontal="center" vertical="center" wrapText="1"/>
    </xf>
    <xf numFmtId="38" fontId="30" fillId="13" borderId="10" xfId="2" applyFont="1" applyFill="1" applyBorder="1" applyAlignment="1">
      <alignment horizontal="center" vertical="center" wrapText="1"/>
    </xf>
    <xf numFmtId="38" fontId="6" fillId="13" borderId="61" xfId="2" applyFont="1" applyFill="1" applyBorder="1" applyAlignment="1">
      <alignment horizontal="center" vertical="center" wrapText="1"/>
    </xf>
    <xf numFmtId="38" fontId="6" fillId="13" borderId="27" xfId="0" applyNumberFormat="1" applyFont="1" applyFill="1" applyBorder="1" applyAlignment="1">
      <alignment horizontal="center" vertical="center" wrapText="1"/>
    </xf>
    <xf numFmtId="38" fontId="34" fillId="0" borderId="5" xfId="2" applyFont="1" applyFill="1" applyBorder="1" applyAlignment="1">
      <alignment horizontal="right" vertical="center"/>
    </xf>
    <xf numFmtId="38" fontId="34" fillId="0" borderId="7" xfId="2" applyFont="1" applyFill="1" applyBorder="1" applyAlignment="1">
      <alignment horizontal="right" vertical="center"/>
    </xf>
    <xf numFmtId="38" fontId="34" fillId="0" borderId="11" xfId="2" applyFont="1" applyFill="1" applyBorder="1" applyAlignment="1">
      <alignment horizontal="right" vertical="center"/>
    </xf>
    <xf numFmtId="38" fontId="34" fillId="0" borderId="2" xfId="2" applyFont="1" applyFill="1" applyBorder="1" applyAlignment="1">
      <alignment horizontal="right" vertical="center"/>
    </xf>
    <xf numFmtId="38" fontId="34" fillId="0" borderId="13" xfId="2" applyFont="1" applyFill="1" applyBorder="1" applyAlignment="1">
      <alignment horizontal="right" vertical="center"/>
    </xf>
    <xf numFmtId="38" fontId="34" fillId="0" borderId="6" xfId="2" applyFont="1" applyFill="1" applyBorder="1" applyAlignment="1">
      <alignment horizontal="right" vertical="center"/>
    </xf>
    <xf numFmtId="38" fontId="34" fillId="0" borderId="22" xfId="2" applyFont="1" applyFill="1" applyBorder="1" applyAlignment="1">
      <alignment horizontal="right" vertical="center"/>
    </xf>
    <xf numFmtId="38" fontId="34" fillId="0" borderId="44" xfId="2" applyFont="1" applyFill="1" applyBorder="1" applyAlignment="1">
      <alignment horizontal="right" vertical="center"/>
    </xf>
    <xf numFmtId="38" fontId="34" fillId="0" borderId="55" xfId="2" applyFont="1" applyFill="1" applyBorder="1" applyAlignment="1">
      <alignment horizontal="right" vertical="center"/>
    </xf>
    <xf numFmtId="38" fontId="34" fillId="0" borderId="49" xfId="2" applyFont="1" applyFill="1" applyBorder="1" applyAlignment="1">
      <alignment horizontal="right" vertical="center"/>
    </xf>
    <xf numFmtId="38" fontId="34" fillId="0" borderId="88" xfId="2" applyFont="1" applyFill="1" applyBorder="1" applyAlignment="1">
      <alignment horizontal="right" vertical="center"/>
    </xf>
    <xf numFmtId="38" fontId="34" fillId="0" borderId="86" xfId="2" applyFont="1" applyFill="1" applyBorder="1" applyAlignment="1">
      <alignment horizontal="right" vertical="center"/>
    </xf>
    <xf numFmtId="38" fontId="34" fillId="0" borderId="87" xfId="2" applyFont="1" applyFill="1" applyBorder="1" applyAlignment="1">
      <alignment horizontal="right" vertical="center"/>
    </xf>
    <xf numFmtId="38" fontId="34" fillId="0" borderId="89" xfId="2" applyFont="1" applyFill="1" applyBorder="1" applyAlignment="1">
      <alignment horizontal="right" vertical="center"/>
    </xf>
    <xf numFmtId="38" fontId="5" fillId="0" borderId="58" xfId="0" applyNumberFormat="1" applyFont="1" applyBorder="1" applyAlignment="1">
      <alignment vertical="center"/>
    </xf>
    <xf numFmtId="38" fontId="34" fillId="0" borderId="3" xfId="0" applyNumberFormat="1" applyFont="1" applyBorder="1" applyAlignment="1">
      <alignment horizontal="right" vertical="center"/>
    </xf>
    <xf numFmtId="38" fontId="34" fillId="0" borderId="5" xfId="0" applyNumberFormat="1" applyFont="1" applyBorder="1" applyAlignment="1">
      <alignment horizontal="right" vertical="center"/>
    </xf>
    <xf numFmtId="38" fontId="34" fillId="0" borderId="40" xfId="0" applyNumberFormat="1" applyFont="1" applyBorder="1" applyAlignment="1">
      <alignment horizontal="right" vertical="center"/>
    </xf>
    <xf numFmtId="38" fontId="34" fillId="0" borderId="12" xfId="2" applyFont="1" applyFill="1" applyBorder="1" applyAlignment="1">
      <alignment horizontal="right" vertical="center"/>
    </xf>
    <xf numFmtId="38" fontId="34" fillId="0" borderId="8" xfId="2" applyFont="1" applyFill="1" applyBorder="1" applyAlignment="1">
      <alignment horizontal="right" vertical="center"/>
    </xf>
    <xf numFmtId="38" fontId="34" fillId="0" borderId="7" xfId="0" applyNumberFormat="1" applyFont="1" applyBorder="1" applyAlignment="1">
      <alignment horizontal="right" vertical="center"/>
    </xf>
    <xf numFmtId="38" fontId="34" fillId="0" borderId="20" xfId="2" applyFont="1" applyFill="1" applyBorder="1" applyAlignment="1">
      <alignment horizontal="right" vertical="center"/>
    </xf>
    <xf numFmtId="38" fontId="34" fillId="0" borderId="8" xfId="0" applyNumberFormat="1" applyFont="1" applyBorder="1" applyAlignment="1">
      <alignment horizontal="right" vertical="center"/>
    </xf>
    <xf numFmtId="38" fontId="34" fillId="0" borderId="13" xfId="0" applyNumberFormat="1" applyFont="1" applyBorder="1" applyAlignment="1">
      <alignment horizontal="right" vertical="center"/>
    </xf>
    <xf numFmtId="38" fontId="34" fillId="0" borderId="12" xfId="2" applyFont="1" applyFill="1" applyBorder="1" applyAlignment="1">
      <alignment horizontal="center" vertical="center"/>
    </xf>
    <xf numFmtId="38" fontId="34" fillId="0" borderId="8" xfId="2" applyFont="1" applyFill="1" applyBorder="1" applyAlignment="1">
      <alignment horizontal="center" vertical="center"/>
    </xf>
    <xf numFmtId="38" fontId="34" fillId="0" borderId="11" xfId="0" applyNumberFormat="1" applyFont="1" applyBorder="1" applyAlignment="1">
      <alignment horizontal="right" vertical="center"/>
    </xf>
    <xf numFmtId="38" fontId="34" fillId="0" borderId="9" xfId="0" applyNumberFormat="1" applyFont="1" applyBorder="1" applyAlignment="1">
      <alignment horizontal="right" vertical="center"/>
    </xf>
    <xf numFmtId="38" fontId="8" fillId="0" borderId="12" xfId="2" applyFont="1" applyFill="1" applyBorder="1" applyAlignment="1">
      <alignment horizontal="center" vertical="center"/>
    </xf>
    <xf numFmtId="38" fontId="8" fillId="0" borderId="8" xfId="2" applyFont="1" applyFill="1" applyBorder="1" applyAlignment="1">
      <alignment horizontal="center" vertical="center"/>
    </xf>
    <xf numFmtId="0" fontId="8" fillId="3" borderId="0" xfId="0" applyFont="1" applyFill="1" applyAlignment="1">
      <alignment horizontal="center" vertical="center"/>
    </xf>
    <xf numFmtId="0" fontId="2" fillId="3" borderId="0" xfId="0" applyFont="1" applyFill="1" applyAlignment="1">
      <alignment horizontal="center" vertical="center"/>
    </xf>
    <xf numFmtId="0" fontId="8" fillId="4" borderId="0" xfId="0" applyFont="1" applyFill="1" applyAlignment="1">
      <alignment horizontal="center" vertical="center"/>
    </xf>
    <xf numFmtId="0" fontId="2" fillId="4" borderId="0" xfId="0" applyFont="1" applyFill="1" applyAlignment="1">
      <alignment horizontal="center" vertical="center"/>
    </xf>
    <xf numFmtId="0" fontId="5" fillId="0" borderId="0" xfId="0" applyFont="1" applyAlignment="1">
      <alignment horizontal="center" vertical="center"/>
    </xf>
    <xf numFmtId="0" fontId="17" fillId="8" borderId="29" xfId="0" applyFont="1" applyFill="1" applyBorder="1" applyAlignment="1">
      <alignment horizontal="center" vertical="top"/>
    </xf>
    <xf numFmtId="0" fontId="17" fillId="7" borderId="33" xfId="0" applyFont="1" applyFill="1" applyBorder="1" applyAlignment="1">
      <alignment horizontal="center" vertical="top"/>
    </xf>
    <xf numFmtId="0" fontId="17" fillId="7" borderId="29" xfId="0" applyFont="1" applyFill="1" applyBorder="1" applyAlignment="1">
      <alignment horizontal="center" vertical="top"/>
    </xf>
    <xf numFmtId="0" fontId="17" fillId="7" borderId="30" xfId="0" applyFont="1" applyFill="1" applyBorder="1" applyAlignment="1">
      <alignment horizontal="center" vertical="top"/>
    </xf>
    <xf numFmtId="38" fontId="8" fillId="0" borderId="20" xfId="0" quotePrefix="1" applyNumberFormat="1" applyFont="1" applyBorder="1" applyAlignment="1">
      <alignment horizontal="center" vertical="center"/>
    </xf>
    <xf numFmtId="38" fontId="8" fillId="0" borderId="6" xfId="0" quotePrefix="1" applyNumberFormat="1" applyFont="1" applyBorder="1" applyAlignment="1">
      <alignment horizontal="center" vertical="center"/>
    </xf>
    <xf numFmtId="38" fontId="8" fillId="0" borderId="9" xfId="0" quotePrefix="1" applyNumberFormat="1" applyFont="1" applyBorder="1" applyAlignment="1">
      <alignment horizontal="center" vertical="center"/>
    </xf>
    <xf numFmtId="38" fontId="5" fillId="0" borderId="7" xfId="0" applyNumberFormat="1" applyFont="1" applyBorder="1" applyAlignment="1">
      <alignment horizontal="center" vertical="center"/>
    </xf>
    <xf numFmtId="38" fontId="5" fillId="0" borderId="24" xfId="0" applyNumberFormat="1" applyFont="1" applyBorder="1" applyAlignment="1">
      <alignment horizontal="center" vertical="center"/>
    </xf>
    <xf numFmtId="38" fontId="5" fillId="0" borderId="5" xfId="0" applyNumberFormat="1" applyFont="1" applyBorder="1" applyAlignment="1">
      <alignment horizontal="center" vertical="center"/>
    </xf>
    <xf numFmtId="38" fontId="5" fillId="0" borderId="19" xfId="0" applyNumberFormat="1" applyFont="1" applyBorder="1" applyAlignment="1">
      <alignment horizontal="center" vertical="center"/>
    </xf>
    <xf numFmtId="38" fontId="8" fillId="0" borderId="33" xfId="0" quotePrefix="1" applyNumberFormat="1" applyFont="1" applyBorder="1" applyAlignment="1">
      <alignment horizontal="center" vertical="center"/>
    </xf>
    <xf numFmtId="38" fontId="8" fillId="0" borderId="29" xfId="0" quotePrefix="1" applyNumberFormat="1" applyFont="1" applyBorder="1" applyAlignment="1">
      <alignment horizontal="center" vertical="center"/>
    </xf>
    <xf numFmtId="38" fontId="8" fillId="0" borderId="31" xfId="0" quotePrefix="1" applyNumberFormat="1" applyFont="1" applyBorder="1" applyAlignment="1">
      <alignment horizontal="center" vertical="center"/>
    </xf>
    <xf numFmtId="0" fontId="7" fillId="0" borderId="0" xfId="0" applyFont="1" applyAlignment="1">
      <alignment horizontal="center" vertical="center"/>
    </xf>
    <xf numFmtId="38" fontId="5" fillId="0" borderId="25" xfId="0" applyNumberFormat="1" applyFont="1" applyBorder="1" applyAlignment="1">
      <alignment horizontal="center" vertical="center" wrapText="1"/>
    </xf>
    <xf numFmtId="38" fontId="5" fillId="0" borderId="26" xfId="0" applyNumberFormat="1" applyFont="1" applyBorder="1" applyAlignment="1">
      <alignment horizontal="center" vertical="center" wrapText="1"/>
    </xf>
    <xf numFmtId="38" fontId="5" fillId="0" borderId="45" xfId="0" applyNumberFormat="1" applyFont="1" applyBorder="1" applyAlignment="1">
      <alignment horizontal="center" vertical="center" wrapText="1"/>
    </xf>
    <xf numFmtId="38" fontId="5" fillId="0" borderId="48" xfId="0" applyNumberFormat="1" applyFont="1" applyBorder="1" applyAlignment="1">
      <alignment horizontal="center" vertical="center" wrapText="1"/>
    </xf>
    <xf numFmtId="38" fontId="31" fillId="0" borderId="81" xfId="0" applyNumberFormat="1" applyFont="1" applyBorder="1" applyAlignment="1">
      <alignment horizontal="center" vertical="center" wrapText="1"/>
    </xf>
    <xf numFmtId="38" fontId="31" fillId="0" borderId="103" xfId="0" applyNumberFormat="1" applyFont="1" applyBorder="1" applyAlignment="1">
      <alignment horizontal="center" vertical="center" wrapText="1"/>
    </xf>
    <xf numFmtId="38" fontId="31" fillId="0" borderId="82" xfId="0" applyNumberFormat="1" applyFont="1" applyBorder="1" applyAlignment="1">
      <alignment horizontal="center" vertical="center" wrapText="1"/>
    </xf>
    <xf numFmtId="38" fontId="31" fillId="0" borderId="105" xfId="0" applyNumberFormat="1" applyFont="1" applyBorder="1" applyAlignment="1">
      <alignment horizontal="center" vertical="center" wrapText="1"/>
    </xf>
    <xf numFmtId="38" fontId="5" fillId="0" borderId="14" xfId="0" applyNumberFormat="1" applyFont="1" applyBorder="1" applyAlignment="1">
      <alignment horizontal="center" vertical="center"/>
    </xf>
    <xf numFmtId="38" fontId="5" fillId="0" borderId="59" xfId="0" applyNumberFormat="1" applyFont="1" applyBorder="1" applyAlignment="1">
      <alignment horizontal="center" vertical="center"/>
    </xf>
    <xf numFmtId="38" fontId="5" fillId="0" borderId="20" xfId="0" applyNumberFormat="1" applyFont="1" applyBorder="1" applyAlignment="1">
      <alignment horizontal="center" vertical="center" wrapText="1"/>
    </xf>
    <xf numFmtId="38" fontId="5" fillId="0" borderId="44" xfId="0" applyNumberFormat="1" applyFont="1" applyBorder="1" applyAlignment="1">
      <alignment horizontal="center" vertical="center" wrapText="1"/>
    </xf>
    <xf numFmtId="0" fontId="7" fillId="0" borderId="66" xfId="0" applyFont="1" applyBorder="1" applyAlignment="1">
      <alignment horizontal="center" vertical="center"/>
    </xf>
    <xf numFmtId="0" fontId="7" fillId="0" borderId="67" xfId="0" applyFont="1" applyBorder="1" applyAlignment="1">
      <alignment horizontal="center" vertical="center"/>
    </xf>
    <xf numFmtId="0" fontId="7" fillId="0" borderId="68" xfId="0" applyFont="1" applyBorder="1" applyAlignment="1">
      <alignment horizontal="center" vertical="center"/>
    </xf>
    <xf numFmtId="38" fontId="5" fillId="0" borderId="33" xfId="0" applyNumberFormat="1" applyFont="1" applyBorder="1" applyAlignment="1">
      <alignment horizontal="center" vertical="center" textRotation="255" wrapText="1"/>
    </xf>
    <xf numFmtId="38" fontId="5" fillId="0" borderId="29" xfId="0" applyNumberFormat="1" applyFont="1" applyBorder="1" applyAlignment="1">
      <alignment horizontal="center" vertical="center" textRotation="255" wrapText="1"/>
    </xf>
    <xf numFmtId="38" fontId="5" fillId="0" borderId="30" xfId="0" applyNumberFormat="1" applyFont="1" applyBorder="1" applyAlignment="1">
      <alignment horizontal="center" vertical="center" textRotation="255" wrapText="1"/>
    </xf>
    <xf numFmtId="38" fontId="5" fillId="0" borderId="33" xfId="0" applyNumberFormat="1" applyFont="1" applyBorder="1" applyAlignment="1">
      <alignment horizontal="center" vertical="center"/>
    </xf>
    <xf numFmtId="38" fontId="5" fillId="0" borderId="29" xfId="0" applyNumberFormat="1" applyFont="1" applyBorder="1" applyAlignment="1">
      <alignment horizontal="center" vertical="center"/>
    </xf>
    <xf numFmtId="38" fontId="5" fillId="0" borderId="30" xfId="0" applyNumberFormat="1" applyFont="1" applyBorder="1" applyAlignment="1">
      <alignment horizontal="center" vertical="center"/>
    </xf>
    <xf numFmtId="38" fontId="31" fillId="0" borderId="20" xfId="0" applyNumberFormat="1" applyFont="1" applyBorder="1" applyAlignment="1">
      <alignment horizontal="center" vertical="center" wrapText="1"/>
    </xf>
    <xf numFmtId="38" fontId="31" fillId="0" borderId="26" xfId="0" applyNumberFormat="1" applyFont="1" applyBorder="1" applyAlignment="1">
      <alignment horizontal="center" vertical="center" wrapText="1"/>
    </xf>
    <xf numFmtId="38" fontId="31" fillId="0" borderId="44" xfId="0" applyNumberFormat="1" applyFont="1" applyBorder="1" applyAlignment="1">
      <alignment horizontal="center" vertical="center" wrapText="1"/>
    </xf>
    <xf numFmtId="38" fontId="31" fillId="0" borderId="48" xfId="0" applyNumberFormat="1" applyFont="1" applyBorder="1" applyAlignment="1">
      <alignment horizontal="center" vertical="center" wrapText="1"/>
    </xf>
    <xf numFmtId="38" fontId="8" fillId="0" borderId="63" xfId="0" applyNumberFormat="1" applyFont="1" applyBorder="1" applyAlignment="1">
      <alignment horizontal="center" vertical="center"/>
    </xf>
    <xf numFmtId="38" fontId="8" fillId="0" borderId="65" xfId="0" applyNumberFormat="1" applyFont="1" applyBorder="1" applyAlignment="1">
      <alignment horizontal="center" vertical="center"/>
    </xf>
    <xf numFmtId="38" fontId="8" fillId="0" borderId="64" xfId="0" applyNumberFormat="1" applyFont="1" applyBorder="1" applyAlignment="1">
      <alignment horizontal="center" vertical="center"/>
    </xf>
    <xf numFmtId="38" fontId="5" fillId="0" borderId="20" xfId="0" applyNumberFormat="1" applyFont="1" applyBorder="1" applyAlignment="1">
      <alignment horizontal="center" vertical="center"/>
    </xf>
    <xf numFmtId="38" fontId="5" fillId="0" borderId="26" xfId="0" applyNumberFormat="1" applyFont="1" applyBorder="1" applyAlignment="1">
      <alignment horizontal="center" vertical="center"/>
    </xf>
    <xf numFmtId="38" fontId="5" fillId="0" borderId="6" xfId="0" applyNumberFormat="1" applyFont="1" applyBorder="1" applyAlignment="1">
      <alignment horizontal="center" vertical="center"/>
    </xf>
    <xf numFmtId="38" fontId="5" fillId="0" borderId="27" xfId="0" applyNumberFormat="1" applyFont="1" applyBorder="1" applyAlignment="1">
      <alignment horizontal="center" vertical="center"/>
    </xf>
    <xf numFmtId="38" fontId="5" fillId="0" borderId="9" xfId="0" applyNumberFormat="1" applyFont="1" applyBorder="1" applyAlignment="1">
      <alignment horizontal="center" vertical="center"/>
    </xf>
    <xf numFmtId="38" fontId="5" fillId="0" borderId="58" xfId="0" applyNumberFormat="1" applyFont="1" applyBorder="1" applyAlignment="1">
      <alignment horizontal="center" vertical="center"/>
    </xf>
    <xf numFmtId="38" fontId="31" fillId="0" borderId="26" xfId="0" applyNumberFormat="1" applyFont="1" applyBorder="1" applyAlignment="1">
      <alignment horizontal="center" vertical="center"/>
    </xf>
    <xf numFmtId="38" fontId="31" fillId="0" borderId="44" xfId="0" applyNumberFormat="1" applyFont="1" applyBorder="1" applyAlignment="1">
      <alignment horizontal="center" vertical="center"/>
    </xf>
    <xf numFmtId="38" fontId="31" fillId="0" borderId="48" xfId="0" applyNumberFormat="1" applyFont="1" applyBorder="1" applyAlignment="1">
      <alignment horizontal="center" vertical="center"/>
    </xf>
    <xf numFmtId="38" fontId="8" fillId="0" borderId="32" xfId="0" quotePrefix="1" applyNumberFormat="1" applyFont="1" applyBorder="1" applyAlignment="1">
      <alignment horizontal="center" vertical="center"/>
    </xf>
    <xf numFmtId="38" fontId="8" fillId="0" borderId="30" xfId="0" quotePrefix="1" applyNumberFormat="1" applyFont="1" applyBorder="1" applyAlignment="1">
      <alignment horizontal="center" vertical="center"/>
    </xf>
    <xf numFmtId="38" fontId="5" fillId="0" borderId="25" xfId="0" applyNumberFormat="1" applyFont="1" applyBorder="1" applyAlignment="1">
      <alignment horizontal="left" vertical="top" wrapText="1"/>
    </xf>
    <xf numFmtId="38" fontId="5" fillId="0" borderId="0" xfId="0" applyNumberFormat="1" applyFont="1" applyAlignment="1">
      <alignment horizontal="left" vertical="top" wrapText="1"/>
    </xf>
    <xf numFmtId="38" fontId="5" fillId="0" borderId="0" xfId="0" applyNumberFormat="1" applyFont="1" applyAlignment="1">
      <alignment horizontal="center" vertical="center"/>
    </xf>
    <xf numFmtId="38" fontId="5" fillId="0" borderId="0" xfId="0" applyNumberFormat="1" applyFont="1" applyAlignment="1">
      <alignment horizontal="center" vertical="center" wrapText="1"/>
    </xf>
    <xf numFmtId="38" fontId="31" fillId="0" borderId="71" xfId="0" applyNumberFormat="1" applyFont="1" applyBorder="1" applyAlignment="1">
      <alignment horizontal="center" vertical="center"/>
    </xf>
    <xf numFmtId="38" fontId="31" fillId="0" borderId="0" xfId="0" applyNumberFormat="1" applyFont="1" applyAlignment="1">
      <alignment horizontal="center" vertical="center" wrapText="1"/>
    </xf>
    <xf numFmtId="38" fontId="31" fillId="0" borderId="45" xfId="0" applyNumberFormat="1" applyFont="1" applyBorder="1" applyAlignment="1">
      <alignment horizontal="center" vertical="center"/>
    </xf>
    <xf numFmtId="38" fontId="5" fillId="0" borderId="6" xfId="0" applyNumberFormat="1" applyFont="1" applyBorder="1" applyAlignment="1">
      <alignment horizontal="center" vertical="center" wrapText="1"/>
    </xf>
    <xf numFmtId="38" fontId="5" fillId="0" borderId="49" xfId="0" applyNumberFormat="1" applyFont="1" applyBorder="1" applyAlignment="1">
      <alignment horizontal="center" vertical="center"/>
    </xf>
    <xf numFmtId="38" fontId="5" fillId="0" borderId="50" xfId="0" applyNumberFormat="1" applyFont="1" applyBorder="1" applyAlignment="1">
      <alignment horizontal="center" vertical="center"/>
    </xf>
    <xf numFmtId="38" fontId="5" fillId="0" borderId="4" xfId="0" applyNumberFormat="1" applyFont="1" applyBorder="1" applyAlignment="1">
      <alignment horizontal="center" vertical="center"/>
    </xf>
    <xf numFmtId="38" fontId="5" fillId="0" borderId="2" xfId="0" applyNumberFormat="1" applyFont="1" applyBorder="1" applyAlignment="1">
      <alignment horizontal="center" vertical="center"/>
    </xf>
    <xf numFmtId="38" fontId="5" fillId="0" borderId="56" xfId="0" applyNumberFormat="1" applyFont="1" applyBorder="1" applyAlignment="1">
      <alignment horizontal="center" vertical="center"/>
    </xf>
    <xf numFmtId="38" fontId="5" fillId="0" borderId="13" xfId="0" applyNumberFormat="1" applyFont="1" applyBorder="1" applyAlignment="1">
      <alignment horizontal="center" vertical="center"/>
    </xf>
    <xf numFmtId="38" fontId="5" fillId="0" borderId="23" xfId="0" applyNumberFormat="1" applyFont="1" applyBorder="1" applyAlignment="1">
      <alignment horizontal="center" vertical="center"/>
    </xf>
    <xf numFmtId="38" fontId="5" fillId="0" borderId="11" xfId="0" applyNumberFormat="1" applyFont="1" applyBorder="1" applyAlignment="1">
      <alignment horizontal="center" vertical="center"/>
    </xf>
    <xf numFmtId="38" fontId="5" fillId="0" borderId="21" xfId="0" applyNumberFormat="1" applyFont="1" applyBorder="1" applyAlignment="1">
      <alignment horizontal="center" vertical="center"/>
    </xf>
    <xf numFmtId="38" fontId="8" fillId="0" borderId="33" xfId="0" applyNumberFormat="1" applyFont="1" applyBorder="1" applyAlignment="1">
      <alignment horizontal="center" vertical="center"/>
    </xf>
    <xf numFmtId="38" fontId="8" fillId="0" borderId="29" xfId="0" applyNumberFormat="1" applyFont="1" applyBorder="1" applyAlignment="1">
      <alignment horizontal="center" vertical="center"/>
    </xf>
    <xf numFmtId="38" fontId="31" fillId="0" borderId="103" xfId="0" applyNumberFormat="1" applyFont="1" applyBorder="1" applyAlignment="1">
      <alignment horizontal="center" vertical="center"/>
    </xf>
    <xf numFmtId="38" fontId="31" fillId="0" borderId="50" xfId="0" applyNumberFormat="1" applyFont="1" applyBorder="1" applyAlignment="1">
      <alignment horizontal="center" vertical="center" wrapText="1"/>
    </xf>
    <xf numFmtId="38" fontId="31" fillId="0" borderId="58" xfId="0" applyNumberFormat="1" applyFont="1" applyBorder="1" applyAlignment="1">
      <alignment horizontal="center" vertical="center"/>
    </xf>
    <xf numFmtId="38" fontId="5" fillId="0" borderId="12" xfId="0" applyNumberFormat="1" applyFont="1" applyBorder="1" applyAlignment="1">
      <alignment horizontal="center" vertical="center"/>
    </xf>
    <xf numFmtId="38" fontId="5" fillId="0" borderId="57" xfId="0" applyNumberFormat="1" applyFont="1" applyBorder="1" applyAlignment="1">
      <alignment horizontal="center" vertical="center"/>
    </xf>
    <xf numFmtId="38" fontId="8" fillId="0" borderId="25" xfId="0" quotePrefix="1" applyNumberFormat="1" applyFont="1" applyBorder="1" applyAlignment="1">
      <alignment horizontal="left" vertical="center"/>
    </xf>
    <xf numFmtId="38" fontId="5" fillId="0" borderId="46" xfId="0" applyNumberFormat="1" applyFont="1" applyBorder="1" applyAlignment="1">
      <alignment horizontal="center" vertical="center"/>
    </xf>
    <xf numFmtId="38" fontId="5" fillId="0" borderId="47" xfId="0" applyNumberFormat="1" applyFont="1" applyBorder="1" applyAlignment="1">
      <alignment horizontal="center" vertical="center"/>
    </xf>
    <xf numFmtId="38" fontId="31" fillId="0" borderId="105" xfId="0" applyNumberFormat="1" applyFont="1" applyBorder="1" applyAlignment="1">
      <alignment horizontal="center" vertical="center"/>
    </xf>
    <xf numFmtId="38" fontId="5" fillId="0" borderId="51" xfId="0" applyNumberFormat="1" applyFont="1" applyBorder="1" applyAlignment="1">
      <alignment horizontal="center" vertical="center"/>
    </xf>
    <xf numFmtId="38" fontId="31" fillId="0" borderId="43" xfId="0" applyNumberFormat="1" applyFont="1" applyBorder="1" applyAlignment="1">
      <alignment horizontal="center" vertical="center"/>
    </xf>
    <xf numFmtId="38" fontId="8" fillId="0" borderId="0" xfId="0" applyNumberFormat="1" applyFont="1" applyAlignment="1">
      <alignment horizontal="center" vertical="center"/>
    </xf>
    <xf numFmtId="38" fontId="5" fillId="0" borderId="8" xfId="0" applyNumberFormat="1" applyFont="1" applyBorder="1" applyAlignment="1">
      <alignment horizontal="center" vertical="center"/>
    </xf>
    <xf numFmtId="38" fontId="5" fillId="0" borderId="18" xfId="0" applyNumberFormat="1" applyFont="1" applyBorder="1" applyAlignment="1">
      <alignment horizontal="center" vertical="center"/>
    </xf>
    <xf numFmtId="38" fontId="31" fillId="0" borderId="49" xfId="0" applyNumberFormat="1" applyFont="1" applyBorder="1" applyAlignment="1">
      <alignment horizontal="center" vertical="center" wrapText="1"/>
    </xf>
    <xf numFmtId="38" fontId="31" fillId="0" borderId="9" xfId="0" applyNumberFormat="1" applyFont="1" applyBorder="1" applyAlignment="1">
      <alignment horizontal="center" vertical="center" wrapText="1"/>
    </xf>
    <xf numFmtId="38" fontId="31" fillId="0" borderId="58" xfId="0" applyNumberFormat="1" applyFont="1" applyBorder="1" applyAlignment="1">
      <alignment horizontal="center" vertical="center" wrapText="1"/>
    </xf>
    <xf numFmtId="38" fontId="31" fillId="0" borderId="25" xfId="0" applyNumberFormat="1" applyFont="1" applyBorder="1" applyAlignment="1">
      <alignment horizontal="center" vertical="center" wrapText="1"/>
    </xf>
    <xf numFmtId="38" fontId="31" fillId="0" borderId="45" xfId="0" applyNumberFormat="1" applyFont="1" applyBorder="1" applyAlignment="1">
      <alignment horizontal="center" vertical="center" wrapText="1"/>
    </xf>
    <xf numFmtId="38" fontId="31" fillId="0" borderId="51" xfId="0" applyNumberFormat="1" applyFont="1" applyBorder="1" applyAlignment="1">
      <alignment horizontal="center" vertical="center" wrapText="1"/>
    </xf>
    <xf numFmtId="38" fontId="31" fillId="0" borderId="122" xfId="0" applyNumberFormat="1" applyFont="1" applyBorder="1" applyAlignment="1">
      <alignment horizontal="center" vertical="center" wrapText="1"/>
    </xf>
    <xf numFmtId="38" fontId="31" fillId="0" borderId="43" xfId="0" applyNumberFormat="1" applyFont="1" applyBorder="1" applyAlignment="1">
      <alignment horizontal="center" vertical="center" wrapText="1"/>
    </xf>
    <xf numFmtId="38" fontId="31" fillId="0" borderId="121" xfId="0" applyNumberFormat="1" applyFont="1" applyBorder="1" applyAlignment="1">
      <alignment horizontal="center" vertical="center" wrapText="1"/>
    </xf>
    <xf numFmtId="38" fontId="5" fillId="0" borderId="115" xfId="0" applyNumberFormat="1" applyFont="1" applyBorder="1" applyAlignment="1">
      <alignment horizontal="center" vertical="center"/>
    </xf>
    <xf numFmtId="38" fontId="5" fillId="0" borderId="25" xfId="0" applyNumberFormat="1" applyFont="1" applyBorder="1" applyAlignment="1">
      <alignment horizontal="left" vertical="top"/>
    </xf>
    <xf numFmtId="38" fontId="5" fillId="0" borderId="0" xfId="0" applyNumberFormat="1" applyFont="1" applyAlignment="1">
      <alignment horizontal="left" vertical="top"/>
    </xf>
    <xf numFmtId="38" fontId="5" fillId="0" borderId="5" xfId="0" applyNumberFormat="1" applyFont="1" applyBorder="1" applyAlignment="1">
      <alignment horizontal="center" vertical="center" wrapText="1"/>
    </xf>
    <xf numFmtId="38" fontId="5" fillId="0" borderId="11" xfId="0" applyNumberFormat="1" applyFont="1" applyBorder="1" applyAlignment="1">
      <alignment horizontal="center" vertical="center" wrapText="1"/>
    </xf>
    <xf numFmtId="38" fontId="5" fillId="0" borderId="120" xfId="0" applyNumberFormat="1" applyFont="1" applyBorder="1" applyAlignment="1">
      <alignment horizontal="center" vertical="center"/>
    </xf>
    <xf numFmtId="38" fontId="5" fillId="0" borderId="123" xfId="0" applyNumberFormat="1" applyFont="1" applyBorder="1" applyAlignment="1">
      <alignment horizontal="center" vertical="center"/>
    </xf>
    <xf numFmtId="38" fontId="5" fillId="0" borderId="117" xfId="0" applyNumberFormat="1" applyFont="1" applyBorder="1" applyAlignment="1">
      <alignment horizontal="center" vertical="center"/>
    </xf>
    <xf numFmtId="0" fontId="0" fillId="0" borderId="65" xfId="0" applyBorder="1" applyAlignment="1">
      <alignment horizontal="center" vertical="center"/>
    </xf>
    <xf numFmtId="0" fontId="0" fillId="0" borderId="64" xfId="0" applyBorder="1" applyAlignment="1">
      <alignment horizontal="center" vertical="center"/>
    </xf>
    <xf numFmtId="38" fontId="5" fillId="0" borderId="29" xfId="0" applyNumberFormat="1" applyFont="1" applyBorder="1" applyAlignment="1">
      <alignment horizontal="center" vertical="top" textRotation="255" wrapText="1"/>
    </xf>
    <xf numFmtId="38" fontId="5" fillId="0" borderId="30" xfId="0" applyNumberFormat="1" applyFont="1" applyBorder="1" applyAlignment="1">
      <alignment horizontal="center" vertical="top" textRotation="255" wrapText="1"/>
    </xf>
    <xf numFmtId="38" fontId="9" fillId="0" borderId="63" xfId="0" applyNumberFormat="1" applyFont="1" applyBorder="1" applyAlignment="1">
      <alignment horizontal="center" vertical="center"/>
    </xf>
    <xf numFmtId="38" fontId="9" fillId="0" borderId="65" xfId="0" applyNumberFormat="1" applyFont="1" applyBorder="1" applyAlignment="1">
      <alignment horizontal="center" vertical="center"/>
    </xf>
    <xf numFmtId="38" fontId="9" fillId="0" borderId="64" xfId="0" applyNumberFormat="1" applyFont="1" applyBorder="1" applyAlignment="1">
      <alignment horizontal="center" vertical="center"/>
    </xf>
    <xf numFmtId="0" fontId="5" fillId="0" borderId="63" xfId="0" applyFont="1" applyBorder="1" applyAlignment="1">
      <alignment horizontal="center" vertical="center"/>
    </xf>
    <xf numFmtId="0" fontId="5" fillId="0" borderId="65" xfId="0" applyFont="1" applyBorder="1" applyAlignment="1">
      <alignment horizontal="center" vertical="center"/>
    </xf>
    <xf numFmtId="0" fontId="5" fillId="0" borderId="64" xfId="0" applyFont="1" applyBorder="1" applyAlignment="1">
      <alignment horizontal="center" vertical="center"/>
    </xf>
    <xf numFmtId="38" fontId="5" fillId="0" borderId="10" xfId="0" applyNumberFormat="1" applyFont="1" applyBorder="1" applyAlignment="1">
      <alignment horizontal="center" vertical="center"/>
    </xf>
    <xf numFmtId="38" fontId="5" fillId="0" borderId="16" xfId="0" applyNumberFormat="1" applyFont="1" applyBorder="1" applyAlignment="1">
      <alignment horizontal="center" vertical="center"/>
    </xf>
    <xf numFmtId="38" fontId="5" fillId="0" borderId="3" xfId="0" applyNumberFormat="1" applyFont="1" applyBorder="1" applyAlignment="1">
      <alignment horizontal="center" vertical="center"/>
    </xf>
    <xf numFmtId="0" fontId="5" fillId="0" borderId="1" xfId="0" applyFont="1" applyBorder="1" applyAlignment="1">
      <alignment horizontal="center" vertical="center"/>
    </xf>
    <xf numFmtId="0" fontId="0" fillId="0" borderId="1" xfId="0" applyBorder="1" applyAlignment="1">
      <alignment horizontal="center" vertical="center"/>
    </xf>
    <xf numFmtId="38" fontId="5" fillId="0" borderId="40" xfId="0" applyNumberFormat="1" applyFont="1" applyBorder="1" applyAlignment="1">
      <alignment horizontal="center" vertical="center"/>
    </xf>
    <xf numFmtId="38" fontId="9" fillId="0" borderId="0" xfId="0" applyNumberFormat="1" applyFont="1" applyAlignment="1">
      <alignment horizontal="center" vertical="center"/>
    </xf>
    <xf numFmtId="38" fontId="5" fillId="0" borderId="22" xfId="0" applyNumberFormat="1" applyFont="1" applyBorder="1" applyAlignment="1">
      <alignment horizontal="center" vertical="center"/>
    </xf>
    <xf numFmtId="38" fontId="5" fillId="0" borderId="42" xfId="0" applyNumberFormat="1" applyFont="1" applyBorder="1" applyAlignment="1">
      <alignment horizontal="center" vertical="center"/>
    </xf>
    <xf numFmtId="38" fontId="5" fillId="0" borderId="61" xfId="0" applyNumberFormat="1" applyFont="1" applyBorder="1" applyAlignment="1">
      <alignment horizontal="center" vertical="center"/>
    </xf>
    <xf numFmtId="38" fontId="5" fillId="0" borderId="44" xfId="0" applyNumberFormat="1" applyFont="1" applyBorder="1" applyAlignment="1">
      <alignment horizontal="center" vertical="center"/>
    </xf>
    <xf numFmtId="38" fontId="5" fillId="0" borderId="45" xfId="0" applyNumberFormat="1" applyFont="1" applyBorder="1" applyAlignment="1">
      <alignment horizontal="center" vertical="center"/>
    </xf>
    <xf numFmtId="38" fontId="5" fillId="0" borderId="48" xfId="0" applyNumberFormat="1" applyFont="1" applyBorder="1" applyAlignment="1">
      <alignment horizontal="center" vertical="center"/>
    </xf>
    <xf numFmtId="38" fontId="5" fillId="0" borderId="43" xfId="0" applyNumberFormat="1" applyFont="1" applyBorder="1" applyAlignment="1">
      <alignment horizontal="center" vertical="center"/>
    </xf>
    <xf numFmtId="38" fontId="8" fillId="0" borderId="20" xfId="0" applyNumberFormat="1" applyFont="1" applyBorder="1" applyAlignment="1">
      <alignment horizontal="center" vertical="center"/>
    </xf>
    <xf numFmtId="38" fontId="5" fillId="0" borderId="29" xfId="0" applyNumberFormat="1" applyFont="1" applyBorder="1" applyAlignment="1">
      <alignment vertical="top" textRotation="255" wrapText="1"/>
    </xf>
    <xf numFmtId="38" fontId="5" fillId="0" borderId="30" xfId="0" applyNumberFormat="1" applyFont="1" applyBorder="1" applyAlignment="1">
      <alignment vertical="top" textRotation="255" wrapText="1"/>
    </xf>
    <xf numFmtId="38" fontId="5" fillId="0" borderId="63" xfId="0" applyNumberFormat="1" applyFont="1" applyBorder="1" applyAlignment="1">
      <alignment horizontal="center" vertical="center"/>
    </xf>
    <xf numFmtId="38" fontId="5" fillId="0" borderId="65" xfId="0" applyNumberFormat="1" applyFont="1" applyBorder="1" applyAlignment="1">
      <alignment horizontal="center" vertical="center"/>
    </xf>
    <xf numFmtId="38" fontId="5" fillId="0" borderId="64" xfId="0" applyNumberFormat="1" applyFont="1" applyBorder="1" applyAlignment="1">
      <alignment horizontal="center" vertical="center"/>
    </xf>
    <xf numFmtId="38" fontId="5" fillId="0" borderId="77" xfId="0" applyNumberFormat="1" applyFont="1" applyBorder="1" applyAlignment="1">
      <alignment horizontal="center" vertical="center"/>
    </xf>
    <xf numFmtId="38" fontId="5" fillId="0" borderId="104" xfId="0" applyNumberFormat="1" applyFont="1" applyBorder="1" applyAlignment="1">
      <alignment horizontal="center" vertical="center"/>
    </xf>
    <xf numFmtId="38" fontId="5" fillId="0" borderId="70" xfId="0" applyNumberFormat="1" applyFont="1" applyBorder="1" applyAlignment="1">
      <alignment horizontal="center" vertical="center"/>
    </xf>
    <xf numFmtId="0" fontId="0" fillId="0" borderId="0" xfId="0" applyAlignment="1">
      <alignment horizontal="center" vertical="center"/>
    </xf>
    <xf numFmtId="38" fontId="5" fillId="0" borderId="0" xfId="0" applyNumberFormat="1" applyFont="1" applyAlignment="1">
      <alignment horizontal="center" wrapText="1"/>
    </xf>
    <xf numFmtId="38" fontId="8" fillId="0" borderId="32" xfId="0" applyNumberFormat="1" applyFont="1" applyBorder="1" applyAlignment="1">
      <alignment horizontal="center" vertical="center" wrapText="1"/>
    </xf>
    <xf numFmtId="38" fontId="8" fillId="0" borderId="29" xfId="0" applyNumberFormat="1" applyFont="1" applyBorder="1" applyAlignment="1">
      <alignment horizontal="center" vertical="center" wrapText="1"/>
    </xf>
    <xf numFmtId="38" fontId="8" fillId="0" borderId="31" xfId="0" applyNumberFormat="1" applyFont="1" applyBorder="1" applyAlignment="1">
      <alignment horizontal="center" vertical="center" wrapText="1"/>
    </xf>
    <xf numFmtId="38" fontId="5" fillId="0" borderId="15" xfId="0" applyNumberFormat="1" applyFont="1" applyBorder="1" applyAlignment="1">
      <alignment horizontal="center" vertical="center"/>
    </xf>
    <xf numFmtId="38" fontId="5" fillId="0" borderId="28" xfId="0" applyNumberFormat="1" applyFont="1" applyBorder="1" applyAlignment="1">
      <alignment horizontal="center" vertical="center"/>
    </xf>
    <xf numFmtId="38" fontId="5" fillId="0" borderId="53" xfId="0" applyNumberFormat="1" applyFont="1" applyBorder="1" applyAlignment="1">
      <alignment horizontal="center" vertical="center"/>
    </xf>
    <xf numFmtId="38" fontId="5" fillId="0" borderId="60" xfId="0" applyNumberFormat="1" applyFont="1" applyBorder="1" applyAlignment="1">
      <alignment horizontal="center" vertical="center"/>
    </xf>
    <xf numFmtId="38" fontId="5" fillId="0" borderId="25" xfId="0" applyNumberFormat="1" applyFont="1" applyBorder="1" applyAlignment="1">
      <alignment horizontal="center" vertical="center"/>
    </xf>
    <xf numFmtId="38" fontId="8" fillId="0" borderId="20" xfId="0" applyNumberFormat="1" applyFont="1" applyBorder="1" applyAlignment="1">
      <alignment horizontal="right" vertical="center"/>
    </xf>
    <xf numFmtId="38" fontId="8" fillId="0" borderId="44" xfId="0" applyNumberFormat="1" applyFont="1" applyBorder="1" applyAlignment="1">
      <alignment horizontal="right" vertical="center"/>
    </xf>
    <xf numFmtId="38" fontId="6" fillId="0" borderId="26" xfId="0" applyNumberFormat="1" applyFont="1" applyBorder="1" applyAlignment="1">
      <alignment horizontal="center" vertical="center"/>
    </xf>
    <xf numFmtId="38" fontId="6" fillId="0" borderId="48" xfId="0" applyNumberFormat="1" applyFont="1" applyBorder="1" applyAlignment="1">
      <alignment horizontal="center" vertical="center"/>
    </xf>
    <xf numFmtId="38" fontId="5" fillId="0" borderId="22" xfId="0" applyNumberFormat="1" applyFont="1" applyBorder="1" applyAlignment="1">
      <alignment horizontal="center" vertical="center" shrinkToFit="1"/>
    </xf>
    <xf numFmtId="38" fontId="5" fillId="0" borderId="42" xfId="0" applyNumberFormat="1" applyFont="1" applyBorder="1" applyAlignment="1">
      <alignment horizontal="center" vertical="center" shrinkToFit="1"/>
    </xf>
    <xf numFmtId="38" fontId="5" fillId="0" borderId="61" xfId="0" applyNumberFormat="1" applyFont="1" applyBorder="1" applyAlignment="1">
      <alignment horizontal="center" vertical="center" shrinkToFit="1"/>
    </xf>
    <xf numFmtId="38" fontId="5" fillId="0" borderId="7" xfId="0" applyNumberFormat="1" applyFont="1" applyBorder="1" applyAlignment="1">
      <alignment horizontal="center" vertical="center" shrinkToFit="1"/>
    </xf>
    <xf numFmtId="38" fontId="5" fillId="0" borderId="16" xfId="0" applyNumberFormat="1" applyFont="1" applyBorder="1" applyAlignment="1">
      <alignment horizontal="center" vertical="center" shrinkToFit="1"/>
    </xf>
    <xf numFmtId="38" fontId="5" fillId="0" borderId="24" xfId="0" applyNumberFormat="1" applyFont="1" applyBorder="1" applyAlignment="1">
      <alignment horizontal="center" vertical="center" shrinkToFit="1"/>
    </xf>
    <xf numFmtId="38" fontId="5" fillId="0" borderId="5" xfId="0" applyNumberFormat="1" applyFont="1" applyBorder="1" applyAlignment="1">
      <alignment horizontal="center" vertical="center" shrinkToFit="1"/>
    </xf>
    <xf numFmtId="38" fontId="5" fillId="0" borderId="10" xfId="0" applyNumberFormat="1" applyFont="1" applyBorder="1" applyAlignment="1">
      <alignment horizontal="center" vertical="center" shrinkToFit="1"/>
    </xf>
    <xf numFmtId="38" fontId="5" fillId="0" borderId="19" xfId="0" applyNumberFormat="1" applyFont="1" applyBorder="1" applyAlignment="1">
      <alignment horizontal="center" vertical="center" shrinkToFit="1"/>
    </xf>
    <xf numFmtId="38" fontId="8" fillId="0" borderId="30" xfId="0" applyNumberFormat="1" applyFont="1" applyBorder="1" applyAlignment="1">
      <alignment horizontal="center" vertical="center" wrapText="1"/>
    </xf>
    <xf numFmtId="38" fontId="8" fillId="0" borderId="49" xfId="0" applyNumberFormat="1" applyFont="1" applyBorder="1" applyAlignment="1">
      <alignment horizontal="right" vertical="center"/>
    </xf>
    <xf numFmtId="38" fontId="8" fillId="0" borderId="9" xfId="0" applyNumberFormat="1" applyFont="1" applyBorder="1" applyAlignment="1">
      <alignment horizontal="right" vertical="center"/>
    </xf>
    <xf numFmtId="38" fontId="6" fillId="0" borderId="50" xfId="0" applyNumberFormat="1" applyFont="1" applyBorder="1" applyAlignment="1">
      <alignment horizontal="center" vertical="center"/>
    </xf>
    <xf numFmtId="38" fontId="6" fillId="0" borderId="58" xfId="0" applyNumberFormat="1" applyFont="1" applyBorder="1" applyAlignment="1">
      <alignment horizontal="center" vertical="center"/>
    </xf>
    <xf numFmtId="38" fontId="5" fillId="0" borderId="17" xfId="0" applyNumberFormat="1" applyFont="1" applyBorder="1" applyAlignment="1">
      <alignment horizontal="center" vertical="center"/>
    </xf>
    <xf numFmtId="38" fontId="5" fillId="0" borderId="11" xfId="0" applyNumberFormat="1" applyFont="1" applyBorder="1" applyAlignment="1">
      <alignment horizontal="center" vertical="center" shrinkToFit="1"/>
    </xf>
    <xf numFmtId="38" fontId="5" fillId="0" borderId="3" xfId="0" applyNumberFormat="1" applyFont="1" applyBorder="1" applyAlignment="1">
      <alignment horizontal="center" vertical="center" shrinkToFit="1"/>
    </xf>
    <xf numFmtId="38" fontId="5" fillId="0" borderId="21" xfId="0" applyNumberFormat="1" applyFont="1" applyBorder="1" applyAlignment="1">
      <alignment horizontal="center" vertical="center" shrinkToFit="1"/>
    </xf>
    <xf numFmtId="38" fontId="5" fillId="0" borderId="8" xfId="0" applyNumberFormat="1" applyFont="1" applyBorder="1" applyAlignment="1">
      <alignment horizontal="center" vertical="center" shrinkToFit="1"/>
    </xf>
    <xf numFmtId="38" fontId="5" fillId="0" borderId="40" xfId="0" applyNumberFormat="1" applyFont="1" applyBorder="1" applyAlignment="1">
      <alignment horizontal="center" vertical="center" shrinkToFit="1"/>
    </xf>
    <xf numFmtId="38" fontId="5" fillId="0" borderId="18" xfId="0" applyNumberFormat="1" applyFont="1" applyBorder="1" applyAlignment="1">
      <alignment horizontal="center" vertical="center" shrinkToFit="1"/>
    </xf>
    <xf numFmtId="38" fontId="5" fillId="0" borderId="11" xfId="0" applyNumberFormat="1" applyFont="1" applyBorder="1" applyAlignment="1">
      <alignment horizontal="center" vertical="center" wrapText="1" shrinkToFit="1"/>
    </xf>
    <xf numFmtId="38" fontId="5" fillId="0" borderId="5" xfId="0" applyNumberFormat="1" applyFont="1" applyBorder="1" applyAlignment="1">
      <alignment horizontal="center" vertical="center" wrapText="1" shrinkToFit="1"/>
    </xf>
    <xf numFmtId="38" fontId="5" fillId="0" borderId="9" xfId="0" applyNumberFormat="1" applyFont="1" applyBorder="1" applyAlignment="1">
      <alignment horizontal="center" vertical="center" shrinkToFit="1"/>
    </xf>
    <xf numFmtId="38" fontId="5" fillId="0" borderId="43" xfId="0" applyNumberFormat="1" applyFont="1" applyBorder="1" applyAlignment="1">
      <alignment horizontal="center" vertical="center" shrinkToFit="1"/>
    </xf>
    <xf numFmtId="38" fontId="5" fillId="0" borderId="58" xfId="0" applyNumberFormat="1" applyFont="1" applyBorder="1" applyAlignment="1">
      <alignment horizontal="center" vertical="center" shrinkToFit="1"/>
    </xf>
    <xf numFmtId="0" fontId="8" fillId="0" borderId="32" xfId="0" applyFont="1" applyBorder="1" applyAlignment="1">
      <alignment horizontal="center" vertical="center"/>
    </xf>
    <xf numFmtId="0" fontId="8" fillId="0" borderId="29" xfId="0" applyFont="1" applyBorder="1" applyAlignment="1">
      <alignment horizontal="center" vertical="center"/>
    </xf>
    <xf numFmtId="0" fontId="8" fillId="0" borderId="31" xfId="0" applyFont="1" applyBorder="1" applyAlignment="1">
      <alignment horizontal="center" vertical="center"/>
    </xf>
    <xf numFmtId="0" fontId="5" fillId="0" borderId="8" xfId="0" applyFont="1" applyBorder="1" applyAlignment="1">
      <alignment horizontal="center" vertical="center"/>
    </xf>
    <xf numFmtId="0" fontId="5" fillId="0" borderId="40" xfId="0" applyFont="1" applyBorder="1" applyAlignment="1">
      <alignment horizontal="center" vertical="center"/>
    </xf>
    <xf numFmtId="0" fontId="5" fillId="0" borderId="18" xfId="0" applyFont="1" applyBorder="1" applyAlignment="1">
      <alignment horizontal="center" vertic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19" xfId="0" applyFont="1" applyBorder="1" applyAlignment="1">
      <alignment horizontal="center" vertical="center"/>
    </xf>
    <xf numFmtId="0" fontId="5" fillId="0" borderId="11" xfId="0" applyFont="1" applyBorder="1" applyAlignment="1">
      <alignment horizontal="center" vertical="center"/>
    </xf>
    <xf numFmtId="0" fontId="5" fillId="0" borderId="3" xfId="0" applyFont="1" applyBorder="1" applyAlignment="1">
      <alignment horizontal="center" vertical="center"/>
    </xf>
    <xf numFmtId="0" fontId="5" fillId="0" borderId="21" xfId="0" applyFont="1" applyBorder="1" applyAlignment="1">
      <alignment horizontal="center" vertical="center"/>
    </xf>
    <xf numFmtId="0" fontId="5" fillId="0" borderId="7" xfId="0" applyFont="1" applyBorder="1" applyAlignment="1">
      <alignment horizontal="center" vertical="center"/>
    </xf>
    <xf numFmtId="0" fontId="5" fillId="0" borderId="16" xfId="0" applyFont="1" applyBorder="1" applyAlignment="1">
      <alignment horizontal="center" vertical="center"/>
    </xf>
    <xf numFmtId="0" fontId="5" fillId="0" borderId="24" xfId="0" applyFont="1" applyBorder="1" applyAlignment="1">
      <alignment horizontal="center" vertical="center"/>
    </xf>
    <xf numFmtId="38" fontId="5" fillId="0" borderId="28" xfId="0" applyNumberFormat="1" applyFont="1" applyBorder="1" applyAlignment="1">
      <alignment horizontal="center" vertical="center" wrapText="1" shrinkToFit="1"/>
    </xf>
    <xf numFmtId="38" fontId="5" fillId="0" borderId="60" xfId="0" applyNumberFormat="1" applyFont="1" applyBorder="1" applyAlignment="1">
      <alignment horizontal="center" vertical="center" shrinkToFit="1"/>
    </xf>
    <xf numFmtId="38" fontId="5" fillId="0" borderId="28" xfId="0" applyNumberFormat="1" applyFont="1" applyBorder="1" applyAlignment="1">
      <alignment horizontal="center" vertical="center" shrinkToFit="1"/>
    </xf>
    <xf numFmtId="38" fontId="5" fillId="0" borderId="53" xfId="0" applyNumberFormat="1" applyFont="1" applyBorder="1" applyAlignment="1">
      <alignment horizontal="center" vertical="center" shrinkToFit="1"/>
    </xf>
    <xf numFmtId="0" fontId="8" fillId="0" borderId="33"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58" xfId="0" applyFont="1" applyBorder="1" applyAlignment="1">
      <alignment horizontal="center" vertical="center"/>
    </xf>
    <xf numFmtId="38" fontId="5" fillId="0" borderId="20" xfId="0" applyNumberFormat="1" applyFont="1" applyBorder="1" applyAlignment="1">
      <alignment horizontal="center" vertical="center" textRotation="255" wrapText="1"/>
    </xf>
    <xf numFmtId="38" fontId="5" fillId="0" borderId="6" xfId="0" applyNumberFormat="1" applyFont="1" applyBorder="1" applyAlignment="1">
      <alignment horizontal="center" vertical="center" textRotation="255" wrapText="1"/>
    </xf>
    <xf numFmtId="38" fontId="5" fillId="0" borderId="9" xfId="0" applyNumberFormat="1" applyFont="1" applyBorder="1" applyAlignment="1">
      <alignment horizontal="center" vertical="center" textRotation="255" wrapText="1"/>
    </xf>
    <xf numFmtId="38" fontId="5" fillId="0" borderId="60" xfId="0" applyNumberFormat="1" applyFont="1" applyBorder="1" applyAlignment="1">
      <alignment horizontal="center" vertical="center" wrapText="1" shrinkToFit="1"/>
    </xf>
    <xf numFmtId="38" fontId="5" fillId="0" borderId="53" xfId="0" applyNumberFormat="1" applyFont="1" applyBorder="1" applyAlignment="1">
      <alignment horizontal="center" vertical="center" wrapText="1" shrinkToFit="1"/>
    </xf>
    <xf numFmtId="1" fontId="25" fillId="0" borderId="32" xfId="0" applyNumberFormat="1" applyFont="1" applyBorder="1" applyAlignment="1">
      <alignment horizontal="center" vertical="center"/>
    </xf>
    <xf numFmtId="1" fontId="25" fillId="0" borderId="29" xfId="0" applyNumberFormat="1" applyFont="1" applyBorder="1" applyAlignment="1">
      <alignment horizontal="center" vertical="center"/>
    </xf>
    <xf numFmtId="0" fontId="5" fillId="0" borderId="13" xfId="0" applyFont="1" applyBorder="1" applyAlignment="1">
      <alignment horizontal="center" vertical="center"/>
    </xf>
    <xf numFmtId="0" fontId="5" fillId="0" borderId="17" xfId="0" applyFont="1" applyBorder="1" applyAlignment="1">
      <alignment horizontal="center" vertical="center"/>
    </xf>
    <xf numFmtId="0" fontId="5" fillId="0" borderId="23" xfId="0" applyFont="1" applyBorder="1" applyAlignment="1">
      <alignment horizontal="center" vertical="center"/>
    </xf>
    <xf numFmtId="176" fontId="25" fillId="0" borderId="32" xfId="0" applyNumberFormat="1" applyFont="1" applyBorder="1" applyAlignment="1">
      <alignment horizontal="center" vertical="center"/>
    </xf>
    <xf numFmtId="176" fontId="25" fillId="0" borderId="29" xfId="0" applyNumberFormat="1" applyFont="1" applyBorder="1" applyAlignment="1">
      <alignment horizontal="center" vertical="center"/>
    </xf>
    <xf numFmtId="176" fontId="25" fillId="0" borderId="31" xfId="0" applyNumberFormat="1" applyFont="1" applyBorder="1" applyAlignment="1">
      <alignment horizontal="center" vertical="center"/>
    </xf>
    <xf numFmtId="0" fontId="5" fillId="0" borderId="22" xfId="0" applyFont="1" applyBorder="1" applyAlignment="1">
      <alignment horizontal="center" vertical="center"/>
    </xf>
    <xf numFmtId="0" fontId="5" fillId="0" borderId="42" xfId="0" applyFont="1" applyBorder="1" applyAlignment="1">
      <alignment horizontal="center" vertical="center"/>
    </xf>
    <xf numFmtId="0" fontId="5" fillId="0" borderId="61" xfId="0" applyFont="1" applyBorder="1" applyAlignment="1">
      <alignment horizontal="center" vertical="center"/>
    </xf>
    <xf numFmtId="176" fontId="25" fillId="0" borderId="33" xfId="0" applyNumberFormat="1" applyFont="1" applyBorder="1" applyAlignment="1">
      <alignment horizontal="center" vertical="center"/>
    </xf>
    <xf numFmtId="38" fontId="5" fillId="0" borderId="89" xfId="0" applyNumberFormat="1" applyFont="1" applyBorder="1" applyAlignment="1">
      <alignment horizontal="center" vertical="center"/>
    </xf>
    <xf numFmtId="38" fontId="5" fillId="0" borderId="1" xfId="0" applyNumberFormat="1" applyFont="1" applyBorder="1" applyAlignment="1">
      <alignment horizontal="center" vertical="center" wrapText="1"/>
    </xf>
    <xf numFmtId="38" fontId="5" fillId="0" borderId="1" xfId="0" applyNumberFormat="1" applyFont="1" applyBorder="1" applyAlignment="1">
      <alignment horizontal="center" vertical="center"/>
    </xf>
    <xf numFmtId="0" fontId="5" fillId="0" borderId="2" xfId="0" applyFont="1" applyBorder="1" applyAlignment="1">
      <alignment horizontal="center" vertical="center"/>
    </xf>
    <xf numFmtId="0" fontId="5" fillId="0" borderId="15" xfId="0" applyFont="1" applyBorder="1" applyAlignment="1">
      <alignment horizontal="center" vertical="center"/>
    </xf>
    <xf numFmtId="0" fontId="5" fillId="0" borderId="8" xfId="6" applyFont="1" applyBorder="1" applyAlignment="1">
      <alignment horizontal="center" vertical="center"/>
    </xf>
    <xf numFmtId="0" fontId="5" fillId="0" borderId="40" xfId="6" applyFont="1" applyBorder="1" applyAlignment="1">
      <alignment horizontal="center" vertical="center"/>
    </xf>
    <xf numFmtId="0" fontId="5" fillId="0" borderId="18" xfId="6" applyFont="1" applyBorder="1" applyAlignment="1">
      <alignment horizontal="center" vertical="center"/>
    </xf>
    <xf numFmtId="0" fontId="5" fillId="0" borderId="8" xfId="6" applyFont="1" applyBorder="1" applyAlignment="1">
      <alignment horizontal="left" vertical="center"/>
    </xf>
    <xf numFmtId="0" fontId="5" fillId="0" borderId="40" xfId="6" applyFont="1" applyBorder="1" applyAlignment="1">
      <alignment horizontal="left" vertical="center"/>
    </xf>
    <xf numFmtId="0" fontId="5" fillId="0" borderId="18" xfId="6" applyFont="1" applyBorder="1" applyAlignment="1">
      <alignment horizontal="left" vertical="center"/>
    </xf>
    <xf numFmtId="38" fontId="8" fillId="0" borderId="8" xfId="2" applyFont="1" applyFill="1" applyBorder="1" applyAlignment="1">
      <alignment horizontal="center" vertical="center"/>
    </xf>
    <xf numFmtId="38" fontId="8" fillId="0" borderId="40" xfId="2" applyFont="1" applyFill="1" applyBorder="1" applyAlignment="1">
      <alignment horizontal="center" vertical="center"/>
    </xf>
    <xf numFmtId="38" fontId="8" fillId="0" borderId="18" xfId="2" applyFont="1" applyFill="1" applyBorder="1" applyAlignment="1">
      <alignment horizontal="center" vertical="center"/>
    </xf>
    <xf numFmtId="0" fontId="5" fillId="0" borderId="13" xfId="6" applyFont="1" applyBorder="1" applyAlignment="1">
      <alignment horizontal="center" vertical="center"/>
    </xf>
    <xf numFmtId="0" fontId="5" fillId="0" borderId="17" xfId="6" applyFont="1" applyBorder="1" applyAlignment="1">
      <alignment horizontal="center" vertical="center"/>
    </xf>
    <xf numFmtId="0" fontId="5" fillId="0" borderId="23" xfId="6" applyFont="1" applyBorder="1" applyAlignment="1">
      <alignment horizontal="center" vertical="center"/>
    </xf>
    <xf numFmtId="0" fontId="5" fillId="0" borderId="13" xfId="6" applyFont="1" applyBorder="1" applyAlignment="1">
      <alignment horizontal="left" vertical="center"/>
    </xf>
    <xf numFmtId="0" fontId="5" fillId="0" borderId="17" xfId="6" applyFont="1" applyBorder="1" applyAlignment="1">
      <alignment horizontal="left" vertical="center"/>
    </xf>
    <xf numFmtId="0" fontId="5" fillId="0" borderId="23" xfId="6" applyFont="1" applyBorder="1" applyAlignment="1">
      <alignment horizontal="left" vertical="center"/>
    </xf>
    <xf numFmtId="38" fontId="8" fillId="0" borderId="13" xfId="2" applyFont="1" applyFill="1" applyBorder="1" applyAlignment="1">
      <alignment horizontal="center" vertical="center"/>
    </xf>
    <xf numFmtId="38" fontId="8" fillId="0" borderId="17" xfId="2" applyFont="1" applyFill="1" applyBorder="1" applyAlignment="1">
      <alignment horizontal="center" vertical="center"/>
    </xf>
    <xf numFmtId="38" fontId="8" fillId="0" borderId="23" xfId="2" applyFont="1" applyFill="1" applyBorder="1" applyAlignment="1">
      <alignment horizontal="center" vertical="center"/>
    </xf>
    <xf numFmtId="0" fontId="8" fillId="0" borderId="33" xfId="6" applyFont="1" applyBorder="1" applyAlignment="1">
      <alignment horizontal="center" vertical="center"/>
    </xf>
    <xf numFmtId="0" fontId="8" fillId="0" borderId="29" xfId="6" applyFont="1" applyBorder="1" applyAlignment="1">
      <alignment horizontal="center" vertical="center"/>
    </xf>
    <xf numFmtId="0" fontId="8" fillId="0" borderId="30" xfId="6" applyFont="1" applyBorder="1" applyAlignment="1">
      <alignment horizontal="center" vertical="center"/>
    </xf>
    <xf numFmtId="0" fontId="5" fillId="0" borderId="20" xfId="6" applyFont="1" applyBorder="1" applyAlignment="1">
      <alignment horizontal="center" vertical="center"/>
    </xf>
    <xf numFmtId="0" fontId="5" fillId="0" borderId="25" xfId="6" applyFont="1" applyBorder="1" applyAlignment="1">
      <alignment horizontal="center" vertical="center"/>
    </xf>
    <xf numFmtId="0" fontId="5" fillId="0" borderId="26" xfId="6" applyFont="1" applyBorder="1" applyAlignment="1">
      <alignment horizontal="center" vertical="center"/>
    </xf>
    <xf numFmtId="0" fontId="5" fillId="0" borderId="20" xfId="6" applyFont="1" applyBorder="1" applyAlignment="1">
      <alignment horizontal="left" vertical="center"/>
    </xf>
    <xf numFmtId="0" fontId="5" fillId="0" borderId="25" xfId="6" applyFont="1" applyBorder="1" applyAlignment="1">
      <alignment horizontal="left" vertical="center"/>
    </xf>
    <xf numFmtId="0" fontId="5" fillId="0" borderId="26" xfId="6" applyFont="1" applyBorder="1" applyAlignment="1">
      <alignment horizontal="left" vertical="center"/>
    </xf>
    <xf numFmtId="38" fontId="8" fillId="0" borderId="20" xfId="2" applyFont="1" applyFill="1" applyBorder="1" applyAlignment="1">
      <alignment horizontal="center" vertical="center"/>
    </xf>
    <xf numFmtId="38" fontId="8" fillId="0" borderId="25" xfId="2" applyFont="1" applyFill="1" applyBorder="1" applyAlignment="1">
      <alignment horizontal="center" vertical="center"/>
    </xf>
    <xf numFmtId="38" fontId="8" fillId="0" borderId="26" xfId="2" applyFont="1" applyFill="1" applyBorder="1" applyAlignment="1">
      <alignment horizontal="center" vertical="center"/>
    </xf>
    <xf numFmtId="0" fontId="5" fillId="0" borderId="22" xfId="6" applyFont="1" applyBorder="1" applyAlignment="1">
      <alignment horizontal="center" vertical="center"/>
    </xf>
    <xf numFmtId="0" fontId="5" fillId="0" borderId="42" xfId="6" applyFont="1" applyBorder="1" applyAlignment="1">
      <alignment horizontal="center" vertical="center"/>
    </xf>
    <xf numFmtId="0" fontId="5" fillId="0" borderId="61" xfId="6" applyFont="1" applyBorder="1" applyAlignment="1">
      <alignment horizontal="center" vertical="center"/>
    </xf>
    <xf numFmtId="0" fontId="5" fillId="0" borderId="22" xfId="6" applyFont="1" applyBorder="1" applyAlignment="1">
      <alignment horizontal="left" vertical="center"/>
    </xf>
    <xf numFmtId="0" fontId="5" fillId="0" borderId="42" xfId="6" applyFont="1" applyBorder="1" applyAlignment="1">
      <alignment horizontal="left" vertical="center"/>
    </xf>
    <xf numFmtId="0" fontId="5" fillId="0" borderId="61" xfId="6" applyFont="1" applyBorder="1" applyAlignment="1">
      <alignment horizontal="left" vertical="center"/>
    </xf>
    <xf numFmtId="38" fontId="8" fillId="0" borderId="22" xfId="2" applyFont="1" applyFill="1" applyBorder="1" applyAlignment="1">
      <alignment horizontal="center" vertical="center"/>
    </xf>
    <xf numFmtId="38" fontId="8" fillId="0" borderId="42" xfId="2" applyFont="1" applyFill="1" applyBorder="1" applyAlignment="1">
      <alignment horizontal="center" vertical="center"/>
    </xf>
    <xf numFmtId="38" fontId="8" fillId="0" borderId="61" xfId="2" applyFont="1" applyFill="1" applyBorder="1" applyAlignment="1">
      <alignment horizontal="center" vertical="center"/>
    </xf>
    <xf numFmtId="0" fontId="5" fillId="0" borderId="29" xfId="6" applyFont="1" applyBorder="1" applyAlignment="1">
      <alignment horizontal="center" vertical="center"/>
    </xf>
    <xf numFmtId="0" fontId="5" fillId="0" borderId="30" xfId="6" applyFont="1" applyBorder="1" applyAlignment="1">
      <alignment horizontal="center" vertical="center"/>
    </xf>
    <xf numFmtId="0" fontId="5" fillId="0" borderId="5" xfId="6" applyFont="1" applyBorder="1" applyAlignment="1">
      <alignment horizontal="center" vertical="center"/>
    </xf>
    <xf numFmtId="0" fontId="5" fillId="0" borderId="10" xfId="6" applyFont="1" applyBorder="1" applyAlignment="1">
      <alignment horizontal="center" vertical="center"/>
    </xf>
    <xf numFmtId="0" fontId="5" fillId="0" borderId="19" xfId="6" applyFont="1" applyBorder="1" applyAlignment="1">
      <alignment horizontal="center" vertical="center"/>
    </xf>
    <xf numFmtId="0" fontId="5" fillId="0" borderId="5" xfId="6" applyFont="1" applyBorder="1" applyAlignment="1">
      <alignment horizontal="left" vertical="center"/>
    </xf>
    <xf numFmtId="0" fontId="5" fillId="0" borderId="10" xfId="6" applyFont="1" applyBorder="1" applyAlignment="1">
      <alignment horizontal="left" vertical="center"/>
    </xf>
    <xf numFmtId="0" fontId="5" fillId="0" borderId="19" xfId="6" applyFont="1" applyBorder="1" applyAlignment="1">
      <alignment horizontal="left" vertical="center"/>
    </xf>
    <xf numFmtId="38" fontId="8" fillId="0" borderId="5" xfId="2" applyFont="1" applyFill="1" applyBorder="1" applyAlignment="1">
      <alignment horizontal="center" vertical="center"/>
    </xf>
    <xf numFmtId="38" fontId="8" fillId="0" borderId="10" xfId="2" applyFont="1" applyFill="1" applyBorder="1" applyAlignment="1">
      <alignment horizontal="center" vertical="center"/>
    </xf>
    <xf numFmtId="38" fontId="8" fillId="0" borderId="19" xfId="2" applyFont="1" applyFill="1" applyBorder="1" applyAlignment="1">
      <alignment horizontal="center" vertical="center"/>
    </xf>
    <xf numFmtId="0" fontId="5" fillId="0" borderId="11" xfId="6" applyFont="1" applyBorder="1" applyAlignment="1">
      <alignment horizontal="center" vertical="center"/>
    </xf>
    <xf numFmtId="0" fontId="5" fillId="0" borderId="3" xfId="6" applyFont="1" applyBorder="1" applyAlignment="1">
      <alignment horizontal="center" vertical="center"/>
    </xf>
    <xf numFmtId="0" fontId="5" fillId="0" borderId="21" xfId="6" applyFont="1" applyBorder="1" applyAlignment="1">
      <alignment horizontal="center" vertical="center"/>
    </xf>
    <xf numFmtId="0" fontId="5" fillId="0" borderId="11" xfId="6" applyFont="1" applyBorder="1" applyAlignment="1">
      <alignment horizontal="left" vertical="center"/>
    </xf>
    <xf numFmtId="0" fontId="5" fillId="0" borderId="3" xfId="6" applyFont="1" applyBorder="1" applyAlignment="1">
      <alignment horizontal="left" vertical="center"/>
    </xf>
    <xf numFmtId="0" fontId="5" fillId="0" borderId="21" xfId="6" applyFont="1" applyBorder="1" applyAlignment="1">
      <alignment horizontal="left" vertical="center"/>
    </xf>
    <xf numFmtId="38" fontId="8" fillId="0" borderId="11" xfId="2" applyFont="1" applyFill="1" applyBorder="1" applyAlignment="1">
      <alignment horizontal="center" vertical="center"/>
    </xf>
    <xf numFmtId="38" fontId="8" fillId="0" borderId="3" xfId="2" applyFont="1" applyFill="1" applyBorder="1" applyAlignment="1">
      <alignment horizontal="center" vertical="center"/>
    </xf>
    <xf numFmtId="38" fontId="8" fillId="0" borderId="21" xfId="2" applyFont="1" applyFill="1" applyBorder="1" applyAlignment="1">
      <alignment horizontal="center" vertical="center"/>
    </xf>
    <xf numFmtId="0" fontId="5" fillId="0" borderId="33" xfId="6" applyFont="1" applyBorder="1" applyAlignment="1">
      <alignment horizontal="center" vertical="center"/>
    </xf>
    <xf numFmtId="0" fontId="5" fillId="0" borderId="32" xfId="6" applyFont="1" applyBorder="1" applyAlignment="1">
      <alignment horizontal="center" vertical="center"/>
    </xf>
    <xf numFmtId="0" fontId="5" fillId="0" borderId="31" xfId="6" applyFont="1" applyBorder="1" applyAlignment="1">
      <alignment horizontal="center" vertical="center"/>
    </xf>
    <xf numFmtId="0" fontId="5" fillId="0" borderId="12" xfId="6" applyFont="1" applyBorder="1" applyAlignment="1">
      <alignment horizontal="center" vertical="center"/>
    </xf>
    <xf numFmtId="0" fontId="5" fillId="0" borderId="39" xfId="6" applyFont="1" applyBorder="1" applyAlignment="1">
      <alignment horizontal="center" vertical="center"/>
    </xf>
    <xf numFmtId="0" fontId="5" fillId="0" borderId="57" xfId="6" applyFont="1" applyBorder="1" applyAlignment="1">
      <alignment horizontal="center" vertical="center"/>
    </xf>
    <xf numFmtId="0" fontId="5" fillId="0" borderId="14" xfId="6" applyFont="1" applyBorder="1" applyAlignment="1">
      <alignment horizontal="left" vertical="center"/>
    </xf>
    <xf numFmtId="0" fontId="5" fillId="0" borderId="4" xfId="6" applyFont="1" applyBorder="1" applyAlignment="1">
      <alignment horizontal="left" vertical="center"/>
    </xf>
    <xf numFmtId="0" fontId="5" fillId="0" borderId="59" xfId="6" applyFont="1" applyBorder="1" applyAlignment="1">
      <alignment horizontal="left" vertical="center"/>
    </xf>
    <xf numFmtId="0" fontId="5" fillId="0" borderId="9" xfId="6" applyFont="1" applyBorder="1" applyAlignment="1">
      <alignment horizontal="left" vertical="center"/>
    </xf>
    <xf numFmtId="0" fontId="5" fillId="0" borderId="43" xfId="6" applyFont="1" applyBorder="1" applyAlignment="1">
      <alignment horizontal="left" vertical="center"/>
    </xf>
    <xf numFmtId="0" fontId="5" fillId="0" borderId="58" xfId="6" applyFont="1" applyBorder="1" applyAlignment="1">
      <alignment horizontal="left" vertical="center"/>
    </xf>
    <xf numFmtId="38" fontId="8" fillId="0" borderId="9" xfId="2" applyFont="1" applyFill="1" applyBorder="1" applyAlignment="1">
      <alignment horizontal="center" vertical="center"/>
    </xf>
    <xf numFmtId="38" fontId="8" fillId="0" borderId="43" xfId="2" applyFont="1" applyFill="1" applyBorder="1" applyAlignment="1">
      <alignment horizontal="center" vertical="center"/>
    </xf>
    <xf numFmtId="38" fontId="8" fillId="0" borderId="58" xfId="2" applyFont="1" applyFill="1" applyBorder="1" applyAlignment="1">
      <alignment horizontal="center" vertical="center"/>
    </xf>
    <xf numFmtId="0" fontId="5" fillId="0" borderId="12" xfId="6" applyFont="1" applyBorder="1" applyAlignment="1">
      <alignment horizontal="left" vertical="center"/>
    </xf>
    <xf numFmtId="0" fontId="5" fillId="0" borderId="39" xfId="6" applyFont="1" applyBorder="1" applyAlignment="1">
      <alignment horizontal="left" vertical="center"/>
    </xf>
    <xf numFmtId="0" fontId="5" fillId="0" borderId="57" xfId="6" applyFont="1" applyBorder="1" applyAlignment="1">
      <alignment horizontal="left" vertical="center"/>
    </xf>
    <xf numFmtId="38" fontId="8" fillId="0" borderId="12" xfId="2" applyFont="1" applyFill="1" applyBorder="1" applyAlignment="1">
      <alignment horizontal="center" vertical="center"/>
    </xf>
    <xf numFmtId="38" fontId="8" fillId="0" borderId="39" xfId="2" applyFont="1" applyFill="1" applyBorder="1" applyAlignment="1">
      <alignment horizontal="center" vertical="center"/>
    </xf>
    <xf numFmtId="38" fontId="8" fillId="0" borderId="57" xfId="2" applyFont="1" applyFill="1" applyBorder="1" applyAlignment="1">
      <alignment horizontal="center" vertical="center"/>
    </xf>
    <xf numFmtId="38" fontId="8" fillId="0" borderId="14" xfId="2" applyFont="1" applyFill="1" applyBorder="1" applyAlignment="1">
      <alignment horizontal="center" vertical="center"/>
    </xf>
    <xf numFmtId="38" fontId="8" fillId="0" borderId="4" xfId="2" applyFont="1" applyFill="1" applyBorder="1" applyAlignment="1">
      <alignment horizontal="center" vertical="center"/>
    </xf>
    <xf numFmtId="38" fontId="8" fillId="0" borderId="59" xfId="2" applyFont="1" applyFill="1" applyBorder="1" applyAlignment="1">
      <alignment horizontal="center" vertical="center"/>
    </xf>
    <xf numFmtId="0" fontId="5" fillId="0" borderId="14" xfId="6" applyFont="1" applyBorder="1" applyAlignment="1">
      <alignment horizontal="center" vertical="center"/>
    </xf>
    <xf numFmtId="0" fontId="5" fillId="0" borderId="4" xfId="6" applyFont="1" applyBorder="1" applyAlignment="1">
      <alignment horizontal="center" vertical="center"/>
    </xf>
    <xf numFmtId="0" fontId="5" fillId="0" borderId="59" xfId="6" applyFont="1" applyBorder="1" applyAlignment="1">
      <alignment horizontal="center" vertical="center"/>
    </xf>
    <xf numFmtId="38" fontId="5" fillId="0" borderId="31" xfId="0" applyNumberFormat="1" applyFont="1" applyBorder="1" applyAlignment="1">
      <alignment horizontal="center" vertical="center"/>
    </xf>
    <xf numFmtId="0" fontId="5" fillId="0" borderId="7" xfId="6" applyFont="1" applyBorder="1" applyAlignment="1">
      <alignment horizontal="left" vertical="center"/>
    </xf>
    <xf numFmtId="0" fontId="5" fillId="0" borderId="16" xfId="6" applyFont="1" applyBorder="1" applyAlignment="1">
      <alignment horizontal="left" vertical="center"/>
    </xf>
    <xf numFmtId="0" fontId="5" fillId="0" borderId="24" xfId="6" applyFont="1" applyBorder="1" applyAlignment="1">
      <alignment horizontal="left" vertical="center"/>
    </xf>
    <xf numFmtId="38" fontId="8" fillId="0" borderId="7" xfId="2" applyFont="1" applyFill="1" applyBorder="1" applyAlignment="1">
      <alignment horizontal="center" vertical="center"/>
    </xf>
    <xf numFmtId="38" fontId="8" fillId="0" borderId="16" xfId="2" applyFont="1" applyFill="1" applyBorder="1" applyAlignment="1">
      <alignment horizontal="center" vertical="center"/>
    </xf>
    <xf numFmtId="38" fontId="8" fillId="0" borderId="24" xfId="2" applyFont="1" applyFill="1" applyBorder="1" applyAlignment="1">
      <alignment horizontal="center" vertical="center"/>
    </xf>
    <xf numFmtId="0" fontId="5" fillId="0" borderId="44" xfId="6" applyFont="1" applyBorder="1" applyAlignment="1">
      <alignment horizontal="left" vertical="center"/>
    </xf>
    <xf numFmtId="0" fontId="5" fillId="0" borderId="45" xfId="6" applyFont="1" applyBorder="1" applyAlignment="1">
      <alignment horizontal="left" vertical="center"/>
    </xf>
    <xf numFmtId="0" fontId="5" fillId="0" borderId="48" xfId="6" applyFont="1" applyBorder="1" applyAlignment="1">
      <alignment horizontal="left" vertical="center"/>
    </xf>
    <xf numFmtId="38" fontId="5" fillId="0" borderId="32" xfId="0" applyNumberFormat="1" applyFont="1" applyBorder="1" applyAlignment="1">
      <alignment horizontal="center" vertical="center"/>
    </xf>
    <xf numFmtId="0" fontId="5" fillId="0" borderId="2" xfId="6" applyFont="1" applyBorder="1" applyAlignment="1">
      <alignment horizontal="left" vertical="center"/>
    </xf>
    <xf numFmtId="0" fontId="5" fillId="0" borderId="15" xfId="6" applyFont="1" applyBorder="1" applyAlignment="1">
      <alignment horizontal="left" vertical="center"/>
    </xf>
    <xf numFmtId="0" fontId="5" fillId="0" borderId="56" xfId="6" applyFont="1" applyBorder="1" applyAlignment="1">
      <alignment horizontal="left" vertical="center"/>
    </xf>
    <xf numFmtId="38" fontId="8" fillId="0" borderId="2" xfId="2" applyFont="1" applyFill="1" applyBorder="1" applyAlignment="1">
      <alignment horizontal="center" vertical="center"/>
    </xf>
    <xf numFmtId="38" fontId="8" fillId="0" borderId="15" xfId="2" applyFont="1" applyFill="1" applyBorder="1" applyAlignment="1">
      <alignment horizontal="center" vertical="center"/>
    </xf>
    <xf numFmtId="38" fontId="8" fillId="0" borderId="56" xfId="2" applyFont="1" applyFill="1" applyBorder="1" applyAlignment="1">
      <alignment horizontal="center" vertical="center"/>
    </xf>
    <xf numFmtId="38" fontId="8" fillId="0" borderId="44" xfId="2" applyFont="1" applyFill="1" applyBorder="1" applyAlignment="1">
      <alignment horizontal="center" vertical="center"/>
    </xf>
    <xf numFmtId="38" fontId="8" fillId="0" borderId="45" xfId="2" applyFont="1" applyFill="1" applyBorder="1" applyAlignment="1">
      <alignment horizontal="center" vertical="center"/>
    </xf>
    <xf numFmtId="38" fontId="8" fillId="0" borderId="48" xfId="2" applyFont="1" applyFill="1" applyBorder="1" applyAlignment="1">
      <alignment horizontal="center" vertical="center"/>
    </xf>
    <xf numFmtId="0" fontId="26" fillId="0" borderId="29" xfId="6" applyFont="1" applyBorder="1" applyAlignment="1">
      <alignment horizontal="center" vertical="center"/>
    </xf>
    <xf numFmtId="0" fontId="26" fillId="0" borderId="31" xfId="6" applyFont="1" applyBorder="1" applyAlignment="1">
      <alignment horizontal="center" vertical="center"/>
    </xf>
    <xf numFmtId="0" fontId="5" fillId="0" borderId="28" xfId="6" applyFont="1" applyBorder="1" applyAlignment="1">
      <alignment horizontal="left" vertical="center"/>
    </xf>
    <xf numFmtId="0" fontId="5" fillId="0" borderId="53" xfId="6" applyFont="1" applyBorder="1" applyAlignment="1">
      <alignment horizontal="left" vertical="center"/>
    </xf>
    <xf numFmtId="0" fontId="5" fillId="0" borderId="60" xfId="6" applyFont="1" applyBorder="1" applyAlignment="1">
      <alignment horizontal="left" vertical="center"/>
    </xf>
    <xf numFmtId="38" fontId="8" fillId="0" borderId="28" xfId="2" applyFont="1" applyFill="1" applyBorder="1" applyAlignment="1">
      <alignment horizontal="center" vertical="center"/>
    </xf>
    <xf numFmtId="38" fontId="8" fillId="0" borderId="53" xfId="2" applyFont="1" applyFill="1" applyBorder="1" applyAlignment="1">
      <alignment horizontal="center" vertical="center"/>
    </xf>
    <xf numFmtId="38" fontId="8" fillId="0" borderId="60" xfId="2" applyFont="1" applyFill="1" applyBorder="1" applyAlignment="1">
      <alignment horizontal="center" vertical="center"/>
    </xf>
    <xf numFmtId="38" fontId="8" fillId="0" borderId="11" xfId="0" applyNumberFormat="1" applyFont="1" applyBorder="1" applyAlignment="1">
      <alignment horizontal="center" vertical="center"/>
    </xf>
    <xf numFmtId="38" fontId="8" fillId="0" borderId="3" xfId="0" applyNumberFormat="1" applyFont="1" applyBorder="1" applyAlignment="1">
      <alignment horizontal="center" vertical="center"/>
    </xf>
    <xf numFmtId="38" fontId="8" fillId="0" borderId="21" xfId="0" applyNumberFormat="1" applyFont="1" applyBorder="1" applyAlignment="1">
      <alignment horizontal="center" vertical="center"/>
    </xf>
    <xf numFmtId="0" fontId="5" fillId="0" borderId="6" xfId="6" applyFont="1" applyBorder="1" applyAlignment="1">
      <alignment horizontal="left" vertical="center"/>
    </xf>
    <xf numFmtId="0" fontId="5" fillId="0" borderId="0" xfId="6" applyFont="1" applyAlignment="1">
      <alignment horizontal="left" vertical="center"/>
    </xf>
    <xf numFmtId="0" fontId="5" fillId="0" borderId="27" xfId="6" applyFont="1" applyBorder="1" applyAlignment="1">
      <alignment horizontal="left" vertical="center"/>
    </xf>
    <xf numFmtId="38" fontId="8" fillId="0" borderId="2" xfId="0" applyNumberFormat="1" applyFont="1" applyBorder="1" applyAlignment="1">
      <alignment horizontal="center" vertical="center"/>
    </xf>
    <xf numFmtId="38" fontId="8" fillId="0" borderId="15" xfId="0" applyNumberFormat="1" applyFont="1" applyBorder="1" applyAlignment="1">
      <alignment horizontal="center" vertical="center"/>
    </xf>
    <xf numFmtId="38" fontId="8" fillId="0" borderId="56" xfId="0" applyNumberFormat="1" applyFont="1" applyBorder="1" applyAlignment="1">
      <alignment horizontal="center" vertical="center"/>
    </xf>
    <xf numFmtId="38" fontId="8" fillId="0" borderId="5" xfId="0" applyNumberFormat="1" applyFont="1" applyBorder="1" applyAlignment="1">
      <alignment horizontal="center" vertical="center"/>
    </xf>
    <xf numFmtId="38" fontId="8" fillId="0" borderId="10" xfId="0" applyNumberFormat="1" applyFont="1" applyBorder="1" applyAlignment="1">
      <alignment horizontal="center" vertical="center"/>
    </xf>
    <xf numFmtId="38" fontId="8" fillId="0" borderId="19" xfId="0" applyNumberFormat="1" applyFont="1" applyBorder="1" applyAlignment="1">
      <alignment horizontal="center" vertical="center"/>
    </xf>
    <xf numFmtId="38" fontId="8" fillId="0" borderId="7" xfId="0" applyNumberFormat="1" applyFont="1" applyBorder="1" applyAlignment="1">
      <alignment horizontal="center" vertical="center"/>
    </xf>
    <xf numFmtId="38" fontId="8" fillId="0" borderId="16" xfId="0" applyNumberFormat="1" applyFont="1" applyBorder="1" applyAlignment="1">
      <alignment horizontal="center" vertical="center"/>
    </xf>
    <xf numFmtId="38" fontId="8" fillId="0" borderId="24" xfId="0" applyNumberFormat="1" applyFont="1" applyBorder="1" applyAlignment="1">
      <alignment horizontal="center" vertical="center"/>
    </xf>
    <xf numFmtId="0" fontId="5" fillId="0" borderId="49" xfId="6" applyFont="1" applyBorder="1" applyAlignment="1">
      <alignment horizontal="left" vertical="center"/>
    </xf>
    <xf numFmtId="0" fontId="5" fillId="0" borderId="51" xfId="6" applyFont="1" applyBorder="1" applyAlignment="1">
      <alignment horizontal="left" vertical="center"/>
    </xf>
    <xf numFmtId="0" fontId="5" fillId="0" borderId="50" xfId="6" applyFont="1" applyBorder="1" applyAlignment="1">
      <alignment horizontal="left" vertical="center"/>
    </xf>
    <xf numFmtId="38" fontId="8" fillId="0" borderId="44" xfId="0" applyNumberFormat="1" applyFont="1" applyBorder="1" applyAlignment="1">
      <alignment horizontal="center" vertical="center"/>
    </xf>
    <xf numFmtId="38" fontId="8" fillId="0" borderId="45" xfId="0" applyNumberFormat="1" applyFont="1" applyBorder="1" applyAlignment="1">
      <alignment horizontal="center" vertical="center"/>
    </xf>
    <xf numFmtId="38" fontId="8" fillId="0" borderId="48" xfId="0" applyNumberFormat="1" applyFont="1" applyBorder="1" applyAlignment="1">
      <alignment horizontal="center" vertical="center"/>
    </xf>
    <xf numFmtId="38" fontId="8" fillId="0" borderId="22" xfId="0" applyNumberFormat="1" applyFont="1" applyBorder="1" applyAlignment="1">
      <alignment horizontal="center" vertical="center"/>
    </xf>
    <xf numFmtId="38" fontId="8" fillId="0" borderId="42" xfId="0" applyNumberFormat="1" applyFont="1" applyBorder="1" applyAlignment="1">
      <alignment horizontal="center" vertical="center"/>
    </xf>
    <xf numFmtId="38" fontId="8" fillId="0" borderId="61" xfId="0" applyNumberFormat="1" applyFont="1" applyBorder="1" applyAlignment="1">
      <alignment horizontal="center" vertical="center"/>
    </xf>
    <xf numFmtId="38" fontId="8" fillId="0" borderId="28" xfId="0" applyNumberFormat="1" applyFont="1" applyBorder="1" applyAlignment="1">
      <alignment horizontal="center" vertical="center"/>
    </xf>
    <xf numFmtId="38" fontId="8" fillId="0" borderId="53" xfId="0" applyNumberFormat="1" applyFont="1" applyBorder="1" applyAlignment="1">
      <alignment horizontal="center" vertical="center"/>
    </xf>
    <xf numFmtId="38" fontId="8" fillId="0" borderId="60" xfId="0" applyNumberFormat="1" applyFont="1" applyBorder="1" applyAlignment="1">
      <alignment horizontal="center" vertical="center"/>
    </xf>
    <xf numFmtId="38" fontId="8" fillId="0" borderId="14" xfId="0" applyNumberFormat="1" applyFont="1" applyBorder="1" applyAlignment="1">
      <alignment horizontal="center" vertical="center"/>
    </xf>
    <xf numFmtId="38" fontId="8" fillId="0" borderId="4" xfId="0" applyNumberFormat="1" applyFont="1" applyBorder="1" applyAlignment="1">
      <alignment horizontal="center" vertical="center"/>
    </xf>
    <xf numFmtId="38" fontId="8" fillId="0" borderId="59" xfId="0" applyNumberFormat="1" applyFont="1" applyBorder="1" applyAlignment="1">
      <alignment horizontal="center" vertical="center"/>
    </xf>
    <xf numFmtId="38" fontId="8" fillId="0" borderId="9" xfId="0" applyNumberFormat="1" applyFont="1" applyBorder="1" applyAlignment="1">
      <alignment horizontal="center" vertical="center"/>
    </xf>
    <xf numFmtId="38" fontId="8" fillId="0" borderId="43" xfId="0" applyNumberFormat="1" applyFont="1" applyBorder="1" applyAlignment="1">
      <alignment horizontal="center" vertical="center"/>
    </xf>
    <xf numFmtId="38" fontId="8" fillId="0" borderId="58" xfId="0" applyNumberFormat="1" applyFont="1" applyBorder="1" applyAlignment="1">
      <alignment horizontal="center" vertical="center"/>
    </xf>
    <xf numFmtId="38" fontId="8" fillId="0" borderId="25" xfId="0" applyNumberFormat="1" applyFont="1" applyBorder="1" applyAlignment="1">
      <alignment horizontal="center" vertical="center"/>
    </xf>
    <xf numFmtId="0" fontId="5" fillId="0" borderId="83" xfId="6" applyFont="1" applyBorder="1" applyAlignment="1">
      <alignment horizontal="left" vertical="center"/>
    </xf>
    <xf numFmtId="0" fontId="5" fillId="0" borderId="110" xfId="6" applyFont="1" applyBorder="1" applyAlignment="1">
      <alignment horizontal="left" vertical="center"/>
    </xf>
    <xf numFmtId="0" fontId="5" fillId="0" borderId="78" xfId="6" applyFont="1" applyBorder="1" applyAlignment="1">
      <alignment horizontal="left" vertical="center"/>
    </xf>
    <xf numFmtId="38" fontId="8" fillId="0" borderId="84" xfId="0" applyNumberFormat="1" applyFont="1" applyBorder="1" applyAlignment="1">
      <alignment horizontal="center" vertical="center"/>
    </xf>
    <xf numFmtId="38" fontId="8" fillId="0" borderId="110" xfId="0" applyNumberFormat="1" applyFont="1" applyBorder="1" applyAlignment="1">
      <alignment horizontal="center" vertical="center"/>
    </xf>
    <xf numFmtId="38" fontId="8" fillId="0" borderId="78" xfId="0" applyNumberFormat="1" applyFont="1" applyBorder="1" applyAlignment="1">
      <alignment horizontal="center" vertical="center"/>
    </xf>
    <xf numFmtId="0" fontId="5" fillId="0" borderId="98" xfId="6" applyFont="1" applyBorder="1" applyAlignment="1">
      <alignment horizontal="left" vertical="center"/>
    </xf>
    <xf numFmtId="0" fontId="5" fillId="0" borderId="111" xfId="6" applyFont="1" applyBorder="1" applyAlignment="1">
      <alignment horizontal="left" vertical="center"/>
    </xf>
    <xf numFmtId="0" fontId="5" fillId="0" borderId="112" xfId="6" applyFont="1" applyBorder="1" applyAlignment="1">
      <alignment horizontal="left" vertical="center"/>
    </xf>
    <xf numFmtId="38" fontId="8" fillId="0" borderId="113" xfId="0" applyNumberFormat="1" applyFont="1" applyBorder="1" applyAlignment="1">
      <alignment horizontal="center" vertical="center"/>
    </xf>
    <xf numFmtId="38" fontId="8" fillId="0" borderId="111" xfId="0" applyNumberFormat="1" applyFont="1" applyBorder="1" applyAlignment="1">
      <alignment horizontal="center" vertical="center"/>
    </xf>
    <xf numFmtId="38" fontId="8" fillId="0" borderId="112" xfId="0" applyNumberFormat="1" applyFont="1" applyBorder="1" applyAlignment="1">
      <alignment horizontal="center" vertical="center"/>
    </xf>
    <xf numFmtId="0" fontId="5" fillId="0" borderId="71" xfId="6" applyFont="1" applyBorder="1" applyAlignment="1">
      <alignment horizontal="left" vertical="center"/>
    </xf>
    <xf numFmtId="0" fontId="5" fillId="0" borderId="109" xfId="6" applyFont="1" applyBorder="1" applyAlignment="1">
      <alignment horizontal="left" vertical="center"/>
    </xf>
    <xf numFmtId="0" fontId="5" fillId="0" borderId="72" xfId="6" applyFont="1" applyBorder="1" applyAlignment="1">
      <alignment horizontal="left" vertical="center"/>
    </xf>
    <xf numFmtId="38" fontId="8" fillId="0" borderId="80" xfId="0" applyNumberFormat="1" applyFont="1" applyBorder="1" applyAlignment="1">
      <alignment horizontal="center" vertical="center"/>
    </xf>
    <xf numFmtId="38" fontId="8" fillId="0" borderId="109" xfId="0" applyNumberFormat="1" applyFont="1" applyBorder="1" applyAlignment="1">
      <alignment horizontal="center" vertical="center"/>
    </xf>
    <xf numFmtId="38" fontId="8" fillId="0" borderId="72" xfId="0" applyNumberFormat="1" applyFont="1" applyBorder="1" applyAlignment="1">
      <alignment horizontal="center" vertical="center"/>
    </xf>
    <xf numFmtId="0" fontId="5" fillId="0" borderId="69" xfId="6" applyFont="1" applyBorder="1" applyAlignment="1">
      <alignment horizontal="left" vertical="center"/>
    </xf>
    <xf numFmtId="0" fontId="5" fillId="0" borderId="104" xfId="6" applyFont="1" applyBorder="1" applyAlignment="1">
      <alignment horizontal="left" vertical="center"/>
    </xf>
    <xf numFmtId="0" fontId="5" fillId="0" borderId="70" xfId="6" applyFont="1" applyBorder="1" applyAlignment="1">
      <alignment horizontal="left" vertical="center"/>
    </xf>
    <xf numFmtId="38" fontId="8" fillId="0" borderId="77" xfId="0" applyNumberFormat="1" applyFont="1" applyBorder="1" applyAlignment="1">
      <alignment horizontal="center" vertical="center"/>
    </xf>
    <xf numFmtId="38" fontId="8" fillId="0" borderId="104" xfId="0" applyNumberFormat="1" applyFont="1" applyBorder="1" applyAlignment="1">
      <alignment horizontal="center" vertical="center"/>
    </xf>
    <xf numFmtId="38" fontId="8" fillId="0" borderId="70" xfId="0" applyNumberFormat="1" applyFont="1" applyBorder="1" applyAlignment="1">
      <alignment horizontal="center" vertical="center"/>
    </xf>
    <xf numFmtId="38" fontId="8" fillId="0" borderId="26" xfId="0" applyNumberFormat="1" applyFont="1" applyBorder="1" applyAlignment="1">
      <alignment horizontal="center" vertical="center"/>
    </xf>
    <xf numFmtId="38" fontId="8" fillId="0" borderId="8" xfId="0" applyNumberFormat="1" applyFont="1" applyBorder="1" applyAlignment="1">
      <alignment horizontal="center" vertical="center"/>
    </xf>
    <xf numFmtId="38" fontId="8" fillId="0" borderId="40" xfId="0" applyNumberFormat="1" applyFont="1" applyBorder="1" applyAlignment="1">
      <alignment horizontal="center" vertical="center"/>
    </xf>
    <xf numFmtId="38" fontId="8" fillId="0" borderId="18" xfId="0" applyNumberFormat="1" applyFont="1" applyBorder="1" applyAlignment="1">
      <alignment horizontal="center" vertical="center"/>
    </xf>
    <xf numFmtId="38" fontId="8" fillId="0" borderId="13" xfId="0" applyNumberFormat="1" applyFont="1" applyBorder="1" applyAlignment="1">
      <alignment horizontal="center" vertical="center"/>
    </xf>
    <xf numFmtId="38" fontId="8" fillId="0" borderId="17" xfId="0" applyNumberFormat="1" applyFont="1" applyBorder="1" applyAlignment="1">
      <alignment horizontal="center" vertical="center"/>
    </xf>
    <xf numFmtId="38" fontId="8" fillId="0" borderId="23" xfId="0" applyNumberFormat="1" applyFont="1" applyBorder="1" applyAlignment="1">
      <alignment horizontal="center" vertical="center"/>
    </xf>
    <xf numFmtId="0" fontId="5" fillId="0" borderId="25" xfId="6" applyFont="1" applyBorder="1" applyAlignment="1">
      <alignment horizontal="left" vertical="top"/>
    </xf>
    <xf numFmtId="0" fontId="5" fillId="0" borderId="63" xfId="6" applyFont="1" applyBorder="1" applyAlignment="1">
      <alignment horizontal="left" vertical="center"/>
    </xf>
    <xf numFmtId="0" fontId="5" fillId="0" borderId="65" xfId="6" applyFont="1" applyBorder="1" applyAlignment="1">
      <alignment horizontal="left" vertical="center"/>
    </xf>
    <xf numFmtId="0" fontId="5" fillId="0" borderId="64" xfId="6" applyFont="1" applyBorder="1" applyAlignment="1">
      <alignment horizontal="left" vertical="center"/>
    </xf>
    <xf numFmtId="0" fontId="5" fillId="0" borderId="63" xfId="6" applyFont="1" applyBorder="1" applyAlignment="1">
      <alignment horizontal="left" vertical="center" wrapText="1"/>
    </xf>
    <xf numFmtId="0" fontId="5" fillId="0" borderId="65" xfId="6" applyFont="1" applyBorder="1" applyAlignment="1">
      <alignment horizontal="left" vertical="center" wrapText="1"/>
    </xf>
    <xf numFmtId="0" fontId="5" fillId="0" borderId="64" xfId="6" applyFont="1" applyBorder="1" applyAlignment="1">
      <alignment horizontal="left" vertical="center" wrapText="1"/>
    </xf>
    <xf numFmtId="0" fontId="5" fillId="0" borderId="5" xfId="6" applyFont="1" applyBorder="1" applyAlignment="1">
      <alignment horizontal="left" vertical="center" wrapText="1"/>
    </xf>
    <xf numFmtId="0" fontId="5" fillId="0" borderId="10" xfId="6" applyFont="1" applyBorder="1" applyAlignment="1">
      <alignment horizontal="left" vertical="center" wrapText="1"/>
    </xf>
    <xf numFmtId="0" fontId="5" fillId="0" borderId="19" xfId="6" applyFont="1" applyBorder="1" applyAlignment="1">
      <alignment horizontal="left" vertical="center" wrapText="1"/>
    </xf>
    <xf numFmtId="0" fontId="5" fillId="0" borderId="11" xfId="6" applyFont="1" applyBorder="1" applyAlignment="1">
      <alignment horizontal="left" vertical="center" wrapText="1"/>
    </xf>
    <xf numFmtId="0" fontId="5" fillId="0" borderId="3" xfId="6" applyFont="1" applyBorder="1" applyAlignment="1">
      <alignment horizontal="left" vertical="center" wrapText="1"/>
    </xf>
    <xf numFmtId="0" fontId="5" fillId="0" borderId="21" xfId="6" applyFont="1" applyBorder="1" applyAlignment="1">
      <alignment horizontal="left" vertical="center" wrapText="1"/>
    </xf>
    <xf numFmtId="0" fontId="5" fillId="0" borderId="7" xfId="6" applyFont="1" applyBorder="1" applyAlignment="1">
      <alignment horizontal="left" vertical="center" wrapText="1"/>
    </xf>
    <xf numFmtId="0" fontId="5" fillId="0" borderId="16" xfId="6" applyFont="1" applyBorder="1" applyAlignment="1">
      <alignment horizontal="left" vertical="center" wrapText="1"/>
    </xf>
    <xf numFmtId="0" fontId="5" fillId="0" borderId="24" xfId="6" applyFont="1" applyBorder="1" applyAlignment="1">
      <alignment horizontal="left" vertical="center" wrapText="1"/>
    </xf>
    <xf numFmtId="38" fontId="5" fillId="0" borderId="33" xfId="0" applyNumberFormat="1" applyFont="1" applyBorder="1" applyAlignment="1">
      <alignment vertical="center" textRotation="255" wrapText="1"/>
    </xf>
    <xf numFmtId="38" fontId="5" fillId="0" borderId="29" xfId="0" applyNumberFormat="1" applyFont="1" applyBorder="1" applyAlignment="1">
      <alignment vertical="center" textRotation="255" wrapText="1"/>
    </xf>
    <xf numFmtId="38" fontId="5" fillId="0" borderId="30" xfId="0" applyNumberFormat="1" applyFont="1" applyBorder="1" applyAlignment="1">
      <alignment vertical="center" textRotation="255" wrapText="1"/>
    </xf>
    <xf numFmtId="38" fontId="5" fillId="0" borderId="14" xfId="2" applyFont="1" applyFill="1" applyBorder="1" applyAlignment="1">
      <alignment horizontal="center" vertical="center"/>
    </xf>
    <xf numFmtId="38" fontId="5" fillId="0" borderId="4" xfId="2" applyFont="1" applyFill="1" applyBorder="1" applyAlignment="1">
      <alignment horizontal="center" vertical="center"/>
    </xf>
    <xf numFmtId="38" fontId="5" fillId="0" borderId="59" xfId="2" applyFont="1" applyFill="1" applyBorder="1" applyAlignment="1">
      <alignment horizontal="center" vertical="center"/>
    </xf>
    <xf numFmtId="38" fontId="5" fillId="0" borderId="22" xfId="2" applyFont="1" applyFill="1" applyBorder="1" applyAlignment="1">
      <alignment horizontal="center" vertical="center"/>
    </xf>
    <xf numFmtId="38" fontId="5" fillId="0" borderId="42" xfId="2" applyFont="1" applyFill="1" applyBorder="1" applyAlignment="1">
      <alignment horizontal="center" vertical="center"/>
    </xf>
    <xf numFmtId="38" fontId="5" fillId="0" borderId="61" xfId="2" applyFont="1" applyFill="1" applyBorder="1" applyAlignment="1">
      <alignment horizontal="center" vertical="center"/>
    </xf>
    <xf numFmtId="38" fontId="5" fillId="0" borderId="28" xfId="2" applyFont="1" applyFill="1" applyBorder="1" applyAlignment="1">
      <alignment horizontal="center" vertical="center"/>
    </xf>
    <xf numFmtId="38" fontId="5" fillId="0" borderId="53" xfId="2" applyFont="1" applyFill="1" applyBorder="1" applyAlignment="1">
      <alignment horizontal="center" vertical="center"/>
    </xf>
    <xf numFmtId="38" fontId="5" fillId="0" borderId="60" xfId="2" applyFont="1" applyFill="1" applyBorder="1" applyAlignment="1">
      <alignment horizontal="center" vertical="center"/>
    </xf>
    <xf numFmtId="38" fontId="8" fillId="0" borderId="31" xfId="0" applyNumberFormat="1" applyFont="1" applyBorder="1" applyAlignment="1">
      <alignment horizontal="center" vertical="center"/>
    </xf>
    <xf numFmtId="38" fontId="8" fillId="0" borderId="32" xfId="0" applyNumberFormat="1" applyFont="1" applyBorder="1" applyAlignment="1">
      <alignment horizontal="center" vertical="center"/>
    </xf>
    <xf numFmtId="38" fontId="8" fillId="0" borderId="30" xfId="0" applyNumberFormat="1" applyFont="1" applyBorder="1" applyAlignment="1">
      <alignment horizontal="center" vertical="center"/>
    </xf>
    <xf numFmtId="38" fontId="8" fillId="0" borderId="6" xfId="0" applyNumberFormat="1" applyFont="1" applyBorder="1" applyAlignment="1">
      <alignment horizontal="center" vertical="center"/>
    </xf>
    <xf numFmtId="38" fontId="8" fillId="0" borderId="27" xfId="0" applyNumberFormat="1" applyFont="1" applyBorder="1" applyAlignment="1">
      <alignment horizontal="center" vertical="center"/>
    </xf>
    <xf numFmtId="0" fontId="5" fillId="0" borderId="14" xfId="6" applyFont="1" applyBorder="1" applyAlignment="1">
      <alignment horizontal="left" vertical="center" wrapText="1"/>
    </xf>
    <xf numFmtId="0" fontId="5" fillId="0" borderId="4" xfId="6" applyFont="1" applyBorder="1" applyAlignment="1">
      <alignment horizontal="left" vertical="center" wrapText="1"/>
    </xf>
    <xf numFmtId="0" fontId="5" fillId="0" borderId="59" xfId="6" applyFont="1" applyBorder="1" applyAlignment="1">
      <alignment horizontal="left" vertical="center" wrapText="1"/>
    </xf>
    <xf numFmtId="38" fontId="5" fillId="0" borderId="12" xfId="0" applyNumberFormat="1" applyFont="1" applyBorder="1" applyAlignment="1">
      <alignment horizontal="center" vertical="center" wrapText="1"/>
    </xf>
    <xf numFmtId="38" fontId="5" fillId="0" borderId="118" xfId="0" applyNumberFormat="1" applyFont="1" applyBorder="1" applyAlignment="1">
      <alignment horizontal="center" vertical="center" wrapText="1"/>
    </xf>
    <xf numFmtId="38" fontId="5" fillId="0" borderId="8" xfId="0" applyNumberFormat="1" applyFont="1" applyBorder="1" applyAlignment="1">
      <alignment horizontal="center" vertical="center" wrapText="1"/>
    </xf>
    <xf numFmtId="38" fontId="5" fillId="0" borderId="123" xfId="0" applyNumberFormat="1" applyFont="1" applyBorder="1" applyAlignment="1">
      <alignment horizontal="center" vertical="center" wrapText="1"/>
    </xf>
    <xf numFmtId="38" fontId="5" fillId="0" borderId="119" xfId="0" applyNumberFormat="1" applyFont="1" applyBorder="1" applyAlignment="1">
      <alignment horizontal="center" vertical="center"/>
    </xf>
    <xf numFmtId="38" fontId="6" fillId="0" borderId="57" xfId="2" applyFont="1" applyFill="1" applyBorder="1" applyAlignment="1">
      <alignment horizontal="center" vertical="center" wrapText="1"/>
    </xf>
    <xf numFmtId="38" fontId="6" fillId="0" borderId="18" xfId="2" applyFont="1" applyFill="1" applyBorder="1" applyAlignment="1">
      <alignment horizontal="center" vertical="center" wrapText="1"/>
    </xf>
    <xf numFmtId="38" fontId="8" fillId="0" borderId="12" xfId="2" applyFont="1" applyFill="1" applyBorder="1" applyAlignment="1">
      <alignment horizontal="right" vertical="center"/>
    </xf>
    <xf numFmtId="38" fontId="8" fillId="0" borderId="8" xfId="2" applyFont="1" applyFill="1" applyBorder="1" applyAlignment="1">
      <alignment horizontal="right" vertical="center"/>
    </xf>
    <xf numFmtId="38" fontId="8" fillId="0" borderId="12" xfId="0" applyNumberFormat="1" applyFont="1" applyBorder="1" applyAlignment="1">
      <alignment horizontal="right" vertical="center"/>
    </xf>
    <xf numFmtId="38" fontId="8" fillId="0" borderId="8" xfId="0" applyNumberFormat="1" applyFont="1" applyBorder="1" applyAlignment="1">
      <alignment horizontal="right" vertical="center"/>
    </xf>
    <xf numFmtId="38" fontId="5" fillId="0" borderId="101" xfId="0" applyNumberFormat="1" applyFont="1" applyBorder="1" applyAlignment="1">
      <alignment horizontal="center" vertical="center"/>
    </xf>
    <xf numFmtId="38" fontId="5" fillId="0" borderId="96" xfId="0" applyNumberFormat="1" applyFont="1" applyBorder="1" applyAlignment="1">
      <alignment horizontal="center" vertical="center"/>
    </xf>
    <xf numFmtId="38" fontId="5" fillId="0" borderId="116" xfId="0" applyNumberFormat="1" applyFont="1" applyBorder="1" applyAlignment="1">
      <alignment horizontal="center" vertical="center"/>
    </xf>
    <xf numFmtId="38" fontId="5" fillId="0" borderId="124" xfId="0" applyNumberFormat="1" applyFont="1" applyBorder="1" applyAlignment="1">
      <alignment horizontal="center" vertical="center"/>
    </xf>
    <xf numFmtId="38" fontId="6" fillId="0" borderId="57" xfId="0" applyNumberFormat="1" applyFont="1" applyBorder="1" applyAlignment="1">
      <alignment horizontal="center" vertical="center" wrapText="1"/>
    </xf>
    <xf numFmtId="38" fontId="6" fillId="0" borderId="18" xfId="0" applyNumberFormat="1" applyFont="1" applyBorder="1" applyAlignment="1">
      <alignment horizontal="center" vertical="center" wrapText="1"/>
    </xf>
    <xf numFmtId="38" fontId="5" fillId="10" borderId="49" xfId="0" applyNumberFormat="1" applyFont="1" applyFill="1" applyBorder="1" applyAlignment="1">
      <alignment horizontal="center" vertical="center"/>
    </xf>
    <xf numFmtId="38" fontId="5" fillId="10" borderId="50" xfId="0" applyNumberFormat="1" applyFont="1" applyFill="1" applyBorder="1" applyAlignment="1">
      <alignment horizontal="center" vertical="center"/>
    </xf>
    <xf numFmtId="38" fontId="5" fillId="11" borderId="14" xfId="0" applyNumberFormat="1" applyFont="1" applyFill="1" applyBorder="1" applyAlignment="1">
      <alignment horizontal="center" vertical="center"/>
    </xf>
    <xf numFmtId="38" fontId="5" fillId="11" borderId="59" xfId="0" applyNumberFormat="1" applyFont="1" applyFill="1" applyBorder="1" applyAlignment="1">
      <alignment horizontal="center" vertical="center"/>
    </xf>
    <xf numFmtId="38" fontId="5" fillId="10" borderId="14" xfId="0" applyNumberFormat="1" applyFont="1" applyFill="1" applyBorder="1" applyAlignment="1">
      <alignment horizontal="center" vertical="center"/>
    </xf>
    <xf numFmtId="38" fontId="5" fillId="10" borderId="59" xfId="0" applyNumberFormat="1" applyFont="1" applyFill="1" applyBorder="1" applyAlignment="1">
      <alignment horizontal="center" vertical="center"/>
    </xf>
    <xf numFmtId="38" fontId="5" fillId="11" borderId="49" xfId="0" applyNumberFormat="1" applyFont="1" applyFill="1" applyBorder="1" applyAlignment="1">
      <alignment horizontal="center" vertical="center"/>
    </xf>
    <xf numFmtId="38" fontId="5" fillId="11" borderId="50" xfId="0" applyNumberFormat="1" applyFont="1" applyFill="1" applyBorder="1" applyAlignment="1">
      <alignment horizontal="center" vertical="center"/>
    </xf>
    <xf numFmtId="38" fontId="5" fillId="11" borderId="4" xfId="0" applyNumberFormat="1" applyFont="1" applyFill="1" applyBorder="1" applyAlignment="1">
      <alignment horizontal="center" vertical="center"/>
    </xf>
    <xf numFmtId="38" fontId="5" fillId="12" borderId="49" xfId="0" applyNumberFormat="1" applyFont="1" applyFill="1" applyBorder="1" applyAlignment="1">
      <alignment horizontal="center" vertical="center"/>
    </xf>
    <xf numFmtId="38" fontId="5" fillId="12" borderId="50" xfId="0" applyNumberFormat="1" applyFont="1" applyFill="1" applyBorder="1" applyAlignment="1">
      <alignment horizontal="center" vertical="center"/>
    </xf>
    <xf numFmtId="38" fontId="5" fillId="12" borderId="14" xfId="0" applyNumberFormat="1" applyFont="1" applyFill="1" applyBorder="1" applyAlignment="1">
      <alignment horizontal="center" vertical="center"/>
    </xf>
    <xf numFmtId="38" fontId="5" fillId="12" borderId="59" xfId="0" applyNumberFormat="1" applyFont="1" applyFill="1" applyBorder="1" applyAlignment="1">
      <alignment horizontal="center" vertical="center"/>
    </xf>
    <xf numFmtId="0" fontId="5" fillId="11" borderId="63" xfId="0" applyFont="1" applyFill="1" applyBorder="1" applyAlignment="1">
      <alignment horizontal="center" vertical="center"/>
    </xf>
    <xf numFmtId="0" fontId="5" fillId="11" borderId="64" xfId="0" applyFont="1" applyFill="1" applyBorder="1" applyAlignment="1">
      <alignment horizontal="center" vertical="center"/>
    </xf>
    <xf numFmtId="0" fontId="5" fillId="11" borderId="65" xfId="0" applyFont="1" applyFill="1" applyBorder="1" applyAlignment="1">
      <alignment horizontal="center" vertical="center"/>
    </xf>
    <xf numFmtId="38" fontId="5" fillId="12" borderId="63" xfId="0" applyNumberFormat="1" applyFont="1" applyFill="1" applyBorder="1" applyAlignment="1">
      <alignment horizontal="center" vertical="center"/>
    </xf>
    <xf numFmtId="38" fontId="5" fillId="12" borderId="64" xfId="0" applyNumberFormat="1" applyFont="1" applyFill="1" applyBorder="1" applyAlignment="1">
      <alignment horizontal="center" vertical="center"/>
    </xf>
    <xf numFmtId="38" fontId="5" fillId="11" borderId="63" xfId="0" applyNumberFormat="1" applyFont="1" applyFill="1" applyBorder="1" applyAlignment="1">
      <alignment horizontal="center" vertical="center"/>
    </xf>
    <xf numFmtId="38" fontId="5" fillId="11" borderId="64" xfId="0" applyNumberFormat="1" applyFont="1" applyFill="1" applyBorder="1" applyAlignment="1">
      <alignment horizontal="center" vertical="center"/>
    </xf>
    <xf numFmtId="38" fontId="5" fillId="11" borderId="65" xfId="0" applyNumberFormat="1" applyFont="1" applyFill="1" applyBorder="1" applyAlignment="1">
      <alignment horizontal="center" vertical="center"/>
    </xf>
    <xf numFmtId="38" fontId="5" fillId="14" borderId="14" xfId="0" applyNumberFormat="1" applyFont="1" applyFill="1" applyBorder="1" applyAlignment="1">
      <alignment horizontal="center" vertical="center"/>
    </xf>
    <xf numFmtId="38" fontId="5" fillId="14" borderId="59" xfId="0" applyNumberFormat="1" applyFont="1" applyFill="1" applyBorder="1" applyAlignment="1">
      <alignment horizontal="center" vertical="center"/>
    </xf>
    <xf numFmtId="38" fontId="5" fillId="11" borderId="89" xfId="0" applyNumberFormat="1" applyFont="1" applyFill="1" applyBorder="1" applyAlignment="1">
      <alignment horizontal="center" vertical="center"/>
    </xf>
    <xf numFmtId="38" fontId="5" fillId="11" borderId="58" xfId="0" applyNumberFormat="1" applyFont="1" applyFill="1" applyBorder="1" applyAlignment="1">
      <alignment horizontal="center" vertical="center"/>
    </xf>
    <xf numFmtId="38" fontId="5" fillId="11" borderId="9" xfId="0" applyNumberFormat="1" applyFont="1" applyFill="1" applyBorder="1" applyAlignment="1">
      <alignment horizontal="center" vertical="center"/>
    </xf>
    <xf numFmtId="38" fontId="5" fillId="11" borderId="43" xfId="0" applyNumberFormat="1" applyFont="1" applyFill="1" applyBorder="1" applyAlignment="1">
      <alignment horizontal="center" vertical="center"/>
    </xf>
    <xf numFmtId="38" fontId="8" fillId="6" borderId="14" xfId="2" applyFont="1" applyFill="1" applyBorder="1" applyAlignment="1">
      <alignment horizontal="center" vertical="center"/>
    </xf>
    <xf numFmtId="38" fontId="8" fillId="6" borderId="4" xfId="2" applyFont="1" applyFill="1" applyBorder="1" applyAlignment="1">
      <alignment horizontal="center" vertical="center"/>
    </xf>
    <xf numFmtId="38" fontId="8" fillId="6" borderId="59" xfId="2" applyFont="1" applyFill="1" applyBorder="1" applyAlignment="1">
      <alignment horizontal="center" vertical="center"/>
    </xf>
    <xf numFmtId="38" fontId="8" fillId="6" borderId="7" xfId="2" applyFont="1" applyFill="1" applyBorder="1" applyAlignment="1">
      <alignment horizontal="center" vertical="center"/>
    </xf>
    <xf numFmtId="38" fontId="8" fillId="6" borderId="16" xfId="2" applyFont="1" applyFill="1" applyBorder="1" applyAlignment="1">
      <alignment horizontal="center" vertical="center"/>
    </xf>
    <xf numFmtId="38" fontId="8" fillId="6" borderId="24" xfId="2" applyFont="1" applyFill="1" applyBorder="1" applyAlignment="1">
      <alignment horizontal="center" vertical="center"/>
    </xf>
    <xf numFmtId="38" fontId="8" fillId="6" borderId="28" xfId="0" applyNumberFormat="1" applyFont="1" applyFill="1" applyBorder="1" applyAlignment="1">
      <alignment horizontal="center" vertical="center"/>
    </xf>
    <xf numFmtId="38" fontId="8" fillId="6" borderId="53" xfId="0" applyNumberFormat="1" applyFont="1" applyFill="1" applyBorder="1" applyAlignment="1">
      <alignment horizontal="center" vertical="center"/>
    </xf>
    <xf numFmtId="38" fontId="8" fillId="6" borderId="60" xfId="0" applyNumberFormat="1" applyFont="1" applyFill="1" applyBorder="1" applyAlignment="1">
      <alignment horizontal="center" vertical="center"/>
    </xf>
    <xf numFmtId="38" fontId="8" fillId="6" borderId="14" xfId="0" applyNumberFormat="1" applyFont="1" applyFill="1" applyBorder="1" applyAlignment="1">
      <alignment horizontal="center" vertical="center"/>
    </xf>
    <xf numFmtId="38" fontId="8" fillId="6" borderId="4" xfId="0" applyNumberFormat="1" applyFont="1" applyFill="1" applyBorder="1" applyAlignment="1">
      <alignment horizontal="center" vertical="center"/>
    </xf>
    <xf numFmtId="38" fontId="8" fillId="6" borderId="59" xfId="0" applyNumberFormat="1" applyFont="1" applyFill="1" applyBorder="1" applyAlignment="1">
      <alignment horizontal="center" vertical="center"/>
    </xf>
    <xf numFmtId="38" fontId="8" fillId="6" borderId="2" xfId="0" applyNumberFormat="1" applyFont="1" applyFill="1" applyBorder="1" applyAlignment="1">
      <alignment horizontal="center" vertical="center"/>
    </xf>
    <xf numFmtId="38" fontId="8" fillId="6" borderId="15" xfId="0" applyNumberFormat="1" applyFont="1" applyFill="1" applyBorder="1" applyAlignment="1">
      <alignment horizontal="center" vertical="center"/>
    </xf>
    <xf numFmtId="38" fontId="8" fillId="6" borderId="56" xfId="0" applyNumberFormat="1" applyFont="1" applyFill="1" applyBorder="1" applyAlignment="1">
      <alignment horizontal="center" vertical="center"/>
    </xf>
    <xf numFmtId="38" fontId="8" fillId="6" borderId="22" xfId="0" applyNumberFormat="1" applyFont="1" applyFill="1" applyBorder="1" applyAlignment="1">
      <alignment horizontal="center" vertical="center"/>
    </xf>
    <xf numFmtId="38" fontId="8" fillId="6" borderId="42" xfId="0" applyNumberFormat="1" applyFont="1" applyFill="1" applyBorder="1" applyAlignment="1">
      <alignment horizontal="center" vertical="center"/>
    </xf>
    <xf numFmtId="38" fontId="8" fillId="6" borderId="61" xfId="0" applyNumberFormat="1" applyFont="1" applyFill="1" applyBorder="1" applyAlignment="1">
      <alignment horizontal="center" vertical="center"/>
    </xf>
    <xf numFmtId="38" fontId="5" fillId="12" borderId="65" xfId="0" applyNumberFormat="1" applyFont="1" applyFill="1" applyBorder="1" applyAlignment="1">
      <alignment horizontal="center" vertical="center"/>
    </xf>
    <xf numFmtId="38" fontId="8" fillId="6" borderId="44" xfId="0" applyNumberFormat="1" applyFont="1" applyFill="1" applyBorder="1" applyAlignment="1">
      <alignment horizontal="center" vertical="center"/>
    </xf>
    <xf numFmtId="38" fontId="8" fillId="6" borderId="45" xfId="0" applyNumberFormat="1" applyFont="1" applyFill="1" applyBorder="1" applyAlignment="1">
      <alignment horizontal="center" vertical="center"/>
    </xf>
    <xf numFmtId="38" fontId="8" fillId="6" borderId="48" xfId="0" applyNumberFormat="1" applyFont="1" applyFill="1" applyBorder="1" applyAlignment="1">
      <alignment horizontal="center" vertical="center"/>
    </xf>
    <xf numFmtId="38" fontId="8" fillId="6" borderId="5" xfId="2" applyFont="1" applyFill="1" applyBorder="1" applyAlignment="1">
      <alignment horizontal="center" vertical="center"/>
    </xf>
    <xf numFmtId="38" fontId="8" fillId="6" borderId="10" xfId="2" applyFont="1" applyFill="1" applyBorder="1" applyAlignment="1">
      <alignment horizontal="center" vertical="center"/>
    </xf>
    <xf numFmtId="38" fontId="8" fillId="6" borderId="19" xfId="2" applyFont="1" applyFill="1" applyBorder="1" applyAlignment="1">
      <alignment horizontal="center" vertical="center"/>
    </xf>
    <xf numFmtId="38" fontId="8" fillId="6" borderId="13" xfId="2" applyFont="1" applyFill="1" applyBorder="1" applyAlignment="1">
      <alignment horizontal="center" vertical="center"/>
    </xf>
    <xf numFmtId="38" fontId="8" fillId="6" borderId="17" xfId="2" applyFont="1" applyFill="1" applyBorder="1" applyAlignment="1">
      <alignment horizontal="center" vertical="center"/>
    </xf>
    <xf numFmtId="38" fontId="8" fillId="6" borderId="23" xfId="2" applyFont="1" applyFill="1" applyBorder="1" applyAlignment="1">
      <alignment horizontal="center" vertical="center"/>
    </xf>
    <xf numFmtId="38" fontId="8" fillId="6" borderId="2" xfId="2" applyFont="1" applyFill="1" applyBorder="1" applyAlignment="1">
      <alignment horizontal="center" vertical="center"/>
    </xf>
    <xf numFmtId="38" fontId="8" fillId="6" borderId="15" xfId="2" applyFont="1" applyFill="1" applyBorder="1" applyAlignment="1">
      <alignment horizontal="center" vertical="center"/>
    </xf>
    <xf numFmtId="38" fontId="8" fillId="6" borderId="56" xfId="2" applyFont="1" applyFill="1" applyBorder="1" applyAlignment="1">
      <alignment horizontal="center" vertical="center"/>
    </xf>
    <xf numFmtId="38" fontId="8" fillId="6" borderId="8" xfId="2" applyFont="1" applyFill="1" applyBorder="1" applyAlignment="1">
      <alignment horizontal="center" vertical="center"/>
    </xf>
    <xf numFmtId="38" fontId="8" fillId="6" borderId="40" xfId="2" applyFont="1" applyFill="1" applyBorder="1" applyAlignment="1">
      <alignment horizontal="center" vertical="center"/>
    </xf>
    <xf numFmtId="38" fontId="8" fillId="6" borderId="18" xfId="2" applyFont="1" applyFill="1" applyBorder="1" applyAlignment="1">
      <alignment horizontal="center" vertical="center"/>
    </xf>
    <xf numFmtId="38" fontId="34" fillId="0" borderId="12" xfId="2" applyFont="1" applyFill="1" applyBorder="1" applyAlignment="1">
      <alignment horizontal="right" vertical="center"/>
    </xf>
    <xf numFmtId="38" fontId="34" fillId="0" borderId="8" xfId="2" applyFont="1" applyFill="1" applyBorder="1" applyAlignment="1">
      <alignment horizontal="right" vertical="center"/>
    </xf>
  </cellXfs>
  <cellStyles count="12">
    <cellStyle name="パーセント" xfId="1" builtinId="5"/>
    <cellStyle name="桁区切り" xfId="2" builtinId="6"/>
    <cellStyle name="桁区切り 10" xfId="3" xr:uid="{00000000-0005-0000-0000-000002000000}"/>
    <cellStyle name="桁区切り 2" xfId="4" xr:uid="{00000000-0005-0000-0000-000003000000}"/>
    <cellStyle name="桁区切り 2 2" xfId="5" xr:uid="{00000000-0005-0000-0000-000004000000}"/>
    <cellStyle name="桁区切り 4" xfId="9" xr:uid="{00000000-0005-0000-0000-000005000000}"/>
    <cellStyle name="標準" xfId="0" builtinId="0"/>
    <cellStyle name="標準 2" xfId="6" xr:uid="{00000000-0005-0000-0000-000007000000}"/>
    <cellStyle name="標準 2 2 2 2" xfId="8" xr:uid="{00000000-0005-0000-0000-000008000000}"/>
    <cellStyle name="標準 2 3" xfId="7" xr:uid="{00000000-0005-0000-0000-000009000000}"/>
    <cellStyle name="標準 3" xfId="10" xr:uid="{00000000-0005-0000-0000-00000A000000}"/>
    <cellStyle name="標準 4" xfId="11" xr:uid="{00000000-0005-0000-0000-00000B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FF99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O853"/>
  <sheetViews>
    <sheetView showGridLines="0" zoomScaleNormal="100" workbookViewId="0"/>
  </sheetViews>
  <sheetFormatPr defaultColWidth="10.75" defaultRowHeight="13.5"/>
  <cols>
    <col min="1" max="1" width="1.75" style="1" customWidth="1"/>
    <col min="2" max="2" width="39.875" style="1" customWidth="1"/>
    <col min="3" max="3" width="6" style="1" customWidth="1"/>
    <col min="4" max="4" width="3" style="1" customWidth="1"/>
    <col min="5" max="5" width="6" style="1" customWidth="1"/>
    <col min="6" max="6" width="3" style="1" customWidth="1"/>
    <col min="7" max="7" width="51" style="1" customWidth="1"/>
    <col min="8" max="16384" width="10.75" style="1"/>
  </cols>
  <sheetData>
    <row r="2" spans="2:10">
      <c r="B2" s="1" t="s">
        <v>26</v>
      </c>
    </row>
    <row r="4" spans="2:10">
      <c r="B4" s="1" t="s">
        <v>11</v>
      </c>
      <c r="G4" s="2" t="s">
        <v>1110</v>
      </c>
    </row>
    <row r="5" spans="2:10">
      <c r="B5" s="1" t="s">
        <v>27</v>
      </c>
      <c r="G5" s="298" t="s">
        <v>1973</v>
      </c>
    </row>
    <row r="6" spans="2:10" ht="14.25" thickBot="1">
      <c r="C6" s="486" t="s">
        <v>439</v>
      </c>
      <c r="D6" s="487"/>
      <c r="E6" s="488" t="s">
        <v>440</v>
      </c>
      <c r="F6" s="489"/>
      <c r="G6" s="299"/>
      <c r="I6" s="3"/>
      <c r="J6" s="4"/>
    </row>
    <row r="7" spans="2:10" ht="14.25" thickBot="1">
      <c r="B7" s="5" t="s">
        <v>441</v>
      </c>
    </row>
    <row r="8" spans="2:10">
      <c r="B8" s="1" t="s">
        <v>12</v>
      </c>
      <c r="C8" s="2">
        <v>100</v>
      </c>
      <c r="D8" s="1" t="s">
        <v>13</v>
      </c>
      <c r="E8" s="2">
        <v>100</v>
      </c>
      <c r="F8" s="1" t="s">
        <v>13</v>
      </c>
      <c r="G8" s="1" t="s">
        <v>442</v>
      </c>
    </row>
    <row r="9" spans="2:10" ht="0.75" customHeight="1">
      <c r="B9" s="1" t="s">
        <v>14</v>
      </c>
      <c r="C9" s="2"/>
      <c r="D9" s="1" t="s">
        <v>15</v>
      </c>
      <c r="E9" s="2"/>
      <c r="F9" s="1" t="s">
        <v>15</v>
      </c>
      <c r="G9" s="1" t="s">
        <v>16</v>
      </c>
    </row>
    <row r="10" spans="2:10">
      <c r="B10" s="1" t="s">
        <v>17</v>
      </c>
      <c r="C10" s="2">
        <v>1</v>
      </c>
      <c r="E10" s="2">
        <v>1</v>
      </c>
      <c r="G10" s="1" t="s">
        <v>443</v>
      </c>
    </row>
    <row r="11" spans="2:10">
      <c r="C11" s="2">
        <v>1</v>
      </c>
      <c r="E11" s="2">
        <v>1</v>
      </c>
      <c r="G11" s="6" t="s">
        <v>34</v>
      </c>
    </row>
    <row r="12" spans="2:10" ht="14.25" thickBot="1"/>
    <row r="13" spans="2:10" ht="14.25" thickBot="1">
      <c r="B13" s="5" t="s">
        <v>444</v>
      </c>
    </row>
    <row r="14" spans="2:10">
      <c r="B14" s="1" t="s">
        <v>19</v>
      </c>
      <c r="G14" s="2" t="s">
        <v>445</v>
      </c>
    </row>
    <row r="15" spans="2:10">
      <c r="B15" s="1" t="s">
        <v>12</v>
      </c>
      <c r="C15" s="2">
        <v>100</v>
      </c>
      <c r="D15" s="1" t="s">
        <v>13</v>
      </c>
      <c r="E15" s="2">
        <v>100</v>
      </c>
      <c r="F15" s="1" t="s">
        <v>13</v>
      </c>
      <c r="G15" s="1" t="s">
        <v>446</v>
      </c>
    </row>
    <row r="16" spans="2:10">
      <c r="B16" s="1" t="s">
        <v>17</v>
      </c>
      <c r="C16" s="2">
        <v>1</v>
      </c>
      <c r="E16" s="2">
        <v>1</v>
      </c>
      <c r="G16" s="1" t="s">
        <v>447</v>
      </c>
    </row>
    <row r="17" spans="2:7">
      <c r="C17" s="2">
        <v>1</v>
      </c>
      <c r="E17" s="2">
        <v>1</v>
      </c>
      <c r="G17" s="6" t="s">
        <v>34</v>
      </c>
    </row>
    <row r="18" spans="2:7" ht="14.25" thickBot="1"/>
    <row r="19" spans="2:7" ht="14.25" thickBot="1">
      <c r="B19" s="5" t="s">
        <v>28</v>
      </c>
    </row>
    <row r="20" spans="2:7">
      <c r="B20" s="1" t="s">
        <v>19</v>
      </c>
      <c r="G20" s="2" t="s">
        <v>445</v>
      </c>
    </row>
    <row r="21" spans="2:7">
      <c r="B21" s="1" t="s">
        <v>20</v>
      </c>
      <c r="C21" s="2">
        <v>1</v>
      </c>
      <c r="E21" s="2">
        <v>1</v>
      </c>
      <c r="G21" s="6" t="s">
        <v>21</v>
      </c>
    </row>
    <row r="22" spans="2:7">
      <c r="B22" s="7" t="s">
        <v>22</v>
      </c>
      <c r="C22" s="8">
        <v>0</v>
      </c>
      <c r="D22" s="1" t="s">
        <v>13</v>
      </c>
      <c r="E22" s="8">
        <v>0</v>
      </c>
      <c r="F22" s="1" t="s">
        <v>13</v>
      </c>
      <c r="G22" s="1" t="s">
        <v>23</v>
      </c>
    </row>
    <row r="23" spans="2:7">
      <c r="B23" s="7" t="s">
        <v>24</v>
      </c>
      <c r="C23" s="9">
        <v>0</v>
      </c>
      <c r="D23" s="1" t="s">
        <v>25</v>
      </c>
      <c r="E23" s="9">
        <v>0</v>
      </c>
      <c r="F23" s="1" t="s">
        <v>25</v>
      </c>
      <c r="G23" s="1" t="s">
        <v>23</v>
      </c>
    </row>
    <row r="24" spans="2:7">
      <c r="B24" s="1" t="s">
        <v>17</v>
      </c>
      <c r="C24" s="2">
        <v>1</v>
      </c>
      <c r="E24" s="2">
        <v>1</v>
      </c>
      <c r="G24" s="1" t="s">
        <v>448</v>
      </c>
    </row>
    <row r="25" spans="2:7">
      <c r="B25" s="1" t="s">
        <v>18</v>
      </c>
      <c r="C25" s="2">
        <v>1</v>
      </c>
      <c r="E25" s="2">
        <v>1</v>
      </c>
      <c r="G25" s="6" t="s">
        <v>34</v>
      </c>
    </row>
    <row r="26" spans="2:7" ht="14.25" thickBot="1"/>
    <row r="27" spans="2:7" ht="14.25" thickBot="1">
      <c r="B27" s="5" t="s">
        <v>29</v>
      </c>
      <c r="G27" s="1" t="s">
        <v>30</v>
      </c>
    </row>
    <row r="29" spans="2:7">
      <c r="B29" s="1" t="s">
        <v>31</v>
      </c>
      <c r="C29" s="2">
        <v>1</v>
      </c>
      <c r="E29" s="2">
        <v>1</v>
      </c>
      <c r="G29" s="6" t="s">
        <v>32</v>
      </c>
    </row>
    <row r="30" spans="2:7">
      <c r="B30" s="1" t="s">
        <v>33</v>
      </c>
      <c r="C30" s="2">
        <v>1</v>
      </c>
      <c r="E30" s="2">
        <v>1</v>
      </c>
      <c r="G30" s="6" t="s">
        <v>34</v>
      </c>
    </row>
    <row r="31" spans="2:7" ht="27">
      <c r="B31" s="1" t="s">
        <v>185</v>
      </c>
      <c r="C31" s="25">
        <v>10</v>
      </c>
      <c r="D31" s="1" t="s">
        <v>449</v>
      </c>
      <c r="E31" s="25">
        <v>10</v>
      </c>
      <c r="F31" s="1" t="s">
        <v>449</v>
      </c>
      <c r="G31" s="26" t="s">
        <v>564</v>
      </c>
    </row>
    <row r="844" spans="12:15">
      <c r="L844" s="490"/>
      <c r="M844" s="490"/>
      <c r="N844" s="490"/>
      <c r="O844" s="490"/>
    </row>
    <row r="852" spans="12:15">
      <c r="L852" s="490"/>
      <c r="M852" s="490"/>
      <c r="N852" s="490"/>
      <c r="O852" s="490"/>
    </row>
    <row r="853" spans="12:15">
      <c r="L853" s="490"/>
      <c r="M853" s="490"/>
      <c r="N853" s="490"/>
      <c r="O853" s="490"/>
    </row>
  </sheetData>
  <mergeCells count="5">
    <mergeCell ref="C6:D6"/>
    <mergeCell ref="E6:F6"/>
    <mergeCell ref="L844:O844"/>
    <mergeCell ref="L852:O852"/>
    <mergeCell ref="L853:O853"/>
  </mergeCells>
  <phoneticPr fontId="13"/>
  <printOptions gridLinesSet="0"/>
  <pageMargins left="0.75" right="0.75" top="1" bottom="1" header="0.5" footer="0.5"/>
  <pageSetup paperSize="9" orientation="landscape" horizontalDpi="300" verticalDpi="300" r:id="rId1"/>
  <headerFooter alignWithMargins="0">
    <oddHeader>&amp;A</oddHeader>
    <oddFooter>- &amp;P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1652D-6DA4-451D-897F-DA1812067A8A}">
  <sheetPr>
    <pageSetUpPr fitToPage="1"/>
  </sheetPr>
  <dimension ref="B1:AR1250"/>
  <sheetViews>
    <sheetView showGridLines="0" showZeros="0" view="pageBreakPreview" zoomScale="60" zoomScaleNormal="100" workbookViewId="0"/>
  </sheetViews>
  <sheetFormatPr defaultColWidth="9" defaultRowHeight="13.5"/>
  <cols>
    <col min="1" max="1" width="1.75" style="4" customWidth="1"/>
    <col min="2" max="2" width="5.125" style="4" customWidth="1"/>
    <col min="3" max="3" width="17.5" style="4" customWidth="1"/>
    <col min="4" max="5" width="7" style="4" customWidth="1"/>
    <col min="6" max="6" width="11" style="40" customWidth="1"/>
    <col min="7" max="7" width="7.375" style="4" customWidth="1"/>
    <col min="8" max="8" width="11" style="40" customWidth="1"/>
    <col min="9" max="9" width="7.5" style="4" customWidth="1"/>
    <col min="10" max="10" width="11" style="40" customWidth="1"/>
    <col min="11" max="11" width="7.5" style="4" customWidth="1"/>
    <col min="12" max="12" width="11" style="40" customWidth="1"/>
    <col min="13" max="13" width="7" style="4" customWidth="1"/>
    <col min="14" max="14" width="11" style="40" customWidth="1"/>
    <col min="15" max="15" width="7" style="4" customWidth="1"/>
    <col min="16" max="16" width="11" style="40" customWidth="1"/>
    <col min="17" max="17" width="7" style="4" customWidth="1"/>
    <col min="18" max="18" width="11" style="40" customWidth="1"/>
    <col min="19" max="19" width="7" style="4" customWidth="1"/>
    <col min="20" max="20" width="11" style="40" customWidth="1"/>
    <col min="21" max="21" width="7" style="4" customWidth="1"/>
    <col min="22" max="22" width="11" style="40" customWidth="1"/>
    <col min="23" max="23" width="7" style="4" customWidth="1"/>
    <col min="24" max="24" width="11" style="40" customWidth="1"/>
    <col min="25" max="25" width="7" style="4" customWidth="1"/>
    <col min="26" max="26" width="11.125" style="4" customWidth="1"/>
    <col min="27" max="27" width="7" style="4" customWidth="1"/>
    <col min="28" max="28" width="9.5" style="4" customWidth="1"/>
    <col min="29" max="29" width="8.5" style="4" customWidth="1"/>
    <col min="30" max="30" width="12.25" style="4" customWidth="1"/>
    <col min="31" max="31" width="20.5" style="4" customWidth="1"/>
    <col min="32" max="32" width="43.125" style="4" customWidth="1"/>
    <col min="33" max="16384" width="9" style="4"/>
  </cols>
  <sheetData>
    <row r="1" spans="2:44" ht="15.75" customHeight="1">
      <c r="B1" s="11" t="str">
        <f>CONCATENATE(入力!$G$14,"様")</f>
        <v>○▲タイヤ商会様</v>
      </c>
      <c r="AA1" s="300" t="str">
        <f>入力!$G$5</f>
        <v>2025年7月現在</v>
      </c>
    </row>
    <row r="2" spans="2:44" ht="19.5" customHeight="1">
      <c r="B2" s="505" t="s">
        <v>1918</v>
      </c>
      <c r="C2" s="505"/>
      <c r="D2" s="505"/>
      <c r="E2" s="505"/>
      <c r="F2" s="505"/>
      <c r="G2" s="505"/>
      <c r="H2" s="505"/>
      <c r="I2" s="505"/>
      <c r="J2" s="505"/>
      <c r="K2" s="505"/>
      <c r="L2" s="505"/>
      <c r="M2" s="505"/>
      <c r="N2" s="505"/>
      <c r="O2" s="505"/>
      <c r="P2" s="505"/>
      <c r="Q2" s="505"/>
      <c r="R2" s="505"/>
      <c r="S2" s="505"/>
      <c r="T2" s="505"/>
      <c r="U2" s="505"/>
      <c r="V2" s="505"/>
      <c r="W2" s="505"/>
      <c r="X2" s="241"/>
      <c r="Y2" s="241"/>
      <c r="AA2" s="301">
        <f>入力!$G$6</f>
        <v>0</v>
      </c>
    </row>
    <row r="3" spans="2:44" ht="15.75" customHeight="1" thickBot="1">
      <c r="AA3" s="23" t="str">
        <f>入力!$G$4</f>
        <v>株式会社ダンロップタイヤ ●●カンパニー</v>
      </c>
    </row>
    <row r="4" spans="2:44" ht="25.5" customHeight="1" thickTop="1" thickBot="1">
      <c r="B4" s="518" t="s">
        <v>451</v>
      </c>
      <c r="C4" s="519"/>
      <c r="D4" s="519"/>
      <c r="E4" s="519"/>
      <c r="F4" s="519"/>
      <c r="G4" s="519"/>
      <c r="H4" s="519"/>
      <c r="I4" s="519"/>
      <c r="J4" s="519"/>
      <c r="K4" s="519"/>
      <c r="L4" s="519"/>
      <c r="M4" s="519"/>
      <c r="N4" s="519"/>
      <c r="O4" s="519"/>
      <c r="P4" s="519"/>
      <c r="Q4" s="519"/>
      <c r="R4" s="519"/>
      <c r="S4" s="519"/>
      <c r="T4" s="519"/>
      <c r="U4" s="519"/>
      <c r="V4" s="519"/>
      <c r="W4" s="519"/>
      <c r="X4" s="519"/>
      <c r="Y4" s="519"/>
      <c r="Z4" s="519"/>
      <c r="AA4" s="520"/>
      <c r="AB4" s="24"/>
      <c r="AC4" s="24"/>
      <c r="AD4" s="24"/>
      <c r="AE4" s="24"/>
      <c r="AF4" s="24"/>
      <c r="AG4" s="24"/>
      <c r="AH4" s="24"/>
      <c r="AI4" s="24"/>
      <c r="AJ4" s="24"/>
      <c r="AK4" s="24"/>
      <c r="AL4" s="24"/>
      <c r="AM4" s="24"/>
      <c r="AN4" s="24"/>
      <c r="AO4" s="24"/>
      <c r="AP4" s="24"/>
      <c r="AQ4" s="24"/>
      <c r="AR4" s="24"/>
    </row>
    <row r="5" spans="2:44" ht="10.5" customHeight="1" thickTop="1">
      <c r="C5" s="40"/>
      <c r="D5" s="40"/>
      <c r="E5" s="40"/>
      <c r="F5" s="79"/>
      <c r="H5" s="79"/>
      <c r="K5" s="52"/>
      <c r="M5" s="52"/>
      <c r="Q5" s="52"/>
    </row>
    <row r="6" spans="2:44" s="239" customFormat="1" ht="20.100000000000001" customHeight="1" thickBot="1">
      <c r="B6" s="238" t="s">
        <v>1315</v>
      </c>
      <c r="F6" s="240"/>
      <c r="H6" s="240"/>
      <c r="J6" s="240"/>
      <c r="L6" s="240"/>
      <c r="N6" s="240"/>
      <c r="P6" s="240"/>
      <c r="R6" s="240"/>
      <c r="T6" s="240"/>
      <c r="V6" s="240"/>
      <c r="X6" s="240"/>
    </row>
    <row r="7" spans="2:44" ht="20.100000000000001" customHeight="1" thickBot="1">
      <c r="B7" s="521" t="s">
        <v>452</v>
      </c>
      <c r="C7" s="524" t="s">
        <v>524</v>
      </c>
      <c r="D7" s="527" t="s">
        <v>1113</v>
      </c>
      <c r="E7" s="528"/>
      <c r="F7" s="531" t="s">
        <v>453</v>
      </c>
      <c r="G7" s="532"/>
      <c r="H7" s="532"/>
      <c r="I7" s="532"/>
      <c r="J7" s="532"/>
      <c r="K7" s="533"/>
      <c r="L7" s="11"/>
      <c r="M7" s="521" t="s">
        <v>452</v>
      </c>
      <c r="N7" s="534" t="s">
        <v>524</v>
      </c>
      <c r="O7" s="535"/>
      <c r="P7" s="527" t="s">
        <v>1113</v>
      </c>
      <c r="Q7" s="528"/>
      <c r="R7" s="531" t="s">
        <v>453</v>
      </c>
      <c r="S7" s="532"/>
      <c r="T7" s="532"/>
      <c r="U7" s="532"/>
      <c r="V7" s="532"/>
      <c r="W7" s="532"/>
      <c r="X7" s="532"/>
      <c r="Y7" s="532"/>
      <c r="Z7" s="532"/>
      <c r="AA7" s="533"/>
    </row>
    <row r="8" spans="2:44" ht="20.100000000000001" customHeight="1">
      <c r="B8" s="522"/>
      <c r="C8" s="525"/>
      <c r="D8" s="529"/>
      <c r="E8" s="530"/>
      <c r="F8" s="516" t="s">
        <v>1377</v>
      </c>
      <c r="G8" s="507"/>
      <c r="H8" s="516" t="s">
        <v>1079</v>
      </c>
      <c r="I8" s="507"/>
      <c r="J8" s="516" t="s">
        <v>1378</v>
      </c>
      <c r="K8" s="507"/>
      <c r="L8" s="136"/>
      <c r="M8" s="522"/>
      <c r="N8" s="536"/>
      <c r="O8" s="537"/>
      <c r="P8" s="529"/>
      <c r="Q8" s="530"/>
      <c r="R8" s="516" t="s">
        <v>1377</v>
      </c>
      <c r="S8" s="507"/>
      <c r="T8" s="516" t="s">
        <v>1079</v>
      </c>
      <c r="U8" s="507"/>
      <c r="V8" s="516" t="s">
        <v>1378</v>
      </c>
      <c r="W8" s="507"/>
      <c r="X8" s="506" t="s">
        <v>1075</v>
      </c>
      <c r="Y8" s="507"/>
      <c r="Z8" s="506" t="s">
        <v>1076</v>
      </c>
      <c r="AA8" s="507"/>
    </row>
    <row r="9" spans="2:44" ht="20.100000000000001" customHeight="1">
      <c r="B9" s="522"/>
      <c r="C9" s="525"/>
      <c r="D9" s="510" t="s">
        <v>1115</v>
      </c>
      <c r="E9" s="512" t="s">
        <v>1114</v>
      </c>
      <c r="F9" s="517"/>
      <c r="G9" s="509"/>
      <c r="H9" s="517"/>
      <c r="I9" s="509"/>
      <c r="J9" s="517"/>
      <c r="K9" s="509"/>
      <c r="L9" s="136"/>
      <c r="M9" s="522"/>
      <c r="N9" s="536"/>
      <c r="O9" s="537"/>
      <c r="P9" s="510" t="s">
        <v>1115</v>
      </c>
      <c r="Q9" s="512" t="s">
        <v>1114</v>
      </c>
      <c r="R9" s="517"/>
      <c r="S9" s="509"/>
      <c r="T9" s="517"/>
      <c r="U9" s="509"/>
      <c r="V9" s="517"/>
      <c r="W9" s="509"/>
      <c r="X9" s="508"/>
      <c r="Y9" s="509"/>
      <c r="Z9" s="508"/>
      <c r="AA9" s="509"/>
    </row>
    <row r="10" spans="2:44" ht="20.100000000000001" customHeight="1" thickBot="1">
      <c r="B10" s="523"/>
      <c r="C10" s="526"/>
      <c r="D10" s="511"/>
      <c r="E10" s="513"/>
      <c r="F10" s="514" t="s">
        <v>720</v>
      </c>
      <c r="G10" s="515"/>
      <c r="H10" s="514" t="s">
        <v>764</v>
      </c>
      <c r="I10" s="515"/>
      <c r="J10" s="514" t="s">
        <v>767</v>
      </c>
      <c r="K10" s="515"/>
      <c r="L10" s="4"/>
      <c r="M10" s="523"/>
      <c r="N10" s="538"/>
      <c r="O10" s="539"/>
      <c r="P10" s="511"/>
      <c r="Q10" s="513"/>
      <c r="R10" s="514" t="s">
        <v>720</v>
      </c>
      <c r="S10" s="515"/>
      <c r="T10" s="514" t="s">
        <v>1077</v>
      </c>
      <c r="U10" s="515"/>
      <c r="V10" s="514" t="s">
        <v>1078</v>
      </c>
      <c r="W10" s="515"/>
      <c r="X10" s="514" t="s">
        <v>167</v>
      </c>
      <c r="Y10" s="515"/>
      <c r="Z10" s="514" t="s">
        <v>167</v>
      </c>
      <c r="AA10" s="515"/>
    </row>
    <row r="11" spans="2:44" ht="30" customHeight="1">
      <c r="B11" s="502">
        <v>22</v>
      </c>
      <c r="C11" s="352" t="s">
        <v>1974</v>
      </c>
      <c r="D11" s="253"/>
      <c r="E11" s="353">
        <v>111</v>
      </c>
      <c r="F11" s="91">
        <f>IF(ユーザー別卸価格!F11="","", IF(ISNUMBER(ユーザー別卸価格!F11),IF(入力!$C$25=1,ROUNDDOWN(IF(入力!$C$21=1,ユーザー別卸価格!F11/(100-入力!$C$22)%,ユーザー別卸価格!F11+入力!$C$23),-入力!$C$24),IF(入力!$C$25=2,ROUNDUP(IF(入力!$C$21=1,ユーザー別卸価格!F11/(100-入力!$C$22)%,ユーザー別卸価格!F11+入力!$C$23),-入力!$C$24),ROUND(IF(入力!$C$21=1,ユーザー別卸価格!F11/(100-入力!$C$22)%,ユーザー別卸価格!F11+入力!$C$23),-入力!$C$24))),ユーザー別卸価格!F11))</f>
        <v>100000</v>
      </c>
      <c r="G11" s="92" t="str">
        <f>'6桁'!G11</f>
        <v>Y★</v>
      </c>
      <c r="H11" s="91" t="str">
        <f>IF(ユーザー別卸価格!H11="","", IF(ISNUMBER(ユーザー別卸価格!H11),IF(入力!$C$25=1,ROUNDDOWN(IF(入力!$C$21=1,ユーザー別卸価格!H11/(100-入力!$C$22)%,ユーザー別卸価格!H11+入力!$C$23),-入力!$C$24),IF(入力!$C$25=2,ROUNDUP(IF(入力!$C$21=1,ユーザー別卸価格!H11/(100-入力!$C$22)%,ユーザー別卸価格!H11+入力!$C$23),-入力!$C$24),ROUND(IF(入力!$C$21=1,ユーザー別卸価格!H11/(100-入力!$C$22)%,ユーザー別卸価格!H11+入力!$C$23),-入力!$C$24))),ユーザー別卸価格!H11))</f>
        <v/>
      </c>
      <c r="I11" s="92">
        <f>'6桁'!I11</f>
        <v>0</v>
      </c>
      <c r="J11" s="93" t="str">
        <f>IF(ユーザー別卸価格!J11="","", IF(ISNUMBER(ユーザー別卸価格!J11),IF(入力!$C$25=1,ROUNDDOWN(IF(入力!$C$21=1,ユーザー別卸価格!J11/(100-入力!$C$22)%,ユーザー別卸価格!J11+入力!$C$23),-入力!$C$24),IF(入力!$C$25=2,ROUNDUP(IF(入力!$C$21=1,ユーザー別卸価格!J11/(100-入力!$C$22)%,ユーザー別卸価格!J11+入力!$C$23),-入力!$C$24),ROUND(IF(入力!$C$21=1,ユーザー別卸価格!J11/(100-入力!$C$22)%,ユーザー別卸価格!J11+入力!$C$23),-入力!$C$24))),ユーザー別卸価格!J11))</f>
        <v/>
      </c>
      <c r="K11" s="92">
        <f>'6桁'!K11</f>
        <v>0</v>
      </c>
      <c r="L11" s="10"/>
      <c r="M11" s="495">
        <v>20</v>
      </c>
      <c r="N11" s="498" t="s">
        <v>74</v>
      </c>
      <c r="O11" s="499"/>
      <c r="P11" s="253"/>
      <c r="Q11" s="268">
        <v>90</v>
      </c>
      <c r="R11" s="172">
        <f>IF(ユーザー別卸価格!R11="","", IF(ISNUMBER(ユーザー別卸価格!R11),IF(入力!$C$25=1,ROUNDDOWN(IF(入力!$C$21=1,ユーザー別卸価格!R11/(100-入力!$C$22)%,ユーザー別卸価格!R11+入力!$C$23),-入力!$C$24),IF(入力!$C$25=2,ROUNDUP(IF(入力!$C$21=1,ユーザー別卸価格!R11/(100-入力!$C$22)%,ユーザー別卸価格!R11+入力!$C$23),-入力!$C$24),ROUND(IF(入力!$C$21=1,ユーザー別卸価格!R11/(100-入力!$C$22)%,ユーザー別卸価格!R11+入力!$C$23),-入力!$C$24))),ユーザー別卸価格!R11))</f>
        <v>81700</v>
      </c>
      <c r="S11" s="92" t="str">
        <f>'6桁'!S11</f>
        <v>Y★</v>
      </c>
      <c r="T11" s="172" t="str">
        <f>IF(ユーザー別卸価格!T11="","", IF(ISNUMBER(ユーザー別卸価格!T11),IF(入力!$C$25=1,ROUNDDOWN(IF(入力!$C$21=1,ユーザー別卸価格!T11/(100-入力!$C$22)%,ユーザー別卸価格!T11+入力!$C$23),-入力!$C$24),IF(入力!$C$25=2,ROUNDUP(IF(入力!$C$21=1,ユーザー別卸価格!T11/(100-入力!$C$22)%,ユーザー別卸価格!T11+入力!$C$23),-入力!$C$24),ROUND(IF(入力!$C$21=1,ユーザー別卸価格!T11/(100-入力!$C$22)%,ユーザー別卸価格!T11+入力!$C$23),-入力!$C$24))),ユーザー別卸価格!T11))</f>
        <v/>
      </c>
      <c r="U11" s="92">
        <f>'6桁'!U11</f>
        <v>0</v>
      </c>
      <c r="V11" s="172" t="str">
        <f>IF(ユーザー別卸価格!V11="","", IF(ISNUMBER(ユーザー別卸価格!V11),IF(入力!$C$25=1,ROUNDDOWN(IF(入力!$C$21=1,ユーザー別卸価格!V11/(100-入力!$C$22)%,ユーザー別卸価格!V11+入力!$C$23),-入力!$C$24),IF(入力!$C$25=2,ROUNDUP(IF(入力!$C$21=1,ユーザー別卸価格!V11/(100-入力!$C$22)%,ユーザー別卸価格!V11+入力!$C$23),-入力!$C$24),ROUND(IF(入力!$C$21=1,ユーザー別卸価格!V11/(100-入力!$C$22)%,ユーザー別卸価格!V11+入力!$C$23),-入力!$C$24))),ユーザー別卸価格!V11))</f>
        <v/>
      </c>
      <c r="W11" s="92">
        <f>'6桁'!W11</f>
        <v>0</v>
      </c>
      <c r="X11" s="172" t="str">
        <f>IF(ユーザー別卸価格!X11="","", IF(ISNUMBER(ユーザー別卸価格!X11),IF(入力!$C$25=1,ROUNDDOWN(IF(入力!$C$21=1,ユーザー別卸価格!X11/(100-入力!$C$22)%,ユーザー別卸価格!X11+入力!$C$23),-入力!$C$24),IF(入力!$C$25=2,ROUNDUP(IF(入力!$C$21=1,ユーザー別卸価格!X11/(100-入力!$C$22)%,ユーザー別卸価格!X11+入力!$C$23),-入力!$C$24),ROUND(IF(入力!$C$21=1,ユーザー別卸価格!X11/(100-入力!$C$22)%,ユーザー別卸価格!X11+入力!$C$23),-入力!$C$24))),ユーザー別卸価格!X11))</f>
        <v/>
      </c>
      <c r="Y11" s="92">
        <f>'6桁'!Y11</f>
        <v>0</v>
      </c>
      <c r="Z11" s="172" t="str">
        <f>IF(ユーザー別卸価格!Z11="","", IF(ISNUMBER(ユーザー別卸価格!Z11),IF(入力!$C$25=1,ROUNDDOWN(IF(入力!$C$21=1,ユーザー別卸価格!Z11/(100-入力!$C$22)%,ユーザー別卸価格!Z11+入力!$C$23),-入力!$C$24),IF(入力!$C$25=2,ROUNDUP(IF(入力!$C$21=1,ユーザー別卸価格!Z11/(100-入力!$C$22)%,ユーザー別卸価格!Z11+入力!$C$23),-入力!$C$24),ROUND(IF(入力!$C$21=1,ユーザー別卸価格!Z11/(100-入力!$C$22)%,ユーザー別卸価格!Z11+入力!$C$23),-入力!$C$24))),ユーザー別卸価格!Z11))</f>
        <v/>
      </c>
      <c r="AA11" s="92">
        <f>'6桁'!AA11</f>
        <v>0</v>
      </c>
    </row>
    <row r="12" spans="2:44" ht="30" customHeight="1">
      <c r="B12" s="503"/>
      <c r="C12" s="345" t="s">
        <v>460</v>
      </c>
      <c r="D12" s="318"/>
      <c r="E12" s="361">
        <v>102</v>
      </c>
      <c r="F12" s="94">
        <f>IF(ユーザー別卸価格!F12="","", IF(ISNUMBER(ユーザー別卸価格!F12),IF(入力!$C$25=1,ROUNDDOWN(IF(入力!$C$21=1,ユーザー別卸価格!F12/(100-入力!$C$22)%,ユーザー別卸価格!F12+入力!$C$23),-入力!$C$24),IF(入力!$C$25=2,ROUNDUP(IF(入力!$C$21=1,ユーザー別卸価格!F12/(100-入力!$C$22)%,ユーザー別卸価格!F12+入力!$C$23),-入力!$C$24),ROUND(IF(入力!$C$21=1,ユーザー別卸価格!F12/(100-入力!$C$22)%,ユーザー別卸価格!F12+入力!$C$23),-入力!$C$24))),ユーザー別卸価格!F12))</f>
        <v>120900</v>
      </c>
      <c r="G12" s="237" t="str">
        <f>'6桁'!G12</f>
        <v>Y★</v>
      </c>
      <c r="H12" s="94" t="str">
        <f>IF(ユーザー別卸価格!H12="","", IF(ISNUMBER(ユーザー別卸価格!H12),IF(入力!$C$25=1,ROUNDDOWN(IF(入力!$C$21=1,ユーザー別卸価格!H12/(100-入力!$C$22)%,ユーザー別卸価格!H12+入力!$C$23),-入力!$C$24),IF(入力!$C$25=2,ROUNDUP(IF(入力!$C$21=1,ユーザー別卸価格!H12/(100-入力!$C$22)%,ユーザー別卸価格!H12+入力!$C$23),-入力!$C$24),ROUND(IF(入力!$C$21=1,ユーザー別卸価格!H12/(100-入力!$C$22)%,ユーザー別卸価格!H12+入力!$C$23),-入力!$C$24))),ユーザー別卸価格!H12))</f>
        <v/>
      </c>
      <c r="I12" s="237">
        <f>'6桁'!I12</f>
        <v>0</v>
      </c>
      <c r="J12" s="289" t="str">
        <f>IF(ユーザー別卸価格!J12="","", IF(ISNUMBER(ユーザー別卸価格!J12),IF(入力!$C$25=1,ROUNDDOWN(IF(入力!$C$21=1,ユーザー別卸価格!J12/(100-入力!$C$22)%,ユーザー別卸価格!J12+入力!$C$23),-入力!$C$24),IF(入力!$C$25=2,ROUNDUP(IF(入力!$C$21=1,ユーザー別卸価格!J12/(100-入力!$C$22)%,ユーザー別卸価格!J12+入力!$C$23),-入力!$C$24),ROUND(IF(入力!$C$21=1,ユーザー別卸価格!J12/(100-入力!$C$22)%,ユーザー別卸価格!J12+入力!$C$23),-入力!$C$24))),ユーザー別卸価格!J12))</f>
        <v/>
      </c>
      <c r="K12" s="237">
        <f>'6桁'!K12</f>
        <v>0</v>
      </c>
      <c r="L12" s="10"/>
      <c r="M12" s="496"/>
      <c r="N12" s="500" t="s">
        <v>292</v>
      </c>
      <c r="O12" s="501"/>
      <c r="P12" s="254"/>
      <c r="Q12" s="269">
        <v>92</v>
      </c>
      <c r="R12" s="176">
        <f>IF(ユーザー別卸価格!R12="","", IF(ISNUMBER(ユーザー別卸価格!R12),IF(入力!$C$25=1,ROUNDDOWN(IF(入力!$C$21=1,ユーザー別卸価格!R12/(100-入力!$C$22)%,ユーザー別卸価格!R12+入力!$C$23),-入力!$C$24),IF(入力!$C$25=2,ROUNDUP(IF(入力!$C$21=1,ユーザー別卸価格!R12/(100-入力!$C$22)%,ユーザー別卸価格!R12+入力!$C$23),-入力!$C$24),ROUND(IF(入力!$C$21=1,ユーザー別卸価格!R12/(100-入力!$C$22)%,ユーザー別卸価格!R12+入力!$C$23),-入力!$C$24))),ユーザー別卸価格!R12))</f>
        <v>87400</v>
      </c>
      <c r="S12" s="20" t="str">
        <f>'6桁'!S12</f>
        <v>Y★</v>
      </c>
      <c r="T12" s="176" t="str">
        <f>IF(ユーザー別卸価格!T12="","", IF(ISNUMBER(ユーザー別卸価格!T12),IF(入力!$C$25=1,ROUNDDOWN(IF(入力!$C$21=1,ユーザー別卸価格!T12/(100-入力!$C$22)%,ユーザー別卸価格!T12+入力!$C$23),-入力!$C$24),IF(入力!$C$25=2,ROUNDUP(IF(入力!$C$21=1,ユーザー別卸価格!T12/(100-入力!$C$22)%,ユーザー別卸価格!T12+入力!$C$23),-入力!$C$24),ROUND(IF(入力!$C$21=1,ユーザー別卸価格!T12/(100-入力!$C$22)%,ユーザー別卸価格!T12+入力!$C$23),-入力!$C$24))),ユーザー別卸価格!T12))</f>
        <v/>
      </c>
      <c r="U12" s="20">
        <f>'6桁'!U12</f>
        <v>0</v>
      </c>
      <c r="V12" s="176" t="str">
        <f>IF(ユーザー別卸価格!V12="","", IF(ISNUMBER(ユーザー別卸価格!V12),IF(入力!$C$25=1,ROUNDDOWN(IF(入力!$C$21=1,ユーザー別卸価格!V12/(100-入力!$C$22)%,ユーザー別卸価格!V12+入力!$C$23),-入力!$C$24),IF(入力!$C$25=2,ROUNDUP(IF(入力!$C$21=1,ユーザー別卸価格!V12/(100-入力!$C$22)%,ユーザー別卸価格!V12+入力!$C$23),-入力!$C$24),ROUND(IF(入力!$C$21=1,ユーザー別卸価格!V12/(100-入力!$C$22)%,ユーザー別卸価格!V12+入力!$C$23),-入力!$C$24))),ユーザー別卸価格!V12))</f>
        <v/>
      </c>
      <c r="W12" s="20">
        <f>'6桁'!W12</f>
        <v>0</v>
      </c>
      <c r="X12" s="176" t="str">
        <f>IF(ユーザー別卸価格!X12="","", IF(ISNUMBER(ユーザー別卸価格!X12),IF(入力!$C$25=1,ROUNDDOWN(IF(入力!$C$21=1,ユーザー別卸価格!X12/(100-入力!$C$22)%,ユーザー別卸価格!X12+入力!$C$23),-入力!$C$24),IF(入力!$C$25=2,ROUNDUP(IF(入力!$C$21=1,ユーザー別卸価格!X12/(100-入力!$C$22)%,ユーザー別卸価格!X12+入力!$C$23),-入力!$C$24),ROUND(IF(入力!$C$21=1,ユーザー別卸価格!X12/(100-入力!$C$22)%,ユーザー別卸価格!X12+入力!$C$23),-入力!$C$24))),ユーザー別卸価格!X12))</f>
        <v/>
      </c>
      <c r="Y12" s="20">
        <f>'6桁'!Y12</f>
        <v>0</v>
      </c>
      <c r="Z12" s="176" t="str">
        <f>IF(ユーザー別卸価格!Z12="","", IF(ISNUMBER(ユーザー別卸価格!Z12),IF(入力!$C$25=1,ROUNDDOWN(IF(入力!$C$21=1,ユーザー別卸価格!Z12/(100-入力!$C$22)%,ユーザー別卸価格!Z12+入力!$C$23),-入力!$C$24),IF(入力!$C$25=2,ROUNDUP(IF(入力!$C$21=1,ユーザー別卸価格!Z12/(100-入力!$C$22)%,ユーザー別卸価格!Z12+入力!$C$23),-入力!$C$24),ROUND(IF(入力!$C$21=1,ユーザー別卸価格!Z12/(100-入力!$C$22)%,ユーザー別卸価格!Z12+入力!$C$23),-入力!$C$24))),ユーザー別卸価格!Z12))</f>
        <v/>
      </c>
      <c r="AA12" s="20">
        <f>'6桁'!AA12</f>
        <v>0</v>
      </c>
    </row>
    <row r="13" spans="2:44" ht="30" customHeight="1">
      <c r="B13" s="503"/>
      <c r="C13" s="347" t="s">
        <v>462</v>
      </c>
      <c r="D13" s="317"/>
      <c r="E13" s="249">
        <v>106</v>
      </c>
      <c r="F13" s="319">
        <f>IF(ユーザー別卸価格!F13="","", IF(ISNUMBER(ユーザー別卸価格!F13),IF(入力!$C$25=1,ROUNDDOWN(IF(入力!$C$21=1,ユーザー別卸価格!F13/(100-入力!$C$22)%,ユーザー別卸価格!F13+入力!$C$23),-入力!$C$24),IF(入力!$C$25=2,ROUNDUP(IF(入力!$C$21=1,ユーザー別卸価格!F13/(100-入力!$C$22)%,ユーザー別卸価格!F13+入力!$C$23),-入力!$C$24),ROUND(IF(入力!$C$21=1,ユーザー別卸価格!F13/(100-入力!$C$22)%,ユーザー別卸価格!F13+入力!$C$23),-入力!$C$24))),ユーザー別卸価格!F13))</f>
        <v>123500</v>
      </c>
      <c r="G13" s="236" t="str">
        <f>'6桁'!G13</f>
        <v>Y★</v>
      </c>
      <c r="H13" s="319" t="str">
        <f>IF(ユーザー別卸価格!H13="","", IF(ISNUMBER(ユーザー別卸価格!H13),IF(入力!$C$25=1,ROUNDDOWN(IF(入力!$C$21=1,ユーザー別卸価格!H13/(100-入力!$C$22)%,ユーザー別卸価格!H13+入力!$C$23),-入力!$C$24),IF(入力!$C$25=2,ROUNDUP(IF(入力!$C$21=1,ユーザー別卸価格!H13/(100-入力!$C$22)%,ユーザー別卸価格!H13+入力!$C$23),-入力!$C$24),ROUND(IF(入力!$C$21=1,ユーザー別卸価格!H13/(100-入力!$C$22)%,ユーザー別卸価格!H13+入力!$C$23),-入力!$C$24))),ユーザー別卸価格!H13))</f>
        <v/>
      </c>
      <c r="I13" s="236">
        <f>'6桁'!I13</f>
        <v>0</v>
      </c>
      <c r="J13" s="244" t="str">
        <f>IF(ユーザー別卸価格!J13="","", IF(ISNUMBER(ユーザー別卸価格!J13),IF(入力!$C$25=1,ROUNDDOWN(IF(入力!$C$21=1,ユーザー別卸価格!J13/(100-入力!$C$22)%,ユーザー別卸価格!J13+入力!$C$23),-入力!$C$24),IF(入力!$C$25=2,ROUNDUP(IF(入力!$C$21=1,ユーザー別卸価格!J13/(100-入力!$C$22)%,ユーザー別卸価格!J13+入力!$C$23),-入力!$C$24),ROUND(IF(入力!$C$21=1,ユーザー別卸価格!J13/(100-入力!$C$22)%,ユーザー別卸価格!J13+入力!$C$23),-入力!$C$24))),ユーザー別卸価格!J13))</f>
        <v/>
      </c>
      <c r="K13" s="236">
        <f>'6桁'!K13</f>
        <v>0</v>
      </c>
      <c r="L13" s="10"/>
      <c r="M13" s="496"/>
      <c r="N13" s="500" t="s">
        <v>479</v>
      </c>
      <c r="O13" s="501"/>
      <c r="P13" s="254"/>
      <c r="Q13" s="269">
        <v>94</v>
      </c>
      <c r="R13" s="176">
        <f>IF(ユーザー別卸価格!R13="","", IF(ISNUMBER(ユーザー別卸価格!R13),IF(入力!$C$25=1,ROUNDDOWN(IF(入力!$C$21=1,ユーザー別卸価格!R13/(100-入力!$C$22)%,ユーザー別卸価格!R13+入力!$C$23),-入力!$C$24),IF(入力!$C$25=2,ROUNDUP(IF(入力!$C$21=1,ユーザー別卸価格!R13/(100-入力!$C$22)%,ユーザー別卸価格!R13+入力!$C$23),-入力!$C$24),ROUND(IF(入力!$C$21=1,ユーザー別卸価格!R13/(100-入力!$C$22)%,ユーザー別卸価格!R13+入力!$C$23),-入力!$C$24))),ユーザー別卸価格!R13))</f>
        <v>87700</v>
      </c>
      <c r="S13" s="20" t="str">
        <f>'6桁'!S13</f>
        <v>Y★</v>
      </c>
      <c r="T13" s="176" t="str">
        <f>IF(ユーザー別卸価格!T13="","", IF(ISNUMBER(ユーザー別卸価格!T13),IF(入力!$C$25=1,ROUNDDOWN(IF(入力!$C$21=1,ユーザー別卸価格!T13/(100-入力!$C$22)%,ユーザー別卸価格!T13+入力!$C$23),-入力!$C$24),IF(入力!$C$25=2,ROUNDUP(IF(入力!$C$21=1,ユーザー別卸価格!T13/(100-入力!$C$22)%,ユーザー別卸価格!T13+入力!$C$23),-入力!$C$24),ROUND(IF(入力!$C$21=1,ユーザー別卸価格!T13/(100-入力!$C$22)%,ユーザー別卸価格!T13+入力!$C$23),-入力!$C$24))),ユーザー別卸価格!T13))</f>
        <v/>
      </c>
      <c r="U13" s="20">
        <f>'6桁'!U13</f>
        <v>0</v>
      </c>
      <c r="V13" s="176" t="str">
        <f>IF(ユーザー別卸価格!V13="","", IF(ISNUMBER(ユーザー別卸価格!V13),IF(入力!$C$25=1,ROUNDDOWN(IF(入力!$C$21=1,ユーザー別卸価格!V13/(100-入力!$C$22)%,ユーザー別卸価格!V13+入力!$C$23),-入力!$C$24),IF(入力!$C$25=2,ROUNDUP(IF(入力!$C$21=1,ユーザー別卸価格!V13/(100-入力!$C$22)%,ユーザー別卸価格!V13+入力!$C$23),-入力!$C$24),ROUND(IF(入力!$C$21=1,ユーザー別卸価格!V13/(100-入力!$C$22)%,ユーザー別卸価格!V13+入力!$C$23),-入力!$C$24))),ユーザー別卸価格!V13))</f>
        <v/>
      </c>
      <c r="W13" s="20">
        <f>'6桁'!W13</f>
        <v>0</v>
      </c>
      <c r="X13" s="176" t="str">
        <f>IF(ユーザー別卸価格!X13="","", IF(ISNUMBER(ユーザー別卸価格!X13),IF(入力!$C$25=1,ROUNDDOWN(IF(入力!$C$21=1,ユーザー別卸価格!X13/(100-入力!$C$22)%,ユーザー別卸価格!X13+入力!$C$23),-入力!$C$24),IF(入力!$C$25=2,ROUNDUP(IF(入力!$C$21=1,ユーザー別卸価格!X13/(100-入力!$C$22)%,ユーザー別卸価格!X13+入力!$C$23),-入力!$C$24),ROUND(IF(入力!$C$21=1,ユーザー別卸価格!X13/(100-入力!$C$22)%,ユーザー別卸価格!X13+入力!$C$23),-入力!$C$24))),ユーザー別卸価格!X13))</f>
        <v/>
      </c>
      <c r="Y13" s="20">
        <f>'6桁'!Y13</f>
        <v>0</v>
      </c>
      <c r="Z13" s="176" t="str">
        <f>IF(ユーザー別卸価格!Z13="","", IF(ISNUMBER(ユーザー別卸価格!Z13),IF(入力!$C$25=1,ROUNDDOWN(IF(入力!$C$21=1,ユーザー別卸価格!Z13/(100-入力!$C$22)%,ユーザー別卸価格!Z13+入力!$C$23),-入力!$C$24),IF(入力!$C$25=2,ROUNDUP(IF(入力!$C$21=1,ユーザー別卸価格!Z13/(100-入力!$C$22)%,ユーザー別卸価格!Z13+入力!$C$23),-入力!$C$24),ROUND(IF(入力!$C$21=1,ユーザー別卸価格!Z13/(100-入力!$C$22)%,ユーザー別卸価格!Z13+入力!$C$23),-入力!$C$24))),ユーザー別卸価格!Z13))</f>
        <v/>
      </c>
      <c r="AA13" s="20">
        <f>'6桁'!AA13</f>
        <v>0</v>
      </c>
    </row>
    <row r="14" spans="2:44" ht="30" customHeight="1">
      <c r="B14" s="504"/>
      <c r="C14" s="351" t="s">
        <v>1316</v>
      </c>
      <c r="D14" s="257"/>
      <c r="E14" s="354">
        <v>110</v>
      </c>
      <c r="F14" s="111">
        <f>IF(ユーザー別卸価格!F14="","", IF(ISNUMBER(ユーザー別卸価格!F14),IF(入力!$C$25=1,ROUNDDOWN(IF(入力!$C$21=1,ユーザー別卸価格!F14/(100-入力!$C$22)%,ユーザー別卸価格!F14+入力!$C$23),-入力!$C$24),IF(入力!$C$25=2,ROUNDUP(IF(入力!$C$21=1,ユーザー別卸価格!F14/(100-入力!$C$22)%,ユーザー別卸価格!F14+入力!$C$23),-入力!$C$24),ROUND(IF(入力!$C$21=1,ユーザー別卸価格!F14/(100-入力!$C$22)%,ユーザー別卸価格!F14+入力!$C$23),-入力!$C$24))),ユーザー別卸価格!F14))</f>
        <v>96800</v>
      </c>
      <c r="G14" s="98" t="str">
        <f>'6桁'!G14</f>
        <v>Y★</v>
      </c>
      <c r="H14" s="111" t="str">
        <f>IF(ユーザー別卸価格!H14="","", IF(ISNUMBER(ユーザー別卸価格!H14),IF(入力!$C$25=1,ROUNDDOWN(IF(入力!$C$21=1,ユーザー別卸価格!H14/(100-入力!$C$22)%,ユーザー別卸価格!H14+入力!$C$23),-入力!$C$24),IF(入力!$C$25=2,ROUNDUP(IF(入力!$C$21=1,ユーザー別卸価格!H14/(100-入力!$C$22)%,ユーザー別卸価格!H14+入力!$C$23),-入力!$C$24),ROUND(IF(入力!$C$21=1,ユーザー別卸価格!H14/(100-入力!$C$22)%,ユーザー別卸価格!H14+入力!$C$23),-入力!$C$24))),ユーザー別卸価格!H14))</f>
        <v/>
      </c>
      <c r="I14" s="99">
        <f>'6桁'!I14</f>
        <v>0</v>
      </c>
      <c r="J14" s="100" t="str">
        <f>IF(ユーザー別卸価格!J14="","", IF(ISNUMBER(ユーザー別卸価格!J14),IF(入力!$C$25=1,ROUNDDOWN(IF(入力!$C$21=1,ユーザー別卸価格!J14/(100-入力!$C$22)%,ユーザー別卸価格!J14+入力!$C$23),-入力!$C$24),IF(入力!$C$25=2,ROUNDUP(IF(入力!$C$21=1,ユーザー別卸価格!J14/(100-入力!$C$22)%,ユーザー別卸価格!J14+入力!$C$23),-入力!$C$24),ROUND(IF(入力!$C$21=1,ユーザー別卸価格!J14/(100-入力!$C$22)%,ユーザー別卸価格!J14+入力!$C$23),-入力!$C$24))),ユーザー別卸価格!J14))</f>
        <v/>
      </c>
      <c r="K14" s="98">
        <f>'6桁'!K14</f>
        <v>0</v>
      </c>
      <c r="L14" s="10"/>
      <c r="M14" s="496"/>
      <c r="N14" s="500" t="s">
        <v>75</v>
      </c>
      <c r="O14" s="501"/>
      <c r="P14" s="254">
        <v>93</v>
      </c>
      <c r="Q14" s="273">
        <v>97</v>
      </c>
      <c r="R14" s="14">
        <f>IF(ユーザー別卸価格!R14="","", IF(ISNUMBER(ユーザー別卸価格!R14),IF(入力!$C$25=1,ROUNDDOWN(IF(入力!$C$21=1,ユーザー別卸価格!R14/(100-入力!$C$22)%,ユーザー別卸価格!R14+入力!$C$23),-入力!$C$24),IF(入力!$C$25=2,ROUNDUP(IF(入力!$C$21=1,ユーザー別卸価格!R14/(100-入力!$C$22)%,ユーザー別卸価格!R14+入力!$C$23),-入力!$C$24),ROUND(IF(入力!$C$21=1,ユーザー別卸価格!R14/(100-入力!$C$22)%,ユーザー別卸価格!R14+入力!$C$23),-入力!$C$24))),ユーザー別卸価格!R14))</f>
        <v>89200</v>
      </c>
      <c r="S14" s="109" t="str">
        <f>'6桁'!S14</f>
        <v>Y★</v>
      </c>
      <c r="T14" s="14">
        <f>IF(ユーザー別卸価格!T14="","", IF(ISNUMBER(ユーザー別卸価格!T14),IF(入力!$C$25=1,ROUNDDOWN(IF(入力!$C$21=1,ユーザー別卸価格!T14/(100-入力!$C$22)%,ユーザー別卸価格!T14+入力!$C$23),-入力!$C$24),IF(入力!$C$25=2,ROUNDUP(IF(入力!$C$21=1,ユーザー別卸価格!T14/(100-入力!$C$22)%,ユーザー別卸価格!T14+入力!$C$23),-入力!$C$24),ROUND(IF(入力!$C$21=1,ユーザー別卸価格!T14/(100-入力!$C$22)%,ユーザー別卸価格!T14+入力!$C$23),-入力!$C$24))),ユーザー別卸価格!T14))</f>
        <v>88500</v>
      </c>
      <c r="U14" s="109" t="str">
        <f>'6桁'!U14</f>
        <v>Y★</v>
      </c>
      <c r="V14" s="14">
        <f>IF(ユーザー別卸価格!V14="","", IF(ISNUMBER(ユーザー別卸価格!V14),IF(入力!$C$25=1,ROUNDDOWN(IF(入力!$C$21=1,ユーザー別卸価格!V14/(100-入力!$C$22)%,ユーザー別卸価格!V14+入力!$C$23),-入力!$C$24),IF(入力!$C$25=2,ROUNDUP(IF(入力!$C$21=1,ユーザー別卸価格!V14/(100-入力!$C$22)%,ユーザー別卸価格!V14+入力!$C$23),-入力!$C$24),ROUND(IF(入力!$C$21=1,ユーザー別卸価格!V14/(100-入力!$C$22)%,ユーザー別卸価格!V14+入力!$C$23),-入力!$C$24))),ユーザー別卸価格!V14))</f>
        <v>85700</v>
      </c>
      <c r="W14" s="109" t="str">
        <f>'6桁'!W14</f>
        <v>W★</v>
      </c>
      <c r="X14" s="14" t="str">
        <f>IF(ユーザー別卸価格!X14="","", IF(ISNUMBER(ユーザー別卸価格!X14),IF(入力!$C$25=1,ROUNDDOWN(IF(入力!$C$21=1,ユーザー別卸価格!X14/(100-入力!$C$22)%,ユーザー別卸価格!X14+入力!$C$23),-入力!$C$24),IF(入力!$C$25=2,ROUNDUP(IF(入力!$C$21=1,ユーザー別卸価格!X14/(100-入力!$C$22)%,ユーザー別卸価格!X14+入力!$C$23),-入力!$C$24),ROUND(IF(入力!$C$21=1,ユーザー別卸価格!X14/(100-入力!$C$22)%,ユーザー別卸価格!X14+入力!$C$23),-入力!$C$24))),ユーザー別卸価格!X14))</f>
        <v/>
      </c>
      <c r="Y14" s="109">
        <f>'6桁'!Y14</f>
        <v>0</v>
      </c>
      <c r="Z14" s="14" t="str">
        <f>IF(ユーザー別卸価格!Z14="","", IF(ISNUMBER(ユーザー別卸価格!Z14),IF(入力!$C$25=1,ROUNDDOWN(IF(入力!$C$21=1,ユーザー別卸価格!Z14/(100-入力!$C$22)%,ユーザー別卸価格!Z14+入力!$C$23),-入力!$C$24),IF(入力!$C$25=2,ROUNDUP(IF(入力!$C$21=1,ユーザー別卸価格!Z14/(100-入力!$C$22)%,ユーザー別卸価格!Z14+入力!$C$23),-入力!$C$24),ROUND(IF(入力!$C$21=1,ユーザー別卸価格!Z14/(100-入力!$C$22)%,ユーザー別卸価格!Z14+入力!$C$23),-入力!$C$24))),ユーザー別卸価格!Z14))</f>
        <v/>
      </c>
      <c r="AA14" s="109">
        <f>'6桁'!AA14</f>
        <v>0</v>
      </c>
    </row>
    <row r="15" spans="2:44" ht="30" customHeight="1">
      <c r="B15" s="543">
        <v>21</v>
      </c>
      <c r="C15" s="361" t="s">
        <v>468</v>
      </c>
      <c r="D15" s="318"/>
      <c r="E15" s="361">
        <v>100</v>
      </c>
      <c r="F15" s="94">
        <f>IF(ユーザー別卸価格!F15="","", IF(ISNUMBER(ユーザー別卸価格!F15),IF(入力!$C$25=1,ROUNDDOWN(IF(入力!$C$21=1,ユーザー別卸価格!F15/(100-入力!$C$22)%,ユーザー別卸価格!F15+入力!$C$23),-入力!$C$24),IF(入力!$C$25=2,ROUNDUP(IF(入力!$C$21=1,ユーザー別卸価格!F15/(100-入力!$C$22)%,ユーザー別卸価格!F15+入力!$C$23),-入力!$C$24),ROUND(IF(入力!$C$21=1,ユーザー別卸価格!F15/(100-入力!$C$22)%,ユーザー別卸価格!F15+入力!$C$23),-入力!$C$24))),ユーザー別卸価格!F15))</f>
        <v>111300</v>
      </c>
      <c r="G15" s="237" t="str">
        <f>'6桁'!G15</f>
        <v>Y★</v>
      </c>
      <c r="H15" s="94" t="str">
        <f>IF(ユーザー別卸価格!H15="","", IF(ISNUMBER(ユーザー別卸価格!H15),IF(入力!$C$25=1,ROUNDDOWN(IF(入力!$C$21=1,ユーザー別卸価格!H15/(100-入力!$C$22)%,ユーザー別卸価格!H15+入力!$C$23),-入力!$C$24),IF(入力!$C$25=2,ROUNDUP(IF(入力!$C$21=1,ユーザー別卸価格!H15/(100-入力!$C$22)%,ユーザー別卸価格!H15+入力!$C$23),-入力!$C$24),ROUND(IF(入力!$C$21=1,ユーザー別卸価格!H15/(100-入力!$C$22)%,ユーザー別卸価格!H15+入力!$C$23),-入力!$C$24))),ユーザー別卸価格!H15))</f>
        <v/>
      </c>
      <c r="I15" s="237">
        <f>'6桁'!I15</f>
        <v>0</v>
      </c>
      <c r="J15" s="289" t="str">
        <f>IF(ユーザー別卸価格!J15="","", IF(ISNUMBER(ユーザー別卸価格!J15),IF(入力!$C$25=1,ROUNDDOWN(IF(入力!$C$21=1,ユーザー別卸価格!J15/(100-入力!$C$22)%,ユーザー別卸価格!J15+入力!$C$23),-入力!$C$24),IF(入力!$C$25=2,ROUNDUP(IF(入力!$C$21=1,ユーザー別卸価格!J15/(100-入力!$C$22)%,ユーザー別卸価格!J15+入力!$C$23),-入力!$C$24),ROUND(IF(入力!$C$21=1,ユーザー別卸価格!J15/(100-入力!$C$22)%,ユーザー別卸価格!J15+入力!$C$23),-入力!$C$24))),ユーザー別卸価格!J15))</f>
        <v/>
      </c>
      <c r="K15" s="237">
        <f>'6桁'!K15</f>
        <v>0</v>
      </c>
      <c r="L15" s="10"/>
      <c r="M15" s="496"/>
      <c r="N15" s="500" t="s">
        <v>293</v>
      </c>
      <c r="O15" s="501"/>
      <c r="P15" s="254"/>
      <c r="Q15" s="273">
        <v>99</v>
      </c>
      <c r="R15" s="14">
        <f>IF(ユーザー別卸価格!R15="","", IF(ISNUMBER(ユーザー別卸価格!R15),IF(入力!$C$25=1,ROUNDDOWN(IF(入力!$C$21=1,ユーザー別卸価格!R15/(100-入力!$C$22)%,ユーザー別卸価格!R15+入力!$C$23),-入力!$C$24),IF(入力!$C$25=2,ROUNDUP(IF(入力!$C$21=1,ユーザー別卸価格!R15/(100-入力!$C$22)%,ユーザー別卸価格!R15+入力!$C$23),-入力!$C$24),ROUND(IF(入力!$C$21=1,ユーザー別卸価格!R15/(100-入力!$C$22)%,ユーザー別卸価格!R15+入力!$C$23),-入力!$C$24))),ユーザー別卸価格!R15))</f>
        <v>90100</v>
      </c>
      <c r="S15" s="109" t="str">
        <f>'6桁'!S15</f>
        <v>Y★</v>
      </c>
      <c r="T15" s="14" t="str">
        <f>IF(ユーザー別卸価格!T15="","", IF(ISNUMBER(ユーザー別卸価格!T15),IF(入力!$C$25=1,ROUNDDOWN(IF(入力!$C$21=1,ユーザー別卸価格!T15/(100-入力!$C$22)%,ユーザー別卸価格!T15+入力!$C$23),-入力!$C$24),IF(入力!$C$25=2,ROUNDUP(IF(入力!$C$21=1,ユーザー別卸価格!T15/(100-入力!$C$22)%,ユーザー別卸価格!T15+入力!$C$23),-入力!$C$24),ROUND(IF(入力!$C$21=1,ユーザー別卸価格!T15/(100-入力!$C$22)%,ユーザー別卸価格!T15+入力!$C$23),-入力!$C$24))),ユーザー別卸価格!T15))</f>
        <v/>
      </c>
      <c r="U15" s="109">
        <f>'6桁'!U15</f>
        <v>0</v>
      </c>
      <c r="V15" s="14" t="str">
        <f>IF(ユーザー別卸価格!V15="","", IF(ISNUMBER(ユーザー別卸価格!V15),IF(入力!$C$25=1,ROUNDDOWN(IF(入力!$C$21=1,ユーザー別卸価格!V15/(100-入力!$C$22)%,ユーザー別卸価格!V15+入力!$C$23),-入力!$C$24),IF(入力!$C$25=2,ROUNDUP(IF(入力!$C$21=1,ユーザー別卸価格!V15/(100-入力!$C$22)%,ユーザー別卸価格!V15+入力!$C$23),-入力!$C$24),ROUND(IF(入力!$C$21=1,ユーザー別卸価格!V15/(100-入力!$C$22)%,ユーザー別卸価格!V15+入力!$C$23),-入力!$C$24))),ユーザー別卸価格!V15))</f>
        <v/>
      </c>
      <c r="W15" s="109">
        <f>'6桁'!W15</f>
        <v>0</v>
      </c>
      <c r="X15" s="14" t="str">
        <f>IF(ユーザー別卸価格!X15="","", IF(ISNUMBER(ユーザー別卸価格!X15),IF(入力!$C$25=1,ROUNDDOWN(IF(入力!$C$21=1,ユーザー別卸価格!X15/(100-入力!$C$22)%,ユーザー別卸価格!X15+入力!$C$23),-入力!$C$24),IF(入力!$C$25=2,ROUNDUP(IF(入力!$C$21=1,ユーザー別卸価格!X15/(100-入力!$C$22)%,ユーザー別卸価格!X15+入力!$C$23),-入力!$C$24),ROUND(IF(入力!$C$21=1,ユーザー別卸価格!X15/(100-入力!$C$22)%,ユーザー別卸価格!X15+入力!$C$23),-入力!$C$24))),ユーザー別卸価格!X15))</f>
        <v/>
      </c>
      <c r="Y15" s="109">
        <f>'6桁'!Y15</f>
        <v>0</v>
      </c>
      <c r="Z15" s="14" t="str">
        <f>IF(ユーザー別卸価格!Z15="","", IF(ISNUMBER(ユーザー別卸価格!Z15),IF(入力!$C$25=1,ROUNDDOWN(IF(入力!$C$21=1,ユーザー別卸価格!Z15/(100-入力!$C$22)%,ユーザー別卸価格!Z15+入力!$C$23),-入力!$C$24),IF(入力!$C$25=2,ROUNDUP(IF(入力!$C$21=1,ユーザー別卸価格!Z15/(100-入力!$C$22)%,ユーザー別卸価格!Z15+入力!$C$23),-入力!$C$24),ROUND(IF(入力!$C$21=1,ユーザー別卸価格!Z15/(100-入力!$C$22)%,ユーザー別卸価格!Z15+入力!$C$23),-入力!$C$24))),ユーザー別卸価格!Z15))</f>
        <v/>
      </c>
      <c r="AA15" s="109">
        <f>'6桁'!AA15</f>
        <v>0</v>
      </c>
    </row>
    <row r="16" spans="2:44" ht="30" customHeight="1">
      <c r="B16" s="503"/>
      <c r="C16" s="361" t="s">
        <v>1317</v>
      </c>
      <c r="D16" s="318"/>
      <c r="E16" s="361">
        <v>104</v>
      </c>
      <c r="F16" s="94">
        <f>IF(ユーザー別卸価格!F16="","", IF(ISNUMBER(ユーザー別卸価格!F16),IF(入力!$C$25=1,ROUNDDOWN(IF(入力!$C$21=1,ユーザー別卸価格!F16/(100-入力!$C$22)%,ユーザー別卸価格!F16+入力!$C$23),-入力!$C$24),IF(入力!$C$25=2,ROUNDUP(IF(入力!$C$21=1,ユーザー別卸価格!F16/(100-入力!$C$22)%,ユーザー別卸価格!F16+入力!$C$23),-入力!$C$24),ROUND(IF(入力!$C$21=1,ユーザー別卸価格!F16/(100-入力!$C$22)%,ユーザー別卸価格!F16+入力!$C$23),-入力!$C$24))),ユーザー別卸価格!F16))</f>
        <v>116600</v>
      </c>
      <c r="G16" s="237" t="str">
        <f>'6桁'!G16</f>
        <v>Y★</v>
      </c>
      <c r="H16" s="94" t="str">
        <f>IF(ユーザー別卸価格!H16="","", IF(ISNUMBER(ユーザー別卸価格!H16),IF(入力!$C$25=1,ROUNDDOWN(IF(入力!$C$21=1,ユーザー別卸価格!H16/(100-入力!$C$22)%,ユーザー別卸価格!H16+入力!$C$23),-入力!$C$24),IF(入力!$C$25=2,ROUNDUP(IF(入力!$C$21=1,ユーザー別卸価格!H16/(100-入力!$C$22)%,ユーザー別卸価格!H16+入力!$C$23),-入力!$C$24),ROUND(IF(入力!$C$21=1,ユーザー別卸価格!H16/(100-入力!$C$22)%,ユーザー別卸価格!H16+入力!$C$23),-入力!$C$24))),ユーザー別卸価格!H16))</f>
        <v/>
      </c>
      <c r="I16" s="360">
        <f>'6桁'!I16</f>
        <v>0</v>
      </c>
      <c r="J16" s="289" t="str">
        <f>IF(ユーザー別卸価格!J16="","", IF(ISNUMBER(ユーザー別卸価格!J16),IF(入力!$C$25=1,ROUNDDOWN(IF(入力!$C$21=1,ユーザー別卸価格!J16/(100-入力!$C$22)%,ユーザー別卸価格!J16+入力!$C$23),-入力!$C$24),IF(入力!$C$25=2,ROUNDUP(IF(入力!$C$21=1,ユーザー別卸価格!J16/(100-入力!$C$22)%,ユーザー別卸価格!J16+入力!$C$23),-入力!$C$24),ROUND(IF(入力!$C$21=1,ユーザー別卸価格!J16/(100-入力!$C$22)%,ユーザー別卸価格!J16+入力!$C$23),-入力!$C$24))),ユーザー別卸価格!J16))</f>
        <v/>
      </c>
      <c r="K16" s="237">
        <f>'6桁'!K16</f>
        <v>0</v>
      </c>
      <c r="L16" s="10"/>
      <c r="M16" s="496"/>
      <c r="N16" s="500" t="s">
        <v>481</v>
      </c>
      <c r="O16" s="501"/>
      <c r="P16" s="254"/>
      <c r="Q16" s="273">
        <v>101</v>
      </c>
      <c r="R16" s="14">
        <f>IF(ユーザー別卸価格!R16="","", IF(ISNUMBER(ユーザー別卸価格!R16),IF(入力!$C$25=1,ROUNDDOWN(IF(入力!$C$21=1,ユーザー別卸価格!R16/(100-入力!$C$22)%,ユーザー別卸価格!R16+入力!$C$23),-入力!$C$24),IF(入力!$C$25=2,ROUNDUP(IF(入力!$C$21=1,ユーザー別卸価格!R16/(100-入力!$C$22)%,ユーザー別卸価格!R16+入力!$C$23),-入力!$C$24),ROUND(IF(入力!$C$21=1,ユーザー別卸価格!R16/(100-入力!$C$22)%,ユーザー別卸価格!R16+入力!$C$23),-入力!$C$24))),ユーザー別卸価格!R16))</f>
        <v>89500</v>
      </c>
      <c r="S16" s="109" t="str">
        <f>'6桁'!S16</f>
        <v>Y★</v>
      </c>
      <c r="T16" s="14" t="str">
        <f>IF(ユーザー別卸価格!T16="","", IF(ISNUMBER(ユーザー別卸価格!T16),IF(入力!$C$25=1,ROUNDDOWN(IF(入力!$C$21=1,ユーザー別卸価格!T16/(100-入力!$C$22)%,ユーザー別卸価格!T16+入力!$C$23),-入力!$C$24),IF(入力!$C$25=2,ROUNDUP(IF(入力!$C$21=1,ユーザー別卸価格!T16/(100-入力!$C$22)%,ユーザー別卸価格!T16+入力!$C$23),-入力!$C$24),ROUND(IF(入力!$C$21=1,ユーザー別卸価格!T16/(100-入力!$C$22)%,ユーザー別卸価格!T16+入力!$C$23),-入力!$C$24))),ユーザー別卸価格!T16))</f>
        <v/>
      </c>
      <c r="U16" s="109">
        <f>'6桁'!U16</f>
        <v>0</v>
      </c>
      <c r="V16" s="14" t="str">
        <f>IF(ユーザー別卸価格!V16="","", IF(ISNUMBER(ユーザー別卸価格!V16),IF(入力!$C$25=1,ROUNDDOWN(IF(入力!$C$21=1,ユーザー別卸価格!V16/(100-入力!$C$22)%,ユーザー別卸価格!V16+入力!$C$23),-入力!$C$24),IF(入力!$C$25=2,ROUNDUP(IF(入力!$C$21=1,ユーザー別卸価格!V16/(100-入力!$C$22)%,ユーザー別卸価格!V16+入力!$C$23),-入力!$C$24),ROUND(IF(入力!$C$21=1,ユーザー別卸価格!V16/(100-入力!$C$22)%,ユーザー別卸価格!V16+入力!$C$23),-入力!$C$24))),ユーザー別卸価格!V16))</f>
        <v/>
      </c>
      <c r="W16" s="109">
        <f>'6桁'!W16</f>
        <v>0</v>
      </c>
      <c r="X16" s="14" t="str">
        <f>IF(ユーザー別卸価格!X16="","", IF(ISNUMBER(ユーザー別卸価格!X16),IF(入力!$C$25=1,ROUNDDOWN(IF(入力!$C$21=1,ユーザー別卸価格!X16/(100-入力!$C$22)%,ユーザー別卸価格!X16+入力!$C$23),-入力!$C$24),IF(入力!$C$25=2,ROUNDUP(IF(入力!$C$21=1,ユーザー別卸価格!X16/(100-入力!$C$22)%,ユーザー別卸価格!X16+入力!$C$23),-入力!$C$24),ROUND(IF(入力!$C$21=1,ユーザー別卸価格!X16/(100-入力!$C$22)%,ユーザー別卸価格!X16+入力!$C$23),-入力!$C$24))),ユーザー別卸価格!X16))</f>
        <v/>
      </c>
      <c r="Y16" s="109">
        <f>'6桁'!Y16</f>
        <v>0</v>
      </c>
      <c r="Z16" s="14" t="str">
        <f>IF(ユーザー別卸価格!Z16="","", IF(ISNUMBER(ユーザー別卸価格!Z16),IF(入力!$C$25=1,ROUNDDOWN(IF(入力!$C$21=1,ユーザー別卸価格!Z16/(100-入力!$C$22)%,ユーザー別卸価格!Z16+入力!$C$23),-入力!$C$24),IF(入力!$C$25=2,ROUNDUP(IF(入力!$C$21=1,ユーザー別卸価格!Z16/(100-入力!$C$22)%,ユーザー別卸価格!Z16+入力!$C$23),-入力!$C$24),ROUND(IF(入力!$C$21=1,ユーザー別卸価格!Z16/(100-入力!$C$22)%,ユーザー別卸価格!Z16+入力!$C$23),-入力!$C$24))),ユーザー別卸価格!Z16))</f>
        <v/>
      </c>
      <c r="AA16" s="109">
        <f>'6桁'!AA16</f>
        <v>0</v>
      </c>
    </row>
    <row r="17" spans="2:27" ht="30" customHeight="1">
      <c r="B17" s="503"/>
      <c r="C17" s="342" t="s">
        <v>1318</v>
      </c>
      <c r="D17" s="254"/>
      <c r="E17" s="342">
        <v>105</v>
      </c>
      <c r="F17" s="95">
        <f>IF(ユーザー別卸価格!F17="","", IF(ISNUMBER(ユーザー別卸価格!F17),IF(入力!$C$25=1,ROUNDDOWN(IF(入力!$C$21=1,ユーザー別卸価格!F17/(100-入力!$C$22)%,ユーザー別卸価格!F17+入力!$C$23),-入力!$C$24),IF(入力!$C$25=2,ROUNDUP(IF(入力!$C$21=1,ユーザー別卸価格!F17/(100-入力!$C$22)%,ユーザー別卸価格!F17+入力!$C$23),-入力!$C$24),ROUND(IF(入力!$C$21=1,ユーザー別卸価格!F17/(100-入力!$C$22)%,ユーザー別卸価格!F17+入力!$C$23),-入力!$C$24))),ユーザー別卸価格!F17))</f>
        <v>119300</v>
      </c>
      <c r="G17" s="20" t="str">
        <f>'6桁'!G17</f>
        <v>Y★</v>
      </c>
      <c r="H17" s="95" t="str">
        <f>IF(ユーザー別卸価格!H17="","", IF(ISNUMBER(ユーザー別卸価格!H17),IF(入力!$C$25=1,ROUNDDOWN(IF(入力!$C$21=1,ユーザー別卸価格!H17/(100-入力!$C$22)%,ユーザー別卸価格!H17+入力!$C$23),-入力!$C$24),IF(入力!$C$25=2,ROUNDUP(IF(入力!$C$21=1,ユーザー別卸価格!H17/(100-入力!$C$22)%,ユーザー別卸価格!H17+入力!$C$23),-入力!$C$24),ROUND(IF(入力!$C$21=1,ユーザー別卸価格!H17/(100-入力!$C$22)%,ユーザー別卸価格!H17+入力!$C$23),-入力!$C$24))),ユーザー別卸価格!H17))</f>
        <v/>
      </c>
      <c r="I17" s="96">
        <f>'6桁'!I17</f>
        <v>0</v>
      </c>
      <c r="J17" s="12" t="str">
        <f>IF(ユーザー別卸価格!J17="","", IF(ISNUMBER(ユーザー別卸価格!J17),IF(入力!$C$25=1,ROUNDDOWN(IF(入力!$C$21=1,ユーザー別卸価格!J17/(100-入力!$C$22)%,ユーザー別卸価格!J17+入力!$C$23),-入力!$C$24),IF(入力!$C$25=2,ROUNDUP(IF(入力!$C$21=1,ユーザー別卸価格!J17/(100-入力!$C$22)%,ユーザー別卸価格!J17+入力!$C$23),-入力!$C$24),ROUND(IF(入力!$C$21=1,ユーザー別卸価格!J17/(100-入力!$C$22)%,ユーザー別卸価格!J17+入力!$C$23),-入力!$C$24))),ユーザー別卸価格!J17))</f>
        <v/>
      </c>
      <c r="K17" s="20">
        <f>'6桁'!K17</f>
        <v>0</v>
      </c>
      <c r="L17" s="10"/>
      <c r="M17" s="496"/>
      <c r="N17" s="500" t="s">
        <v>1325</v>
      </c>
      <c r="O17" s="501"/>
      <c r="P17" s="254"/>
      <c r="Q17" s="273">
        <v>103</v>
      </c>
      <c r="R17" s="14">
        <f>IF(ユーザー別卸価格!R17="","", IF(ISNUMBER(ユーザー別卸価格!R17),IF(入力!$C$25=1,ROUNDDOWN(IF(入力!$C$21=1,ユーザー別卸価格!R17/(100-入力!$C$22)%,ユーザー別卸価格!R17+入力!$C$23),-入力!$C$24),IF(入力!$C$25=2,ROUNDUP(IF(入力!$C$21=1,ユーザー別卸価格!R17/(100-入力!$C$22)%,ユーザー別卸価格!R17+入力!$C$23),-入力!$C$24),ROUND(IF(入力!$C$21=1,ユーザー別卸価格!R17/(100-入力!$C$22)%,ユーザー別卸価格!R17+入力!$C$23),-入力!$C$24))),ユーザー別卸価格!R17))</f>
        <v>99600</v>
      </c>
      <c r="S17" s="109" t="str">
        <f>'6桁'!S17</f>
        <v>Y★</v>
      </c>
      <c r="T17" s="14" t="str">
        <f>IF(ユーザー別卸価格!T17="","", IF(ISNUMBER(ユーザー別卸価格!T17),IF(入力!$C$25=1,ROUNDDOWN(IF(入力!$C$21=1,ユーザー別卸価格!T17/(100-入力!$C$22)%,ユーザー別卸価格!T17+入力!$C$23),-入力!$C$24),IF(入力!$C$25=2,ROUNDUP(IF(入力!$C$21=1,ユーザー別卸価格!T17/(100-入力!$C$22)%,ユーザー別卸価格!T17+入力!$C$23),-入力!$C$24),ROUND(IF(入力!$C$21=1,ユーザー別卸価格!T17/(100-入力!$C$22)%,ユーザー別卸価格!T17+入力!$C$23),-入力!$C$24))),ユーザー別卸価格!T17))</f>
        <v/>
      </c>
      <c r="U17" s="109">
        <f>'6桁'!U17</f>
        <v>0</v>
      </c>
      <c r="V17" s="14" t="str">
        <f>IF(ユーザー別卸価格!V17="","", IF(ISNUMBER(ユーザー別卸価格!V17),IF(入力!$C$25=1,ROUNDDOWN(IF(入力!$C$21=1,ユーザー別卸価格!V17/(100-入力!$C$22)%,ユーザー別卸価格!V17+入力!$C$23),-入力!$C$24),IF(入力!$C$25=2,ROUNDUP(IF(入力!$C$21=1,ユーザー別卸価格!V17/(100-入力!$C$22)%,ユーザー別卸価格!V17+入力!$C$23),-入力!$C$24),ROUND(IF(入力!$C$21=1,ユーザー別卸価格!V17/(100-入力!$C$22)%,ユーザー別卸価格!V17+入力!$C$23),-入力!$C$24))),ユーザー別卸価格!V17))</f>
        <v/>
      </c>
      <c r="W17" s="109">
        <f>'6桁'!W17</f>
        <v>0</v>
      </c>
      <c r="X17" s="14" t="str">
        <f>IF(ユーザー別卸価格!X17="","", IF(ISNUMBER(ユーザー別卸価格!X17),IF(入力!$C$25=1,ROUNDDOWN(IF(入力!$C$21=1,ユーザー別卸価格!X17/(100-入力!$C$22)%,ユーザー別卸価格!X17+入力!$C$23),-入力!$C$24),IF(入力!$C$25=2,ROUNDUP(IF(入力!$C$21=1,ユーザー別卸価格!X17/(100-入力!$C$22)%,ユーザー別卸価格!X17+入力!$C$23),-入力!$C$24),ROUND(IF(入力!$C$21=1,ユーザー別卸価格!X17/(100-入力!$C$22)%,ユーザー別卸価格!X17+入力!$C$23),-入力!$C$24))),ユーザー別卸価格!X17))</f>
        <v/>
      </c>
      <c r="Y17" s="109">
        <f>'6桁'!Y17</f>
        <v>0</v>
      </c>
      <c r="Z17" s="14" t="str">
        <f>IF(ユーザー別卸価格!Z17="","", IF(ISNUMBER(ユーザー別卸価格!Z17),IF(入力!$C$25=1,ROUNDDOWN(IF(入力!$C$21=1,ユーザー別卸価格!Z17/(100-入力!$C$22)%,ユーザー別卸価格!Z17+入力!$C$23),-入力!$C$24),IF(入力!$C$25=2,ROUNDUP(IF(入力!$C$21=1,ユーザー別卸価格!Z17/(100-入力!$C$22)%,ユーザー別卸価格!Z17+入力!$C$23),-入力!$C$24),ROUND(IF(入力!$C$21=1,ユーザー別卸価格!Z17/(100-入力!$C$22)%,ユーザー別卸価格!Z17+入力!$C$23),-入力!$C$24))),ユーザー別卸価格!Z17))</f>
        <v/>
      </c>
      <c r="AA17" s="109">
        <f>'6桁'!AA17</f>
        <v>0</v>
      </c>
    </row>
    <row r="18" spans="2:27" ht="30" customHeight="1">
      <c r="B18" s="503"/>
      <c r="C18" s="342" t="s">
        <v>1975</v>
      </c>
      <c r="D18" s="254"/>
      <c r="E18" s="342">
        <v>108</v>
      </c>
      <c r="F18" s="95" t="str">
        <f>IF(ユーザー別卸価格!F18="","", IF(ISNUMBER(ユーザー別卸価格!F18),IF(入力!$C$25=1,ROUNDDOWN(IF(入力!$C$21=1,ユーザー別卸価格!F18/(100-入力!$C$22)%,ユーザー別卸価格!F18+入力!$C$23),-入力!$C$24),IF(入力!$C$25=2,ROUNDUP(IF(入力!$C$21=1,ユーザー別卸価格!F18/(100-入力!$C$22)%,ユーザー別卸価格!F18+入力!$C$23),-入力!$C$24),ROUND(IF(入力!$C$21=1,ユーザー別卸価格!F18/(100-入力!$C$22)%,ユーザー別卸価格!F18+入力!$C$23),-入力!$C$24))),ユーザー別卸価格!F18))</f>
        <v/>
      </c>
      <c r="G18" s="20">
        <f>'6桁'!G18</f>
        <v>0</v>
      </c>
      <c r="H18" s="95">
        <f>IF(ユーザー別卸価格!H18="","", IF(ISNUMBER(ユーザー別卸価格!H18),IF(入力!$C$25=1,ROUNDDOWN(IF(入力!$C$21=1,ユーザー別卸価格!H18/(100-入力!$C$22)%,ユーザー別卸価格!H18+入力!$C$23),-入力!$C$24),IF(入力!$C$25=2,ROUNDUP(IF(入力!$C$21=1,ユーザー別卸価格!H18/(100-入力!$C$22)%,ユーザー別卸価格!H18+入力!$C$23),-入力!$C$24),ROUND(IF(入力!$C$21=1,ユーザー別卸価格!H18/(100-入力!$C$22)%,ユーザー別卸価格!H18+入力!$C$23),-入力!$C$24))),ユーザー別卸価格!H18))</f>
        <v>117300</v>
      </c>
      <c r="I18" s="96" t="str">
        <f>'6桁'!I18</f>
        <v>Y★</v>
      </c>
      <c r="J18" s="12" t="str">
        <f>IF(ユーザー別卸価格!J18="","", IF(ISNUMBER(ユーザー別卸価格!J18),IF(入力!$C$25=1,ROUNDDOWN(IF(入力!$C$21=1,ユーザー別卸価格!J18/(100-入力!$C$22)%,ユーザー別卸価格!J18+入力!$C$23),-入力!$C$24),IF(入力!$C$25=2,ROUNDUP(IF(入力!$C$21=1,ユーザー別卸価格!J18/(100-入力!$C$22)%,ユーザー別卸価格!J18+入力!$C$23),-入力!$C$24),ROUND(IF(入力!$C$21=1,ユーザー別卸価格!J18/(100-入力!$C$22)%,ユーザー別卸価格!J18+入力!$C$23),-入力!$C$24))),ユーザー別卸価格!J18))</f>
        <v/>
      </c>
      <c r="K18" s="20">
        <f>'6桁'!K18</f>
        <v>0</v>
      </c>
      <c r="L18" s="10"/>
      <c r="M18" s="496"/>
      <c r="N18" s="500" t="s">
        <v>483</v>
      </c>
      <c r="O18" s="501"/>
      <c r="P18" s="254"/>
      <c r="Q18" s="273">
        <v>92</v>
      </c>
      <c r="R18" s="14">
        <f>IF(ユーザー別卸価格!R18="","", IF(ISNUMBER(ユーザー別卸価格!R18),IF(入力!$C$25=1,ROUNDDOWN(IF(入力!$C$21=1,ユーザー別卸価格!R18/(100-入力!$C$22)%,ユーザー別卸価格!R18+入力!$C$23),-入力!$C$24),IF(入力!$C$25=2,ROUNDUP(IF(入力!$C$21=1,ユーザー別卸価格!R18/(100-入力!$C$22)%,ユーザー別卸価格!R18+入力!$C$23),-入力!$C$24),ROUND(IF(入力!$C$21=1,ユーザー別卸価格!R18/(100-入力!$C$22)%,ユーザー別卸価格!R18+入力!$C$23),-入力!$C$24))),ユーザー別卸価格!R18))</f>
        <v>78400</v>
      </c>
      <c r="S18" s="109" t="str">
        <f>'6桁'!S18</f>
        <v>Y★</v>
      </c>
      <c r="T18" s="14" t="str">
        <f>IF(ユーザー別卸価格!T18="","", IF(ISNUMBER(ユーザー別卸価格!T18),IF(入力!$C$25=1,ROUNDDOWN(IF(入力!$C$21=1,ユーザー別卸価格!T18/(100-入力!$C$22)%,ユーザー別卸価格!T18+入力!$C$23),-入力!$C$24),IF(入力!$C$25=2,ROUNDUP(IF(入力!$C$21=1,ユーザー別卸価格!T18/(100-入力!$C$22)%,ユーザー別卸価格!T18+入力!$C$23),-入力!$C$24),ROUND(IF(入力!$C$21=1,ユーザー別卸価格!T18/(100-入力!$C$22)%,ユーザー別卸価格!T18+入力!$C$23),-入力!$C$24))),ユーザー別卸価格!T18))</f>
        <v/>
      </c>
      <c r="U18" s="109">
        <f>'6桁'!U18</f>
        <v>0</v>
      </c>
      <c r="V18" s="14" t="str">
        <f>IF(ユーザー別卸価格!V18="","", IF(ISNUMBER(ユーザー別卸価格!V18),IF(入力!$C$25=1,ROUNDDOWN(IF(入力!$C$21=1,ユーザー別卸価格!V18/(100-入力!$C$22)%,ユーザー別卸価格!V18+入力!$C$23),-入力!$C$24),IF(入力!$C$25=2,ROUNDUP(IF(入力!$C$21=1,ユーザー別卸価格!V18/(100-入力!$C$22)%,ユーザー別卸価格!V18+入力!$C$23),-入力!$C$24),ROUND(IF(入力!$C$21=1,ユーザー別卸価格!V18/(100-入力!$C$22)%,ユーザー別卸価格!V18+入力!$C$23),-入力!$C$24))),ユーザー別卸価格!V18))</f>
        <v/>
      </c>
      <c r="W18" s="109">
        <f>'6桁'!W18</f>
        <v>0</v>
      </c>
      <c r="X18" s="14" t="str">
        <f>IF(ユーザー別卸価格!X18="","", IF(ISNUMBER(ユーザー別卸価格!X18),IF(入力!$C$25=1,ROUNDDOWN(IF(入力!$C$21=1,ユーザー別卸価格!X18/(100-入力!$C$22)%,ユーザー別卸価格!X18+入力!$C$23),-入力!$C$24),IF(入力!$C$25=2,ROUNDUP(IF(入力!$C$21=1,ユーザー別卸価格!X18/(100-入力!$C$22)%,ユーザー別卸価格!X18+入力!$C$23),-入力!$C$24),ROUND(IF(入力!$C$21=1,ユーザー別卸価格!X18/(100-入力!$C$22)%,ユーザー別卸価格!X18+入力!$C$23),-入力!$C$24))),ユーザー別卸価格!X18))</f>
        <v/>
      </c>
      <c r="Y18" s="109">
        <f>'6桁'!Y18</f>
        <v>0</v>
      </c>
      <c r="Z18" s="14" t="str">
        <f>IF(ユーザー別卸価格!Z18="","", IF(ISNUMBER(ユーザー別卸価格!Z18),IF(入力!$C$25=1,ROUNDDOWN(IF(入力!$C$21=1,ユーザー別卸価格!Z18/(100-入力!$C$22)%,ユーザー別卸価格!Z18+入力!$C$23),-入力!$C$24),IF(入力!$C$25=2,ROUNDUP(IF(入力!$C$21=1,ユーザー別卸価格!Z18/(100-入力!$C$22)%,ユーザー別卸価格!Z18+入力!$C$23),-入力!$C$24),ROUND(IF(入力!$C$21=1,ユーザー別卸価格!Z18/(100-入力!$C$22)%,ユーザー別卸価格!Z18+入力!$C$23),-入力!$C$24))),ユーザー別卸価格!Z18))</f>
        <v/>
      </c>
      <c r="AA18" s="109">
        <f>'6桁'!AA18</f>
        <v>0</v>
      </c>
    </row>
    <row r="19" spans="2:27" ht="30" customHeight="1">
      <c r="B19" s="503"/>
      <c r="C19" s="342" t="s">
        <v>327</v>
      </c>
      <c r="D19" s="254"/>
      <c r="E19" s="342">
        <v>96</v>
      </c>
      <c r="F19" s="95">
        <f>IF(ユーザー別卸価格!F19="","", IF(ISNUMBER(ユーザー別卸価格!F19),IF(入力!$C$25=1,ROUNDDOWN(IF(入力!$C$21=1,ユーザー別卸価格!F19/(100-入力!$C$22)%,ユーザー別卸価格!F19+入力!$C$23),-入力!$C$24),IF(入力!$C$25=2,ROUNDUP(IF(入力!$C$21=1,ユーザー別卸価格!F19/(100-入力!$C$22)%,ユーザー別卸価格!F19+入力!$C$23),-入力!$C$24),ROUND(IF(入力!$C$21=1,ユーザー別卸価格!F19/(100-入力!$C$22)%,ユーザー別卸価格!F19+入力!$C$23),-入力!$C$24))),ユーザー別卸価格!F19))</f>
        <v>90200</v>
      </c>
      <c r="G19" s="20" t="str">
        <f>'6桁'!G19</f>
        <v>Y★</v>
      </c>
      <c r="H19" s="95" t="str">
        <f>IF(ユーザー別卸価格!H19="","", IF(ISNUMBER(ユーザー別卸価格!H19),IF(入力!$C$25=1,ROUNDDOWN(IF(入力!$C$21=1,ユーザー別卸価格!H19/(100-入力!$C$22)%,ユーザー別卸価格!H19+入力!$C$23),-入力!$C$24),IF(入力!$C$25=2,ROUNDUP(IF(入力!$C$21=1,ユーザー別卸価格!H19/(100-入力!$C$22)%,ユーザー別卸価格!H19+入力!$C$23),-入力!$C$24),ROUND(IF(入力!$C$21=1,ユーザー別卸価格!H19/(100-入力!$C$22)%,ユーザー別卸価格!H19+入力!$C$23),-入力!$C$24))),ユーザー別卸価格!H19))</f>
        <v/>
      </c>
      <c r="I19" s="96">
        <f>'6桁'!I19</f>
        <v>0</v>
      </c>
      <c r="J19" s="12" t="str">
        <f>IF(ユーザー別卸価格!J19="","", IF(ISNUMBER(ユーザー別卸価格!J19),IF(入力!$C$25=1,ROUNDDOWN(IF(入力!$C$21=1,ユーザー別卸価格!J19/(100-入力!$C$22)%,ユーザー別卸価格!J19+入力!$C$23),-入力!$C$24),IF(入力!$C$25=2,ROUNDUP(IF(入力!$C$21=1,ユーザー別卸価格!J19/(100-入力!$C$22)%,ユーザー別卸価格!J19+入力!$C$23),-入力!$C$24),ROUND(IF(入力!$C$21=1,ユーザー別卸価格!J19/(100-入力!$C$22)%,ユーザー別卸価格!J19+入力!$C$23),-入力!$C$24))),ユーザー別卸価格!J19))</f>
        <v/>
      </c>
      <c r="K19" s="20">
        <f>'6桁'!K19</f>
        <v>0</v>
      </c>
      <c r="L19" s="10"/>
      <c r="M19" s="496"/>
      <c r="N19" s="500" t="s">
        <v>175</v>
      </c>
      <c r="O19" s="501"/>
      <c r="P19" s="254">
        <v>91</v>
      </c>
      <c r="Q19" s="273">
        <v>95</v>
      </c>
      <c r="R19" s="14">
        <f>IF(ユーザー別卸価格!R19="","", IF(ISNUMBER(ユーザー別卸価格!R19),IF(入力!$C$25=1,ROUNDDOWN(IF(入力!$C$21=1,ユーザー別卸価格!R19/(100-入力!$C$22)%,ユーザー別卸価格!R19+入力!$C$23),-入力!$C$24),IF(入力!$C$25=2,ROUNDUP(IF(入力!$C$21=1,ユーザー別卸価格!R19/(100-入力!$C$22)%,ユーザー別卸価格!R19+入力!$C$23),-入力!$C$24),ROUND(IF(入力!$C$21=1,ユーザー別卸価格!R19/(100-入力!$C$22)%,ユーザー別卸価格!R19+入力!$C$23),-入力!$C$24))),ユーザー別卸価格!R19))</f>
        <v>79200</v>
      </c>
      <c r="S19" s="109" t="str">
        <f>'6桁'!S19</f>
        <v>Y★</v>
      </c>
      <c r="T19" s="14">
        <f>IF(ユーザー別卸価格!T19="","", IF(ISNUMBER(ユーザー別卸価格!T19),IF(入力!$C$25=1,ROUNDDOWN(IF(入力!$C$21=1,ユーザー別卸価格!T19/(100-入力!$C$22)%,ユーザー別卸価格!T19+入力!$C$23),-入力!$C$24),IF(入力!$C$25=2,ROUNDUP(IF(入力!$C$21=1,ユーザー別卸価格!T19/(100-入力!$C$22)%,ユーザー別卸価格!T19+入力!$C$23),-入力!$C$24),ROUND(IF(入力!$C$21=1,ユーザー別卸価格!T19/(100-入力!$C$22)%,ユーザー別卸価格!T19+入力!$C$23),-入力!$C$24))),ユーザー別卸価格!T19))</f>
        <v>78500</v>
      </c>
      <c r="U19" s="109" t="str">
        <f>'6桁'!U19</f>
        <v>Y★</v>
      </c>
      <c r="V19" s="14">
        <f>IF(ユーザー別卸価格!V19="","", IF(ISNUMBER(ユーザー別卸価格!V19),IF(入力!$C$25=1,ROUNDDOWN(IF(入力!$C$21=1,ユーザー別卸価格!V19/(100-入力!$C$22)%,ユーザー別卸価格!V19+入力!$C$23),-入力!$C$24),IF(入力!$C$25=2,ROUNDUP(IF(入力!$C$21=1,ユーザー別卸価格!V19/(100-入力!$C$22)%,ユーザー別卸価格!V19+入力!$C$23),-入力!$C$24),ROUND(IF(入力!$C$21=1,ユーザー別卸価格!V19/(100-入力!$C$22)%,ユーザー別卸価格!V19+入力!$C$23),-入力!$C$24))),ユーザー別卸価格!V19))</f>
        <v>76500</v>
      </c>
      <c r="W19" s="109" t="str">
        <f>'6桁'!W19</f>
        <v>W★</v>
      </c>
      <c r="X19" s="14">
        <f>IF(ユーザー別卸価格!X19="","", IF(ISNUMBER(ユーザー別卸価格!X19),IF(入力!$C$25=1,ROUNDDOWN(IF(入力!$C$21=1,ユーザー別卸価格!X19/(100-入力!$C$22)%,ユーザー別卸価格!X19+入力!$C$23),-入力!$C$24),IF(入力!$C$25=2,ROUNDUP(IF(入力!$C$21=1,ユーザー別卸価格!X19/(100-入力!$C$22)%,ユーザー別卸価格!X19+入力!$C$23),-入力!$C$24),ROUND(IF(入力!$C$21=1,ユーザー別卸価格!X19/(100-入力!$C$22)%,ユーザー別卸価格!X19+入力!$C$23),-入力!$C$24))),ユーザー別卸価格!X19))</f>
        <v>75100</v>
      </c>
      <c r="Y19" s="109" t="str">
        <f>'6桁'!Y19</f>
        <v>W★</v>
      </c>
      <c r="Z19" s="14">
        <f>IF(ユーザー別卸価格!Z19="","", IF(ISNUMBER(ユーザー別卸価格!Z19),IF(入力!$C$25=1,ROUNDDOWN(IF(入力!$C$21=1,ユーザー別卸価格!Z19/(100-入力!$C$22)%,ユーザー別卸価格!Z19+入力!$C$23),-入力!$C$24),IF(入力!$C$25=2,ROUNDUP(IF(入力!$C$21=1,ユーザー別卸価格!Z19/(100-入力!$C$22)%,ユーザー別卸価格!Z19+入力!$C$23),-入力!$C$24),ROUND(IF(入力!$C$21=1,ユーザー別卸価格!Z19/(100-入力!$C$22)%,ユーザー別卸価格!Z19+入力!$C$23),-入力!$C$24))),ユーザー別卸価格!Z19))</f>
        <v>73400</v>
      </c>
      <c r="AA19" s="109" t="str">
        <f>'6桁'!AA19</f>
        <v>W★</v>
      </c>
    </row>
    <row r="20" spans="2:27" ht="30" customHeight="1">
      <c r="B20" s="503"/>
      <c r="C20" s="342" t="s">
        <v>1319</v>
      </c>
      <c r="D20" s="254"/>
      <c r="E20" s="342">
        <v>98</v>
      </c>
      <c r="F20" s="95">
        <f>IF(ユーザー別卸価格!F20="","", IF(ISNUMBER(ユーザー別卸価格!F20),IF(入力!$C$25=1,ROUNDDOWN(IF(入力!$C$21=1,ユーザー別卸価格!F20/(100-入力!$C$22)%,ユーザー別卸価格!F20+入力!$C$23),-入力!$C$24),IF(入力!$C$25=2,ROUNDUP(IF(入力!$C$21=1,ユーザー別卸価格!F20/(100-入力!$C$22)%,ユーザー別卸価格!F20+入力!$C$23),-入力!$C$24),ROUND(IF(入力!$C$21=1,ユーザー別卸価格!F20/(100-入力!$C$22)%,ユーザー別卸価格!F20+入力!$C$23),-入力!$C$24))),ユーザー別卸価格!F20))</f>
        <v>101000</v>
      </c>
      <c r="G20" s="20" t="str">
        <f>'6桁'!G20</f>
        <v>Y★</v>
      </c>
      <c r="H20" s="95" t="str">
        <f>IF(ユーザー別卸価格!H20="","", IF(ISNUMBER(ユーザー別卸価格!H20),IF(入力!$C$25=1,ROUNDDOWN(IF(入力!$C$21=1,ユーザー別卸価格!H20/(100-入力!$C$22)%,ユーザー別卸価格!H20+入力!$C$23),-入力!$C$24),IF(入力!$C$25=2,ROUNDUP(IF(入力!$C$21=1,ユーザー別卸価格!H20/(100-入力!$C$22)%,ユーザー別卸価格!H20+入力!$C$23),-入力!$C$24),ROUND(IF(入力!$C$21=1,ユーザー別卸価格!H20/(100-入力!$C$22)%,ユーザー別卸価格!H20+入力!$C$23),-入力!$C$24))),ユーザー別卸価格!H20))</f>
        <v/>
      </c>
      <c r="I20" s="96">
        <f>'6桁'!I20</f>
        <v>0</v>
      </c>
      <c r="J20" s="12" t="str">
        <f>IF(ユーザー別卸価格!J20="","", IF(ISNUMBER(ユーザー別卸価格!J20),IF(入力!$C$25=1,ROUNDDOWN(IF(入力!$C$21=1,ユーザー別卸価格!J20/(100-入力!$C$22)%,ユーザー別卸価格!J20+入力!$C$23),-入力!$C$24),IF(入力!$C$25=2,ROUNDUP(IF(入力!$C$21=1,ユーザー別卸価格!J20/(100-入力!$C$22)%,ユーザー別卸価格!J20+入力!$C$23),-入力!$C$24),ROUND(IF(入力!$C$21=1,ユーザー別卸価格!J20/(100-入力!$C$22)%,ユーザー別卸価格!J20+入力!$C$23),-入力!$C$24))),ユーザー別卸価格!J20))</f>
        <v/>
      </c>
      <c r="K20" s="96">
        <f>'6桁'!K20</f>
        <v>0</v>
      </c>
      <c r="L20" s="10"/>
      <c r="M20" s="496"/>
      <c r="N20" s="500" t="s">
        <v>212</v>
      </c>
      <c r="O20" s="501"/>
      <c r="P20" s="254">
        <v>93</v>
      </c>
      <c r="Q20" s="273">
        <v>97</v>
      </c>
      <c r="R20" s="14">
        <f>IF(ユーザー別卸価格!R20="","", IF(ISNUMBER(ユーザー別卸価格!R20),IF(入力!$C$25=1,ROUNDDOWN(IF(入力!$C$21=1,ユーザー別卸価格!R20/(100-入力!$C$22)%,ユーザー別卸価格!R20+入力!$C$23),-入力!$C$24),IF(入力!$C$25=2,ROUNDUP(IF(入力!$C$21=1,ユーザー別卸価格!R20/(100-入力!$C$22)%,ユーザー別卸価格!R20+入力!$C$23),-入力!$C$24),ROUND(IF(入力!$C$21=1,ユーザー別卸価格!R20/(100-入力!$C$22)%,ユーザー別卸価格!R20+入力!$C$23),-入力!$C$24))),ユーザー別卸価格!R20))</f>
        <v>84200</v>
      </c>
      <c r="S20" s="109" t="str">
        <f>'6桁'!S20</f>
        <v>Y★</v>
      </c>
      <c r="T20" s="14">
        <f>IF(ユーザー別卸価格!T20="","", IF(ISNUMBER(ユーザー別卸価格!T20),IF(入力!$C$25=1,ROUNDDOWN(IF(入力!$C$21=1,ユーザー別卸価格!T20/(100-入力!$C$22)%,ユーザー別卸価格!T20+入力!$C$23),-入力!$C$24),IF(入力!$C$25=2,ROUNDUP(IF(入力!$C$21=1,ユーザー別卸価格!T20/(100-入力!$C$22)%,ユーザー別卸価格!T20+入力!$C$23),-入力!$C$24),ROUND(IF(入力!$C$21=1,ユーザー別卸価格!T20/(100-入力!$C$22)%,ユーザー別卸価格!T20+入力!$C$23),-入力!$C$24))),ユーザー別卸価格!T20))</f>
        <v>83500</v>
      </c>
      <c r="U20" s="109" t="str">
        <f>'6桁'!U20</f>
        <v>Y★</v>
      </c>
      <c r="V20" s="14">
        <f>IF(ユーザー別卸価格!V20="","", IF(ISNUMBER(ユーザー別卸価格!V20),IF(入力!$C$25=1,ROUNDDOWN(IF(入力!$C$21=1,ユーザー別卸価格!V20/(100-入力!$C$22)%,ユーザー別卸価格!V20+入力!$C$23),-入力!$C$24),IF(入力!$C$25=2,ROUNDUP(IF(入力!$C$21=1,ユーザー別卸価格!V20/(100-入力!$C$22)%,ユーザー別卸価格!V20+入力!$C$23),-入力!$C$24),ROUND(IF(入力!$C$21=1,ユーザー別卸価格!V20/(100-入力!$C$22)%,ユーザー別卸価格!V20+入力!$C$23),-入力!$C$24))),ユーザー別卸価格!V20))</f>
        <v>78600</v>
      </c>
      <c r="W20" s="109" t="str">
        <f>'6桁'!W20</f>
        <v>W★</v>
      </c>
      <c r="X20" s="14" t="str">
        <f>IF(ユーザー別卸価格!X20="","", IF(ISNUMBER(ユーザー別卸価格!X20),IF(入力!$C$25=1,ROUNDDOWN(IF(入力!$C$21=1,ユーザー別卸価格!X20/(100-入力!$C$22)%,ユーザー別卸価格!X20+入力!$C$23),-入力!$C$24),IF(入力!$C$25=2,ROUNDUP(IF(入力!$C$21=1,ユーザー別卸価格!X20/(100-入力!$C$22)%,ユーザー別卸価格!X20+入力!$C$23),-入力!$C$24),ROUND(IF(入力!$C$21=1,ユーザー別卸価格!X20/(100-入力!$C$22)%,ユーザー別卸価格!X20+入力!$C$23),-入力!$C$24))),ユーザー別卸価格!X20))</f>
        <v/>
      </c>
      <c r="Y20" s="109">
        <f>'6桁'!Y20</f>
        <v>0</v>
      </c>
      <c r="Z20" s="14" t="str">
        <f>IF(ユーザー別卸価格!Z20="","", IF(ISNUMBER(ユーザー別卸価格!Z20),IF(入力!$C$25=1,ROUNDDOWN(IF(入力!$C$21=1,ユーザー別卸価格!Z20/(100-入力!$C$22)%,ユーザー別卸価格!Z20+入力!$C$23),-入力!$C$24),IF(入力!$C$25=2,ROUNDUP(IF(入力!$C$21=1,ユーザー別卸価格!Z20/(100-入力!$C$22)%,ユーザー別卸価格!Z20+入力!$C$23),-入力!$C$24),ROUND(IF(入力!$C$21=1,ユーザー別卸価格!Z20/(100-入力!$C$22)%,ユーザー別卸価格!Z20+入力!$C$23),-入力!$C$24))),ユーザー別卸価格!Z20))</f>
        <v/>
      </c>
      <c r="AA20" s="109">
        <f>'6桁'!AA20</f>
        <v>0</v>
      </c>
    </row>
    <row r="21" spans="2:27" ht="30" customHeight="1">
      <c r="B21" s="503"/>
      <c r="C21" s="342" t="s">
        <v>436</v>
      </c>
      <c r="D21" s="254"/>
      <c r="E21" s="342">
        <v>101</v>
      </c>
      <c r="F21" s="95">
        <f>IF(ユーザー別卸価格!F21="","", IF(ISNUMBER(ユーザー別卸価格!F21),IF(入力!$C$25=1,ROUNDDOWN(IF(入力!$C$21=1,ユーザー別卸価格!F21/(100-入力!$C$22)%,ユーザー別卸価格!F21+入力!$C$23),-入力!$C$24),IF(入力!$C$25=2,ROUNDUP(IF(入力!$C$21=1,ユーザー別卸価格!F21/(100-入力!$C$22)%,ユーザー別卸価格!F21+入力!$C$23),-入力!$C$24),ROUND(IF(入力!$C$21=1,ユーザー別卸価格!F21/(100-入力!$C$22)%,ユーザー別卸価格!F21+入力!$C$23),-入力!$C$24))),ユーザー別卸価格!F21))</f>
        <v>100700</v>
      </c>
      <c r="G21" s="20" t="str">
        <f>'6桁'!G21</f>
        <v>Y★</v>
      </c>
      <c r="H21" s="95" t="str">
        <f>IF(ユーザー別卸価格!H21="","", IF(ISNUMBER(ユーザー別卸価格!H21),IF(入力!$C$25=1,ROUNDDOWN(IF(入力!$C$21=1,ユーザー別卸価格!H21/(100-入力!$C$22)%,ユーザー別卸価格!H21+入力!$C$23),-入力!$C$24),IF(入力!$C$25=2,ROUNDUP(IF(入力!$C$21=1,ユーザー別卸価格!H21/(100-入力!$C$22)%,ユーザー別卸価格!H21+入力!$C$23),-入力!$C$24),ROUND(IF(入力!$C$21=1,ユーザー別卸価格!H21/(100-入力!$C$22)%,ユーザー別卸価格!H21+入力!$C$23),-入力!$C$24))),ユーザー別卸価格!H21))</f>
        <v/>
      </c>
      <c r="I21" s="96">
        <f>'6桁'!I21</f>
        <v>0</v>
      </c>
      <c r="J21" s="12" t="str">
        <f>IF(ユーザー別卸価格!J21="","", IF(ISNUMBER(ユーザー別卸価格!J21),IF(入力!$C$25=1,ROUNDDOWN(IF(入力!$C$21=1,ユーザー別卸価格!J21/(100-入力!$C$22)%,ユーザー別卸価格!J21+入力!$C$23),-入力!$C$24),IF(入力!$C$25=2,ROUNDUP(IF(入力!$C$21=1,ユーザー別卸価格!J21/(100-入力!$C$22)%,ユーザー別卸価格!J21+入力!$C$23),-入力!$C$24),ROUND(IF(入力!$C$21=1,ユーザー別卸価格!J21/(100-入力!$C$22)%,ユーザー別卸価格!J21+入力!$C$23),-入力!$C$24))),ユーザー別卸価格!J21))</f>
        <v/>
      </c>
      <c r="K21" s="20">
        <f>'6桁'!K21</f>
        <v>0</v>
      </c>
      <c r="L21" s="10"/>
      <c r="M21" s="496"/>
      <c r="N21" s="500" t="s">
        <v>485</v>
      </c>
      <c r="O21" s="501"/>
      <c r="P21" s="254"/>
      <c r="Q21" s="273">
        <v>99</v>
      </c>
      <c r="R21" s="14">
        <f>IF(ユーザー別卸価格!R21="","", IF(ISNUMBER(ユーザー別卸価格!R21),IF(入力!$C$25=1,ROUNDDOWN(IF(入力!$C$21=1,ユーザー別卸価格!R21/(100-入力!$C$22)%,ユーザー別卸価格!R21+入力!$C$23),-入力!$C$24),IF(入力!$C$25=2,ROUNDUP(IF(入力!$C$21=1,ユーザー別卸価格!R21/(100-入力!$C$22)%,ユーザー別卸価格!R21+入力!$C$23),-入力!$C$24),ROUND(IF(入力!$C$21=1,ユーザー別卸価格!R21/(100-入力!$C$22)%,ユーザー別卸価格!R21+入力!$C$23),-入力!$C$24))),ユーザー別卸価格!R21))</f>
        <v>84500</v>
      </c>
      <c r="S21" s="109" t="str">
        <f>'6桁'!S21</f>
        <v>Y★</v>
      </c>
      <c r="T21" s="14" t="str">
        <f>IF(ユーザー別卸価格!T21="","", IF(ISNUMBER(ユーザー別卸価格!T21),IF(入力!$C$25=1,ROUNDDOWN(IF(入力!$C$21=1,ユーザー別卸価格!T21/(100-入力!$C$22)%,ユーザー別卸価格!T21+入力!$C$23),-入力!$C$24),IF(入力!$C$25=2,ROUNDUP(IF(入力!$C$21=1,ユーザー別卸価格!T21/(100-入力!$C$22)%,ユーザー別卸価格!T21+入力!$C$23),-入力!$C$24),ROUND(IF(入力!$C$21=1,ユーザー別卸価格!T21/(100-入力!$C$22)%,ユーザー別卸価格!T21+入力!$C$23),-入力!$C$24))),ユーザー別卸価格!T21))</f>
        <v/>
      </c>
      <c r="U21" s="109">
        <f>'6桁'!U21</f>
        <v>0</v>
      </c>
      <c r="V21" s="14" t="str">
        <f>IF(ユーザー別卸価格!V21="","", IF(ISNUMBER(ユーザー別卸価格!V21),IF(入力!$C$25=1,ROUNDDOWN(IF(入力!$C$21=1,ユーザー別卸価格!V21/(100-入力!$C$22)%,ユーザー別卸価格!V21+入力!$C$23),-入力!$C$24),IF(入力!$C$25=2,ROUNDUP(IF(入力!$C$21=1,ユーザー別卸価格!V21/(100-入力!$C$22)%,ユーザー別卸価格!V21+入力!$C$23),-入力!$C$24),ROUND(IF(入力!$C$21=1,ユーザー別卸価格!V21/(100-入力!$C$22)%,ユーザー別卸価格!V21+入力!$C$23),-入力!$C$24))),ユーザー別卸価格!V21))</f>
        <v/>
      </c>
      <c r="W21" s="109">
        <f>'6桁'!W21</f>
        <v>0</v>
      </c>
      <c r="X21" s="14" t="str">
        <f>IF(ユーザー別卸価格!X21="","", IF(ISNUMBER(ユーザー別卸価格!X21),IF(入力!$C$25=1,ROUNDDOWN(IF(入力!$C$21=1,ユーザー別卸価格!X21/(100-入力!$C$22)%,ユーザー別卸価格!X21+入力!$C$23),-入力!$C$24),IF(入力!$C$25=2,ROUNDUP(IF(入力!$C$21=1,ユーザー別卸価格!X21/(100-入力!$C$22)%,ユーザー別卸価格!X21+入力!$C$23),-入力!$C$24),ROUND(IF(入力!$C$21=1,ユーザー別卸価格!X21/(100-入力!$C$22)%,ユーザー別卸価格!X21+入力!$C$23),-入力!$C$24))),ユーザー別卸価格!X21))</f>
        <v/>
      </c>
      <c r="Y21" s="109">
        <f>'6桁'!Y21</f>
        <v>0</v>
      </c>
      <c r="Z21" s="14" t="str">
        <f>IF(ユーザー別卸価格!Z21="","", IF(ISNUMBER(ユーザー別卸価格!Z21),IF(入力!$C$25=1,ROUNDDOWN(IF(入力!$C$21=1,ユーザー別卸価格!Z21/(100-入力!$C$22)%,ユーザー別卸価格!Z21+入力!$C$23),-入力!$C$24),IF(入力!$C$25=2,ROUNDUP(IF(入力!$C$21=1,ユーザー別卸価格!Z21/(100-入力!$C$22)%,ユーザー別卸価格!Z21+入力!$C$23),-入力!$C$24),ROUND(IF(入力!$C$21=1,ユーザー別卸価格!Z21/(100-入力!$C$22)%,ユーザー別卸価格!Z21+入力!$C$23),-入力!$C$24))),ユーザー別卸価格!Z21))</f>
        <v/>
      </c>
      <c r="AA21" s="109">
        <f>'6桁'!AA21</f>
        <v>0</v>
      </c>
    </row>
    <row r="22" spans="2:27" ht="30" customHeight="1">
      <c r="B22" s="503"/>
      <c r="C22" s="342" t="s">
        <v>567</v>
      </c>
      <c r="D22" s="254">
        <v>99</v>
      </c>
      <c r="E22" s="342">
        <v>103</v>
      </c>
      <c r="F22" s="95">
        <f>IF(ユーザー別卸価格!F22="","", IF(ISNUMBER(ユーザー別卸価格!F22),IF(入力!$C$25=1,ROUNDDOWN(IF(入力!$C$21=1,ユーザー別卸価格!F22/(100-入力!$C$22)%,ユーザー別卸価格!F22+入力!$C$23),-入力!$C$24),IF(入力!$C$25=2,ROUNDUP(IF(入力!$C$21=1,ユーザー別卸価格!F22/(100-入力!$C$22)%,ユーザー別卸価格!F22+入力!$C$23),-入力!$C$24),ROUND(IF(入力!$C$21=1,ユーザー別卸価格!F22/(100-入力!$C$22)%,ユーザー別卸価格!F22+入力!$C$23),-入力!$C$24))),ユーザー別卸価格!F22))</f>
        <v>100400</v>
      </c>
      <c r="G22" s="20" t="str">
        <f>'6桁'!G22</f>
        <v>Y★</v>
      </c>
      <c r="H22" s="95" t="str">
        <f>IF(ユーザー別卸価格!H22="","", IF(ISNUMBER(ユーザー別卸価格!H22),IF(入力!$C$25=1,ROUNDDOWN(IF(入力!$C$21=1,ユーザー別卸価格!H22/(100-入力!$C$22)%,ユーザー別卸価格!H22+入力!$C$23),-入力!$C$24),IF(入力!$C$25=2,ROUNDUP(IF(入力!$C$21=1,ユーザー別卸価格!H22/(100-入力!$C$22)%,ユーザー別卸価格!H22+入力!$C$23),-入力!$C$24),ROUND(IF(入力!$C$21=1,ユーザー別卸価格!H22/(100-入力!$C$22)%,ユーザー別卸価格!H22+入力!$C$23),-入力!$C$24))),ユーザー別卸価格!H22))</f>
        <v/>
      </c>
      <c r="I22" s="96">
        <f>'6桁'!I22</f>
        <v>0</v>
      </c>
      <c r="J22" s="12">
        <f>IF(ユーザー別卸価格!J22="","", IF(ISNUMBER(ユーザー別卸価格!J22),IF(入力!$C$25=1,ROUNDDOWN(IF(入力!$C$21=1,ユーザー別卸価格!J22/(100-入力!$C$22)%,ユーザー別卸価格!J22+入力!$C$23),-入力!$C$24),IF(入力!$C$25=2,ROUNDUP(IF(入力!$C$21=1,ユーザー別卸価格!J22/(100-入力!$C$22)%,ユーザー別卸価格!J22+入力!$C$23),-入力!$C$24),ROUND(IF(入力!$C$21=1,ユーザー別卸価格!J22/(100-入力!$C$22)%,ユーザー別卸価格!J22+入力!$C$23),-入力!$C$24))),ユーザー別卸価格!J22))</f>
        <v>96900</v>
      </c>
      <c r="K22" s="20" t="str">
        <f>'6桁'!K22</f>
        <v>W★</v>
      </c>
      <c r="L22" s="10"/>
      <c r="M22" s="496"/>
      <c r="N22" s="500" t="s">
        <v>76</v>
      </c>
      <c r="O22" s="501"/>
      <c r="P22" s="254">
        <v>98</v>
      </c>
      <c r="Q22" s="273">
        <v>102</v>
      </c>
      <c r="R22" s="14">
        <f>IF(ユーザー別卸価格!R22="","", IF(ISNUMBER(ユーザー別卸価格!R22),IF(入力!$C$25=1,ROUNDDOWN(IF(入力!$C$21=1,ユーザー別卸価格!R22/(100-入力!$C$22)%,ユーザー別卸価格!R22+入力!$C$23),-入力!$C$24),IF(入力!$C$25=2,ROUNDUP(IF(入力!$C$21=1,ユーザー別卸価格!R22/(100-入力!$C$22)%,ユーザー別卸価格!R22+入力!$C$23),-入力!$C$24),ROUND(IF(入力!$C$21=1,ユーザー別卸価格!R22/(100-入力!$C$22)%,ユーザー別卸価格!R22+入力!$C$23),-入力!$C$24))),ユーザー別卸価格!R22))</f>
        <v>84900</v>
      </c>
      <c r="S22" s="109" t="str">
        <f>'6桁'!S22</f>
        <v>Y★</v>
      </c>
      <c r="T22" s="14">
        <f>IF(ユーザー別卸価格!T22="","", IF(ISNUMBER(ユーザー別卸価格!T22),IF(入力!$C$25=1,ROUNDDOWN(IF(入力!$C$21=1,ユーザー別卸価格!T22/(100-入力!$C$22)%,ユーザー別卸価格!T22+入力!$C$23),-入力!$C$24),IF(入力!$C$25=2,ROUNDUP(IF(入力!$C$21=1,ユーザー別卸価格!T22/(100-入力!$C$22)%,ユーザー別卸価格!T22+入力!$C$23),-入力!$C$24),ROUND(IF(入力!$C$21=1,ユーザー別卸価格!T22/(100-入力!$C$22)%,ユーザー別卸価格!T22+入力!$C$23),-入力!$C$24))),ユーザー別卸価格!T22))</f>
        <v>84100</v>
      </c>
      <c r="U22" s="109" t="str">
        <f>'6桁'!U22</f>
        <v>Y★</v>
      </c>
      <c r="V22" s="14">
        <f>IF(ユーザー別卸価格!V22="","", IF(ISNUMBER(ユーザー別卸価格!V22),IF(入力!$C$25=1,ROUNDDOWN(IF(入力!$C$21=1,ユーザー別卸価格!V22/(100-入力!$C$22)%,ユーザー別卸価格!V22+入力!$C$23),-入力!$C$24),IF(入力!$C$25=2,ROUNDUP(IF(入力!$C$21=1,ユーザー別卸価格!V22/(100-入力!$C$22)%,ユーザー別卸価格!V22+入力!$C$23),-入力!$C$24),ROUND(IF(入力!$C$21=1,ユーザー別卸価格!V22/(100-入力!$C$22)%,ユーザー別卸価格!V22+入力!$C$23),-入力!$C$24))),ユーザー別卸価格!V22))</f>
        <v>81100</v>
      </c>
      <c r="W22" s="109" t="str">
        <f>'6桁'!W22</f>
        <v>W★</v>
      </c>
      <c r="X22" s="14" t="str">
        <f>IF(ユーザー別卸価格!X22="","", IF(ISNUMBER(ユーザー別卸価格!X22),IF(入力!$C$25=1,ROUNDDOWN(IF(入力!$C$21=1,ユーザー別卸価格!X22/(100-入力!$C$22)%,ユーザー別卸価格!X22+入力!$C$23),-入力!$C$24),IF(入力!$C$25=2,ROUNDUP(IF(入力!$C$21=1,ユーザー別卸価格!X22/(100-入力!$C$22)%,ユーザー別卸価格!X22+入力!$C$23),-入力!$C$24),ROUND(IF(入力!$C$21=1,ユーザー別卸価格!X22/(100-入力!$C$22)%,ユーザー別卸価格!X22+入力!$C$23),-入力!$C$24))),ユーザー別卸価格!X22))</f>
        <v/>
      </c>
      <c r="Y22" s="109">
        <f>'6桁'!Y22</f>
        <v>0</v>
      </c>
      <c r="Z22" s="14" t="str">
        <f>IF(ユーザー別卸価格!Z22="","", IF(ISNUMBER(ユーザー別卸価格!Z22),IF(入力!$C$25=1,ROUNDDOWN(IF(入力!$C$21=1,ユーザー別卸価格!Z22/(100-入力!$C$22)%,ユーザー別卸価格!Z22+入力!$C$23),-入力!$C$24),IF(入力!$C$25=2,ROUNDUP(IF(入力!$C$21=1,ユーザー別卸価格!Z22/(100-入力!$C$22)%,ユーザー別卸価格!Z22+入力!$C$23),-入力!$C$24),ROUND(IF(入力!$C$21=1,ユーザー別卸価格!Z22/(100-入力!$C$22)%,ユーザー別卸価格!Z22+入力!$C$23),-入力!$C$24))),ユーザー別卸価格!Z22))</f>
        <v/>
      </c>
      <c r="AA22" s="109">
        <f>'6桁'!AA22</f>
        <v>0</v>
      </c>
    </row>
    <row r="23" spans="2:27" ht="30" customHeight="1">
      <c r="B23" s="503"/>
      <c r="C23" s="342" t="s">
        <v>470</v>
      </c>
      <c r="D23" s="254"/>
      <c r="E23" s="342">
        <v>105</v>
      </c>
      <c r="F23" s="95" t="str">
        <f>IF(ユーザー別卸価格!F23="","", IF(ISNUMBER(ユーザー別卸価格!F23),IF(入力!$C$25=1,ROUNDDOWN(IF(入力!$C$21=1,ユーザー別卸価格!F23/(100-入力!$C$22)%,ユーザー別卸価格!F23+入力!$C$23),-入力!$C$24),IF(入力!$C$25=2,ROUNDUP(IF(入力!$C$21=1,ユーザー別卸価格!F23/(100-入力!$C$22)%,ユーザー別卸価格!F23+入力!$C$23),-入力!$C$24),ROUND(IF(入力!$C$21=1,ユーザー別卸価格!F23/(100-入力!$C$22)%,ユーザー別卸価格!F23+入力!$C$23),-入力!$C$24))),ユーザー別卸価格!F23))</f>
        <v/>
      </c>
      <c r="G23" s="20">
        <f>'6桁'!G23</f>
        <v>0</v>
      </c>
      <c r="H23" s="95">
        <f>IF(ユーザー別卸価格!H23="","", IF(ISNUMBER(ユーザー別卸価格!H23),IF(入力!$C$25=1,ROUNDDOWN(IF(入力!$C$21=1,ユーザー別卸価格!H23/(100-入力!$C$22)%,ユーザー別卸価格!H23+入力!$C$23),-入力!$C$24),IF(入力!$C$25=2,ROUNDUP(IF(入力!$C$21=1,ユーザー別卸価格!H23/(100-入力!$C$22)%,ユーザー別卸価格!H23+入力!$C$23),-入力!$C$24),ROUND(IF(入力!$C$21=1,ユーザー別卸価格!H23/(100-入力!$C$22)%,ユーザー別卸価格!H23+入力!$C$23),-入力!$C$24))),ユーザー別卸価格!H23))</f>
        <v>95900</v>
      </c>
      <c r="I23" s="96" t="str">
        <f>'6桁'!I23</f>
        <v>Y★</v>
      </c>
      <c r="J23" s="12" t="str">
        <f>IF(ユーザー別卸価格!J23="","", IF(ISNUMBER(ユーザー別卸価格!J23),IF(入力!$C$25=1,ROUNDDOWN(IF(入力!$C$21=1,ユーザー別卸価格!J23/(100-入力!$C$22)%,ユーザー別卸価格!J23+入力!$C$23),-入力!$C$24),IF(入力!$C$25=2,ROUNDUP(IF(入力!$C$21=1,ユーザー別卸価格!J23/(100-入力!$C$22)%,ユーザー別卸価格!J23+入力!$C$23),-入力!$C$24),ROUND(IF(入力!$C$21=1,ユーザー別卸価格!J23/(100-入力!$C$22)%,ユーザー別卸価格!J23+入力!$C$23),-入力!$C$24))),ユーザー別卸価格!J23))</f>
        <v/>
      </c>
      <c r="K23" s="20">
        <f>'6桁'!K23</f>
        <v>0</v>
      </c>
      <c r="L23" s="10"/>
      <c r="M23" s="496"/>
      <c r="N23" s="500" t="s">
        <v>487</v>
      </c>
      <c r="O23" s="501"/>
      <c r="P23" s="254"/>
      <c r="Q23" s="273">
        <v>104</v>
      </c>
      <c r="R23" s="14">
        <f>IF(ユーザー別卸価格!R23="","", IF(ISNUMBER(ユーザー別卸価格!R23),IF(入力!$C$25=1,ROUNDDOWN(IF(入力!$C$21=1,ユーザー別卸価格!R23/(100-入力!$C$22)%,ユーザー別卸価格!R23+入力!$C$23),-入力!$C$24),IF(入力!$C$25=2,ROUNDUP(IF(入力!$C$21=1,ユーザー別卸価格!R23/(100-入力!$C$22)%,ユーザー別卸価格!R23+入力!$C$23),-入力!$C$24),ROUND(IF(入力!$C$21=1,ユーザー別卸価格!R23/(100-入力!$C$22)%,ユーザー別卸価格!R23+入力!$C$23),-入力!$C$24))),ユーザー別卸価格!R23))</f>
        <v>86500</v>
      </c>
      <c r="S23" s="109" t="str">
        <f>'6桁'!S23</f>
        <v>Y★</v>
      </c>
      <c r="T23" s="14" t="str">
        <f>IF(ユーザー別卸価格!T23="","", IF(ISNUMBER(ユーザー別卸価格!T23),IF(入力!$C$25=1,ROUNDDOWN(IF(入力!$C$21=1,ユーザー別卸価格!T23/(100-入力!$C$22)%,ユーザー別卸価格!T23+入力!$C$23),-入力!$C$24),IF(入力!$C$25=2,ROUNDUP(IF(入力!$C$21=1,ユーザー別卸価格!T23/(100-入力!$C$22)%,ユーザー別卸価格!T23+入力!$C$23),-入力!$C$24),ROUND(IF(入力!$C$21=1,ユーザー別卸価格!T23/(100-入力!$C$22)%,ユーザー別卸価格!T23+入力!$C$23),-入力!$C$24))),ユーザー別卸価格!T23))</f>
        <v/>
      </c>
      <c r="U23" s="109">
        <f>'6桁'!U23</f>
        <v>0</v>
      </c>
      <c r="V23" s="14" t="str">
        <f>IF(ユーザー別卸価格!V23="","", IF(ISNUMBER(ユーザー別卸価格!V23),IF(入力!$C$25=1,ROUNDDOWN(IF(入力!$C$21=1,ユーザー別卸価格!V23/(100-入力!$C$22)%,ユーザー別卸価格!V23+入力!$C$23),-入力!$C$24),IF(入力!$C$25=2,ROUNDUP(IF(入力!$C$21=1,ユーザー別卸価格!V23/(100-入力!$C$22)%,ユーザー別卸価格!V23+入力!$C$23),-入力!$C$24),ROUND(IF(入力!$C$21=1,ユーザー別卸価格!V23/(100-入力!$C$22)%,ユーザー別卸価格!V23+入力!$C$23),-入力!$C$24))),ユーザー別卸価格!V23))</f>
        <v/>
      </c>
      <c r="W23" s="109">
        <f>'6桁'!W23</f>
        <v>0</v>
      </c>
      <c r="X23" s="14" t="str">
        <f>IF(ユーザー別卸価格!X23="","", IF(ISNUMBER(ユーザー別卸価格!X23),IF(入力!$C$25=1,ROUNDDOWN(IF(入力!$C$21=1,ユーザー別卸価格!X23/(100-入力!$C$22)%,ユーザー別卸価格!X23+入力!$C$23),-入力!$C$24),IF(入力!$C$25=2,ROUNDUP(IF(入力!$C$21=1,ユーザー別卸価格!X23/(100-入力!$C$22)%,ユーザー別卸価格!X23+入力!$C$23),-入力!$C$24),ROUND(IF(入力!$C$21=1,ユーザー別卸価格!X23/(100-入力!$C$22)%,ユーザー別卸価格!X23+入力!$C$23),-入力!$C$24))),ユーザー別卸価格!X23))</f>
        <v/>
      </c>
      <c r="Y23" s="109">
        <f>'6桁'!Y23</f>
        <v>0</v>
      </c>
      <c r="Z23" s="14" t="str">
        <f>IF(ユーザー別卸価格!Z23="","", IF(ISNUMBER(ユーザー別卸価格!Z23),IF(入力!$C$25=1,ROUNDDOWN(IF(入力!$C$21=1,ユーザー別卸価格!Z23/(100-入力!$C$22)%,ユーザー別卸価格!Z23+入力!$C$23),-入力!$C$24),IF(入力!$C$25=2,ROUNDUP(IF(入力!$C$21=1,ユーザー別卸価格!Z23/(100-入力!$C$22)%,ユーザー別卸価格!Z23+入力!$C$23),-入力!$C$24),ROUND(IF(入力!$C$21=1,ユーザー別卸価格!Z23/(100-入力!$C$22)%,ユーザー別卸価格!Z23+入力!$C$23),-入力!$C$24))),ユーザー別卸価格!Z23))</f>
        <v/>
      </c>
      <c r="AA23" s="109">
        <f>'6桁'!AA23</f>
        <v>0</v>
      </c>
    </row>
    <row r="24" spans="2:27" ht="30" customHeight="1">
      <c r="B24" s="503"/>
      <c r="C24" s="342" t="s">
        <v>290</v>
      </c>
      <c r="D24" s="254">
        <v>103</v>
      </c>
      <c r="E24" s="342">
        <v>107</v>
      </c>
      <c r="F24" s="95">
        <f>IF(ユーザー別卸価格!F24="","", IF(ISNUMBER(ユーザー別卸価格!F24),IF(入力!$C$25=1,ROUNDDOWN(IF(入力!$C$21=1,ユーザー別卸価格!F24/(100-入力!$C$22)%,ユーザー別卸価格!F24+入力!$C$23),-入力!$C$24),IF(入力!$C$25=2,ROUNDUP(IF(入力!$C$21=1,ユーザー別卸価格!F24/(100-入力!$C$22)%,ユーザー別卸価格!F24+入力!$C$23),-入力!$C$24),ROUND(IF(入力!$C$21=1,ユーザー別卸価格!F24/(100-入力!$C$22)%,ユーザー別卸価格!F24+入力!$C$23),-入力!$C$24))),ユーザー別卸価格!F24))</f>
        <v>102000</v>
      </c>
      <c r="G24" s="20" t="str">
        <f>'6桁'!G24</f>
        <v>Y★</v>
      </c>
      <c r="H24" s="95">
        <f>IF(ユーザー別卸価格!H24="","", IF(ISNUMBER(ユーザー別卸価格!H24),IF(入力!$C$25=1,ROUNDDOWN(IF(入力!$C$21=1,ユーザー別卸価格!H24/(100-入力!$C$22)%,ユーザー別卸価格!H24+入力!$C$23),-入力!$C$24),IF(入力!$C$25=2,ROUNDUP(IF(入力!$C$21=1,ユーザー別卸価格!H24/(100-入力!$C$22)%,ユーザー別卸価格!H24+入力!$C$23),-入力!$C$24),ROUND(IF(入力!$C$21=1,ユーザー別卸価格!H24/(100-入力!$C$22)%,ユーザー別卸価格!H24+入力!$C$23),-入力!$C$24))),ユーザー別卸価格!H24))</f>
        <v>103900</v>
      </c>
      <c r="I24" s="96" t="str">
        <f>'6桁'!I24</f>
        <v>Y★</v>
      </c>
      <c r="J24" s="12" t="str">
        <f>IF(ユーザー別卸価格!J24="","", IF(ISNUMBER(ユーザー別卸価格!J24),IF(入力!$C$25=1,ROUNDDOWN(IF(入力!$C$21=1,ユーザー別卸価格!J24/(100-入力!$C$22)%,ユーザー別卸価格!J24+入力!$C$23),-入力!$C$24),IF(入力!$C$25=2,ROUNDUP(IF(入力!$C$21=1,ユーザー別卸価格!J24/(100-入力!$C$22)%,ユーザー別卸価格!J24+入力!$C$23),-入力!$C$24),ROUND(IF(入力!$C$21=1,ユーザー別卸価格!J24/(100-入力!$C$22)%,ユーザー別卸価格!J24+入力!$C$23),-入力!$C$24))),ユーザー別卸価格!J24))</f>
        <v/>
      </c>
      <c r="K24" s="20">
        <f>'6桁'!K24</f>
        <v>0</v>
      </c>
      <c r="L24" s="10"/>
      <c r="M24" s="496"/>
      <c r="N24" s="500" t="s">
        <v>1074</v>
      </c>
      <c r="O24" s="501"/>
      <c r="P24" s="254"/>
      <c r="Q24" s="273">
        <v>105</v>
      </c>
      <c r="R24" s="14">
        <f>IF(ユーザー別卸価格!R24="","", IF(ISNUMBER(ユーザー別卸価格!R24),IF(入力!$C$25=1,ROUNDDOWN(IF(入力!$C$21=1,ユーザー別卸価格!R24/(100-入力!$C$22)%,ユーザー別卸価格!R24+入力!$C$23),-入力!$C$24),IF(入力!$C$25=2,ROUNDUP(IF(入力!$C$21=1,ユーザー別卸価格!R24/(100-入力!$C$22)%,ユーザー別卸価格!R24+入力!$C$23),-入力!$C$24),ROUND(IF(入力!$C$21=1,ユーザー別卸価格!R24/(100-入力!$C$22)%,ユーザー別卸価格!R24+入力!$C$23),-入力!$C$24))),ユーザー別卸価格!R24))</f>
        <v>88300</v>
      </c>
      <c r="S24" s="109" t="str">
        <f>'6桁'!S24</f>
        <v>Y★</v>
      </c>
      <c r="T24" s="14" t="str">
        <f>IF(ユーザー別卸価格!T24="","", IF(ISNUMBER(ユーザー別卸価格!T24),IF(入力!$C$25=1,ROUNDDOWN(IF(入力!$C$21=1,ユーザー別卸価格!T24/(100-入力!$C$22)%,ユーザー別卸価格!T24+入力!$C$23),-入力!$C$24),IF(入力!$C$25=2,ROUNDUP(IF(入力!$C$21=1,ユーザー別卸価格!T24/(100-入力!$C$22)%,ユーザー別卸価格!T24+入力!$C$23),-入力!$C$24),ROUND(IF(入力!$C$21=1,ユーザー別卸価格!T24/(100-入力!$C$22)%,ユーザー別卸価格!T24+入力!$C$23),-入力!$C$24))),ユーザー別卸価格!T24))</f>
        <v/>
      </c>
      <c r="U24" s="109">
        <f>'6桁'!U24</f>
        <v>0</v>
      </c>
      <c r="V24" s="14" t="str">
        <f>IF(ユーザー別卸価格!V24="","", IF(ISNUMBER(ユーザー別卸価格!V24),IF(入力!$C$25=1,ROUNDDOWN(IF(入力!$C$21=1,ユーザー別卸価格!V24/(100-入力!$C$22)%,ユーザー別卸価格!V24+入力!$C$23),-入力!$C$24),IF(入力!$C$25=2,ROUNDUP(IF(入力!$C$21=1,ユーザー別卸価格!V24/(100-入力!$C$22)%,ユーザー別卸価格!V24+入力!$C$23),-入力!$C$24),ROUND(IF(入力!$C$21=1,ユーザー別卸価格!V24/(100-入力!$C$22)%,ユーザー別卸価格!V24+入力!$C$23),-入力!$C$24))),ユーザー別卸価格!V24))</f>
        <v/>
      </c>
      <c r="W24" s="109">
        <f>'6桁'!W24</f>
        <v>0</v>
      </c>
      <c r="X24" s="14" t="str">
        <f>IF(ユーザー別卸価格!X24="","", IF(ISNUMBER(ユーザー別卸価格!X24),IF(入力!$C$25=1,ROUNDDOWN(IF(入力!$C$21=1,ユーザー別卸価格!X24/(100-入力!$C$22)%,ユーザー別卸価格!X24+入力!$C$23),-入力!$C$24),IF(入力!$C$25=2,ROUNDUP(IF(入力!$C$21=1,ユーザー別卸価格!X24/(100-入力!$C$22)%,ユーザー別卸価格!X24+入力!$C$23),-入力!$C$24),ROUND(IF(入力!$C$21=1,ユーザー別卸価格!X24/(100-入力!$C$22)%,ユーザー別卸価格!X24+入力!$C$23),-入力!$C$24))),ユーザー別卸価格!X24))</f>
        <v/>
      </c>
      <c r="Y24" s="109">
        <f>'6桁'!Y24</f>
        <v>0</v>
      </c>
      <c r="Z24" s="14" t="str">
        <f>IF(ユーザー別卸価格!Z24="","", IF(ISNUMBER(ユーザー別卸価格!Z24),IF(入力!$C$25=1,ROUNDDOWN(IF(入力!$C$21=1,ユーザー別卸価格!Z24/(100-入力!$C$22)%,ユーザー別卸価格!Z24+入力!$C$23),-入力!$C$24),IF(入力!$C$25=2,ROUNDUP(IF(入力!$C$21=1,ユーザー別卸価格!Z24/(100-入力!$C$22)%,ユーザー別卸価格!Z24+入力!$C$23),-入力!$C$24),ROUND(IF(入力!$C$21=1,ユーザー別卸価格!Z24/(100-入力!$C$22)%,ユーザー別卸価格!Z24+入力!$C$23),-入力!$C$24))),ユーザー別卸価格!Z24))</f>
        <v/>
      </c>
      <c r="AA24" s="109">
        <f>'6桁'!AA24</f>
        <v>0</v>
      </c>
    </row>
    <row r="25" spans="2:27" ht="30" customHeight="1">
      <c r="B25" s="503"/>
      <c r="C25" s="342" t="s">
        <v>1320</v>
      </c>
      <c r="D25" s="254"/>
      <c r="E25" s="342">
        <v>111</v>
      </c>
      <c r="F25" s="95">
        <f>IF(ユーザー別卸価格!F25="","", IF(ISNUMBER(ユーザー別卸価格!F25),IF(入力!$C$25=1,ROUNDDOWN(IF(入力!$C$21=1,ユーザー別卸価格!F25/(100-入力!$C$22)%,ユーザー別卸価格!F25+入力!$C$23),-入力!$C$24),IF(入力!$C$25=2,ROUNDUP(IF(入力!$C$21=1,ユーザー別卸価格!F25/(100-入力!$C$22)%,ユーザー別卸価格!F25+入力!$C$23),-入力!$C$24),ROUND(IF(入力!$C$21=1,ユーザー別卸価格!F25/(100-入力!$C$22)%,ユーザー別卸価格!F25+入力!$C$23),-入力!$C$24))),ユーザー別卸価格!F25))</f>
        <v>112000</v>
      </c>
      <c r="G25" s="20" t="str">
        <f>'6桁'!G25</f>
        <v>Y★</v>
      </c>
      <c r="H25" s="95" t="str">
        <f>IF(ユーザー別卸価格!H25="","", IF(ISNUMBER(ユーザー別卸価格!H25),IF(入力!$C$25=1,ROUNDDOWN(IF(入力!$C$21=1,ユーザー別卸価格!H25/(100-入力!$C$22)%,ユーザー別卸価格!H25+入力!$C$23),-入力!$C$24),IF(入力!$C$25=2,ROUNDUP(IF(入力!$C$21=1,ユーザー別卸価格!H25/(100-入力!$C$22)%,ユーザー別卸価格!H25+入力!$C$23),-入力!$C$24),ROUND(IF(入力!$C$21=1,ユーザー別卸価格!H25/(100-入力!$C$22)%,ユーザー別卸価格!H25+入力!$C$23),-入力!$C$24))),ユーザー別卸価格!H25))</f>
        <v/>
      </c>
      <c r="I25" s="96">
        <f>'6桁'!I25</f>
        <v>0</v>
      </c>
      <c r="J25" s="12" t="str">
        <f>IF(ユーザー別卸価格!J25="","", IF(ISNUMBER(ユーザー別卸価格!J25),IF(入力!$C$25=1,ROUNDDOWN(IF(入力!$C$21=1,ユーザー別卸価格!J25/(100-入力!$C$22)%,ユーザー別卸価格!J25+入力!$C$23),-入力!$C$24),IF(入力!$C$25=2,ROUNDUP(IF(入力!$C$21=1,ユーザー別卸価格!J25/(100-入力!$C$22)%,ユーザー別卸価格!J25+入力!$C$23),-入力!$C$24),ROUND(IF(入力!$C$21=1,ユーザー別卸価格!J25/(100-入力!$C$22)%,ユーザー別卸価格!J25+入力!$C$23),-入力!$C$24))),ユーザー別卸価格!J25))</f>
        <v/>
      </c>
      <c r="K25" s="20">
        <f>'6桁'!K25</f>
        <v>0</v>
      </c>
      <c r="L25" s="10"/>
      <c r="M25" s="496"/>
      <c r="N25" s="500" t="s">
        <v>294</v>
      </c>
      <c r="O25" s="501"/>
      <c r="P25" s="254">
        <v>106</v>
      </c>
      <c r="Q25" s="273">
        <v>110</v>
      </c>
      <c r="R25" s="14">
        <f>IF(ユーザー別卸価格!R25="","", IF(ISNUMBER(ユーザー別卸価格!R25),IF(入力!$C$25=1,ROUNDDOWN(IF(入力!$C$21=1,ユーザー別卸価格!R25/(100-入力!$C$22)%,ユーザー別卸価格!R25+入力!$C$23),-入力!$C$24),IF(入力!$C$25=2,ROUNDUP(IF(入力!$C$21=1,ユーザー別卸価格!R25/(100-入力!$C$22)%,ユーザー別卸価格!R25+入力!$C$23),-入力!$C$24),ROUND(IF(入力!$C$21=1,ユーザー別卸価格!R25/(100-入力!$C$22)%,ユーザー別卸価格!R25+入力!$C$23),-入力!$C$24))),ユーザー別卸価格!R25))</f>
        <v>96600</v>
      </c>
      <c r="S25" s="109" t="str">
        <f>'6桁'!S25</f>
        <v>Y★</v>
      </c>
      <c r="T25" s="14">
        <f>IF(ユーザー別卸価格!T25="","", IF(ISNUMBER(ユーザー別卸価格!T25),IF(入力!$C$25=1,ROUNDDOWN(IF(入力!$C$21=1,ユーザー別卸価格!T25/(100-入力!$C$22)%,ユーザー別卸価格!T25+入力!$C$23),-入力!$C$24),IF(入力!$C$25=2,ROUNDUP(IF(入力!$C$21=1,ユーザー別卸価格!T25/(100-入力!$C$22)%,ユーザー別卸価格!T25+入力!$C$23),-入力!$C$24),ROUND(IF(入力!$C$21=1,ユーザー別卸価格!T25/(100-入力!$C$22)%,ユーザー別卸価格!T25+入力!$C$23),-入力!$C$24))),ユーザー別卸価格!T25))</f>
        <v>93900</v>
      </c>
      <c r="U25" s="109" t="str">
        <f>'6桁'!U25</f>
        <v>Y★</v>
      </c>
      <c r="V25" s="14" t="str">
        <f>IF(ユーザー別卸価格!V25="","", IF(ISNUMBER(ユーザー別卸価格!V25),IF(入力!$C$25=1,ROUNDDOWN(IF(入力!$C$21=1,ユーザー別卸価格!V25/(100-入力!$C$22)%,ユーザー別卸価格!V25+入力!$C$23),-入力!$C$24),IF(入力!$C$25=2,ROUNDUP(IF(入力!$C$21=1,ユーザー別卸価格!V25/(100-入力!$C$22)%,ユーザー別卸価格!V25+入力!$C$23),-入力!$C$24),ROUND(IF(入力!$C$21=1,ユーザー別卸価格!V25/(100-入力!$C$22)%,ユーザー別卸価格!V25+入力!$C$23),-入力!$C$24))),ユーザー別卸価格!V25))</f>
        <v/>
      </c>
      <c r="W25" s="109">
        <f>'6桁'!W25</f>
        <v>0</v>
      </c>
      <c r="X25" s="14" t="str">
        <f>IF(ユーザー別卸価格!X25="","", IF(ISNUMBER(ユーザー別卸価格!X25),IF(入力!$C$25=1,ROUNDDOWN(IF(入力!$C$21=1,ユーザー別卸価格!X25/(100-入力!$C$22)%,ユーザー別卸価格!X25+入力!$C$23),-入力!$C$24),IF(入力!$C$25=2,ROUNDUP(IF(入力!$C$21=1,ユーザー別卸価格!X25/(100-入力!$C$22)%,ユーザー別卸価格!X25+入力!$C$23),-入力!$C$24),ROUND(IF(入力!$C$21=1,ユーザー別卸価格!X25/(100-入力!$C$22)%,ユーザー別卸価格!X25+入力!$C$23),-入力!$C$24))),ユーザー別卸価格!X25))</f>
        <v/>
      </c>
      <c r="Y25" s="109">
        <f>'6桁'!Y25</f>
        <v>0</v>
      </c>
      <c r="Z25" s="14" t="str">
        <f>IF(ユーザー別卸価格!Z25="","", IF(ISNUMBER(ユーザー別卸価格!Z25),IF(入力!$C$25=1,ROUNDDOWN(IF(入力!$C$21=1,ユーザー別卸価格!Z25/(100-入力!$C$22)%,ユーザー別卸価格!Z25+入力!$C$23),-入力!$C$24),IF(入力!$C$25=2,ROUNDUP(IF(入力!$C$21=1,ユーザー別卸価格!Z25/(100-入力!$C$22)%,ユーザー別卸価格!Z25+入力!$C$23),-入力!$C$24),ROUND(IF(入力!$C$21=1,ユーザー別卸価格!Z25/(100-入力!$C$22)%,ユーザー別卸価格!Z25+入力!$C$23),-入力!$C$24))),ユーザー別卸価格!Z25))</f>
        <v/>
      </c>
      <c r="AA25" s="109">
        <f>'6桁'!AA25</f>
        <v>0</v>
      </c>
    </row>
    <row r="26" spans="2:27" ht="30" customHeight="1">
      <c r="B26" s="503"/>
      <c r="C26" s="361" t="s">
        <v>568</v>
      </c>
      <c r="D26" s="318">
        <v>96</v>
      </c>
      <c r="E26" s="361">
        <v>100</v>
      </c>
      <c r="F26" s="94" t="str">
        <f>IF(ユーザー別卸価格!F26="","", IF(ISNUMBER(ユーザー別卸価格!F26),IF(入力!$C$25=1,ROUNDDOWN(IF(入力!$C$21=1,ユーザー別卸価格!F26/(100-入力!$C$22)%,ユーザー別卸価格!F26+入力!$C$23),-入力!$C$24),IF(入力!$C$25=2,ROUNDUP(IF(入力!$C$21=1,ユーザー別卸価格!F26/(100-入力!$C$22)%,ユーザー別卸価格!F26+入力!$C$23),-入力!$C$24),ROUND(IF(入力!$C$21=1,ユーザー別卸価格!F26/(100-入力!$C$22)%,ユーザー別卸価格!F26+入力!$C$23),-入力!$C$24))),ユーザー別卸価格!F26))</f>
        <v/>
      </c>
      <c r="G26" s="237">
        <f>'6桁'!G26</f>
        <v>0</v>
      </c>
      <c r="H26" s="94" t="str">
        <f>IF(ユーザー別卸価格!H26="","", IF(ISNUMBER(ユーザー別卸価格!H26),IF(入力!$C$25=1,ROUNDDOWN(IF(入力!$C$21=1,ユーザー別卸価格!H26/(100-入力!$C$22)%,ユーザー別卸価格!H26+入力!$C$23),-入力!$C$24),IF(入力!$C$25=2,ROUNDUP(IF(入力!$C$21=1,ユーザー別卸価格!H26/(100-入力!$C$22)%,ユーザー別卸価格!H26+入力!$C$23),-入力!$C$24),ROUND(IF(入力!$C$21=1,ユーザー別卸価格!H26/(100-入力!$C$22)%,ユーザー別卸価格!H26+入力!$C$23),-入力!$C$24))),ユーザー別卸価格!H26))</f>
        <v/>
      </c>
      <c r="I26" s="360">
        <f>'6桁'!I26</f>
        <v>0</v>
      </c>
      <c r="J26" s="289">
        <f>IF(ユーザー別卸価格!J26="","", IF(ISNUMBER(ユーザー別卸価格!J26),IF(入力!$C$25=1,ROUNDDOWN(IF(入力!$C$21=1,ユーザー別卸価格!J26/(100-入力!$C$22)%,ユーザー別卸価格!J26+入力!$C$23),-入力!$C$24),IF(入力!$C$25=2,ROUNDUP(IF(入力!$C$21=1,ユーザー別卸価格!J26/(100-入力!$C$22)%,ユーザー別卸価格!J26+入力!$C$23),-入力!$C$24),ROUND(IF(入力!$C$21=1,ユーザー別卸価格!J26/(100-入力!$C$22)%,ユーザー別卸価格!J26+入力!$C$23),-入力!$C$24))),ユーザー別卸価格!J26))</f>
        <v>76500</v>
      </c>
      <c r="K26" s="237" t="str">
        <f>'6桁'!K26</f>
        <v>W★</v>
      </c>
      <c r="L26" s="10"/>
      <c r="M26" s="496"/>
      <c r="N26" s="500" t="s">
        <v>77</v>
      </c>
      <c r="O26" s="501"/>
      <c r="P26" s="254">
        <v>95</v>
      </c>
      <c r="Q26" s="273">
        <v>99</v>
      </c>
      <c r="R26" s="14">
        <f>IF(ユーザー別卸価格!R26="","", IF(ISNUMBER(ユーザー別卸価格!R26),IF(入力!$C$25=1,ROUNDDOWN(IF(入力!$C$21=1,ユーザー別卸価格!R26/(100-入力!$C$22)%,ユーザー別卸価格!R26+入力!$C$23),-入力!$C$24),IF(入力!$C$25=2,ROUNDUP(IF(入力!$C$21=1,ユーザー別卸価格!R26/(100-入力!$C$22)%,ユーザー別卸価格!R26+入力!$C$23),-入力!$C$24),ROUND(IF(入力!$C$21=1,ユーザー別卸価格!R26/(100-入力!$C$22)%,ユーザー別卸価格!R26+入力!$C$23),-入力!$C$24))),ユーザー別卸価格!R26))</f>
        <v>72300</v>
      </c>
      <c r="S26" s="109" t="str">
        <f>'6桁'!S26</f>
        <v>Y★</v>
      </c>
      <c r="T26" s="14">
        <f>IF(ユーザー別卸価格!T26="","", IF(ISNUMBER(ユーザー別卸価格!T26),IF(入力!$C$25=1,ROUNDDOWN(IF(入力!$C$21=1,ユーザー別卸価格!T26/(100-入力!$C$22)%,ユーザー別卸価格!T26+入力!$C$23),-入力!$C$24),IF(入力!$C$25=2,ROUNDUP(IF(入力!$C$21=1,ユーザー別卸価格!T26/(100-入力!$C$22)%,ユーザー別卸価格!T26+入力!$C$23),-入力!$C$24),ROUND(IF(入力!$C$21=1,ユーザー別卸価格!T26/(100-入力!$C$22)%,ユーザー別卸価格!T26+入力!$C$23),-入力!$C$24))),ユーザー別卸価格!T26))</f>
        <v>70100</v>
      </c>
      <c r="U26" s="109" t="str">
        <f>'6桁'!U26</f>
        <v>Y★</v>
      </c>
      <c r="V26" s="14">
        <f>IF(ユーザー別卸価格!V26="","", IF(ISNUMBER(ユーザー別卸価格!V26),IF(入力!$C$25=1,ROUNDDOWN(IF(入力!$C$21=1,ユーザー別卸価格!V26/(100-入力!$C$22)%,ユーザー別卸価格!V26+入力!$C$23),-入力!$C$24),IF(入力!$C$25=2,ROUNDUP(IF(入力!$C$21=1,ユーザー別卸価格!V26/(100-入力!$C$22)%,ユーザー別卸価格!V26+入力!$C$23),-入力!$C$24),ROUND(IF(入力!$C$21=1,ユーザー別卸価格!V26/(100-入力!$C$22)%,ユーザー別卸価格!V26+入力!$C$23),-入力!$C$24))),ユーザー別卸価格!V26))</f>
        <v>67100</v>
      </c>
      <c r="W26" s="109" t="str">
        <f>'6桁'!W26</f>
        <v>W★</v>
      </c>
      <c r="X26" s="14">
        <f>IF(ユーザー別卸価格!X26="","", IF(ISNUMBER(ユーザー別卸価格!X26),IF(入力!$C$25=1,ROUNDDOWN(IF(入力!$C$21=1,ユーザー別卸価格!X26/(100-入力!$C$22)%,ユーザー別卸価格!X26+入力!$C$23),-入力!$C$24),IF(入力!$C$25=2,ROUNDUP(IF(入力!$C$21=1,ユーザー別卸価格!X26/(100-入力!$C$22)%,ユーザー別卸価格!X26+入力!$C$23),-入力!$C$24),ROUND(IF(入力!$C$21=1,ユーザー別卸価格!X26/(100-入力!$C$22)%,ユーザー別卸価格!X26+入力!$C$23),-入力!$C$24))),ユーザー別卸価格!X26))</f>
        <v>65100</v>
      </c>
      <c r="Y26" s="109" t="str">
        <f>'6桁'!Y26</f>
        <v>W</v>
      </c>
      <c r="Z26" s="14">
        <f>IF(ユーザー別卸価格!Z26="","", IF(ISNUMBER(ユーザー別卸価格!Z26),IF(入力!$C$25=1,ROUNDDOWN(IF(入力!$C$21=1,ユーザー別卸価格!Z26/(100-入力!$C$22)%,ユーザー別卸価格!Z26+入力!$C$23),-入力!$C$24),IF(入力!$C$25=2,ROUNDUP(IF(入力!$C$21=1,ユーザー別卸価格!Z26/(100-入力!$C$22)%,ユーザー別卸価格!Z26+入力!$C$23),-入力!$C$24),ROUND(IF(入力!$C$21=1,ユーザー別卸価格!Z26/(100-入力!$C$22)%,ユーザー別卸価格!Z26+入力!$C$23),-入力!$C$24))),ユーザー別卸価格!Z26))</f>
        <v>62500</v>
      </c>
      <c r="AA26" s="109" t="str">
        <f>'6桁'!AA26</f>
        <v>W★</v>
      </c>
    </row>
    <row r="27" spans="2:27" ht="30" customHeight="1">
      <c r="B27" s="503"/>
      <c r="C27" s="342" t="s">
        <v>1321</v>
      </c>
      <c r="D27" s="254"/>
      <c r="E27" s="342">
        <v>102</v>
      </c>
      <c r="F27" s="95">
        <f>IF(ユーザー別卸価格!F27="","", IF(ISNUMBER(ユーザー別卸価格!F27),IF(入力!$C$25=1,ROUNDDOWN(IF(入力!$C$21=1,ユーザー別卸価格!F27/(100-入力!$C$22)%,ユーザー別卸価格!F27+入力!$C$23),-入力!$C$24),IF(入力!$C$25=2,ROUNDUP(IF(入力!$C$21=1,ユーザー別卸価格!F27/(100-入力!$C$22)%,ユーザー別卸価格!F27+入力!$C$23),-入力!$C$24),ROUND(IF(入力!$C$21=1,ユーザー別卸価格!F27/(100-入力!$C$22)%,ユーザー別卸価格!F27+入力!$C$23),-入力!$C$24))),ユーザー別卸価格!F27))</f>
        <v>79000</v>
      </c>
      <c r="G27" s="20" t="str">
        <f>'6桁'!G27</f>
        <v>Y★</v>
      </c>
      <c r="H27" s="95">
        <f>IF(ユーザー別卸価格!H27="","", IF(ISNUMBER(ユーザー別卸価格!H27),IF(入力!$C$25=1,ROUNDDOWN(IF(入力!$C$21=1,ユーザー別卸価格!H27/(100-入力!$C$22)%,ユーザー別卸価格!H27+入力!$C$23),-入力!$C$24),IF(入力!$C$25=2,ROUNDUP(IF(入力!$C$21=1,ユーザー別卸価格!H27/(100-入力!$C$22)%,ユーザー別卸価格!H27+入力!$C$23),-入力!$C$24),ROUND(IF(入力!$C$21=1,ユーザー別卸価格!H27/(100-入力!$C$22)%,ユーザー別卸価格!H27+入力!$C$23),-入力!$C$24))),ユーザー別卸価格!H27))</f>
        <v>74500</v>
      </c>
      <c r="I27" s="96" t="str">
        <f>'6桁'!I27</f>
        <v>Y★</v>
      </c>
      <c r="J27" s="12" t="str">
        <f>IF(ユーザー別卸価格!J27="","", IF(ISNUMBER(ユーザー別卸価格!J27),IF(入力!$C$25=1,ROUNDDOWN(IF(入力!$C$21=1,ユーザー別卸価格!J27/(100-入力!$C$22)%,ユーザー別卸価格!J27+入力!$C$23),-入力!$C$24),IF(入力!$C$25=2,ROUNDUP(IF(入力!$C$21=1,ユーザー別卸価格!J27/(100-入力!$C$22)%,ユーザー別卸価格!J27+入力!$C$23),-入力!$C$24),ROUND(IF(入力!$C$21=1,ユーザー別卸価格!J27/(100-入力!$C$22)%,ユーザー別卸価格!J27+入力!$C$23),-入力!$C$24))),ユーザー別卸価格!J27))</f>
        <v/>
      </c>
      <c r="K27" s="20">
        <f>'6桁'!K27</f>
        <v>0</v>
      </c>
      <c r="L27" s="10"/>
      <c r="M27" s="496"/>
      <c r="N27" s="500" t="s">
        <v>488</v>
      </c>
      <c r="O27" s="501"/>
      <c r="P27" s="254"/>
      <c r="Q27" s="273">
        <v>101</v>
      </c>
      <c r="R27" s="14">
        <f>IF(ユーザー別卸価格!R27="","", IF(ISNUMBER(ユーザー別卸価格!R27),IF(入力!$C$25=1,ROUNDDOWN(IF(入力!$C$21=1,ユーザー別卸価格!R27/(100-入力!$C$22)%,ユーザー別卸価格!R27+入力!$C$23),-入力!$C$24),IF(入力!$C$25=2,ROUNDUP(IF(入力!$C$21=1,ユーザー別卸価格!R27/(100-入力!$C$22)%,ユーザー別卸価格!R27+入力!$C$23),-入力!$C$24),ROUND(IF(入力!$C$21=1,ユーザー別卸価格!R27/(100-入力!$C$22)%,ユーザー別卸価格!R27+入力!$C$23),-入力!$C$24))),ユーザー別卸価格!R27))</f>
        <v>71300</v>
      </c>
      <c r="S27" s="109" t="str">
        <f>'6桁'!S27</f>
        <v>Y★</v>
      </c>
      <c r="T27" s="14">
        <f>IF(ユーザー別卸価格!T27="","", IF(ISNUMBER(ユーザー別卸価格!T27),IF(入力!$C$25=1,ROUNDDOWN(IF(入力!$C$21=1,ユーザー別卸価格!T27/(100-入力!$C$22)%,ユーザー別卸価格!T27+入力!$C$23),-入力!$C$24),IF(入力!$C$25=2,ROUNDUP(IF(入力!$C$21=1,ユーザー別卸価格!T27/(100-入力!$C$22)%,ユーザー別卸価格!T27+入力!$C$23),-入力!$C$24),ROUND(IF(入力!$C$21=1,ユーザー別卸価格!T27/(100-入力!$C$22)%,ユーザー別卸価格!T27+入力!$C$23),-入力!$C$24))),ユーザー別卸価格!T27))</f>
        <v>70600</v>
      </c>
      <c r="U27" s="109" t="str">
        <f>'6桁'!U27</f>
        <v>Y★</v>
      </c>
      <c r="V27" s="14" t="str">
        <f>IF(ユーザー別卸価格!V27="","", IF(ISNUMBER(ユーザー別卸価格!V27),IF(入力!$C$25=1,ROUNDDOWN(IF(入力!$C$21=1,ユーザー別卸価格!V27/(100-入力!$C$22)%,ユーザー別卸価格!V27+入力!$C$23),-入力!$C$24),IF(入力!$C$25=2,ROUNDUP(IF(入力!$C$21=1,ユーザー別卸価格!V27/(100-入力!$C$22)%,ユーザー別卸価格!V27+入力!$C$23),-入力!$C$24),ROUND(IF(入力!$C$21=1,ユーザー別卸価格!V27/(100-入力!$C$22)%,ユーザー別卸価格!V27+入力!$C$23),-入力!$C$24))),ユーザー別卸価格!V27))</f>
        <v/>
      </c>
      <c r="W27" s="109">
        <f>'6桁'!W27</f>
        <v>0</v>
      </c>
      <c r="X27" s="14" t="str">
        <f>IF(ユーザー別卸価格!X27="","", IF(ISNUMBER(ユーザー別卸価格!X27),IF(入力!$C$25=1,ROUNDDOWN(IF(入力!$C$21=1,ユーザー別卸価格!X27/(100-入力!$C$22)%,ユーザー別卸価格!X27+入力!$C$23),-入力!$C$24),IF(入力!$C$25=2,ROUNDUP(IF(入力!$C$21=1,ユーザー別卸価格!X27/(100-入力!$C$22)%,ユーザー別卸価格!X27+入力!$C$23),-入力!$C$24),ROUND(IF(入力!$C$21=1,ユーザー別卸価格!X27/(100-入力!$C$22)%,ユーザー別卸価格!X27+入力!$C$23),-入力!$C$24))),ユーザー別卸価格!X27))</f>
        <v/>
      </c>
      <c r="Y27" s="109">
        <f>'6桁'!Y27</f>
        <v>0</v>
      </c>
      <c r="Z27" s="14" t="str">
        <f>IF(ユーザー別卸価格!Z27="","", IF(ISNUMBER(ユーザー別卸価格!Z27),IF(入力!$C$25=1,ROUNDDOWN(IF(入力!$C$21=1,ユーザー別卸価格!Z27/(100-入力!$C$22)%,ユーザー別卸価格!Z27+入力!$C$23),-入力!$C$24),IF(入力!$C$25=2,ROUNDUP(IF(入力!$C$21=1,ユーザー別卸価格!Z27/(100-入力!$C$22)%,ユーザー別卸価格!Z27+入力!$C$23),-入力!$C$24),ROUND(IF(入力!$C$21=1,ユーザー別卸価格!Z27/(100-入力!$C$22)%,ユーザー別卸価格!Z27+入力!$C$23),-入力!$C$24))),ユーザー別卸価格!Z27))</f>
        <v/>
      </c>
      <c r="AA27" s="109">
        <f>'6桁'!AA27</f>
        <v>0</v>
      </c>
    </row>
    <row r="28" spans="2:27" ht="30" customHeight="1">
      <c r="B28" s="503"/>
      <c r="C28" s="342" t="s">
        <v>471</v>
      </c>
      <c r="D28" s="254"/>
      <c r="E28" s="342">
        <v>105</v>
      </c>
      <c r="F28" s="95">
        <f>IF(ユーザー別卸価格!F28="","", IF(ISNUMBER(ユーザー別卸価格!F28),IF(入力!$C$25=1,ROUNDDOWN(IF(入力!$C$21=1,ユーザー別卸価格!F28/(100-入力!$C$22)%,ユーザー別卸価格!F28+入力!$C$23),-入力!$C$24),IF(入力!$C$25=2,ROUNDUP(IF(入力!$C$21=1,ユーザー別卸価格!F28/(100-入力!$C$22)%,ユーザー別卸価格!F28+入力!$C$23),-入力!$C$24),ROUND(IF(入力!$C$21=1,ユーザー別卸価格!F28/(100-入力!$C$22)%,ユーザー別卸価格!F28+入力!$C$23),-入力!$C$24))),ユーザー別卸価格!F28))</f>
        <v>83400</v>
      </c>
      <c r="G28" s="20" t="str">
        <f>'6桁'!G28</f>
        <v>Y★</v>
      </c>
      <c r="H28" s="95" t="str">
        <f>IF(ユーザー別卸価格!H28="","", IF(ISNUMBER(ユーザー別卸価格!H28),IF(入力!$C$25=1,ROUNDDOWN(IF(入力!$C$21=1,ユーザー別卸価格!H28/(100-入力!$C$22)%,ユーザー別卸価格!H28+入力!$C$23),-入力!$C$24),IF(入力!$C$25=2,ROUNDUP(IF(入力!$C$21=1,ユーザー別卸価格!H28/(100-入力!$C$22)%,ユーザー別卸価格!H28+入力!$C$23),-入力!$C$24),ROUND(IF(入力!$C$21=1,ユーザー別卸価格!H28/(100-入力!$C$22)%,ユーザー別卸価格!H28+入力!$C$23),-入力!$C$24))),ユーザー別卸価格!H28))</f>
        <v/>
      </c>
      <c r="I28" s="96">
        <f>'6桁'!I28</f>
        <v>0</v>
      </c>
      <c r="J28" s="12" t="str">
        <f>IF(ユーザー別卸価格!J28="","", IF(ISNUMBER(ユーザー別卸価格!J28),IF(入力!$C$25=1,ROUNDDOWN(IF(入力!$C$21=1,ユーザー別卸価格!J28/(100-入力!$C$22)%,ユーザー別卸価格!J28+入力!$C$23),-入力!$C$24),IF(入力!$C$25=2,ROUNDUP(IF(入力!$C$21=1,ユーザー別卸価格!J28/(100-入力!$C$22)%,ユーザー別卸価格!J28+入力!$C$23),-入力!$C$24),ROUND(IF(入力!$C$21=1,ユーザー別卸価格!J28/(100-入力!$C$22)%,ユーザー別卸価格!J28+入力!$C$23),-入力!$C$24))),ユーザー別卸価格!J28))</f>
        <v/>
      </c>
      <c r="K28" s="20">
        <f>'6桁'!K28</f>
        <v>0</v>
      </c>
      <c r="L28" s="10"/>
      <c r="M28" s="496"/>
      <c r="N28" s="500" t="s">
        <v>489</v>
      </c>
      <c r="O28" s="501"/>
      <c r="P28" s="254"/>
      <c r="Q28" s="273">
        <v>104</v>
      </c>
      <c r="R28" s="14">
        <f>IF(ユーザー別卸価格!R28="","", IF(ISNUMBER(ユーザー別卸価格!R28),IF(入力!$C$25=1,ROUNDDOWN(IF(入力!$C$21=1,ユーザー別卸価格!R28/(100-入力!$C$22)%,ユーザー別卸価格!R28+入力!$C$23),-入力!$C$24),IF(入力!$C$25=2,ROUNDUP(IF(入力!$C$21=1,ユーザー別卸価格!R28/(100-入力!$C$22)%,ユーザー別卸価格!R28+入力!$C$23),-入力!$C$24),ROUND(IF(入力!$C$21=1,ユーザー別卸価格!R28/(100-入力!$C$22)%,ユーザー別卸価格!R28+入力!$C$23),-入力!$C$24))),ユーザー別卸価格!R28))</f>
        <v>76000</v>
      </c>
      <c r="S28" s="109" t="str">
        <f>'6桁'!S28</f>
        <v>Y★</v>
      </c>
      <c r="T28" s="14" t="str">
        <f>IF(ユーザー別卸価格!T28="","", IF(ISNUMBER(ユーザー別卸価格!T28),IF(入力!$C$25=1,ROUNDDOWN(IF(入力!$C$21=1,ユーザー別卸価格!T28/(100-入力!$C$22)%,ユーザー別卸価格!T28+入力!$C$23),-入力!$C$24),IF(入力!$C$25=2,ROUNDUP(IF(入力!$C$21=1,ユーザー別卸価格!T28/(100-入力!$C$22)%,ユーザー別卸価格!T28+入力!$C$23),-入力!$C$24),ROUND(IF(入力!$C$21=1,ユーザー別卸価格!T28/(100-入力!$C$22)%,ユーザー別卸価格!T28+入力!$C$23),-入力!$C$24))),ユーザー別卸価格!T28))</f>
        <v/>
      </c>
      <c r="U28" s="109">
        <f>'6桁'!U28</f>
        <v>0</v>
      </c>
      <c r="V28" s="14" t="str">
        <f>IF(ユーザー別卸価格!V28="","", IF(ISNUMBER(ユーザー別卸価格!V28),IF(入力!$C$25=1,ROUNDDOWN(IF(入力!$C$21=1,ユーザー別卸価格!V28/(100-入力!$C$22)%,ユーザー別卸価格!V28+入力!$C$23),-入力!$C$24),IF(入力!$C$25=2,ROUNDUP(IF(入力!$C$21=1,ユーザー別卸価格!V28/(100-入力!$C$22)%,ユーザー別卸価格!V28+入力!$C$23),-入力!$C$24),ROUND(IF(入力!$C$21=1,ユーザー別卸価格!V28/(100-入力!$C$22)%,ユーザー別卸価格!V28+入力!$C$23),-入力!$C$24))),ユーザー別卸価格!V28))</f>
        <v/>
      </c>
      <c r="W28" s="109">
        <f>'6桁'!W28</f>
        <v>0</v>
      </c>
      <c r="X28" s="14" t="str">
        <f>IF(ユーザー別卸価格!X28="","", IF(ISNUMBER(ユーザー別卸価格!X28),IF(入力!$C$25=1,ROUNDDOWN(IF(入力!$C$21=1,ユーザー別卸価格!X28/(100-入力!$C$22)%,ユーザー別卸価格!X28+入力!$C$23),-入力!$C$24),IF(入力!$C$25=2,ROUNDUP(IF(入力!$C$21=1,ユーザー別卸価格!X28/(100-入力!$C$22)%,ユーザー別卸価格!X28+入力!$C$23),-入力!$C$24),ROUND(IF(入力!$C$21=1,ユーザー別卸価格!X28/(100-入力!$C$22)%,ユーザー別卸価格!X28+入力!$C$23),-入力!$C$24))),ユーザー別卸価格!X28))</f>
        <v/>
      </c>
      <c r="Y28" s="109">
        <f>'6桁'!Y28</f>
        <v>0</v>
      </c>
      <c r="Z28" s="14" t="str">
        <f>IF(ユーザー別卸価格!Z28="","", IF(ISNUMBER(ユーザー別卸価格!Z28),IF(入力!$C$25=1,ROUNDDOWN(IF(入力!$C$21=1,ユーザー別卸価格!Z28/(100-入力!$C$22)%,ユーザー別卸価格!Z28+入力!$C$23),-入力!$C$24),IF(入力!$C$25=2,ROUNDUP(IF(入力!$C$21=1,ユーザー別卸価格!Z28/(100-入力!$C$22)%,ユーザー別卸価格!Z28+入力!$C$23),-入力!$C$24),ROUND(IF(入力!$C$21=1,ユーザー別卸価格!Z28/(100-入力!$C$22)%,ユーザー別卸価格!Z28+入力!$C$23),-入力!$C$24))),ユーザー別卸価格!Z28))</f>
        <v/>
      </c>
      <c r="AA28" s="109">
        <f>'6桁'!AA28</f>
        <v>0</v>
      </c>
    </row>
    <row r="29" spans="2:27" ht="30" customHeight="1">
      <c r="B29" s="503"/>
      <c r="C29" s="342" t="s">
        <v>473</v>
      </c>
      <c r="D29" s="254"/>
      <c r="E29" s="342">
        <v>109</v>
      </c>
      <c r="F29" s="95">
        <f>IF(ユーザー別卸価格!F29="","", IF(ISNUMBER(ユーザー別卸価格!F29),IF(入力!$C$25=1,ROUNDDOWN(IF(入力!$C$21=1,ユーザー別卸価格!F29/(100-入力!$C$22)%,ユーザー別卸価格!F29+入力!$C$23),-入力!$C$24),IF(入力!$C$25=2,ROUNDUP(IF(入力!$C$21=1,ユーザー別卸価格!F29/(100-入力!$C$22)%,ユーザー別卸価格!F29+入力!$C$23),-入力!$C$24),ROUND(IF(入力!$C$21=1,ユーザー別卸価格!F29/(100-入力!$C$22)%,ユーザー別卸価格!F29+入力!$C$23),-入力!$C$24))),ユーザー別卸価格!F29))</f>
        <v>90800</v>
      </c>
      <c r="G29" s="20" t="str">
        <f>'6桁'!G29</f>
        <v>Y★</v>
      </c>
      <c r="H29" s="95" t="str">
        <f>IF(ユーザー別卸価格!H29="","", IF(ISNUMBER(ユーザー別卸価格!H29),IF(入力!$C$25=1,ROUNDDOWN(IF(入力!$C$21=1,ユーザー別卸価格!H29/(100-入力!$C$22)%,ユーザー別卸価格!H29+入力!$C$23),-入力!$C$24),IF(入力!$C$25=2,ROUNDUP(IF(入力!$C$21=1,ユーザー別卸価格!H29/(100-入力!$C$22)%,ユーザー別卸価格!H29+入力!$C$23),-入力!$C$24),ROUND(IF(入力!$C$21=1,ユーザー別卸価格!H29/(100-入力!$C$22)%,ユーザー別卸価格!H29+入力!$C$23),-入力!$C$24))),ユーザー別卸価格!H29))</f>
        <v/>
      </c>
      <c r="I29" s="96">
        <f>'6桁'!I29</f>
        <v>0</v>
      </c>
      <c r="J29" s="12" t="str">
        <f>IF(ユーザー別卸価格!J29="","", IF(ISNUMBER(ユーザー別卸価格!J29),IF(入力!$C$25=1,ROUNDDOWN(IF(入力!$C$21=1,ユーザー別卸価格!J29/(100-入力!$C$22)%,ユーザー別卸価格!J29+入力!$C$23),-入力!$C$24),IF(入力!$C$25=2,ROUNDUP(IF(入力!$C$21=1,ユーザー別卸価格!J29/(100-入力!$C$22)%,ユーザー別卸価格!J29+入力!$C$23),-入力!$C$24),ROUND(IF(入力!$C$21=1,ユーザー別卸価格!J29/(100-入力!$C$22)%,ユーザー別卸価格!J29+入力!$C$23),-入力!$C$24))),ユーザー別卸価格!J29))</f>
        <v/>
      </c>
      <c r="K29" s="20">
        <f>'6桁'!K29</f>
        <v>0</v>
      </c>
      <c r="L29" s="10"/>
      <c r="M29" s="496"/>
      <c r="N29" s="500" t="s">
        <v>295</v>
      </c>
      <c r="O29" s="501"/>
      <c r="P29" s="254">
        <v>102</v>
      </c>
      <c r="Q29" s="273">
        <v>106</v>
      </c>
      <c r="R29" s="14">
        <f>IF(ユーザー別卸価格!R29="","", IF(ISNUMBER(ユーザー別卸価格!R29),IF(入力!$C$25=1,ROUNDDOWN(IF(入力!$C$21=1,ユーザー別卸価格!R29/(100-入力!$C$22)%,ユーザー別卸価格!R29+入力!$C$23),-入力!$C$24),IF(入力!$C$25=2,ROUNDUP(IF(入力!$C$21=1,ユーザー別卸価格!R29/(100-入力!$C$22)%,ユーザー別卸価格!R29+入力!$C$23),-入力!$C$24),ROUND(IF(入力!$C$21=1,ユーザー別卸価格!R29/(100-入力!$C$22)%,ユーザー別卸価格!R29+入力!$C$23),-入力!$C$24))),ユーザー別卸価格!R29))</f>
        <v>78400</v>
      </c>
      <c r="S29" s="109" t="str">
        <f>'6桁'!S29</f>
        <v>Y★</v>
      </c>
      <c r="T29" s="14">
        <f>IF(ユーザー別卸価格!T29="","", IF(ISNUMBER(ユーザー別卸価格!T29),IF(入力!$C$25=1,ROUNDDOWN(IF(入力!$C$21=1,ユーザー別卸価格!T29/(100-入力!$C$22)%,ユーザー別卸価格!T29+入力!$C$23),-入力!$C$24),IF(入力!$C$25=2,ROUNDUP(IF(入力!$C$21=1,ユーザー別卸価格!T29/(100-入力!$C$22)%,ユーザー別卸価格!T29+入力!$C$23),-入力!$C$24),ROUND(IF(入力!$C$21=1,ユーザー別卸価格!T29/(100-入力!$C$22)%,ユーザー別卸価格!T29+入力!$C$23),-入力!$C$24))),ユーザー別卸価格!T29))</f>
        <v>75900</v>
      </c>
      <c r="U29" s="109" t="str">
        <f>'6桁'!U29</f>
        <v>Y★</v>
      </c>
      <c r="V29" s="14">
        <f>IF(ユーザー別卸価格!V29="","", IF(ISNUMBER(ユーザー別卸価格!V29),IF(入力!$C$25=1,ROUNDDOWN(IF(入力!$C$21=1,ユーザー別卸価格!V29/(100-入力!$C$22)%,ユーザー別卸価格!V29+入力!$C$23),-入力!$C$24),IF(入力!$C$25=2,ROUNDUP(IF(入力!$C$21=1,ユーザー別卸価格!V29/(100-入力!$C$22)%,ユーザー別卸価格!V29+入力!$C$23),-入力!$C$24),ROUND(IF(入力!$C$21=1,ユーザー別卸価格!V29/(100-入力!$C$22)%,ユーザー別卸価格!V29+入力!$C$23),-入力!$C$24))),ユーザー別卸価格!V29))</f>
        <v>74100</v>
      </c>
      <c r="W29" s="109" t="str">
        <f>'6桁'!W29</f>
        <v>W★</v>
      </c>
      <c r="X29" s="14" t="str">
        <f>IF(ユーザー別卸価格!X29="","", IF(ISNUMBER(ユーザー別卸価格!X29),IF(入力!$C$25=1,ROUNDDOWN(IF(入力!$C$21=1,ユーザー別卸価格!X29/(100-入力!$C$22)%,ユーザー別卸価格!X29+入力!$C$23),-入力!$C$24),IF(入力!$C$25=2,ROUNDUP(IF(入力!$C$21=1,ユーザー別卸価格!X29/(100-入力!$C$22)%,ユーザー別卸価格!X29+入力!$C$23),-入力!$C$24),ROUND(IF(入力!$C$21=1,ユーザー別卸価格!X29/(100-入力!$C$22)%,ユーザー別卸価格!X29+入力!$C$23),-入力!$C$24))),ユーザー別卸価格!X29))</f>
        <v/>
      </c>
      <c r="Y29" s="109">
        <f>'6桁'!Y29</f>
        <v>0</v>
      </c>
      <c r="Z29" s="14" t="str">
        <f>IF(ユーザー別卸価格!Z29="","", IF(ISNUMBER(ユーザー別卸価格!Z29),IF(入力!$C$25=1,ROUNDDOWN(IF(入力!$C$21=1,ユーザー別卸価格!Z29/(100-入力!$C$22)%,ユーザー別卸価格!Z29+入力!$C$23),-入力!$C$24),IF(入力!$C$25=2,ROUNDUP(IF(入力!$C$21=1,ユーザー別卸価格!Z29/(100-入力!$C$22)%,ユーザー別卸価格!Z29+入力!$C$23),-入力!$C$24),ROUND(IF(入力!$C$21=1,ユーザー別卸価格!Z29/(100-入力!$C$22)%,ユーザー別卸価格!Z29+入力!$C$23),-入力!$C$24))),ユーザー別卸価格!Z29))</f>
        <v/>
      </c>
      <c r="AA29" s="109">
        <f>'6桁'!AA29</f>
        <v>0</v>
      </c>
    </row>
    <row r="30" spans="2:27" ht="30" customHeight="1">
      <c r="B30" s="503"/>
      <c r="C30" s="341" t="s">
        <v>763</v>
      </c>
      <c r="D30" s="254"/>
      <c r="E30" s="342">
        <v>111</v>
      </c>
      <c r="F30" s="95">
        <f>IF(ユーザー別卸価格!F30="","", IF(ISNUMBER(ユーザー別卸価格!F30),IF(入力!$C$25=1,ROUNDDOWN(IF(入力!$C$21=1,ユーザー別卸価格!F30/(100-入力!$C$22)%,ユーザー別卸価格!F30+入力!$C$23),-入力!$C$24),IF(入力!$C$25=2,ROUNDUP(IF(入力!$C$21=1,ユーザー別卸価格!F30/(100-入力!$C$22)%,ユーザー別卸価格!F30+入力!$C$23),-入力!$C$24),ROUND(IF(入力!$C$21=1,ユーザー別卸価格!F30/(100-入力!$C$22)%,ユーザー別卸価格!F30+入力!$C$23),-入力!$C$24))),ユーザー別卸価格!F30))</f>
        <v>96400</v>
      </c>
      <c r="G30" s="20" t="str">
        <f>'6桁'!G30</f>
        <v>Y★</v>
      </c>
      <c r="H30" s="95">
        <f>IF(ユーザー別卸価格!H30="","", IF(ISNUMBER(ユーザー別卸価格!H30),IF(入力!$C$25=1,ROUNDDOWN(IF(入力!$C$21=1,ユーザー別卸価格!H30/(100-入力!$C$22)%,ユーザー別卸価格!H30+入力!$C$23),-入力!$C$24),IF(入力!$C$25=2,ROUNDUP(IF(入力!$C$21=1,ユーザー別卸価格!H30/(100-入力!$C$22)%,ユーザー別卸価格!H30+入力!$C$23),-入力!$C$24),ROUND(IF(入力!$C$21=1,ユーザー別卸価格!H30/(100-入力!$C$22)%,ユーザー別卸価格!H30+入力!$C$23),-入力!$C$24))),ユーザー別卸価格!H30))</f>
        <v>93600</v>
      </c>
      <c r="I30" s="96" t="str">
        <f>'6桁'!I30</f>
        <v>Y★</v>
      </c>
      <c r="J30" s="12" t="str">
        <f>IF(ユーザー別卸価格!J30="","", IF(ISNUMBER(ユーザー別卸価格!J30),IF(入力!$C$25=1,ROUNDDOWN(IF(入力!$C$21=1,ユーザー別卸価格!J30/(100-入力!$C$22)%,ユーザー別卸価格!J30+入力!$C$23),-入力!$C$24),IF(入力!$C$25=2,ROUNDUP(IF(入力!$C$21=1,ユーザー別卸価格!J30/(100-入力!$C$22)%,ユーザー別卸価格!J30+入力!$C$23),-入力!$C$24),ROUND(IF(入力!$C$21=1,ユーザー別卸価格!J30/(100-入力!$C$22)%,ユーザー別卸価格!J30+入力!$C$23),-入力!$C$24))),ユーザー別卸価格!J30))</f>
        <v/>
      </c>
      <c r="K30" s="20">
        <f>'6桁'!K30</f>
        <v>0</v>
      </c>
      <c r="L30" s="10"/>
      <c r="M30" s="496"/>
      <c r="N30" s="500" t="s">
        <v>1326</v>
      </c>
      <c r="O30" s="501"/>
      <c r="P30" s="254"/>
      <c r="Q30" s="273">
        <v>108</v>
      </c>
      <c r="R30" s="14">
        <f>IF(ユーザー別卸価格!R30="","", IF(ISNUMBER(ユーザー別卸価格!R30),IF(入力!$C$25=1,ROUNDDOWN(IF(入力!$C$21=1,ユーザー別卸価格!R30/(100-入力!$C$22)%,ユーザー別卸価格!R30+入力!$C$23),-入力!$C$24),IF(入力!$C$25=2,ROUNDUP(IF(入力!$C$21=1,ユーザー別卸価格!R30/(100-入力!$C$22)%,ユーザー別卸価格!R30+入力!$C$23),-入力!$C$24),ROUND(IF(入力!$C$21=1,ユーザー別卸価格!R30/(100-入力!$C$22)%,ユーザー別卸価格!R30+入力!$C$23),-入力!$C$24))),ユーザー別卸価格!R30))</f>
        <v>81600</v>
      </c>
      <c r="S30" s="109" t="str">
        <f>'6桁'!S30</f>
        <v>Y★</v>
      </c>
      <c r="T30" s="14" t="str">
        <f>IF(ユーザー別卸価格!T30="","", IF(ISNUMBER(ユーザー別卸価格!T30),IF(入力!$C$25=1,ROUNDDOWN(IF(入力!$C$21=1,ユーザー別卸価格!T30/(100-入力!$C$22)%,ユーザー別卸価格!T30+入力!$C$23),-入力!$C$24),IF(入力!$C$25=2,ROUNDUP(IF(入力!$C$21=1,ユーザー別卸価格!T30/(100-入力!$C$22)%,ユーザー別卸価格!T30+入力!$C$23),-入力!$C$24),ROUND(IF(入力!$C$21=1,ユーザー別卸価格!T30/(100-入力!$C$22)%,ユーザー別卸価格!T30+入力!$C$23),-入力!$C$24))),ユーザー別卸価格!T30))</f>
        <v/>
      </c>
      <c r="U30" s="109">
        <f>'6桁'!U30</f>
        <v>0</v>
      </c>
      <c r="V30" s="14" t="str">
        <f>IF(ユーザー別卸価格!V30="","", IF(ISNUMBER(ユーザー別卸価格!V30),IF(入力!$C$25=1,ROUNDDOWN(IF(入力!$C$21=1,ユーザー別卸価格!V30/(100-入力!$C$22)%,ユーザー別卸価格!V30+入力!$C$23),-入力!$C$24),IF(入力!$C$25=2,ROUNDUP(IF(入力!$C$21=1,ユーザー別卸価格!V30/(100-入力!$C$22)%,ユーザー別卸価格!V30+入力!$C$23),-入力!$C$24),ROUND(IF(入力!$C$21=1,ユーザー別卸価格!V30/(100-入力!$C$22)%,ユーザー別卸価格!V30+入力!$C$23),-入力!$C$24))),ユーザー別卸価格!V30))</f>
        <v/>
      </c>
      <c r="W30" s="109">
        <f>'6桁'!W30</f>
        <v>0</v>
      </c>
      <c r="X30" s="14" t="str">
        <f>IF(ユーザー別卸価格!X30="","", IF(ISNUMBER(ユーザー別卸価格!X30),IF(入力!$C$25=1,ROUNDDOWN(IF(入力!$C$21=1,ユーザー別卸価格!X30/(100-入力!$C$22)%,ユーザー別卸価格!X30+入力!$C$23),-入力!$C$24),IF(入力!$C$25=2,ROUNDUP(IF(入力!$C$21=1,ユーザー別卸価格!X30/(100-入力!$C$22)%,ユーザー別卸価格!X30+入力!$C$23),-入力!$C$24),ROUND(IF(入力!$C$21=1,ユーザー別卸価格!X30/(100-入力!$C$22)%,ユーザー別卸価格!X30+入力!$C$23),-入力!$C$24))),ユーザー別卸価格!X30))</f>
        <v/>
      </c>
      <c r="Y30" s="109">
        <f>'6桁'!Y30</f>
        <v>0</v>
      </c>
      <c r="Z30" s="14" t="str">
        <f>IF(ユーザー別卸価格!Z30="","", IF(ISNUMBER(ユーザー別卸価格!Z30),IF(入力!$C$25=1,ROUNDDOWN(IF(入力!$C$21=1,ユーザー別卸価格!Z30/(100-入力!$C$22)%,ユーザー別卸価格!Z30+入力!$C$23),-入力!$C$24),IF(入力!$C$25=2,ROUNDUP(IF(入力!$C$21=1,ユーザー別卸価格!Z30/(100-入力!$C$22)%,ユーザー別卸価格!Z30+入力!$C$23),-入力!$C$24),ROUND(IF(入力!$C$21=1,ユーザー別卸価格!Z30/(100-入力!$C$22)%,ユーザー別卸価格!Z30+入力!$C$23),-入力!$C$24))),ユーザー別卸価格!Z30))</f>
        <v/>
      </c>
      <c r="AA30" s="109">
        <f>'6桁'!AA30</f>
        <v>0</v>
      </c>
    </row>
    <row r="31" spans="2:27" ht="30" customHeight="1">
      <c r="B31" s="503"/>
      <c r="C31" s="345" t="s">
        <v>1322</v>
      </c>
      <c r="D31" s="254">
        <v>95</v>
      </c>
      <c r="E31" s="269"/>
      <c r="F31" s="173" t="str">
        <f>IF(ユーザー別卸価格!F31="","", IF(ISNUMBER(ユーザー別卸価格!F31),IF(入力!$C$25=1,ROUNDDOWN(IF(入力!$C$21=1,ユーザー別卸価格!F31/(100-入力!$C$22)%,ユーザー別卸価格!F31+入力!$C$23),-入力!$C$24),IF(入力!$C$25=2,ROUNDUP(IF(入力!$C$21=1,ユーザー別卸価格!F31/(100-入力!$C$22)%,ユーザー別卸価格!F31+入力!$C$23),-入力!$C$24),ROUND(IF(入力!$C$21=1,ユーザー別卸価格!F31/(100-入力!$C$22)%,ユーザー別卸価格!F31+入力!$C$23),-入力!$C$24))),ユーザー別卸価格!F31))</f>
        <v/>
      </c>
      <c r="G31" s="101">
        <f>'6桁'!G31</f>
        <v>0</v>
      </c>
      <c r="H31" s="95" t="str">
        <f>IF(ユーザー別卸価格!H31="","", IF(ISNUMBER(ユーザー別卸価格!H31),IF(入力!$C$25=1,ROUNDDOWN(IF(入力!$C$21=1,ユーザー別卸価格!H31/(100-入力!$C$22)%,ユーザー別卸価格!H31+入力!$C$23),-入力!$C$24),IF(入力!$C$25=2,ROUNDUP(IF(入力!$C$21=1,ユーザー別卸価格!H31/(100-入力!$C$22)%,ユーザー別卸価格!H31+入力!$C$23),-入力!$C$24),ROUND(IF(入力!$C$21=1,ユーザー別卸価格!H31/(100-入力!$C$22)%,ユーザー別卸価格!H31+入力!$C$23),-入力!$C$24))),ユーザー別卸価格!H31))</f>
        <v/>
      </c>
      <c r="I31" s="96">
        <f>'6桁'!I31</f>
        <v>0</v>
      </c>
      <c r="J31" s="320">
        <f>IF(ユーザー別卸価格!J31="","", IF(ISNUMBER(ユーザー別卸価格!J31),IF(入力!$C$25=1,ROUNDDOWN(IF(入力!$C$21=1,ユーザー別卸価格!J31/(100-入力!$C$22)%,ユーザー別卸価格!J31+入力!$C$23),-入力!$C$24),IF(入力!$C$25=2,ROUNDUP(IF(入力!$C$21=1,ユーザー別卸価格!J31/(100-入力!$C$22)%,ユーザー別卸価格!J31+入力!$C$23),-入力!$C$24),ROUND(IF(入力!$C$21=1,ユーザー別卸価格!J31/(100-入力!$C$22)%,ユーザー別卸価格!J31+入力!$C$23),-入力!$C$24))),ユーザー別卸価格!J31))</f>
        <v>58800</v>
      </c>
      <c r="K31" s="237" t="str">
        <f>'6桁'!K31</f>
        <v>W</v>
      </c>
      <c r="L31" s="10"/>
      <c r="M31" s="496"/>
      <c r="N31" s="500" t="s">
        <v>457</v>
      </c>
      <c r="O31" s="501"/>
      <c r="P31" s="254"/>
      <c r="Q31" s="273">
        <v>110</v>
      </c>
      <c r="R31" s="14">
        <f>IF(ユーザー別卸価格!R31="","", IF(ISNUMBER(ユーザー別卸価格!R31),IF(入力!$C$25=1,ROUNDDOWN(IF(入力!$C$21=1,ユーザー別卸価格!R31/(100-入力!$C$22)%,ユーザー別卸価格!R31+入力!$C$23),-入力!$C$24),IF(入力!$C$25=2,ROUNDUP(IF(入力!$C$21=1,ユーザー別卸価格!R31/(100-入力!$C$22)%,ユーザー別卸価格!R31+入力!$C$23),-入力!$C$24),ROUND(IF(入力!$C$21=1,ユーザー別卸価格!R31/(100-入力!$C$22)%,ユーザー別卸価格!R31+入力!$C$23),-入力!$C$24))),ユーザー別卸価格!R31))</f>
        <v>83600</v>
      </c>
      <c r="S31" s="109" t="str">
        <f>'6桁'!S31</f>
        <v>Y★</v>
      </c>
      <c r="T31" s="14" t="str">
        <f>IF(ユーザー別卸価格!T31="","", IF(ISNUMBER(ユーザー別卸価格!T31),IF(入力!$C$25=1,ROUNDDOWN(IF(入力!$C$21=1,ユーザー別卸価格!T31/(100-入力!$C$22)%,ユーザー別卸価格!T31+入力!$C$23),-入力!$C$24),IF(入力!$C$25=2,ROUNDUP(IF(入力!$C$21=1,ユーザー別卸価格!T31/(100-入力!$C$22)%,ユーザー別卸価格!T31+入力!$C$23),-入力!$C$24),ROUND(IF(入力!$C$21=1,ユーザー別卸価格!T31/(100-入力!$C$22)%,ユーザー別卸価格!T31+入力!$C$23),-入力!$C$24))),ユーザー別卸価格!T31))</f>
        <v/>
      </c>
      <c r="U31" s="109">
        <f>'6桁'!U31</f>
        <v>0</v>
      </c>
      <c r="V31" s="14" t="str">
        <f>IF(ユーザー別卸価格!V31="","", IF(ISNUMBER(ユーザー別卸価格!V31),IF(入力!$C$25=1,ROUNDDOWN(IF(入力!$C$21=1,ユーザー別卸価格!V31/(100-入力!$C$22)%,ユーザー別卸価格!V31+入力!$C$23),-入力!$C$24),IF(入力!$C$25=2,ROUNDUP(IF(入力!$C$21=1,ユーザー別卸価格!V31/(100-入力!$C$22)%,ユーザー別卸価格!V31+入力!$C$23),-入力!$C$24),ROUND(IF(入力!$C$21=1,ユーザー別卸価格!V31/(100-入力!$C$22)%,ユーザー別卸価格!V31+入力!$C$23),-入力!$C$24))),ユーザー別卸価格!V31))</f>
        <v/>
      </c>
      <c r="W31" s="109">
        <f>'6桁'!W31</f>
        <v>0</v>
      </c>
      <c r="X31" s="14" t="str">
        <f>IF(ユーザー別卸価格!X31="","", IF(ISNUMBER(ユーザー別卸価格!X31),IF(入力!$C$25=1,ROUNDDOWN(IF(入力!$C$21=1,ユーザー別卸価格!X31/(100-入力!$C$22)%,ユーザー別卸価格!X31+入力!$C$23),-入力!$C$24),IF(入力!$C$25=2,ROUNDUP(IF(入力!$C$21=1,ユーザー別卸価格!X31/(100-入力!$C$22)%,ユーザー別卸価格!X31+入力!$C$23),-入力!$C$24),ROUND(IF(入力!$C$21=1,ユーザー別卸価格!X31/(100-入力!$C$22)%,ユーザー別卸価格!X31+入力!$C$23),-入力!$C$24))),ユーザー別卸価格!X31))</f>
        <v/>
      </c>
      <c r="Y31" s="109">
        <f>'6桁'!Y31</f>
        <v>0</v>
      </c>
      <c r="Z31" s="14" t="str">
        <f>IF(ユーザー別卸価格!Z31="","", IF(ISNUMBER(ユーザー別卸価格!Z31),IF(入力!$C$25=1,ROUNDDOWN(IF(入力!$C$21=1,ユーザー別卸価格!Z31/(100-入力!$C$22)%,ユーザー別卸価格!Z31+入力!$C$23),-入力!$C$24),IF(入力!$C$25=2,ROUNDUP(IF(入力!$C$21=1,ユーザー別卸価格!Z31/(100-入力!$C$22)%,ユーザー別卸価格!Z31+入力!$C$23),-入力!$C$24),ROUND(IF(入力!$C$21=1,ユーザー別卸価格!Z31/(100-入力!$C$22)%,ユーザー別卸価格!Z31+入力!$C$23),-入力!$C$24))),ユーザー別卸価格!Z31))</f>
        <v/>
      </c>
      <c r="AA31" s="109">
        <f>'6桁'!AA31</f>
        <v>0</v>
      </c>
    </row>
    <row r="32" spans="2:27" ht="30" customHeight="1">
      <c r="B32" s="503"/>
      <c r="C32" s="341" t="s">
        <v>1323</v>
      </c>
      <c r="D32" s="254"/>
      <c r="E32" s="269">
        <v>101</v>
      </c>
      <c r="F32" s="176" t="str">
        <f>IF(ユーザー別卸価格!F32="","", IF(ISNUMBER(ユーザー別卸価格!F32),IF(入力!$C$25=1,ROUNDDOWN(IF(入力!$C$21=1,ユーザー別卸価格!F32/(100-入力!$C$22)%,ユーザー別卸価格!F32+入力!$C$23),-入力!$C$24),IF(入力!$C$25=2,ROUNDUP(IF(入力!$C$21=1,ユーザー別卸価格!F32/(100-入力!$C$22)%,ユーザー別卸価格!F32+入力!$C$23),-入力!$C$24),ROUND(IF(入力!$C$21=1,ユーザー別卸価格!F32/(100-入力!$C$22)%,ユーザー別卸価格!F32+入力!$C$23),-入力!$C$24))),ユーザー別卸価格!F32))</f>
        <v/>
      </c>
      <c r="G32" s="19">
        <f>'6桁'!G32</f>
        <v>0</v>
      </c>
      <c r="H32" s="95" t="str">
        <f>IF(ユーザー別卸価格!H32="","", IF(ISNUMBER(ユーザー別卸価格!H32),IF(入力!$C$25=1,ROUNDDOWN(IF(入力!$C$21=1,ユーザー別卸価格!H32/(100-入力!$C$22)%,ユーザー別卸価格!H32+入力!$C$23),-入力!$C$24),IF(入力!$C$25=2,ROUNDUP(IF(入力!$C$21=1,ユーザー別卸価格!H32/(100-入力!$C$22)%,ユーザー別卸価格!H32+入力!$C$23),-入力!$C$24),ROUND(IF(入力!$C$21=1,ユーザー別卸価格!H32/(100-入力!$C$22)%,ユーザー別卸価格!H32+入力!$C$23),-入力!$C$24))),ユーザー別卸価格!H32))</f>
        <v/>
      </c>
      <c r="I32" s="20">
        <f>'6桁'!I32</f>
        <v>0</v>
      </c>
      <c r="J32" s="14">
        <f>IF(ユーザー別卸価格!J32="","", IF(ISNUMBER(ユーザー別卸価格!J32),IF(入力!$C$25=1,ROUNDDOWN(IF(入力!$C$21=1,ユーザー別卸価格!J32/(100-入力!$C$22)%,ユーザー別卸価格!J32+入力!$C$23),-入力!$C$24),IF(入力!$C$25=2,ROUNDUP(IF(入力!$C$21=1,ユーザー別卸価格!J32/(100-入力!$C$22)%,ユーザー別卸価格!J32+入力!$C$23),-入力!$C$24),ROUND(IF(入力!$C$21=1,ユーザー別卸価格!J32/(100-入力!$C$22)%,ユーザー別卸価格!J32+入力!$C$23),-入力!$C$24))),ユーザー別卸価格!J32))</f>
        <v>61500</v>
      </c>
      <c r="K32" s="20" t="str">
        <f>'6桁'!K32</f>
        <v>W★</v>
      </c>
      <c r="L32" s="10"/>
      <c r="M32" s="496"/>
      <c r="N32" s="500" t="s">
        <v>1976</v>
      </c>
      <c r="O32" s="501"/>
      <c r="P32" s="254"/>
      <c r="Q32" s="273">
        <v>112</v>
      </c>
      <c r="R32" s="14">
        <f>IF(ユーザー別卸価格!R32="","", IF(ISNUMBER(ユーザー別卸価格!R32),IF(入力!$C$25=1,ROUNDDOWN(IF(入力!$C$21=1,ユーザー別卸価格!R32/(100-入力!$C$22)%,ユーザー別卸価格!R32+入力!$C$23),-入力!$C$24),IF(入力!$C$25=2,ROUNDUP(IF(入力!$C$21=1,ユーザー別卸価格!R32/(100-入力!$C$22)%,ユーザー別卸価格!R32+入力!$C$23),-入力!$C$24),ROUND(IF(入力!$C$21=1,ユーザー別卸価格!R32/(100-入力!$C$22)%,ユーザー別卸価格!R32+入力!$C$23),-入力!$C$24))),ユーザー別卸価格!R32))</f>
        <v>75000</v>
      </c>
      <c r="S32" s="109" t="str">
        <f>'6桁'!S32</f>
        <v>Y★</v>
      </c>
      <c r="T32" s="14" t="str">
        <f>IF(ユーザー別卸価格!T32="","", IF(ISNUMBER(ユーザー別卸価格!T32),IF(入力!$C$25=1,ROUNDDOWN(IF(入力!$C$21=1,ユーザー別卸価格!T32/(100-入力!$C$22)%,ユーザー別卸価格!T32+入力!$C$23),-入力!$C$24),IF(入力!$C$25=2,ROUNDUP(IF(入力!$C$21=1,ユーザー別卸価格!T32/(100-入力!$C$22)%,ユーザー別卸価格!T32+入力!$C$23),-入力!$C$24),ROUND(IF(入力!$C$21=1,ユーザー別卸価格!T32/(100-入力!$C$22)%,ユーザー別卸価格!T32+入力!$C$23),-入力!$C$24))),ユーザー別卸価格!T32))</f>
        <v/>
      </c>
      <c r="U32" s="109">
        <f>'6桁'!U32</f>
        <v>0</v>
      </c>
      <c r="V32" s="14" t="str">
        <f>IF(ユーザー別卸価格!V32="","", IF(ISNUMBER(ユーザー別卸価格!V32),IF(入力!$C$25=1,ROUNDDOWN(IF(入力!$C$21=1,ユーザー別卸価格!V32/(100-入力!$C$22)%,ユーザー別卸価格!V32+入力!$C$23),-入力!$C$24),IF(入力!$C$25=2,ROUNDUP(IF(入力!$C$21=1,ユーザー別卸価格!V32/(100-入力!$C$22)%,ユーザー別卸価格!V32+入力!$C$23),-入力!$C$24),ROUND(IF(入力!$C$21=1,ユーザー別卸価格!V32/(100-入力!$C$22)%,ユーザー別卸価格!V32+入力!$C$23),-入力!$C$24))),ユーザー別卸価格!V32))</f>
        <v/>
      </c>
      <c r="W32" s="109">
        <f>'6桁'!W32</f>
        <v>0</v>
      </c>
      <c r="X32" s="14" t="str">
        <f>IF(ユーザー別卸価格!X32="","", IF(ISNUMBER(ユーザー別卸価格!X32),IF(入力!$C$25=1,ROUNDDOWN(IF(入力!$C$21=1,ユーザー別卸価格!X32/(100-入力!$C$22)%,ユーザー別卸価格!X32+入力!$C$23),-入力!$C$24),IF(入力!$C$25=2,ROUNDUP(IF(入力!$C$21=1,ユーザー別卸価格!X32/(100-入力!$C$22)%,ユーザー別卸価格!X32+入力!$C$23),-入力!$C$24),ROUND(IF(入力!$C$21=1,ユーザー別卸価格!X32/(100-入力!$C$22)%,ユーザー別卸価格!X32+入力!$C$23),-入力!$C$24))),ユーザー別卸価格!X32))</f>
        <v/>
      </c>
      <c r="Y32" s="109">
        <f>'6桁'!Y32</f>
        <v>0</v>
      </c>
      <c r="Z32" s="14" t="str">
        <f>IF(ユーザー別卸価格!Z32="","", IF(ISNUMBER(ユーザー別卸価格!Z32),IF(入力!$C$25=1,ROUNDDOWN(IF(入力!$C$21=1,ユーザー別卸価格!Z32/(100-入力!$C$22)%,ユーザー別卸価格!Z32+入力!$C$23),-入力!$C$24),IF(入力!$C$25=2,ROUNDUP(IF(入力!$C$21=1,ユーザー別卸価格!Z32/(100-入力!$C$22)%,ユーザー別卸価格!Z32+入力!$C$23),-入力!$C$24),ROUND(IF(入力!$C$21=1,ユーザー別卸価格!Z32/(100-入力!$C$22)%,ユーザー別卸価格!Z32+入力!$C$23),-入力!$C$24))),ユーザー別卸価格!Z32))</f>
        <v/>
      </c>
      <c r="AA32" s="109">
        <f>'6桁'!AA32</f>
        <v>0</v>
      </c>
    </row>
    <row r="33" spans="2:27" ht="30" customHeight="1">
      <c r="B33" s="503"/>
      <c r="C33" s="341" t="s">
        <v>474</v>
      </c>
      <c r="D33" s="254"/>
      <c r="E33" s="269">
        <v>110</v>
      </c>
      <c r="F33" s="176" t="str">
        <f>IF(ユーザー別卸価格!F33="","", IF(ISNUMBER(ユーザー別卸価格!F33),IF(入力!$C$25=1,ROUNDDOWN(IF(入力!$C$21=1,ユーザー別卸価格!F33/(100-入力!$C$22)%,ユーザー別卸価格!F33+入力!$C$23),-入力!$C$24),IF(入力!$C$25=2,ROUNDUP(IF(入力!$C$21=1,ユーザー別卸価格!F33/(100-入力!$C$22)%,ユーザー別卸価格!F33+入力!$C$23),-入力!$C$24),ROUND(IF(入力!$C$21=1,ユーザー別卸価格!F33/(100-入力!$C$22)%,ユーザー別卸価格!F33+入力!$C$23),-入力!$C$24))),ユーザー別卸価格!F33))</f>
        <v/>
      </c>
      <c r="G33" s="19">
        <f>'6桁'!G33</f>
        <v>0</v>
      </c>
      <c r="H33" s="95">
        <f>IF(ユーザー別卸価格!H33="","", IF(ISNUMBER(ユーザー別卸価格!H33),IF(入力!$C$25=1,ROUNDDOWN(IF(入力!$C$21=1,ユーザー別卸価格!H33/(100-入力!$C$22)%,ユーザー別卸価格!H33+入力!$C$23),-入力!$C$24),IF(入力!$C$25=2,ROUNDUP(IF(入力!$C$21=1,ユーザー別卸価格!H33/(100-入力!$C$22)%,ユーザー別卸価格!H33+入力!$C$23),-入力!$C$24),ROUND(IF(入力!$C$21=1,ユーザー別卸価格!H33/(100-入力!$C$22)%,ユーザー別卸価格!H33+入力!$C$23),-入力!$C$24))),ユーザー別卸価格!H33))</f>
        <v>86200</v>
      </c>
      <c r="I33" s="96" t="str">
        <f>'6桁'!I33</f>
        <v>Y★</v>
      </c>
      <c r="J33" s="14" t="str">
        <f>IF(ユーザー別卸価格!J33="","", IF(ISNUMBER(ユーザー別卸価格!J33),IF(入力!$C$25=1,ROUNDDOWN(IF(入力!$C$21=1,ユーザー別卸価格!J33/(100-入力!$C$22)%,ユーザー別卸価格!J33+入力!$C$23),-入力!$C$24),IF(入力!$C$25=2,ROUNDUP(IF(入力!$C$21=1,ユーザー別卸価格!J33/(100-入力!$C$22)%,ユーザー別卸価格!J33+入力!$C$23),-入力!$C$24),ROUND(IF(入力!$C$21=1,ユーザー別卸価格!J33/(100-入力!$C$22)%,ユーザー別卸価格!J33+入力!$C$23),-入力!$C$24))),ユーザー別卸価格!J33))</f>
        <v/>
      </c>
      <c r="K33" s="20">
        <f>'6桁'!K33</f>
        <v>0</v>
      </c>
      <c r="L33" s="10"/>
      <c r="M33" s="496"/>
      <c r="N33" s="500" t="s">
        <v>296</v>
      </c>
      <c r="O33" s="501"/>
      <c r="P33" s="254">
        <v>99</v>
      </c>
      <c r="Q33" s="273">
        <v>103</v>
      </c>
      <c r="R33" s="14">
        <f>IF(ユーザー別卸価格!R33="","", IF(ISNUMBER(ユーザー別卸価格!R33),IF(入力!$C$25=1,ROUNDDOWN(IF(入力!$C$21=1,ユーザー別卸価格!R33/(100-入力!$C$22)%,ユーザー別卸価格!R33+入力!$C$23),-入力!$C$24),IF(入力!$C$25=2,ROUNDUP(IF(入力!$C$21=1,ユーザー別卸価格!R33/(100-入力!$C$22)%,ユーザー別卸価格!R33+入力!$C$23),-入力!$C$24),ROUND(IF(入力!$C$21=1,ユーザー別卸価格!R33/(100-入力!$C$22)%,ユーザー別卸価格!R33+入力!$C$23),-入力!$C$24))),ユーザー別卸価格!R33))</f>
        <v>64300</v>
      </c>
      <c r="S33" s="109" t="str">
        <f>'6桁'!S33</f>
        <v>Y★</v>
      </c>
      <c r="T33" s="14">
        <f>IF(ユーザー別卸価格!T33="","", IF(ISNUMBER(ユーザー別卸価格!T33),IF(入力!$C$25=1,ROUNDDOWN(IF(入力!$C$21=1,ユーザー別卸価格!T33/(100-入力!$C$22)%,ユーザー別卸価格!T33+入力!$C$23),-入力!$C$24),IF(入力!$C$25=2,ROUNDUP(IF(入力!$C$21=1,ユーザー別卸価格!T33/(100-入力!$C$22)%,ユーザー別卸価格!T33+入力!$C$23),-入力!$C$24),ROUND(IF(入力!$C$21=1,ユーザー別卸価格!T33/(100-入力!$C$22)%,ユーザー別卸価格!T33+入力!$C$23),-入力!$C$24))),ユーザー別卸価格!T33))</f>
        <v>62400</v>
      </c>
      <c r="U33" s="109" t="str">
        <f>'6桁'!U33</f>
        <v>Y★</v>
      </c>
      <c r="V33" s="14">
        <f>IF(ユーザー別卸価格!V33="","", IF(ISNUMBER(ユーザー別卸価格!V33),IF(入力!$C$25=1,ROUNDDOWN(IF(入力!$C$21=1,ユーザー別卸価格!V33/(100-入力!$C$22)%,ユーザー別卸価格!V33+入力!$C$23),-入力!$C$24),IF(入力!$C$25=2,ROUNDUP(IF(入力!$C$21=1,ユーザー別卸価格!V33/(100-入力!$C$22)%,ユーザー別卸価格!V33+入力!$C$23),-入力!$C$24),ROUND(IF(入力!$C$21=1,ユーザー別卸価格!V33/(100-入力!$C$22)%,ユーザー別卸価格!V33+入力!$C$23),-入力!$C$24))),ユーザー別卸価格!V33))</f>
        <v>58800</v>
      </c>
      <c r="W33" s="109" t="str">
        <f>'6桁'!W33</f>
        <v>W★</v>
      </c>
      <c r="X33" s="14" t="str">
        <f>IF(ユーザー別卸価格!X33="","", IF(ISNUMBER(ユーザー別卸価格!X33),IF(入力!$C$25=1,ROUNDDOWN(IF(入力!$C$21=1,ユーザー別卸価格!X33/(100-入力!$C$22)%,ユーザー別卸価格!X33+入力!$C$23),-入力!$C$24),IF(入力!$C$25=2,ROUNDUP(IF(入力!$C$21=1,ユーザー別卸価格!X33/(100-入力!$C$22)%,ユーザー別卸価格!X33+入力!$C$23),-入力!$C$24),ROUND(IF(入力!$C$21=1,ユーザー別卸価格!X33/(100-入力!$C$22)%,ユーザー別卸価格!X33+入力!$C$23),-入力!$C$24))),ユーザー別卸価格!X33))</f>
        <v/>
      </c>
      <c r="Y33" s="109">
        <f>'6桁'!Y33</f>
        <v>0</v>
      </c>
      <c r="Z33" s="14" t="str">
        <f>IF(ユーザー別卸価格!Z33="","", IF(ISNUMBER(ユーザー別卸価格!Z33),IF(入力!$C$25=1,ROUNDDOWN(IF(入力!$C$21=1,ユーザー別卸価格!Z33/(100-入力!$C$22)%,ユーザー別卸価格!Z33+入力!$C$23),-入力!$C$24),IF(入力!$C$25=2,ROUNDUP(IF(入力!$C$21=1,ユーザー別卸価格!Z33/(100-入力!$C$22)%,ユーザー別卸価格!Z33+入力!$C$23),-入力!$C$24),ROUND(IF(入力!$C$21=1,ユーザー別卸価格!Z33/(100-入力!$C$22)%,ユーザー別卸価格!Z33+入力!$C$23),-入力!$C$24))),ユーザー別卸価格!Z33))</f>
        <v/>
      </c>
      <c r="AA33" s="109">
        <f>'6桁'!AA33</f>
        <v>0</v>
      </c>
    </row>
    <row r="34" spans="2:27" ht="30" customHeight="1" thickBot="1">
      <c r="B34" s="544"/>
      <c r="C34" s="343" t="s">
        <v>1324</v>
      </c>
      <c r="D34" s="256">
        <v>101</v>
      </c>
      <c r="E34" s="321"/>
      <c r="F34" s="178" t="str">
        <f>IF(ユーザー別卸価格!F34="","", IF(ISNUMBER(ユーザー別卸価格!F34),IF(入力!$C$25=1,ROUNDDOWN(IF(入力!$C$21=1,ユーザー別卸価格!F34/(100-入力!$C$22)%,ユーザー別卸価格!F34+入力!$C$23),-入力!$C$24),IF(入力!$C$25=2,ROUNDUP(IF(入力!$C$21=1,ユーザー別卸価格!F34/(100-入力!$C$22)%,ユーザー別卸価格!F34+入力!$C$23),-入力!$C$24),ROUND(IF(入力!$C$21=1,ユーザー別卸価格!F34/(100-入力!$C$22)%,ユーザー別卸価格!F34+入力!$C$23),-入力!$C$24))),ユーザー別卸価格!F34))</f>
        <v/>
      </c>
      <c r="G34" s="31">
        <f>'6桁'!G34</f>
        <v>0</v>
      </c>
      <c r="H34" s="118" t="str">
        <f>IF(ユーザー別卸価格!H34="","", IF(ISNUMBER(ユーザー別卸価格!H34),IF(入力!$C$25=1,ROUNDDOWN(IF(入力!$C$21=1,ユーザー別卸価格!H34/(100-入力!$C$22)%,ユーザー別卸価格!H34+入力!$C$23),-入力!$C$24),IF(入力!$C$25=2,ROUNDUP(IF(入力!$C$21=1,ユーザー別卸価格!H34/(100-入力!$C$22)%,ユーザー別卸価格!H34+入力!$C$23),-入力!$C$24),ROUND(IF(入力!$C$21=1,ユーザー別卸価格!H34/(100-入力!$C$22)%,ユーザー別卸価格!H34+入力!$C$23),-入力!$C$24))),ユーザー別卸価格!H34))</f>
        <v/>
      </c>
      <c r="I34" s="119">
        <f>'6桁'!I34</f>
        <v>0</v>
      </c>
      <c r="J34" s="16">
        <f>IF(ユーザー別卸価格!J34="","", IF(ISNUMBER(ユーザー別卸価格!J34),IF(入力!$C$25=1,ROUNDDOWN(IF(入力!$C$21=1,ユーザー別卸価格!J34/(100-入力!$C$22)%,ユーザー別卸価格!J34+入力!$C$23),-入力!$C$24),IF(入力!$C$25=2,ROUNDUP(IF(入力!$C$21=1,ユーザー別卸価格!J34/(100-入力!$C$22)%,ユーザー別卸価格!J34+入力!$C$23),-入力!$C$24),ROUND(IF(入力!$C$21=1,ユーザー別卸価格!J34/(100-入力!$C$22)%,ユーザー別卸価格!J34+入力!$C$23),-入力!$C$24))),ユーザー別卸価格!J34))</f>
        <v>49500</v>
      </c>
      <c r="K34" s="21" t="str">
        <f>'6桁'!K34</f>
        <v>W</v>
      </c>
      <c r="L34" s="10"/>
      <c r="M34" s="496"/>
      <c r="N34" s="500" t="s">
        <v>297</v>
      </c>
      <c r="O34" s="501"/>
      <c r="P34" s="254"/>
      <c r="Q34" s="273">
        <v>105</v>
      </c>
      <c r="R34" s="14">
        <f>IF(ユーザー別卸価格!R34="","", IF(ISNUMBER(ユーザー別卸価格!R34),IF(入力!$C$25=1,ROUNDDOWN(IF(入力!$C$21=1,ユーザー別卸価格!R34/(100-入力!$C$22)%,ユーザー別卸価格!R34+入力!$C$23),-入力!$C$24),IF(入力!$C$25=2,ROUNDUP(IF(入力!$C$21=1,ユーザー別卸価格!R34/(100-入力!$C$22)%,ユーザー別卸価格!R34+入力!$C$23),-入力!$C$24),ROUND(IF(入力!$C$21=1,ユーザー別卸価格!R34/(100-入力!$C$22)%,ユーザー別卸価格!R34+入力!$C$23),-入力!$C$24))),ユーザー別卸価格!R34))</f>
        <v>67000</v>
      </c>
      <c r="S34" s="109" t="str">
        <f>'6桁'!S34</f>
        <v>Y★</v>
      </c>
      <c r="T34" s="14">
        <f>IF(ユーザー別卸価格!T34="","", IF(ISNUMBER(ユーザー別卸価格!T34),IF(入力!$C$25=1,ROUNDDOWN(IF(入力!$C$21=1,ユーザー別卸価格!T34/(100-入力!$C$22)%,ユーザー別卸価格!T34+入力!$C$23),-入力!$C$24),IF(入力!$C$25=2,ROUNDUP(IF(入力!$C$21=1,ユーザー別卸価格!T34/(100-入力!$C$22)%,ユーザー別卸価格!T34+入力!$C$23),-入力!$C$24),ROUND(IF(入力!$C$21=1,ユーザー別卸価格!T34/(100-入力!$C$22)%,ユーザー別卸価格!T34+入力!$C$23),-入力!$C$24))),ユーザー別卸価格!T34))</f>
        <v>65300</v>
      </c>
      <c r="U34" s="109" t="str">
        <f>'6桁'!U34</f>
        <v>Y★</v>
      </c>
      <c r="V34" s="14">
        <f>IF(ユーザー別卸価格!V34="","", IF(ISNUMBER(ユーザー別卸価格!V34),IF(入力!$C$25=1,ROUNDDOWN(IF(入力!$C$21=1,ユーザー別卸価格!V34/(100-入力!$C$22)%,ユーザー別卸価格!V34+入力!$C$23),-入力!$C$24),IF(入力!$C$25=2,ROUNDUP(IF(入力!$C$21=1,ユーザー別卸価格!V34/(100-入力!$C$22)%,ユーザー別卸価格!V34+入力!$C$23),-入力!$C$24),ROUND(IF(入力!$C$21=1,ユーザー別卸価格!V34/(100-入力!$C$22)%,ユーザー別卸価格!V34+入力!$C$23),-入力!$C$24))),ユーザー別卸価格!V34))</f>
        <v>61200</v>
      </c>
      <c r="W34" s="109" t="str">
        <f>'6桁'!W34</f>
        <v>W★</v>
      </c>
      <c r="X34" s="14" t="str">
        <f>IF(ユーザー別卸価格!X34="","", IF(ISNUMBER(ユーザー別卸価格!X34),IF(入力!$C$25=1,ROUNDDOWN(IF(入力!$C$21=1,ユーザー別卸価格!X34/(100-入力!$C$22)%,ユーザー別卸価格!X34+入力!$C$23),-入力!$C$24),IF(入力!$C$25=2,ROUNDUP(IF(入力!$C$21=1,ユーザー別卸価格!X34/(100-入力!$C$22)%,ユーザー別卸価格!X34+入力!$C$23),-入力!$C$24),ROUND(IF(入力!$C$21=1,ユーザー別卸価格!X34/(100-入力!$C$22)%,ユーザー別卸価格!X34+入力!$C$23),-入力!$C$24))),ユーザー別卸価格!X34))</f>
        <v/>
      </c>
      <c r="Y34" s="109">
        <f>'6桁'!Y34</f>
        <v>0</v>
      </c>
      <c r="Z34" s="14" t="str">
        <f>IF(ユーザー別卸価格!Z34="","", IF(ISNUMBER(ユーザー別卸価格!Z34),IF(入力!$C$25=1,ROUNDDOWN(IF(入力!$C$21=1,ユーザー別卸価格!Z34/(100-入力!$C$22)%,ユーザー別卸価格!Z34+入力!$C$23),-入力!$C$24),IF(入力!$C$25=2,ROUNDUP(IF(入力!$C$21=1,ユーザー別卸価格!Z34/(100-入力!$C$22)%,ユーザー別卸価格!Z34+入力!$C$23),-入力!$C$24),ROUND(IF(入力!$C$21=1,ユーザー別卸価格!Z34/(100-入力!$C$22)%,ユーザー別卸価格!Z34+入力!$C$23),-入力!$C$24))),ユーザー別卸価格!Z34))</f>
        <v/>
      </c>
      <c r="AA34" s="109">
        <f>'6桁'!AA34</f>
        <v>0</v>
      </c>
    </row>
    <row r="35" spans="2:27" ht="30" customHeight="1">
      <c r="B35" s="219"/>
      <c r="C35" s="327"/>
      <c r="D35" s="327"/>
      <c r="E35" s="327"/>
      <c r="F35" s="74"/>
      <c r="G35" s="22"/>
      <c r="H35" s="74"/>
      <c r="I35" s="251"/>
      <c r="J35" s="10"/>
      <c r="K35" s="22"/>
      <c r="L35" s="10"/>
      <c r="M35" s="496"/>
      <c r="N35" s="500" t="s">
        <v>459</v>
      </c>
      <c r="O35" s="501"/>
      <c r="P35" s="254"/>
      <c r="Q35" s="273">
        <v>108</v>
      </c>
      <c r="R35" s="14">
        <f>IF(ユーザー別卸価格!R35="","", IF(ISNUMBER(ユーザー別卸価格!R35),IF(入力!$C$25=1,ROUNDDOWN(IF(入力!$C$21=1,ユーザー別卸価格!R35/(100-入力!$C$22)%,ユーザー別卸価格!R35+入力!$C$23),-入力!$C$24),IF(入力!$C$25=2,ROUNDUP(IF(入力!$C$21=1,ユーザー別卸価格!R35/(100-入力!$C$22)%,ユーザー別卸価格!R35+入力!$C$23),-入力!$C$24),ROUND(IF(入力!$C$21=1,ユーザー別卸価格!R35/(100-入力!$C$22)%,ユーザー別卸価格!R35+入力!$C$23),-入力!$C$24))),ユーザー別卸価格!R35))</f>
        <v>70900</v>
      </c>
      <c r="S35" s="109" t="str">
        <f>'6桁'!S35</f>
        <v>Y★</v>
      </c>
      <c r="T35" s="14" t="str">
        <f>IF(ユーザー別卸価格!T35="","", IF(ISNUMBER(ユーザー別卸価格!T35),IF(入力!$C$25=1,ROUNDDOWN(IF(入力!$C$21=1,ユーザー別卸価格!T35/(100-入力!$C$22)%,ユーザー別卸価格!T35+入力!$C$23),-入力!$C$24),IF(入力!$C$25=2,ROUNDUP(IF(入力!$C$21=1,ユーザー別卸価格!T35/(100-入力!$C$22)%,ユーザー別卸価格!T35+入力!$C$23),-入力!$C$24),ROUND(IF(入力!$C$21=1,ユーザー別卸価格!T35/(100-入力!$C$22)%,ユーザー別卸価格!T35+入力!$C$23),-入力!$C$24))),ユーザー別卸価格!T35))</f>
        <v/>
      </c>
      <c r="U35" s="109">
        <f>'6桁'!U35</f>
        <v>0</v>
      </c>
      <c r="V35" s="14" t="str">
        <f>IF(ユーザー別卸価格!V35="","", IF(ISNUMBER(ユーザー別卸価格!V35),IF(入力!$C$25=1,ROUNDDOWN(IF(入力!$C$21=1,ユーザー別卸価格!V35/(100-入力!$C$22)%,ユーザー別卸価格!V35+入力!$C$23),-入力!$C$24),IF(入力!$C$25=2,ROUNDUP(IF(入力!$C$21=1,ユーザー別卸価格!V35/(100-入力!$C$22)%,ユーザー別卸価格!V35+入力!$C$23),-入力!$C$24),ROUND(IF(入力!$C$21=1,ユーザー別卸価格!V35/(100-入力!$C$22)%,ユーザー別卸価格!V35+入力!$C$23),-入力!$C$24))),ユーザー別卸価格!V35))</f>
        <v/>
      </c>
      <c r="W35" s="109">
        <f>'6桁'!W35</f>
        <v>0</v>
      </c>
      <c r="X35" s="14" t="str">
        <f>IF(ユーザー別卸価格!X35="","", IF(ISNUMBER(ユーザー別卸価格!X35),IF(入力!$C$25=1,ROUNDDOWN(IF(入力!$C$21=1,ユーザー別卸価格!X35/(100-入力!$C$22)%,ユーザー別卸価格!X35+入力!$C$23),-入力!$C$24),IF(入力!$C$25=2,ROUNDUP(IF(入力!$C$21=1,ユーザー別卸価格!X35/(100-入力!$C$22)%,ユーザー別卸価格!X35+入力!$C$23),-入力!$C$24),ROUND(IF(入力!$C$21=1,ユーザー別卸価格!X35/(100-入力!$C$22)%,ユーザー別卸価格!X35+入力!$C$23),-入力!$C$24))),ユーザー別卸価格!X35))</f>
        <v/>
      </c>
      <c r="Y35" s="109">
        <f>'6桁'!Y35</f>
        <v>0</v>
      </c>
      <c r="Z35" s="14" t="str">
        <f>IF(ユーザー別卸価格!Z35="","", IF(ISNUMBER(ユーザー別卸価格!Z35),IF(入力!$C$25=1,ROUNDDOWN(IF(入力!$C$21=1,ユーザー別卸価格!Z35/(100-入力!$C$22)%,ユーザー別卸価格!Z35+入力!$C$23),-入力!$C$24),IF(入力!$C$25=2,ROUNDUP(IF(入力!$C$21=1,ユーザー別卸価格!Z35/(100-入力!$C$22)%,ユーザー別卸価格!Z35+入力!$C$23),-入力!$C$24),ROUND(IF(入力!$C$21=1,ユーザー別卸価格!Z35/(100-入力!$C$22)%,ユーザー別卸価格!Z35+入力!$C$23),-入力!$C$24))),ユーザー別卸価格!Z35))</f>
        <v/>
      </c>
      <c r="AA35" s="109">
        <f>'6桁'!AA35</f>
        <v>0</v>
      </c>
    </row>
    <row r="36" spans="2:27" ht="30" customHeight="1">
      <c r="B36" s="219"/>
      <c r="C36" s="327"/>
      <c r="D36" s="327"/>
      <c r="E36" s="327"/>
      <c r="F36" s="74"/>
      <c r="G36" s="22"/>
      <c r="H36" s="74"/>
      <c r="I36" s="251"/>
      <c r="J36" s="10"/>
      <c r="K36" s="22"/>
      <c r="L36" s="10"/>
      <c r="M36" s="496"/>
      <c r="N36" s="500" t="s">
        <v>298</v>
      </c>
      <c r="O36" s="501"/>
      <c r="P36" s="254">
        <v>106</v>
      </c>
      <c r="Q36" s="273">
        <v>110</v>
      </c>
      <c r="R36" s="14">
        <f>IF(ユーザー別卸価格!R36="","", IF(ISNUMBER(ユーザー別卸価格!R36),IF(入力!$C$25=1,ROUNDDOWN(IF(入力!$C$21=1,ユーザー別卸価格!R36/(100-入力!$C$22)%,ユーザー別卸価格!R36+入力!$C$23),-入力!$C$24),IF(入力!$C$25=2,ROUNDUP(IF(入力!$C$21=1,ユーザー別卸価格!R36/(100-入力!$C$22)%,ユーザー別卸価格!R36+入力!$C$23),-入力!$C$24),ROUND(IF(入力!$C$21=1,ユーザー別卸価格!R36/(100-入力!$C$22)%,ユーザー別卸価格!R36+入力!$C$23),-入力!$C$24))),ユーザー別卸価格!R36))</f>
        <v>68600</v>
      </c>
      <c r="S36" s="109" t="str">
        <f>'6桁'!S36</f>
        <v>Y★</v>
      </c>
      <c r="T36" s="14">
        <f>IF(ユーザー別卸価格!T36="","", IF(ISNUMBER(ユーザー別卸価格!T36),IF(入力!$C$25=1,ROUNDDOWN(IF(入力!$C$21=1,ユーザー別卸価格!T36/(100-入力!$C$22)%,ユーザー別卸価格!T36+入力!$C$23),-入力!$C$24),IF(入力!$C$25=2,ROUNDUP(IF(入力!$C$21=1,ユーザー別卸価格!T36/(100-入力!$C$22)%,ユーザー別卸価格!T36+入力!$C$23),-入力!$C$24),ROUND(IF(入力!$C$21=1,ユーザー別卸価格!T36/(100-入力!$C$22)%,ユーザー別卸価格!T36+入力!$C$23),-入力!$C$24))),ユーザー別卸価格!T36))</f>
        <v>72600</v>
      </c>
      <c r="U36" s="109" t="str">
        <f>'6桁'!U36</f>
        <v>Y★</v>
      </c>
      <c r="V36" s="14" t="str">
        <f>IF(ユーザー別卸価格!V36="","", IF(ISNUMBER(ユーザー別卸価格!V36),IF(入力!$C$25=1,ROUNDDOWN(IF(入力!$C$21=1,ユーザー別卸価格!V36/(100-入力!$C$22)%,ユーザー別卸価格!V36+入力!$C$23),-入力!$C$24),IF(入力!$C$25=2,ROUNDUP(IF(入力!$C$21=1,ユーザー別卸価格!V36/(100-入力!$C$22)%,ユーザー別卸価格!V36+入力!$C$23),-入力!$C$24),ROUND(IF(入力!$C$21=1,ユーザー別卸価格!V36/(100-入力!$C$22)%,ユーザー別卸価格!V36+入力!$C$23),-入力!$C$24))),ユーザー別卸価格!V36))</f>
        <v/>
      </c>
      <c r="W36" s="109">
        <f>'6桁'!W36</f>
        <v>0</v>
      </c>
      <c r="X36" s="14" t="str">
        <f>IF(ユーザー別卸価格!X36="","", IF(ISNUMBER(ユーザー別卸価格!X36),IF(入力!$C$25=1,ROUNDDOWN(IF(入力!$C$21=1,ユーザー別卸価格!X36/(100-入力!$C$22)%,ユーザー別卸価格!X36+入力!$C$23),-入力!$C$24),IF(入力!$C$25=2,ROUNDUP(IF(入力!$C$21=1,ユーザー別卸価格!X36/(100-入力!$C$22)%,ユーザー別卸価格!X36+入力!$C$23),-入力!$C$24),ROUND(IF(入力!$C$21=1,ユーザー別卸価格!X36/(100-入力!$C$22)%,ユーザー別卸価格!X36+入力!$C$23),-入力!$C$24))),ユーザー別卸価格!X36))</f>
        <v/>
      </c>
      <c r="Y36" s="109">
        <f>'6桁'!Y36</f>
        <v>0</v>
      </c>
      <c r="Z36" s="14" t="str">
        <f>IF(ユーザー別卸価格!Z36="","", IF(ISNUMBER(ユーザー別卸価格!Z36),IF(入力!$C$25=1,ROUNDDOWN(IF(入力!$C$21=1,ユーザー別卸価格!Z36/(100-入力!$C$22)%,ユーザー別卸価格!Z36+入力!$C$23),-入力!$C$24),IF(入力!$C$25=2,ROUNDUP(IF(入力!$C$21=1,ユーザー別卸価格!Z36/(100-入力!$C$22)%,ユーザー別卸価格!Z36+入力!$C$23),-入力!$C$24),ROUND(IF(入力!$C$21=1,ユーザー別卸価格!Z36/(100-入力!$C$22)%,ユーザー別卸価格!Z36+入力!$C$23),-入力!$C$24))),ユーザー別卸価格!Z36))</f>
        <v/>
      </c>
      <c r="AA36" s="109">
        <f>'6桁'!AA36</f>
        <v>0</v>
      </c>
    </row>
    <row r="37" spans="2:27" ht="30" customHeight="1">
      <c r="B37" s="219"/>
      <c r="C37" s="327"/>
      <c r="D37" s="327"/>
      <c r="E37" s="327"/>
      <c r="F37" s="74"/>
      <c r="G37" s="22"/>
      <c r="H37" s="74"/>
      <c r="I37" s="251"/>
      <c r="J37" s="10"/>
      <c r="K37" s="22"/>
      <c r="L37" s="10"/>
      <c r="M37" s="496"/>
      <c r="N37" s="500" t="s">
        <v>1327</v>
      </c>
      <c r="O37" s="501"/>
      <c r="P37" s="254"/>
      <c r="Q37" s="273">
        <v>104</v>
      </c>
      <c r="R37" s="14" t="str">
        <f>IF(ユーザー別卸価格!R37="","", IF(ISNUMBER(ユーザー別卸価格!R37),IF(入力!$C$25=1,ROUNDDOWN(IF(入力!$C$21=1,ユーザー別卸価格!R37/(100-入力!$C$22)%,ユーザー別卸価格!R37+入力!$C$23),-入力!$C$24),IF(入力!$C$25=2,ROUNDUP(IF(入力!$C$21=1,ユーザー別卸価格!R37/(100-入力!$C$22)%,ユーザー別卸価格!R37+入力!$C$23),-入力!$C$24),ROUND(IF(入力!$C$21=1,ユーザー別卸価格!R37/(100-入力!$C$22)%,ユーザー別卸価格!R37+入力!$C$23),-入力!$C$24))),ユーザー別卸価格!R37))</f>
        <v/>
      </c>
      <c r="S37" s="109">
        <f>'6桁'!S37</f>
        <v>0</v>
      </c>
      <c r="T37" s="14" t="str">
        <f>IF(ユーザー別卸価格!T37="","", IF(ISNUMBER(ユーザー別卸価格!T37),IF(入力!$C$25=1,ROUNDDOWN(IF(入力!$C$21=1,ユーザー別卸価格!T37/(100-入力!$C$22)%,ユーザー別卸価格!T37+入力!$C$23),-入力!$C$24),IF(入力!$C$25=2,ROUNDUP(IF(入力!$C$21=1,ユーザー別卸価格!T37/(100-入力!$C$22)%,ユーザー別卸価格!T37+入力!$C$23),-入力!$C$24),ROUND(IF(入力!$C$21=1,ユーザー別卸価格!T37/(100-入力!$C$22)%,ユーザー別卸価格!T37+入力!$C$23),-入力!$C$24))),ユーザー別卸価格!T37))</f>
        <v/>
      </c>
      <c r="U37" s="109">
        <f>'6桁'!U37</f>
        <v>0</v>
      </c>
      <c r="V37" s="14">
        <f>IF(ユーザー別卸価格!V37="","", IF(ISNUMBER(ユーザー別卸価格!V37),IF(入力!$C$25=1,ROUNDDOWN(IF(入力!$C$21=1,ユーザー別卸価格!V37/(100-入力!$C$22)%,ユーザー別卸価格!V37+入力!$C$23),-入力!$C$24),IF(入力!$C$25=2,ROUNDUP(IF(入力!$C$21=1,ユーザー別卸価格!V37/(100-入力!$C$22)%,ユーザー別卸価格!V37+入力!$C$23),-入力!$C$24),ROUND(IF(入力!$C$21=1,ユーザー別卸価格!V37/(100-入力!$C$22)%,ユーザー別卸価格!V37+入力!$C$23),-入力!$C$24))),ユーザー別卸価格!V37))</f>
        <v>47000</v>
      </c>
      <c r="W37" s="109" t="str">
        <f>'6桁'!W37</f>
        <v>W★</v>
      </c>
      <c r="X37" s="14" t="str">
        <f>IF(ユーザー別卸価格!X37="","", IF(ISNUMBER(ユーザー別卸価格!X37),IF(入力!$C$25=1,ROUNDDOWN(IF(入力!$C$21=1,ユーザー別卸価格!X37/(100-入力!$C$22)%,ユーザー別卸価格!X37+入力!$C$23),-入力!$C$24),IF(入力!$C$25=2,ROUNDUP(IF(入力!$C$21=1,ユーザー別卸価格!X37/(100-入力!$C$22)%,ユーザー別卸価格!X37+入力!$C$23),-入力!$C$24),ROUND(IF(入力!$C$21=1,ユーザー別卸価格!X37/(100-入力!$C$22)%,ユーザー別卸価格!X37+入力!$C$23),-入力!$C$24))),ユーザー別卸価格!X37))</f>
        <v/>
      </c>
      <c r="Y37" s="109">
        <f>'6桁'!Y37</f>
        <v>0</v>
      </c>
      <c r="Z37" s="14" t="str">
        <f>IF(ユーザー別卸価格!Z37="","", IF(ISNUMBER(ユーザー別卸価格!Z37),IF(入力!$C$25=1,ROUNDDOWN(IF(入力!$C$21=1,ユーザー別卸価格!Z37/(100-入力!$C$22)%,ユーザー別卸価格!Z37+入力!$C$23),-入力!$C$24),IF(入力!$C$25=2,ROUNDUP(IF(入力!$C$21=1,ユーザー別卸価格!Z37/(100-入力!$C$22)%,ユーザー別卸価格!Z37+入力!$C$23),-入力!$C$24),ROUND(IF(入力!$C$21=1,ユーザー別卸価格!Z37/(100-入力!$C$22)%,ユーザー別卸価格!Z37+入力!$C$23),-入力!$C$24))),ユーザー別卸価格!Z37))</f>
        <v/>
      </c>
      <c r="AA37" s="109">
        <f>'6桁'!AA37</f>
        <v>0</v>
      </c>
    </row>
    <row r="38" spans="2:27" ht="30" customHeight="1">
      <c r="B38" s="219"/>
      <c r="C38" s="327"/>
      <c r="D38" s="327"/>
      <c r="E38" s="327"/>
      <c r="F38" s="74"/>
      <c r="G38" s="22"/>
      <c r="H38" s="74"/>
      <c r="I38" s="251"/>
      <c r="J38" s="10"/>
      <c r="K38" s="22"/>
      <c r="L38" s="10"/>
      <c r="M38" s="496"/>
      <c r="N38" s="500" t="s">
        <v>299</v>
      </c>
      <c r="O38" s="501"/>
      <c r="P38" s="254"/>
      <c r="Q38" s="273">
        <v>109</v>
      </c>
      <c r="R38" s="14" t="str">
        <f>IF(ユーザー別卸価格!R38="","", IF(ISNUMBER(ユーザー別卸価格!R38),IF(入力!$C$25=1,ROUNDDOWN(IF(入力!$C$21=1,ユーザー別卸価格!R38/(100-入力!$C$22)%,ユーザー別卸価格!R38+入力!$C$23),-入力!$C$24),IF(入力!$C$25=2,ROUNDUP(IF(入力!$C$21=1,ユーザー別卸価格!R38/(100-入力!$C$22)%,ユーザー別卸価格!R38+入力!$C$23),-入力!$C$24),ROUND(IF(入力!$C$21=1,ユーザー別卸価格!R38/(100-入力!$C$22)%,ユーザー別卸価格!R38+入力!$C$23),-入力!$C$24))),ユーザー別卸価格!R38))</f>
        <v/>
      </c>
      <c r="S38" s="109">
        <f>'6桁'!S38</f>
        <v>0</v>
      </c>
      <c r="T38" s="14">
        <f>IF(ユーザー別卸価格!T38="","", IF(ISNUMBER(ユーザー別卸価格!T38),IF(入力!$C$25=1,ROUNDDOWN(IF(入力!$C$21=1,ユーザー別卸価格!T38/(100-入力!$C$22)%,ユーザー別卸価格!T38+入力!$C$23),-入力!$C$24),IF(入力!$C$25=2,ROUNDUP(IF(入力!$C$21=1,ユーザー別卸価格!T38/(100-入力!$C$22)%,ユーザー別卸価格!T38+入力!$C$23),-入力!$C$24),ROUND(IF(入力!$C$21=1,ユーザー別卸価格!T38/(100-入力!$C$22)%,ユーザー別卸価格!T38+入力!$C$23),-入力!$C$24))),ユーザー別卸価格!T38))</f>
        <v>64500</v>
      </c>
      <c r="U38" s="109" t="str">
        <f>'6桁'!U38</f>
        <v>Y★</v>
      </c>
      <c r="V38" s="14" t="str">
        <f>IF(ユーザー別卸価格!V38="","", IF(ISNUMBER(ユーザー別卸価格!V38),IF(入力!$C$25=1,ROUNDDOWN(IF(入力!$C$21=1,ユーザー別卸価格!V38/(100-入力!$C$22)%,ユーザー別卸価格!V38+入力!$C$23),-入力!$C$24),IF(入力!$C$25=2,ROUNDUP(IF(入力!$C$21=1,ユーザー別卸価格!V38/(100-入力!$C$22)%,ユーザー別卸価格!V38+入力!$C$23),-入力!$C$24),ROUND(IF(入力!$C$21=1,ユーザー別卸価格!V38/(100-入力!$C$22)%,ユーザー別卸価格!V38+入力!$C$23),-入力!$C$24))),ユーザー別卸価格!V38))</f>
        <v/>
      </c>
      <c r="W38" s="109">
        <f>'6桁'!W38</f>
        <v>0</v>
      </c>
      <c r="X38" s="14" t="str">
        <f>IF(ユーザー別卸価格!X38="","", IF(ISNUMBER(ユーザー別卸価格!X38),IF(入力!$C$25=1,ROUNDDOWN(IF(入力!$C$21=1,ユーザー別卸価格!X38/(100-入力!$C$22)%,ユーザー別卸価格!X38+入力!$C$23),-入力!$C$24),IF(入力!$C$25=2,ROUNDUP(IF(入力!$C$21=1,ユーザー別卸価格!X38/(100-入力!$C$22)%,ユーザー別卸価格!X38+入力!$C$23),-入力!$C$24),ROUND(IF(入力!$C$21=1,ユーザー別卸価格!X38/(100-入力!$C$22)%,ユーザー別卸価格!X38+入力!$C$23),-入力!$C$24))),ユーザー別卸価格!X38))</f>
        <v/>
      </c>
      <c r="Y38" s="109">
        <f>'6桁'!Y38</f>
        <v>0</v>
      </c>
      <c r="Z38" s="14" t="str">
        <f>IF(ユーザー別卸価格!Z38="","", IF(ISNUMBER(ユーザー別卸価格!Z38),IF(入力!$C$25=1,ROUNDDOWN(IF(入力!$C$21=1,ユーザー別卸価格!Z38/(100-入力!$C$22)%,ユーザー別卸価格!Z38+入力!$C$23),-入力!$C$24),IF(入力!$C$25=2,ROUNDUP(IF(入力!$C$21=1,ユーザー別卸価格!Z38/(100-入力!$C$22)%,ユーザー別卸価格!Z38+入力!$C$23),-入力!$C$24),ROUND(IF(入力!$C$21=1,ユーザー別卸価格!Z38/(100-入力!$C$22)%,ユーザー別卸価格!Z38+入力!$C$23),-入力!$C$24))),ユーザー別卸価格!Z38))</f>
        <v/>
      </c>
      <c r="AA38" s="109">
        <f>'6桁'!AA38</f>
        <v>0</v>
      </c>
    </row>
    <row r="39" spans="2:27" ht="30" customHeight="1">
      <c r="B39" s="219"/>
      <c r="C39" s="327"/>
      <c r="D39" s="327"/>
      <c r="E39" s="327"/>
      <c r="F39" s="74"/>
      <c r="G39" s="22"/>
      <c r="H39" s="74"/>
      <c r="I39" s="251"/>
      <c r="J39" s="10"/>
      <c r="K39" s="22"/>
      <c r="L39" s="10"/>
      <c r="M39" s="496"/>
      <c r="N39" s="500" t="s">
        <v>450</v>
      </c>
      <c r="O39" s="501"/>
      <c r="P39" s="254"/>
      <c r="Q39" s="273">
        <v>111</v>
      </c>
      <c r="R39" s="14" t="str">
        <f>IF(ユーザー別卸価格!R39="","", IF(ISNUMBER(ユーザー別卸価格!R39),IF(入力!$C$25=1,ROUNDDOWN(IF(入力!$C$21=1,ユーザー別卸価格!R39/(100-入力!$C$22)%,ユーザー別卸価格!R39+入力!$C$23),-入力!$C$24),IF(入力!$C$25=2,ROUNDUP(IF(入力!$C$21=1,ユーザー別卸価格!R39/(100-入力!$C$22)%,ユーザー別卸価格!R39+入力!$C$23),-入力!$C$24),ROUND(IF(入力!$C$21=1,ユーザー別卸価格!R39/(100-入力!$C$22)%,ユーザー別卸価格!R39+入力!$C$23),-入力!$C$24))),ユーザー別卸価格!R39))</f>
        <v/>
      </c>
      <c r="S39" s="109">
        <f>'6桁'!S39</f>
        <v>0</v>
      </c>
      <c r="T39" s="14">
        <f>IF(ユーザー別卸価格!T39="","", IF(ISNUMBER(ユーザー別卸価格!T39),IF(入力!$C$25=1,ROUNDDOWN(IF(入力!$C$21=1,ユーザー別卸価格!T39/(100-入力!$C$22)%,ユーザー別卸価格!T39+入力!$C$23),-入力!$C$24),IF(入力!$C$25=2,ROUNDUP(IF(入力!$C$21=1,ユーザー別卸価格!T39/(100-入力!$C$22)%,ユーザー別卸価格!T39+入力!$C$23),-入力!$C$24),ROUND(IF(入力!$C$21=1,ユーザー別卸価格!T39/(100-入力!$C$22)%,ユーザー別卸価格!T39+入力!$C$23),-入力!$C$24))),ユーザー別卸価格!T39))</f>
        <v>68100</v>
      </c>
      <c r="U39" s="109" t="str">
        <f>'6桁'!U39</f>
        <v>Y★</v>
      </c>
      <c r="V39" s="14" t="str">
        <f>IF(ユーザー別卸価格!V39="","", IF(ISNUMBER(ユーザー別卸価格!V39),IF(入力!$C$25=1,ROUNDDOWN(IF(入力!$C$21=1,ユーザー別卸価格!V39/(100-入力!$C$22)%,ユーザー別卸価格!V39+入力!$C$23),-入力!$C$24),IF(入力!$C$25=2,ROUNDUP(IF(入力!$C$21=1,ユーザー別卸価格!V39/(100-入力!$C$22)%,ユーザー別卸価格!V39+入力!$C$23),-入力!$C$24),ROUND(IF(入力!$C$21=1,ユーザー別卸価格!V39/(100-入力!$C$22)%,ユーザー別卸価格!V39+入力!$C$23),-入力!$C$24))),ユーザー別卸価格!V39))</f>
        <v/>
      </c>
      <c r="W39" s="109">
        <f>'6桁'!W39</f>
        <v>0</v>
      </c>
      <c r="X39" s="14" t="str">
        <f>IF(ユーザー別卸価格!X39="","", IF(ISNUMBER(ユーザー別卸価格!X39),IF(入力!$C$25=1,ROUNDDOWN(IF(入力!$C$21=1,ユーザー別卸価格!X39/(100-入力!$C$22)%,ユーザー別卸価格!X39+入力!$C$23),-入力!$C$24),IF(入力!$C$25=2,ROUNDUP(IF(入力!$C$21=1,ユーザー別卸価格!X39/(100-入力!$C$22)%,ユーザー別卸価格!X39+入力!$C$23),-入力!$C$24),ROUND(IF(入力!$C$21=1,ユーザー別卸価格!X39/(100-入力!$C$22)%,ユーザー別卸価格!X39+入力!$C$23),-入力!$C$24))),ユーザー別卸価格!X39))</f>
        <v/>
      </c>
      <c r="Y39" s="109">
        <f>'6桁'!Y39</f>
        <v>0</v>
      </c>
      <c r="Z39" s="14" t="str">
        <f>IF(ユーザー別卸価格!Z39="","", IF(ISNUMBER(ユーザー別卸価格!Z39),IF(入力!$C$25=1,ROUNDDOWN(IF(入力!$C$21=1,ユーザー別卸価格!Z39/(100-入力!$C$22)%,ユーザー別卸価格!Z39+入力!$C$23),-入力!$C$24),IF(入力!$C$25=2,ROUNDUP(IF(入力!$C$21=1,ユーザー別卸価格!Z39/(100-入力!$C$22)%,ユーザー別卸価格!Z39+入力!$C$23),-入力!$C$24),ROUND(IF(入力!$C$21=1,ユーザー別卸価格!Z39/(100-入力!$C$22)%,ユーザー別卸価格!Z39+入力!$C$23),-入力!$C$24))),ユーザー別卸価格!Z39))</f>
        <v/>
      </c>
      <c r="AA39" s="109">
        <f>'6桁'!AA39</f>
        <v>0</v>
      </c>
    </row>
    <row r="40" spans="2:27" ht="30" customHeight="1">
      <c r="B40" s="219"/>
      <c r="C40" s="327"/>
      <c r="D40" s="327"/>
      <c r="E40" s="327"/>
      <c r="F40" s="74"/>
      <c r="G40" s="22"/>
      <c r="H40" s="74"/>
      <c r="I40" s="251"/>
      <c r="J40" s="10"/>
      <c r="K40" s="22"/>
      <c r="L40" s="10"/>
      <c r="M40" s="496"/>
      <c r="N40" s="500" t="s">
        <v>466</v>
      </c>
      <c r="O40" s="501"/>
      <c r="P40" s="317">
        <v>109</v>
      </c>
      <c r="Q40" s="322"/>
      <c r="R40" s="27" t="str">
        <f>IF(ユーザー別卸価格!R40="","", IF(ISNUMBER(ユーザー別卸価格!R40),IF(入力!$C$25=1,ROUNDDOWN(IF(入力!$C$21=1,ユーザー別卸価格!R40/(100-入力!$C$22)%,ユーザー別卸価格!R40+入力!$C$23),-入力!$C$24),IF(入力!$C$25=2,ROUNDUP(IF(入力!$C$21=1,ユーザー別卸価格!R40/(100-入力!$C$22)%,ユーザー別卸価格!R40+入力!$C$23),-入力!$C$24),ROUND(IF(入力!$C$21=1,ユーザー別卸価格!R40/(100-入力!$C$22)%,ユーザー別卸価格!R40+入力!$C$23),-入力!$C$24))),ユーザー別卸価格!R40))</f>
        <v/>
      </c>
      <c r="S40" s="323">
        <f>'6桁'!S40</f>
        <v>0</v>
      </c>
      <c r="T40" s="27">
        <f>IF(ユーザー別卸価格!T40="","", IF(ISNUMBER(ユーザー別卸価格!T40),IF(入力!$C$25=1,ROUNDDOWN(IF(入力!$C$21=1,ユーザー別卸価格!T40/(100-入力!$C$22)%,ユーザー別卸価格!T40+入力!$C$23),-入力!$C$24),IF(入力!$C$25=2,ROUNDUP(IF(入力!$C$21=1,ユーザー別卸価格!T40/(100-入力!$C$22)%,ユーザー別卸価格!T40+入力!$C$23),-入力!$C$24),ROUND(IF(入力!$C$21=1,ユーザー別卸価格!T40/(100-入力!$C$22)%,ユーザー別卸価格!T40+入力!$C$23),-入力!$C$24))),ユーザー別卸価格!T40))</f>
        <v>65500</v>
      </c>
      <c r="U40" s="323" t="str">
        <f>'6桁'!U40</f>
        <v>W</v>
      </c>
      <c r="V40" s="27" t="str">
        <f>IF(ユーザー別卸価格!V40="","", IF(ISNUMBER(ユーザー別卸価格!V40),IF(入力!$C$25=1,ROUNDDOWN(IF(入力!$C$21=1,ユーザー別卸価格!V40/(100-入力!$C$22)%,ユーザー別卸価格!V40+入力!$C$23),-入力!$C$24),IF(入力!$C$25=2,ROUNDUP(IF(入力!$C$21=1,ユーザー別卸価格!V40/(100-入力!$C$22)%,ユーザー別卸価格!V40+入力!$C$23),-入力!$C$24),ROUND(IF(入力!$C$21=1,ユーザー別卸価格!V40/(100-入力!$C$22)%,ユーザー別卸価格!V40+入力!$C$23),-入力!$C$24))),ユーザー別卸価格!V40))</f>
        <v/>
      </c>
      <c r="W40" s="323">
        <f>'6桁'!W40</f>
        <v>0</v>
      </c>
      <c r="X40" s="27" t="str">
        <f>IF(ユーザー別卸価格!X40="","", IF(ISNUMBER(ユーザー別卸価格!X40),IF(入力!$C$25=1,ROUNDDOWN(IF(入力!$C$21=1,ユーザー別卸価格!X40/(100-入力!$C$22)%,ユーザー別卸価格!X40+入力!$C$23),-入力!$C$24),IF(入力!$C$25=2,ROUNDUP(IF(入力!$C$21=1,ユーザー別卸価格!X40/(100-入力!$C$22)%,ユーザー別卸価格!X40+入力!$C$23),-入力!$C$24),ROUND(IF(入力!$C$21=1,ユーザー別卸価格!X40/(100-入力!$C$22)%,ユーザー別卸価格!X40+入力!$C$23),-入力!$C$24))),ユーザー別卸価格!X40))</f>
        <v/>
      </c>
      <c r="Y40" s="323">
        <f>'6桁'!Y40</f>
        <v>0</v>
      </c>
      <c r="Z40" s="27" t="str">
        <f>IF(ユーザー別卸価格!Z40="","", IF(ISNUMBER(ユーザー別卸価格!Z40),IF(入力!$C$25=1,ROUNDDOWN(IF(入力!$C$21=1,ユーザー別卸価格!Z40/(100-入力!$C$22)%,ユーザー別卸価格!Z40+入力!$C$23),-入力!$C$24),IF(入力!$C$25=2,ROUNDUP(IF(入力!$C$21=1,ユーザー別卸価格!Z40/(100-入力!$C$22)%,ユーザー別卸価格!Z40+入力!$C$23),-入力!$C$24),ROUND(IF(入力!$C$21=1,ユーザー別卸価格!Z40/(100-入力!$C$22)%,ユーザー別卸価格!Z40+入力!$C$23),-入力!$C$24))),ユーザー別卸価格!Z40))</f>
        <v/>
      </c>
      <c r="AA40" s="323">
        <f>'6桁'!AA40</f>
        <v>0</v>
      </c>
    </row>
    <row r="41" spans="2:27" ht="30" customHeight="1" thickBot="1">
      <c r="B41" s="219"/>
      <c r="C41" s="327"/>
      <c r="D41" s="327"/>
      <c r="E41" s="327"/>
      <c r="F41" s="74"/>
      <c r="G41" s="22"/>
      <c r="H41" s="74"/>
      <c r="I41" s="251"/>
      <c r="J41" s="10"/>
      <c r="K41" s="251"/>
      <c r="L41" s="10"/>
      <c r="M41" s="497"/>
      <c r="N41" s="500" t="s">
        <v>509</v>
      </c>
      <c r="O41" s="501"/>
      <c r="P41" s="256">
        <v>102</v>
      </c>
      <c r="Q41" s="274"/>
      <c r="R41" s="16" t="str">
        <f>IF(ユーザー別卸価格!R41="","", IF(ISNUMBER(ユーザー別卸価格!R41),IF(入力!$C$25=1,ROUNDDOWN(IF(入力!$C$21=1,ユーザー別卸価格!R41/(100-入力!$C$22)%,ユーザー別卸価格!R41+入力!$C$23),-入力!$C$24),IF(入力!$C$25=2,ROUNDUP(IF(入力!$C$21=1,ユーザー別卸価格!R41/(100-入力!$C$22)%,ユーザー別卸価格!R41+入力!$C$23),-入力!$C$24),ROUND(IF(入力!$C$21=1,ユーザー別卸価格!R41/(100-入力!$C$22)%,ユーザー別卸価格!R41+入力!$C$23),-入力!$C$24))),ユーザー別卸価格!R41))</f>
        <v/>
      </c>
      <c r="S41" s="121">
        <f>'6桁'!S41</f>
        <v>0</v>
      </c>
      <c r="T41" s="16">
        <f>IF(ユーザー別卸価格!T41="","", IF(ISNUMBER(ユーザー別卸価格!T41),IF(入力!$C$25=1,ROUNDDOWN(IF(入力!$C$21=1,ユーザー別卸価格!T41/(100-入力!$C$22)%,ユーザー別卸価格!T41+入力!$C$23),-入力!$C$24),IF(入力!$C$25=2,ROUNDUP(IF(入力!$C$21=1,ユーザー別卸価格!T41/(100-入力!$C$22)%,ユーザー別卸価格!T41+入力!$C$23),-入力!$C$24),ROUND(IF(入力!$C$21=1,ユーザー別卸価格!T41/(100-入力!$C$22)%,ユーザー別卸価格!T41+入力!$C$23),-入力!$C$24))),ユーザー別卸価格!T41))</f>
        <v>44700</v>
      </c>
      <c r="U41" s="121" t="str">
        <f>'6桁'!U41</f>
        <v>V</v>
      </c>
      <c r="V41" s="16">
        <f>IF(ユーザー別卸価格!V41="","", IF(ISNUMBER(ユーザー別卸価格!V41),IF(入力!$C$25=1,ROUNDDOWN(IF(入力!$C$21=1,ユーザー別卸価格!V41/(100-入力!$C$22)%,ユーザー別卸価格!V41+入力!$C$23),-入力!$C$24),IF(入力!$C$25=2,ROUNDUP(IF(入力!$C$21=1,ユーザー別卸価格!V41/(100-入力!$C$22)%,ユーザー別卸価格!V41+入力!$C$23),-入力!$C$24),ROUND(IF(入力!$C$21=1,ユーザー別卸価格!V41/(100-入力!$C$22)%,ユーザー別卸価格!V41+入力!$C$23),-入力!$C$24))),ユーザー別卸価格!V41))</f>
        <v>44900</v>
      </c>
      <c r="W41" s="121" t="str">
        <f>'6桁'!W41</f>
        <v>V</v>
      </c>
      <c r="X41" s="16" t="str">
        <f>IF(ユーザー別卸価格!X41="","", IF(ISNUMBER(ユーザー別卸価格!X41),IF(入力!$C$25=1,ROUNDDOWN(IF(入力!$C$21=1,ユーザー別卸価格!X41/(100-入力!$C$22)%,ユーザー別卸価格!X41+入力!$C$23),-入力!$C$24),IF(入力!$C$25=2,ROUNDUP(IF(入力!$C$21=1,ユーザー別卸価格!X41/(100-入力!$C$22)%,ユーザー別卸価格!X41+入力!$C$23),-入力!$C$24),ROUND(IF(入力!$C$21=1,ユーザー別卸価格!X41/(100-入力!$C$22)%,ユーザー別卸価格!X41+入力!$C$23),-入力!$C$24))),ユーザー別卸価格!X41))</f>
        <v/>
      </c>
      <c r="Y41" s="121">
        <f>'6桁'!Y41</f>
        <v>0</v>
      </c>
      <c r="Z41" s="16" t="str">
        <f>IF(ユーザー別卸価格!Z41="","", IF(ISNUMBER(ユーザー別卸価格!Z41),IF(入力!$C$25=1,ROUNDDOWN(IF(入力!$C$21=1,ユーザー別卸価格!Z41/(100-入力!$C$22)%,ユーザー別卸価格!Z41+入力!$C$23),-入力!$C$24),IF(入力!$C$25=2,ROUNDUP(IF(入力!$C$21=1,ユーザー別卸価格!Z41/(100-入力!$C$22)%,ユーザー別卸価格!Z41+入力!$C$23),-入力!$C$24),ROUND(IF(入力!$C$21=1,ユーザー別卸価格!Z41/(100-入力!$C$22)%,ユーザー別卸価格!Z41+入力!$C$23),-入力!$C$24))),ユーザー別卸価格!Z41))</f>
        <v/>
      </c>
      <c r="AA41" s="121">
        <f>'6桁'!AA41</f>
        <v>0</v>
      </c>
    </row>
    <row r="42" spans="2:27" ht="43.5" customHeight="1">
      <c r="C42" s="221"/>
      <c r="D42" s="221"/>
      <c r="E42" s="221"/>
      <c r="F42" s="221"/>
      <c r="G42" s="221"/>
      <c r="H42" s="221"/>
      <c r="I42" s="221"/>
      <c r="J42" s="221"/>
      <c r="K42" s="221"/>
      <c r="L42" s="221"/>
      <c r="M42" s="545" t="s">
        <v>1116</v>
      </c>
      <c r="N42" s="545"/>
      <c r="O42" s="545"/>
      <c r="P42" s="545"/>
      <c r="Q42" s="545"/>
      <c r="R42" s="545"/>
      <c r="S42" s="545"/>
      <c r="T42" s="545"/>
      <c r="U42" s="545"/>
      <c r="V42" s="545"/>
      <c r="W42" s="545"/>
      <c r="X42" s="545"/>
      <c r="Y42" s="545"/>
      <c r="Z42" s="545"/>
      <c r="AA42" s="545"/>
    </row>
    <row r="43" spans="2:27" ht="14.25" customHeight="1" thickBot="1">
      <c r="C43" s="327"/>
      <c r="D43" s="327"/>
      <c r="E43" s="327"/>
      <c r="F43" s="74"/>
      <c r="G43" s="18"/>
      <c r="H43" s="74"/>
      <c r="I43" s="18"/>
      <c r="J43" s="74"/>
      <c r="K43" s="18"/>
      <c r="L43" s="74"/>
      <c r="M43" s="18"/>
      <c r="N43" s="74"/>
      <c r="O43" s="18"/>
      <c r="P43" s="74"/>
      <c r="Q43" s="18"/>
      <c r="R43" s="74"/>
      <c r="S43" s="17"/>
      <c r="T43" s="74"/>
      <c r="U43" s="18"/>
    </row>
    <row r="44" spans="2:27" ht="25.5" customHeight="1" thickTop="1" thickBot="1">
      <c r="B44" s="518" t="s">
        <v>451</v>
      </c>
      <c r="C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c r="AA44" s="520"/>
    </row>
    <row r="45" spans="2:27" ht="10.5" customHeight="1" thickTop="1">
      <c r="C45" s="40"/>
      <c r="D45" s="40"/>
      <c r="E45" s="40"/>
      <c r="F45" s="79"/>
      <c r="H45" s="79"/>
      <c r="K45" s="52"/>
      <c r="M45" s="52"/>
      <c r="Q45" s="52"/>
    </row>
    <row r="46" spans="2:27" ht="20.100000000000001" customHeight="1" thickBot="1">
      <c r="B46" s="238" t="s">
        <v>1379</v>
      </c>
    </row>
    <row r="47" spans="2:27" ht="19.5" customHeight="1" thickBot="1">
      <c r="B47" s="521" t="s">
        <v>452</v>
      </c>
      <c r="C47" s="534" t="s">
        <v>524</v>
      </c>
      <c r="D47" s="527" t="s">
        <v>1113</v>
      </c>
      <c r="E47" s="540"/>
      <c r="F47" s="531" t="s">
        <v>453</v>
      </c>
      <c r="G47" s="532"/>
      <c r="H47" s="532"/>
      <c r="I47" s="532"/>
      <c r="J47" s="532"/>
      <c r="K47" s="532"/>
      <c r="L47" s="532"/>
      <c r="M47" s="532"/>
      <c r="N47" s="532"/>
      <c r="O47" s="532"/>
      <c r="P47" s="532"/>
      <c r="Q47" s="532"/>
      <c r="R47" s="532"/>
      <c r="S47" s="532"/>
      <c r="T47" s="532"/>
      <c r="U47" s="533"/>
      <c r="V47" s="11"/>
      <c r="W47" s="11"/>
      <c r="X47" s="11"/>
      <c r="Y47" s="11"/>
    </row>
    <row r="48" spans="2:27" ht="19.5" customHeight="1">
      <c r="B48" s="522"/>
      <c r="C48" s="536"/>
      <c r="D48" s="541"/>
      <c r="E48" s="542"/>
      <c r="F48" s="516" t="s">
        <v>1377</v>
      </c>
      <c r="G48" s="507"/>
      <c r="H48" s="506" t="s">
        <v>1084</v>
      </c>
      <c r="I48" s="507"/>
      <c r="J48" s="516" t="s">
        <v>1378</v>
      </c>
      <c r="K48" s="507"/>
      <c r="L48" s="506" t="s">
        <v>1075</v>
      </c>
      <c r="M48" s="507"/>
      <c r="N48" s="506" t="s">
        <v>1076</v>
      </c>
      <c r="O48" s="507"/>
      <c r="P48" s="506" t="s">
        <v>1080</v>
      </c>
      <c r="Q48" s="507"/>
      <c r="R48" s="516" t="s">
        <v>1081</v>
      </c>
      <c r="S48" s="507"/>
      <c r="T48" s="506" t="s">
        <v>780</v>
      </c>
      <c r="U48" s="507"/>
      <c r="V48" s="548"/>
      <c r="W48" s="548"/>
      <c r="X48" s="11"/>
      <c r="Y48" s="11"/>
    </row>
    <row r="49" spans="2:25" ht="19.5" customHeight="1">
      <c r="B49" s="522"/>
      <c r="C49" s="536"/>
      <c r="D49" s="510" t="s">
        <v>1115</v>
      </c>
      <c r="E49" s="550" t="s">
        <v>1114</v>
      </c>
      <c r="F49" s="517"/>
      <c r="G49" s="509"/>
      <c r="H49" s="508"/>
      <c r="I49" s="509"/>
      <c r="J49" s="517"/>
      <c r="K49" s="509"/>
      <c r="L49" s="508"/>
      <c r="M49" s="509"/>
      <c r="N49" s="508"/>
      <c r="O49" s="509"/>
      <c r="P49" s="508"/>
      <c r="Q49" s="509"/>
      <c r="R49" s="517"/>
      <c r="S49" s="509"/>
      <c r="T49" s="508"/>
      <c r="U49" s="509"/>
      <c r="V49" s="548"/>
      <c r="W49" s="548"/>
      <c r="X49" s="548"/>
      <c r="Y49" s="548"/>
    </row>
    <row r="50" spans="2:25" ht="19.5" customHeight="1" thickBot="1">
      <c r="B50" s="523"/>
      <c r="C50" s="538"/>
      <c r="D50" s="549"/>
      <c r="E50" s="551"/>
      <c r="F50" s="514" t="s">
        <v>720</v>
      </c>
      <c r="G50" s="515"/>
      <c r="H50" s="514" t="s">
        <v>1082</v>
      </c>
      <c r="I50" s="515"/>
      <c r="J50" s="514" t="s">
        <v>1083</v>
      </c>
      <c r="K50" s="515"/>
      <c r="L50" s="514" t="s">
        <v>167</v>
      </c>
      <c r="M50" s="515"/>
      <c r="N50" s="514" t="s">
        <v>1078</v>
      </c>
      <c r="O50" s="515"/>
      <c r="P50" s="514" t="s">
        <v>163</v>
      </c>
      <c r="Q50" s="515"/>
      <c r="R50" s="514" t="s">
        <v>167</v>
      </c>
      <c r="S50" s="515"/>
      <c r="T50" s="514" t="s">
        <v>167</v>
      </c>
      <c r="U50" s="515"/>
      <c r="V50" s="547"/>
      <c r="W50" s="547"/>
      <c r="X50" s="547"/>
      <c r="Y50" s="547"/>
    </row>
    <row r="51" spans="2:25" ht="30" customHeight="1">
      <c r="B51" s="502">
        <v>19</v>
      </c>
      <c r="C51" s="365" t="s">
        <v>328</v>
      </c>
      <c r="D51" s="253"/>
      <c r="E51" s="353">
        <v>91</v>
      </c>
      <c r="F51" s="91">
        <f>IF(ユーザー別卸価格!F51="","", IF(ISNUMBER(ユーザー別卸価格!F51),IF(入力!$C$25=1,ROUNDDOWN(IF(入力!$C$21=1,ユーザー別卸価格!F51/(100-入力!$C$22)%,ユーザー別卸価格!F51+入力!$C$23),-入力!$C$24),IF(入力!$C$25=2,ROUNDUP(IF(入力!$C$21=1,ユーザー別卸価格!F51/(100-入力!$C$22)%,ユーザー別卸価格!F51+入力!$C$23),-入力!$C$24),ROUND(IF(入力!$C$21=1,ユーザー別卸価格!F51/(100-入力!$C$22)%,ユーザー別卸価格!F51+入力!$C$23),-入力!$C$24))),ユーザー別卸価格!F51))</f>
        <v>64600</v>
      </c>
      <c r="G51" s="124" t="str">
        <f>'6桁'!G51</f>
        <v>Y★</v>
      </c>
      <c r="H51" s="91" t="str">
        <f>IF(ユーザー別卸価格!H51="","", IF(ISNUMBER(ユーザー別卸価格!H51),IF(入力!$C$25=1,ROUNDDOWN(IF(入力!$C$21=1,ユーザー別卸価格!H51/(100-入力!$C$22)%,ユーザー別卸価格!H51+入力!$C$23),-入力!$C$24),IF(入力!$C$25=2,ROUNDUP(IF(入力!$C$21=1,ユーザー別卸価格!H51/(100-入力!$C$22)%,ユーザー別卸価格!H51+入力!$C$23),-入力!$C$24),ROUND(IF(入力!$C$21=1,ユーザー別卸価格!H51/(100-入力!$C$22)%,ユーザー別卸価格!H51+入力!$C$23),-入力!$C$24))),ユーザー別卸価格!H51))</f>
        <v/>
      </c>
      <c r="I51" s="124">
        <f>'6桁'!I51</f>
        <v>0</v>
      </c>
      <c r="J51" s="91" t="str">
        <f>IF(ユーザー別卸価格!J51="","", IF(ISNUMBER(ユーザー別卸価格!J51),IF(入力!$C$25=1,ROUNDDOWN(IF(入力!$C$21=1,ユーザー別卸価格!J51/(100-入力!$C$22)%,ユーザー別卸価格!J51+入力!$C$23),-入力!$C$24),IF(入力!$C$25=2,ROUNDUP(IF(入力!$C$21=1,ユーザー別卸価格!J51/(100-入力!$C$22)%,ユーザー別卸価格!J51+入力!$C$23),-入力!$C$24),ROUND(IF(入力!$C$21=1,ユーザー別卸価格!J51/(100-入力!$C$22)%,ユーザー別卸価格!J51+入力!$C$23),-入力!$C$24))),ユーザー別卸価格!J51))</f>
        <v/>
      </c>
      <c r="K51" s="124">
        <f>'6桁'!K51</f>
        <v>0</v>
      </c>
      <c r="L51" s="91" t="str">
        <f>IF(ユーザー別卸価格!L51="","", IF(ISNUMBER(ユーザー別卸価格!L51),IF(入力!$C$25=1,ROUNDDOWN(IF(入力!$C$21=1,ユーザー別卸価格!L51/(100-入力!$C$22)%,ユーザー別卸価格!L51+入力!$C$23),-入力!$C$24),IF(入力!$C$25=2,ROUNDUP(IF(入力!$C$21=1,ユーザー別卸価格!L51/(100-入力!$C$22)%,ユーザー別卸価格!L51+入力!$C$23),-入力!$C$24),ROUND(IF(入力!$C$21=1,ユーザー別卸価格!L51/(100-入力!$C$22)%,ユーザー別卸価格!L51+入力!$C$23),-入力!$C$24))),ユーザー別卸価格!L51))</f>
        <v/>
      </c>
      <c r="M51" s="124">
        <f>'6桁'!M51</f>
        <v>0</v>
      </c>
      <c r="N51" s="91" t="str">
        <f>IF(ユーザー別卸価格!N51="","", IF(ISNUMBER(ユーザー別卸価格!N51),IF(入力!$C$25=1,ROUNDDOWN(IF(入力!$C$21=1,ユーザー別卸価格!N51/(100-入力!$C$22)%,ユーザー別卸価格!N51+入力!$C$23),-入力!$C$24),IF(入力!$C$25=2,ROUNDUP(IF(入力!$C$21=1,ユーザー別卸価格!N51/(100-入力!$C$22)%,ユーザー別卸価格!N51+入力!$C$23),-入力!$C$24),ROUND(IF(入力!$C$21=1,ユーザー別卸価格!N51/(100-入力!$C$22)%,ユーザー別卸価格!N51+入力!$C$23),-入力!$C$24))),ユーザー別卸価格!N51))</f>
        <v/>
      </c>
      <c r="O51" s="124">
        <f>'6桁'!O51</f>
        <v>0</v>
      </c>
      <c r="P51" s="91" t="str">
        <f>IF(ユーザー別卸価格!P51="","", IF(ISNUMBER(ユーザー別卸価格!P51),IF(入力!$C$25=1,ROUNDDOWN(IF(入力!$C$21=1,ユーザー別卸価格!P51/(100-入力!$C$22)%,ユーザー別卸価格!P51+入力!$C$23),-入力!$C$24),IF(入力!$C$25=2,ROUNDUP(IF(入力!$C$21=1,ユーザー別卸価格!P51/(100-入力!$C$22)%,ユーザー別卸価格!P51+入力!$C$23),-入力!$C$24),ROUND(IF(入力!$C$21=1,ユーザー別卸価格!P51/(100-入力!$C$22)%,ユーザー別卸価格!P51+入力!$C$23),-入力!$C$24))),ユーザー別卸価格!P51))</f>
        <v/>
      </c>
      <c r="Q51" s="125">
        <f>'6桁'!Q51</f>
        <v>0</v>
      </c>
      <c r="R51" s="91" t="str">
        <f>IF(ユーザー別卸価格!R51="","", IF(ISNUMBER(ユーザー別卸価格!R51),IF(入力!$C$25=1,ROUNDDOWN(IF(入力!$C$21=1,ユーザー別卸価格!R51/(100-入力!$C$22)%,ユーザー別卸価格!R51+入力!$C$23),-入力!$C$24),IF(入力!$C$25=2,ROUNDUP(IF(入力!$C$21=1,ユーザー別卸価格!R51/(100-入力!$C$22)%,ユーザー別卸価格!R51+入力!$C$23),-入力!$C$24),ROUND(IF(入力!$C$21=1,ユーザー別卸価格!R51/(100-入力!$C$22)%,ユーザー別卸価格!R51+入力!$C$23),-入力!$C$24))),ユーザー別卸価格!R51))</f>
        <v/>
      </c>
      <c r="S51" s="125">
        <f>'6桁'!S51</f>
        <v>0</v>
      </c>
      <c r="T51" s="91" t="str">
        <f>IF(ユーザー別卸価格!T51="","", IF(ISNUMBER(ユーザー別卸価格!T51),IF(入力!$C$25=1,ROUNDDOWN(IF(入力!$C$21=1,ユーザー別卸価格!T51/(100-入力!$C$22)%,ユーザー別卸価格!T51+入力!$C$23),-入力!$C$24),IF(入力!$C$25=2,ROUNDUP(IF(入力!$C$21=1,ユーザー別卸価格!T51/(100-入力!$C$22)%,ユーザー別卸価格!T51+入力!$C$23),-入力!$C$24),ROUND(IF(入力!$C$21=1,ユーザー別卸価格!T51/(100-入力!$C$22)%,ユーザー別卸価格!T51+入力!$C$23),-入力!$C$24))),ユーザー別卸価格!T51))</f>
        <v/>
      </c>
      <c r="U51" s="125">
        <f>'6桁'!U51</f>
        <v>0</v>
      </c>
      <c r="V51" s="74"/>
      <c r="W51" s="251"/>
      <c r="X51" s="265"/>
      <c r="Y51" s="251"/>
    </row>
    <row r="52" spans="2:25" ht="30" customHeight="1">
      <c r="B52" s="503"/>
      <c r="C52" s="362" t="s">
        <v>127</v>
      </c>
      <c r="D52" s="254">
        <v>89</v>
      </c>
      <c r="E52" s="342">
        <v>93</v>
      </c>
      <c r="F52" s="95" t="str">
        <f>IF(ユーザー別卸価格!F52="","", IF(ISNUMBER(ユーザー別卸価格!F52),IF(入力!$C$25=1,ROUNDDOWN(IF(入力!$C$21=1,ユーザー別卸価格!F52/(100-入力!$C$22)%,ユーザー別卸価格!F52+入力!$C$23),-入力!$C$24),IF(入力!$C$25=2,ROUNDUP(IF(入力!$C$21=1,ユーザー別卸価格!F52/(100-入力!$C$22)%,ユーザー別卸価格!F52+入力!$C$23),-入力!$C$24),ROUND(IF(入力!$C$21=1,ユーザー別卸価格!F52/(100-入力!$C$22)%,ユーザー別卸価格!F52+入力!$C$23),-入力!$C$24))),ユーザー別卸価格!F52))</f>
        <v/>
      </c>
      <c r="G52" s="126">
        <f>'6桁'!G52</f>
        <v>0</v>
      </c>
      <c r="H52" s="95" t="str">
        <f>IF(ユーザー別卸価格!H52="","", IF(ISNUMBER(ユーザー別卸価格!H52),IF(入力!$C$25=1,ROUNDDOWN(IF(入力!$C$21=1,ユーザー別卸価格!H52/(100-入力!$C$22)%,ユーザー別卸価格!H52+入力!$C$23),-入力!$C$24),IF(入力!$C$25=2,ROUNDUP(IF(入力!$C$21=1,ユーザー別卸価格!H52/(100-入力!$C$22)%,ユーザー別卸価格!H52+入力!$C$23),-入力!$C$24),ROUND(IF(入力!$C$21=1,ユーザー別卸価格!H52/(100-入力!$C$22)%,ユーザー別卸価格!H52+入力!$C$23),-入力!$C$24))),ユーザー別卸価格!H52))</f>
        <v/>
      </c>
      <c r="I52" s="126">
        <f>'6桁'!I52</f>
        <v>0</v>
      </c>
      <c r="J52" s="95" t="str">
        <f>IF(ユーザー別卸価格!J52="","", IF(ISNUMBER(ユーザー別卸価格!J52),IF(入力!$C$25=1,ROUNDDOWN(IF(入力!$C$21=1,ユーザー別卸価格!J52/(100-入力!$C$22)%,ユーザー別卸価格!J52+入力!$C$23),-入力!$C$24),IF(入力!$C$25=2,ROUNDUP(IF(入力!$C$21=1,ユーザー別卸価格!J52/(100-入力!$C$22)%,ユーザー別卸価格!J52+入力!$C$23),-入力!$C$24),ROUND(IF(入力!$C$21=1,ユーザー別卸価格!J52/(100-入力!$C$22)%,ユーザー別卸価格!J52+入力!$C$23),-入力!$C$24))),ユーザー別卸価格!J52))</f>
        <v/>
      </c>
      <c r="K52" s="126">
        <f>'6桁'!K52</f>
        <v>0</v>
      </c>
      <c r="L52" s="95" t="str">
        <f>IF(ユーザー別卸価格!L52="","", IF(ISNUMBER(ユーザー別卸価格!L52),IF(入力!$C$25=1,ROUNDDOWN(IF(入力!$C$21=1,ユーザー別卸価格!L52/(100-入力!$C$22)%,ユーザー別卸価格!L52+入力!$C$23),-入力!$C$24),IF(入力!$C$25=2,ROUNDUP(IF(入力!$C$21=1,ユーザー別卸価格!L52/(100-入力!$C$22)%,ユーザー別卸価格!L52+入力!$C$23),-入力!$C$24),ROUND(IF(入力!$C$21=1,ユーザー別卸価格!L52/(100-入力!$C$22)%,ユーザー別卸価格!L52+入力!$C$23),-入力!$C$24))),ユーザー別卸価格!L52))</f>
        <v/>
      </c>
      <c r="M52" s="126">
        <f>'6桁'!M52</f>
        <v>0</v>
      </c>
      <c r="N52" s="95" t="str">
        <f>IF(ユーザー別卸価格!N52="","", IF(ISNUMBER(ユーザー別卸価格!N52),IF(入力!$C$25=1,ROUNDDOWN(IF(入力!$C$21=1,ユーザー別卸価格!N52/(100-入力!$C$22)%,ユーザー別卸価格!N52+入力!$C$23),-入力!$C$24),IF(入力!$C$25=2,ROUNDUP(IF(入力!$C$21=1,ユーザー別卸価格!N52/(100-入力!$C$22)%,ユーザー別卸価格!N52+入力!$C$23),-入力!$C$24),ROUND(IF(入力!$C$21=1,ユーザー別卸価格!N52/(100-入力!$C$22)%,ユーザー別卸価格!N52+入力!$C$23),-入力!$C$24))),ユーザー別卸価格!N52))</f>
        <v/>
      </c>
      <c r="O52" s="126">
        <f>'6桁'!O52</f>
        <v>0</v>
      </c>
      <c r="P52" s="95" t="str">
        <f>IF(ユーザー別卸価格!P52="","", IF(ISNUMBER(ユーザー別卸価格!P52),IF(入力!$C$25=1,ROUNDDOWN(IF(入力!$C$21=1,ユーザー別卸価格!P52/(100-入力!$C$22)%,ユーザー別卸価格!P52+入力!$C$23),-入力!$C$24),IF(入力!$C$25=2,ROUNDUP(IF(入力!$C$21=1,ユーザー別卸価格!P52/(100-入力!$C$22)%,ユーザー別卸価格!P52+入力!$C$23),-入力!$C$24),ROUND(IF(入力!$C$21=1,ユーザー別卸価格!P52/(100-入力!$C$22)%,ユーザー別卸価格!P52+入力!$C$23),-入力!$C$24))),ユーザー別卸価格!P52))</f>
        <v/>
      </c>
      <c r="Q52" s="96">
        <f>'6桁'!Q52</f>
        <v>0</v>
      </c>
      <c r="R52" s="95" t="str">
        <f>IF(ユーザー別卸価格!R52="","", IF(ISNUMBER(ユーザー別卸価格!R52),IF(入力!$C$25=1,ROUNDDOWN(IF(入力!$C$21=1,ユーザー別卸価格!R52/(100-入力!$C$22)%,ユーザー別卸価格!R52+入力!$C$23),-入力!$C$24),IF(入力!$C$25=2,ROUNDUP(IF(入力!$C$21=1,ユーザー別卸価格!R52/(100-入力!$C$22)%,ユーザー別卸価格!R52+入力!$C$23),-入力!$C$24),ROUND(IF(入力!$C$21=1,ユーザー別卸価格!R52/(100-入力!$C$22)%,ユーザー別卸価格!R52+入力!$C$23),-入力!$C$24))),ユーザー別卸価格!R52))</f>
        <v/>
      </c>
      <c r="S52" s="96">
        <f>'6桁'!S52</f>
        <v>0</v>
      </c>
      <c r="T52" s="95">
        <f>IF(ユーザー別卸価格!T52="","", IF(ISNUMBER(ユーザー別卸価格!T52),IF(入力!$C$25=1,ROUNDDOWN(IF(入力!$C$21=1,ユーザー別卸価格!T52/(100-入力!$C$22)%,ユーザー別卸価格!T52+入力!$C$23),-入力!$C$24),IF(入力!$C$25=2,ROUNDUP(IF(入力!$C$21=1,ユーザー別卸価格!T52/(100-入力!$C$22)%,ユーザー別卸価格!T52+入力!$C$23),-入力!$C$24),ROUND(IF(入力!$C$21=1,ユーザー別卸価格!T52/(100-入力!$C$22)%,ユーザー別卸価格!T52+入力!$C$23),-入力!$C$24))),ユーザー別卸価格!T52))</f>
        <v>69200</v>
      </c>
      <c r="U52" s="96" t="str">
        <f>'6桁'!U52</f>
        <v>※W★</v>
      </c>
      <c r="V52" s="74"/>
      <c r="W52" s="251"/>
      <c r="X52" s="265"/>
      <c r="Y52" s="251"/>
    </row>
    <row r="53" spans="2:25" ht="30" customHeight="1">
      <c r="B53" s="503"/>
      <c r="C53" s="362" t="s">
        <v>44</v>
      </c>
      <c r="D53" s="254">
        <v>92</v>
      </c>
      <c r="E53" s="342">
        <v>96</v>
      </c>
      <c r="F53" s="95" t="str">
        <f>IF(ユーザー別卸価格!F53="","", IF(ISNUMBER(ユーザー別卸価格!F53),IF(入力!$C$25=1,ROUNDDOWN(IF(入力!$C$21=1,ユーザー別卸価格!F53/(100-入力!$C$22)%,ユーザー別卸価格!F53+入力!$C$23),-入力!$C$24),IF(入力!$C$25=2,ROUNDUP(IF(入力!$C$21=1,ユーザー別卸価格!F53/(100-入力!$C$22)%,ユーザー別卸価格!F53+入力!$C$23),-入力!$C$24),ROUND(IF(入力!$C$21=1,ユーザー別卸価格!F53/(100-入力!$C$22)%,ユーザー別卸価格!F53+入力!$C$23),-入力!$C$24))),ユーザー別卸価格!F53))</f>
        <v/>
      </c>
      <c r="G53" s="126">
        <f>'6桁'!G53</f>
        <v>0</v>
      </c>
      <c r="H53" s="95" t="str">
        <f>IF(ユーザー別卸価格!H53="","", IF(ISNUMBER(ユーザー別卸価格!H53),IF(入力!$C$25=1,ROUNDDOWN(IF(入力!$C$21=1,ユーザー別卸価格!H53/(100-入力!$C$22)%,ユーザー別卸価格!H53+入力!$C$23),-入力!$C$24),IF(入力!$C$25=2,ROUNDUP(IF(入力!$C$21=1,ユーザー別卸価格!H53/(100-入力!$C$22)%,ユーザー別卸価格!H53+入力!$C$23),-入力!$C$24),ROUND(IF(入力!$C$21=1,ユーザー別卸価格!H53/(100-入力!$C$22)%,ユーザー別卸価格!H53+入力!$C$23),-入力!$C$24))),ユーザー別卸価格!H53))</f>
        <v/>
      </c>
      <c r="I53" s="126">
        <f>'6桁'!I53</f>
        <v>0</v>
      </c>
      <c r="J53" s="95" t="str">
        <f>IF(ユーザー別卸価格!J53="","", IF(ISNUMBER(ユーザー別卸価格!J53),IF(入力!$C$25=1,ROUNDDOWN(IF(入力!$C$21=1,ユーザー別卸価格!J53/(100-入力!$C$22)%,ユーザー別卸価格!J53+入力!$C$23),-入力!$C$24),IF(入力!$C$25=2,ROUNDUP(IF(入力!$C$21=1,ユーザー別卸価格!J53/(100-入力!$C$22)%,ユーザー別卸価格!J53+入力!$C$23),-入力!$C$24),ROUND(IF(入力!$C$21=1,ユーザー別卸価格!J53/(100-入力!$C$22)%,ユーザー別卸価格!J53+入力!$C$23),-入力!$C$24))),ユーザー別卸価格!J53))</f>
        <v/>
      </c>
      <c r="K53" s="126">
        <f>'6桁'!K53</f>
        <v>0</v>
      </c>
      <c r="L53" s="95" t="str">
        <f>IF(ユーザー別卸価格!L53="","", IF(ISNUMBER(ユーザー別卸価格!L53),IF(入力!$C$25=1,ROUNDDOWN(IF(入力!$C$21=1,ユーザー別卸価格!L53/(100-入力!$C$22)%,ユーザー別卸価格!L53+入力!$C$23),-入力!$C$24),IF(入力!$C$25=2,ROUNDUP(IF(入力!$C$21=1,ユーザー別卸価格!L53/(100-入力!$C$22)%,ユーザー別卸価格!L53+入力!$C$23),-入力!$C$24),ROUND(IF(入力!$C$21=1,ユーザー別卸価格!L53/(100-入力!$C$22)%,ユーザー別卸価格!L53+入力!$C$23),-入力!$C$24))),ユーザー別卸価格!L53))</f>
        <v/>
      </c>
      <c r="M53" s="126">
        <f>'6桁'!M53</f>
        <v>0</v>
      </c>
      <c r="N53" s="95" t="str">
        <f>IF(ユーザー別卸価格!N53="","", IF(ISNUMBER(ユーザー別卸価格!N53),IF(入力!$C$25=1,ROUNDDOWN(IF(入力!$C$21=1,ユーザー別卸価格!N53/(100-入力!$C$22)%,ユーザー別卸価格!N53+入力!$C$23),-入力!$C$24),IF(入力!$C$25=2,ROUNDUP(IF(入力!$C$21=1,ユーザー別卸価格!N53/(100-入力!$C$22)%,ユーザー別卸価格!N53+入力!$C$23),-入力!$C$24),ROUND(IF(入力!$C$21=1,ユーザー別卸価格!N53/(100-入力!$C$22)%,ユーザー別卸価格!N53+入力!$C$23),-入力!$C$24))),ユーザー別卸価格!N53))</f>
        <v/>
      </c>
      <c r="O53" s="126">
        <f>'6桁'!O53</f>
        <v>0</v>
      </c>
      <c r="P53" s="95" t="str">
        <f>IF(ユーザー別卸価格!P53="","", IF(ISNUMBER(ユーザー別卸価格!P53),IF(入力!$C$25=1,ROUNDDOWN(IF(入力!$C$21=1,ユーザー別卸価格!P53/(100-入力!$C$22)%,ユーザー別卸価格!P53+入力!$C$23),-入力!$C$24),IF(入力!$C$25=2,ROUNDUP(IF(入力!$C$21=1,ユーザー別卸価格!P53/(100-入力!$C$22)%,ユーザー別卸価格!P53+入力!$C$23),-入力!$C$24),ROUND(IF(入力!$C$21=1,ユーザー別卸価格!P53/(100-入力!$C$22)%,ユーザー別卸価格!P53+入力!$C$23),-入力!$C$24))),ユーザー別卸価格!P53))</f>
        <v/>
      </c>
      <c r="Q53" s="96">
        <f>'6桁'!Q53</f>
        <v>0</v>
      </c>
      <c r="R53" s="95" t="str">
        <f>IF(ユーザー別卸価格!R53="","", IF(ISNUMBER(ユーザー別卸価格!R53),IF(入力!$C$25=1,ROUNDDOWN(IF(入力!$C$21=1,ユーザー別卸価格!R53/(100-入力!$C$22)%,ユーザー別卸価格!R53+入力!$C$23),-入力!$C$24),IF(入力!$C$25=2,ROUNDUP(IF(入力!$C$21=1,ユーザー別卸価格!R53/(100-入力!$C$22)%,ユーザー別卸価格!R53+入力!$C$23),-入力!$C$24),ROUND(IF(入力!$C$21=1,ユーザー別卸価格!R53/(100-入力!$C$22)%,ユーザー別卸価格!R53+入力!$C$23),-入力!$C$24))),ユーザー別卸価格!R53))</f>
        <v/>
      </c>
      <c r="S53" s="96">
        <f>'6桁'!S53</f>
        <v>0</v>
      </c>
      <c r="T53" s="95">
        <f>IF(ユーザー別卸価格!T53="","", IF(ISNUMBER(ユーザー別卸価格!T53),IF(入力!$C$25=1,ROUNDDOWN(IF(入力!$C$21=1,ユーザー別卸価格!T53/(100-入力!$C$22)%,ユーザー別卸価格!T53+入力!$C$23),-入力!$C$24),IF(入力!$C$25=2,ROUNDUP(IF(入力!$C$21=1,ユーザー別卸価格!T53/(100-入力!$C$22)%,ユーザー別卸価格!T53+入力!$C$23),-入力!$C$24),ROUND(IF(入力!$C$21=1,ユーザー別卸価格!T53/(100-入力!$C$22)%,ユーザー別卸価格!T53+入力!$C$23),-入力!$C$24))),ユーザー別卸価格!T53))</f>
        <v>73100</v>
      </c>
      <c r="U53" s="96" t="str">
        <f>'6桁'!U53</f>
        <v>※W★</v>
      </c>
      <c r="V53" s="74"/>
      <c r="W53" s="251"/>
      <c r="X53" s="265"/>
      <c r="Y53" s="251"/>
    </row>
    <row r="54" spans="2:25" ht="30" customHeight="1">
      <c r="B54" s="503"/>
      <c r="C54" s="362" t="s">
        <v>329</v>
      </c>
      <c r="D54" s="254"/>
      <c r="E54" s="342">
        <v>98</v>
      </c>
      <c r="F54" s="95">
        <f>IF(ユーザー別卸価格!F54="","", IF(ISNUMBER(ユーザー別卸価格!F54),IF(入力!$C$25=1,ROUNDDOWN(IF(入力!$C$21=1,ユーザー別卸価格!F54/(100-入力!$C$22)%,ユーザー別卸価格!F54+入力!$C$23),-入力!$C$24),IF(入力!$C$25=2,ROUNDUP(IF(入力!$C$21=1,ユーザー別卸価格!F54/(100-入力!$C$22)%,ユーザー別卸価格!F54+入力!$C$23),-入力!$C$24),ROUND(IF(入力!$C$21=1,ユーザー別卸価格!F54/(100-入力!$C$22)%,ユーザー別卸価格!F54+入力!$C$23),-入力!$C$24))),ユーザー別卸価格!F54))</f>
        <v>75900</v>
      </c>
      <c r="G54" s="126" t="str">
        <f>'6桁'!G54</f>
        <v>Y★</v>
      </c>
      <c r="H54" s="95" t="str">
        <f>IF(ユーザー別卸価格!H54="","", IF(ISNUMBER(ユーザー別卸価格!H54),IF(入力!$C$25=1,ROUNDDOWN(IF(入力!$C$21=1,ユーザー別卸価格!H54/(100-入力!$C$22)%,ユーザー別卸価格!H54+入力!$C$23),-入力!$C$24),IF(入力!$C$25=2,ROUNDUP(IF(入力!$C$21=1,ユーザー別卸価格!H54/(100-入力!$C$22)%,ユーザー別卸価格!H54+入力!$C$23),-入力!$C$24),ROUND(IF(入力!$C$21=1,ユーザー別卸価格!H54/(100-入力!$C$22)%,ユーザー別卸価格!H54+入力!$C$23),-入力!$C$24))),ユーザー別卸価格!H54))</f>
        <v/>
      </c>
      <c r="I54" s="126">
        <f>'6桁'!I54</f>
        <v>0</v>
      </c>
      <c r="J54" s="95" t="str">
        <f>IF(ユーザー別卸価格!J54="","", IF(ISNUMBER(ユーザー別卸価格!J54),IF(入力!$C$25=1,ROUNDDOWN(IF(入力!$C$21=1,ユーザー別卸価格!J54/(100-入力!$C$22)%,ユーザー別卸価格!J54+入力!$C$23),-入力!$C$24),IF(入力!$C$25=2,ROUNDUP(IF(入力!$C$21=1,ユーザー別卸価格!J54/(100-入力!$C$22)%,ユーザー別卸価格!J54+入力!$C$23),-入力!$C$24),ROUND(IF(入力!$C$21=1,ユーザー別卸価格!J54/(100-入力!$C$22)%,ユーザー別卸価格!J54+入力!$C$23),-入力!$C$24))),ユーザー別卸価格!J54))</f>
        <v/>
      </c>
      <c r="K54" s="126">
        <f>'6桁'!K54</f>
        <v>0</v>
      </c>
      <c r="L54" s="95" t="str">
        <f>IF(ユーザー別卸価格!L54="","", IF(ISNUMBER(ユーザー別卸価格!L54),IF(入力!$C$25=1,ROUNDDOWN(IF(入力!$C$21=1,ユーザー別卸価格!L54/(100-入力!$C$22)%,ユーザー別卸価格!L54+入力!$C$23),-入力!$C$24),IF(入力!$C$25=2,ROUNDUP(IF(入力!$C$21=1,ユーザー別卸価格!L54/(100-入力!$C$22)%,ユーザー別卸価格!L54+入力!$C$23),-入力!$C$24),ROUND(IF(入力!$C$21=1,ユーザー別卸価格!L54/(100-入力!$C$22)%,ユーザー別卸価格!L54+入力!$C$23),-入力!$C$24))),ユーザー別卸価格!L54))</f>
        <v/>
      </c>
      <c r="M54" s="126">
        <f>'6桁'!M54</f>
        <v>0</v>
      </c>
      <c r="N54" s="95" t="str">
        <f>IF(ユーザー別卸価格!N54="","", IF(ISNUMBER(ユーザー別卸価格!N54),IF(入力!$C$25=1,ROUNDDOWN(IF(入力!$C$21=1,ユーザー別卸価格!N54/(100-入力!$C$22)%,ユーザー別卸価格!N54+入力!$C$23),-入力!$C$24),IF(入力!$C$25=2,ROUNDUP(IF(入力!$C$21=1,ユーザー別卸価格!N54/(100-入力!$C$22)%,ユーザー別卸価格!N54+入力!$C$23),-入力!$C$24),ROUND(IF(入力!$C$21=1,ユーザー別卸価格!N54/(100-入力!$C$22)%,ユーザー別卸価格!N54+入力!$C$23),-入力!$C$24))),ユーザー別卸価格!N54))</f>
        <v/>
      </c>
      <c r="O54" s="126">
        <f>'6桁'!O54</f>
        <v>0</v>
      </c>
      <c r="P54" s="95" t="str">
        <f>IF(ユーザー別卸価格!P54="","", IF(ISNUMBER(ユーザー別卸価格!P54),IF(入力!$C$25=1,ROUNDDOWN(IF(入力!$C$21=1,ユーザー別卸価格!P54/(100-入力!$C$22)%,ユーザー別卸価格!P54+入力!$C$23),-入力!$C$24),IF(入力!$C$25=2,ROUNDUP(IF(入力!$C$21=1,ユーザー別卸価格!P54/(100-入力!$C$22)%,ユーザー別卸価格!P54+入力!$C$23),-入力!$C$24),ROUND(IF(入力!$C$21=1,ユーザー別卸価格!P54/(100-入力!$C$22)%,ユーザー別卸価格!P54+入力!$C$23),-入力!$C$24))),ユーザー別卸価格!P54))</f>
        <v/>
      </c>
      <c r="Q54" s="96">
        <f>'6桁'!Q54</f>
        <v>0</v>
      </c>
      <c r="R54" s="95" t="str">
        <f>IF(ユーザー別卸価格!R54="","", IF(ISNUMBER(ユーザー別卸価格!R54),IF(入力!$C$25=1,ROUNDDOWN(IF(入力!$C$21=1,ユーザー別卸価格!R54/(100-入力!$C$22)%,ユーザー別卸価格!R54+入力!$C$23),-入力!$C$24),IF(入力!$C$25=2,ROUNDUP(IF(入力!$C$21=1,ユーザー別卸価格!R54/(100-入力!$C$22)%,ユーザー別卸価格!R54+入力!$C$23),-入力!$C$24),ROUND(IF(入力!$C$21=1,ユーザー別卸価格!R54/(100-入力!$C$22)%,ユーザー別卸価格!R54+入力!$C$23),-入力!$C$24))),ユーザー別卸価格!R54))</f>
        <v/>
      </c>
      <c r="S54" s="96">
        <f>'6桁'!S54</f>
        <v>0</v>
      </c>
      <c r="T54" s="95" t="str">
        <f>IF(ユーザー別卸価格!T54="","", IF(ISNUMBER(ユーザー別卸価格!T54),IF(入力!$C$25=1,ROUNDDOWN(IF(入力!$C$21=1,ユーザー別卸価格!T54/(100-入力!$C$22)%,ユーザー別卸価格!T54+入力!$C$23),-入力!$C$24),IF(入力!$C$25=2,ROUNDUP(IF(入力!$C$21=1,ユーザー別卸価格!T54/(100-入力!$C$22)%,ユーザー別卸価格!T54+入力!$C$23),-入力!$C$24),ROUND(IF(入力!$C$21=1,ユーザー別卸価格!T54/(100-入力!$C$22)%,ユーザー別卸価格!T54+入力!$C$23),-入力!$C$24))),ユーザー別卸価格!T54))</f>
        <v/>
      </c>
      <c r="U54" s="96">
        <f>'6桁'!U54</f>
        <v>0</v>
      </c>
      <c r="V54" s="74"/>
      <c r="W54" s="251"/>
      <c r="X54" s="265"/>
      <c r="Y54" s="251"/>
    </row>
    <row r="55" spans="2:25" ht="30" customHeight="1">
      <c r="B55" s="503"/>
      <c r="C55" s="362" t="s">
        <v>330</v>
      </c>
      <c r="D55" s="254"/>
      <c r="E55" s="342">
        <v>100</v>
      </c>
      <c r="F55" s="95">
        <f>IF(ユーザー別卸価格!F55="","", IF(ISNUMBER(ユーザー別卸価格!F55),IF(入力!$C$25=1,ROUNDDOWN(IF(入力!$C$21=1,ユーザー別卸価格!F55/(100-入力!$C$22)%,ユーザー別卸価格!F55+入力!$C$23),-入力!$C$24),IF(入力!$C$25=2,ROUNDUP(IF(入力!$C$21=1,ユーザー別卸価格!F55/(100-入力!$C$22)%,ユーザー別卸価格!F55+入力!$C$23),-入力!$C$24),ROUND(IF(入力!$C$21=1,ユーザー別卸価格!F55/(100-入力!$C$22)%,ユーザー別卸価格!F55+入力!$C$23),-入力!$C$24))),ユーザー別卸価格!F55))</f>
        <v>86700</v>
      </c>
      <c r="G55" s="20" t="str">
        <f>'6桁'!G55</f>
        <v>Y★</v>
      </c>
      <c r="H55" s="95" t="str">
        <f>IF(ユーザー別卸価格!H55="","", IF(ISNUMBER(ユーザー別卸価格!H55),IF(入力!$C$25=1,ROUNDDOWN(IF(入力!$C$21=1,ユーザー別卸価格!H55/(100-入力!$C$22)%,ユーザー別卸価格!H55+入力!$C$23),-入力!$C$24),IF(入力!$C$25=2,ROUNDUP(IF(入力!$C$21=1,ユーザー別卸価格!H55/(100-入力!$C$22)%,ユーザー別卸価格!H55+入力!$C$23),-入力!$C$24),ROUND(IF(入力!$C$21=1,ユーザー別卸価格!H55/(100-入力!$C$22)%,ユーザー別卸価格!H55+入力!$C$23),-入力!$C$24))),ユーザー別卸価格!H55))</f>
        <v/>
      </c>
      <c r="I55" s="126">
        <f>'6桁'!I55</f>
        <v>0</v>
      </c>
      <c r="J55" s="95" t="str">
        <f>IF(ユーザー別卸価格!J55="","", IF(ISNUMBER(ユーザー別卸価格!J55),IF(入力!$C$25=1,ROUNDDOWN(IF(入力!$C$21=1,ユーザー別卸価格!J55/(100-入力!$C$22)%,ユーザー別卸価格!J55+入力!$C$23),-入力!$C$24),IF(入力!$C$25=2,ROUNDUP(IF(入力!$C$21=1,ユーザー別卸価格!J55/(100-入力!$C$22)%,ユーザー別卸価格!J55+入力!$C$23),-入力!$C$24),ROUND(IF(入力!$C$21=1,ユーザー別卸価格!J55/(100-入力!$C$22)%,ユーザー別卸価格!J55+入力!$C$23),-入力!$C$24))),ユーザー別卸価格!J55))</f>
        <v/>
      </c>
      <c r="K55" s="126">
        <f>'6桁'!K55</f>
        <v>0</v>
      </c>
      <c r="L55" s="95" t="str">
        <f>IF(ユーザー別卸価格!L55="","", IF(ISNUMBER(ユーザー別卸価格!L55),IF(入力!$C$25=1,ROUNDDOWN(IF(入力!$C$21=1,ユーザー別卸価格!L55/(100-入力!$C$22)%,ユーザー別卸価格!L55+入力!$C$23),-入力!$C$24),IF(入力!$C$25=2,ROUNDUP(IF(入力!$C$21=1,ユーザー別卸価格!L55/(100-入力!$C$22)%,ユーザー別卸価格!L55+入力!$C$23),-入力!$C$24),ROUND(IF(入力!$C$21=1,ユーザー別卸価格!L55/(100-入力!$C$22)%,ユーザー別卸価格!L55+入力!$C$23),-入力!$C$24))),ユーザー別卸価格!L55))</f>
        <v/>
      </c>
      <c r="M55" s="126">
        <f>'6桁'!M55</f>
        <v>0</v>
      </c>
      <c r="N55" s="95" t="str">
        <f>IF(ユーザー別卸価格!N55="","", IF(ISNUMBER(ユーザー別卸価格!N55),IF(入力!$C$25=1,ROUNDDOWN(IF(入力!$C$21=1,ユーザー別卸価格!N55/(100-入力!$C$22)%,ユーザー別卸価格!N55+入力!$C$23),-入力!$C$24),IF(入力!$C$25=2,ROUNDUP(IF(入力!$C$21=1,ユーザー別卸価格!N55/(100-入力!$C$22)%,ユーザー別卸価格!N55+入力!$C$23),-入力!$C$24),ROUND(IF(入力!$C$21=1,ユーザー別卸価格!N55/(100-入力!$C$22)%,ユーザー別卸価格!N55+入力!$C$23),-入力!$C$24))),ユーザー別卸価格!N55))</f>
        <v/>
      </c>
      <c r="O55" s="126">
        <f>'6桁'!O55</f>
        <v>0</v>
      </c>
      <c r="P55" s="95" t="str">
        <f>IF(ユーザー別卸価格!P55="","", IF(ISNUMBER(ユーザー別卸価格!P55),IF(入力!$C$25=1,ROUNDDOWN(IF(入力!$C$21=1,ユーザー別卸価格!P55/(100-入力!$C$22)%,ユーザー別卸価格!P55+入力!$C$23),-入力!$C$24),IF(入力!$C$25=2,ROUNDUP(IF(入力!$C$21=1,ユーザー別卸価格!P55/(100-入力!$C$22)%,ユーザー別卸価格!P55+入力!$C$23),-入力!$C$24),ROUND(IF(入力!$C$21=1,ユーザー別卸価格!P55/(100-入力!$C$22)%,ユーザー別卸価格!P55+入力!$C$23),-入力!$C$24))),ユーザー別卸価格!P55))</f>
        <v/>
      </c>
      <c r="Q55" s="96">
        <f>'6桁'!Q55</f>
        <v>0</v>
      </c>
      <c r="R55" s="95" t="str">
        <f>IF(ユーザー別卸価格!R55="","", IF(ISNUMBER(ユーザー別卸価格!R55),IF(入力!$C$25=1,ROUNDDOWN(IF(入力!$C$21=1,ユーザー別卸価格!R55/(100-入力!$C$22)%,ユーザー別卸価格!R55+入力!$C$23),-入力!$C$24),IF(入力!$C$25=2,ROUNDUP(IF(入力!$C$21=1,ユーザー別卸価格!R55/(100-入力!$C$22)%,ユーザー別卸価格!R55+入力!$C$23),-入力!$C$24),ROUND(IF(入力!$C$21=1,ユーザー別卸価格!R55/(100-入力!$C$22)%,ユーザー別卸価格!R55+入力!$C$23),-入力!$C$24))),ユーザー別卸価格!R55))</f>
        <v/>
      </c>
      <c r="S55" s="96">
        <f>'6桁'!S55</f>
        <v>0</v>
      </c>
      <c r="T55" s="95" t="str">
        <f>IF(ユーザー別卸価格!T55="","", IF(ISNUMBER(ユーザー別卸価格!T55),IF(入力!$C$25=1,ROUNDDOWN(IF(入力!$C$21=1,ユーザー別卸価格!T55/(100-入力!$C$22)%,ユーザー別卸価格!T55+入力!$C$23),-入力!$C$24),IF(入力!$C$25=2,ROUNDUP(IF(入力!$C$21=1,ユーザー別卸価格!T55/(100-入力!$C$22)%,ユーザー別卸価格!T55+入力!$C$23),-入力!$C$24),ROUND(IF(入力!$C$21=1,ユーザー別卸価格!T55/(100-入力!$C$22)%,ユーザー別卸価格!T55+入力!$C$23),-入力!$C$24))),ユーザー別卸価格!T55))</f>
        <v/>
      </c>
      <c r="U55" s="96">
        <f>'6桁'!U55</f>
        <v>0</v>
      </c>
      <c r="V55" s="74"/>
      <c r="W55" s="251"/>
      <c r="X55" s="265"/>
      <c r="Y55" s="251"/>
    </row>
    <row r="56" spans="2:25" ht="30" customHeight="1">
      <c r="B56" s="503"/>
      <c r="C56" s="362" t="s">
        <v>213</v>
      </c>
      <c r="D56" s="254"/>
      <c r="E56" s="342">
        <v>85</v>
      </c>
      <c r="F56" s="95" t="str">
        <f>IF(ユーザー別卸価格!F56="","", IF(ISNUMBER(ユーザー別卸価格!F56),IF(入力!$C$25=1,ROUNDDOWN(IF(入力!$C$21=1,ユーザー別卸価格!F56/(100-入力!$C$22)%,ユーザー別卸価格!F56+入力!$C$23),-入力!$C$24),IF(入力!$C$25=2,ROUNDUP(IF(入力!$C$21=1,ユーザー別卸価格!F56/(100-入力!$C$22)%,ユーザー別卸価格!F56+入力!$C$23),-入力!$C$24),ROUND(IF(入力!$C$21=1,ユーザー別卸価格!F56/(100-入力!$C$22)%,ユーザー別卸価格!F56+入力!$C$23),-入力!$C$24))),ユーザー別卸価格!F56))</f>
        <v/>
      </c>
      <c r="G56" s="20">
        <f>'6桁'!G56</f>
        <v>0</v>
      </c>
      <c r="H56" s="95" t="str">
        <f>IF(ユーザー別卸価格!H56="","", IF(ISNUMBER(ユーザー別卸価格!H56),IF(入力!$C$25=1,ROUNDDOWN(IF(入力!$C$21=1,ユーザー別卸価格!H56/(100-入力!$C$22)%,ユーザー別卸価格!H56+入力!$C$23),-入力!$C$24),IF(入力!$C$25=2,ROUNDUP(IF(入力!$C$21=1,ユーザー別卸価格!H56/(100-入力!$C$22)%,ユーザー別卸価格!H56+入力!$C$23),-入力!$C$24),ROUND(IF(入力!$C$21=1,ユーザー別卸価格!H56/(100-入力!$C$22)%,ユーザー別卸価格!H56+入力!$C$23),-入力!$C$24))),ユーザー別卸価格!H56))</f>
        <v/>
      </c>
      <c r="I56" s="101">
        <f>'6桁'!I56</f>
        <v>0</v>
      </c>
      <c r="J56" s="95" t="str">
        <f>IF(ユーザー別卸価格!J56="","", IF(ISNUMBER(ユーザー別卸価格!J56),IF(入力!$C$25=1,ROUNDDOWN(IF(入力!$C$21=1,ユーザー別卸価格!J56/(100-入力!$C$22)%,ユーザー別卸価格!J56+入力!$C$23),-入力!$C$24),IF(入力!$C$25=2,ROUNDUP(IF(入力!$C$21=1,ユーザー別卸価格!J56/(100-入力!$C$22)%,ユーザー別卸価格!J56+入力!$C$23),-入力!$C$24),ROUND(IF(入力!$C$21=1,ユーザー別卸価格!J56/(100-入力!$C$22)%,ユーザー別卸価格!J56+入力!$C$23),-入力!$C$24))),ユーザー別卸価格!J56))</f>
        <v/>
      </c>
      <c r="K56" s="101">
        <f>'6桁'!K56</f>
        <v>0</v>
      </c>
      <c r="L56" s="95">
        <f>IF(ユーザー別卸価格!L56="","", IF(ISNUMBER(ユーザー別卸価格!L56),IF(入力!$C$25=1,ROUNDDOWN(IF(入力!$C$21=1,ユーザー別卸価格!L56/(100-入力!$C$22)%,ユーザー別卸価格!L56+入力!$C$23),-入力!$C$24),IF(入力!$C$25=2,ROUNDUP(IF(入力!$C$21=1,ユーザー別卸価格!L56/(100-入力!$C$22)%,ユーザー別卸価格!L56+入力!$C$23),-入力!$C$24),ROUND(IF(入力!$C$21=1,ユーザー別卸価格!L56/(100-入力!$C$22)%,ユーザー別卸価格!L56+入力!$C$23),-入力!$C$24))),ユーザー別卸価格!L56))</f>
        <v>57400</v>
      </c>
      <c r="M56" s="101" t="str">
        <f>'6桁'!M56</f>
        <v>W★</v>
      </c>
      <c r="N56" s="95" t="str">
        <f>IF(ユーザー別卸価格!N56="","", IF(ISNUMBER(ユーザー別卸価格!N56),IF(入力!$C$25=1,ROUNDDOWN(IF(入力!$C$21=1,ユーザー別卸価格!N56/(100-入力!$C$22)%,ユーザー別卸価格!N56+入力!$C$23),-入力!$C$24),IF(入力!$C$25=2,ROUNDUP(IF(入力!$C$21=1,ユーザー別卸価格!N56/(100-入力!$C$22)%,ユーザー別卸価格!N56+入力!$C$23),-入力!$C$24),ROUND(IF(入力!$C$21=1,ユーザー別卸価格!N56/(100-入力!$C$22)%,ユーザー別卸価格!N56+入力!$C$23),-入力!$C$24))),ユーザー別卸価格!N56))</f>
        <v/>
      </c>
      <c r="O56" s="126">
        <f>'6桁'!O56</f>
        <v>0</v>
      </c>
      <c r="P56" s="95" t="str">
        <f>IF(ユーザー別卸価格!P56="","", IF(ISNUMBER(ユーザー別卸価格!P56),IF(入力!$C$25=1,ROUNDDOWN(IF(入力!$C$21=1,ユーザー別卸価格!P56/(100-入力!$C$22)%,ユーザー別卸価格!P56+入力!$C$23),-入力!$C$24),IF(入力!$C$25=2,ROUNDUP(IF(入力!$C$21=1,ユーザー別卸価格!P56/(100-入力!$C$22)%,ユーザー別卸価格!P56+入力!$C$23),-入力!$C$24),ROUND(IF(入力!$C$21=1,ユーザー別卸価格!P56/(100-入力!$C$22)%,ユーザー別卸価格!P56+入力!$C$23),-入力!$C$24))),ユーザー別卸価格!P56))</f>
        <v/>
      </c>
      <c r="Q56" s="96">
        <f>'6桁'!Q56</f>
        <v>0</v>
      </c>
      <c r="R56" s="95" t="str">
        <f>IF(ユーザー別卸価格!R56="","", IF(ISNUMBER(ユーザー別卸価格!R56),IF(入力!$C$25=1,ROUNDDOWN(IF(入力!$C$21=1,ユーザー別卸価格!R56/(100-入力!$C$22)%,ユーザー別卸価格!R56+入力!$C$23),-入力!$C$24),IF(入力!$C$25=2,ROUNDUP(IF(入力!$C$21=1,ユーザー別卸価格!R56/(100-入力!$C$22)%,ユーザー別卸価格!R56+入力!$C$23),-入力!$C$24),ROUND(IF(入力!$C$21=1,ユーザー別卸価格!R56/(100-入力!$C$22)%,ユーザー別卸価格!R56+入力!$C$23),-入力!$C$24))),ユーザー別卸価格!R56))</f>
        <v/>
      </c>
      <c r="S56" s="96">
        <f>'6桁'!S56</f>
        <v>0</v>
      </c>
      <c r="T56" s="95" t="str">
        <f>IF(ユーザー別卸価格!T56="","", IF(ISNUMBER(ユーザー別卸価格!T56),IF(入力!$C$25=1,ROUNDDOWN(IF(入力!$C$21=1,ユーザー別卸価格!T56/(100-入力!$C$22)%,ユーザー別卸価格!T56+入力!$C$23),-入力!$C$24),IF(入力!$C$25=2,ROUNDUP(IF(入力!$C$21=1,ユーザー別卸価格!T56/(100-入力!$C$22)%,ユーザー別卸価格!T56+入力!$C$23),-入力!$C$24),ROUND(IF(入力!$C$21=1,ユーザー別卸価格!T56/(100-入力!$C$22)%,ユーザー別卸価格!T56+入力!$C$23),-入力!$C$24))),ユーザー別卸価格!T56))</f>
        <v/>
      </c>
      <c r="U56" s="96">
        <f>'6桁'!U56</f>
        <v>0</v>
      </c>
      <c r="V56" s="74"/>
      <c r="W56" s="251"/>
      <c r="X56" s="265"/>
      <c r="Y56" s="251"/>
    </row>
    <row r="57" spans="2:25" ht="30" customHeight="1">
      <c r="B57" s="503"/>
      <c r="C57" s="362" t="s">
        <v>214</v>
      </c>
      <c r="D57" s="254">
        <v>84</v>
      </c>
      <c r="E57" s="342">
        <v>88</v>
      </c>
      <c r="F57" s="95">
        <f>IF(ユーザー別卸価格!F57="","", IF(ISNUMBER(ユーザー別卸価格!F57),IF(入力!$C$25=1,ROUNDDOWN(IF(入力!$C$21=1,ユーザー別卸価格!F57/(100-入力!$C$22)%,ユーザー別卸価格!F57+入力!$C$23),-入力!$C$24),IF(入力!$C$25=2,ROUNDUP(IF(入力!$C$21=1,ユーザー別卸価格!F57/(100-入力!$C$22)%,ユーザー別卸価格!F57+入力!$C$23),-入力!$C$24),ROUND(IF(入力!$C$21=1,ユーザー別卸価格!F57/(100-入力!$C$22)%,ユーザー別卸価格!F57+入力!$C$23),-入力!$C$24))),ユーザー別卸価格!F57))</f>
        <v>59200</v>
      </c>
      <c r="G57" s="19" t="str">
        <f>'6桁'!G57</f>
        <v>Y★</v>
      </c>
      <c r="H57" s="95" t="str">
        <f>IF(ユーザー別卸価格!H57="","", IF(ISNUMBER(ユーザー別卸価格!H57),IF(入力!$C$25=1,ROUNDDOWN(IF(入力!$C$21=1,ユーザー別卸価格!H57/(100-入力!$C$22)%,ユーザー別卸価格!H57+入力!$C$23),-入力!$C$24),IF(入力!$C$25=2,ROUNDUP(IF(入力!$C$21=1,ユーザー別卸価格!H57/(100-入力!$C$22)%,ユーザー別卸価格!H57+入力!$C$23),-入力!$C$24),ROUND(IF(入力!$C$21=1,ユーザー別卸価格!H57/(100-入力!$C$22)%,ユーザー別卸価格!H57+入力!$C$23),-入力!$C$24))),ユーザー別卸価格!H57))</f>
        <v/>
      </c>
      <c r="I57" s="101">
        <f>'6桁'!I57</f>
        <v>0</v>
      </c>
      <c r="J57" s="95" t="str">
        <f>IF(ユーザー別卸価格!J57="","", IF(ISNUMBER(ユーザー別卸価格!J57),IF(入力!$C$25=1,ROUNDDOWN(IF(入力!$C$21=1,ユーザー別卸価格!J57/(100-入力!$C$22)%,ユーザー別卸価格!J57+入力!$C$23),-入力!$C$24),IF(入力!$C$25=2,ROUNDUP(IF(入力!$C$21=1,ユーザー別卸価格!J57/(100-入力!$C$22)%,ユーザー別卸価格!J57+入力!$C$23),-入力!$C$24),ROUND(IF(入力!$C$21=1,ユーザー別卸価格!J57/(100-入力!$C$22)%,ユーザー別卸価格!J57+入力!$C$23),-入力!$C$24))),ユーザー別卸価格!J57))</f>
        <v/>
      </c>
      <c r="K57" s="101">
        <f>'6桁'!K57</f>
        <v>0</v>
      </c>
      <c r="L57" s="95">
        <f>IF(ユーザー別卸価格!L57="","", IF(ISNUMBER(ユーザー別卸価格!L57),IF(入力!$C$25=1,ROUNDDOWN(IF(入力!$C$21=1,ユーザー別卸価格!L57/(100-入力!$C$22)%,ユーザー別卸価格!L57+入力!$C$23),-入力!$C$24),IF(入力!$C$25=2,ROUNDUP(IF(入力!$C$21=1,ユーザー別卸価格!L57/(100-入力!$C$22)%,ユーザー別卸価格!L57+入力!$C$23),-入力!$C$24),ROUND(IF(入力!$C$21=1,ユーザー別卸価格!L57/(100-入力!$C$22)%,ユーザー別卸価格!L57+入力!$C$23),-入力!$C$24))),ユーザー別卸価格!L57))</f>
        <v>56500</v>
      </c>
      <c r="M57" s="126" t="str">
        <f>'6桁'!M57</f>
        <v>W★</v>
      </c>
      <c r="N57" s="95" t="str">
        <f>IF(ユーザー別卸価格!N57="","", IF(ISNUMBER(ユーザー別卸価格!N57),IF(入力!$C$25=1,ROUNDDOWN(IF(入力!$C$21=1,ユーザー別卸価格!N57/(100-入力!$C$22)%,ユーザー別卸価格!N57+入力!$C$23),-入力!$C$24),IF(入力!$C$25=2,ROUNDUP(IF(入力!$C$21=1,ユーザー別卸価格!N57/(100-入力!$C$22)%,ユーザー別卸価格!N57+入力!$C$23),-入力!$C$24),ROUND(IF(入力!$C$21=1,ユーザー別卸価格!N57/(100-入力!$C$22)%,ユーザー別卸価格!N57+入力!$C$23),-入力!$C$24))),ユーザー別卸価格!N57))</f>
        <v/>
      </c>
      <c r="O57" s="126">
        <f>'6桁'!O57</f>
        <v>0</v>
      </c>
      <c r="P57" s="95" t="str">
        <f>IF(ユーザー別卸価格!P57="","", IF(ISNUMBER(ユーザー別卸価格!P57),IF(入力!$C$25=1,ROUNDDOWN(IF(入力!$C$21=1,ユーザー別卸価格!P57/(100-入力!$C$22)%,ユーザー別卸価格!P57+入力!$C$23),-入力!$C$24),IF(入力!$C$25=2,ROUNDUP(IF(入力!$C$21=1,ユーザー別卸価格!P57/(100-入力!$C$22)%,ユーザー別卸価格!P57+入力!$C$23),-入力!$C$24),ROUND(IF(入力!$C$21=1,ユーザー別卸価格!P57/(100-入力!$C$22)%,ユーザー別卸価格!P57+入力!$C$23),-入力!$C$24))),ユーザー別卸価格!P57))</f>
        <v/>
      </c>
      <c r="Q57" s="96">
        <f>'6桁'!Q57</f>
        <v>0</v>
      </c>
      <c r="R57" s="95" t="str">
        <f>IF(ユーザー別卸価格!R57="","", IF(ISNUMBER(ユーザー別卸価格!R57),IF(入力!$C$25=1,ROUNDDOWN(IF(入力!$C$21=1,ユーザー別卸価格!R57/(100-入力!$C$22)%,ユーザー別卸価格!R57+入力!$C$23),-入力!$C$24),IF(入力!$C$25=2,ROUNDUP(IF(入力!$C$21=1,ユーザー別卸価格!R57/(100-入力!$C$22)%,ユーザー別卸価格!R57+入力!$C$23),-入力!$C$24),ROUND(IF(入力!$C$21=1,ユーザー別卸価格!R57/(100-入力!$C$22)%,ユーザー別卸価格!R57+入力!$C$23),-入力!$C$24))),ユーザー別卸価格!R57))</f>
        <v/>
      </c>
      <c r="S57" s="96">
        <f>'6桁'!S57</f>
        <v>0</v>
      </c>
      <c r="T57" s="95">
        <f>IF(ユーザー別卸価格!T57="","", IF(ISNUMBER(ユーザー別卸価格!T57),IF(入力!$C$25=1,ROUNDDOWN(IF(入力!$C$21=1,ユーザー別卸価格!T57/(100-入力!$C$22)%,ユーザー別卸価格!T57+入力!$C$23),-入力!$C$24),IF(入力!$C$25=2,ROUNDUP(IF(入力!$C$21=1,ユーザー別卸価格!T57/(100-入力!$C$22)%,ユーザー別卸価格!T57+入力!$C$23),-入力!$C$24),ROUND(IF(入力!$C$21=1,ユーザー別卸価格!T57/(100-入力!$C$22)%,ユーザー別卸価格!T57+入力!$C$23),-入力!$C$24))),ユーザー別卸価格!T57))</f>
        <v>57100</v>
      </c>
      <c r="U57" s="96" t="str">
        <f>'6桁'!U57</f>
        <v>W★</v>
      </c>
      <c r="V57" s="74"/>
      <c r="W57" s="251"/>
      <c r="X57" s="265"/>
      <c r="Y57" s="251"/>
    </row>
    <row r="58" spans="2:25" ht="30" customHeight="1">
      <c r="B58" s="503"/>
      <c r="C58" s="362" t="s">
        <v>215</v>
      </c>
      <c r="D58" s="254">
        <v>87</v>
      </c>
      <c r="E58" s="342">
        <v>91</v>
      </c>
      <c r="F58" s="95">
        <f>IF(ユーザー別卸価格!F58="","", IF(ISNUMBER(ユーザー別卸価格!F58),IF(入力!$C$25=1,ROUNDDOWN(IF(入力!$C$21=1,ユーザー別卸価格!F58/(100-入力!$C$22)%,ユーザー別卸価格!F58+入力!$C$23),-入力!$C$24),IF(入力!$C$25=2,ROUNDUP(IF(入力!$C$21=1,ユーザー別卸価格!F58/(100-入力!$C$22)%,ユーザー別卸価格!F58+入力!$C$23),-入力!$C$24),ROUND(IF(入力!$C$21=1,ユーザー別卸価格!F58/(100-入力!$C$22)%,ユーザー別卸価格!F58+入力!$C$23),-入力!$C$24))),ユーザー別卸価格!F58))</f>
        <v>59200</v>
      </c>
      <c r="G58" s="19" t="str">
        <f>'6桁'!G58</f>
        <v>Y★</v>
      </c>
      <c r="H58" s="95">
        <f>IF(ユーザー別卸価格!H58="","", IF(ISNUMBER(ユーザー別卸価格!H58),IF(入力!$C$25=1,ROUNDDOWN(IF(入力!$C$21=1,ユーザー別卸価格!H58/(100-入力!$C$22)%,ユーザー別卸価格!H58+入力!$C$23),-入力!$C$24),IF(入力!$C$25=2,ROUNDUP(IF(入力!$C$21=1,ユーザー別卸価格!H58/(100-入力!$C$22)%,ユーザー別卸価格!H58+入力!$C$23),-入力!$C$24),ROUND(IF(入力!$C$21=1,ユーザー別卸価格!H58/(100-入力!$C$22)%,ユーザー別卸価格!H58+入力!$C$23),-入力!$C$24))),ユーザー別卸価格!H58))</f>
        <v>61500</v>
      </c>
      <c r="I58" s="96" t="str">
        <f>'6桁'!I58</f>
        <v>Y★</v>
      </c>
      <c r="J58" s="95">
        <f>IF(ユーザー別卸価格!J58="","", IF(ISNUMBER(ユーザー別卸価格!J58),IF(入力!$C$25=1,ROUNDDOWN(IF(入力!$C$21=1,ユーザー別卸価格!J58/(100-入力!$C$22)%,ユーザー別卸価格!J58+入力!$C$23),-入力!$C$24),IF(入力!$C$25=2,ROUNDUP(IF(入力!$C$21=1,ユーザー別卸価格!J58/(100-入力!$C$22)%,ユーザー別卸価格!J58+入力!$C$23),-入力!$C$24),ROUND(IF(入力!$C$21=1,ユーザー別卸価格!J58/(100-入力!$C$22)%,ユーザー別卸価格!J58+入力!$C$23),-入力!$C$24))),ユーザー別卸価格!J58))</f>
        <v>59700</v>
      </c>
      <c r="K58" s="96" t="str">
        <f>'6桁'!K58</f>
        <v>W★</v>
      </c>
      <c r="L58" s="95" t="str">
        <f>IF(ユーザー別卸価格!L58="","", IF(ISNUMBER(ユーザー別卸価格!L58),IF(入力!$C$25=1,ROUNDDOWN(IF(入力!$C$21=1,ユーザー別卸価格!L58/(100-入力!$C$22)%,ユーザー別卸価格!L58+入力!$C$23),-入力!$C$24),IF(入力!$C$25=2,ROUNDUP(IF(入力!$C$21=1,ユーザー別卸価格!L58/(100-入力!$C$22)%,ユーザー別卸価格!L58+入力!$C$23),-入力!$C$24),ROUND(IF(入力!$C$21=1,ユーザー別卸価格!L58/(100-入力!$C$22)%,ユーザー別卸価格!L58+入力!$C$23),-入力!$C$24))),ユーザー別卸価格!L58))</f>
        <v/>
      </c>
      <c r="M58" s="126">
        <f>'6桁'!M58</f>
        <v>0</v>
      </c>
      <c r="N58" s="95" t="str">
        <f>IF(ユーザー別卸価格!N58="","", IF(ISNUMBER(ユーザー別卸価格!N58),IF(入力!$C$25=1,ROUNDDOWN(IF(入力!$C$21=1,ユーザー別卸価格!N58/(100-入力!$C$22)%,ユーザー別卸価格!N58+入力!$C$23),-入力!$C$24),IF(入力!$C$25=2,ROUNDUP(IF(入力!$C$21=1,ユーザー別卸価格!N58/(100-入力!$C$22)%,ユーザー別卸価格!N58+入力!$C$23),-入力!$C$24),ROUND(IF(入力!$C$21=1,ユーザー別卸価格!N58/(100-入力!$C$22)%,ユーザー別卸価格!N58+入力!$C$23),-入力!$C$24))),ユーザー別卸価格!N58))</f>
        <v/>
      </c>
      <c r="O58" s="126">
        <f>'6桁'!O58</f>
        <v>0</v>
      </c>
      <c r="P58" s="95" t="str">
        <f>IF(ユーザー別卸価格!P58="","", IF(ISNUMBER(ユーザー別卸価格!P58),IF(入力!$C$25=1,ROUNDDOWN(IF(入力!$C$21=1,ユーザー別卸価格!P58/(100-入力!$C$22)%,ユーザー別卸価格!P58+入力!$C$23),-入力!$C$24),IF(入力!$C$25=2,ROUNDUP(IF(入力!$C$21=1,ユーザー別卸価格!P58/(100-入力!$C$22)%,ユーザー別卸価格!P58+入力!$C$23),-入力!$C$24),ROUND(IF(入力!$C$21=1,ユーザー別卸価格!P58/(100-入力!$C$22)%,ユーザー別卸価格!P58+入力!$C$23),-入力!$C$24))),ユーザー別卸価格!P58))</f>
        <v/>
      </c>
      <c r="Q58" s="96">
        <f>'6桁'!Q58</f>
        <v>0</v>
      </c>
      <c r="R58" s="95" t="str">
        <f>IF(ユーザー別卸価格!R58="","", IF(ISNUMBER(ユーザー別卸価格!R58),IF(入力!$C$25=1,ROUNDDOWN(IF(入力!$C$21=1,ユーザー別卸価格!R58/(100-入力!$C$22)%,ユーザー別卸価格!R58+入力!$C$23),-入力!$C$24),IF(入力!$C$25=2,ROUNDUP(IF(入力!$C$21=1,ユーザー別卸価格!R58/(100-入力!$C$22)%,ユーザー別卸価格!R58+入力!$C$23),-入力!$C$24),ROUND(IF(入力!$C$21=1,ユーザー別卸価格!R58/(100-入力!$C$22)%,ユーザー別卸価格!R58+入力!$C$23),-入力!$C$24))),ユーザー別卸価格!R58))</f>
        <v/>
      </c>
      <c r="S58" s="96">
        <f>'6桁'!S58</f>
        <v>0</v>
      </c>
      <c r="T58" s="95">
        <f>IF(ユーザー別卸価格!T58="","", IF(ISNUMBER(ユーザー別卸価格!T58),IF(入力!$C$25=1,ROUNDDOWN(IF(入力!$C$21=1,ユーザー別卸価格!T58/(100-入力!$C$22)%,ユーザー別卸価格!T58+入力!$C$23),-入力!$C$24),IF(入力!$C$25=2,ROUNDUP(IF(入力!$C$21=1,ユーザー別卸価格!T58/(100-入力!$C$22)%,ユーザー別卸価格!T58+入力!$C$23),-入力!$C$24),ROUND(IF(入力!$C$21=1,ユーザー別卸価格!T58/(100-入力!$C$22)%,ユーザー別卸価格!T58+入力!$C$23),-入力!$C$24))),ユーザー別卸価格!T58))</f>
        <v>60400</v>
      </c>
      <c r="U58" s="96" t="str">
        <f>'6桁'!U58</f>
        <v>W★</v>
      </c>
      <c r="V58" s="74"/>
      <c r="W58" s="251"/>
      <c r="X58" s="265"/>
      <c r="Y58" s="251"/>
    </row>
    <row r="59" spans="2:25" ht="30" customHeight="1">
      <c r="B59" s="503"/>
      <c r="C59" s="362" t="s">
        <v>216</v>
      </c>
      <c r="D59" s="254">
        <v>89</v>
      </c>
      <c r="E59" s="342">
        <v>93</v>
      </c>
      <c r="F59" s="95">
        <f>IF(ユーザー別卸価格!F59="","", IF(ISNUMBER(ユーザー別卸価格!F59),IF(入力!$C$25=1,ROUNDDOWN(IF(入力!$C$21=1,ユーザー別卸価格!F59/(100-入力!$C$22)%,ユーザー別卸価格!F59+入力!$C$23),-入力!$C$24),IF(入力!$C$25=2,ROUNDUP(IF(入力!$C$21=1,ユーザー別卸価格!F59/(100-入力!$C$22)%,ユーザー別卸価格!F59+入力!$C$23),-入力!$C$24),ROUND(IF(入力!$C$21=1,ユーザー別卸価格!F59/(100-入力!$C$22)%,ユーザー別卸価格!F59+入力!$C$23),-入力!$C$24))),ユーザー別卸価格!F59))</f>
        <v>64700</v>
      </c>
      <c r="G59" s="126" t="str">
        <f>'6桁'!G59</f>
        <v>Y★</v>
      </c>
      <c r="H59" s="95">
        <f>IF(ユーザー別卸価格!H59="","", IF(ISNUMBER(ユーザー別卸価格!H59),IF(入力!$C$25=1,ROUNDDOWN(IF(入力!$C$21=1,ユーザー別卸価格!H59/(100-入力!$C$22)%,ユーザー別卸価格!H59+入力!$C$23),-入力!$C$24),IF(入力!$C$25=2,ROUNDUP(IF(入力!$C$21=1,ユーザー別卸価格!H59/(100-入力!$C$22)%,ユーザー別卸価格!H59+入力!$C$23),-入力!$C$24),ROUND(IF(入力!$C$21=1,ユーザー別卸価格!H59/(100-入力!$C$22)%,ユーザー別卸価格!H59+入力!$C$23),-入力!$C$24))),ユーザー別卸価格!H59))</f>
        <v>64200</v>
      </c>
      <c r="I59" s="126" t="str">
        <f>'6桁'!I59</f>
        <v>Y★</v>
      </c>
      <c r="J59" s="95">
        <f>IF(ユーザー別卸価格!J59="","", IF(ISNUMBER(ユーザー別卸価格!J59),IF(入力!$C$25=1,ROUNDDOWN(IF(入力!$C$21=1,ユーザー別卸価格!J59/(100-入力!$C$22)%,ユーザー別卸価格!J59+入力!$C$23),-入力!$C$24),IF(入力!$C$25=2,ROUNDUP(IF(入力!$C$21=1,ユーザー別卸価格!J59/(100-入力!$C$22)%,ユーザー別卸価格!J59+入力!$C$23),-入力!$C$24),ROUND(IF(入力!$C$21=1,ユーザー別卸価格!J59/(100-入力!$C$22)%,ユーザー別卸価格!J59+入力!$C$23),-入力!$C$24))),ユーザー別卸価格!J59))</f>
        <v>62300</v>
      </c>
      <c r="K59" s="126" t="str">
        <f>'6桁'!K59</f>
        <v>W★</v>
      </c>
      <c r="L59" s="95" t="str">
        <f>IF(ユーザー別卸価格!L59="","", IF(ISNUMBER(ユーザー別卸価格!L59),IF(入力!$C$25=1,ROUNDDOWN(IF(入力!$C$21=1,ユーザー別卸価格!L59/(100-入力!$C$22)%,ユーザー別卸価格!L59+入力!$C$23),-入力!$C$24),IF(入力!$C$25=2,ROUNDUP(IF(入力!$C$21=1,ユーザー別卸価格!L59/(100-入力!$C$22)%,ユーザー別卸価格!L59+入力!$C$23),-入力!$C$24),ROUND(IF(入力!$C$21=1,ユーザー別卸価格!L59/(100-入力!$C$22)%,ユーザー別卸価格!L59+入力!$C$23),-入力!$C$24))),ユーザー別卸価格!L59))</f>
        <v/>
      </c>
      <c r="M59" s="126">
        <f>'6桁'!M59</f>
        <v>0</v>
      </c>
      <c r="N59" s="95" t="str">
        <f>IF(ユーザー別卸価格!N59="","", IF(ISNUMBER(ユーザー別卸価格!N59),IF(入力!$C$25=1,ROUNDDOWN(IF(入力!$C$21=1,ユーザー別卸価格!N59/(100-入力!$C$22)%,ユーザー別卸価格!N59+入力!$C$23),-入力!$C$24),IF(入力!$C$25=2,ROUNDUP(IF(入力!$C$21=1,ユーザー別卸価格!N59/(100-入力!$C$22)%,ユーザー別卸価格!N59+入力!$C$23),-入力!$C$24),ROUND(IF(入力!$C$21=1,ユーザー別卸価格!N59/(100-入力!$C$22)%,ユーザー別卸価格!N59+入力!$C$23),-入力!$C$24))),ユーザー別卸価格!N59))</f>
        <v/>
      </c>
      <c r="O59" s="126">
        <f>'6桁'!O59</f>
        <v>0</v>
      </c>
      <c r="P59" s="95" t="str">
        <f>IF(ユーザー別卸価格!P59="","", IF(ISNUMBER(ユーザー別卸価格!P59),IF(入力!$C$25=1,ROUNDDOWN(IF(入力!$C$21=1,ユーザー別卸価格!P59/(100-入力!$C$22)%,ユーザー別卸価格!P59+入力!$C$23),-入力!$C$24),IF(入力!$C$25=2,ROUNDUP(IF(入力!$C$21=1,ユーザー別卸価格!P59/(100-入力!$C$22)%,ユーザー別卸価格!P59+入力!$C$23),-入力!$C$24),ROUND(IF(入力!$C$21=1,ユーザー別卸価格!P59/(100-入力!$C$22)%,ユーザー別卸価格!P59+入力!$C$23),-入力!$C$24))),ユーザー別卸価格!P59))</f>
        <v/>
      </c>
      <c r="Q59" s="96">
        <f>'6桁'!Q59</f>
        <v>0</v>
      </c>
      <c r="R59" s="95" t="str">
        <f>IF(ユーザー別卸価格!R59="","", IF(ISNUMBER(ユーザー別卸価格!R59),IF(入力!$C$25=1,ROUNDDOWN(IF(入力!$C$21=1,ユーザー別卸価格!R59/(100-入力!$C$22)%,ユーザー別卸価格!R59+入力!$C$23),-入力!$C$24),IF(入力!$C$25=2,ROUNDUP(IF(入力!$C$21=1,ユーザー別卸価格!R59/(100-入力!$C$22)%,ユーザー別卸価格!R59+入力!$C$23),-入力!$C$24),ROUND(IF(入力!$C$21=1,ユーザー別卸価格!R59/(100-入力!$C$22)%,ユーザー別卸価格!R59+入力!$C$23),-入力!$C$24))),ユーザー別卸価格!R59))</f>
        <v/>
      </c>
      <c r="S59" s="96">
        <f>'6桁'!S59</f>
        <v>0</v>
      </c>
      <c r="T59" s="95">
        <f>IF(ユーザー別卸価格!T59="","", IF(ISNUMBER(ユーザー別卸価格!T59),IF(入力!$C$25=1,ROUNDDOWN(IF(入力!$C$21=1,ユーザー別卸価格!T59/(100-入力!$C$22)%,ユーザー別卸価格!T59+入力!$C$23),-入力!$C$24),IF(入力!$C$25=2,ROUNDUP(IF(入力!$C$21=1,ユーザー別卸価格!T59/(100-入力!$C$22)%,ユーザー別卸価格!T59+入力!$C$23),-入力!$C$24),ROUND(IF(入力!$C$21=1,ユーザー別卸価格!T59/(100-入力!$C$22)%,ユーザー別卸価格!T59+入力!$C$23),-入力!$C$24))),ユーザー別卸価格!T59))</f>
        <v>63000</v>
      </c>
      <c r="U59" s="96" t="str">
        <f>'6桁'!U59</f>
        <v>W★</v>
      </c>
      <c r="V59" s="74"/>
      <c r="W59" s="251"/>
      <c r="X59" s="265"/>
      <c r="Y59" s="251"/>
    </row>
    <row r="60" spans="2:25" ht="30" customHeight="1">
      <c r="B60" s="503"/>
      <c r="C60" s="362" t="s">
        <v>300</v>
      </c>
      <c r="D60" s="254">
        <v>92</v>
      </c>
      <c r="E60" s="342">
        <v>96</v>
      </c>
      <c r="F60" s="95">
        <f>IF(ユーザー別卸価格!F60="","", IF(ISNUMBER(ユーザー別卸価格!F60),IF(入力!$C$25=1,ROUNDDOWN(IF(入力!$C$21=1,ユーザー別卸価格!F60/(100-入力!$C$22)%,ユーザー別卸価格!F60+入力!$C$23),-入力!$C$24),IF(入力!$C$25=2,ROUNDUP(IF(入力!$C$21=1,ユーザー別卸価格!F60/(100-入力!$C$22)%,ユーザー別卸価格!F60+入力!$C$23),-入力!$C$24),ROUND(IF(入力!$C$21=1,ユーザー別卸価格!F60/(100-入力!$C$22)%,ユーザー別卸価格!F60+入力!$C$23),-入力!$C$24))),ユーザー別卸価格!F60))</f>
        <v>65900</v>
      </c>
      <c r="G60" s="96" t="str">
        <f>'6桁'!G60</f>
        <v>Y★</v>
      </c>
      <c r="H60" s="95">
        <f>IF(ユーザー別卸価格!H60="","", IF(ISNUMBER(ユーザー別卸価格!H60),IF(入力!$C$25=1,ROUNDDOWN(IF(入力!$C$21=1,ユーザー別卸価格!H60/(100-入力!$C$22)%,ユーザー別卸価格!H60+入力!$C$23),-入力!$C$24),IF(入力!$C$25=2,ROUNDUP(IF(入力!$C$21=1,ユーザー別卸価格!H60/(100-入力!$C$22)%,ユーザー別卸価格!H60+入力!$C$23),-入力!$C$24),ROUND(IF(入力!$C$21=1,ユーザー別卸価格!H60/(100-入力!$C$22)%,ユーザー別卸価格!H60+入力!$C$23),-入力!$C$24))),ユーザー別卸価格!H60))</f>
        <v>65300</v>
      </c>
      <c r="I60" s="126" t="str">
        <f>'6桁'!I60</f>
        <v>Y★</v>
      </c>
      <c r="J60" s="95">
        <f>IF(ユーザー別卸価格!J60="","", IF(ISNUMBER(ユーザー別卸価格!J60),IF(入力!$C$25=1,ROUNDDOWN(IF(入力!$C$21=1,ユーザー別卸価格!J60/(100-入力!$C$22)%,ユーザー別卸価格!J60+入力!$C$23),-入力!$C$24),IF(入力!$C$25=2,ROUNDUP(IF(入力!$C$21=1,ユーザー別卸価格!J60/(100-入力!$C$22)%,ユーザー別卸価格!J60+入力!$C$23),-入力!$C$24),ROUND(IF(入力!$C$21=1,ユーザー別卸価格!J60/(100-入力!$C$22)%,ユーザー別卸価格!J60+入力!$C$23),-入力!$C$24))),ユーザー別卸価格!J60))</f>
        <v>63300</v>
      </c>
      <c r="K60" s="96" t="str">
        <f>'6桁'!K60</f>
        <v>W★</v>
      </c>
      <c r="L60" s="95" t="str">
        <f>IF(ユーザー別卸価格!L60="","", IF(ISNUMBER(ユーザー別卸価格!L60),IF(入力!$C$25=1,ROUNDDOWN(IF(入力!$C$21=1,ユーザー別卸価格!L60/(100-入力!$C$22)%,ユーザー別卸価格!L60+入力!$C$23),-入力!$C$24),IF(入力!$C$25=2,ROUNDUP(IF(入力!$C$21=1,ユーザー別卸価格!L60/(100-入力!$C$22)%,ユーザー別卸価格!L60+入力!$C$23),-入力!$C$24),ROUND(IF(入力!$C$21=1,ユーザー別卸価格!L60/(100-入力!$C$22)%,ユーザー別卸価格!L60+入力!$C$23),-入力!$C$24))),ユーザー別卸価格!L60))</f>
        <v/>
      </c>
      <c r="M60" s="96">
        <f>'6桁'!M60</f>
        <v>0</v>
      </c>
      <c r="N60" s="95" t="str">
        <f>IF(ユーザー別卸価格!N60="","", IF(ISNUMBER(ユーザー別卸価格!N60),IF(入力!$C$25=1,ROUNDDOWN(IF(入力!$C$21=1,ユーザー別卸価格!N60/(100-入力!$C$22)%,ユーザー別卸価格!N60+入力!$C$23),-入力!$C$24),IF(入力!$C$25=2,ROUNDUP(IF(入力!$C$21=1,ユーザー別卸価格!N60/(100-入力!$C$22)%,ユーザー別卸価格!N60+入力!$C$23),-入力!$C$24),ROUND(IF(入力!$C$21=1,ユーザー別卸価格!N60/(100-入力!$C$22)%,ユーザー別卸価格!N60+入力!$C$23),-入力!$C$24))),ユーザー別卸価格!N60))</f>
        <v/>
      </c>
      <c r="O60" s="117">
        <f>'6桁'!O60</f>
        <v>0</v>
      </c>
      <c r="P60" s="95" t="str">
        <f>IF(ユーザー別卸価格!P60="","", IF(ISNUMBER(ユーザー別卸価格!P60),IF(入力!$C$25=1,ROUNDDOWN(IF(入力!$C$21=1,ユーザー別卸価格!P60/(100-入力!$C$22)%,ユーザー別卸価格!P60+入力!$C$23),-入力!$C$24),IF(入力!$C$25=2,ROUNDUP(IF(入力!$C$21=1,ユーザー別卸価格!P60/(100-入力!$C$22)%,ユーザー別卸価格!P60+入力!$C$23),-入力!$C$24),ROUND(IF(入力!$C$21=1,ユーザー別卸価格!P60/(100-入力!$C$22)%,ユーザー別卸価格!P60+入力!$C$23),-入力!$C$24))),ユーザー別卸価格!P60))</f>
        <v/>
      </c>
      <c r="Q60" s="96">
        <f>'6桁'!Q60</f>
        <v>0</v>
      </c>
      <c r="R60" s="95" t="str">
        <f>IF(ユーザー別卸価格!R60="","", IF(ISNUMBER(ユーザー別卸価格!R60),IF(入力!$C$25=1,ROUNDDOWN(IF(入力!$C$21=1,ユーザー別卸価格!R60/(100-入力!$C$22)%,ユーザー別卸価格!R60+入力!$C$23),-入力!$C$24),IF(入力!$C$25=2,ROUNDUP(IF(入力!$C$21=1,ユーザー別卸価格!R60/(100-入力!$C$22)%,ユーザー別卸価格!R60+入力!$C$23),-入力!$C$24),ROUND(IF(入力!$C$21=1,ユーザー別卸価格!R60/(100-入力!$C$22)%,ユーザー別卸価格!R60+入力!$C$23),-入力!$C$24))),ユーザー別卸価格!R60))</f>
        <v/>
      </c>
      <c r="S60" s="96">
        <f>'6桁'!S60</f>
        <v>0</v>
      </c>
      <c r="T60" s="95" t="str">
        <f>IF(ユーザー別卸価格!T60="","", IF(ISNUMBER(ユーザー別卸価格!T60),IF(入力!$C$25=1,ROUNDDOWN(IF(入力!$C$21=1,ユーザー別卸価格!T60/(100-入力!$C$22)%,ユーザー別卸価格!T60+入力!$C$23),-入力!$C$24),IF(入力!$C$25=2,ROUNDUP(IF(入力!$C$21=1,ユーザー別卸価格!T60/(100-入力!$C$22)%,ユーザー別卸価格!T60+入力!$C$23),-入力!$C$24),ROUND(IF(入力!$C$21=1,ユーザー別卸価格!T60/(100-入力!$C$22)%,ユーザー別卸価格!T60+入力!$C$23),-入力!$C$24))),ユーザー別卸価格!T60))</f>
        <v/>
      </c>
      <c r="U60" s="96">
        <f>'6桁'!U60</f>
        <v>0</v>
      </c>
      <c r="V60" s="74"/>
      <c r="W60" s="251"/>
      <c r="X60" s="265"/>
      <c r="Y60" s="251"/>
    </row>
    <row r="61" spans="2:25" ht="30" customHeight="1">
      <c r="B61" s="503"/>
      <c r="C61" s="362" t="s">
        <v>301</v>
      </c>
      <c r="D61" s="254">
        <v>94</v>
      </c>
      <c r="E61" s="342">
        <v>98</v>
      </c>
      <c r="F61" s="95">
        <f>IF(ユーザー別卸価格!F61="","", IF(ISNUMBER(ユーザー別卸価格!F61),IF(入力!$C$25=1,ROUNDDOWN(IF(入力!$C$21=1,ユーザー別卸価格!F61/(100-入力!$C$22)%,ユーザー別卸価格!F61+入力!$C$23),-入力!$C$24),IF(入力!$C$25=2,ROUNDUP(IF(入力!$C$21=1,ユーザー別卸価格!F61/(100-入力!$C$22)%,ユーザー別卸価格!F61+入力!$C$23),-入力!$C$24),ROUND(IF(入力!$C$21=1,ユーザー別卸価格!F61/(100-入力!$C$22)%,ユーザー別卸価格!F61+入力!$C$23),-入力!$C$24))),ユーザー別卸価格!F61))</f>
        <v>70200</v>
      </c>
      <c r="G61" s="96" t="str">
        <f>'6桁'!G61</f>
        <v>Y★</v>
      </c>
      <c r="H61" s="95" t="str">
        <f>IF(ユーザー別卸価格!H61="","", IF(ISNUMBER(ユーザー別卸価格!H61),IF(入力!$C$25=1,ROUNDDOWN(IF(入力!$C$21=1,ユーザー別卸価格!H61/(100-入力!$C$22)%,ユーザー別卸価格!H61+入力!$C$23),-入力!$C$24),IF(入力!$C$25=2,ROUNDUP(IF(入力!$C$21=1,ユーザー別卸価格!H61/(100-入力!$C$22)%,ユーザー別卸価格!H61+入力!$C$23),-入力!$C$24),ROUND(IF(入力!$C$21=1,ユーザー別卸価格!H61/(100-入力!$C$22)%,ユーザー別卸価格!H61+入力!$C$23),-入力!$C$24))),ユーザー別卸価格!H61))</f>
        <v/>
      </c>
      <c r="I61" s="126">
        <f>'6桁'!I61</f>
        <v>0</v>
      </c>
      <c r="J61" s="95">
        <f>IF(ユーザー別卸価格!J61="","", IF(ISNUMBER(ユーザー別卸価格!J61),IF(入力!$C$25=1,ROUNDDOWN(IF(入力!$C$21=1,ユーザー別卸価格!J61/(100-入力!$C$22)%,ユーザー別卸価格!J61+入力!$C$23),-入力!$C$24),IF(入力!$C$25=2,ROUNDUP(IF(入力!$C$21=1,ユーザー別卸価格!J61/(100-入力!$C$22)%,ユーザー別卸価格!J61+入力!$C$23),-入力!$C$24),ROUND(IF(入力!$C$21=1,ユーザー別卸価格!J61/(100-入力!$C$22)%,ユーザー別卸価格!J61+入力!$C$23),-入力!$C$24))),ユーザー別卸価格!J61))</f>
        <v>65300</v>
      </c>
      <c r="K61" s="96" t="str">
        <f>'6桁'!K61</f>
        <v>W</v>
      </c>
      <c r="L61" s="95" t="str">
        <f>IF(ユーザー別卸価格!L61="","", IF(ISNUMBER(ユーザー別卸価格!L61),IF(入力!$C$25=1,ROUNDDOWN(IF(入力!$C$21=1,ユーザー別卸価格!L61/(100-入力!$C$22)%,ユーザー別卸価格!L61+入力!$C$23),-入力!$C$24),IF(入力!$C$25=2,ROUNDUP(IF(入力!$C$21=1,ユーザー別卸価格!L61/(100-入力!$C$22)%,ユーザー別卸価格!L61+入力!$C$23),-入力!$C$24),ROUND(IF(入力!$C$21=1,ユーザー別卸価格!L61/(100-入力!$C$22)%,ユーザー別卸価格!L61+入力!$C$23),-入力!$C$24))),ユーザー別卸価格!L61))</f>
        <v/>
      </c>
      <c r="M61" s="126">
        <f>'6桁'!M61</f>
        <v>0</v>
      </c>
      <c r="N61" s="95" t="str">
        <f>IF(ユーザー別卸価格!N61="","", IF(ISNUMBER(ユーザー別卸価格!N61),IF(入力!$C$25=1,ROUNDDOWN(IF(入力!$C$21=1,ユーザー別卸価格!N61/(100-入力!$C$22)%,ユーザー別卸価格!N61+入力!$C$23),-入力!$C$24),IF(入力!$C$25=2,ROUNDUP(IF(入力!$C$21=1,ユーザー別卸価格!N61/(100-入力!$C$22)%,ユーザー別卸価格!N61+入力!$C$23),-入力!$C$24),ROUND(IF(入力!$C$21=1,ユーザー別卸価格!N61/(100-入力!$C$22)%,ユーザー別卸価格!N61+入力!$C$23),-入力!$C$24))),ユーザー別卸価格!N61))</f>
        <v/>
      </c>
      <c r="O61" s="96">
        <f>'6桁'!O61</f>
        <v>0</v>
      </c>
      <c r="P61" s="95" t="str">
        <f>IF(ユーザー別卸価格!P61="","", IF(ISNUMBER(ユーザー別卸価格!P61),IF(入力!$C$25=1,ROUNDDOWN(IF(入力!$C$21=1,ユーザー別卸価格!P61/(100-入力!$C$22)%,ユーザー別卸価格!P61+入力!$C$23),-入力!$C$24),IF(入力!$C$25=2,ROUNDUP(IF(入力!$C$21=1,ユーザー別卸価格!P61/(100-入力!$C$22)%,ユーザー別卸価格!P61+入力!$C$23),-入力!$C$24),ROUND(IF(入力!$C$21=1,ユーザー別卸価格!P61/(100-入力!$C$22)%,ユーザー別卸価格!P61+入力!$C$23),-入力!$C$24))),ユーザー別卸価格!P61))</f>
        <v/>
      </c>
      <c r="Q61" s="96">
        <f>'6桁'!Q61</f>
        <v>0</v>
      </c>
      <c r="R61" s="95" t="str">
        <f>IF(ユーザー別卸価格!R61="","", IF(ISNUMBER(ユーザー別卸価格!R61),IF(入力!$C$25=1,ROUNDDOWN(IF(入力!$C$21=1,ユーザー別卸価格!R61/(100-入力!$C$22)%,ユーザー別卸価格!R61+入力!$C$23),-入力!$C$24),IF(入力!$C$25=2,ROUNDUP(IF(入力!$C$21=1,ユーザー別卸価格!R61/(100-入力!$C$22)%,ユーザー別卸価格!R61+入力!$C$23),-入力!$C$24),ROUND(IF(入力!$C$21=1,ユーザー別卸価格!R61/(100-入力!$C$22)%,ユーザー別卸価格!R61+入力!$C$23),-入力!$C$24))),ユーザー別卸価格!R61))</f>
        <v/>
      </c>
      <c r="S61" s="96">
        <f>'6桁'!S61</f>
        <v>0</v>
      </c>
      <c r="T61" s="95" t="str">
        <f>IF(ユーザー別卸価格!T61="","", IF(ISNUMBER(ユーザー別卸価格!T61),IF(入力!$C$25=1,ROUNDDOWN(IF(入力!$C$21=1,ユーザー別卸価格!T61/(100-入力!$C$22)%,ユーザー別卸価格!T61+入力!$C$23),-入力!$C$24),IF(入力!$C$25=2,ROUNDUP(IF(入力!$C$21=1,ユーザー別卸価格!T61/(100-入力!$C$22)%,ユーザー別卸価格!T61+入力!$C$23),-入力!$C$24),ROUND(IF(入力!$C$21=1,ユーザー別卸価格!T61/(100-入力!$C$22)%,ユーザー別卸価格!T61+入力!$C$23),-入力!$C$24))),ユーザー別卸価格!T61))</f>
        <v/>
      </c>
      <c r="U61" s="96">
        <f>'6桁'!U61</f>
        <v>0</v>
      </c>
      <c r="V61" s="74"/>
      <c r="W61" s="251"/>
      <c r="X61" s="265"/>
      <c r="Y61" s="251"/>
    </row>
    <row r="62" spans="2:25" ht="30" customHeight="1">
      <c r="B62" s="503"/>
      <c r="C62" s="362" t="s">
        <v>217</v>
      </c>
      <c r="D62" s="254">
        <v>96</v>
      </c>
      <c r="E62" s="342">
        <v>100</v>
      </c>
      <c r="F62" s="95">
        <f>IF(ユーザー別卸価格!F62="","", IF(ISNUMBER(ユーザー別卸価格!F62),IF(入力!$C$25=1,ROUNDDOWN(IF(入力!$C$21=1,ユーザー別卸価格!F62/(100-入力!$C$22)%,ユーザー別卸価格!F62+入力!$C$23),-入力!$C$24),IF(入力!$C$25=2,ROUNDUP(IF(入力!$C$21=1,ユーザー別卸価格!F62/(100-入力!$C$22)%,ユーザー別卸価格!F62+入力!$C$23),-入力!$C$24),ROUND(IF(入力!$C$21=1,ユーザー別卸価格!F62/(100-入力!$C$22)%,ユーザー別卸価格!F62+入力!$C$23),-入力!$C$24))),ユーザー別卸価格!F62))</f>
        <v>70200</v>
      </c>
      <c r="G62" s="20" t="str">
        <f>'6桁'!G62</f>
        <v>Y★</v>
      </c>
      <c r="H62" s="95">
        <f>IF(ユーザー別卸価格!H62="","", IF(ISNUMBER(ユーザー別卸価格!H62),IF(入力!$C$25=1,ROUNDDOWN(IF(入力!$C$21=1,ユーザー別卸価格!H62/(100-入力!$C$22)%,ユーザー別卸価格!H62+入力!$C$23),-入力!$C$24),IF(入力!$C$25=2,ROUNDUP(IF(入力!$C$21=1,ユーザー別卸価格!H62/(100-入力!$C$22)%,ユーザー別卸価格!H62+入力!$C$23),-入力!$C$24),ROUND(IF(入力!$C$21=1,ユーザー別卸価格!H62/(100-入力!$C$22)%,ユーザー別卸価格!H62+入力!$C$23),-入力!$C$24))),ユーザー別卸価格!H62))</f>
        <v>69600</v>
      </c>
      <c r="I62" s="96" t="str">
        <f>'6桁'!I62</f>
        <v>Y★</v>
      </c>
      <c r="J62" s="95">
        <f>IF(ユーザー別卸価格!J62="","", IF(ISNUMBER(ユーザー別卸価格!J62),IF(入力!$C$25=1,ROUNDDOWN(IF(入力!$C$21=1,ユーザー別卸価格!J62/(100-入力!$C$22)%,ユーザー別卸価格!J62+入力!$C$23),-入力!$C$24),IF(入力!$C$25=2,ROUNDUP(IF(入力!$C$21=1,ユーザー別卸価格!J62/(100-入力!$C$22)%,ユーザー別卸価格!J62+入力!$C$23),-入力!$C$24),ROUND(IF(入力!$C$21=1,ユーザー別卸価格!J62/(100-入力!$C$22)%,ユーザー別卸価格!J62+入力!$C$23),-入力!$C$24))),ユーザー別卸価格!J62))</f>
        <v>67400</v>
      </c>
      <c r="K62" s="101" t="str">
        <f>'6桁'!K62</f>
        <v>W★</v>
      </c>
      <c r="L62" s="95" t="str">
        <f>IF(ユーザー別卸価格!L62="","", IF(ISNUMBER(ユーザー別卸価格!L62),IF(入力!$C$25=1,ROUNDDOWN(IF(入力!$C$21=1,ユーザー別卸価格!L62/(100-入力!$C$22)%,ユーザー別卸価格!L62+入力!$C$23),-入力!$C$24),IF(入力!$C$25=2,ROUNDUP(IF(入力!$C$21=1,ユーザー別卸価格!L62/(100-入力!$C$22)%,ユーザー別卸価格!L62+入力!$C$23),-入力!$C$24),ROUND(IF(入力!$C$21=1,ユーザー別卸価格!L62/(100-入力!$C$22)%,ユーザー別卸価格!L62+入力!$C$23),-入力!$C$24))),ユーザー別卸価格!L62))</f>
        <v/>
      </c>
      <c r="M62" s="101">
        <f>'6桁'!M62</f>
        <v>0</v>
      </c>
      <c r="N62" s="95" t="str">
        <f>IF(ユーザー別卸価格!N62="","", IF(ISNUMBER(ユーザー別卸価格!N62),IF(入力!$C$25=1,ROUNDDOWN(IF(入力!$C$21=1,ユーザー別卸価格!N62/(100-入力!$C$22)%,ユーザー別卸価格!N62+入力!$C$23),-入力!$C$24),IF(入力!$C$25=2,ROUNDUP(IF(入力!$C$21=1,ユーザー別卸価格!N62/(100-入力!$C$22)%,ユーザー別卸価格!N62+入力!$C$23),-入力!$C$24),ROUND(IF(入力!$C$21=1,ユーザー別卸価格!N62/(100-入力!$C$22)%,ユーザー別卸価格!N62+入力!$C$23),-入力!$C$24))),ユーザー別卸価格!N62))</f>
        <v/>
      </c>
      <c r="O62" s="126">
        <f>'6桁'!O62</f>
        <v>0</v>
      </c>
      <c r="P62" s="95" t="str">
        <f>IF(ユーザー別卸価格!P62="","", IF(ISNUMBER(ユーザー別卸価格!P62),IF(入力!$C$25=1,ROUNDDOWN(IF(入力!$C$21=1,ユーザー別卸価格!P62/(100-入力!$C$22)%,ユーザー別卸価格!P62+入力!$C$23),-入力!$C$24),IF(入力!$C$25=2,ROUNDUP(IF(入力!$C$21=1,ユーザー別卸価格!P62/(100-入力!$C$22)%,ユーザー別卸価格!P62+入力!$C$23),-入力!$C$24),ROUND(IF(入力!$C$21=1,ユーザー別卸価格!P62/(100-入力!$C$22)%,ユーザー別卸価格!P62+入力!$C$23),-入力!$C$24))),ユーザー別卸価格!P62))</f>
        <v/>
      </c>
      <c r="Q62" s="96">
        <f>'6桁'!Q62</f>
        <v>0</v>
      </c>
      <c r="R62" s="95">
        <f>IF(ユーザー別卸価格!R62="","", IF(ISNUMBER(ユーザー別卸価格!R62),IF(入力!$C$25=1,ROUNDDOWN(IF(入力!$C$21=1,ユーザー別卸価格!R62/(100-入力!$C$22)%,ユーザー別卸価格!R62+入力!$C$23),-入力!$C$24),IF(入力!$C$25=2,ROUNDUP(IF(入力!$C$21=1,ユーザー別卸価格!R62/(100-入力!$C$22)%,ユーザー別卸価格!R62+入力!$C$23),-入力!$C$24),ROUND(IF(入力!$C$21=1,ユーザー別卸価格!R62/(100-入力!$C$22)%,ユーザー別卸価格!R62+入力!$C$23),-入力!$C$24))),ユーザー別卸価格!R62))</f>
        <v>78900</v>
      </c>
      <c r="S62" s="96" t="str">
        <f>'6桁'!S62</f>
        <v>W</v>
      </c>
      <c r="T62" s="95" t="str">
        <f>IF(ユーザー別卸価格!T62="","", IF(ISNUMBER(ユーザー別卸価格!T62),IF(入力!$C$25=1,ROUNDDOWN(IF(入力!$C$21=1,ユーザー別卸価格!T62/(100-入力!$C$22)%,ユーザー別卸価格!T62+入力!$C$23),-入力!$C$24),IF(入力!$C$25=2,ROUNDUP(IF(入力!$C$21=1,ユーザー別卸価格!T62/(100-入力!$C$22)%,ユーザー別卸価格!T62+入力!$C$23),-入力!$C$24),ROUND(IF(入力!$C$21=1,ユーザー別卸価格!T62/(100-入力!$C$22)%,ユーザー別卸価格!T62+入力!$C$23),-入力!$C$24))),ユーザー別卸価格!T62))</f>
        <v/>
      </c>
      <c r="U62" s="96">
        <f>'6桁'!U62</f>
        <v>0</v>
      </c>
      <c r="V62" s="74"/>
      <c r="W62" s="251"/>
      <c r="X62" s="265"/>
      <c r="Y62" s="251"/>
    </row>
    <row r="63" spans="2:25" ht="30" customHeight="1">
      <c r="B63" s="503"/>
      <c r="C63" s="362" t="s">
        <v>477</v>
      </c>
      <c r="D63" s="254"/>
      <c r="E63" s="342">
        <v>103</v>
      </c>
      <c r="F63" s="95">
        <f>IF(ユーザー別卸価格!F63="","", IF(ISNUMBER(ユーザー別卸価格!F63),IF(入力!$C$25=1,ROUNDDOWN(IF(入力!$C$21=1,ユーザー別卸価格!F63/(100-入力!$C$22)%,ユーザー別卸価格!F63+入力!$C$23),-入力!$C$24),IF(入力!$C$25=2,ROUNDUP(IF(入力!$C$21=1,ユーザー別卸価格!F63/(100-入力!$C$22)%,ユーザー別卸価格!F63+入力!$C$23),-入力!$C$24),ROUND(IF(入力!$C$21=1,ユーザー別卸価格!F63/(100-入力!$C$22)%,ユーザー別卸価格!F63+入力!$C$23),-入力!$C$24))),ユーザー別卸価格!F63))</f>
        <v>78600</v>
      </c>
      <c r="G63" s="126" t="str">
        <f>'6桁'!G63</f>
        <v>Y★</v>
      </c>
      <c r="H63" s="95" t="str">
        <f>IF(ユーザー別卸価格!H63="","", IF(ISNUMBER(ユーザー別卸価格!H63),IF(入力!$C$25=1,ROUNDDOWN(IF(入力!$C$21=1,ユーザー別卸価格!H63/(100-入力!$C$22)%,ユーザー別卸価格!H63+入力!$C$23),-入力!$C$24),IF(入力!$C$25=2,ROUNDUP(IF(入力!$C$21=1,ユーザー別卸価格!H63/(100-入力!$C$22)%,ユーザー別卸価格!H63+入力!$C$23),-入力!$C$24),ROUND(IF(入力!$C$21=1,ユーザー別卸価格!H63/(100-入力!$C$22)%,ユーザー別卸価格!H63+入力!$C$23),-入力!$C$24))),ユーザー別卸価格!H63))</f>
        <v/>
      </c>
      <c r="I63" s="96">
        <f>'6桁'!I63</f>
        <v>0</v>
      </c>
      <c r="J63" s="95" t="str">
        <f>IF(ユーザー別卸価格!J63="","", IF(ISNUMBER(ユーザー別卸価格!J63),IF(入力!$C$25=1,ROUNDDOWN(IF(入力!$C$21=1,ユーザー別卸価格!J63/(100-入力!$C$22)%,ユーザー別卸価格!J63+入力!$C$23),-入力!$C$24),IF(入力!$C$25=2,ROUNDUP(IF(入力!$C$21=1,ユーザー別卸価格!J63/(100-入力!$C$22)%,ユーザー別卸価格!J63+入力!$C$23),-入力!$C$24),ROUND(IF(入力!$C$21=1,ユーザー別卸価格!J63/(100-入力!$C$22)%,ユーザー別卸価格!J63+入力!$C$23),-入力!$C$24))),ユーザー別卸価格!J63))</f>
        <v/>
      </c>
      <c r="K63" s="126">
        <f>'6桁'!K63</f>
        <v>0</v>
      </c>
      <c r="L63" s="95" t="str">
        <f>IF(ユーザー別卸価格!L63="","", IF(ISNUMBER(ユーザー別卸価格!L63),IF(入力!$C$25=1,ROUNDDOWN(IF(入力!$C$21=1,ユーザー別卸価格!L63/(100-入力!$C$22)%,ユーザー別卸価格!L63+入力!$C$23),-入力!$C$24),IF(入力!$C$25=2,ROUNDUP(IF(入力!$C$21=1,ユーザー別卸価格!L63/(100-入力!$C$22)%,ユーザー別卸価格!L63+入力!$C$23),-入力!$C$24),ROUND(IF(入力!$C$21=1,ユーザー別卸価格!L63/(100-入力!$C$22)%,ユーザー別卸価格!L63+入力!$C$23),-入力!$C$24))),ユーザー別卸価格!L63))</f>
        <v/>
      </c>
      <c r="M63" s="126">
        <f>'6桁'!M63</f>
        <v>0</v>
      </c>
      <c r="N63" s="95" t="str">
        <f>IF(ユーザー別卸価格!N63="","", IF(ISNUMBER(ユーザー別卸価格!N63),IF(入力!$C$25=1,ROUNDDOWN(IF(入力!$C$21=1,ユーザー別卸価格!N63/(100-入力!$C$22)%,ユーザー別卸価格!N63+入力!$C$23),-入力!$C$24),IF(入力!$C$25=2,ROUNDUP(IF(入力!$C$21=1,ユーザー別卸価格!N63/(100-入力!$C$22)%,ユーザー別卸価格!N63+入力!$C$23),-入力!$C$24),ROUND(IF(入力!$C$21=1,ユーザー別卸価格!N63/(100-入力!$C$22)%,ユーザー別卸価格!N63+入力!$C$23),-入力!$C$24))),ユーザー別卸価格!N63))</f>
        <v/>
      </c>
      <c r="O63" s="126">
        <f>'6桁'!O63</f>
        <v>0</v>
      </c>
      <c r="P63" s="95" t="str">
        <f>IF(ユーザー別卸価格!P63="","", IF(ISNUMBER(ユーザー別卸価格!P63),IF(入力!$C$25=1,ROUNDDOWN(IF(入力!$C$21=1,ユーザー別卸価格!P63/(100-入力!$C$22)%,ユーザー別卸価格!P63+入力!$C$23),-入力!$C$24),IF(入力!$C$25=2,ROUNDUP(IF(入力!$C$21=1,ユーザー別卸価格!P63/(100-入力!$C$22)%,ユーザー別卸価格!P63+入力!$C$23),-入力!$C$24),ROUND(IF(入力!$C$21=1,ユーザー別卸価格!P63/(100-入力!$C$22)%,ユーザー別卸価格!P63+入力!$C$23),-入力!$C$24))),ユーザー別卸価格!P63))</f>
        <v/>
      </c>
      <c r="Q63" s="96">
        <f>'6桁'!Q63</f>
        <v>0</v>
      </c>
      <c r="R63" s="95" t="str">
        <f>IF(ユーザー別卸価格!R63="","", IF(ISNUMBER(ユーザー別卸価格!R63),IF(入力!$C$25=1,ROUNDDOWN(IF(入力!$C$21=1,ユーザー別卸価格!R63/(100-入力!$C$22)%,ユーザー別卸価格!R63+入力!$C$23),-入力!$C$24),IF(入力!$C$25=2,ROUNDUP(IF(入力!$C$21=1,ユーザー別卸価格!R63/(100-入力!$C$22)%,ユーザー別卸価格!R63+入力!$C$23),-入力!$C$24),ROUND(IF(入力!$C$21=1,ユーザー別卸価格!R63/(100-入力!$C$22)%,ユーザー別卸価格!R63+入力!$C$23),-入力!$C$24))),ユーザー別卸価格!R63))</f>
        <v/>
      </c>
      <c r="S63" s="96">
        <f>'6桁'!S63</f>
        <v>0</v>
      </c>
      <c r="T63" s="95" t="str">
        <f>IF(ユーザー別卸価格!T63="","", IF(ISNUMBER(ユーザー別卸価格!T63),IF(入力!$C$25=1,ROUNDDOWN(IF(入力!$C$21=1,ユーザー別卸価格!T63/(100-入力!$C$22)%,ユーザー別卸価格!T63+入力!$C$23),-入力!$C$24),IF(入力!$C$25=2,ROUNDUP(IF(入力!$C$21=1,ユーザー別卸価格!T63/(100-入力!$C$22)%,ユーザー別卸価格!T63+入力!$C$23),-入力!$C$24),ROUND(IF(入力!$C$21=1,ユーザー別卸価格!T63/(100-入力!$C$22)%,ユーザー別卸価格!T63+入力!$C$23),-入力!$C$24))),ユーザー別卸価格!T63))</f>
        <v/>
      </c>
      <c r="U63" s="96">
        <f>'6桁'!U63</f>
        <v>0</v>
      </c>
      <c r="V63" s="74"/>
      <c r="W63" s="251"/>
      <c r="X63" s="265"/>
      <c r="Y63" s="251"/>
    </row>
    <row r="64" spans="2:25" ht="30" customHeight="1">
      <c r="B64" s="503"/>
      <c r="C64" s="362" t="s">
        <v>478</v>
      </c>
      <c r="D64" s="254"/>
      <c r="E64" s="342">
        <v>104</v>
      </c>
      <c r="F64" s="95">
        <f>IF(ユーザー別卸価格!F64="","", IF(ISNUMBER(ユーザー別卸価格!F64),IF(入力!$C$25=1,ROUNDDOWN(IF(入力!$C$21=1,ユーザー別卸価格!F64/(100-入力!$C$22)%,ユーザー別卸価格!F64+入力!$C$23),-入力!$C$24),IF(入力!$C$25=2,ROUNDUP(IF(入力!$C$21=1,ユーザー別卸価格!F64/(100-入力!$C$22)%,ユーザー別卸価格!F64+入力!$C$23),-入力!$C$24),ROUND(IF(入力!$C$21=1,ユーザー別卸価格!F64/(100-入力!$C$22)%,ユーザー別卸価格!F64+入力!$C$23),-入力!$C$24))),ユーザー別卸価格!F64))</f>
        <v>78100</v>
      </c>
      <c r="G64" s="126" t="str">
        <f>'6桁'!G64</f>
        <v>Y★</v>
      </c>
      <c r="H64" s="95" t="str">
        <f>IF(ユーザー別卸価格!H64="","", IF(ISNUMBER(ユーザー別卸価格!H64),IF(入力!$C$25=1,ROUNDDOWN(IF(入力!$C$21=1,ユーザー別卸価格!H64/(100-入力!$C$22)%,ユーザー別卸価格!H64+入力!$C$23),-入力!$C$24),IF(入力!$C$25=2,ROUNDUP(IF(入力!$C$21=1,ユーザー別卸価格!H64/(100-入力!$C$22)%,ユーザー別卸価格!H64+入力!$C$23),-入力!$C$24),ROUND(IF(入力!$C$21=1,ユーザー別卸価格!H64/(100-入力!$C$22)%,ユーザー別卸価格!H64+入力!$C$23),-入力!$C$24))),ユーザー別卸価格!H64))</f>
        <v/>
      </c>
      <c r="I64" s="126">
        <f>'6桁'!I64</f>
        <v>0</v>
      </c>
      <c r="J64" s="95" t="str">
        <f>IF(ユーザー別卸価格!J64="","", IF(ISNUMBER(ユーザー別卸価格!J64),IF(入力!$C$25=1,ROUNDDOWN(IF(入力!$C$21=1,ユーザー別卸価格!J64/(100-入力!$C$22)%,ユーザー別卸価格!J64+入力!$C$23),-入力!$C$24),IF(入力!$C$25=2,ROUNDUP(IF(入力!$C$21=1,ユーザー別卸価格!J64/(100-入力!$C$22)%,ユーザー別卸価格!J64+入力!$C$23),-入力!$C$24),ROUND(IF(入力!$C$21=1,ユーザー別卸価格!J64/(100-入力!$C$22)%,ユーザー別卸価格!J64+入力!$C$23),-入力!$C$24))),ユーザー別卸価格!J64))</f>
        <v/>
      </c>
      <c r="K64" s="101">
        <f>'6桁'!K64</f>
        <v>0</v>
      </c>
      <c r="L64" s="95" t="str">
        <f>IF(ユーザー別卸価格!L64="","", IF(ISNUMBER(ユーザー別卸価格!L64),IF(入力!$C$25=1,ROUNDDOWN(IF(入力!$C$21=1,ユーザー別卸価格!L64/(100-入力!$C$22)%,ユーザー別卸価格!L64+入力!$C$23),-入力!$C$24),IF(入力!$C$25=2,ROUNDUP(IF(入力!$C$21=1,ユーザー別卸価格!L64/(100-入力!$C$22)%,ユーザー別卸価格!L64+入力!$C$23),-入力!$C$24),ROUND(IF(入力!$C$21=1,ユーザー別卸価格!L64/(100-入力!$C$22)%,ユーザー別卸価格!L64+入力!$C$23),-入力!$C$24))),ユーザー別卸価格!L64))</f>
        <v/>
      </c>
      <c r="M64" s="126">
        <f>'6桁'!M64</f>
        <v>0</v>
      </c>
      <c r="N64" s="95" t="str">
        <f>IF(ユーザー別卸価格!N64="","", IF(ISNUMBER(ユーザー別卸価格!N64),IF(入力!$C$25=1,ROUNDDOWN(IF(入力!$C$21=1,ユーザー別卸価格!N64/(100-入力!$C$22)%,ユーザー別卸価格!N64+入力!$C$23),-入力!$C$24),IF(入力!$C$25=2,ROUNDUP(IF(入力!$C$21=1,ユーザー別卸価格!N64/(100-入力!$C$22)%,ユーザー別卸価格!N64+入力!$C$23),-入力!$C$24),ROUND(IF(入力!$C$21=1,ユーザー別卸価格!N64/(100-入力!$C$22)%,ユーザー別卸価格!N64+入力!$C$23),-入力!$C$24))),ユーザー別卸価格!N64))</f>
        <v/>
      </c>
      <c r="O64" s="126">
        <f>'6桁'!O64</f>
        <v>0</v>
      </c>
      <c r="P64" s="95" t="str">
        <f>IF(ユーザー別卸価格!P64="","", IF(ISNUMBER(ユーザー別卸価格!P64),IF(入力!$C$25=1,ROUNDDOWN(IF(入力!$C$21=1,ユーザー別卸価格!P64/(100-入力!$C$22)%,ユーザー別卸価格!P64+入力!$C$23),-入力!$C$24),IF(入力!$C$25=2,ROUNDUP(IF(入力!$C$21=1,ユーザー別卸価格!P64/(100-入力!$C$22)%,ユーザー別卸価格!P64+入力!$C$23),-入力!$C$24),ROUND(IF(入力!$C$21=1,ユーザー別卸価格!P64/(100-入力!$C$22)%,ユーザー別卸価格!P64+入力!$C$23),-入力!$C$24))),ユーザー別卸価格!P64))</f>
        <v/>
      </c>
      <c r="Q64" s="96">
        <f>'6桁'!Q64</f>
        <v>0</v>
      </c>
      <c r="R64" s="95" t="str">
        <f>IF(ユーザー別卸価格!R64="","", IF(ISNUMBER(ユーザー別卸価格!R64),IF(入力!$C$25=1,ROUNDDOWN(IF(入力!$C$21=1,ユーザー別卸価格!R64/(100-入力!$C$22)%,ユーザー別卸価格!R64+入力!$C$23),-入力!$C$24),IF(入力!$C$25=2,ROUNDUP(IF(入力!$C$21=1,ユーザー別卸価格!R64/(100-入力!$C$22)%,ユーザー別卸価格!R64+入力!$C$23),-入力!$C$24),ROUND(IF(入力!$C$21=1,ユーザー別卸価格!R64/(100-入力!$C$22)%,ユーザー別卸価格!R64+入力!$C$23),-入力!$C$24))),ユーザー別卸価格!R64))</f>
        <v/>
      </c>
      <c r="S64" s="96">
        <f>'6桁'!S64</f>
        <v>0</v>
      </c>
      <c r="T64" s="95" t="str">
        <f>IF(ユーザー別卸価格!T64="","", IF(ISNUMBER(ユーザー別卸価格!T64),IF(入力!$C$25=1,ROUNDDOWN(IF(入力!$C$21=1,ユーザー別卸価格!T64/(100-入力!$C$22)%,ユーザー別卸価格!T64+入力!$C$23),-入力!$C$24),IF(入力!$C$25=2,ROUNDUP(IF(入力!$C$21=1,ユーザー別卸価格!T64/(100-入力!$C$22)%,ユーザー別卸価格!T64+入力!$C$23),-入力!$C$24),ROUND(IF(入力!$C$21=1,ユーザー別卸価格!T64/(100-入力!$C$22)%,ユーザー別卸価格!T64+入力!$C$23),-入力!$C$24))),ユーザー別卸価格!T64))</f>
        <v/>
      </c>
      <c r="U64" s="96">
        <f>'6桁'!U64</f>
        <v>0</v>
      </c>
      <c r="V64" s="74"/>
      <c r="W64" s="251"/>
      <c r="X64" s="265"/>
      <c r="Y64" s="251"/>
    </row>
    <row r="65" spans="2:25" ht="30" customHeight="1">
      <c r="B65" s="503"/>
      <c r="C65" s="362" t="s">
        <v>218</v>
      </c>
      <c r="D65" s="254">
        <v>89</v>
      </c>
      <c r="E65" s="342">
        <v>93</v>
      </c>
      <c r="F65" s="95">
        <f>IF(ユーザー別卸価格!F65="","", IF(ISNUMBER(ユーザー別卸価格!F65),IF(入力!$C$25=1,ROUNDDOWN(IF(入力!$C$21=1,ユーザー別卸価格!F65/(100-入力!$C$22)%,ユーザー別卸価格!F65+入力!$C$23),-入力!$C$24),IF(入力!$C$25=2,ROUNDUP(IF(入力!$C$21=1,ユーザー別卸価格!F65/(100-入力!$C$22)%,ユーザー別卸価格!F65+入力!$C$23),-入力!$C$24),ROUND(IF(入力!$C$21=1,ユーザー別卸価格!F65/(100-入力!$C$22)%,ユーザー別卸価格!F65+入力!$C$23),-入力!$C$24))),ユーザー別卸価格!F65))</f>
        <v>59700</v>
      </c>
      <c r="G65" s="126" t="str">
        <f>'6桁'!G65</f>
        <v>Y★</v>
      </c>
      <c r="H65" s="95">
        <f>IF(ユーザー別卸価格!H65="","", IF(ISNUMBER(ユーザー別卸価格!H65),IF(入力!$C$25=1,ROUNDDOWN(IF(入力!$C$21=1,ユーザー別卸価格!H65/(100-入力!$C$22)%,ユーザー別卸価格!H65+入力!$C$23),-入力!$C$24),IF(入力!$C$25=2,ROUNDUP(IF(入力!$C$21=1,ユーザー別卸価格!H65/(100-入力!$C$22)%,ユーザー別卸価格!H65+入力!$C$23),-入力!$C$24),ROUND(IF(入力!$C$21=1,ユーザー別卸価格!H65/(100-入力!$C$22)%,ユーザー別卸価格!H65+入力!$C$23),-入力!$C$24))),ユーザー別卸価格!H65))</f>
        <v>57200</v>
      </c>
      <c r="I65" s="126" t="str">
        <f>'6桁'!I65</f>
        <v>Y★</v>
      </c>
      <c r="J65" s="95">
        <f>IF(ユーザー別卸価格!J65="","", IF(ISNUMBER(ユーザー別卸価格!J65),IF(入力!$C$25=1,ROUNDDOWN(IF(入力!$C$21=1,ユーザー別卸価格!J65/(100-入力!$C$22)%,ユーザー別卸価格!J65+入力!$C$23),-入力!$C$24),IF(入力!$C$25=2,ROUNDUP(IF(入力!$C$21=1,ユーザー別卸価格!J65/(100-入力!$C$22)%,ユーザー別卸価格!J65+入力!$C$23),-入力!$C$24),ROUND(IF(入力!$C$21=1,ユーザー別卸価格!J65/(100-入力!$C$22)%,ユーザー別卸価格!J65+入力!$C$23),-入力!$C$24))),ユーザー別卸価格!J65))</f>
        <v>54600</v>
      </c>
      <c r="K65" s="126" t="str">
        <f>'6桁'!K65</f>
        <v>W★</v>
      </c>
      <c r="L65" s="95">
        <f>IF(ユーザー別卸価格!L65="","", IF(ISNUMBER(ユーザー別卸価格!L65),IF(入力!$C$25=1,ROUNDDOWN(IF(入力!$C$21=1,ユーザー別卸価格!L65/(100-入力!$C$22)%,ユーザー別卸価格!L65+入力!$C$23),-入力!$C$24),IF(入力!$C$25=2,ROUNDUP(IF(入力!$C$21=1,ユーザー別卸価格!L65/(100-入力!$C$22)%,ユーザー別卸価格!L65+入力!$C$23),-入力!$C$24),ROUND(IF(入力!$C$21=1,ユーザー別卸価格!L65/(100-入力!$C$22)%,ユーザー別卸価格!L65+入力!$C$23),-入力!$C$24))),ユーザー別卸価格!L65))</f>
        <v>54400</v>
      </c>
      <c r="M65" s="126" t="str">
        <f>'6桁'!M65</f>
        <v>W</v>
      </c>
      <c r="N65" s="95" t="str">
        <f>IF(ユーザー別卸価格!N65="","", IF(ISNUMBER(ユーザー別卸価格!N65),IF(入力!$C$25=1,ROUNDDOWN(IF(入力!$C$21=1,ユーザー別卸価格!N65/(100-入力!$C$22)%,ユーザー別卸価格!N65+入力!$C$23),-入力!$C$24),IF(入力!$C$25=2,ROUNDUP(IF(入力!$C$21=1,ユーザー別卸価格!N65/(100-入力!$C$22)%,ユーザー別卸価格!N65+入力!$C$23),-入力!$C$24),ROUND(IF(入力!$C$21=1,ユーザー別卸価格!N65/(100-入力!$C$22)%,ユーザー別卸価格!N65+入力!$C$23),-入力!$C$24))),ユーザー別卸価格!N65))</f>
        <v/>
      </c>
      <c r="O65" s="126">
        <f>'6桁'!O65</f>
        <v>0</v>
      </c>
      <c r="P65" s="95" t="str">
        <f>IF(ユーザー別卸価格!P65="","", IF(ISNUMBER(ユーザー別卸価格!P65),IF(入力!$C$25=1,ROUNDDOWN(IF(入力!$C$21=1,ユーザー別卸価格!P65/(100-入力!$C$22)%,ユーザー別卸価格!P65+入力!$C$23),-入力!$C$24),IF(入力!$C$25=2,ROUNDUP(IF(入力!$C$21=1,ユーザー別卸価格!P65/(100-入力!$C$22)%,ユーザー別卸価格!P65+入力!$C$23),-入力!$C$24),ROUND(IF(入力!$C$21=1,ユーザー別卸価格!P65/(100-入力!$C$22)%,ユーザー別卸価格!P65+入力!$C$23),-入力!$C$24))),ユーザー別卸価格!P65))</f>
        <v/>
      </c>
      <c r="Q65" s="96">
        <f>'6桁'!Q65</f>
        <v>0</v>
      </c>
      <c r="R65" s="95" t="str">
        <f>IF(ユーザー別卸価格!R65="","", IF(ISNUMBER(ユーザー別卸価格!R65),IF(入力!$C$25=1,ROUNDDOWN(IF(入力!$C$21=1,ユーザー別卸価格!R65/(100-入力!$C$22)%,ユーザー別卸価格!R65+入力!$C$23),-入力!$C$24),IF(入力!$C$25=2,ROUNDUP(IF(入力!$C$21=1,ユーザー別卸価格!R65/(100-入力!$C$22)%,ユーザー別卸価格!R65+入力!$C$23),-入力!$C$24),ROUND(IF(入力!$C$21=1,ユーザー別卸価格!R65/(100-入力!$C$22)%,ユーザー別卸価格!R65+入力!$C$23),-入力!$C$24))),ユーザー別卸価格!R65))</f>
        <v/>
      </c>
      <c r="S65" s="96">
        <f>'6桁'!S65</f>
        <v>0</v>
      </c>
      <c r="T65" s="95" t="str">
        <f>IF(ユーザー別卸価格!T65="","", IF(ISNUMBER(ユーザー別卸価格!T65),IF(入力!$C$25=1,ROUNDDOWN(IF(入力!$C$21=1,ユーザー別卸価格!T65/(100-入力!$C$22)%,ユーザー別卸価格!T65+入力!$C$23),-入力!$C$24),IF(入力!$C$25=2,ROUNDUP(IF(入力!$C$21=1,ユーザー別卸価格!T65/(100-入力!$C$22)%,ユーザー別卸価格!T65+入力!$C$23),-入力!$C$24),ROUND(IF(入力!$C$21=1,ユーザー別卸価格!T65/(100-入力!$C$22)%,ユーザー別卸価格!T65+入力!$C$23),-入力!$C$24))),ユーザー別卸価格!T65))</f>
        <v/>
      </c>
      <c r="U65" s="96">
        <f>'6桁'!U65</f>
        <v>0</v>
      </c>
      <c r="V65" s="74"/>
      <c r="W65" s="251"/>
      <c r="X65" s="265"/>
      <c r="Y65" s="251"/>
    </row>
    <row r="66" spans="2:25" ht="30" customHeight="1">
      <c r="B66" s="503"/>
      <c r="C66" s="362" t="s">
        <v>302</v>
      </c>
      <c r="D66" s="254">
        <v>92</v>
      </c>
      <c r="E66" s="342">
        <v>96</v>
      </c>
      <c r="F66" s="95">
        <f>IF(ユーザー別卸価格!F66="","", IF(ISNUMBER(ユーザー別卸価格!F66),IF(入力!$C$25=1,ROUNDDOWN(IF(入力!$C$21=1,ユーザー別卸価格!F66/(100-入力!$C$22)%,ユーザー別卸価格!F66+入力!$C$23),-入力!$C$24),IF(入力!$C$25=2,ROUNDUP(IF(入力!$C$21=1,ユーザー別卸価格!F66/(100-入力!$C$22)%,ユーザー別卸価格!F66+入力!$C$23),-入力!$C$24),ROUND(IF(入力!$C$21=1,ユーザー別卸価格!F66/(100-入力!$C$22)%,ユーザー別卸価格!F66+入力!$C$23),-入力!$C$24))),ユーザー別卸価格!F66))</f>
        <v>58100</v>
      </c>
      <c r="G66" s="126" t="str">
        <f>'6桁'!G66</f>
        <v>Y★</v>
      </c>
      <c r="H66" s="95">
        <f>IF(ユーザー別卸価格!H66="","", IF(ISNUMBER(ユーザー別卸価格!H66),IF(入力!$C$25=1,ROUNDDOWN(IF(入力!$C$21=1,ユーザー別卸価格!H66/(100-入力!$C$22)%,ユーザー別卸価格!H66+入力!$C$23),-入力!$C$24),IF(入力!$C$25=2,ROUNDUP(IF(入力!$C$21=1,ユーザー別卸価格!H66/(100-入力!$C$22)%,ユーザー別卸価格!H66+入力!$C$23),-入力!$C$24),ROUND(IF(入力!$C$21=1,ユーザー別卸価格!H66/(100-入力!$C$22)%,ユーザー別卸価格!H66+入力!$C$23),-入力!$C$24))),ユーザー別卸価格!H66))</f>
        <v>60500</v>
      </c>
      <c r="I66" s="126" t="str">
        <f>'6桁'!I66</f>
        <v>Y★</v>
      </c>
      <c r="J66" s="95">
        <f>IF(ユーザー別卸価格!J66="","", IF(ISNUMBER(ユーザー別卸価格!J66),IF(入力!$C$25=1,ROUNDDOWN(IF(入力!$C$21=1,ユーザー別卸価格!J66/(100-入力!$C$22)%,ユーザー別卸価格!J66+入力!$C$23),-入力!$C$24),IF(入力!$C$25=2,ROUNDUP(IF(入力!$C$21=1,ユーザー別卸価格!J66/(100-入力!$C$22)%,ユーザー別卸価格!J66+入力!$C$23),-入力!$C$24),ROUND(IF(入力!$C$21=1,ユーザー別卸価格!J66/(100-入力!$C$22)%,ユーザー別卸価格!J66+入力!$C$23),-入力!$C$24))),ユーザー別卸価格!J66))</f>
        <v>56000</v>
      </c>
      <c r="K66" s="126" t="str">
        <f>'6桁'!K66</f>
        <v>W</v>
      </c>
      <c r="L66" s="95">
        <f>IF(ユーザー別卸価格!L66="","", IF(ISNUMBER(ユーザー別卸価格!L66),IF(入力!$C$25=1,ROUNDDOWN(IF(入力!$C$21=1,ユーザー別卸価格!L66/(100-入力!$C$22)%,ユーザー別卸価格!L66+入力!$C$23),-入力!$C$24),IF(入力!$C$25=2,ROUNDUP(IF(入力!$C$21=1,ユーザー別卸価格!L66/(100-入力!$C$22)%,ユーザー別卸価格!L66+入力!$C$23),-入力!$C$24),ROUND(IF(入力!$C$21=1,ユーザー別卸価格!L66/(100-入力!$C$22)%,ユーザー別卸価格!L66+入力!$C$23),-入力!$C$24))),ユーザー別卸価格!L66))</f>
        <v>55200</v>
      </c>
      <c r="M66" s="126" t="str">
        <f>'6桁'!M66</f>
        <v>W★</v>
      </c>
      <c r="N66" s="95" t="str">
        <f>IF(ユーザー別卸価格!N66="","", IF(ISNUMBER(ユーザー別卸価格!N66),IF(入力!$C$25=1,ROUNDDOWN(IF(入力!$C$21=1,ユーザー別卸価格!N66/(100-入力!$C$22)%,ユーザー別卸価格!N66+入力!$C$23),-入力!$C$24),IF(入力!$C$25=2,ROUNDUP(IF(入力!$C$21=1,ユーザー別卸価格!N66/(100-入力!$C$22)%,ユーザー別卸価格!N66+入力!$C$23),-入力!$C$24),ROUND(IF(入力!$C$21=1,ユーザー別卸価格!N66/(100-入力!$C$22)%,ユーザー別卸価格!N66+入力!$C$23),-入力!$C$24))),ユーザー別卸価格!N66))</f>
        <v/>
      </c>
      <c r="O66" s="126">
        <f>'6桁'!O66</f>
        <v>0</v>
      </c>
      <c r="P66" s="95" t="str">
        <f>IF(ユーザー別卸価格!P66="","", IF(ISNUMBER(ユーザー別卸価格!P66),IF(入力!$C$25=1,ROUNDDOWN(IF(入力!$C$21=1,ユーザー別卸価格!P66/(100-入力!$C$22)%,ユーザー別卸価格!P66+入力!$C$23),-入力!$C$24),IF(入力!$C$25=2,ROUNDUP(IF(入力!$C$21=1,ユーザー別卸価格!P66/(100-入力!$C$22)%,ユーザー別卸価格!P66+入力!$C$23),-入力!$C$24),ROUND(IF(入力!$C$21=1,ユーザー別卸価格!P66/(100-入力!$C$22)%,ユーザー別卸価格!P66+入力!$C$23),-入力!$C$24))),ユーザー別卸価格!P66))</f>
        <v/>
      </c>
      <c r="Q66" s="96">
        <f>'6桁'!Q66</f>
        <v>0</v>
      </c>
      <c r="R66" s="95" t="str">
        <f>IF(ユーザー別卸価格!R66="","", IF(ISNUMBER(ユーザー別卸価格!R66),IF(入力!$C$25=1,ROUNDDOWN(IF(入力!$C$21=1,ユーザー別卸価格!R66/(100-入力!$C$22)%,ユーザー別卸価格!R66+入力!$C$23),-入力!$C$24),IF(入力!$C$25=2,ROUNDUP(IF(入力!$C$21=1,ユーザー別卸価格!R66/(100-入力!$C$22)%,ユーザー別卸価格!R66+入力!$C$23),-入力!$C$24),ROUND(IF(入力!$C$21=1,ユーザー別卸価格!R66/(100-入力!$C$22)%,ユーザー別卸価格!R66+入力!$C$23),-入力!$C$24))),ユーザー別卸価格!R66))</f>
        <v/>
      </c>
      <c r="S66" s="96">
        <f>'6桁'!S66</f>
        <v>0</v>
      </c>
      <c r="T66" s="95" t="str">
        <f>IF(ユーザー別卸価格!T66="","", IF(ISNUMBER(ユーザー別卸価格!T66),IF(入力!$C$25=1,ROUNDDOWN(IF(入力!$C$21=1,ユーザー別卸価格!T66/(100-入力!$C$22)%,ユーザー別卸価格!T66+入力!$C$23),-入力!$C$24),IF(入力!$C$25=2,ROUNDUP(IF(入力!$C$21=1,ユーザー別卸価格!T66/(100-入力!$C$22)%,ユーザー別卸価格!T66+入力!$C$23),-入力!$C$24),ROUND(IF(入力!$C$21=1,ユーザー別卸価格!T66/(100-入力!$C$22)%,ユーザー別卸価格!T66+入力!$C$23),-入力!$C$24))),ユーザー別卸価格!T66))</f>
        <v/>
      </c>
      <c r="U66" s="96">
        <f>'6桁'!U66</f>
        <v>0</v>
      </c>
      <c r="V66" s="74"/>
      <c r="W66" s="251"/>
      <c r="X66" s="265"/>
      <c r="Y66" s="251"/>
    </row>
    <row r="67" spans="2:25" ht="30" customHeight="1">
      <c r="B67" s="503"/>
      <c r="C67" s="362" t="s">
        <v>203</v>
      </c>
      <c r="D67" s="254">
        <v>94</v>
      </c>
      <c r="E67" s="342">
        <v>98</v>
      </c>
      <c r="F67" s="95">
        <f>IF(ユーザー別卸価格!F67="","", IF(ISNUMBER(ユーザー別卸価格!F67),IF(入力!$C$25=1,ROUNDDOWN(IF(入力!$C$21=1,ユーザー別卸価格!F67/(100-入力!$C$22)%,ユーザー別卸価格!F67+入力!$C$23),-入力!$C$24),IF(入力!$C$25=2,ROUNDUP(IF(入力!$C$21=1,ユーザー別卸価格!F67/(100-入力!$C$22)%,ユーザー別卸価格!F67+入力!$C$23),-入力!$C$24),ROUND(IF(入力!$C$21=1,ユーザー別卸価格!F67/(100-入力!$C$22)%,ユーザー別卸価格!F67+入力!$C$23),-入力!$C$24))),ユーザー別卸価格!F67))</f>
        <v>62700</v>
      </c>
      <c r="G67" s="126" t="str">
        <f>'6桁'!G67</f>
        <v>Y★</v>
      </c>
      <c r="H67" s="95">
        <f>IF(ユーザー別卸価格!H67="","", IF(ISNUMBER(ユーザー別卸価格!H67),IF(入力!$C$25=1,ROUNDDOWN(IF(入力!$C$21=1,ユーザー別卸価格!H67/(100-入力!$C$22)%,ユーザー別卸価格!H67+入力!$C$23),-入力!$C$24),IF(入力!$C$25=2,ROUNDUP(IF(入力!$C$21=1,ユーザー別卸価格!H67/(100-入力!$C$22)%,ユーザー別卸価格!H67+入力!$C$23),-入力!$C$24),ROUND(IF(入力!$C$21=1,ユーザー別卸価格!H67/(100-入力!$C$22)%,ユーザー別卸価格!H67+入力!$C$23),-入力!$C$24))),ユーザー別卸価格!H67))</f>
        <v>60800</v>
      </c>
      <c r="I67" s="126" t="str">
        <f>'6桁'!I67</f>
        <v>Y★</v>
      </c>
      <c r="J67" s="95">
        <f>IF(ユーザー別卸価格!J67="","", IF(ISNUMBER(ユーザー別卸価格!J67),IF(入力!$C$25=1,ROUNDDOWN(IF(入力!$C$21=1,ユーザー別卸価格!J67/(100-入力!$C$22)%,ユーザー別卸価格!J67+入力!$C$23),-入力!$C$24),IF(入力!$C$25=2,ROUNDUP(IF(入力!$C$21=1,ユーザー別卸価格!J67/(100-入力!$C$22)%,ユーザー別卸価格!J67+入力!$C$23),-入力!$C$24),ROUND(IF(入力!$C$21=1,ユーザー別卸価格!J67/(100-入力!$C$22)%,ユーザー別卸価格!J67+入力!$C$23),-入力!$C$24))),ユーザー別卸価格!J67))</f>
        <v>57300</v>
      </c>
      <c r="K67" s="126" t="str">
        <f>'6桁'!K67</f>
        <v>W★</v>
      </c>
      <c r="L67" s="95">
        <f>IF(ユーザー別卸価格!L67="","", IF(ISNUMBER(ユーザー別卸価格!L67),IF(入力!$C$25=1,ROUNDDOWN(IF(入力!$C$21=1,ユーザー別卸価格!L67/(100-入力!$C$22)%,ユーザー別卸価格!L67+入力!$C$23),-入力!$C$24),IF(入力!$C$25=2,ROUNDUP(IF(入力!$C$21=1,ユーザー別卸価格!L67/(100-入力!$C$22)%,ユーザー別卸価格!L67+入力!$C$23),-入力!$C$24),ROUND(IF(入力!$C$21=1,ユーザー別卸価格!L67/(100-入力!$C$22)%,ユーザー別卸価格!L67+入力!$C$23),-入力!$C$24))),ユーザー別卸価格!L67))</f>
        <v>57400</v>
      </c>
      <c r="M67" s="126" t="str">
        <f>'6桁'!M67</f>
        <v>W★</v>
      </c>
      <c r="N67" s="95">
        <f>IF(ユーザー別卸価格!N67="","", IF(ISNUMBER(ユーザー別卸価格!N67),IF(入力!$C$25=1,ROUNDDOWN(IF(入力!$C$21=1,ユーザー別卸価格!N67/(100-入力!$C$22)%,ユーザー別卸価格!N67+入力!$C$23),-入力!$C$24),IF(入力!$C$25=2,ROUNDUP(IF(入力!$C$21=1,ユーザー別卸価格!N67/(100-入力!$C$22)%,ユーザー別卸価格!N67+入力!$C$23),-入力!$C$24),ROUND(IF(入力!$C$21=1,ユーザー別卸価格!N67/(100-入力!$C$22)%,ユーザー別卸価格!N67+入力!$C$23),-入力!$C$24))),ユーザー別卸価格!N67))</f>
        <v>56200</v>
      </c>
      <c r="O67" s="126" t="str">
        <f>'6桁'!O67</f>
        <v>W★</v>
      </c>
      <c r="P67" s="95" t="str">
        <f>IF(ユーザー別卸価格!P67="","", IF(ISNUMBER(ユーザー別卸価格!P67),IF(入力!$C$25=1,ROUNDDOWN(IF(入力!$C$21=1,ユーザー別卸価格!P67/(100-入力!$C$22)%,ユーザー別卸価格!P67+入力!$C$23),-入力!$C$24),IF(入力!$C$25=2,ROUNDUP(IF(入力!$C$21=1,ユーザー別卸価格!P67/(100-入力!$C$22)%,ユーザー別卸価格!P67+入力!$C$23),-入力!$C$24),ROUND(IF(入力!$C$21=1,ユーザー別卸価格!P67/(100-入力!$C$22)%,ユーザー別卸価格!P67+入力!$C$23),-入力!$C$24))),ユーザー別卸価格!P67))</f>
        <v/>
      </c>
      <c r="Q67" s="96">
        <f>'6桁'!Q67</f>
        <v>0</v>
      </c>
      <c r="R67" s="95">
        <f>IF(ユーザー別卸価格!R67="","", IF(ISNUMBER(ユーザー別卸価格!R67),IF(入力!$C$25=1,ROUNDDOWN(IF(入力!$C$21=1,ユーザー別卸価格!R67/(100-入力!$C$22)%,ユーザー別卸価格!R67+入力!$C$23),-入力!$C$24),IF(入力!$C$25=2,ROUNDUP(IF(入力!$C$21=1,ユーザー別卸価格!R67/(100-入力!$C$22)%,ユーザー別卸価格!R67+入力!$C$23),-入力!$C$24),ROUND(IF(入力!$C$21=1,ユーザー別卸価格!R67/(100-入力!$C$22)%,ユーザー別卸価格!R67+入力!$C$23),-入力!$C$24))),ユーザー別卸価格!R67))</f>
        <v>68500</v>
      </c>
      <c r="S67" s="96" t="str">
        <f>'6桁'!S67</f>
        <v>W</v>
      </c>
      <c r="T67" s="95" t="str">
        <f>IF(ユーザー別卸価格!T67="","", IF(ISNUMBER(ユーザー別卸価格!T67),IF(入力!$C$25=1,ROUNDDOWN(IF(入力!$C$21=1,ユーザー別卸価格!T67/(100-入力!$C$22)%,ユーザー別卸価格!T67+入力!$C$23),-入力!$C$24),IF(入力!$C$25=2,ROUNDUP(IF(入力!$C$21=1,ユーザー別卸価格!T67/(100-入力!$C$22)%,ユーザー別卸価格!T67+入力!$C$23),-入力!$C$24),ROUND(IF(入力!$C$21=1,ユーザー別卸価格!T67/(100-入力!$C$22)%,ユーザー別卸価格!T67+入力!$C$23),-入力!$C$24))),ユーザー別卸価格!T67))</f>
        <v/>
      </c>
      <c r="U67" s="96">
        <f>'6桁'!U67</f>
        <v>0</v>
      </c>
      <c r="V67" s="74"/>
      <c r="W67" s="251"/>
      <c r="X67" s="265"/>
      <c r="Y67" s="251"/>
    </row>
    <row r="68" spans="2:25" ht="30" customHeight="1">
      <c r="B68" s="503"/>
      <c r="C68" s="362" t="s">
        <v>303</v>
      </c>
      <c r="D68" s="254">
        <v>96</v>
      </c>
      <c r="E68" s="342">
        <v>100</v>
      </c>
      <c r="F68" s="95">
        <f>IF(ユーザー別卸価格!F68="","", IF(ISNUMBER(ユーザー別卸価格!F68),IF(入力!$C$25=1,ROUNDDOWN(IF(入力!$C$21=1,ユーザー別卸価格!F68/(100-入力!$C$22)%,ユーザー別卸価格!F68+入力!$C$23),-入力!$C$24),IF(入力!$C$25=2,ROUNDUP(IF(入力!$C$21=1,ユーザー別卸価格!F68/(100-入力!$C$22)%,ユーザー別卸価格!F68+入力!$C$23),-入力!$C$24),ROUND(IF(入力!$C$21=1,ユーザー別卸価格!F68/(100-入力!$C$22)%,ユーザー別卸価格!F68+入力!$C$23),-入力!$C$24))),ユーザー別卸価格!F68))</f>
        <v>64100</v>
      </c>
      <c r="G68" s="126" t="str">
        <f>'6桁'!G68</f>
        <v>Y★</v>
      </c>
      <c r="H68" s="95">
        <f>IF(ユーザー別卸価格!H68="","", IF(ISNUMBER(ユーザー別卸価格!H68),IF(入力!$C$25=1,ROUNDDOWN(IF(入力!$C$21=1,ユーザー別卸価格!H68/(100-入力!$C$22)%,ユーザー別卸価格!H68+入力!$C$23),-入力!$C$24),IF(入力!$C$25=2,ROUNDUP(IF(入力!$C$21=1,ユーザー別卸価格!H68/(100-入力!$C$22)%,ユーザー別卸価格!H68+入力!$C$23),-入力!$C$24),ROUND(IF(入力!$C$21=1,ユーザー別卸価格!H68/(100-入力!$C$22)%,ユーザー別卸価格!H68+入力!$C$23),-入力!$C$24))),ユーザー別卸価格!H68))</f>
        <v>62200</v>
      </c>
      <c r="I68" s="126" t="str">
        <f>'6桁'!I68</f>
        <v>Y★</v>
      </c>
      <c r="J68" s="95">
        <f>IF(ユーザー別卸価格!J68="","", IF(ISNUMBER(ユーザー別卸価格!J68),IF(入力!$C$25=1,ROUNDDOWN(IF(入力!$C$21=1,ユーザー別卸価格!J68/(100-入力!$C$22)%,ユーザー別卸価格!J68+入力!$C$23),-入力!$C$24),IF(入力!$C$25=2,ROUNDUP(IF(入力!$C$21=1,ユーザー別卸価格!J68/(100-入力!$C$22)%,ユーザー別卸価格!J68+入力!$C$23),-入力!$C$24),ROUND(IF(入力!$C$21=1,ユーザー別卸価格!J68/(100-入力!$C$22)%,ユーザー別卸価格!J68+入力!$C$23),-入力!$C$24))),ユーザー別卸価格!J68))</f>
        <v>58200</v>
      </c>
      <c r="K68" s="126" t="str">
        <f>'6桁'!K68</f>
        <v>W★</v>
      </c>
      <c r="L68" s="95" t="str">
        <f>IF(ユーザー別卸価格!L68="","", IF(ISNUMBER(ユーザー別卸価格!L68),IF(入力!$C$25=1,ROUNDDOWN(IF(入力!$C$21=1,ユーザー別卸価格!L68/(100-入力!$C$22)%,ユーザー別卸価格!L68+入力!$C$23),-入力!$C$24),IF(入力!$C$25=2,ROUNDUP(IF(入力!$C$21=1,ユーザー別卸価格!L68/(100-入力!$C$22)%,ユーザー別卸価格!L68+入力!$C$23),-入力!$C$24),ROUND(IF(入力!$C$21=1,ユーザー別卸価格!L68/(100-入力!$C$22)%,ユーザー別卸価格!L68+入力!$C$23),-入力!$C$24))),ユーザー別卸価格!L68))</f>
        <v/>
      </c>
      <c r="M68" s="126">
        <f>'6桁'!M68</f>
        <v>0</v>
      </c>
      <c r="N68" s="95" t="str">
        <f>IF(ユーザー別卸価格!N68="","", IF(ISNUMBER(ユーザー別卸価格!N68),IF(入力!$C$25=1,ROUNDDOWN(IF(入力!$C$21=1,ユーザー別卸価格!N68/(100-入力!$C$22)%,ユーザー別卸価格!N68+入力!$C$23),-入力!$C$24),IF(入力!$C$25=2,ROUNDUP(IF(入力!$C$21=1,ユーザー別卸価格!N68/(100-入力!$C$22)%,ユーザー別卸価格!N68+入力!$C$23),-入力!$C$24),ROUND(IF(入力!$C$21=1,ユーザー別卸価格!N68/(100-入力!$C$22)%,ユーザー別卸価格!N68+入力!$C$23),-入力!$C$24))),ユーザー別卸価格!N68))</f>
        <v/>
      </c>
      <c r="O68" s="126">
        <f>'6桁'!O68</f>
        <v>0</v>
      </c>
      <c r="P68" s="95" t="str">
        <f>IF(ユーザー別卸価格!P68="","", IF(ISNUMBER(ユーザー別卸価格!P68),IF(入力!$C$25=1,ROUNDDOWN(IF(入力!$C$21=1,ユーザー別卸価格!P68/(100-入力!$C$22)%,ユーザー別卸価格!P68+入力!$C$23),-入力!$C$24),IF(入力!$C$25=2,ROUNDUP(IF(入力!$C$21=1,ユーザー別卸価格!P68/(100-入力!$C$22)%,ユーザー別卸価格!P68+入力!$C$23),-入力!$C$24),ROUND(IF(入力!$C$21=1,ユーザー別卸価格!P68/(100-入力!$C$22)%,ユーザー別卸価格!P68+入力!$C$23),-入力!$C$24))),ユーザー別卸価格!P68))</f>
        <v/>
      </c>
      <c r="Q68" s="96">
        <f>'6桁'!Q68</f>
        <v>0</v>
      </c>
      <c r="R68" s="95" t="str">
        <f>IF(ユーザー別卸価格!R68="","", IF(ISNUMBER(ユーザー別卸価格!R68),IF(入力!$C$25=1,ROUNDDOWN(IF(入力!$C$21=1,ユーザー別卸価格!R68/(100-入力!$C$22)%,ユーザー別卸価格!R68+入力!$C$23),-入力!$C$24),IF(入力!$C$25=2,ROUNDUP(IF(入力!$C$21=1,ユーザー別卸価格!R68/(100-入力!$C$22)%,ユーザー別卸価格!R68+入力!$C$23),-入力!$C$24),ROUND(IF(入力!$C$21=1,ユーザー別卸価格!R68/(100-入力!$C$22)%,ユーザー別卸価格!R68+入力!$C$23),-入力!$C$24))),ユーザー別卸価格!R68))</f>
        <v/>
      </c>
      <c r="S68" s="96">
        <f>'6桁'!S68</f>
        <v>0</v>
      </c>
      <c r="T68" s="95" t="str">
        <f>IF(ユーザー別卸価格!T68="","", IF(ISNUMBER(ユーザー別卸価格!T68),IF(入力!$C$25=1,ROUNDDOWN(IF(入力!$C$21=1,ユーザー別卸価格!T68/(100-入力!$C$22)%,ユーザー別卸価格!T68+入力!$C$23),-入力!$C$24),IF(入力!$C$25=2,ROUNDUP(IF(入力!$C$21=1,ユーザー別卸価格!T68/(100-入力!$C$22)%,ユーザー別卸価格!T68+入力!$C$23),-入力!$C$24),ROUND(IF(入力!$C$21=1,ユーザー別卸価格!T68/(100-入力!$C$22)%,ユーザー別卸価格!T68+入力!$C$23),-入力!$C$24))),ユーザー別卸価格!T68))</f>
        <v/>
      </c>
      <c r="U68" s="96">
        <f>'6桁'!U68</f>
        <v>0</v>
      </c>
      <c r="V68" s="74"/>
      <c r="W68" s="251"/>
      <c r="X68" s="265"/>
      <c r="Y68" s="251"/>
    </row>
    <row r="69" spans="2:25" ht="30" customHeight="1">
      <c r="B69" s="503"/>
      <c r="C69" s="362" t="s">
        <v>480</v>
      </c>
      <c r="D69" s="254"/>
      <c r="E69" s="342">
        <v>102</v>
      </c>
      <c r="F69" s="95">
        <f>IF(ユーザー別卸価格!F69="","", IF(ISNUMBER(ユーザー別卸価格!F69),IF(入力!$C$25=1,ROUNDDOWN(IF(入力!$C$21=1,ユーザー別卸価格!F69/(100-入力!$C$22)%,ユーザー別卸価格!F69+入力!$C$23),-入力!$C$24),IF(入力!$C$25=2,ROUNDUP(IF(入力!$C$21=1,ユーザー別卸価格!F69/(100-入力!$C$22)%,ユーザー別卸価格!F69+入力!$C$23),-入力!$C$24),ROUND(IF(入力!$C$21=1,ユーザー別卸価格!F69/(100-入力!$C$22)%,ユーザー別卸価格!F69+入力!$C$23),-入力!$C$24))),ユーザー別卸価格!F69))</f>
        <v>63700</v>
      </c>
      <c r="G69" s="126" t="str">
        <f>'6桁'!G69</f>
        <v>Y★</v>
      </c>
      <c r="H69" s="95" t="str">
        <f>IF(ユーザー別卸価格!H69="","", IF(ISNUMBER(ユーザー別卸価格!H69),IF(入力!$C$25=1,ROUNDDOWN(IF(入力!$C$21=1,ユーザー別卸価格!H69/(100-入力!$C$22)%,ユーザー別卸価格!H69+入力!$C$23),-入力!$C$24),IF(入力!$C$25=2,ROUNDUP(IF(入力!$C$21=1,ユーザー別卸価格!H69/(100-入力!$C$22)%,ユーザー別卸価格!H69+入力!$C$23),-入力!$C$24),ROUND(IF(入力!$C$21=1,ユーザー別卸価格!H69/(100-入力!$C$22)%,ユーザー別卸価格!H69+入力!$C$23),-入力!$C$24))),ユーザー別卸価格!H69))</f>
        <v/>
      </c>
      <c r="I69" s="126">
        <f>'6桁'!I69</f>
        <v>0</v>
      </c>
      <c r="J69" s="95" t="str">
        <f>IF(ユーザー別卸価格!J69="","", IF(ISNUMBER(ユーザー別卸価格!J69),IF(入力!$C$25=1,ROUNDDOWN(IF(入力!$C$21=1,ユーザー別卸価格!J69/(100-入力!$C$22)%,ユーザー別卸価格!J69+入力!$C$23),-入力!$C$24),IF(入力!$C$25=2,ROUNDUP(IF(入力!$C$21=1,ユーザー別卸価格!J69/(100-入力!$C$22)%,ユーザー別卸価格!J69+入力!$C$23),-入力!$C$24),ROUND(IF(入力!$C$21=1,ユーザー別卸価格!J69/(100-入力!$C$22)%,ユーザー別卸価格!J69+入力!$C$23),-入力!$C$24))),ユーザー別卸価格!J69))</f>
        <v/>
      </c>
      <c r="K69" s="126">
        <f>'6桁'!K69</f>
        <v>0</v>
      </c>
      <c r="L69" s="95" t="str">
        <f>IF(ユーザー別卸価格!L69="","", IF(ISNUMBER(ユーザー別卸価格!L69),IF(入力!$C$25=1,ROUNDDOWN(IF(入力!$C$21=1,ユーザー別卸価格!L69/(100-入力!$C$22)%,ユーザー別卸価格!L69+入力!$C$23),-入力!$C$24),IF(入力!$C$25=2,ROUNDUP(IF(入力!$C$21=1,ユーザー別卸価格!L69/(100-入力!$C$22)%,ユーザー別卸価格!L69+入力!$C$23),-入力!$C$24),ROUND(IF(入力!$C$21=1,ユーザー別卸価格!L69/(100-入力!$C$22)%,ユーザー別卸価格!L69+入力!$C$23),-入力!$C$24))),ユーザー別卸価格!L69))</f>
        <v/>
      </c>
      <c r="M69" s="126">
        <f>'6桁'!M69</f>
        <v>0</v>
      </c>
      <c r="N69" s="95" t="str">
        <f>IF(ユーザー別卸価格!N69="","", IF(ISNUMBER(ユーザー別卸価格!N69),IF(入力!$C$25=1,ROUNDDOWN(IF(入力!$C$21=1,ユーザー別卸価格!N69/(100-入力!$C$22)%,ユーザー別卸価格!N69+入力!$C$23),-入力!$C$24),IF(入力!$C$25=2,ROUNDUP(IF(入力!$C$21=1,ユーザー別卸価格!N69/(100-入力!$C$22)%,ユーザー別卸価格!N69+入力!$C$23),-入力!$C$24),ROUND(IF(入力!$C$21=1,ユーザー別卸価格!N69/(100-入力!$C$22)%,ユーザー別卸価格!N69+入力!$C$23),-入力!$C$24))),ユーザー別卸価格!N69))</f>
        <v/>
      </c>
      <c r="O69" s="126">
        <f>'6桁'!O69</f>
        <v>0</v>
      </c>
      <c r="P69" s="95" t="str">
        <f>IF(ユーザー別卸価格!P69="","", IF(ISNUMBER(ユーザー別卸価格!P69),IF(入力!$C$25=1,ROUNDDOWN(IF(入力!$C$21=1,ユーザー別卸価格!P69/(100-入力!$C$22)%,ユーザー別卸価格!P69+入力!$C$23),-入力!$C$24),IF(入力!$C$25=2,ROUNDUP(IF(入力!$C$21=1,ユーザー別卸価格!P69/(100-入力!$C$22)%,ユーザー別卸価格!P69+入力!$C$23),-入力!$C$24),ROUND(IF(入力!$C$21=1,ユーザー別卸価格!P69/(100-入力!$C$22)%,ユーザー別卸価格!P69+入力!$C$23),-入力!$C$24))),ユーザー別卸価格!P69))</f>
        <v/>
      </c>
      <c r="Q69" s="96">
        <f>'6桁'!Q69</f>
        <v>0</v>
      </c>
      <c r="R69" s="95" t="str">
        <f>IF(ユーザー別卸価格!R69="","", IF(ISNUMBER(ユーザー別卸価格!R69),IF(入力!$C$25=1,ROUNDDOWN(IF(入力!$C$21=1,ユーザー別卸価格!R69/(100-入力!$C$22)%,ユーザー別卸価格!R69+入力!$C$23),-入力!$C$24),IF(入力!$C$25=2,ROUNDUP(IF(入力!$C$21=1,ユーザー別卸価格!R69/(100-入力!$C$22)%,ユーザー別卸価格!R69+入力!$C$23),-入力!$C$24),ROUND(IF(入力!$C$21=1,ユーザー別卸価格!R69/(100-入力!$C$22)%,ユーザー別卸価格!R69+入力!$C$23),-入力!$C$24))),ユーザー別卸価格!R69))</f>
        <v/>
      </c>
      <c r="S69" s="96">
        <f>'6桁'!S69</f>
        <v>0</v>
      </c>
      <c r="T69" s="95" t="str">
        <f>IF(ユーザー別卸価格!T69="","", IF(ISNUMBER(ユーザー別卸価格!T69),IF(入力!$C$25=1,ROUNDDOWN(IF(入力!$C$21=1,ユーザー別卸価格!T69/(100-入力!$C$22)%,ユーザー別卸価格!T69+入力!$C$23),-入力!$C$24),IF(入力!$C$25=2,ROUNDUP(IF(入力!$C$21=1,ユーザー別卸価格!T69/(100-入力!$C$22)%,ユーザー別卸価格!T69+入力!$C$23),-入力!$C$24),ROUND(IF(入力!$C$21=1,ユーザー別卸価格!T69/(100-入力!$C$22)%,ユーザー別卸価格!T69+入力!$C$23),-入力!$C$24))),ユーザー別卸価格!T69))</f>
        <v/>
      </c>
      <c r="U69" s="96">
        <f>'6桁'!U69</f>
        <v>0</v>
      </c>
      <c r="V69" s="74"/>
      <c r="W69" s="251"/>
      <c r="X69" s="265"/>
      <c r="Y69" s="251"/>
    </row>
    <row r="70" spans="2:25" ht="30" customHeight="1">
      <c r="B70" s="503"/>
      <c r="C70" s="362" t="s">
        <v>304</v>
      </c>
      <c r="D70" s="254">
        <v>101</v>
      </c>
      <c r="E70" s="342">
        <v>105</v>
      </c>
      <c r="F70" s="95">
        <f>IF(ユーザー別卸価格!F70="","", IF(ISNUMBER(ユーザー別卸価格!F70),IF(入力!$C$25=1,ROUNDDOWN(IF(入力!$C$21=1,ユーザー別卸価格!F70/(100-入力!$C$22)%,ユーザー別卸価格!F70+入力!$C$23),-入力!$C$24),IF(入力!$C$25=2,ROUNDUP(IF(入力!$C$21=1,ユーザー別卸価格!F70/(100-入力!$C$22)%,ユーザー別卸価格!F70+入力!$C$23),-入力!$C$24),ROUND(IF(入力!$C$21=1,ユーザー別卸価格!F70/(100-入力!$C$22)%,ユーザー別卸価格!F70+入力!$C$23),-入力!$C$24))),ユーザー別卸価格!F70))</f>
        <v>67400</v>
      </c>
      <c r="G70" s="126" t="str">
        <f>'6桁'!G70</f>
        <v>Y★</v>
      </c>
      <c r="H70" s="95">
        <f>IF(ユーザー別卸価格!H70="","", IF(ISNUMBER(ユーザー別卸価格!H70),IF(入力!$C$25=1,ROUNDDOWN(IF(入力!$C$21=1,ユーザー別卸価格!H70/(100-入力!$C$22)%,ユーザー別卸価格!H70+入力!$C$23),-入力!$C$24),IF(入力!$C$25=2,ROUNDUP(IF(入力!$C$21=1,ユーザー別卸価格!H70/(100-入力!$C$22)%,ユーザー別卸価格!H70+入力!$C$23),-入力!$C$24),ROUND(IF(入力!$C$21=1,ユーザー別卸価格!H70/(100-入力!$C$22)%,ユーザー別卸価格!H70+入力!$C$23),-入力!$C$24))),ユーザー別卸価格!H70))</f>
        <v>66800</v>
      </c>
      <c r="I70" s="126" t="str">
        <f>'6桁'!I70</f>
        <v>Y★</v>
      </c>
      <c r="J70" s="95">
        <f>IF(ユーザー別卸価格!J70="","", IF(ISNUMBER(ユーザー別卸価格!J70),IF(入力!$C$25=1,ROUNDDOWN(IF(入力!$C$21=1,ユーザー別卸価格!J70/(100-入力!$C$22)%,ユーザー別卸価格!J70+入力!$C$23),-入力!$C$24),IF(入力!$C$25=2,ROUNDUP(IF(入力!$C$21=1,ユーザー別卸価格!J70/(100-入力!$C$22)%,ユーザー別卸価格!J70+入力!$C$23),-入力!$C$24),ROUND(IF(入力!$C$21=1,ユーザー別卸価格!J70/(100-入力!$C$22)%,ユーザー別卸価格!J70+入力!$C$23),-入力!$C$24))),ユーザー別卸価格!J70))</f>
        <v>64300</v>
      </c>
      <c r="K70" s="126" t="str">
        <f>'6桁'!K70</f>
        <v>W★</v>
      </c>
      <c r="L70" s="95" t="str">
        <f>IF(ユーザー別卸価格!L70="","", IF(ISNUMBER(ユーザー別卸価格!L70),IF(入力!$C$25=1,ROUNDDOWN(IF(入力!$C$21=1,ユーザー別卸価格!L70/(100-入力!$C$22)%,ユーザー別卸価格!L70+入力!$C$23),-入力!$C$24),IF(入力!$C$25=2,ROUNDUP(IF(入力!$C$21=1,ユーザー別卸価格!L70/(100-入力!$C$22)%,ユーザー別卸価格!L70+入力!$C$23),-入力!$C$24),ROUND(IF(入力!$C$21=1,ユーザー別卸価格!L70/(100-入力!$C$22)%,ユーザー別卸価格!L70+入力!$C$23),-入力!$C$24))),ユーザー別卸価格!L70))</f>
        <v/>
      </c>
      <c r="M70" s="126">
        <f>'6桁'!M70</f>
        <v>0</v>
      </c>
      <c r="N70" s="95" t="str">
        <f>IF(ユーザー別卸価格!N70="","", IF(ISNUMBER(ユーザー別卸価格!N70),IF(入力!$C$25=1,ROUNDDOWN(IF(入力!$C$21=1,ユーザー別卸価格!N70/(100-入力!$C$22)%,ユーザー別卸価格!N70+入力!$C$23),-入力!$C$24),IF(入力!$C$25=2,ROUNDUP(IF(入力!$C$21=1,ユーザー別卸価格!N70/(100-入力!$C$22)%,ユーザー別卸価格!N70+入力!$C$23),-入力!$C$24),ROUND(IF(入力!$C$21=1,ユーザー別卸価格!N70/(100-入力!$C$22)%,ユーザー別卸価格!N70+入力!$C$23),-入力!$C$24))),ユーザー別卸価格!N70))</f>
        <v/>
      </c>
      <c r="O70" s="126">
        <f>'6桁'!O70</f>
        <v>0</v>
      </c>
      <c r="P70" s="95" t="str">
        <f>IF(ユーザー別卸価格!P70="","", IF(ISNUMBER(ユーザー別卸価格!P70),IF(入力!$C$25=1,ROUNDDOWN(IF(入力!$C$21=1,ユーザー別卸価格!P70/(100-入力!$C$22)%,ユーザー別卸価格!P70+入力!$C$23),-入力!$C$24),IF(入力!$C$25=2,ROUNDUP(IF(入力!$C$21=1,ユーザー別卸価格!P70/(100-入力!$C$22)%,ユーザー別卸価格!P70+入力!$C$23),-入力!$C$24),ROUND(IF(入力!$C$21=1,ユーザー別卸価格!P70/(100-入力!$C$22)%,ユーザー別卸価格!P70+入力!$C$23),-入力!$C$24))),ユーザー別卸価格!P70))</f>
        <v/>
      </c>
      <c r="Q70" s="126">
        <f>'6桁'!Q70</f>
        <v>0</v>
      </c>
      <c r="R70" s="95" t="str">
        <f>IF(ユーザー別卸価格!R70="","", IF(ISNUMBER(ユーザー別卸価格!R70),IF(入力!$C$25=1,ROUNDDOWN(IF(入力!$C$21=1,ユーザー別卸価格!R70/(100-入力!$C$22)%,ユーザー別卸価格!R70+入力!$C$23),-入力!$C$24),IF(入力!$C$25=2,ROUNDUP(IF(入力!$C$21=1,ユーザー別卸価格!R70/(100-入力!$C$22)%,ユーザー別卸価格!R70+入力!$C$23),-入力!$C$24),ROUND(IF(入力!$C$21=1,ユーザー別卸価格!R70/(100-入力!$C$22)%,ユーザー別卸価格!R70+入力!$C$23),-入力!$C$24))),ユーザー別卸価格!R70))</f>
        <v/>
      </c>
      <c r="S70" s="126">
        <f>'6桁'!S70</f>
        <v>0</v>
      </c>
      <c r="T70" s="95" t="str">
        <f>IF(ユーザー別卸価格!T70="","", IF(ISNUMBER(ユーザー別卸価格!T70),IF(入力!$C$25=1,ROUNDDOWN(IF(入力!$C$21=1,ユーザー別卸価格!T70/(100-入力!$C$22)%,ユーザー別卸価格!T70+入力!$C$23),-入力!$C$24),IF(入力!$C$25=2,ROUNDUP(IF(入力!$C$21=1,ユーザー別卸価格!T70/(100-入力!$C$22)%,ユーザー別卸価格!T70+入力!$C$23),-入力!$C$24),ROUND(IF(入力!$C$21=1,ユーザー別卸価格!T70/(100-入力!$C$22)%,ユーザー別卸価格!T70+入力!$C$23),-入力!$C$24))),ユーザー別卸価格!T70))</f>
        <v/>
      </c>
      <c r="U70" s="96">
        <f>'6桁'!U70</f>
        <v>0</v>
      </c>
      <c r="V70" s="74"/>
      <c r="W70" s="251"/>
      <c r="X70" s="265"/>
      <c r="Y70" s="251"/>
    </row>
    <row r="71" spans="2:25" ht="30" customHeight="1">
      <c r="B71" s="503"/>
      <c r="C71" s="362" t="s">
        <v>206</v>
      </c>
      <c r="D71" s="254">
        <v>92</v>
      </c>
      <c r="E71" s="342">
        <v>96</v>
      </c>
      <c r="F71" s="95">
        <f>IF(ユーザー別卸価格!F71="","", IF(ISNUMBER(ユーザー別卸価格!F71),IF(入力!$C$25=1,ROUNDDOWN(IF(入力!$C$21=1,ユーザー別卸価格!F71/(100-入力!$C$22)%,ユーザー別卸価格!F71+入力!$C$23),-入力!$C$24),IF(入力!$C$25=2,ROUNDUP(IF(入力!$C$21=1,ユーザー別卸価格!F71/(100-入力!$C$22)%,ユーザー別卸価格!F71+入力!$C$23),-入力!$C$24),ROUND(IF(入力!$C$21=1,ユーザー別卸価格!F71/(100-入力!$C$22)%,ユーザー別卸価格!F71+入力!$C$23),-入力!$C$24))),ユーザー別卸価格!F71))</f>
        <v>51300</v>
      </c>
      <c r="G71" s="126" t="str">
        <f>'6桁'!G71</f>
        <v>Y★</v>
      </c>
      <c r="H71" s="95">
        <f>IF(ユーザー別卸価格!H71="","", IF(ISNUMBER(ユーザー別卸価格!H71),IF(入力!$C$25=1,ROUNDDOWN(IF(入力!$C$21=1,ユーザー別卸価格!H71/(100-入力!$C$22)%,ユーザー別卸価格!H71+入力!$C$23),-入力!$C$24),IF(入力!$C$25=2,ROUNDUP(IF(入力!$C$21=1,ユーザー別卸価格!H71/(100-入力!$C$22)%,ユーザー別卸価格!H71+入力!$C$23),-入力!$C$24),ROUND(IF(入力!$C$21=1,ユーザー別卸価格!H71/(100-入力!$C$22)%,ユーザー別卸価格!H71+入力!$C$23),-入力!$C$24))),ユーザー別卸価格!H71))</f>
        <v>47300</v>
      </c>
      <c r="I71" s="126" t="str">
        <f>'6桁'!I71</f>
        <v>W</v>
      </c>
      <c r="J71" s="95">
        <f>IF(ユーザー別卸価格!J71="","", IF(ISNUMBER(ユーザー別卸価格!J71),IF(入力!$C$25=1,ROUNDDOWN(IF(入力!$C$21=1,ユーザー別卸価格!J71/(100-入力!$C$22)%,ユーザー別卸価格!J71+入力!$C$23),-入力!$C$24),IF(入力!$C$25=2,ROUNDUP(IF(入力!$C$21=1,ユーザー別卸価格!J71/(100-入力!$C$22)%,ユーザー別卸価格!J71+入力!$C$23),-入力!$C$24),ROUND(IF(入力!$C$21=1,ユーザー別卸価格!J71/(100-入力!$C$22)%,ユーザー別卸価格!J71+入力!$C$23),-入力!$C$24))),ユーザー別卸価格!J71))</f>
        <v>46900</v>
      </c>
      <c r="K71" s="126" t="str">
        <f>'6桁'!K71</f>
        <v>W★</v>
      </c>
      <c r="L71" s="95">
        <f>IF(ユーザー別卸価格!L71="","", IF(ISNUMBER(ユーザー別卸価格!L71),IF(入力!$C$25=1,ROUNDDOWN(IF(入力!$C$21=1,ユーザー別卸価格!L71/(100-入力!$C$22)%,ユーザー別卸価格!L71+入力!$C$23),-入力!$C$24),IF(入力!$C$25=2,ROUNDUP(IF(入力!$C$21=1,ユーザー別卸価格!L71/(100-入力!$C$22)%,ユーザー別卸価格!L71+入力!$C$23),-入力!$C$24),ROUND(IF(入力!$C$21=1,ユーザー別卸価格!L71/(100-入力!$C$22)%,ユーザー別卸価格!L71+入力!$C$23),-入力!$C$24))),ユーザー別卸価格!L71))</f>
        <v>46200</v>
      </c>
      <c r="M71" s="126" t="str">
        <f>'6桁'!M71</f>
        <v>W★</v>
      </c>
      <c r="N71" s="95">
        <f>IF(ユーザー別卸価格!N71="","", IF(ISNUMBER(ユーザー別卸価格!N71),IF(入力!$C$25=1,ROUNDDOWN(IF(入力!$C$21=1,ユーザー別卸価格!N71/(100-入力!$C$22)%,ユーザー別卸価格!N71+入力!$C$23),-入力!$C$24),IF(入力!$C$25=2,ROUNDUP(IF(入力!$C$21=1,ユーザー別卸価格!N71/(100-入力!$C$22)%,ユーザー別卸価格!N71+入力!$C$23),-入力!$C$24),ROUND(IF(入力!$C$21=1,ユーザー別卸価格!N71/(100-入力!$C$22)%,ユーザー別卸価格!N71+入力!$C$23),-入力!$C$24))),ユーザー別卸価格!N71))</f>
        <v>42000</v>
      </c>
      <c r="O71" s="126" t="str">
        <f>'6桁'!O71</f>
        <v>W★</v>
      </c>
      <c r="P71" s="95" t="str">
        <f>IF(ユーザー別卸価格!P71="","", IF(ISNUMBER(ユーザー別卸価格!P71),IF(入力!$C$25=1,ROUNDDOWN(IF(入力!$C$21=1,ユーザー別卸価格!P71/(100-入力!$C$22)%,ユーザー別卸価格!P71+入力!$C$23),-入力!$C$24),IF(入力!$C$25=2,ROUNDUP(IF(入力!$C$21=1,ユーザー別卸価格!P71/(100-入力!$C$22)%,ユーザー別卸価格!P71+入力!$C$23),-入力!$C$24),ROUND(IF(入力!$C$21=1,ユーザー別卸価格!P71/(100-入力!$C$22)%,ユーザー別卸価格!P71+入力!$C$23),-入力!$C$24))),ユーザー別卸価格!P71))</f>
        <v/>
      </c>
      <c r="Q71" s="126">
        <f>'6桁'!Q71</f>
        <v>0</v>
      </c>
      <c r="R71" s="95" t="str">
        <f>IF(ユーザー別卸価格!R71="","", IF(ISNUMBER(ユーザー別卸価格!R71),IF(入力!$C$25=1,ROUNDDOWN(IF(入力!$C$21=1,ユーザー別卸価格!R71/(100-入力!$C$22)%,ユーザー別卸価格!R71+入力!$C$23),-入力!$C$24),IF(入力!$C$25=2,ROUNDUP(IF(入力!$C$21=1,ユーザー別卸価格!R71/(100-入力!$C$22)%,ユーザー別卸価格!R71+入力!$C$23),-入力!$C$24),ROUND(IF(入力!$C$21=1,ユーザー別卸価格!R71/(100-入力!$C$22)%,ユーザー別卸価格!R71+入力!$C$23),-入力!$C$24))),ユーザー別卸価格!R71))</f>
        <v/>
      </c>
      <c r="S71" s="126">
        <f>'6桁'!S71</f>
        <v>0</v>
      </c>
      <c r="T71" s="95" t="str">
        <f>IF(ユーザー別卸価格!T71="","", IF(ISNUMBER(ユーザー別卸価格!T71),IF(入力!$C$25=1,ROUNDDOWN(IF(入力!$C$21=1,ユーザー別卸価格!T71/(100-入力!$C$22)%,ユーザー別卸価格!T71+入力!$C$23),-入力!$C$24),IF(入力!$C$25=2,ROUNDUP(IF(入力!$C$21=1,ユーザー別卸価格!T71/(100-入力!$C$22)%,ユーザー別卸価格!T71+入力!$C$23),-入力!$C$24),ROUND(IF(入力!$C$21=1,ユーザー別卸価格!T71/(100-入力!$C$22)%,ユーザー別卸価格!T71+入力!$C$23),-入力!$C$24))),ユーザー別卸価格!T71))</f>
        <v/>
      </c>
      <c r="U71" s="96">
        <f>'6桁'!U71</f>
        <v>0</v>
      </c>
      <c r="V71" s="74"/>
      <c r="W71" s="251"/>
      <c r="X71" s="265"/>
      <c r="Y71" s="251"/>
    </row>
    <row r="72" spans="2:25" ht="30" customHeight="1">
      <c r="B72" s="503"/>
      <c r="C72" s="362" t="s">
        <v>484</v>
      </c>
      <c r="D72" s="254"/>
      <c r="E72" s="342">
        <v>99</v>
      </c>
      <c r="F72" s="95" t="str">
        <f>IF(ユーザー別卸価格!F72="","", IF(ISNUMBER(ユーザー別卸価格!F72),IF(入力!$C$25=1,ROUNDDOWN(IF(入力!$C$21=1,ユーザー別卸価格!F72/(100-入力!$C$22)%,ユーザー別卸価格!F72+入力!$C$23),-入力!$C$24),IF(入力!$C$25=2,ROUNDUP(IF(入力!$C$21=1,ユーザー別卸価格!F72/(100-入力!$C$22)%,ユーザー別卸価格!F72+入力!$C$23),-入力!$C$24),ROUND(IF(入力!$C$21=1,ユーザー別卸価格!F72/(100-入力!$C$22)%,ユーザー別卸価格!F72+入力!$C$23),-入力!$C$24))),ユーザー別卸価格!F72))</f>
        <v/>
      </c>
      <c r="G72" s="126">
        <f>'6桁'!G72</f>
        <v>0</v>
      </c>
      <c r="H72" s="95" t="str">
        <f>IF(ユーザー別卸価格!H72="","", IF(ISNUMBER(ユーザー別卸価格!H72),IF(入力!$C$25=1,ROUNDDOWN(IF(入力!$C$21=1,ユーザー別卸価格!H72/(100-入力!$C$22)%,ユーザー別卸価格!H72+入力!$C$23),-入力!$C$24),IF(入力!$C$25=2,ROUNDUP(IF(入力!$C$21=1,ユーザー別卸価格!H72/(100-入力!$C$22)%,ユーザー別卸価格!H72+入力!$C$23),-入力!$C$24),ROUND(IF(入力!$C$21=1,ユーザー別卸価格!H72/(100-入力!$C$22)%,ユーザー別卸価格!H72+入力!$C$23),-入力!$C$24))),ユーザー別卸価格!H72))</f>
        <v/>
      </c>
      <c r="I72" s="126">
        <f>'6桁'!I72</f>
        <v>0</v>
      </c>
      <c r="J72" s="95">
        <f>IF(ユーザー別卸価格!J72="","", IF(ISNUMBER(ユーザー別卸価格!J72),IF(入力!$C$25=1,ROUNDDOWN(IF(入力!$C$21=1,ユーザー別卸価格!J72/(100-入力!$C$22)%,ユーザー別卸価格!J72+入力!$C$23),-入力!$C$24),IF(入力!$C$25=2,ROUNDUP(IF(入力!$C$21=1,ユーザー別卸価格!J72/(100-入力!$C$22)%,ユーザー別卸価格!J72+入力!$C$23),-入力!$C$24),ROUND(IF(入力!$C$21=1,ユーザー別卸価格!J72/(100-入力!$C$22)%,ユーザー別卸価格!J72+入力!$C$23),-入力!$C$24))),ユーザー別卸価格!J72))</f>
        <v>53100</v>
      </c>
      <c r="K72" s="126" t="str">
        <f>'6桁'!K72</f>
        <v>V★</v>
      </c>
      <c r="L72" s="95" t="str">
        <f>IF(ユーザー別卸価格!L72="","", IF(ISNUMBER(ユーザー別卸価格!L72),IF(入力!$C$25=1,ROUNDDOWN(IF(入力!$C$21=1,ユーザー別卸価格!L72/(100-入力!$C$22)%,ユーザー別卸価格!L72+入力!$C$23),-入力!$C$24),IF(入力!$C$25=2,ROUNDUP(IF(入力!$C$21=1,ユーザー別卸価格!L72/(100-入力!$C$22)%,ユーザー別卸価格!L72+入力!$C$23),-入力!$C$24),ROUND(IF(入力!$C$21=1,ユーザー別卸価格!L72/(100-入力!$C$22)%,ユーザー別卸価格!L72+入力!$C$23),-入力!$C$24))),ユーザー別卸価格!L72))</f>
        <v/>
      </c>
      <c r="M72" s="126">
        <f>'6桁'!M72</f>
        <v>0</v>
      </c>
      <c r="N72" s="95" t="str">
        <f>IF(ユーザー別卸価格!N72="","", IF(ISNUMBER(ユーザー別卸価格!N72),IF(入力!$C$25=1,ROUNDDOWN(IF(入力!$C$21=1,ユーザー別卸価格!N72/(100-入力!$C$22)%,ユーザー別卸価格!N72+入力!$C$23),-入力!$C$24),IF(入力!$C$25=2,ROUNDUP(IF(入力!$C$21=1,ユーザー別卸価格!N72/(100-入力!$C$22)%,ユーザー別卸価格!N72+入力!$C$23),-入力!$C$24),ROUND(IF(入力!$C$21=1,ユーザー別卸価格!N72/(100-入力!$C$22)%,ユーザー別卸価格!N72+入力!$C$23),-入力!$C$24))),ユーザー別卸価格!N72))</f>
        <v/>
      </c>
      <c r="O72" s="126">
        <f>'6桁'!O72</f>
        <v>0</v>
      </c>
      <c r="P72" s="95" t="str">
        <f>IF(ユーザー別卸価格!P72="","", IF(ISNUMBER(ユーザー別卸価格!P72),IF(入力!$C$25=1,ROUNDDOWN(IF(入力!$C$21=1,ユーザー別卸価格!P72/(100-入力!$C$22)%,ユーザー別卸価格!P72+入力!$C$23),-入力!$C$24),IF(入力!$C$25=2,ROUNDUP(IF(入力!$C$21=1,ユーザー別卸価格!P72/(100-入力!$C$22)%,ユーザー別卸価格!P72+入力!$C$23),-入力!$C$24),ROUND(IF(入力!$C$21=1,ユーザー別卸価格!P72/(100-入力!$C$22)%,ユーザー別卸価格!P72+入力!$C$23),-入力!$C$24))),ユーザー別卸価格!P72))</f>
        <v/>
      </c>
      <c r="Q72" s="126">
        <f>'6桁'!Q72</f>
        <v>0</v>
      </c>
      <c r="R72" s="95" t="str">
        <f>IF(ユーザー別卸価格!R72="","", IF(ISNUMBER(ユーザー別卸価格!R72),IF(入力!$C$25=1,ROUNDDOWN(IF(入力!$C$21=1,ユーザー別卸価格!R72/(100-入力!$C$22)%,ユーザー別卸価格!R72+入力!$C$23),-入力!$C$24),IF(入力!$C$25=2,ROUNDUP(IF(入力!$C$21=1,ユーザー別卸価格!R72/(100-入力!$C$22)%,ユーザー別卸価格!R72+入力!$C$23),-入力!$C$24),ROUND(IF(入力!$C$21=1,ユーザー別卸価格!R72/(100-入力!$C$22)%,ユーザー別卸価格!R72+入力!$C$23),-入力!$C$24))),ユーザー別卸価格!R72))</f>
        <v/>
      </c>
      <c r="S72" s="126">
        <f>'6桁'!S72</f>
        <v>0</v>
      </c>
      <c r="T72" s="95" t="str">
        <f>IF(ユーザー別卸価格!T72="","", IF(ISNUMBER(ユーザー別卸価格!T72),IF(入力!$C$25=1,ROUNDDOWN(IF(入力!$C$21=1,ユーザー別卸価格!T72/(100-入力!$C$22)%,ユーザー別卸価格!T72+入力!$C$23),-入力!$C$24),IF(入力!$C$25=2,ROUNDUP(IF(入力!$C$21=1,ユーザー別卸価格!T72/(100-入力!$C$22)%,ユーザー別卸価格!T72+入力!$C$23),-入力!$C$24),ROUND(IF(入力!$C$21=1,ユーザー別卸価格!T72/(100-入力!$C$22)%,ユーザー別卸価格!T72+入力!$C$23),-入力!$C$24))),ユーザー別卸価格!T72))</f>
        <v/>
      </c>
      <c r="U72" s="96">
        <f>'6桁'!U72</f>
        <v>0</v>
      </c>
      <c r="V72" s="74"/>
      <c r="W72" s="251"/>
      <c r="X72" s="265"/>
      <c r="Y72" s="251"/>
    </row>
    <row r="73" spans="2:25" ht="30" customHeight="1">
      <c r="B73" s="503"/>
      <c r="C73" s="362" t="s">
        <v>219</v>
      </c>
      <c r="D73" s="254">
        <v>98</v>
      </c>
      <c r="E73" s="342">
        <v>102</v>
      </c>
      <c r="F73" s="95">
        <f>IF(ユーザー別卸価格!F73="","", IF(ISNUMBER(ユーザー別卸価格!F73),IF(入力!$C$25=1,ROUNDDOWN(IF(入力!$C$21=1,ユーザー別卸価格!F73/(100-入力!$C$22)%,ユーザー別卸価格!F73+入力!$C$23),-入力!$C$24),IF(入力!$C$25=2,ROUNDUP(IF(入力!$C$21=1,ユーザー別卸価格!F73/(100-入力!$C$22)%,ユーザー別卸価格!F73+入力!$C$23),-入力!$C$24),ROUND(IF(入力!$C$21=1,ユーザー別卸価格!F73/(100-入力!$C$22)%,ユーザー別卸価格!F73+入力!$C$23),-入力!$C$24))),ユーザー別卸価格!F73))</f>
        <v>56700</v>
      </c>
      <c r="G73" s="126" t="str">
        <f>'6桁'!G73</f>
        <v>Y★</v>
      </c>
      <c r="H73" s="95">
        <f>IF(ユーザー別卸価格!H73="","", IF(ISNUMBER(ユーザー別卸価格!H73),IF(入力!$C$25=1,ROUNDDOWN(IF(入力!$C$21=1,ユーザー別卸価格!H73/(100-入力!$C$22)%,ユーザー別卸価格!H73+入力!$C$23),-入力!$C$24),IF(入力!$C$25=2,ROUNDUP(IF(入力!$C$21=1,ユーザー別卸価格!H73/(100-入力!$C$22)%,ユーザー別卸価格!H73+入力!$C$23),-入力!$C$24),ROUND(IF(入力!$C$21=1,ユーザー別卸価格!H73/(100-入力!$C$22)%,ユーザー別卸価格!H73+入力!$C$23),-入力!$C$24))),ユーザー別卸価格!H73))</f>
        <v>55000</v>
      </c>
      <c r="I73" s="126" t="str">
        <f>'6桁'!I73</f>
        <v>Y★</v>
      </c>
      <c r="J73" s="95">
        <f>IF(ユーザー別卸価格!J73="","", IF(ISNUMBER(ユーザー別卸価格!J73),IF(入力!$C$25=1,ROUNDDOWN(IF(入力!$C$21=1,ユーザー別卸価格!J73/(100-入力!$C$22)%,ユーザー別卸価格!J73+入力!$C$23),-入力!$C$24),IF(入力!$C$25=2,ROUNDUP(IF(入力!$C$21=1,ユーザー別卸価格!J73/(100-入力!$C$22)%,ユーザー別卸価格!J73+入力!$C$23),-入力!$C$24),ROUND(IF(入力!$C$21=1,ユーザー別卸価格!J73/(100-入力!$C$22)%,ユーザー別卸価格!J73+入力!$C$23),-入力!$C$24))),ユーザー別卸価格!J73))</f>
        <v>53300</v>
      </c>
      <c r="K73" s="126" t="str">
        <f>'6桁'!K73</f>
        <v>W★</v>
      </c>
      <c r="L73" s="95">
        <f>IF(ユーザー別卸価格!L73="","", IF(ISNUMBER(ユーザー別卸価格!L73),IF(入力!$C$25=1,ROUNDDOWN(IF(入力!$C$21=1,ユーザー別卸価格!L73/(100-入力!$C$22)%,ユーザー別卸価格!L73+入力!$C$23),-入力!$C$24),IF(入力!$C$25=2,ROUNDUP(IF(入力!$C$21=1,ユーザー別卸価格!L73/(100-入力!$C$22)%,ユーザー別卸価格!L73+入力!$C$23),-入力!$C$24),ROUND(IF(入力!$C$21=1,ユーザー別卸価格!L73/(100-入力!$C$22)%,ユーザー別卸価格!L73+入力!$C$23),-入力!$C$24))),ユーザー別卸価格!L73))</f>
        <v>50300</v>
      </c>
      <c r="M73" s="126" t="str">
        <f>'6桁'!M73</f>
        <v>W</v>
      </c>
      <c r="N73" s="95">
        <f>IF(ユーザー別卸価格!N73="","", IF(ISNUMBER(ユーザー別卸価格!N73),IF(入力!$C$25=1,ROUNDDOWN(IF(入力!$C$21=1,ユーザー別卸価格!N73/(100-入力!$C$22)%,ユーザー別卸価格!N73+入力!$C$23),-入力!$C$24),IF(入力!$C$25=2,ROUNDUP(IF(入力!$C$21=1,ユーザー別卸価格!N73/(100-入力!$C$22)%,ユーザー別卸価格!N73+入力!$C$23),-入力!$C$24),ROUND(IF(入力!$C$21=1,ユーザー別卸価格!N73/(100-入力!$C$22)%,ユーザー別卸価格!N73+入力!$C$23),-入力!$C$24))),ユーザー別卸価格!N73))</f>
        <v>47000</v>
      </c>
      <c r="O73" s="126" t="str">
        <f>'6桁'!O73</f>
        <v>W</v>
      </c>
      <c r="P73" s="95" t="str">
        <f>IF(ユーザー別卸価格!P73="","", IF(ISNUMBER(ユーザー別卸価格!P73),IF(入力!$C$25=1,ROUNDDOWN(IF(入力!$C$21=1,ユーザー別卸価格!P73/(100-入力!$C$22)%,ユーザー別卸価格!P73+入力!$C$23),-入力!$C$24),IF(入力!$C$25=2,ROUNDUP(IF(入力!$C$21=1,ユーザー別卸価格!P73/(100-入力!$C$22)%,ユーザー別卸価格!P73+入力!$C$23),-入力!$C$24),ROUND(IF(入力!$C$21=1,ユーザー別卸価格!P73/(100-入力!$C$22)%,ユーザー別卸価格!P73+入力!$C$23),-入力!$C$24))),ユーザー別卸価格!P73))</f>
        <v/>
      </c>
      <c r="Q73" s="126">
        <f>'6桁'!Q73</f>
        <v>0</v>
      </c>
      <c r="R73" s="95" t="str">
        <f>IF(ユーザー別卸価格!R73="","", IF(ISNUMBER(ユーザー別卸価格!R73),IF(入力!$C$25=1,ROUNDDOWN(IF(入力!$C$21=1,ユーザー別卸価格!R73/(100-入力!$C$22)%,ユーザー別卸価格!R73+入力!$C$23),-入力!$C$24),IF(入力!$C$25=2,ROUNDUP(IF(入力!$C$21=1,ユーザー別卸価格!R73/(100-入力!$C$22)%,ユーザー別卸価格!R73+入力!$C$23),-入力!$C$24),ROUND(IF(入力!$C$21=1,ユーザー別卸価格!R73/(100-入力!$C$22)%,ユーザー別卸価格!R73+入力!$C$23),-入力!$C$24))),ユーザー別卸価格!R73))</f>
        <v/>
      </c>
      <c r="S73" s="126">
        <f>'6桁'!S73</f>
        <v>0</v>
      </c>
      <c r="T73" s="95" t="str">
        <f>IF(ユーザー別卸価格!T73="","", IF(ISNUMBER(ユーザー別卸価格!T73),IF(入力!$C$25=1,ROUNDDOWN(IF(入力!$C$21=1,ユーザー別卸価格!T73/(100-入力!$C$22)%,ユーザー別卸価格!T73+入力!$C$23),-入力!$C$24),IF(入力!$C$25=2,ROUNDUP(IF(入力!$C$21=1,ユーザー別卸価格!T73/(100-入力!$C$22)%,ユーザー別卸価格!T73+入力!$C$23),-入力!$C$24),ROUND(IF(入力!$C$21=1,ユーザー別卸価格!T73/(100-入力!$C$22)%,ユーザー別卸価格!T73+入力!$C$23),-入力!$C$24))),ユーザー別卸価格!T73))</f>
        <v/>
      </c>
      <c r="U73" s="96">
        <f>'6桁'!U73</f>
        <v>0</v>
      </c>
      <c r="V73" s="74"/>
      <c r="W73" s="251"/>
      <c r="X73" s="265"/>
      <c r="Y73" s="251"/>
    </row>
    <row r="74" spans="2:25" ht="30" customHeight="1">
      <c r="B74" s="503"/>
      <c r="C74" s="362" t="s">
        <v>435</v>
      </c>
      <c r="D74" s="254"/>
      <c r="E74" s="342">
        <v>104</v>
      </c>
      <c r="F74" s="95">
        <f>IF(ユーザー別卸価格!F74="","", IF(ISNUMBER(ユーザー別卸価格!F74),IF(入力!$C$25=1,ROUNDDOWN(IF(入力!$C$21=1,ユーザー別卸価格!F74/(100-入力!$C$22)%,ユーザー別卸価格!F74+入力!$C$23),-入力!$C$24),IF(入力!$C$25=2,ROUNDUP(IF(入力!$C$21=1,ユーザー別卸価格!F74/(100-入力!$C$22)%,ユーザー別卸価格!F74+入力!$C$23),-入力!$C$24),ROUND(IF(入力!$C$21=1,ユーザー別卸価格!F74/(100-入力!$C$22)%,ユーザー別卸価格!F74+入力!$C$23),-入力!$C$24))),ユーザー別卸価格!F74))</f>
        <v>58000</v>
      </c>
      <c r="G74" s="126" t="str">
        <f>'6桁'!G74</f>
        <v>Y★</v>
      </c>
      <c r="H74" s="95" t="str">
        <f>IF(ユーザー別卸価格!H74="","", IF(ISNUMBER(ユーザー別卸価格!H74),IF(入力!$C$25=1,ROUNDDOWN(IF(入力!$C$21=1,ユーザー別卸価格!H74/(100-入力!$C$22)%,ユーザー別卸価格!H74+入力!$C$23),-入力!$C$24),IF(入力!$C$25=2,ROUNDUP(IF(入力!$C$21=1,ユーザー別卸価格!H74/(100-入力!$C$22)%,ユーザー別卸価格!H74+入力!$C$23),-入力!$C$24),ROUND(IF(入力!$C$21=1,ユーザー別卸価格!H74/(100-入力!$C$22)%,ユーザー別卸価格!H74+入力!$C$23),-入力!$C$24))),ユーザー別卸価格!H74))</f>
        <v/>
      </c>
      <c r="I74" s="126">
        <f>'6桁'!I74</f>
        <v>0</v>
      </c>
      <c r="J74" s="95" t="str">
        <f>IF(ユーザー別卸価格!J74="","", IF(ISNUMBER(ユーザー別卸価格!J74),IF(入力!$C$25=1,ROUNDDOWN(IF(入力!$C$21=1,ユーザー別卸価格!J74/(100-入力!$C$22)%,ユーザー別卸価格!J74+入力!$C$23),-入力!$C$24),IF(入力!$C$25=2,ROUNDUP(IF(入力!$C$21=1,ユーザー別卸価格!J74/(100-入力!$C$22)%,ユーザー別卸価格!J74+入力!$C$23),-入力!$C$24),ROUND(IF(入力!$C$21=1,ユーザー別卸価格!J74/(100-入力!$C$22)%,ユーザー別卸価格!J74+入力!$C$23),-入力!$C$24))),ユーザー別卸価格!J74))</f>
        <v/>
      </c>
      <c r="K74" s="126">
        <f>'6桁'!K74</f>
        <v>0</v>
      </c>
      <c r="L74" s="95" t="str">
        <f>IF(ユーザー別卸価格!L74="","", IF(ISNUMBER(ユーザー別卸価格!L74),IF(入力!$C$25=1,ROUNDDOWN(IF(入力!$C$21=1,ユーザー別卸価格!L74/(100-入力!$C$22)%,ユーザー別卸価格!L74+入力!$C$23),-入力!$C$24),IF(入力!$C$25=2,ROUNDUP(IF(入力!$C$21=1,ユーザー別卸価格!L74/(100-入力!$C$22)%,ユーザー別卸価格!L74+入力!$C$23),-入力!$C$24),ROUND(IF(入力!$C$21=1,ユーザー別卸価格!L74/(100-入力!$C$22)%,ユーザー別卸価格!L74+入力!$C$23),-入力!$C$24))),ユーザー別卸価格!L74))</f>
        <v/>
      </c>
      <c r="M74" s="126">
        <f>'6桁'!M74</f>
        <v>0</v>
      </c>
      <c r="N74" s="95" t="str">
        <f>IF(ユーザー別卸価格!N74="","", IF(ISNUMBER(ユーザー別卸価格!N74),IF(入力!$C$25=1,ROUNDDOWN(IF(入力!$C$21=1,ユーザー別卸価格!N74/(100-入力!$C$22)%,ユーザー別卸価格!N74+入力!$C$23),-入力!$C$24),IF(入力!$C$25=2,ROUNDUP(IF(入力!$C$21=1,ユーザー別卸価格!N74/(100-入力!$C$22)%,ユーザー別卸価格!N74+入力!$C$23),-入力!$C$24),ROUND(IF(入力!$C$21=1,ユーザー別卸価格!N74/(100-入力!$C$22)%,ユーザー別卸価格!N74+入力!$C$23),-入力!$C$24))),ユーザー別卸価格!N74))</f>
        <v/>
      </c>
      <c r="O74" s="126">
        <f>'6桁'!O74</f>
        <v>0</v>
      </c>
      <c r="P74" s="95" t="str">
        <f>IF(ユーザー別卸価格!P74="","", IF(ISNUMBER(ユーザー別卸価格!P74),IF(入力!$C$25=1,ROUNDDOWN(IF(入力!$C$21=1,ユーザー別卸価格!P74/(100-入力!$C$22)%,ユーザー別卸価格!P74+入力!$C$23),-入力!$C$24),IF(入力!$C$25=2,ROUNDUP(IF(入力!$C$21=1,ユーザー別卸価格!P74/(100-入力!$C$22)%,ユーザー別卸価格!P74+入力!$C$23),-入力!$C$24),ROUND(IF(入力!$C$21=1,ユーザー別卸価格!P74/(100-入力!$C$22)%,ユーザー別卸価格!P74+入力!$C$23),-入力!$C$24))),ユーザー別卸価格!P74))</f>
        <v/>
      </c>
      <c r="Q74" s="126">
        <f>'6桁'!Q74</f>
        <v>0</v>
      </c>
      <c r="R74" s="95" t="str">
        <f>IF(ユーザー別卸価格!R74="","", IF(ISNUMBER(ユーザー別卸価格!R74),IF(入力!$C$25=1,ROUNDDOWN(IF(入力!$C$21=1,ユーザー別卸価格!R74/(100-入力!$C$22)%,ユーザー別卸価格!R74+入力!$C$23),-入力!$C$24),IF(入力!$C$25=2,ROUNDUP(IF(入力!$C$21=1,ユーザー別卸価格!R74/(100-入力!$C$22)%,ユーザー別卸価格!R74+入力!$C$23),-入力!$C$24),ROUND(IF(入力!$C$21=1,ユーザー別卸価格!R74/(100-入力!$C$22)%,ユーザー別卸価格!R74+入力!$C$23),-入力!$C$24))),ユーザー別卸価格!R74))</f>
        <v/>
      </c>
      <c r="S74" s="126">
        <f>'6桁'!S74</f>
        <v>0</v>
      </c>
      <c r="T74" s="95" t="str">
        <f>IF(ユーザー別卸価格!T74="","", IF(ISNUMBER(ユーザー別卸価格!T74),IF(入力!$C$25=1,ROUNDDOWN(IF(入力!$C$21=1,ユーザー別卸価格!T74/(100-入力!$C$22)%,ユーザー別卸価格!T74+入力!$C$23),-入力!$C$24),IF(入力!$C$25=2,ROUNDUP(IF(入力!$C$21=1,ユーザー別卸価格!T74/(100-入力!$C$22)%,ユーザー別卸価格!T74+入力!$C$23),-入力!$C$24),ROUND(IF(入力!$C$21=1,ユーザー別卸価格!T74/(100-入力!$C$22)%,ユーザー別卸価格!T74+入力!$C$23),-入力!$C$24))),ユーザー別卸価格!T74))</f>
        <v/>
      </c>
      <c r="U74" s="96">
        <f>'6桁'!U74</f>
        <v>0</v>
      </c>
      <c r="V74" s="74"/>
      <c r="W74" s="251"/>
      <c r="X74" s="265"/>
      <c r="Y74" s="251"/>
    </row>
    <row r="75" spans="2:25" ht="30" customHeight="1">
      <c r="B75" s="503"/>
      <c r="C75" s="362" t="s">
        <v>972</v>
      </c>
      <c r="D75" s="254">
        <v>88</v>
      </c>
      <c r="E75" s="342"/>
      <c r="F75" s="95" t="str">
        <f>IF(ユーザー別卸価格!F75="","", IF(ISNUMBER(ユーザー別卸価格!F75),IF(入力!$C$25=1,ROUNDDOWN(IF(入力!$C$21=1,ユーザー別卸価格!F75/(100-入力!$C$22)%,ユーザー別卸価格!F75+入力!$C$23),-入力!$C$24),IF(入力!$C$25=2,ROUNDUP(IF(入力!$C$21=1,ユーザー別卸価格!F75/(100-入力!$C$22)%,ユーザー別卸価格!F75+入力!$C$23),-入力!$C$24),ROUND(IF(入力!$C$21=1,ユーザー別卸価格!F75/(100-入力!$C$22)%,ユーザー別卸価格!F75+入力!$C$23),-入力!$C$24))),ユーザー別卸価格!F75))</f>
        <v/>
      </c>
      <c r="G75" s="126">
        <f>'6桁'!G75</f>
        <v>0</v>
      </c>
      <c r="H75" s="95" t="str">
        <f>IF(ユーザー別卸価格!H75="","", IF(ISNUMBER(ユーザー別卸価格!H75),IF(入力!$C$25=1,ROUNDDOWN(IF(入力!$C$21=1,ユーザー別卸価格!H75/(100-入力!$C$22)%,ユーザー別卸価格!H75+入力!$C$23),-入力!$C$24),IF(入力!$C$25=2,ROUNDUP(IF(入力!$C$21=1,ユーザー別卸価格!H75/(100-入力!$C$22)%,ユーザー別卸価格!H75+入力!$C$23),-入力!$C$24),ROUND(IF(入力!$C$21=1,ユーザー別卸価格!H75/(100-入力!$C$22)%,ユーザー別卸価格!H75+入力!$C$23),-入力!$C$24))),ユーザー別卸価格!H75))</f>
        <v/>
      </c>
      <c r="I75" s="126">
        <f>'6桁'!I75</f>
        <v>0</v>
      </c>
      <c r="J75" s="95">
        <f>IF(ユーザー別卸価格!J75="","", IF(ISNUMBER(ユーザー別卸価格!J75),IF(入力!$C$25=1,ROUNDDOWN(IF(入力!$C$21=1,ユーザー別卸価格!J75/(100-入力!$C$22)%,ユーザー別卸価格!J75+入力!$C$23),-入力!$C$24),IF(入力!$C$25=2,ROUNDUP(IF(入力!$C$21=1,ユーザー別卸価格!J75/(100-入力!$C$22)%,ユーザー別卸価格!J75+入力!$C$23),-入力!$C$24),ROUND(IF(入力!$C$21=1,ユーザー別卸価格!J75/(100-入力!$C$22)%,ユーザー別卸価格!J75+入力!$C$23),-入力!$C$24))),ユーザー別卸価格!J75))</f>
        <v>36000</v>
      </c>
      <c r="K75" s="126" t="str">
        <f>'6桁'!K75</f>
        <v>H</v>
      </c>
      <c r="L75" s="95" t="str">
        <f>IF(ユーザー別卸価格!L75="","", IF(ISNUMBER(ユーザー別卸価格!L75),IF(入力!$C$25=1,ROUNDDOWN(IF(入力!$C$21=1,ユーザー別卸価格!L75/(100-入力!$C$22)%,ユーザー別卸価格!L75+入力!$C$23),-入力!$C$24),IF(入力!$C$25=2,ROUNDUP(IF(入力!$C$21=1,ユーザー別卸価格!L75/(100-入力!$C$22)%,ユーザー別卸価格!L75+入力!$C$23),-入力!$C$24),ROUND(IF(入力!$C$21=1,ユーザー別卸価格!L75/(100-入力!$C$22)%,ユーザー別卸価格!L75+入力!$C$23),-入力!$C$24))),ユーザー別卸価格!L75))</f>
        <v/>
      </c>
      <c r="M75" s="126">
        <f>'6桁'!M75</f>
        <v>0</v>
      </c>
      <c r="N75" s="95" t="str">
        <f>IF(ユーザー別卸価格!N75="","", IF(ISNUMBER(ユーザー別卸価格!N75),IF(入力!$C$25=1,ROUNDDOWN(IF(入力!$C$21=1,ユーザー別卸価格!N75/(100-入力!$C$22)%,ユーザー別卸価格!N75+入力!$C$23),-入力!$C$24),IF(入力!$C$25=2,ROUNDUP(IF(入力!$C$21=1,ユーザー別卸価格!N75/(100-入力!$C$22)%,ユーザー別卸価格!N75+入力!$C$23),-入力!$C$24),ROUND(IF(入力!$C$21=1,ユーザー別卸価格!N75/(100-入力!$C$22)%,ユーザー別卸価格!N75+入力!$C$23),-入力!$C$24))),ユーザー別卸価格!N75))</f>
        <v/>
      </c>
      <c r="O75" s="126">
        <f>'6桁'!O75</f>
        <v>0</v>
      </c>
      <c r="P75" s="95">
        <f>IF(ユーザー別卸価格!P75="","", IF(ISNUMBER(ユーザー別卸価格!P75),IF(入力!$C$25=1,ROUNDDOWN(IF(入力!$C$21=1,ユーザー別卸価格!P75/(100-入力!$C$22)%,ユーザー別卸価格!P75+入力!$C$23),-入力!$C$24),IF(入力!$C$25=2,ROUNDUP(IF(入力!$C$21=1,ユーザー別卸価格!P75/(100-入力!$C$22)%,ユーザー別卸価格!P75+入力!$C$23),-入力!$C$24),ROUND(IF(入力!$C$21=1,ユーザー別卸価格!P75/(100-入力!$C$22)%,ユーザー別卸価格!P75+入力!$C$23),-入力!$C$24))),ユーザー別卸価格!P75))</f>
        <v>31400</v>
      </c>
      <c r="Q75" s="126" t="str">
        <f>'6桁'!Q75</f>
        <v>H</v>
      </c>
      <c r="R75" s="95" t="str">
        <f>IF(ユーザー別卸価格!R75="","", IF(ISNUMBER(ユーザー別卸価格!R75),IF(入力!$C$25=1,ROUNDDOWN(IF(入力!$C$21=1,ユーザー別卸価格!R75/(100-入力!$C$22)%,ユーザー別卸価格!R75+入力!$C$23),-入力!$C$24),IF(入力!$C$25=2,ROUNDUP(IF(入力!$C$21=1,ユーザー別卸価格!R75/(100-入力!$C$22)%,ユーザー別卸価格!R75+入力!$C$23),-入力!$C$24),ROUND(IF(入力!$C$21=1,ユーザー別卸価格!R75/(100-入力!$C$22)%,ユーザー別卸価格!R75+入力!$C$23),-入力!$C$24))),ユーザー別卸価格!R75))</f>
        <v/>
      </c>
      <c r="S75" s="126">
        <f>'6桁'!S75</f>
        <v>0</v>
      </c>
      <c r="T75" s="95" t="str">
        <f>IF(ユーザー別卸価格!T75="","", IF(ISNUMBER(ユーザー別卸価格!T75),IF(入力!$C$25=1,ROUNDDOWN(IF(入力!$C$21=1,ユーザー別卸価格!T75/(100-入力!$C$22)%,ユーザー別卸価格!T75+入力!$C$23),-入力!$C$24),IF(入力!$C$25=2,ROUNDUP(IF(入力!$C$21=1,ユーザー別卸価格!T75/(100-入力!$C$22)%,ユーザー別卸価格!T75+入力!$C$23),-入力!$C$24),ROUND(IF(入力!$C$21=1,ユーザー別卸価格!T75/(100-入力!$C$22)%,ユーザー別卸価格!T75+入力!$C$23),-入力!$C$24))),ユーザー別卸価格!T75))</f>
        <v/>
      </c>
      <c r="U75" s="96">
        <f>'6桁'!U75</f>
        <v>0</v>
      </c>
      <c r="V75" s="74"/>
      <c r="W75" s="251"/>
      <c r="X75" s="265"/>
      <c r="Y75" s="251"/>
    </row>
    <row r="76" spans="2:25" ht="30" customHeight="1">
      <c r="B76" s="503"/>
      <c r="C76" s="362" t="s">
        <v>486</v>
      </c>
      <c r="D76" s="254"/>
      <c r="E76" s="342">
        <v>103</v>
      </c>
      <c r="F76" s="95" t="str">
        <f>IF(ユーザー別卸価格!F76="","", IF(ISNUMBER(ユーザー別卸価格!F76),IF(入力!$C$25=1,ROUNDDOWN(IF(入力!$C$21=1,ユーザー別卸価格!F76/(100-入力!$C$22)%,ユーザー別卸価格!F76+入力!$C$23),-入力!$C$24),IF(入力!$C$25=2,ROUNDUP(IF(入力!$C$21=1,ユーザー別卸価格!F76/(100-入力!$C$22)%,ユーザー別卸価格!F76+入力!$C$23),-入力!$C$24),ROUND(IF(入力!$C$21=1,ユーザー別卸価格!F76/(100-入力!$C$22)%,ユーザー別卸価格!F76+入力!$C$23),-入力!$C$24))),ユーザー別卸価格!F76))</f>
        <v/>
      </c>
      <c r="G76" s="126">
        <f>'6桁'!G76</f>
        <v>0</v>
      </c>
      <c r="H76" s="95">
        <f>IF(ユーザー別卸価格!H76="","", IF(ISNUMBER(ユーザー別卸価格!H76),IF(入力!$C$25=1,ROUNDDOWN(IF(入力!$C$21=1,ユーザー別卸価格!H76/(100-入力!$C$22)%,ユーザー別卸価格!H76+入力!$C$23),-入力!$C$24),IF(入力!$C$25=2,ROUNDUP(IF(入力!$C$21=1,ユーザー別卸価格!H76/(100-入力!$C$22)%,ユーザー別卸価格!H76+入力!$C$23),-入力!$C$24),ROUND(IF(入力!$C$21=1,ユーザー別卸価格!H76/(100-入力!$C$22)%,ユーザー別卸価格!H76+入力!$C$23),-入力!$C$24))),ユーザー別卸価格!H76))</f>
        <v>46700</v>
      </c>
      <c r="I76" s="126" t="str">
        <f>'6桁'!I76</f>
        <v>W★</v>
      </c>
      <c r="J76" s="95">
        <f>IF(ユーザー別卸価格!J76="","", IF(ISNUMBER(ユーザー別卸価格!J76),IF(入力!$C$25=1,ROUNDDOWN(IF(入力!$C$21=1,ユーザー別卸価格!J76/(100-入力!$C$22)%,ユーザー別卸価格!J76+入力!$C$23),-入力!$C$24),IF(入力!$C$25=2,ROUNDUP(IF(入力!$C$21=1,ユーザー別卸価格!J76/(100-入力!$C$22)%,ユーザー別卸価格!J76+入力!$C$23),-入力!$C$24),ROUND(IF(入力!$C$21=1,ユーザー別卸価格!J76/(100-入力!$C$22)%,ユーザー別卸価格!J76+入力!$C$23),-入力!$C$24))),ユーザー別卸価格!J76))</f>
        <v>43100</v>
      </c>
      <c r="K76" s="126" t="str">
        <f>'6桁'!K76</f>
        <v>V★</v>
      </c>
      <c r="L76" s="95" t="str">
        <f>IF(ユーザー別卸価格!L76="","", IF(ISNUMBER(ユーザー別卸価格!L76),IF(入力!$C$25=1,ROUNDDOWN(IF(入力!$C$21=1,ユーザー別卸価格!L76/(100-入力!$C$22)%,ユーザー別卸価格!L76+入力!$C$23),-入力!$C$24),IF(入力!$C$25=2,ROUNDUP(IF(入力!$C$21=1,ユーザー別卸価格!L76/(100-入力!$C$22)%,ユーザー別卸価格!L76+入力!$C$23),-入力!$C$24),ROUND(IF(入力!$C$21=1,ユーザー別卸価格!L76/(100-入力!$C$22)%,ユーザー別卸価格!L76+入力!$C$23),-入力!$C$24))),ユーザー別卸価格!L76))</f>
        <v/>
      </c>
      <c r="M76" s="126">
        <f>'6桁'!M76</f>
        <v>0</v>
      </c>
      <c r="N76" s="95" t="str">
        <f>IF(ユーザー別卸価格!N76="","", IF(ISNUMBER(ユーザー別卸価格!N76),IF(入力!$C$25=1,ROUNDDOWN(IF(入力!$C$21=1,ユーザー別卸価格!N76/(100-入力!$C$22)%,ユーザー別卸価格!N76+入力!$C$23),-入力!$C$24),IF(入力!$C$25=2,ROUNDUP(IF(入力!$C$21=1,ユーザー別卸価格!N76/(100-入力!$C$22)%,ユーザー別卸価格!N76+入力!$C$23),-入力!$C$24),ROUND(IF(入力!$C$21=1,ユーザー別卸価格!N76/(100-入力!$C$22)%,ユーザー別卸価格!N76+入力!$C$23),-入力!$C$24))),ユーザー別卸価格!N76))</f>
        <v/>
      </c>
      <c r="O76" s="126">
        <f>'6桁'!O76</f>
        <v>0</v>
      </c>
      <c r="P76" s="95" t="str">
        <f>IF(ユーザー別卸価格!P76="","", IF(ISNUMBER(ユーザー別卸価格!P76),IF(入力!$C$25=1,ROUNDDOWN(IF(入力!$C$21=1,ユーザー別卸価格!P76/(100-入力!$C$22)%,ユーザー別卸価格!P76+入力!$C$23),-入力!$C$24),IF(入力!$C$25=2,ROUNDUP(IF(入力!$C$21=1,ユーザー別卸価格!P76/(100-入力!$C$22)%,ユーザー別卸価格!P76+入力!$C$23),-入力!$C$24),ROUND(IF(入力!$C$21=1,ユーザー別卸価格!P76/(100-入力!$C$22)%,ユーザー別卸価格!P76+入力!$C$23),-入力!$C$24))),ユーザー別卸価格!P76))</f>
        <v/>
      </c>
      <c r="Q76" s="126">
        <f>'6桁'!Q76</f>
        <v>0</v>
      </c>
      <c r="R76" s="95" t="str">
        <f>IF(ユーザー別卸価格!R76="","", IF(ISNUMBER(ユーザー別卸価格!R76),IF(入力!$C$25=1,ROUNDDOWN(IF(入力!$C$21=1,ユーザー別卸価格!R76/(100-入力!$C$22)%,ユーザー別卸価格!R76+入力!$C$23),-入力!$C$24),IF(入力!$C$25=2,ROUNDUP(IF(入力!$C$21=1,ユーザー別卸価格!R76/(100-入力!$C$22)%,ユーザー別卸価格!R76+入力!$C$23),-入力!$C$24),ROUND(IF(入力!$C$21=1,ユーザー別卸価格!R76/(100-入力!$C$22)%,ユーザー別卸価格!R76+入力!$C$23),-入力!$C$24))),ユーザー別卸価格!R76))</f>
        <v/>
      </c>
      <c r="S76" s="126">
        <f>'6桁'!S76</f>
        <v>0</v>
      </c>
      <c r="T76" s="95" t="str">
        <f>IF(ユーザー別卸価格!T76="","", IF(ISNUMBER(ユーザー別卸価格!T76),IF(入力!$C$25=1,ROUNDDOWN(IF(入力!$C$21=1,ユーザー別卸価格!T76/(100-入力!$C$22)%,ユーザー別卸価格!T76+入力!$C$23),-入力!$C$24),IF(入力!$C$25=2,ROUNDUP(IF(入力!$C$21=1,ユーザー別卸価格!T76/(100-入力!$C$22)%,ユーザー別卸価格!T76+入力!$C$23),-入力!$C$24),ROUND(IF(入力!$C$21=1,ユーザー別卸価格!T76/(100-入力!$C$22)%,ユーザー別卸価格!T76+入力!$C$23),-入力!$C$24))),ユーザー別卸価格!T76))</f>
        <v/>
      </c>
      <c r="U76" s="96">
        <f>'6桁'!U76</f>
        <v>0</v>
      </c>
      <c r="V76" s="74"/>
      <c r="W76" s="251"/>
      <c r="X76" s="265"/>
      <c r="Y76" s="251"/>
    </row>
    <row r="77" spans="2:25" ht="30" customHeight="1">
      <c r="B77" s="503"/>
      <c r="C77" s="362" t="s">
        <v>454</v>
      </c>
      <c r="D77" s="254">
        <v>101</v>
      </c>
      <c r="E77" s="342">
        <v>105</v>
      </c>
      <c r="F77" s="95" t="str">
        <f>IF(ユーザー別卸価格!F77="","", IF(ISNUMBER(ユーザー別卸価格!F77),IF(入力!$C$25=1,ROUNDDOWN(IF(入力!$C$21=1,ユーザー別卸価格!F77/(100-入力!$C$22)%,ユーザー別卸価格!F77+入力!$C$23),-入力!$C$24),IF(入力!$C$25=2,ROUNDUP(IF(入力!$C$21=1,ユーザー別卸価格!F77/(100-入力!$C$22)%,ユーザー別卸価格!F77+入力!$C$23),-入力!$C$24),ROUND(IF(入力!$C$21=1,ユーザー別卸価格!F77/(100-入力!$C$22)%,ユーザー別卸価格!F77+入力!$C$23),-入力!$C$24))),ユーザー別卸価格!F77))</f>
        <v/>
      </c>
      <c r="G77" s="126">
        <f>'6桁'!G77</f>
        <v>0</v>
      </c>
      <c r="H77" s="95">
        <f>IF(ユーザー別卸価格!H77="","", IF(ISNUMBER(ユーザー別卸価格!H77),IF(入力!$C$25=1,ROUNDDOWN(IF(入力!$C$21=1,ユーザー別卸価格!H77/(100-入力!$C$22)%,ユーザー別卸価格!H77+入力!$C$23),-入力!$C$24),IF(入力!$C$25=2,ROUNDUP(IF(入力!$C$21=1,ユーザー別卸価格!H77/(100-入力!$C$22)%,ユーザー別卸価格!H77+入力!$C$23),-入力!$C$24),ROUND(IF(入力!$C$21=1,ユーザー別卸価格!H77/(100-入力!$C$22)%,ユーザー別卸価格!H77+入力!$C$23),-入力!$C$24))),ユーザー別卸価格!H77))</f>
        <v>53500</v>
      </c>
      <c r="I77" s="126" t="str">
        <f>'6桁'!I77</f>
        <v>W★</v>
      </c>
      <c r="J77" s="95">
        <f>IF(ユーザー別卸価格!J77="","", IF(ISNUMBER(ユーザー別卸価格!J77),IF(入力!$C$25=1,ROUNDDOWN(IF(入力!$C$21=1,ユーザー別卸価格!J77/(100-入力!$C$22)%,ユーザー別卸価格!J77+入力!$C$23),-入力!$C$24),IF(入力!$C$25=2,ROUNDUP(IF(入力!$C$21=1,ユーザー別卸価格!J77/(100-入力!$C$22)%,ユーザー別卸価格!J77+入力!$C$23),-入力!$C$24),ROUND(IF(入力!$C$21=1,ユーザー別卸価格!J77/(100-入力!$C$22)%,ユーザー別卸価格!J77+入力!$C$23),-入力!$C$24))),ユーザー別卸価格!J77))</f>
        <v>44000</v>
      </c>
      <c r="K77" s="126" t="str">
        <f>'6桁'!K77</f>
        <v>W</v>
      </c>
      <c r="L77" s="95" t="str">
        <f>IF(ユーザー別卸価格!L77="","", IF(ISNUMBER(ユーザー別卸価格!L77),IF(入力!$C$25=1,ROUNDDOWN(IF(入力!$C$21=1,ユーザー別卸価格!L77/(100-入力!$C$22)%,ユーザー別卸価格!L77+入力!$C$23),-入力!$C$24),IF(入力!$C$25=2,ROUNDUP(IF(入力!$C$21=1,ユーザー別卸価格!L77/(100-入力!$C$22)%,ユーザー別卸価格!L77+入力!$C$23),-入力!$C$24),ROUND(IF(入力!$C$21=1,ユーザー別卸価格!L77/(100-入力!$C$22)%,ユーザー別卸価格!L77+入力!$C$23),-入力!$C$24))),ユーザー別卸価格!L77))</f>
        <v/>
      </c>
      <c r="M77" s="126">
        <f>'6桁'!M77</f>
        <v>0</v>
      </c>
      <c r="N77" s="95" t="str">
        <f>IF(ユーザー別卸価格!N77="","", IF(ISNUMBER(ユーザー別卸価格!N77),IF(入力!$C$25=1,ROUNDDOWN(IF(入力!$C$21=1,ユーザー別卸価格!N77/(100-入力!$C$22)%,ユーザー別卸価格!N77+入力!$C$23),-入力!$C$24),IF(入力!$C$25=2,ROUNDUP(IF(入力!$C$21=1,ユーザー別卸価格!N77/(100-入力!$C$22)%,ユーザー別卸価格!N77+入力!$C$23),-入力!$C$24),ROUND(IF(入力!$C$21=1,ユーザー別卸価格!N77/(100-入力!$C$22)%,ユーザー別卸価格!N77+入力!$C$23),-入力!$C$24))),ユーザー別卸価格!N77))</f>
        <v/>
      </c>
      <c r="O77" s="126">
        <f>'6桁'!O77</f>
        <v>0</v>
      </c>
      <c r="P77" s="95" t="str">
        <f>IF(ユーザー別卸価格!P77="","", IF(ISNUMBER(ユーザー別卸価格!P77),IF(入力!$C$25=1,ROUNDDOWN(IF(入力!$C$21=1,ユーザー別卸価格!P77/(100-入力!$C$22)%,ユーザー別卸価格!P77+入力!$C$23),-入力!$C$24),IF(入力!$C$25=2,ROUNDUP(IF(入力!$C$21=1,ユーザー別卸価格!P77/(100-入力!$C$22)%,ユーザー別卸価格!P77+入力!$C$23),-入力!$C$24),ROUND(IF(入力!$C$21=1,ユーザー別卸価格!P77/(100-入力!$C$22)%,ユーザー別卸価格!P77+入力!$C$23),-入力!$C$24))),ユーザー別卸価格!P77))</f>
        <v/>
      </c>
      <c r="Q77" s="126">
        <f>'6桁'!Q77</f>
        <v>0</v>
      </c>
      <c r="R77" s="95" t="str">
        <f>IF(ユーザー別卸価格!R77="","", IF(ISNUMBER(ユーザー別卸価格!R77),IF(入力!$C$25=1,ROUNDDOWN(IF(入力!$C$21=1,ユーザー別卸価格!R77/(100-入力!$C$22)%,ユーザー別卸価格!R77+入力!$C$23),-入力!$C$24),IF(入力!$C$25=2,ROUNDUP(IF(入力!$C$21=1,ユーザー別卸価格!R77/(100-入力!$C$22)%,ユーザー別卸価格!R77+入力!$C$23),-入力!$C$24),ROUND(IF(入力!$C$21=1,ユーザー別卸価格!R77/(100-入力!$C$22)%,ユーザー別卸価格!R77+入力!$C$23),-入力!$C$24))),ユーザー別卸価格!R77))</f>
        <v/>
      </c>
      <c r="S77" s="126">
        <f>'6桁'!S77</f>
        <v>0</v>
      </c>
      <c r="T77" s="95" t="str">
        <f>IF(ユーザー別卸価格!T77="","", IF(ISNUMBER(ユーザー別卸価格!T77),IF(入力!$C$25=1,ROUNDDOWN(IF(入力!$C$21=1,ユーザー別卸価格!T77/(100-入力!$C$22)%,ユーザー別卸価格!T77+入力!$C$23),-入力!$C$24),IF(入力!$C$25=2,ROUNDUP(IF(入力!$C$21=1,ユーザー別卸価格!T77/(100-入力!$C$22)%,ユーザー別卸価格!T77+入力!$C$23),-入力!$C$24),ROUND(IF(入力!$C$21=1,ユーザー別卸価格!T77/(100-入力!$C$22)%,ユーザー別卸価格!T77+入力!$C$23),-入力!$C$24))),ユーザー別卸価格!T77))</f>
        <v/>
      </c>
      <c r="U77" s="96">
        <f>'6桁'!U77</f>
        <v>0</v>
      </c>
      <c r="V77" s="74"/>
      <c r="W77" s="251"/>
      <c r="X77" s="265"/>
      <c r="Y77" s="251"/>
    </row>
    <row r="78" spans="2:25" ht="30" customHeight="1">
      <c r="B78" s="503"/>
      <c r="C78" s="362" t="s">
        <v>305</v>
      </c>
      <c r="D78" s="254"/>
      <c r="E78" s="342">
        <v>107</v>
      </c>
      <c r="F78" s="95" t="str">
        <f>IF(ユーザー別卸価格!F78="","", IF(ISNUMBER(ユーザー別卸価格!F78),IF(入力!$C$25=1,ROUNDDOWN(IF(入力!$C$21=1,ユーザー別卸価格!F78/(100-入力!$C$22)%,ユーザー別卸価格!F78+入力!$C$23),-入力!$C$24),IF(入力!$C$25=2,ROUNDUP(IF(入力!$C$21=1,ユーザー別卸価格!F78/(100-入力!$C$22)%,ユーザー別卸価格!F78+入力!$C$23),-入力!$C$24),ROUND(IF(入力!$C$21=1,ユーザー別卸価格!F78/(100-入力!$C$22)%,ユーザー別卸価格!F78+入力!$C$23),-入力!$C$24))),ユーザー別卸価格!F78))</f>
        <v/>
      </c>
      <c r="G78" s="126">
        <f>'6桁'!G78</f>
        <v>0</v>
      </c>
      <c r="H78" s="95">
        <f>IF(ユーザー別卸価格!H78="","", IF(ISNUMBER(ユーザー別卸価格!H78),IF(入力!$C$25=1,ROUNDDOWN(IF(入力!$C$21=1,ユーザー別卸価格!H78/(100-入力!$C$22)%,ユーザー別卸価格!H78+入力!$C$23),-入力!$C$24),IF(入力!$C$25=2,ROUNDUP(IF(入力!$C$21=1,ユーザー別卸価格!H78/(100-入力!$C$22)%,ユーザー別卸価格!H78+入力!$C$23),-入力!$C$24),ROUND(IF(入力!$C$21=1,ユーザー別卸価格!H78/(100-入力!$C$22)%,ユーザー別卸価格!H78+入力!$C$23),-入力!$C$24))),ユーザー別卸価格!H78))</f>
        <v>54200</v>
      </c>
      <c r="I78" s="126" t="str">
        <f>'6桁'!I78</f>
        <v>Y★</v>
      </c>
      <c r="J78" s="95" t="str">
        <f>IF(ユーザー別卸価格!J78="","", IF(ISNUMBER(ユーザー別卸価格!J78),IF(入力!$C$25=1,ROUNDDOWN(IF(入力!$C$21=1,ユーザー別卸価格!J78/(100-入力!$C$22)%,ユーザー別卸価格!J78+入力!$C$23),-入力!$C$24),IF(入力!$C$25=2,ROUNDUP(IF(入力!$C$21=1,ユーザー別卸価格!J78/(100-入力!$C$22)%,ユーザー別卸価格!J78+入力!$C$23),-入力!$C$24),ROUND(IF(入力!$C$21=1,ユーザー別卸価格!J78/(100-入力!$C$22)%,ユーザー別卸価格!J78+入力!$C$23),-入力!$C$24))),ユーザー別卸価格!J78))</f>
        <v/>
      </c>
      <c r="K78" s="126">
        <f>'6桁'!K78</f>
        <v>0</v>
      </c>
      <c r="L78" s="95" t="str">
        <f>IF(ユーザー別卸価格!L78="","", IF(ISNUMBER(ユーザー別卸価格!L78),IF(入力!$C$25=1,ROUNDDOWN(IF(入力!$C$21=1,ユーザー別卸価格!L78/(100-入力!$C$22)%,ユーザー別卸価格!L78+入力!$C$23),-入力!$C$24),IF(入力!$C$25=2,ROUNDUP(IF(入力!$C$21=1,ユーザー別卸価格!L78/(100-入力!$C$22)%,ユーザー別卸価格!L78+入力!$C$23),-入力!$C$24),ROUND(IF(入力!$C$21=1,ユーザー別卸価格!L78/(100-入力!$C$22)%,ユーザー別卸価格!L78+入力!$C$23),-入力!$C$24))),ユーザー別卸価格!L78))</f>
        <v/>
      </c>
      <c r="M78" s="126">
        <f>'6桁'!M78</f>
        <v>0</v>
      </c>
      <c r="N78" s="95" t="str">
        <f>IF(ユーザー別卸価格!N78="","", IF(ISNUMBER(ユーザー別卸価格!N78),IF(入力!$C$25=1,ROUNDDOWN(IF(入力!$C$21=1,ユーザー別卸価格!N78/(100-入力!$C$22)%,ユーザー別卸価格!N78+入力!$C$23),-入力!$C$24),IF(入力!$C$25=2,ROUNDUP(IF(入力!$C$21=1,ユーザー別卸価格!N78/(100-入力!$C$22)%,ユーザー別卸価格!N78+入力!$C$23),-入力!$C$24),ROUND(IF(入力!$C$21=1,ユーザー別卸価格!N78/(100-入力!$C$22)%,ユーザー別卸価格!N78+入力!$C$23),-入力!$C$24))),ユーザー別卸価格!N78))</f>
        <v/>
      </c>
      <c r="O78" s="126">
        <f>'6桁'!O78</f>
        <v>0</v>
      </c>
      <c r="P78" s="95" t="str">
        <f>IF(ユーザー別卸価格!P78="","", IF(ISNUMBER(ユーザー別卸価格!P78),IF(入力!$C$25=1,ROUNDDOWN(IF(入力!$C$21=1,ユーザー別卸価格!P78/(100-入力!$C$22)%,ユーザー別卸価格!P78+入力!$C$23),-入力!$C$24),IF(入力!$C$25=2,ROUNDUP(IF(入力!$C$21=1,ユーザー別卸価格!P78/(100-入力!$C$22)%,ユーザー別卸価格!P78+入力!$C$23),-入力!$C$24),ROUND(IF(入力!$C$21=1,ユーザー別卸価格!P78/(100-入力!$C$22)%,ユーザー別卸価格!P78+入力!$C$23),-入力!$C$24))),ユーザー別卸価格!P78))</f>
        <v/>
      </c>
      <c r="Q78" s="126">
        <f>'6桁'!Q78</f>
        <v>0</v>
      </c>
      <c r="R78" s="95" t="str">
        <f>IF(ユーザー別卸価格!R78="","", IF(ISNUMBER(ユーザー別卸価格!R78),IF(入力!$C$25=1,ROUNDDOWN(IF(入力!$C$21=1,ユーザー別卸価格!R78/(100-入力!$C$22)%,ユーザー別卸価格!R78+入力!$C$23),-入力!$C$24),IF(入力!$C$25=2,ROUNDUP(IF(入力!$C$21=1,ユーザー別卸価格!R78/(100-入力!$C$22)%,ユーザー別卸価格!R78+入力!$C$23),-入力!$C$24),ROUND(IF(入力!$C$21=1,ユーザー別卸価格!R78/(100-入力!$C$22)%,ユーザー別卸価格!R78+入力!$C$23),-入力!$C$24))),ユーザー別卸価格!R78))</f>
        <v/>
      </c>
      <c r="S78" s="126">
        <f>'6桁'!S78</f>
        <v>0</v>
      </c>
      <c r="T78" s="95" t="str">
        <f>IF(ユーザー別卸価格!T78="","", IF(ISNUMBER(ユーザー別卸価格!T78),IF(入力!$C$25=1,ROUNDDOWN(IF(入力!$C$21=1,ユーザー別卸価格!T78/(100-入力!$C$22)%,ユーザー別卸価格!T78+入力!$C$23),-入力!$C$24),IF(入力!$C$25=2,ROUNDUP(IF(入力!$C$21=1,ユーザー別卸価格!T78/(100-入力!$C$22)%,ユーザー別卸価格!T78+入力!$C$23),-入力!$C$24),ROUND(IF(入力!$C$21=1,ユーザー別卸価格!T78/(100-入力!$C$22)%,ユーザー別卸価格!T78+入力!$C$23),-入力!$C$24))),ユーザー別卸価格!T78))</f>
        <v/>
      </c>
      <c r="U78" s="96">
        <f>'6桁'!U78</f>
        <v>0</v>
      </c>
      <c r="V78" s="74"/>
      <c r="W78" s="251"/>
      <c r="X78" s="265"/>
      <c r="Y78" s="251"/>
    </row>
    <row r="79" spans="2:25" ht="30" customHeight="1">
      <c r="B79" s="503"/>
      <c r="C79" s="362" t="s">
        <v>331</v>
      </c>
      <c r="D79" s="254"/>
      <c r="E79" s="342">
        <v>110</v>
      </c>
      <c r="F79" s="95" t="str">
        <f>IF(ユーザー別卸価格!F79="","", IF(ISNUMBER(ユーザー別卸価格!F79),IF(入力!$C$25=1,ROUNDDOWN(IF(入力!$C$21=1,ユーザー別卸価格!F79/(100-入力!$C$22)%,ユーザー別卸価格!F79+入力!$C$23),-入力!$C$24),IF(入力!$C$25=2,ROUNDUP(IF(入力!$C$21=1,ユーザー別卸価格!F79/(100-入力!$C$22)%,ユーザー別卸価格!F79+入力!$C$23),-入力!$C$24),ROUND(IF(入力!$C$21=1,ユーザー別卸価格!F79/(100-入力!$C$22)%,ユーザー別卸価格!F79+入力!$C$23),-入力!$C$24))),ユーザー別卸価格!F79))</f>
        <v/>
      </c>
      <c r="G79" s="126">
        <f>'6桁'!G79</f>
        <v>0</v>
      </c>
      <c r="H79" s="95">
        <f>IF(ユーザー別卸価格!H79="","", IF(ISNUMBER(ユーザー別卸価格!H79),IF(入力!$C$25=1,ROUNDDOWN(IF(入力!$C$21=1,ユーザー別卸価格!H79/(100-入力!$C$22)%,ユーザー別卸価格!H79+入力!$C$23),-入力!$C$24),IF(入力!$C$25=2,ROUNDUP(IF(入力!$C$21=1,ユーザー別卸価格!H79/(100-入力!$C$22)%,ユーザー別卸価格!H79+入力!$C$23),-入力!$C$24),ROUND(IF(入力!$C$21=1,ユーザー別卸価格!H79/(100-入力!$C$22)%,ユーザー別卸価格!H79+入力!$C$23),-入力!$C$24))),ユーザー別卸価格!H79))</f>
        <v>65500</v>
      </c>
      <c r="I79" s="126" t="str">
        <f>'6桁'!I79</f>
        <v>Y★</v>
      </c>
      <c r="J79" s="95" t="str">
        <f>IF(ユーザー別卸価格!J79="","", IF(ISNUMBER(ユーザー別卸価格!J79),IF(入力!$C$25=1,ROUNDDOWN(IF(入力!$C$21=1,ユーザー別卸価格!J79/(100-入力!$C$22)%,ユーザー別卸価格!J79+入力!$C$23),-入力!$C$24),IF(入力!$C$25=2,ROUNDUP(IF(入力!$C$21=1,ユーザー別卸価格!J79/(100-入力!$C$22)%,ユーザー別卸価格!J79+入力!$C$23),-入力!$C$24),ROUND(IF(入力!$C$21=1,ユーザー別卸価格!J79/(100-入力!$C$22)%,ユーザー別卸価格!J79+入力!$C$23),-入力!$C$24))),ユーザー別卸価格!J79))</f>
        <v/>
      </c>
      <c r="K79" s="126">
        <f>'6桁'!K79</f>
        <v>0</v>
      </c>
      <c r="L79" s="95" t="str">
        <f>IF(ユーザー別卸価格!L79="","", IF(ISNUMBER(ユーザー別卸価格!L79),IF(入力!$C$25=1,ROUNDDOWN(IF(入力!$C$21=1,ユーザー別卸価格!L79/(100-入力!$C$22)%,ユーザー別卸価格!L79+入力!$C$23),-入力!$C$24),IF(入力!$C$25=2,ROUNDUP(IF(入力!$C$21=1,ユーザー別卸価格!L79/(100-入力!$C$22)%,ユーザー別卸価格!L79+入力!$C$23),-入力!$C$24),ROUND(IF(入力!$C$21=1,ユーザー別卸価格!L79/(100-入力!$C$22)%,ユーザー別卸価格!L79+入力!$C$23),-入力!$C$24))),ユーザー別卸価格!L79))</f>
        <v/>
      </c>
      <c r="M79" s="126">
        <f>'6桁'!M79</f>
        <v>0</v>
      </c>
      <c r="N79" s="95" t="str">
        <f>IF(ユーザー別卸価格!N79="","", IF(ISNUMBER(ユーザー別卸価格!N79),IF(入力!$C$25=1,ROUNDDOWN(IF(入力!$C$21=1,ユーザー別卸価格!N79/(100-入力!$C$22)%,ユーザー別卸価格!N79+入力!$C$23),-入力!$C$24),IF(入力!$C$25=2,ROUNDUP(IF(入力!$C$21=1,ユーザー別卸価格!N79/(100-入力!$C$22)%,ユーザー別卸価格!N79+入力!$C$23),-入力!$C$24),ROUND(IF(入力!$C$21=1,ユーザー別卸価格!N79/(100-入力!$C$22)%,ユーザー別卸価格!N79+入力!$C$23),-入力!$C$24))),ユーザー別卸価格!N79))</f>
        <v/>
      </c>
      <c r="O79" s="126">
        <f>'6桁'!O79</f>
        <v>0</v>
      </c>
      <c r="P79" s="95" t="str">
        <f>IF(ユーザー別卸価格!P79="","", IF(ISNUMBER(ユーザー別卸価格!P79),IF(入力!$C$25=1,ROUNDDOWN(IF(入力!$C$21=1,ユーザー別卸価格!P79/(100-入力!$C$22)%,ユーザー別卸価格!P79+入力!$C$23),-入力!$C$24),IF(入力!$C$25=2,ROUNDUP(IF(入力!$C$21=1,ユーザー別卸価格!P79/(100-入力!$C$22)%,ユーザー別卸価格!P79+入力!$C$23),-入力!$C$24),ROUND(IF(入力!$C$21=1,ユーザー別卸価格!P79/(100-入力!$C$22)%,ユーザー別卸価格!P79+入力!$C$23),-入力!$C$24))),ユーザー別卸価格!P79))</f>
        <v/>
      </c>
      <c r="Q79" s="126">
        <f>'6桁'!Q79</f>
        <v>0</v>
      </c>
      <c r="R79" s="95" t="str">
        <f>IF(ユーザー別卸価格!R79="","", IF(ISNUMBER(ユーザー別卸価格!R79),IF(入力!$C$25=1,ROUNDDOWN(IF(入力!$C$21=1,ユーザー別卸価格!R79/(100-入力!$C$22)%,ユーザー別卸価格!R79+入力!$C$23),-入力!$C$24),IF(入力!$C$25=2,ROUNDUP(IF(入力!$C$21=1,ユーザー別卸価格!R79/(100-入力!$C$22)%,ユーザー別卸価格!R79+入力!$C$23),-入力!$C$24),ROUND(IF(入力!$C$21=1,ユーザー別卸価格!R79/(100-入力!$C$22)%,ユーザー別卸価格!R79+入力!$C$23),-入力!$C$24))),ユーザー別卸価格!R79))</f>
        <v/>
      </c>
      <c r="S79" s="126">
        <f>'6桁'!S79</f>
        <v>0</v>
      </c>
      <c r="T79" s="95" t="str">
        <f>IF(ユーザー別卸価格!T79="","", IF(ISNUMBER(ユーザー別卸価格!T79),IF(入力!$C$25=1,ROUNDDOWN(IF(入力!$C$21=1,ユーザー別卸価格!T79/(100-入力!$C$22)%,ユーザー別卸価格!T79+入力!$C$23),-入力!$C$24),IF(入力!$C$25=2,ROUNDUP(IF(入力!$C$21=1,ユーザー別卸価格!T79/(100-入力!$C$22)%,ユーザー別卸価格!T79+入力!$C$23),-入力!$C$24),ROUND(IF(入力!$C$21=1,ユーザー別卸価格!T79/(100-入力!$C$22)%,ユーザー別卸価格!T79+入力!$C$23),-入力!$C$24))),ユーザー別卸価格!T79))</f>
        <v/>
      </c>
      <c r="U79" s="96">
        <f>'6桁'!U79</f>
        <v>0</v>
      </c>
      <c r="V79" s="74"/>
      <c r="W79" s="251"/>
      <c r="X79" s="265"/>
      <c r="Y79" s="251"/>
    </row>
    <row r="80" spans="2:25" ht="30" customHeight="1">
      <c r="B80" s="503"/>
      <c r="C80" s="362" t="s">
        <v>364</v>
      </c>
      <c r="D80" s="254">
        <v>99</v>
      </c>
      <c r="E80" s="342">
        <v>103</v>
      </c>
      <c r="F80" s="95" t="str">
        <f>IF(ユーザー別卸価格!F80="","", IF(ISNUMBER(ユーザー別卸価格!F80),IF(入力!$C$25=1,ROUNDDOWN(IF(入力!$C$21=1,ユーザー別卸価格!F80/(100-入力!$C$22)%,ユーザー別卸価格!F80+入力!$C$23),-入力!$C$24),IF(入力!$C$25=2,ROUNDUP(IF(入力!$C$21=1,ユーザー別卸価格!F80/(100-入力!$C$22)%,ユーザー別卸価格!F80+入力!$C$23),-入力!$C$24),ROUND(IF(入力!$C$21=1,ユーザー別卸価格!F80/(100-入力!$C$22)%,ユーザー別卸価格!F80+入力!$C$23),-入力!$C$24))),ユーザー別卸価格!F80))</f>
        <v/>
      </c>
      <c r="G80" s="126">
        <f>'6桁'!G80</f>
        <v>0</v>
      </c>
      <c r="H80" s="95">
        <f>IF(ユーザー別卸価格!H80="","", IF(ISNUMBER(ユーザー別卸価格!H80),IF(入力!$C$25=1,ROUNDDOWN(IF(入力!$C$21=1,ユーザー別卸価格!H80/(100-入力!$C$22)%,ユーザー別卸価格!H80+入力!$C$23),-入力!$C$24),IF(入力!$C$25=2,ROUNDUP(IF(入力!$C$21=1,ユーザー別卸価格!H80/(100-入力!$C$22)%,ユーザー別卸価格!H80+入力!$C$23),-入力!$C$24),ROUND(IF(入力!$C$21=1,ユーザー別卸価格!H80/(100-入力!$C$22)%,ユーザー別卸価格!H80+入力!$C$23),-入力!$C$24))),ユーザー別卸価格!H80))</f>
        <v>42900</v>
      </c>
      <c r="I80" s="126" t="str">
        <f>'6桁'!I80</f>
        <v>Y★</v>
      </c>
      <c r="J80" s="95">
        <f>IF(ユーザー別卸価格!J80="","", IF(ISNUMBER(ユーザー別卸価格!J80),IF(入力!$C$25=1,ROUNDDOWN(IF(入力!$C$21=1,ユーザー別卸価格!J80/(100-入力!$C$22)%,ユーザー別卸価格!J80+入力!$C$23),-入力!$C$24),IF(入力!$C$25=2,ROUNDUP(IF(入力!$C$21=1,ユーザー別卸価格!J80/(100-入力!$C$22)%,ユーザー別卸価格!J80+入力!$C$23),-入力!$C$24),ROUND(IF(入力!$C$21=1,ユーザー別卸価格!J80/(100-入力!$C$22)%,ユーザー別卸価格!J80+入力!$C$23),-入力!$C$24))),ユーザー別卸価格!J80))</f>
        <v>39200</v>
      </c>
      <c r="K80" s="126" t="str">
        <f>'6桁'!K80</f>
        <v>V★</v>
      </c>
      <c r="L80" s="95" t="str">
        <f>IF(ユーザー別卸価格!L80="","", IF(ISNUMBER(ユーザー別卸価格!L80),IF(入力!$C$25=1,ROUNDDOWN(IF(入力!$C$21=1,ユーザー別卸価格!L80/(100-入力!$C$22)%,ユーザー別卸価格!L80+入力!$C$23),-入力!$C$24),IF(入力!$C$25=2,ROUNDUP(IF(入力!$C$21=1,ユーザー別卸価格!L80/(100-入力!$C$22)%,ユーザー別卸価格!L80+入力!$C$23),-入力!$C$24),ROUND(IF(入力!$C$21=1,ユーザー別卸価格!L80/(100-入力!$C$22)%,ユーザー別卸価格!L80+入力!$C$23),-入力!$C$24))),ユーザー別卸価格!L80))</f>
        <v/>
      </c>
      <c r="M80" s="126">
        <f>'6桁'!M80</f>
        <v>0</v>
      </c>
      <c r="N80" s="95">
        <f>IF(ユーザー別卸価格!N80="","", IF(ISNUMBER(ユーザー別卸価格!N80),IF(入力!$C$25=1,ROUNDDOWN(IF(入力!$C$21=1,ユーザー別卸価格!N80/(100-入力!$C$22)%,ユーザー別卸価格!N80+入力!$C$23),-入力!$C$24),IF(入力!$C$25=2,ROUNDUP(IF(入力!$C$21=1,ユーザー別卸価格!N80/(100-入力!$C$22)%,ユーザー別卸価格!N80+入力!$C$23),-入力!$C$24),ROUND(IF(入力!$C$21=1,ユーザー別卸価格!N80/(100-入力!$C$22)%,ユーザー別卸価格!N80+入力!$C$23),-入力!$C$24))),ユーザー別卸価格!N80))</f>
        <v>37300</v>
      </c>
      <c r="O80" s="126" t="str">
        <f>'6桁'!O80</f>
        <v>V</v>
      </c>
      <c r="P80" s="95" t="str">
        <f>IF(ユーザー別卸価格!P80="","", IF(ISNUMBER(ユーザー別卸価格!P80),IF(入力!$C$25=1,ROUNDDOWN(IF(入力!$C$21=1,ユーザー別卸価格!P80/(100-入力!$C$22)%,ユーザー別卸価格!P80+入力!$C$23),-入力!$C$24),IF(入力!$C$25=2,ROUNDUP(IF(入力!$C$21=1,ユーザー別卸価格!P80/(100-入力!$C$22)%,ユーザー別卸価格!P80+入力!$C$23),-入力!$C$24),ROUND(IF(入力!$C$21=1,ユーザー別卸価格!P80/(100-入力!$C$22)%,ユーザー別卸価格!P80+入力!$C$23),-入力!$C$24))),ユーザー別卸価格!P80))</f>
        <v/>
      </c>
      <c r="Q80" s="126">
        <f>'6桁'!Q80</f>
        <v>0</v>
      </c>
      <c r="R80" s="95" t="str">
        <f>IF(ユーザー別卸価格!R80="","", IF(ISNUMBER(ユーザー別卸価格!R80),IF(入力!$C$25=1,ROUNDDOWN(IF(入力!$C$21=1,ユーザー別卸価格!R80/(100-入力!$C$22)%,ユーザー別卸価格!R80+入力!$C$23),-入力!$C$24),IF(入力!$C$25=2,ROUNDUP(IF(入力!$C$21=1,ユーザー別卸価格!R80/(100-入力!$C$22)%,ユーザー別卸価格!R80+入力!$C$23),-入力!$C$24),ROUND(IF(入力!$C$21=1,ユーザー別卸価格!R80/(100-入力!$C$22)%,ユーザー別卸価格!R80+入力!$C$23),-入力!$C$24))),ユーザー別卸価格!R80))</f>
        <v/>
      </c>
      <c r="S80" s="126">
        <f>'6桁'!S80</f>
        <v>0</v>
      </c>
      <c r="T80" s="95" t="str">
        <f>IF(ユーザー別卸価格!T80="","", IF(ISNUMBER(ユーザー別卸価格!T80),IF(入力!$C$25=1,ROUNDDOWN(IF(入力!$C$21=1,ユーザー別卸価格!T80/(100-入力!$C$22)%,ユーザー別卸価格!T80+入力!$C$23),-入力!$C$24),IF(入力!$C$25=2,ROUNDUP(IF(入力!$C$21=1,ユーザー別卸価格!T80/(100-入力!$C$22)%,ユーザー別卸価格!T80+入力!$C$23),-入力!$C$24),ROUND(IF(入力!$C$21=1,ユーザー別卸価格!T80/(100-入力!$C$22)%,ユーザー別卸価格!T80+入力!$C$23),-入力!$C$24))),ユーザー別卸価格!T80))</f>
        <v/>
      </c>
      <c r="U80" s="96">
        <f>'6桁'!U80</f>
        <v>0</v>
      </c>
      <c r="V80" s="74"/>
      <c r="W80" s="251"/>
      <c r="X80" s="265"/>
      <c r="Y80" s="251"/>
    </row>
    <row r="81" spans="2:28" ht="30" customHeight="1">
      <c r="B81" s="503"/>
      <c r="C81" s="362" t="s">
        <v>306</v>
      </c>
      <c r="D81" s="254">
        <v>101</v>
      </c>
      <c r="E81" s="342">
        <v>105</v>
      </c>
      <c r="F81" s="95">
        <f>IF(ユーザー別卸価格!F81="","", IF(ISNUMBER(ユーザー別卸価格!F81),IF(入力!$C$25=1,ROUNDDOWN(IF(入力!$C$21=1,ユーザー別卸価格!F81/(100-入力!$C$22)%,ユーザー別卸価格!F81+入力!$C$23),-入力!$C$24),IF(入力!$C$25=2,ROUNDUP(IF(入力!$C$21=1,ユーザー別卸価格!F81/(100-入力!$C$22)%,ユーザー別卸価格!F81+入力!$C$23),-入力!$C$24),ROUND(IF(入力!$C$21=1,ユーザー別卸価格!F81/(100-入力!$C$22)%,ユーザー別卸価格!F81+入力!$C$23),-入力!$C$24))),ユーザー別卸価格!F81))</f>
        <v>47300</v>
      </c>
      <c r="G81" s="126" t="str">
        <f>'6桁'!G81</f>
        <v>Y★</v>
      </c>
      <c r="H81" s="95">
        <f>IF(ユーザー別卸価格!H81="","", IF(ISNUMBER(ユーザー別卸価格!H81),IF(入力!$C$25=1,ROUNDDOWN(IF(入力!$C$21=1,ユーザー別卸価格!H81/(100-入力!$C$22)%,ユーザー別卸価格!H81+入力!$C$23),-入力!$C$24),IF(入力!$C$25=2,ROUNDUP(IF(入力!$C$21=1,ユーザー別卸価格!H81/(100-入力!$C$22)%,ユーザー別卸価格!H81+入力!$C$23),-入力!$C$24),ROUND(IF(入力!$C$21=1,ユーザー別卸価格!H81/(100-入力!$C$22)%,ユーザー別卸価格!H81+入力!$C$23),-入力!$C$24))),ユーザー別卸価格!H81))</f>
        <v>45800</v>
      </c>
      <c r="I81" s="126" t="str">
        <f>'6桁'!I81</f>
        <v>Y★</v>
      </c>
      <c r="J81" s="95">
        <f>IF(ユーザー別卸価格!J81="","", IF(ISNUMBER(ユーザー別卸価格!J81),IF(入力!$C$25=1,ROUNDDOWN(IF(入力!$C$21=1,ユーザー別卸価格!J81/(100-入力!$C$22)%,ユーザー別卸価格!J81+入力!$C$23),-入力!$C$24),IF(入力!$C$25=2,ROUNDUP(IF(入力!$C$21=1,ユーザー別卸価格!J81/(100-入力!$C$22)%,ユーザー別卸価格!J81+入力!$C$23),-入力!$C$24),ROUND(IF(入力!$C$21=1,ユーザー別卸価格!J81/(100-入力!$C$22)%,ユーザー別卸価格!J81+入力!$C$23),-入力!$C$24))),ユーザー別卸価格!J81))</f>
        <v>41100</v>
      </c>
      <c r="K81" s="126" t="str">
        <f>'6桁'!K81</f>
        <v>W★</v>
      </c>
      <c r="L81" s="95" t="str">
        <f>IF(ユーザー別卸価格!L81="","", IF(ISNUMBER(ユーザー別卸価格!L81),IF(入力!$C$25=1,ROUNDDOWN(IF(入力!$C$21=1,ユーザー別卸価格!L81/(100-入力!$C$22)%,ユーザー別卸価格!L81+入力!$C$23),-入力!$C$24),IF(入力!$C$25=2,ROUNDUP(IF(入力!$C$21=1,ユーザー別卸価格!L81/(100-入力!$C$22)%,ユーザー別卸価格!L81+入力!$C$23),-入力!$C$24),ROUND(IF(入力!$C$21=1,ユーザー別卸価格!L81/(100-入力!$C$22)%,ユーザー別卸価格!L81+入力!$C$23),-入力!$C$24))),ユーザー別卸価格!L81))</f>
        <v/>
      </c>
      <c r="M81" s="126">
        <f>'6桁'!M81</f>
        <v>0</v>
      </c>
      <c r="N81" s="95" t="str">
        <f>IF(ユーザー別卸価格!N81="","", IF(ISNUMBER(ユーザー別卸価格!N81),IF(入力!$C$25=1,ROUNDDOWN(IF(入力!$C$21=1,ユーザー別卸価格!N81/(100-入力!$C$22)%,ユーザー別卸価格!N81+入力!$C$23),-入力!$C$24),IF(入力!$C$25=2,ROUNDUP(IF(入力!$C$21=1,ユーザー別卸価格!N81/(100-入力!$C$22)%,ユーザー別卸価格!N81+入力!$C$23),-入力!$C$24),ROUND(IF(入力!$C$21=1,ユーザー別卸価格!N81/(100-入力!$C$22)%,ユーザー別卸価格!N81+入力!$C$23),-入力!$C$24))),ユーザー別卸価格!N81))</f>
        <v/>
      </c>
      <c r="O81" s="126">
        <f>'6桁'!O81</f>
        <v>0</v>
      </c>
      <c r="P81" s="95" t="str">
        <f>IF(ユーザー別卸価格!P81="","", IF(ISNUMBER(ユーザー別卸価格!P81),IF(入力!$C$25=1,ROUNDDOWN(IF(入力!$C$21=1,ユーザー別卸価格!P81/(100-入力!$C$22)%,ユーザー別卸価格!P81+入力!$C$23),-入力!$C$24),IF(入力!$C$25=2,ROUNDUP(IF(入力!$C$21=1,ユーザー別卸価格!P81/(100-入力!$C$22)%,ユーザー別卸価格!P81+入力!$C$23),-入力!$C$24),ROUND(IF(入力!$C$21=1,ユーザー別卸価格!P81/(100-入力!$C$22)%,ユーザー別卸価格!P81+入力!$C$23),-入力!$C$24))),ユーザー別卸価格!P81))</f>
        <v/>
      </c>
      <c r="Q81" s="126">
        <f>'6桁'!Q81</f>
        <v>0</v>
      </c>
      <c r="R81" s="95" t="str">
        <f>IF(ユーザー別卸価格!R81="","", IF(ISNUMBER(ユーザー別卸価格!R81),IF(入力!$C$25=1,ROUNDDOWN(IF(入力!$C$21=1,ユーザー別卸価格!R81/(100-入力!$C$22)%,ユーザー別卸価格!R81+入力!$C$23),-入力!$C$24),IF(入力!$C$25=2,ROUNDUP(IF(入力!$C$21=1,ユーザー別卸価格!R81/(100-入力!$C$22)%,ユーザー別卸価格!R81+入力!$C$23),-入力!$C$24),ROUND(IF(入力!$C$21=1,ユーザー別卸価格!R81/(100-入力!$C$22)%,ユーザー別卸価格!R81+入力!$C$23),-入力!$C$24))),ユーザー別卸価格!R81))</f>
        <v/>
      </c>
      <c r="S81" s="126">
        <f>'6桁'!S81</f>
        <v>0</v>
      </c>
      <c r="T81" s="95" t="str">
        <f>IF(ユーザー別卸価格!T81="","", IF(ISNUMBER(ユーザー別卸価格!T81),IF(入力!$C$25=1,ROUNDDOWN(IF(入力!$C$21=1,ユーザー別卸価格!T81/(100-入力!$C$22)%,ユーザー別卸価格!T81+入力!$C$23),-入力!$C$24),IF(入力!$C$25=2,ROUNDUP(IF(入力!$C$21=1,ユーザー別卸価格!T81/(100-入力!$C$22)%,ユーザー別卸価格!T81+入力!$C$23),-入力!$C$24),ROUND(IF(入力!$C$21=1,ユーザー別卸価格!T81/(100-入力!$C$22)%,ユーザー別卸価格!T81+入力!$C$23),-入力!$C$24))),ユーザー別卸価格!T81))</f>
        <v/>
      </c>
      <c r="U81" s="96">
        <f>'6桁'!U81</f>
        <v>0</v>
      </c>
      <c r="V81" s="74"/>
      <c r="W81" s="251"/>
      <c r="X81" s="265"/>
      <c r="Y81" s="251"/>
    </row>
    <row r="82" spans="2:28" ht="30" customHeight="1">
      <c r="B82" s="503"/>
      <c r="C82" s="362" t="s">
        <v>307</v>
      </c>
      <c r="D82" s="254">
        <v>107</v>
      </c>
      <c r="E82" s="342">
        <v>111</v>
      </c>
      <c r="F82" s="95" t="str">
        <f>IF(ユーザー別卸価格!F82="","", IF(ISNUMBER(ユーザー別卸価格!F82),IF(入力!$C$25=1,ROUNDDOWN(IF(入力!$C$21=1,ユーザー別卸価格!F82/(100-入力!$C$22)%,ユーザー別卸価格!F82+入力!$C$23),-入力!$C$24),IF(入力!$C$25=2,ROUNDUP(IF(入力!$C$21=1,ユーザー別卸価格!F82/(100-入力!$C$22)%,ユーザー別卸価格!F82+入力!$C$23),-入力!$C$24),ROUND(IF(入力!$C$21=1,ユーザー別卸価格!F82/(100-入力!$C$22)%,ユーザー別卸価格!F82+入力!$C$23),-入力!$C$24))),ユーザー別卸価格!F82))</f>
        <v/>
      </c>
      <c r="G82" s="126">
        <f>'6桁'!G82</f>
        <v>0</v>
      </c>
      <c r="H82" s="95">
        <f>IF(ユーザー別卸価格!H82="","", IF(ISNUMBER(ユーザー別卸価格!H82),IF(入力!$C$25=1,ROUNDDOWN(IF(入力!$C$21=1,ユーザー別卸価格!H82/(100-入力!$C$22)%,ユーザー別卸価格!H82+入力!$C$23),-入力!$C$24),IF(入力!$C$25=2,ROUNDUP(IF(入力!$C$21=1,ユーザー別卸価格!H82/(100-入力!$C$22)%,ユーザー別卸価格!H82+入力!$C$23),-入力!$C$24),ROUND(IF(入力!$C$21=1,ユーザー別卸価格!H82/(100-入力!$C$22)%,ユーザー別卸価格!H82+入力!$C$23),-入力!$C$24))),ユーザー別卸価格!H82))</f>
        <v>49400</v>
      </c>
      <c r="I82" s="126" t="str">
        <f>'6桁'!I82</f>
        <v>W★</v>
      </c>
      <c r="J82" s="95" t="str">
        <f>IF(ユーザー別卸価格!J82="","", IF(ISNUMBER(ユーザー別卸価格!J82),IF(入力!$C$25=1,ROUNDDOWN(IF(入力!$C$21=1,ユーザー別卸価格!J82/(100-入力!$C$22)%,ユーザー別卸価格!J82+入力!$C$23),-入力!$C$24),IF(入力!$C$25=2,ROUNDUP(IF(入力!$C$21=1,ユーザー別卸価格!J82/(100-入力!$C$22)%,ユーザー別卸価格!J82+入力!$C$23),-入力!$C$24),ROUND(IF(入力!$C$21=1,ユーザー別卸価格!J82/(100-入力!$C$22)%,ユーザー別卸価格!J82+入力!$C$23),-入力!$C$24))),ユーザー別卸価格!J82))</f>
        <v/>
      </c>
      <c r="K82" s="126">
        <f>'6桁'!K82</f>
        <v>0</v>
      </c>
      <c r="L82" s="95" t="str">
        <f>IF(ユーザー別卸価格!L82="","", IF(ISNUMBER(ユーザー別卸価格!L82),IF(入力!$C$25=1,ROUNDDOWN(IF(入力!$C$21=1,ユーザー別卸価格!L82/(100-入力!$C$22)%,ユーザー別卸価格!L82+入力!$C$23),-入力!$C$24),IF(入力!$C$25=2,ROUNDUP(IF(入力!$C$21=1,ユーザー別卸価格!L82/(100-入力!$C$22)%,ユーザー別卸価格!L82+入力!$C$23),-入力!$C$24),ROUND(IF(入力!$C$21=1,ユーザー別卸価格!L82/(100-入力!$C$22)%,ユーザー別卸価格!L82+入力!$C$23),-入力!$C$24))),ユーザー別卸価格!L82))</f>
        <v/>
      </c>
      <c r="M82" s="126">
        <f>'6桁'!M82</f>
        <v>0</v>
      </c>
      <c r="N82" s="95" t="str">
        <f>IF(ユーザー別卸価格!N82="","", IF(ISNUMBER(ユーザー別卸価格!N82),IF(入力!$C$25=1,ROUNDDOWN(IF(入力!$C$21=1,ユーザー別卸価格!N82/(100-入力!$C$22)%,ユーザー別卸価格!N82+入力!$C$23),-入力!$C$24),IF(入力!$C$25=2,ROUNDUP(IF(入力!$C$21=1,ユーザー別卸価格!N82/(100-入力!$C$22)%,ユーザー別卸価格!N82+入力!$C$23),-入力!$C$24),ROUND(IF(入力!$C$21=1,ユーザー別卸価格!N82/(100-入力!$C$22)%,ユーザー別卸価格!N82+入力!$C$23),-入力!$C$24))),ユーザー別卸価格!N82))</f>
        <v/>
      </c>
      <c r="O82" s="126">
        <f>'6桁'!O82</f>
        <v>0</v>
      </c>
      <c r="P82" s="95" t="str">
        <f>IF(ユーザー別卸価格!P82="","", IF(ISNUMBER(ユーザー別卸価格!P82),IF(入力!$C$25=1,ROUNDDOWN(IF(入力!$C$21=1,ユーザー別卸価格!P82/(100-入力!$C$22)%,ユーザー別卸価格!P82+入力!$C$23),-入力!$C$24),IF(入力!$C$25=2,ROUNDUP(IF(入力!$C$21=1,ユーザー別卸価格!P82/(100-入力!$C$22)%,ユーザー別卸価格!P82+入力!$C$23),-入力!$C$24),ROUND(IF(入力!$C$21=1,ユーザー別卸価格!P82/(100-入力!$C$22)%,ユーザー別卸価格!P82+入力!$C$23),-入力!$C$24))),ユーザー別卸価格!P82))</f>
        <v/>
      </c>
      <c r="Q82" s="126">
        <f>'6桁'!Q82</f>
        <v>0</v>
      </c>
      <c r="R82" s="95" t="str">
        <f>IF(ユーザー別卸価格!R82="","", IF(ISNUMBER(ユーザー別卸価格!R82),IF(入力!$C$25=1,ROUNDDOWN(IF(入力!$C$21=1,ユーザー別卸価格!R82/(100-入力!$C$22)%,ユーザー別卸価格!R82+入力!$C$23),-入力!$C$24),IF(入力!$C$25=2,ROUNDUP(IF(入力!$C$21=1,ユーザー別卸価格!R82/(100-入力!$C$22)%,ユーザー別卸価格!R82+入力!$C$23),-入力!$C$24),ROUND(IF(入力!$C$21=1,ユーザー別卸価格!R82/(100-入力!$C$22)%,ユーザー別卸価格!R82+入力!$C$23),-入力!$C$24))),ユーザー別卸価格!R82))</f>
        <v/>
      </c>
      <c r="S82" s="126">
        <f>'6桁'!S82</f>
        <v>0</v>
      </c>
      <c r="T82" s="95" t="str">
        <f>IF(ユーザー別卸価格!T82="","", IF(ISNUMBER(ユーザー別卸価格!T82),IF(入力!$C$25=1,ROUNDDOWN(IF(入力!$C$21=1,ユーザー別卸価格!T82/(100-入力!$C$22)%,ユーザー別卸価格!T82+入力!$C$23),-入力!$C$24),IF(入力!$C$25=2,ROUNDUP(IF(入力!$C$21=1,ユーザー別卸価格!T82/(100-入力!$C$22)%,ユーザー別卸価格!T82+入力!$C$23),-入力!$C$24),ROUND(IF(入力!$C$21=1,ユーザー別卸価格!T82/(100-入力!$C$22)%,ユーザー別卸価格!T82+入力!$C$23),-入力!$C$24))),ユーザー別卸価格!T82))</f>
        <v/>
      </c>
      <c r="U82" s="96">
        <f>'6桁'!U82</f>
        <v>0</v>
      </c>
      <c r="V82" s="74"/>
      <c r="W82" s="251"/>
      <c r="X82" s="265"/>
      <c r="Y82" s="251"/>
    </row>
    <row r="83" spans="2:28" ht="30" customHeight="1" thickBot="1">
      <c r="B83" s="544"/>
      <c r="C83" s="364" t="s">
        <v>1328</v>
      </c>
      <c r="D83" s="256">
        <v>103</v>
      </c>
      <c r="E83" s="344"/>
      <c r="F83" s="118" t="str">
        <f>IF(ユーザー別卸価格!F83="","", IF(ISNUMBER(ユーザー別卸価格!F83),IF(入力!$C$25=1,ROUNDDOWN(IF(入力!$C$21=1,ユーザー別卸価格!F83/(100-入力!$C$22)%,ユーザー別卸価格!F83+入力!$C$23),-入力!$C$24),IF(入力!$C$25=2,ROUNDUP(IF(入力!$C$21=1,ユーザー別卸価格!F83/(100-入力!$C$22)%,ユーザー別卸価格!F83+入力!$C$23),-入力!$C$24),ROUND(IF(入力!$C$21=1,ユーザー別卸価格!F83/(100-入力!$C$22)%,ユーザー別卸価格!F83+入力!$C$23),-入力!$C$24))),ユーザー別卸価格!F83))</f>
        <v/>
      </c>
      <c r="G83" s="21">
        <f>'6桁'!G83</f>
        <v>0</v>
      </c>
      <c r="H83" s="118" t="str">
        <f>IF(ユーザー別卸価格!H83="","", IF(ISNUMBER(ユーザー別卸価格!H83),IF(入力!$C$25=1,ROUNDDOWN(IF(入力!$C$21=1,ユーザー別卸価格!H83/(100-入力!$C$22)%,ユーザー別卸価格!H83+入力!$C$23),-入力!$C$24),IF(入力!$C$25=2,ROUNDUP(IF(入力!$C$21=1,ユーザー別卸価格!H83/(100-入力!$C$22)%,ユーザー別卸価格!H83+入力!$C$23),-入力!$C$24),ROUND(IF(入力!$C$21=1,ユーザー別卸価格!H83/(100-入力!$C$22)%,ユーザー別卸価格!H83+入力!$C$23),-入力!$C$24))),ユーザー別卸価格!H83))</f>
        <v/>
      </c>
      <c r="I83" s="127">
        <f>'6桁'!I83</f>
        <v>0</v>
      </c>
      <c r="J83" s="118">
        <f>IF(ユーザー別卸価格!J83="","", IF(ISNUMBER(ユーザー別卸価格!J83),IF(入力!$C$25=1,ROUNDDOWN(IF(入力!$C$21=1,ユーザー別卸価格!J83/(100-入力!$C$22)%,ユーザー別卸価格!J83+入力!$C$23),-入力!$C$24),IF(入力!$C$25=2,ROUNDUP(IF(入力!$C$21=1,ユーザー別卸価格!J83/(100-入力!$C$22)%,ユーザー別卸価格!J83+入力!$C$23),-入力!$C$24),ROUND(IF(入力!$C$21=1,ユーザー別卸価格!J83/(100-入力!$C$22)%,ユーザー別卸価格!J83+入力!$C$23),-入力!$C$24))),ユーザー別卸価格!J83))</f>
        <v>39000</v>
      </c>
      <c r="K83" s="127" t="str">
        <f>'6桁'!K83</f>
        <v>V</v>
      </c>
      <c r="L83" s="118" t="str">
        <f>IF(ユーザー別卸価格!L83="","", IF(ISNUMBER(ユーザー別卸価格!L83),IF(入力!$C$25=1,ROUNDDOWN(IF(入力!$C$21=1,ユーザー別卸価格!L83/(100-入力!$C$22)%,ユーザー別卸価格!L83+入力!$C$23),-入力!$C$24),IF(入力!$C$25=2,ROUNDUP(IF(入力!$C$21=1,ユーザー別卸価格!L83/(100-入力!$C$22)%,ユーザー別卸価格!L83+入力!$C$23),-入力!$C$24),ROUND(IF(入力!$C$21=1,ユーザー別卸価格!L83/(100-入力!$C$22)%,ユーザー別卸価格!L83+入力!$C$23),-入力!$C$24))),ユーザー別卸価格!L83))</f>
        <v/>
      </c>
      <c r="M83" s="127">
        <f>'6桁'!M83</f>
        <v>0</v>
      </c>
      <c r="N83" s="118" t="str">
        <f>IF(ユーザー別卸価格!N83="","", IF(ISNUMBER(ユーザー別卸価格!N83),IF(入力!$C$25=1,ROUNDDOWN(IF(入力!$C$21=1,ユーザー別卸価格!N83/(100-入力!$C$22)%,ユーザー別卸価格!N83+入力!$C$23),-入力!$C$24),IF(入力!$C$25=2,ROUNDUP(IF(入力!$C$21=1,ユーザー別卸価格!N83/(100-入力!$C$22)%,ユーザー別卸価格!N83+入力!$C$23),-入力!$C$24),ROUND(IF(入力!$C$21=1,ユーザー別卸価格!N83/(100-入力!$C$22)%,ユーザー別卸価格!N83+入力!$C$23),-入力!$C$24))),ユーザー別卸価格!N83))</f>
        <v/>
      </c>
      <c r="O83" s="127">
        <f>'6桁'!O83</f>
        <v>0</v>
      </c>
      <c r="P83" s="118" t="str">
        <f>IF(ユーザー別卸価格!P83="","", IF(ISNUMBER(ユーザー別卸価格!P83),IF(入力!$C$25=1,ROUNDDOWN(IF(入力!$C$21=1,ユーザー別卸価格!P83/(100-入力!$C$22)%,ユーザー別卸価格!P83+入力!$C$23),-入力!$C$24),IF(入力!$C$25=2,ROUNDUP(IF(入力!$C$21=1,ユーザー別卸価格!P83/(100-入力!$C$22)%,ユーザー別卸価格!P83+入力!$C$23),-入力!$C$24),ROUND(IF(入力!$C$21=1,ユーザー別卸価格!P83/(100-入力!$C$22)%,ユーザー別卸価格!P83+入力!$C$23),-入力!$C$24))),ユーザー別卸価格!P83))</f>
        <v/>
      </c>
      <c r="Q83" s="127">
        <f>'6桁'!Q83</f>
        <v>0</v>
      </c>
      <c r="R83" s="118" t="str">
        <f>IF(ユーザー別卸価格!R83="","", IF(ISNUMBER(ユーザー別卸価格!R83),IF(入力!$C$25=1,ROUNDDOWN(IF(入力!$C$21=1,ユーザー別卸価格!R83/(100-入力!$C$22)%,ユーザー別卸価格!R83+入力!$C$23),-入力!$C$24),IF(入力!$C$25=2,ROUNDUP(IF(入力!$C$21=1,ユーザー別卸価格!R83/(100-入力!$C$22)%,ユーザー別卸価格!R83+入力!$C$23),-入力!$C$24),ROUND(IF(入力!$C$21=1,ユーザー別卸価格!R83/(100-入力!$C$22)%,ユーザー別卸価格!R83+入力!$C$23),-入力!$C$24))),ユーザー別卸価格!R83))</f>
        <v/>
      </c>
      <c r="S83" s="127">
        <f>'6桁'!S83</f>
        <v>0</v>
      </c>
      <c r="T83" s="118" t="str">
        <f>IF(ユーザー別卸価格!T83="","", IF(ISNUMBER(ユーザー別卸価格!T83),IF(入力!$C$25=1,ROUNDDOWN(IF(入力!$C$21=1,ユーザー別卸価格!T83/(100-入力!$C$22)%,ユーザー別卸価格!T83+入力!$C$23),-入力!$C$24),IF(入力!$C$25=2,ROUNDUP(IF(入力!$C$21=1,ユーザー別卸価格!T83/(100-入力!$C$22)%,ユーザー別卸価格!T83+入力!$C$23),-入力!$C$24),ROUND(IF(入力!$C$21=1,ユーザー別卸価格!T83/(100-入力!$C$22)%,ユーザー別卸価格!T83+入力!$C$23),-入力!$C$24))),ユーザー別卸価格!T83))</f>
        <v/>
      </c>
      <c r="U83" s="119">
        <f>'6桁'!U83</f>
        <v>0</v>
      </c>
      <c r="V83" s="74"/>
      <c r="W83" s="251"/>
      <c r="X83" s="265"/>
      <c r="Y83" s="251"/>
    </row>
    <row r="84" spans="2:28" ht="51" customHeight="1">
      <c r="B84" s="545" t="s">
        <v>1977</v>
      </c>
      <c r="C84" s="545"/>
      <c r="D84" s="545"/>
      <c r="E84" s="545"/>
      <c r="F84" s="545"/>
      <c r="G84" s="545"/>
      <c r="H84" s="545"/>
      <c r="I84" s="545"/>
      <c r="J84" s="545"/>
      <c r="K84" s="545"/>
      <c r="L84" s="545"/>
      <c r="M84" s="545"/>
      <c r="N84" s="545"/>
      <c r="O84" s="545"/>
      <c r="P84" s="545"/>
      <c r="Q84" s="545"/>
      <c r="R84" s="545"/>
      <c r="S84" s="545"/>
      <c r="T84" s="545"/>
      <c r="U84" s="545"/>
      <c r="V84" s="546"/>
      <c r="W84" s="546"/>
      <c r="X84" s="546"/>
      <c r="Y84" s="546"/>
    </row>
    <row r="85" spans="2:28" ht="14.25" customHeight="1" thickBot="1"/>
    <row r="86" spans="2:28" ht="25.5" customHeight="1" thickTop="1" thickBot="1">
      <c r="B86" s="518" t="s">
        <v>451</v>
      </c>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19"/>
      <c r="AA86" s="520"/>
    </row>
    <row r="87" spans="2:28" ht="10.5" customHeight="1" thickTop="1">
      <c r="C87" s="40"/>
      <c r="D87" s="40"/>
      <c r="E87" s="40"/>
      <c r="F87" s="79"/>
      <c r="H87" s="79"/>
      <c r="K87" s="52"/>
      <c r="M87" s="52"/>
      <c r="Q87" s="52"/>
    </row>
    <row r="88" spans="2:28" ht="20.100000000000001" customHeight="1" thickBot="1">
      <c r="B88" s="238" t="s">
        <v>721</v>
      </c>
    </row>
    <row r="89" spans="2:28" ht="19.5" customHeight="1" thickBot="1">
      <c r="B89" s="521" t="s">
        <v>452</v>
      </c>
      <c r="C89" s="534" t="s">
        <v>524</v>
      </c>
      <c r="D89" s="527" t="s">
        <v>1113</v>
      </c>
      <c r="E89" s="540"/>
      <c r="F89" s="531" t="s">
        <v>455</v>
      </c>
      <c r="G89" s="532"/>
      <c r="H89" s="532"/>
      <c r="I89" s="532"/>
      <c r="J89" s="532"/>
      <c r="K89" s="532"/>
      <c r="L89" s="532"/>
      <c r="M89" s="533"/>
      <c r="N89" s="103"/>
      <c r="O89" s="521" t="s">
        <v>452</v>
      </c>
      <c r="P89" s="534" t="s">
        <v>524</v>
      </c>
      <c r="Q89" s="535"/>
      <c r="R89" s="527" t="s">
        <v>1113</v>
      </c>
      <c r="S89" s="540"/>
      <c r="T89" s="531" t="s">
        <v>455</v>
      </c>
      <c r="U89" s="532"/>
      <c r="V89" s="532"/>
      <c r="W89" s="532"/>
      <c r="X89" s="532"/>
      <c r="Y89" s="533"/>
      <c r="Z89" s="135"/>
      <c r="AA89" s="11"/>
    </row>
    <row r="90" spans="2:28" ht="19.5" customHeight="1">
      <c r="B90" s="522"/>
      <c r="C90" s="536"/>
      <c r="D90" s="541"/>
      <c r="E90" s="542"/>
      <c r="F90" s="516" t="s">
        <v>973</v>
      </c>
      <c r="G90" s="507"/>
      <c r="H90" s="506" t="s">
        <v>670</v>
      </c>
      <c r="I90" s="507"/>
      <c r="J90" s="506" t="s">
        <v>765</v>
      </c>
      <c r="K90" s="507"/>
      <c r="L90" s="506" t="s">
        <v>974</v>
      </c>
      <c r="M90" s="507"/>
      <c r="N90" s="103"/>
      <c r="O90" s="522"/>
      <c r="P90" s="536"/>
      <c r="Q90" s="537"/>
      <c r="R90" s="541"/>
      <c r="S90" s="542"/>
      <c r="T90" s="516" t="s">
        <v>973</v>
      </c>
      <c r="U90" s="507"/>
      <c r="V90" s="516" t="s">
        <v>670</v>
      </c>
      <c r="W90" s="507"/>
      <c r="X90" s="516" t="s">
        <v>765</v>
      </c>
      <c r="Y90" s="507"/>
      <c r="Z90" s="135"/>
      <c r="AA90" s="11"/>
    </row>
    <row r="91" spans="2:28" ht="19.5" customHeight="1">
      <c r="B91" s="522"/>
      <c r="C91" s="536"/>
      <c r="D91" s="510" t="s">
        <v>1115</v>
      </c>
      <c r="E91" s="550" t="s">
        <v>1114</v>
      </c>
      <c r="F91" s="517"/>
      <c r="G91" s="509"/>
      <c r="H91" s="508"/>
      <c r="I91" s="509"/>
      <c r="J91" s="508"/>
      <c r="K91" s="509"/>
      <c r="L91" s="508"/>
      <c r="M91" s="509"/>
      <c r="N91" s="104"/>
      <c r="O91" s="522"/>
      <c r="P91" s="536"/>
      <c r="Q91" s="537"/>
      <c r="R91" s="510" t="s">
        <v>1115</v>
      </c>
      <c r="S91" s="550" t="s">
        <v>1114</v>
      </c>
      <c r="T91" s="517"/>
      <c r="U91" s="509"/>
      <c r="V91" s="517"/>
      <c r="W91" s="509"/>
      <c r="X91" s="517"/>
      <c r="Y91" s="509"/>
      <c r="Z91" s="552"/>
      <c r="AA91" s="548"/>
      <c r="AB91" s="40"/>
    </row>
    <row r="92" spans="2:28" ht="19.5" customHeight="1" thickBot="1">
      <c r="B92" s="523"/>
      <c r="C92" s="538"/>
      <c r="D92" s="549"/>
      <c r="E92" s="551"/>
      <c r="F92" s="553" t="s">
        <v>764</v>
      </c>
      <c r="G92" s="554"/>
      <c r="H92" s="514" t="s">
        <v>764</v>
      </c>
      <c r="I92" s="555"/>
      <c r="J92" s="514" t="s">
        <v>764</v>
      </c>
      <c r="K92" s="555"/>
      <c r="L92" s="553" t="s">
        <v>764</v>
      </c>
      <c r="M92" s="554"/>
      <c r="N92" s="105"/>
      <c r="O92" s="523"/>
      <c r="P92" s="538"/>
      <c r="Q92" s="539"/>
      <c r="R92" s="549"/>
      <c r="S92" s="551"/>
      <c r="T92" s="514" t="s">
        <v>1082</v>
      </c>
      <c r="U92" s="515"/>
      <c r="V92" s="514" t="s">
        <v>764</v>
      </c>
      <c r="W92" s="515"/>
      <c r="X92" s="514" t="s">
        <v>766</v>
      </c>
      <c r="Y92" s="515"/>
      <c r="Z92" s="536"/>
      <c r="AA92" s="547"/>
      <c r="AB92" s="40"/>
    </row>
    <row r="93" spans="2:28" ht="30" customHeight="1">
      <c r="B93" s="502">
        <v>22</v>
      </c>
      <c r="C93" s="352" t="s">
        <v>287</v>
      </c>
      <c r="D93" s="253"/>
      <c r="E93" s="353">
        <v>97</v>
      </c>
      <c r="F93" s="93" t="str">
        <f>IF(ユーザー別卸価格!F93="","", IF(ISNUMBER(ユーザー別卸価格!F93),IF(入力!$E$25=1,ROUNDDOWN(IF(入力!$E$21=1,ユーザー別卸価格!F93/(100-入力!$E$22)%,ユーザー別卸価格!F93+入力!$E$23),-入力!$E$24),IF(入力!$E$25=2,ROUNDUP(IF(入力!$E$21=1,ユーザー別卸価格!F93/(100-入力!$E$22)%,ユーザー別卸価格!F93+入力!$E$23),-入力!$E$24),ROUND(IF(入力!$E$21=1,ユーザー別卸価格!F93/(100-入力!$E$22)%,ユーザー別卸価格!F93+入力!$E$23),-入力!$E$24))),ユーザー別卸価格!F93))</f>
        <v/>
      </c>
      <c r="G93" s="106">
        <f>'6桁'!G93</f>
        <v>0</v>
      </c>
      <c r="H93" s="476" t="str">
        <f>IF(ユーザー別卸価格!H93="","", IF(ISNUMBER(ユーザー別卸価格!H93),IF(入力!$E$25=1,ROUNDDOWN(IF(入力!$E$21=1,ユーザー別卸価格!H93/(100-入力!$E$22)%,ユーザー別卸価格!H93+入力!$E$23),-入力!$E$24),IF(入力!$E$25=2,ROUNDUP(IF(入力!$E$21=1,ユーザー別卸価格!H93/(100-入力!$E$22)%,ユーザー別卸価格!H93+入力!$E$23),-入力!$E$24),ROUND(IF(入力!$E$21=1,ユーザー別卸価格!H93/(100-入力!$E$22)%,ユーザー別卸価格!H93+入力!$E$23),-入力!$E$24))),ユーザー別卸価格!H93))</f>
        <v>卸価格設定なし</v>
      </c>
      <c r="I93" s="106" t="str">
        <f>'6桁'!I93</f>
        <v>Y★</v>
      </c>
      <c r="J93" s="476" t="str">
        <f>IF(ユーザー別卸価格!J93="","", IF(ISNUMBER(ユーザー別卸価格!J93),IF(入力!$E$25=1,ROUNDDOWN(IF(入力!$E$21=1,ユーザー別卸価格!J93/(100-入力!$E$22)%,ユーザー別卸価格!J93+入力!$E$23),-入力!$E$24),IF(入力!$E$25=2,ROUNDUP(IF(入力!$E$21=1,ユーザー別卸価格!J93/(100-入力!$E$22)%,ユーザー別卸価格!J93+入力!$E$23),-入力!$E$24),ROUND(IF(入力!$E$21=1,ユーザー別卸価格!J93/(100-入力!$E$22)%,ユーザー別卸価格!J93+入力!$E$23),-入力!$E$24))),ユーザー別卸価格!J93))</f>
        <v/>
      </c>
      <c r="K93" s="107">
        <f>'6桁'!K93</f>
        <v>0</v>
      </c>
      <c r="L93" s="476" t="str">
        <f>IF(ユーザー別卸価格!L93="","", IF(ISNUMBER(ユーザー別卸価格!L93),IF(入力!$E$25=1,ROUNDDOWN(IF(入力!$E$21=1,ユーザー別卸価格!L93/(100-入力!$E$22)%,ユーザー別卸価格!L93+入力!$E$23),-入力!$E$24),IF(入力!$E$25=2,ROUNDUP(IF(入力!$E$21=1,ユーザー別卸価格!L93/(100-入力!$E$22)%,ユーザー別卸価格!L93+入力!$E$23),-入力!$E$24),ROUND(IF(入力!$E$21=1,ユーザー別卸価格!L93/(100-入力!$E$22)%,ユーザー別卸価格!L93+入力!$E$23),-入力!$E$24))),ユーザー別卸価格!L93))</f>
        <v/>
      </c>
      <c r="M93" s="106">
        <f>'6桁'!M93</f>
        <v>0</v>
      </c>
      <c r="N93" s="265"/>
      <c r="O93" s="502">
        <v>20</v>
      </c>
      <c r="P93" s="498" t="s">
        <v>295</v>
      </c>
      <c r="Q93" s="499"/>
      <c r="R93" s="253">
        <v>102</v>
      </c>
      <c r="S93" s="365">
        <v>106</v>
      </c>
      <c r="T93" s="93">
        <f>IF(ユーザー別卸価格!T93="","", IF(ISNUMBER(ユーザー別卸価格!T93),IF(入力!$E$25=1,ROUNDDOWN(IF(入力!$E$21=1,ユーザー別卸価格!T93/(100-入力!$E$22)%,ユーザー別卸価格!T93+入力!$E$23),-入力!$E$24),IF(入力!$E$25=2,ROUNDUP(IF(入力!$E$21=1,ユーザー別卸価格!T93/(100-入力!$E$22)%,ユーザー別卸価格!T93+入力!$E$23),-入力!$E$24),ROUND(IF(入力!$E$21=1,ユーザー別卸価格!T93/(100-入力!$E$22)%,ユーザー別卸価格!T93+入力!$E$23),-入力!$E$24))),ユーザー別卸価格!T93))</f>
        <v>54600</v>
      </c>
      <c r="U93" s="106" t="str">
        <f>'6桁'!U93</f>
        <v>Y★</v>
      </c>
      <c r="V93" s="476" t="str">
        <f>IF(ユーザー別卸価格!V93="","", IF(ISNUMBER(ユーザー別卸価格!V93),IF(入力!$E$25=1,ROUNDDOWN(IF(入力!$E$21=1,ユーザー別卸価格!V93/(100-入力!$E$22)%,ユーザー別卸価格!V93+入力!$E$23),-入力!$E$24),IF(入力!$E$25=2,ROUNDUP(IF(入力!$E$21=1,ユーザー別卸価格!V93/(100-入力!$E$22)%,ユーザー別卸価格!V93+入力!$E$23),-入力!$E$24),ROUND(IF(入力!$E$21=1,ユーザー別卸価格!V93/(100-入力!$E$22)%,ユーザー別卸価格!V93+入力!$E$23),-入力!$E$24))),ユーザー別卸価格!V93))</f>
        <v/>
      </c>
      <c r="W93" s="107">
        <f>'6桁'!W93</f>
        <v>0</v>
      </c>
      <c r="X93" s="476" t="str">
        <f>IF(ユーザー別卸価格!X93="","", IF(ISNUMBER(ユーザー別卸価格!X93),IF(入力!$E$25=1,ROUNDDOWN(IF(入力!$E$21=1,ユーザー別卸価格!X93/(100-入力!$E$22)%,ユーザー別卸価格!X93+入力!$E$23),-入力!$E$24),IF(入力!$E$25=2,ROUNDUP(IF(入力!$E$21=1,ユーザー別卸価格!X93/(100-入力!$E$22)%,ユーザー別卸価格!X93+入力!$E$23),-入力!$E$24),ROUND(IF(入力!$E$21=1,ユーザー別卸価格!X93/(100-入力!$E$22)%,ユーザー別卸価格!X93+入力!$E$23),-入力!$E$24))),ユーザー別卸価格!X93))</f>
        <v/>
      </c>
      <c r="Y93" s="107">
        <f>'6桁'!Y93</f>
        <v>0</v>
      </c>
      <c r="Z93" s="103"/>
      <c r="AA93" s="123"/>
      <c r="AB93" s="40"/>
    </row>
    <row r="94" spans="2:28" ht="30" customHeight="1">
      <c r="B94" s="503"/>
      <c r="C94" s="341" t="s">
        <v>456</v>
      </c>
      <c r="D94" s="254"/>
      <c r="E94" s="342">
        <v>92</v>
      </c>
      <c r="F94" s="12" t="str">
        <f>IF(ユーザー別卸価格!F94="","", IF(ISNUMBER(ユーザー別卸価格!F94),IF(入力!$E$25=1,ROUNDDOWN(IF(入力!$E$21=1,ユーザー別卸価格!F94/(100-入力!$E$22)%,ユーザー別卸価格!F94+入力!$E$23),-入力!$E$24),IF(入力!$E$25=2,ROUNDUP(IF(入力!$E$21=1,ユーザー別卸価格!F94/(100-入力!$E$22)%,ユーザー別卸価格!F94+入力!$E$23),-入力!$E$24),ROUND(IF(入力!$E$21=1,ユーザー別卸価格!F94/(100-入力!$E$22)%,ユーザー別卸価格!F94+入力!$E$23),-入力!$E$24))),ユーザー別卸価格!F94))</f>
        <v/>
      </c>
      <c r="G94" s="109">
        <f>'6桁'!G94</f>
        <v>0</v>
      </c>
      <c r="H94" s="472" t="str">
        <f>IF(ユーザー別卸価格!H94="","", IF(ISNUMBER(ユーザー別卸価格!H94),IF(入力!$E$25=1,ROUNDDOWN(IF(入力!$E$21=1,ユーザー別卸価格!H94/(100-入力!$E$22)%,ユーザー別卸価格!H94+入力!$E$23),-入力!$E$24),IF(入力!$E$25=2,ROUNDUP(IF(入力!$E$21=1,ユーザー別卸価格!H94/(100-入力!$E$22)%,ユーザー別卸価格!H94+入力!$E$23),-入力!$E$24),ROUND(IF(入力!$E$21=1,ユーザー別卸価格!H94/(100-入力!$E$22)%,ユーザー別卸価格!H94+入力!$E$23),-入力!$E$24))),ユーザー別卸価格!H94))</f>
        <v/>
      </c>
      <c r="I94" s="109">
        <f>'6桁'!I94</f>
        <v>0</v>
      </c>
      <c r="J94" s="472" t="str">
        <f>IF(ユーザー別卸価格!J94="","", IF(ISNUMBER(ユーザー別卸価格!J94),IF(入力!$E$25=1,ROUNDDOWN(IF(入力!$E$21=1,ユーザー別卸価格!J94/(100-入力!$E$22)%,ユーザー別卸価格!J94+入力!$E$23),-入力!$E$24),IF(入力!$E$25=2,ROUNDUP(IF(入力!$E$21=1,ユーザー別卸価格!J94/(100-入力!$E$22)%,ユーザー別卸価格!J94+入力!$E$23),-入力!$E$24),ROUND(IF(入力!$E$21=1,ユーザー別卸価格!J94/(100-入力!$E$22)%,ユーザー別卸価格!J94+入力!$E$23),-入力!$E$24))),ユーザー別卸価格!J94))</f>
        <v/>
      </c>
      <c r="K94" s="110">
        <f>'6桁'!K94</f>
        <v>0</v>
      </c>
      <c r="L94" s="472" t="str">
        <f>IF(ユーザー別卸価格!L94="","", IF(ISNUMBER(ユーザー別卸価格!L94),IF(入力!$E$25=1,ROUNDDOWN(IF(入力!$E$21=1,ユーザー別卸価格!L94/(100-入力!$E$22)%,ユーザー別卸価格!L94+入力!$E$23),-入力!$E$24),IF(入力!$E$25=2,ROUNDUP(IF(入力!$E$21=1,ユーザー別卸価格!L94/(100-入力!$E$22)%,ユーザー別卸価格!L94+入力!$E$23),-入力!$E$24),ROUND(IF(入力!$E$21=1,ユーザー別卸価格!L94/(100-入力!$E$22)%,ユーザー別卸価格!L94+入力!$E$23),-入力!$E$24))),ユーザー別卸価格!L94))</f>
        <v>卸価格設定なし</v>
      </c>
      <c r="M94" s="109" t="str">
        <f>'6桁'!M94</f>
        <v>Y★</v>
      </c>
      <c r="N94" s="265"/>
      <c r="O94" s="503"/>
      <c r="P94" s="500" t="s">
        <v>457</v>
      </c>
      <c r="Q94" s="501"/>
      <c r="R94" s="254">
        <v>106</v>
      </c>
      <c r="S94" s="362">
        <v>110</v>
      </c>
      <c r="T94" s="12" t="str">
        <f>IF(ユーザー別卸価格!T94="","", IF(ISNUMBER(ユーザー別卸価格!T94),IF(入力!$E$25=1,ROUNDDOWN(IF(入力!$E$21=1,ユーザー別卸価格!T94/(100-入力!$E$22)%,ユーザー別卸価格!T94+入力!$E$23),-入力!$E$24),IF(入力!$E$25=2,ROUNDUP(IF(入力!$E$21=1,ユーザー別卸価格!T94/(100-入力!$E$22)%,ユーザー別卸価格!T94+入力!$E$23),-入力!$E$24),ROUND(IF(入力!$E$21=1,ユーザー別卸価格!T94/(100-入力!$E$22)%,ユーザー別卸価格!T94+入力!$E$23),-入力!$E$24))),ユーザー別卸価格!T94))</f>
        <v/>
      </c>
      <c r="U94" s="109">
        <f>'6桁'!U94</f>
        <v>0</v>
      </c>
      <c r="V94" s="472" t="str">
        <f>IF(ユーザー別卸価格!V94="","", IF(ISNUMBER(ユーザー別卸価格!V94),IF(入力!$E$25=1,ROUNDDOWN(IF(入力!$E$21=1,ユーザー別卸価格!V94/(100-入力!$E$22)%,ユーザー別卸価格!V94+入力!$E$23),-入力!$E$24),IF(入力!$E$25=2,ROUNDUP(IF(入力!$E$21=1,ユーザー別卸価格!V94/(100-入力!$E$22)%,ユーザー別卸価格!V94+入力!$E$23),-入力!$E$24),ROUND(IF(入力!$E$21=1,ユーザー別卸価格!V94/(100-入力!$E$22)%,ユーザー別卸価格!V94+入力!$E$23),-入力!$E$24))),ユーザー別卸価格!V94))</f>
        <v/>
      </c>
      <c r="W94" s="110">
        <f>'6桁'!W94</f>
        <v>0</v>
      </c>
      <c r="X94" s="472" t="str">
        <f>IF(ユーザー別卸価格!X94="","", IF(ISNUMBER(ユーザー別卸価格!X94),IF(入力!$E$25=1,ROUNDDOWN(IF(入力!$E$21=1,ユーザー別卸価格!X94/(100-入力!$E$22)%,ユーザー別卸価格!X94+入力!$E$23),-入力!$E$24),IF(入力!$E$25=2,ROUNDUP(IF(入力!$E$21=1,ユーザー別卸価格!X94/(100-入力!$E$22)%,ユーザー別卸価格!X94+入力!$E$23),-入力!$E$24),ROUND(IF(入力!$E$21=1,ユーザー別卸価格!X94/(100-入力!$E$22)%,ユーザー別卸価格!X94+入力!$E$23),-入力!$E$24))),ユーザー別卸価格!X94))</f>
        <v>卸価格設定なし</v>
      </c>
      <c r="Y94" s="110" t="str">
        <f>'6桁'!Y94</f>
        <v>Y★</v>
      </c>
      <c r="Z94" s="103"/>
      <c r="AA94" s="123"/>
      <c r="AB94" s="40"/>
    </row>
    <row r="95" spans="2:28" ht="30" customHeight="1">
      <c r="B95" s="503"/>
      <c r="C95" s="341" t="s">
        <v>288</v>
      </c>
      <c r="D95" s="254"/>
      <c r="E95" s="342">
        <v>95</v>
      </c>
      <c r="F95" s="12" t="str">
        <f>IF(ユーザー別卸価格!F95="","", IF(ISNUMBER(ユーザー別卸価格!F95),IF(入力!$E$25=1,ROUNDDOWN(IF(入力!$E$21=1,ユーザー別卸価格!F95/(100-入力!$E$22)%,ユーザー別卸価格!F95+入力!$E$23),-入力!$E$24),IF(入力!$E$25=2,ROUNDUP(IF(入力!$E$21=1,ユーザー別卸価格!F95/(100-入力!$E$22)%,ユーザー別卸価格!F95+入力!$E$23),-入力!$E$24),ROUND(IF(入力!$E$21=1,ユーザー別卸価格!F95/(100-入力!$E$22)%,ユーザー別卸価格!F95+入力!$E$23),-入力!$E$24))),ユーザー別卸価格!F95))</f>
        <v/>
      </c>
      <c r="G95" s="109">
        <f>'6桁'!G95</f>
        <v>0</v>
      </c>
      <c r="H95" s="472" t="str">
        <f>IF(ユーザー別卸価格!H95="","", IF(ISNUMBER(ユーザー別卸価格!H95),IF(入力!$E$25=1,ROUNDDOWN(IF(入力!$E$21=1,ユーザー別卸価格!H95/(100-入力!$E$22)%,ユーザー別卸価格!H95+入力!$E$23),-入力!$E$24),IF(入力!$E$25=2,ROUNDUP(IF(入力!$E$21=1,ユーザー別卸価格!H95/(100-入力!$E$22)%,ユーザー別卸価格!H95+入力!$E$23),-入力!$E$24),ROUND(IF(入力!$E$21=1,ユーザー別卸価格!H95/(100-入力!$E$22)%,ユーザー別卸価格!H95+入力!$E$23),-入力!$E$24))),ユーザー別卸価格!H95))</f>
        <v/>
      </c>
      <c r="I95" s="109">
        <f>'6桁'!I95</f>
        <v>0</v>
      </c>
      <c r="J95" s="472" t="str">
        <f>IF(ユーザー別卸価格!J95="","", IF(ISNUMBER(ユーザー別卸価格!J95),IF(入力!$E$25=1,ROUNDDOWN(IF(入力!$E$21=1,ユーザー別卸価格!J95/(100-入力!$E$22)%,ユーザー別卸価格!J95+入力!$E$23),-入力!$E$24),IF(入力!$E$25=2,ROUNDUP(IF(入力!$E$21=1,ユーザー別卸価格!J95/(100-入力!$E$22)%,ユーザー別卸価格!J95+入力!$E$23),-入力!$E$24),ROUND(IF(入力!$E$21=1,ユーザー別卸価格!J95/(100-入力!$E$22)%,ユーザー別卸価格!J95+入力!$E$23),-入力!$E$24))),ユーザー別卸価格!J95))</f>
        <v/>
      </c>
      <c r="K95" s="110">
        <f>'6桁'!K95</f>
        <v>0</v>
      </c>
      <c r="L95" s="472" t="str">
        <f>IF(ユーザー別卸価格!L95="","", IF(ISNUMBER(ユーザー別卸価格!L95),IF(入力!$E$25=1,ROUNDDOWN(IF(入力!$E$21=1,ユーザー別卸価格!L95/(100-入力!$E$22)%,ユーザー別卸価格!L95+入力!$E$23),-入力!$E$24),IF(入力!$E$25=2,ROUNDUP(IF(入力!$E$21=1,ユーザー別卸価格!L95/(100-入力!$E$22)%,ユーザー別卸価格!L95+入力!$E$23),-入力!$E$24),ROUND(IF(入力!$E$21=1,ユーザー別卸価格!L95/(100-入力!$E$22)%,ユーザー別卸価格!L95+入力!$E$23),-入力!$E$24))),ユーザー別卸価格!L95))</f>
        <v>卸価格設定なし</v>
      </c>
      <c r="M95" s="109" t="str">
        <f>'6桁'!M95</f>
        <v>Y★</v>
      </c>
      <c r="N95" s="265"/>
      <c r="O95" s="503"/>
      <c r="P95" s="500" t="s">
        <v>296</v>
      </c>
      <c r="Q95" s="501"/>
      <c r="R95" s="254">
        <v>99</v>
      </c>
      <c r="S95" s="362">
        <v>103</v>
      </c>
      <c r="T95" s="12">
        <f>IF(ユーザー別卸価格!T95="","", IF(ISNUMBER(ユーザー別卸価格!T95),IF(入力!$E$25=1,ROUNDDOWN(IF(入力!$E$21=1,ユーザー別卸価格!T95/(100-入力!$E$22)%,ユーザー別卸価格!T95+入力!$E$23),-入力!$E$24),IF(入力!$E$25=2,ROUNDUP(IF(入力!$E$21=1,ユーザー別卸価格!T95/(100-入力!$E$22)%,ユーザー別卸価格!T95+入力!$E$23),-入力!$E$24),ROUND(IF(入力!$E$21=1,ユーザー別卸価格!T95/(100-入力!$E$22)%,ユーザー別卸価格!T95+入力!$E$23),-入力!$E$24))),ユーザー別卸価格!T95))</f>
        <v>45900</v>
      </c>
      <c r="U95" s="109" t="str">
        <f>'6桁'!U95</f>
        <v>Y★</v>
      </c>
      <c r="V95" s="472" t="str">
        <f>IF(ユーザー別卸価格!V95="","", IF(ISNUMBER(ユーザー別卸価格!V95),IF(入力!$E$25=1,ROUNDDOWN(IF(入力!$E$21=1,ユーザー別卸価格!V95/(100-入力!$E$22)%,ユーザー別卸価格!V95+入力!$E$23),-入力!$E$24),IF(入力!$E$25=2,ROUNDUP(IF(入力!$E$21=1,ユーザー別卸価格!V95/(100-入力!$E$22)%,ユーザー別卸価格!V95+入力!$E$23),-入力!$E$24),ROUND(IF(入力!$E$21=1,ユーザー別卸価格!V95/(100-入力!$E$22)%,ユーザー別卸価格!V95+入力!$E$23),-入力!$E$24))),ユーザー別卸価格!V95))</f>
        <v/>
      </c>
      <c r="W95" s="110">
        <f>'6桁'!W95</f>
        <v>0</v>
      </c>
      <c r="X95" s="472" t="str">
        <f>IF(ユーザー別卸価格!X95="","", IF(ISNUMBER(ユーザー別卸価格!X95),IF(入力!$E$25=1,ROUNDDOWN(IF(入力!$E$21=1,ユーザー別卸価格!X95/(100-入力!$E$22)%,ユーザー別卸価格!X95+入力!$E$23),-入力!$E$24),IF(入力!$E$25=2,ROUNDUP(IF(入力!$E$21=1,ユーザー別卸価格!X95/(100-入力!$E$22)%,ユーザー別卸価格!X95+入力!$E$23),-入力!$E$24),ROUND(IF(入力!$E$21=1,ユーザー別卸価格!X95/(100-入力!$E$22)%,ユーザー別卸価格!X95+入力!$E$23),-入力!$E$24))),ユーザー別卸価格!X95))</f>
        <v/>
      </c>
      <c r="Y95" s="110">
        <f>'6桁'!Y95</f>
        <v>0</v>
      </c>
      <c r="Z95" s="103"/>
      <c r="AA95" s="123"/>
      <c r="AB95" s="40"/>
    </row>
    <row r="96" spans="2:28" ht="30" customHeight="1">
      <c r="B96" s="503"/>
      <c r="C96" s="341" t="s">
        <v>289</v>
      </c>
      <c r="D96" s="254"/>
      <c r="E96" s="342">
        <v>97</v>
      </c>
      <c r="F96" s="95" t="str">
        <f>IF(ユーザー別卸価格!F96="","", IF(ISNUMBER(ユーザー別卸価格!F96),IF(入力!$E$25=1,ROUNDDOWN(IF(入力!$E$21=1,ユーザー別卸価格!F96/(100-入力!$E$22)%,ユーザー別卸価格!F96+入力!$E$23),-入力!$E$24),IF(入力!$E$25=2,ROUNDUP(IF(入力!$E$21=1,ユーザー別卸価格!F96/(100-入力!$E$22)%,ユーザー別卸価格!F96+入力!$E$23),-入力!$E$24),ROUND(IF(入力!$E$21=1,ユーザー別卸価格!F96/(100-入力!$E$22)%,ユーザー別卸価格!F96+入力!$E$23),-入力!$E$24))),ユーザー別卸価格!F96))</f>
        <v/>
      </c>
      <c r="G96" s="96">
        <f>'6桁'!G96</f>
        <v>0</v>
      </c>
      <c r="H96" s="456" t="str">
        <f>IF(ユーザー別卸価格!H96="","", IF(ISNUMBER(ユーザー別卸価格!H96),IF(入力!$E$25=1,ROUNDDOWN(IF(入力!$E$21=1,ユーザー別卸価格!H96/(100-入力!$E$22)%,ユーザー別卸価格!H96+入力!$E$23),-入力!$E$24),IF(入力!$E$25=2,ROUNDUP(IF(入力!$E$21=1,ユーザー別卸価格!H96/(100-入力!$E$22)%,ユーザー別卸価格!H96+入力!$E$23),-入力!$E$24),ROUND(IF(入力!$E$21=1,ユーザー別卸価格!H96/(100-入力!$E$22)%,ユーザー別卸価格!H96+入力!$E$23),-入力!$E$24))),ユーザー別卸価格!H96))</f>
        <v/>
      </c>
      <c r="I96" s="96">
        <f>'6桁'!I96</f>
        <v>0</v>
      </c>
      <c r="J96" s="456" t="str">
        <f>IF(ユーザー別卸価格!J96="","", IF(ISNUMBER(ユーザー別卸価格!J96),IF(入力!$E$25=1,ROUNDDOWN(IF(入力!$E$21=1,ユーザー別卸価格!J96/(100-入力!$E$22)%,ユーザー別卸価格!J96+入力!$E$23),-入力!$E$24),IF(入力!$E$25=2,ROUNDUP(IF(入力!$E$21=1,ユーザー別卸価格!J96/(100-入力!$E$22)%,ユーザー別卸価格!J96+入力!$E$23),-入力!$E$24),ROUND(IF(入力!$E$21=1,ユーザー別卸価格!J96/(100-入力!$E$22)%,ユーザー別卸価格!J96+入力!$E$23),-入力!$E$24))),ユーザー別卸価格!J96))</f>
        <v/>
      </c>
      <c r="K96" s="19">
        <f>'6桁'!K96</f>
        <v>0</v>
      </c>
      <c r="L96" s="456" t="str">
        <f>IF(ユーザー別卸価格!L96="","", IF(ISNUMBER(ユーザー別卸価格!L96),IF(入力!$E$25=1,ROUNDDOWN(IF(入力!$E$21=1,ユーザー別卸価格!L96/(100-入力!$E$22)%,ユーザー別卸価格!L96+入力!$E$23),-入力!$E$24),IF(入力!$E$25=2,ROUNDUP(IF(入力!$E$21=1,ユーザー別卸価格!L96/(100-入力!$E$22)%,ユーザー別卸価格!L96+入力!$E$23),-入力!$E$24),ROUND(IF(入力!$E$21=1,ユーザー別卸価格!L96/(100-入力!$E$22)%,ユーザー別卸価格!L96+入力!$E$23),-入力!$E$24))),ユーザー別卸価格!L96))</f>
        <v>卸価格設定なし</v>
      </c>
      <c r="M96" s="96" t="str">
        <f>'6桁'!M96</f>
        <v>Y★
FK452</v>
      </c>
      <c r="N96" s="265"/>
      <c r="O96" s="503"/>
      <c r="P96" s="500" t="s">
        <v>297</v>
      </c>
      <c r="Q96" s="501"/>
      <c r="R96" s="275">
        <v>101</v>
      </c>
      <c r="S96" s="276">
        <v>105</v>
      </c>
      <c r="T96" s="95">
        <f>IF(ユーザー別卸価格!T96="","", IF(ISNUMBER(ユーザー別卸価格!T96),IF(入力!$E$25=1,ROUNDDOWN(IF(入力!$E$21=1,ユーザー別卸価格!T96/(100-入力!$E$22)%,ユーザー別卸価格!T96+入力!$E$23),-入力!$E$24),IF(入力!$E$25=2,ROUNDUP(IF(入力!$E$21=1,ユーザー別卸価格!T96/(100-入力!$E$22)%,ユーザー別卸価格!T96+入力!$E$23),-入力!$E$24),ROUND(IF(入力!$E$21=1,ユーザー別卸価格!T96/(100-入力!$E$22)%,ユーザー別卸価格!T96+入力!$E$23),-入力!$E$24))),ユーザー別卸価格!T96))</f>
        <v>47900</v>
      </c>
      <c r="U96" s="96" t="str">
        <f>'6桁'!U96</f>
        <v>Y★</v>
      </c>
      <c r="V96" s="456" t="str">
        <f>IF(ユーザー別卸価格!V96="","", IF(ISNUMBER(ユーザー別卸価格!V96),IF(入力!$E$25=1,ROUNDDOWN(IF(入力!$E$21=1,ユーザー別卸価格!V96/(100-入力!$E$22)%,ユーザー別卸価格!V96+入力!$E$23),-入力!$E$24),IF(入力!$E$25=2,ROUNDUP(IF(入力!$E$21=1,ユーザー別卸価格!V96/(100-入力!$E$22)%,ユーザー別卸価格!V96+入力!$E$23),-入力!$E$24),ROUND(IF(入力!$E$21=1,ユーザー別卸価格!V96/(100-入力!$E$22)%,ユーザー別卸価格!V96+入力!$E$23),-入力!$E$24))),ユーザー別卸価格!V96))</f>
        <v/>
      </c>
      <c r="W96" s="19">
        <f>'6桁'!W96</f>
        <v>0</v>
      </c>
      <c r="X96" s="456" t="str">
        <f>IF(ユーザー別卸価格!X96="","", IF(ISNUMBER(ユーザー別卸価格!X96),IF(入力!$E$25=1,ROUNDDOWN(IF(入力!$E$21=1,ユーザー別卸価格!X96/(100-入力!$E$22)%,ユーザー別卸価格!X96+入力!$E$23),-入力!$E$24),IF(入力!$E$25=2,ROUNDUP(IF(入力!$E$21=1,ユーザー別卸価格!X96/(100-入力!$E$22)%,ユーザー別卸価格!X96+入力!$E$23),-入力!$E$24),ROUND(IF(入力!$E$21=1,ユーザー別卸価格!X96/(100-入力!$E$22)%,ユーザー別卸価格!X96+入力!$E$23),-入力!$E$24))),ユーザー別卸価格!X96))</f>
        <v/>
      </c>
      <c r="Y96" s="126">
        <f>'6桁'!Y96</f>
        <v>0</v>
      </c>
      <c r="Z96" s="108"/>
      <c r="AA96" s="22"/>
      <c r="AB96" s="40"/>
    </row>
    <row r="97" spans="2:28" ht="30" customHeight="1">
      <c r="B97" s="503"/>
      <c r="C97" s="341" t="s">
        <v>458</v>
      </c>
      <c r="D97" s="254"/>
      <c r="E97" s="342">
        <v>101</v>
      </c>
      <c r="F97" s="95" t="str">
        <f>IF(ユーザー別卸価格!F97="","", IF(ISNUMBER(ユーザー別卸価格!F97),IF(入力!$E$25=1,ROUNDDOWN(IF(入力!$E$21=1,ユーザー別卸価格!F97/(100-入力!$E$22)%,ユーザー別卸価格!F97+入力!$E$23),-入力!$E$24),IF(入力!$E$25=2,ROUNDUP(IF(入力!$E$21=1,ユーザー別卸価格!F97/(100-入力!$E$22)%,ユーザー別卸価格!F97+入力!$E$23),-入力!$E$24),ROUND(IF(入力!$E$21=1,ユーザー別卸価格!F97/(100-入力!$E$22)%,ユーザー別卸価格!F97+入力!$E$23),-入力!$E$24))),ユーザー別卸価格!F97))</f>
        <v/>
      </c>
      <c r="G97" s="96">
        <f>'6桁'!G97</f>
        <v>0</v>
      </c>
      <c r="H97" s="456" t="str">
        <f>IF(ユーザー別卸価格!H97="","", IF(ISNUMBER(ユーザー別卸価格!H97),IF(入力!$E$25=1,ROUNDDOWN(IF(入力!$E$21=1,ユーザー別卸価格!H97/(100-入力!$E$22)%,ユーザー別卸価格!H97+入力!$E$23),-入力!$E$24),IF(入力!$E$25=2,ROUNDUP(IF(入力!$E$21=1,ユーザー別卸価格!H97/(100-入力!$E$22)%,ユーザー別卸価格!H97+入力!$E$23),-入力!$E$24),ROUND(IF(入力!$E$21=1,ユーザー別卸価格!H97/(100-入力!$E$22)%,ユーザー別卸価格!H97+入力!$E$23),-入力!$E$24))),ユーザー別卸価格!H97))</f>
        <v/>
      </c>
      <c r="I97" s="96">
        <f>'6桁'!I97</f>
        <v>0</v>
      </c>
      <c r="J97" s="456" t="str">
        <f>IF(ユーザー別卸価格!J97="","", IF(ISNUMBER(ユーザー別卸価格!J97),IF(入力!$E$25=1,ROUNDDOWN(IF(入力!$E$21=1,ユーザー別卸価格!J97/(100-入力!$E$22)%,ユーザー別卸価格!J97+入力!$E$23),-入力!$E$24),IF(入力!$E$25=2,ROUNDUP(IF(入力!$E$21=1,ユーザー別卸価格!J97/(100-入力!$E$22)%,ユーザー別卸価格!J97+入力!$E$23),-入力!$E$24),ROUND(IF(入力!$E$21=1,ユーザー別卸価格!J97/(100-入力!$E$22)%,ユーザー別卸価格!J97+入力!$E$23),-入力!$E$24))),ユーザー別卸価格!J97))</f>
        <v>卸価格設定なし</v>
      </c>
      <c r="K97" s="19" t="str">
        <f>'6桁'!K97</f>
        <v>Y★</v>
      </c>
      <c r="L97" s="456" t="str">
        <f>IF(ユーザー別卸価格!L97="","", IF(ISNUMBER(ユーザー別卸価格!L97),IF(入力!$E$25=1,ROUNDDOWN(IF(入力!$E$21=1,ユーザー別卸価格!L97/(100-入力!$E$22)%,ユーザー別卸価格!L97+入力!$E$23),-入力!$E$24),IF(入力!$E$25=2,ROUNDUP(IF(入力!$E$21=1,ユーザー別卸価格!L97/(100-入力!$E$22)%,ユーザー別卸価格!L97+入力!$E$23),-入力!$E$24),ROUND(IF(入力!$E$21=1,ユーザー別卸価格!L97/(100-入力!$E$22)%,ユーザー別卸価格!L97+入力!$E$23),-入力!$E$24))),ユーザー別卸価格!L97))</f>
        <v/>
      </c>
      <c r="M97" s="96">
        <f>'6桁'!M97</f>
        <v>0</v>
      </c>
      <c r="N97" s="265"/>
      <c r="O97" s="503"/>
      <c r="P97" s="500" t="s">
        <v>459</v>
      </c>
      <c r="Q97" s="501"/>
      <c r="R97" s="275">
        <v>100</v>
      </c>
      <c r="S97" s="276">
        <v>108</v>
      </c>
      <c r="T97" s="95">
        <f>IF(ユーザー別卸価格!T97="","", IF(ISNUMBER(ユーザー別卸価格!T97),IF(入力!$E$25=1,ROUNDDOWN(IF(入力!$E$21=1,ユーザー別卸価格!T97/(100-入力!$E$22)%,ユーザー別卸価格!T97+入力!$E$23),-入力!$E$24),IF(入力!$E$25=2,ROUNDUP(IF(入力!$E$21=1,ユーザー別卸価格!T97/(100-入力!$E$22)%,ユーザー別卸価格!T97+入力!$E$23),-入力!$E$24),ROUND(IF(入力!$E$21=1,ユーザー別卸価格!T97/(100-入力!$E$22)%,ユーザー別卸価格!T97+入力!$E$23),-入力!$E$24))),ユーザー別卸価格!T97))</f>
        <v>49900</v>
      </c>
      <c r="U97" s="96" t="str">
        <f>'6桁'!U97</f>
        <v>Y★</v>
      </c>
      <c r="V97" s="456" t="str">
        <f>IF(ユーザー別卸価格!V97="","", IF(ISNUMBER(ユーザー別卸価格!V97),IF(入力!$E$25=1,ROUNDDOWN(IF(入力!$E$21=1,ユーザー別卸価格!V97/(100-入力!$E$22)%,ユーザー別卸価格!V97+入力!$E$23),-入力!$E$24),IF(入力!$E$25=2,ROUNDUP(IF(入力!$E$21=1,ユーザー別卸価格!V97/(100-入力!$E$22)%,ユーザー別卸価格!V97+入力!$E$23),-入力!$E$24),ROUND(IF(入力!$E$21=1,ユーザー別卸価格!V97/(100-入力!$E$22)%,ユーザー別卸価格!V97+入力!$E$23),-入力!$E$24))),ユーザー別卸価格!V97))</f>
        <v/>
      </c>
      <c r="W97" s="19">
        <f>'6桁'!W97</f>
        <v>0</v>
      </c>
      <c r="X97" s="456" t="str">
        <f>IF(ユーザー別卸価格!X97="","", IF(ISNUMBER(ユーザー別卸価格!X97),IF(入力!$E$25=1,ROUNDDOWN(IF(入力!$E$21=1,ユーザー別卸価格!X97/(100-入力!$E$22)%,ユーザー別卸価格!X97+入力!$E$23),-入力!$E$24),IF(入力!$E$25=2,ROUNDUP(IF(入力!$E$21=1,ユーザー別卸価格!X97/(100-入力!$E$22)%,ユーザー別卸価格!X97+入力!$E$23),-入力!$E$24),ROUND(IF(入力!$E$21=1,ユーザー別卸価格!X97/(100-入力!$E$22)%,ユーザー別卸価格!X97+入力!$E$23),-入力!$E$24))),ユーザー別卸価格!X97))</f>
        <v/>
      </c>
      <c r="Y97" s="126">
        <f>'6桁'!Y97</f>
        <v>0</v>
      </c>
      <c r="Z97" s="108"/>
      <c r="AA97" s="22"/>
      <c r="AB97" s="40"/>
    </row>
    <row r="98" spans="2:28" ht="30" customHeight="1">
      <c r="B98" s="503"/>
      <c r="C98" s="341" t="s">
        <v>326</v>
      </c>
      <c r="D98" s="254"/>
      <c r="E98" s="342">
        <v>103</v>
      </c>
      <c r="F98" s="95" t="str">
        <f>IF(ユーザー別卸価格!F98="","", IF(ISNUMBER(ユーザー別卸価格!F98),IF(入力!$E$25=1,ROUNDDOWN(IF(入力!$E$21=1,ユーザー別卸価格!F98/(100-入力!$E$22)%,ユーザー別卸価格!F98+入力!$E$23),-入力!$E$24),IF(入力!$E$25=2,ROUNDUP(IF(入力!$E$21=1,ユーザー別卸価格!F98/(100-入力!$E$22)%,ユーザー別卸価格!F98+入力!$E$23),-入力!$E$24),ROUND(IF(入力!$E$21=1,ユーザー別卸価格!F98/(100-入力!$E$22)%,ユーザー別卸価格!F98+入力!$E$23),-入力!$E$24))),ユーザー別卸価格!F98))</f>
        <v/>
      </c>
      <c r="G98" s="96">
        <f>'6桁'!G98</f>
        <v>0</v>
      </c>
      <c r="H98" s="456" t="str">
        <f>IF(ユーザー別卸価格!H98="","", IF(ISNUMBER(ユーザー別卸価格!H98),IF(入力!$E$25=1,ROUNDDOWN(IF(入力!$E$21=1,ユーザー別卸価格!H98/(100-入力!$E$22)%,ユーザー別卸価格!H98+入力!$E$23),-入力!$E$24),IF(入力!$E$25=2,ROUNDUP(IF(入力!$E$21=1,ユーザー別卸価格!H98/(100-入力!$E$22)%,ユーザー別卸価格!H98+入力!$E$23),-入力!$E$24),ROUND(IF(入力!$E$21=1,ユーザー別卸価格!H98/(100-入力!$E$22)%,ユーザー別卸価格!H98+入力!$E$23),-入力!$E$24))),ユーザー別卸価格!H98))</f>
        <v/>
      </c>
      <c r="I98" s="96">
        <f>'6桁'!I98</f>
        <v>0</v>
      </c>
      <c r="J98" s="456" t="str">
        <f>IF(ユーザー別卸価格!J98="","", IF(ISNUMBER(ユーザー別卸価格!J98),IF(入力!$E$25=1,ROUNDDOWN(IF(入力!$E$21=1,ユーザー別卸価格!J98/(100-入力!$E$22)%,ユーザー別卸価格!J98+入力!$E$23),-入力!$E$24),IF(入力!$E$25=2,ROUNDUP(IF(入力!$E$21=1,ユーザー別卸価格!J98/(100-入力!$E$22)%,ユーザー別卸価格!J98+入力!$E$23),-入力!$E$24),ROUND(IF(入力!$E$21=1,ユーザー別卸価格!J98/(100-入力!$E$22)%,ユーザー別卸価格!J98+入力!$E$23),-入力!$E$24))),ユーザー別卸価格!J98))</f>
        <v>卸価格設定なし</v>
      </c>
      <c r="K98" s="19" t="str">
        <f>'6桁'!K98</f>
        <v>Y★</v>
      </c>
      <c r="L98" s="456" t="str">
        <f>IF(ユーザー別卸価格!L98="","", IF(ISNUMBER(ユーザー別卸価格!L98),IF(入力!$E$25=1,ROUNDDOWN(IF(入力!$E$21=1,ユーザー別卸価格!L98/(100-入力!$E$22)%,ユーザー別卸価格!L98+入力!$E$23),-入力!$E$24),IF(入力!$E$25=2,ROUNDUP(IF(入力!$E$21=1,ユーザー別卸価格!L98/(100-入力!$E$22)%,ユーザー別卸価格!L98+入力!$E$23),-入力!$E$24),ROUND(IF(入力!$E$21=1,ユーザー別卸価格!L98/(100-入力!$E$22)%,ユーザー別卸価格!L98+入力!$E$23),-入力!$E$24))),ユーザー別卸価格!L98))</f>
        <v/>
      </c>
      <c r="M98" s="96">
        <f>'6桁'!M98</f>
        <v>0</v>
      </c>
      <c r="N98" s="265"/>
      <c r="O98" s="503"/>
      <c r="P98" s="500" t="s">
        <v>298</v>
      </c>
      <c r="Q98" s="501"/>
      <c r="R98" s="275">
        <v>106</v>
      </c>
      <c r="S98" s="276">
        <v>110</v>
      </c>
      <c r="T98" s="95" t="str">
        <f>IF(ユーザー別卸価格!T98="","", IF(ISNUMBER(ユーザー別卸価格!T98),IF(入力!$E$25=1,ROUNDDOWN(IF(入力!$E$21=1,ユーザー別卸価格!T98/(100-入力!$E$22)%,ユーザー別卸価格!T98+入力!$E$23),-入力!$E$24),IF(入力!$E$25=2,ROUNDUP(IF(入力!$E$21=1,ユーザー別卸価格!T98/(100-入力!$E$22)%,ユーザー別卸価格!T98+入力!$E$23),-入力!$E$24),ROUND(IF(入力!$E$21=1,ユーザー別卸価格!T98/(100-入力!$E$22)%,ユーザー別卸価格!T98+入力!$E$23),-入力!$E$24))),ユーザー別卸価格!T98))</f>
        <v/>
      </c>
      <c r="U98" s="96">
        <f>'6桁'!U98</f>
        <v>0</v>
      </c>
      <c r="V98" s="456" t="str">
        <f>IF(ユーザー別卸価格!V98="","", IF(ISNUMBER(ユーザー別卸価格!V98),IF(入力!$E$25=1,ROUNDDOWN(IF(入力!$E$21=1,ユーザー別卸価格!V98/(100-入力!$E$22)%,ユーザー別卸価格!V98+入力!$E$23),-入力!$E$24),IF(入力!$E$25=2,ROUNDUP(IF(入力!$E$21=1,ユーザー別卸価格!V98/(100-入力!$E$22)%,ユーザー別卸価格!V98+入力!$E$23),-入力!$E$24),ROUND(IF(入力!$E$21=1,ユーザー別卸価格!V98/(100-入力!$E$22)%,ユーザー別卸価格!V98+入力!$E$23),-入力!$E$24))),ユーザー別卸価格!V98))</f>
        <v/>
      </c>
      <c r="W98" s="19">
        <f>'6桁'!W98</f>
        <v>0</v>
      </c>
      <c r="X98" s="456" t="str">
        <f>IF(ユーザー別卸価格!X98="","", IF(ISNUMBER(ユーザー別卸価格!X98),IF(入力!$E$25=1,ROUNDDOWN(IF(入力!$E$21=1,ユーザー別卸価格!X98/(100-入力!$E$22)%,ユーザー別卸価格!X98+入力!$E$23),-入力!$E$24),IF(入力!$E$25=2,ROUNDUP(IF(入力!$E$21=1,ユーザー別卸価格!X98/(100-入力!$E$22)%,ユーザー別卸価格!X98+入力!$E$23),-入力!$E$24),ROUND(IF(入力!$E$21=1,ユーザー別卸価格!X98/(100-入力!$E$22)%,ユーザー別卸価格!X98+入力!$E$23),-入力!$E$24))),ユーザー別卸価格!X98))</f>
        <v>卸価格設定なし</v>
      </c>
      <c r="Y98" s="126" t="str">
        <f>'6桁'!Y98</f>
        <v>W★</v>
      </c>
      <c r="Z98" s="108"/>
      <c r="AA98" s="22"/>
      <c r="AB98" s="40"/>
    </row>
    <row r="99" spans="2:28" ht="30" customHeight="1">
      <c r="B99" s="503"/>
      <c r="C99" s="341" t="s">
        <v>460</v>
      </c>
      <c r="D99" s="254"/>
      <c r="E99" s="342">
        <v>102</v>
      </c>
      <c r="F99" s="95" t="str">
        <f>IF(ユーザー別卸価格!F99="","", IF(ISNUMBER(ユーザー別卸価格!F99),IF(入力!$E$25=1,ROUNDDOWN(IF(入力!$E$21=1,ユーザー別卸価格!F99/(100-入力!$E$22)%,ユーザー別卸価格!F99+入力!$E$23),-入力!$E$24),IF(入力!$E$25=2,ROUNDUP(IF(入力!$E$21=1,ユーザー別卸価格!F99/(100-入力!$E$22)%,ユーザー別卸価格!F99+入力!$E$23),-入力!$E$24),ROUND(IF(入力!$E$21=1,ユーザー別卸価格!F99/(100-入力!$E$22)%,ユーザー別卸価格!F99+入力!$E$23),-入力!$E$24))),ユーザー別卸価格!F99))</f>
        <v/>
      </c>
      <c r="G99" s="96">
        <f>'6桁'!G99</f>
        <v>0</v>
      </c>
      <c r="H99" s="456" t="str">
        <f>IF(ユーザー別卸価格!H99="","", IF(ISNUMBER(ユーザー別卸価格!H99),IF(入力!$E$25=1,ROUNDDOWN(IF(入力!$E$21=1,ユーザー別卸価格!H99/(100-入力!$E$22)%,ユーザー別卸価格!H99+入力!$E$23),-入力!$E$24),IF(入力!$E$25=2,ROUNDUP(IF(入力!$E$21=1,ユーザー別卸価格!H99/(100-入力!$E$22)%,ユーザー別卸価格!H99+入力!$E$23),-入力!$E$24),ROUND(IF(入力!$E$21=1,ユーザー別卸価格!H99/(100-入力!$E$22)%,ユーザー別卸価格!H99+入力!$E$23),-入力!$E$24))),ユーザー別卸価格!H99))</f>
        <v/>
      </c>
      <c r="I99" s="96">
        <f>'6桁'!I99</f>
        <v>0</v>
      </c>
      <c r="J99" s="456" t="str">
        <f>IF(ユーザー別卸価格!J99="","", IF(ISNUMBER(ユーザー別卸価格!J99),IF(入力!$E$25=1,ROUNDDOWN(IF(入力!$E$21=1,ユーザー別卸価格!J99/(100-入力!$E$22)%,ユーザー別卸価格!J99+入力!$E$23),-入力!$E$24),IF(入力!$E$25=2,ROUNDUP(IF(入力!$E$21=1,ユーザー別卸価格!J99/(100-入力!$E$22)%,ユーザー別卸価格!J99+入力!$E$23),-入力!$E$24),ROUND(IF(入力!$E$21=1,ユーザー別卸価格!J99/(100-入力!$E$22)%,ユーザー別卸価格!J99+入力!$E$23),-入力!$E$24))),ユーザー別卸価格!J99))</f>
        <v>卸価格設定なし</v>
      </c>
      <c r="K99" s="110" t="str">
        <f>'6桁'!K99</f>
        <v>Y★</v>
      </c>
      <c r="L99" s="456" t="str">
        <f>IF(ユーザー別卸価格!L99="","", IF(ISNUMBER(ユーザー別卸価格!L99),IF(入力!$E$25=1,ROUNDDOWN(IF(入力!$E$21=1,ユーザー別卸価格!L99/(100-入力!$E$22)%,ユーザー別卸価格!L99+入力!$E$23),-入力!$E$24),IF(入力!$E$25=2,ROUNDUP(IF(入力!$E$21=1,ユーザー別卸価格!L99/(100-入力!$E$22)%,ユーザー別卸価格!L99+入力!$E$23),-入力!$E$24),ROUND(IF(入力!$E$21=1,ユーザー別卸価格!L99/(100-入力!$E$22)%,ユーザー別卸価格!L99+入力!$E$23),-入力!$E$24))),ユーザー別卸価格!L99))</f>
        <v/>
      </c>
      <c r="M99" s="96">
        <f>'6桁'!M99</f>
        <v>0</v>
      </c>
      <c r="N99" s="265"/>
      <c r="O99" s="503"/>
      <c r="P99" s="500" t="s">
        <v>461</v>
      </c>
      <c r="Q99" s="501"/>
      <c r="R99" s="275"/>
      <c r="S99" s="276">
        <v>112</v>
      </c>
      <c r="T99" s="95" t="str">
        <f>IF(ユーザー別卸価格!T99="","", IF(ISNUMBER(ユーザー別卸価格!T99),IF(入力!$E$25=1,ROUNDDOWN(IF(入力!$E$21=1,ユーザー別卸価格!T99/(100-入力!$E$22)%,ユーザー別卸価格!T99+入力!$E$23),-入力!$E$24),IF(入力!$E$25=2,ROUNDUP(IF(入力!$E$21=1,ユーザー別卸価格!T99/(100-入力!$E$22)%,ユーザー別卸価格!T99+入力!$E$23),-入力!$E$24),ROUND(IF(入力!$E$21=1,ユーザー別卸価格!T99/(100-入力!$E$22)%,ユーザー別卸価格!T99+入力!$E$23),-入力!$E$24))),ユーザー別卸価格!T99))</f>
        <v/>
      </c>
      <c r="U99" s="96">
        <f>'6桁'!U99</f>
        <v>0</v>
      </c>
      <c r="V99" s="456" t="str">
        <f>IF(ユーザー別卸価格!V99="","", IF(ISNUMBER(ユーザー別卸価格!V99),IF(入力!$E$25=1,ROUNDDOWN(IF(入力!$E$21=1,ユーザー別卸価格!V99/(100-入力!$E$22)%,ユーザー別卸価格!V99+入力!$E$23),-入力!$E$24),IF(入力!$E$25=2,ROUNDUP(IF(入力!$E$21=1,ユーザー別卸価格!V99/(100-入力!$E$22)%,ユーザー別卸価格!V99+入力!$E$23),-入力!$E$24),ROUND(IF(入力!$E$21=1,ユーザー別卸価格!V99/(100-入力!$E$22)%,ユーザー別卸価格!V99+入力!$E$23),-入力!$E$24))),ユーザー別卸価格!V99))</f>
        <v/>
      </c>
      <c r="W99" s="110">
        <f>'6桁'!W99</f>
        <v>0</v>
      </c>
      <c r="X99" s="456" t="str">
        <f>IF(ユーザー別卸価格!X99="","", IF(ISNUMBER(ユーザー別卸価格!X99),IF(入力!$E$25=1,ROUNDDOWN(IF(入力!$E$21=1,ユーザー別卸価格!X99/(100-入力!$E$22)%,ユーザー別卸価格!X99+入力!$E$23),-入力!$E$24),IF(入力!$E$25=2,ROUNDUP(IF(入力!$E$21=1,ユーザー別卸価格!X99/(100-入力!$E$22)%,ユーザー別卸価格!X99+入力!$E$23),-入力!$E$24),ROUND(IF(入力!$E$21=1,ユーザー別卸価格!X99/(100-入力!$E$22)%,ユーザー別卸価格!X99+入力!$E$23),-入力!$E$24))),ユーザー別卸価格!X99))</f>
        <v>卸価格設定なし</v>
      </c>
      <c r="Y99" s="126" t="str">
        <f>'6桁'!Y99</f>
        <v>Y★</v>
      </c>
      <c r="Z99" s="108"/>
      <c r="AA99" s="123"/>
      <c r="AB99" s="40"/>
    </row>
    <row r="100" spans="2:28" ht="30" customHeight="1">
      <c r="B100" s="503"/>
      <c r="C100" s="341" t="s">
        <v>462</v>
      </c>
      <c r="D100" s="254"/>
      <c r="E100" s="342">
        <v>106</v>
      </c>
      <c r="F100" s="95" t="str">
        <f>IF(ユーザー別卸価格!F100="","", IF(ISNUMBER(ユーザー別卸価格!F100),IF(入力!$E$25=1,ROUNDDOWN(IF(入力!$E$21=1,ユーザー別卸価格!F100/(100-入力!$E$22)%,ユーザー別卸価格!F100+入力!$E$23),-入力!$E$24),IF(入力!$E$25=2,ROUNDUP(IF(入力!$E$21=1,ユーザー別卸価格!F100/(100-入力!$E$22)%,ユーザー別卸価格!F100+入力!$E$23),-入力!$E$24),ROUND(IF(入力!$E$21=1,ユーザー別卸価格!F100/(100-入力!$E$22)%,ユーザー別卸価格!F100+入力!$E$23),-入力!$E$24))),ユーザー別卸価格!F100))</f>
        <v/>
      </c>
      <c r="G100" s="96">
        <f>'6桁'!G100</f>
        <v>0</v>
      </c>
      <c r="H100" s="456" t="str">
        <f>IF(ユーザー別卸価格!H100="","", IF(ISNUMBER(ユーザー別卸価格!H100),IF(入力!$E$25=1,ROUNDDOWN(IF(入力!$E$21=1,ユーザー別卸価格!H100/(100-入力!$E$22)%,ユーザー別卸価格!H100+入力!$E$23),-入力!$E$24),IF(入力!$E$25=2,ROUNDUP(IF(入力!$E$21=1,ユーザー別卸価格!H100/(100-入力!$E$22)%,ユーザー別卸価格!H100+入力!$E$23),-入力!$E$24),ROUND(IF(入力!$E$21=1,ユーザー別卸価格!H100/(100-入力!$E$22)%,ユーザー別卸価格!H100+入力!$E$23),-入力!$E$24))),ユーザー別卸価格!H100))</f>
        <v/>
      </c>
      <c r="I100" s="96">
        <f>'6桁'!I100</f>
        <v>0</v>
      </c>
      <c r="J100" s="456" t="str">
        <f>IF(ユーザー別卸価格!J100="","", IF(ISNUMBER(ユーザー別卸価格!J100),IF(入力!$E$25=1,ROUNDDOWN(IF(入力!$E$21=1,ユーザー別卸価格!J100/(100-入力!$E$22)%,ユーザー別卸価格!J100+入力!$E$23),-入力!$E$24),IF(入力!$E$25=2,ROUNDUP(IF(入力!$E$21=1,ユーザー別卸価格!J100/(100-入力!$E$22)%,ユーザー別卸価格!J100+入力!$E$23),-入力!$E$24),ROUND(IF(入力!$E$21=1,ユーザー別卸価格!J100/(100-入力!$E$22)%,ユーザー別卸価格!J100+入力!$E$23),-入力!$E$24))),ユーザー別卸価格!J100))</f>
        <v>卸価格設定なし</v>
      </c>
      <c r="K100" s="110" t="str">
        <f>'6桁'!K100</f>
        <v>Y★</v>
      </c>
      <c r="L100" s="456" t="str">
        <f>IF(ユーザー別卸価格!L100="","", IF(ISNUMBER(ユーザー別卸価格!L100),IF(入力!$E$25=1,ROUNDDOWN(IF(入力!$E$21=1,ユーザー別卸価格!L100/(100-入力!$E$22)%,ユーザー別卸価格!L100+入力!$E$23),-入力!$E$24),IF(入力!$E$25=2,ROUNDUP(IF(入力!$E$21=1,ユーザー別卸価格!L100/(100-入力!$E$22)%,ユーザー別卸価格!L100+入力!$E$23),-入力!$E$24),ROUND(IF(入力!$E$21=1,ユーザー別卸価格!L100/(100-入力!$E$22)%,ユーザー別卸価格!L100+入力!$E$23),-入力!$E$24))),ユーザー別卸価格!L100))</f>
        <v/>
      </c>
      <c r="M100" s="96">
        <f>'6桁'!M100</f>
        <v>0</v>
      </c>
      <c r="N100" s="265"/>
      <c r="O100" s="503"/>
      <c r="P100" s="500" t="s">
        <v>463</v>
      </c>
      <c r="Q100" s="501"/>
      <c r="R100" s="275">
        <v>110</v>
      </c>
      <c r="S100" s="276">
        <v>114</v>
      </c>
      <c r="T100" s="95" t="str">
        <f>IF(ユーザー別卸価格!T100="","", IF(ISNUMBER(ユーザー別卸価格!T100),IF(入力!$E$25=1,ROUNDDOWN(IF(入力!$E$21=1,ユーザー別卸価格!T100/(100-入力!$E$22)%,ユーザー別卸価格!T100+入力!$E$23),-入力!$E$24),IF(入力!$E$25=2,ROUNDUP(IF(入力!$E$21=1,ユーザー別卸価格!T100/(100-入力!$E$22)%,ユーザー別卸価格!T100+入力!$E$23),-入力!$E$24),ROUND(IF(入力!$E$21=1,ユーザー別卸価格!T100/(100-入力!$E$22)%,ユーザー別卸価格!T100+入力!$E$23),-入力!$E$24))),ユーザー別卸価格!T100))</f>
        <v/>
      </c>
      <c r="U100" s="96">
        <f>'6桁'!U100</f>
        <v>0</v>
      </c>
      <c r="V100" s="456" t="str">
        <f>IF(ユーザー別卸価格!V100="","", IF(ISNUMBER(ユーザー別卸価格!V100),IF(入力!$E$25=1,ROUNDDOWN(IF(入力!$E$21=1,ユーザー別卸価格!V100/(100-入力!$E$22)%,ユーザー別卸価格!V100+入力!$E$23),-入力!$E$24),IF(入力!$E$25=2,ROUNDUP(IF(入力!$E$21=1,ユーザー別卸価格!V100/(100-入力!$E$22)%,ユーザー別卸価格!V100+入力!$E$23),-入力!$E$24),ROUND(IF(入力!$E$21=1,ユーザー別卸価格!V100/(100-入力!$E$22)%,ユーザー別卸価格!V100+入力!$E$23),-入力!$E$24))),ユーザー別卸価格!V100))</f>
        <v/>
      </c>
      <c r="W100" s="110">
        <f>'6桁'!W100</f>
        <v>0</v>
      </c>
      <c r="X100" s="456" t="str">
        <f>IF(ユーザー別卸価格!X100="","", IF(ISNUMBER(ユーザー別卸価格!X100),IF(入力!$E$25=1,ROUNDDOWN(IF(入力!$E$21=1,ユーザー別卸価格!X100/(100-入力!$E$22)%,ユーザー別卸価格!X100+入力!$E$23),-入力!$E$24),IF(入力!$E$25=2,ROUNDUP(IF(入力!$E$21=1,ユーザー別卸価格!X100/(100-入力!$E$22)%,ユーザー別卸価格!X100+入力!$E$23),-入力!$E$24),ROUND(IF(入力!$E$21=1,ユーザー別卸価格!X100/(100-入力!$E$22)%,ユーザー別卸価格!X100+入力!$E$23),-入力!$E$24))),ユーザー別卸価格!X100))</f>
        <v>卸価格設定なし</v>
      </c>
      <c r="Y100" s="126" t="str">
        <f>'6桁'!Y100</f>
        <v>W★</v>
      </c>
      <c r="Z100" s="108"/>
      <c r="AA100" s="123"/>
      <c r="AB100" s="40"/>
    </row>
    <row r="101" spans="2:28" ht="30" customHeight="1">
      <c r="B101" s="503"/>
      <c r="C101" s="341" t="s">
        <v>464</v>
      </c>
      <c r="D101" s="254"/>
      <c r="E101" s="342">
        <v>106</v>
      </c>
      <c r="F101" s="95" t="str">
        <f>IF(ユーザー別卸価格!F101="","", IF(ISNUMBER(ユーザー別卸価格!F101),IF(入力!$E$25=1,ROUNDDOWN(IF(入力!$E$21=1,ユーザー別卸価格!F101/(100-入力!$E$22)%,ユーザー別卸価格!F101+入力!$E$23),-入力!$E$24),IF(入力!$E$25=2,ROUNDUP(IF(入力!$E$21=1,ユーザー別卸価格!F101/(100-入力!$E$22)%,ユーザー別卸価格!F101+入力!$E$23),-入力!$E$24),ROUND(IF(入力!$E$21=1,ユーザー別卸価格!F101/(100-入力!$E$22)%,ユーザー別卸価格!F101+入力!$E$23),-入力!$E$24))),ユーザー別卸価格!F101))</f>
        <v/>
      </c>
      <c r="G101" s="96">
        <f>'6桁'!G101</f>
        <v>0</v>
      </c>
      <c r="H101" s="456" t="str">
        <f>IF(ユーザー別卸価格!H101="","", IF(ISNUMBER(ユーザー別卸価格!H101),IF(入力!$E$25=1,ROUNDDOWN(IF(入力!$E$21=1,ユーザー別卸価格!H101/(100-入力!$E$22)%,ユーザー別卸価格!H101+入力!$E$23),-入力!$E$24),IF(入力!$E$25=2,ROUNDUP(IF(入力!$E$21=1,ユーザー別卸価格!H101/(100-入力!$E$22)%,ユーザー別卸価格!H101+入力!$E$23),-入力!$E$24),ROUND(IF(入力!$E$21=1,ユーザー別卸価格!H101/(100-入力!$E$22)%,ユーザー別卸価格!H101+入力!$E$23),-入力!$E$24))),ユーザー別卸価格!H101))</f>
        <v/>
      </c>
      <c r="I101" s="96">
        <f>'6桁'!I101</f>
        <v>0</v>
      </c>
      <c r="J101" s="456" t="str">
        <f>IF(ユーザー別卸価格!J101="","", IF(ISNUMBER(ユーザー別卸価格!J101),IF(入力!$E$25=1,ROUNDDOWN(IF(入力!$E$21=1,ユーザー別卸価格!J101/(100-入力!$E$22)%,ユーザー別卸価格!J101+入力!$E$23),-入力!$E$24),IF(入力!$E$25=2,ROUNDUP(IF(入力!$E$21=1,ユーザー別卸価格!J101/(100-入力!$E$22)%,ユーザー別卸価格!J101+入力!$E$23),-入力!$E$24),ROUND(IF(入力!$E$21=1,ユーザー別卸価格!J101/(100-入力!$E$22)%,ユーザー別卸価格!J101+入力!$E$23),-入力!$E$24))),ユーザー別卸価格!J101))</f>
        <v>卸価格設定なし</v>
      </c>
      <c r="K101" s="110" t="str">
        <f>'6桁'!K101</f>
        <v>Y★</v>
      </c>
      <c r="L101" s="456" t="str">
        <f>IF(ユーザー別卸価格!L101="","", IF(ISNUMBER(ユーザー別卸価格!L101),IF(入力!$E$25=1,ROUNDDOWN(IF(入力!$E$21=1,ユーザー別卸価格!L101/(100-入力!$E$22)%,ユーザー別卸価格!L101+入力!$E$23),-入力!$E$24),IF(入力!$E$25=2,ROUNDUP(IF(入力!$E$21=1,ユーザー別卸価格!L101/(100-入力!$E$22)%,ユーザー別卸価格!L101+入力!$E$23),-入力!$E$24),ROUND(IF(入力!$E$21=1,ユーザー別卸価格!L101/(100-入力!$E$22)%,ユーザー別卸価格!L101+入力!$E$23),-入力!$E$24))),ユーザー別卸価格!L101))</f>
        <v/>
      </c>
      <c r="M101" s="96">
        <f>'6桁'!M101</f>
        <v>0</v>
      </c>
      <c r="N101" s="265"/>
      <c r="O101" s="503"/>
      <c r="P101" s="500" t="s">
        <v>299</v>
      </c>
      <c r="Q101" s="501"/>
      <c r="R101" s="275">
        <v>105</v>
      </c>
      <c r="S101" s="276">
        <v>109</v>
      </c>
      <c r="T101" s="95">
        <f>IF(ユーザー別卸価格!T101="","", IF(ISNUMBER(ユーザー別卸価格!T101),IF(入力!$E$25=1,ROUNDDOWN(IF(入力!$E$21=1,ユーザー別卸価格!T101/(100-入力!$E$22)%,ユーザー別卸価格!T101+入力!$E$23),-入力!$E$24),IF(入力!$E$25=2,ROUNDUP(IF(入力!$E$21=1,ユーザー別卸価格!T101/(100-入力!$E$22)%,ユーザー別卸価格!T101+入力!$E$23),-入力!$E$24),ROUND(IF(入力!$E$21=1,ユーザー別卸価格!T101/(100-入力!$E$22)%,ユーザー別卸価格!T101+入力!$E$23),-入力!$E$24))),ユーザー別卸価格!T101))</f>
        <v>47500</v>
      </c>
      <c r="U101" s="96" t="str">
        <f>'6桁'!U101</f>
        <v>Y★</v>
      </c>
      <c r="V101" s="456" t="str">
        <f>IF(ユーザー別卸価格!V101="","", IF(ISNUMBER(ユーザー別卸価格!V101),IF(入力!$E$25=1,ROUNDDOWN(IF(入力!$E$21=1,ユーザー別卸価格!V101/(100-入力!$E$22)%,ユーザー別卸価格!V101+入力!$E$23),-入力!$E$24),IF(入力!$E$25=2,ROUNDUP(IF(入力!$E$21=1,ユーザー別卸価格!V101/(100-入力!$E$22)%,ユーザー別卸価格!V101+入力!$E$23),-入力!$E$24),ROUND(IF(入力!$E$21=1,ユーザー別卸価格!V101/(100-入力!$E$22)%,ユーザー別卸価格!V101+入力!$E$23),-入力!$E$24))),ユーザー別卸価格!V101))</f>
        <v/>
      </c>
      <c r="W101" s="110">
        <f>'6桁'!W101</f>
        <v>0</v>
      </c>
      <c r="X101" s="456" t="str">
        <f>IF(ユーザー別卸価格!X101="","", IF(ISNUMBER(ユーザー別卸価格!X101),IF(入力!$E$25=1,ROUNDDOWN(IF(入力!$E$21=1,ユーザー別卸価格!X101/(100-入力!$E$22)%,ユーザー別卸価格!X101+入力!$E$23),-入力!$E$24),IF(入力!$E$25=2,ROUNDUP(IF(入力!$E$21=1,ユーザー別卸価格!X101/(100-入力!$E$22)%,ユーザー別卸価格!X101+入力!$E$23),-入力!$E$24),ROUND(IF(入力!$E$21=1,ユーザー別卸価格!X101/(100-入力!$E$22)%,ユーザー別卸価格!X101+入力!$E$23),-入力!$E$24))),ユーザー別卸価格!X101))</f>
        <v/>
      </c>
      <c r="Y101" s="126">
        <f>'6桁'!Y101</f>
        <v>0</v>
      </c>
      <c r="Z101" s="108"/>
      <c r="AA101" s="123"/>
      <c r="AB101" s="40"/>
    </row>
    <row r="102" spans="2:28" ht="30" customHeight="1">
      <c r="B102" s="504"/>
      <c r="C102" s="351" t="s">
        <v>465</v>
      </c>
      <c r="D102" s="257"/>
      <c r="E102" s="354">
        <v>107</v>
      </c>
      <c r="F102" s="111" t="str">
        <f>IF(ユーザー別卸価格!F102="","", IF(ISNUMBER(ユーザー別卸価格!F102),IF(入力!$E$25=1,ROUNDDOWN(IF(入力!$E$21=1,ユーザー別卸価格!F102/(100-入力!$E$22)%,ユーザー別卸価格!F102+入力!$E$23),-入力!$E$24),IF(入力!$E$25=2,ROUNDUP(IF(入力!$E$21=1,ユーザー別卸価格!F102/(100-入力!$E$22)%,ユーザー別卸価格!F102+入力!$E$23),-入力!$E$24),ROUND(IF(入力!$E$21=1,ユーザー別卸価格!F102/(100-入力!$E$22)%,ユーザー別卸価格!F102+入力!$E$23),-入力!$E$24))),ユーザー別卸価格!F102))</f>
        <v/>
      </c>
      <c r="G102" s="99">
        <f>'6桁'!G102</f>
        <v>0</v>
      </c>
      <c r="H102" s="458" t="str">
        <f>IF(ユーザー別卸価格!H102="","", IF(ISNUMBER(ユーザー別卸価格!H102),IF(入力!$E$25=1,ROUNDDOWN(IF(入力!$E$21=1,ユーザー別卸価格!H102/(100-入力!$E$22)%,ユーザー別卸価格!H102+入力!$E$23),-入力!$E$24),IF(入力!$E$25=2,ROUNDUP(IF(入力!$E$21=1,ユーザー別卸価格!H102/(100-入力!$E$22)%,ユーザー別卸価格!H102+入力!$E$23),-入力!$E$24),ROUND(IF(入力!$E$21=1,ユーザー別卸価格!H102/(100-入力!$E$22)%,ユーザー別卸価格!H102+入力!$E$23),-入力!$E$24))),ユーザー別卸価格!H102))</f>
        <v/>
      </c>
      <c r="I102" s="99">
        <f>'6桁'!I102</f>
        <v>0</v>
      </c>
      <c r="J102" s="458" t="str">
        <f>IF(ユーザー別卸価格!J102="","", IF(ISNUMBER(ユーザー別卸価格!J102),IF(入力!$E$25=1,ROUNDDOWN(IF(入力!$E$21=1,ユーザー別卸価格!J102/(100-入力!$E$22)%,ユーザー別卸価格!J102+入力!$E$23),-入力!$E$24),IF(入力!$E$25=2,ROUNDUP(IF(入力!$E$21=1,ユーザー別卸価格!J102/(100-入力!$E$22)%,ユーザー別卸価格!J102+入力!$E$23),-入力!$E$24),ROUND(IF(入力!$E$21=1,ユーザー別卸価格!J102/(100-入力!$E$22)%,ユーザー別卸価格!J102+入力!$E$23),-入力!$E$24))),ユーザー別卸価格!J102))</f>
        <v>卸価格設定なし</v>
      </c>
      <c r="K102" s="112" t="str">
        <f>'6桁'!K102</f>
        <v>Y★</v>
      </c>
      <c r="L102" s="458" t="str">
        <f>IF(ユーザー別卸価格!L102="","", IF(ISNUMBER(ユーザー別卸価格!L102),IF(入力!$E$25=1,ROUNDDOWN(IF(入力!$E$21=1,ユーザー別卸価格!L102/(100-入力!$E$22)%,ユーザー別卸価格!L102+入力!$E$23),-入力!$E$24),IF(入力!$E$25=2,ROUNDUP(IF(入力!$E$21=1,ユーザー別卸価格!L102/(100-入力!$E$22)%,ユーザー別卸価格!L102+入力!$E$23),-入力!$E$24),ROUND(IF(入力!$E$21=1,ユーザー別卸価格!L102/(100-入力!$E$22)%,ユーザー別卸価格!L102+入力!$E$23),-入力!$E$24))),ユーザー別卸価格!L102))</f>
        <v/>
      </c>
      <c r="M102" s="99">
        <f>'6桁'!M102</f>
        <v>0</v>
      </c>
      <c r="N102" s="265"/>
      <c r="O102" s="504"/>
      <c r="P102" s="560" t="s">
        <v>466</v>
      </c>
      <c r="Q102" s="561"/>
      <c r="R102" s="277"/>
      <c r="S102" s="278">
        <v>113</v>
      </c>
      <c r="T102" s="111" t="str">
        <f>IF(ユーザー別卸価格!T102="","", IF(ISNUMBER(ユーザー別卸価格!T102),IF(入力!$E$25=1,ROUNDDOWN(IF(入力!$E$21=1,ユーザー別卸価格!T102/(100-入力!$E$22)%,ユーザー別卸価格!T102+入力!$E$23),-入力!$E$24),IF(入力!$E$25=2,ROUNDUP(IF(入力!$E$21=1,ユーザー別卸価格!T102/(100-入力!$E$22)%,ユーザー別卸価格!T102+入力!$E$23),-入力!$E$24),ROUND(IF(入力!$E$21=1,ユーザー別卸価格!T102/(100-入力!$E$22)%,ユーザー別卸価格!T102+入力!$E$23),-入力!$E$24))),ユーザー別卸価格!T102))</f>
        <v/>
      </c>
      <c r="U102" s="99">
        <f>'6桁'!U102</f>
        <v>0</v>
      </c>
      <c r="V102" s="458" t="str">
        <f>IF(ユーザー別卸価格!V102="","", IF(ISNUMBER(ユーザー別卸価格!V102),IF(入力!$E$25=1,ROUNDDOWN(IF(入力!$E$21=1,ユーザー別卸価格!V102/(100-入力!$E$22)%,ユーザー別卸価格!V102+入力!$E$23),-入力!$E$24),IF(入力!$E$25=2,ROUNDUP(IF(入力!$E$21=1,ユーザー別卸価格!V102/(100-入力!$E$22)%,ユーザー別卸価格!V102+入力!$E$23),-入力!$E$24),ROUND(IF(入力!$E$21=1,ユーザー別卸価格!V102/(100-入力!$E$22)%,ユーザー別卸価格!V102+入力!$E$23),-入力!$E$24))),ユーザー別卸価格!V102))</f>
        <v/>
      </c>
      <c r="W102" s="112">
        <f>'6桁'!W102</f>
        <v>0</v>
      </c>
      <c r="X102" s="458" t="str">
        <f>IF(ユーザー別卸価格!X102="","", IF(ISNUMBER(ユーザー別卸価格!X102),IF(入力!$E$25=1,ROUNDDOWN(IF(入力!$E$21=1,ユーザー別卸価格!X102/(100-入力!$E$22)%,ユーザー別卸価格!X102+入力!$E$23),-入力!$E$24),IF(入力!$E$25=2,ROUNDUP(IF(入力!$E$21=1,ユーザー別卸価格!X102/(100-入力!$E$22)%,ユーザー別卸価格!X102+入力!$E$23),-入力!$E$24),ROUND(IF(入力!$E$21=1,ユーザー別卸価格!X102/(100-入力!$E$22)%,ユーザー別卸価格!X102+入力!$E$23),-入力!$E$24))),ユーザー別卸価格!X102))</f>
        <v>卸価格設定なし</v>
      </c>
      <c r="Y102" s="142" t="str">
        <f>'6桁'!Y102</f>
        <v>Y★</v>
      </c>
      <c r="Z102" s="108"/>
      <c r="AA102" s="123"/>
      <c r="AB102" s="40"/>
    </row>
    <row r="103" spans="2:28" ht="30" customHeight="1">
      <c r="B103" s="543">
        <v>21</v>
      </c>
      <c r="C103" s="401" t="s">
        <v>467</v>
      </c>
      <c r="D103" s="255"/>
      <c r="E103" s="402">
        <v>93</v>
      </c>
      <c r="F103" s="114" t="str">
        <f>IF(ユーザー別卸価格!F103="","", IF(ISNUMBER(ユーザー別卸価格!F103),IF(入力!$E$25=1,ROUNDDOWN(IF(入力!$E$21=1,ユーザー別卸価格!F103/(100-入力!$E$22)%,ユーザー別卸価格!F103+入力!$E$23),-入力!$E$24),IF(入力!$E$25=2,ROUNDUP(IF(入力!$E$21=1,ユーザー別卸価格!F103/(100-入力!$E$22)%,ユーザー別卸価格!F103+入力!$E$23),-入力!$E$24),ROUND(IF(入力!$E$21=1,ユーザー別卸価格!F103/(100-入力!$E$22)%,ユーザー別卸価格!F103+入力!$E$23),-入力!$E$24))),ユーザー別卸価格!F103))</f>
        <v/>
      </c>
      <c r="G103" s="97">
        <f>'6桁'!G103</f>
        <v>0</v>
      </c>
      <c r="H103" s="459" t="str">
        <f>IF(ユーザー別卸価格!H103="","", IF(ISNUMBER(ユーザー別卸価格!H103),IF(入力!$E$25=1,ROUNDDOWN(IF(入力!$E$21=1,ユーザー別卸価格!H103/(100-入力!$E$22)%,ユーザー別卸価格!H103+入力!$E$23),-入力!$E$24),IF(入力!$E$25=2,ROUNDUP(IF(入力!$E$21=1,ユーザー別卸価格!H103/(100-入力!$E$22)%,ユーザー別卸価格!H103+入力!$E$23),-入力!$E$24),ROUND(IF(入力!$E$21=1,ユーザー別卸価格!H103/(100-入力!$E$22)%,ユーザー別卸価格!H103+入力!$E$23),-入力!$E$24))),ユーザー別卸価格!H103))</f>
        <v>卸価格設定なし</v>
      </c>
      <c r="I103" s="97" t="str">
        <f>'6桁'!I103</f>
        <v>Y★</v>
      </c>
      <c r="J103" s="459" t="str">
        <f>IF(ユーザー別卸価格!J103="","", IF(ISNUMBER(ユーザー別卸価格!J103),IF(入力!$E$25=1,ROUNDDOWN(IF(入力!$E$21=1,ユーザー別卸価格!J103/(100-入力!$E$22)%,ユーザー別卸価格!J103+入力!$E$23),-入力!$E$24),IF(入力!$E$25=2,ROUNDUP(IF(入力!$E$21=1,ユーザー別卸価格!J103/(100-入力!$E$22)%,ユーザー別卸価格!J103+入力!$E$23),-入力!$E$24),ROUND(IF(入力!$E$21=1,ユーザー別卸価格!J103/(100-入力!$E$22)%,ユーザー別卸価格!J103+入力!$E$23),-入力!$E$24))),ユーザー別卸価格!J103))</f>
        <v/>
      </c>
      <c r="K103" s="115">
        <f>'6桁'!K103</f>
        <v>0</v>
      </c>
      <c r="L103" s="459" t="str">
        <f>IF(ユーザー別卸価格!L103="","", IF(ISNUMBER(ユーザー別卸価格!L103),IF(入力!$E$25=1,ROUNDDOWN(IF(入力!$E$21=1,ユーザー別卸価格!L103/(100-入力!$E$22)%,ユーザー別卸価格!L103+入力!$E$23),-入力!$E$24),IF(入力!$E$25=2,ROUNDUP(IF(入力!$E$21=1,ユーザー別卸価格!L103/(100-入力!$E$22)%,ユーザー別卸価格!L103+入力!$E$23),-入力!$E$24),ROUND(IF(入力!$E$21=1,ユーザー別卸価格!L103/(100-入力!$E$22)%,ユーザー別卸価格!L103+入力!$E$23),-入力!$E$24))),ユーザー別卸価格!L103))</f>
        <v/>
      </c>
      <c r="M103" s="97">
        <f>'6桁'!M103</f>
        <v>0</v>
      </c>
      <c r="N103" s="265"/>
      <c r="O103" s="543">
        <v>19</v>
      </c>
      <c r="P103" s="556" t="s">
        <v>434</v>
      </c>
      <c r="Q103" s="557"/>
      <c r="R103" s="279"/>
      <c r="S103" s="280">
        <v>89</v>
      </c>
      <c r="T103" s="114" t="str">
        <f>IF(ユーザー別卸価格!T103="","", IF(ISNUMBER(ユーザー別卸価格!T103),IF(入力!$E$25=1,ROUNDDOWN(IF(入力!$E$21=1,ユーザー別卸価格!T103/(100-入力!$E$22)%,ユーザー別卸価格!T103+入力!$E$23),-入力!$E$24),IF(入力!$E$25=2,ROUNDUP(IF(入力!$E$21=1,ユーザー別卸価格!T103/(100-入力!$E$22)%,ユーザー別卸価格!T103+入力!$E$23),-入力!$E$24),ROUND(IF(入力!$E$21=1,ユーザー別卸価格!T103/(100-入力!$E$22)%,ユーザー別卸価格!T103+入力!$E$23),-入力!$E$24))),ユーザー別卸価格!T103))</f>
        <v/>
      </c>
      <c r="U103" s="360">
        <f>'6桁'!U103</f>
        <v>0</v>
      </c>
      <c r="V103" s="459" t="str">
        <f>IF(ユーザー別卸価格!V103="","", IF(ISNUMBER(ユーザー別卸価格!V103),IF(入力!$E$25=1,ROUNDDOWN(IF(入力!$E$21=1,ユーザー別卸価格!V103/(100-入力!$E$22)%,ユーザー別卸価格!V103+入力!$E$23),-入力!$E$24),IF(入力!$E$25=2,ROUNDUP(IF(入力!$E$21=1,ユーザー別卸価格!V103/(100-入力!$E$22)%,ユーザー別卸価格!V103+入力!$E$23),-入力!$E$24),ROUND(IF(入力!$E$21=1,ユーザー別卸価格!V103/(100-入力!$E$22)%,ユーザー別卸価格!V103+入力!$E$23),-入力!$E$24))),ユーザー別卸価格!V103))</f>
        <v>卸価格設定なし</v>
      </c>
      <c r="W103" s="116" t="str">
        <f>'6桁'!W103</f>
        <v>Y★</v>
      </c>
      <c r="X103" s="459" t="str">
        <f>IF(ユーザー別卸価格!X103="","", IF(ISNUMBER(ユーザー別卸価格!X103),IF(入力!$E$25=1,ROUNDDOWN(IF(入力!$E$21=1,ユーザー別卸価格!X103/(100-入力!$E$22)%,ユーザー別卸価格!X103+入力!$E$23),-入力!$E$24),IF(入力!$E$25=2,ROUNDUP(IF(入力!$E$21=1,ユーザー別卸価格!X103/(100-入力!$E$22)%,ユーザー別卸価格!X103+入力!$E$23),-入力!$E$24),ROUND(IF(入力!$E$21=1,ユーザー別卸価格!X103/(100-入力!$E$22)%,ユーザー別卸価格!X103+入力!$E$23),-入力!$E$24))),ユーザー別卸価格!X103))</f>
        <v/>
      </c>
      <c r="Y103" s="133">
        <f>'6桁'!Y103</f>
        <v>0</v>
      </c>
      <c r="Z103" s="108"/>
      <c r="AA103" s="123"/>
      <c r="AB103" s="40"/>
    </row>
    <row r="104" spans="2:28" ht="30" customHeight="1">
      <c r="B104" s="503"/>
      <c r="C104" s="341" t="s">
        <v>468</v>
      </c>
      <c r="D104" s="254"/>
      <c r="E104" s="342">
        <v>100</v>
      </c>
      <c r="F104" s="95">
        <f>IF(ユーザー別卸価格!F104="","", IF(ISNUMBER(ユーザー別卸価格!F104),IF(入力!$E$25=1,ROUNDDOWN(IF(入力!$E$21=1,ユーザー別卸価格!F104/(100-入力!$E$22)%,ユーザー別卸価格!F104+入力!$E$23),-入力!$E$24),IF(入力!$E$25=2,ROUNDUP(IF(入力!$E$21=1,ユーザー別卸価格!F104/(100-入力!$E$22)%,ユーザー別卸価格!F104+入力!$E$23),-入力!$E$24),ROUND(IF(入力!$E$21=1,ユーザー別卸価格!F104/(100-入力!$E$22)%,ユーザー別卸価格!F104+入力!$E$23),-入力!$E$24))),ユーザー別卸価格!F104))</f>
        <v>68000</v>
      </c>
      <c r="G104" s="96" t="str">
        <f>'6桁'!G104</f>
        <v>Y★</v>
      </c>
      <c r="H104" s="456" t="str">
        <f>IF(ユーザー別卸価格!H104="","", IF(ISNUMBER(ユーザー別卸価格!H104),IF(入力!$E$25=1,ROUNDDOWN(IF(入力!$E$21=1,ユーザー別卸価格!H104/(100-入力!$E$22)%,ユーザー別卸価格!H104+入力!$E$23),-入力!$E$24),IF(入力!$E$25=2,ROUNDUP(IF(入力!$E$21=1,ユーザー別卸価格!H104/(100-入力!$E$22)%,ユーザー別卸価格!H104+入力!$E$23),-入力!$E$24),ROUND(IF(入力!$E$21=1,ユーザー別卸価格!H104/(100-入力!$E$22)%,ユーザー別卸価格!H104+入力!$E$23),-入力!$E$24))),ユーザー別卸価格!H104))</f>
        <v/>
      </c>
      <c r="I104" s="96">
        <f>'6桁'!I104</f>
        <v>0</v>
      </c>
      <c r="J104" s="456" t="str">
        <f>IF(ユーザー別卸価格!J104="","", IF(ISNUMBER(ユーザー別卸価格!J104),IF(入力!$E$25=1,ROUNDDOWN(IF(入力!$E$21=1,ユーザー別卸価格!J104/(100-入力!$E$22)%,ユーザー別卸価格!J104+入力!$E$23),-入力!$E$24),IF(入力!$E$25=2,ROUNDUP(IF(入力!$E$21=1,ユーザー別卸価格!J104/(100-入力!$E$22)%,ユーザー別卸価格!J104+入力!$E$23),-入力!$E$24),ROUND(IF(入力!$E$21=1,ユーザー別卸価格!J104/(100-入力!$E$22)%,ユーザー別卸価格!J104+入力!$E$23),-入力!$E$24))),ユーザー別卸価格!J104))</f>
        <v/>
      </c>
      <c r="K104" s="110">
        <f>'6桁'!K104</f>
        <v>0</v>
      </c>
      <c r="L104" s="456" t="str">
        <f>IF(ユーザー別卸価格!L104="","", IF(ISNUMBER(ユーザー別卸価格!L104),IF(入力!$E$25=1,ROUNDDOWN(IF(入力!$E$21=1,ユーザー別卸価格!L104/(100-入力!$E$22)%,ユーザー別卸価格!L104+入力!$E$23),-入力!$E$24),IF(入力!$E$25=2,ROUNDUP(IF(入力!$E$21=1,ユーザー別卸価格!L104/(100-入力!$E$22)%,ユーザー別卸価格!L104+入力!$E$23),-入力!$E$24),ROUND(IF(入力!$E$21=1,ユーザー別卸価格!L104/(100-入力!$E$22)%,ユーザー別卸価格!L104+入力!$E$23),-入力!$E$24))),ユーザー別卸価格!L104))</f>
        <v/>
      </c>
      <c r="M104" s="96">
        <f>'6桁'!M104</f>
        <v>0</v>
      </c>
      <c r="N104" s="265"/>
      <c r="O104" s="503"/>
      <c r="P104" s="500" t="s">
        <v>328</v>
      </c>
      <c r="Q104" s="501"/>
      <c r="R104" s="275"/>
      <c r="S104" s="276">
        <v>91</v>
      </c>
      <c r="T104" s="95">
        <f>IF(ユーザー別卸価格!T104="","", IF(ISNUMBER(ユーザー別卸価格!T104),IF(入力!$E$25=1,ROUNDDOWN(IF(入力!$E$21=1,ユーザー別卸価格!T104/(100-入力!$E$22)%,ユーザー別卸価格!T104+入力!$E$23),-入力!$E$24),IF(入力!$E$25=2,ROUNDUP(IF(入力!$E$21=1,ユーザー別卸価格!T104/(100-入力!$E$22)%,ユーザー別卸価格!T104+入力!$E$23),-入力!$E$24),ROUND(IF(入力!$E$21=1,ユーザー別卸価格!T104/(100-入力!$E$22)%,ユーザー別卸価格!T104+入力!$E$23),-入力!$E$24))),ユーザー別卸価格!T104))</f>
        <v>47900</v>
      </c>
      <c r="U104" s="96" t="str">
        <f>'6桁'!U104</f>
        <v>Y★</v>
      </c>
      <c r="V104" s="456" t="str">
        <f>IF(ユーザー別卸価格!V104="","", IF(ISNUMBER(ユーザー別卸価格!V104),IF(入力!$E$25=1,ROUNDDOWN(IF(入力!$E$21=1,ユーザー別卸価格!V104/(100-入力!$E$22)%,ユーザー別卸価格!V104+入力!$E$23),-入力!$E$24),IF(入力!$E$25=2,ROUNDUP(IF(入力!$E$21=1,ユーザー別卸価格!V104/(100-入力!$E$22)%,ユーザー別卸価格!V104+入力!$E$23),-入力!$E$24),ROUND(IF(入力!$E$21=1,ユーザー別卸価格!V104/(100-入力!$E$22)%,ユーザー別卸価格!V104+入力!$E$23),-入力!$E$24))),ユーザー別卸価格!V104))</f>
        <v/>
      </c>
      <c r="W104" s="110">
        <f>'6桁'!W104</f>
        <v>0</v>
      </c>
      <c r="X104" s="456" t="str">
        <f>IF(ユーザー別卸価格!X104="","", IF(ISNUMBER(ユーザー別卸価格!X104),IF(入力!$E$25=1,ROUNDDOWN(IF(入力!$E$21=1,ユーザー別卸価格!X104/(100-入力!$E$22)%,ユーザー別卸価格!X104+入力!$E$23),-入力!$E$24),IF(入力!$E$25=2,ROUNDUP(IF(入力!$E$21=1,ユーザー別卸価格!X104/(100-入力!$E$22)%,ユーザー別卸価格!X104+入力!$E$23),-入力!$E$24),ROUND(IF(入力!$E$21=1,ユーザー別卸価格!X104/(100-入力!$E$22)%,ユーザー別卸価格!X104+入力!$E$23),-入力!$E$24))),ユーザー別卸価格!X104))</f>
        <v/>
      </c>
      <c r="Y104" s="126">
        <f>'6桁'!Y104</f>
        <v>0</v>
      </c>
      <c r="Z104" s="108"/>
      <c r="AA104" s="123"/>
      <c r="AB104" s="40"/>
    </row>
    <row r="105" spans="2:28" ht="30" customHeight="1">
      <c r="B105" s="503"/>
      <c r="C105" s="341" t="s">
        <v>469</v>
      </c>
      <c r="D105" s="254"/>
      <c r="E105" s="342">
        <v>102</v>
      </c>
      <c r="F105" s="95" t="str">
        <f>IF(ユーザー別卸価格!F105="","", IF(ISNUMBER(ユーザー別卸価格!F105),IF(入力!$E$25=1,ROUNDDOWN(IF(入力!$E$21=1,ユーザー別卸価格!F105/(100-入力!$E$22)%,ユーザー別卸価格!F105+入力!$E$23),-入力!$E$24),IF(入力!$E$25=2,ROUNDUP(IF(入力!$E$21=1,ユーザー別卸価格!F105/(100-入力!$E$22)%,ユーザー別卸価格!F105+入力!$E$23),-入力!$E$24),ROUND(IF(入力!$E$21=1,ユーザー別卸価格!F105/(100-入力!$E$22)%,ユーザー別卸価格!F105+入力!$E$23),-入力!$E$24))),ユーザー別卸価格!F105))</f>
        <v/>
      </c>
      <c r="G105" s="96">
        <f>'6桁'!G105</f>
        <v>0</v>
      </c>
      <c r="H105" s="456" t="str">
        <f>IF(ユーザー別卸価格!H105="","", IF(ISNUMBER(ユーザー別卸価格!H105),IF(入力!$E$25=1,ROUNDDOWN(IF(入力!$E$21=1,ユーザー別卸価格!H105/(100-入力!$E$22)%,ユーザー別卸価格!H105+入力!$E$23),-入力!$E$24),IF(入力!$E$25=2,ROUNDUP(IF(入力!$E$21=1,ユーザー別卸価格!H105/(100-入力!$E$22)%,ユーザー別卸価格!H105+入力!$E$23),-入力!$E$24),ROUND(IF(入力!$E$21=1,ユーザー別卸価格!H105/(100-入力!$E$22)%,ユーザー別卸価格!H105+入力!$E$23),-入力!$E$24))),ユーザー別卸価格!H105))</f>
        <v>卸価格設定なし</v>
      </c>
      <c r="I105" s="96" t="str">
        <f>'6桁'!I105</f>
        <v>Y★</v>
      </c>
      <c r="J105" s="456" t="str">
        <f>IF(ユーザー別卸価格!J105="","", IF(ISNUMBER(ユーザー別卸価格!J105),IF(入力!$E$25=1,ROUNDDOWN(IF(入力!$E$21=1,ユーザー別卸価格!J105/(100-入力!$E$22)%,ユーザー別卸価格!J105+入力!$E$23),-入力!$E$24),IF(入力!$E$25=2,ROUNDUP(IF(入力!$E$21=1,ユーザー別卸価格!J105/(100-入力!$E$22)%,ユーザー別卸価格!J105+入力!$E$23),-入力!$E$24),ROUND(IF(入力!$E$21=1,ユーザー別卸価格!J105/(100-入力!$E$22)%,ユーザー別卸価格!J105+入力!$E$23),-入力!$E$24))),ユーザー別卸価格!J105))</f>
        <v/>
      </c>
      <c r="K105" s="110">
        <f>'6桁'!K105</f>
        <v>0</v>
      </c>
      <c r="L105" s="456" t="str">
        <f>IF(ユーザー別卸価格!L105="","", IF(ISNUMBER(ユーザー別卸価格!L105),IF(入力!$E$25=1,ROUNDDOWN(IF(入力!$E$21=1,ユーザー別卸価格!L105/(100-入力!$E$22)%,ユーザー別卸価格!L105+入力!$E$23),-入力!$E$24),IF(入力!$E$25=2,ROUNDUP(IF(入力!$E$21=1,ユーザー別卸価格!L105/(100-入力!$E$22)%,ユーザー別卸価格!L105+入力!$E$23),-入力!$E$24),ROUND(IF(入力!$E$21=1,ユーザー別卸価格!L105/(100-入力!$E$22)%,ユーザー別卸価格!L105+入力!$E$23),-入力!$E$24))),ユーザー別卸価格!L105))</f>
        <v/>
      </c>
      <c r="M105" s="96">
        <f>'6桁'!M105</f>
        <v>0</v>
      </c>
      <c r="N105" s="265"/>
      <c r="O105" s="503"/>
      <c r="P105" s="500" t="s">
        <v>127</v>
      </c>
      <c r="Q105" s="501"/>
      <c r="R105" s="275">
        <v>89</v>
      </c>
      <c r="S105" s="276">
        <v>93</v>
      </c>
      <c r="T105" s="95">
        <f>IF(ユーザー別卸価格!T105="","", IF(ISNUMBER(ユーザー別卸価格!T105),IF(入力!$E$25=1,ROUNDDOWN(IF(入力!$E$21=1,ユーザー別卸価格!T105/(100-入力!$E$22)%,ユーザー別卸価格!T105+入力!$E$23),-入力!$E$24),IF(入力!$E$25=2,ROUNDUP(IF(入力!$E$21=1,ユーザー別卸価格!T105/(100-入力!$E$22)%,ユーザー別卸価格!T105+入力!$E$23),-入力!$E$24),ROUND(IF(入力!$E$21=1,ユーザー別卸価格!T105/(100-入力!$E$22)%,ユーザー別卸価格!T105+入力!$E$23),-入力!$E$24))),ユーザー別卸価格!T105))</f>
        <v>50200</v>
      </c>
      <c r="U105" s="96" t="str">
        <f>'6桁'!U105</f>
        <v>Y★</v>
      </c>
      <c r="V105" s="456" t="str">
        <f>IF(ユーザー別卸価格!V105="","", IF(ISNUMBER(ユーザー別卸価格!V105),IF(入力!$E$25=1,ROUNDDOWN(IF(入力!$E$21=1,ユーザー別卸価格!V105/(100-入力!$E$22)%,ユーザー別卸価格!V105+入力!$E$23),-入力!$E$24),IF(入力!$E$25=2,ROUNDUP(IF(入力!$E$21=1,ユーザー別卸価格!V105/(100-入力!$E$22)%,ユーザー別卸価格!V105+入力!$E$23),-入力!$E$24),ROUND(IF(入力!$E$21=1,ユーザー別卸価格!V105/(100-入力!$E$22)%,ユーザー別卸価格!V105+入力!$E$23),-入力!$E$24))),ユーザー別卸価格!V105))</f>
        <v/>
      </c>
      <c r="W105" s="110">
        <f>'6桁'!W105</f>
        <v>0</v>
      </c>
      <c r="X105" s="456" t="str">
        <f>IF(ユーザー別卸価格!X105="","", IF(ISNUMBER(ユーザー別卸価格!X105),IF(入力!$E$25=1,ROUNDDOWN(IF(入力!$E$21=1,ユーザー別卸価格!X105/(100-入力!$E$22)%,ユーザー別卸価格!X105+入力!$E$23),-入力!$E$24),IF(入力!$E$25=2,ROUNDUP(IF(入力!$E$21=1,ユーザー別卸価格!X105/(100-入力!$E$22)%,ユーザー別卸価格!X105+入力!$E$23),-入力!$E$24),ROUND(IF(入力!$E$21=1,ユーザー別卸価格!X105/(100-入力!$E$22)%,ユーザー別卸価格!X105+入力!$E$23),-入力!$E$24))),ユーザー別卸価格!X105))</f>
        <v/>
      </c>
      <c r="Y105" s="126">
        <f>'6桁'!Y105</f>
        <v>0</v>
      </c>
      <c r="Z105" s="108"/>
      <c r="AA105" s="123"/>
      <c r="AB105" s="40"/>
    </row>
    <row r="106" spans="2:28" ht="30" customHeight="1">
      <c r="B106" s="503"/>
      <c r="C106" s="341" t="s">
        <v>327</v>
      </c>
      <c r="D106" s="254"/>
      <c r="E106" s="342">
        <v>96</v>
      </c>
      <c r="F106" s="95">
        <f>IF(ユーザー別卸価格!F106="","", IF(ISNUMBER(ユーザー別卸価格!F106),IF(入力!$E$25=1,ROUNDDOWN(IF(入力!$E$21=1,ユーザー別卸価格!F106/(100-入力!$E$22)%,ユーザー別卸価格!F106+入力!$E$23),-入力!$E$24),IF(入力!$E$25=2,ROUNDUP(IF(入力!$E$21=1,ユーザー別卸価格!F106/(100-入力!$E$22)%,ユーザー別卸価格!F106+入力!$E$23),-入力!$E$24),ROUND(IF(入力!$E$21=1,ユーザー別卸価格!F106/(100-入力!$E$22)%,ユーザー別卸価格!F106+入力!$E$23),-入力!$E$24))),ユーザー別卸価格!F106))</f>
        <v>62800</v>
      </c>
      <c r="G106" s="96" t="str">
        <f>'6桁'!G106</f>
        <v>Y★</v>
      </c>
      <c r="H106" s="456" t="str">
        <f>IF(ユーザー別卸価格!H106="","", IF(ISNUMBER(ユーザー別卸価格!H106),IF(入力!$E$25=1,ROUNDDOWN(IF(入力!$E$21=1,ユーザー別卸価格!H106/(100-入力!$E$22)%,ユーザー別卸価格!H106+入力!$E$23),-入力!$E$24),IF(入力!$E$25=2,ROUNDUP(IF(入力!$E$21=1,ユーザー別卸価格!H106/(100-入力!$E$22)%,ユーザー別卸価格!H106+入力!$E$23),-入力!$E$24),ROUND(IF(入力!$E$21=1,ユーザー別卸価格!H106/(100-入力!$E$22)%,ユーザー別卸価格!H106+入力!$E$23),-入力!$E$24))),ユーザー別卸価格!H106))</f>
        <v/>
      </c>
      <c r="I106" s="96">
        <f>'6桁'!I106</f>
        <v>0</v>
      </c>
      <c r="J106" s="456" t="str">
        <f>IF(ユーザー別卸価格!J106="","", IF(ISNUMBER(ユーザー別卸価格!J106),IF(入力!$E$25=1,ROUNDDOWN(IF(入力!$E$21=1,ユーザー別卸価格!J106/(100-入力!$E$22)%,ユーザー別卸価格!J106+入力!$E$23),-入力!$E$24),IF(入力!$E$25=2,ROUNDUP(IF(入力!$E$21=1,ユーザー別卸価格!J106/(100-入力!$E$22)%,ユーザー別卸価格!J106+入力!$E$23),-入力!$E$24),ROUND(IF(入力!$E$21=1,ユーザー別卸価格!J106/(100-入力!$E$22)%,ユーザー別卸価格!J106+入力!$E$23),-入力!$E$24))),ユーザー別卸価格!J106))</f>
        <v/>
      </c>
      <c r="K106" s="110">
        <f>'6桁'!K106</f>
        <v>0</v>
      </c>
      <c r="L106" s="456" t="str">
        <f>IF(ユーザー別卸価格!L106="","", IF(ISNUMBER(ユーザー別卸価格!L106),IF(入力!$E$25=1,ROUNDDOWN(IF(入力!$E$21=1,ユーザー別卸価格!L106/(100-入力!$E$22)%,ユーザー別卸価格!L106+入力!$E$23),-入力!$E$24),IF(入力!$E$25=2,ROUNDUP(IF(入力!$E$21=1,ユーザー別卸価格!L106/(100-入力!$E$22)%,ユーザー別卸価格!L106+入力!$E$23),-入力!$E$24),ROUND(IF(入力!$E$21=1,ユーザー別卸価格!L106/(100-入力!$E$22)%,ユーザー別卸価格!L106+入力!$E$23),-入力!$E$24))),ユーザー別卸価格!L106))</f>
        <v/>
      </c>
      <c r="M106" s="96">
        <f>'6桁'!M106</f>
        <v>0</v>
      </c>
      <c r="N106" s="265"/>
      <c r="O106" s="503"/>
      <c r="P106" s="500" t="s">
        <v>44</v>
      </c>
      <c r="Q106" s="501"/>
      <c r="R106" s="275">
        <v>92</v>
      </c>
      <c r="S106" s="276">
        <v>96</v>
      </c>
      <c r="T106" s="95">
        <f>IF(ユーザー別卸価格!T106="","", IF(ISNUMBER(ユーザー別卸価格!T106),IF(入力!$E$25=1,ROUNDDOWN(IF(入力!$E$21=1,ユーザー別卸価格!T106/(100-入力!$E$22)%,ユーザー別卸価格!T106+入力!$E$23),-入力!$E$24),IF(入力!$E$25=2,ROUNDUP(IF(入力!$E$21=1,ユーザー別卸価格!T106/(100-入力!$E$22)%,ユーザー別卸価格!T106+入力!$E$23),-入力!$E$24),ROUND(IF(入力!$E$21=1,ユーザー別卸価格!T106/(100-入力!$E$22)%,ユーザー別卸価格!T106+入力!$E$23),-入力!$E$24))),ユーザー別卸価格!T106))</f>
        <v>52600</v>
      </c>
      <c r="U106" s="96" t="str">
        <f>'6桁'!U106</f>
        <v>Y★</v>
      </c>
      <c r="V106" s="456" t="str">
        <f>IF(ユーザー別卸価格!V106="","", IF(ISNUMBER(ユーザー別卸価格!V106),IF(入力!$E$25=1,ROUNDDOWN(IF(入力!$E$21=1,ユーザー別卸価格!V106/(100-入力!$E$22)%,ユーザー別卸価格!V106+入力!$E$23),-入力!$E$24),IF(入力!$E$25=2,ROUNDUP(IF(入力!$E$21=1,ユーザー別卸価格!V106/(100-入力!$E$22)%,ユーザー別卸価格!V106+入力!$E$23),-入力!$E$24),ROUND(IF(入力!$E$21=1,ユーザー別卸価格!V106/(100-入力!$E$22)%,ユーザー別卸価格!V106+入力!$E$23),-入力!$E$24))),ユーザー別卸価格!V106))</f>
        <v/>
      </c>
      <c r="W106" s="110">
        <f>'6桁'!W106</f>
        <v>0</v>
      </c>
      <c r="X106" s="456" t="str">
        <f>IF(ユーザー別卸価格!X106="","", IF(ISNUMBER(ユーザー別卸価格!X106),IF(入力!$E$25=1,ROUNDDOWN(IF(入力!$E$21=1,ユーザー別卸価格!X106/(100-入力!$E$22)%,ユーザー別卸価格!X106+入力!$E$23),-入力!$E$24),IF(入力!$E$25=2,ROUNDUP(IF(入力!$E$21=1,ユーザー別卸価格!X106/(100-入力!$E$22)%,ユーザー別卸価格!X106+入力!$E$23),-入力!$E$24),ROUND(IF(入力!$E$21=1,ユーザー別卸価格!X106/(100-入力!$E$22)%,ユーザー別卸価格!X106+入力!$E$23),-入力!$E$24))),ユーザー別卸価格!X106))</f>
        <v/>
      </c>
      <c r="Y106" s="126">
        <f>'6桁'!Y106</f>
        <v>0</v>
      </c>
      <c r="Z106" s="108"/>
      <c r="AA106" s="123"/>
      <c r="AB106" s="40"/>
    </row>
    <row r="107" spans="2:28" ht="30" customHeight="1">
      <c r="B107" s="503"/>
      <c r="C107" s="341" t="s">
        <v>436</v>
      </c>
      <c r="D107" s="254"/>
      <c r="E107" s="342">
        <v>101</v>
      </c>
      <c r="F107" s="95" t="str">
        <f>IF(ユーザー別卸価格!F107="","", IF(ISNUMBER(ユーザー別卸価格!F107),IF(入力!$E$25=1,ROUNDDOWN(IF(入力!$E$21=1,ユーザー別卸価格!F107/(100-入力!$E$22)%,ユーザー別卸価格!F107+入力!$E$23),-入力!$E$24),IF(入力!$E$25=2,ROUNDUP(IF(入力!$E$21=1,ユーザー別卸価格!F107/(100-入力!$E$22)%,ユーザー別卸価格!F107+入力!$E$23),-入力!$E$24),ROUND(IF(入力!$E$21=1,ユーザー別卸価格!F107/(100-入力!$E$22)%,ユーザー別卸価格!F107+入力!$E$23),-入力!$E$24))),ユーザー別卸価格!F107))</f>
        <v/>
      </c>
      <c r="G107" s="96">
        <f>'6桁'!G107</f>
        <v>0</v>
      </c>
      <c r="H107" s="456" t="str">
        <f>IF(ユーザー別卸価格!H107="","", IF(ISNUMBER(ユーザー別卸価格!H107),IF(入力!$E$25=1,ROUNDDOWN(IF(入力!$E$21=1,ユーザー別卸価格!H107/(100-入力!$E$22)%,ユーザー別卸価格!H107+入力!$E$23),-入力!$E$24),IF(入力!$E$25=2,ROUNDUP(IF(入力!$E$21=1,ユーザー別卸価格!H107/(100-入力!$E$22)%,ユーザー別卸価格!H107+入力!$E$23),-入力!$E$24),ROUND(IF(入力!$E$21=1,ユーザー別卸価格!H107/(100-入力!$E$22)%,ユーザー別卸価格!H107+入力!$E$23),-入力!$E$24))),ユーザー別卸価格!H107))</f>
        <v>卸価格設定なし</v>
      </c>
      <c r="I107" s="96" t="str">
        <f>'6桁'!I107</f>
        <v>Y★</v>
      </c>
      <c r="J107" s="456" t="str">
        <f>IF(ユーザー別卸価格!J107="","", IF(ISNUMBER(ユーザー別卸価格!J107),IF(入力!$E$25=1,ROUNDDOWN(IF(入力!$E$21=1,ユーザー別卸価格!J107/(100-入力!$E$22)%,ユーザー別卸価格!J107+入力!$E$23),-入力!$E$24),IF(入力!$E$25=2,ROUNDUP(IF(入力!$E$21=1,ユーザー別卸価格!J107/(100-入力!$E$22)%,ユーザー別卸価格!J107+入力!$E$23),-入力!$E$24),ROUND(IF(入力!$E$21=1,ユーザー別卸価格!J107/(100-入力!$E$22)%,ユーザー別卸価格!J107+入力!$E$23),-入力!$E$24))),ユーザー別卸価格!J107))</f>
        <v/>
      </c>
      <c r="K107" s="110">
        <f>'6桁'!K107</f>
        <v>0</v>
      </c>
      <c r="L107" s="456" t="str">
        <f>IF(ユーザー別卸価格!L107="","", IF(ISNUMBER(ユーザー別卸価格!L107),IF(入力!$E$25=1,ROUNDDOWN(IF(入力!$E$21=1,ユーザー別卸価格!L107/(100-入力!$E$22)%,ユーザー別卸価格!L107+入力!$E$23),-入力!$E$24),IF(入力!$E$25=2,ROUNDUP(IF(入力!$E$21=1,ユーザー別卸価格!L107/(100-入力!$E$22)%,ユーザー別卸価格!L107+入力!$E$23),-入力!$E$24),ROUND(IF(入力!$E$21=1,ユーザー別卸価格!L107/(100-入力!$E$22)%,ユーザー別卸価格!L107+入力!$E$23),-入力!$E$24))),ユーザー別卸価格!L107))</f>
        <v/>
      </c>
      <c r="M107" s="96">
        <f>'6桁'!M107</f>
        <v>0</v>
      </c>
      <c r="N107" s="265"/>
      <c r="O107" s="503"/>
      <c r="P107" s="500" t="s">
        <v>329</v>
      </c>
      <c r="Q107" s="501"/>
      <c r="R107" s="275">
        <v>94</v>
      </c>
      <c r="S107" s="276">
        <v>98</v>
      </c>
      <c r="T107" s="95">
        <f>IF(ユーザー別卸価格!T107="","", IF(ISNUMBER(ユーザー別卸価格!T107),IF(入力!$E$25=1,ROUNDDOWN(IF(入力!$E$21=1,ユーザー別卸価格!T107/(100-入力!$E$22)%,ユーザー別卸価格!T107+入力!$E$23),-入力!$E$24),IF(入力!$E$25=2,ROUNDUP(IF(入力!$E$21=1,ユーザー別卸価格!T107/(100-入力!$E$22)%,ユーザー別卸価格!T107+入力!$E$23),-入力!$E$24),ROUND(IF(入力!$E$21=1,ユーザー別卸価格!T107/(100-入力!$E$22)%,ユーザー別卸価格!T107+入力!$E$23),-入力!$E$24))),ユーザー別卸価格!T107))</f>
        <v>53800</v>
      </c>
      <c r="U107" s="96" t="str">
        <f>'6桁'!U107</f>
        <v>Y★</v>
      </c>
      <c r="V107" s="456" t="str">
        <f>IF(ユーザー別卸価格!V107="","", IF(ISNUMBER(ユーザー別卸価格!V107),IF(入力!$E$25=1,ROUNDDOWN(IF(入力!$E$21=1,ユーザー別卸価格!V107/(100-入力!$E$22)%,ユーザー別卸価格!V107+入力!$E$23),-入力!$E$24),IF(入力!$E$25=2,ROUNDUP(IF(入力!$E$21=1,ユーザー別卸価格!V107/(100-入力!$E$22)%,ユーザー別卸価格!V107+入力!$E$23),-入力!$E$24),ROUND(IF(入力!$E$21=1,ユーザー別卸価格!V107/(100-入力!$E$22)%,ユーザー別卸価格!V107+入力!$E$23),-入力!$E$24))),ユーザー別卸価格!V107))</f>
        <v/>
      </c>
      <c r="W107" s="110">
        <f>'6桁'!W107</f>
        <v>0</v>
      </c>
      <c r="X107" s="456" t="str">
        <f>IF(ユーザー別卸価格!X107="","", IF(ISNUMBER(ユーザー別卸価格!X107),IF(入力!$E$25=1,ROUNDDOWN(IF(入力!$E$21=1,ユーザー別卸価格!X107/(100-入力!$E$22)%,ユーザー別卸価格!X107+入力!$E$23),-入力!$E$24),IF(入力!$E$25=2,ROUNDUP(IF(入力!$E$21=1,ユーザー別卸価格!X107/(100-入力!$E$22)%,ユーザー別卸価格!X107+入力!$E$23),-入力!$E$24),ROUND(IF(入力!$E$21=1,ユーザー別卸価格!X107/(100-入力!$E$22)%,ユーザー別卸価格!X107+入力!$E$23),-入力!$E$24))),ユーザー別卸価格!X107))</f>
        <v/>
      </c>
      <c r="Y107" s="126">
        <f>'6桁'!Y107</f>
        <v>0</v>
      </c>
      <c r="Z107" s="108"/>
      <c r="AA107" s="123"/>
      <c r="AB107" s="40"/>
    </row>
    <row r="108" spans="2:28" ht="30" customHeight="1">
      <c r="B108" s="503"/>
      <c r="C108" s="341" t="s">
        <v>470</v>
      </c>
      <c r="D108" s="254"/>
      <c r="E108" s="342">
        <v>105</v>
      </c>
      <c r="F108" s="95" t="str">
        <f>IF(ユーザー別卸価格!F108="","", IF(ISNUMBER(ユーザー別卸価格!F108),IF(入力!$E$25=1,ROUNDDOWN(IF(入力!$E$21=1,ユーザー別卸価格!F108/(100-入力!$E$22)%,ユーザー別卸価格!F108+入力!$E$23),-入力!$E$24),IF(入力!$E$25=2,ROUNDUP(IF(入力!$E$21=1,ユーザー別卸価格!F108/(100-入力!$E$22)%,ユーザー別卸価格!F108+入力!$E$23),-入力!$E$24),ROUND(IF(入力!$E$21=1,ユーザー別卸価格!F108/(100-入力!$E$22)%,ユーザー別卸価格!F108+入力!$E$23),-入力!$E$24))),ユーザー別卸価格!F108))</f>
        <v/>
      </c>
      <c r="G108" s="96">
        <f>'6桁'!G108</f>
        <v>0</v>
      </c>
      <c r="H108" s="456" t="str">
        <f>IF(ユーザー別卸価格!H108="","", IF(ISNUMBER(ユーザー別卸価格!H108),IF(入力!$E$25=1,ROUNDDOWN(IF(入力!$E$21=1,ユーザー別卸価格!H108/(100-入力!$E$22)%,ユーザー別卸価格!H108+入力!$E$23),-入力!$E$24),IF(入力!$E$25=2,ROUNDUP(IF(入力!$E$21=1,ユーザー別卸価格!H108/(100-入力!$E$22)%,ユーザー別卸価格!H108+入力!$E$23),-入力!$E$24),ROUND(IF(入力!$E$21=1,ユーザー別卸価格!H108/(100-入力!$E$22)%,ユーザー別卸価格!H108+入力!$E$23),-入力!$E$24))),ユーザー別卸価格!H108))</f>
        <v/>
      </c>
      <c r="I108" s="96">
        <f>'6桁'!I108</f>
        <v>0</v>
      </c>
      <c r="J108" s="456" t="str">
        <f>IF(ユーザー別卸価格!J108="","", IF(ISNUMBER(ユーザー別卸価格!J108),IF(入力!$E$25=1,ROUNDDOWN(IF(入力!$E$21=1,ユーザー別卸価格!J108/(100-入力!$E$22)%,ユーザー別卸価格!J108+入力!$E$23),-入力!$E$24),IF(入力!$E$25=2,ROUNDUP(IF(入力!$E$21=1,ユーザー別卸価格!J108/(100-入力!$E$22)%,ユーザー別卸価格!J108+入力!$E$23),-入力!$E$24),ROUND(IF(入力!$E$21=1,ユーザー別卸価格!J108/(100-入力!$E$22)%,ユーザー別卸価格!J108+入力!$E$23),-入力!$E$24))),ユーザー別卸価格!J108))</f>
        <v>卸価格設定なし</v>
      </c>
      <c r="K108" s="110" t="str">
        <f>'6桁'!K108</f>
        <v>Y★</v>
      </c>
      <c r="L108" s="456" t="str">
        <f>IF(ユーザー別卸価格!L108="","", IF(ISNUMBER(ユーザー別卸価格!L108),IF(入力!$E$25=1,ROUNDDOWN(IF(入力!$E$21=1,ユーザー別卸価格!L108/(100-入力!$E$22)%,ユーザー別卸価格!L108+入力!$E$23),-入力!$E$24),IF(入力!$E$25=2,ROUNDUP(IF(入力!$E$21=1,ユーザー別卸価格!L108/(100-入力!$E$22)%,ユーザー別卸価格!L108+入力!$E$23),-入力!$E$24),ROUND(IF(入力!$E$21=1,ユーザー別卸価格!L108/(100-入力!$E$22)%,ユーザー別卸価格!L108+入力!$E$23),-入力!$E$24))),ユーザー別卸価格!L108))</f>
        <v/>
      </c>
      <c r="M108" s="96">
        <f>'6桁'!M108</f>
        <v>0</v>
      </c>
      <c r="N108" s="265"/>
      <c r="O108" s="503"/>
      <c r="P108" s="500" t="s">
        <v>330</v>
      </c>
      <c r="Q108" s="501"/>
      <c r="R108" s="275">
        <v>96</v>
      </c>
      <c r="S108" s="276">
        <v>100</v>
      </c>
      <c r="T108" s="95" t="str">
        <f>IF(ユーザー別卸価格!T108="","", IF(ISNUMBER(ユーザー別卸価格!T108),IF(入力!$E$25=1,ROUNDDOWN(IF(入力!$E$21=1,ユーザー別卸価格!T108/(100-入力!$E$22)%,ユーザー別卸価格!T108+入力!$E$23),-入力!$E$24),IF(入力!$E$25=2,ROUNDUP(IF(入力!$E$21=1,ユーザー別卸価格!T108/(100-入力!$E$22)%,ユーザー別卸価格!T108+入力!$E$23),-入力!$E$24),ROUND(IF(入力!$E$21=1,ユーザー別卸価格!T108/(100-入力!$E$22)%,ユーザー別卸価格!T108+入力!$E$23),-入力!$E$24))),ユーザー別卸価格!T108))</f>
        <v/>
      </c>
      <c r="U108" s="96">
        <f>'6桁'!U108</f>
        <v>0</v>
      </c>
      <c r="V108" s="456" t="str">
        <f>IF(ユーザー別卸価格!V108="","", IF(ISNUMBER(ユーザー別卸価格!V108),IF(入力!$E$25=1,ROUNDDOWN(IF(入力!$E$21=1,ユーザー別卸価格!V108/(100-入力!$E$22)%,ユーザー別卸価格!V108+入力!$E$23),-入力!$E$24),IF(入力!$E$25=2,ROUNDUP(IF(入力!$E$21=1,ユーザー別卸価格!V108/(100-入力!$E$22)%,ユーザー別卸価格!V108+入力!$E$23),-入力!$E$24),ROUND(IF(入力!$E$21=1,ユーザー別卸価格!V108/(100-入力!$E$22)%,ユーザー別卸価格!V108+入力!$E$23),-入力!$E$24))),ユーザー別卸価格!V108))</f>
        <v>卸価格設定なし</v>
      </c>
      <c r="W108" s="110" t="str">
        <f>'6桁'!W108</f>
        <v>Y★</v>
      </c>
      <c r="X108" s="456" t="str">
        <f>IF(ユーザー別卸価格!X108="","", IF(ISNUMBER(ユーザー別卸価格!X108),IF(入力!$E$25=1,ROUNDDOWN(IF(入力!$E$21=1,ユーザー別卸価格!X108/(100-入力!$E$22)%,ユーザー別卸価格!X108+入力!$E$23),-入力!$E$24),IF(入力!$E$25=2,ROUNDUP(IF(入力!$E$21=1,ユーザー別卸価格!X108/(100-入力!$E$22)%,ユーザー別卸価格!X108+入力!$E$23),-入力!$E$24),ROUND(IF(入力!$E$21=1,ユーザー別卸価格!X108/(100-入力!$E$22)%,ユーザー別卸価格!X108+入力!$E$23),-入力!$E$24))),ユーザー別卸価格!X108))</f>
        <v/>
      </c>
      <c r="Y108" s="126">
        <f>'6桁'!Y108</f>
        <v>0</v>
      </c>
      <c r="Z108" s="108"/>
      <c r="AA108" s="123"/>
      <c r="AB108" s="40"/>
    </row>
    <row r="109" spans="2:28" ht="30" customHeight="1">
      <c r="B109" s="503"/>
      <c r="C109" s="341" t="s">
        <v>290</v>
      </c>
      <c r="D109" s="254"/>
      <c r="E109" s="342">
        <v>107</v>
      </c>
      <c r="F109" s="95">
        <f>IF(ユーザー別卸価格!F109="","", IF(ISNUMBER(ユーザー別卸価格!F109),IF(入力!$E$25=1,ROUNDDOWN(IF(入力!$E$21=1,ユーザー別卸価格!F109/(100-入力!$E$22)%,ユーザー別卸価格!F109+入力!$E$23),-入力!$E$24),IF(入力!$E$25=2,ROUNDUP(IF(入力!$E$21=1,ユーザー別卸価格!F109/(100-入力!$E$22)%,ユーザー別卸価格!F109+入力!$E$23),-入力!$E$24),ROUND(IF(入力!$E$21=1,ユーザー別卸価格!F109/(100-入力!$E$22)%,ユーザー別卸価格!F109+入力!$E$23),-入力!$E$24))),ユーザー別卸価格!F109))</f>
        <v>74800</v>
      </c>
      <c r="G109" s="96" t="str">
        <f>'6桁'!G109</f>
        <v>Y★</v>
      </c>
      <c r="H109" s="456" t="str">
        <f>IF(ユーザー別卸価格!H109="","", IF(ISNUMBER(ユーザー別卸価格!H109),IF(入力!$E$25=1,ROUNDDOWN(IF(入力!$E$21=1,ユーザー別卸価格!H109/(100-入力!$E$22)%,ユーザー別卸価格!H109+入力!$E$23),-入力!$E$24),IF(入力!$E$25=2,ROUNDUP(IF(入力!$E$21=1,ユーザー別卸価格!H109/(100-入力!$E$22)%,ユーザー別卸価格!H109+入力!$E$23),-入力!$E$24),ROUND(IF(入力!$E$21=1,ユーザー別卸価格!H109/(100-入力!$E$22)%,ユーザー別卸価格!H109+入力!$E$23),-入力!$E$24))),ユーザー別卸価格!H109))</f>
        <v/>
      </c>
      <c r="I109" s="96">
        <f>'6桁'!I109</f>
        <v>0</v>
      </c>
      <c r="J109" s="456" t="str">
        <f>IF(ユーザー別卸価格!J109="","", IF(ISNUMBER(ユーザー別卸価格!J109),IF(入力!$E$25=1,ROUNDDOWN(IF(入力!$E$21=1,ユーザー別卸価格!J109/(100-入力!$E$22)%,ユーザー別卸価格!J109+入力!$E$23),-入力!$E$24),IF(入力!$E$25=2,ROUNDUP(IF(入力!$E$21=1,ユーザー別卸価格!J109/(100-入力!$E$22)%,ユーザー別卸価格!J109+入力!$E$23),-入力!$E$24),ROUND(IF(入力!$E$21=1,ユーザー別卸価格!J109/(100-入力!$E$22)%,ユーザー別卸価格!J109+入力!$E$23),-入力!$E$24))),ユーザー別卸価格!J109))</f>
        <v/>
      </c>
      <c r="K109" s="110">
        <f>'6桁'!K109</f>
        <v>0</v>
      </c>
      <c r="L109" s="456" t="str">
        <f>IF(ユーザー別卸価格!L109="","", IF(ISNUMBER(ユーザー別卸価格!L109),IF(入力!$E$25=1,ROUNDDOWN(IF(入力!$E$21=1,ユーザー別卸価格!L109/(100-入力!$E$22)%,ユーザー別卸価格!L109+入力!$E$23),-入力!$E$24),IF(入力!$E$25=2,ROUNDUP(IF(入力!$E$21=1,ユーザー別卸価格!L109/(100-入力!$E$22)%,ユーザー別卸価格!L109+入力!$E$23),-入力!$E$24),ROUND(IF(入力!$E$21=1,ユーザー別卸価格!L109/(100-入力!$E$22)%,ユーザー別卸価格!L109+入力!$E$23),-入力!$E$24))),ユーザー別卸価格!L109))</f>
        <v/>
      </c>
      <c r="M109" s="96">
        <f>'6桁'!M109</f>
        <v>0</v>
      </c>
      <c r="N109" s="265"/>
      <c r="O109" s="503"/>
      <c r="P109" s="500" t="s">
        <v>213</v>
      </c>
      <c r="Q109" s="501"/>
      <c r="R109" s="275"/>
      <c r="S109" s="276">
        <v>85</v>
      </c>
      <c r="T109" s="95" t="str">
        <f>IF(ユーザー別卸価格!T109="","", IF(ISNUMBER(ユーザー別卸価格!T109),IF(入力!$E$25=1,ROUNDDOWN(IF(入力!$E$21=1,ユーザー別卸価格!T109/(100-入力!$E$22)%,ユーザー別卸価格!T109+入力!$E$23),-入力!$E$24),IF(入力!$E$25=2,ROUNDUP(IF(入力!$E$21=1,ユーザー別卸価格!T109/(100-入力!$E$22)%,ユーザー別卸価格!T109+入力!$E$23),-入力!$E$24),ROUND(IF(入力!$E$21=1,ユーザー別卸価格!T109/(100-入力!$E$22)%,ユーザー別卸価格!T109+入力!$E$23),-入力!$E$24))),ユーザー別卸価格!T109))</f>
        <v/>
      </c>
      <c r="U109" s="96">
        <f>'6桁'!U109</f>
        <v>0</v>
      </c>
      <c r="V109" s="456" t="str">
        <f>IF(ユーザー別卸価格!V109="","", IF(ISNUMBER(ユーザー別卸価格!V109),IF(入力!$E$25=1,ROUNDDOWN(IF(入力!$E$21=1,ユーザー別卸価格!V109/(100-入力!$E$22)%,ユーザー別卸価格!V109+入力!$E$23),-入力!$E$24),IF(入力!$E$25=2,ROUNDUP(IF(入力!$E$21=1,ユーザー別卸価格!V109/(100-入力!$E$22)%,ユーザー別卸価格!V109+入力!$E$23),-入力!$E$24),ROUND(IF(入力!$E$21=1,ユーザー別卸価格!V109/(100-入力!$E$22)%,ユーザー別卸価格!V109+入力!$E$23),-入力!$E$24))),ユーザー別卸価格!V109))</f>
        <v>卸価格設定なし</v>
      </c>
      <c r="W109" s="110" t="str">
        <f>'6桁'!W109</f>
        <v>Y★</v>
      </c>
      <c r="X109" s="456" t="str">
        <f>IF(ユーザー別卸価格!X109="","", IF(ISNUMBER(ユーザー別卸価格!X109),IF(入力!$E$25=1,ROUNDDOWN(IF(入力!$E$21=1,ユーザー別卸価格!X109/(100-入力!$E$22)%,ユーザー別卸価格!X109+入力!$E$23),-入力!$E$24),IF(入力!$E$25=2,ROUNDUP(IF(入力!$E$21=1,ユーザー別卸価格!X109/(100-入力!$E$22)%,ユーザー別卸価格!X109+入力!$E$23),-入力!$E$24),ROUND(IF(入力!$E$21=1,ユーザー別卸価格!X109/(100-入力!$E$22)%,ユーザー別卸価格!X109+入力!$E$23),-入力!$E$24))),ユーザー別卸価格!X109))</f>
        <v/>
      </c>
      <c r="Y109" s="126">
        <f>'6桁'!Y109</f>
        <v>0</v>
      </c>
      <c r="Z109" s="108"/>
      <c r="AA109" s="123"/>
      <c r="AB109" s="40"/>
    </row>
    <row r="110" spans="2:28" ht="30" customHeight="1">
      <c r="B110" s="503"/>
      <c r="C110" s="341" t="s">
        <v>471</v>
      </c>
      <c r="D110" s="254"/>
      <c r="E110" s="342">
        <v>105</v>
      </c>
      <c r="F110" s="95">
        <f>IF(ユーザー別卸価格!F110="","", IF(ISNUMBER(ユーザー別卸価格!F110),IF(入力!$E$25=1,ROUNDDOWN(IF(入力!$E$21=1,ユーザー別卸価格!F110/(100-入力!$E$22)%,ユーザー別卸価格!F110+入力!$E$23),-入力!$E$24),IF(入力!$E$25=2,ROUNDUP(IF(入力!$E$21=1,ユーザー別卸価格!F110/(100-入力!$E$22)%,ユーザー別卸価格!F110+入力!$E$23),-入力!$E$24),ROUND(IF(入力!$E$21=1,ユーザー別卸価格!F110/(100-入力!$E$22)%,ユーザー別卸価格!F110+入力!$E$23),-入力!$E$24))),ユーザー別卸価格!F110))</f>
        <v>57900</v>
      </c>
      <c r="G110" s="96" t="str">
        <f>'6桁'!G110</f>
        <v>Y★</v>
      </c>
      <c r="H110" s="456" t="str">
        <f>IF(ユーザー別卸価格!H110="","", IF(ISNUMBER(ユーザー別卸価格!H110),IF(入力!$E$25=1,ROUNDDOWN(IF(入力!$E$21=1,ユーザー別卸価格!H110/(100-入力!$E$22)%,ユーザー別卸価格!H110+入力!$E$23),-入力!$E$24),IF(入力!$E$25=2,ROUNDUP(IF(入力!$E$21=1,ユーザー別卸価格!H110/(100-入力!$E$22)%,ユーザー別卸価格!H110+入力!$E$23),-入力!$E$24),ROUND(IF(入力!$E$21=1,ユーザー別卸価格!H110/(100-入力!$E$22)%,ユーザー別卸価格!H110+入力!$E$23),-入力!$E$24))),ユーザー別卸価格!H110))</f>
        <v/>
      </c>
      <c r="I110" s="96">
        <f>'6桁'!I110</f>
        <v>0</v>
      </c>
      <c r="J110" s="456" t="str">
        <f>IF(ユーザー別卸価格!J110="","", IF(ISNUMBER(ユーザー別卸価格!J110),IF(入力!$E$25=1,ROUNDDOWN(IF(入力!$E$21=1,ユーザー別卸価格!J110/(100-入力!$E$22)%,ユーザー別卸価格!J110+入力!$E$23),-入力!$E$24),IF(入力!$E$25=2,ROUNDUP(IF(入力!$E$21=1,ユーザー別卸価格!J110/(100-入力!$E$22)%,ユーザー別卸価格!J110+入力!$E$23),-入力!$E$24),ROUND(IF(入力!$E$21=1,ユーザー別卸価格!J110/(100-入力!$E$22)%,ユーザー別卸価格!J110+入力!$E$23),-入力!$E$24))),ユーザー別卸価格!J110))</f>
        <v/>
      </c>
      <c r="K110" s="110">
        <f>'6桁'!K110</f>
        <v>0</v>
      </c>
      <c r="L110" s="456" t="str">
        <f>IF(ユーザー別卸価格!L110="","", IF(ISNUMBER(ユーザー別卸価格!L110),IF(入力!$E$25=1,ROUNDDOWN(IF(入力!$E$21=1,ユーザー別卸価格!L110/(100-入力!$E$22)%,ユーザー別卸価格!L110+入力!$E$23),-入力!$E$24),IF(入力!$E$25=2,ROUNDUP(IF(入力!$E$21=1,ユーザー別卸価格!L110/(100-入力!$E$22)%,ユーザー別卸価格!L110+入力!$E$23),-入力!$E$24),ROUND(IF(入力!$E$21=1,ユーザー別卸価格!L110/(100-入力!$E$22)%,ユーザー別卸価格!L110+入力!$E$23),-入力!$E$24))),ユーザー別卸価格!L110))</f>
        <v/>
      </c>
      <c r="M110" s="96">
        <f>'6桁'!M110</f>
        <v>0</v>
      </c>
      <c r="N110" s="265"/>
      <c r="O110" s="503"/>
      <c r="P110" s="500" t="s">
        <v>214</v>
      </c>
      <c r="Q110" s="501"/>
      <c r="R110" s="275">
        <v>84</v>
      </c>
      <c r="S110" s="276">
        <v>88</v>
      </c>
      <c r="T110" s="95">
        <f>IF(ユーザー別卸価格!T110="","", IF(ISNUMBER(ユーザー別卸価格!T110),IF(入力!$E$25=1,ROUNDDOWN(IF(入力!$E$21=1,ユーザー別卸価格!T110/(100-入力!$E$22)%,ユーザー別卸価格!T110+入力!$E$23),-入力!$E$24),IF(入力!$E$25=2,ROUNDUP(IF(入力!$E$21=1,ユーザー別卸価格!T110/(100-入力!$E$22)%,ユーザー別卸価格!T110+入力!$E$23),-入力!$E$24),ROUND(IF(入力!$E$21=1,ユーザー別卸価格!T110/(100-入力!$E$22)%,ユーザー別卸価格!T110+入力!$E$23),-入力!$E$24))),ユーザー別卸価格!T110))</f>
        <v>42000</v>
      </c>
      <c r="U110" s="96" t="str">
        <f>'6桁'!U110</f>
        <v>Y★</v>
      </c>
      <c r="V110" s="456" t="str">
        <f>IF(ユーザー別卸価格!V110="","", IF(ISNUMBER(ユーザー別卸価格!V110),IF(入力!$E$25=1,ROUNDDOWN(IF(入力!$E$21=1,ユーザー別卸価格!V110/(100-入力!$E$22)%,ユーザー別卸価格!V110+入力!$E$23),-入力!$E$24),IF(入力!$E$25=2,ROUNDUP(IF(入力!$E$21=1,ユーザー別卸価格!V110/(100-入力!$E$22)%,ユーザー別卸価格!V110+入力!$E$23),-入力!$E$24),ROUND(IF(入力!$E$21=1,ユーザー別卸価格!V110/(100-入力!$E$22)%,ユーザー別卸価格!V110+入力!$E$23),-入力!$E$24))),ユーザー別卸価格!V110))</f>
        <v/>
      </c>
      <c r="W110" s="110">
        <f>'6桁'!W110</f>
        <v>0</v>
      </c>
      <c r="X110" s="456" t="str">
        <f>IF(ユーザー別卸価格!X110="","", IF(ISNUMBER(ユーザー別卸価格!X110),IF(入力!$E$25=1,ROUNDDOWN(IF(入力!$E$21=1,ユーザー別卸価格!X110/(100-入力!$E$22)%,ユーザー別卸価格!X110+入力!$E$23),-入力!$E$24),IF(入力!$E$25=2,ROUNDUP(IF(入力!$E$21=1,ユーザー別卸価格!X110/(100-入力!$E$22)%,ユーザー別卸価格!X110+入力!$E$23),-入力!$E$24),ROUND(IF(入力!$E$21=1,ユーザー別卸価格!X110/(100-入力!$E$22)%,ユーザー別卸価格!X110+入力!$E$23),-入力!$E$24))),ユーザー別卸価格!X110))</f>
        <v/>
      </c>
      <c r="Y110" s="126">
        <f>'6桁'!Y110</f>
        <v>0</v>
      </c>
      <c r="Z110" s="108"/>
      <c r="AA110" s="123"/>
      <c r="AB110" s="40"/>
    </row>
    <row r="111" spans="2:28" ht="30" customHeight="1">
      <c r="B111" s="503"/>
      <c r="C111" s="341" t="s">
        <v>472</v>
      </c>
      <c r="D111" s="254"/>
      <c r="E111" s="342">
        <v>107</v>
      </c>
      <c r="F111" s="95" t="str">
        <f>IF(ユーザー別卸価格!F111="","", IF(ISNUMBER(ユーザー別卸価格!F111),IF(入力!$E$25=1,ROUNDDOWN(IF(入力!$E$21=1,ユーザー別卸価格!F111/(100-入力!$E$22)%,ユーザー別卸価格!F111+入力!$E$23),-入力!$E$24),IF(入力!$E$25=2,ROUNDUP(IF(入力!$E$21=1,ユーザー別卸価格!F111/(100-入力!$E$22)%,ユーザー別卸価格!F111+入力!$E$23),-入力!$E$24),ROUND(IF(入力!$E$21=1,ユーザー別卸価格!F111/(100-入力!$E$22)%,ユーザー別卸価格!F111+入力!$E$23),-入力!$E$24))),ユーザー別卸価格!F111))</f>
        <v/>
      </c>
      <c r="G111" s="96">
        <f>'6桁'!G111</f>
        <v>0</v>
      </c>
      <c r="H111" s="456" t="str">
        <f>IF(ユーザー別卸価格!H111="","", IF(ISNUMBER(ユーザー別卸価格!H111),IF(入力!$E$25=1,ROUNDDOWN(IF(入力!$E$21=1,ユーザー別卸価格!H111/(100-入力!$E$22)%,ユーザー別卸価格!H111+入力!$E$23),-入力!$E$24),IF(入力!$E$25=2,ROUNDUP(IF(入力!$E$21=1,ユーザー別卸価格!H111/(100-入力!$E$22)%,ユーザー別卸価格!H111+入力!$E$23),-入力!$E$24),ROUND(IF(入力!$E$21=1,ユーザー別卸価格!H111/(100-入力!$E$22)%,ユーザー別卸価格!H111+入力!$E$23),-入力!$E$24))),ユーザー別卸価格!H111))</f>
        <v/>
      </c>
      <c r="I111" s="96">
        <f>'6桁'!I111</f>
        <v>0</v>
      </c>
      <c r="J111" s="456" t="str">
        <f>IF(ユーザー別卸価格!J111="","", IF(ISNUMBER(ユーザー別卸価格!J111),IF(入力!$E$25=1,ROUNDDOWN(IF(入力!$E$21=1,ユーザー別卸価格!J111/(100-入力!$E$22)%,ユーザー別卸価格!J111+入力!$E$23),-入力!$E$24),IF(入力!$E$25=2,ROUNDUP(IF(入力!$E$21=1,ユーザー別卸価格!J111/(100-入力!$E$22)%,ユーザー別卸価格!J111+入力!$E$23),-入力!$E$24),ROUND(IF(入力!$E$21=1,ユーザー別卸価格!J111/(100-入力!$E$22)%,ユーザー別卸価格!J111+入力!$E$23),-入力!$E$24))),ユーザー別卸価格!J111))</f>
        <v>卸価格設定なし</v>
      </c>
      <c r="K111" s="110" t="str">
        <f>'6桁'!K111</f>
        <v>Y★</v>
      </c>
      <c r="L111" s="456" t="str">
        <f>IF(ユーザー別卸価格!L111="","", IF(ISNUMBER(ユーザー別卸価格!L111),IF(入力!$E$25=1,ROUNDDOWN(IF(入力!$E$21=1,ユーザー別卸価格!L111/(100-入力!$E$22)%,ユーザー別卸価格!L111+入力!$E$23),-入力!$E$24),IF(入力!$E$25=2,ROUNDUP(IF(入力!$E$21=1,ユーザー別卸価格!L111/(100-入力!$E$22)%,ユーザー別卸価格!L111+入力!$E$23),-入力!$E$24),ROUND(IF(入力!$E$21=1,ユーザー別卸価格!L111/(100-入力!$E$22)%,ユーザー別卸価格!L111+入力!$E$23),-入力!$E$24))),ユーザー別卸価格!L111))</f>
        <v/>
      </c>
      <c r="M111" s="96">
        <f>'6桁'!M111</f>
        <v>0</v>
      </c>
      <c r="N111" s="265"/>
      <c r="O111" s="503"/>
      <c r="P111" s="500" t="s">
        <v>215</v>
      </c>
      <c r="Q111" s="501"/>
      <c r="R111" s="275">
        <v>87</v>
      </c>
      <c r="S111" s="276">
        <v>91</v>
      </c>
      <c r="T111" s="95">
        <f>IF(ユーザー別卸価格!T111="","", IF(ISNUMBER(ユーザー別卸価格!T111),IF(入力!$E$25=1,ROUNDDOWN(IF(入力!$E$21=1,ユーザー別卸価格!T111/(100-入力!$E$22)%,ユーザー別卸価格!T111+入力!$E$23),-入力!$E$24),IF(入力!$E$25=2,ROUNDUP(IF(入力!$E$21=1,ユーザー別卸価格!T111/(100-入力!$E$22)%,ユーザー別卸価格!T111+入力!$E$23),-入力!$E$24),ROUND(IF(入力!$E$21=1,ユーザー別卸価格!T111/(100-入力!$E$22)%,ユーザー別卸価格!T111+入力!$E$23),-入力!$E$24))),ユーザー別卸価格!T111))</f>
        <v>43900</v>
      </c>
      <c r="U111" s="96" t="str">
        <f>'6桁'!U111</f>
        <v>Y★</v>
      </c>
      <c r="V111" s="456" t="str">
        <f>IF(ユーザー別卸価格!V111="","", IF(ISNUMBER(ユーザー別卸価格!V111),IF(入力!$E$25=1,ROUNDDOWN(IF(入力!$E$21=1,ユーザー別卸価格!V111/(100-入力!$E$22)%,ユーザー別卸価格!V111+入力!$E$23),-入力!$E$24),IF(入力!$E$25=2,ROUNDUP(IF(入力!$E$21=1,ユーザー別卸価格!V111/(100-入力!$E$22)%,ユーザー別卸価格!V111+入力!$E$23),-入力!$E$24),ROUND(IF(入力!$E$21=1,ユーザー別卸価格!V111/(100-入力!$E$22)%,ユーザー別卸価格!V111+入力!$E$23),-入力!$E$24))),ユーザー別卸価格!V111))</f>
        <v/>
      </c>
      <c r="W111" s="110">
        <f>'6桁'!W111</f>
        <v>0</v>
      </c>
      <c r="X111" s="456" t="str">
        <f>IF(ユーザー別卸価格!X111="","", IF(ISNUMBER(ユーザー別卸価格!X111),IF(入力!$E$25=1,ROUNDDOWN(IF(入力!$E$21=1,ユーザー別卸価格!X111/(100-入力!$E$22)%,ユーザー別卸価格!X111+入力!$E$23),-入力!$E$24),IF(入力!$E$25=2,ROUNDUP(IF(入力!$E$21=1,ユーザー別卸価格!X111/(100-入力!$E$22)%,ユーザー別卸価格!X111+入力!$E$23),-入力!$E$24),ROUND(IF(入力!$E$21=1,ユーザー別卸価格!X111/(100-入力!$E$22)%,ユーザー別卸価格!X111+入力!$E$23),-入力!$E$24))),ユーザー別卸価格!X111))</f>
        <v/>
      </c>
      <c r="Y111" s="126">
        <f>'6桁'!Y111</f>
        <v>0</v>
      </c>
      <c r="Z111" s="108"/>
      <c r="AA111" s="123"/>
      <c r="AB111" s="40"/>
    </row>
    <row r="112" spans="2:28" ht="30" customHeight="1">
      <c r="B112" s="503"/>
      <c r="C112" s="341" t="s">
        <v>473</v>
      </c>
      <c r="D112" s="254"/>
      <c r="E112" s="342">
        <v>109</v>
      </c>
      <c r="F112" s="95" t="str">
        <f>IF(ユーザー別卸価格!F112="","", IF(ISNUMBER(ユーザー別卸価格!F112),IF(入力!$E$25=1,ROUNDDOWN(IF(入力!$E$21=1,ユーザー別卸価格!F112/(100-入力!$E$22)%,ユーザー別卸価格!F112+入力!$E$23),-入力!$E$24),IF(入力!$E$25=2,ROUNDUP(IF(入力!$E$21=1,ユーザー別卸価格!F112/(100-入力!$E$22)%,ユーザー別卸価格!F112+入力!$E$23),-入力!$E$24),ROUND(IF(入力!$E$21=1,ユーザー別卸価格!F112/(100-入力!$E$22)%,ユーザー別卸価格!F112+入力!$E$23),-入力!$E$24))),ユーザー別卸価格!F112))</f>
        <v/>
      </c>
      <c r="G112" s="117">
        <f>'6桁'!G112</f>
        <v>0</v>
      </c>
      <c r="H112" s="456" t="str">
        <f>IF(ユーザー別卸価格!H112="","", IF(ISNUMBER(ユーザー別卸価格!H112),IF(入力!$E$25=1,ROUNDDOWN(IF(入力!$E$21=1,ユーザー別卸価格!H112/(100-入力!$E$22)%,ユーザー別卸価格!H112+入力!$E$23),-入力!$E$24),IF(入力!$E$25=2,ROUNDUP(IF(入力!$E$21=1,ユーザー別卸価格!H112/(100-入力!$E$22)%,ユーザー別卸価格!H112+入力!$E$23),-入力!$E$24),ROUND(IF(入力!$E$21=1,ユーザー別卸価格!H112/(100-入力!$E$22)%,ユーザー別卸価格!H112+入力!$E$23),-入力!$E$24))),ユーザー別卸価格!H112))</f>
        <v/>
      </c>
      <c r="I112" s="96">
        <f>'6桁'!I112</f>
        <v>0</v>
      </c>
      <c r="J112" s="456" t="str">
        <f>IF(ユーザー別卸価格!J112="","", IF(ISNUMBER(ユーザー別卸価格!J112),IF(入力!$E$25=1,ROUNDDOWN(IF(入力!$E$21=1,ユーザー別卸価格!J112/(100-入力!$E$22)%,ユーザー別卸価格!J112+入力!$E$23),-入力!$E$24),IF(入力!$E$25=2,ROUNDUP(IF(入力!$E$21=1,ユーザー別卸価格!J112/(100-入力!$E$22)%,ユーザー別卸価格!J112+入力!$E$23),-入力!$E$24),ROUND(IF(入力!$E$21=1,ユーザー別卸価格!J112/(100-入力!$E$22)%,ユーザー別卸価格!J112+入力!$E$23),-入力!$E$24))),ユーザー別卸価格!J112))</f>
        <v>卸価格設定なし</v>
      </c>
      <c r="K112" s="110" t="str">
        <f>'6桁'!K112</f>
        <v>Y★</v>
      </c>
      <c r="L112" s="456" t="str">
        <f>IF(ユーザー別卸価格!L112="","", IF(ISNUMBER(ユーザー別卸価格!L112),IF(入力!$E$25=1,ROUNDDOWN(IF(入力!$E$21=1,ユーザー別卸価格!L112/(100-入力!$E$22)%,ユーザー別卸価格!L112+入力!$E$23),-入力!$E$24),IF(入力!$E$25=2,ROUNDUP(IF(入力!$E$21=1,ユーザー別卸価格!L112/(100-入力!$E$22)%,ユーザー別卸価格!L112+入力!$E$23),-入力!$E$24),ROUND(IF(入力!$E$21=1,ユーザー別卸価格!L112/(100-入力!$E$22)%,ユーザー別卸価格!L112+入力!$E$23),-入力!$E$24))),ユーザー別卸価格!L112))</f>
        <v/>
      </c>
      <c r="M112" s="117">
        <f>'6桁'!M112</f>
        <v>0</v>
      </c>
      <c r="N112" s="265"/>
      <c r="O112" s="503"/>
      <c r="P112" s="500" t="s">
        <v>216</v>
      </c>
      <c r="Q112" s="501"/>
      <c r="R112" s="275">
        <v>89</v>
      </c>
      <c r="S112" s="276">
        <v>93</v>
      </c>
      <c r="T112" s="95">
        <f>IF(ユーザー別卸価格!T112="","", IF(ISNUMBER(ユーザー別卸価格!T112),IF(入力!$E$25=1,ROUNDDOWN(IF(入力!$E$21=1,ユーザー別卸価格!T112/(100-入力!$E$22)%,ユーザー別卸価格!T112+入力!$E$23),-入力!$E$24),IF(入力!$E$25=2,ROUNDUP(IF(入力!$E$21=1,ユーザー別卸価格!T112/(100-入力!$E$22)%,ユーザー別卸価格!T112+入力!$E$23),-入力!$E$24),ROUND(IF(入力!$E$21=1,ユーザー別卸価格!T112/(100-入力!$E$22)%,ユーザー別卸価格!T112+入力!$E$23),-入力!$E$24))),ユーザー別卸価格!T112))</f>
        <v>45900</v>
      </c>
      <c r="U112" s="96" t="str">
        <f>'6桁'!U112</f>
        <v>Y★</v>
      </c>
      <c r="V112" s="456" t="str">
        <f>IF(ユーザー別卸価格!V112="","", IF(ISNUMBER(ユーザー別卸価格!V112),IF(入力!$E$25=1,ROUNDDOWN(IF(入力!$E$21=1,ユーザー別卸価格!V112/(100-入力!$E$22)%,ユーザー別卸価格!V112+入力!$E$23),-入力!$E$24),IF(入力!$E$25=2,ROUNDUP(IF(入力!$E$21=1,ユーザー別卸価格!V112/(100-入力!$E$22)%,ユーザー別卸価格!V112+入力!$E$23),-入力!$E$24),ROUND(IF(入力!$E$21=1,ユーザー別卸価格!V112/(100-入力!$E$22)%,ユーザー別卸価格!V112+入力!$E$23),-入力!$E$24))),ユーザー別卸価格!V112))</f>
        <v/>
      </c>
      <c r="W112" s="110">
        <f>'6桁'!W112</f>
        <v>0</v>
      </c>
      <c r="X112" s="456" t="str">
        <f>IF(ユーザー別卸価格!X112="","", IF(ISNUMBER(ユーザー別卸価格!X112),IF(入力!$E$25=1,ROUNDDOWN(IF(入力!$E$21=1,ユーザー別卸価格!X112/(100-入力!$E$22)%,ユーザー別卸価格!X112+入力!$E$23),-入力!$E$24),IF(入力!$E$25=2,ROUNDUP(IF(入力!$E$21=1,ユーザー別卸価格!X112/(100-入力!$E$22)%,ユーザー別卸価格!X112+入力!$E$23),-入力!$E$24),ROUND(IF(入力!$E$21=1,ユーザー別卸価格!X112/(100-入力!$E$22)%,ユーザー別卸価格!X112+入力!$E$23),-入力!$E$24))),ユーザー別卸価格!X112))</f>
        <v/>
      </c>
      <c r="Y112" s="126">
        <f>'6桁'!Y112</f>
        <v>0</v>
      </c>
      <c r="Z112" s="108"/>
      <c r="AA112" s="123"/>
      <c r="AB112" s="40"/>
    </row>
    <row r="113" spans="2:28" ht="30" customHeight="1">
      <c r="B113" s="504"/>
      <c r="C113" s="351" t="s">
        <v>475</v>
      </c>
      <c r="D113" s="257"/>
      <c r="E113" s="354">
        <v>113</v>
      </c>
      <c r="F113" s="111" t="str">
        <f>IF(ユーザー別卸価格!F113="","", IF(ISNUMBER(ユーザー別卸価格!F113),IF(入力!$E$25=1,ROUNDDOWN(IF(入力!$E$21=1,ユーザー別卸価格!F113/(100-入力!$E$22)%,ユーザー別卸価格!F113+入力!$E$23),-入力!$E$24),IF(入力!$E$25=2,ROUNDUP(IF(入力!$E$21=1,ユーザー別卸価格!F113/(100-入力!$E$22)%,ユーザー別卸価格!F113+入力!$E$23),-入力!$E$24),ROUND(IF(入力!$E$21=1,ユーザー別卸価格!F113/(100-入力!$E$22)%,ユーザー別卸価格!F113+入力!$E$23),-入力!$E$24))),ユーザー別卸価格!F113))</f>
        <v/>
      </c>
      <c r="G113" s="99">
        <f>'6桁'!G113</f>
        <v>0</v>
      </c>
      <c r="H113" s="458" t="str">
        <f>IF(ユーザー別卸価格!H113="","", IF(ISNUMBER(ユーザー別卸価格!H113),IF(入力!$E$25=1,ROUNDDOWN(IF(入力!$E$21=1,ユーザー別卸価格!H113/(100-入力!$E$22)%,ユーザー別卸価格!H113+入力!$E$23),-入力!$E$24),IF(入力!$E$25=2,ROUNDUP(IF(入力!$E$21=1,ユーザー別卸価格!H113/(100-入力!$E$22)%,ユーザー別卸価格!H113+入力!$E$23),-入力!$E$24),ROUND(IF(入力!$E$21=1,ユーザー別卸価格!H113/(100-入力!$E$22)%,ユーザー別卸価格!H113+入力!$E$23),-入力!$E$24))),ユーザー別卸価格!H113))</f>
        <v/>
      </c>
      <c r="I113" s="99">
        <f>'6桁'!I113</f>
        <v>0</v>
      </c>
      <c r="J113" s="458" t="str">
        <f>IF(ユーザー別卸価格!J113="","", IF(ISNUMBER(ユーザー別卸価格!J113),IF(入力!$E$25=1,ROUNDDOWN(IF(入力!$E$21=1,ユーザー別卸価格!J113/(100-入力!$E$22)%,ユーザー別卸価格!J113+入力!$E$23),-入力!$E$24),IF(入力!$E$25=2,ROUNDUP(IF(入力!$E$21=1,ユーザー別卸価格!J113/(100-入力!$E$22)%,ユーザー別卸価格!J113+入力!$E$23),-入力!$E$24),ROUND(IF(入力!$E$21=1,ユーザー別卸価格!J113/(100-入力!$E$22)%,ユーザー別卸価格!J113+入力!$E$23),-入力!$E$24))),ユーザー別卸価格!J113))</f>
        <v>卸価格設定なし</v>
      </c>
      <c r="K113" s="112" t="str">
        <f>'6桁'!K113</f>
        <v>Y★</v>
      </c>
      <c r="L113" s="458" t="str">
        <f>IF(ユーザー別卸価格!L113="","", IF(ISNUMBER(ユーザー別卸価格!L113),IF(入力!$E$25=1,ROUNDDOWN(IF(入力!$E$21=1,ユーザー別卸価格!L113/(100-入力!$E$22)%,ユーザー別卸価格!L113+入力!$E$23),-入力!$E$24),IF(入力!$E$25=2,ROUNDUP(IF(入力!$E$21=1,ユーザー別卸価格!L113/(100-入力!$E$22)%,ユーザー別卸価格!L113+入力!$E$23),-入力!$E$24),ROUND(IF(入力!$E$21=1,ユーザー別卸価格!L113/(100-入力!$E$22)%,ユーザー別卸価格!L113+入力!$E$23),-入力!$E$24))),ユーザー別卸価格!L113))</f>
        <v/>
      </c>
      <c r="M113" s="99">
        <f>'6桁'!M113</f>
        <v>0</v>
      </c>
      <c r="N113" s="265"/>
      <c r="O113" s="503"/>
      <c r="P113" s="500" t="s">
        <v>300</v>
      </c>
      <c r="Q113" s="501"/>
      <c r="R113" s="275">
        <v>92</v>
      </c>
      <c r="S113" s="276">
        <v>96</v>
      </c>
      <c r="T113" s="95">
        <f>IF(ユーザー別卸価格!T113="","", IF(ISNUMBER(ユーザー別卸価格!T113),IF(入力!$E$25=1,ROUNDDOWN(IF(入力!$E$21=1,ユーザー別卸価格!T113/(100-入力!$E$22)%,ユーザー別卸価格!T113+入力!$E$23),-入力!$E$24),IF(入力!$E$25=2,ROUNDUP(IF(入力!$E$21=1,ユーザー別卸価格!T113/(100-入力!$E$22)%,ユーザー別卸価格!T113+入力!$E$23),-入力!$E$24),ROUND(IF(入力!$E$21=1,ユーザー別卸価格!T113/(100-入力!$E$22)%,ユーザー別卸価格!T113+入力!$E$23),-入力!$E$24))),ユーザー別卸価格!T113))</f>
        <v>46900</v>
      </c>
      <c r="U113" s="96" t="str">
        <f>'6桁'!U113</f>
        <v>Y★</v>
      </c>
      <c r="V113" s="456" t="str">
        <f>IF(ユーザー別卸価格!V113="","", IF(ISNUMBER(ユーザー別卸価格!V113),IF(入力!$E$25=1,ROUNDDOWN(IF(入力!$E$21=1,ユーザー別卸価格!V113/(100-入力!$E$22)%,ユーザー別卸価格!V113+入力!$E$23),-入力!$E$24),IF(入力!$E$25=2,ROUNDUP(IF(入力!$E$21=1,ユーザー別卸価格!V113/(100-入力!$E$22)%,ユーザー別卸価格!V113+入力!$E$23),-入力!$E$24),ROUND(IF(入力!$E$21=1,ユーザー別卸価格!V113/(100-入力!$E$22)%,ユーザー別卸価格!V113+入力!$E$23),-入力!$E$24))),ユーザー別卸価格!V113))</f>
        <v/>
      </c>
      <c r="W113" s="110">
        <f>'6桁'!W113</f>
        <v>0</v>
      </c>
      <c r="X113" s="456" t="str">
        <f>IF(ユーザー別卸価格!X113="","", IF(ISNUMBER(ユーザー別卸価格!X113),IF(入力!$E$25=1,ROUNDDOWN(IF(入力!$E$21=1,ユーザー別卸価格!X113/(100-入力!$E$22)%,ユーザー別卸価格!X113+入力!$E$23),-入力!$E$24),IF(入力!$E$25=2,ROUNDUP(IF(入力!$E$21=1,ユーザー別卸価格!X113/(100-入力!$E$22)%,ユーザー別卸価格!X113+入力!$E$23),-入力!$E$24),ROUND(IF(入力!$E$21=1,ユーザー別卸価格!X113/(100-入力!$E$22)%,ユーザー別卸価格!X113+入力!$E$23),-入力!$E$24))),ユーザー別卸価格!X113))</f>
        <v/>
      </c>
      <c r="Y113" s="126">
        <f>'6桁'!Y113</f>
        <v>0</v>
      </c>
      <c r="Z113" s="108"/>
      <c r="AA113" s="123"/>
      <c r="AB113" s="40"/>
    </row>
    <row r="114" spans="2:28" ht="30" customHeight="1">
      <c r="B114" s="543">
        <v>20</v>
      </c>
      <c r="C114" s="345" t="s">
        <v>291</v>
      </c>
      <c r="D114" s="318"/>
      <c r="E114" s="361">
        <v>93</v>
      </c>
      <c r="F114" s="94" t="str">
        <f>IF(ユーザー別卸価格!F114="","", IF(ISNUMBER(ユーザー別卸価格!F114),IF(入力!$E$25=1,ROUNDDOWN(IF(入力!$E$21=1,ユーザー別卸価格!F114/(100-入力!$E$22)%,ユーザー別卸価格!F114+入力!$E$23),-入力!$E$24),IF(入力!$E$25=2,ROUNDUP(IF(入力!$E$21=1,ユーザー別卸価格!F114/(100-入力!$E$22)%,ユーザー別卸価格!F114+入力!$E$23),-入力!$E$24),ROUND(IF(入力!$E$21=1,ユーザー別卸価格!F114/(100-入力!$E$22)%,ユーザー別卸価格!F114+入力!$E$23),-入力!$E$24))),ユーザー別卸価格!F114))</f>
        <v/>
      </c>
      <c r="G114" s="360">
        <f>'6桁'!G114</f>
        <v>0</v>
      </c>
      <c r="H114" s="475" t="str">
        <f>IF(ユーザー別卸価格!H114="","", IF(ISNUMBER(ユーザー別卸価格!H114),IF(入力!$E$25=1,ROUNDDOWN(IF(入力!$E$21=1,ユーザー別卸価格!H114/(100-入力!$E$22)%,ユーザー別卸価格!H114+入力!$E$23),-入力!$E$24),IF(入力!$E$25=2,ROUNDUP(IF(入力!$E$21=1,ユーザー別卸価格!H114/(100-入力!$E$22)%,ユーザー別卸価格!H114+入力!$E$23),-入力!$E$24),ROUND(IF(入力!$E$21=1,ユーザー別卸価格!H114/(100-入力!$E$22)%,ユーザー別卸価格!H114+入力!$E$23),-入力!$E$24))),ユーザー別卸価格!H114))</f>
        <v>卸価格設定なし</v>
      </c>
      <c r="I114" s="360" t="str">
        <f>'6桁'!I114</f>
        <v>Y★</v>
      </c>
      <c r="J114" s="475" t="str">
        <f>IF(ユーザー別卸価格!J114="","", IF(ISNUMBER(ユーザー別卸価格!J114),IF(入力!$E$25=1,ROUNDDOWN(IF(入力!$E$21=1,ユーザー別卸価格!J114/(100-入力!$E$22)%,ユーザー別卸価格!J114+入力!$E$23),-入力!$E$24),IF(入力!$E$25=2,ROUNDUP(IF(入力!$E$21=1,ユーザー別卸価格!J114/(100-入力!$E$22)%,ユーザー別卸価格!J114+入力!$E$23),-入力!$E$24),ROUND(IF(入力!$E$21=1,ユーザー別卸価格!J114/(100-入力!$E$22)%,ユーザー別卸価格!J114+入力!$E$23),-入力!$E$24))),ユーザー別卸価格!J114))</f>
        <v/>
      </c>
      <c r="K114" s="116">
        <f>'6桁'!K114</f>
        <v>0</v>
      </c>
      <c r="L114" s="475" t="str">
        <f>IF(ユーザー別卸価格!L114="","", IF(ISNUMBER(ユーザー別卸価格!L114),IF(入力!$E$25=1,ROUNDDOWN(IF(入力!$E$21=1,ユーザー別卸価格!L114/(100-入力!$E$22)%,ユーザー別卸価格!L114+入力!$E$23),-入力!$E$24),IF(入力!$E$25=2,ROUNDUP(IF(入力!$E$21=1,ユーザー別卸価格!L114/(100-入力!$E$22)%,ユーザー別卸価格!L114+入力!$E$23),-入力!$E$24),ROUND(IF(入力!$E$21=1,ユーザー別卸価格!L114/(100-入力!$E$22)%,ユーザー別卸価格!L114+入力!$E$23),-入力!$E$24))),ユーザー別卸価格!L114))</f>
        <v/>
      </c>
      <c r="M114" s="360">
        <f>'6桁'!M114</f>
        <v>0</v>
      </c>
      <c r="N114" s="265"/>
      <c r="O114" s="503"/>
      <c r="P114" s="500" t="s">
        <v>301</v>
      </c>
      <c r="Q114" s="501"/>
      <c r="R114" s="275">
        <v>94</v>
      </c>
      <c r="S114" s="276">
        <v>98</v>
      </c>
      <c r="T114" s="95">
        <f>IF(ユーザー別卸価格!T114="","", IF(ISNUMBER(ユーザー別卸価格!T114),IF(入力!$E$25=1,ROUNDDOWN(IF(入力!$E$21=1,ユーザー別卸価格!T114/(100-入力!$E$22)%,ユーザー別卸価格!T114+入力!$E$23),-入力!$E$24),IF(入力!$E$25=2,ROUNDUP(IF(入力!$E$21=1,ユーザー別卸価格!T114/(100-入力!$E$22)%,ユーザー別卸価格!T114+入力!$E$23),-入力!$E$24),ROUND(IF(入力!$E$21=1,ユーザー別卸価格!T114/(100-入力!$E$22)%,ユーザー別卸価格!T114+入力!$E$23),-入力!$E$24))),ユーザー別卸価格!T114))</f>
        <v>50800</v>
      </c>
      <c r="U114" s="96" t="str">
        <f>'6桁'!U114</f>
        <v>Y★</v>
      </c>
      <c r="V114" s="456" t="str">
        <f>IF(ユーザー別卸価格!V114="","", IF(ISNUMBER(ユーザー別卸価格!V114),IF(入力!$E$25=1,ROUNDDOWN(IF(入力!$E$21=1,ユーザー別卸価格!V114/(100-入力!$E$22)%,ユーザー別卸価格!V114+入力!$E$23),-入力!$E$24),IF(入力!$E$25=2,ROUNDUP(IF(入力!$E$21=1,ユーザー別卸価格!V114/(100-入力!$E$22)%,ユーザー別卸価格!V114+入力!$E$23),-入力!$E$24),ROUND(IF(入力!$E$21=1,ユーザー別卸価格!V114/(100-入力!$E$22)%,ユーザー別卸価格!V114+入力!$E$23),-入力!$E$24))),ユーザー別卸価格!V114))</f>
        <v/>
      </c>
      <c r="W114" s="110">
        <f>'6桁'!W114</f>
        <v>0</v>
      </c>
      <c r="X114" s="456" t="str">
        <f>IF(ユーザー別卸価格!X114="","", IF(ISNUMBER(ユーザー別卸価格!X114),IF(入力!$E$25=1,ROUNDDOWN(IF(入力!$E$21=1,ユーザー別卸価格!X114/(100-入力!$E$22)%,ユーザー別卸価格!X114+入力!$E$23),-入力!$E$24),IF(入力!$E$25=2,ROUNDUP(IF(入力!$E$21=1,ユーザー別卸価格!X114/(100-入力!$E$22)%,ユーザー別卸価格!X114+入力!$E$23),-入力!$E$24),ROUND(IF(入力!$E$21=1,ユーザー別卸価格!X114/(100-入力!$E$22)%,ユーザー別卸価格!X114+入力!$E$23),-入力!$E$24))),ユーザー別卸価格!X114))</f>
        <v/>
      </c>
      <c r="Y114" s="126">
        <f>'6桁'!Y114</f>
        <v>0</v>
      </c>
      <c r="Z114" s="108"/>
      <c r="AA114" s="123"/>
      <c r="AB114" s="40"/>
    </row>
    <row r="115" spans="2:28" ht="30" customHeight="1">
      <c r="B115" s="503"/>
      <c r="C115" s="341" t="s">
        <v>476</v>
      </c>
      <c r="D115" s="254"/>
      <c r="E115" s="342">
        <v>95</v>
      </c>
      <c r="F115" s="95" t="str">
        <f>IF(ユーザー別卸価格!F115="","", IF(ISNUMBER(ユーザー別卸価格!F115),IF(入力!$E$25=1,ROUNDDOWN(IF(入力!$E$21=1,ユーザー別卸価格!F115/(100-入力!$E$22)%,ユーザー別卸価格!F115+入力!$E$23),-入力!$E$24),IF(入力!$E$25=2,ROUNDUP(IF(入力!$E$21=1,ユーザー別卸価格!F115/(100-入力!$E$22)%,ユーザー別卸価格!F115+入力!$E$23),-入力!$E$24),ROUND(IF(入力!$E$21=1,ユーザー別卸価格!F115/(100-入力!$E$22)%,ユーザー別卸価格!F115+入力!$E$23),-入力!$E$24))),ユーザー別卸価格!F115))</f>
        <v/>
      </c>
      <c r="G115" s="96">
        <f>'6桁'!G115</f>
        <v>0</v>
      </c>
      <c r="H115" s="456" t="str">
        <f>IF(ユーザー別卸価格!H115="","", IF(ISNUMBER(ユーザー別卸価格!H115),IF(入力!$E$25=1,ROUNDDOWN(IF(入力!$E$21=1,ユーザー別卸価格!H115/(100-入力!$E$22)%,ユーザー別卸価格!H115+入力!$E$23),-入力!$E$24),IF(入力!$E$25=2,ROUNDUP(IF(入力!$E$21=1,ユーザー別卸価格!H115/(100-入力!$E$22)%,ユーザー別卸価格!H115+入力!$E$23),-入力!$E$24),ROUND(IF(入力!$E$21=1,ユーザー別卸価格!H115/(100-入力!$E$22)%,ユーザー別卸価格!H115+入力!$E$23),-入力!$E$24))),ユーザー別卸価格!H115))</f>
        <v>卸価格設定なし</v>
      </c>
      <c r="I115" s="96" t="str">
        <f>'6桁'!I115</f>
        <v>Y★</v>
      </c>
      <c r="J115" s="456" t="str">
        <f>IF(ユーザー別卸価格!J115="","", IF(ISNUMBER(ユーザー別卸価格!J115),IF(入力!$E$25=1,ROUNDDOWN(IF(入力!$E$21=1,ユーザー別卸価格!J115/(100-入力!$E$22)%,ユーザー別卸価格!J115+入力!$E$23),-入力!$E$24),IF(入力!$E$25=2,ROUNDUP(IF(入力!$E$21=1,ユーザー別卸価格!J115/(100-入力!$E$22)%,ユーザー別卸価格!J115+入力!$E$23),-入力!$E$24),ROUND(IF(入力!$E$21=1,ユーザー別卸価格!J115/(100-入力!$E$22)%,ユーザー別卸価格!J115+入力!$E$23),-入力!$E$24))),ユーザー別卸価格!J115))</f>
        <v/>
      </c>
      <c r="K115" s="110">
        <f>'6桁'!K115</f>
        <v>0</v>
      </c>
      <c r="L115" s="456" t="str">
        <f>IF(ユーザー別卸価格!L115="","", IF(ISNUMBER(ユーザー別卸価格!L115),IF(入力!$E$25=1,ROUNDDOWN(IF(入力!$E$21=1,ユーザー別卸価格!L115/(100-入力!$E$22)%,ユーザー別卸価格!L115+入力!$E$23),-入力!$E$24),IF(入力!$E$25=2,ROUNDUP(IF(入力!$E$21=1,ユーザー別卸価格!L115/(100-入力!$E$22)%,ユーザー別卸価格!L115+入力!$E$23),-入力!$E$24),ROUND(IF(入力!$E$21=1,ユーザー別卸価格!L115/(100-入力!$E$22)%,ユーザー別卸価格!L115+入力!$E$23),-入力!$E$24))),ユーザー別卸価格!L115))</f>
        <v/>
      </c>
      <c r="M115" s="96">
        <f>'6桁'!M115</f>
        <v>0</v>
      </c>
      <c r="N115" s="265"/>
      <c r="O115" s="503"/>
      <c r="P115" s="500" t="s">
        <v>217</v>
      </c>
      <c r="Q115" s="501"/>
      <c r="R115" s="281">
        <v>96</v>
      </c>
      <c r="S115" s="276">
        <v>100</v>
      </c>
      <c r="T115" s="94">
        <f>IF(ユーザー別卸価格!T115="","", IF(ISNUMBER(ユーザー別卸価格!T115),IF(入力!$E$25=1,ROUNDDOWN(IF(入力!$E$21=1,ユーザー別卸価格!T115/(100-入力!$E$22)%,ユーザー別卸価格!T115+入力!$E$23),-入力!$E$24),IF(入力!$E$25=2,ROUNDUP(IF(入力!$E$21=1,ユーザー別卸価格!T115/(100-入力!$E$22)%,ユーザー別卸価格!T115+入力!$E$23),-入力!$E$24),ROUND(IF(入力!$E$21=1,ユーザー別卸価格!T115/(100-入力!$E$22)%,ユーザー別卸価格!T115+入力!$E$23),-入力!$E$24))),ユーザー別卸価格!T115))</f>
        <v>50200</v>
      </c>
      <c r="U115" s="96" t="str">
        <f>'6桁'!U115</f>
        <v>Y★</v>
      </c>
      <c r="V115" s="475" t="str">
        <f>IF(ユーザー別卸価格!V115="","", IF(ISNUMBER(ユーザー別卸価格!V115),IF(入力!$E$25=1,ROUNDDOWN(IF(入力!$E$21=1,ユーザー別卸価格!V115/(100-入力!$E$22)%,ユーザー別卸価格!V115+入力!$E$23),-入力!$E$24),IF(入力!$E$25=2,ROUNDUP(IF(入力!$E$21=1,ユーザー別卸価格!V115/(100-入力!$E$22)%,ユーザー別卸価格!V115+入力!$E$23),-入力!$E$24),ROUND(IF(入力!$E$21=1,ユーザー別卸価格!V115/(100-入力!$E$22)%,ユーザー別卸価格!V115+入力!$E$23),-入力!$E$24))),ユーザー別卸価格!V115))</f>
        <v/>
      </c>
      <c r="W115" s="110">
        <f>'6桁'!W115</f>
        <v>0</v>
      </c>
      <c r="X115" s="475" t="str">
        <f>IF(ユーザー別卸価格!X115="","", IF(ISNUMBER(ユーザー別卸価格!X115),IF(入力!$E$25=1,ROUNDDOWN(IF(入力!$E$21=1,ユーザー別卸価格!X115/(100-入力!$E$22)%,ユーザー別卸価格!X115+入力!$E$23),-入力!$E$24),IF(入力!$E$25=2,ROUNDUP(IF(入力!$E$21=1,ユーザー別卸価格!X115/(100-入力!$E$22)%,ユーザー別卸価格!X115+入力!$E$23),-入力!$E$24),ROUND(IF(入力!$E$21=1,ユーザー別卸価格!X115/(100-入力!$E$22)%,ユーザー別卸価格!X115+入力!$E$23),-入力!$E$24))),ユーザー別卸価格!X115))</f>
        <v/>
      </c>
      <c r="Y115" s="126">
        <f>'6桁'!Y115</f>
        <v>0</v>
      </c>
      <c r="Z115" s="108"/>
      <c r="AA115" s="123"/>
      <c r="AB115" s="40"/>
    </row>
    <row r="116" spans="2:28" ht="30" customHeight="1">
      <c r="B116" s="503"/>
      <c r="C116" s="341" t="s">
        <v>73</v>
      </c>
      <c r="D116" s="254"/>
      <c r="E116" s="342">
        <v>88</v>
      </c>
      <c r="F116" s="95" t="str">
        <f>IF(ユーザー別卸価格!F116="","", IF(ISNUMBER(ユーザー別卸価格!F116),IF(入力!$E$25=1,ROUNDDOWN(IF(入力!$E$21=1,ユーザー別卸価格!F116/(100-入力!$E$22)%,ユーザー別卸価格!F116+入力!$E$23),-入力!$E$24),IF(入力!$E$25=2,ROUNDUP(IF(入力!$E$21=1,ユーザー別卸価格!F116/(100-入力!$E$22)%,ユーザー別卸価格!F116+入力!$E$23),-入力!$E$24),ROUND(IF(入力!$E$21=1,ユーザー別卸価格!F116/(100-入力!$E$22)%,ユーザー別卸価格!F116+入力!$E$23),-入力!$E$24))),ユーザー別卸価格!F116))</f>
        <v/>
      </c>
      <c r="G116" s="96">
        <f>'6桁'!G116</f>
        <v>0</v>
      </c>
      <c r="H116" s="456" t="str">
        <f>IF(ユーザー別卸価格!H116="","", IF(ISNUMBER(ユーザー別卸価格!H116),IF(入力!$E$25=1,ROUNDDOWN(IF(入力!$E$21=1,ユーザー別卸価格!H116/(100-入力!$E$22)%,ユーザー別卸価格!H116+入力!$E$23),-入力!$E$24),IF(入力!$E$25=2,ROUNDUP(IF(入力!$E$21=1,ユーザー別卸価格!H116/(100-入力!$E$22)%,ユーザー別卸価格!H116+入力!$E$23),-入力!$E$24),ROUND(IF(入力!$E$21=1,ユーザー別卸価格!H116/(100-入力!$E$22)%,ユーザー別卸価格!H116+入力!$E$23),-入力!$E$24))),ユーザー別卸価格!H116))</f>
        <v>卸価格設定なし</v>
      </c>
      <c r="I116" s="96" t="str">
        <f>'6桁'!I116</f>
        <v>Y★</v>
      </c>
      <c r="J116" s="456" t="str">
        <f>IF(ユーザー別卸価格!J116="","", IF(ISNUMBER(ユーザー別卸価格!J116),IF(入力!$E$25=1,ROUNDDOWN(IF(入力!$E$21=1,ユーザー別卸価格!J116/(100-入力!$E$22)%,ユーザー別卸価格!J116+入力!$E$23),-入力!$E$24),IF(入力!$E$25=2,ROUNDUP(IF(入力!$E$21=1,ユーザー別卸価格!J116/(100-入力!$E$22)%,ユーザー別卸価格!J116+入力!$E$23),-入力!$E$24),ROUND(IF(入力!$E$21=1,ユーザー別卸価格!J116/(100-入力!$E$22)%,ユーザー別卸価格!J116+入力!$E$23),-入力!$E$24))),ユーザー別卸価格!J116))</f>
        <v/>
      </c>
      <c r="K116" s="110">
        <f>'6桁'!K116</f>
        <v>0</v>
      </c>
      <c r="L116" s="456" t="str">
        <f>IF(ユーザー別卸価格!L116="","", IF(ISNUMBER(ユーザー別卸価格!L116),IF(入力!$E$25=1,ROUNDDOWN(IF(入力!$E$21=1,ユーザー別卸価格!L116/(100-入力!$E$22)%,ユーザー別卸価格!L116+入力!$E$23),-入力!$E$24),IF(入力!$E$25=2,ROUNDUP(IF(入力!$E$21=1,ユーザー別卸価格!L116/(100-入力!$E$22)%,ユーザー別卸価格!L116+入力!$E$23),-入力!$E$24),ROUND(IF(入力!$E$21=1,ユーザー別卸価格!L116/(100-入力!$E$22)%,ユーザー別卸価格!L116+入力!$E$23),-入力!$E$24))),ユーザー別卸価格!L116))</f>
        <v/>
      </c>
      <c r="M116" s="96">
        <f>'6桁'!M116</f>
        <v>0</v>
      </c>
      <c r="N116" s="265"/>
      <c r="O116" s="503"/>
      <c r="P116" s="500" t="s">
        <v>477</v>
      </c>
      <c r="Q116" s="501"/>
      <c r="R116" s="275"/>
      <c r="S116" s="276">
        <v>103</v>
      </c>
      <c r="T116" s="95" t="str">
        <f>IF(ユーザー別卸価格!T116="","", IF(ISNUMBER(ユーザー別卸価格!T116),IF(入力!$E$25=1,ROUNDDOWN(IF(入力!$E$21=1,ユーザー別卸価格!T116/(100-入力!$E$22)%,ユーザー別卸価格!T116+入力!$E$23),-入力!$E$24),IF(入力!$E$25=2,ROUNDUP(IF(入力!$E$21=1,ユーザー別卸価格!T116/(100-入力!$E$22)%,ユーザー別卸価格!T116+入力!$E$23),-入力!$E$24),ROUND(IF(入力!$E$21=1,ユーザー別卸価格!T116/(100-入力!$E$22)%,ユーザー別卸価格!T116+入力!$E$23),-入力!$E$24))),ユーザー別卸価格!T116))</f>
        <v/>
      </c>
      <c r="U116" s="96">
        <f>'6桁'!U116</f>
        <v>0</v>
      </c>
      <c r="V116" s="456" t="str">
        <f>IF(ユーザー別卸価格!V116="","", IF(ISNUMBER(ユーザー別卸価格!V116),IF(入力!$E$25=1,ROUNDDOWN(IF(入力!$E$21=1,ユーザー別卸価格!V116/(100-入力!$E$22)%,ユーザー別卸価格!V116+入力!$E$23),-入力!$E$24),IF(入力!$E$25=2,ROUNDUP(IF(入力!$E$21=1,ユーザー別卸価格!V116/(100-入力!$E$22)%,ユーザー別卸価格!V116+入力!$E$23),-入力!$E$24),ROUND(IF(入力!$E$21=1,ユーザー別卸価格!V116/(100-入力!$E$22)%,ユーザー別卸価格!V116+入力!$E$23),-入力!$E$24))),ユーザー別卸価格!V116))</f>
        <v>卸価格設定なし</v>
      </c>
      <c r="W116" s="110" t="str">
        <f>'6桁'!W116</f>
        <v>Y★</v>
      </c>
      <c r="X116" s="456" t="str">
        <f>IF(ユーザー別卸価格!X116="","", IF(ISNUMBER(ユーザー別卸価格!X116),IF(入力!$E$25=1,ROUNDDOWN(IF(入力!$E$21=1,ユーザー別卸価格!X116/(100-入力!$E$22)%,ユーザー別卸価格!X116+入力!$E$23),-入力!$E$24),IF(入力!$E$25=2,ROUNDUP(IF(入力!$E$21=1,ユーザー別卸価格!X116/(100-入力!$E$22)%,ユーザー別卸価格!X116+入力!$E$23),-入力!$E$24),ROUND(IF(入力!$E$21=1,ユーザー別卸価格!X116/(100-入力!$E$22)%,ユーザー別卸価格!X116+入力!$E$23),-入力!$E$24))),ユーザー別卸価格!X116))</f>
        <v/>
      </c>
      <c r="Y116" s="126">
        <f>'6桁'!Y116</f>
        <v>0</v>
      </c>
      <c r="Z116" s="108"/>
      <c r="AA116" s="123"/>
      <c r="AB116" s="40"/>
    </row>
    <row r="117" spans="2:28" ht="30" customHeight="1">
      <c r="B117" s="503"/>
      <c r="C117" s="341" t="s">
        <v>74</v>
      </c>
      <c r="D117" s="254">
        <v>86</v>
      </c>
      <c r="E117" s="342">
        <v>90</v>
      </c>
      <c r="F117" s="95">
        <f>IF(ユーザー別卸価格!F117="","", IF(ISNUMBER(ユーザー別卸価格!F117),IF(入力!$E$25=1,ROUNDDOWN(IF(入力!$E$21=1,ユーザー別卸価格!F117/(100-入力!$E$22)%,ユーザー別卸価格!F117+入力!$E$23),-入力!$E$24),IF(入力!$E$25=2,ROUNDUP(IF(入力!$E$21=1,ユーザー別卸価格!F117/(100-入力!$E$22)%,ユーザー別卸価格!F117+入力!$E$23),-入力!$E$24),ROUND(IF(入力!$E$21=1,ユーザー別卸価格!F117/(100-入力!$E$22)%,ユーザー別卸価格!F117+入力!$E$23),-入力!$E$24))),ユーザー別卸価格!F117))</f>
        <v>58600</v>
      </c>
      <c r="G117" s="96" t="str">
        <f>'6桁'!G117</f>
        <v>Y★</v>
      </c>
      <c r="H117" s="456" t="str">
        <f>IF(ユーザー別卸価格!H117="","", IF(ISNUMBER(ユーザー別卸価格!H117),IF(入力!$E$25=1,ROUNDDOWN(IF(入力!$E$21=1,ユーザー別卸価格!H117/(100-入力!$E$22)%,ユーザー別卸価格!H117+入力!$E$23),-入力!$E$24),IF(入力!$E$25=2,ROUNDUP(IF(入力!$E$21=1,ユーザー別卸価格!H117/(100-入力!$E$22)%,ユーザー別卸価格!H117+入力!$E$23),-入力!$E$24),ROUND(IF(入力!$E$21=1,ユーザー別卸価格!H117/(100-入力!$E$22)%,ユーザー別卸価格!H117+入力!$E$23),-入力!$E$24))),ユーザー別卸価格!H117))</f>
        <v/>
      </c>
      <c r="I117" s="96">
        <f>'6桁'!I117</f>
        <v>0</v>
      </c>
      <c r="J117" s="456" t="str">
        <f>IF(ユーザー別卸価格!J117="","", IF(ISNUMBER(ユーザー別卸価格!J117),IF(入力!$E$25=1,ROUNDDOWN(IF(入力!$E$21=1,ユーザー別卸価格!J117/(100-入力!$E$22)%,ユーザー別卸価格!J117+入力!$E$23),-入力!$E$24),IF(入力!$E$25=2,ROUNDUP(IF(入力!$E$21=1,ユーザー別卸価格!J117/(100-入力!$E$22)%,ユーザー別卸価格!J117+入力!$E$23),-入力!$E$24),ROUND(IF(入力!$E$21=1,ユーザー別卸価格!J117/(100-入力!$E$22)%,ユーザー別卸価格!J117+入力!$E$23),-入力!$E$24))),ユーザー別卸価格!J117))</f>
        <v/>
      </c>
      <c r="K117" s="110">
        <f>'6桁'!K117</f>
        <v>0</v>
      </c>
      <c r="L117" s="456" t="str">
        <f>IF(ユーザー別卸価格!L117="","", IF(ISNUMBER(ユーザー別卸価格!L117),IF(入力!$E$25=1,ROUNDDOWN(IF(入力!$E$21=1,ユーザー別卸価格!L117/(100-入力!$E$22)%,ユーザー別卸価格!L117+入力!$E$23),-入力!$E$24),IF(入力!$E$25=2,ROUNDUP(IF(入力!$E$21=1,ユーザー別卸価格!L117/(100-入力!$E$22)%,ユーザー別卸価格!L117+入力!$E$23),-入力!$E$24),ROUND(IF(入力!$E$21=1,ユーザー別卸価格!L117/(100-入力!$E$22)%,ユーザー別卸価格!L117+入力!$E$23),-入力!$E$24))),ユーザー別卸価格!L117))</f>
        <v/>
      </c>
      <c r="M117" s="96">
        <f>'6桁'!M117</f>
        <v>0</v>
      </c>
      <c r="N117" s="265"/>
      <c r="O117" s="503"/>
      <c r="P117" s="500" t="s">
        <v>478</v>
      </c>
      <c r="Q117" s="501"/>
      <c r="R117" s="275"/>
      <c r="S117" s="276">
        <v>104</v>
      </c>
      <c r="T117" s="95" t="str">
        <f>IF(ユーザー別卸価格!T117="","", IF(ISNUMBER(ユーザー別卸価格!T117),IF(入力!$E$25=1,ROUNDDOWN(IF(入力!$E$21=1,ユーザー別卸価格!T117/(100-入力!$E$22)%,ユーザー別卸価格!T117+入力!$E$23),-入力!$E$24),IF(入力!$E$25=2,ROUNDUP(IF(入力!$E$21=1,ユーザー別卸価格!T117/(100-入力!$E$22)%,ユーザー別卸価格!T117+入力!$E$23),-入力!$E$24),ROUND(IF(入力!$E$21=1,ユーザー別卸価格!T117/(100-入力!$E$22)%,ユーザー別卸価格!T117+入力!$E$23),-入力!$E$24))),ユーザー別卸価格!T117))</f>
        <v/>
      </c>
      <c r="U117" s="96">
        <f>'6桁'!U117</f>
        <v>0</v>
      </c>
      <c r="V117" s="456" t="str">
        <f>IF(ユーザー別卸価格!V117="","", IF(ISNUMBER(ユーザー別卸価格!V117),IF(入力!$E$25=1,ROUNDDOWN(IF(入力!$E$21=1,ユーザー別卸価格!V117/(100-入力!$E$22)%,ユーザー別卸価格!V117+入力!$E$23),-入力!$E$24),IF(入力!$E$25=2,ROUNDUP(IF(入力!$E$21=1,ユーザー別卸価格!V117/(100-入力!$E$22)%,ユーザー別卸価格!V117+入力!$E$23),-入力!$E$24),ROUND(IF(入力!$E$21=1,ユーザー別卸価格!V117/(100-入力!$E$22)%,ユーザー別卸価格!V117+入力!$E$23),-入力!$E$24))),ユーザー別卸価格!V117))</f>
        <v>卸価格設定なし</v>
      </c>
      <c r="W117" s="110" t="str">
        <f>'6桁'!W117</f>
        <v>Y★</v>
      </c>
      <c r="X117" s="456" t="str">
        <f>IF(ユーザー別卸価格!X117="","", IF(ISNUMBER(ユーザー別卸価格!X117),IF(入力!$E$25=1,ROUNDDOWN(IF(入力!$E$21=1,ユーザー別卸価格!X117/(100-入力!$E$22)%,ユーザー別卸価格!X117+入力!$E$23),-入力!$E$24),IF(入力!$E$25=2,ROUNDUP(IF(入力!$E$21=1,ユーザー別卸価格!X117/(100-入力!$E$22)%,ユーザー別卸価格!X117+入力!$E$23),-入力!$E$24),ROUND(IF(入力!$E$21=1,ユーザー別卸価格!X117/(100-入力!$E$22)%,ユーザー別卸価格!X117+入力!$E$23),-入力!$E$24))),ユーザー別卸価格!X117))</f>
        <v/>
      </c>
      <c r="Y117" s="126">
        <f>'6桁'!Y117</f>
        <v>0</v>
      </c>
      <c r="Z117" s="108"/>
      <c r="AA117" s="123"/>
      <c r="AB117" s="40"/>
    </row>
    <row r="118" spans="2:28" ht="30" customHeight="1">
      <c r="B118" s="503"/>
      <c r="C118" s="341" t="s">
        <v>292</v>
      </c>
      <c r="D118" s="254">
        <v>88</v>
      </c>
      <c r="E118" s="342">
        <v>92</v>
      </c>
      <c r="F118" s="95">
        <f>IF(ユーザー別卸価格!F118="","", IF(ISNUMBER(ユーザー別卸価格!F118),IF(入力!$E$25=1,ROUNDDOWN(IF(入力!$E$21=1,ユーザー別卸価格!F118/(100-入力!$E$22)%,ユーザー別卸価格!F118+入力!$E$23),-入力!$E$24),IF(入力!$E$25=2,ROUNDUP(IF(入力!$E$21=1,ユーザー別卸価格!F118/(100-入力!$E$22)%,ユーザー別卸価格!F118+入力!$E$23),-入力!$E$24),ROUND(IF(入力!$E$21=1,ユーザー別卸価格!F118/(100-入力!$E$22)%,ユーザー別卸価格!F118+入力!$E$23),-入力!$E$24))),ユーザー別卸価格!F118))</f>
        <v>59600</v>
      </c>
      <c r="G118" s="96" t="str">
        <f>'6桁'!G118</f>
        <v>Y★</v>
      </c>
      <c r="H118" s="456" t="str">
        <f>IF(ユーザー別卸価格!H118="","", IF(ISNUMBER(ユーザー別卸価格!H118),IF(入力!$E$25=1,ROUNDDOWN(IF(入力!$E$21=1,ユーザー別卸価格!H118/(100-入力!$E$22)%,ユーザー別卸価格!H118+入力!$E$23),-入力!$E$24),IF(入力!$E$25=2,ROUNDUP(IF(入力!$E$21=1,ユーザー別卸価格!H118/(100-入力!$E$22)%,ユーザー別卸価格!H118+入力!$E$23),-入力!$E$24),ROUND(IF(入力!$E$21=1,ユーザー別卸価格!H118/(100-入力!$E$22)%,ユーザー別卸価格!H118+入力!$E$23),-入力!$E$24))),ユーザー別卸価格!H118))</f>
        <v/>
      </c>
      <c r="I118" s="96">
        <f>'6桁'!I118</f>
        <v>0</v>
      </c>
      <c r="J118" s="456" t="str">
        <f>IF(ユーザー別卸価格!J118="","", IF(ISNUMBER(ユーザー別卸価格!J118),IF(入力!$E$25=1,ROUNDDOWN(IF(入力!$E$21=1,ユーザー別卸価格!J118/(100-入力!$E$22)%,ユーザー別卸価格!J118+入力!$E$23),-入力!$E$24),IF(入力!$E$25=2,ROUNDUP(IF(入力!$E$21=1,ユーザー別卸価格!J118/(100-入力!$E$22)%,ユーザー別卸価格!J118+入力!$E$23),-入力!$E$24),ROUND(IF(入力!$E$21=1,ユーザー別卸価格!J118/(100-入力!$E$22)%,ユーザー別卸価格!J118+入力!$E$23),-入力!$E$24))),ユーザー別卸価格!J118))</f>
        <v/>
      </c>
      <c r="K118" s="110">
        <f>'6桁'!K118</f>
        <v>0</v>
      </c>
      <c r="L118" s="456" t="str">
        <f>IF(ユーザー別卸価格!L118="","", IF(ISNUMBER(ユーザー別卸価格!L118),IF(入力!$E$25=1,ROUNDDOWN(IF(入力!$E$21=1,ユーザー別卸価格!L118/(100-入力!$E$22)%,ユーザー別卸価格!L118+入力!$E$23),-入力!$E$24),IF(入力!$E$25=2,ROUNDUP(IF(入力!$E$21=1,ユーザー別卸価格!L118/(100-入力!$E$22)%,ユーザー別卸価格!L118+入力!$E$23),-入力!$E$24),ROUND(IF(入力!$E$21=1,ユーザー別卸価格!L118/(100-入力!$E$22)%,ユーザー別卸価格!L118+入力!$E$23),-入力!$E$24))),ユーザー別卸価格!L118))</f>
        <v/>
      </c>
      <c r="M118" s="96">
        <f>'6桁'!M118</f>
        <v>0</v>
      </c>
      <c r="N118" s="265"/>
      <c r="O118" s="503"/>
      <c r="P118" s="500" t="s">
        <v>218</v>
      </c>
      <c r="Q118" s="501"/>
      <c r="R118" s="275">
        <v>89</v>
      </c>
      <c r="S118" s="276">
        <v>93</v>
      </c>
      <c r="T118" s="95">
        <f>IF(ユーザー別卸価格!T118="","", IF(ISNUMBER(ユーザー別卸価格!T118),IF(入力!$E$25=1,ROUNDDOWN(IF(入力!$E$21=1,ユーザー別卸価格!T118/(100-入力!$E$22)%,ユーザー別卸価格!T118+入力!$E$23),-入力!$E$24),IF(入力!$E$25=2,ROUNDUP(IF(入力!$E$21=1,ユーザー別卸価格!T118/(100-入力!$E$22)%,ユーザー別卸価格!T118+入力!$E$23),-入力!$E$24),ROUND(IF(入力!$E$21=1,ユーザー別卸価格!T118/(100-入力!$E$22)%,ユーザー別卸価格!T118+入力!$E$23),-入力!$E$24))),ユーザー別卸価格!T118))</f>
        <v>41100</v>
      </c>
      <c r="U118" s="96" t="str">
        <f>'6桁'!U118</f>
        <v>Y★</v>
      </c>
      <c r="V118" s="456" t="str">
        <f>IF(ユーザー別卸価格!V118="","", IF(ISNUMBER(ユーザー別卸価格!V118),IF(入力!$E$25=1,ROUNDDOWN(IF(入力!$E$21=1,ユーザー別卸価格!V118/(100-入力!$E$22)%,ユーザー別卸価格!V118+入力!$E$23),-入力!$E$24),IF(入力!$E$25=2,ROUNDUP(IF(入力!$E$21=1,ユーザー別卸価格!V118/(100-入力!$E$22)%,ユーザー別卸価格!V118+入力!$E$23),-入力!$E$24),ROUND(IF(入力!$E$21=1,ユーザー別卸価格!V118/(100-入力!$E$22)%,ユーザー別卸価格!V118+入力!$E$23),-入力!$E$24))),ユーザー別卸価格!V118))</f>
        <v/>
      </c>
      <c r="W118" s="110">
        <f>'6桁'!W118</f>
        <v>0</v>
      </c>
      <c r="X118" s="456" t="str">
        <f>IF(ユーザー別卸価格!X118="","", IF(ISNUMBER(ユーザー別卸価格!X118),IF(入力!$E$25=1,ROUNDDOWN(IF(入力!$E$21=1,ユーザー別卸価格!X118/(100-入力!$E$22)%,ユーザー別卸価格!X118+入力!$E$23),-入力!$E$24),IF(入力!$E$25=2,ROUNDUP(IF(入力!$E$21=1,ユーザー別卸価格!X118/(100-入力!$E$22)%,ユーザー別卸価格!X118+入力!$E$23),-入力!$E$24),ROUND(IF(入力!$E$21=1,ユーザー別卸価格!X118/(100-入力!$E$22)%,ユーザー別卸価格!X118+入力!$E$23),-入力!$E$24))),ユーザー別卸価格!X118))</f>
        <v/>
      </c>
      <c r="Y118" s="126">
        <f>'6桁'!Y118</f>
        <v>0</v>
      </c>
      <c r="Z118" s="108"/>
      <c r="AA118" s="123"/>
      <c r="AB118" s="40"/>
    </row>
    <row r="119" spans="2:28" ht="30" customHeight="1">
      <c r="B119" s="503"/>
      <c r="C119" s="341" t="s">
        <v>479</v>
      </c>
      <c r="D119" s="254"/>
      <c r="E119" s="342">
        <v>94</v>
      </c>
      <c r="F119" s="95">
        <f>IF(ユーザー別卸価格!F119="","", IF(ISNUMBER(ユーザー別卸価格!F119),IF(入力!$E$25=1,ROUNDDOWN(IF(入力!$E$21=1,ユーザー別卸価格!F119/(100-入力!$E$22)%,ユーザー別卸価格!F119+入力!$E$23),-入力!$E$24),IF(入力!$E$25=2,ROUNDUP(IF(入力!$E$21=1,ユーザー別卸価格!F119/(100-入力!$E$22)%,ユーザー別卸価格!F119+入力!$E$23),-入力!$E$24),ROUND(IF(入力!$E$21=1,ユーザー別卸価格!F119/(100-入力!$E$22)%,ユーザー別卸価格!F119+入力!$E$23),-入力!$E$24))),ユーザー別卸価格!F119))</f>
        <v>61400</v>
      </c>
      <c r="G119" s="96" t="str">
        <f>'6桁'!G119</f>
        <v>Y★</v>
      </c>
      <c r="H119" s="456" t="str">
        <f>IF(ユーザー別卸価格!H119="","", IF(ISNUMBER(ユーザー別卸価格!H119),IF(入力!$E$25=1,ROUNDDOWN(IF(入力!$E$21=1,ユーザー別卸価格!H119/(100-入力!$E$22)%,ユーザー別卸価格!H119+入力!$E$23),-入力!$E$24),IF(入力!$E$25=2,ROUNDUP(IF(入力!$E$21=1,ユーザー別卸価格!H119/(100-入力!$E$22)%,ユーザー別卸価格!H119+入力!$E$23),-入力!$E$24),ROUND(IF(入力!$E$21=1,ユーザー別卸価格!H119/(100-入力!$E$22)%,ユーザー別卸価格!H119+入力!$E$23),-入力!$E$24))),ユーザー別卸価格!H119))</f>
        <v/>
      </c>
      <c r="I119" s="96">
        <f>'6桁'!I119</f>
        <v>0</v>
      </c>
      <c r="J119" s="456" t="str">
        <f>IF(ユーザー別卸価格!J119="","", IF(ISNUMBER(ユーザー別卸価格!J119),IF(入力!$E$25=1,ROUNDDOWN(IF(入力!$E$21=1,ユーザー別卸価格!J119/(100-入力!$E$22)%,ユーザー別卸価格!J119+入力!$E$23),-入力!$E$24),IF(入力!$E$25=2,ROUNDUP(IF(入力!$E$21=1,ユーザー別卸価格!J119/(100-入力!$E$22)%,ユーザー別卸価格!J119+入力!$E$23),-入力!$E$24),ROUND(IF(入力!$E$21=1,ユーザー別卸価格!J119/(100-入力!$E$22)%,ユーザー別卸価格!J119+入力!$E$23),-入力!$E$24))),ユーザー別卸価格!J119))</f>
        <v/>
      </c>
      <c r="K119" s="110">
        <f>'6桁'!K119</f>
        <v>0</v>
      </c>
      <c r="L119" s="456" t="str">
        <f>IF(ユーザー別卸価格!L119="","", IF(ISNUMBER(ユーザー別卸価格!L119),IF(入力!$E$25=1,ROUNDDOWN(IF(入力!$E$21=1,ユーザー別卸価格!L119/(100-入力!$E$22)%,ユーザー別卸価格!L119+入力!$E$23),-入力!$E$24),IF(入力!$E$25=2,ROUNDUP(IF(入力!$E$21=1,ユーザー別卸価格!L119/(100-入力!$E$22)%,ユーザー別卸価格!L119+入力!$E$23),-入力!$E$24),ROUND(IF(入力!$E$21=1,ユーザー別卸価格!L119/(100-入力!$E$22)%,ユーザー別卸価格!L119+入力!$E$23),-入力!$E$24))),ユーザー別卸価格!L119))</f>
        <v/>
      </c>
      <c r="M119" s="96">
        <f>'6桁'!M119</f>
        <v>0</v>
      </c>
      <c r="N119" s="265"/>
      <c r="O119" s="503"/>
      <c r="P119" s="500" t="s">
        <v>302</v>
      </c>
      <c r="Q119" s="501"/>
      <c r="R119" s="275"/>
      <c r="S119" s="276">
        <v>96</v>
      </c>
      <c r="T119" s="95">
        <f>IF(ユーザー別卸価格!T119="","", IF(ISNUMBER(ユーザー別卸価格!T119),IF(入力!$E$25=1,ROUNDDOWN(IF(入力!$E$21=1,ユーザー別卸価格!T119/(100-入力!$E$22)%,ユーザー別卸価格!T119+入力!$E$23),-入力!$E$24),IF(入力!$E$25=2,ROUNDUP(IF(入力!$E$21=1,ユーザー別卸価格!T119/(100-入力!$E$22)%,ユーザー別卸価格!T119+入力!$E$23),-入力!$E$24),ROUND(IF(入力!$E$21=1,ユーザー別卸価格!T119/(100-入力!$E$22)%,ユーザー別卸価格!T119+入力!$E$23),-入力!$E$24))),ユーザー別卸価格!T119))</f>
        <v>44800</v>
      </c>
      <c r="U119" s="96" t="str">
        <f>'6桁'!U119</f>
        <v>Y★</v>
      </c>
      <c r="V119" s="456" t="str">
        <f>IF(ユーザー別卸価格!V119="","", IF(ISNUMBER(ユーザー別卸価格!V119),IF(入力!$E$25=1,ROUNDDOWN(IF(入力!$E$21=1,ユーザー別卸価格!V119/(100-入力!$E$22)%,ユーザー別卸価格!V119+入力!$E$23),-入力!$E$24),IF(入力!$E$25=2,ROUNDUP(IF(入力!$E$21=1,ユーザー別卸価格!V119/(100-入力!$E$22)%,ユーザー別卸価格!V119+入力!$E$23),-入力!$E$24),ROUND(IF(入力!$E$21=1,ユーザー別卸価格!V119/(100-入力!$E$22)%,ユーザー別卸価格!V119+入力!$E$23),-入力!$E$24))),ユーザー別卸価格!V119))</f>
        <v/>
      </c>
      <c r="W119" s="110">
        <f>'6桁'!W119</f>
        <v>0</v>
      </c>
      <c r="X119" s="456" t="str">
        <f>IF(ユーザー別卸価格!X119="","", IF(ISNUMBER(ユーザー別卸価格!X119),IF(入力!$E$25=1,ROUNDDOWN(IF(入力!$E$21=1,ユーザー別卸価格!X119/(100-入力!$E$22)%,ユーザー別卸価格!X119+入力!$E$23),-入力!$E$24),IF(入力!$E$25=2,ROUNDUP(IF(入力!$E$21=1,ユーザー別卸価格!X119/(100-入力!$E$22)%,ユーザー別卸価格!X119+入力!$E$23),-入力!$E$24),ROUND(IF(入力!$E$21=1,ユーザー別卸価格!X119/(100-入力!$E$22)%,ユーザー別卸価格!X119+入力!$E$23),-入力!$E$24))),ユーザー別卸価格!X119))</f>
        <v/>
      </c>
      <c r="Y119" s="126">
        <f>'6桁'!Y119</f>
        <v>0</v>
      </c>
      <c r="Z119" s="108"/>
      <c r="AA119" s="123"/>
      <c r="AB119" s="40"/>
    </row>
    <row r="120" spans="2:28" ht="30" customHeight="1">
      <c r="B120" s="503"/>
      <c r="C120" s="341" t="s">
        <v>75</v>
      </c>
      <c r="D120" s="254">
        <v>93</v>
      </c>
      <c r="E120" s="342">
        <v>97</v>
      </c>
      <c r="F120" s="95">
        <f>IF(ユーザー別卸価格!F120="","", IF(ISNUMBER(ユーザー別卸価格!F120),IF(入力!$E$25=1,ROUNDDOWN(IF(入力!$E$21=1,ユーザー別卸価格!F120/(100-入力!$E$22)%,ユーザー別卸価格!F120+入力!$E$23),-入力!$E$24),IF(入力!$E$25=2,ROUNDUP(IF(入力!$E$21=1,ユーザー別卸価格!F120/(100-入力!$E$22)%,ユーザー別卸価格!F120+入力!$E$23),-入力!$E$24),ROUND(IF(入力!$E$21=1,ユーザー別卸価格!F120/(100-入力!$E$22)%,ユーザー別卸価格!F120+入力!$E$23),-入力!$E$24))),ユーザー別卸価格!F120))</f>
        <v>64700</v>
      </c>
      <c r="G120" s="96" t="str">
        <f>'6桁'!G120</f>
        <v>Y★</v>
      </c>
      <c r="H120" s="456" t="str">
        <f>IF(ユーザー別卸価格!H120="","", IF(ISNUMBER(ユーザー別卸価格!H120),IF(入力!$E$25=1,ROUNDDOWN(IF(入力!$E$21=1,ユーザー別卸価格!H120/(100-入力!$E$22)%,ユーザー別卸価格!H120+入力!$E$23),-入力!$E$24),IF(入力!$E$25=2,ROUNDUP(IF(入力!$E$21=1,ユーザー別卸価格!H120/(100-入力!$E$22)%,ユーザー別卸価格!H120+入力!$E$23),-入力!$E$24),ROUND(IF(入力!$E$21=1,ユーザー別卸価格!H120/(100-入力!$E$22)%,ユーザー別卸価格!H120+入力!$E$23),-入力!$E$24))),ユーザー別卸価格!H120))</f>
        <v/>
      </c>
      <c r="I120" s="96">
        <f>'6桁'!I120</f>
        <v>0</v>
      </c>
      <c r="J120" s="456" t="str">
        <f>IF(ユーザー別卸価格!J120="","", IF(ISNUMBER(ユーザー別卸価格!J120),IF(入力!$E$25=1,ROUNDDOWN(IF(入力!$E$21=1,ユーザー別卸価格!J120/(100-入力!$E$22)%,ユーザー別卸価格!J120+入力!$E$23),-入力!$E$24),IF(入力!$E$25=2,ROUNDUP(IF(入力!$E$21=1,ユーザー別卸価格!J120/(100-入力!$E$22)%,ユーザー別卸価格!J120+入力!$E$23),-入力!$E$24),ROUND(IF(入力!$E$21=1,ユーザー別卸価格!J120/(100-入力!$E$22)%,ユーザー別卸価格!J120+入力!$E$23),-入力!$E$24))),ユーザー別卸価格!J120))</f>
        <v/>
      </c>
      <c r="K120" s="110">
        <f>'6桁'!K120</f>
        <v>0</v>
      </c>
      <c r="L120" s="456" t="str">
        <f>IF(ユーザー別卸価格!L120="","", IF(ISNUMBER(ユーザー別卸価格!L120),IF(入力!$E$25=1,ROUNDDOWN(IF(入力!$E$21=1,ユーザー別卸価格!L120/(100-入力!$E$22)%,ユーザー別卸価格!L120+入力!$E$23),-入力!$E$24),IF(入力!$E$25=2,ROUNDUP(IF(入力!$E$21=1,ユーザー別卸価格!L120/(100-入力!$E$22)%,ユーザー別卸価格!L120+入力!$E$23),-入力!$E$24),ROUND(IF(入力!$E$21=1,ユーザー別卸価格!L120/(100-入力!$E$22)%,ユーザー別卸価格!L120+入力!$E$23),-入力!$E$24))),ユーザー別卸価格!L120))</f>
        <v/>
      </c>
      <c r="M120" s="96">
        <f>'6桁'!M120</f>
        <v>0</v>
      </c>
      <c r="N120" s="265"/>
      <c r="O120" s="503"/>
      <c r="P120" s="500" t="s">
        <v>203</v>
      </c>
      <c r="Q120" s="501"/>
      <c r="R120" s="275">
        <v>94</v>
      </c>
      <c r="S120" s="276">
        <v>98</v>
      </c>
      <c r="T120" s="95">
        <f>IF(ユーザー別卸価格!T120="","", IF(ISNUMBER(ユーザー別卸価格!T120),IF(入力!$E$25=1,ROUNDDOWN(IF(入力!$E$21=1,ユーザー別卸価格!T120/(100-入力!$E$22)%,ユーザー別卸価格!T120+入力!$E$23),-入力!$E$24),IF(入力!$E$25=2,ROUNDUP(IF(入力!$E$21=1,ユーザー別卸価格!T120/(100-入力!$E$22)%,ユーザー別卸価格!T120+入力!$E$23),-入力!$E$24),ROUND(IF(入力!$E$21=1,ユーザー別卸価格!T120/(100-入力!$E$22)%,ユーザー別卸価格!T120+入力!$E$23),-入力!$E$24))),ユーザー別卸価格!T120))</f>
        <v>44300</v>
      </c>
      <c r="U120" s="96" t="str">
        <f>'6桁'!U120</f>
        <v>Y★</v>
      </c>
      <c r="V120" s="456" t="str">
        <f>IF(ユーザー別卸価格!V120="","", IF(ISNUMBER(ユーザー別卸価格!V120),IF(入力!$E$25=1,ROUNDDOWN(IF(入力!$E$21=1,ユーザー別卸価格!V120/(100-入力!$E$22)%,ユーザー別卸価格!V120+入力!$E$23),-入力!$E$24),IF(入力!$E$25=2,ROUNDUP(IF(入力!$E$21=1,ユーザー別卸価格!V120/(100-入力!$E$22)%,ユーザー別卸価格!V120+入力!$E$23),-入力!$E$24),ROUND(IF(入力!$E$21=1,ユーザー別卸価格!V120/(100-入力!$E$22)%,ユーザー別卸価格!V120+入力!$E$23),-入力!$E$24))),ユーザー別卸価格!V120))</f>
        <v/>
      </c>
      <c r="W120" s="110">
        <f>'6桁'!W120</f>
        <v>0</v>
      </c>
      <c r="X120" s="456" t="str">
        <f>IF(ユーザー別卸価格!X120="","", IF(ISNUMBER(ユーザー別卸価格!X120),IF(入力!$E$25=1,ROUNDDOWN(IF(入力!$E$21=1,ユーザー別卸価格!X120/(100-入力!$E$22)%,ユーザー別卸価格!X120+入力!$E$23),-入力!$E$24),IF(入力!$E$25=2,ROUNDUP(IF(入力!$E$21=1,ユーザー別卸価格!X120/(100-入力!$E$22)%,ユーザー別卸価格!X120+入力!$E$23),-入力!$E$24),ROUND(IF(入力!$E$21=1,ユーザー別卸価格!X120/(100-入力!$E$22)%,ユーザー別卸価格!X120+入力!$E$23),-入力!$E$24))),ユーザー別卸価格!X120))</f>
        <v/>
      </c>
      <c r="Y120" s="126">
        <f>'6桁'!Y120</f>
        <v>0</v>
      </c>
      <c r="Z120" s="108"/>
      <c r="AA120" s="123"/>
      <c r="AB120" s="40"/>
    </row>
    <row r="121" spans="2:28" ht="30" customHeight="1">
      <c r="B121" s="503"/>
      <c r="C121" s="341" t="s">
        <v>293</v>
      </c>
      <c r="D121" s="254">
        <v>95</v>
      </c>
      <c r="E121" s="342">
        <v>99</v>
      </c>
      <c r="F121" s="95">
        <f>IF(ユーザー別卸価格!F121="","", IF(ISNUMBER(ユーザー別卸価格!F121),IF(入力!$E$25=1,ROUNDDOWN(IF(入力!$E$21=1,ユーザー別卸価格!F121/(100-入力!$E$22)%,ユーザー別卸価格!F121+入力!$E$23),-入力!$E$24),IF(入力!$E$25=2,ROUNDUP(IF(入力!$E$21=1,ユーザー別卸価格!F121/(100-入力!$E$22)%,ユーザー別卸価格!F121+入力!$E$23),-入力!$E$24),ROUND(IF(入力!$E$21=1,ユーザー別卸価格!F121/(100-入力!$E$22)%,ユーザー別卸価格!F121+入力!$E$23),-入力!$E$24))),ユーザー別卸価格!F121))</f>
        <v>68200</v>
      </c>
      <c r="G121" s="96" t="str">
        <f>'6桁'!G121</f>
        <v>Y★</v>
      </c>
      <c r="H121" s="456" t="str">
        <f>IF(ユーザー別卸価格!H121="","", IF(ISNUMBER(ユーザー別卸価格!H121),IF(入力!$E$25=1,ROUNDDOWN(IF(入力!$E$21=1,ユーザー別卸価格!H121/(100-入力!$E$22)%,ユーザー別卸価格!H121+入力!$E$23),-入力!$E$24),IF(入力!$E$25=2,ROUNDUP(IF(入力!$E$21=1,ユーザー別卸価格!H121/(100-入力!$E$22)%,ユーザー別卸価格!H121+入力!$E$23),-入力!$E$24),ROUND(IF(入力!$E$21=1,ユーザー別卸価格!H121/(100-入力!$E$22)%,ユーザー別卸価格!H121+入力!$E$23),-入力!$E$24))),ユーザー別卸価格!H121))</f>
        <v/>
      </c>
      <c r="I121" s="96">
        <f>'6桁'!I121</f>
        <v>0</v>
      </c>
      <c r="J121" s="456" t="str">
        <f>IF(ユーザー別卸価格!J121="","", IF(ISNUMBER(ユーザー別卸価格!J121),IF(入力!$E$25=1,ROUNDDOWN(IF(入力!$E$21=1,ユーザー別卸価格!J121/(100-入力!$E$22)%,ユーザー別卸価格!J121+入力!$E$23),-入力!$E$24),IF(入力!$E$25=2,ROUNDUP(IF(入力!$E$21=1,ユーザー別卸価格!J121/(100-入力!$E$22)%,ユーザー別卸価格!J121+入力!$E$23),-入力!$E$24),ROUND(IF(入力!$E$21=1,ユーザー別卸価格!J121/(100-入力!$E$22)%,ユーザー別卸価格!J121+入力!$E$23),-入力!$E$24))),ユーザー別卸価格!J121))</f>
        <v/>
      </c>
      <c r="K121" s="110">
        <f>'6桁'!K121</f>
        <v>0</v>
      </c>
      <c r="L121" s="456" t="str">
        <f>IF(ユーザー別卸価格!L121="","", IF(ISNUMBER(ユーザー別卸価格!L121),IF(入力!$E$25=1,ROUNDDOWN(IF(入力!$E$21=1,ユーザー別卸価格!L121/(100-入力!$E$22)%,ユーザー別卸価格!L121+入力!$E$23),-入力!$E$24),IF(入力!$E$25=2,ROUNDUP(IF(入力!$E$21=1,ユーザー別卸価格!L121/(100-入力!$E$22)%,ユーザー別卸価格!L121+入力!$E$23),-入力!$E$24),ROUND(IF(入力!$E$21=1,ユーザー別卸価格!L121/(100-入力!$E$22)%,ユーザー別卸価格!L121+入力!$E$23),-入力!$E$24))),ユーザー別卸価格!L121))</f>
        <v/>
      </c>
      <c r="M121" s="96">
        <f>'6桁'!M121</f>
        <v>0</v>
      </c>
      <c r="N121" s="265"/>
      <c r="O121" s="503"/>
      <c r="P121" s="500" t="s">
        <v>303</v>
      </c>
      <c r="Q121" s="501"/>
      <c r="R121" s="275">
        <v>96</v>
      </c>
      <c r="S121" s="276">
        <v>100</v>
      </c>
      <c r="T121" s="95">
        <f>IF(ユーザー別卸価格!T121="","", IF(ISNUMBER(ユーザー別卸価格!T121),IF(入力!$E$25=1,ROUNDDOWN(IF(入力!$E$21=1,ユーザー別卸価格!T121/(100-入力!$E$22)%,ユーザー別卸価格!T121+入力!$E$23),-入力!$E$24),IF(入力!$E$25=2,ROUNDUP(IF(入力!$E$21=1,ユーザー別卸価格!T121/(100-入力!$E$22)%,ユーザー別卸価格!T121+入力!$E$23),-入力!$E$24),ROUND(IF(入力!$E$21=1,ユーザー別卸価格!T121/(100-入力!$E$22)%,ユーザー別卸価格!T121+入力!$E$23),-入力!$E$24))),ユーザー別卸価格!T121))</f>
        <v>44600</v>
      </c>
      <c r="U121" s="96" t="str">
        <f>'6桁'!U121</f>
        <v>Y★</v>
      </c>
      <c r="V121" s="456" t="str">
        <f>IF(ユーザー別卸価格!V121="","", IF(ISNUMBER(ユーザー別卸価格!V121),IF(入力!$E$25=1,ROUNDDOWN(IF(入力!$E$21=1,ユーザー別卸価格!V121/(100-入力!$E$22)%,ユーザー別卸価格!V121+入力!$E$23),-入力!$E$24),IF(入力!$E$25=2,ROUNDUP(IF(入力!$E$21=1,ユーザー別卸価格!V121/(100-入力!$E$22)%,ユーザー別卸価格!V121+入力!$E$23),-入力!$E$24),ROUND(IF(入力!$E$21=1,ユーザー別卸価格!V121/(100-入力!$E$22)%,ユーザー別卸価格!V121+入力!$E$23),-入力!$E$24))),ユーザー別卸価格!V121))</f>
        <v/>
      </c>
      <c r="W121" s="110">
        <f>'6桁'!W121</f>
        <v>0</v>
      </c>
      <c r="X121" s="456" t="str">
        <f>IF(ユーザー別卸価格!X121="","", IF(ISNUMBER(ユーザー別卸価格!X121),IF(入力!$E$25=1,ROUNDDOWN(IF(入力!$E$21=1,ユーザー別卸価格!X121/(100-入力!$E$22)%,ユーザー別卸価格!X121+入力!$E$23),-入力!$E$24),IF(入力!$E$25=2,ROUNDUP(IF(入力!$E$21=1,ユーザー別卸価格!X121/(100-入力!$E$22)%,ユーザー別卸価格!X121+入力!$E$23),-入力!$E$24),ROUND(IF(入力!$E$21=1,ユーザー別卸価格!X121/(100-入力!$E$22)%,ユーザー別卸価格!X121+入力!$E$23),-入力!$E$24))),ユーザー別卸価格!X121))</f>
        <v/>
      </c>
      <c r="Y121" s="126">
        <f>'6桁'!Y121</f>
        <v>0</v>
      </c>
      <c r="Z121" s="108"/>
      <c r="AA121" s="123"/>
      <c r="AB121" s="40"/>
    </row>
    <row r="122" spans="2:28" ht="30" customHeight="1">
      <c r="B122" s="503"/>
      <c r="C122" s="341" t="s">
        <v>481</v>
      </c>
      <c r="D122" s="254">
        <v>97</v>
      </c>
      <c r="E122" s="342">
        <v>101</v>
      </c>
      <c r="F122" s="95" t="str">
        <f>IF(ユーザー別卸価格!F122="","", IF(ISNUMBER(ユーザー別卸価格!F122),IF(入力!$E$25=1,ROUNDDOWN(IF(入力!$E$21=1,ユーザー別卸価格!F122/(100-入力!$E$22)%,ユーザー別卸価格!F122+入力!$E$23),-入力!$E$24),IF(入力!$E$25=2,ROUNDUP(IF(入力!$E$21=1,ユーザー別卸価格!F122/(100-入力!$E$22)%,ユーザー別卸価格!F122+入力!$E$23),-入力!$E$24),ROUND(IF(入力!$E$21=1,ユーザー別卸価格!F122/(100-入力!$E$22)%,ユーザー別卸価格!F122+入力!$E$23),-入力!$E$24))),ユーザー別卸価格!F122))</f>
        <v/>
      </c>
      <c r="G122" s="96">
        <f>'6桁'!G122</f>
        <v>0</v>
      </c>
      <c r="H122" s="456" t="str">
        <f>IF(ユーザー別卸価格!H122="","", IF(ISNUMBER(ユーザー別卸価格!H122),IF(入力!$E$25=1,ROUNDDOWN(IF(入力!$E$21=1,ユーザー別卸価格!H122/(100-入力!$E$22)%,ユーザー別卸価格!H122+入力!$E$23),-入力!$E$24),IF(入力!$E$25=2,ROUNDUP(IF(入力!$E$21=1,ユーザー別卸価格!H122/(100-入力!$E$22)%,ユーザー別卸価格!H122+入力!$E$23),-入力!$E$24),ROUND(IF(入力!$E$21=1,ユーザー別卸価格!H122/(100-入力!$E$22)%,ユーザー別卸価格!H122+入力!$E$23),-入力!$E$24))),ユーザー別卸価格!H122))</f>
        <v>卸価格設定なし</v>
      </c>
      <c r="I122" s="96" t="str">
        <f>'6桁'!I122</f>
        <v>Y★</v>
      </c>
      <c r="J122" s="456" t="str">
        <f>IF(ユーザー別卸価格!J122="","", IF(ISNUMBER(ユーザー別卸価格!J122),IF(入力!$E$25=1,ROUNDDOWN(IF(入力!$E$21=1,ユーザー別卸価格!J122/(100-入力!$E$22)%,ユーザー別卸価格!J122+入力!$E$23),-入力!$E$24),IF(入力!$E$25=2,ROUNDUP(IF(入力!$E$21=1,ユーザー別卸価格!J122/(100-入力!$E$22)%,ユーザー別卸価格!J122+入力!$E$23),-入力!$E$24),ROUND(IF(入力!$E$21=1,ユーザー別卸価格!J122/(100-入力!$E$22)%,ユーザー別卸価格!J122+入力!$E$23),-入力!$E$24))),ユーザー別卸価格!J122))</f>
        <v/>
      </c>
      <c r="K122" s="110">
        <f>'6桁'!K122</f>
        <v>0</v>
      </c>
      <c r="L122" s="456" t="str">
        <f>IF(ユーザー別卸価格!L122="","", IF(ISNUMBER(ユーザー別卸価格!L122),IF(入力!$E$25=1,ROUNDDOWN(IF(入力!$E$21=1,ユーザー別卸価格!L122/(100-入力!$E$22)%,ユーザー別卸価格!L122+入力!$E$23),-入力!$E$24),IF(入力!$E$25=2,ROUNDUP(IF(入力!$E$21=1,ユーザー別卸価格!L122/(100-入力!$E$22)%,ユーザー別卸価格!L122+入力!$E$23),-入力!$E$24),ROUND(IF(入力!$E$21=1,ユーザー別卸価格!L122/(100-入力!$E$22)%,ユーザー別卸価格!L122+入力!$E$23),-入力!$E$24))),ユーザー別卸価格!L122))</f>
        <v/>
      </c>
      <c r="M122" s="96">
        <f>'6桁'!M122</f>
        <v>0</v>
      </c>
      <c r="N122" s="265"/>
      <c r="O122" s="503"/>
      <c r="P122" s="500" t="s">
        <v>480</v>
      </c>
      <c r="Q122" s="501"/>
      <c r="R122" s="275"/>
      <c r="S122" s="276">
        <v>102</v>
      </c>
      <c r="T122" s="95" t="str">
        <f>IF(ユーザー別卸価格!T122="","", IF(ISNUMBER(ユーザー別卸価格!T122),IF(入力!$E$25=1,ROUNDDOWN(IF(入力!$E$21=1,ユーザー別卸価格!T122/(100-入力!$E$22)%,ユーザー別卸価格!T122+入力!$E$23),-入力!$E$24),IF(入力!$E$25=2,ROUNDUP(IF(入力!$E$21=1,ユーザー別卸価格!T122/(100-入力!$E$22)%,ユーザー別卸価格!T122+入力!$E$23),-入力!$E$24),ROUND(IF(入力!$E$21=1,ユーザー別卸価格!T122/(100-入力!$E$22)%,ユーザー別卸価格!T122+入力!$E$23),-入力!$E$24))),ユーザー別卸価格!T122))</f>
        <v/>
      </c>
      <c r="U122" s="96">
        <f>'6桁'!U122</f>
        <v>0</v>
      </c>
      <c r="V122" s="456" t="str">
        <f>IF(ユーザー別卸価格!V122="","", IF(ISNUMBER(ユーザー別卸価格!V122),IF(入力!$E$25=1,ROUNDDOWN(IF(入力!$E$21=1,ユーザー別卸価格!V122/(100-入力!$E$22)%,ユーザー別卸価格!V122+入力!$E$23),-入力!$E$24),IF(入力!$E$25=2,ROUNDUP(IF(入力!$E$21=1,ユーザー別卸価格!V122/(100-入力!$E$22)%,ユーザー別卸価格!V122+入力!$E$23),-入力!$E$24),ROUND(IF(入力!$E$21=1,ユーザー別卸価格!V122/(100-入力!$E$22)%,ユーザー別卸価格!V122+入力!$E$23),-入力!$E$24))),ユーザー別卸価格!V122))</f>
        <v>卸価格設定なし</v>
      </c>
      <c r="W122" s="110" t="str">
        <f>'6桁'!W122</f>
        <v>Y★</v>
      </c>
      <c r="X122" s="456" t="str">
        <f>IF(ユーザー別卸価格!X122="","", IF(ISNUMBER(ユーザー別卸価格!X122),IF(入力!$E$25=1,ROUNDDOWN(IF(入力!$E$21=1,ユーザー別卸価格!X122/(100-入力!$E$22)%,ユーザー別卸価格!X122+入力!$E$23),-入力!$E$24),IF(入力!$E$25=2,ROUNDUP(IF(入力!$E$21=1,ユーザー別卸価格!X122/(100-入力!$E$22)%,ユーザー別卸価格!X122+入力!$E$23),-入力!$E$24),ROUND(IF(入力!$E$21=1,ユーザー別卸価格!X122/(100-入力!$E$22)%,ユーザー別卸価格!X122+入力!$E$23),-入力!$E$24))),ユーザー別卸価格!X122))</f>
        <v/>
      </c>
      <c r="Y122" s="126">
        <f>'6桁'!Y122</f>
        <v>0</v>
      </c>
      <c r="Z122" s="108"/>
      <c r="AA122" s="123"/>
      <c r="AB122" s="40"/>
    </row>
    <row r="123" spans="2:28" ht="30" customHeight="1">
      <c r="B123" s="503"/>
      <c r="C123" s="341" t="s">
        <v>482</v>
      </c>
      <c r="D123" s="254"/>
      <c r="E123" s="342">
        <v>90</v>
      </c>
      <c r="F123" s="95">
        <f>IF(ユーザー別卸価格!F123="","", IF(ISNUMBER(ユーザー別卸価格!F123),IF(入力!$E$25=1,ROUNDDOWN(IF(入力!$E$21=1,ユーザー別卸価格!F123/(100-入力!$E$22)%,ユーザー別卸価格!F123+入力!$E$23),-入力!$E$24),IF(入力!$E$25=2,ROUNDUP(IF(入力!$E$21=1,ユーザー別卸価格!F123/(100-入力!$E$22)%,ユーザー別卸価格!F123+入力!$E$23),-入力!$E$24),ROUND(IF(入力!$E$21=1,ユーザー別卸価格!F123/(100-入力!$E$22)%,ユーザー別卸価格!F123+入力!$E$23),-入力!$E$24))),ユーザー別卸価格!F123))</f>
        <v>52900</v>
      </c>
      <c r="G123" s="96" t="str">
        <f>'6桁'!G123</f>
        <v>Y★</v>
      </c>
      <c r="H123" s="456" t="str">
        <f>IF(ユーザー別卸価格!H123="","", IF(ISNUMBER(ユーザー別卸価格!H123),IF(入力!$E$25=1,ROUNDDOWN(IF(入力!$E$21=1,ユーザー別卸価格!H123/(100-入力!$E$22)%,ユーザー別卸価格!H123+入力!$E$23),-入力!$E$24),IF(入力!$E$25=2,ROUNDUP(IF(入力!$E$21=1,ユーザー別卸価格!H123/(100-入力!$E$22)%,ユーザー別卸価格!H123+入力!$E$23),-入力!$E$24),ROUND(IF(入力!$E$21=1,ユーザー別卸価格!H123/(100-入力!$E$22)%,ユーザー別卸価格!H123+入力!$E$23),-入力!$E$24))),ユーザー別卸価格!H123))</f>
        <v/>
      </c>
      <c r="I123" s="96">
        <f>'6桁'!I123</f>
        <v>0</v>
      </c>
      <c r="J123" s="456" t="str">
        <f>IF(ユーザー別卸価格!J123="","", IF(ISNUMBER(ユーザー別卸価格!J123),IF(入力!$E$25=1,ROUNDDOWN(IF(入力!$E$21=1,ユーザー別卸価格!J123/(100-入力!$E$22)%,ユーザー別卸価格!J123+入力!$E$23),-入力!$E$24),IF(入力!$E$25=2,ROUNDUP(IF(入力!$E$21=1,ユーザー別卸価格!J123/(100-入力!$E$22)%,ユーザー別卸価格!J123+入力!$E$23),-入力!$E$24),ROUND(IF(入力!$E$21=1,ユーザー別卸価格!J123/(100-入力!$E$22)%,ユーザー別卸価格!J123+入力!$E$23),-入力!$E$24))),ユーザー別卸価格!J123))</f>
        <v/>
      </c>
      <c r="K123" s="110">
        <f>'6桁'!K123</f>
        <v>0</v>
      </c>
      <c r="L123" s="456" t="str">
        <f>IF(ユーザー別卸価格!L123="","", IF(ISNUMBER(ユーザー別卸価格!L123),IF(入力!$E$25=1,ROUNDDOWN(IF(入力!$E$21=1,ユーザー別卸価格!L123/(100-入力!$E$22)%,ユーザー別卸価格!L123+入力!$E$23),-入力!$E$24),IF(入力!$E$25=2,ROUNDUP(IF(入力!$E$21=1,ユーザー別卸価格!L123/(100-入力!$E$22)%,ユーザー別卸価格!L123+入力!$E$23),-入力!$E$24),ROUND(IF(入力!$E$21=1,ユーザー別卸価格!L123/(100-入力!$E$22)%,ユーザー別卸価格!L123+入力!$E$23),-入力!$E$24))),ユーザー別卸価格!L123))</f>
        <v/>
      </c>
      <c r="M123" s="96">
        <f>'6桁'!M123</f>
        <v>0</v>
      </c>
      <c r="N123" s="265"/>
      <c r="O123" s="503"/>
      <c r="P123" s="500" t="s">
        <v>304</v>
      </c>
      <c r="Q123" s="501"/>
      <c r="R123" s="275">
        <v>101</v>
      </c>
      <c r="S123" s="276">
        <v>105</v>
      </c>
      <c r="T123" s="95">
        <f>IF(ユーザー別卸価格!T123="","", IF(ISNUMBER(ユーザー別卸価格!T123),IF(入力!$E$25=1,ROUNDDOWN(IF(入力!$E$21=1,ユーザー別卸価格!T123/(100-入力!$E$22)%,ユーザー別卸価格!T123+入力!$E$23),-入力!$E$24),IF(入力!$E$25=2,ROUNDUP(IF(入力!$E$21=1,ユーザー別卸価格!T123/(100-入力!$E$22)%,ユーザー別卸価格!T123+入力!$E$23),-入力!$E$24),ROUND(IF(入力!$E$21=1,ユーザー別卸価格!T123/(100-入力!$E$22)%,ユーザー別卸価格!T123+入力!$E$23),-入力!$E$24))),ユーザー別卸価格!T123))</f>
        <v>48500</v>
      </c>
      <c r="U123" s="96" t="str">
        <f>'6桁'!U123</f>
        <v>Y★</v>
      </c>
      <c r="V123" s="456" t="str">
        <f>IF(ユーザー別卸価格!V123="","", IF(ISNUMBER(ユーザー別卸価格!V123),IF(入力!$E$25=1,ROUNDDOWN(IF(入力!$E$21=1,ユーザー別卸価格!V123/(100-入力!$E$22)%,ユーザー別卸価格!V123+入力!$E$23),-入力!$E$24),IF(入力!$E$25=2,ROUNDUP(IF(入力!$E$21=1,ユーザー別卸価格!V123/(100-入力!$E$22)%,ユーザー別卸価格!V123+入力!$E$23),-入力!$E$24),ROUND(IF(入力!$E$21=1,ユーザー別卸価格!V123/(100-入力!$E$22)%,ユーザー別卸価格!V123+入力!$E$23),-入力!$E$24))),ユーザー別卸価格!V123))</f>
        <v/>
      </c>
      <c r="W123" s="110">
        <f>'6桁'!W123</f>
        <v>0</v>
      </c>
      <c r="X123" s="456" t="str">
        <f>IF(ユーザー別卸価格!X123="","", IF(ISNUMBER(ユーザー別卸価格!X123),IF(入力!$E$25=1,ROUNDDOWN(IF(入力!$E$21=1,ユーザー別卸価格!X123/(100-入力!$E$22)%,ユーザー別卸価格!X123+入力!$E$23),-入力!$E$24),IF(入力!$E$25=2,ROUNDUP(IF(入力!$E$21=1,ユーザー別卸価格!X123/(100-入力!$E$22)%,ユーザー別卸価格!X123+入力!$E$23),-入力!$E$24),ROUND(IF(入力!$E$21=1,ユーザー別卸価格!X123/(100-入力!$E$22)%,ユーザー別卸価格!X123+入力!$E$23),-入力!$E$24))),ユーザー別卸価格!X123))</f>
        <v/>
      </c>
      <c r="Y123" s="126">
        <f>'6桁'!Y123</f>
        <v>0</v>
      </c>
      <c r="Z123" s="108"/>
      <c r="AA123" s="123"/>
      <c r="AB123" s="40"/>
    </row>
    <row r="124" spans="2:28" ht="30" customHeight="1">
      <c r="B124" s="503"/>
      <c r="C124" s="341" t="s">
        <v>483</v>
      </c>
      <c r="D124" s="254"/>
      <c r="E124" s="342">
        <v>92</v>
      </c>
      <c r="F124" s="95">
        <f>IF(ユーザー別卸価格!F124="","", IF(ISNUMBER(ユーザー別卸価格!F124),IF(入力!$E$25=1,ROUNDDOWN(IF(入力!$E$21=1,ユーザー別卸価格!F124/(100-入力!$E$22)%,ユーザー別卸価格!F124+入力!$E$23),-入力!$E$24),IF(入力!$E$25=2,ROUNDUP(IF(入力!$E$21=1,ユーザー別卸価格!F124/(100-入力!$E$22)%,ユーザー別卸価格!F124+入力!$E$23),-入力!$E$24),ROUND(IF(入力!$E$21=1,ユーザー別卸価格!F124/(100-入力!$E$22)%,ユーザー別卸価格!F124+入力!$E$23),-入力!$E$24))),ユーザー別卸価格!F124))</f>
        <v>54500</v>
      </c>
      <c r="G124" s="96" t="str">
        <f>'6桁'!G124</f>
        <v>Y★</v>
      </c>
      <c r="H124" s="456" t="str">
        <f>IF(ユーザー別卸価格!H124="","", IF(ISNUMBER(ユーザー別卸価格!H124),IF(入力!$E$25=1,ROUNDDOWN(IF(入力!$E$21=1,ユーザー別卸価格!H124/(100-入力!$E$22)%,ユーザー別卸価格!H124+入力!$E$23),-入力!$E$24),IF(入力!$E$25=2,ROUNDUP(IF(入力!$E$21=1,ユーザー別卸価格!H124/(100-入力!$E$22)%,ユーザー別卸価格!H124+入力!$E$23),-入力!$E$24),ROUND(IF(入力!$E$21=1,ユーザー別卸価格!H124/(100-入力!$E$22)%,ユーザー別卸価格!H124+入力!$E$23),-入力!$E$24))),ユーザー別卸価格!H124))</f>
        <v/>
      </c>
      <c r="I124" s="96">
        <f>'6桁'!I124</f>
        <v>0</v>
      </c>
      <c r="J124" s="456" t="str">
        <f>IF(ユーザー別卸価格!J124="","", IF(ISNUMBER(ユーザー別卸価格!J124),IF(入力!$E$25=1,ROUNDDOWN(IF(入力!$E$21=1,ユーザー別卸価格!J124/(100-入力!$E$22)%,ユーザー別卸価格!J124+入力!$E$23),-入力!$E$24),IF(入力!$E$25=2,ROUNDUP(IF(入力!$E$21=1,ユーザー別卸価格!J124/(100-入力!$E$22)%,ユーザー別卸価格!J124+入力!$E$23),-入力!$E$24),ROUND(IF(入力!$E$21=1,ユーザー別卸価格!J124/(100-入力!$E$22)%,ユーザー別卸価格!J124+入力!$E$23),-入力!$E$24))),ユーザー別卸価格!J124))</f>
        <v/>
      </c>
      <c r="K124" s="110">
        <f>'6桁'!K124</f>
        <v>0</v>
      </c>
      <c r="L124" s="456" t="str">
        <f>IF(ユーザー別卸価格!L124="","", IF(ISNUMBER(ユーザー別卸価格!L124),IF(入力!$E$25=1,ROUNDDOWN(IF(入力!$E$21=1,ユーザー別卸価格!L124/(100-入力!$E$22)%,ユーザー別卸価格!L124+入力!$E$23),-入力!$E$24),IF(入力!$E$25=2,ROUNDUP(IF(入力!$E$21=1,ユーザー別卸価格!L124/(100-入力!$E$22)%,ユーザー別卸価格!L124+入力!$E$23),-入力!$E$24),ROUND(IF(入力!$E$21=1,ユーザー別卸価格!L124/(100-入力!$E$22)%,ユーザー別卸価格!L124+入力!$E$23),-入力!$E$24))),ユーザー別卸価格!L124))</f>
        <v/>
      </c>
      <c r="M124" s="96">
        <f>'6桁'!M124</f>
        <v>0</v>
      </c>
      <c r="N124" s="265"/>
      <c r="O124" s="503"/>
      <c r="P124" s="500" t="s">
        <v>206</v>
      </c>
      <c r="Q124" s="501"/>
      <c r="R124" s="275">
        <v>92</v>
      </c>
      <c r="S124" s="276">
        <v>96</v>
      </c>
      <c r="T124" s="95">
        <f>IF(ユーザー別卸価格!T124="","", IF(ISNUMBER(ユーザー別卸価格!T124),IF(入力!$E$25=1,ROUNDDOWN(IF(入力!$E$21=1,ユーザー別卸価格!T124/(100-入力!$E$22)%,ユーザー別卸価格!T124+入力!$E$23),-入力!$E$24),IF(入力!$E$25=2,ROUNDUP(IF(入力!$E$21=1,ユーザー別卸価格!T124/(100-入力!$E$22)%,ユーザー別卸価格!T124+入力!$E$23),-入力!$E$24),ROUND(IF(入力!$E$21=1,ユーザー別卸価格!T124/(100-入力!$E$22)%,ユーザー別卸価格!T124+入力!$E$23),-入力!$E$24))),ユーザー別卸価格!T124))</f>
        <v>35100</v>
      </c>
      <c r="U124" s="96" t="str">
        <f>'6桁'!U124</f>
        <v>Y★</v>
      </c>
      <c r="V124" s="456" t="str">
        <f>IF(ユーザー別卸価格!V124="","", IF(ISNUMBER(ユーザー別卸価格!V124),IF(入力!$E$25=1,ROUNDDOWN(IF(入力!$E$21=1,ユーザー別卸価格!V124/(100-入力!$E$22)%,ユーザー別卸価格!V124+入力!$E$23),-入力!$E$24),IF(入力!$E$25=2,ROUNDUP(IF(入力!$E$21=1,ユーザー別卸価格!V124/(100-入力!$E$22)%,ユーザー別卸価格!V124+入力!$E$23),-入力!$E$24),ROUND(IF(入力!$E$21=1,ユーザー別卸価格!V124/(100-入力!$E$22)%,ユーザー別卸価格!V124+入力!$E$23),-入力!$E$24))),ユーザー別卸価格!V124))</f>
        <v/>
      </c>
      <c r="W124" s="110">
        <f>'6桁'!W124</f>
        <v>0</v>
      </c>
      <c r="X124" s="456" t="str">
        <f>IF(ユーザー別卸価格!X124="","", IF(ISNUMBER(ユーザー別卸価格!X124),IF(入力!$E$25=1,ROUNDDOWN(IF(入力!$E$21=1,ユーザー別卸価格!X124/(100-入力!$E$22)%,ユーザー別卸価格!X124+入力!$E$23),-入力!$E$24),IF(入力!$E$25=2,ROUNDUP(IF(入力!$E$21=1,ユーザー別卸価格!X124/(100-入力!$E$22)%,ユーザー別卸価格!X124+入力!$E$23),-入力!$E$24),ROUND(IF(入力!$E$21=1,ユーザー別卸価格!X124/(100-入力!$E$22)%,ユーザー別卸価格!X124+入力!$E$23),-入力!$E$24))),ユーザー別卸価格!X124))</f>
        <v/>
      </c>
      <c r="Y124" s="126">
        <f>'6桁'!Y124</f>
        <v>0</v>
      </c>
      <c r="Z124" s="108"/>
      <c r="AA124" s="123"/>
      <c r="AB124" s="40"/>
    </row>
    <row r="125" spans="2:28" ht="30" customHeight="1">
      <c r="B125" s="503"/>
      <c r="C125" s="341" t="s">
        <v>175</v>
      </c>
      <c r="D125" s="254">
        <v>91</v>
      </c>
      <c r="E125" s="342">
        <v>95</v>
      </c>
      <c r="F125" s="95">
        <f>IF(ユーザー別卸価格!F125="","", IF(ISNUMBER(ユーザー別卸価格!F125),IF(入力!$E$25=1,ROUNDDOWN(IF(入力!$E$21=1,ユーザー別卸価格!F125/(100-入力!$E$22)%,ユーザー別卸価格!F125+入力!$E$23),-入力!$E$24),IF(入力!$E$25=2,ROUNDUP(IF(入力!$E$21=1,ユーザー別卸価格!F125/(100-入力!$E$22)%,ユーザー別卸価格!F125+入力!$E$23),-入力!$E$24),ROUND(IF(入力!$E$21=1,ユーザー別卸価格!F125/(100-入力!$E$22)%,ユーザー別卸価格!F125+入力!$E$23),-入力!$E$24))),ユーザー別卸価格!F125))</f>
        <v>56200</v>
      </c>
      <c r="G125" s="96" t="str">
        <f>'6桁'!G125</f>
        <v>Y★</v>
      </c>
      <c r="H125" s="456" t="str">
        <f>IF(ユーザー別卸価格!H125="","", IF(ISNUMBER(ユーザー別卸価格!H125),IF(入力!$E$25=1,ROUNDDOWN(IF(入力!$E$21=1,ユーザー別卸価格!H125/(100-入力!$E$22)%,ユーザー別卸価格!H125+入力!$E$23),-入力!$E$24),IF(入力!$E$25=2,ROUNDUP(IF(入力!$E$21=1,ユーザー別卸価格!H125/(100-入力!$E$22)%,ユーザー別卸価格!H125+入力!$E$23),-入力!$E$24),ROUND(IF(入力!$E$21=1,ユーザー別卸価格!H125/(100-入力!$E$22)%,ユーザー別卸価格!H125+入力!$E$23),-入力!$E$24))),ユーザー別卸価格!H125))</f>
        <v/>
      </c>
      <c r="I125" s="96">
        <f>'6桁'!I125</f>
        <v>0</v>
      </c>
      <c r="J125" s="456" t="str">
        <f>IF(ユーザー別卸価格!J125="","", IF(ISNUMBER(ユーザー別卸価格!J125),IF(入力!$E$25=1,ROUNDDOWN(IF(入力!$E$21=1,ユーザー別卸価格!J125/(100-入力!$E$22)%,ユーザー別卸価格!J125+入力!$E$23),-入力!$E$24),IF(入力!$E$25=2,ROUNDUP(IF(入力!$E$21=1,ユーザー別卸価格!J125/(100-入力!$E$22)%,ユーザー別卸価格!J125+入力!$E$23),-入力!$E$24),ROUND(IF(入力!$E$21=1,ユーザー別卸価格!J125/(100-入力!$E$22)%,ユーザー別卸価格!J125+入力!$E$23),-入力!$E$24))),ユーザー別卸価格!J125))</f>
        <v/>
      </c>
      <c r="K125" s="110">
        <f>'6桁'!K125</f>
        <v>0</v>
      </c>
      <c r="L125" s="456" t="str">
        <f>IF(ユーザー別卸価格!L125="","", IF(ISNUMBER(ユーザー別卸価格!L125),IF(入力!$E$25=1,ROUNDDOWN(IF(入力!$E$21=1,ユーザー別卸価格!L125/(100-入力!$E$22)%,ユーザー別卸価格!L125+入力!$E$23),-入力!$E$24),IF(入力!$E$25=2,ROUNDUP(IF(入力!$E$21=1,ユーザー別卸価格!L125/(100-入力!$E$22)%,ユーザー別卸価格!L125+入力!$E$23),-入力!$E$24),ROUND(IF(入力!$E$21=1,ユーザー別卸価格!L125/(100-入力!$E$22)%,ユーザー別卸価格!L125+入力!$E$23),-入力!$E$24))),ユーザー別卸価格!L125))</f>
        <v/>
      </c>
      <c r="M125" s="96">
        <f>'6桁'!M125</f>
        <v>0</v>
      </c>
      <c r="N125" s="265"/>
      <c r="O125" s="503"/>
      <c r="P125" s="500" t="s">
        <v>484</v>
      </c>
      <c r="Q125" s="501"/>
      <c r="R125" s="275"/>
      <c r="S125" s="276">
        <v>99</v>
      </c>
      <c r="T125" s="95" t="str">
        <f>IF(ユーザー別卸価格!T125="","", IF(ISNUMBER(ユーザー別卸価格!T125),IF(入力!$E$25=1,ROUNDDOWN(IF(入力!$E$21=1,ユーザー別卸価格!T125/(100-入力!$E$22)%,ユーザー別卸価格!T125+入力!$E$23),-入力!$E$24),IF(入力!$E$25=2,ROUNDUP(IF(入力!$E$21=1,ユーザー別卸価格!T125/(100-入力!$E$22)%,ユーザー別卸価格!T125+入力!$E$23),-入力!$E$24),ROUND(IF(入力!$E$21=1,ユーザー別卸価格!T125/(100-入力!$E$22)%,ユーザー別卸価格!T125+入力!$E$23),-入力!$E$24))),ユーザー別卸価格!T125))</f>
        <v/>
      </c>
      <c r="U125" s="96">
        <f>'6桁'!U125</f>
        <v>0</v>
      </c>
      <c r="V125" s="456" t="str">
        <f>IF(ユーザー別卸価格!V125="","", IF(ISNUMBER(ユーザー別卸価格!V125),IF(入力!$E$25=1,ROUNDDOWN(IF(入力!$E$21=1,ユーザー別卸価格!V125/(100-入力!$E$22)%,ユーザー別卸価格!V125+入力!$E$23),-入力!$E$24),IF(入力!$E$25=2,ROUNDUP(IF(入力!$E$21=1,ユーザー別卸価格!V125/(100-入力!$E$22)%,ユーザー別卸価格!V125+入力!$E$23),-入力!$E$24),ROUND(IF(入力!$E$21=1,ユーザー別卸価格!V125/(100-入力!$E$22)%,ユーザー別卸価格!V125+入力!$E$23),-入力!$E$24))),ユーザー別卸価格!V125))</f>
        <v>卸価格設定なし</v>
      </c>
      <c r="W125" s="110" t="str">
        <f>'6桁'!W125</f>
        <v>Y★</v>
      </c>
      <c r="X125" s="456" t="str">
        <f>IF(ユーザー別卸価格!X125="","", IF(ISNUMBER(ユーザー別卸価格!X125),IF(入力!$E$25=1,ROUNDDOWN(IF(入力!$E$21=1,ユーザー別卸価格!X125/(100-入力!$E$22)%,ユーザー別卸価格!X125+入力!$E$23),-入力!$E$24),IF(入力!$E$25=2,ROUNDUP(IF(入力!$E$21=1,ユーザー別卸価格!X125/(100-入力!$E$22)%,ユーザー別卸価格!X125+入力!$E$23),-入力!$E$24),ROUND(IF(入力!$E$21=1,ユーザー別卸価格!X125/(100-入力!$E$22)%,ユーザー別卸価格!X125+入力!$E$23),-入力!$E$24))),ユーザー別卸価格!X125))</f>
        <v/>
      </c>
      <c r="Y125" s="126">
        <f>'6桁'!Y125</f>
        <v>0</v>
      </c>
      <c r="Z125" s="108"/>
      <c r="AA125" s="123"/>
      <c r="AB125" s="40"/>
    </row>
    <row r="126" spans="2:28" ht="30" customHeight="1">
      <c r="B126" s="503"/>
      <c r="C126" s="341" t="s">
        <v>212</v>
      </c>
      <c r="D126" s="254">
        <v>93</v>
      </c>
      <c r="E126" s="342">
        <v>97</v>
      </c>
      <c r="F126" s="95">
        <f>IF(ユーザー別卸価格!F126="","", IF(ISNUMBER(ユーザー別卸価格!F126),IF(入力!$E$25=1,ROUNDDOWN(IF(入力!$E$21=1,ユーザー別卸価格!F126/(100-入力!$E$22)%,ユーザー別卸価格!F126+入力!$E$23),-入力!$E$24),IF(入力!$E$25=2,ROUNDUP(IF(入力!$E$21=1,ユーザー別卸価格!F126/(100-入力!$E$22)%,ユーザー別卸価格!F126+入力!$E$23),-入力!$E$24),ROUND(IF(入力!$E$21=1,ユーザー別卸価格!F126/(100-入力!$E$22)%,ユーザー別卸価格!F126+入力!$E$23),-入力!$E$24))),ユーザー別卸価格!F126))</f>
        <v>59300</v>
      </c>
      <c r="G126" s="96" t="str">
        <f>'6桁'!G126</f>
        <v>Y★</v>
      </c>
      <c r="H126" s="456" t="str">
        <f>IF(ユーザー別卸価格!H126="","", IF(ISNUMBER(ユーザー別卸価格!H126),IF(入力!$E$25=1,ROUNDDOWN(IF(入力!$E$21=1,ユーザー別卸価格!H126/(100-入力!$E$22)%,ユーザー別卸価格!H126+入力!$E$23),-入力!$E$24),IF(入力!$E$25=2,ROUNDUP(IF(入力!$E$21=1,ユーザー別卸価格!H126/(100-入力!$E$22)%,ユーザー別卸価格!H126+入力!$E$23),-入力!$E$24),ROUND(IF(入力!$E$21=1,ユーザー別卸価格!H126/(100-入力!$E$22)%,ユーザー別卸価格!H126+入力!$E$23),-入力!$E$24))),ユーザー別卸価格!H126))</f>
        <v/>
      </c>
      <c r="I126" s="96">
        <f>'6桁'!I126</f>
        <v>0</v>
      </c>
      <c r="J126" s="456" t="str">
        <f>IF(ユーザー別卸価格!J126="","", IF(ISNUMBER(ユーザー別卸価格!J126),IF(入力!$E$25=1,ROUNDDOWN(IF(入力!$E$21=1,ユーザー別卸価格!J126/(100-入力!$E$22)%,ユーザー別卸価格!J126+入力!$E$23),-入力!$E$24),IF(入力!$E$25=2,ROUNDUP(IF(入力!$E$21=1,ユーザー別卸価格!J126/(100-入力!$E$22)%,ユーザー別卸価格!J126+入力!$E$23),-入力!$E$24),ROUND(IF(入力!$E$21=1,ユーザー別卸価格!J126/(100-入力!$E$22)%,ユーザー別卸価格!J126+入力!$E$23),-入力!$E$24))),ユーザー別卸価格!J126))</f>
        <v/>
      </c>
      <c r="K126" s="110">
        <f>'6桁'!K126</f>
        <v>0</v>
      </c>
      <c r="L126" s="456" t="str">
        <f>IF(ユーザー別卸価格!L126="","", IF(ISNUMBER(ユーザー別卸価格!L126),IF(入力!$E$25=1,ROUNDDOWN(IF(入力!$E$21=1,ユーザー別卸価格!L126/(100-入力!$E$22)%,ユーザー別卸価格!L126+入力!$E$23),-入力!$E$24),IF(入力!$E$25=2,ROUNDUP(IF(入力!$E$21=1,ユーザー別卸価格!L126/(100-入力!$E$22)%,ユーザー別卸価格!L126+入力!$E$23),-入力!$E$24),ROUND(IF(入力!$E$21=1,ユーザー別卸価格!L126/(100-入力!$E$22)%,ユーザー別卸価格!L126+入力!$E$23),-入力!$E$24))),ユーザー別卸価格!L126))</f>
        <v/>
      </c>
      <c r="M126" s="96">
        <f>'6桁'!M126</f>
        <v>0</v>
      </c>
      <c r="N126" s="265"/>
      <c r="O126" s="503"/>
      <c r="P126" s="500" t="s">
        <v>219</v>
      </c>
      <c r="Q126" s="501"/>
      <c r="R126" s="275">
        <v>98</v>
      </c>
      <c r="S126" s="276">
        <v>102</v>
      </c>
      <c r="T126" s="95">
        <f>IF(ユーザー別卸価格!T126="","", IF(ISNUMBER(ユーザー別卸価格!T126),IF(入力!$E$25=1,ROUNDDOWN(IF(入力!$E$21=1,ユーザー別卸価格!T126/(100-入力!$E$22)%,ユーザー別卸価格!T126+入力!$E$23),-入力!$E$24),IF(入力!$E$25=2,ROUNDUP(IF(入力!$E$21=1,ユーザー別卸価格!T126/(100-入力!$E$22)%,ユーザー別卸価格!T126+入力!$E$23),-入力!$E$24),ROUND(IF(入力!$E$21=1,ユーザー別卸価格!T126/(100-入力!$E$22)%,ユーザー別卸価格!T126+入力!$E$23),-入力!$E$24))),ユーザー別卸価格!T126))</f>
        <v>39200</v>
      </c>
      <c r="U126" s="96" t="str">
        <f>'6桁'!U126</f>
        <v>Y★</v>
      </c>
      <c r="V126" s="456" t="str">
        <f>IF(ユーザー別卸価格!V126="","", IF(ISNUMBER(ユーザー別卸価格!V126),IF(入力!$E$25=1,ROUNDDOWN(IF(入力!$E$21=1,ユーザー別卸価格!V126/(100-入力!$E$22)%,ユーザー別卸価格!V126+入力!$E$23),-入力!$E$24),IF(入力!$E$25=2,ROUNDUP(IF(入力!$E$21=1,ユーザー別卸価格!V126/(100-入力!$E$22)%,ユーザー別卸価格!V126+入力!$E$23),-入力!$E$24),ROUND(IF(入力!$E$21=1,ユーザー別卸価格!V126/(100-入力!$E$22)%,ユーザー別卸価格!V126+入力!$E$23),-入力!$E$24))),ユーザー別卸価格!V126))</f>
        <v/>
      </c>
      <c r="W126" s="110">
        <f>'6桁'!W126</f>
        <v>0</v>
      </c>
      <c r="X126" s="456" t="str">
        <f>IF(ユーザー別卸価格!X126="","", IF(ISNUMBER(ユーザー別卸価格!X126),IF(入力!$E$25=1,ROUNDDOWN(IF(入力!$E$21=1,ユーザー別卸価格!X126/(100-入力!$E$22)%,ユーザー別卸価格!X126+入力!$E$23),-入力!$E$24),IF(入力!$E$25=2,ROUNDUP(IF(入力!$E$21=1,ユーザー別卸価格!X126/(100-入力!$E$22)%,ユーザー別卸価格!X126+入力!$E$23),-入力!$E$24),ROUND(IF(入力!$E$21=1,ユーザー別卸価格!X126/(100-入力!$E$22)%,ユーザー別卸価格!X126+入力!$E$23),-入力!$E$24))),ユーザー別卸価格!X126))</f>
        <v/>
      </c>
      <c r="Y126" s="126">
        <f>'6桁'!Y126</f>
        <v>0</v>
      </c>
      <c r="Z126" s="108"/>
      <c r="AA126" s="123"/>
      <c r="AB126" s="40"/>
    </row>
    <row r="127" spans="2:28" ht="30" customHeight="1">
      <c r="B127" s="503"/>
      <c r="C127" s="341" t="s">
        <v>485</v>
      </c>
      <c r="D127" s="254"/>
      <c r="E127" s="342">
        <v>99</v>
      </c>
      <c r="F127" s="95" t="str">
        <f>IF(ユーザー別卸価格!F127="","", IF(ISNUMBER(ユーザー別卸価格!F127),IF(入力!$E$25=1,ROUNDDOWN(IF(入力!$E$21=1,ユーザー別卸価格!F127/(100-入力!$E$22)%,ユーザー別卸価格!F127+入力!$E$23),-入力!$E$24),IF(入力!$E$25=2,ROUNDUP(IF(入力!$E$21=1,ユーザー別卸価格!F127/(100-入力!$E$22)%,ユーザー別卸価格!F127+入力!$E$23),-入力!$E$24),ROUND(IF(入力!$E$21=1,ユーザー別卸価格!F127/(100-入力!$E$22)%,ユーザー別卸価格!F127+入力!$E$23),-入力!$E$24))),ユーザー別卸価格!F127))</f>
        <v/>
      </c>
      <c r="G127" s="96">
        <f>'6桁'!G127</f>
        <v>0</v>
      </c>
      <c r="H127" s="456" t="str">
        <f>IF(ユーザー別卸価格!H127="","", IF(ISNUMBER(ユーザー別卸価格!H127),IF(入力!$E$25=1,ROUNDDOWN(IF(入力!$E$21=1,ユーザー別卸価格!H127/(100-入力!$E$22)%,ユーザー別卸価格!H127+入力!$E$23),-入力!$E$24),IF(入力!$E$25=2,ROUNDUP(IF(入力!$E$21=1,ユーザー別卸価格!H127/(100-入力!$E$22)%,ユーザー別卸価格!H127+入力!$E$23),-入力!$E$24),ROUND(IF(入力!$E$21=1,ユーザー別卸価格!H127/(100-入力!$E$22)%,ユーザー別卸価格!H127+入力!$E$23),-入力!$E$24))),ユーザー別卸価格!H127))</f>
        <v>卸価格設定なし</v>
      </c>
      <c r="I127" s="96" t="str">
        <f>'6桁'!I127</f>
        <v>Y★</v>
      </c>
      <c r="J127" s="456" t="str">
        <f>IF(ユーザー別卸価格!J127="","", IF(ISNUMBER(ユーザー別卸価格!J127),IF(入力!$E$25=1,ROUNDDOWN(IF(入力!$E$21=1,ユーザー別卸価格!J127/(100-入力!$E$22)%,ユーザー別卸価格!J127+入力!$E$23),-入力!$E$24),IF(入力!$E$25=2,ROUNDUP(IF(入力!$E$21=1,ユーザー別卸価格!J127/(100-入力!$E$22)%,ユーザー別卸価格!J127+入力!$E$23),-入力!$E$24),ROUND(IF(入力!$E$21=1,ユーザー別卸価格!J127/(100-入力!$E$22)%,ユーザー別卸価格!J127+入力!$E$23),-入力!$E$24))),ユーザー別卸価格!J127))</f>
        <v/>
      </c>
      <c r="K127" s="110">
        <f>'6桁'!K127</f>
        <v>0</v>
      </c>
      <c r="L127" s="456" t="str">
        <f>IF(ユーザー別卸価格!L127="","", IF(ISNUMBER(ユーザー別卸価格!L127),IF(入力!$E$25=1,ROUNDDOWN(IF(入力!$E$21=1,ユーザー別卸価格!L127/(100-入力!$E$22)%,ユーザー別卸価格!L127+入力!$E$23),-入力!$E$24),IF(入力!$E$25=2,ROUNDUP(IF(入力!$E$21=1,ユーザー別卸価格!L127/(100-入力!$E$22)%,ユーザー別卸価格!L127+入力!$E$23),-入力!$E$24),ROUND(IF(入力!$E$21=1,ユーザー別卸価格!L127/(100-入力!$E$22)%,ユーザー別卸価格!L127+入力!$E$23),-入力!$E$24))),ユーザー別卸価格!L127))</f>
        <v/>
      </c>
      <c r="M127" s="96">
        <f>'6桁'!M127</f>
        <v>0</v>
      </c>
      <c r="N127" s="265"/>
      <c r="O127" s="503"/>
      <c r="P127" s="500" t="s">
        <v>435</v>
      </c>
      <c r="Q127" s="501"/>
      <c r="R127" s="275"/>
      <c r="S127" s="276">
        <v>104</v>
      </c>
      <c r="T127" s="95" t="str">
        <f>IF(ユーザー別卸価格!T127="","", IF(ISNUMBER(ユーザー別卸価格!T127),IF(入力!$E$25=1,ROUNDDOWN(IF(入力!$E$21=1,ユーザー別卸価格!T127/(100-入力!$E$22)%,ユーザー別卸価格!T127+入力!$E$23),-入力!$E$24),IF(入力!$E$25=2,ROUNDUP(IF(入力!$E$21=1,ユーザー別卸価格!T127/(100-入力!$E$22)%,ユーザー別卸価格!T127+入力!$E$23),-入力!$E$24),ROUND(IF(入力!$E$21=1,ユーザー別卸価格!T127/(100-入力!$E$22)%,ユーザー別卸価格!T127+入力!$E$23),-入力!$E$24))),ユーザー別卸価格!T127))</f>
        <v/>
      </c>
      <c r="U127" s="96">
        <f>'6桁'!U127</f>
        <v>0</v>
      </c>
      <c r="V127" s="456" t="str">
        <f>IF(ユーザー別卸価格!V127="","", IF(ISNUMBER(ユーザー別卸価格!V127),IF(入力!$E$25=1,ROUNDDOWN(IF(入力!$E$21=1,ユーザー別卸価格!V127/(100-入力!$E$22)%,ユーザー別卸価格!V127+入力!$E$23),-入力!$E$24),IF(入力!$E$25=2,ROUNDUP(IF(入力!$E$21=1,ユーザー別卸価格!V127/(100-入力!$E$22)%,ユーザー別卸価格!V127+入力!$E$23),-入力!$E$24),ROUND(IF(入力!$E$21=1,ユーザー別卸価格!V127/(100-入力!$E$22)%,ユーザー別卸価格!V127+入力!$E$23),-入力!$E$24))),ユーザー別卸価格!V127))</f>
        <v>卸価格設定なし</v>
      </c>
      <c r="W127" s="110" t="str">
        <f>'6桁'!W127</f>
        <v>Y★</v>
      </c>
      <c r="X127" s="456" t="str">
        <f>IF(ユーザー別卸価格!X127="","", IF(ISNUMBER(ユーザー別卸価格!X127),IF(入力!$E$25=1,ROUNDDOWN(IF(入力!$E$21=1,ユーザー別卸価格!X127/(100-入力!$E$22)%,ユーザー別卸価格!X127+入力!$E$23),-入力!$E$24),IF(入力!$E$25=2,ROUNDUP(IF(入力!$E$21=1,ユーザー別卸価格!X127/(100-入力!$E$22)%,ユーザー別卸価格!X127+入力!$E$23),-入力!$E$24),ROUND(IF(入力!$E$21=1,ユーザー別卸価格!X127/(100-入力!$E$22)%,ユーザー別卸価格!X127+入力!$E$23),-入力!$E$24))),ユーザー別卸価格!X127))</f>
        <v/>
      </c>
      <c r="Y127" s="126">
        <f>'6桁'!Y127</f>
        <v>0</v>
      </c>
      <c r="Z127" s="108"/>
      <c r="AA127" s="123"/>
      <c r="AB127" s="40"/>
    </row>
    <row r="128" spans="2:28" ht="30" customHeight="1">
      <c r="B128" s="503"/>
      <c r="C128" s="341" t="s">
        <v>76</v>
      </c>
      <c r="D128" s="254">
        <v>98</v>
      </c>
      <c r="E128" s="342">
        <v>102</v>
      </c>
      <c r="F128" s="95">
        <f>IF(ユーザー別卸価格!F128="","", IF(ISNUMBER(ユーザー別卸価格!F128),IF(入力!$E$25=1,ROUNDDOWN(IF(入力!$E$21=1,ユーザー別卸価格!F128/(100-入力!$E$22)%,ユーザー別卸価格!F128+入力!$E$23),-入力!$E$24),IF(入力!$E$25=2,ROUNDUP(IF(入力!$E$21=1,ユーザー別卸価格!F128/(100-入力!$E$22)%,ユーザー別卸価格!F128+入力!$E$23),-入力!$E$24),ROUND(IF(入力!$E$21=1,ユーザー別卸価格!F128/(100-入力!$E$22)%,ユーザー別卸価格!F128+入力!$E$23),-入力!$E$24))),ユーザー別卸価格!F128))</f>
        <v>60200</v>
      </c>
      <c r="G128" s="96" t="str">
        <f>'6桁'!G128</f>
        <v>Y★</v>
      </c>
      <c r="H128" s="456" t="str">
        <f>IF(ユーザー別卸価格!H128="","", IF(ISNUMBER(ユーザー別卸価格!H128),IF(入力!$E$25=1,ROUNDDOWN(IF(入力!$E$21=1,ユーザー別卸価格!H128/(100-入力!$E$22)%,ユーザー別卸価格!H128+入力!$E$23),-入力!$E$24),IF(入力!$E$25=2,ROUNDUP(IF(入力!$E$21=1,ユーザー別卸価格!H128/(100-入力!$E$22)%,ユーザー別卸価格!H128+入力!$E$23),-入力!$E$24),ROUND(IF(入力!$E$21=1,ユーザー別卸価格!H128/(100-入力!$E$22)%,ユーザー別卸価格!H128+入力!$E$23),-入力!$E$24))),ユーザー別卸価格!H128))</f>
        <v/>
      </c>
      <c r="I128" s="96">
        <f>'6桁'!I128</f>
        <v>0</v>
      </c>
      <c r="J128" s="456" t="str">
        <f>IF(ユーザー別卸価格!J128="","", IF(ISNUMBER(ユーザー別卸価格!J128),IF(入力!$E$25=1,ROUNDDOWN(IF(入力!$E$21=1,ユーザー別卸価格!J128/(100-入力!$E$22)%,ユーザー別卸価格!J128+入力!$E$23),-入力!$E$24),IF(入力!$E$25=2,ROUNDUP(IF(入力!$E$21=1,ユーザー別卸価格!J128/(100-入力!$E$22)%,ユーザー別卸価格!J128+入力!$E$23),-入力!$E$24),ROUND(IF(入力!$E$21=1,ユーザー別卸価格!J128/(100-入力!$E$22)%,ユーザー別卸価格!J128+入力!$E$23),-入力!$E$24))),ユーザー別卸価格!J128))</f>
        <v/>
      </c>
      <c r="K128" s="110">
        <f>'6桁'!K128</f>
        <v>0</v>
      </c>
      <c r="L128" s="456" t="str">
        <f>IF(ユーザー別卸価格!L128="","", IF(ISNUMBER(ユーザー別卸価格!L128),IF(入力!$E$25=1,ROUNDDOWN(IF(入力!$E$21=1,ユーザー別卸価格!L128/(100-入力!$E$22)%,ユーザー別卸価格!L128+入力!$E$23),-入力!$E$24),IF(入力!$E$25=2,ROUNDUP(IF(入力!$E$21=1,ユーザー別卸価格!L128/(100-入力!$E$22)%,ユーザー別卸価格!L128+入力!$E$23),-入力!$E$24),ROUND(IF(入力!$E$21=1,ユーザー別卸価格!L128/(100-入力!$E$22)%,ユーザー別卸価格!L128+入力!$E$23),-入力!$E$24))),ユーザー別卸価格!L128))</f>
        <v/>
      </c>
      <c r="M128" s="96">
        <f>'6桁'!M128</f>
        <v>0</v>
      </c>
      <c r="N128" s="265"/>
      <c r="O128" s="503"/>
      <c r="P128" s="500" t="s">
        <v>486</v>
      </c>
      <c r="Q128" s="501"/>
      <c r="R128" s="275"/>
      <c r="S128" s="276">
        <v>103</v>
      </c>
      <c r="T128" s="95">
        <f>IF(ユーザー別卸価格!T128="","", IF(ISNUMBER(ユーザー別卸価格!T128),IF(入力!$E$25=1,ROUNDDOWN(IF(入力!$E$21=1,ユーザー別卸価格!T128/(100-入力!$E$22)%,ユーザー別卸価格!T128+入力!$E$23),-入力!$E$24),IF(入力!$E$25=2,ROUNDUP(IF(入力!$E$21=1,ユーザー別卸価格!T128/(100-入力!$E$22)%,ユーザー別卸価格!T128+入力!$E$23),-入力!$E$24),ROUND(IF(入力!$E$21=1,ユーザー別卸価格!T128/(100-入力!$E$22)%,ユーザー別卸価格!T128+入力!$E$23),-入力!$E$24))),ユーザー別卸価格!T128))</f>
        <v>37300</v>
      </c>
      <c r="U128" s="96" t="str">
        <f>'6桁'!U128</f>
        <v>W★</v>
      </c>
      <c r="V128" s="456" t="str">
        <f>IF(ユーザー別卸価格!V128="","", IF(ISNUMBER(ユーザー別卸価格!V128),IF(入力!$E$25=1,ROUNDDOWN(IF(入力!$E$21=1,ユーザー別卸価格!V128/(100-入力!$E$22)%,ユーザー別卸価格!V128+入力!$E$23),-入力!$E$24),IF(入力!$E$25=2,ROUNDUP(IF(入力!$E$21=1,ユーザー別卸価格!V128/(100-入力!$E$22)%,ユーザー別卸価格!V128+入力!$E$23),-入力!$E$24),ROUND(IF(入力!$E$21=1,ユーザー別卸価格!V128/(100-入力!$E$22)%,ユーザー別卸価格!V128+入力!$E$23),-入力!$E$24))),ユーザー別卸価格!V128))</f>
        <v/>
      </c>
      <c r="W128" s="110">
        <f>'6桁'!W128</f>
        <v>0</v>
      </c>
      <c r="X128" s="456" t="str">
        <f>IF(ユーザー別卸価格!X128="","", IF(ISNUMBER(ユーザー別卸価格!X128),IF(入力!$E$25=1,ROUNDDOWN(IF(入力!$E$21=1,ユーザー別卸価格!X128/(100-入力!$E$22)%,ユーザー別卸価格!X128+入力!$E$23),-入力!$E$24),IF(入力!$E$25=2,ROUNDUP(IF(入力!$E$21=1,ユーザー別卸価格!X128/(100-入力!$E$22)%,ユーザー別卸価格!X128+入力!$E$23),-入力!$E$24),ROUND(IF(入力!$E$21=1,ユーザー別卸価格!X128/(100-入力!$E$22)%,ユーザー別卸価格!X128+入力!$E$23),-入力!$E$24))),ユーザー別卸価格!X128))</f>
        <v/>
      </c>
      <c r="Y128" s="126">
        <f>'6桁'!Y128</f>
        <v>0</v>
      </c>
      <c r="Z128" s="108"/>
      <c r="AA128" s="123"/>
      <c r="AB128" s="40"/>
    </row>
    <row r="129" spans="2:28" ht="30" customHeight="1">
      <c r="B129" s="503"/>
      <c r="C129" s="341" t="s">
        <v>487</v>
      </c>
      <c r="D129" s="254"/>
      <c r="E129" s="342">
        <v>104</v>
      </c>
      <c r="F129" s="95">
        <f>IF(ユーザー別卸価格!F129="","", IF(ISNUMBER(ユーザー別卸価格!F129),IF(入力!$E$25=1,ROUNDDOWN(IF(入力!$E$21=1,ユーザー別卸価格!F129/(100-入力!$E$22)%,ユーザー別卸価格!F129+入力!$E$23),-入力!$E$24),IF(入力!$E$25=2,ROUNDUP(IF(入力!$E$21=1,ユーザー別卸価格!F129/(100-入力!$E$22)%,ユーザー別卸価格!F129+入力!$E$23),-入力!$E$24),ROUND(IF(入力!$E$21=1,ユーザー別卸価格!F129/(100-入力!$E$22)%,ユーザー別卸価格!F129+入力!$E$23),-入力!$E$24))),ユーザー別卸価格!F129))</f>
        <v>61400</v>
      </c>
      <c r="G129" s="96" t="str">
        <f>'6桁'!G129</f>
        <v>Y★</v>
      </c>
      <c r="H129" s="456" t="str">
        <f>IF(ユーザー別卸価格!H129="","", IF(ISNUMBER(ユーザー別卸価格!H129),IF(入力!$E$25=1,ROUNDDOWN(IF(入力!$E$21=1,ユーザー別卸価格!H129/(100-入力!$E$22)%,ユーザー別卸価格!H129+入力!$E$23),-入力!$E$24),IF(入力!$E$25=2,ROUNDUP(IF(入力!$E$21=1,ユーザー別卸価格!H129/(100-入力!$E$22)%,ユーザー別卸価格!H129+入力!$E$23),-入力!$E$24),ROUND(IF(入力!$E$21=1,ユーザー別卸価格!H129/(100-入力!$E$22)%,ユーザー別卸価格!H129+入力!$E$23),-入力!$E$24))),ユーザー別卸価格!H129))</f>
        <v/>
      </c>
      <c r="I129" s="96">
        <f>'6桁'!I129</f>
        <v>0</v>
      </c>
      <c r="J129" s="456" t="str">
        <f>IF(ユーザー別卸価格!J129="","", IF(ISNUMBER(ユーザー別卸価格!J129),IF(入力!$E$25=1,ROUNDDOWN(IF(入力!$E$21=1,ユーザー別卸価格!J129/(100-入力!$E$22)%,ユーザー別卸価格!J129+入力!$E$23),-入力!$E$24),IF(入力!$E$25=2,ROUNDUP(IF(入力!$E$21=1,ユーザー別卸価格!J129/(100-入力!$E$22)%,ユーザー別卸価格!J129+入力!$E$23),-入力!$E$24),ROUND(IF(入力!$E$21=1,ユーザー別卸価格!J129/(100-入力!$E$22)%,ユーザー別卸価格!J129+入力!$E$23),-入力!$E$24))),ユーザー別卸価格!J129))</f>
        <v/>
      </c>
      <c r="K129" s="110">
        <f>'6桁'!K129</f>
        <v>0</v>
      </c>
      <c r="L129" s="456" t="str">
        <f>IF(ユーザー別卸価格!L129="","", IF(ISNUMBER(ユーザー別卸価格!L129),IF(入力!$E$25=1,ROUNDDOWN(IF(入力!$E$21=1,ユーザー別卸価格!L129/(100-入力!$E$22)%,ユーザー別卸価格!L129+入力!$E$23),-入力!$E$24),IF(入力!$E$25=2,ROUNDUP(IF(入力!$E$21=1,ユーザー別卸価格!L129/(100-入力!$E$22)%,ユーザー別卸価格!L129+入力!$E$23),-入力!$E$24),ROUND(IF(入力!$E$21=1,ユーザー別卸価格!L129/(100-入力!$E$22)%,ユーザー別卸価格!L129+入力!$E$23),-入力!$E$24))),ユーザー別卸価格!L129))</f>
        <v/>
      </c>
      <c r="M129" s="96">
        <f>'6桁'!M129</f>
        <v>0</v>
      </c>
      <c r="N129" s="265"/>
      <c r="O129" s="503"/>
      <c r="P129" s="500" t="s">
        <v>305</v>
      </c>
      <c r="Q129" s="501"/>
      <c r="R129" s="275"/>
      <c r="S129" s="276">
        <v>107</v>
      </c>
      <c r="T129" s="95" t="str">
        <f>IF(ユーザー別卸価格!T129="","", IF(ISNUMBER(ユーザー別卸価格!T129),IF(入力!$E$25=1,ROUNDDOWN(IF(入力!$E$21=1,ユーザー別卸価格!T129/(100-入力!$E$22)%,ユーザー別卸価格!T129+入力!$E$23),-入力!$E$24),IF(入力!$E$25=2,ROUNDUP(IF(入力!$E$21=1,ユーザー別卸価格!T129/(100-入力!$E$22)%,ユーザー別卸価格!T129+入力!$E$23),-入力!$E$24),ROUND(IF(入力!$E$21=1,ユーザー別卸価格!T129/(100-入力!$E$22)%,ユーザー別卸価格!T129+入力!$E$23),-入力!$E$24))),ユーザー別卸価格!T129))</f>
        <v/>
      </c>
      <c r="U129" s="96">
        <f>'6桁'!U129</f>
        <v>0</v>
      </c>
      <c r="V129" s="456" t="str">
        <f>IF(ユーザー別卸価格!V129="","", IF(ISNUMBER(ユーザー別卸価格!V129),IF(入力!$E$25=1,ROUNDDOWN(IF(入力!$E$21=1,ユーザー別卸価格!V129/(100-入力!$E$22)%,ユーザー別卸価格!V129+入力!$E$23),-入力!$E$24),IF(入力!$E$25=2,ROUNDUP(IF(入力!$E$21=1,ユーザー別卸価格!V129/(100-入力!$E$22)%,ユーザー別卸価格!V129+入力!$E$23),-入力!$E$24),ROUND(IF(入力!$E$21=1,ユーザー別卸価格!V129/(100-入力!$E$22)%,ユーザー別卸価格!V129+入力!$E$23),-入力!$E$24))),ユーザー別卸価格!V129))</f>
        <v/>
      </c>
      <c r="W129" s="110">
        <f>'6桁'!W129</f>
        <v>0</v>
      </c>
      <c r="X129" s="456" t="str">
        <f>IF(ユーザー別卸価格!X129="","", IF(ISNUMBER(ユーザー別卸価格!X129),IF(入力!$E$25=1,ROUNDDOWN(IF(入力!$E$21=1,ユーザー別卸価格!X129/(100-入力!$E$22)%,ユーザー別卸価格!X129+入力!$E$23),-入力!$E$24),IF(入力!$E$25=2,ROUNDUP(IF(入力!$E$21=1,ユーザー別卸価格!X129/(100-入力!$E$22)%,ユーザー別卸価格!X129+入力!$E$23),-入力!$E$24),ROUND(IF(入力!$E$21=1,ユーザー別卸価格!X129/(100-入力!$E$22)%,ユーザー別卸価格!X129+入力!$E$23),-入力!$E$24))),ユーザー別卸価格!X129))</f>
        <v>卸価格設定なし</v>
      </c>
      <c r="Y129" s="126" t="str">
        <f>'6桁'!Y129</f>
        <v>Y★</v>
      </c>
      <c r="Z129" s="108"/>
      <c r="AA129" s="123"/>
      <c r="AB129" s="40"/>
    </row>
    <row r="130" spans="2:28" ht="30" customHeight="1">
      <c r="B130" s="503"/>
      <c r="C130" s="341" t="s">
        <v>294</v>
      </c>
      <c r="D130" s="254">
        <v>106</v>
      </c>
      <c r="E130" s="342">
        <v>110</v>
      </c>
      <c r="F130" s="95">
        <f>IF(ユーザー別卸価格!F130="","", IF(ISNUMBER(ユーザー別卸価格!F130),IF(入力!$E$25=1,ROUNDDOWN(IF(入力!$E$21=1,ユーザー別卸価格!F130/(100-入力!$E$22)%,ユーザー別卸価格!F130+入力!$E$23),-入力!$E$24),IF(入力!$E$25=2,ROUNDUP(IF(入力!$E$21=1,ユーザー別卸価格!F130/(100-入力!$E$22)%,ユーザー別卸価格!F130+入力!$E$23),-入力!$E$24),ROUND(IF(入力!$E$21=1,ユーザー別卸価格!F130/(100-入力!$E$22)%,ユーザー別卸価格!F130+入力!$E$23),-入力!$E$24))),ユーザー別卸価格!F130))</f>
        <v>68100</v>
      </c>
      <c r="G130" s="96" t="str">
        <f>'6桁'!G130</f>
        <v>Y★</v>
      </c>
      <c r="H130" s="456" t="str">
        <f>IF(ユーザー別卸価格!H130="","", IF(ISNUMBER(ユーザー別卸価格!H130),IF(入力!$E$25=1,ROUNDDOWN(IF(入力!$E$21=1,ユーザー別卸価格!H130/(100-入力!$E$22)%,ユーザー別卸価格!H130+入力!$E$23),-入力!$E$24),IF(入力!$E$25=2,ROUNDUP(IF(入力!$E$21=1,ユーザー別卸価格!H130/(100-入力!$E$22)%,ユーザー別卸価格!H130+入力!$E$23),-入力!$E$24),ROUND(IF(入力!$E$21=1,ユーザー別卸価格!H130/(100-入力!$E$22)%,ユーザー別卸価格!H130+入力!$E$23),-入力!$E$24))),ユーザー別卸価格!H130))</f>
        <v/>
      </c>
      <c r="I130" s="96">
        <f>'6桁'!I130</f>
        <v>0</v>
      </c>
      <c r="J130" s="456" t="str">
        <f>IF(ユーザー別卸価格!J130="","", IF(ISNUMBER(ユーザー別卸価格!J130),IF(入力!$E$25=1,ROUNDDOWN(IF(入力!$E$21=1,ユーザー別卸価格!J130/(100-入力!$E$22)%,ユーザー別卸価格!J130+入力!$E$23),-入力!$E$24),IF(入力!$E$25=2,ROUNDUP(IF(入力!$E$21=1,ユーザー別卸価格!J130/(100-入力!$E$22)%,ユーザー別卸価格!J130+入力!$E$23),-入力!$E$24),ROUND(IF(入力!$E$21=1,ユーザー別卸価格!J130/(100-入力!$E$22)%,ユーザー別卸価格!J130+入力!$E$23),-入力!$E$24))),ユーザー別卸価格!J130))</f>
        <v/>
      </c>
      <c r="K130" s="110">
        <f>'6桁'!K130</f>
        <v>0</v>
      </c>
      <c r="L130" s="456" t="str">
        <f>IF(ユーザー別卸価格!L130="","", IF(ISNUMBER(ユーザー別卸価格!L130),IF(入力!$E$25=1,ROUNDDOWN(IF(入力!$E$21=1,ユーザー別卸価格!L130/(100-入力!$E$22)%,ユーザー別卸価格!L130+入力!$E$23),-入力!$E$24),IF(入力!$E$25=2,ROUNDUP(IF(入力!$E$21=1,ユーザー別卸価格!L130/(100-入力!$E$22)%,ユーザー別卸価格!L130+入力!$E$23),-入力!$E$24),ROUND(IF(入力!$E$21=1,ユーザー別卸価格!L130/(100-入力!$E$22)%,ユーザー別卸価格!L130+入力!$E$23),-入力!$E$24))),ユーザー別卸価格!L130))</f>
        <v/>
      </c>
      <c r="M130" s="96">
        <f>'6桁'!M130</f>
        <v>0</v>
      </c>
      <c r="N130" s="265"/>
      <c r="O130" s="503"/>
      <c r="P130" s="500" t="s">
        <v>364</v>
      </c>
      <c r="Q130" s="501"/>
      <c r="R130" s="275">
        <v>99</v>
      </c>
      <c r="S130" s="276"/>
      <c r="T130" s="95">
        <f>IF(ユーザー別卸価格!T130="","", IF(ISNUMBER(ユーザー別卸価格!T130),IF(入力!$E$25=1,ROUNDDOWN(IF(入力!$E$21=1,ユーザー別卸価格!T130/(100-入力!$E$22)%,ユーザー別卸価格!T130+入力!$E$23),-入力!$E$24),IF(入力!$E$25=2,ROUNDUP(IF(入力!$E$21=1,ユーザー別卸価格!T130/(100-入力!$E$22)%,ユーザー別卸価格!T130+入力!$E$23),-入力!$E$24),ROUND(IF(入力!$E$21=1,ユーザー別卸価格!T130/(100-入力!$E$22)%,ユーザー別卸価格!T130+入力!$E$23),-入力!$E$24))),ユーザー別卸価格!T130))</f>
        <v>29300</v>
      </c>
      <c r="U130" s="96" t="str">
        <f>'6桁'!U130</f>
        <v>W</v>
      </c>
      <c r="V130" s="456" t="str">
        <f>IF(ユーザー別卸価格!V130="","", IF(ISNUMBER(ユーザー別卸価格!V130),IF(入力!$E$25=1,ROUNDDOWN(IF(入力!$E$21=1,ユーザー別卸価格!V130/(100-入力!$E$22)%,ユーザー別卸価格!V130+入力!$E$23),-入力!$E$24),IF(入力!$E$25=2,ROUNDUP(IF(入力!$E$21=1,ユーザー別卸価格!V130/(100-入力!$E$22)%,ユーザー別卸価格!V130+入力!$E$23),-入力!$E$24),ROUND(IF(入力!$E$21=1,ユーザー別卸価格!V130/(100-入力!$E$22)%,ユーザー別卸価格!V130+入力!$E$23),-入力!$E$24))),ユーザー別卸価格!V130))</f>
        <v/>
      </c>
      <c r="W130" s="110">
        <f>'6桁'!W130</f>
        <v>0</v>
      </c>
      <c r="X130" s="456" t="str">
        <f>IF(ユーザー別卸価格!X130="","", IF(ISNUMBER(ユーザー別卸価格!X130),IF(入力!$E$25=1,ROUNDDOWN(IF(入力!$E$21=1,ユーザー別卸価格!X130/(100-入力!$E$22)%,ユーザー別卸価格!X130+入力!$E$23),-入力!$E$24),IF(入力!$E$25=2,ROUNDUP(IF(入力!$E$21=1,ユーザー別卸価格!X130/(100-入力!$E$22)%,ユーザー別卸価格!X130+入力!$E$23),-入力!$E$24),ROUND(IF(入力!$E$21=1,ユーザー別卸価格!X130/(100-入力!$E$22)%,ユーザー別卸価格!X130+入力!$E$23),-入力!$E$24))),ユーザー別卸価格!X130))</f>
        <v/>
      </c>
      <c r="Y130" s="126">
        <f>'6桁'!Y130</f>
        <v>0</v>
      </c>
      <c r="Z130" s="108"/>
      <c r="AA130" s="123"/>
      <c r="AB130" s="40"/>
    </row>
    <row r="131" spans="2:28" ht="30" customHeight="1">
      <c r="B131" s="503"/>
      <c r="C131" s="341" t="s">
        <v>77</v>
      </c>
      <c r="D131" s="254">
        <v>95</v>
      </c>
      <c r="E131" s="342">
        <v>99</v>
      </c>
      <c r="F131" s="95">
        <f>IF(ユーザー別卸価格!F131="","", IF(ISNUMBER(ユーザー別卸価格!F131),IF(入力!$E$25=1,ROUNDDOWN(IF(入力!$E$21=1,ユーザー別卸価格!F131/(100-入力!$E$22)%,ユーザー別卸価格!F131+入力!$E$23),-入力!$E$24),IF(入力!$E$25=2,ROUNDUP(IF(入力!$E$21=1,ユーザー別卸価格!F131/(100-入力!$E$22)%,ユーザー別卸価格!F131+入力!$E$23),-入力!$E$24),ROUND(IF(入力!$E$21=1,ユーザー別卸価格!F131/(100-入力!$E$22)%,ユーザー別卸価格!F131+入力!$E$23),-入力!$E$24))),ユーザー別卸価格!F131))</f>
        <v>49700</v>
      </c>
      <c r="G131" s="96" t="str">
        <f>'6桁'!G131</f>
        <v>Y★</v>
      </c>
      <c r="H131" s="456" t="str">
        <f>IF(ユーザー別卸価格!H131="","", IF(ISNUMBER(ユーザー別卸価格!H131),IF(入力!$E$25=1,ROUNDDOWN(IF(入力!$E$21=1,ユーザー別卸価格!H131/(100-入力!$E$22)%,ユーザー別卸価格!H131+入力!$E$23),-入力!$E$24),IF(入力!$E$25=2,ROUNDUP(IF(入力!$E$21=1,ユーザー別卸価格!H131/(100-入力!$E$22)%,ユーザー別卸価格!H131+入力!$E$23),-入力!$E$24),ROUND(IF(入力!$E$21=1,ユーザー別卸価格!H131/(100-入力!$E$22)%,ユーザー別卸価格!H131+入力!$E$23),-入力!$E$24))),ユーザー別卸価格!H131))</f>
        <v/>
      </c>
      <c r="I131" s="96">
        <f>'6桁'!I131</f>
        <v>0</v>
      </c>
      <c r="J131" s="456" t="str">
        <f>IF(ユーザー別卸価格!J131="","", IF(ISNUMBER(ユーザー別卸価格!J131),IF(入力!$E$25=1,ROUNDDOWN(IF(入力!$E$21=1,ユーザー別卸価格!J131/(100-入力!$E$22)%,ユーザー別卸価格!J131+入力!$E$23),-入力!$E$24),IF(入力!$E$25=2,ROUNDUP(IF(入力!$E$21=1,ユーザー別卸価格!J131/(100-入力!$E$22)%,ユーザー別卸価格!J131+入力!$E$23),-入力!$E$24),ROUND(IF(入力!$E$21=1,ユーザー別卸価格!J131/(100-入力!$E$22)%,ユーザー別卸価格!J131+入力!$E$23),-入力!$E$24))),ユーザー別卸価格!J131))</f>
        <v/>
      </c>
      <c r="K131" s="110">
        <f>'6桁'!K131</f>
        <v>0</v>
      </c>
      <c r="L131" s="456" t="str">
        <f>IF(ユーザー別卸価格!L131="","", IF(ISNUMBER(ユーザー別卸価格!L131),IF(入力!$E$25=1,ROUNDDOWN(IF(入力!$E$21=1,ユーザー別卸価格!L131/(100-入力!$E$22)%,ユーザー別卸価格!L131+入力!$E$23),-入力!$E$24),IF(入力!$E$25=2,ROUNDUP(IF(入力!$E$21=1,ユーザー別卸価格!L131/(100-入力!$E$22)%,ユーザー別卸価格!L131+入力!$E$23),-入力!$E$24),ROUND(IF(入力!$E$21=1,ユーザー別卸価格!L131/(100-入力!$E$22)%,ユーザー別卸価格!L131+入力!$E$23),-入力!$E$24))),ユーザー別卸価格!L131))</f>
        <v/>
      </c>
      <c r="M131" s="96">
        <f>'6桁'!M131</f>
        <v>0</v>
      </c>
      <c r="N131" s="265"/>
      <c r="O131" s="503"/>
      <c r="P131" s="500" t="s">
        <v>306</v>
      </c>
      <c r="Q131" s="501"/>
      <c r="R131" s="275">
        <v>101</v>
      </c>
      <c r="S131" s="276">
        <v>105</v>
      </c>
      <c r="T131" s="95">
        <f>IF(ユーザー別卸価格!T131="","", IF(ISNUMBER(ユーザー別卸価格!T131),IF(入力!$E$25=1,ROUNDDOWN(IF(入力!$E$21=1,ユーザー別卸価格!T131/(100-入力!$E$22)%,ユーザー別卸価格!T131+入力!$E$23),-入力!$E$24),IF(入力!$E$25=2,ROUNDUP(IF(入力!$E$21=1,ユーザー別卸価格!T131/(100-入力!$E$22)%,ユーザー別卸価格!T131+入力!$E$23),-入力!$E$24),ROUND(IF(入力!$E$21=1,ユーザー別卸価格!T131/(100-入力!$E$22)%,ユーザー別卸価格!T131+入力!$E$23),-入力!$E$24))),ユーザー別卸価格!T131))</f>
        <v>32800</v>
      </c>
      <c r="U131" s="96" t="str">
        <f>'6桁'!U131</f>
        <v>Y★</v>
      </c>
      <c r="V131" s="456" t="str">
        <f>IF(ユーザー別卸価格!V131="","", IF(ISNUMBER(ユーザー別卸価格!V131),IF(入力!$E$25=1,ROUNDDOWN(IF(入力!$E$21=1,ユーザー別卸価格!V131/(100-入力!$E$22)%,ユーザー別卸価格!V131+入力!$E$23),-入力!$E$24),IF(入力!$E$25=2,ROUNDUP(IF(入力!$E$21=1,ユーザー別卸価格!V131/(100-入力!$E$22)%,ユーザー別卸価格!V131+入力!$E$23),-入力!$E$24),ROUND(IF(入力!$E$21=1,ユーザー別卸価格!V131/(100-入力!$E$22)%,ユーザー別卸価格!V131+入力!$E$23),-入力!$E$24))),ユーザー別卸価格!V131))</f>
        <v/>
      </c>
      <c r="W131" s="110">
        <f>'6桁'!W131</f>
        <v>0</v>
      </c>
      <c r="X131" s="456" t="str">
        <f>IF(ユーザー別卸価格!X131="","", IF(ISNUMBER(ユーザー別卸価格!X131),IF(入力!$E$25=1,ROUNDDOWN(IF(入力!$E$21=1,ユーザー別卸価格!X131/(100-入力!$E$22)%,ユーザー別卸価格!X131+入力!$E$23),-入力!$E$24),IF(入力!$E$25=2,ROUNDUP(IF(入力!$E$21=1,ユーザー別卸価格!X131/(100-入力!$E$22)%,ユーザー別卸価格!X131+入力!$E$23),-入力!$E$24),ROUND(IF(入力!$E$21=1,ユーザー別卸価格!X131/(100-入力!$E$22)%,ユーザー別卸価格!X131+入力!$E$23),-入力!$E$24))),ユーザー別卸価格!X131))</f>
        <v/>
      </c>
      <c r="Y131" s="126">
        <f>'6桁'!Y131</f>
        <v>0</v>
      </c>
      <c r="Z131" s="108"/>
      <c r="AA131" s="123"/>
      <c r="AB131" s="40"/>
    </row>
    <row r="132" spans="2:28" ht="30" customHeight="1">
      <c r="B132" s="503"/>
      <c r="C132" s="341" t="s">
        <v>488</v>
      </c>
      <c r="D132" s="254">
        <v>97</v>
      </c>
      <c r="E132" s="342">
        <v>101</v>
      </c>
      <c r="F132" s="95">
        <f>IF(ユーザー別卸価格!F132="","", IF(ISNUMBER(ユーザー別卸価格!F132),IF(入力!$E$25=1,ROUNDDOWN(IF(入力!$E$21=1,ユーザー別卸価格!F132/(100-入力!$E$22)%,ユーザー別卸価格!F132+入力!$E$23),-入力!$E$24),IF(入力!$E$25=2,ROUNDUP(IF(入力!$E$21=1,ユーザー別卸価格!F132/(100-入力!$E$22)%,ユーザー別卸価格!F132+入力!$E$23),-入力!$E$24),ROUND(IF(入力!$E$21=1,ユーザー別卸価格!F132/(100-入力!$E$22)%,ユーザー別卸価格!F132+入力!$E$23),-入力!$E$24))),ユーザー別卸価格!F132))</f>
        <v>52600</v>
      </c>
      <c r="G132" s="96" t="str">
        <f>'6桁'!G132</f>
        <v>Y★</v>
      </c>
      <c r="H132" s="456" t="str">
        <f>IF(ユーザー別卸価格!H132="","", IF(ISNUMBER(ユーザー別卸価格!H132),IF(入力!$E$25=1,ROUNDDOWN(IF(入力!$E$21=1,ユーザー別卸価格!H132/(100-入力!$E$22)%,ユーザー別卸価格!H132+入力!$E$23),-入力!$E$24),IF(入力!$E$25=2,ROUNDUP(IF(入力!$E$21=1,ユーザー別卸価格!H132/(100-入力!$E$22)%,ユーザー別卸価格!H132+入力!$E$23),-入力!$E$24),ROUND(IF(入力!$E$21=1,ユーザー別卸価格!H132/(100-入力!$E$22)%,ユーザー別卸価格!H132+入力!$E$23),-入力!$E$24))),ユーザー別卸価格!H132))</f>
        <v/>
      </c>
      <c r="I132" s="96">
        <f>'6桁'!I132</f>
        <v>0</v>
      </c>
      <c r="J132" s="456" t="str">
        <f>IF(ユーザー別卸価格!J132="","", IF(ISNUMBER(ユーザー別卸価格!J132),IF(入力!$E$25=1,ROUNDDOWN(IF(入力!$E$21=1,ユーザー別卸価格!J132/(100-入力!$E$22)%,ユーザー別卸価格!J132+入力!$E$23),-入力!$E$24),IF(入力!$E$25=2,ROUNDUP(IF(入力!$E$21=1,ユーザー別卸価格!J132/(100-入力!$E$22)%,ユーザー別卸価格!J132+入力!$E$23),-入力!$E$24),ROUND(IF(入力!$E$21=1,ユーザー別卸価格!J132/(100-入力!$E$22)%,ユーザー別卸価格!J132+入力!$E$23),-入力!$E$24))),ユーザー別卸価格!J132))</f>
        <v/>
      </c>
      <c r="K132" s="110">
        <f>'6桁'!K132</f>
        <v>0</v>
      </c>
      <c r="L132" s="456" t="str">
        <f>IF(ユーザー別卸価格!L132="","", IF(ISNUMBER(ユーザー別卸価格!L132),IF(入力!$E$25=1,ROUNDDOWN(IF(入力!$E$21=1,ユーザー別卸価格!L132/(100-入力!$E$22)%,ユーザー別卸価格!L132+入力!$E$23),-入力!$E$24),IF(入力!$E$25=2,ROUNDUP(IF(入力!$E$21=1,ユーザー別卸価格!L132/(100-入力!$E$22)%,ユーザー別卸価格!L132+入力!$E$23),-入力!$E$24),ROUND(IF(入力!$E$21=1,ユーザー別卸価格!L132/(100-入力!$E$22)%,ユーザー別卸価格!L132+入力!$E$23),-入力!$E$24))),ユーザー別卸価格!L132))</f>
        <v/>
      </c>
      <c r="M132" s="96">
        <f>'6桁'!M132</f>
        <v>0</v>
      </c>
      <c r="N132" s="265"/>
      <c r="O132" s="503"/>
      <c r="P132" s="500" t="s">
        <v>307</v>
      </c>
      <c r="Q132" s="501"/>
      <c r="R132" s="275">
        <v>107</v>
      </c>
      <c r="S132" s="276">
        <v>111</v>
      </c>
      <c r="T132" s="95" t="str">
        <f>IF(ユーザー別卸価格!T132="","", IF(ISNUMBER(ユーザー別卸価格!T132),IF(入力!$E$25=1,ROUNDDOWN(IF(入力!$E$21=1,ユーザー別卸価格!T132/(100-入力!$E$22)%,ユーザー別卸価格!T132+入力!$E$23),-入力!$E$24),IF(入力!$E$25=2,ROUNDUP(IF(入力!$E$21=1,ユーザー別卸価格!T132/(100-入力!$E$22)%,ユーザー別卸価格!T132+入力!$E$23),-入力!$E$24),ROUND(IF(入力!$E$21=1,ユーザー別卸価格!T132/(100-入力!$E$22)%,ユーザー別卸価格!T132+入力!$E$23),-入力!$E$24))),ユーザー別卸価格!T132))</f>
        <v/>
      </c>
      <c r="U132" s="96">
        <f>'6桁'!U132</f>
        <v>0</v>
      </c>
      <c r="V132" s="456" t="str">
        <f>IF(ユーザー別卸価格!V132="","", IF(ISNUMBER(ユーザー別卸価格!V132),IF(入力!$E$25=1,ROUNDDOWN(IF(入力!$E$21=1,ユーザー別卸価格!V132/(100-入力!$E$22)%,ユーザー別卸価格!V132+入力!$E$23),-入力!$E$24),IF(入力!$E$25=2,ROUNDUP(IF(入力!$E$21=1,ユーザー別卸価格!V132/(100-入力!$E$22)%,ユーザー別卸価格!V132+入力!$E$23),-入力!$E$24),ROUND(IF(入力!$E$21=1,ユーザー別卸価格!V132/(100-入力!$E$22)%,ユーザー別卸価格!V132+入力!$E$23),-入力!$E$24))),ユーザー別卸価格!V132))</f>
        <v/>
      </c>
      <c r="W132" s="110">
        <f>'6桁'!W132</f>
        <v>0</v>
      </c>
      <c r="X132" s="456" t="str">
        <f>IF(ユーザー別卸価格!X132="","", IF(ISNUMBER(ユーザー別卸価格!X132),IF(入力!$E$25=1,ROUNDDOWN(IF(入力!$E$21=1,ユーザー別卸価格!X132/(100-入力!$E$22)%,ユーザー別卸価格!X132+入力!$E$23),-入力!$E$24),IF(入力!$E$25=2,ROUNDUP(IF(入力!$E$21=1,ユーザー別卸価格!X132/(100-入力!$E$22)%,ユーザー別卸価格!X132+入力!$E$23),-入力!$E$24),ROUND(IF(入力!$E$21=1,ユーザー別卸価格!X132/(100-入力!$E$22)%,ユーザー別卸価格!X132+入力!$E$23),-入力!$E$24))),ユーザー別卸価格!X132))</f>
        <v>卸価格設定なし</v>
      </c>
      <c r="Y132" s="126" t="str">
        <f>'6桁'!Y132</f>
        <v>W★</v>
      </c>
      <c r="Z132" s="108"/>
      <c r="AA132" s="123"/>
      <c r="AB132" s="40"/>
    </row>
    <row r="133" spans="2:28" ht="30" customHeight="1" thickBot="1">
      <c r="B133" s="544"/>
      <c r="C133" s="343" t="s">
        <v>489</v>
      </c>
      <c r="D133" s="256"/>
      <c r="E133" s="344">
        <v>104</v>
      </c>
      <c r="F133" s="118" t="str">
        <f>IF(ユーザー別卸価格!F133="","", IF(ISNUMBER(ユーザー別卸価格!F133),IF(入力!$E$25=1,ROUNDDOWN(IF(入力!$E$21=1,ユーザー別卸価格!F133/(100-入力!$E$22)%,ユーザー別卸価格!F133+入力!$E$23),-入力!$E$24),IF(入力!$E$25=2,ROUNDUP(IF(入力!$E$21=1,ユーザー別卸価格!F133/(100-入力!$E$22)%,ユーザー別卸価格!F133+入力!$E$23),-入力!$E$24),ROUND(IF(入力!$E$21=1,ユーザー別卸価格!F133/(100-入力!$E$22)%,ユーザー別卸価格!F133+入力!$E$23),-入力!$E$24))),ユーザー別卸価格!F133))</f>
        <v/>
      </c>
      <c r="G133" s="119">
        <f>'6桁'!G133</f>
        <v>0</v>
      </c>
      <c r="H133" s="460" t="str">
        <f>IF(ユーザー別卸価格!H133="","", IF(ISNUMBER(ユーザー別卸価格!H133),IF(入力!$E$25=1,ROUNDDOWN(IF(入力!$E$21=1,ユーザー別卸価格!H133/(100-入力!$E$22)%,ユーザー別卸価格!H133+入力!$E$23),-入力!$E$24),IF(入力!$E$25=2,ROUNDUP(IF(入力!$E$21=1,ユーザー別卸価格!H133/(100-入力!$E$22)%,ユーザー別卸価格!H133+入力!$E$23),-入力!$E$24),ROUND(IF(入力!$E$21=1,ユーザー別卸価格!H133/(100-入力!$E$22)%,ユーザー別卸価格!H133+入力!$E$23),-入力!$E$24))),ユーザー別卸価格!H133))</f>
        <v>卸価格設定なし</v>
      </c>
      <c r="I133" s="119" t="str">
        <f>'6桁'!I133</f>
        <v>Y★</v>
      </c>
      <c r="J133" s="460" t="str">
        <f>IF(ユーザー別卸価格!J133="","", IF(ISNUMBER(ユーザー別卸価格!J133),IF(入力!$E$25=1,ROUNDDOWN(IF(入力!$E$21=1,ユーザー別卸価格!J133/(100-入力!$E$22)%,ユーザー別卸価格!J133+入力!$E$23),-入力!$E$24),IF(入力!$E$25=2,ROUNDUP(IF(入力!$E$21=1,ユーザー別卸価格!J133/(100-入力!$E$22)%,ユーザー別卸価格!J133+入力!$E$23),-入力!$E$24),ROUND(IF(入力!$E$21=1,ユーザー別卸価格!J133/(100-入力!$E$22)%,ユーザー別卸価格!J133+入力!$E$23),-入力!$E$24))),ユーザー別卸価格!J133))</f>
        <v/>
      </c>
      <c r="K133" s="120">
        <f>'6桁'!K133</f>
        <v>0</v>
      </c>
      <c r="L133" s="460" t="str">
        <f>IF(ユーザー別卸価格!L133="","", IF(ISNUMBER(ユーザー別卸価格!L133),IF(入力!$E$25=1,ROUNDDOWN(IF(入力!$E$21=1,ユーザー別卸価格!L133/(100-入力!$E$22)%,ユーザー別卸価格!L133+入力!$E$23),-入力!$E$24),IF(入力!$E$25=2,ROUNDUP(IF(入力!$E$21=1,ユーザー別卸価格!L133/(100-入力!$E$22)%,ユーザー別卸価格!L133+入力!$E$23),-入力!$E$24),ROUND(IF(入力!$E$21=1,ユーザー別卸価格!L133/(100-入力!$E$22)%,ユーザー別卸価格!L133+入力!$E$23),-入力!$E$24))),ユーザー別卸価格!L133))</f>
        <v/>
      </c>
      <c r="M133" s="119">
        <f>'6桁'!M133</f>
        <v>0</v>
      </c>
      <c r="N133" s="265"/>
      <c r="O133" s="544"/>
      <c r="P133" s="558" t="s">
        <v>490</v>
      </c>
      <c r="Q133" s="559"/>
      <c r="R133" s="282">
        <v>109</v>
      </c>
      <c r="S133" s="283"/>
      <c r="T133" s="118" t="str">
        <f>IF(ユーザー別卸価格!T133="","", IF(ISNUMBER(ユーザー別卸価格!T133),IF(入力!$E$25=1,ROUNDDOWN(IF(入力!$E$21=1,ユーザー別卸価格!T133/(100-入力!$E$22)%,ユーザー別卸価格!T133+入力!$E$23),-入力!$E$24),IF(入力!$E$25=2,ROUNDUP(IF(入力!$E$21=1,ユーザー別卸価格!T133/(100-入力!$E$22)%,ユーザー別卸価格!T133+入力!$E$23),-入力!$E$24),ROUND(IF(入力!$E$21=1,ユーザー別卸価格!T133/(100-入力!$E$22)%,ユーザー別卸価格!T133+入力!$E$23),-入力!$E$24))),ユーザー別卸価格!T133))</f>
        <v/>
      </c>
      <c r="U133" s="119">
        <f>'6桁'!U133</f>
        <v>0</v>
      </c>
      <c r="V133" s="460" t="str">
        <f>IF(ユーザー別卸価格!V133="","", IF(ISNUMBER(ユーザー別卸価格!V133),IF(入力!$E$25=1,ROUNDDOWN(IF(入力!$E$21=1,ユーザー別卸価格!V133/(100-入力!$E$22)%,ユーザー別卸価格!V133+入力!$E$23),-入力!$E$24),IF(入力!$E$25=2,ROUNDUP(IF(入力!$E$21=1,ユーザー別卸価格!V133/(100-入力!$E$22)%,ユーザー別卸価格!V133+入力!$E$23),-入力!$E$24),ROUND(IF(入力!$E$21=1,ユーザー別卸価格!V133/(100-入力!$E$22)%,ユーザー別卸価格!V133+入力!$E$23),-入力!$E$24))),ユーザー別卸価格!V133))</f>
        <v/>
      </c>
      <c r="W133" s="294">
        <f>'6桁'!W133</f>
        <v>0</v>
      </c>
      <c r="X133" s="474" t="str">
        <f>IF(ユーザー別卸価格!X133="","", IF(ISNUMBER(ユーザー別卸価格!X133),IF(入力!$E$25=1,ROUNDDOWN(IF(入力!$E$21=1,ユーザー別卸価格!X133/(100-入力!$E$22)%,ユーザー別卸価格!X133+入力!$E$23),-入力!$E$24),IF(入力!$E$25=2,ROUNDUP(IF(入力!$E$21=1,ユーザー別卸価格!X133/(100-入力!$E$22)%,ユーザー別卸価格!X133+入力!$E$23),-入力!$E$24),ROUND(IF(入力!$E$21=1,ユーザー別卸価格!X133/(100-入力!$E$22)%,ユーザー別卸価格!X133+入力!$E$23),-入力!$E$24))),ユーザー別卸価格!X133))</f>
        <v>卸価格設定なし</v>
      </c>
      <c r="Y133" s="132" t="str">
        <f>'6桁'!Y133</f>
        <v>Y</v>
      </c>
      <c r="Z133" s="108"/>
      <c r="AA133" s="123"/>
      <c r="AB133" s="40"/>
    </row>
    <row r="134" spans="2:28" ht="30" customHeight="1">
      <c r="B134" s="546" t="s">
        <v>934</v>
      </c>
      <c r="C134" s="546"/>
      <c r="D134" s="546"/>
      <c r="E134" s="546"/>
      <c r="F134" s="546"/>
      <c r="G134" s="546"/>
      <c r="H134" s="546"/>
      <c r="I134" s="546"/>
      <c r="J134" s="546"/>
      <c r="K134" s="546"/>
      <c r="L134" s="546"/>
      <c r="M134" s="546"/>
      <c r="N134" s="546"/>
      <c r="O134" s="546"/>
      <c r="P134" s="546"/>
      <c r="Q134" s="546"/>
      <c r="R134" s="546"/>
      <c r="S134" s="546"/>
      <c r="T134" s="546"/>
      <c r="U134" s="546"/>
      <c r="V134" s="546"/>
      <c r="W134" s="297"/>
      <c r="X134" s="295"/>
      <c r="Y134" s="296"/>
      <c r="Z134" s="74"/>
      <c r="AA134" s="123"/>
      <c r="AB134" s="40"/>
    </row>
    <row r="135" spans="2:28" ht="36" customHeight="1">
      <c r="B135" s="546"/>
      <c r="C135" s="546"/>
      <c r="D135" s="546"/>
      <c r="E135" s="546"/>
      <c r="F135" s="546"/>
      <c r="G135" s="546"/>
      <c r="H135" s="546"/>
      <c r="I135" s="546"/>
      <c r="J135" s="546"/>
      <c r="K135" s="546"/>
      <c r="L135" s="546"/>
      <c r="M135" s="546"/>
      <c r="N135" s="546"/>
      <c r="O135" s="546"/>
      <c r="P135" s="546"/>
      <c r="Q135" s="546"/>
      <c r="R135" s="546"/>
      <c r="S135" s="546"/>
      <c r="T135" s="546"/>
      <c r="U135" s="546"/>
      <c r="V135" s="546"/>
      <c r="W135" s="123"/>
    </row>
    <row r="136" spans="2:28" ht="13.5" customHeight="1">
      <c r="B136" s="220"/>
    </row>
    <row r="137" spans="2:28" ht="13.5" customHeight="1">
      <c r="F137" s="74"/>
      <c r="G137" s="18"/>
      <c r="H137" s="74"/>
      <c r="I137" s="18"/>
      <c r="J137" s="74"/>
      <c r="K137" s="18"/>
      <c r="L137" s="74"/>
      <c r="M137" s="18"/>
      <c r="N137" s="74"/>
      <c r="O137" s="18"/>
      <c r="P137" s="74"/>
      <c r="Q137" s="18"/>
      <c r="R137" s="74"/>
      <c r="S137" s="17"/>
      <c r="T137" s="74"/>
      <c r="U137" s="18"/>
    </row>
    <row r="138" spans="2:28" ht="14.25" customHeight="1" thickBot="1">
      <c r="C138" s="327"/>
      <c r="D138" s="327"/>
      <c r="E138" s="327"/>
      <c r="F138" s="74"/>
      <c r="G138" s="18"/>
      <c r="H138" s="74"/>
      <c r="I138" s="18"/>
      <c r="J138" s="74"/>
      <c r="K138" s="18"/>
      <c r="L138" s="74"/>
      <c r="M138" s="18"/>
      <c r="N138" s="74"/>
      <c r="O138" s="18"/>
      <c r="P138" s="74"/>
      <c r="Q138" s="18"/>
      <c r="R138" s="74"/>
      <c r="S138" s="17"/>
      <c r="T138" s="74"/>
      <c r="U138" s="18"/>
    </row>
    <row r="139" spans="2:28" ht="25.5" customHeight="1" thickTop="1" thickBot="1">
      <c r="B139" s="518" t="s">
        <v>451</v>
      </c>
      <c r="C139" s="519"/>
      <c r="D139" s="519"/>
      <c r="E139" s="519"/>
      <c r="F139" s="519"/>
      <c r="G139" s="519"/>
      <c r="H139" s="519"/>
      <c r="I139" s="519"/>
      <c r="J139" s="519"/>
      <c r="K139" s="519"/>
      <c r="L139" s="519"/>
      <c r="M139" s="519"/>
      <c r="N139" s="519"/>
      <c r="O139" s="519"/>
      <c r="P139" s="519"/>
      <c r="Q139" s="519"/>
      <c r="R139" s="519"/>
      <c r="S139" s="519"/>
      <c r="T139" s="519"/>
      <c r="U139" s="519"/>
      <c r="V139" s="519"/>
      <c r="W139" s="519"/>
      <c r="X139" s="519"/>
      <c r="Y139" s="519"/>
      <c r="Z139" s="519"/>
      <c r="AA139" s="520"/>
    </row>
    <row r="140" spans="2:28" ht="10.5" customHeight="1" thickTop="1">
      <c r="C140" s="40"/>
      <c r="D140" s="40"/>
      <c r="E140" s="40"/>
      <c r="F140" s="79"/>
      <c r="H140" s="79"/>
      <c r="K140" s="52"/>
      <c r="M140" s="52"/>
      <c r="Q140" s="52"/>
    </row>
    <row r="141" spans="2:28" ht="20.100000000000001" customHeight="1" thickBot="1">
      <c r="B141" s="238" t="s">
        <v>768</v>
      </c>
    </row>
    <row r="142" spans="2:28" ht="19.5" customHeight="1" thickBot="1">
      <c r="B142" s="521" t="s">
        <v>452</v>
      </c>
      <c r="C142" s="534" t="s">
        <v>524</v>
      </c>
      <c r="D142" s="527" t="s">
        <v>1113</v>
      </c>
      <c r="E142" s="540"/>
      <c r="F142" s="531" t="s">
        <v>453</v>
      </c>
      <c r="G142" s="532"/>
      <c r="H142" s="532"/>
      <c r="I142" s="532"/>
      <c r="J142" s="532"/>
      <c r="K142" s="532"/>
      <c r="L142" s="532"/>
      <c r="M142" s="532"/>
      <c r="N142" s="532"/>
      <c r="O142" s="532"/>
      <c r="P142" s="532"/>
      <c r="Q142" s="532"/>
      <c r="R142" s="532"/>
      <c r="S142" s="532"/>
      <c r="T142" s="532"/>
      <c r="U142" s="532"/>
      <c r="V142" s="532"/>
      <c r="W142" s="533"/>
      <c r="X142" s="11"/>
      <c r="Y142" s="11"/>
    </row>
    <row r="143" spans="2:28" ht="19.5" customHeight="1">
      <c r="B143" s="522"/>
      <c r="C143" s="536"/>
      <c r="D143" s="541"/>
      <c r="E143" s="542"/>
      <c r="F143" s="516" t="s">
        <v>1079</v>
      </c>
      <c r="G143" s="507"/>
      <c r="H143" s="516" t="s">
        <v>1378</v>
      </c>
      <c r="I143" s="507"/>
      <c r="J143" s="506" t="s">
        <v>1075</v>
      </c>
      <c r="K143" s="507"/>
      <c r="L143" s="506" t="s">
        <v>1076</v>
      </c>
      <c r="M143" s="507"/>
      <c r="N143" s="506" t="s">
        <v>1080</v>
      </c>
      <c r="O143" s="507"/>
      <c r="P143" s="516" t="s">
        <v>1081</v>
      </c>
      <c r="Q143" s="507"/>
      <c r="R143" s="516" t="s">
        <v>1085</v>
      </c>
      <c r="S143" s="507"/>
      <c r="T143" s="516" t="s">
        <v>1086</v>
      </c>
      <c r="U143" s="507"/>
      <c r="V143" s="506" t="s">
        <v>780</v>
      </c>
      <c r="W143" s="507"/>
      <c r="X143" s="548"/>
      <c r="Y143" s="548"/>
    </row>
    <row r="144" spans="2:28" ht="19.5" customHeight="1">
      <c r="B144" s="522"/>
      <c r="C144" s="536"/>
      <c r="D144" s="510" t="s">
        <v>1115</v>
      </c>
      <c r="E144" s="550" t="s">
        <v>1114</v>
      </c>
      <c r="F144" s="517"/>
      <c r="G144" s="509"/>
      <c r="H144" s="517"/>
      <c r="I144" s="509"/>
      <c r="J144" s="508"/>
      <c r="K144" s="509"/>
      <c r="L144" s="508"/>
      <c r="M144" s="509"/>
      <c r="N144" s="508"/>
      <c r="O144" s="509"/>
      <c r="P144" s="517"/>
      <c r="Q144" s="509"/>
      <c r="R144" s="517"/>
      <c r="S144" s="509"/>
      <c r="T144" s="517"/>
      <c r="U144" s="509"/>
      <c r="V144" s="508"/>
      <c r="W144" s="509"/>
      <c r="X144" s="548"/>
      <c r="Y144" s="548"/>
    </row>
    <row r="145" spans="2:25" ht="19.5" customHeight="1" thickBot="1">
      <c r="B145" s="523"/>
      <c r="C145" s="538"/>
      <c r="D145" s="549"/>
      <c r="E145" s="551"/>
      <c r="F145" s="553" t="s">
        <v>1077</v>
      </c>
      <c r="G145" s="554"/>
      <c r="H145" s="553" t="s">
        <v>1083</v>
      </c>
      <c r="I145" s="554"/>
      <c r="J145" s="553" t="s">
        <v>167</v>
      </c>
      <c r="K145" s="554"/>
      <c r="L145" s="553" t="s">
        <v>1078</v>
      </c>
      <c r="M145" s="554"/>
      <c r="N145" s="553" t="s">
        <v>1078</v>
      </c>
      <c r="O145" s="554"/>
      <c r="P145" s="553" t="s">
        <v>167</v>
      </c>
      <c r="Q145" s="554"/>
      <c r="R145" s="553" t="s">
        <v>167</v>
      </c>
      <c r="S145" s="554"/>
      <c r="T145" s="553" t="s">
        <v>167</v>
      </c>
      <c r="U145" s="554"/>
      <c r="V145" s="553" t="s">
        <v>167</v>
      </c>
      <c r="W145" s="554"/>
      <c r="X145" s="547"/>
      <c r="Y145" s="547"/>
    </row>
    <row r="146" spans="2:25" ht="30" customHeight="1">
      <c r="B146" s="502">
        <v>18</v>
      </c>
      <c r="C146" s="365" t="s">
        <v>309</v>
      </c>
      <c r="D146" s="253">
        <v>93</v>
      </c>
      <c r="E146" s="353">
        <v>97</v>
      </c>
      <c r="F146" s="91" t="str">
        <f>IF(ユーザー別卸価格!F146="","", IF(ISNUMBER(ユーザー別卸価格!F146),IF(入力!$C$25=1,ROUNDDOWN(IF(入力!$C$21=1,ユーザー別卸価格!F146/(100-入力!$C$22)%,ユーザー別卸価格!F146+入力!$C$23),-入力!$C$24),IF(入力!$C$25=2,ROUNDUP(IF(入力!$C$21=1,ユーザー別卸価格!F146/(100-入力!$C$22)%,ユーザー別卸価格!F146+入力!$C$23),-入力!$C$24),ROUND(IF(入力!$C$21=1,ユーザー別卸価格!F146/(100-入力!$C$22)%,ユーザー別卸価格!F146+入力!$C$23),-入力!$C$24))),ユーザー別卸価格!F146))</f>
        <v/>
      </c>
      <c r="G146" s="124">
        <f>'6桁'!G146</f>
        <v>0</v>
      </c>
      <c r="H146" s="91" t="str">
        <f>IF(ユーザー別卸価格!H146="","", IF(ISNUMBER(ユーザー別卸価格!H146),IF(入力!$C$25=1,ROUNDDOWN(IF(入力!$C$21=1,ユーザー別卸価格!H146/(100-入力!$C$22)%,ユーザー別卸価格!H146+入力!$C$23),-入力!$C$24),IF(入力!$C$25=2,ROUNDUP(IF(入力!$C$21=1,ユーザー別卸価格!H146/(100-入力!$C$22)%,ユーザー別卸価格!H146+入力!$C$23),-入力!$C$24),ROUND(IF(入力!$C$21=1,ユーザー別卸価格!H146/(100-入力!$C$22)%,ユーザー別卸価格!H146+入力!$C$23),-入力!$C$24))),ユーザー別卸価格!H146))</f>
        <v/>
      </c>
      <c r="I146" s="124">
        <f>'6桁'!I146</f>
        <v>0</v>
      </c>
      <c r="J146" s="91" t="str">
        <f>IF(ユーザー別卸価格!J146="","", IF(ISNUMBER(ユーザー別卸価格!J146),IF(入力!$C$25=1,ROUNDDOWN(IF(入力!$C$21=1,ユーザー別卸価格!J146/(100-入力!$C$22)%,ユーザー別卸価格!J146+入力!$C$23),-入力!$C$24),IF(入力!$C$25=2,ROUNDUP(IF(入力!$C$21=1,ユーザー別卸価格!J146/(100-入力!$C$22)%,ユーザー別卸価格!J146+入力!$C$23),-入力!$C$24),ROUND(IF(入力!$C$21=1,ユーザー別卸価格!J146/(100-入力!$C$22)%,ユーザー別卸価格!J146+入力!$C$23),-入力!$C$24))),ユーザー別卸価格!J146))</f>
        <v/>
      </c>
      <c r="K146" s="124">
        <f>'6桁'!K146</f>
        <v>0</v>
      </c>
      <c r="L146" s="91" t="str">
        <f>IF(ユーザー別卸価格!L146="","", IF(ISNUMBER(ユーザー別卸価格!L146),IF(入力!$C$25=1,ROUNDDOWN(IF(入力!$C$21=1,ユーザー別卸価格!L146/(100-入力!$C$22)%,ユーザー別卸価格!L146+入力!$C$23),-入力!$C$24),IF(入力!$C$25=2,ROUNDUP(IF(入力!$C$21=1,ユーザー別卸価格!L146/(100-入力!$C$22)%,ユーザー別卸価格!L146+入力!$C$23),-入力!$C$24),ROUND(IF(入力!$C$21=1,ユーザー別卸価格!L146/(100-入力!$C$22)%,ユーザー別卸価格!L146+入力!$C$23),-入力!$C$24))),ユーザー別卸価格!L146))</f>
        <v/>
      </c>
      <c r="M146" s="124">
        <f>'6桁'!M146</f>
        <v>0</v>
      </c>
      <c r="N146" s="91" t="str">
        <f>IF(ユーザー別卸価格!N146="","", IF(ISNUMBER(ユーザー別卸価格!N146),IF(入力!$C$25=1,ROUNDDOWN(IF(入力!$C$21=1,ユーザー別卸価格!N146/(100-入力!$C$22)%,ユーザー別卸価格!N146+入力!$C$23),-入力!$C$24),IF(入力!$C$25=2,ROUNDUP(IF(入力!$C$21=1,ユーザー別卸価格!N146/(100-入力!$C$22)%,ユーザー別卸価格!N146+入力!$C$23),-入力!$C$24),ROUND(IF(入力!$C$21=1,ユーザー別卸価格!N146/(100-入力!$C$22)%,ユーザー別卸価格!N146+入力!$C$23),-入力!$C$24))),ユーザー別卸価格!N146))</f>
        <v/>
      </c>
      <c r="O146" s="124">
        <f>'6桁'!O146</f>
        <v>0</v>
      </c>
      <c r="P146" s="91">
        <f>IF(ユーザー別卸価格!P146="","", IF(ISNUMBER(ユーザー別卸価格!P146),IF(入力!$C$25=1,ROUNDDOWN(IF(入力!$C$21=1,ユーザー別卸価格!P146/(100-入力!$C$22)%,ユーザー別卸価格!P146+入力!$C$23),-入力!$C$24),IF(入力!$C$25=2,ROUNDUP(IF(入力!$C$21=1,ユーザー別卸価格!P146/(100-入力!$C$22)%,ユーザー別卸価格!P146+入力!$C$23),-入力!$C$24),ROUND(IF(入力!$C$21=1,ユーザー別卸価格!P146/(100-入力!$C$22)%,ユーザー別卸価格!P146+入力!$C$23),-入力!$C$24))),ユーザー別卸価格!P146))</f>
        <v>77600</v>
      </c>
      <c r="Q146" s="125" t="str">
        <f>'6桁'!Q146</f>
        <v>W</v>
      </c>
      <c r="R146" s="91" t="str">
        <f>IF(ユーザー別卸価格!R146="","", IF(ISNUMBER(ユーザー別卸価格!R146),IF(入力!$C$25=1,ROUNDDOWN(IF(入力!$C$21=1,ユーザー別卸価格!R146/(100-入力!$C$22)%,ユーザー別卸価格!R146+入力!$C$23),-入力!$C$24),IF(入力!$C$25=2,ROUNDUP(IF(入力!$C$21=1,ユーザー別卸価格!R146/(100-入力!$C$22)%,ユーザー別卸価格!R146+入力!$C$23),-入力!$C$24),ROUND(IF(入力!$C$21=1,ユーザー別卸価格!R146/(100-入力!$C$22)%,ユーザー別卸価格!R146+入力!$C$23),-入力!$C$24))),ユーザー別卸価格!R146))</f>
        <v/>
      </c>
      <c r="S146" s="125">
        <f>'6桁'!S146</f>
        <v>0</v>
      </c>
      <c r="T146" s="91" t="str">
        <f>IF(ユーザー別卸価格!T146="","", IF(ISNUMBER(ユーザー別卸価格!T146),IF(入力!$C$25=1,ROUNDDOWN(IF(入力!$C$21=1,ユーザー別卸価格!T146/(100-入力!$C$22)%,ユーザー別卸価格!T146+入力!$C$23),-入力!$C$24),IF(入力!$C$25=2,ROUNDUP(IF(入力!$C$21=1,ユーザー別卸価格!T146/(100-入力!$C$22)%,ユーザー別卸価格!T146+入力!$C$23),-入力!$C$24),ROUND(IF(入力!$C$21=1,ユーザー別卸価格!T146/(100-入力!$C$22)%,ユーザー別卸価格!T146+入力!$C$23),-入力!$C$24))),ユーザー別卸価格!T146))</f>
        <v/>
      </c>
      <c r="U146" s="125">
        <f>'6桁'!U146</f>
        <v>0</v>
      </c>
      <c r="V146" s="91" t="str">
        <f>IF(ユーザー別卸価格!V146="","", IF(ISNUMBER(ユーザー別卸価格!V146),IF(入力!$C$25=1,ROUNDDOWN(IF(入力!$C$21=1,ユーザー別卸価格!V146/(100-入力!$C$22)%,ユーザー別卸価格!V146+入力!$C$23),-入力!$C$24),IF(入力!$C$25=2,ROUNDUP(IF(入力!$C$21=1,ユーザー別卸価格!V146/(100-入力!$C$22)%,ユーザー別卸価格!V146+入力!$C$23),-入力!$C$24),ROUND(IF(入力!$C$21=1,ユーザー別卸価格!V146/(100-入力!$C$22)%,ユーザー別卸価格!V146+入力!$C$23),-入力!$C$24))),ユーザー別卸価格!V146))</f>
        <v/>
      </c>
      <c r="W146" s="125">
        <f>'6桁'!W146</f>
        <v>0</v>
      </c>
      <c r="X146" s="74"/>
      <c r="Y146" s="251"/>
    </row>
    <row r="147" spans="2:25" ht="30" customHeight="1">
      <c r="B147" s="503"/>
      <c r="C147" s="362" t="s">
        <v>310</v>
      </c>
      <c r="D147" s="254">
        <v>94</v>
      </c>
      <c r="E147" s="342">
        <v>98</v>
      </c>
      <c r="F147" s="95" t="str">
        <f>IF(ユーザー別卸価格!F147="","", IF(ISNUMBER(ユーザー別卸価格!F147),IF(入力!$C$25=1,ROUNDDOWN(IF(入力!$C$21=1,ユーザー別卸価格!F147/(100-入力!$C$22)%,ユーザー別卸価格!F147+入力!$C$23),-入力!$C$24),IF(入力!$C$25=2,ROUNDUP(IF(入力!$C$21=1,ユーザー別卸価格!F147/(100-入力!$C$22)%,ユーザー別卸価格!F147+入力!$C$23),-入力!$C$24),ROUND(IF(入力!$C$21=1,ユーザー別卸価格!F147/(100-入力!$C$22)%,ユーザー別卸価格!F147+入力!$C$23),-入力!$C$24))),ユーザー別卸価格!F147))</f>
        <v/>
      </c>
      <c r="G147" s="126">
        <f>'6桁'!G147</f>
        <v>0</v>
      </c>
      <c r="H147" s="95" t="str">
        <f>IF(ユーザー別卸価格!H147="","", IF(ISNUMBER(ユーザー別卸価格!H147),IF(入力!$C$25=1,ROUNDDOWN(IF(入力!$C$21=1,ユーザー別卸価格!H147/(100-入力!$C$22)%,ユーザー別卸価格!H147+入力!$C$23),-入力!$C$24),IF(入力!$C$25=2,ROUNDUP(IF(入力!$C$21=1,ユーザー別卸価格!H147/(100-入力!$C$22)%,ユーザー別卸価格!H147+入力!$C$23),-入力!$C$24),ROUND(IF(入力!$C$21=1,ユーザー別卸価格!H147/(100-入力!$C$22)%,ユーザー別卸価格!H147+入力!$C$23),-入力!$C$24))),ユーザー別卸価格!H147))</f>
        <v/>
      </c>
      <c r="I147" s="126">
        <f>'6桁'!I147</f>
        <v>0</v>
      </c>
      <c r="J147" s="95" t="str">
        <f>IF(ユーザー別卸価格!J147="","", IF(ISNUMBER(ユーザー別卸価格!J147),IF(入力!$C$25=1,ROUNDDOWN(IF(入力!$C$21=1,ユーザー別卸価格!J147/(100-入力!$C$22)%,ユーザー別卸価格!J147+入力!$C$23),-入力!$C$24),IF(入力!$C$25=2,ROUNDUP(IF(入力!$C$21=1,ユーザー別卸価格!J147/(100-入力!$C$22)%,ユーザー別卸価格!J147+入力!$C$23),-入力!$C$24),ROUND(IF(入力!$C$21=1,ユーザー別卸価格!J147/(100-入力!$C$22)%,ユーザー別卸価格!J147+入力!$C$23),-入力!$C$24))),ユーザー別卸価格!J147))</f>
        <v/>
      </c>
      <c r="K147" s="126">
        <f>'6桁'!K147</f>
        <v>0</v>
      </c>
      <c r="L147" s="95" t="str">
        <f>IF(ユーザー別卸価格!L147="","", IF(ISNUMBER(ユーザー別卸価格!L147),IF(入力!$C$25=1,ROUNDDOWN(IF(入力!$C$21=1,ユーザー別卸価格!L147/(100-入力!$C$22)%,ユーザー別卸価格!L147+入力!$C$23),-入力!$C$24),IF(入力!$C$25=2,ROUNDUP(IF(入力!$C$21=1,ユーザー別卸価格!L147/(100-入力!$C$22)%,ユーザー別卸価格!L147+入力!$C$23),-入力!$C$24),ROUND(IF(入力!$C$21=1,ユーザー別卸価格!L147/(100-入力!$C$22)%,ユーザー別卸価格!L147+入力!$C$23),-入力!$C$24))),ユーザー別卸価格!L147))</f>
        <v/>
      </c>
      <c r="M147" s="126">
        <f>'6桁'!M147</f>
        <v>0</v>
      </c>
      <c r="N147" s="95" t="str">
        <f>IF(ユーザー別卸価格!N147="","", IF(ISNUMBER(ユーザー別卸価格!N147),IF(入力!$C$25=1,ROUNDDOWN(IF(入力!$C$21=1,ユーザー別卸価格!N147/(100-入力!$C$22)%,ユーザー別卸価格!N147+入力!$C$23),-入力!$C$24),IF(入力!$C$25=2,ROUNDUP(IF(入力!$C$21=1,ユーザー別卸価格!N147/(100-入力!$C$22)%,ユーザー別卸価格!N147+入力!$C$23),-入力!$C$24),ROUND(IF(入力!$C$21=1,ユーザー別卸価格!N147/(100-入力!$C$22)%,ユーザー別卸価格!N147+入力!$C$23),-入力!$C$24))),ユーザー別卸価格!N147))</f>
        <v/>
      </c>
      <c r="O147" s="126">
        <f>'6桁'!O147</f>
        <v>0</v>
      </c>
      <c r="P147" s="95">
        <f>IF(ユーザー別卸価格!P147="","", IF(ISNUMBER(ユーザー別卸価格!P147),IF(入力!$C$25=1,ROUNDDOWN(IF(入力!$C$21=1,ユーザー別卸価格!P147/(100-入力!$C$22)%,ユーザー別卸価格!P147+入力!$C$23),-入力!$C$24),IF(入力!$C$25=2,ROUNDUP(IF(入力!$C$21=1,ユーザー別卸価格!P147/(100-入力!$C$22)%,ユーザー別卸価格!P147+入力!$C$23),-入力!$C$24),ROUND(IF(入力!$C$21=1,ユーザー別卸価格!P147/(100-入力!$C$22)%,ユーザー別卸価格!P147+入力!$C$23),-入力!$C$24))),ユーザー別卸価格!P147))</f>
        <v>79800</v>
      </c>
      <c r="Q147" s="96" t="str">
        <f>'6桁'!Q147</f>
        <v>W</v>
      </c>
      <c r="R147" s="95" t="str">
        <f>IF(ユーザー別卸価格!R147="","", IF(ISNUMBER(ユーザー別卸価格!R147),IF(入力!$C$25=1,ROUNDDOWN(IF(入力!$C$21=1,ユーザー別卸価格!R147/(100-入力!$C$22)%,ユーザー別卸価格!R147+入力!$C$23),-入力!$C$24),IF(入力!$C$25=2,ROUNDUP(IF(入力!$C$21=1,ユーザー別卸価格!R147/(100-入力!$C$22)%,ユーザー別卸価格!R147+入力!$C$23),-入力!$C$24),ROUND(IF(入力!$C$21=1,ユーザー別卸価格!R147/(100-入力!$C$22)%,ユーザー別卸価格!R147+入力!$C$23),-入力!$C$24))),ユーザー別卸価格!R147))</f>
        <v/>
      </c>
      <c r="S147" s="96">
        <f>'6桁'!S147</f>
        <v>0</v>
      </c>
      <c r="T147" s="95" t="str">
        <f>IF(ユーザー別卸価格!T147="","", IF(ISNUMBER(ユーザー別卸価格!T147),IF(入力!$C$25=1,ROUNDDOWN(IF(入力!$C$21=1,ユーザー別卸価格!T147/(100-入力!$C$22)%,ユーザー別卸価格!T147+入力!$C$23),-入力!$C$24),IF(入力!$C$25=2,ROUNDUP(IF(入力!$C$21=1,ユーザー別卸価格!T147/(100-入力!$C$22)%,ユーザー別卸価格!T147+入力!$C$23),-入力!$C$24),ROUND(IF(入力!$C$21=1,ユーザー別卸価格!T147/(100-入力!$C$22)%,ユーザー別卸価格!T147+入力!$C$23),-入力!$C$24))),ユーザー別卸価格!T147))</f>
        <v/>
      </c>
      <c r="U147" s="96">
        <f>'6桁'!U147</f>
        <v>0</v>
      </c>
      <c r="V147" s="95" t="str">
        <f>IF(ユーザー別卸価格!V147="","", IF(ISNUMBER(ユーザー別卸価格!V147),IF(入力!$C$25=1,ROUNDDOWN(IF(入力!$C$21=1,ユーザー別卸価格!V147/(100-入力!$C$22)%,ユーザー別卸価格!V147+入力!$C$23),-入力!$C$24),IF(入力!$C$25=2,ROUNDUP(IF(入力!$C$21=1,ユーザー別卸価格!V147/(100-入力!$C$22)%,ユーザー別卸価格!V147+入力!$C$23),-入力!$C$24),ROUND(IF(入力!$C$21=1,ユーザー別卸価格!V147/(100-入力!$C$22)%,ユーザー別卸価格!V147+入力!$C$23),-入力!$C$24))),ユーザー別卸価格!V147))</f>
        <v/>
      </c>
      <c r="W147" s="96">
        <f>'6桁'!W147</f>
        <v>0</v>
      </c>
      <c r="X147" s="74"/>
      <c r="Y147" s="251"/>
    </row>
    <row r="148" spans="2:25" ht="30" customHeight="1">
      <c r="B148" s="503"/>
      <c r="C148" s="362" t="s">
        <v>78</v>
      </c>
      <c r="D148" s="254">
        <v>80</v>
      </c>
      <c r="E148" s="342">
        <v>84</v>
      </c>
      <c r="F148" s="95" t="str">
        <f>IF(ユーザー別卸価格!F148="","", IF(ISNUMBER(ユーザー別卸価格!F148),IF(入力!$C$25=1,ROUNDDOWN(IF(入力!$C$21=1,ユーザー別卸価格!F148/(100-入力!$C$22)%,ユーザー別卸価格!F148+入力!$C$23),-入力!$C$24),IF(入力!$C$25=2,ROUNDUP(IF(入力!$C$21=1,ユーザー別卸価格!F148/(100-入力!$C$22)%,ユーザー別卸価格!F148+入力!$C$23),-入力!$C$24),ROUND(IF(入力!$C$21=1,ユーザー別卸価格!F148/(100-入力!$C$22)%,ユーザー別卸価格!F148+入力!$C$23),-入力!$C$24))),ユーザー別卸価格!F148))</f>
        <v/>
      </c>
      <c r="G148" s="126">
        <f>'6桁'!G148</f>
        <v>0</v>
      </c>
      <c r="H148" s="95" t="str">
        <f>IF(ユーザー別卸価格!H148="","", IF(ISNUMBER(ユーザー別卸価格!H148),IF(入力!$C$25=1,ROUNDDOWN(IF(入力!$C$21=1,ユーザー別卸価格!H148/(100-入力!$C$22)%,ユーザー別卸価格!H148+入力!$C$23),-入力!$C$24),IF(入力!$C$25=2,ROUNDUP(IF(入力!$C$21=1,ユーザー別卸価格!H148/(100-入力!$C$22)%,ユーザー別卸価格!H148+入力!$C$23),-入力!$C$24),ROUND(IF(入力!$C$21=1,ユーザー別卸価格!H148/(100-入力!$C$22)%,ユーザー別卸価格!H148+入力!$C$23),-入力!$C$24))),ユーザー別卸価格!H148))</f>
        <v/>
      </c>
      <c r="I148" s="126">
        <f>'6桁'!I148</f>
        <v>0</v>
      </c>
      <c r="J148" s="95" t="str">
        <f>IF(ユーザー別卸価格!J148="","", IF(ISNUMBER(ユーザー別卸価格!J148),IF(入力!$C$25=1,ROUNDDOWN(IF(入力!$C$21=1,ユーザー別卸価格!J148/(100-入力!$C$22)%,ユーザー別卸価格!J148+入力!$C$23),-入力!$C$24),IF(入力!$C$25=2,ROUNDUP(IF(入力!$C$21=1,ユーザー別卸価格!J148/(100-入力!$C$22)%,ユーザー別卸価格!J148+入力!$C$23),-入力!$C$24),ROUND(IF(入力!$C$21=1,ユーザー別卸価格!J148/(100-入力!$C$22)%,ユーザー別卸価格!J148+入力!$C$23),-入力!$C$24))),ユーザー別卸価格!J148))</f>
        <v/>
      </c>
      <c r="K148" s="126">
        <f>'6桁'!K148</f>
        <v>0</v>
      </c>
      <c r="L148" s="95" t="str">
        <f>IF(ユーザー別卸価格!L148="","", IF(ISNUMBER(ユーザー別卸価格!L148),IF(入力!$C$25=1,ROUNDDOWN(IF(入力!$C$21=1,ユーザー別卸価格!L148/(100-入力!$C$22)%,ユーザー別卸価格!L148+入力!$C$23),-入力!$C$24),IF(入力!$C$25=2,ROUNDUP(IF(入力!$C$21=1,ユーザー別卸価格!L148/(100-入力!$C$22)%,ユーザー別卸価格!L148+入力!$C$23),-入力!$C$24),ROUND(IF(入力!$C$21=1,ユーザー別卸価格!L148/(100-入力!$C$22)%,ユーザー別卸価格!L148+入力!$C$23),-入力!$C$24))),ユーザー別卸価格!L148))</f>
        <v/>
      </c>
      <c r="M148" s="126">
        <f>'6桁'!M148</f>
        <v>0</v>
      </c>
      <c r="N148" s="95" t="str">
        <f>IF(ユーザー別卸価格!N148="","", IF(ISNUMBER(ユーザー別卸価格!N148),IF(入力!$C$25=1,ROUNDDOWN(IF(入力!$C$21=1,ユーザー別卸価格!N148/(100-入力!$C$22)%,ユーザー別卸価格!N148+入力!$C$23),-入力!$C$24),IF(入力!$C$25=2,ROUNDUP(IF(入力!$C$21=1,ユーザー別卸価格!N148/(100-入力!$C$22)%,ユーザー別卸価格!N148+入力!$C$23),-入力!$C$24),ROUND(IF(入力!$C$21=1,ユーザー別卸価格!N148/(100-入力!$C$22)%,ユーザー別卸価格!N148+入力!$C$23),-入力!$C$24))),ユーザー別卸価格!N148))</f>
        <v/>
      </c>
      <c r="O148" s="126">
        <f>'6桁'!O148</f>
        <v>0</v>
      </c>
      <c r="P148" s="95" t="str">
        <f>IF(ユーザー別卸価格!P148="","", IF(ISNUMBER(ユーザー別卸価格!P148),IF(入力!$C$25=1,ROUNDDOWN(IF(入力!$C$21=1,ユーザー別卸価格!P148/(100-入力!$C$22)%,ユーザー別卸価格!P148+入力!$C$23),-入力!$C$24),IF(入力!$C$25=2,ROUNDUP(IF(入力!$C$21=1,ユーザー別卸価格!P148/(100-入力!$C$22)%,ユーザー別卸価格!P148+入力!$C$23),-入力!$C$24),ROUND(IF(入力!$C$21=1,ユーザー別卸価格!P148/(100-入力!$C$22)%,ユーザー別卸価格!P148+入力!$C$23),-入力!$C$24))),ユーザー別卸価格!P148))</f>
        <v/>
      </c>
      <c r="Q148" s="96">
        <f>'6桁'!Q148</f>
        <v>0</v>
      </c>
      <c r="R148" s="95" t="str">
        <f>IF(ユーザー別卸価格!R148="","", IF(ISNUMBER(ユーザー別卸価格!R148),IF(入力!$C$25=1,ROUNDDOWN(IF(入力!$C$21=1,ユーザー別卸価格!R148/(100-入力!$C$22)%,ユーザー別卸価格!R148+入力!$C$23),-入力!$C$24),IF(入力!$C$25=2,ROUNDUP(IF(入力!$C$21=1,ユーザー別卸価格!R148/(100-入力!$C$22)%,ユーザー別卸価格!R148+入力!$C$23),-入力!$C$24),ROUND(IF(入力!$C$21=1,ユーザー別卸価格!R148/(100-入力!$C$22)%,ユーザー別卸価格!R148+入力!$C$23),-入力!$C$24))),ユーザー別卸価格!R148))</f>
        <v/>
      </c>
      <c r="S148" s="96">
        <f>'6桁'!S148</f>
        <v>0</v>
      </c>
      <c r="T148" s="95" t="str">
        <f>IF(ユーザー別卸価格!T148="","", IF(ISNUMBER(ユーザー別卸価格!T148),IF(入力!$C$25=1,ROUNDDOWN(IF(入力!$C$21=1,ユーザー別卸価格!T148/(100-入力!$C$22)%,ユーザー別卸価格!T148+入力!$C$23),-入力!$C$24),IF(入力!$C$25=2,ROUNDUP(IF(入力!$C$21=1,ユーザー別卸価格!T148/(100-入力!$C$22)%,ユーザー別卸価格!T148+入力!$C$23),-入力!$C$24),ROUND(IF(入力!$C$21=1,ユーザー別卸価格!T148/(100-入力!$C$22)%,ユーザー別卸価格!T148+入力!$C$23),-入力!$C$24))),ユーザー別卸価格!T148))</f>
        <v/>
      </c>
      <c r="U148" s="96">
        <f>'6桁'!U148</f>
        <v>0</v>
      </c>
      <c r="V148" s="95">
        <f>IF(ユーザー別卸価格!V148="","", IF(ISNUMBER(ユーザー別卸価格!V148),IF(入力!$C$25=1,ROUNDDOWN(IF(入力!$C$21=1,ユーザー別卸価格!V148/(100-入力!$C$22)%,ユーザー別卸価格!V148+入力!$C$23),-入力!$C$24),IF(入力!$C$25=2,ROUNDUP(IF(入力!$C$21=1,ユーザー別卸価格!V148/(100-入力!$C$22)%,ユーザー別卸価格!V148+入力!$C$23),-入力!$C$24),ROUND(IF(入力!$C$21=1,ユーザー別卸価格!V148/(100-入力!$C$22)%,ユーザー別卸価格!V148+入力!$C$23),-入力!$C$24))),ユーザー別卸価格!V148))</f>
        <v>49000</v>
      </c>
      <c r="W148" s="96" t="str">
        <f>'6桁'!W148</f>
        <v>W★</v>
      </c>
      <c r="X148" s="74"/>
      <c r="Y148" s="251"/>
    </row>
    <row r="149" spans="2:25" ht="30" customHeight="1">
      <c r="B149" s="503"/>
      <c r="C149" s="362" t="s">
        <v>57</v>
      </c>
      <c r="D149" s="254">
        <v>90</v>
      </c>
      <c r="E149" s="342">
        <v>94</v>
      </c>
      <c r="F149" s="95">
        <f>IF(ユーザー別卸価格!F149="","", IF(ISNUMBER(ユーザー別卸価格!F149),IF(入力!$C$25=1,ROUNDDOWN(IF(入力!$C$21=1,ユーザー別卸価格!F149/(100-入力!$C$22)%,ユーザー別卸価格!F149+入力!$C$23),-入力!$C$24),IF(入力!$C$25=2,ROUNDUP(IF(入力!$C$21=1,ユーザー別卸価格!F149/(100-入力!$C$22)%,ユーザー別卸価格!F149+入力!$C$23),-入力!$C$24),ROUND(IF(入力!$C$21=1,ユーザー別卸価格!F149/(100-入力!$C$22)%,ユーザー別卸価格!F149+入力!$C$23),-入力!$C$24))),ユーザー別卸価格!F149))</f>
        <v>58900</v>
      </c>
      <c r="G149" s="126" t="str">
        <f>'6桁'!G149</f>
        <v>Y★</v>
      </c>
      <c r="H149" s="95">
        <f>IF(ユーザー別卸価格!H149="","", IF(ISNUMBER(ユーザー別卸価格!H149),IF(入力!$C$25=1,ROUNDDOWN(IF(入力!$C$21=1,ユーザー別卸価格!H149/(100-入力!$C$22)%,ユーザー別卸価格!H149+入力!$C$23),-入力!$C$24),IF(入力!$C$25=2,ROUNDUP(IF(入力!$C$21=1,ユーザー別卸価格!H149/(100-入力!$C$22)%,ユーザー別卸価格!H149+入力!$C$23),-入力!$C$24),ROUND(IF(入力!$C$21=1,ユーザー別卸価格!H149/(100-入力!$C$22)%,ユーザー別卸価格!H149+入力!$C$23),-入力!$C$24))),ユーザー別卸価格!H149))</f>
        <v>56100</v>
      </c>
      <c r="I149" s="126" t="str">
        <f>'6桁'!I149</f>
        <v>W★</v>
      </c>
      <c r="J149" s="95">
        <f>IF(ユーザー別卸価格!J149="","", IF(ISNUMBER(ユーザー別卸価格!J149),IF(入力!$C$25=1,ROUNDDOWN(IF(入力!$C$21=1,ユーザー別卸価格!J149/(100-入力!$C$22)%,ユーザー別卸価格!J149+入力!$C$23),-入力!$C$24),IF(入力!$C$25=2,ROUNDUP(IF(入力!$C$21=1,ユーザー別卸価格!J149/(100-入力!$C$22)%,ユーザー別卸価格!J149+入力!$C$23),-入力!$C$24),ROUND(IF(入力!$C$21=1,ユーザー別卸価格!J149/(100-入力!$C$22)%,ユーザー別卸価格!J149+入力!$C$23),-入力!$C$24))),ユーザー別卸価格!J149))</f>
        <v>54700</v>
      </c>
      <c r="K149" s="126" t="str">
        <f>'6桁'!K149</f>
        <v>W★</v>
      </c>
      <c r="L149" s="95" t="str">
        <f>IF(ユーザー別卸価格!L149="","", IF(ISNUMBER(ユーザー別卸価格!L149),IF(入力!$C$25=1,ROUNDDOWN(IF(入力!$C$21=1,ユーザー別卸価格!L149/(100-入力!$C$22)%,ユーザー別卸価格!L149+入力!$C$23),-入力!$C$24),IF(入力!$C$25=2,ROUNDUP(IF(入力!$C$21=1,ユーザー別卸価格!L149/(100-入力!$C$22)%,ユーザー別卸価格!L149+入力!$C$23),-入力!$C$24),ROUND(IF(入力!$C$21=1,ユーザー別卸価格!L149/(100-入力!$C$22)%,ユーザー別卸価格!L149+入力!$C$23),-入力!$C$24))),ユーザー別卸価格!L149))</f>
        <v/>
      </c>
      <c r="M149" s="126">
        <f>'6桁'!M149</f>
        <v>0</v>
      </c>
      <c r="N149" s="95" t="str">
        <f>IF(ユーザー別卸価格!N149="","", IF(ISNUMBER(ユーザー別卸価格!N149),IF(入力!$C$25=1,ROUNDDOWN(IF(入力!$C$21=1,ユーザー別卸価格!N149/(100-入力!$C$22)%,ユーザー別卸価格!N149+入力!$C$23),-入力!$C$24),IF(入力!$C$25=2,ROUNDUP(IF(入力!$C$21=1,ユーザー別卸価格!N149/(100-入力!$C$22)%,ユーザー別卸価格!N149+入力!$C$23),-入力!$C$24),ROUND(IF(入力!$C$21=1,ユーザー別卸価格!N149/(100-入力!$C$22)%,ユーザー別卸価格!N149+入力!$C$23),-入力!$C$24))),ユーザー別卸価格!N149))</f>
        <v/>
      </c>
      <c r="O149" s="126">
        <f>'6桁'!O149</f>
        <v>0</v>
      </c>
      <c r="P149" s="95">
        <f>IF(ユーザー別卸価格!P149="","", IF(ISNUMBER(ユーザー別卸価格!P149),IF(入力!$C$25=1,ROUNDDOWN(IF(入力!$C$21=1,ユーザー別卸価格!P149/(100-入力!$C$22)%,ユーザー別卸価格!P149+入力!$C$23),-入力!$C$24),IF(入力!$C$25=2,ROUNDUP(IF(入力!$C$21=1,ユーザー別卸価格!P149/(100-入力!$C$22)%,ユーザー別卸価格!P149+入力!$C$23),-入力!$C$24),ROUND(IF(入力!$C$21=1,ユーザー別卸価格!P149/(100-入力!$C$22)%,ユーザー別卸価格!P149+入力!$C$23),-入力!$C$24))),ユーザー別卸価格!P149))</f>
        <v>66600</v>
      </c>
      <c r="Q149" s="96" t="str">
        <f>'6桁'!Q149</f>
        <v>W</v>
      </c>
      <c r="R149" s="95" t="str">
        <f>IF(ユーザー別卸価格!R149="","", IF(ISNUMBER(ユーザー別卸価格!R149),IF(入力!$C$25=1,ROUNDDOWN(IF(入力!$C$21=1,ユーザー別卸価格!R149/(100-入力!$C$22)%,ユーザー別卸価格!R149+入力!$C$23),-入力!$C$24),IF(入力!$C$25=2,ROUNDUP(IF(入力!$C$21=1,ユーザー別卸価格!R149/(100-入力!$C$22)%,ユーザー別卸価格!R149+入力!$C$23),-入力!$C$24),ROUND(IF(入力!$C$21=1,ユーザー別卸価格!R149/(100-入力!$C$22)%,ユーザー別卸価格!R149+入力!$C$23),-入力!$C$24))),ユーザー別卸価格!R149))</f>
        <v/>
      </c>
      <c r="S149" s="96">
        <f>'6桁'!S149</f>
        <v>0</v>
      </c>
      <c r="T149" s="95" t="str">
        <f>IF(ユーザー別卸価格!T149="","", IF(ISNUMBER(ユーザー別卸価格!T149),IF(入力!$C$25=1,ROUNDDOWN(IF(入力!$C$21=1,ユーザー別卸価格!T149/(100-入力!$C$22)%,ユーザー別卸価格!T149+入力!$C$23),-入力!$C$24),IF(入力!$C$25=2,ROUNDUP(IF(入力!$C$21=1,ユーザー別卸価格!T149/(100-入力!$C$22)%,ユーザー別卸価格!T149+入力!$C$23),-入力!$C$24),ROUND(IF(入力!$C$21=1,ユーザー別卸価格!T149/(100-入力!$C$22)%,ユーザー別卸価格!T149+入力!$C$23),-入力!$C$24))),ユーザー別卸価格!T149))</f>
        <v/>
      </c>
      <c r="U149" s="96">
        <f>'6桁'!U149</f>
        <v>0</v>
      </c>
      <c r="V149" s="95">
        <f>IF(ユーザー別卸価格!V149="","", IF(ISNUMBER(ユーザー別卸価格!V149),IF(入力!$C$25=1,ROUNDDOWN(IF(入力!$C$21=1,ユーザー別卸価格!V149/(100-入力!$C$22)%,ユーザー別卸価格!V149+入力!$C$23),-入力!$C$24),IF(入力!$C$25=2,ROUNDUP(IF(入力!$C$21=1,ユーザー別卸価格!V149/(100-入力!$C$22)%,ユーザー別卸価格!V149+入力!$C$23),-入力!$C$24),ROUND(IF(入力!$C$21=1,ユーザー別卸価格!V149/(100-入力!$C$22)%,ユーザー別卸価格!V149+入力!$C$23),-入力!$C$24))),ユーザー別卸価格!V149))</f>
        <v>53200</v>
      </c>
      <c r="W149" s="96" t="str">
        <f>'6桁'!W149</f>
        <v>W★</v>
      </c>
      <c r="X149" s="74"/>
      <c r="Y149" s="251"/>
    </row>
    <row r="150" spans="2:25" ht="30" customHeight="1">
      <c r="B150" s="503"/>
      <c r="C150" s="362" t="s">
        <v>169</v>
      </c>
      <c r="D150" s="254">
        <v>93</v>
      </c>
      <c r="E150" s="342">
        <v>97</v>
      </c>
      <c r="F150" s="95">
        <f>IF(ユーザー別卸価格!F150="","", IF(ISNUMBER(ユーザー別卸価格!F150),IF(入力!$C$25=1,ROUNDDOWN(IF(入力!$C$21=1,ユーザー別卸価格!F150/(100-入力!$C$22)%,ユーザー別卸価格!F150+入力!$C$23),-入力!$C$24),IF(入力!$C$25=2,ROUNDUP(IF(入力!$C$21=1,ユーザー別卸価格!F150/(100-入力!$C$22)%,ユーザー別卸価格!F150+入力!$C$23),-入力!$C$24),ROUND(IF(入力!$C$21=1,ユーザー別卸価格!F150/(100-入力!$C$22)%,ユーザー別卸価格!F150+入力!$C$23),-入力!$C$24))),ユーザー別卸価格!F150))</f>
        <v>62400</v>
      </c>
      <c r="G150" s="20" t="str">
        <f>'6桁'!G150</f>
        <v>Y★</v>
      </c>
      <c r="H150" s="95">
        <f>IF(ユーザー別卸価格!H150="","", IF(ISNUMBER(ユーザー別卸価格!H150),IF(入力!$C$25=1,ROUNDDOWN(IF(入力!$C$21=1,ユーザー別卸価格!H150/(100-入力!$C$22)%,ユーザー別卸価格!H150+入力!$C$23),-入力!$C$24),IF(入力!$C$25=2,ROUNDUP(IF(入力!$C$21=1,ユーザー別卸価格!H150/(100-入力!$C$22)%,ユーザー別卸価格!H150+入力!$C$23),-入力!$C$24),ROUND(IF(入力!$C$21=1,ユーザー別卸価格!H150/(100-入力!$C$22)%,ユーザー別卸価格!H150+入力!$C$23),-入力!$C$24))),ユーザー別卸価格!H150))</f>
        <v>59100</v>
      </c>
      <c r="I150" s="126" t="str">
        <f>'6桁'!I150</f>
        <v>W★</v>
      </c>
      <c r="J150" s="95" t="str">
        <f>IF(ユーザー別卸価格!J150="","", IF(ISNUMBER(ユーザー別卸価格!J150),IF(入力!$C$25=1,ROUNDDOWN(IF(入力!$C$21=1,ユーザー別卸価格!J150/(100-入力!$C$22)%,ユーザー別卸価格!J150+入力!$C$23),-入力!$C$24),IF(入力!$C$25=2,ROUNDUP(IF(入力!$C$21=1,ユーザー別卸価格!J150/(100-入力!$C$22)%,ユーザー別卸価格!J150+入力!$C$23),-入力!$C$24),ROUND(IF(入力!$C$21=1,ユーザー別卸価格!J150/(100-入力!$C$22)%,ユーザー別卸価格!J150+入力!$C$23),-入力!$C$24))),ユーザー別卸価格!J150))</f>
        <v/>
      </c>
      <c r="K150" s="126">
        <f>'6桁'!K150</f>
        <v>0</v>
      </c>
      <c r="L150" s="95" t="str">
        <f>IF(ユーザー別卸価格!L150="","", IF(ISNUMBER(ユーザー別卸価格!L150),IF(入力!$C$25=1,ROUNDDOWN(IF(入力!$C$21=1,ユーザー別卸価格!L150/(100-入力!$C$22)%,ユーザー別卸価格!L150+入力!$C$23),-入力!$C$24),IF(入力!$C$25=2,ROUNDUP(IF(入力!$C$21=1,ユーザー別卸価格!L150/(100-入力!$C$22)%,ユーザー別卸価格!L150+入力!$C$23),-入力!$C$24),ROUND(IF(入力!$C$21=1,ユーザー別卸価格!L150/(100-入力!$C$22)%,ユーザー別卸価格!L150+入力!$C$23),-入力!$C$24))),ユーザー別卸価格!L150))</f>
        <v/>
      </c>
      <c r="M150" s="126">
        <f>'6桁'!M150</f>
        <v>0</v>
      </c>
      <c r="N150" s="95" t="str">
        <f>IF(ユーザー別卸価格!N150="","", IF(ISNUMBER(ユーザー別卸価格!N150),IF(入力!$C$25=1,ROUNDDOWN(IF(入力!$C$21=1,ユーザー別卸価格!N150/(100-入力!$C$22)%,ユーザー別卸価格!N150+入力!$C$23),-入力!$C$24),IF(入力!$C$25=2,ROUNDUP(IF(入力!$C$21=1,ユーザー別卸価格!N150/(100-入力!$C$22)%,ユーザー別卸価格!N150+入力!$C$23),-入力!$C$24),ROUND(IF(入力!$C$21=1,ユーザー別卸価格!N150/(100-入力!$C$22)%,ユーザー別卸価格!N150+入力!$C$23),-入力!$C$24))),ユーザー別卸価格!N150))</f>
        <v/>
      </c>
      <c r="O150" s="126">
        <f>'6桁'!O150</f>
        <v>0</v>
      </c>
      <c r="P150" s="95">
        <f>IF(ユーザー別卸価格!P150="","", IF(ISNUMBER(ユーザー別卸価格!P150),IF(入力!$C$25=1,ROUNDDOWN(IF(入力!$C$21=1,ユーザー別卸価格!P150/(100-入力!$C$22)%,ユーザー別卸価格!P150+入力!$C$23),-入力!$C$24),IF(入力!$C$25=2,ROUNDUP(IF(入力!$C$21=1,ユーザー別卸価格!P150/(100-入力!$C$22)%,ユーザー別卸価格!P150+入力!$C$23),-入力!$C$24),ROUND(IF(入力!$C$21=1,ユーザー別卸価格!P150/(100-入力!$C$22)%,ユーザー別卸価格!P150+入力!$C$23),-入力!$C$24))),ユーザー別卸価格!P150))</f>
        <v>69900</v>
      </c>
      <c r="Q150" s="96" t="str">
        <f>'6桁'!Q150</f>
        <v>W</v>
      </c>
      <c r="R150" s="95">
        <f>IF(ユーザー別卸価格!R150="","", IF(ISNUMBER(ユーザー別卸価格!R150),IF(入力!$C$25=1,ROUNDDOWN(IF(入力!$C$21=1,ユーザー別卸価格!R150/(100-入力!$C$22)%,ユーザー別卸価格!R150+入力!$C$23),-入力!$C$24),IF(入力!$C$25=2,ROUNDUP(IF(入力!$C$21=1,ユーザー別卸価格!R150/(100-入力!$C$22)%,ユーザー別卸価格!R150+入力!$C$23),-入力!$C$24),ROUND(IF(入力!$C$21=1,ユーザー別卸価格!R150/(100-入力!$C$22)%,ユーザー別卸価格!R150+入力!$C$23),-入力!$C$24))),ユーザー別卸価格!R150))</f>
        <v>80900</v>
      </c>
      <c r="S150" s="96" t="str">
        <f>'6桁'!S150</f>
        <v>▽W★</v>
      </c>
      <c r="T150" s="95" t="str">
        <f>IF(ユーザー別卸価格!T150="","", IF(ISNUMBER(ユーザー別卸価格!T150),IF(入力!$C$25=1,ROUNDDOWN(IF(入力!$C$21=1,ユーザー別卸価格!T150/(100-入力!$C$22)%,ユーザー別卸価格!T150+入力!$C$23),-入力!$C$24),IF(入力!$C$25=2,ROUNDUP(IF(入力!$C$21=1,ユーザー別卸価格!T150/(100-入力!$C$22)%,ユーザー別卸価格!T150+入力!$C$23),-入力!$C$24),ROUND(IF(入力!$C$21=1,ユーザー別卸価格!T150/(100-入力!$C$22)%,ユーザー別卸価格!T150+入力!$C$23),-入力!$C$24))),ユーザー別卸価格!T150))</f>
        <v/>
      </c>
      <c r="U150" s="96">
        <f>'6桁'!U150</f>
        <v>0</v>
      </c>
      <c r="V150" s="95">
        <f>IF(ユーザー別卸価格!V150="","", IF(ISNUMBER(ユーザー別卸価格!V150),IF(入力!$C$25=1,ROUNDDOWN(IF(入力!$C$21=1,ユーザー別卸価格!V150/(100-入力!$C$22)%,ユーザー別卸価格!V150+入力!$C$23),-入力!$C$24),IF(入力!$C$25=2,ROUNDUP(IF(入力!$C$21=1,ユーザー別卸価格!V150/(100-入力!$C$22)%,ユーザー別卸価格!V150+入力!$C$23),-入力!$C$24),ROUND(IF(入力!$C$21=1,ユーザー別卸価格!V150/(100-入力!$C$22)%,ユーザー別卸価格!V150+入力!$C$23),-入力!$C$24))),ユーザー別卸価格!V150))</f>
        <v>56200</v>
      </c>
      <c r="W150" s="96" t="str">
        <f>'6桁'!W150</f>
        <v>W★</v>
      </c>
      <c r="X150" s="74"/>
      <c r="Y150" s="251"/>
    </row>
    <row r="151" spans="2:25" ht="30" customHeight="1">
      <c r="B151" s="503"/>
      <c r="C151" s="362" t="s">
        <v>62</v>
      </c>
      <c r="D151" s="254">
        <v>95</v>
      </c>
      <c r="E151" s="342">
        <v>99</v>
      </c>
      <c r="F151" s="95" t="str">
        <f>IF(ユーザー別卸価格!F151="","", IF(ISNUMBER(ユーザー別卸価格!F151),IF(入力!$C$25=1,ROUNDDOWN(IF(入力!$C$21=1,ユーザー別卸価格!F151/(100-入力!$C$22)%,ユーザー別卸価格!F151+入力!$C$23),-入力!$C$24),IF(入力!$C$25=2,ROUNDUP(IF(入力!$C$21=1,ユーザー別卸価格!F151/(100-入力!$C$22)%,ユーザー別卸価格!F151+入力!$C$23),-入力!$C$24),ROUND(IF(入力!$C$21=1,ユーザー別卸価格!F151/(100-入力!$C$22)%,ユーザー別卸価格!F151+入力!$C$23),-入力!$C$24))),ユーザー別卸価格!F151))</f>
        <v/>
      </c>
      <c r="G151" s="20">
        <f>'6桁'!G151</f>
        <v>0</v>
      </c>
      <c r="H151" s="95" t="str">
        <f>IF(ユーザー別卸価格!H151="","", IF(ISNUMBER(ユーザー別卸価格!H151),IF(入力!$C$25=1,ROUNDDOWN(IF(入力!$C$21=1,ユーザー別卸価格!H151/(100-入力!$C$22)%,ユーザー別卸価格!H151+入力!$C$23),-入力!$C$24),IF(入力!$C$25=2,ROUNDUP(IF(入力!$C$21=1,ユーザー別卸価格!H151/(100-入力!$C$22)%,ユーザー別卸価格!H151+入力!$C$23),-入力!$C$24),ROUND(IF(入力!$C$21=1,ユーザー別卸価格!H151/(100-入力!$C$22)%,ユーザー別卸価格!H151+入力!$C$23),-入力!$C$24))),ユーザー別卸価格!H151))</f>
        <v/>
      </c>
      <c r="I151" s="101">
        <f>'6桁'!I151</f>
        <v>0</v>
      </c>
      <c r="J151" s="95" t="str">
        <f>IF(ユーザー別卸価格!J151="","", IF(ISNUMBER(ユーザー別卸価格!J151),IF(入力!$C$25=1,ROUNDDOWN(IF(入力!$C$21=1,ユーザー別卸価格!J151/(100-入力!$C$22)%,ユーザー別卸価格!J151+入力!$C$23),-入力!$C$24),IF(入力!$C$25=2,ROUNDUP(IF(入力!$C$21=1,ユーザー別卸価格!J151/(100-入力!$C$22)%,ユーザー別卸価格!J151+入力!$C$23),-入力!$C$24),ROUND(IF(入力!$C$21=1,ユーザー別卸価格!J151/(100-入力!$C$22)%,ユーザー別卸価格!J151+入力!$C$23),-入力!$C$24))),ユーザー別卸価格!J151))</f>
        <v/>
      </c>
      <c r="K151" s="101">
        <f>'6桁'!K151</f>
        <v>0</v>
      </c>
      <c r="L151" s="95" t="str">
        <f>IF(ユーザー別卸価格!L151="","", IF(ISNUMBER(ユーザー別卸価格!L151),IF(入力!$C$25=1,ROUNDDOWN(IF(入力!$C$21=1,ユーザー別卸価格!L151/(100-入力!$C$22)%,ユーザー別卸価格!L151+入力!$C$23),-入力!$C$24),IF(入力!$C$25=2,ROUNDUP(IF(入力!$C$21=1,ユーザー別卸価格!L151/(100-入力!$C$22)%,ユーザー別卸価格!L151+入力!$C$23),-入力!$C$24),ROUND(IF(入力!$C$21=1,ユーザー別卸価格!L151/(100-入力!$C$22)%,ユーザー別卸価格!L151+入力!$C$23),-入力!$C$24))),ユーザー別卸価格!L151))</f>
        <v/>
      </c>
      <c r="M151" s="101">
        <f>'6桁'!M151</f>
        <v>0</v>
      </c>
      <c r="N151" s="95" t="str">
        <f>IF(ユーザー別卸価格!N151="","", IF(ISNUMBER(ユーザー別卸価格!N151),IF(入力!$C$25=1,ROUNDDOWN(IF(入力!$C$21=1,ユーザー別卸価格!N151/(100-入力!$C$22)%,ユーザー別卸価格!N151+入力!$C$23),-入力!$C$24),IF(入力!$C$25=2,ROUNDUP(IF(入力!$C$21=1,ユーザー別卸価格!N151/(100-入力!$C$22)%,ユーザー別卸価格!N151+入力!$C$23),-入力!$C$24),ROUND(IF(入力!$C$21=1,ユーザー別卸価格!N151/(100-入力!$C$22)%,ユーザー別卸価格!N151+入力!$C$23),-入力!$C$24))),ユーザー別卸価格!N151))</f>
        <v/>
      </c>
      <c r="O151" s="126">
        <f>'6桁'!O151</f>
        <v>0</v>
      </c>
      <c r="P151" s="95">
        <f>IF(ユーザー別卸価格!P151="","", IF(ISNUMBER(ユーザー別卸価格!P151),IF(入力!$C$25=1,ROUNDDOWN(IF(入力!$C$21=1,ユーザー別卸価格!P151/(100-入力!$C$22)%,ユーザー別卸価格!P151+入力!$C$23),-入力!$C$24),IF(入力!$C$25=2,ROUNDUP(IF(入力!$C$21=1,ユーザー別卸価格!P151/(100-入力!$C$22)%,ユーザー別卸価格!P151+入力!$C$23),-入力!$C$24),ROUND(IF(入力!$C$21=1,ユーザー別卸価格!P151/(100-入力!$C$22)%,ユーザー別卸価格!P151+入力!$C$23),-入力!$C$24))),ユーザー別卸価格!P151))</f>
        <v>71800</v>
      </c>
      <c r="Q151" s="96" t="str">
        <f>'6桁'!Q151</f>
        <v>W</v>
      </c>
      <c r="R151" s="95" t="str">
        <f>IF(ユーザー別卸価格!R151="","", IF(ISNUMBER(ユーザー別卸価格!R151),IF(入力!$C$25=1,ROUNDDOWN(IF(入力!$C$21=1,ユーザー別卸価格!R151/(100-入力!$C$22)%,ユーザー別卸価格!R151+入力!$C$23),-入力!$C$24),IF(入力!$C$25=2,ROUNDUP(IF(入力!$C$21=1,ユーザー別卸価格!R151/(100-入力!$C$22)%,ユーザー別卸価格!R151+入力!$C$23),-入力!$C$24),ROUND(IF(入力!$C$21=1,ユーザー別卸価格!R151/(100-入力!$C$22)%,ユーザー別卸価格!R151+入力!$C$23),-入力!$C$24))),ユーザー別卸価格!R151))</f>
        <v/>
      </c>
      <c r="S151" s="96">
        <f>'6桁'!S151</f>
        <v>0</v>
      </c>
      <c r="T151" s="95" t="str">
        <f>IF(ユーザー別卸価格!T151="","", IF(ISNUMBER(ユーザー別卸価格!T151),IF(入力!$C$25=1,ROUNDDOWN(IF(入力!$C$21=1,ユーザー別卸価格!T151/(100-入力!$C$22)%,ユーザー別卸価格!T151+入力!$C$23),-入力!$C$24),IF(入力!$C$25=2,ROUNDUP(IF(入力!$C$21=1,ユーザー別卸価格!T151/(100-入力!$C$22)%,ユーザー別卸価格!T151+入力!$C$23),-入力!$C$24),ROUND(IF(入力!$C$21=1,ユーザー別卸価格!T151/(100-入力!$C$22)%,ユーザー別卸価格!T151+入力!$C$23),-入力!$C$24))),ユーザー別卸価格!T151))</f>
        <v/>
      </c>
      <c r="U151" s="96">
        <f>'6桁'!U151</f>
        <v>0</v>
      </c>
      <c r="V151" s="95">
        <f>IF(ユーザー別卸価格!V151="","", IF(ISNUMBER(ユーザー別卸価格!V151),IF(入力!$C$25=1,ROUNDDOWN(IF(入力!$C$21=1,ユーザー別卸価格!V151/(100-入力!$C$22)%,ユーザー別卸価格!V151+入力!$C$23),-入力!$C$24),IF(入力!$C$25=2,ROUNDUP(IF(入力!$C$21=1,ユーザー別卸価格!V151/(100-入力!$C$22)%,ユーザー別卸価格!V151+入力!$C$23),-入力!$C$24),ROUND(IF(入力!$C$21=1,ユーザー別卸価格!V151/(100-入力!$C$22)%,ユーザー別卸価格!V151+入力!$C$23),-入力!$C$24))),ユーザー別卸価格!V151))</f>
        <v>59700</v>
      </c>
      <c r="W151" s="96" t="str">
        <f>'6桁'!W151</f>
        <v>W</v>
      </c>
      <c r="X151" s="74"/>
      <c r="Y151" s="251"/>
    </row>
    <row r="152" spans="2:25" ht="30" customHeight="1">
      <c r="B152" s="503"/>
      <c r="C152" s="362" t="s">
        <v>495</v>
      </c>
      <c r="D152" s="254"/>
      <c r="E152" s="342">
        <v>101</v>
      </c>
      <c r="F152" s="95" t="str">
        <f>IF(ユーザー別卸価格!F152="","", IF(ISNUMBER(ユーザー別卸価格!F152),IF(入力!$C$25=1,ROUNDDOWN(IF(入力!$C$21=1,ユーザー別卸価格!F152/(100-入力!$C$22)%,ユーザー別卸価格!F152+入力!$C$23),-入力!$C$24),IF(入力!$C$25=2,ROUNDUP(IF(入力!$C$21=1,ユーザー別卸価格!F152/(100-入力!$C$22)%,ユーザー別卸価格!F152+入力!$C$23),-入力!$C$24),ROUND(IF(入力!$C$21=1,ユーザー別卸価格!F152/(100-入力!$C$22)%,ユーザー別卸価格!F152+入力!$C$23),-入力!$C$24))),ユーザー別卸価格!F152))</f>
        <v/>
      </c>
      <c r="G152" s="19">
        <f>'6桁'!G152</f>
        <v>0</v>
      </c>
      <c r="H152" s="95" t="str">
        <f>IF(ユーザー別卸価格!H152="","", IF(ISNUMBER(ユーザー別卸価格!H152),IF(入力!$C$25=1,ROUNDDOWN(IF(入力!$C$21=1,ユーザー別卸価格!H152/(100-入力!$C$22)%,ユーザー別卸価格!H152+入力!$C$23),-入力!$C$24),IF(入力!$C$25=2,ROUNDUP(IF(入力!$C$21=1,ユーザー別卸価格!H152/(100-入力!$C$22)%,ユーザー別卸価格!H152+入力!$C$23),-入力!$C$24),ROUND(IF(入力!$C$21=1,ユーザー別卸価格!H152/(100-入力!$C$22)%,ユーザー別卸価格!H152+入力!$C$23),-入力!$C$24))),ユーザー別卸価格!H152))</f>
        <v/>
      </c>
      <c r="I152" s="101">
        <f>'6桁'!I152</f>
        <v>0</v>
      </c>
      <c r="J152" s="95" t="str">
        <f>IF(ユーザー別卸価格!J152="","", IF(ISNUMBER(ユーザー別卸価格!J152),IF(入力!$C$25=1,ROUNDDOWN(IF(入力!$C$21=1,ユーザー別卸価格!J152/(100-入力!$C$22)%,ユーザー別卸価格!J152+入力!$C$23),-入力!$C$24),IF(入力!$C$25=2,ROUNDUP(IF(入力!$C$21=1,ユーザー別卸価格!J152/(100-入力!$C$22)%,ユーザー別卸価格!J152+入力!$C$23),-入力!$C$24),ROUND(IF(入力!$C$21=1,ユーザー別卸価格!J152/(100-入力!$C$22)%,ユーザー別卸価格!J152+入力!$C$23),-入力!$C$24))),ユーザー別卸価格!J152))</f>
        <v/>
      </c>
      <c r="K152" s="101">
        <f>'6桁'!K152</f>
        <v>0</v>
      </c>
      <c r="L152" s="95" t="str">
        <f>IF(ユーザー別卸価格!L152="","", IF(ISNUMBER(ユーザー別卸価格!L152),IF(入力!$C$25=1,ROUNDDOWN(IF(入力!$C$21=1,ユーザー別卸価格!L152/(100-入力!$C$22)%,ユーザー別卸価格!L152+入力!$C$23),-入力!$C$24),IF(入力!$C$25=2,ROUNDUP(IF(入力!$C$21=1,ユーザー別卸価格!L152/(100-入力!$C$22)%,ユーザー別卸価格!L152+入力!$C$23),-入力!$C$24),ROUND(IF(入力!$C$21=1,ユーザー別卸価格!L152/(100-入力!$C$22)%,ユーザー別卸価格!L152+入力!$C$23),-入力!$C$24))),ユーザー別卸価格!L152))</f>
        <v/>
      </c>
      <c r="M152" s="101">
        <f>'6桁'!M152</f>
        <v>0</v>
      </c>
      <c r="N152" s="95" t="str">
        <f>IF(ユーザー別卸価格!N152="","", IF(ISNUMBER(ユーザー別卸価格!N152),IF(入力!$C$25=1,ROUNDDOWN(IF(入力!$C$21=1,ユーザー別卸価格!N152/(100-入力!$C$22)%,ユーザー別卸価格!N152+入力!$C$23),-入力!$C$24),IF(入力!$C$25=2,ROUNDUP(IF(入力!$C$21=1,ユーザー別卸価格!N152/(100-入力!$C$22)%,ユーザー別卸価格!N152+入力!$C$23),-入力!$C$24),ROUND(IF(入力!$C$21=1,ユーザー別卸価格!N152/(100-入力!$C$22)%,ユーザー別卸価格!N152+入力!$C$23),-入力!$C$24))),ユーザー別卸価格!N152))</f>
        <v/>
      </c>
      <c r="O152" s="126">
        <f>'6桁'!O152</f>
        <v>0</v>
      </c>
      <c r="P152" s="95" t="str">
        <f>IF(ユーザー別卸価格!P152="","", IF(ISNUMBER(ユーザー別卸価格!P152),IF(入力!$C$25=1,ROUNDDOWN(IF(入力!$C$21=1,ユーザー別卸価格!P152/(100-入力!$C$22)%,ユーザー別卸価格!P152+入力!$C$23),-入力!$C$24),IF(入力!$C$25=2,ROUNDUP(IF(入力!$C$21=1,ユーザー別卸価格!P152/(100-入力!$C$22)%,ユーザー別卸価格!P152+入力!$C$23),-入力!$C$24),ROUND(IF(入力!$C$21=1,ユーザー別卸価格!P152/(100-入力!$C$22)%,ユーザー別卸価格!P152+入力!$C$23),-入力!$C$24))),ユーザー別卸価格!P152))</f>
        <v/>
      </c>
      <c r="Q152" s="96">
        <f>'6桁'!Q152</f>
        <v>0</v>
      </c>
      <c r="R152" s="95">
        <f>IF(ユーザー別卸価格!R152="","", IF(ISNUMBER(ユーザー別卸価格!R152),IF(入力!$C$25=1,ROUNDDOWN(IF(入力!$C$21=1,ユーザー別卸価格!R152/(100-入力!$C$22)%,ユーザー別卸価格!R152+入力!$C$23),-入力!$C$24),IF(入力!$C$25=2,ROUNDUP(IF(入力!$C$21=1,ユーザー別卸価格!R152/(100-入力!$C$22)%,ユーザー別卸価格!R152+入力!$C$23),-入力!$C$24),ROUND(IF(入力!$C$21=1,ユーザー別卸価格!R152/(100-入力!$C$22)%,ユーザー別卸価格!R152+入力!$C$23),-入力!$C$24))),ユーザー別卸価格!R152))</f>
        <v>93100</v>
      </c>
      <c r="S152" s="96" t="str">
        <f>'6桁'!S152</f>
        <v>▽W★</v>
      </c>
      <c r="T152" s="95" t="str">
        <f>IF(ユーザー別卸価格!T152="","", IF(ISNUMBER(ユーザー別卸価格!T152),IF(入力!$C$25=1,ROUNDDOWN(IF(入力!$C$21=1,ユーザー別卸価格!T152/(100-入力!$C$22)%,ユーザー別卸価格!T152+入力!$C$23),-入力!$C$24),IF(入力!$C$25=2,ROUNDUP(IF(入力!$C$21=1,ユーザー別卸価格!T152/(100-入力!$C$22)%,ユーザー別卸価格!T152+入力!$C$23),-入力!$C$24),ROUND(IF(入力!$C$21=1,ユーザー別卸価格!T152/(100-入力!$C$22)%,ユーザー別卸価格!T152+入力!$C$23),-入力!$C$24))),ユーザー別卸価格!T152))</f>
        <v/>
      </c>
      <c r="U152" s="96">
        <f>'6桁'!U152</f>
        <v>0</v>
      </c>
      <c r="V152" s="95" t="str">
        <f>IF(ユーザー別卸価格!V152="","", IF(ISNUMBER(ユーザー別卸価格!V152),IF(入力!$C$25=1,ROUNDDOWN(IF(入力!$C$21=1,ユーザー別卸価格!V152/(100-入力!$C$22)%,ユーザー別卸価格!V152+入力!$C$23),-入力!$C$24),IF(入力!$C$25=2,ROUNDUP(IF(入力!$C$21=1,ユーザー別卸価格!V152/(100-入力!$C$22)%,ユーザー別卸価格!V152+入力!$C$23),-入力!$C$24),ROUND(IF(入力!$C$21=1,ユーザー別卸価格!V152/(100-入力!$C$22)%,ユーザー別卸価格!V152+入力!$C$23),-入力!$C$24))),ユーザー別卸価格!V152))</f>
        <v/>
      </c>
      <c r="W152" s="96">
        <f>'6桁'!W152</f>
        <v>0</v>
      </c>
      <c r="X152" s="74"/>
      <c r="Y152" s="251"/>
    </row>
    <row r="153" spans="2:25" ht="30" customHeight="1">
      <c r="B153" s="503"/>
      <c r="C153" s="362" t="s">
        <v>65</v>
      </c>
      <c r="D153" s="254">
        <v>85</v>
      </c>
      <c r="E153" s="342">
        <v>89</v>
      </c>
      <c r="F153" s="95" t="str">
        <f>IF(ユーザー別卸価格!F153="","", IF(ISNUMBER(ユーザー別卸価格!F153),IF(入力!$C$25=1,ROUNDDOWN(IF(入力!$C$21=1,ユーザー別卸価格!F153/(100-入力!$C$22)%,ユーザー別卸価格!F153+入力!$C$23),-入力!$C$24),IF(入力!$C$25=2,ROUNDUP(IF(入力!$C$21=1,ユーザー別卸価格!F153/(100-入力!$C$22)%,ユーザー別卸価格!F153+入力!$C$23),-入力!$C$24),ROUND(IF(入力!$C$21=1,ユーザー別卸価格!F153/(100-入力!$C$22)%,ユーザー別卸価格!F153+入力!$C$23),-入力!$C$24))),ユーザー別卸価格!F153))</f>
        <v/>
      </c>
      <c r="G153" s="19">
        <f>'6桁'!G153</f>
        <v>0</v>
      </c>
      <c r="H153" s="95" t="str">
        <f>IF(ユーザー別卸価格!H153="","", IF(ISNUMBER(ユーザー別卸価格!H153),IF(入力!$C$25=1,ROUNDDOWN(IF(入力!$C$21=1,ユーザー別卸価格!H153/(100-入力!$C$22)%,ユーザー別卸価格!H153+入力!$C$23),-入力!$C$24),IF(入力!$C$25=2,ROUNDUP(IF(入力!$C$21=1,ユーザー別卸価格!H153/(100-入力!$C$22)%,ユーザー別卸価格!H153+入力!$C$23),-入力!$C$24),ROUND(IF(入力!$C$21=1,ユーザー別卸価格!H153/(100-入力!$C$22)%,ユーザー別卸価格!H153+入力!$C$23),-入力!$C$24))),ユーザー別卸価格!H153))</f>
        <v/>
      </c>
      <c r="I153" s="96">
        <f>'6桁'!I153</f>
        <v>0</v>
      </c>
      <c r="J153" s="95">
        <f>IF(ユーザー別卸価格!J153="","", IF(ISNUMBER(ユーザー別卸価格!J153),IF(入力!$C$25=1,ROUNDDOWN(IF(入力!$C$21=1,ユーザー別卸価格!J153/(100-入力!$C$22)%,ユーザー別卸価格!J153+入力!$C$23),-入力!$C$24),IF(入力!$C$25=2,ROUNDUP(IF(入力!$C$21=1,ユーザー別卸価格!J153/(100-入力!$C$22)%,ユーザー別卸価格!J153+入力!$C$23),-入力!$C$24),ROUND(IF(入力!$C$21=1,ユーザー別卸価格!J153/(100-入力!$C$22)%,ユーザー別卸価格!J153+入力!$C$23),-入力!$C$24))),ユーザー別卸価格!J153))</f>
        <v>48300</v>
      </c>
      <c r="K153" s="96" t="str">
        <f>'6桁'!K153</f>
        <v>W★</v>
      </c>
      <c r="L153" s="95" t="str">
        <f>IF(ユーザー別卸価格!L153="","", IF(ISNUMBER(ユーザー別卸価格!L153),IF(入力!$C$25=1,ROUNDDOWN(IF(入力!$C$21=1,ユーザー別卸価格!L153/(100-入力!$C$22)%,ユーザー別卸価格!L153+入力!$C$23),-入力!$C$24),IF(入力!$C$25=2,ROUNDUP(IF(入力!$C$21=1,ユーザー別卸価格!L153/(100-入力!$C$22)%,ユーザー別卸価格!L153+入力!$C$23),-入力!$C$24),ROUND(IF(入力!$C$21=1,ユーザー別卸価格!L153/(100-入力!$C$22)%,ユーザー別卸価格!L153+入力!$C$23),-入力!$C$24))),ユーザー別卸価格!L153))</f>
        <v/>
      </c>
      <c r="M153" s="96">
        <f>'6桁'!M153</f>
        <v>0</v>
      </c>
      <c r="N153" s="95" t="str">
        <f>IF(ユーザー別卸価格!N153="","", IF(ISNUMBER(ユーザー別卸価格!N153),IF(入力!$C$25=1,ROUNDDOWN(IF(入力!$C$21=1,ユーザー別卸価格!N153/(100-入力!$C$22)%,ユーザー別卸価格!N153+入力!$C$23),-入力!$C$24),IF(入力!$C$25=2,ROUNDUP(IF(入力!$C$21=1,ユーザー別卸価格!N153/(100-入力!$C$22)%,ユーザー別卸価格!N153+入力!$C$23),-入力!$C$24),ROUND(IF(入力!$C$21=1,ユーザー別卸価格!N153/(100-入力!$C$22)%,ユーザー別卸価格!N153+入力!$C$23),-入力!$C$24))),ユーザー別卸価格!N153))</f>
        <v/>
      </c>
      <c r="O153" s="126">
        <f>'6桁'!O153</f>
        <v>0</v>
      </c>
      <c r="P153" s="95" t="str">
        <f>IF(ユーザー別卸価格!P153="","", IF(ISNUMBER(ユーザー別卸価格!P153),IF(入力!$C$25=1,ROUNDDOWN(IF(入力!$C$21=1,ユーザー別卸価格!P153/(100-入力!$C$22)%,ユーザー別卸価格!P153+入力!$C$23),-入力!$C$24),IF(入力!$C$25=2,ROUNDUP(IF(入力!$C$21=1,ユーザー別卸価格!P153/(100-入力!$C$22)%,ユーザー別卸価格!P153+入力!$C$23),-入力!$C$24),ROUND(IF(入力!$C$21=1,ユーザー別卸価格!P153/(100-入力!$C$22)%,ユーザー別卸価格!P153+入力!$C$23),-入力!$C$24))),ユーザー別卸価格!P153))</f>
        <v/>
      </c>
      <c r="Q153" s="96">
        <f>'6桁'!Q153</f>
        <v>0</v>
      </c>
      <c r="R153" s="95" t="str">
        <f>IF(ユーザー別卸価格!R153="","", IF(ISNUMBER(ユーザー別卸価格!R153),IF(入力!$C$25=1,ROUNDDOWN(IF(入力!$C$21=1,ユーザー別卸価格!R153/(100-入力!$C$22)%,ユーザー別卸価格!R153+入力!$C$23),-入力!$C$24),IF(入力!$C$25=2,ROUNDUP(IF(入力!$C$21=1,ユーザー別卸価格!R153/(100-入力!$C$22)%,ユーザー別卸価格!R153+入力!$C$23),-入力!$C$24),ROUND(IF(入力!$C$21=1,ユーザー別卸価格!R153/(100-入力!$C$22)%,ユーザー別卸価格!R153+入力!$C$23),-入力!$C$24))),ユーザー別卸価格!R153))</f>
        <v/>
      </c>
      <c r="S153" s="96">
        <f>'6桁'!S153</f>
        <v>0</v>
      </c>
      <c r="T153" s="95" t="str">
        <f>IF(ユーザー別卸価格!T153="","", IF(ISNUMBER(ユーザー別卸価格!T153),IF(入力!$C$25=1,ROUNDDOWN(IF(入力!$C$21=1,ユーザー別卸価格!T153/(100-入力!$C$22)%,ユーザー別卸価格!T153+入力!$C$23),-入力!$C$24),IF(入力!$C$25=2,ROUNDUP(IF(入力!$C$21=1,ユーザー別卸価格!T153/(100-入力!$C$22)%,ユーザー別卸価格!T153+入力!$C$23),-入力!$C$24),ROUND(IF(入力!$C$21=1,ユーザー別卸価格!T153/(100-入力!$C$22)%,ユーザー別卸価格!T153+入力!$C$23),-入力!$C$24))),ユーザー別卸価格!T153))</f>
        <v/>
      </c>
      <c r="U153" s="96">
        <f>'6桁'!U153</f>
        <v>0</v>
      </c>
      <c r="V153" s="95">
        <f>IF(ユーザー別卸価格!V153="","", IF(ISNUMBER(ユーザー別卸価格!V153),IF(入力!$C$25=1,ROUNDDOWN(IF(入力!$C$21=1,ユーザー別卸価格!V153/(100-入力!$C$22)%,ユーザー別卸価格!V153+入力!$C$23),-入力!$C$24),IF(入力!$C$25=2,ROUNDUP(IF(入力!$C$21=1,ユーザー別卸価格!V153/(100-入力!$C$22)%,ユーザー別卸価格!V153+入力!$C$23),-入力!$C$24),ROUND(IF(入力!$C$21=1,ユーザー別卸価格!V153/(100-入力!$C$22)%,ユーザー別卸価格!V153+入力!$C$23),-入力!$C$24))),ユーザー別卸価格!V153))</f>
        <v>44100</v>
      </c>
      <c r="W153" s="96" t="str">
        <f>'6桁'!W153</f>
        <v>W
DZ101</v>
      </c>
      <c r="X153" s="74"/>
      <c r="Y153" s="251"/>
    </row>
    <row r="154" spans="2:25" ht="30" customHeight="1">
      <c r="B154" s="503"/>
      <c r="C154" s="362" t="s">
        <v>66</v>
      </c>
      <c r="D154" s="254">
        <v>88</v>
      </c>
      <c r="E154" s="342">
        <v>92</v>
      </c>
      <c r="F154" s="95">
        <f>IF(ユーザー別卸価格!F154="","", IF(ISNUMBER(ユーザー別卸価格!F154),IF(入力!$C$25=1,ROUNDDOWN(IF(入力!$C$21=1,ユーザー別卸価格!F154/(100-入力!$C$22)%,ユーザー別卸価格!F154+入力!$C$23),-入力!$C$24),IF(入力!$C$25=2,ROUNDUP(IF(入力!$C$21=1,ユーザー別卸価格!F154/(100-入力!$C$22)%,ユーザー別卸価格!F154+入力!$C$23),-入力!$C$24),ROUND(IF(入力!$C$21=1,ユーザー別卸価格!F154/(100-入力!$C$22)%,ユーザー別卸価格!F154+入力!$C$23),-入力!$C$24))),ユーザー別卸価格!F154))</f>
        <v>51100</v>
      </c>
      <c r="G154" s="126" t="str">
        <f>'6桁'!G154</f>
        <v>Y★</v>
      </c>
      <c r="H154" s="95">
        <f>IF(ユーザー別卸価格!H154="","", IF(ISNUMBER(ユーザー別卸価格!H154),IF(入力!$C$25=1,ROUNDDOWN(IF(入力!$C$21=1,ユーザー別卸価格!H154/(100-入力!$C$22)%,ユーザー別卸価格!H154+入力!$C$23),-入力!$C$24),IF(入力!$C$25=2,ROUNDUP(IF(入力!$C$21=1,ユーザー別卸価格!H154/(100-入力!$C$22)%,ユーザー別卸価格!H154+入力!$C$23),-入力!$C$24),ROUND(IF(入力!$C$21=1,ユーザー別卸価格!H154/(100-入力!$C$22)%,ユーザー別卸価格!H154+入力!$C$23),-入力!$C$24))),ユーザー別卸価格!H154))</f>
        <v>47800</v>
      </c>
      <c r="I154" s="126" t="str">
        <f>'6桁'!I154</f>
        <v>W★</v>
      </c>
      <c r="J154" s="95">
        <f>IF(ユーザー別卸価格!J154="","", IF(ISNUMBER(ユーザー別卸価格!J154),IF(入力!$C$25=1,ROUNDDOWN(IF(入力!$C$21=1,ユーザー別卸価格!J154/(100-入力!$C$22)%,ユーザー別卸価格!J154+入力!$C$23),-入力!$C$24),IF(入力!$C$25=2,ROUNDUP(IF(入力!$C$21=1,ユーザー別卸価格!J154/(100-入力!$C$22)%,ユーザー別卸価格!J154+入力!$C$23),-入力!$C$24),ROUND(IF(入力!$C$21=1,ユーザー別卸価格!J154/(100-入力!$C$22)%,ユーザー別卸価格!J154+入力!$C$23),-入力!$C$24))),ユーザー別卸価格!J154))</f>
        <v>47400</v>
      </c>
      <c r="K154" s="126" t="str">
        <f>'6桁'!K154</f>
        <v>W★</v>
      </c>
      <c r="L154" s="95" t="str">
        <f>IF(ユーザー別卸価格!L154="","", IF(ISNUMBER(ユーザー別卸価格!L154),IF(入力!$C$25=1,ROUNDDOWN(IF(入力!$C$21=1,ユーザー別卸価格!L154/(100-入力!$C$22)%,ユーザー別卸価格!L154+入力!$C$23),-入力!$C$24),IF(入力!$C$25=2,ROUNDUP(IF(入力!$C$21=1,ユーザー別卸価格!L154/(100-入力!$C$22)%,ユーザー別卸価格!L154+入力!$C$23),-入力!$C$24),ROUND(IF(入力!$C$21=1,ユーザー別卸価格!L154/(100-入力!$C$22)%,ユーザー別卸価格!L154+入力!$C$23),-入力!$C$24))),ユーザー別卸価格!L154))</f>
        <v/>
      </c>
      <c r="M154" s="126">
        <f>'6桁'!M154</f>
        <v>0</v>
      </c>
      <c r="N154" s="95" t="str">
        <f>IF(ユーザー別卸価格!N154="","", IF(ISNUMBER(ユーザー別卸価格!N154),IF(入力!$C$25=1,ROUNDDOWN(IF(入力!$C$21=1,ユーザー別卸価格!N154/(100-入力!$C$22)%,ユーザー別卸価格!N154+入力!$C$23),-入力!$C$24),IF(入力!$C$25=2,ROUNDUP(IF(入力!$C$21=1,ユーザー別卸価格!N154/(100-入力!$C$22)%,ユーザー別卸価格!N154+入力!$C$23),-入力!$C$24),ROUND(IF(入力!$C$21=1,ユーザー別卸価格!N154/(100-入力!$C$22)%,ユーザー別卸価格!N154+入力!$C$23),-入力!$C$24))),ユーザー別卸価格!N154))</f>
        <v/>
      </c>
      <c r="O154" s="126">
        <f>'6桁'!O154</f>
        <v>0</v>
      </c>
      <c r="P154" s="95">
        <f>IF(ユーザー別卸価格!P154="","", IF(ISNUMBER(ユーザー別卸価格!P154),IF(入力!$C$25=1,ROUNDDOWN(IF(入力!$C$21=1,ユーザー別卸価格!P154/(100-入力!$C$22)%,ユーザー別卸価格!P154+入力!$C$23),-入力!$C$24),IF(入力!$C$25=2,ROUNDUP(IF(入力!$C$21=1,ユーザー別卸価格!P154/(100-入力!$C$22)%,ユーザー別卸価格!P154+入力!$C$23),-入力!$C$24),ROUND(IF(入力!$C$21=1,ユーザー別卸価格!P154/(100-入力!$C$22)%,ユーザー別卸価格!P154+入力!$C$23),-入力!$C$24))),ユーザー別卸価格!P154))</f>
        <v>57700</v>
      </c>
      <c r="Q154" s="96" t="str">
        <f>'6桁'!Q154</f>
        <v>W</v>
      </c>
      <c r="R154" s="95" t="str">
        <f>IF(ユーザー別卸価格!R154="","", IF(ISNUMBER(ユーザー別卸価格!R154),IF(入力!$C$25=1,ROUNDDOWN(IF(入力!$C$21=1,ユーザー別卸価格!R154/(100-入力!$C$22)%,ユーザー別卸価格!R154+入力!$C$23),-入力!$C$24),IF(入力!$C$25=2,ROUNDUP(IF(入力!$C$21=1,ユーザー別卸価格!R154/(100-入力!$C$22)%,ユーザー別卸価格!R154+入力!$C$23),-入力!$C$24),ROUND(IF(入力!$C$21=1,ユーザー別卸価格!R154/(100-入力!$C$22)%,ユーザー別卸価格!R154+入力!$C$23),-入力!$C$24))),ユーザー別卸価格!R154))</f>
        <v/>
      </c>
      <c r="S154" s="96">
        <f>'6桁'!S154</f>
        <v>0</v>
      </c>
      <c r="T154" s="95">
        <f>IF(ユーザー別卸価格!T154="","", IF(ISNUMBER(ユーザー別卸価格!T154),IF(入力!$C$25=1,ROUNDDOWN(IF(入力!$C$21=1,ユーザー別卸価格!T154/(100-入力!$C$22)%,ユーザー別卸価格!T154+入力!$C$23),-入力!$C$24),IF(入力!$C$25=2,ROUNDUP(IF(入力!$C$21=1,ユーザー別卸価格!T154/(100-入力!$C$22)%,ユーザー別卸価格!T154+入力!$C$23),-入力!$C$24),ROUND(IF(入力!$C$21=1,ユーザー別卸価格!T154/(100-入力!$C$22)%,ユーザー別卸価格!T154+入力!$C$23),-入力!$C$24))),ユーザー別卸価格!T154))</f>
        <v>67100</v>
      </c>
      <c r="U154" s="96" t="str">
        <f>'6桁'!U154</f>
        <v>▽W★</v>
      </c>
      <c r="V154" s="95">
        <f>IF(ユーザー別卸価格!V154="","", IF(ISNUMBER(ユーザー別卸価格!V154),IF(入力!$C$25=1,ROUNDDOWN(IF(入力!$C$21=1,ユーザー別卸価格!V154/(100-入力!$C$22)%,ユーザー別卸価格!V154+入力!$C$23),-入力!$C$24),IF(入力!$C$25=2,ROUNDUP(IF(入力!$C$21=1,ユーザー別卸価格!V154/(100-入力!$C$22)%,ユーザー別卸価格!V154+入力!$C$23),-入力!$C$24),ROUND(IF(入力!$C$21=1,ユーザー別卸価格!V154/(100-入力!$C$22)%,ユーザー別卸価格!V154+入力!$C$23),-入力!$C$24))),ユーザー別卸価格!V154))</f>
        <v>46700</v>
      </c>
      <c r="W154" s="96" t="str">
        <f>'6桁'!W154</f>
        <v>W★</v>
      </c>
      <c r="X154" s="74"/>
      <c r="Y154" s="251"/>
    </row>
    <row r="155" spans="2:25" ht="30" customHeight="1">
      <c r="B155" s="503"/>
      <c r="C155" s="362" t="s">
        <v>172</v>
      </c>
      <c r="D155" s="254">
        <v>91</v>
      </c>
      <c r="E155" s="342">
        <v>95</v>
      </c>
      <c r="F155" s="95">
        <f>IF(ユーザー別卸価格!F155="","", IF(ISNUMBER(ユーザー別卸価格!F155),IF(入力!$C$25=1,ROUNDDOWN(IF(入力!$C$21=1,ユーザー別卸価格!F155/(100-入力!$C$22)%,ユーザー別卸価格!F155+入力!$C$23),-入力!$C$24),IF(入力!$C$25=2,ROUNDUP(IF(入力!$C$21=1,ユーザー別卸価格!F155/(100-入力!$C$22)%,ユーザー別卸価格!F155+入力!$C$23),-入力!$C$24),ROUND(IF(入力!$C$21=1,ユーザー別卸価格!F155/(100-入力!$C$22)%,ユーザー別卸価格!F155+入力!$C$23),-入力!$C$24))),ユーザー別卸価格!F155))</f>
        <v>52600</v>
      </c>
      <c r="G155" s="96" t="str">
        <f>'6桁'!G155</f>
        <v>Y★</v>
      </c>
      <c r="H155" s="95">
        <f>IF(ユーザー別卸価格!H155="","", IF(ISNUMBER(ユーザー別卸価格!H155),IF(入力!$C$25=1,ROUNDDOWN(IF(入力!$C$21=1,ユーザー別卸価格!H155/(100-入力!$C$22)%,ユーザー別卸価格!H155+入力!$C$23),-入力!$C$24),IF(入力!$C$25=2,ROUNDUP(IF(入力!$C$21=1,ユーザー別卸価格!H155/(100-入力!$C$22)%,ユーザー別卸価格!H155+入力!$C$23),-入力!$C$24),ROUND(IF(入力!$C$21=1,ユーザー別卸価格!H155/(100-入力!$C$22)%,ユーザー別卸価格!H155+入力!$C$23),-入力!$C$24))),ユーザー別卸価格!H155))</f>
        <v>50500</v>
      </c>
      <c r="I155" s="126" t="str">
        <f>'6桁'!I155</f>
        <v>W★</v>
      </c>
      <c r="J155" s="95">
        <f>IF(ユーザー別卸価格!J155="","", IF(ISNUMBER(ユーザー別卸価格!J155),IF(入力!$C$25=1,ROUNDDOWN(IF(入力!$C$21=1,ユーザー別卸価格!J155/(100-入力!$C$22)%,ユーザー別卸価格!J155+入力!$C$23),-入力!$C$24),IF(入力!$C$25=2,ROUNDUP(IF(入力!$C$21=1,ユーザー別卸価格!J155/(100-入力!$C$22)%,ユーザー別卸価格!J155+入力!$C$23),-入力!$C$24),ROUND(IF(入力!$C$21=1,ユーザー別卸価格!J155/(100-入力!$C$22)%,ユーザー別卸価格!J155+入力!$C$23),-入力!$C$24))),ユーザー別卸価格!J155))</f>
        <v>50600</v>
      </c>
      <c r="K155" s="96" t="str">
        <f>'6桁'!K155</f>
        <v>W★</v>
      </c>
      <c r="L155" s="95" t="str">
        <f>IF(ユーザー別卸価格!L155="","", IF(ISNUMBER(ユーザー別卸価格!L155),IF(入力!$C$25=1,ROUNDDOWN(IF(入力!$C$21=1,ユーザー別卸価格!L155/(100-入力!$C$22)%,ユーザー別卸価格!L155+入力!$C$23),-入力!$C$24),IF(入力!$C$25=2,ROUNDUP(IF(入力!$C$21=1,ユーザー別卸価格!L155/(100-入力!$C$22)%,ユーザー別卸価格!L155+入力!$C$23),-入力!$C$24),ROUND(IF(入力!$C$21=1,ユーザー別卸価格!L155/(100-入力!$C$22)%,ユーザー別卸価格!L155+入力!$C$23),-入力!$C$24))),ユーザー別卸価格!L155))</f>
        <v/>
      </c>
      <c r="M155" s="96">
        <f>'6桁'!M155</f>
        <v>0</v>
      </c>
      <c r="N155" s="95" t="str">
        <f>IF(ユーザー別卸価格!N155="","", IF(ISNUMBER(ユーザー別卸価格!N155),IF(入力!$C$25=1,ROUNDDOWN(IF(入力!$C$21=1,ユーザー別卸価格!N155/(100-入力!$C$22)%,ユーザー別卸価格!N155+入力!$C$23),-入力!$C$24),IF(入力!$C$25=2,ROUNDUP(IF(入力!$C$21=1,ユーザー別卸価格!N155/(100-入力!$C$22)%,ユーザー別卸価格!N155+入力!$C$23),-入力!$C$24),ROUND(IF(入力!$C$21=1,ユーザー別卸価格!N155/(100-入力!$C$22)%,ユーザー別卸価格!N155+入力!$C$23),-入力!$C$24))),ユーザー別卸価格!N155))</f>
        <v/>
      </c>
      <c r="O155" s="117">
        <f>'6桁'!O155</f>
        <v>0</v>
      </c>
      <c r="P155" s="95">
        <f>IF(ユーザー別卸価格!P155="","", IF(ISNUMBER(ユーザー別卸価格!P155),IF(入力!$C$25=1,ROUNDDOWN(IF(入力!$C$21=1,ユーザー別卸価格!P155/(100-入力!$C$22)%,ユーザー別卸価格!P155+入力!$C$23),-入力!$C$24),IF(入力!$C$25=2,ROUNDUP(IF(入力!$C$21=1,ユーザー別卸価格!P155/(100-入力!$C$22)%,ユーザー別卸価格!P155+入力!$C$23),-入力!$C$24),ROUND(IF(入力!$C$21=1,ユーザー別卸価格!P155/(100-入力!$C$22)%,ユーザー別卸価格!P155+入力!$C$23),-入力!$C$24))),ユーザー別卸価格!P155))</f>
        <v>58900</v>
      </c>
      <c r="Q155" s="96" t="str">
        <f>'6桁'!Q155</f>
        <v>W</v>
      </c>
      <c r="R155" s="95">
        <f>IF(ユーザー別卸価格!R155="","", IF(ISNUMBER(ユーザー別卸価格!R155),IF(入力!$C$25=1,ROUNDDOWN(IF(入力!$C$21=1,ユーザー別卸価格!R155/(100-入力!$C$22)%,ユーザー別卸価格!R155+入力!$C$23),-入力!$C$24),IF(入力!$C$25=2,ROUNDUP(IF(入力!$C$21=1,ユーザー別卸価格!R155/(100-入力!$C$22)%,ユーザー別卸価格!R155+入力!$C$23),-入力!$C$24),ROUND(IF(入力!$C$21=1,ユーザー別卸価格!R155/(100-入力!$C$22)%,ユーザー別卸価格!R155+入力!$C$23),-入力!$C$24))),ユーザー別卸価格!R155))</f>
        <v>68400</v>
      </c>
      <c r="S155" s="96" t="str">
        <f>'6桁'!S155</f>
        <v>▽W★</v>
      </c>
      <c r="T155" s="95">
        <f>IF(ユーザー別卸価格!T155="","", IF(ISNUMBER(ユーザー別卸価格!T155),IF(入力!$C$25=1,ROUNDDOWN(IF(入力!$C$21=1,ユーザー別卸価格!T155/(100-入力!$C$22)%,ユーザー別卸価格!T155+入力!$C$23),-入力!$C$24),IF(入力!$C$25=2,ROUNDUP(IF(入力!$C$21=1,ユーザー別卸価格!T155/(100-入力!$C$22)%,ユーザー別卸価格!T155+入力!$C$23),-入力!$C$24),ROUND(IF(入力!$C$21=1,ユーザー別卸価格!T155/(100-入力!$C$22)%,ユーザー別卸価格!T155+入力!$C$23),-入力!$C$24))),ユーザー別卸価格!T155))</f>
        <v>68400</v>
      </c>
      <c r="U155" s="96" t="str">
        <f>'6桁'!U155</f>
        <v>▽W★</v>
      </c>
      <c r="V155" s="95">
        <f>IF(ユーザー別卸価格!V155="","", IF(ISNUMBER(ユーザー別卸価格!V155),IF(入力!$C$25=1,ROUNDDOWN(IF(入力!$C$21=1,ユーザー別卸価格!V155/(100-入力!$C$22)%,ユーザー別卸価格!V155+入力!$C$23),-入力!$C$24),IF(入力!$C$25=2,ROUNDUP(IF(入力!$C$21=1,ユーザー別卸価格!V155/(100-入力!$C$22)%,ユーザー別卸価格!V155+入力!$C$23),-入力!$C$24),ROUND(IF(入力!$C$21=1,ユーザー別卸価格!V155/(100-入力!$C$22)%,ユーザー別卸価格!V155+入力!$C$23),-入力!$C$24))),ユーザー別卸価格!V155))</f>
        <v>47200</v>
      </c>
      <c r="W155" s="96" t="str">
        <f>'6桁'!W155</f>
        <v>W★</v>
      </c>
      <c r="X155" s="74"/>
      <c r="Y155" s="251"/>
    </row>
    <row r="156" spans="2:25" ht="30" customHeight="1">
      <c r="B156" s="503"/>
      <c r="C156" s="362" t="s">
        <v>70</v>
      </c>
      <c r="D156" s="254">
        <v>93</v>
      </c>
      <c r="E156" s="342">
        <v>97</v>
      </c>
      <c r="F156" s="95">
        <f>IF(ユーザー別卸価格!F156="","", IF(ISNUMBER(ユーザー別卸価格!F156),IF(入力!$C$25=1,ROUNDDOWN(IF(入力!$C$21=1,ユーザー別卸価格!F156/(100-入力!$C$22)%,ユーザー別卸価格!F156+入力!$C$23),-入力!$C$24),IF(入力!$C$25=2,ROUNDUP(IF(入力!$C$21=1,ユーザー別卸価格!F156/(100-入力!$C$22)%,ユーザー別卸価格!F156+入力!$C$23),-入力!$C$24),ROUND(IF(入力!$C$21=1,ユーザー別卸価格!F156/(100-入力!$C$22)%,ユーザー別卸価格!F156+入力!$C$23),-入力!$C$24))),ユーザー別卸価格!F156))</f>
        <v>55500</v>
      </c>
      <c r="G156" s="96" t="str">
        <f>'6桁'!G156</f>
        <v>Y★</v>
      </c>
      <c r="H156" s="95">
        <f>IF(ユーザー別卸価格!H156="","", IF(ISNUMBER(ユーザー別卸価格!H156),IF(入力!$C$25=1,ROUNDDOWN(IF(入力!$C$21=1,ユーザー別卸価格!H156/(100-入力!$C$22)%,ユーザー別卸価格!H156+入力!$C$23),-入力!$C$24),IF(入力!$C$25=2,ROUNDUP(IF(入力!$C$21=1,ユーザー別卸価格!H156/(100-入力!$C$22)%,ユーザー別卸価格!H156+入力!$C$23),-入力!$C$24),ROUND(IF(入力!$C$21=1,ユーザー別卸価格!H156/(100-入力!$C$22)%,ユーザー別卸価格!H156+入力!$C$23),-入力!$C$24))),ユーザー別卸価格!H156))</f>
        <v>51000</v>
      </c>
      <c r="I156" s="126" t="str">
        <f>'6桁'!I156</f>
        <v>W★</v>
      </c>
      <c r="J156" s="95">
        <f>IF(ユーザー別卸価格!J156="","", IF(ISNUMBER(ユーザー別卸価格!J156),IF(入力!$C$25=1,ROUNDDOWN(IF(入力!$C$21=1,ユーザー別卸価格!J156/(100-入力!$C$22)%,ユーザー別卸価格!J156+入力!$C$23),-入力!$C$24),IF(入力!$C$25=2,ROUNDUP(IF(入力!$C$21=1,ユーザー別卸価格!J156/(100-入力!$C$22)%,ユーザー別卸価格!J156+入力!$C$23),-入力!$C$24),ROUND(IF(入力!$C$21=1,ユーザー別卸価格!J156/(100-入力!$C$22)%,ユーザー別卸価格!J156+入力!$C$23),-入力!$C$24))),ユーザー別卸価格!J156))</f>
        <v>51400</v>
      </c>
      <c r="K156" s="96" t="str">
        <f>'6桁'!K156</f>
        <v>W</v>
      </c>
      <c r="L156" s="95" t="str">
        <f>IF(ユーザー別卸価格!L156="","", IF(ISNUMBER(ユーザー別卸価格!L156),IF(入力!$C$25=1,ROUNDDOWN(IF(入力!$C$21=1,ユーザー別卸価格!L156/(100-入力!$C$22)%,ユーザー別卸価格!L156+入力!$C$23),-入力!$C$24),IF(入力!$C$25=2,ROUNDUP(IF(入力!$C$21=1,ユーザー別卸価格!L156/(100-入力!$C$22)%,ユーザー別卸価格!L156+入力!$C$23),-入力!$C$24),ROUND(IF(入力!$C$21=1,ユーザー別卸価格!L156/(100-入力!$C$22)%,ユーザー別卸価格!L156+入力!$C$23),-入力!$C$24))),ユーザー別卸価格!L156))</f>
        <v/>
      </c>
      <c r="M156" s="96">
        <f>'6桁'!M156</f>
        <v>0</v>
      </c>
      <c r="N156" s="95" t="str">
        <f>IF(ユーザー別卸価格!N156="","", IF(ISNUMBER(ユーザー別卸価格!N156),IF(入力!$C$25=1,ROUNDDOWN(IF(入力!$C$21=1,ユーザー別卸価格!N156/(100-入力!$C$22)%,ユーザー別卸価格!N156+入力!$C$23),-入力!$C$24),IF(入力!$C$25=2,ROUNDUP(IF(入力!$C$21=1,ユーザー別卸価格!N156/(100-入力!$C$22)%,ユーザー別卸価格!N156+入力!$C$23),-入力!$C$24),ROUND(IF(入力!$C$21=1,ユーザー別卸価格!N156/(100-入力!$C$22)%,ユーザー別卸価格!N156+入力!$C$23),-入力!$C$24))),ユーザー別卸価格!N156))</f>
        <v/>
      </c>
      <c r="O156" s="96">
        <f>'6桁'!O156</f>
        <v>0</v>
      </c>
      <c r="P156" s="95">
        <f>IF(ユーザー別卸価格!P156="","", IF(ISNUMBER(ユーザー別卸価格!P156),IF(入力!$C$25=1,ROUNDDOWN(IF(入力!$C$21=1,ユーザー別卸価格!P156/(100-入力!$C$22)%,ユーザー別卸価格!P156+入力!$C$23),-入力!$C$24),IF(入力!$C$25=2,ROUNDUP(IF(入力!$C$21=1,ユーザー別卸価格!P156/(100-入力!$C$22)%,ユーザー別卸価格!P156+入力!$C$23),-入力!$C$24),ROUND(IF(入力!$C$21=1,ユーザー別卸価格!P156/(100-入力!$C$22)%,ユーザー別卸価格!P156+入力!$C$23),-入力!$C$24))),ユーザー別卸価格!P156))</f>
        <v>61300</v>
      </c>
      <c r="Q156" s="96" t="str">
        <f>'6桁'!Q156</f>
        <v>W</v>
      </c>
      <c r="R156" s="95">
        <f>IF(ユーザー別卸価格!R156="","", IF(ISNUMBER(ユーザー別卸価格!R156),IF(入力!$C$25=1,ROUNDDOWN(IF(入力!$C$21=1,ユーザー別卸価格!R156/(100-入力!$C$22)%,ユーザー別卸価格!R156+入力!$C$23),-入力!$C$24),IF(入力!$C$25=2,ROUNDUP(IF(入力!$C$21=1,ユーザー別卸価格!R156/(100-入力!$C$22)%,ユーザー別卸価格!R156+入力!$C$23),-入力!$C$24),ROUND(IF(入力!$C$21=1,ユーザー別卸価格!R156/(100-入力!$C$22)%,ユーザー別卸価格!R156+入力!$C$23),-入力!$C$24))),ユーザー別卸価格!R156))</f>
        <v>71200</v>
      </c>
      <c r="S156" s="96" t="str">
        <f>'6桁'!S156</f>
        <v>▽W★</v>
      </c>
      <c r="T156" s="95" t="str">
        <f>IF(ユーザー別卸価格!T156="","", IF(ISNUMBER(ユーザー別卸価格!T156),IF(入力!$C$25=1,ROUNDDOWN(IF(入力!$C$21=1,ユーザー別卸価格!T156/(100-入力!$C$22)%,ユーザー別卸価格!T156+入力!$C$23),-入力!$C$24),IF(入力!$C$25=2,ROUNDUP(IF(入力!$C$21=1,ユーザー別卸価格!T156/(100-入力!$C$22)%,ユーザー別卸価格!T156+入力!$C$23),-入力!$C$24),ROUND(IF(入力!$C$21=1,ユーザー別卸価格!T156/(100-入力!$C$22)%,ユーザー別卸価格!T156+入力!$C$23),-入力!$C$24))),ユーザー別卸価格!T156))</f>
        <v/>
      </c>
      <c r="U156" s="96">
        <f>'6桁'!U156</f>
        <v>0</v>
      </c>
      <c r="V156" s="95">
        <f>IF(ユーザー別卸価格!V156="","", IF(ISNUMBER(ユーザー別卸価格!V156),IF(入力!$C$25=1,ROUNDDOWN(IF(入力!$C$21=1,ユーザー別卸価格!V156/(100-入力!$C$22)%,ユーザー別卸価格!V156+入力!$C$23),-入力!$C$24),IF(入力!$C$25=2,ROUNDUP(IF(入力!$C$21=1,ユーザー別卸価格!V156/(100-入力!$C$22)%,ユーザー別卸価格!V156+入力!$C$23),-入力!$C$24),ROUND(IF(入力!$C$21=1,ユーザー別卸価格!V156/(100-入力!$C$22)%,ユーザー別卸価格!V156+入力!$C$23),-入力!$C$24))),ユーザー別卸価格!V156))</f>
        <v>49800</v>
      </c>
      <c r="W156" s="96" t="str">
        <f>'6桁'!W156</f>
        <v>W★</v>
      </c>
      <c r="X156" s="74"/>
      <c r="Y156" s="251"/>
    </row>
    <row r="157" spans="2:25" ht="30" customHeight="1">
      <c r="B157" s="503"/>
      <c r="C157" s="362" t="s">
        <v>136</v>
      </c>
      <c r="D157" s="254">
        <v>95</v>
      </c>
      <c r="E157" s="342">
        <v>99</v>
      </c>
      <c r="F157" s="95" t="str">
        <f>IF(ユーザー別卸価格!F157="","", IF(ISNUMBER(ユーザー別卸価格!F157),IF(入力!$C$25=1,ROUNDDOWN(IF(入力!$C$21=1,ユーザー別卸価格!F157/(100-入力!$C$22)%,ユーザー別卸価格!F157+入力!$C$23),-入力!$C$24),IF(入力!$C$25=2,ROUNDUP(IF(入力!$C$21=1,ユーザー別卸価格!F157/(100-入力!$C$22)%,ユーザー別卸価格!F157+入力!$C$23),-入力!$C$24),ROUND(IF(入力!$C$21=1,ユーザー別卸価格!F157/(100-入力!$C$22)%,ユーザー別卸価格!F157+入力!$C$23),-入力!$C$24))),ユーザー別卸価格!F157))</f>
        <v/>
      </c>
      <c r="G157" s="20">
        <f>'6桁'!G157</f>
        <v>0</v>
      </c>
      <c r="H157" s="95">
        <f>IF(ユーザー別卸価格!H157="","", IF(ISNUMBER(ユーザー別卸価格!H157),IF(入力!$C$25=1,ROUNDDOWN(IF(入力!$C$21=1,ユーザー別卸価格!H157/(100-入力!$C$22)%,ユーザー別卸価格!H157+入力!$C$23),-入力!$C$24),IF(入力!$C$25=2,ROUNDUP(IF(入力!$C$21=1,ユーザー別卸価格!H157/(100-入力!$C$22)%,ユーザー別卸価格!H157+入力!$C$23),-入力!$C$24),ROUND(IF(入力!$C$21=1,ユーザー別卸価格!H157/(100-入力!$C$22)%,ユーザー別卸価格!H157+入力!$C$23),-入力!$C$24))),ユーザー別卸価格!H157))</f>
        <v>54800</v>
      </c>
      <c r="I157" s="96" t="str">
        <f>'6桁'!I157</f>
        <v>W★</v>
      </c>
      <c r="J157" s="95">
        <f>IF(ユーザー別卸価格!J157="","", IF(ISNUMBER(ユーザー別卸価格!J157),IF(入力!$C$25=1,ROUNDDOWN(IF(入力!$C$21=1,ユーザー別卸価格!J157/(100-入力!$C$22)%,ユーザー別卸価格!J157+入力!$C$23),-入力!$C$24),IF(入力!$C$25=2,ROUNDUP(IF(入力!$C$21=1,ユーザー別卸価格!J157/(100-入力!$C$22)%,ユーザー別卸価格!J157+入力!$C$23),-入力!$C$24),ROUND(IF(入力!$C$21=1,ユーザー別卸価格!J157/(100-入力!$C$22)%,ユーザー別卸価格!J157+入力!$C$23),-入力!$C$24))),ユーザー別卸価格!J157))</f>
        <v>55600</v>
      </c>
      <c r="K157" s="101" t="str">
        <f>'6桁'!K157</f>
        <v>W★</v>
      </c>
      <c r="L157" s="95" t="str">
        <f>IF(ユーザー別卸価格!L157="","", IF(ISNUMBER(ユーザー別卸価格!L157),IF(入力!$C$25=1,ROUNDDOWN(IF(入力!$C$21=1,ユーザー別卸価格!L157/(100-入力!$C$22)%,ユーザー別卸価格!L157+入力!$C$23),-入力!$C$24),IF(入力!$C$25=2,ROUNDUP(IF(入力!$C$21=1,ユーザー別卸価格!L157/(100-入力!$C$22)%,ユーザー別卸価格!L157+入力!$C$23),-入力!$C$24),ROUND(IF(入力!$C$21=1,ユーザー別卸価格!L157/(100-入力!$C$22)%,ユーザー別卸価格!L157+入力!$C$23),-入力!$C$24))),ユーザー別卸価格!L157))</f>
        <v/>
      </c>
      <c r="M157" s="101">
        <f>'6桁'!M157</f>
        <v>0</v>
      </c>
      <c r="N157" s="95" t="str">
        <f>IF(ユーザー別卸価格!N157="","", IF(ISNUMBER(ユーザー別卸価格!N157),IF(入力!$C$25=1,ROUNDDOWN(IF(入力!$C$21=1,ユーザー別卸価格!N157/(100-入力!$C$22)%,ユーザー別卸価格!N157+入力!$C$23),-入力!$C$24),IF(入力!$C$25=2,ROUNDUP(IF(入力!$C$21=1,ユーザー別卸価格!N157/(100-入力!$C$22)%,ユーザー別卸価格!N157+入力!$C$23),-入力!$C$24),ROUND(IF(入力!$C$21=1,ユーザー別卸価格!N157/(100-入力!$C$22)%,ユーザー別卸価格!N157+入力!$C$23),-入力!$C$24))),ユーザー別卸価格!N157))</f>
        <v/>
      </c>
      <c r="O157" s="126">
        <f>'6桁'!O157</f>
        <v>0</v>
      </c>
      <c r="P157" s="95" t="str">
        <f>IF(ユーザー別卸価格!P157="","", IF(ISNUMBER(ユーザー別卸価格!P157),IF(入力!$C$25=1,ROUNDDOWN(IF(入力!$C$21=1,ユーザー別卸価格!P157/(100-入力!$C$22)%,ユーザー別卸価格!P157+入力!$C$23),-入力!$C$24),IF(入力!$C$25=2,ROUNDUP(IF(入力!$C$21=1,ユーザー別卸価格!P157/(100-入力!$C$22)%,ユーザー別卸価格!P157+入力!$C$23),-入力!$C$24),ROUND(IF(入力!$C$21=1,ユーザー別卸価格!P157/(100-入力!$C$22)%,ユーザー別卸価格!P157+入力!$C$23),-入力!$C$24))),ユーザー別卸価格!P157))</f>
        <v/>
      </c>
      <c r="Q157" s="96">
        <f>'6桁'!Q157</f>
        <v>0</v>
      </c>
      <c r="R157" s="95" t="str">
        <f>IF(ユーザー別卸価格!R157="","", IF(ISNUMBER(ユーザー別卸価格!R157),IF(入力!$C$25=1,ROUNDDOWN(IF(入力!$C$21=1,ユーザー別卸価格!R157/(100-入力!$C$22)%,ユーザー別卸価格!R157+入力!$C$23),-入力!$C$24),IF(入力!$C$25=2,ROUNDUP(IF(入力!$C$21=1,ユーザー別卸価格!R157/(100-入力!$C$22)%,ユーザー別卸価格!R157+入力!$C$23),-入力!$C$24),ROUND(IF(入力!$C$21=1,ユーザー別卸価格!R157/(100-入力!$C$22)%,ユーザー別卸価格!R157+入力!$C$23),-入力!$C$24))),ユーザー別卸価格!R157))</f>
        <v/>
      </c>
      <c r="S157" s="96">
        <f>'6桁'!S157</f>
        <v>0</v>
      </c>
      <c r="T157" s="95">
        <f>IF(ユーザー別卸価格!T157="","", IF(ISNUMBER(ユーザー別卸価格!T157),IF(入力!$C$25=1,ROUNDDOWN(IF(入力!$C$21=1,ユーザー別卸価格!T157/(100-入力!$C$22)%,ユーザー別卸価格!T157+入力!$C$23),-入力!$C$24),IF(入力!$C$25=2,ROUNDUP(IF(入力!$C$21=1,ユーザー別卸価格!T157/(100-入力!$C$22)%,ユーザー別卸価格!T157+入力!$C$23),-入力!$C$24),ROUND(IF(入力!$C$21=1,ユーザー別卸価格!T157/(100-入力!$C$22)%,ユーザー別卸価格!T157+入力!$C$23),-入力!$C$24))),ユーザー別卸価格!T157))</f>
        <v>73500</v>
      </c>
      <c r="U157" s="96" t="str">
        <f>'6桁'!U157</f>
        <v>▽W★</v>
      </c>
      <c r="V157" s="95" t="str">
        <f>IF(ユーザー別卸価格!V157="","", IF(ISNUMBER(ユーザー別卸価格!V157),IF(入力!$C$25=1,ROUNDDOWN(IF(入力!$C$21=1,ユーザー別卸価格!V157/(100-入力!$C$22)%,ユーザー別卸価格!V157+入力!$C$23),-入力!$C$24),IF(入力!$C$25=2,ROUNDUP(IF(入力!$C$21=1,ユーザー別卸価格!V157/(100-入力!$C$22)%,ユーザー別卸価格!V157+入力!$C$23),-入力!$C$24),ROUND(IF(入力!$C$21=1,ユーザー別卸価格!V157/(100-入力!$C$22)%,ユーザー別卸価格!V157+入力!$C$23),-入力!$C$24))),ユーザー別卸価格!V157))</f>
        <v/>
      </c>
      <c r="W157" s="96">
        <f>'6桁'!W157</f>
        <v>0</v>
      </c>
      <c r="X157" s="74"/>
      <c r="Y157" s="251"/>
    </row>
    <row r="158" spans="2:25" ht="30" customHeight="1">
      <c r="B158" s="503"/>
      <c r="C158" s="362" t="s">
        <v>137</v>
      </c>
      <c r="D158" s="254">
        <v>89</v>
      </c>
      <c r="E158" s="342">
        <v>93</v>
      </c>
      <c r="F158" s="95">
        <f>IF(ユーザー別卸価格!F158="","", IF(ISNUMBER(ユーザー別卸価格!F158),IF(入力!$C$25=1,ROUNDDOWN(IF(入力!$C$21=1,ユーザー別卸価格!F158/(100-入力!$C$22)%,ユーザー別卸価格!F158+入力!$C$23),-入力!$C$24),IF(入力!$C$25=2,ROUNDUP(IF(入力!$C$21=1,ユーザー別卸価格!F158/(100-入力!$C$22)%,ユーザー別卸価格!F158+入力!$C$23),-入力!$C$24),ROUND(IF(入力!$C$21=1,ユーザー別卸価格!F158/(100-入力!$C$22)%,ユーザー別卸価格!F158+入力!$C$23),-入力!$C$24))),ユーザー別卸価格!F158))</f>
        <v>43300</v>
      </c>
      <c r="G158" s="243" t="str">
        <f>'6桁'!G158</f>
        <v>Y★
MAXX050+</v>
      </c>
      <c r="H158" s="95">
        <f>IF(ユーザー別卸価格!H158="","", IF(ISNUMBER(ユーザー別卸価格!H158),IF(入力!$C$25=1,ROUNDDOWN(IF(入力!$C$21=1,ユーザー別卸価格!H158/(100-入力!$C$22)%,ユーザー別卸価格!H158+入力!$C$23),-入力!$C$24),IF(入力!$C$25=2,ROUNDUP(IF(入力!$C$21=1,ユーザー別卸価格!H158/(100-入力!$C$22)%,ユーザー別卸価格!H158+入力!$C$23),-入力!$C$24),ROUND(IF(入力!$C$21=1,ユーザー別卸価格!H158/(100-入力!$C$22)%,ユーザー別卸価格!H158+入力!$C$23),-入力!$C$24))),ユーザー別卸価格!H158))</f>
        <v>41600</v>
      </c>
      <c r="I158" s="96" t="str">
        <f>'6桁'!I158</f>
        <v>W★</v>
      </c>
      <c r="J158" s="95">
        <f>IF(ユーザー別卸価格!J158="","", IF(ISNUMBER(ユーザー別卸価格!J158),IF(入力!$C$25=1,ROUNDDOWN(IF(入力!$C$21=1,ユーザー別卸価格!J158/(100-入力!$C$22)%,ユーザー別卸価格!J158+入力!$C$23),-入力!$C$24),IF(入力!$C$25=2,ROUNDUP(IF(入力!$C$21=1,ユーザー別卸価格!J158/(100-入力!$C$22)%,ユーザー別卸価格!J158+入力!$C$23),-入力!$C$24),ROUND(IF(入力!$C$21=1,ユーザー別卸価格!J158/(100-入力!$C$22)%,ユーザー別卸価格!J158+入力!$C$23),-入力!$C$24))),ユーザー別卸価格!J158))</f>
        <v>40100</v>
      </c>
      <c r="K158" s="126" t="str">
        <f>'6桁'!K158</f>
        <v>W★</v>
      </c>
      <c r="L158" s="95">
        <f>IF(ユーザー別卸価格!L158="","", IF(ISNUMBER(ユーザー別卸価格!L158),IF(入力!$C$25=1,ROUNDDOWN(IF(入力!$C$21=1,ユーザー別卸価格!L158/(100-入力!$C$22)%,ユーザー別卸価格!L158+入力!$C$23),-入力!$C$24),IF(入力!$C$25=2,ROUNDUP(IF(入力!$C$21=1,ユーザー別卸価格!L158/(100-入力!$C$22)%,ユーザー別卸価格!L158+入力!$C$23),-入力!$C$24),ROUND(IF(入力!$C$21=1,ユーザー別卸価格!L158/(100-入力!$C$22)%,ユーザー別卸価格!L158+入力!$C$23),-入力!$C$24))),ユーザー別卸価格!L158))</f>
        <v>37700</v>
      </c>
      <c r="M158" s="126" t="str">
        <f>'6桁'!M158</f>
        <v>W★</v>
      </c>
      <c r="N158" s="95">
        <f>IF(ユーザー別卸価格!N158="","", IF(ISNUMBER(ユーザー別卸価格!N158),IF(入力!$C$25=1,ROUNDDOWN(IF(入力!$C$21=1,ユーザー別卸価格!N158/(100-入力!$C$22)%,ユーザー別卸価格!N158+入力!$C$23),-入力!$C$24),IF(入力!$C$25=2,ROUNDUP(IF(入力!$C$21=1,ユーザー別卸価格!N158/(100-入力!$C$22)%,ユーザー別卸価格!N158+入力!$C$23),-入力!$C$24),ROUND(IF(入力!$C$21=1,ユーザー別卸価格!N158/(100-入力!$C$22)%,ユーザー別卸価格!N158+入力!$C$23),-入力!$C$24))),ユーザー別卸価格!N158))</f>
        <v>37300</v>
      </c>
      <c r="O158" s="126" t="str">
        <f>'6桁'!O158</f>
        <v>W★</v>
      </c>
      <c r="P158" s="95" t="str">
        <f>IF(ユーザー別卸価格!P158="","", IF(ISNUMBER(ユーザー別卸価格!P158),IF(入力!$C$25=1,ROUNDDOWN(IF(入力!$C$21=1,ユーザー別卸価格!P158/(100-入力!$C$22)%,ユーザー別卸価格!P158+入力!$C$23),-入力!$C$24),IF(入力!$C$25=2,ROUNDUP(IF(入力!$C$21=1,ユーザー別卸価格!P158/(100-入力!$C$22)%,ユーザー別卸価格!P158+入力!$C$23),-入力!$C$24),ROUND(IF(入力!$C$21=1,ユーザー別卸価格!P158/(100-入力!$C$22)%,ユーザー別卸価格!P158+入力!$C$23),-入力!$C$24))),ユーザー別卸価格!P158))</f>
        <v/>
      </c>
      <c r="Q158" s="96">
        <f>'6桁'!Q158</f>
        <v>0</v>
      </c>
      <c r="R158" s="95" t="str">
        <f>IF(ユーザー別卸価格!R158="","", IF(ISNUMBER(ユーザー別卸価格!R158),IF(入力!$C$25=1,ROUNDDOWN(IF(入力!$C$21=1,ユーザー別卸価格!R158/(100-入力!$C$22)%,ユーザー別卸価格!R158+入力!$C$23),-入力!$C$24),IF(入力!$C$25=2,ROUNDUP(IF(入力!$C$21=1,ユーザー別卸価格!R158/(100-入力!$C$22)%,ユーザー別卸価格!R158+入力!$C$23),-入力!$C$24),ROUND(IF(入力!$C$21=1,ユーザー別卸価格!R158/(100-入力!$C$22)%,ユーザー別卸価格!R158+入力!$C$23),-入力!$C$24))),ユーザー別卸価格!R158))</f>
        <v/>
      </c>
      <c r="S158" s="96">
        <f>'6桁'!S158</f>
        <v>0</v>
      </c>
      <c r="T158" s="95" t="str">
        <f>IF(ユーザー別卸価格!T158="","", IF(ISNUMBER(ユーザー別卸価格!T158),IF(入力!$C$25=1,ROUNDDOWN(IF(入力!$C$21=1,ユーザー別卸価格!T158/(100-入力!$C$22)%,ユーザー別卸価格!T158+入力!$C$23),-入力!$C$24),IF(入力!$C$25=2,ROUNDUP(IF(入力!$C$21=1,ユーザー別卸価格!T158/(100-入力!$C$22)%,ユーザー別卸価格!T158+入力!$C$23),-入力!$C$24),ROUND(IF(入力!$C$21=1,ユーザー別卸価格!T158/(100-入力!$C$22)%,ユーザー別卸価格!T158+入力!$C$23),-入力!$C$24))),ユーザー別卸価格!T158))</f>
        <v/>
      </c>
      <c r="U158" s="96">
        <f>'6桁'!U158</f>
        <v>0</v>
      </c>
      <c r="V158" s="95" t="str">
        <f>IF(ユーザー別卸価格!V158="","", IF(ISNUMBER(ユーザー別卸価格!V158),IF(入力!$C$25=1,ROUNDDOWN(IF(入力!$C$21=1,ユーザー別卸価格!V158/(100-入力!$C$22)%,ユーザー別卸価格!V158+入力!$C$23),-入力!$C$24),IF(入力!$C$25=2,ROUNDUP(IF(入力!$C$21=1,ユーザー別卸価格!V158/(100-入力!$C$22)%,ユーザー別卸価格!V158+入力!$C$23),-入力!$C$24),ROUND(IF(入力!$C$21=1,ユーザー別卸価格!V158/(100-入力!$C$22)%,ユーザー別卸価格!V158+入力!$C$23),-入力!$C$24))),ユーザー別卸価格!V158))</f>
        <v/>
      </c>
      <c r="W158" s="96">
        <f>'6桁'!W158</f>
        <v>0</v>
      </c>
      <c r="X158" s="74"/>
      <c r="Y158" s="251"/>
    </row>
    <row r="159" spans="2:25" ht="30" customHeight="1">
      <c r="B159" s="503"/>
      <c r="C159" s="362" t="s">
        <v>86</v>
      </c>
      <c r="D159" s="254">
        <v>91</v>
      </c>
      <c r="E159" s="342">
        <v>95</v>
      </c>
      <c r="F159" s="95">
        <f>IF(ユーザー別卸価格!F159="","", IF(ISNUMBER(ユーザー別卸価格!F159),IF(入力!$C$25=1,ROUNDDOWN(IF(入力!$C$21=1,ユーザー別卸価格!F159/(100-入力!$C$22)%,ユーザー別卸価格!F159+入力!$C$23),-入力!$C$24),IF(入力!$C$25=2,ROUNDUP(IF(入力!$C$21=1,ユーザー別卸価格!F159/(100-入力!$C$22)%,ユーザー別卸価格!F159+入力!$C$23),-入力!$C$24),ROUND(IF(入力!$C$21=1,ユーザー別卸価格!F159/(100-入力!$C$22)%,ユーザー別卸価格!F159+入力!$C$23),-入力!$C$24))),ユーザー別卸価格!F159))</f>
        <v>45100</v>
      </c>
      <c r="G159" s="126" t="str">
        <f>'6桁'!G159</f>
        <v>Y★</v>
      </c>
      <c r="H159" s="95">
        <f>IF(ユーザー別卸価格!H159="","", IF(ISNUMBER(ユーザー別卸価格!H159),IF(入力!$C$25=1,ROUNDDOWN(IF(入力!$C$21=1,ユーザー別卸価格!H159/(100-入力!$C$22)%,ユーザー別卸価格!H159+入力!$C$23),-入力!$C$24),IF(入力!$C$25=2,ROUNDUP(IF(入力!$C$21=1,ユーザー別卸価格!H159/(100-入力!$C$22)%,ユーザー別卸価格!H159+入力!$C$23),-入力!$C$24),ROUND(IF(入力!$C$21=1,ユーザー別卸価格!H159/(100-入力!$C$22)%,ユーザー別卸価格!H159+入力!$C$23),-入力!$C$24))),ユーザー別卸価格!H159))</f>
        <v>44800</v>
      </c>
      <c r="I159" s="126" t="str">
        <f>'6桁'!I159</f>
        <v>W★</v>
      </c>
      <c r="J159" s="456">
        <f>IF(ユーザー別卸価格!J159="","", IF(ISNUMBER(ユーザー別卸価格!J159),IF(入力!$C$25=1,ROUNDDOWN(IF(入力!$C$21=1,ユーザー別卸価格!J159/(100-入力!$C$22)%,ユーザー別卸価格!J159+入力!$C$23),-入力!$C$24),IF(入力!$C$25=2,ROUNDUP(IF(入力!$C$21=1,ユーザー別卸価格!J159/(100-入力!$C$22)%,ユーザー別卸価格!J159+入力!$C$23),-入力!$C$24),ROUND(IF(入力!$C$21=1,ユーザー別卸価格!J159/(100-入力!$C$22)%,ユーザー別卸価格!J159+入力!$C$23),-入力!$C$24))),ユーザー別卸価格!J159))</f>
        <v>42200</v>
      </c>
      <c r="K159" s="101" t="str">
        <f>'6桁'!K159</f>
        <v>W★</v>
      </c>
      <c r="L159" s="95">
        <f>IF(ユーザー別卸価格!L159="","", IF(ISNUMBER(ユーザー別卸価格!L159),IF(入力!$C$25=1,ROUNDDOWN(IF(入力!$C$21=1,ユーザー別卸価格!L159/(100-入力!$C$22)%,ユーザー別卸価格!L159+入力!$C$23),-入力!$C$24),IF(入力!$C$25=2,ROUNDUP(IF(入力!$C$21=1,ユーザー別卸価格!L159/(100-入力!$C$22)%,ユーザー別卸価格!L159+入力!$C$23),-入力!$C$24),ROUND(IF(入力!$C$21=1,ユーザー別卸価格!L159/(100-入力!$C$22)%,ユーザー別卸価格!L159+入力!$C$23),-入力!$C$24))),ユーザー別卸価格!L159))</f>
        <v>38800</v>
      </c>
      <c r="M159" s="126" t="str">
        <f>'6桁'!M159</f>
        <v>W★</v>
      </c>
      <c r="N159" s="95">
        <f>IF(ユーザー別卸価格!N159="","", IF(ISNUMBER(ユーザー別卸価格!N159),IF(入力!$C$25=1,ROUNDDOWN(IF(入力!$C$21=1,ユーザー別卸価格!N159/(100-入力!$C$22)%,ユーザー別卸価格!N159+入力!$C$23),-入力!$C$24),IF(入力!$C$25=2,ROUNDUP(IF(入力!$C$21=1,ユーザー別卸価格!N159/(100-入力!$C$22)%,ユーザー別卸価格!N159+入力!$C$23),-入力!$C$24),ROUND(IF(入力!$C$21=1,ユーザー別卸価格!N159/(100-入力!$C$22)%,ユーザー別卸価格!N159+入力!$C$23),-入力!$C$24))),ユーザー別卸価格!N159))</f>
        <v>37300</v>
      </c>
      <c r="O159" s="126" t="str">
        <f>'6桁'!O159</f>
        <v>W★</v>
      </c>
      <c r="P159" s="95">
        <f>IF(ユーザー別卸価格!P159="","", IF(ISNUMBER(ユーザー別卸価格!P159),IF(入力!$C$25=1,ROUNDDOWN(IF(入力!$C$21=1,ユーザー別卸価格!P159/(100-入力!$C$22)%,ユーザー別卸価格!P159+入力!$C$23),-入力!$C$24),IF(入力!$C$25=2,ROUNDUP(IF(入力!$C$21=1,ユーザー別卸価格!P159/(100-入力!$C$22)%,ユーザー別卸価格!P159+入力!$C$23),-入力!$C$24),ROUND(IF(入力!$C$21=1,ユーザー別卸価格!P159/(100-入力!$C$22)%,ユーザー別卸価格!P159+入力!$C$23),-入力!$C$24))),ユーザー別卸価格!P159))</f>
        <v>49300</v>
      </c>
      <c r="Q159" s="96" t="str">
        <f>'6桁'!Q159</f>
        <v>W</v>
      </c>
      <c r="R159" s="95" t="str">
        <f>IF(ユーザー別卸価格!R159="","", IF(ISNUMBER(ユーザー別卸価格!R159),IF(入力!$C$25=1,ROUNDDOWN(IF(入力!$C$21=1,ユーザー別卸価格!R159/(100-入力!$C$22)%,ユーザー別卸価格!R159+入力!$C$23),-入力!$C$24),IF(入力!$C$25=2,ROUNDUP(IF(入力!$C$21=1,ユーザー別卸価格!R159/(100-入力!$C$22)%,ユーザー別卸価格!R159+入力!$C$23),-入力!$C$24),ROUND(IF(入力!$C$21=1,ユーザー別卸価格!R159/(100-入力!$C$22)%,ユーザー別卸価格!R159+入力!$C$23),-入力!$C$24))),ユーザー別卸価格!R159))</f>
        <v/>
      </c>
      <c r="S159" s="96">
        <f>'6桁'!S159</f>
        <v>0</v>
      </c>
      <c r="T159" s="95" t="str">
        <f>IF(ユーザー別卸価格!T159="","", IF(ISNUMBER(ユーザー別卸価格!T159),IF(入力!$C$25=1,ROUNDDOWN(IF(入力!$C$21=1,ユーザー別卸価格!T159/(100-入力!$C$22)%,ユーザー別卸価格!T159+入力!$C$23),-入力!$C$24),IF(入力!$C$25=2,ROUNDUP(IF(入力!$C$21=1,ユーザー別卸価格!T159/(100-入力!$C$22)%,ユーザー別卸価格!T159+入力!$C$23),-入力!$C$24),ROUND(IF(入力!$C$21=1,ユーザー別卸価格!T159/(100-入力!$C$22)%,ユーザー別卸価格!T159+入力!$C$23),-入力!$C$24))),ユーザー別卸価格!T159))</f>
        <v/>
      </c>
      <c r="U159" s="96">
        <f>'6桁'!U159</f>
        <v>0</v>
      </c>
      <c r="V159" s="456">
        <f>IF(ユーザー別卸価格!V159="","", IF(ISNUMBER(ユーザー別卸価格!V159),IF(入力!$C$25=1,ROUNDDOWN(IF(入力!$C$21=1,ユーザー別卸価格!V159/(100-入力!$C$22)%,ユーザー別卸価格!V159+入力!$C$23),-入力!$C$24),IF(入力!$C$25=2,ROUNDUP(IF(入力!$C$21=1,ユーザー別卸価格!V159/(100-入力!$C$22)%,ユーザー別卸価格!V159+入力!$C$23),-入力!$C$24),ROUND(IF(入力!$C$21=1,ユーザー別卸価格!V159/(100-入力!$C$22)%,ユーザー別卸価格!V159+入力!$C$23),-入力!$C$24))),ユーザー別卸価格!V159))</f>
        <v>39400</v>
      </c>
      <c r="W159" s="96" t="str">
        <f>'6桁'!W159</f>
        <v>W★</v>
      </c>
      <c r="X159" s="74"/>
      <c r="Y159" s="251"/>
    </row>
    <row r="160" spans="2:25" ht="30" customHeight="1">
      <c r="B160" s="503"/>
      <c r="C160" s="362" t="s">
        <v>138</v>
      </c>
      <c r="D160" s="254">
        <v>94</v>
      </c>
      <c r="E160" s="342">
        <v>98</v>
      </c>
      <c r="F160" s="95">
        <f>IF(ユーザー別卸価格!F160="","", IF(ISNUMBER(ユーザー別卸価格!F160),IF(入力!$C$25=1,ROUNDDOWN(IF(入力!$C$21=1,ユーザー別卸価格!F160/(100-入力!$C$22)%,ユーザー別卸価格!F160+入力!$C$23),-入力!$C$24),IF(入力!$C$25=2,ROUNDUP(IF(入力!$C$21=1,ユーザー別卸価格!F160/(100-入力!$C$22)%,ユーザー別卸価格!F160+入力!$C$23),-入力!$C$24),ROUND(IF(入力!$C$21=1,ユーザー別卸価格!F160/(100-入力!$C$22)%,ユーザー別卸価格!F160+入力!$C$23),-入力!$C$24))),ユーザー別卸価格!F160))</f>
        <v>49900</v>
      </c>
      <c r="G160" s="126" t="str">
        <f>'6桁'!G160</f>
        <v>Y★</v>
      </c>
      <c r="H160" s="95">
        <f>IF(ユーザー別卸価格!H160="","", IF(ISNUMBER(ユーザー別卸価格!H160),IF(入力!$C$25=1,ROUNDDOWN(IF(入力!$C$21=1,ユーザー別卸価格!H160/(100-入力!$C$22)%,ユーザー別卸価格!H160+入力!$C$23),-入力!$C$24),IF(入力!$C$25=2,ROUNDUP(IF(入力!$C$21=1,ユーザー別卸価格!H160/(100-入力!$C$22)%,ユーザー別卸価格!H160+入力!$C$23),-入力!$C$24),ROUND(IF(入力!$C$21=1,ユーザー別卸価格!H160/(100-入力!$C$22)%,ユーザー別卸価格!H160+入力!$C$23),-入力!$C$24))),ユーザー別卸価格!H160))</f>
        <v>47300</v>
      </c>
      <c r="I160" s="126" t="str">
        <f>'6桁'!I160</f>
        <v>W★</v>
      </c>
      <c r="J160" s="95">
        <f>IF(ユーザー別卸価格!J160="","", IF(ISNUMBER(ユーザー別卸価格!J160),IF(入力!$C$25=1,ROUNDDOWN(IF(入力!$C$21=1,ユーザー別卸価格!J160/(100-入力!$C$22)%,ユーザー別卸価格!J160+入力!$C$23),-入力!$C$24),IF(入力!$C$25=2,ROUNDUP(IF(入力!$C$21=1,ユーザー別卸価格!J160/(100-入力!$C$22)%,ユーザー別卸価格!J160+入力!$C$23),-入力!$C$24),ROUND(IF(入力!$C$21=1,ユーザー別卸価格!J160/(100-入力!$C$22)%,ユーザー別卸価格!J160+入力!$C$23),-入力!$C$24))),ユーザー別卸価格!J160))</f>
        <v>46300</v>
      </c>
      <c r="K160" s="126" t="str">
        <f>'6桁'!K160</f>
        <v>W</v>
      </c>
      <c r="L160" s="95" t="str">
        <f>IF(ユーザー別卸価格!L160="","", IF(ISNUMBER(ユーザー別卸価格!L160),IF(入力!$C$25=1,ROUNDDOWN(IF(入力!$C$21=1,ユーザー別卸価格!L160/(100-入力!$C$22)%,ユーザー別卸価格!L160+入力!$C$23),-入力!$C$24),IF(入力!$C$25=2,ROUNDUP(IF(入力!$C$21=1,ユーザー別卸価格!L160/(100-入力!$C$22)%,ユーザー別卸価格!L160+入力!$C$23),-入力!$C$24),ROUND(IF(入力!$C$21=1,ユーザー別卸価格!L160/(100-入力!$C$22)%,ユーザー別卸価格!L160+入力!$C$23),-入力!$C$24))),ユーザー別卸価格!L160))</f>
        <v/>
      </c>
      <c r="M160" s="126">
        <f>'6桁'!M160</f>
        <v>0</v>
      </c>
      <c r="N160" s="95" t="str">
        <f>IF(ユーザー別卸価格!N160="","", IF(ISNUMBER(ユーザー別卸価格!N160),IF(入力!$C$25=1,ROUNDDOWN(IF(入力!$C$21=1,ユーザー別卸価格!N160/(100-入力!$C$22)%,ユーザー別卸価格!N160+入力!$C$23),-入力!$C$24),IF(入力!$C$25=2,ROUNDUP(IF(入力!$C$21=1,ユーザー別卸価格!N160/(100-入力!$C$22)%,ユーザー別卸価格!N160+入力!$C$23),-入力!$C$24),ROUND(IF(入力!$C$21=1,ユーザー別卸価格!N160/(100-入力!$C$22)%,ユーザー別卸価格!N160+入力!$C$23),-入力!$C$24))),ユーザー別卸価格!N160))</f>
        <v/>
      </c>
      <c r="O160" s="126">
        <f>'6桁'!O160</f>
        <v>0</v>
      </c>
      <c r="P160" s="95" t="str">
        <f>IF(ユーザー別卸価格!P160="","", IF(ISNUMBER(ユーザー別卸価格!P160),IF(入力!$C$25=1,ROUNDDOWN(IF(入力!$C$21=1,ユーザー別卸価格!P160/(100-入力!$C$22)%,ユーザー別卸価格!P160+入力!$C$23),-入力!$C$24),IF(入力!$C$25=2,ROUNDUP(IF(入力!$C$21=1,ユーザー別卸価格!P160/(100-入力!$C$22)%,ユーザー別卸価格!P160+入力!$C$23),-入力!$C$24),ROUND(IF(入力!$C$21=1,ユーザー別卸価格!P160/(100-入力!$C$22)%,ユーザー別卸価格!P160+入力!$C$23),-入力!$C$24))),ユーザー別卸価格!P160))</f>
        <v/>
      </c>
      <c r="Q160" s="96">
        <f>'6桁'!Q160</f>
        <v>0</v>
      </c>
      <c r="R160" s="95" t="str">
        <f>IF(ユーザー別卸価格!R160="","", IF(ISNUMBER(ユーザー別卸価格!R160),IF(入力!$C$25=1,ROUNDDOWN(IF(入力!$C$21=1,ユーザー別卸価格!R160/(100-入力!$C$22)%,ユーザー別卸価格!R160+入力!$C$23),-入力!$C$24),IF(入力!$C$25=2,ROUNDUP(IF(入力!$C$21=1,ユーザー別卸価格!R160/(100-入力!$C$22)%,ユーザー別卸価格!R160+入力!$C$23),-入力!$C$24),ROUND(IF(入力!$C$21=1,ユーザー別卸価格!R160/(100-入力!$C$22)%,ユーザー別卸価格!R160+入力!$C$23),-入力!$C$24))),ユーザー別卸価格!R160))</f>
        <v/>
      </c>
      <c r="S160" s="96">
        <f>'6桁'!S160</f>
        <v>0</v>
      </c>
      <c r="T160" s="95" t="str">
        <f>IF(ユーザー別卸価格!T160="","", IF(ISNUMBER(ユーザー別卸価格!T160),IF(入力!$C$25=1,ROUNDDOWN(IF(入力!$C$21=1,ユーザー別卸価格!T160/(100-入力!$C$22)%,ユーザー別卸価格!T160+入力!$C$23),-入力!$C$24),IF(入力!$C$25=2,ROUNDUP(IF(入力!$C$21=1,ユーザー別卸価格!T160/(100-入力!$C$22)%,ユーザー別卸価格!T160+入力!$C$23),-入力!$C$24),ROUND(IF(入力!$C$21=1,ユーザー別卸価格!T160/(100-入力!$C$22)%,ユーザー別卸価格!T160+入力!$C$23),-入力!$C$24))),ユーザー別卸価格!T160))</f>
        <v/>
      </c>
      <c r="U160" s="96">
        <f>'6桁'!U160</f>
        <v>0</v>
      </c>
      <c r="V160" s="95" t="str">
        <f>IF(ユーザー別卸価格!V160="","", IF(ISNUMBER(ユーザー別卸価格!V160),IF(入力!$C$25=1,ROUNDDOWN(IF(入力!$C$21=1,ユーザー別卸価格!V160/(100-入力!$C$22)%,ユーザー別卸価格!V160+入力!$C$23),-入力!$C$24),IF(入力!$C$25=2,ROUNDUP(IF(入力!$C$21=1,ユーザー別卸価格!V160/(100-入力!$C$22)%,ユーザー別卸価格!V160+入力!$C$23),-入力!$C$24),ROUND(IF(入力!$C$21=1,ユーザー別卸価格!V160/(100-入力!$C$22)%,ユーザー別卸価格!V160+入力!$C$23),-入力!$C$24))),ユーザー別卸価格!V160))</f>
        <v/>
      </c>
      <c r="W160" s="96">
        <f>'6桁'!W160</f>
        <v>0</v>
      </c>
      <c r="X160" s="74"/>
      <c r="Y160" s="251"/>
    </row>
    <row r="161" spans="2:25" ht="30" customHeight="1">
      <c r="B161" s="503"/>
      <c r="C161" s="362" t="s">
        <v>90</v>
      </c>
      <c r="D161" s="254">
        <v>96</v>
      </c>
      <c r="E161" s="342">
        <v>100</v>
      </c>
      <c r="F161" s="95">
        <f>IF(ユーザー別卸価格!F161="","", IF(ISNUMBER(ユーザー別卸価格!F161),IF(入力!$C$25=1,ROUNDDOWN(IF(入力!$C$21=1,ユーザー別卸価格!F161/(100-入力!$C$22)%,ユーザー別卸価格!F161+入力!$C$23),-入力!$C$24),IF(入力!$C$25=2,ROUNDUP(IF(入力!$C$21=1,ユーザー別卸価格!F161/(100-入力!$C$22)%,ユーザー別卸価格!F161+入力!$C$23),-入力!$C$24),ROUND(IF(入力!$C$21=1,ユーザー別卸価格!F161/(100-入力!$C$22)%,ユーザー別卸価格!F161+入力!$C$23),-入力!$C$24))),ユーザー別卸価格!F161))</f>
        <v>51000</v>
      </c>
      <c r="G161" s="126" t="str">
        <f>'6桁'!G161</f>
        <v>Y★</v>
      </c>
      <c r="H161" s="95">
        <f>IF(ユーザー別卸価格!H161="","", IF(ISNUMBER(ユーザー別卸価格!H161),IF(入力!$C$25=1,ROUNDDOWN(IF(入力!$C$21=1,ユーザー別卸価格!H161/(100-入力!$C$22)%,ユーザー別卸価格!H161+入力!$C$23),-入力!$C$24),IF(入力!$C$25=2,ROUNDUP(IF(入力!$C$21=1,ユーザー別卸価格!H161/(100-入力!$C$22)%,ユーザー別卸価格!H161+入力!$C$23),-入力!$C$24),ROUND(IF(入力!$C$21=1,ユーザー別卸価格!H161/(100-入力!$C$22)%,ユーザー別卸価格!H161+入力!$C$23),-入力!$C$24))),ユーザー別卸価格!H161))</f>
        <v>49500</v>
      </c>
      <c r="I161" s="126" t="str">
        <f>'6桁'!I161</f>
        <v>W★</v>
      </c>
      <c r="J161" s="95">
        <f>IF(ユーザー別卸価格!J161="","", IF(ISNUMBER(ユーザー別卸価格!J161),IF(入力!$C$25=1,ROUNDDOWN(IF(入力!$C$21=1,ユーザー別卸価格!J161/(100-入力!$C$22)%,ユーザー別卸価格!J161+入力!$C$23),-入力!$C$24),IF(入力!$C$25=2,ROUNDUP(IF(入力!$C$21=1,ユーザー別卸価格!J161/(100-入力!$C$22)%,ユーザー別卸価格!J161+入力!$C$23),-入力!$C$24),ROUND(IF(入力!$C$21=1,ユーザー別卸価格!J161/(100-入力!$C$22)%,ユーザー別卸価格!J161+入力!$C$23),-入力!$C$24))),ユーザー別卸価格!J161))</f>
        <v>47300</v>
      </c>
      <c r="K161" s="126" t="str">
        <f>'6桁'!K161</f>
        <v>W★</v>
      </c>
      <c r="L161" s="95">
        <f>IF(ユーザー別卸価格!L161="","", IF(ISNUMBER(ユーザー別卸価格!L161),IF(入力!$C$25=1,ROUNDDOWN(IF(入力!$C$21=1,ユーザー別卸価格!L161/(100-入力!$C$22)%,ユーザー別卸価格!L161+入力!$C$23),-入力!$C$24),IF(入力!$C$25=2,ROUNDUP(IF(入力!$C$21=1,ユーザー別卸価格!L161/(100-入力!$C$22)%,ユーザー別卸価格!L161+入力!$C$23),-入力!$C$24),ROUND(IF(入力!$C$21=1,ユーザー別卸価格!L161/(100-入力!$C$22)%,ユーザー別卸価格!L161+入力!$C$23),-入力!$C$24))),ユーザー別卸価格!L161))</f>
        <v>45300</v>
      </c>
      <c r="M161" s="126" t="str">
        <f>'6桁'!M161</f>
        <v>W★</v>
      </c>
      <c r="N161" s="95" t="str">
        <f>IF(ユーザー別卸価格!N161="","", IF(ISNUMBER(ユーザー別卸価格!N161),IF(入力!$C$25=1,ROUNDDOWN(IF(入力!$C$21=1,ユーザー別卸価格!N161/(100-入力!$C$22)%,ユーザー別卸価格!N161+入力!$C$23),-入力!$C$24),IF(入力!$C$25=2,ROUNDUP(IF(入力!$C$21=1,ユーザー別卸価格!N161/(100-入力!$C$22)%,ユーザー別卸価格!N161+入力!$C$23),-入力!$C$24),ROUND(IF(入力!$C$21=1,ユーザー別卸価格!N161/(100-入力!$C$22)%,ユーザー別卸価格!N161+入力!$C$23),-入力!$C$24))),ユーザー別卸価格!N161))</f>
        <v/>
      </c>
      <c r="O161" s="126">
        <f>'6桁'!O161</f>
        <v>0</v>
      </c>
      <c r="P161" s="95" t="str">
        <f>IF(ユーザー別卸価格!P161="","", IF(ISNUMBER(ユーザー別卸価格!P161),IF(入力!$C$25=1,ROUNDDOWN(IF(入力!$C$21=1,ユーザー別卸価格!P161/(100-入力!$C$22)%,ユーザー別卸価格!P161+入力!$C$23),-入力!$C$24),IF(入力!$C$25=2,ROUNDUP(IF(入力!$C$21=1,ユーザー別卸価格!P161/(100-入力!$C$22)%,ユーザー別卸価格!P161+入力!$C$23),-入力!$C$24),ROUND(IF(入力!$C$21=1,ユーザー別卸価格!P161/(100-入力!$C$22)%,ユーザー別卸価格!P161+入力!$C$23),-入力!$C$24))),ユーザー別卸価格!P161))</f>
        <v/>
      </c>
      <c r="Q161" s="96">
        <f>'6桁'!Q161</f>
        <v>0</v>
      </c>
      <c r="R161" s="95" t="str">
        <f>IF(ユーザー別卸価格!R161="","", IF(ISNUMBER(ユーザー別卸価格!R161),IF(入力!$C$25=1,ROUNDDOWN(IF(入力!$C$21=1,ユーザー別卸価格!R161/(100-入力!$C$22)%,ユーザー別卸価格!R161+入力!$C$23),-入力!$C$24),IF(入力!$C$25=2,ROUNDUP(IF(入力!$C$21=1,ユーザー別卸価格!R161/(100-入力!$C$22)%,ユーザー別卸価格!R161+入力!$C$23),-入力!$C$24),ROUND(IF(入力!$C$21=1,ユーザー別卸価格!R161/(100-入力!$C$22)%,ユーザー別卸価格!R161+入力!$C$23),-入力!$C$24))),ユーザー別卸価格!R161))</f>
        <v/>
      </c>
      <c r="S161" s="96">
        <f>'6桁'!S161</f>
        <v>0</v>
      </c>
      <c r="T161" s="95" t="str">
        <f>IF(ユーザー別卸価格!T161="","", IF(ISNUMBER(ユーザー別卸価格!T161),IF(入力!$C$25=1,ROUNDDOWN(IF(入力!$C$21=1,ユーザー別卸価格!T161/(100-入力!$C$22)%,ユーザー別卸価格!T161+入力!$C$23),-入力!$C$24),IF(入力!$C$25=2,ROUNDUP(IF(入力!$C$21=1,ユーザー別卸価格!T161/(100-入力!$C$22)%,ユーザー別卸価格!T161+入力!$C$23),-入力!$C$24),ROUND(IF(入力!$C$21=1,ユーザー別卸価格!T161/(100-入力!$C$22)%,ユーザー別卸価格!T161+入力!$C$23),-入力!$C$24))),ユーザー別卸価格!T161))</f>
        <v/>
      </c>
      <c r="U161" s="96">
        <f>'6桁'!U161</f>
        <v>0</v>
      </c>
      <c r="V161" s="95">
        <f>IF(ユーザー別卸価格!V161="","", IF(ISNUMBER(ユーザー別卸価格!V161),IF(入力!$C$25=1,ROUNDDOWN(IF(入力!$C$21=1,ユーザー別卸価格!V161/(100-入力!$C$22)%,ユーザー別卸価格!V161+入力!$C$23),-入力!$C$24),IF(入力!$C$25=2,ROUNDUP(IF(入力!$C$21=1,ユーザー別卸価格!V161/(100-入力!$C$22)%,ユーザー別卸価格!V161+入力!$C$23),-入力!$C$24),ROUND(IF(入力!$C$21=1,ユーザー別卸価格!V161/(100-入力!$C$22)%,ユーザー別卸価格!V161+入力!$C$23),-入力!$C$24))),ユーザー別卸価格!V161))</f>
        <v>43800</v>
      </c>
      <c r="W161" s="96" t="str">
        <f>'6桁'!W161</f>
        <v>W★</v>
      </c>
      <c r="X161" s="74"/>
      <c r="Y161" s="251"/>
    </row>
    <row r="162" spans="2:25" ht="30" customHeight="1">
      <c r="B162" s="503"/>
      <c r="C162" s="362" t="s">
        <v>91</v>
      </c>
      <c r="D162" s="254">
        <v>99</v>
      </c>
      <c r="E162" s="342">
        <v>103</v>
      </c>
      <c r="F162" s="95">
        <f>IF(ユーザー別卸価格!F162="","", IF(ISNUMBER(ユーザー別卸価格!F162),IF(入力!$C$25=1,ROUNDDOWN(IF(入力!$C$21=1,ユーザー別卸価格!F162/(100-入力!$C$22)%,ユーザー別卸価格!F162+入力!$C$23),-入力!$C$24),IF(入力!$C$25=2,ROUNDUP(IF(入力!$C$21=1,ユーザー別卸価格!F162/(100-入力!$C$22)%,ユーザー別卸価格!F162+入力!$C$23),-入力!$C$24),ROUND(IF(入力!$C$21=1,ユーザー別卸価格!F162/(100-入力!$C$22)%,ユーザー別卸価格!F162+入力!$C$23),-入力!$C$24))),ユーザー別卸価格!F162))</f>
        <v>54200</v>
      </c>
      <c r="G162" s="126" t="str">
        <f>'6桁'!G162</f>
        <v>Y★</v>
      </c>
      <c r="H162" s="95" t="str">
        <f>IF(ユーザー別卸価格!H162="","", IF(ISNUMBER(ユーザー別卸価格!H162),IF(入力!$C$25=1,ROUNDDOWN(IF(入力!$C$21=1,ユーザー別卸価格!H162/(100-入力!$C$22)%,ユーザー別卸価格!H162+入力!$C$23),-入力!$C$24),IF(入力!$C$25=2,ROUNDUP(IF(入力!$C$21=1,ユーザー別卸価格!H162/(100-入力!$C$22)%,ユーザー別卸価格!H162+入力!$C$23),-入力!$C$24),ROUND(IF(入力!$C$21=1,ユーザー別卸価格!H162/(100-入力!$C$22)%,ユーザー別卸価格!H162+入力!$C$23),-入力!$C$24))),ユーザー別卸価格!H162))</f>
        <v/>
      </c>
      <c r="I162" s="126">
        <f>'6桁'!I162</f>
        <v>0</v>
      </c>
      <c r="J162" s="95" t="str">
        <f>IF(ユーザー別卸価格!J162="","", IF(ISNUMBER(ユーザー別卸価格!J162),IF(入力!$C$25=1,ROUNDDOWN(IF(入力!$C$21=1,ユーザー別卸価格!J162/(100-入力!$C$22)%,ユーザー別卸価格!J162+入力!$C$23),-入力!$C$24),IF(入力!$C$25=2,ROUNDUP(IF(入力!$C$21=1,ユーザー別卸価格!J162/(100-入力!$C$22)%,ユーザー別卸価格!J162+入力!$C$23),-入力!$C$24),ROUND(IF(入力!$C$21=1,ユーザー別卸価格!J162/(100-入力!$C$22)%,ユーザー別卸価格!J162+入力!$C$23),-入力!$C$24))),ユーザー別卸価格!J162))</f>
        <v/>
      </c>
      <c r="K162" s="126">
        <f>'6桁'!K162</f>
        <v>0</v>
      </c>
      <c r="L162" s="95" t="str">
        <f>IF(ユーザー別卸価格!L162="","", IF(ISNUMBER(ユーザー別卸価格!L162),IF(入力!$C$25=1,ROUNDDOWN(IF(入力!$C$21=1,ユーザー別卸価格!L162/(100-入力!$C$22)%,ユーザー別卸価格!L162+入力!$C$23),-入力!$C$24),IF(入力!$C$25=2,ROUNDUP(IF(入力!$C$21=1,ユーザー別卸価格!L162/(100-入力!$C$22)%,ユーザー別卸価格!L162+入力!$C$23),-入力!$C$24),ROUND(IF(入力!$C$21=1,ユーザー別卸価格!L162/(100-入力!$C$22)%,ユーザー別卸価格!L162+入力!$C$23),-入力!$C$24))),ユーザー別卸価格!L162))</f>
        <v/>
      </c>
      <c r="M162" s="126">
        <f>'6桁'!M162</f>
        <v>0</v>
      </c>
      <c r="N162" s="95" t="str">
        <f>IF(ユーザー別卸価格!N162="","", IF(ISNUMBER(ユーザー別卸価格!N162),IF(入力!$C$25=1,ROUNDDOWN(IF(入力!$C$21=1,ユーザー別卸価格!N162/(100-入力!$C$22)%,ユーザー別卸価格!N162+入力!$C$23),-入力!$C$24),IF(入力!$C$25=2,ROUNDUP(IF(入力!$C$21=1,ユーザー別卸価格!N162/(100-入力!$C$22)%,ユーザー別卸価格!N162+入力!$C$23),-入力!$C$24),ROUND(IF(入力!$C$21=1,ユーザー別卸価格!N162/(100-入力!$C$22)%,ユーザー別卸価格!N162+入力!$C$23),-入力!$C$24))),ユーザー別卸価格!N162))</f>
        <v/>
      </c>
      <c r="O162" s="126">
        <f>'6桁'!O162</f>
        <v>0</v>
      </c>
      <c r="P162" s="95" t="str">
        <f>IF(ユーザー別卸価格!P162="","", IF(ISNUMBER(ユーザー別卸価格!P162),IF(入力!$C$25=1,ROUNDDOWN(IF(入力!$C$21=1,ユーザー別卸価格!P162/(100-入力!$C$22)%,ユーザー別卸価格!P162+入力!$C$23),-入力!$C$24),IF(入力!$C$25=2,ROUNDUP(IF(入力!$C$21=1,ユーザー別卸価格!P162/(100-入力!$C$22)%,ユーザー別卸価格!P162+入力!$C$23),-入力!$C$24),ROUND(IF(入力!$C$21=1,ユーザー別卸価格!P162/(100-入力!$C$22)%,ユーザー別卸価格!P162+入力!$C$23),-入力!$C$24))),ユーザー別卸価格!P162))</f>
        <v/>
      </c>
      <c r="Q162" s="96">
        <f>'6桁'!Q162</f>
        <v>0</v>
      </c>
      <c r="R162" s="95" t="str">
        <f>IF(ユーザー別卸価格!R162="","", IF(ISNUMBER(ユーザー別卸価格!R162),IF(入力!$C$25=1,ROUNDDOWN(IF(入力!$C$21=1,ユーザー別卸価格!R162/(100-入力!$C$22)%,ユーザー別卸価格!R162+入力!$C$23),-入力!$C$24),IF(入力!$C$25=2,ROUNDUP(IF(入力!$C$21=1,ユーザー別卸価格!R162/(100-入力!$C$22)%,ユーザー別卸価格!R162+入力!$C$23),-入力!$C$24),ROUND(IF(入力!$C$21=1,ユーザー別卸価格!R162/(100-入力!$C$22)%,ユーザー別卸価格!R162+入力!$C$23),-入力!$C$24))),ユーザー別卸価格!R162))</f>
        <v/>
      </c>
      <c r="S162" s="96">
        <f>'6桁'!S162</f>
        <v>0</v>
      </c>
      <c r="T162" s="95" t="str">
        <f>IF(ユーザー別卸価格!T162="","", IF(ISNUMBER(ユーザー別卸価格!T162),IF(入力!$C$25=1,ROUNDDOWN(IF(入力!$C$21=1,ユーザー別卸価格!T162/(100-入力!$C$22)%,ユーザー別卸価格!T162+入力!$C$23),-入力!$C$24),IF(入力!$C$25=2,ROUNDUP(IF(入力!$C$21=1,ユーザー別卸価格!T162/(100-入力!$C$22)%,ユーザー別卸価格!T162+入力!$C$23),-入力!$C$24),ROUND(IF(入力!$C$21=1,ユーザー別卸価格!T162/(100-入力!$C$22)%,ユーザー別卸価格!T162+入力!$C$23),-入力!$C$24))),ユーザー別卸価格!T162))</f>
        <v/>
      </c>
      <c r="U162" s="96">
        <f>'6桁'!U162</f>
        <v>0</v>
      </c>
      <c r="V162" s="95" t="str">
        <f>IF(ユーザー別卸価格!V162="","", IF(ISNUMBER(ユーザー別卸価格!V162),IF(入力!$C$25=1,ROUNDDOWN(IF(入力!$C$21=1,ユーザー別卸価格!V162/(100-入力!$C$22)%,ユーザー別卸価格!V162+入力!$C$23),-入力!$C$24),IF(入力!$C$25=2,ROUNDUP(IF(入力!$C$21=1,ユーザー別卸価格!V162/(100-入力!$C$22)%,ユーザー別卸価格!V162+入力!$C$23),-入力!$C$24),ROUND(IF(入力!$C$21=1,ユーザー別卸価格!V162/(100-入力!$C$22)%,ユーザー別卸価格!V162+入力!$C$23),-入力!$C$24))),ユーザー別卸価格!V162))</f>
        <v/>
      </c>
      <c r="W162" s="96">
        <f>'6桁'!W162</f>
        <v>0</v>
      </c>
      <c r="X162" s="74"/>
      <c r="Y162" s="251"/>
    </row>
    <row r="163" spans="2:25" ht="30" customHeight="1">
      <c r="B163" s="503"/>
      <c r="C163" s="362" t="s">
        <v>308</v>
      </c>
      <c r="D163" s="254">
        <v>92</v>
      </c>
      <c r="E163" s="342"/>
      <c r="F163" s="95" t="str">
        <f>IF(ユーザー別卸価格!F163="","", IF(ISNUMBER(ユーザー別卸価格!F163),IF(入力!$C$25=1,ROUNDDOWN(IF(入力!$C$21=1,ユーザー別卸価格!F163/(100-入力!$C$22)%,ユーザー別卸価格!F163+入力!$C$23),-入力!$C$24),IF(入力!$C$25=2,ROUNDUP(IF(入力!$C$21=1,ユーザー別卸価格!F163/(100-入力!$C$22)%,ユーザー別卸価格!F163+入力!$C$23),-入力!$C$24),ROUND(IF(入力!$C$21=1,ユーザー別卸価格!F163/(100-入力!$C$22)%,ユーザー別卸価格!F163+入力!$C$23),-入力!$C$24))),ユーザー別卸価格!F163))</f>
        <v/>
      </c>
      <c r="G163" s="126">
        <f>'6桁'!G163</f>
        <v>0</v>
      </c>
      <c r="H163" s="95">
        <f>IF(ユーザー別卸価格!H163="","", IF(ISNUMBER(ユーザー別卸価格!H163),IF(入力!$C$25=1,ROUNDDOWN(IF(入力!$C$21=1,ユーザー別卸価格!H163/(100-入力!$C$22)%,ユーザー別卸価格!H163+入力!$C$23),-入力!$C$24),IF(入力!$C$25=2,ROUNDUP(IF(入力!$C$21=1,ユーザー別卸価格!H163/(100-入力!$C$22)%,ユーザー別卸価格!H163+入力!$C$23),-入力!$C$24),ROUND(IF(入力!$C$21=1,ユーザー別卸価格!H163/(100-入力!$C$22)%,ユーザー別卸価格!H163+入力!$C$23),-入力!$C$24))),ユーザー別卸価格!H163))</f>
        <v>36400</v>
      </c>
      <c r="I163" s="126" t="str">
        <f>'6桁'!I163</f>
        <v>V</v>
      </c>
      <c r="J163" s="95" t="str">
        <f>IF(ユーザー別卸価格!J163="","", IF(ISNUMBER(ユーザー別卸価格!J163),IF(入力!$C$25=1,ROUNDDOWN(IF(入力!$C$21=1,ユーザー別卸価格!J163/(100-入力!$C$22)%,ユーザー別卸価格!J163+入力!$C$23),-入力!$C$24),IF(入力!$C$25=2,ROUNDUP(IF(入力!$C$21=1,ユーザー別卸価格!J163/(100-入力!$C$22)%,ユーザー別卸価格!J163+入力!$C$23),-入力!$C$24),ROUND(IF(入力!$C$21=1,ユーザー別卸価格!J163/(100-入力!$C$22)%,ユーザー別卸価格!J163+入力!$C$23),-入力!$C$24))),ユーザー別卸価格!J163))</f>
        <v/>
      </c>
      <c r="K163" s="126">
        <f>'6桁'!K163</f>
        <v>0</v>
      </c>
      <c r="L163" s="95">
        <f>IF(ユーザー別卸価格!L163="","", IF(ISNUMBER(ユーザー別卸価格!L163),IF(入力!$C$25=1,ROUNDDOWN(IF(入力!$C$21=1,ユーザー別卸価格!L163/(100-入力!$C$22)%,ユーザー別卸価格!L163+入力!$C$23),-入力!$C$24),IF(入力!$C$25=2,ROUNDUP(IF(入力!$C$21=1,ユーザー別卸価格!L163/(100-入力!$C$22)%,ユーザー別卸価格!L163+入力!$C$23),-入力!$C$24),ROUND(IF(入力!$C$21=1,ユーザー別卸価格!L163/(100-入力!$C$22)%,ユーザー別卸価格!L163+入力!$C$23),-入力!$C$24))),ユーザー別卸価格!L163))</f>
        <v>35700</v>
      </c>
      <c r="M163" s="126" t="str">
        <f>'6桁'!M163</f>
        <v>V</v>
      </c>
      <c r="N163" s="95">
        <f>IF(ユーザー別卸価格!N163="","", IF(ISNUMBER(ユーザー別卸価格!N163),IF(入力!$C$25=1,ROUNDDOWN(IF(入力!$C$21=1,ユーザー別卸価格!N163/(100-入力!$C$22)%,ユーザー別卸価格!N163+入力!$C$23),-入力!$C$24),IF(入力!$C$25=2,ROUNDUP(IF(入力!$C$21=1,ユーザー別卸価格!N163/(100-入力!$C$22)%,ユーザー別卸価格!N163+入力!$C$23),-入力!$C$24),ROUND(IF(入力!$C$21=1,ユーザー別卸価格!N163/(100-入力!$C$22)%,ユーザー別卸価格!N163+入力!$C$23),-入力!$C$24))),ユーザー別卸価格!N163))</f>
        <v>34100</v>
      </c>
      <c r="O163" s="126" t="str">
        <f>'6桁'!O163</f>
        <v>V</v>
      </c>
      <c r="P163" s="95" t="str">
        <f>IF(ユーザー別卸価格!P163="","", IF(ISNUMBER(ユーザー別卸価格!P163),IF(入力!$C$25=1,ROUNDDOWN(IF(入力!$C$21=1,ユーザー別卸価格!P163/(100-入力!$C$22)%,ユーザー別卸価格!P163+入力!$C$23),-入力!$C$24),IF(入力!$C$25=2,ROUNDUP(IF(入力!$C$21=1,ユーザー別卸価格!P163/(100-入力!$C$22)%,ユーザー別卸価格!P163+入力!$C$23),-入力!$C$24),ROUND(IF(入力!$C$21=1,ユーザー別卸価格!P163/(100-入力!$C$22)%,ユーザー別卸価格!P163+入力!$C$23),-入力!$C$24))),ユーザー別卸価格!P163))</f>
        <v/>
      </c>
      <c r="Q163" s="96">
        <f>'6桁'!Q163</f>
        <v>0</v>
      </c>
      <c r="R163" s="95" t="str">
        <f>IF(ユーザー別卸価格!R163="","", IF(ISNUMBER(ユーザー別卸価格!R163),IF(入力!$C$25=1,ROUNDDOWN(IF(入力!$C$21=1,ユーザー別卸価格!R163/(100-入力!$C$22)%,ユーザー別卸価格!R163+入力!$C$23),-入力!$C$24),IF(入力!$C$25=2,ROUNDUP(IF(入力!$C$21=1,ユーザー別卸価格!R163/(100-入力!$C$22)%,ユーザー別卸価格!R163+入力!$C$23),-入力!$C$24),ROUND(IF(入力!$C$21=1,ユーザー別卸価格!R163/(100-入力!$C$22)%,ユーザー別卸価格!R163+入力!$C$23),-入力!$C$24))),ユーザー別卸価格!R163))</f>
        <v/>
      </c>
      <c r="S163" s="96">
        <f>'6桁'!S163</f>
        <v>0</v>
      </c>
      <c r="T163" s="95" t="str">
        <f>IF(ユーザー別卸価格!T163="","", IF(ISNUMBER(ユーザー別卸価格!T163),IF(入力!$C$25=1,ROUNDDOWN(IF(入力!$C$21=1,ユーザー別卸価格!T163/(100-入力!$C$22)%,ユーザー別卸価格!T163+入力!$C$23),-入力!$C$24),IF(入力!$C$25=2,ROUNDUP(IF(入力!$C$21=1,ユーザー別卸価格!T163/(100-入力!$C$22)%,ユーザー別卸価格!T163+入力!$C$23),-入力!$C$24),ROUND(IF(入力!$C$21=1,ユーザー別卸価格!T163/(100-入力!$C$22)%,ユーザー別卸価格!T163+入力!$C$23),-入力!$C$24))),ユーザー別卸価格!T163))</f>
        <v/>
      </c>
      <c r="U163" s="96">
        <f>'6桁'!U163</f>
        <v>0</v>
      </c>
      <c r="V163" s="95" t="str">
        <f>IF(ユーザー別卸価格!V163="","", IF(ISNUMBER(ユーザー別卸価格!V163),IF(入力!$C$25=1,ROUNDDOWN(IF(入力!$C$21=1,ユーザー別卸価格!V163/(100-入力!$C$22)%,ユーザー別卸価格!V163+入力!$C$23),-入力!$C$24),IF(入力!$C$25=2,ROUNDUP(IF(入力!$C$21=1,ユーザー別卸価格!V163/(100-入力!$C$22)%,ユーザー別卸価格!V163+入力!$C$23),-入力!$C$24),ROUND(IF(入力!$C$21=1,ユーザー別卸価格!V163/(100-入力!$C$22)%,ユーザー別卸価格!V163+入力!$C$23),-入力!$C$24))),ユーザー別卸価格!V163))</f>
        <v/>
      </c>
      <c r="W163" s="96">
        <f>'6桁'!W163</f>
        <v>0</v>
      </c>
      <c r="X163" s="74"/>
      <c r="Y163" s="251"/>
    </row>
    <row r="164" spans="2:25" ht="30" customHeight="1">
      <c r="B164" s="503"/>
      <c r="C164" s="362" t="s">
        <v>139</v>
      </c>
      <c r="D164" s="254">
        <v>95</v>
      </c>
      <c r="E164" s="342">
        <v>99</v>
      </c>
      <c r="F164" s="95">
        <f>IF(ユーザー別卸価格!F164="","", IF(ISNUMBER(ユーザー別卸価格!F164),IF(入力!$C$25=1,ROUNDDOWN(IF(入力!$C$21=1,ユーザー別卸価格!F164/(100-入力!$C$22)%,ユーザー別卸価格!F164+入力!$C$23),-入力!$C$24),IF(入力!$C$25=2,ROUNDUP(IF(入力!$C$21=1,ユーザー別卸価格!F164/(100-入力!$C$22)%,ユーザー別卸価格!F164+入力!$C$23),-入力!$C$24),ROUND(IF(入力!$C$21=1,ユーザー別卸価格!F164/(100-入力!$C$22)%,ユーザー別卸価格!F164+入力!$C$23),-入力!$C$24))),ユーザー別卸価格!F164))</f>
        <v>42200</v>
      </c>
      <c r="G164" s="126" t="str">
        <f>'6桁'!G164</f>
        <v>Y★</v>
      </c>
      <c r="H164" s="456">
        <f>IF(ユーザー別卸価格!H164="","", IF(ISNUMBER(ユーザー別卸価格!H164),IF(入力!$C$25=1,ROUNDDOWN(IF(入力!$C$21=1,ユーザー別卸価格!H164/(100-入力!$C$22)%,ユーザー別卸価格!H164+入力!$C$23),-入力!$C$24),IF(入力!$C$25=2,ROUNDUP(IF(入力!$C$21=1,ユーザー別卸価格!H164/(100-入力!$C$22)%,ユーザー別卸価格!H164+入力!$C$23),-入力!$C$24),ROUND(IF(入力!$C$21=1,ユーザー別卸価格!H164/(100-入力!$C$22)%,ユーザー別卸価格!H164+入力!$C$23),-入力!$C$24))),ユーザー別卸価格!H164))</f>
        <v>37800</v>
      </c>
      <c r="I164" s="126" t="str">
        <f>'6桁'!I164</f>
        <v>W</v>
      </c>
      <c r="J164" s="95" t="str">
        <f>IF(ユーザー別卸価格!J164="","", IF(ISNUMBER(ユーザー別卸価格!J164),IF(入力!$C$25=1,ROUNDDOWN(IF(入力!$C$21=1,ユーザー別卸価格!J164/(100-入力!$C$22)%,ユーザー別卸価格!J164+入力!$C$23),-入力!$C$24),IF(入力!$C$25=2,ROUNDUP(IF(入力!$C$21=1,ユーザー別卸価格!J164/(100-入力!$C$22)%,ユーザー別卸価格!J164+入力!$C$23),-入力!$C$24),ROUND(IF(入力!$C$21=1,ユーザー別卸価格!J164/(100-入力!$C$22)%,ユーザー別卸価格!J164+入力!$C$23),-入力!$C$24))),ユーザー別卸価格!J164))</f>
        <v/>
      </c>
      <c r="K164" s="126">
        <f>'6桁'!K164</f>
        <v>0</v>
      </c>
      <c r="L164" s="95">
        <f>IF(ユーザー別卸価格!L164="","", IF(ISNUMBER(ユーザー別卸価格!L164),IF(入力!$C$25=1,ROUNDDOWN(IF(入力!$C$21=1,ユーザー別卸価格!L164/(100-入力!$C$22)%,ユーザー別卸価格!L164+入力!$C$23),-入力!$C$24),IF(入力!$C$25=2,ROUNDUP(IF(入力!$C$21=1,ユーザー別卸価格!L164/(100-入力!$C$22)%,ユーザー別卸価格!L164+入力!$C$23),-入力!$C$24),ROUND(IF(入力!$C$21=1,ユーザー別卸価格!L164/(100-入力!$C$22)%,ユーザー別卸価格!L164+入力!$C$23),-入力!$C$24))),ユーザー別卸価格!L164))</f>
        <v>36000</v>
      </c>
      <c r="M164" s="126" t="str">
        <f>'6桁'!M164</f>
        <v>V</v>
      </c>
      <c r="N164" s="95">
        <f>IF(ユーザー別卸価格!N164="","", IF(ISNUMBER(ユーザー別卸価格!N164),IF(入力!$C$25=1,ROUNDDOWN(IF(入力!$C$21=1,ユーザー別卸価格!N164/(100-入力!$C$22)%,ユーザー別卸価格!N164+入力!$C$23),-入力!$C$24),IF(入力!$C$25=2,ROUNDUP(IF(入力!$C$21=1,ユーザー別卸価格!N164/(100-入力!$C$22)%,ユーザー別卸価格!N164+入力!$C$23),-入力!$C$24),ROUND(IF(入力!$C$21=1,ユーザー別卸価格!N164/(100-入力!$C$22)%,ユーザー別卸価格!N164+入力!$C$23),-入力!$C$24))),ユーザー別卸価格!N164))</f>
        <v>34400</v>
      </c>
      <c r="O164" s="126" t="str">
        <f>'6桁'!O164</f>
        <v>V</v>
      </c>
      <c r="P164" s="95" t="str">
        <f>IF(ユーザー別卸価格!P164="","", IF(ISNUMBER(ユーザー別卸価格!P164),IF(入力!$C$25=1,ROUNDDOWN(IF(入力!$C$21=1,ユーザー別卸価格!P164/(100-入力!$C$22)%,ユーザー別卸価格!P164+入力!$C$23),-入力!$C$24),IF(入力!$C$25=2,ROUNDUP(IF(入力!$C$21=1,ユーザー別卸価格!P164/(100-入力!$C$22)%,ユーザー別卸価格!P164+入力!$C$23),-入力!$C$24),ROUND(IF(入力!$C$21=1,ユーザー別卸価格!P164/(100-入力!$C$22)%,ユーザー別卸価格!P164+入力!$C$23),-入力!$C$24))),ユーザー別卸価格!P164))</f>
        <v/>
      </c>
      <c r="Q164" s="96">
        <f>'6桁'!Q164</f>
        <v>0</v>
      </c>
      <c r="R164" s="95" t="str">
        <f>IF(ユーザー別卸価格!R164="","", IF(ISNUMBER(ユーザー別卸価格!R164),IF(入力!$C$25=1,ROUNDDOWN(IF(入力!$C$21=1,ユーザー別卸価格!R164/(100-入力!$C$22)%,ユーザー別卸価格!R164+入力!$C$23),-入力!$C$24),IF(入力!$C$25=2,ROUNDUP(IF(入力!$C$21=1,ユーザー別卸価格!R164/(100-入力!$C$22)%,ユーザー別卸価格!R164+入力!$C$23),-入力!$C$24),ROUND(IF(入力!$C$21=1,ユーザー別卸価格!R164/(100-入力!$C$22)%,ユーザー別卸価格!R164+入力!$C$23),-入力!$C$24))),ユーザー別卸価格!R164))</f>
        <v/>
      </c>
      <c r="S164" s="96">
        <f>'6桁'!S164</f>
        <v>0</v>
      </c>
      <c r="T164" s="95" t="str">
        <f>IF(ユーザー別卸価格!T164="","", IF(ISNUMBER(ユーザー別卸価格!T164),IF(入力!$C$25=1,ROUNDDOWN(IF(入力!$C$21=1,ユーザー別卸価格!T164/(100-入力!$C$22)%,ユーザー別卸価格!T164+入力!$C$23),-入力!$C$24),IF(入力!$C$25=2,ROUNDUP(IF(入力!$C$21=1,ユーザー別卸価格!T164/(100-入力!$C$22)%,ユーザー別卸価格!T164+入力!$C$23),-入力!$C$24),ROUND(IF(入力!$C$21=1,ユーザー別卸価格!T164/(100-入力!$C$22)%,ユーザー別卸価格!T164+入力!$C$23),-入力!$C$24))),ユーザー別卸価格!T164))</f>
        <v/>
      </c>
      <c r="U164" s="96">
        <f>'6桁'!U164</f>
        <v>0</v>
      </c>
      <c r="V164" s="95">
        <f>IF(ユーザー別卸価格!V164="","", IF(ISNUMBER(ユーザー別卸価格!V164),IF(入力!$C$25=1,ROUNDDOWN(IF(入力!$C$21=1,ユーザー別卸価格!V164/(100-入力!$C$22)%,ユーザー別卸価格!V164+入力!$C$23),-入力!$C$24),IF(入力!$C$25=2,ROUNDUP(IF(入力!$C$21=1,ユーザー別卸価格!V164/(100-入力!$C$22)%,ユーザー別卸価格!V164+入力!$C$23),-入力!$C$24),ROUND(IF(入力!$C$21=1,ユーザー別卸価格!V164/(100-入力!$C$22)%,ユーザー別卸価格!V164+入力!$C$23),-入力!$C$24))),ユーザー別卸価格!V164))</f>
        <v>36400</v>
      </c>
      <c r="W164" s="96" t="str">
        <f>'6桁'!W164</f>
        <v>W</v>
      </c>
      <c r="X164" s="74"/>
      <c r="Y164" s="251"/>
    </row>
    <row r="165" spans="2:25" ht="30" customHeight="1">
      <c r="B165" s="503"/>
      <c r="C165" s="362" t="s">
        <v>140</v>
      </c>
      <c r="D165" s="254">
        <v>97</v>
      </c>
      <c r="E165" s="342">
        <v>101</v>
      </c>
      <c r="F165" s="95">
        <f>IF(ユーザー別卸価格!F165="","", IF(ISNUMBER(ユーザー別卸価格!F165),IF(入力!$C$25=1,ROUNDDOWN(IF(入力!$C$21=1,ユーザー別卸価格!F165/(100-入力!$C$22)%,ユーザー別卸価格!F165+入力!$C$23),-入力!$C$24),IF(入力!$C$25=2,ROUNDUP(IF(入力!$C$21=1,ユーザー別卸価格!F165/(100-入力!$C$22)%,ユーザー別卸価格!F165+入力!$C$23),-入力!$C$24),ROUND(IF(入力!$C$21=1,ユーザー別卸価格!F165/(100-入力!$C$22)%,ユーザー別卸価格!F165+入力!$C$23),-入力!$C$24))),ユーザー別卸価格!F165))</f>
        <v>41500</v>
      </c>
      <c r="G165" s="126" t="str">
        <f>'6桁'!G165</f>
        <v>Y★</v>
      </c>
      <c r="H165" s="95">
        <f>IF(ユーザー別卸価格!H165="","", IF(ISNUMBER(ユーザー別卸価格!H165),IF(入力!$C$25=1,ROUNDDOWN(IF(入力!$C$21=1,ユーザー別卸価格!H165/(100-入力!$C$22)%,ユーザー別卸価格!H165+入力!$C$23),-入力!$C$24),IF(入力!$C$25=2,ROUNDUP(IF(入力!$C$21=1,ユーザー別卸価格!H165/(100-入力!$C$22)%,ユーザー別卸価格!H165+入力!$C$23),-入力!$C$24),ROUND(IF(入力!$C$21=1,ユーザー別卸価格!H165/(100-入力!$C$22)%,ユーザー別卸価格!H165+入力!$C$23),-入力!$C$24))),ユーザー別卸価格!H165))</f>
        <v>39200</v>
      </c>
      <c r="I165" s="126" t="str">
        <f>'6桁'!I165</f>
        <v>W</v>
      </c>
      <c r="J165" s="95" t="str">
        <f>IF(ユーザー別卸価格!J165="","", IF(ISNUMBER(ユーザー別卸価格!J165),IF(入力!$C$25=1,ROUNDDOWN(IF(入力!$C$21=1,ユーザー別卸価格!J165/(100-入力!$C$22)%,ユーザー別卸価格!J165+入力!$C$23),-入力!$C$24),IF(入力!$C$25=2,ROUNDUP(IF(入力!$C$21=1,ユーザー別卸価格!J165/(100-入力!$C$22)%,ユーザー別卸価格!J165+入力!$C$23),-入力!$C$24),ROUND(IF(入力!$C$21=1,ユーザー別卸価格!J165/(100-入力!$C$22)%,ユーザー別卸価格!J165+入力!$C$23),-入力!$C$24))),ユーザー別卸価格!J165))</f>
        <v/>
      </c>
      <c r="K165" s="126">
        <f>'6桁'!K165</f>
        <v>0</v>
      </c>
      <c r="L165" s="95">
        <f>IF(ユーザー別卸価格!L165="","", IF(ISNUMBER(ユーザー別卸価格!L165),IF(入力!$C$25=1,ROUNDDOWN(IF(入力!$C$21=1,ユーザー別卸価格!L165/(100-入力!$C$22)%,ユーザー別卸価格!L165+入力!$C$23),-入力!$C$24),IF(入力!$C$25=2,ROUNDUP(IF(入力!$C$21=1,ユーザー別卸価格!L165/(100-入力!$C$22)%,ユーザー別卸価格!L165+入力!$C$23),-入力!$C$24),ROUND(IF(入力!$C$21=1,ユーザー別卸価格!L165/(100-入力!$C$22)%,ユーザー別卸価格!L165+入力!$C$23),-入力!$C$24))),ユーザー別卸価格!L165))</f>
        <v>33000</v>
      </c>
      <c r="M165" s="126" t="str">
        <f>'6桁'!M165</f>
        <v>W</v>
      </c>
      <c r="N165" s="95" t="str">
        <f>IF(ユーザー別卸価格!N165="","", IF(ISNUMBER(ユーザー別卸価格!N165),IF(入力!$C$25=1,ROUNDDOWN(IF(入力!$C$21=1,ユーザー別卸価格!N165/(100-入力!$C$22)%,ユーザー別卸価格!N165+入力!$C$23),-入力!$C$24),IF(入力!$C$25=2,ROUNDUP(IF(入力!$C$21=1,ユーザー別卸価格!N165/(100-入力!$C$22)%,ユーザー別卸価格!N165+入力!$C$23),-入力!$C$24),ROUND(IF(入力!$C$21=1,ユーザー別卸価格!N165/(100-入力!$C$22)%,ユーザー別卸価格!N165+入力!$C$23),-入力!$C$24))),ユーザー別卸価格!N165))</f>
        <v/>
      </c>
      <c r="O165" s="126">
        <f>'6桁'!O165</f>
        <v>0</v>
      </c>
      <c r="P165" s="95" t="str">
        <f>IF(ユーザー別卸価格!P165="","", IF(ISNUMBER(ユーザー別卸価格!P165),IF(入力!$C$25=1,ROUNDDOWN(IF(入力!$C$21=1,ユーザー別卸価格!P165/(100-入力!$C$22)%,ユーザー別卸価格!P165+入力!$C$23),-入力!$C$24),IF(入力!$C$25=2,ROUNDUP(IF(入力!$C$21=1,ユーザー別卸価格!P165/(100-入力!$C$22)%,ユーザー別卸価格!P165+入力!$C$23),-入力!$C$24),ROUND(IF(入力!$C$21=1,ユーザー別卸価格!P165/(100-入力!$C$22)%,ユーザー別卸価格!P165+入力!$C$23),-入力!$C$24))),ユーザー別卸価格!P165))</f>
        <v/>
      </c>
      <c r="Q165" s="126">
        <f>'6桁'!Q165</f>
        <v>0</v>
      </c>
      <c r="R165" s="95" t="str">
        <f>IF(ユーザー別卸価格!R165="","", IF(ISNUMBER(ユーザー別卸価格!R165),IF(入力!$C$25=1,ROUNDDOWN(IF(入力!$C$21=1,ユーザー別卸価格!R165/(100-入力!$C$22)%,ユーザー別卸価格!R165+入力!$C$23),-入力!$C$24),IF(入力!$C$25=2,ROUNDUP(IF(入力!$C$21=1,ユーザー別卸価格!R165/(100-入力!$C$22)%,ユーザー別卸価格!R165+入力!$C$23),-入力!$C$24),ROUND(IF(入力!$C$21=1,ユーザー別卸価格!R165/(100-入力!$C$22)%,ユーザー別卸価格!R165+入力!$C$23),-入力!$C$24))),ユーザー別卸価格!R165))</f>
        <v/>
      </c>
      <c r="S165" s="126">
        <f>'6桁'!S165</f>
        <v>0</v>
      </c>
      <c r="T165" s="95" t="str">
        <f>IF(ユーザー別卸価格!T165="","", IF(ISNUMBER(ユーザー別卸価格!T165),IF(入力!$C$25=1,ROUNDDOWN(IF(入力!$C$21=1,ユーザー別卸価格!T165/(100-入力!$C$22)%,ユーザー別卸価格!T165+入力!$C$23),-入力!$C$24),IF(入力!$C$25=2,ROUNDUP(IF(入力!$C$21=1,ユーザー別卸価格!T165/(100-入力!$C$22)%,ユーザー別卸価格!T165+入力!$C$23),-入力!$C$24),ROUND(IF(入力!$C$21=1,ユーザー別卸価格!T165/(100-入力!$C$22)%,ユーザー別卸価格!T165+入力!$C$23),-入力!$C$24))),ユーザー別卸価格!T165))</f>
        <v/>
      </c>
      <c r="U165" s="96">
        <f>'6桁'!U165</f>
        <v>0</v>
      </c>
      <c r="V165" s="95" t="str">
        <f>IF(ユーザー別卸価格!V165="","", IF(ISNUMBER(ユーザー別卸価格!V165),IF(入力!$C$25=1,ROUNDDOWN(IF(入力!$C$21=1,ユーザー別卸価格!V165/(100-入力!$C$22)%,ユーザー別卸価格!V165+入力!$C$23),-入力!$C$24),IF(入力!$C$25=2,ROUNDUP(IF(入力!$C$21=1,ユーザー別卸価格!V165/(100-入力!$C$22)%,ユーザー別卸価格!V165+入力!$C$23),-入力!$C$24),ROUND(IF(入力!$C$21=1,ユーザー別卸価格!V165/(100-入力!$C$22)%,ユーザー別卸価格!V165+入力!$C$23),-入力!$C$24))),ユーザー別卸価格!V165))</f>
        <v/>
      </c>
      <c r="W165" s="96">
        <f>'6桁'!W165</f>
        <v>0</v>
      </c>
      <c r="X165" s="74"/>
      <c r="Y165" s="251"/>
    </row>
    <row r="166" spans="2:25" ht="30" customHeight="1">
      <c r="B166" s="503"/>
      <c r="C166" s="362" t="s">
        <v>141</v>
      </c>
      <c r="D166" s="254">
        <v>100</v>
      </c>
      <c r="E166" s="342">
        <v>104</v>
      </c>
      <c r="F166" s="95">
        <f>IF(ユーザー別卸価格!F166="","", IF(ISNUMBER(ユーザー別卸価格!F166),IF(入力!$C$25=1,ROUNDDOWN(IF(入力!$C$21=1,ユーザー別卸価格!F166/(100-入力!$C$22)%,ユーザー別卸価格!F166+入力!$C$23),-入力!$C$24),IF(入力!$C$25=2,ROUNDUP(IF(入力!$C$21=1,ユーザー別卸価格!F166/(100-入力!$C$22)%,ユーザー別卸価格!F166+入力!$C$23),-入力!$C$24),ROUND(IF(入力!$C$21=1,ユーザー別卸価格!F166/(100-入力!$C$22)%,ユーザー別卸価格!F166+入力!$C$23),-入力!$C$24))),ユーザー別卸価格!F166))</f>
        <v>42400</v>
      </c>
      <c r="G166" s="126" t="str">
        <f>'6桁'!G166</f>
        <v>Y</v>
      </c>
      <c r="H166" s="95">
        <f>IF(ユーザー別卸価格!H166="","", IF(ISNUMBER(ユーザー別卸価格!H166),IF(入力!$C$25=1,ROUNDDOWN(IF(入力!$C$21=1,ユーザー別卸価格!H166/(100-入力!$C$22)%,ユーザー別卸価格!H166+入力!$C$23),-入力!$C$24),IF(入力!$C$25=2,ROUNDUP(IF(入力!$C$21=1,ユーザー別卸価格!H166/(100-入力!$C$22)%,ユーザー別卸価格!H166+入力!$C$23),-入力!$C$24),ROUND(IF(入力!$C$21=1,ユーザー別卸価格!H166/(100-入力!$C$22)%,ユーザー別卸価格!H166+入力!$C$23),-入力!$C$24))),ユーザー別卸価格!H166))</f>
        <v>39900</v>
      </c>
      <c r="I166" s="126" t="str">
        <f>'6桁'!I166</f>
        <v>W</v>
      </c>
      <c r="J166" s="95">
        <f>IF(ユーザー別卸価格!J166="","", IF(ISNUMBER(ユーザー別卸価格!J166),IF(入力!$C$25=1,ROUNDDOWN(IF(入力!$C$21=1,ユーザー別卸価格!J166/(100-入力!$C$22)%,ユーザー別卸価格!J166+入力!$C$23),-入力!$C$24),IF(入力!$C$25=2,ROUNDUP(IF(入力!$C$21=1,ユーザー別卸価格!J166/(100-入力!$C$22)%,ユーザー別卸価格!J166+入力!$C$23),-入力!$C$24),ROUND(IF(入力!$C$21=1,ユーザー別卸価格!J166/(100-入力!$C$22)%,ユーザー別卸価格!J166+入力!$C$23),-入力!$C$24))),ユーザー別卸価格!J166))</f>
        <v>39600</v>
      </c>
      <c r="K166" s="126" t="str">
        <f>'6桁'!K166</f>
        <v>W</v>
      </c>
      <c r="L166" s="95" t="str">
        <f>IF(ユーザー別卸価格!L166="","", IF(ISNUMBER(ユーザー別卸価格!L166),IF(入力!$C$25=1,ROUNDDOWN(IF(入力!$C$21=1,ユーザー別卸価格!L166/(100-入力!$C$22)%,ユーザー別卸価格!L166+入力!$C$23),-入力!$C$24),IF(入力!$C$25=2,ROUNDUP(IF(入力!$C$21=1,ユーザー別卸価格!L166/(100-入力!$C$22)%,ユーザー別卸価格!L166+入力!$C$23),-入力!$C$24),ROUND(IF(入力!$C$21=1,ユーザー別卸価格!L166/(100-入力!$C$22)%,ユーザー別卸価格!L166+入力!$C$23),-入力!$C$24))),ユーザー別卸価格!L166))</f>
        <v/>
      </c>
      <c r="M166" s="126">
        <f>'6桁'!M166</f>
        <v>0</v>
      </c>
      <c r="N166" s="95" t="str">
        <f>IF(ユーザー別卸価格!N166="","", IF(ISNUMBER(ユーザー別卸価格!N166),IF(入力!$C$25=1,ROUNDDOWN(IF(入力!$C$21=1,ユーザー別卸価格!N166/(100-入力!$C$22)%,ユーザー別卸価格!N166+入力!$C$23),-入力!$C$24),IF(入力!$C$25=2,ROUNDUP(IF(入力!$C$21=1,ユーザー別卸価格!N166/(100-入力!$C$22)%,ユーザー別卸価格!N166+入力!$C$23),-入力!$C$24),ROUND(IF(入力!$C$21=1,ユーザー別卸価格!N166/(100-入力!$C$22)%,ユーザー別卸価格!N166+入力!$C$23),-入力!$C$24))),ユーザー別卸価格!N166))</f>
        <v/>
      </c>
      <c r="O166" s="126">
        <f>'6桁'!O166</f>
        <v>0</v>
      </c>
      <c r="P166" s="95" t="str">
        <f>IF(ユーザー別卸価格!P166="","", IF(ISNUMBER(ユーザー別卸価格!P166),IF(入力!$C$25=1,ROUNDDOWN(IF(入力!$C$21=1,ユーザー別卸価格!P166/(100-入力!$C$22)%,ユーザー別卸価格!P166+入力!$C$23),-入力!$C$24),IF(入力!$C$25=2,ROUNDUP(IF(入力!$C$21=1,ユーザー別卸価格!P166/(100-入力!$C$22)%,ユーザー別卸価格!P166+入力!$C$23),-入力!$C$24),ROUND(IF(入力!$C$21=1,ユーザー別卸価格!P166/(100-入力!$C$22)%,ユーザー別卸価格!P166+入力!$C$23),-入力!$C$24))),ユーザー別卸価格!P166))</f>
        <v/>
      </c>
      <c r="Q166" s="126">
        <f>'6桁'!Q166</f>
        <v>0</v>
      </c>
      <c r="R166" s="95" t="str">
        <f>IF(ユーザー別卸価格!R166="","", IF(ISNUMBER(ユーザー別卸価格!R166),IF(入力!$C$25=1,ROUNDDOWN(IF(入力!$C$21=1,ユーザー別卸価格!R166/(100-入力!$C$22)%,ユーザー別卸価格!R166+入力!$C$23),-入力!$C$24),IF(入力!$C$25=2,ROUNDUP(IF(入力!$C$21=1,ユーザー別卸価格!R166/(100-入力!$C$22)%,ユーザー別卸価格!R166+入力!$C$23),-入力!$C$24),ROUND(IF(入力!$C$21=1,ユーザー別卸価格!R166/(100-入力!$C$22)%,ユーザー別卸価格!R166+入力!$C$23),-入力!$C$24))),ユーザー別卸価格!R166))</f>
        <v/>
      </c>
      <c r="S166" s="126">
        <f>'6桁'!S166</f>
        <v>0</v>
      </c>
      <c r="T166" s="95" t="str">
        <f>IF(ユーザー別卸価格!T166="","", IF(ISNUMBER(ユーザー別卸価格!T166),IF(入力!$C$25=1,ROUNDDOWN(IF(入力!$C$21=1,ユーザー別卸価格!T166/(100-入力!$C$22)%,ユーザー別卸価格!T166+入力!$C$23),-入力!$C$24),IF(入力!$C$25=2,ROUNDUP(IF(入力!$C$21=1,ユーザー別卸価格!T166/(100-入力!$C$22)%,ユーザー別卸価格!T166+入力!$C$23),-入力!$C$24),ROUND(IF(入力!$C$21=1,ユーザー別卸価格!T166/(100-入力!$C$22)%,ユーザー別卸価格!T166+入力!$C$23),-入力!$C$24))),ユーザー別卸価格!T166))</f>
        <v/>
      </c>
      <c r="U166" s="96">
        <f>'6桁'!U166</f>
        <v>0</v>
      </c>
      <c r="V166" s="95" t="str">
        <f>IF(ユーザー別卸価格!V166="","", IF(ISNUMBER(ユーザー別卸価格!V166),IF(入力!$C$25=1,ROUNDDOWN(IF(入力!$C$21=1,ユーザー別卸価格!V166/(100-入力!$C$22)%,ユーザー別卸価格!V166+入力!$C$23),-入力!$C$24),IF(入力!$C$25=2,ROUNDUP(IF(入力!$C$21=1,ユーザー別卸価格!V166/(100-入力!$C$22)%,ユーザー別卸価格!V166+入力!$C$23),-入力!$C$24),ROUND(IF(入力!$C$21=1,ユーザー別卸価格!V166/(100-入力!$C$22)%,ユーザー別卸価格!V166+入力!$C$23),-入力!$C$24))),ユーザー別卸価格!V166))</f>
        <v/>
      </c>
      <c r="W166" s="96">
        <f>'6桁'!W166</f>
        <v>0</v>
      </c>
      <c r="X166" s="74"/>
      <c r="Y166" s="251"/>
    </row>
    <row r="167" spans="2:25" ht="30" customHeight="1">
      <c r="B167" s="503"/>
      <c r="C167" s="362" t="s">
        <v>142</v>
      </c>
      <c r="D167" s="254">
        <v>95</v>
      </c>
      <c r="E167" s="342">
        <v>99</v>
      </c>
      <c r="F167" s="95" t="str">
        <f>IF(ユーザー別卸価格!F167="","", IF(ISNUMBER(ユーザー別卸価格!F167),IF(入力!$C$25=1,ROUNDDOWN(IF(入力!$C$21=1,ユーザー別卸価格!F167/(100-入力!$C$22)%,ユーザー別卸価格!F167+入力!$C$23),-入力!$C$24),IF(入力!$C$25=2,ROUNDUP(IF(入力!$C$21=1,ユーザー別卸価格!F167/(100-入力!$C$22)%,ユーザー別卸価格!F167+入力!$C$23),-入力!$C$24),ROUND(IF(入力!$C$21=1,ユーザー別卸価格!F167/(100-入力!$C$22)%,ユーザー別卸価格!F167+入力!$C$23),-入力!$C$24))),ユーザー別卸価格!F167))</f>
        <v/>
      </c>
      <c r="G167" s="126">
        <f>'6桁'!G167</f>
        <v>0</v>
      </c>
      <c r="H167" s="95">
        <f>IF(ユーザー別卸価格!H167="","", IF(ISNUMBER(ユーザー別卸価格!H167),IF(入力!$C$25=1,ROUNDDOWN(IF(入力!$C$21=1,ユーザー別卸価格!H167/(100-入力!$C$22)%,ユーザー別卸価格!H167+入力!$C$23),-入力!$C$24),IF(入力!$C$25=2,ROUNDUP(IF(入力!$C$21=1,ユーザー別卸価格!H167/(100-入力!$C$22)%,ユーザー別卸価格!H167+入力!$C$23),-入力!$C$24),ROUND(IF(入力!$C$21=1,ユーザー別卸価格!H167/(100-入力!$C$22)%,ユーザー別卸価格!H167+入力!$C$23),-入力!$C$24))),ユーザー別卸価格!H167))</f>
        <v>35100</v>
      </c>
      <c r="I167" s="126" t="str">
        <f>'6桁'!I167</f>
        <v>V★</v>
      </c>
      <c r="J167" s="95" t="str">
        <f>IF(ユーザー別卸価格!J167="","", IF(ISNUMBER(ユーザー別卸価格!J167),IF(入力!$C$25=1,ROUNDDOWN(IF(入力!$C$21=1,ユーザー別卸価格!J167/(100-入力!$C$22)%,ユーザー別卸価格!J167+入力!$C$23),-入力!$C$24),IF(入力!$C$25=2,ROUNDUP(IF(入力!$C$21=1,ユーザー別卸価格!J167/(100-入力!$C$22)%,ユーザー別卸価格!J167+入力!$C$23),-入力!$C$24),ROUND(IF(入力!$C$21=1,ユーザー別卸価格!J167/(100-入力!$C$22)%,ユーザー別卸価格!J167+入力!$C$23),-入力!$C$24))),ユーザー別卸価格!J167))</f>
        <v/>
      </c>
      <c r="K167" s="126">
        <f>'6桁'!K167</f>
        <v>0</v>
      </c>
      <c r="L167" s="95">
        <f>IF(ユーザー別卸価格!L167="","", IF(ISNUMBER(ユーザー別卸価格!L167),IF(入力!$C$25=1,ROUNDDOWN(IF(入力!$C$21=1,ユーザー別卸価格!L167/(100-入力!$C$22)%,ユーザー別卸価格!L167+入力!$C$23),-入力!$C$24),IF(入力!$C$25=2,ROUNDUP(IF(入力!$C$21=1,ユーザー別卸価格!L167/(100-入力!$C$22)%,ユーザー別卸価格!L167+入力!$C$23),-入力!$C$24),ROUND(IF(入力!$C$21=1,ユーザー別卸価格!L167/(100-入力!$C$22)%,ユーザー別卸価格!L167+入力!$C$23),-入力!$C$24))),ユーザー別卸価格!L167))</f>
        <v>31100</v>
      </c>
      <c r="M167" s="126" t="str">
        <f>'6桁'!M167</f>
        <v>V</v>
      </c>
      <c r="N167" s="95" t="str">
        <f>IF(ユーザー別卸価格!N167="","", IF(ISNUMBER(ユーザー別卸価格!N167),IF(入力!$C$25=1,ROUNDDOWN(IF(入力!$C$21=1,ユーザー別卸価格!N167/(100-入力!$C$22)%,ユーザー別卸価格!N167+入力!$C$23),-入力!$C$24),IF(入力!$C$25=2,ROUNDUP(IF(入力!$C$21=1,ユーザー別卸価格!N167/(100-入力!$C$22)%,ユーザー別卸価格!N167+入力!$C$23),-入力!$C$24),ROUND(IF(入力!$C$21=1,ユーザー別卸価格!N167/(100-入力!$C$22)%,ユーザー別卸価格!N167+入力!$C$23),-入力!$C$24))),ユーザー別卸価格!N167))</f>
        <v/>
      </c>
      <c r="O167" s="126">
        <f>'6桁'!O167</f>
        <v>0</v>
      </c>
      <c r="P167" s="95" t="str">
        <f>IF(ユーザー別卸価格!P167="","", IF(ISNUMBER(ユーザー別卸価格!P167),IF(入力!$C$25=1,ROUNDDOWN(IF(入力!$C$21=1,ユーザー別卸価格!P167/(100-入力!$C$22)%,ユーザー別卸価格!P167+入力!$C$23),-入力!$C$24),IF(入力!$C$25=2,ROUNDUP(IF(入力!$C$21=1,ユーザー別卸価格!P167/(100-入力!$C$22)%,ユーザー別卸価格!P167+入力!$C$23),-入力!$C$24),ROUND(IF(入力!$C$21=1,ユーザー別卸価格!P167/(100-入力!$C$22)%,ユーザー別卸価格!P167+入力!$C$23),-入力!$C$24))),ユーザー別卸価格!P167))</f>
        <v/>
      </c>
      <c r="Q167" s="126">
        <f>'6桁'!Q167</f>
        <v>0</v>
      </c>
      <c r="R167" s="95" t="str">
        <f>IF(ユーザー別卸価格!R167="","", IF(ISNUMBER(ユーザー別卸価格!R167),IF(入力!$C$25=1,ROUNDDOWN(IF(入力!$C$21=1,ユーザー別卸価格!R167/(100-入力!$C$22)%,ユーザー別卸価格!R167+入力!$C$23),-入力!$C$24),IF(入力!$C$25=2,ROUNDUP(IF(入力!$C$21=1,ユーザー別卸価格!R167/(100-入力!$C$22)%,ユーザー別卸価格!R167+入力!$C$23),-入力!$C$24),ROUND(IF(入力!$C$21=1,ユーザー別卸価格!R167/(100-入力!$C$22)%,ユーザー別卸価格!R167+入力!$C$23),-入力!$C$24))),ユーザー別卸価格!R167))</f>
        <v/>
      </c>
      <c r="S167" s="126">
        <f>'6桁'!S167</f>
        <v>0</v>
      </c>
      <c r="T167" s="95" t="str">
        <f>IF(ユーザー別卸価格!T167="","", IF(ISNUMBER(ユーザー別卸価格!T167),IF(入力!$C$25=1,ROUNDDOWN(IF(入力!$C$21=1,ユーザー別卸価格!T167/(100-入力!$C$22)%,ユーザー別卸価格!T167+入力!$C$23),-入力!$C$24),IF(入力!$C$25=2,ROUNDUP(IF(入力!$C$21=1,ユーザー別卸価格!T167/(100-入力!$C$22)%,ユーザー別卸価格!T167+入力!$C$23),-入力!$C$24),ROUND(IF(入力!$C$21=1,ユーザー別卸価格!T167/(100-入力!$C$22)%,ユーザー別卸価格!T167+入力!$C$23),-入力!$C$24))),ユーザー別卸価格!T167))</f>
        <v/>
      </c>
      <c r="U167" s="96">
        <f>'6桁'!U167</f>
        <v>0</v>
      </c>
      <c r="V167" s="95" t="str">
        <f>IF(ユーザー別卸価格!V167="","", IF(ISNUMBER(ユーザー別卸価格!V167),IF(入力!$C$25=1,ROUNDDOWN(IF(入力!$C$21=1,ユーザー別卸価格!V167/(100-入力!$C$22)%,ユーザー別卸価格!V167+入力!$C$23),-入力!$C$24),IF(入力!$C$25=2,ROUNDUP(IF(入力!$C$21=1,ユーザー別卸価格!V167/(100-入力!$C$22)%,ユーザー別卸価格!V167+入力!$C$23),-入力!$C$24),ROUND(IF(入力!$C$21=1,ユーザー別卸価格!V167/(100-入力!$C$22)%,ユーザー別卸価格!V167+入力!$C$23),-入力!$C$24))),ユーザー別卸価格!V167))</f>
        <v/>
      </c>
      <c r="W167" s="96">
        <f>'6桁'!W167</f>
        <v>0</v>
      </c>
      <c r="X167" s="74"/>
      <c r="Y167" s="251"/>
    </row>
    <row r="168" spans="2:25" ht="30" customHeight="1">
      <c r="B168" s="503"/>
      <c r="C168" s="362" t="s">
        <v>4</v>
      </c>
      <c r="D168" s="254">
        <v>98</v>
      </c>
      <c r="E168" s="342">
        <v>102</v>
      </c>
      <c r="F168" s="95">
        <f>IF(ユーザー別卸価格!F168="","", IF(ISNUMBER(ユーザー別卸価格!F168),IF(入力!$C$25=1,ROUNDDOWN(IF(入力!$C$21=1,ユーザー別卸価格!F168/(100-入力!$C$22)%,ユーザー別卸価格!F168+入力!$C$23),-入力!$C$24),IF(入力!$C$25=2,ROUNDUP(IF(入力!$C$21=1,ユーザー別卸価格!F168/(100-入力!$C$22)%,ユーザー別卸価格!F168+入力!$C$23),-入力!$C$24),ROUND(IF(入力!$C$21=1,ユーザー別卸価格!F168/(100-入力!$C$22)%,ユーザー別卸価格!F168+入力!$C$23),-入力!$C$24))),ユーザー別卸価格!F168))</f>
        <v>41900</v>
      </c>
      <c r="G168" s="126" t="str">
        <f>'6桁'!G168</f>
        <v>Y★</v>
      </c>
      <c r="H168" s="95">
        <f>IF(ユーザー別卸価格!H168="","", IF(ISNUMBER(ユーザー別卸価格!H168),IF(入力!$C$25=1,ROUNDDOWN(IF(入力!$C$21=1,ユーザー別卸価格!H168/(100-入力!$C$22)%,ユーザー別卸価格!H168+入力!$C$23),-入力!$C$24),IF(入力!$C$25=2,ROUNDUP(IF(入力!$C$21=1,ユーザー別卸価格!H168/(100-入力!$C$22)%,ユーザー別卸価格!H168+入力!$C$23),-入力!$C$24),ROUND(IF(入力!$C$21=1,ユーザー別卸価格!H168/(100-入力!$C$22)%,ユーザー別卸価格!H168+入力!$C$23),-入力!$C$24))),ユーザー別卸価格!H168))</f>
        <v>37400</v>
      </c>
      <c r="I168" s="126" t="str">
        <f>'6桁'!I168</f>
        <v>V</v>
      </c>
      <c r="J168" s="95" t="str">
        <f>IF(ユーザー別卸価格!J168="","", IF(ISNUMBER(ユーザー別卸価格!J168),IF(入力!$C$25=1,ROUNDDOWN(IF(入力!$C$21=1,ユーザー別卸価格!J168/(100-入力!$C$22)%,ユーザー別卸価格!J168+入力!$C$23),-入力!$C$24),IF(入力!$C$25=2,ROUNDUP(IF(入力!$C$21=1,ユーザー別卸価格!J168/(100-入力!$C$22)%,ユーザー別卸価格!J168+入力!$C$23),-入力!$C$24),ROUND(IF(入力!$C$21=1,ユーザー別卸価格!J168/(100-入力!$C$22)%,ユーザー別卸価格!J168+入力!$C$23),-入力!$C$24))),ユーザー別卸価格!J168))</f>
        <v/>
      </c>
      <c r="K168" s="126">
        <f>'6桁'!K168</f>
        <v>0</v>
      </c>
      <c r="L168" s="95">
        <f>IF(ユーザー別卸価格!L168="","", IF(ISNUMBER(ユーザー別卸価格!L168),IF(入力!$C$25=1,ROUNDDOWN(IF(入力!$C$21=1,ユーザー別卸価格!L168/(100-入力!$C$22)%,ユーザー別卸価格!L168+入力!$C$23),-入力!$C$24),IF(入力!$C$25=2,ROUNDUP(IF(入力!$C$21=1,ユーザー別卸価格!L168/(100-入力!$C$22)%,ユーザー別卸価格!L168+入力!$C$23),-入力!$C$24),ROUND(IF(入力!$C$21=1,ユーザー別卸価格!L168/(100-入力!$C$22)%,ユーザー別卸価格!L168+入力!$C$23),-入力!$C$24))),ユーザー別卸価格!L168))</f>
        <v>34900</v>
      </c>
      <c r="M168" s="126" t="str">
        <f>'6桁'!M168</f>
        <v>V</v>
      </c>
      <c r="N168" s="95" t="str">
        <f>IF(ユーザー別卸価格!N168="","", IF(ISNUMBER(ユーザー別卸価格!N168),IF(入力!$C$25=1,ROUNDDOWN(IF(入力!$C$21=1,ユーザー別卸価格!N168/(100-入力!$C$22)%,ユーザー別卸価格!N168+入力!$C$23),-入力!$C$24),IF(入力!$C$25=2,ROUNDUP(IF(入力!$C$21=1,ユーザー別卸価格!N168/(100-入力!$C$22)%,ユーザー別卸価格!N168+入力!$C$23),-入力!$C$24),ROUND(IF(入力!$C$21=1,ユーザー別卸価格!N168/(100-入力!$C$22)%,ユーザー別卸価格!N168+入力!$C$23),-入力!$C$24))),ユーザー別卸価格!N168))</f>
        <v/>
      </c>
      <c r="O168" s="126">
        <f>'6桁'!O168</f>
        <v>0</v>
      </c>
      <c r="P168" s="95" t="str">
        <f>IF(ユーザー別卸価格!P168="","", IF(ISNUMBER(ユーザー別卸価格!P168),IF(入力!$C$25=1,ROUNDDOWN(IF(入力!$C$21=1,ユーザー別卸価格!P168/(100-入力!$C$22)%,ユーザー別卸価格!P168+入力!$C$23),-入力!$C$24),IF(入力!$C$25=2,ROUNDUP(IF(入力!$C$21=1,ユーザー別卸価格!P168/(100-入力!$C$22)%,ユーザー別卸価格!P168+入力!$C$23),-入力!$C$24),ROUND(IF(入力!$C$21=1,ユーザー別卸価格!P168/(100-入力!$C$22)%,ユーザー別卸価格!P168+入力!$C$23),-入力!$C$24))),ユーザー別卸価格!P168))</f>
        <v/>
      </c>
      <c r="Q168" s="126">
        <f>'6桁'!Q168</f>
        <v>0</v>
      </c>
      <c r="R168" s="95" t="str">
        <f>IF(ユーザー別卸価格!R168="","", IF(ISNUMBER(ユーザー別卸価格!R168),IF(入力!$C$25=1,ROUNDDOWN(IF(入力!$C$21=1,ユーザー別卸価格!R168/(100-入力!$C$22)%,ユーザー別卸価格!R168+入力!$C$23),-入力!$C$24),IF(入力!$C$25=2,ROUNDUP(IF(入力!$C$21=1,ユーザー別卸価格!R168/(100-入力!$C$22)%,ユーザー別卸価格!R168+入力!$C$23),-入力!$C$24),ROUND(IF(入力!$C$21=1,ユーザー別卸価格!R168/(100-入力!$C$22)%,ユーザー別卸価格!R168+入力!$C$23),-入力!$C$24))),ユーザー別卸価格!R168))</f>
        <v/>
      </c>
      <c r="S168" s="126">
        <f>'6桁'!S168</f>
        <v>0</v>
      </c>
      <c r="T168" s="95" t="str">
        <f>IF(ユーザー別卸価格!T168="","", IF(ISNUMBER(ユーザー別卸価格!T168),IF(入力!$C$25=1,ROUNDDOWN(IF(入力!$C$21=1,ユーザー別卸価格!T168/(100-入力!$C$22)%,ユーザー別卸価格!T168+入力!$C$23),-入力!$C$24),IF(入力!$C$25=2,ROUNDUP(IF(入力!$C$21=1,ユーザー別卸価格!T168/(100-入力!$C$22)%,ユーザー別卸価格!T168+入力!$C$23),-入力!$C$24),ROUND(IF(入力!$C$21=1,ユーザー別卸価格!T168/(100-入力!$C$22)%,ユーザー別卸価格!T168+入力!$C$23),-入力!$C$24))),ユーザー別卸価格!T168))</f>
        <v/>
      </c>
      <c r="U168" s="96">
        <f>'6桁'!U168</f>
        <v>0</v>
      </c>
      <c r="V168" s="95" t="str">
        <f>IF(ユーザー別卸価格!V168="","", IF(ISNUMBER(ユーザー別卸価格!V168),IF(入力!$C$25=1,ROUNDDOWN(IF(入力!$C$21=1,ユーザー別卸価格!V168/(100-入力!$C$22)%,ユーザー別卸価格!V168+入力!$C$23),-入力!$C$24),IF(入力!$C$25=2,ROUNDUP(IF(入力!$C$21=1,ユーザー別卸価格!V168/(100-入力!$C$22)%,ユーザー別卸価格!V168+入力!$C$23),-入力!$C$24),ROUND(IF(入力!$C$21=1,ユーザー別卸価格!V168/(100-入力!$C$22)%,ユーザー別卸価格!V168+入力!$C$23),-入力!$C$24))),ユーザー別卸価格!V168))</f>
        <v/>
      </c>
      <c r="W168" s="96">
        <f>'6桁'!W168</f>
        <v>0</v>
      </c>
      <c r="X168" s="74"/>
      <c r="Y168" s="251"/>
    </row>
    <row r="169" spans="2:25" ht="30" customHeight="1">
      <c r="B169" s="503"/>
      <c r="C169" s="362" t="s">
        <v>205</v>
      </c>
      <c r="D169" s="254">
        <v>100</v>
      </c>
      <c r="E169" s="342">
        <v>104</v>
      </c>
      <c r="F169" s="95">
        <f>IF(ユーザー別卸価格!F169="","", IF(ISNUMBER(ユーザー別卸価格!F169),IF(入力!$C$25=1,ROUNDDOWN(IF(入力!$C$21=1,ユーザー別卸価格!F169/(100-入力!$C$22)%,ユーザー別卸価格!F169+入力!$C$23),-入力!$C$24),IF(入力!$C$25=2,ROUNDUP(IF(入力!$C$21=1,ユーザー別卸価格!F169/(100-入力!$C$22)%,ユーザー別卸価格!F169+入力!$C$23),-入力!$C$24),ROUND(IF(入力!$C$21=1,ユーザー別卸価格!F169/(100-入力!$C$22)%,ユーザー別卸価格!F169+入力!$C$23),-入力!$C$24))),ユーザー別卸価格!F169))</f>
        <v>40600</v>
      </c>
      <c r="G169" s="126" t="str">
        <f>'6桁'!G169</f>
        <v>Y★</v>
      </c>
      <c r="H169" s="95">
        <f>IF(ユーザー別卸価格!H169="","", IF(ISNUMBER(ユーザー別卸価格!H169),IF(入力!$C$25=1,ROUNDDOWN(IF(入力!$C$21=1,ユーザー別卸価格!H169/(100-入力!$C$22)%,ユーザー別卸価格!H169+入力!$C$23),-入力!$C$24),IF(入力!$C$25=2,ROUNDUP(IF(入力!$C$21=1,ユーザー別卸価格!H169/(100-入力!$C$22)%,ユーザー別卸価格!H169+入力!$C$23),-入力!$C$24),ROUND(IF(入力!$C$21=1,ユーザー別卸価格!H169/(100-入力!$C$22)%,ユーザー別卸価格!H169+入力!$C$23),-入力!$C$24))),ユーザー別卸価格!H169))</f>
        <v>38700</v>
      </c>
      <c r="I169" s="126" t="str">
        <f>'6桁'!I169</f>
        <v>V</v>
      </c>
      <c r="J169" s="95" t="str">
        <f>IF(ユーザー別卸価格!J169="","", IF(ISNUMBER(ユーザー別卸価格!J169),IF(入力!$C$25=1,ROUNDDOWN(IF(入力!$C$21=1,ユーザー別卸価格!J169/(100-入力!$C$22)%,ユーザー別卸価格!J169+入力!$C$23),-入力!$C$24),IF(入力!$C$25=2,ROUNDUP(IF(入力!$C$21=1,ユーザー別卸価格!J169/(100-入力!$C$22)%,ユーザー別卸価格!J169+入力!$C$23),-入力!$C$24),ROUND(IF(入力!$C$21=1,ユーザー別卸価格!J169/(100-入力!$C$22)%,ユーザー別卸価格!J169+入力!$C$23),-入力!$C$24))),ユーザー別卸価格!J169))</f>
        <v/>
      </c>
      <c r="K169" s="126">
        <f>'6桁'!K169</f>
        <v>0</v>
      </c>
      <c r="L169" s="95">
        <f>IF(ユーザー別卸価格!L169="","", IF(ISNUMBER(ユーザー別卸価格!L169),IF(入力!$C$25=1,ROUNDDOWN(IF(入力!$C$21=1,ユーザー別卸価格!L169/(100-入力!$C$22)%,ユーザー別卸価格!L169+入力!$C$23),-入力!$C$24),IF(入力!$C$25=2,ROUNDUP(IF(入力!$C$21=1,ユーザー別卸価格!L169/(100-入力!$C$22)%,ユーザー別卸価格!L169+入力!$C$23),-入力!$C$24),ROUND(IF(入力!$C$21=1,ユーザー別卸価格!L169/(100-入力!$C$22)%,ユーザー別卸価格!L169+入力!$C$23),-入力!$C$24))),ユーザー別卸価格!L169))</f>
        <v>33200</v>
      </c>
      <c r="M169" s="126" t="str">
        <f>'6桁'!M169</f>
        <v>V</v>
      </c>
      <c r="N169" s="95" t="str">
        <f>IF(ユーザー別卸価格!N169="","", IF(ISNUMBER(ユーザー別卸価格!N169),IF(入力!$C$25=1,ROUNDDOWN(IF(入力!$C$21=1,ユーザー別卸価格!N169/(100-入力!$C$22)%,ユーザー別卸価格!N169+入力!$C$23),-入力!$C$24),IF(入力!$C$25=2,ROUNDUP(IF(入力!$C$21=1,ユーザー別卸価格!N169/(100-入力!$C$22)%,ユーザー別卸価格!N169+入力!$C$23),-入力!$C$24),ROUND(IF(入力!$C$21=1,ユーザー別卸価格!N169/(100-入力!$C$22)%,ユーザー別卸価格!N169+入力!$C$23),-入力!$C$24))),ユーザー別卸価格!N169))</f>
        <v/>
      </c>
      <c r="O169" s="126">
        <f>'6桁'!O169</f>
        <v>0</v>
      </c>
      <c r="P169" s="95" t="str">
        <f>IF(ユーザー別卸価格!P169="","", IF(ISNUMBER(ユーザー別卸価格!P169),IF(入力!$C$25=1,ROUNDDOWN(IF(入力!$C$21=1,ユーザー別卸価格!P169/(100-入力!$C$22)%,ユーザー別卸価格!P169+入力!$C$23),-入力!$C$24),IF(入力!$C$25=2,ROUNDUP(IF(入力!$C$21=1,ユーザー別卸価格!P169/(100-入力!$C$22)%,ユーザー別卸価格!P169+入力!$C$23),-入力!$C$24),ROUND(IF(入力!$C$21=1,ユーザー別卸価格!P169/(100-入力!$C$22)%,ユーザー別卸価格!P169+入力!$C$23),-入力!$C$24))),ユーザー別卸価格!P169))</f>
        <v/>
      </c>
      <c r="Q169" s="126">
        <f>'6桁'!Q169</f>
        <v>0</v>
      </c>
      <c r="R169" s="95" t="str">
        <f>IF(ユーザー別卸価格!R169="","", IF(ISNUMBER(ユーザー別卸価格!R169),IF(入力!$C$25=1,ROUNDDOWN(IF(入力!$C$21=1,ユーザー別卸価格!R169/(100-入力!$C$22)%,ユーザー別卸価格!R169+入力!$C$23),-入力!$C$24),IF(入力!$C$25=2,ROUNDUP(IF(入力!$C$21=1,ユーザー別卸価格!R169/(100-入力!$C$22)%,ユーザー別卸価格!R169+入力!$C$23),-入力!$C$24),ROUND(IF(入力!$C$21=1,ユーザー別卸価格!R169/(100-入力!$C$22)%,ユーザー別卸価格!R169+入力!$C$23),-入力!$C$24))),ユーザー別卸価格!R169))</f>
        <v/>
      </c>
      <c r="S169" s="126">
        <f>'6桁'!S169</f>
        <v>0</v>
      </c>
      <c r="T169" s="95" t="str">
        <f>IF(ユーザー別卸価格!T169="","", IF(ISNUMBER(ユーザー別卸価格!T169),IF(入力!$C$25=1,ROUNDDOWN(IF(入力!$C$21=1,ユーザー別卸価格!T169/(100-入力!$C$22)%,ユーザー別卸価格!T169+入力!$C$23),-入力!$C$24),IF(入力!$C$25=2,ROUNDUP(IF(入力!$C$21=1,ユーザー別卸価格!T169/(100-入力!$C$22)%,ユーザー別卸価格!T169+入力!$C$23),-入力!$C$24),ROUND(IF(入力!$C$21=1,ユーザー別卸価格!T169/(100-入力!$C$22)%,ユーザー別卸価格!T169+入力!$C$23),-入力!$C$24))),ユーザー別卸価格!T169))</f>
        <v/>
      </c>
      <c r="U169" s="96">
        <f>'6桁'!U169</f>
        <v>0</v>
      </c>
      <c r="V169" s="95" t="str">
        <f>IF(ユーザー別卸価格!V169="","", IF(ISNUMBER(ユーザー別卸価格!V169),IF(入力!$C$25=1,ROUNDDOWN(IF(入力!$C$21=1,ユーザー別卸価格!V169/(100-入力!$C$22)%,ユーザー別卸価格!V169+入力!$C$23),-入力!$C$24),IF(入力!$C$25=2,ROUNDUP(IF(入力!$C$21=1,ユーザー別卸価格!V169/(100-入力!$C$22)%,ユーザー別卸価格!V169+入力!$C$23),-入力!$C$24),ROUND(IF(入力!$C$21=1,ユーザー別卸価格!V169/(100-入力!$C$22)%,ユーザー別卸価格!V169+入力!$C$23),-入力!$C$24))),ユーザー別卸価格!V169))</f>
        <v/>
      </c>
      <c r="W169" s="96">
        <f>'6桁'!W169</f>
        <v>0</v>
      </c>
      <c r="X169" s="74"/>
      <c r="Y169" s="251"/>
    </row>
    <row r="170" spans="2:25" ht="30" customHeight="1">
      <c r="B170" s="503"/>
      <c r="C170" s="362" t="s">
        <v>207</v>
      </c>
      <c r="D170" s="254">
        <v>105</v>
      </c>
      <c r="E170" s="342">
        <v>109</v>
      </c>
      <c r="F170" s="95">
        <f>IF(ユーザー別卸価格!F170="","", IF(ISNUMBER(ユーザー別卸価格!F170),IF(入力!$C$25=1,ROUNDDOWN(IF(入力!$C$21=1,ユーザー別卸価格!F170/(100-入力!$C$22)%,ユーザー別卸価格!F170+入力!$C$23),-入力!$C$24),IF(入力!$C$25=2,ROUNDUP(IF(入力!$C$21=1,ユーザー別卸価格!F170/(100-入力!$C$22)%,ユーザー別卸価格!F170+入力!$C$23),-入力!$C$24),ROUND(IF(入力!$C$21=1,ユーザー別卸価格!F170/(100-入力!$C$22)%,ユーザー別卸価格!F170+入力!$C$23),-入力!$C$24))),ユーザー別卸価格!F170))</f>
        <v>45800</v>
      </c>
      <c r="G170" s="126" t="str">
        <f>'6桁'!G170</f>
        <v>Y★</v>
      </c>
      <c r="H170" s="95">
        <f>IF(ユーザー別卸価格!H170="","", IF(ISNUMBER(ユーザー別卸価格!H170),IF(入力!$C$25=1,ROUNDDOWN(IF(入力!$C$21=1,ユーザー別卸価格!H170/(100-入力!$C$22)%,ユーザー別卸価格!H170+入力!$C$23),-入力!$C$24),IF(入力!$C$25=2,ROUNDUP(IF(入力!$C$21=1,ユーザー別卸価格!H170/(100-入力!$C$22)%,ユーザー別卸価格!H170+入力!$C$23),-入力!$C$24),ROUND(IF(入力!$C$21=1,ユーザー別卸価格!H170/(100-入力!$C$22)%,ユーザー別卸価格!H170+入力!$C$23),-入力!$C$24))),ユーザー別卸価格!H170))</f>
        <v>42900</v>
      </c>
      <c r="I170" s="126" t="str">
        <f>'6桁'!I170</f>
        <v>V★</v>
      </c>
      <c r="J170" s="95" t="str">
        <f>IF(ユーザー別卸価格!J170="","", IF(ISNUMBER(ユーザー別卸価格!J170),IF(入力!$C$25=1,ROUNDDOWN(IF(入力!$C$21=1,ユーザー別卸価格!J170/(100-入力!$C$22)%,ユーザー別卸価格!J170+入力!$C$23),-入力!$C$24),IF(入力!$C$25=2,ROUNDUP(IF(入力!$C$21=1,ユーザー別卸価格!J170/(100-入力!$C$22)%,ユーザー別卸価格!J170+入力!$C$23),-入力!$C$24),ROUND(IF(入力!$C$21=1,ユーザー別卸価格!J170/(100-入力!$C$22)%,ユーザー別卸価格!J170+入力!$C$23),-入力!$C$24))),ユーザー別卸価格!J170))</f>
        <v/>
      </c>
      <c r="K170" s="126">
        <f>'6桁'!K170</f>
        <v>0</v>
      </c>
      <c r="L170" s="95" t="str">
        <f>IF(ユーザー別卸価格!L170="","", IF(ISNUMBER(ユーザー別卸価格!L170),IF(入力!$C$25=1,ROUNDDOWN(IF(入力!$C$21=1,ユーザー別卸価格!L170/(100-入力!$C$22)%,ユーザー別卸価格!L170+入力!$C$23),-入力!$C$24),IF(入力!$C$25=2,ROUNDUP(IF(入力!$C$21=1,ユーザー別卸価格!L170/(100-入力!$C$22)%,ユーザー別卸価格!L170+入力!$C$23),-入力!$C$24),ROUND(IF(入力!$C$21=1,ユーザー別卸価格!L170/(100-入力!$C$22)%,ユーザー別卸価格!L170+入力!$C$23),-入力!$C$24))),ユーザー別卸価格!L170))</f>
        <v/>
      </c>
      <c r="M170" s="126">
        <f>'6桁'!M170</f>
        <v>0</v>
      </c>
      <c r="N170" s="95" t="str">
        <f>IF(ユーザー別卸価格!N170="","", IF(ISNUMBER(ユーザー別卸価格!N170),IF(入力!$C$25=1,ROUNDDOWN(IF(入力!$C$21=1,ユーザー別卸価格!N170/(100-入力!$C$22)%,ユーザー別卸価格!N170+入力!$C$23),-入力!$C$24),IF(入力!$C$25=2,ROUNDUP(IF(入力!$C$21=1,ユーザー別卸価格!N170/(100-入力!$C$22)%,ユーザー別卸価格!N170+入力!$C$23),-入力!$C$24),ROUND(IF(入力!$C$21=1,ユーザー別卸価格!N170/(100-入力!$C$22)%,ユーザー別卸価格!N170+入力!$C$23),-入力!$C$24))),ユーザー別卸価格!N170))</f>
        <v/>
      </c>
      <c r="O170" s="126">
        <f>'6桁'!O170</f>
        <v>0</v>
      </c>
      <c r="P170" s="95" t="str">
        <f>IF(ユーザー別卸価格!P170="","", IF(ISNUMBER(ユーザー別卸価格!P170),IF(入力!$C$25=1,ROUNDDOWN(IF(入力!$C$21=1,ユーザー別卸価格!P170/(100-入力!$C$22)%,ユーザー別卸価格!P170+入力!$C$23),-入力!$C$24),IF(入力!$C$25=2,ROUNDUP(IF(入力!$C$21=1,ユーザー別卸価格!P170/(100-入力!$C$22)%,ユーザー別卸価格!P170+入力!$C$23),-入力!$C$24),ROUND(IF(入力!$C$21=1,ユーザー別卸価格!P170/(100-入力!$C$22)%,ユーザー別卸価格!P170+入力!$C$23),-入力!$C$24))),ユーザー別卸価格!P170))</f>
        <v/>
      </c>
      <c r="Q170" s="126">
        <f>'6桁'!Q170</f>
        <v>0</v>
      </c>
      <c r="R170" s="95" t="str">
        <f>IF(ユーザー別卸価格!R170="","", IF(ISNUMBER(ユーザー別卸価格!R170),IF(入力!$C$25=1,ROUNDDOWN(IF(入力!$C$21=1,ユーザー別卸価格!R170/(100-入力!$C$22)%,ユーザー別卸価格!R170+入力!$C$23),-入力!$C$24),IF(入力!$C$25=2,ROUNDUP(IF(入力!$C$21=1,ユーザー別卸価格!R170/(100-入力!$C$22)%,ユーザー別卸価格!R170+入力!$C$23),-入力!$C$24),ROUND(IF(入力!$C$21=1,ユーザー別卸価格!R170/(100-入力!$C$22)%,ユーザー別卸価格!R170+入力!$C$23),-入力!$C$24))),ユーザー別卸価格!R170))</f>
        <v/>
      </c>
      <c r="S170" s="126">
        <f>'6桁'!S170</f>
        <v>0</v>
      </c>
      <c r="T170" s="95" t="str">
        <f>IF(ユーザー別卸価格!T170="","", IF(ISNUMBER(ユーザー別卸価格!T170),IF(入力!$C$25=1,ROUNDDOWN(IF(入力!$C$21=1,ユーザー別卸価格!T170/(100-入力!$C$22)%,ユーザー別卸価格!T170+入力!$C$23),-入力!$C$24),IF(入力!$C$25=2,ROUNDUP(IF(入力!$C$21=1,ユーザー別卸価格!T170/(100-入力!$C$22)%,ユーザー別卸価格!T170+入力!$C$23),-入力!$C$24),ROUND(IF(入力!$C$21=1,ユーザー別卸価格!T170/(100-入力!$C$22)%,ユーザー別卸価格!T170+入力!$C$23),-入力!$C$24))),ユーザー別卸価格!T170))</f>
        <v/>
      </c>
      <c r="U170" s="96">
        <f>'6桁'!U170</f>
        <v>0</v>
      </c>
      <c r="V170" s="95" t="str">
        <f>IF(ユーザー別卸価格!V170="","", IF(ISNUMBER(ユーザー別卸価格!V170),IF(入力!$C$25=1,ROUNDDOWN(IF(入力!$C$21=1,ユーザー別卸価格!V170/(100-入力!$C$22)%,ユーザー別卸価格!V170+入力!$C$23),-入力!$C$24),IF(入力!$C$25=2,ROUNDUP(IF(入力!$C$21=1,ユーザー別卸価格!V170/(100-入力!$C$22)%,ユーザー別卸価格!V170+入力!$C$23),-入力!$C$24),ROUND(IF(入力!$C$21=1,ユーザー別卸価格!V170/(100-入力!$C$22)%,ユーザー別卸価格!V170+入力!$C$23),-入力!$C$24))),ユーザー別卸価格!V170))</f>
        <v/>
      </c>
      <c r="W170" s="96">
        <f>'6桁'!W170</f>
        <v>0</v>
      </c>
      <c r="X170" s="74"/>
      <c r="Y170" s="251"/>
    </row>
    <row r="171" spans="2:25" ht="30" customHeight="1">
      <c r="B171" s="503"/>
      <c r="C171" s="362" t="s">
        <v>365</v>
      </c>
      <c r="D171" s="254">
        <v>100</v>
      </c>
      <c r="E171" s="342"/>
      <c r="F171" s="95">
        <f>IF(ユーザー別卸価格!F171="","", IF(ISNUMBER(ユーザー別卸価格!F171),IF(入力!$C$25=1,ROUNDDOWN(IF(入力!$C$21=1,ユーザー別卸価格!F171/(100-入力!$C$22)%,ユーザー別卸価格!F171+入力!$C$23),-入力!$C$24),IF(入力!$C$25=2,ROUNDUP(IF(入力!$C$21=1,ユーザー別卸価格!F171/(100-入力!$C$22)%,ユーザー別卸価格!F171+入力!$C$23),-入力!$C$24),ROUND(IF(入力!$C$21=1,ユーザー別卸価格!F171/(100-入力!$C$22)%,ユーザー別卸価格!F171+入力!$C$23),-入力!$C$24))),ユーザー別卸価格!F171))</f>
        <v>37300</v>
      </c>
      <c r="G171" s="126" t="str">
        <f>'6桁'!G171</f>
        <v>W</v>
      </c>
      <c r="H171" s="95">
        <f>IF(ユーザー別卸価格!H171="","", IF(ISNUMBER(ユーザー別卸価格!H171),IF(入力!$C$25=1,ROUNDDOWN(IF(入力!$C$21=1,ユーザー別卸価格!H171/(100-入力!$C$22)%,ユーザー別卸価格!H171+入力!$C$23),-入力!$C$24),IF(入力!$C$25=2,ROUNDUP(IF(入力!$C$21=1,ユーザー別卸価格!H171/(100-入力!$C$22)%,ユーザー別卸価格!H171+入力!$C$23),-入力!$C$24),ROUND(IF(入力!$C$21=1,ユーザー別卸価格!H171/(100-入力!$C$22)%,ユーザー別卸価格!H171+入力!$C$23),-入力!$C$24))),ユーザー別卸価格!H171))</f>
        <v>35300</v>
      </c>
      <c r="I171" s="126" t="str">
        <f>'6桁'!I171</f>
        <v>H</v>
      </c>
      <c r="J171" s="95" t="str">
        <f>IF(ユーザー別卸価格!J171="","", IF(ISNUMBER(ユーザー別卸価格!J171),IF(入力!$C$25=1,ROUNDDOWN(IF(入力!$C$21=1,ユーザー別卸価格!J171/(100-入力!$C$22)%,ユーザー別卸価格!J171+入力!$C$23),-入力!$C$24),IF(入力!$C$25=2,ROUNDUP(IF(入力!$C$21=1,ユーザー別卸価格!J171/(100-入力!$C$22)%,ユーザー別卸価格!J171+入力!$C$23),-入力!$C$24),ROUND(IF(入力!$C$21=1,ユーザー別卸価格!J171/(100-入力!$C$22)%,ユーザー別卸価格!J171+入力!$C$23),-入力!$C$24))),ユーザー別卸価格!J171))</f>
        <v/>
      </c>
      <c r="K171" s="126">
        <f>'6桁'!K171</f>
        <v>0</v>
      </c>
      <c r="L171" s="95" t="str">
        <f>IF(ユーザー別卸価格!L171="","", IF(ISNUMBER(ユーザー別卸価格!L171),IF(入力!$C$25=1,ROUNDDOWN(IF(入力!$C$21=1,ユーザー別卸価格!L171/(100-入力!$C$22)%,ユーザー別卸価格!L171+入力!$C$23),-入力!$C$24),IF(入力!$C$25=2,ROUNDUP(IF(入力!$C$21=1,ユーザー別卸価格!L171/(100-入力!$C$22)%,ユーザー別卸価格!L171+入力!$C$23),-入力!$C$24),ROUND(IF(入力!$C$21=1,ユーザー別卸価格!L171/(100-入力!$C$22)%,ユーザー別卸価格!L171+入力!$C$23),-入力!$C$24))),ユーザー別卸価格!L171))</f>
        <v/>
      </c>
      <c r="M171" s="126">
        <f>'6桁'!M171</f>
        <v>0</v>
      </c>
      <c r="N171" s="95" t="str">
        <f>IF(ユーザー別卸価格!N171="","", IF(ISNUMBER(ユーザー別卸価格!N171),IF(入力!$C$25=1,ROUNDDOWN(IF(入力!$C$21=1,ユーザー別卸価格!N171/(100-入力!$C$22)%,ユーザー別卸価格!N171+入力!$C$23),-入力!$C$24),IF(入力!$C$25=2,ROUNDUP(IF(入力!$C$21=1,ユーザー別卸価格!N171/(100-入力!$C$22)%,ユーザー別卸価格!N171+入力!$C$23),-入力!$C$24),ROUND(IF(入力!$C$21=1,ユーザー別卸価格!N171/(100-入力!$C$22)%,ユーザー別卸価格!N171+入力!$C$23),-入力!$C$24))),ユーザー別卸価格!N171))</f>
        <v/>
      </c>
      <c r="O171" s="126">
        <f>'6桁'!O171</f>
        <v>0</v>
      </c>
      <c r="P171" s="95" t="str">
        <f>IF(ユーザー別卸価格!P171="","", IF(ISNUMBER(ユーザー別卸価格!P171),IF(入力!$C$25=1,ROUNDDOWN(IF(入力!$C$21=1,ユーザー別卸価格!P171/(100-入力!$C$22)%,ユーザー別卸価格!P171+入力!$C$23),-入力!$C$24),IF(入力!$C$25=2,ROUNDUP(IF(入力!$C$21=1,ユーザー別卸価格!P171/(100-入力!$C$22)%,ユーザー別卸価格!P171+入力!$C$23),-入力!$C$24),ROUND(IF(入力!$C$21=1,ユーザー別卸価格!P171/(100-入力!$C$22)%,ユーザー別卸価格!P171+入力!$C$23),-入力!$C$24))),ユーザー別卸価格!P171))</f>
        <v/>
      </c>
      <c r="Q171" s="126">
        <f>'6桁'!Q171</f>
        <v>0</v>
      </c>
      <c r="R171" s="95" t="str">
        <f>IF(ユーザー別卸価格!R171="","", IF(ISNUMBER(ユーザー別卸価格!R171),IF(入力!$C$25=1,ROUNDDOWN(IF(入力!$C$21=1,ユーザー別卸価格!R171/(100-入力!$C$22)%,ユーザー別卸価格!R171+入力!$C$23),-入力!$C$24),IF(入力!$C$25=2,ROUNDUP(IF(入力!$C$21=1,ユーザー別卸価格!R171/(100-入力!$C$22)%,ユーザー別卸価格!R171+入力!$C$23),-入力!$C$24),ROUND(IF(入力!$C$21=1,ユーザー別卸価格!R171/(100-入力!$C$22)%,ユーザー別卸価格!R171+入力!$C$23),-入力!$C$24))),ユーザー別卸価格!R171))</f>
        <v/>
      </c>
      <c r="S171" s="126">
        <f>'6桁'!S171</f>
        <v>0</v>
      </c>
      <c r="T171" s="95" t="str">
        <f>IF(ユーザー別卸価格!T171="","", IF(ISNUMBER(ユーザー別卸価格!T171),IF(入力!$C$25=1,ROUNDDOWN(IF(入力!$C$21=1,ユーザー別卸価格!T171/(100-入力!$C$22)%,ユーザー別卸価格!T171+入力!$C$23),-入力!$C$24),IF(入力!$C$25=2,ROUNDUP(IF(入力!$C$21=1,ユーザー別卸価格!T171/(100-入力!$C$22)%,ユーザー別卸価格!T171+入力!$C$23),-入力!$C$24),ROUND(IF(入力!$C$21=1,ユーザー別卸価格!T171/(100-入力!$C$22)%,ユーザー別卸価格!T171+入力!$C$23),-入力!$C$24))),ユーザー別卸価格!T171))</f>
        <v/>
      </c>
      <c r="U171" s="96">
        <f>'6桁'!U171</f>
        <v>0</v>
      </c>
      <c r="V171" s="95" t="str">
        <f>IF(ユーザー別卸価格!V171="","", IF(ISNUMBER(ユーザー別卸価格!V171),IF(入力!$C$25=1,ROUNDDOWN(IF(入力!$C$21=1,ユーザー別卸価格!V171/(100-入力!$C$22)%,ユーザー別卸価格!V171+入力!$C$23),-入力!$C$24),IF(入力!$C$25=2,ROUNDUP(IF(入力!$C$21=1,ユーザー別卸価格!V171/(100-入力!$C$22)%,ユーザー別卸価格!V171+入力!$C$23),-入力!$C$24),ROUND(IF(入力!$C$21=1,ユーザー別卸価格!V171/(100-入力!$C$22)%,ユーザー別卸価格!V171+入力!$C$23),-入力!$C$24))),ユーザー別卸価格!V171))</f>
        <v/>
      </c>
      <c r="W171" s="96">
        <f>'6桁'!W171</f>
        <v>0</v>
      </c>
      <c r="X171" s="74"/>
      <c r="Y171" s="251"/>
    </row>
    <row r="172" spans="2:25" ht="30" customHeight="1">
      <c r="B172" s="503"/>
      <c r="C172" s="362" t="s">
        <v>339</v>
      </c>
      <c r="D172" s="254">
        <v>103</v>
      </c>
      <c r="E172" s="342">
        <v>107</v>
      </c>
      <c r="F172" s="95">
        <f>IF(ユーザー別卸価格!F172="","", IF(ISNUMBER(ユーザー別卸価格!F172),IF(入力!$C$25=1,ROUNDDOWN(IF(入力!$C$21=1,ユーザー別卸価格!F172/(100-入力!$C$22)%,ユーザー別卸価格!F172+入力!$C$23),-入力!$C$24),IF(入力!$C$25=2,ROUNDUP(IF(入力!$C$21=1,ユーザー別卸価格!F172/(100-入力!$C$22)%,ユーザー別卸価格!F172+入力!$C$23),-入力!$C$24),ROUND(IF(入力!$C$21=1,ユーザー別卸価格!F172/(100-入力!$C$22)%,ユーザー別卸価格!F172+入力!$C$23),-入力!$C$24))),ユーザー別卸価格!F172))</f>
        <v>40100</v>
      </c>
      <c r="G172" s="126" t="str">
        <f>'6桁'!G172</f>
        <v>W★</v>
      </c>
      <c r="H172" s="95">
        <f>IF(ユーザー別卸価格!H172="","", IF(ISNUMBER(ユーザー別卸価格!H172),IF(入力!$C$25=1,ROUNDDOWN(IF(入力!$C$21=1,ユーザー別卸価格!H172/(100-入力!$C$22)%,ユーザー別卸価格!H172+入力!$C$23),-入力!$C$24),IF(入力!$C$25=2,ROUNDUP(IF(入力!$C$21=1,ユーザー別卸価格!H172/(100-入力!$C$22)%,ユーザー別卸価格!H172+入力!$C$23),-入力!$C$24),ROUND(IF(入力!$C$21=1,ユーザー別卸価格!H172/(100-入力!$C$22)%,ユーザー別卸価格!H172+入力!$C$23),-入力!$C$24))),ユーザー別卸価格!H172))</f>
        <v>36700</v>
      </c>
      <c r="I172" s="126" t="str">
        <f>'6桁'!I172</f>
        <v>V</v>
      </c>
      <c r="J172" s="95" t="str">
        <f>IF(ユーザー別卸価格!J172="","", IF(ISNUMBER(ユーザー別卸価格!J172),IF(入力!$C$25=1,ROUNDDOWN(IF(入力!$C$21=1,ユーザー別卸価格!J172/(100-入力!$C$22)%,ユーザー別卸価格!J172+入力!$C$23),-入力!$C$24),IF(入力!$C$25=2,ROUNDUP(IF(入力!$C$21=1,ユーザー別卸価格!J172/(100-入力!$C$22)%,ユーザー別卸価格!J172+入力!$C$23),-入力!$C$24),ROUND(IF(入力!$C$21=1,ユーザー別卸価格!J172/(100-入力!$C$22)%,ユーザー別卸価格!J172+入力!$C$23),-入力!$C$24))),ユーザー別卸価格!J172))</f>
        <v/>
      </c>
      <c r="K172" s="126">
        <f>'6桁'!K172</f>
        <v>0</v>
      </c>
      <c r="L172" s="95" t="str">
        <f>IF(ユーザー別卸価格!L172="","", IF(ISNUMBER(ユーザー別卸価格!L172),IF(入力!$C$25=1,ROUNDDOWN(IF(入力!$C$21=1,ユーザー別卸価格!L172/(100-入力!$C$22)%,ユーザー別卸価格!L172+入力!$C$23),-入力!$C$24),IF(入力!$C$25=2,ROUNDUP(IF(入力!$C$21=1,ユーザー別卸価格!L172/(100-入力!$C$22)%,ユーザー別卸価格!L172+入力!$C$23),-入力!$C$24),ROUND(IF(入力!$C$21=1,ユーザー別卸価格!L172/(100-入力!$C$22)%,ユーザー別卸価格!L172+入力!$C$23),-入力!$C$24))),ユーザー別卸価格!L172))</f>
        <v/>
      </c>
      <c r="M172" s="126">
        <f>'6桁'!M172</f>
        <v>0</v>
      </c>
      <c r="N172" s="95" t="str">
        <f>IF(ユーザー別卸価格!N172="","", IF(ISNUMBER(ユーザー別卸価格!N172),IF(入力!$C$25=1,ROUNDDOWN(IF(入力!$C$21=1,ユーザー別卸価格!N172/(100-入力!$C$22)%,ユーザー別卸価格!N172+入力!$C$23),-入力!$C$24),IF(入力!$C$25=2,ROUNDUP(IF(入力!$C$21=1,ユーザー別卸価格!N172/(100-入力!$C$22)%,ユーザー別卸価格!N172+入力!$C$23),-入力!$C$24),ROUND(IF(入力!$C$21=1,ユーザー別卸価格!N172/(100-入力!$C$22)%,ユーザー別卸価格!N172+入力!$C$23),-入力!$C$24))),ユーザー別卸価格!N172))</f>
        <v/>
      </c>
      <c r="O172" s="126">
        <f>'6桁'!O172</f>
        <v>0</v>
      </c>
      <c r="P172" s="95" t="str">
        <f>IF(ユーザー別卸価格!P172="","", IF(ISNUMBER(ユーザー別卸価格!P172),IF(入力!$C$25=1,ROUNDDOWN(IF(入力!$C$21=1,ユーザー別卸価格!P172/(100-入力!$C$22)%,ユーザー別卸価格!P172+入力!$C$23),-入力!$C$24),IF(入力!$C$25=2,ROUNDUP(IF(入力!$C$21=1,ユーザー別卸価格!P172/(100-入力!$C$22)%,ユーザー別卸価格!P172+入力!$C$23),-入力!$C$24),ROUND(IF(入力!$C$21=1,ユーザー別卸価格!P172/(100-入力!$C$22)%,ユーザー別卸価格!P172+入力!$C$23),-入力!$C$24))),ユーザー別卸価格!P172))</f>
        <v/>
      </c>
      <c r="Q172" s="126">
        <f>'6桁'!Q172</f>
        <v>0</v>
      </c>
      <c r="R172" s="95" t="str">
        <f>IF(ユーザー別卸価格!R172="","", IF(ISNUMBER(ユーザー別卸価格!R172),IF(入力!$C$25=1,ROUNDDOWN(IF(入力!$C$21=1,ユーザー別卸価格!R172/(100-入力!$C$22)%,ユーザー別卸価格!R172+入力!$C$23),-入力!$C$24),IF(入力!$C$25=2,ROUNDUP(IF(入力!$C$21=1,ユーザー別卸価格!R172/(100-入力!$C$22)%,ユーザー別卸価格!R172+入力!$C$23),-入力!$C$24),ROUND(IF(入力!$C$21=1,ユーザー別卸価格!R172/(100-入力!$C$22)%,ユーザー別卸価格!R172+入力!$C$23),-入力!$C$24))),ユーザー別卸価格!R172))</f>
        <v/>
      </c>
      <c r="S172" s="126">
        <f>'6桁'!S172</f>
        <v>0</v>
      </c>
      <c r="T172" s="95" t="str">
        <f>IF(ユーザー別卸価格!T172="","", IF(ISNUMBER(ユーザー別卸価格!T172),IF(入力!$C$25=1,ROUNDDOWN(IF(入力!$C$21=1,ユーザー別卸価格!T172/(100-入力!$C$22)%,ユーザー別卸価格!T172+入力!$C$23),-入力!$C$24),IF(入力!$C$25=2,ROUNDUP(IF(入力!$C$21=1,ユーザー別卸価格!T172/(100-入力!$C$22)%,ユーザー別卸価格!T172+入力!$C$23),-入力!$C$24),ROUND(IF(入力!$C$21=1,ユーザー別卸価格!T172/(100-入力!$C$22)%,ユーザー別卸価格!T172+入力!$C$23),-入力!$C$24))),ユーザー別卸価格!T172))</f>
        <v/>
      </c>
      <c r="U172" s="96">
        <f>'6桁'!U172</f>
        <v>0</v>
      </c>
      <c r="V172" s="95" t="str">
        <f>IF(ユーザー別卸価格!V172="","", IF(ISNUMBER(ユーザー別卸価格!V172),IF(入力!$C$25=1,ROUNDDOWN(IF(入力!$C$21=1,ユーザー別卸価格!V172/(100-入力!$C$22)%,ユーザー別卸価格!V172+入力!$C$23),-入力!$C$24),IF(入力!$C$25=2,ROUNDUP(IF(入力!$C$21=1,ユーザー別卸価格!V172/(100-入力!$C$22)%,ユーザー別卸価格!V172+入力!$C$23),-入力!$C$24),ROUND(IF(入力!$C$21=1,ユーザー別卸価格!V172/(100-入力!$C$22)%,ユーザー別卸価格!V172+入力!$C$23),-入力!$C$24))),ユーザー別卸価格!V172))</f>
        <v/>
      </c>
      <c r="W172" s="96">
        <f>'6桁'!W172</f>
        <v>0</v>
      </c>
      <c r="X172" s="74"/>
      <c r="Y172" s="251"/>
    </row>
    <row r="173" spans="2:25" ht="30" customHeight="1">
      <c r="B173" s="503"/>
      <c r="C173" s="362" t="s">
        <v>769</v>
      </c>
      <c r="D173" s="254">
        <v>105</v>
      </c>
      <c r="E173" s="342"/>
      <c r="F173" s="95">
        <f>IF(ユーザー別卸価格!F173="","", IF(ISNUMBER(ユーザー別卸価格!F173),IF(入力!$C$25=1,ROUNDDOWN(IF(入力!$C$21=1,ユーザー別卸価格!F173/(100-入力!$C$22)%,ユーザー別卸価格!F173+入力!$C$23),-入力!$C$24),IF(入力!$C$25=2,ROUNDUP(IF(入力!$C$21=1,ユーザー別卸価格!F173/(100-入力!$C$22)%,ユーザー別卸価格!F173+入力!$C$23),-入力!$C$24),ROUND(IF(入力!$C$21=1,ユーザー別卸価格!F173/(100-入力!$C$22)%,ユーザー別卸価格!F173+入力!$C$23),-入力!$C$24))),ユーザー別卸価格!F173))</f>
        <v>40100</v>
      </c>
      <c r="G173" s="126" t="str">
        <f>'6桁'!G173</f>
        <v>V</v>
      </c>
      <c r="H173" s="95" t="str">
        <f>IF(ユーザー別卸価格!H173="","", IF(ISNUMBER(ユーザー別卸価格!H173),IF(入力!$C$25=1,ROUNDDOWN(IF(入力!$C$21=1,ユーザー別卸価格!H173/(100-入力!$C$22)%,ユーザー別卸価格!H173+入力!$C$23),-入力!$C$24),IF(入力!$C$25=2,ROUNDUP(IF(入力!$C$21=1,ユーザー別卸価格!H173/(100-入力!$C$22)%,ユーザー別卸価格!H173+入力!$C$23),-入力!$C$24),ROUND(IF(入力!$C$21=1,ユーザー別卸価格!H173/(100-入力!$C$22)%,ユーザー別卸価格!H173+入力!$C$23),-入力!$C$24))),ユーザー別卸価格!H173))</f>
        <v/>
      </c>
      <c r="I173" s="126">
        <f>'6桁'!I173</f>
        <v>0</v>
      </c>
      <c r="J173" s="95" t="str">
        <f>IF(ユーザー別卸価格!J173="","", IF(ISNUMBER(ユーザー別卸価格!J173),IF(入力!$C$25=1,ROUNDDOWN(IF(入力!$C$21=1,ユーザー別卸価格!J173/(100-入力!$C$22)%,ユーザー別卸価格!J173+入力!$C$23),-入力!$C$24),IF(入力!$C$25=2,ROUNDUP(IF(入力!$C$21=1,ユーザー別卸価格!J173/(100-入力!$C$22)%,ユーザー別卸価格!J173+入力!$C$23),-入力!$C$24),ROUND(IF(入力!$C$21=1,ユーザー別卸価格!J173/(100-入力!$C$22)%,ユーザー別卸価格!J173+入力!$C$23),-入力!$C$24))),ユーザー別卸価格!J173))</f>
        <v/>
      </c>
      <c r="K173" s="126">
        <f>'6桁'!K173</f>
        <v>0</v>
      </c>
      <c r="L173" s="95" t="str">
        <f>IF(ユーザー別卸価格!L173="","", IF(ISNUMBER(ユーザー別卸価格!L173),IF(入力!$C$25=1,ROUNDDOWN(IF(入力!$C$21=1,ユーザー別卸価格!L173/(100-入力!$C$22)%,ユーザー別卸価格!L173+入力!$C$23),-入力!$C$24),IF(入力!$C$25=2,ROUNDUP(IF(入力!$C$21=1,ユーザー別卸価格!L173/(100-入力!$C$22)%,ユーザー別卸価格!L173+入力!$C$23),-入力!$C$24),ROUND(IF(入力!$C$21=1,ユーザー別卸価格!L173/(100-入力!$C$22)%,ユーザー別卸価格!L173+入力!$C$23),-入力!$C$24))),ユーザー別卸価格!L173))</f>
        <v/>
      </c>
      <c r="M173" s="126">
        <f>'6桁'!M173</f>
        <v>0</v>
      </c>
      <c r="N173" s="95" t="str">
        <f>IF(ユーザー別卸価格!N173="","", IF(ISNUMBER(ユーザー別卸価格!N173),IF(入力!$C$25=1,ROUNDDOWN(IF(入力!$C$21=1,ユーザー別卸価格!N173/(100-入力!$C$22)%,ユーザー別卸価格!N173+入力!$C$23),-入力!$C$24),IF(入力!$C$25=2,ROUNDUP(IF(入力!$C$21=1,ユーザー別卸価格!N173/(100-入力!$C$22)%,ユーザー別卸価格!N173+入力!$C$23),-入力!$C$24),ROUND(IF(入力!$C$21=1,ユーザー別卸価格!N173/(100-入力!$C$22)%,ユーザー別卸価格!N173+入力!$C$23),-入力!$C$24))),ユーザー別卸価格!N173))</f>
        <v/>
      </c>
      <c r="O173" s="126">
        <f>'6桁'!O173</f>
        <v>0</v>
      </c>
      <c r="P173" s="95" t="str">
        <f>IF(ユーザー別卸価格!P173="","", IF(ISNUMBER(ユーザー別卸価格!P173),IF(入力!$C$25=1,ROUNDDOWN(IF(入力!$C$21=1,ユーザー別卸価格!P173/(100-入力!$C$22)%,ユーザー別卸価格!P173+入力!$C$23),-入力!$C$24),IF(入力!$C$25=2,ROUNDUP(IF(入力!$C$21=1,ユーザー別卸価格!P173/(100-入力!$C$22)%,ユーザー別卸価格!P173+入力!$C$23),-入力!$C$24),ROUND(IF(入力!$C$21=1,ユーザー別卸価格!P173/(100-入力!$C$22)%,ユーザー別卸価格!P173+入力!$C$23),-入力!$C$24))),ユーザー別卸価格!P173))</f>
        <v/>
      </c>
      <c r="Q173" s="126">
        <f>'6桁'!Q173</f>
        <v>0</v>
      </c>
      <c r="R173" s="95" t="str">
        <f>IF(ユーザー別卸価格!R173="","", IF(ISNUMBER(ユーザー別卸価格!R173),IF(入力!$C$25=1,ROUNDDOWN(IF(入力!$C$21=1,ユーザー別卸価格!R173/(100-入力!$C$22)%,ユーザー別卸価格!R173+入力!$C$23),-入力!$C$24),IF(入力!$C$25=2,ROUNDUP(IF(入力!$C$21=1,ユーザー別卸価格!R173/(100-入力!$C$22)%,ユーザー別卸価格!R173+入力!$C$23),-入力!$C$24),ROUND(IF(入力!$C$21=1,ユーザー別卸価格!R173/(100-入力!$C$22)%,ユーザー別卸価格!R173+入力!$C$23),-入力!$C$24))),ユーザー別卸価格!R173))</f>
        <v/>
      </c>
      <c r="S173" s="126">
        <f>'6桁'!S173</f>
        <v>0</v>
      </c>
      <c r="T173" s="95" t="str">
        <f>IF(ユーザー別卸価格!T173="","", IF(ISNUMBER(ユーザー別卸価格!T173),IF(入力!$C$25=1,ROUNDDOWN(IF(入力!$C$21=1,ユーザー別卸価格!T173/(100-入力!$C$22)%,ユーザー別卸価格!T173+入力!$C$23),-入力!$C$24),IF(入力!$C$25=2,ROUNDUP(IF(入力!$C$21=1,ユーザー別卸価格!T173/(100-入力!$C$22)%,ユーザー別卸価格!T173+入力!$C$23),-入力!$C$24),ROUND(IF(入力!$C$21=1,ユーザー別卸価格!T173/(100-入力!$C$22)%,ユーザー別卸価格!T173+入力!$C$23),-入力!$C$24))),ユーザー別卸価格!T173))</f>
        <v/>
      </c>
      <c r="U173" s="96">
        <f>'6桁'!U173</f>
        <v>0</v>
      </c>
      <c r="V173" s="95" t="str">
        <f>IF(ユーザー別卸価格!V173="","", IF(ISNUMBER(ユーザー別卸価格!V173),IF(入力!$C$25=1,ROUNDDOWN(IF(入力!$C$21=1,ユーザー別卸価格!V173/(100-入力!$C$22)%,ユーザー別卸価格!V173+入力!$C$23),-入力!$C$24),IF(入力!$C$25=2,ROUNDUP(IF(入力!$C$21=1,ユーザー別卸価格!V173/(100-入力!$C$22)%,ユーザー別卸価格!V173+入力!$C$23),-入力!$C$24),ROUND(IF(入力!$C$21=1,ユーザー別卸価格!V173/(100-入力!$C$22)%,ユーザー別卸価格!V173+入力!$C$23),-入力!$C$24))),ユーザー別卸価格!V173))</f>
        <v/>
      </c>
      <c r="W173" s="96">
        <f>'6桁'!W173</f>
        <v>0</v>
      </c>
      <c r="X173" s="74"/>
      <c r="Y173" s="251"/>
    </row>
    <row r="174" spans="2:25" ht="30" customHeight="1" thickBot="1">
      <c r="B174" s="544"/>
      <c r="C174" s="364" t="s">
        <v>369</v>
      </c>
      <c r="D174" s="256">
        <v>106</v>
      </c>
      <c r="E174" s="344"/>
      <c r="F174" s="118" t="str">
        <f>IF(ユーザー別卸価格!F174="","", IF(ISNUMBER(ユーザー別卸価格!F174),IF(入力!$C$25=1,ROUNDDOWN(IF(入力!$C$21=1,ユーザー別卸価格!F174/(100-入力!$C$22)%,ユーザー別卸価格!F174+入力!$C$23),-入力!$C$24),IF(入力!$C$25=2,ROUNDUP(IF(入力!$C$21=1,ユーザー別卸価格!F174/(100-入力!$C$22)%,ユーザー別卸価格!F174+入力!$C$23),-入力!$C$24),ROUND(IF(入力!$C$21=1,ユーザー別卸価格!F174/(100-入力!$C$22)%,ユーザー別卸価格!F174+入力!$C$23),-入力!$C$24))),ユーザー別卸価格!F174))</f>
        <v/>
      </c>
      <c r="G174" s="21">
        <f>'6桁'!G174</f>
        <v>0</v>
      </c>
      <c r="H174" s="118">
        <f>IF(ユーザー別卸価格!H174="","", IF(ISNUMBER(ユーザー別卸価格!H174),IF(入力!$C$25=1,ROUNDDOWN(IF(入力!$C$21=1,ユーザー別卸価格!H174/(100-入力!$C$22)%,ユーザー別卸価格!H174+入力!$C$23),-入力!$C$24),IF(入力!$C$25=2,ROUNDUP(IF(入力!$C$21=1,ユーザー別卸価格!H174/(100-入力!$C$22)%,ユーザー別卸価格!H174+入力!$C$23),-入力!$C$24),ROUND(IF(入力!$C$21=1,ユーザー別卸価格!H174/(100-入力!$C$22)%,ユーザー別卸価格!H174+入力!$C$23),-入力!$C$24))),ユーザー別卸価格!H174))</f>
        <v>32400</v>
      </c>
      <c r="I174" s="127" t="str">
        <f>'6桁'!I174</f>
        <v>V</v>
      </c>
      <c r="J174" s="118" t="str">
        <f>IF(ユーザー別卸価格!J174="","", IF(ISNUMBER(ユーザー別卸価格!J174),IF(入力!$C$25=1,ROUNDDOWN(IF(入力!$C$21=1,ユーザー別卸価格!J174/(100-入力!$C$22)%,ユーザー別卸価格!J174+入力!$C$23),-入力!$C$24),IF(入力!$C$25=2,ROUNDUP(IF(入力!$C$21=1,ユーザー別卸価格!J174/(100-入力!$C$22)%,ユーザー別卸価格!J174+入力!$C$23),-入力!$C$24),ROUND(IF(入力!$C$21=1,ユーザー別卸価格!J174/(100-入力!$C$22)%,ユーザー別卸価格!J174+入力!$C$23),-入力!$C$24))),ユーザー別卸価格!J174))</f>
        <v/>
      </c>
      <c r="K174" s="127">
        <f>'6桁'!K174</f>
        <v>0</v>
      </c>
      <c r="L174" s="118" t="str">
        <f>IF(ユーザー別卸価格!L174="","", IF(ISNUMBER(ユーザー別卸価格!L174),IF(入力!$C$25=1,ROUNDDOWN(IF(入力!$C$21=1,ユーザー別卸価格!L174/(100-入力!$C$22)%,ユーザー別卸価格!L174+入力!$C$23),-入力!$C$24),IF(入力!$C$25=2,ROUNDUP(IF(入力!$C$21=1,ユーザー別卸価格!L174/(100-入力!$C$22)%,ユーザー別卸価格!L174+入力!$C$23),-入力!$C$24),ROUND(IF(入力!$C$21=1,ユーザー別卸価格!L174/(100-入力!$C$22)%,ユーザー別卸価格!L174+入力!$C$23),-入力!$C$24))),ユーザー別卸価格!L174))</f>
        <v/>
      </c>
      <c r="M174" s="127">
        <f>'6桁'!M174</f>
        <v>0</v>
      </c>
      <c r="N174" s="118" t="str">
        <f>IF(ユーザー別卸価格!N174="","", IF(ISNUMBER(ユーザー別卸価格!N174),IF(入力!$C$25=1,ROUNDDOWN(IF(入力!$C$21=1,ユーザー別卸価格!N174/(100-入力!$C$22)%,ユーザー別卸価格!N174+入力!$C$23),-入力!$C$24),IF(入力!$C$25=2,ROUNDUP(IF(入力!$C$21=1,ユーザー別卸価格!N174/(100-入力!$C$22)%,ユーザー別卸価格!N174+入力!$C$23),-入力!$C$24),ROUND(IF(入力!$C$21=1,ユーザー別卸価格!N174/(100-入力!$C$22)%,ユーザー別卸価格!N174+入力!$C$23),-入力!$C$24))),ユーザー別卸価格!N174))</f>
        <v/>
      </c>
      <c r="O174" s="127">
        <f>'6桁'!O174</f>
        <v>0</v>
      </c>
      <c r="P174" s="118" t="str">
        <f>IF(ユーザー別卸価格!P174="","", IF(ISNUMBER(ユーザー別卸価格!P174),IF(入力!$C$25=1,ROUNDDOWN(IF(入力!$C$21=1,ユーザー別卸価格!P174/(100-入力!$C$22)%,ユーザー別卸価格!P174+入力!$C$23),-入力!$C$24),IF(入力!$C$25=2,ROUNDUP(IF(入力!$C$21=1,ユーザー別卸価格!P174/(100-入力!$C$22)%,ユーザー別卸価格!P174+入力!$C$23),-入力!$C$24),ROUND(IF(入力!$C$21=1,ユーザー別卸価格!P174/(100-入力!$C$22)%,ユーザー別卸価格!P174+入力!$C$23),-入力!$C$24))),ユーザー別卸価格!P174))</f>
        <v/>
      </c>
      <c r="Q174" s="127">
        <f>'6桁'!Q174</f>
        <v>0</v>
      </c>
      <c r="R174" s="118" t="str">
        <f>IF(ユーザー別卸価格!R174="","", IF(ISNUMBER(ユーザー別卸価格!R174),IF(入力!$C$25=1,ROUNDDOWN(IF(入力!$C$21=1,ユーザー別卸価格!R174/(100-入力!$C$22)%,ユーザー別卸価格!R174+入力!$C$23),-入力!$C$24),IF(入力!$C$25=2,ROUNDUP(IF(入力!$C$21=1,ユーザー別卸価格!R174/(100-入力!$C$22)%,ユーザー別卸価格!R174+入力!$C$23),-入力!$C$24),ROUND(IF(入力!$C$21=1,ユーザー別卸価格!R174/(100-入力!$C$22)%,ユーザー別卸価格!R174+入力!$C$23),-入力!$C$24))),ユーザー別卸価格!R174))</f>
        <v/>
      </c>
      <c r="S174" s="127">
        <f>'6桁'!S174</f>
        <v>0</v>
      </c>
      <c r="T174" s="118" t="str">
        <f>IF(ユーザー別卸価格!T174="","", IF(ISNUMBER(ユーザー別卸価格!T174),IF(入力!$C$25=1,ROUNDDOWN(IF(入力!$C$21=1,ユーザー別卸価格!T174/(100-入力!$C$22)%,ユーザー別卸価格!T174+入力!$C$23),-入力!$C$24),IF(入力!$C$25=2,ROUNDUP(IF(入力!$C$21=1,ユーザー別卸価格!T174/(100-入力!$C$22)%,ユーザー別卸価格!T174+入力!$C$23),-入力!$C$24),ROUND(IF(入力!$C$21=1,ユーザー別卸価格!T174/(100-入力!$C$22)%,ユーザー別卸価格!T174+入力!$C$23),-入力!$C$24))),ユーザー別卸価格!T174))</f>
        <v/>
      </c>
      <c r="U174" s="119">
        <f>'6桁'!U174</f>
        <v>0</v>
      </c>
      <c r="V174" s="118" t="str">
        <f>IF(ユーザー別卸価格!V174="","", IF(ISNUMBER(ユーザー別卸価格!V174),IF(入力!$C$25=1,ROUNDDOWN(IF(入力!$C$21=1,ユーザー別卸価格!V174/(100-入力!$C$22)%,ユーザー別卸価格!V174+入力!$C$23),-入力!$C$24),IF(入力!$C$25=2,ROUNDUP(IF(入力!$C$21=1,ユーザー別卸価格!V174/(100-入力!$C$22)%,ユーザー別卸価格!V174+入力!$C$23),-入力!$C$24),ROUND(IF(入力!$C$21=1,ユーザー別卸価格!V174/(100-入力!$C$22)%,ユーザー別卸価格!V174+入力!$C$23),-入力!$C$24))),ユーザー別卸価格!V174))</f>
        <v/>
      </c>
      <c r="W174" s="119">
        <f>'6桁'!W174</f>
        <v>0</v>
      </c>
      <c r="X174" s="74"/>
      <c r="Y174" s="251"/>
    </row>
    <row r="175" spans="2:25" ht="51" customHeight="1">
      <c r="B175" s="545" t="s">
        <v>1980</v>
      </c>
      <c r="C175" s="545"/>
      <c r="D175" s="545"/>
      <c r="E175" s="545"/>
      <c r="F175" s="545"/>
      <c r="G175" s="545"/>
      <c r="H175" s="545"/>
      <c r="I175" s="545"/>
      <c r="J175" s="545"/>
      <c r="K175" s="545"/>
      <c r="L175" s="545"/>
      <c r="M175" s="545"/>
      <c r="N175" s="545"/>
      <c r="O175" s="545"/>
      <c r="P175" s="545"/>
      <c r="Q175" s="545"/>
      <c r="R175" s="545"/>
      <c r="S175" s="545"/>
      <c r="T175" s="545"/>
      <c r="U175" s="545"/>
      <c r="V175" s="545"/>
      <c r="W175" s="545"/>
      <c r="X175" s="546"/>
      <c r="Y175" s="546"/>
    </row>
    <row r="176" spans="2:25" ht="14.25" customHeight="1" thickBot="1"/>
    <row r="177" spans="2:27" ht="25.5" customHeight="1" thickTop="1" thickBot="1">
      <c r="B177" s="518" t="s">
        <v>451</v>
      </c>
      <c r="C177" s="519"/>
      <c r="D177" s="519"/>
      <c r="E177" s="519"/>
      <c r="F177" s="519"/>
      <c r="G177" s="519"/>
      <c r="H177" s="519"/>
      <c r="I177" s="519"/>
      <c r="J177" s="519"/>
      <c r="K177" s="519"/>
      <c r="L177" s="519"/>
      <c r="M177" s="519"/>
      <c r="N177" s="519"/>
      <c r="O177" s="519"/>
      <c r="P177" s="519"/>
      <c r="Q177" s="519"/>
      <c r="R177" s="519"/>
      <c r="S177" s="519"/>
      <c r="T177" s="519"/>
      <c r="U177" s="519"/>
      <c r="V177" s="519"/>
      <c r="W177" s="519"/>
      <c r="X177" s="519"/>
      <c r="Y177" s="519"/>
      <c r="Z177" s="519"/>
      <c r="AA177" s="520"/>
    </row>
    <row r="178" spans="2:27" ht="14.25" thickTop="1"/>
    <row r="179" spans="2:27" s="239" customFormat="1" ht="20.100000000000001" customHeight="1" thickBot="1">
      <c r="B179" s="238" t="s">
        <v>768</v>
      </c>
      <c r="F179" s="240"/>
      <c r="H179" s="240"/>
      <c r="J179" s="240"/>
      <c r="L179" s="240"/>
      <c r="N179" s="240"/>
      <c r="P179" s="240"/>
      <c r="R179" s="240"/>
      <c r="T179" s="240"/>
      <c r="V179" s="240"/>
      <c r="X179" s="240"/>
    </row>
    <row r="180" spans="2:27" ht="19.5" customHeight="1" thickBot="1">
      <c r="B180" s="521" t="s">
        <v>452</v>
      </c>
      <c r="C180" s="524" t="s">
        <v>524</v>
      </c>
      <c r="D180" s="527" t="s">
        <v>1113</v>
      </c>
      <c r="E180" s="540"/>
      <c r="F180" s="531" t="s">
        <v>455</v>
      </c>
      <c r="G180" s="532"/>
      <c r="H180" s="532"/>
      <c r="I180" s="532"/>
      <c r="J180" s="532"/>
      <c r="K180" s="532"/>
      <c r="L180" s="532"/>
      <c r="M180" s="532"/>
      <c r="N180" s="135"/>
      <c r="O180" s="11"/>
      <c r="P180" s="10"/>
      <c r="Q180" s="11"/>
      <c r="R180" s="10"/>
      <c r="S180" s="11"/>
      <c r="T180" s="10"/>
      <c r="U180" s="371"/>
    </row>
    <row r="181" spans="2:27" ht="19.5" customHeight="1">
      <c r="B181" s="522"/>
      <c r="C181" s="525"/>
      <c r="D181" s="541"/>
      <c r="E181" s="542"/>
      <c r="F181" s="516" t="s">
        <v>973</v>
      </c>
      <c r="G181" s="507"/>
      <c r="H181" s="506" t="s">
        <v>670</v>
      </c>
      <c r="I181" s="507"/>
      <c r="J181" s="506" t="s">
        <v>765</v>
      </c>
      <c r="K181" s="507"/>
      <c r="L181" s="506" t="s">
        <v>771</v>
      </c>
      <c r="M181" s="507"/>
      <c r="N181" s="135"/>
      <c r="O181" s="11"/>
      <c r="P181" s="10"/>
      <c r="Q181" s="11"/>
      <c r="R181" s="10"/>
      <c r="S181" s="11"/>
      <c r="T181" s="10"/>
      <c r="U181" s="371"/>
    </row>
    <row r="182" spans="2:27" ht="19.5" customHeight="1">
      <c r="B182" s="522"/>
      <c r="C182" s="525"/>
      <c r="D182" s="510" t="s">
        <v>1115</v>
      </c>
      <c r="E182" s="550" t="s">
        <v>1114</v>
      </c>
      <c r="F182" s="517"/>
      <c r="G182" s="509"/>
      <c r="H182" s="508"/>
      <c r="I182" s="509"/>
      <c r="J182" s="508"/>
      <c r="K182" s="509"/>
      <c r="L182" s="508"/>
      <c r="M182" s="509"/>
      <c r="N182" s="552"/>
      <c r="O182" s="548"/>
      <c r="P182" s="407"/>
      <c r="Q182" s="407"/>
      <c r="R182" s="407"/>
      <c r="S182" s="407"/>
      <c r="T182" s="407"/>
      <c r="U182" s="407"/>
      <c r="Z182" s="40"/>
    </row>
    <row r="183" spans="2:27" ht="19.5" customHeight="1" thickBot="1">
      <c r="B183" s="523"/>
      <c r="C183" s="526"/>
      <c r="D183" s="549"/>
      <c r="E183" s="551"/>
      <c r="F183" s="514" t="s">
        <v>766</v>
      </c>
      <c r="G183" s="515"/>
      <c r="H183" s="514" t="s">
        <v>764</v>
      </c>
      <c r="I183" s="515"/>
      <c r="J183" s="514" t="s">
        <v>767</v>
      </c>
      <c r="K183" s="555"/>
      <c r="L183" s="514" t="s">
        <v>767</v>
      </c>
      <c r="M183" s="555"/>
      <c r="N183" s="536"/>
      <c r="O183" s="547"/>
      <c r="P183" s="327"/>
      <c r="Q183" s="327"/>
      <c r="R183" s="327"/>
      <c r="S183" s="327"/>
      <c r="T183" s="327"/>
      <c r="U183" s="327"/>
      <c r="Z183" s="40"/>
    </row>
    <row r="184" spans="2:27" ht="30" customHeight="1">
      <c r="B184" s="562">
        <v>18</v>
      </c>
      <c r="C184" s="134" t="s">
        <v>310</v>
      </c>
      <c r="D184" s="253">
        <v>94</v>
      </c>
      <c r="E184" s="365">
        <v>98</v>
      </c>
      <c r="F184" s="91" t="str">
        <f>IF(ユーザー別卸価格!F184="","", IF(ISNUMBER(ユーザー別卸価格!F184),IF(入力!$E$25=1,ROUNDDOWN(IF(入力!$E$21=1,ユーザー別卸価格!F184/(100-入力!$E$22)%,ユーザー別卸価格!F184+入力!$E$23),-入力!$E$24),IF(入力!$E$25=2,ROUNDUP(IF(入力!$E$21=1,ユーザー別卸価格!F184/(100-入力!$E$22)%,ユーザー別卸価格!F184+入力!$E$23),-入力!$E$24),ROUND(IF(入力!$E$21=1,ユーザー別卸価格!F184/(100-入力!$E$22)%,ユーザー別卸価格!F184+入力!$E$23),-入力!$E$24))),ユーザー別卸価格!F184))</f>
        <v/>
      </c>
      <c r="G184" s="125">
        <f>'6桁'!G184</f>
        <v>0</v>
      </c>
      <c r="H184" s="457" t="str">
        <f>IF(ユーザー別卸価格!H184="","", IF(ISNUMBER(ユーザー別卸価格!H184),IF(入力!$E$25=1,ROUNDDOWN(IF(入力!$E$21=1,ユーザー別卸価格!H184/(100-入力!$E$22)%,ユーザー別卸価格!H184+入力!$E$23),-入力!$E$24),IF(入力!$E$25=2,ROUNDUP(IF(入力!$E$21=1,ユーザー別卸価格!H184/(100-入力!$E$22)%,ユーザー別卸価格!H184+入力!$E$23),-入力!$E$24),ROUND(IF(入力!$E$21=1,ユーザー別卸価格!H184/(100-入力!$E$22)%,ユーザー別卸価格!H184+入力!$E$23),-入力!$E$24))),ユーザー別卸価格!H184))</f>
        <v>卸価格設定なし</v>
      </c>
      <c r="I184" s="125" t="str">
        <f>'6桁'!I184</f>
        <v>Y★</v>
      </c>
      <c r="J184" s="457" t="str">
        <f>IF(ユーザー別卸価格!J184="","", IF(ISNUMBER(ユーザー別卸価格!J184),IF(入力!$E$25=1,ROUNDDOWN(IF(入力!$E$21=1,ユーザー別卸価格!J184/(100-入力!$E$22)%,ユーザー別卸価格!J184+入力!$E$23),-入力!$E$24),IF(入力!$E$25=2,ROUNDUP(IF(入力!$E$21=1,ユーザー別卸価格!J184/(100-入力!$E$22)%,ユーザー別卸価格!J184+入力!$E$23),-入力!$E$24),ROUND(IF(入力!$E$21=1,ユーザー別卸価格!J184/(100-入力!$E$22)%,ユーザー別卸価格!J184+入力!$E$23),-入力!$E$24))),ユーザー別卸価格!J184))</f>
        <v/>
      </c>
      <c r="K184" s="125">
        <f>'6桁'!K184</f>
        <v>0</v>
      </c>
      <c r="L184" s="91" t="str">
        <f>IF(ユーザー別卸価格!L184="","", IF(ISNUMBER(ユーザー別卸価格!L184),IF(入力!$E$25=1,ROUNDDOWN(IF(入力!$E$21=1,ユーザー別卸価格!L184/(100-入力!$E$22)%,ユーザー別卸価格!L184+入力!$E$23),-入力!$E$24),IF(入力!$E$25=2,ROUNDUP(IF(入力!$E$21=1,ユーザー別卸価格!L184/(100-入力!$E$22)%,ユーザー別卸価格!L184+入力!$E$23),-入力!$E$24),ROUND(IF(入力!$E$21=1,ユーザー別卸価格!L184/(100-入力!$E$22)%,ユーザー別卸価格!L184+入力!$E$23),-入力!$E$24))),ユーザー別卸価格!L184))</f>
        <v/>
      </c>
      <c r="M184" s="124">
        <f>'6桁'!M184</f>
        <v>0</v>
      </c>
      <c r="N184" s="266"/>
      <c r="O184" s="251"/>
      <c r="P184" s="10"/>
      <c r="Q184" s="123"/>
      <c r="R184" s="74"/>
      <c r="S184" s="251"/>
      <c r="T184" s="74"/>
      <c r="U184" s="22"/>
      <c r="Z184" s="40"/>
    </row>
    <row r="185" spans="2:27" ht="30" customHeight="1">
      <c r="B185" s="563"/>
      <c r="C185" s="412" t="s">
        <v>78</v>
      </c>
      <c r="D185" s="318">
        <v>80</v>
      </c>
      <c r="E185" s="346">
        <v>84</v>
      </c>
      <c r="F185" s="94" t="str">
        <f>IF(ユーザー別卸価格!F185="","", IF(ISNUMBER(ユーザー別卸価格!F185),IF(入力!$E$25=1,ROUNDDOWN(IF(入力!$E$21=1,ユーザー別卸価格!F185/(100-入力!$E$22)%,ユーザー別卸価格!F185+入力!$E$23),-入力!$E$24),IF(入力!$E$25=2,ROUNDUP(IF(入力!$E$21=1,ユーザー別卸価格!F185/(100-入力!$E$22)%,ユーザー別卸価格!F185+入力!$E$23),-入力!$E$24),ROUND(IF(入力!$E$21=1,ユーザー別卸価格!F185/(100-入力!$E$22)%,ユーザー別卸価格!F185+入力!$E$23),-入力!$E$24))),ユーザー別卸価格!F185))</f>
        <v/>
      </c>
      <c r="G185" s="360">
        <f>'6桁'!G185</f>
        <v>0</v>
      </c>
      <c r="H185" s="475" t="str">
        <f>IF(ユーザー別卸価格!H185="","", IF(ISNUMBER(ユーザー別卸価格!H185),IF(入力!$E$25=1,ROUNDDOWN(IF(入力!$E$21=1,ユーザー別卸価格!H185/(100-入力!$E$22)%,ユーザー別卸価格!H185+入力!$E$23),-入力!$E$24),IF(入力!$E$25=2,ROUNDUP(IF(入力!$E$21=1,ユーザー別卸価格!H185/(100-入力!$E$22)%,ユーザー別卸価格!H185+入力!$E$23),-入力!$E$24),ROUND(IF(入力!$E$21=1,ユーザー別卸価格!H185/(100-入力!$E$22)%,ユーザー別卸価格!H185+入力!$E$23),-入力!$E$24))),ユーザー別卸価格!H185))</f>
        <v>卸価格設定なし</v>
      </c>
      <c r="I185" s="360" t="str">
        <f>'6桁'!I185</f>
        <v>Y★</v>
      </c>
      <c r="J185" s="475" t="str">
        <f>IF(ユーザー別卸価格!J185="","", IF(ISNUMBER(ユーザー別卸価格!J185),IF(入力!$E$25=1,ROUNDDOWN(IF(入力!$E$21=1,ユーザー別卸価格!J185/(100-入力!$E$22)%,ユーザー別卸価格!J185+入力!$E$23),-入力!$E$24),IF(入力!$E$25=2,ROUNDUP(IF(入力!$E$21=1,ユーザー別卸価格!J185/(100-入力!$E$22)%,ユーザー別卸価格!J185+入力!$E$23),-入力!$E$24),ROUND(IF(入力!$E$21=1,ユーザー別卸価格!J185/(100-入力!$E$22)%,ユーザー別卸価格!J185+入力!$E$23),-入力!$E$24))),ユーザー別卸価格!J185))</f>
        <v/>
      </c>
      <c r="K185" s="360">
        <f>'6桁'!K185</f>
        <v>0</v>
      </c>
      <c r="L185" s="94" t="str">
        <f>IF(ユーザー別卸価格!L185="","", IF(ISNUMBER(ユーザー別卸価格!L185),IF(入力!$E$25=1,ROUNDDOWN(IF(入力!$E$21=1,ユーザー別卸価格!L185/(100-入力!$E$22)%,ユーザー別卸価格!L185+入力!$E$23),-入力!$E$24),IF(入力!$E$25=2,ROUNDUP(IF(入力!$E$21=1,ユーザー別卸価格!L185/(100-入力!$E$22)%,ユーザー別卸価格!L185+入力!$E$23),-入力!$E$24),ROUND(IF(入力!$E$21=1,ユーザー別卸価格!L185/(100-入力!$E$22)%,ユーザー別卸価格!L185+入力!$E$23),-入力!$E$24))),ユーザー別卸価格!L185))</f>
        <v/>
      </c>
      <c r="M185" s="133">
        <f>'6桁'!M185</f>
        <v>0</v>
      </c>
      <c r="N185" s="266"/>
      <c r="O185" s="251"/>
      <c r="P185" s="10"/>
      <c r="Q185" s="123"/>
      <c r="R185" s="74"/>
      <c r="S185" s="251"/>
      <c r="T185" s="74"/>
      <c r="U185" s="251"/>
      <c r="Z185" s="40"/>
    </row>
    <row r="186" spans="2:27" ht="30" customHeight="1">
      <c r="B186" s="563"/>
      <c r="C186" s="87" t="s">
        <v>493</v>
      </c>
      <c r="D186" s="317"/>
      <c r="E186" s="348">
        <v>87</v>
      </c>
      <c r="F186" s="319" t="str">
        <f>IF(ユーザー別卸価格!F186="","", IF(ISNUMBER(ユーザー別卸価格!F186),IF(入力!$E$25=1,ROUNDDOWN(IF(入力!$E$21=1,ユーザー別卸価格!F186/(100-入力!$E$22)%,ユーザー別卸価格!F186+入力!$E$23),-入力!$E$24),IF(入力!$E$25=2,ROUNDUP(IF(入力!$E$21=1,ユーザー別卸価格!F186/(100-入力!$E$22)%,ユーザー別卸価格!F186+入力!$E$23),-入力!$E$24),ROUND(IF(入力!$E$21=1,ユーザー別卸価格!F186/(100-入力!$E$22)%,ユーザー別卸価格!F186+入力!$E$23),-入力!$E$24))),ユーザー別卸価格!F186))</f>
        <v/>
      </c>
      <c r="G186" s="360">
        <f>'6桁'!G186</f>
        <v>0</v>
      </c>
      <c r="H186" s="474" t="str">
        <f>IF(ユーザー別卸価格!H186="","", IF(ISNUMBER(ユーザー別卸価格!H186),IF(入力!$E$25=1,ROUNDDOWN(IF(入力!$E$21=1,ユーザー別卸価格!H186/(100-入力!$E$22)%,ユーザー別卸価格!H186+入力!$E$23),-入力!$E$24),IF(入力!$E$25=2,ROUNDUP(IF(入力!$E$21=1,ユーザー別卸価格!H186/(100-入力!$E$22)%,ユーザー別卸価格!H186+入力!$E$23),-入力!$E$24),ROUND(IF(入力!$E$21=1,ユーザー別卸価格!H186/(100-入力!$E$22)%,ユーザー別卸価格!H186+入力!$E$23),-入力!$E$24))),ユーザー別卸価格!H186))</f>
        <v>卸価格設定なし</v>
      </c>
      <c r="I186" s="360" t="str">
        <f>'6桁'!I186</f>
        <v>Y★</v>
      </c>
      <c r="J186" s="474" t="str">
        <f>IF(ユーザー別卸価格!J186="","", IF(ISNUMBER(ユーザー別卸価格!J186),IF(入力!$E$25=1,ROUNDDOWN(IF(入力!$E$21=1,ユーザー別卸価格!J186/(100-入力!$E$22)%,ユーザー別卸価格!J186+入力!$E$23),-入力!$E$24),IF(入力!$E$25=2,ROUNDUP(IF(入力!$E$21=1,ユーザー別卸価格!J186/(100-入力!$E$22)%,ユーザー別卸価格!J186+入力!$E$23),-入力!$E$24),ROUND(IF(入力!$E$21=1,ユーザー別卸価格!J186/(100-入力!$E$22)%,ユーザー別卸価格!J186+入力!$E$23),-入力!$E$24))),ユーザー別卸価格!J186))</f>
        <v/>
      </c>
      <c r="K186" s="359">
        <f>'6桁'!K186</f>
        <v>0</v>
      </c>
      <c r="L186" s="319" t="str">
        <f>IF(ユーザー別卸価格!L186="","", IF(ISNUMBER(ユーザー別卸価格!L186),IF(入力!$E$25=1,ROUNDDOWN(IF(入力!$E$21=1,ユーザー別卸価格!L186/(100-入力!$E$22)%,ユーザー別卸価格!L186+入力!$E$23),-入力!$E$24),IF(入力!$E$25=2,ROUNDUP(IF(入力!$E$21=1,ユーザー別卸価格!L186/(100-入力!$E$22)%,ユーザー別卸価格!L186+入力!$E$23),-入力!$E$24),ROUND(IF(入力!$E$21=1,ユーザー別卸価格!L186/(100-入力!$E$22)%,ユーザー別卸価格!L186+入力!$E$23),-入力!$E$24))),ユーザー別卸価格!L186))</f>
        <v/>
      </c>
      <c r="M186" s="132">
        <f>'6桁'!M186</f>
        <v>0</v>
      </c>
      <c r="N186" s="266"/>
      <c r="O186" s="251"/>
      <c r="P186" s="10"/>
      <c r="Q186" s="123"/>
      <c r="R186" s="74"/>
      <c r="S186" s="251"/>
      <c r="T186" s="74"/>
      <c r="U186" s="251"/>
      <c r="Z186" s="40"/>
    </row>
    <row r="187" spans="2:27" ht="30" customHeight="1">
      <c r="B187" s="563"/>
      <c r="C187" s="87" t="s">
        <v>494</v>
      </c>
      <c r="D187" s="317">
        <v>88</v>
      </c>
      <c r="E187" s="348">
        <v>92</v>
      </c>
      <c r="F187" s="319" t="str">
        <f>IF(ユーザー別卸価格!F187="","", IF(ISNUMBER(ユーザー別卸価格!F187),IF(入力!$E$25=1,ROUNDDOWN(IF(入力!$E$21=1,ユーザー別卸価格!F187/(100-入力!$E$22)%,ユーザー別卸価格!F187+入力!$E$23),-入力!$E$24),IF(入力!$E$25=2,ROUNDUP(IF(入力!$E$21=1,ユーザー別卸価格!F187/(100-入力!$E$22)%,ユーザー別卸価格!F187+入力!$E$23),-入力!$E$24),ROUND(IF(入力!$E$21=1,ユーザー別卸価格!F187/(100-入力!$E$22)%,ユーザー別卸価格!F187+入力!$E$23),-入力!$E$24))),ユーザー別卸価格!F187))</f>
        <v/>
      </c>
      <c r="G187" s="360">
        <f>'6桁'!G187</f>
        <v>0</v>
      </c>
      <c r="H187" s="474" t="str">
        <f>IF(ユーザー別卸価格!H187="","", IF(ISNUMBER(ユーザー別卸価格!H187),IF(入力!$E$25=1,ROUNDDOWN(IF(入力!$E$21=1,ユーザー別卸価格!H187/(100-入力!$E$22)%,ユーザー別卸価格!H187+入力!$E$23),-入力!$E$24),IF(入力!$E$25=2,ROUNDUP(IF(入力!$E$21=1,ユーザー別卸価格!H187/(100-入力!$E$22)%,ユーザー別卸価格!H187+入力!$E$23),-入力!$E$24),ROUND(IF(入力!$E$21=1,ユーザー別卸価格!H187/(100-入力!$E$22)%,ユーザー別卸価格!H187+入力!$E$23),-入力!$E$24))),ユーザー別卸価格!H187))</f>
        <v>卸価格設定なし</v>
      </c>
      <c r="I187" s="360" t="str">
        <f>'6桁'!I187</f>
        <v>Y★</v>
      </c>
      <c r="J187" s="474" t="str">
        <f>IF(ユーザー別卸価格!J187="","", IF(ISNUMBER(ユーザー別卸価格!J187),IF(入力!$E$25=1,ROUNDDOWN(IF(入力!$E$21=1,ユーザー別卸価格!J187/(100-入力!$E$22)%,ユーザー別卸価格!J187+入力!$E$23),-入力!$E$24),IF(入力!$E$25=2,ROUNDUP(IF(入力!$E$21=1,ユーザー別卸価格!J187/(100-入力!$E$22)%,ユーザー別卸価格!J187+入力!$E$23),-入力!$E$24),ROUND(IF(入力!$E$21=1,ユーザー別卸価格!J187/(100-入力!$E$22)%,ユーザー別卸価格!J187+入力!$E$23),-入力!$E$24))),ユーザー別卸価格!J187))</f>
        <v/>
      </c>
      <c r="K187" s="359">
        <f>'6桁'!K187</f>
        <v>0</v>
      </c>
      <c r="L187" s="319" t="str">
        <f>IF(ユーザー別卸価格!L187="","", IF(ISNUMBER(ユーザー別卸価格!L187),IF(入力!$E$25=1,ROUNDDOWN(IF(入力!$E$21=1,ユーザー別卸価格!L187/(100-入力!$E$22)%,ユーザー別卸価格!L187+入力!$E$23),-入力!$E$24),IF(入力!$E$25=2,ROUNDUP(IF(入力!$E$21=1,ユーザー別卸価格!L187/(100-入力!$E$22)%,ユーザー別卸価格!L187+入力!$E$23),-入力!$E$24),ROUND(IF(入力!$E$21=1,ユーザー別卸価格!L187/(100-入力!$E$22)%,ユーザー別卸価格!L187+入力!$E$23),-入力!$E$24))),ユーザー別卸価格!L187))</f>
        <v/>
      </c>
      <c r="M187" s="132">
        <f>'6桁'!M187</f>
        <v>0</v>
      </c>
      <c r="N187" s="266"/>
      <c r="O187" s="251"/>
      <c r="P187" s="10"/>
      <c r="Q187" s="123"/>
      <c r="R187" s="74"/>
      <c r="S187" s="251"/>
      <c r="T187" s="74"/>
      <c r="U187" s="251"/>
      <c r="Z187" s="40"/>
    </row>
    <row r="188" spans="2:27" ht="30" customHeight="1">
      <c r="B188" s="563"/>
      <c r="C188" s="87" t="s">
        <v>57</v>
      </c>
      <c r="D188" s="317">
        <v>90</v>
      </c>
      <c r="E188" s="348">
        <v>94</v>
      </c>
      <c r="F188" s="319">
        <f>IF(ユーザー別卸価格!F188="","", IF(ISNUMBER(ユーザー別卸価格!F188),IF(入力!$E$25=1,ROUNDDOWN(IF(入力!$E$21=1,ユーザー別卸価格!F188/(100-入力!$E$22)%,ユーザー別卸価格!F188+入力!$E$23),-入力!$E$24),IF(入力!$E$25=2,ROUNDUP(IF(入力!$E$21=1,ユーザー別卸価格!F188/(100-入力!$E$22)%,ユーザー別卸価格!F188+入力!$E$23),-入力!$E$24),ROUND(IF(入力!$E$21=1,ユーザー別卸価格!F188/(100-入力!$E$22)%,ユーザー別卸価格!F188+入力!$E$23),-入力!$E$24))),ユーザー別卸価格!F188))</f>
        <v>43400</v>
      </c>
      <c r="G188" s="360" t="str">
        <f>'6桁'!G188</f>
        <v>Y★</v>
      </c>
      <c r="H188" s="474" t="str">
        <f>IF(ユーザー別卸価格!H188="","", IF(ISNUMBER(ユーザー別卸価格!H188),IF(入力!$E$25=1,ROUNDDOWN(IF(入力!$E$21=1,ユーザー別卸価格!H188/(100-入力!$E$22)%,ユーザー別卸価格!H188+入力!$E$23),-入力!$E$24),IF(入力!$E$25=2,ROUNDUP(IF(入力!$E$21=1,ユーザー別卸価格!H188/(100-入力!$E$22)%,ユーザー別卸価格!H188+入力!$E$23),-入力!$E$24),ROUND(IF(入力!$E$21=1,ユーザー別卸価格!H188/(100-入力!$E$22)%,ユーザー別卸価格!H188+入力!$E$23),-入力!$E$24))),ユーザー別卸価格!H188))</f>
        <v/>
      </c>
      <c r="I188" s="360">
        <f>'6桁'!I188</f>
        <v>0</v>
      </c>
      <c r="J188" s="474" t="str">
        <f>IF(ユーザー別卸価格!J188="","", IF(ISNUMBER(ユーザー別卸価格!J188),IF(入力!$E$25=1,ROUNDDOWN(IF(入力!$E$21=1,ユーザー別卸価格!J188/(100-入力!$E$22)%,ユーザー別卸価格!J188+入力!$E$23),-入力!$E$24),IF(入力!$E$25=2,ROUNDUP(IF(入力!$E$21=1,ユーザー別卸価格!J188/(100-入力!$E$22)%,ユーザー別卸価格!J188+入力!$E$23),-入力!$E$24),ROUND(IF(入力!$E$21=1,ユーザー別卸価格!J188/(100-入力!$E$22)%,ユーザー別卸価格!J188+入力!$E$23),-入力!$E$24))),ユーザー別卸価格!J188))</f>
        <v/>
      </c>
      <c r="K188" s="359">
        <f>'6桁'!K188</f>
        <v>0</v>
      </c>
      <c r="L188" s="319" t="str">
        <f>IF(ユーザー別卸価格!L188="","", IF(ISNUMBER(ユーザー別卸価格!L188),IF(入力!$E$25=1,ROUNDDOWN(IF(入力!$E$21=1,ユーザー別卸価格!L188/(100-入力!$E$22)%,ユーザー別卸価格!L188+入力!$E$23),-入力!$E$24),IF(入力!$E$25=2,ROUNDUP(IF(入力!$E$21=1,ユーザー別卸価格!L188/(100-入力!$E$22)%,ユーザー別卸価格!L188+入力!$E$23),-入力!$E$24),ROUND(IF(入力!$E$21=1,ユーザー別卸価格!L188/(100-入力!$E$22)%,ユーザー別卸価格!L188+入力!$E$23),-入力!$E$24))),ユーザー別卸価格!L188))</f>
        <v/>
      </c>
      <c r="M188" s="132">
        <f>'6桁'!M188</f>
        <v>0</v>
      </c>
      <c r="N188" s="266"/>
      <c r="O188" s="251"/>
      <c r="P188" s="10"/>
      <c r="Q188" s="123"/>
      <c r="R188" s="74"/>
      <c r="S188" s="251"/>
      <c r="T188" s="74"/>
      <c r="U188" s="251"/>
      <c r="Z188" s="40"/>
    </row>
    <row r="189" spans="2:27" ht="30" customHeight="1">
      <c r="B189" s="563"/>
      <c r="C189" s="87" t="s">
        <v>169</v>
      </c>
      <c r="D189" s="317">
        <v>93</v>
      </c>
      <c r="E189" s="348">
        <v>97</v>
      </c>
      <c r="F189" s="319">
        <f>IF(ユーザー別卸価格!F189="","", IF(ISNUMBER(ユーザー別卸価格!F189),IF(入力!$E$25=1,ROUNDDOWN(IF(入力!$E$21=1,ユーザー別卸価格!F189/(100-入力!$E$22)%,ユーザー別卸価格!F189+入力!$E$23),-入力!$E$24),IF(入力!$E$25=2,ROUNDUP(IF(入力!$E$21=1,ユーザー別卸価格!F189/(100-入力!$E$22)%,ユーザー別卸価格!F189+入力!$E$23),-入力!$E$24),ROUND(IF(入力!$E$21=1,ユーザー別卸価格!F189/(100-入力!$E$22)%,ユーザー別卸価格!F189+入力!$E$23),-入力!$E$24))),ユーザー別卸価格!F189))</f>
        <v>45800</v>
      </c>
      <c r="G189" s="360" t="str">
        <f>'6桁'!G189</f>
        <v>Y★</v>
      </c>
      <c r="H189" s="474" t="str">
        <f>IF(ユーザー別卸価格!H189="","", IF(ISNUMBER(ユーザー別卸価格!H189),IF(入力!$E$25=1,ROUNDDOWN(IF(入力!$E$21=1,ユーザー別卸価格!H189/(100-入力!$E$22)%,ユーザー別卸価格!H189+入力!$E$23),-入力!$E$24),IF(入力!$E$25=2,ROUNDUP(IF(入力!$E$21=1,ユーザー別卸価格!H189/(100-入力!$E$22)%,ユーザー別卸価格!H189+入力!$E$23),-入力!$E$24),ROUND(IF(入力!$E$21=1,ユーザー別卸価格!H189/(100-入力!$E$22)%,ユーザー別卸価格!H189+入力!$E$23),-入力!$E$24))),ユーザー別卸価格!H189))</f>
        <v/>
      </c>
      <c r="I189" s="360">
        <f>'6桁'!I189</f>
        <v>0</v>
      </c>
      <c r="J189" s="474" t="str">
        <f>IF(ユーザー別卸価格!J189="","", IF(ISNUMBER(ユーザー別卸価格!J189),IF(入力!$E$25=1,ROUNDDOWN(IF(入力!$E$21=1,ユーザー別卸価格!J189/(100-入力!$E$22)%,ユーザー別卸価格!J189+入力!$E$23),-入力!$E$24),IF(入力!$E$25=2,ROUNDUP(IF(入力!$E$21=1,ユーザー別卸価格!J189/(100-入力!$E$22)%,ユーザー別卸価格!J189+入力!$E$23),-入力!$E$24),ROUND(IF(入力!$E$21=1,ユーザー別卸価格!J189/(100-入力!$E$22)%,ユーザー別卸価格!J189+入力!$E$23),-入力!$E$24))),ユーザー別卸価格!J189))</f>
        <v/>
      </c>
      <c r="K189" s="359">
        <f>'6桁'!K189</f>
        <v>0</v>
      </c>
      <c r="L189" s="319">
        <f>IF(ユーザー別卸価格!L189="","", IF(ISNUMBER(ユーザー別卸価格!L189),IF(入力!$E$25=1,ROUNDDOWN(IF(入力!$E$21=1,ユーザー別卸価格!L189/(100-入力!$E$22)%,ユーザー別卸価格!L189+入力!$E$23),-入力!$E$24),IF(入力!$E$25=2,ROUNDUP(IF(入力!$E$21=1,ユーザー別卸価格!L189/(100-入力!$E$22)%,ユーザー別卸価格!L189+入力!$E$23),-入力!$E$24),ROUND(IF(入力!$E$21=1,ユーザー別卸価格!L189/(100-入力!$E$22)%,ユーザー別卸価格!L189+入力!$E$23),-入力!$E$24))),ユーザー別卸価格!L189))</f>
        <v>54600</v>
      </c>
      <c r="M189" s="126" t="str">
        <f>'6桁'!M189</f>
        <v>W★</v>
      </c>
      <c r="N189" s="266"/>
      <c r="O189" s="251"/>
      <c r="P189" s="10"/>
      <c r="Q189" s="123"/>
      <c r="R189" s="74"/>
      <c r="S189" s="251"/>
      <c r="T189" s="74"/>
      <c r="U189" s="251"/>
      <c r="Z189" s="40"/>
    </row>
    <row r="190" spans="2:27" ht="30" customHeight="1">
      <c r="B190" s="563"/>
      <c r="C190" s="87" t="s">
        <v>62</v>
      </c>
      <c r="D190" s="317">
        <v>95</v>
      </c>
      <c r="E190" s="348">
        <v>99</v>
      </c>
      <c r="F190" s="319" t="str">
        <f>IF(ユーザー別卸価格!F190="","", IF(ISNUMBER(ユーザー別卸価格!F190),IF(入力!$E$25=1,ROUNDDOWN(IF(入力!$E$21=1,ユーザー別卸価格!F190/(100-入力!$E$22)%,ユーザー別卸価格!F190+入力!$E$23),-入力!$E$24),IF(入力!$E$25=2,ROUNDUP(IF(入力!$E$21=1,ユーザー別卸価格!F190/(100-入力!$E$22)%,ユーザー別卸価格!F190+入力!$E$23),-入力!$E$24),ROUND(IF(入力!$E$21=1,ユーザー別卸価格!F190/(100-入力!$E$22)%,ユーザー別卸価格!F190+入力!$E$23),-入力!$E$24))),ユーザー別卸価格!F190))</f>
        <v/>
      </c>
      <c r="G190" s="360">
        <f>'6桁'!G190</f>
        <v>0</v>
      </c>
      <c r="H190" s="474" t="str">
        <f>IF(ユーザー別卸価格!H190="","", IF(ISNUMBER(ユーザー別卸価格!H190),IF(入力!$E$25=1,ROUNDDOWN(IF(入力!$E$21=1,ユーザー別卸価格!H190/(100-入力!$E$22)%,ユーザー別卸価格!H190+入力!$E$23),-入力!$E$24),IF(入力!$E$25=2,ROUNDUP(IF(入力!$E$21=1,ユーザー別卸価格!H190/(100-入力!$E$22)%,ユーザー別卸価格!H190+入力!$E$23),-入力!$E$24),ROUND(IF(入力!$E$21=1,ユーザー別卸価格!H190/(100-入力!$E$22)%,ユーザー別卸価格!H190+入力!$E$23),-入力!$E$24))),ユーザー別卸価格!H190))</f>
        <v>卸価格設定なし</v>
      </c>
      <c r="I190" s="360" t="str">
        <f>'6桁'!I190</f>
        <v>Y★</v>
      </c>
      <c r="J190" s="474" t="str">
        <f>IF(ユーザー別卸価格!J190="","", IF(ISNUMBER(ユーザー別卸価格!J190),IF(入力!$E$25=1,ROUNDDOWN(IF(入力!$E$21=1,ユーザー別卸価格!J190/(100-入力!$E$22)%,ユーザー別卸価格!J190+入力!$E$23),-入力!$E$24),IF(入力!$E$25=2,ROUNDUP(IF(入力!$E$21=1,ユーザー別卸価格!J190/(100-入力!$E$22)%,ユーザー別卸価格!J190+入力!$E$23),-入力!$E$24),ROUND(IF(入力!$E$21=1,ユーザー別卸価格!J190/(100-入力!$E$22)%,ユーザー別卸価格!J190+入力!$E$23),-入力!$E$24))),ユーザー別卸価格!J190))</f>
        <v/>
      </c>
      <c r="K190" s="359">
        <f>'6桁'!K190</f>
        <v>0</v>
      </c>
      <c r="L190" s="319">
        <f>IF(ユーザー別卸価格!L190="","", IF(ISNUMBER(ユーザー別卸価格!L190),IF(入力!$E$25=1,ROUNDDOWN(IF(入力!$E$21=1,ユーザー別卸価格!L190/(100-入力!$E$22)%,ユーザー別卸価格!L190+入力!$E$23),-入力!$E$24),IF(入力!$E$25=2,ROUNDUP(IF(入力!$E$21=1,ユーザー別卸価格!L190/(100-入力!$E$22)%,ユーザー別卸価格!L190+入力!$E$23),-入力!$E$24),ROUND(IF(入力!$E$21=1,ユーザー別卸価格!L190/(100-入力!$E$22)%,ユーザー別卸価格!L190+入力!$E$23),-入力!$E$24))),ユーザー別卸価格!L190))</f>
        <v>56900</v>
      </c>
      <c r="M190" s="132" t="str">
        <f>'6桁'!M190</f>
        <v>W</v>
      </c>
      <c r="N190" s="266"/>
      <c r="O190" s="251"/>
      <c r="P190" s="10"/>
      <c r="Q190" s="123"/>
      <c r="R190" s="74"/>
      <c r="S190" s="251"/>
      <c r="T190" s="74"/>
      <c r="U190" s="251"/>
      <c r="Z190" s="40"/>
    </row>
    <row r="191" spans="2:27" ht="30" customHeight="1">
      <c r="B191" s="563"/>
      <c r="C191" s="87" t="s">
        <v>495</v>
      </c>
      <c r="D191" s="254"/>
      <c r="E191" s="350">
        <v>101</v>
      </c>
      <c r="F191" s="319" t="str">
        <f>IF(ユーザー別卸価格!F191="","", IF(ISNUMBER(ユーザー別卸価格!F191),IF(入力!$E$25=1,ROUNDDOWN(IF(入力!$E$21=1,ユーザー別卸価格!F191/(100-入力!$E$22)%,ユーザー別卸価格!F191+入力!$E$23),-入力!$E$24),IF(入力!$E$25=2,ROUNDUP(IF(入力!$E$21=1,ユーザー別卸価格!F191/(100-入力!$E$22)%,ユーザー別卸価格!F191+入力!$E$23),-入力!$E$24),ROUND(IF(入力!$E$21=1,ユーザー別卸価格!F191/(100-入力!$E$22)%,ユーザー別卸価格!F191+入力!$E$23),-入力!$E$24))),ユーザー別卸価格!F191))</f>
        <v/>
      </c>
      <c r="G191" s="360">
        <f>'6桁'!G191</f>
        <v>0</v>
      </c>
      <c r="H191" s="474" t="str">
        <f>IF(ユーザー別卸価格!H191="","", IF(ISNUMBER(ユーザー別卸価格!H191),IF(入力!$E$25=1,ROUNDDOWN(IF(入力!$E$21=1,ユーザー別卸価格!H191/(100-入力!$E$22)%,ユーザー別卸価格!H191+入力!$E$23),-入力!$E$24),IF(入力!$E$25=2,ROUNDUP(IF(入力!$E$21=1,ユーザー別卸価格!H191/(100-入力!$E$22)%,ユーザー別卸価格!H191+入力!$E$23),-入力!$E$24),ROUND(IF(入力!$E$21=1,ユーザー別卸価格!H191/(100-入力!$E$22)%,ユーザー別卸価格!H191+入力!$E$23),-入力!$E$24))),ユーザー別卸価格!H191))</f>
        <v>卸価格設定なし</v>
      </c>
      <c r="I191" s="360" t="str">
        <f>'6桁'!I191</f>
        <v>Y★</v>
      </c>
      <c r="J191" s="474" t="str">
        <f>IF(ユーザー別卸価格!J191="","", IF(ISNUMBER(ユーザー別卸価格!J191),IF(入力!$E$25=1,ROUNDDOWN(IF(入力!$E$21=1,ユーザー別卸価格!J191/(100-入力!$E$22)%,ユーザー別卸価格!J191+入力!$E$23),-入力!$E$24),IF(入力!$E$25=2,ROUNDUP(IF(入力!$E$21=1,ユーザー別卸価格!J191/(100-入力!$E$22)%,ユーザー別卸価格!J191+入力!$E$23),-入力!$E$24),ROUND(IF(入力!$E$21=1,ユーザー別卸価格!J191/(100-入力!$E$22)%,ユーザー別卸価格!J191+入力!$E$23),-入力!$E$24))),ユーザー別卸価格!J191))</f>
        <v/>
      </c>
      <c r="K191" s="359">
        <f>'6桁'!K191</f>
        <v>0</v>
      </c>
      <c r="L191" s="319" t="str">
        <f>IF(ユーザー別卸価格!L191="","", IF(ISNUMBER(ユーザー別卸価格!L191),IF(入力!$E$25=1,ROUNDDOWN(IF(入力!$E$21=1,ユーザー別卸価格!L191/(100-入力!$E$22)%,ユーザー別卸価格!L191+入力!$E$23),-入力!$E$24),IF(入力!$E$25=2,ROUNDUP(IF(入力!$E$21=1,ユーザー別卸価格!L191/(100-入力!$E$22)%,ユーザー別卸価格!L191+入力!$E$23),-入力!$E$24),ROUND(IF(入力!$E$21=1,ユーザー別卸価格!L191/(100-入力!$E$22)%,ユーザー別卸価格!L191+入力!$E$23),-入力!$E$24))),ユーザー別卸価格!L191))</f>
        <v/>
      </c>
      <c r="M191" s="132">
        <f>'6桁'!M191</f>
        <v>0</v>
      </c>
      <c r="N191" s="266"/>
      <c r="O191" s="251"/>
      <c r="P191" s="10"/>
      <c r="Q191" s="123"/>
      <c r="R191" s="74"/>
      <c r="S191" s="251"/>
      <c r="T191" s="74"/>
      <c r="U191" s="251"/>
      <c r="Z191" s="40"/>
    </row>
    <row r="192" spans="2:27" ht="30" customHeight="1">
      <c r="B192" s="563"/>
      <c r="C192" s="87" t="s">
        <v>66</v>
      </c>
      <c r="D192" s="317">
        <v>88</v>
      </c>
      <c r="E192" s="348">
        <v>92</v>
      </c>
      <c r="F192" s="319">
        <f>IF(ユーザー別卸価格!F192="","", IF(ISNUMBER(ユーザー別卸価格!F192),IF(入力!$E$25=1,ROUNDDOWN(IF(入力!$E$21=1,ユーザー別卸価格!F192/(100-入力!$E$22)%,ユーザー別卸価格!F192+入力!$E$23),-入力!$E$24),IF(入力!$E$25=2,ROUNDUP(IF(入力!$E$21=1,ユーザー別卸価格!F192/(100-入力!$E$22)%,ユーザー別卸価格!F192+入力!$E$23),-入力!$E$24),ROUND(IF(入力!$E$21=1,ユーザー別卸価格!F192/(100-入力!$E$22)%,ユーザー別卸価格!F192+入力!$E$23),-入力!$E$24))),ユーザー別卸価格!F192))</f>
        <v>36500</v>
      </c>
      <c r="G192" s="360" t="str">
        <f>'6桁'!G192</f>
        <v>Y★</v>
      </c>
      <c r="H192" s="474" t="str">
        <f>IF(ユーザー別卸価格!H192="","", IF(ISNUMBER(ユーザー別卸価格!H192),IF(入力!$E$25=1,ROUNDDOWN(IF(入力!$E$21=1,ユーザー別卸価格!H192/(100-入力!$E$22)%,ユーザー別卸価格!H192+入力!$E$23),-入力!$E$24),IF(入力!$E$25=2,ROUNDUP(IF(入力!$E$21=1,ユーザー別卸価格!H192/(100-入力!$E$22)%,ユーザー別卸価格!H192+入力!$E$23),-入力!$E$24),ROUND(IF(入力!$E$21=1,ユーザー別卸価格!H192/(100-入力!$E$22)%,ユーザー別卸価格!H192+入力!$E$23),-入力!$E$24))),ユーザー別卸価格!H192))</f>
        <v/>
      </c>
      <c r="I192" s="360">
        <f>'6桁'!I192</f>
        <v>0</v>
      </c>
      <c r="J192" s="474" t="str">
        <f>IF(ユーザー別卸価格!J192="","", IF(ISNUMBER(ユーザー別卸価格!J192),IF(入力!$E$25=1,ROUNDDOWN(IF(入力!$E$21=1,ユーザー別卸価格!J192/(100-入力!$E$22)%,ユーザー別卸価格!J192+入力!$E$23),-入力!$E$24),IF(入力!$E$25=2,ROUNDUP(IF(入力!$E$21=1,ユーザー別卸価格!J192/(100-入力!$E$22)%,ユーザー別卸価格!J192+入力!$E$23),-入力!$E$24),ROUND(IF(入力!$E$21=1,ユーザー別卸価格!J192/(100-入力!$E$22)%,ユーザー別卸価格!J192+入力!$E$23),-入力!$E$24))),ユーザー別卸価格!J192))</f>
        <v/>
      </c>
      <c r="K192" s="359">
        <f>'6桁'!K192</f>
        <v>0</v>
      </c>
      <c r="L192" s="319">
        <f>IF(ユーザー別卸価格!L192="","", IF(ISNUMBER(ユーザー別卸価格!L192),IF(入力!$E$25=1,ROUNDDOWN(IF(入力!$E$21=1,ユーザー別卸価格!L192/(100-入力!$E$22)%,ユーザー別卸価格!L192+入力!$E$23),-入力!$E$24),IF(入力!$E$25=2,ROUNDUP(IF(入力!$E$21=1,ユーザー別卸価格!L192/(100-入力!$E$22)%,ユーザー別卸価格!L192+入力!$E$23),-入力!$E$24),ROUND(IF(入力!$E$21=1,ユーザー別卸価格!L192/(100-入力!$E$22)%,ユーザー別卸価格!L192+入力!$E$23),-入力!$E$24))),ユーザー別卸価格!L192))</f>
        <v>47200</v>
      </c>
      <c r="M192" s="132" t="str">
        <f>'6桁'!M192</f>
        <v>W★</v>
      </c>
      <c r="N192" s="266"/>
      <c r="O192" s="251"/>
      <c r="P192" s="10"/>
      <c r="Q192" s="123"/>
      <c r="R192" s="74"/>
      <c r="S192" s="251"/>
      <c r="T192" s="74"/>
      <c r="U192" s="251"/>
      <c r="Z192" s="40"/>
    </row>
    <row r="193" spans="2:26" ht="30" customHeight="1">
      <c r="B193" s="563"/>
      <c r="C193" s="87" t="s">
        <v>172</v>
      </c>
      <c r="D193" s="317">
        <v>91</v>
      </c>
      <c r="E193" s="348">
        <v>95</v>
      </c>
      <c r="F193" s="319">
        <f>IF(ユーザー別卸価格!F193="","", IF(ISNUMBER(ユーザー別卸価格!F193),IF(入力!$E$25=1,ROUNDDOWN(IF(入力!$E$21=1,ユーザー別卸価格!F193/(100-入力!$E$22)%,ユーザー別卸価格!F193+入力!$E$23),-入力!$E$24),IF(入力!$E$25=2,ROUNDUP(IF(入力!$E$21=1,ユーザー別卸価格!F193/(100-入力!$E$22)%,ユーザー別卸価格!F193+入力!$E$23),-入力!$E$24),ROUND(IF(入力!$E$21=1,ユーザー別卸価格!F193/(100-入力!$E$22)%,ユーザー別卸価格!F193+入力!$E$23),-入力!$E$24))),ユーザー別卸価格!F193))</f>
        <v>37500</v>
      </c>
      <c r="G193" s="96" t="str">
        <f>'6桁'!G193</f>
        <v>Y★</v>
      </c>
      <c r="H193" s="474" t="str">
        <f>IF(ユーザー別卸価格!H193="","", IF(ISNUMBER(ユーザー別卸価格!H193),IF(入力!$E$25=1,ROUNDDOWN(IF(入力!$E$21=1,ユーザー別卸価格!H193/(100-入力!$E$22)%,ユーザー別卸価格!H193+入力!$E$23),-入力!$E$24),IF(入力!$E$25=2,ROUNDUP(IF(入力!$E$21=1,ユーザー別卸価格!H193/(100-入力!$E$22)%,ユーザー別卸価格!H193+入力!$E$23),-入力!$E$24),ROUND(IF(入力!$E$21=1,ユーザー別卸価格!H193/(100-入力!$E$22)%,ユーザー別卸価格!H193+入力!$E$23),-入力!$E$24))),ユーザー別卸価格!H193))</f>
        <v/>
      </c>
      <c r="I193" s="96">
        <f>'6桁'!I193</f>
        <v>0</v>
      </c>
      <c r="J193" s="474" t="str">
        <f>IF(ユーザー別卸価格!J193="","", IF(ISNUMBER(ユーザー別卸価格!J193),IF(入力!$E$25=1,ROUNDDOWN(IF(入力!$E$21=1,ユーザー別卸価格!J193/(100-入力!$E$22)%,ユーザー別卸価格!J193+入力!$E$23),-入力!$E$24),IF(入力!$E$25=2,ROUNDUP(IF(入力!$E$21=1,ユーザー別卸価格!J193/(100-入力!$E$22)%,ユーザー別卸価格!J193+入力!$E$23),-入力!$E$24),ROUND(IF(入力!$E$21=1,ユーザー別卸価格!J193/(100-入力!$E$22)%,ユーザー別卸価格!J193+入力!$E$23),-入力!$E$24))),ユーザー別卸価格!J193))</f>
        <v/>
      </c>
      <c r="K193" s="359">
        <f>'6桁'!K193</f>
        <v>0</v>
      </c>
      <c r="L193" s="319">
        <f>IF(ユーザー別卸価格!L193="","", IF(ISNUMBER(ユーザー別卸価格!L193),IF(入力!$E$25=1,ROUNDDOWN(IF(入力!$E$21=1,ユーザー別卸価格!L193/(100-入力!$E$22)%,ユーザー別卸価格!L193+入力!$E$23),-入力!$E$24),IF(入力!$E$25=2,ROUNDUP(IF(入力!$E$21=1,ユーザー別卸価格!L193/(100-入力!$E$22)%,ユーザー別卸価格!L193+入力!$E$23),-入力!$E$24),ROUND(IF(入力!$E$21=1,ユーザー別卸価格!L193/(100-入力!$E$22)%,ユーザー別卸価格!L193+入力!$E$23),-入力!$E$24))),ユーザー別卸価格!L193))</f>
        <v>47600</v>
      </c>
      <c r="M193" s="132" t="str">
        <f>'6桁'!M193</f>
        <v>W★</v>
      </c>
      <c r="N193" s="266"/>
      <c r="O193" s="251"/>
      <c r="P193" s="10"/>
      <c r="Q193" s="123"/>
      <c r="R193" s="74"/>
      <c r="S193" s="251"/>
      <c r="T193" s="74"/>
      <c r="U193" s="251"/>
      <c r="Z193" s="40"/>
    </row>
    <row r="194" spans="2:26" ht="30" customHeight="1">
      <c r="B194" s="563"/>
      <c r="C194" s="87" t="s">
        <v>70</v>
      </c>
      <c r="D194" s="317">
        <v>93</v>
      </c>
      <c r="E194" s="348">
        <v>97</v>
      </c>
      <c r="F194" s="319">
        <f>IF(ユーザー別卸価格!F194="","", IF(ISNUMBER(ユーザー別卸価格!F194),IF(入力!$E$25=1,ROUNDDOWN(IF(入力!$E$21=1,ユーザー別卸価格!F194/(100-入力!$E$22)%,ユーザー別卸価格!F194+入力!$E$23),-入力!$E$24),IF(入力!$E$25=2,ROUNDUP(IF(入力!$E$21=1,ユーザー別卸価格!F194/(100-入力!$E$22)%,ユーザー別卸価格!F194+入力!$E$23),-入力!$E$24),ROUND(IF(入力!$E$21=1,ユーザー別卸価格!F194/(100-入力!$E$22)%,ユーザー別卸価格!F194+入力!$E$23),-入力!$E$24))),ユーザー別卸価格!F194))</f>
        <v>39600</v>
      </c>
      <c r="G194" s="360" t="str">
        <f>'6桁'!G194</f>
        <v>Y★</v>
      </c>
      <c r="H194" s="474" t="str">
        <f>IF(ユーザー別卸価格!H194="","", IF(ISNUMBER(ユーザー別卸価格!H194),IF(入力!$E$25=1,ROUNDDOWN(IF(入力!$E$21=1,ユーザー別卸価格!H194/(100-入力!$E$22)%,ユーザー別卸価格!H194+入力!$E$23),-入力!$E$24),IF(入力!$E$25=2,ROUNDUP(IF(入力!$E$21=1,ユーザー別卸価格!H194/(100-入力!$E$22)%,ユーザー別卸価格!H194+入力!$E$23),-入力!$E$24),ROUND(IF(入力!$E$21=1,ユーザー別卸価格!H194/(100-入力!$E$22)%,ユーザー別卸価格!H194+入力!$E$23),-入力!$E$24))),ユーザー別卸価格!H194))</f>
        <v/>
      </c>
      <c r="I194" s="360">
        <f>'6桁'!I194</f>
        <v>0</v>
      </c>
      <c r="J194" s="474" t="str">
        <f>IF(ユーザー別卸価格!J194="","", IF(ISNUMBER(ユーザー別卸価格!J194),IF(入力!$E$25=1,ROUNDDOWN(IF(入力!$E$21=1,ユーザー別卸価格!J194/(100-入力!$E$22)%,ユーザー別卸価格!J194+入力!$E$23),-入力!$E$24),IF(入力!$E$25=2,ROUNDUP(IF(入力!$E$21=1,ユーザー別卸価格!J194/(100-入力!$E$22)%,ユーザー別卸価格!J194+入力!$E$23),-入力!$E$24),ROUND(IF(入力!$E$21=1,ユーザー別卸価格!J194/(100-入力!$E$22)%,ユーザー別卸価格!J194+入力!$E$23),-入力!$E$24))),ユーザー別卸価格!J194))</f>
        <v/>
      </c>
      <c r="K194" s="359">
        <f>'6桁'!K194</f>
        <v>0</v>
      </c>
      <c r="L194" s="319" t="str">
        <f>IF(ユーザー別卸価格!L194="","", IF(ISNUMBER(ユーザー別卸価格!L194),IF(入力!$E$25=1,ROUNDDOWN(IF(入力!$E$21=1,ユーザー別卸価格!L194/(100-入力!$E$22)%,ユーザー別卸価格!L194+入力!$E$23),-入力!$E$24),IF(入力!$E$25=2,ROUNDUP(IF(入力!$E$21=1,ユーザー別卸価格!L194/(100-入力!$E$22)%,ユーザー別卸価格!L194+入力!$E$23),-入力!$E$24),ROUND(IF(入力!$E$21=1,ユーザー別卸価格!L194/(100-入力!$E$22)%,ユーザー別卸価格!L194+入力!$E$23),-入力!$E$24))),ユーザー別卸価格!L194))</f>
        <v/>
      </c>
      <c r="M194" s="126">
        <f>'6桁'!M194</f>
        <v>0</v>
      </c>
      <c r="N194" s="266"/>
      <c r="O194" s="251"/>
      <c r="P194" s="10"/>
      <c r="Q194" s="123"/>
      <c r="R194" s="74"/>
      <c r="S194" s="251"/>
      <c r="T194" s="74"/>
      <c r="U194" s="251"/>
      <c r="Z194" s="40"/>
    </row>
    <row r="195" spans="2:26" ht="30" customHeight="1">
      <c r="B195" s="563"/>
      <c r="C195" s="87" t="s">
        <v>136</v>
      </c>
      <c r="D195" s="317">
        <v>95</v>
      </c>
      <c r="E195" s="348">
        <v>99</v>
      </c>
      <c r="F195" s="319">
        <f>IF(ユーザー別卸価格!F195="","", IF(ISNUMBER(ユーザー別卸価格!F195),IF(入力!$E$25=1,ROUNDDOWN(IF(入力!$E$21=1,ユーザー別卸価格!F195/(100-入力!$E$22)%,ユーザー別卸価格!F195+入力!$E$23),-入力!$E$24),IF(入力!$E$25=2,ROUNDUP(IF(入力!$E$21=1,ユーザー別卸価格!F195/(100-入力!$E$22)%,ユーザー別卸価格!F195+入力!$E$23),-入力!$E$24),ROUND(IF(入力!$E$21=1,ユーザー別卸価格!F195/(100-入力!$E$22)%,ユーザー別卸価格!F195+入力!$E$23),-入力!$E$24))),ユーザー別卸価格!F195))</f>
        <v>45600</v>
      </c>
      <c r="G195" s="360" t="str">
        <f>'6桁'!G195</f>
        <v>Y★</v>
      </c>
      <c r="H195" s="474" t="str">
        <f>IF(ユーザー別卸価格!H195="","", IF(ISNUMBER(ユーザー別卸価格!H195),IF(入力!$E$25=1,ROUNDDOWN(IF(入力!$E$21=1,ユーザー別卸価格!H195/(100-入力!$E$22)%,ユーザー別卸価格!H195+入力!$E$23),-入力!$E$24),IF(入力!$E$25=2,ROUNDUP(IF(入力!$E$21=1,ユーザー別卸価格!H195/(100-入力!$E$22)%,ユーザー別卸価格!H195+入力!$E$23),-入力!$E$24),ROUND(IF(入力!$E$21=1,ユーザー別卸価格!H195/(100-入力!$E$22)%,ユーザー別卸価格!H195+入力!$E$23),-入力!$E$24))),ユーザー別卸価格!H195))</f>
        <v/>
      </c>
      <c r="I195" s="360">
        <f>'6桁'!I195</f>
        <v>0</v>
      </c>
      <c r="J195" s="474" t="str">
        <f>IF(ユーザー別卸価格!J195="","", IF(ISNUMBER(ユーザー別卸価格!J195),IF(入力!$E$25=1,ROUNDDOWN(IF(入力!$E$21=1,ユーザー別卸価格!J195/(100-入力!$E$22)%,ユーザー別卸価格!J195+入力!$E$23),-入力!$E$24),IF(入力!$E$25=2,ROUNDUP(IF(入力!$E$21=1,ユーザー別卸価格!J195/(100-入力!$E$22)%,ユーザー別卸価格!J195+入力!$E$23),-入力!$E$24),ROUND(IF(入力!$E$21=1,ユーザー別卸価格!J195/(100-入力!$E$22)%,ユーザー別卸価格!J195+入力!$E$23),-入力!$E$24))),ユーザー別卸価格!J195))</f>
        <v/>
      </c>
      <c r="K195" s="359">
        <f>'6桁'!K195</f>
        <v>0</v>
      </c>
      <c r="L195" s="319" t="str">
        <f>IF(ユーザー別卸価格!L195="","", IF(ISNUMBER(ユーザー別卸価格!L195),IF(入力!$E$25=1,ROUNDDOWN(IF(入力!$E$21=1,ユーザー別卸価格!L195/(100-入力!$E$22)%,ユーザー別卸価格!L195+入力!$E$23),-入力!$E$24),IF(入力!$E$25=2,ROUNDUP(IF(入力!$E$21=1,ユーザー別卸価格!L195/(100-入力!$E$22)%,ユーザー別卸価格!L195+入力!$E$23),-入力!$E$24),ROUND(IF(入力!$E$21=1,ユーザー別卸価格!L195/(100-入力!$E$22)%,ユーザー別卸価格!L195+入力!$E$23),-入力!$E$24))),ユーザー別卸価格!L195))</f>
        <v/>
      </c>
      <c r="M195" s="126">
        <f>'6桁'!M195</f>
        <v>0</v>
      </c>
      <c r="N195" s="266"/>
      <c r="O195" s="251"/>
      <c r="P195" s="10"/>
      <c r="Q195" s="123"/>
      <c r="R195" s="74"/>
      <c r="S195" s="251"/>
      <c r="T195" s="74"/>
      <c r="U195" s="251"/>
      <c r="Z195" s="40"/>
    </row>
    <row r="196" spans="2:26" ht="30" customHeight="1">
      <c r="B196" s="563"/>
      <c r="C196" s="87" t="s">
        <v>71</v>
      </c>
      <c r="D196" s="317">
        <v>99</v>
      </c>
      <c r="E196" s="348">
        <v>103</v>
      </c>
      <c r="F196" s="319" t="str">
        <f>IF(ユーザー別卸価格!F196="","", IF(ISNUMBER(ユーザー別卸価格!F196),IF(入力!$E$25=1,ROUNDDOWN(IF(入力!$E$21=1,ユーザー別卸価格!F196/(100-入力!$E$22)%,ユーザー別卸価格!F196+入力!$E$23),-入力!$E$24),IF(入力!$E$25=2,ROUNDUP(IF(入力!$E$21=1,ユーザー別卸価格!F196/(100-入力!$E$22)%,ユーザー別卸価格!F196+入力!$E$23),-入力!$E$24),ROUND(IF(入力!$E$21=1,ユーザー別卸価格!F196/(100-入力!$E$22)%,ユーザー別卸価格!F196+入力!$E$23),-入力!$E$24))),ユーザー別卸価格!F196))</f>
        <v/>
      </c>
      <c r="G196" s="360">
        <f>'6桁'!G196</f>
        <v>0</v>
      </c>
      <c r="H196" s="474" t="str">
        <f>IF(ユーザー別卸価格!H196="","", IF(ISNUMBER(ユーザー別卸価格!H196),IF(入力!$E$25=1,ROUNDDOWN(IF(入力!$E$21=1,ユーザー別卸価格!H196/(100-入力!$E$22)%,ユーザー別卸価格!H196+入力!$E$23),-入力!$E$24),IF(入力!$E$25=2,ROUNDUP(IF(入力!$E$21=1,ユーザー別卸価格!H196/(100-入力!$E$22)%,ユーザー別卸価格!H196+入力!$E$23),-入力!$E$24),ROUND(IF(入力!$E$21=1,ユーザー別卸価格!H196/(100-入力!$E$22)%,ユーザー別卸価格!H196+入力!$E$23),-入力!$E$24))),ユーザー別卸価格!H196))</f>
        <v>卸価格設定なし</v>
      </c>
      <c r="I196" s="360" t="str">
        <f>'6桁'!I196</f>
        <v>Y</v>
      </c>
      <c r="J196" s="474" t="str">
        <f>IF(ユーザー別卸価格!J196="","", IF(ISNUMBER(ユーザー別卸価格!J196),IF(入力!$E$25=1,ROUNDDOWN(IF(入力!$E$21=1,ユーザー別卸価格!J196/(100-入力!$E$22)%,ユーザー別卸価格!J196+入力!$E$23),-入力!$E$24),IF(入力!$E$25=2,ROUNDUP(IF(入力!$E$21=1,ユーザー別卸価格!J196/(100-入力!$E$22)%,ユーザー別卸価格!J196+入力!$E$23),-入力!$E$24),ROUND(IF(入力!$E$21=1,ユーザー別卸価格!J196/(100-入力!$E$22)%,ユーザー別卸価格!J196+入力!$E$23),-入力!$E$24))),ユーザー別卸価格!J196))</f>
        <v/>
      </c>
      <c r="K196" s="359">
        <f>'6桁'!K196</f>
        <v>0</v>
      </c>
      <c r="L196" s="319" t="str">
        <f>IF(ユーザー別卸価格!L196="","", IF(ISNUMBER(ユーザー別卸価格!L196),IF(入力!$E$25=1,ROUNDDOWN(IF(入力!$E$21=1,ユーザー別卸価格!L196/(100-入力!$E$22)%,ユーザー別卸価格!L196+入力!$E$23),-入力!$E$24),IF(入力!$E$25=2,ROUNDUP(IF(入力!$E$21=1,ユーザー別卸価格!L196/(100-入力!$E$22)%,ユーザー別卸価格!L196+入力!$E$23),-入力!$E$24),ROUND(IF(入力!$E$21=1,ユーザー別卸価格!L196/(100-入力!$E$22)%,ユーザー別卸価格!L196+入力!$E$23),-入力!$E$24))),ユーザー別卸価格!L196))</f>
        <v/>
      </c>
      <c r="M196" s="132">
        <f>'6桁'!M196</f>
        <v>0</v>
      </c>
      <c r="N196" s="266"/>
      <c r="O196" s="251"/>
      <c r="P196" s="10"/>
      <c r="Q196" s="123"/>
      <c r="R196" s="74"/>
      <c r="S196" s="251"/>
      <c r="T196" s="74"/>
      <c r="U196" s="251"/>
      <c r="Z196" s="40"/>
    </row>
    <row r="197" spans="2:26" ht="30" customHeight="1">
      <c r="B197" s="563"/>
      <c r="C197" s="87" t="s">
        <v>86</v>
      </c>
      <c r="D197" s="317">
        <v>91</v>
      </c>
      <c r="E197" s="348">
        <v>95</v>
      </c>
      <c r="F197" s="319">
        <f>IF(ユーザー別卸価格!F197="","", IF(ISNUMBER(ユーザー別卸価格!F197),IF(入力!$E$25=1,ROUNDDOWN(IF(入力!$E$21=1,ユーザー別卸価格!F197/(100-入力!$E$22)%,ユーザー別卸価格!F197+入力!$E$23),-入力!$E$24),IF(入力!$E$25=2,ROUNDUP(IF(入力!$E$21=1,ユーザー別卸価格!F197/(100-入力!$E$22)%,ユーザー別卸価格!F197+入力!$E$23),-入力!$E$24),ROUND(IF(入力!$E$21=1,ユーザー別卸価格!F197/(100-入力!$E$22)%,ユーザー別卸価格!F197+入力!$E$23),-入力!$E$24))),ユーザー別卸価格!F197))</f>
        <v>32600</v>
      </c>
      <c r="G197" s="360" t="str">
        <f>'6桁'!G197</f>
        <v>Y★</v>
      </c>
      <c r="H197" s="474" t="str">
        <f>IF(ユーザー別卸価格!H197="","", IF(ISNUMBER(ユーザー別卸価格!H197),IF(入力!$E$25=1,ROUNDDOWN(IF(入力!$E$21=1,ユーザー別卸価格!H197/(100-入力!$E$22)%,ユーザー別卸価格!H197+入力!$E$23),-入力!$E$24),IF(入力!$E$25=2,ROUNDUP(IF(入力!$E$21=1,ユーザー別卸価格!H197/(100-入力!$E$22)%,ユーザー別卸価格!H197+入力!$E$23),-入力!$E$24),ROUND(IF(入力!$E$21=1,ユーザー別卸価格!H197/(100-入力!$E$22)%,ユーザー別卸価格!H197+入力!$E$23),-入力!$E$24))),ユーザー別卸価格!H197))</f>
        <v/>
      </c>
      <c r="I197" s="360">
        <f>'6桁'!I197</f>
        <v>0</v>
      </c>
      <c r="J197" s="474" t="str">
        <f>IF(ユーザー別卸価格!J197="","", IF(ISNUMBER(ユーザー別卸価格!J197),IF(入力!$E$25=1,ROUNDDOWN(IF(入力!$E$21=1,ユーザー別卸価格!J197/(100-入力!$E$22)%,ユーザー別卸価格!J197+入力!$E$23),-入力!$E$24),IF(入力!$E$25=2,ROUNDUP(IF(入力!$E$21=1,ユーザー別卸価格!J197/(100-入力!$E$22)%,ユーザー別卸価格!J197+入力!$E$23),-入力!$E$24),ROUND(IF(入力!$E$21=1,ユーザー別卸価格!J197/(100-入力!$E$22)%,ユーザー別卸価格!J197+入力!$E$23),-入力!$E$24))),ユーザー別卸価格!J197))</f>
        <v/>
      </c>
      <c r="K197" s="359">
        <f>'6桁'!K197</f>
        <v>0</v>
      </c>
      <c r="L197" s="319" t="str">
        <f>IF(ユーザー別卸価格!L197="","", IF(ISNUMBER(ユーザー別卸価格!L197),IF(入力!$E$25=1,ROUNDDOWN(IF(入力!$E$21=1,ユーザー別卸価格!L197/(100-入力!$E$22)%,ユーザー別卸価格!L197+入力!$E$23),-入力!$E$24),IF(入力!$E$25=2,ROUNDUP(IF(入力!$E$21=1,ユーザー別卸価格!L197/(100-入力!$E$22)%,ユーザー別卸価格!L197+入力!$E$23),-入力!$E$24),ROUND(IF(入力!$E$21=1,ユーザー別卸価格!L197/(100-入力!$E$22)%,ユーザー別卸価格!L197+入力!$E$23),-入力!$E$24))),ユーザー別卸価格!L197))</f>
        <v/>
      </c>
      <c r="M197" s="132">
        <f>'6桁'!M197</f>
        <v>0</v>
      </c>
      <c r="N197" s="266"/>
      <c r="O197" s="251"/>
      <c r="P197" s="10"/>
      <c r="Q197" s="123"/>
      <c r="R197" s="74"/>
      <c r="S197" s="251"/>
      <c r="T197" s="74"/>
      <c r="U197" s="251"/>
      <c r="Z197" s="40"/>
    </row>
    <row r="198" spans="2:26" ht="30" customHeight="1">
      <c r="B198" s="563"/>
      <c r="C198" s="87" t="s">
        <v>138</v>
      </c>
      <c r="D198" s="317">
        <v>94</v>
      </c>
      <c r="E198" s="348">
        <v>98</v>
      </c>
      <c r="F198" s="319">
        <f>IF(ユーザー別卸価格!F198="","", IF(ISNUMBER(ユーザー別卸価格!F198),IF(入力!$E$25=1,ROUNDDOWN(IF(入力!$E$21=1,ユーザー別卸価格!F198/(100-入力!$E$22)%,ユーザー別卸価格!F198+入力!$E$23),-入力!$E$24),IF(入力!$E$25=2,ROUNDUP(IF(入力!$E$21=1,ユーザー別卸価格!F198/(100-入力!$E$22)%,ユーザー別卸価格!F198+入力!$E$23),-入力!$E$24),ROUND(IF(入力!$E$21=1,ユーザー別卸価格!F198/(100-入力!$E$22)%,ユーザー別卸価格!F198+入力!$E$23),-入力!$E$24))),ユーザー別卸価格!F198))</f>
        <v>35100</v>
      </c>
      <c r="G198" s="96" t="str">
        <f>'6桁'!G198</f>
        <v>Y★</v>
      </c>
      <c r="H198" s="474" t="str">
        <f>IF(ユーザー別卸価格!H198="","", IF(ISNUMBER(ユーザー別卸価格!H198),IF(入力!$E$25=1,ROUNDDOWN(IF(入力!$E$21=1,ユーザー別卸価格!H198/(100-入力!$E$22)%,ユーザー別卸価格!H198+入力!$E$23),-入力!$E$24),IF(入力!$E$25=2,ROUNDUP(IF(入力!$E$21=1,ユーザー別卸価格!H198/(100-入力!$E$22)%,ユーザー別卸価格!H198+入力!$E$23),-入力!$E$24),ROUND(IF(入力!$E$21=1,ユーザー別卸価格!H198/(100-入力!$E$22)%,ユーザー別卸価格!H198+入力!$E$23),-入力!$E$24))),ユーザー別卸価格!H198))</f>
        <v/>
      </c>
      <c r="I198" s="96">
        <f>'6桁'!I198</f>
        <v>0</v>
      </c>
      <c r="J198" s="474" t="str">
        <f>IF(ユーザー別卸価格!J198="","", IF(ISNUMBER(ユーザー別卸価格!J198),IF(入力!$E$25=1,ROUNDDOWN(IF(入力!$E$21=1,ユーザー別卸価格!J198/(100-入力!$E$22)%,ユーザー別卸価格!J198+入力!$E$23),-入力!$E$24),IF(入力!$E$25=2,ROUNDUP(IF(入力!$E$21=1,ユーザー別卸価格!J198/(100-入力!$E$22)%,ユーザー別卸価格!J198+入力!$E$23),-入力!$E$24),ROUND(IF(入力!$E$21=1,ユーザー別卸価格!J198/(100-入力!$E$22)%,ユーザー別卸価格!J198+入力!$E$23),-入力!$E$24))),ユーザー別卸価格!J198))</f>
        <v/>
      </c>
      <c r="K198" s="359">
        <f>'6桁'!K198</f>
        <v>0</v>
      </c>
      <c r="L198" s="319" t="str">
        <f>IF(ユーザー別卸価格!L198="","", IF(ISNUMBER(ユーザー別卸価格!L198),IF(入力!$E$25=1,ROUNDDOWN(IF(入力!$E$21=1,ユーザー別卸価格!L198/(100-入力!$E$22)%,ユーザー別卸価格!L198+入力!$E$23),-入力!$E$24),IF(入力!$E$25=2,ROUNDUP(IF(入力!$E$21=1,ユーザー別卸価格!L198/(100-入力!$E$22)%,ユーザー別卸価格!L198+入力!$E$23),-入力!$E$24),ROUND(IF(入力!$E$21=1,ユーザー別卸価格!L198/(100-入力!$E$22)%,ユーザー別卸価格!L198+入力!$E$23),-入力!$E$24))),ユーザー別卸価格!L198))</f>
        <v/>
      </c>
      <c r="M198" s="132">
        <f>'6桁'!M198</f>
        <v>0</v>
      </c>
      <c r="N198" s="266"/>
      <c r="O198" s="251"/>
      <c r="P198" s="10"/>
      <c r="Q198" s="123"/>
      <c r="R198" s="74"/>
      <c r="S198" s="251"/>
      <c r="T198" s="74"/>
      <c r="U198" s="251"/>
      <c r="Z198" s="40"/>
    </row>
    <row r="199" spans="2:26" ht="30" customHeight="1">
      <c r="B199" s="563"/>
      <c r="C199" s="87" t="s">
        <v>90</v>
      </c>
      <c r="D199" s="317">
        <v>96</v>
      </c>
      <c r="E199" s="348">
        <v>100</v>
      </c>
      <c r="F199" s="319">
        <f>IF(ユーザー別卸価格!F199="","", IF(ISNUMBER(ユーザー別卸価格!F199),IF(入力!$E$25=1,ROUNDDOWN(IF(入力!$E$21=1,ユーザー別卸価格!F199/(100-入力!$E$22)%,ユーザー別卸価格!F199+入力!$E$23),-入力!$E$24),IF(入力!$E$25=2,ROUNDUP(IF(入力!$E$21=1,ユーザー別卸価格!F199/(100-入力!$E$22)%,ユーザー別卸価格!F199+入力!$E$23),-入力!$E$24),ROUND(IF(入力!$E$21=1,ユーザー別卸価格!F199/(100-入力!$E$22)%,ユーザー別卸価格!F199+入力!$E$23),-入力!$E$24))),ユーザー別卸価格!F199))</f>
        <v>36500</v>
      </c>
      <c r="G199" s="360" t="str">
        <f>'6桁'!G199</f>
        <v>Y★</v>
      </c>
      <c r="H199" s="474" t="str">
        <f>IF(ユーザー別卸価格!H199="","", IF(ISNUMBER(ユーザー別卸価格!H199),IF(入力!$E$25=1,ROUNDDOWN(IF(入力!$E$21=1,ユーザー別卸価格!H199/(100-入力!$E$22)%,ユーザー別卸価格!H199+入力!$E$23),-入力!$E$24),IF(入力!$E$25=2,ROUNDUP(IF(入力!$E$21=1,ユーザー別卸価格!H199/(100-入力!$E$22)%,ユーザー別卸価格!H199+入力!$E$23),-入力!$E$24),ROUND(IF(入力!$E$21=1,ユーザー別卸価格!H199/(100-入力!$E$22)%,ユーザー別卸価格!H199+入力!$E$23),-入力!$E$24))),ユーザー別卸価格!H199))</f>
        <v/>
      </c>
      <c r="I199" s="360">
        <f>'6桁'!I199</f>
        <v>0</v>
      </c>
      <c r="J199" s="474" t="str">
        <f>IF(ユーザー別卸価格!J199="","", IF(ISNUMBER(ユーザー別卸価格!J199),IF(入力!$E$25=1,ROUNDDOWN(IF(入力!$E$21=1,ユーザー別卸価格!J199/(100-入力!$E$22)%,ユーザー別卸価格!J199+入力!$E$23),-入力!$E$24),IF(入力!$E$25=2,ROUNDUP(IF(入力!$E$21=1,ユーザー別卸価格!J199/(100-入力!$E$22)%,ユーザー別卸価格!J199+入力!$E$23),-入力!$E$24),ROUND(IF(入力!$E$21=1,ユーザー別卸価格!J199/(100-入力!$E$22)%,ユーザー別卸価格!J199+入力!$E$23),-入力!$E$24))),ユーザー別卸価格!J199))</f>
        <v/>
      </c>
      <c r="K199" s="359">
        <f>'6桁'!K199</f>
        <v>0</v>
      </c>
      <c r="L199" s="319" t="str">
        <f>IF(ユーザー別卸価格!L199="","", IF(ISNUMBER(ユーザー別卸価格!L199),IF(入力!$E$25=1,ROUNDDOWN(IF(入力!$E$21=1,ユーザー別卸価格!L199/(100-入力!$E$22)%,ユーザー別卸価格!L199+入力!$E$23),-入力!$E$24),IF(入力!$E$25=2,ROUNDUP(IF(入力!$E$21=1,ユーザー別卸価格!L199/(100-入力!$E$22)%,ユーザー別卸価格!L199+入力!$E$23),-入力!$E$24),ROUND(IF(入力!$E$21=1,ユーザー別卸価格!L199/(100-入力!$E$22)%,ユーザー別卸価格!L199+入力!$E$23),-入力!$E$24))),ユーザー別卸価格!L199))</f>
        <v/>
      </c>
      <c r="M199" s="132">
        <f>'6桁'!M199</f>
        <v>0</v>
      </c>
      <c r="N199" s="266"/>
      <c r="O199" s="251"/>
      <c r="P199" s="10"/>
      <c r="Q199" s="123"/>
      <c r="R199" s="74"/>
      <c r="S199" s="251"/>
      <c r="T199" s="74"/>
      <c r="U199" s="251"/>
      <c r="Z199" s="40"/>
    </row>
    <row r="200" spans="2:26" ht="30" customHeight="1">
      <c r="B200" s="563"/>
      <c r="C200" s="87" t="s">
        <v>91</v>
      </c>
      <c r="D200" s="317">
        <v>99</v>
      </c>
      <c r="E200" s="348">
        <v>103</v>
      </c>
      <c r="F200" s="319" t="str">
        <f>IF(ユーザー別卸価格!F200="","", IF(ISNUMBER(ユーザー別卸価格!F200),IF(入力!$E$25=1,ROUNDDOWN(IF(入力!$E$21=1,ユーザー別卸価格!F200/(100-入力!$E$22)%,ユーザー別卸価格!F200+入力!$E$23),-入力!$E$24),IF(入力!$E$25=2,ROUNDUP(IF(入力!$E$21=1,ユーザー別卸価格!F200/(100-入力!$E$22)%,ユーザー別卸価格!F200+入力!$E$23),-入力!$E$24),ROUND(IF(入力!$E$21=1,ユーザー別卸価格!F200/(100-入力!$E$22)%,ユーザー別卸価格!F200+入力!$E$23),-入力!$E$24))),ユーザー別卸価格!F200))</f>
        <v/>
      </c>
      <c r="G200" s="360">
        <f>'6桁'!G200</f>
        <v>0</v>
      </c>
      <c r="H200" s="474" t="str">
        <f>IF(ユーザー別卸価格!H200="","", IF(ISNUMBER(ユーザー別卸価格!H200),IF(入力!$E$25=1,ROUNDDOWN(IF(入力!$E$21=1,ユーザー別卸価格!H200/(100-入力!$E$22)%,ユーザー別卸価格!H200+入力!$E$23),-入力!$E$24),IF(入力!$E$25=2,ROUNDUP(IF(入力!$E$21=1,ユーザー別卸価格!H200/(100-入力!$E$22)%,ユーザー別卸価格!H200+入力!$E$23),-入力!$E$24),ROUND(IF(入力!$E$21=1,ユーザー別卸価格!H200/(100-入力!$E$22)%,ユーザー別卸価格!H200+入力!$E$23),-入力!$E$24))),ユーザー別卸価格!H200))</f>
        <v>卸価格設定なし</v>
      </c>
      <c r="I200" s="360" t="str">
        <f>'6桁'!I200</f>
        <v>Y★</v>
      </c>
      <c r="J200" s="474" t="str">
        <f>IF(ユーザー別卸価格!J200="","", IF(ISNUMBER(ユーザー別卸価格!J200),IF(入力!$E$25=1,ROUNDDOWN(IF(入力!$E$21=1,ユーザー別卸価格!J200/(100-入力!$E$22)%,ユーザー別卸価格!J200+入力!$E$23),-入力!$E$24),IF(入力!$E$25=2,ROUNDUP(IF(入力!$E$21=1,ユーザー別卸価格!J200/(100-入力!$E$22)%,ユーザー別卸価格!J200+入力!$E$23),-入力!$E$24),ROUND(IF(入力!$E$21=1,ユーザー別卸価格!J200/(100-入力!$E$22)%,ユーザー別卸価格!J200+入力!$E$23),-入力!$E$24))),ユーザー別卸価格!J200))</f>
        <v/>
      </c>
      <c r="K200" s="359">
        <f>'6桁'!K200</f>
        <v>0</v>
      </c>
      <c r="L200" s="319" t="str">
        <f>IF(ユーザー別卸価格!L200="","", IF(ISNUMBER(ユーザー別卸価格!L200),IF(入力!$E$25=1,ROUNDDOWN(IF(入力!$E$21=1,ユーザー別卸価格!L200/(100-入力!$E$22)%,ユーザー別卸価格!L200+入力!$E$23),-入力!$E$24),IF(入力!$E$25=2,ROUNDUP(IF(入力!$E$21=1,ユーザー別卸価格!L200/(100-入力!$E$22)%,ユーザー別卸価格!L200+入力!$E$23),-入力!$E$24),ROUND(IF(入力!$E$21=1,ユーザー別卸価格!L200/(100-入力!$E$22)%,ユーザー別卸価格!L200+入力!$E$23),-入力!$E$24))),ユーザー別卸価格!L200))</f>
        <v/>
      </c>
      <c r="M200" s="132">
        <f>'6桁'!M200</f>
        <v>0</v>
      </c>
      <c r="N200" s="266"/>
      <c r="O200" s="251"/>
      <c r="P200" s="10"/>
      <c r="Q200" s="123"/>
      <c r="R200" s="74"/>
      <c r="S200" s="22"/>
      <c r="T200" s="74"/>
      <c r="U200" s="251"/>
      <c r="Z200" s="40"/>
    </row>
    <row r="201" spans="2:26" ht="30" customHeight="1">
      <c r="B201" s="563"/>
      <c r="C201" s="87" t="s">
        <v>308</v>
      </c>
      <c r="D201" s="317">
        <v>92</v>
      </c>
      <c r="E201" s="348"/>
      <c r="F201" s="319">
        <f>IF(ユーザー別卸価格!F201="","", IF(ISNUMBER(ユーザー別卸価格!F201),IF(入力!$E$25=1,ROUNDDOWN(IF(入力!$E$21=1,ユーザー別卸価格!F201/(100-入力!$E$22)%,ユーザー別卸価格!F201+入力!$E$23),-入力!$E$24),IF(入力!$E$25=2,ROUNDUP(IF(入力!$E$21=1,ユーザー別卸価格!F201/(100-入力!$E$22)%,ユーザー別卸価格!F201+入力!$E$23),-入力!$E$24),ROUND(IF(入力!$E$21=1,ユーザー別卸価格!F201/(100-入力!$E$22)%,ユーザー別卸価格!F201+入力!$E$23),-入力!$E$24))),ユーザー別卸価格!F201))</f>
        <v>27500</v>
      </c>
      <c r="G201" s="360" t="str">
        <f>'6桁'!G201</f>
        <v>W</v>
      </c>
      <c r="H201" s="474" t="str">
        <f>IF(ユーザー別卸価格!H201="","", IF(ISNUMBER(ユーザー別卸価格!H201),IF(入力!$E$25=1,ROUNDDOWN(IF(入力!$E$21=1,ユーザー別卸価格!H201/(100-入力!$E$22)%,ユーザー別卸価格!H201+入力!$E$23),-入力!$E$24),IF(入力!$E$25=2,ROUNDUP(IF(入力!$E$21=1,ユーザー別卸価格!H201/(100-入力!$E$22)%,ユーザー別卸価格!H201+入力!$E$23),-入力!$E$24),ROUND(IF(入力!$E$21=1,ユーザー別卸価格!H201/(100-入力!$E$22)%,ユーザー別卸価格!H201+入力!$E$23),-入力!$E$24))),ユーザー別卸価格!H201))</f>
        <v/>
      </c>
      <c r="I201" s="360">
        <f>'6桁'!I201</f>
        <v>0</v>
      </c>
      <c r="J201" s="474" t="str">
        <f>IF(ユーザー別卸価格!J201="","", IF(ISNUMBER(ユーザー別卸価格!J201),IF(入力!$E$25=1,ROUNDDOWN(IF(入力!$E$21=1,ユーザー別卸価格!J201/(100-入力!$E$22)%,ユーザー別卸価格!J201+入力!$E$23),-入力!$E$24),IF(入力!$E$25=2,ROUNDUP(IF(入力!$E$21=1,ユーザー別卸価格!J201/(100-入力!$E$22)%,ユーザー別卸価格!J201+入力!$E$23),-入力!$E$24),ROUND(IF(入力!$E$21=1,ユーザー別卸価格!J201/(100-入力!$E$22)%,ユーザー別卸価格!J201+入力!$E$23),-入力!$E$24))),ユーザー別卸価格!J201))</f>
        <v/>
      </c>
      <c r="K201" s="359">
        <f>'6桁'!K201</f>
        <v>0</v>
      </c>
      <c r="L201" s="319" t="str">
        <f>IF(ユーザー別卸価格!L201="","", IF(ISNUMBER(ユーザー別卸価格!L201),IF(入力!$E$25=1,ROUNDDOWN(IF(入力!$E$21=1,ユーザー別卸価格!L201/(100-入力!$E$22)%,ユーザー別卸価格!L201+入力!$E$23),-入力!$E$24),IF(入力!$E$25=2,ROUNDUP(IF(入力!$E$21=1,ユーザー別卸価格!L201/(100-入力!$E$22)%,ユーザー別卸価格!L201+入力!$E$23),-入力!$E$24),ROUND(IF(入力!$E$21=1,ユーザー別卸価格!L201/(100-入力!$E$22)%,ユーザー別卸価格!L201+入力!$E$23),-入力!$E$24))),ユーザー別卸価格!L201))</f>
        <v/>
      </c>
      <c r="M201" s="132">
        <f>'6桁'!M201</f>
        <v>0</v>
      </c>
      <c r="N201" s="266"/>
      <c r="O201" s="251"/>
      <c r="P201" s="10"/>
      <c r="Q201" s="123"/>
      <c r="R201" s="74"/>
      <c r="S201" s="251"/>
      <c r="T201" s="74"/>
      <c r="U201" s="251"/>
      <c r="Z201" s="40"/>
    </row>
    <row r="202" spans="2:26" ht="30" customHeight="1">
      <c r="B202" s="563"/>
      <c r="C202" s="87" t="s">
        <v>139</v>
      </c>
      <c r="D202" s="317">
        <v>95</v>
      </c>
      <c r="E202" s="348">
        <v>99</v>
      </c>
      <c r="F202" s="319">
        <f>IF(ユーザー別卸価格!F202="","", IF(ISNUMBER(ユーザー別卸価格!F202),IF(入力!$E$25=1,ROUNDDOWN(IF(入力!$E$21=1,ユーザー別卸価格!F202/(100-入力!$E$22)%,ユーザー別卸価格!F202+入力!$E$23),-入力!$E$24),IF(入力!$E$25=2,ROUNDUP(IF(入力!$E$21=1,ユーザー別卸価格!F202/(100-入力!$E$22)%,ユーザー別卸価格!F202+入力!$E$23),-入力!$E$24),ROUND(IF(入力!$E$21=1,ユーザー別卸価格!F202/(100-入力!$E$22)%,ユーザー別卸価格!F202+入力!$E$23),-入力!$E$24))),ユーザー別卸価格!F202))</f>
        <v>30500</v>
      </c>
      <c r="G202" s="360" t="str">
        <f>'6桁'!G202</f>
        <v>W★</v>
      </c>
      <c r="H202" s="474" t="str">
        <f>IF(ユーザー別卸価格!H202="","", IF(ISNUMBER(ユーザー別卸価格!H202),IF(入力!$E$25=1,ROUNDDOWN(IF(入力!$E$21=1,ユーザー別卸価格!H202/(100-入力!$E$22)%,ユーザー別卸価格!H202+入力!$E$23),-入力!$E$24),IF(入力!$E$25=2,ROUNDUP(IF(入力!$E$21=1,ユーザー別卸価格!H202/(100-入力!$E$22)%,ユーザー別卸価格!H202+入力!$E$23),-入力!$E$24),ROUND(IF(入力!$E$21=1,ユーザー別卸価格!H202/(100-入力!$E$22)%,ユーザー別卸価格!H202+入力!$E$23),-入力!$E$24))),ユーザー別卸価格!H202))</f>
        <v/>
      </c>
      <c r="I202" s="360">
        <f>'6桁'!I202</f>
        <v>0</v>
      </c>
      <c r="J202" s="474" t="str">
        <f>IF(ユーザー別卸価格!J202="","", IF(ISNUMBER(ユーザー別卸価格!J202),IF(入力!$E$25=1,ROUNDDOWN(IF(入力!$E$21=1,ユーザー別卸価格!J202/(100-入力!$E$22)%,ユーザー別卸価格!J202+入力!$E$23),-入力!$E$24),IF(入力!$E$25=2,ROUNDUP(IF(入力!$E$21=1,ユーザー別卸価格!J202/(100-入力!$E$22)%,ユーザー別卸価格!J202+入力!$E$23),-入力!$E$24),ROUND(IF(入力!$E$21=1,ユーザー別卸価格!J202/(100-入力!$E$22)%,ユーザー別卸価格!J202+入力!$E$23),-入力!$E$24))),ユーザー別卸価格!J202))</f>
        <v/>
      </c>
      <c r="K202" s="359">
        <f>'6桁'!K202</f>
        <v>0</v>
      </c>
      <c r="L202" s="319" t="str">
        <f>IF(ユーザー別卸価格!L202="","", IF(ISNUMBER(ユーザー別卸価格!L202),IF(入力!$E$25=1,ROUNDDOWN(IF(入力!$E$21=1,ユーザー別卸価格!L202/(100-入力!$E$22)%,ユーザー別卸価格!L202+入力!$E$23),-入力!$E$24),IF(入力!$E$25=2,ROUNDUP(IF(入力!$E$21=1,ユーザー別卸価格!L202/(100-入力!$E$22)%,ユーザー別卸価格!L202+入力!$E$23),-入力!$E$24),ROUND(IF(入力!$E$21=1,ユーザー別卸価格!L202/(100-入力!$E$22)%,ユーザー別卸価格!L202+入力!$E$23),-入力!$E$24))),ユーザー別卸価格!L202))</f>
        <v/>
      </c>
      <c r="M202" s="132">
        <f>'6桁'!M202</f>
        <v>0</v>
      </c>
      <c r="N202" s="266"/>
      <c r="O202" s="251"/>
      <c r="P202" s="10"/>
      <c r="Q202" s="123"/>
      <c r="R202" s="74"/>
      <c r="S202" s="251"/>
      <c r="T202" s="74"/>
      <c r="U202" s="251"/>
      <c r="Z202" s="40"/>
    </row>
    <row r="203" spans="2:26" ht="30" customHeight="1">
      <c r="B203" s="563"/>
      <c r="C203" s="87" t="s">
        <v>140</v>
      </c>
      <c r="D203" s="317">
        <v>97</v>
      </c>
      <c r="E203" s="348">
        <v>101</v>
      </c>
      <c r="F203" s="319">
        <f>IF(ユーザー別卸価格!F203="","", IF(ISNUMBER(ユーザー別卸価格!F203),IF(入力!$E$25=1,ROUNDDOWN(IF(入力!$E$21=1,ユーザー別卸価格!F203/(100-入力!$E$22)%,ユーザー別卸価格!F203+入力!$E$23),-入力!$E$24),IF(入力!$E$25=2,ROUNDUP(IF(入力!$E$21=1,ユーザー別卸価格!F203/(100-入力!$E$22)%,ユーザー別卸価格!F203+入力!$E$23),-入力!$E$24),ROUND(IF(入力!$E$21=1,ユーザー別卸価格!F203/(100-入力!$E$22)%,ユーザー別卸価格!F203+入力!$E$23),-入力!$E$24))),ユーザー別卸価格!F203))</f>
        <v>30000</v>
      </c>
      <c r="G203" s="359" t="str">
        <f>'6桁'!G203</f>
        <v>Y★</v>
      </c>
      <c r="H203" s="474" t="str">
        <f>IF(ユーザー別卸価格!H203="","", IF(ISNUMBER(ユーザー別卸価格!H203),IF(入力!$E$25=1,ROUNDDOWN(IF(入力!$E$21=1,ユーザー別卸価格!H203/(100-入力!$E$22)%,ユーザー別卸価格!H203+入力!$E$23),-入力!$E$24),IF(入力!$E$25=2,ROUNDUP(IF(入力!$E$21=1,ユーザー別卸価格!H203/(100-入力!$E$22)%,ユーザー別卸価格!H203+入力!$E$23),-入力!$E$24),ROUND(IF(入力!$E$21=1,ユーザー別卸価格!H203/(100-入力!$E$22)%,ユーザー別卸価格!H203+入力!$E$23),-入力!$E$24))),ユーザー別卸価格!H203))</f>
        <v/>
      </c>
      <c r="I203" s="359">
        <f>'6桁'!I203</f>
        <v>0</v>
      </c>
      <c r="J203" s="474" t="str">
        <f>IF(ユーザー別卸価格!J203="","", IF(ISNUMBER(ユーザー別卸価格!J203),IF(入力!$E$25=1,ROUNDDOWN(IF(入力!$E$21=1,ユーザー別卸価格!J203/(100-入力!$E$22)%,ユーザー別卸価格!J203+入力!$E$23),-入力!$E$24),IF(入力!$E$25=2,ROUNDUP(IF(入力!$E$21=1,ユーザー別卸価格!J203/(100-入力!$E$22)%,ユーザー別卸価格!J203+入力!$E$23),-入力!$E$24),ROUND(IF(入力!$E$21=1,ユーザー別卸価格!J203/(100-入力!$E$22)%,ユーザー別卸価格!J203+入力!$E$23),-入力!$E$24))),ユーザー別卸価格!J203))</f>
        <v/>
      </c>
      <c r="K203" s="359">
        <f>'6桁'!K203</f>
        <v>0</v>
      </c>
      <c r="L203" s="319" t="str">
        <f>IF(ユーザー別卸価格!L203="","", IF(ISNUMBER(ユーザー別卸価格!L203),IF(入力!$E$25=1,ROUNDDOWN(IF(入力!$E$21=1,ユーザー別卸価格!L203/(100-入力!$E$22)%,ユーザー別卸価格!L203+入力!$E$23),-入力!$E$24),IF(入力!$E$25=2,ROUNDUP(IF(入力!$E$21=1,ユーザー別卸価格!L203/(100-入力!$E$22)%,ユーザー別卸価格!L203+入力!$E$23),-入力!$E$24),ROUND(IF(入力!$E$21=1,ユーザー別卸価格!L203/(100-入力!$E$22)%,ユーザー別卸価格!L203+入力!$E$23),-入力!$E$24))),ユーザー別卸価格!L203))</f>
        <v/>
      </c>
      <c r="M203" s="132">
        <f>'6桁'!M203</f>
        <v>0</v>
      </c>
      <c r="N203" s="266"/>
      <c r="O203" s="251"/>
      <c r="P203" s="10"/>
      <c r="Q203" s="123"/>
      <c r="R203" s="74"/>
      <c r="S203" s="251"/>
      <c r="T203" s="74"/>
      <c r="U203" s="251"/>
      <c r="Z203" s="40"/>
    </row>
    <row r="204" spans="2:26" ht="30" customHeight="1">
      <c r="B204" s="563"/>
      <c r="C204" s="87" t="s">
        <v>141</v>
      </c>
      <c r="D204" s="317">
        <v>100</v>
      </c>
      <c r="E204" s="348">
        <v>104</v>
      </c>
      <c r="F204" s="319">
        <f>IF(ユーザー別卸価格!F204="","", IF(ISNUMBER(ユーザー別卸価格!F204),IF(入力!$E$25=1,ROUNDDOWN(IF(入力!$E$21=1,ユーザー別卸価格!F204/(100-入力!$E$22)%,ユーザー別卸価格!F204+入力!$E$23),-入力!$E$24),IF(入力!$E$25=2,ROUNDUP(IF(入力!$E$21=1,ユーザー別卸価格!F204/(100-入力!$E$22)%,ユーザー別卸価格!F204+入力!$E$23),-入力!$E$24),ROUND(IF(入力!$E$21=1,ユーザー別卸価格!F204/(100-入力!$E$22)%,ユーザー別卸価格!F204+入力!$E$23),-入力!$E$24))),ユーザー別卸価格!F204))</f>
        <v>32000</v>
      </c>
      <c r="G204" s="359" t="str">
        <f>'6桁'!G204</f>
        <v>Y★</v>
      </c>
      <c r="H204" s="474" t="str">
        <f>IF(ユーザー別卸価格!H204="","", IF(ISNUMBER(ユーザー別卸価格!H204),IF(入力!$E$25=1,ROUNDDOWN(IF(入力!$E$21=1,ユーザー別卸価格!H204/(100-入力!$E$22)%,ユーザー別卸価格!H204+入力!$E$23),-入力!$E$24),IF(入力!$E$25=2,ROUNDUP(IF(入力!$E$21=1,ユーザー別卸価格!H204/(100-入力!$E$22)%,ユーザー別卸価格!H204+入力!$E$23),-入力!$E$24),ROUND(IF(入力!$E$21=1,ユーザー別卸価格!H204/(100-入力!$E$22)%,ユーザー別卸価格!H204+入力!$E$23),-入力!$E$24))),ユーザー別卸価格!H204))</f>
        <v>卸価格設定なし</v>
      </c>
      <c r="I204" s="359" t="str">
        <f>'6桁'!I204</f>
        <v>Y★</v>
      </c>
      <c r="J204" s="474" t="str">
        <f>IF(ユーザー別卸価格!J204="","", IF(ISNUMBER(ユーザー別卸価格!J204),IF(入力!$E$25=1,ROUNDDOWN(IF(入力!$E$21=1,ユーザー別卸価格!J204/(100-入力!$E$22)%,ユーザー別卸価格!J204+入力!$E$23),-入力!$E$24),IF(入力!$E$25=2,ROUNDUP(IF(入力!$E$21=1,ユーザー別卸価格!J204/(100-入力!$E$22)%,ユーザー別卸価格!J204+入力!$E$23),-入力!$E$24),ROUND(IF(入力!$E$21=1,ユーザー別卸価格!J204/(100-入力!$E$22)%,ユーザー別卸価格!J204+入力!$E$23),-入力!$E$24))),ユーザー別卸価格!J204))</f>
        <v/>
      </c>
      <c r="K204" s="96">
        <f>'6桁'!K204</f>
        <v>0</v>
      </c>
      <c r="L204" s="319" t="str">
        <f>IF(ユーザー別卸価格!L204="","", IF(ISNUMBER(ユーザー別卸価格!L204),IF(入力!$E$25=1,ROUNDDOWN(IF(入力!$E$21=1,ユーザー別卸価格!L204/(100-入力!$E$22)%,ユーザー別卸価格!L204+入力!$E$23),-入力!$E$24),IF(入力!$E$25=2,ROUNDUP(IF(入力!$E$21=1,ユーザー別卸価格!L204/(100-入力!$E$22)%,ユーザー別卸価格!L204+入力!$E$23),-入力!$E$24),ROUND(IF(入力!$E$21=1,ユーザー別卸価格!L204/(100-入力!$E$22)%,ユーザー別卸価格!L204+入力!$E$23),-入力!$E$24))),ユーザー別卸価格!L204))</f>
        <v/>
      </c>
      <c r="M204" s="132">
        <f>'6桁'!M204</f>
        <v>0</v>
      </c>
      <c r="N204" s="266"/>
      <c r="O204" s="251"/>
      <c r="P204" s="10"/>
      <c r="Q204" s="123"/>
      <c r="R204" s="74"/>
      <c r="S204" s="251"/>
      <c r="T204" s="74"/>
      <c r="U204" s="251"/>
      <c r="Z204" s="40"/>
    </row>
    <row r="205" spans="2:26" ht="30" customHeight="1">
      <c r="B205" s="563"/>
      <c r="C205" s="87" t="s">
        <v>496</v>
      </c>
      <c r="D205" s="317"/>
      <c r="E205" s="348">
        <v>106</v>
      </c>
      <c r="F205" s="319" t="str">
        <f>IF(ユーザー別卸価格!F205="","", IF(ISNUMBER(ユーザー別卸価格!F205),IF(入力!$E$25=1,ROUNDDOWN(IF(入力!$E$21=1,ユーザー別卸価格!F205/(100-入力!$E$22)%,ユーザー別卸価格!F205+入力!$E$23),-入力!$E$24),IF(入力!$E$25=2,ROUNDUP(IF(入力!$E$21=1,ユーザー別卸価格!F205/(100-入力!$E$22)%,ユーザー別卸価格!F205+入力!$E$23),-入力!$E$24),ROUND(IF(入力!$E$21=1,ユーザー別卸価格!F205/(100-入力!$E$22)%,ユーザー別卸価格!F205+入力!$E$23),-入力!$E$24))),ユーザー別卸価格!F205))</f>
        <v/>
      </c>
      <c r="G205" s="359">
        <f>'6桁'!G205</f>
        <v>0</v>
      </c>
      <c r="H205" s="474" t="str">
        <f>IF(ユーザー別卸価格!H205="","", IF(ISNUMBER(ユーザー別卸価格!H205),IF(入力!$E$25=1,ROUNDDOWN(IF(入力!$E$21=1,ユーザー別卸価格!H205/(100-入力!$E$22)%,ユーザー別卸価格!H205+入力!$E$23),-入力!$E$24),IF(入力!$E$25=2,ROUNDUP(IF(入力!$E$21=1,ユーザー別卸価格!H205/(100-入力!$E$22)%,ユーザー別卸価格!H205+入力!$E$23),-入力!$E$24),ROUND(IF(入力!$E$21=1,ユーザー別卸価格!H205/(100-入力!$E$22)%,ユーザー別卸価格!H205+入力!$E$23),-入力!$E$24))),ユーザー別卸価格!H205))</f>
        <v/>
      </c>
      <c r="I205" s="359">
        <f>'6桁'!I205</f>
        <v>0</v>
      </c>
      <c r="J205" s="474" t="str">
        <f>IF(ユーザー別卸価格!J205="","", IF(ISNUMBER(ユーザー別卸価格!J205),IF(入力!$E$25=1,ROUNDDOWN(IF(入力!$E$21=1,ユーザー別卸価格!J205/(100-入力!$E$22)%,ユーザー別卸価格!J205+入力!$E$23),-入力!$E$24),IF(入力!$E$25=2,ROUNDUP(IF(入力!$E$21=1,ユーザー別卸価格!J205/(100-入力!$E$22)%,ユーザー別卸価格!J205+入力!$E$23),-入力!$E$24),ROUND(IF(入力!$E$21=1,ユーザー別卸価格!J205/(100-入力!$E$22)%,ユーザー別卸価格!J205+入力!$E$23),-入力!$E$24))),ユーザー別卸価格!J205))</f>
        <v>卸価格設定なし</v>
      </c>
      <c r="K205" s="360" t="str">
        <f>'6桁'!K205</f>
        <v>W★</v>
      </c>
      <c r="L205" s="319" t="str">
        <f>IF(ユーザー別卸価格!L205="","", IF(ISNUMBER(ユーザー別卸価格!L205),IF(入力!$E$25=1,ROUNDDOWN(IF(入力!$E$21=1,ユーザー別卸価格!L205/(100-入力!$E$22)%,ユーザー別卸価格!L205+入力!$E$23),-入力!$E$24),IF(入力!$E$25=2,ROUNDUP(IF(入力!$E$21=1,ユーザー別卸価格!L205/(100-入力!$E$22)%,ユーザー別卸価格!L205+入力!$E$23),-入力!$E$24),ROUND(IF(入力!$E$21=1,ユーザー別卸価格!L205/(100-入力!$E$22)%,ユーザー別卸価格!L205+入力!$E$23),-入力!$E$24))),ユーザー別卸価格!L205))</f>
        <v/>
      </c>
      <c r="M205" s="132">
        <f>'6桁'!M205</f>
        <v>0</v>
      </c>
      <c r="N205" s="266"/>
      <c r="O205" s="251"/>
      <c r="P205" s="10"/>
      <c r="Q205" s="123"/>
      <c r="R205" s="74"/>
      <c r="S205" s="251"/>
      <c r="T205" s="74"/>
      <c r="U205" s="251"/>
      <c r="Z205" s="40"/>
    </row>
    <row r="206" spans="2:26" ht="30" customHeight="1">
      <c r="B206" s="563"/>
      <c r="C206" s="87" t="s">
        <v>142</v>
      </c>
      <c r="D206" s="317">
        <v>95</v>
      </c>
      <c r="E206" s="348">
        <v>99</v>
      </c>
      <c r="F206" s="319" t="str">
        <f>IF(ユーザー別卸価格!F206="","", IF(ISNUMBER(ユーザー別卸価格!F206),IF(入力!$E$25=1,ROUNDDOWN(IF(入力!$E$21=1,ユーザー別卸価格!F206/(100-入力!$E$22)%,ユーザー別卸価格!F206+入力!$E$23),-入力!$E$24),IF(入力!$E$25=2,ROUNDUP(IF(入力!$E$21=1,ユーザー別卸価格!F206/(100-入力!$E$22)%,ユーザー別卸価格!F206+入力!$E$23),-入力!$E$24),ROUND(IF(入力!$E$21=1,ユーザー別卸価格!F206/(100-入力!$E$22)%,ユーザー別卸価格!F206+入力!$E$23),-入力!$E$24))),ユーザー別卸価格!F206))</f>
        <v/>
      </c>
      <c r="G206" s="359">
        <f>'6桁'!G206</f>
        <v>0</v>
      </c>
      <c r="H206" s="474" t="str">
        <f>IF(ユーザー別卸価格!H206="","", IF(ISNUMBER(ユーザー別卸価格!H206),IF(入力!$E$25=1,ROUNDDOWN(IF(入力!$E$21=1,ユーザー別卸価格!H206/(100-入力!$E$22)%,ユーザー別卸価格!H206+入力!$E$23),-入力!$E$24),IF(入力!$E$25=2,ROUNDUP(IF(入力!$E$21=1,ユーザー別卸価格!H206/(100-入力!$E$22)%,ユーザー別卸価格!H206+入力!$E$23),-入力!$E$24),ROUND(IF(入力!$E$21=1,ユーザー別卸価格!H206/(100-入力!$E$22)%,ユーザー別卸価格!H206+入力!$E$23),-入力!$E$24))),ユーザー別卸価格!H206))</f>
        <v/>
      </c>
      <c r="I206" s="359">
        <f>'6桁'!I206</f>
        <v>0</v>
      </c>
      <c r="J206" s="474" t="str">
        <f>IF(ユーザー別卸価格!J206="","", IF(ISNUMBER(ユーザー別卸価格!J206),IF(入力!$E$25=1,ROUNDDOWN(IF(入力!$E$21=1,ユーザー別卸価格!J206/(100-入力!$E$22)%,ユーザー別卸価格!J206+入力!$E$23),-入力!$E$24),IF(入力!$E$25=2,ROUNDUP(IF(入力!$E$21=1,ユーザー別卸価格!J206/(100-入力!$E$22)%,ユーザー別卸価格!J206+入力!$E$23),-入力!$E$24),ROUND(IF(入力!$E$21=1,ユーザー別卸価格!J206/(100-入力!$E$22)%,ユーザー別卸価格!J206+入力!$E$23),-入力!$E$24))),ユーザー別卸価格!J206))</f>
        <v>卸価格設定なし</v>
      </c>
      <c r="K206" s="359" t="str">
        <f>'6桁'!K206</f>
        <v>W★</v>
      </c>
      <c r="L206" s="319" t="str">
        <f>IF(ユーザー別卸価格!L206="","", IF(ISNUMBER(ユーザー別卸価格!L206),IF(入力!$E$25=1,ROUNDDOWN(IF(入力!$E$21=1,ユーザー別卸価格!L206/(100-入力!$E$22)%,ユーザー別卸価格!L206+入力!$E$23),-入力!$E$24),IF(入力!$E$25=2,ROUNDUP(IF(入力!$E$21=1,ユーザー別卸価格!L206/(100-入力!$E$22)%,ユーザー別卸価格!L206+入力!$E$23),-入力!$E$24),ROUND(IF(入力!$E$21=1,ユーザー別卸価格!L206/(100-入力!$E$22)%,ユーザー別卸価格!L206+入力!$E$23),-入力!$E$24))),ユーザー別卸価格!L206))</f>
        <v/>
      </c>
      <c r="M206" s="132">
        <f>'6桁'!M206</f>
        <v>0</v>
      </c>
      <c r="N206" s="266"/>
      <c r="O206" s="251"/>
      <c r="P206" s="10"/>
      <c r="Q206" s="123"/>
      <c r="R206" s="74"/>
      <c r="S206" s="251"/>
      <c r="T206" s="74"/>
      <c r="U206" s="251"/>
      <c r="Z206" s="40"/>
    </row>
    <row r="207" spans="2:26" ht="30" customHeight="1">
      <c r="B207" s="563"/>
      <c r="C207" s="87" t="s">
        <v>4</v>
      </c>
      <c r="D207" s="317">
        <v>98</v>
      </c>
      <c r="E207" s="348">
        <v>102</v>
      </c>
      <c r="F207" s="319">
        <f>IF(ユーザー別卸価格!F207="","", IF(ISNUMBER(ユーザー別卸価格!F207),IF(入力!$E$25=1,ROUNDDOWN(IF(入力!$E$21=1,ユーザー別卸価格!F207/(100-入力!$E$22)%,ユーザー別卸価格!F207+入力!$E$23),-入力!$E$24),IF(入力!$E$25=2,ROUNDUP(IF(入力!$E$21=1,ユーザー別卸価格!F207/(100-入力!$E$22)%,ユーザー別卸価格!F207+入力!$E$23),-入力!$E$24),ROUND(IF(入力!$E$21=1,ユーザー別卸価格!F207/(100-入力!$E$22)%,ユーザー別卸価格!F207+入力!$E$23),-入力!$E$24))),ユーザー別卸価格!F207))</f>
        <v>29600</v>
      </c>
      <c r="G207" s="359" t="str">
        <f>'6桁'!G207</f>
        <v>W★</v>
      </c>
      <c r="H207" s="474" t="str">
        <f>IF(ユーザー別卸価格!H207="","", IF(ISNUMBER(ユーザー別卸価格!H207),IF(入力!$E$25=1,ROUNDDOWN(IF(入力!$E$21=1,ユーザー別卸価格!H207/(100-入力!$E$22)%,ユーザー別卸価格!H207+入力!$E$23),-入力!$E$24),IF(入力!$E$25=2,ROUNDUP(IF(入力!$E$21=1,ユーザー別卸価格!H207/(100-入力!$E$22)%,ユーザー別卸価格!H207+入力!$E$23),-入力!$E$24),ROUND(IF(入力!$E$21=1,ユーザー別卸価格!H207/(100-入力!$E$22)%,ユーザー別卸価格!H207+入力!$E$23),-入力!$E$24))),ユーザー別卸価格!H207))</f>
        <v/>
      </c>
      <c r="I207" s="359">
        <f>'6桁'!I207</f>
        <v>0</v>
      </c>
      <c r="J207" s="474" t="str">
        <f>IF(ユーザー別卸価格!J207="","", IF(ISNUMBER(ユーザー別卸価格!J207),IF(入力!$E$25=1,ROUNDDOWN(IF(入力!$E$21=1,ユーザー別卸価格!J207/(100-入力!$E$22)%,ユーザー別卸価格!J207+入力!$E$23),-入力!$E$24),IF(入力!$E$25=2,ROUNDUP(IF(入力!$E$21=1,ユーザー別卸価格!J207/(100-入力!$E$22)%,ユーザー別卸価格!J207+入力!$E$23),-入力!$E$24),ROUND(IF(入力!$E$21=1,ユーザー別卸価格!J207/(100-入力!$E$22)%,ユーザー別卸価格!J207+入力!$E$23),-入力!$E$24))),ユーザー別卸価格!J207))</f>
        <v/>
      </c>
      <c r="K207" s="359">
        <f>'6桁'!K207</f>
        <v>0</v>
      </c>
      <c r="L207" s="319" t="str">
        <f>IF(ユーザー別卸価格!L207="","", IF(ISNUMBER(ユーザー別卸価格!L207),IF(入力!$E$25=1,ROUNDDOWN(IF(入力!$E$21=1,ユーザー別卸価格!L207/(100-入力!$E$22)%,ユーザー別卸価格!L207+入力!$E$23),-入力!$E$24),IF(入力!$E$25=2,ROUNDUP(IF(入力!$E$21=1,ユーザー別卸価格!L207/(100-入力!$E$22)%,ユーザー別卸価格!L207+入力!$E$23),-入力!$E$24),ROUND(IF(入力!$E$21=1,ユーザー別卸価格!L207/(100-入力!$E$22)%,ユーザー別卸価格!L207+入力!$E$23),-入力!$E$24))),ユーザー別卸価格!L207))</f>
        <v/>
      </c>
      <c r="M207" s="132">
        <f>'6桁'!M207</f>
        <v>0</v>
      </c>
      <c r="N207" s="266"/>
      <c r="O207" s="251"/>
      <c r="P207" s="10"/>
      <c r="Q207" s="123"/>
      <c r="R207" s="74"/>
      <c r="S207" s="251"/>
      <c r="T207" s="74"/>
      <c r="U207" s="251"/>
      <c r="Z207" s="40"/>
    </row>
    <row r="208" spans="2:26" ht="30" customHeight="1">
      <c r="B208" s="563"/>
      <c r="C208" s="87" t="s">
        <v>205</v>
      </c>
      <c r="D208" s="317">
        <v>100</v>
      </c>
      <c r="E208" s="348">
        <v>104</v>
      </c>
      <c r="F208" s="319">
        <f>IF(ユーザー別卸価格!F208="","", IF(ISNUMBER(ユーザー別卸価格!F208),IF(入力!$E$25=1,ROUNDDOWN(IF(入力!$E$21=1,ユーザー別卸価格!F208/(100-入力!$E$22)%,ユーザー別卸価格!F208+入力!$E$23),-入力!$E$24),IF(入力!$E$25=2,ROUNDUP(IF(入力!$E$21=1,ユーザー別卸価格!F208/(100-入力!$E$22)%,ユーザー別卸価格!F208+入力!$E$23),-入力!$E$24),ROUND(IF(入力!$E$21=1,ユーザー別卸価格!F208/(100-入力!$E$22)%,ユーザー別卸価格!F208+入力!$E$23),-入力!$E$24))),ユーザー別卸価格!F208))</f>
        <v>29100</v>
      </c>
      <c r="G208" s="359" t="str">
        <f>'6桁'!G208</f>
        <v>Y★</v>
      </c>
      <c r="H208" s="474" t="str">
        <f>IF(ユーザー別卸価格!H208="","", IF(ISNUMBER(ユーザー別卸価格!H208),IF(入力!$E$25=1,ROUNDDOWN(IF(入力!$E$21=1,ユーザー別卸価格!H208/(100-入力!$E$22)%,ユーザー別卸価格!H208+入力!$E$23),-入力!$E$24),IF(入力!$E$25=2,ROUNDUP(IF(入力!$E$21=1,ユーザー別卸価格!H208/(100-入力!$E$22)%,ユーザー別卸価格!H208+入力!$E$23),-入力!$E$24),ROUND(IF(入力!$E$21=1,ユーザー別卸価格!H208/(100-入力!$E$22)%,ユーザー別卸価格!H208+入力!$E$23),-入力!$E$24))),ユーザー別卸価格!H208))</f>
        <v/>
      </c>
      <c r="I208" s="359">
        <f>'6桁'!I208</f>
        <v>0</v>
      </c>
      <c r="J208" s="474" t="str">
        <f>IF(ユーザー別卸価格!J208="","", IF(ISNUMBER(ユーザー別卸価格!J208),IF(入力!$E$25=1,ROUNDDOWN(IF(入力!$E$21=1,ユーザー別卸価格!J208/(100-入力!$E$22)%,ユーザー別卸価格!J208+入力!$E$23),-入力!$E$24),IF(入力!$E$25=2,ROUNDUP(IF(入力!$E$21=1,ユーザー別卸価格!J208/(100-入力!$E$22)%,ユーザー別卸価格!J208+入力!$E$23),-入力!$E$24),ROUND(IF(入力!$E$21=1,ユーザー別卸価格!J208/(100-入力!$E$22)%,ユーザー別卸価格!J208+入力!$E$23),-入力!$E$24))),ユーザー別卸価格!J208))</f>
        <v/>
      </c>
      <c r="K208" s="359">
        <f>'6桁'!K208</f>
        <v>0</v>
      </c>
      <c r="L208" s="319" t="str">
        <f>IF(ユーザー別卸価格!L208="","", IF(ISNUMBER(ユーザー別卸価格!L208),IF(入力!$E$25=1,ROUNDDOWN(IF(入力!$E$21=1,ユーザー別卸価格!L208/(100-入力!$E$22)%,ユーザー別卸価格!L208+入力!$E$23),-入力!$E$24),IF(入力!$E$25=2,ROUNDUP(IF(入力!$E$21=1,ユーザー別卸価格!L208/(100-入力!$E$22)%,ユーザー別卸価格!L208+入力!$E$23),-入力!$E$24),ROUND(IF(入力!$E$21=1,ユーザー別卸価格!L208/(100-入力!$E$22)%,ユーザー別卸価格!L208+入力!$E$23),-入力!$E$24))),ユーザー別卸価格!L208))</f>
        <v/>
      </c>
      <c r="M208" s="132">
        <f>'6桁'!M208</f>
        <v>0</v>
      </c>
      <c r="N208" s="266"/>
      <c r="O208" s="251"/>
      <c r="P208" s="10"/>
      <c r="Q208" s="123"/>
      <c r="R208" s="74"/>
      <c r="S208" s="251"/>
      <c r="T208" s="74"/>
      <c r="U208" s="251"/>
      <c r="Z208" s="40"/>
    </row>
    <row r="209" spans="2:27" ht="30" customHeight="1">
      <c r="B209" s="563"/>
      <c r="C209" s="87" t="s">
        <v>207</v>
      </c>
      <c r="D209" s="317">
        <v>105</v>
      </c>
      <c r="E209" s="348">
        <v>109</v>
      </c>
      <c r="F209" s="319" t="str">
        <f>IF(ユーザー別卸価格!F209="","", IF(ISNUMBER(ユーザー別卸価格!F209),IF(入力!$E$25=1,ROUNDDOWN(IF(入力!$E$21=1,ユーザー別卸価格!F209/(100-入力!$E$22)%,ユーザー別卸価格!F209+入力!$E$23),-入力!$E$24),IF(入力!$E$25=2,ROUNDUP(IF(入力!$E$21=1,ユーザー別卸価格!F209/(100-入力!$E$22)%,ユーザー別卸価格!F209+入力!$E$23),-入力!$E$24),ROUND(IF(入力!$E$21=1,ユーザー別卸価格!F209/(100-入力!$E$22)%,ユーザー別卸価格!F209+入力!$E$23),-入力!$E$24))),ユーザー別卸価格!F209))</f>
        <v/>
      </c>
      <c r="G209" s="359">
        <f>'6桁'!G209</f>
        <v>0</v>
      </c>
      <c r="H209" s="474" t="str">
        <f>IF(ユーザー別卸価格!H209="","", IF(ISNUMBER(ユーザー別卸価格!H209),IF(入力!$E$25=1,ROUNDDOWN(IF(入力!$E$21=1,ユーザー別卸価格!H209/(100-入力!$E$22)%,ユーザー別卸価格!H209+入力!$E$23),-入力!$E$24),IF(入力!$E$25=2,ROUNDUP(IF(入力!$E$21=1,ユーザー別卸価格!H209/(100-入力!$E$22)%,ユーザー別卸価格!H209+入力!$E$23),-入力!$E$24),ROUND(IF(入力!$E$21=1,ユーザー別卸価格!H209/(100-入力!$E$22)%,ユーザー別卸価格!H209+入力!$E$23),-入力!$E$24))),ユーザー別卸価格!H209))</f>
        <v/>
      </c>
      <c r="I209" s="359">
        <f>'6桁'!I209</f>
        <v>0</v>
      </c>
      <c r="J209" s="474" t="str">
        <f>IF(ユーザー別卸価格!J209="","", IF(ISNUMBER(ユーザー別卸価格!J209),IF(入力!$E$25=1,ROUNDDOWN(IF(入力!$E$21=1,ユーザー別卸価格!J209/(100-入力!$E$22)%,ユーザー別卸価格!J209+入力!$E$23),-入力!$E$24),IF(入力!$E$25=2,ROUNDUP(IF(入力!$E$21=1,ユーザー別卸価格!J209/(100-入力!$E$22)%,ユーザー別卸価格!J209+入力!$E$23),-入力!$E$24),ROUND(IF(入力!$E$21=1,ユーザー別卸価格!J209/(100-入力!$E$22)%,ユーザー別卸価格!J209+入力!$E$23),-入力!$E$24))),ユーザー別卸価格!J209))</f>
        <v>卸価格設定なし</v>
      </c>
      <c r="K209" s="96" t="str">
        <f>'6桁'!K209</f>
        <v>W★</v>
      </c>
      <c r="L209" s="319" t="str">
        <f>IF(ユーザー別卸価格!L209="","", IF(ISNUMBER(ユーザー別卸価格!L209),IF(入力!$E$25=1,ROUNDDOWN(IF(入力!$E$21=1,ユーザー別卸価格!L209/(100-入力!$E$22)%,ユーザー別卸価格!L209+入力!$E$23),-入力!$E$24),IF(入力!$E$25=2,ROUNDUP(IF(入力!$E$21=1,ユーザー別卸価格!L209/(100-入力!$E$22)%,ユーザー別卸価格!L209+入力!$E$23),-入力!$E$24),ROUND(IF(入力!$E$21=1,ユーザー別卸価格!L209/(100-入力!$E$22)%,ユーザー別卸価格!L209+入力!$E$23),-入力!$E$24))),ユーザー別卸価格!L209))</f>
        <v/>
      </c>
      <c r="M209" s="132">
        <f>'6桁'!M209</f>
        <v>0</v>
      </c>
      <c r="N209" s="266"/>
      <c r="O209" s="251"/>
      <c r="P209" s="10"/>
      <c r="Q209" s="123"/>
      <c r="R209" s="74"/>
      <c r="S209" s="22"/>
      <c r="T209" s="74"/>
      <c r="U209" s="251"/>
      <c r="Z209" s="40"/>
    </row>
    <row r="210" spans="2:27" ht="30" customHeight="1">
      <c r="B210" s="563"/>
      <c r="C210" s="87" t="s">
        <v>339</v>
      </c>
      <c r="D210" s="317">
        <v>103</v>
      </c>
      <c r="E210" s="348">
        <v>107</v>
      </c>
      <c r="F210" s="319">
        <f>IF(ユーザー別卸価格!F210="","", IF(ISNUMBER(ユーザー別卸価格!F210),IF(入力!$E$25=1,ROUNDDOWN(IF(入力!$E$21=1,ユーザー別卸価格!F210/(100-入力!$E$22)%,ユーザー別卸価格!F210+入力!$E$23),-入力!$E$24),IF(入力!$E$25=2,ROUNDUP(IF(入力!$E$21=1,ユーザー別卸価格!F210/(100-入力!$E$22)%,ユーザー別卸価格!F210+入力!$E$23),-入力!$E$24),ROUND(IF(入力!$E$21=1,ユーザー別卸価格!F210/(100-入力!$E$22)%,ユーザー別卸価格!F210+入力!$E$23),-入力!$E$24))),ユーザー別卸価格!F210))</f>
        <v>28800</v>
      </c>
      <c r="G210" s="359" t="str">
        <f>'6桁'!G210</f>
        <v>W★</v>
      </c>
      <c r="H210" s="474" t="str">
        <f>IF(ユーザー別卸価格!H210="","", IF(ISNUMBER(ユーザー別卸価格!H210),IF(入力!$E$25=1,ROUNDDOWN(IF(入力!$E$21=1,ユーザー別卸価格!H210/(100-入力!$E$22)%,ユーザー別卸価格!H210+入力!$E$23),-入力!$E$24),IF(入力!$E$25=2,ROUNDUP(IF(入力!$E$21=1,ユーザー別卸価格!H210/(100-入力!$E$22)%,ユーザー別卸価格!H210+入力!$E$23),-入力!$E$24),ROUND(IF(入力!$E$21=1,ユーザー別卸価格!H210/(100-入力!$E$22)%,ユーザー別卸価格!H210+入力!$E$23),-入力!$E$24))),ユーザー別卸価格!H210))</f>
        <v/>
      </c>
      <c r="I210" s="359">
        <f>'6桁'!I210</f>
        <v>0</v>
      </c>
      <c r="J210" s="474" t="str">
        <f>IF(ユーザー別卸価格!J210="","", IF(ISNUMBER(ユーザー別卸価格!J210),IF(入力!$E$25=1,ROUNDDOWN(IF(入力!$E$21=1,ユーザー別卸価格!J210/(100-入力!$E$22)%,ユーザー別卸価格!J210+入力!$E$23),-入力!$E$24),IF(入力!$E$25=2,ROUNDUP(IF(入力!$E$21=1,ユーザー別卸価格!J210/(100-入力!$E$22)%,ユーザー別卸価格!J210+入力!$E$23),-入力!$E$24),ROUND(IF(入力!$E$21=1,ユーザー別卸価格!J210/(100-入力!$E$22)%,ユーザー別卸価格!J210+入力!$E$23),-入力!$E$24))),ユーザー別卸価格!J210))</f>
        <v>卸価格設定なし</v>
      </c>
      <c r="K210" s="96" t="str">
        <f>'6桁'!K210</f>
        <v>W★</v>
      </c>
      <c r="L210" s="319" t="str">
        <f>IF(ユーザー別卸価格!L210="","", IF(ISNUMBER(ユーザー別卸価格!L210),IF(入力!$E$25=1,ROUNDDOWN(IF(入力!$E$21=1,ユーザー別卸価格!L210/(100-入力!$E$22)%,ユーザー別卸価格!L210+入力!$E$23),-入力!$E$24),IF(入力!$E$25=2,ROUNDUP(IF(入力!$E$21=1,ユーザー別卸価格!L210/(100-入力!$E$22)%,ユーザー別卸価格!L210+入力!$E$23),-入力!$E$24),ROUND(IF(入力!$E$21=1,ユーザー別卸価格!L210/(100-入力!$E$22)%,ユーザー別卸価格!L210+入力!$E$23),-入力!$E$24))),ユーザー別卸価格!L210))</f>
        <v/>
      </c>
      <c r="M210" s="132">
        <f>'6桁'!M210</f>
        <v>0</v>
      </c>
      <c r="N210" s="266"/>
      <c r="O210" s="251"/>
      <c r="P210" s="10"/>
      <c r="Q210" s="123"/>
      <c r="R210" s="74"/>
      <c r="S210" s="22"/>
      <c r="T210" s="74"/>
      <c r="U210" s="251"/>
      <c r="Z210" s="40"/>
    </row>
    <row r="211" spans="2:27" ht="30" customHeight="1" thickBot="1">
      <c r="B211" s="563"/>
      <c r="C211" s="87" t="s">
        <v>369</v>
      </c>
      <c r="D211" s="256">
        <v>106</v>
      </c>
      <c r="E211" s="362">
        <v>102</v>
      </c>
      <c r="F211" s="319" t="str">
        <f>IF(ユーザー別卸価格!F211="","", IF(ISNUMBER(ユーザー別卸価格!F211),IF(入力!$E$25=1,ROUNDDOWN(IF(入力!$E$21=1,ユーザー別卸価格!F211/(100-入力!$E$22)%,ユーザー別卸価格!F211+入力!$E$23),-入力!$E$24),IF(入力!$E$25=2,ROUNDUP(IF(入力!$E$21=1,ユーザー別卸価格!F211/(100-入力!$E$22)%,ユーザー別卸価格!F211+入力!$E$23),-入力!$E$24),ROUND(IF(入力!$E$21=1,ユーザー別卸価格!F211/(100-入力!$E$22)%,ユーザー別卸価格!F211+入力!$E$23),-入力!$E$24))),ユーザー別卸価格!F211))</f>
        <v/>
      </c>
      <c r="G211" s="359">
        <f>'6桁'!G211</f>
        <v>0</v>
      </c>
      <c r="H211" s="474" t="str">
        <f>IF(ユーザー別卸価格!H211="","", IF(ISNUMBER(ユーザー別卸価格!H211),IF(入力!$E$25=1,ROUNDDOWN(IF(入力!$E$21=1,ユーザー別卸価格!H211/(100-入力!$E$22)%,ユーザー別卸価格!H211+入力!$E$23),-入力!$E$24),IF(入力!$E$25=2,ROUNDUP(IF(入力!$E$21=1,ユーザー別卸価格!H211/(100-入力!$E$22)%,ユーザー別卸価格!H211+入力!$E$23),-入力!$E$24),ROUND(IF(入力!$E$21=1,ユーザー別卸価格!H211/(100-入力!$E$22)%,ユーザー別卸価格!H211+入力!$E$23),-入力!$E$24))),ユーザー別卸価格!H211))</f>
        <v/>
      </c>
      <c r="I211" s="359">
        <f>'6桁'!I211</f>
        <v>0</v>
      </c>
      <c r="J211" s="474" t="str">
        <f>IF(ユーザー別卸価格!J211="","", IF(ISNUMBER(ユーザー別卸価格!J211),IF(入力!$E$25=1,ROUNDDOWN(IF(入力!$E$21=1,ユーザー別卸価格!J211/(100-入力!$E$22)%,ユーザー別卸価格!J211+入力!$E$23),-入力!$E$24),IF(入力!$E$25=2,ROUNDUP(IF(入力!$E$21=1,ユーザー別卸価格!J211/(100-入力!$E$22)%,ユーザー別卸価格!J211+入力!$E$23),-入力!$E$24),ROUND(IF(入力!$E$21=1,ユーザー別卸価格!J211/(100-入力!$E$22)%,ユーザー別卸価格!J211+入力!$E$23),-入力!$E$24))),ユーザー別卸価格!J211))</f>
        <v>卸価格設定なし</v>
      </c>
      <c r="K211" s="96" t="str">
        <f>'6桁'!K211</f>
        <v>W</v>
      </c>
      <c r="L211" s="319" t="str">
        <f>IF(ユーザー別卸価格!L211="","", IF(ISNUMBER(ユーザー別卸価格!L211),IF(入力!$E$25=1,ROUNDDOWN(IF(入力!$E$21=1,ユーザー別卸価格!L211/(100-入力!$E$22)%,ユーザー別卸価格!L211+入力!$E$23),-入力!$E$24),IF(入力!$E$25=2,ROUNDUP(IF(入力!$E$21=1,ユーザー別卸価格!L211/(100-入力!$E$22)%,ユーザー別卸価格!L211+入力!$E$23),-入力!$E$24),ROUND(IF(入力!$E$21=1,ユーザー別卸価格!L211/(100-入力!$E$22)%,ユーザー別卸価格!L211+入力!$E$23),-入力!$E$24))),ユーザー別卸価格!L211))</f>
        <v/>
      </c>
      <c r="M211" s="132">
        <f>'6桁'!M211</f>
        <v>0</v>
      </c>
      <c r="N211" s="266"/>
      <c r="O211" s="251"/>
      <c r="P211" s="10"/>
      <c r="Q211" s="123"/>
      <c r="R211" s="74"/>
      <c r="S211" s="22"/>
      <c r="T211" s="74"/>
      <c r="U211" s="251"/>
      <c r="Z211" s="40"/>
    </row>
    <row r="212" spans="2:27" ht="49.5" customHeight="1">
      <c r="B212" s="545" t="s">
        <v>1116</v>
      </c>
      <c r="C212" s="545"/>
      <c r="D212" s="545"/>
      <c r="E212" s="545"/>
      <c r="F212" s="545"/>
      <c r="G212" s="545"/>
      <c r="H212" s="545"/>
      <c r="I212" s="545"/>
      <c r="J212" s="545"/>
      <c r="K212" s="545"/>
      <c r="L212" s="545"/>
      <c r="M212" s="545"/>
    </row>
    <row r="215" spans="2:27" ht="14.25" customHeight="1" thickBot="1"/>
    <row r="216" spans="2:27" ht="25.5" customHeight="1" thickTop="1" thickBot="1">
      <c r="B216" s="518" t="s">
        <v>451</v>
      </c>
      <c r="C216" s="519"/>
      <c r="D216" s="519"/>
      <c r="E216" s="519"/>
      <c r="F216" s="519"/>
      <c r="G216" s="519"/>
      <c r="H216" s="519"/>
      <c r="I216" s="519"/>
      <c r="J216" s="519"/>
      <c r="K216" s="519"/>
      <c r="L216" s="519"/>
      <c r="M216" s="519"/>
      <c r="N216" s="519"/>
      <c r="O216" s="519"/>
      <c r="P216" s="519"/>
      <c r="Q216" s="519"/>
      <c r="R216" s="519"/>
      <c r="S216" s="519"/>
      <c r="T216" s="519"/>
      <c r="U216" s="519"/>
      <c r="V216" s="519"/>
      <c r="W216" s="519"/>
      <c r="X216" s="519"/>
      <c r="Y216" s="519"/>
      <c r="Z216" s="519"/>
      <c r="AA216" s="520"/>
    </row>
    <row r="217" spans="2:27" ht="10.5" customHeight="1" thickTop="1">
      <c r="C217" s="40"/>
      <c r="D217" s="40"/>
      <c r="E217" s="40"/>
      <c r="F217" s="79"/>
      <c r="H217" s="79"/>
      <c r="K217" s="52"/>
      <c r="M217" s="52"/>
      <c r="Q217" s="52"/>
    </row>
    <row r="218" spans="2:27" s="239" customFormat="1" ht="20.100000000000001" customHeight="1" thickBot="1">
      <c r="B218" s="238" t="s">
        <v>724</v>
      </c>
      <c r="F218" s="240"/>
      <c r="H218" s="240"/>
      <c r="J218" s="240"/>
      <c r="L218" s="240"/>
      <c r="N218" s="240"/>
      <c r="P218" s="240"/>
      <c r="R218" s="240"/>
      <c r="T218" s="240"/>
      <c r="V218" s="240"/>
      <c r="X218" s="240"/>
    </row>
    <row r="219" spans="2:27" ht="19.5" customHeight="1" thickBot="1">
      <c r="B219" s="521" t="s">
        <v>452</v>
      </c>
      <c r="C219" s="524" t="s">
        <v>524</v>
      </c>
      <c r="D219" s="527" t="s">
        <v>1113</v>
      </c>
      <c r="E219" s="540"/>
      <c r="F219" s="531" t="s">
        <v>453</v>
      </c>
      <c r="G219" s="532"/>
      <c r="H219" s="532"/>
      <c r="I219" s="532"/>
      <c r="J219" s="532"/>
      <c r="K219" s="532"/>
      <c r="L219" s="532"/>
      <c r="M219" s="532"/>
      <c r="N219" s="532"/>
      <c r="O219" s="532"/>
      <c r="P219" s="532"/>
      <c r="Q219" s="532"/>
      <c r="R219" s="532"/>
      <c r="S219" s="532"/>
      <c r="T219" s="532"/>
      <c r="U219" s="532"/>
      <c r="V219" s="532"/>
      <c r="W219" s="532"/>
      <c r="X219" s="532"/>
      <c r="Y219" s="533"/>
    </row>
    <row r="220" spans="2:27" ht="19.5" customHeight="1">
      <c r="B220" s="522"/>
      <c r="C220" s="525"/>
      <c r="D220" s="541"/>
      <c r="E220" s="542"/>
      <c r="F220" s="516" t="s">
        <v>1079</v>
      </c>
      <c r="G220" s="507"/>
      <c r="H220" s="516" t="s">
        <v>1378</v>
      </c>
      <c r="I220" s="507"/>
      <c r="J220" s="506" t="s">
        <v>1075</v>
      </c>
      <c r="K220" s="507"/>
      <c r="L220" s="506" t="s">
        <v>1076</v>
      </c>
      <c r="M220" s="507"/>
      <c r="N220" s="506" t="s">
        <v>1080</v>
      </c>
      <c r="O220" s="507"/>
      <c r="P220" s="506" t="s">
        <v>1081</v>
      </c>
      <c r="Q220" s="507"/>
      <c r="R220" s="506" t="s">
        <v>1085</v>
      </c>
      <c r="S220" s="507"/>
      <c r="T220" s="506" t="s">
        <v>1987</v>
      </c>
      <c r="U220" s="507"/>
      <c r="V220" s="506" t="s">
        <v>1086</v>
      </c>
      <c r="W220" s="507"/>
      <c r="X220" s="506" t="s">
        <v>780</v>
      </c>
      <c r="Y220" s="507"/>
    </row>
    <row r="221" spans="2:27" ht="19.5" customHeight="1">
      <c r="B221" s="522"/>
      <c r="C221" s="525"/>
      <c r="D221" s="510" t="s">
        <v>1115</v>
      </c>
      <c r="E221" s="550" t="s">
        <v>1114</v>
      </c>
      <c r="F221" s="517"/>
      <c r="G221" s="509"/>
      <c r="H221" s="517"/>
      <c r="I221" s="509"/>
      <c r="J221" s="508"/>
      <c r="K221" s="509"/>
      <c r="L221" s="508"/>
      <c r="M221" s="509"/>
      <c r="N221" s="508"/>
      <c r="O221" s="509"/>
      <c r="P221" s="508"/>
      <c r="Q221" s="509"/>
      <c r="R221" s="508"/>
      <c r="S221" s="509"/>
      <c r="T221" s="508"/>
      <c r="U221" s="509"/>
      <c r="V221" s="508"/>
      <c r="W221" s="509"/>
      <c r="X221" s="508"/>
      <c r="Y221" s="509"/>
    </row>
    <row r="222" spans="2:27" ht="19.5" customHeight="1" thickBot="1">
      <c r="B222" s="523"/>
      <c r="C222" s="526"/>
      <c r="D222" s="549"/>
      <c r="E222" s="551"/>
      <c r="F222" s="514" t="s">
        <v>1082</v>
      </c>
      <c r="G222" s="515"/>
      <c r="H222" s="514" t="s">
        <v>1083</v>
      </c>
      <c r="I222" s="515"/>
      <c r="J222" s="514" t="s">
        <v>1078</v>
      </c>
      <c r="K222" s="515"/>
      <c r="L222" s="514" t="s">
        <v>1083</v>
      </c>
      <c r="M222" s="515"/>
      <c r="N222" s="514" t="s">
        <v>1083</v>
      </c>
      <c r="O222" s="515"/>
      <c r="P222" s="514" t="s">
        <v>167</v>
      </c>
      <c r="Q222" s="515"/>
      <c r="R222" s="514" t="s">
        <v>2249</v>
      </c>
      <c r="S222" s="515"/>
      <c r="T222" s="514" t="s">
        <v>167</v>
      </c>
      <c r="U222" s="515"/>
      <c r="V222" s="514" t="s">
        <v>165</v>
      </c>
      <c r="W222" s="515"/>
      <c r="X222" s="514" t="s">
        <v>1078</v>
      </c>
      <c r="Y222" s="515"/>
    </row>
    <row r="223" spans="2:27" ht="30" customHeight="1">
      <c r="B223" s="502">
        <v>17</v>
      </c>
      <c r="C223" s="357" t="s">
        <v>311</v>
      </c>
      <c r="D223" s="258"/>
      <c r="E223" s="385">
        <v>81</v>
      </c>
      <c r="F223" s="128" t="str">
        <f>IF(ユーザー別卸価格!F223="","", IF(ISNUMBER(ユーザー別卸価格!F223),IF(入力!$C$25=1,ROUNDDOWN(IF(入力!$C$21=1,ユーザー別卸価格!F223/(100-入力!$C$22)%,ユーザー別卸価格!F223+入力!$C$23),-入力!$C$24),IF(入力!$C$25=2,ROUNDUP(IF(入力!$C$21=1,ユーザー別卸価格!F223/(100-入力!$C$22)%,ユーザー別卸価格!F223+入力!$C$23),-入力!$C$24),ROUND(IF(入力!$C$21=1,ユーザー別卸価格!F223/(100-入力!$C$22)%,ユーザー別卸価格!F223+入力!$C$23),-入力!$C$24))),ユーザー別卸価格!F223))</f>
        <v/>
      </c>
      <c r="G223" s="129">
        <f>'6桁'!G223</f>
        <v>0</v>
      </c>
      <c r="H223" s="397" t="str">
        <f>IF(ユーザー別卸価格!H223="","", IF(ISNUMBER(ユーザー別卸価格!H223),IF(入力!$C$25=1,ROUNDDOWN(IF(入力!$C$21=1,ユーザー別卸価格!H223/(100-入力!$C$22)%,ユーザー別卸価格!H223+入力!$C$23),-入力!$C$24),IF(入力!$C$25=2,ROUNDUP(IF(入力!$C$21=1,ユーザー別卸価格!H223/(100-入力!$C$22)%,ユーザー別卸価格!H223+入力!$C$23),-入力!$C$24),ROUND(IF(入力!$C$21=1,ユーザー別卸価格!H223/(100-入力!$C$22)%,ユーザー別卸価格!H223+入力!$C$23),-入力!$C$24))),ユーザー別卸価格!H223))</f>
        <v/>
      </c>
      <c r="I223" s="130">
        <f>'6桁'!I223</f>
        <v>0</v>
      </c>
      <c r="J223" s="397">
        <f>IF(ユーザー別卸価格!J223="","", IF(ISNUMBER(ユーザー別卸価格!J223),IF(入力!$C$25=1,ROUNDDOWN(IF(入力!$C$21=1,ユーザー別卸価格!J223/(100-入力!$C$22)%,ユーザー別卸価格!J223+入力!$C$23),-入力!$C$24),IF(入力!$C$25=2,ROUNDUP(IF(入力!$C$21=1,ユーザー別卸価格!J223/(100-入力!$C$22)%,ユーザー別卸価格!J223+入力!$C$23),-入力!$C$24),ROUND(IF(入力!$C$21=1,ユーザー別卸価格!J223/(100-入力!$C$22)%,ユーザー別卸価格!J223+入力!$C$23),-入力!$C$24))),ユーザー別卸価格!J223))</f>
        <v>33300</v>
      </c>
      <c r="K223" s="130" t="str">
        <f>'6桁'!K223</f>
        <v>W★
LM703</v>
      </c>
      <c r="L223" s="397" t="str">
        <f>IF(ユーザー別卸価格!L223="","", IF(ISNUMBER(ユーザー別卸価格!L223),IF(入力!$C$25=1,ROUNDDOWN(IF(入力!$C$21=1,ユーザー別卸価格!L223/(100-入力!$C$22)%,ユーザー別卸価格!L223+入力!$C$23),-入力!$C$24),IF(入力!$C$25=2,ROUNDUP(IF(入力!$C$21=1,ユーザー別卸価格!L223/(100-入力!$C$22)%,ユーザー別卸価格!L223+入力!$C$23),-入力!$C$24),ROUND(IF(入力!$C$21=1,ユーザー別卸価格!L223/(100-入力!$C$22)%,ユーザー別卸価格!L223+入力!$C$23),-入力!$C$24))),ユーザー別卸価格!L223))</f>
        <v/>
      </c>
      <c r="M223" s="130">
        <f>'6桁'!M223</f>
        <v>0</v>
      </c>
      <c r="N223" s="397" t="str">
        <f>IF(ユーザー別卸価格!N223="","", IF(ISNUMBER(ユーザー別卸価格!N223),IF(入力!$C$25=1,ROUNDDOWN(IF(入力!$C$21=1,ユーザー別卸価格!N223/(100-入力!$C$22)%,ユーザー別卸価格!N223+入力!$C$23),-入力!$C$24),IF(入力!$C$25=2,ROUNDUP(IF(入力!$C$21=1,ユーザー別卸価格!N223/(100-入力!$C$22)%,ユーザー別卸価格!N223+入力!$C$23),-入力!$C$24),ROUND(IF(入力!$C$21=1,ユーザー別卸価格!N223/(100-入力!$C$22)%,ユーザー別卸価格!N223+入力!$C$23),-入力!$C$24))),ユーザー別卸価格!N223))</f>
        <v/>
      </c>
      <c r="O223" s="130">
        <f>'6桁'!O223</f>
        <v>0</v>
      </c>
      <c r="P223" s="397" t="str">
        <f>IF(ユーザー別卸価格!P223="","", IF(ISNUMBER(ユーザー別卸価格!P223),IF(入力!$C$25=1,ROUNDDOWN(IF(入力!$C$21=1,ユーザー別卸価格!P223/(100-入力!$C$22)%,ユーザー別卸価格!P223+入力!$C$23),-入力!$C$24),IF(入力!$C$25=2,ROUNDUP(IF(入力!$C$21=1,ユーザー別卸価格!P223/(100-入力!$C$22)%,ユーザー別卸価格!P223+入力!$C$23),-入力!$C$24),ROUND(IF(入力!$C$21=1,ユーザー別卸価格!P223/(100-入力!$C$22)%,ユーザー別卸価格!P223+入力!$C$23),-入力!$C$24))),ユーザー別卸価格!P223))</f>
        <v/>
      </c>
      <c r="Q223" s="131">
        <f>'6桁'!Q223</f>
        <v>0</v>
      </c>
      <c r="R223" s="397" t="str">
        <f>IF(ユーザー別卸価格!R223="","", IF(ISNUMBER(ユーザー別卸価格!R223),IF(入力!$C$25=1,ROUNDDOWN(IF(入力!$C$21=1,ユーザー別卸価格!R223/(100-入力!$C$22)%,ユーザー別卸価格!R223+入力!$C$23),-入力!$C$24),IF(入力!$C$25=2,ROUNDUP(IF(入力!$C$21=1,ユーザー別卸価格!R223/(100-入力!$C$22)%,ユーザー別卸価格!R223+入力!$C$23),-入力!$C$24),ROUND(IF(入力!$C$21=1,ユーザー別卸価格!R223/(100-入力!$C$22)%,ユーザー別卸価格!R223+入力!$C$23),-入力!$C$24))),ユーザー別卸価格!R223))</f>
        <v/>
      </c>
      <c r="S223" s="130">
        <f>'6桁'!S223</f>
        <v>0</v>
      </c>
      <c r="T223" s="397" t="str">
        <f>IF(ユーザー別卸価格!T223="","", IF(ISNUMBER(ユーザー別卸価格!T223),IF(入力!$C$25=1,ROUNDDOWN(IF(入力!$C$21=1,ユーザー別卸価格!T223/(100-入力!$C$22)%,ユーザー別卸価格!T223+入力!$C$23),-入力!$C$24),IF(入力!$C$25=2,ROUNDUP(IF(入力!$C$21=1,ユーザー別卸価格!T223/(100-入力!$C$22)%,ユーザー別卸価格!T223+入力!$C$23),-入力!$C$24),ROUND(IF(入力!$C$21=1,ユーザー別卸価格!T223/(100-入力!$C$22)%,ユーザー別卸価格!T223+入力!$C$23),-入力!$C$24))),ユーザー別卸価格!T223))</f>
        <v/>
      </c>
      <c r="U223" s="130">
        <f>'6桁'!U223</f>
        <v>0</v>
      </c>
      <c r="V223" s="397" t="str">
        <f>IF(ユーザー別卸価格!V223="","", IF(ISNUMBER(ユーザー別卸価格!V223),IF(入力!$C$25=1,ROUNDDOWN(IF(入力!$C$21=1,ユーザー別卸価格!V223/(100-入力!$C$22)%,ユーザー別卸価格!V223+入力!$C$23),-入力!$C$24),IF(入力!$C$25=2,ROUNDUP(IF(入力!$C$21=1,ユーザー別卸価格!V223/(100-入力!$C$22)%,ユーザー別卸価格!V223+入力!$C$23),-入力!$C$24),ROUND(IF(入力!$C$21=1,ユーザー別卸価格!V223/(100-入力!$C$22)%,ユーザー別卸価格!V223+入力!$C$23),-入力!$C$24))),ユーザー別卸価格!V223))</f>
        <v/>
      </c>
      <c r="W223" s="131">
        <f>'6桁'!W223</f>
        <v>0</v>
      </c>
      <c r="X223" s="93" t="str">
        <f>IF(ユーザー別卸価格!X223="","", IF(ISNUMBER(ユーザー別卸価格!X223),IF(入力!$C$25=1,ROUNDDOWN(IF(入力!$C$21=1,ユーザー別卸価格!X223/(100-入力!$C$22)%,ユーザー別卸価格!X223+入力!$C$23),-入力!$C$24),IF(入力!$C$25=2,ROUNDUP(IF(入力!$C$21=1,ユーザー別卸価格!X223/(100-入力!$C$22)%,ユーザー別卸価格!X223+入力!$C$23),-入力!$C$24),ROUND(IF(入力!$C$21=1,ユーザー別卸価格!X223/(100-入力!$C$22)%,ユーザー別卸価格!X223+入力!$C$23),-入力!$C$24))),ユーザー別卸価格!X223))</f>
        <v/>
      </c>
      <c r="Y223" s="92">
        <f>'6桁'!Y223</f>
        <v>0</v>
      </c>
      <c r="Z223" s="265"/>
    </row>
    <row r="224" spans="2:27" ht="30" customHeight="1">
      <c r="B224" s="503"/>
      <c r="C224" s="341" t="s">
        <v>312</v>
      </c>
      <c r="D224" s="254">
        <v>80</v>
      </c>
      <c r="E224" s="342">
        <v>84</v>
      </c>
      <c r="F224" s="95" t="str">
        <f>IF(ユーザー別卸価格!F224="","", IF(ISNUMBER(ユーザー別卸価格!F224),IF(入力!$C$25=1,ROUNDDOWN(IF(入力!$C$21=1,ユーザー別卸価格!F224/(100-入力!$C$22)%,ユーザー別卸価格!F224+入力!$C$23),-入力!$C$24),IF(入力!$C$25=2,ROUNDUP(IF(入力!$C$21=1,ユーザー別卸価格!F224/(100-入力!$C$22)%,ユーザー別卸価格!F224+入力!$C$23),-入力!$C$24),ROUND(IF(入力!$C$21=1,ユーザー別卸価格!F224/(100-入力!$C$22)%,ユーザー別卸価格!F224+入力!$C$23),-入力!$C$24))),ユーザー別卸価格!F224))</f>
        <v/>
      </c>
      <c r="G224" s="96">
        <f>'6桁'!G224</f>
        <v>0</v>
      </c>
      <c r="H224" s="12" t="str">
        <f>IF(ユーザー別卸価格!H224="","", IF(ISNUMBER(ユーザー別卸価格!H224),IF(入力!$C$25=1,ROUNDDOWN(IF(入力!$C$21=1,ユーザー別卸価格!H224/(100-入力!$C$22)%,ユーザー別卸価格!H224+入力!$C$23),-入力!$C$24),IF(入力!$C$25=2,ROUNDUP(IF(入力!$C$21=1,ユーザー別卸価格!H224/(100-入力!$C$22)%,ユーザー別卸価格!H224+入力!$C$23),-入力!$C$24),ROUND(IF(入力!$C$21=1,ユーザー別卸価格!H224/(100-入力!$C$22)%,ユーザー別卸価格!H224+入力!$C$23),-入力!$C$24))),ユーザー別卸価格!H224))</f>
        <v/>
      </c>
      <c r="I224" s="19">
        <f>'6桁'!I224</f>
        <v>0</v>
      </c>
      <c r="J224" s="12">
        <f>IF(ユーザー別卸価格!J224="","", IF(ISNUMBER(ユーザー別卸価格!J224),IF(入力!$C$25=1,ROUNDDOWN(IF(入力!$C$21=1,ユーザー別卸価格!J224/(100-入力!$C$22)%,ユーザー別卸価格!J224+入力!$C$23),-入力!$C$24),IF(入力!$C$25=2,ROUNDUP(IF(入力!$C$21=1,ユーザー別卸価格!J224/(100-入力!$C$22)%,ユーザー別卸価格!J224+入力!$C$23),-入力!$C$24),ROUND(IF(入力!$C$21=1,ユーザー別卸価格!J224/(100-入力!$C$22)%,ユーザー別卸価格!J224+入力!$C$23),-入力!$C$24))),ユーザー別卸価格!J224))</f>
        <v>36800</v>
      </c>
      <c r="K224" s="19" t="str">
        <f>'6桁'!K224</f>
        <v>W★</v>
      </c>
      <c r="L224" s="12" t="str">
        <f>IF(ユーザー別卸価格!L224="","", IF(ISNUMBER(ユーザー別卸価格!L224),IF(入力!$C$25=1,ROUNDDOWN(IF(入力!$C$21=1,ユーザー別卸価格!L224/(100-入力!$C$22)%,ユーザー別卸価格!L224+入力!$C$23),-入力!$C$24),IF(入力!$C$25=2,ROUNDUP(IF(入力!$C$21=1,ユーザー別卸価格!L224/(100-入力!$C$22)%,ユーザー別卸価格!L224+入力!$C$23),-入力!$C$24),ROUND(IF(入力!$C$21=1,ユーザー別卸価格!L224/(100-入力!$C$22)%,ユーザー別卸価格!L224+入力!$C$23),-入力!$C$24))),ユーザー別卸価格!L224))</f>
        <v/>
      </c>
      <c r="M224" s="19">
        <f>'6桁'!M224</f>
        <v>0</v>
      </c>
      <c r="N224" s="12" t="str">
        <f>IF(ユーザー別卸価格!N224="","", IF(ISNUMBER(ユーザー別卸価格!N224),IF(入力!$C$25=1,ROUNDDOWN(IF(入力!$C$21=1,ユーザー別卸価格!N224/(100-入力!$C$22)%,ユーザー別卸価格!N224+入力!$C$23),-入力!$C$24),IF(入力!$C$25=2,ROUNDUP(IF(入力!$C$21=1,ユーザー別卸価格!N224/(100-入力!$C$22)%,ユーザー別卸価格!N224+入力!$C$23),-入力!$C$24),ROUND(IF(入力!$C$21=1,ユーザー別卸価格!N224/(100-入力!$C$22)%,ユーザー別卸価格!N224+入力!$C$23),-入力!$C$24))),ユーザー別卸価格!N224))</f>
        <v/>
      </c>
      <c r="O224" s="19">
        <f>'6桁'!O224</f>
        <v>0</v>
      </c>
      <c r="P224" s="12" t="str">
        <f>IF(ユーザー別卸価格!P224="","", IF(ISNUMBER(ユーザー別卸価格!P224),IF(入力!$C$25=1,ROUNDDOWN(IF(入力!$C$21=1,ユーザー別卸価格!P224/(100-入力!$C$22)%,ユーザー別卸価格!P224+入力!$C$23),-入力!$C$24),IF(入力!$C$25=2,ROUNDUP(IF(入力!$C$21=1,ユーザー別卸価格!P224/(100-入力!$C$22)%,ユーザー別卸価格!P224+入力!$C$23),-入力!$C$24),ROUND(IF(入力!$C$21=1,ユーザー別卸価格!P224/(100-入力!$C$22)%,ユーザー別卸価格!P224+入力!$C$23),-入力!$C$24))),ユーザー別卸価格!P224))</f>
        <v/>
      </c>
      <c r="Q224" s="19">
        <f>'6桁'!Q224</f>
        <v>0</v>
      </c>
      <c r="R224" s="12" t="str">
        <f>IF(ユーザー別卸価格!R224="","", IF(ISNUMBER(ユーザー別卸価格!R224),IF(入力!$C$25=1,ROUNDDOWN(IF(入力!$C$21=1,ユーザー別卸価格!R224/(100-入力!$C$22)%,ユーザー別卸価格!R224+入力!$C$23),-入力!$C$24),IF(入力!$C$25=2,ROUNDUP(IF(入力!$C$21=1,ユーザー別卸価格!R224/(100-入力!$C$22)%,ユーザー別卸価格!R224+入力!$C$23),-入力!$C$24),ROUND(IF(入力!$C$21=1,ユーザー別卸価格!R224/(100-入力!$C$22)%,ユーザー別卸価格!R224+入力!$C$23),-入力!$C$24))),ユーザー別卸価格!R224))</f>
        <v/>
      </c>
      <c r="S224" s="19">
        <f>'6桁'!S224</f>
        <v>0</v>
      </c>
      <c r="T224" s="12" t="str">
        <f>IF(ユーザー別卸価格!T224="","", IF(ISNUMBER(ユーザー別卸価格!T224),IF(入力!$C$25=1,ROUNDDOWN(IF(入力!$C$21=1,ユーザー別卸価格!T224/(100-入力!$C$22)%,ユーザー別卸価格!T224+入力!$C$23),-入力!$C$24),IF(入力!$C$25=2,ROUNDUP(IF(入力!$C$21=1,ユーザー別卸価格!T224/(100-入力!$C$22)%,ユーザー別卸価格!T224+入力!$C$23),-入力!$C$24),ROUND(IF(入力!$C$21=1,ユーザー別卸価格!T224/(100-入力!$C$22)%,ユーザー別卸価格!T224+入力!$C$23),-入力!$C$24))),ユーザー別卸価格!T224))</f>
        <v/>
      </c>
      <c r="U224" s="19">
        <f>'6桁'!U224</f>
        <v>0</v>
      </c>
      <c r="V224" s="12" t="str">
        <f>IF(ユーザー別卸価格!V224="","", IF(ISNUMBER(ユーザー別卸価格!V224),IF(入力!$C$25=1,ROUNDDOWN(IF(入力!$C$21=1,ユーザー別卸価格!V224/(100-入力!$C$22)%,ユーザー別卸価格!V224+入力!$C$23),-入力!$C$24),IF(入力!$C$25=2,ROUNDUP(IF(入力!$C$21=1,ユーザー別卸価格!V224/(100-入力!$C$22)%,ユーザー別卸価格!V224+入力!$C$23),-入力!$C$24),ROUND(IF(入力!$C$21=1,ユーザー別卸価格!V224/(100-入力!$C$22)%,ユーザー別卸価格!V224+入力!$C$23),-入力!$C$24))),ユーザー別卸価格!V224))</f>
        <v/>
      </c>
      <c r="W224" s="20">
        <f>'6桁'!W224</f>
        <v>0</v>
      </c>
      <c r="X224" s="12">
        <f>IF(ユーザー別卸価格!X224="","", IF(ISNUMBER(ユーザー別卸価格!X224),IF(入力!$C$25=1,ROUNDDOWN(IF(入力!$C$21=1,ユーザー別卸価格!X224/(100-入力!$C$22)%,ユーザー別卸価格!X224+入力!$C$23),-入力!$C$24),IF(入力!$C$25=2,ROUNDUP(IF(入力!$C$21=1,ユーザー別卸価格!X224/(100-入力!$C$22)%,ユーザー別卸価格!X224+入力!$C$23),-入力!$C$24),ROUND(IF(入力!$C$21=1,ユーザー別卸価格!X224/(100-入力!$C$22)%,ユーザー別卸価格!X224+入力!$C$23),-入力!$C$24))),ユーザー別卸価格!X224))</f>
        <v>35800</v>
      </c>
      <c r="Y224" s="20" t="str">
        <f>'6桁'!Y224</f>
        <v>W★</v>
      </c>
      <c r="Z224" s="265"/>
    </row>
    <row r="225" spans="2:26" ht="30" customHeight="1">
      <c r="B225" s="503"/>
      <c r="C225" s="345" t="s">
        <v>313</v>
      </c>
      <c r="D225" s="318">
        <v>83</v>
      </c>
      <c r="E225" s="361">
        <v>87</v>
      </c>
      <c r="F225" s="289" t="str">
        <f>IF(ユーザー別卸価格!F225="","", IF(ISNUMBER(ユーザー別卸価格!F225),IF(入力!$C$25=1,ROUNDDOWN(IF(入力!$C$21=1,ユーザー別卸価格!F225/(100-入力!$C$22)%,ユーザー別卸価格!F225+入力!$C$23),-入力!$C$24),IF(入力!$C$25=2,ROUNDUP(IF(入力!$C$21=1,ユーザー別卸価格!F225/(100-入力!$C$22)%,ユーザー別卸価格!F225+入力!$C$23),-入力!$C$24),ROUND(IF(入力!$C$21=1,ユーザー別卸価格!F225/(100-入力!$C$22)%,ユーザー別卸価格!F225+入力!$C$23),-入力!$C$24))),ユーザー別卸価格!F225))</f>
        <v/>
      </c>
      <c r="G225" s="101">
        <f>'6桁'!G225</f>
        <v>0</v>
      </c>
      <c r="H225" s="289" t="str">
        <f>IF(ユーザー別卸価格!H225="","", IF(ISNUMBER(ユーザー別卸価格!H225),IF(入力!$C$25=1,ROUNDDOWN(IF(入力!$C$21=1,ユーザー別卸価格!H225/(100-入力!$C$22)%,ユーザー別卸価格!H225+入力!$C$23),-入力!$C$24),IF(入力!$C$25=2,ROUNDUP(IF(入力!$C$21=1,ユーザー別卸価格!H225/(100-入力!$C$22)%,ユーザー別卸価格!H225+入力!$C$23),-入力!$C$24),ROUND(IF(入力!$C$21=1,ユーザー別卸価格!H225/(100-入力!$C$22)%,ユーザー別卸価格!H225+入力!$C$23),-入力!$C$24))),ユーザー別卸価格!H225))</f>
        <v/>
      </c>
      <c r="I225" s="19">
        <f>'6桁'!I225</f>
        <v>0</v>
      </c>
      <c r="J225" s="289">
        <f>IF(ユーザー別卸価格!J225="","", IF(ISNUMBER(ユーザー別卸価格!J225),IF(入力!$C$25=1,ROUNDDOWN(IF(入力!$C$21=1,ユーザー別卸価格!J225/(100-入力!$C$22)%,ユーザー別卸価格!J225+入力!$C$23),-入力!$C$24),IF(入力!$C$25=2,ROUNDUP(IF(入力!$C$21=1,ユーザー別卸価格!J225/(100-入力!$C$22)%,ユーザー別卸価格!J225+入力!$C$23),-入力!$C$24),ROUND(IF(入力!$C$21=1,ユーザー別卸価格!J225/(100-入力!$C$22)%,ユーザー別卸価格!J225+入力!$C$23),-入力!$C$24))),ユーザー別卸価格!J225))</f>
        <v>36900</v>
      </c>
      <c r="K225" s="101" t="str">
        <f>'6桁'!K225</f>
        <v>W★</v>
      </c>
      <c r="L225" s="289" t="str">
        <f>IF(ユーザー別卸価格!L225="","", IF(ISNUMBER(ユーザー別卸価格!L225),IF(入力!$C$25=1,ROUNDDOWN(IF(入力!$C$21=1,ユーザー別卸価格!L225/(100-入力!$C$22)%,ユーザー別卸価格!L225+入力!$C$23),-入力!$C$24),IF(入力!$C$25=2,ROUNDUP(IF(入力!$C$21=1,ユーザー別卸価格!L225/(100-入力!$C$22)%,ユーザー別卸価格!L225+入力!$C$23),-入力!$C$24),ROUND(IF(入力!$C$21=1,ユーザー別卸価格!L225/(100-入力!$C$22)%,ユーザー別卸価格!L225+入力!$C$23),-入力!$C$24))),ユーザー別卸価格!L225))</f>
        <v/>
      </c>
      <c r="M225" s="101">
        <f>'6桁'!M225</f>
        <v>0</v>
      </c>
      <c r="N225" s="12" t="str">
        <f>IF(ユーザー別卸価格!N225="","", IF(ISNUMBER(ユーザー別卸価格!N225),IF(入力!$C$25=1,ROUNDDOWN(IF(入力!$C$21=1,ユーザー別卸価格!N225/(100-入力!$C$22)%,ユーザー別卸価格!N225+入力!$C$23),-入力!$C$24),IF(入力!$C$25=2,ROUNDUP(IF(入力!$C$21=1,ユーザー別卸価格!N225/(100-入力!$C$22)%,ユーザー別卸価格!N225+入力!$C$23),-入力!$C$24),ROUND(IF(入力!$C$21=1,ユーザー別卸価格!N225/(100-入力!$C$22)%,ユーザー別卸価格!N225+入力!$C$23),-入力!$C$24))),ユーザー別卸価格!N225))</f>
        <v/>
      </c>
      <c r="O225" s="19">
        <f>'6桁'!O225</f>
        <v>0</v>
      </c>
      <c r="P225" s="289">
        <f>IF(ユーザー別卸価格!P225="","", IF(ISNUMBER(ユーザー別卸価格!P225),IF(入力!$C$25=1,ROUNDDOWN(IF(入力!$C$21=1,ユーザー別卸価格!P225/(100-入力!$C$22)%,ユーザー別卸価格!P225+入力!$C$23),-入力!$C$24),IF(入力!$C$25=2,ROUNDUP(IF(入力!$C$21=1,ユーザー別卸価格!P225/(100-入力!$C$22)%,ユーザー別卸価格!P225+入力!$C$23),-入力!$C$24),ROUND(IF(入力!$C$21=1,ユーザー別卸価格!P225/(100-入力!$C$22)%,ユーザー別卸価格!P225+入力!$C$23),-入力!$C$24))),ユーザー別卸価格!P225))</f>
        <v>43900</v>
      </c>
      <c r="Q225" s="20" t="str">
        <f>'6桁'!Q225</f>
        <v>W</v>
      </c>
      <c r="R225" s="12" t="str">
        <f>IF(ユーザー別卸価格!R225="","", IF(ISNUMBER(ユーザー別卸価格!R225),IF(入力!$C$25=1,ROUNDDOWN(IF(入力!$C$21=1,ユーザー別卸価格!R225/(100-入力!$C$22)%,ユーザー別卸価格!R225+入力!$C$23),-入力!$C$24),IF(入力!$C$25=2,ROUNDUP(IF(入力!$C$21=1,ユーザー別卸価格!R225/(100-入力!$C$22)%,ユーザー別卸価格!R225+入力!$C$23),-入力!$C$24),ROUND(IF(入力!$C$21=1,ユーザー別卸価格!R225/(100-入力!$C$22)%,ユーザー別卸価格!R225+入力!$C$23),-入力!$C$24))),ユーザー別卸価格!R225))</f>
        <v/>
      </c>
      <c r="S225" s="19">
        <f>'6桁'!S225</f>
        <v>0</v>
      </c>
      <c r="T225" s="12" t="str">
        <f>IF(ユーザー別卸価格!T225="","", IF(ISNUMBER(ユーザー別卸価格!T225),IF(入力!$C$25=1,ROUNDDOWN(IF(入力!$C$21=1,ユーザー別卸価格!T225/(100-入力!$C$22)%,ユーザー別卸価格!T225+入力!$C$23),-入力!$C$24),IF(入力!$C$25=2,ROUNDUP(IF(入力!$C$21=1,ユーザー別卸価格!T225/(100-入力!$C$22)%,ユーザー別卸価格!T225+入力!$C$23),-入力!$C$24),ROUND(IF(入力!$C$21=1,ユーザー別卸価格!T225/(100-入力!$C$22)%,ユーザー別卸価格!T225+入力!$C$23),-入力!$C$24))),ユーザー別卸価格!T225))</f>
        <v/>
      </c>
      <c r="U225" s="19">
        <f>'6桁'!U225</f>
        <v>0</v>
      </c>
      <c r="V225" s="12" t="str">
        <f>IF(ユーザー別卸価格!V225="","", IF(ISNUMBER(ユーザー別卸価格!V225),IF(入力!$C$25=1,ROUNDDOWN(IF(入力!$C$21=1,ユーザー別卸価格!V225/(100-入力!$C$22)%,ユーザー別卸価格!V225+入力!$C$23),-入力!$C$24),IF(入力!$C$25=2,ROUNDUP(IF(入力!$C$21=1,ユーザー別卸価格!V225/(100-入力!$C$22)%,ユーザー別卸価格!V225+入力!$C$23),-入力!$C$24),ROUND(IF(入力!$C$21=1,ユーザー別卸価格!V225/(100-入力!$C$22)%,ユーザー別卸価格!V225+入力!$C$23),-入力!$C$24))),ユーザー別卸価格!V225))</f>
        <v/>
      </c>
      <c r="W225" s="20">
        <f>'6桁'!W225</f>
        <v>0</v>
      </c>
      <c r="X225" s="12">
        <f>IF(ユーザー別卸価格!X225="","", IF(ISNUMBER(ユーザー別卸価格!X225),IF(入力!$C$25=1,ROUNDDOWN(IF(入力!$C$21=1,ユーザー別卸価格!X225/(100-入力!$C$22)%,ユーザー別卸価格!X225+入力!$C$23),-入力!$C$24),IF(入力!$C$25=2,ROUNDUP(IF(入力!$C$21=1,ユーザー別卸価格!X225/(100-入力!$C$22)%,ユーザー別卸価格!X225+入力!$C$23),-入力!$C$24),ROUND(IF(入力!$C$21=1,ユーザー別卸価格!X225/(100-入力!$C$22)%,ユーザー別卸価格!X225+入力!$C$23),-入力!$C$24))),ユーザー別卸価格!X225))</f>
        <v>36000</v>
      </c>
      <c r="Y225" s="20" t="str">
        <f>'6桁'!Y225</f>
        <v>W★</v>
      </c>
      <c r="Z225" s="265"/>
    </row>
    <row r="226" spans="2:26" ht="30" customHeight="1">
      <c r="B226" s="503"/>
      <c r="C226" s="341" t="s">
        <v>314</v>
      </c>
      <c r="D226" s="254">
        <v>90</v>
      </c>
      <c r="E226" s="342">
        <v>94</v>
      </c>
      <c r="F226" s="12" t="str">
        <f>IF(ユーザー別卸価格!F226="","", IF(ISNUMBER(ユーザー別卸価格!F226),IF(入力!$C$25=1,ROUNDDOWN(IF(入力!$C$21=1,ユーザー別卸価格!F226/(100-入力!$C$22)%,ユーザー別卸価格!F226+入力!$C$23),-入力!$C$24),IF(入力!$C$25=2,ROUNDUP(IF(入力!$C$21=1,ユーザー別卸価格!F226/(100-入力!$C$22)%,ユーザー別卸価格!F226+入力!$C$23),-入力!$C$24),ROUND(IF(入力!$C$21=1,ユーザー別卸価格!F226/(100-入力!$C$22)%,ユーザー別卸価格!F226+入力!$C$23),-入力!$C$24))),ユーザー別卸価格!F226))</f>
        <v/>
      </c>
      <c r="G226" s="19">
        <f>'6桁'!G226</f>
        <v>0</v>
      </c>
      <c r="H226" s="12" t="str">
        <f>IF(ユーザー別卸価格!H226="","", IF(ISNUMBER(ユーザー別卸価格!H226),IF(入力!$C$25=1,ROUNDDOWN(IF(入力!$C$21=1,ユーザー別卸価格!H226/(100-入力!$C$22)%,ユーザー別卸価格!H226+入力!$C$23),-入力!$C$24),IF(入力!$C$25=2,ROUNDUP(IF(入力!$C$21=1,ユーザー別卸価格!H226/(100-入力!$C$22)%,ユーザー別卸価格!H226+入力!$C$23),-入力!$C$24),ROUND(IF(入力!$C$21=1,ユーザー別卸価格!H226/(100-入力!$C$22)%,ユーザー別卸価格!H226+入力!$C$23),-入力!$C$24))),ユーザー別卸価格!H226))</f>
        <v/>
      </c>
      <c r="I226" s="19">
        <f>'6桁'!I226</f>
        <v>0</v>
      </c>
      <c r="J226" s="12" t="str">
        <f>IF(ユーザー別卸価格!J226="","", IF(ISNUMBER(ユーザー別卸価格!J226),IF(入力!$C$25=1,ROUNDDOWN(IF(入力!$C$21=1,ユーザー別卸価格!J226/(100-入力!$C$22)%,ユーザー別卸価格!J226+入力!$C$23),-入力!$C$24),IF(入力!$C$25=2,ROUNDUP(IF(入力!$C$21=1,ユーザー別卸価格!J226/(100-入力!$C$22)%,ユーザー別卸価格!J226+入力!$C$23),-入力!$C$24),ROUND(IF(入力!$C$21=1,ユーザー別卸価格!J226/(100-入力!$C$22)%,ユーザー別卸価格!J226+入力!$C$23),-入力!$C$24))),ユーザー別卸価格!J226))</f>
        <v/>
      </c>
      <c r="K226" s="19">
        <f>'6桁'!K226</f>
        <v>0</v>
      </c>
      <c r="L226" s="12" t="str">
        <f>IF(ユーザー別卸価格!L226="","", IF(ISNUMBER(ユーザー別卸価格!L226),IF(入力!$C$25=1,ROUNDDOWN(IF(入力!$C$21=1,ユーザー別卸価格!L226/(100-入力!$C$22)%,ユーザー別卸価格!L226+入力!$C$23),-入力!$C$24),IF(入力!$C$25=2,ROUNDUP(IF(入力!$C$21=1,ユーザー別卸価格!L226/(100-入力!$C$22)%,ユーザー別卸価格!L226+入力!$C$23),-入力!$C$24),ROUND(IF(入力!$C$21=1,ユーザー別卸価格!L226/(100-入力!$C$22)%,ユーザー別卸価格!L226+入力!$C$23),-入力!$C$24))),ユーザー別卸価格!L226))</f>
        <v/>
      </c>
      <c r="M226" s="19">
        <f>'6桁'!M226</f>
        <v>0</v>
      </c>
      <c r="N226" s="12" t="str">
        <f>IF(ユーザー別卸価格!N226="","", IF(ISNUMBER(ユーザー別卸価格!N226),IF(入力!$C$25=1,ROUNDDOWN(IF(入力!$C$21=1,ユーザー別卸価格!N226/(100-入力!$C$22)%,ユーザー別卸価格!N226+入力!$C$23),-入力!$C$24),IF(入力!$C$25=2,ROUNDUP(IF(入力!$C$21=1,ユーザー別卸価格!N226/(100-入力!$C$22)%,ユーザー別卸価格!N226+入力!$C$23),-入力!$C$24),ROUND(IF(入力!$C$21=1,ユーザー別卸価格!N226/(100-入力!$C$22)%,ユーザー別卸価格!N226+入力!$C$23),-入力!$C$24))),ユーザー別卸価格!N226))</f>
        <v/>
      </c>
      <c r="O226" s="19">
        <f>'6桁'!O226</f>
        <v>0</v>
      </c>
      <c r="P226" s="12">
        <f>IF(ユーザー別卸価格!P226="","", IF(ISNUMBER(ユーザー別卸価格!P226),IF(入力!$C$25=1,ROUNDDOWN(IF(入力!$C$21=1,ユーザー別卸価格!P226/(100-入力!$C$22)%,ユーザー別卸価格!P226+入力!$C$23),-入力!$C$24),IF(入力!$C$25=2,ROUNDUP(IF(入力!$C$21=1,ユーザー別卸価格!P226/(100-入力!$C$22)%,ユーザー別卸価格!P226+入力!$C$23),-入力!$C$24),ROUND(IF(入力!$C$21=1,ユーザー別卸価格!P226/(100-入力!$C$22)%,ユーザー別卸価格!P226+入力!$C$23),-入力!$C$24))),ユーザー別卸価格!P226))</f>
        <v>48400</v>
      </c>
      <c r="Q226" s="20" t="str">
        <f>'6桁'!Q226</f>
        <v>W</v>
      </c>
      <c r="R226" s="12">
        <f>IF(ユーザー別卸価格!R226="","", IF(ISNUMBER(ユーザー別卸価格!R226),IF(入力!$C$25=1,ROUNDDOWN(IF(入力!$C$21=1,ユーザー別卸価格!R226/(100-入力!$C$22)%,ユーザー別卸価格!R226+入力!$C$23),-入力!$C$24),IF(入力!$C$25=2,ROUNDUP(IF(入力!$C$21=1,ユーザー別卸価格!R226/(100-入力!$C$22)%,ユーザー別卸価格!R226+入力!$C$23),-入力!$C$24),ROUND(IF(入力!$C$21=1,ユーザー別卸価格!R226/(100-入力!$C$22)%,ユーザー別卸価格!R226+入力!$C$23),-入力!$C$24))),ユーザー別卸価格!R226))</f>
        <v>56900</v>
      </c>
      <c r="S226" s="19" t="str">
        <f>'6桁'!S226</f>
        <v>▽W</v>
      </c>
      <c r="T226" s="12" t="str">
        <f>IF(ユーザー別卸価格!T226="","", IF(ISNUMBER(ユーザー別卸価格!T226),IF(入力!$C$25=1,ROUNDDOWN(IF(入力!$C$21=1,ユーザー別卸価格!T226/(100-入力!$C$22)%,ユーザー別卸価格!T226+入力!$C$23),-入力!$C$24),IF(入力!$C$25=2,ROUNDUP(IF(入力!$C$21=1,ユーザー別卸価格!T226/(100-入力!$C$22)%,ユーザー別卸価格!T226+入力!$C$23),-入力!$C$24),ROUND(IF(入力!$C$21=1,ユーザー別卸価格!T226/(100-入力!$C$22)%,ユーザー別卸価格!T226+入力!$C$23),-入力!$C$24))),ユーザー別卸価格!T226))</f>
        <v/>
      </c>
      <c r="U226" s="19">
        <f>'6桁'!U226</f>
        <v>0</v>
      </c>
      <c r="V226" s="12" t="str">
        <f>IF(ユーザー別卸価格!V226="","", IF(ISNUMBER(ユーザー別卸価格!V226),IF(入力!$C$25=1,ROUNDDOWN(IF(入力!$C$21=1,ユーザー別卸価格!V226/(100-入力!$C$22)%,ユーザー別卸価格!V226+入力!$C$23),-入力!$C$24),IF(入力!$C$25=2,ROUNDUP(IF(入力!$C$21=1,ユーザー別卸価格!V226/(100-入力!$C$22)%,ユーザー別卸価格!V226+入力!$C$23),-入力!$C$24),ROUND(IF(入力!$C$21=1,ユーザー別卸価格!V226/(100-入力!$C$22)%,ユーザー別卸価格!V226+入力!$C$23),-入力!$C$24))),ユーザー別卸価格!V226))</f>
        <v/>
      </c>
      <c r="W226" s="20">
        <f>'6桁'!W226</f>
        <v>0</v>
      </c>
      <c r="X226" s="12" t="str">
        <f>IF(ユーザー別卸価格!X226="","", IF(ISNUMBER(ユーザー別卸価格!X226),IF(入力!$C$25=1,ROUNDDOWN(IF(入力!$C$21=1,ユーザー別卸価格!X226/(100-入力!$C$22)%,ユーザー別卸価格!X226+入力!$C$23),-入力!$C$24),IF(入力!$C$25=2,ROUNDUP(IF(入力!$C$21=1,ユーザー別卸価格!X226/(100-入力!$C$22)%,ユーザー別卸価格!X226+入力!$C$23),-入力!$C$24),ROUND(IF(入力!$C$21=1,ユーザー別卸価格!X226/(100-入力!$C$22)%,ユーザー別卸価格!X226+入力!$C$23),-入力!$C$24))),ユーザー別卸価格!X226))</f>
        <v/>
      </c>
      <c r="Y226" s="20">
        <f>'6桁'!Y226</f>
        <v>0</v>
      </c>
      <c r="Z226" s="265"/>
    </row>
    <row r="227" spans="2:26" ht="30" customHeight="1">
      <c r="B227" s="503"/>
      <c r="C227" s="341" t="s">
        <v>177</v>
      </c>
      <c r="D227" s="254">
        <v>91</v>
      </c>
      <c r="E227" s="342">
        <v>95</v>
      </c>
      <c r="F227" s="12" t="str">
        <f>IF(ユーザー別卸価格!F227="","", IF(ISNUMBER(ユーザー別卸価格!F227),IF(入力!$C$25=1,ROUNDDOWN(IF(入力!$C$21=1,ユーザー別卸価格!F227/(100-入力!$C$22)%,ユーザー別卸価格!F227+入力!$C$23),-入力!$C$24),IF(入力!$C$25=2,ROUNDUP(IF(入力!$C$21=1,ユーザー別卸価格!F227/(100-入力!$C$22)%,ユーザー別卸価格!F227+入力!$C$23),-入力!$C$24),ROUND(IF(入力!$C$21=1,ユーザー別卸価格!F227/(100-入力!$C$22)%,ユーザー別卸価格!F227+入力!$C$23),-入力!$C$24))),ユーザー別卸価格!F227))</f>
        <v/>
      </c>
      <c r="G227" s="19">
        <f>'6桁'!G227</f>
        <v>0</v>
      </c>
      <c r="H227" s="12">
        <f>IF(ユーザー別卸価格!H227="","", IF(ISNUMBER(ユーザー別卸価格!H227),IF(入力!$C$25=1,ROUNDDOWN(IF(入力!$C$21=1,ユーザー別卸価格!H227/(100-入力!$C$22)%,ユーザー別卸価格!H227+入力!$C$23),-入力!$C$24),IF(入力!$C$25=2,ROUNDUP(IF(入力!$C$21=1,ユーザー別卸価格!H227/(100-入力!$C$22)%,ユーザー別卸価格!H227+入力!$C$23),-入力!$C$24),ROUND(IF(入力!$C$21=1,ユーザー別卸価格!H227/(100-入力!$C$22)%,ユーザー別卸価格!H227+入力!$C$23),-入力!$C$24))),ユーザー別卸価格!H227))</f>
        <v>42900</v>
      </c>
      <c r="I227" s="19" t="str">
        <f>'6桁'!I227</f>
        <v>W</v>
      </c>
      <c r="J227" s="12" t="str">
        <f>IF(ユーザー別卸価格!J227="","", IF(ISNUMBER(ユーザー別卸価格!J227),IF(入力!$C$25=1,ROUNDDOWN(IF(入力!$C$21=1,ユーザー別卸価格!J227/(100-入力!$C$22)%,ユーザー別卸価格!J227+入力!$C$23),-入力!$C$24),IF(入力!$C$25=2,ROUNDUP(IF(入力!$C$21=1,ユーザー別卸価格!J227/(100-入力!$C$22)%,ユーザー別卸価格!J227+入力!$C$23),-入力!$C$24),ROUND(IF(入力!$C$21=1,ユーザー別卸価格!J227/(100-入力!$C$22)%,ユーザー別卸価格!J227+入力!$C$23),-入力!$C$24))),ユーザー別卸価格!J227))</f>
        <v/>
      </c>
      <c r="K227" s="19">
        <f>'6桁'!K227</f>
        <v>0</v>
      </c>
      <c r="L227" s="12" t="str">
        <f>IF(ユーザー別卸価格!L227="","", IF(ISNUMBER(ユーザー別卸価格!L227),IF(入力!$C$25=1,ROUNDDOWN(IF(入力!$C$21=1,ユーザー別卸価格!L227/(100-入力!$C$22)%,ユーザー別卸価格!L227+入力!$C$23),-入力!$C$24),IF(入力!$C$25=2,ROUNDUP(IF(入力!$C$21=1,ユーザー別卸価格!L227/(100-入力!$C$22)%,ユーザー別卸価格!L227+入力!$C$23),-入力!$C$24),ROUND(IF(入力!$C$21=1,ユーザー別卸価格!L227/(100-入力!$C$22)%,ユーザー別卸価格!L227+入力!$C$23),-入力!$C$24))),ユーザー別卸価格!L227))</f>
        <v/>
      </c>
      <c r="M227" s="19">
        <f>'6桁'!M227</f>
        <v>0</v>
      </c>
      <c r="N227" s="12" t="str">
        <f>IF(ユーザー別卸価格!N227="","", IF(ISNUMBER(ユーザー別卸価格!N227),IF(入力!$C$25=1,ROUNDDOWN(IF(入力!$C$21=1,ユーザー別卸価格!N227/(100-入力!$C$22)%,ユーザー別卸価格!N227+入力!$C$23),-入力!$C$24),IF(入力!$C$25=2,ROUNDUP(IF(入力!$C$21=1,ユーザー別卸価格!N227/(100-入力!$C$22)%,ユーザー別卸価格!N227+入力!$C$23),-入力!$C$24),ROUND(IF(入力!$C$21=1,ユーザー別卸価格!N227/(100-入力!$C$22)%,ユーザー別卸価格!N227+入力!$C$23),-入力!$C$24))),ユーザー別卸価格!N227))</f>
        <v/>
      </c>
      <c r="O227" s="19">
        <f>'6桁'!O227</f>
        <v>0</v>
      </c>
      <c r="P227" s="12">
        <f>IF(ユーザー別卸価格!P227="","", IF(ISNUMBER(ユーザー別卸価格!P227),IF(入力!$C$25=1,ROUNDDOWN(IF(入力!$C$21=1,ユーザー別卸価格!P227/(100-入力!$C$22)%,ユーザー別卸価格!P227+入力!$C$23),-入力!$C$24),IF(入力!$C$25=2,ROUNDUP(IF(入力!$C$21=1,ユーザー別卸価格!P227/(100-入力!$C$22)%,ユーザー別卸価格!P227+入力!$C$23),-入力!$C$24),ROUND(IF(入力!$C$21=1,ユーザー別卸価格!P227/(100-入力!$C$22)%,ユーザー別卸価格!P227+入力!$C$23),-入力!$C$24))),ユーザー別卸価格!P227))</f>
        <v>50100</v>
      </c>
      <c r="Q227" s="20" t="str">
        <f>'6桁'!Q227</f>
        <v>W</v>
      </c>
      <c r="R227" s="12" t="str">
        <f>IF(ユーザー別卸価格!R227="","", IF(ISNUMBER(ユーザー別卸価格!R227),IF(入力!$C$25=1,ROUNDDOWN(IF(入力!$C$21=1,ユーザー別卸価格!R227/(100-入力!$C$22)%,ユーザー別卸価格!R227+入力!$C$23),-入力!$C$24),IF(入力!$C$25=2,ROUNDUP(IF(入力!$C$21=1,ユーザー別卸価格!R227/(100-入力!$C$22)%,ユーザー別卸価格!R227+入力!$C$23),-入力!$C$24),ROUND(IF(入力!$C$21=1,ユーザー別卸価格!R227/(100-入力!$C$22)%,ユーザー別卸価格!R227+入力!$C$23),-入力!$C$24))),ユーザー別卸価格!R227))</f>
        <v/>
      </c>
      <c r="S227" s="19">
        <f>'6桁'!S227</f>
        <v>0</v>
      </c>
      <c r="T227" s="12" t="str">
        <f>IF(ユーザー別卸価格!T227="","", IF(ISNUMBER(ユーザー別卸価格!T227),IF(入力!$C$25=1,ROUNDDOWN(IF(入力!$C$21=1,ユーザー別卸価格!T227/(100-入力!$C$22)%,ユーザー別卸価格!T227+入力!$C$23),-入力!$C$24),IF(入力!$C$25=2,ROUNDUP(IF(入力!$C$21=1,ユーザー別卸価格!T227/(100-入力!$C$22)%,ユーザー別卸価格!T227+入力!$C$23),-入力!$C$24),ROUND(IF(入力!$C$21=1,ユーザー別卸価格!T227/(100-入力!$C$22)%,ユーザー別卸価格!T227+入力!$C$23),-入力!$C$24))),ユーザー別卸価格!T227))</f>
        <v/>
      </c>
      <c r="U227" s="19">
        <f>'6桁'!U227</f>
        <v>0</v>
      </c>
      <c r="V227" s="12" t="str">
        <f>IF(ユーザー別卸価格!V227="","", IF(ISNUMBER(ユーザー別卸価格!V227),IF(入力!$C$25=1,ROUNDDOWN(IF(入力!$C$21=1,ユーザー別卸価格!V227/(100-入力!$C$22)%,ユーザー別卸価格!V227+入力!$C$23),-入力!$C$24),IF(入力!$C$25=2,ROUNDUP(IF(入力!$C$21=1,ユーザー別卸価格!V227/(100-入力!$C$22)%,ユーザー別卸価格!V227+入力!$C$23),-入力!$C$24),ROUND(IF(入力!$C$21=1,ユーザー別卸価格!V227/(100-入力!$C$22)%,ユーザー別卸価格!V227+入力!$C$23),-入力!$C$24))),ユーザー別卸価格!V227))</f>
        <v/>
      </c>
      <c r="W227" s="20">
        <f>'6桁'!W227</f>
        <v>0</v>
      </c>
      <c r="X227" s="12">
        <f>IF(ユーザー別卸価格!X227="","", IF(ISNUMBER(ユーザー別卸価格!X227),IF(入力!$C$25=1,ROUNDDOWN(IF(入力!$C$21=1,ユーザー別卸価格!X227/(100-入力!$C$22)%,ユーザー別卸価格!X227+入力!$C$23),-入力!$C$24),IF(入力!$C$25=2,ROUNDUP(IF(入力!$C$21=1,ユーザー別卸価格!X227/(100-入力!$C$22)%,ユーザー別卸価格!X227+入力!$C$23),-入力!$C$24),ROUND(IF(入力!$C$21=1,ユーザー別卸価格!X227/(100-入力!$C$22)%,ユーザー別卸価格!X227+入力!$C$23),-入力!$C$24))),ユーザー別卸価格!X227))</f>
        <v>41000</v>
      </c>
      <c r="Y227" s="20" t="str">
        <f>'6桁'!Y227</f>
        <v>W</v>
      </c>
      <c r="Z227" s="265"/>
    </row>
    <row r="228" spans="2:26" ht="30" customHeight="1">
      <c r="B228" s="503"/>
      <c r="C228" s="341" t="s">
        <v>178</v>
      </c>
      <c r="D228" s="254">
        <v>94</v>
      </c>
      <c r="E228" s="342">
        <v>98</v>
      </c>
      <c r="F228" s="12" t="str">
        <f>IF(ユーザー別卸価格!F228="","", IF(ISNUMBER(ユーザー別卸価格!F228),IF(入力!$C$25=1,ROUNDDOWN(IF(入力!$C$21=1,ユーザー別卸価格!F228/(100-入力!$C$22)%,ユーザー別卸価格!F228+入力!$C$23),-入力!$C$24),IF(入力!$C$25=2,ROUNDUP(IF(入力!$C$21=1,ユーザー別卸価格!F228/(100-入力!$C$22)%,ユーザー別卸価格!F228+入力!$C$23),-入力!$C$24),ROUND(IF(入力!$C$21=1,ユーザー別卸価格!F228/(100-入力!$C$22)%,ユーザー別卸価格!F228+入力!$C$23),-入力!$C$24))),ユーザー別卸価格!F228))</f>
        <v/>
      </c>
      <c r="G228" s="19">
        <f>'6桁'!G228</f>
        <v>0</v>
      </c>
      <c r="H228" s="12" t="str">
        <f>IF(ユーザー別卸価格!H228="","", IF(ISNUMBER(ユーザー別卸価格!H228),IF(入力!$C$25=1,ROUNDDOWN(IF(入力!$C$21=1,ユーザー別卸価格!H228/(100-入力!$C$22)%,ユーザー別卸価格!H228+入力!$C$23),-入力!$C$24),IF(入力!$C$25=2,ROUNDUP(IF(入力!$C$21=1,ユーザー別卸価格!H228/(100-入力!$C$22)%,ユーザー別卸価格!H228+入力!$C$23),-入力!$C$24),ROUND(IF(入力!$C$21=1,ユーザー別卸価格!H228/(100-入力!$C$22)%,ユーザー別卸価格!H228+入力!$C$23),-入力!$C$24))),ユーザー別卸価格!H228))</f>
        <v/>
      </c>
      <c r="I228" s="19">
        <f>'6桁'!I228</f>
        <v>0</v>
      </c>
      <c r="J228" s="12" t="str">
        <f>IF(ユーザー別卸価格!J228="","", IF(ISNUMBER(ユーザー別卸価格!J228),IF(入力!$C$25=1,ROUNDDOWN(IF(入力!$C$21=1,ユーザー別卸価格!J228/(100-入力!$C$22)%,ユーザー別卸価格!J228+入力!$C$23),-入力!$C$24),IF(入力!$C$25=2,ROUNDUP(IF(入力!$C$21=1,ユーザー別卸価格!J228/(100-入力!$C$22)%,ユーザー別卸価格!J228+入力!$C$23),-入力!$C$24),ROUND(IF(入力!$C$21=1,ユーザー別卸価格!J228/(100-入力!$C$22)%,ユーザー別卸価格!J228+入力!$C$23),-入力!$C$24))),ユーザー別卸価格!J228))</f>
        <v/>
      </c>
      <c r="K228" s="19">
        <f>'6桁'!K228</f>
        <v>0</v>
      </c>
      <c r="L228" s="12" t="str">
        <f>IF(ユーザー別卸価格!L228="","", IF(ISNUMBER(ユーザー別卸価格!L228),IF(入力!$C$25=1,ROUNDDOWN(IF(入力!$C$21=1,ユーザー別卸価格!L228/(100-入力!$C$22)%,ユーザー別卸価格!L228+入力!$C$23),-入力!$C$24),IF(入力!$C$25=2,ROUNDUP(IF(入力!$C$21=1,ユーザー別卸価格!L228/(100-入力!$C$22)%,ユーザー別卸価格!L228+入力!$C$23),-入力!$C$24),ROUND(IF(入力!$C$21=1,ユーザー別卸価格!L228/(100-入力!$C$22)%,ユーザー別卸価格!L228+入力!$C$23),-入力!$C$24))),ユーザー別卸価格!L228))</f>
        <v/>
      </c>
      <c r="M228" s="19">
        <f>'6桁'!M228</f>
        <v>0</v>
      </c>
      <c r="N228" s="12" t="str">
        <f>IF(ユーザー別卸価格!N228="","", IF(ISNUMBER(ユーザー別卸価格!N228),IF(入力!$C$25=1,ROUNDDOWN(IF(入力!$C$21=1,ユーザー別卸価格!N228/(100-入力!$C$22)%,ユーザー別卸価格!N228+入力!$C$23),-入力!$C$24),IF(入力!$C$25=2,ROUNDUP(IF(入力!$C$21=1,ユーザー別卸価格!N228/(100-入力!$C$22)%,ユーザー別卸価格!N228+入力!$C$23),-入力!$C$24),ROUND(IF(入力!$C$21=1,ユーザー別卸価格!N228/(100-入力!$C$22)%,ユーザー別卸価格!N228+入力!$C$23),-入力!$C$24))),ユーザー別卸価格!N228))</f>
        <v/>
      </c>
      <c r="O228" s="19">
        <f>'6桁'!O228</f>
        <v>0</v>
      </c>
      <c r="P228" s="12">
        <f>IF(ユーザー別卸価格!P228="","", IF(ISNUMBER(ユーザー別卸価格!P228),IF(入力!$C$25=1,ROUNDDOWN(IF(入力!$C$21=1,ユーザー別卸価格!P228/(100-入力!$C$22)%,ユーザー別卸価格!P228+入力!$C$23),-入力!$C$24),IF(入力!$C$25=2,ROUNDUP(IF(入力!$C$21=1,ユーザー別卸価格!P228/(100-入力!$C$22)%,ユーザー別卸価格!P228+入力!$C$23),-入力!$C$24),ROUND(IF(入力!$C$21=1,ユーザー別卸価格!P228/(100-入力!$C$22)%,ユーザー別卸価格!P228+入力!$C$23),-入力!$C$24))),ユーザー別卸価格!P228))</f>
        <v>53000</v>
      </c>
      <c r="Q228" s="20" t="str">
        <f>'6桁'!Q228</f>
        <v>W</v>
      </c>
      <c r="R228" s="12">
        <f>IF(ユーザー別卸価格!R228="","", IF(ISNUMBER(ユーザー別卸価格!R228),IF(入力!$C$25=1,ROUNDDOWN(IF(入力!$C$21=1,ユーザー別卸価格!R228/(100-入力!$C$22)%,ユーザー別卸価格!R228+入力!$C$23),-入力!$C$24),IF(入力!$C$25=2,ROUNDUP(IF(入力!$C$21=1,ユーザー別卸価格!R228/(100-入力!$C$22)%,ユーザー別卸価格!R228+入力!$C$23),-入力!$C$24),ROUND(IF(入力!$C$21=1,ユーザー別卸価格!R228/(100-入力!$C$22)%,ユーザー別卸価格!R228+入力!$C$23),-入力!$C$24))),ユーザー別卸価格!R228))</f>
        <v>62400</v>
      </c>
      <c r="S228" s="19" t="str">
        <f>'6桁'!S228</f>
        <v>▽W★</v>
      </c>
      <c r="T228" s="12" t="str">
        <f>IF(ユーザー別卸価格!T228="","", IF(ISNUMBER(ユーザー別卸価格!T228),IF(入力!$C$25=1,ROUNDDOWN(IF(入力!$C$21=1,ユーザー別卸価格!T228/(100-入力!$C$22)%,ユーザー別卸価格!T228+入力!$C$23),-入力!$C$24),IF(入力!$C$25=2,ROUNDUP(IF(入力!$C$21=1,ユーザー別卸価格!T228/(100-入力!$C$22)%,ユーザー別卸価格!T228+入力!$C$23),-入力!$C$24),ROUND(IF(入力!$C$21=1,ユーザー別卸価格!T228/(100-入力!$C$22)%,ユーザー別卸価格!T228+入力!$C$23),-入力!$C$24))),ユーザー別卸価格!T228))</f>
        <v/>
      </c>
      <c r="U228" s="19">
        <f>'6桁'!U228</f>
        <v>0</v>
      </c>
      <c r="V228" s="12" t="str">
        <f>IF(ユーザー別卸価格!V228="","", IF(ISNUMBER(ユーザー別卸価格!V228),IF(入力!$C$25=1,ROUNDDOWN(IF(入力!$C$21=1,ユーザー別卸価格!V228/(100-入力!$C$22)%,ユーザー別卸価格!V228+入力!$C$23),-入力!$C$24),IF(入力!$C$25=2,ROUNDUP(IF(入力!$C$21=1,ユーザー別卸価格!V228/(100-入力!$C$22)%,ユーザー別卸価格!V228+入力!$C$23),-入力!$C$24),ROUND(IF(入力!$C$21=1,ユーザー別卸価格!V228/(100-入力!$C$22)%,ユーザー別卸価格!V228+入力!$C$23),-入力!$C$24))),ユーザー別卸価格!V228))</f>
        <v/>
      </c>
      <c r="W228" s="20">
        <f>'6桁'!W228</f>
        <v>0</v>
      </c>
      <c r="X228" s="12">
        <f>IF(ユーザー別卸価格!X228="","", IF(ISNUMBER(ユーザー別卸価格!X228),IF(入力!$C$25=1,ROUNDDOWN(IF(入力!$C$21=1,ユーザー別卸価格!X228/(100-入力!$C$22)%,ユーザー別卸価格!X228+入力!$C$23),-入力!$C$24),IF(入力!$C$25=2,ROUNDUP(IF(入力!$C$21=1,ユーザー別卸価格!X228/(100-入力!$C$22)%,ユーザー別卸価格!X228+入力!$C$23),-入力!$C$24),ROUND(IF(入力!$C$21=1,ユーザー別卸価格!X228/(100-入力!$C$22)%,ユーザー別卸価格!X228+入力!$C$23),-入力!$C$24))),ユーザー別卸価格!X228))</f>
        <v>42800</v>
      </c>
      <c r="Y228" s="20" t="str">
        <f>'6桁'!Y228</f>
        <v>W</v>
      </c>
      <c r="Z228" s="265"/>
    </row>
    <row r="229" spans="2:26" ht="30" customHeight="1">
      <c r="B229" s="503"/>
      <c r="C229" s="341" t="s">
        <v>332</v>
      </c>
      <c r="D229" s="254">
        <v>81</v>
      </c>
      <c r="E229" s="342"/>
      <c r="F229" s="12" t="str">
        <f>IF(ユーザー別卸価格!F229="","", IF(ISNUMBER(ユーザー別卸価格!F229),IF(入力!$C$25=1,ROUNDDOWN(IF(入力!$C$21=1,ユーザー別卸価格!F229/(100-入力!$C$22)%,ユーザー別卸価格!F229+入力!$C$23),-入力!$C$24),IF(入力!$C$25=2,ROUNDUP(IF(入力!$C$21=1,ユーザー別卸価格!F229/(100-入力!$C$22)%,ユーザー別卸価格!F229+入力!$C$23),-入力!$C$24),ROUND(IF(入力!$C$21=1,ユーザー別卸価格!F229/(100-入力!$C$22)%,ユーザー別卸価格!F229+入力!$C$23),-入力!$C$24))),ユーザー別卸価格!F229))</f>
        <v/>
      </c>
      <c r="G229" s="19">
        <f>'6桁'!G229</f>
        <v>0</v>
      </c>
      <c r="H229" s="12" t="str">
        <f>IF(ユーザー別卸価格!H229="","", IF(ISNUMBER(ユーザー別卸価格!H229),IF(入力!$C$25=1,ROUNDDOWN(IF(入力!$C$21=1,ユーザー別卸価格!H229/(100-入力!$C$22)%,ユーザー別卸価格!H229+入力!$C$23),-入力!$C$24),IF(入力!$C$25=2,ROUNDUP(IF(入力!$C$21=1,ユーザー別卸価格!H229/(100-入力!$C$22)%,ユーザー別卸価格!H229+入力!$C$23),-入力!$C$24),ROUND(IF(入力!$C$21=1,ユーザー別卸価格!H229/(100-入力!$C$22)%,ユーザー別卸価格!H229+入力!$C$23),-入力!$C$24))),ユーザー別卸価格!H229))</f>
        <v/>
      </c>
      <c r="I229" s="19">
        <f>'6桁'!I229</f>
        <v>0</v>
      </c>
      <c r="J229" s="12">
        <f>IF(ユーザー別卸価格!J229="","", IF(ISNUMBER(ユーザー別卸価格!J229),IF(入力!$C$25=1,ROUNDDOWN(IF(入力!$C$21=1,ユーザー別卸価格!J229/(100-入力!$C$22)%,ユーザー別卸価格!J229+入力!$C$23),-入力!$C$24),IF(入力!$C$25=2,ROUNDUP(IF(入力!$C$21=1,ユーザー別卸価格!J229/(100-入力!$C$22)%,ユーザー別卸価格!J229+入力!$C$23),-入力!$C$24),ROUND(IF(入力!$C$21=1,ユーザー別卸価格!J229/(100-入力!$C$22)%,ユーザー別卸価格!J229+入力!$C$23),-入力!$C$24))),ユーザー別卸価格!J229))</f>
        <v>31000</v>
      </c>
      <c r="K229" s="19" t="str">
        <f>'6桁'!K229</f>
        <v>W</v>
      </c>
      <c r="L229" s="12" t="str">
        <f>IF(ユーザー別卸価格!L229="","", IF(ISNUMBER(ユーザー別卸価格!L229),IF(入力!$C$25=1,ROUNDDOWN(IF(入力!$C$21=1,ユーザー別卸価格!L229/(100-入力!$C$22)%,ユーザー別卸価格!L229+入力!$C$23),-入力!$C$24),IF(入力!$C$25=2,ROUNDUP(IF(入力!$C$21=1,ユーザー別卸価格!L229/(100-入力!$C$22)%,ユーザー別卸価格!L229+入力!$C$23),-入力!$C$24),ROUND(IF(入力!$C$21=1,ユーザー別卸価格!L229/(100-入力!$C$22)%,ユーザー別卸価格!L229+入力!$C$23),-入力!$C$24))),ユーザー別卸価格!L229))</f>
        <v/>
      </c>
      <c r="M229" s="19">
        <f>'6桁'!M229</f>
        <v>0</v>
      </c>
      <c r="N229" s="12" t="str">
        <f>IF(ユーザー別卸価格!N229="","", IF(ISNUMBER(ユーザー別卸価格!N229),IF(入力!$C$25=1,ROUNDDOWN(IF(入力!$C$21=1,ユーザー別卸価格!N229/(100-入力!$C$22)%,ユーザー別卸価格!N229+入力!$C$23),-入力!$C$24),IF(入力!$C$25=2,ROUNDUP(IF(入力!$C$21=1,ユーザー別卸価格!N229/(100-入力!$C$22)%,ユーザー別卸価格!N229+入力!$C$23),-入力!$C$24),ROUND(IF(入力!$C$21=1,ユーザー別卸価格!N229/(100-入力!$C$22)%,ユーザー別卸価格!N229+入力!$C$23),-入力!$C$24))),ユーザー別卸価格!N229))</f>
        <v/>
      </c>
      <c r="O229" s="19">
        <f>'6桁'!O229</f>
        <v>0</v>
      </c>
      <c r="P229" s="12">
        <f>IF(ユーザー別卸価格!P229="","", IF(ISNUMBER(ユーザー別卸価格!P229),IF(入力!$C$25=1,ROUNDDOWN(IF(入力!$C$21=1,ユーザー別卸価格!P229/(100-入力!$C$22)%,ユーザー別卸価格!P229+入力!$C$23),-入力!$C$24),IF(入力!$C$25=2,ROUNDUP(IF(入力!$C$21=1,ユーザー別卸価格!P229/(100-入力!$C$22)%,ユーザー別卸価格!P229+入力!$C$23),-入力!$C$24),ROUND(IF(入力!$C$21=1,ユーザー別卸価格!P229/(100-入力!$C$22)%,ユーザー別卸価格!P229+入力!$C$23),-入力!$C$24))),ユーザー別卸価格!P229))</f>
        <v>39600</v>
      </c>
      <c r="Q229" s="20" t="str">
        <f>'6桁'!Q229</f>
        <v>W</v>
      </c>
      <c r="R229" s="12" t="str">
        <f>IF(ユーザー別卸価格!R229="","", IF(ISNUMBER(ユーザー別卸価格!R229),IF(入力!$C$25=1,ROUNDDOWN(IF(入力!$C$21=1,ユーザー別卸価格!R229/(100-入力!$C$22)%,ユーザー別卸価格!R229+入力!$C$23),-入力!$C$24),IF(入力!$C$25=2,ROUNDUP(IF(入力!$C$21=1,ユーザー別卸価格!R229/(100-入力!$C$22)%,ユーザー別卸価格!R229+入力!$C$23),-入力!$C$24),ROUND(IF(入力!$C$21=1,ユーザー別卸価格!R229/(100-入力!$C$22)%,ユーザー別卸価格!R229+入力!$C$23),-入力!$C$24))),ユーザー別卸価格!R229))</f>
        <v/>
      </c>
      <c r="S229" s="19">
        <f>'6桁'!S229</f>
        <v>0</v>
      </c>
      <c r="T229" s="12" t="str">
        <f>IF(ユーザー別卸価格!T229="","", IF(ISNUMBER(ユーザー別卸価格!T229),IF(入力!$C$25=1,ROUNDDOWN(IF(入力!$C$21=1,ユーザー別卸価格!T229/(100-入力!$C$22)%,ユーザー別卸価格!T229+入力!$C$23),-入力!$C$24),IF(入力!$C$25=2,ROUNDUP(IF(入力!$C$21=1,ユーザー別卸価格!T229/(100-入力!$C$22)%,ユーザー別卸価格!T229+入力!$C$23),-入力!$C$24),ROUND(IF(入力!$C$21=1,ユーザー別卸価格!T229/(100-入力!$C$22)%,ユーザー別卸価格!T229+入力!$C$23),-入力!$C$24))),ユーザー別卸価格!T229))</f>
        <v/>
      </c>
      <c r="U229" s="19">
        <f>'6桁'!U229</f>
        <v>0</v>
      </c>
      <c r="V229" s="12" t="str">
        <f>IF(ユーザー別卸価格!V229="","", IF(ISNUMBER(ユーザー別卸価格!V229),IF(入力!$C$25=1,ROUNDDOWN(IF(入力!$C$21=1,ユーザー別卸価格!V229/(100-入力!$C$22)%,ユーザー別卸価格!V229+入力!$C$23),-入力!$C$24),IF(入力!$C$25=2,ROUNDUP(IF(入力!$C$21=1,ユーザー別卸価格!V229/(100-入力!$C$22)%,ユーザー別卸価格!V229+入力!$C$23),-入力!$C$24),ROUND(IF(入力!$C$21=1,ユーザー別卸価格!V229/(100-入力!$C$22)%,ユーザー別卸価格!V229+入力!$C$23),-入力!$C$24))),ユーザー別卸価格!V229))</f>
        <v/>
      </c>
      <c r="W229" s="20">
        <f>'6桁'!W229</f>
        <v>0</v>
      </c>
      <c r="X229" s="12" t="str">
        <f>IF(ユーザー別卸価格!X229="","", IF(ISNUMBER(ユーザー別卸価格!X229),IF(入力!$C$25=1,ROUNDDOWN(IF(入力!$C$21=1,ユーザー別卸価格!X229/(100-入力!$C$22)%,ユーザー別卸価格!X229+入力!$C$23),-入力!$C$24),IF(入力!$C$25=2,ROUNDUP(IF(入力!$C$21=1,ユーザー別卸価格!X229/(100-入力!$C$22)%,ユーザー別卸価格!X229+入力!$C$23),-入力!$C$24),ROUND(IF(入力!$C$21=1,ユーザー別卸価格!X229/(100-入力!$C$22)%,ユーザー別卸価格!X229+入力!$C$23),-入力!$C$24))),ユーザー別卸価格!X229))</f>
        <v/>
      </c>
      <c r="Y229" s="20">
        <f>'6桁'!Y229</f>
        <v>0</v>
      </c>
      <c r="Z229" s="265"/>
    </row>
    <row r="230" spans="2:26" ht="30" customHeight="1">
      <c r="B230" s="503"/>
      <c r="C230" s="341" t="s">
        <v>7</v>
      </c>
      <c r="D230" s="254">
        <v>84</v>
      </c>
      <c r="E230" s="342">
        <v>88</v>
      </c>
      <c r="F230" s="12">
        <f>IF(ユーザー別卸価格!F230="","", IF(ISNUMBER(ユーザー別卸価格!F230),IF(入力!$C$25=1,ROUNDDOWN(IF(入力!$C$21=1,ユーザー別卸価格!F230/(100-入力!$C$22)%,ユーザー別卸価格!F230+入力!$C$23),-入力!$C$24),IF(入力!$C$25=2,ROUNDUP(IF(入力!$C$21=1,ユーザー別卸価格!F230/(100-入力!$C$22)%,ユーザー別卸価格!F230+入力!$C$23),-入力!$C$24),ROUND(IF(入力!$C$21=1,ユーザー別卸価格!F230/(100-入力!$C$22)%,ユーザー別卸価格!F230+入力!$C$23),-入力!$C$24))),ユーザー別卸価格!F230))</f>
        <v>39000</v>
      </c>
      <c r="G230" s="19" t="str">
        <f>'6桁'!G230</f>
        <v>Y★</v>
      </c>
      <c r="H230" s="12">
        <f>IF(ユーザー別卸価格!H230="","", IF(ISNUMBER(ユーザー別卸価格!H230),IF(入力!$C$25=1,ROUNDDOWN(IF(入力!$C$21=1,ユーザー別卸価格!H230/(100-入力!$C$22)%,ユーザー別卸価格!H230+入力!$C$23),-入力!$C$24),IF(入力!$C$25=2,ROUNDUP(IF(入力!$C$21=1,ユーザー別卸価格!H230/(100-入力!$C$22)%,ユーザー別卸価格!H230+入力!$C$23),-入力!$C$24),ROUND(IF(入力!$C$21=1,ユーザー別卸価格!H230/(100-入力!$C$22)%,ユーザー別卸価格!H230+入力!$C$23),-入力!$C$24))),ユーザー別卸価格!H230))</f>
        <v>36200</v>
      </c>
      <c r="I230" s="19" t="str">
        <f>'6桁'!I230</f>
        <v>W★</v>
      </c>
      <c r="J230" s="12">
        <f>IF(ユーザー別卸価格!J230="","", IF(ISNUMBER(ユーザー別卸価格!J230),IF(入力!$C$25=1,ROUNDDOWN(IF(入力!$C$21=1,ユーザー別卸価格!J230/(100-入力!$C$22)%,ユーザー別卸価格!J230+入力!$C$23),-入力!$C$24),IF(入力!$C$25=2,ROUNDUP(IF(入力!$C$21=1,ユーザー別卸価格!J230/(100-入力!$C$22)%,ユーザー別卸価格!J230+入力!$C$23),-入力!$C$24),ROUND(IF(入力!$C$21=1,ユーザー別卸価格!J230/(100-入力!$C$22)%,ユーザー別卸価格!J230+入力!$C$23),-入力!$C$24))),ユーザー別卸価格!J230))</f>
        <v>34000</v>
      </c>
      <c r="K230" s="19" t="str">
        <f>'6桁'!K230</f>
        <v>W★</v>
      </c>
      <c r="L230" s="12" t="str">
        <f>IF(ユーザー別卸価格!L230="","", IF(ISNUMBER(ユーザー別卸価格!L230),IF(入力!$C$25=1,ROUNDDOWN(IF(入力!$C$21=1,ユーザー別卸価格!L230/(100-入力!$C$22)%,ユーザー別卸価格!L230+入力!$C$23),-入力!$C$24),IF(入力!$C$25=2,ROUNDUP(IF(入力!$C$21=1,ユーザー別卸価格!L230/(100-入力!$C$22)%,ユーザー別卸価格!L230+入力!$C$23),-入力!$C$24),ROUND(IF(入力!$C$21=1,ユーザー別卸価格!L230/(100-入力!$C$22)%,ユーザー別卸価格!L230+入力!$C$23),-入力!$C$24))),ユーザー別卸価格!L230))</f>
        <v/>
      </c>
      <c r="M230" s="19">
        <f>'6桁'!M230</f>
        <v>0</v>
      </c>
      <c r="N230" s="12" t="str">
        <f>IF(ユーザー別卸価格!N230="","", IF(ISNUMBER(ユーザー別卸価格!N230),IF(入力!$C$25=1,ROUNDDOWN(IF(入力!$C$21=1,ユーザー別卸価格!N230/(100-入力!$C$22)%,ユーザー別卸価格!N230+入力!$C$23),-入力!$C$24),IF(入力!$C$25=2,ROUNDUP(IF(入力!$C$21=1,ユーザー別卸価格!N230/(100-入力!$C$22)%,ユーザー別卸価格!N230+入力!$C$23),-入力!$C$24),ROUND(IF(入力!$C$21=1,ユーザー別卸価格!N230/(100-入力!$C$22)%,ユーザー別卸価格!N230+入力!$C$23),-入力!$C$24))),ユーザー別卸価格!N230))</f>
        <v/>
      </c>
      <c r="O230" s="19">
        <f>'6桁'!O230</f>
        <v>0</v>
      </c>
      <c r="P230" s="12">
        <f>IF(ユーザー別卸価格!P230="","", IF(ISNUMBER(ユーザー別卸価格!P230),IF(入力!$C$25=1,ROUNDDOWN(IF(入力!$C$21=1,ユーザー別卸価格!P230/(100-入力!$C$22)%,ユーザー別卸価格!P230+入力!$C$23),-入力!$C$24),IF(入力!$C$25=2,ROUNDUP(IF(入力!$C$21=1,ユーザー別卸価格!P230/(100-入力!$C$22)%,ユーザー別卸価格!P230+入力!$C$23),-入力!$C$24),ROUND(IF(入力!$C$21=1,ユーザー別卸価格!P230/(100-入力!$C$22)%,ユーザー別卸価格!P230+入力!$C$23),-入力!$C$24))),ユーザー別卸価格!P230))</f>
        <v>39400</v>
      </c>
      <c r="Q230" s="20" t="str">
        <f>'6桁'!Q230</f>
        <v>W</v>
      </c>
      <c r="R230" s="12" t="str">
        <f>IF(ユーザー別卸価格!R230="","", IF(ISNUMBER(ユーザー別卸価格!R230),IF(入力!$C$25=1,ROUNDDOWN(IF(入力!$C$21=1,ユーザー別卸価格!R230/(100-入力!$C$22)%,ユーザー別卸価格!R230+入力!$C$23),-入力!$C$24),IF(入力!$C$25=2,ROUNDUP(IF(入力!$C$21=1,ユーザー別卸価格!R230/(100-入力!$C$22)%,ユーザー別卸価格!R230+入力!$C$23),-入力!$C$24),ROUND(IF(入力!$C$21=1,ユーザー別卸価格!R230/(100-入力!$C$22)%,ユーザー別卸価格!R230+入力!$C$23),-入力!$C$24))),ユーザー別卸価格!R230))</f>
        <v/>
      </c>
      <c r="S230" s="19">
        <f>'6桁'!S230</f>
        <v>0</v>
      </c>
      <c r="T230" s="12" t="str">
        <f>IF(ユーザー別卸価格!T230="","", IF(ISNUMBER(ユーザー別卸価格!T230),IF(入力!$C$25=1,ROUNDDOWN(IF(入力!$C$21=1,ユーザー別卸価格!T230/(100-入力!$C$22)%,ユーザー別卸価格!T230+入力!$C$23),-入力!$C$24),IF(入力!$C$25=2,ROUNDUP(IF(入力!$C$21=1,ユーザー別卸価格!T230/(100-入力!$C$22)%,ユーザー別卸価格!T230+入力!$C$23),-入力!$C$24),ROUND(IF(入力!$C$21=1,ユーザー別卸価格!T230/(100-入力!$C$22)%,ユーザー別卸価格!T230+入力!$C$23),-入力!$C$24))),ユーザー別卸価格!T230))</f>
        <v/>
      </c>
      <c r="U230" s="19">
        <f>'6桁'!U230</f>
        <v>0</v>
      </c>
      <c r="V230" s="12" t="str">
        <f>IF(ユーザー別卸価格!V230="","", IF(ISNUMBER(ユーザー別卸価格!V230),IF(入力!$C$25=1,ROUNDDOWN(IF(入力!$C$21=1,ユーザー別卸価格!V230/(100-入力!$C$22)%,ユーザー別卸価格!V230+入力!$C$23),-入力!$C$24),IF(入力!$C$25=2,ROUNDUP(IF(入力!$C$21=1,ユーザー別卸価格!V230/(100-入力!$C$22)%,ユーザー別卸価格!V230+入力!$C$23),-入力!$C$24),ROUND(IF(入力!$C$21=1,ユーザー別卸価格!V230/(100-入力!$C$22)%,ユーザー別卸価格!V230+入力!$C$23),-入力!$C$24))),ユーザー別卸価格!V230))</f>
        <v/>
      </c>
      <c r="W230" s="20">
        <f>'6桁'!W230</f>
        <v>0</v>
      </c>
      <c r="X230" s="12">
        <f>IF(ユーザー別卸価格!X230="","", IF(ISNUMBER(ユーザー別卸価格!X230),IF(入力!$C$25=1,ROUNDDOWN(IF(入力!$C$21=1,ユーザー別卸価格!X230/(100-入力!$C$22)%,ユーザー別卸価格!X230+入力!$C$23),-入力!$C$24),IF(入力!$C$25=2,ROUNDUP(IF(入力!$C$21=1,ユーザー別卸価格!X230/(100-入力!$C$22)%,ユーザー別卸価格!X230+入力!$C$23),-入力!$C$24),ROUND(IF(入力!$C$21=1,ユーザー別卸価格!X230/(100-入力!$C$22)%,ユーザー別卸価格!X230+入力!$C$23),-入力!$C$24))),ユーザー別卸価格!X230))</f>
        <v>32400</v>
      </c>
      <c r="Y230" s="20" t="str">
        <f>'6桁'!Y230</f>
        <v>W★</v>
      </c>
      <c r="Z230" s="265"/>
    </row>
    <row r="231" spans="2:26" ht="30" customHeight="1">
      <c r="B231" s="503"/>
      <c r="C231" s="570" t="s">
        <v>110</v>
      </c>
      <c r="D231" s="939">
        <v>87</v>
      </c>
      <c r="E231" s="941">
        <v>91</v>
      </c>
      <c r="F231" s="937">
        <f>IF(ユーザー別卸価格!F231="","", IF(ISNUMBER(ユーザー別卸価格!F231),IF(入力!$C$25=1,ROUNDDOWN(IF(入力!$C$21=1,ユーザー別卸価格!F231/(100-入力!$C$22)%,ユーザー別卸価格!F231+入力!$C$23),-入力!$C$24),IF(入力!$C$25=2,ROUNDUP(IF(入力!$C$21=1,ユーザー別卸価格!F231/(100-入力!$C$22)%,ユーザー別卸価格!F231+入力!$C$23),-入力!$C$24),ROUND(IF(入力!$C$21=1,ユーザー別卸価格!F231/(100-入力!$C$22)%,ユーザー別卸価格!F231+入力!$C$23),-入力!$C$24))),ユーザー別卸価格!F231))</f>
        <v>37100</v>
      </c>
      <c r="G231" s="933" t="str">
        <f>'6桁'!G231</f>
        <v>Y★</v>
      </c>
      <c r="H231" s="937">
        <f>IF(ユーザー別卸価格!H231="","", IF(ISNUMBER(ユーザー別卸価格!H231),IF(入力!$C$25=1,ROUNDDOWN(IF(入力!$C$21=1,ユーザー別卸価格!H231/(100-入力!$C$22)%,ユーザー別卸価格!H231+入力!$C$23),-入力!$C$24),IF(入力!$C$25=2,ROUNDUP(IF(入力!$C$21=1,ユーザー別卸価格!H231/(100-入力!$C$22)%,ユーザー別卸価格!H231+入力!$C$23),-入力!$C$24),ROUND(IF(入力!$C$21=1,ユーザー別卸価格!H231/(100-入力!$C$22)%,ユーザー別卸価格!H231+入力!$C$23),-入力!$C$24))),ユーザー別卸価格!H231))</f>
        <v>36400</v>
      </c>
      <c r="I231" s="933" t="str">
        <f>'6桁'!I231</f>
        <v>W★</v>
      </c>
      <c r="J231" s="937">
        <f>IF(ユーザー別卸価格!J231="","", IF(ISNUMBER(ユーザー別卸価格!J231),IF(入力!$C$25=1,ROUNDDOWN(IF(入力!$C$21=1,ユーザー別卸価格!J231/(100-入力!$C$22)%,ユーザー別卸価格!J231+入力!$C$23),-入力!$C$24),IF(入力!$C$25=2,ROUNDUP(IF(入力!$C$21=1,ユーザー別卸価格!J231/(100-入力!$C$22)%,ユーザー別卸価格!J231+入力!$C$23),-入力!$C$24),ROUND(IF(入力!$C$21=1,ユーザー別卸価格!J231/(100-入力!$C$22)%,ユーザー別卸価格!J231+入力!$C$23),-入力!$C$24))),ユーザー別卸価格!J231))</f>
        <v>34700</v>
      </c>
      <c r="K231" s="933" t="str">
        <f>'6桁'!K231</f>
        <v>W★</v>
      </c>
      <c r="L231" s="937">
        <f>IF(ユーザー別卸価格!L231="","", IF(ISNUMBER(ユーザー別卸価格!L231),IF(入力!$C$25=1,ROUNDDOWN(IF(入力!$C$21=1,ユーザー別卸価格!L231/(100-入力!$C$22)%,ユーザー別卸価格!L231+入力!$C$23),-入力!$C$24),IF(入力!$C$25=2,ROUNDUP(IF(入力!$C$21=1,ユーザー別卸価格!L231/(100-入力!$C$22)%,ユーザー別卸価格!L231+入力!$C$23),-入力!$C$24),ROUND(IF(入力!$C$21=1,ユーザー別卸価格!L231/(100-入力!$C$22)%,ユーザー別卸価格!L231+入力!$C$23),-入力!$C$24))),ユーザー別卸価格!L231))</f>
        <v>32300</v>
      </c>
      <c r="M231" s="933" t="str">
        <f>'6桁'!M231</f>
        <v>W★</v>
      </c>
      <c r="N231" s="937">
        <f>IF(ユーザー別卸価格!N231="","", IF(ISNUMBER(ユーザー別卸価格!N231),IF(入力!$C$25=1,ROUNDDOWN(IF(入力!$C$21=1,ユーザー別卸価格!N231/(100-入力!$C$22)%,ユーザー別卸価格!N231+入力!$C$23),-入力!$C$24),IF(入力!$C$25=2,ROUNDUP(IF(入力!$C$21=1,ユーザー別卸価格!N231/(100-入力!$C$22)%,ユーザー別卸価格!N231+入力!$C$23),-入力!$C$24),ROUND(IF(入力!$C$21=1,ユーザー別卸価格!N231/(100-入力!$C$22)%,ユーザー別卸価格!N231+入力!$C$23),-入力!$C$24))),ユーザー別卸価格!N231))</f>
        <v>32000</v>
      </c>
      <c r="O231" s="933" t="str">
        <f>'6桁'!O231</f>
        <v>W★</v>
      </c>
      <c r="P231" s="244">
        <f>IF(ユーザー別卸価格!P231="","", IF(ISNUMBER(ユーザー別卸価格!P231),IF(入力!$C$25=1,ROUNDDOWN(IF(入力!$C$21=1,ユーザー別卸価格!P231/(100-入力!$C$22)%,ユーザー別卸価格!P231+入力!$C$23),-入力!$C$24),IF(入力!$C$25=2,ROUNDUP(IF(入力!$C$21=1,ユーザー別卸価格!P231/(100-入力!$C$22)%,ユーザー別卸価格!P231+入力!$C$23),-入力!$C$24),ROUND(IF(入力!$C$21=1,ユーザー別卸価格!P231/(100-入力!$C$22)%,ユーザー別卸価格!P231+入力!$C$23),-入力!$C$24))),ユーザー別卸価格!P231))</f>
        <v>42200</v>
      </c>
      <c r="Q231" s="20" t="str">
        <f>'6桁'!Q231</f>
        <v>W</v>
      </c>
      <c r="R231" s="937">
        <f>IF(ユーザー別卸価格!R231="","", IF(ISNUMBER(ユーザー別卸価格!R231),IF(入力!$C$25=1,ROUNDDOWN(IF(入力!$C$21=1,ユーザー別卸価格!R231/(100-入力!$C$22)%,ユーザー別卸価格!R231+入力!$C$23),-入力!$C$24),IF(入力!$C$25=2,ROUNDUP(IF(入力!$C$21=1,ユーザー別卸価格!R231/(100-入力!$C$22)%,ユーザー別卸価格!R231+入力!$C$23),-入力!$C$24),ROUND(IF(入力!$C$21=1,ユーザー別卸価格!R231/(100-入力!$C$22)%,ユーザー別卸価格!R231+入力!$C$23),-入力!$C$24))),ユーザー別卸価格!R231))</f>
        <v>49100</v>
      </c>
      <c r="S231" s="943" t="str">
        <f>'6桁'!S231</f>
        <v>▽W★</v>
      </c>
      <c r="T231" s="12">
        <f>IF(ユーザー別卸価格!T231="","", IF(ISNUMBER(ユーザー別卸価格!T231),IF(入力!$C$25=1,ROUNDDOWN(IF(入力!$C$21=1,ユーザー別卸価格!T231/(100-入力!$C$22)%,ユーザー別卸価格!T231+入力!$C$23),-入力!$C$24),IF(入力!$C$25=2,ROUNDUP(IF(入力!$C$21=1,ユーザー別卸価格!T231/(100-入力!$C$22)%,ユーザー別卸価格!T231+入力!$C$23),-入力!$C$24),ROUND(IF(入力!$C$21=1,ユーザー別卸価格!T231/(100-入力!$C$22)%,ユーザー別卸価格!T231+入力!$C$23),-入力!$C$24))),ユーザー別卸価格!T231))</f>
        <v>78100</v>
      </c>
      <c r="U231" s="19" t="str">
        <f>'6桁'!U231</f>
        <v>W
β06</v>
      </c>
      <c r="V231" s="937">
        <f>IF(ユーザー別卸価格!V231="","", IF(ISNUMBER(ユーザー別卸価格!V231),IF(入力!$C$25=1,ROUNDDOWN(IF(入力!$C$21=1,ユーザー別卸価格!V231/(100-入力!$C$22)%,ユーザー別卸価格!V231+入力!$C$23),-入力!$C$24),IF(入力!$C$25=2,ROUNDUP(IF(入力!$C$21=1,ユーザー別卸価格!V231/(100-入力!$C$22)%,ユーザー別卸価格!V231+入力!$C$23),-入力!$C$24),ROUND(IF(入力!$C$21=1,ユーザー別卸価格!V231/(100-入力!$C$22)%,ユーザー別卸価格!V231+入力!$C$23),-入力!$C$24))),ユーザー別卸価格!V231))</f>
        <v>49100</v>
      </c>
      <c r="W231" s="933" t="str">
        <f>'6桁'!W231</f>
        <v>▽V★</v>
      </c>
      <c r="X231" s="937">
        <f>IF(ユーザー別卸価格!X231="","", IF(ISNUMBER(ユーザー別卸価格!X231),IF(入力!$C$25=1,ROUNDDOWN(IF(入力!$C$21=1,ユーザー別卸価格!X231/(100-入力!$C$22)%,ユーザー別卸価格!X231+入力!$C$23),-入力!$C$24),IF(入力!$C$25=2,ROUNDUP(IF(入力!$C$21=1,ユーザー別卸価格!X231/(100-入力!$C$22)%,ユーザー別卸価格!X231+入力!$C$23),-入力!$C$24),ROUND(IF(入力!$C$21=1,ユーザー別卸価格!X231/(100-入力!$C$22)%,ユーザー別卸価格!X231+入力!$C$23),-入力!$C$24))),ユーザー別卸価格!X231))</f>
        <v>33800</v>
      </c>
      <c r="Y231" s="933" t="str">
        <f>'6桁'!Y231</f>
        <v>W★</v>
      </c>
      <c r="Z231" s="265"/>
    </row>
    <row r="232" spans="2:26" ht="30" customHeight="1">
      <c r="B232" s="503"/>
      <c r="C232" s="571"/>
      <c r="D232" s="940"/>
      <c r="E232" s="942"/>
      <c r="F232" s="938"/>
      <c r="G232" s="934"/>
      <c r="H232" s="938"/>
      <c r="I232" s="934"/>
      <c r="J232" s="938"/>
      <c r="K232" s="934"/>
      <c r="L232" s="938"/>
      <c r="M232" s="934"/>
      <c r="N232" s="938"/>
      <c r="O232" s="934"/>
      <c r="P232" s="244">
        <f>IF(ユーザー別卸価格!P232="","", IF(ISNUMBER(ユーザー別卸価格!P232),IF(入力!$C$25=1,ROUNDDOWN(IF(入力!$C$21=1,ユーザー別卸価格!P232/(100-入力!$C$22)%,ユーザー別卸価格!P232+入力!$C$23),-入力!$C$24),IF(入力!$C$25=2,ROUNDUP(IF(入力!$C$21=1,ユーザー別卸価格!P232/(100-入力!$C$22)%,ユーザー別卸価格!P232+入力!$C$23),-入力!$C$24),ROUND(IF(入力!$C$21=1,ユーザー別卸価格!P232/(100-入力!$C$22)%,ユーザー別卸価格!P232+入力!$C$23),-入力!$C$24))),ユーザー別卸価格!P232))</f>
        <v>43800</v>
      </c>
      <c r="Q232" s="20" t="str">
        <f>'6桁'!Q232</f>
        <v>W
ZⅢCUP</v>
      </c>
      <c r="R232" s="938"/>
      <c r="S232" s="944"/>
      <c r="T232" s="12">
        <f>IF(ユーザー別卸価格!T232="","", IF(ISNUMBER(ユーザー別卸価格!T232),IF(入力!$C$25=1,ROUNDDOWN(IF(入力!$C$21=1,ユーザー別卸価格!T232/(100-入力!$C$22)%,ユーザー別卸価格!T232+入力!$C$23),-入力!$C$24),IF(入力!$C$25=2,ROUNDUP(IF(入力!$C$21=1,ユーザー別卸価格!T232/(100-入力!$C$22)%,ユーザー別卸価格!T232+入力!$C$23),-入力!$C$24),ROUND(IF(入力!$C$21=1,ユーザー別卸価格!T232/(100-入力!$C$22)%,ユーザー別卸価格!T232+入力!$C$23),-入力!$C$24))),ユーザー別卸価格!T232))</f>
        <v>78100</v>
      </c>
      <c r="U232" s="19" t="str">
        <f>'6桁'!U232</f>
        <v>W
β07</v>
      </c>
      <c r="V232" s="938"/>
      <c r="W232" s="934"/>
      <c r="X232" s="938"/>
      <c r="Y232" s="934"/>
      <c r="Z232" s="265"/>
    </row>
    <row r="233" spans="2:26" ht="30" customHeight="1">
      <c r="B233" s="503"/>
      <c r="C233" s="341" t="s">
        <v>113</v>
      </c>
      <c r="D233" s="254">
        <v>91</v>
      </c>
      <c r="E233" s="342">
        <v>94</v>
      </c>
      <c r="F233" s="12">
        <f>IF(ユーザー別卸価格!F233="","", IF(ISNUMBER(ユーザー別卸価格!F233),IF(入力!$C$25=1,ROUNDDOWN(IF(入力!$C$21=1,ユーザー別卸価格!F233/(100-入力!$C$22)%,ユーザー別卸価格!F233+入力!$C$23),-入力!$C$24),IF(入力!$C$25=2,ROUNDUP(IF(入力!$C$21=1,ユーザー別卸価格!F233/(100-入力!$C$22)%,ユーザー別卸価格!F233+入力!$C$23),-入力!$C$24),ROUND(IF(入力!$C$21=1,ユーザー別卸価格!F233/(100-入力!$C$22)%,ユーザー別卸価格!F233+入力!$C$23),-入力!$C$24))),ユーザー別卸価格!F233))</f>
        <v>39500</v>
      </c>
      <c r="G233" s="96" t="str">
        <f>'6桁'!G233</f>
        <v>Y★</v>
      </c>
      <c r="H233" s="12">
        <f>IF(ユーザー別卸価格!H233="","", IF(ISNUMBER(ユーザー別卸価格!H233),IF(入力!$C$25=1,ROUNDDOWN(IF(入力!$C$21=1,ユーザー別卸価格!H233/(100-入力!$C$22)%,ユーザー別卸価格!H233+入力!$C$23),-入力!$C$24),IF(入力!$C$25=2,ROUNDUP(IF(入力!$C$21=1,ユーザー別卸価格!H233/(100-入力!$C$22)%,ユーザー別卸価格!H233+入力!$C$23),-入力!$C$24),ROUND(IF(入力!$C$21=1,ユーザー別卸価格!H233/(100-入力!$C$22)%,ユーザー別卸価格!H233+入力!$C$23),-入力!$C$24))),ユーザー別卸価格!H233))</f>
        <v>38200</v>
      </c>
      <c r="I233" s="19" t="str">
        <f>'6桁'!I233</f>
        <v>W★</v>
      </c>
      <c r="J233" s="12">
        <f>IF(ユーザー別卸価格!J233="","", IF(ISNUMBER(ユーザー別卸価格!J233),IF(入力!$C$25=1,ROUNDDOWN(IF(入力!$C$21=1,ユーザー別卸価格!J233/(100-入力!$C$22)%,ユーザー別卸価格!J233+入力!$C$23),-入力!$C$24),IF(入力!$C$25=2,ROUNDUP(IF(入力!$C$21=1,ユーザー別卸価格!J233/(100-入力!$C$22)%,ユーザー別卸価格!J233+入力!$C$23),-入力!$C$24),ROUND(IF(入力!$C$21=1,ユーザー別卸価格!J233/(100-入力!$C$22)%,ユーザー別卸価格!J233+入力!$C$23),-入力!$C$24))),ユーザー別卸価格!J233))</f>
        <v>37400</v>
      </c>
      <c r="K233" s="19" t="str">
        <f>'6桁'!K233</f>
        <v>W★</v>
      </c>
      <c r="L233" s="12" t="str">
        <f>IF(ユーザー別卸価格!L233="","", IF(ISNUMBER(ユーザー別卸価格!L233),IF(入力!$C$25=1,ROUNDDOWN(IF(入力!$C$21=1,ユーザー別卸価格!L233/(100-入力!$C$22)%,ユーザー別卸価格!L233+入力!$C$23),-入力!$C$24),IF(入力!$C$25=2,ROUNDUP(IF(入力!$C$21=1,ユーザー別卸価格!L233/(100-入力!$C$22)%,ユーザー別卸価格!L233+入力!$C$23),-入力!$C$24),ROUND(IF(入力!$C$21=1,ユーザー別卸価格!L233/(100-入力!$C$22)%,ユーザー別卸価格!L233+入力!$C$23),-入力!$C$24))),ユーザー別卸価格!L233))</f>
        <v/>
      </c>
      <c r="M233" s="19">
        <f>'6桁'!M233</f>
        <v>0</v>
      </c>
      <c r="N233" s="12" t="str">
        <f>IF(ユーザー別卸価格!N233="","", IF(ISNUMBER(ユーザー別卸価格!N233),IF(入力!$C$25=1,ROUNDDOWN(IF(入力!$C$21=1,ユーザー別卸価格!N233/(100-入力!$C$22)%,ユーザー別卸価格!N233+入力!$C$23),-入力!$C$24),IF(入力!$C$25=2,ROUNDUP(IF(入力!$C$21=1,ユーザー別卸価格!N233/(100-入力!$C$22)%,ユーザー別卸価格!N233+入力!$C$23),-入力!$C$24),ROUND(IF(入力!$C$21=1,ユーザー別卸価格!N233/(100-入力!$C$22)%,ユーザー別卸価格!N233+入力!$C$23),-入力!$C$24))),ユーザー別卸価格!N233))</f>
        <v/>
      </c>
      <c r="O233" s="19">
        <f>'6桁'!O233</f>
        <v>0</v>
      </c>
      <c r="P233" s="12">
        <f>IF(ユーザー別卸価格!P233="","", IF(ISNUMBER(ユーザー別卸価格!P233),IF(入力!$C$25=1,ROUNDDOWN(IF(入力!$C$21=1,ユーザー別卸価格!P233/(100-入力!$C$22)%,ユーザー別卸価格!P233+入力!$C$23),-入力!$C$24),IF(入力!$C$25=2,ROUNDUP(IF(入力!$C$21=1,ユーザー別卸価格!P233/(100-入力!$C$22)%,ユーザー別卸価格!P233+入力!$C$23),-入力!$C$24),ROUND(IF(入力!$C$21=1,ユーザー別卸価格!P233/(100-入力!$C$22)%,ユーザー別卸価格!P233+入力!$C$23),-入力!$C$24))),ユーザー別卸価格!P233))</f>
        <v>44900</v>
      </c>
      <c r="Q233" s="20" t="str">
        <f>'6桁'!Q233</f>
        <v>W</v>
      </c>
      <c r="R233" s="12" t="str">
        <f>IF(ユーザー別卸価格!R233="","", IF(ISNUMBER(ユーザー別卸価格!R233),IF(入力!$C$25=1,ROUNDDOWN(IF(入力!$C$21=1,ユーザー別卸価格!R233/(100-入力!$C$22)%,ユーザー別卸価格!R233+入力!$C$23),-入力!$C$24),IF(入力!$C$25=2,ROUNDUP(IF(入力!$C$21=1,ユーザー別卸価格!R233/(100-入力!$C$22)%,ユーザー別卸価格!R233+入力!$C$23),-入力!$C$24),ROUND(IF(入力!$C$21=1,ユーザー別卸価格!R233/(100-入力!$C$22)%,ユーザー別卸価格!R233+入力!$C$23),-入力!$C$24))),ユーザー別卸価格!R233))</f>
        <v/>
      </c>
      <c r="S233" s="19">
        <f>'6桁'!S233</f>
        <v>0</v>
      </c>
      <c r="T233" s="12" t="str">
        <f>IF(ユーザー別卸価格!T233="","", IF(ISNUMBER(ユーザー別卸価格!T233),IF(入力!$C$25=1,ROUNDDOWN(IF(入力!$C$21=1,ユーザー別卸価格!T233/(100-入力!$C$22)%,ユーザー別卸価格!T233+入力!$C$23),-入力!$C$24),IF(入力!$C$25=2,ROUNDUP(IF(入力!$C$21=1,ユーザー別卸価格!T233/(100-入力!$C$22)%,ユーザー別卸価格!T233+入力!$C$23),-入力!$C$24),ROUND(IF(入力!$C$21=1,ユーザー別卸価格!T233/(100-入力!$C$22)%,ユーザー別卸価格!T233+入力!$C$23),-入力!$C$24))),ユーザー別卸価格!T233))</f>
        <v/>
      </c>
      <c r="U233" s="19">
        <f>'6桁'!U233</f>
        <v>0</v>
      </c>
      <c r="V233" s="12">
        <f>IF(ユーザー別卸価格!V233="","", IF(ISNUMBER(ユーザー別卸価格!V233),IF(入力!$C$25=1,ROUNDDOWN(IF(入力!$C$21=1,ユーザー別卸価格!V233/(100-入力!$C$22)%,ユーザー別卸価格!V233+入力!$C$23),-入力!$C$24),IF(入力!$C$25=2,ROUNDUP(IF(入力!$C$21=1,ユーザー別卸価格!V233/(100-入力!$C$22)%,ユーザー別卸価格!V233+入力!$C$23),-入力!$C$24),ROUND(IF(入力!$C$21=1,ユーザー別卸価格!V233/(100-入力!$C$22)%,ユーザー別卸価格!V233+入力!$C$23),-入力!$C$24))),ユーザー別卸価格!V233))</f>
        <v>54100</v>
      </c>
      <c r="W233" s="20" t="str">
        <f>'6桁'!W233</f>
        <v>▽V★</v>
      </c>
      <c r="X233" s="12">
        <f>IF(ユーザー別卸価格!X233="","", IF(ISNUMBER(ユーザー別卸価格!X233),IF(入力!$C$25=1,ROUNDDOWN(IF(入力!$C$21=1,ユーザー別卸価格!X233/(100-入力!$C$22)%,ユーザー別卸価格!X233+入力!$C$23),-入力!$C$24),IF(入力!$C$25=2,ROUNDUP(IF(入力!$C$21=1,ユーザー別卸価格!X233/(100-入力!$C$22)%,ユーザー別卸価格!X233+入力!$C$23),-入力!$C$24),ROUND(IF(入力!$C$21=1,ユーザー別卸価格!X233/(100-入力!$C$22)%,ユーザー別卸価格!X233+入力!$C$23),-入力!$C$24))),ユーザー別卸価格!X233))</f>
        <v>35100</v>
      </c>
      <c r="Y233" s="20" t="str">
        <f>'6桁'!Y233</f>
        <v>W★</v>
      </c>
      <c r="Z233" s="265"/>
    </row>
    <row r="234" spans="2:26" ht="30" customHeight="1">
      <c r="B234" s="503"/>
      <c r="C234" s="87" t="s">
        <v>116</v>
      </c>
      <c r="D234" s="254">
        <v>94</v>
      </c>
      <c r="E234" s="342">
        <v>97</v>
      </c>
      <c r="F234" s="12">
        <f>IF(ユーザー別卸価格!F234="","", IF(ISNUMBER(ユーザー別卸価格!F234),IF(入力!$C$25=1,ROUNDDOWN(IF(入力!$C$21=1,ユーザー別卸価格!F234/(100-入力!$C$22)%,ユーザー別卸価格!F234+入力!$C$23),-入力!$C$24),IF(入力!$C$25=2,ROUNDUP(IF(入力!$C$21=1,ユーザー別卸価格!F234/(100-入力!$C$22)%,ユーザー別卸価格!F234+入力!$C$23),-入力!$C$24),ROUND(IF(入力!$C$21=1,ユーザー別卸価格!F234/(100-入力!$C$22)%,ユーザー別卸価格!F234+入力!$C$23),-入力!$C$24))),ユーザー別卸価格!F234))</f>
        <v>43400</v>
      </c>
      <c r="G234" s="96" t="str">
        <f>'6桁'!G234</f>
        <v>Y★</v>
      </c>
      <c r="H234" s="12">
        <f>IF(ユーザー別卸価格!H234="","", IF(ISNUMBER(ユーザー別卸価格!H234),IF(入力!$C$25=1,ROUNDDOWN(IF(入力!$C$21=1,ユーザー別卸価格!H234/(100-入力!$C$22)%,ユーザー別卸価格!H234+入力!$C$23),-入力!$C$24),IF(入力!$C$25=2,ROUNDUP(IF(入力!$C$21=1,ユーザー別卸価格!H234/(100-入力!$C$22)%,ユーザー別卸価格!H234+入力!$C$23),-入力!$C$24),ROUND(IF(入力!$C$21=1,ユーザー別卸価格!H234/(100-入力!$C$22)%,ユーザー別卸価格!H234+入力!$C$23),-入力!$C$24))),ユーザー別卸価格!H234))</f>
        <v>40900</v>
      </c>
      <c r="I234" s="19" t="str">
        <f>'6桁'!I234</f>
        <v>W★</v>
      </c>
      <c r="J234" s="12" t="str">
        <f>IF(ユーザー別卸価格!J234="","", IF(ISNUMBER(ユーザー別卸価格!J234),IF(入力!$C$25=1,ROUNDDOWN(IF(入力!$C$21=1,ユーザー別卸価格!J234/(100-入力!$C$22)%,ユーザー別卸価格!J234+入力!$C$23),-入力!$C$24),IF(入力!$C$25=2,ROUNDUP(IF(入力!$C$21=1,ユーザー別卸価格!J234/(100-入力!$C$22)%,ユーザー別卸価格!J234+入力!$C$23),-入力!$C$24),ROUND(IF(入力!$C$21=1,ユーザー別卸価格!J234/(100-入力!$C$22)%,ユーザー別卸価格!J234+入力!$C$23),-入力!$C$24))),ユーザー別卸価格!J234))</f>
        <v/>
      </c>
      <c r="K234" s="19">
        <f>'6桁'!K234</f>
        <v>0</v>
      </c>
      <c r="L234" s="12" t="str">
        <f>IF(ユーザー別卸価格!L234="","", IF(ISNUMBER(ユーザー別卸価格!L234),IF(入力!$C$25=1,ROUNDDOWN(IF(入力!$C$21=1,ユーザー別卸価格!L234/(100-入力!$C$22)%,ユーザー別卸価格!L234+入力!$C$23),-入力!$C$24),IF(入力!$C$25=2,ROUNDUP(IF(入力!$C$21=1,ユーザー別卸価格!L234/(100-入力!$C$22)%,ユーザー別卸価格!L234+入力!$C$23),-入力!$C$24),ROUND(IF(入力!$C$21=1,ユーザー別卸価格!L234/(100-入力!$C$22)%,ユーザー別卸価格!L234+入力!$C$23),-入力!$C$24))),ユーザー別卸価格!L234))</f>
        <v/>
      </c>
      <c r="M234" s="19">
        <f>'6桁'!M234</f>
        <v>0</v>
      </c>
      <c r="N234" s="12" t="str">
        <f>IF(ユーザー別卸価格!N234="","", IF(ISNUMBER(ユーザー別卸価格!N234),IF(入力!$C$25=1,ROUNDDOWN(IF(入力!$C$21=1,ユーザー別卸価格!N234/(100-入力!$C$22)%,ユーザー別卸価格!N234+入力!$C$23),-入力!$C$24),IF(入力!$C$25=2,ROUNDUP(IF(入力!$C$21=1,ユーザー別卸価格!N234/(100-入力!$C$22)%,ユーザー別卸価格!N234+入力!$C$23),-入力!$C$24),ROUND(IF(入力!$C$21=1,ユーザー別卸価格!N234/(100-入力!$C$22)%,ユーザー別卸価格!N234+入力!$C$23),-入力!$C$24))),ユーザー別卸価格!N234))</f>
        <v/>
      </c>
      <c r="O234" s="19">
        <f>'6桁'!O234</f>
        <v>0</v>
      </c>
      <c r="P234" s="12">
        <f>IF(ユーザー別卸価格!P234="","", IF(ISNUMBER(ユーザー別卸価格!P234),IF(入力!$C$25=1,ROUNDDOWN(IF(入力!$C$21=1,ユーザー別卸価格!P234/(100-入力!$C$22)%,ユーザー別卸価格!P234+入力!$C$23),-入力!$C$24),IF(入力!$C$25=2,ROUNDUP(IF(入力!$C$21=1,ユーザー別卸価格!P234/(100-入力!$C$22)%,ユーザー別卸価格!P234+入力!$C$23),-入力!$C$24),ROUND(IF(入力!$C$21=1,ユーザー別卸価格!P234/(100-入力!$C$22)%,ユーザー別卸価格!P234+入力!$C$23),-入力!$C$24))),ユーザー別卸価格!P234))</f>
        <v>47400</v>
      </c>
      <c r="Q234" s="20" t="str">
        <f>'6桁'!Q234</f>
        <v>W</v>
      </c>
      <c r="R234" s="12" t="str">
        <f>IF(ユーザー別卸価格!R234="","", IF(ISNUMBER(ユーザー別卸価格!R234),IF(入力!$C$25=1,ROUNDDOWN(IF(入力!$C$21=1,ユーザー別卸価格!R234/(100-入力!$C$22)%,ユーザー別卸価格!R234+入力!$C$23),-入力!$C$24),IF(入力!$C$25=2,ROUNDUP(IF(入力!$C$21=1,ユーザー別卸価格!R234/(100-入力!$C$22)%,ユーザー別卸価格!R234+入力!$C$23),-入力!$C$24),ROUND(IF(入力!$C$21=1,ユーザー別卸価格!R234/(100-入力!$C$22)%,ユーザー別卸価格!R234+入力!$C$23),-入力!$C$24))),ユーザー別卸価格!R234))</f>
        <v/>
      </c>
      <c r="S234" s="19">
        <f>'6桁'!S234</f>
        <v>0</v>
      </c>
      <c r="T234" s="12" t="str">
        <f>IF(ユーザー別卸価格!T234="","", IF(ISNUMBER(ユーザー別卸価格!T234),IF(入力!$C$25=1,ROUNDDOWN(IF(入力!$C$21=1,ユーザー別卸価格!T234/(100-入力!$C$22)%,ユーザー別卸価格!T234+入力!$C$23),-入力!$C$24),IF(入力!$C$25=2,ROUNDUP(IF(入力!$C$21=1,ユーザー別卸価格!T234/(100-入力!$C$22)%,ユーザー別卸価格!T234+入力!$C$23),-入力!$C$24),ROUND(IF(入力!$C$21=1,ユーザー別卸価格!T234/(100-入力!$C$22)%,ユーザー別卸価格!T234+入力!$C$23),-入力!$C$24))),ユーザー別卸価格!T234))</f>
        <v/>
      </c>
      <c r="U234" s="19">
        <f>'6桁'!U234</f>
        <v>0</v>
      </c>
      <c r="V234" s="12" t="str">
        <f>IF(ユーザー別卸価格!V234="","", IF(ISNUMBER(ユーザー別卸価格!V234),IF(入力!$C$25=1,ROUNDDOWN(IF(入力!$C$21=1,ユーザー別卸価格!V234/(100-入力!$C$22)%,ユーザー別卸価格!V234+入力!$C$23),-入力!$C$24),IF(入力!$C$25=2,ROUNDUP(IF(入力!$C$21=1,ユーザー別卸価格!V234/(100-入力!$C$22)%,ユーザー別卸価格!V234+入力!$C$23),-入力!$C$24),ROUND(IF(入力!$C$21=1,ユーザー別卸価格!V234/(100-入力!$C$22)%,ユーザー別卸価格!V234+入力!$C$23),-入力!$C$24))),ユーザー別卸価格!V234))</f>
        <v/>
      </c>
      <c r="W234" s="20">
        <f>'6桁'!W234</f>
        <v>0</v>
      </c>
      <c r="X234" s="12">
        <f>IF(ユーザー別卸価格!X234="","", IF(ISNUMBER(ユーザー別卸価格!X234),IF(入力!$C$25=1,ROUNDDOWN(IF(入力!$C$21=1,ユーザー別卸価格!X234/(100-入力!$C$22)%,ユーザー別卸価格!X234+入力!$C$23),-入力!$C$24),IF(入力!$C$25=2,ROUNDUP(IF(入力!$C$21=1,ユーザー別卸価格!X234/(100-入力!$C$22)%,ユーザー別卸価格!X234+入力!$C$23),-入力!$C$24),ROUND(IF(入力!$C$21=1,ユーザー別卸価格!X234/(100-入力!$C$22)%,ユーザー別卸価格!X234+入力!$C$23),-入力!$C$24))),ユーザー別卸価格!X234))</f>
        <v>38500</v>
      </c>
      <c r="Y234" s="20" t="str">
        <f>'6桁'!Y234</f>
        <v>W</v>
      </c>
      <c r="Z234" s="265"/>
    </row>
    <row r="235" spans="2:26" ht="30" customHeight="1">
      <c r="B235" s="503"/>
      <c r="C235" s="345" t="s">
        <v>119</v>
      </c>
      <c r="D235" s="318">
        <v>95</v>
      </c>
      <c r="E235" s="361">
        <v>99</v>
      </c>
      <c r="F235" s="289">
        <f>IF(ユーザー別卸価格!F235="","", IF(ISNUMBER(ユーザー別卸価格!F235),IF(入力!$C$25=1,ROUNDDOWN(IF(入力!$C$21=1,ユーザー別卸価格!F235/(100-入力!$C$22)%,ユーザー別卸価格!F235+入力!$C$23),-入力!$C$24),IF(入力!$C$25=2,ROUNDUP(IF(入力!$C$21=1,ユーザー別卸価格!F235/(100-入力!$C$22)%,ユーザー別卸価格!F235+入力!$C$23),-入力!$C$24),ROUND(IF(入力!$C$21=1,ユーザー別卸価格!F235/(100-入力!$C$22)%,ユーザー別卸価格!F235+入力!$C$23),-入力!$C$24))),ユーザー別卸価格!F235))</f>
        <v>48600</v>
      </c>
      <c r="G235" s="96" t="str">
        <f>'6桁'!G235</f>
        <v>Y★</v>
      </c>
      <c r="H235" s="289">
        <f>IF(ユーザー別卸価格!H235="","", IF(ISNUMBER(ユーザー別卸価格!H235),IF(入力!$C$25=1,ROUNDDOWN(IF(入力!$C$21=1,ユーザー別卸価格!H235/(100-入力!$C$22)%,ユーザー別卸価格!H235+入力!$C$23),-入力!$C$24),IF(入力!$C$25=2,ROUNDUP(IF(入力!$C$21=1,ユーザー別卸価格!H235/(100-入力!$C$22)%,ユーザー別卸価格!H235+入力!$C$23),-入力!$C$24),ROUND(IF(入力!$C$21=1,ユーザー別卸価格!H235/(100-入力!$C$22)%,ユーザー別卸価格!H235+入力!$C$23),-入力!$C$24))),ユーザー別卸価格!H235))</f>
        <v>46800</v>
      </c>
      <c r="I235" s="19" t="str">
        <f>'6桁'!I235</f>
        <v>W★</v>
      </c>
      <c r="J235" s="289">
        <f>IF(ユーザー別卸価格!J235="","", IF(ISNUMBER(ユーザー別卸価格!J235),IF(入力!$C$25=1,ROUNDDOWN(IF(入力!$C$21=1,ユーザー別卸価格!J235/(100-入力!$C$22)%,ユーザー別卸価格!J235+入力!$C$23),-入力!$C$24),IF(入力!$C$25=2,ROUNDUP(IF(入力!$C$21=1,ユーザー別卸価格!J235/(100-入力!$C$22)%,ユーザー別卸価格!J235+入力!$C$23),-入力!$C$24),ROUND(IF(入力!$C$21=1,ユーザー別卸価格!J235/(100-入力!$C$22)%,ユーザー別卸価格!J235+入力!$C$23),-入力!$C$24))),ユーザー別卸価格!J235))</f>
        <v>45300</v>
      </c>
      <c r="K235" s="101" t="str">
        <f>'6桁'!K235</f>
        <v>W</v>
      </c>
      <c r="L235" s="289" t="str">
        <f>IF(ユーザー別卸価格!L235="","", IF(ISNUMBER(ユーザー別卸価格!L235),IF(入力!$C$25=1,ROUNDDOWN(IF(入力!$C$21=1,ユーザー別卸価格!L235/(100-入力!$C$22)%,ユーザー別卸価格!L235+入力!$C$23),-入力!$C$24),IF(入力!$C$25=2,ROUNDUP(IF(入力!$C$21=1,ユーザー別卸価格!L235/(100-入力!$C$22)%,ユーザー別卸価格!L235+入力!$C$23),-入力!$C$24),ROUND(IF(入力!$C$21=1,ユーザー別卸価格!L235/(100-入力!$C$22)%,ユーザー別卸価格!L235+入力!$C$23),-入力!$C$24))),ユーザー別卸価格!L235))</f>
        <v/>
      </c>
      <c r="M235" s="101">
        <f>'6桁'!M235</f>
        <v>0</v>
      </c>
      <c r="N235" s="12" t="str">
        <f>IF(ユーザー別卸価格!N235="","", IF(ISNUMBER(ユーザー別卸価格!N235),IF(入力!$C$25=1,ROUNDDOWN(IF(入力!$C$21=1,ユーザー別卸価格!N235/(100-入力!$C$22)%,ユーザー別卸価格!N235+入力!$C$23),-入力!$C$24),IF(入力!$C$25=2,ROUNDUP(IF(入力!$C$21=1,ユーザー別卸価格!N235/(100-入力!$C$22)%,ユーザー別卸価格!N235+入力!$C$23),-入力!$C$24),ROUND(IF(入力!$C$21=1,ユーザー別卸価格!N235/(100-入力!$C$22)%,ユーザー別卸価格!N235+入力!$C$23),-入力!$C$24))),ユーザー別卸価格!N235))</f>
        <v/>
      </c>
      <c r="O235" s="19">
        <f>'6桁'!O235</f>
        <v>0</v>
      </c>
      <c r="P235" s="289" t="str">
        <f>IF(ユーザー別卸価格!P235="","", IF(ISNUMBER(ユーザー別卸価格!P235),IF(入力!$C$25=1,ROUNDDOWN(IF(入力!$C$21=1,ユーザー別卸価格!P235/(100-入力!$C$22)%,ユーザー別卸価格!P235+入力!$C$23),-入力!$C$24),IF(入力!$C$25=2,ROUNDUP(IF(入力!$C$21=1,ユーザー別卸価格!P235/(100-入力!$C$22)%,ユーザー別卸価格!P235+入力!$C$23),-入力!$C$24),ROUND(IF(入力!$C$21=1,ユーザー別卸価格!P235/(100-入力!$C$22)%,ユーザー別卸価格!P235+入力!$C$23),-入力!$C$24))),ユーザー別卸価格!P235))</f>
        <v/>
      </c>
      <c r="Q235" s="20">
        <f>'6桁'!Q235</f>
        <v>0</v>
      </c>
      <c r="R235" s="12" t="str">
        <f>IF(ユーザー別卸価格!R235="","", IF(ISNUMBER(ユーザー別卸価格!R235),IF(入力!$C$25=1,ROUNDDOWN(IF(入力!$C$21=1,ユーザー別卸価格!R235/(100-入力!$C$22)%,ユーザー別卸価格!R235+入力!$C$23),-入力!$C$24),IF(入力!$C$25=2,ROUNDUP(IF(入力!$C$21=1,ユーザー別卸価格!R235/(100-入力!$C$22)%,ユーザー別卸価格!R235+入力!$C$23),-入力!$C$24),ROUND(IF(入力!$C$21=1,ユーザー別卸価格!R235/(100-入力!$C$22)%,ユーザー別卸価格!R235+入力!$C$23),-入力!$C$24))),ユーザー別卸価格!R235))</f>
        <v/>
      </c>
      <c r="S235" s="19">
        <f>'6桁'!S235</f>
        <v>0</v>
      </c>
      <c r="T235" s="12" t="str">
        <f>IF(ユーザー別卸価格!T235="","", IF(ISNUMBER(ユーザー別卸価格!T235),IF(入力!$C$25=1,ROUNDDOWN(IF(入力!$C$21=1,ユーザー別卸価格!T235/(100-入力!$C$22)%,ユーザー別卸価格!T235+入力!$C$23),-入力!$C$24),IF(入力!$C$25=2,ROUNDUP(IF(入力!$C$21=1,ユーザー別卸価格!T235/(100-入力!$C$22)%,ユーザー別卸価格!T235+入力!$C$23),-入力!$C$24),ROUND(IF(入力!$C$21=1,ユーザー別卸価格!T235/(100-入力!$C$22)%,ユーザー別卸価格!T235+入力!$C$23),-入力!$C$24))),ユーザー別卸価格!T235))</f>
        <v/>
      </c>
      <c r="U235" s="19">
        <f>'6桁'!U235</f>
        <v>0</v>
      </c>
      <c r="V235" s="12" t="str">
        <f>IF(ユーザー別卸価格!V235="","", IF(ISNUMBER(ユーザー別卸価格!V235),IF(入力!$C$25=1,ROUNDDOWN(IF(入力!$C$21=1,ユーザー別卸価格!V235/(100-入力!$C$22)%,ユーザー別卸価格!V235+入力!$C$23),-入力!$C$24),IF(入力!$C$25=2,ROUNDUP(IF(入力!$C$21=1,ユーザー別卸価格!V235/(100-入力!$C$22)%,ユーザー別卸価格!V235+入力!$C$23),-入力!$C$24),ROUND(IF(入力!$C$21=1,ユーザー別卸価格!V235/(100-入力!$C$22)%,ユーザー別卸価格!V235+入力!$C$23),-入力!$C$24))),ユーザー別卸価格!V235))</f>
        <v/>
      </c>
      <c r="W235" s="20">
        <f>'6桁'!W235</f>
        <v>0</v>
      </c>
      <c r="X235" s="12">
        <f>IF(ユーザー別卸価格!X235="","", IF(ISNUMBER(ユーザー別卸価格!X235),IF(入力!$C$25=1,ROUNDDOWN(IF(入力!$C$21=1,ユーザー別卸価格!X235/(100-入力!$C$22)%,ユーザー別卸価格!X235+入力!$C$23),-入力!$C$24),IF(入力!$C$25=2,ROUNDUP(IF(入力!$C$21=1,ユーザー別卸価格!X235/(100-入力!$C$22)%,ユーザー別卸価格!X235+入力!$C$23),-入力!$C$24),ROUND(IF(入力!$C$21=1,ユーザー別卸価格!X235/(100-入力!$C$22)%,ユーザー別卸価格!X235+入力!$C$23),-入力!$C$24))),ユーザー別卸価格!X235))</f>
        <v>46200</v>
      </c>
      <c r="Y235" s="20" t="str">
        <f>'6桁'!Y235</f>
        <v>W</v>
      </c>
      <c r="Z235" s="265"/>
    </row>
    <row r="236" spans="2:26" ht="30" customHeight="1">
      <c r="B236" s="503"/>
      <c r="C236" s="87" t="s">
        <v>9</v>
      </c>
      <c r="D236" s="254">
        <v>89</v>
      </c>
      <c r="E236" s="342">
        <v>93</v>
      </c>
      <c r="F236" s="12">
        <f>IF(ユーザー別卸価格!F236="","", IF(ISNUMBER(ユーザー別卸価格!F236),IF(入力!$C$25=1,ROUNDDOWN(IF(入力!$C$21=1,ユーザー別卸価格!F236/(100-入力!$C$22)%,ユーザー別卸価格!F236+入力!$C$23),-入力!$C$24),IF(入力!$C$25=2,ROUNDUP(IF(入力!$C$21=1,ユーザー別卸価格!F236/(100-入力!$C$22)%,ユーザー別卸価格!F236+入力!$C$23),-入力!$C$24),ROUND(IF(入力!$C$21=1,ユーザー別卸価格!F236/(100-入力!$C$22)%,ユーザー別卸価格!F236+入力!$C$23),-入力!$C$24))),ユーザー別卸価格!F236))</f>
        <v>34300</v>
      </c>
      <c r="G236" s="96" t="str">
        <f>'6桁'!G236</f>
        <v>Y★</v>
      </c>
      <c r="H236" s="12">
        <f>IF(ユーザー別卸価格!H236="","", IF(ISNUMBER(ユーザー別卸価格!H236),IF(入力!$C$25=1,ROUNDDOWN(IF(入力!$C$21=1,ユーザー別卸価格!H236/(100-入力!$C$22)%,ユーザー別卸価格!H236+入力!$C$23),-入力!$C$24),IF(入力!$C$25=2,ROUNDUP(IF(入力!$C$21=1,ユーザー別卸価格!H236/(100-入力!$C$22)%,ユーザー別卸価格!H236+入力!$C$23),-入力!$C$24),ROUND(IF(入力!$C$21=1,ユーザー別卸価格!H236/(100-入力!$C$22)%,ユーザー別卸価格!H236+入力!$C$23),-入力!$C$24))),ユーザー別卸価格!H236))</f>
        <v>32100</v>
      </c>
      <c r="I236" s="19" t="str">
        <f>'6桁'!I236</f>
        <v>V</v>
      </c>
      <c r="J236" s="12">
        <f>IF(ユーザー別卸価格!J236="","", IF(ISNUMBER(ユーザー別卸価格!J236),IF(入力!$C$25=1,ROUNDDOWN(IF(入力!$C$21=1,ユーザー別卸価格!J236/(100-入力!$C$22)%,ユーザー別卸価格!J236+入力!$C$23),-入力!$C$24),IF(入力!$C$25=2,ROUNDUP(IF(入力!$C$21=1,ユーザー別卸価格!J236/(100-入力!$C$22)%,ユーザー別卸価格!J236+入力!$C$23),-入力!$C$24),ROUND(IF(入力!$C$21=1,ユーザー別卸価格!J236/(100-入力!$C$22)%,ユーザー別卸価格!J236+入力!$C$23),-入力!$C$24))),ユーザー別卸価格!J236))</f>
        <v>30700</v>
      </c>
      <c r="K236" s="19" t="str">
        <f>'6桁'!K236</f>
        <v>V★</v>
      </c>
      <c r="L236" s="12">
        <f>IF(ユーザー別卸価格!L236="","", IF(ISNUMBER(ユーザー別卸価格!L236),IF(入力!$C$25=1,ROUNDDOWN(IF(入力!$C$21=1,ユーザー別卸価格!L236/(100-入力!$C$22)%,ユーザー別卸価格!L236+入力!$C$23),-入力!$C$24),IF(入力!$C$25=2,ROUNDUP(IF(入力!$C$21=1,ユーザー別卸価格!L236/(100-入力!$C$22)%,ユーザー別卸価格!L236+入力!$C$23),-入力!$C$24),ROUND(IF(入力!$C$21=1,ユーザー別卸価格!L236/(100-入力!$C$22)%,ユーザー別卸価格!L236+入力!$C$23),-入力!$C$24))),ユーザー別卸価格!L236))</f>
        <v>27900</v>
      </c>
      <c r="M236" s="19" t="str">
        <f>'6桁'!M236</f>
        <v>V★△</v>
      </c>
      <c r="N236" s="12">
        <f>IF(ユーザー別卸価格!N236="","", IF(ISNUMBER(ユーザー別卸価格!N236),IF(入力!$C$25=1,ROUNDDOWN(IF(入力!$C$21=1,ユーザー別卸価格!N236/(100-入力!$C$22)%,ユーザー別卸価格!N236+入力!$C$23),-入力!$C$24),IF(入力!$C$25=2,ROUNDUP(IF(入力!$C$21=1,ユーザー別卸価格!N236/(100-入力!$C$22)%,ユーザー別卸価格!N236+入力!$C$23),-入力!$C$24),ROUND(IF(入力!$C$21=1,ユーザー別卸価格!N236/(100-入力!$C$22)%,ユーザー別卸価格!N236+入力!$C$23),-入力!$C$24))),ユーザー別卸価格!N236))</f>
        <v>27500</v>
      </c>
      <c r="O236" s="19" t="str">
        <f>'6桁'!O236</f>
        <v>V◇</v>
      </c>
      <c r="P236" s="12" t="str">
        <f>IF(ユーザー別卸価格!P236="","", IF(ISNUMBER(ユーザー別卸価格!P236),IF(入力!$C$25=1,ROUNDDOWN(IF(入力!$C$21=1,ユーザー別卸価格!P236/(100-入力!$C$22)%,ユーザー別卸価格!P236+入力!$C$23),-入力!$C$24),IF(入力!$C$25=2,ROUNDUP(IF(入力!$C$21=1,ユーザー別卸価格!P236/(100-入力!$C$22)%,ユーザー別卸価格!P236+入力!$C$23),-入力!$C$24),ROUND(IF(入力!$C$21=1,ユーザー別卸価格!P236/(100-入力!$C$22)%,ユーザー別卸価格!P236+入力!$C$23),-入力!$C$24))),ユーザー別卸価格!P236))</f>
        <v/>
      </c>
      <c r="Q236" s="20">
        <f>'6桁'!Q236</f>
        <v>0</v>
      </c>
      <c r="R236" s="12" t="str">
        <f>IF(ユーザー別卸価格!R236="","", IF(ISNUMBER(ユーザー別卸価格!R236),IF(入力!$C$25=1,ROUNDDOWN(IF(入力!$C$21=1,ユーザー別卸価格!R236/(100-入力!$C$22)%,ユーザー別卸価格!R236+入力!$C$23),-入力!$C$24),IF(入力!$C$25=2,ROUNDUP(IF(入力!$C$21=1,ユーザー別卸価格!R236/(100-入力!$C$22)%,ユーザー別卸価格!R236+入力!$C$23),-入力!$C$24),ROUND(IF(入力!$C$21=1,ユーザー別卸価格!R236/(100-入力!$C$22)%,ユーザー別卸価格!R236+入力!$C$23),-入力!$C$24))),ユーザー別卸価格!R236))</f>
        <v/>
      </c>
      <c r="S236" s="19">
        <f>'6桁'!S236</f>
        <v>0</v>
      </c>
      <c r="T236" s="12" t="str">
        <f>IF(ユーザー別卸価格!T236="","", IF(ISNUMBER(ユーザー別卸価格!T236),IF(入力!$C$25=1,ROUNDDOWN(IF(入力!$C$21=1,ユーザー別卸価格!T236/(100-入力!$C$22)%,ユーザー別卸価格!T236+入力!$C$23),-入力!$C$24),IF(入力!$C$25=2,ROUNDUP(IF(入力!$C$21=1,ユーザー別卸価格!T236/(100-入力!$C$22)%,ユーザー別卸価格!T236+入力!$C$23),-入力!$C$24),ROUND(IF(入力!$C$21=1,ユーザー別卸価格!T236/(100-入力!$C$22)%,ユーザー別卸価格!T236+入力!$C$23),-入力!$C$24))),ユーザー別卸価格!T236))</f>
        <v/>
      </c>
      <c r="U236" s="19">
        <f>'6桁'!U236</f>
        <v>0</v>
      </c>
      <c r="V236" s="12" t="str">
        <f>IF(ユーザー別卸価格!V236="","", IF(ISNUMBER(ユーザー別卸価格!V236),IF(入力!$C$25=1,ROUNDDOWN(IF(入力!$C$21=1,ユーザー別卸価格!V236/(100-入力!$C$22)%,ユーザー別卸価格!V236+入力!$C$23),-入力!$C$24),IF(入力!$C$25=2,ROUNDUP(IF(入力!$C$21=1,ユーザー別卸価格!V236/(100-入力!$C$22)%,ユーザー別卸価格!V236+入力!$C$23),-入力!$C$24),ROUND(IF(入力!$C$21=1,ユーザー別卸価格!V236/(100-入力!$C$22)%,ユーザー別卸価格!V236+入力!$C$23),-入力!$C$24))),ユーザー別卸価格!V236))</f>
        <v/>
      </c>
      <c r="W236" s="20">
        <f>'6桁'!W236</f>
        <v>0</v>
      </c>
      <c r="X236" s="12">
        <f>IF(ユーザー別卸価格!X236="","", IF(ISNUMBER(ユーザー別卸価格!X236),IF(入力!$C$25=1,ROUNDDOWN(IF(入力!$C$21=1,ユーザー別卸価格!X236/(100-入力!$C$22)%,ユーザー別卸価格!X236+入力!$C$23),-入力!$C$24),IF(入力!$C$25=2,ROUNDUP(IF(入力!$C$21=1,ユーザー別卸価格!X236/(100-入力!$C$22)%,ユーザー別卸価格!X236+入力!$C$23),-入力!$C$24),ROUND(IF(入力!$C$21=1,ユーザー別卸価格!X236/(100-入力!$C$22)%,ユーザー別卸価格!X236+入力!$C$23),-入力!$C$24))),ユーザー別卸価格!X236))</f>
        <v>30700</v>
      </c>
      <c r="Y236" s="20" t="str">
        <f>'6桁'!Y236</f>
        <v>W★</v>
      </c>
      <c r="Z236" s="265"/>
    </row>
    <row r="237" spans="2:26" ht="30" customHeight="1">
      <c r="B237" s="503"/>
      <c r="C237" s="87" t="s">
        <v>130</v>
      </c>
      <c r="D237" s="254">
        <v>91</v>
      </c>
      <c r="E237" s="342">
        <v>95</v>
      </c>
      <c r="F237" s="12">
        <f>IF(ユーザー別卸価格!F237="","", IF(ISNUMBER(ユーザー別卸価格!F237),IF(入力!$C$25=1,ROUNDDOWN(IF(入力!$C$21=1,ユーザー別卸価格!F237/(100-入力!$C$22)%,ユーザー別卸価格!F237+入力!$C$23),-入力!$C$24),IF(入力!$C$25=2,ROUNDUP(IF(入力!$C$21=1,ユーザー別卸価格!F237/(100-入力!$C$22)%,ユーザー別卸価格!F237+入力!$C$23),-入力!$C$24),ROUND(IF(入力!$C$21=1,ユーザー別卸価格!F237/(100-入力!$C$22)%,ユーザー別卸価格!F237+入力!$C$23),-入力!$C$24))),ユーザー別卸価格!F237))</f>
        <v>36600</v>
      </c>
      <c r="G237" s="19" t="str">
        <f>'6桁'!G237</f>
        <v>Y★</v>
      </c>
      <c r="H237" s="12">
        <f>IF(ユーザー別卸価格!H237="","", IF(ISNUMBER(ユーザー別卸価格!H237),IF(入力!$C$25=1,ROUNDDOWN(IF(入力!$C$21=1,ユーザー別卸価格!H237/(100-入力!$C$22)%,ユーザー別卸価格!H237+入力!$C$23),-入力!$C$24),IF(入力!$C$25=2,ROUNDUP(IF(入力!$C$21=1,ユーザー別卸価格!H237/(100-入力!$C$22)%,ユーザー別卸価格!H237+入力!$C$23),-入力!$C$24),ROUND(IF(入力!$C$21=1,ユーザー別卸価格!H237/(100-入力!$C$22)%,ユーザー別卸価格!H237+入力!$C$23),-入力!$C$24))),ユーザー別卸価格!H237))</f>
        <v>35900</v>
      </c>
      <c r="I237" s="19" t="str">
        <f>'6桁'!I237</f>
        <v>V★</v>
      </c>
      <c r="J237" s="12">
        <f>IF(ユーザー別卸価格!J237="","", IF(ISNUMBER(ユーザー別卸価格!J237),IF(入力!$C$25=1,ROUNDDOWN(IF(入力!$C$21=1,ユーザー別卸価格!J237/(100-入力!$C$22)%,ユーザー別卸価格!J237+入力!$C$23),-入力!$C$24),IF(入力!$C$25=2,ROUNDUP(IF(入力!$C$21=1,ユーザー別卸価格!J237/(100-入力!$C$22)%,ユーザー別卸価格!J237+入力!$C$23),-入力!$C$24),ROUND(IF(入力!$C$21=1,ユーザー別卸価格!J237/(100-入力!$C$22)%,ユーザー別卸価格!J237+入力!$C$23),-入力!$C$24))),ユーザー別卸価格!J237))</f>
        <v>32900</v>
      </c>
      <c r="K237" s="19" t="str">
        <f>'6桁'!K237</f>
        <v>V★</v>
      </c>
      <c r="L237" s="12">
        <f>IF(ユーザー別卸価格!L237="","", IF(ISNUMBER(ユーザー別卸価格!L237),IF(入力!$C$25=1,ROUNDDOWN(IF(入力!$C$21=1,ユーザー別卸価格!L237/(100-入力!$C$22)%,ユーザー別卸価格!L237+入力!$C$23),-入力!$C$24),IF(入力!$C$25=2,ROUNDUP(IF(入力!$C$21=1,ユーザー別卸価格!L237/(100-入力!$C$22)%,ユーザー別卸価格!L237+入力!$C$23),-入力!$C$24),ROUND(IF(入力!$C$21=1,ユーザー別卸価格!L237/(100-入力!$C$22)%,ユーザー別卸価格!L237+入力!$C$23),-入力!$C$24))),ユーザー別卸価格!L237))</f>
        <v>31300</v>
      </c>
      <c r="M237" s="19" t="str">
        <f>'6桁'!M237</f>
        <v>V★</v>
      </c>
      <c r="N237" s="12">
        <f>IF(ユーザー別卸価格!N237="","", IF(ISNUMBER(ユーザー別卸価格!N237),IF(入力!$C$25=1,ROUNDDOWN(IF(入力!$C$21=1,ユーザー別卸価格!N237/(100-入力!$C$22)%,ユーザー別卸価格!N237+入力!$C$23),-入力!$C$24),IF(入力!$C$25=2,ROUNDUP(IF(入力!$C$21=1,ユーザー別卸価格!N237/(100-入力!$C$22)%,ユーザー別卸価格!N237+入力!$C$23),-入力!$C$24),ROUND(IF(入力!$C$21=1,ユーザー別卸価格!N237/(100-入力!$C$22)%,ユーザー別卸価格!N237+入力!$C$23),-入力!$C$24))),ユーザー別卸価格!N237))</f>
        <v>30500</v>
      </c>
      <c r="O237" s="19" t="str">
        <f>'6桁'!O237</f>
        <v>V</v>
      </c>
      <c r="P237" s="12" t="str">
        <f>IF(ユーザー別卸価格!P237="","", IF(ISNUMBER(ユーザー別卸価格!P237),IF(入力!$C$25=1,ROUNDDOWN(IF(入力!$C$21=1,ユーザー別卸価格!P237/(100-入力!$C$22)%,ユーザー別卸価格!P237+入力!$C$23),-入力!$C$24),IF(入力!$C$25=2,ROUNDUP(IF(入力!$C$21=1,ユーザー別卸価格!P237/(100-入力!$C$22)%,ユーザー別卸価格!P237+入力!$C$23),-入力!$C$24),ROUND(IF(入力!$C$21=1,ユーザー別卸価格!P237/(100-入力!$C$22)%,ユーザー別卸価格!P237+入力!$C$23),-入力!$C$24))),ユーザー別卸価格!P237))</f>
        <v/>
      </c>
      <c r="Q237" s="20">
        <f>'6桁'!Q237</f>
        <v>0</v>
      </c>
      <c r="R237" s="12" t="str">
        <f>IF(ユーザー別卸価格!R237="","", IF(ISNUMBER(ユーザー別卸価格!R237),IF(入力!$C$25=1,ROUNDDOWN(IF(入力!$C$21=1,ユーザー別卸価格!R237/(100-入力!$C$22)%,ユーザー別卸価格!R237+入力!$C$23),-入力!$C$24),IF(入力!$C$25=2,ROUNDUP(IF(入力!$C$21=1,ユーザー別卸価格!R237/(100-入力!$C$22)%,ユーザー別卸価格!R237+入力!$C$23),-入力!$C$24),ROUND(IF(入力!$C$21=1,ユーザー別卸価格!R237/(100-入力!$C$22)%,ユーザー別卸価格!R237+入力!$C$23),-入力!$C$24))),ユーザー別卸価格!R237))</f>
        <v/>
      </c>
      <c r="S237" s="19">
        <f>'6桁'!S237</f>
        <v>0</v>
      </c>
      <c r="T237" s="12" t="str">
        <f>IF(ユーザー別卸価格!T237="","", IF(ISNUMBER(ユーザー別卸価格!T237),IF(入力!$C$25=1,ROUNDDOWN(IF(入力!$C$21=1,ユーザー別卸価格!T237/(100-入力!$C$22)%,ユーザー別卸価格!T237+入力!$C$23),-入力!$C$24),IF(入力!$C$25=2,ROUNDUP(IF(入力!$C$21=1,ユーザー別卸価格!T237/(100-入力!$C$22)%,ユーザー別卸価格!T237+入力!$C$23),-入力!$C$24),ROUND(IF(入力!$C$21=1,ユーザー別卸価格!T237/(100-入力!$C$22)%,ユーザー別卸価格!T237+入力!$C$23),-入力!$C$24))),ユーザー別卸価格!T237))</f>
        <v/>
      </c>
      <c r="U237" s="19">
        <f>'6桁'!U237</f>
        <v>0</v>
      </c>
      <c r="V237" s="12" t="str">
        <f>IF(ユーザー別卸価格!V237="","", IF(ISNUMBER(ユーザー別卸価格!V237),IF(入力!$C$25=1,ROUNDDOWN(IF(入力!$C$21=1,ユーザー別卸価格!V237/(100-入力!$C$22)%,ユーザー別卸価格!V237+入力!$C$23),-入力!$C$24),IF(入力!$C$25=2,ROUNDUP(IF(入力!$C$21=1,ユーザー別卸価格!V237/(100-入力!$C$22)%,ユーザー別卸価格!V237+入力!$C$23),-入力!$C$24),ROUND(IF(入力!$C$21=1,ユーザー別卸価格!V237/(100-入力!$C$22)%,ユーザー別卸価格!V237+入力!$C$23),-入力!$C$24))),ユーザー別卸価格!V237))</f>
        <v/>
      </c>
      <c r="W237" s="20">
        <f>'6桁'!W237</f>
        <v>0</v>
      </c>
      <c r="X237" s="12">
        <f>IF(ユーザー別卸価格!X237="","", IF(ISNUMBER(ユーザー別卸価格!X237),IF(入力!$C$25=1,ROUNDDOWN(IF(入力!$C$21=1,ユーザー別卸価格!X237/(100-入力!$C$22)%,ユーザー別卸価格!X237+入力!$C$23),-入力!$C$24),IF(入力!$C$25=2,ROUNDUP(IF(入力!$C$21=1,ユーザー別卸価格!X237/(100-入力!$C$22)%,ユーザー別卸価格!X237+入力!$C$23),-入力!$C$24),ROUND(IF(入力!$C$21=1,ユーザー別卸価格!X237/(100-入力!$C$22)%,ユーザー別卸価格!X237+入力!$C$23),-入力!$C$24))),ユーザー別卸価格!X237))</f>
        <v>33800</v>
      </c>
      <c r="Y237" s="20" t="str">
        <f>'6桁'!Y237</f>
        <v>V</v>
      </c>
      <c r="Z237" s="265"/>
    </row>
    <row r="238" spans="2:26" ht="30" customHeight="1">
      <c r="B238" s="503"/>
      <c r="C238" s="341" t="s">
        <v>10</v>
      </c>
      <c r="D238" s="254">
        <v>94</v>
      </c>
      <c r="E238" s="342">
        <v>98</v>
      </c>
      <c r="F238" s="12">
        <f>IF(ユーザー別卸価格!F238="","", IF(ISNUMBER(ユーザー別卸価格!F238),IF(入力!$C$25=1,ROUNDDOWN(IF(入力!$C$21=1,ユーザー別卸価格!F238/(100-入力!$C$22)%,ユーザー別卸価格!F238+入力!$C$23),-入力!$C$24),IF(入力!$C$25=2,ROUNDUP(IF(入力!$C$21=1,ユーザー別卸価格!F238/(100-入力!$C$22)%,ユーザー別卸価格!F238+入力!$C$23),-入力!$C$24),ROUND(IF(入力!$C$21=1,ユーザー別卸価格!F238/(100-入力!$C$22)%,ユーザー別卸価格!F238+入力!$C$23),-入力!$C$24))),ユーザー別卸価格!F238))</f>
        <v>38800</v>
      </c>
      <c r="G238" s="19" t="str">
        <f>'6桁'!G238</f>
        <v>Y★</v>
      </c>
      <c r="H238" s="12">
        <f>IF(ユーザー別卸価格!H238="","", IF(ISNUMBER(ユーザー別卸価格!H238),IF(入力!$C$25=1,ROUNDDOWN(IF(入力!$C$21=1,ユーザー別卸価格!H238/(100-入力!$C$22)%,ユーザー別卸価格!H238+入力!$C$23),-入力!$C$24),IF(入力!$C$25=2,ROUNDUP(IF(入力!$C$21=1,ユーザー別卸価格!H238/(100-入力!$C$22)%,ユーザー別卸価格!H238+入力!$C$23),-入力!$C$24),ROUND(IF(入力!$C$21=1,ユーザー別卸価格!H238/(100-入力!$C$22)%,ユーザー別卸価格!H238+入力!$C$23),-入力!$C$24))),ユーザー別卸価格!H238))</f>
        <v>36000</v>
      </c>
      <c r="I238" s="101" t="str">
        <f>'6桁'!I238</f>
        <v>V★</v>
      </c>
      <c r="J238" s="12">
        <f>IF(ユーザー別卸価格!J238="","", IF(ISNUMBER(ユーザー別卸価格!J238),IF(入力!$C$25=1,ROUNDDOWN(IF(入力!$C$21=1,ユーザー別卸価格!J238/(100-入力!$C$22)%,ユーザー別卸価格!J238+入力!$C$23),-入力!$C$24),IF(入力!$C$25=2,ROUNDUP(IF(入力!$C$21=1,ユーザー別卸価格!J238/(100-入力!$C$22)%,ユーザー別卸価格!J238+入力!$C$23),-入力!$C$24),ROUND(IF(入力!$C$21=1,ユーザー別卸価格!J238/(100-入力!$C$22)%,ユーザー別卸価格!J238+入力!$C$23),-入力!$C$24))),ユーザー別卸価格!J238))</f>
        <v>34800</v>
      </c>
      <c r="K238" s="19" t="str">
        <f>'6桁'!K238</f>
        <v>V★</v>
      </c>
      <c r="L238" s="12">
        <f>IF(ユーザー別卸価格!L238="","", IF(ISNUMBER(ユーザー別卸価格!L238),IF(入力!$C$25=1,ROUNDDOWN(IF(入力!$C$21=1,ユーザー別卸価格!L238/(100-入力!$C$22)%,ユーザー別卸価格!L238+入力!$C$23),-入力!$C$24),IF(入力!$C$25=2,ROUNDUP(IF(入力!$C$21=1,ユーザー別卸価格!L238/(100-入力!$C$22)%,ユーザー別卸価格!L238+入力!$C$23),-入力!$C$24),ROUND(IF(入力!$C$21=1,ユーザー別卸価格!L238/(100-入力!$C$22)%,ユーザー別卸価格!L238+入力!$C$23),-入力!$C$24))),ユーザー別卸価格!L238))</f>
        <v>34300</v>
      </c>
      <c r="M238" s="19" t="str">
        <f>'6桁'!M238</f>
        <v>V★</v>
      </c>
      <c r="N238" s="12" t="str">
        <f>IF(ユーザー別卸価格!N238="","", IF(ISNUMBER(ユーザー別卸価格!N238),IF(入力!$C$25=1,ROUNDDOWN(IF(入力!$C$21=1,ユーザー別卸価格!N238/(100-入力!$C$22)%,ユーザー別卸価格!N238+入力!$C$23),-入力!$C$24),IF(入力!$C$25=2,ROUNDUP(IF(入力!$C$21=1,ユーザー別卸価格!N238/(100-入力!$C$22)%,ユーザー別卸価格!N238+入力!$C$23),-入力!$C$24),ROUND(IF(入力!$C$21=1,ユーザー別卸価格!N238/(100-入力!$C$22)%,ユーザー別卸価格!N238+入力!$C$23),-入力!$C$24))),ユーザー別卸価格!N238))</f>
        <v/>
      </c>
      <c r="O238" s="19">
        <f>'6桁'!O238</f>
        <v>0</v>
      </c>
      <c r="P238" s="12" t="str">
        <f>IF(ユーザー別卸価格!P238="","", IF(ISNUMBER(ユーザー別卸価格!P238),IF(入力!$C$25=1,ROUNDDOWN(IF(入力!$C$21=1,ユーザー別卸価格!P238/(100-入力!$C$22)%,ユーザー別卸価格!P238+入力!$C$23),-入力!$C$24),IF(入力!$C$25=2,ROUNDUP(IF(入力!$C$21=1,ユーザー別卸価格!P238/(100-入力!$C$22)%,ユーザー別卸価格!P238+入力!$C$23),-入力!$C$24),ROUND(IF(入力!$C$21=1,ユーザー別卸価格!P238/(100-入力!$C$22)%,ユーザー別卸価格!P238+入力!$C$23),-入力!$C$24))),ユーザー別卸価格!P238))</f>
        <v/>
      </c>
      <c r="Q238" s="19">
        <f>'6桁'!Q238</f>
        <v>0</v>
      </c>
      <c r="R238" s="12" t="str">
        <f>IF(ユーザー別卸価格!R238="","", IF(ISNUMBER(ユーザー別卸価格!R238),IF(入力!$C$25=1,ROUNDDOWN(IF(入力!$C$21=1,ユーザー別卸価格!R238/(100-入力!$C$22)%,ユーザー別卸価格!R238+入力!$C$23),-入力!$C$24),IF(入力!$C$25=2,ROUNDUP(IF(入力!$C$21=1,ユーザー別卸価格!R238/(100-入力!$C$22)%,ユーザー別卸価格!R238+入力!$C$23),-入力!$C$24),ROUND(IF(入力!$C$21=1,ユーザー別卸価格!R238/(100-入力!$C$22)%,ユーザー別卸価格!R238+入力!$C$23),-入力!$C$24))),ユーザー別卸価格!R238))</f>
        <v/>
      </c>
      <c r="S238" s="19">
        <f>'6桁'!S238</f>
        <v>0</v>
      </c>
      <c r="T238" s="12" t="str">
        <f>IF(ユーザー別卸価格!T238="","", IF(ISNUMBER(ユーザー別卸価格!T238),IF(入力!$C$25=1,ROUNDDOWN(IF(入力!$C$21=1,ユーザー別卸価格!T238/(100-入力!$C$22)%,ユーザー別卸価格!T238+入力!$C$23),-入力!$C$24),IF(入力!$C$25=2,ROUNDUP(IF(入力!$C$21=1,ユーザー別卸価格!T238/(100-入力!$C$22)%,ユーザー別卸価格!T238+入力!$C$23),-入力!$C$24),ROUND(IF(入力!$C$21=1,ユーザー別卸価格!T238/(100-入力!$C$22)%,ユーザー別卸価格!T238+入力!$C$23),-入力!$C$24))),ユーザー別卸価格!T238))</f>
        <v/>
      </c>
      <c r="U238" s="19">
        <f>'6桁'!U238</f>
        <v>0</v>
      </c>
      <c r="V238" s="12" t="str">
        <f>IF(ユーザー別卸価格!V238="","", IF(ISNUMBER(ユーザー別卸価格!V238),IF(入力!$C$25=1,ROUNDDOWN(IF(入力!$C$21=1,ユーザー別卸価格!V238/(100-入力!$C$22)%,ユーザー別卸価格!V238+入力!$C$23),-入力!$C$24),IF(入力!$C$25=2,ROUNDUP(IF(入力!$C$21=1,ユーザー別卸価格!V238/(100-入力!$C$22)%,ユーザー別卸価格!V238+入力!$C$23),-入力!$C$24),ROUND(IF(入力!$C$21=1,ユーザー別卸価格!V238/(100-入力!$C$22)%,ユーザー別卸価格!V238+入力!$C$23),-入力!$C$24))),ユーザー別卸価格!V238))</f>
        <v/>
      </c>
      <c r="W238" s="20">
        <f>'6桁'!W238</f>
        <v>0</v>
      </c>
      <c r="X238" s="12">
        <f>IF(ユーザー別卸価格!X238="","", IF(ISNUMBER(ユーザー別卸価格!X238),IF(入力!$C$25=1,ROUNDDOWN(IF(入力!$C$21=1,ユーザー別卸価格!X238/(100-入力!$C$22)%,ユーザー別卸価格!X238+入力!$C$23),-入力!$C$24),IF(入力!$C$25=2,ROUNDUP(IF(入力!$C$21=1,ユーザー別卸価格!X238/(100-入力!$C$22)%,ユーザー別卸価格!X238+入力!$C$23),-入力!$C$24),ROUND(IF(入力!$C$21=1,ユーザー別卸価格!X238/(100-入力!$C$22)%,ユーザー別卸価格!X238+入力!$C$23),-入力!$C$24))),ユーザー別卸価格!X238))</f>
        <v>35800</v>
      </c>
      <c r="Y238" s="20" t="str">
        <f>'6桁'!Y238</f>
        <v>W</v>
      </c>
      <c r="Z238" s="265"/>
    </row>
    <row r="239" spans="2:26" ht="30" customHeight="1">
      <c r="B239" s="503"/>
      <c r="C239" s="341" t="s">
        <v>143</v>
      </c>
      <c r="D239" s="254">
        <v>96</v>
      </c>
      <c r="E239" s="342">
        <v>100</v>
      </c>
      <c r="F239" s="12" t="str">
        <f>IF(ユーザー別卸価格!F239="","", IF(ISNUMBER(ユーザー別卸価格!F239),IF(入力!$C$25=1,ROUNDDOWN(IF(入力!$C$21=1,ユーザー別卸価格!F239/(100-入力!$C$22)%,ユーザー別卸価格!F239+入力!$C$23),-入力!$C$24),IF(入力!$C$25=2,ROUNDUP(IF(入力!$C$21=1,ユーザー別卸価格!F239/(100-入力!$C$22)%,ユーザー別卸価格!F239+入力!$C$23),-入力!$C$24),ROUND(IF(入力!$C$21=1,ユーザー別卸価格!F239/(100-入力!$C$22)%,ユーザー別卸価格!F239+入力!$C$23),-入力!$C$24))),ユーザー別卸価格!F239))</f>
        <v/>
      </c>
      <c r="G239" s="19">
        <f>'6桁'!G239</f>
        <v>0</v>
      </c>
      <c r="H239" s="12">
        <f>IF(ユーザー別卸価格!H239="","", IF(ISNUMBER(ユーザー別卸価格!H239),IF(入力!$C$25=1,ROUNDDOWN(IF(入力!$C$21=1,ユーザー別卸価格!H239/(100-入力!$C$22)%,ユーザー別卸価格!H239+入力!$C$23),-入力!$C$24),IF(入力!$C$25=2,ROUNDUP(IF(入力!$C$21=1,ユーザー別卸価格!H239/(100-入力!$C$22)%,ユーザー別卸価格!H239+入力!$C$23),-入力!$C$24),ROUND(IF(入力!$C$21=1,ユーザー別卸価格!H239/(100-入力!$C$22)%,ユーザー別卸価格!H239+入力!$C$23),-入力!$C$24))),ユーザー別卸価格!H239))</f>
        <v>40600</v>
      </c>
      <c r="I239" s="101" t="str">
        <f>'6桁'!I239</f>
        <v>※V
VE303</v>
      </c>
      <c r="J239" s="12">
        <f>IF(ユーザー別卸価格!J239="","", IF(ISNUMBER(ユーザー別卸価格!J239),IF(入力!$C$25=1,ROUNDDOWN(IF(入力!$C$21=1,ユーザー別卸価格!J239/(100-入力!$C$22)%,ユーザー別卸価格!J239+入力!$C$23),-入力!$C$24),IF(入力!$C$25=2,ROUNDUP(IF(入力!$C$21=1,ユーザー別卸価格!J239/(100-入力!$C$22)%,ユーザー別卸価格!J239+入力!$C$23),-入力!$C$24),ROUND(IF(入力!$C$21=1,ユーザー別卸価格!J239/(100-入力!$C$22)%,ユーザー別卸価格!J239+入力!$C$23),-入力!$C$24))),ユーザー別卸価格!J239))</f>
        <v>36900</v>
      </c>
      <c r="K239" s="19" t="str">
        <f>'6桁'!K239</f>
        <v>V</v>
      </c>
      <c r="L239" s="12" t="str">
        <f>IF(ユーザー別卸価格!L239="","", IF(ISNUMBER(ユーザー別卸価格!L239),IF(入力!$C$25=1,ROUNDDOWN(IF(入力!$C$21=1,ユーザー別卸価格!L239/(100-入力!$C$22)%,ユーザー別卸価格!L239+入力!$C$23),-入力!$C$24),IF(入力!$C$25=2,ROUNDUP(IF(入力!$C$21=1,ユーザー別卸価格!L239/(100-入力!$C$22)%,ユーザー別卸価格!L239+入力!$C$23),-入力!$C$24),ROUND(IF(入力!$C$21=1,ユーザー別卸価格!L239/(100-入力!$C$22)%,ユーザー別卸価格!L239+入力!$C$23),-入力!$C$24))),ユーザー別卸価格!L239))</f>
        <v/>
      </c>
      <c r="M239" s="19">
        <f>'6桁'!M239</f>
        <v>0</v>
      </c>
      <c r="N239" s="12" t="str">
        <f>IF(ユーザー別卸価格!N239="","", IF(ISNUMBER(ユーザー別卸価格!N239),IF(入力!$C$25=1,ROUNDDOWN(IF(入力!$C$21=1,ユーザー別卸価格!N239/(100-入力!$C$22)%,ユーザー別卸価格!N239+入力!$C$23),-入力!$C$24),IF(入力!$C$25=2,ROUNDUP(IF(入力!$C$21=1,ユーザー別卸価格!N239/(100-入力!$C$22)%,ユーザー別卸価格!N239+入力!$C$23),-入力!$C$24),ROUND(IF(入力!$C$21=1,ユーザー別卸価格!N239/(100-入力!$C$22)%,ユーザー別卸価格!N239+入力!$C$23),-入力!$C$24))),ユーザー別卸価格!N239))</f>
        <v/>
      </c>
      <c r="O239" s="19">
        <f>'6桁'!O239</f>
        <v>0</v>
      </c>
      <c r="P239" s="12" t="str">
        <f>IF(ユーザー別卸価格!P239="","", IF(ISNUMBER(ユーザー別卸価格!P239),IF(入力!$C$25=1,ROUNDDOWN(IF(入力!$C$21=1,ユーザー別卸価格!P239/(100-入力!$C$22)%,ユーザー別卸価格!P239+入力!$C$23),-入力!$C$24),IF(入力!$C$25=2,ROUNDUP(IF(入力!$C$21=1,ユーザー別卸価格!P239/(100-入力!$C$22)%,ユーザー別卸価格!P239+入力!$C$23),-入力!$C$24),ROUND(IF(入力!$C$21=1,ユーザー別卸価格!P239/(100-入力!$C$22)%,ユーザー別卸価格!P239+入力!$C$23),-入力!$C$24))),ユーザー別卸価格!P239))</f>
        <v/>
      </c>
      <c r="Q239" s="20">
        <f>'6桁'!Q239</f>
        <v>0</v>
      </c>
      <c r="R239" s="12" t="str">
        <f>IF(ユーザー別卸価格!R239="","", IF(ISNUMBER(ユーザー別卸価格!R239),IF(入力!$C$25=1,ROUNDDOWN(IF(入力!$C$21=1,ユーザー別卸価格!R239/(100-入力!$C$22)%,ユーザー別卸価格!R239+入力!$C$23),-入力!$C$24),IF(入力!$C$25=2,ROUNDUP(IF(入力!$C$21=1,ユーザー別卸価格!R239/(100-入力!$C$22)%,ユーザー別卸価格!R239+入力!$C$23),-入力!$C$24),ROUND(IF(入力!$C$21=1,ユーザー別卸価格!R239/(100-入力!$C$22)%,ユーザー別卸価格!R239+入力!$C$23),-入力!$C$24))),ユーザー別卸価格!R239))</f>
        <v/>
      </c>
      <c r="S239" s="19">
        <f>'6桁'!S239</f>
        <v>0</v>
      </c>
      <c r="T239" s="12" t="str">
        <f>IF(ユーザー別卸価格!T239="","", IF(ISNUMBER(ユーザー別卸価格!T239),IF(入力!$C$25=1,ROUNDDOWN(IF(入力!$C$21=1,ユーザー別卸価格!T239/(100-入力!$C$22)%,ユーザー別卸価格!T239+入力!$C$23),-入力!$C$24),IF(入力!$C$25=2,ROUNDUP(IF(入力!$C$21=1,ユーザー別卸価格!T239/(100-入力!$C$22)%,ユーザー別卸価格!T239+入力!$C$23),-入力!$C$24),ROUND(IF(入力!$C$21=1,ユーザー別卸価格!T239/(100-入力!$C$22)%,ユーザー別卸価格!T239+入力!$C$23),-入力!$C$24))),ユーザー別卸価格!T239))</f>
        <v/>
      </c>
      <c r="U239" s="19">
        <f>'6桁'!U239</f>
        <v>0</v>
      </c>
      <c r="V239" s="12" t="str">
        <f>IF(ユーザー別卸価格!V239="","", IF(ISNUMBER(ユーザー別卸価格!V239),IF(入力!$C$25=1,ROUNDDOWN(IF(入力!$C$21=1,ユーザー別卸価格!V239/(100-入力!$C$22)%,ユーザー別卸価格!V239+入力!$C$23),-入力!$C$24),IF(入力!$C$25=2,ROUNDUP(IF(入力!$C$21=1,ユーザー別卸価格!V239/(100-入力!$C$22)%,ユーザー別卸価格!V239+入力!$C$23),-入力!$C$24),ROUND(IF(入力!$C$21=1,ユーザー別卸価格!V239/(100-入力!$C$22)%,ユーザー別卸価格!V239+入力!$C$23),-入力!$C$24))),ユーザー別卸価格!V239))</f>
        <v/>
      </c>
      <c r="W239" s="20">
        <f>'6桁'!W239</f>
        <v>0</v>
      </c>
      <c r="X239" s="12" t="str">
        <f>IF(ユーザー別卸価格!X239="","", IF(ISNUMBER(ユーザー別卸価格!X239),IF(入力!$C$25=1,ROUNDDOWN(IF(入力!$C$21=1,ユーザー別卸価格!X239/(100-入力!$C$22)%,ユーザー別卸価格!X239+入力!$C$23),-入力!$C$24),IF(入力!$C$25=2,ROUNDUP(IF(入力!$C$21=1,ユーザー別卸価格!X239/(100-入力!$C$22)%,ユーザー別卸価格!X239+入力!$C$23),-入力!$C$24),ROUND(IF(入力!$C$21=1,ユーザー別卸価格!X239/(100-入力!$C$22)%,ユーザー別卸価格!X239+入力!$C$23),-入力!$C$24))),ユーザー別卸価格!X239))</f>
        <v/>
      </c>
      <c r="Y239" s="20">
        <f>'6桁'!Y239</f>
        <v>0</v>
      </c>
      <c r="Z239" s="265"/>
    </row>
    <row r="240" spans="2:26" ht="30" customHeight="1">
      <c r="B240" s="503"/>
      <c r="C240" s="341" t="s">
        <v>144</v>
      </c>
      <c r="D240" s="254">
        <v>91</v>
      </c>
      <c r="E240" s="342">
        <v>95</v>
      </c>
      <c r="F240" s="12" t="str">
        <f>IF(ユーザー別卸価格!F240="","", IF(ISNUMBER(ユーザー別卸価格!F240),IF(入力!$C$25=1,ROUNDDOWN(IF(入力!$C$21=1,ユーザー別卸価格!F240/(100-入力!$C$22)%,ユーザー別卸価格!F240+入力!$C$23),-入力!$C$24),IF(入力!$C$25=2,ROUNDUP(IF(入力!$C$21=1,ユーザー別卸価格!F240/(100-入力!$C$22)%,ユーザー別卸価格!F240+入力!$C$23),-入力!$C$24),ROUND(IF(入力!$C$21=1,ユーザー別卸価格!F240/(100-入力!$C$22)%,ユーザー別卸価格!F240+入力!$C$23),-入力!$C$24))),ユーザー別卸価格!F240))</f>
        <v/>
      </c>
      <c r="G240" s="19">
        <f>'6桁'!G240</f>
        <v>0</v>
      </c>
      <c r="H240" s="12">
        <f>IF(ユーザー別卸価格!H240="","", IF(ISNUMBER(ユーザー別卸価格!H240),IF(入力!$C$25=1,ROUNDDOWN(IF(入力!$C$21=1,ユーザー別卸価格!H240/(100-入力!$C$22)%,ユーザー別卸価格!H240+入力!$C$23),-入力!$C$24),IF(入力!$C$25=2,ROUNDUP(IF(入力!$C$21=1,ユーザー別卸価格!H240/(100-入力!$C$22)%,ユーザー別卸価格!H240+入力!$C$23),-入力!$C$24),ROUND(IF(入力!$C$21=1,ユーザー別卸価格!H240/(100-入力!$C$22)%,ユーザー別卸価格!H240+入力!$C$23),-入力!$C$24))),ユーザー別卸価格!H240))</f>
        <v>32500</v>
      </c>
      <c r="I240" s="19" t="str">
        <f>'6桁'!I240</f>
        <v>V★</v>
      </c>
      <c r="J240" s="12">
        <f>IF(ユーザー別卸価格!J240="","", IF(ISNUMBER(ユーザー別卸価格!J240),IF(入力!$C$25=1,ROUNDDOWN(IF(入力!$C$21=1,ユーザー別卸価格!J240/(100-入力!$C$22)%,ユーザー別卸価格!J240+入力!$C$23),-入力!$C$24),IF(入力!$C$25=2,ROUNDUP(IF(入力!$C$21=1,ユーザー別卸価格!J240/(100-入力!$C$22)%,ユーザー別卸価格!J240+入力!$C$23),-入力!$C$24),ROUND(IF(入力!$C$21=1,ユーザー別卸価格!J240/(100-入力!$C$22)%,ユーザー別卸価格!J240+入力!$C$23),-入力!$C$24))),ユーザー別卸価格!J240))</f>
        <v>28200</v>
      </c>
      <c r="K240" s="19" t="str">
        <f>'6桁'!K240</f>
        <v>V</v>
      </c>
      <c r="L240" s="12">
        <f>IF(ユーザー別卸価格!L240="","", IF(ISNUMBER(ユーザー別卸価格!L240),IF(入力!$C$25=1,ROUNDDOWN(IF(入力!$C$21=1,ユーザー別卸価格!L240/(100-入力!$C$22)%,ユーザー別卸価格!L240+入力!$C$23),-入力!$C$24),IF(入力!$C$25=2,ROUNDUP(IF(入力!$C$21=1,ユーザー別卸価格!L240/(100-入力!$C$22)%,ユーザー別卸価格!L240+入力!$C$23),-入力!$C$24),ROUND(IF(入力!$C$21=1,ユーザー別卸価格!L240/(100-入力!$C$22)%,ユーザー別卸価格!L240+入力!$C$23),-入力!$C$24))),ユーザー別卸価格!L240))</f>
        <v>25900</v>
      </c>
      <c r="M240" s="19" t="str">
        <f>'6桁'!M240</f>
        <v>V★△</v>
      </c>
      <c r="N240" s="12" t="str">
        <f>IF(ユーザー別卸価格!N240="","", IF(ISNUMBER(ユーザー別卸価格!N240),IF(入力!$C$25=1,ROUNDDOWN(IF(入力!$C$21=1,ユーザー別卸価格!N240/(100-入力!$C$22)%,ユーザー別卸価格!N240+入力!$C$23),-入力!$C$24),IF(入力!$C$25=2,ROUNDUP(IF(入力!$C$21=1,ユーザー別卸価格!N240/(100-入力!$C$22)%,ユーザー別卸価格!N240+入力!$C$23),-入力!$C$24),ROUND(IF(入力!$C$21=1,ユーザー別卸価格!N240/(100-入力!$C$22)%,ユーザー別卸価格!N240+入力!$C$23),-入力!$C$24))),ユーザー別卸価格!N240))</f>
        <v/>
      </c>
      <c r="O240" s="19">
        <f>'6桁'!O240</f>
        <v>0</v>
      </c>
      <c r="P240" s="12" t="str">
        <f>IF(ユーザー別卸価格!P240="","", IF(ISNUMBER(ユーザー別卸価格!P240),IF(入力!$C$25=1,ROUNDDOWN(IF(入力!$C$21=1,ユーザー別卸価格!P240/(100-入力!$C$22)%,ユーザー別卸価格!P240+入力!$C$23),-入力!$C$24),IF(入力!$C$25=2,ROUNDUP(IF(入力!$C$21=1,ユーザー別卸価格!P240/(100-入力!$C$22)%,ユーザー別卸価格!P240+入力!$C$23),-入力!$C$24),ROUND(IF(入力!$C$21=1,ユーザー別卸価格!P240/(100-入力!$C$22)%,ユーザー別卸価格!P240+入力!$C$23),-入力!$C$24))),ユーザー別卸価格!P240))</f>
        <v/>
      </c>
      <c r="Q240" s="20">
        <f>'6桁'!Q240</f>
        <v>0</v>
      </c>
      <c r="R240" s="12" t="str">
        <f>IF(ユーザー別卸価格!R240="","", IF(ISNUMBER(ユーザー別卸価格!R240),IF(入力!$C$25=1,ROUNDDOWN(IF(入力!$C$21=1,ユーザー別卸価格!R240/(100-入力!$C$22)%,ユーザー別卸価格!R240+入力!$C$23),-入力!$C$24),IF(入力!$C$25=2,ROUNDUP(IF(入力!$C$21=1,ユーザー別卸価格!R240/(100-入力!$C$22)%,ユーザー別卸価格!R240+入力!$C$23),-入力!$C$24),ROUND(IF(入力!$C$21=1,ユーザー別卸価格!R240/(100-入力!$C$22)%,ユーザー別卸価格!R240+入力!$C$23),-入力!$C$24))),ユーザー別卸価格!R240))</f>
        <v/>
      </c>
      <c r="S240" s="19">
        <f>'6桁'!S240</f>
        <v>0</v>
      </c>
      <c r="T240" s="12" t="str">
        <f>IF(ユーザー別卸価格!T240="","", IF(ISNUMBER(ユーザー別卸価格!T240),IF(入力!$C$25=1,ROUNDDOWN(IF(入力!$C$21=1,ユーザー別卸価格!T240/(100-入力!$C$22)%,ユーザー別卸価格!T240+入力!$C$23),-入力!$C$24),IF(入力!$C$25=2,ROUNDUP(IF(入力!$C$21=1,ユーザー別卸価格!T240/(100-入力!$C$22)%,ユーザー別卸価格!T240+入力!$C$23),-入力!$C$24),ROUND(IF(入力!$C$21=1,ユーザー別卸価格!T240/(100-入力!$C$22)%,ユーザー別卸価格!T240+入力!$C$23),-入力!$C$24))),ユーザー別卸価格!T240))</f>
        <v/>
      </c>
      <c r="U240" s="19">
        <f>'6桁'!U240</f>
        <v>0</v>
      </c>
      <c r="V240" s="12" t="str">
        <f>IF(ユーザー別卸価格!V240="","", IF(ISNUMBER(ユーザー別卸価格!V240),IF(入力!$C$25=1,ROUNDDOWN(IF(入力!$C$21=1,ユーザー別卸価格!V240/(100-入力!$C$22)%,ユーザー別卸価格!V240+入力!$C$23),-入力!$C$24),IF(入力!$C$25=2,ROUNDUP(IF(入力!$C$21=1,ユーザー別卸価格!V240/(100-入力!$C$22)%,ユーザー別卸価格!V240+入力!$C$23),-入力!$C$24),ROUND(IF(入力!$C$21=1,ユーザー別卸価格!V240/(100-入力!$C$22)%,ユーザー別卸価格!V240+入力!$C$23),-入力!$C$24))),ユーザー別卸価格!V240))</f>
        <v/>
      </c>
      <c r="W240" s="20">
        <f>'6桁'!W240</f>
        <v>0</v>
      </c>
      <c r="X240" s="12" t="str">
        <f>IF(ユーザー別卸価格!X240="","", IF(ISNUMBER(ユーザー別卸価格!X240),IF(入力!$C$25=1,ROUNDDOWN(IF(入力!$C$21=1,ユーザー別卸価格!X240/(100-入力!$C$22)%,ユーザー別卸価格!X240+入力!$C$23),-入力!$C$24),IF(入力!$C$25=2,ROUNDUP(IF(入力!$C$21=1,ユーザー別卸価格!X240/(100-入力!$C$22)%,ユーザー別卸価格!X240+入力!$C$23),-入力!$C$24),ROUND(IF(入力!$C$21=1,ユーザー別卸価格!X240/(100-入力!$C$22)%,ユーザー別卸価格!X240+入力!$C$23),-入力!$C$24))),ユーザー別卸価格!X240))</f>
        <v/>
      </c>
      <c r="Y240" s="20">
        <f>'6桁'!Y240</f>
        <v>0</v>
      </c>
      <c r="Z240" s="265"/>
    </row>
    <row r="241" spans="2:27" ht="30" customHeight="1">
      <c r="B241" s="503"/>
      <c r="C241" s="341" t="s">
        <v>51</v>
      </c>
      <c r="D241" s="254">
        <v>94</v>
      </c>
      <c r="E241" s="342">
        <v>98</v>
      </c>
      <c r="F241" s="12">
        <f>IF(ユーザー別卸価格!F241="","", IF(ISNUMBER(ユーザー別卸価格!F241),IF(入力!$C$25=1,ROUNDDOWN(IF(入力!$C$21=1,ユーザー別卸価格!F241/(100-入力!$C$22)%,ユーザー別卸価格!F241+入力!$C$23),-入力!$C$24),IF(入力!$C$25=2,ROUNDUP(IF(入力!$C$21=1,ユーザー別卸価格!F241/(100-入力!$C$22)%,ユーザー別卸価格!F241+入力!$C$23),-入力!$C$24),ROUND(IF(入力!$C$21=1,ユーザー別卸価格!F241/(100-入力!$C$22)%,ユーザー別卸価格!F241+入力!$C$23),-入力!$C$24))),ユーザー別卸価格!F241))</f>
        <v>33400</v>
      </c>
      <c r="G241" s="19" t="str">
        <f>'6桁'!G241</f>
        <v>Y</v>
      </c>
      <c r="H241" s="12">
        <f>IF(ユーザー別卸価格!H241="","", IF(ISNUMBER(ユーザー別卸価格!H241),IF(入力!$C$25=1,ROUNDDOWN(IF(入力!$C$21=1,ユーザー別卸価格!H241/(100-入力!$C$22)%,ユーザー別卸価格!H241+入力!$C$23),-入力!$C$24),IF(入力!$C$25=2,ROUNDUP(IF(入力!$C$21=1,ユーザー別卸価格!H241/(100-入力!$C$22)%,ユーザー別卸価格!H241+入力!$C$23),-入力!$C$24),ROUND(IF(入力!$C$21=1,ユーザー別卸価格!H241/(100-入力!$C$22)%,ユーザー別卸価格!H241+入力!$C$23),-入力!$C$24))),ユーザー別卸価格!H241))</f>
        <v>32900</v>
      </c>
      <c r="I241" s="19" t="str">
        <f>'6桁'!I241</f>
        <v>W</v>
      </c>
      <c r="J241" s="12">
        <f>IF(ユーザー別卸価格!J241="","", IF(ISNUMBER(ユーザー別卸価格!J241),IF(入力!$C$25=1,ROUNDDOWN(IF(入力!$C$21=1,ユーザー別卸価格!J241/(100-入力!$C$22)%,ユーザー別卸価格!J241+入力!$C$23),-入力!$C$24),IF(入力!$C$25=2,ROUNDUP(IF(入力!$C$21=1,ユーザー別卸価格!J241/(100-入力!$C$22)%,ユーザー別卸価格!J241+入力!$C$23),-入力!$C$24),ROUND(IF(入力!$C$21=1,ユーザー別卸価格!J241/(100-入力!$C$22)%,ユーザー別卸価格!J241+入力!$C$23),-入力!$C$24))),ユーザー別卸価格!J241))</f>
        <v>29400</v>
      </c>
      <c r="K241" s="19" t="str">
        <f>'6桁'!K241</f>
        <v>V</v>
      </c>
      <c r="L241" s="12">
        <f>IF(ユーザー別卸価格!L241="","", IF(ISNUMBER(ユーザー別卸価格!L241),IF(入力!$C$25=1,ROUNDDOWN(IF(入力!$C$21=1,ユーザー別卸価格!L241/(100-入力!$C$22)%,ユーザー別卸価格!L241+入力!$C$23),-入力!$C$24),IF(入力!$C$25=2,ROUNDUP(IF(入力!$C$21=1,ユーザー別卸価格!L241/(100-入力!$C$22)%,ユーザー別卸価格!L241+入力!$C$23),-入力!$C$24),ROUND(IF(入力!$C$21=1,ユーザー別卸価格!L241/(100-入力!$C$22)%,ユーザー別卸価格!L241+入力!$C$23),-入力!$C$24))),ユーザー別卸価格!L241))</f>
        <v>26400</v>
      </c>
      <c r="M241" s="19" t="str">
        <f>'6桁'!M241</f>
        <v>V</v>
      </c>
      <c r="N241" s="12">
        <f>IF(ユーザー別卸価格!N241="","", IF(ISNUMBER(ユーザー別卸価格!N241),IF(入力!$C$25=1,ROUNDDOWN(IF(入力!$C$21=1,ユーザー別卸価格!N241/(100-入力!$C$22)%,ユーザー別卸価格!N241+入力!$C$23),-入力!$C$24),IF(入力!$C$25=2,ROUNDUP(IF(入力!$C$21=1,ユーザー別卸価格!N241/(100-入力!$C$22)%,ユーザー別卸価格!N241+入力!$C$23),-入力!$C$24),ROUND(IF(入力!$C$21=1,ユーザー別卸価格!N241/(100-入力!$C$22)%,ユーザー別卸価格!N241+入力!$C$23),-入力!$C$24))),ユーザー別卸価格!N241))</f>
        <v>25700</v>
      </c>
      <c r="O241" s="19" t="str">
        <f>'6桁'!O241</f>
        <v>V</v>
      </c>
      <c r="P241" s="12" t="str">
        <f>IF(ユーザー別卸価格!P241="","", IF(ISNUMBER(ユーザー別卸価格!P241),IF(入力!$C$25=1,ROUNDDOWN(IF(入力!$C$21=1,ユーザー別卸価格!P241/(100-入力!$C$22)%,ユーザー別卸価格!P241+入力!$C$23),-入力!$C$24),IF(入力!$C$25=2,ROUNDUP(IF(入力!$C$21=1,ユーザー別卸価格!P241/(100-入力!$C$22)%,ユーザー別卸価格!P241+入力!$C$23),-入力!$C$24),ROUND(IF(入力!$C$21=1,ユーザー別卸価格!P241/(100-入力!$C$22)%,ユーザー別卸価格!P241+入力!$C$23),-入力!$C$24))),ユーザー別卸価格!P241))</f>
        <v/>
      </c>
      <c r="Q241" s="20">
        <f>'6桁'!Q241</f>
        <v>0</v>
      </c>
      <c r="R241" s="12" t="str">
        <f>IF(ユーザー別卸価格!R241="","", IF(ISNUMBER(ユーザー別卸価格!R241),IF(入力!$C$25=1,ROUNDDOWN(IF(入力!$C$21=1,ユーザー別卸価格!R241/(100-入力!$C$22)%,ユーザー別卸価格!R241+入力!$C$23),-入力!$C$24),IF(入力!$C$25=2,ROUNDUP(IF(入力!$C$21=1,ユーザー別卸価格!R241/(100-入力!$C$22)%,ユーザー別卸価格!R241+入力!$C$23),-入力!$C$24),ROUND(IF(入力!$C$21=1,ユーザー別卸価格!R241/(100-入力!$C$22)%,ユーザー別卸価格!R241+入力!$C$23),-入力!$C$24))),ユーザー別卸価格!R241))</f>
        <v/>
      </c>
      <c r="S241" s="19">
        <f>'6桁'!S241</f>
        <v>0</v>
      </c>
      <c r="T241" s="12" t="str">
        <f>IF(ユーザー別卸価格!T241="","", IF(ISNUMBER(ユーザー別卸価格!T241),IF(入力!$C$25=1,ROUNDDOWN(IF(入力!$C$21=1,ユーザー別卸価格!T241/(100-入力!$C$22)%,ユーザー別卸価格!T241+入力!$C$23),-入力!$C$24),IF(入力!$C$25=2,ROUNDUP(IF(入力!$C$21=1,ユーザー別卸価格!T241/(100-入力!$C$22)%,ユーザー別卸価格!T241+入力!$C$23),-入力!$C$24),ROUND(IF(入力!$C$21=1,ユーザー別卸価格!T241/(100-入力!$C$22)%,ユーザー別卸価格!T241+入力!$C$23),-入力!$C$24))),ユーザー別卸価格!T241))</f>
        <v/>
      </c>
      <c r="U241" s="19">
        <f>'6桁'!U241</f>
        <v>0</v>
      </c>
      <c r="V241" s="12" t="str">
        <f>IF(ユーザー別卸価格!V241="","", IF(ISNUMBER(ユーザー別卸価格!V241),IF(入力!$C$25=1,ROUNDDOWN(IF(入力!$C$21=1,ユーザー別卸価格!V241/(100-入力!$C$22)%,ユーザー別卸価格!V241+入力!$C$23),-入力!$C$24),IF(入力!$C$25=2,ROUNDUP(IF(入力!$C$21=1,ユーザー別卸価格!V241/(100-入力!$C$22)%,ユーザー別卸価格!V241+入力!$C$23),-入力!$C$24),ROUND(IF(入力!$C$21=1,ユーザー別卸価格!V241/(100-入力!$C$22)%,ユーザー別卸価格!V241+入力!$C$23),-入力!$C$24))),ユーザー別卸価格!V241))</f>
        <v/>
      </c>
      <c r="W241" s="20">
        <f>'6桁'!W241</f>
        <v>0</v>
      </c>
      <c r="X241" s="12">
        <f>IF(ユーザー別卸価格!X241="","", IF(ISNUMBER(ユーザー別卸価格!X241),IF(入力!$C$25=1,ROUNDDOWN(IF(入力!$C$21=1,ユーザー別卸価格!X241/(100-入力!$C$22)%,ユーザー別卸価格!X241+入力!$C$23),-入力!$C$24),IF(入力!$C$25=2,ROUNDUP(IF(入力!$C$21=1,ユーザー別卸価格!X241/(100-入力!$C$22)%,ユーザー別卸価格!X241+入力!$C$23),-入力!$C$24),ROUND(IF(入力!$C$21=1,ユーザー別卸価格!X241/(100-入力!$C$22)%,ユーザー別卸価格!X241+入力!$C$23),-入力!$C$24))),ユーザー別卸価格!X241))</f>
        <v>29600</v>
      </c>
      <c r="Y241" s="20" t="str">
        <f>'6桁'!Y241</f>
        <v>V</v>
      </c>
      <c r="Z241" s="265"/>
    </row>
    <row r="242" spans="2:27" ht="30" customHeight="1">
      <c r="B242" s="503"/>
      <c r="C242" s="341" t="s">
        <v>145</v>
      </c>
      <c r="D242" s="254">
        <v>97</v>
      </c>
      <c r="E242" s="342">
        <v>101</v>
      </c>
      <c r="F242" s="12">
        <f>IF(ユーザー別卸価格!F242="","", IF(ISNUMBER(ユーザー別卸価格!F242),IF(入力!$C$25=1,ROUNDDOWN(IF(入力!$C$21=1,ユーザー別卸価格!F242/(100-入力!$C$22)%,ユーザー別卸価格!F242+入力!$C$23),-入力!$C$24),IF(入力!$C$25=2,ROUNDUP(IF(入力!$C$21=1,ユーザー別卸価格!F242/(100-入力!$C$22)%,ユーザー別卸価格!F242+入力!$C$23),-入力!$C$24),ROUND(IF(入力!$C$21=1,ユーザー別卸価格!F242/(100-入力!$C$22)%,ユーザー別卸価格!F242+入力!$C$23),-入力!$C$24))),ユーザー別卸価格!F242))</f>
        <v>38400</v>
      </c>
      <c r="G242" s="19" t="str">
        <f>'6桁'!G242</f>
        <v>Y★</v>
      </c>
      <c r="H242" s="12">
        <f>IF(ユーザー別卸価格!H242="","", IF(ISNUMBER(ユーザー別卸価格!H242),IF(入力!$C$25=1,ROUNDDOWN(IF(入力!$C$21=1,ユーザー別卸価格!H242/(100-入力!$C$22)%,ユーザー別卸価格!H242+入力!$C$23),-入力!$C$24),IF(入力!$C$25=2,ROUNDUP(IF(入力!$C$21=1,ユーザー別卸価格!H242/(100-入力!$C$22)%,ユーザー別卸価格!H242+入力!$C$23),-入力!$C$24),ROUND(IF(入力!$C$21=1,ユーザー別卸価格!H242/(100-入力!$C$22)%,ユーザー別卸価格!H242+入力!$C$23),-入力!$C$24))),ユーザー別卸価格!H242))</f>
        <v>35000</v>
      </c>
      <c r="I242" s="19" t="str">
        <f>'6桁'!I242</f>
        <v>W</v>
      </c>
      <c r="J242" s="12">
        <f>IF(ユーザー別卸価格!J242="","", IF(ISNUMBER(ユーザー別卸価格!J242),IF(入力!$C$25=1,ROUNDDOWN(IF(入力!$C$21=1,ユーザー別卸価格!J242/(100-入力!$C$22)%,ユーザー別卸価格!J242+入力!$C$23),-入力!$C$24),IF(入力!$C$25=2,ROUNDUP(IF(入力!$C$21=1,ユーザー別卸価格!J242/(100-入力!$C$22)%,ユーザー別卸価格!J242+入力!$C$23),-入力!$C$24),ROUND(IF(入力!$C$21=1,ユーザー別卸価格!J242/(100-入力!$C$22)%,ユーザー別卸価格!J242+入力!$C$23),-入力!$C$24))),ユーザー別卸価格!J242))</f>
        <v>33700</v>
      </c>
      <c r="K242" s="19" t="str">
        <f>'6桁'!K242</f>
        <v>W★</v>
      </c>
      <c r="L242" s="12">
        <f>IF(ユーザー別卸価格!L242="","", IF(ISNUMBER(ユーザー別卸価格!L242),IF(入力!$C$25=1,ROUNDDOWN(IF(入力!$C$21=1,ユーザー別卸価格!L242/(100-入力!$C$22)%,ユーザー別卸価格!L242+入力!$C$23),-入力!$C$24),IF(入力!$C$25=2,ROUNDUP(IF(入力!$C$21=1,ユーザー別卸価格!L242/(100-入力!$C$22)%,ユーザー別卸価格!L242+入力!$C$23),-入力!$C$24),ROUND(IF(入力!$C$21=1,ユーザー別卸価格!L242/(100-入力!$C$22)%,ユーザー別卸価格!L242+入力!$C$23),-入力!$C$24))),ユーザー別卸価格!L242))</f>
        <v>31500</v>
      </c>
      <c r="M242" s="19" t="str">
        <f>'6桁'!M242</f>
        <v>W</v>
      </c>
      <c r="N242" s="12">
        <f>IF(ユーザー別卸価格!N242="","", IF(ISNUMBER(ユーザー別卸価格!N242),IF(入力!$C$25=1,ROUNDDOWN(IF(入力!$C$21=1,ユーザー別卸価格!N242/(100-入力!$C$22)%,ユーザー別卸価格!N242+入力!$C$23),-入力!$C$24),IF(入力!$C$25=2,ROUNDUP(IF(入力!$C$21=1,ユーザー別卸価格!N242/(100-入力!$C$22)%,ユーザー別卸価格!N242+入力!$C$23),-入力!$C$24),ROUND(IF(入力!$C$21=1,ユーザー別卸価格!N242/(100-入力!$C$22)%,ユーザー別卸価格!N242+入力!$C$23),-入力!$C$24))),ユーザー別卸価格!N242))</f>
        <v>28700</v>
      </c>
      <c r="O242" s="19" t="str">
        <f>'6桁'!O242</f>
        <v>W</v>
      </c>
      <c r="P242" s="12" t="str">
        <f>IF(ユーザー別卸価格!P242="","", IF(ISNUMBER(ユーザー別卸価格!P242),IF(入力!$C$25=1,ROUNDDOWN(IF(入力!$C$21=1,ユーザー別卸価格!P242/(100-入力!$C$22)%,ユーザー別卸価格!P242+入力!$C$23),-入力!$C$24),IF(入力!$C$25=2,ROUNDUP(IF(入力!$C$21=1,ユーザー別卸価格!P242/(100-入力!$C$22)%,ユーザー別卸価格!P242+入力!$C$23),-入力!$C$24),ROUND(IF(入力!$C$21=1,ユーザー別卸価格!P242/(100-入力!$C$22)%,ユーザー別卸価格!P242+入力!$C$23),-入力!$C$24))),ユーザー別卸価格!P242))</f>
        <v/>
      </c>
      <c r="Q242" s="20">
        <f>'6桁'!Q242</f>
        <v>0</v>
      </c>
      <c r="R242" s="12" t="str">
        <f>IF(ユーザー別卸価格!R242="","", IF(ISNUMBER(ユーザー別卸価格!R242),IF(入力!$C$25=1,ROUNDDOWN(IF(入力!$C$21=1,ユーザー別卸価格!R242/(100-入力!$C$22)%,ユーザー別卸価格!R242+入力!$C$23),-入力!$C$24),IF(入力!$C$25=2,ROUNDUP(IF(入力!$C$21=1,ユーザー別卸価格!R242/(100-入力!$C$22)%,ユーザー別卸価格!R242+入力!$C$23),-入力!$C$24),ROUND(IF(入力!$C$21=1,ユーザー別卸価格!R242/(100-入力!$C$22)%,ユーザー別卸価格!R242+入力!$C$23),-入力!$C$24))),ユーザー別卸価格!R242))</f>
        <v/>
      </c>
      <c r="S242" s="19">
        <f>'6桁'!S242</f>
        <v>0</v>
      </c>
      <c r="T242" s="12" t="str">
        <f>IF(ユーザー別卸価格!T242="","", IF(ISNUMBER(ユーザー別卸価格!T242),IF(入力!$C$25=1,ROUNDDOWN(IF(入力!$C$21=1,ユーザー別卸価格!T242/(100-入力!$C$22)%,ユーザー別卸価格!T242+入力!$C$23),-入力!$C$24),IF(入力!$C$25=2,ROUNDUP(IF(入力!$C$21=1,ユーザー別卸価格!T242/(100-入力!$C$22)%,ユーザー別卸価格!T242+入力!$C$23),-入力!$C$24),ROUND(IF(入力!$C$21=1,ユーザー別卸価格!T242/(100-入力!$C$22)%,ユーザー別卸価格!T242+入力!$C$23),-入力!$C$24))),ユーザー別卸価格!T242))</f>
        <v/>
      </c>
      <c r="U242" s="19">
        <f>'6桁'!U242</f>
        <v>0</v>
      </c>
      <c r="V242" s="12" t="str">
        <f>IF(ユーザー別卸価格!V242="","", IF(ISNUMBER(ユーザー別卸価格!V242),IF(入力!$C$25=1,ROUNDDOWN(IF(入力!$C$21=1,ユーザー別卸価格!V242/(100-入力!$C$22)%,ユーザー別卸価格!V242+入力!$C$23),-入力!$C$24),IF(入力!$C$25=2,ROUNDUP(IF(入力!$C$21=1,ユーザー別卸価格!V242/(100-入力!$C$22)%,ユーザー別卸価格!V242+入力!$C$23),-入力!$C$24),ROUND(IF(入力!$C$21=1,ユーザー別卸価格!V242/(100-入力!$C$22)%,ユーザー別卸価格!V242+入力!$C$23),-入力!$C$24))),ユーザー別卸価格!V242))</f>
        <v/>
      </c>
      <c r="W242" s="20">
        <f>'6桁'!W242</f>
        <v>0</v>
      </c>
      <c r="X242" s="12" t="str">
        <f>IF(ユーザー別卸価格!X242="","", IF(ISNUMBER(ユーザー別卸価格!X242),IF(入力!$C$25=1,ROUNDDOWN(IF(入力!$C$21=1,ユーザー別卸価格!X242/(100-入力!$C$22)%,ユーザー別卸価格!X242+入力!$C$23),-入力!$C$24),IF(入力!$C$25=2,ROUNDUP(IF(入力!$C$21=1,ユーザー別卸価格!X242/(100-入力!$C$22)%,ユーザー別卸価格!X242+入力!$C$23),-入力!$C$24),ROUND(IF(入力!$C$21=1,ユーザー別卸価格!X242/(100-入力!$C$22)%,ユーザー別卸価格!X242+入力!$C$23),-入力!$C$24))),ユーザー別卸価格!X242))</f>
        <v/>
      </c>
      <c r="Y242" s="20">
        <f>'6桁'!Y242</f>
        <v>0</v>
      </c>
      <c r="Z242" s="265"/>
    </row>
    <row r="243" spans="2:27" ht="30" customHeight="1">
      <c r="B243" s="503"/>
      <c r="C243" s="341" t="s">
        <v>146</v>
      </c>
      <c r="D243" s="254">
        <v>99</v>
      </c>
      <c r="E243" s="342">
        <v>103</v>
      </c>
      <c r="F243" s="12">
        <f>IF(ユーザー別卸価格!F243="","", IF(ISNUMBER(ユーザー別卸価格!F243),IF(入力!$C$25=1,ROUNDDOWN(IF(入力!$C$21=1,ユーザー別卸価格!F243/(100-入力!$C$22)%,ユーザー別卸価格!F243+入力!$C$23),-入力!$C$24),IF(入力!$C$25=2,ROUNDUP(IF(入力!$C$21=1,ユーザー別卸価格!F243/(100-入力!$C$22)%,ユーザー別卸価格!F243+入力!$C$23),-入力!$C$24),ROUND(IF(入力!$C$21=1,ユーザー別卸価格!F243/(100-入力!$C$22)%,ユーザー別卸価格!F243+入力!$C$23),-入力!$C$24))),ユーザー別卸価格!F243))</f>
        <v>39000</v>
      </c>
      <c r="G243" s="19" t="str">
        <f>'6桁'!G243</f>
        <v>Y★</v>
      </c>
      <c r="H243" s="12">
        <f>IF(ユーザー別卸価格!H243="","", IF(ISNUMBER(ユーザー別卸価格!H243),IF(入力!$C$25=1,ROUNDDOWN(IF(入力!$C$21=1,ユーザー別卸価格!H243/(100-入力!$C$22)%,ユーザー別卸価格!H243+入力!$C$23),-入力!$C$24),IF(入力!$C$25=2,ROUNDUP(IF(入力!$C$21=1,ユーザー別卸価格!H243/(100-入力!$C$22)%,ユーザー別卸価格!H243+入力!$C$23),-入力!$C$24),ROUND(IF(入力!$C$21=1,ユーザー別卸価格!H243/(100-入力!$C$22)%,ユーザー別卸価格!H243+入力!$C$23),-入力!$C$24))),ユーザー別卸価格!H243))</f>
        <v>36200</v>
      </c>
      <c r="I243" s="19" t="str">
        <f>'6桁'!I243</f>
        <v>W</v>
      </c>
      <c r="J243" s="12" t="str">
        <f>IF(ユーザー別卸価格!J243="","", IF(ISNUMBER(ユーザー別卸価格!J243),IF(入力!$C$25=1,ROUNDDOWN(IF(入力!$C$21=1,ユーザー別卸価格!J243/(100-入力!$C$22)%,ユーザー別卸価格!J243+入力!$C$23),-入力!$C$24),IF(入力!$C$25=2,ROUNDUP(IF(入力!$C$21=1,ユーザー別卸価格!J243/(100-入力!$C$22)%,ユーザー別卸価格!J243+入力!$C$23),-入力!$C$24),ROUND(IF(入力!$C$21=1,ユーザー別卸価格!J243/(100-入力!$C$22)%,ユーザー別卸価格!J243+入力!$C$23),-入力!$C$24))),ユーザー別卸価格!J243))</f>
        <v/>
      </c>
      <c r="K243" s="19">
        <f>'6桁'!K243</f>
        <v>0</v>
      </c>
      <c r="L243" s="12" t="str">
        <f>IF(ユーザー別卸価格!L243="","", IF(ISNUMBER(ユーザー別卸価格!L243),IF(入力!$C$25=1,ROUNDDOWN(IF(入力!$C$21=1,ユーザー別卸価格!L243/(100-入力!$C$22)%,ユーザー別卸価格!L243+入力!$C$23),-入力!$C$24),IF(入力!$C$25=2,ROUNDUP(IF(入力!$C$21=1,ユーザー別卸価格!L243/(100-入力!$C$22)%,ユーザー別卸価格!L243+入力!$C$23),-入力!$C$24),ROUND(IF(入力!$C$21=1,ユーザー別卸価格!L243/(100-入力!$C$22)%,ユーザー別卸価格!L243+入力!$C$23),-入力!$C$24))),ユーザー別卸価格!L243))</f>
        <v/>
      </c>
      <c r="M243" s="19">
        <f>'6桁'!M243</f>
        <v>0</v>
      </c>
      <c r="N243" s="12" t="str">
        <f>IF(ユーザー別卸価格!N243="","", IF(ISNUMBER(ユーザー別卸価格!N243),IF(入力!$C$25=1,ROUNDDOWN(IF(入力!$C$21=1,ユーザー別卸価格!N243/(100-入力!$C$22)%,ユーザー別卸価格!N243+入力!$C$23),-入力!$C$24),IF(入力!$C$25=2,ROUNDUP(IF(入力!$C$21=1,ユーザー別卸価格!N243/(100-入力!$C$22)%,ユーザー別卸価格!N243+入力!$C$23),-入力!$C$24),ROUND(IF(入力!$C$21=1,ユーザー別卸価格!N243/(100-入力!$C$22)%,ユーザー別卸価格!N243+入力!$C$23),-入力!$C$24))),ユーザー別卸価格!N243))</f>
        <v/>
      </c>
      <c r="O243" s="19">
        <f>'6桁'!O243</f>
        <v>0</v>
      </c>
      <c r="P243" s="12" t="str">
        <f>IF(ユーザー別卸価格!P243="","", IF(ISNUMBER(ユーザー別卸価格!P243),IF(入力!$C$25=1,ROUNDDOWN(IF(入力!$C$21=1,ユーザー別卸価格!P243/(100-入力!$C$22)%,ユーザー別卸価格!P243+入力!$C$23),-入力!$C$24),IF(入力!$C$25=2,ROUNDUP(IF(入力!$C$21=1,ユーザー別卸価格!P243/(100-入力!$C$22)%,ユーザー別卸価格!P243+入力!$C$23),-入力!$C$24),ROUND(IF(入力!$C$21=1,ユーザー別卸価格!P243/(100-入力!$C$22)%,ユーザー別卸価格!P243+入力!$C$23),-入力!$C$24))),ユーザー別卸価格!P243))</f>
        <v/>
      </c>
      <c r="Q243" s="20">
        <f>'6桁'!Q243</f>
        <v>0</v>
      </c>
      <c r="R243" s="12" t="str">
        <f>IF(ユーザー別卸価格!R243="","", IF(ISNUMBER(ユーザー別卸価格!R243),IF(入力!$C$25=1,ROUNDDOWN(IF(入力!$C$21=1,ユーザー別卸価格!R243/(100-入力!$C$22)%,ユーザー別卸価格!R243+入力!$C$23),-入力!$C$24),IF(入力!$C$25=2,ROUNDUP(IF(入力!$C$21=1,ユーザー別卸価格!R243/(100-入力!$C$22)%,ユーザー別卸価格!R243+入力!$C$23),-入力!$C$24),ROUND(IF(入力!$C$21=1,ユーザー別卸価格!R243/(100-入力!$C$22)%,ユーザー別卸価格!R243+入力!$C$23),-入力!$C$24))),ユーザー別卸価格!R243))</f>
        <v/>
      </c>
      <c r="S243" s="19">
        <f>'6桁'!S243</f>
        <v>0</v>
      </c>
      <c r="T243" s="12" t="str">
        <f>IF(ユーザー別卸価格!T243="","", IF(ISNUMBER(ユーザー別卸価格!T243),IF(入力!$C$25=1,ROUNDDOWN(IF(入力!$C$21=1,ユーザー別卸価格!T243/(100-入力!$C$22)%,ユーザー別卸価格!T243+入力!$C$23),-入力!$C$24),IF(入力!$C$25=2,ROUNDUP(IF(入力!$C$21=1,ユーザー別卸価格!T243/(100-入力!$C$22)%,ユーザー別卸価格!T243+入力!$C$23),-入力!$C$24),ROUND(IF(入力!$C$21=1,ユーザー別卸価格!T243/(100-入力!$C$22)%,ユーザー別卸価格!T243+入力!$C$23),-入力!$C$24))),ユーザー別卸価格!T243))</f>
        <v/>
      </c>
      <c r="U243" s="19">
        <f>'6桁'!U243</f>
        <v>0</v>
      </c>
      <c r="V243" s="12" t="str">
        <f>IF(ユーザー別卸価格!V243="","", IF(ISNUMBER(ユーザー別卸価格!V243),IF(入力!$C$25=1,ROUNDDOWN(IF(入力!$C$21=1,ユーザー別卸価格!V243/(100-入力!$C$22)%,ユーザー別卸価格!V243+入力!$C$23),-入力!$C$24),IF(入力!$C$25=2,ROUNDUP(IF(入力!$C$21=1,ユーザー別卸価格!V243/(100-入力!$C$22)%,ユーザー別卸価格!V243+入力!$C$23),-入力!$C$24),ROUND(IF(入力!$C$21=1,ユーザー別卸価格!V243/(100-入力!$C$22)%,ユーザー別卸価格!V243+入力!$C$23),-入力!$C$24))),ユーザー別卸価格!V243))</f>
        <v/>
      </c>
      <c r="W243" s="20">
        <f>'6桁'!W243</f>
        <v>0</v>
      </c>
      <c r="X243" s="12" t="str">
        <f>IF(ユーザー別卸価格!X243="","", IF(ISNUMBER(ユーザー別卸価格!X243),IF(入力!$C$25=1,ROUNDDOWN(IF(入力!$C$21=1,ユーザー別卸価格!X243/(100-入力!$C$22)%,ユーザー別卸価格!X243+入力!$C$23),-入力!$C$24),IF(入力!$C$25=2,ROUNDUP(IF(入力!$C$21=1,ユーザー別卸価格!X243/(100-入力!$C$22)%,ユーザー別卸価格!X243+入力!$C$23),-入力!$C$24),ROUND(IF(入力!$C$21=1,ユーザー別卸価格!X243/(100-入力!$C$22)%,ユーザー別卸価格!X243+入力!$C$23),-入力!$C$24))),ユーザー別卸価格!X243))</f>
        <v/>
      </c>
      <c r="Y243" s="20">
        <f>'6桁'!Y243</f>
        <v>0</v>
      </c>
      <c r="Z243" s="265"/>
    </row>
    <row r="244" spans="2:27" ht="30" customHeight="1">
      <c r="B244" s="503"/>
      <c r="C244" s="87" t="s">
        <v>772</v>
      </c>
      <c r="D244" s="254">
        <v>90</v>
      </c>
      <c r="E244" s="342"/>
      <c r="F244" s="12" t="str">
        <f>IF(ユーザー別卸価格!F244="","", IF(ISNUMBER(ユーザー別卸価格!F244),IF(入力!$C$25=1,ROUNDDOWN(IF(入力!$C$21=1,ユーザー別卸価格!F244/(100-入力!$C$22)%,ユーザー別卸価格!F244+入力!$C$23),-入力!$C$24),IF(入力!$C$25=2,ROUNDUP(IF(入力!$C$21=1,ユーザー別卸価格!F244/(100-入力!$C$22)%,ユーザー別卸価格!F244+入力!$C$23),-入力!$C$24),ROUND(IF(入力!$C$21=1,ユーザー別卸価格!F244/(100-入力!$C$22)%,ユーザー別卸価格!F244+入力!$C$23),-入力!$C$24))),ユーザー別卸価格!F244))</f>
        <v/>
      </c>
      <c r="G244" s="19">
        <f>'6桁'!G244</f>
        <v>0</v>
      </c>
      <c r="H244" s="12">
        <f>IF(ユーザー別卸価格!H244="","", IF(ISNUMBER(ユーザー別卸価格!H244),IF(入力!$C$25=1,ROUNDDOWN(IF(入力!$C$21=1,ユーザー別卸価格!H244/(100-入力!$C$22)%,ユーザー別卸価格!H244+入力!$C$23),-入力!$C$24),IF(入力!$C$25=2,ROUNDUP(IF(入力!$C$21=1,ユーザー別卸価格!H244/(100-入力!$C$22)%,ユーザー別卸価格!H244+入力!$C$23),-入力!$C$24),ROUND(IF(入力!$C$21=1,ユーザー別卸価格!H244/(100-入力!$C$22)%,ユーザー別卸価格!H244+入力!$C$23),-入力!$C$24))),ユーザー別卸価格!H244))</f>
        <v>26500</v>
      </c>
      <c r="I244" s="101" t="str">
        <f>'6桁'!I244</f>
        <v>H</v>
      </c>
      <c r="J244" s="12" t="str">
        <f>IF(ユーザー別卸価格!J244="","", IF(ISNUMBER(ユーザー別卸価格!J244),IF(入力!$C$25=1,ROUNDDOWN(IF(入力!$C$21=1,ユーザー別卸価格!J244/(100-入力!$C$22)%,ユーザー別卸価格!J244+入力!$C$23),-入力!$C$24),IF(入力!$C$25=2,ROUNDUP(IF(入力!$C$21=1,ユーザー別卸価格!J244/(100-入力!$C$22)%,ユーザー別卸価格!J244+入力!$C$23),-入力!$C$24),ROUND(IF(入力!$C$21=1,ユーザー別卸価格!J244/(100-入力!$C$22)%,ユーザー別卸価格!J244+入力!$C$23),-入力!$C$24))),ユーザー別卸価格!J244))</f>
        <v/>
      </c>
      <c r="K244" s="19">
        <f>'6桁'!K244</f>
        <v>0</v>
      </c>
      <c r="L244" s="12" t="str">
        <f>IF(ユーザー別卸価格!L244="","", IF(ISNUMBER(ユーザー別卸価格!L244),IF(入力!$C$25=1,ROUNDDOWN(IF(入力!$C$21=1,ユーザー別卸価格!L244/(100-入力!$C$22)%,ユーザー別卸価格!L244+入力!$C$23),-入力!$C$24),IF(入力!$C$25=2,ROUNDUP(IF(入力!$C$21=1,ユーザー別卸価格!L244/(100-入力!$C$22)%,ユーザー別卸価格!L244+入力!$C$23),-入力!$C$24),ROUND(IF(入力!$C$21=1,ユーザー別卸価格!L244/(100-入力!$C$22)%,ユーザー別卸価格!L244+入力!$C$23),-入力!$C$24))),ユーザー別卸価格!L244))</f>
        <v/>
      </c>
      <c r="M244" s="19">
        <f>'6桁'!M244</f>
        <v>0</v>
      </c>
      <c r="N244" s="12">
        <f>IF(ユーザー別卸価格!N244="","", IF(ISNUMBER(ユーザー別卸価格!N244),IF(入力!$C$25=1,ROUNDDOWN(IF(入力!$C$21=1,ユーザー別卸価格!N244/(100-入力!$C$22)%,ユーザー別卸価格!N244+入力!$C$23),-入力!$C$24),IF(入力!$C$25=2,ROUNDUP(IF(入力!$C$21=1,ユーザー別卸価格!N244/(100-入力!$C$22)%,ユーザー別卸価格!N244+入力!$C$23),-入力!$C$24),ROUND(IF(入力!$C$21=1,ユーザー別卸価格!N244/(100-入力!$C$22)%,ユーザー別卸価格!N244+入力!$C$23),-入力!$C$24))),ユーザー別卸価格!N244))</f>
        <v>24400</v>
      </c>
      <c r="O244" s="19" t="str">
        <f>'6桁'!O244</f>
        <v>H</v>
      </c>
      <c r="P244" s="12" t="str">
        <f>IF(ユーザー別卸価格!P244="","", IF(ISNUMBER(ユーザー別卸価格!P244),IF(入力!$C$25=1,ROUNDDOWN(IF(入力!$C$21=1,ユーザー別卸価格!P244/(100-入力!$C$22)%,ユーザー別卸価格!P244+入力!$C$23),-入力!$C$24),IF(入力!$C$25=2,ROUNDUP(IF(入力!$C$21=1,ユーザー別卸価格!P244/(100-入力!$C$22)%,ユーザー別卸価格!P244+入力!$C$23),-入力!$C$24),ROUND(IF(入力!$C$21=1,ユーザー別卸価格!P244/(100-入力!$C$22)%,ユーザー別卸価格!P244+入力!$C$23),-入力!$C$24))),ユーザー別卸価格!P244))</f>
        <v/>
      </c>
      <c r="Q244" s="20">
        <f>'6桁'!Q244</f>
        <v>0</v>
      </c>
      <c r="R244" s="12" t="str">
        <f>IF(ユーザー別卸価格!R244="","", IF(ISNUMBER(ユーザー別卸価格!R244),IF(入力!$C$25=1,ROUNDDOWN(IF(入力!$C$21=1,ユーザー別卸価格!R244/(100-入力!$C$22)%,ユーザー別卸価格!R244+入力!$C$23),-入力!$C$24),IF(入力!$C$25=2,ROUNDUP(IF(入力!$C$21=1,ユーザー別卸価格!R244/(100-入力!$C$22)%,ユーザー別卸価格!R244+入力!$C$23),-入力!$C$24),ROUND(IF(入力!$C$21=1,ユーザー別卸価格!R244/(100-入力!$C$22)%,ユーザー別卸価格!R244+入力!$C$23),-入力!$C$24))),ユーザー別卸価格!R244))</f>
        <v/>
      </c>
      <c r="S244" s="19">
        <f>'6桁'!S244</f>
        <v>0</v>
      </c>
      <c r="T244" s="12" t="str">
        <f>IF(ユーザー別卸価格!T244="","", IF(ISNUMBER(ユーザー別卸価格!T244),IF(入力!$C$25=1,ROUNDDOWN(IF(入力!$C$21=1,ユーザー別卸価格!T244/(100-入力!$C$22)%,ユーザー別卸価格!T244+入力!$C$23),-入力!$C$24),IF(入力!$C$25=2,ROUNDUP(IF(入力!$C$21=1,ユーザー別卸価格!T244/(100-入力!$C$22)%,ユーザー別卸価格!T244+入力!$C$23),-入力!$C$24),ROUND(IF(入力!$C$21=1,ユーザー別卸価格!T244/(100-入力!$C$22)%,ユーザー別卸価格!T244+入力!$C$23),-入力!$C$24))),ユーザー別卸価格!T244))</f>
        <v/>
      </c>
      <c r="U244" s="19">
        <f>'6桁'!U244</f>
        <v>0</v>
      </c>
      <c r="V244" s="12" t="str">
        <f>IF(ユーザー別卸価格!V244="","", IF(ISNUMBER(ユーザー別卸価格!V244),IF(入力!$C$25=1,ROUNDDOWN(IF(入力!$C$21=1,ユーザー別卸価格!V244/(100-入力!$C$22)%,ユーザー別卸価格!V244+入力!$C$23),-入力!$C$24),IF(入力!$C$25=2,ROUNDUP(IF(入力!$C$21=1,ユーザー別卸価格!V244/(100-入力!$C$22)%,ユーザー別卸価格!V244+入力!$C$23),-入力!$C$24),ROUND(IF(入力!$C$21=1,ユーザー別卸価格!V244/(100-入力!$C$22)%,ユーザー別卸価格!V244+入力!$C$23),-入力!$C$24))),ユーザー別卸価格!V244))</f>
        <v/>
      </c>
      <c r="W244" s="20">
        <f>'6桁'!W244</f>
        <v>0</v>
      </c>
      <c r="X244" s="12" t="str">
        <f>IF(ユーザー別卸価格!X244="","", IF(ISNUMBER(ユーザー別卸価格!X244),IF(入力!$C$25=1,ROUNDDOWN(IF(入力!$C$21=1,ユーザー別卸価格!X244/(100-入力!$C$22)%,ユーザー別卸価格!X244+入力!$C$23),-入力!$C$24),IF(入力!$C$25=2,ROUNDUP(IF(入力!$C$21=1,ユーザー別卸価格!X244/(100-入力!$C$22)%,ユーザー別卸価格!X244+入力!$C$23),-入力!$C$24),ROUND(IF(入力!$C$21=1,ユーザー別卸価格!X244/(100-入力!$C$22)%,ユーザー別卸価格!X244+入力!$C$23),-入力!$C$24))),ユーザー別卸価格!X244))</f>
        <v/>
      </c>
      <c r="Y244" s="20">
        <f>'6桁'!Y244</f>
        <v>0</v>
      </c>
      <c r="Z244" s="265"/>
    </row>
    <row r="245" spans="2:27" ht="30" customHeight="1">
      <c r="B245" s="503"/>
      <c r="C245" s="87" t="s">
        <v>82</v>
      </c>
      <c r="D245" s="254">
        <v>96</v>
      </c>
      <c r="E245" s="342">
        <v>100</v>
      </c>
      <c r="F245" s="12" t="str">
        <f>IF(ユーザー別卸価格!F245="","", IF(ISNUMBER(ユーザー別卸価格!F245),IF(入力!$C$25=1,ROUNDDOWN(IF(入力!$C$21=1,ユーザー別卸価格!F245/(100-入力!$C$22)%,ユーザー別卸価格!F245+入力!$C$23),-入力!$C$24),IF(入力!$C$25=2,ROUNDUP(IF(入力!$C$21=1,ユーザー別卸価格!F245/(100-入力!$C$22)%,ユーザー別卸価格!F245+入力!$C$23),-入力!$C$24),ROUND(IF(入力!$C$21=1,ユーザー別卸価格!F245/(100-入力!$C$22)%,ユーザー別卸価格!F245+入力!$C$23),-入力!$C$24))),ユーザー別卸価格!F245))</f>
        <v/>
      </c>
      <c r="G245" s="19">
        <f>'6桁'!G245</f>
        <v>0</v>
      </c>
      <c r="H245" s="12">
        <f>IF(ユーザー別卸価格!H245="","", IF(ISNUMBER(ユーザー別卸価格!H245),IF(入力!$C$25=1,ROUNDDOWN(IF(入力!$C$21=1,ユーザー別卸価格!H245/(100-入力!$C$22)%,ユーザー別卸価格!H245+入力!$C$23),-入力!$C$24),IF(入力!$C$25=2,ROUNDUP(IF(入力!$C$21=1,ユーザー別卸価格!H245/(100-入力!$C$22)%,ユーザー別卸価格!H245+入力!$C$23),-入力!$C$24),ROUND(IF(入力!$C$21=1,ユーザー別卸価格!H245/(100-入力!$C$22)%,ユーザー別卸価格!H245+入力!$C$23),-入力!$C$24))),ユーザー別卸価格!H245))</f>
        <v>29900</v>
      </c>
      <c r="I245" s="101" t="str">
        <f>'6桁'!I245</f>
        <v>H</v>
      </c>
      <c r="J245" s="12" t="str">
        <f>IF(ユーザー別卸価格!J245="","", IF(ISNUMBER(ユーザー別卸価格!J245),IF(入力!$C$25=1,ROUNDDOWN(IF(入力!$C$21=1,ユーザー別卸価格!J245/(100-入力!$C$22)%,ユーザー別卸価格!J245+入力!$C$23),-入力!$C$24),IF(入力!$C$25=2,ROUNDUP(IF(入力!$C$21=1,ユーザー別卸価格!J245/(100-入力!$C$22)%,ユーザー別卸価格!J245+入力!$C$23),-入力!$C$24),ROUND(IF(入力!$C$21=1,ユーザー別卸価格!J245/(100-入力!$C$22)%,ユーザー別卸価格!J245+入力!$C$23),-入力!$C$24))),ユーザー別卸価格!J245))</f>
        <v/>
      </c>
      <c r="K245" s="19">
        <f>'6桁'!K245</f>
        <v>0</v>
      </c>
      <c r="L245" s="12">
        <f>IF(ユーザー別卸価格!L245="","", IF(ISNUMBER(ユーザー別卸価格!L245),IF(入力!$C$25=1,ROUNDDOWN(IF(入力!$C$21=1,ユーザー別卸価格!L245/(100-入力!$C$22)%,ユーザー別卸価格!L245+入力!$C$23),-入力!$C$24),IF(入力!$C$25=2,ROUNDUP(IF(入力!$C$21=1,ユーザー別卸価格!L245/(100-入力!$C$22)%,ユーザー別卸価格!L245+入力!$C$23),-入力!$C$24),ROUND(IF(入力!$C$21=1,ユーザー別卸価格!L245/(100-入力!$C$22)%,ユーザー別卸価格!L245+入力!$C$23),-入力!$C$24))),ユーザー別卸価格!L245))</f>
        <v>25500</v>
      </c>
      <c r="M245" s="19" t="str">
        <f>'6桁'!M245</f>
        <v>H</v>
      </c>
      <c r="N245" s="12">
        <f>IF(ユーザー別卸価格!N245="","", IF(ISNUMBER(ユーザー別卸価格!N245),IF(入力!$C$25=1,ROUNDDOWN(IF(入力!$C$21=1,ユーザー別卸価格!N245/(100-入力!$C$22)%,ユーザー別卸価格!N245+入力!$C$23),-入力!$C$24),IF(入力!$C$25=2,ROUNDUP(IF(入力!$C$21=1,ユーザー別卸価格!N245/(100-入力!$C$22)%,ユーザー別卸価格!N245+入力!$C$23),-入力!$C$24),ROUND(IF(入力!$C$21=1,ユーザー別卸価格!N245/(100-入力!$C$22)%,ユーザー別卸価格!N245+入力!$C$23),-入力!$C$24))),ユーザー別卸価格!N245))</f>
        <v>24900</v>
      </c>
      <c r="O245" s="19" t="str">
        <f>'6桁'!O245</f>
        <v>H</v>
      </c>
      <c r="P245" s="12" t="str">
        <f>IF(ユーザー別卸価格!P245="","", IF(ISNUMBER(ユーザー別卸価格!P245),IF(入力!$C$25=1,ROUNDDOWN(IF(入力!$C$21=1,ユーザー別卸価格!P245/(100-入力!$C$22)%,ユーザー別卸価格!P245+入力!$C$23),-入力!$C$24),IF(入力!$C$25=2,ROUNDUP(IF(入力!$C$21=1,ユーザー別卸価格!P245/(100-入力!$C$22)%,ユーザー別卸価格!P245+入力!$C$23),-入力!$C$24),ROUND(IF(入力!$C$21=1,ユーザー別卸価格!P245/(100-入力!$C$22)%,ユーザー別卸価格!P245+入力!$C$23),-入力!$C$24))),ユーザー別卸価格!P245))</f>
        <v/>
      </c>
      <c r="Q245" s="20">
        <f>'6桁'!Q245</f>
        <v>0</v>
      </c>
      <c r="R245" s="12" t="str">
        <f>IF(ユーザー別卸価格!R245="","", IF(ISNUMBER(ユーザー別卸価格!R245),IF(入力!$C$25=1,ROUNDDOWN(IF(入力!$C$21=1,ユーザー別卸価格!R245/(100-入力!$C$22)%,ユーザー別卸価格!R245+入力!$C$23),-入力!$C$24),IF(入力!$C$25=2,ROUNDUP(IF(入力!$C$21=1,ユーザー別卸価格!R245/(100-入力!$C$22)%,ユーザー別卸価格!R245+入力!$C$23),-入力!$C$24),ROUND(IF(入力!$C$21=1,ユーザー別卸価格!R245/(100-入力!$C$22)%,ユーザー別卸価格!R245+入力!$C$23),-入力!$C$24))),ユーザー別卸価格!R245))</f>
        <v/>
      </c>
      <c r="S245" s="19">
        <f>'6桁'!S245</f>
        <v>0</v>
      </c>
      <c r="T245" s="12" t="str">
        <f>IF(ユーザー別卸価格!T245="","", IF(ISNUMBER(ユーザー別卸価格!T245),IF(入力!$C$25=1,ROUNDDOWN(IF(入力!$C$21=1,ユーザー別卸価格!T245/(100-入力!$C$22)%,ユーザー別卸価格!T245+入力!$C$23),-入力!$C$24),IF(入力!$C$25=2,ROUNDUP(IF(入力!$C$21=1,ユーザー別卸価格!T245/(100-入力!$C$22)%,ユーザー別卸価格!T245+入力!$C$23),-入力!$C$24),ROUND(IF(入力!$C$21=1,ユーザー別卸価格!T245/(100-入力!$C$22)%,ユーザー別卸価格!T245+入力!$C$23),-入力!$C$24))),ユーザー別卸価格!T245))</f>
        <v/>
      </c>
      <c r="U245" s="19">
        <f>'6桁'!U245</f>
        <v>0</v>
      </c>
      <c r="V245" s="12" t="str">
        <f>IF(ユーザー別卸価格!V245="","", IF(ISNUMBER(ユーザー別卸価格!V245),IF(入力!$C$25=1,ROUNDDOWN(IF(入力!$C$21=1,ユーザー別卸価格!V245/(100-入力!$C$22)%,ユーザー別卸価格!V245+入力!$C$23),-入力!$C$24),IF(入力!$C$25=2,ROUNDUP(IF(入力!$C$21=1,ユーザー別卸価格!V245/(100-入力!$C$22)%,ユーザー別卸価格!V245+入力!$C$23),-入力!$C$24),ROUND(IF(入力!$C$21=1,ユーザー別卸価格!V245/(100-入力!$C$22)%,ユーザー別卸価格!V245+入力!$C$23),-入力!$C$24))),ユーザー別卸価格!V245))</f>
        <v/>
      </c>
      <c r="W245" s="20">
        <f>'6桁'!W245</f>
        <v>0</v>
      </c>
      <c r="X245" s="12" t="str">
        <f>IF(ユーザー別卸価格!X245="","", IF(ISNUMBER(ユーザー別卸価格!X245),IF(入力!$C$25=1,ROUNDDOWN(IF(入力!$C$21=1,ユーザー別卸価格!X245/(100-入力!$C$22)%,ユーザー別卸価格!X245+入力!$C$23),-入力!$C$24),IF(入力!$C$25=2,ROUNDUP(IF(入力!$C$21=1,ユーザー別卸価格!X245/(100-入力!$C$22)%,ユーザー別卸価格!X245+入力!$C$23),-入力!$C$24),ROUND(IF(入力!$C$21=1,ユーザー別卸価格!X245/(100-入力!$C$22)%,ユーザー別卸価格!X245+入力!$C$23),-入力!$C$24))),ユーザー別卸価格!X245))</f>
        <v/>
      </c>
      <c r="Y245" s="20">
        <f>'6桁'!Y245</f>
        <v>0</v>
      </c>
      <c r="Z245" s="265"/>
    </row>
    <row r="246" spans="2:27" ht="30" customHeight="1">
      <c r="B246" s="503"/>
      <c r="C246" s="87" t="s">
        <v>208</v>
      </c>
      <c r="D246" s="254">
        <v>99</v>
      </c>
      <c r="E246" s="342">
        <v>103</v>
      </c>
      <c r="F246" s="12" t="str">
        <f>IF(ユーザー別卸価格!F246="","", IF(ISNUMBER(ユーザー別卸価格!F246),IF(入力!$C$25=1,ROUNDDOWN(IF(入力!$C$21=1,ユーザー別卸価格!F246/(100-入力!$C$22)%,ユーザー別卸価格!F246+入力!$C$23),-入力!$C$24),IF(入力!$C$25=2,ROUNDUP(IF(入力!$C$21=1,ユーザー別卸価格!F246/(100-入力!$C$22)%,ユーザー別卸価格!F246+入力!$C$23),-入力!$C$24),ROUND(IF(入力!$C$21=1,ユーザー別卸価格!F246/(100-入力!$C$22)%,ユーザー別卸価格!F246+入力!$C$23),-入力!$C$24))),ユーザー別卸価格!F246))</f>
        <v/>
      </c>
      <c r="G246" s="19">
        <f>'6桁'!G246</f>
        <v>0</v>
      </c>
      <c r="H246" s="12">
        <f>IF(ユーザー別卸価格!H246="","", IF(ISNUMBER(ユーザー別卸価格!H246),IF(入力!$C$25=1,ROUNDDOWN(IF(入力!$C$21=1,ユーザー別卸価格!H246/(100-入力!$C$22)%,ユーザー別卸価格!H246+入力!$C$23),-入力!$C$24),IF(入力!$C$25=2,ROUNDUP(IF(入力!$C$21=1,ユーザー別卸価格!H246/(100-入力!$C$22)%,ユーザー別卸価格!H246+入力!$C$23),-入力!$C$24),ROUND(IF(入力!$C$21=1,ユーザー別卸価格!H246/(100-入力!$C$22)%,ユーザー別卸価格!H246+入力!$C$23),-入力!$C$24))),ユーザー別卸価格!H246))</f>
        <v>31100</v>
      </c>
      <c r="I246" s="101" t="str">
        <f>'6桁'!I246</f>
        <v>H</v>
      </c>
      <c r="J246" s="12" t="str">
        <f>IF(ユーザー別卸価格!J246="","", IF(ISNUMBER(ユーザー別卸価格!J246),IF(入力!$C$25=1,ROUNDDOWN(IF(入力!$C$21=1,ユーザー別卸価格!J246/(100-入力!$C$22)%,ユーザー別卸価格!J246+入力!$C$23),-入力!$C$24),IF(入力!$C$25=2,ROUNDUP(IF(入力!$C$21=1,ユーザー別卸価格!J246/(100-入力!$C$22)%,ユーザー別卸価格!J246+入力!$C$23),-入力!$C$24),ROUND(IF(入力!$C$21=1,ユーザー別卸価格!J246/(100-入力!$C$22)%,ユーザー別卸価格!J246+入力!$C$23),-入力!$C$24))),ユーザー別卸価格!J246))</f>
        <v/>
      </c>
      <c r="K246" s="19">
        <f>'6桁'!K246</f>
        <v>0</v>
      </c>
      <c r="L246" s="12">
        <f>IF(ユーザー別卸価格!L246="","", IF(ISNUMBER(ユーザー別卸価格!L246),IF(入力!$C$25=1,ROUNDDOWN(IF(入力!$C$21=1,ユーザー別卸価格!L246/(100-入力!$C$22)%,ユーザー別卸価格!L246+入力!$C$23),-入力!$C$24),IF(入力!$C$25=2,ROUNDUP(IF(入力!$C$21=1,ユーザー別卸価格!L246/(100-入力!$C$22)%,ユーザー別卸価格!L246+入力!$C$23),-入力!$C$24),ROUND(IF(入力!$C$21=1,ユーザー別卸価格!L246/(100-入力!$C$22)%,ユーザー別卸価格!L246+入力!$C$23),-入力!$C$24))),ユーザー別卸価格!L246))</f>
        <v>25200</v>
      </c>
      <c r="M246" s="19" t="str">
        <f>'6桁'!M246</f>
        <v>H</v>
      </c>
      <c r="N246" s="12" t="str">
        <f>IF(ユーザー別卸価格!N246="","", IF(ISNUMBER(ユーザー別卸価格!N246),IF(入力!$C$25=1,ROUNDDOWN(IF(入力!$C$21=1,ユーザー別卸価格!N246/(100-入力!$C$22)%,ユーザー別卸価格!N246+入力!$C$23),-入力!$C$24),IF(入力!$C$25=2,ROUNDUP(IF(入力!$C$21=1,ユーザー別卸価格!N246/(100-入力!$C$22)%,ユーザー別卸価格!N246+入力!$C$23),-入力!$C$24),ROUND(IF(入力!$C$21=1,ユーザー別卸価格!N246/(100-入力!$C$22)%,ユーザー別卸価格!N246+入力!$C$23),-入力!$C$24))),ユーザー別卸価格!N246))</f>
        <v/>
      </c>
      <c r="O246" s="19">
        <f>'6桁'!O246</f>
        <v>0</v>
      </c>
      <c r="P246" s="12" t="str">
        <f>IF(ユーザー別卸価格!P246="","", IF(ISNUMBER(ユーザー別卸価格!P246),IF(入力!$C$25=1,ROUNDDOWN(IF(入力!$C$21=1,ユーザー別卸価格!P246/(100-入力!$C$22)%,ユーザー別卸価格!P246+入力!$C$23),-入力!$C$24),IF(入力!$C$25=2,ROUNDUP(IF(入力!$C$21=1,ユーザー別卸価格!P246/(100-入力!$C$22)%,ユーザー別卸価格!P246+入力!$C$23),-入力!$C$24),ROUND(IF(入力!$C$21=1,ユーザー別卸価格!P246/(100-入力!$C$22)%,ユーザー別卸価格!P246+入力!$C$23),-入力!$C$24))),ユーザー別卸価格!P246))</f>
        <v/>
      </c>
      <c r="Q246" s="20">
        <f>'6桁'!Q246</f>
        <v>0</v>
      </c>
      <c r="R246" s="12" t="str">
        <f>IF(ユーザー別卸価格!R246="","", IF(ISNUMBER(ユーザー別卸価格!R246),IF(入力!$C$25=1,ROUNDDOWN(IF(入力!$C$21=1,ユーザー別卸価格!R246/(100-入力!$C$22)%,ユーザー別卸価格!R246+入力!$C$23),-入力!$C$24),IF(入力!$C$25=2,ROUNDUP(IF(入力!$C$21=1,ユーザー別卸価格!R246/(100-入力!$C$22)%,ユーザー別卸価格!R246+入力!$C$23),-入力!$C$24),ROUND(IF(入力!$C$21=1,ユーザー別卸価格!R246/(100-入力!$C$22)%,ユーザー別卸価格!R246+入力!$C$23),-入力!$C$24))),ユーザー別卸価格!R246))</f>
        <v/>
      </c>
      <c r="S246" s="19">
        <f>'6桁'!S246</f>
        <v>0</v>
      </c>
      <c r="T246" s="12" t="str">
        <f>IF(ユーザー別卸価格!T246="","", IF(ISNUMBER(ユーザー別卸価格!T246),IF(入力!$C$25=1,ROUNDDOWN(IF(入力!$C$21=1,ユーザー別卸価格!T246/(100-入力!$C$22)%,ユーザー別卸価格!T246+入力!$C$23),-入力!$C$24),IF(入力!$C$25=2,ROUNDUP(IF(入力!$C$21=1,ユーザー別卸価格!T246/(100-入力!$C$22)%,ユーザー別卸価格!T246+入力!$C$23),-入力!$C$24),ROUND(IF(入力!$C$21=1,ユーザー別卸価格!T246/(100-入力!$C$22)%,ユーザー別卸価格!T246+入力!$C$23),-入力!$C$24))),ユーザー別卸価格!T246))</f>
        <v/>
      </c>
      <c r="U246" s="19">
        <f>'6桁'!U246</f>
        <v>0</v>
      </c>
      <c r="V246" s="12" t="str">
        <f>IF(ユーザー別卸価格!V246="","", IF(ISNUMBER(ユーザー別卸価格!V246),IF(入力!$C$25=1,ROUNDDOWN(IF(入力!$C$21=1,ユーザー別卸価格!V246/(100-入力!$C$22)%,ユーザー別卸価格!V246+入力!$C$23),-入力!$C$24),IF(入力!$C$25=2,ROUNDUP(IF(入力!$C$21=1,ユーザー別卸価格!V246/(100-入力!$C$22)%,ユーザー別卸価格!V246+入力!$C$23),-入力!$C$24),ROUND(IF(入力!$C$21=1,ユーザー別卸価格!V246/(100-入力!$C$22)%,ユーザー別卸価格!V246+入力!$C$23),-入力!$C$24))),ユーザー別卸価格!V246))</f>
        <v/>
      </c>
      <c r="W246" s="20">
        <f>'6桁'!W246</f>
        <v>0</v>
      </c>
      <c r="X246" s="12" t="str">
        <f>IF(ユーザー別卸価格!X246="","", IF(ISNUMBER(ユーザー別卸価格!X246),IF(入力!$C$25=1,ROUNDDOWN(IF(入力!$C$21=1,ユーザー別卸価格!X246/(100-入力!$C$22)%,ユーザー別卸価格!X246+入力!$C$23),-入力!$C$24),IF(入力!$C$25=2,ROUNDUP(IF(入力!$C$21=1,ユーザー別卸価格!X246/(100-入力!$C$22)%,ユーザー別卸価格!X246+入力!$C$23),-入力!$C$24),ROUND(IF(入力!$C$21=1,ユーザー別卸価格!X246/(100-入力!$C$22)%,ユーザー別卸価格!X246+入力!$C$23),-入力!$C$24))),ユーザー別卸価格!X246))</f>
        <v/>
      </c>
      <c r="Y246" s="20">
        <f>'6桁'!Y246</f>
        <v>0</v>
      </c>
      <c r="Z246" s="265"/>
    </row>
    <row r="247" spans="2:27" ht="30" customHeight="1">
      <c r="B247" s="503"/>
      <c r="C247" s="87" t="s">
        <v>340</v>
      </c>
      <c r="D247" s="254">
        <v>102</v>
      </c>
      <c r="E247" s="342">
        <v>106</v>
      </c>
      <c r="F247" s="12" t="str">
        <f>IF(ユーザー別卸価格!F247="","", IF(ISNUMBER(ユーザー別卸価格!F247),IF(入力!$C$25=1,ROUNDDOWN(IF(入力!$C$21=1,ユーザー別卸価格!F247/(100-入力!$C$22)%,ユーザー別卸価格!F247+入力!$C$23),-入力!$C$24),IF(入力!$C$25=2,ROUNDUP(IF(入力!$C$21=1,ユーザー別卸価格!F247/(100-入力!$C$22)%,ユーザー別卸価格!F247+入力!$C$23),-入力!$C$24),ROUND(IF(入力!$C$21=1,ユーザー別卸価格!F247/(100-入力!$C$22)%,ユーザー別卸価格!F247+入力!$C$23),-入力!$C$24))),ユーザー別卸価格!F247))</f>
        <v/>
      </c>
      <c r="G247" s="19">
        <f>'6桁'!G247</f>
        <v>0</v>
      </c>
      <c r="H247" s="12">
        <f>IF(ユーザー別卸価格!H247="","", IF(ISNUMBER(ユーザー別卸価格!H247),IF(入力!$C$25=1,ROUNDDOWN(IF(入力!$C$21=1,ユーザー別卸価格!H247/(100-入力!$C$22)%,ユーザー別卸価格!H247+入力!$C$23),-入力!$C$24),IF(入力!$C$25=2,ROUNDUP(IF(入力!$C$21=1,ユーザー別卸価格!H247/(100-入力!$C$22)%,ユーザー別卸価格!H247+入力!$C$23),-入力!$C$24),ROUND(IF(入力!$C$21=1,ユーザー別卸価格!H247/(100-入力!$C$22)%,ユーザー別卸価格!H247+入力!$C$23),-入力!$C$24))),ユーザー別卸価格!H247))</f>
        <v>27800</v>
      </c>
      <c r="I247" s="101" t="str">
        <f>'6桁'!I247</f>
        <v>H</v>
      </c>
      <c r="J247" s="12" t="str">
        <f>IF(ユーザー別卸価格!J247="","", IF(ISNUMBER(ユーザー別卸価格!J247),IF(入力!$C$25=1,ROUNDDOWN(IF(入力!$C$21=1,ユーザー別卸価格!J247/(100-入力!$C$22)%,ユーザー別卸価格!J247+入力!$C$23),-入力!$C$24),IF(入力!$C$25=2,ROUNDUP(IF(入力!$C$21=1,ユーザー別卸価格!J247/(100-入力!$C$22)%,ユーザー別卸価格!J247+入力!$C$23),-入力!$C$24),ROUND(IF(入力!$C$21=1,ユーザー別卸価格!J247/(100-入力!$C$22)%,ユーザー別卸価格!J247+入力!$C$23),-入力!$C$24))),ユーザー別卸価格!J247))</f>
        <v/>
      </c>
      <c r="K247" s="19">
        <f>'6桁'!K247</f>
        <v>0</v>
      </c>
      <c r="L247" s="12" t="str">
        <f>IF(ユーザー別卸価格!L247="","", IF(ISNUMBER(ユーザー別卸価格!L247),IF(入力!$C$25=1,ROUNDDOWN(IF(入力!$C$21=1,ユーザー別卸価格!L247/(100-入力!$C$22)%,ユーザー別卸価格!L247+入力!$C$23),-入力!$C$24),IF(入力!$C$25=2,ROUNDUP(IF(入力!$C$21=1,ユーザー別卸価格!L247/(100-入力!$C$22)%,ユーザー別卸価格!L247+入力!$C$23),-入力!$C$24),ROUND(IF(入力!$C$21=1,ユーザー別卸価格!L247/(100-入力!$C$22)%,ユーザー別卸価格!L247+入力!$C$23),-入力!$C$24))),ユーザー別卸価格!L247))</f>
        <v/>
      </c>
      <c r="M247" s="19">
        <f>'6桁'!M247</f>
        <v>0</v>
      </c>
      <c r="N247" s="12" t="str">
        <f>IF(ユーザー別卸価格!N247="","", IF(ISNUMBER(ユーザー別卸価格!N247),IF(入力!$C$25=1,ROUNDDOWN(IF(入力!$C$21=1,ユーザー別卸価格!N247/(100-入力!$C$22)%,ユーザー別卸価格!N247+入力!$C$23),-入力!$C$24),IF(入力!$C$25=2,ROUNDUP(IF(入力!$C$21=1,ユーザー別卸価格!N247/(100-入力!$C$22)%,ユーザー別卸価格!N247+入力!$C$23),-入力!$C$24),ROUND(IF(入力!$C$21=1,ユーザー別卸価格!N247/(100-入力!$C$22)%,ユーザー別卸価格!N247+入力!$C$23),-入力!$C$24))),ユーザー別卸価格!N247))</f>
        <v/>
      </c>
      <c r="O247" s="19">
        <f>'6桁'!O247</f>
        <v>0</v>
      </c>
      <c r="P247" s="12" t="str">
        <f>IF(ユーザー別卸価格!P247="","", IF(ISNUMBER(ユーザー別卸価格!P247),IF(入力!$C$25=1,ROUNDDOWN(IF(入力!$C$21=1,ユーザー別卸価格!P247/(100-入力!$C$22)%,ユーザー別卸価格!P247+入力!$C$23),-入力!$C$24),IF(入力!$C$25=2,ROUNDUP(IF(入力!$C$21=1,ユーザー別卸価格!P247/(100-入力!$C$22)%,ユーザー別卸価格!P247+入力!$C$23),-入力!$C$24),ROUND(IF(入力!$C$21=1,ユーザー別卸価格!P247/(100-入力!$C$22)%,ユーザー別卸価格!P247+入力!$C$23),-入力!$C$24))),ユーザー別卸価格!P247))</f>
        <v/>
      </c>
      <c r="Q247" s="20">
        <f>'6桁'!Q247</f>
        <v>0</v>
      </c>
      <c r="R247" s="12" t="str">
        <f>IF(ユーザー別卸価格!R247="","", IF(ISNUMBER(ユーザー別卸価格!R247),IF(入力!$C$25=1,ROUNDDOWN(IF(入力!$C$21=1,ユーザー別卸価格!R247/(100-入力!$C$22)%,ユーザー別卸価格!R247+入力!$C$23),-入力!$C$24),IF(入力!$C$25=2,ROUNDUP(IF(入力!$C$21=1,ユーザー別卸価格!R247/(100-入力!$C$22)%,ユーザー別卸価格!R247+入力!$C$23),-入力!$C$24),ROUND(IF(入力!$C$21=1,ユーザー別卸価格!R247/(100-入力!$C$22)%,ユーザー別卸価格!R247+入力!$C$23),-入力!$C$24))),ユーザー別卸価格!R247))</f>
        <v/>
      </c>
      <c r="S247" s="19">
        <f>'6桁'!S247</f>
        <v>0</v>
      </c>
      <c r="T247" s="12" t="str">
        <f>IF(ユーザー別卸価格!T247="","", IF(ISNUMBER(ユーザー別卸価格!T247),IF(入力!$C$25=1,ROUNDDOWN(IF(入力!$C$21=1,ユーザー別卸価格!T247/(100-入力!$C$22)%,ユーザー別卸価格!T247+入力!$C$23),-入力!$C$24),IF(入力!$C$25=2,ROUNDUP(IF(入力!$C$21=1,ユーザー別卸価格!T247/(100-入力!$C$22)%,ユーザー別卸価格!T247+入力!$C$23),-入力!$C$24),ROUND(IF(入力!$C$21=1,ユーザー別卸価格!T247/(100-入力!$C$22)%,ユーザー別卸価格!T247+入力!$C$23),-入力!$C$24))),ユーザー別卸価格!T247))</f>
        <v/>
      </c>
      <c r="U247" s="19">
        <f>'6桁'!U247</f>
        <v>0</v>
      </c>
      <c r="V247" s="12" t="str">
        <f>IF(ユーザー別卸価格!V247="","", IF(ISNUMBER(ユーザー別卸価格!V247),IF(入力!$C$25=1,ROUNDDOWN(IF(入力!$C$21=1,ユーザー別卸価格!V247/(100-入力!$C$22)%,ユーザー別卸価格!V247+入力!$C$23),-入力!$C$24),IF(入力!$C$25=2,ROUNDUP(IF(入力!$C$21=1,ユーザー別卸価格!V247/(100-入力!$C$22)%,ユーザー別卸価格!V247+入力!$C$23),-入力!$C$24),ROUND(IF(入力!$C$21=1,ユーザー別卸価格!V247/(100-入力!$C$22)%,ユーザー別卸価格!V247+入力!$C$23),-入力!$C$24))),ユーザー別卸価格!V247))</f>
        <v/>
      </c>
      <c r="W247" s="20">
        <f>'6桁'!W247</f>
        <v>0</v>
      </c>
      <c r="X247" s="12" t="str">
        <f>IF(ユーザー別卸価格!X247="","", IF(ISNUMBER(ユーザー別卸価格!X247),IF(入力!$C$25=1,ROUNDDOWN(IF(入力!$C$21=1,ユーザー別卸価格!X247/(100-入力!$C$22)%,ユーザー別卸価格!X247+入力!$C$23),-入力!$C$24),IF(入力!$C$25=2,ROUNDUP(IF(入力!$C$21=1,ユーザー別卸価格!X247/(100-入力!$C$22)%,ユーザー別卸価格!X247+入力!$C$23),-入力!$C$24),ROUND(IF(入力!$C$21=1,ユーザー別卸価格!X247/(100-入力!$C$22)%,ユーザー別卸価格!X247+入力!$C$23),-入力!$C$24))),ユーザー別卸価格!X247))</f>
        <v/>
      </c>
      <c r="Y247" s="20">
        <f>'6桁'!Y247</f>
        <v>0</v>
      </c>
      <c r="Z247" s="265"/>
    </row>
    <row r="248" spans="2:27" ht="30" customHeight="1" thickBot="1">
      <c r="B248" s="544"/>
      <c r="C248" s="88" t="s">
        <v>317</v>
      </c>
      <c r="D248" s="256"/>
      <c r="E248" s="344">
        <v>108</v>
      </c>
      <c r="F248" s="15">
        <f>IF(ユーザー別卸価格!F248="","", IF(ISNUMBER(ユーザー別卸価格!F248),IF(入力!$C$25=1,ROUNDDOWN(IF(入力!$C$21=1,ユーザー別卸価格!F248/(100-入力!$C$22)%,ユーザー別卸価格!F248+入力!$C$23),-入力!$C$24),IF(入力!$C$25=2,ROUNDUP(IF(入力!$C$21=1,ユーザー別卸価格!F248/(100-入力!$C$22)%,ユーザー別卸価格!F248+入力!$C$23),-入力!$C$24),ROUND(IF(入力!$C$21=1,ユーザー別卸価格!F248/(100-入力!$C$22)%,ユーザー別卸価格!F248+入力!$C$23),-入力!$C$24))),ユーザー別卸価格!F248))</f>
        <v>39000</v>
      </c>
      <c r="G248" s="31" t="str">
        <f>'6桁'!G248</f>
        <v>W★</v>
      </c>
      <c r="H248" s="15" t="str">
        <f>IF(ユーザー別卸価格!H248="","", IF(ISNUMBER(ユーザー別卸価格!H248),IF(入力!$C$25=1,ROUNDDOWN(IF(入力!$C$21=1,ユーザー別卸価格!H248/(100-入力!$C$22)%,ユーザー別卸価格!H248+入力!$C$23),-入力!$C$24),IF(入力!$C$25=2,ROUNDUP(IF(入力!$C$21=1,ユーザー別卸価格!H248/(100-入力!$C$22)%,ユーザー別卸価格!H248+入力!$C$23),-入力!$C$24),ROUND(IF(入力!$C$21=1,ユーザー別卸価格!H248/(100-入力!$C$22)%,ユーザー別卸価格!H248+入力!$C$23),-入力!$C$24))),ユーザー別卸価格!H248))</f>
        <v/>
      </c>
      <c r="I248" s="102">
        <f>'6桁'!I248</f>
        <v>0</v>
      </c>
      <c r="J248" s="15" t="str">
        <f>IF(ユーザー別卸価格!J248="","", IF(ISNUMBER(ユーザー別卸価格!J248),IF(入力!$C$25=1,ROUNDDOWN(IF(入力!$C$21=1,ユーザー別卸価格!J248/(100-入力!$C$22)%,ユーザー別卸価格!J248+入力!$C$23),-入力!$C$24),IF(入力!$C$25=2,ROUNDUP(IF(入力!$C$21=1,ユーザー別卸価格!J248/(100-入力!$C$22)%,ユーザー別卸価格!J248+入力!$C$23),-入力!$C$24),ROUND(IF(入力!$C$21=1,ユーザー別卸価格!J248/(100-入力!$C$22)%,ユーザー別卸価格!J248+入力!$C$23),-入力!$C$24))),ユーザー別卸価格!J248))</f>
        <v/>
      </c>
      <c r="K248" s="31">
        <f>'6桁'!K248</f>
        <v>0</v>
      </c>
      <c r="L248" s="15" t="str">
        <f>IF(ユーザー別卸価格!L248="","", IF(ISNUMBER(ユーザー別卸価格!L248),IF(入力!$C$25=1,ROUNDDOWN(IF(入力!$C$21=1,ユーザー別卸価格!L248/(100-入力!$C$22)%,ユーザー別卸価格!L248+入力!$C$23),-入力!$C$24),IF(入力!$C$25=2,ROUNDUP(IF(入力!$C$21=1,ユーザー別卸価格!L248/(100-入力!$C$22)%,ユーザー別卸価格!L248+入力!$C$23),-入力!$C$24),ROUND(IF(入力!$C$21=1,ユーザー別卸価格!L248/(100-入力!$C$22)%,ユーザー別卸価格!L248+入力!$C$23),-入力!$C$24))),ユーザー別卸価格!L248))</f>
        <v/>
      </c>
      <c r="M248" s="31">
        <f>'6桁'!M248</f>
        <v>0</v>
      </c>
      <c r="N248" s="15" t="str">
        <f>IF(ユーザー別卸価格!N248="","", IF(ISNUMBER(ユーザー別卸価格!N248),IF(入力!$C$25=1,ROUNDDOWN(IF(入力!$C$21=1,ユーザー別卸価格!N248/(100-入力!$C$22)%,ユーザー別卸価格!N248+入力!$C$23),-入力!$C$24),IF(入力!$C$25=2,ROUNDUP(IF(入力!$C$21=1,ユーザー別卸価格!N248/(100-入力!$C$22)%,ユーザー別卸価格!N248+入力!$C$23),-入力!$C$24),ROUND(IF(入力!$C$21=1,ユーザー別卸価格!N248/(100-入力!$C$22)%,ユーザー別卸価格!N248+入力!$C$23),-入力!$C$24))),ユーザー別卸価格!N248))</f>
        <v/>
      </c>
      <c r="O248" s="31">
        <f>'6桁'!O248</f>
        <v>0</v>
      </c>
      <c r="P248" s="15" t="str">
        <f>IF(ユーザー別卸価格!P248="","", IF(ISNUMBER(ユーザー別卸価格!P248),IF(入力!$C$25=1,ROUNDDOWN(IF(入力!$C$21=1,ユーザー別卸価格!P248/(100-入力!$C$22)%,ユーザー別卸価格!P248+入力!$C$23),-入力!$C$24),IF(入力!$C$25=2,ROUNDUP(IF(入力!$C$21=1,ユーザー別卸価格!P248/(100-入力!$C$22)%,ユーザー別卸価格!P248+入力!$C$23),-入力!$C$24),ROUND(IF(入力!$C$21=1,ユーザー別卸価格!P248/(100-入力!$C$22)%,ユーザー別卸価格!P248+入力!$C$23),-入力!$C$24))),ユーザー別卸価格!P248))</f>
        <v/>
      </c>
      <c r="Q248" s="21">
        <f>'6桁'!Q248</f>
        <v>0</v>
      </c>
      <c r="R248" s="15" t="str">
        <f>IF(ユーザー別卸価格!R248="","", IF(ISNUMBER(ユーザー別卸価格!R248),IF(入力!$C$25=1,ROUNDDOWN(IF(入力!$C$21=1,ユーザー別卸価格!R248/(100-入力!$C$22)%,ユーザー別卸価格!R248+入力!$C$23),-入力!$C$24),IF(入力!$C$25=2,ROUNDUP(IF(入力!$C$21=1,ユーザー別卸価格!R248/(100-入力!$C$22)%,ユーザー別卸価格!R248+入力!$C$23),-入力!$C$24),ROUND(IF(入力!$C$21=1,ユーザー別卸価格!R248/(100-入力!$C$22)%,ユーザー別卸価格!R248+入力!$C$23),-入力!$C$24))),ユーザー別卸価格!R248))</f>
        <v/>
      </c>
      <c r="S248" s="31">
        <f>'6桁'!S248</f>
        <v>0</v>
      </c>
      <c r="T248" s="15" t="str">
        <f>IF(ユーザー別卸価格!T248="","", IF(ISNUMBER(ユーザー別卸価格!T248),IF(入力!$C$25=1,ROUNDDOWN(IF(入力!$C$21=1,ユーザー別卸価格!T248/(100-入力!$C$22)%,ユーザー別卸価格!T248+入力!$C$23),-入力!$C$24),IF(入力!$C$25=2,ROUNDUP(IF(入力!$C$21=1,ユーザー別卸価格!T248/(100-入力!$C$22)%,ユーザー別卸価格!T248+入力!$C$23),-入力!$C$24),ROUND(IF(入力!$C$21=1,ユーザー別卸価格!T248/(100-入力!$C$22)%,ユーザー別卸価格!T248+入力!$C$23),-入力!$C$24))),ユーザー別卸価格!T248))</f>
        <v/>
      </c>
      <c r="U248" s="31">
        <f>'6桁'!U248</f>
        <v>0</v>
      </c>
      <c r="V248" s="15" t="str">
        <f>IF(ユーザー別卸価格!V248="","", IF(ISNUMBER(ユーザー別卸価格!V248),IF(入力!$C$25=1,ROUNDDOWN(IF(入力!$C$21=1,ユーザー別卸価格!V248/(100-入力!$C$22)%,ユーザー別卸価格!V248+入力!$C$23),-入力!$C$24),IF(入力!$C$25=2,ROUNDUP(IF(入力!$C$21=1,ユーザー別卸価格!V248/(100-入力!$C$22)%,ユーザー別卸価格!V248+入力!$C$23),-入力!$C$24),ROUND(IF(入力!$C$21=1,ユーザー別卸価格!V248/(100-入力!$C$22)%,ユーザー別卸価格!V248+入力!$C$23),-入力!$C$24))),ユーザー別卸価格!V248))</f>
        <v/>
      </c>
      <c r="W248" s="21">
        <f>'6桁'!W248</f>
        <v>0</v>
      </c>
      <c r="X248" s="15" t="str">
        <f>IF(ユーザー別卸価格!X248="","", IF(ISNUMBER(ユーザー別卸価格!X248),IF(入力!$C$25=1,ROUNDDOWN(IF(入力!$C$21=1,ユーザー別卸価格!X248/(100-入力!$C$22)%,ユーザー別卸価格!X248+入力!$C$23),-入力!$C$24),IF(入力!$C$25=2,ROUNDUP(IF(入力!$C$21=1,ユーザー別卸価格!X248/(100-入力!$C$22)%,ユーザー別卸価格!X248+入力!$C$23),-入力!$C$24),ROUND(IF(入力!$C$21=1,ユーザー別卸価格!X248/(100-入力!$C$22)%,ユーザー別卸価格!X248+入力!$C$23),-入力!$C$24))),ユーザー別卸価格!X248))</f>
        <v/>
      </c>
      <c r="Y248" s="21">
        <f>'6桁'!Y248</f>
        <v>0</v>
      </c>
    </row>
    <row r="249" spans="2:27" ht="30.75" customHeight="1">
      <c r="B249" s="545" t="s">
        <v>1983</v>
      </c>
      <c r="C249" s="545"/>
      <c r="D249" s="545"/>
      <c r="E249" s="545"/>
      <c r="F249" s="545"/>
      <c r="G249" s="545"/>
      <c r="H249" s="545"/>
      <c r="I249" s="545"/>
      <c r="J249" s="545"/>
      <c r="K249" s="545"/>
      <c r="L249" s="545"/>
      <c r="M249" s="545"/>
      <c r="N249" s="545"/>
      <c r="O249" s="545"/>
      <c r="P249" s="545"/>
      <c r="Q249" s="545"/>
      <c r="R249" s="545"/>
      <c r="S249" s="545"/>
      <c r="T249" s="545"/>
      <c r="U249" s="545"/>
      <c r="V249" s="545"/>
      <c r="W249" s="545"/>
      <c r="X249" s="546"/>
      <c r="Y249" s="546"/>
    </row>
    <row r="250" spans="2:27" ht="13.5" customHeight="1">
      <c r="C250" s="327"/>
      <c r="D250" s="327"/>
      <c r="E250" s="327"/>
      <c r="F250" s="10"/>
      <c r="G250" s="17"/>
      <c r="H250" s="10"/>
      <c r="I250" s="17"/>
      <c r="J250" s="10"/>
      <c r="K250" s="17"/>
      <c r="L250" s="10"/>
      <c r="M250" s="17"/>
      <c r="N250" s="10"/>
      <c r="O250" s="17"/>
      <c r="P250" s="10"/>
      <c r="Q250" s="17"/>
      <c r="R250" s="10"/>
      <c r="S250" s="17"/>
      <c r="T250" s="10"/>
      <c r="U250" s="17"/>
      <c r="V250" s="10"/>
      <c r="W250" s="17"/>
    </row>
    <row r="251" spans="2:27" ht="13.5" customHeight="1" thickBot="1">
      <c r="C251" s="327"/>
      <c r="D251" s="327"/>
      <c r="E251" s="327"/>
      <c r="F251" s="10"/>
      <c r="G251" s="17"/>
      <c r="H251" s="10"/>
      <c r="I251" s="17"/>
      <c r="J251" s="10"/>
      <c r="K251" s="17"/>
      <c r="L251" s="10"/>
      <c r="M251" s="17"/>
      <c r="N251" s="10"/>
      <c r="O251" s="17"/>
      <c r="P251" s="10"/>
      <c r="Q251" s="17"/>
      <c r="R251" s="10"/>
      <c r="S251" s="17"/>
      <c r="T251" s="10"/>
      <c r="U251" s="17"/>
      <c r="V251" s="10"/>
      <c r="W251" s="17"/>
    </row>
    <row r="252" spans="2:27" ht="19.5" customHeight="1" thickBot="1">
      <c r="B252" s="521" t="s">
        <v>452</v>
      </c>
      <c r="C252" s="524" t="s">
        <v>524</v>
      </c>
      <c r="D252" s="527" t="s">
        <v>1113</v>
      </c>
      <c r="E252" s="540"/>
      <c r="F252" s="531" t="s">
        <v>455</v>
      </c>
      <c r="G252" s="532"/>
      <c r="H252" s="532"/>
      <c r="I252" s="532"/>
      <c r="J252" s="532"/>
      <c r="K252" s="533"/>
      <c r="L252" s="11"/>
      <c r="M252" s="11"/>
      <c r="N252" s="371"/>
      <c r="O252" s="521" t="s">
        <v>452</v>
      </c>
      <c r="P252" s="534" t="s">
        <v>904</v>
      </c>
      <c r="Q252" s="535"/>
      <c r="R252" s="527" t="s">
        <v>1113</v>
      </c>
      <c r="S252" s="540"/>
      <c r="T252" s="531" t="s">
        <v>455</v>
      </c>
      <c r="U252" s="533"/>
      <c r="X252" s="10"/>
      <c r="Y252" s="11"/>
      <c r="Z252" s="10"/>
      <c r="AA252" s="11"/>
    </row>
    <row r="253" spans="2:27" ht="19.5" customHeight="1">
      <c r="B253" s="522"/>
      <c r="C253" s="525"/>
      <c r="D253" s="541"/>
      <c r="E253" s="542"/>
      <c r="F253" s="516" t="s">
        <v>973</v>
      </c>
      <c r="G253" s="507"/>
      <c r="H253" s="506" t="s">
        <v>670</v>
      </c>
      <c r="I253" s="507"/>
      <c r="J253" s="506" t="s">
        <v>771</v>
      </c>
      <c r="K253" s="507"/>
      <c r="L253" s="11"/>
      <c r="M253" s="11"/>
      <c r="N253" s="371"/>
      <c r="O253" s="522"/>
      <c r="P253" s="536"/>
      <c r="Q253" s="537"/>
      <c r="R253" s="541"/>
      <c r="S253" s="542"/>
      <c r="T253" s="516" t="s">
        <v>765</v>
      </c>
      <c r="U253" s="507"/>
      <c r="X253" s="10"/>
      <c r="Y253" s="11"/>
      <c r="Z253" s="10"/>
      <c r="AA253" s="11"/>
    </row>
    <row r="254" spans="2:27" ht="19.5" customHeight="1">
      <c r="B254" s="522"/>
      <c r="C254" s="525"/>
      <c r="D254" s="510" t="s">
        <v>1115</v>
      </c>
      <c r="E254" s="550" t="s">
        <v>1114</v>
      </c>
      <c r="F254" s="517"/>
      <c r="G254" s="509"/>
      <c r="H254" s="508"/>
      <c r="I254" s="509"/>
      <c r="J254" s="508"/>
      <c r="K254" s="509"/>
      <c r="L254" s="548"/>
      <c r="M254" s="548"/>
      <c r="N254" s="407"/>
      <c r="O254" s="522"/>
      <c r="P254" s="536"/>
      <c r="Q254" s="537"/>
      <c r="R254" s="510" t="s">
        <v>1115</v>
      </c>
      <c r="S254" s="565" t="s">
        <v>1114</v>
      </c>
      <c r="T254" s="517"/>
      <c r="U254" s="509"/>
      <c r="V254" s="4"/>
      <c r="X254" s="4"/>
    </row>
    <row r="255" spans="2:27" ht="19.5" customHeight="1" thickBot="1">
      <c r="B255" s="523"/>
      <c r="C255" s="526"/>
      <c r="D255" s="549"/>
      <c r="E255" s="551"/>
      <c r="F255" s="553" t="s">
        <v>764</v>
      </c>
      <c r="G255" s="554"/>
      <c r="H255" s="553" t="s">
        <v>766</v>
      </c>
      <c r="I255" s="554"/>
      <c r="J255" s="514" t="s">
        <v>767</v>
      </c>
      <c r="K255" s="515"/>
      <c r="L255" s="547"/>
      <c r="M255" s="547"/>
      <c r="N255" s="327"/>
      <c r="O255" s="523"/>
      <c r="P255" s="538"/>
      <c r="Q255" s="539"/>
      <c r="R255" s="564"/>
      <c r="S255" s="566"/>
      <c r="T255" s="514" t="s">
        <v>767</v>
      </c>
      <c r="U255" s="515"/>
      <c r="V255" s="4"/>
      <c r="X255" s="4"/>
    </row>
    <row r="256" spans="2:27" ht="30" customHeight="1">
      <c r="B256" s="502">
        <v>17</v>
      </c>
      <c r="C256" s="357" t="s">
        <v>497</v>
      </c>
      <c r="D256" s="258"/>
      <c r="E256" s="385">
        <v>86</v>
      </c>
      <c r="F256" s="128" t="str">
        <f>IF(ユーザー別卸価格!F256="","", IF(ISNUMBER(ユーザー別卸価格!F256),IF(入力!$E$25=1,ROUNDDOWN(IF(入力!$E$21=1,ユーザー別卸価格!F256/(100-入力!$E$22)%,ユーザー別卸価格!F256+入力!$E$23),-入力!$E$24),IF(入力!$E$25=2,ROUNDUP(IF(入力!$E$21=1,ユーザー別卸価格!F256/(100-入力!$E$22)%,ユーザー別卸価格!F256+入力!$E$23),-入力!$E$24),ROUND(IF(入力!$E$21=1,ユーザー別卸価格!F256/(100-入力!$E$22)%,ユーザー別卸価格!F256+入力!$E$23),-入力!$E$24))),ユーザー別卸価格!F256))</f>
        <v/>
      </c>
      <c r="G256" s="129">
        <f>'6桁'!G256</f>
        <v>0</v>
      </c>
      <c r="H256" s="477" t="str">
        <f>IF(ユーザー別卸価格!H256="","", IF(ISNUMBER(ユーザー別卸価格!H256),IF(入力!$E$25=1,ROUNDDOWN(IF(入力!$E$21=1,ユーザー別卸価格!H256/(100-入力!$E$22)%,ユーザー別卸価格!H256+入力!$E$23),-入力!$E$24),IF(入力!$E$25=2,ROUNDUP(IF(入力!$E$21=1,ユーザー別卸価格!H256/(100-入力!$E$22)%,ユーザー別卸価格!H256+入力!$E$23),-入力!$E$24),ROUND(IF(入力!$E$21=1,ユーザー別卸価格!H256/(100-入力!$E$22)%,ユーザー別卸価格!H256+入力!$E$23),-入力!$E$24))),ユーザー別卸価格!H256))</f>
        <v>卸価格設定なし</v>
      </c>
      <c r="I256" s="129" t="str">
        <f>'6桁'!I256</f>
        <v>Y★</v>
      </c>
      <c r="J256" s="128" t="str">
        <f>IF(ユーザー別卸価格!J256="","", IF(ISNUMBER(ユーザー別卸価格!J256),IF(入力!$E$25=1,ROUNDDOWN(IF(入力!$E$21=1,ユーザー別卸価格!J256/(100-入力!$E$22)%,ユーザー別卸価格!J256+入力!$E$23),-入力!$E$24),IF(入力!$E$25=2,ROUNDUP(IF(入力!$E$21=1,ユーザー別卸価格!J256/(100-入力!$E$22)%,ユーザー別卸価格!J256+入力!$E$23),-入力!$E$24),ROUND(IF(入力!$E$21=1,ユーザー別卸価格!J256/(100-入力!$E$22)%,ユーザー別卸価格!J256+入力!$E$23),-入力!$E$24))),ユーザー別卸価格!J256))</f>
        <v/>
      </c>
      <c r="K256" s="131">
        <f>'6桁'!K256</f>
        <v>0</v>
      </c>
      <c r="L256" s="10"/>
      <c r="M256" s="22"/>
      <c r="N256" s="10"/>
      <c r="O256" s="502">
        <v>17</v>
      </c>
      <c r="P256" s="498" t="s">
        <v>1059</v>
      </c>
      <c r="Q256" s="499"/>
      <c r="R256" s="318">
        <v>99</v>
      </c>
      <c r="S256" s="361">
        <v>103</v>
      </c>
      <c r="T256" s="477" t="str">
        <f>IF(ユーザー別卸価格!T256="","", IF(ISNUMBER(ユーザー別卸価格!T256),IF(入力!$E$25=1,ROUNDDOWN(IF(入力!$E$21=1,ユーザー別卸価格!T256/(100-入力!$E$22)%,ユーザー別卸価格!T256+入力!$E$23),-入力!$E$24),IF(入力!$E$25=2,ROUNDUP(IF(入力!$E$21=1,ユーザー別卸価格!T256/(100-入力!$E$22)%,ユーザー別卸価格!T256+入力!$E$23),-入力!$E$24),ROUND(IF(入力!$E$21=1,ユーザー別卸価格!T256/(100-入力!$E$22)%,ユーザー別卸価格!T256+入力!$E$23),-入力!$E$24))),ユーザー別卸価格!T256))</f>
        <v>卸価格設定なし</v>
      </c>
      <c r="U256" s="129" t="str">
        <f>'6桁'!U256</f>
        <v>W★</v>
      </c>
      <c r="V256" s="4"/>
      <c r="X256" s="4"/>
    </row>
    <row r="257" spans="2:27" ht="30" customHeight="1" thickBot="1">
      <c r="B257" s="503"/>
      <c r="C257" s="341" t="s">
        <v>313</v>
      </c>
      <c r="D257" s="254">
        <v>83</v>
      </c>
      <c r="E257" s="342">
        <v>87</v>
      </c>
      <c r="F257" s="95" t="str">
        <f>IF(ユーザー別卸価格!F257="","", IF(ISNUMBER(ユーザー別卸価格!F257),IF(入力!$E$25=1,ROUNDDOWN(IF(入力!$E$21=1,ユーザー別卸価格!F257/(100-入力!$E$22)%,ユーザー別卸価格!F257+入力!$E$23),-入力!$E$24),IF(入力!$E$25=2,ROUNDUP(IF(入力!$E$21=1,ユーザー別卸価格!F257/(100-入力!$E$22)%,ユーザー別卸価格!F257+入力!$E$23),-入力!$E$24),ROUND(IF(入力!$E$21=1,ユーザー別卸価格!F257/(100-入力!$E$22)%,ユーザー別卸価格!F257+入力!$E$23),-入力!$E$24))),ユーザー別卸価格!F257))</f>
        <v/>
      </c>
      <c r="G257" s="96">
        <f>'6桁'!G257</f>
        <v>0</v>
      </c>
      <c r="H257" s="456" t="str">
        <f>IF(ユーザー別卸価格!H257="","", IF(ISNUMBER(ユーザー別卸価格!H257),IF(入力!$E$25=1,ROUNDDOWN(IF(入力!$E$21=1,ユーザー別卸価格!H257/(100-入力!$E$22)%,ユーザー別卸価格!H257+入力!$E$23),-入力!$E$24),IF(入力!$E$25=2,ROUNDUP(IF(入力!$E$21=1,ユーザー別卸価格!H257/(100-入力!$E$22)%,ユーザー別卸価格!H257+入力!$E$23),-入力!$E$24),ROUND(IF(入力!$E$21=1,ユーザー別卸価格!H257/(100-入力!$E$22)%,ユーザー別卸価格!H257+入力!$E$23),-入力!$E$24))),ユーザー別卸価格!H257))</f>
        <v/>
      </c>
      <c r="I257" s="96">
        <f>'6桁'!I257</f>
        <v>0</v>
      </c>
      <c r="J257" s="95">
        <f>IF(ユーザー別卸価格!J257="","", IF(ISNUMBER(ユーザー別卸価格!J257),IF(入力!$E$25=1,ROUNDDOWN(IF(入力!$E$21=1,ユーザー別卸価格!J257/(100-入力!$E$22)%,ユーザー別卸価格!J257+入力!$E$23),-入力!$E$24),IF(入力!$E$25=2,ROUNDUP(IF(入力!$E$21=1,ユーザー別卸価格!J257/(100-入力!$E$22)%,ユーザー別卸価格!J257+入力!$E$23),-入力!$E$24),ROUND(IF(入力!$E$21=1,ユーザー別卸価格!J257/(100-入力!$E$22)%,ユーザー別卸価格!J257+入力!$E$23),-入力!$E$24))),ユーザー別卸価格!J257))</f>
        <v>35500</v>
      </c>
      <c r="K257" s="20" t="str">
        <f>'6桁'!K257</f>
        <v>W★</v>
      </c>
      <c r="L257" s="10"/>
      <c r="M257" s="22"/>
      <c r="N257" s="10"/>
      <c r="O257" s="544"/>
      <c r="P257" s="567" t="s">
        <v>1013</v>
      </c>
      <c r="Q257" s="568"/>
      <c r="R257" s="317">
        <v>102</v>
      </c>
      <c r="S257" s="249"/>
      <c r="T257" s="474" t="str">
        <f>IF(ユーザー別卸価格!T257="","", IF(ISNUMBER(ユーザー別卸価格!T257),IF(入力!$E$25=1,ROUNDDOWN(IF(入力!$E$21=1,ユーザー別卸価格!T257/(100-入力!$E$22)%,ユーザー別卸価格!T257+入力!$E$23),-入力!$E$24),IF(入力!$E$25=2,ROUNDUP(IF(入力!$E$21=1,ユーザー別卸価格!T257/(100-入力!$E$22)%,ユーザー別卸価格!T257+入力!$E$23),-入力!$E$24),ROUND(IF(入力!$E$21=1,ユーザー別卸価格!T257/(100-入力!$E$22)%,ユーザー別卸価格!T257+入力!$E$23),-入力!$E$24))),ユーザー別卸価格!T257))</f>
        <v>卸価格設定なし</v>
      </c>
      <c r="U257" s="359" t="str">
        <f>'6桁'!U257</f>
        <v>W</v>
      </c>
      <c r="V257" s="4"/>
      <c r="X257" s="4"/>
    </row>
    <row r="258" spans="2:27" ht="30" customHeight="1">
      <c r="B258" s="503"/>
      <c r="C258" s="345" t="s">
        <v>314</v>
      </c>
      <c r="D258" s="318">
        <v>90</v>
      </c>
      <c r="E258" s="361">
        <v>94</v>
      </c>
      <c r="F258" s="289" t="str">
        <f>IF(ユーザー別卸価格!F258="","", IF(ISNUMBER(ユーザー別卸価格!F258),IF(入力!$E$25=1,ROUNDDOWN(IF(入力!$E$21=1,ユーザー別卸価格!F258/(100-入力!$E$22)%,ユーザー別卸価格!F258+入力!$E$23),-入力!$E$24),IF(入力!$E$25=2,ROUNDUP(IF(入力!$E$21=1,ユーザー別卸価格!F258/(100-入力!$E$22)%,ユーザー別卸価格!F258+入力!$E$23),-入力!$E$24),ROUND(IF(入力!$E$21=1,ユーザー別卸価格!F258/(100-入力!$E$22)%,ユーザー別卸価格!F258+入力!$E$23),-入力!$E$24))),ユーザー別卸価格!F258))</f>
        <v/>
      </c>
      <c r="G258" s="101">
        <f>'6桁'!G258</f>
        <v>0</v>
      </c>
      <c r="H258" s="478" t="str">
        <f>IF(ユーザー別卸価格!H258="","", IF(ISNUMBER(ユーザー別卸価格!H258),IF(入力!$E$25=1,ROUNDDOWN(IF(入力!$E$21=1,ユーザー別卸価格!H258/(100-入力!$E$22)%,ユーザー別卸価格!H258+入力!$E$23),-入力!$E$24),IF(入力!$E$25=2,ROUNDUP(IF(入力!$E$21=1,ユーザー別卸価格!H258/(100-入力!$E$22)%,ユーザー別卸価格!H258+入力!$E$23),-入力!$E$24),ROUND(IF(入力!$E$21=1,ユーザー別卸価格!H258/(100-入力!$E$22)%,ユーザー別卸価格!H258+入力!$E$23),-入力!$E$24))),ユーザー別卸価格!H258))</f>
        <v/>
      </c>
      <c r="I258" s="101">
        <f>'6桁'!I258</f>
        <v>0</v>
      </c>
      <c r="J258" s="289">
        <f>IF(ユーザー別卸価格!J258="","", IF(ISNUMBER(ユーザー別卸価格!J258),IF(入力!$E$25=1,ROUNDDOWN(IF(入力!$E$21=1,ユーザー別卸価格!J258/(100-入力!$E$22)%,ユーザー別卸価格!J258+入力!$E$23),-入力!$E$24),IF(入力!$E$25=2,ROUNDUP(IF(入力!$E$21=1,ユーザー別卸価格!J258/(100-入力!$E$22)%,ユーザー別卸価格!J258+入力!$E$23),-入力!$E$24),ROUND(IF(入力!$E$21=1,ユーザー別卸価格!J258/(100-入力!$E$22)%,ユーザー別卸価格!J258+入力!$E$23),-入力!$E$24))),ユーザー別卸価格!J258))</f>
        <v>39000</v>
      </c>
      <c r="K258" s="20" t="str">
        <f>'6桁'!K258</f>
        <v>W</v>
      </c>
      <c r="L258" s="10"/>
      <c r="M258" s="22"/>
      <c r="N258" s="10"/>
      <c r="O258" s="569" t="s">
        <v>1116</v>
      </c>
      <c r="P258" s="569"/>
      <c r="Q258" s="569"/>
      <c r="R258" s="569"/>
      <c r="S258" s="569"/>
      <c r="T258" s="569"/>
      <c r="U258" s="569"/>
      <c r="V258" s="4"/>
      <c r="X258" s="4"/>
    </row>
    <row r="259" spans="2:27" ht="30" customHeight="1">
      <c r="B259" s="503"/>
      <c r="C259" s="341" t="s">
        <v>177</v>
      </c>
      <c r="D259" s="254">
        <v>91</v>
      </c>
      <c r="E259" s="342">
        <v>95</v>
      </c>
      <c r="F259" s="12" t="str">
        <f>IF(ユーザー別卸価格!F259="","", IF(ISNUMBER(ユーザー別卸価格!F259),IF(入力!$E$25=1,ROUNDDOWN(IF(入力!$E$21=1,ユーザー別卸価格!F259/(100-入力!$E$22)%,ユーザー別卸価格!F259+入力!$E$23),-入力!$E$24),IF(入力!$E$25=2,ROUNDUP(IF(入力!$E$21=1,ユーザー別卸価格!F259/(100-入力!$E$22)%,ユーザー別卸価格!F259+入力!$E$23),-入力!$E$24),ROUND(IF(入力!$E$21=1,ユーザー別卸価格!F259/(100-入力!$E$22)%,ユーザー別卸価格!F259+入力!$E$23),-入力!$E$24))),ユーザー別卸価格!F259))</f>
        <v/>
      </c>
      <c r="G259" s="19">
        <f>'6桁'!G259</f>
        <v>0</v>
      </c>
      <c r="H259" s="472" t="str">
        <f>IF(ユーザー別卸価格!H259="","", IF(ISNUMBER(ユーザー別卸価格!H259),IF(入力!$E$25=1,ROUNDDOWN(IF(入力!$E$21=1,ユーザー別卸価格!H259/(100-入力!$E$22)%,ユーザー別卸価格!H259+入力!$E$23),-入力!$E$24),IF(入力!$E$25=2,ROUNDUP(IF(入力!$E$21=1,ユーザー別卸価格!H259/(100-入力!$E$22)%,ユーザー別卸価格!H259+入力!$E$23),-入力!$E$24),ROUND(IF(入力!$E$21=1,ユーザー別卸価格!H259/(100-入力!$E$22)%,ユーザー別卸価格!H259+入力!$E$23),-入力!$E$24))),ユーザー別卸価格!H259))</f>
        <v>卸価格設定なし</v>
      </c>
      <c r="I259" s="19" t="str">
        <f>'6桁'!I259</f>
        <v>Y★</v>
      </c>
      <c r="J259" s="12" t="str">
        <f>IF(ユーザー別卸価格!J259="","", IF(ISNUMBER(ユーザー別卸価格!J259),IF(入力!$E$25=1,ROUNDDOWN(IF(入力!$E$21=1,ユーザー別卸価格!J259/(100-入力!$E$22)%,ユーザー別卸価格!J259+入力!$E$23),-入力!$E$24),IF(入力!$E$25=2,ROUNDUP(IF(入力!$E$21=1,ユーザー別卸価格!J259/(100-入力!$E$22)%,ユーザー別卸価格!J259+入力!$E$23),-入力!$E$24),ROUND(IF(入力!$E$21=1,ユーザー別卸価格!J259/(100-入力!$E$22)%,ユーザー別卸価格!J259+入力!$E$23),-入力!$E$24))),ユーザー別卸価格!J259))</f>
        <v/>
      </c>
      <c r="K259" s="20">
        <f>'6桁'!K259</f>
        <v>0</v>
      </c>
      <c r="L259" s="10"/>
      <c r="M259" s="22"/>
      <c r="N259" s="10"/>
      <c r="O259" s="546"/>
      <c r="P259" s="546"/>
      <c r="Q259" s="546"/>
      <c r="R259" s="546"/>
      <c r="S259" s="546"/>
      <c r="T259" s="546"/>
      <c r="U259" s="546"/>
      <c r="V259" s="546"/>
      <c r="X259" s="4"/>
    </row>
    <row r="260" spans="2:27" ht="30" customHeight="1">
      <c r="B260" s="503"/>
      <c r="C260" s="341" t="s">
        <v>178</v>
      </c>
      <c r="D260" s="254">
        <v>94</v>
      </c>
      <c r="E260" s="342">
        <v>98</v>
      </c>
      <c r="F260" s="12" t="str">
        <f>IF(ユーザー別卸価格!F260="","", IF(ISNUMBER(ユーザー別卸価格!F260),IF(入力!$E$25=1,ROUNDDOWN(IF(入力!$E$21=1,ユーザー別卸価格!F260/(100-入力!$E$22)%,ユーザー別卸価格!F260+入力!$E$23),-入力!$E$24),IF(入力!$E$25=2,ROUNDUP(IF(入力!$E$21=1,ユーザー別卸価格!F260/(100-入力!$E$22)%,ユーザー別卸価格!F260+入力!$E$23),-入力!$E$24),ROUND(IF(入力!$E$21=1,ユーザー別卸価格!F260/(100-入力!$E$22)%,ユーザー別卸価格!F260+入力!$E$23),-入力!$E$24))),ユーザー別卸価格!F260))</f>
        <v/>
      </c>
      <c r="G260" s="19">
        <f>'6桁'!G260</f>
        <v>0</v>
      </c>
      <c r="H260" s="472" t="str">
        <f>IF(ユーザー別卸価格!H260="","", IF(ISNUMBER(ユーザー別卸価格!H260),IF(入力!$E$25=1,ROUNDDOWN(IF(入力!$E$21=1,ユーザー別卸価格!H260/(100-入力!$E$22)%,ユーザー別卸価格!H260+入力!$E$23),-入力!$E$24),IF(入力!$E$25=2,ROUNDUP(IF(入力!$E$21=1,ユーザー別卸価格!H260/(100-入力!$E$22)%,ユーザー別卸価格!H260+入力!$E$23),-入力!$E$24),ROUND(IF(入力!$E$21=1,ユーザー別卸価格!H260/(100-入力!$E$22)%,ユーザー別卸価格!H260+入力!$E$23),-入力!$E$24))),ユーザー別卸価格!H260))</f>
        <v>卸価格設定なし</v>
      </c>
      <c r="I260" s="19" t="str">
        <f>'6桁'!I260</f>
        <v>W</v>
      </c>
      <c r="J260" s="12">
        <f>IF(ユーザー別卸価格!J260="","", IF(ISNUMBER(ユーザー別卸価格!J260),IF(入力!$E$25=1,ROUNDDOWN(IF(入力!$E$21=1,ユーザー別卸価格!J260/(100-入力!$E$22)%,ユーザー別卸価格!J260+入力!$E$23),-入力!$E$24),IF(入力!$E$25=2,ROUNDUP(IF(入力!$E$21=1,ユーザー別卸価格!J260/(100-入力!$E$22)%,ユーザー別卸価格!J260+入力!$E$23),-入力!$E$24),ROUND(IF(入力!$E$21=1,ユーザー別卸価格!J260/(100-入力!$E$22)%,ユーザー別卸価格!J260+入力!$E$23),-入力!$E$24))),ユーザー別卸価格!J260))</f>
        <v>42600</v>
      </c>
      <c r="K260" s="20" t="str">
        <f>'6桁'!K260</f>
        <v>W</v>
      </c>
      <c r="L260" s="10"/>
      <c r="M260" s="22"/>
      <c r="N260" s="10"/>
      <c r="O260" s="546"/>
      <c r="P260" s="546"/>
      <c r="Q260" s="546"/>
      <c r="R260" s="546"/>
      <c r="S260" s="546"/>
      <c r="T260" s="546"/>
      <c r="U260" s="546"/>
      <c r="V260" s="546"/>
      <c r="X260" s="4"/>
    </row>
    <row r="261" spans="2:27" ht="30" customHeight="1">
      <c r="B261" s="503"/>
      <c r="C261" s="341" t="s">
        <v>498</v>
      </c>
      <c r="D261" s="254">
        <v>98</v>
      </c>
      <c r="E261" s="342"/>
      <c r="F261" s="12" t="str">
        <f>IF(ユーザー別卸価格!F261="","", IF(ISNUMBER(ユーザー別卸価格!F261),IF(入力!$E$25=1,ROUNDDOWN(IF(入力!$E$21=1,ユーザー別卸価格!F261/(100-入力!$E$22)%,ユーザー別卸価格!F261+入力!$E$23),-入力!$E$24),IF(入力!$E$25=2,ROUNDUP(IF(入力!$E$21=1,ユーザー別卸価格!F261/(100-入力!$E$22)%,ユーザー別卸価格!F261+入力!$E$23),-入力!$E$24),ROUND(IF(入力!$E$21=1,ユーザー別卸価格!F261/(100-入力!$E$22)%,ユーザー別卸価格!F261+入力!$E$23),-入力!$E$24))),ユーザー別卸価格!F261))</f>
        <v/>
      </c>
      <c r="G261" s="19">
        <f>'6桁'!G261</f>
        <v>0</v>
      </c>
      <c r="H261" s="472" t="str">
        <f>IF(ユーザー別卸価格!H261="","", IF(ISNUMBER(ユーザー別卸価格!H261),IF(入力!$E$25=1,ROUNDDOWN(IF(入力!$E$21=1,ユーザー別卸価格!H261/(100-入力!$E$22)%,ユーザー別卸価格!H261+入力!$E$23),-入力!$E$24),IF(入力!$E$25=2,ROUNDUP(IF(入力!$E$21=1,ユーザー別卸価格!H261/(100-入力!$E$22)%,ユーザー別卸価格!H261+入力!$E$23),-入力!$E$24),ROUND(IF(入力!$E$21=1,ユーザー別卸価格!H261/(100-入力!$E$22)%,ユーザー別卸価格!H261+入力!$E$23),-入力!$E$24))),ユーザー別卸価格!H261))</f>
        <v>卸価格設定なし</v>
      </c>
      <c r="I261" s="19" t="str">
        <f>'6桁'!I261</f>
        <v>W</v>
      </c>
      <c r="J261" s="12" t="str">
        <f>IF(ユーザー別卸価格!J261="","", IF(ISNUMBER(ユーザー別卸価格!J261),IF(入力!$E$25=1,ROUNDDOWN(IF(入力!$E$21=1,ユーザー別卸価格!J261/(100-入力!$E$22)%,ユーザー別卸価格!J261+入力!$E$23),-入力!$E$24),IF(入力!$E$25=2,ROUNDUP(IF(入力!$E$21=1,ユーザー別卸価格!J261/(100-入力!$E$22)%,ユーザー別卸価格!J261+入力!$E$23),-入力!$E$24),ROUND(IF(入力!$E$21=1,ユーザー別卸価格!J261/(100-入力!$E$22)%,ユーザー別卸価格!J261+入力!$E$23),-入力!$E$24))),ユーザー別卸価格!J261))</f>
        <v/>
      </c>
      <c r="K261" s="20">
        <f>'6桁'!K261</f>
        <v>0</v>
      </c>
      <c r="L261" s="10"/>
      <c r="M261" s="22"/>
      <c r="N261" s="10"/>
      <c r="O261" s="546"/>
      <c r="P261" s="546"/>
      <c r="Q261" s="546"/>
      <c r="R261" s="546"/>
      <c r="S261" s="546"/>
      <c r="T261" s="546"/>
      <c r="U261" s="546"/>
      <c r="V261" s="546"/>
      <c r="W261" s="221"/>
      <c r="X261" s="4"/>
    </row>
    <row r="262" spans="2:27" ht="30" customHeight="1">
      <c r="B262" s="503"/>
      <c r="C262" s="341" t="s">
        <v>110</v>
      </c>
      <c r="D262" s="254">
        <v>87</v>
      </c>
      <c r="E262" s="342">
        <v>91</v>
      </c>
      <c r="F262" s="12">
        <f>IF(ユーザー別卸価格!F262="","", IF(ISNUMBER(ユーザー別卸価格!F262),IF(入力!$E$25=1,ROUNDDOWN(IF(入力!$E$21=1,ユーザー別卸価格!F262/(100-入力!$E$22)%,ユーザー別卸価格!F262+入力!$E$23),-入力!$E$24),IF(入力!$E$25=2,ROUNDUP(IF(入力!$E$21=1,ユーザー別卸価格!F262/(100-入力!$E$22)%,ユーザー別卸価格!F262+入力!$E$23),-入力!$E$24),ROUND(IF(入力!$E$21=1,ユーザー別卸価格!F262/(100-入力!$E$22)%,ユーザー別卸価格!F262+入力!$E$23),-入力!$E$24))),ユーザー別卸価格!F262))</f>
        <v>22400</v>
      </c>
      <c r="G262" s="19" t="str">
        <f>'6桁'!G262</f>
        <v>Y★</v>
      </c>
      <c r="H262" s="472" t="str">
        <f>IF(ユーザー別卸価格!H262="","", IF(ISNUMBER(ユーザー別卸価格!H262),IF(入力!$E$25=1,ROUNDDOWN(IF(入力!$E$21=1,ユーザー別卸価格!H262/(100-入力!$E$22)%,ユーザー別卸価格!H262+入力!$E$23),-入力!$E$24),IF(入力!$E$25=2,ROUNDUP(IF(入力!$E$21=1,ユーザー別卸価格!H262/(100-入力!$E$22)%,ユーザー別卸価格!H262+入力!$E$23),-入力!$E$24),ROUND(IF(入力!$E$21=1,ユーザー別卸価格!H262/(100-入力!$E$22)%,ユーザー別卸価格!H262+入力!$E$23),-入力!$E$24))),ユーザー別卸価格!H262))</f>
        <v/>
      </c>
      <c r="I262" s="19">
        <f>'6桁'!I262</f>
        <v>0</v>
      </c>
      <c r="J262" s="12">
        <f>IF(ユーザー別卸価格!J262="","", IF(ISNUMBER(ユーザー別卸価格!J262),IF(入力!$E$25=1,ROUNDDOWN(IF(入力!$E$21=1,ユーザー別卸価格!J262/(100-入力!$E$22)%,ユーザー別卸価格!J262+入力!$E$23),-入力!$E$24),IF(入力!$E$25=2,ROUNDUP(IF(入力!$E$21=1,ユーザー別卸価格!J262/(100-入力!$E$22)%,ユーザー別卸価格!J262+入力!$E$23),-入力!$E$24),ROUND(IF(入力!$E$21=1,ユーザー別卸価格!J262/(100-入力!$E$22)%,ユーザー別卸価格!J262+入力!$E$23),-入力!$E$24))),ユーザー別卸価格!J262))</f>
        <v>35500</v>
      </c>
      <c r="K262" s="20" t="str">
        <f>'6桁'!K262</f>
        <v>W</v>
      </c>
      <c r="L262" s="10"/>
      <c r="M262" s="22"/>
      <c r="N262" s="10"/>
      <c r="O262" s="546"/>
      <c r="P262" s="546"/>
      <c r="Q262" s="546"/>
      <c r="R262" s="546"/>
      <c r="S262" s="546"/>
      <c r="T262" s="546"/>
      <c r="U262" s="546"/>
      <c r="V262" s="546"/>
      <c r="X262" s="4"/>
    </row>
    <row r="263" spans="2:27" ht="30" customHeight="1">
      <c r="B263" s="503"/>
      <c r="C263" s="341" t="s">
        <v>113</v>
      </c>
      <c r="D263" s="254">
        <v>91</v>
      </c>
      <c r="E263" s="342">
        <v>94</v>
      </c>
      <c r="F263" s="12">
        <f>IF(ユーザー別卸価格!F263="","", IF(ISNUMBER(ユーザー別卸価格!F263),IF(入力!$E$25=1,ROUNDDOWN(IF(入力!$E$21=1,ユーザー別卸価格!F263/(100-入力!$E$22)%,ユーザー別卸価格!F263+入力!$E$23),-入力!$E$24),IF(入力!$E$25=2,ROUNDUP(IF(入力!$E$21=1,ユーザー別卸価格!F263/(100-入力!$E$22)%,ユーザー別卸価格!F263+入力!$E$23),-入力!$E$24),ROUND(IF(入力!$E$21=1,ユーザー別卸価格!F263/(100-入力!$E$22)%,ユーザー別卸価格!F263+入力!$E$23),-入力!$E$24))),ユーザー別卸価格!F263))</f>
        <v>24200</v>
      </c>
      <c r="G263" s="19" t="str">
        <f>'6桁'!G263</f>
        <v>Y★</v>
      </c>
      <c r="H263" s="472" t="str">
        <f>IF(ユーザー別卸価格!H263="","", IF(ISNUMBER(ユーザー別卸価格!H263),IF(入力!$E$25=1,ROUNDDOWN(IF(入力!$E$21=1,ユーザー別卸価格!H263/(100-入力!$E$22)%,ユーザー別卸価格!H263+入力!$E$23),-入力!$E$24),IF(入力!$E$25=2,ROUNDUP(IF(入力!$E$21=1,ユーザー別卸価格!H263/(100-入力!$E$22)%,ユーザー別卸価格!H263+入力!$E$23),-入力!$E$24),ROUND(IF(入力!$E$21=1,ユーザー別卸価格!H263/(100-入力!$E$22)%,ユーザー別卸価格!H263+入力!$E$23),-入力!$E$24))),ユーザー別卸価格!H263))</f>
        <v/>
      </c>
      <c r="I263" s="19">
        <f>'6桁'!I263</f>
        <v>0</v>
      </c>
      <c r="J263" s="12">
        <f>IF(ユーザー別卸価格!J263="","", IF(ISNUMBER(ユーザー別卸価格!J263),IF(入力!$E$25=1,ROUNDDOWN(IF(入力!$E$21=1,ユーザー別卸価格!J263/(100-入力!$E$22)%,ユーザー別卸価格!J263+入力!$E$23),-入力!$E$24),IF(入力!$E$25=2,ROUNDUP(IF(入力!$E$21=1,ユーザー別卸価格!J263/(100-入力!$E$22)%,ユーザー別卸価格!J263+入力!$E$23),-入力!$E$24),ROUND(IF(入力!$E$21=1,ユーザー別卸価格!J263/(100-入力!$E$22)%,ユーザー別卸価格!J263+入力!$E$23),-入力!$E$24))),ユーザー別卸価格!J263))</f>
        <v>37300</v>
      </c>
      <c r="K263" s="20" t="str">
        <f>'6桁'!K263</f>
        <v>W★</v>
      </c>
      <c r="L263" s="10"/>
      <c r="M263" s="22"/>
      <c r="N263" s="10"/>
      <c r="O263" s="219"/>
      <c r="P263" s="547"/>
      <c r="Q263" s="547"/>
      <c r="R263" s="74"/>
      <c r="S263" s="251"/>
      <c r="T263" s="10"/>
      <c r="U263" s="22"/>
      <c r="V263" s="4"/>
      <c r="X263" s="4"/>
    </row>
    <row r="264" spans="2:27" ht="30" customHeight="1">
      <c r="B264" s="503"/>
      <c r="C264" s="341" t="s">
        <v>116</v>
      </c>
      <c r="D264" s="254">
        <v>94</v>
      </c>
      <c r="E264" s="342">
        <v>97</v>
      </c>
      <c r="F264" s="12" t="str">
        <f>IF(ユーザー別卸価格!F264="","", IF(ISNUMBER(ユーザー別卸価格!F264),IF(入力!$E$25=1,ROUNDDOWN(IF(入力!$E$21=1,ユーザー別卸価格!F264/(100-入力!$E$22)%,ユーザー別卸価格!F264+入力!$E$23),-入力!$E$24),IF(入力!$E$25=2,ROUNDUP(IF(入力!$E$21=1,ユーザー別卸価格!F264/(100-入力!$E$22)%,ユーザー別卸価格!F264+入力!$E$23),-入力!$E$24),ROUND(IF(入力!$E$21=1,ユーザー別卸価格!F264/(100-入力!$E$22)%,ユーザー別卸価格!F264+入力!$E$23),-入力!$E$24))),ユーザー別卸価格!F264))</f>
        <v/>
      </c>
      <c r="G264" s="96">
        <f>'6桁'!G264</f>
        <v>0</v>
      </c>
      <c r="H264" s="472" t="str">
        <f>IF(ユーザー別卸価格!H264="","", IF(ISNUMBER(ユーザー別卸価格!H264),IF(入力!$E$25=1,ROUNDDOWN(IF(入力!$E$21=1,ユーザー別卸価格!H264/(100-入力!$E$22)%,ユーザー別卸価格!H264+入力!$E$23),-入力!$E$24),IF(入力!$E$25=2,ROUNDUP(IF(入力!$E$21=1,ユーザー別卸価格!H264/(100-入力!$E$22)%,ユーザー別卸価格!H264+入力!$E$23),-入力!$E$24),ROUND(IF(入力!$E$21=1,ユーザー別卸価格!H264/(100-入力!$E$22)%,ユーザー別卸価格!H264+入力!$E$23),-入力!$E$24))),ユーザー別卸価格!H264))</f>
        <v>卸価格設定なし</v>
      </c>
      <c r="I264" s="96" t="str">
        <f>'6桁'!I264</f>
        <v>Y★</v>
      </c>
      <c r="J264" s="12" t="str">
        <f>IF(ユーザー別卸価格!J264="","", IF(ISNUMBER(ユーザー別卸価格!J264),IF(入力!$E$25=1,ROUNDDOWN(IF(入力!$E$21=1,ユーザー別卸価格!J264/(100-入力!$E$22)%,ユーザー別卸価格!J264+入力!$E$23),-入力!$E$24),IF(入力!$E$25=2,ROUNDUP(IF(入力!$E$21=1,ユーザー別卸価格!J264/(100-入力!$E$22)%,ユーザー別卸価格!J264+入力!$E$23),-入力!$E$24),ROUND(IF(入力!$E$21=1,ユーザー別卸価格!J264/(100-入力!$E$22)%,ユーザー別卸価格!J264+入力!$E$23),-入力!$E$24))),ユーザー別卸価格!J264))</f>
        <v/>
      </c>
      <c r="K264" s="20">
        <f>'6桁'!K264</f>
        <v>0</v>
      </c>
      <c r="L264" s="10"/>
      <c r="M264" s="22"/>
      <c r="N264" s="10"/>
      <c r="O264" s="546"/>
      <c r="P264" s="546"/>
      <c r="Q264" s="546"/>
      <c r="R264" s="546"/>
      <c r="S264" s="546"/>
      <c r="T264" s="546"/>
      <c r="U264" s="546"/>
      <c r="V264" s="546"/>
      <c r="W264" s="546"/>
      <c r="X264" s="4"/>
    </row>
    <row r="265" spans="2:27" ht="30" customHeight="1">
      <c r="B265" s="503"/>
      <c r="C265" s="341" t="s">
        <v>119</v>
      </c>
      <c r="D265" s="254">
        <v>95</v>
      </c>
      <c r="E265" s="342">
        <v>99</v>
      </c>
      <c r="F265" s="12" t="str">
        <f>IF(ユーザー別卸価格!F265="","", IF(ISNUMBER(ユーザー別卸価格!F265),IF(入力!$E$25=1,ROUNDDOWN(IF(入力!$E$21=1,ユーザー別卸価格!F265/(100-入力!$E$22)%,ユーザー別卸価格!F265+入力!$E$23),-入力!$E$24),IF(入力!$E$25=2,ROUNDUP(IF(入力!$E$21=1,ユーザー別卸価格!F265/(100-入力!$E$22)%,ユーザー別卸価格!F265+入力!$E$23),-入力!$E$24),ROUND(IF(入力!$E$21=1,ユーザー別卸価格!F265/(100-入力!$E$22)%,ユーザー別卸価格!F265+入力!$E$23),-入力!$E$24))),ユーザー別卸価格!F265))</f>
        <v/>
      </c>
      <c r="G265" s="96">
        <f>'6桁'!G265</f>
        <v>0</v>
      </c>
      <c r="H265" s="472" t="str">
        <f>IF(ユーザー別卸価格!H265="","", IF(ISNUMBER(ユーザー別卸価格!H265),IF(入力!$E$25=1,ROUNDDOWN(IF(入力!$E$21=1,ユーザー別卸価格!H265/(100-入力!$E$22)%,ユーザー別卸価格!H265+入力!$E$23),-入力!$E$24),IF(入力!$E$25=2,ROUNDUP(IF(入力!$E$21=1,ユーザー別卸価格!H265/(100-入力!$E$22)%,ユーザー別卸価格!H265+入力!$E$23),-入力!$E$24),ROUND(IF(入力!$E$21=1,ユーザー別卸価格!H265/(100-入力!$E$22)%,ユーザー別卸価格!H265+入力!$E$23),-入力!$E$24))),ユーザー別卸価格!H265))</f>
        <v>卸価格設定なし</v>
      </c>
      <c r="I265" s="96" t="str">
        <f>'6桁'!I265</f>
        <v>Y★</v>
      </c>
      <c r="J265" s="12" t="str">
        <f>IF(ユーザー別卸価格!J265="","", IF(ISNUMBER(ユーザー別卸価格!J265),IF(入力!$E$25=1,ROUNDDOWN(IF(入力!$E$21=1,ユーザー別卸価格!J265/(100-入力!$E$22)%,ユーザー別卸価格!J265+入力!$E$23),-入力!$E$24),IF(入力!$E$25=2,ROUNDUP(IF(入力!$E$21=1,ユーザー別卸価格!J265/(100-入力!$E$22)%,ユーザー別卸価格!J265+入力!$E$23),-入力!$E$24),ROUND(IF(入力!$E$21=1,ユーザー別卸価格!J265/(100-入力!$E$22)%,ユーザー別卸価格!J265+入力!$E$23),-入力!$E$24))),ユーザー別卸価格!J265))</f>
        <v/>
      </c>
      <c r="K265" s="237">
        <f>'6桁'!K265</f>
        <v>0</v>
      </c>
      <c r="L265" s="10"/>
      <c r="M265" s="22"/>
      <c r="N265" s="10"/>
      <c r="O265" s="22"/>
      <c r="P265" s="10"/>
      <c r="Q265" s="22"/>
      <c r="R265" s="10"/>
      <c r="S265" s="22"/>
      <c r="T265" s="10"/>
      <c r="U265" s="22"/>
      <c r="V265" s="4"/>
      <c r="X265" s="4"/>
    </row>
    <row r="266" spans="2:27" ht="30" customHeight="1">
      <c r="B266" s="503"/>
      <c r="C266" s="345" t="s">
        <v>9</v>
      </c>
      <c r="D266" s="318">
        <v>89</v>
      </c>
      <c r="E266" s="361">
        <v>93</v>
      </c>
      <c r="F266" s="289">
        <f>IF(ユーザー別卸価格!F266="","", IF(ISNUMBER(ユーザー別卸価格!F266),IF(入力!$E$25=1,ROUNDDOWN(IF(入力!$E$21=1,ユーザー別卸価格!F266/(100-入力!$E$22)%,ユーザー別卸価格!F266+入力!$E$23),-入力!$E$24),IF(入力!$E$25=2,ROUNDUP(IF(入力!$E$21=1,ユーザー別卸価格!F266/(100-入力!$E$22)%,ユーザー別卸価格!F266+入力!$E$23),-入力!$E$24),ROUND(IF(入力!$E$21=1,ユーザー別卸価格!F266/(100-入力!$E$22)%,ユーザー別卸価格!F266+入力!$E$23),-入力!$E$24))),ユーザー別卸価格!F266))</f>
        <v>21000</v>
      </c>
      <c r="G266" s="19" t="str">
        <f>'6桁'!G266</f>
        <v>Y★</v>
      </c>
      <c r="H266" s="478" t="str">
        <f>IF(ユーザー別卸価格!H266="","", IF(ISNUMBER(ユーザー別卸価格!H266),IF(入力!$E$25=1,ROUNDDOWN(IF(入力!$E$21=1,ユーザー別卸価格!H266/(100-入力!$E$22)%,ユーザー別卸価格!H266+入力!$E$23),-入力!$E$24),IF(入力!$E$25=2,ROUNDUP(IF(入力!$E$21=1,ユーザー別卸価格!H266/(100-入力!$E$22)%,ユーザー別卸価格!H266+入力!$E$23),-入力!$E$24),ROUND(IF(入力!$E$21=1,ユーザー別卸価格!H266/(100-入力!$E$22)%,ユーザー別卸価格!H266+入力!$E$23),-入力!$E$24))),ユーザー別卸価格!H266))</f>
        <v>卸価格設定なし</v>
      </c>
      <c r="I266" s="19" t="str">
        <f>'6桁'!I266</f>
        <v>Y★</v>
      </c>
      <c r="J266" s="289" t="str">
        <f>IF(ユーザー別卸価格!J266="","", IF(ISNUMBER(ユーザー別卸価格!J266),IF(入力!$E$25=1,ROUNDDOWN(IF(入力!$E$21=1,ユーザー別卸価格!J266/(100-入力!$E$22)%,ユーザー別卸価格!J266+入力!$E$23),-入力!$E$24),IF(入力!$E$25=2,ROUNDUP(IF(入力!$E$21=1,ユーザー別卸価格!J266/(100-入力!$E$22)%,ユーザー別卸価格!J266+入力!$E$23),-入力!$E$24),ROUND(IF(入力!$E$21=1,ユーザー別卸価格!J266/(100-入力!$E$22)%,ユーザー別卸価格!J266+入力!$E$23),-入力!$E$24))),ユーザー別卸価格!J266))</f>
        <v/>
      </c>
      <c r="K266" s="237">
        <f>'6桁'!K266</f>
        <v>0</v>
      </c>
      <c r="L266" s="10"/>
      <c r="M266" s="22"/>
      <c r="N266" s="10"/>
      <c r="O266" s="22"/>
      <c r="P266" s="10"/>
      <c r="Q266" s="22"/>
      <c r="R266" s="10"/>
      <c r="S266" s="22"/>
      <c r="T266" s="10"/>
      <c r="U266" s="22"/>
      <c r="V266" s="4"/>
      <c r="X266" s="4"/>
    </row>
    <row r="267" spans="2:27" ht="30" customHeight="1">
      <c r="B267" s="503"/>
      <c r="C267" s="341" t="s">
        <v>130</v>
      </c>
      <c r="D267" s="254">
        <v>91</v>
      </c>
      <c r="E267" s="342">
        <v>95</v>
      </c>
      <c r="F267" s="12" t="str">
        <f>IF(ユーザー別卸価格!F267="","", IF(ISNUMBER(ユーザー別卸価格!F267),IF(入力!$E$25=1,ROUNDDOWN(IF(入力!$E$21=1,ユーザー別卸価格!F267/(100-入力!$E$22)%,ユーザー別卸価格!F267+入力!$E$23),-入力!$E$24),IF(入力!$E$25=2,ROUNDUP(IF(入力!$E$21=1,ユーザー別卸価格!F267/(100-入力!$E$22)%,ユーザー別卸価格!F267+入力!$E$23),-入力!$E$24),ROUND(IF(入力!$E$21=1,ユーザー別卸価格!F267/(100-入力!$E$22)%,ユーザー別卸価格!F267+入力!$E$23),-入力!$E$24))),ユーザー別卸価格!F267))</f>
        <v/>
      </c>
      <c r="G267" s="19">
        <f>'6桁'!G267</f>
        <v>0</v>
      </c>
      <c r="H267" s="472" t="str">
        <f>IF(ユーザー別卸価格!H267="","", IF(ISNUMBER(ユーザー別卸価格!H267),IF(入力!$E$25=1,ROUNDDOWN(IF(入力!$E$21=1,ユーザー別卸価格!H267/(100-入力!$E$22)%,ユーザー別卸価格!H267+入力!$E$23),-入力!$E$24),IF(入力!$E$25=2,ROUNDUP(IF(入力!$E$21=1,ユーザー別卸価格!H267/(100-入力!$E$22)%,ユーザー別卸価格!H267+入力!$E$23),-入力!$E$24),ROUND(IF(入力!$E$21=1,ユーザー別卸価格!H267/(100-入力!$E$22)%,ユーザー別卸価格!H267+入力!$E$23),-入力!$E$24))),ユーザー別卸価格!H267))</f>
        <v>卸価格設定なし</v>
      </c>
      <c r="I267" s="19" t="str">
        <f>'6桁'!I267</f>
        <v>W★</v>
      </c>
      <c r="J267" s="12" t="str">
        <f>IF(ユーザー別卸価格!J267="","", IF(ISNUMBER(ユーザー別卸価格!J267),IF(入力!$E$25=1,ROUNDDOWN(IF(入力!$E$21=1,ユーザー別卸価格!J267/(100-入力!$E$22)%,ユーザー別卸価格!J267+入力!$E$23),-入力!$E$24),IF(入力!$E$25=2,ROUNDUP(IF(入力!$E$21=1,ユーザー別卸価格!J267/(100-入力!$E$22)%,ユーザー別卸価格!J267+入力!$E$23),-入力!$E$24),ROUND(IF(入力!$E$21=1,ユーザー別卸価格!J267/(100-入力!$E$22)%,ユーザー別卸価格!J267+入力!$E$23),-入力!$E$24))),ユーザー別卸価格!J267))</f>
        <v/>
      </c>
      <c r="K267" s="20">
        <f>'6桁'!K267</f>
        <v>0</v>
      </c>
      <c r="L267" s="10"/>
      <c r="M267" s="22"/>
      <c r="N267" s="10"/>
      <c r="O267" s="22"/>
      <c r="P267" s="10"/>
      <c r="Q267" s="22"/>
      <c r="R267" s="10"/>
      <c r="S267" s="22"/>
      <c r="T267" s="10"/>
      <c r="U267" s="22"/>
      <c r="V267" s="10"/>
      <c r="W267" s="22"/>
      <c r="X267" s="10"/>
      <c r="Y267" s="22"/>
      <c r="Z267" s="10"/>
      <c r="AA267" s="22"/>
    </row>
    <row r="268" spans="2:27" ht="30" customHeight="1" thickBot="1">
      <c r="B268" s="544"/>
      <c r="C268" s="343" t="s">
        <v>10</v>
      </c>
      <c r="D268" s="256">
        <v>94</v>
      </c>
      <c r="E268" s="344">
        <v>98</v>
      </c>
      <c r="F268" s="15">
        <f>IF(ユーザー別卸価格!F268="","", IF(ISNUMBER(ユーザー別卸価格!F268),IF(入力!$E$25=1,ROUNDDOWN(IF(入力!$E$21=1,ユーザー別卸価格!F268/(100-入力!$E$22)%,ユーザー別卸価格!F268+入力!$E$23),-入力!$E$24),IF(入力!$E$25=2,ROUNDUP(IF(入力!$E$21=1,ユーザー別卸価格!F268/(100-入力!$E$22)%,ユーザー別卸価格!F268+入力!$E$23),-入力!$E$24),ROUND(IF(入力!$E$21=1,ユーザー別卸価格!F268/(100-入力!$E$22)%,ユーザー別卸価格!F268+入力!$E$23),-入力!$E$24))),ユーザー別卸価格!F268))</f>
        <v>23700</v>
      </c>
      <c r="G268" s="31" t="str">
        <f>'6桁'!G268</f>
        <v>Y★</v>
      </c>
      <c r="H268" s="479" t="str">
        <f>IF(ユーザー別卸価格!H268="","", IF(ISNUMBER(ユーザー別卸価格!H268),IF(入力!$E$25=1,ROUNDDOWN(IF(入力!$E$21=1,ユーザー別卸価格!H268/(100-入力!$E$22)%,ユーザー別卸価格!H268+入力!$E$23),-入力!$E$24),IF(入力!$E$25=2,ROUNDUP(IF(入力!$E$21=1,ユーザー別卸価格!H268/(100-入力!$E$22)%,ユーザー別卸価格!H268+入力!$E$23),-入力!$E$24),ROUND(IF(入力!$E$21=1,ユーザー別卸価格!H268/(100-入力!$E$22)%,ユーザー別卸価格!H268+入力!$E$23),-入力!$E$24))),ユーザー別卸価格!H268))</f>
        <v/>
      </c>
      <c r="I268" s="31">
        <f>'6桁'!I268</f>
        <v>0</v>
      </c>
      <c r="J268" s="15" t="str">
        <f>IF(ユーザー別卸価格!J268="","", IF(ISNUMBER(ユーザー別卸価格!J268),IF(入力!$E$25=1,ROUNDDOWN(IF(入力!$E$21=1,ユーザー別卸価格!J268/(100-入力!$E$22)%,ユーザー別卸価格!J268+入力!$E$23),-入力!$E$24),IF(入力!$E$25=2,ROUNDUP(IF(入力!$E$21=1,ユーザー別卸価格!J268/(100-入力!$E$22)%,ユーザー別卸価格!J268+入力!$E$23),-入力!$E$24),ROUND(IF(入力!$E$21=1,ユーザー別卸価格!J268/(100-入力!$E$22)%,ユーザー別卸価格!J268+入力!$E$23),-入力!$E$24))),ユーザー別卸価格!J268))</f>
        <v/>
      </c>
      <c r="K268" s="21">
        <f>'6桁'!K268</f>
        <v>0</v>
      </c>
      <c r="L268" s="10"/>
      <c r="M268" s="22"/>
      <c r="N268" s="10"/>
      <c r="O268" s="22"/>
      <c r="P268" s="10"/>
      <c r="Q268" s="22"/>
      <c r="R268" s="10"/>
      <c r="S268" s="22"/>
      <c r="T268" s="10"/>
      <c r="U268" s="22"/>
      <c r="V268" s="10"/>
      <c r="W268" s="22"/>
      <c r="X268" s="10"/>
      <c r="Y268" s="22"/>
      <c r="Z268" s="10"/>
      <c r="AA268" s="22"/>
    </row>
    <row r="269" spans="2:27" ht="14.25" customHeight="1"/>
    <row r="271" spans="2:27" ht="14.25" customHeight="1" thickBot="1">
      <c r="C271" s="327"/>
      <c r="D271" s="327"/>
      <c r="E271" s="327"/>
      <c r="F271" s="74"/>
      <c r="G271" s="18"/>
      <c r="H271" s="74"/>
      <c r="I271" s="18"/>
      <c r="J271" s="74"/>
      <c r="K271" s="18"/>
      <c r="L271" s="74"/>
      <c r="M271" s="18"/>
      <c r="N271" s="74"/>
      <c r="O271" s="18"/>
      <c r="P271" s="74"/>
      <c r="Q271" s="18"/>
      <c r="R271" s="74"/>
      <c r="S271" s="17"/>
      <c r="T271" s="74"/>
      <c r="U271" s="18"/>
    </row>
    <row r="272" spans="2:27" ht="25.5" customHeight="1" thickTop="1" thickBot="1">
      <c r="B272" s="518" t="s">
        <v>451</v>
      </c>
      <c r="C272" s="519"/>
      <c r="D272" s="519"/>
      <c r="E272" s="519"/>
      <c r="F272" s="519"/>
      <c r="G272" s="519"/>
      <c r="H272" s="519"/>
      <c r="I272" s="519"/>
      <c r="J272" s="519"/>
      <c r="K272" s="519"/>
      <c r="L272" s="519"/>
      <c r="M272" s="519"/>
      <c r="N272" s="519"/>
      <c r="O272" s="519"/>
      <c r="P272" s="519"/>
      <c r="Q272" s="519"/>
      <c r="R272" s="519"/>
      <c r="S272" s="519"/>
      <c r="T272" s="519"/>
      <c r="U272" s="519"/>
      <c r="V272" s="519"/>
      <c r="W272" s="519"/>
      <c r="X272" s="519"/>
      <c r="Y272" s="519"/>
      <c r="Z272" s="519"/>
      <c r="AA272" s="520"/>
    </row>
    <row r="273" spans="2:26" ht="14.25" thickTop="1"/>
    <row r="274" spans="2:26" s="239" customFormat="1" ht="20.100000000000001" customHeight="1" thickBot="1">
      <c r="B274" s="238" t="s">
        <v>977</v>
      </c>
      <c r="F274" s="240"/>
      <c r="H274" s="240"/>
      <c r="J274" s="240"/>
      <c r="L274" s="240"/>
      <c r="N274" s="240"/>
      <c r="P274" s="240"/>
      <c r="R274" s="240"/>
      <c r="T274" s="240"/>
      <c r="V274" s="240"/>
      <c r="X274" s="240"/>
    </row>
    <row r="275" spans="2:26" ht="19.5" customHeight="1" thickBot="1">
      <c r="B275" s="521" t="s">
        <v>452</v>
      </c>
      <c r="C275" s="524" t="s">
        <v>524</v>
      </c>
      <c r="D275" s="527" t="s">
        <v>1113</v>
      </c>
      <c r="E275" s="540"/>
      <c r="F275" s="531" t="s">
        <v>453</v>
      </c>
      <c r="G275" s="532"/>
      <c r="H275" s="532"/>
      <c r="I275" s="532"/>
      <c r="J275" s="532"/>
      <c r="K275" s="532"/>
      <c r="L275" s="532"/>
      <c r="M275" s="532"/>
      <c r="N275" s="532"/>
      <c r="O275" s="532"/>
      <c r="P275" s="532"/>
      <c r="Q275" s="532"/>
      <c r="R275" s="532"/>
      <c r="S275" s="532"/>
      <c r="T275" s="532"/>
      <c r="U275" s="532"/>
      <c r="V275" s="532"/>
      <c r="W275" s="533"/>
      <c r="X275" s="135"/>
      <c r="Y275" s="11"/>
      <c r="Z275" s="11"/>
    </row>
    <row r="276" spans="2:26" ht="19.5" customHeight="1">
      <c r="B276" s="522"/>
      <c r="C276" s="525"/>
      <c r="D276" s="541"/>
      <c r="E276" s="542"/>
      <c r="F276" s="516" t="s">
        <v>1079</v>
      </c>
      <c r="G276" s="507"/>
      <c r="H276" s="516" t="s">
        <v>1378</v>
      </c>
      <c r="I276" s="507"/>
      <c r="J276" s="506" t="s">
        <v>1075</v>
      </c>
      <c r="K276" s="507"/>
      <c r="L276" s="506" t="s">
        <v>1076</v>
      </c>
      <c r="M276" s="507"/>
      <c r="N276" s="506" t="s">
        <v>1080</v>
      </c>
      <c r="O276" s="507"/>
      <c r="P276" s="506" t="s">
        <v>1081</v>
      </c>
      <c r="Q276" s="507"/>
      <c r="R276" s="506" t="s">
        <v>1085</v>
      </c>
      <c r="S276" s="507"/>
      <c r="T276" s="506" t="s">
        <v>1380</v>
      </c>
      <c r="U276" s="507"/>
      <c r="V276" s="506" t="s">
        <v>780</v>
      </c>
      <c r="W276" s="506"/>
      <c r="X276" s="105"/>
      <c r="Z276" s="11"/>
    </row>
    <row r="277" spans="2:26" ht="19.5" customHeight="1">
      <c r="B277" s="522"/>
      <c r="C277" s="525"/>
      <c r="D277" s="510" t="s">
        <v>1115</v>
      </c>
      <c r="E277" s="550" t="s">
        <v>1114</v>
      </c>
      <c r="F277" s="517"/>
      <c r="G277" s="509"/>
      <c r="H277" s="517"/>
      <c r="I277" s="509"/>
      <c r="J277" s="508"/>
      <c r="K277" s="509"/>
      <c r="L277" s="508"/>
      <c r="M277" s="509"/>
      <c r="N277" s="508"/>
      <c r="O277" s="509"/>
      <c r="P277" s="508"/>
      <c r="Q277" s="509"/>
      <c r="R277" s="508"/>
      <c r="S277" s="509"/>
      <c r="T277" s="508"/>
      <c r="U277" s="509"/>
      <c r="V277" s="508"/>
      <c r="W277" s="508"/>
      <c r="X277" s="105"/>
    </row>
    <row r="278" spans="2:26" ht="19.5" customHeight="1" thickBot="1">
      <c r="B278" s="523"/>
      <c r="C278" s="526"/>
      <c r="D278" s="549"/>
      <c r="E278" s="551"/>
      <c r="F278" s="553" t="s">
        <v>1082</v>
      </c>
      <c r="G278" s="554"/>
      <c r="H278" s="553" t="s">
        <v>1087</v>
      </c>
      <c r="I278" s="554"/>
      <c r="J278" s="514" t="s">
        <v>1083</v>
      </c>
      <c r="K278" s="515"/>
      <c r="L278" s="514" t="s">
        <v>1087</v>
      </c>
      <c r="M278" s="515"/>
      <c r="N278" s="514" t="s">
        <v>1087</v>
      </c>
      <c r="O278" s="515"/>
      <c r="P278" s="514" t="s">
        <v>1078</v>
      </c>
      <c r="Q278" s="515"/>
      <c r="R278" s="514" t="s">
        <v>1078</v>
      </c>
      <c r="S278" s="515"/>
      <c r="T278" s="514" t="s">
        <v>165</v>
      </c>
      <c r="U278" s="555"/>
      <c r="V278" s="514" t="s">
        <v>1078</v>
      </c>
      <c r="W278" s="515"/>
      <c r="X278" s="536"/>
      <c r="Y278" s="547"/>
    </row>
    <row r="279" spans="2:26" ht="30" customHeight="1">
      <c r="B279" s="502">
        <v>16</v>
      </c>
      <c r="C279" s="352" t="s">
        <v>333</v>
      </c>
      <c r="D279" s="253">
        <v>70</v>
      </c>
      <c r="E279" s="353">
        <v>74</v>
      </c>
      <c r="F279" s="91" t="str">
        <f>IF(ユーザー別卸価格!F279="","", IF(ISNUMBER(ユーザー別卸価格!F279),IF(入力!$C$25=1,ROUNDDOWN(IF(入力!$C$21=1,ユーザー別卸価格!F279/(100-入力!$C$22)%,ユーザー別卸価格!F279+入力!$C$23),-入力!$C$24),IF(入力!$C$25=2,ROUNDUP(IF(入力!$C$21=1,ユーザー別卸価格!F279/(100-入力!$C$22)%,ユーザー別卸価格!F279+入力!$C$23),-入力!$C$24),ROUND(IF(入力!$C$21=1,ユーザー別卸価格!F279/(100-入力!$C$22)%,ユーザー別卸価格!F279+入力!$C$23),-入力!$C$24))),ユーザー別卸価格!F279))</f>
        <v/>
      </c>
      <c r="G279" s="124">
        <f>'6桁'!G279</f>
        <v>0</v>
      </c>
      <c r="H279" s="91" t="str">
        <f>IF(ユーザー別卸価格!H279="","", IF(ISNUMBER(ユーザー別卸価格!H279),IF(入力!$C$25=1,ROUNDDOWN(IF(入力!$C$21=1,ユーザー別卸価格!H279/(100-入力!$C$22)%,ユーザー別卸価格!H279+入力!$C$23),-入力!$C$24),IF(入力!$C$25=2,ROUNDUP(IF(入力!$C$21=1,ユーザー別卸価格!H279/(100-入力!$C$22)%,ユーザー別卸価格!H279+入力!$C$23),-入力!$C$24),ROUND(IF(入力!$C$21=1,ユーザー別卸価格!H279/(100-入力!$C$22)%,ユーザー別卸価格!H279+入力!$C$23),-入力!$C$24))),ユーザー別卸価格!H279))</f>
        <v/>
      </c>
      <c r="I279" s="124">
        <f>'6桁'!I279</f>
        <v>0</v>
      </c>
      <c r="J279" s="91">
        <f>IF(ユーザー別卸価格!J279="","", IF(ISNUMBER(ユーザー別卸価格!J279),IF(入力!$C$25=1,ROUNDDOWN(IF(入力!$C$21=1,ユーザー別卸価格!J279/(100-入力!$C$22)%,ユーザー別卸価格!J279+入力!$C$23),-入力!$C$24),IF(入力!$C$25=2,ROUNDUP(IF(入力!$C$21=1,ユーザー別卸価格!J279/(100-入力!$C$22)%,ユーザー別卸価格!J279+入力!$C$23),-入力!$C$24),ROUND(IF(入力!$C$21=1,ユーザー別卸価格!J279/(100-入力!$C$22)%,ユーザー別卸価格!J279+入力!$C$23),-入力!$C$24))),ユーザー別卸価格!J279))</f>
        <v>22100</v>
      </c>
      <c r="K279" s="92" t="str">
        <f>'6桁'!K279</f>
        <v>V★◇</v>
      </c>
      <c r="L279" s="128" t="str">
        <f>IF(ユーザー別卸価格!L279="","", IF(ISNUMBER(ユーザー別卸価格!L279),IF(入力!$C$25=1,ROUNDDOWN(IF(入力!$C$21=1,ユーザー別卸価格!L279/(100-入力!$C$22)%,ユーザー別卸価格!L279+入力!$C$23),-入力!$C$24),IF(入力!$C$25=2,ROUNDUP(IF(入力!$C$21=1,ユーザー別卸価格!L279/(100-入力!$C$22)%,ユーザー別卸価格!L279+入力!$C$23),-入力!$C$24),ROUND(IF(入力!$C$21=1,ユーザー別卸価格!L279/(100-入力!$C$22)%,ユーザー別卸価格!L279+入力!$C$23),-入力!$C$24))),ユーザー別卸価格!L279))</f>
        <v/>
      </c>
      <c r="M279" s="131">
        <f>'6桁'!M279</f>
        <v>0</v>
      </c>
      <c r="N279" s="91" t="str">
        <f>IF(ユーザー別卸価格!N279="","", IF(ISNUMBER(ユーザー別卸価格!N279),IF(入力!$C$25=1,ROUNDDOWN(IF(入力!$C$21=1,ユーザー別卸価格!N279/(100-入力!$C$22)%,ユーザー別卸価格!N279+入力!$C$23),-入力!$C$24),IF(入力!$C$25=2,ROUNDUP(IF(入力!$C$21=1,ユーザー別卸価格!N279/(100-入力!$C$22)%,ユーザー別卸価格!N279+入力!$C$23),-入力!$C$24),ROUND(IF(入力!$C$21=1,ユーザー別卸価格!N279/(100-入力!$C$22)%,ユーザー別卸価格!N279+入力!$C$23),-入力!$C$24))),ユーザー別卸価格!N279))</f>
        <v/>
      </c>
      <c r="O279" s="124">
        <f>'6桁'!O279</f>
        <v>0</v>
      </c>
      <c r="P279" s="91" t="str">
        <f>IF(ユーザー別卸価格!P279="","", IF(ISNUMBER(ユーザー別卸価格!P279),IF(入力!$C$25=1,ROUNDDOWN(IF(入力!$C$21=1,ユーザー別卸価格!P279/(100-入力!$C$22)%,ユーザー別卸価格!P279+入力!$C$23),-入力!$C$24),IF(入力!$C$25=2,ROUNDUP(IF(入力!$C$21=1,ユーザー別卸価格!P279/(100-入力!$C$22)%,ユーザー別卸価格!P279+入力!$C$23),-入力!$C$24),ROUND(IF(入力!$C$21=1,ユーザー別卸価格!P279/(100-入力!$C$22)%,ユーザー別卸価格!P279+入力!$C$23),-入力!$C$24))),ユーザー別卸価格!P279))</f>
        <v/>
      </c>
      <c r="Q279" s="92">
        <f>'6桁'!Q279</f>
        <v>0</v>
      </c>
      <c r="R279" s="91" t="str">
        <f>IF(ユーザー別卸価格!R279="","", IF(ISNUMBER(ユーザー別卸価格!R279),IF(入力!$C$25=1,ROUNDDOWN(IF(入力!$C$21=1,ユーザー別卸価格!R279/(100-入力!$C$22)%,ユーザー別卸価格!R279+入力!$C$23),-入力!$C$24),IF(入力!$C$25=2,ROUNDUP(IF(入力!$C$21=1,ユーザー別卸価格!R279/(100-入力!$C$22)%,ユーザー別卸価格!R279+入力!$C$23),-入力!$C$24),ROUND(IF(入力!$C$21=1,ユーザー別卸価格!R279/(100-入力!$C$22)%,ユーザー別卸価格!R279+入力!$C$23),-入力!$C$24))),ユーザー別卸価格!R279))</f>
        <v/>
      </c>
      <c r="S279" s="92">
        <f>'6桁'!S279</f>
        <v>0</v>
      </c>
      <c r="T279" s="91" t="str">
        <f>IF(ユーザー別卸価格!T279="","", IF(ISNUMBER(ユーザー別卸価格!T279),IF(入力!$C$25=1,ROUNDDOWN(IF(入力!$C$21=1,ユーザー別卸価格!T279/(100-入力!$C$22)%,ユーザー別卸価格!T279+入力!$C$23),-入力!$C$24),IF(入力!$C$25=2,ROUNDUP(IF(入力!$C$21=1,ユーザー別卸価格!T279/(100-入力!$C$22)%,ユーザー別卸価格!T279+入力!$C$23),-入力!$C$24),ROUND(IF(入力!$C$21=1,ユーザー別卸価格!T279/(100-入力!$C$22)%,ユーザー別卸価格!T279+入力!$C$23),-入力!$C$24))),ユーザー別卸価格!T279))</f>
        <v/>
      </c>
      <c r="U279" s="92">
        <f>'6桁'!U279</f>
        <v>0</v>
      </c>
      <c r="V279" s="91" t="str">
        <f>IF(ユーザー別卸価格!V279="","", IF(ISNUMBER(ユーザー別卸価格!V279),IF(入力!$C$25=1,ROUNDDOWN(IF(入力!$C$21=1,ユーザー別卸価格!V279/(100-入力!$C$22)%,ユーザー別卸価格!V279+入力!$C$23),-入力!$C$24),IF(入力!$C$25=2,ROUNDUP(IF(入力!$C$21=1,ユーザー別卸価格!V279/(100-入力!$C$22)%,ユーザー別卸価格!V279+入力!$C$23),-入力!$C$24),ROUND(IF(入力!$C$21=1,ユーザー別卸価格!V279/(100-入力!$C$22)%,ユーザー別卸価格!V279+入力!$C$23),-入力!$C$24))),ユーザー別卸価格!V279))</f>
        <v/>
      </c>
      <c r="W279" s="138">
        <f>'6桁'!W279</f>
        <v>0</v>
      </c>
      <c r="X279" s="108"/>
      <c r="Y279" s="22"/>
      <c r="Z279" s="267"/>
    </row>
    <row r="280" spans="2:26" ht="30" customHeight="1">
      <c r="B280" s="503"/>
      <c r="C280" s="341" t="s">
        <v>147</v>
      </c>
      <c r="D280" s="254">
        <v>80</v>
      </c>
      <c r="E280" s="342">
        <v>84</v>
      </c>
      <c r="F280" s="95" t="str">
        <f>IF(ユーザー別卸価格!F280="","", IF(ISNUMBER(ユーザー別卸価格!F280),IF(入力!$C$25=1,ROUNDDOWN(IF(入力!$C$21=1,ユーザー別卸価格!F280/(100-入力!$C$22)%,ユーザー別卸価格!F280+入力!$C$23),-入力!$C$24),IF(入力!$C$25=2,ROUNDUP(IF(入力!$C$21=1,ユーザー別卸価格!F280/(100-入力!$C$22)%,ユーザー別卸価格!F280+入力!$C$23),-入力!$C$24),ROUND(IF(入力!$C$21=1,ユーザー別卸価格!F280/(100-入力!$C$22)%,ユーザー別卸価格!F280+入力!$C$23),-入力!$C$24))),ユーザー別卸価格!F280))</f>
        <v/>
      </c>
      <c r="G280" s="126">
        <f>'6桁'!G280</f>
        <v>0</v>
      </c>
      <c r="H280" s="95" t="str">
        <f>IF(ユーザー別卸価格!H280="","", IF(ISNUMBER(ユーザー別卸価格!H280),IF(入力!$C$25=1,ROUNDDOWN(IF(入力!$C$21=1,ユーザー別卸価格!H280/(100-入力!$C$22)%,ユーザー別卸価格!H280+入力!$C$23),-入力!$C$24),IF(入力!$C$25=2,ROUNDUP(IF(入力!$C$21=1,ユーザー別卸価格!H280/(100-入力!$C$22)%,ユーザー別卸価格!H280+入力!$C$23),-入力!$C$24),ROUND(IF(入力!$C$21=1,ユーザー別卸価格!H280/(100-入力!$C$22)%,ユーザー別卸価格!H280+入力!$C$23),-入力!$C$24))),ユーザー別卸価格!H280))</f>
        <v/>
      </c>
      <c r="I280" s="126">
        <f>'6桁'!I280</f>
        <v>0</v>
      </c>
      <c r="J280" s="95">
        <f>IF(ユーザー別卸価格!J280="","", IF(ISNUMBER(ユーザー別卸価格!J280),IF(入力!$C$25=1,ROUNDDOWN(IF(入力!$C$21=1,ユーザー別卸価格!J280/(100-入力!$C$22)%,ユーザー別卸価格!J280+入力!$C$23),-入力!$C$24),IF(入力!$C$25=2,ROUNDUP(IF(入力!$C$21=1,ユーザー別卸価格!J280/(100-入力!$C$22)%,ユーザー別卸価格!J280+入力!$C$23),-入力!$C$24),ROUND(IF(入力!$C$21=1,ユーザー別卸価格!J280/(100-入力!$C$22)%,ユーザー別卸価格!J280+入力!$C$23),-入力!$C$24))),ユーザー別卸価格!J280))</f>
        <v>26500</v>
      </c>
      <c r="K280" s="20" t="str">
        <f>'6桁'!K280</f>
        <v>W</v>
      </c>
      <c r="L280" s="95" t="str">
        <f>IF(ユーザー別卸価格!L280="","", IF(ISNUMBER(ユーザー別卸価格!L280),IF(入力!$C$25=1,ROUNDDOWN(IF(入力!$C$21=1,ユーザー別卸価格!L280/(100-入力!$C$22)%,ユーザー別卸価格!L280+入力!$C$23),-入力!$C$24),IF(入力!$C$25=2,ROUNDUP(IF(入力!$C$21=1,ユーザー別卸価格!L280/(100-入力!$C$22)%,ユーザー別卸価格!L280+入力!$C$23),-入力!$C$24),ROUND(IF(入力!$C$21=1,ユーザー別卸価格!L280/(100-入力!$C$22)%,ユーザー別卸価格!L280+入力!$C$23),-入力!$C$24))),ユーザー別卸価格!L280))</f>
        <v/>
      </c>
      <c r="M280" s="20">
        <f>'6桁'!M280</f>
        <v>0</v>
      </c>
      <c r="N280" s="95" t="str">
        <f>IF(ユーザー別卸価格!N280="","", IF(ISNUMBER(ユーザー別卸価格!N280),IF(入力!$C$25=1,ROUNDDOWN(IF(入力!$C$21=1,ユーザー別卸価格!N280/(100-入力!$C$22)%,ユーザー別卸価格!N280+入力!$C$23),-入力!$C$24),IF(入力!$C$25=2,ROUNDUP(IF(入力!$C$21=1,ユーザー別卸価格!N280/(100-入力!$C$22)%,ユーザー別卸価格!N280+入力!$C$23),-入力!$C$24),ROUND(IF(入力!$C$21=1,ユーザー別卸価格!N280/(100-入力!$C$22)%,ユーザー別卸価格!N280+入力!$C$23),-入力!$C$24))),ユーザー別卸価格!N280))</f>
        <v/>
      </c>
      <c r="O280" s="126">
        <f>'6桁'!O280</f>
        <v>0</v>
      </c>
      <c r="P280" s="95">
        <f>IF(ユーザー別卸価格!P280="","", IF(ISNUMBER(ユーザー別卸価格!P280),IF(入力!$C$25=1,ROUNDDOWN(IF(入力!$C$21=1,ユーザー別卸価格!P280/(100-入力!$C$22)%,ユーザー別卸価格!P280+入力!$C$23),-入力!$C$24),IF(入力!$C$25=2,ROUNDUP(IF(入力!$C$21=1,ユーザー別卸価格!P280/(100-入力!$C$22)%,ユーザー別卸価格!P280+入力!$C$23),-入力!$C$24),ROUND(IF(入力!$C$21=1,ユーザー別卸価格!P280/(100-入力!$C$22)%,ユーザー別卸価格!P280+入力!$C$23),-入力!$C$24))),ユーザー別卸価格!P280))</f>
        <v>36000</v>
      </c>
      <c r="Q280" s="20" t="str">
        <f>'6桁'!Q280</f>
        <v>W</v>
      </c>
      <c r="R280" s="95" t="str">
        <f>IF(ユーザー別卸価格!R280="","", IF(ISNUMBER(ユーザー別卸価格!R280),IF(入力!$C$25=1,ROUNDDOWN(IF(入力!$C$21=1,ユーザー別卸価格!R280/(100-入力!$C$22)%,ユーザー別卸価格!R280+入力!$C$23),-入力!$C$24),IF(入力!$C$25=2,ROUNDUP(IF(入力!$C$21=1,ユーザー別卸価格!R280/(100-入力!$C$22)%,ユーザー別卸価格!R280+入力!$C$23),-入力!$C$24),ROUND(IF(入力!$C$21=1,ユーザー別卸価格!R280/(100-入力!$C$22)%,ユーザー別卸価格!R280+入力!$C$23),-入力!$C$24))),ユーザー別卸価格!R280))</f>
        <v/>
      </c>
      <c r="S280" s="20">
        <f>'6桁'!S280</f>
        <v>0</v>
      </c>
      <c r="T280" s="95" t="str">
        <f>IF(ユーザー別卸価格!T280="","", IF(ISNUMBER(ユーザー別卸価格!T280),IF(入力!$C$25=1,ROUNDDOWN(IF(入力!$C$21=1,ユーザー別卸価格!T280/(100-入力!$C$22)%,ユーザー別卸価格!T280+入力!$C$23),-入力!$C$24),IF(入力!$C$25=2,ROUNDUP(IF(入力!$C$21=1,ユーザー別卸価格!T280/(100-入力!$C$22)%,ユーザー別卸価格!T280+入力!$C$23),-入力!$C$24),ROUND(IF(入力!$C$21=1,ユーザー別卸価格!T280/(100-入力!$C$22)%,ユーザー別卸価格!T280+入力!$C$23),-入力!$C$24))),ユーザー別卸価格!T280))</f>
        <v/>
      </c>
      <c r="U280" s="20">
        <f>'6桁'!U280</f>
        <v>0</v>
      </c>
      <c r="V280" s="95">
        <f>IF(ユーザー別卸価格!V280="","", IF(ISNUMBER(ユーザー別卸価格!V280),IF(入力!$C$25=1,ROUNDDOWN(IF(入力!$C$21=1,ユーザー別卸価格!V280/(100-入力!$C$22)%,ユーザー別卸価格!V280+入力!$C$23),-入力!$C$24),IF(入力!$C$25=2,ROUNDUP(IF(入力!$C$21=1,ユーザー別卸価格!V280/(100-入力!$C$22)%,ユーザー別卸価格!V280+入力!$C$23),-入力!$C$24),ROUND(IF(入力!$C$21=1,ユーザー別卸価格!V280/(100-入力!$C$22)%,ユーザー別卸価格!V280+入力!$C$23),-入力!$C$24))),ユーザー別卸価格!V280))</f>
        <v>24600</v>
      </c>
      <c r="W280" s="19" t="str">
        <f>'6桁'!W280</f>
        <v>W★</v>
      </c>
      <c r="X280" s="108"/>
      <c r="Y280" s="22"/>
      <c r="Z280" s="267"/>
    </row>
    <row r="281" spans="2:26" ht="30" customHeight="1">
      <c r="B281" s="503"/>
      <c r="C281" s="341" t="s">
        <v>156</v>
      </c>
      <c r="D281" s="254">
        <v>83</v>
      </c>
      <c r="E281" s="342">
        <v>87</v>
      </c>
      <c r="F281" s="95" t="str">
        <f>IF(ユーザー別卸価格!F281="","", IF(ISNUMBER(ユーザー別卸価格!F281),IF(入力!$C$25=1,ROUNDDOWN(IF(入力!$C$21=1,ユーザー別卸価格!F281/(100-入力!$C$22)%,ユーザー別卸価格!F281+入力!$C$23),-入力!$C$24),IF(入力!$C$25=2,ROUNDUP(IF(入力!$C$21=1,ユーザー別卸価格!F281/(100-入力!$C$22)%,ユーザー別卸価格!F281+入力!$C$23),-入力!$C$24),ROUND(IF(入力!$C$21=1,ユーザー別卸価格!F281/(100-入力!$C$22)%,ユーザー別卸価格!F281+入力!$C$23),-入力!$C$24))),ユーザー別卸価格!F281))</f>
        <v/>
      </c>
      <c r="G281" s="126">
        <f>'6桁'!G281</f>
        <v>0</v>
      </c>
      <c r="H281" s="95" t="str">
        <f>IF(ユーザー別卸価格!H281="","", IF(ISNUMBER(ユーザー別卸価格!H281),IF(入力!$C$25=1,ROUNDDOWN(IF(入力!$C$21=1,ユーザー別卸価格!H281/(100-入力!$C$22)%,ユーザー別卸価格!H281+入力!$C$23),-入力!$C$24),IF(入力!$C$25=2,ROUNDUP(IF(入力!$C$21=1,ユーザー別卸価格!H281/(100-入力!$C$22)%,ユーザー別卸価格!H281+入力!$C$23),-入力!$C$24),ROUND(IF(入力!$C$21=1,ユーザー別卸価格!H281/(100-入力!$C$22)%,ユーザー別卸価格!H281+入力!$C$23),-入力!$C$24))),ユーザー別卸価格!H281))</f>
        <v/>
      </c>
      <c r="I281" s="126">
        <f>'6桁'!I281</f>
        <v>0</v>
      </c>
      <c r="J281" s="95">
        <f>IF(ユーザー別卸価格!J281="","", IF(ISNUMBER(ユーザー別卸価格!J281),IF(入力!$C$25=1,ROUNDDOWN(IF(入力!$C$21=1,ユーザー別卸価格!J281/(100-入力!$C$22)%,ユーザー別卸価格!J281+入力!$C$23),-入力!$C$24),IF(入力!$C$25=2,ROUNDUP(IF(入力!$C$21=1,ユーザー別卸価格!J281/(100-入力!$C$22)%,ユーザー別卸価格!J281+入力!$C$23),-入力!$C$24),ROUND(IF(入力!$C$21=1,ユーザー別卸価格!J281/(100-入力!$C$22)%,ユーザー別卸価格!J281+入力!$C$23),-入力!$C$24))),ユーザー別卸価格!J281))</f>
        <v>27300</v>
      </c>
      <c r="K281" s="20" t="str">
        <f>'6桁'!K281</f>
        <v>V★
LM704</v>
      </c>
      <c r="L281" s="95" t="str">
        <f>IF(ユーザー別卸価格!L281="","", IF(ISNUMBER(ユーザー別卸価格!L281),IF(入力!$C$25=1,ROUNDDOWN(IF(入力!$C$21=1,ユーザー別卸価格!L281/(100-入力!$C$22)%,ユーザー別卸価格!L281+入力!$C$23),-入力!$C$24),IF(入力!$C$25=2,ROUNDUP(IF(入力!$C$21=1,ユーザー別卸価格!L281/(100-入力!$C$22)%,ユーザー別卸価格!L281+入力!$C$23),-入力!$C$24),ROUND(IF(入力!$C$21=1,ユーザー別卸価格!L281/(100-入力!$C$22)%,ユーザー別卸価格!L281+入力!$C$23),-入力!$C$24))),ユーザー別卸価格!L281))</f>
        <v/>
      </c>
      <c r="M281" s="20">
        <f>'6桁'!M281</f>
        <v>0</v>
      </c>
      <c r="N281" s="95" t="str">
        <f>IF(ユーザー別卸価格!N281="","", IF(ISNUMBER(ユーザー別卸価格!N281),IF(入力!$C$25=1,ROUNDDOWN(IF(入力!$C$21=1,ユーザー別卸価格!N281/(100-入力!$C$22)%,ユーザー別卸価格!N281+入力!$C$23),-入力!$C$24),IF(入力!$C$25=2,ROUNDUP(IF(入力!$C$21=1,ユーザー別卸価格!N281/(100-入力!$C$22)%,ユーザー別卸価格!N281+入力!$C$23),-入力!$C$24),ROUND(IF(入力!$C$21=1,ユーザー別卸価格!N281/(100-入力!$C$22)%,ユーザー別卸価格!N281+入力!$C$23),-入力!$C$24))),ユーザー別卸価格!N281))</f>
        <v/>
      </c>
      <c r="O281" s="126">
        <f>'6桁'!O281</f>
        <v>0</v>
      </c>
      <c r="P281" s="95">
        <f>IF(ユーザー別卸価格!P281="","", IF(ISNUMBER(ユーザー別卸価格!P281),IF(入力!$C$25=1,ROUNDDOWN(IF(入力!$C$21=1,ユーザー別卸価格!P281/(100-入力!$C$22)%,ユーザー別卸価格!P281+入力!$C$23),-入力!$C$24),IF(入力!$C$25=2,ROUNDUP(IF(入力!$C$21=1,ユーザー別卸価格!P281/(100-入力!$C$22)%,ユーザー別卸価格!P281+入力!$C$23),-入力!$C$24),ROUND(IF(入力!$C$21=1,ユーザー別卸価格!P281/(100-入力!$C$22)%,ユーザー別卸価格!P281+入力!$C$23),-入力!$C$24))),ユーザー別卸価格!P281))</f>
        <v>37800</v>
      </c>
      <c r="Q281" s="20" t="str">
        <f>'6桁'!Q281</f>
        <v>W</v>
      </c>
      <c r="R281" s="95" t="str">
        <f>IF(ユーザー別卸価格!R281="","", IF(ISNUMBER(ユーザー別卸価格!R281),IF(入力!$C$25=1,ROUNDDOWN(IF(入力!$C$21=1,ユーザー別卸価格!R281/(100-入力!$C$22)%,ユーザー別卸価格!R281+入力!$C$23),-入力!$C$24),IF(入力!$C$25=2,ROUNDUP(IF(入力!$C$21=1,ユーザー別卸価格!R281/(100-入力!$C$22)%,ユーザー別卸価格!R281+入力!$C$23),-入力!$C$24),ROUND(IF(入力!$C$21=1,ユーザー別卸価格!R281/(100-入力!$C$22)%,ユーザー別卸価格!R281+入力!$C$23),-入力!$C$24))),ユーザー別卸価格!R281))</f>
        <v/>
      </c>
      <c r="S281" s="20">
        <f>'6桁'!S281</f>
        <v>0</v>
      </c>
      <c r="T281" s="95" t="str">
        <f>IF(ユーザー別卸価格!T281="","", IF(ISNUMBER(ユーザー別卸価格!T281),IF(入力!$C$25=1,ROUNDDOWN(IF(入力!$C$21=1,ユーザー別卸価格!T281/(100-入力!$C$22)%,ユーザー別卸価格!T281+入力!$C$23),-入力!$C$24),IF(入力!$C$25=2,ROUNDUP(IF(入力!$C$21=1,ユーザー別卸価格!T281/(100-入力!$C$22)%,ユーザー別卸価格!T281+入力!$C$23),-入力!$C$24),ROUND(IF(入力!$C$21=1,ユーザー別卸価格!T281/(100-入力!$C$22)%,ユーザー別卸価格!T281+入力!$C$23),-入力!$C$24))),ユーザー別卸価格!T281))</f>
        <v/>
      </c>
      <c r="U281" s="20">
        <f>'6桁'!U281</f>
        <v>0</v>
      </c>
      <c r="V281" s="95">
        <f>IF(ユーザー別卸価格!V281="","", IF(ISNUMBER(ユーザー別卸価格!V281),IF(入力!$C$25=1,ROUNDDOWN(IF(入力!$C$21=1,ユーザー別卸価格!V281/(100-入力!$C$22)%,ユーザー別卸価格!V281+入力!$C$23),-入力!$C$24),IF(入力!$C$25=2,ROUNDUP(IF(入力!$C$21=1,ユーザー別卸価格!V281/(100-入力!$C$22)%,ユーザー別卸価格!V281+入力!$C$23),-入力!$C$24),ROUND(IF(入力!$C$21=1,ユーザー別卸価格!V281/(100-入力!$C$22)%,ユーザー別卸価格!V281+入力!$C$23),-入力!$C$24))),ユーザー別卸価格!V281))</f>
        <v>27800</v>
      </c>
      <c r="W281" s="19" t="str">
        <f>'6桁'!W281</f>
        <v>W★</v>
      </c>
      <c r="X281" s="108"/>
      <c r="Y281" s="22"/>
      <c r="Z281" s="267"/>
    </row>
    <row r="282" spans="2:26" ht="30" customHeight="1">
      <c r="B282" s="503"/>
      <c r="C282" s="341" t="s">
        <v>108</v>
      </c>
      <c r="D282" s="254">
        <v>86</v>
      </c>
      <c r="E282" s="342">
        <v>90</v>
      </c>
      <c r="F282" s="95" t="str">
        <f>IF(ユーザー別卸価格!F282="","", IF(ISNUMBER(ユーザー別卸価格!F282),IF(入力!$C$25=1,ROUNDDOWN(IF(入力!$C$21=1,ユーザー別卸価格!F282/(100-入力!$C$22)%,ユーザー別卸価格!F282+入力!$C$23),-入力!$C$24),IF(入力!$C$25=2,ROUNDUP(IF(入力!$C$21=1,ユーザー別卸価格!F282/(100-入力!$C$22)%,ユーザー別卸価格!F282+入力!$C$23),-入力!$C$24),ROUND(IF(入力!$C$21=1,ユーザー別卸価格!F282/(100-入力!$C$22)%,ユーザー別卸価格!F282+入力!$C$23),-入力!$C$24))),ユーザー別卸価格!F282))</f>
        <v/>
      </c>
      <c r="G282" s="126">
        <f>'6桁'!G282</f>
        <v>0</v>
      </c>
      <c r="H282" s="95" t="str">
        <f>IF(ユーザー別卸価格!H282="","", IF(ISNUMBER(ユーザー別卸価格!H282),IF(入力!$C$25=1,ROUNDDOWN(IF(入力!$C$21=1,ユーザー別卸価格!H282/(100-入力!$C$22)%,ユーザー別卸価格!H282+入力!$C$23),-入力!$C$24),IF(入力!$C$25=2,ROUNDUP(IF(入力!$C$21=1,ユーザー別卸価格!H282/(100-入力!$C$22)%,ユーザー別卸価格!H282+入力!$C$23),-入力!$C$24),ROUND(IF(入力!$C$21=1,ユーザー別卸価格!H282/(100-入力!$C$22)%,ユーザー別卸価格!H282+入力!$C$23),-入力!$C$24))),ユーザー別卸価格!H282))</f>
        <v/>
      </c>
      <c r="I282" s="126">
        <f>'6桁'!I282</f>
        <v>0</v>
      </c>
      <c r="J282" s="95" t="str">
        <f>IF(ユーザー別卸価格!J282="","", IF(ISNUMBER(ユーザー別卸価格!J282),IF(入力!$C$25=1,ROUNDDOWN(IF(入力!$C$21=1,ユーザー別卸価格!J282/(100-入力!$C$22)%,ユーザー別卸価格!J282+入力!$C$23),-入力!$C$24),IF(入力!$C$25=2,ROUNDUP(IF(入力!$C$21=1,ユーザー別卸価格!J282/(100-入力!$C$22)%,ユーザー別卸価格!J282+入力!$C$23),-入力!$C$24),ROUND(IF(入力!$C$21=1,ユーザー別卸価格!J282/(100-入力!$C$22)%,ユーザー別卸価格!J282+入力!$C$23),-入力!$C$24))),ユーザー別卸価格!J282))</f>
        <v/>
      </c>
      <c r="K282" s="20">
        <f>'6桁'!K282</f>
        <v>0</v>
      </c>
      <c r="L282" s="95" t="str">
        <f>IF(ユーザー別卸価格!L282="","", IF(ISNUMBER(ユーザー別卸価格!L282),IF(入力!$C$25=1,ROUNDDOWN(IF(入力!$C$21=1,ユーザー別卸価格!L282/(100-入力!$C$22)%,ユーザー別卸価格!L282+入力!$C$23),-入力!$C$24),IF(入力!$C$25=2,ROUNDUP(IF(入力!$C$21=1,ユーザー別卸価格!L282/(100-入力!$C$22)%,ユーザー別卸価格!L282+入力!$C$23),-入力!$C$24),ROUND(IF(入力!$C$21=1,ユーザー別卸価格!L282/(100-入力!$C$22)%,ユーザー別卸価格!L282+入力!$C$23),-入力!$C$24))),ユーザー別卸価格!L282))</f>
        <v/>
      </c>
      <c r="M282" s="20">
        <f>'6桁'!M282</f>
        <v>0</v>
      </c>
      <c r="N282" s="95" t="str">
        <f>IF(ユーザー別卸価格!N282="","", IF(ISNUMBER(ユーザー別卸価格!N282),IF(入力!$C$25=1,ROUNDDOWN(IF(入力!$C$21=1,ユーザー別卸価格!N282/(100-入力!$C$22)%,ユーザー別卸価格!N282+入力!$C$23),-入力!$C$24),IF(入力!$C$25=2,ROUNDUP(IF(入力!$C$21=1,ユーザー別卸価格!N282/(100-入力!$C$22)%,ユーザー別卸価格!N282+入力!$C$23),-入力!$C$24),ROUND(IF(入力!$C$21=1,ユーザー別卸価格!N282/(100-入力!$C$22)%,ユーザー別卸価格!N282+入力!$C$23),-入力!$C$24))),ユーザー別卸価格!N282))</f>
        <v/>
      </c>
      <c r="O282" s="126">
        <f>'6桁'!O282</f>
        <v>0</v>
      </c>
      <c r="P282" s="95" t="str">
        <f>IF(ユーザー別卸価格!P282="","", IF(ISNUMBER(ユーザー別卸価格!P282),IF(入力!$C$25=1,ROUNDDOWN(IF(入力!$C$21=1,ユーザー別卸価格!P282/(100-入力!$C$22)%,ユーザー別卸価格!P282+入力!$C$23),-入力!$C$24),IF(入力!$C$25=2,ROUNDUP(IF(入力!$C$21=1,ユーザー別卸価格!P282/(100-入力!$C$22)%,ユーザー別卸価格!P282+入力!$C$23),-入力!$C$24),ROUND(IF(入力!$C$21=1,ユーザー別卸価格!P282/(100-入力!$C$22)%,ユーザー別卸価格!P282+入力!$C$23),-入力!$C$24))),ユーザー別卸価格!P282))</f>
        <v/>
      </c>
      <c r="Q282" s="20">
        <f>'6桁'!Q282</f>
        <v>0</v>
      </c>
      <c r="R282" s="95">
        <f>IF(ユーザー別卸価格!R282="","", IF(ISNUMBER(ユーザー別卸価格!R282),IF(入力!$C$25=1,ROUNDDOWN(IF(入力!$C$21=1,ユーザー別卸価格!R282/(100-入力!$C$22)%,ユーザー別卸価格!R282+入力!$C$23),-入力!$C$24),IF(入力!$C$25=2,ROUNDUP(IF(入力!$C$21=1,ユーザー別卸価格!R282/(100-入力!$C$22)%,ユーザー別卸価格!R282+入力!$C$23),-入力!$C$24),ROUND(IF(入力!$C$21=1,ユーザー別卸価格!R282/(100-入力!$C$22)%,ユーザー別卸価格!R282+入力!$C$23),-入力!$C$24))),ユーザー別卸価格!R282))</f>
        <v>46200</v>
      </c>
      <c r="S282" s="20" t="str">
        <f>'6桁'!S282</f>
        <v>▽V★</v>
      </c>
      <c r="T282" s="95" t="str">
        <f>IF(ユーザー別卸価格!T282="","", IF(ISNUMBER(ユーザー別卸価格!T282),IF(入力!$C$25=1,ROUNDDOWN(IF(入力!$C$21=1,ユーザー別卸価格!T282/(100-入力!$C$22)%,ユーザー別卸価格!T282+入力!$C$23),-入力!$C$24),IF(入力!$C$25=2,ROUNDUP(IF(入力!$C$21=1,ユーザー別卸価格!T282/(100-入力!$C$22)%,ユーザー別卸価格!T282+入力!$C$23),-入力!$C$24),ROUND(IF(入力!$C$21=1,ユーザー別卸価格!T282/(100-入力!$C$22)%,ユーザー別卸価格!T282+入力!$C$23),-入力!$C$24))),ユーザー別卸価格!T282))</f>
        <v/>
      </c>
      <c r="U282" s="20">
        <f>'6桁'!U282</f>
        <v>0</v>
      </c>
      <c r="V282" s="95">
        <f>IF(ユーザー別卸価格!V282="","", IF(ISNUMBER(ユーザー別卸価格!V282),IF(入力!$C$25=1,ROUNDDOWN(IF(入力!$C$21=1,ユーザー別卸価格!V282/(100-入力!$C$22)%,ユーザー別卸価格!V282+入力!$C$23),-入力!$C$24),IF(入力!$C$25=2,ROUNDUP(IF(入力!$C$21=1,ユーザー別卸価格!V282/(100-入力!$C$22)%,ユーザー別卸価格!V282+入力!$C$23),-入力!$C$24),ROUND(IF(入力!$C$21=1,ユーザー別卸価格!V282/(100-入力!$C$22)%,ユーザー別卸価格!V282+入力!$C$23),-入力!$C$24))),ユーザー別卸価格!V282))</f>
        <v>28500</v>
      </c>
      <c r="W282" s="19" t="str">
        <f>'6桁'!W282</f>
        <v>W
DZ101</v>
      </c>
      <c r="X282" s="108"/>
      <c r="Y282" s="22"/>
      <c r="Z282" s="267"/>
    </row>
    <row r="283" spans="2:26" ht="30" customHeight="1">
      <c r="B283" s="503"/>
      <c r="C283" s="341" t="s">
        <v>112</v>
      </c>
      <c r="D283" s="254">
        <v>89</v>
      </c>
      <c r="E283" s="342">
        <v>93</v>
      </c>
      <c r="F283" s="95" t="str">
        <f>IF(ユーザー別卸価格!F283="","", IF(ISNUMBER(ユーザー別卸価格!F283),IF(入力!$C$25=1,ROUNDDOWN(IF(入力!$C$21=1,ユーザー別卸価格!F283/(100-入力!$C$22)%,ユーザー別卸価格!F283+入力!$C$23),-入力!$C$24),IF(入力!$C$25=2,ROUNDUP(IF(入力!$C$21=1,ユーザー別卸価格!F283/(100-入力!$C$22)%,ユーザー別卸価格!F283+入力!$C$23),-入力!$C$24),ROUND(IF(入力!$C$21=1,ユーザー別卸価格!F283/(100-入力!$C$22)%,ユーザー別卸価格!F283+入力!$C$23),-入力!$C$24))),ユーザー別卸価格!F283))</f>
        <v/>
      </c>
      <c r="G283" s="126">
        <f>'6桁'!G283</f>
        <v>0</v>
      </c>
      <c r="H283" s="95" t="str">
        <f>IF(ユーザー別卸価格!H283="","", IF(ISNUMBER(ユーザー別卸価格!H283),IF(入力!$C$25=1,ROUNDDOWN(IF(入力!$C$21=1,ユーザー別卸価格!H283/(100-入力!$C$22)%,ユーザー別卸価格!H283+入力!$C$23),-入力!$C$24),IF(入力!$C$25=2,ROUNDUP(IF(入力!$C$21=1,ユーザー別卸価格!H283/(100-入力!$C$22)%,ユーザー別卸価格!H283+入力!$C$23),-入力!$C$24),ROUND(IF(入力!$C$21=1,ユーザー別卸価格!H283/(100-入力!$C$22)%,ユーザー別卸価格!H283+入力!$C$23),-入力!$C$24))),ユーザー別卸価格!H283))</f>
        <v/>
      </c>
      <c r="I283" s="126">
        <f>'6桁'!I283</f>
        <v>0</v>
      </c>
      <c r="J283" s="95" t="str">
        <f>IF(ユーザー別卸価格!J283="","", IF(ISNUMBER(ユーザー別卸価格!J283),IF(入力!$C$25=1,ROUNDDOWN(IF(入力!$C$21=1,ユーザー別卸価格!J283/(100-入力!$C$22)%,ユーザー別卸価格!J283+入力!$C$23),-入力!$C$24),IF(入力!$C$25=2,ROUNDUP(IF(入力!$C$21=1,ユーザー別卸価格!J283/(100-入力!$C$22)%,ユーザー別卸価格!J283+入力!$C$23),-入力!$C$24),ROUND(IF(入力!$C$21=1,ユーザー別卸価格!J283/(100-入力!$C$22)%,ユーザー別卸価格!J283+入力!$C$23),-入力!$C$24))),ユーザー別卸価格!J283))</f>
        <v/>
      </c>
      <c r="K283" s="20">
        <f>'6桁'!K283</f>
        <v>0</v>
      </c>
      <c r="L283" s="95" t="str">
        <f>IF(ユーザー別卸価格!L283="","", IF(ISNUMBER(ユーザー別卸価格!L283),IF(入力!$C$25=1,ROUNDDOWN(IF(入力!$C$21=1,ユーザー別卸価格!L283/(100-入力!$C$22)%,ユーザー別卸価格!L283+入力!$C$23),-入力!$C$24),IF(入力!$C$25=2,ROUNDUP(IF(入力!$C$21=1,ユーザー別卸価格!L283/(100-入力!$C$22)%,ユーザー別卸価格!L283+入力!$C$23),-入力!$C$24),ROUND(IF(入力!$C$21=1,ユーザー別卸価格!L283/(100-入力!$C$22)%,ユーザー別卸価格!L283+入力!$C$23),-入力!$C$24))),ユーザー別卸価格!L283))</f>
        <v/>
      </c>
      <c r="M283" s="20">
        <f>'6桁'!M283</f>
        <v>0</v>
      </c>
      <c r="N283" s="95" t="str">
        <f>IF(ユーザー別卸価格!N283="","", IF(ISNUMBER(ユーザー別卸価格!N283),IF(入力!$C$25=1,ROUNDDOWN(IF(入力!$C$21=1,ユーザー別卸価格!N283/(100-入力!$C$22)%,ユーザー別卸価格!N283+入力!$C$23),-入力!$C$24),IF(入力!$C$25=2,ROUNDUP(IF(入力!$C$21=1,ユーザー別卸価格!N283/(100-入力!$C$22)%,ユーザー別卸価格!N283+入力!$C$23),-入力!$C$24),ROUND(IF(入力!$C$21=1,ユーザー別卸価格!N283/(100-入力!$C$22)%,ユーザー別卸価格!N283+入力!$C$23),-入力!$C$24))),ユーザー別卸価格!N283))</f>
        <v/>
      </c>
      <c r="O283" s="126">
        <f>'6桁'!O283</f>
        <v>0</v>
      </c>
      <c r="P283" s="95">
        <f>IF(ユーザー別卸価格!P283="","", IF(ISNUMBER(ユーザー別卸価格!P283),IF(入力!$C$25=1,ROUNDDOWN(IF(入力!$C$21=1,ユーザー別卸価格!P283/(100-入力!$C$22)%,ユーザー別卸価格!P283+入力!$C$23),-入力!$C$24),IF(入力!$C$25=2,ROUNDUP(IF(入力!$C$21=1,ユーザー別卸価格!P283/(100-入力!$C$22)%,ユーザー別卸価格!P283+入力!$C$23),-入力!$C$24),ROUND(IF(入力!$C$21=1,ユーザー別卸価格!P283/(100-入力!$C$22)%,ユーザー別卸価格!P283+入力!$C$23),-入力!$C$24))),ユーザー別卸価格!P283))</f>
        <v>40500</v>
      </c>
      <c r="Q283" s="20" t="str">
        <f>'6桁'!Q283</f>
        <v>W</v>
      </c>
      <c r="R283" s="95">
        <f>IF(ユーザー別卸価格!R283="","", IF(ISNUMBER(ユーザー別卸価格!R283),IF(入力!$C$25=1,ROUNDDOWN(IF(入力!$C$21=1,ユーザー別卸価格!R283/(100-入力!$C$22)%,ユーザー別卸価格!R283+入力!$C$23),-入力!$C$24),IF(入力!$C$25=2,ROUNDUP(IF(入力!$C$21=1,ユーザー別卸価格!R283/(100-入力!$C$22)%,ユーザー別卸価格!R283+入力!$C$23),-入力!$C$24),ROUND(IF(入力!$C$21=1,ユーザー別卸価格!R283/(100-入力!$C$22)%,ユーザー別卸価格!R283+入力!$C$23),-入力!$C$24))),ユーザー別卸価格!R283))</f>
        <v>48000</v>
      </c>
      <c r="S283" s="20" t="str">
        <f>'6桁'!S283</f>
        <v>▽W</v>
      </c>
      <c r="T283" s="95">
        <f>IF(ユーザー別卸価格!T283="","", IF(ISNUMBER(ユーザー別卸価格!T283),IF(入力!$C$25=1,ROUNDDOWN(IF(入力!$C$21=1,ユーザー別卸価格!T283/(100-入力!$C$22)%,ユーザー別卸価格!T283+入力!$C$23),-入力!$C$24),IF(入力!$C$25=2,ROUNDUP(IF(入力!$C$21=1,ユーザー別卸価格!T283/(100-入力!$C$22)%,ユーザー別卸価格!T283+入力!$C$23),-入力!$C$24),ROUND(IF(入力!$C$21=1,ユーザー別卸価格!T283/(100-入力!$C$22)%,ユーザー別卸価格!T283+入力!$C$23),-入力!$C$24))),ユーザー別卸価格!T283))</f>
        <v>48000</v>
      </c>
      <c r="U283" s="20" t="str">
        <f>'6桁'!U283</f>
        <v>▽V</v>
      </c>
      <c r="V283" s="95" t="str">
        <f>IF(ユーザー別卸価格!V283="","", IF(ISNUMBER(ユーザー別卸価格!V283),IF(入力!$C$25=1,ROUNDDOWN(IF(入力!$C$21=1,ユーザー別卸価格!V283/(100-入力!$C$22)%,ユーザー別卸価格!V283+入力!$C$23),-入力!$C$24),IF(入力!$C$25=2,ROUNDUP(IF(入力!$C$21=1,ユーザー別卸価格!V283/(100-入力!$C$22)%,ユーザー別卸価格!V283+入力!$C$23),-入力!$C$24),ROUND(IF(入力!$C$21=1,ユーザー別卸価格!V283/(100-入力!$C$22)%,ユーザー別卸価格!V283+入力!$C$23),-入力!$C$24))),ユーザー別卸価格!V283))</f>
        <v/>
      </c>
      <c r="W283" s="19">
        <f>'6桁'!W283</f>
        <v>0</v>
      </c>
      <c r="X283" s="108"/>
      <c r="Y283" s="22"/>
      <c r="Z283" s="267"/>
    </row>
    <row r="284" spans="2:26" ht="30" customHeight="1">
      <c r="B284" s="503"/>
      <c r="C284" s="341" t="s">
        <v>334</v>
      </c>
      <c r="D284" s="254">
        <v>75</v>
      </c>
      <c r="E284" s="342">
        <v>77</v>
      </c>
      <c r="F284" s="95" t="str">
        <f>IF(ユーザー別卸価格!F284="","", IF(ISNUMBER(ユーザー別卸価格!F284),IF(入力!$C$25=1,ROUNDDOWN(IF(入力!$C$21=1,ユーザー別卸価格!F284/(100-入力!$C$22)%,ユーザー別卸価格!F284+入力!$C$23),-入力!$C$24),IF(入力!$C$25=2,ROUNDUP(IF(入力!$C$21=1,ユーザー別卸価格!F284/(100-入力!$C$22)%,ユーザー別卸価格!F284+入力!$C$23),-入力!$C$24),ROUND(IF(入力!$C$21=1,ユーザー別卸価格!F284/(100-入力!$C$22)%,ユーザー別卸価格!F284+入力!$C$23),-入力!$C$24))),ユーザー別卸価格!F284))</f>
        <v/>
      </c>
      <c r="G284" s="126">
        <f>'6桁'!G284</f>
        <v>0</v>
      </c>
      <c r="H284" s="95" t="str">
        <f>IF(ユーザー別卸価格!H284="","", IF(ISNUMBER(ユーザー別卸価格!H284),IF(入力!$C$25=1,ROUNDDOWN(IF(入力!$C$21=1,ユーザー別卸価格!H284/(100-入力!$C$22)%,ユーザー別卸価格!H284+入力!$C$23),-入力!$C$24),IF(入力!$C$25=2,ROUNDUP(IF(入力!$C$21=1,ユーザー別卸価格!H284/(100-入力!$C$22)%,ユーザー別卸価格!H284+入力!$C$23),-入力!$C$24),ROUND(IF(入力!$C$21=1,ユーザー別卸価格!H284/(100-入力!$C$22)%,ユーザー別卸価格!H284+入力!$C$23),-入力!$C$24))),ユーザー別卸価格!H284))</f>
        <v/>
      </c>
      <c r="I284" s="126">
        <f>'6桁'!I284</f>
        <v>0</v>
      </c>
      <c r="J284" s="95">
        <f>IF(ユーザー別卸価格!J284="","", IF(ISNUMBER(ユーザー別卸価格!J284),IF(入力!$C$25=1,ROUNDDOWN(IF(入力!$C$21=1,ユーザー別卸価格!J284/(100-入力!$C$22)%,ユーザー別卸価格!J284+入力!$C$23),-入力!$C$24),IF(入力!$C$25=2,ROUNDUP(IF(入力!$C$21=1,ユーザー別卸価格!J284/(100-入力!$C$22)%,ユーザー別卸価格!J284+入力!$C$23),-入力!$C$24),ROUND(IF(入力!$C$21=1,ユーザー別卸価格!J284/(100-入力!$C$22)%,ユーザー別卸価格!J284+入力!$C$23),-入力!$C$24))),ユーザー別卸価格!J284))</f>
        <v>21800</v>
      </c>
      <c r="K284" s="20" t="str">
        <f>'6桁'!K284</f>
        <v>V◇</v>
      </c>
      <c r="L284" s="95" t="str">
        <f>IF(ユーザー別卸価格!L284="","", IF(ISNUMBER(ユーザー別卸価格!L284),IF(入力!$C$25=1,ROUNDDOWN(IF(入力!$C$21=1,ユーザー別卸価格!L284/(100-入力!$C$22)%,ユーザー別卸価格!L284+入力!$C$23),-入力!$C$24),IF(入力!$C$25=2,ROUNDUP(IF(入力!$C$21=1,ユーザー別卸価格!L284/(100-入力!$C$22)%,ユーザー別卸価格!L284+入力!$C$23),-入力!$C$24),ROUND(IF(入力!$C$21=1,ユーザー別卸価格!L284/(100-入力!$C$22)%,ユーザー別卸価格!L284+入力!$C$23),-入力!$C$24))),ユーザー別卸価格!L284))</f>
        <v/>
      </c>
      <c r="M284" s="20">
        <f>'6桁'!M284</f>
        <v>0</v>
      </c>
      <c r="N284" s="95">
        <f>IF(ユーザー別卸価格!N284="","", IF(ISNUMBER(ユーザー別卸価格!N284),IF(入力!$C$25=1,ROUNDDOWN(IF(入力!$C$21=1,ユーザー別卸価格!N284/(100-入力!$C$22)%,ユーザー別卸価格!N284+入力!$C$23),-入力!$C$24),IF(入力!$C$25=2,ROUNDUP(IF(入力!$C$21=1,ユーザー別卸価格!N284/(100-入力!$C$22)%,ユーザー別卸価格!N284+入力!$C$23),-入力!$C$24),ROUND(IF(入力!$C$21=1,ユーザー別卸価格!N284/(100-入力!$C$22)%,ユーザー別卸価格!N284+入力!$C$23),-入力!$C$24))),ユーザー別卸価格!N284))</f>
        <v>18600</v>
      </c>
      <c r="O284" s="126" t="str">
        <f>'6桁'!O284</f>
        <v>V◇</v>
      </c>
      <c r="P284" s="95">
        <f>IF(ユーザー別卸価格!P284="","", IF(ISNUMBER(ユーザー別卸価格!P284),IF(入力!$C$25=1,ROUNDDOWN(IF(入力!$C$21=1,ユーザー別卸価格!P284/(100-入力!$C$22)%,ユーザー別卸価格!P284+入力!$C$23),-入力!$C$24),IF(入力!$C$25=2,ROUNDUP(IF(入力!$C$21=1,ユーザー別卸価格!P284/(100-入力!$C$22)%,ユーザー別卸価格!P284+入力!$C$23),-入力!$C$24),ROUND(IF(入力!$C$21=1,ユーザー別卸価格!P284/(100-入力!$C$22)%,ユーザー別卸価格!P284+入力!$C$23),-入力!$C$24))),ユーザー別卸価格!P284))</f>
        <v>23500</v>
      </c>
      <c r="Q284" s="20" t="str">
        <f>'6桁'!Q284</f>
        <v>V</v>
      </c>
      <c r="R284" s="95" t="str">
        <f>IF(ユーザー別卸価格!R284="","", IF(ISNUMBER(ユーザー別卸価格!R284),IF(入力!$C$25=1,ROUNDDOWN(IF(入力!$C$21=1,ユーザー別卸価格!R284/(100-入力!$C$22)%,ユーザー別卸価格!R284+入力!$C$23),-入力!$C$24),IF(入力!$C$25=2,ROUNDUP(IF(入力!$C$21=1,ユーザー別卸価格!R284/(100-入力!$C$22)%,ユーザー別卸価格!R284+入力!$C$23),-入力!$C$24),ROUND(IF(入力!$C$21=1,ユーザー別卸価格!R284/(100-入力!$C$22)%,ユーザー別卸価格!R284+入力!$C$23),-入力!$C$24))),ユーザー別卸価格!R284))</f>
        <v/>
      </c>
      <c r="S284" s="20">
        <f>'6桁'!S284</f>
        <v>0</v>
      </c>
      <c r="T284" s="95" t="str">
        <f>IF(ユーザー別卸価格!T284="","", IF(ISNUMBER(ユーザー別卸価格!T284),IF(入力!$C$25=1,ROUNDDOWN(IF(入力!$C$21=1,ユーザー別卸価格!T284/(100-入力!$C$22)%,ユーザー別卸価格!T284+入力!$C$23),-入力!$C$24),IF(入力!$C$25=2,ROUNDUP(IF(入力!$C$21=1,ユーザー別卸価格!T284/(100-入力!$C$22)%,ユーザー別卸価格!T284+入力!$C$23),-入力!$C$24),ROUND(IF(入力!$C$21=1,ユーザー別卸価格!T284/(100-入力!$C$22)%,ユーザー別卸価格!T284+入力!$C$23),-入力!$C$24))),ユーザー別卸価格!T284))</f>
        <v/>
      </c>
      <c r="U284" s="20">
        <f>'6桁'!U284</f>
        <v>0</v>
      </c>
      <c r="V284" s="95" t="str">
        <f>IF(ユーザー別卸価格!V284="","", IF(ISNUMBER(ユーザー別卸価格!V284),IF(入力!$C$25=1,ROUNDDOWN(IF(入力!$C$21=1,ユーザー別卸価格!V284/(100-入力!$C$22)%,ユーザー別卸価格!V284+入力!$C$23),-入力!$C$24),IF(入力!$C$25=2,ROUNDUP(IF(入力!$C$21=1,ユーザー別卸価格!V284/(100-入力!$C$22)%,ユーザー別卸価格!V284+入力!$C$23),-入力!$C$24),ROUND(IF(入力!$C$21=1,ユーザー別卸価格!V284/(100-入力!$C$22)%,ユーザー別卸価格!V284+入力!$C$23),-入力!$C$24))),ユーザー別卸価格!V284))</f>
        <v/>
      </c>
      <c r="W284" s="19">
        <f>'6桁'!W284</f>
        <v>0</v>
      </c>
      <c r="X284" s="108"/>
      <c r="Y284" s="22"/>
      <c r="Z284" s="267"/>
    </row>
    <row r="285" spans="2:26" ht="30" customHeight="1">
      <c r="B285" s="503"/>
      <c r="C285" s="341" t="s">
        <v>118</v>
      </c>
      <c r="D285" s="254">
        <v>84</v>
      </c>
      <c r="E285" s="342">
        <v>88</v>
      </c>
      <c r="F285" s="95" t="str">
        <f>IF(ユーザー別卸価格!F285="","", IF(ISNUMBER(ユーザー別卸価格!F285),IF(入力!$C$25=1,ROUNDDOWN(IF(入力!$C$21=1,ユーザー別卸価格!F285/(100-入力!$C$22)%,ユーザー別卸価格!F285+入力!$C$23),-入力!$C$24),IF(入力!$C$25=2,ROUNDUP(IF(入力!$C$21=1,ユーザー別卸価格!F285/(100-入力!$C$22)%,ユーザー別卸価格!F285+入力!$C$23),-入力!$C$24),ROUND(IF(入力!$C$21=1,ユーザー別卸価格!F285/(100-入力!$C$22)%,ユーザー別卸価格!F285+入力!$C$23),-入力!$C$24))),ユーザー別卸価格!F285))</f>
        <v/>
      </c>
      <c r="G285" s="126">
        <f>'6桁'!G285</f>
        <v>0</v>
      </c>
      <c r="H285" s="95" t="str">
        <f>IF(ユーザー別卸価格!H285="","", IF(ISNUMBER(ユーザー別卸価格!H285),IF(入力!$C$25=1,ROUNDDOWN(IF(入力!$C$21=1,ユーザー別卸価格!H285/(100-入力!$C$22)%,ユーザー別卸価格!H285+入力!$C$23),-入力!$C$24),IF(入力!$C$25=2,ROUNDUP(IF(入力!$C$21=1,ユーザー別卸価格!H285/(100-入力!$C$22)%,ユーザー別卸価格!H285+入力!$C$23),-入力!$C$24),ROUND(IF(入力!$C$21=1,ユーザー別卸価格!H285/(100-入力!$C$22)%,ユーザー別卸価格!H285+入力!$C$23),-入力!$C$24))),ユーザー別卸価格!H285))</f>
        <v/>
      </c>
      <c r="I285" s="126">
        <f>'6桁'!I285</f>
        <v>0</v>
      </c>
      <c r="J285" s="95">
        <f>IF(ユーザー別卸価格!J285="","", IF(ISNUMBER(ユーザー別卸価格!J285),IF(入力!$C$25=1,ROUNDDOWN(IF(入力!$C$21=1,ユーザー別卸価格!J285/(100-入力!$C$22)%,ユーザー別卸価格!J285+入力!$C$23),-入力!$C$24),IF(入力!$C$25=2,ROUNDUP(IF(入力!$C$21=1,ユーザー別卸価格!J285/(100-入力!$C$22)%,ユーザー別卸価格!J285+入力!$C$23),-入力!$C$24),ROUND(IF(入力!$C$21=1,ユーザー別卸価格!J285/(100-入力!$C$22)%,ユーザー別卸価格!J285+入力!$C$23),-入力!$C$24))),ユーザー別卸価格!J285))</f>
        <v>25500</v>
      </c>
      <c r="K285" s="20" t="str">
        <f>'6桁'!K285</f>
        <v>V</v>
      </c>
      <c r="L285" s="95" t="str">
        <f>IF(ユーザー別卸価格!L285="","", IF(ISNUMBER(ユーザー別卸価格!L285),IF(入力!$C$25=1,ROUNDDOWN(IF(入力!$C$21=1,ユーザー別卸価格!L285/(100-入力!$C$22)%,ユーザー別卸価格!L285+入力!$C$23),-入力!$C$24),IF(入力!$C$25=2,ROUNDUP(IF(入力!$C$21=1,ユーザー別卸価格!L285/(100-入力!$C$22)%,ユーザー別卸価格!L285+入力!$C$23),-入力!$C$24),ROUND(IF(入力!$C$21=1,ユーザー別卸価格!L285/(100-入力!$C$22)%,ユーザー別卸価格!L285+入力!$C$23),-入力!$C$24))),ユーザー別卸価格!L285))</f>
        <v/>
      </c>
      <c r="M285" s="126">
        <f>'6桁'!M285</f>
        <v>0</v>
      </c>
      <c r="N285" s="95">
        <f>IF(ユーザー別卸価格!N285="","", IF(ISNUMBER(ユーザー別卸価格!N285),IF(入力!$C$25=1,ROUNDDOWN(IF(入力!$C$21=1,ユーザー別卸価格!N285/(100-入力!$C$22)%,ユーザー別卸価格!N285+入力!$C$23),-入力!$C$24),IF(入力!$C$25=2,ROUNDUP(IF(入力!$C$21=1,ユーザー別卸価格!N285/(100-入力!$C$22)%,ユーザー別卸価格!N285+入力!$C$23),-入力!$C$24),ROUND(IF(入力!$C$21=1,ユーザー別卸価格!N285/(100-入力!$C$22)%,ユーザー別卸価格!N285+入力!$C$23),-入力!$C$24))),ユーザー別卸価格!N285))</f>
        <v>24900</v>
      </c>
      <c r="O285" s="126" t="str">
        <f>'6桁'!O285</f>
        <v>V◇</v>
      </c>
      <c r="P285" s="95">
        <f>IF(ユーザー別卸価格!P285="","", IF(ISNUMBER(ユーザー別卸価格!P285),IF(入力!$C$25=1,ROUNDDOWN(IF(入力!$C$21=1,ユーザー別卸価格!P285/(100-入力!$C$22)%,ユーザー別卸価格!P285+入力!$C$23),-入力!$C$24),IF(入力!$C$25=2,ROUNDUP(IF(入力!$C$21=1,ユーザー別卸価格!P285/(100-入力!$C$22)%,ユーザー別卸価格!P285+入力!$C$23),-入力!$C$24),ROUND(IF(入力!$C$21=1,ユーザー別卸価格!P285/(100-入力!$C$22)%,ユーザー別卸価格!P285+入力!$C$23),-入力!$C$24))),ユーザー別卸価格!P285))</f>
        <v>29400</v>
      </c>
      <c r="Q285" s="20" t="str">
        <f>'6桁'!Q285</f>
        <v>V</v>
      </c>
      <c r="R285" s="95" t="str">
        <f>IF(ユーザー別卸価格!R285="","", IF(ISNUMBER(ユーザー別卸価格!R285),IF(入力!$C$25=1,ROUNDDOWN(IF(入力!$C$21=1,ユーザー別卸価格!R285/(100-入力!$C$22)%,ユーザー別卸価格!R285+入力!$C$23),-入力!$C$24),IF(入力!$C$25=2,ROUNDUP(IF(入力!$C$21=1,ユーザー別卸価格!R285/(100-入力!$C$22)%,ユーザー別卸価格!R285+入力!$C$23),-入力!$C$24),ROUND(IF(入力!$C$21=1,ユーザー別卸価格!R285/(100-入力!$C$22)%,ユーザー別卸価格!R285+入力!$C$23),-入力!$C$24))),ユーザー別卸価格!R285))</f>
        <v/>
      </c>
      <c r="S285" s="20">
        <f>'6桁'!S285</f>
        <v>0</v>
      </c>
      <c r="T285" s="95">
        <f>IF(ユーザー別卸価格!T285="","", IF(ISNUMBER(ユーザー別卸価格!T285),IF(入力!$C$25=1,ROUNDDOWN(IF(入力!$C$21=1,ユーザー別卸価格!T285/(100-入力!$C$22)%,ユーザー別卸価格!T285+入力!$C$23),-入力!$C$24),IF(入力!$C$25=2,ROUNDUP(IF(入力!$C$21=1,ユーザー別卸価格!T285/(100-入力!$C$22)%,ユーザー別卸価格!T285+入力!$C$23),-入力!$C$24),ROUND(IF(入力!$C$21=1,ユーザー別卸価格!T285/(100-入力!$C$22)%,ユーザー別卸価格!T285+入力!$C$23),-入力!$C$24))),ユーザー別卸価格!T285))</f>
        <v>34400</v>
      </c>
      <c r="U285" s="20" t="str">
        <f>'6桁'!U285</f>
        <v>▽V★</v>
      </c>
      <c r="V285" s="95">
        <f>IF(ユーザー別卸価格!V285="","", IF(ISNUMBER(ユーザー別卸価格!V285),IF(入力!$C$25=1,ROUNDDOWN(IF(入力!$C$21=1,ユーザー別卸価格!V285/(100-入力!$C$22)%,ユーザー別卸価格!V285+入力!$C$23),-入力!$C$24),IF(入力!$C$25=2,ROUNDUP(IF(入力!$C$21=1,ユーザー別卸価格!V285/(100-入力!$C$22)%,ユーザー別卸価格!V285+入力!$C$23),-入力!$C$24),ROUND(IF(入力!$C$21=1,ユーザー別卸価格!V285/(100-入力!$C$22)%,ユーザー別卸価格!V285+入力!$C$23),-入力!$C$24))),ユーザー別卸価格!V285))</f>
        <v>27000</v>
      </c>
      <c r="W285" s="19" t="str">
        <f>'6桁'!W285</f>
        <v>V</v>
      </c>
      <c r="X285" s="108"/>
      <c r="Y285" s="22"/>
      <c r="Z285" s="267"/>
    </row>
    <row r="286" spans="2:26" ht="30" customHeight="1">
      <c r="B286" s="503"/>
      <c r="C286" s="341" t="s">
        <v>121</v>
      </c>
      <c r="D286" s="254">
        <v>87</v>
      </c>
      <c r="E286" s="342">
        <v>91</v>
      </c>
      <c r="F286" s="95" t="str">
        <f>IF(ユーザー別卸価格!F286="","", IF(ISNUMBER(ユーザー別卸価格!F286),IF(入力!$C$25=1,ROUNDDOWN(IF(入力!$C$21=1,ユーザー別卸価格!F286/(100-入力!$C$22)%,ユーザー別卸価格!F286+入力!$C$23),-入力!$C$24),IF(入力!$C$25=2,ROUNDUP(IF(入力!$C$21=1,ユーザー別卸価格!F286/(100-入力!$C$22)%,ユーザー別卸価格!F286+入力!$C$23),-入力!$C$24),ROUND(IF(入力!$C$21=1,ユーザー別卸価格!F286/(100-入力!$C$22)%,ユーザー別卸価格!F286+入力!$C$23),-入力!$C$24))),ユーザー別卸価格!F286))</f>
        <v/>
      </c>
      <c r="G286" s="126">
        <f>'6桁'!G286</f>
        <v>0</v>
      </c>
      <c r="H286" s="95" t="str">
        <f>IF(ユーザー別卸価格!H286="","", IF(ISNUMBER(ユーザー別卸価格!H286),IF(入力!$C$25=1,ROUNDDOWN(IF(入力!$C$21=1,ユーザー別卸価格!H286/(100-入力!$C$22)%,ユーザー別卸価格!H286+入力!$C$23),-入力!$C$24),IF(入力!$C$25=2,ROUNDUP(IF(入力!$C$21=1,ユーザー別卸価格!H286/(100-入力!$C$22)%,ユーザー別卸価格!H286+入力!$C$23),-入力!$C$24),ROUND(IF(入力!$C$21=1,ユーザー別卸価格!H286/(100-入力!$C$22)%,ユーザー別卸価格!H286+入力!$C$23),-入力!$C$24))),ユーザー別卸価格!H286))</f>
        <v/>
      </c>
      <c r="I286" s="126">
        <f>'6桁'!I286</f>
        <v>0</v>
      </c>
      <c r="J286" s="95">
        <f>IF(ユーザー別卸価格!J286="","", IF(ISNUMBER(ユーザー別卸価格!J286),IF(入力!$C$25=1,ROUNDDOWN(IF(入力!$C$21=1,ユーザー別卸価格!J286/(100-入力!$C$22)%,ユーザー別卸価格!J286+入力!$C$23),-入力!$C$24),IF(入力!$C$25=2,ROUNDUP(IF(入力!$C$21=1,ユーザー別卸価格!J286/(100-入力!$C$22)%,ユーザー別卸価格!J286+入力!$C$23),-入力!$C$24),ROUND(IF(入力!$C$21=1,ユーザー別卸価格!J286/(100-入力!$C$22)%,ユーザー別卸価格!J286+入力!$C$23),-入力!$C$24))),ユーザー別卸価格!J286))</f>
        <v>25400</v>
      </c>
      <c r="K286" s="20" t="str">
        <f>'6桁'!K286</f>
        <v>※V
LM704</v>
      </c>
      <c r="L286" s="95" t="str">
        <f>IF(ユーザー別卸価格!L286="","", IF(ISNUMBER(ユーザー別卸価格!L286),IF(入力!$C$25=1,ROUNDDOWN(IF(入力!$C$21=1,ユーザー別卸価格!L286/(100-入力!$C$22)%,ユーザー別卸価格!L286+入力!$C$23),-入力!$C$24),IF(入力!$C$25=2,ROUNDUP(IF(入力!$C$21=1,ユーザー別卸価格!L286/(100-入力!$C$22)%,ユーザー別卸価格!L286+入力!$C$23),-入力!$C$24),ROUND(IF(入力!$C$21=1,ユーザー別卸価格!L286/(100-入力!$C$22)%,ユーザー別卸価格!L286+入力!$C$23),-入力!$C$24))),ユーザー別卸価格!L286))</f>
        <v/>
      </c>
      <c r="M286" s="20">
        <f>'6桁'!M286</f>
        <v>0</v>
      </c>
      <c r="N286" s="95" t="str">
        <f>IF(ユーザー別卸価格!N286="","", IF(ISNUMBER(ユーザー別卸価格!N286),IF(入力!$C$25=1,ROUNDDOWN(IF(入力!$C$21=1,ユーザー別卸価格!N286/(100-入力!$C$22)%,ユーザー別卸価格!N286+入力!$C$23),-入力!$C$24),IF(入力!$C$25=2,ROUNDUP(IF(入力!$C$21=1,ユーザー別卸価格!N286/(100-入力!$C$22)%,ユーザー別卸価格!N286+入力!$C$23),-入力!$C$24),ROUND(IF(入力!$C$21=1,ユーザー別卸価格!N286/(100-入力!$C$22)%,ユーザー別卸価格!N286+入力!$C$23),-入力!$C$24))),ユーザー別卸価格!N286))</f>
        <v/>
      </c>
      <c r="O286" s="126">
        <f>'6桁'!O286</f>
        <v>0</v>
      </c>
      <c r="P286" s="95">
        <f>IF(ユーザー別卸価格!P286="","", IF(ISNUMBER(ユーザー別卸価格!P286),IF(入力!$C$25=1,ROUNDDOWN(IF(入力!$C$21=1,ユーザー別卸価格!P286/(100-入力!$C$22)%,ユーザー別卸価格!P286+入力!$C$23),-入力!$C$24),IF(入力!$C$25=2,ROUNDUP(IF(入力!$C$21=1,ユーザー別卸価格!P286/(100-入力!$C$22)%,ユーザー別卸価格!P286+入力!$C$23),-入力!$C$24),ROUND(IF(入力!$C$21=1,ユーザー別卸価格!P286/(100-入力!$C$22)%,ユーザー別卸価格!P286+入力!$C$23),-入力!$C$24))),ユーザー別卸価格!P286))</f>
        <v>31800</v>
      </c>
      <c r="Q286" s="20" t="str">
        <f>'6桁'!Q286</f>
        <v>V</v>
      </c>
      <c r="R286" s="95" t="str">
        <f>IF(ユーザー別卸価格!R286="","", IF(ISNUMBER(ユーザー別卸価格!R286),IF(入力!$C$25=1,ROUNDDOWN(IF(入力!$C$21=1,ユーザー別卸価格!R286/(100-入力!$C$22)%,ユーザー別卸価格!R286+入力!$C$23),-入力!$C$24),IF(入力!$C$25=2,ROUNDUP(IF(入力!$C$21=1,ユーザー別卸価格!R286/(100-入力!$C$22)%,ユーザー別卸価格!R286+入力!$C$23),-入力!$C$24),ROUND(IF(入力!$C$21=1,ユーザー別卸価格!R286/(100-入力!$C$22)%,ユーザー別卸価格!R286+入力!$C$23),-入力!$C$24))),ユーザー別卸価格!R286))</f>
        <v/>
      </c>
      <c r="S286" s="20">
        <f>'6桁'!S286</f>
        <v>0</v>
      </c>
      <c r="T286" s="95">
        <f>IF(ユーザー別卸価格!T286="","", IF(ISNUMBER(ユーザー別卸価格!T286),IF(入力!$C$25=1,ROUNDDOWN(IF(入力!$C$21=1,ユーザー別卸価格!T286/(100-入力!$C$22)%,ユーザー別卸価格!T286+入力!$C$23),-入力!$C$24),IF(入力!$C$25=2,ROUNDUP(IF(入力!$C$21=1,ユーザー別卸価格!T286/(100-入力!$C$22)%,ユーザー別卸価格!T286+入力!$C$23),-入力!$C$24),ROUND(IF(入力!$C$21=1,ユーザー別卸価格!T286/(100-入力!$C$22)%,ユーザー別卸価格!T286+入力!$C$23),-入力!$C$24))),ユーザー別卸価格!T286))</f>
        <v>37300</v>
      </c>
      <c r="U286" s="20" t="str">
        <f>'6桁'!U286</f>
        <v>▽V★</v>
      </c>
      <c r="V286" s="95">
        <f>IF(ユーザー別卸価格!V286="","", IF(ISNUMBER(ユーザー別卸価格!V286),IF(入力!$C$25=1,ROUNDDOWN(IF(入力!$C$21=1,ユーザー別卸価格!V286/(100-入力!$C$22)%,ユーザー別卸価格!V286+入力!$C$23),-入力!$C$24),IF(入力!$C$25=2,ROUNDUP(IF(入力!$C$21=1,ユーザー別卸価格!V286/(100-入力!$C$22)%,ユーザー別卸価格!V286+入力!$C$23),-入力!$C$24),ROUND(IF(入力!$C$21=1,ユーザー別卸価格!V286/(100-入力!$C$22)%,ユーザー別卸価格!V286+入力!$C$23),-入力!$C$24))),ユーザー別卸価格!V286))</f>
        <v>25900</v>
      </c>
      <c r="W286" s="19" t="str">
        <f>'6桁'!W286</f>
        <v>V</v>
      </c>
      <c r="X286" s="108"/>
      <c r="Y286" s="22"/>
      <c r="Z286" s="267"/>
    </row>
    <row r="287" spans="2:26" ht="30" customHeight="1">
      <c r="B287" s="503"/>
      <c r="C287" s="341" t="s">
        <v>125</v>
      </c>
      <c r="D287" s="254">
        <v>90</v>
      </c>
      <c r="E287" s="342">
        <v>94</v>
      </c>
      <c r="F287" s="95" t="str">
        <f>IF(ユーザー別卸価格!F287="","", IF(ISNUMBER(ユーザー別卸価格!F287),IF(入力!$C$25=1,ROUNDDOWN(IF(入力!$C$21=1,ユーザー別卸価格!F287/(100-入力!$C$22)%,ユーザー別卸価格!F287+入力!$C$23),-入力!$C$24),IF(入力!$C$25=2,ROUNDUP(IF(入力!$C$21=1,ユーザー別卸価格!F287/(100-入力!$C$22)%,ユーザー別卸価格!F287+入力!$C$23),-入力!$C$24),ROUND(IF(入力!$C$21=1,ユーザー別卸価格!F287/(100-入力!$C$22)%,ユーザー別卸価格!F287+入力!$C$23),-入力!$C$24))),ユーザー別卸価格!F287))</f>
        <v/>
      </c>
      <c r="G287" s="126">
        <f>'6桁'!G287</f>
        <v>0</v>
      </c>
      <c r="H287" s="95" t="str">
        <f>IF(ユーザー別卸価格!H287="","", IF(ISNUMBER(ユーザー別卸価格!H287),IF(入力!$C$25=1,ROUNDDOWN(IF(入力!$C$21=1,ユーザー別卸価格!H287/(100-入力!$C$22)%,ユーザー別卸価格!H287+入力!$C$23),-入力!$C$24),IF(入力!$C$25=2,ROUNDUP(IF(入力!$C$21=1,ユーザー別卸価格!H287/(100-入力!$C$22)%,ユーザー別卸価格!H287+入力!$C$23),-入力!$C$24),ROUND(IF(入力!$C$21=1,ユーザー別卸価格!H287/(100-入力!$C$22)%,ユーザー別卸価格!H287+入力!$C$23),-入力!$C$24))),ユーザー別卸価格!H287))</f>
        <v/>
      </c>
      <c r="I287" s="126">
        <f>'6桁'!I287</f>
        <v>0</v>
      </c>
      <c r="J287" s="95" t="str">
        <f>IF(ユーザー別卸価格!J287="","", IF(ISNUMBER(ユーザー別卸価格!J287),IF(入力!$C$25=1,ROUNDDOWN(IF(入力!$C$21=1,ユーザー別卸価格!J287/(100-入力!$C$22)%,ユーザー別卸価格!J287+入力!$C$23),-入力!$C$24),IF(入力!$C$25=2,ROUNDUP(IF(入力!$C$21=1,ユーザー別卸価格!J287/(100-入力!$C$22)%,ユーザー別卸価格!J287+入力!$C$23),-入力!$C$24),ROUND(IF(入力!$C$21=1,ユーザー別卸価格!J287/(100-入力!$C$22)%,ユーザー別卸価格!J287+入力!$C$23),-入力!$C$24))),ユーザー別卸価格!J287))</f>
        <v/>
      </c>
      <c r="K287" s="20">
        <f>'6桁'!K287</f>
        <v>0</v>
      </c>
      <c r="L287" s="95" t="str">
        <f>IF(ユーザー別卸価格!L287="","", IF(ISNUMBER(ユーザー別卸価格!L287),IF(入力!$C$25=1,ROUNDDOWN(IF(入力!$C$21=1,ユーザー別卸価格!L287/(100-入力!$C$22)%,ユーザー別卸価格!L287+入力!$C$23),-入力!$C$24),IF(入力!$C$25=2,ROUNDUP(IF(入力!$C$21=1,ユーザー別卸価格!L287/(100-入力!$C$22)%,ユーザー別卸価格!L287+入力!$C$23),-入力!$C$24),ROUND(IF(入力!$C$21=1,ユーザー別卸価格!L287/(100-入力!$C$22)%,ユーザー別卸価格!L287+入力!$C$23),-入力!$C$24))),ユーザー別卸価格!L287))</f>
        <v/>
      </c>
      <c r="M287" s="20">
        <f>'6桁'!M287</f>
        <v>0</v>
      </c>
      <c r="N287" s="95" t="str">
        <f>IF(ユーザー別卸価格!N287="","", IF(ISNUMBER(ユーザー別卸価格!N287),IF(入力!$C$25=1,ROUNDDOWN(IF(入力!$C$21=1,ユーザー別卸価格!N287/(100-入力!$C$22)%,ユーザー別卸価格!N287+入力!$C$23),-入力!$C$24),IF(入力!$C$25=2,ROUNDUP(IF(入力!$C$21=1,ユーザー別卸価格!N287/(100-入力!$C$22)%,ユーザー別卸価格!N287+入力!$C$23),-入力!$C$24),ROUND(IF(入力!$C$21=1,ユーザー別卸価格!N287/(100-入力!$C$22)%,ユーザー別卸価格!N287+入力!$C$23),-入力!$C$24))),ユーザー別卸価格!N287))</f>
        <v/>
      </c>
      <c r="O287" s="126">
        <f>'6桁'!O287</f>
        <v>0</v>
      </c>
      <c r="P287" s="95" t="str">
        <f>IF(ユーザー別卸価格!P287="","", IF(ISNUMBER(ユーザー別卸価格!P287),IF(入力!$C$25=1,ROUNDDOWN(IF(入力!$C$21=1,ユーザー別卸価格!P287/(100-入力!$C$22)%,ユーザー別卸価格!P287+入力!$C$23),-入力!$C$24),IF(入力!$C$25=2,ROUNDUP(IF(入力!$C$21=1,ユーザー別卸価格!P287/(100-入力!$C$22)%,ユーザー別卸価格!P287+入力!$C$23),-入力!$C$24),ROUND(IF(入力!$C$21=1,ユーザー別卸価格!P287/(100-入力!$C$22)%,ユーザー別卸価格!P287+入力!$C$23),-入力!$C$24))),ユーザー別卸価格!P287))</f>
        <v/>
      </c>
      <c r="Q287" s="20">
        <f>'6桁'!Q287</f>
        <v>0</v>
      </c>
      <c r="R287" s="95" t="str">
        <f>IF(ユーザー別卸価格!R287="","", IF(ISNUMBER(ユーザー別卸価格!R287),IF(入力!$C$25=1,ROUNDDOWN(IF(入力!$C$21=1,ユーザー別卸価格!R287/(100-入力!$C$22)%,ユーザー別卸価格!R287+入力!$C$23),-入力!$C$24),IF(入力!$C$25=2,ROUNDUP(IF(入力!$C$21=1,ユーザー別卸価格!R287/(100-入力!$C$22)%,ユーザー別卸価格!R287+入力!$C$23),-入力!$C$24),ROUND(IF(入力!$C$21=1,ユーザー別卸価格!R287/(100-入力!$C$22)%,ユーザー別卸価格!R287+入力!$C$23),-入力!$C$24))),ユーザー別卸価格!R287))</f>
        <v/>
      </c>
      <c r="S287" s="20">
        <f>'6桁'!S287</f>
        <v>0</v>
      </c>
      <c r="T287" s="95" t="str">
        <f>IF(ユーザー別卸価格!T287="","", IF(ISNUMBER(ユーザー別卸価格!T287),IF(入力!$C$25=1,ROUNDDOWN(IF(入力!$C$21=1,ユーザー別卸価格!T287/(100-入力!$C$22)%,ユーザー別卸価格!T287+入力!$C$23),-入力!$C$24),IF(入力!$C$25=2,ROUNDUP(IF(入力!$C$21=1,ユーザー別卸価格!T287/(100-入力!$C$22)%,ユーザー別卸価格!T287+入力!$C$23),-入力!$C$24),ROUND(IF(入力!$C$21=1,ユーザー別卸価格!T287/(100-入力!$C$22)%,ユーザー別卸価格!T287+入力!$C$23),-入力!$C$24))),ユーザー別卸価格!T287))</f>
        <v/>
      </c>
      <c r="U287" s="20">
        <f>'6桁'!U287</f>
        <v>0</v>
      </c>
      <c r="V287" s="95">
        <f>IF(ユーザー別卸価格!V287="","", IF(ISNUMBER(ユーザー別卸価格!V287),IF(入力!$C$25=1,ROUNDDOWN(IF(入力!$C$21=1,ユーザー別卸価格!V287/(100-入力!$C$22)%,ユーザー別卸価格!V287+入力!$C$23),-入力!$C$24),IF(入力!$C$25=2,ROUNDUP(IF(入力!$C$21=1,ユーザー別卸価格!V287/(100-入力!$C$22)%,ユーザー別卸価格!V287+入力!$C$23),-入力!$C$24),ROUND(IF(入力!$C$21=1,ユーザー別卸価格!V287/(100-入力!$C$22)%,ユーザー別卸価格!V287+入力!$C$23),-入力!$C$24))),ユーザー別卸価格!V287))</f>
        <v>29700</v>
      </c>
      <c r="W287" s="19" t="str">
        <f>'6桁'!W287</f>
        <v>※V</v>
      </c>
      <c r="X287" s="108"/>
      <c r="Y287" s="22"/>
      <c r="Z287" s="267"/>
    </row>
    <row r="288" spans="2:26" ht="30" customHeight="1">
      <c r="B288" s="503"/>
      <c r="C288" s="341" t="s">
        <v>128</v>
      </c>
      <c r="D288" s="254">
        <v>92</v>
      </c>
      <c r="E288" s="342">
        <v>96</v>
      </c>
      <c r="F288" s="95" t="str">
        <f>IF(ユーザー別卸価格!F288="","", IF(ISNUMBER(ユーザー別卸価格!F288),IF(入力!$C$25=1,ROUNDDOWN(IF(入力!$C$21=1,ユーザー別卸価格!F288/(100-入力!$C$22)%,ユーザー別卸価格!F288+入力!$C$23),-入力!$C$24),IF(入力!$C$25=2,ROUNDUP(IF(入力!$C$21=1,ユーザー別卸価格!F288/(100-入力!$C$22)%,ユーザー別卸価格!F288+入力!$C$23),-入力!$C$24),ROUND(IF(入力!$C$21=1,ユーザー別卸価格!F288/(100-入力!$C$22)%,ユーザー別卸価格!F288+入力!$C$23),-入力!$C$24))),ユーザー別卸価格!F288))</f>
        <v/>
      </c>
      <c r="G288" s="96">
        <f>'6桁'!G288</f>
        <v>0</v>
      </c>
      <c r="H288" s="95" t="str">
        <f>IF(ユーザー別卸価格!H288="","", IF(ISNUMBER(ユーザー別卸価格!H288),IF(入力!$C$25=1,ROUNDDOWN(IF(入力!$C$21=1,ユーザー別卸価格!H288/(100-入力!$C$22)%,ユーザー別卸価格!H288+入力!$C$23),-入力!$C$24),IF(入力!$C$25=2,ROUNDUP(IF(入力!$C$21=1,ユーザー別卸価格!H288/(100-入力!$C$22)%,ユーザー別卸価格!H288+入力!$C$23),-入力!$C$24),ROUND(IF(入力!$C$21=1,ユーザー別卸価格!H288/(100-入力!$C$22)%,ユーザー別卸価格!H288+入力!$C$23),-入力!$C$24))),ユーザー別卸価格!H288))</f>
        <v/>
      </c>
      <c r="I288" s="126">
        <f>'6桁'!I288</f>
        <v>0</v>
      </c>
      <c r="J288" s="95" t="str">
        <f>IF(ユーザー別卸価格!J288="","", IF(ISNUMBER(ユーザー別卸価格!J288),IF(入力!$C$25=1,ROUNDDOWN(IF(入力!$C$21=1,ユーザー別卸価格!J288/(100-入力!$C$22)%,ユーザー別卸価格!J288+入力!$C$23),-入力!$C$24),IF(入力!$C$25=2,ROUNDUP(IF(入力!$C$21=1,ユーザー別卸価格!J288/(100-入力!$C$22)%,ユーザー別卸価格!J288+入力!$C$23),-入力!$C$24),ROUND(IF(入力!$C$21=1,ユーザー別卸価格!J288/(100-入力!$C$22)%,ユーザー別卸価格!J288+入力!$C$23),-入力!$C$24))),ユーザー別卸価格!J288))</f>
        <v/>
      </c>
      <c r="K288" s="20">
        <f>'6桁'!K288</f>
        <v>0</v>
      </c>
      <c r="L288" s="95" t="str">
        <f>IF(ユーザー別卸価格!L288="","", IF(ISNUMBER(ユーザー別卸価格!L288),IF(入力!$C$25=1,ROUNDDOWN(IF(入力!$C$21=1,ユーザー別卸価格!L288/(100-入力!$C$22)%,ユーザー別卸価格!L288+入力!$C$23),-入力!$C$24),IF(入力!$C$25=2,ROUNDUP(IF(入力!$C$21=1,ユーザー別卸価格!L288/(100-入力!$C$22)%,ユーザー別卸価格!L288+入力!$C$23),-入力!$C$24),ROUND(IF(入力!$C$21=1,ユーザー別卸価格!L288/(100-入力!$C$22)%,ユーザー別卸価格!L288+入力!$C$23),-入力!$C$24))),ユーザー別卸価格!L288))</f>
        <v/>
      </c>
      <c r="M288" s="20">
        <f>'6桁'!M288</f>
        <v>0</v>
      </c>
      <c r="N288" s="95" t="str">
        <f>IF(ユーザー別卸価格!N288="","", IF(ISNUMBER(ユーザー別卸価格!N288),IF(入力!$C$25=1,ROUNDDOWN(IF(入力!$C$21=1,ユーザー別卸価格!N288/(100-入力!$C$22)%,ユーザー別卸価格!N288+入力!$C$23),-入力!$C$24),IF(入力!$C$25=2,ROUNDUP(IF(入力!$C$21=1,ユーザー別卸価格!N288/(100-入力!$C$22)%,ユーザー別卸価格!N288+入力!$C$23),-入力!$C$24),ROUND(IF(入力!$C$21=1,ユーザー別卸価格!N288/(100-入力!$C$22)%,ユーザー別卸価格!N288+入力!$C$23),-入力!$C$24))),ユーザー別卸価格!N288))</f>
        <v/>
      </c>
      <c r="O288" s="126">
        <f>'6桁'!O288</f>
        <v>0</v>
      </c>
      <c r="P288" s="95">
        <f>IF(ユーザー別卸価格!P288="","", IF(ISNUMBER(ユーザー別卸価格!P288),IF(入力!$C$25=1,ROUNDDOWN(IF(入力!$C$21=1,ユーザー別卸価格!P288/(100-入力!$C$22)%,ユーザー別卸価格!P288+入力!$C$23),-入力!$C$24),IF(入力!$C$25=2,ROUNDUP(IF(入力!$C$21=1,ユーザー別卸価格!P288/(100-入力!$C$22)%,ユーザー別卸価格!P288+入力!$C$23),-入力!$C$24),ROUND(IF(入力!$C$21=1,ユーザー別卸価格!P288/(100-入力!$C$22)%,ユーザー別卸価格!P288+入力!$C$23),-入力!$C$24))),ユーザー別卸価格!P288))</f>
        <v>36100</v>
      </c>
      <c r="Q288" s="20" t="str">
        <f>'6桁'!Q288</f>
        <v>V</v>
      </c>
      <c r="R288" s="95" t="str">
        <f>IF(ユーザー別卸価格!R288="","", IF(ISNUMBER(ユーザー別卸価格!R288),IF(入力!$C$25=1,ROUNDDOWN(IF(入力!$C$21=1,ユーザー別卸価格!R288/(100-入力!$C$22)%,ユーザー別卸価格!R288+入力!$C$23),-入力!$C$24),IF(入力!$C$25=2,ROUNDUP(IF(入力!$C$21=1,ユーザー別卸価格!R288/(100-入力!$C$22)%,ユーザー別卸価格!R288+入力!$C$23),-入力!$C$24),ROUND(IF(入力!$C$21=1,ユーザー別卸価格!R288/(100-入力!$C$22)%,ユーザー別卸価格!R288+入力!$C$23),-入力!$C$24))),ユーザー別卸価格!R288))</f>
        <v/>
      </c>
      <c r="S288" s="20">
        <f>'6桁'!S288</f>
        <v>0</v>
      </c>
      <c r="T288" s="95" t="str">
        <f>IF(ユーザー別卸価格!T288="","", IF(ISNUMBER(ユーザー別卸価格!T288),IF(入力!$C$25=1,ROUNDDOWN(IF(入力!$C$21=1,ユーザー別卸価格!T288/(100-入力!$C$22)%,ユーザー別卸価格!T288+入力!$C$23),-入力!$C$24),IF(入力!$C$25=2,ROUNDUP(IF(入力!$C$21=1,ユーザー別卸価格!T288/(100-入力!$C$22)%,ユーザー別卸価格!T288+入力!$C$23),-入力!$C$24),ROUND(IF(入力!$C$21=1,ユーザー別卸価格!T288/(100-入力!$C$22)%,ユーザー別卸価格!T288+入力!$C$23),-入力!$C$24))),ユーザー別卸価格!T288))</f>
        <v/>
      </c>
      <c r="U288" s="20">
        <f>'6桁'!U288</f>
        <v>0</v>
      </c>
      <c r="V288" s="95">
        <f>IF(ユーザー別卸価格!V288="","", IF(ISNUMBER(ユーザー別卸価格!V288),IF(入力!$C$25=1,ROUNDDOWN(IF(入力!$C$21=1,ユーザー別卸価格!V288/(100-入力!$C$22)%,ユーザー別卸価格!V288+入力!$C$23),-入力!$C$24),IF(入力!$C$25=2,ROUNDUP(IF(入力!$C$21=1,ユーザー別卸価格!V288/(100-入力!$C$22)%,ユーザー別卸価格!V288+入力!$C$23),-入力!$C$24),ROUND(IF(入力!$C$21=1,ユーザー別卸価格!V288/(100-入力!$C$22)%,ユーザー別卸価格!V288+入力!$C$23),-入力!$C$24))),ユーザー別卸価格!V288))</f>
        <v>29400</v>
      </c>
      <c r="W288" s="19" t="str">
        <f>'6桁'!W288</f>
        <v>V</v>
      </c>
      <c r="X288" s="108"/>
      <c r="Y288" s="22"/>
      <c r="Z288" s="267"/>
    </row>
    <row r="289" spans="2:26" ht="30" customHeight="1">
      <c r="B289" s="503"/>
      <c r="C289" s="411" t="s">
        <v>335</v>
      </c>
      <c r="D289" s="317">
        <v>83</v>
      </c>
      <c r="E289" s="249">
        <v>87</v>
      </c>
      <c r="F289" s="319" t="str">
        <f>IF(ユーザー別卸価格!F289="","", IF(ISNUMBER(ユーザー別卸価格!F289),IF(入力!$C$25=1,ROUNDDOWN(IF(入力!$C$21=1,ユーザー別卸価格!F289/(100-入力!$C$22)%,ユーザー別卸価格!F289+入力!$C$23),-入力!$C$24),IF(入力!$C$25=2,ROUNDUP(IF(入力!$C$21=1,ユーザー別卸価格!F289/(100-入力!$C$22)%,ユーザー別卸価格!F289+入力!$C$23),-入力!$C$24),ROUND(IF(入力!$C$21=1,ユーザー別卸価格!F289/(100-入力!$C$22)%,ユーザー別卸価格!F289+入力!$C$23),-入力!$C$24))),ユーザー別卸価格!F289))</f>
        <v/>
      </c>
      <c r="G289" s="126">
        <f>'6桁'!G289</f>
        <v>0</v>
      </c>
      <c r="H289" s="319" t="str">
        <f>IF(ユーザー別卸価格!H289="","", IF(ISNUMBER(ユーザー別卸価格!H289),IF(入力!$C$25=1,ROUNDDOWN(IF(入力!$C$21=1,ユーザー別卸価格!H289/(100-入力!$C$22)%,ユーザー別卸価格!H289+入力!$C$23),-入力!$C$24),IF(入力!$C$25=2,ROUNDUP(IF(入力!$C$21=1,ユーザー別卸価格!H289/(100-入力!$C$22)%,ユーザー別卸価格!H289+入力!$C$23),-入力!$C$24),ROUND(IF(入力!$C$21=1,ユーザー別卸価格!H289/(100-入力!$C$22)%,ユーザー別卸価格!H289+入力!$C$23),-入力!$C$24))),ユーザー別卸価格!H289))</f>
        <v/>
      </c>
      <c r="I289" s="132">
        <f>'6桁'!I289</f>
        <v>0</v>
      </c>
      <c r="J289" s="95">
        <f>IF(ユーザー別卸価格!J289="","", IF(ISNUMBER(ユーザー別卸価格!J289),IF(入力!$C$25=1,ROUNDDOWN(IF(入力!$C$21=1,ユーザー別卸価格!J289/(100-入力!$C$22)%,ユーザー別卸価格!J289+入力!$C$23),-入力!$C$24),IF(入力!$C$25=2,ROUNDUP(IF(入力!$C$21=1,ユーザー別卸価格!J289/(100-入力!$C$22)%,ユーザー別卸価格!J289+入力!$C$23),-入力!$C$24),ROUND(IF(入力!$C$21=1,ユーザー別卸価格!J289/(100-入力!$C$22)%,ユーザー別卸価格!J289+入力!$C$23),-入力!$C$24))),ユーザー別卸価格!J289))</f>
        <v>24100</v>
      </c>
      <c r="K289" s="20" t="str">
        <f>'6桁'!K289</f>
        <v>V</v>
      </c>
      <c r="L289" s="319" t="str">
        <f>IF(ユーザー別卸価格!L289="","", IF(ISNUMBER(ユーザー別卸価格!L289),IF(入力!$C$25=1,ROUNDDOWN(IF(入力!$C$21=1,ユーザー別卸価格!L289/(100-入力!$C$22)%,ユーザー別卸価格!L289+入力!$C$23),-入力!$C$24),IF(入力!$C$25=2,ROUNDUP(IF(入力!$C$21=1,ユーザー別卸価格!L289/(100-入力!$C$22)%,ユーザー別卸価格!L289+入力!$C$23),-入力!$C$24),ROUND(IF(入力!$C$21=1,ユーザー別卸価格!L289/(100-入力!$C$22)%,ユーザー別卸価格!L289+入力!$C$23),-入力!$C$24))),ユーザー別卸価格!L289))</f>
        <v/>
      </c>
      <c r="M289" s="236">
        <f>'6桁'!M289</f>
        <v>0</v>
      </c>
      <c r="N289" s="319">
        <f>IF(ユーザー別卸価格!N289="","", IF(ISNUMBER(ユーザー別卸価格!N289),IF(入力!$C$25=1,ROUNDDOWN(IF(入力!$C$21=1,ユーザー別卸価格!N289/(100-入力!$C$22)%,ユーザー別卸価格!N289+入力!$C$23),-入力!$C$24),IF(入力!$C$25=2,ROUNDUP(IF(入力!$C$21=1,ユーザー別卸価格!N289/(100-入力!$C$22)%,ユーザー別卸価格!N289+入力!$C$23),-入力!$C$24),ROUND(IF(入力!$C$21=1,ユーザー別卸価格!N289/(100-入力!$C$22)%,ユーザー別卸価格!N289+入力!$C$23),-入力!$C$24))),ユーザー別卸価格!N289))</f>
        <v>21100</v>
      </c>
      <c r="O289" s="126" t="str">
        <f>'6桁'!O289</f>
        <v>V◇</v>
      </c>
      <c r="P289" s="319" t="str">
        <f>IF(ユーザー別卸価格!P289="","", IF(ISNUMBER(ユーザー別卸価格!P289),IF(入力!$C$25=1,ROUNDDOWN(IF(入力!$C$21=1,ユーザー別卸価格!P289/(100-入力!$C$22)%,ユーザー別卸価格!P289+入力!$C$23),-入力!$C$24),IF(入力!$C$25=2,ROUNDUP(IF(入力!$C$21=1,ユーザー別卸価格!P289/(100-入力!$C$22)%,ユーザー別卸価格!P289+入力!$C$23),-入力!$C$24),ROUND(IF(入力!$C$21=1,ユーザー別卸価格!P289/(100-入力!$C$22)%,ユーザー別卸価格!P289+入力!$C$23),-入力!$C$24))),ユーザー別卸価格!P289))</f>
        <v/>
      </c>
      <c r="Q289" s="20">
        <f>'6桁'!Q289</f>
        <v>0</v>
      </c>
      <c r="R289" s="319" t="str">
        <f>IF(ユーザー別卸価格!R289="","", IF(ISNUMBER(ユーザー別卸価格!R289),IF(入力!$C$25=1,ROUNDDOWN(IF(入力!$C$21=1,ユーザー別卸価格!R289/(100-入力!$C$22)%,ユーザー別卸価格!R289+入力!$C$23),-入力!$C$24),IF(入力!$C$25=2,ROUNDUP(IF(入力!$C$21=1,ユーザー別卸価格!R289/(100-入力!$C$22)%,ユーザー別卸価格!R289+入力!$C$23),-入力!$C$24),ROUND(IF(入力!$C$21=1,ユーザー別卸価格!R289/(100-入力!$C$22)%,ユーザー別卸価格!R289+入力!$C$23),-入力!$C$24))),ユーザー別卸価格!R289))</f>
        <v/>
      </c>
      <c r="S289" s="236">
        <f>'6桁'!S289</f>
        <v>0</v>
      </c>
      <c r="T289" s="319" t="str">
        <f>IF(ユーザー別卸価格!T289="","", IF(ISNUMBER(ユーザー別卸価格!T289),IF(入力!$C$25=1,ROUNDDOWN(IF(入力!$C$21=1,ユーザー別卸価格!T289/(100-入力!$C$22)%,ユーザー別卸価格!T289+入力!$C$23),-入力!$C$24),IF(入力!$C$25=2,ROUNDUP(IF(入力!$C$21=1,ユーザー別卸価格!T289/(100-入力!$C$22)%,ユーザー別卸価格!T289+入力!$C$23),-入力!$C$24),ROUND(IF(入力!$C$21=1,ユーザー別卸価格!T289/(100-入力!$C$22)%,ユーザー別卸価格!T289+入力!$C$23),-入力!$C$24))),ユーザー別卸価格!T289))</f>
        <v/>
      </c>
      <c r="U289" s="20">
        <f>'6桁'!U289</f>
        <v>0</v>
      </c>
      <c r="V289" s="319" t="str">
        <f>IF(ユーザー別卸価格!V289="","", IF(ISNUMBER(ユーザー別卸価格!V289),IF(入力!$C$25=1,ROUNDDOWN(IF(入力!$C$21=1,ユーザー別卸価格!V289/(100-入力!$C$22)%,ユーザー別卸価格!V289+入力!$C$23),-入力!$C$24),IF(入力!$C$25=2,ROUNDUP(IF(入力!$C$21=1,ユーザー別卸価格!V289/(100-入力!$C$22)%,ユーザー別卸価格!V289+入力!$C$23),-入力!$C$24),ROUND(IF(入力!$C$21=1,ユーザー別卸価格!V289/(100-入力!$C$22)%,ユーザー別卸価格!V289+入力!$C$23),-入力!$C$24))),ユーザー別卸価格!V289))</f>
        <v/>
      </c>
      <c r="W289" s="19">
        <f>'6桁'!W289</f>
        <v>0</v>
      </c>
      <c r="X289" s="108"/>
      <c r="Y289" s="22"/>
      <c r="Z289" s="267"/>
    </row>
    <row r="290" spans="2:26" ht="30" customHeight="1">
      <c r="B290" s="503"/>
      <c r="C290" s="87" t="s">
        <v>336</v>
      </c>
      <c r="D290" s="254">
        <v>87</v>
      </c>
      <c r="E290" s="342">
        <v>91</v>
      </c>
      <c r="F290" s="95" t="str">
        <f>IF(ユーザー別卸価格!F290="","", IF(ISNUMBER(ユーザー別卸価格!F290),IF(入力!$C$25=1,ROUNDDOWN(IF(入力!$C$21=1,ユーザー別卸価格!F290/(100-入力!$C$22)%,ユーザー別卸価格!F290+入力!$C$23),-入力!$C$24),IF(入力!$C$25=2,ROUNDUP(IF(入力!$C$21=1,ユーザー別卸価格!F290/(100-入力!$C$22)%,ユーザー別卸価格!F290+入力!$C$23),-入力!$C$24),ROUND(IF(入力!$C$21=1,ユーザー別卸価格!F290/(100-入力!$C$22)%,ユーザー別卸価格!F290+入力!$C$23),-入力!$C$24))),ユーザー別卸価格!F290))</f>
        <v/>
      </c>
      <c r="G290" s="126">
        <f>'6桁'!G290</f>
        <v>0</v>
      </c>
      <c r="H290" s="95" t="str">
        <f>IF(ユーザー別卸価格!H290="","", IF(ISNUMBER(ユーザー別卸価格!H290),IF(入力!$C$25=1,ROUNDDOWN(IF(入力!$C$21=1,ユーザー別卸価格!H290/(100-入力!$C$22)%,ユーザー別卸価格!H290+入力!$C$23),-入力!$C$24),IF(入力!$C$25=2,ROUNDUP(IF(入力!$C$21=1,ユーザー別卸価格!H290/(100-入力!$C$22)%,ユーザー別卸価格!H290+入力!$C$23),-入力!$C$24),ROUND(IF(入力!$C$21=1,ユーザー別卸価格!H290/(100-入力!$C$22)%,ユーザー別卸価格!H290+入力!$C$23),-入力!$C$24))),ユーザー別卸価格!H290))</f>
        <v/>
      </c>
      <c r="I290" s="126">
        <f>'6桁'!I290</f>
        <v>0</v>
      </c>
      <c r="J290" s="95">
        <f>IF(ユーザー別卸価格!J290="","", IF(ISNUMBER(ユーザー別卸価格!J290),IF(入力!$C$25=1,ROUNDDOWN(IF(入力!$C$21=1,ユーザー別卸価格!J290/(100-入力!$C$22)%,ユーザー別卸価格!J290+入力!$C$23),-入力!$C$24),IF(入力!$C$25=2,ROUNDUP(IF(入力!$C$21=1,ユーザー別卸価格!J290/(100-入力!$C$22)%,ユーザー別卸価格!J290+入力!$C$23),-入力!$C$24),ROUND(IF(入力!$C$21=1,ユーザー別卸価格!J290/(100-入力!$C$22)%,ユーザー別卸価格!J290+入力!$C$23),-入力!$C$24))),ユーザー別卸価格!J290))</f>
        <v>24300</v>
      </c>
      <c r="K290" s="20" t="str">
        <f>'6桁'!K290</f>
        <v>V</v>
      </c>
      <c r="L290" s="95" t="str">
        <f>IF(ユーザー別卸価格!L290="","", IF(ISNUMBER(ユーザー別卸価格!L290),IF(入力!$C$25=1,ROUNDDOWN(IF(入力!$C$21=1,ユーザー別卸価格!L290/(100-入力!$C$22)%,ユーザー別卸価格!L290+入力!$C$23),-入力!$C$24),IF(入力!$C$25=2,ROUNDUP(IF(入力!$C$21=1,ユーザー別卸価格!L290/(100-入力!$C$22)%,ユーザー別卸価格!L290+入力!$C$23),-入力!$C$24),ROUND(IF(入力!$C$21=1,ユーザー別卸価格!L290/(100-入力!$C$22)%,ユーザー別卸価格!L290+入力!$C$23),-入力!$C$24))),ユーザー別卸価格!L290))</f>
        <v/>
      </c>
      <c r="M290" s="126">
        <f>'6桁'!M290</f>
        <v>0</v>
      </c>
      <c r="N290" s="95">
        <f>IF(ユーザー別卸価格!N290="","", IF(ISNUMBER(ユーザー別卸価格!N290),IF(入力!$C$25=1,ROUNDDOWN(IF(入力!$C$21=1,ユーザー別卸価格!N290/(100-入力!$C$22)%,ユーザー別卸価格!N290+入力!$C$23),-入力!$C$24),IF(入力!$C$25=2,ROUNDUP(IF(入力!$C$21=1,ユーザー別卸価格!N290/(100-入力!$C$22)%,ユーザー別卸価格!N290+入力!$C$23),-入力!$C$24),ROUND(IF(入力!$C$21=1,ユーザー別卸価格!N290/(100-入力!$C$22)%,ユーザー別卸価格!N290+入力!$C$23),-入力!$C$24))),ユーザー別卸価格!N290))</f>
        <v>22400</v>
      </c>
      <c r="O290" s="126" t="str">
        <f>'6桁'!O290</f>
        <v>V◇</v>
      </c>
      <c r="P290" s="95" t="str">
        <f>IF(ユーザー別卸価格!P290="","", IF(ISNUMBER(ユーザー別卸価格!P290),IF(入力!$C$25=1,ROUNDDOWN(IF(入力!$C$21=1,ユーザー別卸価格!P290/(100-入力!$C$22)%,ユーザー別卸価格!P290+入力!$C$23),-入力!$C$24),IF(入力!$C$25=2,ROUNDUP(IF(入力!$C$21=1,ユーザー別卸価格!P290/(100-入力!$C$22)%,ユーザー別卸価格!P290+入力!$C$23),-入力!$C$24),ROUND(IF(入力!$C$21=1,ユーザー別卸価格!P290/(100-入力!$C$22)%,ユーザー別卸価格!P290+入力!$C$23),-入力!$C$24))),ユーザー別卸価格!P290))</f>
        <v/>
      </c>
      <c r="Q290" s="20">
        <f>'6桁'!Q290</f>
        <v>0</v>
      </c>
      <c r="R290" s="95" t="str">
        <f>IF(ユーザー別卸価格!R290="","", IF(ISNUMBER(ユーザー別卸価格!R290),IF(入力!$C$25=1,ROUNDDOWN(IF(入力!$C$21=1,ユーザー別卸価格!R290/(100-入力!$C$22)%,ユーザー別卸価格!R290+入力!$C$23),-入力!$C$24),IF(入力!$C$25=2,ROUNDUP(IF(入力!$C$21=1,ユーザー別卸価格!R290/(100-入力!$C$22)%,ユーザー別卸価格!R290+入力!$C$23),-入力!$C$24),ROUND(IF(入力!$C$21=1,ユーザー別卸価格!R290/(100-入力!$C$22)%,ユーザー別卸価格!R290+入力!$C$23),-入力!$C$24))),ユーザー別卸価格!R290))</f>
        <v/>
      </c>
      <c r="S290" s="20">
        <f>'6桁'!S290</f>
        <v>0</v>
      </c>
      <c r="T290" s="95" t="str">
        <f>IF(ユーザー別卸価格!T290="","", IF(ISNUMBER(ユーザー別卸価格!T290),IF(入力!$C$25=1,ROUNDDOWN(IF(入力!$C$21=1,ユーザー別卸価格!T290/(100-入力!$C$22)%,ユーザー別卸価格!T290+入力!$C$23),-入力!$C$24),IF(入力!$C$25=2,ROUNDUP(IF(入力!$C$21=1,ユーザー別卸価格!T290/(100-入力!$C$22)%,ユーザー別卸価格!T290+入力!$C$23),-入力!$C$24),ROUND(IF(入力!$C$21=1,ユーザー別卸価格!T290/(100-入力!$C$22)%,ユーザー別卸価格!T290+入力!$C$23),-入力!$C$24))),ユーザー別卸価格!T290))</f>
        <v/>
      </c>
      <c r="U290" s="20">
        <f>'6桁'!U290</f>
        <v>0</v>
      </c>
      <c r="V290" s="95" t="str">
        <f>IF(ユーザー別卸価格!V290="","", IF(ISNUMBER(ユーザー別卸価格!V290),IF(入力!$C$25=1,ROUNDDOWN(IF(入力!$C$21=1,ユーザー別卸価格!V290/(100-入力!$C$22)%,ユーザー別卸価格!V290+入力!$C$23),-入力!$C$24),IF(入力!$C$25=2,ROUNDUP(IF(入力!$C$21=1,ユーザー別卸価格!V290/(100-入力!$C$22)%,ユーザー別卸価格!V290+入力!$C$23),-入力!$C$24),ROUND(IF(入力!$C$21=1,ユーザー別卸価格!V290/(100-入力!$C$22)%,ユーザー別卸価格!V290+入力!$C$23),-入力!$C$24))),ユーザー別卸価格!V290))</f>
        <v/>
      </c>
      <c r="W290" s="19">
        <f>'6桁'!W290</f>
        <v>0</v>
      </c>
      <c r="X290" s="108"/>
      <c r="Y290" s="22"/>
      <c r="Z290" s="267"/>
    </row>
    <row r="291" spans="2:26" ht="30" customHeight="1">
      <c r="B291" s="503"/>
      <c r="C291" s="341" t="s">
        <v>126</v>
      </c>
      <c r="D291" s="254">
        <v>91</v>
      </c>
      <c r="E291" s="342">
        <v>94</v>
      </c>
      <c r="F291" s="95">
        <f>IF(ユーザー別卸価格!F291="","", IF(ISNUMBER(ユーザー別卸価格!F291),IF(入力!$C$25=1,ROUNDDOWN(IF(入力!$C$21=1,ユーザー別卸価格!F291/(100-入力!$C$22)%,ユーザー別卸価格!F291+入力!$C$23),-入力!$C$24),IF(入力!$C$25=2,ROUNDUP(IF(入力!$C$21=1,ユーザー別卸価格!F291/(100-入力!$C$22)%,ユーザー別卸価格!F291+入力!$C$23),-入力!$C$24),ROUND(IF(入力!$C$21=1,ユーザー別卸価格!F291/(100-入力!$C$22)%,ユーザー別卸価格!F291+入力!$C$23),-入力!$C$24))),ユーザー別卸価格!F291))</f>
        <v>28700</v>
      </c>
      <c r="G291" s="126" t="str">
        <f>'6桁'!G291</f>
        <v>W★</v>
      </c>
      <c r="H291" s="95">
        <f>IF(ユーザー別卸価格!H291="","", IF(ISNUMBER(ユーザー別卸価格!H291),IF(入力!$C$25=1,ROUNDDOWN(IF(入力!$C$21=1,ユーザー別卸価格!H291/(100-入力!$C$22)%,ユーザー別卸価格!H291+入力!$C$23),-入力!$C$24),IF(入力!$C$25=2,ROUNDUP(IF(入力!$C$21=1,ユーザー別卸価格!H291/(100-入力!$C$22)%,ユーザー別卸価格!H291+入力!$C$23),-入力!$C$24),ROUND(IF(入力!$C$21=1,ユーザー別卸価格!H291/(100-入力!$C$22)%,ユーザー別卸価格!H291+入力!$C$23),-入力!$C$24))),ユーザー別卸価格!H291))</f>
        <v>27300</v>
      </c>
      <c r="I291" s="126" t="str">
        <f>'6桁'!I291</f>
        <v>V
VE304</v>
      </c>
      <c r="J291" s="95">
        <f>IF(ユーザー別卸価格!J291="","", IF(ISNUMBER(ユーザー別卸価格!J291),IF(入力!$C$25=1,ROUNDDOWN(IF(入力!$C$21=1,ユーザー別卸価格!J291/(100-入力!$C$22)%,ユーザー別卸価格!J291+入力!$C$23),-入力!$C$24),IF(入力!$C$25=2,ROUNDUP(IF(入力!$C$21=1,ユーザー別卸価格!J291/(100-入力!$C$22)%,ユーザー別卸価格!J291+入力!$C$23),-入力!$C$24),ROUND(IF(入力!$C$21=1,ユーザー別卸価格!J291/(100-入力!$C$22)%,ユーザー別卸価格!J291+入力!$C$23),-入力!$C$24))),ユーザー別卸価格!J291))</f>
        <v>25300</v>
      </c>
      <c r="K291" s="20" t="str">
        <f>'6桁'!K291</f>
        <v>V</v>
      </c>
      <c r="L291" s="95">
        <f>IF(ユーザー別卸価格!L291="","", IF(ISNUMBER(ユーザー別卸価格!L291),IF(入力!$C$25=1,ROUNDDOWN(IF(入力!$C$21=1,ユーザー別卸価格!L291/(100-入力!$C$22)%,ユーザー別卸価格!L291+入力!$C$23),-入力!$C$24),IF(入力!$C$25=2,ROUNDUP(IF(入力!$C$21=1,ユーザー別卸価格!L291/(100-入力!$C$22)%,ユーザー別卸価格!L291+入力!$C$23),-入力!$C$24),ROUND(IF(入力!$C$21=1,ユーザー別卸価格!L291/(100-入力!$C$22)%,ユーザー別卸価格!L291+入力!$C$23),-入力!$C$24))),ユーザー別卸価格!L291))</f>
        <v>23700</v>
      </c>
      <c r="M291" s="20" t="str">
        <f>'6桁'!M291</f>
        <v>V△</v>
      </c>
      <c r="N291" s="95">
        <f>IF(ユーザー別卸価格!N291="","", IF(ISNUMBER(ユーザー別卸価格!N291),IF(入力!$C$25=1,ROUNDDOWN(IF(入力!$C$21=1,ユーザー別卸価格!N291/(100-入力!$C$22)%,ユーザー別卸価格!N291+入力!$C$23),-入力!$C$24),IF(入力!$C$25=2,ROUNDUP(IF(入力!$C$21=1,ユーザー別卸価格!N291/(100-入力!$C$22)%,ユーザー別卸価格!N291+入力!$C$23),-入力!$C$24),ROUND(IF(入力!$C$21=1,ユーザー別卸価格!N291/(100-入力!$C$22)%,ユーザー別卸価格!N291+入力!$C$23),-入力!$C$24))),ユーザー別卸価格!N291))</f>
        <v>23400</v>
      </c>
      <c r="O291" s="126" t="str">
        <f>'6桁'!O291</f>
        <v>V◇</v>
      </c>
      <c r="P291" s="95">
        <f>IF(ユーザー別卸価格!P291="","", IF(ISNUMBER(ユーザー別卸価格!P291),IF(入力!$C$25=1,ROUNDDOWN(IF(入力!$C$21=1,ユーザー別卸価格!P291/(100-入力!$C$22)%,ユーザー別卸価格!P291+入力!$C$23),-入力!$C$24),IF(入力!$C$25=2,ROUNDUP(IF(入力!$C$21=1,ユーザー別卸価格!P291/(100-入力!$C$22)%,ユーザー別卸価格!P291+入力!$C$23),-入力!$C$24),ROUND(IF(入力!$C$21=1,ユーザー別卸価格!P291/(100-入力!$C$22)%,ユーザー別卸価格!P291+入力!$C$23),-入力!$C$24))),ユーザー別卸価格!P291))</f>
        <v>31500</v>
      </c>
      <c r="Q291" s="20" t="str">
        <f>'6桁'!Q291</f>
        <v>V</v>
      </c>
      <c r="R291" s="95">
        <f>IF(ユーザー別卸価格!R291="","", IF(ISNUMBER(ユーザー別卸価格!R291),IF(入力!$C$25=1,ROUNDDOWN(IF(入力!$C$21=1,ユーザー別卸価格!R291/(100-入力!$C$22)%,ユーザー別卸価格!R291+入力!$C$23),-入力!$C$24),IF(入力!$C$25=2,ROUNDUP(IF(入力!$C$21=1,ユーザー別卸価格!R291/(100-入力!$C$22)%,ユーザー別卸価格!R291+入力!$C$23),-入力!$C$24),ROUND(IF(入力!$C$21=1,ユーザー別卸価格!R291/(100-入力!$C$22)%,ユーザー別卸価格!R291+入力!$C$23),-入力!$C$24))),ユーザー別卸価格!R291))</f>
        <v>36900</v>
      </c>
      <c r="S291" s="20" t="str">
        <f>'6桁'!S291</f>
        <v>▽V</v>
      </c>
      <c r="T291" s="95" t="str">
        <f>IF(ユーザー別卸価格!T291="","", IF(ISNUMBER(ユーザー別卸価格!T291),IF(入力!$C$25=1,ROUNDDOWN(IF(入力!$C$21=1,ユーザー別卸価格!T291/(100-入力!$C$22)%,ユーザー別卸価格!T291+入力!$C$23),-入力!$C$24),IF(入力!$C$25=2,ROUNDUP(IF(入力!$C$21=1,ユーザー別卸価格!T291/(100-入力!$C$22)%,ユーザー別卸価格!T291+入力!$C$23),-入力!$C$24),ROUND(IF(入力!$C$21=1,ユーザー別卸価格!T291/(100-入力!$C$22)%,ユーザー別卸価格!T291+入力!$C$23),-入力!$C$24))),ユーザー別卸価格!T291))</f>
        <v/>
      </c>
      <c r="U291" s="20">
        <f>'6桁'!U291</f>
        <v>0</v>
      </c>
      <c r="V291" s="95">
        <f>IF(ユーザー別卸価格!V291="","", IF(ISNUMBER(ユーザー別卸価格!V291),IF(入力!$C$25=1,ROUNDDOWN(IF(入力!$C$21=1,ユーザー別卸価格!V291/(100-入力!$C$22)%,ユーザー別卸価格!V291+入力!$C$23),-入力!$C$24),IF(入力!$C$25=2,ROUNDUP(IF(入力!$C$21=1,ユーザー別卸価格!V291/(100-入力!$C$22)%,ユーザー別卸価格!V291+入力!$C$23),-入力!$C$24),ROUND(IF(入力!$C$21=1,ユーザー別卸価格!V291/(100-入力!$C$22)%,ユーザー別卸価格!V291+入力!$C$23),-入力!$C$24))),ユーザー別卸価格!V291))</f>
        <v>26000</v>
      </c>
      <c r="W291" s="19" t="str">
        <f>'6桁'!W291</f>
        <v>V</v>
      </c>
      <c r="X291" s="108"/>
      <c r="Y291" s="22"/>
      <c r="Z291" s="267"/>
    </row>
    <row r="292" spans="2:26" ht="30" customHeight="1">
      <c r="B292" s="503"/>
      <c r="C292" s="341" t="s">
        <v>2</v>
      </c>
      <c r="D292" s="254">
        <v>93</v>
      </c>
      <c r="E292" s="342">
        <v>97</v>
      </c>
      <c r="F292" s="95">
        <f>IF(ユーザー別卸価格!F292="","", IF(ISNUMBER(ユーザー別卸価格!F292),IF(入力!$C$25=1,ROUNDDOWN(IF(入力!$C$21=1,ユーザー別卸価格!F292/(100-入力!$C$22)%,ユーザー別卸価格!F292+入力!$C$23),-入力!$C$24),IF(入力!$C$25=2,ROUNDUP(IF(入力!$C$21=1,ユーザー別卸価格!F292/(100-入力!$C$22)%,ユーザー別卸価格!F292+入力!$C$23),-入力!$C$24),ROUND(IF(入力!$C$21=1,ユーザー別卸価格!F292/(100-入力!$C$22)%,ユーザー別卸価格!F292+入力!$C$23),-入力!$C$24))),ユーザー別卸価格!F292))</f>
        <v>33200</v>
      </c>
      <c r="G292" s="126" t="str">
        <f>'6桁'!G292</f>
        <v>Y★</v>
      </c>
      <c r="H292" s="95" t="str">
        <f>IF(ユーザー別卸価格!H292="","", IF(ISNUMBER(ユーザー別卸価格!H292),IF(入力!$C$25=1,ROUNDDOWN(IF(入力!$C$21=1,ユーザー別卸価格!H292/(100-入力!$C$22)%,ユーザー別卸価格!H292+入力!$C$23),-入力!$C$24),IF(入力!$C$25=2,ROUNDUP(IF(入力!$C$21=1,ユーザー別卸価格!H292/(100-入力!$C$22)%,ユーザー別卸価格!H292+入力!$C$23),-入力!$C$24),ROUND(IF(入力!$C$21=1,ユーザー別卸価格!H292/(100-入力!$C$22)%,ユーザー別卸価格!H292+入力!$C$23),-入力!$C$24))),ユーザー別卸価格!H292))</f>
        <v/>
      </c>
      <c r="I292" s="126">
        <f>'6桁'!I292</f>
        <v>0</v>
      </c>
      <c r="J292" s="95">
        <f>IF(ユーザー別卸価格!J292="","", IF(ISNUMBER(ユーザー別卸価格!J292),IF(入力!$C$25=1,ROUNDDOWN(IF(入力!$C$21=1,ユーザー別卸価格!J292/(100-入力!$C$22)%,ユーザー別卸価格!J292+入力!$C$23),-入力!$C$24),IF(入力!$C$25=2,ROUNDUP(IF(入力!$C$21=1,ユーザー別卸価格!J292/(100-入力!$C$22)%,ユーザー別卸価格!J292+入力!$C$23),-入力!$C$24),ROUND(IF(入力!$C$21=1,ユーザー別卸価格!J292/(100-入力!$C$22)%,ユーザー別卸価格!J292+入力!$C$23),-入力!$C$24))),ユーザー別卸価格!J292))</f>
        <v>26300</v>
      </c>
      <c r="K292" s="20" t="str">
        <f>'6桁'!K292</f>
        <v>V★
LM704</v>
      </c>
      <c r="L292" s="95" t="str">
        <f>IF(ユーザー別卸価格!L292="","", IF(ISNUMBER(ユーザー別卸価格!L292),IF(入力!$C$25=1,ROUNDDOWN(IF(入力!$C$21=1,ユーザー別卸価格!L292/(100-入力!$C$22)%,ユーザー別卸価格!L292+入力!$C$23),-入力!$C$24),IF(入力!$C$25=2,ROUNDUP(IF(入力!$C$21=1,ユーザー別卸価格!L292/(100-入力!$C$22)%,ユーザー別卸価格!L292+入力!$C$23),-入力!$C$24),ROUND(IF(入力!$C$21=1,ユーザー別卸価格!L292/(100-入力!$C$22)%,ユーザー別卸価格!L292+入力!$C$23),-入力!$C$24))),ユーザー別卸価格!L292))</f>
        <v/>
      </c>
      <c r="M292" s="126">
        <f>'6桁'!M292</f>
        <v>0</v>
      </c>
      <c r="N292" s="95">
        <f>IF(ユーザー別卸価格!N292="","", IF(ISNUMBER(ユーザー別卸価格!N292),IF(入力!$C$25=1,ROUNDDOWN(IF(入力!$C$21=1,ユーザー別卸価格!N292/(100-入力!$C$22)%,ユーザー別卸価格!N292+入力!$C$23),-入力!$C$24),IF(入力!$C$25=2,ROUNDUP(IF(入力!$C$21=1,ユーザー別卸価格!N292/(100-入力!$C$22)%,ユーザー別卸価格!N292+入力!$C$23),-入力!$C$24),ROUND(IF(入力!$C$21=1,ユーザー別卸価格!N292/(100-入力!$C$22)%,ユーザー別卸価格!N292+入力!$C$23),-入力!$C$24))),ユーザー別卸価格!N292))</f>
        <v>25000</v>
      </c>
      <c r="O292" s="126" t="str">
        <f>'6桁'!O292</f>
        <v>V</v>
      </c>
      <c r="P292" s="95" t="str">
        <f>IF(ユーザー別卸価格!P292="","", IF(ISNUMBER(ユーザー別卸価格!P292),IF(入力!$C$25=1,ROUNDDOWN(IF(入力!$C$21=1,ユーザー別卸価格!P292/(100-入力!$C$22)%,ユーザー別卸価格!P292+入力!$C$23),-入力!$C$24),IF(入力!$C$25=2,ROUNDUP(IF(入力!$C$21=1,ユーザー別卸価格!P292/(100-入力!$C$22)%,ユーザー別卸価格!P292+入力!$C$23),-入力!$C$24),ROUND(IF(入力!$C$21=1,ユーザー別卸価格!P292/(100-入力!$C$22)%,ユーザー別卸価格!P292+入力!$C$23),-入力!$C$24))),ユーザー別卸価格!P292))</f>
        <v/>
      </c>
      <c r="Q292" s="20">
        <f>'6桁'!Q292</f>
        <v>0</v>
      </c>
      <c r="R292" s="95" t="str">
        <f>IF(ユーザー別卸価格!R292="","", IF(ISNUMBER(ユーザー別卸価格!R292),IF(入力!$C$25=1,ROUNDDOWN(IF(入力!$C$21=1,ユーザー別卸価格!R292/(100-入力!$C$22)%,ユーザー別卸価格!R292+入力!$C$23),-入力!$C$24),IF(入力!$C$25=2,ROUNDUP(IF(入力!$C$21=1,ユーザー別卸価格!R292/(100-入力!$C$22)%,ユーザー別卸価格!R292+入力!$C$23),-入力!$C$24),ROUND(IF(入力!$C$21=1,ユーザー別卸価格!R292/(100-入力!$C$22)%,ユーザー別卸価格!R292+入力!$C$23),-入力!$C$24))),ユーザー別卸価格!R292))</f>
        <v/>
      </c>
      <c r="S292" s="20">
        <f>'6桁'!S292</f>
        <v>0</v>
      </c>
      <c r="T292" s="95" t="str">
        <f>IF(ユーザー別卸価格!T292="","", IF(ISNUMBER(ユーザー別卸価格!T292),IF(入力!$C$25=1,ROUNDDOWN(IF(入力!$C$21=1,ユーザー別卸価格!T292/(100-入力!$C$22)%,ユーザー別卸価格!T292+入力!$C$23),-入力!$C$24),IF(入力!$C$25=2,ROUNDUP(IF(入力!$C$21=1,ユーザー別卸価格!T292/(100-入力!$C$22)%,ユーザー別卸価格!T292+入力!$C$23),-入力!$C$24),ROUND(IF(入力!$C$21=1,ユーザー別卸価格!T292/(100-入力!$C$22)%,ユーザー別卸価格!T292+入力!$C$23),-入力!$C$24))),ユーザー別卸価格!T292))</f>
        <v/>
      </c>
      <c r="U292" s="20">
        <f>'6桁'!U292</f>
        <v>0</v>
      </c>
      <c r="V292" s="95">
        <f>IF(ユーザー別卸価格!V292="","", IF(ISNUMBER(ユーザー別卸価格!V292),IF(入力!$C$25=1,ROUNDDOWN(IF(入力!$C$21=1,ユーザー別卸価格!V292/(100-入力!$C$22)%,ユーザー別卸価格!V292+入力!$C$23),-入力!$C$24),IF(入力!$C$25=2,ROUNDUP(IF(入力!$C$21=1,ユーザー別卸価格!V292/(100-入力!$C$22)%,ユーザー別卸価格!V292+入力!$C$23),-入力!$C$24),ROUND(IF(入力!$C$21=1,ユーザー別卸価格!V292/(100-入力!$C$22)%,ユーザー別卸価格!V292+入力!$C$23),-入力!$C$24))),ユーザー別卸価格!V292))</f>
        <v>26900</v>
      </c>
      <c r="W292" s="19" t="str">
        <f>'6桁'!W292</f>
        <v>V</v>
      </c>
      <c r="X292" s="108"/>
      <c r="Y292" s="22"/>
      <c r="Z292" s="267"/>
    </row>
    <row r="293" spans="2:26" ht="30" customHeight="1">
      <c r="B293" s="503"/>
      <c r="C293" s="341" t="s">
        <v>3</v>
      </c>
      <c r="D293" s="254">
        <v>95</v>
      </c>
      <c r="E293" s="342">
        <v>99</v>
      </c>
      <c r="F293" s="95" t="str">
        <f>IF(ユーザー別卸価格!F293="","", IF(ISNUMBER(ユーザー別卸価格!F293),IF(入力!$C$25=1,ROUNDDOWN(IF(入力!$C$21=1,ユーザー別卸価格!F293/(100-入力!$C$22)%,ユーザー別卸価格!F293+入力!$C$23),-入力!$C$24),IF(入力!$C$25=2,ROUNDUP(IF(入力!$C$21=1,ユーザー別卸価格!F293/(100-入力!$C$22)%,ユーザー別卸価格!F293+入力!$C$23),-入力!$C$24),ROUND(IF(入力!$C$21=1,ユーザー別卸価格!F293/(100-入力!$C$22)%,ユーザー別卸価格!F293+入力!$C$23),-入力!$C$24))),ユーザー別卸価格!F293))</f>
        <v/>
      </c>
      <c r="G293" s="126">
        <f>'6桁'!G293</f>
        <v>0</v>
      </c>
      <c r="H293" s="95" t="str">
        <f>IF(ユーザー別卸価格!H293="","", IF(ISNUMBER(ユーザー別卸価格!H293),IF(入力!$C$25=1,ROUNDDOWN(IF(入力!$C$21=1,ユーザー別卸価格!H293/(100-入力!$C$22)%,ユーザー別卸価格!H293+入力!$C$23),-入力!$C$24),IF(入力!$C$25=2,ROUNDUP(IF(入力!$C$21=1,ユーザー別卸価格!H293/(100-入力!$C$22)%,ユーザー別卸価格!H293+入力!$C$23),-入力!$C$24),ROUND(IF(入力!$C$21=1,ユーザー別卸価格!H293/(100-入力!$C$22)%,ユーザー別卸価格!H293+入力!$C$23),-入力!$C$24))),ユーザー別卸価格!H293))</f>
        <v/>
      </c>
      <c r="I293" s="126">
        <f>'6桁'!I293</f>
        <v>0</v>
      </c>
      <c r="J293" s="95">
        <f>IF(ユーザー別卸価格!J293="","", IF(ISNUMBER(ユーザー別卸価格!J293),IF(入力!$C$25=1,ROUNDDOWN(IF(入力!$C$21=1,ユーザー別卸価格!J293/(100-入力!$C$22)%,ユーザー別卸価格!J293+入力!$C$23),-入力!$C$24),IF(入力!$C$25=2,ROUNDUP(IF(入力!$C$21=1,ユーザー別卸価格!J293/(100-入力!$C$22)%,ユーザー別卸価格!J293+入力!$C$23),-入力!$C$24),ROUND(IF(入力!$C$21=1,ユーザー別卸価格!J293/(100-入力!$C$22)%,ユーザー別卸価格!J293+入力!$C$23),-入力!$C$24))),ユーザー別卸価格!J293))</f>
        <v>27800</v>
      </c>
      <c r="K293" s="20" t="str">
        <f>'6桁'!K293</f>
        <v>V
LM704</v>
      </c>
      <c r="L293" s="95" t="str">
        <f>IF(ユーザー別卸価格!L293="","", IF(ISNUMBER(ユーザー別卸価格!L293),IF(入力!$C$25=1,ROUNDDOWN(IF(入力!$C$21=1,ユーザー別卸価格!L293/(100-入力!$C$22)%,ユーザー別卸価格!L293+入力!$C$23),-入力!$C$24),IF(入力!$C$25=2,ROUNDUP(IF(入力!$C$21=1,ユーザー別卸価格!L293/(100-入力!$C$22)%,ユーザー別卸価格!L293+入力!$C$23),-入力!$C$24),ROUND(IF(入力!$C$21=1,ユーザー別卸価格!L293/(100-入力!$C$22)%,ユーザー別卸価格!L293+入力!$C$23),-入力!$C$24))),ユーザー別卸価格!L293))</f>
        <v/>
      </c>
      <c r="M293" s="20">
        <f>'6桁'!M293</f>
        <v>0</v>
      </c>
      <c r="N293" s="95" t="str">
        <f>IF(ユーザー別卸価格!N293="","", IF(ISNUMBER(ユーザー別卸価格!N293),IF(入力!$C$25=1,ROUNDDOWN(IF(入力!$C$21=1,ユーザー別卸価格!N293/(100-入力!$C$22)%,ユーザー別卸価格!N293+入力!$C$23),-入力!$C$24),IF(入力!$C$25=2,ROUNDUP(IF(入力!$C$21=1,ユーザー別卸価格!N293/(100-入力!$C$22)%,ユーザー別卸価格!N293+入力!$C$23),-入力!$C$24),ROUND(IF(入力!$C$21=1,ユーザー別卸価格!N293/(100-入力!$C$22)%,ユーザー別卸価格!N293+入力!$C$23),-入力!$C$24))),ユーザー別卸価格!N293))</f>
        <v/>
      </c>
      <c r="O293" s="126">
        <f>'6桁'!O293</f>
        <v>0</v>
      </c>
      <c r="P293" s="95" t="str">
        <f>IF(ユーザー別卸価格!P293="","", IF(ISNUMBER(ユーザー別卸価格!P293),IF(入力!$C$25=1,ROUNDDOWN(IF(入力!$C$21=1,ユーザー別卸価格!P293/(100-入力!$C$22)%,ユーザー別卸価格!P293+入力!$C$23),-入力!$C$24),IF(入力!$C$25=2,ROUNDUP(IF(入力!$C$21=1,ユーザー別卸価格!P293/(100-入力!$C$22)%,ユーザー別卸価格!P293+入力!$C$23),-入力!$C$24),ROUND(IF(入力!$C$21=1,ユーザー別卸価格!P293/(100-入力!$C$22)%,ユーザー別卸価格!P293+入力!$C$23),-入力!$C$24))),ユーザー別卸価格!P293))</f>
        <v/>
      </c>
      <c r="Q293" s="20">
        <f>'6桁'!Q293</f>
        <v>0</v>
      </c>
      <c r="R293" s="95" t="str">
        <f>IF(ユーザー別卸価格!R293="","", IF(ISNUMBER(ユーザー別卸価格!R293),IF(入力!$C$25=1,ROUNDDOWN(IF(入力!$C$21=1,ユーザー別卸価格!R293/(100-入力!$C$22)%,ユーザー別卸価格!R293+入力!$C$23),-入力!$C$24),IF(入力!$C$25=2,ROUNDUP(IF(入力!$C$21=1,ユーザー別卸価格!R293/(100-入力!$C$22)%,ユーザー別卸価格!R293+入力!$C$23),-入力!$C$24),ROUND(IF(入力!$C$21=1,ユーザー別卸価格!R293/(100-入力!$C$22)%,ユーザー別卸価格!R293+入力!$C$23),-入力!$C$24))),ユーザー別卸価格!R293))</f>
        <v/>
      </c>
      <c r="S293" s="20">
        <f>'6桁'!S293</f>
        <v>0</v>
      </c>
      <c r="T293" s="95" t="str">
        <f>IF(ユーザー別卸価格!T293="","", IF(ISNUMBER(ユーザー別卸価格!T293),IF(入力!$C$25=1,ROUNDDOWN(IF(入力!$C$21=1,ユーザー別卸価格!T293/(100-入力!$C$22)%,ユーザー別卸価格!T293+入力!$C$23),-入力!$C$24),IF(入力!$C$25=2,ROUNDUP(IF(入力!$C$21=1,ユーザー別卸価格!T293/(100-入力!$C$22)%,ユーザー別卸価格!T293+入力!$C$23),-入力!$C$24),ROUND(IF(入力!$C$21=1,ユーザー別卸価格!T293/(100-入力!$C$22)%,ユーザー別卸価格!T293+入力!$C$23),-入力!$C$24))),ユーザー別卸価格!T293))</f>
        <v/>
      </c>
      <c r="U293" s="20">
        <f>'6桁'!U293</f>
        <v>0</v>
      </c>
      <c r="V293" s="95">
        <f>IF(ユーザー別卸価格!V293="","", IF(ISNUMBER(ユーザー別卸価格!V293),IF(入力!$C$25=1,ROUNDDOWN(IF(入力!$C$21=1,ユーザー別卸価格!V293/(100-入力!$C$22)%,ユーザー別卸価格!V293+入力!$C$23),-入力!$C$24),IF(入力!$C$25=2,ROUNDUP(IF(入力!$C$21=1,ユーザー別卸価格!V293/(100-入力!$C$22)%,ユーザー別卸価格!V293+入力!$C$23),-入力!$C$24),ROUND(IF(入力!$C$21=1,ユーザー別卸価格!V293/(100-入力!$C$22)%,ユーザー別卸価格!V293+入力!$C$23),-入力!$C$24))),ユーザー別卸価格!V293))</f>
        <v>28500</v>
      </c>
      <c r="W293" s="19" t="str">
        <f>'6桁'!W293</f>
        <v>V</v>
      </c>
      <c r="X293" s="108"/>
      <c r="Y293" s="22"/>
      <c r="Z293" s="267"/>
    </row>
    <row r="294" spans="2:26" ht="30" customHeight="1">
      <c r="B294" s="503"/>
      <c r="C294" s="345" t="s">
        <v>133</v>
      </c>
      <c r="D294" s="318">
        <v>82</v>
      </c>
      <c r="E294" s="361">
        <v>86</v>
      </c>
      <c r="F294" s="94" t="str">
        <f>IF(ユーザー別卸価格!F294="","", IF(ISNUMBER(ユーザー別卸価格!F294),IF(入力!$C$25=1,ROUNDDOWN(IF(入力!$C$21=1,ユーザー別卸価格!F294/(100-入力!$C$22)%,ユーザー別卸価格!F294+入力!$C$23),-入力!$C$24),IF(入力!$C$25=2,ROUNDUP(IF(入力!$C$21=1,ユーザー別卸価格!F294/(100-入力!$C$22)%,ユーザー別卸価格!F294+入力!$C$23),-入力!$C$24),ROUND(IF(入力!$C$21=1,ユーザー別卸価格!F294/(100-入力!$C$22)%,ユーザー別卸価格!F294+入力!$C$23),-入力!$C$24))),ユーザー別卸価格!F294))</f>
        <v/>
      </c>
      <c r="G294" s="133">
        <f>'6桁'!G294</f>
        <v>0</v>
      </c>
      <c r="H294" s="94" t="str">
        <f>IF(ユーザー別卸価格!H294="","", IF(ISNUMBER(ユーザー別卸価格!H294),IF(入力!$C$25=1,ROUNDDOWN(IF(入力!$C$21=1,ユーザー別卸価格!H294/(100-入力!$C$22)%,ユーザー別卸価格!H294+入力!$C$23),-入力!$C$24),IF(入力!$C$25=2,ROUNDUP(IF(入力!$C$21=1,ユーザー別卸価格!H294/(100-入力!$C$22)%,ユーザー別卸価格!H294+入力!$C$23),-入力!$C$24),ROUND(IF(入力!$C$21=1,ユーザー別卸価格!H294/(100-入力!$C$22)%,ユーザー別卸価格!H294+入力!$C$23),-入力!$C$24))),ユーザー別卸価格!H294))</f>
        <v/>
      </c>
      <c r="I294" s="133">
        <f>'6桁'!I294</f>
        <v>0</v>
      </c>
      <c r="J294" s="94">
        <f>IF(ユーザー別卸価格!J294="","", IF(ISNUMBER(ユーザー別卸価格!J294),IF(入力!$C$25=1,ROUNDDOWN(IF(入力!$C$21=1,ユーザー別卸価格!J294/(100-入力!$C$22)%,ユーザー別卸価格!J294+入力!$C$23),-入力!$C$24),IF(入力!$C$25=2,ROUNDUP(IF(入力!$C$21=1,ユーザー別卸価格!J294/(100-入力!$C$22)%,ユーザー別卸価格!J294+入力!$C$23),-入力!$C$24),ROUND(IF(入力!$C$21=1,ユーザー別卸価格!J294/(100-入力!$C$22)%,ユーザー別卸価格!J294+入力!$C$23),-入力!$C$24))),ユーザー別卸価格!J294))</f>
        <v>20200</v>
      </c>
      <c r="K294" s="237" t="str">
        <f>'6桁'!K294</f>
        <v>H</v>
      </c>
      <c r="L294" s="94">
        <f>IF(ユーザー別卸価格!L294="","", IF(ISNUMBER(ユーザー別卸価格!L294),IF(入力!$C$25=1,ROUNDDOWN(IF(入力!$C$21=1,ユーザー別卸価格!L294/(100-入力!$C$22)%,ユーザー別卸価格!L294+入力!$C$23),-入力!$C$24),IF(入力!$C$25=2,ROUNDUP(IF(入力!$C$21=1,ユーザー別卸価格!L294/(100-入力!$C$22)%,ユーザー別卸価格!L294+入力!$C$23),-入力!$C$24),ROUND(IF(入力!$C$21=1,ユーザー別卸価格!L294/(100-入力!$C$22)%,ユーザー別卸価格!L294+入力!$C$23),-入力!$C$24))),ユーザー別卸価格!L294))</f>
        <v>19000</v>
      </c>
      <c r="M294" s="237" t="str">
        <f>'6桁'!M294</f>
        <v>H△</v>
      </c>
      <c r="N294" s="94">
        <f>IF(ユーザー別卸価格!N294="","", IF(ISNUMBER(ユーザー別卸価格!N294),IF(入力!$C$25=1,ROUNDDOWN(IF(入力!$C$21=1,ユーザー別卸価格!N294/(100-入力!$C$22)%,ユーザー別卸価格!N294+入力!$C$23),-入力!$C$24),IF(入力!$C$25=2,ROUNDUP(IF(入力!$C$21=1,ユーザー別卸価格!N294/(100-入力!$C$22)%,ユーザー別卸価格!N294+入力!$C$23),-入力!$C$24),ROUND(IF(入力!$C$21=1,ユーザー別卸価格!N294/(100-入力!$C$22)%,ユーザー別卸価格!N294+入力!$C$23),-入力!$C$24))),ユーザー別卸価格!N294))</f>
        <v>17800</v>
      </c>
      <c r="O294" s="133" t="str">
        <f>'6桁'!O294</f>
        <v>H◇</v>
      </c>
      <c r="P294" s="94" t="str">
        <f>IF(ユーザー別卸価格!P294="","", IF(ISNUMBER(ユーザー別卸価格!P294),IF(入力!$C$25=1,ROUNDDOWN(IF(入力!$C$21=1,ユーザー別卸価格!P294/(100-入力!$C$22)%,ユーザー別卸価格!P294+入力!$C$23),-入力!$C$24),IF(入力!$C$25=2,ROUNDUP(IF(入力!$C$21=1,ユーザー別卸価格!P294/(100-入力!$C$22)%,ユーザー別卸価格!P294+入力!$C$23),-入力!$C$24),ROUND(IF(入力!$C$21=1,ユーザー別卸価格!P294/(100-入力!$C$22)%,ユーザー別卸価格!P294+入力!$C$23),-入力!$C$24))),ユーザー別卸価格!P294))</f>
        <v/>
      </c>
      <c r="Q294" s="237">
        <f>'6桁'!Q294</f>
        <v>0</v>
      </c>
      <c r="R294" s="94" t="str">
        <f>IF(ユーザー別卸価格!R294="","", IF(ISNUMBER(ユーザー別卸価格!R294),IF(入力!$C$25=1,ROUNDDOWN(IF(入力!$C$21=1,ユーザー別卸価格!R294/(100-入力!$C$22)%,ユーザー別卸価格!R294+入力!$C$23),-入力!$C$24),IF(入力!$C$25=2,ROUNDUP(IF(入力!$C$21=1,ユーザー別卸価格!R294/(100-入力!$C$22)%,ユーザー別卸価格!R294+入力!$C$23),-入力!$C$24),ROUND(IF(入力!$C$21=1,ユーザー別卸価格!R294/(100-入力!$C$22)%,ユーザー別卸価格!R294+入力!$C$23),-入力!$C$24))),ユーザー別卸価格!R294))</f>
        <v/>
      </c>
      <c r="S294" s="237">
        <f>'6桁'!S294</f>
        <v>0</v>
      </c>
      <c r="T294" s="94" t="str">
        <f>IF(ユーザー別卸価格!T294="","", IF(ISNUMBER(ユーザー別卸価格!T294),IF(入力!$C$25=1,ROUNDDOWN(IF(入力!$C$21=1,ユーザー別卸価格!T294/(100-入力!$C$22)%,ユーザー別卸価格!T294+入力!$C$23),-入力!$C$24),IF(入力!$C$25=2,ROUNDUP(IF(入力!$C$21=1,ユーザー別卸価格!T294/(100-入力!$C$22)%,ユーザー別卸価格!T294+入力!$C$23),-入力!$C$24),ROUND(IF(入力!$C$21=1,ユーザー別卸価格!T294/(100-入力!$C$22)%,ユーザー別卸価格!T294+入力!$C$23),-入力!$C$24))),ユーザー別卸価格!T294))</f>
        <v/>
      </c>
      <c r="U294" s="237">
        <f>'6桁'!U294</f>
        <v>0</v>
      </c>
      <c r="V294" s="94" t="str">
        <f>IF(ユーザー別卸価格!V294="","", IF(ISNUMBER(ユーザー別卸価格!V294),IF(入力!$C$25=1,ROUNDDOWN(IF(入力!$C$21=1,ユーザー別卸価格!V294/(100-入力!$C$22)%,ユーザー別卸価格!V294+入力!$C$23),-入力!$C$24),IF(入力!$C$25=2,ROUNDUP(IF(入力!$C$21=1,ユーザー別卸価格!V294/(100-入力!$C$22)%,ユーザー別卸価格!V294+入力!$C$23),-入力!$C$24),ROUND(IF(入力!$C$21=1,ユーザー別卸価格!V294/(100-入力!$C$22)%,ユーザー別卸価格!V294+入力!$C$23),-入力!$C$24))),ユーザー別卸価格!V294))</f>
        <v/>
      </c>
      <c r="W294" s="101">
        <f>'6桁'!W294</f>
        <v>0</v>
      </c>
      <c r="X294" s="108"/>
      <c r="Y294" s="22"/>
      <c r="Z294" s="267"/>
    </row>
    <row r="295" spans="2:26" ht="30" customHeight="1">
      <c r="B295" s="503"/>
      <c r="C295" s="341" t="s">
        <v>315</v>
      </c>
      <c r="D295" s="254">
        <v>86</v>
      </c>
      <c r="E295" s="342"/>
      <c r="F295" s="95" t="str">
        <f>IF(ユーザー別卸価格!F295="","", IF(ISNUMBER(ユーザー別卸価格!F295),IF(入力!$C$25=1,ROUNDDOWN(IF(入力!$C$21=1,ユーザー別卸価格!F295/(100-入力!$C$22)%,ユーザー別卸価格!F295+入力!$C$23),-入力!$C$24),IF(入力!$C$25=2,ROUNDUP(IF(入力!$C$21=1,ユーザー別卸価格!F295/(100-入力!$C$22)%,ユーザー別卸価格!F295+入力!$C$23),-入力!$C$24),ROUND(IF(入力!$C$21=1,ユーザー別卸価格!F295/(100-入力!$C$22)%,ユーザー別卸価格!F295+入力!$C$23),-入力!$C$24))),ユーザー別卸価格!F295))</f>
        <v/>
      </c>
      <c r="G295" s="126">
        <f>'6桁'!G295</f>
        <v>0</v>
      </c>
      <c r="H295" s="95" t="str">
        <f>IF(ユーザー別卸価格!H295="","", IF(ISNUMBER(ユーザー別卸価格!H295),IF(入力!$C$25=1,ROUNDDOWN(IF(入力!$C$21=1,ユーザー別卸価格!H295/(100-入力!$C$22)%,ユーザー別卸価格!H295+入力!$C$23),-入力!$C$24),IF(入力!$C$25=2,ROUNDUP(IF(入力!$C$21=1,ユーザー別卸価格!H295/(100-入力!$C$22)%,ユーザー別卸価格!H295+入力!$C$23),-入力!$C$24),ROUND(IF(入力!$C$21=1,ユーザー別卸価格!H295/(100-入力!$C$22)%,ユーザー別卸価格!H295+入力!$C$23),-入力!$C$24))),ユーザー別卸価格!H295))</f>
        <v/>
      </c>
      <c r="I295" s="126">
        <f>'6桁'!I295</f>
        <v>0</v>
      </c>
      <c r="J295" s="95">
        <f>IF(ユーザー別卸価格!J295="","", IF(ISNUMBER(ユーザー別卸価格!J295),IF(入力!$C$25=1,ROUNDDOWN(IF(入力!$C$21=1,ユーザー別卸価格!J295/(100-入力!$C$22)%,ユーザー別卸価格!J295+入力!$C$23),-入力!$C$24),IF(入力!$C$25=2,ROUNDUP(IF(入力!$C$21=1,ユーザー別卸価格!J295/(100-入力!$C$22)%,ユーザー別卸価格!J295+入力!$C$23),-入力!$C$24),ROUND(IF(入力!$C$21=1,ユーザー別卸価格!J295/(100-入力!$C$22)%,ユーザー別卸価格!J295+入力!$C$23),-入力!$C$24))),ユーザー別卸価格!J295))</f>
        <v>21200</v>
      </c>
      <c r="K295" s="20" t="str">
        <f>'6桁'!K295</f>
        <v>H</v>
      </c>
      <c r="L295" s="95" t="str">
        <f>IF(ユーザー別卸価格!L295="","", IF(ISNUMBER(ユーザー別卸価格!L295),IF(入力!$C$25=1,ROUNDDOWN(IF(入力!$C$21=1,ユーザー別卸価格!L295/(100-入力!$C$22)%,ユーザー別卸価格!L295+入力!$C$23),-入力!$C$24),IF(入力!$C$25=2,ROUNDUP(IF(入力!$C$21=1,ユーザー別卸価格!L295/(100-入力!$C$22)%,ユーザー別卸価格!L295+入力!$C$23),-入力!$C$24),ROUND(IF(入力!$C$21=1,ユーザー別卸価格!L295/(100-入力!$C$22)%,ユーザー別卸価格!L295+入力!$C$23),-入力!$C$24))),ユーザー別卸価格!L295))</f>
        <v/>
      </c>
      <c r="M295" s="20">
        <f>'6桁'!M295</f>
        <v>0</v>
      </c>
      <c r="N295" s="95">
        <f>IF(ユーザー別卸価格!N295="","", IF(ISNUMBER(ユーザー別卸価格!N295),IF(入力!$C$25=1,ROUNDDOWN(IF(入力!$C$21=1,ユーザー別卸価格!N295/(100-入力!$C$22)%,ユーザー別卸価格!N295+入力!$C$23),-入力!$C$24),IF(入力!$C$25=2,ROUNDUP(IF(入力!$C$21=1,ユーザー別卸価格!N295/(100-入力!$C$22)%,ユーザー別卸価格!N295+入力!$C$23),-入力!$C$24),ROUND(IF(入力!$C$21=1,ユーザー別卸価格!N295/(100-入力!$C$22)%,ユーザー別卸価格!N295+入力!$C$23),-入力!$C$24))),ユーザー別卸価格!N295))</f>
        <v>19900</v>
      </c>
      <c r="O295" s="126" t="str">
        <f>'6桁'!O295</f>
        <v>H◇</v>
      </c>
      <c r="P295" s="95" t="str">
        <f>IF(ユーザー別卸価格!P295="","", IF(ISNUMBER(ユーザー別卸価格!P295),IF(入力!$C$25=1,ROUNDDOWN(IF(入力!$C$21=1,ユーザー別卸価格!P295/(100-入力!$C$22)%,ユーザー別卸価格!P295+入力!$C$23),-入力!$C$24),IF(入力!$C$25=2,ROUNDUP(IF(入力!$C$21=1,ユーザー別卸価格!P295/(100-入力!$C$22)%,ユーザー別卸価格!P295+入力!$C$23),-入力!$C$24),ROUND(IF(入力!$C$21=1,ユーザー別卸価格!P295/(100-入力!$C$22)%,ユーザー別卸価格!P295+入力!$C$23),-入力!$C$24))),ユーザー別卸価格!P295))</f>
        <v/>
      </c>
      <c r="Q295" s="20">
        <f>'6桁'!Q295</f>
        <v>0</v>
      </c>
      <c r="R295" s="95" t="str">
        <f>IF(ユーザー別卸価格!R295="","", IF(ISNUMBER(ユーザー別卸価格!R295),IF(入力!$C$25=1,ROUNDDOWN(IF(入力!$C$21=1,ユーザー別卸価格!R295/(100-入力!$C$22)%,ユーザー別卸価格!R295+入力!$C$23),-入力!$C$24),IF(入力!$C$25=2,ROUNDUP(IF(入力!$C$21=1,ユーザー別卸価格!R295/(100-入力!$C$22)%,ユーザー別卸価格!R295+入力!$C$23),-入力!$C$24),ROUND(IF(入力!$C$21=1,ユーザー別卸価格!R295/(100-入力!$C$22)%,ユーザー別卸価格!R295+入力!$C$23),-入力!$C$24))),ユーザー別卸価格!R295))</f>
        <v/>
      </c>
      <c r="S295" s="20">
        <f>'6桁'!S295</f>
        <v>0</v>
      </c>
      <c r="T295" s="95" t="str">
        <f>IF(ユーザー別卸価格!T295="","", IF(ISNUMBER(ユーザー別卸価格!T295),IF(入力!$C$25=1,ROUNDDOWN(IF(入力!$C$21=1,ユーザー別卸価格!T295/(100-入力!$C$22)%,ユーザー別卸価格!T295+入力!$C$23),-入力!$C$24),IF(入力!$C$25=2,ROUNDUP(IF(入力!$C$21=1,ユーザー別卸価格!T295/(100-入力!$C$22)%,ユーザー別卸価格!T295+入力!$C$23),-入力!$C$24),ROUND(IF(入力!$C$21=1,ユーザー別卸価格!T295/(100-入力!$C$22)%,ユーザー別卸価格!T295+入力!$C$23),-入力!$C$24))),ユーザー別卸価格!T295))</f>
        <v/>
      </c>
      <c r="U295" s="20">
        <f>'6桁'!U295</f>
        <v>0</v>
      </c>
      <c r="V295" s="95" t="str">
        <f>IF(ユーザー別卸価格!V295="","", IF(ISNUMBER(ユーザー別卸価格!V295),IF(入力!$C$25=1,ROUNDDOWN(IF(入力!$C$21=1,ユーザー別卸価格!V295/(100-入力!$C$22)%,ユーザー別卸価格!V295+入力!$C$23),-入力!$C$24),IF(入力!$C$25=2,ROUNDUP(IF(入力!$C$21=1,ユーザー別卸価格!V295/(100-入力!$C$22)%,ユーザー別卸価格!V295+入力!$C$23),-入力!$C$24),ROUND(IF(入力!$C$21=1,ユーザー別卸価格!V295/(100-入力!$C$22)%,ユーザー別卸価格!V295+入力!$C$23),-入力!$C$24))),ユーザー別卸価格!V295))</f>
        <v/>
      </c>
      <c r="W295" s="19">
        <f>'6桁'!W295</f>
        <v>0</v>
      </c>
      <c r="X295" s="108"/>
      <c r="Y295" s="22"/>
      <c r="Z295" s="267"/>
    </row>
    <row r="296" spans="2:26" ht="30" customHeight="1">
      <c r="B296" s="503"/>
      <c r="C296" s="341" t="s">
        <v>134</v>
      </c>
      <c r="D296" s="254">
        <v>89</v>
      </c>
      <c r="E296" s="342"/>
      <c r="F296" s="95" t="str">
        <f>IF(ユーザー別卸価格!F296="","", IF(ISNUMBER(ユーザー別卸価格!F296),IF(入力!$C$25=1,ROUNDDOWN(IF(入力!$C$21=1,ユーザー別卸価格!F296/(100-入力!$C$22)%,ユーザー別卸価格!F296+入力!$C$23),-入力!$C$24),IF(入力!$C$25=2,ROUNDUP(IF(入力!$C$21=1,ユーザー別卸価格!F296/(100-入力!$C$22)%,ユーザー別卸価格!F296+入力!$C$23),-入力!$C$24),ROUND(IF(入力!$C$21=1,ユーザー別卸価格!F296/(100-入力!$C$22)%,ユーザー別卸価格!F296+入力!$C$23),-入力!$C$24))),ユーザー別卸価格!F296))</f>
        <v/>
      </c>
      <c r="G296" s="126">
        <f>'6桁'!G296</f>
        <v>0</v>
      </c>
      <c r="H296" s="95">
        <f>IF(ユーザー別卸価格!H296="","", IF(ISNUMBER(ユーザー別卸価格!H296),IF(入力!$C$25=1,ROUNDDOWN(IF(入力!$C$21=1,ユーザー別卸価格!H296/(100-入力!$C$22)%,ユーザー別卸価格!H296+入力!$C$23),-入力!$C$24),IF(入力!$C$25=2,ROUNDUP(IF(入力!$C$21=1,ユーザー別卸価格!H296/(100-入力!$C$22)%,ユーザー別卸価格!H296+入力!$C$23),-入力!$C$24),ROUND(IF(入力!$C$21=1,ユーザー別卸価格!H296/(100-入力!$C$22)%,ユーザー別卸価格!H296+入力!$C$23),-入力!$C$24))),ユーザー別卸価格!H296))</f>
        <v>24500</v>
      </c>
      <c r="I296" s="126" t="str">
        <f>'6桁'!I296</f>
        <v>H
VE304</v>
      </c>
      <c r="J296" s="95">
        <f>IF(ユーザー別卸価格!J296="","", IF(ISNUMBER(ユーザー別卸価格!J296),IF(入力!$C$25=1,ROUNDDOWN(IF(入力!$C$21=1,ユーザー別卸価格!J296/(100-入力!$C$22)%,ユーザー別卸価格!J296+入力!$C$23),-入力!$C$24),IF(入力!$C$25=2,ROUNDUP(IF(入力!$C$21=1,ユーザー別卸価格!J296/(100-入力!$C$22)%,ユーザー別卸価格!J296+入力!$C$23),-入力!$C$24),ROUND(IF(入力!$C$21=1,ユーザー別卸価格!J296/(100-入力!$C$22)%,ユーザー別卸価格!J296+入力!$C$23),-入力!$C$24))),ユーザー別卸価格!J296))</f>
        <v>21800</v>
      </c>
      <c r="K296" s="20" t="str">
        <f>'6桁'!K296</f>
        <v>H</v>
      </c>
      <c r="L296" s="95">
        <f>IF(ユーザー別卸価格!L296="","", IF(ISNUMBER(ユーザー別卸価格!L296),IF(入力!$C$25=1,ROUNDDOWN(IF(入力!$C$21=1,ユーザー別卸価格!L296/(100-入力!$C$22)%,ユーザー別卸価格!L296+入力!$C$23),-入力!$C$24),IF(入力!$C$25=2,ROUNDUP(IF(入力!$C$21=1,ユーザー別卸価格!L296/(100-入力!$C$22)%,ユーザー別卸価格!L296+入力!$C$23),-入力!$C$24),ROUND(IF(入力!$C$21=1,ユーザー別卸価格!L296/(100-入力!$C$22)%,ユーザー別卸価格!L296+入力!$C$23),-入力!$C$24))),ユーザー別卸価格!L296))</f>
        <v>20700</v>
      </c>
      <c r="M296" s="20" t="str">
        <f>'6桁'!M296</f>
        <v>H△</v>
      </c>
      <c r="N296" s="95">
        <f>IF(ユーザー別卸価格!N296="","", IF(ISNUMBER(ユーザー別卸価格!N296),IF(入力!$C$25=1,ROUNDDOWN(IF(入力!$C$21=1,ユーザー別卸価格!N296/(100-入力!$C$22)%,ユーザー別卸価格!N296+入力!$C$23),-入力!$C$24),IF(入力!$C$25=2,ROUNDUP(IF(入力!$C$21=1,ユーザー別卸価格!N296/(100-入力!$C$22)%,ユーザー別卸価格!N296+入力!$C$23),-入力!$C$24),ROUND(IF(入力!$C$21=1,ユーザー別卸価格!N296/(100-入力!$C$22)%,ユーザー別卸価格!N296+入力!$C$23),-入力!$C$24))),ユーザー別卸価格!N296))</f>
        <v>20300</v>
      </c>
      <c r="O296" s="126" t="str">
        <f>'6桁'!O296</f>
        <v>H◇</v>
      </c>
      <c r="P296" s="95" t="str">
        <f>IF(ユーザー別卸価格!P296="","", IF(ISNUMBER(ユーザー別卸価格!P296),IF(入力!$C$25=1,ROUNDDOWN(IF(入力!$C$21=1,ユーザー別卸価格!P296/(100-入力!$C$22)%,ユーザー別卸価格!P296+入力!$C$23),-入力!$C$24),IF(入力!$C$25=2,ROUNDUP(IF(入力!$C$21=1,ユーザー別卸価格!P296/(100-入力!$C$22)%,ユーザー別卸価格!P296+入力!$C$23),-入力!$C$24),ROUND(IF(入力!$C$21=1,ユーザー別卸価格!P296/(100-入力!$C$22)%,ユーザー別卸価格!P296+入力!$C$23),-入力!$C$24))),ユーザー別卸価格!P296))</f>
        <v/>
      </c>
      <c r="Q296" s="20">
        <f>'6桁'!Q296</f>
        <v>0</v>
      </c>
      <c r="R296" s="95" t="str">
        <f>IF(ユーザー別卸価格!R296="","", IF(ISNUMBER(ユーザー別卸価格!R296),IF(入力!$C$25=1,ROUNDDOWN(IF(入力!$C$21=1,ユーザー別卸価格!R296/(100-入力!$C$22)%,ユーザー別卸価格!R296+入力!$C$23),-入力!$C$24),IF(入力!$C$25=2,ROUNDUP(IF(入力!$C$21=1,ユーザー別卸価格!R296/(100-入力!$C$22)%,ユーザー別卸価格!R296+入力!$C$23),-入力!$C$24),ROUND(IF(入力!$C$21=1,ユーザー別卸価格!R296/(100-入力!$C$22)%,ユーザー別卸価格!R296+入力!$C$23),-入力!$C$24))),ユーザー別卸価格!R296))</f>
        <v/>
      </c>
      <c r="S296" s="20">
        <f>'6桁'!S296</f>
        <v>0</v>
      </c>
      <c r="T296" s="95" t="str">
        <f>IF(ユーザー別卸価格!T296="","", IF(ISNUMBER(ユーザー別卸価格!T296),IF(入力!$C$25=1,ROUNDDOWN(IF(入力!$C$21=1,ユーザー別卸価格!T296/(100-入力!$C$22)%,ユーザー別卸価格!T296+入力!$C$23),-入力!$C$24),IF(入力!$C$25=2,ROUNDUP(IF(入力!$C$21=1,ユーザー別卸価格!T296/(100-入力!$C$22)%,ユーザー別卸価格!T296+入力!$C$23),-入力!$C$24),ROUND(IF(入力!$C$21=1,ユーザー別卸価格!T296/(100-入力!$C$22)%,ユーザー別卸価格!T296+入力!$C$23),-入力!$C$24))),ユーザー別卸価格!T296))</f>
        <v/>
      </c>
      <c r="U296" s="20">
        <f>'6桁'!U296</f>
        <v>0</v>
      </c>
      <c r="V296" s="95" t="str">
        <f>IF(ユーザー別卸価格!V296="","", IF(ISNUMBER(ユーザー別卸価格!V296),IF(入力!$C$25=1,ROUNDDOWN(IF(入力!$C$21=1,ユーザー別卸価格!V296/(100-入力!$C$22)%,ユーザー別卸価格!V296+入力!$C$23),-入力!$C$24),IF(入力!$C$25=2,ROUNDUP(IF(入力!$C$21=1,ユーザー別卸価格!V296/(100-入力!$C$22)%,ユーザー別卸価格!V296+入力!$C$23),-入力!$C$24),ROUND(IF(入力!$C$21=1,ユーザー別卸価格!V296/(100-入力!$C$22)%,ユーザー別卸価格!V296+入力!$C$23),-入力!$C$24))),ユーザー別卸価格!V296))</f>
        <v/>
      </c>
      <c r="W296" s="19">
        <f>'6桁'!W296</f>
        <v>0</v>
      </c>
      <c r="X296" s="108"/>
      <c r="Y296" s="22"/>
      <c r="Z296" s="267"/>
    </row>
    <row r="297" spans="2:26" ht="30" customHeight="1">
      <c r="B297" s="503"/>
      <c r="C297" s="341" t="s">
        <v>56</v>
      </c>
      <c r="D297" s="318">
        <v>92</v>
      </c>
      <c r="E297" s="361">
        <v>96</v>
      </c>
      <c r="F297" s="94" t="str">
        <f>IF(ユーザー別卸価格!F297="","", IF(ISNUMBER(ユーザー別卸価格!F297),IF(入力!$C$25=1,ROUNDDOWN(IF(入力!$C$21=1,ユーザー別卸価格!F297/(100-入力!$C$22)%,ユーザー別卸価格!F297+入力!$C$23),-入力!$C$24),IF(入力!$C$25=2,ROUNDUP(IF(入力!$C$21=1,ユーザー別卸価格!F297/(100-入力!$C$22)%,ユーザー別卸価格!F297+入力!$C$23),-入力!$C$24),ROUND(IF(入力!$C$21=1,ユーザー別卸価格!F297/(100-入力!$C$22)%,ユーザー別卸価格!F297+入力!$C$23),-入力!$C$24))),ユーザー別卸価格!F297))</f>
        <v/>
      </c>
      <c r="G297" s="133">
        <f>'6桁'!G297</f>
        <v>0</v>
      </c>
      <c r="H297" s="94">
        <f>IF(ユーザー別卸価格!H297="","", IF(ISNUMBER(ユーザー別卸価格!H297),IF(入力!$C$25=1,ROUNDDOWN(IF(入力!$C$21=1,ユーザー別卸価格!H297/(100-入力!$C$22)%,ユーザー別卸価格!H297+入力!$C$23),-入力!$C$24),IF(入力!$C$25=2,ROUNDUP(IF(入力!$C$21=1,ユーザー別卸価格!H297/(100-入力!$C$22)%,ユーザー別卸価格!H297+入力!$C$23),-入力!$C$24),ROUND(IF(入力!$C$21=1,ユーザー別卸価格!H297/(100-入力!$C$22)%,ユーザー別卸価格!H297+入力!$C$23),-入力!$C$24))),ユーザー別卸価格!H297))</f>
        <v>27400</v>
      </c>
      <c r="I297" s="133" t="str">
        <f>'6桁'!I297</f>
        <v>H★
VE304</v>
      </c>
      <c r="J297" s="94">
        <f>IF(ユーザー別卸価格!J297="","", IF(ISNUMBER(ユーザー別卸価格!J297),IF(入力!$C$25=1,ROUNDDOWN(IF(入力!$C$21=1,ユーザー別卸価格!J297/(100-入力!$C$22)%,ユーザー別卸価格!J297+入力!$C$23),-入力!$C$24),IF(入力!$C$25=2,ROUNDUP(IF(入力!$C$21=1,ユーザー別卸価格!J297/(100-入力!$C$22)%,ユーザー別卸価格!J297+入力!$C$23),-入力!$C$24),ROUND(IF(入力!$C$21=1,ユーザー別卸価格!J297/(100-入力!$C$22)%,ユーザー別卸価格!J297+入力!$C$23),-入力!$C$24))),ユーザー別卸価格!J297))</f>
        <v>23600</v>
      </c>
      <c r="K297" s="237" t="str">
        <f>'6桁'!K297</f>
        <v>H</v>
      </c>
      <c r="L297" s="95">
        <f>IF(ユーザー別卸価格!L297="","", IF(ISNUMBER(ユーザー別卸価格!L297),IF(入力!$C$25=1,ROUNDDOWN(IF(入力!$C$21=1,ユーザー別卸価格!L297/(100-入力!$C$22)%,ユーザー別卸価格!L297+入力!$C$23),-入力!$C$24),IF(入力!$C$25=2,ROUNDUP(IF(入力!$C$21=1,ユーザー別卸価格!L297/(100-入力!$C$22)%,ユーザー別卸価格!L297+入力!$C$23),-入力!$C$24),ROUND(IF(入力!$C$21=1,ユーザー別卸価格!L297/(100-入力!$C$22)%,ユーザー別卸価格!L297+入力!$C$23),-入力!$C$24))),ユーザー別卸価格!L297))</f>
        <v>21800</v>
      </c>
      <c r="M297" s="20" t="str">
        <f>'6桁'!M297</f>
        <v>H★△</v>
      </c>
      <c r="N297" s="94">
        <f>IF(ユーザー別卸価格!N297="","", IF(ISNUMBER(ユーザー別卸価格!N297),IF(入力!$C$25=1,ROUNDDOWN(IF(入力!$C$21=1,ユーザー別卸価格!N297/(100-入力!$C$22)%,ユーザー別卸価格!N297+入力!$C$23),-入力!$C$24),IF(入力!$C$25=2,ROUNDUP(IF(入力!$C$21=1,ユーザー別卸価格!N297/(100-入力!$C$22)%,ユーザー別卸価格!N297+入力!$C$23),-入力!$C$24),ROUND(IF(入力!$C$21=1,ユーザー別卸価格!N297/(100-入力!$C$22)%,ユーザー別卸価格!N297+入力!$C$23),-入力!$C$24))),ユーザー別卸価格!N297))</f>
        <v>20300</v>
      </c>
      <c r="O297" s="133" t="str">
        <f>'6桁'!O297</f>
        <v>H◇</v>
      </c>
      <c r="P297" s="94" t="str">
        <f>IF(ユーザー別卸価格!P297="","", IF(ISNUMBER(ユーザー別卸価格!P297),IF(入力!$C$25=1,ROUNDDOWN(IF(入力!$C$21=1,ユーザー別卸価格!P297/(100-入力!$C$22)%,ユーザー別卸価格!P297+入力!$C$23),-入力!$C$24),IF(入力!$C$25=2,ROUNDUP(IF(入力!$C$21=1,ユーザー別卸価格!P297/(100-入力!$C$22)%,ユーザー別卸価格!P297+入力!$C$23),-入力!$C$24),ROUND(IF(入力!$C$21=1,ユーザー別卸価格!P297/(100-入力!$C$22)%,ユーザー別卸価格!P297+入力!$C$23),-入力!$C$24))),ユーザー別卸価格!P297))</f>
        <v/>
      </c>
      <c r="Q297" s="20">
        <f>'6桁'!Q297</f>
        <v>0</v>
      </c>
      <c r="R297" s="94" t="str">
        <f>IF(ユーザー別卸価格!R297="","", IF(ISNUMBER(ユーザー別卸価格!R297),IF(入力!$C$25=1,ROUNDDOWN(IF(入力!$C$21=1,ユーザー別卸価格!R297/(100-入力!$C$22)%,ユーザー別卸価格!R297+入力!$C$23),-入力!$C$24),IF(入力!$C$25=2,ROUNDUP(IF(入力!$C$21=1,ユーザー別卸価格!R297/(100-入力!$C$22)%,ユーザー別卸価格!R297+入力!$C$23),-入力!$C$24),ROUND(IF(入力!$C$21=1,ユーザー別卸価格!R297/(100-入力!$C$22)%,ユーザー別卸価格!R297+入力!$C$23),-入力!$C$24))),ユーザー別卸価格!R297))</f>
        <v/>
      </c>
      <c r="S297" s="237">
        <f>'6桁'!S297</f>
        <v>0</v>
      </c>
      <c r="T297" s="94" t="str">
        <f>IF(ユーザー別卸価格!T297="","", IF(ISNUMBER(ユーザー別卸価格!T297),IF(入力!$C$25=1,ROUNDDOWN(IF(入力!$C$21=1,ユーザー別卸価格!T297/(100-入力!$C$22)%,ユーザー別卸価格!T297+入力!$C$23),-入力!$C$24),IF(入力!$C$25=2,ROUNDUP(IF(入力!$C$21=1,ユーザー別卸価格!T297/(100-入力!$C$22)%,ユーザー別卸価格!T297+入力!$C$23),-入力!$C$24),ROUND(IF(入力!$C$21=1,ユーザー別卸価格!T297/(100-入力!$C$22)%,ユーザー別卸価格!T297+入力!$C$23),-入力!$C$24))),ユーザー別卸価格!T297))</f>
        <v/>
      </c>
      <c r="U297" s="20">
        <f>'6桁'!U297</f>
        <v>0</v>
      </c>
      <c r="V297" s="94" t="str">
        <f>IF(ユーザー別卸価格!V297="","", IF(ISNUMBER(ユーザー別卸価格!V297),IF(入力!$C$25=1,ROUNDDOWN(IF(入力!$C$21=1,ユーザー別卸価格!V297/(100-入力!$C$22)%,ユーザー別卸価格!V297+入力!$C$23),-入力!$C$24),IF(入力!$C$25=2,ROUNDUP(IF(入力!$C$21=1,ユーザー別卸価格!V297/(100-入力!$C$22)%,ユーザー別卸価格!V297+入力!$C$23),-入力!$C$24),ROUND(IF(入力!$C$21=1,ユーザー別卸価格!V297/(100-入力!$C$22)%,ユーザー別卸価格!V297+入力!$C$23),-入力!$C$24))),ユーザー別卸価格!V297))</f>
        <v/>
      </c>
      <c r="W297" s="101">
        <f>'6桁'!W297</f>
        <v>0</v>
      </c>
      <c r="X297" s="108"/>
      <c r="Y297" s="22"/>
      <c r="Z297" s="267"/>
    </row>
    <row r="298" spans="2:26" ht="30" customHeight="1">
      <c r="B298" s="503"/>
      <c r="C298" s="341" t="s">
        <v>60</v>
      </c>
      <c r="D298" s="254">
        <v>95</v>
      </c>
      <c r="E298" s="342">
        <v>99</v>
      </c>
      <c r="F298" s="95" t="str">
        <f>IF(ユーザー別卸価格!F298="","", IF(ISNUMBER(ユーザー別卸価格!F298),IF(入力!$C$25=1,ROUNDDOWN(IF(入力!$C$21=1,ユーザー別卸価格!F298/(100-入力!$C$22)%,ユーザー別卸価格!F298+入力!$C$23),-入力!$C$24),IF(入力!$C$25=2,ROUNDUP(IF(入力!$C$21=1,ユーザー別卸価格!F298/(100-入力!$C$22)%,ユーザー別卸価格!F298+入力!$C$23),-入力!$C$24),ROUND(IF(入力!$C$21=1,ユーザー別卸価格!F298/(100-入力!$C$22)%,ユーザー別卸価格!F298+入力!$C$23),-入力!$C$24))),ユーザー別卸価格!F298))</f>
        <v/>
      </c>
      <c r="G298" s="126">
        <f>'6桁'!G298</f>
        <v>0</v>
      </c>
      <c r="H298" s="95">
        <f>IF(ユーザー別卸価格!H298="","", IF(ISNUMBER(ユーザー別卸価格!H298),IF(入力!$C$25=1,ROUNDDOWN(IF(入力!$C$21=1,ユーザー別卸価格!H298/(100-入力!$C$22)%,ユーザー別卸価格!H298+入力!$C$23),-入力!$C$24),IF(入力!$C$25=2,ROUNDUP(IF(入力!$C$21=1,ユーザー別卸価格!H298/(100-入力!$C$22)%,ユーザー別卸価格!H298+入力!$C$23),-入力!$C$24),ROUND(IF(入力!$C$21=1,ユーザー別卸価格!H298/(100-入力!$C$22)%,ユーザー別卸価格!H298+入力!$C$23),-入力!$C$24))),ユーザー別卸価格!H298))</f>
        <v>27100</v>
      </c>
      <c r="I298" s="126" t="str">
        <f>'6桁'!I298</f>
        <v>V
VE304</v>
      </c>
      <c r="J298" s="95">
        <f>IF(ユーザー別卸価格!J298="","", IF(ISNUMBER(ユーザー別卸価格!J298),IF(入力!$C$25=1,ROUNDDOWN(IF(入力!$C$21=1,ユーザー別卸価格!J298/(100-入力!$C$22)%,ユーザー別卸価格!J298+入力!$C$23),-入力!$C$24),IF(入力!$C$25=2,ROUNDUP(IF(入力!$C$21=1,ユーザー別卸価格!J298/(100-入力!$C$22)%,ユーザー別卸価格!J298+入力!$C$23),-入力!$C$24),ROUND(IF(入力!$C$21=1,ユーザー別卸価格!J298/(100-入力!$C$22)%,ユーザー別卸価格!J298+入力!$C$23),-入力!$C$24))),ユーザー別卸価格!J298))</f>
        <v>25100</v>
      </c>
      <c r="K298" s="20" t="str">
        <f>'6桁'!K298</f>
        <v>H</v>
      </c>
      <c r="L298" s="95">
        <f>IF(ユーザー別卸価格!L298="","", IF(ISNUMBER(ユーザー別卸価格!L298),IF(入力!$C$25=1,ROUNDDOWN(IF(入力!$C$21=1,ユーザー別卸価格!L298/(100-入力!$C$22)%,ユーザー別卸価格!L298+入力!$C$23),-入力!$C$24),IF(入力!$C$25=2,ROUNDUP(IF(入力!$C$21=1,ユーザー別卸価格!L298/(100-入力!$C$22)%,ユーザー別卸価格!L298+入力!$C$23),-入力!$C$24),ROUND(IF(入力!$C$21=1,ユーザー別卸価格!L298/(100-入力!$C$22)%,ユーザー別卸価格!L298+入力!$C$23),-入力!$C$24))),ユーザー別卸価格!L298))</f>
        <v>22800</v>
      </c>
      <c r="M298" s="20" t="str">
        <f>'6桁'!M298</f>
        <v>H</v>
      </c>
      <c r="N298" s="95">
        <f>IF(ユーザー別卸価格!N298="","", IF(ISNUMBER(ユーザー別卸価格!N298),IF(入力!$C$25=1,ROUNDDOWN(IF(入力!$C$21=1,ユーザー別卸価格!N298/(100-入力!$C$22)%,ユーザー別卸価格!N298+入力!$C$23),-入力!$C$24),IF(入力!$C$25=2,ROUNDUP(IF(入力!$C$21=1,ユーザー別卸価格!N298/(100-入力!$C$22)%,ユーザー別卸価格!N298+入力!$C$23),-入力!$C$24),ROUND(IF(入力!$C$21=1,ユーザー別卸価格!N298/(100-入力!$C$22)%,ユーザー別卸価格!N298+入力!$C$23),-入力!$C$24))),ユーザー別卸価格!N298))</f>
        <v>22300</v>
      </c>
      <c r="O298" s="126" t="str">
        <f>'6桁'!O298</f>
        <v>H</v>
      </c>
      <c r="P298" s="95" t="str">
        <f>IF(ユーザー別卸価格!P298="","", IF(ISNUMBER(ユーザー別卸価格!P298),IF(入力!$C$25=1,ROUNDDOWN(IF(入力!$C$21=1,ユーザー別卸価格!P298/(100-入力!$C$22)%,ユーザー別卸価格!P298+入力!$C$23),-入力!$C$24),IF(入力!$C$25=2,ROUNDUP(IF(入力!$C$21=1,ユーザー別卸価格!P298/(100-入力!$C$22)%,ユーザー別卸価格!P298+入力!$C$23),-入力!$C$24),ROUND(IF(入力!$C$21=1,ユーザー別卸価格!P298/(100-入力!$C$22)%,ユーザー別卸価格!P298+入力!$C$23),-入力!$C$24))),ユーザー別卸価格!P298))</f>
        <v/>
      </c>
      <c r="Q298" s="20">
        <f>'6桁'!Q298</f>
        <v>0</v>
      </c>
      <c r="R298" s="95" t="str">
        <f>IF(ユーザー別卸価格!R298="","", IF(ISNUMBER(ユーザー別卸価格!R298),IF(入力!$C$25=1,ROUNDDOWN(IF(入力!$C$21=1,ユーザー別卸価格!R298/(100-入力!$C$22)%,ユーザー別卸価格!R298+入力!$C$23),-入力!$C$24),IF(入力!$C$25=2,ROUNDUP(IF(入力!$C$21=1,ユーザー別卸価格!R298/(100-入力!$C$22)%,ユーザー別卸価格!R298+入力!$C$23),-入力!$C$24),ROUND(IF(入力!$C$21=1,ユーザー別卸価格!R298/(100-入力!$C$22)%,ユーザー別卸価格!R298+入力!$C$23),-入力!$C$24))),ユーザー別卸価格!R298))</f>
        <v/>
      </c>
      <c r="S298" s="20">
        <f>'6桁'!S298</f>
        <v>0</v>
      </c>
      <c r="T298" s="95" t="str">
        <f>IF(ユーザー別卸価格!T298="","", IF(ISNUMBER(ユーザー別卸価格!T298),IF(入力!$C$25=1,ROUNDDOWN(IF(入力!$C$21=1,ユーザー別卸価格!T298/(100-入力!$C$22)%,ユーザー別卸価格!T298+入力!$C$23),-入力!$C$24),IF(入力!$C$25=2,ROUNDUP(IF(入力!$C$21=1,ユーザー別卸価格!T298/(100-入力!$C$22)%,ユーザー別卸価格!T298+入力!$C$23),-入力!$C$24),ROUND(IF(入力!$C$21=1,ユーザー別卸価格!T298/(100-入力!$C$22)%,ユーザー別卸価格!T298+入力!$C$23),-入力!$C$24))),ユーザー別卸価格!T298))</f>
        <v/>
      </c>
      <c r="U298" s="20">
        <f>'6桁'!U298</f>
        <v>0</v>
      </c>
      <c r="V298" s="95" t="str">
        <f>IF(ユーザー別卸価格!V298="","", IF(ISNUMBER(ユーザー別卸価格!V298),IF(入力!$C$25=1,ROUNDDOWN(IF(入力!$C$21=1,ユーザー別卸価格!V298/(100-入力!$C$22)%,ユーザー別卸価格!V298+入力!$C$23),-入力!$C$24),IF(入力!$C$25=2,ROUNDUP(IF(入力!$C$21=1,ユーザー別卸価格!V298/(100-入力!$C$22)%,ユーザー別卸価格!V298+入力!$C$23),-入力!$C$24),ROUND(IF(入力!$C$21=1,ユーザー別卸価格!V298/(100-入力!$C$22)%,ユーザー別卸価格!V298+入力!$C$23),-入力!$C$24))),ユーザー別卸価格!V298))</f>
        <v/>
      </c>
      <c r="W298" s="19">
        <f>'6桁'!W298</f>
        <v>0</v>
      </c>
      <c r="X298" s="108"/>
      <c r="Y298" s="22"/>
      <c r="Z298" s="267"/>
    </row>
    <row r="299" spans="2:26" ht="30" customHeight="1">
      <c r="B299" s="503"/>
      <c r="C299" s="341" t="s">
        <v>67</v>
      </c>
      <c r="D299" s="254">
        <v>98</v>
      </c>
      <c r="E299" s="342">
        <v>102</v>
      </c>
      <c r="F299" s="95" t="str">
        <f>IF(ユーザー別卸価格!F299="","", IF(ISNUMBER(ユーザー別卸価格!F299),IF(入力!$C$25=1,ROUNDDOWN(IF(入力!$C$21=1,ユーザー別卸価格!F299/(100-入力!$C$22)%,ユーザー別卸価格!F299+入力!$C$23),-入力!$C$24),IF(入力!$C$25=2,ROUNDUP(IF(入力!$C$21=1,ユーザー別卸価格!F299/(100-入力!$C$22)%,ユーザー別卸価格!F299+入力!$C$23),-入力!$C$24),ROUND(IF(入力!$C$21=1,ユーザー別卸価格!F299/(100-入力!$C$22)%,ユーザー別卸価格!F299+入力!$C$23),-入力!$C$24))),ユーザー別卸価格!F299))</f>
        <v/>
      </c>
      <c r="G299" s="126">
        <f>'6桁'!G299</f>
        <v>0</v>
      </c>
      <c r="H299" s="95">
        <f>IF(ユーザー別卸価格!H299="","", IF(ISNUMBER(ユーザー別卸価格!H299),IF(入力!$C$25=1,ROUNDDOWN(IF(入力!$C$21=1,ユーザー別卸価格!H299/(100-入力!$C$22)%,ユーザー別卸価格!H299+入力!$C$23),-入力!$C$24),IF(入力!$C$25=2,ROUNDUP(IF(入力!$C$21=1,ユーザー別卸価格!H299/(100-入力!$C$22)%,ユーザー別卸価格!H299+入力!$C$23),-入力!$C$24),ROUND(IF(入力!$C$21=1,ユーザー別卸価格!H299/(100-入力!$C$22)%,ユーザー別卸価格!H299+入力!$C$23),-入力!$C$24))),ユーザー別卸価格!H299))</f>
        <v>30400</v>
      </c>
      <c r="I299" s="126" t="str">
        <f>'6桁'!I299</f>
        <v>※V
VE303</v>
      </c>
      <c r="J299" s="95">
        <f>IF(ユーザー別卸価格!J299="","", IF(ISNUMBER(ユーザー別卸価格!J299),IF(入力!$C$25=1,ROUNDDOWN(IF(入力!$C$21=1,ユーザー別卸価格!J299/(100-入力!$C$22)%,ユーザー別卸価格!J299+入力!$C$23),-入力!$C$24),IF(入力!$C$25=2,ROUNDUP(IF(入力!$C$21=1,ユーザー別卸価格!J299/(100-入力!$C$22)%,ユーザー別卸価格!J299+入力!$C$23),-入力!$C$24),ROUND(IF(入力!$C$21=1,ユーザー別卸価格!J299/(100-入力!$C$22)%,ユーザー別卸価格!J299+入力!$C$23),-入力!$C$24))),ユーザー別卸価格!J299))</f>
        <v>25200</v>
      </c>
      <c r="K299" s="20" t="str">
        <f>'6桁'!K299</f>
        <v>H
LM704</v>
      </c>
      <c r="L299" s="95" t="str">
        <f>IF(ユーザー別卸価格!L299="","", IF(ISNUMBER(ユーザー別卸価格!L299),IF(入力!$C$25=1,ROUNDDOWN(IF(入力!$C$21=1,ユーザー別卸価格!L299/(100-入力!$C$22)%,ユーザー別卸価格!L299+入力!$C$23),-入力!$C$24),IF(入力!$C$25=2,ROUNDUP(IF(入力!$C$21=1,ユーザー別卸価格!L299/(100-入力!$C$22)%,ユーザー別卸価格!L299+入力!$C$23),-入力!$C$24),ROUND(IF(入力!$C$21=1,ユーザー別卸価格!L299/(100-入力!$C$22)%,ユーザー別卸価格!L299+入力!$C$23),-入力!$C$24))),ユーザー別卸価格!L299))</f>
        <v/>
      </c>
      <c r="M299" s="20">
        <f>'6桁'!M299</f>
        <v>0</v>
      </c>
      <c r="N299" s="95" t="str">
        <f>IF(ユーザー別卸価格!N299="","", IF(ISNUMBER(ユーザー別卸価格!N299),IF(入力!$C$25=1,ROUNDDOWN(IF(入力!$C$21=1,ユーザー別卸価格!N299/(100-入力!$C$22)%,ユーザー別卸価格!N299+入力!$C$23),-入力!$C$24),IF(入力!$C$25=2,ROUNDUP(IF(入力!$C$21=1,ユーザー別卸価格!N299/(100-入力!$C$22)%,ユーザー別卸価格!N299+入力!$C$23),-入力!$C$24),ROUND(IF(入力!$C$21=1,ユーザー別卸価格!N299/(100-入力!$C$22)%,ユーザー別卸価格!N299+入力!$C$23),-入力!$C$24))),ユーザー別卸価格!N299))</f>
        <v/>
      </c>
      <c r="O299" s="126">
        <f>'6桁'!O299</f>
        <v>0</v>
      </c>
      <c r="P299" s="95" t="str">
        <f>IF(ユーザー別卸価格!P299="","", IF(ISNUMBER(ユーザー別卸価格!P299),IF(入力!$C$25=1,ROUNDDOWN(IF(入力!$C$21=1,ユーザー別卸価格!P299/(100-入力!$C$22)%,ユーザー別卸価格!P299+入力!$C$23),-入力!$C$24),IF(入力!$C$25=2,ROUNDUP(IF(入力!$C$21=1,ユーザー別卸価格!P299/(100-入力!$C$22)%,ユーザー別卸価格!P299+入力!$C$23),-入力!$C$24),ROUND(IF(入力!$C$21=1,ユーザー別卸価格!P299/(100-入力!$C$22)%,ユーザー別卸価格!P299+入力!$C$23),-入力!$C$24))),ユーザー別卸価格!P299))</f>
        <v/>
      </c>
      <c r="Q299" s="20">
        <f>'6桁'!Q299</f>
        <v>0</v>
      </c>
      <c r="R299" s="95" t="str">
        <f>IF(ユーザー別卸価格!R299="","", IF(ISNUMBER(ユーザー別卸価格!R299),IF(入力!$C$25=1,ROUNDDOWN(IF(入力!$C$21=1,ユーザー別卸価格!R299/(100-入力!$C$22)%,ユーザー別卸価格!R299+入力!$C$23),-入力!$C$24),IF(入力!$C$25=2,ROUNDUP(IF(入力!$C$21=1,ユーザー別卸価格!R299/(100-入力!$C$22)%,ユーザー別卸価格!R299+入力!$C$23),-入力!$C$24),ROUND(IF(入力!$C$21=1,ユーザー別卸価格!R299/(100-入力!$C$22)%,ユーザー別卸価格!R299+入力!$C$23),-入力!$C$24))),ユーザー別卸価格!R299))</f>
        <v/>
      </c>
      <c r="S299" s="20">
        <f>'6桁'!S299</f>
        <v>0</v>
      </c>
      <c r="T299" s="95" t="str">
        <f>IF(ユーザー別卸価格!T299="","", IF(ISNUMBER(ユーザー別卸価格!T299),IF(入力!$C$25=1,ROUNDDOWN(IF(入力!$C$21=1,ユーザー別卸価格!T299/(100-入力!$C$22)%,ユーザー別卸価格!T299+入力!$C$23),-入力!$C$24),IF(入力!$C$25=2,ROUNDUP(IF(入力!$C$21=1,ユーザー別卸価格!T299/(100-入力!$C$22)%,ユーザー別卸価格!T299+入力!$C$23),-入力!$C$24),ROUND(IF(入力!$C$21=1,ユーザー別卸価格!T299/(100-入力!$C$22)%,ユーザー別卸価格!T299+入力!$C$23),-入力!$C$24))),ユーザー別卸価格!T299))</f>
        <v/>
      </c>
      <c r="U299" s="20">
        <f>'6桁'!U299</f>
        <v>0</v>
      </c>
      <c r="V299" s="95" t="str">
        <f>IF(ユーザー別卸価格!V299="","", IF(ISNUMBER(ユーザー別卸価格!V299),IF(入力!$C$25=1,ROUNDDOWN(IF(入力!$C$21=1,ユーザー別卸価格!V299/(100-入力!$C$22)%,ユーザー別卸価格!V299+入力!$C$23),-入力!$C$24),IF(入力!$C$25=2,ROUNDUP(IF(入力!$C$21=1,ユーザー別卸価格!V299/(100-入力!$C$22)%,ユーザー別卸価格!V299+入力!$C$23),-入力!$C$24),ROUND(IF(入力!$C$21=1,ユーザー別卸価格!V299/(100-入力!$C$22)%,ユーザー別卸価格!V299+入力!$C$23),-入力!$C$24))),ユーザー別卸価格!V299))</f>
        <v/>
      </c>
      <c r="W299" s="19">
        <f>'6桁'!W299</f>
        <v>0</v>
      </c>
      <c r="X299" s="108"/>
      <c r="Y299" s="22"/>
      <c r="Z299" s="267"/>
    </row>
    <row r="300" spans="2:26" ht="30" customHeight="1">
      <c r="B300" s="503"/>
      <c r="C300" s="341" t="s">
        <v>341</v>
      </c>
      <c r="D300" s="254">
        <v>92</v>
      </c>
      <c r="E300" s="342"/>
      <c r="F300" s="95" t="str">
        <f>IF(ユーザー別卸価格!F300="","", IF(ISNUMBER(ユーザー別卸価格!F300),IF(入力!$C$25=1,ROUNDDOWN(IF(入力!$C$21=1,ユーザー別卸価格!F300/(100-入力!$C$22)%,ユーザー別卸価格!F300+入力!$C$23),-入力!$C$24),IF(入力!$C$25=2,ROUNDUP(IF(入力!$C$21=1,ユーザー別卸価格!F300/(100-入力!$C$22)%,ユーザー別卸価格!F300+入力!$C$23),-入力!$C$24),ROUND(IF(入力!$C$21=1,ユーザー別卸価格!F300/(100-入力!$C$22)%,ユーザー別卸価格!F300+入力!$C$23),-入力!$C$24))),ユーザー別卸価格!F300))</f>
        <v/>
      </c>
      <c r="G300" s="126">
        <f>'6桁'!G300</f>
        <v>0</v>
      </c>
      <c r="H300" s="95" t="str">
        <f>IF(ユーザー別卸価格!H300="","", IF(ISNUMBER(ユーザー別卸価格!H300),IF(入力!$C$25=1,ROUNDDOWN(IF(入力!$C$21=1,ユーザー別卸価格!H300/(100-入力!$C$22)%,ユーザー別卸価格!H300+入力!$C$23),-入力!$C$24),IF(入力!$C$25=2,ROUNDUP(IF(入力!$C$21=1,ユーザー別卸価格!H300/(100-入力!$C$22)%,ユーザー別卸価格!H300+入力!$C$23),-入力!$C$24),ROUND(IF(入力!$C$21=1,ユーザー別卸価格!H300/(100-入力!$C$22)%,ユーザー別卸価格!H300+入力!$C$23),-入力!$C$24))),ユーザー別卸価格!H300))</f>
        <v/>
      </c>
      <c r="I300" s="126">
        <f>'6桁'!I300</f>
        <v>0</v>
      </c>
      <c r="J300" s="95">
        <f>IF(ユーザー別卸価格!J300="","", IF(ISNUMBER(ユーザー別卸価格!J300),IF(入力!$C$25=1,ROUNDDOWN(IF(入力!$C$21=1,ユーザー別卸価格!J300/(100-入力!$C$22)%,ユーザー別卸価格!J300+入力!$C$23),-入力!$C$24),IF(入力!$C$25=2,ROUNDUP(IF(入力!$C$21=1,ユーザー別卸価格!J300/(100-入力!$C$22)%,ユーザー別卸価格!J300+入力!$C$23),-入力!$C$24),ROUND(IF(入力!$C$21=1,ユーザー別卸価格!J300/(100-入力!$C$22)%,ユーザー別卸価格!J300+入力!$C$23),-入力!$C$24))),ユーザー別卸価格!J300))</f>
        <v>22600</v>
      </c>
      <c r="K300" s="20" t="str">
        <f>'6桁'!K300</f>
        <v>V
LM704</v>
      </c>
      <c r="L300" s="95" t="str">
        <f>IF(ユーザー別卸価格!L300="","", IF(ISNUMBER(ユーザー別卸価格!L300),IF(入力!$C$25=1,ROUNDDOWN(IF(入力!$C$21=1,ユーザー別卸価格!L300/(100-入力!$C$22)%,ユーザー別卸価格!L300+入力!$C$23),-入力!$C$24),IF(入力!$C$25=2,ROUNDUP(IF(入力!$C$21=1,ユーザー別卸価格!L300/(100-入力!$C$22)%,ユーザー別卸価格!L300+入力!$C$23),-入力!$C$24),ROUND(IF(入力!$C$21=1,ユーザー別卸価格!L300/(100-入力!$C$22)%,ユーザー別卸価格!L300+入力!$C$23),-入力!$C$24))),ユーザー別卸価格!L300))</f>
        <v/>
      </c>
      <c r="M300" s="20">
        <f>'6桁'!M300</f>
        <v>0</v>
      </c>
      <c r="N300" s="95">
        <f>IF(ユーザー別卸価格!N300="","", IF(ISNUMBER(ユーザー別卸価格!N300),IF(入力!$C$25=1,ROUNDDOWN(IF(入力!$C$21=1,ユーザー別卸価格!N300/(100-入力!$C$22)%,ユーザー別卸価格!N300+入力!$C$23),-入力!$C$24),IF(入力!$C$25=2,ROUNDUP(IF(入力!$C$21=1,ユーザー別卸価格!N300/(100-入力!$C$22)%,ユーザー別卸価格!N300+入力!$C$23),-入力!$C$24),ROUND(IF(入力!$C$21=1,ユーザー別卸価格!N300/(100-入力!$C$22)%,ユーザー別卸価格!N300+入力!$C$23),-入力!$C$24))),ユーザー別卸価格!N300))</f>
        <v>19600</v>
      </c>
      <c r="O300" s="126" t="str">
        <f>'6桁'!O300</f>
        <v>V</v>
      </c>
      <c r="P300" s="95" t="str">
        <f>IF(ユーザー別卸価格!P300="","", IF(ISNUMBER(ユーザー別卸価格!P300),IF(入力!$C$25=1,ROUNDDOWN(IF(入力!$C$21=1,ユーザー別卸価格!P300/(100-入力!$C$22)%,ユーザー別卸価格!P300+入力!$C$23),-入力!$C$24),IF(入力!$C$25=2,ROUNDUP(IF(入力!$C$21=1,ユーザー別卸価格!P300/(100-入力!$C$22)%,ユーザー別卸価格!P300+入力!$C$23),-入力!$C$24),ROUND(IF(入力!$C$21=1,ユーザー別卸価格!P300/(100-入力!$C$22)%,ユーザー別卸価格!P300+入力!$C$23),-入力!$C$24))),ユーザー別卸価格!P300))</f>
        <v/>
      </c>
      <c r="Q300" s="20">
        <f>'6桁'!Q300</f>
        <v>0</v>
      </c>
      <c r="R300" s="95" t="str">
        <f>IF(ユーザー別卸価格!R300="","", IF(ISNUMBER(ユーザー別卸価格!R300),IF(入力!$C$25=1,ROUNDDOWN(IF(入力!$C$21=1,ユーザー別卸価格!R300/(100-入力!$C$22)%,ユーザー別卸価格!R300+入力!$C$23),-入力!$C$24),IF(入力!$C$25=2,ROUNDUP(IF(入力!$C$21=1,ユーザー別卸価格!R300/(100-入力!$C$22)%,ユーザー別卸価格!R300+入力!$C$23),-入力!$C$24),ROUND(IF(入力!$C$21=1,ユーザー別卸価格!R300/(100-入力!$C$22)%,ユーザー別卸価格!R300+入力!$C$23),-入力!$C$24))),ユーザー別卸価格!R300))</f>
        <v/>
      </c>
      <c r="S300" s="236">
        <f>'6桁'!S300</f>
        <v>0</v>
      </c>
      <c r="T300" s="95" t="str">
        <f>IF(ユーザー別卸価格!T300="","", IF(ISNUMBER(ユーザー別卸価格!T300),IF(入力!$C$25=1,ROUNDDOWN(IF(入力!$C$21=1,ユーザー別卸価格!T300/(100-入力!$C$22)%,ユーザー別卸価格!T300+入力!$C$23),-入力!$C$24),IF(入力!$C$25=2,ROUNDUP(IF(入力!$C$21=1,ユーザー別卸価格!T300/(100-入力!$C$22)%,ユーザー別卸価格!T300+入力!$C$23),-入力!$C$24),ROUND(IF(入力!$C$21=1,ユーザー別卸価格!T300/(100-入力!$C$22)%,ユーザー別卸価格!T300+入力!$C$23),-入力!$C$24))),ユーザー別卸価格!T300))</f>
        <v/>
      </c>
      <c r="U300" s="20">
        <f>'6桁'!U300</f>
        <v>0</v>
      </c>
      <c r="V300" s="95" t="str">
        <f>IF(ユーザー別卸価格!V300="","", IF(ISNUMBER(ユーザー別卸価格!V300),IF(入力!$C$25=1,ROUNDDOWN(IF(入力!$C$21=1,ユーザー別卸価格!V300/(100-入力!$C$22)%,ユーザー別卸価格!V300+入力!$C$23),-入力!$C$24),IF(入力!$C$25=2,ROUNDUP(IF(入力!$C$21=1,ユーザー別卸価格!V300/(100-入力!$C$22)%,ユーザー別卸価格!V300+入力!$C$23),-入力!$C$24),ROUND(IF(入力!$C$21=1,ユーザー別卸価格!V300/(100-入力!$C$22)%,ユーザー別卸価格!V300+入力!$C$23),-入力!$C$24))),ユーザー別卸価格!V300))</f>
        <v/>
      </c>
      <c r="W300" s="19">
        <f>'6桁'!W300</f>
        <v>0</v>
      </c>
      <c r="X300" s="108"/>
      <c r="Y300" s="22"/>
      <c r="Z300" s="267"/>
    </row>
    <row r="301" spans="2:26" ht="30" customHeight="1">
      <c r="B301" s="503"/>
      <c r="C301" s="341" t="s">
        <v>342</v>
      </c>
      <c r="D301" s="254">
        <v>95</v>
      </c>
      <c r="E301" s="342">
        <v>99</v>
      </c>
      <c r="F301" s="95" t="str">
        <f>IF(ユーザー別卸価格!F301="","", IF(ISNUMBER(ユーザー別卸価格!F301),IF(入力!$C$25=1,ROUNDDOWN(IF(入力!$C$21=1,ユーザー別卸価格!F301/(100-入力!$C$22)%,ユーザー別卸価格!F301+入力!$C$23),-入力!$C$24),IF(入力!$C$25=2,ROUNDUP(IF(入力!$C$21=1,ユーザー別卸価格!F301/(100-入力!$C$22)%,ユーザー別卸価格!F301+入力!$C$23),-入力!$C$24),ROUND(IF(入力!$C$21=1,ユーザー別卸価格!F301/(100-入力!$C$22)%,ユーザー別卸価格!F301+入力!$C$23),-入力!$C$24))),ユーザー別卸価格!F301))</f>
        <v/>
      </c>
      <c r="G301" s="126">
        <f>'6桁'!G301</f>
        <v>0</v>
      </c>
      <c r="H301" s="95" t="str">
        <f>IF(ユーザー別卸価格!H301="","", IF(ISNUMBER(ユーザー別卸価格!H301),IF(入力!$C$25=1,ROUNDDOWN(IF(入力!$C$21=1,ユーザー別卸価格!H301/(100-入力!$C$22)%,ユーザー別卸価格!H301+入力!$C$23),-入力!$C$24),IF(入力!$C$25=2,ROUNDUP(IF(入力!$C$21=1,ユーザー別卸価格!H301/(100-入力!$C$22)%,ユーザー別卸価格!H301+入力!$C$23),-入力!$C$24),ROUND(IF(入力!$C$21=1,ユーザー別卸価格!H301/(100-入力!$C$22)%,ユーザー別卸価格!H301+入力!$C$23),-入力!$C$24))),ユーザー別卸価格!H301))</f>
        <v/>
      </c>
      <c r="I301" s="126">
        <f>'6桁'!I301</f>
        <v>0</v>
      </c>
      <c r="J301" s="95">
        <f>IF(ユーザー別卸価格!J301="","", IF(ISNUMBER(ユーザー別卸価格!J301),IF(入力!$C$25=1,ROUNDDOWN(IF(入力!$C$21=1,ユーザー別卸価格!J301/(100-入力!$C$22)%,ユーザー別卸価格!J301+入力!$C$23),-入力!$C$24),IF(入力!$C$25=2,ROUNDUP(IF(入力!$C$21=1,ユーザー別卸価格!J301/(100-入力!$C$22)%,ユーザー別卸価格!J301+入力!$C$23),-入力!$C$24),ROUND(IF(入力!$C$21=1,ユーザー別卸価格!J301/(100-入力!$C$22)%,ユーザー別卸価格!J301+入力!$C$23),-入力!$C$24))),ユーザー別卸価格!J301))</f>
        <v>26400</v>
      </c>
      <c r="K301" s="20" t="str">
        <f>'6桁'!K301</f>
        <v>H</v>
      </c>
      <c r="L301" s="95">
        <f>IF(ユーザー別卸価格!L301="","", IF(ISNUMBER(ユーザー別卸価格!L301),IF(入力!$C$25=1,ROUNDDOWN(IF(入力!$C$21=1,ユーザー別卸価格!L301/(100-入力!$C$22)%,ユーザー別卸価格!L301+入力!$C$23),-入力!$C$24),IF(入力!$C$25=2,ROUNDUP(IF(入力!$C$21=1,ユーザー別卸価格!L301/(100-入力!$C$22)%,ユーザー別卸価格!L301+入力!$C$23),-入力!$C$24),ROUND(IF(入力!$C$21=1,ユーザー別卸価格!L301/(100-入力!$C$22)%,ユーザー別卸価格!L301+入力!$C$23),-入力!$C$24))),ユーザー別卸価格!L301))</f>
        <v>24000</v>
      </c>
      <c r="M301" s="20" t="str">
        <f>'6桁'!M301</f>
        <v>H△</v>
      </c>
      <c r="N301" s="95">
        <f>IF(ユーザー別卸価格!N301="","", IF(ISNUMBER(ユーザー別卸価格!N301),IF(入力!$C$25=1,ROUNDDOWN(IF(入力!$C$21=1,ユーザー別卸価格!N301/(100-入力!$C$22)%,ユーザー別卸価格!N301+入力!$C$23),-入力!$C$24),IF(入力!$C$25=2,ROUNDUP(IF(入力!$C$21=1,ユーザー別卸価格!N301/(100-入力!$C$22)%,ユーザー別卸価格!N301+入力!$C$23),-入力!$C$24),ROUND(IF(入力!$C$21=1,ユーザー別卸価格!N301/(100-入力!$C$22)%,ユーザー別卸価格!N301+入力!$C$23),-入力!$C$24))),ユーザー別卸価格!N301))</f>
        <v>23700</v>
      </c>
      <c r="O301" s="126" t="str">
        <f>'6桁'!O301</f>
        <v>H◇</v>
      </c>
      <c r="P301" s="95" t="str">
        <f>IF(ユーザー別卸価格!P301="","", IF(ISNUMBER(ユーザー別卸価格!P301),IF(入力!$C$25=1,ROUNDDOWN(IF(入力!$C$21=1,ユーザー別卸価格!P301/(100-入力!$C$22)%,ユーザー別卸価格!P301+入力!$C$23),-入力!$C$24),IF(入力!$C$25=2,ROUNDUP(IF(入力!$C$21=1,ユーザー別卸価格!P301/(100-入力!$C$22)%,ユーザー別卸価格!P301+入力!$C$23),-入力!$C$24),ROUND(IF(入力!$C$21=1,ユーザー別卸価格!P301/(100-入力!$C$22)%,ユーザー別卸価格!P301+入力!$C$23),-入力!$C$24))),ユーザー別卸価格!P301))</f>
        <v/>
      </c>
      <c r="Q301" s="20">
        <f>'6桁'!Q301</f>
        <v>0</v>
      </c>
      <c r="R301" s="95" t="str">
        <f>IF(ユーザー別卸価格!R301="","", IF(ISNUMBER(ユーザー別卸価格!R301),IF(入力!$C$25=1,ROUNDDOWN(IF(入力!$C$21=1,ユーザー別卸価格!R301/(100-入力!$C$22)%,ユーザー別卸価格!R301+入力!$C$23),-入力!$C$24),IF(入力!$C$25=2,ROUNDUP(IF(入力!$C$21=1,ユーザー別卸価格!R301/(100-入力!$C$22)%,ユーザー別卸価格!R301+入力!$C$23),-入力!$C$24),ROUND(IF(入力!$C$21=1,ユーザー別卸価格!R301/(100-入力!$C$22)%,ユーザー別卸価格!R301+入力!$C$23),-入力!$C$24))),ユーザー別卸価格!R301))</f>
        <v/>
      </c>
      <c r="S301" s="20">
        <f>'6桁'!S301</f>
        <v>0</v>
      </c>
      <c r="T301" s="95" t="str">
        <f>IF(ユーザー別卸価格!T301="","", IF(ISNUMBER(ユーザー別卸価格!T301),IF(入力!$C$25=1,ROUNDDOWN(IF(入力!$C$21=1,ユーザー別卸価格!T301/(100-入力!$C$22)%,ユーザー別卸価格!T301+入力!$C$23),-入力!$C$24),IF(入力!$C$25=2,ROUNDUP(IF(入力!$C$21=1,ユーザー別卸価格!T301/(100-入力!$C$22)%,ユーザー別卸価格!T301+入力!$C$23),-入力!$C$24),ROUND(IF(入力!$C$21=1,ユーザー別卸価格!T301/(100-入力!$C$22)%,ユーザー別卸価格!T301+入力!$C$23),-入力!$C$24))),ユーザー別卸価格!T301))</f>
        <v/>
      </c>
      <c r="U301" s="20">
        <f>'6桁'!U301</f>
        <v>0</v>
      </c>
      <c r="V301" s="95" t="str">
        <f>IF(ユーザー別卸価格!V301="","", IF(ISNUMBER(ユーザー別卸価格!V301),IF(入力!$C$25=1,ROUNDDOWN(IF(入力!$C$21=1,ユーザー別卸価格!V301/(100-入力!$C$22)%,ユーザー別卸価格!V301+入力!$C$23),-入力!$C$24),IF(入力!$C$25=2,ROUNDUP(IF(入力!$C$21=1,ユーザー別卸価格!V301/(100-入力!$C$22)%,ユーザー別卸価格!V301+入力!$C$23),-入力!$C$24),ROUND(IF(入力!$C$21=1,ユーザー別卸価格!V301/(100-入力!$C$22)%,ユーザー別卸価格!V301+入力!$C$23),-入力!$C$24))),ユーザー別卸価格!V301))</f>
        <v/>
      </c>
      <c r="W301" s="19">
        <f>'6桁'!W301</f>
        <v>0</v>
      </c>
      <c r="X301" s="108"/>
      <c r="Y301" s="22"/>
      <c r="Z301" s="267"/>
    </row>
    <row r="302" spans="2:26" ht="30" customHeight="1">
      <c r="B302" s="503"/>
      <c r="C302" s="347" t="s">
        <v>343</v>
      </c>
      <c r="D302" s="317">
        <v>98</v>
      </c>
      <c r="E302" s="249">
        <v>102</v>
      </c>
      <c r="F302" s="319" t="str">
        <f>IF(ユーザー別卸価格!F302="","", IF(ISNUMBER(ユーザー別卸価格!F302),IF(入力!$C$25=1,ROUNDDOWN(IF(入力!$C$21=1,ユーザー別卸価格!F302/(100-入力!$C$22)%,ユーザー別卸価格!F302+入力!$C$23),-入力!$C$24),IF(入力!$C$25=2,ROUNDUP(IF(入力!$C$21=1,ユーザー別卸価格!F302/(100-入力!$C$22)%,ユーザー別卸価格!F302+入力!$C$23),-入力!$C$24),ROUND(IF(入力!$C$21=1,ユーザー別卸価格!F302/(100-入力!$C$22)%,ユーザー別卸価格!F302+入力!$C$23),-入力!$C$24))),ユーザー別卸価格!F302))</f>
        <v/>
      </c>
      <c r="G302" s="132">
        <f>'6桁'!G302</f>
        <v>0</v>
      </c>
      <c r="H302" s="319" t="str">
        <f>IF(ユーザー別卸価格!H302="","", IF(ISNUMBER(ユーザー別卸価格!H302),IF(入力!$C$25=1,ROUNDDOWN(IF(入力!$C$21=1,ユーザー別卸価格!H302/(100-入力!$C$22)%,ユーザー別卸価格!H302+入力!$C$23),-入力!$C$24),IF(入力!$C$25=2,ROUNDUP(IF(入力!$C$21=1,ユーザー別卸価格!H302/(100-入力!$C$22)%,ユーザー別卸価格!H302+入力!$C$23),-入力!$C$24),ROUND(IF(入力!$C$21=1,ユーザー別卸価格!H302/(100-入力!$C$22)%,ユーザー別卸価格!H302+入力!$C$23),-入力!$C$24))),ユーザー別卸価格!H302))</f>
        <v/>
      </c>
      <c r="I302" s="132">
        <f>'6桁'!I302</f>
        <v>0</v>
      </c>
      <c r="J302" s="319" t="str">
        <f>IF(ユーザー別卸価格!J302="","", IF(ISNUMBER(ユーザー別卸価格!J302),IF(入力!$C$25=1,ROUNDDOWN(IF(入力!$C$21=1,ユーザー別卸価格!J302/(100-入力!$C$22)%,ユーザー別卸価格!J302+入力!$C$23),-入力!$C$24),IF(入力!$C$25=2,ROUNDUP(IF(入力!$C$21=1,ユーザー別卸価格!J302/(100-入力!$C$22)%,ユーザー別卸価格!J302+入力!$C$23),-入力!$C$24),ROUND(IF(入力!$C$21=1,ユーザー別卸価格!J302/(100-入力!$C$22)%,ユーザー別卸価格!J302+入力!$C$23),-入力!$C$24))),ユーザー別卸価格!J302))</f>
        <v/>
      </c>
      <c r="K302" s="236">
        <f>'6桁'!K302</f>
        <v>0</v>
      </c>
      <c r="L302" s="319">
        <f>IF(ユーザー別卸価格!L302="","", IF(ISNUMBER(ユーザー別卸価格!L302),IF(入力!$C$25=1,ROUNDDOWN(IF(入力!$C$21=1,ユーザー別卸価格!L302/(100-入力!$C$22)%,ユーザー別卸価格!L302+入力!$C$23),-入力!$C$24),IF(入力!$C$25=2,ROUNDUP(IF(入力!$C$21=1,ユーザー別卸価格!L302/(100-入力!$C$22)%,ユーザー別卸価格!L302+入力!$C$23),-入力!$C$24),ROUND(IF(入力!$C$21=1,ユーザー別卸価格!L302/(100-入力!$C$22)%,ユーザー別卸価格!L302+入力!$C$23),-入力!$C$24))),ユーザー別卸価格!L302))</f>
        <v>25600</v>
      </c>
      <c r="M302" s="236" t="str">
        <f>'6桁'!M302</f>
        <v>H</v>
      </c>
      <c r="N302" s="319">
        <f>IF(ユーザー別卸価格!N302="","", IF(ISNUMBER(ユーザー別卸価格!N302),IF(入力!$C$25=1,ROUNDDOWN(IF(入力!$C$21=1,ユーザー別卸価格!N302/(100-入力!$C$22)%,ユーザー別卸価格!N302+入力!$C$23),-入力!$C$24),IF(入力!$C$25=2,ROUNDUP(IF(入力!$C$21=1,ユーザー別卸価格!N302/(100-入力!$C$22)%,ユーザー別卸価格!N302+入力!$C$23),-入力!$C$24),ROUND(IF(入力!$C$21=1,ユーザー別卸価格!N302/(100-入力!$C$22)%,ユーザー別卸価格!N302+入力!$C$23),-入力!$C$24))),ユーザー別卸価格!N302))</f>
        <v>25100</v>
      </c>
      <c r="O302" s="132" t="str">
        <f>'6桁'!O302</f>
        <v>H</v>
      </c>
      <c r="P302" s="319" t="str">
        <f>IF(ユーザー別卸価格!P302="","", IF(ISNUMBER(ユーザー別卸価格!P302),IF(入力!$C$25=1,ROUNDDOWN(IF(入力!$C$21=1,ユーザー別卸価格!P302/(100-入力!$C$22)%,ユーザー別卸価格!P302+入力!$C$23),-入力!$C$24),IF(入力!$C$25=2,ROUNDUP(IF(入力!$C$21=1,ユーザー別卸価格!P302/(100-入力!$C$22)%,ユーザー別卸価格!P302+入力!$C$23),-入力!$C$24),ROUND(IF(入力!$C$21=1,ユーザー別卸価格!P302/(100-入力!$C$22)%,ユーザー別卸価格!P302+入力!$C$23),-入力!$C$24))),ユーザー別卸価格!P302))</f>
        <v/>
      </c>
      <c r="Q302" s="236">
        <f>'6桁'!Q302</f>
        <v>0</v>
      </c>
      <c r="R302" s="319" t="str">
        <f>IF(ユーザー別卸価格!R302="","", IF(ISNUMBER(ユーザー別卸価格!R302),IF(入力!$C$25=1,ROUNDDOWN(IF(入力!$C$21=1,ユーザー別卸価格!R302/(100-入力!$C$22)%,ユーザー別卸価格!R302+入力!$C$23),-入力!$C$24),IF(入力!$C$25=2,ROUNDUP(IF(入力!$C$21=1,ユーザー別卸価格!R302/(100-入力!$C$22)%,ユーザー別卸価格!R302+入力!$C$23),-入力!$C$24),ROUND(IF(入力!$C$21=1,ユーザー別卸価格!R302/(100-入力!$C$22)%,ユーザー別卸価格!R302+入力!$C$23),-入力!$C$24))),ユーザー別卸価格!R302))</f>
        <v/>
      </c>
      <c r="S302" s="236">
        <f>'6桁'!S302</f>
        <v>0</v>
      </c>
      <c r="T302" s="319" t="str">
        <f>IF(ユーザー別卸価格!T302="","", IF(ISNUMBER(ユーザー別卸価格!T302),IF(入力!$C$25=1,ROUNDDOWN(IF(入力!$C$21=1,ユーザー別卸価格!T302/(100-入力!$C$22)%,ユーザー別卸価格!T302+入力!$C$23),-入力!$C$24),IF(入力!$C$25=2,ROUNDUP(IF(入力!$C$21=1,ユーザー別卸価格!T302/(100-入力!$C$22)%,ユーザー別卸価格!T302+入力!$C$23),-入力!$C$24),ROUND(IF(入力!$C$21=1,ユーザー別卸価格!T302/(100-入力!$C$22)%,ユーザー別卸価格!T302+入力!$C$23),-入力!$C$24))),ユーザー別卸価格!T302))</f>
        <v/>
      </c>
      <c r="U302" s="236">
        <f>'6桁'!U302</f>
        <v>0</v>
      </c>
      <c r="V302" s="319" t="str">
        <f>IF(ユーザー別卸価格!V302="","", IF(ISNUMBER(ユーザー別卸価格!V302),IF(入力!$C$25=1,ROUNDDOWN(IF(入力!$C$21=1,ユーザー別卸価格!V302/(100-入力!$C$22)%,ユーザー別卸価格!V302+入力!$C$23),-入力!$C$24),IF(入力!$C$25=2,ROUNDUP(IF(入力!$C$21=1,ユーザー別卸価格!V302/(100-入力!$C$22)%,ユーザー別卸価格!V302+入力!$C$23),-入力!$C$24),ROUND(IF(入力!$C$21=1,ユーザー別卸価格!V302/(100-入力!$C$22)%,ユーザー別卸価格!V302+入力!$C$23),-入力!$C$24))),ユーザー別卸価格!V302))</f>
        <v/>
      </c>
      <c r="W302" s="30">
        <f>'6桁'!W302</f>
        <v>0</v>
      </c>
      <c r="X302" s="108"/>
      <c r="Y302" s="22"/>
      <c r="Z302" s="267"/>
    </row>
    <row r="303" spans="2:26" ht="30" customHeight="1" thickBot="1">
      <c r="B303" s="544"/>
      <c r="C303" s="343" t="s">
        <v>373</v>
      </c>
      <c r="D303" s="256">
        <v>100</v>
      </c>
      <c r="E303" s="344"/>
      <c r="F303" s="118" t="str">
        <f>IF(ユーザー別卸価格!F303="","", IF(ISNUMBER(ユーザー別卸価格!F303),IF(入力!$C$25=1,ROUNDDOWN(IF(入力!$C$21=1,ユーザー別卸価格!F303/(100-入力!$C$22)%,ユーザー別卸価格!F303+入力!$C$23),-入力!$C$24),IF(入力!$C$25=2,ROUNDUP(IF(入力!$C$21=1,ユーザー別卸価格!F303/(100-入力!$C$22)%,ユーザー別卸価格!F303+入力!$C$23),-入力!$C$24),ROUND(IF(入力!$C$21=1,ユーザー別卸価格!F303/(100-入力!$C$22)%,ユーザー別卸価格!F303+入力!$C$23),-入力!$C$24))),ユーザー別卸価格!F303))</f>
        <v/>
      </c>
      <c r="G303" s="127">
        <f>'6桁'!G303</f>
        <v>0</v>
      </c>
      <c r="H303" s="118" t="str">
        <f>IF(ユーザー別卸価格!H303="","", IF(ISNUMBER(ユーザー別卸価格!H303),IF(入力!$C$25=1,ROUNDDOWN(IF(入力!$C$21=1,ユーザー別卸価格!H303/(100-入力!$C$22)%,ユーザー別卸価格!H303+入力!$C$23),-入力!$C$24),IF(入力!$C$25=2,ROUNDUP(IF(入力!$C$21=1,ユーザー別卸価格!H303/(100-入力!$C$22)%,ユーザー別卸価格!H303+入力!$C$23),-入力!$C$24),ROUND(IF(入力!$C$21=1,ユーザー別卸価格!H303/(100-入力!$C$22)%,ユーザー別卸価格!H303+入力!$C$23),-入力!$C$24))),ユーザー別卸価格!H303))</f>
        <v/>
      </c>
      <c r="I303" s="127">
        <f>'6桁'!I303</f>
        <v>0</v>
      </c>
      <c r="J303" s="118" t="str">
        <f>IF(ユーザー別卸価格!J303="","", IF(ISNUMBER(ユーザー別卸価格!J303),IF(入力!$C$25=1,ROUNDDOWN(IF(入力!$C$21=1,ユーザー別卸価格!J303/(100-入力!$C$22)%,ユーザー別卸価格!J303+入力!$C$23),-入力!$C$24),IF(入力!$C$25=2,ROUNDUP(IF(入力!$C$21=1,ユーザー別卸価格!J303/(100-入力!$C$22)%,ユーザー別卸価格!J303+入力!$C$23),-入力!$C$24),ROUND(IF(入力!$C$21=1,ユーザー別卸価格!J303/(100-入力!$C$22)%,ユーザー別卸価格!J303+入力!$C$23),-入力!$C$24))),ユーザー別卸価格!J303))</f>
        <v/>
      </c>
      <c r="K303" s="21">
        <f>'6桁'!K303</f>
        <v>0</v>
      </c>
      <c r="L303" s="118">
        <f>IF(ユーザー別卸価格!L303="","", IF(ISNUMBER(ユーザー別卸価格!L303),IF(入力!$C$25=1,ROUNDDOWN(IF(入力!$C$21=1,ユーザー別卸価格!L303/(100-入力!$C$22)%,ユーザー別卸価格!L303+入力!$C$23),-入力!$C$24),IF(入力!$C$25=2,ROUNDUP(IF(入力!$C$21=1,ユーザー別卸価格!L303/(100-入力!$C$22)%,ユーザー別卸価格!L303+入力!$C$23),-入力!$C$24),ROUND(IF(入力!$C$21=1,ユーザー別卸価格!L303/(100-入力!$C$22)%,ユーザー別卸価格!L303+入力!$C$23),-入力!$C$24))),ユーザー別卸価格!L303))</f>
        <v>21600</v>
      </c>
      <c r="M303" s="21" t="str">
        <f>'6桁'!M303</f>
        <v>H</v>
      </c>
      <c r="N303" s="118" t="str">
        <f>IF(ユーザー別卸価格!N303="","", IF(ISNUMBER(ユーザー別卸価格!N303),IF(入力!$C$25=1,ROUNDDOWN(IF(入力!$C$21=1,ユーザー別卸価格!N303/(100-入力!$C$22)%,ユーザー別卸価格!N303+入力!$C$23),-入力!$C$24),IF(入力!$C$25=2,ROUNDUP(IF(入力!$C$21=1,ユーザー別卸価格!N303/(100-入力!$C$22)%,ユーザー別卸価格!N303+入力!$C$23),-入力!$C$24),ROUND(IF(入力!$C$21=1,ユーザー別卸価格!N303/(100-入力!$C$22)%,ユーザー別卸価格!N303+入力!$C$23),-入力!$C$24))),ユーザー別卸価格!N303))</f>
        <v/>
      </c>
      <c r="O303" s="127">
        <f>'6桁'!O303</f>
        <v>0</v>
      </c>
      <c r="P303" s="118" t="str">
        <f>IF(ユーザー別卸価格!P303="","", IF(ISNUMBER(ユーザー別卸価格!P303),IF(入力!$C$25=1,ROUNDDOWN(IF(入力!$C$21=1,ユーザー別卸価格!P303/(100-入力!$C$22)%,ユーザー別卸価格!P303+入力!$C$23),-入力!$C$24),IF(入力!$C$25=2,ROUNDUP(IF(入力!$C$21=1,ユーザー別卸価格!P303/(100-入力!$C$22)%,ユーザー別卸価格!P303+入力!$C$23),-入力!$C$24),ROUND(IF(入力!$C$21=1,ユーザー別卸価格!P303/(100-入力!$C$22)%,ユーザー別卸価格!P303+入力!$C$23),-入力!$C$24))),ユーザー別卸価格!P303))</f>
        <v/>
      </c>
      <c r="Q303" s="21">
        <f>'6桁'!Q303</f>
        <v>0</v>
      </c>
      <c r="R303" s="118" t="str">
        <f>IF(ユーザー別卸価格!R303="","", IF(ISNUMBER(ユーザー別卸価格!R303),IF(入力!$C$25=1,ROUNDDOWN(IF(入力!$C$21=1,ユーザー別卸価格!R303/(100-入力!$C$22)%,ユーザー別卸価格!R303+入力!$C$23),-入力!$C$24),IF(入力!$C$25=2,ROUNDUP(IF(入力!$C$21=1,ユーザー別卸価格!R303/(100-入力!$C$22)%,ユーザー別卸価格!R303+入力!$C$23),-入力!$C$24),ROUND(IF(入力!$C$21=1,ユーザー別卸価格!R303/(100-入力!$C$22)%,ユーザー別卸価格!R303+入力!$C$23),-入力!$C$24))),ユーザー別卸価格!R303))</f>
        <v/>
      </c>
      <c r="S303" s="21">
        <f>'6桁'!S303</f>
        <v>0</v>
      </c>
      <c r="T303" s="118" t="str">
        <f>IF(ユーザー別卸価格!T303="","", IF(ISNUMBER(ユーザー別卸価格!T303),IF(入力!$C$25=1,ROUNDDOWN(IF(入力!$C$21=1,ユーザー別卸価格!T303/(100-入力!$C$22)%,ユーザー別卸価格!T303+入力!$C$23),-入力!$C$24),IF(入力!$C$25=2,ROUNDUP(IF(入力!$C$21=1,ユーザー別卸価格!T303/(100-入力!$C$22)%,ユーザー別卸価格!T303+入力!$C$23),-入力!$C$24),ROUND(IF(入力!$C$21=1,ユーザー別卸価格!T303/(100-入力!$C$22)%,ユーザー別卸価格!T303+入力!$C$23),-入力!$C$24))),ユーザー別卸価格!T303))</f>
        <v/>
      </c>
      <c r="U303" s="21">
        <f>'6桁'!U303</f>
        <v>0</v>
      </c>
      <c r="V303" s="118" t="str">
        <f>IF(ユーザー別卸価格!V303="","", IF(ISNUMBER(ユーザー別卸価格!V303),IF(入力!$C$25=1,ROUNDDOWN(IF(入力!$C$21=1,ユーザー別卸価格!V303/(100-入力!$C$22)%,ユーザー別卸価格!V303+入力!$C$23),-入力!$C$24),IF(入力!$C$25=2,ROUNDUP(IF(入力!$C$21=1,ユーザー別卸価格!V303/(100-入力!$C$22)%,ユーザー別卸価格!V303+入力!$C$23),-入力!$C$24),ROUND(IF(入力!$C$21=1,ユーザー別卸価格!V303/(100-入力!$C$22)%,ユーザー別卸価格!V303+入力!$C$23),-入力!$C$24))),ユーザー別卸価格!V303))</f>
        <v/>
      </c>
      <c r="W303" s="31">
        <f>'6桁'!W303</f>
        <v>0</v>
      </c>
      <c r="X303" s="108"/>
      <c r="Y303" s="22"/>
      <c r="Z303" s="267"/>
    </row>
    <row r="304" spans="2:26" ht="31.5" customHeight="1">
      <c r="B304" s="545" t="s">
        <v>1988</v>
      </c>
      <c r="C304" s="545"/>
      <c r="D304" s="545"/>
      <c r="E304" s="545"/>
      <c r="F304" s="545"/>
      <c r="G304" s="545"/>
      <c r="H304" s="545"/>
      <c r="I304" s="545"/>
      <c r="J304" s="545"/>
      <c r="K304" s="545"/>
      <c r="L304" s="545"/>
      <c r="M304" s="545"/>
      <c r="N304" s="545"/>
      <c r="O304" s="545"/>
      <c r="P304" s="545"/>
      <c r="Q304" s="545"/>
      <c r="R304" s="545"/>
      <c r="S304" s="545"/>
      <c r="T304" s="545"/>
      <c r="U304" s="545"/>
      <c r="V304" s="545"/>
      <c r="W304" s="545"/>
      <c r="X304" s="546"/>
      <c r="Y304" s="546"/>
    </row>
    <row r="306" spans="2:27" ht="14.25" customHeight="1" thickBot="1">
      <c r="C306" s="327"/>
      <c r="D306" s="327"/>
      <c r="E306" s="327"/>
      <c r="F306" s="74"/>
      <c r="G306" s="18"/>
      <c r="H306" s="74"/>
      <c r="I306" s="18"/>
      <c r="J306" s="74"/>
      <c r="K306" s="18"/>
      <c r="L306" s="74"/>
      <c r="M306" s="18"/>
      <c r="N306" s="74"/>
      <c r="O306" s="18"/>
      <c r="P306" s="74"/>
      <c r="Q306" s="18"/>
      <c r="R306" s="74"/>
      <c r="S306" s="17"/>
      <c r="T306" s="74"/>
      <c r="U306" s="18"/>
    </row>
    <row r="307" spans="2:27" ht="25.5" customHeight="1" thickTop="1" thickBot="1">
      <c r="B307" s="518" t="s">
        <v>451</v>
      </c>
      <c r="C307" s="519"/>
      <c r="D307" s="519"/>
      <c r="E307" s="519"/>
      <c r="F307" s="519"/>
      <c r="G307" s="519"/>
      <c r="H307" s="519"/>
      <c r="I307" s="519"/>
      <c r="J307" s="519"/>
      <c r="K307" s="519"/>
      <c r="L307" s="519"/>
      <c r="M307" s="519"/>
      <c r="N307" s="519"/>
      <c r="O307" s="519"/>
      <c r="P307" s="519"/>
      <c r="Q307" s="519"/>
      <c r="R307" s="519"/>
      <c r="S307" s="519"/>
      <c r="T307" s="519"/>
      <c r="U307" s="519"/>
      <c r="V307" s="519"/>
      <c r="W307" s="519"/>
      <c r="X307" s="519"/>
      <c r="Y307" s="519"/>
      <c r="Z307" s="519"/>
      <c r="AA307" s="520"/>
    </row>
    <row r="308" spans="2:27" ht="14.25" thickTop="1"/>
    <row r="309" spans="2:27" s="239" customFormat="1" ht="20.100000000000001" customHeight="1" thickBot="1">
      <c r="B309" s="238" t="s">
        <v>949</v>
      </c>
      <c r="F309" s="240"/>
      <c r="H309" s="240"/>
      <c r="J309" s="240"/>
      <c r="L309" s="240"/>
      <c r="N309" s="240"/>
      <c r="P309" s="240"/>
      <c r="R309" s="240"/>
      <c r="T309" s="240"/>
      <c r="V309" s="240"/>
      <c r="X309" s="240"/>
    </row>
    <row r="310" spans="2:27" ht="19.5" customHeight="1" thickBot="1">
      <c r="B310" s="521" t="s">
        <v>452</v>
      </c>
      <c r="C310" s="524" t="s">
        <v>524</v>
      </c>
      <c r="D310" s="527" t="s">
        <v>1113</v>
      </c>
      <c r="E310" s="540"/>
      <c r="F310" s="531" t="s">
        <v>453</v>
      </c>
      <c r="G310" s="532"/>
      <c r="H310" s="532"/>
      <c r="I310" s="532"/>
      <c r="J310" s="532"/>
      <c r="K310" s="532"/>
      <c r="L310" s="532"/>
      <c r="M310" s="532"/>
      <c r="N310" s="532"/>
      <c r="O310" s="532"/>
      <c r="P310" s="532"/>
      <c r="Q310" s="533"/>
      <c r="R310" s="11"/>
      <c r="S310" s="11"/>
      <c r="T310" s="11"/>
      <c r="U310" s="11"/>
      <c r="V310" s="11"/>
      <c r="W310" s="11"/>
      <c r="X310" s="11"/>
    </row>
    <row r="311" spans="2:27" ht="19.5" customHeight="1">
      <c r="B311" s="522"/>
      <c r="C311" s="525"/>
      <c r="D311" s="541"/>
      <c r="E311" s="542"/>
      <c r="F311" s="506" t="s">
        <v>971</v>
      </c>
      <c r="G311" s="507"/>
      <c r="H311" s="506" t="s">
        <v>775</v>
      </c>
      <c r="I311" s="507"/>
      <c r="J311" s="506" t="s">
        <v>770</v>
      </c>
      <c r="K311" s="507"/>
      <c r="L311" s="506" t="s">
        <v>778</v>
      </c>
      <c r="M311" s="507"/>
      <c r="N311" s="506" t="s">
        <v>779</v>
      </c>
      <c r="O311" s="507"/>
      <c r="P311" s="506" t="s">
        <v>780</v>
      </c>
      <c r="Q311" s="507"/>
      <c r="V311" s="11"/>
      <c r="W311" s="11"/>
      <c r="X311" s="11"/>
    </row>
    <row r="312" spans="2:27" ht="19.5" customHeight="1">
      <c r="B312" s="522"/>
      <c r="C312" s="525"/>
      <c r="D312" s="510" t="s">
        <v>1115</v>
      </c>
      <c r="E312" s="512" t="s">
        <v>1114</v>
      </c>
      <c r="F312" s="508"/>
      <c r="G312" s="509"/>
      <c r="H312" s="508"/>
      <c r="I312" s="509"/>
      <c r="J312" s="508"/>
      <c r="K312" s="509"/>
      <c r="L312" s="508"/>
      <c r="M312" s="509"/>
      <c r="N312" s="508"/>
      <c r="O312" s="509"/>
      <c r="P312" s="508"/>
      <c r="Q312" s="509"/>
      <c r="V312" s="136"/>
      <c r="W312" s="136"/>
      <c r="X312" s="4"/>
    </row>
    <row r="313" spans="2:27" ht="19.5" customHeight="1" thickBot="1">
      <c r="B313" s="523"/>
      <c r="C313" s="526"/>
      <c r="D313" s="549"/>
      <c r="E313" s="572"/>
      <c r="F313" s="573" t="s">
        <v>774</v>
      </c>
      <c r="G313" s="554"/>
      <c r="H313" s="514" t="s">
        <v>781</v>
      </c>
      <c r="I313" s="515"/>
      <c r="J313" s="514" t="s">
        <v>774</v>
      </c>
      <c r="K313" s="515"/>
      <c r="L313" s="514" t="s">
        <v>652</v>
      </c>
      <c r="M313" s="515"/>
      <c r="N313" s="514" t="s">
        <v>652</v>
      </c>
      <c r="O313" s="515"/>
      <c r="P313" s="514" t="s">
        <v>781</v>
      </c>
      <c r="Q313" s="515"/>
      <c r="V313" s="4"/>
      <c r="X313" s="4"/>
    </row>
    <row r="314" spans="2:27" ht="30" customHeight="1">
      <c r="B314" s="502">
        <v>15</v>
      </c>
      <c r="C314" s="352" t="s">
        <v>337</v>
      </c>
      <c r="D314" s="253">
        <v>73</v>
      </c>
      <c r="E314" s="353">
        <v>76</v>
      </c>
      <c r="F314" s="91">
        <f>IF(ユーザー別卸価格!F314="","", IF(ISNUMBER(ユーザー別卸価格!F314),IF(入力!$C$25=1,ROUNDDOWN(IF(入力!$C$21=1,ユーザー別卸価格!F314/(100-入力!$C$22)%,ユーザー別卸価格!F314+入力!$C$23),-入力!$C$24),IF(入力!$C$25=2,ROUNDUP(IF(入力!$C$21=1,ユーザー別卸価格!F314/(100-入力!$C$22)%,ユーザー別卸価格!F314+入力!$C$23),-入力!$C$24),ROUND(IF(入力!$C$21=1,ユーザー別卸価格!F314/(100-入力!$C$22)%,ユーザー別卸価格!F314+入力!$C$23),-入力!$C$24))),ユーザー別卸価格!F314))</f>
        <v>18200</v>
      </c>
      <c r="G314" s="124" t="str">
        <f>'6桁'!G314</f>
        <v>V◇</v>
      </c>
      <c r="H314" s="91" t="str">
        <f>IF(ユーザー別卸価格!H314="","", IF(ISNUMBER(ユーザー別卸価格!H314),IF(入力!$C$25=1,ROUNDDOWN(IF(入力!$C$21=1,ユーザー別卸価格!H314/(100-入力!$C$22)%,ユーザー別卸価格!H314+入力!$C$23),-入力!$C$24),IF(入力!$C$25=2,ROUNDUP(IF(入力!$C$21=1,ユーザー別卸価格!H314/(100-入力!$C$22)%,ユーザー別卸価格!H314+入力!$C$23),-入力!$C$24),ROUND(IF(入力!$C$21=1,ユーザー別卸価格!H314/(100-入力!$C$22)%,ユーザー別卸価格!H314+入力!$C$23),-入力!$C$24))),ユーザー別卸価格!H314))</f>
        <v/>
      </c>
      <c r="I314" s="124">
        <f>'6桁'!I314</f>
        <v>0</v>
      </c>
      <c r="J314" s="91">
        <f>IF(ユーザー別卸価格!J314="","", IF(ISNUMBER(ユーザー別卸価格!J314),IF(入力!$C$25=1,ROUNDDOWN(IF(入力!$C$21=1,ユーザー別卸価格!J314/(100-入力!$C$22)%,ユーザー別卸価格!J314+入力!$C$23),-入力!$C$24),IF(入力!$C$25=2,ROUNDUP(IF(入力!$C$21=1,ユーザー別卸価格!J314/(100-入力!$C$22)%,ユーザー別卸価格!J314+入力!$C$23),-入力!$C$24),ROUND(IF(入力!$C$21=1,ユーザー別卸価格!J314/(100-入力!$C$22)%,ユーザー別卸価格!J314+入力!$C$23),-入力!$C$24))),ユーザー別卸価格!J314))</f>
        <v>15000</v>
      </c>
      <c r="K314" s="92" t="str">
        <f>'6桁'!K314</f>
        <v>V◇</v>
      </c>
      <c r="L314" s="128">
        <f>IF(ユーザー別卸価格!L314="","", IF(ISNUMBER(ユーザー別卸価格!L314),IF(入力!$C$25=1,ROUNDDOWN(IF(入力!$C$21=1,ユーザー別卸価格!L314/(100-入力!$C$22)%,ユーザー別卸価格!L314+入力!$C$23),-入力!$C$24),IF(入力!$C$25=2,ROUNDUP(IF(入力!$C$21=1,ユーザー別卸価格!L314/(100-入力!$C$22)%,ユーザー別卸価格!L314+入力!$C$23),-入力!$C$24),ROUND(IF(入力!$C$21=1,ユーザー別卸価格!L314/(100-入力!$C$22)%,ユーザー別卸価格!L314+入力!$C$23),-入力!$C$24))),ユーザー別卸価格!L314))</f>
        <v>22300</v>
      </c>
      <c r="M314" s="131" t="str">
        <f>'6桁'!M314</f>
        <v>V</v>
      </c>
      <c r="N314" s="91" t="str">
        <f>IF(ユーザー別卸価格!N314="","", IF(ISNUMBER(ユーザー別卸価格!N314),IF(入力!$C$25=1,ROUNDDOWN(IF(入力!$C$21=1,ユーザー別卸価格!N314/(100-入力!$C$22)%,ユーザー別卸価格!N314+入力!$C$23),-入力!$C$24),IF(入力!$C$25=2,ROUNDUP(IF(入力!$C$21=1,ユーザー別卸価格!N314/(100-入力!$C$22)%,ユーザー別卸価格!N314+入力!$C$23),-入力!$C$24),ROUND(IF(入力!$C$21=1,ユーザー別卸価格!N314/(100-入力!$C$22)%,ユーザー別卸価格!N314+入力!$C$23),-入力!$C$24))),ユーザー別卸価格!N314))</f>
        <v/>
      </c>
      <c r="O314" s="124">
        <f>'6桁'!O314</f>
        <v>0</v>
      </c>
      <c r="P314" s="91" t="str">
        <f>IF(ユーザー別卸価格!P314="","", IF(ISNUMBER(ユーザー別卸価格!P314),IF(入力!$C$25=1,ROUNDDOWN(IF(入力!$C$21=1,ユーザー別卸価格!P314/(100-入力!$C$22)%,ユーザー別卸価格!P314+入力!$C$23),-入力!$C$24),IF(入力!$C$25=2,ROUNDUP(IF(入力!$C$21=1,ユーザー別卸価格!P314/(100-入力!$C$22)%,ユーザー別卸価格!P314+入力!$C$23),-入力!$C$24),ROUND(IF(入力!$C$21=1,ユーザー別卸価格!P314/(100-入力!$C$22)%,ユーザー別卸価格!P314+入力!$C$23),-入力!$C$24))),ユーザー別卸価格!P314))</f>
        <v/>
      </c>
      <c r="Q314" s="92">
        <f>'6桁'!Q314</f>
        <v>0</v>
      </c>
      <c r="R314" s="161"/>
      <c r="S314" s="22"/>
      <c r="T314" s="74"/>
      <c r="U314" s="22"/>
      <c r="V314" s="267"/>
      <c r="W314" s="22"/>
      <c r="X314" s="4"/>
    </row>
    <row r="315" spans="2:27" ht="30" customHeight="1">
      <c r="B315" s="503"/>
      <c r="C315" s="341" t="s">
        <v>129</v>
      </c>
      <c r="D315" s="254">
        <v>82</v>
      </c>
      <c r="E315" s="342">
        <v>86</v>
      </c>
      <c r="F315" s="95" t="str">
        <f>IF(ユーザー別卸価格!F315="","", IF(ISNUMBER(ユーザー別卸価格!F315),IF(入力!$C$25=1,ROUNDDOWN(IF(入力!$C$21=1,ユーザー別卸価格!F315/(100-入力!$C$22)%,ユーザー別卸価格!F315+入力!$C$23),-入力!$C$24),IF(入力!$C$25=2,ROUNDUP(IF(入力!$C$21=1,ユーザー別卸価格!F315/(100-入力!$C$22)%,ユーザー別卸価格!F315+入力!$C$23),-入力!$C$24),ROUND(IF(入力!$C$21=1,ユーザー別卸価格!F315/(100-入力!$C$22)%,ユーザー別卸価格!F315+入力!$C$23),-入力!$C$24))),ユーザー別卸価格!F315))</f>
        <v/>
      </c>
      <c r="G315" s="126">
        <f>'6桁'!G315</f>
        <v>0</v>
      </c>
      <c r="H315" s="95" t="str">
        <f>IF(ユーザー別卸価格!H315="","", IF(ISNUMBER(ユーザー別卸価格!H315),IF(入力!$C$25=1,ROUNDDOWN(IF(入力!$C$21=1,ユーザー別卸価格!H315/(100-入力!$C$22)%,ユーザー別卸価格!H315+入力!$C$23),-入力!$C$24),IF(入力!$C$25=2,ROUNDUP(IF(入力!$C$21=1,ユーザー別卸価格!H315/(100-入力!$C$22)%,ユーザー別卸価格!H315+入力!$C$23),-入力!$C$24),ROUND(IF(入力!$C$21=1,ユーザー別卸価格!H315/(100-入力!$C$22)%,ユーザー別卸価格!H315+入力!$C$23),-入力!$C$24))),ユーザー別卸価格!H315))</f>
        <v/>
      </c>
      <c r="I315" s="126">
        <f>'6桁'!I315</f>
        <v>0</v>
      </c>
      <c r="J315" s="95" t="str">
        <f>IF(ユーザー別卸価格!J315="","", IF(ISNUMBER(ユーザー別卸価格!J315),IF(入力!$C$25=1,ROUNDDOWN(IF(入力!$C$21=1,ユーザー別卸価格!J315/(100-入力!$C$22)%,ユーザー別卸価格!J315+入力!$C$23),-入力!$C$24),IF(入力!$C$25=2,ROUNDUP(IF(入力!$C$21=1,ユーザー別卸価格!J315/(100-入力!$C$22)%,ユーザー別卸価格!J315+入力!$C$23),-入力!$C$24),ROUND(IF(入力!$C$21=1,ユーザー別卸価格!J315/(100-入力!$C$22)%,ユーザー別卸価格!J315+入力!$C$23),-入力!$C$24))),ユーザー別卸価格!J315))</f>
        <v/>
      </c>
      <c r="K315" s="20">
        <f>'6桁'!K315</f>
        <v>0</v>
      </c>
      <c r="L315" s="95">
        <f>IF(ユーザー別卸価格!L315="","", IF(ISNUMBER(ユーザー別卸価格!L315),IF(入力!$C$25=1,ROUNDDOWN(IF(入力!$C$21=1,ユーザー別卸価格!L315/(100-入力!$C$22)%,ユーザー別卸価格!L315+入力!$C$23),-入力!$C$24),IF(入力!$C$25=2,ROUNDUP(IF(入力!$C$21=1,ユーザー別卸価格!L315/(100-入力!$C$22)%,ユーザー別卸価格!L315+入力!$C$23),-入力!$C$24),ROUND(IF(入力!$C$21=1,ユーザー別卸価格!L315/(100-入力!$C$22)%,ユーザー別卸価格!L315+入力!$C$23),-入力!$C$24))),ユーザー別卸価格!L315))</f>
        <v>24100</v>
      </c>
      <c r="M315" s="20" t="str">
        <f>'6桁'!M315</f>
        <v>V</v>
      </c>
      <c r="N315" s="95" t="str">
        <f>IF(ユーザー別卸価格!N315="","", IF(ISNUMBER(ユーザー別卸価格!N315),IF(入力!$C$25=1,ROUNDDOWN(IF(入力!$C$21=1,ユーザー別卸価格!N315/(100-入力!$C$22)%,ユーザー別卸価格!N315+入力!$C$23),-入力!$C$24),IF(入力!$C$25=2,ROUNDUP(IF(入力!$C$21=1,ユーザー別卸価格!N315/(100-入力!$C$22)%,ユーザー別卸価格!N315+入力!$C$23),-入力!$C$24),ROUND(IF(入力!$C$21=1,ユーザー別卸価格!N315/(100-入力!$C$22)%,ユーザー別卸価格!N315+入力!$C$23),-入力!$C$24))),ユーザー別卸価格!N315))</f>
        <v/>
      </c>
      <c r="O315" s="126">
        <f>'6桁'!O315</f>
        <v>0</v>
      </c>
      <c r="P315" s="95">
        <f>IF(ユーザー別卸価格!P315="","", IF(ISNUMBER(ユーザー別卸価格!P315),IF(入力!$C$25=1,ROUNDDOWN(IF(入力!$C$21=1,ユーザー別卸価格!P315/(100-入力!$C$22)%,ユーザー別卸価格!P315+入力!$C$23),-入力!$C$24),IF(入力!$C$25=2,ROUNDUP(IF(入力!$C$21=1,ユーザー別卸価格!P315/(100-入力!$C$22)%,ユーザー別卸価格!P315+入力!$C$23),-入力!$C$24),ROUND(IF(入力!$C$21=1,ユーザー別卸価格!P315/(100-入力!$C$22)%,ユーザー別卸価格!P315+入力!$C$23),-入力!$C$24))),ユーザー別卸価格!P315))</f>
        <v>19600</v>
      </c>
      <c r="Q315" s="20" t="str">
        <f>'6桁'!Q315</f>
        <v>V</v>
      </c>
      <c r="R315" s="161"/>
      <c r="S315" s="22"/>
      <c r="T315" s="74"/>
      <c r="U315" s="22"/>
      <c r="V315" s="267"/>
      <c r="W315" s="22"/>
      <c r="X315" s="4"/>
    </row>
    <row r="316" spans="2:27" ht="30" customHeight="1">
      <c r="B316" s="503"/>
      <c r="C316" s="341" t="s">
        <v>45</v>
      </c>
      <c r="D316" s="254">
        <v>86</v>
      </c>
      <c r="E316" s="342">
        <v>89</v>
      </c>
      <c r="F316" s="95" t="str">
        <f>IF(ユーザー別卸価格!F316="","", IF(ISNUMBER(ユーザー別卸価格!F316),IF(入力!$C$25=1,ROUNDDOWN(IF(入力!$C$21=1,ユーザー別卸価格!F316/(100-入力!$C$22)%,ユーザー別卸価格!F316+入力!$C$23),-入力!$C$24),IF(入力!$C$25=2,ROUNDUP(IF(入力!$C$21=1,ユーザー別卸価格!F316/(100-入力!$C$22)%,ユーザー別卸価格!F316+入力!$C$23),-入力!$C$24),ROUND(IF(入力!$C$21=1,ユーザー別卸価格!F316/(100-入力!$C$22)%,ユーザー別卸価格!F316+入力!$C$23),-入力!$C$24))),ユーザー別卸価格!F316))</f>
        <v/>
      </c>
      <c r="G316" s="126">
        <f>'6桁'!G316</f>
        <v>0</v>
      </c>
      <c r="H316" s="95" t="str">
        <f>IF(ユーザー別卸価格!H316="","", IF(ISNUMBER(ユーザー別卸価格!H316),IF(入力!$C$25=1,ROUNDDOWN(IF(入力!$C$21=1,ユーザー別卸価格!H316/(100-入力!$C$22)%,ユーザー別卸価格!H316+入力!$C$23),-入力!$C$24),IF(入力!$C$25=2,ROUNDUP(IF(入力!$C$21=1,ユーザー別卸価格!H316/(100-入力!$C$22)%,ユーザー別卸価格!H316+入力!$C$23),-入力!$C$24),ROUND(IF(入力!$C$21=1,ユーザー別卸価格!H316/(100-入力!$C$22)%,ユーザー別卸価格!H316+入力!$C$23),-入力!$C$24))),ユーザー別卸価格!H316))</f>
        <v/>
      </c>
      <c r="I316" s="126">
        <f>'6桁'!I316</f>
        <v>0</v>
      </c>
      <c r="J316" s="95" t="str">
        <f>IF(ユーザー別卸価格!J316="","", IF(ISNUMBER(ユーザー別卸価格!J316),IF(入力!$C$25=1,ROUNDDOWN(IF(入力!$C$21=1,ユーザー別卸価格!J316/(100-入力!$C$22)%,ユーザー別卸価格!J316+入力!$C$23),-入力!$C$24),IF(入力!$C$25=2,ROUNDUP(IF(入力!$C$21=1,ユーザー別卸価格!J316/(100-入力!$C$22)%,ユーザー別卸価格!J316+入力!$C$23),-入力!$C$24),ROUND(IF(入力!$C$21=1,ユーザー別卸価格!J316/(100-入力!$C$22)%,ユーザー別卸価格!J316+入力!$C$23),-入力!$C$24))),ユーザー別卸価格!J316))</f>
        <v/>
      </c>
      <c r="K316" s="20">
        <f>'6桁'!K316</f>
        <v>0</v>
      </c>
      <c r="L316" s="95">
        <f>IF(ユーザー別卸価格!L316="","", IF(ISNUMBER(ユーザー別卸価格!L316),IF(入力!$C$25=1,ROUNDDOWN(IF(入力!$C$21=1,ユーザー別卸価格!L316/(100-入力!$C$22)%,ユーザー別卸価格!L316+入力!$C$23),-入力!$C$24),IF(入力!$C$25=2,ROUNDUP(IF(入力!$C$21=1,ユーザー別卸価格!L316/(100-入力!$C$22)%,ユーザー別卸価格!L316+入力!$C$23),-入力!$C$24),ROUND(IF(入力!$C$21=1,ユーザー別卸価格!L316/(100-入力!$C$22)%,ユーザー別卸価格!L316+入力!$C$23),-入力!$C$24))),ユーザー別卸価格!L316))</f>
        <v>28700</v>
      </c>
      <c r="M316" s="20" t="str">
        <f>'6桁'!M316</f>
        <v>V</v>
      </c>
      <c r="N316" s="95">
        <f>IF(ユーザー別卸価格!N316="","", IF(ISNUMBER(ユーザー別卸価格!N316),IF(入力!$C$25=1,ROUNDDOWN(IF(入力!$C$21=1,ユーザー別卸価格!N316/(100-入力!$C$22)%,ユーザー別卸価格!N316+入力!$C$23),-入力!$C$24),IF(入力!$C$25=2,ROUNDUP(IF(入力!$C$21=1,ユーザー別卸価格!N316/(100-入力!$C$22)%,ユーザー別卸価格!N316+入力!$C$23),-入力!$C$24),ROUND(IF(入力!$C$21=1,ユーザー別卸価格!N316/(100-入力!$C$22)%,ユーザー別卸価格!N316+入力!$C$23),-入力!$C$24))),ユーザー別卸価格!N316))</f>
        <v>34000</v>
      </c>
      <c r="O316" s="126" t="str">
        <f>'6桁'!O316</f>
        <v>▽V</v>
      </c>
      <c r="P316" s="95">
        <f>IF(ユーザー別卸価格!P316="","", IF(ISNUMBER(ユーザー別卸価格!P316),IF(入力!$C$25=1,ROUNDDOWN(IF(入力!$C$21=1,ユーザー別卸価格!P316/(100-入力!$C$22)%,ユーザー別卸価格!P316+入力!$C$23),-入力!$C$24),IF(入力!$C$25=2,ROUNDUP(IF(入力!$C$21=1,ユーザー別卸価格!P316/(100-入力!$C$22)%,ユーザー別卸価格!P316+入力!$C$23),-入力!$C$24),ROUND(IF(入力!$C$21=1,ユーザー別卸価格!P316/(100-入力!$C$22)%,ユーザー別卸価格!P316+入力!$C$23),-入力!$C$24))),ユーザー別卸価格!P316))</f>
        <v>23800</v>
      </c>
      <c r="Q316" s="20" t="str">
        <f>'6桁'!Q316</f>
        <v>※V</v>
      </c>
      <c r="R316" s="161"/>
      <c r="S316" s="22"/>
      <c r="T316" s="74"/>
      <c r="U316" s="22"/>
      <c r="V316" s="267"/>
      <c r="W316" s="22"/>
      <c r="X316" s="4"/>
    </row>
    <row r="317" spans="2:27" ht="30" customHeight="1">
      <c r="B317" s="503"/>
      <c r="C317" s="341" t="s">
        <v>363</v>
      </c>
      <c r="D317" s="254">
        <v>88</v>
      </c>
      <c r="E317" s="342"/>
      <c r="F317" s="95" t="str">
        <f>IF(ユーザー別卸価格!F317="","", IF(ISNUMBER(ユーザー別卸価格!F317),IF(入力!$C$25=1,ROUNDDOWN(IF(入力!$C$21=1,ユーザー別卸価格!F317/(100-入力!$C$22)%,ユーザー別卸価格!F317+入力!$C$23),-入力!$C$24),IF(入力!$C$25=2,ROUNDUP(IF(入力!$C$21=1,ユーザー別卸価格!F317/(100-入力!$C$22)%,ユーザー別卸価格!F317+入力!$C$23),-入力!$C$24),ROUND(IF(入力!$C$21=1,ユーザー別卸価格!F317/(100-入力!$C$22)%,ユーザー別卸価格!F317+入力!$C$23),-入力!$C$24))),ユーザー別卸価格!F317))</f>
        <v/>
      </c>
      <c r="G317" s="126">
        <f>'6桁'!G317</f>
        <v>0</v>
      </c>
      <c r="H317" s="95" t="str">
        <f>IF(ユーザー別卸価格!H317="","", IF(ISNUMBER(ユーザー別卸価格!H317),IF(入力!$C$25=1,ROUNDDOWN(IF(入力!$C$21=1,ユーザー別卸価格!H317/(100-入力!$C$22)%,ユーザー別卸価格!H317+入力!$C$23),-入力!$C$24),IF(入力!$C$25=2,ROUNDUP(IF(入力!$C$21=1,ユーザー別卸価格!H317/(100-入力!$C$22)%,ユーザー別卸価格!H317+入力!$C$23),-入力!$C$24),ROUND(IF(入力!$C$21=1,ユーザー別卸価格!H317/(100-入力!$C$22)%,ユーザー別卸価格!H317+入力!$C$23),-入力!$C$24))),ユーザー別卸価格!H317))</f>
        <v/>
      </c>
      <c r="I317" s="126">
        <f>'6桁'!I317</f>
        <v>0</v>
      </c>
      <c r="J317" s="95" t="str">
        <f>IF(ユーザー別卸価格!J317="","", IF(ISNUMBER(ユーザー別卸価格!J317),IF(入力!$C$25=1,ROUNDDOWN(IF(入力!$C$21=1,ユーザー別卸価格!J317/(100-入力!$C$22)%,ユーザー別卸価格!J317+入力!$C$23),-入力!$C$24),IF(入力!$C$25=2,ROUNDUP(IF(入力!$C$21=1,ユーザー別卸価格!J317/(100-入力!$C$22)%,ユーザー別卸価格!J317+入力!$C$23),-入力!$C$24),ROUND(IF(入力!$C$21=1,ユーザー別卸価格!J317/(100-入力!$C$22)%,ユーザー別卸価格!J317+入力!$C$23),-入力!$C$24))),ユーザー別卸価格!J317))</f>
        <v/>
      </c>
      <c r="K317" s="20">
        <f>'6桁'!K317</f>
        <v>0</v>
      </c>
      <c r="L317" s="95" t="str">
        <f>IF(ユーザー別卸価格!L317="","", IF(ISNUMBER(ユーザー別卸価格!L317),IF(入力!$C$25=1,ROUNDDOWN(IF(入力!$C$21=1,ユーザー別卸価格!L317/(100-入力!$C$22)%,ユーザー別卸価格!L317+入力!$C$23),-入力!$C$24),IF(入力!$C$25=2,ROUNDUP(IF(入力!$C$21=1,ユーザー別卸価格!L317/(100-入力!$C$22)%,ユーザー別卸価格!L317+入力!$C$23),-入力!$C$24),ROUND(IF(入力!$C$21=1,ユーザー別卸価格!L317/(100-入力!$C$22)%,ユーザー別卸価格!L317+入力!$C$23),-入力!$C$24))),ユーザー別卸価格!L317))</f>
        <v/>
      </c>
      <c r="M317" s="20">
        <f>'6桁'!M317</f>
        <v>0</v>
      </c>
      <c r="N317" s="95">
        <f>IF(ユーザー別卸価格!N317="","", IF(ISNUMBER(ユーザー別卸価格!N317),IF(入力!$C$25=1,ROUNDDOWN(IF(入力!$C$21=1,ユーザー別卸価格!N317/(100-入力!$C$22)%,ユーザー別卸価格!N317+入力!$C$23),-入力!$C$24),IF(入力!$C$25=2,ROUNDUP(IF(入力!$C$21=1,ユーザー別卸価格!N317/(100-入力!$C$22)%,ユーザー別卸価格!N317+入力!$C$23),-入力!$C$24),ROUND(IF(入力!$C$21=1,ユーザー別卸価格!N317/(100-入力!$C$22)%,ユーザー別卸価格!N317+入力!$C$23),-入力!$C$24))),ユーザー別卸価格!N317))</f>
        <v>36500</v>
      </c>
      <c r="O317" s="126" t="str">
        <f>'6桁'!O317</f>
        <v>▽V</v>
      </c>
      <c r="P317" s="95" t="str">
        <f>IF(ユーザー別卸価格!P317="","", IF(ISNUMBER(ユーザー別卸価格!P317),IF(入力!$C$25=1,ROUNDDOWN(IF(入力!$C$21=1,ユーザー別卸価格!P317/(100-入力!$C$22)%,ユーザー別卸価格!P317+入力!$C$23),-入力!$C$24),IF(入力!$C$25=2,ROUNDUP(IF(入力!$C$21=1,ユーザー別卸価格!P317/(100-入力!$C$22)%,ユーザー別卸価格!P317+入力!$C$23),-入力!$C$24),ROUND(IF(入力!$C$21=1,ユーザー別卸価格!P317/(100-入力!$C$22)%,ユーザー別卸価格!P317+入力!$C$23),-入力!$C$24))),ユーザー別卸価格!P317))</f>
        <v/>
      </c>
      <c r="Q317" s="20">
        <f>'6桁'!Q317</f>
        <v>0</v>
      </c>
      <c r="R317" s="161"/>
      <c r="S317" s="22"/>
      <c r="T317" s="74"/>
      <c r="U317" s="22"/>
      <c r="V317" s="267"/>
      <c r="W317" s="22"/>
      <c r="X317" s="4"/>
    </row>
    <row r="318" spans="2:27" ht="30" customHeight="1">
      <c r="B318" s="503"/>
      <c r="C318" s="341" t="s">
        <v>338</v>
      </c>
      <c r="D318" s="254">
        <v>75</v>
      </c>
      <c r="E318" s="342"/>
      <c r="F318" s="95">
        <f>IF(ユーザー別卸価格!F318="","", IF(ISNUMBER(ユーザー別卸価格!F318),IF(入力!$C$25=1,ROUNDDOWN(IF(入力!$C$21=1,ユーザー別卸価格!F318/(100-入力!$C$22)%,ユーザー別卸価格!F318+入力!$C$23),-入力!$C$24),IF(入力!$C$25=2,ROUNDUP(IF(入力!$C$21=1,ユーザー別卸価格!F318/(100-入力!$C$22)%,ユーザー別卸価格!F318+入力!$C$23),-入力!$C$24),ROUND(IF(入力!$C$21=1,ユーザー別卸価格!F318/(100-入力!$C$22)%,ユーザー別卸価格!F318+入力!$C$23),-入力!$C$24))),ユーザー別卸価格!F318))</f>
        <v>16800</v>
      </c>
      <c r="G318" s="126" t="str">
        <f>'6桁'!G318</f>
        <v>V◇</v>
      </c>
      <c r="H318" s="95">
        <f>IF(ユーザー別卸価格!H318="","", IF(ISNUMBER(ユーザー別卸価格!H318),IF(入力!$C$25=1,ROUNDDOWN(IF(入力!$C$21=1,ユーザー別卸価格!H318/(100-入力!$C$22)%,ユーザー別卸価格!H318+入力!$C$23),-入力!$C$24),IF(入力!$C$25=2,ROUNDUP(IF(入力!$C$21=1,ユーザー別卸価格!H318/(100-入力!$C$22)%,ユーザー別卸価格!H318+入力!$C$23),-入力!$C$24),ROUND(IF(入力!$C$21=1,ユーザー別卸価格!H318/(100-入力!$C$22)%,ユーザー別卸価格!H318+入力!$C$23),-入力!$C$24))),ユーザー別卸価格!H318))</f>
        <v>16300</v>
      </c>
      <c r="I318" s="126" t="str">
        <f>'6桁'!I318</f>
        <v>V△</v>
      </c>
      <c r="J318" s="95">
        <f>IF(ユーザー別卸価格!J318="","", IF(ISNUMBER(ユーザー別卸価格!J318),IF(入力!$C$25=1,ROUNDDOWN(IF(入力!$C$21=1,ユーザー別卸価格!J318/(100-入力!$C$22)%,ユーザー別卸価格!J318+入力!$C$23),-入力!$C$24),IF(入力!$C$25=2,ROUNDUP(IF(入力!$C$21=1,ユーザー別卸価格!J318/(100-入力!$C$22)%,ユーザー別卸価格!J318+入力!$C$23),-入力!$C$24),ROUND(IF(入力!$C$21=1,ユーザー別卸価格!J318/(100-入力!$C$22)%,ユーザー別卸価格!J318+入力!$C$23),-入力!$C$24))),ユーザー別卸価格!J318))</f>
        <v>13700</v>
      </c>
      <c r="K318" s="20" t="str">
        <f>'6桁'!K318</f>
        <v>V◇</v>
      </c>
      <c r="L318" s="95">
        <f>IF(ユーザー別卸価格!L318="","", IF(ISNUMBER(ユーザー別卸価格!L318),IF(入力!$C$25=1,ROUNDDOWN(IF(入力!$C$21=1,ユーザー別卸価格!L318/(100-入力!$C$22)%,ユーザー別卸価格!L318+入力!$C$23),-入力!$C$24),IF(入力!$C$25=2,ROUNDUP(IF(入力!$C$21=1,ユーザー別卸価格!L318/(100-入力!$C$22)%,ユーザー別卸価格!L318+入力!$C$23),-入力!$C$24),ROUND(IF(入力!$C$21=1,ユーザー別卸価格!L318/(100-入力!$C$22)%,ユーザー別卸価格!L318+入力!$C$23),-入力!$C$24))),ユーザー別卸価格!L318))</f>
        <v>21400</v>
      </c>
      <c r="M318" s="20" t="str">
        <f>'6桁'!M318</f>
        <v>V</v>
      </c>
      <c r="N318" s="95">
        <f>IF(ユーザー別卸価格!N318="","", IF(ISNUMBER(ユーザー別卸価格!N318),IF(入力!$C$25=1,ROUNDDOWN(IF(入力!$C$21=1,ユーザー別卸価格!N318/(100-入力!$C$22)%,ユーザー別卸価格!N318+入力!$C$23),-入力!$C$24),IF(入力!$C$25=2,ROUNDUP(IF(入力!$C$21=1,ユーザー別卸価格!N318/(100-入力!$C$22)%,ユーザー別卸価格!N318+入力!$C$23),-入力!$C$24),ROUND(IF(入力!$C$21=1,ユーザー別卸価格!N318/(100-入力!$C$22)%,ユーザー別卸価格!N318+入力!$C$23),-入力!$C$24))),ユーザー別卸価格!N318))</f>
        <v>25200</v>
      </c>
      <c r="O318" s="126" t="str">
        <f>'6桁'!O318</f>
        <v>▽V</v>
      </c>
      <c r="P318" s="95" t="str">
        <f>IF(ユーザー別卸価格!P318="","", IF(ISNUMBER(ユーザー別卸価格!P318),IF(入力!$C$25=1,ROUNDDOWN(IF(入力!$C$21=1,ユーザー別卸価格!P318/(100-入力!$C$22)%,ユーザー別卸価格!P318+入力!$C$23),-入力!$C$24),IF(入力!$C$25=2,ROUNDUP(IF(入力!$C$21=1,ユーザー別卸価格!P318/(100-入力!$C$22)%,ユーザー別卸価格!P318+入力!$C$23),-入力!$C$24),ROUND(IF(入力!$C$21=1,ユーザー別卸価格!P318/(100-入力!$C$22)%,ユーザー別卸価格!P318+入力!$C$23),-入力!$C$24))),ユーザー別卸価格!P318))</f>
        <v/>
      </c>
      <c r="Q318" s="20">
        <f>'6桁'!Q318</f>
        <v>0</v>
      </c>
      <c r="R318" s="161"/>
      <c r="S318" s="22"/>
      <c r="T318" s="74"/>
      <c r="U318" s="22"/>
      <c r="V318" s="267"/>
      <c r="W318" s="22"/>
      <c r="X318" s="4"/>
    </row>
    <row r="319" spans="2:27" ht="30" customHeight="1">
      <c r="B319" s="503"/>
      <c r="C319" s="341" t="s">
        <v>729</v>
      </c>
      <c r="D319" s="254">
        <v>77</v>
      </c>
      <c r="E319" s="342"/>
      <c r="F319" s="95">
        <f>IF(ユーザー別卸価格!F319="","", IF(ISNUMBER(ユーザー別卸価格!F319),IF(入力!$C$25=1,ROUNDDOWN(IF(入力!$C$21=1,ユーザー別卸価格!F319/(100-入力!$C$22)%,ユーザー別卸価格!F319+入力!$C$23),-入力!$C$24),IF(入力!$C$25=2,ROUNDUP(IF(入力!$C$21=1,ユーザー別卸価格!F319/(100-入力!$C$22)%,ユーザー別卸価格!F319+入力!$C$23),-入力!$C$24),ROUND(IF(入力!$C$21=1,ユーザー別卸価格!F319/(100-入力!$C$22)%,ユーザー別卸価格!F319+入力!$C$23),-入力!$C$24))),ユーザー別卸価格!F319))</f>
        <v>20500</v>
      </c>
      <c r="G319" s="126" t="str">
        <f>'6桁'!G319</f>
        <v>V</v>
      </c>
      <c r="H319" s="95">
        <f>IF(ユーザー別卸価格!H319="","", IF(ISNUMBER(ユーザー別卸価格!H319),IF(入力!$C$25=1,ROUNDDOWN(IF(入力!$C$21=1,ユーザー別卸価格!H319/(100-入力!$C$22)%,ユーザー別卸価格!H319+入力!$C$23),-入力!$C$24),IF(入力!$C$25=2,ROUNDUP(IF(入力!$C$21=1,ユーザー別卸価格!H319/(100-入力!$C$22)%,ユーザー別卸価格!H319+入力!$C$23),-入力!$C$24),ROUND(IF(入力!$C$21=1,ユーザー別卸価格!H319/(100-入力!$C$22)%,ユーザー別卸価格!H319+入力!$C$23),-入力!$C$24))),ユーザー別卸価格!H319))</f>
        <v>19900</v>
      </c>
      <c r="I319" s="126" t="str">
        <f>'6桁'!I319</f>
        <v>V△</v>
      </c>
      <c r="J319" s="95">
        <f>IF(ユーザー別卸価格!J319="","", IF(ISNUMBER(ユーザー別卸価格!J319),IF(入力!$C$25=1,ROUNDDOWN(IF(入力!$C$21=1,ユーザー別卸価格!J319/(100-入力!$C$22)%,ユーザー別卸価格!J319+入力!$C$23),-入力!$C$24),IF(入力!$C$25=2,ROUNDUP(IF(入力!$C$21=1,ユーザー別卸価格!J319/(100-入力!$C$22)%,ユーザー別卸価格!J319+入力!$C$23),-入力!$C$24),ROUND(IF(入力!$C$21=1,ユーザー別卸価格!J319/(100-入力!$C$22)%,ユーザー別卸価格!J319+入力!$C$23),-入力!$C$24))),ユーザー別卸価格!J319))</f>
        <v>18500</v>
      </c>
      <c r="K319" s="20" t="str">
        <f>'6桁'!K319</f>
        <v>V◇</v>
      </c>
      <c r="L319" s="95" t="str">
        <f>IF(ユーザー別卸価格!L319="","", IF(ISNUMBER(ユーザー別卸価格!L319),IF(入力!$C$25=1,ROUNDDOWN(IF(入力!$C$21=1,ユーザー別卸価格!L319/(100-入力!$C$22)%,ユーザー別卸価格!L319+入力!$C$23),-入力!$C$24),IF(入力!$C$25=2,ROUNDUP(IF(入力!$C$21=1,ユーザー別卸価格!L319/(100-入力!$C$22)%,ユーザー別卸価格!L319+入力!$C$23),-入力!$C$24),ROUND(IF(入力!$C$21=1,ユーザー別卸価格!L319/(100-入力!$C$22)%,ユーザー別卸価格!L319+入力!$C$23),-入力!$C$24))),ユーザー別卸価格!L319))</f>
        <v/>
      </c>
      <c r="M319" s="20">
        <f>'6桁'!M319</f>
        <v>0</v>
      </c>
      <c r="N319" s="95" t="str">
        <f>IF(ユーザー別卸価格!N319="","", IF(ISNUMBER(ユーザー別卸価格!N319),IF(入力!$C$25=1,ROUNDDOWN(IF(入力!$C$21=1,ユーザー別卸価格!N319/(100-入力!$C$22)%,ユーザー別卸価格!N319+入力!$C$23),-入力!$C$24),IF(入力!$C$25=2,ROUNDUP(IF(入力!$C$21=1,ユーザー別卸価格!N319/(100-入力!$C$22)%,ユーザー別卸価格!N319+入力!$C$23),-入力!$C$24),ROUND(IF(入力!$C$21=1,ユーザー別卸価格!N319/(100-入力!$C$22)%,ユーザー別卸価格!N319+入力!$C$23),-入力!$C$24))),ユーザー別卸価格!N319))</f>
        <v/>
      </c>
      <c r="O319" s="126">
        <f>'6桁'!O319</f>
        <v>0</v>
      </c>
      <c r="P319" s="95" t="str">
        <f>IF(ユーザー別卸価格!P319="","", IF(ISNUMBER(ユーザー別卸価格!P319),IF(入力!$C$25=1,ROUNDDOWN(IF(入力!$C$21=1,ユーザー別卸価格!P319/(100-入力!$C$22)%,ユーザー別卸価格!P319+入力!$C$23),-入力!$C$24),IF(入力!$C$25=2,ROUNDUP(IF(入力!$C$21=1,ユーザー別卸価格!P319/(100-入力!$C$22)%,ユーザー別卸価格!P319+入力!$C$23),-入力!$C$24),ROUND(IF(入力!$C$21=1,ユーザー別卸価格!P319/(100-入力!$C$22)%,ユーザー別卸価格!P319+入力!$C$23),-入力!$C$24))),ユーザー別卸価格!P319))</f>
        <v/>
      </c>
      <c r="Q319" s="20">
        <f>'6桁'!Q319</f>
        <v>0</v>
      </c>
      <c r="R319" s="161"/>
      <c r="S319" s="22"/>
      <c r="T319" s="74"/>
      <c r="U319" s="22"/>
      <c r="V319" s="267"/>
      <c r="W319" s="22"/>
      <c r="X319" s="4"/>
    </row>
    <row r="320" spans="2:27" ht="30" customHeight="1">
      <c r="B320" s="503"/>
      <c r="C320" s="341" t="s">
        <v>53</v>
      </c>
      <c r="D320" s="254" t="s">
        <v>1117</v>
      </c>
      <c r="E320" s="342">
        <v>86</v>
      </c>
      <c r="F320" s="95">
        <f>IF(ユーザー別卸価格!F320="","", IF(ISNUMBER(ユーザー別卸価格!F320),IF(入力!$C$25=1,ROUNDDOWN(IF(入力!$C$21=1,ユーザー別卸価格!F320/(100-入力!$C$22)%,ユーザー別卸価格!F320+入力!$C$23),-入力!$C$24),IF(入力!$C$25=2,ROUNDUP(IF(入力!$C$21=1,ユーザー別卸価格!F320/(100-入力!$C$22)%,ユーザー別卸価格!F320+入力!$C$23),-入力!$C$24),ROUND(IF(入力!$C$21=1,ユーザー別卸価格!F320/(100-入力!$C$22)%,ユーザー別卸価格!F320+入力!$C$23),-入力!$C$24))),ユーザー別卸価格!F320))</f>
        <v>20800</v>
      </c>
      <c r="G320" s="126" t="str">
        <f>'6桁'!G320</f>
        <v>V</v>
      </c>
      <c r="H320" s="95" t="str">
        <f>IF(ユーザー別卸価格!H320="","", IF(ISNUMBER(ユーザー別卸価格!H320),IF(入力!$C$25=1,ROUNDDOWN(IF(入力!$C$21=1,ユーザー別卸価格!H320/(100-入力!$C$22)%,ユーザー別卸価格!H320+入力!$C$23),-入力!$C$24),IF(入力!$C$25=2,ROUNDUP(IF(入力!$C$21=1,ユーザー別卸価格!H320/(100-入力!$C$22)%,ユーザー別卸価格!H320+入力!$C$23),-入力!$C$24),ROUND(IF(入力!$C$21=1,ユーザー別卸価格!H320/(100-入力!$C$22)%,ユーザー別卸価格!H320+入力!$C$23),-入力!$C$24))),ユーザー別卸価格!H320))</f>
        <v/>
      </c>
      <c r="I320" s="126">
        <f>'6桁'!I320</f>
        <v>0</v>
      </c>
      <c r="J320" s="95">
        <f>IF(ユーザー別卸価格!J320="","", IF(ISNUMBER(ユーザー別卸価格!J320),IF(入力!$C$25=1,ROUNDDOWN(IF(入力!$C$21=1,ユーザー別卸価格!J320/(100-入力!$C$22)%,ユーザー別卸価格!J320+入力!$C$23),-入力!$C$24),IF(入力!$C$25=2,ROUNDUP(IF(入力!$C$21=1,ユーザー別卸価格!J320/(100-入力!$C$22)%,ユーザー別卸価格!J320+入力!$C$23),-入力!$C$24),ROUND(IF(入力!$C$21=1,ユーザー別卸価格!J320/(100-入力!$C$22)%,ユーザー別卸価格!J320+入力!$C$23),-入力!$C$24))),ユーザー別卸価格!J320))</f>
        <v>19100</v>
      </c>
      <c r="K320" s="20" t="str">
        <f>'6桁'!K320</f>
        <v>V◇</v>
      </c>
      <c r="L320" s="95" t="str">
        <f>IF(ユーザー別卸価格!L320="","", IF(ISNUMBER(ユーザー別卸価格!L320),IF(入力!$C$25=1,ROUNDDOWN(IF(入力!$C$21=1,ユーザー別卸価格!L320/(100-入力!$C$22)%,ユーザー別卸価格!L320+入力!$C$23),-入力!$C$24),IF(入力!$C$25=2,ROUNDUP(IF(入力!$C$21=1,ユーザー別卸価格!L320/(100-入力!$C$22)%,ユーザー別卸価格!L320+入力!$C$23),-入力!$C$24),ROUND(IF(入力!$C$21=1,ユーザー別卸価格!L320/(100-入力!$C$22)%,ユーザー別卸価格!L320+入力!$C$23),-入力!$C$24))),ユーザー別卸価格!L320))</f>
        <v/>
      </c>
      <c r="M320" s="126">
        <f>'6桁'!M320</f>
        <v>0</v>
      </c>
      <c r="N320" s="95" t="str">
        <f>IF(ユーザー別卸価格!N320="","", IF(ISNUMBER(ユーザー別卸価格!N320),IF(入力!$C$25=1,ROUNDDOWN(IF(入力!$C$21=1,ユーザー別卸価格!N320/(100-入力!$C$22)%,ユーザー別卸価格!N320+入力!$C$23),-入力!$C$24),IF(入力!$C$25=2,ROUNDUP(IF(入力!$C$21=1,ユーザー別卸価格!N320/(100-入力!$C$22)%,ユーザー別卸価格!N320+入力!$C$23),-入力!$C$24),ROUND(IF(入力!$C$21=1,ユーザー別卸価格!N320/(100-入力!$C$22)%,ユーザー別卸価格!N320+入力!$C$23),-入力!$C$24))),ユーザー別卸価格!N320))</f>
        <v/>
      </c>
      <c r="O320" s="126">
        <f>'6桁'!O320</f>
        <v>0</v>
      </c>
      <c r="P320" s="95">
        <f>IF(ユーザー別卸価格!P320="","", IF(ISNUMBER(ユーザー別卸価格!P320),IF(入力!$C$25=1,ROUNDDOWN(IF(入力!$C$21=1,ユーザー別卸価格!P320/(100-入力!$C$22)%,ユーザー別卸価格!P320+入力!$C$23),-入力!$C$24),IF(入力!$C$25=2,ROUNDUP(IF(入力!$C$21=1,ユーザー別卸価格!P320/(100-入力!$C$22)%,ユーザー別卸価格!P320+入力!$C$23),-入力!$C$24),ROUND(IF(入力!$C$21=1,ユーザー別卸価格!P320/(100-入力!$C$22)%,ユーザー別卸価格!P320+入力!$C$23),-入力!$C$24))),ユーザー別卸価格!P320))</f>
        <v>20800</v>
      </c>
      <c r="Q320" s="20" t="str">
        <f>'6桁'!Q320</f>
        <v>V
DZ101</v>
      </c>
      <c r="R320" s="161"/>
      <c r="S320" s="22"/>
      <c r="T320" s="74"/>
      <c r="U320" s="22"/>
      <c r="V320" s="267"/>
      <c r="W320" s="22"/>
      <c r="X320" s="4"/>
    </row>
    <row r="321" spans="2:24" ht="30" customHeight="1">
      <c r="B321" s="503"/>
      <c r="C321" s="341" t="s">
        <v>48</v>
      </c>
      <c r="D321" s="254">
        <v>85</v>
      </c>
      <c r="E321" s="342">
        <v>89</v>
      </c>
      <c r="F321" s="95">
        <f>IF(ユーザー別卸価格!F321="","", IF(ISNUMBER(ユーザー別卸価格!F321),IF(入力!$C$25=1,ROUNDDOWN(IF(入力!$C$21=1,ユーザー別卸価格!F321/(100-入力!$C$22)%,ユーザー別卸価格!F321+入力!$C$23),-入力!$C$24),IF(入力!$C$25=2,ROUNDUP(IF(入力!$C$21=1,ユーザー別卸価格!F321/(100-入力!$C$22)%,ユーザー別卸価格!F321+入力!$C$23),-入力!$C$24),ROUND(IF(入力!$C$21=1,ユーザー別卸価格!F321/(100-入力!$C$22)%,ユーザー別卸価格!F321+入力!$C$23),-入力!$C$24))),ユーザー別卸価格!F321))</f>
        <v>21200</v>
      </c>
      <c r="G321" s="126" t="str">
        <f>'6桁'!G321</f>
        <v>V</v>
      </c>
      <c r="H321" s="95" t="str">
        <f>IF(ユーザー別卸価格!H321="","", IF(ISNUMBER(ユーザー別卸価格!H321),IF(入力!$C$25=1,ROUNDDOWN(IF(入力!$C$21=1,ユーザー別卸価格!H321/(100-入力!$C$22)%,ユーザー別卸価格!H321+入力!$C$23),-入力!$C$24),IF(入力!$C$25=2,ROUNDUP(IF(入力!$C$21=1,ユーザー別卸価格!H321/(100-入力!$C$22)%,ユーザー別卸価格!H321+入力!$C$23),-入力!$C$24),ROUND(IF(入力!$C$21=1,ユーザー別卸価格!H321/(100-入力!$C$22)%,ユーザー別卸価格!H321+入力!$C$23),-入力!$C$24))),ユーザー別卸価格!H321))</f>
        <v/>
      </c>
      <c r="I321" s="126">
        <f>'6桁'!I321</f>
        <v>0</v>
      </c>
      <c r="J321" s="95">
        <f>IF(ユーザー別卸価格!J321="","", IF(ISNUMBER(ユーザー別卸価格!J321),IF(入力!$C$25=1,ROUNDDOWN(IF(入力!$C$21=1,ユーザー別卸価格!J321/(100-入力!$C$22)%,ユーザー別卸価格!J321+入力!$C$23),-入力!$C$24),IF(入力!$C$25=2,ROUNDUP(IF(入力!$C$21=1,ユーザー別卸価格!J321/(100-入力!$C$22)%,ユーザー別卸価格!J321+入力!$C$23),-入力!$C$24),ROUND(IF(入力!$C$21=1,ユーザー別卸価格!J321/(100-入力!$C$22)%,ユーザー別卸価格!J321+入力!$C$23),-入力!$C$24))),ユーザー別卸価格!J321))</f>
        <v>19400</v>
      </c>
      <c r="K321" s="20" t="str">
        <f>'6桁'!K321</f>
        <v>V◇</v>
      </c>
      <c r="L321" s="95">
        <f>IF(ユーザー別卸価格!L321="","", IF(ISNUMBER(ユーザー別卸価格!L321),IF(入力!$C$25=1,ROUNDDOWN(IF(入力!$C$21=1,ユーザー別卸価格!L321/(100-入力!$C$22)%,ユーザー別卸価格!L321+入力!$C$23),-入力!$C$24),IF(入力!$C$25=2,ROUNDUP(IF(入力!$C$21=1,ユーザー別卸価格!L321/(100-入力!$C$22)%,ユーザー別卸価格!L321+入力!$C$23),-入力!$C$24),ROUND(IF(入力!$C$21=1,ユーザー別卸価格!L321/(100-入力!$C$22)%,ユーザー別卸価格!L321+入力!$C$23),-入力!$C$24))),ユーザー別卸価格!L321))</f>
        <v>23800</v>
      </c>
      <c r="M321" s="20" t="str">
        <f>'6桁'!M321</f>
        <v>V</v>
      </c>
      <c r="N321" s="95" t="str">
        <f>IF(ユーザー別卸価格!N321="","", IF(ISNUMBER(ユーザー別卸価格!N321),IF(入力!$C$25=1,ROUNDDOWN(IF(入力!$C$21=1,ユーザー別卸価格!N321/(100-入力!$C$22)%,ユーザー別卸価格!N321+入力!$C$23),-入力!$C$24),IF(入力!$C$25=2,ROUNDUP(IF(入力!$C$21=1,ユーザー別卸価格!N321/(100-入力!$C$22)%,ユーザー別卸価格!N321+入力!$C$23),-入力!$C$24),ROUND(IF(入力!$C$21=1,ユーザー別卸価格!N321/(100-入力!$C$22)%,ユーザー別卸価格!N321+入力!$C$23),-入力!$C$24))),ユーザー別卸価格!N321))</f>
        <v/>
      </c>
      <c r="O321" s="126">
        <f>'6桁'!O321</f>
        <v>0</v>
      </c>
      <c r="P321" s="95">
        <f>IF(ユーザー別卸価格!P321="","", IF(ISNUMBER(ユーザー別卸価格!P321),IF(入力!$C$25=1,ROUNDDOWN(IF(入力!$C$21=1,ユーザー別卸価格!P321/(100-入力!$C$22)%,ユーザー別卸価格!P321+入力!$C$23),-入力!$C$24),IF(入力!$C$25=2,ROUNDUP(IF(入力!$C$21=1,ユーザー別卸価格!P321/(100-入力!$C$22)%,ユーザー別卸価格!P321+入力!$C$23),-入力!$C$24),ROUND(IF(入力!$C$21=1,ユーザー別卸価格!P321/(100-入力!$C$22)%,ユーザー別卸価格!P321+入力!$C$23),-入力!$C$24))),ユーザー別卸価格!P321))</f>
        <v>20600</v>
      </c>
      <c r="Q321" s="20" t="str">
        <f>'6桁'!Q321</f>
        <v>V</v>
      </c>
      <c r="R321" s="161"/>
      <c r="S321" s="22"/>
      <c r="T321" s="74"/>
      <c r="U321" s="22"/>
      <c r="V321" s="267"/>
      <c r="W321" s="22"/>
      <c r="X321" s="4"/>
    </row>
    <row r="322" spans="2:24" ht="30" customHeight="1">
      <c r="B322" s="503"/>
      <c r="C322" s="341" t="s">
        <v>54</v>
      </c>
      <c r="D322" s="254" t="s">
        <v>1118</v>
      </c>
      <c r="E322" s="342"/>
      <c r="F322" s="95" t="str">
        <f>IF(ユーザー別卸価格!F322="","", IF(ISNUMBER(ユーザー別卸価格!F322),IF(入力!$C$25=1,ROUNDDOWN(IF(入力!$C$21=1,ユーザー別卸価格!F322/(100-入力!$C$22)%,ユーザー別卸価格!F322+入力!$C$23),-入力!$C$24),IF(入力!$C$25=2,ROUNDUP(IF(入力!$C$21=1,ユーザー別卸価格!F322/(100-入力!$C$22)%,ユーザー別卸価格!F322+入力!$C$23),-入力!$C$24),ROUND(IF(入力!$C$21=1,ユーザー別卸価格!F322/(100-入力!$C$22)%,ユーザー別卸価格!F322+入力!$C$23),-入力!$C$24))),ユーザー別卸価格!F322))</f>
        <v/>
      </c>
      <c r="G322" s="126">
        <f>'6桁'!G322</f>
        <v>0</v>
      </c>
      <c r="H322" s="95" t="str">
        <f>IF(ユーザー別卸価格!H322="","", IF(ISNUMBER(ユーザー別卸価格!H322),IF(入力!$C$25=1,ROUNDDOWN(IF(入力!$C$21=1,ユーザー別卸価格!H322/(100-入力!$C$22)%,ユーザー別卸価格!H322+入力!$C$23),-入力!$C$24),IF(入力!$C$25=2,ROUNDUP(IF(入力!$C$21=1,ユーザー別卸価格!H322/(100-入力!$C$22)%,ユーザー別卸価格!H322+入力!$C$23),-入力!$C$24),ROUND(IF(入力!$C$21=1,ユーザー別卸価格!H322/(100-入力!$C$22)%,ユーザー別卸価格!H322+入力!$C$23),-入力!$C$24))),ユーザー別卸価格!H322))</f>
        <v/>
      </c>
      <c r="I322" s="126">
        <f>'6桁'!I322</f>
        <v>0</v>
      </c>
      <c r="J322" s="95" t="str">
        <f>IF(ユーザー別卸価格!J322="","", IF(ISNUMBER(ユーザー別卸価格!J322),IF(入力!$C$25=1,ROUNDDOWN(IF(入力!$C$21=1,ユーザー別卸価格!J322/(100-入力!$C$22)%,ユーザー別卸価格!J322+入力!$C$23),-入力!$C$24),IF(入力!$C$25=2,ROUNDUP(IF(入力!$C$21=1,ユーザー別卸価格!J322/(100-入力!$C$22)%,ユーザー別卸価格!J322+入力!$C$23),-入力!$C$24),ROUND(IF(入力!$C$21=1,ユーザー別卸価格!J322/(100-入力!$C$22)%,ユーザー別卸価格!J322+入力!$C$23),-入力!$C$24))),ユーザー別卸価格!J322))</f>
        <v/>
      </c>
      <c r="K322" s="20">
        <f>'6桁'!K322</f>
        <v>0</v>
      </c>
      <c r="L322" s="95" t="str">
        <f>IF(ユーザー別卸価格!L322="","", IF(ISNUMBER(ユーザー別卸価格!L322),IF(入力!$C$25=1,ROUNDDOWN(IF(入力!$C$21=1,ユーザー別卸価格!L322/(100-入力!$C$22)%,ユーザー別卸価格!L322+入力!$C$23),-入力!$C$24),IF(入力!$C$25=2,ROUNDUP(IF(入力!$C$21=1,ユーザー別卸価格!L322/(100-入力!$C$22)%,ユーザー別卸価格!L322+入力!$C$23),-入力!$C$24),ROUND(IF(入力!$C$21=1,ユーザー別卸価格!L322/(100-入力!$C$22)%,ユーザー別卸価格!L322+入力!$C$23),-入力!$C$24))),ユーザー別卸価格!L322))</f>
        <v/>
      </c>
      <c r="M322" s="20">
        <f>'6桁'!M322</f>
        <v>0</v>
      </c>
      <c r="N322" s="95" t="str">
        <f>IF(ユーザー別卸価格!N322="","", IF(ISNUMBER(ユーザー別卸価格!N322),IF(入力!$C$25=1,ROUNDDOWN(IF(入力!$C$21=1,ユーザー別卸価格!N322/(100-入力!$C$22)%,ユーザー別卸価格!N322+入力!$C$23),-入力!$C$24),IF(入力!$C$25=2,ROUNDUP(IF(入力!$C$21=1,ユーザー別卸価格!N322/(100-入力!$C$22)%,ユーザー別卸価格!N322+入力!$C$23),-入力!$C$24),ROUND(IF(入力!$C$21=1,ユーザー別卸価格!N322/(100-入力!$C$22)%,ユーザー別卸価格!N322+入力!$C$23),-入力!$C$24))),ユーザー別卸価格!N322))</f>
        <v/>
      </c>
      <c r="O322" s="126">
        <f>'6桁'!O322</f>
        <v>0</v>
      </c>
      <c r="P322" s="95">
        <f>IF(ユーザー別卸価格!P322="","", IF(ISNUMBER(ユーザー別卸価格!P322),IF(入力!$C$25=1,ROUNDDOWN(IF(入力!$C$21=1,ユーザー別卸価格!P322/(100-入力!$C$22)%,ユーザー別卸価格!P322+入力!$C$23),-入力!$C$24),IF(入力!$C$25=2,ROUNDUP(IF(入力!$C$21=1,ユーザー別卸価格!P322/(100-入力!$C$22)%,ユーザー別卸価格!P322+入力!$C$23),-入力!$C$24),ROUND(IF(入力!$C$21=1,ユーザー別卸価格!P322/(100-入力!$C$22)%,ユーザー別卸価格!P322+入力!$C$23),-入力!$C$24))),ユーザー別卸価格!P322))</f>
        <v>23100</v>
      </c>
      <c r="Q322" s="20" t="str">
        <f>'6桁'!Q322</f>
        <v>V</v>
      </c>
      <c r="R322" s="161"/>
      <c r="S322" s="22"/>
      <c r="T322" s="74"/>
      <c r="U322" s="22"/>
      <c r="V322" s="267"/>
      <c r="W322" s="22"/>
      <c r="X322" s="4"/>
    </row>
    <row r="323" spans="2:24" ht="30" customHeight="1">
      <c r="B323" s="503"/>
      <c r="C323" s="341" t="s">
        <v>316</v>
      </c>
      <c r="D323" s="254">
        <v>74</v>
      </c>
      <c r="E323" s="342"/>
      <c r="F323" s="95" t="str">
        <f>IF(ユーザー別卸価格!F323="","", IF(ISNUMBER(ユーザー別卸価格!F323),IF(入力!$C$25=1,ROUNDDOWN(IF(入力!$C$21=1,ユーザー別卸価格!F323/(100-入力!$C$22)%,ユーザー別卸価格!F323+入力!$C$23),-入力!$C$24),IF(入力!$C$25=2,ROUNDUP(IF(入力!$C$21=1,ユーザー別卸価格!F323/(100-入力!$C$22)%,ユーザー別卸価格!F323+入力!$C$23),-入力!$C$24),ROUND(IF(入力!$C$21=1,ユーザー別卸価格!F323/(100-入力!$C$22)%,ユーザー別卸価格!F323+入力!$C$23),-入力!$C$24))),ユーザー別卸価格!F323))</f>
        <v/>
      </c>
      <c r="G323" s="96">
        <f>'6桁'!G323</f>
        <v>0</v>
      </c>
      <c r="H323" s="95" t="str">
        <f>IF(ユーザー別卸価格!H323="","", IF(ISNUMBER(ユーザー別卸価格!H323),IF(入力!$C$25=1,ROUNDDOWN(IF(入力!$C$21=1,ユーザー別卸価格!H323/(100-入力!$C$22)%,ユーザー別卸価格!H323+入力!$C$23),-入力!$C$24),IF(入力!$C$25=2,ROUNDUP(IF(入力!$C$21=1,ユーザー別卸価格!H323/(100-入力!$C$22)%,ユーザー別卸価格!H323+入力!$C$23),-入力!$C$24),ROUND(IF(入力!$C$21=1,ユーザー別卸価格!H323/(100-入力!$C$22)%,ユーザー別卸価格!H323+入力!$C$23),-入力!$C$24))),ユーザー別卸価格!H323))</f>
        <v/>
      </c>
      <c r="I323" s="126">
        <f>'6桁'!I323</f>
        <v>0</v>
      </c>
      <c r="J323" s="95">
        <f>IF(ユーザー別卸価格!J323="","", IF(ISNUMBER(ユーザー別卸価格!J323),IF(入力!$C$25=1,ROUNDDOWN(IF(入力!$C$21=1,ユーザー別卸価格!J323/(100-入力!$C$22)%,ユーザー別卸価格!J323+入力!$C$23),-入力!$C$24),IF(入力!$C$25=2,ROUNDUP(IF(入力!$C$21=1,ユーザー別卸価格!J323/(100-入力!$C$22)%,ユーザー別卸価格!J323+入力!$C$23),-入力!$C$24),ROUND(IF(入力!$C$21=1,ユーザー別卸価格!J323/(100-入力!$C$22)%,ユーザー別卸価格!J323+入力!$C$23),-入力!$C$24))),ユーザー別卸価格!J323))</f>
        <v>13900</v>
      </c>
      <c r="K323" s="20" t="str">
        <f>'6桁'!K323</f>
        <v>H◇</v>
      </c>
      <c r="L323" s="95" t="str">
        <f>IF(ユーザー別卸価格!L323="","", IF(ISNUMBER(ユーザー別卸価格!L323),IF(入力!$C$25=1,ROUNDDOWN(IF(入力!$C$21=1,ユーザー別卸価格!L323/(100-入力!$C$22)%,ユーザー別卸価格!L323+入力!$C$23),-入力!$C$24),IF(入力!$C$25=2,ROUNDUP(IF(入力!$C$21=1,ユーザー別卸価格!L323/(100-入力!$C$22)%,ユーザー別卸価格!L323+入力!$C$23),-入力!$C$24),ROUND(IF(入力!$C$21=1,ユーザー別卸価格!L323/(100-入力!$C$22)%,ユーザー別卸価格!L323+入力!$C$23),-入力!$C$24))),ユーザー別卸価格!L323))</f>
        <v/>
      </c>
      <c r="M323" s="20">
        <f>'6桁'!M323</f>
        <v>0</v>
      </c>
      <c r="N323" s="95" t="str">
        <f>IF(ユーザー別卸価格!N323="","", IF(ISNUMBER(ユーザー別卸価格!N323),IF(入力!$C$25=1,ROUNDDOWN(IF(入力!$C$21=1,ユーザー別卸価格!N323/(100-入力!$C$22)%,ユーザー別卸価格!N323+入力!$C$23),-入力!$C$24),IF(入力!$C$25=2,ROUNDUP(IF(入力!$C$21=1,ユーザー別卸価格!N323/(100-入力!$C$22)%,ユーザー別卸価格!N323+入力!$C$23),-入力!$C$24),ROUND(IF(入力!$C$21=1,ユーザー別卸価格!N323/(100-入力!$C$22)%,ユーザー別卸価格!N323+入力!$C$23),-入力!$C$24))),ユーザー別卸価格!N323))</f>
        <v/>
      </c>
      <c r="O323" s="126">
        <f>'6桁'!O323</f>
        <v>0</v>
      </c>
      <c r="P323" s="95" t="str">
        <f>IF(ユーザー別卸価格!P323="","", IF(ISNUMBER(ユーザー別卸価格!P323),IF(入力!$C$25=1,ROUNDDOWN(IF(入力!$C$21=1,ユーザー別卸価格!P323/(100-入力!$C$22)%,ユーザー別卸価格!P323+入力!$C$23),-入力!$C$24),IF(入力!$C$25=2,ROUNDUP(IF(入力!$C$21=1,ユーザー別卸価格!P323/(100-入力!$C$22)%,ユーザー別卸価格!P323+入力!$C$23),-入力!$C$24),ROUND(IF(入力!$C$21=1,ユーザー別卸価格!P323/(100-入力!$C$22)%,ユーザー別卸価格!P323+入力!$C$23),-入力!$C$24))),ユーザー別卸価格!P323))</f>
        <v/>
      </c>
      <c r="Q323" s="20">
        <f>'6桁'!Q323</f>
        <v>0</v>
      </c>
      <c r="R323" s="161"/>
      <c r="S323" s="22"/>
      <c r="T323" s="74"/>
      <c r="U323" s="22"/>
      <c r="V323" s="267"/>
      <c r="W323" s="22"/>
      <c r="X323" s="4"/>
    </row>
    <row r="324" spans="2:24" ht="30" customHeight="1">
      <c r="B324" s="503"/>
      <c r="C324" s="411" t="s">
        <v>204</v>
      </c>
      <c r="D324" s="317">
        <v>77</v>
      </c>
      <c r="E324" s="249"/>
      <c r="F324" s="319">
        <f>IF(ユーザー別卸価格!F324="","", IF(ISNUMBER(ユーザー別卸価格!F324),IF(入力!$C$25=1,ROUNDDOWN(IF(入力!$C$21=1,ユーザー別卸価格!F324/(100-入力!$C$22)%,ユーザー別卸価格!F324+入力!$C$23),-入力!$C$24),IF(入力!$C$25=2,ROUNDUP(IF(入力!$C$21=1,ユーザー別卸価格!F324/(100-入力!$C$22)%,ユーザー別卸価格!F324+入力!$C$23),-入力!$C$24),ROUND(IF(入力!$C$21=1,ユーザー別卸価格!F324/(100-入力!$C$22)%,ユーザー別卸価格!F324+入力!$C$23),-入力!$C$24))),ユーザー別卸価格!F324))</f>
        <v>16800</v>
      </c>
      <c r="G324" s="126" t="str">
        <f>'6桁'!G324</f>
        <v>H◇</v>
      </c>
      <c r="H324" s="319">
        <f>IF(ユーザー別卸価格!H324="","", IF(ISNUMBER(ユーザー別卸価格!H324),IF(入力!$C$25=1,ROUNDDOWN(IF(入力!$C$21=1,ユーザー別卸価格!H324/(100-入力!$C$22)%,ユーザー別卸価格!H324+入力!$C$23),-入力!$C$24),IF(入力!$C$25=2,ROUNDUP(IF(入力!$C$21=1,ユーザー別卸価格!H324/(100-入力!$C$22)%,ユーザー別卸価格!H324+入力!$C$23),-入力!$C$24),ROUND(IF(入力!$C$21=1,ユーザー別卸価格!H324/(100-入力!$C$22)%,ユーザー別卸価格!H324+入力!$C$23),-入力!$C$24))),ユーザー別卸価格!H324))</f>
        <v>16500</v>
      </c>
      <c r="I324" s="132" t="str">
        <f>'6桁'!I324</f>
        <v>H△</v>
      </c>
      <c r="J324" s="95">
        <f>IF(ユーザー別卸価格!J324="","", IF(ISNUMBER(ユーザー別卸価格!J324),IF(入力!$C$25=1,ROUNDDOWN(IF(入力!$C$21=1,ユーザー別卸価格!J324/(100-入力!$C$22)%,ユーザー別卸価格!J324+入力!$C$23),-入力!$C$24),IF(入力!$C$25=2,ROUNDUP(IF(入力!$C$21=1,ユーザー別卸価格!J324/(100-入力!$C$22)%,ユーザー別卸価格!J324+入力!$C$23),-入力!$C$24),ROUND(IF(入力!$C$21=1,ユーザー別卸価格!J324/(100-入力!$C$22)%,ユーザー別卸価格!J324+入力!$C$23),-入力!$C$24))),ユーザー別卸価格!J324))</f>
        <v>13700</v>
      </c>
      <c r="K324" s="20" t="str">
        <f>'6桁'!K324</f>
        <v>H◇</v>
      </c>
      <c r="L324" s="319" t="str">
        <f>IF(ユーザー別卸価格!L324="","", IF(ISNUMBER(ユーザー別卸価格!L324),IF(入力!$C$25=1,ROUNDDOWN(IF(入力!$C$21=1,ユーザー別卸価格!L324/(100-入力!$C$22)%,ユーザー別卸価格!L324+入力!$C$23),-入力!$C$24),IF(入力!$C$25=2,ROUNDUP(IF(入力!$C$21=1,ユーザー別卸価格!L324/(100-入力!$C$22)%,ユーザー別卸価格!L324+入力!$C$23),-入力!$C$24),ROUND(IF(入力!$C$21=1,ユーザー別卸価格!L324/(100-入力!$C$22)%,ユーザー別卸価格!L324+入力!$C$23),-入力!$C$24))),ユーザー別卸価格!L324))</f>
        <v/>
      </c>
      <c r="M324" s="236">
        <f>'6桁'!M324</f>
        <v>0</v>
      </c>
      <c r="N324" s="319" t="str">
        <f>IF(ユーザー別卸価格!N324="","", IF(ISNUMBER(ユーザー別卸価格!N324),IF(入力!$C$25=1,ROUNDDOWN(IF(入力!$C$21=1,ユーザー別卸価格!N324/(100-入力!$C$22)%,ユーザー別卸価格!N324+入力!$C$23),-入力!$C$24),IF(入力!$C$25=2,ROUNDUP(IF(入力!$C$21=1,ユーザー別卸価格!N324/(100-入力!$C$22)%,ユーザー別卸価格!N324+入力!$C$23),-入力!$C$24),ROUND(IF(入力!$C$21=1,ユーザー別卸価格!N324/(100-入力!$C$22)%,ユーザー別卸価格!N324+入力!$C$23),-入力!$C$24))),ユーザー別卸価格!N324))</f>
        <v/>
      </c>
      <c r="O324" s="126">
        <f>'6桁'!O324</f>
        <v>0</v>
      </c>
      <c r="P324" s="319" t="str">
        <f>IF(ユーザー別卸価格!P324="","", IF(ISNUMBER(ユーザー別卸価格!P324),IF(入力!$C$25=1,ROUNDDOWN(IF(入力!$C$21=1,ユーザー別卸価格!P324/(100-入力!$C$22)%,ユーザー別卸価格!P324+入力!$C$23),-入力!$C$24),IF(入力!$C$25=2,ROUNDUP(IF(入力!$C$21=1,ユーザー別卸価格!P324/(100-入力!$C$22)%,ユーザー別卸価格!P324+入力!$C$23),-入力!$C$24),ROUND(IF(入力!$C$21=1,ユーザー別卸価格!P324/(100-入力!$C$22)%,ユーザー別卸価格!P324+入力!$C$23),-入力!$C$24))),ユーザー別卸価格!P324))</f>
        <v/>
      </c>
      <c r="Q324" s="236">
        <f>'6桁'!Q324</f>
        <v>0</v>
      </c>
      <c r="R324" s="161"/>
      <c r="S324" s="22"/>
      <c r="T324" s="74"/>
      <c r="U324" s="22"/>
      <c r="V324" s="267"/>
      <c r="W324" s="22"/>
      <c r="X324" s="4"/>
    </row>
    <row r="325" spans="2:24" ht="30" customHeight="1">
      <c r="B325" s="503"/>
      <c r="C325" s="87" t="s">
        <v>135</v>
      </c>
      <c r="D325" s="254">
        <v>81</v>
      </c>
      <c r="E325" s="342"/>
      <c r="F325" s="95" t="str">
        <f>IF(ユーザー別卸価格!F325="","", IF(ISNUMBER(ユーザー別卸価格!F325),IF(入力!$C$25=1,ROUNDDOWN(IF(入力!$C$21=1,ユーザー別卸価格!F325/(100-入力!$C$22)%,ユーザー別卸価格!F325+入力!$C$23),-入力!$C$24),IF(入力!$C$25=2,ROUNDUP(IF(入力!$C$21=1,ユーザー別卸価格!F325/(100-入力!$C$22)%,ユーザー別卸価格!F325+入力!$C$23),-入力!$C$24),ROUND(IF(入力!$C$21=1,ユーザー別卸価格!F325/(100-入力!$C$22)%,ユーザー別卸価格!F325+入力!$C$23),-入力!$C$24))),ユーザー別卸価格!F325))</f>
        <v/>
      </c>
      <c r="G325" s="126">
        <f>'6桁'!G325</f>
        <v>0</v>
      </c>
      <c r="H325" s="95" t="str">
        <f>IF(ユーザー別卸価格!H325="","", IF(ISNUMBER(ユーザー別卸価格!H325),IF(入力!$C$25=1,ROUNDDOWN(IF(入力!$C$21=1,ユーザー別卸価格!H325/(100-入力!$C$22)%,ユーザー別卸価格!H325+入力!$C$23),-入力!$C$24),IF(入力!$C$25=2,ROUNDUP(IF(入力!$C$21=1,ユーザー別卸価格!H325/(100-入力!$C$22)%,ユーザー別卸価格!H325+入力!$C$23),-入力!$C$24),ROUND(IF(入力!$C$21=1,ユーザー別卸価格!H325/(100-入力!$C$22)%,ユーザー別卸価格!H325+入力!$C$23),-入力!$C$24))),ユーザー別卸価格!H325))</f>
        <v/>
      </c>
      <c r="I325" s="126">
        <f>'6桁'!I325</f>
        <v>0</v>
      </c>
      <c r="J325" s="95">
        <f>IF(ユーザー別卸価格!J325="","", IF(ISNUMBER(ユーザー別卸価格!J325),IF(入力!$C$25=1,ROUNDDOWN(IF(入力!$C$21=1,ユーザー別卸価格!J325/(100-入力!$C$22)%,ユーザー別卸価格!J325+入力!$C$23),-入力!$C$24),IF(入力!$C$25=2,ROUNDUP(IF(入力!$C$21=1,ユーザー別卸価格!J325/(100-入力!$C$22)%,ユーザー別卸価格!J325+入力!$C$23),-入力!$C$24),ROUND(IF(入力!$C$21=1,ユーザー別卸価格!J325/(100-入力!$C$22)%,ユーザー別卸価格!J325+入力!$C$23),-入力!$C$24))),ユーザー別卸価格!J325))</f>
        <v>16200</v>
      </c>
      <c r="K325" s="20" t="str">
        <f>'6桁'!K325</f>
        <v>H◇</v>
      </c>
      <c r="L325" s="95" t="str">
        <f>IF(ユーザー別卸価格!L325="","", IF(ISNUMBER(ユーザー別卸価格!L325),IF(入力!$C$25=1,ROUNDDOWN(IF(入力!$C$21=1,ユーザー別卸価格!L325/(100-入力!$C$22)%,ユーザー別卸価格!L325+入力!$C$23),-入力!$C$24),IF(入力!$C$25=2,ROUNDUP(IF(入力!$C$21=1,ユーザー別卸価格!L325/(100-入力!$C$22)%,ユーザー別卸価格!L325+入力!$C$23),-入力!$C$24),ROUND(IF(入力!$C$21=1,ユーザー別卸価格!L325/(100-入力!$C$22)%,ユーザー別卸価格!L325+入力!$C$23),-入力!$C$24))),ユーザー別卸価格!L325))</f>
        <v/>
      </c>
      <c r="M325" s="126">
        <f>'6桁'!M325</f>
        <v>0</v>
      </c>
      <c r="N325" s="95" t="str">
        <f>IF(ユーザー別卸価格!N325="","", IF(ISNUMBER(ユーザー別卸価格!N325),IF(入力!$C$25=1,ROUNDDOWN(IF(入力!$C$21=1,ユーザー別卸価格!N325/(100-入力!$C$22)%,ユーザー別卸価格!N325+入力!$C$23),-入力!$C$24),IF(入力!$C$25=2,ROUNDUP(IF(入力!$C$21=1,ユーザー別卸価格!N325/(100-入力!$C$22)%,ユーザー別卸価格!N325+入力!$C$23),-入力!$C$24),ROUND(IF(入力!$C$21=1,ユーザー別卸価格!N325/(100-入力!$C$22)%,ユーザー別卸価格!N325+入力!$C$23),-入力!$C$24))),ユーザー別卸価格!N325))</f>
        <v/>
      </c>
      <c r="O325" s="126">
        <f>'6桁'!O325</f>
        <v>0</v>
      </c>
      <c r="P325" s="95" t="str">
        <f>IF(ユーザー別卸価格!P325="","", IF(ISNUMBER(ユーザー別卸価格!P325),IF(入力!$C$25=1,ROUNDDOWN(IF(入力!$C$21=1,ユーザー別卸価格!P325/(100-入力!$C$22)%,ユーザー別卸価格!P325+入力!$C$23),-入力!$C$24),IF(入力!$C$25=2,ROUNDUP(IF(入力!$C$21=1,ユーザー別卸価格!P325/(100-入力!$C$22)%,ユーザー別卸価格!P325+入力!$C$23),-入力!$C$24),ROUND(IF(入力!$C$21=1,ユーザー別卸価格!P325/(100-入力!$C$22)%,ユーザー別卸価格!P325+入力!$C$23),-入力!$C$24))),ユーザー別卸価格!P325))</f>
        <v/>
      </c>
      <c r="Q325" s="20">
        <f>'6桁'!Q325</f>
        <v>0</v>
      </c>
      <c r="R325" s="161"/>
      <c r="S325" s="22"/>
      <c r="T325" s="74"/>
      <c r="U325" s="22"/>
      <c r="V325" s="267"/>
      <c r="W325" s="22"/>
      <c r="X325" s="4"/>
    </row>
    <row r="326" spans="2:24" ht="30" customHeight="1">
      <c r="B326" s="503"/>
      <c r="C326" s="341" t="s">
        <v>102</v>
      </c>
      <c r="D326" s="254">
        <v>84</v>
      </c>
      <c r="E326" s="342">
        <v>88</v>
      </c>
      <c r="F326" s="95">
        <f>IF(ユーザー別卸価格!F326="","", IF(ISNUMBER(ユーザー別卸価格!F326),IF(入力!$C$25=1,ROUNDDOWN(IF(入力!$C$21=1,ユーザー別卸価格!F326/(100-入力!$C$22)%,ユーザー別卸価格!F326+入力!$C$23),-入力!$C$24),IF(入力!$C$25=2,ROUNDUP(IF(入力!$C$21=1,ユーザー別卸価格!F326/(100-入力!$C$22)%,ユーザー別卸価格!F326+入力!$C$23),-入力!$C$24),ROUND(IF(入力!$C$21=1,ユーザー別卸価格!F326/(100-入力!$C$22)%,ユーザー別卸価格!F326+入力!$C$23),-入力!$C$24))),ユーザー別卸価格!F326))</f>
        <v>18600</v>
      </c>
      <c r="G326" s="126" t="str">
        <f>'6桁'!G326</f>
        <v>H</v>
      </c>
      <c r="H326" s="95">
        <f>IF(ユーザー別卸価格!H326="","", IF(ISNUMBER(ユーザー別卸価格!H326),IF(入力!$C$25=1,ROUNDDOWN(IF(入力!$C$21=1,ユーザー別卸価格!H326/(100-入力!$C$22)%,ユーザー別卸価格!H326+入力!$C$23),-入力!$C$24),IF(入力!$C$25=2,ROUNDUP(IF(入力!$C$21=1,ユーザー別卸価格!H326/(100-入力!$C$22)%,ユーザー別卸価格!H326+入力!$C$23),-入力!$C$24),ROUND(IF(入力!$C$21=1,ユーザー別卸価格!H326/(100-入力!$C$22)%,ユーザー別卸価格!H326+入力!$C$23),-入力!$C$24))),ユーザー別卸価格!H326))</f>
        <v>17600</v>
      </c>
      <c r="I326" s="126" t="str">
        <f>'6桁'!I326</f>
        <v>H△</v>
      </c>
      <c r="J326" s="95">
        <f>IF(ユーザー別卸価格!J326="","", IF(ISNUMBER(ユーザー別卸価格!J326),IF(入力!$C$25=1,ROUNDDOWN(IF(入力!$C$21=1,ユーザー別卸価格!J326/(100-入力!$C$22)%,ユーザー別卸価格!J326+入力!$C$23),-入力!$C$24),IF(入力!$C$25=2,ROUNDUP(IF(入力!$C$21=1,ユーザー別卸価格!J326/(100-入力!$C$22)%,ユーザー別卸価格!J326+入力!$C$23),-入力!$C$24),ROUND(IF(入力!$C$21=1,ユーザー別卸価格!J326/(100-入力!$C$22)%,ユーザー別卸価格!J326+入力!$C$23),-入力!$C$24))),ユーザー別卸価格!J326))</f>
        <v>16700</v>
      </c>
      <c r="K326" s="20" t="str">
        <f>'6桁'!K326</f>
        <v>H◇</v>
      </c>
      <c r="L326" s="95" t="str">
        <f>IF(ユーザー別卸価格!L326="","", IF(ISNUMBER(ユーザー別卸価格!L326),IF(入力!$C$25=1,ROUNDDOWN(IF(入力!$C$21=1,ユーザー別卸価格!L326/(100-入力!$C$22)%,ユーザー別卸価格!L326+入力!$C$23),-入力!$C$24),IF(入力!$C$25=2,ROUNDUP(IF(入力!$C$21=1,ユーザー別卸価格!L326/(100-入力!$C$22)%,ユーザー別卸価格!L326+入力!$C$23),-入力!$C$24),ROUND(IF(入力!$C$21=1,ユーザー別卸価格!L326/(100-入力!$C$22)%,ユーザー別卸価格!L326+入力!$C$23),-入力!$C$24))),ユーザー別卸価格!L326))</f>
        <v/>
      </c>
      <c r="M326" s="20">
        <f>'6桁'!M326</f>
        <v>0</v>
      </c>
      <c r="N326" s="95" t="str">
        <f>IF(ユーザー別卸価格!N326="","", IF(ISNUMBER(ユーザー別卸価格!N326),IF(入力!$C$25=1,ROUNDDOWN(IF(入力!$C$21=1,ユーザー別卸価格!N326/(100-入力!$C$22)%,ユーザー別卸価格!N326+入力!$C$23),-入力!$C$24),IF(入力!$C$25=2,ROUNDUP(IF(入力!$C$21=1,ユーザー別卸価格!N326/(100-入力!$C$22)%,ユーザー別卸価格!N326+入力!$C$23),-入力!$C$24),ROUND(IF(入力!$C$21=1,ユーザー別卸価格!N326/(100-入力!$C$22)%,ユーザー別卸価格!N326+入力!$C$23),-入力!$C$24))),ユーザー別卸価格!N326))</f>
        <v/>
      </c>
      <c r="O326" s="126">
        <f>'6桁'!O326</f>
        <v>0</v>
      </c>
      <c r="P326" s="95" t="str">
        <f>IF(ユーザー別卸価格!P326="","", IF(ISNUMBER(ユーザー別卸価格!P326),IF(入力!$C$25=1,ROUNDDOWN(IF(入力!$C$21=1,ユーザー別卸価格!P326/(100-入力!$C$22)%,ユーザー別卸価格!P326+入力!$C$23),-入力!$C$24),IF(入力!$C$25=2,ROUNDUP(IF(入力!$C$21=1,ユーザー別卸価格!P326/(100-入力!$C$22)%,ユーザー別卸価格!P326+入力!$C$23),-入力!$C$24),ROUND(IF(入力!$C$21=1,ユーザー別卸価格!P326/(100-入力!$C$22)%,ユーザー別卸価格!P326+入力!$C$23),-入力!$C$24))),ユーザー別卸価格!P326))</f>
        <v/>
      </c>
      <c r="Q326" s="20">
        <f>'6桁'!Q326</f>
        <v>0</v>
      </c>
      <c r="R326" s="161"/>
      <c r="S326" s="22"/>
      <c r="T326" s="74"/>
      <c r="U326" s="22"/>
      <c r="V326" s="267"/>
      <c r="W326" s="22"/>
      <c r="X326" s="4"/>
    </row>
    <row r="327" spans="2:24" ht="30" customHeight="1">
      <c r="B327" s="503"/>
      <c r="C327" s="341" t="s">
        <v>85</v>
      </c>
      <c r="D327" s="254">
        <v>88</v>
      </c>
      <c r="E327" s="342">
        <v>92</v>
      </c>
      <c r="F327" s="95">
        <f>IF(ユーザー別卸価格!F327="","", IF(ISNUMBER(ユーザー別卸価格!F327),IF(入力!$C$25=1,ROUNDDOWN(IF(入力!$C$21=1,ユーザー別卸価格!F327/(100-入力!$C$22)%,ユーザー別卸価格!F327+入力!$C$23),-入力!$C$24),IF(入力!$C$25=2,ROUNDUP(IF(入力!$C$21=1,ユーザー別卸価格!F327/(100-入力!$C$22)%,ユーザー別卸価格!F327+入力!$C$23),-入力!$C$24),ROUND(IF(入力!$C$21=1,ユーザー別卸価格!F327/(100-入力!$C$22)%,ユーザー別卸価格!F327+入力!$C$23),-入力!$C$24))),ユーザー別卸価格!F327))</f>
        <v>19400</v>
      </c>
      <c r="G327" s="126" t="str">
        <f>'6桁'!G327</f>
        <v>H
LM704</v>
      </c>
      <c r="H327" s="95">
        <f>IF(ユーザー別卸価格!H327="","", IF(ISNUMBER(ユーザー別卸価格!H327),IF(入力!$C$25=1,ROUNDDOWN(IF(入力!$C$21=1,ユーザー別卸価格!H327/(100-入力!$C$22)%,ユーザー別卸価格!H327+入力!$C$23),-入力!$C$24),IF(入力!$C$25=2,ROUNDUP(IF(入力!$C$21=1,ユーザー別卸価格!H327/(100-入力!$C$22)%,ユーザー別卸価格!H327+入力!$C$23),-入力!$C$24),ROUND(IF(入力!$C$21=1,ユーザー別卸価格!H327/(100-入力!$C$22)%,ユーザー別卸価格!H327+入力!$C$23),-入力!$C$24))),ユーザー別卸価格!H327))</f>
        <v>18500</v>
      </c>
      <c r="I327" s="126" t="str">
        <f>'6桁'!I327</f>
        <v>H△</v>
      </c>
      <c r="J327" s="95">
        <f>IF(ユーザー別卸価格!J327="","", IF(ISNUMBER(ユーザー別卸価格!J327),IF(入力!$C$25=1,ROUNDDOWN(IF(入力!$C$21=1,ユーザー別卸価格!J327/(100-入力!$C$22)%,ユーザー別卸価格!J327+入力!$C$23),-入力!$C$24),IF(入力!$C$25=2,ROUNDUP(IF(入力!$C$21=1,ユーザー別卸価格!J327/(100-入力!$C$22)%,ユーザー別卸価格!J327+入力!$C$23),-入力!$C$24),ROUND(IF(入力!$C$21=1,ユーザー別卸価格!J327/(100-入力!$C$22)%,ユーザー別卸価格!J327+入力!$C$23),-入力!$C$24))),ユーザー別卸価格!J327))</f>
        <v>18300</v>
      </c>
      <c r="K327" s="20" t="str">
        <f>'6桁'!K327</f>
        <v>H◇</v>
      </c>
      <c r="L327" s="95" t="str">
        <f>IF(ユーザー別卸価格!L327="","", IF(ISNUMBER(ユーザー別卸価格!L327),IF(入力!$C$25=1,ROUNDDOWN(IF(入力!$C$21=1,ユーザー別卸価格!L327/(100-入力!$C$22)%,ユーザー別卸価格!L327+入力!$C$23),-入力!$C$24),IF(入力!$C$25=2,ROUNDUP(IF(入力!$C$21=1,ユーザー別卸価格!L327/(100-入力!$C$22)%,ユーザー別卸価格!L327+入力!$C$23),-入力!$C$24),ROUND(IF(入力!$C$21=1,ユーザー別卸価格!L327/(100-入力!$C$22)%,ユーザー別卸価格!L327+入力!$C$23),-入力!$C$24))),ユーザー別卸価格!L327))</f>
        <v/>
      </c>
      <c r="M327" s="126">
        <f>'6桁'!M327</f>
        <v>0</v>
      </c>
      <c r="N327" s="95" t="str">
        <f>IF(ユーザー別卸価格!N327="","", IF(ISNUMBER(ユーザー別卸価格!N327),IF(入力!$C$25=1,ROUNDDOWN(IF(入力!$C$21=1,ユーザー別卸価格!N327/(100-入力!$C$22)%,ユーザー別卸価格!N327+入力!$C$23),-入力!$C$24),IF(入力!$C$25=2,ROUNDUP(IF(入力!$C$21=1,ユーザー別卸価格!N327/(100-入力!$C$22)%,ユーザー別卸価格!N327+入力!$C$23),-入力!$C$24),ROUND(IF(入力!$C$21=1,ユーザー別卸価格!N327/(100-入力!$C$22)%,ユーザー別卸価格!N327+入力!$C$23),-入力!$C$24))),ユーザー別卸価格!N327))</f>
        <v/>
      </c>
      <c r="O327" s="126">
        <f>'6桁'!O327</f>
        <v>0</v>
      </c>
      <c r="P327" s="95">
        <f>IF(ユーザー別卸価格!P327="","", IF(ISNUMBER(ユーザー別卸価格!P327),IF(入力!$C$25=1,ROUNDDOWN(IF(入力!$C$21=1,ユーザー別卸価格!P327/(100-入力!$C$22)%,ユーザー別卸価格!P327+入力!$C$23),-入力!$C$24),IF(入力!$C$25=2,ROUNDUP(IF(入力!$C$21=1,ユーザー別卸価格!P327/(100-入力!$C$22)%,ユーザー別卸価格!P327+入力!$C$23),-入力!$C$24),ROUND(IF(入力!$C$21=1,ユーザー別卸価格!P327/(100-入力!$C$22)%,ユーザー別卸価格!P327+入力!$C$23),-入力!$C$24))),ユーザー別卸価格!P327))</f>
        <v>20100</v>
      </c>
      <c r="Q327" s="20" t="str">
        <f>'6桁'!Q327</f>
        <v>H</v>
      </c>
      <c r="R327" s="161"/>
      <c r="S327" s="22"/>
      <c r="T327" s="74"/>
      <c r="U327" s="22"/>
      <c r="V327" s="267"/>
      <c r="W327" s="22"/>
      <c r="X327" s="4"/>
    </row>
    <row r="328" spans="2:24" ht="30" customHeight="1">
      <c r="B328" s="503"/>
      <c r="C328" s="341" t="s">
        <v>68</v>
      </c>
      <c r="D328" s="254">
        <v>91</v>
      </c>
      <c r="E328" s="342">
        <v>95</v>
      </c>
      <c r="F328" s="95">
        <f>IF(ユーザー別卸価格!F328="","", IF(ISNUMBER(ユーザー別卸価格!F328),IF(入力!$C$25=1,ROUNDDOWN(IF(入力!$C$21=1,ユーザー別卸価格!F328/(100-入力!$C$22)%,ユーザー別卸価格!F328+入力!$C$23),-入力!$C$24),IF(入力!$C$25=2,ROUNDUP(IF(入力!$C$21=1,ユーザー別卸価格!F328/(100-入力!$C$22)%,ユーザー別卸価格!F328+入力!$C$23),-入力!$C$24),ROUND(IF(入力!$C$21=1,ユーザー別卸価格!F328/(100-入力!$C$22)%,ユーザー別卸価格!F328+入力!$C$23),-入力!$C$24))),ユーザー別卸価格!F328))</f>
        <v>20700</v>
      </c>
      <c r="G328" s="126" t="str">
        <f>'6桁'!G328</f>
        <v>H
LM704</v>
      </c>
      <c r="H328" s="95" t="str">
        <f>IF(ユーザー別卸価格!H328="","", IF(ISNUMBER(ユーザー別卸価格!H328),IF(入力!$C$25=1,ROUNDDOWN(IF(入力!$C$21=1,ユーザー別卸価格!H328/(100-入力!$C$22)%,ユーザー別卸価格!H328+入力!$C$23),-入力!$C$24),IF(入力!$C$25=2,ROUNDUP(IF(入力!$C$21=1,ユーザー別卸価格!H328/(100-入力!$C$22)%,ユーザー別卸価格!H328+入力!$C$23),-入力!$C$24),ROUND(IF(入力!$C$21=1,ユーザー別卸価格!H328/(100-入力!$C$22)%,ユーザー別卸価格!H328+入力!$C$23),-入力!$C$24))),ユーザー別卸価格!H328))</f>
        <v/>
      </c>
      <c r="I328" s="126">
        <f>'6桁'!I328</f>
        <v>0</v>
      </c>
      <c r="J328" s="95">
        <f>IF(ユーザー別卸価格!J328="","", IF(ISNUMBER(ユーザー別卸価格!J328),IF(入力!$C$25=1,ROUNDDOWN(IF(入力!$C$21=1,ユーザー別卸価格!J328/(100-入力!$C$22)%,ユーザー別卸価格!J328+入力!$C$23),-入力!$C$24),IF(入力!$C$25=2,ROUNDUP(IF(入力!$C$21=1,ユーザー別卸価格!J328/(100-入力!$C$22)%,ユーザー別卸価格!J328+入力!$C$23),-入力!$C$24),ROUND(IF(入力!$C$21=1,ユーザー別卸価格!J328/(100-入力!$C$22)%,ユーザー別卸価格!J328+入力!$C$23),-入力!$C$24))),ユーザー別卸価格!J328))</f>
        <v>19800</v>
      </c>
      <c r="K328" s="20" t="str">
        <f>'6桁'!K328</f>
        <v>H◇</v>
      </c>
      <c r="L328" s="95" t="str">
        <f>IF(ユーザー別卸価格!L328="","", IF(ISNUMBER(ユーザー別卸価格!L328),IF(入力!$C$25=1,ROUNDDOWN(IF(入力!$C$21=1,ユーザー別卸価格!L328/(100-入力!$C$22)%,ユーザー別卸価格!L328+入力!$C$23),-入力!$C$24),IF(入力!$C$25=2,ROUNDUP(IF(入力!$C$21=1,ユーザー別卸価格!L328/(100-入力!$C$22)%,ユーザー別卸価格!L328+入力!$C$23),-入力!$C$24),ROUND(IF(入力!$C$21=1,ユーザー別卸価格!L328/(100-入力!$C$22)%,ユーザー別卸価格!L328+入力!$C$23),-入力!$C$24))),ユーザー別卸価格!L328))</f>
        <v/>
      </c>
      <c r="M328" s="20">
        <f>'6桁'!M328</f>
        <v>0</v>
      </c>
      <c r="N328" s="95" t="str">
        <f>IF(ユーザー別卸価格!N328="","", IF(ISNUMBER(ユーザー別卸価格!N328),IF(入力!$C$25=1,ROUNDDOWN(IF(入力!$C$21=1,ユーザー別卸価格!N328/(100-入力!$C$22)%,ユーザー別卸価格!N328+入力!$C$23),-入力!$C$24),IF(入力!$C$25=2,ROUNDUP(IF(入力!$C$21=1,ユーザー別卸価格!N328/(100-入力!$C$22)%,ユーザー別卸価格!N328+入力!$C$23),-入力!$C$24),ROUND(IF(入力!$C$21=1,ユーザー別卸価格!N328/(100-入力!$C$22)%,ユーザー別卸価格!N328+入力!$C$23),-入力!$C$24))),ユーザー別卸価格!N328))</f>
        <v/>
      </c>
      <c r="O328" s="126">
        <f>'6桁'!O328</f>
        <v>0</v>
      </c>
      <c r="P328" s="95">
        <f>IF(ユーザー別卸価格!P328="","", IF(ISNUMBER(ユーザー別卸価格!P328),IF(入力!$C$25=1,ROUNDDOWN(IF(入力!$C$21=1,ユーザー別卸価格!P328/(100-入力!$C$22)%,ユーザー別卸価格!P328+入力!$C$23),-入力!$C$24),IF(入力!$C$25=2,ROUNDUP(IF(入力!$C$21=1,ユーザー別卸価格!P328/(100-入力!$C$22)%,ユーザー別卸価格!P328+入力!$C$23),-入力!$C$24),ROUND(IF(入力!$C$21=1,ユーザー別卸価格!P328/(100-入力!$C$22)%,ユーザー別卸価格!P328+入力!$C$23),-入力!$C$24))),ユーザー別卸価格!P328))</f>
        <v>21200</v>
      </c>
      <c r="Q328" s="20" t="str">
        <f>'6桁'!Q328</f>
        <v>H</v>
      </c>
      <c r="R328" s="161"/>
      <c r="S328" s="22"/>
      <c r="T328" s="74"/>
      <c r="U328" s="22"/>
      <c r="V328" s="267"/>
      <c r="W328" s="22"/>
      <c r="X328" s="4"/>
    </row>
    <row r="329" spans="2:24" ht="30" customHeight="1">
      <c r="B329" s="503"/>
      <c r="C329" s="345" t="s">
        <v>344</v>
      </c>
      <c r="D329" s="318">
        <v>72</v>
      </c>
      <c r="E329" s="361"/>
      <c r="F329" s="94" t="str">
        <f>IF(ユーザー別卸価格!F329="","", IF(ISNUMBER(ユーザー別卸価格!F329),IF(入力!$C$25=1,ROUNDDOWN(IF(入力!$C$21=1,ユーザー別卸価格!F329/(100-入力!$C$22)%,ユーザー別卸価格!F329+入力!$C$23),-入力!$C$24),IF(入力!$C$25=2,ROUNDUP(IF(入力!$C$21=1,ユーザー別卸価格!F329/(100-入力!$C$22)%,ユーザー別卸価格!F329+入力!$C$23),-入力!$C$24),ROUND(IF(入力!$C$21=1,ユーザー別卸価格!F329/(100-入力!$C$22)%,ユーザー別卸価格!F329+入力!$C$23),-入力!$C$24))),ユーザー別卸価格!F329))</f>
        <v/>
      </c>
      <c r="G329" s="133">
        <f>'6桁'!G329</f>
        <v>0</v>
      </c>
      <c r="H329" s="94" t="str">
        <f>IF(ユーザー別卸価格!H329="","", IF(ISNUMBER(ユーザー別卸価格!H329),IF(入力!$C$25=1,ROUNDDOWN(IF(入力!$C$21=1,ユーザー別卸価格!H329/(100-入力!$C$22)%,ユーザー別卸価格!H329+入力!$C$23),-入力!$C$24),IF(入力!$C$25=2,ROUNDUP(IF(入力!$C$21=1,ユーザー別卸価格!H329/(100-入力!$C$22)%,ユーザー別卸価格!H329+入力!$C$23),-入力!$C$24),ROUND(IF(入力!$C$21=1,ユーザー別卸価格!H329/(100-入力!$C$22)%,ユーザー別卸価格!H329+入力!$C$23),-入力!$C$24))),ユーザー別卸価格!H329))</f>
        <v/>
      </c>
      <c r="I329" s="133">
        <f>'6桁'!I329</f>
        <v>0</v>
      </c>
      <c r="J329" s="94">
        <f>IF(ユーザー別卸価格!J329="","", IF(ISNUMBER(ユーザー別卸価格!J329),IF(入力!$C$25=1,ROUNDDOWN(IF(入力!$C$21=1,ユーザー別卸価格!J329/(100-入力!$C$22)%,ユーザー別卸価格!J329+入力!$C$23),-入力!$C$24),IF(入力!$C$25=2,ROUNDUP(IF(入力!$C$21=1,ユーザー別卸価格!J329/(100-入力!$C$22)%,ユーザー別卸価格!J329+入力!$C$23),-入力!$C$24),ROUND(IF(入力!$C$21=1,ユーザー別卸価格!J329/(100-入力!$C$22)%,ユーザー別卸価格!J329+入力!$C$23),-入力!$C$24))),ユーザー別卸価格!J329))</f>
        <v>11200</v>
      </c>
      <c r="K329" s="237" t="str">
        <f>'6桁'!K329</f>
        <v>S◇</v>
      </c>
      <c r="L329" s="94" t="str">
        <f>IF(ユーザー別卸価格!L329="","", IF(ISNUMBER(ユーザー別卸価格!L329),IF(入力!$C$25=1,ROUNDDOWN(IF(入力!$C$21=1,ユーザー別卸価格!L329/(100-入力!$C$22)%,ユーザー別卸価格!L329+入力!$C$23),-入力!$C$24),IF(入力!$C$25=2,ROUNDUP(IF(入力!$C$21=1,ユーザー別卸価格!L329/(100-入力!$C$22)%,ユーザー別卸価格!L329+入力!$C$23),-入力!$C$24),ROUND(IF(入力!$C$21=1,ユーザー別卸価格!L329/(100-入力!$C$22)%,ユーザー別卸価格!L329+入力!$C$23),-入力!$C$24))),ユーザー別卸価格!L329))</f>
        <v/>
      </c>
      <c r="M329" s="237">
        <f>'6桁'!M329</f>
        <v>0</v>
      </c>
      <c r="N329" s="94" t="str">
        <f>IF(ユーザー別卸価格!N329="","", IF(ISNUMBER(ユーザー別卸価格!N329),IF(入力!$C$25=1,ROUNDDOWN(IF(入力!$C$21=1,ユーザー別卸価格!N329/(100-入力!$C$22)%,ユーザー別卸価格!N329+入力!$C$23),-入力!$C$24),IF(入力!$C$25=2,ROUNDUP(IF(入力!$C$21=1,ユーザー別卸価格!N329/(100-入力!$C$22)%,ユーザー別卸価格!N329+入力!$C$23),-入力!$C$24),ROUND(IF(入力!$C$21=1,ユーザー別卸価格!N329/(100-入力!$C$22)%,ユーザー別卸価格!N329+入力!$C$23),-入力!$C$24))),ユーザー別卸価格!N329))</f>
        <v/>
      </c>
      <c r="O329" s="133">
        <f>'6桁'!O329</f>
        <v>0</v>
      </c>
      <c r="P329" s="94" t="str">
        <f>IF(ユーザー別卸価格!P329="","", IF(ISNUMBER(ユーザー別卸価格!P329),IF(入力!$C$25=1,ROUNDDOWN(IF(入力!$C$21=1,ユーザー別卸価格!P329/(100-入力!$C$22)%,ユーザー別卸価格!P329+入力!$C$23),-入力!$C$24),IF(入力!$C$25=2,ROUNDUP(IF(入力!$C$21=1,ユーザー別卸価格!P329/(100-入力!$C$22)%,ユーザー別卸価格!P329+入力!$C$23),-入力!$C$24),ROUND(IF(入力!$C$21=1,ユーザー別卸価格!P329/(100-入力!$C$22)%,ユーザー別卸価格!P329+入力!$C$23),-入力!$C$24))),ユーザー別卸価格!P329))</f>
        <v/>
      </c>
      <c r="Q329" s="237">
        <f>'6桁'!Q329</f>
        <v>0</v>
      </c>
      <c r="R329" s="161"/>
      <c r="S329" s="22"/>
      <c r="T329" s="74"/>
      <c r="U329" s="22"/>
      <c r="V329" s="267"/>
      <c r="W329" s="22"/>
      <c r="X329" s="4"/>
    </row>
    <row r="330" spans="2:24" ht="30" customHeight="1">
      <c r="B330" s="503"/>
      <c r="C330" s="341" t="s">
        <v>345</v>
      </c>
      <c r="D330" s="254">
        <v>81</v>
      </c>
      <c r="E330" s="342"/>
      <c r="F330" s="95">
        <f>IF(ユーザー別卸価格!F330="","", IF(ISNUMBER(ユーザー別卸価格!F330),IF(入力!$C$25=1,ROUNDDOWN(IF(入力!$C$21=1,ユーザー別卸価格!F330/(100-入力!$C$22)%,ユーザー別卸価格!F330+入力!$C$23),-入力!$C$24),IF(入力!$C$25=2,ROUNDUP(IF(入力!$C$21=1,ユーザー別卸価格!F330/(100-入力!$C$22)%,ユーザー別卸価格!F330+入力!$C$23),-入力!$C$24),ROUND(IF(入力!$C$21=1,ユーザー別卸価格!F330/(100-入力!$C$22)%,ユーザー別卸価格!F330+入力!$C$23),-入力!$C$24))),ユーザー別卸価格!F330))</f>
        <v>14700</v>
      </c>
      <c r="G330" s="126" t="str">
        <f>'6桁'!G330</f>
        <v>S◇</v>
      </c>
      <c r="H330" s="95" t="str">
        <f>IF(ユーザー別卸価格!H330="","", IF(ISNUMBER(ユーザー別卸価格!H330),IF(入力!$C$25=1,ROUNDDOWN(IF(入力!$C$21=1,ユーザー別卸価格!H330/(100-入力!$C$22)%,ユーザー別卸価格!H330+入力!$C$23),-入力!$C$24),IF(入力!$C$25=2,ROUNDUP(IF(入力!$C$21=1,ユーザー別卸価格!H330/(100-入力!$C$22)%,ユーザー別卸価格!H330+入力!$C$23),-入力!$C$24),ROUND(IF(入力!$C$21=1,ユーザー別卸価格!H330/(100-入力!$C$22)%,ユーザー別卸価格!H330+入力!$C$23),-入力!$C$24))),ユーザー別卸価格!H330))</f>
        <v/>
      </c>
      <c r="I330" s="126">
        <f>'6桁'!I330</f>
        <v>0</v>
      </c>
      <c r="J330" s="95">
        <f>IF(ユーザー別卸価格!J330="","", IF(ISNUMBER(ユーザー別卸価格!J330),IF(入力!$C$25=1,ROUNDDOWN(IF(入力!$C$21=1,ユーザー別卸価格!J330/(100-入力!$C$22)%,ユーザー別卸価格!J330+入力!$C$23),-入力!$C$24),IF(入力!$C$25=2,ROUNDUP(IF(入力!$C$21=1,ユーザー別卸価格!J330/(100-入力!$C$22)%,ユーザー別卸価格!J330+入力!$C$23),-入力!$C$24),ROUND(IF(入力!$C$21=1,ユーザー別卸価格!J330/(100-入力!$C$22)%,ユーザー別卸価格!J330+入力!$C$23),-入力!$C$24))),ユーザー別卸価格!J330))</f>
        <v>12000</v>
      </c>
      <c r="K330" s="20" t="str">
        <f>'6桁'!K330</f>
        <v>S◇</v>
      </c>
      <c r="L330" s="95" t="str">
        <f>IF(ユーザー別卸価格!L330="","", IF(ISNUMBER(ユーザー別卸価格!L330),IF(入力!$C$25=1,ROUNDDOWN(IF(入力!$C$21=1,ユーザー別卸価格!L330/(100-入力!$C$22)%,ユーザー別卸価格!L330+入力!$C$23),-入力!$C$24),IF(入力!$C$25=2,ROUNDUP(IF(入力!$C$21=1,ユーザー別卸価格!L330/(100-入力!$C$22)%,ユーザー別卸価格!L330+入力!$C$23),-入力!$C$24),ROUND(IF(入力!$C$21=1,ユーザー別卸価格!L330/(100-入力!$C$22)%,ユーザー別卸価格!L330+入力!$C$23),-入力!$C$24))),ユーザー別卸価格!L330))</f>
        <v/>
      </c>
      <c r="M330" s="20">
        <f>'6桁'!M330</f>
        <v>0</v>
      </c>
      <c r="N330" s="95" t="str">
        <f>IF(ユーザー別卸価格!N330="","", IF(ISNUMBER(ユーザー別卸価格!N330),IF(入力!$C$25=1,ROUNDDOWN(IF(入力!$C$21=1,ユーザー別卸価格!N330/(100-入力!$C$22)%,ユーザー別卸価格!N330+入力!$C$23),-入力!$C$24),IF(入力!$C$25=2,ROUNDUP(IF(入力!$C$21=1,ユーザー別卸価格!N330/(100-入力!$C$22)%,ユーザー別卸価格!N330+入力!$C$23),-入力!$C$24),ROUND(IF(入力!$C$21=1,ユーザー別卸価格!N330/(100-入力!$C$22)%,ユーザー別卸価格!N330+入力!$C$23),-入力!$C$24))),ユーザー別卸価格!N330))</f>
        <v/>
      </c>
      <c r="O330" s="126">
        <f>'6桁'!O330</f>
        <v>0</v>
      </c>
      <c r="P330" s="95" t="str">
        <f>IF(ユーザー別卸価格!P330="","", IF(ISNUMBER(ユーザー別卸価格!P330),IF(入力!$C$25=1,ROUNDDOWN(IF(入力!$C$21=1,ユーザー別卸価格!P330/(100-入力!$C$22)%,ユーザー別卸価格!P330+入力!$C$23),-入力!$C$24),IF(入力!$C$25=2,ROUNDUP(IF(入力!$C$21=1,ユーザー別卸価格!P330/(100-入力!$C$22)%,ユーザー別卸価格!P330+入力!$C$23),-入力!$C$24),ROUND(IF(入力!$C$21=1,ユーザー別卸価格!P330/(100-入力!$C$22)%,ユーザー別卸価格!P330+入力!$C$23),-入力!$C$24))),ユーザー別卸価格!P330))</f>
        <v/>
      </c>
      <c r="Q330" s="20">
        <f>'6桁'!Q330</f>
        <v>0</v>
      </c>
      <c r="R330" s="161"/>
      <c r="S330" s="22"/>
      <c r="T330" s="74"/>
      <c r="U330" s="22"/>
      <c r="V330" s="267"/>
      <c r="W330" s="22"/>
      <c r="X330" s="4"/>
    </row>
    <row r="331" spans="2:24" ht="30" customHeight="1">
      <c r="B331" s="503"/>
      <c r="C331" s="341" t="s">
        <v>346</v>
      </c>
      <c r="D331" s="254">
        <v>84</v>
      </c>
      <c r="E331" s="342">
        <v>88</v>
      </c>
      <c r="F331" s="95">
        <f>IF(ユーザー別卸価格!F331="","", IF(ISNUMBER(ユーザー別卸価格!F331),IF(入力!$C$25=1,ROUNDDOWN(IF(入力!$C$21=1,ユーザー別卸価格!F331/(100-入力!$C$22)%,ユーザー別卸価格!F331+入力!$C$23),-入力!$C$24),IF(入力!$C$25=2,ROUNDUP(IF(入力!$C$21=1,ユーザー別卸価格!F331/(100-入力!$C$22)%,ユーザー別卸価格!F331+入力!$C$23),-入力!$C$24),ROUND(IF(入力!$C$21=1,ユーザー別卸価格!F331/(100-入力!$C$22)%,ユーザー別卸価格!F331+入力!$C$23),-入力!$C$24))),ユーザー別卸価格!F331))</f>
        <v>15400</v>
      </c>
      <c r="G331" s="126" t="str">
        <f>'6桁'!G331</f>
        <v>H</v>
      </c>
      <c r="H331" s="95">
        <f>IF(ユーザー別卸価格!H331="","", IF(ISNUMBER(ユーザー別卸価格!H331),IF(入力!$C$25=1,ROUNDDOWN(IF(入力!$C$21=1,ユーザー別卸価格!H331/(100-入力!$C$22)%,ユーザー別卸価格!H331+入力!$C$23),-入力!$C$24),IF(入力!$C$25=2,ROUNDUP(IF(入力!$C$21=1,ユーザー別卸価格!H331/(100-入力!$C$22)%,ユーザー別卸価格!H331+入力!$C$23),-入力!$C$24),ROUND(IF(入力!$C$21=1,ユーザー別卸価格!H331/(100-入力!$C$22)%,ユーザー別卸価格!H331+入力!$C$23),-入力!$C$24))),ユーザー別卸価格!H331))</f>
        <v>15300</v>
      </c>
      <c r="I331" s="126" t="str">
        <f>'6桁'!I331</f>
        <v>H△</v>
      </c>
      <c r="J331" s="95">
        <f>IF(ユーザー別卸価格!J331="","", IF(ISNUMBER(ユーザー別卸価格!J331),IF(入力!$C$25=1,ROUNDDOWN(IF(入力!$C$21=1,ユーザー別卸価格!J331/(100-入力!$C$22)%,ユーザー別卸価格!J331+入力!$C$23),-入力!$C$24),IF(入力!$C$25=2,ROUNDUP(IF(入力!$C$21=1,ユーザー別卸価格!J331/(100-入力!$C$22)%,ユーザー別卸価格!J331+入力!$C$23),-入力!$C$24),ROUND(IF(入力!$C$21=1,ユーザー別卸価格!J331/(100-入力!$C$22)%,ユーザー別卸価格!J331+入力!$C$23),-入力!$C$24))),ユーザー別卸価格!J331))</f>
        <v>13600</v>
      </c>
      <c r="K331" s="20" t="str">
        <f>'6桁'!K331</f>
        <v>H◇</v>
      </c>
      <c r="L331" s="95" t="str">
        <f>IF(ユーザー別卸価格!L331="","", IF(ISNUMBER(ユーザー別卸価格!L331),IF(入力!$C$25=1,ROUNDDOWN(IF(入力!$C$21=1,ユーザー別卸価格!L331/(100-入力!$C$22)%,ユーザー別卸価格!L331+入力!$C$23),-入力!$C$24),IF(入力!$C$25=2,ROUNDUP(IF(入力!$C$21=1,ユーザー別卸価格!L331/(100-入力!$C$22)%,ユーザー別卸価格!L331+入力!$C$23),-入力!$C$24),ROUND(IF(入力!$C$21=1,ユーザー別卸価格!L331/(100-入力!$C$22)%,ユーザー別卸価格!L331+入力!$C$23),-入力!$C$24))),ユーザー別卸価格!L331))</f>
        <v/>
      </c>
      <c r="M331" s="20">
        <f>'6桁'!M331</f>
        <v>0</v>
      </c>
      <c r="N331" s="95" t="str">
        <f>IF(ユーザー別卸価格!N331="","", IF(ISNUMBER(ユーザー別卸価格!N331),IF(入力!$C$25=1,ROUNDDOWN(IF(入力!$C$21=1,ユーザー別卸価格!N331/(100-入力!$C$22)%,ユーザー別卸価格!N331+入力!$C$23),-入力!$C$24),IF(入力!$C$25=2,ROUNDUP(IF(入力!$C$21=1,ユーザー別卸価格!N331/(100-入力!$C$22)%,ユーザー別卸価格!N331+入力!$C$23),-入力!$C$24),ROUND(IF(入力!$C$21=1,ユーザー別卸価格!N331/(100-入力!$C$22)%,ユーザー別卸価格!N331+入力!$C$23),-入力!$C$24))),ユーザー別卸価格!N331))</f>
        <v/>
      </c>
      <c r="O331" s="126">
        <f>'6桁'!O331</f>
        <v>0</v>
      </c>
      <c r="P331" s="95" t="str">
        <f>IF(ユーザー別卸価格!P331="","", IF(ISNUMBER(ユーザー別卸価格!P331),IF(入力!$C$25=1,ROUNDDOWN(IF(入力!$C$21=1,ユーザー別卸価格!P331/(100-入力!$C$22)%,ユーザー別卸価格!P331+入力!$C$23),-入力!$C$24),IF(入力!$C$25=2,ROUNDUP(IF(入力!$C$21=1,ユーザー別卸価格!P331/(100-入力!$C$22)%,ユーザー別卸価格!P331+入力!$C$23),-入力!$C$24),ROUND(IF(入力!$C$21=1,ユーザー別卸価格!P331/(100-入力!$C$22)%,ユーザー別卸価格!P331+入力!$C$23),-入力!$C$24))),ユーザー別卸価格!P331))</f>
        <v/>
      </c>
      <c r="Q331" s="20">
        <f>'6桁'!Q331</f>
        <v>0</v>
      </c>
      <c r="R331" s="161"/>
      <c r="S331" s="22"/>
      <c r="T331" s="74"/>
      <c r="U331" s="22"/>
      <c r="V331" s="267"/>
      <c r="W331" s="22"/>
      <c r="X331" s="4"/>
    </row>
    <row r="332" spans="2:24" ht="30" customHeight="1">
      <c r="B332" s="503"/>
      <c r="C332" s="570" t="s">
        <v>176</v>
      </c>
      <c r="D332" s="254">
        <v>88</v>
      </c>
      <c r="E332" s="342">
        <v>92</v>
      </c>
      <c r="F332" s="95">
        <f>IF(ユーザー別卸価格!F332="","", IF(ISNUMBER(ユーザー別卸価格!F332),IF(入力!$C$25=1,ROUNDDOWN(IF(入力!$C$21=1,ユーザー別卸価格!F332/(100-入力!$C$22)%,ユーザー別卸価格!F332+入力!$C$23),-入力!$C$24),IF(入力!$C$25=2,ROUNDUP(IF(入力!$C$21=1,ユーザー別卸価格!F332/(100-入力!$C$22)%,ユーザー別卸価格!F332+入力!$C$23),-入力!$C$24),ROUND(IF(入力!$C$21=1,ユーザー別卸価格!F332/(100-入力!$C$22)%,ユーザー別卸価格!F332+入力!$C$23),-入力!$C$24))),ユーザー別卸価格!F332))</f>
        <v>17900</v>
      </c>
      <c r="G332" s="133" t="str">
        <f>'6桁'!G332</f>
        <v>H</v>
      </c>
      <c r="H332" s="94">
        <f>IF(ユーザー別卸価格!H332="","", IF(ISNUMBER(ユーザー別卸価格!H332),IF(入力!$C$25=1,ROUNDDOWN(IF(入力!$C$21=1,ユーザー別卸価格!H332/(100-入力!$C$22)%,ユーザー別卸価格!H332+入力!$C$23),-入力!$C$24),IF(入力!$C$25=2,ROUNDUP(IF(入力!$C$21=1,ユーザー別卸価格!H332/(100-入力!$C$22)%,ユーザー別卸価格!H332+入力!$C$23),-入力!$C$24),ROUND(IF(入力!$C$21=1,ユーザー別卸価格!H332/(100-入力!$C$22)%,ユーザー別卸価格!H332+入力!$C$23),-入力!$C$24))),ユーザー別卸価格!H332))</f>
        <v>20500</v>
      </c>
      <c r="I332" s="133" t="str">
        <f>'6桁'!I332</f>
        <v>H★△</v>
      </c>
      <c r="J332" s="94">
        <f>IF(ユーザー別卸価格!J332="","", IF(ISNUMBER(ユーザー別卸価格!J332),IF(入力!$C$25=1,ROUNDDOWN(IF(入力!$C$21=1,ユーザー別卸価格!J332/(100-入力!$C$22)%,ユーザー別卸価格!J332+入力!$C$23),-入力!$C$24),IF(入力!$C$25=2,ROUNDUP(IF(入力!$C$21=1,ユーザー別卸価格!J332/(100-入力!$C$22)%,ユーザー別卸価格!J332+入力!$C$23),-入力!$C$24),ROUND(IF(入力!$C$21=1,ユーザー別卸価格!J332/(100-入力!$C$22)%,ユーザー別卸価格!J332+入力!$C$23),-入力!$C$24))),ユーザー別卸価格!J332))</f>
        <v>15500</v>
      </c>
      <c r="K332" s="237" t="str">
        <f>'6桁'!K332</f>
        <v>S◇</v>
      </c>
      <c r="L332" s="95" t="str">
        <f>IF(ユーザー別卸価格!L332="","", IF(ISNUMBER(ユーザー別卸価格!L332),IF(入力!$C$25=1,ROUNDDOWN(IF(入力!$C$21=1,ユーザー別卸価格!L332/(100-入力!$C$22)%,ユーザー別卸価格!L332+入力!$C$23),-入力!$C$24),IF(入力!$C$25=2,ROUNDUP(IF(入力!$C$21=1,ユーザー別卸価格!L332/(100-入力!$C$22)%,ユーザー別卸価格!L332+入力!$C$23),-入力!$C$24),ROUND(IF(入力!$C$21=1,ユーザー別卸価格!L332/(100-入力!$C$22)%,ユーザー別卸価格!L332+入力!$C$23),-入力!$C$24))),ユーザー別卸価格!L332))</f>
        <v/>
      </c>
      <c r="M332" s="20">
        <f>'6桁'!M332</f>
        <v>0</v>
      </c>
      <c r="N332" s="94" t="str">
        <f>IF(ユーザー別卸価格!N332="","", IF(ISNUMBER(ユーザー別卸価格!N332),IF(入力!$C$25=1,ROUNDDOWN(IF(入力!$C$21=1,ユーザー別卸価格!N332/(100-入力!$C$22)%,ユーザー別卸価格!N332+入力!$C$23),-入力!$C$24),IF(入力!$C$25=2,ROUNDUP(IF(入力!$C$21=1,ユーザー別卸価格!N332/(100-入力!$C$22)%,ユーザー別卸価格!N332+入力!$C$23),-入力!$C$24),ROUND(IF(入力!$C$21=1,ユーザー別卸価格!N332/(100-入力!$C$22)%,ユーザー別卸価格!N332+入力!$C$23),-入力!$C$24))),ユーザー別卸価格!N332))</f>
        <v/>
      </c>
      <c r="O332" s="133">
        <f>'6桁'!O332</f>
        <v>0</v>
      </c>
      <c r="P332" s="94" t="str">
        <f>IF(ユーザー別卸価格!P332="","", IF(ISNUMBER(ユーザー別卸価格!P332),IF(入力!$C$25=1,ROUNDDOWN(IF(入力!$C$21=1,ユーザー別卸価格!P332/(100-入力!$C$22)%,ユーザー別卸価格!P332+入力!$C$23),-入力!$C$24),IF(入力!$C$25=2,ROUNDUP(IF(入力!$C$21=1,ユーザー別卸価格!P332/(100-入力!$C$22)%,ユーザー別卸価格!P332+入力!$C$23),-入力!$C$24),ROUND(IF(入力!$C$21=1,ユーザー別卸価格!P332/(100-入力!$C$22)%,ユーザー別卸価格!P332+入力!$C$23),-入力!$C$24))),ユーザー別卸価格!P332))</f>
        <v/>
      </c>
      <c r="Q332" s="237">
        <f>'6桁'!Q332</f>
        <v>0</v>
      </c>
      <c r="R332" s="161"/>
      <c r="S332" s="22"/>
      <c r="T332" s="74"/>
      <c r="U332" s="22"/>
      <c r="V332" s="267"/>
      <c r="W332" s="22"/>
      <c r="X332" s="4"/>
    </row>
    <row r="333" spans="2:24" ht="30" customHeight="1">
      <c r="B333" s="503"/>
      <c r="C333" s="571"/>
      <c r="D333" s="318">
        <v>88</v>
      </c>
      <c r="E333" s="361"/>
      <c r="F333" s="94" t="str">
        <f>IF(ユーザー別卸価格!F333="","", IF(ISNUMBER(ユーザー別卸価格!F333),IF(入力!$C$25=1,ROUNDDOWN(IF(入力!$C$21=1,ユーザー別卸価格!F333/(100-入力!$C$22)%,ユーザー別卸価格!F333+入力!$C$23),-入力!$C$24),IF(入力!$C$25=2,ROUNDUP(IF(入力!$C$21=1,ユーザー別卸価格!F333/(100-入力!$C$22)%,ユーザー別卸価格!F333+入力!$C$23),-入力!$C$24),ROUND(IF(入力!$C$21=1,ユーザー別卸価格!F333/(100-入力!$C$22)%,ユーザー別卸価格!F333+入力!$C$23),-入力!$C$24))),ユーザー別卸価格!F333))</f>
        <v/>
      </c>
      <c r="G333" s="126">
        <f>'6桁'!G333</f>
        <v>0</v>
      </c>
      <c r="H333" s="95">
        <f>IF(ユーザー別卸価格!H333="","", IF(ISNUMBER(ユーザー別卸価格!H333),IF(入力!$C$25=1,ROUNDDOWN(IF(入力!$C$21=1,ユーザー別卸価格!H333/(100-入力!$C$22)%,ユーザー別卸価格!H333+入力!$C$23),-入力!$C$24),IF(入力!$C$25=2,ROUNDUP(IF(入力!$C$21=1,ユーザー別卸価格!H333/(100-入力!$C$22)%,ユーザー別卸価格!H333+入力!$C$23),-入力!$C$24),ROUND(IF(入力!$C$21=1,ユーザー別卸価格!H333/(100-入力!$C$22)%,ユーザー別卸価格!H333+入力!$C$23),-入力!$C$24))),ユーザー別卸価格!H333))</f>
        <v>17600</v>
      </c>
      <c r="I333" s="126" t="str">
        <f>'6桁'!I333</f>
        <v>H△</v>
      </c>
      <c r="J333" s="95" t="str">
        <f>IF(ユーザー別卸価格!J333="","", IF(ISNUMBER(ユーザー別卸価格!J333),IF(入力!$C$25=1,ROUNDDOWN(IF(入力!$C$21=1,ユーザー別卸価格!J333/(100-入力!$C$22)%,ユーザー別卸価格!J333+入力!$C$23),-入力!$C$24),IF(入力!$C$25=2,ROUNDUP(IF(入力!$C$21=1,ユーザー別卸価格!J333/(100-入力!$C$22)%,ユーザー別卸価格!J333+入力!$C$23),-入力!$C$24),ROUND(IF(入力!$C$21=1,ユーザー別卸価格!J333/(100-入力!$C$22)%,ユーザー別卸価格!J333+入力!$C$23),-入力!$C$24))),ユーザー別卸価格!J333))</f>
        <v/>
      </c>
      <c r="K333" s="20">
        <f>'6桁'!K333</f>
        <v>0</v>
      </c>
      <c r="L333" s="95" t="str">
        <f>IF(ユーザー別卸価格!L333="","", IF(ISNUMBER(ユーザー別卸価格!L333),IF(入力!$C$25=1,ROUNDDOWN(IF(入力!$C$21=1,ユーザー別卸価格!L333/(100-入力!$C$22)%,ユーザー別卸価格!L333+入力!$C$23),-入力!$C$24),IF(入力!$C$25=2,ROUNDUP(IF(入力!$C$21=1,ユーザー別卸価格!L333/(100-入力!$C$22)%,ユーザー別卸価格!L333+入力!$C$23),-入力!$C$24),ROUND(IF(入力!$C$21=1,ユーザー別卸価格!L333/(100-入力!$C$22)%,ユーザー別卸価格!L333+入力!$C$23),-入力!$C$24))),ユーザー別卸価格!L333))</f>
        <v/>
      </c>
      <c r="M333" s="20">
        <f>'6桁'!M333</f>
        <v>0</v>
      </c>
      <c r="N333" s="95" t="str">
        <f>IF(ユーザー別卸価格!N333="","", IF(ISNUMBER(ユーザー別卸価格!N333),IF(入力!$C$25=1,ROUNDDOWN(IF(入力!$C$21=1,ユーザー別卸価格!N333/(100-入力!$C$22)%,ユーザー別卸価格!N333+入力!$C$23),-入力!$C$24),IF(入力!$C$25=2,ROUNDUP(IF(入力!$C$21=1,ユーザー別卸価格!N333/(100-入力!$C$22)%,ユーザー別卸価格!N333+入力!$C$23),-入力!$C$24),ROUND(IF(入力!$C$21=1,ユーザー別卸価格!N333/(100-入力!$C$22)%,ユーザー別卸価格!N333+入力!$C$23),-入力!$C$24))),ユーザー別卸価格!N333))</f>
        <v/>
      </c>
      <c r="O333" s="126">
        <f>'6桁'!O333</f>
        <v>0</v>
      </c>
      <c r="P333" s="95" t="str">
        <f>IF(ユーザー別卸価格!P333="","", IF(ISNUMBER(ユーザー別卸価格!P333),IF(入力!$C$25=1,ROUNDDOWN(IF(入力!$C$21=1,ユーザー別卸価格!P333/(100-入力!$C$22)%,ユーザー別卸価格!P333+入力!$C$23),-入力!$C$24),IF(入力!$C$25=2,ROUNDUP(IF(入力!$C$21=1,ユーザー別卸価格!P333/(100-入力!$C$22)%,ユーザー別卸価格!P333+入力!$C$23),-入力!$C$24),ROUND(IF(入力!$C$21=1,ユーザー別卸価格!P333/(100-入力!$C$22)%,ユーザー別卸価格!P333+入力!$C$23),-入力!$C$24))),ユーザー別卸価格!P333))</f>
        <v/>
      </c>
      <c r="Q333" s="20">
        <f>'6桁'!Q333</f>
        <v>0</v>
      </c>
      <c r="R333" s="161"/>
      <c r="S333" s="22"/>
      <c r="T333" s="74"/>
      <c r="U333" s="22"/>
      <c r="V333" s="267"/>
      <c r="W333" s="22"/>
      <c r="X333" s="4"/>
    </row>
    <row r="334" spans="2:24" ht="30" customHeight="1">
      <c r="B334" s="503"/>
      <c r="C334" s="341" t="s">
        <v>107</v>
      </c>
      <c r="D334" s="254">
        <v>91</v>
      </c>
      <c r="E334" s="342">
        <v>95</v>
      </c>
      <c r="F334" s="95">
        <f>IF(ユーザー別卸価格!F334="","", IF(ISNUMBER(ユーザー別卸価格!F334),IF(入力!$C$25=1,ROUNDDOWN(IF(入力!$C$21=1,ユーザー別卸価格!F334/(100-入力!$C$22)%,ユーザー別卸価格!F334+入力!$C$23),-入力!$C$24),IF(入力!$C$25=2,ROUNDUP(IF(入力!$C$21=1,ユーザー別卸価格!F334/(100-入力!$C$22)%,ユーザー別卸価格!F334+入力!$C$23),-入力!$C$24),ROUND(IF(入力!$C$21=1,ユーザー別卸価格!F334/(100-入力!$C$22)%,ユーザー別卸価格!F334+入力!$C$23),-入力!$C$24))),ユーザー別卸価格!F334))</f>
        <v>20100</v>
      </c>
      <c r="G334" s="126" t="str">
        <f>'6桁'!G334</f>
        <v>H</v>
      </c>
      <c r="H334" s="95">
        <f>IF(ユーザー別卸価格!H334="","", IF(ISNUMBER(ユーザー別卸価格!H334),IF(入力!$C$25=1,ROUNDDOWN(IF(入力!$C$21=1,ユーザー別卸価格!H334/(100-入力!$C$22)%,ユーザー別卸価格!H334+入力!$C$23),-入力!$C$24),IF(入力!$C$25=2,ROUNDUP(IF(入力!$C$21=1,ユーザー別卸価格!H334/(100-入力!$C$22)%,ユーザー別卸価格!H334+入力!$C$23),-入力!$C$24),ROUND(IF(入力!$C$21=1,ユーザー別卸価格!H334/(100-入力!$C$22)%,ユーザー別卸価格!H334+入力!$C$23),-入力!$C$24))),ユーザー別卸価格!H334))</f>
        <v>17800</v>
      </c>
      <c r="I334" s="126" t="str">
        <f>'6桁'!I334</f>
        <v>H△</v>
      </c>
      <c r="J334" s="95">
        <f>IF(ユーザー別卸価格!J334="","", IF(ISNUMBER(ユーザー別卸価格!J334),IF(入力!$C$25=1,ROUNDDOWN(IF(入力!$C$21=1,ユーザー別卸価格!J334/(100-入力!$C$22)%,ユーザー別卸価格!J334+入力!$C$23),-入力!$C$24),IF(入力!$C$25=2,ROUNDUP(IF(入力!$C$21=1,ユーザー別卸価格!J334/(100-入力!$C$22)%,ユーザー別卸価格!J334+入力!$C$23),-入力!$C$24),ROUND(IF(入力!$C$21=1,ユーザー別卸価格!J334/(100-入力!$C$22)%,ユーザー別卸価格!J334+入力!$C$23),-入力!$C$24))),ユーザー別卸価格!J334))</f>
        <v>17000</v>
      </c>
      <c r="K334" s="20" t="str">
        <f>'6桁'!K334</f>
        <v>H◇</v>
      </c>
      <c r="L334" s="95" t="str">
        <f>IF(ユーザー別卸価格!L334="","", IF(ISNUMBER(ユーザー別卸価格!L334),IF(入力!$C$25=1,ROUNDDOWN(IF(入力!$C$21=1,ユーザー別卸価格!L334/(100-入力!$C$22)%,ユーザー別卸価格!L334+入力!$C$23),-入力!$C$24),IF(入力!$C$25=2,ROUNDUP(IF(入力!$C$21=1,ユーザー別卸価格!L334/(100-入力!$C$22)%,ユーザー別卸価格!L334+入力!$C$23),-入力!$C$24),ROUND(IF(入力!$C$21=1,ユーザー別卸価格!L334/(100-入力!$C$22)%,ユーザー別卸価格!L334+入力!$C$23),-入力!$C$24))),ユーザー別卸価格!L334))</f>
        <v/>
      </c>
      <c r="M334" s="20">
        <f>'6桁'!M334</f>
        <v>0</v>
      </c>
      <c r="N334" s="95" t="str">
        <f>IF(ユーザー別卸価格!N334="","", IF(ISNUMBER(ユーザー別卸価格!N334),IF(入力!$C$25=1,ROUNDDOWN(IF(入力!$C$21=1,ユーザー別卸価格!N334/(100-入力!$C$22)%,ユーザー別卸価格!N334+入力!$C$23),-入力!$C$24),IF(入力!$C$25=2,ROUNDUP(IF(入力!$C$21=1,ユーザー別卸価格!N334/(100-入力!$C$22)%,ユーザー別卸価格!N334+入力!$C$23),-入力!$C$24),ROUND(IF(入力!$C$21=1,ユーザー別卸価格!N334/(100-入力!$C$22)%,ユーザー別卸価格!N334+入力!$C$23),-入力!$C$24))),ユーザー別卸価格!N334))</f>
        <v/>
      </c>
      <c r="O334" s="126">
        <f>'6桁'!O334</f>
        <v>0</v>
      </c>
      <c r="P334" s="95" t="str">
        <f>IF(ユーザー別卸価格!P334="","", IF(ISNUMBER(ユーザー別卸価格!P334),IF(入力!$C$25=1,ROUNDDOWN(IF(入力!$C$21=1,ユーザー別卸価格!P334/(100-入力!$C$22)%,ユーザー別卸価格!P334+入力!$C$23),-入力!$C$24),IF(入力!$C$25=2,ROUNDUP(IF(入力!$C$21=1,ユーザー別卸価格!P334/(100-入力!$C$22)%,ユーザー別卸価格!P334+入力!$C$23),-入力!$C$24),ROUND(IF(入力!$C$21=1,ユーザー別卸価格!P334/(100-入力!$C$22)%,ユーザー別卸価格!P334+入力!$C$23),-入力!$C$24))),ユーザー別卸価格!P334))</f>
        <v/>
      </c>
      <c r="Q334" s="20">
        <f>'6桁'!Q334</f>
        <v>0</v>
      </c>
      <c r="R334" s="161"/>
      <c r="S334" s="22"/>
      <c r="T334" s="74"/>
      <c r="U334" s="22"/>
      <c r="V334" s="267"/>
      <c r="W334" s="22"/>
      <c r="X334" s="4"/>
    </row>
    <row r="335" spans="2:24" ht="30" customHeight="1">
      <c r="B335" s="503"/>
      <c r="C335" s="341" t="s">
        <v>109</v>
      </c>
      <c r="D335" s="254">
        <v>94</v>
      </c>
      <c r="E335" s="342">
        <v>99</v>
      </c>
      <c r="F335" s="95">
        <f>IF(ユーザー別卸価格!F335="","", IF(ISNUMBER(ユーザー別卸価格!F335),IF(入力!$C$25=1,ROUNDDOWN(IF(入力!$C$21=1,ユーザー別卸価格!F335/(100-入力!$C$22)%,ユーザー別卸価格!F335+入力!$C$23),-入力!$C$24),IF(入力!$C$25=2,ROUNDUP(IF(入力!$C$21=1,ユーザー別卸価格!F335/(100-入力!$C$22)%,ユーザー別卸価格!F335+入力!$C$23),-入力!$C$24),ROUND(IF(入力!$C$21=1,ユーザー別卸価格!F335/(100-入力!$C$22)%,ユーザー別卸価格!F335+入力!$C$23),-入力!$C$24))),ユーザー別卸価格!F335))</f>
        <v>21800</v>
      </c>
      <c r="G335" s="126" t="str">
        <f>'6桁'!G335</f>
        <v>H</v>
      </c>
      <c r="H335" s="95">
        <f>IF(ユーザー別卸価格!H335="","", IF(ISNUMBER(ユーザー別卸価格!H335),IF(入力!$C$25=1,ROUNDDOWN(IF(入力!$C$21=1,ユーザー別卸価格!H335/(100-入力!$C$22)%,ユーザー別卸価格!H335+入力!$C$23),-入力!$C$24),IF(入力!$C$25=2,ROUNDUP(IF(入力!$C$21=1,ユーザー別卸価格!H335/(100-入力!$C$22)%,ユーザー別卸価格!H335+入力!$C$23),-入力!$C$24),ROUND(IF(入力!$C$21=1,ユーザー別卸価格!H335/(100-入力!$C$22)%,ユーザー別卸価格!H335+入力!$C$23),-入力!$C$24))),ユーザー別卸価格!H335))</f>
        <v>20100</v>
      </c>
      <c r="I335" s="126" t="str">
        <f>'6桁'!I335</f>
        <v>H△</v>
      </c>
      <c r="J335" s="95">
        <f>IF(ユーザー別卸価格!J335="","", IF(ISNUMBER(ユーザー別卸価格!J335),IF(入力!$C$25=1,ROUNDDOWN(IF(入力!$C$21=1,ユーザー別卸価格!J335/(100-入力!$C$22)%,ユーザー別卸価格!J335+入力!$C$23),-入力!$C$24),IF(入力!$C$25=2,ROUNDUP(IF(入力!$C$21=1,ユーザー別卸価格!J335/(100-入力!$C$22)%,ユーザー別卸価格!J335+入力!$C$23),-入力!$C$24),ROUND(IF(入力!$C$21=1,ユーザー別卸価格!J335/(100-入力!$C$22)%,ユーザー別卸価格!J335+入力!$C$23),-入力!$C$24))),ユーザー別卸価格!J335))</f>
        <v>19900</v>
      </c>
      <c r="K335" s="20" t="str">
        <f>'6桁'!K335</f>
        <v>H◇</v>
      </c>
      <c r="L335" s="95" t="str">
        <f>IF(ユーザー別卸価格!L335="","", IF(ISNUMBER(ユーザー別卸価格!L335),IF(入力!$C$25=1,ROUNDDOWN(IF(入力!$C$21=1,ユーザー別卸価格!L335/(100-入力!$C$22)%,ユーザー別卸価格!L335+入力!$C$23),-入力!$C$24),IF(入力!$C$25=2,ROUNDUP(IF(入力!$C$21=1,ユーザー別卸価格!L335/(100-入力!$C$22)%,ユーザー別卸価格!L335+入力!$C$23),-入力!$C$24),ROUND(IF(入力!$C$21=1,ユーザー別卸価格!L335/(100-入力!$C$22)%,ユーザー別卸価格!L335+入力!$C$23),-入力!$C$24))),ユーザー別卸価格!L335))</f>
        <v/>
      </c>
      <c r="M335" s="20">
        <f>'6桁'!M335</f>
        <v>0</v>
      </c>
      <c r="N335" s="95" t="str">
        <f>IF(ユーザー別卸価格!N335="","", IF(ISNUMBER(ユーザー別卸価格!N335),IF(入力!$C$25=1,ROUNDDOWN(IF(入力!$C$21=1,ユーザー別卸価格!N335/(100-入力!$C$22)%,ユーザー別卸価格!N335+入力!$C$23),-入力!$C$24),IF(入力!$C$25=2,ROUNDUP(IF(入力!$C$21=1,ユーザー別卸価格!N335/(100-入力!$C$22)%,ユーザー別卸価格!N335+入力!$C$23),-入力!$C$24),ROUND(IF(入力!$C$21=1,ユーザー別卸価格!N335/(100-入力!$C$22)%,ユーザー別卸価格!N335+入力!$C$23),-入力!$C$24))),ユーザー別卸価格!N335))</f>
        <v/>
      </c>
      <c r="O335" s="126">
        <f>'6桁'!O335</f>
        <v>0</v>
      </c>
      <c r="P335" s="95" t="str">
        <f>IF(ユーザー別卸価格!P335="","", IF(ISNUMBER(ユーザー別卸価格!P335),IF(入力!$C$25=1,ROUNDDOWN(IF(入力!$C$21=1,ユーザー別卸価格!P335/(100-入力!$C$22)%,ユーザー別卸価格!P335+入力!$C$23),-入力!$C$24),IF(入力!$C$25=2,ROUNDUP(IF(入力!$C$21=1,ユーザー別卸価格!P335/(100-入力!$C$22)%,ユーザー別卸価格!P335+入力!$C$23),-入力!$C$24),ROUND(IF(入力!$C$21=1,ユーザー別卸価格!P335/(100-入力!$C$22)%,ユーザー別卸価格!P335+入力!$C$23),-入力!$C$24))),ユーザー別卸価格!P335))</f>
        <v/>
      </c>
      <c r="Q335" s="20">
        <f>'6桁'!Q335</f>
        <v>0</v>
      </c>
      <c r="R335" s="161"/>
      <c r="S335" s="22"/>
      <c r="T335" s="74"/>
      <c r="U335" s="22"/>
      <c r="V335" s="267"/>
      <c r="W335" s="22"/>
      <c r="X335" s="4"/>
    </row>
    <row r="336" spans="2:24" ht="30" customHeight="1">
      <c r="B336" s="503"/>
      <c r="C336" s="341" t="s">
        <v>347</v>
      </c>
      <c r="D336" s="254">
        <v>96</v>
      </c>
      <c r="E336" s="342">
        <v>100</v>
      </c>
      <c r="F336" s="95" t="str">
        <f>IF(ユーザー別卸価格!F336="","", IF(ISNUMBER(ユーザー別卸価格!F336),IF(入力!$C$25=1,ROUNDDOWN(IF(入力!$C$21=1,ユーザー別卸価格!F336/(100-入力!$C$22)%,ユーザー別卸価格!F336+入力!$C$23),-入力!$C$24),IF(入力!$C$25=2,ROUNDUP(IF(入力!$C$21=1,ユーザー別卸価格!F336/(100-入力!$C$22)%,ユーザー別卸価格!F336+入力!$C$23),-入力!$C$24),ROUND(IF(入力!$C$21=1,ユーザー別卸価格!F336/(100-入力!$C$22)%,ユーザー別卸価格!F336+入力!$C$23),-入力!$C$24))),ユーザー別卸価格!F336))</f>
        <v/>
      </c>
      <c r="G336" s="126">
        <f>'6桁'!G336</f>
        <v>0</v>
      </c>
      <c r="H336" s="95">
        <f>IF(ユーザー別卸価格!H336="","", IF(ISNUMBER(ユーザー別卸価格!H336),IF(入力!$C$25=1,ROUNDDOWN(IF(入力!$C$21=1,ユーザー別卸価格!H336/(100-入力!$C$22)%,ユーザー別卸価格!H336+入力!$C$23),-入力!$C$24),IF(入力!$C$25=2,ROUNDUP(IF(入力!$C$21=1,ユーザー別卸価格!H336/(100-入力!$C$22)%,ユーザー別卸価格!H336+入力!$C$23),-入力!$C$24),ROUND(IF(入力!$C$21=1,ユーザー別卸価格!H336/(100-入力!$C$22)%,ユーザー別卸価格!H336+入力!$C$23),-入力!$C$24))),ユーザー別卸価格!H336))</f>
        <v>23600</v>
      </c>
      <c r="I336" s="126" t="str">
        <f>'6桁'!I336</f>
        <v>H</v>
      </c>
      <c r="J336" s="95">
        <f>IF(ユーザー別卸価格!J336="","", IF(ISNUMBER(ユーザー別卸価格!J336),IF(入力!$C$25=1,ROUNDDOWN(IF(入力!$C$21=1,ユーザー別卸価格!J336/(100-入力!$C$22)%,ユーザー別卸価格!J336+入力!$C$23),-入力!$C$24),IF(入力!$C$25=2,ROUNDUP(IF(入力!$C$21=1,ユーザー別卸価格!J336/(100-入力!$C$22)%,ユーザー別卸価格!J336+入力!$C$23),-入力!$C$24),ROUND(IF(入力!$C$21=1,ユーザー別卸価格!J336/(100-入力!$C$22)%,ユーザー別卸価格!J336+入力!$C$23),-入力!$C$24))),ユーザー別卸価格!J336))</f>
        <v>21600</v>
      </c>
      <c r="K336" s="20" t="str">
        <f>'6桁'!K336</f>
        <v>S</v>
      </c>
      <c r="L336" s="95" t="str">
        <f>IF(ユーザー別卸価格!L336="","", IF(ISNUMBER(ユーザー別卸価格!L336),IF(入力!$C$25=1,ROUNDDOWN(IF(入力!$C$21=1,ユーザー別卸価格!L336/(100-入力!$C$22)%,ユーザー別卸価格!L336+入力!$C$23),-入力!$C$24),IF(入力!$C$25=2,ROUNDUP(IF(入力!$C$21=1,ユーザー別卸価格!L336/(100-入力!$C$22)%,ユーザー別卸価格!L336+入力!$C$23),-入力!$C$24),ROUND(IF(入力!$C$21=1,ユーザー別卸価格!L336/(100-入力!$C$22)%,ユーザー別卸価格!L336+入力!$C$23),-入力!$C$24))),ユーザー別卸価格!L336))</f>
        <v/>
      </c>
      <c r="M336" s="20">
        <f>'6桁'!M336</f>
        <v>0</v>
      </c>
      <c r="N336" s="95" t="str">
        <f>IF(ユーザー別卸価格!N336="","", IF(ISNUMBER(ユーザー別卸価格!N336),IF(入力!$C$25=1,ROUNDDOWN(IF(入力!$C$21=1,ユーザー別卸価格!N336/(100-入力!$C$22)%,ユーザー別卸価格!N336+入力!$C$23),-入力!$C$24),IF(入力!$C$25=2,ROUNDUP(IF(入力!$C$21=1,ユーザー別卸価格!N336/(100-入力!$C$22)%,ユーザー別卸価格!N336+入力!$C$23),-入力!$C$24),ROUND(IF(入力!$C$21=1,ユーザー別卸価格!N336/(100-入力!$C$22)%,ユーザー別卸価格!N336+入力!$C$23),-入力!$C$24))),ユーザー別卸価格!N336))</f>
        <v/>
      </c>
      <c r="O336" s="126">
        <f>'6桁'!O336</f>
        <v>0</v>
      </c>
      <c r="P336" s="95" t="str">
        <f>IF(ユーザー別卸価格!P336="","", IF(ISNUMBER(ユーザー別卸価格!P336),IF(入力!$C$25=1,ROUNDDOWN(IF(入力!$C$21=1,ユーザー別卸価格!P336/(100-入力!$C$22)%,ユーザー別卸価格!P336+入力!$C$23),-入力!$C$24),IF(入力!$C$25=2,ROUNDUP(IF(入力!$C$21=1,ユーザー別卸価格!P336/(100-入力!$C$22)%,ユーザー別卸価格!P336+入力!$C$23),-入力!$C$24),ROUND(IF(入力!$C$21=1,ユーザー別卸価格!P336/(100-入力!$C$22)%,ユーザー別卸価格!P336+入力!$C$23),-入力!$C$24))),ユーザー別卸価格!P336))</f>
        <v/>
      </c>
      <c r="Q336" s="20">
        <f>'6桁'!Q336</f>
        <v>0</v>
      </c>
      <c r="R336" s="161"/>
      <c r="S336" s="22"/>
      <c r="T336" s="74"/>
      <c r="U336" s="22"/>
      <c r="V336" s="267"/>
      <c r="W336" s="22"/>
      <c r="X336" s="4"/>
    </row>
    <row r="337" spans="2:27" ht="30" customHeight="1">
      <c r="B337" s="503"/>
      <c r="C337" s="341" t="s">
        <v>352</v>
      </c>
      <c r="D337" s="500">
        <v>92</v>
      </c>
      <c r="E337" s="501"/>
      <c r="F337" s="95" t="str">
        <f>IF(ユーザー別卸価格!F337="","", IF(ISNUMBER(ユーザー別卸価格!F337),IF(入力!$C$25=1,ROUNDDOWN(IF(入力!$C$21=1,ユーザー別卸価格!F337/(100-入力!$C$22)%,ユーザー別卸価格!F337+入力!$C$23),-入力!$C$24),IF(入力!$C$25=2,ROUNDUP(IF(入力!$C$21=1,ユーザー別卸価格!F337/(100-入力!$C$22)%,ユーザー別卸価格!F337+入力!$C$23),-入力!$C$24),ROUND(IF(入力!$C$21=1,ユーザー別卸価格!F337/(100-入力!$C$22)%,ユーザー別卸価格!F337+入力!$C$23),-入力!$C$24))),ユーザー別卸価格!F337))</f>
        <v/>
      </c>
      <c r="G337" s="126">
        <f>'6桁'!G337</f>
        <v>0</v>
      </c>
      <c r="H337" s="95" t="str">
        <f>IF(ユーザー別卸価格!H337="","", IF(ISNUMBER(ユーザー別卸価格!H337),IF(入力!$C$25=1,ROUNDDOWN(IF(入力!$C$21=1,ユーザー別卸価格!H337/(100-入力!$C$22)%,ユーザー別卸価格!H337+入力!$C$23),-入力!$C$24),IF(入力!$C$25=2,ROUNDUP(IF(入力!$C$21=1,ユーザー別卸価格!H337/(100-入力!$C$22)%,ユーザー別卸価格!H337+入力!$C$23),-入力!$C$24),ROUND(IF(入力!$C$21=1,ユーザー別卸価格!H337/(100-入力!$C$22)%,ユーザー別卸価格!H337+入力!$C$23),-入力!$C$24))),ユーザー別卸価格!H337))</f>
        <v/>
      </c>
      <c r="I337" s="126">
        <f>'6桁'!I337</f>
        <v>0</v>
      </c>
      <c r="J337" s="95">
        <f>IF(ユーザー別卸価格!J337="","", IF(ISNUMBER(ユーザー別卸価格!J337),IF(入力!$C$25=1,ROUNDDOWN(IF(入力!$C$21=1,ユーザー別卸価格!J337/(100-入力!$C$22)%,ユーザー別卸価格!J337+入力!$C$23),-入力!$C$24),IF(入力!$C$25=2,ROUNDUP(IF(入力!$C$21=1,ユーザー別卸価格!J337/(100-入力!$C$22)%,ユーザー別卸価格!J337+入力!$C$23),-入力!$C$24),ROUND(IF(入力!$C$21=1,ユーザー別卸価格!J337/(100-入力!$C$22)%,ユーザー別卸価格!J337+入力!$C$23),-入力!$C$24))),ユーザー別卸価格!J337))</f>
        <v>17300</v>
      </c>
      <c r="K337" s="20" t="str">
        <f>'6桁'!K337</f>
        <v>S◇</v>
      </c>
      <c r="L337" s="95" t="str">
        <f>IF(ユーザー別卸価格!L337="","", IF(ISNUMBER(ユーザー別卸価格!L337),IF(入力!$C$25=1,ROUNDDOWN(IF(入力!$C$21=1,ユーザー別卸価格!L337/(100-入力!$C$22)%,ユーザー別卸価格!L337+入力!$C$23),-入力!$C$24),IF(入力!$C$25=2,ROUNDUP(IF(入力!$C$21=1,ユーザー別卸価格!L337/(100-入力!$C$22)%,ユーザー別卸価格!L337+入力!$C$23),-入力!$C$24),ROUND(IF(入力!$C$21=1,ユーザー別卸価格!L337/(100-入力!$C$22)%,ユーザー別卸価格!L337+入力!$C$23),-入力!$C$24))),ユーザー別卸価格!L337))</f>
        <v/>
      </c>
      <c r="M337" s="20">
        <f>'6桁'!M337</f>
        <v>0</v>
      </c>
      <c r="N337" s="95" t="str">
        <f>IF(ユーザー別卸価格!N337="","", IF(ISNUMBER(ユーザー別卸価格!N337),IF(入力!$C$25=1,ROUNDDOWN(IF(入力!$C$21=1,ユーザー別卸価格!N337/(100-入力!$C$22)%,ユーザー別卸価格!N337+入力!$C$23),-入力!$C$24),IF(入力!$C$25=2,ROUNDUP(IF(入力!$C$21=1,ユーザー別卸価格!N337/(100-入力!$C$22)%,ユーザー別卸価格!N337+入力!$C$23),-入力!$C$24),ROUND(IF(入力!$C$21=1,ユーザー別卸価格!N337/(100-入力!$C$22)%,ユーザー別卸価格!N337+入力!$C$23),-入力!$C$24))),ユーザー別卸価格!N337))</f>
        <v/>
      </c>
      <c r="O337" s="126">
        <f>'6桁'!O337</f>
        <v>0</v>
      </c>
      <c r="P337" s="95" t="str">
        <f>IF(ユーザー別卸価格!P337="","", IF(ISNUMBER(ユーザー別卸価格!P337),IF(入力!$C$25=1,ROUNDDOWN(IF(入力!$C$21=1,ユーザー別卸価格!P337/(100-入力!$C$22)%,ユーザー別卸価格!P337+入力!$C$23),-入力!$C$24),IF(入力!$C$25=2,ROUNDUP(IF(入力!$C$21=1,ユーザー別卸価格!P337/(100-入力!$C$22)%,ユーザー別卸価格!P337+入力!$C$23),-入力!$C$24),ROUND(IF(入力!$C$21=1,ユーザー別卸価格!P337/(100-入力!$C$22)%,ユーザー別卸価格!P337+入力!$C$23),-入力!$C$24))),ユーザー別卸価格!P337))</f>
        <v/>
      </c>
      <c r="Q337" s="236">
        <f>'6桁'!Q337</f>
        <v>0</v>
      </c>
      <c r="R337" s="161"/>
      <c r="S337" s="22"/>
      <c r="T337" s="74"/>
      <c r="U337" s="22"/>
      <c r="V337" s="267"/>
      <c r="W337" s="22"/>
      <c r="X337" s="4"/>
    </row>
    <row r="338" spans="2:27" ht="30" customHeight="1">
      <c r="B338" s="503"/>
      <c r="C338" s="341" t="s">
        <v>353</v>
      </c>
      <c r="D338" s="500">
        <v>96</v>
      </c>
      <c r="E338" s="501"/>
      <c r="F338" s="95" t="str">
        <f>IF(ユーザー別卸価格!F338="","", IF(ISNUMBER(ユーザー別卸価格!F338),IF(入力!$C$25=1,ROUNDDOWN(IF(入力!$C$21=1,ユーザー別卸価格!F338/(100-入力!$C$22)%,ユーザー別卸価格!F338+入力!$C$23),-入力!$C$24),IF(入力!$C$25=2,ROUNDUP(IF(入力!$C$21=1,ユーザー別卸価格!F338/(100-入力!$C$22)%,ユーザー別卸価格!F338+入力!$C$23),-入力!$C$24),ROUND(IF(入力!$C$21=1,ユーザー別卸価格!F338/(100-入力!$C$22)%,ユーザー別卸価格!F338+入力!$C$23),-入力!$C$24))),ユーザー別卸価格!F338))</f>
        <v/>
      </c>
      <c r="G338" s="126">
        <f>'6桁'!G338</f>
        <v>0</v>
      </c>
      <c r="H338" s="95">
        <f>IF(ユーザー別卸価格!H338="","", IF(ISNUMBER(ユーザー別卸価格!H338),IF(入力!$C$25=1,ROUNDDOWN(IF(入力!$C$21=1,ユーザー別卸価格!H338/(100-入力!$C$22)%,ユーザー別卸価格!H338+入力!$C$23),-入力!$C$24),IF(入力!$C$25=2,ROUNDUP(IF(入力!$C$21=1,ユーザー別卸価格!H338/(100-入力!$C$22)%,ユーザー別卸価格!H338+入力!$C$23),-入力!$C$24),ROUND(IF(入力!$C$21=1,ユーザー別卸価格!H338/(100-入力!$C$22)%,ユーザー別卸価格!H338+入力!$C$23),-入力!$C$24))),ユーザー別卸価格!H338))</f>
        <v>18600</v>
      </c>
      <c r="I338" s="126" t="str">
        <f>'6桁'!I338</f>
        <v>H△</v>
      </c>
      <c r="J338" s="95">
        <f>IF(ユーザー別卸価格!J338="","", IF(ISNUMBER(ユーザー別卸価格!J338),IF(入力!$C$25=1,ROUNDDOWN(IF(入力!$C$21=1,ユーザー別卸価格!J338/(100-入力!$C$22)%,ユーザー別卸価格!J338+入力!$C$23),-入力!$C$24),IF(入力!$C$25=2,ROUNDUP(IF(入力!$C$21=1,ユーザー別卸価格!J338/(100-入力!$C$22)%,ユーザー別卸価格!J338+入力!$C$23),-入力!$C$24),ROUND(IF(入力!$C$21=1,ユーザー別卸価格!J338/(100-入力!$C$22)%,ユーザー別卸価格!J338+入力!$C$23),-入力!$C$24))),ユーザー別卸価格!J338))</f>
        <v>18200</v>
      </c>
      <c r="K338" s="20" t="str">
        <f>'6桁'!K338</f>
        <v>S◇</v>
      </c>
      <c r="L338" s="95" t="str">
        <f>IF(ユーザー別卸価格!L338="","", IF(ISNUMBER(ユーザー別卸価格!L338),IF(入力!$C$25=1,ROUNDDOWN(IF(入力!$C$21=1,ユーザー別卸価格!L338/(100-入力!$C$22)%,ユーザー別卸価格!L338+入力!$C$23),-入力!$C$24),IF(入力!$C$25=2,ROUNDUP(IF(入力!$C$21=1,ユーザー別卸価格!L338/(100-入力!$C$22)%,ユーザー別卸価格!L338+入力!$C$23),-入力!$C$24),ROUND(IF(入力!$C$21=1,ユーザー別卸価格!L338/(100-入力!$C$22)%,ユーザー別卸価格!L338+入力!$C$23),-入力!$C$24))),ユーザー別卸価格!L338))</f>
        <v/>
      </c>
      <c r="M338" s="20">
        <f>'6桁'!M338</f>
        <v>0</v>
      </c>
      <c r="N338" s="95" t="str">
        <f>IF(ユーザー別卸価格!N338="","", IF(ISNUMBER(ユーザー別卸価格!N338),IF(入力!$C$25=1,ROUNDDOWN(IF(入力!$C$21=1,ユーザー別卸価格!N338/(100-入力!$C$22)%,ユーザー別卸価格!N338+入力!$C$23),-入力!$C$24),IF(入力!$C$25=2,ROUNDUP(IF(入力!$C$21=1,ユーザー別卸価格!N338/(100-入力!$C$22)%,ユーザー別卸価格!N338+入力!$C$23),-入力!$C$24),ROUND(IF(入力!$C$21=1,ユーザー別卸価格!N338/(100-入力!$C$22)%,ユーザー別卸価格!N338+入力!$C$23),-入力!$C$24))),ユーザー別卸価格!N338))</f>
        <v/>
      </c>
      <c r="O338" s="126">
        <f>'6桁'!O338</f>
        <v>0</v>
      </c>
      <c r="P338" s="95" t="str">
        <f>IF(ユーザー別卸価格!P338="","", IF(ISNUMBER(ユーザー別卸価格!P338),IF(入力!$C$25=1,ROUNDDOWN(IF(入力!$C$21=1,ユーザー別卸価格!P338/(100-入力!$C$22)%,ユーザー別卸価格!P338+入力!$C$23),-入力!$C$24),IF(入力!$C$25=2,ROUNDUP(IF(入力!$C$21=1,ユーザー別卸価格!P338/(100-入力!$C$22)%,ユーザー別卸価格!P338+入力!$C$23),-入力!$C$24),ROUND(IF(入力!$C$21=1,ユーザー別卸価格!P338/(100-入力!$C$22)%,ユーザー別卸価格!P338+入力!$C$23),-入力!$C$24))),ユーザー別卸価格!P338))</f>
        <v/>
      </c>
      <c r="Q338" s="20">
        <f>'6桁'!Q338</f>
        <v>0</v>
      </c>
      <c r="R338" s="161"/>
      <c r="S338" s="22"/>
      <c r="T338" s="74"/>
      <c r="U338" s="22"/>
      <c r="V338" s="267"/>
      <c r="W338" s="22"/>
      <c r="X338" s="4"/>
    </row>
    <row r="339" spans="2:27" ht="30" customHeight="1" thickBot="1">
      <c r="B339" s="544"/>
      <c r="C339" s="343" t="s">
        <v>354</v>
      </c>
      <c r="D339" s="558">
        <v>98</v>
      </c>
      <c r="E339" s="559"/>
      <c r="F339" s="118" t="str">
        <f>IF(ユーザー別卸価格!F339="","", IF(ISNUMBER(ユーザー別卸価格!F339),IF(入力!$C$25=1,ROUNDDOWN(IF(入力!$C$21=1,ユーザー別卸価格!F339/(100-入力!$C$22)%,ユーザー別卸価格!F339+入力!$C$23),-入力!$C$24),IF(入力!$C$25=2,ROUNDUP(IF(入力!$C$21=1,ユーザー別卸価格!F339/(100-入力!$C$22)%,ユーザー別卸価格!F339+入力!$C$23),-入力!$C$24),ROUND(IF(入力!$C$21=1,ユーザー別卸価格!F339/(100-入力!$C$22)%,ユーザー別卸価格!F339+入力!$C$23),-入力!$C$24))),ユーザー別卸価格!F339))</f>
        <v/>
      </c>
      <c r="G339" s="127">
        <f>'6桁'!G339</f>
        <v>0</v>
      </c>
      <c r="H339" s="118">
        <f>IF(ユーザー別卸価格!H339="","", IF(ISNUMBER(ユーザー別卸価格!H339),IF(入力!$C$25=1,ROUNDDOWN(IF(入力!$C$21=1,ユーザー別卸価格!H339/(100-入力!$C$22)%,ユーザー別卸価格!H339+入力!$C$23),-入力!$C$24),IF(入力!$C$25=2,ROUNDUP(IF(入力!$C$21=1,ユーザー別卸価格!H339/(100-入力!$C$22)%,ユーザー別卸価格!H339+入力!$C$23),-入力!$C$24),ROUND(IF(入力!$C$21=1,ユーザー別卸価格!H339/(100-入力!$C$22)%,ユーザー別卸価格!H339+入力!$C$23),-入力!$C$24))),ユーザー別卸価格!H339))</f>
        <v>19900</v>
      </c>
      <c r="I339" s="127" t="str">
        <f>'6桁'!I339</f>
        <v>H</v>
      </c>
      <c r="J339" s="118">
        <f>IF(ユーザー別卸価格!J339="","", IF(ISNUMBER(ユーザー別卸価格!J339),IF(入力!$C$25=1,ROUNDDOWN(IF(入力!$C$21=1,ユーザー別卸価格!J339/(100-入力!$C$22)%,ユーザー別卸価格!J339+入力!$C$23),-入力!$C$24),IF(入力!$C$25=2,ROUNDUP(IF(入力!$C$21=1,ユーザー別卸価格!J339/(100-入力!$C$22)%,ユーザー別卸価格!J339+入力!$C$23),-入力!$C$24),ROUND(IF(入力!$C$21=1,ユーザー別卸価格!J339/(100-入力!$C$22)%,ユーザー別卸価格!J339+入力!$C$23),-入力!$C$24))),ユーザー別卸価格!J339))</f>
        <v>19700</v>
      </c>
      <c r="K339" s="21" t="str">
        <f>'6桁'!K339</f>
        <v>S</v>
      </c>
      <c r="L339" s="118" t="str">
        <f>IF(ユーザー別卸価格!L339="","", IF(ISNUMBER(ユーザー別卸価格!L339),IF(入力!$C$25=1,ROUNDDOWN(IF(入力!$C$21=1,ユーザー別卸価格!L339/(100-入力!$C$22)%,ユーザー別卸価格!L339+入力!$C$23),-入力!$C$24),IF(入力!$C$25=2,ROUNDUP(IF(入力!$C$21=1,ユーザー別卸価格!L339/(100-入力!$C$22)%,ユーザー別卸価格!L339+入力!$C$23),-入力!$C$24),ROUND(IF(入力!$C$21=1,ユーザー別卸価格!L339/(100-入力!$C$22)%,ユーザー別卸価格!L339+入力!$C$23),-入力!$C$24))),ユーザー別卸価格!L339))</f>
        <v/>
      </c>
      <c r="M339" s="21">
        <f>'6桁'!M339</f>
        <v>0</v>
      </c>
      <c r="N339" s="118" t="str">
        <f>IF(ユーザー別卸価格!N339="","", IF(ISNUMBER(ユーザー別卸価格!N339),IF(入力!$C$25=1,ROUNDDOWN(IF(入力!$C$21=1,ユーザー別卸価格!N339/(100-入力!$C$22)%,ユーザー別卸価格!N339+入力!$C$23),-入力!$C$24),IF(入力!$C$25=2,ROUNDUP(IF(入力!$C$21=1,ユーザー別卸価格!N339/(100-入力!$C$22)%,ユーザー別卸価格!N339+入力!$C$23),-入力!$C$24),ROUND(IF(入力!$C$21=1,ユーザー別卸価格!N339/(100-入力!$C$22)%,ユーザー別卸価格!N339+入力!$C$23),-入力!$C$24))),ユーザー別卸価格!N339))</f>
        <v/>
      </c>
      <c r="O339" s="127">
        <f>'6桁'!O339</f>
        <v>0</v>
      </c>
      <c r="P339" s="118" t="str">
        <f>IF(ユーザー別卸価格!P339="","", IF(ISNUMBER(ユーザー別卸価格!P339),IF(入力!$C$25=1,ROUNDDOWN(IF(入力!$C$21=1,ユーザー別卸価格!P339/(100-入力!$C$22)%,ユーザー別卸価格!P339+入力!$C$23),-入力!$C$24),IF(入力!$C$25=2,ROUNDUP(IF(入力!$C$21=1,ユーザー別卸価格!P339/(100-入力!$C$22)%,ユーザー別卸価格!P339+入力!$C$23),-入力!$C$24),ROUND(IF(入力!$C$21=1,ユーザー別卸価格!P339/(100-入力!$C$22)%,ユーザー別卸価格!P339+入力!$C$23),-入力!$C$24))),ユーザー別卸価格!P339))</f>
        <v/>
      </c>
      <c r="Q339" s="21">
        <f>'6桁'!Q339</f>
        <v>0</v>
      </c>
      <c r="R339" s="161"/>
      <c r="S339" s="22"/>
      <c r="T339" s="74"/>
      <c r="U339" s="22"/>
      <c r="V339" s="267"/>
      <c r="W339" s="22"/>
      <c r="X339" s="4"/>
    </row>
    <row r="340" spans="2:27" ht="33.75" customHeight="1">
      <c r="B340" s="545" t="s">
        <v>1119</v>
      </c>
      <c r="C340" s="545"/>
      <c r="D340" s="545"/>
      <c r="E340" s="545"/>
      <c r="F340" s="545"/>
      <c r="G340" s="545"/>
      <c r="H340" s="545"/>
      <c r="I340" s="545"/>
      <c r="J340" s="545"/>
      <c r="K340" s="545"/>
      <c r="L340" s="545"/>
      <c r="M340" s="545"/>
      <c r="N340" s="545"/>
      <c r="O340" s="545"/>
      <c r="P340" s="545"/>
      <c r="Q340" s="545"/>
      <c r="R340" s="546"/>
      <c r="S340" s="546"/>
      <c r="T340" s="546"/>
      <c r="U340" s="546"/>
    </row>
    <row r="341" spans="2:27" ht="13.5" customHeight="1">
      <c r="C341" s="327"/>
      <c r="D341" s="327"/>
      <c r="E341" s="327"/>
      <c r="F341" s="10"/>
      <c r="G341" s="17"/>
      <c r="H341" s="10"/>
      <c r="I341" s="17"/>
      <c r="J341" s="10"/>
      <c r="K341" s="17"/>
      <c r="L341" s="10"/>
      <c r="M341" s="17"/>
      <c r="N341" s="10"/>
      <c r="O341" s="17"/>
      <c r="P341" s="10"/>
      <c r="Q341" s="17"/>
      <c r="R341" s="10"/>
      <c r="S341" s="17"/>
      <c r="T341" s="10"/>
      <c r="U341" s="17"/>
      <c r="V341" s="10"/>
      <c r="W341" s="17"/>
      <c r="X341" s="10"/>
      <c r="Y341" s="17"/>
    </row>
    <row r="342" spans="2:27" ht="14.25" customHeight="1" thickBot="1">
      <c r="C342" s="327"/>
      <c r="D342" s="327"/>
      <c r="E342" s="327"/>
      <c r="F342" s="74"/>
      <c r="G342" s="18"/>
      <c r="H342" s="74"/>
      <c r="I342" s="18"/>
      <c r="J342" s="74"/>
      <c r="K342" s="18"/>
      <c r="L342" s="74"/>
      <c r="M342" s="18"/>
      <c r="N342" s="74"/>
      <c r="O342" s="18"/>
      <c r="P342" s="74"/>
      <c r="Q342" s="18"/>
      <c r="R342" s="74"/>
      <c r="S342" s="17"/>
      <c r="T342" s="74"/>
      <c r="U342" s="18"/>
    </row>
    <row r="343" spans="2:27" ht="25.5" customHeight="1" thickTop="1" thickBot="1">
      <c r="B343" s="518" t="s">
        <v>451</v>
      </c>
      <c r="C343" s="519"/>
      <c r="D343" s="519"/>
      <c r="E343" s="519"/>
      <c r="F343" s="519"/>
      <c r="G343" s="519"/>
      <c r="H343" s="519"/>
      <c r="I343" s="519"/>
      <c r="J343" s="519"/>
      <c r="K343" s="519"/>
      <c r="L343" s="519"/>
      <c r="M343" s="519"/>
      <c r="N343" s="519"/>
      <c r="O343" s="519"/>
      <c r="P343" s="519"/>
      <c r="Q343" s="519"/>
      <c r="R343" s="519"/>
      <c r="S343" s="519"/>
      <c r="T343" s="519"/>
      <c r="U343" s="519"/>
      <c r="V343" s="519"/>
      <c r="W343" s="519"/>
      <c r="X343" s="519"/>
      <c r="Y343" s="519"/>
      <c r="Z343" s="519"/>
      <c r="AA343" s="520"/>
    </row>
    <row r="344" spans="2:27" ht="14.25" thickTop="1"/>
    <row r="345" spans="2:27" s="239" customFormat="1" ht="20.100000000000001" customHeight="1" thickBot="1">
      <c r="B345" s="238" t="s">
        <v>730</v>
      </c>
      <c r="F345" s="240"/>
      <c r="H345" s="240"/>
      <c r="J345" s="240"/>
      <c r="L345" s="240"/>
      <c r="N345" s="240"/>
      <c r="P345" s="240"/>
      <c r="R345" s="240"/>
      <c r="T345" s="240"/>
      <c r="V345" s="240"/>
      <c r="X345" s="240"/>
    </row>
    <row r="346" spans="2:27" ht="19.5" customHeight="1" thickBot="1">
      <c r="B346" s="521" t="s">
        <v>452</v>
      </c>
      <c r="C346" s="524" t="s">
        <v>524</v>
      </c>
      <c r="D346" s="527" t="s">
        <v>1113</v>
      </c>
      <c r="E346" s="540"/>
      <c r="F346" s="531" t="s">
        <v>453</v>
      </c>
      <c r="G346" s="532"/>
      <c r="H346" s="532"/>
      <c r="I346" s="532"/>
      <c r="J346" s="532"/>
      <c r="K346" s="532"/>
      <c r="L346" s="532"/>
      <c r="M346" s="532"/>
      <c r="N346" s="532"/>
      <c r="O346" s="532"/>
      <c r="P346" s="532"/>
      <c r="Q346" s="533"/>
      <c r="R346" s="135"/>
      <c r="S346" s="11"/>
      <c r="T346" s="11"/>
      <c r="U346" s="11"/>
      <c r="V346" s="11"/>
      <c r="W346" s="11"/>
      <c r="X346" s="11"/>
      <c r="Y346" s="11"/>
      <c r="Z346" s="11"/>
    </row>
    <row r="347" spans="2:27" ht="19.5" customHeight="1">
      <c r="B347" s="522"/>
      <c r="C347" s="525"/>
      <c r="D347" s="541"/>
      <c r="E347" s="542"/>
      <c r="F347" s="516" t="s">
        <v>971</v>
      </c>
      <c r="G347" s="507"/>
      <c r="H347" s="506" t="s">
        <v>775</v>
      </c>
      <c r="I347" s="507"/>
      <c r="J347" s="506" t="s">
        <v>770</v>
      </c>
      <c r="K347" s="507"/>
      <c r="L347" s="506" t="s">
        <v>777</v>
      </c>
      <c r="M347" s="507"/>
      <c r="N347" s="506" t="s">
        <v>778</v>
      </c>
      <c r="O347" s="507"/>
      <c r="P347" s="506" t="s">
        <v>780</v>
      </c>
      <c r="Q347" s="507"/>
      <c r="R347" s="135"/>
      <c r="S347" s="11"/>
      <c r="T347" s="11"/>
      <c r="U347" s="11"/>
      <c r="V347" s="11"/>
      <c r="W347" s="11"/>
      <c r="X347" s="11"/>
      <c r="Y347" s="11"/>
      <c r="Z347" s="11"/>
    </row>
    <row r="348" spans="2:27" ht="19.5" customHeight="1">
      <c r="B348" s="522"/>
      <c r="C348" s="525"/>
      <c r="D348" s="510" t="s">
        <v>1115</v>
      </c>
      <c r="E348" s="550" t="s">
        <v>1114</v>
      </c>
      <c r="F348" s="517"/>
      <c r="G348" s="509"/>
      <c r="H348" s="508"/>
      <c r="I348" s="509"/>
      <c r="J348" s="508"/>
      <c r="K348" s="509"/>
      <c r="L348" s="508"/>
      <c r="M348" s="509"/>
      <c r="N348" s="508"/>
      <c r="O348" s="509"/>
      <c r="P348" s="508"/>
      <c r="Q348" s="509"/>
      <c r="R348" s="410"/>
      <c r="S348" s="407"/>
      <c r="T348" s="407"/>
      <c r="U348" s="407"/>
      <c r="V348" s="407"/>
      <c r="W348" s="407"/>
      <c r="X348" s="136"/>
      <c r="Y348" s="136"/>
    </row>
    <row r="349" spans="2:27" ht="19.5" customHeight="1" thickBot="1">
      <c r="B349" s="523"/>
      <c r="C349" s="526"/>
      <c r="D349" s="549"/>
      <c r="E349" s="551"/>
      <c r="F349" s="553" t="s">
        <v>774</v>
      </c>
      <c r="G349" s="554"/>
      <c r="H349" s="553" t="s">
        <v>782</v>
      </c>
      <c r="I349" s="554"/>
      <c r="J349" s="514" t="s">
        <v>774</v>
      </c>
      <c r="K349" s="515"/>
      <c r="L349" s="514" t="s">
        <v>782</v>
      </c>
      <c r="M349" s="515"/>
      <c r="N349" s="514" t="s">
        <v>781</v>
      </c>
      <c r="O349" s="515"/>
      <c r="P349" s="514" t="s">
        <v>781</v>
      </c>
      <c r="Q349" s="555"/>
      <c r="R349" s="358"/>
      <c r="S349" s="327"/>
      <c r="T349" s="327"/>
      <c r="U349" s="327"/>
      <c r="V349" s="327"/>
      <c r="W349" s="327"/>
      <c r="X349" s="4"/>
    </row>
    <row r="350" spans="2:27" ht="30" customHeight="1">
      <c r="B350" s="502">
        <v>14</v>
      </c>
      <c r="C350" s="352" t="s">
        <v>55</v>
      </c>
      <c r="D350" s="253">
        <v>69</v>
      </c>
      <c r="E350" s="353"/>
      <c r="F350" s="91" t="str">
        <f>IF(ユーザー別卸価格!F350="","", IF(ISNUMBER(ユーザー別卸価格!F350),IF(入力!$C$25=1,ROUNDDOWN(IF(入力!$C$21=1,ユーザー別卸価格!F350/(100-入力!$C$22)%,ユーザー別卸価格!F350+入力!$C$23),-入力!$C$24),IF(入力!$C$25=2,ROUNDUP(IF(入力!$C$21=1,ユーザー別卸価格!F350/(100-入力!$C$22)%,ユーザー別卸価格!F350+入力!$C$23),-入力!$C$24),ROUND(IF(入力!$C$21=1,ユーザー別卸価格!F350/(100-入力!$C$22)%,ユーザー別卸価格!F350+入力!$C$23),-入力!$C$24))),ユーザー別卸価格!F350))</f>
        <v/>
      </c>
      <c r="G350" s="124">
        <f>'6桁'!G350</f>
        <v>0</v>
      </c>
      <c r="H350" s="91" t="str">
        <f>IF(ユーザー別卸価格!H350="","", IF(ISNUMBER(ユーザー別卸価格!H350),IF(入力!$C$25=1,ROUNDDOWN(IF(入力!$C$21=1,ユーザー別卸価格!H350/(100-入力!$C$22)%,ユーザー別卸価格!H350+入力!$C$23),-入力!$C$24),IF(入力!$C$25=2,ROUNDUP(IF(入力!$C$21=1,ユーザー別卸価格!H350/(100-入力!$C$22)%,ユーザー別卸価格!H350+入力!$C$23),-入力!$C$24),ROUND(IF(入力!$C$21=1,ユーザー別卸価格!H350/(100-入力!$C$22)%,ユーザー別卸価格!H350+入力!$C$23),-入力!$C$24))),ユーザー別卸価格!H350))</f>
        <v/>
      </c>
      <c r="I350" s="124">
        <f>'6桁'!I350</f>
        <v>0</v>
      </c>
      <c r="J350" s="91">
        <f>IF(ユーザー別卸価格!J350="","", IF(ISNUMBER(ユーザー別卸価格!J350),IF(入力!$C$25=1,ROUNDDOWN(IF(入力!$C$21=1,ユーザー別卸価格!J350/(100-入力!$C$22)%,ユーザー別卸価格!J350+入力!$C$23),-入力!$C$24),IF(入力!$C$25=2,ROUNDUP(IF(入力!$C$21=1,ユーザー別卸価格!J350/(100-入力!$C$22)%,ユーザー別卸価格!J350+入力!$C$23),-入力!$C$24),ROUND(IF(入力!$C$21=1,ユーザー別卸価格!J350/(100-入力!$C$22)%,ユーザー別卸価格!J350+入力!$C$23),-入力!$C$24))),ユーザー別卸価格!J350))</f>
        <v>12500</v>
      </c>
      <c r="K350" s="92" t="str">
        <f>'6桁'!K350</f>
        <v>V◇</v>
      </c>
      <c r="L350" s="128" t="str">
        <f>IF(ユーザー別卸価格!L350="","", IF(ISNUMBER(ユーザー別卸価格!L350),IF(入力!$C$25=1,ROUNDDOWN(IF(入力!$C$21=1,ユーザー別卸価格!L350/(100-入力!$C$22)%,ユーザー別卸価格!L350+入力!$C$23),-入力!$C$24),IF(入力!$C$25=2,ROUNDUP(IF(入力!$C$21=1,ユーザー別卸価格!L350/(100-入力!$C$22)%,ユーザー別卸価格!L350+入力!$C$23),-入力!$C$24),ROUND(IF(入力!$C$21=1,ユーザー別卸価格!L350/(100-入力!$C$22)%,ユーザー別卸価格!L350+入力!$C$23),-入力!$C$24))),ユーザー別卸価格!L350))</f>
        <v/>
      </c>
      <c r="M350" s="131">
        <f>'6桁'!M350</f>
        <v>0</v>
      </c>
      <c r="N350" s="91" t="str">
        <f>IF(ユーザー別卸価格!N350="","", IF(ISNUMBER(ユーザー別卸価格!N350),IF(入力!$C$25=1,ROUNDDOWN(IF(入力!$C$21=1,ユーザー別卸価格!N350/(100-入力!$C$22)%,ユーザー別卸価格!N350+入力!$C$23),-入力!$C$24),IF(入力!$C$25=2,ROUNDUP(IF(入力!$C$21=1,ユーザー別卸価格!N350/(100-入力!$C$22)%,ユーザー別卸価格!N350+入力!$C$23),-入力!$C$24),ROUND(IF(入力!$C$21=1,ユーザー別卸価格!N350/(100-入力!$C$22)%,ユーザー別卸価格!N350+入力!$C$23),-入力!$C$24))),ユーザー別卸価格!N350))</f>
        <v/>
      </c>
      <c r="O350" s="124">
        <f>'6桁'!O350</f>
        <v>0</v>
      </c>
      <c r="P350" s="91">
        <f>IF(ユーザー別卸価格!P350="","", IF(ISNUMBER(ユーザー別卸価格!P350),IF(入力!$C$25=1,ROUNDDOWN(IF(入力!$C$21=1,ユーザー別卸価格!P350/(100-入力!$C$22)%,ユーザー別卸価格!P350+入力!$C$23),-入力!$C$24),IF(入力!$C$25=2,ROUNDUP(IF(入力!$C$21=1,ユーザー別卸価格!P350/(100-入力!$C$22)%,ユーザー別卸価格!P350+入力!$C$23),-入力!$C$24),ROUND(IF(入力!$C$21=1,ユーザー別卸価格!P350/(100-入力!$C$22)%,ユーザー別卸価格!P350+入力!$C$23),-入力!$C$24))),ユーザー別卸価格!P350))</f>
        <v>13000</v>
      </c>
      <c r="Q350" s="92" t="str">
        <f>'6桁'!Q350</f>
        <v>V
DZ101</v>
      </c>
      <c r="R350" s="267"/>
      <c r="S350" s="22"/>
      <c r="T350" s="74"/>
      <c r="U350" s="22"/>
      <c r="V350" s="74"/>
      <c r="W350" s="22"/>
      <c r="X350" s="74"/>
      <c r="Y350" s="22"/>
    </row>
    <row r="351" spans="2:27" ht="30" customHeight="1">
      <c r="B351" s="503"/>
      <c r="C351" s="341" t="s">
        <v>58</v>
      </c>
      <c r="D351" s="254">
        <v>72</v>
      </c>
      <c r="E351" s="342"/>
      <c r="F351" s="95">
        <f>IF(ユーザー別卸価格!F351="","", IF(ISNUMBER(ユーザー別卸価格!F351),IF(入力!$C$25=1,ROUNDDOWN(IF(入力!$C$21=1,ユーザー別卸価格!F351/(100-入力!$C$22)%,ユーザー別卸価格!F351+入力!$C$23),-入力!$C$24),IF(入力!$C$25=2,ROUNDUP(IF(入力!$C$21=1,ユーザー別卸価格!F351/(100-入力!$C$22)%,ユーザー別卸価格!F351+入力!$C$23),-入力!$C$24),ROUND(IF(入力!$C$21=1,ユーザー別卸価格!F351/(100-入力!$C$22)%,ユーザー別卸価格!F351+入力!$C$23),-入力!$C$24))),ユーザー別卸価格!F351))</f>
        <v>16200</v>
      </c>
      <c r="G351" s="126" t="str">
        <f>'6桁'!G351</f>
        <v>V◇</v>
      </c>
      <c r="H351" s="95" t="str">
        <f>IF(ユーザー別卸価格!H351="","", IF(ISNUMBER(ユーザー別卸価格!H351),IF(入力!$C$25=1,ROUNDDOWN(IF(入力!$C$21=1,ユーザー別卸価格!H351/(100-入力!$C$22)%,ユーザー別卸価格!H351+入力!$C$23),-入力!$C$24),IF(入力!$C$25=2,ROUNDUP(IF(入力!$C$21=1,ユーザー別卸価格!H351/(100-入力!$C$22)%,ユーザー別卸価格!H351+入力!$C$23),-入力!$C$24),ROUND(IF(入力!$C$21=1,ユーザー別卸価格!H351/(100-入力!$C$22)%,ユーザー別卸価格!H351+入力!$C$23),-入力!$C$24))),ユーザー別卸価格!H351))</f>
        <v/>
      </c>
      <c r="I351" s="126">
        <f>'6桁'!I351</f>
        <v>0</v>
      </c>
      <c r="J351" s="95">
        <f>IF(ユーザー別卸価格!J351="","", IF(ISNUMBER(ユーザー別卸価格!J351),IF(入力!$C$25=1,ROUNDDOWN(IF(入力!$C$21=1,ユーザー別卸価格!J351/(100-入力!$C$22)%,ユーザー別卸価格!J351+入力!$C$23),-入力!$C$24),IF(入力!$C$25=2,ROUNDUP(IF(入力!$C$21=1,ユーザー別卸価格!J351/(100-入力!$C$22)%,ユーザー別卸価格!J351+入力!$C$23),-入力!$C$24),ROUND(IF(入力!$C$21=1,ユーザー別卸価格!J351/(100-入力!$C$22)%,ユーザー別卸価格!J351+入力!$C$23),-入力!$C$24))),ユーザー別卸価格!J351))</f>
        <v>12700</v>
      </c>
      <c r="K351" s="20" t="str">
        <f>'6桁'!K351</f>
        <v>V◇</v>
      </c>
      <c r="L351" s="95">
        <f>IF(ユーザー別卸価格!L351="","", IF(ISNUMBER(ユーザー別卸価格!L351),IF(入力!$C$25=1,ROUNDDOWN(IF(入力!$C$21=1,ユーザー別卸価格!L351/(100-入力!$C$22)%,ユーザー別卸価格!L351+入力!$C$23),-入力!$C$24),IF(入力!$C$25=2,ROUNDUP(IF(入力!$C$21=1,ユーザー別卸価格!L351/(100-入力!$C$22)%,ユーザー別卸価格!L351+入力!$C$23),-入力!$C$24),ROUND(IF(入力!$C$21=1,ユーザー別卸価格!L351/(100-入力!$C$22)%,ユーザー別卸価格!L351+入力!$C$23),-入力!$C$24))),ユーザー別卸価格!L351))</f>
        <v>17100</v>
      </c>
      <c r="M351" s="20" t="str">
        <f>'6桁'!M351</f>
        <v>H</v>
      </c>
      <c r="N351" s="95">
        <f>IF(ユーザー別卸価格!N351="","", IF(ISNUMBER(ユーザー別卸価格!N351),IF(入力!$C$25=1,ROUNDDOWN(IF(入力!$C$21=1,ユーザー別卸価格!N351/(100-入力!$C$22)%,ユーザー別卸価格!N351+入力!$C$23),-入力!$C$24),IF(入力!$C$25=2,ROUNDUP(IF(入力!$C$21=1,ユーザー別卸価格!N351/(100-入力!$C$22)%,ユーザー別卸価格!N351+入力!$C$23),-入力!$C$24),ROUND(IF(入力!$C$21=1,ユーザー別卸価格!N351/(100-入力!$C$22)%,ユーザー別卸価格!N351+入力!$C$23),-入力!$C$24))),ユーザー別卸価格!N351))</f>
        <v>18200</v>
      </c>
      <c r="O351" s="126" t="str">
        <f>'6桁'!O351</f>
        <v>V</v>
      </c>
      <c r="P351" s="95" t="str">
        <f>IF(ユーザー別卸価格!P351="","", IF(ISNUMBER(ユーザー別卸価格!P351),IF(入力!$C$25=1,ROUNDDOWN(IF(入力!$C$21=1,ユーザー別卸価格!P351/(100-入力!$C$22)%,ユーザー別卸価格!P351+入力!$C$23),-入力!$C$24),IF(入力!$C$25=2,ROUNDUP(IF(入力!$C$21=1,ユーザー別卸価格!P351/(100-入力!$C$22)%,ユーザー別卸価格!P351+入力!$C$23),-入力!$C$24),ROUND(IF(入力!$C$21=1,ユーザー別卸価格!P351/(100-入力!$C$22)%,ユーザー別卸価格!P351+入力!$C$23),-入力!$C$24))),ユーザー別卸価格!P351))</f>
        <v/>
      </c>
      <c r="Q351" s="20">
        <f>'6桁'!Q351</f>
        <v>0</v>
      </c>
      <c r="R351" s="267"/>
      <c r="S351" s="22"/>
      <c r="T351" s="74"/>
      <c r="U351" s="22"/>
      <c r="V351" s="74"/>
      <c r="W351" s="22"/>
      <c r="X351" s="74"/>
      <c r="Y351" s="22"/>
    </row>
    <row r="352" spans="2:27" ht="30" customHeight="1">
      <c r="B352" s="503"/>
      <c r="C352" s="341" t="s">
        <v>59</v>
      </c>
      <c r="D352" s="254" t="s">
        <v>1122</v>
      </c>
      <c r="E352" s="342"/>
      <c r="F352" s="95" t="str">
        <f>IF(ユーザー別卸価格!F352="","", IF(ISNUMBER(ユーザー別卸価格!F352),IF(入力!$C$25=1,ROUNDDOWN(IF(入力!$C$21=1,ユーザー別卸価格!F352/(100-入力!$C$22)%,ユーザー別卸価格!F352+入力!$C$23),-入力!$C$24),IF(入力!$C$25=2,ROUNDUP(IF(入力!$C$21=1,ユーザー別卸価格!F352/(100-入力!$C$22)%,ユーザー別卸価格!F352+入力!$C$23),-入力!$C$24),ROUND(IF(入力!$C$21=1,ユーザー別卸価格!F352/(100-入力!$C$22)%,ユーザー別卸価格!F352+入力!$C$23),-入力!$C$24))),ユーザー別卸価格!F352))</f>
        <v/>
      </c>
      <c r="G352" s="126">
        <f>'6桁'!G352</f>
        <v>0</v>
      </c>
      <c r="H352" s="95" t="str">
        <f>IF(ユーザー別卸価格!H352="","", IF(ISNUMBER(ユーザー別卸価格!H352),IF(入力!$C$25=1,ROUNDDOWN(IF(入力!$C$21=1,ユーザー別卸価格!H352/(100-入力!$C$22)%,ユーザー別卸価格!H352+入力!$C$23),-入力!$C$24),IF(入力!$C$25=2,ROUNDUP(IF(入力!$C$21=1,ユーザー別卸価格!H352/(100-入力!$C$22)%,ユーザー別卸価格!H352+入力!$C$23),-入力!$C$24),ROUND(IF(入力!$C$21=1,ユーザー別卸価格!H352/(100-入力!$C$22)%,ユーザー別卸価格!H352+入力!$C$23),-入力!$C$24))),ユーザー別卸価格!H352))</f>
        <v/>
      </c>
      <c r="I352" s="126">
        <f>'6桁'!I352</f>
        <v>0</v>
      </c>
      <c r="J352" s="95" t="str">
        <f>IF(ユーザー別卸価格!J352="","", IF(ISNUMBER(ユーザー別卸価格!J352),IF(入力!$C$25=1,ROUNDDOWN(IF(入力!$C$21=1,ユーザー別卸価格!J352/(100-入力!$C$22)%,ユーザー別卸価格!J352+入力!$C$23),-入力!$C$24),IF(入力!$C$25=2,ROUNDUP(IF(入力!$C$21=1,ユーザー別卸価格!J352/(100-入力!$C$22)%,ユーザー別卸価格!J352+入力!$C$23),-入力!$C$24),ROUND(IF(入力!$C$21=1,ユーザー別卸価格!J352/(100-入力!$C$22)%,ユーザー別卸価格!J352+入力!$C$23),-入力!$C$24))),ユーザー別卸価格!J352))</f>
        <v/>
      </c>
      <c r="K352" s="20">
        <f>'6桁'!K352</f>
        <v>0</v>
      </c>
      <c r="L352" s="95" t="str">
        <f>IF(ユーザー別卸価格!L352="","", IF(ISNUMBER(ユーザー別卸価格!L352),IF(入力!$C$25=1,ROUNDDOWN(IF(入力!$C$21=1,ユーザー別卸価格!L352/(100-入力!$C$22)%,ユーザー別卸価格!L352+入力!$C$23),-入力!$C$24),IF(入力!$C$25=2,ROUNDUP(IF(入力!$C$21=1,ユーザー別卸価格!L352/(100-入力!$C$22)%,ユーザー別卸価格!L352+入力!$C$23),-入力!$C$24),ROUND(IF(入力!$C$21=1,ユーザー別卸価格!L352/(100-入力!$C$22)%,ユーザー別卸価格!L352+入力!$C$23),-入力!$C$24))),ユーザー別卸価格!L352))</f>
        <v/>
      </c>
      <c r="M352" s="20">
        <f>'6桁'!M352</f>
        <v>0</v>
      </c>
      <c r="N352" s="95" t="str">
        <f>IF(ユーザー別卸価格!N352="","", IF(ISNUMBER(ユーザー別卸価格!N352),IF(入力!$C$25=1,ROUNDDOWN(IF(入力!$C$21=1,ユーザー別卸価格!N352/(100-入力!$C$22)%,ユーザー別卸価格!N352+入力!$C$23),-入力!$C$24),IF(入力!$C$25=2,ROUNDUP(IF(入力!$C$21=1,ユーザー別卸価格!N352/(100-入力!$C$22)%,ユーザー別卸価格!N352+入力!$C$23),-入力!$C$24),ROUND(IF(入力!$C$21=1,ユーザー別卸価格!N352/(100-入力!$C$22)%,ユーザー別卸価格!N352+入力!$C$23),-入力!$C$24))),ユーザー別卸価格!N352))</f>
        <v/>
      </c>
      <c r="O352" s="126">
        <f>'6桁'!O352</f>
        <v>0</v>
      </c>
      <c r="P352" s="95">
        <f>IF(ユーザー別卸価格!P352="","", IF(ISNUMBER(ユーザー別卸価格!P352),IF(入力!$C$25=1,ROUNDDOWN(IF(入力!$C$21=1,ユーザー別卸価格!P352/(100-入力!$C$22)%,ユーザー別卸価格!P352+入力!$C$23),-入力!$C$24),IF(入力!$C$25=2,ROUNDUP(IF(入力!$C$21=1,ユーザー別卸価格!P352/(100-入力!$C$22)%,ユーザー別卸価格!P352+入力!$C$23),-入力!$C$24),ROUND(IF(入力!$C$21=1,ユーザー別卸価格!P352/(100-入力!$C$22)%,ユーザー別卸価格!P352+入力!$C$23),-入力!$C$24))),ユーザー別卸価格!P352))</f>
        <v>18500</v>
      </c>
      <c r="Q352" s="20" t="str">
        <f>'6桁'!Q352</f>
        <v>V
DZ101</v>
      </c>
      <c r="R352" s="267"/>
      <c r="S352" s="22"/>
      <c r="T352" s="74"/>
      <c r="U352" s="22"/>
      <c r="V352" s="74"/>
      <c r="W352" s="22"/>
      <c r="X352" s="74"/>
      <c r="Y352" s="22"/>
    </row>
    <row r="353" spans="2:25" ht="30" customHeight="1">
      <c r="B353" s="503"/>
      <c r="C353" s="341" t="s">
        <v>104</v>
      </c>
      <c r="D353" s="254">
        <v>75</v>
      </c>
      <c r="E353" s="342">
        <v>79</v>
      </c>
      <c r="F353" s="95">
        <f>IF(ユーザー別卸価格!F353="","", IF(ISNUMBER(ユーザー別卸価格!F353),IF(入力!$C$25=1,ROUNDDOWN(IF(入力!$C$21=1,ユーザー別卸価格!F353/(100-入力!$C$22)%,ユーザー別卸価格!F353+入力!$C$23),-入力!$C$24),IF(入力!$C$25=2,ROUNDUP(IF(入力!$C$21=1,ユーザー別卸価格!F353/(100-入力!$C$22)%,ユーザー別卸価格!F353+入力!$C$23),-入力!$C$24),ROUND(IF(入力!$C$21=1,ユーザー別卸価格!F353/(100-入力!$C$22)%,ユーザー別卸価格!F353+入力!$C$23),-入力!$C$24))),ユーザー別卸価格!F353))</f>
        <v>15400</v>
      </c>
      <c r="G353" s="126" t="str">
        <f>'6桁'!G353</f>
        <v>H◇</v>
      </c>
      <c r="H353" s="95" t="str">
        <f>IF(ユーザー別卸価格!H353="","", IF(ISNUMBER(ユーザー別卸価格!H353),IF(入力!$C$25=1,ROUNDDOWN(IF(入力!$C$21=1,ユーザー別卸価格!H353/(100-入力!$C$22)%,ユーザー別卸価格!H353+入力!$C$23),-入力!$C$24),IF(入力!$C$25=2,ROUNDUP(IF(入力!$C$21=1,ユーザー別卸価格!H353/(100-入力!$C$22)%,ユーザー別卸価格!H353+入力!$C$23),-入力!$C$24),ROUND(IF(入力!$C$21=1,ユーザー別卸価格!H353/(100-入力!$C$22)%,ユーザー別卸価格!H353+入力!$C$23),-入力!$C$24))),ユーザー別卸価格!H353))</f>
        <v/>
      </c>
      <c r="I353" s="126">
        <f>'6桁'!I353</f>
        <v>0</v>
      </c>
      <c r="J353" s="95">
        <f>IF(ユーザー別卸価格!J353="","", IF(ISNUMBER(ユーザー別卸価格!J353),IF(入力!$C$25=1,ROUNDDOWN(IF(入力!$C$21=1,ユーザー別卸価格!J353/(100-入力!$C$22)%,ユーザー別卸価格!J353+入力!$C$23),-入力!$C$24),IF(入力!$C$25=2,ROUNDUP(IF(入力!$C$21=1,ユーザー別卸価格!J353/(100-入力!$C$22)%,ユーザー別卸価格!J353+入力!$C$23),-入力!$C$24),ROUND(IF(入力!$C$21=1,ユーザー別卸価格!J353/(100-入力!$C$22)%,ユーザー別卸価格!J353+入力!$C$23),-入力!$C$24))),ユーザー別卸価格!J353))</f>
        <v>12800</v>
      </c>
      <c r="K353" s="20" t="str">
        <f>'6桁'!K353</f>
        <v>H◇</v>
      </c>
      <c r="L353" s="95" t="str">
        <f>IF(ユーザー別卸価格!L353="","", IF(ISNUMBER(ユーザー別卸価格!L353),IF(入力!$C$25=1,ROUNDDOWN(IF(入力!$C$21=1,ユーザー別卸価格!L353/(100-入力!$C$22)%,ユーザー別卸価格!L353+入力!$C$23),-入力!$C$24),IF(入力!$C$25=2,ROUNDUP(IF(入力!$C$21=1,ユーザー別卸価格!L353/(100-入力!$C$22)%,ユーザー別卸価格!L353+入力!$C$23),-入力!$C$24),ROUND(IF(入力!$C$21=1,ユーザー別卸価格!L353/(100-入力!$C$22)%,ユーザー別卸価格!L353+入力!$C$23),-入力!$C$24))),ユーザー別卸価格!L353))</f>
        <v/>
      </c>
      <c r="M353" s="20">
        <f>'6桁'!M353</f>
        <v>0</v>
      </c>
      <c r="N353" s="95" t="str">
        <f>IF(ユーザー別卸価格!N353="","", IF(ISNUMBER(ユーザー別卸価格!N353),IF(入力!$C$25=1,ROUNDDOWN(IF(入力!$C$21=1,ユーザー別卸価格!N353/(100-入力!$C$22)%,ユーザー別卸価格!N353+入力!$C$23),-入力!$C$24),IF(入力!$C$25=2,ROUNDUP(IF(入力!$C$21=1,ユーザー別卸価格!N353/(100-入力!$C$22)%,ユーザー別卸価格!N353+入力!$C$23),-入力!$C$24),ROUND(IF(入力!$C$21=1,ユーザー別卸価格!N353/(100-入力!$C$22)%,ユーザー別卸価格!N353+入力!$C$23),-入力!$C$24))),ユーザー別卸価格!N353))</f>
        <v/>
      </c>
      <c r="O353" s="126">
        <f>'6桁'!O353</f>
        <v>0</v>
      </c>
      <c r="P353" s="95" t="str">
        <f>IF(ユーザー別卸価格!P353="","", IF(ISNUMBER(ユーザー別卸価格!P353),IF(入力!$C$25=1,ROUNDDOWN(IF(入力!$C$21=1,ユーザー別卸価格!P353/(100-入力!$C$22)%,ユーザー別卸価格!P353+入力!$C$23),-入力!$C$24),IF(入力!$C$25=2,ROUNDUP(IF(入力!$C$21=1,ユーザー別卸価格!P353/(100-入力!$C$22)%,ユーザー別卸価格!P353+入力!$C$23),-入力!$C$24),ROUND(IF(入力!$C$21=1,ユーザー別卸価格!P353/(100-入力!$C$22)%,ユーザー別卸価格!P353+入力!$C$23),-入力!$C$24))),ユーザー別卸価格!P353))</f>
        <v/>
      </c>
      <c r="Q353" s="20">
        <f>'6桁'!Q353</f>
        <v>0</v>
      </c>
      <c r="R353" s="267"/>
      <c r="S353" s="22"/>
      <c r="T353" s="74"/>
      <c r="U353" s="22"/>
      <c r="V353" s="74"/>
      <c r="W353" s="22"/>
      <c r="X353" s="74"/>
      <c r="Y353" s="22"/>
    </row>
    <row r="354" spans="2:25" ht="30" customHeight="1">
      <c r="B354" s="503"/>
      <c r="C354" s="341" t="s">
        <v>162</v>
      </c>
      <c r="D354" s="254">
        <v>79</v>
      </c>
      <c r="E354" s="342">
        <v>83</v>
      </c>
      <c r="F354" s="95" t="str">
        <f>IF(ユーザー別卸価格!F354="","", IF(ISNUMBER(ユーザー別卸価格!F354),IF(入力!$C$25=1,ROUNDDOWN(IF(入力!$C$21=1,ユーザー別卸価格!F354/(100-入力!$C$22)%,ユーザー別卸価格!F354+入力!$C$23),-入力!$C$24),IF(入力!$C$25=2,ROUNDUP(IF(入力!$C$21=1,ユーザー別卸価格!F354/(100-入力!$C$22)%,ユーザー別卸価格!F354+入力!$C$23),-入力!$C$24),ROUND(IF(入力!$C$21=1,ユーザー別卸価格!F354/(100-入力!$C$22)%,ユーザー別卸価格!F354+入力!$C$23),-入力!$C$24))),ユーザー別卸価格!F354))</f>
        <v/>
      </c>
      <c r="G354" s="126">
        <f>'6桁'!G354</f>
        <v>0</v>
      </c>
      <c r="H354" s="95" t="str">
        <f>IF(ユーザー別卸価格!H354="","", IF(ISNUMBER(ユーザー別卸価格!H354),IF(入力!$C$25=1,ROUNDDOWN(IF(入力!$C$21=1,ユーザー別卸価格!H354/(100-入力!$C$22)%,ユーザー別卸価格!H354+入力!$C$23),-入力!$C$24),IF(入力!$C$25=2,ROUNDUP(IF(入力!$C$21=1,ユーザー別卸価格!H354/(100-入力!$C$22)%,ユーザー別卸価格!H354+入力!$C$23),-入力!$C$24),ROUND(IF(入力!$C$21=1,ユーザー別卸価格!H354/(100-入力!$C$22)%,ユーザー別卸価格!H354+入力!$C$23),-入力!$C$24))),ユーザー別卸価格!H354))</f>
        <v/>
      </c>
      <c r="I354" s="126">
        <f>'6桁'!I354</f>
        <v>0</v>
      </c>
      <c r="J354" s="95">
        <f>IF(ユーザー別卸価格!J354="","", IF(ISNUMBER(ユーザー別卸価格!J354),IF(入力!$C$25=1,ROUNDDOWN(IF(入力!$C$21=1,ユーザー別卸価格!J354/(100-入力!$C$22)%,ユーザー別卸価格!J354+入力!$C$23),-入力!$C$24),IF(入力!$C$25=2,ROUNDUP(IF(入力!$C$21=1,ユーザー別卸価格!J354/(100-入力!$C$22)%,ユーザー別卸価格!J354+入力!$C$23),-入力!$C$24),ROUND(IF(入力!$C$21=1,ユーザー別卸価格!J354/(100-入力!$C$22)%,ユーザー別卸価格!J354+入力!$C$23),-入力!$C$24))),ユーザー別卸価格!J354))</f>
        <v>14900</v>
      </c>
      <c r="K354" s="20" t="str">
        <f>'6桁'!K354</f>
        <v>H◇</v>
      </c>
      <c r="L354" s="95" t="str">
        <f>IF(ユーザー別卸価格!L354="","", IF(ISNUMBER(ユーザー別卸価格!L354),IF(入力!$C$25=1,ROUNDDOWN(IF(入力!$C$21=1,ユーザー別卸価格!L354/(100-入力!$C$22)%,ユーザー別卸価格!L354+入力!$C$23),-入力!$C$24),IF(入力!$C$25=2,ROUNDUP(IF(入力!$C$21=1,ユーザー別卸価格!L354/(100-入力!$C$22)%,ユーザー別卸価格!L354+入力!$C$23),-入力!$C$24),ROUND(IF(入力!$C$21=1,ユーザー別卸価格!L354/(100-入力!$C$22)%,ユーザー別卸価格!L354+入力!$C$23),-入力!$C$24))),ユーザー別卸価格!L354))</f>
        <v/>
      </c>
      <c r="M354" s="20">
        <f>'6桁'!M354</f>
        <v>0</v>
      </c>
      <c r="N354" s="95">
        <f>IF(ユーザー別卸価格!N354="","", IF(ISNUMBER(ユーザー別卸価格!N354),IF(入力!$C$25=1,ROUNDDOWN(IF(入力!$C$21=1,ユーザー別卸価格!N354/(100-入力!$C$22)%,ユーザー別卸価格!N354+入力!$C$23),-入力!$C$24),IF(入力!$C$25=2,ROUNDUP(IF(入力!$C$21=1,ユーザー別卸価格!N354/(100-入力!$C$22)%,ユーザー別卸価格!N354+入力!$C$23),-入力!$C$24),ROUND(IF(入力!$C$21=1,ユーザー別卸価格!N354/(100-入力!$C$22)%,ユーザー別卸価格!N354+入力!$C$23),-入力!$C$24))),ユーザー別卸価格!N354))</f>
        <v>19900</v>
      </c>
      <c r="O354" s="126" t="str">
        <f>'6桁'!O354</f>
        <v>H</v>
      </c>
      <c r="P354" s="95">
        <f>IF(ユーザー別卸価格!P354="","", IF(ISNUMBER(ユーザー別卸価格!P354),IF(入力!$C$25=1,ROUNDDOWN(IF(入力!$C$21=1,ユーザー別卸価格!P354/(100-入力!$C$22)%,ユーザー別卸価格!P354+入力!$C$23),-入力!$C$24),IF(入力!$C$25=2,ROUNDUP(IF(入力!$C$21=1,ユーザー別卸価格!P354/(100-入力!$C$22)%,ユーザー別卸価格!P354+入力!$C$23),-入力!$C$24),ROUND(IF(入力!$C$21=1,ユーザー別卸価格!P354/(100-入力!$C$22)%,ユーザー別卸価格!P354+入力!$C$23),-入力!$C$24))),ユーザー別卸価格!P354))</f>
        <v>15600</v>
      </c>
      <c r="Q354" s="20" t="str">
        <f>'6桁'!Q354</f>
        <v>H
DZ101</v>
      </c>
      <c r="R354" s="267"/>
      <c r="S354" s="22"/>
      <c r="T354" s="74"/>
      <c r="U354" s="22"/>
      <c r="V354" s="74"/>
      <c r="W354" s="22"/>
      <c r="X354" s="74"/>
      <c r="Y354" s="22"/>
    </row>
    <row r="355" spans="2:25" ht="30" customHeight="1">
      <c r="B355" s="503"/>
      <c r="C355" s="341" t="s">
        <v>80</v>
      </c>
      <c r="D355" s="254">
        <v>82</v>
      </c>
      <c r="E355" s="342">
        <v>86</v>
      </c>
      <c r="F355" s="95">
        <f>IF(ユーザー別卸価格!F355="","", IF(ISNUMBER(ユーザー別卸価格!F355),IF(入力!$C$25=1,ROUNDDOWN(IF(入力!$C$21=1,ユーザー別卸価格!F355/(100-入力!$C$22)%,ユーザー別卸価格!F355+入力!$C$23),-入力!$C$24),IF(入力!$C$25=2,ROUNDUP(IF(入力!$C$21=1,ユーザー別卸価格!F355/(100-入力!$C$22)%,ユーザー別卸価格!F355+入力!$C$23),-入力!$C$24),ROUND(IF(入力!$C$21=1,ユーザー別卸価格!F355/(100-入力!$C$22)%,ユーザー別卸価格!F355+入力!$C$23),-入力!$C$24))),ユーザー別卸価格!F355))</f>
        <v>16600</v>
      </c>
      <c r="G355" s="126" t="str">
        <f>'6桁'!G355</f>
        <v>※H
LM704</v>
      </c>
      <c r="H355" s="95" t="str">
        <f>IF(ユーザー別卸価格!H355="","", IF(ISNUMBER(ユーザー別卸価格!H355),IF(入力!$C$25=1,ROUNDDOWN(IF(入力!$C$21=1,ユーザー別卸価格!H355/(100-入力!$C$22)%,ユーザー別卸価格!H355+入力!$C$23),-入力!$C$24),IF(入力!$C$25=2,ROUNDUP(IF(入力!$C$21=1,ユーザー別卸価格!H355/(100-入力!$C$22)%,ユーザー別卸価格!H355+入力!$C$23),-入力!$C$24),ROUND(IF(入力!$C$21=1,ユーザー別卸価格!H355/(100-入力!$C$22)%,ユーザー別卸価格!H355+入力!$C$23),-入力!$C$24))),ユーザー別卸価格!H355))</f>
        <v/>
      </c>
      <c r="I355" s="126">
        <f>'6桁'!I355</f>
        <v>0</v>
      </c>
      <c r="J355" s="95" t="str">
        <f>IF(ユーザー別卸価格!J355="","", IF(ISNUMBER(ユーザー別卸価格!J355),IF(入力!$C$25=1,ROUNDDOWN(IF(入力!$C$21=1,ユーザー別卸価格!J355/(100-入力!$C$22)%,ユーザー別卸価格!J355+入力!$C$23),-入力!$C$24),IF(入力!$C$25=2,ROUNDUP(IF(入力!$C$21=1,ユーザー別卸価格!J355/(100-入力!$C$22)%,ユーザー別卸価格!J355+入力!$C$23),-入力!$C$24),ROUND(IF(入力!$C$21=1,ユーザー別卸価格!J355/(100-入力!$C$22)%,ユーザー別卸価格!J355+入力!$C$23),-入力!$C$24))),ユーザー別卸価格!J355))</f>
        <v/>
      </c>
      <c r="K355" s="20">
        <f>'6桁'!K355</f>
        <v>0</v>
      </c>
      <c r="L355" s="95" t="str">
        <f>IF(ユーザー別卸価格!L355="","", IF(ISNUMBER(ユーザー別卸価格!L355),IF(入力!$C$25=1,ROUNDDOWN(IF(入力!$C$21=1,ユーザー別卸価格!L355/(100-入力!$C$22)%,ユーザー別卸価格!L355+入力!$C$23),-入力!$C$24),IF(入力!$C$25=2,ROUNDUP(IF(入力!$C$21=1,ユーザー別卸価格!L355/(100-入力!$C$22)%,ユーザー別卸価格!L355+入力!$C$23),-入力!$C$24),ROUND(IF(入力!$C$21=1,ユーザー別卸価格!L355/(100-入力!$C$22)%,ユーザー別卸価格!L355+入力!$C$23),-入力!$C$24))),ユーザー別卸価格!L355))</f>
        <v/>
      </c>
      <c r="M355" s="20">
        <f>'6桁'!M355</f>
        <v>0</v>
      </c>
      <c r="N355" s="95">
        <f>IF(ユーザー別卸価格!N355="","", IF(ISNUMBER(ユーザー別卸価格!N355),IF(入力!$C$25=1,ROUNDDOWN(IF(入力!$C$21=1,ユーザー別卸価格!N355/(100-入力!$C$22)%,ユーザー別卸価格!N355+入力!$C$23),-入力!$C$24),IF(入力!$C$25=2,ROUNDUP(IF(入力!$C$21=1,ユーザー別卸価格!N355/(100-入力!$C$22)%,ユーザー別卸価格!N355+入力!$C$23),-入力!$C$24),ROUND(IF(入力!$C$21=1,ユーザー別卸価格!N355/(100-入力!$C$22)%,ユーザー別卸価格!N355+入力!$C$23),-入力!$C$24))),ユーザー別卸価格!N355))</f>
        <v>19900</v>
      </c>
      <c r="O355" s="126" t="str">
        <f>'6桁'!O355</f>
        <v>H</v>
      </c>
      <c r="P355" s="95">
        <f>IF(ユーザー別卸価格!P355="","", IF(ISNUMBER(ユーザー別卸価格!P355),IF(入力!$C$25=1,ROUNDDOWN(IF(入力!$C$21=1,ユーザー別卸価格!P355/(100-入力!$C$22)%,ユーザー別卸価格!P355+入力!$C$23),-入力!$C$24),IF(入力!$C$25=2,ROUNDUP(IF(入力!$C$21=1,ユーザー別卸価格!P355/(100-入力!$C$22)%,ユーザー別卸価格!P355+入力!$C$23),-入力!$C$24),ROUND(IF(入力!$C$21=1,ユーザー別卸価格!P355/(100-入力!$C$22)%,ユーザー別卸価格!P355+入力!$C$23),-入力!$C$24))),ユーザー別卸価格!P355))</f>
        <v>16800</v>
      </c>
      <c r="Q355" s="20" t="str">
        <f>'6桁'!Q355</f>
        <v>H</v>
      </c>
      <c r="R355" s="267"/>
      <c r="S355" s="22"/>
      <c r="T355" s="74"/>
      <c r="U355" s="22"/>
      <c r="V355" s="74"/>
      <c r="W355" s="22"/>
      <c r="X355" s="74"/>
      <c r="Y355" s="22"/>
    </row>
    <row r="356" spans="2:25" ht="30" customHeight="1">
      <c r="B356" s="503"/>
      <c r="C356" s="341" t="s">
        <v>348</v>
      </c>
      <c r="D356" s="254">
        <v>75</v>
      </c>
      <c r="E356" s="342">
        <v>79</v>
      </c>
      <c r="F356" s="95">
        <f>IF(ユーザー別卸価格!F356="","", IF(ISNUMBER(ユーザー別卸価格!F356),IF(入力!$C$25=1,ROUNDDOWN(IF(入力!$C$21=1,ユーザー別卸価格!F356/(100-入力!$C$22)%,ユーザー別卸価格!F356+入力!$C$23),-入力!$C$24),IF(入力!$C$25=2,ROUNDUP(IF(入力!$C$21=1,ユーザー別卸価格!F356/(100-入力!$C$22)%,ユーザー別卸価格!F356+入力!$C$23),-入力!$C$24),ROUND(IF(入力!$C$21=1,ユーザー別卸価格!F356/(100-入力!$C$22)%,ユーザー別卸価格!F356+入力!$C$23),-入力!$C$24))),ユーザー別卸価格!F356))</f>
        <v>12400</v>
      </c>
      <c r="G356" s="126" t="str">
        <f>'6桁'!G356</f>
        <v>H◇</v>
      </c>
      <c r="H356" s="95">
        <f>IF(ユーザー別卸価格!H356="","", IF(ISNUMBER(ユーザー別卸価格!H356),IF(入力!$C$25=1,ROUNDDOWN(IF(入力!$C$21=1,ユーザー別卸価格!H356/(100-入力!$C$22)%,ユーザー別卸価格!H356+入力!$C$23),-入力!$C$24),IF(入力!$C$25=2,ROUNDUP(IF(入力!$C$21=1,ユーザー別卸価格!H356/(100-入力!$C$22)%,ユーザー別卸価格!H356+入力!$C$23),-入力!$C$24),ROUND(IF(入力!$C$21=1,ユーザー別卸価格!H356/(100-入力!$C$22)%,ユーザー別卸価格!H356+入力!$C$23),-入力!$C$24))),ユーザー別卸価格!H356))</f>
        <v>12000</v>
      </c>
      <c r="I356" s="126" t="str">
        <f>'6桁'!I356</f>
        <v>H△</v>
      </c>
      <c r="J356" s="95">
        <f>IF(ユーザー別卸価格!J356="","", IF(ISNUMBER(ユーザー別卸価格!J356),IF(入力!$C$25=1,ROUNDDOWN(IF(入力!$C$21=1,ユーザー別卸価格!J356/(100-入力!$C$22)%,ユーザー別卸価格!J356+入力!$C$23),-入力!$C$24),IF(入力!$C$25=2,ROUNDUP(IF(入力!$C$21=1,ユーザー別卸価格!J356/(100-入力!$C$22)%,ユーザー別卸価格!J356+入力!$C$23),-入力!$C$24),ROUND(IF(入力!$C$21=1,ユーザー別卸価格!J356/(100-入力!$C$22)%,ユーザー別卸価格!J356+入力!$C$23),-入力!$C$24))),ユーザー別卸価格!J356))</f>
        <v>10300</v>
      </c>
      <c r="K356" s="20" t="str">
        <f>'6桁'!K356</f>
        <v>S◇</v>
      </c>
      <c r="L356" s="95">
        <f>IF(ユーザー別卸価格!L356="","", IF(ISNUMBER(ユーザー別卸価格!L356),IF(入力!$C$25=1,ROUNDDOWN(IF(入力!$C$21=1,ユーザー別卸価格!L356/(100-入力!$C$22)%,ユーザー別卸価格!L356+入力!$C$23),-入力!$C$24),IF(入力!$C$25=2,ROUNDUP(IF(入力!$C$21=1,ユーザー別卸価格!L356/(100-入力!$C$22)%,ユーザー別卸価格!L356+入力!$C$23),-入力!$C$24),ROUND(IF(入力!$C$21=1,ユーザー別卸価格!L356/(100-入力!$C$22)%,ユーザー別卸価格!L356+入力!$C$23),-入力!$C$24))),ユーザー別卸価格!L356))</f>
        <v>12200</v>
      </c>
      <c r="M356" s="126" t="str">
        <f>'6桁'!M356</f>
        <v>H</v>
      </c>
      <c r="N356" s="95" t="str">
        <f>IF(ユーザー別卸価格!N356="","", IF(ISNUMBER(ユーザー別卸価格!N356),IF(入力!$C$25=1,ROUNDDOWN(IF(入力!$C$21=1,ユーザー別卸価格!N356/(100-入力!$C$22)%,ユーザー別卸価格!N356+入力!$C$23),-入力!$C$24),IF(入力!$C$25=2,ROUNDUP(IF(入力!$C$21=1,ユーザー別卸価格!N356/(100-入力!$C$22)%,ユーザー別卸価格!N356+入力!$C$23),-入力!$C$24),ROUND(IF(入力!$C$21=1,ユーザー別卸価格!N356/(100-入力!$C$22)%,ユーザー別卸価格!N356+入力!$C$23),-入力!$C$24))),ユーザー別卸価格!N356))</f>
        <v/>
      </c>
      <c r="O356" s="126">
        <f>'6桁'!O356</f>
        <v>0</v>
      </c>
      <c r="P356" s="95" t="str">
        <f>IF(ユーザー別卸価格!P356="","", IF(ISNUMBER(ユーザー別卸価格!P356),IF(入力!$C$25=1,ROUNDDOWN(IF(入力!$C$21=1,ユーザー別卸価格!P356/(100-入力!$C$22)%,ユーザー別卸価格!P356+入力!$C$23),-入力!$C$24),IF(入力!$C$25=2,ROUNDUP(IF(入力!$C$21=1,ユーザー別卸価格!P356/(100-入力!$C$22)%,ユーザー別卸価格!P356+入力!$C$23),-入力!$C$24),ROUND(IF(入力!$C$21=1,ユーザー別卸価格!P356/(100-入力!$C$22)%,ユーザー別卸価格!P356+入力!$C$23),-入力!$C$24))),ユーザー別卸価格!P356))</f>
        <v/>
      </c>
      <c r="Q356" s="20">
        <f>'6桁'!Q356</f>
        <v>0</v>
      </c>
      <c r="R356" s="267"/>
      <c r="S356" s="22"/>
      <c r="T356" s="74"/>
      <c r="U356" s="22"/>
      <c r="V356" s="74"/>
      <c r="W356" s="22"/>
      <c r="X356" s="74"/>
      <c r="Y356" s="22"/>
    </row>
    <row r="357" spans="2:25" ht="30" customHeight="1">
      <c r="B357" s="503"/>
      <c r="C357" s="341" t="s">
        <v>349</v>
      </c>
      <c r="D357" s="254">
        <v>79</v>
      </c>
      <c r="E357" s="342">
        <v>83</v>
      </c>
      <c r="F357" s="95">
        <f>IF(ユーザー別卸価格!F357="","", IF(ISNUMBER(ユーザー別卸価格!F357),IF(入力!$C$25=1,ROUNDDOWN(IF(入力!$C$21=1,ユーザー別卸価格!F357/(100-入力!$C$22)%,ユーザー別卸価格!F357+入力!$C$23),-入力!$C$24),IF(入力!$C$25=2,ROUNDUP(IF(入力!$C$21=1,ユーザー別卸価格!F357/(100-入力!$C$22)%,ユーザー別卸価格!F357+入力!$C$23),-入力!$C$24),ROUND(IF(入力!$C$21=1,ユーザー別卸価格!F357/(100-入力!$C$22)%,ユーザー別卸価格!F357+入力!$C$23),-入力!$C$24))),ユーザー別卸価格!F357))</f>
        <v>13000</v>
      </c>
      <c r="G357" s="126" t="str">
        <f>'6桁'!G357</f>
        <v>H◇</v>
      </c>
      <c r="H357" s="95">
        <f>IF(ユーザー別卸価格!H357="","", IF(ISNUMBER(ユーザー別卸価格!H357),IF(入力!$C$25=1,ROUNDDOWN(IF(入力!$C$21=1,ユーザー別卸価格!H357/(100-入力!$C$22)%,ユーザー別卸価格!H357+入力!$C$23),-入力!$C$24),IF(入力!$C$25=2,ROUNDUP(IF(入力!$C$21=1,ユーザー別卸価格!H357/(100-入力!$C$22)%,ユーザー別卸価格!H357+入力!$C$23),-入力!$C$24),ROUND(IF(入力!$C$21=1,ユーザー別卸価格!H357/(100-入力!$C$22)%,ユーザー別卸価格!H357+入力!$C$23),-入力!$C$24))),ユーザー別卸価格!H357))</f>
        <v>12800</v>
      </c>
      <c r="I357" s="126" t="str">
        <f>'6桁'!I357</f>
        <v>S△</v>
      </c>
      <c r="J357" s="95">
        <f>IF(ユーザー別卸価格!J357="","", IF(ISNUMBER(ユーザー別卸価格!J357),IF(入力!$C$25=1,ROUNDDOWN(IF(入力!$C$21=1,ユーザー別卸価格!J357/(100-入力!$C$22)%,ユーザー別卸価格!J357+入力!$C$23),-入力!$C$24),IF(入力!$C$25=2,ROUNDUP(IF(入力!$C$21=1,ユーザー別卸価格!J357/(100-入力!$C$22)%,ユーザー別卸価格!J357+入力!$C$23),-入力!$C$24),ROUND(IF(入力!$C$21=1,ユーザー別卸価格!J357/(100-入力!$C$22)%,ユーザー別卸価格!J357+入力!$C$23),-入力!$C$24))),ユーザー別卸価格!J357))</f>
        <v>10400</v>
      </c>
      <c r="K357" s="20" t="str">
        <f>'6桁'!K357</f>
        <v>S◇</v>
      </c>
      <c r="L357" s="95">
        <f>IF(ユーザー別卸価格!L357="","", IF(ISNUMBER(ユーザー別卸価格!L357),IF(入力!$C$25=1,ROUNDDOWN(IF(入力!$C$21=1,ユーザー別卸価格!L357/(100-入力!$C$22)%,ユーザー別卸価格!L357+入力!$C$23),-入力!$C$24),IF(入力!$C$25=2,ROUNDUP(IF(入力!$C$21=1,ユーザー別卸価格!L357/(100-入力!$C$22)%,ユーザー別卸価格!L357+入力!$C$23),-入力!$C$24),ROUND(IF(入力!$C$21=1,ユーザー別卸価格!L357/(100-入力!$C$22)%,ユーザー別卸価格!L357+入力!$C$23),-入力!$C$24))),ユーザー別卸価格!L357))</f>
        <v>13300</v>
      </c>
      <c r="M357" s="20" t="str">
        <f>'6桁'!M357</f>
        <v>H</v>
      </c>
      <c r="N357" s="95" t="str">
        <f>IF(ユーザー別卸価格!N357="","", IF(ISNUMBER(ユーザー別卸価格!N357),IF(入力!$C$25=1,ROUNDDOWN(IF(入力!$C$21=1,ユーザー別卸価格!N357/(100-入力!$C$22)%,ユーザー別卸価格!N357+入力!$C$23),-入力!$C$24),IF(入力!$C$25=2,ROUNDUP(IF(入力!$C$21=1,ユーザー別卸価格!N357/(100-入力!$C$22)%,ユーザー別卸価格!N357+入力!$C$23),-入力!$C$24),ROUND(IF(入力!$C$21=1,ユーザー別卸価格!N357/(100-入力!$C$22)%,ユーザー別卸価格!N357+入力!$C$23),-入力!$C$24))),ユーザー別卸価格!N357))</f>
        <v/>
      </c>
      <c r="O357" s="126">
        <f>'6桁'!O357</f>
        <v>0</v>
      </c>
      <c r="P357" s="95" t="str">
        <f>IF(ユーザー別卸価格!P357="","", IF(ISNUMBER(ユーザー別卸価格!P357),IF(入力!$C$25=1,ROUNDDOWN(IF(入力!$C$21=1,ユーザー別卸価格!P357/(100-入力!$C$22)%,ユーザー別卸価格!P357+入力!$C$23),-入力!$C$24),IF(入力!$C$25=2,ROUNDUP(IF(入力!$C$21=1,ユーザー別卸価格!P357/(100-入力!$C$22)%,ユーザー別卸価格!P357+入力!$C$23),-入力!$C$24),ROUND(IF(入力!$C$21=1,ユーザー別卸価格!P357/(100-入力!$C$22)%,ユーザー別卸価格!P357+入力!$C$23),-入力!$C$24))),ユーザー別卸価格!P357))</f>
        <v/>
      </c>
      <c r="Q357" s="20">
        <f>'6桁'!Q357</f>
        <v>0</v>
      </c>
      <c r="R357" s="267"/>
      <c r="S357" s="22"/>
      <c r="T357" s="74"/>
      <c r="U357" s="22"/>
      <c r="V357" s="74"/>
      <c r="W357" s="22"/>
      <c r="X357" s="74"/>
      <c r="Y357" s="22"/>
    </row>
    <row r="358" spans="2:25" ht="30" customHeight="1">
      <c r="B358" s="503"/>
      <c r="C358" s="341" t="s">
        <v>170</v>
      </c>
      <c r="D358" s="254">
        <v>82</v>
      </c>
      <c r="E358" s="342">
        <v>86</v>
      </c>
      <c r="F358" s="95">
        <f>IF(ユーザー別卸価格!F358="","", IF(ISNUMBER(ユーザー別卸価格!F358),IF(入力!$C$25=1,ROUNDDOWN(IF(入力!$C$21=1,ユーザー別卸価格!F358/(100-入力!$C$22)%,ユーザー別卸価格!F358+入力!$C$23),-入力!$C$24),IF(入力!$C$25=2,ROUNDUP(IF(入力!$C$21=1,ユーザー別卸価格!F358/(100-入力!$C$22)%,ユーザー別卸価格!F358+入力!$C$23),-入力!$C$24),ROUND(IF(入力!$C$21=1,ユーザー別卸価格!F358/(100-入力!$C$22)%,ユーザー別卸価格!F358+入力!$C$23),-入力!$C$24))),ユーザー別卸価格!F358))</f>
        <v>14400</v>
      </c>
      <c r="G358" s="126" t="str">
        <f>'6桁'!G358</f>
        <v>H</v>
      </c>
      <c r="H358" s="95" t="str">
        <f>IF(ユーザー別卸価格!H358="","", IF(ISNUMBER(ユーザー別卸価格!H358),IF(入力!$C$25=1,ROUNDDOWN(IF(入力!$C$21=1,ユーザー別卸価格!H358/(100-入力!$C$22)%,ユーザー別卸価格!H358+入力!$C$23),-入力!$C$24),IF(入力!$C$25=2,ROUNDUP(IF(入力!$C$21=1,ユーザー別卸価格!H358/(100-入力!$C$22)%,ユーザー別卸価格!H358+入力!$C$23),-入力!$C$24),ROUND(IF(入力!$C$21=1,ユーザー別卸価格!H358/(100-入力!$C$22)%,ユーザー別卸価格!H358+入力!$C$23),-入力!$C$24))),ユーザー別卸価格!H358))</f>
        <v/>
      </c>
      <c r="I358" s="126">
        <f>'6桁'!I358</f>
        <v>0</v>
      </c>
      <c r="J358" s="95">
        <f>IF(ユーザー別卸価格!J358="","", IF(ISNUMBER(ユーザー別卸価格!J358),IF(入力!$C$25=1,ROUNDDOWN(IF(入力!$C$21=1,ユーザー別卸価格!J358/(100-入力!$C$22)%,ユーザー別卸価格!J358+入力!$C$23),-入力!$C$24),IF(入力!$C$25=2,ROUNDUP(IF(入力!$C$21=1,ユーザー別卸価格!J358/(100-入力!$C$22)%,ユーザー別卸価格!J358+入力!$C$23),-入力!$C$24),ROUND(IF(入力!$C$21=1,ユーザー別卸価格!J358/(100-入力!$C$22)%,ユーザー別卸価格!J358+入力!$C$23),-入力!$C$24))),ユーザー別卸価格!J358))</f>
        <v>12700</v>
      </c>
      <c r="K358" s="20" t="str">
        <f>'6桁'!K358</f>
        <v>S◇</v>
      </c>
      <c r="L358" s="95" t="str">
        <f>IF(ユーザー別卸価格!L358="","", IF(ISNUMBER(ユーザー別卸価格!L358),IF(入力!$C$25=1,ROUNDDOWN(IF(入力!$C$21=1,ユーザー別卸価格!L358/(100-入力!$C$22)%,ユーザー別卸価格!L358+入力!$C$23),-入力!$C$24),IF(入力!$C$25=2,ROUNDUP(IF(入力!$C$21=1,ユーザー別卸価格!L358/(100-入力!$C$22)%,ユーザー別卸価格!L358+入力!$C$23),-入力!$C$24),ROUND(IF(入力!$C$21=1,ユーザー別卸価格!L358/(100-入力!$C$22)%,ユーザー別卸価格!L358+入力!$C$23),-入力!$C$24))),ユーザー別卸価格!L358))</f>
        <v/>
      </c>
      <c r="M358" s="20">
        <f>'6桁'!M358</f>
        <v>0</v>
      </c>
      <c r="N358" s="95" t="str">
        <f>IF(ユーザー別卸価格!N358="","", IF(ISNUMBER(ユーザー別卸価格!N358),IF(入力!$C$25=1,ROUNDDOWN(IF(入力!$C$21=1,ユーザー別卸価格!N358/(100-入力!$C$22)%,ユーザー別卸価格!N358+入力!$C$23),-入力!$C$24),IF(入力!$C$25=2,ROUNDUP(IF(入力!$C$21=1,ユーザー別卸価格!N358/(100-入力!$C$22)%,ユーザー別卸価格!N358+入力!$C$23),-入力!$C$24),ROUND(IF(入力!$C$21=1,ユーザー別卸価格!N358/(100-入力!$C$22)%,ユーザー別卸価格!N358+入力!$C$23),-入力!$C$24))),ユーザー別卸価格!N358))</f>
        <v/>
      </c>
      <c r="O358" s="126">
        <f>'6桁'!O358</f>
        <v>0</v>
      </c>
      <c r="P358" s="95" t="str">
        <f>IF(ユーザー別卸価格!P358="","", IF(ISNUMBER(ユーザー別卸価格!P358),IF(入力!$C$25=1,ROUNDDOWN(IF(入力!$C$21=1,ユーザー別卸価格!P358/(100-入力!$C$22)%,ユーザー別卸価格!P358+入力!$C$23),-入力!$C$24),IF(入力!$C$25=2,ROUNDUP(IF(入力!$C$21=1,ユーザー別卸価格!P358/(100-入力!$C$22)%,ユーザー別卸価格!P358+入力!$C$23),-入力!$C$24),ROUND(IF(入力!$C$21=1,ユーザー別卸価格!P358/(100-入力!$C$22)%,ユーザー別卸価格!P358+入力!$C$23),-入力!$C$24))),ユーザー別卸価格!P358))</f>
        <v/>
      </c>
      <c r="Q358" s="20">
        <f>'6桁'!Q358</f>
        <v>0</v>
      </c>
      <c r="R358" s="267"/>
      <c r="S358" s="22"/>
      <c r="T358" s="74"/>
      <c r="U358" s="22"/>
      <c r="V358" s="74"/>
      <c r="W358" s="22"/>
      <c r="X358" s="74"/>
      <c r="Y358" s="22"/>
    </row>
    <row r="359" spans="2:25" ht="30" customHeight="1">
      <c r="B359" s="503"/>
      <c r="C359" s="341" t="s">
        <v>173</v>
      </c>
      <c r="D359" s="254">
        <v>86</v>
      </c>
      <c r="E359" s="342">
        <v>90</v>
      </c>
      <c r="F359" s="95" t="str">
        <f>IF(ユーザー別卸価格!F359="","", IF(ISNUMBER(ユーザー別卸価格!F359),IF(入力!$C$25=1,ROUNDDOWN(IF(入力!$C$21=1,ユーザー別卸価格!F359/(100-入力!$C$22)%,ユーザー別卸価格!F359+入力!$C$23),-入力!$C$24),IF(入力!$C$25=2,ROUNDUP(IF(入力!$C$21=1,ユーザー別卸価格!F359/(100-入力!$C$22)%,ユーザー別卸価格!F359+入力!$C$23),-入力!$C$24),ROUND(IF(入力!$C$21=1,ユーザー別卸価格!F359/(100-入力!$C$22)%,ユーザー別卸価格!F359+入力!$C$23),-入力!$C$24))),ユーザー別卸価格!F359))</f>
        <v/>
      </c>
      <c r="G359" s="96">
        <f>'6桁'!G359</f>
        <v>0</v>
      </c>
      <c r="H359" s="95" t="str">
        <f>IF(ユーザー別卸価格!H359="","", IF(ISNUMBER(ユーザー別卸価格!H359),IF(入力!$C$25=1,ROUNDDOWN(IF(入力!$C$21=1,ユーザー別卸価格!H359/(100-入力!$C$22)%,ユーザー別卸価格!H359+入力!$C$23),-入力!$C$24),IF(入力!$C$25=2,ROUNDUP(IF(入力!$C$21=1,ユーザー別卸価格!H359/(100-入力!$C$22)%,ユーザー別卸価格!H359+入力!$C$23),-入力!$C$24),ROUND(IF(入力!$C$21=1,ユーザー別卸価格!H359/(100-入力!$C$22)%,ユーザー別卸価格!H359+入力!$C$23),-入力!$C$24))),ユーザー別卸価格!H359))</f>
        <v/>
      </c>
      <c r="I359" s="126">
        <f>'6桁'!I359</f>
        <v>0</v>
      </c>
      <c r="J359" s="95">
        <f>IF(ユーザー別卸価格!J359="","", IF(ISNUMBER(ユーザー別卸価格!J359),IF(入力!$C$25=1,ROUNDDOWN(IF(入力!$C$21=1,ユーザー別卸価格!J359/(100-入力!$C$22)%,ユーザー別卸価格!J359+入力!$C$23),-入力!$C$24),IF(入力!$C$25=2,ROUNDUP(IF(入力!$C$21=1,ユーザー別卸価格!J359/(100-入力!$C$22)%,ユーザー別卸価格!J359+入力!$C$23),-入力!$C$24),ROUND(IF(入力!$C$21=1,ユーザー別卸価格!J359/(100-入力!$C$22)%,ユーザー別卸価格!J359+入力!$C$23),-入力!$C$24))),ユーザー別卸価格!J359))</f>
        <v>14100</v>
      </c>
      <c r="K359" s="20" t="str">
        <f>'6桁'!K359</f>
        <v>S◇</v>
      </c>
      <c r="L359" s="95" t="str">
        <f>IF(ユーザー別卸価格!L359="","", IF(ISNUMBER(ユーザー別卸価格!L359),IF(入力!$C$25=1,ROUNDDOWN(IF(入力!$C$21=1,ユーザー別卸価格!L359/(100-入力!$C$22)%,ユーザー別卸価格!L359+入力!$C$23),-入力!$C$24),IF(入力!$C$25=2,ROUNDUP(IF(入力!$C$21=1,ユーザー別卸価格!L359/(100-入力!$C$22)%,ユーザー別卸価格!L359+入力!$C$23),-入力!$C$24),ROUND(IF(入力!$C$21=1,ユーザー別卸価格!L359/(100-入力!$C$22)%,ユーザー別卸価格!L359+入力!$C$23),-入力!$C$24))),ユーザー別卸価格!L359))</f>
        <v/>
      </c>
      <c r="M359" s="20">
        <f>'6桁'!M359</f>
        <v>0</v>
      </c>
      <c r="N359" s="95" t="str">
        <f>IF(ユーザー別卸価格!N359="","", IF(ISNUMBER(ユーザー別卸価格!N359),IF(入力!$C$25=1,ROUNDDOWN(IF(入力!$C$21=1,ユーザー別卸価格!N359/(100-入力!$C$22)%,ユーザー別卸価格!N359+入力!$C$23),-入力!$C$24),IF(入力!$C$25=2,ROUNDUP(IF(入力!$C$21=1,ユーザー別卸価格!N359/(100-入力!$C$22)%,ユーザー別卸価格!N359+入力!$C$23),-入力!$C$24),ROUND(IF(入力!$C$21=1,ユーザー別卸価格!N359/(100-入力!$C$22)%,ユーザー別卸価格!N359+入力!$C$23),-入力!$C$24))),ユーザー別卸価格!N359))</f>
        <v/>
      </c>
      <c r="O359" s="126">
        <f>'6桁'!O359</f>
        <v>0</v>
      </c>
      <c r="P359" s="95" t="str">
        <f>IF(ユーザー別卸価格!P359="","", IF(ISNUMBER(ユーザー別卸価格!P359),IF(入力!$C$25=1,ROUNDDOWN(IF(入力!$C$21=1,ユーザー別卸価格!P359/(100-入力!$C$22)%,ユーザー別卸価格!P359+入力!$C$23),-入力!$C$24),IF(入力!$C$25=2,ROUNDUP(IF(入力!$C$21=1,ユーザー別卸価格!P359/(100-入力!$C$22)%,ユーザー別卸価格!P359+入力!$C$23),-入力!$C$24),ROUND(IF(入力!$C$21=1,ユーザー別卸価格!P359/(100-入力!$C$22)%,ユーザー別卸価格!P359+入力!$C$23),-入力!$C$24))),ユーザー別卸価格!P359))</f>
        <v/>
      </c>
      <c r="Q359" s="20">
        <f>'6桁'!Q359</f>
        <v>0</v>
      </c>
      <c r="R359" s="267"/>
      <c r="S359" s="22"/>
      <c r="T359" s="74"/>
      <c r="U359" s="22"/>
      <c r="V359" s="74"/>
      <c r="W359" s="22"/>
      <c r="X359" s="74"/>
      <c r="Y359" s="22"/>
    </row>
    <row r="360" spans="2:25" ht="30" customHeight="1">
      <c r="B360" s="503"/>
      <c r="C360" s="411" t="s">
        <v>350</v>
      </c>
      <c r="D360" s="317">
        <v>89</v>
      </c>
      <c r="E360" s="249">
        <v>93</v>
      </c>
      <c r="F360" s="319" t="str">
        <f>IF(ユーザー別卸価格!F360="","", IF(ISNUMBER(ユーザー別卸価格!F360),IF(入力!$C$25=1,ROUNDDOWN(IF(入力!$C$21=1,ユーザー別卸価格!F360/(100-入力!$C$22)%,ユーザー別卸価格!F360+入力!$C$23),-入力!$C$24),IF(入力!$C$25=2,ROUNDUP(IF(入力!$C$21=1,ユーザー別卸価格!F360/(100-入力!$C$22)%,ユーザー別卸価格!F360+入力!$C$23),-入力!$C$24),ROUND(IF(入力!$C$21=1,ユーザー別卸価格!F360/(100-入力!$C$22)%,ユーザー別卸価格!F360+入力!$C$23),-入力!$C$24))),ユーザー別卸価格!F360))</f>
        <v/>
      </c>
      <c r="G360" s="126">
        <f>'6桁'!G360</f>
        <v>0</v>
      </c>
      <c r="H360" s="319" t="str">
        <f>IF(ユーザー別卸価格!H360="","", IF(ISNUMBER(ユーザー別卸価格!H360),IF(入力!$C$25=1,ROUNDDOWN(IF(入力!$C$21=1,ユーザー別卸価格!H360/(100-入力!$C$22)%,ユーザー別卸価格!H360+入力!$C$23),-入力!$C$24),IF(入力!$C$25=2,ROUNDUP(IF(入力!$C$21=1,ユーザー別卸価格!H360/(100-入力!$C$22)%,ユーザー別卸価格!H360+入力!$C$23),-入力!$C$24),ROUND(IF(入力!$C$21=1,ユーザー別卸価格!H360/(100-入力!$C$22)%,ユーザー別卸価格!H360+入力!$C$23),-入力!$C$24))),ユーザー別卸価格!H360))</f>
        <v/>
      </c>
      <c r="I360" s="132">
        <f>'6桁'!I360</f>
        <v>0</v>
      </c>
      <c r="J360" s="95">
        <f>IF(ユーザー別卸価格!J360="","", IF(ISNUMBER(ユーザー別卸価格!J360),IF(入力!$C$25=1,ROUNDDOWN(IF(入力!$C$21=1,ユーザー別卸価格!J360/(100-入力!$C$22)%,ユーザー別卸価格!J360+入力!$C$23),-入力!$C$24),IF(入力!$C$25=2,ROUNDUP(IF(入力!$C$21=1,ユーザー別卸価格!J360/(100-入力!$C$22)%,ユーザー別卸価格!J360+入力!$C$23),-入力!$C$24),ROUND(IF(入力!$C$21=1,ユーザー別卸価格!J360/(100-入力!$C$22)%,ユーザー別卸価格!J360+入力!$C$23),-入力!$C$24))),ユーザー別卸価格!J360))</f>
        <v>16200</v>
      </c>
      <c r="K360" s="20" t="str">
        <f>'6桁'!K360</f>
        <v>S◇</v>
      </c>
      <c r="L360" s="319" t="str">
        <f>IF(ユーザー別卸価格!L360="","", IF(ISNUMBER(ユーザー別卸価格!L360),IF(入力!$C$25=1,ROUNDDOWN(IF(入力!$C$21=1,ユーザー別卸価格!L360/(100-入力!$C$22)%,ユーザー別卸価格!L360+入力!$C$23),-入力!$C$24),IF(入力!$C$25=2,ROUNDUP(IF(入力!$C$21=1,ユーザー別卸価格!L360/(100-入力!$C$22)%,ユーザー別卸価格!L360+入力!$C$23),-入力!$C$24),ROUND(IF(入力!$C$21=1,ユーザー別卸価格!L360/(100-入力!$C$22)%,ユーザー別卸価格!L360+入力!$C$23),-入力!$C$24))),ユーザー別卸価格!L360))</f>
        <v/>
      </c>
      <c r="M360" s="236">
        <f>'6桁'!M360</f>
        <v>0</v>
      </c>
      <c r="N360" s="319" t="str">
        <f>IF(ユーザー別卸価格!N360="","", IF(ISNUMBER(ユーザー別卸価格!N360),IF(入力!$C$25=1,ROUNDDOWN(IF(入力!$C$21=1,ユーザー別卸価格!N360/(100-入力!$C$22)%,ユーザー別卸価格!N360+入力!$C$23),-入力!$C$24),IF(入力!$C$25=2,ROUNDUP(IF(入力!$C$21=1,ユーザー別卸価格!N360/(100-入力!$C$22)%,ユーザー別卸価格!N360+入力!$C$23),-入力!$C$24),ROUND(IF(入力!$C$21=1,ユーザー別卸価格!N360/(100-入力!$C$22)%,ユーザー別卸価格!N360+入力!$C$23),-入力!$C$24))),ユーザー別卸価格!N360))</f>
        <v/>
      </c>
      <c r="O360" s="126">
        <f>'6桁'!O360</f>
        <v>0</v>
      </c>
      <c r="P360" s="319" t="str">
        <f>IF(ユーザー別卸価格!P360="","", IF(ISNUMBER(ユーザー別卸価格!P360),IF(入力!$C$25=1,ROUNDDOWN(IF(入力!$C$21=1,ユーザー別卸価格!P360/(100-入力!$C$22)%,ユーザー別卸価格!P360+入力!$C$23),-入力!$C$24),IF(入力!$C$25=2,ROUNDUP(IF(入力!$C$21=1,ユーザー別卸価格!P360/(100-入力!$C$22)%,ユーザー別卸価格!P360+入力!$C$23),-入力!$C$24),ROUND(IF(入力!$C$21=1,ユーザー別卸価格!P360/(100-入力!$C$22)%,ユーザー別卸価格!P360+入力!$C$23),-入力!$C$24))),ユーザー別卸価格!P360))</f>
        <v/>
      </c>
      <c r="Q360" s="20">
        <f>'6桁'!Q360</f>
        <v>0</v>
      </c>
      <c r="R360" s="267"/>
      <c r="S360" s="22"/>
      <c r="T360" s="74"/>
      <c r="U360" s="22"/>
      <c r="V360" s="74"/>
      <c r="W360" s="22"/>
      <c r="X360" s="74"/>
      <c r="Y360" s="22"/>
    </row>
    <row r="361" spans="2:25" ht="30" customHeight="1">
      <c r="B361" s="503"/>
      <c r="C361" s="87" t="s">
        <v>355</v>
      </c>
      <c r="D361" s="500">
        <v>81</v>
      </c>
      <c r="E361" s="501"/>
      <c r="F361" s="95">
        <f>IF(ユーザー別卸価格!F361="","", IF(ISNUMBER(ユーザー別卸価格!F361),IF(入力!$C$25=1,ROUNDDOWN(IF(入力!$C$21=1,ユーザー別卸価格!F361/(100-入力!$C$22)%,ユーザー別卸価格!F361+入力!$C$23),-入力!$C$24),IF(入力!$C$25=2,ROUNDUP(IF(入力!$C$21=1,ユーザー別卸価格!F361/(100-入力!$C$22)%,ユーザー別卸価格!F361+入力!$C$23),-入力!$C$24),ROUND(IF(入力!$C$21=1,ユーザー別卸価格!F361/(100-入力!$C$22)%,ユーザー別卸価格!F361+入力!$C$23),-入力!$C$24))),ユーザー別卸価格!F361))</f>
        <v>13100</v>
      </c>
      <c r="G361" s="126" t="str">
        <f>'6桁'!G361</f>
        <v>S◇</v>
      </c>
      <c r="H361" s="95" t="str">
        <f>IF(ユーザー別卸価格!H361="","", IF(ISNUMBER(ユーザー別卸価格!H361),IF(入力!$C$25=1,ROUNDDOWN(IF(入力!$C$21=1,ユーザー別卸価格!H361/(100-入力!$C$22)%,ユーザー別卸価格!H361+入力!$C$23),-入力!$C$24),IF(入力!$C$25=2,ROUNDUP(IF(入力!$C$21=1,ユーザー別卸価格!H361/(100-入力!$C$22)%,ユーザー別卸価格!H361+入力!$C$23),-入力!$C$24),ROUND(IF(入力!$C$21=1,ユーザー別卸価格!H361/(100-入力!$C$22)%,ユーザー別卸価格!H361+入力!$C$23),-入力!$C$24))),ユーザー別卸価格!H361))</f>
        <v/>
      </c>
      <c r="I361" s="126">
        <f>'6桁'!I361</f>
        <v>0</v>
      </c>
      <c r="J361" s="95">
        <f>IF(ユーザー別卸価格!J361="","", IF(ISNUMBER(ユーザー別卸価格!J361),IF(入力!$C$25=1,ROUNDDOWN(IF(入力!$C$21=1,ユーザー別卸価格!J361/(100-入力!$C$22)%,ユーザー別卸価格!J361+入力!$C$23),-入力!$C$24),IF(入力!$C$25=2,ROUNDUP(IF(入力!$C$21=1,ユーザー別卸価格!J361/(100-入力!$C$22)%,ユーザー別卸価格!J361+入力!$C$23),-入力!$C$24),ROUND(IF(入力!$C$21=1,ユーザー別卸価格!J361/(100-入力!$C$22)%,ユーザー別卸価格!J361+入力!$C$23),-入力!$C$24))),ユーザー別卸価格!J361))</f>
        <v>10400</v>
      </c>
      <c r="K361" s="20" t="str">
        <f>'6桁'!K361</f>
        <v>S◇</v>
      </c>
      <c r="L361" s="95">
        <f>IF(ユーザー別卸価格!L361="","", IF(ISNUMBER(ユーザー別卸価格!L361),IF(入力!$C$25=1,ROUNDDOWN(IF(入力!$C$21=1,ユーザー別卸価格!L361/(100-入力!$C$22)%,ユーザー別卸価格!L361+入力!$C$23),-入力!$C$24),IF(入力!$C$25=2,ROUNDUP(IF(入力!$C$21=1,ユーザー別卸価格!L361/(100-入力!$C$22)%,ユーザー別卸価格!L361+入力!$C$23),-入力!$C$24),ROUND(IF(入力!$C$21=1,ユーザー別卸価格!L361/(100-入力!$C$22)%,ユーザー別卸価格!L361+入力!$C$23),-入力!$C$24))),ユーザー別卸価格!L361))</f>
        <v>13700</v>
      </c>
      <c r="M361" s="126" t="str">
        <f>'6桁'!M361</f>
        <v>S</v>
      </c>
      <c r="N361" s="95" t="str">
        <f>IF(ユーザー別卸価格!N361="","", IF(ISNUMBER(ユーザー別卸価格!N361),IF(入力!$C$25=1,ROUNDDOWN(IF(入力!$C$21=1,ユーザー別卸価格!N361/(100-入力!$C$22)%,ユーザー別卸価格!N361+入力!$C$23),-入力!$C$24),IF(入力!$C$25=2,ROUNDUP(IF(入力!$C$21=1,ユーザー別卸価格!N361/(100-入力!$C$22)%,ユーザー別卸価格!N361+入力!$C$23),-入力!$C$24),ROUND(IF(入力!$C$21=1,ユーザー別卸価格!N361/(100-入力!$C$22)%,ユーザー別卸価格!N361+入力!$C$23),-入力!$C$24))),ユーザー別卸価格!N361))</f>
        <v/>
      </c>
      <c r="O361" s="126">
        <f>'6桁'!O361</f>
        <v>0</v>
      </c>
      <c r="P361" s="95" t="str">
        <f>IF(ユーザー別卸価格!P361="","", IF(ISNUMBER(ユーザー別卸価格!P361),IF(入力!$C$25=1,ROUNDDOWN(IF(入力!$C$21=1,ユーザー別卸価格!P361/(100-入力!$C$22)%,ユーザー別卸価格!P361+入力!$C$23),-入力!$C$24),IF(入力!$C$25=2,ROUNDUP(IF(入力!$C$21=1,ユーザー別卸価格!P361/(100-入力!$C$22)%,ユーザー別卸価格!P361+入力!$C$23),-入力!$C$24),ROUND(IF(入力!$C$21=1,ユーザー別卸価格!P361/(100-入力!$C$22)%,ユーザー別卸価格!P361+入力!$C$23),-入力!$C$24))),ユーザー別卸価格!P361))</f>
        <v/>
      </c>
      <c r="Q361" s="20">
        <f>'6桁'!Q361</f>
        <v>0</v>
      </c>
      <c r="R361" s="267"/>
      <c r="S361" s="22"/>
      <c r="T361" s="74"/>
      <c r="U361" s="22"/>
      <c r="V361" s="74"/>
      <c r="W361" s="22"/>
      <c r="X361" s="74"/>
      <c r="Y361" s="22"/>
    </row>
    <row r="362" spans="2:25" ht="30" customHeight="1">
      <c r="B362" s="503"/>
      <c r="C362" s="341" t="s">
        <v>356</v>
      </c>
      <c r="D362" s="500">
        <v>84</v>
      </c>
      <c r="E362" s="501"/>
      <c r="F362" s="95">
        <f>IF(ユーザー別卸価格!F362="","", IF(ISNUMBER(ユーザー別卸価格!F362),IF(入力!$C$25=1,ROUNDDOWN(IF(入力!$C$21=1,ユーザー別卸価格!F362/(100-入力!$C$22)%,ユーザー別卸価格!F362+入力!$C$23),-入力!$C$24),IF(入力!$C$25=2,ROUNDUP(IF(入力!$C$21=1,ユーザー別卸価格!F362/(100-入力!$C$22)%,ユーザー別卸価格!F362+入力!$C$23),-入力!$C$24),ROUND(IF(入力!$C$21=1,ユーザー別卸価格!F362/(100-入力!$C$22)%,ユーザー別卸価格!F362+入力!$C$23),-入力!$C$24))),ユーザー別卸価格!F362))</f>
        <v>14200</v>
      </c>
      <c r="G362" s="126" t="str">
        <f>'6桁'!G362</f>
        <v>H</v>
      </c>
      <c r="H362" s="95" t="str">
        <f>IF(ユーザー別卸価格!H362="","", IF(ISNUMBER(ユーザー別卸価格!H362),IF(入力!$C$25=1,ROUNDDOWN(IF(入力!$C$21=1,ユーザー別卸価格!H362/(100-入力!$C$22)%,ユーザー別卸価格!H362+入力!$C$23),-入力!$C$24),IF(入力!$C$25=2,ROUNDUP(IF(入力!$C$21=1,ユーザー別卸価格!H362/(100-入力!$C$22)%,ユーザー別卸価格!H362+入力!$C$23),-入力!$C$24),ROUND(IF(入力!$C$21=1,ユーザー別卸価格!H362/(100-入力!$C$22)%,ユーザー別卸価格!H362+入力!$C$23),-入力!$C$24))),ユーザー別卸価格!H362))</f>
        <v/>
      </c>
      <c r="I362" s="126">
        <f>'6桁'!I362</f>
        <v>0</v>
      </c>
      <c r="J362" s="95">
        <f>IF(ユーザー別卸価格!J362="","", IF(ISNUMBER(ユーザー別卸価格!J362),IF(入力!$C$25=1,ROUNDDOWN(IF(入力!$C$21=1,ユーザー別卸価格!J362/(100-入力!$C$22)%,ユーザー別卸価格!J362+入力!$C$23),-入力!$C$24),IF(入力!$C$25=2,ROUNDUP(IF(入力!$C$21=1,ユーザー別卸価格!J362/(100-入力!$C$22)%,ユーザー別卸価格!J362+入力!$C$23),-入力!$C$24),ROUND(IF(入力!$C$21=1,ユーザー別卸価格!J362/(100-入力!$C$22)%,ユーザー別卸価格!J362+入力!$C$23),-入力!$C$24))),ユーザー別卸価格!J362))</f>
        <v>11500</v>
      </c>
      <c r="K362" s="20" t="str">
        <f>'6桁'!K362</f>
        <v>S◇</v>
      </c>
      <c r="L362" s="95" t="str">
        <f>IF(ユーザー別卸価格!L362="","", IF(ISNUMBER(ユーザー別卸価格!L362),IF(入力!$C$25=1,ROUNDDOWN(IF(入力!$C$21=1,ユーザー別卸価格!L362/(100-入力!$C$22)%,ユーザー別卸価格!L362+入力!$C$23),-入力!$C$24),IF(入力!$C$25=2,ROUNDUP(IF(入力!$C$21=1,ユーザー別卸価格!L362/(100-入力!$C$22)%,ユーザー別卸価格!L362+入力!$C$23),-入力!$C$24),ROUND(IF(入力!$C$21=1,ユーザー別卸価格!L362/(100-入力!$C$22)%,ユーザー別卸価格!L362+入力!$C$23),-入力!$C$24))),ユーザー別卸価格!L362))</f>
        <v/>
      </c>
      <c r="M362" s="20">
        <f>'6桁'!M362</f>
        <v>0</v>
      </c>
      <c r="N362" s="95" t="str">
        <f>IF(ユーザー別卸価格!N362="","", IF(ISNUMBER(ユーザー別卸価格!N362),IF(入力!$C$25=1,ROUNDDOWN(IF(入力!$C$21=1,ユーザー別卸価格!N362/(100-入力!$C$22)%,ユーザー別卸価格!N362+入力!$C$23),-入力!$C$24),IF(入力!$C$25=2,ROUNDUP(IF(入力!$C$21=1,ユーザー別卸価格!N362/(100-入力!$C$22)%,ユーザー別卸価格!N362+入力!$C$23),-入力!$C$24),ROUND(IF(入力!$C$21=1,ユーザー別卸価格!N362/(100-入力!$C$22)%,ユーザー別卸価格!N362+入力!$C$23),-入力!$C$24))),ユーザー別卸価格!N362))</f>
        <v/>
      </c>
      <c r="O362" s="126">
        <f>'6桁'!O362</f>
        <v>0</v>
      </c>
      <c r="P362" s="95" t="str">
        <f>IF(ユーザー別卸価格!P362="","", IF(ISNUMBER(ユーザー別卸価格!P362),IF(入力!$C$25=1,ROUNDDOWN(IF(入力!$C$21=1,ユーザー別卸価格!P362/(100-入力!$C$22)%,ユーザー別卸価格!P362+入力!$C$23),-入力!$C$24),IF(入力!$C$25=2,ROUNDUP(IF(入力!$C$21=1,ユーザー別卸価格!P362/(100-入力!$C$22)%,ユーザー別卸価格!P362+入力!$C$23),-入力!$C$24),ROUND(IF(入力!$C$21=1,ユーザー別卸価格!P362/(100-入力!$C$22)%,ユーザー別卸価格!P362+入力!$C$23),-入力!$C$24))),ユーザー別卸価格!P362))</f>
        <v/>
      </c>
      <c r="Q362" s="20">
        <f>'6桁'!Q362</f>
        <v>0</v>
      </c>
      <c r="R362" s="267"/>
      <c r="S362" s="22"/>
      <c r="T362" s="74"/>
      <c r="U362" s="22"/>
      <c r="V362" s="74"/>
      <c r="W362" s="22"/>
      <c r="X362" s="74"/>
      <c r="Y362" s="22"/>
    </row>
    <row r="363" spans="2:25" ht="30" customHeight="1">
      <c r="B363" s="503"/>
      <c r="C363" s="341" t="s">
        <v>357</v>
      </c>
      <c r="D363" s="500">
        <v>88</v>
      </c>
      <c r="E363" s="501"/>
      <c r="F363" s="95">
        <f>IF(ユーザー別卸価格!F363="","", IF(ISNUMBER(ユーザー別卸価格!F363),IF(入力!$C$25=1,ROUNDDOWN(IF(入力!$C$21=1,ユーザー別卸価格!F363/(100-入力!$C$22)%,ユーザー別卸価格!F363+入力!$C$23),-入力!$C$24),IF(入力!$C$25=2,ROUNDUP(IF(入力!$C$21=1,ユーザー別卸価格!F363/(100-入力!$C$22)%,ユーザー別卸価格!F363+入力!$C$23),-入力!$C$24),ROUND(IF(入力!$C$21=1,ユーザー別卸価格!F363/(100-入力!$C$22)%,ユーザー別卸価格!F363+入力!$C$23),-入力!$C$24))),ユーザー別卸価格!F363))</f>
        <v>15600</v>
      </c>
      <c r="G363" s="126" t="str">
        <f>'6桁'!G363</f>
        <v>H</v>
      </c>
      <c r="H363" s="95" t="str">
        <f>IF(ユーザー別卸価格!H363="","", IF(ISNUMBER(ユーザー別卸価格!H363),IF(入力!$C$25=1,ROUNDDOWN(IF(入力!$C$21=1,ユーザー別卸価格!H363/(100-入力!$C$22)%,ユーザー別卸価格!H363+入力!$C$23),-入力!$C$24),IF(入力!$C$25=2,ROUNDUP(IF(入力!$C$21=1,ユーザー別卸価格!H363/(100-入力!$C$22)%,ユーザー別卸価格!H363+入力!$C$23),-入力!$C$24),ROUND(IF(入力!$C$21=1,ユーザー別卸価格!H363/(100-入力!$C$22)%,ユーザー別卸価格!H363+入力!$C$23),-入力!$C$24))),ユーザー別卸価格!H363))</f>
        <v/>
      </c>
      <c r="I363" s="126">
        <f>'6桁'!I363</f>
        <v>0</v>
      </c>
      <c r="J363" s="95">
        <f>IF(ユーザー別卸価格!J363="","", IF(ISNUMBER(ユーザー別卸価格!J363),IF(入力!$C$25=1,ROUNDDOWN(IF(入力!$C$21=1,ユーザー別卸価格!J363/(100-入力!$C$22)%,ユーザー別卸価格!J363+入力!$C$23),-入力!$C$24),IF(入力!$C$25=2,ROUNDUP(IF(入力!$C$21=1,ユーザー別卸価格!J363/(100-入力!$C$22)%,ユーザー別卸価格!J363+入力!$C$23),-入力!$C$24),ROUND(IF(入力!$C$21=1,ユーザー別卸価格!J363/(100-入力!$C$22)%,ユーザー別卸価格!J363+入力!$C$23),-入力!$C$24))),ユーザー別卸価格!J363))</f>
        <v>13600</v>
      </c>
      <c r="K363" s="20" t="str">
        <f>'6桁'!K363</f>
        <v>S◇</v>
      </c>
      <c r="L363" s="95" t="str">
        <f>IF(ユーザー別卸価格!L363="","", IF(ISNUMBER(ユーザー別卸価格!L363),IF(入力!$C$25=1,ROUNDDOWN(IF(入力!$C$21=1,ユーザー別卸価格!L363/(100-入力!$C$22)%,ユーザー別卸価格!L363+入力!$C$23),-入力!$C$24),IF(入力!$C$25=2,ROUNDUP(IF(入力!$C$21=1,ユーザー別卸価格!L363/(100-入力!$C$22)%,ユーザー別卸価格!L363+入力!$C$23),-入力!$C$24),ROUND(IF(入力!$C$21=1,ユーザー別卸価格!L363/(100-入力!$C$22)%,ユーザー別卸価格!L363+入力!$C$23),-入力!$C$24))),ユーザー別卸価格!L363))</f>
        <v/>
      </c>
      <c r="M363" s="126">
        <f>'6桁'!M363</f>
        <v>0</v>
      </c>
      <c r="N363" s="95" t="str">
        <f>IF(ユーザー別卸価格!N363="","", IF(ISNUMBER(ユーザー別卸価格!N363),IF(入力!$C$25=1,ROUNDDOWN(IF(入力!$C$21=1,ユーザー別卸価格!N363/(100-入力!$C$22)%,ユーザー別卸価格!N363+入力!$C$23),-入力!$C$24),IF(入力!$C$25=2,ROUNDUP(IF(入力!$C$21=1,ユーザー別卸価格!N363/(100-入力!$C$22)%,ユーザー別卸価格!N363+入力!$C$23),-入力!$C$24),ROUND(IF(入力!$C$21=1,ユーザー別卸価格!N363/(100-入力!$C$22)%,ユーザー別卸価格!N363+入力!$C$23),-入力!$C$24))),ユーザー別卸価格!N363))</f>
        <v/>
      </c>
      <c r="O363" s="126">
        <f>'6桁'!O363</f>
        <v>0</v>
      </c>
      <c r="P363" s="95" t="str">
        <f>IF(ユーザー別卸価格!P363="","", IF(ISNUMBER(ユーザー別卸価格!P363),IF(入力!$C$25=1,ROUNDDOWN(IF(入力!$C$21=1,ユーザー別卸価格!P363/(100-入力!$C$22)%,ユーザー別卸価格!P363+入力!$C$23),-入力!$C$24),IF(入力!$C$25=2,ROUNDUP(IF(入力!$C$21=1,ユーザー別卸価格!P363/(100-入力!$C$22)%,ユーザー別卸価格!P363+入力!$C$23),-入力!$C$24),ROUND(IF(入力!$C$21=1,ユーザー別卸価格!P363/(100-入力!$C$22)%,ユーザー別卸価格!P363+入力!$C$23),-入力!$C$24))),ユーザー別卸価格!P363))</f>
        <v/>
      </c>
      <c r="Q363" s="20">
        <f>'6桁'!Q363</f>
        <v>0</v>
      </c>
      <c r="R363" s="267"/>
      <c r="S363" s="22"/>
      <c r="T363" s="74"/>
      <c r="U363" s="22"/>
      <c r="V363" s="74"/>
      <c r="W363" s="22"/>
      <c r="X363" s="74"/>
      <c r="Y363" s="22"/>
    </row>
    <row r="364" spans="2:25" ht="30" customHeight="1">
      <c r="B364" s="503"/>
      <c r="C364" s="341" t="s">
        <v>358</v>
      </c>
      <c r="D364" s="500">
        <v>91</v>
      </c>
      <c r="E364" s="501"/>
      <c r="F364" s="95" t="str">
        <f>IF(ユーザー別卸価格!F364="","", IF(ISNUMBER(ユーザー別卸価格!F364),IF(入力!$C$25=1,ROUNDDOWN(IF(入力!$C$21=1,ユーザー別卸価格!F364/(100-入力!$C$22)%,ユーザー別卸価格!F364+入力!$C$23),-入力!$C$24),IF(入力!$C$25=2,ROUNDUP(IF(入力!$C$21=1,ユーザー別卸価格!F364/(100-入力!$C$22)%,ユーザー別卸価格!F364+入力!$C$23),-入力!$C$24),ROUND(IF(入力!$C$21=1,ユーザー別卸価格!F364/(100-入力!$C$22)%,ユーザー別卸価格!F364+入力!$C$23),-入力!$C$24))),ユーザー別卸価格!F364))</f>
        <v/>
      </c>
      <c r="G364" s="126">
        <f>'6桁'!G364</f>
        <v>0</v>
      </c>
      <c r="H364" s="95" t="str">
        <f>IF(ユーザー別卸価格!H364="","", IF(ISNUMBER(ユーザー別卸価格!H364),IF(入力!$C$25=1,ROUNDDOWN(IF(入力!$C$21=1,ユーザー別卸価格!H364/(100-入力!$C$22)%,ユーザー別卸価格!H364+入力!$C$23),-入力!$C$24),IF(入力!$C$25=2,ROUNDUP(IF(入力!$C$21=1,ユーザー別卸価格!H364/(100-入力!$C$22)%,ユーザー別卸価格!H364+入力!$C$23),-入力!$C$24),ROUND(IF(入力!$C$21=1,ユーザー別卸価格!H364/(100-入力!$C$22)%,ユーザー別卸価格!H364+入力!$C$23),-入力!$C$24))),ユーザー別卸価格!H364))</f>
        <v/>
      </c>
      <c r="I364" s="126">
        <f>'6桁'!I364</f>
        <v>0</v>
      </c>
      <c r="J364" s="95">
        <f>IF(ユーザー別卸価格!J364="","", IF(ISNUMBER(ユーザー別卸価格!J364),IF(入力!$C$25=1,ROUNDDOWN(IF(入力!$C$21=1,ユーザー別卸価格!J364/(100-入力!$C$22)%,ユーザー別卸価格!J364+入力!$C$23),-入力!$C$24),IF(入力!$C$25=2,ROUNDUP(IF(入力!$C$21=1,ユーザー別卸価格!J364/(100-入力!$C$22)%,ユーザー別卸価格!J364+入力!$C$23),-入力!$C$24),ROUND(IF(入力!$C$21=1,ユーザー別卸価格!J364/(100-入力!$C$22)%,ユーザー別卸価格!J364+入力!$C$23),-入力!$C$24))),ユーザー別卸価格!J364))</f>
        <v>15500</v>
      </c>
      <c r="K364" s="20" t="str">
        <f>'6桁'!K364</f>
        <v>S◇</v>
      </c>
      <c r="L364" s="95" t="str">
        <f>IF(ユーザー別卸価格!L364="","", IF(ISNUMBER(ユーザー別卸価格!L364),IF(入力!$C$25=1,ROUNDDOWN(IF(入力!$C$21=1,ユーザー別卸価格!L364/(100-入力!$C$22)%,ユーザー別卸価格!L364+入力!$C$23),-入力!$C$24),IF(入力!$C$25=2,ROUNDUP(IF(入力!$C$21=1,ユーザー別卸価格!L364/(100-入力!$C$22)%,ユーザー別卸価格!L364+入力!$C$23),-入力!$C$24),ROUND(IF(入力!$C$21=1,ユーザー別卸価格!L364/(100-入力!$C$22)%,ユーザー別卸価格!L364+入力!$C$23),-入力!$C$24))),ユーザー別卸価格!L364))</f>
        <v/>
      </c>
      <c r="M364" s="20">
        <f>'6桁'!M364</f>
        <v>0</v>
      </c>
      <c r="N364" s="95" t="str">
        <f>IF(ユーザー別卸価格!N364="","", IF(ISNUMBER(ユーザー別卸価格!N364),IF(入力!$C$25=1,ROUNDDOWN(IF(入力!$C$21=1,ユーザー別卸価格!N364/(100-入力!$C$22)%,ユーザー別卸価格!N364+入力!$C$23),-入力!$C$24),IF(入力!$C$25=2,ROUNDUP(IF(入力!$C$21=1,ユーザー別卸価格!N364/(100-入力!$C$22)%,ユーザー別卸価格!N364+入力!$C$23),-入力!$C$24),ROUND(IF(入力!$C$21=1,ユーザー別卸価格!N364/(100-入力!$C$22)%,ユーザー別卸価格!N364+入力!$C$23),-入力!$C$24))),ユーザー別卸価格!N364))</f>
        <v/>
      </c>
      <c r="O364" s="126">
        <f>'6桁'!O364</f>
        <v>0</v>
      </c>
      <c r="P364" s="95" t="str">
        <f>IF(ユーザー別卸価格!P364="","", IF(ISNUMBER(ユーザー別卸価格!P364),IF(入力!$C$25=1,ROUNDDOWN(IF(入力!$C$21=1,ユーザー別卸価格!P364/(100-入力!$C$22)%,ユーザー別卸価格!P364+入力!$C$23),-入力!$C$24),IF(入力!$C$25=2,ROUNDUP(IF(入力!$C$21=1,ユーザー別卸価格!P364/(100-入力!$C$22)%,ユーザー別卸価格!P364+入力!$C$23),-入力!$C$24),ROUND(IF(入力!$C$21=1,ユーザー別卸価格!P364/(100-入力!$C$22)%,ユーザー別卸価格!P364+入力!$C$23),-入力!$C$24))),ユーザー別卸価格!P364))</f>
        <v/>
      </c>
      <c r="Q364" s="20">
        <f>'6桁'!Q364</f>
        <v>0</v>
      </c>
      <c r="R364" s="267"/>
      <c r="S364" s="22"/>
      <c r="T364" s="74"/>
      <c r="U364" s="22"/>
      <c r="V364" s="74"/>
      <c r="W364" s="22"/>
      <c r="X364" s="74"/>
      <c r="Y364" s="22"/>
    </row>
    <row r="365" spans="2:25" ht="30" customHeight="1">
      <c r="B365" s="503"/>
      <c r="C365" s="341" t="s">
        <v>148</v>
      </c>
      <c r="D365" s="500">
        <v>88</v>
      </c>
      <c r="E365" s="501"/>
      <c r="F365" s="95" t="str">
        <f>IF(ユーザー別卸価格!F365="","", IF(ISNUMBER(ユーザー別卸価格!F365),IF(入力!$C$25=1,ROUNDDOWN(IF(入力!$C$21=1,ユーザー別卸価格!F365/(100-入力!$C$22)%,ユーザー別卸価格!F365+入力!$C$23),-入力!$C$24),IF(入力!$C$25=2,ROUNDUP(IF(入力!$C$21=1,ユーザー別卸価格!F365/(100-入力!$C$22)%,ユーザー別卸価格!F365+入力!$C$23),-入力!$C$24),ROUND(IF(入力!$C$21=1,ユーザー別卸価格!F365/(100-入力!$C$22)%,ユーザー別卸価格!F365+入力!$C$23),-入力!$C$24))),ユーザー別卸価格!F365))</f>
        <v/>
      </c>
      <c r="G365" s="126">
        <f>'6桁'!G365</f>
        <v>0</v>
      </c>
      <c r="H365" s="95" t="str">
        <f>IF(ユーザー別卸価格!H365="","", IF(ISNUMBER(ユーザー別卸価格!H365),IF(入力!$C$25=1,ROUNDDOWN(IF(入力!$C$21=1,ユーザー別卸価格!H365/(100-入力!$C$22)%,ユーザー別卸価格!H365+入力!$C$23),-入力!$C$24),IF(入力!$C$25=2,ROUNDUP(IF(入力!$C$21=1,ユーザー別卸価格!H365/(100-入力!$C$22)%,ユーザー別卸価格!H365+入力!$C$23),-入力!$C$24),ROUND(IF(入力!$C$21=1,ユーザー別卸価格!H365/(100-入力!$C$22)%,ユーザー別卸価格!H365+入力!$C$23),-入力!$C$24))),ユーザー別卸価格!H365))</f>
        <v/>
      </c>
      <c r="I365" s="126">
        <f>'6桁'!I365</f>
        <v>0</v>
      </c>
      <c r="J365" s="95">
        <f>IF(ユーザー別卸価格!J365="","", IF(ISNUMBER(ユーザー別卸価格!J365),IF(入力!$C$25=1,ROUNDDOWN(IF(入力!$C$21=1,ユーザー別卸価格!J365/(100-入力!$C$22)%,ユーザー別卸価格!J365+入力!$C$23),-入力!$C$24),IF(入力!$C$25=2,ROUNDUP(IF(入力!$C$21=1,ユーザー別卸価格!J365/(100-入力!$C$22)%,ユーザー別卸価格!J365+入力!$C$23),-入力!$C$24),ROUND(IF(入力!$C$21=1,ユーザー別卸価格!J365/(100-入力!$C$22)%,ユーザー別卸価格!J365+入力!$C$23),-入力!$C$24))),ユーザー別卸価格!J365))</f>
        <v>13100</v>
      </c>
      <c r="K365" s="20" t="str">
        <f>'6桁'!K365</f>
        <v>S◇
EC202</v>
      </c>
      <c r="L365" s="95" t="str">
        <f>IF(ユーザー別卸価格!L365="","", IF(ISNUMBER(ユーザー別卸価格!L365),IF(入力!$C$25=1,ROUNDDOWN(IF(入力!$C$21=1,ユーザー別卸価格!L365/(100-入力!$C$22)%,ユーザー別卸価格!L365+入力!$C$23),-入力!$C$24),IF(入力!$C$25=2,ROUNDUP(IF(入力!$C$21=1,ユーザー別卸価格!L365/(100-入力!$C$22)%,ユーザー別卸価格!L365+入力!$C$23),-入力!$C$24),ROUND(IF(入力!$C$21=1,ユーザー別卸価格!L365/(100-入力!$C$22)%,ユーザー別卸価格!L365+入力!$C$23),-入力!$C$24))),ユーザー別卸価格!L365))</f>
        <v/>
      </c>
      <c r="M365" s="20">
        <f>'6桁'!M365</f>
        <v>0</v>
      </c>
      <c r="N365" s="95" t="str">
        <f>IF(ユーザー別卸価格!N365="","", IF(ISNUMBER(ユーザー別卸価格!N365),IF(入力!$C$25=1,ROUNDDOWN(IF(入力!$C$21=1,ユーザー別卸価格!N365/(100-入力!$C$22)%,ユーザー別卸価格!N365+入力!$C$23),-入力!$C$24),IF(入力!$C$25=2,ROUNDUP(IF(入力!$C$21=1,ユーザー別卸価格!N365/(100-入力!$C$22)%,ユーザー別卸価格!N365+入力!$C$23),-入力!$C$24),ROUND(IF(入力!$C$21=1,ユーザー別卸価格!N365/(100-入力!$C$22)%,ユーザー別卸価格!N365+入力!$C$23),-入力!$C$24))),ユーザー別卸価格!N365))</f>
        <v/>
      </c>
      <c r="O365" s="126">
        <f>'6桁'!O365</f>
        <v>0</v>
      </c>
      <c r="P365" s="95" t="str">
        <f>IF(ユーザー別卸価格!P365="","", IF(ISNUMBER(ユーザー別卸価格!P365),IF(入力!$C$25=1,ROUNDDOWN(IF(入力!$C$21=1,ユーザー別卸価格!P365/(100-入力!$C$22)%,ユーザー別卸価格!P365+入力!$C$23),-入力!$C$24),IF(入力!$C$25=2,ROUNDUP(IF(入力!$C$21=1,ユーザー別卸価格!P365/(100-入力!$C$22)%,ユーザー別卸価格!P365+入力!$C$23),-入力!$C$24),ROUND(IF(入力!$C$21=1,ユーザー別卸価格!P365/(100-入力!$C$22)%,ユーザー別卸価格!P365+入力!$C$23),-入力!$C$24))),ユーザー別卸価格!P365))</f>
        <v/>
      </c>
      <c r="Q365" s="20">
        <f>'6桁'!Q365</f>
        <v>0</v>
      </c>
      <c r="R365" s="267"/>
      <c r="S365" s="22"/>
      <c r="T365" s="74"/>
      <c r="U365" s="22"/>
      <c r="V365" s="74"/>
      <c r="W365" s="22"/>
      <c r="X365" s="74"/>
      <c r="Y365" s="22"/>
    </row>
    <row r="366" spans="2:25" ht="30" customHeight="1" thickBot="1">
      <c r="B366" s="544"/>
      <c r="C366" s="343" t="s">
        <v>149</v>
      </c>
      <c r="D366" s="558">
        <v>91</v>
      </c>
      <c r="E366" s="559"/>
      <c r="F366" s="118" t="str">
        <f>IF(ユーザー別卸価格!F366="","", IF(ISNUMBER(ユーザー別卸価格!F366),IF(入力!$C$25=1,ROUNDDOWN(IF(入力!$C$21=1,ユーザー別卸価格!F366/(100-入力!$C$22)%,ユーザー別卸価格!F366+入力!$C$23),-入力!$C$24),IF(入力!$C$25=2,ROUNDUP(IF(入力!$C$21=1,ユーザー別卸価格!F366/(100-入力!$C$22)%,ユーザー別卸価格!F366+入力!$C$23),-入力!$C$24),ROUND(IF(入力!$C$21=1,ユーザー別卸価格!F366/(100-入力!$C$22)%,ユーザー別卸価格!F366+入力!$C$23),-入力!$C$24))),ユーザー別卸価格!F366))</f>
        <v/>
      </c>
      <c r="G366" s="127">
        <f>'6桁'!G366</f>
        <v>0</v>
      </c>
      <c r="H366" s="118" t="str">
        <f>IF(ユーザー別卸価格!H366="","", IF(ISNUMBER(ユーザー別卸価格!H366),IF(入力!$C$25=1,ROUNDDOWN(IF(入力!$C$21=1,ユーザー別卸価格!H366/(100-入力!$C$22)%,ユーザー別卸価格!H366+入力!$C$23),-入力!$C$24),IF(入力!$C$25=2,ROUNDUP(IF(入力!$C$21=1,ユーザー別卸価格!H366/(100-入力!$C$22)%,ユーザー別卸価格!H366+入力!$C$23),-入力!$C$24),ROUND(IF(入力!$C$21=1,ユーザー別卸価格!H366/(100-入力!$C$22)%,ユーザー別卸価格!H366+入力!$C$23),-入力!$C$24))),ユーザー別卸価格!H366))</f>
        <v/>
      </c>
      <c r="I366" s="127">
        <f>'6桁'!I366</f>
        <v>0</v>
      </c>
      <c r="J366" s="118">
        <f>IF(ユーザー別卸価格!J366="","", IF(ISNUMBER(ユーザー別卸価格!J366),IF(入力!$C$25=1,ROUNDDOWN(IF(入力!$C$21=1,ユーザー別卸価格!J366/(100-入力!$C$22)%,ユーザー別卸価格!J366+入力!$C$23),-入力!$C$24),IF(入力!$C$25=2,ROUNDUP(IF(入力!$C$21=1,ユーザー別卸価格!J366/(100-入力!$C$22)%,ユーザー別卸価格!J366+入力!$C$23),-入力!$C$24),ROUND(IF(入力!$C$21=1,ユーザー別卸価格!J366/(100-入力!$C$22)%,ユーザー別卸価格!J366+入力!$C$23),-入力!$C$24))),ユーザー別卸価格!J366))</f>
        <v>13900</v>
      </c>
      <c r="K366" s="21" t="str">
        <f>'6桁'!K366</f>
        <v>S
EC202</v>
      </c>
      <c r="L366" s="118" t="str">
        <f>IF(ユーザー別卸価格!L366="","", IF(ISNUMBER(ユーザー別卸価格!L366),IF(入力!$C$25=1,ROUNDDOWN(IF(入力!$C$21=1,ユーザー別卸価格!L366/(100-入力!$C$22)%,ユーザー別卸価格!L366+入力!$C$23),-入力!$C$24),IF(入力!$C$25=2,ROUNDUP(IF(入力!$C$21=1,ユーザー別卸価格!L366/(100-入力!$C$22)%,ユーザー別卸価格!L366+入力!$C$23),-入力!$C$24),ROUND(IF(入力!$C$21=1,ユーザー別卸価格!L366/(100-入力!$C$22)%,ユーザー別卸価格!L366+入力!$C$23),-入力!$C$24))),ユーザー別卸価格!L366))</f>
        <v/>
      </c>
      <c r="M366" s="21">
        <f>'6桁'!M366</f>
        <v>0</v>
      </c>
      <c r="N366" s="118" t="str">
        <f>IF(ユーザー別卸価格!N366="","", IF(ISNUMBER(ユーザー別卸価格!N366),IF(入力!$C$25=1,ROUNDDOWN(IF(入力!$C$21=1,ユーザー別卸価格!N366/(100-入力!$C$22)%,ユーザー別卸価格!N366+入力!$C$23),-入力!$C$24),IF(入力!$C$25=2,ROUNDUP(IF(入力!$C$21=1,ユーザー別卸価格!N366/(100-入力!$C$22)%,ユーザー別卸価格!N366+入力!$C$23),-入力!$C$24),ROUND(IF(入力!$C$21=1,ユーザー別卸価格!N366/(100-入力!$C$22)%,ユーザー別卸価格!N366+入力!$C$23),-入力!$C$24))),ユーザー別卸価格!N366))</f>
        <v/>
      </c>
      <c r="O366" s="127">
        <f>'6桁'!O366</f>
        <v>0</v>
      </c>
      <c r="P366" s="118" t="str">
        <f>IF(ユーザー別卸価格!P366="","", IF(ISNUMBER(ユーザー別卸価格!P366),IF(入力!$C$25=1,ROUNDDOWN(IF(入力!$C$21=1,ユーザー別卸価格!P366/(100-入力!$C$22)%,ユーザー別卸価格!P366+入力!$C$23),-入力!$C$24),IF(入力!$C$25=2,ROUNDUP(IF(入力!$C$21=1,ユーザー別卸価格!P366/(100-入力!$C$22)%,ユーザー別卸価格!P366+入力!$C$23),-入力!$C$24),ROUND(IF(入力!$C$21=1,ユーザー別卸価格!P366/(100-入力!$C$22)%,ユーザー別卸価格!P366+入力!$C$23),-入力!$C$24))),ユーザー別卸価格!P366))</f>
        <v/>
      </c>
      <c r="Q366" s="21">
        <f>'6桁'!Q366</f>
        <v>0</v>
      </c>
      <c r="R366" s="267"/>
      <c r="S366" s="22"/>
      <c r="T366" s="74"/>
      <c r="U366" s="22"/>
      <c r="V366" s="74"/>
      <c r="W366" s="22"/>
      <c r="X366" s="74"/>
      <c r="Y366" s="22"/>
    </row>
    <row r="367" spans="2:25" ht="28.5" customHeight="1">
      <c r="B367" s="545" t="s">
        <v>1088</v>
      </c>
      <c r="C367" s="545"/>
      <c r="D367" s="545"/>
      <c r="E367" s="545"/>
      <c r="F367" s="545"/>
      <c r="G367" s="545"/>
      <c r="H367" s="545"/>
      <c r="I367" s="545"/>
      <c r="J367" s="545"/>
      <c r="K367" s="545"/>
      <c r="L367" s="545"/>
      <c r="M367" s="545"/>
      <c r="N367" s="545"/>
      <c r="O367" s="545"/>
      <c r="P367" s="545"/>
      <c r="Q367" s="545"/>
      <c r="X367" s="74"/>
    </row>
    <row r="368" spans="2:25" ht="13.5" customHeight="1">
      <c r="C368" s="327"/>
      <c r="D368" s="327"/>
      <c r="E368" s="327"/>
      <c r="F368" s="10"/>
      <c r="G368" s="17"/>
      <c r="H368" s="10"/>
      <c r="I368" s="17"/>
      <c r="J368" s="10"/>
      <c r="K368" s="17"/>
      <c r="L368" s="10"/>
      <c r="M368" s="17"/>
      <c r="N368" s="10"/>
      <c r="O368" s="17"/>
      <c r="P368" s="10"/>
      <c r="Q368" s="17"/>
      <c r="R368" s="10"/>
      <c r="S368" s="17"/>
      <c r="T368" s="10"/>
      <c r="U368" s="17"/>
      <c r="V368" s="10"/>
      <c r="W368" s="17"/>
      <c r="X368" s="10"/>
      <c r="Y368" s="17"/>
    </row>
    <row r="369" spans="2:26" s="239" customFormat="1" ht="20.100000000000001" customHeight="1" thickBot="1">
      <c r="B369" s="238" t="s">
        <v>979</v>
      </c>
      <c r="F369" s="240"/>
      <c r="H369" s="240"/>
      <c r="J369" s="240"/>
      <c r="L369" s="240"/>
      <c r="N369" s="240"/>
      <c r="P369" s="240"/>
      <c r="R369" s="240"/>
      <c r="T369" s="240"/>
      <c r="V369" s="240"/>
      <c r="X369" s="240"/>
    </row>
    <row r="370" spans="2:26" ht="19.5" customHeight="1" thickBot="1">
      <c r="B370" s="521" t="s">
        <v>452</v>
      </c>
      <c r="C370" s="524" t="s">
        <v>524</v>
      </c>
      <c r="D370" s="527" t="s">
        <v>1113</v>
      </c>
      <c r="E370" s="540"/>
      <c r="F370" s="531" t="s">
        <v>453</v>
      </c>
      <c r="G370" s="532"/>
      <c r="H370" s="532"/>
      <c r="I370" s="532"/>
      <c r="J370" s="532"/>
      <c r="K370" s="533"/>
      <c r="N370" s="371"/>
      <c r="O370" s="371"/>
      <c r="P370" s="371"/>
      <c r="Q370" s="371"/>
      <c r="R370" s="11"/>
      <c r="S370" s="11"/>
      <c r="T370" s="11"/>
      <c r="U370" s="11"/>
      <c r="V370" s="11"/>
      <c r="W370" s="11"/>
      <c r="X370" s="11"/>
      <c r="Y370" s="11"/>
      <c r="Z370" s="11"/>
    </row>
    <row r="371" spans="2:26" ht="19.5" customHeight="1">
      <c r="B371" s="522"/>
      <c r="C371" s="525"/>
      <c r="D371" s="541"/>
      <c r="E371" s="551"/>
      <c r="F371" s="516" t="s">
        <v>770</v>
      </c>
      <c r="G371" s="507"/>
      <c r="H371" s="506" t="s">
        <v>777</v>
      </c>
      <c r="I371" s="507"/>
      <c r="J371" s="506" t="s">
        <v>883</v>
      </c>
      <c r="K371" s="507"/>
      <c r="N371" s="371"/>
      <c r="O371" s="371"/>
      <c r="P371" s="371"/>
      <c r="Q371" s="371"/>
      <c r="R371" s="11"/>
      <c r="S371" s="11"/>
      <c r="T371" s="11"/>
      <c r="U371" s="11"/>
      <c r="V371" s="11"/>
      <c r="W371" s="11"/>
      <c r="X371" s="11"/>
      <c r="Y371" s="11"/>
      <c r="Z371" s="11"/>
    </row>
    <row r="372" spans="2:26" ht="19.5" customHeight="1">
      <c r="B372" s="522"/>
      <c r="C372" s="525"/>
      <c r="D372" s="510" t="s">
        <v>1115</v>
      </c>
      <c r="E372" s="550" t="s">
        <v>1114</v>
      </c>
      <c r="F372" s="517"/>
      <c r="G372" s="509"/>
      <c r="H372" s="508"/>
      <c r="I372" s="509"/>
      <c r="J372" s="508"/>
      <c r="K372" s="509"/>
      <c r="N372" s="407"/>
      <c r="O372" s="407"/>
      <c r="P372" s="407"/>
      <c r="Q372" s="407"/>
      <c r="R372" s="407"/>
      <c r="S372" s="407"/>
      <c r="T372" s="407"/>
      <c r="U372" s="407"/>
      <c r="V372" s="407"/>
      <c r="W372" s="407"/>
      <c r="X372" s="136"/>
      <c r="Y372" s="136"/>
    </row>
    <row r="373" spans="2:26" ht="19.5" customHeight="1" thickBot="1">
      <c r="B373" s="523"/>
      <c r="C373" s="526"/>
      <c r="D373" s="549"/>
      <c r="E373" s="551"/>
      <c r="F373" s="514" t="s">
        <v>511</v>
      </c>
      <c r="G373" s="515"/>
      <c r="H373" s="514" t="s">
        <v>782</v>
      </c>
      <c r="I373" s="515"/>
      <c r="J373" s="514" t="s">
        <v>492</v>
      </c>
      <c r="K373" s="515"/>
      <c r="N373" s="327"/>
      <c r="O373" s="327"/>
      <c r="P373" s="327"/>
      <c r="Q373" s="327"/>
      <c r="R373" s="327"/>
      <c r="S373" s="327"/>
      <c r="T373" s="327"/>
      <c r="U373" s="327"/>
      <c r="V373" s="327"/>
      <c r="W373" s="327"/>
      <c r="X373" s="4"/>
    </row>
    <row r="374" spans="2:26" ht="30" customHeight="1">
      <c r="B374" s="502">
        <v>13</v>
      </c>
      <c r="C374" s="352" t="s">
        <v>114</v>
      </c>
      <c r="D374" s="253">
        <v>73</v>
      </c>
      <c r="E374" s="353"/>
      <c r="F374" s="91">
        <f>IF(ユーザー別卸価格!F374="","", IF(ISNUMBER(ユーザー別卸価格!F374),IF(入力!$C$25=1,ROUNDDOWN(IF(入力!$C$21=1,ユーザー別卸価格!F374/(100-入力!$C$22)%,ユーザー別卸価格!F374+入力!$C$23),-入力!$C$24),IF(入力!$C$25=2,ROUNDUP(IF(入力!$C$21=1,ユーザー別卸価格!F374/(100-入力!$C$22)%,ユーザー別卸価格!F374+入力!$C$23),-入力!$C$24),ROUND(IF(入力!$C$21=1,ユーザー別卸価格!F374/(100-入力!$C$22)%,ユーザー別卸価格!F374+入力!$C$23),-入力!$C$24))),ユーザー別卸価格!F374))</f>
        <v>9300</v>
      </c>
      <c r="G374" s="124" t="str">
        <f>'6桁'!G374</f>
        <v>S◇</v>
      </c>
      <c r="H374" s="91">
        <f>IF(ユーザー別卸価格!H374="","", IF(ISNUMBER(ユーザー別卸価格!H374),IF(入力!$C$25=1,ROUNDDOWN(IF(入力!$C$21=1,ユーザー別卸価格!H374/(100-入力!$C$22)%,ユーザー別卸価格!H374+入力!$C$23),-入力!$C$24),IF(入力!$C$25=2,ROUNDUP(IF(入力!$C$21=1,ユーザー別卸価格!H374/(100-入力!$C$22)%,ユーザー別卸価格!H374+入力!$C$23),-入力!$C$24),ROUND(IF(入力!$C$21=1,ユーザー別卸価格!H374/(100-入力!$C$22)%,ユーザー別卸価格!H374+入力!$C$23),-入力!$C$24))),ユーザー別卸価格!H374))</f>
        <v>11800</v>
      </c>
      <c r="I374" s="92" t="str">
        <f>'6桁'!I374</f>
        <v>H</v>
      </c>
      <c r="J374" s="128">
        <f>IF(ユーザー別卸価格!J374="","", IF(ISNUMBER(ユーザー別卸価格!J374),IF(入力!$C$25=1,ROUNDDOWN(IF(入力!$C$21=1,ユーザー別卸価格!J374/(100-入力!$C$22)%,ユーザー別卸価格!J374+入力!$C$23),-入力!$C$24),IF(入力!$C$25=2,ROUNDUP(IF(入力!$C$21=1,ユーザー別卸価格!J374/(100-入力!$C$22)%,ユーザー別卸価格!J374+入力!$C$23),-入力!$C$24),ROUND(IF(入力!$C$21=1,ユーザー別卸価格!J374/(100-入力!$C$22)%,ユーザー別卸価格!J374+入力!$C$23),-入力!$C$24))),ユーザー別卸価格!J374))</f>
        <v>10600</v>
      </c>
      <c r="K374" s="131" t="str">
        <f>'6桁'!K374</f>
        <v>H</v>
      </c>
      <c r="N374" s="267"/>
      <c r="O374" s="251"/>
      <c r="P374" s="74"/>
      <c r="Q374" s="22"/>
      <c r="R374" s="74"/>
      <c r="S374" s="22"/>
      <c r="T374" s="74"/>
      <c r="U374" s="22"/>
      <c r="V374" s="74"/>
      <c r="W374" s="22"/>
      <c r="X374" s="74"/>
      <c r="Y374" s="22"/>
    </row>
    <row r="375" spans="2:26" ht="30" customHeight="1">
      <c r="B375" s="503"/>
      <c r="C375" s="341" t="s">
        <v>50</v>
      </c>
      <c r="D375" s="254" t="s">
        <v>1121</v>
      </c>
      <c r="E375" s="342"/>
      <c r="F375" s="95">
        <f>IF(ユーザー別卸価格!F375="","", IF(ISNUMBER(ユーザー別卸価格!F375),IF(入力!$C$25=1,ROUNDDOWN(IF(入力!$C$21=1,ユーザー別卸価格!F375/(100-入力!$C$22)%,ユーザー別卸価格!F375+入力!$C$23),-入力!$C$24),IF(入力!$C$25=2,ROUNDUP(IF(入力!$C$21=1,ユーザー別卸価格!F375/(100-入力!$C$22)%,ユーザー別卸価格!F375+入力!$C$23),-入力!$C$24),ROUND(IF(入力!$C$21=1,ユーザー別卸価格!F375/(100-入力!$C$22)%,ユーザー別卸価格!F375+入力!$C$23),-入力!$C$24))),ユーザー別卸価格!F375))</f>
        <v>11500</v>
      </c>
      <c r="G375" s="126" t="str">
        <f>'6桁'!G375</f>
        <v>S◇</v>
      </c>
      <c r="H375" s="95" t="str">
        <f>IF(ユーザー別卸価格!H375="","", IF(ISNUMBER(ユーザー別卸価格!H375),IF(入力!$C$25=1,ROUNDDOWN(IF(入力!$C$21=1,ユーザー別卸価格!H375/(100-入力!$C$22)%,ユーザー別卸価格!H375+入力!$C$23),-入力!$C$24),IF(入力!$C$25=2,ROUNDUP(IF(入力!$C$21=1,ユーザー別卸価格!H375/(100-入力!$C$22)%,ユーザー別卸価格!H375+入力!$C$23),-入力!$C$24),ROUND(IF(入力!$C$21=1,ユーザー別卸価格!H375/(100-入力!$C$22)%,ユーザー別卸価格!H375+入力!$C$23),-入力!$C$24))),ユーザー別卸価格!H375))</f>
        <v/>
      </c>
      <c r="I375" s="20">
        <f>'6桁'!I375</f>
        <v>0</v>
      </c>
      <c r="J375" s="95" t="str">
        <f>IF(ユーザー別卸価格!J375="","", IF(ISNUMBER(ユーザー別卸価格!J375),IF(入力!$C$25=1,ROUNDDOWN(IF(入力!$C$21=1,ユーザー別卸価格!J375/(100-入力!$C$22)%,ユーザー別卸価格!J375+入力!$C$23),-入力!$C$24),IF(入力!$C$25=2,ROUNDUP(IF(入力!$C$21=1,ユーザー別卸価格!J375/(100-入力!$C$22)%,ユーザー別卸価格!J375+入力!$C$23),-入力!$C$24),ROUND(IF(入力!$C$21=1,ユーザー別卸価格!J375/(100-入力!$C$22)%,ユーザー別卸価格!J375+入力!$C$23),-入力!$C$24))),ユーザー別卸価格!J375))</f>
        <v/>
      </c>
      <c r="K375" s="20">
        <f>'6桁'!K375</f>
        <v>0</v>
      </c>
      <c r="N375" s="267"/>
      <c r="O375" s="251"/>
      <c r="P375" s="74"/>
      <c r="Q375" s="22"/>
      <c r="R375" s="74"/>
      <c r="S375" s="22"/>
      <c r="T375" s="74"/>
      <c r="U375" s="22"/>
      <c r="V375" s="74"/>
      <c r="W375" s="22"/>
      <c r="X375" s="74"/>
      <c r="Y375" s="22"/>
    </row>
    <row r="376" spans="2:26" ht="30" customHeight="1">
      <c r="B376" s="503"/>
      <c r="C376" s="341" t="s">
        <v>359</v>
      </c>
      <c r="D376" s="500">
        <v>75</v>
      </c>
      <c r="E376" s="501"/>
      <c r="F376" s="95">
        <f>IF(ユーザー別卸価格!F376="","", IF(ISNUMBER(ユーザー別卸価格!F376),IF(入力!$C$25=1,ROUNDDOWN(IF(入力!$C$21=1,ユーザー別卸価格!F376/(100-入力!$C$22)%,ユーザー別卸価格!F376+入力!$C$23),-入力!$C$24),IF(入力!$C$25=2,ROUNDUP(IF(入力!$C$21=1,ユーザー別卸価格!F376/(100-入力!$C$22)%,ユーザー別卸価格!F376+入力!$C$23),-入力!$C$24),ROUND(IF(入力!$C$21=1,ユーザー別卸価格!F376/(100-入力!$C$22)%,ユーザー別卸価格!F376+入力!$C$23),-入力!$C$24))),ユーザー別卸価格!F376))</f>
        <v>9700</v>
      </c>
      <c r="G376" s="126" t="str">
        <f>'6桁'!G376</f>
        <v>S◇</v>
      </c>
      <c r="H376" s="95">
        <f>IF(ユーザー別卸価格!H376="","", IF(ISNUMBER(ユーザー別卸価格!H376),IF(入力!$C$25=1,ROUNDDOWN(IF(入力!$C$21=1,ユーザー別卸価格!H376/(100-入力!$C$22)%,ユーザー別卸価格!H376+入力!$C$23),-入力!$C$24),IF(入力!$C$25=2,ROUNDUP(IF(入力!$C$21=1,ユーザー別卸価格!H376/(100-入力!$C$22)%,ユーザー別卸価格!H376+入力!$C$23),-入力!$C$24),ROUND(IF(入力!$C$21=1,ユーザー別卸価格!H376/(100-入力!$C$22)%,ユーザー別卸価格!H376+入力!$C$23),-入力!$C$24))),ユーザー別卸価格!H376))</f>
        <v>11800</v>
      </c>
      <c r="I376" s="20" t="str">
        <f>'6桁'!I376</f>
        <v>H</v>
      </c>
      <c r="J376" s="95" t="str">
        <f>IF(ユーザー別卸価格!J376="","", IF(ISNUMBER(ユーザー別卸価格!J376),IF(入力!$C$25=1,ROUNDDOWN(IF(入力!$C$21=1,ユーザー別卸価格!J376/(100-入力!$C$22)%,ユーザー別卸価格!J376+入力!$C$23),-入力!$C$24),IF(入力!$C$25=2,ROUNDUP(IF(入力!$C$21=1,ユーザー別卸価格!J376/(100-入力!$C$22)%,ユーザー別卸価格!J376+入力!$C$23),-入力!$C$24),ROUND(IF(入力!$C$21=1,ユーザー別卸価格!J376/(100-入力!$C$22)%,ユーザー別卸価格!J376+入力!$C$23),-入力!$C$24))),ユーザー別卸価格!J376))</f>
        <v/>
      </c>
      <c r="K376" s="20">
        <f>'6桁'!K376</f>
        <v>0</v>
      </c>
      <c r="N376" s="267"/>
      <c r="O376" s="251"/>
      <c r="P376" s="74"/>
      <c r="Q376" s="22"/>
      <c r="R376" s="74"/>
      <c r="S376" s="22"/>
      <c r="T376" s="74"/>
      <c r="U376" s="22"/>
      <c r="V376" s="74"/>
      <c r="W376" s="22"/>
      <c r="X376" s="74"/>
      <c r="Y376" s="22"/>
    </row>
    <row r="377" spans="2:26" ht="30" customHeight="1">
      <c r="B377" s="503"/>
      <c r="C377" s="341" t="s">
        <v>360</v>
      </c>
      <c r="D377" s="500">
        <v>79</v>
      </c>
      <c r="E377" s="501"/>
      <c r="F377" s="95">
        <f>IF(ユーザー別卸価格!F377="","", IF(ISNUMBER(ユーザー別卸価格!F377),IF(入力!$C$25=1,ROUNDDOWN(IF(入力!$C$21=1,ユーザー別卸価格!F377/(100-入力!$C$22)%,ユーザー別卸価格!F377+入力!$C$23),-入力!$C$24),IF(入力!$C$25=2,ROUNDUP(IF(入力!$C$21=1,ユーザー別卸価格!F377/(100-入力!$C$22)%,ユーザー別卸価格!F377+入力!$C$23),-入力!$C$24),ROUND(IF(入力!$C$21=1,ユーザー別卸価格!F377/(100-入力!$C$22)%,ユーザー別卸価格!F377+入力!$C$23),-入力!$C$24))),ユーザー別卸価格!F377))</f>
        <v>9900</v>
      </c>
      <c r="G377" s="126" t="str">
        <f>'6桁'!G377</f>
        <v>S◇</v>
      </c>
      <c r="H377" s="95" t="str">
        <f>IF(ユーザー別卸価格!H377="","", IF(ISNUMBER(ユーザー別卸価格!H377),IF(入力!$C$25=1,ROUNDDOWN(IF(入力!$C$21=1,ユーザー別卸価格!H377/(100-入力!$C$22)%,ユーザー別卸価格!H377+入力!$C$23),-入力!$C$24),IF(入力!$C$25=2,ROUNDUP(IF(入力!$C$21=1,ユーザー別卸価格!H377/(100-入力!$C$22)%,ユーザー別卸価格!H377+入力!$C$23),-入力!$C$24),ROUND(IF(入力!$C$21=1,ユーザー別卸価格!H377/(100-入力!$C$22)%,ユーザー別卸価格!H377+入力!$C$23),-入力!$C$24))),ユーザー別卸価格!H377))</f>
        <v/>
      </c>
      <c r="I377" s="20">
        <f>'6桁'!I377</f>
        <v>0</v>
      </c>
      <c r="J377" s="95" t="str">
        <f>IF(ユーザー別卸価格!J377="","", IF(ISNUMBER(ユーザー別卸価格!J377),IF(入力!$C$25=1,ROUNDDOWN(IF(入力!$C$21=1,ユーザー別卸価格!J377/(100-入力!$C$22)%,ユーザー別卸価格!J377+入力!$C$23),-入力!$C$24),IF(入力!$C$25=2,ROUNDUP(IF(入力!$C$21=1,ユーザー別卸価格!J377/(100-入力!$C$22)%,ユーザー別卸価格!J377+入力!$C$23),-入力!$C$24),ROUND(IF(入力!$C$21=1,ユーザー別卸価格!J377/(100-入力!$C$22)%,ユーザー別卸価格!J377+入力!$C$23),-入力!$C$24))),ユーザー別卸価格!J377))</f>
        <v/>
      </c>
      <c r="K377" s="20">
        <f>'6桁'!K377</f>
        <v>0</v>
      </c>
      <c r="N377" s="267"/>
      <c r="O377" s="251"/>
      <c r="P377" s="74"/>
      <c r="Q377" s="22"/>
      <c r="R377" s="74"/>
      <c r="S377" s="22"/>
      <c r="T377" s="74"/>
      <c r="U377" s="22"/>
      <c r="V377" s="74"/>
      <c r="W377" s="22"/>
      <c r="X377" s="74"/>
      <c r="Y377" s="22"/>
    </row>
    <row r="378" spans="2:26" ht="30" customHeight="1">
      <c r="B378" s="503"/>
      <c r="C378" s="341" t="s">
        <v>123</v>
      </c>
      <c r="D378" s="500">
        <v>82</v>
      </c>
      <c r="E378" s="501"/>
      <c r="F378" s="95">
        <f>IF(ユーザー別卸価格!F378="","", IF(ISNUMBER(ユーザー別卸価格!F378),IF(入力!$C$25=1,ROUNDDOWN(IF(入力!$C$21=1,ユーザー別卸価格!F378/(100-入力!$C$22)%,ユーザー別卸価格!F378+入力!$C$23),-入力!$C$24),IF(入力!$C$25=2,ROUNDUP(IF(入力!$C$21=1,ユーザー別卸価格!F378/(100-入力!$C$22)%,ユーザー別卸価格!F378+入力!$C$23),-入力!$C$24),ROUND(IF(入力!$C$21=1,ユーザー別卸価格!F378/(100-入力!$C$22)%,ユーザー別卸価格!F378+入力!$C$23),-入力!$C$24))),ユーザー別卸価格!F378))</f>
        <v>11700</v>
      </c>
      <c r="G378" s="126" t="str">
        <f>'6桁'!G378</f>
        <v>S◇</v>
      </c>
      <c r="H378" s="95" t="str">
        <f>IF(ユーザー別卸価格!H378="","", IF(ISNUMBER(ユーザー別卸価格!H378),IF(入力!$C$25=1,ROUNDDOWN(IF(入力!$C$21=1,ユーザー別卸価格!H378/(100-入力!$C$22)%,ユーザー別卸価格!H378+入力!$C$23),-入力!$C$24),IF(入力!$C$25=2,ROUNDUP(IF(入力!$C$21=1,ユーザー別卸価格!H378/(100-入力!$C$22)%,ユーザー別卸価格!H378+入力!$C$23),-入力!$C$24),ROUND(IF(入力!$C$21=1,ユーザー別卸価格!H378/(100-入力!$C$22)%,ユーザー別卸価格!H378+入力!$C$23),-入力!$C$24))),ユーザー別卸価格!H378))</f>
        <v/>
      </c>
      <c r="I378" s="20">
        <f>'6桁'!I378</f>
        <v>0</v>
      </c>
      <c r="J378" s="95" t="str">
        <f>IF(ユーザー別卸価格!J378="","", IF(ISNUMBER(ユーザー別卸価格!J378),IF(入力!$C$25=1,ROUNDDOWN(IF(入力!$C$21=1,ユーザー別卸価格!J378/(100-入力!$C$22)%,ユーザー別卸価格!J378+入力!$C$23),-入力!$C$24),IF(入力!$C$25=2,ROUNDUP(IF(入力!$C$21=1,ユーザー別卸価格!J378/(100-入力!$C$22)%,ユーザー別卸価格!J378+入力!$C$23),-入力!$C$24),ROUND(IF(入力!$C$21=1,ユーザー別卸価格!J378/(100-入力!$C$22)%,ユーザー別卸価格!J378+入力!$C$23),-入力!$C$24))),ユーザー別卸価格!J378))</f>
        <v/>
      </c>
      <c r="K378" s="20">
        <f>'6桁'!K378</f>
        <v>0</v>
      </c>
      <c r="N378" s="267"/>
      <c r="O378" s="251"/>
      <c r="P378" s="74"/>
      <c r="Q378" s="22"/>
      <c r="R378" s="74"/>
      <c r="S378" s="22"/>
      <c r="T378" s="74"/>
      <c r="U378" s="22"/>
      <c r="V378" s="74"/>
      <c r="W378" s="22"/>
      <c r="X378" s="74"/>
      <c r="Y378" s="22"/>
    </row>
    <row r="379" spans="2:26" ht="30" customHeight="1">
      <c r="B379" s="503"/>
      <c r="C379" s="341" t="s">
        <v>63</v>
      </c>
      <c r="D379" s="500">
        <v>70</v>
      </c>
      <c r="E379" s="501"/>
      <c r="F379" s="95">
        <f>IF(ユーザー別卸価格!F379="","", IF(ISNUMBER(ユーザー別卸価格!F379),IF(入力!$C$25=1,ROUNDDOWN(IF(入力!$C$21=1,ユーザー別卸価格!F379/(100-入力!$C$22)%,ユーザー別卸価格!F379+入力!$C$23),-入力!$C$24),IF(入力!$C$25=2,ROUNDUP(IF(入力!$C$21=1,ユーザー別卸価格!F379/(100-入力!$C$22)%,ユーザー別卸価格!F379+入力!$C$23),-入力!$C$24),ROUND(IF(入力!$C$21=1,ユーザー別卸価格!F379/(100-入力!$C$22)%,ユーザー別卸価格!F379+入力!$C$23),-入力!$C$24))),ユーザー別卸価格!F379))</f>
        <v>8600</v>
      </c>
      <c r="G379" s="126" t="str">
        <f>'6桁'!G379</f>
        <v>S◇
EC202</v>
      </c>
      <c r="H379" s="95" t="str">
        <f>IF(ユーザー別卸価格!H379="","", IF(ISNUMBER(ユーザー別卸価格!H379),IF(入力!$C$25=1,ROUNDDOWN(IF(入力!$C$21=1,ユーザー別卸価格!H379/(100-入力!$C$22)%,ユーザー別卸価格!H379+入力!$C$23),-入力!$C$24),IF(入力!$C$25=2,ROUNDUP(IF(入力!$C$21=1,ユーザー別卸価格!H379/(100-入力!$C$22)%,ユーザー別卸価格!H379+入力!$C$23),-入力!$C$24),ROUND(IF(入力!$C$21=1,ユーザー別卸価格!H379/(100-入力!$C$22)%,ユーザー別卸価格!H379+入力!$C$23),-入力!$C$24))),ユーザー別卸価格!H379))</f>
        <v/>
      </c>
      <c r="I379" s="20">
        <f>'6桁'!I379</f>
        <v>0</v>
      </c>
      <c r="J379" s="95" t="str">
        <f>IF(ユーザー別卸価格!J379="","", IF(ISNUMBER(ユーザー別卸価格!J379),IF(入力!$C$25=1,ROUNDDOWN(IF(入力!$C$21=1,ユーザー別卸価格!J379/(100-入力!$C$22)%,ユーザー別卸価格!J379+入力!$C$23),-入力!$C$24),IF(入力!$C$25=2,ROUNDUP(IF(入力!$C$21=1,ユーザー別卸価格!J379/(100-入力!$C$22)%,ユーザー別卸価格!J379+入力!$C$23),-入力!$C$24),ROUND(IF(入力!$C$21=1,ユーザー別卸価格!J379/(100-入力!$C$22)%,ユーザー別卸価格!J379+入力!$C$23),-入力!$C$24))),ユーザー別卸価格!J379))</f>
        <v/>
      </c>
      <c r="K379" s="20">
        <f>'6桁'!K379</f>
        <v>0</v>
      </c>
      <c r="N379" s="267"/>
      <c r="O379" s="251"/>
      <c r="P379" s="74"/>
      <c r="Q379" s="22"/>
      <c r="R379" s="74"/>
      <c r="S379" s="22"/>
      <c r="T379" s="74"/>
      <c r="U379" s="22"/>
      <c r="V379" s="74"/>
      <c r="W379" s="22"/>
      <c r="X379" s="74"/>
      <c r="Y379" s="22"/>
    </row>
    <row r="380" spans="2:26" ht="30" customHeight="1">
      <c r="B380" s="503"/>
      <c r="C380" s="341" t="s">
        <v>131</v>
      </c>
      <c r="D380" s="500">
        <v>75</v>
      </c>
      <c r="E380" s="501"/>
      <c r="F380" s="95">
        <f>IF(ユーザー別卸価格!F380="","", IF(ISNUMBER(ユーザー別卸価格!F380),IF(入力!$C$25=1,ROUNDDOWN(IF(入力!$C$21=1,ユーザー別卸価格!F380/(100-入力!$C$22)%,ユーザー別卸価格!F380+入力!$C$23),-入力!$C$24),IF(入力!$C$25=2,ROUNDUP(IF(入力!$C$21=1,ユーザー別卸価格!F380/(100-入力!$C$22)%,ユーザー別卸価格!F380+入力!$C$23),-入力!$C$24),ROUND(IF(入力!$C$21=1,ユーザー別卸価格!F380/(100-入力!$C$22)%,ユーザー別卸価格!F380+入力!$C$23),-入力!$C$24))),ユーザー別卸価格!F380))</f>
        <v>8700</v>
      </c>
      <c r="G380" s="126" t="str">
        <f>'6桁'!G380</f>
        <v>S◇</v>
      </c>
      <c r="H380" s="95">
        <f>IF(ユーザー別卸価格!H380="","", IF(ISNUMBER(ユーザー別卸価格!H380),IF(入力!$C$25=1,ROUNDDOWN(IF(入力!$C$21=1,ユーザー別卸価格!H380/(100-入力!$C$22)%,ユーザー別卸価格!H380+入力!$C$23),-入力!$C$24),IF(入力!$C$25=2,ROUNDUP(IF(入力!$C$21=1,ユーザー別卸価格!H380/(100-入力!$C$22)%,ユーザー別卸価格!H380+入力!$C$23),-入力!$C$24),ROUND(IF(入力!$C$21=1,ユーザー別卸価格!H380/(100-入力!$C$22)%,ユーザー別卸価格!H380+入力!$C$23),-入力!$C$24))),ユーザー別卸価格!H380))</f>
        <v>9900</v>
      </c>
      <c r="I380" s="20" t="str">
        <f>'6桁'!I380</f>
        <v>S</v>
      </c>
      <c r="J380" s="95" t="str">
        <f>IF(ユーザー別卸価格!J380="","", IF(ISNUMBER(ユーザー別卸価格!J380),IF(入力!$C$25=1,ROUNDDOWN(IF(入力!$C$21=1,ユーザー別卸価格!J380/(100-入力!$C$22)%,ユーザー別卸価格!J380+入力!$C$23),-入力!$C$24),IF(入力!$C$25=2,ROUNDUP(IF(入力!$C$21=1,ユーザー別卸価格!J380/(100-入力!$C$22)%,ユーザー別卸価格!J380+入力!$C$23),-入力!$C$24),ROUND(IF(入力!$C$21=1,ユーザー別卸価格!J380/(100-入力!$C$22)%,ユーザー別卸価格!J380+入力!$C$23),-入力!$C$24))),ユーザー別卸価格!J380))</f>
        <v/>
      </c>
      <c r="K380" s="96">
        <f>'6桁'!K380</f>
        <v>0</v>
      </c>
      <c r="N380" s="267"/>
      <c r="O380" s="251"/>
      <c r="P380" s="74"/>
      <c r="Q380" s="22"/>
      <c r="R380" s="74"/>
      <c r="S380" s="22"/>
      <c r="T380" s="74"/>
      <c r="U380" s="22"/>
      <c r="V380" s="74"/>
      <c r="W380" s="22"/>
      <c r="X380" s="74"/>
      <c r="Y380" s="22"/>
    </row>
    <row r="381" spans="2:26" ht="30" customHeight="1">
      <c r="B381" s="503"/>
      <c r="C381" s="341" t="s">
        <v>46</v>
      </c>
      <c r="D381" s="500">
        <v>79</v>
      </c>
      <c r="E381" s="501"/>
      <c r="F381" s="95">
        <f>IF(ユーザー別卸価格!F381="","", IF(ISNUMBER(ユーザー別卸価格!F381),IF(入力!$C$25=1,ROUNDDOWN(IF(入力!$C$21=1,ユーザー別卸価格!F381/(100-入力!$C$22)%,ユーザー別卸価格!F381+入力!$C$23),-入力!$C$24),IF(入力!$C$25=2,ROUNDUP(IF(入力!$C$21=1,ユーザー別卸価格!F381/(100-入力!$C$22)%,ユーザー別卸価格!F381+入力!$C$23),-入力!$C$24),ROUND(IF(入力!$C$21=1,ユーザー別卸価格!F381/(100-入力!$C$22)%,ユーザー別卸価格!F381+入力!$C$23),-入力!$C$24))),ユーザー別卸価格!F381))</f>
        <v>10800</v>
      </c>
      <c r="G381" s="126" t="str">
        <f>'6桁'!G381</f>
        <v>S◇</v>
      </c>
      <c r="H381" s="95" t="str">
        <f>IF(ユーザー別卸価格!H381="","", IF(ISNUMBER(ユーザー別卸価格!H381),IF(入力!$C$25=1,ROUNDDOWN(IF(入力!$C$21=1,ユーザー別卸価格!H381/(100-入力!$C$22)%,ユーザー別卸価格!H381+入力!$C$23),-入力!$C$24),IF(入力!$C$25=2,ROUNDUP(IF(入力!$C$21=1,ユーザー別卸価格!H381/(100-入力!$C$22)%,ユーザー別卸価格!H381+入力!$C$23),-入力!$C$24),ROUND(IF(入力!$C$21=1,ユーザー別卸価格!H381/(100-入力!$C$22)%,ユーザー別卸価格!H381+入力!$C$23),-入力!$C$24))),ユーザー別卸価格!H381))</f>
        <v/>
      </c>
      <c r="I381" s="20">
        <f>'6桁'!I381</f>
        <v>0</v>
      </c>
      <c r="J381" s="95" t="str">
        <f>IF(ユーザー別卸価格!J381="","", IF(ISNUMBER(ユーザー別卸価格!J381),IF(入力!$C$25=1,ROUNDDOWN(IF(入力!$C$21=1,ユーザー別卸価格!J381/(100-入力!$C$22)%,ユーザー別卸価格!J381+入力!$C$23),-入力!$C$24),IF(入力!$C$25=2,ROUNDUP(IF(入力!$C$21=1,ユーザー別卸価格!J381/(100-入力!$C$22)%,ユーザー別卸価格!J381+入力!$C$23),-入力!$C$24),ROUND(IF(入力!$C$21=1,ユーザー別卸価格!J381/(100-入力!$C$22)%,ユーザー別卸価格!J381+入力!$C$23),-入力!$C$24))),ユーザー別卸価格!J381))</f>
        <v/>
      </c>
      <c r="K381" s="20">
        <f>'6桁'!K381</f>
        <v>0</v>
      </c>
      <c r="N381" s="267"/>
      <c r="O381" s="251"/>
      <c r="P381" s="74"/>
      <c r="Q381" s="22"/>
      <c r="R381" s="74"/>
      <c r="S381" s="22"/>
      <c r="T381" s="74"/>
      <c r="U381" s="22"/>
      <c r="V381" s="74"/>
      <c r="W381" s="22"/>
      <c r="X381" s="74"/>
      <c r="Y381" s="22"/>
    </row>
    <row r="382" spans="2:26" ht="30" customHeight="1" thickBot="1">
      <c r="B382" s="544"/>
      <c r="C382" s="343" t="s">
        <v>49</v>
      </c>
      <c r="D382" s="558">
        <v>83</v>
      </c>
      <c r="E382" s="559"/>
      <c r="F382" s="118">
        <f>IF(ユーザー別卸価格!F382="","", IF(ISNUMBER(ユーザー別卸価格!F382),IF(入力!$C$25=1,ROUNDDOWN(IF(入力!$C$21=1,ユーザー別卸価格!F382/(100-入力!$C$22)%,ユーザー別卸価格!F382+入力!$C$23),-入力!$C$24),IF(入力!$C$25=2,ROUNDUP(IF(入力!$C$21=1,ユーザー別卸価格!F382/(100-入力!$C$22)%,ユーザー別卸価格!F382+入力!$C$23),-入力!$C$24),ROUND(IF(入力!$C$21=1,ユーザー別卸価格!F382/(100-入力!$C$22)%,ユーザー別卸価格!F382+入力!$C$23),-入力!$C$24))),ユーザー別卸価格!F382))</f>
        <v>11200</v>
      </c>
      <c r="G382" s="127" t="str">
        <f>'6桁'!G382</f>
        <v>S◇</v>
      </c>
      <c r="H382" s="118" t="str">
        <f>IF(ユーザー別卸価格!H382="","", IF(ISNUMBER(ユーザー別卸価格!H382),IF(入力!$C$25=1,ROUNDDOWN(IF(入力!$C$21=1,ユーザー別卸価格!H382/(100-入力!$C$22)%,ユーザー別卸価格!H382+入力!$C$23),-入力!$C$24),IF(入力!$C$25=2,ROUNDUP(IF(入力!$C$21=1,ユーザー別卸価格!H382/(100-入力!$C$22)%,ユーザー別卸価格!H382+入力!$C$23),-入力!$C$24),ROUND(IF(入力!$C$21=1,ユーザー別卸価格!H382/(100-入力!$C$22)%,ユーザー別卸価格!H382+入力!$C$23),-入力!$C$24))),ユーザー別卸価格!H382))</f>
        <v/>
      </c>
      <c r="I382" s="21">
        <f>'6桁'!I382</f>
        <v>0</v>
      </c>
      <c r="J382" s="118" t="str">
        <f>IF(ユーザー別卸価格!J382="","", IF(ISNUMBER(ユーザー別卸価格!J382),IF(入力!$C$25=1,ROUNDDOWN(IF(入力!$C$21=1,ユーザー別卸価格!J382/(100-入力!$C$22)%,ユーザー別卸価格!J382+入力!$C$23),-入力!$C$24),IF(入力!$C$25=2,ROUNDUP(IF(入力!$C$21=1,ユーザー別卸価格!J382/(100-入力!$C$22)%,ユーザー別卸価格!J382+入力!$C$23),-入力!$C$24),ROUND(IF(入力!$C$21=1,ユーザー別卸価格!J382/(100-入力!$C$22)%,ユーザー別卸価格!J382+入力!$C$23),-入力!$C$24))),ユーザー別卸価格!J382))</f>
        <v/>
      </c>
      <c r="K382" s="21">
        <f>'6桁'!K382</f>
        <v>0</v>
      </c>
      <c r="N382" s="267"/>
      <c r="O382" s="251"/>
      <c r="P382" s="74"/>
      <c r="Q382" s="22"/>
      <c r="R382" s="74"/>
      <c r="S382" s="22"/>
      <c r="T382" s="74"/>
      <c r="U382" s="22"/>
      <c r="V382" s="74"/>
      <c r="W382" s="22"/>
      <c r="X382" s="74"/>
      <c r="Y382" s="22"/>
    </row>
    <row r="383" spans="2:26" ht="21" customHeight="1">
      <c r="B383" s="122" t="s">
        <v>1994</v>
      </c>
    </row>
    <row r="384" spans="2:26" ht="13.5" customHeight="1">
      <c r="C384" s="327"/>
      <c r="D384" s="327"/>
      <c r="E384" s="327"/>
      <c r="F384" s="10"/>
      <c r="G384" s="17"/>
      <c r="H384" s="10"/>
      <c r="I384" s="17"/>
      <c r="J384" s="10"/>
      <c r="K384" s="17"/>
      <c r="L384" s="10"/>
      <c r="M384" s="17"/>
      <c r="N384" s="10"/>
      <c r="O384" s="17"/>
      <c r="P384" s="10"/>
      <c r="Q384" s="17"/>
      <c r="R384" s="10"/>
      <c r="S384" s="17"/>
      <c r="T384" s="10"/>
      <c r="U384" s="17"/>
      <c r="V384" s="10"/>
      <c r="W384" s="17"/>
      <c r="X384" s="10"/>
      <c r="Y384" s="17"/>
    </row>
    <row r="385" spans="2:27" s="239" customFormat="1" ht="20.100000000000001" customHeight="1" thickBot="1">
      <c r="B385" s="238" t="s">
        <v>784</v>
      </c>
      <c r="F385" s="240"/>
      <c r="H385" s="240"/>
      <c r="J385" s="240"/>
      <c r="L385" s="240"/>
      <c r="N385" s="240"/>
      <c r="P385" s="240"/>
      <c r="R385" s="240"/>
      <c r="T385" s="240"/>
      <c r="V385" s="240"/>
      <c r="X385" s="240"/>
    </row>
    <row r="386" spans="2:27" ht="19.5" customHeight="1" thickBot="1">
      <c r="B386" s="521" t="s">
        <v>452</v>
      </c>
      <c r="C386" s="524" t="s">
        <v>524</v>
      </c>
      <c r="D386" s="527" t="s">
        <v>1113</v>
      </c>
      <c r="E386" s="540"/>
      <c r="F386" s="531" t="s">
        <v>453</v>
      </c>
      <c r="G386" s="532"/>
      <c r="H386" s="532"/>
      <c r="I386" s="533"/>
      <c r="J386" s="370"/>
      <c r="K386" s="521" t="s">
        <v>452</v>
      </c>
      <c r="L386" s="534" t="s">
        <v>524</v>
      </c>
      <c r="M386" s="535"/>
      <c r="N386" s="516" t="s">
        <v>1127</v>
      </c>
      <c r="O386" s="535"/>
      <c r="P386" s="531" t="s">
        <v>453</v>
      </c>
      <c r="Q386" s="532"/>
      <c r="R386" s="532"/>
      <c r="S386" s="533"/>
      <c r="T386" s="11"/>
      <c r="U386" s="11"/>
      <c r="V386" s="11"/>
      <c r="W386" s="11"/>
      <c r="X386" s="11"/>
      <c r="Y386" s="11"/>
      <c r="Z386" s="11"/>
      <c r="AA386" s="11"/>
    </row>
    <row r="387" spans="2:27" ht="19.5" customHeight="1">
      <c r="B387" s="522"/>
      <c r="C387" s="525"/>
      <c r="D387" s="541"/>
      <c r="E387" s="542"/>
      <c r="F387" s="516" t="s">
        <v>971</v>
      </c>
      <c r="G387" s="507"/>
      <c r="H387" s="506" t="s">
        <v>770</v>
      </c>
      <c r="I387" s="507"/>
      <c r="J387" s="370"/>
      <c r="K387" s="522"/>
      <c r="L387" s="536"/>
      <c r="M387" s="537"/>
      <c r="N387" s="536"/>
      <c r="O387" s="537"/>
      <c r="P387" s="516" t="s">
        <v>785</v>
      </c>
      <c r="Q387" s="507"/>
      <c r="R387" s="506" t="s">
        <v>770</v>
      </c>
      <c r="S387" s="507"/>
      <c r="T387" s="11"/>
      <c r="U387" s="11"/>
      <c r="V387" s="11"/>
      <c r="W387" s="11"/>
      <c r="X387" s="11"/>
      <c r="Y387" s="11"/>
      <c r="Z387" s="11"/>
      <c r="AA387" s="11"/>
    </row>
    <row r="388" spans="2:27" ht="19.5" customHeight="1">
      <c r="B388" s="522"/>
      <c r="C388" s="525"/>
      <c r="D388" s="510" t="s">
        <v>1115</v>
      </c>
      <c r="E388" s="550" t="s">
        <v>1114</v>
      </c>
      <c r="F388" s="517"/>
      <c r="G388" s="509"/>
      <c r="H388" s="508"/>
      <c r="I388" s="509"/>
      <c r="J388" s="410"/>
      <c r="K388" s="522"/>
      <c r="L388" s="536"/>
      <c r="M388" s="537"/>
      <c r="N388" s="536"/>
      <c r="O388" s="537"/>
      <c r="P388" s="517"/>
      <c r="Q388" s="509"/>
      <c r="R388" s="508"/>
      <c r="S388" s="509"/>
      <c r="T388" s="407"/>
      <c r="U388" s="407"/>
      <c r="V388" s="407"/>
      <c r="W388" s="407"/>
      <c r="X388" s="407"/>
      <c r="Y388" s="136"/>
      <c r="Z388" s="136"/>
    </row>
    <row r="389" spans="2:27" ht="19.5" customHeight="1" thickBot="1">
      <c r="B389" s="523"/>
      <c r="C389" s="526"/>
      <c r="D389" s="549"/>
      <c r="E389" s="551"/>
      <c r="F389" s="553" t="s">
        <v>492</v>
      </c>
      <c r="G389" s="554"/>
      <c r="H389" s="553" t="s">
        <v>511</v>
      </c>
      <c r="I389" s="573"/>
      <c r="J389" s="358"/>
      <c r="K389" s="523"/>
      <c r="L389" s="538"/>
      <c r="M389" s="539"/>
      <c r="N389" s="538"/>
      <c r="O389" s="539"/>
      <c r="P389" s="514" t="s">
        <v>492</v>
      </c>
      <c r="Q389" s="515"/>
      <c r="R389" s="514" t="s">
        <v>511</v>
      </c>
      <c r="S389" s="515"/>
      <c r="T389" s="327"/>
      <c r="U389" s="327"/>
      <c r="V389" s="327"/>
      <c r="W389" s="327"/>
      <c r="X389" s="327"/>
    </row>
    <row r="390" spans="2:27" ht="30" customHeight="1">
      <c r="B390" s="502">
        <v>12</v>
      </c>
      <c r="C390" s="352" t="s">
        <v>8</v>
      </c>
      <c r="D390" s="253">
        <v>70</v>
      </c>
      <c r="E390" s="353"/>
      <c r="F390" s="91">
        <f>IF(ユーザー別卸価格!F390="","", IF(ISNUMBER(ユーザー別卸価格!F390),IF(入力!$C$25=1,ROUNDDOWN(IF(入力!$C$21=1,ユーザー別卸価格!F390/(100-入力!$C$22)%,ユーザー別卸価格!F390+入力!$C$23),-入力!$C$24),IF(入力!$C$25=2,ROUNDUP(IF(入力!$C$21=1,ユーザー別卸価格!F390/(100-入力!$C$22)%,ユーザー別卸価格!F390+入力!$C$23),-入力!$C$24),ROUND(IF(入力!$C$21=1,ユーザー別卸価格!F390/(100-入力!$C$22)%,ユーザー別卸価格!F390+入力!$C$23),-入力!$C$24))),ユーザー別卸価格!F390))</f>
        <v>10500</v>
      </c>
      <c r="G390" s="124" t="str">
        <f>'6桁'!G390</f>
        <v>H
Bb490</v>
      </c>
      <c r="H390" s="91" t="str">
        <f>IF(ユーザー別卸価格!H390="","", IF(ISNUMBER(ユーザー別卸価格!H390),IF(入力!$C$25=1,ROUNDDOWN(IF(入力!$C$21=1,ユーザー別卸価格!H390/(100-入力!$C$22)%,ユーザー別卸価格!H390+入力!$C$23),-入力!$C$24),IF(入力!$C$25=2,ROUNDUP(IF(入力!$C$21=1,ユーザー別卸価格!H390/(100-入力!$C$22)%,ユーザー別卸価格!H390+入力!$C$23),-入力!$C$24),ROUND(IF(入力!$C$21=1,ユーザー別卸価格!H390/(100-入力!$C$22)%,ユーザー別卸価格!H390+入力!$C$23),-入力!$C$24))),ユーザー別卸価格!H390))</f>
        <v/>
      </c>
      <c r="I390" s="125" t="str">
        <f>'6桁'!I390</f>
        <v/>
      </c>
      <c r="J390" s="108"/>
      <c r="K390" s="502">
        <v>10</v>
      </c>
      <c r="L390" s="498" t="s">
        <v>88</v>
      </c>
      <c r="M390" s="499"/>
      <c r="N390" s="498">
        <v>72</v>
      </c>
      <c r="O390" s="499"/>
      <c r="P390" s="91">
        <f>IF(ユーザー別卸価格!P390="","", IF(ISNUMBER(ユーザー別卸価格!P390),IF(入力!$C$25=1,ROUNDDOWN(IF(入力!$C$21=1,ユーザー別卸価格!P390/(100-入力!$C$22)%,ユーザー別卸価格!P390+入力!$C$23),-入力!$C$24),IF(入力!$C$25=2,ROUNDUP(IF(入力!$C$21=1,ユーザー別卸価格!P390/(100-入力!$C$22)%,ユーザー別卸価格!P390+入力!$C$23),-入力!$C$24),ROUND(IF(入力!$C$21=1,ユーザー別卸価格!P390/(100-入力!$C$22)%,ユーザー別卸価格!P390+入力!$C$23),-入力!$C$24))),ユーザー別卸価格!P390))</f>
        <v>10500</v>
      </c>
      <c r="Q390" s="124" t="str">
        <f>'6桁'!Q390</f>
        <v>H</v>
      </c>
      <c r="R390" s="91" t="str">
        <f>IF(ユーザー別卸価格!R390="","", IF(ISNUMBER(ユーザー別卸価格!R390),IF(入力!$C$25=1,ROUNDDOWN(IF(入力!$C$21=1,ユーザー別卸価格!R390/(100-入力!$C$22)%,ユーザー別卸価格!R390+入力!$C$23),-入力!$C$24),IF(入力!$C$25=2,ROUNDUP(IF(入力!$C$21=1,ユーザー別卸価格!R390/(100-入力!$C$22)%,ユーザー別卸価格!R390+入力!$C$23),-入力!$C$24),ROUND(IF(入力!$C$21=1,ユーザー別卸価格!R390/(100-入力!$C$22)%,ユーザー別卸価格!R390+入力!$C$23),-入力!$C$24))),ユーザー別卸価格!R390))</f>
        <v/>
      </c>
      <c r="S390" s="125" t="str">
        <f>'6桁'!S390</f>
        <v/>
      </c>
      <c r="T390" s="22"/>
      <c r="U390" s="74"/>
      <c r="V390" s="22"/>
      <c r="W390" s="74"/>
      <c r="X390" s="22"/>
      <c r="Y390" s="74"/>
      <c r="Z390" s="22"/>
    </row>
    <row r="391" spans="2:27" ht="30" customHeight="1" thickBot="1">
      <c r="B391" s="503"/>
      <c r="C391" s="341" t="s">
        <v>351</v>
      </c>
      <c r="D391" s="254">
        <v>71</v>
      </c>
      <c r="E391" s="342"/>
      <c r="F391" s="95" t="str">
        <f>IF(ユーザー別卸価格!F391="","", IF(ISNUMBER(ユーザー別卸価格!F391),IF(入力!$C$25=1,ROUNDDOWN(IF(入力!$C$21=1,ユーザー別卸価格!F391/(100-入力!$C$22)%,ユーザー別卸価格!F391+入力!$C$23),-入力!$C$24),IF(入力!$C$25=2,ROUNDUP(IF(入力!$C$21=1,ユーザー別卸価格!F391/(100-入力!$C$22)%,ユーザー別卸価格!F391+入力!$C$23),-入力!$C$24),ROUND(IF(入力!$C$21=1,ユーザー別卸価格!F391/(100-入力!$C$22)%,ユーザー別卸価格!F391+入力!$C$23),-入力!$C$24))),ユーザー別卸価格!F391))</f>
        <v/>
      </c>
      <c r="G391" s="126" t="str">
        <f>'6桁'!G391</f>
        <v/>
      </c>
      <c r="H391" s="95">
        <f>IF(ユーザー別卸価格!H391="","", IF(ISNUMBER(ユーザー別卸価格!H391),IF(入力!$C$25=1,ROUNDDOWN(IF(入力!$C$21=1,ユーザー別卸価格!H391/(100-入力!$C$22)%,ユーザー別卸価格!H391+入力!$C$23),-入力!$C$24),IF(入力!$C$25=2,ROUNDUP(IF(入力!$C$21=1,ユーザー別卸価格!H391/(100-入力!$C$22)%,ユーザー別卸価格!H391+入力!$C$23),-入力!$C$24),ROUND(IF(入力!$C$21=1,ユーザー別卸価格!H391/(100-入力!$C$22)%,ユーザー別卸価格!H391+入力!$C$23),-入力!$C$24))),ユーザー別卸価格!H391))</f>
        <v>9100</v>
      </c>
      <c r="I391" s="96" t="str">
        <f>'6桁'!I391</f>
        <v>S
SP65j</v>
      </c>
      <c r="J391" s="108"/>
      <c r="K391" s="544"/>
      <c r="L391" s="538" t="s">
        <v>83</v>
      </c>
      <c r="M391" s="539"/>
      <c r="N391" s="558">
        <v>68</v>
      </c>
      <c r="O391" s="559"/>
      <c r="P391" s="118" t="str">
        <f>IF(ユーザー別卸価格!P391="","", IF(ISNUMBER(ユーザー別卸価格!P391),IF(入力!$C$25=1,ROUNDDOWN(IF(入力!$C$21=1,ユーザー別卸価格!P391/(100-入力!$C$22)%,ユーザー別卸価格!P391+入力!$C$23),-入力!$C$24),IF(入力!$C$25=2,ROUNDUP(IF(入力!$C$21=1,ユーザー別卸価格!P391/(100-入力!$C$22)%,ユーザー別卸価格!P391+入力!$C$23),-入力!$C$24),ROUND(IF(入力!$C$21=1,ユーザー別卸価格!P391/(100-入力!$C$22)%,ユーザー別卸価格!P391+入力!$C$23),-入力!$C$24))),ユーザー別卸価格!P391))</f>
        <v/>
      </c>
      <c r="Q391" s="127" t="str">
        <f>'6桁'!Q391</f>
        <v/>
      </c>
      <c r="R391" s="118">
        <f>IF(ユーザー別卸価格!R391="","", IF(ISNUMBER(ユーザー別卸価格!R391),IF(入力!$C$25=1,ROUNDDOWN(IF(入力!$C$21=1,ユーザー別卸価格!R391/(100-入力!$C$22)%,ユーザー別卸価格!R391+入力!$C$23),-入力!$C$24),IF(入力!$C$25=2,ROUNDUP(IF(入力!$C$21=1,ユーザー別卸価格!R391/(100-入力!$C$22)%,ユーザー別卸価格!R391+入力!$C$23),-入力!$C$24),ROUND(IF(入力!$C$21=1,ユーザー別卸価格!R391/(100-入力!$C$22)%,ユーザー別卸価格!R391+入力!$C$23),-入力!$C$24))),ユーザー別卸価格!R391))</f>
        <v>5800</v>
      </c>
      <c r="S391" s="119" t="str">
        <f>'6桁'!S391</f>
        <v>S
SP10</v>
      </c>
      <c r="T391" s="22"/>
      <c r="U391" s="74"/>
      <c r="V391" s="22"/>
      <c r="W391" s="74"/>
      <c r="X391" s="22"/>
      <c r="Y391" s="74"/>
      <c r="Z391" s="22"/>
    </row>
    <row r="392" spans="2:27" ht="30" customHeight="1">
      <c r="B392" s="503"/>
      <c r="C392" s="341" t="s">
        <v>361</v>
      </c>
      <c r="D392" s="500">
        <v>69</v>
      </c>
      <c r="E392" s="501"/>
      <c r="F392" s="95" t="str">
        <f>IF(ユーザー別卸価格!F392="","", IF(ISNUMBER(ユーザー別卸価格!F392),IF(入力!$C$25=1,ROUNDDOWN(IF(入力!$C$21=1,ユーザー別卸価格!F392/(100-入力!$C$22)%,ユーザー別卸価格!F392+入力!$C$23),-入力!$C$24),IF(入力!$C$25=2,ROUNDUP(IF(入力!$C$21=1,ユーザー別卸価格!F392/(100-入力!$C$22)%,ユーザー別卸価格!F392+入力!$C$23),-入力!$C$24),ROUND(IF(入力!$C$21=1,ユーザー別卸価格!F392/(100-入力!$C$22)%,ユーザー別卸価格!F392+入力!$C$23),-入力!$C$24))),ユーザー別卸価格!F392))</f>
        <v/>
      </c>
      <c r="G392" s="126" t="str">
        <f>'6桁'!G392</f>
        <v/>
      </c>
      <c r="H392" s="95">
        <f>IF(ユーザー別卸価格!H392="","", IF(ISNUMBER(ユーザー別卸価格!H392),IF(入力!$C$25=1,ROUNDDOWN(IF(入力!$C$21=1,ユーザー別卸価格!H392/(100-入力!$C$22)%,ユーザー別卸価格!H392+入力!$C$23),-入力!$C$24),IF(入力!$C$25=2,ROUNDUP(IF(入力!$C$21=1,ユーザー別卸価格!H392/(100-入力!$C$22)%,ユーザー別卸価格!H392+入力!$C$23),-入力!$C$24),ROUND(IF(入力!$C$21=1,ユーザー別卸価格!H392/(100-入力!$C$22)%,ユーザー別卸価格!H392+入力!$C$23),-入力!$C$24))),ユーザー別卸価格!H392))</f>
        <v>6600</v>
      </c>
      <c r="I392" s="96" t="str">
        <f>'6桁'!I392</f>
        <v>S
EC201</v>
      </c>
      <c r="J392" s="108"/>
      <c r="K392" s="22"/>
      <c r="L392" s="74"/>
      <c r="M392" s="22"/>
      <c r="N392" s="74"/>
      <c r="O392" s="251"/>
      <c r="P392" s="74"/>
      <c r="Q392" s="22"/>
      <c r="R392" s="74"/>
      <c r="S392" s="22"/>
      <c r="T392" s="74"/>
      <c r="U392" s="22"/>
      <c r="V392" s="74"/>
      <c r="W392" s="22"/>
      <c r="X392" s="74"/>
      <c r="Y392" s="22"/>
    </row>
    <row r="393" spans="2:27" ht="30" customHeight="1">
      <c r="B393" s="503"/>
      <c r="C393" s="341" t="s">
        <v>362</v>
      </c>
      <c r="D393" s="500">
        <v>73</v>
      </c>
      <c r="E393" s="501"/>
      <c r="F393" s="95" t="str">
        <f>IF(ユーザー別卸価格!F393="","", IF(ISNUMBER(ユーザー別卸価格!F393),IF(入力!$C$25=1,ROUNDDOWN(IF(入力!$C$21=1,ユーザー別卸価格!F393/(100-入力!$C$22)%,ユーザー別卸価格!F393+入力!$C$23),-入力!$C$24),IF(入力!$C$25=2,ROUNDUP(IF(入力!$C$21=1,ユーザー別卸価格!F393/(100-入力!$C$22)%,ユーザー別卸価格!F393+入力!$C$23),-入力!$C$24),ROUND(IF(入力!$C$21=1,ユーザー別卸価格!F393/(100-入力!$C$22)%,ユーザー別卸価格!F393+入力!$C$23),-入力!$C$24))),ユーザー別卸価格!F393))</f>
        <v/>
      </c>
      <c r="G393" s="126" t="str">
        <f>'6桁'!G393</f>
        <v/>
      </c>
      <c r="H393" s="95">
        <f>IF(ユーザー別卸価格!H393="","", IF(ISNUMBER(ユーザー別卸価格!H393),IF(入力!$C$25=1,ROUNDDOWN(IF(入力!$C$21=1,ユーザー別卸価格!H393/(100-入力!$C$22)%,ユーザー別卸価格!H393+入力!$C$23),-入力!$C$24),IF(入力!$C$25=2,ROUNDUP(IF(入力!$C$21=1,ユーザー別卸価格!H393/(100-入力!$C$22)%,ユーザー別卸価格!H393+入力!$C$23),-入力!$C$24),ROUND(IF(入力!$C$21=1,ユーザー別卸価格!H393/(100-入力!$C$22)%,ユーザー別卸価格!H393+入力!$C$23),-入力!$C$24))),ユーザー別卸価格!H393))</f>
        <v>8300</v>
      </c>
      <c r="I393" s="96" t="str">
        <f>'6桁'!I393</f>
        <v>S
EC201</v>
      </c>
      <c r="J393" s="108"/>
      <c r="K393" s="22"/>
      <c r="L393" s="74"/>
      <c r="M393" s="22"/>
      <c r="N393" s="74"/>
      <c r="O393" s="251"/>
      <c r="P393" s="74"/>
      <c r="Q393" s="22"/>
      <c r="R393" s="74"/>
      <c r="S393" s="22"/>
      <c r="T393" s="74"/>
      <c r="U393" s="22"/>
      <c r="V393" s="74"/>
      <c r="W393" s="22"/>
      <c r="X393" s="74"/>
      <c r="Y393" s="22"/>
    </row>
    <row r="394" spans="2:27" ht="30" customHeight="1">
      <c r="B394" s="503"/>
      <c r="C394" s="341" t="s">
        <v>502</v>
      </c>
      <c r="D394" s="500">
        <v>68</v>
      </c>
      <c r="E394" s="501"/>
      <c r="F394" s="95" t="str">
        <f>IF(ユーザー別卸価格!F394="","", IF(ISNUMBER(ユーザー別卸価格!F394),IF(入力!$C$25=1,ROUNDDOWN(IF(入力!$C$21=1,ユーザー別卸価格!F394/(100-入力!$C$22)%,ユーザー別卸価格!F394+入力!$C$23),-入力!$C$24),IF(入力!$C$25=2,ROUNDUP(IF(入力!$C$21=1,ユーザー別卸価格!F394/(100-入力!$C$22)%,ユーザー別卸価格!F394+入力!$C$23),-入力!$C$24),ROUND(IF(入力!$C$21=1,ユーザー別卸価格!F394/(100-入力!$C$22)%,ユーザー別卸価格!F394+入力!$C$23),-入力!$C$24))),ユーザー別卸価格!F394))</f>
        <v/>
      </c>
      <c r="G394" s="126" t="str">
        <f>'6桁'!G394</f>
        <v/>
      </c>
      <c r="H394" s="95">
        <f>IF(ユーザー別卸価格!H394="","", IF(ISNUMBER(ユーザー別卸価格!H394),IF(入力!$C$25=1,ROUNDDOWN(IF(入力!$C$21=1,ユーザー別卸価格!H394/(100-入力!$C$22)%,ユーザー別卸価格!H394+入力!$C$23),-入力!$C$24),IF(入力!$C$25=2,ROUNDUP(IF(入力!$C$21=1,ユーザー別卸価格!H394/(100-入力!$C$22)%,ユーザー別卸価格!H394+入力!$C$23),-入力!$C$24),ROUND(IF(入力!$C$21=1,ユーザー別卸価格!H394/(100-入力!$C$22)%,ユーザー別卸価格!H394+入力!$C$23),-入力!$C$24))),ユーザー別卸価格!H394))</f>
        <v>6300</v>
      </c>
      <c r="I394" s="96" t="str">
        <f>'6桁'!I394</f>
        <v>S
EC201</v>
      </c>
      <c r="J394" s="108"/>
      <c r="K394" s="22"/>
      <c r="L394" s="74"/>
      <c r="M394" s="22"/>
      <c r="N394" s="74"/>
      <c r="O394" s="251"/>
      <c r="P394" s="74"/>
      <c r="Q394" s="22"/>
      <c r="R394" s="74"/>
      <c r="S394" s="22"/>
      <c r="T394" s="74"/>
      <c r="U394" s="22"/>
      <c r="V394" s="74"/>
      <c r="W394" s="22"/>
      <c r="X394" s="74"/>
      <c r="Y394" s="22"/>
    </row>
    <row r="395" spans="2:27" ht="30" customHeight="1" thickBot="1">
      <c r="B395" s="544"/>
      <c r="C395" s="343" t="s">
        <v>503</v>
      </c>
      <c r="D395" s="558">
        <v>74</v>
      </c>
      <c r="E395" s="559"/>
      <c r="F395" s="118" t="str">
        <f>IF(ユーザー別卸価格!F395="","", IF(ISNUMBER(ユーザー別卸価格!F395),IF(入力!$C$25=1,ROUNDDOWN(IF(入力!$C$21=1,ユーザー別卸価格!F395/(100-入力!$C$22)%,ユーザー別卸価格!F395+入力!$C$23),-入力!$C$24),IF(入力!$C$25=2,ROUNDUP(IF(入力!$C$21=1,ユーザー別卸価格!F395/(100-入力!$C$22)%,ユーザー別卸価格!F395+入力!$C$23),-入力!$C$24),ROUND(IF(入力!$C$21=1,ユーザー別卸価格!F395/(100-入力!$C$22)%,ユーザー別卸価格!F395+入力!$C$23),-入力!$C$24))),ユーザー別卸価格!F395))</f>
        <v/>
      </c>
      <c r="G395" s="127" t="str">
        <f>'6桁'!G395</f>
        <v/>
      </c>
      <c r="H395" s="118">
        <f>IF(ユーザー別卸価格!H395="","", IF(ISNUMBER(ユーザー別卸価格!H395),IF(入力!$C$25=1,ROUNDDOWN(IF(入力!$C$21=1,ユーザー別卸価格!H395/(100-入力!$C$22)%,ユーザー別卸価格!H395+入力!$C$23),-入力!$C$24),IF(入力!$C$25=2,ROUNDUP(IF(入力!$C$21=1,ユーザー別卸価格!H395/(100-入力!$C$22)%,ユーザー別卸価格!H395+入力!$C$23),-入力!$C$24),ROUND(IF(入力!$C$21=1,ユーザー別卸価格!H395/(100-入力!$C$22)%,ユーザー別卸価格!H395+入力!$C$23),-入力!$C$24))),ユーザー別卸価格!H395))</f>
        <v>7400</v>
      </c>
      <c r="I395" s="119" t="str">
        <f>'6桁'!I395</f>
        <v>S
EC201</v>
      </c>
      <c r="J395" s="108"/>
      <c r="K395" s="22"/>
      <c r="L395" s="74"/>
      <c r="M395" s="22"/>
      <c r="N395" s="74"/>
      <c r="O395" s="251"/>
      <c r="P395" s="74"/>
      <c r="Q395" s="22"/>
      <c r="R395" s="74"/>
      <c r="S395" s="22"/>
      <c r="T395" s="74"/>
      <c r="U395" s="22"/>
      <c r="V395" s="74"/>
      <c r="W395" s="22"/>
      <c r="X395" s="74"/>
      <c r="Y395" s="22"/>
    </row>
    <row r="396" spans="2:27" ht="21" customHeight="1">
      <c r="B396" s="122"/>
    </row>
    <row r="397" spans="2:27" ht="13.5" customHeight="1">
      <c r="C397" s="327"/>
      <c r="D397" s="327"/>
      <c r="E397" s="327"/>
      <c r="F397" s="10"/>
      <c r="G397" s="17"/>
      <c r="H397" s="10"/>
      <c r="I397" s="17"/>
      <c r="J397" s="10"/>
      <c r="K397" s="17"/>
      <c r="L397" s="10"/>
      <c r="M397" s="17"/>
      <c r="N397" s="10"/>
      <c r="O397" s="17"/>
      <c r="P397" s="10"/>
      <c r="Q397" s="17"/>
      <c r="R397" s="10"/>
      <c r="S397" s="17"/>
      <c r="T397" s="10"/>
      <c r="U397" s="17"/>
      <c r="V397" s="10"/>
      <c r="W397" s="17"/>
      <c r="X397" s="10"/>
      <c r="Y397" s="17"/>
    </row>
    <row r="399" spans="2:27" ht="14.25" customHeight="1" thickBot="1">
      <c r="C399" s="315"/>
      <c r="D399" s="315"/>
      <c r="E399" s="315"/>
      <c r="F399" s="10"/>
      <c r="G399" s="17"/>
      <c r="H399" s="10"/>
      <c r="I399" s="17"/>
      <c r="J399" s="10"/>
      <c r="K399" s="22"/>
      <c r="L399" s="10"/>
      <c r="M399" s="17"/>
      <c r="N399" s="10"/>
      <c r="O399" s="407"/>
      <c r="P399" s="10"/>
      <c r="Q399" s="22"/>
    </row>
    <row r="400" spans="2:27" ht="25.5" customHeight="1" thickTop="1" thickBot="1">
      <c r="B400" s="518" t="s">
        <v>504</v>
      </c>
      <c r="C400" s="519"/>
      <c r="D400" s="519"/>
      <c r="E400" s="519"/>
      <c r="F400" s="519"/>
      <c r="G400" s="519"/>
      <c r="H400" s="519"/>
      <c r="I400" s="519"/>
      <c r="J400" s="519"/>
      <c r="K400" s="519"/>
      <c r="L400" s="519"/>
      <c r="M400" s="519"/>
      <c r="N400" s="519"/>
      <c r="O400" s="519"/>
      <c r="P400" s="519"/>
      <c r="Q400" s="519"/>
      <c r="R400" s="519"/>
      <c r="S400" s="519"/>
      <c r="T400" s="519"/>
      <c r="U400" s="519"/>
      <c r="V400" s="519"/>
      <c r="W400" s="519"/>
      <c r="X400" s="519"/>
      <c r="Y400" s="519"/>
      <c r="Z400" s="519"/>
      <c r="AA400" s="520"/>
    </row>
    <row r="401" spans="2:27" ht="10.5" customHeight="1" thickTop="1">
      <c r="C401" s="40"/>
      <c r="D401" s="40"/>
      <c r="E401" s="40"/>
      <c r="F401" s="79"/>
      <c r="H401" s="79"/>
      <c r="K401" s="52"/>
      <c r="M401" s="52"/>
      <c r="Q401" s="52"/>
    </row>
    <row r="402" spans="2:27" s="239" customFormat="1" ht="20.100000000000001" customHeight="1" thickBot="1">
      <c r="B402" s="238" t="s">
        <v>1126</v>
      </c>
      <c r="F402" s="240"/>
      <c r="H402" s="240"/>
      <c r="J402" s="240"/>
      <c r="L402" s="240"/>
      <c r="N402" s="240"/>
      <c r="P402" s="240"/>
      <c r="R402" s="240"/>
      <c r="T402" s="240"/>
      <c r="V402" s="240"/>
      <c r="X402" s="240"/>
    </row>
    <row r="403" spans="2:27" ht="19.5" customHeight="1" thickBot="1">
      <c r="B403" s="521" t="s">
        <v>452</v>
      </c>
      <c r="C403" s="524" t="s">
        <v>524</v>
      </c>
      <c r="D403" s="527" t="s">
        <v>1113</v>
      </c>
      <c r="E403" s="540"/>
      <c r="F403" s="531" t="s">
        <v>453</v>
      </c>
      <c r="G403" s="533"/>
      <c r="H403" s="135"/>
      <c r="I403" s="11"/>
      <c r="J403" s="575"/>
      <c r="K403" s="575"/>
      <c r="L403" s="11"/>
      <c r="M403" s="11"/>
      <c r="N403" s="10"/>
      <c r="O403" s="11"/>
      <c r="P403" s="10"/>
      <c r="Q403" s="11"/>
      <c r="R403" s="10"/>
      <c r="S403" s="11"/>
      <c r="T403" s="10"/>
      <c r="U403" s="11"/>
      <c r="X403" s="10"/>
      <c r="Y403" s="11"/>
    </row>
    <row r="404" spans="2:27" ht="19.5" customHeight="1">
      <c r="B404" s="522"/>
      <c r="C404" s="525"/>
      <c r="D404" s="541"/>
      <c r="E404" s="542"/>
      <c r="F404" s="516" t="s">
        <v>786</v>
      </c>
      <c r="G404" s="506"/>
      <c r="H404" s="552"/>
      <c r="I404" s="548"/>
      <c r="J404" s="548"/>
      <c r="K404" s="548"/>
      <c r="L404" s="548"/>
      <c r="M404" s="548"/>
      <c r="N404" s="10"/>
      <c r="O404" s="11"/>
      <c r="P404" s="10"/>
      <c r="Q404" s="11"/>
      <c r="R404" s="10"/>
      <c r="S404" s="11"/>
      <c r="T404" s="10"/>
      <c r="U404" s="11"/>
      <c r="X404" s="10"/>
      <c r="Y404" s="11"/>
    </row>
    <row r="405" spans="2:27" ht="19.5" customHeight="1">
      <c r="B405" s="522"/>
      <c r="C405" s="525"/>
      <c r="D405" s="510" t="s">
        <v>1115</v>
      </c>
      <c r="E405" s="550" t="s">
        <v>1114</v>
      </c>
      <c r="F405" s="517"/>
      <c r="G405" s="508"/>
      <c r="H405" s="552"/>
      <c r="I405" s="548"/>
      <c r="J405" s="548"/>
      <c r="K405" s="548"/>
      <c r="L405" s="548"/>
      <c r="M405" s="548"/>
      <c r="N405" s="407"/>
      <c r="O405" s="407"/>
      <c r="P405" s="407"/>
      <c r="Q405" s="407"/>
      <c r="R405" s="407"/>
      <c r="S405" s="407"/>
      <c r="T405" s="407"/>
      <c r="U405" s="407"/>
      <c r="X405" s="407"/>
      <c r="Y405" s="407"/>
    </row>
    <row r="406" spans="2:27" ht="19.5" customHeight="1" thickBot="1">
      <c r="B406" s="523"/>
      <c r="C406" s="526"/>
      <c r="D406" s="564"/>
      <c r="E406" s="574"/>
      <c r="F406" s="514" t="s">
        <v>766</v>
      </c>
      <c r="G406" s="555"/>
      <c r="H406" s="536"/>
      <c r="I406" s="547"/>
      <c r="J406" s="547"/>
      <c r="K406" s="547"/>
      <c r="L406" s="547"/>
      <c r="M406" s="547"/>
      <c r="N406" s="327"/>
      <c r="O406" s="327"/>
      <c r="P406" s="327"/>
      <c r="Q406" s="327"/>
      <c r="R406" s="327"/>
      <c r="S406" s="327"/>
      <c r="T406" s="327"/>
      <c r="U406" s="327"/>
      <c r="X406" s="327"/>
      <c r="Y406" s="327"/>
    </row>
    <row r="407" spans="2:27" ht="30" customHeight="1">
      <c r="B407" s="543">
        <v>18</v>
      </c>
      <c r="C407" s="143" t="s">
        <v>210</v>
      </c>
      <c r="D407" s="260">
        <v>99</v>
      </c>
      <c r="E407" s="389">
        <v>103</v>
      </c>
      <c r="F407" s="94">
        <f>IF(ユーザー別卸価格!F407="","", IF(ISNUMBER(ユーザー別卸価格!F407),IF(入力!$C$25=1,ROUNDDOWN(IF(入力!$C$21=1,ユーザー別卸価格!F407/(100-入力!$C$22)%,ユーザー別卸価格!F407+入力!$C$23),-入力!$C$24),IF(入力!$C$25=2,ROUNDUP(IF(入力!$C$21=1,ユーザー別卸価格!F407/(100-入力!$C$22)%,ユーザー別卸価格!F407+入力!$C$23),-入力!$C$24),ROUND(IF(入力!$C$21=1,ユーザー別卸価格!F407/(100-入力!$C$22)%,ユーザー別卸価格!F407+入力!$C$23),-入力!$C$24))),ユーザー別卸価格!F407))</f>
        <v>72100</v>
      </c>
      <c r="G407" s="133" t="str">
        <f>'6桁'!G407</f>
        <v>Y</v>
      </c>
      <c r="H407" s="108"/>
      <c r="J407" s="74"/>
      <c r="K407" s="251"/>
      <c r="L407" s="74"/>
      <c r="M407" s="251"/>
      <c r="N407" s="74"/>
      <c r="O407" s="251"/>
      <c r="P407" s="139"/>
      <c r="Q407" s="251"/>
      <c r="R407" s="74"/>
      <c r="S407" s="251"/>
      <c r="T407" s="74"/>
      <c r="U407" s="251"/>
      <c r="X407" s="74"/>
      <c r="Y407" s="251"/>
    </row>
    <row r="408" spans="2:27" ht="30" customHeight="1">
      <c r="B408" s="504"/>
      <c r="C408" s="141" t="s">
        <v>209</v>
      </c>
      <c r="D408" s="261">
        <v>96</v>
      </c>
      <c r="E408" s="349">
        <v>100</v>
      </c>
      <c r="F408" s="111">
        <f>IF(ユーザー別卸価格!F408="","", IF(ISNUMBER(ユーザー別卸価格!F408),IF(入力!$C$25=1,ROUNDDOWN(IF(入力!$C$21=1,ユーザー別卸価格!F408/(100-入力!$C$22)%,ユーザー別卸価格!F408+入力!$C$23),-入力!$C$24),IF(入力!$C$25=2,ROUNDUP(IF(入力!$C$21=1,ユーザー別卸価格!F408/(100-入力!$C$22)%,ユーザー別卸価格!F408+入力!$C$23),-入力!$C$24),ROUND(IF(入力!$C$21=1,ユーザー別卸価格!F408/(100-入力!$C$22)%,ユーザー別卸価格!F408+入力!$C$23),-入力!$C$24))),ユーザー別卸価格!F408))</f>
        <v>57100</v>
      </c>
      <c r="G408" s="142" t="str">
        <f>'6桁'!G408</f>
        <v>Y</v>
      </c>
      <c r="H408" s="108"/>
      <c r="J408" s="74"/>
      <c r="K408" s="251"/>
      <c r="L408" s="74"/>
      <c r="M408" s="251"/>
      <c r="N408" s="74"/>
      <c r="O408" s="251"/>
      <c r="P408" s="139"/>
      <c r="Q408" s="251"/>
      <c r="R408" s="74"/>
      <c r="S408" s="251"/>
      <c r="T408" s="74"/>
      <c r="U408" s="251"/>
      <c r="X408" s="74"/>
      <c r="Y408" s="251"/>
    </row>
    <row r="409" spans="2:27" ht="30" customHeight="1">
      <c r="B409" s="503">
        <v>17</v>
      </c>
      <c r="C409" s="145" t="s">
        <v>318</v>
      </c>
      <c r="D409" s="260">
        <v>91</v>
      </c>
      <c r="E409" s="389"/>
      <c r="F409" s="94">
        <f>IF(ユーザー別卸価格!F409="","", IF(ISNUMBER(ユーザー別卸価格!F409),IF(入力!$C$25=1,ROUNDDOWN(IF(入力!$C$21=1,ユーザー別卸価格!F409/(100-入力!$C$22)%,ユーザー別卸価格!F409+入力!$C$23),-入力!$C$24),IF(入力!$C$25=2,ROUNDUP(IF(入力!$C$21=1,ユーザー別卸価格!F409/(100-入力!$C$22)%,ユーザー別卸価格!F409+入力!$C$23),-入力!$C$24),ROUND(IF(入力!$C$21=1,ユーザー別卸価格!F409/(100-入力!$C$22)%,ユーザー別卸価格!F409+入力!$C$23),-入力!$C$24))),ユーザー別卸価格!F409))</f>
        <v>44100</v>
      </c>
      <c r="G409" s="133" t="str">
        <f>'6桁'!G409</f>
        <v>W</v>
      </c>
      <c r="H409" s="108"/>
      <c r="I409" s="251"/>
      <c r="J409" s="74"/>
      <c r="K409" s="251"/>
      <c r="L409" s="74"/>
      <c r="M409" s="251"/>
      <c r="N409" s="74"/>
      <c r="O409" s="251"/>
      <c r="P409" s="139"/>
      <c r="Q409" s="251"/>
      <c r="R409" s="74"/>
      <c r="S409" s="251"/>
      <c r="T409" s="74"/>
      <c r="U409" s="251"/>
      <c r="X409" s="74"/>
      <c r="Y409" s="251"/>
    </row>
    <row r="410" spans="2:27" ht="30" customHeight="1">
      <c r="B410" s="504"/>
      <c r="C410" s="141" t="s">
        <v>319</v>
      </c>
      <c r="D410" s="261">
        <v>94</v>
      </c>
      <c r="E410" s="349"/>
      <c r="F410" s="111">
        <f>IF(ユーザー別卸価格!F410="","", IF(ISNUMBER(ユーザー別卸価格!F410),IF(入力!$C$25=1,ROUNDDOWN(IF(入力!$C$21=1,ユーザー別卸価格!F410/(100-入力!$C$22)%,ユーザー別卸価格!F410+入力!$C$23),-入力!$C$24),IF(入力!$C$25=2,ROUNDUP(IF(入力!$C$21=1,ユーザー別卸価格!F410/(100-入力!$C$22)%,ユーザー別卸価格!F410+入力!$C$23),-入力!$C$24),ROUND(IF(入力!$C$21=1,ユーザー別卸価格!F410/(100-入力!$C$22)%,ユーザー別卸価格!F410+入力!$C$23),-入力!$C$24))),ユーザー別卸価格!F410))</f>
        <v>43400</v>
      </c>
      <c r="G410" s="142" t="str">
        <f>'6桁'!G410</f>
        <v>W</v>
      </c>
      <c r="H410" s="108"/>
      <c r="I410" s="251"/>
      <c r="J410" s="74"/>
      <c r="K410" s="251"/>
      <c r="L410" s="74"/>
      <c r="M410" s="251"/>
      <c r="N410" s="74"/>
      <c r="O410" s="251"/>
      <c r="P410" s="74"/>
      <c r="Q410" s="251"/>
      <c r="R410" s="74"/>
      <c r="S410" s="251"/>
      <c r="T410" s="74"/>
      <c r="U410" s="251"/>
      <c r="X410" s="74"/>
      <c r="Y410" s="251"/>
    </row>
    <row r="411" spans="2:27" ht="30" customHeight="1">
      <c r="B411" s="503">
        <v>16</v>
      </c>
      <c r="C411" s="143" t="s">
        <v>320</v>
      </c>
      <c r="D411" s="259">
        <v>87</v>
      </c>
      <c r="E411" s="250"/>
      <c r="F411" s="114">
        <f>IF(ユーザー別卸価格!F411="","", IF(ISNUMBER(ユーザー別卸価格!F411),IF(入力!$C$25=1,ROUNDDOWN(IF(入力!$C$21=1,ユーザー別卸価格!F411/(100-入力!$C$22)%,ユーザー別卸価格!F411+入力!$C$23),-入力!$C$24),IF(入力!$C$25=2,ROUNDUP(IF(入力!$C$21=1,ユーザー別卸価格!F411/(100-入力!$C$22)%,ユーザー別卸価格!F411+入力!$C$23),-入力!$C$24),ROUND(IF(入力!$C$21=1,ユーザー別卸価格!F411/(100-入力!$C$22)%,ユーザー別卸価格!F411+入力!$C$23),-入力!$C$24))),ユーザー別卸価格!F411))</f>
        <v>30400</v>
      </c>
      <c r="G411" s="144" t="str">
        <f>'6桁'!G411</f>
        <v>W</v>
      </c>
      <c r="H411" s="108"/>
      <c r="I411" s="251"/>
      <c r="J411" s="74"/>
      <c r="K411" s="251"/>
      <c r="L411" s="74"/>
      <c r="M411" s="251"/>
      <c r="N411" s="74"/>
      <c r="O411" s="251"/>
      <c r="P411" s="139"/>
      <c r="Q411" s="251"/>
      <c r="R411" s="74"/>
      <c r="S411" s="251"/>
      <c r="T411" s="74"/>
      <c r="U411" s="251"/>
      <c r="X411" s="74"/>
      <c r="Y411" s="251"/>
    </row>
    <row r="412" spans="2:27" ht="30" customHeight="1" thickBot="1">
      <c r="B412" s="544"/>
      <c r="C412" s="140" t="s">
        <v>321</v>
      </c>
      <c r="D412" s="262">
        <v>91</v>
      </c>
      <c r="E412" s="390"/>
      <c r="F412" s="95">
        <f>IF(ユーザー別卸価格!F412="","", IF(ISNUMBER(ユーザー別卸価格!F412),IF(入力!$C$25=1,ROUNDDOWN(IF(入力!$C$21=1,ユーザー別卸価格!F412/(100-入力!$C$22)%,ユーザー別卸価格!F412+入力!$C$23),-入力!$C$24),IF(入力!$C$25=2,ROUNDUP(IF(入力!$C$21=1,ユーザー別卸価格!F412/(100-入力!$C$22)%,ユーザー別卸価格!F412+入力!$C$23),-入力!$C$24),ROUND(IF(入力!$C$21=1,ユーザー別卸価格!F412/(100-入力!$C$22)%,ユーザー別卸価格!F412+入力!$C$23),-入力!$C$24))),ユーザー別卸価格!F412))</f>
        <v>32000</v>
      </c>
      <c r="G412" s="126" t="str">
        <f>'6桁'!G412</f>
        <v>W</v>
      </c>
      <c r="H412" s="108"/>
      <c r="I412" s="251"/>
      <c r="J412" s="74"/>
      <c r="K412" s="251"/>
      <c r="L412" s="74"/>
      <c r="M412" s="251"/>
      <c r="N412" s="74"/>
      <c r="O412" s="251"/>
      <c r="P412" s="139"/>
      <c r="Q412" s="251"/>
      <c r="R412" s="74"/>
      <c r="S412" s="251"/>
      <c r="T412" s="74"/>
      <c r="U412" s="251"/>
      <c r="X412" s="74"/>
      <c r="Y412" s="251"/>
    </row>
    <row r="413" spans="2:27" ht="28.5" customHeight="1">
      <c r="B413" s="545"/>
      <c r="C413" s="545"/>
      <c r="D413" s="545"/>
      <c r="E413" s="545"/>
      <c r="F413" s="545"/>
      <c r="G413" s="545"/>
      <c r="H413" s="546"/>
      <c r="I413" s="546"/>
      <c r="J413" s="546"/>
      <c r="K413" s="546"/>
      <c r="L413" s="546"/>
      <c r="M413" s="546"/>
      <c r="N413" s="10"/>
      <c r="O413" s="407"/>
      <c r="P413" s="10"/>
      <c r="Q413" s="22"/>
    </row>
    <row r="414" spans="2:27" ht="28.5" customHeight="1" thickBot="1">
      <c r="B414" s="380"/>
      <c r="C414" s="380"/>
      <c r="D414" s="380"/>
      <c r="E414" s="380"/>
      <c r="F414" s="380"/>
      <c r="G414" s="380"/>
      <c r="H414" s="380"/>
      <c r="I414" s="380"/>
      <c r="J414" s="380"/>
      <c r="K414" s="380"/>
      <c r="L414" s="380"/>
      <c r="M414" s="380"/>
      <c r="N414" s="10"/>
      <c r="O414" s="407"/>
      <c r="P414" s="10"/>
      <c r="Q414" s="22"/>
    </row>
    <row r="415" spans="2:27" ht="25.5" customHeight="1" thickTop="1" thickBot="1">
      <c r="B415" s="518" t="s">
        <v>980</v>
      </c>
      <c r="C415" s="519"/>
      <c r="D415" s="519"/>
      <c r="E415" s="519"/>
      <c r="F415" s="519"/>
      <c r="G415" s="519"/>
      <c r="H415" s="519"/>
      <c r="I415" s="519"/>
      <c r="J415" s="519"/>
      <c r="K415" s="519"/>
      <c r="L415" s="519"/>
      <c r="M415" s="519"/>
      <c r="N415" s="519"/>
      <c r="O415" s="519"/>
      <c r="P415" s="519"/>
      <c r="Q415" s="519"/>
      <c r="R415" s="519"/>
      <c r="S415" s="519"/>
      <c r="T415" s="519"/>
      <c r="U415" s="519"/>
      <c r="V415" s="519"/>
      <c r="W415" s="519"/>
      <c r="X415" s="519"/>
      <c r="Y415" s="519"/>
      <c r="Z415" s="519"/>
      <c r="AA415" s="520"/>
    </row>
    <row r="416" spans="2:27" ht="10.5" customHeight="1" thickTop="1">
      <c r="C416" s="40"/>
      <c r="D416" s="40"/>
      <c r="E416" s="40"/>
      <c r="F416" s="79"/>
      <c r="H416" s="79"/>
      <c r="K416" s="52"/>
      <c r="M416" s="52"/>
      <c r="Q416" s="52"/>
    </row>
    <row r="417" spans="2:25" s="239" customFormat="1" ht="20.100000000000001" customHeight="1" thickBot="1">
      <c r="B417" s="238" t="s">
        <v>981</v>
      </c>
      <c r="F417" s="240"/>
      <c r="H417" s="240"/>
      <c r="J417" s="240"/>
      <c r="L417" s="240"/>
      <c r="N417" s="240"/>
      <c r="P417" s="240"/>
      <c r="R417" s="240"/>
      <c r="T417" s="240"/>
      <c r="V417" s="240"/>
      <c r="X417" s="240"/>
    </row>
    <row r="418" spans="2:25" ht="19.5" customHeight="1" thickBot="1">
      <c r="B418" s="521" t="s">
        <v>452</v>
      </c>
      <c r="C418" s="524" t="s">
        <v>524</v>
      </c>
      <c r="D418" s="527" t="s">
        <v>1113</v>
      </c>
      <c r="E418" s="540"/>
      <c r="F418" s="531" t="s">
        <v>455</v>
      </c>
      <c r="G418" s="533"/>
      <c r="H418" s="370"/>
      <c r="I418" s="371"/>
      <c r="J418" s="10"/>
      <c r="K418" s="227"/>
      <c r="L418" s="327"/>
      <c r="M418" s="327"/>
      <c r="N418" s="371"/>
      <c r="O418" s="371"/>
      <c r="P418" s="371"/>
      <c r="Q418" s="371"/>
      <c r="R418" s="10"/>
      <c r="S418" s="11"/>
      <c r="T418" s="10"/>
      <c r="U418" s="11"/>
      <c r="V418" s="10"/>
      <c r="W418" s="11"/>
      <c r="X418" s="10"/>
      <c r="Y418" s="11"/>
    </row>
    <row r="419" spans="2:25" ht="19.5" customHeight="1">
      <c r="B419" s="522"/>
      <c r="C419" s="525"/>
      <c r="D419" s="541"/>
      <c r="E419" s="542"/>
      <c r="F419" s="516" t="s">
        <v>982</v>
      </c>
      <c r="G419" s="507"/>
      <c r="H419" s="370"/>
      <c r="I419" s="371"/>
      <c r="J419" s="10"/>
      <c r="K419" s="227"/>
      <c r="L419" s="327"/>
      <c r="M419" s="327"/>
      <c r="N419" s="371"/>
      <c r="O419" s="371"/>
      <c r="P419" s="371"/>
      <c r="Q419" s="371"/>
      <c r="R419" s="10"/>
      <c r="S419" s="11"/>
      <c r="T419" s="10"/>
      <c r="U419" s="11"/>
      <c r="V419" s="10"/>
      <c r="W419" s="11"/>
      <c r="X419" s="10"/>
      <c r="Y419" s="11"/>
    </row>
    <row r="420" spans="2:25" ht="19.5" customHeight="1">
      <c r="B420" s="522"/>
      <c r="C420" s="525"/>
      <c r="D420" s="578" t="s">
        <v>1114</v>
      </c>
      <c r="E420" s="565"/>
      <c r="F420" s="517"/>
      <c r="G420" s="509"/>
      <c r="H420" s="410"/>
      <c r="I420" s="407"/>
      <c r="J420" s="407"/>
      <c r="K420" s="227"/>
      <c r="L420" s="327"/>
      <c r="M420" s="327"/>
      <c r="N420" s="407"/>
      <c r="O420" s="407"/>
      <c r="P420" s="407"/>
      <c r="Q420" s="407"/>
      <c r="R420" s="407"/>
      <c r="S420" s="407"/>
      <c r="T420" s="407"/>
      <c r="U420" s="407"/>
      <c r="V420" s="407"/>
      <c r="W420" s="407"/>
      <c r="X420" s="407"/>
      <c r="Y420" s="407"/>
    </row>
    <row r="421" spans="2:25" ht="19.5" customHeight="1" thickBot="1">
      <c r="B421" s="523"/>
      <c r="C421" s="526"/>
      <c r="D421" s="579"/>
      <c r="E421" s="580"/>
      <c r="F421" s="514" t="s">
        <v>764</v>
      </c>
      <c r="G421" s="555"/>
      <c r="H421" s="358"/>
      <c r="I421" s="327"/>
      <c r="J421" s="327"/>
      <c r="K421" s="227"/>
      <c r="L421" s="327"/>
      <c r="M421" s="327"/>
      <c r="N421" s="327"/>
      <c r="O421" s="327"/>
      <c r="P421" s="327"/>
      <c r="Q421" s="327"/>
      <c r="R421" s="327"/>
      <c r="S421" s="327"/>
      <c r="T421" s="327"/>
      <c r="U421" s="327"/>
      <c r="V421" s="327"/>
      <c r="W421" s="327"/>
      <c r="X421" s="327"/>
      <c r="Y421" s="327"/>
    </row>
    <row r="422" spans="2:25" ht="30" customHeight="1">
      <c r="B422" s="502">
        <v>19</v>
      </c>
      <c r="C422" s="134" t="s">
        <v>300</v>
      </c>
      <c r="D422" s="498">
        <v>96</v>
      </c>
      <c r="E422" s="499"/>
      <c r="F422" s="91">
        <f>IF(ユーザー別卸価格!F422="","", IF(ISNUMBER(ユーザー別卸価格!F422),IF(入力!$E$25=1,ROUNDDOWN(IF(入力!$E$21=1,ユーザー別卸価格!F422/(100-入力!$E$22)%,ユーザー別卸価格!F422+入力!$E$23),-入力!$E$24),IF(入力!$E$25=2,ROUNDUP(IF(入力!$E$21=1,ユーザー別卸価格!F422/(100-入力!$E$22)%,ユーザー別卸価格!F422+入力!$E$23),-入力!$E$24),ROUND(IF(入力!$E$21=1,ユーザー別卸価格!F422/(100-入力!$E$22)%,ユーザー別卸価格!F422+入力!$E$23),-入力!$E$24))),ユーザー別卸価格!F422))</f>
        <v>54400</v>
      </c>
      <c r="G422" s="125" t="str">
        <f>'6桁'!G422</f>
        <v>Y★</v>
      </c>
      <c r="H422" s="108"/>
      <c r="I422" s="251"/>
      <c r="J422" s="74"/>
      <c r="K422" s="228"/>
      <c r="L422" s="327"/>
      <c r="M422" s="327"/>
      <c r="N422" s="74"/>
      <c r="O422" s="251"/>
      <c r="P422" s="74"/>
      <c r="Q422" s="251"/>
      <c r="R422" s="74"/>
      <c r="S422" s="22"/>
      <c r="T422" s="74"/>
      <c r="U422" s="22"/>
      <c r="V422" s="74"/>
      <c r="W422" s="22"/>
      <c r="X422" s="74"/>
      <c r="Y422" s="22"/>
    </row>
    <row r="423" spans="2:25" ht="30" customHeight="1">
      <c r="B423" s="503"/>
      <c r="C423" s="412" t="s">
        <v>217</v>
      </c>
      <c r="D423" s="500">
        <v>100</v>
      </c>
      <c r="E423" s="501"/>
      <c r="F423" s="94">
        <f>IF(ユーザー別卸価格!F423="","", IF(ISNUMBER(ユーザー別卸価格!F423),IF(入力!$E$25=1,ROUNDDOWN(IF(入力!$E$21=1,ユーザー別卸価格!F423/(100-入力!$E$22)%,ユーザー別卸価格!F423+入力!$E$23),-入力!$E$24),IF(入力!$E$25=2,ROUNDUP(IF(入力!$E$21=1,ユーザー別卸価格!F423/(100-入力!$E$22)%,ユーザー別卸価格!F423+入力!$E$23),-入力!$E$24),ROUND(IF(入力!$E$21=1,ユーザー別卸価格!F423/(100-入力!$E$22)%,ユーザー別卸価格!F423+入力!$E$23),-入力!$E$24))),ユーザー別卸価格!F423))</f>
        <v>58200</v>
      </c>
      <c r="G423" s="360" t="str">
        <f>'6桁'!G423</f>
        <v>Y★</v>
      </c>
      <c r="H423" s="108"/>
      <c r="I423" s="251"/>
      <c r="J423" s="74"/>
      <c r="K423" s="228"/>
      <c r="L423" s="327"/>
      <c r="M423" s="327"/>
      <c r="N423" s="74"/>
      <c r="O423" s="251"/>
      <c r="P423" s="74"/>
      <c r="Q423" s="251"/>
      <c r="R423" s="74"/>
      <c r="S423" s="22"/>
      <c r="T423" s="74"/>
      <c r="U423" s="22"/>
      <c r="V423" s="74"/>
      <c r="W423" s="22"/>
      <c r="X423" s="74"/>
      <c r="Y423" s="22"/>
    </row>
    <row r="424" spans="2:25" ht="30" customHeight="1">
      <c r="B424" s="503"/>
      <c r="C424" s="412" t="s">
        <v>218</v>
      </c>
      <c r="D424" s="500">
        <v>93</v>
      </c>
      <c r="E424" s="501"/>
      <c r="F424" s="94">
        <f>IF(ユーザー別卸価格!F424="","", IF(ISNUMBER(ユーザー別卸価格!F424),IF(入力!$E$25=1,ROUNDDOWN(IF(入力!$E$21=1,ユーザー別卸価格!F424/(100-入力!$E$22)%,ユーザー別卸価格!F424+入力!$E$23),-入力!$E$24),IF(入力!$E$25=2,ROUNDUP(IF(入力!$E$21=1,ユーザー別卸価格!F424/(100-入力!$E$22)%,ユーザー別卸価格!F424+入力!$E$23),-入力!$E$24),ROUND(IF(入力!$E$21=1,ユーザー別卸価格!F424/(100-入力!$E$22)%,ユーザー別卸価格!F424+入力!$E$23),-入力!$E$24))),ユーザー別卸価格!F424))</f>
        <v>47700</v>
      </c>
      <c r="G424" s="360" t="str">
        <f>'6桁'!G424</f>
        <v>Y★</v>
      </c>
      <c r="H424" s="108"/>
      <c r="I424" s="251"/>
      <c r="J424" s="74"/>
      <c r="K424" s="228"/>
      <c r="L424" s="327"/>
      <c r="M424" s="327"/>
      <c r="N424" s="74"/>
      <c r="O424" s="251"/>
      <c r="P424" s="74"/>
      <c r="Q424" s="251"/>
      <c r="R424" s="74"/>
      <c r="S424" s="22"/>
      <c r="T424" s="74"/>
      <c r="U424" s="22"/>
      <c r="V424" s="74"/>
      <c r="W424" s="22"/>
      <c r="X424" s="74"/>
      <c r="Y424" s="22"/>
    </row>
    <row r="425" spans="2:25" ht="30" customHeight="1">
      <c r="B425" s="504"/>
      <c r="C425" s="378" t="s">
        <v>203</v>
      </c>
      <c r="D425" s="560">
        <v>98</v>
      </c>
      <c r="E425" s="561"/>
      <c r="F425" s="190">
        <f>IF(ユーザー別卸価格!F425="","", IF(ISNUMBER(ユーザー別卸価格!F425),IF(入力!$E$25=1,ROUNDDOWN(IF(入力!$E$21=1,ユーザー別卸価格!F425/(100-入力!$E$22)%,ユーザー別卸価格!F425+入力!$E$23),-入力!$E$24),IF(入力!$E$25=2,ROUNDUP(IF(入力!$E$21=1,ユーザー別卸価格!F425/(100-入力!$E$22)%,ユーザー別卸価格!F425+入力!$E$23),-入力!$E$24),ROUND(IF(入力!$E$21=1,ユーザー別卸価格!F425/(100-入力!$E$22)%,ユーザー別卸価格!F425+入力!$E$23),-入力!$E$24))),ユーザー別卸価格!F425))</f>
        <v>51500</v>
      </c>
      <c r="G425" s="191" t="str">
        <f>'6桁'!G425</f>
        <v>Y★</v>
      </c>
      <c r="H425" s="108"/>
      <c r="I425" s="251"/>
      <c r="J425" s="74"/>
      <c r="K425" s="228"/>
      <c r="L425" s="327"/>
      <c r="M425" s="327"/>
      <c r="N425" s="74"/>
      <c r="O425" s="251"/>
      <c r="P425" s="74"/>
      <c r="Q425" s="251"/>
      <c r="R425" s="74"/>
      <c r="S425" s="22"/>
      <c r="T425" s="74"/>
      <c r="U425" s="22"/>
      <c r="V425" s="74"/>
      <c r="W425" s="22"/>
      <c r="X425" s="74"/>
      <c r="Y425" s="22"/>
    </row>
    <row r="426" spans="2:25" ht="30" customHeight="1">
      <c r="B426" s="503">
        <v>18</v>
      </c>
      <c r="C426" s="412" t="s">
        <v>136</v>
      </c>
      <c r="D426" s="576">
        <v>99</v>
      </c>
      <c r="E426" s="577"/>
      <c r="F426" s="94">
        <f>IF(ユーザー別卸価格!F426="","", IF(ISNUMBER(ユーザー別卸価格!F426),IF(入力!$E$25=1,ROUNDDOWN(IF(入力!$E$21=1,ユーザー別卸価格!F426/(100-入力!$E$22)%,ユーザー別卸価格!F426+入力!$E$23),-入力!$E$24),IF(入力!$E$25=2,ROUNDUP(IF(入力!$E$21=1,ユーザー別卸価格!F426/(100-入力!$E$22)%,ユーザー別卸価格!F426+入力!$E$23),-入力!$E$24),ROUND(IF(入力!$E$21=1,ユーザー別卸価格!F426/(100-入力!$E$22)%,ユーザー別卸価格!F426+入力!$E$23),-入力!$E$24))),ユーザー別卸価格!F426))</f>
        <v>53000</v>
      </c>
      <c r="G426" s="360" t="str">
        <f>'6桁'!G426</f>
        <v>Y★</v>
      </c>
      <c r="H426" s="108"/>
      <c r="I426" s="251"/>
      <c r="J426" s="74"/>
      <c r="K426" s="228"/>
      <c r="L426" s="327"/>
      <c r="M426" s="327"/>
      <c r="N426" s="74"/>
      <c r="O426" s="251"/>
      <c r="P426" s="74"/>
      <c r="Q426" s="251"/>
      <c r="R426" s="74"/>
      <c r="S426" s="22"/>
      <c r="T426" s="74"/>
      <c r="U426" s="22"/>
      <c r="V426" s="74"/>
      <c r="W426" s="22"/>
      <c r="X426" s="74"/>
      <c r="Y426" s="22"/>
    </row>
    <row r="427" spans="2:25" ht="30" customHeight="1">
      <c r="B427" s="503"/>
      <c r="C427" s="87" t="s">
        <v>86</v>
      </c>
      <c r="D427" s="500">
        <v>95</v>
      </c>
      <c r="E427" s="501"/>
      <c r="F427" s="95">
        <f>IF(ユーザー別卸価格!F427="","", IF(ISNUMBER(ユーザー別卸価格!F427),IF(入力!$E$25=1,ROUNDDOWN(IF(入力!$E$21=1,ユーザー別卸価格!F427/(100-入力!$E$22)%,ユーザー別卸価格!F427+入力!$E$23),-入力!$E$24),IF(入力!$E$25=2,ROUNDUP(IF(入力!$E$21=1,ユーザー別卸価格!F427/(100-入力!$E$22)%,ユーザー別卸価格!F427+入力!$E$23),-入力!$E$24),ROUND(IF(入力!$E$21=1,ユーザー別卸価格!F427/(100-入力!$E$22)%,ユーザー別卸価格!F427+入力!$E$23),-入力!$E$24))),ユーザー別卸価格!F427))</f>
        <v>37900</v>
      </c>
      <c r="G427" s="96" t="str">
        <f>'6桁'!G427</f>
        <v>Y★</v>
      </c>
      <c r="H427" s="108"/>
      <c r="I427" s="251"/>
      <c r="J427" s="74"/>
      <c r="K427" s="228"/>
      <c r="L427" s="327"/>
      <c r="M427" s="327"/>
      <c r="N427" s="74"/>
      <c r="O427" s="251"/>
      <c r="P427" s="74"/>
      <c r="Q427" s="251"/>
      <c r="R427" s="74"/>
      <c r="S427" s="22"/>
      <c r="T427" s="74"/>
      <c r="U427" s="22"/>
      <c r="V427" s="74"/>
      <c r="W427" s="22"/>
      <c r="X427" s="74"/>
      <c r="Y427" s="22"/>
    </row>
    <row r="428" spans="2:25" ht="30" customHeight="1">
      <c r="B428" s="503"/>
      <c r="C428" s="87" t="s">
        <v>90</v>
      </c>
      <c r="D428" s="500">
        <v>100</v>
      </c>
      <c r="E428" s="501"/>
      <c r="F428" s="95">
        <f>IF(ユーザー別卸価格!F428="","", IF(ISNUMBER(ユーザー別卸価格!F428),IF(入力!$E$25=1,ROUNDDOWN(IF(入力!$E$21=1,ユーザー別卸価格!F428/(100-入力!$E$22)%,ユーザー別卸価格!F428+入力!$E$23),-入力!$E$24),IF(入力!$E$25=2,ROUNDUP(IF(入力!$E$21=1,ユーザー別卸価格!F428/(100-入力!$E$22)%,ユーザー別卸価格!F428+入力!$E$23),-入力!$E$24),ROUND(IF(入力!$E$21=1,ユーザー別卸価格!F428/(100-入力!$E$22)%,ユーザー別卸価格!F428+入力!$E$23),-入力!$E$24))),ユーザー別卸価格!F428))</f>
        <v>42300</v>
      </c>
      <c r="G428" s="96" t="str">
        <f>'6桁'!G428</f>
        <v>Y★</v>
      </c>
      <c r="H428" s="108"/>
      <c r="I428" s="251"/>
      <c r="J428" s="74"/>
      <c r="K428" s="228"/>
      <c r="L428" s="327"/>
      <c r="M428" s="327"/>
      <c r="N428" s="74"/>
      <c r="O428" s="251"/>
      <c r="P428" s="74"/>
      <c r="Q428" s="251"/>
      <c r="R428" s="74"/>
      <c r="S428" s="22"/>
      <c r="T428" s="74"/>
      <c r="U428" s="22"/>
      <c r="V428" s="74"/>
      <c r="W428" s="22"/>
      <c r="X428" s="74"/>
      <c r="Y428" s="22"/>
    </row>
    <row r="429" spans="2:25" ht="30" customHeight="1" thickBot="1">
      <c r="B429" s="544"/>
      <c r="C429" s="88" t="s">
        <v>141</v>
      </c>
      <c r="D429" s="558">
        <v>104</v>
      </c>
      <c r="E429" s="559"/>
      <c r="F429" s="118">
        <f>IF(ユーザー別卸価格!F429="","", IF(ISNUMBER(ユーザー別卸価格!F429),IF(入力!$E$25=1,ROUNDDOWN(IF(入力!$E$21=1,ユーザー別卸価格!F429/(100-入力!$E$22)%,ユーザー別卸価格!F429+入力!$E$23),-入力!$E$24),IF(入力!$E$25=2,ROUNDUP(IF(入力!$E$21=1,ユーザー別卸価格!F429/(100-入力!$E$22)%,ユーザー別卸価格!F429+入力!$E$23),-入力!$E$24),ROUND(IF(入力!$E$21=1,ユーザー別卸価格!F429/(100-入力!$E$22)%,ユーザー別卸価格!F429+入力!$E$23),-入力!$E$24))),ユーザー別卸価格!F429))</f>
        <v>36500</v>
      </c>
      <c r="G429" s="127" t="str">
        <f>'6桁'!G429</f>
        <v>Y★</v>
      </c>
      <c r="H429" s="108"/>
      <c r="I429" s="251"/>
      <c r="J429" s="74"/>
      <c r="K429" s="22"/>
      <c r="L429" s="74"/>
      <c r="M429" s="22"/>
      <c r="N429" s="74"/>
      <c r="O429" s="251"/>
      <c r="P429" s="74"/>
      <c r="Q429" s="22"/>
      <c r="R429" s="74"/>
      <c r="S429" s="22"/>
      <c r="T429" s="74"/>
      <c r="U429" s="22"/>
      <c r="V429" s="74"/>
      <c r="W429" s="22"/>
      <c r="X429" s="74"/>
      <c r="Y429" s="22"/>
    </row>
    <row r="430" spans="2:25" ht="34.5" customHeight="1">
      <c r="B430" s="546" t="s">
        <v>934</v>
      </c>
      <c r="C430" s="546"/>
      <c r="D430" s="546"/>
      <c r="E430" s="546"/>
      <c r="F430" s="546"/>
      <c r="G430" s="546"/>
      <c r="H430" s="546"/>
      <c r="I430" s="546"/>
      <c r="J430" s="546"/>
      <c r="K430" s="17"/>
      <c r="L430" s="10"/>
      <c r="M430" s="17"/>
      <c r="N430" s="10"/>
      <c r="O430" s="17"/>
      <c r="P430" s="10"/>
      <c r="Q430" s="17"/>
      <c r="R430" s="10"/>
      <c r="S430" s="17"/>
      <c r="T430" s="10"/>
      <c r="U430" s="17"/>
      <c r="V430" s="10"/>
      <c r="W430" s="17"/>
      <c r="X430" s="10"/>
      <c r="Y430" s="17"/>
    </row>
    <row r="432" spans="2:25" ht="14.25" customHeight="1" thickBot="1"/>
    <row r="433" spans="2:27" ht="20.25" thickTop="1" thickBot="1">
      <c r="B433" s="518" t="s">
        <v>505</v>
      </c>
      <c r="C433" s="519"/>
      <c r="D433" s="519"/>
      <c r="E433" s="519"/>
      <c r="F433" s="519"/>
      <c r="G433" s="519"/>
      <c r="H433" s="519"/>
      <c r="I433" s="519"/>
      <c r="J433" s="519"/>
      <c r="K433" s="519"/>
      <c r="L433" s="519"/>
      <c r="M433" s="519"/>
      <c r="N433" s="519"/>
      <c r="O433" s="519"/>
      <c r="P433" s="519"/>
      <c r="Q433" s="519"/>
      <c r="R433" s="519"/>
      <c r="S433" s="519"/>
      <c r="T433" s="519"/>
      <c r="U433" s="519"/>
      <c r="V433" s="519"/>
      <c r="W433" s="519"/>
      <c r="X433" s="519"/>
      <c r="Y433" s="519"/>
      <c r="Z433" s="519"/>
      <c r="AA433" s="520"/>
    </row>
    <row r="434" spans="2:27" ht="14.25" thickTop="1">
      <c r="C434" s="40"/>
      <c r="D434" s="40"/>
      <c r="E434" s="40"/>
      <c r="F434" s="79"/>
      <c r="H434" s="79"/>
      <c r="K434" s="52"/>
      <c r="M434" s="52"/>
      <c r="Q434" s="52"/>
    </row>
    <row r="435" spans="2:27" ht="14.25" thickBot="1">
      <c r="B435" s="11"/>
    </row>
    <row r="436" spans="2:27" ht="19.5" customHeight="1" thickBot="1">
      <c r="B436" s="521" t="s">
        <v>41</v>
      </c>
      <c r="C436" s="534" t="s">
        <v>524</v>
      </c>
      <c r="D436" s="535"/>
      <c r="E436" s="527" t="s">
        <v>1113</v>
      </c>
      <c r="F436" s="581"/>
      <c r="G436" s="528"/>
      <c r="H436" s="531" t="s">
        <v>453</v>
      </c>
      <c r="I436" s="532"/>
      <c r="J436" s="532"/>
      <c r="K436" s="532"/>
      <c r="L436" s="532"/>
      <c r="M436" s="532"/>
      <c r="N436" s="532"/>
      <c r="O436" s="532"/>
      <c r="P436" s="532"/>
      <c r="Q436" s="533"/>
      <c r="R436" s="531" t="s">
        <v>455</v>
      </c>
      <c r="S436" s="532"/>
      <c r="T436" s="532"/>
      <c r="U436" s="532"/>
      <c r="V436" s="532"/>
      <c r="W436" s="532"/>
      <c r="X436" s="532"/>
      <c r="Y436" s="533"/>
    </row>
    <row r="437" spans="2:27" ht="19.5" customHeight="1">
      <c r="B437" s="522"/>
      <c r="C437" s="536"/>
      <c r="D437" s="537"/>
      <c r="E437" s="529"/>
      <c r="F437" s="582"/>
      <c r="G437" s="530"/>
      <c r="H437" s="516" t="s">
        <v>1378</v>
      </c>
      <c r="I437" s="507"/>
      <c r="J437" s="516" t="s">
        <v>1075</v>
      </c>
      <c r="K437" s="507"/>
      <c r="L437" s="516" t="s">
        <v>1005</v>
      </c>
      <c r="M437" s="507"/>
      <c r="N437" s="516" t="s">
        <v>790</v>
      </c>
      <c r="O437" s="507"/>
      <c r="P437" s="516" t="s">
        <v>1998</v>
      </c>
      <c r="Q437" s="507"/>
      <c r="R437" s="516" t="s">
        <v>973</v>
      </c>
      <c r="S437" s="507"/>
      <c r="T437" s="516" t="s">
        <v>765</v>
      </c>
      <c r="U437" s="507"/>
      <c r="V437" s="516" t="s">
        <v>788</v>
      </c>
      <c r="W437" s="507"/>
      <c r="X437" s="516" t="s">
        <v>1092</v>
      </c>
      <c r="Y437" s="507"/>
    </row>
    <row r="438" spans="2:27" ht="19.5" customHeight="1">
      <c r="B438" s="522"/>
      <c r="C438" s="536"/>
      <c r="D438" s="537"/>
      <c r="E438" s="583" t="s">
        <v>2033</v>
      </c>
      <c r="F438" s="584"/>
      <c r="G438" s="550" t="s">
        <v>1114</v>
      </c>
      <c r="H438" s="517"/>
      <c r="I438" s="509"/>
      <c r="J438" s="517"/>
      <c r="K438" s="509"/>
      <c r="L438" s="517"/>
      <c r="M438" s="509"/>
      <c r="N438" s="517"/>
      <c r="O438" s="509"/>
      <c r="P438" s="517"/>
      <c r="Q438" s="509"/>
      <c r="R438" s="517"/>
      <c r="S438" s="509"/>
      <c r="T438" s="517"/>
      <c r="U438" s="509"/>
      <c r="V438" s="517"/>
      <c r="W438" s="509"/>
      <c r="X438" s="517"/>
      <c r="Y438" s="509"/>
    </row>
    <row r="439" spans="2:27" ht="19.5" customHeight="1" thickBot="1">
      <c r="B439" s="523"/>
      <c r="C439" s="538"/>
      <c r="D439" s="539"/>
      <c r="E439" s="585"/>
      <c r="F439" s="586"/>
      <c r="G439" s="574"/>
      <c r="H439" s="514" t="s">
        <v>1078</v>
      </c>
      <c r="I439" s="515"/>
      <c r="J439" s="514" t="s">
        <v>167</v>
      </c>
      <c r="K439" s="515"/>
      <c r="L439" s="514" t="s">
        <v>1083</v>
      </c>
      <c r="M439" s="515"/>
      <c r="N439" s="514" t="s">
        <v>1090</v>
      </c>
      <c r="O439" s="515"/>
      <c r="P439" s="514" t="s">
        <v>1999</v>
      </c>
      <c r="Q439" s="515"/>
      <c r="R439" s="514" t="s">
        <v>1082</v>
      </c>
      <c r="S439" s="515"/>
      <c r="T439" s="514" t="s">
        <v>1082</v>
      </c>
      <c r="U439" s="515"/>
      <c r="V439" s="514" t="s">
        <v>1091</v>
      </c>
      <c r="W439" s="515"/>
      <c r="X439" s="514" t="s">
        <v>163</v>
      </c>
      <c r="Y439" s="515"/>
    </row>
    <row r="440" spans="2:27" ht="30" customHeight="1">
      <c r="B440" s="502">
        <v>22</v>
      </c>
      <c r="C440" s="534" t="s">
        <v>458</v>
      </c>
      <c r="D440" s="535"/>
      <c r="E440" s="500"/>
      <c r="F440" s="587"/>
      <c r="G440" s="353">
        <v>101</v>
      </c>
      <c r="H440" s="91" t="str">
        <f>IF(ユーザー別卸価格!H440="","", IF(ISNUMBER(ユーザー別卸価格!H440),IF(入力!$C$25=1,ROUNDDOWN(IF(入力!$C$21=1,ユーザー別卸価格!H440/(100-入力!$C$22)%,ユーザー別卸価格!H440+入力!$C$23),-入力!$C$24),IF(入力!$C$25=2,ROUNDUP(IF(入力!$C$21=1,ユーザー別卸価格!H440/(100-入力!$C$22)%,ユーザー別卸価格!H440+入力!$C$23),-入力!$C$24),ROUND(IF(入力!$C$21=1,ユーザー別卸価格!H440/(100-入力!$C$22)%,ユーザー別卸価格!H440+入力!$C$23),-入力!$C$24))),ユーザー別卸価格!H440))</f>
        <v/>
      </c>
      <c r="I440" s="125">
        <f>'6桁'!I440</f>
        <v>0</v>
      </c>
      <c r="J440" s="91" t="str">
        <f>IF(ユーザー別卸価格!J440="","", IF(ISNUMBER(ユーザー別卸価格!J440),IF(入力!$C$25=1,ROUNDDOWN(IF(入力!$C$21=1,ユーザー別卸価格!J440/(100-入力!$C$22)%,ユーザー別卸価格!J440+入力!$C$23),-入力!$C$24),IF(入力!$C$25=2,ROUNDUP(IF(入力!$C$21=1,ユーザー別卸価格!J440/(100-入力!$C$22)%,ユーザー別卸価格!J440+入力!$C$23),-入力!$C$24),ROUND(IF(入力!$C$21=1,ユーザー別卸価格!J440/(100-入力!$C$22)%,ユーザー別卸価格!J440+入力!$C$23),-入力!$C$24))),ユーザー別卸価格!J440))</f>
        <v/>
      </c>
      <c r="K440" s="125">
        <f>'6桁'!K440</f>
        <v>0</v>
      </c>
      <c r="L440" s="91" t="str">
        <f>IF(ユーザー別卸価格!L440="","", IF(ISNUMBER(ユーザー別卸価格!L440),IF(入力!$C$25=1,ROUNDDOWN(IF(入力!$C$21=1,ユーザー別卸価格!L440/(100-入力!$C$22)%,ユーザー別卸価格!L440+入力!$C$23),-入力!$C$24),IF(入力!$C$25=2,ROUNDUP(IF(入力!$C$21=1,ユーザー別卸価格!L440/(100-入力!$C$22)%,ユーザー別卸価格!L440+入力!$C$23),-入力!$C$24),ROUND(IF(入力!$C$21=1,ユーザー別卸価格!L440/(100-入力!$C$22)%,ユーザー別卸価格!L440+入力!$C$23),-入力!$C$24))),ユーザー別卸価格!L440))</f>
        <v/>
      </c>
      <c r="M440" s="125">
        <f>'6桁'!M440</f>
        <v>0</v>
      </c>
      <c r="N440" s="91" t="str">
        <f>IF(ユーザー別卸価格!N440="","", IF(ISNUMBER(ユーザー別卸価格!N440),IF(入力!$C$25=1,ROUNDDOWN(IF(入力!$C$21=1,ユーザー別卸価格!N440/(100-入力!$C$22)%,ユーザー別卸価格!N440+入力!$C$23),-入力!$C$24),IF(入力!$C$25=2,ROUNDUP(IF(入力!$C$21=1,ユーザー別卸価格!N440/(100-入力!$C$22)%,ユーザー別卸価格!N440+入力!$C$23),-入力!$C$24),ROUND(IF(入力!$C$21=1,ユーザー別卸価格!N440/(100-入力!$C$22)%,ユーザー別卸価格!N440+入力!$C$23),-入力!$C$24))),ユーザー別卸価格!N440))</f>
        <v/>
      </c>
      <c r="O440" s="125">
        <f>'6桁'!O440</f>
        <v>0</v>
      </c>
      <c r="P440" s="91" t="str">
        <f>IF(ユーザー別卸価格!P440="","", IF(ISNUMBER(ユーザー別卸価格!P440),IF(入力!$C$25=1,ROUNDDOWN(IF(入力!$C$21=1,ユーザー別卸価格!P440/(100-入力!$C$22)%,ユーザー別卸価格!P440+入力!$C$23),-入力!$C$24),IF(入力!$C$25=2,ROUNDUP(IF(入力!$C$21=1,ユーザー別卸価格!P440/(100-入力!$C$22)%,ユーザー別卸価格!P440+入力!$C$23),-入力!$C$24),ROUND(IF(入力!$C$21=1,ユーザー別卸価格!P440/(100-入力!$C$22)%,ユーザー別卸価格!P440+入力!$C$23),-入力!$C$24))),ユーザー別卸価格!P440))</f>
        <v/>
      </c>
      <c r="Q440" s="125">
        <f>'6桁'!Q440</f>
        <v>0</v>
      </c>
      <c r="R440" s="91" t="str">
        <f>IF(ユーザー別卸価格!R440="","", IF(ISNUMBER(ユーザー別卸価格!R440),IF(入力!$E$25=1,ROUNDDOWN(IF(入力!$E$21=1,ユーザー別卸価格!R440/(100-入力!$E$22)%,ユーザー別卸価格!R440+入力!$E$23),-入力!$E$24),IF(入力!$E$25=2,ROUNDUP(IF(入力!$E$21=1,ユーザー別卸価格!R440/(100-入力!$E$22)%,ユーザー別卸価格!R440+入力!$E$23),-入力!$E$24),ROUND(IF(入力!$E$21=1,ユーザー別卸価格!R440/(100-入力!$E$22)%,ユーザー別卸価格!R440+入力!$E$23),-入力!$E$24))),ユーザー別卸価格!R440))</f>
        <v/>
      </c>
      <c r="S440" s="125">
        <f>'6桁'!S440</f>
        <v>0</v>
      </c>
      <c r="T440" s="457" t="str">
        <f>IF(ユーザー別卸価格!T440="","", IF(ISNUMBER(ユーザー別卸価格!T440),IF(入力!$E$25=1,ROUNDDOWN(IF(入力!$E$21=1,ユーザー別卸価格!T440/(100-入力!$E$22)%,ユーザー別卸価格!T440+入力!$E$23),-入力!$E$24),IF(入力!$E$25=2,ROUNDUP(IF(入力!$E$21=1,ユーザー別卸価格!T440/(100-入力!$E$22)%,ユーザー別卸価格!T440+入力!$E$23),-入力!$E$24),ROUND(IF(入力!$E$21=1,ユーザー別卸価格!T440/(100-入力!$E$22)%,ユーザー別卸価格!T440+入力!$E$23),-入力!$E$24))),ユーザー別卸価格!T440))</f>
        <v>卸価格設定なし</v>
      </c>
      <c r="U440" s="125" t="str">
        <f>'6桁'!U440</f>
        <v>Y★</v>
      </c>
      <c r="V440" s="457" t="str">
        <f>IF(ユーザー別卸価格!V440="","", IF(ISNUMBER(ユーザー別卸価格!V440),IF(入力!$E$25=1,ROUNDDOWN(IF(入力!$E$21=1,ユーザー別卸価格!V440/(100-入力!$E$22)%,ユーザー別卸価格!V440+入力!$E$23),-入力!$E$24),IF(入力!$E$25=2,ROUNDUP(IF(入力!$E$21=1,ユーザー別卸価格!V440/(100-入力!$E$22)%,ユーザー別卸価格!V440+入力!$E$23),-入力!$E$24),ROUND(IF(入力!$E$21=1,ユーザー別卸価格!V440/(100-入力!$E$22)%,ユーザー別卸価格!V440+入力!$E$23),-入力!$E$24))),ユーザー別卸価格!V440))</f>
        <v/>
      </c>
      <c r="W440" s="124">
        <f>'6桁'!W440</f>
        <v>0</v>
      </c>
      <c r="X440" s="457" t="str">
        <f>IF(ユーザー別卸価格!X440="","", IF(ISNUMBER(ユーザー別卸価格!X440),IF(入力!$E$25=1,ROUNDDOWN(IF(入力!$E$21=1,ユーザー別卸価格!X440/(100-入力!$E$22)%,ユーザー別卸価格!X440+入力!$E$23),-入力!$E$24),IF(入力!$E$25=2,ROUNDUP(IF(入力!$E$21=1,ユーザー別卸価格!X440/(100-入力!$E$22)%,ユーザー別卸価格!X440+入力!$E$23),-入力!$E$24),ROUND(IF(入力!$E$21=1,ユーザー別卸価格!X440/(100-入力!$E$22)%,ユーザー別卸価格!X440+入力!$E$23),-入力!$E$24))),ユーザー別卸価格!X440))</f>
        <v/>
      </c>
      <c r="Y440" s="92">
        <f>'6桁'!Y440</f>
        <v>0</v>
      </c>
    </row>
    <row r="441" spans="2:27" ht="30" customHeight="1">
      <c r="B441" s="503"/>
      <c r="C441" s="500" t="s">
        <v>326</v>
      </c>
      <c r="D441" s="501"/>
      <c r="E441" s="500"/>
      <c r="F441" s="587"/>
      <c r="G441" s="361">
        <v>103</v>
      </c>
      <c r="H441" s="94" t="str">
        <f>IF(ユーザー別卸価格!H441="","", IF(ISNUMBER(ユーザー別卸価格!H441),IF(入力!$C$25=1,ROUNDDOWN(IF(入力!$C$21=1,ユーザー別卸価格!H441/(100-入力!$C$22)%,ユーザー別卸価格!H441+入力!$C$23),-入力!$C$24),IF(入力!$C$25=2,ROUNDUP(IF(入力!$C$21=1,ユーザー別卸価格!H441/(100-入力!$C$22)%,ユーザー別卸価格!H441+入力!$C$23),-入力!$C$24),ROUND(IF(入力!$C$21=1,ユーザー別卸価格!H441/(100-入力!$C$22)%,ユーザー別卸価格!H441+入力!$C$23),-入力!$C$24))),ユーザー別卸価格!H441))</f>
        <v/>
      </c>
      <c r="I441" s="360">
        <f>'6桁'!I441</f>
        <v>0</v>
      </c>
      <c r="J441" s="94" t="str">
        <f>IF(ユーザー別卸価格!J441="","", IF(ISNUMBER(ユーザー別卸価格!J441),IF(入力!$C$25=1,ROUNDDOWN(IF(入力!$C$21=1,ユーザー別卸価格!J441/(100-入力!$C$22)%,ユーザー別卸価格!J441+入力!$C$23),-入力!$C$24),IF(入力!$C$25=2,ROUNDUP(IF(入力!$C$21=1,ユーザー別卸価格!J441/(100-入力!$C$22)%,ユーザー別卸価格!J441+入力!$C$23),-入力!$C$24),ROUND(IF(入力!$C$21=1,ユーザー別卸価格!J441/(100-入力!$C$22)%,ユーザー別卸価格!J441+入力!$C$23),-入力!$C$24))),ユーザー別卸価格!J441))</f>
        <v/>
      </c>
      <c r="K441" s="360">
        <f>'6桁'!K441</f>
        <v>0</v>
      </c>
      <c r="L441" s="94" t="str">
        <f>IF(ユーザー別卸価格!L441="","", IF(ISNUMBER(ユーザー別卸価格!L441),IF(入力!$C$25=1,ROUNDDOWN(IF(入力!$C$21=1,ユーザー別卸価格!L441/(100-入力!$C$22)%,ユーザー別卸価格!L441+入力!$C$23),-入力!$C$24),IF(入力!$C$25=2,ROUNDUP(IF(入力!$C$21=1,ユーザー別卸価格!L441/(100-入力!$C$22)%,ユーザー別卸価格!L441+入力!$C$23),-入力!$C$24),ROUND(IF(入力!$C$21=1,ユーザー別卸価格!L441/(100-入力!$C$22)%,ユーザー別卸価格!L441+入力!$C$23),-入力!$C$24))),ユーザー別卸価格!L441))</f>
        <v/>
      </c>
      <c r="M441" s="360">
        <f>'6桁'!M441</f>
        <v>0</v>
      </c>
      <c r="N441" s="94" t="str">
        <f>IF(ユーザー別卸価格!N441="","", IF(ISNUMBER(ユーザー別卸価格!N441),IF(入力!$C$25=1,ROUNDDOWN(IF(入力!$C$21=1,ユーザー別卸価格!N441/(100-入力!$C$22)%,ユーザー別卸価格!N441+入力!$C$23),-入力!$C$24),IF(入力!$C$25=2,ROUNDUP(IF(入力!$C$21=1,ユーザー別卸価格!N441/(100-入力!$C$22)%,ユーザー別卸価格!N441+入力!$C$23),-入力!$C$24),ROUND(IF(入力!$C$21=1,ユーザー別卸価格!N441/(100-入力!$C$22)%,ユーザー別卸価格!N441+入力!$C$23),-入力!$C$24))),ユーザー別卸価格!N441))</f>
        <v/>
      </c>
      <c r="O441" s="360">
        <f>'6桁'!O441</f>
        <v>0</v>
      </c>
      <c r="P441" s="94" t="str">
        <f>IF(ユーザー別卸価格!P441="","", IF(ISNUMBER(ユーザー別卸価格!P441),IF(入力!$C$25=1,ROUNDDOWN(IF(入力!$C$21=1,ユーザー別卸価格!P441/(100-入力!$C$22)%,ユーザー別卸価格!P441+入力!$C$23),-入力!$C$24),IF(入力!$C$25=2,ROUNDUP(IF(入力!$C$21=1,ユーザー別卸価格!P441/(100-入力!$C$22)%,ユーザー別卸価格!P441+入力!$C$23),-入力!$C$24),ROUND(IF(入力!$C$21=1,ユーザー別卸価格!P441/(100-入力!$C$22)%,ユーザー別卸価格!P441+入力!$C$23),-入力!$C$24))),ユーザー別卸価格!P441))</f>
        <v/>
      </c>
      <c r="Q441" s="360">
        <f>'6桁'!Q441</f>
        <v>0</v>
      </c>
      <c r="R441" s="94" t="str">
        <f>IF(ユーザー別卸価格!R441="","", IF(ISNUMBER(ユーザー別卸価格!R441),IF(入力!$E$25=1,ROUNDDOWN(IF(入力!$E$21=1,ユーザー別卸価格!R441/(100-入力!$E$22)%,ユーザー別卸価格!R441+入力!$E$23),-入力!$E$24),IF(入力!$E$25=2,ROUNDUP(IF(入力!$E$21=1,ユーザー別卸価格!R441/(100-入力!$E$22)%,ユーザー別卸価格!R441+入力!$E$23),-入力!$E$24),ROUND(IF(入力!$E$21=1,ユーザー別卸価格!R441/(100-入力!$E$22)%,ユーザー別卸価格!R441+入力!$E$23),-入力!$E$24))),ユーザー別卸価格!R441))</f>
        <v/>
      </c>
      <c r="S441" s="360">
        <f>'6桁'!S441</f>
        <v>0</v>
      </c>
      <c r="T441" s="475" t="str">
        <f>IF(ユーザー別卸価格!T441="","", IF(ISNUMBER(ユーザー別卸価格!T441),IF(入力!$E$25=1,ROUNDDOWN(IF(入力!$E$21=1,ユーザー別卸価格!T441/(100-入力!$E$22)%,ユーザー別卸価格!T441+入力!$E$23),-入力!$E$24),IF(入力!$E$25=2,ROUNDUP(IF(入力!$E$21=1,ユーザー別卸価格!T441/(100-入力!$E$22)%,ユーザー別卸価格!T441+入力!$E$23),-入力!$E$24),ROUND(IF(入力!$E$21=1,ユーザー別卸価格!T441/(100-入力!$E$22)%,ユーザー別卸価格!T441+入力!$E$23),-入力!$E$24))),ユーザー別卸価格!T441))</f>
        <v>卸価格設定なし</v>
      </c>
      <c r="U441" s="360" t="str">
        <f>'6桁'!U441</f>
        <v>Y★</v>
      </c>
      <c r="V441" s="475" t="str">
        <f>IF(ユーザー別卸価格!V441="","", IF(ISNUMBER(ユーザー別卸価格!V441),IF(入力!$E$25=1,ROUNDDOWN(IF(入力!$E$21=1,ユーザー別卸価格!V441/(100-入力!$E$22)%,ユーザー別卸価格!V441+入力!$E$23),-入力!$E$24),IF(入力!$E$25=2,ROUNDUP(IF(入力!$E$21=1,ユーザー別卸価格!V441/(100-入力!$E$22)%,ユーザー別卸価格!V441+入力!$E$23),-入力!$E$24),ROUND(IF(入力!$E$21=1,ユーザー別卸価格!V441/(100-入力!$E$22)%,ユーザー別卸価格!V441+入力!$E$23),-入力!$E$24))),ユーザー別卸価格!V441))</f>
        <v/>
      </c>
      <c r="W441" s="133">
        <f>'6桁'!W441</f>
        <v>0</v>
      </c>
      <c r="X441" s="475" t="str">
        <f>IF(ユーザー別卸価格!X441="","", IF(ISNUMBER(ユーザー別卸価格!X441),IF(入力!$E$25=1,ROUNDDOWN(IF(入力!$E$21=1,ユーザー別卸価格!X441/(100-入力!$E$22)%,ユーザー別卸価格!X441+入力!$E$23),-入力!$E$24),IF(入力!$E$25=2,ROUNDUP(IF(入力!$E$21=1,ユーザー別卸価格!X441/(100-入力!$E$22)%,ユーザー別卸価格!X441+入力!$E$23),-入力!$E$24),ROUND(IF(入力!$E$21=1,ユーザー別卸価格!X441/(100-入力!$E$22)%,ユーザー別卸価格!X441+入力!$E$23),-入力!$E$24))),ユーザー別卸価格!X441))</f>
        <v/>
      </c>
      <c r="Y441" s="237">
        <f>'6桁'!Y441</f>
        <v>0</v>
      </c>
    </row>
    <row r="442" spans="2:27" ht="30" customHeight="1">
      <c r="B442" s="503"/>
      <c r="C442" s="500" t="s">
        <v>460</v>
      </c>
      <c r="D442" s="501"/>
      <c r="E442" s="500"/>
      <c r="F442" s="587"/>
      <c r="G442" s="342">
        <v>102</v>
      </c>
      <c r="H442" s="95" t="str">
        <f>IF(ユーザー別卸価格!H442="","", IF(ISNUMBER(ユーザー別卸価格!H442),IF(入力!$C$25=1,ROUNDDOWN(IF(入力!$C$21=1,ユーザー別卸価格!H442/(100-入力!$C$22)%,ユーザー別卸価格!H442+入力!$C$23),-入力!$C$24),IF(入力!$C$25=2,ROUNDUP(IF(入力!$C$21=1,ユーザー別卸価格!H442/(100-入力!$C$22)%,ユーザー別卸価格!H442+入力!$C$23),-入力!$C$24),ROUND(IF(入力!$C$21=1,ユーザー別卸価格!H442/(100-入力!$C$22)%,ユーザー別卸価格!H442+入力!$C$23),-入力!$C$24))),ユーザー別卸価格!H442))</f>
        <v/>
      </c>
      <c r="I442" s="96">
        <f>'6桁'!I442</f>
        <v>0</v>
      </c>
      <c r="J442" s="95" t="str">
        <f>IF(ユーザー別卸価格!J442="","", IF(ISNUMBER(ユーザー別卸価格!J442),IF(入力!$C$25=1,ROUNDDOWN(IF(入力!$C$21=1,ユーザー別卸価格!J442/(100-入力!$C$22)%,ユーザー別卸価格!J442+入力!$C$23),-入力!$C$24),IF(入力!$C$25=2,ROUNDUP(IF(入力!$C$21=1,ユーザー別卸価格!J442/(100-入力!$C$22)%,ユーザー別卸価格!J442+入力!$C$23),-入力!$C$24),ROUND(IF(入力!$C$21=1,ユーザー別卸価格!J442/(100-入力!$C$22)%,ユーザー別卸価格!J442+入力!$C$23),-入力!$C$24))),ユーザー別卸価格!J442))</f>
        <v/>
      </c>
      <c r="K442" s="96">
        <f>'6桁'!K442</f>
        <v>0</v>
      </c>
      <c r="L442" s="95" t="str">
        <f>IF(ユーザー別卸価格!L442="","", IF(ISNUMBER(ユーザー別卸価格!L442),IF(入力!$C$25=1,ROUNDDOWN(IF(入力!$C$21=1,ユーザー別卸価格!L442/(100-入力!$C$22)%,ユーザー別卸価格!L442+入力!$C$23),-入力!$C$24),IF(入力!$C$25=2,ROUNDUP(IF(入力!$C$21=1,ユーザー別卸価格!L442/(100-入力!$C$22)%,ユーザー別卸価格!L442+入力!$C$23),-入力!$C$24),ROUND(IF(入力!$C$21=1,ユーザー別卸価格!L442/(100-入力!$C$22)%,ユーザー別卸価格!L442+入力!$C$23),-入力!$C$24))),ユーザー別卸価格!L442))</f>
        <v/>
      </c>
      <c r="M442" s="96">
        <f>'6桁'!M442</f>
        <v>0</v>
      </c>
      <c r="N442" s="95" t="str">
        <f>IF(ユーザー別卸価格!N442="","", IF(ISNUMBER(ユーザー別卸価格!N442),IF(入力!$C$25=1,ROUNDDOWN(IF(入力!$C$21=1,ユーザー別卸価格!N442/(100-入力!$C$22)%,ユーザー別卸価格!N442+入力!$C$23),-入力!$C$24),IF(入力!$C$25=2,ROUNDUP(IF(入力!$C$21=1,ユーザー別卸価格!N442/(100-入力!$C$22)%,ユーザー別卸価格!N442+入力!$C$23),-入力!$C$24),ROUND(IF(入力!$C$21=1,ユーザー別卸価格!N442/(100-入力!$C$22)%,ユーザー別卸価格!N442+入力!$C$23),-入力!$C$24))),ユーザー別卸価格!N442))</f>
        <v/>
      </c>
      <c r="O442" s="96">
        <f>'6桁'!O442</f>
        <v>0</v>
      </c>
      <c r="P442" s="95" t="str">
        <f>IF(ユーザー別卸価格!P442="","", IF(ISNUMBER(ユーザー別卸価格!P442),IF(入力!$C$25=1,ROUNDDOWN(IF(入力!$C$21=1,ユーザー別卸価格!P442/(100-入力!$C$22)%,ユーザー別卸価格!P442+入力!$C$23),-入力!$C$24),IF(入力!$C$25=2,ROUNDUP(IF(入力!$C$21=1,ユーザー別卸価格!P442/(100-入力!$C$22)%,ユーザー別卸価格!P442+入力!$C$23),-入力!$C$24),ROUND(IF(入力!$C$21=1,ユーザー別卸価格!P442/(100-入力!$C$22)%,ユーザー別卸価格!P442+入力!$C$23),-入力!$C$24))),ユーザー別卸価格!P442))</f>
        <v/>
      </c>
      <c r="Q442" s="96">
        <f>'6桁'!Q442</f>
        <v>0</v>
      </c>
      <c r="R442" s="95" t="str">
        <f>IF(ユーザー別卸価格!R442="","", IF(ISNUMBER(ユーザー別卸価格!R442),IF(入力!$E$25=1,ROUNDDOWN(IF(入力!$E$21=1,ユーザー別卸価格!R442/(100-入力!$E$22)%,ユーザー別卸価格!R442+入力!$E$23),-入力!$E$24),IF(入力!$E$25=2,ROUNDUP(IF(入力!$E$21=1,ユーザー別卸価格!R442/(100-入力!$E$22)%,ユーザー別卸価格!R442+入力!$E$23),-入力!$E$24),ROUND(IF(入力!$E$21=1,ユーザー別卸価格!R442/(100-入力!$E$22)%,ユーザー別卸価格!R442+入力!$E$23),-入力!$E$24))),ユーザー別卸価格!R442))</f>
        <v/>
      </c>
      <c r="S442" s="96">
        <f>'6桁'!S442</f>
        <v>0</v>
      </c>
      <c r="T442" s="456" t="str">
        <f>IF(ユーザー別卸価格!T442="","", IF(ISNUMBER(ユーザー別卸価格!T442),IF(入力!$E$25=1,ROUNDDOWN(IF(入力!$E$21=1,ユーザー別卸価格!T442/(100-入力!$E$22)%,ユーザー別卸価格!T442+入力!$E$23),-入力!$E$24),IF(入力!$E$25=2,ROUNDUP(IF(入力!$E$21=1,ユーザー別卸価格!T442/(100-入力!$E$22)%,ユーザー別卸価格!T442+入力!$E$23),-入力!$E$24),ROUND(IF(入力!$E$21=1,ユーザー別卸価格!T442/(100-入力!$E$22)%,ユーザー別卸価格!T442+入力!$E$23),-入力!$E$24))),ユーザー別卸価格!T442))</f>
        <v>卸価格設定なし</v>
      </c>
      <c r="U442" s="96" t="str">
        <f>'6桁'!U442</f>
        <v>Y★</v>
      </c>
      <c r="V442" s="456" t="str">
        <f>IF(ユーザー別卸価格!V442="","", IF(ISNUMBER(ユーザー別卸価格!V442),IF(入力!$E$25=1,ROUNDDOWN(IF(入力!$E$21=1,ユーザー別卸価格!V442/(100-入力!$E$22)%,ユーザー別卸価格!V442+入力!$E$23),-入力!$E$24),IF(入力!$E$25=2,ROUNDUP(IF(入力!$E$21=1,ユーザー別卸価格!V442/(100-入力!$E$22)%,ユーザー別卸価格!V442+入力!$E$23),-入力!$E$24),ROUND(IF(入力!$E$21=1,ユーザー別卸価格!V442/(100-入力!$E$22)%,ユーザー別卸価格!V442+入力!$E$23),-入力!$E$24))),ユーザー別卸価格!V442))</f>
        <v/>
      </c>
      <c r="W442" s="126">
        <f>'6桁'!W442</f>
        <v>0</v>
      </c>
      <c r="X442" s="456" t="str">
        <f>IF(ユーザー別卸価格!X442="","", IF(ISNUMBER(ユーザー別卸価格!X442),IF(入力!$E$25=1,ROUNDDOWN(IF(入力!$E$21=1,ユーザー別卸価格!X442/(100-入力!$E$22)%,ユーザー別卸価格!X442+入力!$E$23),-入力!$E$24),IF(入力!$E$25=2,ROUNDUP(IF(入力!$E$21=1,ユーザー別卸価格!X442/(100-入力!$E$22)%,ユーザー別卸価格!X442+入力!$E$23),-入力!$E$24),ROUND(IF(入力!$E$21=1,ユーザー別卸価格!X442/(100-入力!$E$22)%,ユーザー別卸価格!X442+入力!$E$23),-入力!$E$24))),ユーザー別卸価格!X442))</f>
        <v/>
      </c>
      <c r="Y442" s="20">
        <f>'6桁'!Y442</f>
        <v>0</v>
      </c>
    </row>
    <row r="443" spans="2:27" ht="30" customHeight="1">
      <c r="B443" s="503"/>
      <c r="C443" s="500" t="s">
        <v>462</v>
      </c>
      <c r="D443" s="501"/>
      <c r="E443" s="500"/>
      <c r="F443" s="587"/>
      <c r="G443" s="342">
        <v>106</v>
      </c>
      <c r="H443" s="95" t="str">
        <f>IF(ユーザー別卸価格!H443="","", IF(ISNUMBER(ユーザー別卸価格!H443),IF(入力!$C$25=1,ROUNDDOWN(IF(入力!$C$21=1,ユーザー別卸価格!H443/(100-入力!$C$22)%,ユーザー別卸価格!H443+入力!$C$23),-入力!$C$24),IF(入力!$C$25=2,ROUNDUP(IF(入力!$C$21=1,ユーザー別卸価格!H443/(100-入力!$C$22)%,ユーザー別卸価格!H443+入力!$C$23),-入力!$C$24),ROUND(IF(入力!$C$21=1,ユーザー別卸価格!H443/(100-入力!$C$22)%,ユーザー別卸価格!H443+入力!$C$23),-入力!$C$24))),ユーザー別卸価格!H443))</f>
        <v/>
      </c>
      <c r="I443" s="96">
        <f>'6桁'!I443</f>
        <v>0</v>
      </c>
      <c r="J443" s="95" t="str">
        <f>IF(ユーザー別卸価格!J443="","", IF(ISNUMBER(ユーザー別卸価格!J443),IF(入力!$C$25=1,ROUNDDOWN(IF(入力!$C$21=1,ユーザー別卸価格!J443/(100-入力!$C$22)%,ユーザー別卸価格!J443+入力!$C$23),-入力!$C$24),IF(入力!$C$25=2,ROUNDUP(IF(入力!$C$21=1,ユーザー別卸価格!J443/(100-入力!$C$22)%,ユーザー別卸価格!J443+入力!$C$23),-入力!$C$24),ROUND(IF(入力!$C$21=1,ユーザー別卸価格!J443/(100-入力!$C$22)%,ユーザー別卸価格!J443+入力!$C$23),-入力!$C$24))),ユーザー別卸価格!J443))</f>
        <v/>
      </c>
      <c r="K443" s="96">
        <f>'6桁'!K443</f>
        <v>0</v>
      </c>
      <c r="L443" s="95" t="str">
        <f>IF(ユーザー別卸価格!L443="","", IF(ISNUMBER(ユーザー別卸価格!L443),IF(入力!$C$25=1,ROUNDDOWN(IF(入力!$C$21=1,ユーザー別卸価格!L443/(100-入力!$C$22)%,ユーザー別卸価格!L443+入力!$C$23),-入力!$C$24),IF(入力!$C$25=2,ROUNDUP(IF(入力!$C$21=1,ユーザー別卸価格!L443/(100-入力!$C$22)%,ユーザー別卸価格!L443+入力!$C$23),-入力!$C$24),ROUND(IF(入力!$C$21=1,ユーザー別卸価格!L443/(100-入力!$C$22)%,ユーザー別卸価格!L443+入力!$C$23),-入力!$C$24))),ユーザー別卸価格!L443))</f>
        <v/>
      </c>
      <c r="M443" s="96">
        <f>'6桁'!M443</f>
        <v>0</v>
      </c>
      <c r="N443" s="95" t="str">
        <f>IF(ユーザー別卸価格!N443="","", IF(ISNUMBER(ユーザー別卸価格!N443),IF(入力!$C$25=1,ROUNDDOWN(IF(入力!$C$21=1,ユーザー別卸価格!N443/(100-入力!$C$22)%,ユーザー別卸価格!N443+入力!$C$23),-入力!$C$24),IF(入力!$C$25=2,ROUNDUP(IF(入力!$C$21=1,ユーザー別卸価格!N443/(100-入力!$C$22)%,ユーザー別卸価格!N443+入力!$C$23),-入力!$C$24),ROUND(IF(入力!$C$21=1,ユーザー別卸価格!N443/(100-入力!$C$22)%,ユーザー別卸価格!N443+入力!$C$23),-入力!$C$24))),ユーザー別卸価格!N443))</f>
        <v/>
      </c>
      <c r="O443" s="96">
        <f>'6桁'!O443</f>
        <v>0</v>
      </c>
      <c r="P443" s="95" t="str">
        <f>IF(ユーザー別卸価格!P443="","", IF(ISNUMBER(ユーザー別卸価格!P443),IF(入力!$C$25=1,ROUNDDOWN(IF(入力!$C$21=1,ユーザー別卸価格!P443/(100-入力!$C$22)%,ユーザー別卸価格!P443+入力!$C$23),-入力!$C$24),IF(入力!$C$25=2,ROUNDUP(IF(入力!$C$21=1,ユーザー別卸価格!P443/(100-入力!$C$22)%,ユーザー別卸価格!P443+入力!$C$23),-入力!$C$24),ROUND(IF(入力!$C$21=1,ユーザー別卸価格!P443/(100-入力!$C$22)%,ユーザー別卸価格!P443+入力!$C$23),-入力!$C$24))),ユーザー別卸価格!P443))</f>
        <v/>
      </c>
      <c r="Q443" s="96">
        <f>'6桁'!Q443</f>
        <v>0</v>
      </c>
      <c r="R443" s="95" t="str">
        <f>IF(ユーザー別卸価格!R443="","", IF(ISNUMBER(ユーザー別卸価格!R443),IF(入力!$E$25=1,ROUNDDOWN(IF(入力!$E$21=1,ユーザー別卸価格!R443/(100-入力!$E$22)%,ユーザー別卸価格!R443+入力!$E$23),-入力!$E$24),IF(入力!$E$25=2,ROUNDUP(IF(入力!$E$21=1,ユーザー別卸価格!R443/(100-入力!$E$22)%,ユーザー別卸価格!R443+入力!$E$23),-入力!$E$24),ROUND(IF(入力!$E$21=1,ユーザー別卸価格!R443/(100-入力!$E$22)%,ユーザー別卸価格!R443+入力!$E$23),-入力!$E$24))),ユーザー別卸価格!R443))</f>
        <v/>
      </c>
      <c r="S443" s="96">
        <f>'6桁'!S443</f>
        <v>0</v>
      </c>
      <c r="T443" s="456" t="str">
        <f>IF(ユーザー別卸価格!T443="","", IF(ISNUMBER(ユーザー別卸価格!T443),IF(入力!$E$25=1,ROUNDDOWN(IF(入力!$E$21=1,ユーザー別卸価格!T443/(100-入力!$E$22)%,ユーザー別卸価格!T443+入力!$E$23),-入力!$E$24),IF(入力!$E$25=2,ROUNDUP(IF(入力!$E$21=1,ユーザー別卸価格!T443/(100-入力!$E$22)%,ユーザー別卸価格!T443+入力!$E$23),-入力!$E$24),ROUND(IF(入力!$E$21=1,ユーザー別卸価格!T443/(100-入力!$E$22)%,ユーザー別卸価格!T443+入力!$E$23),-入力!$E$24))),ユーザー別卸価格!T443))</f>
        <v>卸価格設定なし</v>
      </c>
      <c r="U443" s="96" t="str">
        <f>'6桁'!U443</f>
        <v>Y★</v>
      </c>
      <c r="V443" s="456" t="str">
        <f>IF(ユーザー別卸価格!V443="","", IF(ISNUMBER(ユーザー別卸価格!V443),IF(入力!$E$25=1,ROUNDDOWN(IF(入力!$E$21=1,ユーザー別卸価格!V443/(100-入力!$E$22)%,ユーザー別卸価格!V443+入力!$E$23),-入力!$E$24),IF(入力!$E$25=2,ROUNDUP(IF(入力!$E$21=1,ユーザー別卸価格!V443/(100-入力!$E$22)%,ユーザー別卸価格!V443+入力!$E$23),-入力!$E$24),ROUND(IF(入力!$E$21=1,ユーザー別卸価格!V443/(100-入力!$E$22)%,ユーザー別卸価格!V443+入力!$E$23),-入力!$E$24))),ユーザー別卸価格!V443))</f>
        <v/>
      </c>
      <c r="W443" s="126">
        <f>'6桁'!W443</f>
        <v>0</v>
      </c>
      <c r="X443" s="456" t="str">
        <f>IF(ユーザー別卸価格!X443="","", IF(ISNUMBER(ユーザー別卸価格!X443),IF(入力!$E$25=1,ROUNDDOWN(IF(入力!$E$21=1,ユーザー別卸価格!X443/(100-入力!$E$22)%,ユーザー別卸価格!X443+入力!$E$23),-入力!$E$24),IF(入力!$E$25=2,ROUNDUP(IF(入力!$E$21=1,ユーザー別卸価格!X443/(100-入力!$E$22)%,ユーザー別卸価格!X443+入力!$E$23),-入力!$E$24),ROUND(IF(入力!$E$21=1,ユーザー別卸価格!X443/(100-入力!$E$22)%,ユーザー別卸価格!X443+入力!$E$23),-入力!$E$24))),ユーザー別卸価格!X443))</f>
        <v/>
      </c>
      <c r="Y443" s="20">
        <f>'6桁'!Y443</f>
        <v>0</v>
      </c>
    </row>
    <row r="444" spans="2:27" ht="30" customHeight="1">
      <c r="B444" s="503"/>
      <c r="C444" s="500" t="s">
        <v>464</v>
      </c>
      <c r="D444" s="501"/>
      <c r="E444" s="500"/>
      <c r="F444" s="587"/>
      <c r="G444" s="342">
        <v>106</v>
      </c>
      <c r="H444" s="95" t="str">
        <f>IF(ユーザー別卸価格!H444="","", IF(ISNUMBER(ユーザー別卸価格!H444),IF(入力!$C$25=1,ROUNDDOWN(IF(入力!$C$21=1,ユーザー別卸価格!H444/(100-入力!$C$22)%,ユーザー別卸価格!H444+入力!$C$23),-入力!$C$24),IF(入力!$C$25=2,ROUNDUP(IF(入力!$C$21=1,ユーザー別卸価格!H444/(100-入力!$C$22)%,ユーザー別卸価格!H444+入力!$C$23),-入力!$C$24),ROUND(IF(入力!$C$21=1,ユーザー別卸価格!H444/(100-入力!$C$22)%,ユーザー別卸価格!H444+入力!$C$23),-入力!$C$24))),ユーザー別卸価格!H444))</f>
        <v/>
      </c>
      <c r="I444" s="96">
        <f>'6桁'!I444</f>
        <v>0</v>
      </c>
      <c r="J444" s="95" t="str">
        <f>IF(ユーザー別卸価格!J444="","", IF(ISNUMBER(ユーザー別卸価格!J444),IF(入力!$C$25=1,ROUNDDOWN(IF(入力!$C$21=1,ユーザー別卸価格!J444/(100-入力!$C$22)%,ユーザー別卸価格!J444+入力!$C$23),-入力!$C$24),IF(入力!$C$25=2,ROUNDUP(IF(入力!$C$21=1,ユーザー別卸価格!J444/(100-入力!$C$22)%,ユーザー別卸価格!J444+入力!$C$23),-入力!$C$24),ROUND(IF(入力!$C$21=1,ユーザー別卸価格!J444/(100-入力!$C$22)%,ユーザー別卸価格!J444+入力!$C$23),-入力!$C$24))),ユーザー別卸価格!J444))</f>
        <v/>
      </c>
      <c r="K444" s="96">
        <f>'6桁'!K444</f>
        <v>0</v>
      </c>
      <c r="L444" s="95" t="str">
        <f>IF(ユーザー別卸価格!L444="","", IF(ISNUMBER(ユーザー別卸価格!L444),IF(入力!$C$25=1,ROUNDDOWN(IF(入力!$C$21=1,ユーザー別卸価格!L444/(100-入力!$C$22)%,ユーザー別卸価格!L444+入力!$C$23),-入力!$C$24),IF(入力!$C$25=2,ROUNDUP(IF(入力!$C$21=1,ユーザー別卸価格!L444/(100-入力!$C$22)%,ユーザー別卸価格!L444+入力!$C$23),-入力!$C$24),ROUND(IF(入力!$C$21=1,ユーザー別卸価格!L444/(100-入力!$C$22)%,ユーザー別卸価格!L444+入力!$C$23),-入力!$C$24))),ユーザー別卸価格!L444))</f>
        <v/>
      </c>
      <c r="M444" s="96">
        <f>'6桁'!M444</f>
        <v>0</v>
      </c>
      <c r="N444" s="95" t="str">
        <f>IF(ユーザー別卸価格!N444="","", IF(ISNUMBER(ユーザー別卸価格!N444),IF(入力!$C$25=1,ROUNDDOWN(IF(入力!$C$21=1,ユーザー別卸価格!N444/(100-入力!$C$22)%,ユーザー別卸価格!N444+入力!$C$23),-入力!$C$24),IF(入力!$C$25=2,ROUNDUP(IF(入力!$C$21=1,ユーザー別卸価格!N444/(100-入力!$C$22)%,ユーザー別卸価格!N444+入力!$C$23),-入力!$C$24),ROUND(IF(入力!$C$21=1,ユーザー別卸価格!N444/(100-入力!$C$22)%,ユーザー別卸価格!N444+入力!$C$23),-入力!$C$24))),ユーザー別卸価格!N444))</f>
        <v/>
      </c>
      <c r="O444" s="96">
        <f>'6桁'!O444</f>
        <v>0</v>
      </c>
      <c r="P444" s="95" t="str">
        <f>IF(ユーザー別卸価格!P444="","", IF(ISNUMBER(ユーザー別卸価格!P444),IF(入力!$C$25=1,ROUNDDOWN(IF(入力!$C$21=1,ユーザー別卸価格!P444/(100-入力!$C$22)%,ユーザー別卸価格!P444+入力!$C$23),-入力!$C$24),IF(入力!$C$25=2,ROUNDUP(IF(入力!$C$21=1,ユーザー別卸価格!P444/(100-入力!$C$22)%,ユーザー別卸価格!P444+入力!$C$23),-入力!$C$24),ROUND(IF(入力!$C$21=1,ユーザー別卸価格!P444/(100-入力!$C$22)%,ユーザー別卸価格!P444+入力!$C$23),-入力!$C$24))),ユーザー別卸価格!P444))</f>
        <v/>
      </c>
      <c r="Q444" s="96">
        <f>'6桁'!Q444</f>
        <v>0</v>
      </c>
      <c r="R444" s="95" t="str">
        <f>IF(ユーザー別卸価格!R444="","", IF(ISNUMBER(ユーザー別卸価格!R444),IF(入力!$E$25=1,ROUNDDOWN(IF(入力!$E$21=1,ユーザー別卸価格!R444/(100-入力!$E$22)%,ユーザー別卸価格!R444+入力!$E$23),-入力!$E$24),IF(入力!$E$25=2,ROUNDUP(IF(入力!$E$21=1,ユーザー別卸価格!R444/(100-入力!$E$22)%,ユーザー別卸価格!R444+入力!$E$23),-入力!$E$24),ROUND(IF(入力!$E$21=1,ユーザー別卸価格!R444/(100-入力!$E$22)%,ユーザー別卸価格!R444+入力!$E$23),-入力!$E$24))),ユーザー別卸価格!R444))</f>
        <v/>
      </c>
      <c r="S444" s="96">
        <f>'6桁'!S444</f>
        <v>0</v>
      </c>
      <c r="T444" s="456" t="str">
        <f>IF(ユーザー別卸価格!T444="","", IF(ISNUMBER(ユーザー別卸価格!T444),IF(入力!$E$25=1,ROUNDDOWN(IF(入力!$E$21=1,ユーザー別卸価格!T444/(100-入力!$E$22)%,ユーザー別卸価格!T444+入力!$E$23),-入力!$E$24),IF(入力!$E$25=2,ROUNDUP(IF(入力!$E$21=1,ユーザー別卸価格!T444/(100-入力!$E$22)%,ユーザー別卸価格!T444+入力!$E$23),-入力!$E$24),ROUND(IF(入力!$E$21=1,ユーザー別卸価格!T444/(100-入力!$E$22)%,ユーザー別卸価格!T444+入力!$E$23),-入力!$E$24))),ユーザー別卸価格!T444))</f>
        <v>卸価格設定なし</v>
      </c>
      <c r="U444" s="96" t="str">
        <f>'6桁'!U444</f>
        <v>Y★</v>
      </c>
      <c r="V444" s="456" t="str">
        <f>IF(ユーザー別卸価格!V444="","", IF(ISNUMBER(ユーザー別卸価格!V444),IF(入力!$E$25=1,ROUNDDOWN(IF(入力!$E$21=1,ユーザー別卸価格!V444/(100-入力!$E$22)%,ユーザー別卸価格!V444+入力!$E$23),-入力!$E$24),IF(入力!$E$25=2,ROUNDUP(IF(入力!$E$21=1,ユーザー別卸価格!V444/(100-入力!$E$22)%,ユーザー別卸価格!V444+入力!$E$23),-入力!$E$24),ROUND(IF(入力!$E$21=1,ユーザー別卸価格!V444/(100-入力!$E$22)%,ユーザー別卸価格!V444+入力!$E$23),-入力!$E$24))),ユーザー別卸価格!V444))</f>
        <v/>
      </c>
      <c r="W444" s="126">
        <f>'6桁'!W444</f>
        <v>0</v>
      </c>
      <c r="X444" s="456" t="str">
        <f>IF(ユーザー別卸価格!X444="","", IF(ISNUMBER(ユーザー別卸価格!X444),IF(入力!$E$25=1,ROUNDDOWN(IF(入力!$E$21=1,ユーザー別卸価格!X444/(100-入力!$E$22)%,ユーザー別卸価格!X444+入力!$E$23),-入力!$E$24),IF(入力!$E$25=2,ROUNDUP(IF(入力!$E$21=1,ユーザー別卸価格!X444/(100-入力!$E$22)%,ユーザー別卸価格!X444+入力!$E$23),-入力!$E$24),ROUND(IF(入力!$E$21=1,ユーザー別卸価格!X444/(100-入力!$E$22)%,ユーザー別卸価格!X444+入力!$E$23),-入力!$E$24))),ユーザー別卸価格!X444))</f>
        <v/>
      </c>
      <c r="Y444" s="20">
        <f>'6桁'!Y444</f>
        <v>0</v>
      </c>
    </row>
    <row r="445" spans="2:27" ht="30" customHeight="1">
      <c r="B445" s="503"/>
      <c r="C445" s="500" t="s">
        <v>465</v>
      </c>
      <c r="D445" s="501"/>
      <c r="E445" s="500"/>
      <c r="F445" s="587"/>
      <c r="G445" s="342">
        <v>107</v>
      </c>
      <c r="H445" s="95" t="str">
        <f>IF(ユーザー別卸価格!H445="","", IF(ISNUMBER(ユーザー別卸価格!H445),IF(入力!$C$25=1,ROUNDDOWN(IF(入力!$C$21=1,ユーザー別卸価格!H445/(100-入力!$C$22)%,ユーザー別卸価格!H445+入力!$C$23),-入力!$C$24),IF(入力!$C$25=2,ROUNDUP(IF(入力!$C$21=1,ユーザー別卸価格!H445/(100-入力!$C$22)%,ユーザー別卸価格!H445+入力!$C$23),-入力!$C$24),ROUND(IF(入力!$C$21=1,ユーザー別卸価格!H445/(100-入力!$C$22)%,ユーザー別卸価格!H445+入力!$C$23),-入力!$C$24))),ユーザー別卸価格!H445))</f>
        <v/>
      </c>
      <c r="I445" s="96">
        <f>'6桁'!I445</f>
        <v>0</v>
      </c>
      <c r="J445" s="95" t="str">
        <f>IF(ユーザー別卸価格!J445="","", IF(ISNUMBER(ユーザー別卸価格!J445),IF(入力!$C$25=1,ROUNDDOWN(IF(入力!$C$21=1,ユーザー別卸価格!J445/(100-入力!$C$22)%,ユーザー別卸価格!J445+入力!$C$23),-入力!$C$24),IF(入力!$C$25=2,ROUNDUP(IF(入力!$C$21=1,ユーザー別卸価格!J445/(100-入力!$C$22)%,ユーザー別卸価格!J445+入力!$C$23),-入力!$C$24),ROUND(IF(入力!$C$21=1,ユーザー別卸価格!J445/(100-入力!$C$22)%,ユーザー別卸価格!J445+入力!$C$23),-入力!$C$24))),ユーザー別卸価格!J445))</f>
        <v/>
      </c>
      <c r="K445" s="96">
        <f>'6桁'!K445</f>
        <v>0</v>
      </c>
      <c r="L445" s="95" t="str">
        <f>IF(ユーザー別卸価格!L445="","", IF(ISNUMBER(ユーザー別卸価格!L445),IF(入力!$C$25=1,ROUNDDOWN(IF(入力!$C$21=1,ユーザー別卸価格!L445/(100-入力!$C$22)%,ユーザー別卸価格!L445+入力!$C$23),-入力!$C$24),IF(入力!$C$25=2,ROUNDUP(IF(入力!$C$21=1,ユーザー別卸価格!L445/(100-入力!$C$22)%,ユーザー別卸価格!L445+入力!$C$23),-入力!$C$24),ROUND(IF(入力!$C$21=1,ユーザー別卸価格!L445/(100-入力!$C$22)%,ユーザー別卸価格!L445+入力!$C$23),-入力!$C$24))),ユーザー別卸価格!L445))</f>
        <v/>
      </c>
      <c r="M445" s="96">
        <f>'6桁'!M445</f>
        <v>0</v>
      </c>
      <c r="N445" s="95" t="str">
        <f>IF(ユーザー別卸価格!N445="","", IF(ISNUMBER(ユーザー別卸価格!N445),IF(入力!$C$25=1,ROUNDDOWN(IF(入力!$C$21=1,ユーザー別卸価格!N445/(100-入力!$C$22)%,ユーザー別卸価格!N445+入力!$C$23),-入力!$C$24),IF(入力!$C$25=2,ROUNDUP(IF(入力!$C$21=1,ユーザー別卸価格!N445/(100-入力!$C$22)%,ユーザー別卸価格!N445+入力!$C$23),-入力!$C$24),ROUND(IF(入力!$C$21=1,ユーザー別卸価格!N445/(100-入力!$C$22)%,ユーザー別卸価格!N445+入力!$C$23),-入力!$C$24))),ユーザー別卸価格!N445))</f>
        <v/>
      </c>
      <c r="O445" s="96">
        <f>'6桁'!O445</f>
        <v>0</v>
      </c>
      <c r="P445" s="95" t="str">
        <f>IF(ユーザー別卸価格!P445="","", IF(ISNUMBER(ユーザー別卸価格!P445),IF(入力!$C$25=1,ROUNDDOWN(IF(入力!$C$21=1,ユーザー別卸価格!P445/(100-入力!$C$22)%,ユーザー別卸価格!P445+入力!$C$23),-入力!$C$24),IF(入力!$C$25=2,ROUNDUP(IF(入力!$C$21=1,ユーザー別卸価格!P445/(100-入力!$C$22)%,ユーザー別卸価格!P445+入力!$C$23),-入力!$C$24),ROUND(IF(入力!$C$21=1,ユーザー別卸価格!P445/(100-入力!$C$22)%,ユーザー別卸価格!P445+入力!$C$23),-入力!$C$24))),ユーザー別卸価格!P445))</f>
        <v/>
      </c>
      <c r="Q445" s="96">
        <f>'6桁'!Q445</f>
        <v>0</v>
      </c>
      <c r="R445" s="95" t="str">
        <f>IF(ユーザー別卸価格!R445="","", IF(ISNUMBER(ユーザー別卸価格!R445),IF(入力!$E$25=1,ROUNDDOWN(IF(入力!$E$21=1,ユーザー別卸価格!R445/(100-入力!$E$22)%,ユーザー別卸価格!R445+入力!$E$23),-入力!$E$24),IF(入力!$E$25=2,ROUNDUP(IF(入力!$E$21=1,ユーザー別卸価格!R445/(100-入力!$E$22)%,ユーザー別卸価格!R445+入力!$E$23),-入力!$E$24),ROUND(IF(入力!$E$21=1,ユーザー別卸価格!R445/(100-入力!$E$22)%,ユーザー別卸価格!R445+入力!$E$23),-入力!$E$24))),ユーザー別卸価格!R445))</f>
        <v/>
      </c>
      <c r="S445" s="96">
        <f>'6桁'!S445</f>
        <v>0</v>
      </c>
      <c r="T445" s="456" t="str">
        <f>IF(ユーザー別卸価格!T445="","", IF(ISNUMBER(ユーザー別卸価格!T445),IF(入力!$E$25=1,ROUNDDOWN(IF(入力!$E$21=1,ユーザー別卸価格!T445/(100-入力!$E$22)%,ユーザー別卸価格!T445+入力!$E$23),-入力!$E$24),IF(入力!$E$25=2,ROUNDUP(IF(入力!$E$21=1,ユーザー別卸価格!T445/(100-入力!$E$22)%,ユーザー別卸価格!T445+入力!$E$23),-入力!$E$24),ROUND(IF(入力!$E$21=1,ユーザー別卸価格!T445/(100-入力!$E$22)%,ユーザー別卸価格!T445+入力!$E$23),-入力!$E$24))),ユーザー別卸価格!T445))</f>
        <v>卸価格設定なし</v>
      </c>
      <c r="U445" s="96" t="str">
        <f>'6桁'!U445</f>
        <v>Y★</v>
      </c>
      <c r="V445" s="456" t="str">
        <f>IF(ユーザー別卸価格!V445="","", IF(ISNUMBER(ユーザー別卸価格!V445),IF(入力!$E$25=1,ROUNDDOWN(IF(入力!$E$21=1,ユーザー別卸価格!V445/(100-入力!$E$22)%,ユーザー別卸価格!V445+入力!$E$23),-入力!$E$24),IF(入力!$E$25=2,ROUNDUP(IF(入力!$E$21=1,ユーザー別卸価格!V445/(100-入力!$E$22)%,ユーザー別卸価格!V445+入力!$E$23),-入力!$E$24),ROUND(IF(入力!$E$21=1,ユーザー別卸価格!V445/(100-入力!$E$22)%,ユーザー別卸価格!V445+入力!$E$23),-入力!$E$24))),ユーザー別卸価格!V445))</f>
        <v/>
      </c>
      <c r="W445" s="126">
        <f>'6桁'!W445</f>
        <v>0</v>
      </c>
      <c r="X445" s="456" t="str">
        <f>IF(ユーザー別卸価格!X445="","", IF(ISNUMBER(ユーザー別卸価格!X445),IF(入力!$E$25=1,ROUNDDOWN(IF(入力!$E$21=1,ユーザー別卸価格!X445/(100-入力!$E$22)%,ユーザー別卸価格!X445+入力!$E$23),-入力!$E$24),IF(入力!$E$25=2,ROUNDUP(IF(入力!$E$21=1,ユーザー別卸価格!X445/(100-入力!$E$22)%,ユーザー別卸価格!X445+入力!$E$23),-入力!$E$24),ROUND(IF(入力!$E$21=1,ユーザー別卸価格!X445/(100-入力!$E$22)%,ユーザー別卸価格!X445+入力!$E$23),-入力!$E$24))),ユーザー別卸価格!X445))</f>
        <v/>
      </c>
      <c r="Y445" s="109">
        <f>'6桁'!Y445</f>
        <v>0</v>
      </c>
    </row>
    <row r="446" spans="2:27" ht="30" customHeight="1">
      <c r="B446" s="503"/>
      <c r="C446" s="500" t="s">
        <v>506</v>
      </c>
      <c r="D446" s="501"/>
      <c r="E446" s="500"/>
      <c r="F446" s="587"/>
      <c r="G446" s="342">
        <v>114</v>
      </c>
      <c r="H446" s="95" t="str">
        <f>IF(ユーザー別卸価格!H446="","", IF(ISNUMBER(ユーザー別卸価格!H446),IF(入力!$C$25=1,ROUNDDOWN(IF(入力!$C$21=1,ユーザー別卸価格!H446/(100-入力!$C$22)%,ユーザー別卸価格!H446+入力!$C$23),-入力!$C$24),IF(入力!$C$25=2,ROUNDUP(IF(入力!$C$21=1,ユーザー別卸価格!H446/(100-入力!$C$22)%,ユーザー別卸価格!H446+入力!$C$23),-入力!$C$24),ROUND(IF(入力!$C$21=1,ユーザー別卸価格!H446/(100-入力!$C$22)%,ユーザー別卸価格!H446+入力!$C$23),-入力!$C$24))),ユーザー別卸価格!H446))</f>
        <v/>
      </c>
      <c r="I446" s="96">
        <f>'6桁'!I446</f>
        <v>0</v>
      </c>
      <c r="J446" s="95" t="str">
        <f>IF(ユーザー別卸価格!J446="","", IF(ISNUMBER(ユーザー別卸価格!J446),IF(入力!$C$25=1,ROUNDDOWN(IF(入力!$C$21=1,ユーザー別卸価格!J446/(100-入力!$C$22)%,ユーザー別卸価格!J446+入力!$C$23),-入力!$C$24),IF(入力!$C$25=2,ROUNDUP(IF(入力!$C$21=1,ユーザー別卸価格!J446/(100-入力!$C$22)%,ユーザー別卸価格!J446+入力!$C$23),-入力!$C$24),ROUND(IF(入力!$C$21=1,ユーザー別卸価格!J446/(100-入力!$C$22)%,ユーザー別卸価格!J446+入力!$C$23),-入力!$C$24))),ユーザー別卸価格!J446))</f>
        <v/>
      </c>
      <c r="K446" s="96">
        <f>'6桁'!K446</f>
        <v>0</v>
      </c>
      <c r="L446" s="95" t="str">
        <f>IF(ユーザー別卸価格!L446="","", IF(ISNUMBER(ユーザー別卸価格!L446),IF(入力!$C$25=1,ROUNDDOWN(IF(入力!$C$21=1,ユーザー別卸価格!L446/(100-入力!$C$22)%,ユーザー別卸価格!L446+入力!$C$23),-入力!$C$24),IF(入力!$C$25=2,ROUNDUP(IF(入力!$C$21=1,ユーザー別卸価格!L446/(100-入力!$C$22)%,ユーザー別卸価格!L446+入力!$C$23),-入力!$C$24),ROUND(IF(入力!$C$21=1,ユーザー別卸価格!L446/(100-入力!$C$22)%,ユーザー別卸価格!L446+入力!$C$23),-入力!$C$24))),ユーザー別卸価格!L446))</f>
        <v/>
      </c>
      <c r="M446" s="96">
        <f>'6桁'!M446</f>
        <v>0</v>
      </c>
      <c r="N446" s="95" t="str">
        <f>IF(ユーザー別卸価格!N446="","", IF(ISNUMBER(ユーザー別卸価格!N446),IF(入力!$C$25=1,ROUNDDOWN(IF(入力!$C$21=1,ユーザー別卸価格!N446/(100-入力!$C$22)%,ユーザー別卸価格!N446+入力!$C$23),-入力!$C$24),IF(入力!$C$25=2,ROUNDUP(IF(入力!$C$21=1,ユーザー別卸価格!N446/(100-入力!$C$22)%,ユーザー別卸価格!N446+入力!$C$23),-入力!$C$24),ROUND(IF(入力!$C$21=1,ユーザー別卸価格!N446/(100-入力!$C$22)%,ユーザー別卸価格!N446+入力!$C$23),-入力!$C$24))),ユーザー別卸価格!N446))</f>
        <v/>
      </c>
      <c r="O446" s="96">
        <f>'6桁'!O446</f>
        <v>0</v>
      </c>
      <c r="P446" s="95" t="str">
        <f>IF(ユーザー別卸価格!P446="","", IF(ISNUMBER(ユーザー別卸価格!P446),IF(入力!$C$25=1,ROUNDDOWN(IF(入力!$C$21=1,ユーザー別卸価格!P446/(100-入力!$C$22)%,ユーザー別卸価格!P446+入力!$C$23),-入力!$C$24),IF(入力!$C$25=2,ROUNDUP(IF(入力!$C$21=1,ユーザー別卸価格!P446/(100-入力!$C$22)%,ユーザー別卸価格!P446+入力!$C$23),-入力!$C$24),ROUND(IF(入力!$C$21=1,ユーザー別卸価格!P446/(100-入力!$C$22)%,ユーザー別卸価格!P446+入力!$C$23),-入力!$C$24))),ユーザー別卸価格!P446))</f>
        <v/>
      </c>
      <c r="Q446" s="96">
        <f>'6桁'!Q446</f>
        <v>0</v>
      </c>
      <c r="R446" s="95" t="str">
        <f>IF(ユーザー別卸価格!R446="","", IF(ISNUMBER(ユーザー別卸価格!R446),IF(入力!$E$25=1,ROUNDDOWN(IF(入力!$E$21=1,ユーザー別卸価格!R446/(100-入力!$E$22)%,ユーザー別卸価格!R446+入力!$E$23),-入力!$E$24),IF(入力!$E$25=2,ROUNDUP(IF(入力!$E$21=1,ユーザー別卸価格!R446/(100-入力!$E$22)%,ユーザー別卸価格!R446+入力!$E$23),-入力!$E$24),ROUND(IF(入力!$E$21=1,ユーザー別卸価格!R446/(100-入力!$E$22)%,ユーザー別卸価格!R446+入力!$E$23),-入力!$E$24))),ユーザー別卸価格!R446))</f>
        <v/>
      </c>
      <c r="S446" s="96">
        <f>'6桁'!S446</f>
        <v>0</v>
      </c>
      <c r="T446" s="456" t="str">
        <f>IF(ユーザー別卸価格!T446="","", IF(ISNUMBER(ユーザー別卸価格!T446),IF(入力!$E$25=1,ROUNDDOWN(IF(入力!$E$21=1,ユーザー別卸価格!T446/(100-入力!$E$22)%,ユーザー別卸価格!T446+入力!$E$23),-入力!$E$24),IF(入力!$E$25=2,ROUNDUP(IF(入力!$E$21=1,ユーザー別卸価格!T446/(100-入力!$E$22)%,ユーザー別卸価格!T446+入力!$E$23),-入力!$E$24),ROUND(IF(入力!$E$21=1,ユーザー別卸価格!T446/(100-入力!$E$22)%,ユーザー別卸価格!T446+入力!$E$23),-入力!$E$24))),ユーザー別卸価格!T446))</f>
        <v/>
      </c>
      <c r="U446" s="96">
        <f>'6桁'!U446</f>
        <v>0</v>
      </c>
      <c r="V446" s="456" t="str">
        <f>IF(ユーザー別卸価格!V446="","", IF(ISNUMBER(ユーザー別卸価格!V446),IF(入力!$E$25=1,ROUNDDOWN(IF(入力!$E$21=1,ユーザー別卸価格!V446/(100-入力!$E$22)%,ユーザー別卸価格!V446+入力!$E$23),-入力!$E$24),IF(入力!$E$25=2,ROUNDUP(IF(入力!$E$21=1,ユーザー別卸価格!V446/(100-入力!$E$22)%,ユーザー別卸価格!V446+入力!$E$23),-入力!$E$24),ROUND(IF(入力!$E$21=1,ユーザー別卸価格!V446/(100-入力!$E$22)%,ユーザー別卸価格!V446+入力!$E$23),-入力!$E$24))),ユーザー別卸価格!V446))</f>
        <v/>
      </c>
      <c r="W446" s="126">
        <f>'6桁'!W446</f>
        <v>0</v>
      </c>
      <c r="X446" s="456" t="str">
        <f>IF(ユーザー別卸価格!X446="","", IF(ISNUMBER(ユーザー別卸価格!X446),IF(入力!$E$25=1,ROUNDDOWN(IF(入力!$E$21=1,ユーザー別卸価格!X446/(100-入力!$E$22)%,ユーザー別卸価格!X446+入力!$E$23),-入力!$E$24),IF(入力!$E$25=2,ROUNDUP(IF(入力!$E$21=1,ユーザー別卸価格!X446/(100-入力!$E$22)%,ユーザー別卸価格!X446+入力!$E$23),-入力!$E$24),ROUND(IF(入力!$E$21=1,ユーザー別卸価格!X446/(100-入力!$E$22)%,ユーザー別卸価格!X446+入力!$E$23),-入力!$E$24))),ユーザー別卸価格!X446))</f>
        <v>卸価格設定なし</v>
      </c>
      <c r="Y446" s="109" t="str">
        <f>'6桁'!Y446</f>
        <v>H★</v>
      </c>
    </row>
    <row r="447" spans="2:27" ht="30" customHeight="1">
      <c r="B447" s="503"/>
      <c r="C447" s="500" t="s">
        <v>507</v>
      </c>
      <c r="D447" s="501"/>
      <c r="E447" s="500"/>
      <c r="F447" s="587"/>
      <c r="G447" s="342">
        <v>114</v>
      </c>
      <c r="H447" s="95" t="str">
        <f>IF(ユーザー別卸価格!H447="","", IF(ISNUMBER(ユーザー別卸価格!H447),IF(入力!$C$25=1,ROUNDDOWN(IF(入力!$C$21=1,ユーザー別卸価格!H447/(100-入力!$C$22)%,ユーザー別卸価格!H447+入力!$C$23),-入力!$C$24),IF(入力!$C$25=2,ROUNDUP(IF(入力!$C$21=1,ユーザー別卸価格!H447/(100-入力!$C$22)%,ユーザー別卸価格!H447+入力!$C$23),-入力!$C$24),ROUND(IF(入力!$C$21=1,ユーザー別卸価格!H447/(100-入力!$C$22)%,ユーザー別卸価格!H447+入力!$C$23),-入力!$C$24))),ユーザー別卸価格!H447))</f>
        <v/>
      </c>
      <c r="I447" s="96">
        <f>'6桁'!I447</f>
        <v>0</v>
      </c>
      <c r="J447" s="95" t="str">
        <f>IF(ユーザー別卸価格!J447="","", IF(ISNUMBER(ユーザー別卸価格!J447),IF(入力!$C$25=1,ROUNDDOWN(IF(入力!$C$21=1,ユーザー別卸価格!J447/(100-入力!$C$22)%,ユーザー別卸価格!J447+入力!$C$23),-入力!$C$24),IF(入力!$C$25=2,ROUNDUP(IF(入力!$C$21=1,ユーザー別卸価格!J447/(100-入力!$C$22)%,ユーザー別卸価格!J447+入力!$C$23),-入力!$C$24),ROUND(IF(入力!$C$21=1,ユーザー別卸価格!J447/(100-入力!$C$22)%,ユーザー別卸価格!J447+入力!$C$23),-入力!$C$24))),ユーザー別卸価格!J447))</f>
        <v/>
      </c>
      <c r="K447" s="96">
        <f>'6桁'!K447</f>
        <v>0</v>
      </c>
      <c r="L447" s="95" t="str">
        <f>IF(ユーザー別卸価格!L447="","", IF(ISNUMBER(ユーザー別卸価格!L447),IF(入力!$C$25=1,ROUNDDOWN(IF(入力!$C$21=1,ユーザー別卸価格!L447/(100-入力!$C$22)%,ユーザー別卸価格!L447+入力!$C$23),-入力!$C$24),IF(入力!$C$25=2,ROUNDUP(IF(入力!$C$21=1,ユーザー別卸価格!L447/(100-入力!$C$22)%,ユーザー別卸価格!L447+入力!$C$23),-入力!$C$24),ROUND(IF(入力!$C$21=1,ユーザー別卸価格!L447/(100-入力!$C$22)%,ユーザー別卸価格!L447+入力!$C$23),-入力!$C$24))),ユーザー別卸価格!L447))</f>
        <v/>
      </c>
      <c r="M447" s="96">
        <f>'6桁'!M447</f>
        <v>0</v>
      </c>
      <c r="N447" s="95" t="str">
        <f>IF(ユーザー別卸価格!N447="","", IF(ISNUMBER(ユーザー別卸価格!N447),IF(入力!$C$25=1,ROUNDDOWN(IF(入力!$C$21=1,ユーザー別卸価格!N447/(100-入力!$C$22)%,ユーザー別卸価格!N447+入力!$C$23),-入力!$C$24),IF(入力!$C$25=2,ROUNDUP(IF(入力!$C$21=1,ユーザー別卸価格!N447/(100-入力!$C$22)%,ユーザー別卸価格!N447+入力!$C$23),-入力!$C$24),ROUND(IF(入力!$C$21=1,ユーザー別卸価格!N447/(100-入力!$C$22)%,ユーザー別卸価格!N447+入力!$C$23),-入力!$C$24))),ユーザー別卸価格!N447))</f>
        <v/>
      </c>
      <c r="O447" s="96">
        <f>'6桁'!O447</f>
        <v>0</v>
      </c>
      <c r="P447" s="95" t="str">
        <f>IF(ユーザー別卸価格!P447="","", IF(ISNUMBER(ユーザー別卸価格!P447),IF(入力!$C$25=1,ROUNDDOWN(IF(入力!$C$21=1,ユーザー別卸価格!P447/(100-入力!$C$22)%,ユーザー別卸価格!P447+入力!$C$23),-入力!$C$24),IF(入力!$C$25=2,ROUNDUP(IF(入力!$C$21=1,ユーザー別卸価格!P447/(100-入力!$C$22)%,ユーザー別卸価格!P447+入力!$C$23),-入力!$C$24),ROUND(IF(入力!$C$21=1,ユーザー別卸価格!P447/(100-入力!$C$22)%,ユーザー別卸価格!P447+入力!$C$23),-入力!$C$24))),ユーザー別卸価格!P447))</f>
        <v/>
      </c>
      <c r="Q447" s="96">
        <f>'6桁'!Q447</f>
        <v>0</v>
      </c>
      <c r="R447" s="95" t="str">
        <f>IF(ユーザー別卸価格!R447="","", IF(ISNUMBER(ユーザー別卸価格!R447),IF(入力!$E$25=1,ROUNDDOWN(IF(入力!$E$21=1,ユーザー別卸価格!R447/(100-入力!$E$22)%,ユーザー別卸価格!R447+入力!$E$23),-入力!$E$24),IF(入力!$E$25=2,ROUNDUP(IF(入力!$E$21=1,ユーザー別卸価格!R447/(100-入力!$E$22)%,ユーザー別卸価格!R447+入力!$E$23),-入力!$E$24),ROUND(IF(入力!$E$21=1,ユーザー別卸価格!R447/(100-入力!$E$22)%,ユーザー別卸価格!R447+入力!$E$23),-入力!$E$24))),ユーザー別卸価格!R447))</f>
        <v/>
      </c>
      <c r="S447" s="96">
        <f>'6桁'!S447</f>
        <v>0</v>
      </c>
      <c r="T447" s="456" t="str">
        <f>IF(ユーザー別卸価格!T447="","", IF(ISNUMBER(ユーザー別卸価格!T447),IF(入力!$E$25=1,ROUNDDOWN(IF(入力!$E$21=1,ユーザー別卸価格!T447/(100-入力!$E$22)%,ユーザー別卸価格!T447+入力!$E$23),-入力!$E$24),IF(入力!$E$25=2,ROUNDUP(IF(入力!$E$21=1,ユーザー別卸価格!T447/(100-入力!$E$22)%,ユーザー別卸価格!T447+入力!$E$23),-入力!$E$24),ROUND(IF(入力!$E$21=1,ユーザー別卸価格!T447/(100-入力!$E$22)%,ユーザー別卸価格!T447+入力!$E$23),-入力!$E$24))),ユーザー別卸価格!T447))</f>
        <v/>
      </c>
      <c r="U447" s="96">
        <f>'6桁'!U447</f>
        <v>0</v>
      </c>
      <c r="V447" s="456" t="str">
        <f>IF(ユーザー別卸価格!V447="","", IF(ISNUMBER(ユーザー別卸価格!V447),IF(入力!$E$25=1,ROUNDDOWN(IF(入力!$E$21=1,ユーザー別卸価格!V447/(100-入力!$E$22)%,ユーザー別卸価格!V447+入力!$E$23),-入力!$E$24),IF(入力!$E$25=2,ROUNDUP(IF(入力!$E$21=1,ユーザー別卸価格!V447/(100-入力!$E$22)%,ユーザー別卸価格!V447+入力!$E$23),-入力!$E$24),ROUND(IF(入力!$E$21=1,ユーザー別卸価格!V447/(100-入力!$E$22)%,ユーザー別卸価格!V447+入力!$E$23),-入力!$E$24))),ユーザー別卸価格!V447))</f>
        <v/>
      </c>
      <c r="W447" s="96">
        <f>'6桁'!W447</f>
        <v>0</v>
      </c>
      <c r="X447" s="456" t="str">
        <f>IF(ユーザー別卸価格!X447="","", IF(ISNUMBER(ユーザー別卸価格!X447),IF(入力!$E$25=1,ROUNDDOWN(IF(入力!$E$21=1,ユーザー別卸価格!X447/(100-入力!$E$22)%,ユーザー別卸価格!X447+入力!$E$23),-入力!$E$24),IF(入力!$E$25=2,ROUNDUP(IF(入力!$E$21=1,ユーザー別卸価格!X447/(100-入力!$E$22)%,ユーザー別卸価格!X447+入力!$E$23),-入力!$E$24),ROUND(IF(入力!$E$21=1,ユーザー別卸価格!X447/(100-入力!$E$22)%,ユーザー別卸価格!X447+入力!$E$23),-入力!$E$24))),ユーザー別卸価格!X447))</f>
        <v>卸価格設定なし</v>
      </c>
      <c r="Y447" s="109" t="str">
        <f>'6桁'!Y447</f>
        <v>H★</v>
      </c>
    </row>
    <row r="448" spans="2:27" ht="30" customHeight="1">
      <c r="B448" s="504"/>
      <c r="C448" s="560" t="s">
        <v>1995</v>
      </c>
      <c r="D448" s="561"/>
      <c r="E448" s="560"/>
      <c r="F448" s="592"/>
      <c r="G448" s="354">
        <v>118</v>
      </c>
      <c r="H448" s="111" t="str">
        <f>IF(ユーザー別卸価格!H448="","", IF(ISNUMBER(ユーザー別卸価格!H448),IF(入力!$C$25=1,ROUNDDOWN(IF(入力!$C$21=1,ユーザー別卸価格!H448/(100-入力!$C$22)%,ユーザー別卸価格!H448+入力!$C$23),-入力!$C$24),IF(入力!$C$25=2,ROUNDUP(IF(入力!$C$21=1,ユーザー別卸価格!H448/(100-入力!$C$22)%,ユーザー別卸価格!H448+入力!$C$23),-入力!$C$24),ROUND(IF(入力!$C$21=1,ユーザー別卸価格!H448/(100-入力!$C$22)%,ユーザー別卸価格!H448+入力!$C$23),-入力!$C$24))),ユーザー別卸価格!H448))</f>
        <v/>
      </c>
      <c r="I448" s="99">
        <f>'6桁'!I448</f>
        <v>0</v>
      </c>
      <c r="J448" s="111" t="str">
        <f>IF(ユーザー別卸価格!J448="","", IF(ISNUMBER(ユーザー別卸価格!J448),IF(入力!$C$25=1,ROUNDDOWN(IF(入力!$C$21=1,ユーザー別卸価格!J448/(100-入力!$C$22)%,ユーザー別卸価格!J448+入力!$C$23),-入力!$C$24),IF(入力!$C$25=2,ROUNDUP(IF(入力!$C$21=1,ユーザー別卸価格!J448/(100-入力!$C$22)%,ユーザー別卸価格!J448+入力!$C$23),-入力!$C$24),ROUND(IF(入力!$C$21=1,ユーザー別卸価格!J448/(100-入力!$C$22)%,ユーザー別卸価格!J448+入力!$C$23),-入力!$C$24))),ユーザー別卸価格!J448))</f>
        <v/>
      </c>
      <c r="K448" s="99">
        <f>'6桁'!K448</f>
        <v>0</v>
      </c>
      <c r="L448" s="111" t="str">
        <f>IF(ユーザー別卸価格!L448="","", IF(ISNUMBER(ユーザー別卸価格!L448),IF(入力!$C$25=1,ROUNDDOWN(IF(入力!$C$21=1,ユーザー別卸価格!L448/(100-入力!$C$22)%,ユーザー別卸価格!L448+入力!$C$23),-入力!$C$24),IF(入力!$C$25=2,ROUNDUP(IF(入力!$C$21=1,ユーザー別卸価格!L448/(100-入力!$C$22)%,ユーザー別卸価格!L448+入力!$C$23),-入力!$C$24),ROUND(IF(入力!$C$21=1,ユーザー別卸価格!L448/(100-入力!$C$22)%,ユーザー別卸価格!L448+入力!$C$23),-入力!$C$24))),ユーザー別卸価格!L448))</f>
        <v/>
      </c>
      <c r="M448" s="99">
        <f>'6桁'!M448</f>
        <v>0</v>
      </c>
      <c r="N448" s="111" t="str">
        <f>IF(ユーザー別卸価格!N448="","", IF(ISNUMBER(ユーザー別卸価格!N448),IF(入力!$C$25=1,ROUNDDOWN(IF(入力!$C$21=1,ユーザー別卸価格!N448/(100-入力!$C$22)%,ユーザー別卸価格!N448+入力!$C$23),-入力!$C$24),IF(入力!$C$25=2,ROUNDUP(IF(入力!$C$21=1,ユーザー別卸価格!N448/(100-入力!$C$22)%,ユーザー別卸価格!N448+入力!$C$23),-入力!$C$24),ROUND(IF(入力!$C$21=1,ユーザー別卸価格!N448/(100-入力!$C$22)%,ユーザー別卸価格!N448+入力!$C$23),-入力!$C$24))),ユーザー別卸価格!N448))</f>
        <v/>
      </c>
      <c r="O448" s="99">
        <f>'6桁'!O448</f>
        <v>0</v>
      </c>
      <c r="P448" s="111" t="str">
        <f>IF(ユーザー別卸価格!P448="","", IF(ISNUMBER(ユーザー別卸価格!P448),IF(入力!$C$25=1,ROUNDDOWN(IF(入力!$C$21=1,ユーザー別卸価格!P448/(100-入力!$C$22)%,ユーザー別卸価格!P448+入力!$C$23),-入力!$C$24),IF(入力!$C$25=2,ROUNDUP(IF(入力!$C$21=1,ユーザー別卸価格!P448/(100-入力!$C$22)%,ユーザー別卸価格!P448+入力!$C$23),-入力!$C$24),ROUND(IF(入力!$C$21=1,ユーザー別卸価格!P448/(100-入力!$C$22)%,ユーザー別卸価格!P448+入力!$C$23),-入力!$C$24))),ユーザー別卸価格!P448))</f>
        <v/>
      </c>
      <c r="Q448" s="99">
        <f>'6桁'!Q448</f>
        <v>0</v>
      </c>
      <c r="R448" s="111" t="str">
        <f>IF(ユーザー別卸価格!R448="","", IF(ISNUMBER(ユーザー別卸価格!R448),IF(入力!$E$25=1,ROUNDDOWN(IF(入力!$E$21=1,ユーザー別卸価格!R448/(100-入力!$E$22)%,ユーザー別卸価格!R448+入力!$E$23),-入力!$E$24),IF(入力!$E$25=2,ROUNDUP(IF(入力!$E$21=1,ユーザー別卸価格!R448/(100-入力!$E$22)%,ユーザー別卸価格!R448+入力!$E$23),-入力!$E$24),ROUND(IF(入力!$E$21=1,ユーザー別卸価格!R448/(100-入力!$E$22)%,ユーザー別卸価格!R448+入力!$E$23),-入力!$E$24))),ユーザー別卸価格!R448))</f>
        <v/>
      </c>
      <c r="S448" s="99">
        <f>'6桁'!S448</f>
        <v>0</v>
      </c>
      <c r="T448" s="458" t="str">
        <f>IF(ユーザー別卸価格!T448="","", IF(ISNUMBER(ユーザー別卸価格!T448),IF(入力!$E$25=1,ROUNDDOWN(IF(入力!$E$21=1,ユーザー別卸価格!T448/(100-入力!$E$22)%,ユーザー別卸価格!T448+入力!$E$23),-入力!$E$24),IF(入力!$E$25=2,ROUNDUP(IF(入力!$E$21=1,ユーザー別卸価格!T448/(100-入力!$E$22)%,ユーザー別卸価格!T448+入力!$E$23),-入力!$E$24),ROUND(IF(入力!$E$21=1,ユーザー別卸価格!T448/(100-入力!$E$22)%,ユーザー別卸価格!T448+入力!$E$23),-入力!$E$24))),ユーザー別卸価格!T448))</f>
        <v/>
      </c>
      <c r="U448" s="99">
        <f>'6桁'!U448</f>
        <v>0</v>
      </c>
      <c r="V448" s="458" t="str">
        <f>IF(ユーザー別卸価格!V448="","", IF(ISNUMBER(ユーザー別卸価格!V448),IF(入力!$E$25=1,ROUNDDOWN(IF(入力!$E$21=1,ユーザー別卸価格!V448/(100-入力!$E$22)%,ユーザー別卸価格!V448+入力!$E$23),-入力!$E$24),IF(入力!$E$25=2,ROUNDUP(IF(入力!$E$21=1,ユーザー別卸価格!V448/(100-入力!$E$22)%,ユーザー別卸価格!V448+入力!$E$23),-入力!$E$24),ROUND(IF(入力!$E$21=1,ユーザー別卸価格!V448/(100-入力!$E$22)%,ユーザー別卸価格!V448+入力!$E$23),-入力!$E$24))),ユーザー別卸価格!V448))</f>
        <v/>
      </c>
      <c r="W448" s="99">
        <f>'6桁'!W448</f>
        <v>0</v>
      </c>
      <c r="X448" s="458" t="str">
        <f>IF(ユーザー別卸価格!X448="","", IF(ISNUMBER(ユーザー別卸価格!X448),IF(入力!$E$25=1,ROUNDDOWN(IF(入力!$E$21=1,ユーザー別卸価格!X448/(100-入力!$E$22)%,ユーザー別卸価格!X448+入力!$E$23),-入力!$E$24),IF(入力!$E$25=2,ROUNDUP(IF(入力!$E$21=1,ユーザー別卸価格!X448/(100-入力!$E$22)%,ユーザー別卸価格!X448+入力!$E$23),-入力!$E$24),ROUND(IF(入力!$E$21=1,ユーザー別卸価格!X448/(100-入力!$E$22)%,ユーザー別卸価格!X448+入力!$E$23),-入力!$E$24))),ユーザー別卸価格!X448))</f>
        <v>卸価格設定なし</v>
      </c>
      <c r="Y448" s="98" t="str">
        <f>'6桁'!Y448</f>
        <v>H★</v>
      </c>
    </row>
    <row r="449" spans="2:25" ht="30" customHeight="1">
      <c r="B449" s="543">
        <v>21</v>
      </c>
      <c r="C449" s="576" t="s">
        <v>470</v>
      </c>
      <c r="D449" s="577"/>
      <c r="E449" s="576"/>
      <c r="F449" s="593"/>
      <c r="G449" s="402">
        <v>105</v>
      </c>
      <c r="H449" s="114" t="str">
        <f>IF(ユーザー別卸価格!H449="","", IF(ISNUMBER(ユーザー別卸価格!H449),IF(入力!$C$25=1,ROUNDDOWN(IF(入力!$C$21=1,ユーザー別卸価格!H449/(100-入力!$C$22)%,ユーザー別卸価格!H449+入力!$C$23),-入力!$C$24),IF(入力!$C$25=2,ROUNDUP(IF(入力!$C$21=1,ユーザー別卸価格!H449/(100-入力!$C$22)%,ユーザー別卸価格!H449+入力!$C$23),-入力!$C$24),ROUND(IF(入力!$C$21=1,ユーザー別卸価格!H449/(100-入力!$C$22)%,ユーザー別卸価格!H449+入力!$C$23),-入力!$C$24))),ユーザー別卸価格!H449))</f>
        <v/>
      </c>
      <c r="I449" s="97">
        <f>'6桁'!I449</f>
        <v>0</v>
      </c>
      <c r="J449" s="114" t="str">
        <f>IF(ユーザー別卸価格!J449="","", IF(ISNUMBER(ユーザー別卸価格!J449),IF(入力!$C$25=1,ROUNDDOWN(IF(入力!$C$21=1,ユーザー別卸価格!J449/(100-入力!$C$22)%,ユーザー別卸価格!J449+入力!$C$23),-入力!$C$24),IF(入力!$C$25=2,ROUNDUP(IF(入力!$C$21=1,ユーザー別卸価格!J449/(100-入力!$C$22)%,ユーザー別卸価格!J449+入力!$C$23),-入力!$C$24),ROUND(IF(入力!$C$21=1,ユーザー別卸価格!J449/(100-入力!$C$22)%,ユーザー別卸価格!J449+入力!$C$23),-入力!$C$24))),ユーザー別卸価格!J449))</f>
        <v/>
      </c>
      <c r="K449" s="97">
        <f>'6桁'!K449</f>
        <v>0</v>
      </c>
      <c r="L449" s="114" t="str">
        <f>IF(ユーザー別卸価格!L449="","", IF(ISNUMBER(ユーザー別卸価格!L449),IF(入力!$C$25=1,ROUNDDOWN(IF(入力!$C$21=1,ユーザー別卸価格!L449/(100-入力!$C$22)%,ユーザー別卸価格!L449+入力!$C$23),-入力!$C$24),IF(入力!$C$25=2,ROUNDUP(IF(入力!$C$21=1,ユーザー別卸価格!L449/(100-入力!$C$22)%,ユーザー別卸価格!L449+入力!$C$23),-入力!$C$24),ROUND(IF(入力!$C$21=1,ユーザー別卸価格!L449/(100-入力!$C$22)%,ユーザー別卸価格!L449+入力!$C$23),-入力!$C$24))),ユーザー別卸価格!L449))</f>
        <v/>
      </c>
      <c r="M449" s="97">
        <f>'6桁'!M449</f>
        <v>0</v>
      </c>
      <c r="N449" s="114" t="str">
        <f>IF(ユーザー別卸価格!N449="","", IF(ISNUMBER(ユーザー別卸価格!N449),IF(入力!$C$25=1,ROUNDDOWN(IF(入力!$C$21=1,ユーザー別卸価格!N449/(100-入力!$C$22)%,ユーザー別卸価格!N449+入力!$C$23),-入力!$C$24),IF(入力!$C$25=2,ROUNDUP(IF(入力!$C$21=1,ユーザー別卸価格!N449/(100-入力!$C$22)%,ユーザー別卸価格!N449+入力!$C$23),-入力!$C$24),ROUND(IF(入力!$C$21=1,ユーザー別卸価格!N449/(100-入力!$C$22)%,ユーザー別卸価格!N449+入力!$C$23),-入力!$C$24))),ユーザー別卸価格!N449))</f>
        <v/>
      </c>
      <c r="O449" s="97">
        <f>'6桁'!O449</f>
        <v>0</v>
      </c>
      <c r="P449" s="114" t="str">
        <f>IF(ユーザー別卸価格!P449="","", IF(ISNUMBER(ユーザー別卸価格!P449),IF(入力!$C$25=1,ROUNDDOWN(IF(入力!$C$21=1,ユーザー別卸価格!P449/(100-入力!$C$22)%,ユーザー別卸価格!P449+入力!$C$23),-入力!$C$24),IF(入力!$C$25=2,ROUNDUP(IF(入力!$C$21=1,ユーザー別卸価格!P449/(100-入力!$C$22)%,ユーザー別卸価格!P449+入力!$C$23),-入力!$C$24),ROUND(IF(入力!$C$21=1,ユーザー別卸価格!P449/(100-入力!$C$22)%,ユーザー別卸価格!P449+入力!$C$23),-入力!$C$24))),ユーザー別卸価格!P449))</f>
        <v/>
      </c>
      <c r="Q449" s="97">
        <f>'6桁'!Q449</f>
        <v>0</v>
      </c>
      <c r="R449" s="114" t="str">
        <f>IF(ユーザー別卸価格!R449="","", IF(ISNUMBER(ユーザー別卸価格!R449),IF(入力!$E$25=1,ROUNDDOWN(IF(入力!$E$21=1,ユーザー別卸価格!R449/(100-入力!$E$22)%,ユーザー別卸価格!R449+入力!$E$23),-入力!$E$24),IF(入力!$E$25=2,ROUNDUP(IF(入力!$E$21=1,ユーザー別卸価格!R449/(100-入力!$E$22)%,ユーザー別卸価格!R449+入力!$E$23),-入力!$E$24),ROUND(IF(入力!$E$21=1,ユーザー別卸価格!R449/(100-入力!$E$22)%,ユーザー別卸価格!R449+入力!$E$23),-入力!$E$24))),ユーザー別卸価格!R449))</f>
        <v/>
      </c>
      <c r="S449" s="97">
        <f>'6桁'!S449</f>
        <v>0</v>
      </c>
      <c r="T449" s="459" t="str">
        <f>IF(ユーザー別卸価格!T449="","", IF(ISNUMBER(ユーザー別卸価格!T449),IF(入力!$E$25=1,ROUNDDOWN(IF(入力!$E$21=1,ユーザー別卸価格!T449/(100-入力!$E$22)%,ユーザー別卸価格!T449+入力!$E$23),-入力!$E$24),IF(入力!$E$25=2,ROUNDUP(IF(入力!$E$21=1,ユーザー別卸価格!T449/(100-入力!$E$22)%,ユーザー別卸価格!T449+入力!$E$23),-入力!$E$24),ROUND(IF(入力!$E$21=1,ユーザー別卸価格!T449/(100-入力!$E$22)%,ユーザー別卸価格!T449+入力!$E$23),-入力!$E$24))),ユーザー別卸価格!T449))</f>
        <v>卸価格設定なし</v>
      </c>
      <c r="U449" s="97" t="str">
        <f>'6桁'!U449</f>
        <v>Y★</v>
      </c>
      <c r="V449" s="459" t="str">
        <f>IF(ユーザー別卸価格!V449="","", IF(ISNUMBER(ユーザー別卸価格!V449),IF(入力!$E$25=1,ROUNDDOWN(IF(入力!$E$21=1,ユーザー別卸価格!V449/(100-入力!$E$22)%,ユーザー別卸価格!V449+入力!$E$23),-入力!$E$24),IF(入力!$E$25=2,ROUNDUP(IF(入力!$E$21=1,ユーザー別卸価格!V449/(100-入力!$E$22)%,ユーザー別卸価格!V449+入力!$E$23),-入力!$E$24),ROUND(IF(入力!$E$21=1,ユーザー別卸価格!V449/(100-入力!$E$22)%,ユーザー別卸価格!V449+入力!$E$23),-入力!$E$24))),ユーザー別卸価格!V449))</f>
        <v/>
      </c>
      <c r="W449" s="144">
        <f>'6桁'!W449</f>
        <v>0</v>
      </c>
      <c r="X449" s="459" t="str">
        <f>IF(ユーザー別卸価格!X449="","", IF(ISNUMBER(ユーザー別卸価格!X449),IF(入力!$E$25=1,ROUNDDOWN(IF(入力!$E$21=1,ユーザー別卸価格!X449/(100-入力!$E$22)%,ユーザー別卸価格!X449+入力!$E$23),-入力!$E$24),IF(入力!$E$25=2,ROUNDUP(IF(入力!$E$21=1,ユーザー別卸価格!X449/(100-入力!$E$22)%,ユーザー別卸価格!X449+入力!$E$23),-入力!$E$24),ROUND(IF(入力!$E$21=1,ユーザー別卸価格!X449/(100-入力!$E$22)%,ユーザー別卸価格!X449+入力!$E$23),-入力!$E$24))),ユーザー別卸価格!X449))</f>
        <v/>
      </c>
      <c r="Y449" s="29">
        <f>'6桁'!Y449</f>
        <v>0</v>
      </c>
    </row>
    <row r="450" spans="2:25" ht="30" customHeight="1">
      <c r="B450" s="503"/>
      <c r="C450" s="500" t="s">
        <v>290</v>
      </c>
      <c r="D450" s="501"/>
      <c r="E450" s="500"/>
      <c r="F450" s="587"/>
      <c r="G450" s="342">
        <v>107</v>
      </c>
      <c r="H450" s="95" t="str">
        <f>IF(ユーザー別卸価格!H450="","", IF(ISNUMBER(ユーザー別卸価格!H450),IF(入力!$C$25=1,ROUNDDOWN(IF(入力!$C$21=1,ユーザー別卸価格!H450/(100-入力!$C$22)%,ユーザー別卸価格!H450+入力!$C$23),-入力!$C$24),IF(入力!$C$25=2,ROUNDUP(IF(入力!$C$21=1,ユーザー別卸価格!H450/(100-入力!$C$22)%,ユーザー別卸価格!H450+入力!$C$23),-入力!$C$24),ROUND(IF(入力!$C$21=1,ユーザー別卸価格!H450/(100-入力!$C$22)%,ユーザー別卸価格!H450+入力!$C$23),-入力!$C$24))),ユーザー別卸価格!H450))</f>
        <v/>
      </c>
      <c r="I450" s="96">
        <f>'6桁'!I450</f>
        <v>0</v>
      </c>
      <c r="J450" s="95" t="str">
        <f>IF(ユーザー別卸価格!J450="","", IF(ISNUMBER(ユーザー別卸価格!J450),IF(入力!$C$25=1,ROUNDDOWN(IF(入力!$C$21=1,ユーザー別卸価格!J450/(100-入力!$C$22)%,ユーザー別卸価格!J450+入力!$C$23),-入力!$C$24),IF(入力!$C$25=2,ROUNDUP(IF(入力!$C$21=1,ユーザー別卸価格!J450/(100-入力!$C$22)%,ユーザー別卸価格!J450+入力!$C$23),-入力!$C$24),ROUND(IF(入力!$C$21=1,ユーザー別卸価格!J450/(100-入力!$C$22)%,ユーザー別卸価格!J450+入力!$C$23),-入力!$C$24))),ユーザー別卸価格!J450))</f>
        <v/>
      </c>
      <c r="K450" s="96">
        <f>'6桁'!K450</f>
        <v>0</v>
      </c>
      <c r="L450" s="95" t="str">
        <f>IF(ユーザー別卸価格!L450="","", IF(ISNUMBER(ユーザー別卸価格!L450),IF(入力!$C$25=1,ROUNDDOWN(IF(入力!$C$21=1,ユーザー別卸価格!L450/(100-入力!$C$22)%,ユーザー別卸価格!L450+入力!$C$23),-入力!$C$24),IF(入力!$C$25=2,ROUNDUP(IF(入力!$C$21=1,ユーザー別卸価格!L450/(100-入力!$C$22)%,ユーザー別卸価格!L450+入力!$C$23),-入力!$C$24),ROUND(IF(入力!$C$21=1,ユーザー別卸価格!L450/(100-入力!$C$22)%,ユーザー別卸価格!L450+入力!$C$23),-入力!$C$24))),ユーザー別卸価格!L450))</f>
        <v/>
      </c>
      <c r="M450" s="96">
        <f>'6桁'!M450</f>
        <v>0</v>
      </c>
      <c r="N450" s="95" t="str">
        <f>IF(ユーザー別卸価格!N450="","", IF(ISNUMBER(ユーザー別卸価格!N450),IF(入力!$C$25=1,ROUNDDOWN(IF(入力!$C$21=1,ユーザー別卸価格!N450/(100-入力!$C$22)%,ユーザー別卸価格!N450+入力!$C$23),-入力!$C$24),IF(入力!$C$25=2,ROUNDUP(IF(入力!$C$21=1,ユーザー別卸価格!N450/(100-入力!$C$22)%,ユーザー別卸価格!N450+入力!$C$23),-入力!$C$24),ROUND(IF(入力!$C$21=1,ユーザー別卸価格!N450/(100-入力!$C$22)%,ユーザー別卸価格!N450+入力!$C$23),-入力!$C$24))),ユーザー別卸価格!N450))</f>
        <v/>
      </c>
      <c r="O450" s="96">
        <f>'6桁'!O450</f>
        <v>0</v>
      </c>
      <c r="P450" s="95" t="str">
        <f>IF(ユーザー別卸価格!P450="","", IF(ISNUMBER(ユーザー別卸価格!P450),IF(入力!$C$25=1,ROUNDDOWN(IF(入力!$C$21=1,ユーザー別卸価格!P450/(100-入力!$C$22)%,ユーザー別卸価格!P450+入力!$C$23),-入力!$C$24),IF(入力!$C$25=2,ROUNDUP(IF(入力!$C$21=1,ユーザー別卸価格!P450/(100-入力!$C$22)%,ユーザー別卸価格!P450+入力!$C$23),-入力!$C$24),ROUND(IF(入力!$C$21=1,ユーザー別卸価格!P450/(100-入力!$C$22)%,ユーザー別卸価格!P450+入力!$C$23),-入力!$C$24))),ユーザー別卸価格!P450))</f>
        <v/>
      </c>
      <c r="Q450" s="96">
        <f>'6桁'!Q450</f>
        <v>0</v>
      </c>
      <c r="R450" s="95">
        <f>IF(ユーザー別卸価格!R450="","", IF(ISNUMBER(ユーザー別卸価格!R450),IF(入力!$E$25=1,ROUNDDOWN(IF(入力!$E$21=1,ユーザー別卸価格!R450/(100-入力!$E$22)%,ユーザー別卸価格!R450+入力!$E$23),-入力!$E$24),IF(入力!$E$25=2,ROUNDUP(IF(入力!$E$21=1,ユーザー別卸価格!R450/(100-入力!$E$22)%,ユーザー別卸価格!R450+入力!$E$23),-入力!$E$24),ROUND(IF(入力!$E$21=1,ユーザー別卸価格!R450/(100-入力!$E$22)%,ユーザー別卸価格!R450+入力!$E$23),-入力!$E$24))),ユーザー別卸価格!R450))</f>
        <v>74800</v>
      </c>
      <c r="S450" s="96" t="str">
        <f>'6桁'!S450</f>
        <v>Y★</v>
      </c>
      <c r="T450" s="456" t="str">
        <f>IF(ユーザー別卸価格!T450="","", IF(ISNUMBER(ユーザー別卸価格!T450),IF(入力!$E$25=1,ROUNDDOWN(IF(入力!$E$21=1,ユーザー別卸価格!T450/(100-入力!$E$22)%,ユーザー別卸価格!T450+入力!$E$23),-入力!$E$24),IF(入力!$E$25=2,ROUNDUP(IF(入力!$E$21=1,ユーザー別卸価格!T450/(100-入力!$E$22)%,ユーザー別卸価格!T450+入力!$E$23),-入力!$E$24),ROUND(IF(入力!$E$21=1,ユーザー別卸価格!T450/(100-入力!$E$22)%,ユーザー別卸価格!T450+入力!$E$23),-入力!$E$24))),ユーザー別卸価格!T450))</f>
        <v/>
      </c>
      <c r="U450" s="96">
        <f>'6桁'!U450</f>
        <v>0</v>
      </c>
      <c r="V450" s="456" t="str">
        <f>IF(ユーザー別卸価格!V450="","", IF(ISNUMBER(ユーザー別卸価格!V450),IF(入力!$E$25=1,ROUNDDOWN(IF(入力!$E$21=1,ユーザー別卸価格!V450/(100-入力!$E$22)%,ユーザー別卸価格!V450+入力!$E$23),-入力!$E$24),IF(入力!$E$25=2,ROUNDUP(IF(入力!$E$21=1,ユーザー別卸価格!V450/(100-入力!$E$22)%,ユーザー別卸価格!V450+入力!$E$23),-入力!$E$24),ROUND(IF(入力!$E$21=1,ユーザー別卸価格!V450/(100-入力!$E$22)%,ユーザー別卸価格!V450+入力!$E$23),-入力!$E$24))),ユーザー別卸価格!V450))</f>
        <v/>
      </c>
      <c r="W450" s="126">
        <f>'6桁'!W450</f>
        <v>0</v>
      </c>
      <c r="X450" s="456" t="str">
        <f>IF(ユーザー別卸価格!X450="","", IF(ISNUMBER(ユーザー別卸価格!X450),IF(入力!$E$25=1,ROUNDDOWN(IF(入力!$E$21=1,ユーザー別卸価格!X450/(100-入力!$E$22)%,ユーザー別卸価格!X450+入力!$E$23),-入力!$E$24),IF(入力!$E$25=2,ROUNDUP(IF(入力!$E$21=1,ユーザー別卸価格!X450/(100-入力!$E$22)%,ユーザー別卸価格!X450+入力!$E$23),-入力!$E$24),ROUND(IF(入力!$E$21=1,ユーザー別卸価格!X450/(100-入力!$E$22)%,ユーザー別卸価格!X450+入力!$E$23),-入力!$E$24))),ユーザー別卸価格!X450))</f>
        <v/>
      </c>
      <c r="Y450" s="20">
        <f>'6桁'!Y450</f>
        <v>0</v>
      </c>
    </row>
    <row r="451" spans="2:25" ht="30" customHeight="1">
      <c r="B451" s="503"/>
      <c r="C451" s="500" t="s">
        <v>471</v>
      </c>
      <c r="D451" s="501"/>
      <c r="E451" s="500"/>
      <c r="F451" s="587"/>
      <c r="G451" s="342">
        <v>105</v>
      </c>
      <c r="H451" s="95" t="str">
        <f>IF(ユーザー別卸価格!H451="","", IF(ISNUMBER(ユーザー別卸価格!H451),IF(入力!$C$25=1,ROUNDDOWN(IF(入力!$C$21=1,ユーザー別卸価格!H451/(100-入力!$C$22)%,ユーザー別卸価格!H451+入力!$C$23),-入力!$C$24),IF(入力!$C$25=2,ROUNDUP(IF(入力!$C$21=1,ユーザー別卸価格!H451/(100-入力!$C$22)%,ユーザー別卸価格!H451+入力!$C$23),-入力!$C$24),ROUND(IF(入力!$C$21=1,ユーザー別卸価格!H451/(100-入力!$C$22)%,ユーザー別卸価格!H451+入力!$C$23),-入力!$C$24))),ユーザー別卸価格!H451))</f>
        <v/>
      </c>
      <c r="I451" s="96">
        <f>'6桁'!I451</f>
        <v>0</v>
      </c>
      <c r="J451" s="95" t="str">
        <f>IF(ユーザー別卸価格!J451="","", IF(ISNUMBER(ユーザー別卸価格!J451),IF(入力!$C$25=1,ROUNDDOWN(IF(入力!$C$21=1,ユーザー別卸価格!J451/(100-入力!$C$22)%,ユーザー別卸価格!J451+入力!$C$23),-入力!$C$24),IF(入力!$C$25=2,ROUNDUP(IF(入力!$C$21=1,ユーザー別卸価格!J451/(100-入力!$C$22)%,ユーザー別卸価格!J451+入力!$C$23),-入力!$C$24),ROUND(IF(入力!$C$21=1,ユーザー別卸価格!J451/(100-入力!$C$22)%,ユーザー別卸価格!J451+入力!$C$23),-入力!$C$24))),ユーザー別卸価格!J451))</f>
        <v/>
      </c>
      <c r="K451" s="96">
        <f>'6桁'!K451</f>
        <v>0</v>
      </c>
      <c r="L451" s="95" t="str">
        <f>IF(ユーザー別卸価格!L451="","", IF(ISNUMBER(ユーザー別卸価格!L451),IF(入力!$C$25=1,ROUNDDOWN(IF(入力!$C$21=1,ユーザー別卸価格!L451/(100-入力!$C$22)%,ユーザー別卸価格!L451+入力!$C$23),-入力!$C$24),IF(入力!$C$25=2,ROUNDUP(IF(入力!$C$21=1,ユーザー別卸価格!L451/(100-入力!$C$22)%,ユーザー別卸価格!L451+入力!$C$23),-入力!$C$24),ROUND(IF(入力!$C$21=1,ユーザー別卸価格!L451/(100-入力!$C$22)%,ユーザー別卸価格!L451+入力!$C$23),-入力!$C$24))),ユーザー別卸価格!L451))</f>
        <v/>
      </c>
      <c r="M451" s="96">
        <f>'6桁'!M451</f>
        <v>0</v>
      </c>
      <c r="N451" s="95" t="str">
        <f>IF(ユーザー別卸価格!N451="","", IF(ISNUMBER(ユーザー別卸価格!N451),IF(入力!$C$25=1,ROUNDDOWN(IF(入力!$C$21=1,ユーザー別卸価格!N451/(100-入力!$C$22)%,ユーザー別卸価格!N451+入力!$C$23),-入力!$C$24),IF(入力!$C$25=2,ROUNDUP(IF(入力!$C$21=1,ユーザー別卸価格!N451/(100-入力!$C$22)%,ユーザー別卸価格!N451+入力!$C$23),-入力!$C$24),ROUND(IF(入力!$C$21=1,ユーザー別卸価格!N451/(100-入力!$C$22)%,ユーザー別卸価格!N451+入力!$C$23),-入力!$C$24))),ユーザー別卸価格!N451))</f>
        <v/>
      </c>
      <c r="O451" s="96">
        <f>'6桁'!O451</f>
        <v>0</v>
      </c>
      <c r="P451" s="95" t="str">
        <f>IF(ユーザー別卸価格!P451="","", IF(ISNUMBER(ユーザー別卸価格!P451),IF(入力!$C$25=1,ROUNDDOWN(IF(入力!$C$21=1,ユーザー別卸価格!P451/(100-入力!$C$22)%,ユーザー別卸価格!P451+入力!$C$23),-入力!$C$24),IF(入力!$C$25=2,ROUNDUP(IF(入力!$C$21=1,ユーザー別卸価格!P451/(100-入力!$C$22)%,ユーザー別卸価格!P451+入力!$C$23),-入力!$C$24),ROUND(IF(入力!$C$21=1,ユーザー別卸価格!P451/(100-入力!$C$22)%,ユーザー別卸価格!P451+入力!$C$23),-入力!$C$24))),ユーザー別卸価格!P451))</f>
        <v/>
      </c>
      <c r="Q451" s="96">
        <f>'6桁'!Q451</f>
        <v>0</v>
      </c>
      <c r="R451" s="95">
        <f>IF(ユーザー別卸価格!R451="","", IF(ISNUMBER(ユーザー別卸価格!R451),IF(入力!$E$25=1,ROUNDDOWN(IF(入力!$E$21=1,ユーザー別卸価格!R451/(100-入力!$E$22)%,ユーザー別卸価格!R451+入力!$E$23),-入力!$E$24),IF(入力!$E$25=2,ROUNDUP(IF(入力!$E$21=1,ユーザー別卸価格!R451/(100-入力!$E$22)%,ユーザー別卸価格!R451+入力!$E$23),-入力!$E$24),ROUND(IF(入力!$E$21=1,ユーザー別卸価格!R451/(100-入力!$E$22)%,ユーザー別卸価格!R451+入力!$E$23),-入力!$E$24))),ユーザー別卸価格!R451))</f>
        <v>57900</v>
      </c>
      <c r="S451" s="96" t="str">
        <f>'6桁'!S451</f>
        <v>Y★</v>
      </c>
      <c r="T451" s="456" t="str">
        <f>IF(ユーザー別卸価格!T451="","", IF(ISNUMBER(ユーザー別卸価格!T451),IF(入力!$E$25=1,ROUNDDOWN(IF(入力!$E$21=1,ユーザー別卸価格!T451/(100-入力!$E$22)%,ユーザー別卸価格!T451+入力!$E$23),-入力!$E$24),IF(入力!$E$25=2,ROUNDUP(IF(入力!$E$21=1,ユーザー別卸価格!T451/(100-入力!$E$22)%,ユーザー別卸価格!T451+入力!$E$23),-入力!$E$24),ROUND(IF(入力!$E$21=1,ユーザー別卸価格!T451/(100-入力!$E$22)%,ユーザー別卸価格!T451+入力!$E$23),-入力!$E$24))),ユーザー別卸価格!T451))</f>
        <v/>
      </c>
      <c r="U451" s="96">
        <f>'6桁'!U451</f>
        <v>0</v>
      </c>
      <c r="V451" s="456" t="str">
        <f>IF(ユーザー別卸価格!V451="","", IF(ISNUMBER(ユーザー別卸価格!V451),IF(入力!$E$25=1,ROUNDDOWN(IF(入力!$E$21=1,ユーザー別卸価格!V451/(100-入力!$E$22)%,ユーザー別卸価格!V451+入力!$E$23),-入力!$E$24),IF(入力!$E$25=2,ROUNDUP(IF(入力!$E$21=1,ユーザー別卸価格!V451/(100-入力!$E$22)%,ユーザー別卸価格!V451+入力!$E$23),-入力!$E$24),ROUND(IF(入力!$E$21=1,ユーザー別卸価格!V451/(100-入力!$E$22)%,ユーザー別卸価格!V451+入力!$E$23),-入力!$E$24))),ユーザー別卸価格!V451))</f>
        <v/>
      </c>
      <c r="W451" s="126">
        <f>'6桁'!W451</f>
        <v>0</v>
      </c>
      <c r="X451" s="456" t="str">
        <f>IF(ユーザー別卸価格!X451="","", IF(ISNUMBER(ユーザー別卸価格!X451),IF(入力!$E$25=1,ROUNDDOWN(IF(入力!$E$21=1,ユーザー別卸価格!X451/(100-入力!$E$22)%,ユーザー別卸価格!X451+入力!$E$23),-入力!$E$24),IF(入力!$E$25=2,ROUNDUP(IF(入力!$E$21=1,ユーザー別卸価格!X451/(100-入力!$E$22)%,ユーザー別卸価格!X451+入力!$E$23),-入力!$E$24),ROUND(IF(入力!$E$21=1,ユーザー別卸価格!X451/(100-入力!$E$22)%,ユーザー別卸価格!X451+入力!$E$23),-入力!$E$24))),ユーザー別卸価格!X451))</f>
        <v/>
      </c>
      <c r="Y451" s="96">
        <f>'6桁'!Y451</f>
        <v>0</v>
      </c>
    </row>
    <row r="452" spans="2:25" ht="30" customHeight="1">
      <c r="B452" s="503"/>
      <c r="C452" s="500" t="s">
        <v>472</v>
      </c>
      <c r="D452" s="501"/>
      <c r="E452" s="500"/>
      <c r="F452" s="587"/>
      <c r="G452" s="342">
        <v>107</v>
      </c>
      <c r="H452" s="95" t="str">
        <f>IF(ユーザー別卸価格!H452="","", IF(ISNUMBER(ユーザー別卸価格!H452),IF(入力!$C$25=1,ROUNDDOWN(IF(入力!$C$21=1,ユーザー別卸価格!H452/(100-入力!$C$22)%,ユーザー別卸価格!H452+入力!$C$23),-入力!$C$24),IF(入力!$C$25=2,ROUNDUP(IF(入力!$C$21=1,ユーザー別卸価格!H452/(100-入力!$C$22)%,ユーザー別卸価格!H452+入力!$C$23),-入力!$C$24),ROUND(IF(入力!$C$21=1,ユーザー別卸価格!H452/(100-入力!$C$22)%,ユーザー別卸価格!H452+入力!$C$23),-入力!$C$24))),ユーザー別卸価格!H452))</f>
        <v/>
      </c>
      <c r="I452" s="96">
        <f>'6桁'!I452</f>
        <v>0</v>
      </c>
      <c r="J452" s="95" t="str">
        <f>IF(ユーザー別卸価格!J452="","", IF(ISNUMBER(ユーザー別卸価格!J452),IF(入力!$C$25=1,ROUNDDOWN(IF(入力!$C$21=1,ユーザー別卸価格!J452/(100-入力!$C$22)%,ユーザー別卸価格!J452+入力!$C$23),-入力!$C$24),IF(入力!$C$25=2,ROUNDUP(IF(入力!$C$21=1,ユーザー別卸価格!J452/(100-入力!$C$22)%,ユーザー別卸価格!J452+入力!$C$23),-入力!$C$24),ROUND(IF(入力!$C$21=1,ユーザー別卸価格!J452/(100-入力!$C$22)%,ユーザー別卸価格!J452+入力!$C$23),-入力!$C$24))),ユーザー別卸価格!J452))</f>
        <v/>
      </c>
      <c r="K452" s="96">
        <f>'6桁'!K452</f>
        <v>0</v>
      </c>
      <c r="L452" s="95" t="str">
        <f>IF(ユーザー別卸価格!L452="","", IF(ISNUMBER(ユーザー別卸価格!L452),IF(入力!$C$25=1,ROUNDDOWN(IF(入力!$C$21=1,ユーザー別卸価格!L452/(100-入力!$C$22)%,ユーザー別卸価格!L452+入力!$C$23),-入力!$C$24),IF(入力!$C$25=2,ROUNDUP(IF(入力!$C$21=1,ユーザー別卸価格!L452/(100-入力!$C$22)%,ユーザー別卸価格!L452+入力!$C$23),-入力!$C$24),ROUND(IF(入力!$C$21=1,ユーザー別卸価格!L452/(100-入力!$C$22)%,ユーザー別卸価格!L452+入力!$C$23),-入力!$C$24))),ユーザー別卸価格!L452))</f>
        <v/>
      </c>
      <c r="M452" s="96">
        <f>'6桁'!M452</f>
        <v>0</v>
      </c>
      <c r="N452" s="95" t="str">
        <f>IF(ユーザー別卸価格!N452="","", IF(ISNUMBER(ユーザー別卸価格!N452),IF(入力!$C$25=1,ROUNDDOWN(IF(入力!$C$21=1,ユーザー別卸価格!N452/(100-入力!$C$22)%,ユーザー別卸価格!N452+入力!$C$23),-入力!$C$24),IF(入力!$C$25=2,ROUNDUP(IF(入力!$C$21=1,ユーザー別卸価格!N452/(100-入力!$C$22)%,ユーザー別卸価格!N452+入力!$C$23),-入力!$C$24),ROUND(IF(入力!$C$21=1,ユーザー別卸価格!N452/(100-入力!$C$22)%,ユーザー別卸価格!N452+入力!$C$23),-入力!$C$24))),ユーザー別卸価格!N452))</f>
        <v/>
      </c>
      <c r="O452" s="96">
        <f>'6桁'!O452</f>
        <v>0</v>
      </c>
      <c r="P452" s="95" t="str">
        <f>IF(ユーザー別卸価格!P452="","", IF(ISNUMBER(ユーザー別卸価格!P452),IF(入力!$C$25=1,ROUNDDOWN(IF(入力!$C$21=1,ユーザー別卸価格!P452/(100-入力!$C$22)%,ユーザー別卸価格!P452+入力!$C$23),-入力!$C$24),IF(入力!$C$25=2,ROUNDUP(IF(入力!$C$21=1,ユーザー別卸価格!P452/(100-入力!$C$22)%,ユーザー別卸価格!P452+入力!$C$23),-入力!$C$24),ROUND(IF(入力!$C$21=1,ユーザー別卸価格!P452/(100-入力!$C$22)%,ユーザー別卸価格!P452+入力!$C$23),-入力!$C$24))),ユーザー別卸価格!P452))</f>
        <v/>
      </c>
      <c r="Q452" s="96">
        <f>'6桁'!Q452</f>
        <v>0</v>
      </c>
      <c r="R452" s="95" t="str">
        <f>IF(ユーザー別卸価格!R452="","", IF(ISNUMBER(ユーザー別卸価格!R452),IF(入力!$E$25=1,ROUNDDOWN(IF(入力!$E$21=1,ユーザー別卸価格!R452/(100-入力!$E$22)%,ユーザー別卸価格!R452+入力!$E$23),-入力!$E$24),IF(入力!$E$25=2,ROUNDUP(IF(入力!$E$21=1,ユーザー別卸価格!R452/(100-入力!$E$22)%,ユーザー別卸価格!R452+入力!$E$23),-入力!$E$24),ROUND(IF(入力!$E$21=1,ユーザー別卸価格!R452/(100-入力!$E$22)%,ユーザー別卸価格!R452+入力!$E$23),-入力!$E$24))),ユーザー別卸価格!R452))</f>
        <v/>
      </c>
      <c r="S452" s="96">
        <f>'6桁'!S452</f>
        <v>0</v>
      </c>
      <c r="T452" s="456" t="str">
        <f>IF(ユーザー別卸価格!T452="","", IF(ISNUMBER(ユーザー別卸価格!T452),IF(入力!$E$25=1,ROUNDDOWN(IF(入力!$E$21=1,ユーザー別卸価格!T452/(100-入力!$E$22)%,ユーザー別卸価格!T452+入力!$E$23),-入力!$E$24),IF(入力!$E$25=2,ROUNDUP(IF(入力!$E$21=1,ユーザー別卸価格!T452/(100-入力!$E$22)%,ユーザー別卸価格!T452+入力!$E$23),-入力!$E$24),ROUND(IF(入力!$E$21=1,ユーザー別卸価格!T452/(100-入力!$E$22)%,ユーザー別卸価格!T452+入力!$E$23),-入力!$E$24))),ユーザー別卸価格!T452))</f>
        <v>卸価格設定なし</v>
      </c>
      <c r="U452" s="96" t="str">
        <f>'6桁'!U452</f>
        <v>Y★</v>
      </c>
      <c r="V452" s="456" t="str">
        <f>IF(ユーザー別卸価格!V452="","", IF(ISNUMBER(ユーザー別卸価格!V452),IF(入力!$E$25=1,ROUNDDOWN(IF(入力!$E$21=1,ユーザー別卸価格!V452/(100-入力!$E$22)%,ユーザー別卸価格!V452+入力!$E$23),-入力!$E$24),IF(入力!$E$25=2,ROUNDUP(IF(入力!$E$21=1,ユーザー別卸価格!V452/(100-入力!$E$22)%,ユーザー別卸価格!V452+入力!$E$23),-入力!$E$24),ROUND(IF(入力!$E$21=1,ユーザー別卸価格!V452/(100-入力!$E$22)%,ユーザー別卸価格!V452+入力!$E$23),-入力!$E$24))),ユーザー別卸価格!V452))</f>
        <v/>
      </c>
      <c r="W452" s="126">
        <f>'6桁'!W452</f>
        <v>0</v>
      </c>
      <c r="X452" s="456" t="str">
        <f>IF(ユーザー別卸価格!X452="","", IF(ISNUMBER(ユーザー別卸価格!X452),IF(入力!$E$25=1,ROUNDDOWN(IF(入力!$E$21=1,ユーザー別卸価格!X452/(100-入力!$E$22)%,ユーザー別卸価格!X452+入力!$E$23),-入力!$E$24),IF(入力!$E$25=2,ROUNDUP(IF(入力!$E$21=1,ユーザー別卸価格!X452/(100-入力!$E$22)%,ユーザー別卸価格!X452+入力!$E$23),-入力!$E$24),ROUND(IF(入力!$E$21=1,ユーザー別卸価格!X452/(100-入力!$E$22)%,ユーザー別卸価格!X452+入力!$E$23),-入力!$E$24))),ユーザー別卸価格!X452))</f>
        <v/>
      </c>
      <c r="Y452" s="20">
        <f>'6桁'!Y452</f>
        <v>0</v>
      </c>
    </row>
    <row r="453" spans="2:25" ht="30" customHeight="1">
      <c r="B453" s="503"/>
      <c r="C453" s="500" t="s">
        <v>473</v>
      </c>
      <c r="D453" s="501"/>
      <c r="E453" s="500"/>
      <c r="F453" s="587"/>
      <c r="G453" s="342">
        <v>109</v>
      </c>
      <c r="H453" s="95" t="str">
        <f>IF(ユーザー別卸価格!H453="","", IF(ISNUMBER(ユーザー別卸価格!H453),IF(入力!$C$25=1,ROUNDDOWN(IF(入力!$C$21=1,ユーザー別卸価格!H453/(100-入力!$C$22)%,ユーザー別卸価格!H453+入力!$C$23),-入力!$C$24),IF(入力!$C$25=2,ROUNDUP(IF(入力!$C$21=1,ユーザー別卸価格!H453/(100-入力!$C$22)%,ユーザー別卸価格!H453+入力!$C$23),-入力!$C$24),ROUND(IF(入力!$C$21=1,ユーザー別卸価格!H453/(100-入力!$C$22)%,ユーザー別卸価格!H453+入力!$C$23),-入力!$C$24))),ユーザー別卸価格!H453))</f>
        <v/>
      </c>
      <c r="I453" s="96">
        <f>'6桁'!I453</f>
        <v>0</v>
      </c>
      <c r="J453" s="95" t="str">
        <f>IF(ユーザー別卸価格!J453="","", IF(ISNUMBER(ユーザー別卸価格!J453),IF(入力!$C$25=1,ROUNDDOWN(IF(入力!$C$21=1,ユーザー別卸価格!J453/(100-入力!$C$22)%,ユーザー別卸価格!J453+入力!$C$23),-入力!$C$24),IF(入力!$C$25=2,ROUNDUP(IF(入力!$C$21=1,ユーザー別卸価格!J453/(100-入力!$C$22)%,ユーザー別卸価格!J453+入力!$C$23),-入力!$C$24),ROUND(IF(入力!$C$21=1,ユーザー別卸価格!J453/(100-入力!$C$22)%,ユーザー別卸価格!J453+入力!$C$23),-入力!$C$24))),ユーザー別卸価格!J453))</f>
        <v/>
      </c>
      <c r="K453" s="96">
        <f>'6桁'!K453</f>
        <v>0</v>
      </c>
      <c r="L453" s="95" t="str">
        <f>IF(ユーザー別卸価格!L453="","", IF(ISNUMBER(ユーザー別卸価格!L453),IF(入力!$C$25=1,ROUNDDOWN(IF(入力!$C$21=1,ユーザー別卸価格!L453/(100-入力!$C$22)%,ユーザー別卸価格!L453+入力!$C$23),-入力!$C$24),IF(入力!$C$25=2,ROUNDUP(IF(入力!$C$21=1,ユーザー別卸価格!L453/(100-入力!$C$22)%,ユーザー別卸価格!L453+入力!$C$23),-入力!$C$24),ROUND(IF(入力!$C$21=1,ユーザー別卸価格!L453/(100-入力!$C$22)%,ユーザー別卸価格!L453+入力!$C$23),-入力!$C$24))),ユーザー別卸価格!L453))</f>
        <v/>
      </c>
      <c r="M453" s="96">
        <f>'6桁'!M453</f>
        <v>0</v>
      </c>
      <c r="N453" s="95" t="str">
        <f>IF(ユーザー別卸価格!N453="","", IF(ISNUMBER(ユーザー別卸価格!N453),IF(入力!$C$25=1,ROUNDDOWN(IF(入力!$C$21=1,ユーザー別卸価格!N453/(100-入力!$C$22)%,ユーザー別卸価格!N453+入力!$C$23),-入力!$C$24),IF(入力!$C$25=2,ROUNDUP(IF(入力!$C$21=1,ユーザー別卸価格!N453/(100-入力!$C$22)%,ユーザー別卸価格!N453+入力!$C$23),-入力!$C$24),ROUND(IF(入力!$C$21=1,ユーザー別卸価格!N453/(100-入力!$C$22)%,ユーザー別卸価格!N453+入力!$C$23),-入力!$C$24))),ユーザー別卸価格!N453))</f>
        <v/>
      </c>
      <c r="O453" s="96">
        <f>'6桁'!O453</f>
        <v>0</v>
      </c>
      <c r="P453" s="95" t="str">
        <f>IF(ユーザー別卸価格!P453="","", IF(ISNUMBER(ユーザー別卸価格!P453),IF(入力!$C$25=1,ROUNDDOWN(IF(入力!$C$21=1,ユーザー別卸価格!P453/(100-入力!$C$22)%,ユーザー別卸価格!P453+入力!$C$23),-入力!$C$24),IF(入力!$C$25=2,ROUNDUP(IF(入力!$C$21=1,ユーザー別卸価格!P453/(100-入力!$C$22)%,ユーザー別卸価格!P453+入力!$C$23),-入力!$C$24),ROUND(IF(入力!$C$21=1,ユーザー別卸価格!P453/(100-入力!$C$22)%,ユーザー別卸価格!P453+入力!$C$23),-入力!$C$24))),ユーザー別卸価格!P453))</f>
        <v/>
      </c>
      <c r="Q453" s="96">
        <f>'6桁'!Q453</f>
        <v>0</v>
      </c>
      <c r="R453" s="95" t="str">
        <f>IF(ユーザー別卸価格!R453="","", IF(ISNUMBER(ユーザー別卸価格!R453),IF(入力!$E$25=1,ROUNDDOWN(IF(入力!$E$21=1,ユーザー別卸価格!R453/(100-入力!$E$22)%,ユーザー別卸価格!R453+入力!$E$23),-入力!$E$24),IF(入力!$E$25=2,ROUNDUP(IF(入力!$E$21=1,ユーザー別卸価格!R453/(100-入力!$E$22)%,ユーザー別卸価格!R453+入力!$E$23),-入力!$E$24),ROUND(IF(入力!$E$21=1,ユーザー別卸価格!R453/(100-入力!$E$22)%,ユーザー別卸価格!R453+入力!$E$23),-入力!$E$24))),ユーザー別卸価格!R453))</f>
        <v/>
      </c>
      <c r="S453" s="96">
        <f>'6桁'!S453</f>
        <v>0</v>
      </c>
      <c r="T453" s="456" t="str">
        <f>IF(ユーザー別卸価格!T453="","", IF(ISNUMBER(ユーザー別卸価格!T453),IF(入力!$E$25=1,ROUNDDOWN(IF(入力!$E$21=1,ユーザー別卸価格!T453/(100-入力!$E$22)%,ユーザー別卸価格!T453+入力!$E$23),-入力!$E$24),IF(入力!$E$25=2,ROUNDUP(IF(入力!$E$21=1,ユーザー別卸価格!T453/(100-入力!$E$22)%,ユーザー別卸価格!T453+入力!$E$23),-入力!$E$24),ROUND(IF(入力!$E$21=1,ユーザー別卸価格!T453/(100-入力!$E$22)%,ユーザー別卸価格!T453+入力!$E$23),-入力!$E$24))),ユーザー別卸価格!T453))</f>
        <v>卸価格設定なし</v>
      </c>
      <c r="U453" s="96" t="str">
        <f>'6桁'!U453</f>
        <v>Y★</v>
      </c>
      <c r="V453" s="456" t="str">
        <f>IF(ユーザー別卸価格!V453="","", IF(ISNUMBER(ユーザー別卸価格!V453),IF(入力!$E$25=1,ROUNDDOWN(IF(入力!$E$21=1,ユーザー別卸価格!V453/(100-入力!$E$22)%,ユーザー別卸価格!V453+入力!$E$23),-入力!$E$24),IF(入力!$E$25=2,ROUNDUP(IF(入力!$E$21=1,ユーザー別卸価格!V453/(100-入力!$E$22)%,ユーザー別卸価格!V453+入力!$E$23),-入力!$E$24),ROUND(IF(入力!$E$21=1,ユーザー別卸価格!V453/(100-入力!$E$22)%,ユーザー別卸価格!V453+入力!$E$23),-入力!$E$24))),ユーザー別卸価格!V453))</f>
        <v/>
      </c>
      <c r="W453" s="126">
        <f>'6桁'!W453</f>
        <v>0</v>
      </c>
      <c r="X453" s="456" t="str">
        <f>IF(ユーザー別卸価格!X453="","", IF(ISNUMBER(ユーザー別卸価格!X453),IF(入力!$E$25=1,ROUNDDOWN(IF(入力!$E$21=1,ユーザー別卸価格!X453/(100-入力!$E$22)%,ユーザー別卸価格!X453+入力!$E$23),-入力!$E$24),IF(入力!$E$25=2,ROUNDUP(IF(入力!$E$21=1,ユーザー別卸価格!X453/(100-入力!$E$22)%,ユーザー別卸価格!X453+入力!$E$23),-入力!$E$24),ROUND(IF(入力!$E$21=1,ユーザー別卸価格!X453/(100-入力!$E$22)%,ユーザー別卸価格!X453+入力!$E$23),-入力!$E$24))),ユーザー別卸価格!X453))</f>
        <v/>
      </c>
      <c r="Y453" s="96">
        <f>'6桁'!Y453</f>
        <v>0</v>
      </c>
    </row>
    <row r="454" spans="2:25" ht="30" customHeight="1">
      <c r="B454" s="504"/>
      <c r="C454" s="560" t="s">
        <v>475</v>
      </c>
      <c r="D454" s="561"/>
      <c r="E454" s="560"/>
      <c r="F454" s="592"/>
      <c r="G454" s="354">
        <v>113</v>
      </c>
      <c r="H454" s="111" t="str">
        <f>IF(ユーザー別卸価格!H454="","", IF(ISNUMBER(ユーザー別卸価格!H454),IF(入力!$C$25=1,ROUNDDOWN(IF(入力!$C$21=1,ユーザー別卸価格!H454/(100-入力!$C$22)%,ユーザー別卸価格!H454+入力!$C$23),-入力!$C$24),IF(入力!$C$25=2,ROUNDUP(IF(入力!$C$21=1,ユーザー別卸価格!H454/(100-入力!$C$22)%,ユーザー別卸価格!H454+入力!$C$23),-入力!$C$24),ROUND(IF(入力!$C$21=1,ユーザー別卸価格!H454/(100-入力!$C$22)%,ユーザー別卸価格!H454+入力!$C$23),-入力!$C$24))),ユーザー別卸価格!H454))</f>
        <v/>
      </c>
      <c r="I454" s="99">
        <f>'6桁'!I454</f>
        <v>0</v>
      </c>
      <c r="J454" s="111" t="str">
        <f>IF(ユーザー別卸価格!J454="","", IF(ISNUMBER(ユーザー別卸価格!J454),IF(入力!$C$25=1,ROUNDDOWN(IF(入力!$C$21=1,ユーザー別卸価格!J454/(100-入力!$C$22)%,ユーザー別卸価格!J454+入力!$C$23),-入力!$C$24),IF(入力!$C$25=2,ROUNDUP(IF(入力!$C$21=1,ユーザー別卸価格!J454/(100-入力!$C$22)%,ユーザー別卸価格!J454+入力!$C$23),-入力!$C$24),ROUND(IF(入力!$C$21=1,ユーザー別卸価格!J454/(100-入力!$C$22)%,ユーザー別卸価格!J454+入力!$C$23),-入力!$C$24))),ユーザー別卸価格!J454))</f>
        <v/>
      </c>
      <c r="K454" s="99">
        <f>'6桁'!K454</f>
        <v>0</v>
      </c>
      <c r="L454" s="111" t="str">
        <f>IF(ユーザー別卸価格!L454="","", IF(ISNUMBER(ユーザー別卸価格!L454),IF(入力!$C$25=1,ROUNDDOWN(IF(入力!$C$21=1,ユーザー別卸価格!L454/(100-入力!$C$22)%,ユーザー別卸価格!L454+入力!$C$23),-入力!$C$24),IF(入力!$C$25=2,ROUNDUP(IF(入力!$C$21=1,ユーザー別卸価格!L454/(100-入力!$C$22)%,ユーザー別卸価格!L454+入力!$C$23),-入力!$C$24),ROUND(IF(入力!$C$21=1,ユーザー別卸価格!L454/(100-入力!$C$22)%,ユーザー別卸価格!L454+入力!$C$23),-入力!$C$24))),ユーザー別卸価格!L454))</f>
        <v/>
      </c>
      <c r="M454" s="99">
        <f>'6桁'!M454</f>
        <v>0</v>
      </c>
      <c r="N454" s="111" t="str">
        <f>IF(ユーザー別卸価格!N454="","", IF(ISNUMBER(ユーザー別卸価格!N454),IF(入力!$C$25=1,ROUNDDOWN(IF(入力!$C$21=1,ユーザー別卸価格!N454/(100-入力!$C$22)%,ユーザー別卸価格!N454+入力!$C$23),-入力!$C$24),IF(入力!$C$25=2,ROUNDUP(IF(入力!$C$21=1,ユーザー別卸価格!N454/(100-入力!$C$22)%,ユーザー別卸価格!N454+入力!$C$23),-入力!$C$24),ROUND(IF(入力!$C$21=1,ユーザー別卸価格!N454/(100-入力!$C$22)%,ユーザー別卸価格!N454+入力!$C$23),-入力!$C$24))),ユーザー別卸価格!N454))</f>
        <v/>
      </c>
      <c r="O454" s="99">
        <f>'6桁'!O454</f>
        <v>0</v>
      </c>
      <c r="P454" s="111" t="str">
        <f>IF(ユーザー別卸価格!P454="","", IF(ISNUMBER(ユーザー別卸価格!P454),IF(入力!$C$25=1,ROUNDDOWN(IF(入力!$C$21=1,ユーザー別卸価格!P454/(100-入力!$C$22)%,ユーザー別卸価格!P454+入力!$C$23),-入力!$C$24),IF(入力!$C$25=2,ROUNDUP(IF(入力!$C$21=1,ユーザー別卸価格!P454/(100-入力!$C$22)%,ユーザー別卸価格!P454+入力!$C$23),-入力!$C$24),ROUND(IF(入力!$C$21=1,ユーザー別卸価格!P454/(100-入力!$C$22)%,ユーザー別卸価格!P454+入力!$C$23),-入力!$C$24))),ユーザー別卸価格!P454))</f>
        <v/>
      </c>
      <c r="Q454" s="99">
        <f>'6桁'!Q454</f>
        <v>0</v>
      </c>
      <c r="R454" s="111" t="str">
        <f>IF(ユーザー別卸価格!R454="","", IF(ISNUMBER(ユーザー別卸価格!R454),IF(入力!$E$25=1,ROUNDDOWN(IF(入力!$E$21=1,ユーザー別卸価格!R454/(100-入力!$E$22)%,ユーザー別卸価格!R454+入力!$E$23),-入力!$E$24),IF(入力!$E$25=2,ROUNDUP(IF(入力!$E$21=1,ユーザー別卸価格!R454/(100-入力!$E$22)%,ユーザー別卸価格!R454+入力!$E$23),-入力!$E$24),ROUND(IF(入力!$E$21=1,ユーザー別卸価格!R454/(100-入力!$E$22)%,ユーザー別卸価格!R454+入力!$E$23),-入力!$E$24))),ユーザー別卸価格!R454))</f>
        <v/>
      </c>
      <c r="S454" s="99">
        <f>'6桁'!S454</f>
        <v>0</v>
      </c>
      <c r="T454" s="458" t="str">
        <f>IF(ユーザー別卸価格!T454="","", IF(ISNUMBER(ユーザー別卸価格!T454),IF(入力!$E$25=1,ROUNDDOWN(IF(入力!$E$21=1,ユーザー別卸価格!T454/(100-入力!$E$22)%,ユーザー別卸価格!T454+入力!$E$23),-入力!$E$24),IF(入力!$E$25=2,ROUNDUP(IF(入力!$E$21=1,ユーザー別卸価格!T454/(100-入力!$E$22)%,ユーザー別卸価格!T454+入力!$E$23),-入力!$E$24),ROUND(IF(入力!$E$21=1,ユーザー別卸価格!T454/(100-入力!$E$22)%,ユーザー別卸価格!T454+入力!$E$23),-入力!$E$24))),ユーザー別卸価格!T454))</f>
        <v>卸価格設定なし</v>
      </c>
      <c r="U454" s="99" t="str">
        <f>'6桁'!U454</f>
        <v>Y★</v>
      </c>
      <c r="V454" s="458" t="str">
        <f>IF(ユーザー別卸価格!V454="","", IF(ISNUMBER(ユーザー別卸価格!V454),IF(入力!$E$25=1,ROUNDDOWN(IF(入力!$E$21=1,ユーザー別卸価格!V454/(100-入力!$E$22)%,ユーザー別卸価格!V454+入力!$E$23),-入力!$E$24),IF(入力!$E$25=2,ROUNDUP(IF(入力!$E$21=1,ユーザー別卸価格!V454/(100-入力!$E$22)%,ユーザー別卸価格!V454+入力!$E$23),-入力!$E$24),ROUND(IF(入力!$E$21=1,ユーザー別卸価格!V454/(100-入力!$E$22)%,ユーザー別卸価格!V454+入力!$E$23),-入力!$E$24))),ユーザー別卸価格!V454))</f>
        <v/>
      </c>
      <c r="W454" s="142">
        <f>'6桁'!W454</f>
        <v>0</v>
      </c>
      <c r="X454" s="458" t="str">
        <f>IF(ユーザー別卸価格!X454="","", IF(ISNUMBER(ユーザー別卸価格!X454),IF(入力!$E$25=1,ROUNDDOWN(IF(入力!$E$21=1,ユーザー別卸価格!X454/(100-入力!$E$22)%,ユーザー別卸価格!X454+入力!$E$23),-入力!$E$24),IF(入力!$E$25=2,ROUNDUP(IF(入力!$E$21=1,ユーザー別卸価格!X454/(100-入力!$E$22)%,ユーザー別卸価格!X454+入力!$E$23),-入力!$E$24),ROUND(IF(入力!$E$21=1,ユーザー別卸価格!X454/(100-入力!$E$22)%,ユーザー別卸価格!X454+入力!$E$23),-入力!$E$24))),ユーザー別卸価格!X454))</f>
        <v/>
      </c>
      <c r="Y454" s="98">
        <f>'6桁'!Y454</f>
        <v>0</v>
      </c>
    </row>
    <row r="455" spans="2:25" ht="30" customHeight="1">
      <c r="B455" s="543">
        <v>20</v>
      </c>
      <c r="C455" s="576" t="s">
        <v>212</v>
      </c>
      <c r="D455" s="577"/>
      <c r="E455" s="576">
        <v>93</v>
      </c>
      <c r="F455" s="593"/>
      <c r="G455" s="402">
        <v>97</v>
      </c>
      <c r="H455" s="114">
        <f>IF(ユーザー別卸価格!H455="","", IF(ISNUMBER(ユーザー別卸価格!H455),IF(入力!$C$25=1,ROUNDDOWN(IF(入力!$C$21=1,ユーザー別卸価格!H455/(100-入力!$C$22)%,ユーザー別卸価格!H455+入力!$C$23),-入力!$C$24),IF(入力!$C$25=2,ROUNDUP(IF(入力!$C$21=1,ユーザー別卸価格!H455/(100-入力!$C$22)%,ユーザー別卸価格!H455+入力!$C$23),-入力!$C$24),ROUND(IF(入力!$C$21=1,ユーザー別卸価格!H455/(100-入力!$C$22)%,ユーザー別卸価格!H455+入力!$C$23),-入力!$C$24))),ユーザー別卸価格!H455))</f>
        <v>78600</v>
      </c>
      <c r="I455" s="97" t="str">
        <f>'6桁'!I455</f>
        <v>W★</v>
      </c>
      <c r="J455" s="114" t="str">
        <f>IF(ユーザー別卸価格!J455="","", IF(ISNUMBER(ユーザー別卸価格!J455),IF(入力!$C$25=1,ROUNDDOWN(IF(入力!$C$21=1,ユーザー別卸価格!J455/(100-入力!$C$22)%,ユーザー別卸価格!J455+入力!$C$23),-入力!$C$24),IF(入力!$C$25=2,ROUNDUP(IF(入力!$C$21=1,ユーザー別卸価格!J455/(100-入力!$C$22)%,ユーザー別卸価格!J455+入力!$C$23),-入力!$C$24),ROUND(IF(入力!$C$21=1,ユーザー別卸価格!J455/(100-入力!$C$22)%,ユーザー別卸価格!J455+入力!$C$23),-入力!$C$24))),ユーザー別卸価格!J455))</f>
        <v/>
      </c>
      <c r="K455" s="97">
        <f>'6桁'!K455</f>
        <v>0</v>
      </c>
      <c r="L455" s="114" t="str">
        <f>IF(ユーザー別卸価格!L455="","", IF(ISNUMBER(ユーザー別卸価格!L455),IF(入力!$C$25=1,ROUNDDOWN(IF(入力!$C$21=1,ユーザー別卸価格!L455/(100-入力!$C$22)%,ユーザー別卸価格!L455+入力!$C$23),-入力!$C$24),IF(入力!$C$25=2,ROUNDUP(IF(入力!$C$21=1,ユーザー別卸価格!L455/(100-入力!$C$22)%,ユーザー別卸価格!L455+入力!$C$23),-入力!$C$24),ROUND(IF(入力!$C$21=1,ユーザー別卸価格!L455/(100-入力!$C$22)%,ユーザー別卸価格!L455+入力!$C$23),-入力!$C$24))),ユーザー別卸価格!L455))</f>
        <v/>
      </c>
      <c r="M455" s="97">
        <f>'6桁'!M455</f>
        <v>0</v>
      </c>
      <c r="N455" s="114" t="str">
        <f>IF(ユーザー別卸価格!N455="","", IF(ISNUMBER(ユーザー別卸価格!N455),IF(入力!$C$25=1,ROUNDDOWN(IF(入力!$C$21=1,ユーザー別卸価格!N455/(100-入力!$C$22)%,ユーザー別卸価格!N455+入力!$C$23),-入力!$C$24),IF(入力!$C$25=2,ROUNDUP(IF(入力!$C$21=1,ユーザー別卸価格!N455/(100-入力!$C$22)%,ユーザー別卸価格!N455+入力!$C$23),-入力!$C$24),ROUND(IF(入力!$C$21=1,ユーザー別卸価格!N455/(100-入力!$C$22)%,ユーザー別卸価格!N455+入力!$C$23),-入力!$C$24))),ユーザー別卸価格!N455))</f>
        <v/>
      </c>
      <c r="O455" s="144">
        <f>'6桁'!O455</f>
        <v>0</v>
      </c>
      <c r="P455" s="114" t="str">
        <f>IF(ユーザー別卸価格!P455="","", IF(ISNUMBER(ユーザー別卸価格!P455),IF(入力!$C$25=1,ROUNDDOWN(IF(入力!$C$21=1,ユーザー別卸価格!P455/(100-入力!$C$22)%,ユーザー別卸価格!P455+入力!$C$23),-入力!$C$24),IF(入力!$C$25=2,ROUNDUP(IF(入力!$C$21=1,ユーザー別卸価格!P455/(100-入力!$C$22)%,ユーザー別卸価格!P455+入力!$C$23),-入力!$C$24),ROUND(IF(入力!$C$21=1,ユーザー別卸価格!P455/(100-入力!$C$22)%,ユーザー別卸価格!P455+入力!$C$23),-入力!$C$24))),ユーザー別卸価格!P455))</f>
        <v/>
      </c>
      <c r="Q455" s="144">
        <f>'6桁'!Q455</f>
        <v>0</v>
      </c>
      <c r="R455" s="114">
        <f>IF(ユーザー別卸価格!R455="","", IF(ISNUMBER(ユーザー別卸価格!R455),IF(入力!$E$25=1,ROUNDDOWN(IF(入力!$E$21=1,ユーザー別卸価格!R455/(100-入力!$E$22)%,ユーザー別卸価格!R455+入力!$E$23),-入力!$E$24),IF(入力!$E$25=2,ROUNDUP(IF(入力!$E$21=1,ユーザー別卸価格!R455/(100-入力!$E$22)%,ユーザー別卸価格!R455+入力!$E$23),-入力!$E$24),ROUND(IF(入力!$E$21=1,ユーザー別卸価格!R455/(100-入力!$E$22)%,ユーザー別卸価格!R455+入力!$E$23),-入力!$E$24))),ユーザー別卸価格!R455))</f>
        <v>59300</v>
      </c>
      <c r="S455" s="97" t="str">
        <f>'6桁'!S455</f>
        <v>Y★</v>
      </c>
      <c r="T455" s="459" t="str">
        <f>IF(ユーザー別卸価格!T455="","", IF(ISNUMBER(ユーザー別卸価格!T455),IF(入力!$E$25=1,ROUNDDOWN(IF(入力!$E$21=1,ユーザー別卸価格!T455/(100-入力!$E$22)%,ユーザー別卸価格!T455+入力!$E$23),-入力!$E$24),IF(入力!$E$25=2,ROUNDUP(IF(入力!$E$21=1,ユーザー別卸価格!T455/(100-入力!$E$22)%,ユーザー別卸価格!T455+入力!$E$23),-入力!$E$24),ROUND(IF(入力!$E$21=1,ユーザー別卸価格!T455/(100-入力!$E$22)%,ユーザー別卸価格!T455+入力!$E$23),-入力!$E$24))),ユーザー別卸価格!T455))</f>
        <v/>
      </c>
      <c r="U455" s="97">
        <f>'6桁'!U455</f>
        <v>0</v>
      </c>
      <c r="V455" s="459" t="str">
        <f>IF(ユーザー別卸価格!V455="","", IF(ISNUMBER(ユーザー別卸価格!V455),IF(入力!$E$25=1,ROUNDDOWN(IF(入力!$E$21=1,ユーザー別卸価格!V455/(100-入力!$E$22)%,ユーザー別卸価格!V455+入力!$E$23),-入力!$E$24),IF(入力!$E$25=2,ROUNDUP(IF(入力!$E$21=1,ユーザー別卸価格!V455/(100-入力!$E$22)%,ユーザー別卸価格!V455+入力!$E$23),-入力!$E$24),ROUND(IF(入力!$E$21=1,ユーザー別卸価格!V455/(100-入力!$E$22)%,ユーザー別卸価格!V455+入力!$E$23),-入力!$E$24))),ユーザー別卸価格!V455))</f>
        <v/>
      </c>
      <c r="W455" s="144">
        <f>'6桁'!W455</f>
        <v>0</v>
      </c>
      <c r="X455" s="459" t="str">
        <f>IF(ユーザー別卸価格!X455="","", IF(ISNUMBER(ユーザー別卸価格!X455),IF(入力!$E$25=1,ROUNDDOWN(IF(入力!$E$21=1,ユーザー別卸価格!X455/(100-入力!$E$22)%,ユーザー別卸価格!X455+入力!$E$23),-入力!$E$24),IF(入力!$E$25=2,ROUNDUP(IF(入力!$E$21=1,ユーザー別卸価格!X455/(100-入力!$E$22)%,ユーザー別卸価格!X455+入力!$E$23),-入力!$E$24),ROUND(IF(入力!$E$21=1,ユーザー別卸価格!X455/(100-入力!$E$22)%,ユーザー別卸価格!X455+入力!$E$23),-入力!$E$24))),ユーザー別卸価格!X455))</f>
        <v/>
      </c>
      <c r="Y455" s="29">
        <f>'6桁'!Y455</f>
        <v>0</v>
      </c>
    </row>
    <row r="456" spans="2:25" ht="30" customHeight="1">
      <c r="B456" s="503"/>
      <c r="C456" s="500" t="s">
        <v>295</v>
      </c>
      <c r="D456" s="501"/>
      <c r="E456" s="500">
        <v>102</v>
      </c>
      <c r="F456" s="587"/>
      <c r="G456" s="342">
        <v>106</v>
      </c>
      <c r="H456" s="95" t="str">
        <f>IF(ユーザー別卸価格!H456="","", IF(ISNUMBER(ユーザー別卸価格!H456),IF(入力!$C$25=1,ROUNDDOWN(IF(入力!$C$21=1,ユーザー別卸価格!H456/(100-入力!$C$22)%,ユーザー別卸価格!H456+入力!$C$23),-入力!$C$24),IF(入力!$C$25=2,ROUNDUP(IF(入力!$C$21=1,ユーザー別卸価格!H456/(100-入力!$C$22)%,ユーザー別卸価格!H456+入力!$C$23),-入力!$C$24),ROUND(IF(入力!$C$21=1,ユーザー別卸価格!H456/(100-入力!$C$22)%,ユーザー別卸価格!H456+入力!$C$23),-入力!$C$24))),ユーザー別卸価格!H456))</f>
        <v/>
      </c>
      <c r="I456" s="96">
        <f>'6桁'!I456</f>
        <v>0</v>
      </c>
      <c r="J456" s="95" t="str">
        <f>IF(ユーザー別卸価格!J456="","", IF(ISNUMBER(ユーザー別卸価格!J456),IF(入力!$C$25=1,ROUNDDOWN(IF(入力!$C$21=1,ユーザー別卸価格!J456/(100-入力!$C$22)%,ユーザー別卸価格!J456+入力!$C$23),-入力!$C$24),IF(入力!$C$25=2,ROUNDUP(IF(入力!$C$21=1,ユーザー別卸価格!J456/(100-入力!$C$22)%,ユーザー別卸価格!J456+入力!$C$23),-入力!$C$24),ROUND(IF(入力!$C$21=1,ユーザー別卸価格!J456/(100-入力!$C$22)%,ユーザー別卸価格!J456+入力!$C$23),-入力!$C$24))),ユーザー別卸価格!J456))</f>
        <v/>
      </c>
      <c r="K456" s="96">
        <f>'6桁'!K456</f>
        <v>0</v>
      </c>
      <c r="L456" s="95" t="str">
        <f>IF(ユーザー別卸価格!L456="","", IF(ISNUMBER(ユーザー別卸価格!L456),IF(入力!$C$25=1,ROUNDDOWN(IF(入力!$C$21=1,ユーザー別卸価格!L456/(100-入力!$C$22)%,ユーザー別卸価格!L456+入力!$C$23),-入力!$C$24),IF(入力!$C$25=2,ROUNDUP(IF(入力!$C$21=1,ユーザー別卸価格!L456/(100-入力!$C$22)%,ユーザー別卸価格!L456+入力!$C$23),-入力!$C$24),ROUND(IF(入力!$C$21=1,ユーザー別卸価格!L456/(100-入力!$C$22)%,ユーザー別卸価格!L456+入力!$C$23),-入力!$C$24))),ユーザー別卸価格!L456))</f>
        <v/>
      </c>
      <c r="M456" s="96">
        <f>'6桁'!M456</f>
        <v>0</v>
      </c>
      <c r="N456" s="95" t="str">
        <f>IF(ユーザー別卸価格!N456="","", IF(ISNUMBER(ユーザー別卸価格!N456),IF(入力!$C$25=1,ROUNDDOWN(IF(入力!$C$21=1,ユーザー別卸価格!N456/(100-入力!$C$22)%,ユーザー別卸価格!N456+入力!$C$23),-入力!$C$24),IF(入力!$C$25=2,ROUNDUP(IF(入力!$C$21=1,ユーザー別卸価格!N456/(100-入力!$C$22)%,ユーザー別卸価格!N456+入力!$C$23),-入力!$C$24),ROUND(IF(入力!$C$21=1,ユーザー別卸価格!N456/(100-入力!$C$22)%,ユーザー別卸価格!N456+入力!$C$23),-入力!$C$24))),ユーザー別卸価格!N456))</f>
        <v/>
      </c>
      <c r="O456" s="126">
        <f>'6桁'!O456</f>
        <v>0</v>
      </c>
      <c r="P456" s="95" t="str">
        <f>IF(ユーザー別卸価格!P456="","", IF(ISNUMBER(ユーザー別卸価格!P456),IF(入力!$C$25=1,ROUNDDOWN(IF(入力!$C$21=1,ユーザー別卸価格!P456/(100-入力!$C$22)%,ユーザー別卸価格!P456+入力!$C$23),-入力!$C$24),IF(入力!$C$25=2,ROUNDUP(IF(入力!$C$21=1,ユーザー別卸価格!P456/(100-入力!$C$22)%,ユーザー別卸価格!P456+入力!$C$23),-入力!$C$24),ROUND(IF(入力!$C$21=1,ユーザー別卸価格!P456/(100-入力!$C$22)%,ユーザー別卸価格!P456+入力!$C$23),-入力!$C$24))),ユーザー別卸価格!P456))</f>
        <v/>
      </c>
      <c r="Q456" s="126">
        <f>'6桁'!Q456</f>
        <v>0</v>
      </c>
      <c r="R456" s="95">
        <f>IF(ユーザー別卸価格!R456="","", IF(ISNUMBER(ユーザー別卸価格!R456),IF(入力!$E$25=1,ROUNDDOWN(IF(入力!$E$21=1,ユーザー別卸価格!R456/(100-入力!$E$22)%,ユーザー別卸価格!R456+入力!$E$23),-入力!$E$24),IF(入力!$E$25=2,ROUNDUP(IF(入力!$E$21=1,ユーザー別卸価格!R456/(100-入力!$E$22)%,ユーザー別卸価格!R456+入力!$E$23),-入力!$E$24),ROUND(IF(入力!$E$21=1,ユーザー別卸価格!R456/(100-入力!$E$22)%,ユーザー別卸価格!R456+入力!$E$23),-入力!$E$24))),ユーザー別卸価格!R456))</f>
        <v>54600</v>
      </c>
      <c r="S456" s="96" t="str">
        <f>'6桁'!S456</f>
        <v>Y★</v>
      </c>
      <c r="T456" s="456" t="str">
        <f>IF(ユーザー別卸価格!T456="","", IF(ISNUMBER(ユーザー別卸価格!T456),IF(入力!$E$25=1,ROUNDDOWN(IF(入力!$E$21=1,ユーザー別卸価格!T456/(100-入力!$E$22)%,ユーザー別卸価格!T456+入力!$E$23),-入力!$E$24),IF(入力!$E$25=2,ROUNDUP(IF(入力!$E$21=1,ユーザー別卸価格!T456/(100-入力!$E$22)%,ユーザー別卸価格!T456+入力!$E$23),-入力!$E$24),ROUND(IF(入力!$E$21=1,ユーザー別卸価格!T456/(100-入力!$E$22)%,ユーザー別卸価格!T456+入力!$E$23),-入力!$E$24))),ユーザー別卸価格!T456))</f>
        <v/>
      </c>
      <c r="U456" s="96">
        <f>'6桁'!U456</f>
        <v>0</v>
      </c>
      <c r="V456" s="456" t="str">
        <f>IF(ユーザー別卸価格!V456="","", IF(ISNUMBER(ユーザー別卸価格!V456),IF(入力!$E$25=1,ROUNDDOWN(IF(入力!$E$21=1,ユーザー別卸価格!V456/(100-入力!$E$22)%,ユーザー別卸価格!V456+入力!$E$23),-入力!$E$24),IF(入力!$E$25=2,ROUNDUP(IF(入力!$E$21=1,ユーザー別卸価格!V456/(100-入力!$E$22)%,ユーザー別卸価格!V456+入力!$E$23),-入力!$E$24),ROUND(IF(入力!$E$21=1,ユーザー別卸価格!V456/(100-入力!$E$22)%,ユーザー別卸価格!V456+入力!$E$23),-入力!$E$24))),ユーザー別卸価格!V456))</f>
        <v/>
      </c>
      <c r="W456" s="126">
        <f>'6桁'!W456</f>
        <v>0</v>
      </c>
      <c r="X456" s="456" t="str">
        <f>IF(ユーザー別卸価格!X456="","", IF(ISNUMBER(ユーザー別卸価格!X456),IF(入力!$E$25=1,ROUNDDOWN(IF(入力!$E$21=1,ユーザー別卸価格!X456/(100-入力!$E$22)%,ユーザー別卸価格!X456+入力!$E$23),-入力!$E$24),IF(入力!$E$25=2,ROUNDUP(IF(入力!$E$21=1,ユーザー別卸価格!X456/(100-入力!$E$22)%,ユーザー別卸価格!X456+入力!$E$23),-入力!$E$24),ROUND(IF(入力!$E$21=1,ユーザー別卸価格!X456/(100-入力!$E$22)%,ユーザー別卸価格!X456+入力!$E$23),-入力!$E$24))),ユーザー別卸価格!X456))</f>
        <v/>
      </c>
      <c r="Y456" s="20">
        <f>'6桁'!Y456</f>
        <v>0</v>
      </c>
    </row>
    <row r="457" spans="2:25" ht="30" customHeight="1">
      <c r="B457" s="503"/>
      <c r="C457" s="500" t="s">
        <v>457</v>
      </c>
      <c r="D457" s="501"/>
      <c r="E457" s="500">
        <v>106</v>
      </c>
      <c r="F457" s="587"/>
      <c r="G457" s="342">
        <v>110</v>
      </c>
      <c r="H457" s="95" t="str">
        <f>IF(ユーザー別卸価格!H457="","", IF(ISNUMBER(ユーザー別卸価格!H457),IF(入力!$C$25=1,ROUNDDOWN(IF(入力!$C$21=1,ユーザー別卸価格!H457/(100-入力!$C$22)%,ユーザー別卸価格!H457+入力!$C$23),-入力!$C$24),IF(入力!$C$25=2,ROUNDUP(IF(入力!$C$21=1,ユーザー別卸価格!H457/(100-入力!$C$22)%,ユーザー別卸価格!H457+入力!$C$23),-入力!$C$24),ROUND(IF(入力!$C$21=1,ユーザー別卸価格!H457/(100-入力!$C$22)%,ユーザー別卸価格!H457+入力!$C$23),-入力!$C$24))),ユーザー別卸価格!H457))</f>
        <v/>
      </c>
      <c r="I457" s="96">
        <f>'6桁'!I457</f>
        <v>0</v>
      </c>
      <c r="J457" s="95" t="str">
        <f>IF(ユーザー別卸価格!J457="","", IF(ISNUMBER(ユーザー別卸価格!J457),IF(入力!$C$25=1,ROUNDDOWN(IF(入力!$C$21=1,ユーザー別卸価格!J457/(100-入力!$C$22)%,ユーザー別卸価格!J457+入力!$C$23),-入力!$C$24),IF(入力!$C$25=2,ROUNDUP(IF(入力!$C$21=1,ユーザー別卸価格!J457/(100-入力!$C$22)%,ユーザー別卸価格!J457+入力!$C$23),-入力!$C$24),ROUND(IF(入力!$C$21=1,ユーザー別卸価格!J457/(100-入力!$C$22)%,ユーザー別卸価格!J457+入力!$C$23),-入力!$C$24))),ユーザー別卸価格!J457))</f>
        <v/>
      </c>
      <c r="K457" s="96">
        <f>'6桁'!K457</f>
        <v>0</v>
      </c>
      <c r="L457" s="95" t="str">
        <f>IF(ユーザー別卸価格!L457="","", IF(ISNUMBER(ユーザー別卸価格!L457),IF(入力!$C$25=1,ROUNDDOWN(IF(入力!$C$21=1,ユーザー別卸価格!L457/(100-入力!$C$22)%,ユーザー別卸価格!L457+入力!$C$23),-入力!$C$24),IF(入力!$C$25=2,ROUNDUP(IF(入力!$C$21=1,ユーザー別卸価格!L457/(100-入力!$C$22)%,ユーザー別卸価格!L457+入力!$C$23),-入力!$C$24),ROUND(IF(入力!$C$21=1,ユーザー別卸価格!L457/(100-入力!$C$22)%,ユーザー別卸価格!L457+入力!$C$23),-入力!$C$24))),ユーザー別卸価格!L457))</f>
        <v/>
      </c>
      <c r="M457" s="96">
        <f>'6桁'!M457</f>
        <v>0</v>
      </c>
      <c r="N457" s="95" t="str">
        <f>IF(ユーザー別卸価格!N457="","", IF(ISNUMBER(ユーザー別卸価格!N457),IF(入力!$C$25=1,ROUNDDOWN(IF(入力!$C$21=1,ユーザー別卸価格!N457/(100-入力!$C$22)%,ユーザー別卸価格!N457+入力!$C$23),-入力!$C$24),IF(入力!$C$25=2,ROUNDUP(IF(入力!$C$21=1,ユーザー別卸価格!N457/(100-入力!$C$22)%,ユーザー別卸価格!N457+入力!$C$23),-入力!$C$24),ROUND(IF(入力!$C$21=1,ユーザー別卸価格!N457/(100-入力!$C$22)%,ユーザー別卸価格!N457+入力!$C$23),-入力!$C$24))),ユーザー別卸価格!N457))</f>
        <v/>
      </c>
      <c r="O457" s="126">
        <f>'6桁'!O457</f>
        <v>0</v>
      </c>
      <c r="P457" s="95" t="str">
        <f>IF(ユーザー別卸価格!P457="","", IF(ISNUMBER(ユーザー別卸価格!P457),IF(入力!$C$25=1,ROUNDDOWN(IF(入力!$C$21=1,ユーザー別卸価格!P457/(100-入力!$C$22)%,ユーザー別卸価格!P457+入力!$C$23),-入力!$C$24),IF(入力!$C$25=2,ROUNDUP(IF(入力!$C$21=1,ユーザー別卸価格!P457/(100-入力!$C$22)%,ユーザー別卸価格!P457+入力!$C$23),-入力!$C$24),ROUND(IF(入力!$C$21=1,ユーザー別卸価格!P457/(100-入力!$C$22)%,ユーザー別卸価格!P457+入力!$C$23),-入力!$C$24))),ユーザー別卸価格!P457))</f>
        <v/>
      </c>
      <c r="Q457" s="126">
        <f>'6桁'!Q457</f>
        <v>0</v>
      </c>
      <c r="R457" s="95" t="str">
        <f>IF(ユーザー別卸価格!R457="","", IF(ISNUMBER(ユーザー別卸価格!R457),IF(入力!$E$25=1,ROUNDDOWN(IF(入力!$E$21=1,ユーザー別卸価格!R457/(100-入力!$E$22)%,ユーザー別卸価格!R457+入力!$E$23),-入力!$E$24),IF(入力!$E$25=2,ROUNDUP(IF(入力!$E$21=1,ユーザー別卸価格!R457/(100-入力!$E$22)%,ユーザー別卸価格!R457+入力!$E$23),-入力!$E$24),ROUND(IF(入力!$E$21=1,ユーザー別卸価格!R457/(100-入力!$E$22)%,ユーザー別卸価格!R457+入力!$E$23),-入力!$E$24))),ユーザー別卸価格!R457))</f>
        <v/>
      </c>
      <c r="S457" s="96">
        <f>'6桁'!S457</f>
        <v>0</v>
      </c>
      <c r="T457" s="456" t="str">
        <f>IF(ユーザー別卸価格!T457="","", IF(ISNUMBER(ユーザー別卸価格!T457),IF(入力!$E$25=1,ROUNDDOWN(IF(入力!$E$21=1,ユーザー別卸価格!T457/(100-入力!$E$22)%,ユーザー別卸価格!T457+入力!$E$23),-入力!$E$24),IF(入力!$E$25=2,ROUNDUP(IF(入力!$E$21=1,ユーザー別卸価格!T457/(100-入力!$E$22)%,ユーザー別卸価格!T457+入力!$E$23),-入力!$E$24),ROUND(IF(入力!$E$21=1,ユーザー別卸価格!T457/(100-入力!$E$22)%,ユーザー別卸価格!T457+入力!$E$23),-入力!$E$24))),ユーザー別卸価格!T457))</f>
        <v>卸価格設定なし</v>
      </c>
      <c r="U457" s="96" t="str">
        <f>'6桁'!U457</f>
        <v>Y★</v>
      </c>
      <c r="V457" s="456" t="str">
        <f>IF(ユーザー別卸価格!V457="","", IF(ISNUMBER(ユーザー別卸価格!V457),IF(入力!$E$25=1,ROUNDDOWN(IF(入力!$E$21=1,ユーザー別卸価格!V457/(100-入力!$E$22)%,ユーザー別卸価格!V457+入力!$E$23),-入力!$E$24),IF(入力!$E$25=2,ROUNDUP(IF(入力!$E$21=1,ユーザー別卸価格!V457/(100-入力!$E$22)%,ユーザー別卸価格!V457+入力!$E$23),-入力!$E$24),ROUND(IF(入力!$E$21=1,ユーザー別卸価格!V457/(100-入力!$E$22)%,ユーザー別卸価格!V457+入力!$E$23),-入力!$E$24))),ユーザー別卸価格!V457))</f>
        <v/>
      </c>
      <c r="W457" s="126">
        <f>'6桁'!W457</f>
        <v>0</v>
      </c>
      <c r="X457" s="456" t="str">
        <f>IF(ユーザー別卸価格!X457="","", IF(ISNUMBER(ユーザー別卸価格!X457),IF(入力!$E$25=1,ROUNDDOWN(IF(入力!$E$21=1,ユーザー別卸価格!X457/(100-入力!$E$22)%,ユーザー別卸価格!X457+入力!$E$23),-入力!$E$24),IF(入力!$E$25=2,ROUNDUP(IF(入力!$E$21=1,ユーザー別卸価格!X457/(100-入力!$E$22)%,ユーザー別卸価格!X457+入力!$E$23),-入力!$E$24),ROUND(IF(入力!$E$21=1,ユーザー別卸価格!X457/(100-入力!$E$22)%,ユーザー別卸価格!X457+入力!$E$23),-入力!$E$24))),ユーザー別卸価格!X457))</f>
        <v/>
      </c>
      <c r="Y457" s="20">
        <f>'6桁'!Y457</f>
        <v>0</v>
      </c>
    </row>
    <row r="458" spans="2:25" ht="30" customHeight="1">
      <c r="B458" s="503"/>
      <c r="C458" s="500" t="s">
        <v>296</v>
      </c>
      <c r="D458" s="501"/>
      <c r="E458" s="500">
        <v>99</v>
      </c>
      <c r="F458" s="587"/>
      <c r="G458" s="342">
        <v>103</v>
      </c>
      <c r="H458" s="95">
        <f>IF(ユーザー別卸価格!H458="","", IF(ISNUMBER(ユーザー別卸価格!H458),IF(入力!$C$25=1,ROUNDDOWN(IF(入力!$C$21=1,ユーザー別卸価格!H458/(100-入力!$C$22)%,ユーザー別卸価格!H458+入力!$C$23),-入力!$C$24),IF(入力!$C$25=2,ROUNDUP(IF(入力!$C$21=1,ユーザー別卸価格!H458/(100-入力!$C$22)%,ユーザー別卸価格!H458+入力!$C$23),-入力!$C$24),ROUND(IF(入力!$C$21=1,ユーザー別卸価格!H458/(100-入力!$C$22)%,ユーザー別卸価格!H458+入力!$C$23),-入力!$C$24))),ユーザー別卸価格!H458))</f>
        <v>58800</v>
      </c>
      <c r="I458" s="96" t="str">
        <f>'6桁'!I458</f>
        <v>W★</v>
      </c>
      <c r="J458" s="95" t="str">
        <f>IF(ユーザー別卸価格!J458="","", IF(ISNUMBER(ユーザー別卸価格!J458),IF(入力!$C$25=1,ROUNDDOWN(IF(入力!$C$21=1,ユーザー別卸価格!J458/(100-入力!$C$22)%,ユーザー別卸価格!J458+入力!$C$23),-入力!$C$24),IF(入力!$C$25=2,ROUNDUP(IF(入力!$C$21=1,ユーザー別卸価格!J458/(100-入力!$C$22)%,ユーザー別卸価格!J458+入力!$C$23),-入力!$C$24),ROUND(IF(入力!$C$21=1,ユーザー別卸価格!J458/(100-入力!$C$22)%,ユーザー別卸価格!J458+入力!$C$23),-入力!$C$24))),ユーザー別卸価格!J458))</f>
        <v/>
      </c>
      <c r="K458" s="96">
        <f>'6桁'!K458</f>
        <v>0</v>
      </c>
      <c r="L458" s="95" t="str">
        <f>IF(ユーザー別卸価格!L458="","", IF(ISNUMBER(ユーザー別卸価格!L458),IF(入力!$C$25=1,ROUNDDOWN(IF(入力!$C$21=1,ユーザー別卸価格!L458/(100-入力!$C$22)%,ユーザー別卸価格!L458+入力!$C$23),-入力!$C$24),IF(入力!$C$25=2,ROUNDUP(IF(入力!$C$21=1,ユーザー別卸価格!L458/(100-入力!$C$22)%,ユーザー別卸価格!L458+入力!$C$23),-入力!$C$24),ROUND(IF(入力!$C$21=1,ユーザー別卸価格!L458/(100-入力!$C$22)%,ユーザー別卸価格!L458+入力!$C$23),-入力!$C$24))),ユーザー別卸価格!L458))</f>
        <v/>
      </c>
      <c r="M458" s="96">
        <f>'6桁'!M458</f>
        <v>0</v>
      </c>
      <c r="N458" s="95" t="str">
        <f>IF(ユーザー別卸価格!N458="","", IF(ISNUMBER(ユーザー別卸価格!N458),IF(入力!$C$25=1,ROUNDDOWN(IF(入力!$C$21=1,ユーザー別卸価格!N458/(100-入力!$C$22)%,ユーザー別卸価格!N458+入力!$C$23),-入力!$C$24),IF(入力!$C$25=2,ROUNDUP(IF(入力!$C$21=1,ユーザー別卸価格!N458/(100-入力!$C$22)%,ユーザー別卸価格!N458+入力!$C$23),-入力!$C$24),ROUND(IF(入力!$C$21=1,ユーザー別卸価格!N458/(100-入力!$C$22)%,ユーザー別卸価格!N458+入力!$C$23),-入力!$C$24))),ユーザー別卸価格!N458))</f>
        <v/>
      </c>
      <c r="O458" s="126">
        <f>'6桁'!O458</f>
        <v>0</v>
      </c>
      <c r="P458" s="95" t="str">
        <f>IF(ユーザー別卸価格!P458="","", IF(ISNUMBER(ユーザー別卸価格!P458),IF(入力!$C$25=1,ROUNDDOWN(IF(入力!$C$21=1,ユーザー別卸価格!P458/(100-入力!$C$22)%,ユーザー別卸価格!P458+入力!$C$23),-入力!$C$24),IF(入力!$C$25=2,ROUNDUP(IF(入力!$C$21=1,ユーザー別卸価格!P458/(100-入力!$C$22)%,ユーザー別卸価格!P458+入力!$C$23),-入力!$C$24),ROUND(IF(入力!$C$21=1,ユーザー別卸価格!P458/(100-入力!$C$22)%,ユーザー別卸価格!P458+入力!$C$23),-入力!$C$24))),ユーザー別卸価格!P458))</f>
        <v/>
      </c>
      <c r="Q458" s="126">
        <f>'6桁'!Q458</f>
        <v>0</v>
      </c>
      <c r="R458" s="95">
        <f>IF(ユーザー別卸価格!R458="","", IF(ISNUMBER(ユーザー別卸価格!R458),IF(入力!$E$25=1,ROUNDDOWN(IF(入力!$E$21=1,ユーザー別卸価格!R458/(100-入力!$E$22)%,ユーザー別卸価格!R458+入力!$E$23),-入力!$E$24),IF(入力!$E$25=2,ROUNDUP(IF(入力!$E$21=1,ユーザー別卸価格!R458/(100-入力!$E$22)%,ユーザー別卸価格!R458+入力!$E$23),-入力!$E$24),ROUND(IF(入力!$E$21=1,ユーザー別卸価格!R458/(100-入力!$E$22)%,ユーザー別卸価格!R458+入力!$E$23),-入力!$E$24))),ユーザー別卸価格!R458))</f>
        <v>45900</v>
      </c>
      <c r="S458" s="96" t="str">
        <f>'6桁'!S458</f>
        <v>Y★</v>
      </c>
      <c r="T458" s="456" t="str">
        <f>IF(ユーザー別卸価格!T458="","", IF(ISNUMBER(ユーザー別卸価格!T458),IF(入力!$E$25=1,ROUNDDOWN(IF(入力!$E$21=1,ユーザー別卸価格!T458/(100-入力!$E$22)%,ユーザー別卸価格!T458+入力!$E$23),-入力!$E$24),IF(入力!$E$25=2,ROUNDUP(IF(入力!$E$21=1,ユーザー別卸価格!T458/(100-入力!$E$22)%,ユーザー別卸価格!T458+入力!$E$23),-入力!$E$24),ROUND(IF(入力!$E$21=1,ユーザー別卸価格!T458/(100-入力!$E$22)%,ユーザー別卸価格!T458+入力!$E$23),-入力!$E$24))),ユーザー別卸価格!T458))</f>
        <v/>
      </c>
      <c r="U458" s="96">
        <f>'6桁'!U458</f>
        <v>0</v>
      </c>
      <c r="V458" s="456" t="str">
        <f>IF(ユーザー別卸価格!V458="","", IF(ISNUMBER(ユーザー別卸価格!V458),IF(入力!$E$25=1,ROUNDDOWN(IF(入力!$E$21=1,ユーザー別卸価格!V458/(100-入力!$E$22)%,ユーザー別卸価格!V458+入力!$E$23),-入力!$E$24),IF(入力!$E$25=2,ROUNDUP(IF(入力!$E$21=1,ユーザー別卸価格!V458/(100-入力!$E$22)%,ユーザー別卸価格!V458+入力!$E$23),-入力!$E$24),ROUND(IF(入力!$E$21=1,ユーザー別卸価格!V458/(100-入力!$E$22)%,ユーザー別卸価格!V458+入力!$E$23),-入力!$E$24))),ユーザー別卸価格!V458))</f>
        <v/>
      </c>
      <c r="W458" s="126">
        <f>'6桁'!W458</f>
        <v>0</v>
      </c>
      <c r="X458" s="456" t="str">
        <f>IF(ユーザー別卸価格!X458="","", IF(ISNUMBER(ユーザー別卸価格!X458),IF(入力!$E$25=1,ROUNDDOWN(IF(入力!$E$21=1,ユーザー別卸価格!X458/(100-入力!$E$22)%,ユーザー別卸価格!X458+入力!$E$23),-入力!$E$24),IF(入力!$E$25=2,ROUNDUP(IF(入力!$E$21=1,ユーザー別卸価格!X458/(100-入力!$E$22)%,ユーザー別卸価格!X458+入力!$E$23),-入力!$E$24),ROUND(IF(入力!$E$21=1,ユーザー別卸価格!X458/(100-入力!$E$22)%,ユーザー別卸価格!X458+入力!$E$23),-入力!$E$24))),ユーザー別卸価格!X458))</f>
        <v/>
      </c>
      <c r="Y458" s="20">
        <f>'6桁'!Y458</f>
        <v>0</v>
      </c>
    </row>
    <row r="459" spans="2:25" ht="30" customHeight="1">
      <c r="B459" s="503"/>
      <c r="C459" s="500" t="s">
        <v>297</v>
      </c>
      <c r="D459" s="501"/>
      <c r="E459" s="500">
        <v>101</v>
      </c>
      <c r="F459" s="587"/>
      <c r="G459" s="342">
        <v>105</v>
      </c>
      <c r="H459" s="95">
        <f>IF(ユーザー別卸価格!H459="","", IF(ISNUMBER(ユーザー別卸価格!H459),IF(入力!$C$25=1,ROUNDDOWN(IF(入力!$C$21=1,ユーザー別卸価格!H459/(100-入力!$C$22)%,ユーザー別卸価格!H459+入力!$C$23),-入力!$C$24),IF(入力!$C$25=2,ROUNDUP(IF(入力!$C$21=1,ユーザー別卸価格!H459/(100-入力!$C$22)%,ユーザー別卸価格!H459+入力!$C$23),-入力!$C$24),ROUND(IF(入力!$C$21=1,ユーザー別卸価格!H459/(100-入力!$C$22)%,ユーザー別卸価格!H459+入力!$C$23),-入力!$C$24))),ユーザー別卸価格!H459))</f>
        <v>61200</v>
      </c>
      <c r="I459" s="96" t="str">
        <f>'6桁'!I459</f>
        <v>W★</v>
      </c>
      <c r="J459" s="95" t="str">
        <f>IF(ユーザー別卸価格!J459="","", IF(ISNUMBER(ユーザー別卸価格!J459),IF(入力!$C$25=1,ROUNDDOWN(IF(入力!$C$21=1,ユーザー別卸価格!J459/(100-入力!$C$22)%,ユーザー別卸価格!J459+入力!$C$23),-入力!$C$24),IF(入力!$C$25=2,ROUNDUP(IF(入力!$C$21=1,ユーザー別卸価格!J459/(100-入力!$C$22)%,ユーザー別卸価格!J459+入力!$C$23),-入力!$C$24),ROUND(IF(入力!$C$21=1,ユーザー別卸価格!J459/(100-入力!$C$22)%,ユーザー別卸価格!J459+入力!$C$23),-入力!$C$24))),ユーザー別卸価格!J459))</f>
        <v/>
      </c>
      <c r="K459" s="96">
        <f>'6桁'!K459</f>
        <v>0</v>
      </c>
      <c r="L459" s="95">
        <f>IF(ユーザー別卸価格!L459="","", IF(ISNUMBER(ユーザー別卸価格!L459),IF(入力!$C$25=1,ROUNDDOWN(IF(入力!$C$21=1,ユーザー別卸価格!L459/(100-入力!$C$22)%,ユーザー別卸価格!L459+入力!$C$23),-入力!$C$24),IF(入力!$C$25=2,ROUNDUP(IF(入力!$C$21=1,ユーザー別卸価格!L459/(100-入力!$C$22)%,ユーザー別卸価格!L459+入力!$C$23),-入力!$C$24),ROUND(IF(入力!$C$21=1,ユーザー別卸価格!L459/(100-入力!$C$22)%,ユーザー別卸価格!L459+入力!$C$23),-入力!$C$24))),ユーザー別卸価格!L459))</f>
        <v>63300</v>
      </c>
      <c r="M459" s="96" t="str">
        <f>'6桁'!M459</f>
        <v>W</v>
      </c>
      <c r="N459" s="95" t="str">
        <f>IF(ユーザー別卸価格!N459="","", IF(ISNUMBER(ユーザー別卸価格!N459),IF(入力!$C$25=1,ROUNDDOWN(IF(入力!$C$21=1,ユーザー別卸価格!N459/(100-入力!$C$22)%,ユーザー別卸価格!N459+入力!$C$23),-入力!$C$24),IF(入力!$C$25=2,ROUNDUP(IF(入力!$C$21=1,ユーザー別卸価格!N459/(100-入力!$C$22)%,ユーザー別卸価格!N459+入力!$C$23),-入力!$C$24),ROUND(IF(入力!$C$21=1,ユーザー別卸価格!N459/(100-入力!$C$22)%,ユーザー別卸価格!N459+入力!$C$23),-入力!$C$24))),ユーザー別卸価格!N459))</f>
        <v/>
      </c>
      <c r="O459" s="126">
        <f>'6桁'!O459</f>
        <v>0</v>
      </c>
      <c r="P459" s="95" t="str">
        <f>IF(ユーザー別卸価格!P459="","", IF(ISNUMBER(ユーザー別卸価格!P459),IF(入力!$C$25=1,ROUNDDOWN(IF(入力!$C$21=1,ユーザー別卸価格!P459/(100-入力!$C$22)%,ユーザー別卸価格!P459+入力!$C$23),-入力!$C$24),IF(入力!$C$25=2,ROUNDUP(IF(入力!$C$21=1,ユーザー別卸価格!P459/(100-入力!$C$22)%,ユーザー別卸価格!P459+入力!$C$23),-入力!$C$24),ROUND(IF(入力!$C$21=1,ユーザー別卸価格!P459/(100-入力!$C$22)%,ユーザー別卸価格!P459+入力!$C$23),-入力!$C$24))),ユーザー別卸価格!P459))</f>
        <v/>
      </c>
      <c r="Q459" s="126">
        <f>'6桁'!Q459</f>
        <v>0</v>
      </c>
      <c r="R459" s="95">
        <f>IF(ユーザー別卸価格!R459="","", IF(ISNUMBER(ユーザー別卸価格!R459),IF(入力!$E$25=1,ROUNDDOWN(IF(入力!$E$21=1,ユーザー別卸価格!R459/(100-入力!$E$22)%,ユーザー別卸価格!R459+入力!$E$23),-入力!$E$24),IF(入力!$E$25=2,ROUNDUP(IF(入力!$E$21=1,ユーザー別卸価格!R459/(100-入力!$E$22)%,ユーザー別卸価格!R459+入力!$E$23),-入力!$E$24),ROUND(IF(入力!$E$21=1,ユーザー別卸価格!R459/(100-入力!$E$22)%,ユーザー別卸価格!R459+入力!$E$23),-入力!$E$24))),ユーザー別卸価格!R459))</f>
        <v>47900</v>
      </c>
      <c r="S459" s="96" t="str">
        <f>'6桁'!S459</f>
        <v>Y★</v>
      </c>
      <c r="T459" s="456" t="str">
        <f>IF(ユーザー別卸価格!T459="","", IF(ISNUMBER(ユーザー別卸価格!T459),IF(入力!$E$25=1,ROUNDDOWN(IF(入力!$E$21=1,ユーザー別卸価格!T459/(100-入力!$E$22)%,ユーザー別卸価格!T459+入力!$E$23),-入力!$E$24),IF(入力!$E$25=2,ROUNDUP(IF(入力!$E$21=1,ユーザー別卸価格!T459/(100-入力!$E$22)%,ユーザー別卸価格!T459+入力!$E$23),-入力!$E$24),ROUND(IF(入力!$E$21=1,ユーザー別卸価格!T459/(100-入力!$E$22)%,ユーザー別卸価格!T459+入力!$E$23),-入力!$E$24))),ユーザー別卸価格!T459))</f>
        <v/>
      </c>
      <c r="U459" s="96">
        <f>'6桁'!U459</f>
        <v>0</v>
      </c>
      <c r="V459" s="456" t="str">
        <f>IF(ユーザー別卸価格!V459="","", IF(ISNUMBER(ユーザー別卸価格!V459),IF(入力!$E$25=1,ROUNDDOWN(IF(入力!$E$21=1,ユーザー別卸価格!V459/(100-入力!$E$22)%,ユーザー別卸価格!V459+入力!$E$23),-入力!$E$24),IF(入力!$E$25=2,ROUNDUP(IF(入力!$E$21=1,ユーザー別卸価格!V459/(100-入力!$E$22)%,ユーザー別卸価格!V459+入力!$E$23),-入力!$E$24),ROUND(IF(入力!$E$21=1,ユーザー別卸価格!V459/(100-入力!$E$22)%,ユーザー別卸価格!V459+入力!$E$23),-入力!$E$24))),ユーザー別卸価格!V459))</f>
        <v/>
      </c>
      <c r="W459" s="126">
        <f>'6桁'!W459</f>
        <v>0</v>
      </c>
      <c r="X459" s="456" t="str">
        <f>IF(ユーザー別卸価格!X459="","", IF(ISNUMBER(ユーザー別卸価格!X459),IF(入力!$E$25=1,ROUNDDOWN(IF(入力!$E$21=1,ユーザー別卸価格!X459/(100-入力!$E$22)%,ユーザー別卸価格!X459+入力!$E$23),-入力!$E$24),IF(入力!$E$25=2,ROUNDUP(IF(入力!$E$21=1,ユーザー別卸価格!X459/(100-入力!$E$22)%,ユーザー別卸価格!X459+入力!$E$23),-入力!$E$24),ROUND(IF(入力!$E$21=1,ユーザー別卸価格!X459/(100-入力!$E$22)%,ユーザー別卸価格!X459+入力!$E$23),-入力!$E$24))),ユーザー別卸価格!X459))</f>
        <v/>
      </c>
      <c r="Y459" s="20">
        <f>'6桁'!Y459</f>
        <v>0</v>
      </c>
    </row>
    <row r="460" spans="2:25" ht="30" customHeight="1">
      <c r="B460" s="503"/>
      <c r="C460" s="500" t="s">
        <v>459</v>
      </c>
      <c r="D460" s="501"/>
      <c r="E460" s="500">
        <v>100</v>
      </c>
      <c r="F460" s="587"/>
      <c r="G460" s="342">
        <v>108</v>
      </c>
      <c r="H460" s="95" t="str">
        <f>IF(ユーザー別卸価格!H460="","", IF(ISNUMBER(ユーザー別卸価格!H460),IF(入力!$C$25=1,ROUNDDOWN(IF(入力!$C$21=1,ユーザー別卸価格!H460/(100-入力!$C$22)%,ユーザー別卸価格!H460+入力!$C$23),-入力!$C$24),IF(入力!$C$25=2,ROUNDUP(IF(入力!$C$21=1,ユーザー別卸価格!H460/(100-入力!$C$22)%,ユーザー別卸価格!H460+入力!$C$23),-入力!$C$24),ROUND(IF(入力!$C$21=1,ユーザー別卸価格!H460/(100-入力!$C$22)%,ユーザー別卸価格!H460+入力!$C$23),-入力!$C$24))),ユーザー別卸価格!H460))</f>
        <v/>
      </c>
      <c r="I460" s="96">
        <f>'6桁'!I460</f>
        <v>0</v>
      </c>
      <c r="J460" s="95" t="str">
        <f>IF(ユーザー別卸価格!J460="","", IF(ISNUMBER(ユーザー別卸価格!J460),IF(入力!$C$25=1,ROUNDDOWN(IF(入力!$C$21=1,ユーザー別卸価格!J460/(100-入力!$C$22)%,ユーザー別卸価格!J460+入力!$C$23),-入力!$C$24),IF(入力!$C$25=2,ROUNDUP(IF(入力!$C$21=1,ユーザー別卸価格!J460/(100-入力!$C$22)%,ユーザー別卸価格!J460+入力!$C$23),-入力!$C$24),ROUND(IF(入力!$C$21=1,ユーザー別卸価格!J460/(100-入力!$C$22)%,ユーザー別卸価格!J460+入力!$C$23),-入力!$C$24))),ユーザー別卸価格!J460))</f>
        <v/>
      </c>
      <c r="K460" s="96">
        <f>'6桁'!K460</f>
        <v>0</v>
      </c>
      <c r="L460" s="95" t="str">
        <f>IF(ユーザー別卸価格!L460="","", IF(ISNUMBER(ユーザー別卸価格!L460),IF(入力!$C$25=1,ROUNDDOWN(IF(入力!$C$21=1,ユーザー別卸価格!L460/(100-入力!$C$22)%,ユーザー別卸価格!L460+入力!$C$23),-入力!$C$24),IF(入力!$C$25=2,ROUNDUP(IF(入力!$C$21=1,ユーザー別卸価格!L460/(100-入力!$C$22)%,ユーザー別卸価格!L460+入力!$C$23),-入力!$C$24),ROUND(IF(入力!$C$21=1,ユーザー別卸価格!L460/(100-入力!$C$22)%,ユーザー別卸価格!L460+入力!$C$23),-入力!$C$24))),ユーザー別卸価格!L460))</f>
        <v/>
      </c>
      <c r="M460" s="96">
        <f>'6桁'!M460</f>
        <v>0</v>
      </c>
      <c r="N460" s="95" t="str">
        <f>IF(ユーザー別卸価格!N460="","", IF(ISNUMBER(ユーザー別卸価格!N460),IF(入力!$C$25=1,ROUNDDOWN(IF(入力!$C$21=1,ユーザー別卸価格!N460/(100-入力!$C$22)%,ユーザー別卸価格!N460+入力!$C$23),-入力!$C$24),IF(入力!$C$25=2,ROUNDUP(IF(入力!$C$21=1,ユーザー別卸価格!N460/(100-入力!$C$22)%,ユーザー別卸価格!N460+入力!$C$23),-入力!$C$24),ROUND(IF(入力!$C$21=1,ユーザー別卸価格!N460/(100-入力!$C$22)%,ユーザー別卸価格!N460+入力!$C$23),-入力!$C$24))),ユーザー別卸価格!N460))</f>
        <v/>
      </c>
      <c r="O460" s="126">
        <f>'6桁'!O460</f>
        <v>0</v>
      </c>
      <c r="P460" s="95" t="str">
        <f>IF(ユーザー別卸価格!P460="","", IF(ISNUMBER(ユーザー別卸価格!P460),IF(入力!$C$25=1,ROUNDDOWN(IF(入力!$C$21=1,ユーザー別卸価格!P460/(100-入力!$C$22)%,ユーザー別卸価格!P460+入力!$C$23),-入力!$C$24),IF(入力!$C$25=2,ROUNDUP(IF(入力!$C$21=1,ユーザー別卸価格!P460/(100-入力!$C$22)%,ユーザー別卸価格!P460+入力!$C$23),-入力!$C$24),ROUND(IF(入力!$C$21=1,ユーザー別卸価格!P460/(100-入力!$C$22)%,ユーザー別卸価格!P460+入力!$C$23),-入力!$C$24))),ユーザー別卸価格!P460))</f>
        <v/>
      </c>
      <c r="Q460" s="126">
        <f>'6桁'!Q460</f>
        <v>0</v>
      </c>
      <c r="R460" s="95">
        <f>IF(ユーザー別卸価格!R460="","", IF(ISNUMBER(ユーザー別卸価格!R460),IF(入力!$E$25=1,ROUNDDOWN(IF(入力!$E$21=1,ユーザー別卸価格!R460/(100-入力!$E$22)%,ユーザー別卸価格!R460+入力!$E$23),-入力!$E$24),IF(入力!$E$25=2,ROUNDUP(IF(入力!$E$21=1,ユーザー別卸価格!R460/(100-入力!$E$22)%,ユーザー別卸価格!R460+入力!$E$23),-入力!$E$24),ROUND(IF(入力!$E$21=1,ユーザー別卸価格!R460/(100-入力!$E$22)%,ユーザー別卸価格!R460+入力!$E$23),-入力!$E$24))),ユーザー別卸価格!R460))</f>
        <v>49900</v>
      </c>
      <c r="S460" s="96" t="str">
        <f>'6桁'!S460</f>
        <v>Y★</v>
      </c>
      <c r="T460" s="456" t="str">
        <f>IF(ユーザー別卸価格!T460="","", IF(ISNUMBER(ユーザー別卸価格!T460),IF(入力!$E$25=1,ROUNDDOWN(IF(入力!$E$21=1,ユーザー別卸価格!T460/(100-入力!$E$22)%,ユーザー別卸価格!T460+入力!$E$23),-入力!$E$24),IF(入力!$E$25=2,ROUNDUP(IF(入力!$E$21=1,ユーザー別卸価格!T460/(100-入力!$E$22)%,ユーザー別卸価格!T460+入力!$E$23),-入力!$E$24),ROUND(IF(入力!$E$21=1,ユーザー別卸価格!T460/(100-入力!$E$22)%,ユーザー別卸価格!T460+入力!$E$23),-入力!$E$24))),ユーザー別卸価格!T460))</f>
        <v/>
      </c>
      <c r="U460" s="96">
        <f>'6桁'!U460</f>
        <v>0</v>
      </c>
      <c r="V460" s="456" t="str">
        <f>IF(ユーザー別卸価格!V460="","", IF(ISNUMBER(ユーザー別卸価格!V460),IF(入力!$E$25=1,ROUNDDOWN(IF(入力!$E$21=1,ユーザー別卸価格!V460/(100-入力!$E$22)%,ユーザー別卸価格!V460+入力!$E$23),-入力!$E$24),IF(入力!$E$25=2,ROUNDUP(IF(入力!$E$21=1,ユーザー別卸価格!V460/(100-入力!$E$22)%,ユーザー別卸価格!V460+入力!$E$23),-入力!$E$24),ROUND(IF(入力!$E$21=1,ユーザー別卸価格!V460/(100-入力!$E$22)%,ユーザー別卸価格!V460+入力!$E$23),-入力!$E$24))),ユーザー別卸価格!V460))</f>
        <v/>
      </c>
      <c r="W460" s="126">
        <f>'6桁'!W460</f>
        <v>0</v>
      </c>
      <c r="X460" s="456" t="str">
        <f>IF(ユーザー別卸価格!X460="","", IF(ISNUMBER(ユーザー別卸価格!X460),IF(入力!$E$25=1,ROUNDDOWN(IF(入力!$E$21=1,ユーザー別卸価格!X460/(100-入力!$E$22)%,ユーザー別卸価格!X460+入力!$E$23),-入力!$E$24),IF(入力!$E$25=2,ROUNDUP(IF(入力!$E$21=1,ユーザー別卸価格!X460/(100-入力!$E$22)%,ユーザー別卸価格!X460+入力!$E$23),-入力!$E$24),ROUND(IF(入力!$E$21=1,ユーザー別卸価格!X460/(100-入力!$E$22)%,ユーザー別卸価格!X460+入力!$E$23),-入力!$E$24))),ユーザー別卸価格!X460))</f>
        <v/>
      </c>
      <c r="Y460" s="20">
        <f>'6桁'!Y460</f>
        <v>0</v>
      </c>
    </row>
    <row r="461" spans="2:25" ht="30" customHeight="1">
      <c r="B461" s="503"/>
      <c r="C461" s="500" t="s">
        <v>298</v>
      </c>
      <c r="D461" s="501"/>
      <c r="E461" s="500">
        <v>106</v>
      </c>
      <c r="F461" s="587"/>
      <c r="G461" s="342">
        <v>110</v>
      </c>
      <c r="H461" s="95" t="str">
        <f>IF(ユーザー別卸価格!H461="","", IF(ISNUMBER(ユーザー別卸価格!H461),IF(入力!$C$25=1,ROUNDDOWN(IF(入力!$C$21=1,ユーザー別卸価格!H461/(100-入力!$C$22)%,ユーザー別卸価格!H461+入力!$C$23),-入力!$C$24),IF(入力!$C$25=2,ROUNDUP(IF(入力!$C$21=1,ユーザー別卸価格!H461/(100-入力!$C$22)%,ユーザー別卸価格!H461+入力!$C$23),-入力!$C$24),ROUND(IF(入力!$C$21=1,ユーザー別卸価格!H461/(100-入力!$C$22)%,ユーザー別卸価格!H461+入力!$C$23),-入力!$C$24))),ユーザー別卸価格!H461))</f>
        <v/>
      </c>
      <c r="I461" s="96">
        <f>'6桁'!I461</f>
        <v>0</v>
      </c>
      <c r="J461" s="95" t="str">
        <f>IF(ユーザー別卸価格!J461="","", IF(ISNUMBER(ユーザー別卸価格!J461),IF(入力!$C$25=1,ROUNDDOWN(IF(入力!$C$21=1,ユーザー別卸価格!J461/(100-入力!$C$22)%,ユーザー別卸価格!J461+入力!$C$23),-入力!$C$24),IF(入力!$C$25=2,ROUNDUP(IF(入力!$C$21=1,ユーザー別卸価格!J461/(100-入力!$C$22)%,ユーザー別卸価格!J461+入力!$C$23),-入力!$C$24),ROUND(IF(入力!$C$21=1,ユーザー別卸価格!J461/(100-入力!$C$22)%,ユーザー別卸価格!J461+入力!$C$23),-入力!$C$24))),ユーザー別卸価格!J461))</f>
        <v/>
      </c>
      <c r="K461" s="96">
        <f>'6桁'!K461</f>
        <v>0</v>
      </c>
      <c r="L461" s="95" t="str">
        <f>IF(ユーザー別卸価格!L461="","", IF(ISNUMBER(ユーザー別卸価格!L461),IF(入力!$C$25=1,ROUNDDOWN(IF(入力!$C$21=1,ユーザー別卸価格!L461/(100-入力!$C$22)%,ユーザー別卸価格!L461+入力!$C$23),-入力!$C$24),IF(入力!$C$25=2,ROUNDUP(IF(入力!$C$21=1,ユーザー別卸価格!L461/(100-入力!$C$22)%,ユーザー別卸価格!L461+入力!$C$23),-入力!$C$24),ROUND(IF(入力!$C$21=1,ユーザー別卸価格!L461/(100-入力!$C$22)%,ユーザー別卸価格!L461+入力!$C$23),-入力!$C$24))),ユーザー別卸価格!L461))</f>
        <v/>
      </c>
      <c r="M461" s="96">
        <f>'6桁'!M461</f>
        <v>0</v>
      </c>
      <c r="N461" s="95" t="str">
        <f>IF(ユーザー別卸価格!N461="","", IF(ISNUMBER(ユーザー別卸価格!N461),IF(入力!$C$25=1,ROUNDDOWN(IF(入力!$C$21=1,ユーザー別卸価格!N461/(100-入力!$C$22)%,ユーザー別卸価格!N461+入力!$C$23),-入力!$C$24),IF(入力!$C$25=2,ROUNDUP(IF(入力!$C$21=1,ユーザー別卸価格!N461/(100-入力!$C$22)%,ユーザー別卸価格!N461+入力!$C$23),-入力!$C$24),ROUND(IF(入力!$C$21=1,ユーザー別卸価格!N461/(100-入力!$C$22)%,ユーザー別卸価格!N461+入力!$C$23),-入力!$C$24))),ユーザー別卸価格!N461))</f>
        <v/>
      </c>
      <c r="O461" s="126">
        <f>'6桁'!O461</f>
        <v>0</v>
      </c>
      <c r="P461" s="95" t="str">
        <f>IF(ユーザー別卸価格!P461="","", IF(ISNUMBER(ユーザー別卸価格!P461),IF(入力!$C$25=1,ROUNDDOWN(IF(入力!$C$21=1,ユーザー別卸価格!P461/(100-入力!$C$22)%,ユーザー別卸価格!P461+入力!$C$23),-入力!$C$24),IF(入力!$C$25=2,ROUNDUP(IF(入力!$C$21=1,ユーザー別卸価格!P461/(100-入力!$C$22)%,ユーザー別卸価格!P461+入力!$C$23),-入力!$C$24),ROUND(IF(入力!$C$21=1,ユーザー別卸価格!P461/(100-入力!$C$22)%,ユーザー別卸価格!P461+入力!$C$23),-入力!$C$24))),ユーザー別卸価格!P461))</f>
        <v/>
      </c>
      <c r="Q461" s="126">
        <f>'6桁'!Q461</f>
        <v>0</v>
      </c>
      <c r="R461" s="95" t="str">
        <f>IF(ユーザー別卸価格!R461="","", IF(ISNUMBER(ユーザー別卸価格!R461),IF(入力!$E$25=1,ROUNDDOWN(IF(入力!$E$21=1,ユーザー別卸価格!R461/(100-入力!$E$22)%,ユーザー別卸価格!R461+入力!$E$23),-入力!$E$24),IF(入力!$E$25=2,ROUNDUP(IF(入力!$E$21=1,ユーザー別卸価格!R461/(100-入力!$E$22)%,ユーザー別卸価格!R461+入力!$E$23),-入力!$E$24),ROUND(IF(入力!$E$21=1,ユーザー別卸価格!R461/(100-入力!$E$22)%,ユーザー別卸価格!R461+入力!$E$23),-入力!$E$24))),ユーザー別卸価格!R461))</f>
        <v/>
      </c>
      <c r="S461" s="96">
        <f>'6桁'!S461</f>
        <v>0</v>
      </c>
      <c r="T461" s="456" t="str">
        <f>IF(ユーザー別卸価格!T461="","", IF(ISNUMBER(ユーザー別卸価格!T461),IF(入力!$E$25=1,ROUNDDOWN(IF(入力!$E$21=1,ユーザー別卸価格!T461/(100-入力!$E$22)%,ユーザー別卸価格!T461+入力!$E$23),-入力!$E$24),IF(入力!$E$25=2,ROUNDUP(IF(入力!$E$21=1,ユーザー別卸価格!T461/(100-入力!$E$22)%,ユーザー別卸価格!T461+入力!$E$23),-入力!$E$24),ROUND(IF(入力!$E$21=1,ユーザー別卸価格!T461/(100-入力!$E$22)%,ユーザー別卸価格!T461+入力!$E$23),-入力!$E$24))),ユーザー別卸価格!T461))</f>
        <v>卸価格設定なし</v>
      </c>
      <c r="U461" s="96" t="str">
        <f>'6桁'!U461</f>
        <v>W★</v>
      </c>
      <c r="V461" s="456" t="str">
        <f>IF(ユーザー別卸価格!V461="","", IF(ISNUMBER(ユーザー別卸価格!V461),IF(入力!$E$25=1,ROUNDDOWN(IF(入力!$E$21=1,ユーザー別卸価格!V461/(100-入力!$E$22)%,ユーザー別卸価格!V461+入力!$E$23),-入力!$E$24),IF(入力!$E$25=2,ROUNDUP(IF(入力!$E$21=1,ユーザー別卸価格!V461/(100-入力!$E$22)%,ユーザー別卸価格!V461+入力!$E$23),-入力!$E$24),ROUND(IF(入力!$E$21=1,ユーザー別卸価格!V461/(100-入力!$E$22)%,ユーザー別卸価格!V461+入力!$E$23),-入力!$E$24))),ユーザー別卸価格!V461))</f>
        <v/>
      </c>
      <c r="W461" s="126">
        <f>'6桁'!W461</f>
        <v>0</v>
      </c>
      <c r="X461" s="456" t="str">
        <f>IF(ユーザー別卸価格!X461="","", IF(ISNUMBER(ユーザー別卸価格!X461),IF(入力!$E$25=1,ROUNDDOWN(IF(入力!$E$21=1,ユーザー別卸価格!X461/(100-入力!$E$22)%,ユーザー別卸価格!X461+入力!$E$23),-入力!$E$24),IF(入力!$E$25=2,ROUNDUP(IF(入力!$E$21=1,ユーザー別卸価格!X461/(100-入力!$E$22)%,ユーザー別卸価格!X461+入力!$E$23),-入力!$E$24),ROUND(IF(入力!$E$21=1,ユーザー別卸価格!X461/(100-入力!$E$22)%,ユーザー別卸価格!X461+入力!$E$23),-入力!$E$24))),ユーザー別卸価格!X461))</f>
        <v/>
      </c>
      <c r="Y461" s="20">
        <f>'6桁'!Y461</f>
        <v>0</v>
      </c>
    </row>
    <row r="462" spans="2:25" ht="30" customHeight="1">
      <c r="B462" s="503"/>
      <c r="C462" s="500" t="s">
        <v>461</v>
      </c>
      <c r="D462" s="501"/>
      <c r="E462" s="500"/>
      <c r="F462" s="587"/>
      <c r="G462" s="342">
        <v>112</v>
      </c>
      <c r="H462" s="95" t="str">
        <f>IF(ユーザー別卸価格!H462="","", IF(ISNUMBER(ユーザー別卸価格!H462),IF(入力!$C$25=1,ROUNDDOWN(IF(入力!$C$21=1,ユーザー別卸価格!H462/(100-入力!$C$22)%,ユーザー別卸価格!H462+入力!$C$23),-入力!$C$24),IF(入力!$C$25=2,ROUNDUP(IF(入力!$C$21=1,ユーザー別卸価格!H462/(100-入力!$C$22)%,ユーザー別卸価格!H462+入力!$C$23),-入力!$C$24),ROUND(IF(入力!$C$21=1,ユーザー別卸価格!H462/(100-入力!$C$22)%,ユーザー別卸価格!H462+入力!$C$23),-入力!$C$24))),ユーザー別卸価格!H462))</f>
        <v/>
      </c>
      <c r="I462" s="96">
        <f>'6桁'!I462</f>
        <v>0</v>
      </c>
      <c r="J462" s="95" t="str">
        <f>IF(ユーザー別卸価格!J462="","", IF(ISNUMBER(ユーザー別卸価格!J462),IF(入力!$C$25=1,ROUNDDOWN(IF(入力!$C$21=1,ユーザー別卸価格!J462/(100-入力!$C$22)%,ユーザー別卸価格!J462+入力!$C$23),-入力!$C$24),IF(入力!$C$25=2,ROUNDUP(IF(入力!$C$21=1,ユーザー別卸価格!J462/(100-入力!$C$22)%,ユーザー別卸価格!J462+入力!$C$23),-入力!$C$24),ROUND(IF(入力!$C$21=1,ユーザー別卸価格!J462/(100-入力!$C$22)%,ユーザー別卸価格!J462+入力!$C$23),-入力!$C$24))),ユーザー別卸価格!J462))</f>
        <v/>
      </c>
      <c r="K462" s="96">
        <f>'6桁'!K462</f>
        <v>0</v>
      </c>
      <c r="L462" s="95" t="str">
        <f>IF(ユーザー別卸価格!L462="","", IF(ISNUMBER(ユーザー別卸価格!L462),IF(入力!$C$25=1,ROUNDDOWN(IF(入力!$C$21=1,ユーザー別卸価格!L462/(100-入力!$C$22)%,ユーザー別卸価格!L462+入力!$C$23),-入力!$C$24),IF(入力!$C$25=2,ROUNDUP(IF(入力!$C$21=1,ユーザー別卸価格!L462/(100-入力!$C$22)%,ユーザー別卸価格!L462+入力!$C$23),-入力!$C$24),ROUND(IF(入力!$C$21=1,ユーザー別卸価格!L462/(100-入力!$C$22)%,ユーザー別卸価格!L462+入力!$C$23),-入力!$C$24))),ユーザー別卸価格!L462))</f>
        <v/>
      </c>
      <c r="M462" s="96">
        <f>'6桁'!M462</f>
        <v>0</v>
      </c>
      <c r="N462" s="95" t="str">
        <f>IF(ユーザー別卸価格!N462="","", IF(ISNUMBER(ユーザー別卸価格!N462),IF(入力!$C$25=1,ROUNDDOWN(IF(入力!$C$21=1,ユーザー別卸価格!N462/(100-入力!$C$22)%,ユーザー別卸価格!N462+入力!$C$23),-入力!$C$24),IF(入力!$C$25=2,ROUNDUP(IF(入力!$C$21=1,ユーザー別卸価格!N462/(100-入力!$C$22)%,ユーザー別卸価格!N462+入力!$C$23),-入力!$C$24),ROUND(IF(入力!$C$21=1,ユーザー別卸価格!N462/(100-入力!$C$22)%,ユーザー別卸価格!N462+入力!$C$23),-入力!$C$24))),ユーザー別卸価格!N462))</f>
        <v/>
      </c>
      <c r="O462" s="110">
        <f>'6桁'!O462</f>
        <v>0</v>
      </c>
      <c r="P462" s="95" t="str">
        <f>IF(ユーザー別卸価格!P462="","", IF(ISNUMBER(ユーザー別卸価格!P462),IF(入力!$C$25=1,ROUNDDOWN(IF(入力!$C$21=1,ユーザー別卸価格!P462/(100-入力!$C$22)%,ユーザー別卸価格!P462+入力!$C$23),-入力!$C$24),IF(入力!$C$25=2,ROUNDUP(IF(入力!$C$21=1,ユーザー別卸価格!P462/(100-入力!$C$22)%,ユーザー別卸価格!P462+入力!$C$23),-入力!$C$24),ROUND(IF(入力!$C$21=1,ユーザー別卸価格!P462/(100-入力!$C$22)%,ユーザー別卸価格!P462+入力!$C$23),-入力!$C$24))),ユーザー別卸価格!P462))</f>
        <v/>
      </c>
      <c r="Q462" s="110">
        <f>'6桁'!Q462</f>
        <v>0</v>
      </c>
      <c r="R462" s="95" t="str">
        <f>IF(ユーザー別卸価格!R462="","", IF(ISNUMBER(ユーザー別卸価格!R462),IF(入力!$E$25=1,ROUNDDOWN(IF(入力!$E$21=1,ユーザー別卸価格!R462/(100-入力!$E$22)%,ユーザー別卸価格!R462+入力!$E$23),-入力!$E$24),IF(入力!$E$25=2,ROUNDUP(IF(入力!$E$21=1,ユーザー別卸価格!R462/(100-入力!$E$22)%,ユーザー別卸価格!R462+入力!$E$23),-入力!$E$24),ROUND(IF(入力!$E$21=1,ユーザー別卸価格!R462/(100-入力!$E$22)%,ユーザー別卸価格!R462+入力!$E$23),-入力!$E$24))),ユーザー別卸価格!R462))</f>
        <v/>
      </c>
      <c r="S462" s="96">
        <f>'6桁'!S462</f>
        <v>0</v>
      </c>
      <c r="T462" s="456" t="str">
        <f>IF(ユーザー別卸価格!T462="","", IF(ISNUMBER(ユーザー別卸価格!T462),IF(入力!$E$25=1,ROUNDDOWN(IF(入力!$E$21=1,ユーザー別卸価格!T462/(100-入力!$E$22)%,ユーザー別卸価格!T462+入力!$E$23),-入力!$E$24),IF(入力!$E$25=2,ROUNDUP(IF(入力!$E$21=1,ユーザー別卸価格!T462/(100-入力!$E$22)%,ユーザー別卸価格!T462+入力!$E$23),-入力!$E$24),ROUND(IF(入力!$E$21=1,ユーザー別卸価格!T462/(100-入力!$E$22)%,ユーザー別卸価格!T462+入力!$E$23),-入力!$E$24))),ユーザー別卸価格!T462))</f>
        <v>卸価格設定なし</v>
      </c>
      <c r="U462" s="96" t="str">
        <f>'6桁'!U462</f>
        <v>Y★</v>
      </c>
      <c r="V462" s="456" t="str">
        <f>IF(ユーザー別卸価格!V462="","", IF(ISNUMBER(ユーザー別卸価格!V462),IF(入力!$E$25=1,ROUNDDOWN(IF(入力!$E$21=1,ユーザー別卸価格!V462/(100-入力!$E$22)%,ユーザー別卸価格!V462+入力!$E$23),-入力!$E$24),IF(入力!$E$25=2,ROUNDUP(IF(入力!$E$21=1,ユーザー別卸価格!V462/(100-入力!$E$22)%,ユーザー別卸価格!V462+入力!$E$23),-入力!$E$24),ROUND(IF(入力!$E$21=1,ユーザー別卸価格!V462/(100-入力!$E$22)%,ユーザー別卸価格!V462+入力!$E$23),-入力!$E$24))),ユーザー別卸価格!V462))</f>
        <v/>
      </c>
      <c r="W462" s="126">
        <f>'6桁'!W462</f>
        <v>0</v>
      </c>
      <c r="X462" s="456" t="str">
        <f>IF(ユーザー別卸価格!X462="","", IF(ISNUMBER(ユーザー別卸価格!X462),IF(入力!$E$25=1,ROUNDDOWN(IF(入力!$E$21=1,ユーザー別卸価格!X462/(100-入力!$E$22)%,ユーザー別卸価格!X462+入力!$E$23),-入力!$E$24),IF(入力!$E$25=2,ROUNDUP(IF(入力!$E$21=1,ユーザー別卸価格!X462/(100-入力!$E$22)%,ユーザー別卸価格!X462+入力!$E$23),-入力!$E$24),ROUND(IF(入力!$E$21=1,ユーザー別卸価格!X462/(100-入力!$E$22)%,ユーザー別卸価格!X462+入力!$E$23),-入力!$E$24))),ユーザー別卸価格!X462))</f>
        <v/>
      </c>
      <c r="Y462" s="20">
        <f>'6桁'!Y462</f>
        <v>0</v>
      </c>
    </row>
    <row r="463" spans="2:25" ht="30" customHeight="1">
      <c r="B463" s="503"/>
      <c r="C463" s="500" t="s">
        <v>463</v>
      </c>
      <c r="D463" s="501"/>
      <c r="E463" s="500">
        <v>110</v>
      </c>
      <c r="F463" s="587"/>
      <c r="G463" s="342">
        <v>114</v>
      </c>
      <c r="H463" s="95" t="str">
        <f>IF(ユーザー別卸価格!H463="","", IF(ISNUMBER(ユーザー別卸価格!H463),IF(入力!$C$25=1,ROUNDDOWN(IF(入力!$C$21=1,ユーザー別卸価格!H463/(100-入力!$C$22)%,ユーザー別卸価格!H463+入力!$C$23),-入力!$C$24),IF(入力!$C$25=2,ROUNDUP(IF(入力!$C$21=1,ユーザー別卸価格!H463/(100-入力!$C$22)%,ユーザー別卸価格!H463+入力!$C$23),-入力!$C$24),ROUND(IF(入力!$C$21=1,ユーザー別卸価格!H463/(100-入力!$C$22)%,ユーザー別卸価格!H463+入力!$C$23),-入力!$C$24))),ユーザー別卸価格!H463))</f>
        <v/>
      </c>
      <c r="I463" s="96">
        <f>'6桁'!I463</f>
        <v>0</v>
      </c>
      <c r="J463" s="95" t="str">
        <f>IF(ユーザー別卸価格!J463="","", IF(ISNUMBER(ユーザー別卸価格!J463),IF(入力!$C$25=1,ROUNDDOWN(IF(入力!$C$21=1,ユーザー別卸価格!J463/(100-入力!$C$22)%,ユーザー別卸価格!J463+入力!$C$23),-入力!$C$24),IF(入力!$C$25=2,ROUNDUP(IF(入力!$C$21=1,ユーザー別卸価格!J463/(100-入力!$C$22)%,ユーザー別卸価格!J463+入力!$C$23),-入力!$C$24),ROUND(IF(入力!$C$21=1,ユーザー別卸価格!J463/(100-入力!$C$22)%,ユーザー別卸価格!J463+入力!$C$23),-入力!$C$24))),ユーザー別卸価格!J463))</f>
        <v/>
      </c>
      <c r="K463" s="96">
        <f>'6桁'!K463</f>
        <v>0</v>
      </c>
      <c r="L463" s="95" t="str">
        <f>IF(ユーザー別卸価格!L463="","", IF(ISNUMBER(ユーザー別卸価格!L463),IF(入力!$C$25=1,ROUNDDOWN(IF(入力!$C$21=1,ユーザー別卸価格!L463/(100-入力!$C$22)%,ユーザー別卸価格!L463+入力!$C$23),-入力!$C$24),IF(入力!$C$25=2,ROUNDUP(IF(入力!$C$21=1,ユーザー別卸価格!L463/(100-入力!$C$22)%,ユーザー別卸価格!L463+入力!$C$23),-入力!$C$24),ROUND(IF(入力!$C$21=1,ユーザー別卸価格!L463/(100-入力!$C$22)%,ユーザー別卸価格!L463+入力!$C$23),-入力!$C$24))),ユーザー別卸価格!L463))</f>
        <v/>
      </c>
      <c r="M463" s="96">
        <f>'6桁'!M463</f>
        <v>0</v>
      </c>
      <c r="N463" s="95" t="str">
        <f>IF(ユーザー別卸価格!N463="","", IF(ISNUMBER(ユーザー別卸価格!N463),IF(入力!$C$25=1,ROUNDDOWN(IF(入力!$C$21=1,ユーザー別卸価格!N463/(100-入力!$C$22)%,ユーザー別卸価格!N463+入力!$C$23),-入力!$C$24),IF(入力!$C$25=2,ROUNDUP(IF(入力!$C$21=1,ユーザー別卸価格!N463/(100-入力!$C$22)%,ユーザー別卸価格!N463+入力!$C$23),-入力!$C$24),ROUND(IF(入力!$C$21=1,ユーザー別卸価格!N463/(100-入力!$C$22)%,ユーザー別卸価格!N463+入力!$C$23),-入力!$C$24))),ユーザー別卸価格!N463))</f>
        <v/>
      </c>
      <c r="O463" s="96">
        <f>'6桁'!O463</f>
        <v>0</v>
      </c>
      <c r="P463" s="95" t="str">
        <f>IF(ユーザー別卸価格!P463="","", IF(ISNUMBER(ユーザー別卸価格!P463),IF(入力!$C$25=1,ROUNDDOWN(IF(入力!$C$21=1,ユーザー別卸価格!P463/(100-入力!$C$22)%,ユーザー別卸価格!P463+入力!$C$23),-入力!$C$24),IF(入力!$C$25=2,ROUNDUP(IF(入力!$C$21=1,ユーザー別卸価格!P463/(100-入力!$C$22)%,ユーザー別卸価格!P463+入力!$C$23),-入力!$C$24),ROUND(IF(入力!$C$21=1,ユーザー別卸価格!P463/(100-入力!$C$22)%,ユーザー別卸価格!P463+入力!$C$23),-入力!$C$24))),ユーザー別卸価格!P463))</f>
        <v/>
      </c>
      <c r="Q463" s="96">
        <f>'6桁'!Q463</f>
        <v>0</v>
      </c>
      <c r="R463" s="95" t="str">
        <f>IF(ユーザー別卸価格!R463="","", IF(ISNUMBER(ユーザー別卸価格!R463),IF(入力!$E$25=1,ROUNDDOWN(IF(入力!$E$21=1,ユーザー別卸価格!R463/(100-入力!$E$22)%,ユーザー別卸価格!R463+入力!$E$23),-入力!$E$24),IF(入力!$E$25=2,ROUNDUP(IF(入力!$E$21=1,ユーザー別卸価格!R463/(100-入力!$E$22)%,ユーザー別卸価格!R463+入力!$E$23),-入力!$E$24),ROUND(IF(入力!$E$21=1,ユーザー別卸価格!R463/(100-入力!$E$22)%,ユーザー別卸価格!R463+入力!$E$23),-入力!$E$24))),ユーザー別卸価格!R463))</f>
        <v/>
      </c>
      <c r="S463" s="96">
        <f>'6桁'!S463</f>
        <v>0</v>
      </c>
      <c r="T463" s="456" t="str">
        <f>IF(ユーザー別卸価格!T463="","", IF(ISNUMBER(ユーザー別卸価格!T463),IF(入力!$E$25=1,ROUNDDOWN(IF(入力!$E$21=1,ユーザー別卸価格!T463/(100-入力!$E$22)%,ユーザー別卸価格!T463+入力!$E$23),-入力!$E$24),IF(入力!$E$25=2,ROUNDUP(IF(入力!$E$21=1,ユーザー別卸価格!T463/(100-入力!$E$22)%,ユーザー別卸価格!T463+入力!$E$23),-入力!$E$24),ROUND(IF(入力!$E$21=1,ユーザー別卸価格!T463/(100-入力!$E$22)%,ユーザー別卸価格!T463+入力!$E$23),-入力!$E$24))),ユーザー別卸価格!T463))</f>
        <v>卸価格設定なし</v>
      </c>
      <c r="U463" s="96" t="str">
        <f>'6桁'!U463</f>
        <v>W★</v>
      </c>
      <c r="V463" s="456" t="str">
        <f>IF(ユーザー別卸価格!V463="","", IF(ISNUMBER(ユーザー別卸価格!V463),IF(入力!$E$25=1,ROUNDDOWN(IF(入力!$E$21=1,ユーザー別卸価格!V463/(100-入力!$E$22)%,ユーザー別卸価格!V463+入力!$E$23),-入力!$E$24),IF(入力!$E$25=2,ROUNDUP(IF(入力!$E$21=1,ユーザー別卸価格!V463/(100-入力!$E$22)%,ユーザー別卸価格!V463+入力!$E$23),-入力!$E$24),ROUND(IF(入力!$E$21=1,ユーザー別卸価格!V463/(100-入力!$E$22)%,ユーザー別卸価格!V463+入力!$E$23),-入力!$E$24))),ユーザー別卸価格!V463))</f>
        <v/>
      </c>
      <c r="W463" s="126">
        <f>'6桁'!W463</f>
        <v>0</v>
      </c>
      <c r="X463" s="456" t="str">
        <f>IF(ユーザー別卸価格!X463="","", IF(ISNUMBER(ユーザー別卸価格!X463),IF(入力!$E$25=1,ROUNDDOWN(IF(入力!$E$21=1,ユーザー別卸価格!X463/(100-入力!$E$22)%,ユーザー別卸価格!X463+入力!$E$23),-入力!$E$24),IF(入力!$E$25=2,ROUNDUP(IF(入力!$E$21=1,ユーザー別卸価格!X463/(100-入力!$E$22)%,ユーザー別卸価格!X463+入力!$E$23),-入力!$E$24),ROUND(IF(入力!$E$21=1,ユーザー別卸価格!X463/(100-入力!$E$22)%,ユーザー別卸価格!X463+入力!$E$23),-入力!$E$24))),ユーザー別卸価格!X463))</f>
        <v/>
      </c>
      <c r="Y463" s="20">
        <f>'6桁'!Y463</f>
        <v>0</v>
      </c>
    </row>
    <row r="464" spans="2:25" ht="30" customHeight="1">
      <c r="B464" s="503"/>
      <c r="C464" s="500" t="s">
        <v>1327</v>
      </c>
      <c r="D464" s="501"/>
      <c r="E464" s="500"/>
      <c r="F464" s="587"/>
      <c r="G464" s="342">
        <v>104</v>
      </c>
      <c r="H464" s="95" t="str">
        <f>IF(ユーザー別卸価格!H464="","", IF(ISNUMBER(ユーザー別卸価格!H464),IF(入力!$C$25=1,ROUNDDOWN(IF(入力!$C$21=1,ユーザー別卸価格!H464/(100-入力!$C$22)%,ユーザー別卸価格!H464+入力!$C$23),-入力!$C$24),IF(入力!$C$25=2,ROUNDUP(IF(入力!$C$21=1,ユーザー別卸価格!H464/(100-入力!$C$22)%,ユーザー別卸価格!H464+入力!$C$23),-入力!$C$24),ROUND(IF(入力!$C$21=1,ユーザー別卸価格!H464/(100-入力!$C$22)%,ユーザー別卸価格!H464+入力!$C$23),-入力!$C$24))),ユーザー別卸価格!H464))</f>
        <v/>
      </c>
      <c r="I464" s="96">
        <f>'6桁'!I464</f>
        <v>0</v>
      </c>
      <c r="J464" s="95" t="str">
        <f>IF(ユーザー別卸価格!J464="","", IF(ISNUMBER(ユーザー別卸価格!J464),IF(入力!$C$25=1,ROUNDDOWN(IF(入力!$C$21=1,ユーザー別卸価格!J464/(100-入力!$C$22)%,ユーザー別卸価格!J464+入力!$C$23),-入力!$C$24),IF(入力!$C$25=2,ROUNDUP(IF(入力!$C$21=1,ユーザー別卸価格!J464/(100-入力!$C$22)%,ユーザー別卸価格!J464+入力!$C$23),-入力!$C$24),ROUND(IF(入力!$C$21=1,ユーザー別卸価格!J464/(100-入力!$C$22)%,ユーザー別卸価格!J464+入力!$C$23),-入力!$C$24))),ユーザー別卸価格!J464))</f>
        <v/>
      </c>
      <c r="K464" s="96">
        <f>'6桁'!K464</f>
        <v>0</v>
      </c>
      <c r="L464" s="95">
        <f>IF(ユーザー別卸価格!L464="","", IF(ISNUMBER(ユーザー別卸価格!L464),IF(入力!$C$25=1,ROUNDDOWN(IF(入力!$C$21=1,ユーザー別卸価格!L464/(100-入力!$C$22)%,ユーザー別卸価格!L464+入力!$C$23),-入力!$C$24),IF(入力!$C$25=2,ROUNDUP(IF(入力!$C$21=1,ユーザー別卸価格!L464/(100-入力!$C$22)%,ユーザー別卸価格!L464+入力!$C$23),-入力!$C$24),ROUND(IF(入力!$C$21=1,ユーザー別卸価格!L464/(100-入力!$C$22)%,ユーザー別卸価格!L464+入力!$C$23),-入力!$C$24))),ユーザー別卸価格!L464))</f>
        <v>44500</v>
      </c>
      <c r="M464" s="96" t="str">
        <f>'6桁'!M464</f>
        <v>⑨V★</v>
      </c>
      <c r="N464" s="95" t="str">
        <f>IF(ユーザー別卸価格!N464="","", IF(ISNUMBER(ユーザー別卸価格!N464),IF(入力!$C$25=1,ROUNDDOWN(IF(入力!$C$21=1,ユーザー別卸価格!N464/(100-入力!$C$22)%,ユーザー別卸価格!N464+入力!$C$23),-入力!$C$24),IF(入力!$C$25=2,ROUNDUP(IF(入力!$C$21=1,ユーザー別卸価格!N464/(100-入力!$C$22)%,ユーザー別卸価格!N464+入力!$C$23),-入力!$C$24),ROUND(IF(入力!$C$21=1,ユーザー別卸価格!N464/(100-入力!$C$22)%,ユーザー別卸価格!N464+入力!$C$23),-入力!$C$24))),ユーザー別卸価格!N464))</f>
        <v/>
      </c>
      <c r="O464" s="96">
        <f>'6桁'!O464</f>
        <v>0</v>
      </c>
      <c r="P464" s="95" t="str">
        <f>IF(ユーザー別卸価格!P464="","", IF(ISNUMBER(ユーザー別卸価格!P464),IF(入力!$C$25=1,ROUNDDOWN(IF(入力!$C$21=1,ユーザー別卸価格!P464/(100-入力!$C$22)%,ユーザー別卸価格!P464+入力!$C$23),-入力!$C$24),IF(入力!$C$25=2,ROUNDUP(IF(入力!$C$21=1,ユーザー別卸価格!P464/(100-入力!$C$22)%,ユーザー別卸価格!P464+入力!$C$23),-入力!$C$24),ROUND(IF(入力!$C$21=1,ユーザー別卸価格!P464/(100-入力!$C$22)%,ユーザー別卸価格!P464+入力!$C$23),-入力!$C$24))),ユーザー別卸価格!P464))</f>
        <v/>
      </c>
      <c r="Q464" s="96">
        <f>'6桁'!Q464</f>
        <v>0</v>
      </c>
      <c r="R464" s="95" t="str">
        <f>IF(ユーザー別卸価格!R464="","", IF(ISNUMBER(ユーザー別卸価格!R464),IF(入力!$E$25=1,ROUNDDOWN(IF(入力!$E$21=1,ユーザー別卸価格!R464/(100-入力!$E$22)%,ユーザー別卸価格!R464+入力!$E$23),-入力!$E$24),IF(入力!$E$25=2,ROUNDUP(IF(入力!$E$21=1,ユーザー別卸価格!R464/(100-入力!$E$22)%,ユーザー別卸価格!R464+入力!$E$23),-入力!$E$24),ROUND(IF(入力!$E$21=1,ユーザー別卸価格!R464/(100-入力!$E$22)%,ユーザー別卸価格!R464+入力!$E$23),-入力!$E$24))),ユーザー別卸価格!R464))</f>
        <v/>
      </c>
      <c r="S464" s="96">
        <f>'6桁'!S464</f>
        <v>0</v>
      </c>
      <c r="T464" s="456" t="str">
        <f>IF(ユーザー別卸価格!T464="","", IF(ISNUMBER(ユーザー別卸価格!T464),IF(入力!$E$25=1,ROUNDDOWN(IF(入力!$E$21=1,ユーザー別卸価格!T464/(100-入力!$E$22)%,ユーザー別卸価格!T464+入力!$E$23),-入力!$E$24),IF(入力!$E$25=2,ROUNDUP(IF(入力!$E$21=1,ユーザー別卸価格!T464/(100-入力!$E$22)%,ユーザー別卸価格!T464+入力!$E$23),-入力!$E$24),ROUND(IF(入力!$E$21=1,ユーザー別卸価格!T464/(100-入力!$E$22)%,ユーザー別卸価格!T464+入力!$E$23),-入力!$E$24))),ユーザー別卸価格!T464))</f>
        <v/>
      </c>
      <c r="U464" s="96">
        <f>'6桁'!U464</f>
        <v>0</v>
      </c>
      <c r="V464" s="456" t="str">
        <f>IF(ユーザー別卸価格!V464="","", IF(ISNUMBER(ユーザー別卸価格!V464),IF(入力!$E$25=1,ROUNDDOWN(IF(入力!$E$21=1,ユーザー別卸価格!V464/(100-入力!$E$22)%,ユーザー別卸価格!V464+入力!$E$23),-入力!$E$24),IF(入力!$E$25=2,ROUNDUP(IF(入力!$E$21=1,ユーザー別卸価格!V464/(100-入力!$E$22)%,ユーザー別卸価格!V464+入力!$E$23),-入力!$E$24),ROUND(IF(入力!$E$21=1,ユーザー別卸価格!V464/(100-入力!$E$22)%,ユーザー別卸価格!V464+入力!$E$23),-入力!$E$24))),ユーザー別卸価格!V464))</f>
        <v/>
      </c>
      <c r="W464" s="126">
        <f>'6桁'!W464</f>
        <v>0</v>
      </c>
      <c r="X464" s="456" t="str">
        <f>IF(ユーザー別卸価格!X464="","", IF(ISNUMBER(ユーザー別卸価格!X464),IF(入力!$E$25=1,ROUNDDOWN(IF(入力!$E$21=1,ユーザー別卸価格!X464/(100-入力!$E$22)%,ユーザー別卸価格!X464+入力!$E$23),-入力!$E$24),IF(入力!$E$25=2,ROUNDUP(IF(入力!$E$21=1,ユーザー別卸価格!X464/(100-入力!$E$22)%,ユーザー別卸価格!X464+入力!$E$23),-入力!$E$24),ROUND(IF(入力!$E$21=1,ユーザー別卸価格!X464/(100-入力!$E$22)%,ユーザー別卸価格!X464+入力!$E$23),-入力!$E$24))),ユーザー別卸価格!X464))</f>
        <v/>
      </c>
      <c r="Y464" s="20">
        <f>'6桁'!Y464</f>
        <v>0</v>
      </c>
    </row>
    <row r="465" spans="2:25" ht="30" customHeight="1">
      <c r="B465" s="503"/>
      <c r="C465" s="500" t="s">
        <v>299</v>
      </c>
      <c r="D465" s="501"/>
      <c r="E465" s="500">
        <v>105</v>
      </c>
      <c r="F465" s="587"/>
      <c r="G465" s="342">
        <v>109</v>
      </c>
      <c r="H465" s="95" t="str">
        <f>IF(ユーザー別卸価格!H465="","", IF(ISNUMBER(ユーザー別卸価格!H465),IF(入力!$C$25=1,ROUNDDOWN(IF(入力!$C$21=1,ユーザー別卸価格!H465/(100-入力!$C$22)%,ユーザー別卸価格!H465+入力!$C$23),-入力!$C$24),IF(入力!$C$25=2,ROUNDUP(IF(入力!$C$21=1,ユーザー別卸価格!H465/(100-入力!$C$22)%,ユーザー別卸価格!H465+入力!$C$23),-入力!$C$24),ROUND(IF(入力!$C$21=1,ユーザー別卸価格!H465/(100-入力!$C$22)%,ユーザー別卸価格!H465+入力!$C$23),-入力!$C$24))),ユーザー別卸価格!H465))</f>
        <v/>
      </c>
      <c r="I465" s="96">
        <f>'6桁'!I465</f>
        <v>0</v>
      </c>
      <c r="J465" s="95" t="str">
        <f>IF(ユーザー別卸価格!J465="","", IF(ISNUMBER(ユーザー別卸価格!J465),IF(入力!$C$25=1,ROUNDDOWN(IF(入力!$C$21=1,ユーザー別卸価格!J465/(100-入力!$C$22)%,ユーザー別卸価格!J465+入力!$C$23),-入力!$C$24),IF(入力!$C$25=2,ROUNDUP(IF(入力!$C$21=1,ユーザー別卸価格!J465/(100-入力!$C$22)%,ユーザー別卸価格!J465+入力!$C$23),-入力!$C$24),ROUND(IF(入力!$C$21=1,ユーザー別卸価格!J465/(100-入力!$C$22)%,ユーザー別卸価格!J465+入力!$C$23),-入力!$C$24))),ユーザー別卸価格!J465))</f>
        <v/>
      </c>
      <c r="K465" s="96">
        <f>'6桁'!K465</f>
        <v>0</v>
      </c>
      <c r="L465" s="95" t="str">
        <f>IF(ユーザー別卸価格!L465="","", IF(ISNUMBER(ユーザー別卸価格!L465),IF(入力!$C$25=1,ROUNDDOWN(IF(入力!$C$21=1,ユーザー別卸価格!L465/(100-入力!$C$22)%,ユーザー別卸価格!L465+入力!$C$23),-入力!$C$24),IF(入力!$C$25=2,ROUNDUP(IF(入力!$C$21=1,ユーザー別卸価格!L465/(100-入力!$C$22)%,ユーザー別卸価格!L465+入力!$C$23),-入力!$C$24),ROUND(IF(入力!$C$21=1,ユーザー別卸価格!L465/(100-入力!$C$22)%,ユーザー別卸価格!L465+入力!$C$23),-入力!$C$24))),ユーザー別卸価格!L465))</f>
        <v/>
      </c>
      <c r="M465" s="96">
        <f>'6桁'!M465</f>
        <v>0</v>
      </c>
      <c r="N465" s="95" t="str">
        <f>IF(ユーザー別卸価格!N465="","", IF(ISNUMBER(ユーザー別卸価格!N465),IF(入力!$C$25=1,ROUNDDOWN(IF(入力!$C$21=1,ユーザー別卸価格!N465/(100-入力!$C$22)%,ユーザー別卸価格!N465+入力!$C$23),-入力!$C$24),IF(入力!$C$25=2,ROUNDUP(IF(入力!$C$21=1,ユーザー別卸価格!N465/(100-入力!$C$22)%,ユーザー別卸価格!N465+入力!$C$23),-入力!$C$24),ROUND(IF(入力!$C$21=1,ユーザー別卸価格!N465/(100-入力!$C$22)%,ユーザー別卸価格!N465+入力!$C$23),-入力!$C$24))),ユーザー別卸価格!N465))</f>
        <v/>
      </c>
      <c r="O465" s="96">
        <f>'6桁'!O465</f>
        <v>0</v>
      </c>
      <c r="P465" s="95" t="str">
        <f>IF(ユーザー別卸価格!P465="","", IF(ISNUMBER(ユーザー別卸価格!P465),IF(入力!$C$25=1,ROUNDDOWN(IF(入力!$C$21=1,ユーザー別卸価格!P465/(100-入力!$C$22)%,ユーザー別卸価格!P465+入力!$C$23),-入力!$C$24),IF(入力!$C$25=2,ROUNDUP(IF(入力!$C$21=1,ユーザー別卸価格!P465/(100-入力!$C$22)%,ユーザー別卸価格!P465+入力!$C$23),-入力!$C$24),ROUND(IF(入力!$C$21=1,ユーザー別卸価格!P465/(100-入力!$C$22)%,ユーザー別卸価格!P465+入力!$C$23),-入力!$C$24))),ユーザー別卸価格!P465))</f>
        <v/>
      </c>
      <c r="Q465" s="96">
        <f>'6桁'!Q465</f>
        <v>0</v>
      </c>
      <c r="R465" s="95">
        <f>IF(ユーザー別卸価格!R465="","", IF(ISNUMBER(ユーザー別卸価格!R465),IF(入力!$E$25=1,ROUNDDOWN(IF(入力!$E$21=1,ユーザー別卸価格!R465/(100-入力!$E$22)%,ユーザー別卸価格!R465+入力!$E$23),-入力!$E$24),IF(入力!$E$25=2,ROUNDUP(IF(入力!$E$21=1,ユーザー別卸価格!R465/(100-入力!$E$22)%,ユーザー別卸価格!R465+入力!$E$23),-入力!$E$24),ROUND(IF(入力!$E$21=1,ユーザー別卸価格!R465/(100-入力!$E$22)%,ユーザー別卸価格!R465+入力!$E$23),-入力!$E$24))),ユーザー別卸価格!R465))</f>
        <v>47500</v>
      </c>
      <c r="S465" s="96" t="str">
        <f>'6桁'!S465</f>
        <v>Y★</v>
      </c>
      <c r="T465" s="456" t="str">
        <f>IF(ユーザー別卸価格!T465="","", IF(ISNUMBER(ユーザー別卸価格!T465),IF(入力!$E$25=1,ROUNDDOWN(IF(入力!$E$21=1,ユーザー別卸価格!T465/(100-入力!$E$22)%,ユーザー別卸価格!T465+入力!$E$23),-入力!$E$24),IF(入力!$E$25=2,ROUNDUP(IF(入力!$E$21=1,ユーザー別卸価格!T465/(100-入力!$E$22)%,ユーザー別卸価格!T465+入力!$E$23),-入力!$E$24),ROUND(IF(入力!$E$21=1,ユーザー別卸価格!T465/(100-入力!$E$22)%,ユーザー別卸価格!T465+入力!$E$23),-入力!$E$24))),ユーザー別卸価格!T465))</f>
        <v/>
      </c>
      <c r="U465" s="96">
        <f>'6桁'!U465</f>
        <v>0</v>
      </c>
      <c r="V465" s="456" t="str">
        <f>IF(ユーザー別卸価格!V465="","", IF(ISNUMBER(ユーザー別卸価格!V465),IF(入力!$E$25=1,ROUNDDOWN(IF(入力!$E$21=1,ユーザー別卸価格!V465/(100-入力!$E$22)%,ユーザー別卸価格!V465+入力!$E$23),-入力!$E$24),IF(入力!$E$25=2,ROUNDUP(IF(入力!$E$21=1,ユーザー別卸価格!V465/(100-入力!$E$22)%,ユーザー別卸価格!V465+入力!$E$23),-入力!$E$24),ROUND(IF(入力!$E$21=1,ユーザー別卸価格!V465/(100-入力!$E$22)%,ユーザー別卸価格!V465+入力!$E$23),-入力!$E$24))),ユーザー別卸価格!V465))</f>
        <v/>
      </c>
      <c r="W465" s="126">
        <f>'6桁'!W465</f>
        <v>0</v>
      </c>
      <c r="X465" s="456" t="str">
        <f>IF(ユーザー別卸価格!X465="","", IF(ISNUMBER(ユーザー別卸価格!X465),IF(入力!$E$25=1,ROUNDDOWN(IF(入力!$E$21=1,ユーザー別卸価格!X465/(100-入力!$E$22)%,ユーザー別卸価格!X465+入力!$E$23),-入力!$E$24),IF(入力!$E$25=2,ROUNDUP(IF(入力!$E$21=1,ユーザー別卸価格!X465/(100-入力!$E$22)%,ユーザー別卸価格!X465+入力!$E$23),-入力!$E$24),ROUND(IF(入力!$E$21=1,ユーザー別卸価格!X465/(100-入力!$E$22)%,ユーザー別卸価格!X465+入力!$E$23),-入力!$E$24))),ユーザー別卸価格!X465))</f>
        <v/>
      </c>
      <c r="Y465" s="20">
        <f>'6桁'!Y465</f>
        <v>0</v>
      </c>
    </row>
    <row r="466" spans="2:25" ht="30" customHeight="1">
      <c r="B466" s="503"/>
      <c r="C466" s="500" t="s">
        <v>450</v>
      </c>
      <c r="D466" s="501"/>
      <c r="E466" s="500"/>
      <c r="F466" s="587"/>
      <c r="G466" s="342">
        <v>111</v>
      </c>
      <c r="H466" s="95" t="str">
        <f>IF(ユーザー別卸価格!H466="","", IF(ISNUMBER(ユーザー別卸価格!H466),IF(入力!$C$25=1,ROUNDDOWN(IF(入力!$C$21=1,ユーザー別卸価格!H466/(100-入力!$C$22)%,ユーザー別卸価格!H466+入力!$C$23),-入力!$C$24),IF(入力!$C$25=2,ROUNDUP(IF(入力!$C$21=1,ユーザー別卸価格!H466/(100-入力!$C$22)%,ユーザー別卸価格!H466+入力!$C$23),-入力!$C$24),ROUND(IF(入力!$C$21=1,ユーザー別卸価格!H466/(100-入力!$C$22)%,ユーザー別卸価格!H466+入力!$C$23),-入力!$C$24))),ユーザー別卸価格!H466))</f>
        <v/>
      </c>
      <c r="I466" s="96">
        <f>'6桁'!I466</f>
        <v>0</v>
      </c>
      <c r="J466" s="95" t="str">
        <f>IF(ユーザー別卸価格!J466="","", IF(ISNUMBER(ユーザー別卸価格!J466),IF(入力!$C$25=1,ROUNDDOWN(IF(入力!$C$21=1,ユーザー別卸価格!J466/(100-入力!$C$22)%,ユーザー別卸価格!J466+入力!$C$23),-入力!$C$24),IF(入力!$C$25=2,ROUNDUP(IF(入力!$C$21=1,ユーザー別卸価格!J466/(100-入力!$C$22)%,ユーザー別卸価格!J466+入力!$C$23),-入力!$C$24),ROUND(IF(入力!$C$21=1,ユーザー別卸価格!J466/(100-入力!$C$22)%,ユーザー別卸価格!J466+入力!$C$23),-入力!$C$24))),ユーザー別卸価格!J466))</f>
        <v/>
      </c>
      <c r="K466" s="96">
        <f>'6桁'!K466</f>
        <v>0</v>
      </c>
      <c r="L466" s="95" t="str">
        <f>IF(ユーザー別卸価格!L466="","", IF(ISNUMBER(ユーザー別卸価格!L466),IF(入力!$C$25=1,ROUNDDOWN(IF(入力!$C$21=1,ユーザー別卸価格!L466/(100-入力!$C$22)%,ユーザー別卸価格!L466+入力!$C$23),-入力!$C$24),IF(入力!$C$25=2,ROUNDUP(IF(入力!$C$21=1,ユーザー別卸価格!L466/(100-入力!$C$22)%,ユーザー別卸価格!L466+入力!$C$23),-入力!$C$24),ROUND(IF(入力!$C$21=1,ユーザー別卸価格!L466/(100-入力!$C$22)%,ユーザー別卸価格!L466+入力!$C$23),-入力!$C$24))),ユーザー別卸価格!L466))</f>
        <v/>
      </c>
      <c r="M466" s="96">
        <f>'6桁'!M466</f>
        <v>0</v>
      </c>
      <c r="N466" s="95" t="str">
        <f>IF(ユーザー別卸価格!N466="","", IF(ISNUMBER(ユーザー別卸価格!N466),IF(入力!$C$25=1,ROUNDDOWN(IF(入力!$C$21=1,ユーザー別卸価格!N466/(100-入力!$C$22)%,ユーザー別卸価格!N466+入力!$C$23),-入力!$C$24),IF(入力!$C$25=2,ROUNDUP(IF(入力!$C$21=1,ユーザー別卸価格!N466/(100-入力!$C$22)%,ユーザー別卸価格!N466+入力!$C$23),-入力!$C$24),ROUND(IF(入力!$C$21=1,ユーザー別卸価格!N466/(100-入力!$C$22)%,ユーザー別卸価格!N466+入力!$C$23),-入力!$C$24))),ユーザー別卸価格!N466))</f>
        <v/>
      </c>
      <c r="O466" s="96">
        <f>'6桁'!O466</f>
        <v>0</v>
      </c>
      <c r="P466" s="95" t="str">
        <f>IF(ユーザー別卸価格!P466="","", IF(ISNUMBER(ユーザー別卸価格!P466),IF(入力!$C$25=1,ROUNDDOWN(IF(入力!$C$21=1,ユーザー別卸価格!P466/(100-入力!$C$22)%,ユーザー別卸価格!P466+入力!$C$23),-入力!$C$24),IF(入力!$C$25=2,ROUNDUP(IF(入力!$C$21=1,ユーザー別卸価格!P466/(100-入力!$C$22)%,ユーザー別卸価格!P466+入力!$C$23),-入力!$C$24),ROUND(IF(入力!$C$21=1,ユーザー別卸価格!P466/(100-入力!$C$22)%,ユーザー別卸価格!P466+入力!$C$23),-入力!$C$24))),ユーザー別卸価格!P466))</f>
        <v/>
      </c>
      <c r="Q466" s="96">
        <f>'6桁'!Q466</f>
        <v>0</v>
      </c>
      <c r="R466" s="95" t="str">
        <f>IF(ユーザー別卸価格!R466="","", IF(ISNUMBER(ユーザー別卸価格!R466),IF(入力!$E$25=1,ROUNDDOWN(IF(入力!$E$21=1,ユーザー別卸価格!R466/(100-入力!$E$22)%,ユーザー別卸価格!R466+入力!$E$23),-入力!$E$24),IF(入力!$E$25=2,ROUNDUP(IF(入力!$E$21=1,ユーザー別卸価格!R466/(100-入力!$E$22)%,ユーザー別卸価格!R466+入力!$E$23),-入力!$E$24),ROUND(IF(入力!$E$21=1,ユーザー別卸価格!R466/(100-入力!$E$22)%,ユーザー別卸価格!R466+入力!$E$23),-入力!$E$24))),ユーザー別卸価格!R466))</f>
        <v/>
      </c>
      <c r="S466" s="96">
        <f>'6桁'!S466</f>
        <v>0</v>
      </c>
      <c r="T466" s="456" t="str">
        <f>IF(ユーザー別卸価格!T466="","", IF(ISNUMBER(ユーザー別卸価格!T466),IF(入力!$E$25=1,ROUNDDOWN(IF(入力!$E$21=1,ユーザー別卸価格!T466/(100-入力!$E$22)%,ユーザー別卸価格!T466+入力!$E$23),-入力!$E$24),IF(入力!$E$25=2,ROUNDUP(IF(入力!$E$21=1,ユーザー別卸価格!T466/(100-入力!$E$22)%,ユーザー別卸価格!T466+入力!$E$23),-入力!$E$24),ROUND(IF(入力!$E$21=1,ユーザー別卸価格!T466/(100-入力!$E$22)%,ユーザー別卸価格!T466+入力!$E$23),-入力!$E$24))),ユーザー別卸価格!T466))</f>
        <v/>
      </c>
      <c r="U466" s="96">
        <f>'6桁'!U466</f>
        <v>0</v>
      </c>
      <c r="V466" s="456" t="str">
        <f>IF(ユーザー別卸価格!V466="","", IF(ISNUMBER(ユーザー別卸価格!V466),IF(入力!$E$25=1,ROUNDDOWN(IF(入力!$E$21=1,ユーザー別卸価格!V466/(100-入力!$E$22)%,ユーザー別卸価格!V466+入力!$E$23),-入力!$E$24),IF(入力!$E$25=2,ROUNDUP(IF(入力!$E$21=1,ユーザー別卸価格!V466/(100-入力!$E$22)%,ユーザー別卸価格!V466+入力!$E$23),-入力!$E$24),ROUND(IF(入力!$E$21=1,ユーザー別卸価格!V466/(100-入力!$E$22)%,ユーザー別卸価格!V466+入力!$E$23),-入力!$E$24))),ユーザー別卸価格!V466))</f>
        <v/>
      </c>
      <c r="W466" s="126">
        <f>'6桁'!W466</f>
        <v>0</v>
      </c>
      <c r="X466" s="456" t="str">
        <f>IF(ユーザー別卸価格!X466="","", IF(ISNUMBER(ユーザー別卸価格!X466),IF(入力!$E$25=1,ROUNDDOWN(IF(入力!$E$21=1,ユーザー別卸価格!X466/(100-入力!$E$22)%,ユーザー別卸価格!X466+入力!$E$23),-入力!$E$24),IF(入力!$E$25=2,ROUNDUP(IF(入力!$E$21=1,ユーザー別卸価格!X466/(100-入力!$E$22)%,ユーザー別卸価格!X466+入力!$E$23),-入力!$E$24),ROUND(IF(入力!$E$21=1,ユーザー別卸価格!X466/(100-入力!$E$22)%,ユーザー別卸価格!X466+入力!$E$23),-入力!$E$24))),ユーザー別卸価格!X466))</f>
        <v>卸価格設定なし</v>
      </c>
      <c r="Y466" s="20" t="str">
        <f>'6桁'!Y466</f>
        <v>H★</v>
      </c>
    </row>
    <row r="467" spans="2:25" ht="30" customHeight="1">
      <c r="B467" s="503"/>
      <c r="C467" s="500" t="s">
        <v>466</v>
      </c>
      <c r="D467" s="501"/>
      <c r="E467" s="500"/>
      <c r="F467" s="587"/>
      <c r="G467" s="342">
        <v>113</v>
      </c>
      <c r="H467" s="95" t="str">
        <f>IF(ユーザー別卸価格!H467="","", IF(ISNUMBER(ユーザー別卸価格!H467),IF(入力!$C$25=1,ROUNDDOWN(IF(入力!$C$21=1,ユーザー別卸価格!H467/(100-入力!$C$22)%,ユーザー別卸価格!H467+入力!$C$23),-入力!$C$24),IF(入力!$C$25=2,ROUNDUP(IF(入力!$C$21=1,ユーザー別卸価格!H467/(100-入力!$C$22)%,ユーザー別卸価格!H467+入力!$C$23),-入力!$C$24),ROUND(IF(入力!$C$21=1,ユーザー別卸価格!H467/(100-入力!$C$22)%,ユーザー別卸価格!H467+入力!$C$23),-入力!$C$24))),ユーザー別卸価格!H467))</f>
        <v/>
      </c>
      <c r="I467" s="96">
        <f>'6桁'!I467</f>
        <v>0</v>
      </c>
      <c r="J467" s="95" t="str">
        <f>IF(ユーザー別卸価格!J467="","", IF(ISNUMBER(ユーザー別卸価格!J467),IF(入力!$C$25=1,ROUNDDOWN(IF(入力!$C$21=1,ユーザー別卸価格!J467/(100-入力!$C$22)%,ユーザー別卸価格!J467+入力!$C$23),-入力!$C$24),IF(入力!$C$25=2,ROUNDUP(IF(入力!$C$21=1,ユーザー別卸価格!J467/(100-入力!$C$22)%,ユーザー別卸価格!J467+入力!$C$23),-入力!$C$24),ROUND(IF(入力!$C$21=1,ユーザー別卸価格!J467/(100-入力!$C$22)%,ユーザー別卸価格!J467+入力!$C$23),-入力!$C$24))),ユーザー別卸価格!J467))</f>
        <v/>
      </c>
      <c r="K467" s="96">
        <f>'6桁'!K467</f>
        <v>0</v>
      </c>
      <c r="L467" s="95" t="str">
        <f>IF(ユーザー別卸価格!L467="","", IF(ISNUMBER(ユーザー別卸価格!L467),IF(入力!$C$25=1,ROUNDDOWN(IF(入力!$C$21=1,ユーザー別卸価格!L467/(100-入力!$C$22)%,ユーザー別卸価格!L467+入力!$C$23),-入力!$C$24),IF(入力!$C$25=2,ROUNDUP(IF(入力!$C$21=1,ユーザー別卸価格!L467/(100-入力!$C$22)%,ユーザー別卸価格!L467+入力!$C$23),-入力!$C$24),ROUND(IF(入力!$C$21=1,ユーザー別卸価格!L467/(100-入力!$C$22)%,ユーザー別卸価格!L467+入力!$C$23),-入力!$C$24))),ユーザー別卸価格!L467))</f>
        <v/>
      </c>
      <c r="M467" s="96">
        <f>'6桁'!M467</f>
        <v>0</v>
      </c>
      <c r="N467" s="95" t="str">
        <f>IF(ユーザー別卸価格!N467="","", IF(ISNUMBER(ユーザー別卸価格!N467),IF(入力!$C$25=1,ROUNDDOWN(IF(入力!$C$21=1,ユーザー別卸価格!N467/(100-入力!$C$22)%,ユーザー別卸価格!N467+入力!$C$23),-入力!$C$24),IF(入力!$C$25=2,ROUNDUP(IF(入力!$C$21=1,ユーザー別卸価格!N467/(100-入力!$C$22)%,ユーザー別卸価格!N467+入力!$C$23),-入力!$C$24),ROUND(IF(入力!$C$21=1,ユーザー別卸価格!N467/(100-入力!$C$22)%,ユーザー別卸価格!N467+入力!$C$23),-入力!$C$24))),ユーザー別卸価格!N467))</f>
        <v/>
      </c>
      <c r="O467" s="96">
        <f>'6桁'!O467</f>
        <v>0</v>
      </c>
      <c r="P467" s="95" t="str">
        <f>IF(ユーザー別卸価格!P467="","", IF(ISNUMBER(ユーザー別卸価格!P467),IF(入力!$C$25=1,ROUNDDOWN(IF(入力!$C$21=1,ユーザー別卸価格!P467/(100-入力!$C$22)%,ユーザー別卸価格!P467+入力!$C$23),-入力!$C$24),IF(入力!$C$25=2,ROUNDUP(IF(入力!$C$21=1,ユーザー別卸価格!P467/(100-入力!$C$22)%,ユーザー別卸価格!P467+入力!$C$23),-入力!$C$24),ROUND(IF(入力!$C$21=1,ユーザー別卸価格!P467/(100-入力!$C$22)%,ユーザー別卸価格!P467+入力!$C$23),-入力!$C$24))),ユーザー別卸価格!P467))</f>
        <v/>
      </c>
      <c r="Q467" s="96">
        <f>'6桁'!Q467</f>
        <v>0</v>
      </c>
      <c r="R467" s="95" t="str">
        <f>IF(ユーザー別卸価格!R467="","", IF(ISNUMBER(ユーザー別卸価格!R467),IF(入力!$E$25=1,ROUNDDOWN(IF(入力!$E$21=1,ユーザー別卸価格!R467/(100-入力!$E$22)%,ユーザー別卸価格!R467+入力!$E$23),-入力!$E$24),IF(入力!$E$25=2,ROUNDUP(IF(入力!$E$21=1,ユーザー別卸価格!R467/(100-入力!$E$22)%,ユーザー別卸価格!R467+入力!$E$23),-入力!$E$24),ROUND(IF(入力!$E$21=1,ユーザー別卸価格!R467/(100-入力!$E$22)%,ユーザー別卸価格!R467+入力!$E$23),-入力!$E$24))),ユーザー別卸価格!R467))</f>
        <v/>
      </c>
      <c r="S467" s="96">
        <f>'6桁'!S467</f>
        <v>0</v>
      </c>
      <c r="T467" s="456" t="str">
        <f>IF(ユーザー別卸価格!T467="","", IF(ISNUMBER(ユーザー別卸価格!T467),IF(入力!$E$25=1,ROUNDDOWN(IF(入力!$E$21=1,ユーザー別卸価格!T467/(100-入力!$E$22)%,ユーザー別卸価格!T467+入力!$E$23),-入力!$E$24),IF(入力!$E$25=2,ROUNDUP(IF(入力!$E$21=1,ユーザー別卸価格!T467/(100-入力!$E$22)%,ユーザー別卸価格!T467+入力!$E$23),-入力!$E$24),ROUND(IF(入力!$E$21=1,ユーザー別卸価格!T467/(100-入力!$E$22)%,ユーザー別卸価格!T467+入力!$E$23),-入力!$E$24))),ユーザー別卸価格!T467))</f>
        <v>卸価格設定なし</v>
      </c>
      <c r="U467" s="96" t="str">
        <f>'6桁'!U467</f>
        <v>Y★</v>
      </c>
      <c r="V467" s="456" t="str">
        <f>IF(ユーザー別卸価格!V467="","", IF(ISNUMBER(ユーザー別卸価格!V467),IF(入力!$E$25=1,ROUNDDOWN(IF(入力!$E$21=1,ユーザー別卸価格!V467/(100-入力!$E$22)%,ユーザー別卸価格!V467+入力!$E$23),-入力!$E$24),IF(入力!$E$25=2,ROUNDUP(IF(入力!$E$21=1,ユーザー別卸価格!V467/(100-入力!$E$22)%,ユーザー別卸価格!V467+入力!$E$23),-入力!$E$24),ROUND(IF(入力!$E$21=1,ユーザー別卸価格!V467/(100-入力!$E$22)%,ユーザー別卸価格!V467+入力!$E$23),-入力!$E$24))),ユーザー別卸価格!V467))</f>
        <v/>
      </c>
      <c r="W467" s="126">
        <f>'6桁'!W467</f>
        <v>0</v>
      </c>
      <c r="X467" s="456" t="str">
        <f>IF(ユーザー別卸価格!X467="","", IF(ISNUMBER(ユーザー別卸価格!X467),IF(入力!$E$25=1,ROUNDDOWN(IF(入力!$E$21=1,ユーザー別卸価格!X467/(100-入力!$E$22)%,ユーザー別卸価格!X467+入力!$E$23),-入力!$E$24),IF(入力!$E$25=2,ROUNDUP(IF(入力!$E$21=1,ユーザー別卸価格!X467/(100-入力!$E$22)%,ユーザー別卸価格!X467+入力!$E$23),-入力!$E$24),ROUND(IF(入力!$E$21=1,ユーザー別卸価格!X467/(100-入力!$E$22)%,ユーザー別卸価格!X467+入力!$E$23),-入力!$E$24))),ユーザー別卸価格!X467))</f>
        <v/>
      </c>
      <c r="Y467" s="20">
        <f>'6桁'!Y467</f>
        <v>0</v>
      </c>
    </row>
    <row r="468" spans="2:25" ht="30" customHeight="1">
      <c r="B468" s="503"/>
      <c r="C468" s="500" t="s">
        <v>508</v>
      </c>
      <c r="D468" s="501"/>
      <c r="E468" s="500">
        <v>112</v>
      </c>
      <c r="F468" s="587"/>
      <c r="G468" s="342"/>
      <c r="H468" s="95" t="str">
        <f>IF(ユーザー別卸価格!H468="","", IF(ISNUMBER(ユーザー別卸価格!H468),IF(入力!$C$25=1,ROUNDDOWN(IF(入力!$C$21=1,ユーザー別卸価格!H468/(100-入力!$C$22)%,ユーザー別卸価格!H468+入力!$C$23),-入力!$C$24),IF(入力!$C$25=2,ROUNDUP(IF(入力!$C$21=1,ユーザー別卸価格!H468/(100-入力!$C$22)%,ユーザー別卸価格!H468+入力!$C$23),-入力!$C$24),ROUND(IF(入力!$C$21=1,ユーザー別卸価格!H468/(100-入力!$C$22)%,ユーザー別卸価格!H468+入力!$C$23),-入力!$C$24))),ユーザー別卸価格!H468))</f>
        <v/>
      </c>
      <c r="I468" s="96">
        <f>'6桁'!I468</f>
        <v>0</v>
      </c>
      <c r="J468" s="95" t="str">
        <f>IF(ユーザー別卸価格!J468="","", IF(ISNUMBER(ユーザー別卸価格!J468),IF(入力!$C$25=1,ROUNDDOWN(IF(入力!$C$21=1,ユーザー別卸価格!J468/(100-入力!$C$22)%,ユーザー別卸価格!J468+入力!$C$23),-入力!$C$24),IF(入力!$C$25=2,ROUNDUP(IF(入力!$C$21=1,ユーザー別卸価格!J468/(100-入力!$C$22)%,ユーザー別卸価格!J468+入力!$C$23),-入力!$C$24),ROUND(IF(入力!$C$21=1,ユーザー別卸価格!J468/(100-入力!$C$22)%,ユーザー別卸価格!J468+入力!$C$23),-入力!$C$24))),ユーザー別卸価格!J468))</f>
        <v/>
      </c>
      <c r="K468" s="96">
        <f>'6桁'!K468</f>
        <v>0</v>
      </c>
      <c r="L468" s="95">
        <f>IF(ユーザー別卸価格!L468="","", IF(ISNUMBER(ユーザー別卸価格!L468),IF(入力!$C$25=1,ROUNDDOWN(IF(入力!$C$21=1,ユーザー別卸価格!L468/(100-入力!$C$22)%,ユーザー別卸価格!L468+入力!$C$23),-入力!$C$24),IF(入力!$C$25=2,ROUNDUP(IF(入力!$C$21=1,ユーザー別卸価格!L468/(100-入力!$C$22)%,ユーザー別卸価格!L468+入力!$C$23),-入力!$C$24),ROUND(IF(入力!$C$21=1,ユーザー別卸価格!L468/(100-入力!$C$22)%,ユーザー別卸価格!L468+入力!$C$23),-入力!$C$24))),ユーザー別卸価格!L468))</f>
        <v>54300</v>
      </c>
      <c r="M468" s="96" t="str">
        <f>'6桁'!M468</f>
        <v>V</v>
      </c>
      <c r="N468" s="95">
        <f>IF(ユーザー別卸価格!N468="","", IF(ISNUMBER(ユーザー別卸価格!N468),IF(入力!$C$25=1,ROUNDDOWN(IF(入力!$C$21=1,ユーザー別卸価格!N468/(100-入力!$C$22)%,ユーザー別卸価格!N468+入力!$C$23),-入力!$C$24),IF(入力!$C$25=2,ROUNDUP(IF(入力!$C$21=1,ユーザー別卸価格!N468/(100-入力!$C$22)%,ユーザー別卸価格!N468+入力!$C$23),-入力!$C$24),ROUND(IF(入力!$C$21=1,ユーザー別卸価格!N468/(100-入力!$C$22)%,ユーザー別卸価格!N468+入力!$C$23),-入力!$C$24))),ユーザー別卸価格!N468))</f>
        <v>57600</v>
      </c>
      <c r="O468" s="96" t="str">
        <f>'6桁'!O468</f>
        <v>H
RBL</v>
      </c>
      <c r="P468" s="95" t="str">
        <f>IF(ユーザー別卸価格!P468="","", IF(ISNUMBER(ユーザー別卸価格!P468),IF(入力!$C$25=1,ROUNDDOWN(IF(入力!$C$21=1,ユーザー別卸価格!P468/(100-入力!$C$22)%,ユーザー別卸価格!P468+入力!$C$23),-入力!$C$24),IF(入力!$C$25=2,ROUNDUP(IF(入力!$C$21=1,ユーザー別卸価格!P468/(100-入力!$C$22)%,ユーザー別卸価格!P468+入力!$C$23),-入力!$C$24),ROUND(IF(入力!$C$21=1,ユーザー別卸価格!P468/(100-入力!$C$22)%,ユーザー別卸価格!P468+入力!$C$23),-入力!$C$24))),ユーザー別卸価格!P468))</f>
        <v/>
      </c>
      <c r="Q468" s="96">
        <f>'6桁'!Q468</f>
        <v>0</v>
      </c>
      <c r="R468" s="95" t="str">
        <f>IF(ユーザー別卸価格!R468="","", IF(ISNUMBER(ユーザー別卸価格!R468),IF(入力!$E$25=1,ROUNDDOWN(IF(入力!$E$21=1,ユーザー別卸価格!R468/(100-入力!$E$22)%,ユーザー別卸価格!R468+入力!$E$23),-入力!$E$24),IF(入力!$E$25=2,ROUNDUP(IF(入力!$E$21=1,ユーザー別卸価格!R468/(100-入力!$E$22)%,ユーザー別卸価格!R468+入力!$E$23),-入力!$E$24),ROUND(IF(入力!$E$21=1,ユーザー別卸価格!R468/(100-入力!$E$22)%,ユーザー別卸価格!R468+入力!$E$23),-入力!$E$24))),ユーザー別卸価格!R468))</f>
        <v/>
      </c>
      <c r="S468" s="96">
        <f>'6桁'!S468</f>
        <v>0</v>
      </c>
      <c r="T468" s="456" t="str">
        <f>IF(ユーザー別卸価格!T468="","", IF(ISNUMBER(ユーザー別卸価格!T468),IF(入力!$E$25=1,ROUNDDOWN(IF(入力!$E$21=1,ユーザー別卸価格!T468/(100-入力!$E$22)%,ユーザー別卸価格!T468+入力!$E$23),-入力!$E$24),IF(入力!$E$25=2,ROUNDUP(IF(入力!$E$21=1,ユーザー別卸価格!T468/(100-入力!$E$22)%,ユーザー別卸価格!T468+入力!$E$23),-入力!$E$24),ROUND(IF(入力!$E$21=1,ユーザー別卸価格!T468/(100-入力!$E$22)%,ユーザー別卸価格!T468+入力!$E$23),-入力!$E$24))),ユーザー別卸価格!T468))</f>
        <v/>
      </c>
      <c r="U468" s="96">
        <f>'6桁'!U468</f>
        <v>0</v>
      </c>
      <c r="V468" s="456" t="str">
        <f>IF(ユーザー別卸価格!V468="","", IF(ISNUMBER(ユーザー別卸価格!V468),IF(入力!$E$25=1,ROUNDDOWN(IF(入力!$E$21=1,ユーザー別卸価格!V468/(100-入力!$E$22)%,ユーザー別卸価格!V468+入力!$E$23),-入力!$E$24),IF(入力!$E$25=2,ROUNDUP(IF(入力!$E$21=1,ユーザー別卸価格!V468/(100-入力!$E$22)%,ユーザー別卸価格!V468+入力!$E$23),-入力!$E$24),ROUND(IF(入力!$E$21=1,ユーザー別卸価格!V468/(100-入力!$E$22)%,ユーザー別卸価格!V468+入力!$E$23),-入力!$E$24))),ユーザー別卸価格!V468))</f>
        <v/>
      </c>
      <c r="W468" s="126">
        <f>'6桁'!W468</f>
        <v>0</v>
      </c>
      <c r="X468" s="456" t="str">
        <f>IF(ユーザー別卸価格!X468="","", IF(ISNUMBER(ユーザー別卸価格!X468),IF(入力!$E$25=1,ROUNDDOWN(IF(入力!$E$21=1,ユーザー別卸価格!X468/(100-入力!$E$22)%,ユーザー別卸価格!X468+入力!$E$23),-入力!$E$24),IF(入力!$E$25=2,ROUNDUP(IF(入力!$E$21=1,ユーザー別卸価格!X468/(100-入力!$E$22)%,ユーザー別卸価格!X468+入力!$E$23),-入力!$E$24),ROUND(IF(入力!$E$21=1,ユーザー別卸価格!X468/(100-入力!$E$22)%,ユーザー別卸価格!X468+入力!$E$23),-入力!$E$24))),ユーザー別卸価格!X468))</f>
        <v/>
      </c>
      <c r="Y468" s="20">
        <f>'6桁'!Y468</f>
        <v>0</v>
      </c>
    </row>
    <row r="469" spans="2:25" ht="30" customHeight="1">
      <c r="B469" s="503"/>
      <c r="C469" s="500" t="s">
        <v>509</v>
      </c>
      <c r="D469" s="501"/>
      <c r="E469" s="500">
        <v>102</v>
      </c>
      <c r="F469" s="587"/>
      <c r="G469" s="342"/>
      <c r="H469" s="95">
        <f>IF(ユーザー別卸価格!H469="","", IF(ISNUMBER(ユーザー別卸価格!H469),IF(入力!$C$25=1,ROUNDDOWN(IF(入力!$C$21=1,ユーザー別卸価格!H469/(100-入力!$C$22)%,ユーザー別卸価格!H469+入力!$C$23),-入力!$C$24),IF(入力!$C$25=2,ROUNDUP(IF(入力!$C$21=1,ユーザー別卸価格!H469/(100-入力!$C$22)%,ユーザー別卸価格!H469+入力!$C$23),-入力!$C$24),ROUND(IF(入力!$C$21=1,ユーザー別卸価格!H469/(100-入力!$C$22)%,ユーザー別卸価格!H469+入力!$C$23),-入力!$C$24))),ユーザー別卸価格!H469))</f>
        <v>44900</v>
      </c>
      <c r="I469" s="96" t="str">
        <f>'6桁'!I469</f>
        <v>V</v>
      </c>
      <c r="J469" s="95" t="str">
        <f>IF(ユーザー別卸価格!J469="","", IF(ISNUMBER(ユーザー別卸価格!J469),IF(入力!$C$25=1,ROUNDDOWN(IF(入力!$C$21=1,ユーザー別卸価格!J469/(100-入力!$C$22)%,ユーザー別卸価格!J469+入力!$C$23),-入力!$C$24),IF(入力!$C$25=2,ROUNDUP(IF(入力!$C$21=1,ユーザー別卸価格!J469/(100-入力!$C$22)%,ユーザー別卸価格!J469+入力!$C$23),-入力!$C$24),ROUND(IF(入力!$C$21=1,ユーザー別卸価格!J469/(100-入力!$C$22)%,ユーザー別卸価格!J469+入力!$C$23),-入力!$C$24))),ユーザー別卸価格!J469))</f>
        <v/>
      </c>
      <c r="K469" s="96">
        <f>'6桁'!K469</f>
        <v>0</v>
      </c>
      <c r="L469" s="95" t="str">
        <f>IF(ユーザー別卸価格!L469="","", IF(ISNUMBER(ユーザー別卸価格!L469),IF(入力!$C$25=1,ROUNDDOWN(IF(入力!$C$21=1,ユーザー別卸価格!L469/(100-入力!$C$22)%,ユーザー別卸価格!L469+入力!$C$23),-入力!$C$24),IF(入力!$C$25=2,ROUNDUP(IF(入力!$C$21=1,ユーザー別卸価格!L469/(100-入力!$C$22)%,ユーザー別卸価格!L469+入力!$C$23),-入力!$C$24),ROUND(IF(入力!$C$21=1,ユーザー別卸価格!L469/(100-入力!$C$22)%,ユーザー別卸価格!L469+入力!$C$23),-入力!$C$24))),ユーザー別卸価格!L469))</f>
        <v/>
      </c>
      <c r="M469" s="96">
        <f>'6桁'!M469</f>
        <v>0</v>
      </c>
      <c r="N469" s="95" t="str">
        <f>IF(ユーザー別卸価格!N469="","", IF(ISNUMBER(ユーザー別卸価格!N469),IF(入力!$C$25=1,ROUNDDOWN(IF(入力!$C$21=1,ユーザー別卸価格!N469/(100-入力!$C$22)%,ユーザー別卸価格!N469+入力!$C$23),-入力!$C$24),IF(入力!$C$25=2,ROUNDUP(IF(入力!$C$21=1,ユーザー別卸価格!N469/(100-入力!$C$22)%,ユーザー別卸価格!N469+入力!$C$23),-入力!$C$24),ROUND(IF(入力!$C$21=1,ユーザー別卸価格!N469/(100-入力!$C$22)%,ユーザー別卸価格!N469+入力!$C$23),-入力!$C$24))),ユーザー別卸価格!N469))</f>
        <v/>
      </c>
      <c r="O469" s="96">
        <f>'6桁'!O469</f>
        <v>0</v>
      </c>
      <c r="P469" s="95" t="str">
        <f>IF(ユーザー別卸価格!P469="","", IF(ISNUMBER(ユーザー別卸価格!P469),IF(入力!$C$25=1,ROUNDDOWN(IF(入力!$C$21=1,ユーザー別卸価格!P469/(100-入力!$C$22)%,ユーザー別卸価格!P469+入力!$C$23),-入力!$C$24),IF(入力!$C$25=2,ROUNDUP(IF(入力!$C$21=1,ユーザー別卸価格!P469/(100-入力!$C$22)%,ユーザー別卸価格!P469+入力!$C$23),-入力!$C$24),ROUND(IF(入力!$C$21=1,ユーザー別卸価格!P469/(100-入力!$C$22)%,ユーザー別卸価格!P469+入力!$C$23),-入力!$C$24))),ユーザー別卸価格!P469))</f>
        <v/>
      </c>
      <c r="Q469" s="96">
        <f>'6桁'!Q469</f>
        <v>0</v>
      </c>
      <c r="R469" s="95" t="str">
        <f>IF(ユーザー別卸価格!R469="","", IF(ISNUMBER(ユーザー別卸価格!R469),IF(入力!$E$25=1,ROUNDDOWN(IF(入力!$E$21=1,ユーザー別卸価格!R469/(100-入力!$E$22)%,ユーザー別卸価格!R469+入力!$E$23),-入力!$E$24),IF(入力!$E$25=2,ROUNDUP(IF(入力!$E$21=1,ユーザー別卸価格!R469/(100-入力!$E$22)%,ユーザー別卸価格!R469+入力!$E$23),-入力!$E$24),ROUND(IF(入力!$E$21=1,ユーザー別卸価格!R469/(100-入力!$E$22)%,ユーザー別卸価格!R469+入力!$E$23),-入力!$E$24))),ユーザー別卸価格!R469))</f>
        <v/>
      </c>
      <c r="S469" s="96">
        <f>'6桁'!S469</f>
        <v>0</v>
      </c>
      <c r="T469" s="456" t="str">
        <f>IF(ユーザー別卸価格!T469="","", IF(ISNUMBER(ユーザー別卸価格!T469),IF(入力!$E$25=1,ROUNDDOWN(IF(入力!$E$21=1,ユーザー別卸価格!T469/(100-入力!$E$22)%,ユーザー別卸価格!T469+入力!$E$23),-入力!$E$24),IF(入力!$E$25=2,ROUNDUP(IF(入力!$E$21=1,ユーザー別卸価格!T469/(100-入力!$E$22)%,ユーザー別卸価格!T469+入力!$E$23),-入力!$E$24),ROUND(IF(入力!$E$21=1,ユーザー別卸価格!T469/(100-入力!$E$22)%,ユーザー別卸価格!T469+入力!$E$23),-入力!$E$24))),ユーザー別卸価格!T469))</f>
        <v/>
      </c>
      <c r="U469" s="96">
        <f>'6桁'!U469</f>
        <v>0</v>
      </c>
      <c r="V469" s="456" t="str">
        <f>IF(ユーザー別卸価格!V469="","", IF(ISNUMBER(ユーザー別卸価格!V469),IF(入力!$E$25=1,ROUNDDOWN(IF(入力!$E$21=1,ユーザー別卸価格!V469/(100-入力!$E$22)%,ユーザー別卸価格!V469+入力!$E$23),-入力!$E$24),IF(入力!$E$25=2,ROUNDUP(IF(入力!$E$21=1,ユーザー別卸価格!V469/(100-入力!$E$22)%,ユーザー別卸価格!V469+入力!$E$23),-入力!$E$24),ROUND(IF(入力!$E$21=1,ユーザー別卸価格!V469/(100-入力!$E$22)%,ユーザー別卸価格!V469+入力!$E$23),-入力!$E$24))),ユーザー別卸価格!V469))</f>
        <v/>
      </c>
      <c r="W469" s="110">
        <f>'6桁'!W469</f>
        <v>0</v>
      </c>
      <c r="X469" s="456" t="str">
        <f>IF(ユーザー別卸価格!X469="","", IF(ISNUMBER(ユーザー別卸価格!X469),IF(入力!$E$25=1,ROUNDDOWN(IF(入力!$E$21=1,ユーザー別卸価格!X469/(100-入力!$E$22)%,ユーザー別卸価格!X469+入力!$E$23),-入力!$E$24),IF(入力!$E$25=2,ROUNDUP(IF(入力!$E$21=1,ユーザー別卸価格!X469/(100-入力!$E$22)%,ユーザー別卸価格!X469+入力!$E$23),-入力!$E$24),ROUND(IF(入力!$E$21=1,ユーザー別卸価格!X469/(100-入力!$E$22)%,ユーザー別卸価格!X469+入力!$E$23),-入力!$E$24))),ユーザー別卸価格!X469))</f>
        <v/>
      </c>
      <c r="Y469" s="109">
        <f>'6桁'!Y469</f>
        <v>0</v>
      </c>
    </row>
    <row r="470" spans="2:25" ht="30" customHeight="1">
      <c r="B470" s="503"/>
      <c r="C470" s="500" t="s">
        <v>510</v>
      </c>
      <c r="D470" s="501"/>
      <c r="E470" s="590" t="s">
        <v>1996</v>
      </c>
      <c r="F470" s="587"/>
      <c r="G470" s="342">
        <v>117</v>
      </c>
      <c r="H470" s="95" t="str">
        <f>IF(ユーザー別卸価格!H470="","", IF(ISNUMBER(ユーザー別卸価格!H470),IF(入力!$C$25=1,ROUNDDOWN(IF(入力!$C$21=1,ユーザー別卸価格!H470/(100-入力!$C$22)%,ユーザー別卸価格!H470+入力!$C$23),-入力!$C$24),IF(入力!$C$25=2,ROUNDUP(IF(入力!$C$21=1,ユーザー別卸価格!H470/(100-入力!$C$22)%,ユーザー別卸価格!H470+入力!$C$23),-入力!$C$24),ROUND(IF(入力!$C$21=1,ユーザー別卸価格!H470/(100-入力!$C$22)%,ユーザー別卸価格!H470+入力!$C$23),-入力!$C$24))),ユーザー別卸価格!H470))</f>
        <v/>
      </c>
      <c r="I470" s="96">
        <f>'6桁'!I470</f>
        <v>0</v>
      </c>
      <c r="J470" s="95" t="str">
        <f>IF(ユーザー別卸価格!J470="","", IF(ISNUMBER(ユーザー別卸価格!J470),IF(入力!$C$25=1,ROUNDDOWN(IF(入力!$C$21=1,ユーザー別卸価格!J470/(100-入力!$C$22)%,ユーザー別卸価格!J470+入力!$C$23),-入力!$C$24),IF(入力!$C$25=2,ROUNDUP(IF(入力!$C$21=1,ユーザー別卸価格!J470/(100-入力!$C$22)%,ユーザー別卸価格!J470+入力!$C$23),-入力!$C$24),ROUND(IF(入力!$C$21=1,ユーザー別卸価格!J470/(100-入力!$C$22)%,ユーザー別卸価格!J470+入力!$C$23),-入力!$C$24))),ユーザー別卸価格!J470))</f>
        <v/>
      </c>
      <c r="K470" s="96">
        <f>'6桁'!K470</f>
        <v>0</v>
      </c>
      <c r="L470" s="95" t="str">
        <f>IF(ユーザー別卸価格!L470="","", IF(ISNUMBER(ユーザー別卸価格!L470),IF(入力!$C$25=1,ROUNDDOWN(IF(入力!$C$21=1,ユーザー別卸価格!L470/(100-入力!$C$22)%,ユーザー別卸価格!L470+入力!$C$23),-入力!$C$24),IF(入力!$C$25=2,ROUNDUP(IF(入力!$C$21=1,ユーザー別卸価格!L470/(100-入力!$C$22)%,ユーザー別卸価格!L470+入力!$C$23),-入力!$C$24),ROUND(IF(入力!$C$21=1,ユーザー別卸価格!L470/(100-入力!$C$22)%,ユーザー別卸価格!L470+入力!$C$23),-入力!$C$24))),ユーザー別卸価格!L470))</f>
        <v/>
      </c>
      <c r="M470" s="96">
        <f>'6桁'!M470</f>
        <v>0</v>
      </c>
      <c r="N470" s="95">
        <f>IF(ユーザー別卸価格!N470="","", IF(ISNUMBER(ユーザー別卸価格!N470),IF(入力!$C$25=1,ROUNDDOWN(IF(入力!$C$21=1,ユーザー別卸価格!N470/(100-入力!$C$22)%,ユーザー別卸価格!N470+入力!$C$23),-入力!$C$24),IF(入力!$C$25=2,ROUNDUP(IF(入力!$C$21=1,ユーザー別卸価格!N470/(100-入力!$C$22)%,ユーザー別卸価格!N470+入力!$C$23),-入力!$C$24),ROUND(IF(入力!$C$21=1,ユーザー別卸価格!N470/(100-入力!$C$22)%,ユーザー別卸価格!N470+入力!$C$23),-入力!$C$24))),ユーザー別卸価格!N470))</f>
        <v>56500</v>
      </c>
      <c r="O470" s="96" t="str">
        <f>'6桁'!O470</f>
        <v>T
RBL</v>
      </c>
      <c r="P470" s="456" t="str">
        <f>IF(ユーザー別卸価格!P470="","", IF(ISNUMBER(ユーザー別卸価格!P470),IF(入力!$C$25=1,ROUNDDOWN(IF(入力!$C$21=1,ユーザー別卸価格!P470/(100-入力!$C$22)%,ユーザー別卸価格!P470+入力!$C$23),-入力!$C$24),IF(入力!$C$25=2,ROUNDUP(IF(入力!$C$21=1,ユーザー別卸価格!P470/(100-入力!$C$22)%,ユーザー別卸価格!P470+入力!$C$23),-入力!$C$24),ROUND(IF(入力!$C$21=1,ユーザー別卸価格!P470/(100-入力!$C$22)%,ユーザー別卸価格!P470+入力!$C$23),-入力!$C$24))),ユーザー別卸価格!P470))</f>
        <v>卸価格設定なし</v>
      </c>
      <c r="Q470" s="96" t="str">
        <f>'6桁'!Q470</f>
        <v>⑧Q</v>
      </c>
      <c r="R470" s="95" t="str">
        <f>IF(ユーザー別卸価格!R470="","", IF(ISNUMBER(ユーザー別卸価格!R470),IF(入力!$E$25=1,ROUNDDOWN(IF(入力!$E$21=1,ユーザー別卸価格!R470/(100-入力!$E$22)%,ユーザー別卸価格!R470+入力!$E$23),-入力!$E$24),IF(入力!$E$25=2,ROUNDUP(IF(入力!$E$21=1,ユーザー別卸価格!R470/(100-入力!$E$22)%,ユーザー別卸価格!R470+入力!$E$23),-入力!$E$24),ROUND(IF(入力!$E$21=1,ユーザー別卸価格!R470/(100-入力!$E$22)%,ユーザー別卸価格!R470+入力!$E$23),-入力!$E$24))),ユーザー別卸価格!R470))</f>
        <v/>
      </c>
      <c r="S470" s="96">
        <f>'6桁'!S470</f>
        <v>0</v>
      </c>
      <c r="T470" s="456" t="str">
        <f>IF(ユーザー別卸価格!T470="","", IF(ISNUMBER(ユーザー別卸価格!T470),IF(入力!$E$25=1,ROUNDDOWN(IF(入力!$E$21=1,ユーザー別卸価格!T470/(100-入力!$E$22)%,ユーザー別卸価格!T470+入力!$E$23),-入力!$E$24),IF(入力!$E$25=2,ROUNDUP(IF(入力!$E$21=1,ユーザー別卸価格!T470/(100-入力!$E$22)%,ユーザー別卸価格!T470+入力!$E$23),-入力!$E$24),ROUND(IF(入力!$E$21=1,ユーザー別卸価格!T470/(100-入力!$E$22)%,ユーザー別卸価格!T470+入力!$E$23),-入力!$E$24))),ユーザー別卸価格!T470))</f>
        <v/>
      </c>
      <c r="U470" s="96">
        <f>'6桁'!U470</f>
        <v>0</v>
      </c>
      <c r="V470" s="456" t="str">
        <f>IF(ユーザー別卸価格!V470="","", IF(ISNUMBER(ユーザー別卸価格!V470),IF(入力!$E$25=1,ROUNDDOWN(IF(入力!$E$21=1,ユーザー別卸価格!V470/(100-入力!$E$22)%,ユーザー別卸価格!V470+入力!$E$23),-入力!$E$24),IF(入力!$E$25=2,ROUNDUP(IF(入力!$E$21=1,ユーザー別卸価格!V470/(100-入力!$E$22)%,ユーザー別卸価格!V470+入力!$E$23),-入力!$E$24),ROUND(IF(入力!$E$21=1,ユーザー別卸価格!V470/(100-入力!$E$22)%,ユーザー別卸価格!V470+入力!$E$23),-入力!$E$24))),ユーザー別卸価格!V470))</f>
        <v>卸価格設定なし</v>
      </c>
      <c r="W470" s="110" t="str">
        <f>'6桁'!W470</f>
        <v>T★</v>
      </c>
      <c r="X470" s="456" t="str">
        <f>IF(ユーザー別卸価格!X470="","", IF(ISNUMBER(ユーザー別卸価格!X470),IF(入力!$E$25=1,ROUNDDOWN(IF(入力!$E$21=1,ユーザー別卸価格!X470/(100-入力!$E$22)%,ユーザー別卸価格!X470+入力!$E$23),-入力!$E$24),IF(入力!$E$25=2,ROUNDUP(IF(入力!$E$21=1,ユーザー別卸価格!X470/(100-入力!$E$22)%,ユーザー別卸価格!X470+入力!$E$23),-入力!$E$24),ROUND(IF(入力!$E$21=1,ユーザー別卸価格!X470/(100-入力!$E$22)%,ユーザー別卸価格!X470+入力!$E$23),-入力!$E$24))),ユーザー別卸価格!X470))</f>
        <v/>
      </c>
      <c r="Y470" s="109">
        <f>'6桁'!Y470</f>
        <v>0</v>
      </c>
    </row>
    <row r="471" spans="2:25" ht="30" customHeight="1">
      <c r="B471" s="504"/>
      <c r="C471" s="560" t="s">
        <v>1093</v>
      </c>
      <c r="D471" s="561"/>
      <c r="E471" s="560">
        <v>112</v>
      </c>
      <c r="F471" s="592"/>
      <c r="G471" s="354"/>
      <c r="H471" s="111" t="str">
        <f>IF(ユーザー別卸価格!H471="","", IF(ISNUMBER(ユーザー別卸価格!H471),IF(入力!$C$25=1,ROUNDDOWN(IF(入力!$C$21=1,ユーザー別卸価格!H471/(100-入力!$C$22)%,ユーザー別卸価格!H471+入力!$C$23),-入力!$C$24),IF(入力!$C$25=2,ROUNDUP(IF(入力!$C$21=1,ユーザー別卸価格!H471/(100-入力!$C$22)%,ユーザー別卸価格!H471+入力!$C$23),-入力!$C$24),ROUND(IF(入力!$C$21=1,ユーザー別卸価格!H471/(100-入力!$C$22)%,ユーザー別卸価格!H471+入力!$C$23),-入力!$C$24))),ユーザー別卸価格!H471))</f>
        <v/>
      </c>
      <c r="I471" s="99">
        <f>'6桁'!I471</f>
        <v>0</v>
      </c>
      <c r="J471" s="111" t="str">
        <f>IF(ユーザー別卸価格!J471="","", IF(ISNUMBER(ユーザー別卸価格!J471),IF(入力!$C$25=1,ROUNDDOWN(IF(入力!$C$21=1,ユーザー別卸価格!J471/(100-入力!$C$22)%,ユーザー別卸価格!J471+入力!$C$23),-入力!$C$24),IF(入力!$C$25=2,ROUNDUP(IF(入力!$C$21=1,ユーザー別卸価格!J471/(100-入力!$C$22)%,ユーザー別卸価格!J471+入力!$C$23),-入力!$C$24),ROUND(IF(入力!$C$21=1,ユーザー別卸価格!J471/(100-入力!$C$22)%,ユーザー別卸価格!J471+入力!$C$23),-入力!$C$24))),ユーザー別卸価格!J471))</f>
        <v/>
      </c>
      <c r="K471" s="99">
        <f>'6桁'!K471</f>
        <v>0</v>
      </c>
      <c r="L471" s="111">
        <f>IF(ユーザー別卸価格!L471="","", IF(ISNUMBER(ユーザー別卸価格!L471),IF(入力!$C$25=1,ROUNDDOWN(IF(入力!$C$21=1,ユーザー別卸価格!L471/(100-入力!$C$22)%,ユーザー別卸価格!L471+入力!$C$23),-入力!$C$24),IF(入力!$C$25=2,ROUNDUP(IF(入力!$C$21=1,ユーザー別卸価格!L471/(100-入力!$C$22)%,ユーザー別卸価格!L471+入力!$C$23),-入力!$C$24),ROUND(IF(入力!$C$21=1,ユーザー別卸価格!L471/(100-入力!$C$22)%,ユーザー別卸価格!L471+入力!$C$23),-入力!$C$24))),ユーザー別卸価格!L471))</f>
        <v>48400</v>
      </c>
      <c r="M471" s="99" t="str">
        <f>'6桁'!M471</f>
        <v>H</v>
      </c>
      <c r="N471" s="111" t="str">
        <f>IF(ユーザー別卸価格!N471="","", IF(ISNUMBER(ユーザー別卸価格!N471),IF(入力!$C$25=1,ROUNDDOWN(IF(入力!$C$21=1,ユーザー別卸価格!N471/(100-入力!$C$22)%,ユーザー別卸価格!N471+入力!$C$23),-入力!$C$24),IF(入力!$C$25=2,ROUNDUP(IF(入力!$C$21=1,ユーザー別卸価格!N471/(100-入力!$C$22)%,ユーザー別卸価格!N471+入力!$C$23),-入力!$C$24),ROUND(IF(入力!$C$21=1,ユーザー別卸価格!N471/(100-入力!$C$22)%,ユーザー別卸価格!N471+入力!$C$23),-入力!$C$24))),ユーザー別卸価格!N471))</f>
        <v/>
      </c>
      <c r="O471" s="99">
        <f>'6桁'!O471</f>
        <v>0</v>
      </c>
      <c r="P471" s="111" t="str">
        <f>IF(ユーザー別卸価格!P471="","", IF(ISNUMBER(ユーザー別卸価格!P471),IF(入力!$C$25=1,ROUNDDOWN(IF(入力!$C$21=1,ユーザー別卸価格!P471/(100-入力!$C$22)%,ユーザー別卸価格!P471+入力!$C$23),-入力!$C$24),IF(入力!$C$25=2,ROUNDUP(IF(入力!$C$21=1,ユーザー別卸価格!P471/(100-入力!$C$22)%,ユーザー別卸価格!P471+入力!$C$23),-入力!$C$24),ROUND(IF(入力!$C$21=1,ユーザー別卸価格!P471/(100-入力!$C$22)%,ユーザー別卸価格!P471+入力!$C$23),-入力!$C$24))),ユーザー別卸価格!P471))</f>
        <v/>
      </c>
      <c r="Q471" s="99">
        <f>'6桁'!Q471</f>
        <v>0</v>
      </c>
      <c r="R471" s="111" t="str">
        <f>IF(ユーザー別卸価格!R471="","", IF(ISNUMBER(ユーザー別卸価格!R471),IF(入力!$E$25=1,ROUNDDOWN(IF(入力!$E$21=1,ユーザー別卸価格!R471/(100-入力!$E$22)%,ユーザー別卸価格!R471+入力!$E$23),-入力!$E$24),IF(入力!$E$25=2,ROUNDUP(IF(入力!$E$21=1,ユーザー別卸価格!R471/(100-入力!$E$22)%,ユーザー別卸価格!R471+入力!$E$23),-入力!$E$24),ROUND(IF(入力!$E$21=1,ユーザー別卸価格!R471/(100-入力!$E$22)%,ユーザー別卸価格!R471+入力!$E$23),-入力!$E$24))),ユーザー別卸価格!R471))</f>
        <v/>
      </c>
      <c r="S471" s="99">
        <f>'6桁'!S471</f>
        <v>0</v>
      </c>
      <c r="T471" s="458" t="str">
        <f>IF(ユーザー別卸価格!T471="","", IF(ISNUMBER(ユーザー別卸価格!T471),IF(入力!$E$25=1,ROUNDDOWN(IF(入力!$E$21=1,ユーザー別卸価格!T471/(100-入力!$E$22)%,ユーザー別卸価格!T471+入力!$E$23),-入力!$E$24),IF(入力!$E$25=2,ROUNDUP(IF(入力!$E$21=1,ユーザー別卸価格!T471/(100-入力!$E$22)%,ユーザー別卸価格!T471+入力!$E$23),-入力!$E$24),ROUND(IF(入力!$E$21=1,ユーザー別卸価格!T471/(100-入力!$E$22)%,ユーザー別卸価格!T471+入力!$E$23),-入力!$E$24))),ユーザー別卸価格!T471))</f>
        <v/>
      </c>
      <c r="U471" s="99">
        <f>'6桁'!U471</f>
        <v>0</v>
      </c>
      <c r="V471" s="458" t="str">
        <f>IF(ユーザー別卸価格!V471="","", IF(ISNUMBER(ユーザー別卸価格!V471),IF(入力!$E$25=1,ROUNDDOWN(IF(入力!$E$21=1,ユーザー別卸価格!V471/(100-入力!$E$22)%,ユーザー別卸価格!V471+入力!$E$23),-入力!$E$24),IF(入力!$E$25=2,ROUNDUP(IF(入力!$E$21=1,ユーザー別卸価格!V471/(100-入力!$E$22)%,ユーザー別卸価格!V471+入力!$E$23),-入力!$E$24),ROUND(IF(入力!$E$21=1,ユーザー別卸価格!V471/(100-入力!$E$22)%,ユーザー別卸価格!V471+入力!$E$23),-入力!$E$24))),ユーザー別卸価格!V471))</f>
        <v/>
      </c>
      <c r="W471" s="112">
        <f>'6桁'!W471</f>
        <v>0</v>
      </c>
      <c r="X471" s="458" t="str">
        <f>IF(ユーザー別卸価格!X471="","", IF(ISNUMBER(ユーザー別卸価格!X471),IF(入力!$E$25=1,ROUNDDOWN(IF(入力!$E$21=1,ユーザー別卸価格!X471/(100-入力!$E$22)%,ユーザー別卸価格!X471+入力!$E$23),-入力!$E$24),IF(入力!$E$25=2,ROUNDUP(IF(入力!$E$21=1,ユーザー別卸価格!X471/(100-入力!$E$22)%,ユーザー別卸価格!X471+入力!$E$23),-入力!$E$24),ROUND(IF(入力!$E$21=1,ユーザー別卸価格!X471/(100-入力!$E$22)%,ユーザー別卸価格!X471+入力!$E$23),-入力!$E$24))),ユーザー別卸価格!X471))</f>
        <v/>
      </c>
      <c r="Y471" s="113">
        <f>'6桁'!Y471</f>
        <v>0</v>
      </c>
    </row>
    <row r="472" spans="2:25" ht="30" customHeight="1">
      <c r="B472" s="503">
        <v>19</v>
      </c>
      <c r="C472" s="576" t="s">
        <v>218</v>
      </c>
      <c r="D472" s="577"/>
      <c r="E472" s="576"/>
      <c r="F472" s="593"/>
      <c r="G472" s="361">
        <v>93</v>
      </c>
      <c r="H472" s="94">
        <f>IF(ユーザー別卸価格!H472="","", IF(ISNUMBER(ユーザー別卸価格!H472),IF(入力!$C$25=1,ROUNDDOWN(IF(入力!$C$21=1,ユーザー別卸価格!H472/(100-入力!$C$22)%,ユーザー別卸価格!H472+入力!$C$23),-入力!$C$24),IF(入力!$C$25=2,ROUNDUP(IF(入力!$C$21=1,ユーザー別卸価格!H472/(100-入力!$C$22)%,ユーザー別卸価格!H472+入力!$C$23),-入力!$C$24),ROUND(IF(入力!$C$21=1,ユーザー別卸価格!H472/(100-入力!$C$22)%,ユーザー別卸価格!H472+入力!$C$23),-入力!$C$24))),ユーザー別卸価格!H472))</f>
        <v>54600</v>
      </c>
      <c r="I472" s="360" t="str">
        <f>'6桁'!I472</f>
        <v>W★</v>
      </c>
      <c r="J472" s="94" t="str">
        <f>IF(ユーザー別卸価格!J472="","", IF(ISNUMBER(ユーザー別卸価格!J472),IF(入力!$C$25=1,ROUNDDOWN(IF(入力!$C$21=1,ユーザー別卸価格!J472/(100-入力!$C$22)%,ユーザー別卸価格!J472+入力!$C$23),-入力!$C$24),IF(入力!$C$25=2,ROUNDUP(IF(入力!$C$21=1,ユーザー別卸価格!J472/(100-入力!$C$22)%,ユーザー別卸価格!J472+入力!$C$23),-入力!$C$24),ROUND(IF(入力!$C$21=1,ユーザー別卸価格!J472/(100-入力!$C$22)%,ユーザー別卸価格!J472+入力!$C$23),-入力!$C$24))),ユーザー別卸価格!J472))</f>
        <v/>
      </c>
      <c r="K472" s="360">
        <f>'6桁'!K472</f>
        <v>0</v>
      </c>
      <c r="L472" s="94" t="str">
        <f>IF(ユーザー別卸価格!L472="","", IF(ISNUMBER(ユーザー別卸価格!L472),IF(入力!$C$25=1,ROUNDDOWN(IF(入力!$C$21=1,ユーザー別卸価格!L472/(100-入力!$C$22)%,ユーザー別卸価格!L472+入力!$C$23),-入力!$C$24),IF(入力!$C$25=2,ROUNDUP(IF(入力!$C$21=1,ユーザー別卸価格!L472/(100-入力!$C$22)%,ユーザー別卸価格!L472+入力!$C$23),-入力!$C$24),ROUND(IF(入力!$C$21=1,ユーザー別卸価格!L472/(100-入力!$C$22)%,ユーザー別卸価格!L472+入力!$C$23),-入力!$C$24))),ユーザー別卸価格!L472))</f>
        <v/>
      </c>
      <c r="M472" s="360">
        <f>'6桁'!M472</f>
        <v>0</v>
      </c>
      <c r="N472" s="94" t="str">
        <f>IF(ユーザー別卸価格!N472="","", IF(ISNUMBER(ユーザー別卸価格!N472),IF(入力!$C$25=1,ROUNDDOWN(IF(入力!$C$21=1,ユーザー別卸価格!N472/(100-入力!$C$22)%,ユーザー別卸価格!N472+入力!$C$23),-入力!$C$24),IF(入力!$C$25=2,ROUNDUP(IF(入力!$C$21=1,ユーザー別卸価格!N472/(100-入力!$C$22)%,ユーザー別卸価格!N472+入力!$C$23),-入力!$C$24),ROUND(IF(入力!$C$21=1,ユーザー別卸価格!N472/(100-入力!$C$22)%,ユーザー別卸価格!N472+入力!$C$23),-入力!$C$24))),ユーザー別卸価格!N472))</f>
        <v/>
      </c>
      <c r="O472" s="360">
        <f>'6桁'!O472</f>
        <v>0</v>
      </c>
      <c r="P472" s="94" t="str">
        <f>IF(ユーザー別卸価格!P472="","", IF(ISNUMBER(ユーザー別卸価格!P472),IF(入力!$C$25=1,ROUNDDOWN(IF(入力!$C$21=1,ユーザー別卸価格!P472/(100-入力!$C$22)%,ユーザー別卸価格!P472+入力!$C$23),-入力!$C$24),IF(入力!$C$25=2,ROUNDUP(IF(入力!$C$21=1,ユーザー別卸価格!P472/(100-入力!$C$22)%,ユーザー別卸価格!P472+入力!$C$23),-入力!$C$24),ROUND(IF(入力!$C$21=1,ユーザー別卸価格!P472/(100-入力!$C$22)%,ユーザー別卸価格!P472+入力!$C$23),-入力!$C$24))),ユーザー別卸価格!P472))</f>
        <v/>
      </c>
      <c r="Q472" s="360">
        <f>'6桁'!Q472</f>
        <v>0</v>
      </c>
      <c r="R472" s="94" t="str">
        <f>IF(ユーザー別卸価格!R472="","", IF(ISNUMBER(ユーザー別卸価格!R472),IF(入力!$E$25=1,ROUNDDOWN(IF(入力!$E$21=1,ユーザー別卸価格!R472/(100-入力!$E$22)%,ユーザー別卸価格!R472+入力!$E$23),-入力!$E$24),IF(入力!$E$25=2,ROUNDUP(IF(入力!$E$21=1,ユーザー別卸価格!R472/(100-入力!$E$22)%,ユーザー別卸価格!R472+入力!$E$23),-入力!$E$24),ROUND(IF(入力!$E$21=1,ユーザー別卸価格!R472/(100-入力!$E$22)%,ユーザー別卸価格!R472+入力!$E$23),-入力!$E$24))),ユーザー別卸価格!R472))</f>
        <v/>
      </c>
      <c r="S472" s="360">
        <f>'6桁'!S472</f>
        <v>0</v>
      </c>
      <c r="T472" s="475" t="str">
        <f>IF(ユーザー別卸価格!T472="","", IF(ISNUMBER(ユーザー別卸価格!T472),IF(入力!$E$25=1,ROUNDDOWN(IF(入力!$E$21=1,ユーザー別卸価格!T472/(100-入力!$E$22)%,ユーザー別卸価格!T472+入力!$E$23),-入力!$E$24),IF(入力!$E$25=2,ROUNDUP(IF(入力!$E$21=1,ユーザー別卸価格!T472/(100-入力!$E$22)%,ユーザー別卸価格!T472+入力!$E$23),-入力!$E$24),ROUND(IF(入力!$E$21=1,ユーザー別卸価格!T472/(100-入力!$E$22)%,ユーザー別卸価格!T472+入力!$E$23),-入力!$E$24))),ユーザー別卸価格!T472))</f>
        <v/>
      </c>
      <c r="U472" s="360">
        <f>'6桁'!U472</f>
        <v>0</v>
      </c>
      <c r="V472" s="475" t="str">
        <f>IF(ユーザー別卸価格!V472="","", IF(ISNUMBER(ユーザー別卸価格!V472),IF(入力!$E$25=1,ROUNDDOWN(IF(入力!$E$21=1,ユーザー別卸価格!V472/(100-入力!$E$22)%,ユーザー別卸価格!V472+入力!$E$23),-入力!$E$24),IF(入力!$E$25=2,ROUNDUP(IF(入力!$E$21=1,ユーザー別卸価格!V472/(100-入力!$E$22)%,ユーザー別卸価格!V472+入力!$E$23),-入力!$E$24),ROUND(IF(入力!$E$21=1,ユーザー別卸価格!V472/(100-入力!$E$22)%,ユーザー別卸価格!V472+入力!$E$23),-入力!$E$24))),ユーザー別卸価格!V472))</f>
        <v/>
      </c>
      <c r="W472" s="116">
        <f>'6桁'!W472</f>
        <v>0</v>
      </c>
      <c r="X472" s="475" t="str">
        <f>IF(ユーザー別卸価格!X472="","", IF(ISNUMBER(ユーザー別卸価格!X472),IF(入力!$E$25=1,ROUNDDOWN(IF(入力!$E$21=1,ユーザー別卸価格!X472/(100-入力!$E$22)%,ユーザー別卸価格!X472+入力!$E$23),-入力!$E$24),IF(入力!$E$25=2,ROUNDUP(IF(入力!$E$21=1,ユーザー別卸価格!X472/(100-入力!$E$22)%,ユーザー別卸価格!X472+入力!$E$23),-入力!$E$24),ROUND(IF(入力!$E$21=1,ユーザー別卸価格!X472/(100-入力!$E$22)%,ユーザー別卸価格!X472+入力!$E$23),-入力!$E$24))),ユーザー別卸価格!X472))</f>
        <v/>
      </c>
      <c r="Y472" s="288">
        <f>'6桁'!Y472</f>
        <v>0</v>
      </c>
    </row>
    <row r="473" spans="2:25" ht="30" customHeight="1">
      <c r="B473" s="503"/>
      <c r="C473" s="500" t="s">
        <v>219</v>
      </c>
      <c r="D473" s="501"/>
      <c r="E473" s="500">
        <v>98</v>
      </c>
      <c r="F473" s="587"/>
      <c r="G473" s="342">
        <v>102</v>
      </c>
      <c r="H473" s="95">
        <f>IF(ユーザー別卸価格!H473="","", IF(ISNUMBER(ユーザー別卸価格!H473),IF(入力!$C$25=1,ROUNDDOWN(IF(入力!$C$21=1,ユーザー別卸価格!H473/(100-入力!$C$22)%,ユーザー別卸価格!H473+入力!$C$23),-入力!$C$24),IF(入力!$C$25=2,ROUNDUP(IF(入力!$C$21=1,ユーザー別卸価格!H473/(100-入力!$C$22)%,ユーザー別卸価格!H473+入力!$C$23),-入力!$C$24),ROUND(IF(入力!$C$21=1,ユーザー別卸価格!H473/(100-入力!$C$22)%,ユーザー別卸価格!H473+入力!$C$23),-入力!$C$24))),ユーザー別卸価格!H473))</f>
        <v>53300</v>
      </c>
      <c r="I473" s="360" t="str">
        <f>'6桁'!I473</f>
        <v>W★</v>
      </c>
      <c r="J473" s="95">
        <f>IF(ユーザー別卸価格!J473="","", IF(ISNUMBER(ユーザー別卸価格!J473),IF(入力!$C$25=1,ROUNDDOWN(IF(入力!$C$21=1,ユーザー別卸価格!J473/(100-入力!$C$22)%,ユーザー別卸価格!J473+入力!$C$23),-入力!$C$24),IF(入力!$C$25=2,ROUNDUP(IF(入力!$C$21=1,ユーザー別卸価格!J473/(100-入力!$C$22)%,ユーザー別卸価格!J473+入力!$C$23),-入力!$C$24),ROUND(IF(入力!$C$21=1,ユーザー別卸価格!J473/(100-入力!$C$22)%,ユーザー別卸価格!J473+入力!$C$23),-入力!$C$24))),ユーザー別卸価格!J473))</f>
        <v>50300</v>
      </c>
      <c r="K473" s="96" t="str">
        <f>'6桁'!K473</f>
        <v>W</v>
      </c>
      <c r="L473" s="95" t="str">
        <f>IF(ユーザー別卸価格!L473="","", IF(ISNUMBER(ユーザー別卸価格!L473),IF(入力!$C$25=1,ROUNDDOWN(IF(入力!$C$21=1,ユーザー別卸価格!L473/(100-入力!$C$22)%,ユーザー別卸価格!L473+入力!$C$23),-入力!$C$24),IF(入力!$C$25=2,ROUNDUP(IF(入力!$C$21=1,ユーザー別卸価格!L473/(100-入力!$C$22)%,ユーザー別卸価格!L473+入力!$C$23),-入力!$C$24),ROUND(IF(入力!$C$21=1,ユーザー別卸価格!L473/(100-入力!$C$22)%,ユーザー別卸価格!L473+入力!$C$23),-入力!$C$24))),ユーザー別卸価格!L473))</f>
        <v/>
      </c>
      <c r="M473" s="96">
        <f>'6桁'!M473</f>
        <v>0</v>
      </c>
      <c r="N473" s="95" t="str">
        <f>IF(ユーザー別卸価格!N473="","", IF(ISNUMBER(ユーザー別卸価格!N473),IF(入力!$C$25=1,ROUNDDOWN(IF(入力!$C$21=1,ユーザー別卸価格!N473/(100-入力!$C$22)%,ユーザー別卸価格!N473+入力!$C$23),-入力!$C$24),IF(入力!$C$25=2,ROUNDUP(IF(入力!$C$21=1,ユーザー別卸価格!N473/(100-入力!$C$22)%,ユーザー別卸価格!N473+入力!$C$23),-入力!$C$24),ROUND(IF(入力!$C$21=1,ユーザー別卸価格!N473/(100-入力!$C$22)%,ユーザー別卸価格!N473+入力!$C$23),-入力!$C$24))),ユーザー別卸価格!N473))</f>
        <v/>
      </c>
      <c r="O473" s="96">
        <f>'6桁'!O473</f>
        <v>0</v>
      </c>
      <c r="P473" s="95" t="str">
        <f>IF(ユーザー別卸価格!P473="","", IF(ISNUMBER(ユーザー別卸価格!P473),IF(入力!$C$25=1,ROUNDDOWN(IF(入力!$C$21=1,ユーザー別卸価格!P473/(100-入力!$C$22)%,ユーザー別卸価格!P473+入力!$C$23),-入力!$C$24),IF(入力!$C$25=2,ROUNDUP(IF(入力!$C$21=1,ユーザー別卸価格!P473/(100-入力!$C$22)%,ユーザー別卸価格!P473+入力!$C$23),-入力!$C$24),ROUND(IF(入力!$C$21=1,ユーザー別卸価格!P473/(100-入力!$C$22)%,ユーザー別卸価格!P473+入力!$C$23),-入力!$C$24))),ユーザー別卸価格!P473))</f>
        <v/>
      </c>
      <c r="Q473" s="96">
        <f>'6桁'!Q473</f>
        <v>0</v>
      </c>
      <c r="R473" s="95">
        <f>IF(ユーザー別卸価格!R473="","", IF(ISNUMBER(ユーザー別卸価格!R473),IF(入力!$E$25=1,ROUNDDOWN(IF(入力!$E$21=1,ユーザー別卸価格!R473/(100-入力!$E$22)%,ユーザー別卸価格!R473+入力!$E$23),-入力!$E$24),IF(入力!$E$25=2,ROUNDUP(IF(入力!$E$21=1,ユーザー別卸価格!R473/(100-入力!$E$22)%,ユーザー別卸価格!R473+入力!$E$23),-入力!$E$24),ROUND(IF(入力!$E$21=1,ユーザー別卸価格!R473/(100-入力!$E$22)%,ユーザー別卸価格!R473+入力!$E$23),-入力!$E$24))),ユーザー別卸価格!R473))</f>
        <v>39200</v>
      </c>
      <c r="S473" s="96" t="str">
        <f>'6桁'!S473</f>
        <v>Y★</v>
      </c>
      <c r="T473" s="456" t="str">
        <f>IF(ユーザー別卸価格!T473="","", IF(ISNUMBER(ユーザー別卸価格!T473),IF(入力!$E$25=1,ROUNDDOWN(IF(入力!$E$21=1,ユーザー別卸価格!T473/(100-入力!$E$22)%,ユーザー別卸価格!T473+入力!$E$23),-入力!$E$24),IF(入力!$E$25=2,ROUNDUP(IF(入力!$E$21=1,ユーザー別卸価格!T473/(100-入力!$E$22)%,ユーザー別卸価格!T473+入力!$E$23),-入力!$E$24),ROUND(IF(入力!$E$21=1,ユーザー別卸価格!T473/(100-入力!$E$22)%,ユーザー別卸価格!T473+入力!$E$23),-入力!$E$24))),ユーザー別卸価格!T473))</f>
        <v/>
      </c>
      <c r="U473" s="96">
        <f>'6桁'!U473</f>
        <v>0</v>
      </c>
      <c r="V473" s="456" t="str">
        <f>IF(ユーザー別卸価格!V473="","", IF(ISNUMBER(ユーザー別卸価格!V473),IF(入力!$E$25=1,ROUNDDOWN(IF(入力!$E$21=1,ユーザー別卸価格!V473/(100-入力!$E$22)%,ユーザー別卸価格!V473+入力!$E$23),-入力!$E$24),IF(入力!$E$25=2,ROUNDUP(IF(入力!$E$21=1,ユーザー別卸価格!V473/(100-入力!$E$22)%,ユーザー別卸価格!V473+入力!$E$23),-入力!$E$24),ROUND(IF(入力!$E$21=1,ユーザー別卸価格!V473/(100-入力!$E$22)%,ユーザー別卸価格!V473+入力!$E$23),-入力!$E$24))),ユーザー別卸価格!V473))</f>
        <v/>
      </c>
      <c r="W473" s="19">
        <f>'6桁'!W473</f>
        <v>0</v>
      </c>
      <c r="X473" s="456" t="str">
        <f>IF(ユーザー別卸価格!X473="","", IF(ISNUMBER(ユーザー別卸価格!X473),IF(入力!$E$25=1,ROUNDDOWN(IF(入力!$E$21=1,ユーザー別卸価格!X473/(100-入力!$E$22)%,ユーザー別卸価格!X473+入力!$E$23),-入力!$E$24),IF(入力!$E$25=2,ROUNDUP(IF(入力!$E$21=1,ユーザー別卸価格!X473/(100-入力!$E$22)%,ユーザー別卸価格!X473+入力!$E$23),-入力!$E$24),ROUND(IF(入力!$E$21=1,ユーザー別卸価格!X473/(100-入力!$E$22)%,ユーザー別卸価格!X473+入力!$E$23),-入力!$E$24))),ユーザー別卸価格!X473))</f>
        <v/>
      </c>
      <c r="Y473" s="109">
        <f>'6桁'!Y473</f>
        <v>0</v>
      </c>
    </row>
    <row r="474" spans="2:25" ht="30" customHeight="1">
      <c r="B474" s="503"/>
      <c r="C474" s="500" t="s">
        <v>486</v>
      </c>
      <c r="D474" s="501"/>
      <c r="E474" s="500"/>
      <c r="F474" s="587"/>
      <c r="G474" s="342">
        <v>103</v>
      </c>
      <c r="H474" s="95">
        <f>IF(ユーザー別卸価格!H474="","", IF(ISNUMBER(ユーザー別卸価格!H474),IF(入力!$C$25=1,ROUNDDOWN(IF(入力!$C$21=1,ユーザー別卸価格!H474/(100-入力!$C$22)%,ユーザー別卸価格!H474+入力!$C$23),-入力!$C$24),IF(入力!$C$25=2,ROUNDUP(IF(入力!$C$21=1,ユーザー別卸価格!H474/(100-入力!$C$22)%,ユーザー別卸価格!H474+入力!$C$23),-入力!$C$24),ROUND(IF(入力!$C$21=1,ユーザー別卸価格!H474/(100-入力!$C$22)%,ユーザー別卸価格!H474+入力!$C$23),-入力!$C$24))),ユーザー別卸価格!H474))</f>
        <v>43100</v>
      </c>
      <c r="I474" s="96" t="str">
        <f>'6桁'!I474</f>
        <v>V★</v>
      </c>
      <c r="J474" s="95" t="str">
        <f>IF(ユーザー別卸価格!J474="","", IF(ISNUMBER(ユーザー別卸価格!J474),IF(入力!$C$25=1,ROUNDDOWN(IF(入力!$C$21=1,ユーザー別卸価格!J474/(100-入力!$C$22)%,ユーザー別卸価格!J474+入力!$C$23),-入力!$C$24),IF(入力!$C$25=2,ROUNDUP(IF(入力!$C$21=1,ユーザー別卸価格!J474/(100-入力!$C$22)%,ユーザー別卸価格!J474+入力!$C$23),-入力!$C$24),ROUND(IF(入力!$C$21=1,ユーザー別卸価格!J474/(100-入力!$C$22)%,ユーザー別卸価格!J474+入力!$C$23),-入力!$C$24))),ユーザー別卸価格!J474))</f>
        <v/>
      </c>
      <c r="K474" s="96">
        <f>'6桁'!K474</f>
        <v>0</v>
      </c>
      <c r="L474" s="95">
        <f>IF(ユーザー別卸価格!L474="","", IF(ISNUMBER(ユーザー別卸価格!L474),IF(入力!$C$25=1,ROUNDDOWN(IF(入力!$C$21=1,ユーザー別卸価格!L474/(100-入力!$C$22)%,ユーザー別卸価格!L474+入力!$C$23),-入力!$C$24),IF(入力!$C$25=2,ROUNDUP(IF(入力!$C$21=1,ユーザー別卸価格!L474/(100-入力!$C$22)%,ユーザー別卸価格!L474+入力!$C$23),-入力!$C$24),ROUND(IF(入力!$C$21=1,ユーザー別卸価格!L474/(100-入力!$C$22)%,ユーザー別卸価格!L474+入力!$C$23),-入力!$C$24))),ユーザー別卸価格!L474))</f>
        <v>41700</v>
      </c>
      <c r="M474" s="96" t="str">
        <f>'6桁'!M474</f>
        <v>V★</v>
      </c>
      <c r="N474" s="95" t="str">
        <f>IF(ユーザー別卸価格!N474="","", IF(ISNUMBER(ユーザー別卸価格!N474),IF(入力!$C$25=1,ROUNDDOWN(IF(入力!$C$21=1,ユーザー別卸価格!N474/(100-入力!$C$22)%,ユーザー別卸価格!N474+入力!$C$23),-入力!$C$24),IF(入力!$C$25=2,ROUNDUP(IF(入力!$C$21=1,ユーザー別卸価格!N474/(100-入力!$C$22)%,ユーザー別卸価格!N474+入力!$C$23),-入力!$C$24),ROUND(IF(入力!$C$21=1,ユーザー別卸価格!N474/(100-入力!$C$22)%,ユーザー別卸価格!N474+入力!$C$23),-入力!$C$24))),ユーザー別卸価格!N474))</f>
        <v/>
      </c>
      <c r="O474" s="96">
        <f>'6桁'!O474</f>
        <v>0</v>
      </c>
      <c r="P474" s="95" t="str">
        <f>IF(ユーザー別卸価格!P474="","", IF(ISNUMBER(ユーザー別卸価格!P474),IF(入力!$C$25=1,ROUNDDOWN(IF(入力!$C$21=1,ユーザー別卸価格!P474/(100-入力!$C$22)%,ユーザー別卸価格!P474+入力!$C$23),-入力!$C$24),IF(入力!$C$25=2,ROUNDUP(IF(入力!$C$21=1,ユーザー別卸価格!P474/(100-入力!$C$22)%,ユーザー別卸価格!P474+入力!$C$23),-入力!$C$24),ROUND(IF(入力!$C$21=1,ユーザー別卸価格!P474/(100-入力!$C$22)%,ユーザー別卸価格!P474+入力!$C$23),-入力!$C$24))),ユーザー別卸価格!P474))</f>
        <v/>
      </c>
      <c r="Q474" s="96">
        <f>'6桁'!Q474</f>
        <v>0</v>
      </c>
      <c r="R474" s="95">
        <f>IF(ユーザー別卸価格!R474="","", IF(ISNUMBER(ユーザー別卸価格!R474),IF(入力!$E$25=1,ROUNDDOWN(IF(入力!$E$21=1,ユーザー別卸価格!R474/(100-入力!$E$22)%,ユーザー別卸価格!R474+入力!$E$23),-入力!$E$24),IF(入力!$E$25=2,ROUNDUP(IF(入力!$E$21=1,ユーザー別卸価格!R474/(100-入力!$E$22)%,ユーザー別卸価格!R474+入力!$E$23),-入力!$E$24),ROUND(IF(入力!$E$21=1,ユーザー別卸価格!R474/(100-入力!$E$22)%,ユーザー別卸価格!R474+入力!$E$23),-入力!$E$24))),ユーザー別卸価格!R474))</f>
        <v>37300</v>
      </c>
      <c r="S474" s="96" t="str">
        <f>'6桁'!S474</f>
        <v>W★</v>
      </c>
      <c r="T474" s="456" t="str">
        <f>IF(ユーザー別卸価格!T474="","", IF(ISNUMBER(ユーザー別卸価格!T474),IF(入力!$E$25=1,ROUNDDOWN(IF(入力!$E$21=1,ユーザー別卸価格!T474/(100-入力!$E$22)%,ユーザー別卸価格!T474+入力!$E$23),-入力!$E$24),IF(入力!$E$25=2,ROUNDUP(IF(入力!$E$21=1,ユーザー別卸価格!T474/(100-入力!$E$22)%,ユーザー別卸価格!T474+入力!$E$23),-入力!$E$24),ROUND(IF(入力!$E$21=1,ユーザー別卸価格!T474/(100-入力!$E$22)%,ユーザー別卸価格!T474+入力!$E$23),-入力!$E$24))),ユーザー別卸価格!T474))</f>
        <v/>
      </c>
      <c r="U474" s="96">
        <f>'6桁'!U474</f>
        <v>0</v>
      </c>
      <c r="V474" s="456" t="str">
        <f>IF(ユーザー別卸価格!V474="","", IF(ISNUMBER(ユーザー別卸価格!V474),IF(入力!$E$25=1,ROUNDDOWN(IF(入力!$E$21=1,ユーザー別卸価格!V474/(100-入力!$E$22)%,ユーザー別卸価格!V474+入力!$E$23),-入力!$E$24),IF(入力!$E$25=2,ROUNDUP(IF(入力!$E$21=1,ユーザー別卸価格!V474/(100-入力!$E$22)%,ユーザー別卸価格!V474+入力!$E$23),-入力!$E$24),ROUND(IF(入力!$E$21=1,ユーザー別卸価格!V474/(100-入力!$E$22)%,ユーザー別卸価格!V474+入力!$E$23),-入力!$E$24))),ユーザー別卸価格!V474))</f>
        <v/>
      </c>
      <c r="W474" s="110">
        <f>'6桁'!W474</f>
        <v>0</v>
      </c>
      <c r="X474" s="456" t="str">
        <f>IF(ユーザー別卸価格!X474="","", IF(ISNUMBER(ユーザー別卸価格!X474),IF(入力!$E$25=1,ROUNDDOWN(IF(入力!$E$21=1,ユーザー別卸価格!X474/(100-入力!$E$22)%,ユーザー別卸価格!X474+入力!$E$23),-入力!$E$24),IF(入力!$E$25=2,ROUNDUP(IF(入力!$E$21=1,ユーザー別卸価格!X474/(100-入力!$E$22)%,ユーザー別卸価格!X474+入力!$E$23),-入力!$E$24),ROUND(IF(入力!$E$21=1,ユーザー別卸価格!X474/(100-入力!$E$22)%,ユーザー別卸価格!X474+入力!$E$23),-入力!$E$24))),ユーザー別卸価格!X474))</f>
        <v/>
      </c>
      <c r="Y474" s="109">
        <f>'6桁'!Y474</f>
        <v>0</v>
      </c>
    </row>
    <row r="475" spans="2:25" ht="30" customHeight="1">
      <c r="B475" s="503"/>
      <c r="C475" s="500" t="s">
        <v>305</v>
      </c>
      <c r="D475" s="501"/>
      <c r="E475" s="500"/>
      <c r="F475" s="587"/>
      <c r="G475" s="342">
        <v>107</v>
      </c>
      <c r="H475" s="95" t="str">
        <f>IF(ユーザー別卸価格!H475="","", IF(ISNUMBER(ユーザー別卸価格!H475),IF(入力!$C$25=1,ROUNDDOWN(IF(入力!$C$21=1,ユーザー別卸価格!H475/(100-入力!$C$22)%,ユーザー別卸価格!H475+入力!$C$23),-入力!$C$24),IF(入力!$C$25=2,ROUNDUP(IF(入力!$C$21=1,ユーザー別卸価格!H475/(100-入力!$C$22)%,ユーザー別卸価格!H475+入力!$C$23),-入力!$C$24),ROUND(IF(入力!$C$21=1,ユーザー別卸価格!H475/(100-入力!$C$22)%,ユーザー別卸価格!H475+入力!$C$23),-入力!$C$24))),ユーザー別卸価格!H475))</f>
        <v/>
      </c>
      <c r="I475" s="96">
        <f>'6桁'!I475</f>
        <v>0</v>
      </c>
      <c r="J475" s="95" t="str">
        <f>IF(ユーザー別卸価格!J475="","", IF(ISNUMBER(ユーザー別卸価格!J475),IF(入力!$C$25=1,ROUNDDOWN(IF(入力!$C$21=1,ユーザー別卸価格!J475/(100-入力!$C$22)%,ユーザー別卸価格!J475+入力!$C$23),-入力!$C$24),IF(入力!$C$25=2,ROUNDUP(IF(入力!$C$21=1,ユーザー別卸価格!J475/(100-入力!$C$22)%,ユーザー別卸価格!J475+入力!$C$23),-入力!$C$24),ROUND(IF(入力!$C$21=1,ユーザー別卸価格!J475/(100-入力!$C$22)%,ユーザー別卸価格!J475+入力!$C$23),-入力!$C$24))),ユーザー別卸価格!J475))</f>
        <v/>
      </c>
      <c r="K475" s="96">
        <f>'6桁'!K475</f>
        <v>0</v>
      </c>
      <c r="L475" s="95" t="str">
        <f>IF(ユーザー別卸価格!L475="","", IF(ISNUMBER(ユーザー別卸価格!L475),IF(入力!$C$25=1,ROUNDDOWN(IF(入力!$C$21=1,ユーザー別卸価格!L475/(100-入力!$C$22)%,ユーザー別卸価格!L475+入力!$C$23),-入力!$C$24),IF(入力!$C$25=2,ROUNDUP(IF(入力!$C$21=1,ユーザー別卸価格!L475/(100-入力!$C$22)%,ユーザー別卸価格!L475+入力!$C$23),-入力!$C$24),ROUND(IF(入力!$C$21=1,ユーザー別卸価格!L475/(100-入力!$C$22)%,ユーザー別卸価格!L475+入力!$C$23),-入力!$C$24))),ユーザー別卸価格!L475))</f>
        <v/>
      </c>
      <c r="M475" s="96">
        <f>'6桁'!M475</f>
        <v>0</v>
      </c>
      <c r="N475" s="95" t="str">
        <f>IF(ユーザー別卸価格!N475="","", IF(ISNUMBER(ユーザー別卸価格!N475),IF(入力!$C$25=1,ROUNDDOWN(IF(入力!$C$21=1,ユーザー別卸価格!N475/(100-入力!$C$22)%,ユーザー別卸価格!N475+入力!$C$23),-入力!$C$24),IF(入力!$C$25=2,ROUNDUP(IF(入力!$C$21=1,ユーザー別卸価格!N475/(100-入力!$C$22)%,ユーザー別卸価格!N475+入力!$C$23),-入力!$C$24),ROUND(IF(入力!$C$21=1,ユーザー別卸価格!N475/(100-入力!$C$22)%,ユーザー別卸価格!N475+入力!$C$23),-入力!$C$24))),ユーザー別卸価格!N475))</f>
        <v/>
      </c>
      <c r="O475" s="96">
        <f>'6桁'!O475</f>
        <v>0</v>
      </c>
      <c r="P475" s="95" t="str">
        <f>IF(ユーザー別卸価格!P475="","", IF(ISNUMBER(ユーザー別卸価格!P475),IF(入力!$C$25=1,ROUNDDOWN(IF(入力!$C$21=1,ユーザー別卸価格!P475/(100-入力!$C$22)%,ユーザー別卸価格!P475+入力!$C$23),-入力!$C$24),IF(入力!$C$25=2,ROUNDUP(IF(入力!$C$21=1,ユーザー別卸価格!P475/(100-入力!$C$22)%,ユーザー別卸価格!P475+入力!$C$23),-入力!$C$24),ROUND(IF(入力!$C$21=1,ユーザー別卸価格!P475/(100-入力!$C$22)%,ユーザー別卸価格!P475+入力!$C$23),-入力!$C$24))),ユーザー別卸価格!P475))</f>
        <v/>
      </c>
      <c r="Q475" s="96">
        <f>'6桁'!Q475</f>
        <v>0</v>
      </c>
      <c r="R475" s="95" t="str">
        <f>IF(ユーザー別卸価格!R475="","", IF(ISNUMBER(ユーザー別卸価格!R475),IF(入力!$E$25=1,ROUNDDOWN(IF(入力!$E$21=1,ユーザー別卸価格!R475/(100-入力!$E$22)%,ユーザー別卸価格!R475+入力!$E$23),-入力!$E$24),IF(入力!$E$25=2,ROUNDUP(IF(入力!$E$21=1,ユーザー別卸価格!R475/(100-入力!$E$22)%,ユーザー別卸価格!R475+入力!$E$23),-入力!$E$24),ROUND(IF(入力!$E$21=1,ユーザー別卸価格!R475/(100-入力!$E$22)%,ユーザー別卸価格!R475+入力!$E$23),-入力!$E$24))),ユーザー別卸価格!R475))</f>
        <v/>
      </c>
      <c r="S475" s="96">
        <f>'6桁'!S475</f>
        <v>0</v>
      </c>
      <c r="T475" s="456" t="str">
        <f>IF(ユーザー別卸価格!T475="","", IF(ISNUMBER(ユーザー別卸価格!T475),IF(入力!$E$25=1,ROUNDDOWN(IF(入力!$E$21=1,ユーザー別卸価格!T475/(100-入力!$E$22)%,ユーザー別卸価格!T475+入力!$E$23),-入力!$E$24),IF(入力!$E$25=2,ROUNDUP(IF(入力!$E$21=1,ユーザー別卸価格!T475/(100-入力!$E$22)%,ユーザー別卸価格!T475+入力!$E$23),-入力!$E$24),ROUND(IF(入力!$E$21=1,ユーザー別卸価格!T475/(100-入力!$E$22)%,ユーザー別卸価格!T475+入力!$E$23),-入力!$E$24))),ユーザー別卸価格!T475))</f>
        <v>卸価格設定なし</v>
      </c>
      <c r="U475" s="96" t="str">
        <f>'6桁'!U475</f>
        <v>Y★</v>
      </c>
      <c r="V475" s="456" t="str">
        <f>IF(ユーザー別卸価格!V475="","", IF(ISNUMBER(ユーザー別卸価格!V475),IF(入力!$E$25=1,ROUNDDOWN(IF(入力!$E$21=1,ユーザー別卸価格!V475/(100-入力!$E$22)%,ユーザー別卸価格!V475+入力!$E$23),-入力!$E$24),IF(入力!$E$25=2,ROUNDUP(IF(入力!$E$21=1,ユーザー別卸価格!V475/(100-入力!$E$22)%,ユーザー別卸価格!V475+入力!$E$23),-入力!$E$24),ROUND(IF(入力!$E$21=1,ユーザー別卸価格!V475/(100-入力!$E$22)%,ユーザー別卸価格!V475+入力!$E$23),-入力!$E$24))),ユーザー別卸価格!V475))</f>
        <v/>
      </c>
      <c r="W475" s="110">
        <f>'6桁'!W475</f>
        <v>0</v>
      </c>
      <c r="X475" s="456" t="str">
        <f>IF(ユーザー別卸価格!X475="","", IF(ISNUMBER(ユーザー別卸価格!X475),IF(入力!$E$25=1,ROUNDDOWN(IF(入力!$E$21=1,ユーザー別卸価格!X475/(100-入力!$E$22)%,ユーザー別卸価格!X475+入力!$E$23),-入力!$E$24),IF(入力!$E$25=2,ROUNDUP(IF(入力!$E$21=1,ユーザー別卸価格!X475/(100-入力!$E$22)%,ユーザー別卸価格!X475+入力!$E$23),-入力!$E$24),ROUND(IF(入力!$E$21=1,ユーザー別卸価格!X475/(100-入力!$E$22)%,ユーザー別卸価格!X475+入力!$E$23),-入力!$E$24))),ユーザー別卸価格!X475))</f>
        <v/>
      </c>
      <c r="Y475" s="109">
        <f>'6桁'!Y475</f>
        <v>0</v>
      </c>
    </row>
    <row r="476" spans="2:25" ht="30" customHeight="1">
      <c r="B476" s="503"/>
      <c r="C476" s="500" t="s">
        <v>364</v>
      </c>
      <c r="D476" s="501"/>
      <c r="E476" s="500">
        <v>99</v>
      </c>
      <c r="F476" s="587"/>
      <c r="G476" s="342">
        <v>103</v>
      </c>
      <c r="H476" s="95">
        <f>IF(ユーザー別卸価格!H476="","", IF(ISNUMBER(ユーザー別卸価格!H476),IF(入力!$C$25=1,ROUNDDOWN(IF(入力!$C$21=1,ユーザー別卸価格!H476/(100-入力!$C$22)%,ユーザー別卸価格!H476+入力!$C$23),-入力!$C$24),IF(入力!$C$25=2,ROUNDUP(IF(入力!$C$21=1,ユーザー別卸価格!H476/(100-入力!$C$22)%,ユーザー別卸価格!H476+入力!$C$23),-入力!$C$24),ROUND(IF(入力!$C$21=1,ユーザー別卸価格!H476/(100-入力!$C$22)%,ユーザー別卸価格!H476+入力!$C$23),-入力!$C$24))),ユーザー別卸価格!H476))</f>
        <v>39200</v>
      </c>
      <c r="I476" s="96" t="str">
        <f>'6桁'!I476</f>
        <v>V★</v>
      </c>
      <c r="J476" s="95" t="str">
        <f>IF(ユーザー別卸価格!J476="","", IF(ISNUMBER(ユーザー別卸価格!J476),IF(入力!$C$25=1,ROUNDDOWN(IF(入力!$C$21=1,ユーザー別卸価格!J476/(100-入力!$C$22)%,ユーザー別卸価格!J476+入力!$C$23),-入力!$C$24),IF(入力!$C$25=2,ROUNDUP(IF(入力!$C$21=1,ユーザー別卸価格!J476/(100-入力!$C$22)%,ユーザー別卸価格!J476+入力!$C$23),-入力!$C$24),ROUND(IF(入力!$C$21=1,ユーザー別卸価格!J476/(100-入力!$C$22)%,ユーザー別卸価格!J476+入力!$C$23),-入力!$C$24))),ユーザー別卸価格!J476))</f>
        <v/>
      </c>
      <c r="K476" s="96">
        <f>'6桁'!K476</f>
        <v>0</v>
      </c>
      <c r="L476" s="95">
        <f>IF(ユーザー別卸価格!L476="","", IF(ISNUMBER(ユーザー別卸価格!L476),IF(入力!$C$25=1,ROUNDDOWN(IF(入力!$C$21=1,ユーザー別卸価格!L476/(100-入力!$C$22)%,ユーザー別卸価格!L476+入力!$C$23),-入力!$C$24),IF(入力!$C$25=2,ROUNDUP(IF(入力!$C$21=1,ユーザー別卸価格!L476/(100-入力!$C$22)%,ユーザー別卸価格!L476+入力!$C$23),-入力!$C$24),ROUND(IF(入力!$C$21=1,ユーザー別卸価格!L476/(100-入力!$C$22)%,ユーザー別卸価格!L476+入力!$C$23),-入力!$C$24))),ユーザー別卸価格!L476))</f>
        <v>36400</v>
      </c>
      <c r="M476" s="96" t="str">
        <f>'6桁'!M476</f>
        <v>V</v>
      </c>
      <c r="N476" s="95" t="str">
        <f>IF(ユーザー別卸価格!N476="","", IF(ISNUMBER(ユーザー別卸価格!N476),IF(入力!$C$25=1,ROUNDDOWN(IF(入力!$C$21=1,ユーザー別卸価格!N476/(100-入力!$C$22)%,ユーザー別卸価格!N476+入力!$C$23),-入力!$C$24),IF(入力!$C$25=2,ROUNDUP(IF(入力!$C$21=1,ユーザー別卸価格!N476/(100-入力!$C$22)%,ユーザー別卸価格!N476+入力!$C$23),-入力!$C$24),ROUND(IF(入力!$C$21=1,ユーザー別卸価格!N476/(100-入力!$C$22)%,ユーザー別卸価格!N476+入力!$C$23),-入力!$C$24))),ユーザー別卸価格!N476))</f>
        <v/>
      </c>
      <c r="O476" s="96">
        <f>'6桁'!O476</f>
        <v>0</v>
      </c>
      <c r="P476" s="95" t="str">
        <f>IF(ユーザー別卸価格!P476="","", IF(ISNUMBER(ユーザー別卸価格!P476),IF(入力!$C$25=1,ROUNDDOWN(IF(入力!$C$21=1,ユーザー別卸価格!P476/(100-入力!$C$22)%,ユーザー別卸価格!P476+入力!$C$23),-入力!$C$24),IF(入力!$C$25=2,ROUNDUP(IF(入力!$C$21=1,ユーザー別卸価格!P476/(100-入力!$C$22)%,ユーザー別卸価格!P476+入力!$C$23),-入力!$C$24),ROUND(IF(入力!$C$21=1,ユーザー別卸価格!P476/(100-入力!$C$22)%,ユーザー別卸価格!P476+入力!$C$23),-入力!$C$24))),ユーザー別卸価格!P476))</f>
        <v/>
      </c>
      <c r="Q476" s="96">
        <f>'6桁'!Q476</f>
        <v>0</v>
      </c>
      <c r="R476" s="95">
        <f>IF(ユーザー別卸価格!R476="","", IF(ISNUMBER(ユーザー別卸価格!R476),IF(入力!$E$25=1,ROUNDDOWN(IF(入力!$E$21=1,ユーザー別卸価格!R476/(100-入力!$E$22)%,ユーザー別卸価格!R476+入力!$E$23),-入力!$E$24),IF(入力!$E$25=2,ROUNDUP(IF(入力!$E$21=1,ユーザー別卸価格!R476/(100-入力!$E$22)%,ユーザー別卸価格!R476+入力!$E$23),-入力!$E$24),ROUND(IF(入力!$E$21=1,ユーザー別卸価格!R476/(100-入力!$E$22)%,ユーザー別卸価格!R476+入力!$E$23),-入力!$E$24))),ユーザー別卸価格!R476))</f>
        <v>29300</v>
      </c>
      <c r="S476" s="96" t="str">
        <f>'6桁'!S476</f>
        <v>W</v>
      </c>
      <c r="T476" s="456" t="str">
        <f>IF(ユーザー別卸価格!T476="","", IF(ISNUMBER(ユーザー別卸価格!T476),IF(入力!$E$25=1,ROUNDDOWN(IF(入力!$E$21=1,ユーザー別卸価格!T476/(100-入力!$E$22)%,ユーザー別卸価格!T476+入力!$E$23),-入力!$E$24),IF(入力!$E$25=2,ROUNDUP(IF(入力!$E$21=1,ユーザー別卸価格!T476/(100-入力!$E$22)%,ユーザー別卸価格!T476+入力!$E$23),-入力!$E$24),ROUND(IF(入力!$E$21=1,ユーザー別卸価格!T476/(100-入力!$E$22)%,ユーザー別卸価格!T476+入力!$E$23),-入力!$E$24))),ユーザー別卸価格!T476))</f>
        <v/>
      </c>
      <c r="U476" s="96">
        <f>'6桁'!U476</f>
        <v>0</v>
      </c>
      <c r="V476" s="456" t="str">
        <f>IF(ユーザー別卸価格!V476="","", IF(ISNUMBER(ユーザー別卸価格!V476),IF(入力!$E$25=1,ROUNDDOWN(IF(入力!$E$21=1,ユーザー別卸価格!V476/(100-入力!$E$22)%,ユーザー別卸価格!V476+入力!$E$23),-入力!$E$24),IF(入力!$E$25=2,ROUNDUP(IF(入力!$E$21=1,ユーザー別卸価格!V476/(100-入力!$E$22)%,ユーザー別卸価格!V476+入力!$E$23),-入力!$E$24),ROUND(IF(入力!$E$21=1,ユーザー別卸価格!V476/(100-入力!$E$22)%,ユーザー別卸価格!V476+入力!$E$23),-入力!$E$24))),ユーザー別卸価格!V476))</f>
        <v/>
      </c>
      <c r="W476" s="110">
        <f>'6桁'!W476</f>
        <v>0</v>
      </c>
      <c r="X476" s="456" t="str">
        <f>IF(ユーザー別卸価格!X476="","", IF(ISNUMBER(ユーザー別卸価格!X476),IF(入力!$E$25=1,ROUNDDOWN(IF(入力!$E$21=1,ユーザー別卸価格!X476/(100-入力!$E$22)%,ユーザー別卸価格!X476+入力!$E$23),-入力!$E$24),IF(入力!$E$25=2,ROUNDUP(IF(入力!$E$21=1,ユーザー別卸価格!X476/(100-入力!$E$22)%,ユーザー別卸価格!X476+入力!$E$23),-入力!$E$24),ROUND(IF(入力!$E$21=1,ユーザー別卸価格!X476/(100-入力!$E$22)%,ユーザー別卸価格!X476+入力!$E$23),-入力!$E$24))),ユーザー別卸価格!X476))</f>
        <v/>
      </c>
      <c r="Y476" s="109">
        <f>'6桁'!Y476</f>
        <v>0</v>
      </c>
    </row>
    <row r="477" spans="2:25" ht="30" customHeight="1">
      <c r="B477" s="503"/>
      <c r="C477" s="500" t="s">
        <v>306</v>
      </c>
      <c r="D477" s="501"/>
      <c r="E477" s="500">
        <v>101</v>
      </c>
      <c r="F477" s="587"/>
      <c r="G477" s="342">
        <v>105</v>
      </c>
      <c r="H477" s="95">
        <f>IF(ユーザー別卸価格!H477="","", IF(ISNUMBER(ユーザー別卸価格!H477),IF(入力!$C$25=1,ROUNDDOWN(IF(入力!$C$21=1,ユーザー別卸価格!H477/(100-入力!$C$22)%,ユーザー別卸価格!H477+入力!$C$23),-入力!$C$24),IF(入力!$C$25=2,ROUNDUP(IF(入力!$C$21=1,ユーザー別卸価格!H477/(100-入力!$C$22)%,ユーザー別卸価格!H477+入力!$C$23),-入力!$C$24),ROUND(IF(入力!$C$21=1,ユーザー別卸価格!H477/(100-入力!$C$22)%,ユーザー別卸価格!H477+入力!$C$23),-入力!$C$24))),ユーザー別卸価格!H477))</f>
        <v>41100</v>
      </c>
      <c r="I477" s="96" t="str">
        <f>'6桁'!I477</f>
        <v>W★</v>
      </c>
      <c r="J477" s="95" t="str">
        <f>IF(ユーザー別卸価格!J477="","", IF(ISNUMBER(ユーザー別卸価格!J477),IF(入力!$C$25=1,ROUNDDOWN(IF(入力!$C$21=1,ユーザー別卸価格!J477/(100-入力!$C$22)%,ユーザー別卸価格!J477+入力!$C$23),-入力!$C$24),IF(入力!$C$25=2,ROUNDUP(IF(入力!$C$21=1,ユーザー別卸価格!J477/(100-入力!$C$22)%,ユーザー別卸価格!J477+入力!$C$23),-入力!$C$24),ROUND(IF(入力!$C$21=1,ユーザー別卸価格!J477/(100-入力!$C$22)%,ユーザー別卸価格!J477+入力!$C$23),-入力!$C$24))),ユーザー別卸価格!J477))</f>
        <v/>
      </c>
      <c r="K477" s="96">
        <f>'6桁'!K477</f>
        <v>0</v>
      </c>
      <c r="L477" s="95">
        <f>IF(ユーザー別卸価格!L477="","", IF(ISNUMBER(ユーザー別卸価格!L477),IF(入力!$C$25=1,ROUNDDOWN(IF(入力!$C$21=1,ユーザー別卸価格!L477/(100-入力!$C$22)%,ユーザー別卸価格!L477+入力!$C$23),-入力!$C$24),IF(入力!$C$25=2,ROUNDUP(IF(入力!$C$21=1,ユーザー別卸価格!L477/(100-入力!$C$22)%,ユーザー別卸価格!L477+入力!$C$23),-入力!$C$24),ROUND(IF(入力!$C$21=1,ユーザー別卸価格!L477/(100-入力!$C$22)%,ユーザー別卸価格!L477+入力!$C$23),-入力!$C$24))),ユーザー別卸価格!L477))</f>
        <v>39100</v>
      </c>
      <c r="M477" s="96" t="str">
        <f>'6桁'!M477</f>
        <v>V</v>
      </c>
      <c r="N477" s="95">
        <f>IF(ユーザー別卸価格!N477="","", IF(ISNUMBER(ユーザー別卸価格!N477),IF(入力!$C$25=1,ROUNDDOWN(IF(入力!$C$21=1,ユーザー別卸価格!N477/(100-入力!$C$22)%,ユーザー別卸価格!N477+入力!$C$23),-入力!$C$24),IF(入力!$C$25=2,ROUNDUP(IF(入力!$C$21=1,ユーザー別卸価格!N477/(100-入力!$C$22)%,ユーザー別卸価格!N477+入力!$C$23),-入力!$C$24),ROUND(IF(入力!$C$21=1,ユーザー別卸価格!N477/(100-入力!$C$22)%,ユーザー別卸価格!N477+入力!$C$23),-入力!$C$24))),ユーザー別卸価格!N477))</f>
        <v>42600</v>
      </c>
      <c r="O477" s="96" t="str">
        <f>'6桁'!O477</f>
        <v>V
RBL</v>
      </c>
      <c r="P477" s="95" t="str">
        <f>IF(ユーザー別卸価格!P477="","", IF(ISNUMBER(ユーザー別卸価格!P477),IF(入力!$C$25=1,ROUNDDOWN(IF(入力!$C$21=1,ユーザー別卸価格!P477/(100-入力!$C$22)%,ユーザー別卸価格!P477+入力!$C$23),-入力!$C$24),IF(入力!$C$25=2,ROUNDUP(IF(入力!$C$21=1,ユーザー別卸価格!P477/(100-入力!$C$22)%,ユーザー別卸価格!P477+入力!$C$23),-入力!$C$24),ROUND(IF(入力!$C$21=1,ユーザー別卸価格!P477/(100-入力!$C$22)%,ユーザー別卸価格!P477+入力!$C$23),-入力!$C$24))),ユーザー別卸価格!P477))</f>
        <v/>
      </c>
      <c r="Q477" s="96">
        <f>'6桁'!Q477</f>
        <v>0</v>
      </c>
      <c r="R477" s="95">
        <f>IF(ユーザー別卸価格!R477="","", IF(ISNUMBER(ユーザー別卸価格!R477),IF(入力!$E$25=1,ROUNDDOWN(IF(入力!$E$21=1,ユーザー別卸価格!R477/(100-入力!$E$22)%,ユーザー別卸価格!R477+入力!$E$23),-入力!$E$24),IF(入力!$E$25=2,ROUNDUP(IF(入力!$E$21=1,ユーザー別卸価格!R477/(100-入力!$E$22)%,ユーザー別卸価格!R477+入力!$E$23),-入力!$E$24),ROUND(IF(入力!$E$21=1,ユーザー別卸価格!R477/(100-入力!$E$22)%,ユーザー別卸価格!R477+入力!$E$23),-入力!$E$24))),ユーザー別卸価格!R477))</f>
        <v>32800</v>
      </c>
      <c r="S477" s="96" t="str">
        <f>'6桁'!S477</f>
        <v>Y★</v>
      </c>
      <c r="T477" s="456" t="str">
        <f>IF(ユーザー別卸価格!T477="","", IF(ISNUMBER(ユーザー別卸価格!T477),IF(入力!$E$25=1,ROUNDDOWN(IF(入力!$E$21=1,ユーザー別卸価格!T477/(100-入力!$E$22)%,ユーザー別卸価格!T477+入力!$E$23),-入力!$E$24),IF(入力!$E$25=2,ROUNDUP(IF(入力!$E$21=1,ユーザー別卸価格!T477/(100-入力!$E$22)%,ユーザー別卸価格!T477+入力!$E$23),-入力!$E$24),ROUND(IF(入力!$E$21=1,ユーザー別卸価格!T477/(100-入力!$E$22)%,ユーザー別卸価格!T477+入力!$E$23),-入力!$E$24))),ユーザー別卸価格!T477))</f>
        <v/>
      </c>
      <c r="U477" s="96">
        <f>'6桁'!U477</f>
        <v>0</v>
      </c>
      <c r="V477" s="456" t="str">
        <f>IF(ユーザー別卸価格!V477="","", IF(ISNUMBER(ユーザー別卸価格!V477),IF(入力!$E$25=1,ROUNDDOWN(IF(入力!$E$21=1,ユーザー別卸価格!V477/(100-入力!$E$22)%,ユーザー別卸価格!V477+入力!$E$23),-入力!$E$24),IF(入力!$E$25=2,ROUNDUP(IF(入力!$E$21=1,ユーザー別卸価格!V477/(100-入力!$E$22)%,ユーザー別卸価格!V477+入力!$E$23),-入力!$E$24),ROUND(IF(入力!$E$21=1,ユーザー別卸価格!V477/(100-入力!$E$22)%,ユーザー別卸価格!V477+入力!$E$23),-入力!$E$24))),ユーザー別卸価格!V477))</f>
        <v/>
      </c>
      <c r="W477" s="110">
        <f>'6桁'!W477</f>
        <v>0</v>
      </c>
      <c r="X477" s="456" t="str">
        <f>IF(ユーザー別卸価格!X477="","", IF(ISNUMBER(ユーザー別卸価格!X477),IF(入力!$E$25=1,ROUNDDOWN(IF(入力!$E$21=1,ユーザー別卸価格!X477/(100-入力!$E$22)%,ユーザー別卸価格!X477+入力!$E$23),-入力!$E$24),IF(入力!$E$25=2,ROUNDUP(IF(入力!$E$21=1,ユーザー別卸価格!X477/(100-入力!$E$22)%,ユーザー別卸価格!X477+入力!$E$23),-入力!$E$24),ROUND(IF(入力!$E$21=1,ユーザー別卸価格!X477/(100-入力!$E$22)%,ユーザー別卸価格!X477+入力!$E$23),-入力!$E$24))),ユーザー別卸価格!X477))</f>
        <v/>
      </c>
      <c r="Y477" s="109">
        <f>'6桁'!Y477</f>
        <v>0</v>
      </c>
    </row>
    <row r="478" spans="2:25" ht="30" customHeight="1">
      <c r="B478" s="503"/>
      <c r="C478" s="500" t="s">
        <v>307</v>
      </c>
      <c r="D478" s="501"/>
      <c r="E478" s="500">
        <v>107</v>
      </c>
      <c r="F478" s="587"/>
      <c r="G478" s="342">
        <v>111</v>
      </c>
      <c r="H478" s="95" t="str">
        <f>IF(ユーザー別卸価格!H478="","", IF(ISNUMBER(ユーザー別卸価格!H478),IF(入力!$C$25=1,ROUNDDOWN(IF(入力!$C$21=1,ユーザー別卸価格!H478/(100-入力!$C$22)%,ユーザー別卸価格!H478+入力!$C$23),-入力!$C$24),IF(入力!$C$25=2,ROUNDUP(IF(入力!$C$21=1,ユーザー別卸価格!H478/(100-入力!$C$22)%,ユーザー別卸価格!H478+入力!$C$23),-入力!$C$24),ROUND(IF(入力!$C$21=1,ユーザー別卸価格!H478/(100-入力!$C$22)%,ユーザー別卸価格!H478+入力!$C$23),-入力!$C$24))),ユーザー別卸価格!H478))</f>
        <v/>
      </c>
      <c r="I478" s="96">
        <f>'6桁'!I478</f>
        <v>0</v>
      </c>
      <c r="J478" s="95" t="str">
        <f>IF(ユーザー別卸価格!J478="","", IF(ISNUMBER(ユーザー別卸価格!J478),IF(入力!$C$25=1,ROUNDDOWN(IF(入力!$C$21=1,ユーザー別卸価格!J478/(100-入力!$C$22)%,ユーザー別卸価格!J478+入力!$C$23),-入力!$C$24),IF(入力!$C$25=2,ROUNDUP(IF(入力!$C$21=1,ユーザー別卸価格!J478/(100-入力!$C$22)%,ユーザー別卸価格!J478+入力!$C$23),-入力!$C$24),ROUND(IF(入力!$C$21=1,ユーザー別卸価格!J478/(100-入力!$C$22)%,ユーザー別卸価格!J478+入力!$C$23),-入力!$C$24))),ユーザー別卸価格!J478))</f>
        <v/>
      </c>
      <c r="K478" s="96">
        <f>'6桁'!K478</f>
        <v>0</v>
      </c>
      <c r="L478" s="95" t="str">
        <f>IF(ユーザー別卸価格!L478="","", IF(ISNUMBER(ユーザー別卸価格!L478),IF(入力!$C$25=1,ROUNDDOWN(IF(入力!$C$21=1,ユーザー別卸価格!L478/(100-入力!$C$22)%,ユーザー別卸価格!L478+入力!$C$23),-入力!$C$24),IF(入力!$C$25=2,ROUNDUP(IF(入力!$C$21=1,ユーザー別卸価格!L478/(100-入力!$C$22)%,ユーザー別卸価格!L478+入力!$C$23),-入力!$C$24),ROUND(IF(入力!$C$21=1,ユーザー別卸価格!L478/(100-入力!$C$22)%,ユーザー別卸価格!L478+入力!$C$23),-入力!$C$24))),ユーザー別卸価格!L478))</f>
        <v/>
      </c>
      <c r="M478" s="96">
        <f>'6桁'!M478</f>
        <v>0</v>
      </c>
      <c r="N478" s="95" t="str">
        <f>IF(ユーザー別卸価格!N478="","", IF(ISNUMBER(ユーザー別卸価格!N478),IF(入力!$C$25=1,ROUNDDOWN(IF(入力!$C$21=1,ユーザー別卸価格!N478/(100-入力!$C$22)%,ユーザー別卸価格!N478+入力!$C$23),-入力!$C$24),IF(入力!$C$25=2,ROUNDUP(IF(入力!$C$21=1,ユーザー別卸価格!N478/(100-入力!$C$22)%,ユーザー別卸価格!N478+入力!$C$23),-入力!$C$24),ROUND(IF(入力!$C$21=1,ユーザー別卸価格!N478/(100-入力!$C$22)%,ユーザー別卸価格!N478+入力!$C$23),-入力!$C$24))),ユーザー別卸価格!N478))</f>
        <v/>
      </c>
      <c r="O478" s="96">
        <f>'6桁'!O478</f>
        <v>0</v>
      </c>
      <c r="P478" s="95" t="str">
        <f>IF(ユーザー別卸価格!P478="","", IF(ISNUMBER(ユーザー別卸価格!P478),IF(入力!$C$25=1,ROUNDDOWN(IF(入力!$C$21=1,ユーザー別卸価格!P478/(100-入力!$C$22)%,ユーザー別卸価格!P478+入力!$C$23),-入力!$C$24),IF(入力!$C$25=2,ROUNDUP(IF(入力!$C$21=1,ユーザー別卸価格!P478/(100-入力!$C$22)%,ユーザー別卸価格!P478+入力!$C$23),-入力!$C$24),ROUND(IF(入力!$C$21=1,ユーザー別卸価格!P478/(100-入力!$C$22)%,ユーザー別卸価格!P478+入力!$C$23),-入力!$C$24))),ユーザー別卸価格!P478))</f>
        <v/>
      </c>
      <c r="Q478" s="96">
        <f>'6桁'!Q478</f>
        <v>0</v>
      </c>
      <c r="R478" s="95" t="str">
        <f>IF(ユーザー別卸価格!R478="","", IF(ISNUMBER(ユーザー別卸価格!R478),IF(入力!$E$25=1,ROUNDDOWN(IF(入力!$E$21=1,ユーザー別卸価格!R478/(100-入力!$E$22)%,ユーザー別卸価格!R478+入力!$E$23),-入力!$E$24),IF(入力!$E$25=2,ROUNDUP(IF(入力!$E$21=1,ユーザー別卸価格!R478/(100-入力!$E$22)%,ユーザー別卸価格!R478+入力!$E$23),-入力!$E$24),ROUND(IF(入力!$E$21=1,ユーザー別卸価格!R478/(100-入力!$E$22)%,ユーザー別卸価格!R478+入力!$E$23),-入力!$E$24))),ユーザー別卸価格!R478))</f>
        <v/>
      </c>
      <c r="S478" s="96">
        <f>'6桁'!S478</f>
        <v>0</v>
      </c>
      <c r="T478" s="456" t="str">
        <f>IF(ユーザー別卸価格!T478="","", IF(ISNUMBER(ユーザー別卸価格!T478),IF(入力!$E$25=1,ROUNDDOWN(IF(入力!$E$21=1,ユーザー別卸価格!T478/(100-入力!$E$22)%,ユーザー別卸価格!T478+入力!$E$23),-入力!$E$24),IF(入力!$E$25=2,ROUNDUP(IF(入力!$E$21=1,ユーザー別卸価格!T478/(100-入力!$E$22)%,ユーザー別卸価格!T478+入力!$E$23),-入力!$E$24),ROUND(IF(入力!$E$21=1,ユーザー別卸価格!T478/(100-入力!$E$22)%,ユーザー別卸価格!T478+入力!$E$23),-入力!$E$24))),ユーザー別卸価格!T478))</f>
        <v>卸価格設定なし</v>
      </c>
      <c r="U478" s="96" t="str">
        <f>'6桁'!U478</f>
        <v>W★</v>
      </c>
      <c r="V478" s="456" t="str">
        <f>IF(ユーザー別卸価格!V478="","", IF(ISNUMBER(ユーザー別卸価格!V478),IF(入力!$E$25=1,ROUNDDOWN(IF(入力!$E$21=1,ユーザー別卸価格!V478/(100-入力!$E$22)%,ユーザー別卸価格!V478+入力!$E$23),-入力!$E$24),IF(入力!$E$25=2,ROUNDUP(IF(入力!$E$21=1,ユーザー別卸価格!V478/(100-入力!$E$22)%,ユーザー別卸価格!V478+入力!$E$23),-入力!$E$24),ROUND(IF(入力!$E$21=1,ユーザー別卸価格!V478/(100-入力!$E$22)%,ユーザー別卸価格!V478+入力!$E$23),-入力!$E$24))),ユーザー別卸価格!V478))</f>
        <v/>
      </c>
      <c r="W478" s="110">
        <f>'6桁'!W478</f>
        <v>0</v>
      </c>
      <c r="X478" s="456" t="str">
        <f>IF(ユーザー別卸価格!X478="","", IF(ISNUMBER(ユーザー別卸価格!X478),IF(入力!$E$25=1,ROUNDDOWN(IF(入力!$E$21=1,ユーザー別卸価格!X478/(100-入力!$E$22)%,ユーザー別卸価格!X478+入力!$E$23),-入力!$E$24),IF(入力!$E$25=2,ROUNDUP(IF(入力!$E$21=1,ユーザー別卸価格!X478/(100-入力!$E$22)%,ユーザー別卸価格!X478+入力!$E$23),-入力!$E$24),ROUND(IF(入力!$E$21=1,ユーザー別卸価格!X478/(100-入力!$E$22)%,ユーザー別卸価格!X478+入力!$E$23),-入力!$E$24))),ユーザー別卸価格!X478))</f>
        <v/>
      </c>
      <c r="Y478" s="109">
        <f>'6桁'!Y478</f>
        <v>0</v>
      </c>
    </row>
    <row r="479" spans="2:25" ht="30" customHeight="1" thickBot="1">
      <c r="B479" s="544"/>
      <c r="C479" s="558" t="s">
        <v>490</v>
      </c>
      <c r="D479" s="559"/>
      <c r="E479" s="558">
        <v>109</v>
      </c>
      <c r="F479" s="932"/>
      <c r="G479" s="344"/>
      <c r="H479" s="118" t="str">
        <f>IF(ユーザー別卸価格!H479="","", IF(ISNUMBER(ユーザー別卸価格!H479),IF(入力!$C$25=1,ROUNDDOWN(IF(入力!$C$21=1,ユーザー別卸価格!H479/(100-入力!$C$22)%,ユーザー別卸価格!H479+入力!$C$23),-入力!$C$24),IF(入力!$C$25=2,ROUNDUP(IF(入力!$C$21=1,ユーザー別卸価格!H479/(100-入力!$C$22)%,ユーザー別卸価格!H479+入力!$C$23),-入力!$C$24),ROUND(IF(入力!$C$21=1,ユーザー別卸価格!H479/(100-入力!$C$22)%,ユーザー別卸価格!H479+入力!$C$23),-入力!$C$24))),ユーザー別卸価格!H479))</f>
        <v/>
      </c>
      <c r="I479" s="119">
        <f>'6桁'!I479</f>
        <v>0</v>
      </c>
      <c r="J479" s="118" t="str">
        <f>IF(ユーザー別卸価格!J479="","", IF(ISNUMBER(ユーザー別卸価格!J479),IF(入力!$C$25=1,ROUNDDOWN(IF(入力!$C$21=1,ユーザー別卸価格!J479/(100-入力!$C$22)%,ユーザー別卸価格!J479+入力!$C$23),-入力!$C$24),IF(入力!$C$25=2,ROUNDUP(IF(入力!$C$21=1,ユーザー別卸価格!J479/(100-入力!$C$22)%,ユーザー別卸価格!J479+入力!$C$23),-入力!$C$24),ROUND(IF(入力!$C$21=1,ユーザー別卸価格!J479/(100-入力!$C$22)%,ユーザー別卸価格!J479+入力!$C$23),-入力!$C$24))),ユーザー別卸価格!J479))</f>
        <v/>
      </c>
      <c r="K479" s="119">
        <f>'6桁'!K479</f>
        <v>0</v>
      </c>
      <c r="L479" s="118">
        <f>IF(ユーザー別卸価格!L479="","", IF(ISNUMBER(ユーザー別卸価格!L479),IF(入力!$C$25=1,ROUNDDOWN(IF(入力!$C$21=1,ユーザー別卸価格!L479/(100-入力!$C$22)%,ユーザー別卸価格!L479+入力!$C$23),-入力!$C$24),IF(入力!$C$25=2,ROUNDUP(IF(入力!$C$21=1,ユーザー別卸価格!L479/(100-入力!$C$22)%,ユーザー別卸価格!L479+入力!$C$23),-入力!$C$24),ROUND(IF(入力!$C$21=1,ユーザー別卸価格!L479/(100-入力!$C$22)%,ユーザー別卸価格!L479+入力!$C$23),-入力!$C$24))),ユーザー別卸価格!L479))</f>
        <v>43900</v>
      </c>
      <c r="M479" s="119" t="str">
        <f>'6桁'!M479</f>
        <v>W</v>
      </c>
      <c r="N479" s="118">
        <f>IF(ユーザー別卸価格!N479="","", IF(ISNUMBER(ユーザー別卸価格!N479),IF(入力!$C$25=1,ROUNDDOWN(IF(入力!$C$21=1,ユーザー別卸価格!N479/(100-入力!$C$22)%,ユーザー別卸価格!N479+入力!$C$23),-入力!$C$24),IF(入力!$C$25=2,ROUNDUP(IF(入力!$C$21=1,ユーザー別卸価格!N479/(100-入力!$C$22)%,ユーザー別卸価格!N479+入力!$C$23),-入力!$C$24),ROUND(IF(入力!$C$21=1,ユーザー別卸価格!N479/(100-入力!$C$22)%,ユーザー別卸価格!N479+入力!$C$23),-入力!$C$24))),ユーザー別卸価格!N479))</f>
        <v>47200</v>
      </c>
      <c r="O479" s="119" t="str">
        <f>'6桁'!O479</f>
        <v>V
RBL</v>
      </c>
      <c r="P479" s="118" t="str">
        <f>IF(ユーザー別卸価格!P479="","", IF(ISNUMBER(ユーザー別卸価格!P479),IF(入力!$C$25=1,ROUNDDOWN(IF(入力!$C$21=1,ユーザー別卸価格!P479/(100-入力!$C$22)%,ユーザー別卸価格!P479+入力!$C$23),-入力!$C$24),IF(入力!$C$25=2,ROUNDUP(IF(入力!$C$21=1,ユーザー別卸価格!P479/(100-入力!$C$22)%,ユーザー別卸価格!P479+入力!$C$23),-入力!$C$24),ROUND(IF(入力!$C$21=1,ユーザー別卸価格!P479/(100-入力!$C$22)%,ユーザー別卸価格!P479+入力!$C$23),-入力!$C$24))),ユーザー別卸価格!P479))</f>
        <v/>
      </c>
      <c r="Q479" s="119">
        <f>'6桁'!Q479</f>
        <v>0</v>
      </c>
      <c r="R479" s="118" t="str">
        <f>IF(ユーザー別卸価格!R479="","", IF(ISNUMBER(ユーザー別卸価格!R479),IF(入力!$E$25=1,ROUNDDOWN(IF(入力!$E$21=1,ユーザー別卸価格!R479/(100-入力!$E$22)%,ユーザー別卸価格!R479+入力!$E$23),-入力!$E$24),IF(入力!$E$25=2,ROUNDUP(IF(入力!$E$21=1,ユーザー別卸価格!R479/(100-入力!$E$22)%,ユーザー別卸価格!R479+入力!$E$23),-入力!$E$24),ROUND(IF(入力!$E$21=1,ユーザー別卸価格!R479/(100-入力!$E$22)%,ユーザー別卸価格!R479+入力!$E$23),-入力!$E$24))),ユーザー別卸価格!R479))</f>
        <v/>
      </c>
      <c r="S479" s="119">
        <f>'6桁'!S479</f>
        <v>0</v>
      </c>
      <c r="T479" s="460" t="str">
        <f>IF(ユーザー別卸価格!T479="","", IF(ISNUMBER(ユーザー別卸価格!T479),IF(入力!$E$25=1,ROUNDDOWN(IF(入力!$E$21=1,ユーザー別卸価格!T479/(100-入力!$E$22)%,ユーザー別卸価格!T479+入力!$E$23),-入力!$E$24),IF(入力!$E$25=2,ROUNDUP(IF(入力!$E$21=1,ユーザー別卸価格!T479/(100-入力!$E$22)%,ユーザー別卸価格!T479+入力!$E$23),-入力!$E$24),ROUND(IF(入力!$E$21=1,ユーザー別卸価格!T479/(100-入力!$E$22)%,ユーザー別卸価格!T479+入力!$E$23),-入力!$E$24))),ユーザー別卸価格!T479))</f>
        <v>卸価格設定なし</v>
      </c>
      <c r="U479" s="119" t="str">
        <f>'6桁'!U479</f>
        <v>Y</v>
      </c>
      <c r="V479" s="460" t="str">
        <f>IF(ユーザー別卸価格!V479="","", IF(ISNUMBER(ユーザー別卸価格!V479),IF(入力!$E$25=1,ROUNDDOWN(IF(入力!$E$21=1,ユーザー別卸価格!V479/(100-入力!$E$22)%,ユーザー別卸価格!V479+入力!$E$23),-入力!$E$24),IF(入力!$E$25=2,ROUNDUP(IF(入力!$E$21=1,ユーザー別卸価格!V479/(100-入力!$E$22)%,ユーザー別卸価格!V479+入力!$E$23),-入力!$E$24),ROUND(IF(入力!$E$21=1,ユーザー別卸価格!V479/(100-入力!$E$22)%,ユーザー別卸価格!V479+入力!$E$23),-入力!$E$24))),ユーザー別卸価格!V479))</f>
        <v/>
      </c>
      <c r="W479" s="121">
        <f>'6桁'!W479</f>
        <v>0</v>
      </c>
      <c r="X479" s="460" t="str">
        <f>IF(ユーザー別卸価格!X479="","", IF(ISNUMBER(ユーザー別卸価格!X479),IF(入力!$E$25=1,ROUNDDOWN(IF(入力!$E$21=1,ユーザー別卸価格!X479/(100-入力!$E$22)%,ユーザー別卸価格!X479+入力!$E$23),-入力!$E$24),IF(入力!$E$25=2,ROUNDUP(IF(入力!$E$21=1,ユーザー別卸価格!X479/(100-入力!$E$22)%,ユーザー別卸価格!X479+入力!$E$23),-入力!$E$24),ROUND(IF(入力!$E$21=1,ユーザー別卸価格!X479/(100-入力!$E$22)%,ユーザー別卸価格!X479+入力!$E$23),-入力!$E$24))),ユーザー別卸価格!X479))</f>
        <v/>
      </c>
      <c r="Y479" s="121">
        <f>'6桁'!Y479</f>
        <v>0</v>
      </c>
    </row>
    <row r="480" spans="2:25" ht="67.5" customHeight="1">
      <c r="B480" s="546" t="s">
        <v>2250</v>
      </c>
      <c r="C480" s="546"/>
      <c r="D480" s="546"/>
      <c r="E480" s="546"/>
      <c r="F480" s="546"/>
      <c r="G480" s="546"/>
      <c r="H480" s="546"/>
      <c r="I480" s="546"/>
      <c r="J480" s="546"/>
      <c r="K480" s="546"/>
      <c r="L480" s="546"/>
      <c r="M480" s="546"/>
      <c r="N480" s="546"/>
      <c r="O480" s="546"/>
      <c r="P480" s="546"/>
      <c r="Q480" s="546"/>
      <c r="R480" s="546"/>
      <c r="S480" s="546"/>
      <c r="T480" s="546"/>
      <c r="U480" s="546"/>
      <c r="V480" s="546"/>
      <c r="W480" s="546"/>
      <c r="X480" s="546"/>
      <c r="Y480" s="546"/>
    </row>
    <row r="482" spans="2:27" ht="14.25" customHeight="1" thickBot="1"/>
    <row r="483" spans="2:27" ht="20.25" thickTop="1" thickBot="1">
      <c r="B483" s="518" t="s">
        <v>505</v>
      </c>
      <c r="C483" s="519"/>
      <c r="D483" s="519"/>
      <c r="E483" s="519"/>
      <c r="F483" s="519"/>
      <c r="G483" s="519"/>
      <c r="H483" s="519"/>
      <c r="I483" s="519"/>
      <c r="J483" s="519"/>
      <c r="K483" s="519"/>
      <c r="L483" s="519"/>
      <c r="M483" s="519"/>
      <c r="N483" s="519"/>
      <c r="O483" s="519"/>
      <c r="P483" s="519"/>
      <c r="Q483" s="519"/>
      <c r="R483" s="519"/>
      <c r="S483" s="519"/>
      <c r="T483" s="519"/>
      <c r="U483" s="519"/>
      <c r="V483" s="519"/>
      <c r="W483" s="519"/>
      <c r="X483" s="519"/>
      <c r="Y483" s="519"/>
      <c r="Z483" s="519"/>
      <c r="AA483" s="520"/>
    </row>
    <row r="484" spans="2:27" ht="14.25" thickTop="1">
      <c r="C484" s="40"/>
      <c r="D484" s="40"/>
      <c r="E484" s="40"/>
      <c r="F484" s="79"/>
      <c r="H484" s="79"/>
      <c r="K484" s="52"/>
      <c r="M484" s="52"/>
      <c r="Q484" s="52"/>
    </row>
    <row r="485" spans="2:27" ht="14.25" thickBot="1">
      <c r="B485" s="11"/>
    </row>
    <row r="486" spans="2:27" ht="19.5" customHeight="1" thickBot="1">
      <c r="B486" s="521" t="s">
        <v>41</v>
      </c>
      <c r="C486" s="534" t="s">
        <v>524</v>
      </c>
      <c r="D486" s="535"/>
      <c r="E486" s="581" t="s">
        <v>1113</v>
      </c>
      <c r="F486" s="581"/>
      <c r="G486" s="528"/>
      <c r="H486" s="531" t="s">
        <v>453</v>
      </c>
      <c r="I486" s="532"/>
      <c r="J486" s="532"/>
      <c r="K486" s="532"/>
      <c r="L486" s="532"/>
      <c r="M486" s="532"/>
      <c r="N486" s="532"/>
      <c r="O486" s="532"/>
      <c r="P486" s="532"/>
      <c r="Q486" s="533"/>
      <c r="R486" s="531" t="s">
        <v>455</v>
      </c>
      <c r="S486" s="532"/>
      <c r="T486" s="532"/>
      <c r="U486" s="532"/>
      <c r="V486" s="532"/>
      <c r="W486" s="533"/>
      <c r="X486" s="11"/>
      <c r="Y486" s="11"/>
    </row>
    <row r="487" spans="2:27" ht="19.5" customHeight="1">
      <c r="B487" s="522"/>
      <c r="C487" s="536"/>
      <c r="D487" s="537"/>
      <c r="E487" s="582"/>
      <c r="F487" s="582"/>
      <c r="G487" s="530"/>
      <c r="H487" s="516" t="s">
        <v>1378</v>
      </c>
      <c r="I487" s="507"/>
      <c r="J487" s="516" t="s">
        <v>971</v>
      </c>
      <c r="K487" s="507"/>
      <c r="L487" s="516" t="s">
        <v>1005</v>
      </c>
      <c r="M487" s="507"/>
      <c r="N487" s="516" t="s">
        <v>790</v>
      </c>
      <c r="O487" s="507"/>
      <c r="P487" s="516" t="s">
        <v>1998</v>
      </c>
      <c r="Q487" s="507"/>
      <c r="R487" s="516" t="s">
        <v>973</v>
      </c>
      <c r="S487" s="507"/>
      <c r="T487" s="516" t="s">
        <v>765</v>
      </c>
      <c r="U487" s="507"/>
      <c r="V487" s="516" t="s">
        <v>788</v>
      </c>
      <c r="W487" s="507"/>
      <c r="X487" s="11"/>
      <c r="Y487" s="11"/>
    </row>
    <row r="488" spans="2:27" ht="19.5" customHeight="1">
      <c r="B488" s="522"/>
      <c r="C488" s="536"/>
      <c r="D488" s="537"/>
      <c r="E488" s="583" t="s">
        <v>2033</v>
      </c>
      <c r="F488" s="584"/>
      <c r="G488" s="355" t="s">
        <v>1114</v>
      </c>
      <c r="H488" s="517"/>
      <c r="I488" s="509"/>
      <c r="J488" s="517"/>
      <c r="K488" s="509"/>
      <c r="L488" s="517"/>
      <c r="M488" s="509"/>
      <c r="N488" s="517"/>
      <c r="O488" s="509"/>
      <c r="P488" s="517"/>
      <c r="Q488" s="509"/>
      <c r="R488" s="517"/>
      <c r="S488" s="509"/>
      <c r="T488" s="517"/>
      <c r="U488" s="509"/>
      <c r="V488" s="517"/>
      <c r="W488" s="509"/>
      <c r="X488" s="136"/>
      <c r="Z488" s="40"/>
    </row>
    <row r="489" spans="2:27" ht="19.5" customHeight="1" thickBot="1">
      <c r="B489" s="523"/>
      <c r="C489" s="538"/>
      <c r="D489" s="539"/>
      <c r="E489" s="585"/>
      <c r="F489" s="586"/>
      <c r="G489" s="356"/>
      <c r="H489" s="514" t="s">
        <v>1083</v>
      </c>
      <c r="I489" s="515"/>
      <c r="J489" s="514" t="s">
        <v>1078</v>
      </c>
      <c r="K489" s="515"/>
      <c r="L489" s="514" t="s">
        <v>1094</v>
      </c>
      <c r="M489" s="515"/>
      <c r="N489" s="514" t="s">
        <v>1095</v>
      </c>
      <c r="O489" s="515"/>
      <c r="P489" s="514" t="s">
        <v>1999</v>
      </c>
      <c r="Q489" s="515"/>
      <c r="R489" s="514" t="s">
        <v>1082</v>
      </c>
      <c r="S489" s="515"/>
      <c r="T489" s="514" t="s">
        <v>767</v>
      </c>
      <c r="U489" s="515"/>
      <c r="V489" s="514" t="s">
        <v>166</v>
      </c>
      <c r="W489" s="515"/>
      <c r="X489" s="4"/>
      <c r="Z489" s="40"/>
    </row>
    <row r="490" spans="2:27" ht="30" customHeight="1">
      <c r="B490" s="502">
        <v>18</v>
      </c>
      <c r="C490" s="500" t="s">
        <v>137</v>
      </c>
      <c r="D490" s="605"/>
      <c r="E490" s="498"/>
      <c r="F490" s="594"/>
      <c r="G490" s="353">
        <v>93</v>
      </c>
      <c r="H490" s="91">
        <f>IF(ユーザー別卸価格!H490="","", IF(ISNUMBER(ユーザー別卸価格!H490),IF(入力!$C$25=1,ROUNDDOWN(IF(入力!$C$21=1,ユーザー別卸価格!H490/(100-入力!$C$22)%,ユーザー別卸価格!H490+入力!$C$23),-入力!$C$24),IF(入力!$C$25=2,ROUNDUP(IF(入力!$C$21=1,ユーザー別卸価格!H490/(100-入力!$C$22)%,ユーザー別卸価格!H490+入力!$C$23),-入力!$C$24),ROUND(IF(入力!$C$21=1,ユーザー別卸価格!H490/(100-入力!$C$22)%,ユーザー別卸価格!H490+入力!$C$23),-入力!$C$24))),ユーザー別卸価格!H490))</f>
        <v>41600</v>
      </c>
      <c r="I490" s="125" t="str">
        <f>'6桁'!I490</f>
        <v>W★</v>
      </c>
      <c r="J490" s="91" t="str">
        <f>IF(ユーザー別卸価格!J490="","", IF(ISNUMBER(ユーザー別卸価格!J490),IF(入力!$C$25=1,ROUNDDOWN(IF(入力!$C$21=1,ユーザー別卸価格!J490/(100-入力!$C$22)%,ユーザー別卸価格!J490+入力!$C$23),-入力!$C$24),IF(入力!$C$25=2,ROUNDUP(IF(入力!$C$21=1,ユーザー別卸価格!J490/(100-入力!$C$22)%,ユーザー別卸価格!J490+入力!$C$23),-入力!$C$24),ROUND(IF(入力!$C$21=1,ユーザー別卸価格!J490/(100-入力!$C$22)%,ユーザー別卸価格!J490+入力!$C$23),-入力!$C$24))),ユーザー別卸価格!J490))</f>
        <v/>
      </c>
      <c r="K490" s="125">
        <f>'6桁'!K490</f>
        <v>0</v>
      </c>
      <c r="L490" s="91" t="str">
        <f>IF(ユーザー別卸価格!L490="","", IF(ISNUMBER(ユーザー別卸価格!L490),IF(入力!$C$25=1,ROUNDDOWN(IF(入力!$C$21=1,ユーザー別卸価格!L490/(100-入力!$C$22)%,ユーザー別卸価格!L490+入力!$C$23),-入力!$C$24),IF(入力!$C$25=2,ROUNDUP(IF(入力!$C$21=1,ユーザー別卸価格!L490/(100-入力!$C$22)%,ユーザー別卸価格!L490+入力!$C$23),-入力!$C$24),ROUND(IF(入力!$C$21=1,ユーザー別卸価格!L490/(100-入力!$C$22)%,ユーザー別卸価格!L490+入力!$C$23),-入力!$C$24))),ユーザー別卸価格!L490))</f>
        <v/>
      </c>
      <c r="M490" s="125">
        <f>'6桁'!M490</f>
        <v>0</v>
      </c>
      <c r="N490" s="91" t="str">
        <f>IF(ユーザー別卸価格!N490="","", IF(ISNUMBER(ユーザー別卸価格!N490),IF(入力!$C$25=1,ROUNDDOWN(IF(入力!$C$21=1,ユーザー別卸価格!N490/(100-入力!$C$22)%,ユーザー別卸価格!N490+入力!$C$23),-入力!$C$24),IF(入力!$C$25=2,ROUNDUP(IF(入力!$C$21=1,ユーザー別卸価格!N490/(100-入力!$C$22)%,ユーザー別卸価格!N490+入力!$C$23),-入力!$C$24),ROUND(IF(入力!$C$21=1,ユーザー別卸価格!N490/(100-入力!$C$22)%,ユーザー別卸価格!N490+入力!$C$23),-入力!$C$24))),ユーザー別卸価格!N490))</f>
        <v/>
      </c>
      <c r="O490" s="125">
        <f>'6桁'!O490</f>
        <v>0</v>
      </c>
      <c r="P490" s="91" t="str">
        <f>IF(ユーザー別卸価格!P490="","", IF(ISNUMBER(ユーザー別卸価格!P490),IF(入力!$C$25=1,ROUNDDOWN(IF(入力!$C$21=1,ユーザー別卸価格!P490/(100-入力!$C$22)%,ユーザー別卸価格!P490+入力!$C$23),-入力!$C$24),IF(入力!$C$25=2,ROUNDUP(IF(入力!$C$21=1,ユーザー別卸価格!P490/(100-入力!$C$22)%,ユーザー別卸価格!P490+入力!$C$23),-入力!$C$24),ROUND(IF(入力!$C$21=1,ユーザー別卸価格!P490/(100-入力!$C$22)%,ユーザー別卸価格!P490+入力!$C$23),-入力!$C$24))),ユーザー別卸価格!P490))</f>
        <v/>
      </c>
      <c r="Q490" s="125">
        <f>'6桁'!Q490</f>
        <v>0</v>
      </c>
      <c r="R490" s="91" t="str">
        <f>IF(ユーザー別卸価格!R490="","", IF(ISNUMBER(ユーザー別卸価格!R490),IF(入力!$E$25=1,ROUNDDOWN(IF(入力!$E$21=1,ユーザー別卸価格!R490/(100-入力!$E$22)%,ユーザー別卸価格!R490+入力!$E$23),-入力!$E$24),IF(入力!$E$25=2,ROUNDUP(IF(入力!$E$21=1,ユーザー別卸価格!R490/(100-入力!$E$22)%,ユーザー別卸価格!R490+入力!$E$23),-入力!$E$24),ROUND(IF(入力!$E$21=1,ユーザー別卸価格!R490/(100-入力!$E$22)%,ユーザー別卸価格!R490+入力!$E$23),-入力!$E$24))),ユーザー別卸価格!R490))</f>
        <v/>
      </c>
      <c r="S490" s="125">
        <f>'6桁'!S490</f>
        <v>0</v>
      </c>
      <c r="T490" s="457" t="str">
        <f>IF(ユーザー別卸価格!T490="","", IF(ISNUMBER(ユーザー別卸価格!T490),IF(入力!$E$25=1,ROUNDDOWN(IF(入力!$E$21=1,ユーザー別卸価格!T490/(100-入力!$E$22)%,ユーザー別卸価格!T490+入力!$E$23),-入力!$E$24),IF(入力!$E$25=2,ROUNDUP(IF(入力!$E$21=1,ユーザー別卸価格!T490/(100-入力!$E$22)%,ユーザー別卸価格!T490+入力!$E$23),-入力!$E$24),ROUND(IF(入力!$E$21=1,ユーザー別卸価格!T490/(100-入力!$E$22)%,ユーザー別卸価格!T490+入力!$E$23),-入力!$E$24))),ユーザー別卸価格!T490))</f>
        <v/>
      </c>
      <c r="U490" s="124">
        <f>'6桁'!U490</f>
        <v>0</v>
      </c>
      <c r="V490" s="457" t="str">
        <f>IF(ユーザー別卸価格!V490="","", IF(ISNUMBER(ユーザー別卸価格!V490),IF(入力!$E$25=1,ROUNDDOWN(IF(入力!$E$21=1,ユーザー別卸価格!V490/(100-入力!$E$22)%,ユーザー別卸価格!V490+入力!$E$23),-入力!$E$24),IF(入力!$E$25=2,ROUNDUP(IF(入力!$E$21=1,ユーザー別卸価格!V490/(100-入力!$E$22)%,ユーザー別卸価格!V490+入力!$E$23),-入力!$E$24),ROUND(IF(入力!$E$21=1,ユーザー別卸価格!V490/(100-入力!$E$22)%,ユーザー別卸価格!V490+入力!$E$23),-入力!$E$24))),ユーザー別卸価格!V490))</f>
        <v/>
      </c>
      <c r="W490" s="125">
        <f>'6桁'!W490</f>
        <v>0</v>
      </c>
      <c r="X490" s="74"/>
      <c r="Y490" s="265"/>
      <c r="Z490" s="40"/>
    </row>
    <row r="491" spans="2:27" ht="30" customHeight="1">
      <c r="B491" s="503"/>
      <c r="C491" s="500" t="s">
        <v>86</v>
      </c>
      <c r="D491" s="605"/>
      <c r="E491" s="500"/>
      <c r="F491" s="587"/>
      <c r="G491" s="342">
        <v>95</v>
      </c>
      <c r="H491" s="95">
        <f>IF(ユーザー別卸価格!H491="","", IF(ISNUMBER(ユーザー別卸価格!H491),IF(入力!$C$25=1,ROUNDDOWN(IF(入力!$C$21=1,ユーザー別卸価格!H491/(100-入力!$C$22)%,ユーザー別卸価格!H491+入力!$C$23),-入力!$C$24),IF(入力!$C$25=2,ROUNDUP(IF(入力!$C$21=1,ユーザー別卸価格!H491/(100-入力!$C$22)%,ユーザー別卸価格!H491+入力!$C$23),-入力!$C$24),ROUND(IF(入力!$C$21=1,ユーザー別卸価格!H491/(100-入力!$C$22)%,ユーザー別卸価格!H491+入力!$C$23),-入力!$C$24))),ユーザー別卸価格!H491))</f>
        <v>44800</v>
      </c>
      <c r="I491" s="96" t="str">
        <f>'6桁'!I491</f>
        <v>W★</v>
      </c>
      <c r="J491" s="95" t="str">
        <f>IF(ユーザー別卸価格!J491="","", IF(ISNUMBER(ユーザー別卸価格!J491),IF(入力!$C$25=1,ROUNDDOWN(IF(入力!$C$21=1,ユーザー別卸価格!J491/(100-入力!$C$22)%,ユーザー別卸価格!J491+入力!$C$23),-入力!$C$24),IF(入力!$C$25=2,ROUNDUP(IF(入力!$C$21=1,ユーザー別卸価格!J491/(100-入力!$C$22)%,ユーザー別卸価格!J491+入力!$C$23),-入力!$C$24),ROUND(IF(入力!$C$21=1,ユーザー別卸価格!J491/(100-入力!$C$22)%,ユーザー別卸価格!J491+入力!$C$23),-入力!$C$24))),ユーザー別卸価格!J491))</f>
        <v/>
      </c>
      <c r="K491" s="96">
        <f>'6桁'!K491</f>
        <v>0</v>
      </c>
      <c r="L491" s="95" t="str">
        <f>IF(ユーザー別卸価格!L491="","", IF(ISNUMBER(ユーザー別卸価格!L491),IF(入力!$C$25=1,ROUNDDOWN(IF(入力!$C$21=1,ユーザー別卸価格!L491/(100-入力!$C$22)%,ユーザー別卸価格!L491+入力!$C$23),-入力!$C$24),IF(入力!$C$25=2,ROUNDUP(IF(入力!$C$21=1,ユーザー別卸価格!L491/(100-入力!$C$22)%,ユーザー別卸価格!L491+入力!$C$23),-入力!$C$24),ROUND(IF(入力!$C$21=1,ユーザー別卸価格!L491/(100-入力!$C$22)%,ユーザー別卸価格!L491+入力!$C$23),-入力!$C$24))),ユーザー別卸価格!L491))</f>
        <v/>
      </c>
      <c r="M491" s="96">
        <f>'6桁'!M491</f>
        <v>0</v>
      </c>
      <c r="N491" s="95" t="str">
        <f>IF(ユーザー別卸価格!N491="","", IF(ISNUMBER(ユーザー別卸価格!N491),IF(入力!$C$25=1,ROUNDDOWN(IF(入力!$C$21=1,ユーザー別卸価格!N491/(100-入力!$C$22)%,ユーザー別卸価格!N491+入力!$C$23),-入力!$C$24),IF(入力!$C$25=2,ROUNDUP(IF(入力!$C$21=1,ユーザー別卸価格!N491/(100-入力!$C$22)%,ユーザー別卸価格!N491+入力!$C$23),-入力!$C$24),ROUND(IF(入力!$C$21=1,ユーザー別卸価格!N491/(100-入力!$C$22)%,ユーザー別卸価格!N491+入力!$C$23),-入力!$C$24))),ユーザー別卸価格!N491))</f>
        <v/>
      </c>
      <c r="O491" s="96">
        <f>'6桁'!O491</f>
        <v>0</v>
      </c>
      <c r="P491" s="95" t="str">
        <f>IF(ユーザー別卸価格!P491="","", IF(ISNUMBER(ユーザー別卸価格!P491),IF(入力!$C$25=1,ROUNDDOWN(IF(入力!$C$21=1,ユーザー別卸価格!P491/(100-入力!$C$22)%,ユーザー別卸価格!P491+入力!$C$23),-入力!$C$24),IF(入力!$C$25=2,ROUNDUP(IF(入力!$C$21=1,ユーザー別卸価格!P491/(100-入力!$C$22)%,ユーザー別卸価格!P491+入力!$C$23),-入力!$C$24),ROUND(IF(入力!$C$21=1,ユーザー別卸価格!P491/(100-入力!$C$22)%,ユーザー別卸価格!P491+入力!$C$23),-入力!$C$24))),ユーザー別卸価格!P491))</f>
        <v/>
      </c>
      <c r="Q491" s="96">
        <f>'6桁'!Q491</f>
        <v>0</v>
      </c>
      <c r="R491" s="95" t="str">
        <f>IF(ユーザー別卸価格!R491="","", IF(ISNUMBER(ユーザー別卸価格!R491),IF(入力!$E$25=1,ROUNDDOWN(IF(入力!$E$21=1,ユーザー別卸価格!R491/(100-入力!$E$22)%,ユーザー別卸価格!R491+入力!$E$23),-入力!$E$24),IF(入力!$E$25=2,ROUNDUP(IF(入力!$E$21=1,ユーザー別卸価格!R491/(100-入力!$E$22)%,ユーザー別卸価格!R491+入力!$E$23),-入力!$E$24),ROUND(IF(入力!$E$21=1,ユーザー別卸価格!R491/(100-入力!$E$22)%,ユーザー別卸価格!R491+入力!$E$23),-入力!$E$24))),ユーザー別卸価格!R491))</f>
        <v/>
      </c>
      <c r="S491" s="96">
        <f>'6桁'!S491</f>
        <v>0</v>
      </c>
      <c r="T491" s="456" t="str">
        <f>IF(ユーザー別卸価格!T491="","", IF(ISNUMBER(ユーザー別卸価格!T491),IF(入力!$E$25=1,ROUNDDOWN(IF(入力!$E$21=1,ユーザー別卸価格!T491/(100-入力!$E$22)%,ユーザー別卸価格!T491+入力!$E$23),-入力!$E$24),IF(入力!$E$25=2,ROUNDUP(IF(入力!$E$21=1,ユーザー別卸価格!T491/(100-入力!$E$22)%,ユーザー別卸価格!T491+入力!$E$23),-入力!$E$24),ROUND(IF(入力!$E$21=1,ユーザー別卸価格!T491/(100-入力!$E$22)%,ユーザー別卸価格!T491+入力!$E$23),-入力!$E$24))),ユーザー別卸価格!T491))</f>
        <v/>
      </c>
      <c r="U491" s="126">
        <f>'6桁'!U491</f>
        <v>0</v>
      </c>
      <c r="V491" s="456" t="str">
        <f>IF(ユーザー別卸価格!V491="","", IF(ISNUMBER(ユーザー別卸価格!V491),IF(入力!$E$25=1,ROUNDDOWN(IF(入力!$E$21=1,ユーザー別卸価格!V491/(100-入力!$E$22)%,ユーザー別卸価格!V491+入力!$E$23),-入力!$E$24),IF(入力!$E$25=2,ROUNDUP(IF(入力!$E$21=1,ユーザー別卸価格!V491/(100-入力!$E$22)%,ユーザー別卸価格!V491+入力!$E$23),-入力!$E$24),ROUND(IF(入力!$E$21=1,ユーザー別卸価格!V491/(100-入力!$E$22)%,ユーザー別卸価格!V491+入力!$E$23),-入力!$E$24))),ユーザー別卸価格!V491))</f>
        <v/>
      </c>
      <c r="W491" s="96">
        <f>'6桁'!W491</f>
        <v>0</v>
      </c>
      <c r="X491" s="74"/>
      <c r="Y491" s="265"/>
      <c r="Z491" s="40"/>
    </row>
    <row r="492" spans="2:27" ht="30" customHeight="1">
      <c r="B492" s="503"/>
      <c r="C492" s="500" t="s">
        <v>308</v>
      </c>
      <c r="D492" s="605"/>
      <c r="E492" s="500">
        <v>92</v>
      </c>
      <c r="F492" s="587"/>
      <c r="G492" s="342"/>
      <c r="H492" s="95">
        <f>IF(ユーザー別卸価格!H492="","", IF(ISNUMBER(ユーザー別卸価格!H492),IF(入力!$C$25=1,ROUNDDOWN(IF(入力!$C$21=1,ユーザー別卸価格!H492/(100-入力!$C$22)%,ユーザー別卸価格!H492+入力!$C$23),-入力!$C$24),IF(入力!$C$25=2,ROUNDUP(IF(入力!$C$21=1,ユーザー別卸価格!H492/(100-入力!$C$22)%,ユーザー別卸価格!H492+入力!$C$23),-入力!$C$24),ROUND(IF(入力!$C$21=1,ユーザー別卸価格!H492/(100-入力!$C$22)%,ユーザー別卸価格!H492+入力!$C$23),-入力!$C$24))),ユーザー別卸価格!H492))</f>
        <v>36400</v>
      </c>
      <c r="I492" s="96" t="str">
        <f>'6桁'!I492</f>
        <v>V</v>
      </c>
      <c r="J492" s="95" t="str">
        <f>IF(ユーザー別卸価格!J492="","", IF(ISNUMBER(ユーザー別卸価格!J492),IF(入力!$C$25=1,ROUNDDOWN(IF(入力!$C$21=1,ユーザー別卸価格!J492/(100-入力!$C$22)%,ユーザー別卸価格!J492+入力!$C$23),-入力!$C$24),IF(入力!$C$25=2,ROUNDUP(IF(入力!$C$21=1,ユーザー別卸価格!J492/(100-入力!$C$22)%,ユーザー別卸価格!J492+入力!$C$23),-入力!$C$24),ROUND(IF(入力!$C$21=1,ユーザー別卸価格!J492/(100-入力!$C$22)%,ユーザー別卸価格!J492+入力!$C$23),-入力!$C$24))),ユーザー別卸価格!J492))</f>
        <v/>
      </c>
      <c r="K492" s="96">
        <f>'6桁'!K492</f>
        <v>0</v>
      </c>
      <c r="L492" s="95">
        <f>IF(ユーザー別卸価格!L492="","", IF(ISNUMBER(ユーザー別卸価格!L492),IF(入力!$C$25=1,ROUNDDOWN(IF(入力!$C$21=1,ユーザー別卸価格!L492/(100-入力!$C$22)%,ユーザー別卸価格!L492+入力!$C$23),-入力!$C$24),IF(入力!$C$25=2,ROUNDUP(IF(入力!$C$21=1,ユーザー別卸価格!L492/(100-入力!$C$22)%,ユーザー別卸価格!L492+入力!$C$23),-入力!$C$24),ROUND(IF(入力!$C$21=1,ユーザー別卸価格!L492/(100-入力!$C$22)%,ユーザー別卸価格!L492+入力!$C$23),-入力!$C$24))),ユーザー別卸価格!L492))</f>
        <v>36000</v>
      </c>
      <c r="M492" s="96" t="str">
        <f>'6桁'!M492</f>
        <v>V</v>
      </c>
      <c r="N492" s="95" t="str">
        <f>IF(ユーザー別卸価格!N492="","", IF(ISNUMBER(ユーザー別卸価格!N492),IF(入力!$C$25=1,ROUNDDOWN(IF(入力!$C$21=1,ユーザー別卸価格!N492/(100-入力!$C$22)%,ユーザー別卸価格!N492+入力!$C$23),-入力!$C$24),IF(入力!$C$25=2,ROUNDUP(IF(入力!$C$21=1,ユーザー別卸価格!N492/(100-入力!$C$22)%,ユーザー別卸価格!N492+入力!$C$23),-入力!$C$24),ROUND(IF(入力!$C$21=1,ユーザー別卸価格!N492/(100-入力!$C$22)%,ユーザー別卸価格!N492+入力!$C$23),-入力!$C$24))),ユーザー別卸価格!N492))</f>
        <v/>
      </c>
      <c r="O492" s="96">
        <f>'6桁'!O492</f>
        <v>0</v>
      </c>
      <c r="P492" s="95" t="str">
        <f>IF(ユーザー別卸価格!P492="","", IF(ISNUMBER(ユーザー別卸価格!P492),IF(入力!$C$25=1,ROUNDDOWN(IF(入力!$C$21=1,ユーザー別卸価格!P492/(100-入力!$C$22)%,ユーザー別卸価格!P492+入力!$C$23),-入力!$C$24),IF(入力!$C$25=2,ROUNDUP(IF(入力!$C$21=1,ユーザー別卸価格!P492/(100-入力!$C$22)%,ユーザー別卸価格!P492+入力!$C$23),-入力!$C$24),ROUND(IF(入力!$C$21=1,ユーザー別卸価格!P492/(100-入力!$C$22)%,ユーザー別卸価格!P492+入力!$C$23),-入力!$C$24))),ユーザー別卸価格!P492))</f>
        <v/>
      </c>
      <c r="Q492" s="96">
        <f>'6桁'!Q492</f>
        <v>0</v>
      </c>
      <c r="R492" s="95">
        <f>IF(ユーザー別卸価格!R492="","", IF(ISNUMBER(ユーザー別卸価格!R492),IF(入力!$E$25=1,ROUNDDOWN(IF(入力!$E$21=1,ユーザー別卸価格!R492/(100-入力!$E$22)%,ユーザー別卸価格!R492+入力!$E$23),-入力!$E$24),IF(入力!$E$25=2,ROUNDUP(IF(入力!$E$21=1,ユーザー別卸価格!R492/(100-入力!$E$22)%,ユーザー別卸価格!R492+入力!$E$23),-入力!$E$24),ROUND(IF(入力!$E$21=1,ユーザー別卸価格!R492/(100-入力!$E$22)%,ユーザー別卸価格!R492+入力!$E$23),-入力!$E$24))),ユーザー別卸価格!R492))</f>
        <v>27500</v>
      </c>
      <c r="S492" s="96" t="str">
        <f>'6桁'!S492</f>
        <v>W</v>
      </c>
      <c r="T492" s="456" t="str">
        <f>IF(ユーザー別卸価格!T492="","", IF(ISNUMBER(ユーザー別卸価格!T492),IF(入力!$E$25=1,ROUNDDOWN(IF(入力!$E$21=1,ユーザー別卸価格!T492/(100-入力!$E$22)%,ユーザー別卸価格!T492+入力!$E$23),-入力!$E$24),IF(入力!$E$25=2,ROUNDUP(IF(入力!$E$21=1,ユーザー別卸価格!T492/(100-入力!$E$22)%,ユーザー別卸価格!T492+入力!$E$23),-入力!$E$24),ROUND(IF(入力!$E$21=1,ユーザー別卸価格!T492/(100-入力!$E$22)%,ユーザー別卸価格!T492+入力!$E$23),-入力!$E$24))),ユーザー別卸価格!T492))</f>
        <v/>
      </c>
      <c r="U492" s="126">
        <f>'6桁'!U492</f>
        <v>0</v>
      </c>
      <c r="V492" s="456" t="str">
        <f>IF(ユーザー別卸価格!V492="","", IF(ISNUMBER(ユーザー別卸価格!V492),IF(入力!$E$25=1,ROUNDDOWN(IF(入力!$E$21=1,ユーザー別卸価格!V492/(100-入力!$E$22)%,ユーザー別卸価格!V492+入力!$E$23),-入力!$E$24),IF(入力!$E$25=2,ROUNDUP(IF(入力!$E$21=1,ユーザー別卸価格!V492/(100-入力!$E$22)%,ユーザー別卸価格!V492+入力!$E$23),-入力!$E$24),ROUND(IF(入力!$E$21=1,ユーザー別卸価格!V492/(100-入力!$E$22)%,ユーザー別卸価格!V492+入力!$E$23),-入力!$E$24))),ユーザー別卸価格!V492))</f>
        <v/>
      </c>
      <c r="W492" s="96">
        <f>'6桁'!W492</f>
        <v>0</v>
      </c>
      <c r="X492" s="74"/>
      <c r="Y492" s="265"/>
      <c r="Z492" s="40"/>
    </row>
    <row r="493" spans="2:27" ht="30" customHeight="1">
      <c r="B493" s="503"/>
      <c r="C493" s="500" t="s">
        <v>139</v>
      </c>
      <c r="D493" s="605"/>
      <c r="E493" s="500">
        <v>95</v>
      </c>
      <c r="F493" s="587"/>
      <c r="G493" s="342">
        <v>99</v>
      </c>
      <c r="H493" s="456">
        <f>IF(ユーザー別卸価格!H493="","", IF(ISNUMBER(ユーザー別卸価格!H493),IF(入力!$C$25=1,ROUNDDOWN(IF(入力!$C$21=1,ユーザー別卸価格!H493/(100-入力!$C$22)%,ユーザー別卸価格!H493+入力!$C$23),-入力!$C$24),IF(入力!$C$25=2,ROUNDUP(IF(入力!$C$21=1,ユーザー別卸価格!H493/(100-入力!$C$22)%,ユーザー別卸価格!H493+入力!$C$23),-入力!$C$24),ROUND(IF(入力!$C$21=1,ユーザー別卸価格!H493/(100-入力!$C$22)%,ユーザー別卸価格!H493+入力!$C$23),-入力!$C$24))),ユーザー別卸価格!H493))</f>
        <v>37800</v>
      </c>
      <c r="I493" s="96" t="str">
        <f>'6桁'!I493</f>
        <v>W</v>
      </c>
      <c r="J493" s="95" t="str">
        <f>IF(ユーザー別卸価格!J493="","", IF(ISNUMBER(ユーザー別卸価格!J493),IF(入力!$C$25=1,ROUNDDOWN(IF(入力!$C$21=1,ユーザー別卸価格!J493/(100-入力!$C$22)%,ユーザー別卸価格!J493+入力!$C$23),-入力!$C$24),IF(入力!$C$25=2,ROUNDUP(IF(入力!$C$21=1,ユーザー別卸価格!J493/(100-入力!$C$22)%,ユーザー別卸価格!J493+入力!$C$23),-入力!$C$24),ROUND(IF(入力!$C$21=1,ユーザー別卸価格!J493/(100-入力!$C$22)%,ユーザー別卸価格!J493+入力!$C$23),-入力!$C$24))),ユーザー別卸価格!J493))</f>
        <v/>
      </c>
      <c r="K493" s="96">
        <f>'6桁'!K493</f>
        <v>0</v>
      </c>
      <c r="L493" s="95">
        <f>IF(ユーザー別卸価格!L493="","", IF(ISNUMBER(ユーザー別卸価格!L493),IF(入力!$C$25=1,ROUNDDOWN(IF(入力!$C$21=1,ユーザー別卸価格!L493/(100-入力!$C$22)%,ユーザー別卸価格!L493+入力!$C$23),-入力!$C$24),IF(入力!$C$25=2,ROUNDUP(IF(入力!$C$21=1,ユーザー別卸価格!L493/(100-入力!$C$22)%,ユーザー別卸価格!L493+入力!$C$23),-入力!$C$24),ROUND(IF(入力!$C$21=1,ユーザー別卸価格!L493/(100-入力!$C$22)%,ユーザー別卸価格!L493+入力!$C$23),-入力!$C$24))),ユーザー別卸価格!L493))</f>
        <v>36000</v>
      </c>
      <c r="M493" s="96" t="str">
        <f>'6桁'!M493</f>
        <v>⑩V</v>
      </c>
      <c r="N493" s="95" t="str">
        <f>IF(ユーザー別卸価格!N493="","", IF(ISNUMBER(ユーザー別卸価格!N493),IF(入力!$C$25=1,ROUNDDOWN(IF(入力!$C$21=1,ユーザー別卸価格!N493/(100-入力!$C$22)%,ユーザー別卸価格!N493+入力!$C$23),-入力!$C$24),IF(入力!$C$25=2,ROUNDUP(IF(入力!$C$21=1,ユーザー別卸価格!N493/(100-入力!$C$22)%,ユーザー別卸価格!N493+入力!$C$23),-入力!$C$24),ROUND(IF(入力!$C$21=1,ユーザー別卸価格!N493/(100-入力!$C$22)%,ユーザー別卸価格!N493+入力!$C$23),-入力!$C$24))),ユーザー別卸価格!N493))</f>
        <v/>
      </c>
      <c r="O493" s="96">
        <f>'6桁'!O493</f>
        <v>0</v>
      </c>
      <c r="P493" s="95" t="str">
        <f>IF(ユーザー別卸価格!P493="","", IF(ISNUMBER(ユーザー別卸価格!P493),IF(入力!$C$25=1,ROUNDDOWN(IF(入力!$C$21=1,ユーザー別卸価格!P493/(100-入力!$C$22)%,ユーザー別卸価格!P493+入力!$C$23),-入力!$C$24),IF(入力!$C$25=2,ROUNDUP(IF(入力!$C$21=1,ユーザー別卸価格!P493/(100-入力!$C$22)%,ユーザー別卸価格!P493+入力!$C$23),-入力!$C$24),ROUND(IF(入力!$C$21=1,ユーザー別卸価格!P493/(100-入力!$C$22)%,ユーザー別卸価格!P493+入力!$C$23),-入力!$C$24))),ユーザー別卸価格!P493))</f>
        <v/>
      </c>
      <c r="Q493" s="96">
        <f>'6桁'!Q493</f>
        <v>0</v>
      </c>
      <c r="R493" s="95">
        <f>IF(ユーザー別卸価格!R493="","", IF(ISNUMBER(ユーザー別卸価格!R493),IF(入力!$E$25=1,ROUNDDOWN(IF(入力!$E$21=1,ユーザー別卸価格!R493/(100-入力!$E$22)%,ユーザー別卸価格!R493+入力!$E$23),-入力!$E$24),IF(入力!$E$25=2,ROUNDUP(IF(入力!$E$21=1,ユーザー別卸価格!R493/(100-入力!$E$22)%,ユーザー別卸価格!R493+入力!$E$23),-入力!$E$24),ROUND(IF(入力!$E$21=1,ユーザー別卸価格!R493/(100-入力!$E$22)%,ユーザー別卸価格!R493+入力!$E$23),-入力!$E$24))),ユーザー別卸価格!R493))</f>
        <v>30500</v>
      </c>
      <c r="S493" s="96" t="str">
        <f>'6桁'!S493</f>
        <v>W★</v>
      </c>
      <c r="T493" s="456" t="str">
        <f>IF(ユーザー別卸価格!T493="","", IF(ISNUMBER(ユーザー別卸価格!T493),IF(入力!$E$25=1,ROUNDDOWN(IF(入力!$E$21=1,ユーザー別卸価格!T493/(100-入力!$E$22)%,ユーザー別卸価格!T493+入力!$E$23),-入力!$E$24),IF(入力!$E$25=2,ROUNDUP(IF(入力!$E$21=1,ユーザー別卸価格!T493/(100-入力!$E$22)%,ユーザー別卸価格!T493+入力!$E$23),-入力!$E$24),ROUND(IF(入力!$E$21=1,ユーザー別卸価格!T493/(100-入力!$E$22)%,ユーザー別卸価格!T493+入力!$E$23),-入力!$E$24))),ユーザー別卸価格!T493))</f>
        <v/>
      </c>
      <c r="U493" s="126">
        <f>'6桁'!U493</f>
        <v>0</v>
      </c>
      <c r="V493" s="456" t="str">
        <f>IF(ユーザー別卸価格!V493="","", IF(ISNUMBER(ユーザー別卸価格!V493),IF(入力!$E$25=1,ROUNDDOWN(IF(入力!$E$21=1,ユーザー別卸価格!V493/(100-入力!$E$22)%,ユーザー別卸価格!V493+入力!$E$23),-入力!$E$24),IF(入力!$E$25=2,ROUNDUP(IF(入力!$E$21=1,ユーザー別卸価格!V493/(100-入力!$E$22)%,ユーザー別卸価格!V493+入力!$E$23),-入力!$E$24),ROUND(IF(入力!$E$21=1,ユーザー別卸価格!V493/(100-入力!$E$22)%,ユーザー別卸価格!V493+入力!$E$23),-入力!$E$24))),ユーザー別卸価格!V493))</f>
        <v/>
      </c>
      <c r="W493" s="96">
        <f>'6桁'!W493</f>
        <v>0</v>
      </c>
      <c r="X493" s="74"/>
      <c r="Y493" s="265"/>
      <c r="Z493" s="40"/>
    </row>
    <row r="494" spans="2:27" ht="30" customHeight="1">
      <c r="B494" s="503"/>
      <c r="C494" s="500" t="s">
        <v>140</v>
      </c>
      <c r="D494" s="605"/>
      <c r="E494" s="500">
        <v>97</v>
      </c>
      <c r="F494" s="587"/>
      <c r="G494" s="342">
        <v>101</v>
      </c>
      <c r="H494" s="95" t="str">
        <f>IF(ユーザー別卸価格!H494="","", IF(ISNUMBER(ユーザー別卸価格!H494),IF(入力!$C$25=1,ROUNDDOWN(IF(入力!$C$21=1,ユーザー別卸価格!H494/(100-入力!$C$22)%,ユーザー別卸価格!H494+入力!$C$23),-入力!$C$24),IF(入力!$C$25=2,ROUNDUP(IF(入力!$C$21=1,ユーザー別卸価格!H494/(100-入力!$C$22)%,ユーザー別卸価格!H494+入力!$C$23),-入力!$C$24),ROUND(IF(入力!$C$21=1,ユーザー別卸価格!H494/(100-入力!$C$22)%,ユーザー別卸価格!H494+入力!$C$23),-入力!$C$24))),ユーザー別卸価格!H494))</f>
        <v/>
      </c>
      <c r="I494" s="96">
        <f>'6桁'!I494</f>
        <v>0</v>
      </c>
      <c r="J494" s="95" t="str">
        <f>IF(ユーザー別卸価格!J494="","", IF(ISNUMBER(ユーザー別卸価格!J494),IF(入力!$C$25=1,ROUNDDOWN(IF(入力!$C$21=1,ユーザー別卸価格!J494/(100-入力!$C$22)%,ユーザー別卸価格!J494+入力!$C$23),-入力!$C$24),IF(入力!$C$25=2,ROUNDUP(IF(入力!$C$21=1,ユーザー別卸価格!J494/(100-入力!$C$22)%,ユーザー別卸価格!J494+入力!$C$23),-入力!$C$24),ROUND(IF(入力!$C$21=1,ユーザー別卸価格!J494/(100-入力!$C$22)%,ユーザー別卸価格!J494+入力!$C$23),-入力!$C$24))),ユーザー別卸価格!J494))</f>
        <v/>
      </c>
      <c r="K494" s="96">
        <f>'6桁'!K494</f>
        <v>0</v>
      </c>
      <c r="L494" s="95" t="str">
        <f>IF(ユーザー別卸価格!L494="","", IF(ISNUMBER(ユーザー別卸価格!L494),IF(入力!$C$25=1,ROUNDDOWN(IF(入力!$C$21=1,ユーザー別卸価格!L494/(100-入力!$C$22)%,ユーザー別卸価格!L494+入力!$C$23),-入力!$C$24),IF(入力!$C$25=2,ROUNDUP(IF(入力!$C$21=1,ユーザー別卸価格!L494/(100-入力!$C$22)%,ユーザー別卸価格!L494+入力!$C$23),-入力!$C$24),ROUND(IF(入力!$C$21=1,ユーザー別卸価格!L494/(100-入力!$C$22)%,ユーザー別卸価格!L494+入力!$C$23),-入力!$C$24))),ユーザー別卸価格!L494))</f>
        <v/>
      </c>
      <c r="M494" s="96">
        <f>'6桁'!M494</f>
        <v>0</v>
      </c>
      <c r="N494" s="95" t="str">
        <f>IF(ユーザー別卸価格!N494="","", IF(ISNUMBER(ユーザー別卸価格!N494),IF(入力!$C$25=1,ROUNDDOWN(IF(入力!$C$21=1,ユーザー別卸価格!N494/(100-入力!$C$22)%,ユーザー別卸価格!N494+入力!$C$23),-入力!$C$24),IF(入力!$C$25=2,ROUNDUP(IF(入力!$C$21=1,ユーザー別卸価格!N494/(100-入力!$C$22)%,ユーザー別卸価格!N494+入力!$C$23),-入力!$C$24),ROUND(IF(入力!$C$21=1,ユーザー別卸価格!N494/(100-入力!$C$22)%,ユーザー別卸価格!N494+入力!$C$23),-入力!$C$24))),ユーザー別卸価格!N494))</f>
        <v/>
      </c>
      <c r="O494" s="96">
        <f>'6桁'!O494</f>
        <v>0</v>
      </c>
      <c r="P494" s="95" t="str">
        <f>IF(ユーザー別卸価格!P494="","", IF(ISNUMBER(ユーザー別卸価格!P494),IF(入力!$C$25=1,ROUNDDOWN(IF(入力!$C$21=1,ユーザー別卸価格!P494/(100-入力!$C$22)%,ユーザー別卸価格!P494+入力!$C$23),-入力!$C$24),IF(入力!$C$25=2,ROUNDUP(IF(入力!$C$21=1,ユーザー別卸価格!P494/(100-入力!$C$22)%,ユーザー別卸価格!P494+入力!$C$23),-入力!$C$24),ROUND(IF(入力!$C$21=1,ユーザー別卸価格!P494/(100-入力!$C$22)%,ユーザー別卸価格!P494+入力!$C$23),-入力!$C$24))),ユーザー別卸価格!P494))</f>
        <v/>
      </c>
      <c r="Q494" s="96">
        <f>'6桁'!Q494</f>
        <v>0</v>
      </c>
      <c r="R494" s="95">
        <f>IF(ユーザー別卸価格!R494="","", IF(ISNUMBER(ユーザー別卸価格!R494),IF(入力!$E$25=1,ROUNDDOWN(IF(入力!$E$21=1,ユーザー別卸価格!R494/(100-入力!$E$22)%,ユーザー別卸価格!R494+入力!$E$23),-入力!$E$24),IF(入力!$E$25=2,ROUNDUP(IF(入力!$E$21=1,ユーザー別卸価格!R494/(100-入力!$E$22)%,ユーザー別卸価格!R494+入力!$E$23),-入力!$E$24),ROUND(IF(入力!$E$21=1,ユーザー別卸価格!R494/(100-入力!$E$22)%,ユーザー別卸価格!R494+入力!$E$23),-入力!$E$24))),ユーザー別卸価格!R494))</f>
        <v>30000</v>
      </c>
      <c r="S494" s="96" t="str">
        <f>'6桁'!S494</f>
        <v>Y★</v>
      </c>
      <c r="T494" s="456" t="str">
        <f>IF(ユーザー別卸価格!T494="","", IF(ISNUMBER(ユーザー別卸価格!T494),IF(入力!$E$25=1,ROUNDDOWN(IF(入力!$E$21=1,ユーザー別卸価格!T494/(100-入力!$E$22)%,ユーザー別卸価格!T494+入力!$E$23),-入力!$E$24),IF(入力!$E$25=2,ROUNDUP(IF(入力!$E$21=1,ユーザー別卸価格!T494/(100-入力!$E$22)%,ユーザー別卸価格!T494+入力!$E$23),-入力!$E$24),ROUND(IF(入力!$E$21=1,ユーザー別卸価格!T494/(100-入力!$E$22)%,ユーザー別卸価格!T494+入力!$E$23),-入力!$E$24))),ユーザー別卸価格!T494))</f>
        <v/>
      </c>
      <c r="U494" s="126">
        <f>'6桁'!U494</f>
        <v>0</v>
      </c>
      <c r="V494" s="456" t="str">
        <f>IF(ユーザー別卸価格!V494="","", IF(ISNUMBER(ユーザー別卸価格!V494),IF(入力!$E$25=1,ROUNDDOWN(IF(入力!$E$21=1,ユーザー別卸価格!V494/(100-入力!$E$22)%,ユーザー別卸価格!V494+入力!$E$23),-入力!$E$24),IF(入力!$E$25=2,ROUNDUP(IF(入力!$E$21=1,ユーザー別卸価格!V494/(100-入力!$E$22)%,ユーザー別卸価格!V494+入力!$E$23),-入力!$E$24),ROUND(IF(入力!$E$21=1,ユーザー別卸価格!V494/(100-入力!$E$22)%,ユーザー別卸価格!V494+入力!$E$23),-入力!$E$24))),ユーザー別卸価格!V494))</f>
        <v/>
      </c>
      <c r="W494" s="96">
        <f>'6桁'!W494</f>
        <v>0</v>
      </c>
      <c r="X494" s="74"/>
      <c r="Y494" s="265"/>
      <c r="Z494" s="40"/>
    </row>
    <row r="495" spans="2:27" ht="30" customHeight="1">
      <c r="B495" s="503"/>
      <c r="C495" s="500" t="s">
        <v>496</v>
      </c>
      <c r="D495" s="605"/>
      <c r="E495" s="500"/>
      <c r="F495" s="587"/>
      <c r="G495" s="342">
        <v>106</v>
      </c>
      <c r="H495" s="95" t="str">
        <f>IF(ユーザー別卸価格!H495="","", IF(ISNUMBER(ユーザー別卸価格!H495),IF(入力!$C$25=1,ROUNDDOWN(IF(入力!$C$21=1,ユーザー別卸価格!H495/(100-入力!$C$22)%,ユーザー別卸価格!H495+入力!$C$23),-入力!$C$24),IF(入力!$C$25=2,ROUNDUP(IF(入力!$C$21=1,ユーザー別卸価格!H495/(100-入力!$C$22)%,ユーザー別卸価格!H495+入力!$C$23),-入力!$C$24),ROUND(IF(入力!$C$21=1,ユーザー別卸価格!H495/(100-入力!$C$22)%,ユーザー別卸価格!H495+入力!$C$23),-入力!$C$24))),ユーザー別卸価格!H495))</f>
        <v/>
      </c>
      <c r="I495" s="96">
        <f>'6桁'!I495</f>
        <v>0</v>
      </c>
      <c r="J495" s="95" t="str">
        <f>IF(ユーザー別卸価格!J495="","", IF(ISNUMBER(ユーザー別卸価格!J495),IF(入力!$C$25=1,ROUNDDOWN(IF(入力!$C$21=1,ユーザー別卸価格!J495/(100-入力!$C$22)%,ユーザー別卸価格!J495+入力!$C$23),-入力!$C$24),IF(入力!$C$25=2,ROUNDUP(IF(入力!$C$21=1,ユーザー別卸価格!J495/(100-入力!$C$22)%,ユーザー別卸価格!J495+入力!$C$23),-入力!$C$24),ROUND(IF(入力!$C$21=1,ユーザー別卸価格!J495/(100-入力!$C$22)%,ユーザー別卸価格!J495+入力!$C$23),-入力!$C$24))),ユーザー別卸価格!J495))</f>
        <v/>
      </c>
      <c r="K495" s="96">
        <f>'6桁'!K495</f>
        <v>0</v>
      </c>
      <c r="L495" s="95" t="str">
        <f>IF(ユーザー別卸価格!L495="","", IF(ISNUMBER(ユーザー別卸価格!L495),IF(入力!$C$25=1,ROUNDDOWN(IF(入力!$C$21=1,ユーザー別卸価格!L495/(100-入力!$C$22)%,ユーザー別卸価格!L495+入力!$C$23),-入力!$C$24),IF(入力!$C$25=2,ROUNDUP(IF(入力!$C$21=1,ユーザー別卸価格!L495/(100-入力!$C$22)%,ユーザー別卸価格!L495+入力!$C$23),-入力!$C$24),ROUND(IF(入力!$C$21=1,ユーザー別卸価格!L495/(100-入力!$C$22)%,ユーザー別卸価格!L495+入力!$C$23),-入力!$C$24))),ユーザー別卸価格!L495))</f>
        <v/>
      </c>
      <c r="M495" s="96">
        <f>'6桁'!M495</f>
        <v>0</v>
      </c>
      <c r="N495" s="95" t="str">
        <f>IF(ユーザー別卸価格!N495="","", IF(ISNUMBER(ユーザー別卸価格!N495),IF(入力!$C$25=1,ROUNDDOWN(IF(入力!$C$21=1,ユーザー別卸価格!N495/(100-入力!$C$22)%,ユーザー別卸価格!N495+入力!$C$23),-入力!$C$24),IF(入力!$C$25=2,ROUNDUP(IF(入力!$C$21=1,ユーザー別卸価格!N495/(100-入力!$C$22)%,ユーザー別卸価格!N495+入力!$C$23),-入力!$C$24),ROUND(IF(入力!$C$21=1,ユーザー別卸価格!N495/(100-入力!$C$22)%,ユーザー別卸価格!N495+入力!$C$23),-入力!$C$24))),ユーザー別卸価格!N495))</f>
        <v/>
      </c>
      <c r="O495" s="96">
        <f>'6桁'!O495</f>
        <v>0</v>
      </c>
      <c r="P495" s="95" t="str">
        <f>IF(ユーザー別卸価格!P495="","", IF(ISNUMBER(ユーザー別卸価格!P495),IF(入力!$C$25=1,ROUNDDOWN(IF(入力!$C$21=1,ユーザー別卸価格!P495/(100-入力!$C$22)%,ユーザー別卸価格!P495+入力!$C$23),-入力!$C$24),IF(入力!$C$25=2,ROUNDUP(IF(入力!$C$21=1,ユーザー別卸価格!P495/(100-入力!$C$22)%,ユーザー別卸価格!P495+入力!$C$23),-入力!$C$24),ROUND(IF(入力!$C$21=1,ユーザー別卸価格!P495/(100-入力!$C$22)%,ユーザー別卸価格!P495+入力!$C$23),-入力!$C$24))),ユーザー別卸価格!P495))</f>
        <v/>
      </c>
      <c r="Q495" s="96">
        <f>'6桁'!Q495</f>
        <v>0</v>
      </c>
      <c r="R495" s="95" t="str">
        <f>IF(ユーザー別卸価格!R495="","", IF(ISNUMBER(ユーザー別卸価格!R495),IF(入力!$E$25=1,ROUNDDOWN(IF(入力!$E$21=1,ユーザー別卸価格!R495/(100-入力!$E$22)%,ユーザー別卸価格!R495+入力!$E$23),-入力!$E$24),IF(入力!$E$25=2,ROUNDUP(IF(入力!$E$21=1,ユーザー別卸価格!R495/(100-入力!$E$22)%,ユーザー別卸価格!R495+入力!$E$23),-入力!$E$24),ROUND(IF(入力!$E$21=1,ユーザー別卸価格!R495/(100-入力!$E$22)%,ユーザー別卸価格!R495+入力!$E$23),-入力!$E$24))),ユーザー別卸価格!R495))</f>
        <v/>
      </c>
      <c r="S495" s="96">
        <f>'6桁'!S495</f>
        <v>0</v>
      </c>
      <c r="T495" s="456" t="str">
        <f>IF(ユーザー別卸価格!T495="","", IF(ISNUMBER(ユーザー別卸価格!T495),IF(入力!$E$25=1,ROUNDDOWN(IF(入力!$E$21=1,ユーザー別卸価格!T495/(100-入力!$E$22)%,ユーザー別卸価格!T495+入力!$E$23),-入力!$E$24),IF(入力!$E$25=2,ROUNDUP(IF(入力!$E$21=1,ユーザー別卸価格!T495/(100-入力!$E$22)%,ユーザー別卸価格!T495+入力!$E$23),-入力!$E$24),ROUND(IF(入力!$E$21=1,ユーザー別卸価格!T495/(100-入力!$E$22)%,ユーザー別卸価格!T495+入力!$E$23),-入力!$E$24))),ユーザー別卸価格!T495))</f>
        <v>卸価格設定なし</v>
      </c>
      <c r="U495" s="126" t="str">
        <f>'6桁'!U495</f>
        <v>W★</v>
      </c>
      <c r="V495" s="456" t="str">
        <f>IF(ユーザー別卸価格!V495="","", IF(ISNUMBER(ユーザー別卸価格!V495),IF(入力!$E$25=1,ROUNDDOWN(IF(入力!$E$21=1,ユーザー別卸価格!V495/(100-入力!$E$22)%,ユーザー別卸価格!V495+入力!$E$23),-入力!$E$24),IF(入力!$E$25=2,ROUNDUP(IF(入力!$E$21=1,ユーザー別卸価格!V495/(100-入力!$E$22)%,ユーザー別卸価格!V495+入力!$E$23),-入力!$E$24),ROUND(IF(入力!$E$21=1,ユーザー別卸価格!V495/(100-入力!$E$22)%,ユーザー別卸価格!V495+入力!$E$23),-入力!$E$24))),ユーザー別卸価格!V495))</f>
        <v/>
      </c>
      <c r="W495" s="96">
        <f>'6桁'!W495</f>
        <v>0</v>
      </c>
      <c r="X495" s="74"/>
      <c r="Y495" s="265"/>
      <c r="Z495" s="40"/>
    </row>
    <row r="496" spans="2:27" ht="30" customHeight="1">
      <c r="B496" s="503"/>
      <c r="C496" s="500" t="s">
        <v>142</v>
      </c>
      <c r="D496" s="605"/>
      <c r="E496" s="500">
        <v>95</v>
      </c>
      <c r="F496" s="587"/>
      <c r="G496" s="342">
        <v>99</v>
      </c>
      <c r="H496" s="95">
        <f>IF(ユーザー別卸価格!H496="","", IF(ISNUMBER(ユーザー別卸価格!H496),IF(入力!$C$25=1,ROUNDDOWN(IF(入力!$C$21=1,ユーザー別卸価格!H496/(100-入力!$C$22)%,ユーザー別卸価格!H496+入力!$C$23),-入力!$C$24),IF(入力!$C$25=2,ROUNDUP(IF(入力!$C$21=1,ユーザー別卸価格!H496/(100-入力!$C$22)%,ユーザー別卸価格!H496+入力!$C$23),-入力!$C$24),ROUND(IF(入力!$C$21=1,ユーザー別卸価格!H496/(100-入力!$C$22)%,ユーザー別卸価格!H496+入力!$C$23),-入力!$C$24))),ユーザー別卸価格!H496))</f>
        <v>35100</v>
      </c>
      <c r="I496" s="96" t="str">
        <f>'6桁'!I496</f>
        <v>V★</v>
      </c>
      <c r="J496" s="95" t="str">
        <f>IF(ユーザー別卸価格!J496="","", IF(ISNUMBER(ユーザー別卸価格!J496),IF(入力!$C$25=1,ROUNDDOWN(IF(入力!$C$21=1,ユーザー別卸価格!J496/(100-入力!$C$22)%,ユーザー別卸価格!J496+入力!$C$23),-入力!$C$24),IF(入力!$C$25=2,ROUNDUP(IF(入力!$C$21=1,ユーザー別卸価格!J496/(100-入力!$C$22)%,ユーザー別卸価格!J496+入力!$C$23),-入力!$C$24),ROUND(IF(入力!$C$21=1,ユーザー別卸価格!J496/(100-入力!$C$22)%,ユーザー別卸価格!J496+入力!$C$23),-入力!$C$24))),ユーザー別卸価格!J496))</f>
        <v/>
      </c>
      <c r="K496" s="96">
        <f>'6桁'!K496</f>
        <v>0</v>
      </c>
      <c r="L496" s="95">
        <f>IF(ユーザー別卸価格!L496="","", IF(ISNUMBER(ユーザー別卸価格!L496),IF(入力!$C$25=1,ROUNDDOWN(IF(入力!$C$21=1,ユーザー別卸価格!L496/(100-入力!$C$22)%,ユーザー別卸価格!L496+入力!$C$23),-入力!$C$24),IF(入力!$C$25=2,ROUNDUP(IF(入力!$C$21=1,ユーザー別卸価格!L496/(100-入力!$C$22)%,ユーザー別卸価格!L496+入力!$C$23),-入力!$C$24),ROUND(IF(入力!$C$21=1,ユーザー別卸価格!L496/(100-入力!$C$22)%,ユーザー別卸価格!L496+入力!$C$23),-入力!$C$24))),ユーザー別卸価格!L496))</f>
        <v>34100</v>
      </c>
      <c r="M496" s="96" t="str">
        <f>'6桁'!M496</f>
        <v>V★</v>
      </c>
      <c r="N496" s="95" t="str">
        <f>IF(ユーザー別卸価格!N496="","", IF(ISNUMBER(ユーザー別卸価格!N496),IF(入力!$C$25=1,ROUNDDOWN(IF(入力!$C$21=1,ユーザー別卸価格!N496/(100-入力!$C$22)%,ユーザー別卸価格!N496+入力!$C$23),-入力!$C$24),IF(入力!$C$25=2,ROUNDUP(IF(入力!$C$21=1,ユーザー別卸価格!N496/(100-入力!$C$22)%,ユーザー別卸価格!N496+入力!$C$23),-入力!$C$24),ROUND(IF(入力!$C$21=1,ユーザー別卸価格!N496/(100-入力!$C$22)%,ユーザー別卸価格!N496+入力!$C$23),-入力!$C$24))),ユーザー別卸価格!N496))</f>
        <v/>
      </c>
      <c r="O496" s="96">
        <f>'6桁'!O496</f>
        <v>0</v>
      </c>
      <c r="P496" s="95" t="str">
        <f>IF(ユーザー別卸価格!P496="","", IF(ISNUMBER(ユーザー別卸価格!P496),IF(入力!$C$25=1,ROUNDDOWN(IF(入力!$C$21=1,ユーザー別卸価格!P496/(100-入力!$C$22)%,ユーザー別卸価格!P496+入力!$C$23),-入力!$C$24),IF(入力!$C$25=2,ROUNDUP(IF(入力!$C$21=1,ユーザー別卸価格!P496/(100-入力!$C$22)%,ユーザー別卸価格!P496+入力!$C$23),-入力!$C$24),ROUND(IF(入力!$C$21=1,ユーザー別卸価格!P496/(100-入力!$C$22)%,ユーザー別卸価格!P496+入力!$C$23),-入力!$C$24))),ユーザー別卸価格!P496))</f>
        <v/>
      </c>
      <c r="Q496" s="96">
        <f>'6桁'!Q496</f>
        <v>0</v>
      </c>
      <c r="R496" s="95" t="str">
        <f>IF(ユーザー別卸価格!R496="","", IF(ISNUMBER(ユーザー別卸価格!R496),IF(入力!$E$25=1,ROUNDDOWN(IF(入力!$E$21=1,ユーザー別卸価格!R496/(100-入力!$E$22)%,ユーザー別卸価格!R496+入力!$E$23),-入力!$E$24),IF(入力!$E$25=2,ROUNDUP(IF(入力!$E$21=1,ユーザー別卸価格!R496/(100-入力!$E$22)%,ユーザー別卸価格!R496+入力!$E$23),-入力!$E$24),ROUND(IF(入力!$E$21=1,ユーザー別卸価格!R496/(100-入力!$E$22)%,ユーザー別卸価格!R496+入力!$E$23),-入力!$E$24))),ユーザー別卸価格!R496))</f>
        <v/>
      </c>
      <c r="S496" s="96">
        <f>'6桁'!S496</f>
        <v>0</v>
      </c>
      <c r="T496" s="456" t="str">
        <f>IF(ユーザー別卸価格!T496="","", IF(ISNUMBER(ユーザー別卸価格!T496),IF(入力!$E$25=1,ROUNDDOWN(IF(入力!$E$21=1,ユーザー別卸価格!T496/(100-入力!$E$22)%,ユーザー別卸価格!T496+入力!$E$23),-入力!$E$24),IF(入力!$E$25=2,ROUNDUP(IF(入力!$E$21=1,ユーザー別卸価格!T496/(100-入力!$E$22)%,ユーザー別卸価格!T496+入力!$E$23),-入力!$E$24),ROUND(IF(入力!$E$21=1,ユーザー別卸価格!T496/(100-入力!$E$22)%,ユーザー別卸価格!T496+入力!$E$23),-入力!$E$24))),ユーザー別卸価格!T496))</f>
        <v>卸価格設定なし</v>
      </c>
      <c r="U496" s="126" t="str">
        <f>'6桁'!U496</f>
        <v>W★</v>
      </c>
      <c r="V496" s="456" t="str">
        <f>IF(ユーザー別卸価格!V496="","", IF(ISNUMBER(ユーザー別卸価格!V496),IF(入力!$E$25=1,ROUNDDOWN(IF(入力!$E$21=1,ユーザー別卸価格!V496/(100-入力!$E$22)%,ユーザー別卸価格!V496+入力!$E$23),-入力!$E$24),IF(入力!$E$25=2,ROUNDUP(IF(入力!$E$21=1,ユーザー別卸価格!V496/(100-入力!$E$22)%,ユーザー別卸価格!V496+入力!$E$23),-入力!$E$24),ROUND(IF(入力!$E$21=1,ユーザー別卸価格!V496/(100-入力!$E$22)%,ユーザー別卸価格!V496+入力!$E$23),-入力!$E$24))),ユーザー別卸価格!V496))</f>
        <v/>
      </c>
      <c r="W496" s="96">
        <f>'6桁'!W496</f>
        <v>0</v>
      </c>
      <c r="X496" s="74"/>
      <c r="Y496" s="265"/>
      <c r="Z496" s="40"/>
    </row>
    <row r="497" spans="2:26" ht="30" customHeight="1">
      <c r="B497" s="503"/>
      <c r="C497" s="500" t="s">
        <v>4</v>
      </c>
      <c r="D497" s="605"/>
      <c r="E497" s="500">
        <v>98</v>
      </c>
      <c r="F497" s="587"/>
      <c r="G497" s="342">
        <v>102</v>
      </c>
      <c r="H497" s="95">
        <f>IF(ユーザー別卸価格!H497="","", IF(ISNUMBER(ユーザー別卸価格!H497),IF(入力!$C$25=1,ROUNDDOWN(IF(入力!$C$21=1,ユーザー別卸価格!H497/(100-入力!$C$22)%,ユーザー別卸価格!H497+入力!$C$23),-入力!$C$24),IF(入力!$C$25=2,ROUNDUP(IF(入力!$C$21=1,ユーザー別卸価格!H497/(100-入力!$C$22)%,ユーザー別卸価格!H497+入力!$C$23),-入力!$C$24),ROUND(IF(入力!$C$21=1,ユーザー別卸価格!H497/(100-入力!$C$22)%,ユーザー別卸価格!H497+入力!$C$23),-入力!$C$24))),ユーザー別卸価格!H497))</f>
        <v>37400</v>
      </c>
      <c r="I497" s="96" t="str">
        <f>'6桁'!I497</f>
        <v>V</v>
      </c>
      <c r="J497" s="95" t="str">
        <f>IF(ユーザー別卸価格!J497="","", IF(ISNUMBER(ユーザー別卸価格!J497),IF(入力!$C$25=1,ROUNDDOWN(IF(入力!$C$21=1,ユーザー別卸価格!J497/(100-入力!$C$22)%,ユーザー別卸価格!J497+入力!$C$23),-入力!$C$24),IF(入力!$C$25=2,ROUNDUP(IF(入力!$C$21=1,ユーザー別卸価格!J497/(100-入力!$C$22)%,ユーザー別卸価格!J497+入力!$C$23),-入力!$C$24),ROUND(IF(入力!$C$21=1,ユーザー別卸価格!J497/(100-入力!$C$22)%,ユーザー別卸価格!J497+入力!$C$23),-入力!$C$24))),ユーザー別卸価格!J497))</f>
        <v/>
      </c>
      <c r="K497" s="96">
        <f>'6桁'!K497</f>
        <v>0</v>
      </c>
      <c r="L497" s="95">
        <f>IF(ユーザー別卸価格!L497="","", IF(ISNUMBER(ユーザー別卸価格!L497),IF(入力!$C$25=1,ROUNDDOWN(IF(入力!$C$21=1,ユーザー別卸価格!L497/(100-入力!$C$22)%,ユーザー別卸価格!L497+入力!$C$23),-入力!$C$24),IF(入力!$C$25=2,ROUNDUP(IF(入力!$C$21=1,ユーザー別卸価格!L497/(100-入力!$C$22)%,ユーザー別卸価格!L497+入力!$C$23),-入力!$C$24),ROUND(IF(入力!$C$21=1,ユーザー別卸価格!L497/(100-入力!$C$22)%,ユーザー別卸価格!L497+入力!$C$23),-入力!$C$24))),ユーザー別卸価格!L497))</f>
        <v>34500</v>
      </c>
      <c r="M497" s="96" t="str">
        <f>'6桁'!M497</f>
        <v>V</v>
      </c>
      <c r="N497" s="95">
        <f>IF(ユーザー別卸価格!N497="","", IF(ISNUMBER(ユーザー別卸価格!N497),IF(入力!$C$25=1,ROUNDDOWN(IF(入力!$C$21=1,ユーザー別卸価格!N497/(100-入力!$C$22)%,ユーザー別卸価格!N497+入力!$C$23),-入力!$C$24),IF(入力!$C$25=2,ROUNDUP(IF(入力!$C$21=1,ユーザー別卸価格!N497/(100-入力!$C$22)%,ユーザー別卸価格!N497+入力!$C$23),-入力!$C$24),ROUND(IF(入力!$C$21=1,ユーザー別卸価格!N497/(100-入力!$C$22)%,ユーザー別卸価格!N497+入力!$C$23),-入力!$C$24))),ユーザー別卸価格!N497))</f>
        <v>40300</v>
      </c>
      <c r="O497" s="96" t="str">
        <f>'6桁'!O497</f>
        <v>H
RBL</v>
      </c>
      <c r="P497" s="95" t="str">
        <f>IF(ユーザー別卸価格!P497="","", IF(ISNUMBER(ユーザー別卸価格!P497),IF(入力!$C$25=1,ROUNDDOWN(IF(入力!$C$21=1,ユーザー別卸価格!P497/(100-入力!$C$22)%,ユーザー別卸価格!P497+入力!$C$23),-入力!$C$24),IF(入力!$C$25=2,ROUNDUP(IF(入力!$C$21=1,ユーザー別卸価格!P497/(100-入力!$C$22)%,ユーザー別卸価格!P497+入力!$C$23),-入力!$C$24),ROUND(IF(入力!$C$21=1,ユーザー別卸価格!P497/(100-入力!$C$22)%,ユーザー別卸価格!P497+入力!$C$23),-入力!$C$24))),ユーザー別卸価格!P497))</f>
        <v/>
      </c>
      <c r="Q497" s="96">
        <f>'6桁'!Q497</f>
        <v>0</v>
      </c>
      <c r="R497" s="95">
        <f>IF(ユーザー別卸価格!R497="","", IF(ISNUMBER(ユーザー別卸価格!R497),IF(入力!$E$25=1,ROUNDDOWN(IF(入力!$E$21=1,ユーザー別卸価格!R497/(100-入力!$E$22)%,ユーザー別卸価格!R497+入力!$E$23),-入力!$E$24),IF(入力!$E$25=2,ROUNDUP(IF(入力!$E$21=1,ユーザー別卸価格!R497/(100-入力!$E$22)%,ユーザー別卸価格!R497+入力!$E$23),-入力!$E$24),ROUND(IF(入力!$E$21=1,ユーザー別卸価格!R497/(100-入力!$E$22)%,ユーザー別卸価格!R497+入力!$E$23),-入力!$E$24))),ユーザー別卸価格!R497))</f>
        <v>29600</v>
      </c>
      <c r="S497" s="96" t="str">
        <f>'6桁'!S497</f>
        <v>W★</v>
      </c>
      <c r="T497" s="456" t="str">
        <f>IF(ユーザー別卸価格!T497="","", IF(ISNUMBER(ユーザー別卸価格!T497),IF(入力!$E$25=1,ROUNDDOWN(IF(入力!$E$21=1,ユーザー別卸価格!T497/(100-入力!$E$22)%,ユーザー別卸価格!T497+入力!$E$23),-入力!$E$24),IF(入力!$E$25=2,ROUNDUP(IF(入力!$E$21=1,ユーザー別卸価格!T497/(100-入力!$E$22)%,ユーザー別卸価格!T497+入力!$E$23),-入力!$E$24),ROUND(IF(入力!$E$21=1,ユーザー別卸価格!T497/(100-入力!$E$22)%,ユーザー別卸価格!T497+入力!$E$23),-入力!$E$24))),ユーザー別卸価格!T497))</f>
        <v/>
      </c>
      <c r="U497" s="96">
        <f>'6桁'!U497</f>
        <v>0</v>
      </c>
      <c r="V497" s="456" t="str">
        <f>IF(ユーザー別卸価格!V497="","", IF(ISNUMBER(ユーザー別卸価格!V497),IF(入力!$E$25=1,ROUNDDOWN(IF(入力!$E$21=1,ユーザー別卸価格!V497/(100-入力!$E$22)%,ユーザー別卸価格!V497+入力!$E$23),-入力!$E$24),IF(入力!$E$25=2,ROUNDUP(IF(入力!$E$21=1,ユーザー別卸価格!V497/(100-入力!$E$22)%,ユーザー別卸価格!V497+入力!$E$23),-入力!$E$24),ROUND(IF(入力!$E$21=1,ユーザー別卸価格!V497/(100-入力!$E$22)%,ユーザー別卸価格!V497+入力!$E$23),-入力!$E$24))),ユーザー別卸価格!V497))</f>
        <v/>
      </c>
      <c r="W497" s="96">
        <f>'6桁'!W497</f>
        <v>0</v>
      </c>
      <c r="X497" s="74"/>
      <c r="Y497" s="265"/>
      <c r="Z497" s="40"/>
    </row>
    <row r="498" spans="2:26" ht="30" customHeight="1">
      <c r="B498" s="503"/>
      <c r="C498" s="500" t="s">
        <v>205</v>
      </c>
      <c r="D498" s="605"/>
      <c r="E498" s="500">
        <v>100</v>
      </c>
      <c r="F498" s="587"/>
      <c r="G498" s="342">
        <v>104</v>
      </c>
      <c r="H498" s="95">
        <f>IF(ユーザー別卸価格!H498="","", IF(ISNUMBER(ユーザー別卸価格!H498),IF(入力!$C$25=1,ROUNDDOWN(IF(入力!$C$21=1,ユーザー別卸価格!H498/(100-入力!$C$22)%,ユーザー別卸価格!H498+入力!$C$23),-入力!$C$24),IF(入力!$C$25=2,ROUNDUP(IF(入力!$C$21=1,ユーザー別卸価格!H498/(100-入力!$C$22)%,ユーザー別卸価格!H498+入力!$C$23),-入力!$C$24),ROUND(IF(入力!$C$21=1,ユーザー別卸価格!H498/(100-入力!$C$22)%,ユーザー別卸価格!H498+入力!$C$23),-入力!$C$24))),ユーザー別卸価格!H498))</f>
        <v>38700</v>
      </c>
      <c r="I498" s="96" t="str">
        <f>'6桁'!I498</f>
        <v>V</v>
      </c>
      <c r="J498" s="95" t="str">
        <f>IF(ユーザー別卸価格!J498="","", IF(ISNUMBER(ユーザー別卸価格!J498),IF(入力!$C$25=1,ROUNDDOWN(IF(入力!$C$21=1,ユーザー別卸価格!J498/(100-入力!$C$22)%,ユーザー別卸価格!J498+入力!$C$23),-入力!$C$24),IF(入力!$C$25=2,ROUNDUP(IF(入力!$C$21=1,ユーザー別卸価格!J498/(100-入力!$C$22)%,ユーザー別卸価格!J498+入力!$C$23),-入力!$C$24),ROUND(IF(入力!$C$21=1,ユーザー別卸価格!J498/(100-入力!$C$22)%,ユーザー別卸価格!J498+入力!$C$23),-入力!$C$24))),ユーザー別卸価格!J498))</f>
        <v/>
      </c>
      <c r="K498" s="96">
        <f>'6桁'!K498</f>
        <v>0</v>
      </c>
      <c r="L498" s="95">
        <f>IF(ユーザー別卸価格!L498="","", IF(ISNUMBER(ユーザー別卸価格!L498),IF(入力!$C$25=1,ROUNDDOWN(IF(入力!$C$21=1,ユーザー別卸価格!L498/(100-入力!$C$22)%,ユーザー別卸価格!L498+入力!$C$23),-入力!$C$24),IF(入力!$C$25=2,ROUNDUP(IF(入力!$C$21=1,ユーザー別卸価格!L498/(100-入力!$C$22)%,ユーザー別卸価格!L498+入力!$C$23),-入力!$C$24),ROUND(IF(入力!$C$21=1,ユーザー別卸価格!L498/(100-入力!$C$22)%,ユーザー別卸価格!L498+入力!$C$23),-入力!$C$24))),ユーザー別卸価格!L498))</f>
        <v>36300</v>
      </c>
      <c r="M498" s="96" t="str">
        <f>'6桁'!M498</f>
        <v>V</v>
      </c>
      <c r="N498" s="95" t="str">
        <f>IF(ユーザー別卸価格!N498="","", IF(ISNUMBER(ユーザー別卸価格!N498),IF(入力!$C$25=1,ROUNDDOWN(IF(入力!$C$21=1,ユーザー別卸価格!N498/(100-入力!$C$22)%,ユーザー別卸価格!N498+入力!$C$23),-入力!$C$24),IF(入力!$C$25=2,ROUNDUP(IF(入力!$C$21=1,ユーザー別卸価格!N498/(100-入力!$C$22)%,ユーザー別卸価格!N498+入力!$C$23),-入力!$C$24),ROUND(IF(入力!$C$21=1,ユーザー別卸価格!N498/(100-入力!$C$22)%,ユーザー別卸価格!N498+入力!$C$23),-入力!$C$24))),ユーザー別卸価格!N498))</f>
        <v/>
      </c>
      <c r="O498" s="96">
        <f>'6桁'!O498</f>
        <v>0</v>
      </c>
      <c r="P498" s="95" t="str">
        <f>IF(ユーザー別卸価格!P498="","", IF(ISNUMBER(ユーザー別卸価格!P498),IF(入力!$C$25=1,ROUNDDOWN(IF(入力!$C$21=1,ユーザー別卸価格!P498/(100-入力!$C$22)%,ユーザー別卸価格!P498+入力!$C$23),-入力!$C$24),IF(入力!$C$25=2,ROUNDUP(IF(入力!$C$21=1,ユーザー別卸価格!P498/(100-入力!$C$22)%,ユーザー別卸価格!P498+入力!$C$23),-入力!$C$24),ROUND(IF(入力!$C$21=1,ユーザー別卸価格!P498/(100-入力!$C$22)%,ユーザー別卸価格!P498+入力!$C$23),-入力!$C$24))),ユーザー別卸価格!P498))</f>
        <v/>
      </c>
      <c r="Q498" s="96">
        <f>'6桁'!Q498</f>
        <v>0</v>
      </c>
      <c r="R498" s="95">
        <f>IF(ユーザー別卸価格!R498="","", IF(ISNUMBER(ユーザー別卸価格!R498),IF(入力!$E$25=1,ROUNDDOWN(IF(入力!$E$21=1,ユーザー別卸価格!R498/(100-入力!$E$22)%,ユーザー別卸価格!R498+入力!$E$23),-入力!$E$24),IF(入力!$E$25=2,ROUNDUP(IF(入力!$E$21=1,ユーザー別卸価格!R498/(100-入力!$E$22)%,ユーザー別卸価格!R498+入力!$E$23),-入力!$E$24),ROUND(IF(入力!$E$21=1,ユーザー別卸価格!R498/(100-入力!$E$22)%,ユーザー別卸価格!R498+入力!$E$23),-入力!$E$24))),ユーザー別卸価格!R498))</f>
        <v>29100</v>
      </c>
      <c r="S498" s="96" t="str">
        <f>'6桁'!S498</f>
        <v>Y★</v>
      </c>
      <c r="T498" s="456" t="str">
        <f>IF(ユーザー別卸価格!T498="","", IF(ISNUMBER(ユーザー別卸価格!T498),IF(入力!$E$25=1,ROUNDDOWN(IF(入力!$E$21=1,ユーザー別卸価格!T498/(100-入力!$E$22)%,ユーザー別卸価格!T498+入力!$E$23),-入力!$E$24),IF(入力!$E$25=2,ROUNDUP(IF(入力!$E$21=1,ユーザー別卸価格!T498/(100-入力!$E$22)%,ユーザー別卸価格!T498+入力!$E$23),-入力!$E$24),ROUND(IF(入力!$E$21=1,ユーザー別卸価格!T498/(100-入力!$E$22)%,ユーザー別卸価格!T498+入力!$E$23),-入力!$E$24))),ユーザー別卸価格!T498))</f>
        <v/>
      </c>
      <c r="U498" s="96">
        <f>'6桁'!U498</f>
        <v>0</v>
      </c>
      <c r="V498" s="456" t="str">
        <f>IF(ユーザー別卸価格!V498="","", IF(ISNUMBER(ユーザー別卸価格!V498),IF(入力!$E$25=1,ROUNDDOWN(IF(入力!$E$21=1,ユーザー別卸価格!V498/(100-入力!$E$22)%,ユーザー別卸価格!V498+入力!$E$23),-入力!$E$24),IF(入力!$E$25=2,ROUNDUP(IF(入力!$E$21=1,ユーザー別卸価格!V498/(100-入力!$E$22)%,ユーザー別卸価格!V498+入力!$E$23),-入力!$E$24),ROUND(IF(入力!$E$21=1,ユーザー別卸価格!V498/(100-入力!$E$22)%,ユーザー別卸価格!V498+入力!$E$23),-入力!$E$24))),ユーザー別卸価格!V498))</f>
        <v/>
      </c>
      <c r="W498" s="96">
        <f>'6桁'!W498</f>
        <v>0</v>
      </c>
      <c r="X498" s="74"/>
      <c r="Y498" s="265"/>
      <c r="Z498" s="40"/>
    </row>
    <row r="499" spans="2:26" ht="30" customHeight="1">
      <c r="B499" s="503"/>
      <c r="C499" s="500" t="s">
        <v>207</v>
      </c>
      <c r="D499" s="605"/>
      <c r="E499" s="500">
        <v>105</v>
      </c>
      <c r="F499" s="587"/>
      <c r="G499" s="342">
        <v>109</v>
      </c>
      <c r="H499" s="95">
        <f>IF(ユーザー別卸価格!H499="","", IF(ISNUMBER(ユーザー別卸価格!H499),IF(入力!$C$25=1,ROUNDDOWN(IF(入力!$C$21=1,ユーザー別卸価格!H499/(100-入力!$C$22)%,ユーザー別卸価格!H499+入力!$C$23),-入力!$C$24),IF(入力!$C$25=2,ROUNDUP(IF(入力!$C$21=1,ユーザー別卸価格!H499/(100-入力!$C$22)%,ユーザー別卸価格!H499+入力!$C$23),-入力!$C$24),ROUND(IF(入力!$C$21=1,ユーザー別卸価格!H499/(100-入力!$C$22)%,ユーザー別卸価格!H499+入力!$C$23),-入力!$C$24))),ユーザー別卸価格!H499))</f>
        <v>42900</v>
      </c>
      <c r="I499" s="96" t="str">
        <f>'6桁'!I499</f>
        <v>V★</v>
      </c>
      <c r="J499" s="95" t="str">
        <f>IF(ユーザー別卸価格!J499="","", IF(ISNUMBER(ユーザー別卸価格!J499),IF(入力!$C$25=1,ROUNDDOWN(IF(入力!$C$21=1,ユーザー別卸価格!J499/(100-入力!$C$22)%,ユーザー別卸価格!J499+入力!$C$23),-入力!$C$24),IF(入力!$C$25=2,ROUNDUP(IF(入力!$C$21=1,ユーザー別卸価格!J499/(100-入力!$C$22)%,ユーザー別卸価格!J499+入力!$C$23),-入力!$C$24),ROUND(IF(入力!$C$21=1,ユーザー別卸価格!J499/(100-入力!$C$22)%,ユーザー別卸価格!J499+入力!$C$23),-入力!$C$24))),ユーザー別卸価格!J499))</f>
        <v/>
      </c>
      <c r="K499" s="96">
        <f>'6桁'!K499</f>
        <v>0</v>
      </c>
      <c r="L499" s="95">
        <f>IF(ユーザー別卸価格!L499="","", IF(ISNUMBER(ユーザー別卸価格!L499),IF(入力!$C$25=1,ROUNDDOWN(IF(入力!$C$21=1,ユーザー別卸価格!L499/(100-入力!$C$22)%,ユーザー別卸価格!L499+入力!$C$23),-入力!$C$24),IF(入力!$C$25=2,ROUNDUP(IF(入力!$C$21=1,ユーザー別卸価格!L499/(100-入力!$C$22)%,ユーザー別卸価格!L499+入力!$C$23),-入力!$C$24),ROUND(IF(入力!$C$21=1,ユーザー別卸価格!L499/(100-入力!$C$22)%,ユーザー別卸価格!L499+入力!$C$23),-入力!$C$24))),ユーザー別卸価格!L499))</f>
        <v>40800</v>
      </c>
      <c r="M499" s="96" t="str">
        <f>'6桁'!M499</f>
        <v>V★</v>
      </c>
      <c r="N499" s="95" t="str">
        <f>IF(ユーザー別卸価格!N499="","", IF(ISNUMBER(ユーザー別卸価格!N499),IF(入力!$C$25=1,ROUNDDOWN(IF(入力!$C$21=1,ユーザー別卸価格!N499/(100-入力!$C$22)%,ユーザー別卸価格!N499+入力!$C$23),-入力!$C$24),IF(入力!$C$25=2,ROUNDUP(IF(入力!$C$21=1,ユーザー別卸価格!N499/(100-入力!$C$22)%,ユーザー別卸価格!N499+入力!$C$23),-入力!$C$24),ROUND(IF(入力!$C$21=1,ユーザー別卸価格!N499/(100-入力!$C$22)%,ユーザー別卸価格!N499+入力!$C$23),-入力!$C$24))),ユーザー別卸価格!N499))</f>
        <v/>
      </c>
      <c r="O499" s="96">
        <f>'6桁'!O499</f>
        <v>0</v>
      </c>
      <c r="P499" s="95" t="str">
        <f>IF(ユーザー別卸価格!P499="","", IF(ISNUMBER(ユーザー別卸価格!P499),IF(入力!$C$25=1,ROUNDDOWN(IF(入力!$C$21=1,ユーザー別卸価格!P499/(100-入力!$C$22)%,ユーザー別卸価格!P499+入力!$C$23),-入力!$C$24),IF(入力!$C$25=2,ROUNDUP(IF(入力!$C$21=1,ユーザー別卸価格!P499/(100-入力!$C$22)%,ユーザー別卸価格!P499+入力!$C$23),-入力!$C$24),ROUND(IF(入力!$C$21=1,ユーザー別卸価格!P499/(100-入力!$C$22)%,ユーザー別卸価格!P499+入力!$C$23),-入力!$C$24))),ユーザー別卸価格!P499))</f>
        <v/>
      </c>
      <c r="Q499" s="96">
        <f>'6桁'!Q499</f>
        <v>0</v>
      </c>
      <c r="R499" s="95" t="str">
        <f>IF(ユーザー別卸価格!R499="","", IF(ISNUMBER(ユーザー別卸価格!R499),IF(入力!$E$25=1,ROUNDDOWN(IF(入力!$E$21=1,ユーザー別卸価格!R499/(100-入力!$E$22)%,ユーザー別卸価格!R499+入力!$E$23),-入力!$E$24),IF(入力!$E$25=2,ROUNDUP(IF(入力!$E$21=1,ユーザー別卸価格!R499/(100-入力!$E$22)%,ユーザー別卸価格!R499+入力!$E$23),-入力!$E$24),ROUND(IF(入力!$E$21=1,ユーザー別卸価格!R499/(100-入力!$E$22)%,ユーザー別卸価格!R499+入力!$E$23),-入力!$E$24))),ユーザー別卸価格!R499))</f>
        <v/>
      </c>
      <c r="S499" s="96">
        <f>'6桁'!S499</f>
        <v>0</v>
      </c>
      <c r="T499" s="456" t="str">
        <f>IF(ユーザー別卸価格!T499="","", IF(ISNUMBER(ユーザー別卸価格!T499),IF(入力!$E$25=1,ROUNDDOWN(IF(入力!$E$21=1,ユーザー別卸価格!T499/(100-入力!$E$22)%,ユーザー別卸価格!T499+入力!$E$23),-入力!$E$24),IF(入力!$E$25=2,ROUNDUP(IF(入力!$E$21=1,ユーザー別卸価格!T499/(100-入力!$E$22)%,ユーザー別卸価格!T499+入力!$E$23),-入力!$E$24),ROUND(IF(入力!$E$21=1,ユーザー別卸価格!T499/(100-入力!$E$22)%,ユーザー別卸価格!T499+入力!$E$23),-入力!$E$24))),ユーザー別卸価格!T499))</f>
        <v>卸価格設定なし</v>
      </c>
      <c r="U499" s="126" t="str">
        <f>'6桁'!U499</f>
        <v>W★</v>
      </c>
      <c r="V499" s="456" t="str">
        <f>IF(ユーザー別卸価格!V499="","", IF(ISNUMBER(ユーザー別卸価格!V499),IF(入力!$E$25=1,ROUNDDOWN(IF(入力!$E$21=1,ユーザー別卸価格!V499/(100-入力!$E$22)%,ユーザー別卸価格!V499+入力!$E$23),-入力!$E$24),IF(入力!$E$25=2,ROUNDUP(IF(入力!$E$21=1,ユーザー別卸価格!V499/(100-入力!$E$22)%,ユーザー別卸価格!V499+入力!$E$23),-入力!$E$24),ROUND(IF(入力!$E$21=1,ユーザー別卸価格!V499/(100-入力!$E$22)%,ユーザー別卸価格!V499+入力!$E$23),-入力!$E$24))),ユーザー別卸価格!V499))</f>
        <v/>
      </c>
      <c r="W499" s="96">
        <f>'6桁'!W499</f>
        <v>0</v>
      </c>
      <c r="X499" s="74"/>
      <c r="Y499" s="265"/>
      <c r="Z499" s="40"/>
    </row>
    <row r="500" spans="2:26" ht="30" customHeight="1">
      <c r="B500" s="503"/>
      <c r="C500" s="500" t="s">
        <v>365</v>
      </c>
      <c r="D500" s="605"/>
      <c r="E500" s="500">
        <v>100</v>
      </c>
      <c r="F500" s="587"/>
      <c r="G500" s="342"/>
      <c r="H500" s="95">
        <f>IF(ユーザー別卸価格!H500="","", IF(ISNUMBER(ユーザー別卸価格!H500),IF(入力!$C$25=1,ROUNDDOWN(IF(入力!$C$21=1,ユーザー別卸価格!H500/(100-入力!$C$22)%,ユーザー別卸価格!H500+入力!$C$23),-入力!$C$24),IF(入力!$C$25=2,ROUNDUP(IF(入力!$C$21=1,ユーザー別卸価格!H500/(100-入力!$C$22)%,ユーザー別卸価格!H500+入力!$C$23),-入力!$C$24),ROUND(IF(入力!$C$21=1,ユーザー別卸価格!H500/(100-入力!$C$22)%,ユーザー別卸価格!H500+入力!$C$23),-入力!$C$24))),ユーザー別卸価格!H500))</f>
        <v>35300</v>
      </c>
      <c r="I500" s="96" t="str">
        <f>'6桁'!I500</f>
        <v>H</v>
      </c>
      <c r="J500" s="95" t="str">
        <f>IF(ユーザー別卸価格!J500="","", IF(ISNUMBER(ユーザー別卸価格!J500),IF(入力!$C$25=1,ROUNDDOWN(IF(入力!$C$21=1,ユーザー別卸価格!J500/(100-入力!$C$22)%,ユーザー別卸価格!J500+入力!$C$23),-入力!$C$24),IF(入力!$C$25=2,ROUNDUP(IF(入力!$C$21=1,ユーザー別卸価格!J500/(100-入力!$C$22)%,ユーザー別卸価格!J500+入力!$C$23),-入力!$C$24),ROUND(IF(入力!$C$21=1,ユーザー別卸価格!J500/(100-入力!$C$22)%,ユーザー別卸価格!J500+入力!$C$23),-入力!$C$24))),ユーザー別卸価格!J500))</f>
        <v/>
      </c>
      <c r="K500" s="96">
        <f>'6桁'!K500</f>
        <v>0</v>
      </c>
      <c r="L500" s="95">
        <f>IF(ユーザー別卸価格!L500="","", IF(ISNUMBER(ユーザー別卸価格!L500),IF(入力!$C$25=1,ROUNDDOWN(IF(入力!$C$21=1,ユーザー別卸価格!L500/(100-入力!$C$22)%,ユーザー別卸価格!L500+入力!$C$23),-入力!$C$24),IF(入力!$C$25=2,ROUNDUP(IF(入力!$C$21=1,ユーザー別卸価格!L500/(100-入力!$C$22)%,ユーザー別卸価格!L500+入力!$C$23),-入力!$C$24),ROUND(IF(入力!$C$21=1,ユーザー別卸価格!L500/(100-入力!$C$22)%,ユーザー別卸価格!L500+入力!$C$23),-入力!$C$24))),ユーザー別卸価格!L500))</f>
        <v>32300</v>
      </c>
      <c r="M500" s="96" t="str">
        <f>'6桁'!M500</f>
        <v>H</v>
      </c>
      <c r="N500" s="95">
        <f>IF(ユーザー別卸価格!N500="","", IF(ISNUMBER(ユーザー別卸価格!N500),IF(入力!$C$25=1,ROUNDDOWN(IF(入力!$C$21=1,ユーザー別卸価格!N500/(100-入力!$C$22)%,ユーザー別卸価格!N500+入力!$C$23),-入力!$C$24),IF(入力!$C$25=2,ROUNDUP(IF(入力!$C$21=1,ユーザー別卸価格!N500/(100-入力!$C$22)%,ユーザー別卸価格!N500+入力!$C$23),-入力!$C$24),ROUND(IF(入力!$C$21=1,ユーザー別卸価格!N500/(100-入力!$C$22)%,ユーザー別卸価格!N500+入力!$C$23),-入力!$C$24))),ユーザー別卸価格!N500))</f>
        <v>40400</v>
      </c>
      <c r="O500" s="96" t="str">
        <f>'6桁'!O500</f>
        <v>H
RBL</v>
      </c>
      <c r="P500" s="95" t="str">
        <f>IF(ユーザー別卸価格!P500="","", IF(ISNUMBER(ユーザー別卸価格!P500),IF(入力!$C$25=1,ROUNDDOWN(IF(入力!$C$21=1,ユーザー別卸価格!P500/(100-入力!$C$22)%,ユーザー別卸価格!P500+入力!$C$23),-入力!$C$24),IF(入力!$C$25=2,ROUNDUP(IF(入力!$C$21=1,ユーザー別卸価格!P500/(100-入力!$C$22)%,ユーザー別卸価格!P500+入力!$C$23),-入力!$C$24),ROUND(IF(入力!$C$21=1,ユーザー別卸価格!P500/(100-入力!$C$22)%,ユーザー別卸価格!P500+入力!$C$23),-入力!$C$24))),ユーザー別卸価格!P500))</f>
        <v/>
      </c>
      <c r="Q500" s="96">
        <f>'6桁'!Q500</f>
        <v>0</v>
      </c>
      <c r="R500" s="95" t="str">
        <f>IF(ユーザー別卸価格!R500="","", IF(ISNUMBER(ユーザー別卸価格!R500),IF(入力!$E$25=1,ROUNDDOWN(IF(入力!$E$21=1,ユーザー別卸価格!R500/(100-入力!$E$22)%,ユーザー別卸価格!R500+入力!$E$23),-入力!$E$24),IF(入力!$E$25=2,ROUNDUP(IF(入力!$E$21=1,ユーザー別卸価格!R500/(100-入力!$E$22)%,ユーザー別卸価格!R500+入力!$E$23),-入力!$E$24),ROUND(IF(入力!$E$21=1,ユーザー別卸価格!R500/(100-入力!$E$22)%,ユーザー別卸価格!R500+入力!$E$23),-入力!$E$24))),ユーザー別卸価格!R500))</f>
        <v/>
      </c>
      <c r="S500" s="96">
        <f>'6桁'!S500</f>
        <v>0</v>
      </c>
      <c r="T500" s="456" t="str">
        <f>IF(ユーザー別卸価格!T500="","", IF(ISNUMBER(ユーザー別卸価格!T500),IF(入力!$E$25=1,ROUNDDOWN(IF(入力!$E$21=1,ユーザー別卸価格!T500/(100-入力!$E$22)%,ユーザー別卸価格!T500+入力!$E$23),-入力!$E$24),IF(入力!$E$25=2,ROUNDUP(IF(入力!$E$21=1,ユーザー別卸価格!T500/(100-入力!$E$22)%,ユーザー別卸価格!T500+入力!$E$23),-入力!$E$24),ROUND(IF(入力!$E$21=1,ユーザー別卸価格!T500/(100-入力!$E$22)%,ユーザー別卸価格!T500+入力!$E$23),-入力!$E$24))),ユーザー別卸価格!T500))</f>
        <v/>
      </c>
      <c r="U500" s="126">
        <f>'6桁'!U500</f>
        <v>0</v>
      </c>
      <c r="V500" s="456" t="str">
        <f>IF(ユーザー別卸価格!V500="","", IF(ISNUMBER(ユーザー別卸価格!V500),IF(入力!$E$25=1,ROUNDDOWN(IF(入力!$E$21=1,ユーザー別卸価格!V500/(100-入力!$E$22)%,ユーザー別卸価格!V500+入力!$E$23),-入力!$E$24),IF(入力!$E$25=2,ROUNDUP(IF(入力!$E$21=1,ユーザー別卸価格!V500/(100-入力!$E$22)%,ユーザー別卸価格!V500+入力!$E$23),-入力!$E$24),ROUND(IF(入力!$E$21=1,ユーザー別卸価格!V500/(100-入力!$E$22)%,ユーザー別卸価格!V500+入力!$E$23),-入力!$E$24))),ユーザー別卸価格!V500))</f>
        <v/>
      </c>
      <c r="W500" s="96">
        <f>'6桁'!W500</f>
        <v>0</v>
      </c>
      <c r="X500" s="74"/>
      <c r="Y500" s="265"/>
      <c r="Z500" s="40"/>
    </row>
    <row r="501" spans="2:26" ht="30" customHeight="1">
      <c r="B501" s="503"/>
      <c r="C501" s="500" t="s">
        <v>339</v>
      </c>
      <c r="D501" s="605"/>
      <c r="E501" s="500">
        <v>103</v>
      </c>
      <c r="F501" s="587"/>
      <c r="G501" s="342">
        <v>107</v>
      </c>
      <c r="H501" s="95">
        <f>IF(ユーザー別卸価格!H501="","", IF(ISNUMBER(ユーザー別卸価格!H501),IF(入力!$C$25=1,ROUNDDOWN(IF(入力!$C$21=1,ユーザー別卸価格!H501/(100-入力!$C$22)%,ユーザー別卸価格!H501+入力!$C$23),-入力!$C$24),IF(入力!$C$25=2,ROUNDUP(IF(入力!$C$21=1,ユーザー別卸価格!H501/(100-入力!$C$22)%,ユーザー別卸価格!H501+入力!$C$23),-入力!$C$24),ROUND(IF(入力!$C$21=1,ユーザー別卸価格!H501/(100-入力!$C$22)%,ユーザー別卸価格!H501+入力!$C$23),-入力!$C$24))),ユーザー別卸価格!H501))</f>
        <v>36700</v>
      </c>
      <c r="I501" s="96" t="str">
        <f>'6桁'!I501</f>
        <v>V</v>
      </c>
      <c r="J501" s="95" t="str">
        <f>IF(ユーザー別卸価格!J501="","", IF(ISNUMBER(ユーザー別卸価格!J501),IF(入力!$C$25=1,ROUNDDOWN(IF(入力!$C$21=1,ユーザー別卸価格!J501/(100-入力!$C$22)%,ユーザー別卸価格!J501+入力!$C$23),-入力!$C$24),IF(入力!$C$25=2,ROUNDUP(IF(入力!$C$21=1,ユーザー別卸価格!J501/(100-入力!$C$22)%,ユーザー別卸価格!J501+入力!$C$23),-入力!$C$24),ROUND(IF(入力!$C$21=1,ユーザー別卸価格!J501/(100-入力!$C$22)%,ユーザー別卸価格!J501+入力!$C$23),-入力!$C$24))),ユーザー別卸価格!J501))</f>
        <v/>
      </c>
      <c r="K501" s="96">
        <f>'6桁'!K501</f>
        <v>0</v>
      </c>
      <c r="L501" s="95">
        <f>IF(ユーザー別卸価格!L501="","", IF(ISNUMBER(ユーザー別卸価格!L501),IF(入力!$C$25=1,ROUNDDOWN(IF(入力!$C$21=1,ユーザー別卸価格!L501/(100-入力!$C$22)%,ユーザー別卸価格!L501+入力!$C$23),-入力!$C$24),IF(入力!$C$25=2,ROUNDUP(IF(入力!$C$21=1,ユーザー別卸価格!L501/(100-入力!$C$22)%,ユーザー別卸価格!L501+入力!$C$23),-入力!$C$24),ROUND(IF(入力!$C$21=1,ユーザー別卸価格!L501/(100-入力!$C$22)%,ユーザー別卸価格!L501+入力!$C$23),-入力!$C$24))),ユーザー別卸価格!L501))</f>
        <v>34100</v>
      </c>
      <c r="M501" s="96" t="str">
        <f>'6桁'!M501</f>
        <v>V★</v>
      </c>
      <c r="N501" s="95">
        <f>IF(ユーザー別卸価格!N501="","", IF(ISNUMBER(ユーザー別卸価格!N501),IF(入力!$C$25=1,ROUNDDOWN(IF(入力!$C$21=1,ユーザー別卸価格!N501/(100-入力!$C$22)%,ユーザー別卸価格!N501+入力!$C$23),-入力!$C$24),IF(入力!$C$25=2,ROUNDUP(IF(入力!$C$21=1,ユーザー別卸価格!N501/(100-入力!$C$22)%,ユーザー別卸価格!N501+入力!$C$23),-入力!$C$24),ROUND(IF(入力!$C$21=1,ユーザー別卸価格!N501/(100-入力!$C$22)%,ユーザー別卸価格!N501+入力!$C$23),-入力!$C$24))),ユーザー別卸価格!N501))</f>
        <v>39200</v>
      </c>
      <c r="O501" s="96" t="str">
        <f>'6桁'!O501</f>
        <v>H
RBL</v>
      </c>
      <c r="P501" s="95" t="str">
        <f>IF(ユーザー別卸価格!P501="","", IF(ISNUMBER(ユーザー別卸価格!P501),IF(入力!$C$25=1,ROUNDDOWN(IF(入力!$C$21=1,ユーザー別卸価格!P501/(100-入力!$C$22)%,ユーザー別卸価格!P501+入力!$C$23),-入力!$C$24),IF(入力!$C$25=2,ROUNDUP(IF(入力!$C$21=1,ユーザー別卸価格!P501/(100-入力!$C$22)%,ユーザー別卸価格!P501+入力!$C$23),-入力!$C$24),ROUND(IF(入力!$C$21=1,ユーザー別卸価格!P501/(100-入力!$C$22)%,ユーザー別卸価格!P501+入力!$C$23),-入力!$C$24))),ユーザー別卸価格!P501))</f>
        <v/>
      </c>
      <c r="Q501" s="96">
        <f>'6桁'!Q501</f>
        <v>0</v>
      </c>
      <c r="R501" s="95" t="str">
        <f>IF(ユーザー別卸価格!R501="","", IF(ISNUMBER(ユーザー別卸価格!R501),IF(入力!$E$25=1,ROUNDDOWN(IF(入力!$E$21=1,ユーザー別卸価格!R501/(100-入力!$E$22)%,ユーザー別卸価格!R501+入力!$E$23),-入力!$E$24),IF(入力!$E$25=2,ROUNDUP(IF(入力!$E$21=1,ユーザー別卸価格!R501/(100-入力!$E$22)%,ユーザー別卸価格!R501+入力!$E$23),-入力!$E$24),ROUND(IF(入力!$E$21=1,ユーザー別卸価格!R501/(100-入力!$E$22)%,ユーザー別卸価格!R501+入力!$E$23),-入力!$E$24))),ユーザー別卸価格!R501))</f>
        <v/>
      </c>
      <c r="S501" s="96">
        <f>'6桁'!S501</f>
        <v>0</v>
      </c>
      <c r="T501" s="456" t="str">
        <f>IF(ユーザー別卸価格!T501="","", IF(ISNUMBER(ユーザー別卸価格!T501),IF(入力!$E$25=1,ROUNDDOWN(IF(入力!$E$21=1,ユーザー別卸価格!T501/(100-入力!$E$22)%,ユーザー別卸価格!T501+入力!$E$23),-入力!$E$24),IF(入力!$E$25=2,ROUNDUP(IF(入力!$E$21=1,ユーザー別卸価格!T501/(100-入力!$E$22)%,ユーザー別卸価格!T501+入力!$E$23),-入力!$E$24),ROUND(IF(入力!$E$21=1,ユーザー別卸価格!T501/(100-入力!$E$22)%,ユーザー別卸価格!T501+入力!$E$23),-入力!$E$24))),ユーザー別卸価格!T501))</f>
        <v>卸価格設定なし</v>
      </c>
      <c r="U501" s="126" t="str">
        <f>'6桁'!U501</f>
        <v>W★</v>
      </c>
      <c r="V501" s="456" t="str">
        <f>IF(ユーザー別卸価格!V501="","", IF(ISNUMBER(ユーザー別卸価格!V501),IF(入力!$E$25=1,ROUNDDOWN(IF(入力!$E$21=1,ユーザー別卸価格!V501/(100-入力!$E$22)%,ユーザー別卸価格!V501+入力!$E$23),-入力!$E$24),IF(入力!$E$25=2,ROUNDUP(IF(入力!$E$21=1,ユーザー別卸価格!V501/(100-入力!$E$22)%,ユーザー別卸価格!V501+入力!$E$23),-入力!$E$24),ROUND(IF(入力!$E$21=1,ユーザー別卸価格!V501/(100-入力!$E$22)%,ユーザー別卸価格!V501+入力!$E$23),-入力!$E$24))),ユーザー別卸価格!V501))</f>
        <v/>
      </c>
      <c r="W501" s="96">
        <f>'6桁'!W501</f>
        <v>0</v>
      </c>
      <c r="X501" s="263"/>
      <c r="Y501" s="270"/>
      <c r="Z501" s="40"/>
    </row>
    <row r="502" spans="2:26" ht="30" customHeight="1">
      <c r="B502" s="503"/>
      <c r="C502" s="500" t="s">
        <v>671</v>
      </c>
      <c r="D502" s="605"/>
      <c r="E502" s="500"/>
      <c r="F502" s="587"/>
      <c r="G502" s="361">
        <v>112</v>
      </c>
      <c r="H502" s="94" t="str">
        <f>IF(ユーザー別卸価格!H502="","", IF(ISNUMBER(ユーザー別卸価格!H502),IF(入力!$C$25=1,ROUNDDOWN(IF(入力!$C$21=1,ユーザー別卸価格!H502/(100-入力!$C$22)%,ユーザー別卸価格!H502+入力!$C$23),-入力!$C$24),IF(入力!$C$25=2,ROUNDUP(IF(入力!$C$21=1,ユーザー別卸価格!H502/(100-入力!$C$22)%,ユーザー別卸価格!H502+入力!$C$23),-入力!$C$24),ROUND(IF(入力!$C$21=1,ユーザー別卸価格!H502/(100-入力!$C$22)%,ユーザー別卸価格!H502+入力!$C$23),-入力!$C$24))),ユーザー別卸価格!H502))</f>
        <v/>
      </c>
      <c r="I502" s="360">
        <f>'6桁'!I502</f>
        <v>0</v>
      </c>
      <c r="J502" s="94" t="str">
        <f>IF(ユーザー別卸価格!J502="","", IF(ISNUMBER(ユーザー別卸価格!J502),IF(入力!$C$25=1,ROUNDDOWN(IF(入力!$C$21=1,ユーザー別卸価格!J502/(100-入力!$C$22)%,ユーザー別卸価格!J502+入力!$C$23),-入力!$C$24),IF(入力!$C$25=2,ROUNDUP(IF(入力!$C$21=1,ユーザー別卸価格!J502/(100-入力!$C$22)%,ユーザー別卸価格!J502+入力!$C$23),-入力!$C$24),ROUND(IF(入力!$C$21=1,ユーザー別卸価格!J502/(100-入力!$C$22)%,ユーザー別卸価格!J502+入力!$C$23),-入力!$C$24))),ユーザー別卸価格!J502))</f>
        <v/>
      </c>
      <c r="K502" s="360">
        <f>'6桁'!K502</f>
        <v>0</v>
      </c>
      <c r="L502" s="94" t="str">
        <f>IF(ユーザー別卸価格!L502="","", IF(ISNUMBER(ユーザー別卸価格!L502),IF(入力!$C$25=1,ROUNDDOWN(IF(入力!$C$21=1,ユーザー別卸価格!L502/(100-入力!$C$22)%,ユーザー別卸価格!L502+入力!$C$23),-入力!$C$24),IF(入力!$C$25=2,ROUNDUP(IF(入力!$C$21=1,ユーザー別卸価格!L502/(100-入力!$C$22)%,ユーザー別卸価格!L502+入力!$C$23),-入力!$C$24),ROUND(IF(入力!$C$21=1,ユーザー別卸価格!L502/(100-入力!$C$22)%,ユーザー別卸価格!L502+入力!$C$23),-入力!$C$24))),ユーザー別卸価格!L502))</f>
        <v/>
      </c>
      <c r="M502" s="360">
        <f>'6桁'!M502</f>
        <v>0</v>
      </c>
      <c r="N502" s="94">
        <f>IF(ユーザー別卸価格!N502="","", IF(ISNUMBER(ユーザー別卸価格!N502),IF(入力!$C$25=1,ROUNDDOWN(IF(入力!$C$21=1,ユーザー別卸価格!N502/(100-入力!$C$22)%,ユーザー別卸価格!N502+入力!$C$23),-入力!$C$24),IF(入力!$C$25=2,ROUNDUP(IF(入力!$C$21=1,ユーザー別卸価格!N502/(100-入力!$C$22)%,ユーザー別卸価格!N502+入力!$C$23),-入力!$C$24),ROUND(IF(入力!$C$21=1,ユーザー別卸価格!N502/(100-入力!$C$22)%,ユーザー別卸価格!N502+入力!$C$23),-入力!$C$24))),ユーザー別卸価格!N502))</f>
        <v>44500</v>
      </c>
      <c r="O502" s="96" t="str">
        <f>'6桁'!O502</f>
        <v>H★
RBL</v>
      </c>
      <c r="P502" s="94" t="str">
        <f>IF(ユーザー別卸価格!P502="","", IF(ISNUMBER(ユーザー別卸価格!P502),IF(入力!$C$25=1,ROUNDDOWN(IF(入力!$C$21=1,ユーザー別卸価格!P502/(100-入力!$C$22)%,ユーザー別卸価格!P502+入力!$C$23),-入力!$C$24),IF(入力!$C$25=2,ROUNDUP(IF(入力!$C$21=1,ユーザー別卸価格!P502/(100-入力!$C$22)%,ユーザー別卸価格!P502+入力!$C$23),-入力!$C$24),ROUND(IF(入力!$C$21=1,ユーザー別卸価格!P502/(100-入力!$C$22)%,ユーザー別卸価格!P502+入力!$C$23),-入力!$C$24))),ユーザー別卸価格!P502))</f>
        <v/>
      </c>
      <c r="Q502" s="360">
        <f>'6桁'!Q502</f>
        <v>0</v>
      </c>
      <c r="R502" s="94" t="str">
        <f>IF(ユーザー別卸価格!R502="","", IF(ISNUMBER(ユーザー別卸価格!R502),IF(入力!$E$25=1,ROUNDDOWN(IF(入力!$E$21=1,ユーザー別卸価格!R502/(100-入力!$E$22)%,ユーザー別卸価格!R502+入力!$E$23),-入力!$E$24),IF(入力!$E$25=2,ROUNDUP(IF(入力!$E$21=1,ユーザー別卸価格!R502/(100-入力!$E$22)%,ユーザー別卸価格!R502+入力!$E$23),-入力!$E$24),ROUND(IF(入力!$E$21=1,ユーザー別卸価格!R502/(100-入力!$E$22)%,ユーザー別卸価格!R502+入力!$E$23),-入力!$E$24))),ユーザー別卸価格!R502))</f>
        <v/>
      </c>
      <c r="S502" s="360">
        <f>'6桁'!S502</f>
        <v>0</v>
      </c>
      <c r="T502" s="475" t="str">
        <f>IF(ユーザー別卸価格!T502="","", IF(ISNUMBER(ユーザー別卸価格!T502),IF(入力!$E$25=1,ROUNDDOWN(IF(入力!$E$21=1,ユーザー別卸価格!T502/(100-入力!$E$22)%,ユーザー別卸価格!T502+入力!$E$23),-入力!$E$24),IF(入力!$E$25=2,ROUNDUP(IF(入力!$E$21=1,ユーザー別卸価格!T502/(100-入力!$E$22)%,ユーザー別卸価格!T502+入力!$E$23),-入力!$E$24),ROUND(IF(入力!$E$21=1,ユーザー別卸価格!T502/(100-入力!$E$22)%,ユーザー別卸価格!T502+入力!$E$23),-入力!$E$24))),ユーザー別卸価格!T502))</f>
        <v/>
      </c>
      <c r="U502" s="133">
        <f>'6桁'!U502</f>
        <v>0</v>
      </c>
      <c r="V502" s="475" t="str">
        <f>IF(ユーザー別卸価格!V502="","", IF(ISNUMBER(ユーザー別卸価格!V502),IF(入力!$E$25=1,ROUNDDOWN(IF(入力!$E$21=1,ユーザー別卸価格!V502/(100-入力!$E$22)%,ユーザー別卸価格!V502+入力!$E$23),-入力!$E$24),IF(入力!$E$25=2,ROUNDUP(IF(入力!$E$21=1,ユーザー別卸価格!V502/(100-入力!$E$22)%,ユーザー別卸価格!V502+入力!$E$23),-入力!$E$24),ROUND(IF(入力!$E$21=1,ユーザー別卸価格!V502/(100-入力!$E$22)%,ユーザー別卸価格!V502+入力!$E$23),-入力!$E$24))),ユーザー別卸価格!V502))</f>
        <v/>
      </c>
      <c r="W502" s="360">
        <f>'6桁'!W502</f>
        <v>0</v>
      </c>
      <c r="X502" s="263"/>
      <c r="Y502" s="270"/>
      <c r="Z502" s="40"/>
    </row>
    <row r="503" spans="2:26" ht="30" customHeight="1">
      <c r="B503" s="503"/>
      <c r="C503" s="567" t="s">
        <v>366</v>
      </c>
      <c r="D503" s="568"/>
      <c r="E503" s="928" t="s">
        <v>2010</v>
      </c>
      <c r="F503" s="929"/>
      <c r="G503" s="249"/>
      <c r="H503" s="319" t="str">
        <f>IF(ユーザー別卸価格!H503="","", IF(ISNUMBER(ユーザー別卸価格!H503),IF(入力!$C$25=1,ROUNDDOWN(IF(入力!$C$21=1,ユーザー別卸価格!H503/(100-入力!$C$22)%,ユーザー別卸価格!H503+入力!$C$23),-入力!$C$24),IF(入力!$C$25=2,ROUNDUP(IF(入力!$C$21=1,ユーザー別卸価格!H503/(100-入力!$C$22)%,ユーザー別卸価格!H503+入力!$C$23),-入力!$C$24),ROUND(IF(入力!$C$21=1,ユーザー別卸価格!H503/(100-入力!$C$22)%,ユーザー別卸価格!H503+入力!$C$23),-入力!$C$24))),ユーザー別卸価格!H503))</f>
        <v/>
      </c>
      <c r="I503" s="359">
        <f>'6桁'!I503</f>
        <v>0</v>
      </c>
      <c r="J503" s="319" t="str">
        <f>IF(ユーザー別卸価格!J503="","", IF(ISNUMBER(ユーザー別卸価格!J503),IF(入力!$C$25=1,ROUNDDOWN(IF(入力!$C$21=1,ユーザー別卸価格!J503/(100-入力!$C$22)%,ユーザー別卸価格!J503+入力!$C$23),-入力!$C$24),IF(入力!$C$25=2,ROUNDUP(IF(入力!$C$21=1,ユーザー別卸価格!J503/(100-入力!$C$22)%,ユーザー別卸価格!J503+入力!$C$23),-入力!$C$24),ROUND(IF(入力!$C$21=1,ユーザー別卸価格!J503/(100-入力!$C$22)%,ユーザー別卸価格!J503+入力!$C$23),-入力!$C$24))),ユーザー別卸価格!J503))</f>
        <v/>
      </c>
      <c r="K503" s="359">
        <f>'6桁'!K503</f>
        <v>0</v>
      </c>
      <c r="L503" s="935">
        <f>IF(ユーザー別卸価格!L503="","", IF(ISNUMBER(ユーザー別卸価格!L503),IF(入力!$C$25=1,ROUNDDOWN(IF(入力!$C$21=1,ユーザー別卸価格!L503/(100-入力!$C$22)%,ユーザー別卸価格!L503+入力!$C$23),-入力!$C$24),IF(入力!$C$25=2,ROUNDUP(IF(入力!$C$21=1,ユーザー別卸価格!L503/(100-入力!$C$22)%,ユーザー別卸価格!L503+入力!$C$23),-入力!$C$24),ROUND(IF(入力!$C$21=1,ユーザー別卸価格!L503/(100-入力!$C$22)%,ユーザー別卸価格!L503+入力!$C$23),-入力!$C$24))),ユーザー別卸価格!L503))</f>
        <v>39700</v>
      </c>
      <c r="M503" s="933" t="str">
        <f>'6桁'!M503</f>
        <v>V</v>
      </c>
      <c r="N503" s="95">
        <f>IF(ユーザー別卸価格!N503="","", IF(ISNUMBER(ユーザー別卸価格!N503),IF(入力!$C$25=1,ROUNDDOWN(IF(入力!$C$21=1,ユーザー別卸価格!N503/(100-入力!$C$22)%,ユーザー別卸価格!N503+入力!$C$23),-入力!$C$24),IF(入力!$C$25=2,ROUNDUP(IF(入力!$C$21=1,ユーザー別卸価格!N503/(100-入力!$C$22)%,ユーザー別卸価格!N503+入力!$C$23),-入力!$C$24),ROUND(IF(入力!$C$21=1,ユーザー別卸価格!N503/(100-入力!$C$22)%,ユーザー別卸価格!N503+入力!$C$23),-入力!$C$24))),ユーザー別卸価格!N503))</f>
        <v>43500</v>
      </c>
      <c r="O503" s="96" t="str">
        <f>'6桁'!O503</f>
        <v>H
RBL</v>
      </c>
      <c r="P503" s="1006" t="str">
        <f>IF(ユーザー別卸価格!P503="","", IF(ISNUMBER(ユーザー別卸価格!P503),IF(入力!$C$25=1,ROUNDDOWN(IF(入力!$C$21=1,ユーザー別卸価格!P503/(100-入力!$C$22)%,ユーザー別卸価格!P503+入力!$C$23),-入力!$C$24),IF(入力!$C$25=2,ROUNDUP(IF(入力!$C$21=1,ユーザー別卸価格!P503/(100-入力!$C$22)%,ユーザー別卸価格!P503+入力!$C$23),-入力!$C$24),ROUND(IF(入力!$C$21=1,ユーザー別卸価格!P503/(100-入力!$C$22)%,ユーザー別卸価格!P503+入力!$C$23),-入力!$C$24))),ユーザー別卸価格!P503))</f>
        <v>卸価格設定なし</v>
      </c>
      <c r="Q503" s="933" t="str">
        <f>'6桁'!Q503</f>
        <v>⑧Q
WL</v>
      </c>
      <c r="R503" s="319" t="str">
        <f>IF(ユーザー別卸価格!R503="","", IF(ISNUMBER(ユーザー別卸価格!R503),IF(入力!$E$25=1,ROUNDDOWN(IF(入力!$E$21=1,ユーザー別卸価格!R503/(100-入力!$E$22)%,ユーザー別卸価格!R503+入力!$E$23),-入力!$E$24),IF(入力!$E$25=2,ROUNDUP(IF(入力!$E$21=1,ユーザー別卸価格!R503/(100-入力!$E$22)%,ユーザー別卸価格!R503+入力!$E$23),-入力!$E$24),ROUND(IF(入力!$E$21=1,ユーザー別卸価格!R503/(100-入力!$E$22)%,ユーザー別卸価格!R503+入力!$E$23),-入力!$E$24))),ユーザー別卸価格!R503))</f>
        <v/>
      </c>
      <c r="S503" s="359">
        <f>'6桁'!S503</f>
        <v>0</v>
      </c>
      <c r="T503" s="474" t="str">
        <f>IF(ユーザー別卸価格!T503="","", IF(ISNUMBER(ユーザー別卸価格!T503),IF(入力!$E$25=1,ROUNDDOWN(IF(入力!$E$21=1,ユーザー別卸価格!T503/(100-入力!$E$22)%,ユーザー別卸価格!T503+入力!$E$23),-入力!$E$24),IF(入力!$E$25=2,ROUNDUP(IF(入力!$E$21=1,ユーザー別卸価格!T503/(100-入力!$E$22)%,ユーザー別卸価格!T503+入力!$E$23),-入力!$E$24),ROUND(IF(入力!$E$21=1,ユーザー別卸価格!T503/(100-入力!$E$22)%,ユーザー別卸価格!T503+入力!$E$23),-入力!$E$24))),ユーザー別卸価格!T503))</f>
        <v/>
      </c>
      <c r="U503" s="359">
        <f>'6桁'!U503</f>
        <v>0</v>
      </c>
      <c r="V503" s="480" t="str">
        <f>IF(ユーザー別卸価格!V503="","", IF(ISNUMBER(ユーザー別卸価格!V503),IF(入力!$E$25=1,ROUNDDOWN(IF(入力!$E$21=1,ユーザー別卸価格!V503/(100-入力!$E$22)%,ユーザー別卸価格!V503+入力!$E$23),-入力!$E$24),IF(入力!$E$25=2,ROUNDUP(IF(入力!$E$21=1,ユーザー別卸価格!V503/(100-入力!$E$22)%,ユーザー別卸価格!V503+入力!$E$23),-入力!$E$24),ROUND(IF(入力!$E$21=1,ユーザー別卸価格!V503/(100-入力!$E$22)%,ユーザー別卸価格!V503+入力!$E$23),-入力!$E$24))),ユーザー別卸価格!V503))</f>
        <v/>
      </c>
      <c r="W503" s="359">
        <f>'6桁'!W503</f>
        <v>0</v>
      </c>
      <c r="X503" s="74"/>
      <c r="Y503" s="265"/>
      <c r="Z503" s="40"/>
    </row>
    <row r="504" spans="2:26" ht="30" customHeight="1">
      <c r="B504" s="503"/>
      <c r="C504" s="576"/>
      <c r="D504" s="577"/>
      <c r="E504" s="930"/>
      <c r="F504" s="931"/>
      <c r="G504" s="361"/>
      <c r="H504" s="94" t="str">
        <f>IF(ユーザー別卸価格!H504="","", IF(ISNUMBER(ユーザー別卸価格!H504),IF(入力!$C$25=1,ROUNDDOWN(IF(入力!$C$21=1,ユーザー別卸価格!H504/(100-入力!$C$22)%,ユーザー別卸価格!H504+入力!$C$23),-入力!$C$24),IF(入力!$C$25=2,ROUNDUP(IF(入力!$C$21=1,ユーザー別卸価格!H504/(100-入力!$C$22)%,ユーザー別卸価格!H504+入力!$C$23),-入力!$C$24),ROUND(IF(入力!$C$21=1,ユーザー別卸価格!H504/(100-入力!$C$22)%,ユーザー別卸価格!H504+入力!$C$23),-入力!$C$24))),ユーザー別卸価格!H504))</f>
        <v/>
      </c>
      <c r="I504" s="360">
        <f>'6桁'!I504</f>
        <v>0</v>
      </c>
      <c r="J504" s="94" t="str">
        <f>IF(ユーザー別卸価格!J504="","", IF(ISNUMBER(ユーザー別卸価格!J504),IF(入力!$C$25=1,ROUNDDOWN(IF(入力!$C$21=1,ユーザー別卸価格!J504/(100-入力!$C$22)%,ユーザー別卸価格!J504+入力!$C$23),-入力!$C$24),IF(入力!$C$25=2,ROUNDUP(IF(入力!$C$21=1,ユーザー別卸価格!J504/(100-入力!$C$22)%,ユーザー別卸価格!J504+入力!$C$23),-入力!$C$24),ROUND(IF(入力!$C$21=1,ユーザー別卸価格!J504/(100-入力!$C$22)%,ユーザー別卸価格!J504+入力!$C$23),-入力!$C$24))),ユーザー別卸価格!J504))</f>
        <v/>
      </c>
      <c r="K504" s="360">
        <f>'6桁'!K504</f>
        <v>0</v>
      </c>
      <c r="L504" s="936" t="str">
        <f>IF(ユーザー別卸価格!L504="","", IF(ISNUMBER(ユーザー別卸価格!L504),IF(入力!$C$25=1,ROUNDDOWN(IF(入力!$C$21=1,ユーザー別卸価格!L504/(100-入力!$C$22)%,ユーザー別卸価格!L504+入力!$C$23),-入力!$C$24),IF(入力!$C$25=2,ROUNDUP(IF(入力!$C$21=1,ユーザー別卸価格!L504/(100-入力!$C$22)%,ユーザー別卸価格!L504+入力!$C$23),-入力!$C$24),ROUND(IF(入力!$C$21=1,ユーザー別卸価格!L504/(100-入力!$C$22)%,ユーザー別卸価格!L504+入力!$C$23),-入力!$C$24))),ユーザー別卸価格!L504))</f>
        <v/>
      </c>
      <c r="M504" s="934">
        <f>'6桁'!M504</f>
        <v>0</v>
      </c>
      <c r="N504" s="95">
        <f>IF(ユーザー別卸価格!N504="","", IF(ISNUMBER(ユーザー別卸価格!N504),IF(入力!$C$25=1,ROUNDDOWN(IF(入力!$C$21=1,ユーザー別卸価格!N504/(100-入力!$C$22)%,ユーザー別卸価格!N504+入力!$C$23),-入力!$C$24),IF(入力!$C$25=2,ROUNDUP(IF(入力!$C$21=1,ユーザー別卸価格!N504/(100-入力!$C$22)%,ユーザー別卸価格!N504+入力!$C$23),-入力!$C$24),ROUND(IF(入力!$C$21=1,ユーザー別卸価格!N504/(100-入力!$C$22)%,ユーザー別卸価格!N504+入力!$C$23),-入力!$C$24))),ユーザー別卸価格!N504))</f>
        <v>43500</v>
      </c>
      <c r="O504" s="96" t="str">
        <f>'6桁'!O504</f>
        <v>H
WL AT25</v>
      </c>
      <c r="P504" s="1007" t="str">
        <f>IF(ユーザー別卸価格!P504="","", IF(ISNUMBER(ユーザー別卸価格!P504),IF(入力!$C$25=1,ROUNDDOWN(IF(入力!$C$21=1,ユーザー別卸価格!P504/(100-入力!$C$22)%,ユーザー別卸価格!P504+入力!$C$23),-入力!$C$24),IF(入力!$C$25=2,ROUNDUP(IF(入力!$C$21=1,ユーザー別卸価格!P504/(100-入力!$C$22)%,ユーザー別卸価格!P504+入力!$C$23),-入力!$C$24),ROUND(IF(入力!$C$21=1,ユーザー別卸価格!P504/(100-入力!$C$22)%,ユーザー別卸価格!P504+入力!$C$23),-入力!$C$24))),ユーザー別卸価格!P504))</f>
        <v/>
      </c>
      <c r="Q504" s="934">
        <f>'6桁'!Q504</f>
        <v>0</v>
      </c>
      <c r="R504" s="94" t="str">
        <f>IF(ユーザー別卸価格!R504="","", IF(ISNUMBER(ユーザー別卸価格!R504),IF(入力!$E$25=1,ROUNDDOWN(IF(入力!$E$21=1,ユーザー別卸価格!R504/(100-入力!$E$22)%,ユーザー別卸価格!R504+入力!$E$23),-入力!$E$24),IF(入力!$E$25=2,ROUNDUP(IF(入力!$E$21=1,ユーザー別卸価格!R504/(100-入力!$E$22)%,ユーザー別卸価格!R504+入力!$E$23),-入力!$E$24),ROUND(IF(入力!$E$21=1,ユーザー別卸価格!R504/(100-入力!$E$22)%,ユーザー別卸価格!R504+入力!$E$23),-入力!$E$24))),ユーザー別卸価格!R504))</f>
        <v/>
      </c>
      <c r="S504" s="360">
        <f>'6桁'!S504</f>
        <v>0</v>
      </c>
      <c r="T504" s="475" t="str">
        <f>IF(ユーザー別卸価格!T504="","", IF(ISNUMBER(ユーザー別卸価格!T504),IF(入力!$E$25=1,ROUNDDOWN(IF(入力!$E$21=1,ユーザー別卸価格!T504/(100-入力!$E$22)%,ユーザー別卸価格!T504+入力!$E$23),-入力!$E$24),IF(入力!$E$25=2,ROUNDUP(IF(入力!$E$21=1,ユーザー別卸価格!T504/(100-入力!$E$22)%,ユーザー別卸価格!T504+入力!$E$23),-入力!$E$24),ROUND(IF(入力!$E$21=1,ユーザー別卸価格!T504/(100-入力!$E$22)%,ユーザー別卸価格!T504+入力!$E$23),-入力!$E$24))),ユーザー別卸価格!T504))</f>
        <v/>
      </c>
      <c r="U504" s="133">
        <f>'6桁'!U504</f>
        <v>0</v>
      </c>
      <c r="V504" s="481" t="str">
        <f>IF(ユーザー別卸価格!V504="","", IF(ISNUMBER(ユーザー別卸価格!V504),IF(入力!$E$25=1,ROUNDDOWN(IF(入力!$E$21=1,ユーザー別卸価格!V504/(100-入力!$E$22)%,ユーザー別卸価格!V504+入力!$E$23),-入力!$E$24),IF(入力!$E$25=2,ROUNDUP(IF(入力!$E$21=1,ユーザー別卸価格!V504/(100-入力!$E$22)%,ユーザー別卸価格!V504+入力!$E$23),-入力!$E$24),ROUND(IF(入力!$E$21=1,ユーザー別卸価格!V504/(100-入力!$E$22)%,ユーザー別卸価格!V504+入力!$E$23),-入力!$E$24))),ユーザー別卸価格!V504))</f>
        <v/>
      </c>
      <c r="W504" s="360">
        <f>'6桁'!W504</f>
        <v>0</v>
      </c>
      <c r="X504" s="74"/>
      <c r="Y504" s="265"/>
      <c r="Z504" s="40"/>
    </row>
    <row r="505" spans="2:26" ht="30" customHeight="1">
      <c r="B505" s="503"/>
      <c r="C505" s="500" t="s">
        <v>367</v>
      </c>
      <c r="D505" s="605"/>
      <c r="E505" s="500">
        <v>116</v>
      </c>
      <c r="F505" s="587"/>
      <c r="G505" s="342">
        <v>120</v>
      </c>
      <c r="H505" s="95" t="str">
        <f>IF(ユーザー別卸価格!H505="","", IF(ISNUMBER(ユーザー別卸価格!H505),IF(入力!$C$25=1,ROUNDDOWN(IF(入力!$C$21=1,ユーザー別卸価格!H505/(100-入力!$C$22)%,ユーザー別卸価格!H505+入力!$C$23),-入力!$C$24),IF(入力!$C$25=2,ROUNDUP(IF(入力!$C$21=1,ユーザー別卸価格!H505/(100-入力!$C$22)%,ユーザー別卸価格!H505+入力!$C$23),-入力!$C$24),ROUND(IF(入力!$C$21=1,ユーザー別卸価格!H505/(100-入力!$C$22)%,ユーザー別卸価格!H505+入力!$C$23),-入力!$C$24))),ユーザー別卸価格!H505))</f>
        <v/>
      </c>
      <c r="I505" s="96">
        <f>'6桁'!I505</f>
        <v>0</v>
      </c>
      <c r="J505" s="95" t="str">
        <f>IF(ユーザー別卸価格!J505="","", IF(ISNUMBER(ユーザー別卸価格!J505),IF(入力!$C$25=1,ROUNDDOWN(IF(入力!$C$21=1,ユーザー別卸価格!J505/(100-入力!$C$22)%,ユーザー別卸価格!J505+入力!$C$23),-入力!$C$24),IF(入力!$C$25=2,ROUNDUP(IF(入力!$C$21=1,ユーザー別卸価格!J505/(100-入力!$C$22)%,ユーザー別卸価格!J505+入力!$C$23),-入力!$C$24),ROUND(IF(入力!$C$21=1,ユーザー別卸価格!J505/(100-入力!$C$22)%,ユーザー別卸価格!J505+入力!$C$23),-入力!$C$24))),ユーザー別卸価格!J505))</f>
        <v/>
      </c>
      <c r="K505" s="96">
        <f>'6桁'!K505</f>
        <v>0</v>
      </c>
      <c r="L505" s="95">
        <f>IF(ユーザー別卸価格!L505="","", IF(ISNUMBER(ユーザー別卸価格!L505),IF(入力!$C$25=1,ROUNDDOWN(IF(入力!$C$21=1,ユーザー別卸価格!L505/(100-入力!$C$22)%,ユーザー別卸価格!L505+入力!$C$23),-入力!$C$24),IF(入力!$C$25=2,ROUNDUP(IF(入力!$C$21=1,ユーザー別卸価格!L505/(100-入力!$C$22)%,ユーザー別卸価格!L505+入力!$C$23),-入力!$C$24),ROUND(IF(入力!$C$21=1,ユーザー別卸価格!L505/(100-入力!$C$22)%,ユーザー別卸価格!L505+入力!$C$23),-入力!$C$24))),ユーザー別卸価格!L505))</f>
        <v>42400</v>
      </c>
      <c r="M505" s="96" t="str">
        <f>'6桁'!M505</f>
        <v>V</v>
      </c>
      <c r="N505" s="95">
        <f>IF(ユーザー別卸価格!N505="","", IF(ISNUMBER(ユーザー別卸価格!N505),IF(入力!$C$25=1,ROUNDDOWN(IF(入力!$C$21=1,ユーザー別卸価格!N505/(100-入力!$C$22)%,ユーザー別卸価格!N505+入力!$C$23),-入力!$C$24),IF(入力!$C$25=2,ROUNDUP(IF(入力!$C$21=1,ユーザー別卸価格!N505/(100-入力!$C$22)%,ユーザー別卸価格!N505+入力!$C$23),-入力!$C$24),ROUND(IF(入力!$C$21=1,ユーザー別卸価格!N505/(100-入力!$C$22)%,ユーザー別卸価格!N505+入力!$C$23),-入力!$C$24))),ユーザー別卸価格!N505))</f>
        <v>48300</v>
      </c>
      <c r="O505" s="126" t="str">
        <f>'6桁'!O505</f>
        <v>H★
RBL</v>
      </c>
      <c r="P505" s="95" t="str">
        <f>IF(ユーザー別卸価格!P505="","", IF(ISNUMBER(ユーザー別卸価格!P505),IF(入力!$C$25=1,ROUNDDOWN(IF(入力!$C$21=1,ユーザー別卸価格!P505/(100-入力!$C$22)%,ユーザー別卸価格!P505+入力!$C$23),-入力!$C$24),IF(入力!$C$25=2,ROUNDUP(IF(入力!$C$21=1,ユーザー別卸価格!P505/(100-入力!$C$22)%,ユーザー別卸価格!P505+入力!$C$23),-入力!$C$24),ROUND(IF(入力!$C$21=1,ユーザー別卸価格!P505/(100-入力!$C$22)%,ユーザー別卸価格!P505+入力!$C$23),-入力!$C$24))),ユーザー別卸価格!P505))</f>
        <v/>
      </c>
      <c r="Q505" s="96">
        <f>'6桁'!Q505</f>
        <v>0</v>
      </c>
      <c r="R505" s="95" t="str">
        <f>IF(ユーザー別卸価格!R505="","", IF(ISNUMBER(ユーザー別卸価格!R505),IF(入力!$E$25=1,ROUNDDOWN(IF(入力!$E$21=1,ユーザー別卸価格!R505/(100-入力!$E$22)%,ユーザー別卸価格!R505+入力!$E$23),-入力!$E$24),IF(入力!$E$25=2,ROUNDUP(IF(入力!$E$21=1,ユーザー別卸価格!R505/(100-入力!$E$22)%,ユーザー別卸価格!R505+入力!$E$23),-入力!$E$24),ROUND(IF(入力!$E$21=1,ユーザー別卸価格!R505/(100-入力!$E$22)%,ユーザー別卸価格!R505+入力!$E$23),-入力!$E$24))),ユーザー別卸価格!R505))</f>
        <v/>
      </c>
      <c r="S505" s="96">
        <f>'6桁'!S505</f>
        <v>0</v>
      </c>
      <c r="T505" s="456" t="str">
        <f>IF(ユーザー別卸価格!T505="","", IF(ISNUMBER(ユーザー別卸価格!T505),IF(入力!$E$25=1,ROUNDDOWN(IF(入力!$E$21=1,ユーザー別卸価格!T505/(100-入力!$E$22)%,ユーザー別卸価格!T505+入力!$E$23),-入力!$E$24),IF(入力!$E$25=2,ROUNDUP(IF(入力!$E$21=1,ユーザー別卸価格!T505/(100-入力!$E$22)%,ユーザー別卸価格!T505+入力!$E$23),-入力!$E$24),ROUND(IF(入力!$E$21=1,ユーザー別卸価格!T505/(100-入力!$E$22)%,ユーザー別卸価格!T505+入力!$E$23),-入力!$E$24))),ユーザー別卸価格!T505))</f>
        <v/>
      </c>
      <c r="U505" s="126">
        <f>'6桁'!U505</f>
        <v>0</v>
      </c>
      <c r="V505" s="456" t="str">
        <f>IF(ユーザー別卸価格!V505="","", IF(ISNUMBER(ユーザー別卸価格!V505),IF(入力!$E$25=1,ROUNDDOWN(IF(入力!$E$21=1,ユーザー別卸価格!V505/(100-入力!$E$22)%,ユーザー別卸価格!V505+入力!$E$23),-入力!$E$24),IF(入力!$E$25=2,ROUNDUP(IF(入力!$E$21=1,ユーザー別卸価格!V505/(100-入力!$E$22)%,ユーザー別卸価格!V505+入力!$E$23),-入力!$E$24),ROUND(IF(入力!$E$21=1,ユーザー別卸価格!V505/(100-入力!$E$22)%,ユーザー別卸価格!V505+入力!$E$23),-入力!$E$24))),ユーザー別卸価格!V505))</f>
        <v/>
      </c>
      <c r="W505" s="96">
        <f>'6桁'!W505</f>
        <v>0</v>
      </c>
      <c r="X505" s="74"/>
      <c r="Y505" s="265"/>
      <c r="Z505" s="40"/>
    </row>
    <row r="506" spans="2:26" ht="30" customHeight="1">
      <c r="B506" s="503"/>
      <c r="C506" s="500" t="s">
        <v>368</v>
      </c>
      <c r="D506" s="605"/>
      <c r="E506" s="500">
        <v>103</v>
      </c>
      <c r="F506" s="587"/>
      <c r="G506" s="249"/>
      <c r="H506" s="319" t="str">
        <f>IF(ユーザー別卸価格!H506="","", IF(ISNUMBER(ユーザー別卸価格!H506),IF(入力!$C$25=1,ROUNDDOWN(IF(入力!$C$21=1,ユーザー別卸価格!H506/(100-入力!$C$22)%,ユーザー別卸価格!H506+入力!$C$23),-入力!$C$24),IF(入力!$C$25=2,ROUNDUP(IF(入力!$C$21=1,ユーザー別卸価格!H506/(100-入力!$C$22)%,ユーザー別卸価格!H506+入力!$C$23),-入力!$C$24),ROUND(IF(入力!$C$21=1,ユーザー別卸価格!H506/(100-入力!$C$22)%,ユーザー別卸価格!H506+入力!$C$23),-入力!$C$24))),ユーザー別卸価格!H506))</f>
        <v/>
      </c>
      <c r="I506" s="359">
        <f>'6桁'!I506</f>
        <v>0</v>
      </c>
      <c r="J506" s="319" t="str">
        <f>IF(ユーザー別卸価格!J506="","", IF(ISNUMBER(ユーザー別卸価格!J506),IF(入力!$C$25=1,ROUNDDOWN(IF(入力!$C$21=1,ユーザー別卸価格!J506/(100-入力!$C$22)%,ユーザー別卸価格!J506+入力!$C$23),-入力!$C$24),IF(入力!$C$25=2,ROUNDUP(IF(入力!$C$21=1,ユーザー別卸価格!J506/(100-入力!$C$22)%,ユーザー別卸価格!J506+入力!$C$23),-入力!$C$24),ROUND(IF(入力!$C$21=1,ユーザー別卸価格!J506/(100-入力!$C$22)%,ユーザー別卸価格!J506+入力!$C$23),-入力!$C$24))),ユーザー別卸価格!J506))</f>
        <v/>
      </c>
      <c r="K506" s="359">
        <f>'6桁'!K506</f>
        <v>0</v>
      </c>
      <c r="L506" s="319">
        <f>IF(ユーザー別卸価格!L506="","", IF(ISNUMBER(ユーザー別卸価格!L506),IF(入力!$C$25=1,ROUNDDOWN(IF(入力!$C$21=1,ユーザー別卸価格!L506/(100-入力!$C$22)%,ユーザー別卸価格!L506+入力!$C$23),-入力!$C$24),IF(入力!$C$25=2,ROUNDUP(IF(入力!$C$21=1,ユーザー別卸価格!L506/(100-入力!$C$22)%,ユーザー別卸価格!L506+入力!$C$23),-入力!$C$24),ROUND(IF(入力!$C$21=1,ユーザー別卸価格!L506/(100-入力!$C$22)%,ユーザー別卸価格!L506+入力!$C$23),-入力!$C$24))),ユーザー別卸価格!L506))</f>
        <v>32300</v>
      </c>
      <c r="M506" s="359" t="str">
        <f>'6桁'!M506</f>
        <v>H</v>
      </c>
      <c r="N506" s="319" t="str">
        <f>IF(ユーザー別卸価格!N506="","", IF(ISNUMBER(ユーザー別卸価格!N506),IF(入力!$C$25=1,ROUNDDOWN(IF(入力!$C$21=1,ユーザー別卸価格!N506/(100-入力!$C$22)%,ユーザー別卸価格!N506+入力!$C$23),-入力!$C$24),IF(入力!$C$25=2,ROUNDUP(IF(入力!$C$21=1,ユーザー別卸価格!N506/(100-入力!$C$22)%,ユーザー別卸価格!N506+入力!$C$23),-入力!$C$24),ROUND(IF(入力!$C$21=1,ユーザー別卸価格!N506/(100-入力!$C$22)%,ユーザー別卸価格!N506+入力!$C$23),-入力!$C$24))),ユーザー別卸価格!N506))</f>
        <v/>
      </c>
      <c r="O506" s="359">
        <f>'6桁'!O506</f>
        <v>0</v>
      </c>
      <c r="P506" s="319" t="str">
        <f>IF(ユーザー別卸価格!P506="","", IF(ISNUMBER(ユーザー別卸価格!P506),IF(入力!$C$25=1,ROUNDDOWN(IF(入力!$C$21=1,ユーザー別卸価格!P506/(100-入力!$C$22)%,ユーザー別卸価格!P506+入力!$C$23),-入力!$C$24),IF(入力!$C$25=2,ROUNDUP(IF(入力!$C$21=1,ユーザー別卸価格!P506/(100-入力!$C$22)%,ユーザー別卸価格!P506+入力!$C$23),-入力!$C$24),ROUND(IF(入力!$C$21=1,ユーザー別卸価格!P506/(100-入力!$C$22)%,ユーザー別卸価格!P506+入力!$C$23),-入力!$C$24))),ユーザー別卸価格!P506))</f>
        <v/>
      </c>
      <c r="Q506" s="359">
        <f>'6桁'!Q506</f>
        <v>0</v>
      </c>
      <c r="R506" s="319" t="str">
        <f>IF(ユーザー別卸価格!R506="","", IF(ISNUMBER(ユーザー別卸価格!R506),IF(入力!$E$25=1,ROUNDDOWN(IF(入力!$E$21=1,ユーザー別卸価格!R506/(100-入力!$E$22)%,ユーザー別卸価格!R506+入力!$E$23),-入力!$E$24),IF(入力!$E$25=2,ROUNDUP(IF(入力!$E$21=1,ユーザー別卸価格!R506/(100-入力!$E$22)%,ユーザー別卸価格!R506+入力!$E$23),-入力!$E$24),ROUND(IF(入力!$E$21=1,ユーザー別卸価格!R506/(100-入力!$E$22)%,ユーザー別卸価格!R506+入力!$E$23),-入力!$E$24))),ユーザー別卸価格!R506))</f>
        <v/>
      </c>
      <c r="S506" s="359">
        <f>'6桁'!S506</f>
        <v>0</v>
      </c>
      <c r="T506" s="474" t="str">
        <f>IF(ユーザー別卸価格!T506="","", IF(ISNUMBER(ユーザー別卸価格!T506),IF(入力!$E$25=1,ROUNDDOWN(IF(入力!$E$21=1,ユーザー別卸価格!T506/(100-入力!$E$22)%,ユーザー別卸価格!T506+入力!$E$23),-入力!$E$24),IF(入力!$E$25=2,ROUNDUP(IF(入力!$E$21=1,ユーザー別卸価格!T506/(100-入力!$E$22)%,ユーザー別卸価格!T506+入力!$E$23),-入力!$E$24),ROUND(IF(入力!$E$21=1,ユーザー別卸価格!T506/(100-入力!$E$22)%,ユーザー別卸価格!T506+入力!$E$23),-入力!$E$24))),ユーザー別卸価格!T506))</f>
        <v/>
      </c>
      <c r="U506" s="132">
        <f>'6桁'!U506</f>
        <v>0</v>
      </c>
      <c r="V506" s="474" t="str">
        <f>IF(ユーザー別卸価格!V506="","", IF(ISNUMBER(ユーザー別卸価格!V506),IF(入力!$E$25=1,ROUNDDOWN(IF(入力!$E$21=1,ユーザー別卸価格!V506/(100-入力!$E$22)%,ユーザー別卸価格!V506+入力!$E$23),-入力!$E$24),IF(入力!$E$25=2,ROUNDUP(IF(入力!$E$21=1,ユーザー別卸価格!V506/(100-入力!$E$22)%,ユーザー別卸価格!V506+入力!$E$23),-入力!$E$24),ROUND(IF(入力!$E$21=1,ユーザー別卸価格!V506/(100-入力!$E$22)%,ユーザー別卸価格!V506+入力!$E$23),-入力!$E$24))),ユーザー別卸価格!V506))</f>
        <v/>
      </c>
      <c r="W506" s="359">
        <f>'6桁'!W506</f>
        <v>0</v>
      </c>
      <c r="X506" s="74"/>
      <c r="Y506" s="265"/>
      <c r="Z506" s="40"/>
    </row>
    <row r="507" spans="2:26" ht="30" customHeight="1">
      <c r="B507" s="503"/>
      <c r="C507" s="500" t="s">
        <v>369</v>
      </c>
      <c r="D507" s="605"/>
      <c r="E507" s="500">
        <v>106</v>
      </c>
      <c r="F507" s="587"/>
      <c r="G507" s="342"/>
      <c r="H507" s="95">
        <f>IF(ユーザー別卸価格!H507="","", IF(ISNUMBER(ユーザー別卸価格!H507),IF(入力!$C$25=1,ROUNDDOWN(IF(入力!$C$21=1,ユーザー別卸価格!H507/(100-入力!$C$22)%,ユーザー別卸価格!H507+入力!$C$23),-入力!$C$24),IF(入力!$C$25=2,ROUNDUP(IF(入力!$C$21=1,ユーザー別卸価格!H507/(100-入力!$C$22)%,ユーザー別卸価格!H507+入力!$C$23),-入力!$C$24),ROUND(IF(入力!$C$21=1,ユーザー別卸価格!H507/(100-入力!$C$22)%,ユーザー別卸価格!H507+入力!$C$23),-入力!$C$24))),ユーザー別卸価格!H507))</f>
        <v>32400</v>
      </c>
      <c r="I507" s="96" t="str">
        <f>'6桁'!I507</f>
        <v>V</v>
      </c>
      <c r="J507" s="95" t="str">
        <f>IF(ユーザー別卸価格!J507="","", IF(ISNUMBER(ユーザー別卸価格!J507),IF(入力!$C$25=1,ROUNDDOWN(IF(入力!$C$21=1,ユーザー別卸価格!J507/(100-入力!$C$22)%,ユーザー別卸価格!J507+入力!$C$23),-入力!$C$24),IF(入力!$C$25=2,ROUNDUP(IF(入力!$C$21=1,ユーザー別卸価格!J507/(100-入力!$C$22)%,ユーザー別卸価格!J507+入力!$C$23),-入力!$C$24),ROUND(IF(入力!$C$21=1,ユーザー別卸価格!J507/(100-入力!$C$22)%,ユーザー別卸価格!J507+入力!$C$23),-入力!$C$24))),ユーザー別卸価格!J507))</f>
        <v/>
      </c>
      <c r="K507" s="96">
        <f>'6桁'!K507</f>
        <v>0</v>
      </c>
      <c r="L507" s="95">
        <f>IF(ユーザー別卸価格!L507="","", IF(ISNUMBER(ユーザー別卸価格!L507),IF(入力!$C$25=1,ROUNDDOWN(IF(入力!$C$21=1,ユーザー別卸価格!L507/(100-入力!$C$22)%,ユーザー別卸価格!L507+入力!$C$23),-入力!$C$24),IF(入力!$C$25=2,ROUNDUP(IF(入力!$C$21=1,ユーザー別卸価格!L507/(100-入力!$C$22)%,ユーザー別卸価格!L507+入力!$C$23),-入力!$C$24),ROUND(IF(入力!$C$21=1,ユーザー別卸価格!L507/(100-入力!$C$22)%,ユーザー別卸価格!L507+入力!$C$23),-入力!$C$24))),ユーザー別卸価格!L507))</f>
        <v>33100</v>
      </c>
      <c r="M507" s="96" t="str">
        <f>'6桁'!M507</f>
        <v>H</v>
      </c>
      <c r="N507" s="95" t="str">
        <f>IF(ユーザー別卸価格!N507="","", IF(ISNUMBER(ユーザー別卸価格!N507),IF(入力!$C$25=1,ROUNDDOWN(IF(入力!$C$21=1,ユーザー別卸価格!N507/(100-入力!$C$22)%,ユーザー別卸価格!N507+入力!$C$23),-入力!$C$24),IF(入力!$C$25=2,ROUNDUP(IF(入力!$C$21=1,ユーザー別卸価格!N507/(100-入力!$C$22)%,ユーザー別卸価格!N507+入力!$C$23),-入力!$C$24),ROUND(IF(入力!$C$21=1,ユーザー別卸価格!N507/(100-入力!$C$22)%,ユーザー別卸価格!N507+入力!$C$23),-入力!$C$24))),ユーザー別卸価格!N507))</f>
        <v/>
      </c>
      <c r="O507" s="126">
        <f>'6桁'!O507</f>
        <v>0</v>
      </c>
      <c r="P507" s="95" t="str">
        <f>IF(ユーザー別卸価格!P507="","", IF(ISNUMBER(ユーザー別卸価格!P507),IF(入力!$C$25=1,ROUNDDOWN(IF(入力!$C$21=1,ユーザー別卸価格!P507/(100-入力!$C$22)%,ユーザー別卸価格!P507+入力!$C$23),-入力!$C$24),IF(入力!$C$25=2,ROUNDUP(IF(入力!$C$21=1,ユーザー別卸価格!P507/(100-入力!$C$22)%,ユーザー別卸価格!P507+入力!$C$23),-入力!$C$24),ROUND(IF(入力!$C$21=1,ユーザー別卸価格!P507/(100-入力!$C$22)%,ユーザー別卸価格!P507+入力!$C$23),-入力!$C$24))),ユーザー別卸価格!P507))</f>
        <v/>
      </c>
      <c r="Q507" s="96">
        <f>'6桁'!Q507</f>
        <v>0</v>
      </c>
      <c r="R507" s="95" t="str">
        <f>IF(ユーザー別卸価格!R507="","", IF(ISNUMBER(ユーザー別卸価格!R507),IF(入力!$E$25=1,ROUNDDOWN(IF(入力!$E$21=1,ユーザー別卸価格!R507/(100-入力!$E$22)%,ユーザー別卸価格!R507+入力!$E$23),-入力!$E$24),IF(入力!$E$25=2,ROUNDUP(IF(入力!$E$21=1,ユーザー別卸価格!R507/(100-入力!$E$22)%,ユーザー別卸価格!R507+入力!$E$23),-入力!$E$24),ROUND(IF(入力!$E$21=1,ユーザー別卸価格!R507/(100-入力!$E$22)%,ユーザー別卸価格!R507+入力!$E$23),-入力!$E$24))),ユーザー別卸価格!R507))</f>
        <v/>
      </c>
      <c r="S507" s="96">
        <f>'6桁'!S507</f>
        <v>0</v>
      </c>
      <c r="T507" s="456" t="str">
        <f>IF(ユーザー別卸価格!T507="","", IF(ISNUMBER(ユーザー別卸価格!T507),IF(入力!$E$25=1,ROUNDDOWN(IF(入力!$E$21=1,ユーザー別卸価格!T507/(100-入力!$E$22)%,ユーザー別卸価格!T507+入力!$E$23),-入力!$E$24),IF(入力!$E$25=2,ROUNDUP(IF(入力!$E$21=1,ユーザー別卸価格!T507/(100-入力!$E$22)%,ユーザー別卸価格!T507+入力!$E$23),-入力!$E$24),ROUND(IF(入力!$E$21=1,ユーザー別卸価格!T507/(100-入力!$E$22)%,ユーザー別卸価格!T507+入力!$E$23),-入力!$E$24))),ユーザー別卸価格!T507))</f>
        <v>卸価格設定なし</v>
      </c>
      <c r="U507" s="126" t="str">
        <f>'6桁'!U507</f>
        <v>W</v>
      </c>
      <c r="V507" s="456" t="str">
        <f>IF(ユーザー別卸価格!V507="","", IF(ISNUMBER(ユーザー別卸価格!V507),IF(入力!$E$25=1,ROUNDDOWN(IF(入力!$E$21=1,ユーザー別卸価格!V507/(100-入力!$E$22)%,ユーザー別卸価格!V507+入力!$E$23),-入力!$E$24),IF(入力!$E$25=2,ROUNDUP(IF(入力!$E$21=1,ユーザー別卸価格!V507/(100-入力!$E$22)%,ユーザー別卸価格!V507+入力!$E$23),-入力!$E$24),ROUND(IF(入力!$E$21=1,ユーザー別卸価格!V507/(100-入力!$E$22)%,ユーザー別卸価格!V507+入力!$E$23),-入力!$E$24))),ユーザー別卸価格!V507))</f>
        <v/>
      </c>
      <c r="W507" s="96">
        <f>'6桁'!W507</f>
        <v>0</v>
      </c>
      <c r="X507" s="74"/>
      <c r="Y507" s="265"/>
      <c r="Z507" s="40"/>
    </row>
    <row r="508" spans="2:26" ht="30" customHeight="1">
      <c r="B508" s="503"/>
      <c r="C508" s="500" t="s">
        <v>1096</v>
      </c>
      <c r="D508" s="605"/>
      <c r="E508" s="590" t="s">
        <v>2008</v>
      </c>
      <c r="F508" s="587"/>
      <c r="G508" s="327"/>
      <c r="H508" s="108" t="str">
        <f>IF(ユーザー別卸価格!H508="","", IF(ISNUMBER(ユーザー別卸価格!H508),IF(入力!$C$25=1,ROUNDDOWN(IF(入力!$C$21=1,ユーザー別卸価格!H508/(100-入力!$C$22)%,ユーザー別卸価格!H508+入力!$C$23),-入力!$C$24),IF(入力!$C$25=2,ROUNDUP(IF(入力!$C$21=1,ユーザー別卸価格!H508/(100-入力!$C$22)%,ユーザー別卸価格!H508+入力!$C$23),-入力!$C$24),ROUND(IF(入力!$C$21=1,ユーザー別卸価格!H508/(100-入力!$C$22)%,ユーザー別卸価格!H508+入力!$C$23),-入力!$C$24))),ユーザー別卸価格!H508))</f>
        <v/>
      </c>
      <c r="I508" s="328">
        <f>'6桁'!I508</f>
        <v>0</v>
      </c>
      <c r="J508" s="108" t="str">
        <f>IF(ユーザー別卸価格!J508="","", IF(ISNUMBER(ユーザー別卸価格!J508),IF(入力!$C$25=1,ROUNDDOWN(IF(入力!$C$21=1,ユーザー別卸価格!J508/(100-入力!$C$22)%,ユーザー別卸価格!J508+入力!$C$23),-入力!$C$24),IF(入力!$C$25=2,ROUNDUP(IF(入力!$C$21=1,ユーザー別卸価格!J508/(100-入力!$C$22)%,ユーザー別卸価格!J508+入力!$C$23),-入力!$C$24),ROUND(IF(入力!$C$21=1,ユーザー別卸価格!J508/(100-入力!$C$22)%,ユーザー別卸価格!J508+入力!$C$23),-入力!$C$24))),ユーザー別卸価格!J508))</f>
        <v/>
      </c>
      <c r="K508" s="328">
        <f>'6桁'!K508</f>
        <v>0</v>
      </c>
      <c r="L508" s="108">
        <f>IF(ユーザー別卸価格!L508="","", IF(ISNUMBER(ユーザー別卸価格!L508),IF(入力!$C$25=1,ROUNDDOWN(IF(入力!$C$21=1,ユーザー別卸価格!L508/(100-入力!$C$22)%,ユーザー別卸価格!L508+入力!$C$23),-入力!$C$24),IF(入力!$C$25=2,ROUNDUP(IF(入力!$C$21=1,ユーザー別卸価格!L508/(100-入力!$C$22)%,ユーザー別卸価格!L508+入力!$C$23),-入力!$C$24),ROUND(IF(入力!$C$21=1,ユーザー別卸価格!L508/(100-入力!$C$22)%,ユーザー別卸価格!L508+入力!$C$23),-入力!$C$24))),ユーザー別卸価格!L508))</f>
        <v>40300</v>
      </c>
      <c r="M508" s="328" t="str">
        <f>'6桁'!M508</f>
        <v>V</v>
      </c>
      <c r="N508" s="108" t="str">
        <f>IF(ユーザー別卸価格!N508="","", IF(ISNUMBER(ユーザー別卸価格!N508),IF(入力!$C$25=1,ROUNDDOWN(IF(入力!$C$21=1,ユーザー別卸価格!N508/(100-入力!$C$22)%,ユーザー別卸価格!N508+入力!$C$23),-入力!$C$24),IF(入力!$C$25=2,ROUNDUP(IF(入力!$C$21=1,ユーザー別卸価格!N508/(100-入力!$C$22)%,ユーザー別卸価格!N508+入力!$C$23),-入力!$C$24),ROUND(IF(入力!$C$21=1,ユーザー別卸価格!N508/(100-入力!$C$22)%,ユーザー別卸価格!N508+入力!$C$23),-入力!$C$24))),ユーザー別卸価格!N508))</f>
        <v/>
      </c>
      <c r="O508" s="251">
        <f>'6桁'!O508</f>
        <v>0</v>
      </c>
      <c r="P508" s="461" t="str">
        <f>IF(ユーザー別卸価格!P508="","", IF(ISNUMBER(ユーザー別卸価格!P508),IF(入力!$C$25=1,ROUNDDOWN(IF(入力!$C$21=1,ユーザー別卸価格!P508/(100-入力!$C$22)%,ユーザー別卸価格!P508+入力!$C$23),-入力!$C$24),IF(入力!$C$25=2,ROUNDUP(IF(入力!$C$21=1,ユーザー別卸価格!P508/(100-入力!$C$22)%,ユーザー別卸価格!P508+入力!$C$23),-入力!$C$24),ROUND(IF(入力!$C$21=1,ユーザー別卸価格!P508/(100-入力!$C$22)%,ユーザー別卸価格!P508+入力!$C$23),-入力!$C$24))),ユーザー別卸価格!P508))</f>
        <v>卸価格設定なし</v>
      </c>
      <c r="Q508" s="328" t="str">
        <f>'6桁'!Q508</f>
        <v>⑩Q
WL</v>
      </c>
      <c r="R508" s="108" t="str">
        <f>IF(ユーザー別卸価格!R508="","", IF(ISNUMBER(ユーザー別卸価格!R508),IF(入力!$E$25=1,ROUNDDOWN(IF(入力!$E$21=1,ユーザー別卸価格!R508/(100-入力!$E$22)%,ユーザー別卸価格!R508+入力!$E$23),-入力!$E$24),IF(入力!$E$25=2,ROUNDUP(IF(入力!$E$21=1,ユーザー別卸価格!R508/(100-入力!$E$22)%,ユーザー別卸価格!R508+入力!$E$23),-入力!$E$24),ROUND(IF(入力!$E$21=1,ユーザー別卸価格!R508/(100-入力!$E$22)%,ユーザー別卸価格!R508+入力!$E$23),-入力!$E$24))),ユーザー別卸価格!R508))</f>
        <v/>
      </c>
      <c r="S508" s="328">
        <f>'6桁'!S508</f>
        <v>0</v>
      </c>
      <c r="T508" s="461" t="str">
        <f>IF(ユーザー別卸価格!T508="","", IF(ISNUMBER(ユーザー別卸価格!T508),IF(入力!$E$25=1,ROUNDDOWN(IF(入力!$E$21=1,ユーザー別卸価格!T508/(100-入力!$E$22)%,ユーザー別卸価格!T508+入力!$E$23),-入力!$E$24),IF(入力!$E$25=2,ROUNDUP(IF(入力!$E$21=1,ユーザー別卸価格!T508/(100-入力!$E$22)%,ユーザー別卸価格!T508+入力!$E$23),-入力!$E$24),ROUND(IF(入力!$E$21=1,ユーザー別卸価格!T508/(100-入力!$E$22)%,ユーザー別卸価格!T508+入力!$E$23),-入力!$E$24))),ユーザー別卸価格!T508))</f>
        <v/>
      </c>
      <c r="U508" s="251">
        <f>'6桁'!U508</f>
        <v>0</v>
      </c>
      <c r="V508" s="461" t="str">
        <f>IF(ユーザー別卸価格!V508="","", IF(ISNUMBER(ユーザー別卸価格!V508),IF(入力!$E$25=1,ROUNDDOWN(IF(入力!$E$21=1,ユーザー別卸価格!V508/(100-入力!$E$22)%,ユーザー別卸価格!V508+入力!$E$23),-入力!$E$24),IF(入力!$E$25=2,ROUNDUP(IF(入力!$E$21=1,ユーザー別卸価格!V508/(100-入力!$E$22)%,ユーザー別卸価格!V508+入力!$E$23),-入力!$E$24),ROUND(IF(入力!$E$21=1,ユーザー別卸価格!V508/(100-入力!$E$22)%,ユーザー別卸価格!V508+入力!$E$23),-入力!$E$24))),ユーザー別卸価格!V508))</f>
        <v/>
      </c>
      <c r="W508" s="328">
        <f>'6桁'!W508</f>
        <v>0</v>
      </c>
      <c r="X508" s="74"/>
      <c r="Y508" s="265"/>
      <c r="Z508" s="40"/>
    </row>
    <row r="509" spans="2:26" ht="30" customHeight="1">
      <c r="B509" s="504"/>
      <c r="C509" s="560" t="s">
        <v>2002</v>
      </c>
      <c r="D509" s="607"/>
      <c r="E509" s="591" t="s">
        <v>2009</v>
      </c>
      <c r="F509" s="592"/>
      <c r="G509" s="363"/>
      <c r="H509" s="111" t="str">
        <f>IF(ユーザー別卸価格!H509="","", IF(ISNUMBER(ユーザー別卸価格!H509),IF(入力!$C$25=1,ROUNDDOWN(IF(入力!$C$21=1,ユーザー別卸価格!H509/(100-入力!$C$22)%,ユーザー別卸価格!H509+入力!$C$23),-入力!$C$24),IF(入力!$C$25=2,ROUNDUP(IF(入力!$C$21=1,ユーザー別卸価格!H509/(100-入力!$C$22)%,ユーザー別卸価格!H509+入力!$C$23),-入力!$C$24),ROUND(IF(入力!$C$21=1,ユーザー別卸価格!H509/(100-入力!$C$22)%,ユーザー別卸価格!H509+入力!$C$23),-入力!$C$24))),ユーザー別卸価格!H509))</f>
        <v/>
      </c>
      <c r="I509" s="99">
        <f>'6桁'!I509</f>
        <v>0</v>
      </c>
      <c r="J509" s="111" t="str">
        <f>IF(ユーザー別卸価格!J509="","", IF(ISNUMBER(ユーザー別卸価格!J509),IF(入力!$C$25=1,ROUNDDOWN(IF(入力!$C$21=1,ユーザー別卸価格!J509/(100-入力!$C$22)%,ユーザー別卸価格!J509+入力!$C$23),-入力!$C$24),IF(入力!$C$25=2,ROUNDUP(IF(入力!$C$21=1,ユーザー別卸価格!J509/(100-入力!$C$22)%,ユーザー別卸価格!J509+入力!$C$23),-入力!$C$24),ROUND(IF(入力!$C$21=1,ユーザー別卸価格!J509/(100-入力!$C$22)%,ユーザー別卸価格!J509+入力!$C$23),-入力!$C$24))),ユーザー別卸価格!J509))</f>
        <v/>
      </c>
      <c r="K509" s="99">
        <f>'6桁'!K509</f>
        <v>0</v>
      </c>
      <c r="L509" s="111">
        <f>IF(ユーザー別卸価格!L509="","", IF(ISNUMBER(ユーザー別卸価格!L509),IF(入力!$C$25=1,ROUNDDOWN(IF(入力!$C$21=1,ユーザー別卸価格!L509/(100-入力!$C$22)%,ユーザー別卸価格!L509+入力!$C$23),-入力!$C$24),IF(入力!$C$25=2,ROUNDUP(IF(入力!$C$21=1,ユーザー別卸価格!L509/(100-入力!$C$22)%,ユーザー別卸価格!L509+入力!$C$23),-入力!$C$24),ROUND(IF(入力!$C$21=1,ユーザー別卸価格!L509/(100-入力!$C$22)%,ユーザー別卸価格!L509+入力!$C$23),-入力!$C$24))),ユーザー別卸価格!L509))</f>
        <v>33800</v>
      </c>
      <c r="M509" s="99" t="str">
        <f>'6桁'!M509</f>
        <v>⑨H</v>
      </c>
      <c r="N509" s="111" t="str">
        <f>IF(ユーザー別卸価格!N509="","", IF(ISNUMBER(ユーザー別卸価格!N509),IF(入力!$C$25=1,ROUNDDOWN(IF(入力!$C$21=1,ユーザー別卸価格!N509/(100-入力!$C$22)%,ユーザー別卸価格!N509+入力!$C$23),-入力!$C$24),IF(入力!$C$25=2,ROUNDUP(IF(入力!$C$21=1,ユーザー別卸価格!N509/(100-入力!$C$22)%,ユーザー別卸価格!N509+入力!$C$23),-入力!$C$24),ROUND(IF(入力!$C$21=1,ユーザー別卸価格!N509/(100-入力!$C$22)%,ユーザー別卸価格!N509+入力!$C$23),-入力!$C$24))),ユーザー別卸価格!N509))</f>
        <v/>
      </c>
      <c r="O509" s="142">
        <f>'6桁'!O509</f>
        <v>0</v>
      </c>
      <c r="P509" s="458" t="str">
        <f>IF(ユーザー別卸価格!P509="","", IF(ISNUMBER(ユーザー別卸価格!P509),IF(入力!$C$25=1,ROUNDDOWN(IF(入力!$C$21=1,ユーザー別卸価格!P509/(100-入力!$C$22)%,ユーザー別卸価格!P509+入力!$C$23),-入力!$C$24),IF(入力!$C$25=2,ROUNDUP(IF(入力!$C$21=1,ユーザー別卸価格!P509/(100-入力!$C$22)%,ユーザー別卸価格!P509+入力!$C$23),-入力!$C$24),ROUND(IF(入力!$C$21=1,ユーザー別卸価格!P509/(100-入力!$C$22)%,ユーザー別卸価格!P509+入力!$C$23),-入力!$C$24))),ユーザー別卸価格!P509))</f>
        <v>卸価格設定なし</v>
      </c>
      <c r="Q509" s="99" t="str">
        <f>'6桁'!Q509</f>
        <v>⑧Q
WL</v>
      </c>
      <c r="R509" s="111" t="str">
        <f>IF(ユーザー別卸価格!R509="","", IF(ISNUMBER(ユーザー別卸価格!R509),IF(入力!$E$25=1,ROUNDDOWN(IF(入力!$E$21=1,ユーザー別卸価格!R509/(100-入力!$E$22)%,ユーザー別卸価格!R509+入力!$E$23),-入力!$E$24),IF(入力!$E$25=2,ROUNDUP(IF(入力!$E$21=1,ユーザー別卸価格!R509/(100-入力!$E$22)%,ユーザー別卸価格!R509+入力!$E$23),-入力!$E$24),ROUND(IF(入力!$E$21=1,ユーザー別卸価格!R509/(100-入力!$E$22)%,ユーザー別卸価格!R509+入力!$E$23),-入力!$E$24))),ユーザー別卸価格!R509))</f>
        <v/>
      </c>
      <c r="S509" s="99">
        <f>'6桁'!S509</f>
        <v>0</v>
      </c>
      <c r="T509" s="458" t="str">
        <f>IF(ユーザー別卸価格!T509="","", IF(ISNUMBER(ユーザー別卸価格!T509),IF(入力!$E$25=1,ROUNDDOWN(IF(入力!$E$21=1,ユーザー別卸価格!T509/(100-入力!$E$22)%,ユーザー別卸価格!T509+入力!$E$23),-入力!$E$24),IF(入力!$E$25=2,ROUNDUP(IF(入力!$E$21=1,ユーザー別卸価格!T509/(100-入力!$E$22)%,ユーザー別卸価格!T509+入力!$E$23),-入力!$E$24),ROUND(IF(入力!$E$21=1,ユーザー別卸価格!T509/(100-入力!$E$22)%,ユーザー別卸価格!T509+入力!$E$23),-入力!$E$24))),ユーザー別卸価格!T509))</f>
        <v/>
      </c>
      <c r="U509" s="142">
        <f>'6桁'!U509</f>
        <v>0</v>
      </c>
      <c r="V509" s="458" t="str">
        <f>IF(ユーザー別卸価格!V509="","", IF(ISNUMBER(ユーザー別卸価格!V509),IF(入力!$E$25=1,ROUNDDOWN(IF(入力!$E$21=1,ユーザー別卸価格!V509/(100-入力!$E$22)%,ユーザー別卸価格!V509+入力!$E$23),-入力!$E$24),IF(入力!$E$25=2,ROUNDUP(IF(入力!$E$21=1,ユーザー別卸価格!V509/(100-入力!$E$22)%,ユーザー別卸価格!V509+入力!$E$23),-入力!$E$24),ROUND(IF(入力!$E$21=1,ユーザー別卸価格!V509/(100-入力!$E$22)%,ユーザー別卸価格!V509+入力!$E$23),-入力!$E$24))),ユーザー別卸価格!V509))</f>
        <v/>
      </c>
      <c r="W509" s="99">
        <f>'6桁'!W509</f>
        <v>0</v>
      </c>
      <c r="X509" s="74"/>
      <c r="Y509" s="265"/>
      <c r="Z509" s="40"/>
    </row>
    <row r="510" spans="2:26" ht="30" customHeight="1">
      <c r="B510" s="503">
        <v>17</v>
      </c>
      <c r="C510" s="576" t="s">
        <v>144</v>
      </c>
      <c r="D510" s="610"/>
      <c r="E510" s="576"/>
      <c r="F510" s="593"/>
      <c r="G510" s="361">
        <v>95</v>
      </c>
      <c r="H510" s="94">
        <f>IF(ユーザー別卸価格!H510="","", IF(ISNUMBER(ユーザー別卸価格!H510),IF(入力!$C$25=1,ROUNDDOWN(IF(入力!$C$21=1,ユーザー別卸価格!H510/(100-入力!$C$22)%,ユーザー別卸価格!H510+入力!$C$23),-入力!$C$24),IF(入力!$C$25=2,ROUNDUP(IF(入力!$C$21=1,ユーザー別卸価格!H510/(100-入力!$C$22)%,ユーザー別卸価格!H510+入力!$C$23),-入力!$C$24),ROUND(IF(入力!$C$21=1,ユーザー別卸価格!H510/(100-入力!$C$22)%,ユーザー別卸価格!H510+入力!$C$23),-入力!$C$24))),ユーザー別卸価格!H510))</f>
        <v>32500</v>
      </c>
      <c r="I510" s="360" t="str">
        <f>'6桁'!I510</f>
        <v>V★</v>
      </c>
      <c r="J510" s="94" t="str">
        <f>IF(ユーザー別卸価格!J510="","", IF(ISNUMBER(ユーザー別卸価格!J510),IF(入力!$C$25=1,ROUNDDOWN(IF(入力!$C$21=1,ユーザー別卸価格!J510/(100-入力!$C$22)%,ユーザー別卸価格!J510+入力!$C$23),-入力!$C$24),IF(入力!$C$25=2,ROUNDUP(IF(入力!$C$21=1,ユーザー別卸価格!J510/(100-入力!$C$22)%,ユーザー別卸価格!J510+入力!$C$23),-入力!$C$24),ROUND(IF(入力!$C$21=1,ユーザー別卸価格!J510/(100-入力!$C$22)%,ユーザー別卸価格!J510+入力!$C$23),-入力!$C$24))),ユーザー別卸価格!J510))</f>
        <v/>
      </c>
      <c r="K510" s="360">
        <f>'6桁'!K510</f>
        <v>0</v>
      </c>
      <c r="L510" s="94" t="str">
        <f>IF(ユーザー別卸価格!L510="","", IF(ISNUMBER(ユーザー別卸価格!L510),IF(入力!$C$25=1,ROUNDDOWN(IF(入力!$C$21=1,ユーザー別卸価格!L510/(100-入力!$C$22)%,ユーザー別卸価格!L510+入力!$C$23),-入力!$C$24),IF(入力!$C$25=2,ROUNDUP(IF(入力!$C$21=1,ユーザー別卸価格!L510/(100-入力!$C$22)%,ユーザー別卸価格!L510+入力!$C$23),-入力!$C$24),ROUND(IF(入力!$C$21=1,ユーザー別卸価格!L510/(100-入力!$C$22)%,ユーザー別卸価格!L510+入力!$C$23),-入力!$C$24))),ユーザー別卸価格!L510))</f>
        <v/>
      </c>
      <c r="M510" s="360">
        <f>'6桁'!M510</f>
        <v>0</v>
      </c>
      <c r="N510" s="94" t="str">
        <f>IF(ユーザー別卸価格!N510="","", IF(ISNUMBER(ユーザー別卸価格!N510),IF(入力!$C$25=1,ROUNDDOWN(IF(入力!$C$21=1,ユーザー別卸価格!N510/(100-入力!$C$22)%,ユーザー別卸価格!N510+入力!$C$23),-入力!$C$24),IF(入力!$C$25=2,ROUNDUP(IF(入力!$C$21=1,ユーザー別卸価格!N510/(100-入力!$C$22)%,ユーザー別卸価格!N510+入力!$C$23),-入力!$C$24),ROUND(IF(入力!$C$21=1,ユーザー別卸価格!N510/(100-入力!$C$22)%,ユーザー別卸価格!N510+入力!$C$23),-入力!$C$24))),ユーザー別卸価格!N510))</f>
        <v/>
      </c>
      <c r="O510" s="133">
        <f>'6桁'!O510</f>
        <v>0</v>
      </c>
      <c r="P510" s="94" t="str">
        <f>IF(ユーザー別卸価格!P510="","", IF(ISNUMBER(ユーザー別卸価格!P510),IF(入力!$C$25=1,ROUNDDOWN(IF(入力!$C$21=1,ユーザー別卸価格!P510/(100-入力!$C$22)%,ユーザー別卸価格!P510+入力!$C$23),-入力!$C$24),IF(入力!$C$25=2,ROUNDUP(IF(入力!$C$21=1,ユーザー別卸価格!P510/(100-入力!$C$22)%,ユーザー別卸価格!P510+入力!$C$23),-入力!$C$24),ROUND(IF(入力!$C$21=1,ユーザー別卸価格!P510/(100-入力!$C$22)%,ユーザー別卸価格!P510+入力!$C$23),-入力!$C$24))),ユーザー別卸価格!P510))</f>
        <v/>
      </c>
      <c r="Q510" s="360">
        <f>'6桁'!Q510</f>
        <v>0</v>
      </c>
      <c r="R510" s="94" t="str">
        <f>IF(ユーザー別卸価格!R510="","", IF(ISNUMBER(ユーザー別卸価格!R510),IF(入力!$E$25=1,ROUNDDOWN(IF(入力!$E$21=1,ユーザー別卸価格!R510/(100-入力!$E$22)%,ユーザー別卸価格!R510+入力!$E$23),-入力!$E$24),IF(入力!$E$25=2,ROUNDUP(IF(入力!$E$21=1,ユーザー別卸価格!R510/(100-入力!$E$22)%,ユーザー別卸価格!R510+入力!$E$23),-入力!$E$24),ROUND(IF(入力!$E$21=1,ユーザー別卸価格!R510/(100-入力!$E$22)%,ユーザー別卸価格!R510+入力!$E$23),-入力!$E$24))),ユーザー別卸価格!R510))</f>
        <v/>
      </c>
      <c r="S510" s="360">
        <f>'6桁'!S510</f>
        <v>0</v>
      </c>
      <c r="T510" s="475" t="str">
        <f>IF(ユーザー別卸価格!T510="","", IF(ISNUMBER(ユーザー別卸価格!T510),IF(入力!$E$25=1,ROUNDDOWN(IF(入力!$E$21=1,ユーザー別卸価格!T510/(100-入力!$E$22)%,ユーザー別卸価格!T510+入力!$E$23),-入力!$E$24),IF(入力!$E$25=2,ROUNDUP(IF(入力!$E$21=1,ユーザー別卸価格!T510/(100-入力!$E$22)%,ユーザー別卸価格!T510+入力!$E$23),-入力!$E$24),ROUND(IF(入力!$E$21=1,ユーザー別卸価格!T510/(100-入力!$E$22)%,ユーザー別卸価格!T510+入力!$E$23),-入力!$E$24))),ユーザー別卸価格!T510))</f>
        <v/>
      </c>
      <c r="U510" s="133">
        <f>'6桁'!U510</f>
        <v>0</v>
      </c>
      <c r="V510" s="475" t="str">
        <f>IF(ユーザー別卸価格!V510="","", IF(ISNUMBER(ユーザー別卸価格!V510),IF(入力!$E$25=1,ROUNDDOWN(IF(入力!$E$21=1,ユーザー別卸価格!V510/(100-入力!$E$22)%,ユーザー別卸価格!V510+入力!$E$23),-入力!$E$24),IF(入力!$E$25=2,ROUNDUP(IF(入力!$E$21=1,ユーザー別卸価格!V510/(100-入力!$E$22)%,ユーザー別卸価格!V510+入力!$E$23),-入力!$E$24),ROUND(IF(入力!$E$21=1,ユーザー別卸価格!V510/(100-入力!$E$22)%,ユーザー別卸価格!V510+入力!$E$23),-入力!$E$24))),ユーザー別卸価格!V510))</f>
        <v/>
      </c>
      <c r="W510" s="360">
        <f>'6桁'!W510</f>
        <v>0</v>
      </c>
      <c r="X510" s="74"/>
      <c r="Y510" s="265"/>
      <c r="Z510" s="40"/>
    </row>
    <row r="511" spans="2:26" ht="30" customHeight="1">
      <c r="B511" s="503"/>
      <c r="C511" s="500" t="s">
        <v>51</v>
      </c>
      <c r="D511" s="605"/>
      <c r="E511" s="500">
        <v>94</v>
      </c>
      <c r="F511" s="587"/>
      <c r="G511" s="342">
        <v>98</v>
      </c>
      <c r="H511" s="95">
        <f>IF(ユーザー別卸価格!H511="","", IF(ISNUMBER(ユーザー別卸価格!H511),IF(入力!$C$25=1,ROUNDDOWN(IF(入力!$C$21=1,ユーザー別卸価格!H511/(100-入力!$C$22)%,ユーザー別卸価格!H511+入力!$C$23),-入力!$C$24),IF(入力!$C$25=2,ROUNDUP(IF(入力!$C$21=1,ユーザー別卸価格!H511/(100-入力!$C$22)%,ユーザー別卸価格!H511+入力!$C$23),-入力!$C$24),ROUND(IF(入力!$C$21=1,ユーザー別卸価格!H511/(100-入力!$C$22)%,ユーザー別卸価格!H511+入力!$C$23),-入力!$C$24))),ユーザー別卸価格!H511))</f>
        <v>32900</v>
      </c>
      <c r="I511" s="96" t="str">
        <f>'6桁'!I511</f>
        <v>W</v>
      </c>
      <c r="J511" s="95">
        <f>IF(ユーザー別卸価格!J511="","", IF(ISNUMBER(ユーザー別卸価格!J511),IF(入力!$C$25=1,ROUNDDOWN(IF(入力!$C$21=1,ユーザー別卸価格!J511/(100-入力!$C$22)%,ユーザー別卸価格!J511+入力!$C$23),-入力!$C$24),IF(入力!$C$25=2,ROUNDUP(IF(入力!$C$21=1,ユーザー別卸価格!J511/(100-入力!$C$22)%,ユーザー別卸価格!J511+入力!$C$23),-入力!$C$24),ROUND(IF(入力!$C$21=1,ユーザー別卸価格!J511/(100-入力!$C$22)%,ユーザー別卸価格!J511+入力!$C$23),-入力!$C$24))),ユーザー別卸価格!J511))</f>
        <v>29400</v>
      </c>
      <c r="K511" s="96" t="str">
        <f>'6桁'!K511</f>
        <v>V</v>
      </c>
      <c r="L511" s="95" t="str">
        <f>IF(ユーザー別卸価格!L511="","", IF(ISNUMBER(ユーザー別卸価格!L511),IF(入力!$C$25=1,ROUNDDOWN(IF(入力!$C$21=1,ユーザー別卸価格!L511/(100-入力!$C$22)%,ユーザー別卸価格!L511+入力!$C$23),-入力!$C$24),IF(入力!$C$25=2,ROUNDUP(IF(入力!$C$21=1,ユーザー別卸価格!L511/(100-入力!$C$22)%,ユーザー別卸価格!L511+入力!$C$23),-入力!$C$24),ROUND(IF(入力!$C$21=1,ユーザー別卸価格!L511/(100-入力!$C$22)%,ユーザー別卸価格!L511+入力!$C$23),-入力!$C$24))),ユーザー別卸価格!L511))</f>
        <v/>
      </c>
      <c r="M511" s="96">
        <f>'6桁'!M511</f>
        <v>0</v>
      </c>
      <c r="N511" s="95" t="str">
        <f>IF(ユーザー別卸価格!N511="","", IF(ISNUMBER(ユーザー別卸価格!N511),IF(入力!$C$25=1,ROUNDDOWN(IF(入力!$C$21=1,ユーザー別卸価格!N511/(100-入力!$C$22)%,ユーザー別卸価格!N511+入力!$C$23),-入力!$C$24),IF(入力!$C$25=2,ROUNDUP(IF(入力!$C$21=1,ユーザー別卸価格!N511/(100-入力!$C$22)%,ユーザー別卸価格!N511+入力!$C$23),-入力!$C$24),ROUND(IF(入力!$C$21=1,ユーザー別卸価格!N511/(100-入力!$C$22)%,ユーザー別卸価格!N511+入力!$C$23),-入力!$C$24))),ユーザー別卸価格!N511))</f>
        <v/>
      </c>
      <c r="O511" s="126">
        <f>'6桁'!O511</f>
        <v>0</v>
      </c>
      <c r="P511" s="95" t="str">
        <f>IF(ユーザー別卸価格!P511="","", IF(ISNUMBER(ユーザー別卸価格!P511),IF(入力!$C$25=1,ROUNDDOWN(IF(入力!$C$21=1,ユーザー別卸価格!P511/(100-入力!$C$22)%,ユーザー別卸価格!P511+入力!$C$23),-入力!$C$24),IF(入力!$C$25=2,ROUNDUP(IF(入力!$C$21=1,ユーザー別卸価格!P511/(100-入力!$C$22)%,ユーザー別卸価格!P511+入力!$C$23),-入力!$C$24),ROUND(IF(入力!$C$21=1,ユーザー別卸価格!P511/(100-入力!$C$22)%,ユーザー別卸価格!P511+入力!$C$23),-入力!$C$24))),ユーザー別卸価格!P511))</f>
        <v/>
      </c>
      <c r="Q511" s="96">
        <f>'6桁'!Q511</f>
        <v>0</v>
      </c>
      <c r="R511" s="95" t="str">
        <f>IF(ユーザー別卸価格!R511="","", IF(ISNUMBER(ユーザー別卸価格!R511),IF(入力!$E$25=1,ROUNDDOWN(IF(入力!$E$21=1,ユーザー別卸価格!R511/(100-入力!$E$22)%,ユーザー別卸価格!R511+入力!$E$23),-入力!$E$24),IF(入力!$E$25=2,ROUNDUP(IF(入力!$E$21=1,ユーザー別卸価格!R511/(100-入力!$E$22)%,ユーザー別卸価格!R511+入力!$E$23),-入力!$E$24),ROUND(IF(入力!$E$21=1,ユーザー別卸価格!R511/(100-入力!$E$22)%,ユーザー別卸価格!R511+入力!$E$23),-入力!$E$24))),ユーザー別卸価格!R511))</f>
        <v/>
      </c>
      <c r="S511" s="96">
        <f>'6桁'!S511</f>
        <v>0</v>
      </c>
      <c r="T511" s="456" t="str">
        <f>IF(ユーザー別卸価格!T511="","", IF(ISNUMBER(ユーザー別卸価格!T511),IF(入力!$E$25=1,ROUNDDOWN(IF(入力!$E$21=1,ユーザー別卸価格!T511/(100-入力!$E$22)%,ユーザー別卸価格!T511+入力!$E$23),-入力!$E$24),IF(入力!$E$25=2,ROUNDUP(IF(入力!$E$21=1,ユーザー別卸価格!T511/(100-入力!$E$22)%,ユーザー別卸価格!T511+入力!$E$23),-入力!$E$24),ROUND(IF(入力!$E$21=1,ユーザー別卸価格!T511/(100-入力!$E$22)%,ユーザー別卸価格!T511+入力!$E$23),-入力!$E$24))),ユーザー別卸価格!T511))</f>
        <v/>
      </c>
      <c r="U511" s="126">
        <f>'6桁'!U511</f>
        <v>0</v>
      </c>
      <c r="V511" s="456" t="str">
        <f>IF(ユーザー別卸価格!V511="","", IF(ISNUMBER(ユーザー別卸価格!V511),IF(入力!$E$25=1,ROUNDDOWN(IF(入力!$E$21=1,ユーザー別卸価格!V511/(100-入力!$E$22)%,ユーザー別卸価格!V511+入力!$E$23),-入力!$E$24),IF(入力!$E$25=2,ROUNDUP(IF(入力!$E$21=1,ユーザー別卸価格!V511/(100-入力!$E$22)%,ユーザー別卸価格!V511+入力!$E$23),-入力!$E$24),ROUND(IF(入力!$E$21=1,ユーザー別卸価格!V511/(100-入力!$E$22)%,ユーザー別卸価格!V511+入力!$E$23),-入力!$E$24))),ユーザー別卸価格!V511))</f>
        <v/>
      </c>
      <c r="W511" s="96">
        <f>'6桁'!W511</f>
        <v>0</v>
      </c>
      <c r="X511" s="74"/>
      <c r="Y511" s="265"/>
      <c r="Z511" s="40"/>
    </row>
    <row r="512" spans="2:26" ht="30" customHeight="1">
      <c r="B512" s="503"/>
      <c r="C512" s="500" t="s">
        <v>145</v>
      </c>
      <c r="D512" s="605"/>
      <c r="E512" s="500">
        <v>97</v>
      </c>
      <c r="F512" s="587"/>
      <c r="G512" s="342">
        <v>101</v>
      </c>
      <c r="H512" s="95">
        <f>IF(ユーザー別卸価格!H512="","", IF(ISNUMBER(ユーザー別卸価格!H512),IF(入力!$C$25=1,ROUNDDOWN(IF(入力!$C$21=1,ユーザー別卸価格!H512/(100-入力!$C$22)%,ユーザー別卸価格!H512+入力!$C$23),-入力!$C$24),IF(入力!$C$25=2,ROUNDUP(IF(入力!$C$21=1,ユーザー別卸価格!H512/(100-入力!$C$22)%,ユーザー別卸価格!H512+入力!$C$23),-入力!$C$24),ROUND(IF(入力!$C$21=1,ユーザー別卸価格!H512/(100-入力!$C$22)%,ユーザー別卸価格!H512+入力!$C$23),-入力!$C$24))),ユーザー別卸価格!H512))</f>
        <v>35000</v>
      </c>
      <c r="I512" s="96" t="str">
        <f>'6桁'!I512</f>
        <v>W</v>
      </c>
      <c r="J512" s="95">
        <f>IF(ユーザー別卸価格!J512="","", IF(ISNUMBER(ユーザー別卸価格!J512),IF(入力!$C$25=1,ROUNDDOWN(IF(入力!$C$21=1,ユーザー別卸価格!J512/(100-入力!$C$22)%,ユーザー別卸価格!J512+入力!$C$23),-入力!$C$24),IF(入力!$C$25=2,ROUNDUP(IF(入力!$C$21=1,ユーザー別卸価格!J512/(100-入力!$C$22)%,ユーザー別卸価格!J512+入力!$C$23),-入力!$C$24),ROUND(IF(入力!$C$21=1,ユーザー別卸価格!J512/(100-入力!$C$22)%,ユーザー別卸価格!J512+入力!$C$23),-入力!$C$24))),ユーザー別卸価格!J512))</f>
        <v>33700</v>
      </c>
      <c r="K512" s="96" t="str">
        <f>'6桁'!K512</f>
        <v>W★</v>
      </c>
      <c r="L512" s="95" t="str">
        <f>IF(ユーザー別卸価格!L512="","", IF(ISNUMBER(ユーザー別卸価格!L512),IF(入力!$C$25=1,ROUNDDOWN(IF(入力!$C$21=1,ユーザー別卸価格!L512/(100-入力!$C$22)%,ユーザー別卸価格!L512+入力!$C$23),-入力!$C$24),IF(入力!$C$25=2,ROUNDUP(IF(入力!$C$21=1,ユーザー別卸価格!L512/(100-入力!$C$22)%,ユーザー別卸価格!L512+入力!$C$23),-入力!$C$24),ROUND(IF(入力!$C$21=1,ユーザー別卸価格!L512/(100-入力!$C$22)%,ユーザー別卸価格!L512+入力!$C$23),-入力!$C$24))),ユーザー別卸価格!L512))</f>
        <v/>
      </c>
      <c r="M512" s="96">
        <f>'6桁'!M512</f>
        <v>0</v>
      </c>
      <c r="N512" s="95" t="str">
        <f>IF(ユーザー別卸価格!N512="","", IF(ISNUMBER(ユーザー別卸価格!N512),IF(入力!$C$25=1,ROUNDDOWN(IF(入力!$C$21=1,ユーザー別卸価格!N512/(100-入力!$C$22)%,ユーザー別卸価格!N512+入力!$C$23),-入力!$C$24),IF(入力!$C$25=2,ROUNDUP(IF(入力!$C$21=1,ユーザー別卸価格!N512/(100-入力!$C$22)%,ユーザー別卸価格!N512+入力!$C$23),-入力!$C$24),ROUND(IF(入力!$C$21=1,ユーザー別卸価格!N512/(100-入力!$C$22)%,ユーザー別卸価格!N512+入力!$C$23),-入力!$C$24))),ユーザー別卸価格!N512))</f>
        <v/>
      </c>
      <c r="O512" s="126">
        <f>'6桁'!O512</f>
        <v>0</v>
      </c>
      <c r="P512" s="95" t="str">
        <f>IF(ユーザー別卸価格!P512="","", IF(ISNUMBER(ユーザー別卸価格!P512),IF(入力!$C$25=1,ROUNDDOWN(IF(入力!$C$21=1,ユーザー別卸価格!P512/(100-入力!$C$22)%,ユーザー別卸価格!P512+入力!$C$23),-入力!$C$24),IF(入力!$C$25=2,ROUNDUP(IF(入力!$C$21=1,ユーザー別卸価格!P512/(100-入力!$C$22)%,ユーザー別卸価格!P512+入力!$C$23),-入力!$C$24),ROUND(IF(入力!$C$21=1,ユーザー別卸価格!P512/(100-入力!$C$22)%,ユーザー別卸価格!P512+入力!$C$23),-入力!$C$24))),ユーザー別卸価格!P512))</f>
        <v/>
      </c>
      <c r="Q512" s="96">
        <f>'6桁'!Q512</f>
        <v>0</v>
      </c>
      <c r="R512" s="95" t="str">
        <f>IF(ユーザー別卸価格!R512="","", IF(ISNUMBER(ユーザー別卸価格!R512),IF(入力!$E$25=1,ROUNDDOWN(IF(入力!$E$21=1,ユーザー別卸価格!R512/(100-入力!$E$22)%,ユーザー別卸価格!R512+入力!$E$23),-入力!$E$24),IF(入力!$E$25=2,ROUNDUP(IF(入力!$E$21=1,ユーザー別卸価格!R512/(100-入力!$E$22)%,ユーザー別卸価格!R512+入力!$E$23),-入力!$E$24),ROUND(IF(入力!$E$21=1,ユーザー別卸価格!R512/(100-入力!$E$22)%,ユーザー別卸価格!R512+入力!$E$23),-入力!$E$24))),ユーザー別卸価格!R512))</f>
        <v/>
      </c>
      <c r="S512" s="96">
        <f>'6桁'!S512</f>
        <v>0</v>
      </c>
      <c r="T512" s="456" t="str">
        <f>IF(ユーザー別卸価格!T512="","", IF(ISNUMBER(ユーザー別卸価格!T512),IF(入力!$E$25=1,ROUNDDOWN(IF(入力!$E$21=1,ユーザー別卸価格!T512/(100-入力!$E$22)%,ユーザー別卸価格!T512+入力!$E$23),-入力!$E$24),IF(入力!$E$25=2,ROUNDUP(IF(入力!$E$21=1,ユーザー別卸価格!T512/(100-入力!$E$22)%,ユーザー別卸価格!T512+入力!$E$23),-入力!$E$24),ROUND(IF(入力!$E$21=1,ユーザー別卸価格!T512/(100-入力!$E$22)%,ユーザー別卸価格!T512+入力!$E$23),-入力!$E$24))),ユーザー別卸価格!T512))</f>
        <v/>
      </c>
      <c r="U512" s="126">
        <f>'6桁'!U512</f>
        <v>0</v>
      </c>
      <c r="V512" s="456" t="str">
        <f>IF(ユーザー別卸価格!V512="","", IF(ISNUMBER(ユーザー別卸価格!V512),IF(入力!$E$25=1,ROUNDDOWN(IF(入力!$E$21=1,ユーザー別卸価格!V512/(100-入力!$E$22)%,ユーザー別卸価格!V512+入力!$E$23),-入力!$E$24),IF(入力!$E$25=2,ROUNDUP(IF(入力!$E$21=1,ユーザー別卸価格!V512/(100-入力!$E$22)%,ユーザー別卸価格!V512+入力!$E$23),-入力!$E$24),ROUND(IF(入力!$E$21=1,ユーザー別卸価格!V512/(100-入力!$E$22)%,ユーザー別卸価格!V512+入力!$E$23),-入力!$E$24))),ユーザー別卸価格!V512))</f>
        <v/>
      </c>
      <c r="W512" s="96">
        <f>'6桁'!W512</f>
        <v>0</v>
      </c>
      <c r="X512" s="74"/>
      <c r="Y512" s="265"/>
      <c r="Z512" s="40"/>
    </row>
    <row r="513" spans="2:27" ht="30" customHeight="1">
      <c r="B513" s="503"/>
      <c r="C513" s="500" t="s">
        <v>146</v>
      </c>
      <c r="D513" s="605"/>
      <c r="E513" s="500">
        <v>99</v>
      </c>
      <c r="F513" s="587"/>
      <c r="G513" s="342">
        <v>103</v>
      </c>
      <c r="H513" s="95">
        <f>IF(ユーザー別卸価格!H513="","", IF(ISNUMBER(ユーザー別卸価格!H513),IF(入力!$C$25=1,ROUNDDOWN(IF(入力!$C$21=1,ユーザー別卸価格!H513/(100-入力!$C$22)%,ユーザー別卸価格!H513+入力!$C$23),-入力!$C$24),IF(入力!$C$25=2,ROUNDUP(IF(入力!$C$21=1,ユーザー別卸価格!H513/(100-入力!$C$22)%,ユーザー別卸価格!H513+入力!$C$23),-入力!$C$24),ROUND(IF(入力!$C$21=1,ユーザー別卸価格!H513/(100-入力!$C$22)%,ユーザー別卸価格!H513+入力!$C$23),-入力!$C$24))),ユーザー別卸価格!H513))</f>
        <v>36200</v>
      </c>
      <c r="I513" s="96" t="str">
        <f>'6桁'!I513</f>
        <v>W</v>
      </c>
      <c r="J513" s="95" t="str">
        <f>IF(ユーザー別卸価格!J513="","", IF(ISNUMBER(ユーザー別卸価格!J513),IF(入力!$C$25=1,ROUNDDOWN(IF(入力!$C$21=1,ユーザー別卸価格!J513/(100-入力!$C$22)%,ユーザー別卸価格!J513+入力!$C$23),-入力!$C$24),IF(入力!$C$25=2,ROUNDUP(IF(入力!$C$21=1,ユーザー別卸価格!J513/(100-入力!$C$22)%,ユーザー別卸価格!J513+入力!$C$23),-入力!$C$24),ROUND(IF(入力!$C$21=1,ユーザー別卸価格!J513/(100-入力!$C$22)%,ユーザー別卸価格!J513+入力!$C$23),-入力!$C$24))),ユーザー別卸価格!J513))</f>
        <v/>
      </c>
      <c r="K513" s="96">
        <f>'6桁'!K513</f>
        <v>0</v>
      </c>
      <c r="L513" s="95" t="str">
        <f>IF(ユーザー別卸価格!L513="","", IF(ISNUMBER(ユーザー別卸価格!L513),IF(入力!$C$25=1,ROUNDDOWN(IF(入力!$C$21=1,ユーザー別卸価格!L513/(100-入力!$C$22)%,ユーザー別卸価格!L513+入力!$C$23),-入力!$C$24),IF(入力!$C$25=2,ROUNDUP(IF(入力!$C$21=1,ユーザー別卸価格!L513/(100-入力!$C$22)%,ユーザー別卸価格!L513+入力!$C$23),-入力!$C$24),ROUND(IF(入力!$C$21=1,ユーザー別卸価格!L513/(100-入力!$C$22)%,ユーザー別卸価格!L513+入力!$C$23),-入力!$C$24))),ユーザー別卸価格!L513))</f>
        <v/>
      </c>
      <c r="M513" s="96">
        <f>'6桁'!M513</f>
        <v>0</v>
      </c>
      <c r="N513" s="95" t="str">
        <f>IF(ユーザー別卸価格!N513="","", IF(ISNUMBER(ユーザー別卸価格!N513),IF(入力!$C$25=1,ROUNDDOWN(IF(入力!$C$21=1,ユーザー別卸価格!N513/(100-入力!$C$22)%,ユーザー別卸価格!N513+入力!$C$23),-入力!$C$24),IF(入力!$C$25=2,ROUNDUP(IF(入力!$C$21=1,ユーザー別卸価格!N513/(100-入力!$C$22)%,ユーザー別卸価格!N513+入力!$C$23),-入力!$C$24),ROUND(IF(入力!$C$21=1,ユーザー別卸価格!N513/(100-入力!$C$22)%,ユーザー別卸価格!N513+入力!$C$23),-入力!$C$24))),ユーザー別卸価格!N513))</f>
        <v/>
      </c>
      <c r="O513" s="126">
        <f>'6桁'!O513</f>
        <v>0</v>
      </c>
      <c r="P513" s="95" t="str">
        <f>IF(ユーザー別卸価格!P513="","", IF(ISNUMBER(ユーザー別卸価格!P513),IF(入力!$C$25=1,ROUNDDOWN(IF(入力!$C$21=1,ユーザー別卸価格!P513/(100-入力!$C$22)%,ユーザー別卸価格!P513+入力!$C$23),-入力!$C$24),IF(入力!$C$25=2,ROUNDUP(IF(入力!$C$21=1,ユーザー別卸価格!P513/(100-入力!$C$22)%,ユーザー別卸価格!P513+入力!$C$23),-入力!$C$24),ROUND(IF(入力!$C$21=1,ユーザー別卸価格!P513/(100-入力!$C$22)%,ユーザー別卸価格!P513+入力!$C$23),-入力!$C$24))),ユーザー別卸価格!P513))</f>
        <v/>
      </c>
      <c r="Q513" s="96">
        <f>'6桁'!Q513</f>
        <v>0</v>
      </c>
      <c r="R513" s="95" t="str">
        <f>IF(ユーザー別卸価格!R513="","", IF(ISNUMBER(ユーザー別卸価格!R513),IF(入力!$E$25=1,ROUNDDOWN(IF(入力!$E$21=1,ユーザー別卸価格!R513/(100-入力!$E$22)%,ユーザー別卸価格!R513+入力!$E$23),-入力!$E$24),IF(入力!$E$25=2,ROUNDUP(IF(入力!$E$21=1,ユーザー別卸価格!R513/(100-入力!$E$22)%,ユーザー別卸価格!R513+入力!$E$23),-入力!$E$24),ROUND(IF(入力!$E$21=1,ユーザー別卸価格!R513/(100-入力!$E$22)%,ユーザー別卸価格!R513+入力!$E$23),-入力!$E$24))),ユーザー別卸価格!R513))</f>
        <v/>
      </c>
      <c r="S513" s="96">
        <f>'6桁'!S513</f>
        <v>0</v>
      </c>
      <c r="T513" s="456" t="str">
        <f>IF(ユーザー別卸価格!T513="","", IF(ISNUMBER(ユーザー別卸価格!T513),IF(入力!$E$25=1,ROUNDDOWN(IF(入力!$E$21=1,ユーザー別卸価格!T513/(100-入力!$E$22)%,ユーザー別卸価格!T513+入力!$E$23),-入力!$E$24),IF(入力!$E$25=2,ROUNDUP(IF(入力!$E$21=1,ユーザー別卸価格!T513/(100-入力!$E$22)%,ユーザー別卸価格!T513+入力!$E$23),-入力!$E$24),ROUND(IF(入力!$E$21=1,ユーザー別卸価格!T513/(100-入力!$E$22)%,ユーザー別卸価格!T513+入力!$E$23),-入力!$E$24))),ユーザー別卸価格!T513))</f>
        <v>卸価格設定なし</v>
      </c>
      <c r="U513" s="126" t="str">
        <f>'6桁'!U513</f>
        <v>W★</v>
      </c>
      <c r="V513" s="456" t="str">
        <f>IF(ユーザー別卸価格!V513="","", IF(ISNUMBER(ユーザー別卸価格!V513),IF(入力!$E$25=1,ROUNDDOWN(IF(入力!$E$21=1,ユーザー別卸価格!V513/(100-入力!$E$22)%,ユーザー別卸価格!V513+入力!$E$23),-入力!$E$24),IF(入力!$E$25=2,ROUNDUP(IF(入力!$E$21=1,ユーザー別卸価格!V513/(100-入力!$E$22)%,ユーザー別卸価格!V513+入力!$E$23),-入力!$E$24),ROUND(IF(入力!$E$21=1,ユーザー別卸価格!V513/(100-入力!$E$22)%,ユーザー別卸価格!V513+入力!$E$23),-入力!$E$24))),ユーザー別卸価格!V513))</f>
        <v/>
      </c>
      <c r="W513" s="96">
        <f>'6桁'!W513</f>
        <v>0</v>
      </c>
      <c r="X513" s="74"/>
      <c r="Y513" s="265"/>
      <c r="Z513" s="40"/>
    </row>
    <row r="514" spans="2:27" ht="30" customHeight="1">
      <c r="B514" s="503"/>
      <c r="C514" s="500" t="s">
        <v>82</v>
      </c>
      <c r="D514" s="605"/>
      <c r="E514" s="500">
        <v>96</v>
      </c>
      <c r="F514" s="587"/>
      <c r="G514" s="342">
        <v>100</v>
      </c>
      <c r="H514" s="95">
        <f>IF(ユーザー別卸価格!H514="","", IF(ISNUMBER(ユーザー別卸価格!H514),IF(入力!$C$25=1,ROUNDDOWN(IF(入力!$C$21=1,ユーザー別卸価格!H514/(100-入力!$C$22)%,ユーザー別卸価格!H514+入力!$C$23),-入力!$C$24),IF(入力!$C$25=2,ROUNDUP(IF(入力!$C$21=1,ユーザー別卸価格!H514/(100-入力!$C$22)%,ユーザー別卸価格!H514+入力!$C$23),-入力!$C$24),ROUND(IF(入力!$C$21=1,ユーザー別卸価格!H514/(100-入力!$C$22)%,ユーザー別卸価格!H514+入力!$C$23),-入力!$C$24))),ユーザー別卸価格!H514))</f>
        <v>29900</v>
      </c>
      <c r="I514" s="96" t="str">
        <f>'6桁'!I514</f>
        <v>H</v>
      </c>
      <c r="J514" s="95" t="str">
        <f>IF(ユーザー別卸価格!J514="","", IF(ISNUMBER(ユーザー別卸価格!J514),IF(入力!$C$25=1,ROUNDDOWN(IF(入力!$C$21=1,ユーザー別卸価格!J514/(100-入力!$C$22)%,ユーザー別卸価格!J514+入力!$C$23),-入力!$C$24),IF(入力!$C$25=2,ROUNDUP(IF(入力!$C$21=1,ユーザー別卸価格!J514/(100-入力!$C$22)%,ユーザー別卸価格!J514+入力!$C$23),-入力!$C$24),ROUND(IF(入力!$C$21=1,ユーザー別卸価格!J514/(100-入力!$C$22)%,ユーザー別卸価格!J514+入力!$C$23),-入力!$C$24))),ユーザー別卸価格!J514))</f>
        <v/>
      </c>
      <c r="K514" s="96">
        <f>'6桁'!K514</f>
        <v>0</v>
      </c>
      <c r="L514" s="95">
        <f>IF(ユーザー別卸価格!L514="","", IF(ISNUMBER(ユーザー別卸価格!L514),IF(入力!$C$25=1,ROUNDDOWN(IF(入力!$C$21=1,ユーザー別卸価格!L514/(100-入力!$C$22)%,ユーザー別卸価格!L514+入力!$C$23),-入力!$C$24),IF(入力!$C$25=2,ROUNDUP(IF(入力!$C$21=1,ユーザー別卸価格!L514/(100-入力!$C$22)%,ユーザー別卸価格!L514+入力!$C$23),-入力!$C$24),ROUND(IF(入力!$C$21=1,ユーザー別卸価格!L514/(100-入力!$C$22)%,ユーザー別卸価格!L514+入力!$C$23),-入力!$C$24))),ユーザー別卸価格!L514))</f>
        <v>30300</v>
      </c>
      <c r="M514" s="96" t="str">
        <f>'6桁'!M514</f>
        <v>H</v>
      </c>
      <c r="N514" s="95">
        <f>IF(ユーザー別卸価格!N514="","", IF(ISNUMBER(ユーザー別卸価格!N514),IF(入力!$C$25=1,ROUNDDOWN(IF(入力!$C$21=1,ユーザー別卸価格!N514/(100-入力!$C$22)%,ユーザー別卸価格!N514+入力!$C$23),-入力!$C$24),IF(入力!$C$25=2,ROUNDUP(IF(入力!$C$21=1,ユーザー別卸価格!N514/(100-入力!$C$22)%,ユーザー別卸価格!N514+入力!$C$23),-入力!$C$24),ROUND(IF(入力!$C$21=1,ユーザー別卸価格!N514/(100-入力!$C$22)%,ユーザー別卸価格!N514+入力!$C$23),-入力!$C$24))),ユーザー別卸価格!N514))</f>
        <v>33500</v>
      </c>
      <c r="O514" s="126" t="str">
        <f>'6桁'!O514</f>
        <v>H★
RBL</v>
      </c>
      <c r="P514" s="95" t="str">
        <f>IF(ユーザー別卸価格!P514="","", IF(ISNUMBER(ユーザー別卸価格!P514),IF(入力!$C$25=1,ROUNDDOWN(IF(入力!$C$21=1,ユーザー別卸価格!P514/(100-入力!$C$22)%,ユーザー別卸価格!P514+入力!$C$23),-入力!$C$24),IF(入力!$C$25=2,ROUNDUP(IF(入力!$C$21=1,ユーザー別卸価格!P514/(100-入力!$C$22)%,ユーザー別卸価格!P514+入力!$C$23),-入力!$C$24),ROUND(IF(入力!$C$21=1,ユーザー別卸価格!P514/(100-入力!$C$22)%,ユーザー別卸価格!P514+入力!$C$23),-入力!$C$24))),ユーザー別卸価格!P514))</f>
        <v/>
      </c>
      <c r="Q514" s="96">
        <f>'6桁'!Q514</f>
        <v>0</v>
      </c>
      <c r="R514" s="95" t="str">
        <f>IF(ユーザー別卸価格!R514="","", IF(ISNUMBER(ユーザー別卸価格!R514),IF(入力!$E$25=1,ROUNDDOWN(IF(入力!$E$21=1,ユーザー別卸価格!R514/(100-入力!$E$22)%,ユーザー別卸価格!R514+入力!$E$23),-入力!$E$24),IF(入力!$E$25=2,ROUNDUP(IF(入力!$E$21=1,ユーザー別卸価格!R514/(100-入力!$E$22)%,ユーザー別卸価格!R514+入力!$E$23),-入力!$E$24),ROUND(IF(入力!$E$21=1,ユーザー別卸価格!R514/(100-入力!$E$22)%,ユーザー別卸価格!R514+入力!$E$23),-入力!$E$24))),ユーザー別卸価格!R514))</f>
        <v/>
      </c>
      <c r="S514" s="96">
        <f>'6桁'!S514</f>
        <v>0</v>
      </c>
      <c r="T514" s="456" t="str">
        <f>IF(ユーザー別卸価格!T514="","", IF(ISNUMBER(ユーザー別卸価格!T514),IF(入力!$E$25=1,ROUNDDOWN(IF(入力!$E$21=1,ユーザー別卸価格!T514/(100-入力!$E$22)%,ユーザー別卸価格!T514+入力!$E$23),-入力!$E$24),IF(入力!$E$25=2,ROUNDUP(IF(入力!$E$21=1,ユーザー別卸価格!T514/(100-入力!$E$22)%,ユーザー別卸価格!T514+入力!$E$23),-入力!$E$24),ROUND(IF(入力!$E$21=1,ユーザー別卸価格!T514/(100-入力!$E$22)%,ユーザー別卸価格!T514+入力!$E$23),-入力!$E$24))),ユーザー別卸価格!T514))</f>
        <v/>
      </c>
      <c r="U514" s="126">
        <f>'6桁'!U514</f>
        <v>0</v>
      </c>
      <c r="V514" s="456" t="str">
        <f>IF(ユーザー別卸価格!V514="","", IF(ISNUMBER(ユーザー別卸価格!V514),IF(入力!$E$25=1,ROUNDDOWN(IF(入力!$E$21=1,ユーザー別卸価格!V514/(100-入力!$E$22)%,ユーザー別卸価格!V514+入力!$E$23),-入力!$E$24),IF(入力!$E$25=2,ROUNDUP(IF(入力!$E$21=1,ユーザー別卸価格!V514/(100-入力!$E$22)%,ユーザー別卸価格!V514+入力!$E$23),-入力!$E$24),ROUND(IF(入力!$E$21=1,ユーザー別卸価格!V514/(100-入力!$E$22)%,ユーザー別卸価格!V514+入力!$E$23),-入力!$E$24))),ユーザー別卸価格!V514))</f>
        <v/>
      </c>
      <c r="W514" s="96">
        <f>'6桁'!W514</f>
        <v>0</v>
      </c>
      <c r="X514" s="74"/>
      <c r="Y514" s="265"/>
      <c r="Z514" s="40"/>
    </row>
    <row r="515" spans="2:27" ht="30" customHeight="1">
      <c r="B515" s="503"/>
      <c r="C515" s="500" t="s">
        <v>208</v>
      </c>
      <c r="D515" s="605"/>
      <c r="E515" s="500">
        <v>99</v>
      </c>
      <c r="F515" s="587"/>
      <c r="G515" s="342">
        <v>103</v>
      </c>
      <c r="H515" s="95">
        <f>IF(ユーザー別卸価格!H515="","", IF(ISNUMBER(ユーザー別卸価格!H515),IF(入力!$C$25=1,ROUNDDOWN(IF(入力!$C$21=1,ユーザー別卸価格!H515/(100-入力!$C$22)%,ユーザー別卸価格!H515+入力!$C$23),-入力!$C$24),IF(入力!$C$25=2,ROUNDUP(IF(入力!$C$21=1,ユーザー別卸価格!H515/(100-入力!$C$22)%,ユーザー別卸価格!H515+入力!$C$23),-入力!$C$24),ROUND(IF(入力!$C$21=1,ユーザー別卸価格!H515/(100-入力!$C$22)%,ユーザー別卸価格!H515+入力!$C$23),-入力!$C$24))),ユーザー別卸価格!H515))</f>
        <v>31100</v>
      </c>
      <c r="I515" s="96" t="str">
        <f>'6桁'!I515</f>
        <v>H</v>
      </c>
      <c r="J515" s="95" t="str">
        <f>IF(ユーザー別卸価格!J515="","", IF(ISNUMBER(ユーザー別卸価格!J515),IF(入力!$C$25=1,ROUNDDOWN(IF(入力!$C$21=1,ユーザー別卸価格!J515/(100-入力!$C$22)%,ユーザー別卸価格!J515+入力!$C$23),-入力!$C$24),IF(入力!$C$25=2,ROUNDUP(IF(入力!$C$21=1,ユーザー別卸価格!J515/(100-入力!$C$22)%,ユーザー別卸価格!J515+入力!$C$23),-入力!$C$24),ROUND(IF(入力!$C$21=1,ユーザー別卸価格!J515/(100-入力!$C$22)%,ユーザー別卸価格!J515+入力!$C$23),-入力!$C$24))),ユーザー別卸価格!J515))</f>
        <v/>
      </c>
      <c r="K515" s="96">
        <f>'6桁'!K515</f>
        <v>0</v>
      </c>
      <c r="L515" s="95">
        <f>IF(ユーザー別卸価格!L515="","", IF(ISNUMBER(ユーザー別卸価格!L515),IF(入力!$C$25=1,ROUNDDOWN(IF(入力!$C$21=1,ユーザー別卸価格!L515/(100-入力!$C$22)%,ユーザー別卸価格!L515+入力!$C$23),-入力!$C$24),IF(入力!$C$25=2,ROUNDUP(IF(入力!$C$21=1,ユーザー別卸価格!L515/(100-入力!$C$22)%,ユーザー別卸価格!L515+入力!$C$23),-入力!$C$24),ROUND(IF(入力!$C$21=1,ユーザー別卸価格!L515/(100-入力!$C$22)%,ユーザー別卸価格!L515+入力!$C$23),-入力!$C$24))),ユーザー別卸価格!L515))</f>
        <v>31600</v>
      </c>
      <c r="M515" s="96" t="str">
        <f>'6桁'!M515</f>
        <v>V</v>
      </c>
      <c r="N515" s="95">
        <f>IF(ユーザー別卸価格!N515="","", IF(ISNUMBER(ユーザー別卸価格!N515),IF(入力!$C$25=1,ROUNDDOWN(IF(入力!$C$21=1,ユーザー別卸価格!N515/(100-入力!$C$22)%,ユーザー別卸価格!N515+入力!$C$23),-入力!$C$24),IF(入力!$C$25=2,ROUNDUP(IF(入力!$C$21=1,ユーザー別卸価格!N515/(100-入力!$C$22)%,ユーザー別卸価格!N515+入力!$C$23),-入力!$C$24),ROUND(IF(入力!$C$21=1,ユーザー別卸価格!N515/(100-入力!$C$22)%,ユーザー別卸価格!N515+入力!$C$23),-入力!$C$24))),ユーザー別卸価格!N515))</f>
        <v>35300</v>
      </c>
      <c r="O515" s="126" t="str">
        <f>'6桁'!O515</f>
        <v>H
RBL</v>
      </c>
      <c r="P515" s="95" t="str">
        <f>IF(ユーザー別卸価格!P515="","", IF(ISNUMBER(ユーザー別卸価格!P515),IF(入力!$C$25=1,ROUNDDOWN(IF(入力!$C$21=1,ユーザー別卸価格!P515/(100-入力!$C$22)%,ユーザー別卸価格!P515+入力!$C$23),-入力!$C$24),IF(入力!$C$25=2,ROUNDUP(IF(入力!$C$21=1,ユーザー別卸価格!P515/(100-入力!$C$22)%,ユーザー別卸価格!P515+入力!$C$23),-入力!$C$24),ROUND(IF(入力!$C$21=1,ユーザー別卸価格!P515/(100-入力!$C$22)%,ユーザー別卸価格!P515+入力!$C$23),-入力!$C$24))),ユーザー別卸価格!P515))</f>
        <v/>
      </c>
      <c r="Q515" s="96">
        <f>'6桁'!Q515</f>
        <v>0</v>
      </c>
      <c r="R515" s="95" t="str">
        <f>IF(ユーザー別卸価格!R515="","", IF(ISNUMBER(ユーザー別卸価格!R515),IF(入力!$E$25=1,ROUNDDOWN(IF(入力!$E$21=1,ユーザー別卸価格!R515/(100-入力!$E$22)%,ユーザー別卸価格!R515+入力!$E$23),-入力!$E$24),IF(入力!$E$25=2,ROUNDUP(IF(入力!$E$21=1,ユーザー別卸価格!R515/(100-入力!$E$22)%,ユーザー別卸価格!R515+入力!$E$23),-入力!$E$24),ROUND(IF(入力!$E$21=1,ユーザー別卸価格!R515/(100-入力!$E$22)%,ユーザー別卸価格!R515+入力!$E$23),-入力!$E$24))),ユーザー別卸価格!R515))</f>
        <v/>
      </c>
      <c r="S515" s="96">
        <f>'6桁'!S515</f>
        <v>0</v>
      </c>
      <c r="T515" s="456" t="str">
        <f>IF(ユーザー別卸価格!T515="","", IF(ISNUMBER(ユーザー別卸価格!T515),IF(入力!$E$25=1,ROUNDDOWN(IF(入力!$E$21=1,ユーザー別卸価格!T515/(100-入力!$E$22)%,ユーザー別卸価格!T515+入力!$E$23),-入力!$E$24),IF(入力!$E$25=2,ROUNDUP(IF(入力!$E$21=1,ユーザー別卸価格!T515/(100-入力!$E$22)%,ユーザー別卸価格!T515+入力!$E$23),-入力!$E$24),ROUND(IF(入力!$E$21=1,ユーザー別卸価格!T515/(100-入力!$E$22)%,ユーザー別卸価格!T515+入力!$E$23),-入力!$E$24))),ユーザー別卸価格!T515))</f>
        <v/>
      </c>
      <c r="U515" s="126">
        <f>'6桁'!U515</f>
        <v>0</v>
      </c>
      <c r="V515" s="456" t="str">
        <f>IF(ユーザー別卸価格!V515="","", IF(ISNUMBER(ユーザー別卸価格!V515),IF(入力!$E$25=1,ROUNDDOWN(IF(入力!$E$21=1,ユーザー別卸価格!V515/(100-入力!$E$22)%,ユーザー別卸価格!V515+入力!$E$23),-入力!$E$24),IF(入力!$E$25=2,ROUNDUP(IF(入力!$E$21=1,ユーザー別卸価格!V515/(100-入力!$E$22)%,ユーザー別卸価格!V515+入力!$E$23),-入力!$E$24),ROUND(IF(入力!$E$21=1,ユーザー別卸価格!V515/(100-入力!$E$22)%,ユーザー別卸価格!V515+入力!$E$23),-入力!$E$24))),ユーザー別卸価格!V515))</f>
        <v/>
      </c>
      <c r="W515" s="96">
        <f>'6桁'!W515</f>
        <v>0</v>
      </c>
      <c r="X515" s="74"/>
      <c r="Y515" s="265"/>
      <c r="Z515" s="40"/>
    </row>
    <row r="516" spans="2:27" ht="30" customHeight="1">
      <c r="B516" s="503"/>
      <c r="C516" s="500" t="s">
        <v>437</v>
      </c>
      <c r="D516" s="605"/>
      <c r="E516" s="500">
        <v>102</v>
      </c>
      <c r="F516" s="587"/>
      <c r="G516" s="342"/>
      <c r="H516" s="95" t="str">
        <f>IF(ユーザー別卸価格!H516="","", IF(ISNUMBER(ユーザー別卸価格!H516),IF(入力!$C$25=1,ROUNDDOWN(IF(入力!$C$21=1,ユーザー別卸価格!H516/(100-入力!$C$22)%,ユーザー別卸価格!H516+入力!$C$23),-入力!$C$24),IF(入力!$C$25=2,ROUNDUP(IF(入力!$C$21=1,ユーザー別卸価格!H516/(100-入力!$C$22)%,ユーザー別卸価格!H516+入力!$C$23),-入力!$C$24),ROUND(IF(入力!$C$21=1,ユーザー別卸価格!H516/(100-入力!$C$22)%,ユーザー別卸価格!H516+入力!$C$23),-入力!$C$24))),ユーザー別卸価格!H516))</f>
        <v/>
      </c>
      <c r="I516" s="96">
        <f>'6桁'!I516</f>
        <v>0</v>
      </c>
      <c r="J516" s="95" t="str">
        <f>IF(ユーザー別卸価格!J516="","", IF(ISNUMBER(ユーザー別卸価格!J516),IF(入力!$C$25=1,ROUNDDOWN(IF(入力!$C$21=1,ユーザー別卸価格!J516/(100-入力!$C$22)%,ユーザー別卸価格!J516+入力!$C$23),-入力!$C$24),IF(入力!$C$25=2,ROUNDUP(IF(入力!$C$21=1,ユーザー別卸価格!J516/(100-入力!$C$22)%,ユーザー別卸価格!J516+入力!$C$23),-入力!$C$24),ROUND(IF(入力!$C$21=1,ユーザー別卸価格!J516/(100-入力!$C$22)%,ユーザー別卸価格!J516+入力!$C$23),-入力!$C$24))),ユーザー別卸価格!J516))</f>
        <v/>
      </c>
      <c r="K516" s="96">
        <f>'6桁'!K516</f>
        <v>0</v>
      </c>
      <c r="L516" s="95" t="str">
        <f>IF(ユーザー別卸価格!L516="","", IF(ISNUMBER(ユーザー別卸価格!L516),IF(入力!$C$25=1,ROUNDDOWN(IF(入力!$C$21=1,ユーザー別卸価格!L516/(100-入力!$C$22)%,ユーザー別卸価格!L516+入力!$C$23),-入力!$C$24),IF(入力!$C$25=2,ROUNDUP(IF(入力!$C$21=1,ユーザー別卸価格!L516/(100-入力!$C$22)%,ユーザー別卸価格!L516+入力!$C$23),-入力!$C$24),ROUND(IF(入力!$C$21=1,ユーザー別卸価格!L516/(100-入力!$C$22)%,ユーザー別卸価格!L516+入力!$C$23),-入力!$C$24))),ユーザー別卸価格!L516))</f>
        <v/>
      </c>
      <c r="M516" s="96">
        <f>'6桁'!M516</f>
        <v>0</v>
      </c>
      <c r="N516" s="95" t="str">
        <f>IF(ユーザー別卸価格!N516="","", IF(ISNUMBER(ユーザー別卸価格!N516),IF(入力!$C$25=1,ROUNDDOWN(IF(入力!$C$21=1,ユーザー別卸価格!N516/(100-入力!$C$22)%,ユーザー別卸価格!N516+入力!$C$23),-入力!$C$24),IF(入力!$C$25=2,ROUNDUP(IF(入力!$C$21=1,ユーザー別卸価格!N516/(100-入力!$C$22)%,ユーザー別卸価格!N516+入力!$C$23),-入力!$C$24),ROUND(IF(入力!$C$21=1,ユーザー別卸価格!N516/(100-入力!$C$22)%,ユーザー別卸価格!N516+入力!$C$23),-入力!$C$24))),ユーザー別卸価格!N516))</f>
        <v/>
      </c>
      <c r="O516" s="126">
        <f>'6桁'!O516</f>
        <v>0</v>
      </c>
      <c r="P516" s="95" t="str">
        <f>IF(ユーザー別卸価格!P516="","", IF(ISNUMBER(ユーザー別卸価格!P516),IF(入力!$C$25=1,ROUNDDOWN(IF(入力!$C$21=1,ユーザー別卸価格!P516/(100-入力!$C$22)%,ユーザー別卸価格!P516+入力!$C$23),-入力!$C$24),IF(入力!$C$25=2,ROUNDUP(IF(入力!$C$21=1,ユーザー別卸価格!P516/(100-入力!$C$22)%,ユーザー別卸価格!P516+入力!$C$23),-入力!$C$24),ROUND(IF(入力!$C$21=1,ユーザー別卸価格!P516/(100-入力!$C$22)%,ユーザー別卸価格!P516+入力!$C$23),-入力!$C$24))),ユーザー別卸価格!P516))</f>
        <v/>
      </c>
      <c r="Q516" s="96">
        <f>'6桁'!Q516</f>
        <v>0</v>
      </c>
      <c r="R516" s="95" t="str">
        <f>IF(ユーザー別卸価格!R516="","", IF(ISNUMBER(ユーザー別卸価格!R516),IF(入力!$E$25=1,ROUNDDOWN(IF(入力!$E$21=1,ユーザー別卸価格!R516/(100-入力!$E$22)%,ユーザー別卸価格!R516+入力!$E$23),-入力!$E$24),IF(入力!$E$25=2,ROUNDUP(IF(入力!$E$21=1,ユーザー別卸価格!R516/(100-入力!$E$22)%,ユーザー別卸価格!R516+入力!$E$23),-入力!$E$24),ROUND(IF(入力!$E$21=1,ユーザー別卸価格!R516/(100-入力!$E$22)%,ユーザー別卸価格!R516+入力!$E$23),-入力!$E$24))),ユーザー別卸価格!R516))</f>
        <v/>
      </c>
      <c r="S516" s="96">
        <f>'6桁'!S516</f>
        <v>0</v>
      </c>
      <c r="T516" s="456" t="str">
        <f>IF(ユーザー別卸価格!T516="","", IF(ISNUMBER(ユーザー別卸価格!T516),IF(入力!$E$25=1,ROUNDDOWN(IF(入力!$E$21=1,ユーザー別卸価格!T516/(100-入力!$E$22)%,ユーザー別卸価格!T516+入力!$E$23),-入力!$E$24),IF(入力!$E$25=2,ROUNDUP(IF(入力!$E$21=1,ユーザー別卸価格!T516/(100-入力!$E$22)%,ユーザー別卸価格!T516+入力!$E$23),-入力!$E$24),ROUND(IF(入力!$E$21=1,ユーザー別卸価格!T516/(100-入力!$E$22)%,ユーザー別卸価格!T516+入力!$E$23),-入力!$E$24))),ユーザー別卸価格!T516))</f>
        <v>卸価格設定なし</v>
      </c>
      <c r="U516" s="126" t="str">
        <f>'6桁'!U516</f>
        <v>W</v>
      </c>
      <c r="V516" s="456" t="str">
        <f>IF(ユーザー別卸価格!V516="","", IF(ISNUMBER(ユーザー別卸価格!V516),IF(入力!$E$25=1,ROUNDDOWN(IF(入力!$E$21=1,ユーザー別卸価格!V516/(100-入力!$E$22)%,ユーザー別卸価格!V516+入力!$E$23),-入力!$E$24),IF(入力!$E$25=2,ROUNDUP(IF(入力!$E$21=1,ユーザー別卸価格!V516/(100-入力!$E$22)%,ユーザー別卸価格!V516+入力!$E$23),-入力!$E$24),ROUND(IF(入力!$E$21=1,ユーザー別卸価格!V516/(100-入力!$E$22)%,ユーザー別卸価格!V516+入力!$E$23),-入力!$E$24))),ユーザー別卸価格!V516))</f>
        <v/>
      </c>
      <c r="W516" s="96">
        <f>'6桁'!W516</f>
        <v>0</v>
      </c>
      <c r="X516" s="74"/>
      <c r="Y516" s="265"/>
      <c r="Z516" s="40"/>
    </row>
    <row r="517" spans="2:27" ht="30" customHeight="1">
      <c r="B517" s="503"/>
      <c r="C517" s="500" t="s">
        <v>340</v>
      </c>
      <c r="D517" s="605"/>
      <c r="E517" s="590" t="s">
        <v>2005</v>
      </c>
      <c r="F517" s="587"/>
      <c r="G517" s="342">
        <v>106</v>
      </c>
      <c r="H517" s="95">
        <f>IF(ユーザー別卸価格!H517="","", IF(ISNUMBER(ユーザー別卸価格!H517),IF(入力!$C$25=1,ROUNDDOWN(IF(入力!$C$21=1,ユーザー別卸価格!H517/(100-入力!$C$22)%,ユーザー別卸価格!H517+入力!$C$23),-入力!$C$24),IF(入力!$C$25=2,ROUNDUP(IF(入力!$C$21=1,ユーザー別卸価格!H517/(100-入力!$C$22)%,ユーザー別卸価格!H517+入力!$C$23),-入力!$C$24),ROUND(IF(入力!$C$21=1,ユーザー別卸価格!H517/(100-入力!$C$22)%,ユーザー別卸価格!H517+入力!$C$23),-入力!$C$24))),ユーザー別卸価格!H517))</f>
        <v>27800</v>
      </c>
      <c r="I517" s="96" t="str">
        <f>'6桁'!I517</f>
        <v>H</v>
      </c>
      <c r="J517" s="95" t="str">
        <f>IF(ユーザー別卸価格!J517="","", IF(ISNUMBER(ユーザー別卸価格!J517),IF(入力!$C$25=1,ROUNDDOWN(IF(入力!$C$21=1,ユーザー別卸価格!J517/(100-入力!$C$22)%,ユーザー別卸価格!J517+入力!$C$23),-入力!$C$24),IF(入力!$C$25=2,ROUNDUP(IF(入力!$C$21=1,ユーザー別卸価格!J517/(100-入力!$C$22)%,ユーザー別卸価格!J517+入力!$C$23),-入力!$C$24),ROUND(IF(入力!$C$21=1,ユーザー別卸価格!J517/(100-入力!$C$22)%,ユーザー別卸価格!J517+入力!$C$23),-入力!$C$24))),ユーザー別卸価格!J517))</f>
        <v/>
      </c>
      <c r="K517" s="96">
        <f>'6桁'!K517</f>
        <v>0</v>
      </c>
      <c r="L517" s="95">
        <f>IF(ユーザー別卸価格!L517="","", IF(ISNUMBER(ユーザー別卸価格!L517),IF(入力!$C$25=1,ROUNDDOWN(IF(入力!$C$21=1,ユーザー別卸価格!L517/(100-入力!$C$22)%,ユーザー別卸価格!L517+入力!$C$23),-入力!$C$24),IF(入力!$C$25=2,ROUNDUP(IF(入力!$C$21=1,ユーザー別卸価格!L517/(100-入力!$C$22)%,ユーザー別卸価格!L517+入力!$C$23),-入力!$C$24),ROUND(IF(入力!$C$21=1,ユーザー別卸価格!L517/(100-入力!$C$22)%,ユーザー別卸価格!L517+入力!$C$23),-入力!$C$24))),ユーザー別卸価格!L517))</f>
        <v>26500</v>
      </c>
      <c r="M517" s="96" t="str">
        <f>'6桁'!M517</f>
        <v>V</v>
      </c>
      <c r="N517" s="95">
        <f>IF(ユーザー別卸価格!N517="","", IF(ISNUMBER(ユーザー別卸価格!N517),IF(入力!$C$25=1,ROUNDDOWN(IF(入力!$C$21=1,ユーザー別卸価格!N517/(100-入力!$C$22)%,ユーザー別卸価格!N517+入力!$C$23),-入力!$C$24),IF(入力!$C$25=2,ROUNDUP(IF(入力!$C$21=1,ユーザー別卸価格!N517/(100-入力!$C$22)%,ユーザー別卸価格!N517+入力!$C$23),-入力!$C$24),ROUND(IF(入力!$C$21=1,ユーザー別卸価格!N517/(100-入力!$C$22)%,ユーザー別卸価格!N517+入力!$C$23),-入力!$C$24))),ユーザー別卸価格!N517))</f>
        <v>33200</v>
      </c>
      <c r="O517" s="126" t="str">
        <f>'6桁'!O517</f>
        <v>H
RBL</v>
      </c>
      <c r="P517" s="456" t="str">
        <f>IF(ユーザー別卸価格!P517="","", IF(ISNUMBER(ユーザー別卸価格!P517),IF(入力!$C$25=1,ROUNDDOWN(IF(入力!$C$21=1,ユーザー別卸価格!P517/(100-入力!$C$22)%,ユーザー別卸価格!P517+入力!$C$23),-入力!$C$24),IF(入力!$C$25=2,ROUNDUP(IF(入力!$C$21=1,ユーザー別卸価格!P517/(100-入力!$C$22)%,ユーザー別卸価格!P517+入力!$C$23),-入力!$C$24),ROUND(IF(入力!$C$21=1,ユーザー別卸価格!P517/(100-入力!$C$22)%,ユーザー別卸価格!P517+入力!$C$23),-入力!$C$24))),ユーザー別卸価格!P517))</f>
        <v>卸価格設定なし</v>
      </c>
      <c r="Q517" s="96" t="str">
        <f>'6桁'!Q517</f>
        <v>⑧Q
WL</v>
      </c>
      <c r="R517" s="95" t="str">
        <f>IF(ユーザー別卸価格!R517="","", IF(ISNUMBER(ユーザー別卸価格!R517),IF(入力!$E$25=1,ROUNDDOWN(IF(入力!$E$21=1,ユーザー別卸価格!R517/(100-入力!$E$22)%,ユーザー別卸価格!R517+入力!$E$23),-入力!$E$24),IF(入力!$E$25=2,ROUNDUP(IF(入力!$E$21=1,ユーザー別卸価格!R517/(100-入力!$E$22)%,ユーザー別卸価格!R517+入力!$E$23),-入力!$E$24),ROUND(IF(入力!$E$21=1,ユーザー別卸価格!R517/(100-入力!$E$22)%,ユーザー別卸価格!R517+入力!$E$23),-入力!$E$24))),ユーザー別卸価格!R517))</f>
        <v/>
      </c>
      <c r="S517" s="96">
        <f>'6桁'!S517</f>
        <v>0</v>
      </c>
      <c r="T517" s="456" t="str">
        <f>IF(ユーザー別卸価格!T517="","", IF(ISNUMBER(ユーザー別卸価格!T517),IF(入力!$E$25=1,ROUNDDOWN(IF(入力!$E$21=1,ユーザー別卸価格!T517/(100-入力!$E$22)%,ユーザー別卸価格!T517+入力!$E$23),-入力!$E$24),IF(入力!$E$25=2,ROUNDUP(IF(入力!$E$21=1,ユーザー別卸価格!T517/(100-入力!$E$22)%,ユーザー別卸価格!T517+入力!$E$23),-入力!$E$24),ROUND(IF(入力!$E$21=1,ユーザー別卸価格!T517/(100-入力!$E$22)%,ユーザー別卸価格!T517+入力!$E$23),-入力!$E$24))),ユーザー別卸価格!T517))</f>
        <v/>
      </c>
      <c r="U517" s="126">
        <f>'6桁'!U517</f>
        <v>0</v>
      </c>
      <c r="V517" s="456" t="str">
        <f>IF(ユーザー別卸価格!V517="","", IF(ISNUMBER(ユーザー別卸価格!V517),IF(入力!$E$25=1,ROUNDDOWN(IF(入力!$E$21=1,ユーザー別卸価格!V517/(100-入力!$E$22)%,ユーザー別卸価格!V517+入力!$E$23),-入力!$E$24),IF(入力!$E$25=2,ROUNDUP(IF(入力!$E$21=1,ユーザー別卸価格!V517/(100-入力!$E$22)%,ユーザー別卸価格!V517+入力!$E$23),-入力!$E$24),ROUND(IF(入力!$E$21=1,ユーザー別卸価格!V517/(100-入力!$E$22)%,ユーザー別卸価格!V517+入力!$E$23),-入力!$E$24))),ユーザー別卸価格!V517))</f>
        <v/>
      </c>
      <c r="W517" s="96">
        <f>'6桁'!W517</f>
        <v>0</v>
      </c>
      <c r="X517" s="74"/>
      <c r="Y517" s="265"/>
      <c r="Z517" s="40"/>
    </row>
    <row r="518" spans="2:27" ht="30" customHeight="1">
      <c r="B518" s="503"/>
      <c r="C518" s="500" t="s">
        <v>317</v>
      </c>
      <c r="D518" s="605"/>
      <c r="E518" s="500"/>
      <c r="F518" s="587"/>
      <c r="G518" s="342">
        <v>108</v>
      </c>
      <c r="H518" s="95" t="str">
        <f>IF(ユーザー別卸価格!H518="","", IF(ISNUMBER(ユーザー別卸価格!H518),IF(入力!$C$25=1,ROUNDDOWN(IF(入力!$C$21=1,ユーザー別卸価格!H518/(100-入力!$C$22)%,ユーザー別卸価格!H518+入力!$C$23),-入力!$C$24),IF(入力!$C$25=2,ROUNDUP(IF(入力!$C$21=1,ユーザー別卸価格!H518/(100-入力!$C$22)%,ユーザー別卸価格!H518+入力!$C$23),-入力!$C$24),ROUND(IF(入力!$C$21=1,ユーザー別卸価格!H518/(100-入力!$C$22)%,ユーザー別卸価格!H518+入力!$C$23),-入力!$C$24))),ユーザー別卸価格!H518))</f>
        <v/>
      </c>
      <c r="I518" s="96">
        <f>'6桁'!I518</f>
        <v>0</v>
      </c>
      <c r="J518" s="95" t="str">
        <f>IF(ユーザー別卸価格!J518="","", IF(ISNUMBER(ユーザー別卸価格!J518),IF(入力!$C$25=1,ROUNDDOWN(IF(入力!$C$21=1,ユーザー別卸価格!J518/(100-入力!$C$22)%,ユーザー別卸価格!J518+入力!$C$23),-入力!$C$24),IF(入力!$C$25=2,ROUNDUP(IF(入力!$C$21=1,ユーザー別卸価格!J518/(100-入力!$C$22)%,ユーザー別卸価格!J518+入力!$C$23),-入力!$C$24),ROUND(IF(入力!$C$21=1,ユーザー別卸価格!J518/(100-入力!$C$22)%,ユーザー別卸価格!J518+入力!$C$23),-入力!$C$24))),ユーザー別卸価格!J518))</f>
        <v/>
      </c>
      <c r="K518" s="96">
        <f>'6桁'!K518</f>
        <v>0</v>
      </c>
      <c r="L518" s="95">
        <f>IF(ユーザー別卸価格!L518="","", IF(ISNUMBER(ユーザー別卸価格!L518),IF(入力!$C$25=1,ROUNDDOWN(IF(入力!$C$21=1,ユーザー別卸価格!L518/(100-入力!$C$22)%,ユーザー別卸価格!L518+入力!$C$23),-入力!$C$24),IF(入力!$C$25=2,ROUNDUP(IF(入力!$C$21=1,ユーザー別卸価格!L518/(100-入力!$C$22)%,ユーザー別卸価格!L518+入力!$C$23),-入力!$C$24),ROUND(IF(入力!$C$21=1,ユーザー別卸価格!L518/(100-入力!$C$22)%,ユーザー別卸価格!L518+入力!$C$23),-入力!$C$24))),ユーザー別卸価格!L518))</f>
        <v>30300</v>
      </c>
      <c r="M518" s="96" t="str">
        <f>'6桁'!M518</f>
        <v>V★</v>
      </c>
      <c r="N518" s="95">
        <f>IF(ユーザー別卸価格!N518="","", IF(ISNUMBER(ユーザー別卸価格!N518),IF(入力!$C$25=1,ROUNDDOWN(IF(入力!$C$21=1,ユーザー別卸価格!N518/(100-入力!$C$22)%,ユーザー別卸価格!N518+入力!$C$23),-入力!$C$24),IF(入力!$C$25=2,ROUNDUP(IF(入力!$C$21=1,ユーザー別卸価格!N518/(100-入力!$C$22)%,ユーザー別卸価格!N518+入力!$C$23),-入力!$C$24),ROUND(IF(入力!$C$21=1,ユーザー別卸価格!N518/(100-入力!$C$22)%,ユーザー別卸価格!N518+入力!$C$23),-入力!$C$24))),ユーザー別卸価格!N518))</f>
        <v>36700</v>
      </c>
      <c r="O518" s="96" t="str">
        <f>'6桁'!O518</f>
        <v>H★
RBL</v>
      </c>
      <c r="P518" s="95" t="str">
        <f>IF(ユーザー別卸価格!P518="","", IF(ISNUMBER(ユーザー別卸価格!P518),IF(入力!$C$25=1,ROUNDDOWN(IF(入力!$C$21=1,ユーザー別卸価格!P518/(100-入力!$C$22)%,ユーザー別卸価格!P518+入力!$C$23),-入力!$C$24),IF(入力!$C$25=2,ROUNDUP(IF(入力!$C$21=1,ユーザー別卸価格!P518/(100-入力!$C$22)%,ユーザー別卸価格!P518+入力!$C$23),-入力!$C$24),ROUND(IF(入力!$C$21=1,ユーザー別卸価格!P518/(100-入力!$C$22)%,ユーザー別卸価格!P518+入力!$C$23),-入力!$C$24))),ユーザー別卸価格!P518))</f>
        <v/>
      </c>
      <c r="Q518" s="96">
        <f>'6桁'!Q518</f>
        <v>0</v>
      </c>
      <c r="R518" s="95" t="str">
        <f>IF(ユーザー別卸価格!R518="","", IF(ISNUMBER(ユーザー別卸価格!R518),IF(入力!$E$25=1,ROUNDDOWN(IF(入力!$E$21=1,ユーザー別卸価格!R518/(100-入力!$E$22)%,ユーザー別卸価格!R518+入力!$E$23),-入力!$E$24),IF(入力!$E$25=2,ROUNDUP(IF(入力!$E$21=1,ユーザー別卸価格!R518/(100-入力!$E$22)%,ユーザー別卸価格!R518+入力!$E$23),-入力!$E$24),ROUND(IF(入力!$E$21=1,ユーザー別卸価格!R518/(100-入力!$E$22)%,ユーザー別卸価格!R518+入力!$E$23),-入力!$E$24))),ユーザー別卸価格!R518))</f>
        <v/>
      </c>
      <c r="S518" s="96">
        <f>'6桁'!S518</f>
        <v>0</v>
      </c>
      <c r="T518" s="456" t="str">
        <f>IF(ユーザー別卸価格!T518="","", IF(ISNUMBER(ユーザー別卸価格!T518),IF(入力!$E$25=1,ROUNDDOWN(IF(入力!$E$21=1,ユーザー別卸価格!T518/(100-入力!$E$22)%,ユーザー別卸価格!T518+入力!$E$23),-入力!$E$24),IF(入力!$E$25=2,ROUNDUP(IF(入力!$E$21=1,ユーザー別卸価格!T518/(100-入力!$E$22)%,ユーザー別卸価格!T518+入力!$E$23),-入力!$E$24),ROUND(IF(入力!$E$21=1,ユーザー別卸価格!T518/(100-入力!$E$22)%,ユーザー別卸価格!T518+入力!$E$23),-入力!$E$24))),ユーザー別卸価格!T518))</f>
        <v/>
      </c>
      <c r="U518" s="126">
        <f>'6桁'!U518</f>
        <v>0</v>
      </c>
      <c r="V518" s="456" t="str">
        <f>IF(ユーザー別卸価格!V518="","", IF(ISNUMBER(ユーザー別卸価格!V518),IF(入力!$E$25=1,ROUNDDOWN(IF(入力!$E$21=1,ユーザー別卸価格!V518/(100-入力!$E$22)%,ユーザー別卸価格!V518+入力!$E$23),-入力!$E$24),IF(入力!$E$25=2,ROUNDUP(IF(入力!$E$21=1,ユーザー別卸価格!V518/(100-入力!$E$22)%,ユーザー別卸価格!V518+入力!$E$23),-入力!$E$24),ROUND(IF(入力!$E$21=1,ユーザー別卸価格!V518/(100-入力!$E$22)%,ユーザー別卸価格!V518+入力!$E$23),-入力!$E$24))),ユーザー別卸価格!V518))</f>
        <v/>
      </c>
      <c r="W518" s="96">
        <f>'6桁'!W518</f>
        <v>0</v>
      </c>
      <c r="X518" s="74"/>
      <c r="Y518" s="265"/>
      <c r="Z518" s="40"/>
    </row>
    <row r="519" spans="2:27" ht="30" customHeight="1">
      <c r="B519" s="503"/>
      <c r="C519" s="500" t="s">
        <v>672</v>
      </c>
      <c r="D519" s="605"/>
      <c r="E519" s="500">
        <v>107</v>
      </c>
      <c r="F519" s="587"/>
      <c r="G519" s="342"/>
      <c r="H519" s="95" t="str">
        <f>IF(ユーザー別卸価格!H519="","", IF(ISNUMBER(ユーザー別卸価格!H519),IF(入力!$C$25=1,ROUNDDOWN(IF(入力!$C$21=1,ユーザー別卸価格!H519/(100-入力!$C$22)%,ユーザー別卸価格!H519+入力!$C$23),-入力!$C$24),IF(入力!$C$25=2,ROUNDUP(IF(入力!$C$21=1,ユーザー別卸価格!H519/(100-入力!$C$22)%,ユーザー別卸価格!H519+入力!$C$23),-入力!$C$24),ROUND(IF(入力!$C$21=1,ユーザー別卸価格!H519/(100-入力!$C$22)%,ユーザー別卸価格!H519+入力!$C$23),-入力!$C$24))),ユーザー別卸価格!H519))</f>
        <v/>
      </c>
      <c r="I519" s="96">
        <f>'6桁'!I519</f>
        <v>0</v>
      </c>
      <c r="J519" s="95" t="str">
        <f>IF(ユーザー別卸価格!J519="","", IF(ISNUMBER(ユーザー別卸価格!J519),IF(入力!$C$25=1,ROUNDDOWN(IF(入力!$C$21=1,ユーザー別卸価格!J519/(100-入力!$C$22)%,ユーザー別卸価格!J519+入力!$C$23),-入力!$C$24),IF(入力!$C$25=2,ROUNDUP(IF(入力!$C$21=1,ユーザー別卸価格!J519/(100-入力!$C$22)%,ユーザー別卸価格!J519+入力!$C$23),-入力!$C$24),ROUND(IF(入力!$C$21=1,ユーザー別卸価格!J519/(100-入力!$C$22)%,ユーザー別卸価格!J519+入力!$C$23),-入力!$C$24))),ユーザー別卸価格!J519))</f>
        <v/>
      </c>
      <c r="K519" s="96">
        <f>'6桁'!K519</f>
        <v>0</v>
      </c>
      <c r="L519" s="95" t="str">
        <f>IF(ユーザー別卸価格!L519="","", IF(ISNUMBER(ユーザー別卸価格!L519),IF(入力!$C$25=1,ROUNDDOWN(IF(入力!$C$21=1,ユーザー別卸価格!L519/(100-入力!$C$22)%,ユーザー別卸価格!L519+入力!$C$23),-入力!$C$24),IF(入力!$C$25=2,ROUNDUP(IF(入力!$C$21=1,ユーザー別卸価格!L519/(100-入力!$C$22)%,ユーザー別卸価格!L519+入力!$C$23),-入力!$C$24),ROUND(IF(入力!$C$21=1,ユーザー別卸価格!L519/(100-入力!$C$22)%,ユーザー別卸価格!L519+入力!$C$23),-入力!$C$24))),ユーザー別卸価格!L519))</f>
        <v/>
      </c>
      <c r="M519" s="96">
        <f>'6桁'!M519</f>
        <v>0</v>
      </c>
      <c r="N519" s="95">
        <f>IF(ユーザー別卸価格!N519="","", IF(ISNUMBER(ユーザー別卸価格!N519),IF(入力!$C$25=1,ROUNDDOWN(IF(入力!$C$21=1,ユーザー別卸価格!N519/(100-入力!$C$22)%,ユーザー別卸価格!N519+入力!$C$23),-入力!$C$24),IF(入力!$C$25=2,ROUNDUP(IF(入力!$C$21=1,ユーザー別卸価格!N519/(100-入力!$C$22)%,ユーザー別卸価格!N519+入力!$C$23),-入力!$C$24),ROUND(IF(入力!$C$21=1,ユーザー別卸価格!N519/(100-入力!$C$22)%,ユーザー別卸価格!N519+入力!$C$23),-入力!$C$24))),ユーザー別卸価格!N519))</f>
        <v>38000</v>
      </c>
      <c r="O519" s="96" t="str">
        <f>'6桁'!O519</f>
        <v>H
OWL</v>
      </c>
      <c r="P519" s="95" t="str">
        <f>IF(ユーザー別卸価格!P519="","", IF(ISNUMBER(ユーザー別卸価格!P519),IF(入力!$C$25=1,ROUNDDOWN(IF(入力!$C$21=1,ユーザー別卸価格!P519/(100-入力!$C$22)%,ユーザー別卸価格!P519+入力!$C$23),-入力!$C$24),IF(入力!$C$25=2,ROUNDUP(IF(入力!$C$21=1,ユーザー別卸価格!P519/(100-入力!$C$22)%,ユーザー別卸価格!P519+入力!$C$23),-入力!$C$24),ROUND(IF(入力!$C$21=1,ユーザー別卸価格!P519/(100-入力!$C$22)%,ユーザー別卸価格!P519+入力!$C$23),-入力!$C$24))),ユーザー別卸価格!P519))</f>
        <v/>
      </c>
      <c r="Q519" s="96">
        <f>'6桁'!Q519</f>
        <v>0</v>
      </c>
      <c r="R519" s="95" t="str">
        <f>IF(ユーザー別卸価格!R519="","", IF(ISNUMBER(ユーザー別卸価格!R519),IF(入力!$E$25=1,ROUNDDOWN(IF(入力!$E$21=1,ユーザー別卸価格!R519/(100-入力!$E$22)%,ユーザー別卸価格!R519+入力!$E$23),-入力!$E$24),IF(入力!$E$25=2,ROUNDUP(IF(入力!$E$21=1,ユーザー別卸価格!R519/(100-入力!$E$22)%,ユーザー別卸価格!R519+入力!$E$23),-入力!$E$24),ROUND(IF(入力!$E$21=1,ユーザー別卸価格!R519/(100-入力!$E$22)%,ユーザー別卸価格!R519+入力!$E$23),-入力!$E$24))),ユーザー別卸価格!R519))</f>
        <v/>
      </c>
      <c r="S519" s="96">
        <f>'6桁'!S519</f>
        <v>0</v>
      </c>
      <c r="T519" s="456" t="str">
        <f>IF(ユーザー別卸価格!T519="","", IF(ISNUMBER(ユーザー別卸価格!T519),IF(入力!$E$25=1,ROUNDDOWN(IF(入力!$E$21=1,ユーザー別卸価格!T519/(100-入力!$E$22)%,ユーザー別卸価格!T519+入力!$E$23),-入力!$E$24),IF(入力!$E$25=2,ROUNDUP(IF(入力!$E$21=1,ユーザー別卸価格!T519/(100-入力!$E$22)%,ユーザー別卸価格!T519+入力!$E$23),-入力!$E$24),ROUND(IF(入力!$E$21=1,ユーザー別卸価格!T519/(100-入力!$E$22)%,ユーザー別卸価格!T519+入力!$E$23),-入力!$E$24))),ユーザー別卸価格!T519))</f>
        <v/>
      </c>
      <c r="U519" s="126">
        <f>'6桁'!U519</f>
        <v>0</v>
      </c>
      <c r="V519" s="456" t="str">
        <f>IF(ユーザー別卸価格!V519="","", IF(ISNUMBER(ユーザー別卸価格!V519),IF(入力!$E$25=1,ROUNDDOWN(IF(入力!$E$21=1,ユーザー別卸価格!V519/(100-入力!$E$22)%,ユーザー別卸価格!V519+入力!$E$23),-入力!$E$24),IF(入力!$E$25=2,ROUNDUP(IF(入力!$E$21=1,ユーザー別卸価格!V519/(100-入力!$E$22)%,ユーザー別卸価格!V519+入力!$E$23),-入力!$E$24),ROUND(IF(入力!$E$21=1,ユーザー別卸価格!V519/(100-入力!$E$22)%,ユーザー別卸価格!V519+入力!$E$23),-入力!$E$24))),ユーザー別卸価格!V519))</f>
        <v/>
      </c>
      <c r="W519" s="96">
        <f>'6桁'!W519</f>
        <v>0</v>
      </c>
      <c r="X519" s="74"/>
      <c r="Y519" s="265"/>
      <c r="Z519" s="40"/>
    </row>
    <row r="520" spans="2:27" ht="30" customHeight="1">
      <c r="B520" s="503"/>
      <c r="C520" s="500" t="s">
        <v>370</v>
      </c>
      <c r="D520" s="605"/>
      <c r="E520" s="590" t="s">
        <v>2006</v>
      </c>
      <c r="F520" s="587"/>
      <c r="G520" s="342">
        <v>116</v>
      </c>
      <c r="H520" s="95" t="str">
        <f>IF(ユーザー別卸価格!H520="","", IF(ISNUMBER(ユーザー別卸価格!H520),IF(入力!$C$25=1,ROUNDDOWN(IF(入力!$C$21=1,ユーザー別卸価格!H520/(100-入力!$C$22)%,ユーザー別卸価格!H520+入力!$C$23),-入力!$C$24),IF(入力!$C$25=2,ROUNDUP(IF(入力!$C$21=1,ユーザー別卸価格!H520/(100-入力!$C$22)%,ユーザー別卸価格!H520+入力!$C$23),-入力!$C$24),ROUND(IF(入力!$C$21=1,ユーザー別卸価格!H520/(100-入力!$C$22)%,ユーザー別卸価格!H520+入力!$C$23),-入力!$C$24))),ユーザー別卸価格!H520))</f>
        <v/>
      </c>
      <c r="I520" s="96">
        <f>'6桁'!I520</f>
        <v>0</v>
      </c>
      <c r="J520" s="95" t="str">
        <f>IF(ユーザー別卸価格!J520="","", IF(ISNUMBER(ユーザー別卸価格!J520),IF(入力!$C$25=1,ROUNDDOWN(IF(入力!$C$21=1,ユーザー別卸価格!J520/(100-入力!$C$22)%,ユーザー別卸価格!J520+入力!$C$23),-入力!$C$24),IF(入力!$C$25=2,ROUNDUP(IF(入力!$C$21=1,ユーザー別卸価格!J520/(100-入力!$C$22)%,ユーザー別卸価格!J520+入力!$C$23),-入力!$C$24),ROUND(IF(入力!$C$21=1,ユーザー別卸価格!J520/(100-入力!$C$22)%,ユーザー別卸価格!J520+入力!$C$23),-入力!$C$24))),ユーザー別卸価格!J520))</f>
        <v/>
      </c>
      <c r="K520" s="96">
        <f>'6桁'!K520</f>
        <v>0</v>
      </c>
      <c r="L520" s="95">
        <f>IF(ユーザー別卸価格!L520="","", IF(ISNUMBER(ユーザー別卸価格!L520),IF(入力!$C$25=1,ROUNDDOWN(IF(入力!$C$21=1,ユーザー別卸価格!L520/(100-入力!$C$22)%,ユーザー別卸価格!L520+入力!$C$23),-入力!$C$24),IF(入力!$C$25=2,ROUNDUP(IF(入力!$C$21=1,ユーザー別卸価格!L520/(100-入力!$C$22)%,ユーザー別卸価格!L520+入力!$C$23),-入力!$C$24),ROUND(IF(入力!$C$21=1,ユーザー別卸価格!L520/(100-入力!$C$22)%,ユーザー別卸価格!L520+入力!$C$23),-入力!$C$24))),ユーザー別卸価格!L520))</f>
        <v>31800</v>
      </c>
      <c r="M520" s="96" t="str">
        <f>'6桁'!M520</f>
        <v>H</v>
      </c>
      <c r="N520" s="95">
        <f>IF(ユーザー別卸価格!N520="","", IF(ISNUMBER(ユーザー別卸価格!N520),IF(入力!$C$25=1,ROUNDDOWN(IF(入力!$C$21=1,ユーザー別卸価格!N520/(100-入力!$C$22)%,ユーザー別卸価格!N520+入力!$C$23),-入力!$C$24),IF(入力!$C$25=2,ROUNDUP(IF(入力!$C$21=1,ユーザー別卸価格!N520/(100-入力!$C$22)%,ユーザー別卸価格!N520+入力!$C$23),-入力!$C$24),ROUND(IF(入力!$C$21=1,ユーザー別卸価格!N520/(100-入力!$C$22)%,ユーザー別卸価格!N520+入力!$C$23),-入力!$C$24))),ユーザー別卸価格!N520))</f>
        <v>34900</v>
      </c>
      <c r="O520" s="126" t="str">
        <f>'6桁'!O520</f>
        <v>S
RBL</v>
      </c>
      <c r="P520" s="456" t="str">
        <f>IF(ユーザー別卸価格!P520="","", IF(ISNUMBER(ユーザー別卸価格!P520),IF(入力!$C$25=1,ROUNDDOWN(IF(入力!$C$21=1,ユーザー別卸価格!P520/(100-入力!$C$22)%,ユーザー別卸価格!P520+入力!$C$23),-入力!$C$24),IF(入力!$C$25=2,ROUNDUP(IF(入力!$C$21=1,ユーザー別卸価格!P520/(100-入力!$C$22)%,ユーザー別卸価格!P520+入力!$C$23),-入力!$C$24),ROUND(IF(入力!$C$21=1,ユーザー別卸価格!P520/(100-入力!$C$22)%,ユーザー別卸価格!P520+入力!$C$23),-入力!$C$24))),ユーザー別卸価格!P520))</f>
        <v>卸価格設定なし</v>
      </c>
      <c r="Q520" s="96" t="str">
        <f>'6桁'!Q520</f>
        <v>Q
WL</v>
      </c>
      <c r="R520" s="95" t="str">
        <f>IF(ユーザー別卸価格!R520="","", IF(ISNUMBER(ユーザー別卸価格!R520),IF(入力!$E$25=1,ROUNDDOWN(IF(入力!$E$21=1,ユーザー別卸価格!R520/(100-入力!$E$22)%,ユーザー別卸価格!R520+入力!$E$23),-入力!$E$24),IF(入力!$E$25=2,ROUNDUP(IF(入力!$E$21=1,ユーザー別卸価格!R520/(100-入力!$E$22)%,ユーザー別卸価格!R520+入力!$E$23),-入力!$E$24),ROUND(IF(入力!$E$21=1,ユーザー別卸価格!R520/(100-入力!$E$22)%,ユーザー別卸価格!R520+入力!$E$23),-入力!$E$24))),ユーザー別卸価格!R520))</f>
        <v/>
      </c>
      <c r="S520" s="96">
        <f>'6桁'!S520</f>
        <v>0</v>
      </c>
      <c r="T520" s="456" t="str">
        <f>IF(ユーザー別卸価格!T520="","", IF(ISNUMBER(ユーザー別卸価格!T520),IF(入力!$E$25=1,ROUNDDOWN(IF(入力!$E$21=1,ユーザー別卸価格!T520/(100-入力!$E$22)%,ユーザー別卸価格!T520+入力!$E$23),-入力!$E$24),IF(入力!$E$25=2,ROUNDUP(IF(入力!$E$21=1,ユーザー別卸価格!T520/(100-入力!$E$22)%,ユーザー別卸価格!T520+入力!$E$23),-入力!$E$24),ROUND(IF(入力!$E$21=1,ユーザー別卸価格!T520/(100-入力!$E$22)%,ユーザー別卸価格!T520+入力!$E$23),-入力!$E$24))),ユーザー別卸価格!T520))</f>
        <v/>
      </c>
      <c r="U520" s="126">
        <f>'6桁'!U520</f>
        <v>0</v>
      </c>
      <c r="V520" s="456" t="str">
        <f>IF(ユーザー別卸価格!V520="","", IF(ISNUMBER(ユーザー別卸価格!V520),IF(入力!$E$25=1,ROUNDDOWN(IF(入力!$E$21=1,ユーザー別卸価格!V520/(100-入力!$E$22)%,ユーザー別卸価格!V520+入力!$E$23),-入力!$E$24),IF(入力!$E$25=2,ROUNDUP(IF(入力!$E$21=1,ユーザー別卸価格!V520/(100-入力!$E$22)%,ユーザー別卸価格!V520+入力!$E$23),-入力!$E$24),ROUND(IF(入力!$E$21=1,ユーザー別卸価格!V520/(100-入力!$E$22)%,ユーザー別卸価格!V520+入力!$E$23),-入力!$E$24))),ユーザー別卸価格!V520))</f>
        <v>卸価格設定なし</v>
      </c>
      <c r="W520" s="96" t="str">
        <f>'6桁'!W520</f>
        <v>S★</v>
      </c>
      <c r="X520" s="74"/>
      <c r="Y520" s="265"/>
      <c r="Z520" s="40"/>
    </row>
    <row r="521" spans="2:27" ht="30" customHeight="1">
      <c r="B521" s="503"/>
      <c r="C521" s="500" t="s">
        <v>371</v>
      </c>
      <c r="D521" s="605"/>
      <c r="E521" s="500">
        <v>115</v>
      </c>
      <c r="F521" s="587"/>
      <c r="G521" s="342"/>
      <c r="H521" s="95" t="str">
        <f>IF(ユーザー別卸価格!H521="","", IF(ISNUMBER(ユーザー別卸価格!H521),IF(入力!$C$25=1,ROUNDDOWN(IF(入力!$C$21=1,ユーザー別卸価格!H521/(100-入力!$C$22)%,ユーザー別卸価格!H521+入力!$C$23),-入力!$C$24),IF(入力!$C$25=2,ROUNDUP(IF(入力!$C$21=1,ユーザー別卸価格!H521/(100-入力!$C$22)%,ユーザー別卸価格!H521+入力!$C$23),-入力!$C$24),ROUND(IF(入力!$C$21=1,ユーザー別卸価格!H521/(100-入力!$C$22)%,ユーザー別卸価格!H521+入力!$C$23),-入力!$C$24))),ユーザー別卸価格!H521))</f>
        <v/>
      </c>
      <c r="I521" s="96">
        <f>'6桁'!I521</f>
        <v>0</v>
      </c>
      <c r="J521" s="95" t="str">
        <f>IF(ユーザー別卸価格!J521="","", IF(ISNUMBER(ユーザー別卸価格!J521),IF(入力!$C$25=1,ROUNDDOWN(IF(入力!$C$21=1,ユーザー別卸価格!J521/(100-入力!$C$22)%,ユーザー別卸価格!J521+入力!$C$23),-入力!$C$24),IF(入力!$C$25=2,ROUNDUP(IF(入力!$C$21=1,ユーザー別卸価格!J521/(100-入力!$C$22)%,ユーザー別卸価格!J521+入力!$C$23),-入力!$C$24),ROUND(IF(入力!$C$21=1,ユーザー別卸価格!J521/(100-入力!$C$22)%,ユーザー別卸価格!J521+入力!$C$23),-入力!$C$24))),ユーザー別卸価格!J521))</f>
        <v/>
      </c>
      <c r="K521" s="96">
        <f>'6桁'!K521</f>
        <v>0</v>
      </c>
      <c r="L521" s="95">
        <f>IF(ユーザー別卸価格!L521="","", IF(ISNUMBER(ユーザー別卸価格!L521),IF(入力!$C$25=1,ROUNDDOWN(IF(入力!$C$21=1,ユーザー別卸価格!L521/(100-入力!$C$22)%,ユーザー別卸価格!L521+入力!$C$23),-入力!$C$24),IF(入力!$C$25=2,ROUNDUP(IF(入力!$C$21=1,ユーザー別卸価格!L521/(100-入力!$C$22)%,ユーザー別卸価格!L521+入力!$C$23),-入力!$C$24),ROUND(IF(入力!$C$21=1,ユーザー別卸価格!L521/(100-入力!$C$22)%,ユーザー別卸価格!L521+入力!$C$23),-入力!$C$24))),ユーザー別卸価格!L521))</f>
        <v>33100</v>
      </c>
      <c r="M521" s="96" t="str">
        <f>'6桁'!M521</f>
        <v>H</v>
      </c>
      <c r="N521" s="95">
        <f>IF(ユーザー別卸価格!N521="","", IF(ISNUMBER(ユーザー別卸価格!N521),IF(入力!$C$25=1,ROUNDDOWN(IF(入力!$C$21=1,ユーザー別卸価格!N521/(100-入力!$C$22)%,ユーザー別卸価格!N521+入力!$C$23),-入力!$C$24),IF(入力!$C$25=2,ROUNDUP(IF(入力!$C$21=1,ユーザー別卸価格!N521/(100-入力!$C$22)%,ユーザー別卸価格!N521+入力!$C$23),-入力!$C$24),ROUND(IF(入力!$C$21=1,ユーザー別卸価格!N521/(100-入力!$C$22)%,ユーザー別卸価格!N521+入力!$C$23),-入力!$C$24))),ユーザー別卸価格!N521))</f>
        <v>37100</v>
      </c>
      <c r="O521" s="126" t="str">
        <f>'6桁'!O521</f>
        <v>T
OWL</v>
      </c>
      <c r="P521" s="95" t="str">
        <f>IF(ユーザー別卸価格!P521="","", IF(ISNUMBER(ユーザー別卸価格!P521),IF(入力!$C$25=1,ROUNDDOWN(IF(入力!$C$21=1,ユーザー別卸価格!P521/(100-入力!$C$22)%,ユーザー別卸価格!P521+入力!$C$23),-入力!$C$24),IF(入力!$C$25=2,ROUNDUP(IF(入力!$C$21=1,ユーザー別卸価格!P521/(100-入力!$C$22)%,ユーザー別卸価格!P521+入力!$C$23),-入力!$C$24),ROUND(IF(入力!$C$21=1,ユーザー別卸価格!P521/(100-入力!$C$22)%,ユーザー別卸価格!P521+入力!$C$23),-入力!$C$24))),ユーザー別卸価格!P521))</f>
        <v/>
      </c>
      <c r="Q521" s="96">
        <f>'6桁'!Q521</f>
        <v>0</v>
      </c>
      <c r="R521" s="95" t="str">
        <f>IF(ユーザー別卸価格!R521="","", IF(ISNUMBER(ユーザー別卸価格!R521),IF(入力!$E$25=1,ROUNDDOWN(IF(入力!$E$21=1,ユーザー別卸価格!R521/(100-入力!$E$22)%,ユーザー別卸価格!R521+入力!$E$23),-入力!$E$24),IF(入力!$E$25=2,ROUNDUP(IF(入力!$E$21=1,ユーザー別卸価格!R521/(100-入力!$E$22)%,ユーザー別卸価格!R521+入力!$E$23),-入力!$E$24),ROUND(IF(入力!$E$21=1,ユーザー別卸価格!R521/(100-入力!$E$22)%,ユーザー別卸価格!R521+入力!$E$23),-入力!$E$24))),ユーザー別卸価格!R521))</f>
        <v/>
      </c>
      <c r="S521" s="96">
        <f>'6桁'!S521</f>
        <v>0</v>
      </c>
      <c r="T521" s="456" t="str">
        <f>IF(ユーザー別卸価格!T521="","", IF(ISNUMBER(ユーザー別卸価格!T521),IF(入力!$E$25=1,ROUNDDOWN(IF(入力!$E$21=1,ユーザー別卸価格!T521/(100-入力!$E$22)%,ユーザー別卸価格!T521+入力!$E$23),-入力!$E$24),IF(入力!$E$25=2,ROUNDUP(IF(入力!$E$21=1,ユーザー別卸価格!T521/(100-入力!$E$22)%,ユーザー別卸価格!T521+入力!$E$23),-入力!$E$24),ROUND(IF(入力!$E$21=1,ユーザー別卸価格!T521/(100-入力!$E$22)%,ユーザー別卸価格!T521+入力!$E$23),-入力!$E$24))),ユーザー別卸価格!T521))</f>
        <v/>
      </c>
      <c r="U521" s="126">
        <f>'6桁'!U521</f>
        <v>0</v>
      </c>
      <c r="V521" s="456" t="str">
        <f>IF(ユーザー別卸価格!V521="","", IF(ISNUMBER(ユーザー別卸価格!V521),IF(入力!$E$25=1,ROUNDDOWN(IF(入力!$E$21=1,ユーザー別卸価格!V521/(100-入力!$E$22)%,ユーザー別卸価格!V521+入力!$E$23),-入力!$E$24),IF(入力!$E$25=2,ROUNDUP(IF(入力!$E$21=1,ユーザー別卸価格!V521/(100-入力!$E$22)%,ユーザー別卸価格!V521+入力!$E$23),-入力!$E$24),ROUND(IF(入力!$E$21=1,ユーザー別卸価格!V521/(100-入力!$E$22)%,ユーザー別卸価格!V521+入力!$E$23),-入力!$E$24))),ユーザー別卸価格!V521))</f>
        <v/>
      </c>
      <c r="W521" s="96">
        <f>'6桁'!W521</f>
        <v>0</v>
      </c>
      <c r="X521" s="74"/>
      <c r="Y521" s="265"/>
      <c r="Z521" s="40"/>
    </row>
    <row r="522" spans="2:27" ht="30" customHeight="1">
      <c r="B522" s="503"/>
      <c r="C522" s="500" t="s">
        <v>372</v>
      </c>
      <c r="D522" s="605"/>
      <c r="E522" s="590" t="s">
        <v>2007</v>
      </c>
      <c r="F522" s="587"/>
      <c r="G522" s="342"/>
      <c r="H522" s="95" t="str">
        <f>IF(ユーザー別卸価格!H522="","", IF(ISNUMBER(ユーザー別卸価格!H522),IF(入力!$C$25=1,ROUNDDOWN(IF(入力!$C$21=1,ユーザー別卸価格!H522/(100-入力!$C$22)%,ユーザー別卸価格!H522+入力!$C$23),-入力!$C$24),IF(入力!$C$25=2,ROUNDUP(IF(入力!$C$21=1,ユーザー別卸価格!H522/(100-入力!$C$22)%,ユーザー別卸価格!H522+入力!$C$23),-入力!$C$24),ROUND(IF(入力!$C$21=1,ユーザー別卸価格!H522/(100-入力!$C$22)%,ユーザー別卸価格!H522+入力!$C$23),-入力!$C$24))),ユーザー別卸価格!H522))</f>
        <v/>
      </c>
      <c r="I522" s="96">
        <f>'6桁'!I522</f>
        <v>0</v>
      </c>
      <c r="J522" s="95" t="str">
        <f>IF(ユーザー別卸価格!J522="","", IF(ISNUMBER(ユーザー別卸価格!J522),IF(入力!$C$25=1,ROUNDDOWN(IF(入力!$C$21=1,ユーザー別卸価格!J522/(100-入力!$C$22)%,ユーザー別卸価格!J522+入力!$C$23),-入力!$C$24),IF(入力!$C$25=2,ROUNDUP(IF(入力!$C$21=1,ユーザー別卸価格!J522/(100-入力!$C$22)%,ユーザー別卸価格!J522+入力!$C$23),-入力!$C$24),ROUND(IF(入力!$C$21=1,ユーザー別卸価格!J522/(100-入力!$C$22)%,ユーザー別卸価格!J522+入力!$C$23),-入力!$C$24))),ユーザー別卸価格!J522))</f>
        <v/>
      </c>
      <c r="K522" s="96">
        <f>'6桁'!K522</f>
        <v>0</v>
      </c>
      <c r="L522" s="95">
        <f>IF(ユーザー別卸価格!L522="","", IF(ISNUMBER(ユーザー別卸価格!L522),IF(入力!$C$25=1,ROUNDDOWN(IF(入力!$C$21=1,ユーザー別卸価格!L522/(100-入力!$C$22)%,ユーザー別卸価格!L522+入力!$C$23),-入力!$C$24),IF(入力!$C$25=2,ROUNDUP(IF(入力!$C$21=1,ユーザー別卸価格!L522/(100-入力!$C$22)%,ユーザー別卸価格!L522+入力!$C$23),-入力!$C$24),ROUND(IF(入力!$C$21=1,ユーザー別卸価格!L522/(100-入力!$C$22)%,ユーザー別卸価格!L522+入力!$C$23),-入力!$C$24))),ユーザー別卸価格!L522))</f>
        <v>30200</v>
      </c>
      <c r="M522" s="96" t="str">
        <f>'6桁'!M522</f>
        <v>S</v>
      </c>
      <c r="N522" s="95">
        <f>IF(ユーザー別卸価格!N522="","", IF(ISNUMBER(ユーザー別卸価格!N522),IF(入力!$C$25=1,ROUNDDOWN(IF(入力!$C$21=1,ユーザー別卸価格!N522/(100-入力!$C$22)%,ユーザー別卸価格!N522+入力!$C$23),-入力!$C$24),IF(入力!$C$25=2,ROUNDUP(IF(入力!$C$21=1,ユーザー別卸価格!N522/(100-入力!$C$22)%,ユーザー別卸価格!N522+入力!$C$23),-入力!$C$24),ROUND(IF(入力!$C$21=1,ユーザー別卸価格!N522/(100-入力!$C$22)%,ユーザー別卸価格!N522+入力!$C$23),-入力!$C$24))),ユーザー別卸価格!N522))</f>
        <v>31300</v>
      </c>
      <c r="O522" s="126" t="str">
        <f>'6桁'!O522</f>
        <v>S
RBL</v>
      </c>
      <c r="P522" s="456" t="str">
        <f>IF(ユーザー別卸価格!P522="","", IF(ISNUMBER(ユーザー別卸価格!P522),IF(入力!$C$25=1,ROUNDDOWN(IF(入力!$C$21=1,ユーザー別卸価格!P522/(100-入力!$C$22)%,ユーザー別卸価格!P522+入力!$C$23),-入力!$C$24),IF(入力!$C$25=2,ROUNDUP(IF(入力!$C$21=1,ユーザー別卸価格!P522/(100-入力!$C$22)%,ユーザー別卸価格!P522+入力!$C$23),-入力!$C$24),ROUND(IF(入力!$C$21=1,ユーザー別卸価格!P522/(100-入力!$C$22)%,ユーザー別卸価格!P522+入力!$C$23),-入力!$C$24))),ユーザー別卸価格!P522))</f>
        <v>卸価格設定なし</v>
      </c>
      <c r="Q522" s="96" t="str">
        <f>'6桁'!Q522</f>
        <v>⑧Q
WL</v>
      </c>
      <c r="R522" s="95" t="str">
        <f>IF(ユーザー別卸価格!R522="","", IF(ISNUMBER(ユーザー別卸価格!R522),IF(入力!$E$25=1,ROUNDDOWN(IF(入力!$E$21=1,ユーザー別卸価格!R522/(100-入力!$E$22)%,ユーザー別卸価格!R522+入力!$E$23),-入力!$E$24),IF(入力!$E$25=2,ROUNDUP(IF(入力!$E$21=1,ユーザー別卸価格!R522/(100-入力!$E$22)%,ユーザー別卸価格!R522+入力!$E$23),-入力!$E$24),ROUND(IF(入力!$E$21=1,ユーザー別卸価格!R522/(100-入力!$E$22)%,ユーザー別卸価格!R522+入力!$E$23),-入力!$E$24))),ユーザー別卸価格!R522))</f>
        <v/>
      </c>
      <c r="S522" s="96">
        <f>'6桁'!S522</f>
        <v>0</v>
      </c>
      <c r="T522" s="456" t="str">
        <f>IF(ユーザー別卸価格!T522="","", IF(ISNUMBER(ユーザー別卸価格!T522),IF(入力!$E$25=1,ROUNDDOWN(IF(入力!$E$21=1,ユーザー別卸価格!T522/(100-入力!$E$22)%,ユーザー別卸価格!T522+入力!$E$23),-入力!$E$24),IF(入力!$E$25=2,ROUNDUP(IF(入力!$E$21=1,ユーザー別卸価格!T522/(100-入力!$E$22)%,ユーザー別卸価格!T522+入力!$E$23),-入力!$E$24),ROUND(IF(入力!$E$21=1,ユーザー別卸価格!T522/(100-入力!$E$22)%,ユーザー別卸価格!T522+入力!$E$23),-入力!$E$24))),ユーザー別卸価格!T522))</f>
        <v/>
      </c>
      <c r="U522" s="126">
        <f>'6桁'!U522</f>
        <v>0</v>
      </c>
      <c r="V522" s="456" t="str">
        <f>IF(ユーザー別卸価格!V522="","", IF(ISNUMBER(ユーザー別卸価格!V522),IF(入力!$E$25=1,ROUNDDOWN(IF(入力!$E$21=1,ユーザー別卸価格!V522/(100-入力!$E$22)%,ユーザー別卸価格!V522+入力!$E$23),-入力!$E$24),IF(入力!$E$25=2,ROUNDUP(IF(入力!$E$21=1,ユーザー別卸価格!V522/(100-入力!$E$22)%,ユーザー別卸価格!V522+入力!$E$23),-入力!$E$24),ROUND(IF(入力!$E$21=1,ユーザー別卸価格!V522/(100-入力!$E$22)%,ユーザー別卸価格!V522+入力!$E$23),-入力!$E$24))),ユーザー別卸価格!V522))</f>
        <v/>
      </c>
      <c r="W522" s="96">
        <f>'6桁'!W522</f>
        <v>0</v>
      </c>
      <c r="X522" s="74"/>
      <c r="Y522" s="265"/>
      <c r="Z522" s="40"/>
    </row>
    <row r="523" spans="2:27" ht="30" customHeight="1">
      <c r="B523" s="503"/>
      <c r="C523" s="500" t="s">
        <v>2003</v>
      </c>
      <c r="D523" s="605"/>
      <c r="E523" s="500" t="s">
        <v>2004</v>
      </c>
      <c r="F523" s="587"/>
      <c r="G523" s="249"/>
      <c r="H523" s="319" t="str">
        <f>IF(ユーザー別卸価格!H523="","", IF(ISNUMBER(ユーザー別卸価格!H523),IF(入力!$C$25=1,ROUNDDOWN(IF(入力!$C$21=1,ユーザー別卸価格!H523/(100-入力!$C$22)%,ユーザー別卸価格!H523+入力!$C$23),-入力!$C$24),IF(入力!$C$25=2,ROUNDUP(IF(入力!$C$21=1,ユーザー別卸価格!H523/(100-入力!$C$22)%,ユーザー別卸価格!H523+入力!$C$23),-入力!$C$24),ROUND(IF(入力!$C$21=1,ユーザー別卸価格!H523/(100-入力!$C$22)%,ユーザー別卸価格!H523+入力!$C$23),-入力!$C$24))),ユーザー別卸価格!H523))</f>
        <v/>
      </c>
      <c r="I523" s="359">
        <f>'6桁'!I523</f>
        <v>0</v>
      </c>
      <c r="J523" s="319" t="str">
        <f>IF(ユーザー別卸価格!J523="","", IF(ISNUMBER(ユーザー別卸価格!J523),IF(入力!$C$25=1,ROUNDDOWN(IF(入力!$C$21=1,ユーザー別卸価格!J523/(100-入力!$C$22)%,ユーザー別卸価格!J523+入力!$C$23),-入力!$C$24),IF(入力!$C$25=2,ROUNDUP(IF(入力!$C$21=1,ユーザー別卸価格!J523/(100-入力!$C$22)%,ユーザー別卸価格!J523+入力!$C$23),-入力!$C$24),ROUND(IF(入力!$C$21=1,ユーザー別卸価格!J523/(100-入力!$C$22)%,ユーザー別卸価格!J523+入力!$C$23),-入力!$C$24))),ユーザー別卸価格!J523))</f>
        <v/>
      </c>
      <c r="K523" s="359">
        <f>'6桁'!K523</f>
        <v>0</v>
      </c>
      <c r="L523" s="319" t="str">
        <f>IF(ユーザー別卸価格!L523="","", IF(ISNUMBER(ユーザー別卸価格!L523),IF(入力!$C$25=1,ROUNDDOWN(IF(入力!$C$21=1,ユーザー別卸価格!L523/(100-入力!$C$22)%,ユーザー別卸価格!L523+入力!$C$23),-入力!$C$24),IF(入力!$C$25=2,ROUNDUP(IF(入力!$C$21=1,ユーザー別卸価格!L523/(100-入力!$C$22)%,ユーザー別卸価格!L523+入力!$C$23),-入力!$C$24),ROUND(IF(入力!$C$21=1,ユーザー別卸価格!L523/(100-入力!$C$22)%,ユーザー別卸価格!L523+入力!$C$23),-入力!$C$24))),ユーザー別卸価格!L523))</f>
        <v/>
      </c>
      <c r="M523" s="359">
        <f>'6桁'!M523</f>
        <v>0</v>
      </c>
      <c r="N523" s="319" t="str">
        <f>IF(ユーザー別卸価格!N523="","", IF(ISNUMBER(ユーザー別卸価格!N523),IF(入力!$C$25=1,ROUNDDOWN(IF(入力!$C$21=1,ユーザー別卸価格!N523/(100-入力!$C$22)%,ユーザー別卸価格!N523+入力!$C$23),-入力!$C$24),IF(入力!$C$25=2,ROUNDUP(IF(入力!$C$21=1,ユーザー別卸価格!N523/(100-入力!$C$22)%,ユーザー別卸価格!N523+入力!$C$23),-入力!$C$24),ROUND(IF(入力!$C$21=1,ユーザー別卸価格!N523/(100-入力!$C$22)%,ユーザー別卸価格!N523+入力!$C$23),-入力!$C$24))),ユーザー別卸価格!N523))</f>
        <v/>
      </c>
      <c r="O523" s="132">
        <f>'6桁'!O523</f>
        <v>0</v>
      </c>
      <c r="P523" s="474" t="str">
        <f>IF(ユーザー別卸価格!P523="","", IF(ISNUMBER(ユーザー別卸価格!P523),IF(入力!$C$25=1,ROUNDDOWN(IF(入力!$C$21=1,ユーザー別卸価格!P523/(100-入力!$C$22)%,ユーザー別卸価格!P523+入力!$C$23),-入力!$C$24),IF(入力!$C$25=2,ROUNDUP(IF(入力!$C$21=1,ユーザー別卸価格!P523/(100-入力!$C$22)%,ユーザー別卸価格!P523+入力!$C$23),-入力!$C$24),ROUND(IF(入力!$C$21=1,ユーザー別卸価格!P523/(100-入力!$C$22)%,ユーザー別卸価格!P523+入力!$C$23),-入力!$C$24))),ユーザー別卸価格!P523))</f>
        <v>卸価格設定なし</v>
      </c>
      <c r="Q523" s="359" t="str">
        <f>'6桁'!Q523</f>
        <v>⑧Q
WL</v>
      </c>
      <c r="R523" s="319" t="str">
        <f>IF(ユーザー別卸価格!R523="","", IF(ISNUMBER(ユーザー別卸価格!R523),IF(入力!$E$25=1,ROUNDDOWN(IF(入力!$E$21=1,ユーザー別卸価格!R523/(100-入力!$E$22)%,ユーザー別卸価格!R523+入力!$E$23),-入力!$E$24),IF(入力!$E$25=2,ROUNDUP(IF(入力!$E$21=1,ユーザー別卸価格!R523/(100-入力!$E$22)%,ユーザー別卸価格!R523+入力!$E$23),-入力!$E$24),ROUND(IF(入力!$E$21=1,ユーザー別卸価格!R523/(100-入力!$E$22)%,ユーザー別卸価格!R523+入力!$E$23),-入力!$E$24))),ユーザー別卸価格!R523))</f>
        <v/>
      </c>
      <c r="S523" s="359">
        <f>'6桁'!S523</f>
        <v>0</v>
      </c>
      <c r="T523" s="474" t="str">
        <f>IF(ユーザー別卸価格!T523="","", IF(ISNUMBER(ユーザー別卸価格!T523),IF(入力!$E$25=1,ROUNDDOWN(IF(入力!$E$21=1,ユーザー別卸価格!T523/(100-入力!$E$22)%,ユーザー別卸価格!T523+入力!$E$23),-入力!$E$24),IF(入力!$E$25=2,ROUNDUP(IF(入力!$E$21=1,ユーザー別卸価格!T523/(100-入力!$E$22)%,ユーザー別卸価格!T523+入力!$E$23),-入力!$E$24),ROUND(IF(入力!$E$21=1,ユーザー別卸価格!T523/(100-入力!$E$22)%,ユーザー別卸価格!T523+入力!$E$23),-入力!$E$24))),ユーザー別卸価格!T523))</f>
        <v/>
      </c>
      <c r="U523" s="132">
        <f>'6桁'!U523</f>
        <v>0</v>
      </c>
      <c r="V523" s="474" t="str">
        <f>IF(ユーザー別卸価格!V523="","", IF(ISNUMBER(ユーザー別卸価格!V523),IF(入力!$E$25=1,ROUNDDOWN(IF(入力!$E$21=1,ユーザー別卸価格!V523/(100-入力!$E$22)%,ユーザー別卸価格!V523+入力!$E$23),-入力!$E$24),IF(入力!$E$25=2,ROUNDUP(IF(入力!$E$21=1,ユーザー別卸価格!V523/(100-入力!$E$22)%,ユーザー別卸価格!V523+入力!$E$23),-入力!$E$24),ROUND(IF(入力!$E$21=1,ユーザー別卸価格!V523/(100-入力!$E$22)%,ユーザー別卸価格!V523+入力!$E$23),-入力!$E$24))),ユーザー別卸価格!V523))</f>
        <v/>
      </c>
      <c r="W523" s="359">
        <f>'6桁'!W523</f>
        <v>0</v>
      </c>
      <c r="X523" s="74"/>
      <c r="Y523" s="265"/>
      <c r="Z523" s="40"/>
    </row>
    <row r="524" spans="2:27" ht="30" customHeight="1" thickBot="1">
      <c r="B524" s="544"/>
      <c r="C524" s="500" t="s">
        <v>673</v>
      </c>
      <c r="D524" s="605"/>
      <c r="E524" s="558">
        <v>112</v>
      </c>
      <c r="F524" s="932"/>
      <c r="G524" s="344"/>
      <c r="H524" s="118" t="str">
        <f>IF(ユーザー別卸価格!H524="","", IF(ISNUMBER(ユーザー別卸価格!H524),IF(入力!$C$25=1,ROUNDDOWN(IF(入力!$C$21=1,ユーザー別卸価格!H524/(100-入力!$C$22)%,ユーザー別卸価格!H524+入力!$C$23),-入力!$C$24),IF(入力!$C$25=2,ROUNDUP(IF(入力!$C$21=1,ユーザー別卸価格!H524/(100-入力!$C$22)%,ユーザー別卸価格!H524+入力!$C$23),-入力!$C$24),ROUND(IF(入力!$C$21=1,ユーザー別卸価格!H524/(100-入力!$C$22)%,ユーザー別卸価格!H524+入力!$C$23),-入力!$C$24))),ユーザー別卸価格!H524))</f>
        <v/>
      </c>
      <c r="I524" s="119">
        <f>'6桁'!I524</f>
        <v>0</v>
      </c>
      <c r="J524" s="118" t="str">
        <f>IF(ユーザー別卸価格!J524="","", IF(ISNUMBER(ユーザー別卸価格!J524),IF(入力!$C$25=1,ROUNDDOWN(IF(入力!$C$21=1,ユーザー別卸価格!J524/(100-入力!$C$22)%,ユーザー別卸価格!J524+入力!$C$23),-入力!$C$24),IF(入力!$C$25=2,ROUNDUP(IF(入力!$C$21=1,ユーザー別卸価格!J524/(100-入力!$C$22)%,ユーザー別卸価格!J524+入力!$C$23),-入力!$C$24),ROUND(IF(入力!$C$21=1,ユーザー別卸価格!J524/(100-入力!$C$22)%,ユーザー別卸価格!J524+入力!$C$23),-入力!$C$24))),ユーザー別卸価格!J524))</f>
        <v/>
      </c>
      <c r="K524" s="119">
        <f>'6桁'!K524</f>
        <v>0</v>
      </c>
      <c r="L524" s="118" t="str">
        <f>IF(ユーザー別卸価格!L524="","", IF(ISNUMBER(ユーザー別卸価格!L524),IF(入力!$C$25=1,ROUNDDOWN(IF(入力!$C$21=1,ユーザー別卸価格!L524/(100-入力!$C$22)%,ユーザー別卸価格!L524+入力!$C$23),-入力!$C$24),IF(入力!$C$25=2,ROUNDUP(IF(入力!$C$21=1,ユーザー別卸価格!L524/(100-入力!$C$22)%,ユーザー別卸価格!L524+入力!$C$23),-入力!$C$24),ROUND(IF(入力!$C$21=1,ユーザー別卸価格!L524/(100-入力!$C$22)%,ユーザー別卸価格!L524+入力!$C$23),-入力!$C$24))),ユーザー別卸価格!L524))</f>
        <v/>
      </c>
      <c r="M524" s="119">
        <f>'6桁'!M524</f>
        <v>0</v>
      </c>
      <c r="N524" s="118">
        <f>IF(ユーザー別卸価格!N524="","", IF(ISNUMBER(ユーザー別卸価格!N524),IF(入力!$C$25=1,ROUNDDOWN(IF(入力!$C$21=1,ユーザー別卸価格!N524/(100-入力!$C$22)%,ユーザー別卸価格!N524+入力!$C$23),-入力!$C$24),IF(入力!$C$25=2,ROUNDUP(IF(入力!$C$21=1,ユーザー別卸価格!N524/(100-入力!$C$22)%,ユーザー別卸価格!N524+入力!$C$23),-入力!$C$24),ROUND(IF(入力!$C$21=1,ユーザー別卸価格!N524/(100-入力!$C$22)%,ユーザー別卸価格!N524+入力!$C$23),-入力!$C$24))),ユーザー別卸価格!N524))</f>
        <v>34200</v>
      </c>
      <c r="O524" s="127" t="str">
        <f>'6桁'!O524</f>
        <v>S
OWL</v>
      </c>
      <c r="P524" s="118" t="str">
        <f>IF(ユーザー別卸価格!P524="","", IF(ISNUMBER(ユーザー別卸価格!P524),IF(入力!$C$25=1,ROUNDDOWN(IF(入力!$C$21=1,ユーザー別卸価格!P524/(100-入力!$C$22)%,ユーザー別卸価格!P524+入力!$C$23),-入力!$C$24),IF(入力!$C$25=2,ROUNDUP(IF(入力!$C$21=1,ユーザー別卸価格!P524/(100-入力!$C$22)%,ユーザー別卸価格!P524+入力!$C$23),-入力!$C$24),ROUND(IF(入力!$C$21=1,ユーザー別卸価格!P524/(100-入力!$C$22)%,ユーザー別卸価格!P524+入力!$C$23),-入力!$C$24))),ユーザー別卸価格!P524))</f>
        <v/>
      </c>
      <c r="Q524" s="119">
        <f>'6桁'!Q524</f>
        <v>0</v>
      </c>
      <c r="R524" s="118" t="str">
        <f>IF(ユーザー別卸価格!R524="","", IF(ISNUMBER(ユーザー別卸価格!R524),IF(入力!$E$25=1,ROUNDDOWN(IF(入力!$E$21=1,ユーザー別卸価格!R524/(100-入力!$E$22)%,ユーザー別卸価格!R524+入力!$E$23),-入力!$E$24),IF(入力!$E$25=2,ROUNDUP(IF(入力!$E$21=1,ユーザー別卸価格!R524/(100-入力!$E$22)%,ユーザー別卸価格!R524+入力!$E$23),-入力!$E$24),ROUND(IF(入力!$E$21=1,ユーザー別卸価格!R524/(100-入力!$E$22)%,ユーザー別卸価格!R524+入力!$E$23),-入力!$E$24))),ユーザー別卸価格!R524))</f>
        <v/>
      </c>
      <c r="S524" s="119">
        <f>'6桁'!S524</f>
        <v>0</v>
      </c>
      <c r="T524" s="460" t="str">
        <f>IF(ユーザー別卸価格!T524="","", IF(ISNUMBER(ユーザー別卸価格!T524),IF(入力!$E$25=1,ROUNDDOWN(IF(入力!$E$21=1,ユーザー別卸価格!T524/(100-入力!$E$22)%,ユーザー別卸価格!T524+入力!$E$23),-入力!$E$24),IF(入力!$E$25=2,ROUNDUP(IF(入力!$E$21=1,ユーザー別卸価格!T524/(100-入力!$E$22)%,ユーザー別卸価格!T524+入力!$E$23),-入力!$E$24),ROUND(IF(入力!$E$21=1,ユーザー別卸価格!T524/(100-入力!$E$22)%,ユーザー別卸価格!T524+入力!$E$23),-入力!$E$24))),ユーザー別卸価格!T524))</f>
        <v/>
      </c>
      <c r="U524" s="127">
        <f>'6桁'!U524</f>
        <v>0</v>
      </c>
      <c r="V524" s="460" t="str">
        <f>IF(ユーザー別卸価格!V524="","", IF(ISNUMBER(ユーザー別卸価格!V524),IF(入力!$E$25=1,ROUNDDOWN(IF(入力!$E$21=1,ユーザー別卸価格!V524/(100-入力!$E$22)%,ユーザー別卸価格!V524+入力!$E$23),-入力!$E$24),IF(入力!$E$25=2,ROUNDUP(IF(入力!$E$21=1,ユーザー別卸価格!V524/(100-入力!$E$22)%,ユーザー別卸価格!V524+入力!$E$23),-入力!$E$24),ROUND(IF(入力!$E$21=1,ユーザー別卸価格!V524/(100-入力!$E$22)%,ユーザー別卸価格!V524+入力!$E$23),-入力!$E$24))),ユーザー別卸価格!V524))</f>
        <v/>
      </c>
      <c r="W524" s="119">
        <f>'6桁'!W524</f>
        <v>0</v>
      </c>
      <c r="X524" s="74"/>
      <c r="Y524" s="265"/>
      <c r="Z524" s="40"/>
    </row>
    <row r="525" spans="2:27" ht="70.5" customHeight="1">
      <c r="B525" s="545" t="s">
        <v>2011</v>
      </c>
      <c r="C525" s="588"/>
      <c r="D525" s="588"/>
      <c r="E525" s="588"/>
      <c r="F525" s="588"/>
      <c r="G525" s="588"/>
      <c r="H525" s="588"/>
      <c r="I525" s="588"/>
      <c r="J525" s="588"/>
      <c r="K525" s="588"/>
      <c r="L525" s="588"/>
      <c r="M525" s="588"/>
      <c r="N525" s="588"/>
      <c r="O525" s="588"/>
      <c r="P525" s="588"/>
      <c r="Q525" s="588"/>
      <c r="R525" s="588"/>
      <c r="S525" s="588"/>
      <c r="T525" s="588"/>
      <c r="U525" s="588"/>
      <c r="V525" s="589"/>
      <c r="W525" s="589"/>
    </row>
    <row r="527" spans="2:27" ht="14.25" thickBot="1"/>
    <row r="528" spans="2:27" ht="20.25" thickTop="1" thickBot="1">
      <c r="B528" s="518" t="s">
        <v>505</v>
      </c>
      <c r="C528" s="519"/>
      <c r="D528" s="519"/>
      <c r="E528" s="519"/>
      <c r="F528" s="519"/>
      <c r="G528" s="519"/>
      <c r="H528" s="519"/>
      <c r="I528" s="519"/>
      <c r="J528" s="519"/>
      <c r="K528" s="519"/>
      <c r="L528" s="519"/>
      <c r="M528" s="519"/>
      <c r="N528" s="519"/>
      <c r="O528" s="519"/>
      <c r="P528" s="519"/>
      <c r="Q528" s="519"/>
      <c r="R528" s="519"/>
      <c r="S528" s="519"/>
      <c r="T528" s="519"/>
      <c r="U528" s="519"/>
      <c r="V528" s="519"/>
      <c r="W528" s="519"/>
      <c r="X528" s="519"/>
      <c r="Y528" s="519"/>
      <c r="Z528" s="519"/>
      <c r="AA528" s="520"/>
    </row>
    <row r="529" spans="2:25" ht="14.25" thickTop="1">
      <c r="C529" s="40"/>
      <c r="D529" s="40"/>
      <c r="E529" s="40"/>
      <c r="F529" s="79"/>
      <c r="H529" s="79"/>
      <c r="K529" s="52"/>
      <c r="M529" s="52"/>
      <c r="Q529" s="52"/>
    </row>
    <row r="530" spans="2:25" ht="14.25" thickBot="1">
      <c r="B530" s="11"/>
    </row>
    <row r="531" spans="2:25" ht="19.5" customHeight="1" thickBot="1">
      <c r="B531" s="521" t="s">
        <v>41</v>
      </c>
      <c r="C531" s="534" t="s">
        <v>524</v>
      </c>
      <c r="D531" s="535"/>
      <c r="E531" s="527" t="s">
        <v>1113</v>
      </c>
      <c r="F531" s="581"/>
      <c r="G531" s="528"/>
      <c r="H531" s="531" t="s">
        <v>453</v>
      </c>
      <c r="I531" s="532"/>
      <c r="J531" s="532"/>
      <c r="K531" s="532"/>
      <c r="L531" s="532"/>
      <c r="M531" s="532"/>
      <c r="N531" s="532"/>
      <c r="O531" s="532"/>
      <c r="P531" s="532"/>
      <c r="Q531" s="532"/>
      <c r="R531" s="532"/>
      <c r="S531" s="532"/>
      <c r="T531" s="532"/>
      <c r="U531" s="533"/>
      <c r="V531" s="531" t="s">
        <v>455</v>
      </c>
      <c r="W531" s="532"/>
      <c r="X531" s="532"/>
      <c r="Y531" s="533"/>
    </row>
    <row r="532" spans="2:25" ht="19.5" customHeight="1">
      <c r="B532" s="522"/>
      <c r="C532" s="536"/>
      <c r="D532" s="537"/>
      <c r="E532" s="529"/>
      <c r="F532" s="582"/>
      <c r="G532" s="530"/>
      <c r="H532" s="516" t="s">
        <v>773</v>
      </c>
      <c r="I532" s="507"/>
      <c r="J532" s="516" t="s">
        <v>971</v>
      </c>
      <c r="K532" s="507"/>
      <c r="L532" s="516" t="s">
        <v>1005</v>
      </c>
      <c r="M532" s="507"/>
      <c r="N532" s="516" t="s">
        <v>790</v>
      </c>
      <c r="O532" s="507"/>
      <c r="P532" s="516" t="s">
        <v>1998</v>
      </c>
      <c r="Q532" s="507"/>
      <c r="R532" s="516" t="s">
        <v>792</v>
      </c>
      <c r="S532" s="507"/>
      <c r="T532" s="516" t="s">
        <v>794</v>
      </c>
      <c r="U532" s="507"/>
      <c r="V532" s="516" t="s">
        <v>788</v>
      </c>
      <c r="W532" s="507"/>
      <c r="X532" s="516" t="s">
        <v>797</v>
      </c>
      <c r="Y532" s="507"/>
    </row>
    <row r="533" spans="2:25" ht="19.5" customHeight="1">
      <c r="B533" s="522"/>
      <c r="C533" s="536"/>
      <c r="D533" s="537"/>
      <c r="E533" s="583" t="s">
        <v>2033</v>
      </c>
      <c r="F533" s="584"/>
      <c r="G533" s="550" t="s">
        <v>1114</v>
      </c>
      <c r="H533" s="517"/>
      <c r="I533" s="509"/>
      <c r="J533" s="517"/>
      <c r="K533" s="509"/>
      <c r="L533" s="517"/>
      <c r="M533" s="509"/>
      <c r="N533" s="517"/>
      <c r="O533" s="509"/>
      <c r="P533" s="517"/>
      <c r="Q533" s="509"/>
      <c r="R533" s="517"/>
      <c r="S533" s="509"/>
      <c r="T533" s="517"/>
      <c r="U533" s="509"/>
      <c r="V533" s="517"/>
      <c r="W533" s="509"/>
      <c r="X533" s="517"/>
      <c r="Y533" s="509"/>
    </row>
    <row r="534" spans="2:25" ht="19.5" customHeight="1" thickBot="1">
      <c r="B534" s="523"/>
      <c r="C534" s="538"/>
      <c r="D534" s="539"/>
      <c r="E534" s="585"/>
      <c r="F534" s="586"/>
      <c r="G534" s="574"/>
      <c r="H534" s="514" t="s">
        <v>652</v>
      </c>
      <c r="I534" s="515"/>
      <c r="J534" s="514" t="s">
        <v>492</v>
      </c>
      <c r="K534" s="515"/>
      <c r="L534" s="514" t="s">
        <v>782</v>
      </c>
      <c r="M534" s="515"/>
      <c r="N534" s="514" t="s">
        <v>791</v>
      </c>
      <c r="O534" s="515"/>
      <c r="P534" s="514" t="s">
        <v>2018</v>
      </c>
      <c r="Q534" s="515"/>
      <c r="R534" s="514" t="s">
        <v>793</v>
      </c>
      <c r="S534" s="515"/>
      <c r="T534" s="514" t="s">
        <v>793</v>
      </c>
      <c r="U534" s="515"/>
      <c r="V534" s="514" t="s">
        <v>796</v>
      </c>
      <c r="W534" s="515"/>
      <c r="X534" s="514" t="s">
        <v>798</v>
      </c>
      <c r="Y534" s="515"/>
    </row>
    <row r="535" spans="2:25" ht="30" customHeight="1">
      <c r="B535" s="502">
        <v>16</v>
      </c>
      <c r="C535" s="498" t="s">
        <v>60</v>
      </c>
      <c r="D535" s="606"/>
      <c r="E535" s="498">
        <v>95</v>
      </c>
      <c r="F535" s="594"/>
      <c r="G535" s="353">
        <v>99</v>
      </c>
      <c r="H535" s="91">
        <f>IF(ユーザー別卸価格!H535="","", IF(ISNUMBER(ユーザー別卸価格!H535),IF(入力!$C$25=1,ROUNDDOWN(IF(入力!$C$21=1,ユーザー別卸価格!H535/(100-入力!$C$22)%,ユーザー別卸価格!H535+入力!$C$23),-入力!$C$24),IF(入力!$C$25=2,ROUNDUP(IF(入力!$C$21=1,ユーザー別卸価格!H535/(100-入力!$C$22)%,ユーザー別卸価格!H535+入力!$C$23),-入力!$C$24),ROUND(IF(入力!$C$21=1,ユーザー別卸価格!H535/(100-入力!$C$22)%,ユーザー別卸価格!H535+入力!$C$23),-入力!$C$24))),ユーザー別卸価格!H535))</f>
        <v>27100</v>
      </c>
      <c r="I535" s="125" t="str">
        <f>'6桁'!I535</f>
        <v>V</v>
      </c>
      <c r="J535" s="91">
        <f>IF(ユーザー別卸価格!J535="","", IF(ISNUMBER(ユーザー別卸価格!J535),IF(入力!$C$25=1,ROUNDDOWN(IF(入力!$C$21=1,ユーザー別卸価格!J535/(100-入力!$C$22)%,ユーザー別卸価格!J535+入力!$C$23),-入力!$C$24),IF(入力!$C$25=2,ROUNDUP(IF(入力!$C$21=1,ユーザー別卸価格!J535/(100-入力!$C$22)%,ユーザー別卸価格!J535+入力!$C$23),-入力!$C$24),ROUND(IF(入力!$C$21=1,ユーザー別卸価格!J535/(100-入力!$C$22)%,ユーザー別卸価格!J535+入力!$C$23),-入力!$C$24))),ユーザー別卸価格!J535))</f>
        <v>25100</v>
      </c>
      <c r="K535" s="125" t="str">
        <f>'6桁'!K535</f>
        <v>H</v>
      </c>
      <c r="L535" s="91" t="str">
        <f>IF(ユーザー別卸価格!L535="","", IF(ISNUMBER(ユーザー別卸価格!L535),IF(入力!$C$25=1,ROUNDDOWN(IF(入力!$C$21=1,ユーザー別卸価格!L535/(100-入力!$C$22)%,ユーザー別卸価格!L535+入力!$C$23),-入力!$C$24),IF(入力!$C$25=2,ROUNDUP(IF(入力!$C$21=1,ユーザー別卸価格!L535/(100-入力!$C$22)%,ユーザー別卸価格!L535+入力!$C$23),-入力!$C$24),ROUND(IF(入力!$C$21=1,ユーザー別卸価格!L535/(100-入力!$C$22)%,ユーザー別卸価格!L535+入力!$C$23),-入力!$C$24))),ユーザー別卸価格!L535))</f>
        <v/>
      </c>
      <c r="M535" s="125">
        <f>'6桁'!M535</f>
        <v>0</v>
      </c>
      <c r="N535" s="91" t="str">
        <f>IF(ユーザー別卸価格!N535="","", IF(ISNUMBER(ユーザー別卸価格!N535),IF(入力!$C$25=1,ROUNDDOWN(IF(入力!$C$21=1,ユーザー別卸価格!N535/(100-入力!$C$22)%,ユーザー別卸価格!N535+入力!$C$23),-入力!$C$24),IF(入力!$C$25=2,ROUNDUP(IF(入力!$C$21=1,ユーザー別卸価格!N535/(100-入力!$C$22)%,ユーザー別卸価格!N535+入力!$C$23),-入力!$C$24),ROUND(IF(入力!$C$21=1,ユーザー別卸価格!N535/(100-入力!$C$22)%,ユーザー別卸価格!N535+入力!$C$23),-入力!$C$24))),ユーザー別卸価格!N535))</f>
        <v/>
      </c>
      <c r="O535" s="125">
        <f>'6桁'!O535</f>
        <v>0</v>
      </c>
      <c r="P535" s="91" t="str">
        <f>IF(ユーザー別卸価格!P535="","", IF(ISNUMBER(ユーザー別卸価格!P535),IF(入力!$C$25=1,ROUNDDOWN(IF(入力!$C$21=1,ユーザー別卸価格!P535/(100-入力!$C$22)%,ユーザー別卸価格!P535+入力!$C$23),-入力!$C$24),IF(入力!$C$25=2,ROUNDUP(IF(入力!$C$21=1,ユーザー別卸価格!P535/(100-入力!$C$22)%,ユーザー別卸価格!P535+入力!$C$23),-入力!$C$24),ROUND(IF(入力!$C$21=1,ユーザー別卸価格!P535/(100-入力!$C$22)%,ユーザー別卸価格!P535+入力!$C$23),-入力!$C$24))),ユーザー別卸価格!P535))</f>
        <v/>
      </c>
      <c r="Q535" s="125">
        <f>'6桁'!Q535</f>
        <v>0</v>
      </c>
      <c r="R535" s="91" t="str">
        <f>IF(ユーザー別卸価格!R535="","", IF(ISNUMBER(ユーザー別卸価格!R535),IF(入力!$C$25=1,ROUNDDOWN(IF(入力!$C$21=1,ユーザー別卸価格!R535/(100-入力!$C$22)%,ユーザー別卸価格!R535+入力!$C$23),-入力!$C$24),IF(入力!$C$25=2,ROUNDUP(IF(入力!$C$21=1,ユーザー別卸価格!R535/(100-入力!$C$22)%,ユーザー別卸価格!R535+入力!$C$23),-入力!$C$24),ROUND(IF(入力!$C$21=1,ユーザー別卸価格!R535/(100-入力!$C$22)%,ユーザー別卸価格!R535+入力!$C$23),-入力!$C$24))),ユーザー別卸価格!R535))</f>
        <v/>
      </c>
      <c r="S535" s="125">
        <f>'6桁'!S535</f>
        <v>0</v>
      </c>
      <c r="T535" s="91" t="str">
        <f>IF(ユーザー別卸価格!T535="","", IF(ISNUMBER(ユーザー別卸価格!T535),IF(入力!$C$25=1,ROUNDDOWN(IF(入力!$C$21=1,ユーザー別卸価格!T535/(100-入力!$C$22)%,ユーザー別卸価格!T535+入力!$C$23),-入力!$C$24),IF(入力!$C$25=2,ROUNDUP(IF(入力!$C$21=1,ユーザー別卸価格!T535/(100-入力!$C$22)%,ユーザー別卸価格!T535+入力!$C$23),-入力!$C$24),ROUND(IF(入力!$C$21=1,ユーザー別卸価格!T535/(100-入力!$C$22)%,ユーザー別卸価格!T535+入力!$C$23),-入力!$C$24))),ユーザー別卸価格!T535))</f>
        <v/>
      </c>
      <c r="U535" s="125">
        <f>'6桁'!U535</f>
        <v>0</v>
      </c>
      <c r="V535" s="457" t="str">
        <f>IF(ユーザー別卸価格!V535="","", IF(ISNUMBER(ユーザー別卸価格!V535),IF(入力!$E$25=1,ROUNDDOWN(IF(入力!$E$21=1,ユーザー別卸価格!V535/(100-入力!$E$22)%,ユーザー別卸価格!V535+入力!$E$23),-入力!$E$24),IF(入力!$E$25=2,ROUNDUP(IF(入力!$E$21=1,ユーザー別卸価格!V535/(100-入力!$E$22)%,ユーザー別卸価格!V535+入力!$E$23),-入力!$E$24),ROUND(IF(入力!$E$21=1,ユーザー別卸価格!V535/(100-入力!$E$22)%,ユーザー別卸価格!V535+入力!$E$23),-入力!$E$24))),ユーザー別卸価格!V535))</f>
        <v/>
      </c>
      <c r="W535" s="124">
        <f>'6桁'!W535</f>
        <v>0</v>
      </c>
      <c r="X535" s="457" t="str">
        <f>IF(ユーザー別卸価格!X535="","", IF(ISNUMBER(ユーザー別卸価格!X535),IF(入力!$E$25=1,ROUNDDOWN(IF(入力!$E$21=1,ユーザー別卸価格!X535/(100-入力!$E$22)%,ユーザー別卸価格!X535+入力!$E$23),-入力!$E$24),IF(入力!$E$25=2,ROUNDUP(IF(入力!$E$21=1,ユーザー別卸価格!X535/(100-入力!$E$22)%,ユーザー別卸価格!X535+入力!$E$23),-入力!$E$24),ROUND(IF(入力!$E$21=1,ユーザー別卸価格!X535/(100-入力!$E$22)%,ユーザー別卸価格!X535+入力!$E$23),-入力!$E$24))),ユーザー別卸価格!X535))</f>
        <v/>
      </c>
      <c r="Y535" s="92">
        <f>'6桁'!Y535</f>
        <v>0</v>
      </c>
    </row>
    <row r="536" spans="2:25" ht="30" customHeight="1">
      <c r="B536" s="503"/>
      <c r="C536" s="500" t="s">
        <v>93</v>
      </c>
      <c r="D536" s="605"/>
      <c r="E536" s="500">
        <v>100</v>
      </c>
      <c r="F536" s="587"/>
      <c r="G536" s="342"/>
      <c r="H536" s="95" t="str">
        <f>IF(ユーザー別卸価格!H536="","", IF(ISNUMBER(ユーザー別卸価格!H536),IF(入力!$C$25=1,ROUNDDOWN(IF(入力!$C$21=1,ユーザー別卸価格!H536/(100-入力!$C$22)%,ユーザー別卸価格!H536+入力!$C$23),-入力!$C$24),IF(入力!$C$25=2,ROUNDUP(IF(入力!$C$21=1,ユーザー別卸価格!H536/(100-入力!$C$22)%,ユーザー別卸価格!H536+入力!$C$23),-入力!$C$24),ROUND(IF(入力!$C$21=1,ユーザー別卸価格!H536/(100-入力!$C$22)%,ユーザー別卸価格!H536+入力!$C$23),-入力!$C$24))),ユーザー別卸価格!H536))</f>
        <v/>
      </c>
      <c r="I536" s="96">
        <f>'6桁'!I536</f>
        <v>0</v>
      </c>
      <c r="J536" s="95" t="str">
        <f>IF(ユーザー別卸価格!J536="","", IF(ISNUMBER(ユーザー別卸価格!J536),IF(入力!$C$25=1,ROUNDDOWN(IF(入力!$C$21=1,ユーザー別卸価格!J536/(100-入力!$C$22)%,ユーザー別卸価格!J536+入力!$C$23),-入力!$C$24),IF(入力!$C$25=2,ROUNDUP(IF(入力!$C$21=1,ユーザー別卸価格!J536/(100-入力!$C$22)%,ユーザー別卸価格!J536+入力!$C$23),-入力!$C$24),ROUND(IF(入力!$C$21=1,ユーザー別卸価格!J536/(100-入力!$C$22)%,ユーザー別卸価格!J536+入力!$C$23),-入力!$C$24))),ユーザー別卸価格!J536))</f>
        <v/>
      </c>
      <c r="K536" s="96">
        <f>'6桁'!K536</f>
        <v>0</v>
      </c>
      <c r="L536" s="95">
        <f>IF(ユーザー別卸価格!L536="","", IF(ISNUMBER(ユーザー別卸価格!L536),IF(入力!$C$25=1,ROUNDDOWN(IF(入力!$C$21=1,ユーザー別卸価格!L536/(100-入力!$C$22)%,ユーザー別卸価格!L536+入力!$C$23),-入力!$C$24),IF(入力!$C$25=2,ROUNDUP(IF(入力!$C$21=1,ユーザー別卸価格!L536/(100-入力!$C$22)%,ユーザー別卸価格!L536+入力!$C$23),-入力!$C$24),ROUND(IF(入力!$C$21=1,ユーザー別卸価格!L536/(100-入力!$C$22)%,ユーザー別卸価格!L536+入力!$C$23),-入力!$C$24))),ユーザー別卸価格!L536))</f>
        <v>32300</v>
      </c>
      <c r="M536" s="96" t="str">
        <f>'6桁'!M536</f>
        <v>H</v>
      </c>
      <c r="N536" s="95" t="str">
        <f>IF(ユーザー別卸価格!N536="","", IF(ISNUMBER(ユーザー別卸価格!N536),IF(入力!$C$25=1,ROUNDDOWN(IF(入力!$C$21=1,ユーザー別卸価格!N536/(100-入力!$C$22)%,ユーザー別卸価格!N536+入力!$C$23),-入力!$C$24),IF(入力!$C$25=2,ROUNDUP(IF(入力!$C$21=1,ユーザー別卸価格!N536/(100-入力!$C$22)%,ユーザー別卸価格!N536+入力!$C$23),-入力!$C$24),ROUND(IF(入力!$C$21=1,ユーザー別卸価格!N536/(100-入力!$C$22)%,ユーザー別卸価格!N536+入力!$C$23),-入力!$C$24))),ユーザー別卸価格!N536))</f>
        <v/>
      </c>
      <c r="O536" s="96">
        <f>'6桁'!O536</f>
        <v>0</v>
      </c>
      <c r="P536" s="95" t="str">
        <f>IF(ユーザー別卸価格!P536="","", IF(ISNUMBER(ユーザー別卸価格!P536),IF(入力!$C$25=1,ROUNDDOWN(IF(入力!$C$21=1,ユーザー別卸価格!P536/(100-入力!$C$22)%,ユーザー別卸価格!P536+入力!$C$23),-入力!$C$24),IF(入力!$C$25=2,ROUNDUP(IF(入力!$C$21=1,ユーザー別卸価格!P536/(100-入力!$C$22)%,ユーザー別卸価格!P536+入力!$C$23),-入力!$C$24),ROUND(IF(入力!$C$21=1,ユーザー別卸価格!P536/(100-入力!$C$22)%,ユーザー別卸価格!P536+入力!$C$23),-入力!$C$24))),ユーザー別卸価格!P536))</f>
        <v/>
      </c>
      <c r="Q536" s="96">
        <f>'6桁'!Q536</f>
        <v>0</v>
      </c>
      <c r="R536" s="95" t="str">
        <f>IF(ユーザー別卸価格!R536="","", IF(ISNUMBER(ユーザー別卸価格!R536),IF(入力!$C$25=1,ROUNDDOWN(IF(入力!$C$21=1,ユーザー別卸価格!R536/(100-入力!$C$22)%,ユーザー別卸価格!R536+入力!$C$23),-入力!$C$24),IF(入力!$C$25=2,ROUNDUP(IF(入力!$C$21=1,ユーザー別卸価格!R536/(100-入力!$C$22)%,ユーザー別卸価格!R536+入力!$C$23),-入力!$C$24),ROUND(IF(入力!$C$21=1,ユーザー別卸価格!R536/(100-入力!$C$22)%,ユーザー別卸価格!R536+入力!$C$23),-入力!$C$24))),ユーザー別卸価格!R536))</f>
        <v/>
      </c>
      <c r="S536" s="96">
        <f>'6桁'!S536</f>
        <v>0</v>
      </c>
      <c r="T536" s="95" t="str">
        <f>IF(ユーザー別卸価格!T536="","", IF(ISNUMBER(ユーザー別卸価格!T536),IF(入力!$C$25=1,ROUNDDOWN(IF(入力!$C$21=1,ユーザー別卸価格!T536/(100-入力!$C$22)%,ユーザー別卸価格!T536+入力!$C$23),-入力!$C$24),IF(入力!$C$25=2,ROUNDUP(IF(入力!$C$21=1,ユーザー別卸価格!T536/(100-入力!$C$22)%,ユーザー別卸価格!T536+入力!$C$23),-入力!$C$24),ROUND(IF(入力!$C$21=1,ユーザー別卸価格!T536/(100-入力!$C$22)%,ユーザー別卸価格!T536+入力!$C$23),-入力!$C$24))),ユーザー別卸価格!T536))</f>
        <v/>
      </c>
      <c r="U536" s="96">
        <f>'6桁'!U536</f>
        <v>0</v>
      </c>
      <c r="V536" s="456" t="str">
        <f>IF(ユーザー別卸価格!V536="","", IF(ISNUMBER(ユーザー別卸価格!V536),IF(入力!$E$25=1,ROUNDDOWN(IF(入力!$E$21=1,ユーザー別卸価格!V536/(100-入力!$E$22)%,ユーザー別卸価格!V536+入力!$E$23),-入力!$E$24),IF(入力!$E$25=2,ROUNDUP(IF(入力!$E$21=1,ユーザー別卸価格!V536/(100-入力!$E$22)%,ユーザー別卸価格!V536+入力!$E$23),-入力!$E$24),ROUND(IF(入力!$E$21=1,ユーザー別卸価格!V536/(100-入力!$E$22)%,ユーザー別卸価格!V536+入力!$E$23),-入力!$E$24))),ユーザー別卸価格!V536))</f>
        <v/>
      </c>
      <c r="W536" s="126">
        <f>'6桁'!W536</f>
        <v>0</v>
      </c>
      <c r="X536" s="456" t="str">
        <f>IF(ユーザー別卸価格!X536="","", IF(ISNUMBER(ユーザー別卸価格!X536),IF(入力!$E$25=1,ROUNDDOWN(IF(入力!$E$21=1,ユーザー別卸価格!X536/(100-入力!$E$22)%,ユーザー別卸価格!X536+入力!$E$23),-入力!$E$24),IF(入力!$E$25=2,ROUNDUP(IF(入力!$E$21=1,ユーザー別卸価格!X536/(100-入力!$E$22)%,ユーザー別卸価格!X536+入力!$E$23),-入力!$E$24),ROUND(IF(入力!$E$21=1,ユーザー別卸価格!X536/(100-入力!$E$22)%,ユーザー別卸価格!X536+入力!$E$23),-入力!$E$24))),ユーザー別卸価格!X536))</f>
        <v/>
      </c>
      <c r="Y536" s="20">
        <f>'6桁'!Y536</f>
        <v>0</v>
      </c>
    </row>
    <row r="537" spans="2:25" ht="30" customHeight="1">
      <c r="B537" s="503"/>
      <c r="C537" s="500" t="s">
        <v>343</v>
      </c>
      <c r="D537" s="605"/>
      <c r="E537" s="500">
        <v>98</v>
      </c>
      <c r="F537" s="587"/>
      <c r="G537" s="342"/>
      <c r="H537" s="95" t="str">
        <f>IF(ユーザー別卸価格!H537="","", IF(ISNUMBER(ユーザー別卸価格!H537),IF(入力!$C$25=1,ROUNDDOWN(IF(入力!$C$21=1,ユーザー別卸価格!H537/(100-入力!$C$22)%,ユーザー別卸価格!H537+入力!$C$23),-入力!$C$24),IF(入力!$C$25=2,ROUNDUP(IF(入力!$C$21=1,ユーザー別卸価格!H537/(100-入力!$C$22)%,ユーザー別卸価格!H537+入力!$C$23),-入力!$C$24),ROUND(IF(入力!$C$21=1,ユーザー別卸価格!H537/(100-入力!$C$22)%,ユーザー別卸価格!H537+入力!$C$23),-入力!$C$24))),ユーザー別卸価格!H537))</f>
        <v/>
      </c>
      <c r="I537" s="96">
        <f>'6桁'!I537</f>
        <v>0</v>
      </c>
      <c r="J537" s="95" t="str">
        <f>IF(ユーザー別卸価格!J537="","", IF(ISNUMBER(ユーザー別卸価格!J537),IF(入力!$C$25=1,ROUNDDOWN(IF(入力!$C$21=1,ユーザー別卸価格!J537/(100-入力!$C$22)%,ユーザー別卸価格!J537+入力!$C$23),-入力!$C$24),IF(入力!$C$25=2,ROUNDUP(IF(入力!$C$21=1,ユーザー別卸価格!J537/(100-入力!$C$22)%,ユーザー別卸価格!J537+入力!$C$23),-入力!$C$24),ROUND(IF(入力!$C$21=1,ユーザー別卸価格!J537/(100-入力!$C$22)%,ユーザー別卸価格!J537+入力!$C$23),-入力!$C$24))),ユーザー別卸価格!J537))</f>
        <v/>
      </c>
      <c r="K537" s="96">
        <f>'6桁'!K537</f>
        <v>0</v>
      </c>
      <c r="L537" s="95">
        <f>IF(ユーザー別卸価格!L537="","", IF(ISNUMBER(ユーザー別卸価格!L537),IF(入力!$C$25=1,ROUNDDOWN(IF(入力!$C$21=1,ユーザー別卸価格!L537/(100-入力!$C$22)%,ユーザー別卸価格!L537+入力!$C$23),-入力!$C$24),IF(入力!$C$25=2,ROUNDUP(IF(入力!$C$21=1,ユーザー別卸価格!L537/(100-入力!$C$22)%,ユーザー別卸価格!L537+入力!$C$23),-入力!$C$24),ROUND(IF(入力!$C$21=1,ユーザー別卸価格!L537/(100-入力!$C$22)%,ユーザー別卸価格!L537+入力!$C$23),-入力!$C$24))),ユーザー別卸価格!L537))</f>
        <v>22800</v>
      </c>
      <c r="M537" s="96" t="str">
        <f>'6桁'!M537</f>
        <v>H</v>
      </c>
      <c r="N537" s="95">
        <f>IF(ユーザー別卸価格!N537="","", IF(ISNUMBER(ユーザー別卸価格!N537),IF(入力!$C$25=1,ROUNDDOWN(IF(入力!$C$21=1,ユーザー別卸価格!N537/(100-入力!$C$22)%,ユーザー別卸価格!N537+入力!$C$23),-入力!$C$24),IF(入力!$C$25=2,ROUNDUP(IF(入力!$C$21=1,ユーザー別卸価格!N537/(100-入力!$C$22)%,ユーザー別卸価格!N537+入力!$C$23),-入力!$C$24),ROUND(IF(入力!$C$21=1,ユーザー別卸価格!N537/(100-入力!$C$22)%,ユーザー別卸価格!N537+入力!$C$23),-入力!$C$24))),ユーザー別卸価格!N537))</f>
        <v>25800</v>
      </c>
      <c r="O537" s="96" t="str">
        <f>'6桁'!O537</f>
        <v>H
RBL</v>
      </c>
      <c r="P537" s="95" t="str">
        <f>IF(ユーザー別卸価格!P537="","", IF(ISNUMBER(ユーザー別卸価格!P537),IF(入力!$C$25=1,ROUNDDOWN(IF(入力!$C$21=1,ユーザー別卸価格!P537/(100-入力!$C$22)%,ユーザー別卸価格!P537+入力!$C$23),-入力!$C$24),IF(入力!$C$25=2,ROUNDUP(IF(入力!$C$21=1,ユーザー別卸価格!P537/(100-入力!$C$22)%,ユーザー別卸価格!P537+入力!$C$23),-入力!$C$24),ROUND(IF(入力!$C$21=1,ユーザー別卸価格!P537/(100-入力!$C$22)%,ユーザー別卸価格!P537+入力!$C$23),-入力!$C$24))),ユーザー別卸価格!P537))</f>
        <v/>
      </c>
      <c r="Q537" s="96">
        <f>'6桁'!Q537</f>
        <v>0</v>
      </c>
      <c r="R537" s="95" t="str">
        <f>IF(ユーザー別卸価格!R537="","", IF(ISNUMBER(ユーザー別卸価格!R537),IF(入力!$C$25=1,ROUNDDOWN(IF(入力!$C$21=1,ユーザー別卸価格!R537/(100-入力!$C$22)%,ユーザー別卸価格!R537+入力!$C$23),-入力!$C$24),IF(入力!$C$25=2,ROUNDUP(IF(入力!$C$21=1,ユーザー別卸価格!R537/(100-入力!$C$22)%,ユーザー別卸価格!R537+入力!$C$23),-入力!$C$24),ROUND(IF(入力!$C$21=1,ユーザー別卸価格!R537/(100-入力!$C$22)%,ユーザー別卸価格!R537+入力!$C$23),-入力!$C$24))),ユーザー別卸価格!R537))</f>
        <v/>
      </c>
      <c r="S537" s="96">
        <f>'6桁'!S537</f>
        <v>0</v>
      </c>
      <c r="T537" s="95" t="str">
        <f>IF(ユーザー別卸価格!T537="","", IF(ISNUMBER(ユーザー別卸価格!T537),IF(入力!$C$25=1,ROUNDDOWN(IF(入力!$C$21=1,ユーザー別卸価格!T537/(100-入力!$C$22)%,ユーザー別卸価格!T537+入力!$C$23),-入力!$C$24),IF(入力!$C$25=2,ROUNDUP(IF(入力!$C$21=1,ユーザー別卸価格!T537/(100-入力!$C$22)%,ユーザー別卸価格!T537+入力!$C$23),-入力!$C$24),ROUND(IF(入力!$C$21=1,ユーザー別卸価格!T537/(100-入力!$C$22)%,ユーザー別卸価格!T537+入力!$C$23),-入力!$C$24))),ユーザー別卸価格!T537))</f>
        <v/>
      </c>
      <c r="U537" s="96">
        <f>'6桁'!U537</f>
        <v>0</v>
      </c>
      <c r="V537" s="456" t="str">
        <f>IF(ユーザー別卸価格!V537="","", IF(ISNUMBER(ユーザー別卸価格!V537),IF(入力!$E$25=1,ROUNDDOWN(IF(入力!$E$21=1,ユーザー別卸価格!V537/(100-入力!$E$22)%,ユーザー別卸価格!V537+入力!$E$23),-入力!$E$24),IF(入力!$E$25=2,ROUNDUP(IF(入力!$E$21=1,ユーザー別卸価格!V537/(100-入力!$E$22)%,ユーザー別卸価格!V537+入力!$E$23),-入力!$E$24),ROUND(IF(入力!$E$21=1,ユーザー別卸価格!V537/(100-入力!$E$22)%,ユーザー別卸価格!V537+入力!$E$23),-入力!$E$24))),ユーザー別卸価格!V537))</f>
        <v/>
      </c>
      <c r="W537" s="126">
        <f>'6桁'!W537</f>
        <v>0</v>
      </c>
      <c r="X537" s="456" t="str">
        <f>IF(ユーザー別卸価格!X537="","", IF(ISNUMBER(ユーザー別卸価格!X537),IF(入力!$E$25=1,ROUNDDOWN(IF(入力!$E$21=1,ユーザー別卸価格!X537/(100-入力!$E$22)%,ユーザー別卸価格!X537+入力!$E$23),-入力!$E$24),IF(入力!$E$25=2,ROUNDUP(IF(入力!$E$21=1,ユーザー別卸価格!X537/(100-入力!$E$22)%,ユーザー別卸価格!X537+入力!$E$23),-入力!$E$24),ROUND(IF(入力!$E$21=1,ユーザー別卸価格!X537/(100-入力!$E$22)%,ユーザー別卸価格!X537+入力!$E$23),-入力!$E$24))),ユーザー別卸価格!X537))</f>
        <v/>
      </c>
      <c r="Y537" s="20">
        <f>'6桁'!Y537</f>
        <v>0</v>
      </c>
    </row>
    <row r="538" spans="2:25" ht="30" customHeight="1">
      <c r="B538" s="503"/>
      <c r="C538" s="500" t="s">
        <v>373</v>
      </c>
      <c r="D538" s="605"/>
      <c r="E538" s="590" t="s">
        <v>2035</v>
      </c>
      <c r="F538" s="587"/>
      <c r="G538" s="342"/>
      <c r="H538" s="95" t="str">
        <f>IF(ユーザー別卸価格!H538="","", IF(ISNUMBER(ユーザー別卸価格!H538),IF(入力!$C$25=1,ROUNDDOWN(IF(入力!$C$21=1,ユーザー別卸価格!H538/(100-入力!$C$22)%,ユーザー別卸価格!H538+入力!$C$23),-入力!$C$24),IF(入力!$C$25=2,ROUNDUP(IF(入力!$C$21=1,ユーザー別卸価格!H538/(100-入力!$C$22)%,ユーザー別卸価格!H538+入力!$C$23),-入力!$C$24),ROUND(IF(入力!$C$21=1,ユーザー別卸価格!H538/(100-入力!$C$22)%,ユーザー別卸価格!H538+入力!$C$23),-入力!$C$24))),ユーザー別卸価格!H538))</f>
        <v/>
      </c>
      <c r="I538" s="96">
        <f>'6桁'!I538</f>
        <v>0</v>
      </c>
      <c r="J538" s="95" t="str">
        <f>IF(ユーザー別卸価格!J538="","", IF(ISNUMBER(ユーザー別卸価格!J538),IF(入力!$C$25=1,ROUNDDOWN(IF(入力!$C$21=1,ユーザー別卸価格!J538/(100-入力!$C$22)%,ユーザー別卸価格!J538+入力!$C$23),-入力!$C$24),IF(入力!$C$25=2,ROUNDUP(IF(入力!$C$21=1,ユーザー別卸価格!J538/(100-入力!$C$22)%,ユーザー別卸価格!J538+入力!$C$23),-入力!$C$24),ROUND(IF(入力!$C$21=1,ユーザー別卸価格!J538/(100-入力!$C$22)%,ユーザー別卸価格!J538+入力!$C$23),-入力!$C$24))),ユーザー別卸価格!J538))</f>
        <v/>
      </c>
      <c r="K538" s="96">
        <f>'6桁'!K538</f>
        <v>0</v>
      </c>
      <c r="L538" s="95">
        <f>IF(ユーザー別卸価格!L538="","", IF(ISNUMBER(ユーザー別卸価格!L538),IF(入力!$C$25=1,ROUNDDOWN(IF(入力!$C$21=1,ユーザー別卸価格!L538/(100-入力!$C$22)%,ユーザー別卸価格!L538+入力!$C$23),-入力!$C$24),IF(入力!$C$25=2,ROUNDUP(IF(入力!$C$21=1,ユーザー別卸価格!L538/(100-入力!$C$22)%,ユーザー別卸価格!L538+入力!$C$23),-入力!$C$24),ROUND(IF(入力!$C$21=1,ユーザー別卸価格!L538/(100-入力!$C$22)%,ユーザー別卸価格!L538+入力!$C$23),-入力!$C$24))),ユーザー別卸価格!L538))</f>
        <v>22000</v>
      </c>
      <c r="M538" s="96" t="str">
        <f>'6桁'!M538</f>
        <v>H</v>
      </c>
      <c r="N538" s="95">
        <f>IF(ユーザー別卸価格!N538="","", IF(ISNUMBER(ユーザー別卸価格!N538),IF(入力!$C$25=1,ROUNDDOWN(IF(入力!$C$21=1,ユーザー別卸価格!N538/(100-入力!$C$22)%,ユーザー別卸価格!N538+入力!$C$23),-入力!$C$24),IF(入力!$C$25=2,ROUNDUP(IF(入力!$C$21=1,ユーザー別卸価格!N538/(100-入力!$C$22)%,ユーザー別卸価格!N538+入力!$C$23),-入力!$C$24),ROUND(IF(入力!$C$21=1,ユーザー別卸価格!N538/(100-入力!$C$22)%,ユーザー別卸価格!N538+入力!$C$23),-入力!$C$24))),ユーザー別卸価格!N538))</f>
        <v>22700</v>
      </c>
      <c r="O538" s="96" t="str">
        <f>'6桁'!O538</f>
        <v>T
RBL</v>
      </c>
      <c r="P538" s="456" t="str">
        <f>IF(ユーザー別卸価格!P538="","", IF(ISNUMBER(ユーザー別卸価格!P538),IF(入力!$C$25=1,ROUNDDOWN(IF(入力!$C$21=1,ユーザー別卸価格!P538/(100-入力!$C$22)%,ユーザー別卸価格!P538+入力!$C$23),-入力!$C$24),IF(入力!$C$25=2,ROUNDUP(IF(入力!$C$21=1,ユーザー別卸価格!P538/(100-入力!$C$22)%,ユーザー別卸価格!P538+入力!$C$23),-入力!$C$24),ROUND(IF(入力!$C$21=1,ユーザー別卸価格!P538/(100-入力!$C$22)%,ユーザー別卸価格!P538+入力!$C$23),-入力!$C$24))),ユーザー別卸価格!P538))</f>
        <v>卸価格設定なし</v>
      </c>
      <c r="Q538" s="96" t="str">
        <f>'6桁'!Q538</f>
        <v>⑧Q
WL</v>
      </c>
      <c r="R538" s="95" t="str">
        <f>IF(ユーザー別卸価格!R538="","", IF(ISNUMBER(ユーザー別卸価格!R538),IF(入力!$C$25=1,ROUNDDOWN(IF(入力!$C$21=1,ユーザー別卸価格!R538/(100-入力!$C$22)%,ユーザー別卸価格!R538+入力!$C$23),-入力!$C$24),IF(入力!$C$25=2,ROUNDUP(IF(入力!$C$21=1,ユーザー別卸価格!R538/(100-入力!$C$22)%,ユーザー別卸価格!R538+入力!$C$23),-入力!$C$24),ROUND(IF(入力!$C$21=1,ユーザー別卸価格!R538/(100-入力!$C$22)%,ユーザー別卸価格!R538+入力!$C$23),-入力!$C$24))),ユーザー別卸価格!R538))</f>
        <v/>
      </c>
      <c r="S538" s="96">
        <f>'6桁'!S538</f>
        <v>0</v>
      </c>
      <c r="T538" s="95" t="str">
        <f>IF(ユーザー別卸価格!T538="","", IF(ISNUMBER(ユーザー別卸価格!T538),IF(入力!$C$25=1,ROUNDDOWN(IF(入力!$C$21=1,ユーザー別卸価格!T538/(100-入力!$C$22)%,ユーザー別卸価格!T538+入力!$C$23),-入力!$C$24),IF(入力!$C$25=2,ROUNDUP(IF(入力!$C$21=1,ユーザー別卸価格!T538/(100-入力!$C$22)%,ユーザー別卸価格!T538+入力!$C$23),-入力!$C$24),ROUND(IF(入力!$C$21=1,ユーザー別卸価格!T538/(100-入力!$C$22)%,ユーザー別卸価格!T538+入力!$C$23),-入力!$C$24))),ユーザー別卸価格!T538))</f>
        <v/>
      </c>
      <c r="U538" s="96">
        <f>'6桁'!U538</f>
        <v>0</v>
      </c>
      <c r="V538" s="456" t="str">
        <f>IF(ユーザー別卸価格!V538="","", IF(ISNUMBER(ユーザー別卸価格!V538),IF(入力!$E$25=1,ROUNDDOWN(IF(入力!$E$21=1,ユーザー別卸価格!V538/(100-入力!$E$22)%,ユーザー別卸価格!V538+入力!$E$23),-入力!$E$24),IF(入力!$E$25=2,ROUNDUP(IF(入力!$E$21=1,ユーザー別卸価格!V538/(100-入力!$E$22)%,ユーザー別卸価格!V538+入力!$E$23),-入力!$E$24),ROUND(IF(入力!$E$21=1,ユーザー別卸価格!V538/(100-入力!$E$22)%,ユーザー別卸価格!V538+入力!$E$23),-入力!$E$24))),ユーザー別卸価格!V538))</f>
        <v/>
      </c>
      <c r="W538" s="126">
        <f>'6桁'!W538</f>
        <v>0</v>
      </c>
      <c r="X538" s="456" t="str">
        <f>IF(ユーザー別卸価格!X538="","", IF(ISNUMBER(ユーザー別卸価格!X538),IF(入力!$E$25=1,ROUNDDOWN(IF(入力!$E$21=1,ユーザー別卸価格!X538/(100-入力!$E$22)%,ユーザー別卸価格!X538+入力!$E$23),-入力!$E$24),IF(入力!$E$25=2,ROUNDUP(IF(入力!$E$21=1,ユーザー別卸価格!X538/(100-入力!$E$22)%,ユーザー別卸価格!X538+入力!$E$23),-入力!$E$24),ROUND(IF(入力!$E$21=1,ユーザー別卸価格!X538/(100-入力!$E$22)%,ユーザー別卸価格!X538+入力!$E$23),-入力!$E$24))),ユーザー別卸価格!X538))</f>
        <v/>
      </c>
      <c r="Y538" s="109">
        <f>'6桁'!Y538</f>
        <v>0</v>
      </c>
    </row>
    <row r="539" spans="2:25" ht="30" customHeight="1">
      <c r="B539" s="503"/>
      <c r="C539" s="500" t="s">
        <v>374</v>
      </c>
      <c r="D539" s="605"/>
      <c r="E539" s="590" t="s">
        <v>2036</v>
      </c>
      <c r="F539" s="587"/>
      <c r="G539" s="342"/>
      <c r="H539" s="95" t="str">
        <f>IF(ユーザー別卸価格!H539="","", IF(ISNUMBER(ユーザー別卸価格!H539),IF(入力!$C$25=1,ROUNDDOWN(IF(入力!$C$21=1,ユーザー別卸価格!H539/(100-入力!$C$22)%,ユーザー別卸価格!H539+入力!$C$23),-入力!$C$24),IF(入力!$C$25=2,ROUNDUP(IF(入力!$C$21=1,ユーザー別卸価格!H539/(100-入力!$C$22)%,ユーザー別卸価格!H539+入力!$C$23),-入力!$C$24),ROUND(IF(入力!$C$21=1,ユーザー別卸価格!H539/(100-入力!$C$22)%,ユーザー別卸価格!H539+入力!$C$23),-入力!$C$24))),ユーザー別卸価格!H539))</f>
        <v/>
      </c>
      <c r="I539" s="96">
        <f>'6桁'!I539</f>
        <v>0</v>
      </c>
      <c r="J539" s="95" t="str">
        <f>IF(ユーザー別卸価格!J539="","", IF(ISNUMBER(ユーザー別卸価格!J539),IF(入力!$C$25=1,ROUNDDOWN(IF(入力!$C$21=1,ユーザー別卸価格!J539/(100-入力!$C$22)%,ユーザー別卸価格!J539+入力!$C$23),-入力!$C$24),IF(入力!$C$25=2,ROUNDUP(IF(入力!$C$21=1,ユーザー別卸価格!J539/(100-入力!$C$22)%,ユーザー別卸価格!J539+入力!$C$23),-入力!$C$24),ROUND(IF(入力!$C$21=1,ユーザー別卸価格!J539/(100-入力!$C$22)%,ユーザー別卸価格!J539+入力!$C$23),-入力!$C$24))),ユーザー別卸価格!J539))</f>
        <v/>
      </c>
      <c r="K539" s="96">
        <f>'6桁'!K539</f>
        <v>0</v>
      </c>
      <c r="L539" s="95">
        <f>IF(ユーザー別卸価格!L539="","", IF(ISNUMBER(ユーザー別卸価格!L539),IF(入力!$C$25=1,ROUNDDOWN(IF(入力!$C$21=1,ユーザー別卸価格!L539/(100-入力!$C$22)%,ユーザー別卸価格!L539+入力!$C$23),-入力!$C$24),IF(入力!$C$25=2,ROUNDUP(IF(入力!$C$21=1,ユーザー別卸価格!L539/(100-入力!$C$22)%,ユーザー別卸価格!L539+入力!$C$23),-入力!$C$24),ROUND(IF(入力!$C$21=1,ユーザー別卸価格!L539/(100-入力!$C$22)%,ユーザー別卸価格!L539+入力!$C$23),-入力!$C$24))),ユーザー別卸価格!L539))</f>
        <v>23400</v>
      </c>
      <c r="M539" s="96" t="str">
        <f>'6桁'!M539</f>
        <v>H</v>
      </c>
      <c r="N539" s="95">
        <f>IF(ユーザー別卸価格!N539="","", IF(ISNUMBER(ユーザー別卸価格!N539),IF(入力!$C$25=1,ROUNDDOWN(IF(入力!$C$21=1,ユーザー別卸価格!N539/(100-入力!$C$22)%,ユーザー別卸価格!N539+入力!$C$23),-入力!$C$24),IF(入力!$C$25=2,ROUNDUP(IF(入力!$C$21=1,ユーザー別卸価格!N539/(100-入力!$C$22)%,ユーザー別卸価格!N539+入力!$C$23),-入力!$C$24),ROUND(IF(入力!$C$21=1,ユーザー別卸価格!N539/(100-入力!$C$22)%,ユーザー別卸価格!N539+入力!$C$23),-入力!$C$24))),ユーザー別卸価格!N539))</f>
        <v>24700</v>
      </c>
      <c r="O539" s="96" t="str">
        <f>'6桁'!O539</f>
        <v>T
OWL</v>
      </c>
      <c r="P539" s="456" t="str">
        <f>IF(ユーザー別卸価格!P539="","", IF(ISNUMBER(ユーザー別卸価格!P539),IF(入力!$C$25=1,ROUNDDOWN(IF(入力!$C$21=1,ユーザー別卸価格!P539/(100-入力!$C$22)%,ユーザー別卸価格!P539+入力!$C$23),-入力!$C$24),IF(入力!$C$25=2,ROUNDUP(IF(入力!$C$21=1,ユーザー別卸価格!P539/(100-入力!$C$22)%,ユーザー別卸価格!P539+入力!$C$23),-入力!$C$24),ROUND(IF(入力!$C$21=1,ユーザー別卸価格!P539/(100-入力!$C$22)%,ユーザー別卸価格!P539+入力!$C$23),-入力!$C$24))),ユーザー別卸価格!P539))</f>
        <v>卸価格設定なし</v>
      </c>
      <c r="Q539" s="96" t="str">
        <f>'6桁'!Q539</f>
        <v>⑧Q
WL</v>
      </c>
      <c r="R539" s="95" t="str">
        <f>IF(ユーザー別卸価格!R539="","", IF(ISNUMBER(ユーザー別卸価格!R539),IF(入力!$C$25=1,ROUNDDOWN(IF(入力!$C$21=1,ユーザー別卸価格!R539/(100-入力!$C$22)%,ユーザー別卸価格!R539+入力!$C$23),-入力!$C$24),IF(入力!$C$25=2,ROUNDUP(IF(入力!$C$21=1,ユーザー別卸価格!R539/(100-入力!$C$22)%,ユーザー別卸価格!R539+入力!$C$23),-入力!$C$24),ROUND(IF(入力!$C$21=1,ユーザー別卸価格!R539/(100-入力!$C$22)%,ユーザー別卸価格!R539+入力!$C$23),-入力!$C$24))),ユーザー別卸価格!R539))</f>
        <v/>
      </c>
      <c r="S539" s="96">
        <f>'6桁'!S539</f>
        <v>0</v>
      </c>
      <c r="T539" s="95" t="str">
        <f>IF(ユーザー別卸価格!T539="","", IF(ISNUMBER(ユーザー別卸価格!T539),IF(入力!$C$25=1,ROUNDDOWN(IF(入力!$C$21=1,ユーザー別卸価格!T539/(100-入力!$C$22)%,ユーザー別卸価格!T539+入力!$C$23),-入力!$C$24),IF(入力!$C$25=2,ROUNDUP(IF(入力!$C$21=1,ユーザー別卸価格!T539/(100-入力!$C$22)%,ユーザー別卸価格!T539+入力!$C$23),-入力!$C$24),ROUND(IF(入力!$C$21=1,ユーザー別卸価格!T539/(100-入力!$C$22)%,ユーザー別卸価格!T539+入力!$C$23),-入力!$C$24))),ユーザー別卸価格!T539))</f>
        <v/>
      </c>
      <c r="U539" s="96">
        <f>'6桁'!U539</f>
        <v>0</v>
      </c>
      <c r="V539" s="456" t="str">
        <f>IF(ユーザー別卸価格!V539="","", IF(ISNUMBER(ユーザー別卸価格!V539),IF(入力!$E$25=1,ROUNDDOWN(IF(入力!$E$21=1,ユーザー別卸価格!V539/(100-入力!$E$22)%,ユーザー別卸価格!V539+入力!$E$23),-入力!$E$24),IF(入力!$E$25=2,ROUNDUP(IF(入力!$E$21=1,ユーザー別卸価格!V539/(100-入力!$E$22)%,ユーザー別卸価格!V539+入力!$E$23),-入力!$E$24),ROUND(IF(入力!$E$21=1,ユーザー別卸価格!V539/(100-入力!$E$22)%,ユーザー別卸価格!V539+入力!$E$23),-入力!$E$24))),ユーザー別卸価格!V539))</f>
        <v/>
      </c>
      <c r="W539" s="126">
        <f>'6桁'!W539</f>
        <v>0</v>
      </c>
      <c r="X539" s="456" t="str">
        <f>IF(ユーザー別卸価格!X539="","", IF(ISNUMBER(ユーザー別卸価格!X539),IF(入力!$E$25=1,ROUNDDOWN(IF(入力!$E$21=1,ユーザー別卸価格!X539/(100-入力!$E$22)%,ユーザー別卸価格!X539+入力!$E$23),-入力!$E$24),IF(入力!$E$25=2,ROUNDUP(IF(入力!$E$21=1,ユーザー別卸価格!X539/(100-入力!$E$22)%,ユーザー別卸価格!X539+入力!$E$23),-入力!$E$24),ROUND(IF(入力!$E$21=1,ユーザー別卸価格!X539/(100-入力!$E$22)%,ユーザー別卸価格!X539+入力!$E$23),-入力!$E$24))),ユーザー別卸価格!X539))</f>
        <v/>
      </c>
      <c r="Y539" s="109">
        <f>'6桁'!Y539</f>
        <v>0</v>
      </c>
    </row>
    <row r="540" spans="2:25" ht="30" customHeight="1">
      <c r="B540" s="503"/>
      <c r="C540" s="500" t="s">
        <v>375</v>
      </c>
      <c r="D540" s="605"/>
      <c r="E540" s="590" t="s">
        <v>2037</v>
      </c>
      <c r="F540" s="587"/>
      <c r="G540" s="342">
        <v>109</v>
      </c>
      <c r="H540" s="95" t="str">
        <f>IF(ユーザー別卸価格!H540="","", IF(ISNUMBER(ユーザー別卸価格!H540),IF(入力!$C$25=1,ROUNDDOWN(IF(入力!$C$21=1,ユーザー別卸価格!H540/(100-入力!$C$22)%,ユーザー別卸価格!H540+入力!$C$23),-入力!$C$24),IF(入力!$C$25=2,ROUNDUP(IF(入力!$C$21=1,ユーザー別卸価格!H540/(100-入力!$C$22)%,ユーザー別卸価格!H540+入力!$C$23),-入力!$C$24),ROUND(IF(入力!$C$21=1,ユーザー別卸価格!H540/(100-入力!$C$22)%,ユーザー別卸価格!H540+入力!$C$23),-入力!$C$24))),ユーザー別卸価格!H540))</f>
        <v/>
      </c>
      <c r="I540" s="96">
        <f>'6桁'!I540</f>
        <v>0</v>
      </c>
      <c r="J540" s="95" t="str">
        <f>IF(ユーザー別卸価格!J540="","", IF(ISNUMBER(ユーザー別卸価格!J540),IF(入力!$C$25=1,ROUNDDOWN(IF(入力!$C$21=1,ユーザー別卸価格!J540/(100-入力!$C$22)%,ユーザー別卸価格!J540+入力!$C$23),-入力!$C$24),IF(入力!$C$25=2,ROUNDUP(IF(入力!$C$21=1,ユーザー別卸価格!J540/(100-入力!$C$22)%,ユーザー別卸価格!J540+入力!$C$23),-入力!$C$24),ROUND(IF(入力!$C$21=1,ユーザー別卸価格!J540/(100-入力!$C$22)%,ユーザー別卸価格!J540+入力!$C$23),-入力!$C$24))),ユーザー別卸価格!J540))</f>
        <v/>
      </c>
      <c r="K540" s="96">
        <f>'6桁'!K540</f>
        <v>0</v>
      </c>
      <c r="L540" s="95" t="str">
        <f>IF(ユーザー別卸価格!L540="","", IF(ISNUMBER(ユーザー別卸価格!L540),IF(入力!$C$25=1,ROUNDDOWN(IF(入力!$C$21=1,ユーザー別卸価格!L540/(100-入力!$C$22)%,ユーザー別卸価格!L540+入力!$C$23),-入力!$C$24),IF(入力!$C$25=2,ROUNDUP(IF(入力!$C$21=1,ユーザー別卸価格!L540/(100-入力!$C$22)%,ユーザー別卸価格!L540+入力!$C$23),-入力!$C$24),ROUND(IF(入力!$C$21=1,ユーザー別卸価格!L540/(100-入力!$C$22)%,ユーザー別卸価格!L540+入力!$C$23),-入力!$C$24))),ユーザー別卸価格!L540))</f>
        <v/>
      </c>
      <c r="M540" s="96">
        <f>'6桁'!M540</f>
        <v>0</v>
      </c>
      <c r="N540" s="95">
        <f>IF(ユーザー別卸価格!N540="","", IF(ISNUMBER(ユーザー別卸価格!N540),IF(入力!$C$25=1,ROUNDDOWN(IF(入力!$C$21=1,ユーザー別卸価格!N540/(100-入力!$C$22)%,ユーザー別卸価格!N540+入力!$C$23),-入力!$C$24),IF(入力!$C$25=2,ROUNDUP(IF(入力!$C$21=1,ユーザー別卸価格!N540/(100-入力!$C$22)%,ユーザー別卸価格!N540+入力!$C$23),-入力!$C$24),ROUND(IF(入力!$C$21=1,ユーザー別卸価格!N540/(100-入力!$C$22)%,ユーザー別卸価格!N540+入力!$C$23),-入力!$C$24))),ユーザー別卸価格!N540))</f>
        <v>27300</v>
      </c>
      <c r="O540" s="96" t="str">
        <f>'6桁'!O540</f>
        <v>S
OWL</v>
      </c>
      <c r="P540" s="456" t="str">
        <f>IF(ユーザー別卸価格!P540="","", IF(ISNUMBER(ユーザー別卸価格!P540),IF(入力!$C$25=1,ROUNDDOWN(IF(入力!$C$21=1,ユーザー別卸価格!P540/(100-入力!$C$22)%,ユーザー別卸価格!P540+入力!$C$23),-入力!$C$24),IF(入力!$C$25=2,ROUNDUP(IF(入力!$C$21=1,ユーザー別卸価格!P540/(100-入力!$C$22)%,ユーザー別卸価格!P540+入力!$C$23),-入力!$C$24),ROUND(IF(入力!$C$21=1,ユーザー別卸価格!P540/(100-入力!$C$22)%,ユーザー別卸価格!P540+入力!$C$23),-入力!$C$24))),ユーザー別卸価格!P540))</f>
        <v>卸価格設定なし</v>
      </c>
      <c r="Q540" s="96" t="str">
        <f>'6桁'!Q540</f>
        <v>⑧Q
WL</v>
      </c>
      <c r="R540" s="95" t="str">
        <f>IF(ユーザー別卸価格!R540="","", IF(ISNUMBER(ユーザー別卸価格!R540),IF(入力!$C$25=1,ROUNDDOWN(IF(入力!$C$21=1,ユーザー別卸価格!R540/(100-入力!$C$22)%,ユーザー別卸価格!R540+入力!$C$23),-入力!$C$24),IF(入力!$C$25=2,ROUNDUP(IF(入力!$C$21=1,ユーザー別卸価格!R540/(100-入力!$C$22)%,ユーザー別卸価格!R540+入力!$C$23),-入力!$C$24),ROUND(IF(入力!$C$21=1,ユーザー別卸価格!R540/(100-入力!$C$22)%,ユーザー別卸価格!R540+入力!$C$23),-入力!$C$24))),ユーザー別卸価格!R540))</f>
        <v/>
      </c>
      <c r="S540" s="96">
        <f>'6桁'!S540</f>
        <v>0</v>
      </c>
      <c r="T540" s="95" t="str">
        <f>IF(ユーザー別卸価格!T540="","", IF(ISNUMBER(ユーザー別卸価格!T540),IF(入力!$C$25=1,ROUNDDOWN(IF(入力!$C$21=1,ユーザー別卸価格!T540/(100-入力!$C$22)%,ユーザー別卸価格!T540+入力!$C$23),-入力!$C$24),IF(入力!$C$25=2,ROUNDUP(IF(入力!$C$21=1,ユーザー別卸価格!T540/(100-入力!$C$22)%,ユーザー別卸価格!T540+入力!$C$23),-入力!$C$24),ROUND(IF(入力!$C$21=1,ユーザー別卸価格!T540/(100-入力!$C$22)%,ユーザー別卸価格!T540+入力!$C$23),-入力!$C$24))),ユーザー別卸価格!T540))</f>
        <v/>
      </c>
      <c r="U540" s="96">
        <f>'6桁'!U540</f>
        <v>0</v>
      </c>
      <c r="V540" s="456" t="str">
        <f>IF(ユーザー別卸価格!V540="","", IF(ISNUMBER(ユーザー別卸価格!V540),IF(入力!$E$25=1,ROUNDDOWN(IF(入力!$E$21=1,ユーザー別卸価格!V540/(100-入力!$E$22)%,ユーザー別卸価格!V540+入力!$E$23),-入力!$E$24),IF(入力!$E$25=2,ROUNDUP(IF(入力!$E$21=1,ユーザー別卸価格!V540/(100-入力!$E$22)%,ユーザー別卸価格!V540+入力!$E$23),-入力!$E$24),ROUND(IF(入力!$E$21=1,ユーザー別卸価格!V540/(100-入力!$E$22)%,ユーザー別卸価格!V540+入力!$E$23),-入力!$E$24))),ユーザー別卸価格!V540))</f>
        <v>卸価格設定なし</v>
      </c>
      <c r="W540" s="96" t="str">
        <f>'6桁'!W540</f>
        <v>T★</v>
      </c>
      <c r="X540" s="456" t="str">
        <f>IF(ユーザー別卸価格!X540="","", IF(ISNUMBER(ユーザー別卸価格!X540),IF(入力!$E$25=1,ROUNDDOWN(IF(入力!$E$21=1,ユーザー別卸価格!X540/(100-入力!$E$22)%,ユーザー別卸価格!X540+入力!$E$23),-入力!$E$24),IF(入力!$E$25=2,ROUNDUP(IF(入力!$E$21=1,ユーザー別卸価格!X540/(100-入力!$E$22)%,ユーザー別卸価格!X540+入力!$E$23),-入力!$E$24),ROUND(IF(入力!$E$21=1,ユーザー別卸価格!X540/(100-入力!$E$22)%,ユーザー別卸価格!X540+入力!$E$23),-入力!$E$24))),ユーザー別卸価格!X540))</f>
        <v/>
      </c>
      <c r="Y540" s="109">
        <f>'6桁'!Y540</f>
        <v>0</v>
      </c>
    </row>
    <row r="541" spans="2:25" ht="30" customHeight="1">
      <c r="B541" s="503"/>
      <c r="C541" s="500" t="s">
        <v>376</v>
      </c>
      <c r="D541" s="605"/>
      <c r="E541" s="500">
        <v>107</v>
      </c>
      <c r="F541" s="587"/>
      <c r="G541" s="342">
        <v>111</v>
      </c>
      <c r="H541" s="95" t="str">
        <f>IF(ユーザー別卸価格!H541="","", IF(ISNUMBER(ユーザー別卸価格!H541),IF(入力!$C$25=1,ROUNDDOWN(IF(入力!$C$21=1,ユーザー別卸価格!H541/(100-入力!$C$22)%,ユーザー別卸価格!H541+入力!$C$23),-入力!$C$24),IF(入力!$C$25=2,ROUNDUP(IF(入力!$C$21=1,ユーザー別卸価格!H541/(100-入力!$C$22)%,ユーザー別卸価格!H541+入力!$C$23),-入力!$C$24),ROUND(IF(入力!$C$21=1,ユーザー別卸価格!H541/(100-入力!$C$22)%,ユーザー別卸価格!H541+入力!$C$23),-入力!$C$24))),ユーザー別卸価格!H541))</f>
        <v/>
      </c>
      <c r="I541" s="96">
        <f>'6桁'!I541</f>
        <v>0</v>
      </c>
      <c r="J541" s="95" t="str">
        <f>IF(ユーザー別卸価格!J541="","", IF(ISNUMBER(ユーザー別卸価格!J541),IF(入力!$C$25=1,ROUNDDOWN(IF(入力!$C$21=1,ユーザー別卸価格!J541/(100-入力!$C$22)%,ユーザー別卸価格!J541+入力!$C$23),-入力!$C$24),IF(入力!$C$25=2,ROUNDUP(IF(入力!$C$21=1,ユーザー別卸価格!J541/(100-入力!$C$22)%,ユーザー別卸価格!J541+入力!$C$23),-入力!$C$24),ROUND(IF(入力!$C$21=1,ユーザー別卸価格!J541/(100-入力!$C$22)%,ユーザー別卸価格!J541+入力!$C$23),-入力!$C$24))),ユーザー別卸価格!J541))</f>
        <v/>
      </c>
      <c r="K541" s="96">
        <f>'6桁'!K541</f>
        <v>0</v>
      </c>
      <c r="L541" s="95" t="str">
        <f>IF(ユーザー別卸価格!L541="","", IF(ISNUMBER(ユーザー別卸価格!L541),IF(入力!$C$25=1,ROUNDDOWN(IF(入力!$C$21=1,ユーザー別卸価格!L541/(100-入力!$C$22)%,ユーザー別卸価格!L541+入力!$C$23),-入力!$C$24),IF(入力!$C$25=2,ROUNDUP(IF(入力!$C$21=1,ユーザー別卸価格!L541/(100-入力!$C$22)%,ユーザー別卸価格!L541+入力!$C$23),-入力!$C$24),ROUND(IF(入力!$C$21=1,ユーザー別卸価格!L541/(100-入力!$C$22)%,ユーザー別卸価格!L541+入力!$C$23),-入力!$C$24))),ユーザー別卸価格!L541))</f>
        <v/>
      </c>
      <c r="M541" s="96">
        <f>'6桁'!M541</f>
        <v>0</v>
      </c>
      <c r="N541" s="95">
        <f>IF(ユーザー別卸価格!N541="","", IF(ISNUMBER(ユーザー別卸価格!N541),IF(入力!$C$25=1,ROUNDDOWN(IF(入力!$C$21=1,ユーザー別卸価格!N541/(100-入力!$C$22)%,ユーザー別卸価格!N541+入力!$C$23),-入力!$C$24),IF(入力!$C$25=2,ROUNDUP(IF(入力!$C$21=1,ユーザー別卸価格!N541/(100-入力!$C$22)%,ユーザー別卸価格!N541+入力!$C$23),-入力!$C$24),ROUND(IF(入力!$C$21=1,ユーザー別卸価格!N541/(100-入力!$C$22)%,ユーザー別卸価格!N541+入力!$C$23),-入力!$C$24))),ユーザー別卸価格!N541))</f>
        <v>28100</v>
      </c>
      <c r="O541" s="96" t="str">
        <f>'6桁'!O541</f>
        <v>T★
OWL</v>
      </c>
      <c r="P541" s="456" t="str">
        <f>IF(ユーザー別卸価格!P541="","", IF(ISNUMBER(ユーザー別卸価格!P541),IF(入力!$C$25=1,ROUNDDOWN(IF(入力!$C$21=1,ユーザー別卸価格!P541/(100-入力!$C$22)%,ユーザー別卸価格!P541+入力!$C$23),-入力!$C$24),IF(入力!$C$25=2,ROUNDUP(IF(入力!$C$21=1,ユーザー別卸価格!P541/(100-入力!$C$22)%,ユーザー別卸価格!P541+入力!$C$23),-入力!$C$24),ROUND(IF(入力!$C$21=1,ユーザー別卸価格!P541/(100-入力!$C$22)%,ユーザー別卸価格!P541+入力!$C$23),-入力!$C$24))),ユーザー別卸価格!P541))</f>
        <v/>
      </c>
      <c r="Q541" s="96">
        <f>'6桁'!Q541</f>
        <v>0</v>
      </c>
      <c r="R541" s="95" t="str">
        <f>IF(ユーザー別卸価格!R541="","", IF(ISNUMBER(ユーザー別卸価格!R541),IF(入力!$C$25=1,ROUNDDOWN(IF(入力!$C$21=1,ユーザー別卸価格!R541/(100-入力!$C$22)%,ユーザー別卸価格!R541+入力!$C$23),-入力!$C$24),IF(入力!$C$25=2,ROUNDUP(IF(入力!$C$21=1,ユーザー別卸価格!R541/(100-入力!$C$22)%,ユーザー別卸価格!R541+入力!$C$23),-入力!$C$24),ROUND(IF(入力!$C$21=1,ユーザー別卸価格!R541/(100-入力!$C$22)%,ユーザー別卸価格!R541+入力!$C$23),-入力!$C$24))),ユーザー別卸価格!R541))</f>
        <v/>
      </c>
      <c r="S541" s="96">
        <f>'6桁'!S541</f>
        <v>0</v>
      </c>
      <c r="T541" s="95" t="str">
        <f>IF(ユーザー別卸価格!T541="","", IF(ISNUMBER(ユーザー別卸価格!T541),IF(入力!$C$25=1,ROUNDDOWN(IF(入力!$C$21=1,ユーザー別卸価格!T541/(100-入力!$C$22)%,ユーザー別卸価格!T541+入力!$C$23),-入力!$C$24),IF(入力!$C$25=2,ROUNDUP(IF(入力!$C$21=1,ユーザー別卸価格!T541/(100-入力!$C$22)%,ユーザー別卸価格!T541+入力!$C$23),-入力!$C$24),ROUND(IF(入力!$C$21=1,ユーザー別卸価格!T541/(100-入力!$C$22)%,ユーザー別卸価格!T541+入力!$C$23),-入力!$C$24))),ユーザー別卸価格!T541))</f>
        <v/>
      </c>
      <c r="U541" s="96">
        <f>'6桁'!U541</f>
        <v>0</v>
      </c>
      <c r="V541" s="456" t="str">
        <f>IF(ユーザー別卸価格!V541="","", IF(ISNUMBER(ユーザー別卸価格!V541),IF(入力!$E$25=1,ROUNDDOWN(IF(入力!$E$21=1,ユーザー別卸価格!V541/(100-入力!$E$22)%,ユーザー別卸価格!V541+入力!$E$23),-入力!$E$24),IF(入力!$E$25=2,ROUNDUP(IF(入力!$E$21=1,ユーザー別卸価格!V541/(100-入力!$E$22)%,ユーザー別卸価格!V541+入力!$E$23),-入力!$E$24),ROUND(IF(入力!$E$21=1,ユーザー別卸価格!V541/(100-入力!$E$22)%,ユーザー別卸価格!V541+入力!$E$23),-入力!$E$24))),ユーザー別卸価格!V541))</f>
        <v/>
      </c>
      <c r="W541" s="96">
        <f>'6桁'!W541</f>
        <v>0</v>
      </c>
      <c r="X541" s="456" t="str">
        <f>IF(ユーザー別卸価格!X541="","", IF(ISNUMBER(ユーザー別卸価格!X541),IF(入力!$E$25=1,ROUNDDOWN(IF(入力!$E$21=1,ユーザー別卸価格!X541/(100-入力!$E$22)%,ユーザー別卸価格!X541+入力!$E$23),-入力!$E$24),IF(入力!$E$25=2,ROUNDUP(IF(入力!$E$21=1,ユーザー別卸価格!X541/(100-入力!$E$22)%,ユーザー別卸価格!X541+入力!$E$23),-入力!$E$24),ROUND(IF(入力!$E$21=1,ユーザー別卸価格!X541/(100-入力!$E$22)%,ユーザー別卸価格!X541+入力!$E$23),-入力!$E$24))),ユーザー別卸価格!X541))</f>
        <v/>
      </c>
      <c r="Y541" s="20">
        <f>'6桁'!Y541</f>
        <v>0</v>
      </c>
    </row>
    <row r="542" spans="2:25" ht="30" customHeight="1">
      <c r="B542" s="503"/>
      <c r="C542" s="500" t="s">
        <v>377</v>
      </c>
      <c r="D542" s="605"/>
      <c r="E542" s="590" t="s">
        <v>2034</v>
      </c>
      <c r="F542" s="587"/>
      <c r="G542" s="342"/>
      <c r="H542" s="95" t="str">
        <f>IF(ユーザー別卸価格!H542="","", IF(ISNUMBER(ユーザー別卸価格!H542),IF(入力!$C$25=1,ROUNDDOWN(IF(入力!$C$21=1,ユーザー別卸価格!H542/(100-入力!$C$22)%,ユーザー別卸価格!H542+入力!$C$23),-入力!$C$24),IF(入力!$C$25=2,ROUNDUP(IF(入力!$C$21=1,ユーザー別卸価格!H542/(100-入力!$C$22)%,ユーザー別卸価格!H542+入力!$C$23),-入力!$C$24),ROUND(IF(入力!$C$21=1,ユーザー別卸価格!H542/(100-入力!$C$22)%,ユーザー別卸価格!H542+入力!$C$23),-入力!$C$24))),ユーザー別卸価格!H542))</f>
        <v/>
      </c>
      <c r="I542" s="96">
        <f>'6桁'!I542</f>
        <v>0</v>
      </c>
      <c r="J542" s="95" t="str">
        <f>IF(ユーザー別卸価格!J542="","", IF(ISNUMBER(ユーザー別卸価格!J542),IF(入力!$C$25=1,ROUNDDOWN(IF(入力!$C$21=1,ユーザー別卸価格!J542/(100-入力!$C$22)%,ユーザー別卸価格!J542+入力!$C$23),-入力!$C$24),IF(入力!$C$25=2,ROUNDUP(IF(入力!$C$21=1,ユーザー別卸価格!J542/(100-入力!$C$22)%,ユーザー別卸価格!J542+入力!$C$23),-入力!$C$24),ROUND(IF(入力!$C$21=1,ユーザー別卸価格!J542/(100-入力!$C$22)%,ユーザー別卸価格!J542+入力!$C$23),-入力!$C$24))),ユーザー別卸価格!J542))</f>
        <v/>
      </c>
      <c r="K542" s="96">
        <f>'6桁'!K542</f>
        <v>0</v>
      </c>
      <c r="L542" s="95">
        <f>IF(ユーザー別卸価格!L542="","", IF(ISNUMBER(ユーザー別卸価格!L542),IF(入力!$C$25=1,ROUNDDOWN(IF(入力!$C$21=1,ユーザー別卸価格!L542/(100-入力!$C$22)%,ユーザー別卸価格!L542+入力!$C$23),-入力!$C$24),IF(入力!$C$25=2,ROUNDUP(IF(入力!$C$21=1,ユーザー別卸価格!L542/(100-入力!$C$22)%,ユーザー別卸価格!L542+入力!$C$23),-入力!$C$24),ROUND(IF(入力!$C$21=1,ユーザー別卸価格!L542/(100-入力!$C$22)%,ユーザー別卸価格!L542+入力!$C$23),-入力!$C$24))),ユーザー別卸価格!L542))</f>
        <v>27700</v>
      </c>
      <c r="M542" s="96" t="str">
        <f>'6桁'!M542</f>
        <v>H</v>
      </c>
      <c r="N542" s="95">
        <f>IF(ユーザー別卸価格!N542="","", IF(ISNUMBER(ユーザー別卸価格!N542),IF(入力!$C$25=1,ROUNDDOWN(IF(入力!$C$21=1,ユーザー別卸価格!N542/(100-入力!$C$22)%,ユーザー別卸価格!N542+入力!$C$23),-入力!$C$24),IF(入力!$C$25=2,ROUNDUP(IF(入力!$C$21=1,ユーザー別卸価格!N542/(100-入力!$C$22)%,ユーザー別卸価格!N542+入力!$C$23),-入力!$C$24),ROUND(IF(入力!$C$21=1,ユーザー別卸価格!N542/(100-入力!$C$22)%,ユーザー別卸価格!N542+入力!$C$23),-入力!$C$24))),ユーザー別卸価格!N542))</f>
        <v>30300</v>
      </c>
      <c r="O542" s="96" t="str">
        <f>'6桁'!O542</f>
        <v>T
OWL</v>
      </c>
      <c r="P542" s="456" t="str">
        <f>IF(ユーザー別卸価格!P542="","", IF(ISNUMBER(ユーザー別卸価格!P542),IF(入力!$C$25=1,ROUNDDOWN(IF(入力!$C$21=1,ユーザー別卸価格!P542/(100-入力!$C$22)%,ユーザー別卸価格!P542+入力!$C$23),-入力!$C$24),IF(入力!$C$25=2,ROUNDUP(IF(入力!$C$21=1,ユーザー別卸価格!P542/(100-入力!$C$22)%,ユーザー別卸価格!P542+入力!$C$23),-入力!$C$24),ROUND(IF(入力!$C$21=1,ユーザー別卸価格!P542/(100-入力!$C$22)%,ユーザー別卸価格!P542+入力!$C$23),-入力!$C$24))),ユーザー別卸価格!P542))</f>
        <v>卸価格設定なし</v>
      </c>
      <c r="Q542" s="96" t="str">
        <f>'6桁'!Q542</f>
        <v>⑩Q
WL</v>
      </c>
      <c r="R542" s="95">
        <f>IF(ユーザー別卸価格!R542="","", IF(ISNUMBER(ユーザー別卸価格!R542),IF(入力!$C$25=1,ROUNDDOWN(IF(入力!$C$21=1,ユーザー別卸価格!R542/(100-入力!$C$22)%,ユーザー別卸価格!R542+入力!$C$23),-入力!$C$24),IF(入力!$C$25=2,ROUNDUP(IF(入力!$C$21=1,ユーザー別卸価格!R542/(100-入力!$C$22)%,ユーザー別卸価格!R542+入力!$C$23),-入力!$C$24),ROUND(IF(入力!$C$21=1,ユーザー別卸価格!R542/(100-入力!$C$22)%,ユーザー別卸価格!R542+入力!$C$23),-入力!$C$24))),ユーザー別卸価格!R542))</f>
        <v>30500</v>
      </c>
      <c r="S542" s="96" t="str">
        <f>'6桁'!S542</f>
        <v>Q
ワイド</v>
      </c>
      <c r="T542" s="95" t="str">
        <f>IF(ユーザー別卸価格!T542="","", IF(ISNUMBER(ユーザー別卸価格!T542),IF(入力!$C$25=1,ROUNDDOWN(IF(入力!$C$21=1,ユーザー別卸価格!T542/(100-入力!$C$22)%,ユーザー別卸価格!T542+入力!$C$23),-入力!$C$24),IF(入力!$C$25=2,ROUNDUP(IF(入力!$C$21=1,ユーザー別卸価格!T542/(100-入力!$C$22)%,ユーザー別卸価格!T542+入力!$C$23),-入力!$C$24),ROUND(IF(入力!$C$21=1,ユーザー別卸価格!T542/(100-入力!$C$22)%,ユーザー別卸価格!T542+入力!$C$23),-入力!$C$24))),ユーザー別卸価格!T542))</f>
        <v/>
      </c>
      <c r="U542" s="96">
        <f>'6桁'!U542</f>
        <v>0</v>
      </c>
      <c r="V542" s="456" t="str">
        <f>IF(ユーザー別卸価格!V542="","", IF(ISNUMBER(ユーザー別卸価格!V542),IF(入力!$E$25=1,ROUNDDOWN(IF(入力!$E$21=1,ユーザー別卸価格!V542/(100-入力!$E$22)%,ユーザー別卸価格!V542+入力!$E$23),-入力!$E$24),IF(入力!$E$25=2,ROUNDUP(IF(入力!$E$21=1,ユーザー別卸価格!V542/(100-入力!$E$22)%,ユーザー別卸価格!V542+入力!$E$23),-入力!$E$24),ROUND(IF(入力!$E$21=1,ユーザー別卸価格!V542/(100-入力!$E$22)%,ユーザー別卸価格!V542+入力!$E$23),-入力!$E$24))),ユーザー別卸価格!V542))</f>
        <v/>
      </c>
      <c r="W542" s="126">
        <f>'6桁'!W542</f>
        <v>0</v>
      </c>
      <c r="X542" s="456" t="str">
        <f>IF(ユーザー別卸価格!X542="","", IF(ISNUMBER(ユーザー別卸価格!X542),IF(入力!$E$25=1,ROUNDDOWN(IF(入力!$E$21=1,ユーザー別卸価格!X542/(100-入力!$E$22)%,ユーザー別卸価格!X542+入力!$E$23),-入力!$E$24),IF(入力!$E$25=2,ROUNDUP(IF(入力!$E$21=1,ユーザー別卸価格!X542/(100-入力!$E$22)%,ユーザー別卸価格!X542+入力!$E$23),-入力!$E$24),ROUND(IF(入力!$E$21=1,ユーザー別卸価格!X542/(100-入力!$E$22)%,ユーザー別卸価格!X542+入力!$E$23),-入力!$E$24))),ユーザー別卸価格!X542))</f>
        <v/>
      </c>
      <c r="Y542" s="20">
        <f>'6桁'!Y542</f>
        <v>0</v>
      </c>
    </row>
    <row r="543" spans="2:25" ht="30" customHeight="1">
      <c r="B543" s="503"/>
      <c r="C543" s="500" t="s">
        <v>378</v>
      </c>
      <c r="D543" s="605"/>
      <c r="E543" s="500">
        <v>114</v>
      </c>
      <c r="F543" s="587"/>
      <c r="G543" s="342"/>
      <c r="H543" s="95" t="str">
        <f>IF(ユーザー別卸価格!H543="","", IF(ISNUMBER(ユーザー別卸価格!H543),IF(入力!$C$25=1,ROUNDDOWN(IF(入力!$C$21=1,ユーザー別卸価格!H543/(100-入力!$C$22)%,ユーザー別卸価格!H543+入力!$C$23),-入力!$C$24),IF(入力!$C$25=2,ROUNDUP(IF(入力!$C$21=1,ユーザー別卸価格!H543/(100-入力!$C$22)%,ユーザー別卸価格!H543+入力!$C$23),-入力!$C$24),ROUND(IF(入力!$C$21=1,ユーザー別卸価格!H543/(100-入力!$C$22)%,ユーザー別卸価格!H543+入力!$C$23),-入力!$C$24))),ユーザー別卸価格!H543))</f>
        <v/>
      </c>
      <c r="I543" s="96">
        <f>'6桁'!I543</f>
        <v>0</v>
      </c>
      <c r="J543" s="95" t="str">
        <f>IF(ユーザー別卸価格!J543="","", IF(ISNUMBER(ユーザー別卸価格!J543),IF(入力!$C$25=1,ROUNDDOWN(IF(入力!$C$21=1,ユーザー別卸価格!J543/(100-入力!$C$22)%,ユーザー別卸価格!J543+入力!$C$23),-入力!$C$24),IF(入力!$C$25=2,ROUNDUP(IF(入力!$C$21=1,ユーザー別卸価格!J543/(100-入力!$C$22)%,ユーザー別卸価格!J543+入力!$C$23),-入力!$C$24),ROUND(IF(入力!$C$21=1,ユーザー別卸価格!J543/(100-入力!$C$22)%,ユーザー別卸価格!J543+入力!$C$23),-入力!$C$24))),ユーザー別卸価格!J543))</f>
        <v/>
      </c>
      <c r="K543" s="96">
        <f>'6桁'!K543</f>
        <v>0</v>
      </c>
      <c r="L543" s="95" t="str">
        <f>IF(ユーザー別卸価格!L543="","", IF(ISNUMBER(ユーザー別卸価格!L543),IF(入力!$C$25=1,ROUNDDOWN(IF(入力!$C$21=1,ユーザー別卸価格!L543/(100-入力!$C$22)%,ユーザー別卸価格!L543+入力!$C$23),-入力!$C$24),IF(入力!$C$25=2,ROUNDUP(IF(入力!$C$21=1,ユーザー別卸価格!L543/(100-入力!$C$22)%,ユーザー別卸価格!L543+入力!$C$23),-入力!$C$24),ROUND(IF(入力!$C$21=1,ユーザー別卸価格!L543/(100-入力!$C$22)%,ユーザー別卸価格!L543+入力!$C$23),-入力!$C$24))),ユーザー別卸価格!L543))</f>
        <v/>
      </c>
      <c r="M543" s="96">
        <f>'6桁'!M543</f>
        <v>0</v>
      </c>
      <c r="N543" s="95">
        <f>IF(ユーザー別卸価格!N543="","", IF(ISNUMBER(ユーザー別卸価格!N543),IF(入力!$C$25=1,ROUNDDOWN(IF(入力!$C$21=1,ユーザー別卸価格!N543/(100-入力!$C$22)%,ユーザー別卸価格!N543+入力!$C$23),-入力!$C$24),IF(入力!$C$25=2,ROUNDUP(IF(入力!$C$21=1,ユーザー別卸価格!N543/(100-入力!$C$22)%,ユーザー別卸価格!N543+入力!$C$23),-入力!$C$24),ROUND(IF(入力!$C$21=1,ユーザー別卸価格!N543/(100-入力!$C$22)%,ユーザー別卸価格!N543+入力!$C$23),-入力!$C$24))),ユーザー別卸価格!N543))</f>
        <v>31200</v>
      </c>
      <c r="O543" s="96" t="str">
        <f>'6桁'!O543</f>
        <v>T
OWL</v>
      </c>
      <c r="P543" s="456" t="str">
        <f>IF(ユーザー別卸価格!P543="","", IF(ISNUMBER(ユーザー別卸価格!P543),IF(入力!$C$25=1,ROUNDDOWN(IF(入力!$C$21=1,ユーザー別卸価格!P543/(100-入力!$C$22)%,ユーザー別卸価格!P543+入力!$C$23),-入力!$C$24),IF(入力!$C$25=2,ROUNDUP(IF(入力!$C$21=1,ユーザー別卸価格!P543/(100-入力!$C$22)%,ユーザー別卸価格!P543+入力!$C$23),-入力!$C$24),ROUND(IF(入力!$C$21=1,ユーザー別卸価格!P543/(100-入力!$C$22)%,ユーザー別卸価格!P543+入力!$C$23),-入力!$C$24))),ユーザー別卸価格!P543))</f>
        <v/>
      </c>
      <c r="Q543" s="96">
        <f>'6桁'!Q543</f>
        <v>0</v>
      </c>
      <c r="R543" s="95" t="str">
        <f>IF(ユーザー別卸価格!R543="","", IF(ISNUMBER(ユーザー別卸価格!R543),IF(入力!$C$25=1,ROUNDDOWN(IF(入力!$C$21=1,ユーザー別卸価格!R543/(100-入力!$C$22)%,ユーザー別卸価格!R543+入力!$C$23),-入力!$C$24),IF(入力!$C$25=2,ROUNDUP(IF(入力!$C$21=1,ユーザー別卸価格!R543/(100-入力!$C$22)%,ユーザー別卸価格!R543+入力!$C$23),-入力!$C$24),ROUND(IF(入力!$C$21=1,ユーザー別卸価格!R543/(100-入力!$C$22)%,ユーザー別卸価格!R543+入力!$C$23),-入力!$C$24))),ユーザー別卸価格!R543))</f>
        <v/>
      </c>
      <c r="S543" s="96">
        <f>'6桁'!S543</f>
        <v>0</v>
      </c>
      <c r="T543" s="95" t="str">
        <f>IF(ユーザー別卸価格!T543="","", IF(ISNUMBER(ユーザー別卸価格!T543),IF(入力!$C$25=1,ROUNDDOWN(IF(入力!$C$21=1,ユーザー別卸価格!T543/(100-入力!$C$22)%,ユーザー別卸価格!T543+入力!$C$23),-入力!$C$24),IF(入力!$C$25=2,ROUNDUP(IF(入力!$C$21=1,ユーザー別卸価格!T543/(100-入力!$C$22)%,ユーザー別卸価格!T543+入力!$C$23),-入力!$C$24),ROUND(IF(入力!$C$21=1,ユーザー別卸価格!T543/(100-入力!$C$22)%,ユーザー別卸価格!T543+入力!$C$23),-入力!$C$24))),ユーザー別卸価格!T543))</f>
        <v/>
      </c>
      <c r="U543" s="96">
        <f>'6桁'!U543</f>
        <v>0</v>
      </c>
      <c r="V543" s="456" t="str">
        <f>IF(ユーザー別卸価格!V543="","", IF(ISNUMBER(ユーザー別卸価格!V543),IF(入力!$E$25=1,ROUNDDOWN(IF(入力!$E$21=1,ユーザー別卸価格!V543/(100-入力!$E$22)%,ユーザー別卸価格!V543+入力!$E$23),-入力!$E$24),IF(入力!$E$25=2,ROUNDUP(IF(入力!$E$21=1,ユーザー別卸価格!V543/(100-入力!$E$22)%,ユーザー別卸価格!V543+入力!$E$23),-入力!$E$24),ROUND(IF(入力!$E$21=1,ユーザー別卸価格!V543/(100-入力!$E$22)%,ユーザー別卸価格!V543+入力!$E$23),-入力!$E$24))),ユーザー別卸価格!V543))</f>
        <v/>
      </c>
      <c r="W543" s="126">
        <f>'6桁'!W543</f>
        <v>0</v>
      </c>
      <c r="X543" s="456" t="str">
        <f>IF(ユーザー別卸価格!X543="","", IF(ISNUMBER(ユーザー別卸価格!X543),IF(入力!$E$25=1,ROUNDDOWN(IF(入力!$E$21=1,ユーザー別卸価格!X543/(100-入力!$E$22)%,ユーザー別卸価格!X543+入力!$E$23),-入力!$E$24),IF(入力!$E$25=2,ROUNDUP(IF(入力!$E$21=1,ユーザー別卸価格!X543/(100-入力!$E$22)%,ユーザー別卸価格!X543+入力!$E$23),-入力!$E$24),ROUND(IF(入力!$E$21=1,ユーザー別卸価格!X543/(100-入力!$E$22)%,ユーザー別卸価格!X543+入力!$E$23),-入力!$E$24))),ユーザー別卸価格!X543))</f>
        <v/>
      </c>
      <c r="Y543" s="20">
        <f>'6桁'!Y543</f>
        <v>0</v>
      </c>
    </row>
    <row r="544" spans="2:25" ht="30" customHeight="1">
      <c r="B544" s="503"/>
      <c r="C544" s="500" t="s">
        <v>2019</v>
      </c>
      <c r="D544" s="605"/>
      <c r="E544" s="500" t="s">
        <v>2025</v>
      </c>
      <c r="F544" s="587"/>
      <c r="G544" s="342"/>
      <c r="H544" s="95" t="str">
        <f>IF(ユーザー別卸価格!H544="","", IF(ISNUMBER(ユーザー別卸価格!H544),IF(入力!$C$25=1,ROUNDDOWN(IF(入力!$C$21=1,ユーザー別卸価格!H544/(100-入力!$C$22)%,ユーザー別卸価格!H544+入力!$C$23),-入力!$C$24),IF(入力!$C$25=2,ROUNDUP(IF(入力!$C$21=1,ユーザー別卸価格!H544/(100-入力!$C$22)%,ユーザー別卸価格!H544+入力!$C$23),-入力!$C$24),ROUND(IF(入力!$C$21=1,ユーザー別卸価格!H544/(100-入力!$C$22)%,ユーザー別卸価格!H544+入力!$C$23),-入力!$C$24))),ユーザー別卸価格!H544))</f>
        <v/>
      </c>
      <c r="I544" s="96">
        <f>'6桁'!I544</f>
        <v>0</v>
      </c>
      <c r="J544" s="95" t="str">
        <f>IF(ユーザー別卸価格!J544="","", IF(ISNUMBER(ユーザー別卸価格!J544),IF(入力!$C$25=1,ROUNDDOWN(IF(入力!$C$21=1,ユーザー別卸価格!J544/(100-入力!$C$22)%,ユーザー別卸価格!J544+入力!$C$23),-入力!$C$24),IF(入力!$C$25=2,ROUNDUP(IF(入力!$C$21=1,ユーザー別卸価格!J544/(100-入力!$C$22)%,ユーザー別卸価格!J544+入力!$C$23),-入力!$C$24),ROUND(IF(入力!$C$21=1,ユーザー別卸価格!J544/(100-入力!$C$22)%,ユーザー別卸価格!J544+入力!$C$23),-入力!$C$24))),ユーザー別卸価格!J544))</f>
        <v/>
      </c>
      <c r="K544" s="96">
        <f>'6桁'!K544</f>
        <v>0</v>
      </c>
      <c r="L544" s="95" t="str">
        <f>IF(ユーザー別卸価格!L544="","", IF(ISNUMBER(ユーザー別卸価格!L544),IF(入力!$C$25=1,ROUNDDOWN(IF(入力!$C$21=1,ユーザー別卸価格!L544/(100-入力!$C$22)%,ユーザー別卸価格!L544+入力!$C$23),-入力!$C$24),IF(入力!$C$25=2,ROUNDUP(IF(入力!$C$21=1,ユーザー別卸価格!L544/(100-入力!$C$22)%,ユーザー別卸価格!L544+入力!$C$23),-入力!$C$24),ROUND(IF(入力!$C$21=1,ユーザー別卸価格!L544/(100-入力!$C$22)%,ユーザー別卸価格!L544+入力!$C$23),-入力!$C$24))),ユーザー別卸価格!L544))</f>
        <v/>
      </c>
      <c r="M544" s="96">
        <f>'6桁'!M544</f>
        <v>0</v>
      </c>
      <c r="N544" s="95" t="str">
        <f>IF(ユーザー別卸価格!N544="","", IF(ISNUMBER(ユーザー別卸価格!N544),IF(入力!$C$25=1,ROUNDDOWN(IF(入力!$C$21=1,ユーザー別卸価格!N544/(100-入力!$C$22)%,ユーザー別卸価格!N544+入力!$C$23),-入力!$C$24),IF(入力!$C$25=2,ROUNDUP(IF(入力!$C$21=1,ユーザー別卸価格!N544/(100-入力!$C$22)%,ユーザー別卸価格!N544+入力!$C$23),-入力!$C$24),ROUND(IF(入力!$C$21=1,ユーザー別卸価格!N544/(100-入力!$C$22)%,ユーザー別卸価格!N544+入力!$C$23),-入力!$C$24))),ユーザー別卸価格!N544))</f>
        <v/>
      </c>
      <c r="O544" s="96">
        <f>'6桁'!O544</f>
        <v>0</v>
      </c>
      <c r="P544" s="456" t="str">
        <f>IF(ユーザー別卸価格!P544="","", IF(ISNUMBER(ユーザー別卸価格!P544),IF(入力!$C$25=1,ROUNDDOWN(IF(入力!$C$21=1,ユーザー別卸価格!P544/(100-入力!$C$22)%,ユーザー別卸価格!P544+入力!$C$23),-入力!$C$24),IF(入力!$C$25=2,ROUNDUP(IF(入力!$C$21=1,ユーザー別卸価格!P544/(100-入力!$C$22)%,ユーザー別卸価格!P544+入力!$C$23),-入力!$C$24),ROUND(IF(入力!$C$21=1,ユーザー別卸価格!P544/(100-入力!$C$22)%,ユーザー別卸価格!P544+入力!$C$23),-入力!$C$24))),ユーザー別卸価格!P544))</f>
        <v>卸価格設定なし</v>
      </c>
      <c r="Q544" s="96" t="str">
        <f>'6桁'!Q544</f>
        <v>⑧Q
WL</v>
      </c>
      <c r="R544" s="95" t="str">
        <f>IF(ユーザー別卸価格!R544="","", IF(ISNUMBER(ユーザー別卸価格!R544),IF(入力!$C$25=1,ROUNDDOWN(IF(入力!$C$21=1,ユーザー別卸価格!R544/(100-入力!$C$22)%,ユーザー別卸価格!R544+入力!$C$23),-入力!$C$24),IF(入力!$C$25=2,ROUNDUP(IF(入力!$C$21=1,ユーザー別卸価格!R544/(100-入力!$C$22)%,ユーザー別卸価格!R544+入力!$C$23),-入力!$C$24),ROUND(IF(入力!$C$21=1,ユーザー別卸価格!R544/(100-入力!$C$22)%,ユーザー別卸価格!R544+入力!$C$23),-入力!$C$24))),ユーザー別卸価格!R544))</f>
        <v/>
      </c>
      <c r="S544" s="96">
        <f>'6桁'!S544</f>
        <v>0</v>
      </c>
      <c r="T544" s="95" t="str">
        <f>IF(ユーザー別卸価格!T544="","", IF(ISNUMBER(ユーザー別卸価格!T544),IF(入力!$C$25=1,ROUNDDOWN(IF(入力!$C$21=1,ユーザー別卸価格!T544/(100-入力!$C$22)%,ユーザー別卸価格!T544+入力!$C$23),-入力!$C$24),IF(入力!$C$25=2,ROUNDUP(IF(入力!$C$21=1,ユーザー別卸価格!T544/(100-入力!$C$22)%,ユーザー別卸価格!T544+入力!$C$23),-入力!$C$24),ROUND(IF(入力!$C$21=1,ユーザー別卸価格!T544/(100-入力!$C$22)%,ユーザー別卸価格!T544+入力!$C$23),-入力!$C$24))),ユーザー別卸価格!T544))</f>
        <v/>
      </c>
      <c r="U544" s="96">
        <f>'6桁'!U544</f>
        <v>0</v>
      </c>
      <c r="V544" s="456" t="str">
        <f>IF(ユーザー別卸価格!V544="","", IF(ISNUMBER(ユーザー別卸価格!V544),IF(入力!$E$25=1,ROUNDDOWN(IF(入力!$E$21=1,ユーザー別卸価格!V544/(100-入力!$E$22)%,ユーザー別卸価格!V544+入力!$E$23),-入力!$E$24),IF(入力!$E$25=2,ROUNDUP(IF(入力!$E$21=1,ユーザー別卸価格!V544/(100-入力!$E$22)%,ユーザー別卸価格!V544+入力!$E$23),-入力!$E$24),ROUND(IF(入力!$E$21=1,ユーザー別卸価格!V544/(100-入力!$E$22)%,ユーザー別卸価格!V544+入力!$E$23),-入力!$E$24))),ユーザー別卸価格!V544))</f>
        <v/>
      </c>
      <c r="W544" s="126">
        <f>'6桁'!W544</f>
        <v>0</v>
      </c>
      <c r="X544" s="456" t="str">
        <f>IF(ユーザー別卸価格!X544="","", IF(ISNUMBER(ユーザー別卸価格!X544),IF(入力!$E$25=1,ROUNDDOWN(IF(入力!$E$21=1,ユーザー別卸価格!X544/(100-入力!$E$22)%,ユーザー別卸価格!X544+入力!$E$23),-入力!$E$24),IF(入力!$E$25=2,ROUNDUP(IF(入力!$E$21=1,ユーザー別卸価格!X544/(100-入力!$E$22)%,ユーザー別卸価格!X544+入力!$E$23),-入力!$E$24),ROUND(IF(入力!$E$21=1,ユーザー別卸価格!X544/(100-入力!$E$22)%,ユーザー別卸価格!X544+入力!$E$23),-入力!$E$24))),ユーザー別卸価格!X544))</f>
        <v/>
      </c>
      <c r="Y544" s="20">
        <f>'6桁'!Y544</f>
        <v>0</v>
      </c>
    </row>
    <row r="545" spans="2:25" ht="30" customHeight="1">
      <c r="B545" s="503"/>
      <c r="C545" s="500" t="s">
        <v>2020</v>
      </c>
      <c r="D545" s="605"/>
      <c r="E545" s="500" t="s">
        <v>2026</v>
      </c>
      <c r="F545" s="587"/>
      <c r="G545" s="342"/>
      <c r="H545" s="95" t="str">
        <f>IF(ユーザー別卸価格!H545="","", IF(ISNUMBER(ユーザー別卸価格!H545),IF(入力!$C$25=1,ROUNDDOWN(IF(入力!$C$21=1,ユーザー別卸価格!H545/(100-入力!$C$22)%,ユーザー別卸価格!H545+入力!$C$23),-入力!$C$24),IF(入力!$C$25=2,ROUNDUP(IF(入力!$C$21=1,ユーザー別卸価格!H545/(100-入力!$C$22)%,ユーザー別卸価格!H545+入力!$C$23),-入力!$C$24),ROUND(IF(入力!$C$21=1,ユーザー別卸価格!H545/(100-入力!$C$22)%,ユーザー別卸価格!H545+入力!$C$23),-入力!$C$24))),ユーザー別卸価格!H545))</f>
        <v/>
      </c>
      <c r="I545" s="96">
        <f>'6桁'!I545</f>
        <v>0</v>
      </c>
      <c r="J545" s="95" t="str">
        <f>IF(ユーザー別卸価格!J545="","", IF(ISNUMBER(ユーザー別卸価格!J545),IF(入力!$C$25=1,ROUNDDOWN(IF(入力!$C$21=1,ユーザー別卸価格!J545/(100-入力!$C$22)%,ユーザー別卸価格!J545+入力!$C$23),-入力!$C$24),IF(入力!$C$25=2,ROUNDUP(IF(入力!$C$21=1,ユーザー別卸価格!J545/(100-入力!$C$22)%,ユーザー別卸価格!J545+入力!$C$23),-入力!$C$24),ROUND(IF(入力!$C$21=1,ユーザー別卸価格!J545/(100-入力!$C$22)%,ユーザー別卸価格!J545+入力!$C$23),-入力!$C$24))),ユーザー別卸価格!J545))</f>
        <v/>
      </c>
      <c r="K545" s="96">
        <f>'6桁'!K545</f>
        <v>0</v>
      </c>
      <c r="L545" s="95" t="str">
        <f>IF(ユーザー別卸価格!L545="","", IF(ISNUMBER(ユーザー別卸価格!L545),IF(入力!$C$25=1,ROUNDDOWN(IF(入力!$C$21=1,ユーザー別卸価格!L545/(100-入力!$C$22)%,ユーザー別卸価格!L545+入力!$C$23),-入力!$C$24),IF(入力!$C$25=2,ROUNDUP(IF(入力!$C$21=1,ユーザー別卸価格!L545/(100-入力!$C$22)%,ユーザー別卸価格!L545+入力!$C$23),-入力!$C$24),ROUND(IF(入力!$C$21=1,ユーザー別卸価格!L545/(100-入力!$C$22)%,ユーザー別卸価格!L545+入力!$C$23),-入力!$C$24))),ユーザー別卸価格!L545))</f>
        <v/>
      </c>
      <c r="M545" s="96">
        <f>'6桁'!M545</f>
        <v>0</v>
      </c>
      <c r="N545" s="95" t="str">
        <f>IF(ユーザー別卸価格!N545="","", IF(ISNUMBER(ユーザー別卸価格!N545),IF(入力!$C$25=1,ROUNDDOWN(IF(入力!$C$21=1,ユーザー別卸価格!N545/(100-入力!$C$22)%,ユーザー別卸価格!N545+入力!$C$23),-入力!$C$24),IF(入力!$C$25=2,ROUNDUP(IF(入力!$C$21=1,ユーザー別卸価格!N545/(100-入力!$C$22)%,ユーザー別卸価格!N545+入力!$C$23),-入力!$C$24),ROUND(IF(入力!$C$21=1,ユーザー別卸価格!N545/(100-入力!$C$22)%,ユーザー別卸価格!N545+入力!$C$23),-入力!$C$24))),ユーザー別卸価格!N545))</f>
        <v/>
      </c>
      <c r="O545" s="96">
        <f>'6桁'!O545</f>
        <v>0</v>
      </c>
      <c r="P545" s="456" t="str">
        <f>IF(ユーザー別卸価格!P545="","", IF(ISNUMBER(ユーザー別卸価格!P545),IF(入力!$C$25=1,ROUNDDOWN(IF(入力!$C$21=1,ユーザー別卸価格!P545/(100-入力!$C$22)%,ユーザー別卸価格!P545+入力!$C$23),-入力!$C$24),IF(入力!$C$25=2,ROUNDUP(IF(入力!$C$21=1,ユーザー別卸価格!P545/(100-入力!$C$22)%,ユーザー別卸価格!P545+入力!$C$23),-入力!$C$24),ROUND(IF(入力!$C$21=1,ユーザー別卸価格!P545/(100-入力!$C$22)%,ユーザー別卸価格!P545+入力!$C$23),-入力!$C$24))),ユーザー別卸価格!P545))</f>
        <v>卸価格設定なし</v>
      </c>
      <c r="Q545" s="96" t="str">
        <f>'6桁'!Q545</f>
        <v>⑨Q
WL</v>
      </c>
      <c r="R545" s="95" t="str">
        <f>IF(ユーザー別卸価格!R545="","", IF(ISNUMBER(ユーザー別卸価格!R545),IF(入力!$C$25=1,ROUNDDOWN(IF(入力!$C$21=1,ユーザー別卸価格!R545/(100-入力!$C$22)%,ユーザー別卸価格!R545+入力!$C$23),-入力!$C$24),IF(入力!$C$25=2,ROUNDUP(IF(入力!$C$21=1,ユーザー別卸価格!R545/(100-入力!$C$22)%,ユーザー別卸価格!R545+入力!$C$23),-入力!$C$24),ROUND(IF(入力!$C$21=1,ユーザー別卸価格!R545/(100-入力!$C$22)%,ユーザー別卸価格!R545+入力!$C$23),-入力!$C$24))),ユーザー別卸価格!R545))</f>
        <v/>
      </c>
      <c r="S545" s="96">
        <f>'6桁'!S545</f>
        <v>0</v>
      </c>
      <c r="T545" s="95" t="str">
        <f>IF(ユーザー別卸価格!T545="","", IF(ISNUMBER(ユーザー別卸価格!T545),IF(入力!$C$25=1,ROUNDDOWN(IF(入力!$C$21=1,ユーザー別卸価格!T545/(100-入力!$C$22)%,ユーザー別卸価格!T545+入力!$C$23),-入力!$C$24),IF(入力!$C$25=2,ROUNDUP(IF(入力!$C$21=1,ユーザー別卸価格!T545/(100-入力!$C$22)%,ユーザー別卸価格!T545+入力!$C$23),-入力!$C$24),ROUND(IF(入力!$C$21=1,ユーザー別卸価格!T545/(100-入力!$C$22)%,ユーザー別卸価格!T545+入力!$C$23),-入力!$C$24))),ユーザー別卸価格!T545))</f>
        <v/>
      </c>
      <c r="U545" s="96">
        <f>'6桁'!U545</f>
        <v>0</v>
      </c>
      <c r="V545" s="456" t="str">
        <f>IF(ユーザー別卸価格!V545="","", IF(ISNUMBER(ユーザー別卸価格!V545),IF(入力!$E$25=1,ROUNDDOWN(IF(入力!$E$21=1,ユーザー別卸価格!V545/(100-入力!$E$22)%,ユーザー別卸価格!V545+入力!$E$23),-入力!$E$24),IF(入力!$E$25=2,ROUNDUP(IF(入力!$E$21=1,ユーザー別卸価格!V545/(100-入力!$E$22)%,ユーザー別卸価格!V545+入力!$E$23),-入力!$E$24),ROUND(IF(入力!$E$21=1,ユーザー別卸価格!V545/(100-入力!$E$22)%,ユーザー別卸価格!V545+入力!$E$23),-入力!$E$24))),ユーザー別卸価格!V545))</f>
        <v/>
      </c>
      <c r="W545" s="126">
        <f>'6桁'!W545</f>
        <v>0</v>
      </c>
      <c r="X545" s="456" t="str">
        <f>IF(ユーザー別卸価格!X545="","", IF(ISNUMBER(ユーザー別卸価格!X545),IF(入力!$E$25=1,ROUNDDOWN(IF(入力!$E$21=1,ユーザー別卸価格!X545/(100-入力!$E$22)%,ユーザー別卸価格!X545+入力!$E$23),-入力!$E$24),IF(入力!$E$25=2,ROUNDUP(IF(入力!$E$21=1,ユーザー別卸価格!X545/(100-入力!$E$22)%,ユーザー別卸価格!X545+入力!$E$23),-入力!$E$24),ROUND(IF(入力!$E$21=1,ユーザー別卸価格!X545/(100-入力!$E$22)%,ユーザー別卸価格!X545+入力!$E$23),-入力!$E$24))),ユーザー別卸価格!X545))</f>
        <v/>
      </c>
      <c r="Y545" s="20">
        <f>'6桁'!Y545</f>
        <v>0</v>
      </c>
    </row>
    <row r="546" spans="2:25" ht="30" customHeight="1">
      <c r="B546" s="503"/>
      <c r="C546" s="500" t="s">
        <v>2021</v>
      </c>
      <c r="D546" s="605"/>
      <c r="E546" s="500" t="s">
        <v>2027</v>
      </c>
      <c r="F546" s="587"/>
      <c r="G546" s="342"/>
      <c r="H546" s="95" t="str">
        <f>IF(ユーザー別卸価格!H546="","", IF(ISNUMBER(ユーザー別卸価格!H546),IF(入力!$C$25=1,ROUNDDOWN(IF(入力!$C$21=1,ユーザー別卸価格!H546/(100-入力!$C$22)%,ユーザー別卸価格!H546+入力!$C$23),-入力!$C$24),IF(入力!$C$25=2,ROUNDUP(IF(入力!$C$21=1,ユーザー別卸価格!H546/(100-入力!$C$22)%,ユーザー別卸価格!H546+入力!$C$23),-入力!$C$24),ROUND(IF(入力!$C$21=1,ユーザー別卸価格!H546/(100-入力!$C$22)%,ユーザー別卸価格!H546+入力!$C$23),-入力!$C$24))),ユーザー別卸価格!H546))</f>
        <v/>
      </c>
      <c r="I546" s="96">
        <f>'6桁'!I546</f>
        <v>0</v>
      </c>
      <c r="J546" s="95" t="str">
        <f>IF(ユーザー別卸価格!J546="","", IF(ISNUMBER(ユーザー別卸価格!J546),IF(入力!$C$25=1,ROUNDDOWN(IF(入力!$C$21=1,ユーザー別卸価格!J546/(100-入力!$C$22)%,ユーザー別卸価格!J546+入力!$C$23),-入力!$C$24),IF(入力!$C$25=2,ROUNDUP(IF(入力!$C$21=1,ユーザー別卸価格!J546/(100-入力!$C$22)%,ユーザー別卸価格!J546+入力!$C$23),-入力!$C$24),ROUND(IF(入力!$C$21=1,ユーザー別卸価格!J546/(100-入力!$C$22)%,ユーザー別卸価格!J546+入力!$C$23),-入力!$C$24))),ユーザー別卸価格!J546))</f>
        <v/>
      </c>
      <c r="K546" s="96">
        <f>'6桁'!K546</f>
        <v>0</v>
      </c>
      <c r="L546" s="95" t="str">
        <f>IF(ユーザー別卸価格!L546="","", IF(ISNUMBER(ユーザー別卸価格!L546),IF(入力!$C$25=1,ROUNDDOWN(IF(入力!$C$21=1,ユーザー別卸価格!L546/(100-入力!$C$22)%,ユーザー別卸価格!L546+入力!$C$23),-入力!$C$24),IF(入力!$C$25=2,ROUNDUP(IF(入力!$C$21=1,ユーザー別卸価格!L546/(100-入力!$C$22)%,ユーザー別卸価格!L546+入力!$C$23),-入力!$C$24),ROUND(IF(入力!$C$21=1,ユーザー別卸価格!L546/(100-入力!$C$22)%,ユーザー別卸価格!L546+入力!$C$23),-入力!$C$24))),ユーザー別卸価格!L546))</f>
        <v/>
      </c>
      <c r="M546" s="96">
        <f>'6桁'!M546</f>
        <v>0</v>
      </c>
      <c r="N546" s="95" t="str">
        <f>IF(ユーザー別卸価格!N546="","", IF(ISNUMBER(ユーザー別卸価格!N546),IF(入力!$C$25=1,ROUNDDOWN(IF(入力!$C$21=1,ユーザー別卸価格!N546/(100-入力!$C$22)%,ユーザー別卸価格!N546+入力!$C$23),-入力!$C$24),IF(入力!$C$25=2,ROUNDUP(IF(入力!$C$21=1,ユーザー別卸価格!N546/(100-入力!$C$22)%,ユーザー別卸価格!N546+入力!$C$23),-入力!$C$24),ROUND(IF(入力!$C$21=1,ユーザー別卸価格!N546/(100-入力!$C$22)%,ユーザー別卸価格!N546+入力!$C$23),-入力!$C$24))),ユーザー別卸価格!N546))</f>
        <v/>
      </c>
      <c r="O546" s="96">
        <f>'6桁'!O546</f>
        <v>0</v>
      </c>
      <c r="P546" s="456" t="str">
        <f>IF(ユーザー別卸価格!P546="","", IF(ISNUMBER(ユーザー別卸価格!P546),IF(入力!$C$25=1,ROUNDDOWN(IF(入力!$C$21=1,ユーザー別卸価格!P546/(100-入力!$C$22)%,ユーザー別卸価格!P546+入力!$C$23),-入力!$C$24),IF(入力!$C$25=2,ROUNDUP(IF(入力!$C$21=1,ユーザー別卸価格!P546/(100-入力!$C$22)%,ユーザー別卸価格!P546+入力!$C$23),-入力!$C$24),ROUND(IF(入力!$C$21=1,ユーザー別卸価格!P546/(100-入力!$C$22)%,ユーザー別卸価格!P546+入力!$C$23),-入力!$C$24))),ユーザー別卸価格!P546))</f>
        <v>卸価格設定なし</v>
      </c>
      <c r="Q546" s="96" t="str">
        <f>'6桁'!Q546</f>
        <v>⑨Q
WL</v>
      </c>
      <c r="R546" s="95" t="str">
        <f>IF(ユーザー別卸価格!R546="","", IF(ISNUMBER(ユーザー別卸価格!R546),IF(入力!$C$25=1,ROUNDDOWN(IF(入力!$C$21=1,ユーザー別卸価格!R546/(100-入力!$C$22)%,ユーザー別卸価格!R546+入力!$C$23),-入力!$C$24),IF(入力!$C$25=2,ROUNDUP(IF(入力!$C$21=1,ユーザー別卸価格!R546/(100-入力!$C$22)%,ユーザー別卸価格!R546+入力!$C$23),-入力!$C$24),ROUND(IF(入力!$C$21=1,ユーザー別卸価格!R546/(100-入力!$C$22)%,ユーザー別卸価格!R546+入力!$C$23),-入力!$C$24))),ユーザー別卸価格!R546))</f>
        <v/>
      </c>
      <c r="S546" s="96">
        <f>'6桁'!S546</f>
        <v>0</v>
      </c>
      <c r="T546" s="95" t="str">
        <f>IF(ユーザー別卸価格!T546="","", IF(ISNUMBER(ユーザー別卸価格!T546),IF(入力!$C$25=1,ROUNDDOWN(IF(入力!$C$21=1,ユーザー別卸価格!T546/(100-入力!$C$22)%,ユーザー別卸価格!T546+入力!$C$23),-入力!$C$24),IF(入力!$C$25=2,ROUNDUP(IF(入力!$C$21=1,ユーザー別卸価格!T546/(100-入力!$C$22)%,ユーザー別卸価格!T546+入力!$C$23),-入力!$C$24),ROUND(IF(入力!$C$21=1,ユーザー別卸価格!T546/(100-入力!$C$22)%,ユーザー別卸価格!T546+入力!$C$23),-入力!$C$24))),ユーザー別卸価格!T546))</f>
        <v/>
      </c>
      <c r="U546" s="96">
        <f>'6桁'!U546</f>
        <v>0</v>
      </c>
      <c r="V546" s="456" t="str">
        <f>IF(ユーザー別卸価格!V546="","", IF(ISNUMBER(ユーザー別卸価格!V546),IF(入力!$E$25=1,ROUNDDOWN(IF(入力!$E$21=1,ユーザー別卸価格!V546/(100-入力!$E$22)%,ユーザー別卸価格!V546+入力!$E$23),-入力!$E$24),IF(入力!$E$25=2,ROUNDUP(IF(入力!$E$21=1,ユーザー別卸価格!V546/(100-入力!$E$22)%,ユーザー別卸価格!V546+入力!$E$23),-入力!$E$24),ROUND(IF(入力!$E$21=1,ユーザー別卸価格!V546/(100-入力!$E$22)%,ユーザー別卸価格!V546+入力!$E$23),-入力!$E$24))),ユーザー別卸価格!V546))</f>
        <v/>
      </c>
      <c r="W546" s="126">
        <f>'6桁'!W546</f>
        <v>0</v>
      </c>
      <c r="X546" s="456" t="str">
        <f>IF(ユーザー別卸価格!X546="","", IF(ISNUMBER(ユーザー別卸価格!X546),IF(入力!$E$25=1,ROUNDDOWN(IF(入力!$E$21=1,ユーザー別卸価格!X546/(100-入力!$E$22)%,ユーザー別卸価格!X546+入力!$E$23),-入力!$E$24),IF(入力!$E$25=2,ROUNDUP(IF(入力!$E$21=1,ユーザー別卸価格!X546/(100-入力!$E$22)%,ユーザー別卸価格!X546+入力!$E$23),-入力!$E$24),ROUND(IF(入力!$E$21=1,ユーザー別卸価格!X546/(100-入力!$E$22)%,ユーザー別卸価格!X546+入力!$E$23),-入力!$E$24))),ユーザー別卸価格!X546))</f>
        <v/>
      </c>
      <c r="Y546" s="20">
        <f>'6桁'!Y546</f>
        <v>0</v>
      </c>
    </row>
    <row r="547" spans="2:25" ht="30" customHeight="1">
      <c r="B547" s="503"/>
      <c r="C547" s="500" t="s">
        <v>379</v>
      </c>
      <c r="D547" s="605"/>
      <c r="E547" s="500">
        <v>91</v>
      </c>
      <c r="F547" s="587"/>
      <c r="G547" s="342"/>
      <c r="H547" s="95" t="str">
        <f>IF(ユーザー別卸価格!H547="","", IF(ISNUMBER(ユーザー別卸価格!H547),IF(入力!$C$25=1,ROUNDDOWN(IF(入力!$C$21=1,ユーザー別卸価格!H547/(100-入力!$C$22)%,ユーザー別卸価格!H547+入力!$C$23),-入力!$C$24),IF(入力!$C$25=2,ROUNDUP(IF(入力!$C$21=1,ユーザー別卸価格!H547/(100-入力!$C$22)%,ユーザー別卸価格!H547+入力!$C$23),-入力!$C$24),ROUND(IF(入力!$C$21=1,ユーザー別卸価格!H547/(100-入力!$C$22)%,ユーザー別卸価格!H547+入力!$C$23),-入力!$C$24))),ユーザー別卸価格!H547))</f>
        <v/>
      </c>
      <c r="I547" s="96">
        <f>'6桁'!I547</f>
        <v>0</v>
      </c>
      <c r="J547" s="95" t="str">
        <f>IF(ユーザー別卸価格!J547="","", IF(ISNUMBER(ユーザー別卸価格!J547),IF(入力!$C$25=1,ROUNDDOWN(IF(入力!$C$21=1,ユーザー別卸価格!J547/(100-入力!$C$22)%,ユーザー別卸価格!J547+入力!$C$23),-入力!$C$24),IF(入力!$C$25=2,ROUNDUP(IF(入力!$C$21=1,ユーザー別卸価格!J547/(100-入力!$C$22)%,ユーザー別卸価格!J547+入力!$C$23),-入力!$C$24),ROUND(IF(入力!$C$21=1,ユーザー別卸価格!J547/(100-入力!$C$22)%,ユーザー別卸価格!J547+入力!$C$23),-入力!$C$24))),ユーザー別卸価格!J547))</f>
        <v/>
      </c>
      <c r="K547" s="96">
        <f>'6桁'!K547</f>
        <v>0</v>
      </c>
      <c r="L547" s="95">
        <f>IF(ユーザー別卸価格!L547="","", IF(ISNUMBER(ユーザー別卸価格!L547),IF(入力!$C$25=1,ROUNDDOWN(IF(入力!$C$21=1,ユーザー別卸価格!L547/(100-入力!$C$22)%,ユーザー別卸価格!L547+入力!$C$23),-入力!$C$24),IF(入力!$C$25=2,ROUNDUP(IF(入力!$C$21=1,ユーザー別卸価格!L547/(100-入力!$C$22)%,ユーザー別卸価格!L547+入力!$C$23),-入力!$C$24),ROUND(IF(入力!$C$21=1,ユーザー別卸価格!L547/(100-入力!$C$22)%,ユーザー別卸価格!L547+入力!$C$23),-入力!$C$24))),ユーザー別卸価格!L547))</f>
        <v>16400</v>
      </c>
      <c r="M547" s="96" t="str">
        <f>'6桁'!M547</f>
        <v>S</v>
      </c>
      <c r="N547" s="95">
        <f>IF(ユーザー別卸価格!N547="","", IF(ISNUMBER(ユーザー別卸価格!N547),IF(入力!$C$25=1,ROUNDDOWN(IF(入力!$C$21=1,ユーザー別卸価格!N547/(100-入力!$C$22)%,ユーザー別卸価格!N547+入力!$C$23),-入力!$C$24),IF(入力!$C$25=2,ROUNDUP(IF(入力!$C$21=1,ユーザー別卸価格!N547/(100-入力!$C$22)%,ユーザー別卸価格!N547+入力!$C$23),-入力!$C$24),ROUND(IF(入力!$C$21=1,ユーザー別卸価格!N547/(100-入力!$C$22)%,ユーザー別卸価格!N547+入力!$C$23),-入力!$C$24))),ユーザー別卸価格!N547))</f>
        <v>17600</v>
      </c>
      <c r="O547" s="96" t="str">
        <f>'6桁'!O547</f>
        <v>S
RBL</v>
      </c>
      <c r="P547" s="456" t="str">
        <f>IF(ユーザー別卸価格!P547="","", IF(ISNUMBER(ユーザー別卸価格!P547),IF(入力!$C$25=1,ROUNDDOWN(IF(入力!$C$21=1,ユーザー別卸価格!P547/(100-入力!$C$22)%,ユーザー別卸価格!P547+入力!$C$23),-入力!$C$24),IF(入力!$C$25=2,ROUNDUP(IF(入力!$C$21=1,ユーザー別卸価格!P547/(100-入力!$C$22)%,ユーザー別卸価格!P547+入力!$C$23),-入力!$C$24),ROUND(IF(入力!$C$21=1,ユーザー別卸価格!P547/(100-入力!$C$22)%,ユーザー別卸価格!P547+入力!$C$23),-入力!$C$24))),ユーザー別卸価格!P547))</f>
        <v/>
      </c>
      <c r="Q547" s="96">
        <f>'6桁'!Q547</f>
        <v>0</v>
      </c>
      <c r="R547" s="95" t="str">
        <f>IF(ユーザー別卸価格!R547="","", IF(ISNUMBER(ユーザー別卸価格!R547),IF(入力!$C$25=1,ROUNDDOWN(IF(入力!$C$21=1,ユーザー別卸価格!R547/(100-入力!$C$22)%,ユーザー別卸価格!R547+入力!$C$23),-入力!$C$24),IF(入力!$C$25=2,ROUNDUP(IF(入力!$C$21=1,ユーザー別卸価格!R547/(100-入力!$C$22)%,ユーザー別卸価格!R547+入力!$C$23),-入力!$C$24),ROUND(IF(入力!$C$21=1,ユーザー別卸価格!R547/(100-入力!$C$22)%,ユーザー別卸価格!R547+入力!$C$23),-入力!$C$24))),ユーザー別卸価格!R547))</f>
        <v/>
      </c>
      <c r="S547" s="96">
        <f>'6桁'!S547</f>
        <v>0</v>
      </c>
      <c r="T547" s="95" t="str">
        <f>IF(ユーザー別卸価格!T547="","", IF(ISNUMBER(ユーザー別卸価格!T547),IF(入力!$C$25=1,ROUNDDOWN(IF(入力!$C$21=1,ユーザー別卸価格!T547/(100-入力!$C$22)%,ユーザー別卸価格!T547+入力!$C$23),-入力!$C$24),IF(入力!$C$25=2,ROUNDUP(IF(入力!$C$21=1,ユーザー別卸価格!T547/(100-入力!$C$22)%,ユーザー別卸価格!T547+入力!$C$23),-入力!$C$24),ROUND(IF(入力!$C$21=1,ユーザー別卸価格!T547/(100-入力!$C$22)%,ユーザー別卸価格!T547+入力!$C$23),-入力!$C$24))),ユーザー別卸価格!T547))</f>
        <v/>
      </c>
      <c r="U547" s="96">
        <f>'6桁'!U547</f>
        <v>0</v>
      </c>
      <c r="V547" s="456" t="str">
        <f>IF(ユーザー別卸価格!V547="","", IF(ISNUMBER(ユーザー別卸価格!V547),IF(入力!$E$25=1,ROUNDDOWN(IF(入力!$E$21=1,ユーザー別卸価格!V547/(100-入力!$E$22)%,ユーザー別卸価格!V547+入力!$E$23),-入力!$E$24),IF(入力!$E$25=2,ROUNDUP(IF(入力!$E$21=1,ユーザー別卸価格!V547/(100-入力!$E$22)%,ユーザー別卸価格!V547+入力!$E$23),-入力!$E$24),ROUND(IF(入力!$E$21=1,ユーザー別卸価格!V547/(100-入力!$E$22)%,ユーザー別卸価格!V547+入力!$E$23),-入力!$E$24))),ユーザー別卸価格!V547))</f>
        <v>卸価格設定なし</v>
      </c>
      <c r="W547" s="126" t="str">
        <f>'6桁'!W547</f>
        <v>S</v>
      </c>
      <c r="X547" s="456" t="str">
        <f>IF(ユーザー別卸価格!X547="","", IF(ISNUMBER(ユーザー別卸価格!X547),IF(入力!$E$25=1,ROUNDDOWN(IF(入力!$E$21=1,ユーザー別卸価格!X547/(100-入力!$E$22)%,ユーザー別卸価格!X547+入力!$E$23),-入力!$E$24),IF(入力!$E$25=2,ROUNDUP(IF(入力!$E$21=1,ユーザー別卸価格!X547/(100-入力!$E$22)%,ユーザー別卸価格!X547+入力!$E$23),-入力!$E$24),ROUND(IF(入力!$E$21=1,ユーザー別卸価格!X547/(100-入力!$E$22)%,ユーザー別卸価格!X547+入力!$E$23),-入力!$E$24))),ユーザー別卸価格!X547))</f>
        <v/>
      </c>
      <c r="Y547" s="20">
        <f>'6桁'!Y547</f>
        <v>0</v>
      </c>
    </row>
    <row r="548" spans="2:25" ht="30" customHeight="1">
      <c r="B548" s="503"/>
      <c r="C548" s="500" t="s">
        <v>733</v>
      </c>
      <c r="D548" s="605"/>
      <c r="E548" s="500" t="s">
        <v>1349</v>
      </c>
      <c r="F548" s="587"/>
      <c r="G548" s="249"/>
      <c r="H548" s="319" t="str">
        <f>IF(ユーザー別卸価格!H548="","", IF(ISNUMBER(ユーザー別卸価格!H548),IF(入力!$C$25=1,ROUNDDOWN(IF(入力!$C$21=1,ユーザー別卸価格!H548/(100-入力!$C$22)%,ユーザー別卸価格!H548+入力!$C$23),-入力!$C$24),IF(入力!$C$25=2,ROUNDUP(IF(入力!$C$21=1,ユーザー別卸価格!H548/(100-入力!$C$22)%,ユーザー別卸価格!H548+入力!$C$23),-入力!$C$24),ROUND(IF(入力!$C$21=1,ユーザー別卸価格!H548/(100-入力!$C$22)%,ユーザー別卸価格!H548+入力!$C$23),-入力!$C$24))),ユーザー別卸価格!H548))</f>
        <v/>
      </c>
      <c r="I548" s="359">
        <f>'6桁'!I548</f>
        <v>0</v>
      </c>
      <c r="J548" s="319" t="str">
        <f>IF(ユーザー別卸価格!J548="","", IF(ISNUMBER(ユーザー別卸価格!J548),IF(入力!$C$25=1,ROUNDDOWN(IF(入力!$C$21=1,ユーザー別卸価格!J548/(100-入力!$C$22)%,ユーザー別卸価格!J548+入力!$C$23),-入力!$C$24),IF(入力!$C$25=2,ROUNDUP(IF(入力!$C$21=1,ユーザー別卸価格!J548/(100-入力!$C$22)%,ユーザー別卸価格!J548+入力!$C$23),-入力!$C$24),ROUND(IF(入力!$C$21=1,ユーザー別卸価格!J548/(100-入力!$C$22)%,ユーザー別卸価格!J548+入力!$C$23),-入力!$C$24))),ユーザー別卸価格!J548))</f>
        <v/>
      </c>
      <c r="K548" s="359">
        <f>'6桁'!K548</f>
        <v>0</v>
      </c>
      <c r="L548" s="319" t="str">
        <f>IF(ユーザー別卸価格!L548="","", IF(ISNUMBER(ユーザー別卸価格!L548),IF(入力!$C$25=1,ROUNDDOWN(IF(入力!$C$21=1,ユーザー別卸価格!L548/(100-入力!$C$22)%,ユーザー別卸価格!L548+入力!$C$23),-入力!$C$24),IF(入力!$C$25=2,ROUNDUP(IF(入力!$C$21=1,ユーザー別卸価格!L548/(100-入力!$C$22)%,ユーザー別卸価格!L548+入力!$C$23),-入力!$C$24),ROUND(IF(入力!$C$21=1,ユーザー別卸価格!L548/(100-入力!$C$22)%,ユーザー別卸価格!L548+入力!$C$23),-入力!$C$24))),ユーザー別卸価格!L548))</f>
        <v/>
      </c>
      <c r="M548" s="359">
        <f>'6桁'!M548</f>
        <v>0</v>
      </c>
      <c r="N548" s="319" t="str">
        <f>IF(ユーザー別卸価格!N548="","", IF(ISNUMBER(ユーザー別卸価格!N548),IF(入力!$C$25=1,ROUNDDOWN(IF(入力!$C$21=1,ユーザー別卸価格!N548/(100-入力!$C$22)%,ユーザー別卸価格!N548+入力!$C$23),-入力!$C$24),IF(入力!$C$25=2,ROUNDUP(IF(入力!$C$21=1,ユーザー別卸価格!N548/(100-入力!$C$22)%,ユーザー別卸価格!N548+入力!$C$23),-入力!$C$24),ROUND(IF(入力!$C$21=1,ユーザー別卸価格!N548/(100-入力!$C$22)%,ユーザー別卸価格!N548+入力!$C$23),-入力!$C$24))),ユーザー別卸価格!N548))</f>
        <v/>
      </c>
      <c r="O548" s="359">
        <f>'6桁'!O548</f>
        <v>0</v>
      </c>
      <c r="P548" s="474" t="str">
        <f>IF(ユーザー別卸価格!P548="","", IF(ISNUMBER(ユーザー別卸価格!P548),IF(入力!$C$25=1,ROUNDDOWN(IF(入力!$C$21=1,ユーザー別卸価格!P548/(100-入力!$C$22)%,ユーザー別卸価格!P548+入力!$C$23),-入力!$C$24),IF(入力!$C$25=2,ROUNDUP(IF(入力!$C$21=1,ユーザー別卸価格!P548/(100-入力!$C$22)%,ユーザー別卸価格!P548+入力!$C$23),-入力!$C$24),ROUND(IF(入力!$C$21=1,ユーザー別卸価格!P548/(100-入力!$C$22)%,ユーザー別卸価格!P548+入力!$C$23),-入力!$C$24))),ユーザー別卸価格!P548))</f>
        <v>卸価格設定なし</v>
      </c>
      <c r="Q548" s="359" t="str">
        <f>'6桁'!Q548</f>
        <v>⑨N
WL</v>
      </c>
      <c r="R548" s="319" t="str">
        <f>IF(ユーザー別卸価格!R548="","", IF(ISNUMBER(ユーザー別卸価格!R548),IF(入力!$C$25=1,ROUNDDOWN(IF(入力!$C$21=1,ユーザー別卸価格!R548/(100-入力!$C$22)%,ユーザー別卸価格!R548+入力!$C$23),-入力!$C$24),IF(入力!$C$25=2,ROUNDUP(IF(入力!$C$21=1,ユーザー別卸価格!R548/(100-入力!$C$22)%,ユーザー別卸価格!R548+入力!$C$23),-入力!$C$24),ROUND(IF(入力!$C$21=1,ユーザー別卸価格!R548/(100-入力!$C$22)%,ユーザー別卸価格!R548+入力!$C$23),-入力!$C$24))),ユーザー別卸価格!R548))</f>
        <v/>
      </c>
      <c r="S548" s="359">
        <f>'6桁'!S548</f>
        <v>0</v>
      </c>
      <c r="T548" s="319" t="str">
        <f>IF(ユーザー別卸価格!T548="","", IF(ISNUMBER(ユーザー別卸価格!T548),IF(入力!$C$25=1,ROUNDDOWN(IF(入力!$C$21=1,ユーザー別卸価格!T548/(100-入力!$C$22)%,ユーザー別卸価格!T548+入力!$C$23),-入力!$C$24),IF(入力!$C$25=2,ROUNDUP(IF(入力!$C$21=1,ユーザー別卸価格!T548/(100-入力!$C$22)%,ユーザー別卸価格!T548+入力!$C$23),-入力!$C$24),ROUND(IF(入力!$C$21=1,ユーザー別卸価格!T548/(100-入力!$C$22)%,ユーザー別卸価格!T548+入力!$C$23),-入力!$C$24))),ユーザー別卸価格!T548))</f>
        <v/>
      </c>
      <c r="U548" s="359">
        <f>'6桁'!U548</f>
        <v>0</v>
      </c>
      <c r="V548" s="474" t="str">
        <f>IF(ユーザー別卸価格!V548="","", IF(ISNUMBER(ユーザー別卸価格!V548),IF(入力!$E$25=1,ROUNDDOWN(IF(入力!$E$21=1,ユーザー別卸価格!V548/(100-入力!$E$22)%,ユーザー別卸価格!V548+入力!$E$23),-入力!$E$24),IF(入力!$E$25=2,ROUNDUP(IF(入力!$E$21=1,ユーザー別卸価格!V548/(100-入力!$E$22)%,ユーザー別卸価格!V548+入力!$E$23),-入力!$E$24),ROUND(IF(入力!$E$21=1,ユーザー別卸価格!V548/(100-入力!$E$22)%,ユーザー別卸価格!V548+入力!$E$23),-入力!$E$24))),ユーザー別卸価格!V548))</f>
        <v/>
      </c>
      <c r="W548" s="132">
        <f>'6桁'!W548</f>
        <v>0</v>
      </c>
      <c r="X548" s="474" t="str">
        <f>IF(ユーザー別卸価格!X548="","", IF(ISNUMBER(ユーザー別卸価格!X548),IF(入力!$E$25=1,ROUNDDOWN(IF(入力!$E$21=1,ユーザー別卸価格!X548/(100-入力!$E$22)%,ユーザー別卸価格!X548+入力!$E$23),-入力!$E$24),IF(入力!$E$25=2,ROUNDUP(IF(入力!$E$21=1,ユーザー別卸価格!X548/(100-入力!$E$22)%,ユーザー別卸価格!X548+入力!$E$23),-入力!$E$24),ROUND(IF(入力!$E$21=1,ユーザー別卸価格!X548/(100-入力!$E$22)%,ユーザー別卸価格!X548+入力!$E$23),-入力!$E$24))),ユーザー別卸価格!X548))</f>
        <v>卸価格設定なし</v>
      </c>
      <c r="Y548" s="236" t="str">
        <f>'6桁'!Y548</f>
        <v>L</v>
      </c>
    </row>
    <row r="549" spans="2:25" ht="30" customHeight="1">
      <c r="B549" s="503"/>
      <c r="C549" s="500" t="s">
        <v>2022</v>
      </c>
      <c r="D549" s="605"/>
      <c r="E549" s="500" t="s">
        <v>2028</v>
      </c>
      <c r="F549" s="587"/>
      <c r="G549" s="249"/>
      <c r="H549" s="319" t="str">
        <f>IF(ユーザー別卸価格!H549="","", IF(ISNUMBER(ユーザー別卸価格!H549),IF(入力!$C$25=1,ROUNDDOWN(IF(入力!$C$21=1,ユーザー別卸価格!H549/(100-入力!$C$22)%,ユーザー別卸価格!H549+入力!$C$23),-入力!$C$24),IF(入力!$C$25=2,ROUNDUP(IF(入力!$C$21=1,ユーザー別卸価格!H549/(100-入力!$C$22)%,ユーザー別卸価格!H549+入力!$C$23),-入力!$C$24),ROUND(IF(入力!$C$21=1,ユーザー別卸価格!H549/(100-入力!$C$22)%,ユーザー別卸価格!H549+入力!$C$23),-入力!$C$24))),ユーザー別卸価格!H549))</f>
        <v/>
      </c>
      <c r="I549" s="359">
        <f>'6桁'!I549</f>
        <v>0</v>
      </c>
      <c r="J549" s="319" t="str">
        <f>IF(ユーザー別卸価格!J549="","", IF(ISNUMBER(ユーザー別卸価格!J549),IF(入力!$C$25=1,ROUNDDOWN(IF(入力!$C$21=1,ユーザー別卸価格!J549/(100-入力!$C$22)%,ユーザー別卸価格!J549+入力!$C$23),-入力!$C$24),IF(入力!$C$25=2,ROUNDUP(IF(入力!$C$21=1,ユーザー別卸価格!J549/(100-入力!$C$22)%,ユーザー別卸価格!J549+入力!$C$23),-入力!$C$24),ROUND(IF(入力!$C$21=1,ユーザー別卸価格!J549/(100-入力!$C$22)%,ユーザー別卸価格!J549+入力!$C$23),-入力!$C$24))),ユーザー別卸価格!J549))</f>
        <v/>
      </c>
      <c r="K549" s="359">
        <f>'6桁'!K549</f>
        <v>0</v>
      </c>
      <c r="L549" s="319" t="str">
        <f>IF(ユーザー別卸価格!L549="","", IF(ISNUMBER(ユーザー別卸価格!L549),IF(入力!$C$25=1,ROUNDDOWN(IF(入力!$C$21=1,ユーザー別卸価格!L549/(100-入力!$C$22)%,ユーザー別卸価格!L549+入力!$C$23),-入力!$C$24),IF(入力!$C$25=2,ROUNDUP(IF(入力!$C$21=1,ユーザー別卸価格!L549/(100-入力!$C$22)%,ユーザー別卸価格!L549+入力!$C$23),-入力!$C$24),ROUND(IF(入力!$C$21=1,ユーザー別卸価格!L549/(100-入力!$C$22)%,ユーザー別卸価格!L549+入力!$C$23),-入力!$C$24))),ユーザー別卸価格!L549))</f>
        <v/>
      </c>
      <c r="M549" s="359">
        <f>'6桁'!M549</f>
        <v>0</v>
      </c>
      <c r="N549" s="319" t="str">
        <f>IF(ユーザー別卸価格!N549="","", IF(ISNUMBER(ユーザー別卸価格!N549),IF(入力!$C$25=1,ROUNDDOWN(IF(入力!$C$21=1,ユーザー別卸価格!N549/(100-入力!$C$22)%,ユーザー別卸価格!N549+入力!$C$23),-入力!$C$24),IF(入力!$C$25=2,ROUNDUP(IF(入力!$C$21=1,ユーザー別卸価格!N549/(100-入力!$C$22)%,ユーザー別卸価格!N549+入力!$C$23),-入力!$C$24),ROUND(IF(入力!$C$21=1,ユーザー別卸価格!N549/(100-入力!$C$22)%,ユーザー別卸価格!N549+入力!$C$23),-入力!$C$24))),ユーザー別卸価格!N549))</f>
        <v/>
      </c>
      <c r="O549" s="359">
        <f>'6桁'!O549</f>
        <v>0</v>
      </c>
      <c r="P549" s="474" t="str">
        <f>IF(ユーザー別卸価格!P549="","", IF(ISNUMBER(ユーザー別卸価格!P549),IF(入力!$C$25=1,ROUNDDOWN(IF(入力!$C$21=1,ユーザー別卸価格!P549/(100-入力!$C$22)%,ユーザー別卸価格!P549+入力!$C$23),-入力!$C$24),IF(入力!$C$25=2,ROUNDUP(IF(入力!$C$21=1,ユーザー別卸価格!P549/(100-入力!$C$22)%,ユーザー別卸価格!P549+入力!$C$23),-入力!$C$24),ROUND(IF(入力!$C$21=1,ユーザー別卸価格!P549/(100-入力!$C$22)%,ユーザー別卸価格!P549+入力!$C$23),-入力!$C$24))),ユーザー別卸価格!P549))</f>
        <v>卸価格設定なし</v>
      </c>
      <c r="Q549" s="359" t="str">
        <f>'6桁'!Q549</f>
        <v>⑧Q
WL</v>
      </c>
      <c r="R549" s="319" t="str">
        <f>IF(ユーザー別卸価格!R549="","", IF(ISNUMBER(ユーザー別卸価格!R549),IF(入力!$C$25=1,ROUNDDOWN(IF(入力!$C$21=1,ユーザー別卸価格!R549/(100-入力!$C$22)%,ユーザー別卸価格!R549+入力!$C$23),-入力!$C$24),IF(入力!$C$25=2,ROUNDUP(IF(入力!$C$21=1,ユーザー別卸価格!R549/(100-入力!$C$22)%,ユーザー別卸価格!R549+入力!$C$23),-入力!$C$24),ROUND(IF(入力!$C$21=1,ユーザー別卸価格!R549/(100-入力!$C$22)%,ユーザー別卸価格!R549+入力!$C$23),-入力!$C$24))),ユーザー別卸価格!R549))</f>
        <v/>
      </c>
      <c r="S549" s="359">
        <f>'6桁'!S549</f>
        <v>0</v>
      </c>
      <c r="T549" s="319" t="str">
        <f>IF(ユーザー別卸価格!T549="","", IF(ISNUMBER(ユーザー別卸価格!T549),IF(入力!$C$25=1,ROUNDDOWN(IF(入力!$C$21=1,ユーザー別卸価格!T549/(100-入力!$C$22)%,ユーザー別卸価格!T549+入力!$C$23),-入力!$C$24),IF(入力!$C$25=2,ROUNDUP(IF(入力!$C$21=1,ユーザー別卸価格!T549/(100-入力!$C$22)%,ユーザー別卸価格!T549+入力!$C$23),-入力!$C$24),ROUND(IF(入力!$C$21=1,ユーザー別卸価格!T549/(100-入力!$C$22)%,ユーザー別卸価格!T549+入力!$C$23),-入力!$C$24))),ユーザー別卸価格!T549))</f>
        <v/>
      </c>
      <c r="U549" s="359">
        <f>'6桁'!U549</f>
        <v>0</v>
      </c>
      <c r="V549" s="474" t="str">
        <f>IF(ユーザー別卸価格!V549="","", IF(ISNUMBER(ユーザー別卸価格!V549),IF(入力!$E$25=1,ROUNDDOWN(IF(入力!$E$21=1,ユーザー別卸価格!V549/(100-入力!$E$22)%,ユーザー別卸価格!V549+入力!$E$23),-入力!$E$24),IF(入力!$E$25=2,ROUNDUP(IF(入力!$E$21=1,ユーザー別卸価格!V549/(100-入力!$E$22)%,ユーザー別卸価格!V549+入力!$E$23),-入力!$E$24),ROUND(IF(入力!$E$21=1,ユーザー別卸価格!V549/(100-入力!$E$22)%,ユーザー別卸価格!V549+入力!$E$23),-入力!$E$24))),ユーザー別卸価格!V549))</f>
        <v/>
      </c>
      <c r="W549" s="132">
        <f>'6桁'!W549</f>
        <v>0</v>
      </c>
      <c r="X549" s="474" t="str">
        <f>IF(ユーザー別卸価格!X549="","", IF(ISNUMBER(ユーザー別卸価格!X549),IF(入力!$E$25=1,ROUNDDOWN(IF(入力!$E$21=1,ユーザー別卸価格!X549/(100-入力!$E$22)%,ユーザー別卸価格!X549+入力!$E$23),-入力!$E$24),IF(入力!$E$25=2,ROUNDUP(IF(入力!$E$21=1,ユーザー別卸価格!X549/(100-入力!$E$22)%,ユーザー別卸価格!X549+入力!$E$23),-入力!$E$24),ROUND(IF(入力!$E$21=1,ユーザー別卸価格!X549/(100-入力!$E$22)%,ユーザー別卸価格!X549+入力!$E$23),-入力!$E$24))),ユーザー別卸価格!X549))</f>
        <v/>
      </c>
      <c r="Y549" s="236">
        <f>'6桁'!Y549</f>
        <v>0</v>
      </c>
    </row>
    <row r="550" spans="2:25" ht="30" customHeight="1">
      <c r="B550" s="504"/>
      <c r="C550" s="560" t="s">
        <v>2023</v>
      </c>
      <c r="D550" s="607"/>
      <c r="E550" s="560" t="s">
        <v>2004</v>
      </c>
      <c r="F550" s="592"/>
      <c r="G550" s="354"/>
      <c r="H550" s="111" t="str">
        <f>IF(ユーザー別卸価格!H550="","", IF(ISNUMBER(ユーザー別卸価格!H550),IF(入力!$C$25=1,ROUNDDOWN(IF(入力!$C$21=1,ユーザー別卸価格!H550/(100-入力!$C$22)%,ユーザー別卸価格!H550+入力!$C$23),-入力!$C$24),IF(入力!$C$25=2,ROUNDUP(IF(入力!$C$21=1,ユーザー別卸価格!H550/(100-入力!$C$22)%,ユーザー別卸価格!H550+入力!$C$23),-入力!$C$24),ROUND(IF(入力!$C$21=1,ユーザー別卸価格!H550/(100-入力!$C$22)%,ユーザー別卸価格!H550+入力!$C$23),-入力!$C$24))),ユーザー別卸価格!H550))</f>
        <v/>
      </c>
      <c r="I550" s="99">
        <f>'6桁'!I550</f>
        <v>0</v>
      </c>
      <c r="J550" s="111" t="str">
        <f>IF(ユーザー別卸価格!J550="","", IF(ISNUMBER(ユーザー別卸価格!J550),IF(入力!$C$25=1,ROUNDDOWN(IF(入力!$C$21=1,ユーザー別卸価格!J550/(100-入力!$C$22)%,ユーザー別卸価格!J550+入力!$C$23),-入力!$C$24),IF(入力!$C$25=2,ROUNDUP(IF(入力!$C$21=1,ユーザー別卸価格!J550/(100-入力!$C$22)%,ユーザー別卸価格!J550+入力!$C$23),-入力!$C$24),ROUND(IF(入力!$C$21=1,ユーザー別卸価格!J550/(100-入力!$C$22)%,ユーザー別卸価格!J550+入力!$C$23),-入力!$C$24))),ユーザー別卸価格!J550))</f>
        <v/>
      </c>
      <c r="K550" s="99">
        <f>'6桁'!K550</f>
        <v>0</v>
      </c>
      <c r="L550" s="111" t="str">
        <f>IF(ユーザー別卸価格!L550="","", IF(ISNUMBER(ユーザー別卸価格!L550),IF(入力!$C$25=1,ROUNDDOWN(IF(入力!$C$21=1,ユーザー別卸価格!L550/(100-入力!$C$22)%,ユーザー別卸価格!L550+入力!$C$23),-入力!$C$24),IF(入力!$C$25=2,ROUNDUP(IF(入力!$C$21=1,ユーザー別卸価格!L550/(100-入力!$C$22)%,ユーザー別卸価格!L550+入力!$C$23),-入力!$C$24),ROUND(IF(入力!$C$21=1,ユーザー別卸価格!L550/(100-入力!$C$22)%,ユーザー別卸価格!L550+入力!$C$23),-入力!$C$24))),ユーザー別卸価格!L550))</f>
        <v/>
      </c>
      <c r="M550" s="99">
        <f>'6桁'!M550</f>
        <v>0</v>
      </c>
      <c r="N550" s="111" t="str">
        <f>IF(ユーザー別卸価格!N550="","", IF(ISNUMBER(ユーザー別卸価格!N550),IF(入力!$C$25=1,ROUNDDOWN(IF(入力!$C$21=1,ユーザー別卸価格!N550/(100-入力!$C$22)%,ユーザー別卸価格!N550+入力!$C$23),-入力!$C$24),IF(入力!$C$25=2,ROUNDUP(IF(入力!$C$21=1,ユーザー別卸価格!N550/(100-入力!$C$22)%,ユーザー別卸価格!N550+入力!$C$23),-入力!$C$24),ROUND(IF(入力!$C$21=1,ユーザー別卸価格!N550/(100-入力!$C$22)%,ユーザー別卸価格!N550+入力!$C$23),-入力!$C$24))),ユーザー別卸価格!N550))</f>
        <v/>
      </c>
      <c r="O550" s="99">
        <f>'6桁'!O550</f>
        <v>0</v>
      </c>
      <c r="P550" s="458" t="str">
        <f>IF(ユーザー別卸価格!P550="","", IF(ISNUMBER(ユーザー別卸価格!P550),IF(入力!$C$25=1,ROUNDDOWN(IF(入力!$C$21=1,ユーザー別卸価格!P550/(100-入力!$C$22)%,ユーザー別卸価格!P550+入力!$C$23),-入力!$C$24),IF(入力!$C$25=2,ROUNDUP(IF(入力!$C$21=1,ユーザー別卸価格!P550/(100-入力!$C$22)%,ユーザー別卸価格!P550+入力!$C$23),-入力!$C$24),ROUND(IF(入力!$C$21=1,ユーザー別卸価格!P550/(100-入力!$C$22)%,ユーザー別卸価格!P550+入力!$C$23),-入力!$C$24))),ユーザー別卸価格!P550))</f>
        <v>卸価格設定なし</v>
      </c>
      <c r="Q550" s="99" t="str">
        <f>'6桁'!Q550</f>
        <v>⑩Q
WL</v>
      </c>
      <c r="R550" s="111" t="str">
        <f>IF(ユーザー別卸価格!R550="","", IF(ISNUMBER(ユーザー別卸価格!R550),IF(入力!$C$25=1,ROUNDDOWN(IF(入力!$C$21=1,ユーザー別卸価格!R550/(100-入力!$C$22)%,ユーザー別卸価格!R550+入力!$C$23),-入力!$C$24),IF(入力!$C$25=2,ROUNDUP(IF(入力!$C$21=1,ユーザー別卸価格!R550/(100-入力!$C$22)%,ユーザー別卸価格!R550+入力!$C$23),-入力!$C$24),ROUND(IF(入力!$C$21=1,ユーザー別卸価格!R550/(100-入力!$C$22)%,ユーザー別卸価格!R550+入力!$C$23),-入力!$C$24))),ユーザー別卸価格!R550))</f>
        <v/>
      </c>
      <c r="S550" s="99">
        <f>'6桁'!S550</f>
        <v>0</v>
      </c>
      <c r="T550" s="111" t="str">
        <f>IF(ユーザー別卸価格!T550="","", IF(ISNUMBER(ユーザー別卸価格!T550),IF(入力!$C$25=1,ROUNDDOWN(IF(入力!$C$21=1,ユーザー別卸価格!T550/(100-入力!$C$22)%,ユーザー別卸価格!T550+入力!$C$23),-入力!$C$24),IF(入力!$C$25=2,ROUNDUP(IF(入力!$C$21=1,ユーザー別卸価格!T550/(100-入力!$C$22)%,ユーザー別卸価格!T550+入力!$C$23),-入力!$C$24),ROUND(IF(入力!$C$21=1,ユーザー別卸価格!T550/(100-入力!$C$22)%,ユーザー別卸価格!T550+入力!$C$23),-入力!$C$24))),ユーザー別卸価格!T550))</f>
        <v/>
      </c>
      <c r="U550" s="99">
        <f>'6桁'!U550</f>
        <v>0</v>
      </c>
      <c r="V550" s="458" t="str">
        <f>IF(ユーザー別卸価格!V550="","", IF(ISNUMBER(ユーザー別卸価格!V550),IF(入力!$E$25=1,ROUNDDOWN(IF(入力!$E$21=1,ユーザー別卸価格!V550/(100-入力!$E$22)%,ユーザー別卸価格!V550+入力!$E$23),-入力!$E$24),IF(入力!$E$25=2,ROUNDUP(IF(入力!$E$21=1,ユーザー別卸価格!V550/(100-入力!$E$22)%,ユーザー別卸価格!V550+入力!$E$23),-入力!$E$24),ROUND(IF(入力!$E$21=1,ユーザー別卸価格!V550/(100-入力!$E$22)%,ユーザー別卸価格!V550+入力!$E$23),-入力!$E$24))),ユーザー別卸価格!V550))</f>
        <v/>
      </c>
      <c r="W550" s="142">
        <f>'6桁'!W550</f>
        <v>0</v>
      </c>
      <c r="X550" s="458" t="str">
        <f>IF(ユーザー別卸価格!X550="","", IF(ISNUMBER(ユーザー別卸価格!X550),IF(入力!$E$25=1,ROUNDDOWN(IF(入力!$E$21=1,ユーザー別卸価格!X550/(100-入力!$E$22)%,ユーザー別卸価格!X550+入力!$E$23),-入力!$E$24),IF(入力!$E$25=2,ROUNDUP(IF(入力!$E$21=1,ユーザー別卸価格!X550/(100-入力!$E$22)%,ユーザー別卸価格!X550+入力!$E$23),-入力!$E$24),ROUND(IF(入力!$E$21=1,ユーザー別卸価格!X550/(100-入力!$E$22)%,ユーザー別卸価格!X550+入力!$E$23),-入力!$E$24))),ユーザー別卸価格!X550))</f>
        <v/>
      </c>
      <c r="Y550" s="98">
        <f>'6桁'!Y550</f>
        <v>0</v>
      </c>
    </row>
    <row r="551" spans="2:25" ht="30" customHeight="1">
      <c r="B551" s="543">
        <v>15</v>
      </c>
      <c r="C551" s="553" t="s">
        <v>353</v>
      </c>
      <c r="D551" s="554"/>
      <c r="E551" s="576">
        <v>96</v>
      </c>
      <c r="F551" s="593"/>
      <c r="G551" s="361"/>
      <c r="H551" s="94" t="str">
        <f>IF(ユーザー別卸価格!H551="","", IF(ISNUMBER(ユーザー別卸価格!H551),IF(入力!$C$25=1,ROUNDDOWN(IF(入力!$C$21=1,ユーザー別卸価格!H551/(100-入力!$C$22)%,ユーザー別卸価格!H551+入力!$C$23),-入力!$C$24),IF(入力!$C$25=2,ROUNDUP(IF(入力!$C$21=1,ユーザー別卸価格!H551/(100-入力!$C$22)%,ユーザー別卸価格!H551+入力!$C$23),-入力!$C$24),ROUND(IF(入力!$C$21=1,ユーザー別卸価格!H551/(100-入力!$C$22)%,ユーザー別卸価格!H551+入力!$C$23),-入力!$C$24))),ユーザー別卸価格!H551))</f>
        <v/>
      </c>
      <c r="I551" s="360">
        <f>'6桁'!I551</f>
        <v>0</v>
      </c>
      <c r="J551" s="94" t="str">
        <f>IF(ユーザー別卸価格!J551="","", IF(ISNUMBER(ユーザー別卸価格!J551),IF(入力!$C$25=1,ROUNDDOWN(IF(入力!$C$21=1,ユーザー別卸価格!J551/(100-入力!$C$22)%,ユーザー別卸価格!J551+入力!$C$23),-入力!$C$24),IF(入力!$C$25=2,ROUNDUP(IF(入力!$C$21=1,ユーザー別卸価格!J551/(100-入力!$C$22)%,ユーザー別卸価格!J551+入力!$C$23),-入力!$C$24),ROUND(IF(入力!$C$21=1,ユーザー別卸価格!J551/(100-入力!$C$22)%,ユーザー別卸価格!J551+入力!$C$23),-入力!$C$24))),ユーザー別卸価格!J551))</f>
        <v/>
      </c>
      <c r="K551" s="360">
        <f>'6桁'!K551</f>
        <v>0</v>
      </c>
      <c r="L551" s="94">
        <f>IF(ユーザー別卸価格!L551="","", IF(ISNUMBER(ユーザー別卸価格!L551),IF(入力!$C$25=1,ROUNDDOWN(IF(入力!$C$21=1,ユーザー別卸価格!L551/(100-入力!$C$22)%,ユーザー別卸価格!L551+入力!$C$23),-入力!$C$24),IF(入力!$C$25=2,ROUNDUP(IF(入力!$C$21=1,ユーザー別卸価格!L551/(100-入力!$C$22)%,ユーザー別卸価格!L551+入力!$C$23),-入力!$C$24),ROUND(IF(入力!$C$21=1,ユーザー別卸価格!L551/(100-入力!$C$22)%,ユーザー別卸価格!L551+入力!$C$23),-入力!$C$24))),ユーザー別卸価格!L551))</f>
        <v>19000</v>
      </c>
      <c r="M551" s="360" t="str">
        <f>'6桁'!M551</f>
        <v>H
PT3</v>
      </c>
      <c r="N551" s="94">
        <f>IF(ユーザー別卸価格!N551="","", IF(ISNUMBER(ユーザー別卸価格!N551),IF(入力!$C$25=1,ROUNDDOWN(IF(入力!$C$21=1,ユーザー別卸価格!N551/(100-入力!$C$22)%,ユーザー別卸価格!N551+入力!$C$23),-入力!$C$24),IF(入力!$C$25=2,ROUNDUP(IF(入力!$C$21=1,ユーザー別卸価格!N551/(100-入力!$C$22)%,ユーザー別卸価格!N551+入力!$C$23),-入力!$C$24),ROUND(IF(入力!$C$21=1,ユーザー別卸価格!N551/(100-入力!$C$22)%,ユーザー別卸価格!N551+入力!$C$23),-入力!$C$24))),ユーザー別卸価格!N551))</f>
        <v>20500</v>
      </c>
      <c r="O551" s="360" t="str">
        <f>'6桁'!O551</f>
        <v>T
OWL</v>
      </c>
      <c r="P551" s="475" t="str">
        <f>IF(ユーザー別卸価格!P551="","", IF(ISNUMBER(ユーザー別卸価格!P551),IF(入力!$C$25=1,ROUNDDOWN(IF(入力!$C$21=1,ユーザー別卸価格!P551/(100-入力!$C$22)%,ユーザー別卸価格!P551+入力!$C$23),-入力!$C$24),IF(入力!$C$25=2,ROUNDUP(IF(入力!$C$21=1,ユーザー別卸価格!P551/(100-入力!$C$22)%,ユーザー別卸価格!P551+入力!$C$23),-入力!$C$24),ROUND(IF(入力!$C$21=1,ユーザー別卸価格!P551/(100-入力!$C$22)%,ユーザー別卸価格!P551+入力!$C$23),-入力!$C$24))),ユーザー別卸価格!P551))</f>
        <v/>
      </c>
      <c r="Q551" s="360">
        <f>'6桁'!Q551</f>
        <v>0</v>
      </c>
      <c r="R551" s="94" t="str">
        <f>IF(ユーザー別卸価格!R551="","", IF(ISNUMBER(ユーザー別卸価格!R551),IF(入力!$C$25=1,ROUNDDOWN(IF(入力!$C$21=1,ユーザー別卸価格!R551/(100-入力!$C$22)%,ユーザー別卸価格!R551+入力!$C$23),-入力!$C$24),IF(入力!$C$25=2,ROUNDUP(IF(入力!$C$21=1,ユーザー別卸価格!R551/(100-入力!$C$22)%,ユーザー別卸価格!R551+入力!$C$23),-入力!$C$24),ROUND(IF(入力!$C$21=1,ユーザー別卸価格!R551/(100-入力!$C$22)%,ユーザー別卸価格!R551+入力!$C$23),-入力!$C$24))),ユーザー別卸価格!R551))</f>
        <v/>
      </c>
      <c r="S551" s="360">
        <f>'6桁'!S551</f>
        <v>0</v>
      </c>
      <c r="T551" s="94" t="str">
        <f>IF(ユーザー別卸価格!T551="","", IF(ISNUMBER(ユーザー別卸価格!T551),IF(入力!$C$25=1,ROUNDDOWN(IF(入力!$C$21=1,ユーザー別卸価格!T551/(100-入力!$C$22)%,ユーザー別卸価格!T551+入力!$C$23),-入力!$C$24),IF(入力!$C$25=2,ROUNDUP(IF(入力!$C$21=1,ユーザー別卸価格!T551/(100-入力!$C$22)%,ユーザー別卸価格!T551+入力!$C$23),-入力!$C$24),ROUND(IF(入力!$C$21=1,ユーザー別卸価格!T551/(100-入力!$C$22)%,ユーザー別卸価格!T551+入力!$C$23),-入力!$C$24))),ユーザー別卸価格!T551))</f>
        <v/>
      </c>
      <c r="U551" s="360">
        <f>'6桁'!U551</f>
        <v>0</v>
      </c>
      <c r="V551" s="475" t="str">
        <f>IF(ユーザー別卸価格!V551="","", IF(ISNUMBER(ユーザー別卸価格!V551),IF(入力!$E$25=1,ROUNDDOWN(IF(入力!$E$21=1,ユーザー別卸価格!V551/(100-入力!$E$22)%,ユーザー別卸価格!V551+入力!$E$23),-入力!$E$24),IF(入力!$E$25=2,ROUNDUP(IF(入力!$E$21=1,ユーザー別卸価格!V551/(100-入力!$E$22)%,ユーザー別卸価格!V551+入力!$E$23),-入力!$E$24),ROUND(IF(入力!$E$21=1,ユーザー別卸価格!V551/(100-入力!$E$22)%,ユーザー別卸価格!V551+入力!$E$23),-入力!$E$24))),ユーザー別卸価格!V551))</f>
        <v/>
      </c>
      <c r="W551" s="133">
        <f>'6桁'!W551</f>
        <v>0</v>
      </c>
      <c r="X551" s="475" t="str">
        <f>IF(ユーザー別卸価格!X551="","", IF(ISNUMBER(ユーザー別卸価格!X551),IF(入力!$E$25=1,ROUNDDOWN(IF(入力!$E$21=1,ユーザー別卸価格!X551/(100-入力!$E$22)%,ユーザー別卸価格!X551+入力!$E$23),-入力!$E$24),IF(入力!$E$25=2,ROUNDUP(IF(入力!$E$21=1,ユーザー別卸価格!X551/(100-入力!$E$22)%,ユーザー別卸価格!X551+入力!$E$23),-入力!$E$24),ROUND(IF(入力!$E$21=1,ユーザー別卸価格!X551/(100-入力!$E$22)%,ユーザー別卸価格!X551+入力!$E$23),-入力!$E$24))),ユーザー別卸価格!X551))</f>
        <v/>
      </c>
      <c r="Y551" s="360">
        <f>'6桁'!Y551</f>
        <v>0</v>
      </c>
    </row>
    <row r="552" spans="2:25" ht="30" customHeight="1">
      <c r="B552" s="503"/>
      <c r="C552" s="576"/>
      <c r="D552" s="577"/>
      <c r="E552" s="500">
        <v>98</v>
      </c>
      <c r="F552" s="587"/>
      <c r="G552" s="361"/>
      <c r="H552" s="94" t="str">
        <f>IF(ユーザー別卸価格!H552="","", IF(ISNUMBER(ユーザー別卸価格!H552),IF(入力!$C$25=1,ROUNDDOWN(IF(入力!$C$21=1,ユーザー別卸価格!H552/(100-入力!$C$22)%,ユーザー別卸価格!H552+入力!$C$23),-入力!$C$24),IF(入力!$C$25=2,ROUNDUP(IF(入力!$C$21=1,ユーザー別卸価格!H552/(100-入力!$C$22)%,ユーザー別卸価格!H552+入力!$C$23),-入力!$C$24),ROUND(IF(入力!$C$21=1,ユーザー別卸価格!H552/(100-入力!$C$22)%,ユーザー別卸価格!H552+入力!$C$23),-入力!$C$24))),ユーザー別卸価格!H552))</f>
        <v/>
      </c>
      <c r="I552" s="360">
        <f>'6桁'!I552</f>
        <v>0</v>
      </c>
      <c r="J552" s="94" t="str">
        <f>IF(ユーザー別卸価格!J552="","", IF(ISNUMBER(ユーザー別卸価格!J552),IF(入力!$C$25=1,ROUNDDOWN(IF(入力!$C$21=1,ユーザー別卸価格!J552/(100-入力!$C$22)%,ユーザー別卸価格!J552+入力!$C$23),-入力!$C$24),IF(入力!$C$25=2,ROUNDUP(IF(入力!$C$21=1,ユーザー別卸価格!J552/(100-入力!$C$22)%,ユーザー別卸価格!J552+入力!$C$23),-入力!$C$24),ROUND(IF(入力!$C$21=1,ユーザー別卸価格!J552/(100-入力!$C$22)%,ユーザー別卸価格!J552+入力!$C$23),-入力!$C$24))),ユーザー別卸価格!J552))</f>
        <v/>
      </c>
      <c r="K552" s="360">
        <f>'6桁'!K552</f>
        <v>0</v>
      </c>
      <c r="L552" s="94">
        <f>IF(ユーザー別卸価格!L552="","", IF(ISNUMBER(ユーザー別卸価格!L552),IF(入力!$C$25=1,ROUNDDOWN(IF(入力!$C$21=1,ユーザー別卸価格!L552/(100-入力!$C$22)%,ユーザー別卸価格!L552+入力!$C$23),-入力!$C$24),IF(入力!$C$25=2,ROUNDUP(IF(入力!$C$21=1,ユーザー別卸価格!L552/(100-入力!$C$22)%,ユーザー別卸価格!L552+入力!$C$23),-入力!$C$24),ROUND(IF(入力!$C$21=1,ユーザー別卸価格!L552/(100-入力!$C$22)%,ユーザー別卸価格!L552+入力!$C$23),-入力!$C$24))),ユーザー別卸価格!L552))</f>
        <v>19900</v>
      </c>
      <c r="M552" s="360" t="str">
        <f>'6桁'!M552</f>
        <v>H</v>
      </c>
      <c r="N552" s="94" t="str">
        <f>IF(ユーザー別卸価格!N552="","", IF(ISNUMBER(ユーザー別卸価格!N552),IF(入力!$C$25=1,ROUNDDOWN(IF(入力!$C$21=1,ユーザー別卸価格!N552/(100-入力!$C$22)%,ユーザー別卸価格!N552+入力!$C$23),-入力!$C$24),IF(入力!$C$25=2,ROUNDUP(IF(入力!$C$21=1,ユーザー別卸価格!N552/(100-入力!$C$22)%,ユーザー別卸価格!N552+入力!$C$23),-入力!$C$24),ROUND(IF(入力!$C$21=1,ユーザー別卸価格!N552/(100-入力!$C$22)%,ユーザー別卸価格!N552+入力!$C$23),-入力!$C$24))),ユーザー別卸価格!N552))</f>
        <v/>
      </c>
      <c r="O552" s="360">
        <f>'6桁'!O552</f>
        <v>0</v>
      </c>
      <c r="P552" s="475" t="str">
        <f>IF(ユーザー別卸価格!P552="","", IF(ISNUMBER(ユーザー別卸価格!P552),IF(入力!$C$25=1,ROUNDDOWN(IF(入力!$C$21=1,ユーザー別卸価格!P552/(100-入力!$C$22)%,ユーザー別卸価格!P552+入力!$C$23),-入力!$C$24),IF(入力!$C$25=2,ROUNDUP(IF(入力!$C$21=1,ユーザー別卸価格!P552/(100-入力!$C$22)%,ユーザー別卸価格!P552+入力!$C$23),-入力!$C$24),ROUND(IF(入力!$C$21=1,ユーザー別卸価格!P552/(100-入力!$C$22)%,ユーザー別卸価格!P552+入力!$C$23),-入力!$C$24))),ユーザー別卸価格!P552))</f>
        <v/>
      </c>
      <c r="Q552" s="360">
        <f>'6桁'!Q552</f>
        <v>0</v>
      </c>
      <c r="R552" s="94" t="str">
        <f>IF(ユーザー別卸価格!R552="","", IF(ISNUMBER(ユーザー別卸価格!R552),IF(入力!$C$25=1,ROUNDDOWN(IF(入力!$C$21=1,ユーザー別卸価格!R552/(100-入力!$C$22)%,ユーザー別卸価格!R552+入力!$C$23),-入力!$C$24),IF(入力!$C$25=2,ROUNDUP(IF(入力!$C$21=1,ユーザー別卸価格!R552/(100-入力!$C$22)%,ユーザー別卸価格!R552+入力!$C$23),-入力!$C$24),ROUND(IF(入力!$C$21=1,ユーザー別卸価格!R552/(100-入力!$C$22)%,ユーザー別卸価格!R552+入力!$C$23),-入力!$C$24))),ユーザー別卸価格!R552))</f>
        <v/>
      </c>
      <c r="S552" s="360">
        <f>'6桁'!S552</f>
        <v>0</v>
      </c>
      <c r="T552" s="94" t="str">
        <f>IF(ユーザー別卸価格!T552="","", IF(ISNUMBER(ユーザー別卸価格!T552),IF(入力!$C$25=1,ROUNDDOWN(IF(入力!$C$21=1,ユーザー別卸価格!T552/(100-入力!$C$22)%,ユーザー別卸価格!T552+入力!$C$23),-入力!$C$24),IF(入力!$C$25=2,ROUNDUP(IF(入力!$C$21=1,ユーザー別卸価格!T552/(100-入力!$C$22)%,ユーザー別卸価格!T552+入力!$C$23),-入力!$C$24),ROUND(IF(入力!$C$21=1,ユーザー別卸価格!T552/(100-入力!$C$22)%,ユーザー別卸価格!T552+入力!$C$23),-入力!$C$24))),ユーザー別卸価格!T552))</f>
        <v/>
      </c>
      <c r="U552" s="360">
        <f>'6桁'!U552</f>
        <v>0</v>
      </c>
      <c r="V552" s="475" t="str">
        <f>IF(ユーザー別卸価格!V552="","", IF(ISNUMBER(ユーザー別卸価格!V552),IF(入力!$E$25=1,ROUNDDOWN(IF(入力!$E$21=1,ユーザー別卸価格!V552/(100-入力!$E$22)%,ユーザー別卸価格!V552+入力!$E$23),-入力!$E$24),IF(入力!$E$25=2,ROUNDUP(IF(入力!$E$21=1,ユーザー別卸価格!V552/(100-入力!$E$22)%,ユーザー別卸価格!V552+入力!$E$23),-入力!$E$24),ROUND(IF(入力!$E$21=1,ユーザー別卸価格!V552/(100-入力!$E$22)%,ユーザー別卸価格!V552+入力!$E$23),-入力!$E$24))),ユーザー別卸価格!V552))</f>
        <v/>
      </c>
      <c r="W552" s="133">
        <f>'6桁'!W552</f>
        <v>0</v>
      </c>
      <c r="X552" s="475" t="str">
        <f>IF(ユーザー別卸価格!X552="","", IF(ISNUMBER(ユーザー別卸価格!X552),IF(入力!$E$25=1,ROUNDDOWN(IF(入力!$E$21=1,ユーザー別卸価格!X552/(100-入力!$E$22)%,ユーザー別卸価格!X552+入力!$E$23),-入力!$E$24),IF(入力!$E$25=2,ROUNDUP(IF(入力!$E$21=1,ユーザー別卸価格!X552/(100-入力!$E$22)%,ユーザー別卸価格!X552+入力!$E$23),-入力!$E$24),ROUND(IF(入力!$E$21=1,ユーザー別卸価格!X552/(100-入力!$E$22)%,ユーザー別卸価格!X552+入力!$E$23),-入力!$E$24))),ユーザー別卸価格!X552))</f>
        <v/>
      </c>
      <c r="Y552" s="360">
        <f>'6桁'!Y552</f>
        <v>0</v>
      </c>
    </row>
    <row r="553" spans="2:25" ht="30" customHeight="1">
      <c r="B553" s="503"/>
      <c r="C553" s="500" t="s">
        <v>380</v>
      </c>
      <c r="D553" s="605"/>
      <c r="E553" s="500">
        <v>108</v>
      </c>
      <c r="F553" s="587"/>
      <c r="G553" s="342"/>
      <c r="H553" s="95" t="str">
        <f>IF(ユーザー別卸価格!H553="","", IF(ISNUMBER(ユーザー別卸価格!H553),IF(入力!$C$25=1,ROUNDDOWN(IF(入力!$C$21=1,ユーザー別卸価格!H553/(100-入力!$C$22)%,ユーザー別卸価格!H553+入力!$C$23),-入力!$C$24),IF(入力!$C$25=2,ROUNDUP(IF(入力!$C$21=1,ユーザー別卸価格!H553/(100-入力!$C$22)%,ユーザー別卸価格!H553+入力!$C$23),-入力!$C$24),ROUND(IF(入力!$C$21=1,ユーザー別卸価格!H553/(100-入力!$C$22)%,ユーザー別卸価格!H553+入力!$C$23),-入力!$C$24))),ユーザー別卸価格!H553))</f>
        <v/>
      </c>
      <c r="I553" s="96">
        <f>'6桁'!I553</f>
        <v>0</v>
      </c>
      <c r="J553" s="95" t="str">
        <f>IF(ユーザー別卸価格!J553="","", IF(ISNUMBER(ユーザー別卸価格!J553),IF(入力!$C$25=1,ROUNDDOWN(IF(入力!$C$21=1,ユーザー別卸価格!J553/(100-入力!$C$22)%,ユーザー別卸価格!J553+入力!$C$23),-入力!$C$24),IF(入力!$C$25=2,ROUNDUP(IF(入力!$C$21=1,ユーザー別卸価格!J553/(100-入力!$C$22)%,ユーザー別卸価格!J553+入力!$C$23),-入力!$C$24),ROUND(IF(入力!$C$21=1,ユーザー別卸価格!J553/(100-入力!$C$22)%,ユーザー別卸価格!J553+入力!$C$23),-入力!$C$24))),ユーザー別卸価格!J553))</f>
        <v/>
      </c>
      <c r="K553" s="96">
        <f>'6桁'!K553</f>
        <v>0</v>
      </c>
      <c r="L553" s="95" t="str">
        <f>IF(ユーザー別卸価格!L553="","", IF(ISNUMBER(ユーザー別卸価格!L553),IF(入力!$C$25=1,ROUNDDOWN(IF(入力!$C$21=1,ユーザー別卸価格!L553/(100-入力!$C$22)%,ユーザー別卸価格!L553+入力!$C$23),-入力!$C$24),IF(入力!$C$25=2,ROUNDUP(IF(入力!$C$21=1,ユーザー別卸価格!L553/(100-入力!$C$22)%,ユーザー別卸価格!L553+入力!$C$23),-入力!$C$24),ROUND(IF(入力!$C$21=1,ユーザー別卸価格!L553/(100-入力!$C$22)%,ユーザー別卸価格!L553+入力!$C$23),-入力!$C$24))),ユーザー別卸価格!L553))</f>
        <v/>
      </c>
      <c r="M553" s="96">
        <f>'6桁'!M553</f>
        <v>0</v>
      </c>
      <c r="N553" s="95" t="str">
        <f>IF(ユーザー別卸価格!N553="","", IF(ISNUMBER(ユーザー別卸価格!N553),IF(入力!$C$25=1,ROUNDDOWN(IF(入力!$C$21=1,ユーザー別卸価格!N553/(100-入力!$C$22)%,ユーザー別卸価格!N553+入力!$C$23),-入力!$C$24),IF(入力!$C$25=2,ROUNDUP(IF(入力!$C$21=1,ユーザー別卸価格!N553/(100-入力!$C$22)%,ユーザー別卸価格!N553+入力!$C$23),-入力!$C$24),ROUND(IF(入力!$C$21=1,ユーザー別卸価格!N553/(100-入力!$C$22)%,ユーザー別卸価格!N553+入力!$C$23),-入力!$C$24))),ユーザー別卸価格!N553))</f>
        <v/>
      </c>
      <c r="O553" s="96">
        <f>'6桁'!O553</f>
        <v>0</v>
      </c>
      <c r="P553" s="456" t="str">
        <f>IF(ユーザー別卸価格!P553="","", IF(ISNUMBER(ユーザー別卸価格!P553),IF(入力!$C$25=1,ROUNDDOWN(IF(入力!$C$21=1,ユーザー別卸価格!P553/(100-入力!$C$22)%,ユーザー別卸価格!P553+入力!$C$23),-入力!$C$24),IF(入力!$C$25=2,ROUNDUP(IF(入力!$C$21=1,ユーザー別卸価格!P553/(100-入力!$C$22)%,ユーザー別卸価格!P553+入力!$C$23),-入力!$C$24),ROUND(IF(入力!$C$21=1,ユーザー別卸価格!P553/(100-入力!$C$22)%,ユーザー別卸価格!P553+入力!$C$23),-入力!$C$24))),ユーザー別卸価格!P553))</f>
        <v/>
      </c>
      <c r="Q553" s="96">
        <f>'6桁'!Q553</f>
        <v>0</v>
      </c>
      <c r="R553" s="95" t="str">
        <f>IF(ユーザー別卸価格!R553="","", IF(ISNUMBER(ユーザー別卸価格!R553),IF(入力!$C$25=1,ROUNDDOWN(IF(入力!$C$21=1,ユーザー別卸価格!R553/(100-入力!$C$22)%,ユーザー別卸価格!R553+入力!$C$23),-入力!$C$24),IF(入力!$C$25=2,ROUNDUP(IF(入力!$C$21=1,ユーザー別卸価格!R553/(100-入力!$C$22)%,ユーザー別卸価格!R553+入力!$C$23),-入力!$C$24),ROUND(IF(入力!$C$21=1,ユーザー別卸価格!R553/(100-入力!$C$22)%,ユーザー別卸価格!R553+入力!$C$23),-入力!$C$24))),ユーザー別卸価格!R553))</f>
        <v/>
      </c>
      <c r="S553" s="96">
        <f>'6桁'!S553</f>
        <v>0</v>
      </c>
      <c r="T553" s="95">
        <f>IF(ユーザー別卸価格!T553="","", IF(ISNUMBER(ユーザー別卸価格!T553),IF(入力!$C$25=1,ROUNDDOWN(IF(入力!$C$21=1,ユーザー別卸価格!T553/(100-入力!$C$22)%,ユーザー別卸価格!T553+入力!$C$23),-入力!$C$24),IF(入力!$C$25=2,ROUNDUP(IF(入力!$C$21=1,ユーザー別卸価格!T553/(100-入力!$C$22)%,ユーザー別卸価格!T553+入力!$C$23),-入力!$C$24),ROUND(IF(入力!$C$21=1,ユーザー別卸価格!T553/(100-入力!$C$22)%,ユーザー別卸価格!T553+入力!$C$23),-入力!$C$24))),ユーザー別卸価格!T553))</f>
        <v>28100</v>
      </c>
      <c r="U553" s="96" t="str">
        <f>'6桁'!U553</f>
        <v>Q
RBL</v>
      </c>
      <c r="V553" s="456" t="str">
        <f>IF(ユーザー別卸価格!V553="","", IF(ISNUMBER(ユーザー別卸価格!V553),IF(入力!$E$25=1,ROUNDDOWN(IF(入力!$E$21=1,ユーザー別卸価格!V553/(100-入力!$E$22)%,ユーザー別卸価格!V553+入力!$E$23),-入力!$E$24),IF(入力!$E$25=2,ROUNDUP(IF(入力!$E$21=1,ユーザー別卸価格!V553/(100-入力!$E$22)%,ユーザー別卸価格!V553+入力!$E$23),-入力!$E$24),ROUND(IF(入力!$E$21=1,ユーザー別卸価格!V553/(100-入力!$E$22)%,ユーザー別卸価格!V553+入力!$E$23),-入力!$E$24))),ユーザー別卸価格!V553))</f>
        <v/>
      </c>
      <c r="W553" s="126">
        <f>'6桁'!W553</f>
        <v>0</v>
      </c>
      <c r="X553" s="456" t="str">
        <f>IF(ユーザー別卸価格!X553="","", IF(ISNUMBER(ユーザー別卸価格!X553),IF(入力!$E$25=1,ROUNDDOWN(IF(入力!$E$21=1,ユーザー別卸価格!X553/(100-入力!$E$22)%,ユーザー別卸価格!X553+入力!$E$23),-入力!$E$24),IF(入力!$E$25=2,ROUNDUP(IF(入力!$E$21=1,ユーザー別卸価格!X553/(100-入力!$E$22)%,ユーザー別卸価格!X553+入力!$E$23),-入力!$E$24),ROUND(IF(入力!$E$21=1,ユーザー別卸価格!X553/(100-入力!$E$22)%,ユーザー別卸価格!X553+入力!$E$23),-入力!$E$24))),ユーザー別卸価格!X553))</f>
        <v/>
      </c>
      <c r="Y553" s="20">
        <f>'6桁'!Y553</f>
        <v>0</v>
      </c>
    </row>
    <row r="554" spans="2:25" ht="30" customHeight="1">
      <c r="B554" s="503"/>
      <c r="C554" s="500" t="s">
        <v>381</v>
      </c>
      <c r="D554" s="605"/>
      <c r="E554" s="500">
        <v>112</v>
      </c>
      <c r="F554" s="587"/>
      <c r="G554" s="342"/>
      <c r="H554" s="95" t="str">
        <f>IF(ユーザー別卸価格!H554="","", IF(ISNUMBER(ユーザー別卸価格!H554),IF(入力!$C$25=1,ROUNDDOWN(IF(入力!$C$21=1,ユーザー別卸価格!H554/(100-入力!$C$22)%,ユーザー別卸価格!H554+入力!$C$23),-入力!$C$24),IF(入力!$C$25=2,ROUNDUP(IF(入力!$C$21=1,ユーザー別卸価格!H554/(100-入力!$C$22)%,ユーザー別卸価格!H554+入力!$C$23),-入力!$C$24),ROUND(IF(入力!$C$21=1,ユーザー別卸価格!H554/(100-入力!$C$22)%,ユーザー別卸価格!H554+入力!$C$23),-入力!$C$24))),ユーザー別卸価格!H554))</f>
        <v/>
      </c>
      <c r="I554" s="96">
        <f>'6桁'!I554</f>
        <v>0</v>
      </c>
      <c r="J554" s="95" t="str">
        <f>IF(ユーザー別卸価格!J554="","", IF(ISNUMBER(ユーザー別卸価格!J554),IF(入力!$C$25=1,ROUNDDOWN(IF(入力!$C$21=1,ユーザー別卸価格!J554/(100-入力!$C$22)%,ユーザー別卸価格!J554+入力!$C$23),-入力!$C$24),IF(入力!$C$25=2,ROUNDUP(IF(入力!$C$21=1,ユーザー別卸価格!J554/(100-入力!$C$22)%,ユーザー別卸価格!J554+入力!$C$23),-入力!$C$24),ROUND(IF(入力!$C$21=1,ユーザー別卸価格!J554/(100-入力!$C$22)%,ユーザー別卸価格!J554+入力!$C$23),-入力!$C$24))),ユーザー別卸価格!J554))</f>
        <v/>
      </c>
      <c r="K554" s="96">
        <f>'6桁'!K554</f>
        <v>0</v>
      </c>
      <c r="L554" s="95" t="str">
        <f>IF(ユーザー別卸価格!L554="","", IF(ISNUMBER(ユーザー別卸価格!L554),IF(入力!$C$25=1,ROUNDDOWN(IF(入力!$C$21=1,ユーザー別卸価格!L554/(100-入力!$C$22)%,ユーザー別卸価格!L554+入力!$C$23),-入力!$C$24),IF(入力!$C$25=2,ROUNDUP(IF(入力!$C$21=1,ユーザー別卸価格!L554/(100-入力!$C$22)%,ユーザー別卸価格!L554+入力!$C$23),-入力!$C$24),ROUND(IF(入力!$C$21=1,ユーザー別卸価格!L554/(100-入力!$C$22)%,ユーザー別卸価格!L554+入力!$C$23),-入力!$C$24))),ユーザー別卸価格!L554))</f>
        <v/>
      </c>
      <c r="M554" s="96">
        <f>'6桁'!M554</f>
        <v>0</v>
      </c>
      <c r="N554" s="95">
        <f>IF(ユーザー別卸価格!N554="","", IF(ISNUMBER(ユーザー別卸価格!N554),IF(入力!$C$25=1,ROUNDDOWN(IF(入力!$C$21=1,ユーザー別卸価格!N554/(100-入力!$C$22)%,ユーザー別卸価格!N554+入力!$C$23),-入力!$C$24),IF(入力!$C$25=2,ROUNDUP(IF(入力!$C$21=1,ユーザー別卸価格!N554/(100-入力!$C$22)%,ユーザー別卸価格!N554+入力!$C$23),-入力!$C$24),ROUND(IF(入力!$C$21=1,ユーザー別卸価格!N554/(100-入力!$C$22)%,ユーザー別卸価格!N554+入力!$C$23),-入力!$C$24))),ユーザー別卸価格!N554))</f>
        <v>28800</v>
      </c>
      <c r="O554" s="126" t="str">
        <f>'6桁'!O554</f>
        <v>T
OWL</v>
      </c>
      <c r="P554" s="456" t="str">
        <f>IF(ユーザー別卸価格!P554="","", IF(ISNUMBER(ユーザー別卸価格!P554),IF(入力!$C$25=1,ROUNDDOWN(IF(入力!$C$21=1,ユーザー別卸価格!P554/(100-入力!$C$22)%,ユーザー別卸価格!P554+入力!$C$23),-入力!$C$24),IF(入力!$C$25=2,ROUNDUP(IF(入力!$C$21=1,ユーザー別卸価格!P554/(100-入力!$C$22)%,ユーザー別卸価格!P554+入力!$C$23),-入力!$C$24),ROUND(IF(入力!$C$21=1,ユーザー別卸価格!P554/(100-入力!$C$22)%,ユーザー別卸価格!P554+入力!$C$23),-入力!$C$24))),ユーザー別卸価格!P554))</f>
        <v/>
      </c>
      <c r="Q554" s="96">
        <f>'6桁'!Q554</f>
        <v>0</v>
      </c>
      <c r="R554" s="95" t="str">
        <f>IF(ユーザー別卸価格!R554="","", IF(ISNUMBER(ユーザー別卸価格!R554),IF(入力!$C$25=1,ROUNDDOWN(IF(入力!$C$21=1,ユーザー別卸価格!R554/(100-入力!$C$22)%,ユーザー別卸価格!R554+入力!$C$23),-入力!$C$24),IF(入力!$C$25=2,ROUNDUP(IF(入力!$C$21=1,ユーザー別卸価格!R554/(100-入力!$C$22)%,ユーザー別卸価格!R554+入力!$C$23),-入力!$C$24),ROUND(IF(入力!$C$21=1,ユーザー別卸価格!R554/(100-入力!$C$22)%,ユーザー別卸価格!R554+入力!$C$23),-入力!$C$24))),ユーザー別卸価格!R554))</f>
        <v/>
      </c>
      <c r="S554" s="96">
        <f>'6桁'!S554</f>
        <v>0</v>
      </c>
      <c r="T554" s="95" t="str">
        <f>IF(ユーザー別卸価格!T554="","", IF(ISNUMBER(ユーザー別卸価格!T554),IF(入力!$C$25=1,ROUNDDOWN(IF(入力!$C$21=1,ユーザー別卸価格!T554/(100-入力!$C$22)%,ユーザー別卸価格!T554+入力!$C$23),-入力!$C$24),IF(入力!$C$25=2,ROUNDUP(IF(入力!$C$21=1,ユーザー別卸価格!T554/(100-入力!$C$22)%,ユーザー別卸価格!T554+入力!$C$23),-入力!$C$24),ROUND(IF(入力!$C$21=1,ユーザー別卸価格!T554/(100-入力!$C$22)%,ユーザー別卸価格!T554+入力!$C$23),-入力!$C$24))),ユーザー別卸価格!T554))</f>
        <v/>
      </c>
      <c r="U554" s="96">
        <f>'6桁'!U554</f>
        <v>0</v>
      </c>
      <c r="V554" s="456" t="str">
        <f>IF(ユーザー別卸価格!V554="","", IF(ISNUMBER(ユーザー別卸価格!V554),IF(入力!$E$25=1,ROUNDDOWN(IF(入力!$E$21=1,ユーザー別卸価格!V554/(100-入力!$E$22)%,ユーザー別卸価格!V554+入力!$E$23),-入力!$E$24),IF(入力!$E$25=2,ROUNDUP(IF(入力!$E$21=1,ユーザー別卸価格!V554/(100-入力!$E$22)%,ユーザー別卸価格!V554+入力!$E$23),-入力!$E$24),ROUND(IF(入力!$E$21=1,ユーザー別卸価格!V554/(100-入力!$E$22)%,ユーザー別卸価格!V554+入力!$E$23),-入力!$E$24))),ユーザー別卸価格!V554))</f>
        <v/>
      </c>
      <c r="W554" s="126">
        <f>'6桁'!W554</f>
        <v>0</v>
      </c>
      <c r="X554" s="456" t="str">
        <f>IF(ユーザー別卸価格!X554="","", IF(ISNUMBER(ユーザー別卸価格!X554),IF(入力!$E$25=1,ROUNDDOWN(IF(入力!$E$21=1,ユーザー別卸価格!X554/(100-入力!$E$22)%,ユーザー別卸価格!X554+入力!$E$23),-入力!$E$24),IF(入力!$E$25=2,ROUNDUP(IF(入力!$E$21=1,ユーザー別卸価格!X554/(100-入力!$E$22)%,ユーザー別卸価格!X554+入力!$E$23),-入力!$E$24),ROUND(IF(入力!$E$21=1,ユーザー別卸価格!X554/(100-入力!$E$22)%,ユーザー別卸価格!X554+入力!$E$23),-入力!$E$24))),ユーザー別卸価格!X554))</f>
        <v/>
      </c>
      <c r="Y554" s="20">
        <f>'6桁'!Y554</f>
        <v>0</v>
      </c>
    </row>
    <row r="555" spans="2:25" ht="30" customHeight="1">
      <c r="B555" s="503"/>
      <c r="C555" s="500" t="s">
        <v>2024</v>
      </c>
      <c r="D555" s="605"/>
      <c r="E555" s="500" t="s">
        <v>2029</v>
      </c>
      <c r="F555" s="587"/>
      <c r="G555" s="342"/>
      <c r="H555" s="95" t="str">
        <f>IF(ユーザー別卸価格!H555="","", IF(ISNUMBER(ユーザー別卸価格!H555),IF(入力!$C$25=1,ROUNDDOWN(IF(入力!$C$21=1,ユーザー別卸価格!H555/(100-入力!$C$22)%,ユーザー別卸価格!H555+入力!$C$23),-入力!$C$24),IF(入力!$C$25=2,ROUNDUP(IF(入力!$C$21=1,ユーザー別卸価格!H555/(100-入力!$C$22)%,ユーザー別卸価格!H555+入力!$C$23),-入力!$C$24),ROUND(IF(入力!$C$21=1,ユーザー別卸価格!H555/(100-入力!$C$22)%,ユーザー別卸価格!H555+入力!$C$23),-入力!$C$24))),ユーザー別卸価格!H555))</f>
        <v/>
      </c>
      <c r="I555" s="96">
        <f>'6桁'!I555</f>
        <v>0</v>
      </c>
      <c r="J555" s="95" t="str">
        <f>IF(ユーザー別卸価格!J555="","", IF(ISNUMBER(ユーザー別卸価格!J555),IF(入力!$C$25=1,ROUNDDOWN(IF(入力!$C$21=1,ユーザー別卸価格!J555/(100-入力!$C$22)%,ユーザー別卸価格!J555+入力!$C$23),-入力!$C$24),IF(入力!$C$25=2,ROUNDUP(IF(入力!$C$21=1,ユーザー別卸価格!J555/(100-入力!$C$22)%,ユーザー別卸価格!J555+入力!$C$23),-入力!$C$24),ROUND(IF(入力!$C$21=1,ユーザー別卸価格!J555/(100-入力!$C$22)%,ユーザー別卸価格!J555+入力!$C$23),-入力!$C$24))),ユーザー別卸価格!J555))</f>
        <v/>
      </c>
      <c r="K555" s="96">
        <f>'6桁'!K555</f>
        <v>0</v>
      </c>
      <c r="L555" s="95" t="str">
        <f>IF(ユーザー別卸価格!L555="","", IF(ISNUMBER(ユーザー別卸価格!L555),IF(入力!$C$25=1,ROUNDDOWN(IF(入力!$C$21=1,ユーザー別卸価格!L555/(100-入力!$C$22)%,ユーザー別卸価格!L555+入力!$C$23),-入力!$C$24),IF(入力!$C$25=2,ROUNDUP(IF(入力!$C$21=1,ユーザー別卸価格!L555/(100-入力!$C$22)%,ユーザー別卸価格!L555+入力!$C$23),-入力!$C$24),ROUND(IF(入力!$C$21=1,ユーザー別卸価格!L555/(100-入力!$C$22)%,ユーザー別卸価格!L555+入力!$C$23),-入力!$C$24))),ユーザー別卸価格!L555))</f>
        <v/>
      </c>
      <c r="M555" s="96">
        <f>'6桁'!M555</f>
        <v>0</v>
      </c>
      <c r="N555" s="95" t="str">
        <f>IF(ユーザー別卸価格!N555="","", IF(ISNUMBER(ユーザー別卸価格!N555),IF(入力!$C$25=1,ROUNDDOWN(IF(入力!$C$21=1,ユーザー別卸価格!N555/(100-入力!$C$22)%,ユーザー別卸価格!N555+入力!$C$23),-入力!$C$24),IF(入力!$C$25=2,ROUNDUP(IF(入力!$C$21=1,ユーザー別卸価格!N555/(100-入力!$C$22)%,ユーザー別卸価格!N555+入力!$C$23),-入力!$C$24),ROUND(IF(入力!$C$21=1,ユーザー別卸価格!N555/(100-入力!$C$22)%,ユーザー別卸価格!N555+入力!$C$23),-入力!$C$24))),ユーザー別卸価格!N555))</f>
        <v/>
      </c>
      <c r="O555" s="126">
        <f>'6桁'!O555</f>
        <v>0</v>
      </c>
      <c r="P555" s="456" t="str">
        <f>IF(ユーザー別卸価格!P555="","", IF(ISNUMBER(ユーザー別卸価格!P555),IF(入力!$C$25=1,ROUNDDOWN(IF(入力!$C$21=1,ユーザー別卸価格!P555/(100-入力!$C$22)%,ユーザー別卸価格!P555+入力!$C$23),-入力!$C$24),IF(入力!$C$25=2,ROUNDUP(IF(入力!$C$21=1,ユーザー別卸価格!P555/(100-入力!$C$22)%,ユーザー別卸価格!P555+入力!$C$23),-入力!$C$24),ROUND(IF(入力!$C$21=1,ユーザー別卸価格!P555/(100-入力!$C$22)%,ユーザー別卸価格!P555+入力!$C$23),-入力!$C$24))),ユーザー別卸価格!P555))</f>
        <v>卸価格設定なし</v>
      </c>
      <c r="Q555" s="96" t="str">
        <f>'6桁'!Q555</f>
        <v>⑧Q
WL</v>
      </c>
      <c r="R555" s="95" t="str">
        <f>IF(ユーザー別卸価格!R555="","", IF(ISNUMBER(ユーザー別卸価格!R555),IF(入力!$C$25=1,ROUNDDOWN(IF(入力!$C$21=1,ユーザー別卸価格!R555/(100-入力!$C$22)%,ユーザー別卸価格!R555+入力!$C$23),-入力!$C$24),IF(入力!$C$25=2,ROUNDUP(IF(入力!$C$21=1,ユーザー別卸価格!R555/(100-入力!$C$22)%,ユーザー別卸価格!R555+入力!$C$23),-入力!$C$24),ROUND(IF(入力!$C$21=1,ユーザー別卸価格!R555/(100-入力!$C$22)%,ユーザー別卸価格!R555+入力!$C$23),-入力!$C$24))),ユーザー別卸価格!R555))</f>
        <v/>
      </c>
      <c r="S555" s="96">
        <f>'6桁'!S555</f>
        <v>0</v>
      </c>
      <c r="T555" s="95" t="str">
        <f>IF(ユーザー別卸価格!T555="","", IF(ISNUMBER(ユーザー別卸価格!T555),IF(入力!$C$25=1,ROUNDDOWN(IF(入力!$C$21=1,ユーザー別卸価格!T555/(100-入力!$C$22)%,ユーザー別卸価格!T555+入力!$C$23),-入力!$C$24),IF(入力!$C$25=2,ROUNDUP(IF(入力!$C$21=1,ユーザー別卸価格!T555/(100-入力!$C$22)%,ユーザー別卸価格!T555+入力!$C$23),-入力!$C$24),ROUND(IF(入力!$C$21=1,ユーザー別卸価格!T555/(100-入力!$C$22)%,ユーザー別卸価格!T555+入力!$C$23),-入力!$C$24))),ユーザー別卸価格!T555))</f>
        <v/>
      </c>
      <c r="U555" s="96">
        <f>'6桁'!U555</f>
        <v>0</v>
      </c>
      <c r="V555" s="456" t="str">
        <f>IF(ユーザー別卸価格!V555="","", IF(ISNUMBER(ユーザー別卸価格!V555),IF(入力!$E$25=1,ROUNDDOWN(IF(入力!$E$21=1,ユーザー別卸価格!V555/(100-入力!$E$22)%,ユーザー別卸価格!V555+入力!$E$23),-入力!$E$24),IF(入力!$E$25=2,ROUNDUP(IF(入力!$E$21=1,ユーザー別卸価格!V555/(100-入力!$E$22)%,ユーザー別卸価格!V555+入力!$E$23),-入力!$E$24),ROUND(IF(入力!$E$21=1,ユーザー別卸価格!V555/(100-入力!$E$22)%,ユーザー別卸価格!V555+入力!$E$23),-入力!$E$24))),ユーザー別卸価格!V555))</f>
        <v/>
      </c>
      <c r="W555" s="126">
        <f>'6桁'!W555</f>
        <v>0</v>
      </c>
      <c r="X555" s="456" t="str">
        <f>IF(ユーザー別卸価格!X555="","", IF(ISNUMBER(ユーザー別卸価格!X555),IF(入力!$E$25=1,ROUNDDOWN(IF(入力!$E$21=1,ユーザー別卸価格!X555/(100-入力!$E$22)%,ユーザー別卸価格!X555+入力!$E$23),-入力!$E$24),IF(入力!$E$25=2,ROUNDUP(IF(入力!$E$21=1,ユーザー別卸価格!X555/(100-入力!$E$22)%,ユーザー別卸価格!X555+入力!$E$23),-入力!$E$24),ROUND(IF(入力!$E$21=1,ユーザー別卸価格!X555/(100-入力!$E$22)%,ユーザー別卸価格!X555+入力!$E$23),-入力!$E$24))),ユーザー別卸価格!X555))</f>
        <v/>
      </c>
      <c r="Y555" s="20">
        <f>'6桁'!Y555</f>
        <v>0</v>
      </c>
    </row>
    <row r="556" spans="2:25" ht="30" customHeight="1">
      <c r="B556" s="503"/>
      <c r="C556" s="500" t="s">
        <v>382</v>
      </c>
      <c r="D556" s="605"/>
      <c r="E556" s="500">
        <v>90</v>
      </c>
      <c r="F556" s="587"/>
      <c r="G556" s="342"/>
      <c r="H556" s="95" t="str">
        <f>IF(ユーザー別卸価格!H556="","", IF(ISNUMBER(ユーザー別卸価格!H556),IF(入力!$C$25=1,ROUNDDOWN(IF(入力!$C$21=1,ユーザー別卸価格!H556/(100-入力!$C$22)%,ユーザー別卸価格!H556+入力!$C$23),-入力!$C$24),IF(入力!$C$25=2,ROUNDUP(IF(入力!$C$21=1,ユーザー別卸価格!H556/(100-入力!$C$22)%,ユーザー別卸価格!H556+入力!$C$23),-入力!$C$24),ROUND(IF(入力!$C$21=1,ユーザー別卸価格!H556/(100-入力!$C$22)%,ユーザー別卸価格!H556+入力!$C$23),-入力!$C$24))),ユーザー別卸価格!H556))</f>
        <v/>
      </c>
      <c r="I556" s="96">
        <f>'6桁'!I556</f>
        <v>0</v>
      </c>
      <c r="J556" s="95" t="str">
        <f>IF(ユーザー別卸価格!J556="","", IF(ISNUMBER(ユーザー別卸価格!J556),IF(入力!$C$25=1,ROUNDDOWN(IF(入力!$C$21=1,ユーザー別卸価格!J556/(100-入力!$C$22)%,ユーザー別卸価格!J556+入力!$C$23),-入力!$C$24),IF(入力!$C$25=2,ROUNDUP(IF(入力!$C$21=1,ユーザー別卸価格!J556/(100-入力!$C$22)%,ユーザー別卸価格!J556+入力!$C$23),-入力!$C$24),ROUND(IF(入力!$C$21=1,ユーザー別卸価格!J556/(100-入力!$C$22)%,ユーザー別卸価格!J556+入力!$C$23),-入力!$C$24))),ユーザー別卸価格!J556))</f>
        <v/>
      </c>
      <c r="K556" s="96">
        <f>'6桁'!K556</f>
        <v>0</v>
      </c>
      <c r="L556" s="95">
        <f>IF(ユーザー別卸価格!L556="","", IF(ISNUMBER(ユーザー別卸価格!L556),IF(入力!$C$25=1,ROUNDDOWN(IF(入力!$C$21=1,ユーザー別卸価格!L556/(100-入力!$C$22)%,ユーザー別卸価格!L556+入力!$C$23),-入力!$C$24),IF(入力!$C$25=2,ROUNDUP(IF(入力!$C$21=1,ユーザー別卸価格!L556/(100-入力!$C$22)%,ユーザー別卸価格!L556+入力!$C$23),-入力!$C$24),ROUND(IF(入力!$C$21=1,ユーザー別卸価格!L556/(100-入力!$C$22)%,ユーザー別卸価格!L556+入力!$C$23),-入力!$C$24))),ユーザー別卸価格!L556))</f>
        <v>15000</v>
      </c>
      <c r="M556" s="96" t="str">
        <f>'6桁'!M556</f>
        <v>S</v>
      </c>
      <c r="N556" s="95">
        <f>IF(ユーザー別卸価格!N556="","", IF(ISNUMBER(ユーザー別卸価格!N556),IF(入力!$C$25=1,ROUNDDOWN(IF(入力!$C$21=1,ユーザー別卸価格!N556/(100-入力!$C$22)%,ユーザー別卸価格!N556+入力!$C$23),-入力!$C$24),IF(入力!$C$25=2,ROUNDUP(IF(入力!$C$21=1,ユーザー別卸価格!N556/(100-入力!$C$22)%,ユーザー別卸価格!N556+入力!$C$23),-入力!$C$24),ROUND(IF(入力!$C$21=1,ユーザー別卸価格!N556/(100-入力!$C$22)%,ユーザー別卸価格!N556+入力!$C$23),-入力!$C$24))),ユーザー別卸価格!N556))</f>
        <v>16300</v>
      </c>
      <c r="O556" s="126" t="str">
        <f>'6桁'!O556</f>
        <v>S
RBL</v>
      </c>
      <c r="P556" s="95" t="str">
        <f>IF(ユーザー別卸価格!P556="","", IF(ISNUMBER(ユーザー別卸価格!P556),IF(入力!$C$25=1,ROUNDDOWN(IF(入力!$C$21=1,ユーザー別卸価格!P556/(100-入力!$C$22)%,ユーザー別卸価格!P556+入力!$C$23),-入力!$C$24),IF(入力!$C$25=2,ROUNDUP(IF(入力!$C$21=1,ユーザー別卸価格!P556/(100-入力!$C$22)%,ユーザー別卸価格!P556+入力!$C$23),-入力!$C$24),ROUND(IF(入力!$C$21=1,ユーザー別卸価格!P556/(100-入力!$C$22)%,ユーザー別卸価格!P556+入力!$C$23),-入力!$C$24))),ユーザー別卸価格!P556))</f>
        <v/>
      </c>
      <c r="Q556" s="96">
        <f>'6桁'!Q556</f>
        <v>0</v>
      </c>
      <c r="R556" s="95" t="str">
        <f>IF(ユーザー別卸価格!R556="","", IF(ISNUMBER(ユーザー別卸価格!R556),IF(入力!$C$25=1,ROUNDDOWN(IF(入力!$C$21=1,ユーザー別卸価格!R556/(100-入力!$C$22)%,ユーザー別卸価格!R556+入力!$C$23),-入力!$C$24),IF(入力!$C$25=2,ROUNDUP(IF(入力!$C$21=1,ユーザー別卸価格!R556/(100-入力!$C$22)%,ユーザー別卸価格!R556+入力!$C$23),-入力!$C$24),ROUND(IF(入力!$C$21=1,ユーザー別卸価格!R556/(100-入力!$C$22)%,ユーザー別卸価格!R556+入力!$C$23),-入力!$C$24))),ユーザー別卸価格!R556))</f>
        <v/>
      </c>
      <c r="S556" s="96">
        <f>'6桁'!S556</f>
        <v>0</v>
      </c>
      <c r="T556" s="95" t="str">
        <f>IF(ユーザー別卸価格!T556="","", IF(ISNUMBER(ユーザー別卸価格!T556),IF(入力!$C$25=1,ROUNDDOWN(IF(入力!$C$21=1,ユーザー別卸価格!T556/(100-入力!$C$22)%,ユーザー別卸価格!T556+入力!$C$23),-入力!$C$24),IF(入力!$C$25=2,ROUNDUP(IF(入力!$C$21=1,ユーザー別卸価格!T556/(100-入力!$C$22)%,ユーザー別卸価格!T556+入力!$C$23),-入力!$C$24),ROUND(IF(入力!$C$21=1,ユーザー別卸価格!T556/(100-入力!$C$22)%,ユーザー別卸価格!T556+入力!$C$23),-入力!$C$24))),ユーザー別卸価格!T556))</f>
        <v/>
      </c>
      <c r="U556" s="96">
        <f>'6桁'!U556</f>
        <v>0</v>
      </c>
      <c r="V556" s="456" t="str">
        <f>IF(ユーザー別卸価格!V556="","", IF(ISNUMBER(ユーザー別卸価格!V556),IF(入力!$E$25=1,ROUNDDOWN(IF(入力!$E$21=1,ユーザー別卸価格!V556/(100-入力!$E$22)%,ユーザー別卸価格!V556+入力!$E$23),-入力!$E$24),IF(入力!$E$25=2,ROUNDUP(IF(入力!$E$21=1,ユーザー別卸価格!V556/(100-入力!$E$22)%,ユーザー別卸価格!V556+入力!$E$23),-入力!$E$24),ROUND(IF(入力!$E$21=1,ユーザー別卸価格!V556/(100-入力!$E$22)%,ユーザー別卸価格!V556+入力!$E$23),-入力!$E$24))),ユーザー別卸価格!V556))</f>
        <v/>
      </c>
      <c r="W556" s="126">
        <f>'6桁'!W556</f>
        <v>0</v>
      </c>
      <c r="X556" s="456" t="str">
        <f>IF(ユーザー別卸価格!X556="","", IF(ISNUMBER(ユーザー別卸価格!X556),IF(入力!$E$25=1,ROUNDDOWN(IF(入力!$E$21=1,ユーザー別卸価格!X556/(100-入力!$E$22)%,ユーザー別卸価格!X556+入力!$E$23),-入力!$E$24),IF(入力!$E$25=2,ROUNDUP(IF(入力!$E$21=1,ユーザー別卸価格!X556/(100-入力!$E$22)%,ユーザー別卸価格!X556+入力!$E$23),-入力!$E$24),ROUND(IF(入力!$E$21=1,ユーザー別卸価格!X556/(100-入力!$E$22)%,ユーザー別卸価格!X556+入力!$E$23),-入力!$E$24))),ユーザー別卸価格!X556))</f>
        <v/>
      </c>
      <c r="Y556" s="20">
        <f>'6桁'!Y556</f>
        <v>0</v>
      </c>
    </row>
    <row r="557" spans="2:25" ht="30" customHeight="1">
      <c r="B557" s="503"/>
      <c r="C557" s="567" t="s">
        <v>383</v>
      </c>
      <c r="D557" s="568"/>
      <c r="E557" s="500">
        <v>96</v>
      </c>
      <c r="F557" s="587"/>
      <c r="G557" s="362"/>
      <c r="H557" s="95" t="str">
        <f>IF(ユーザー別卸価格!H557="","", IF(ISNUMBER(ユーザー別卸価格!H557),IF(入力!$C$25=1,ROUNDDOWN(IF(入力!$C$21=1,ユーザー別卸価格!H557/(100-入力!$C$22)%,ユーザー別卸価格!H557+入力!$C$23),-入力!$C$24),IF(入力!$C$25=2,ROUNDUP(IF(入力!$C$21=1,ユーザー別卸価格!H557/(100-入力!$C$22)%,ユーザー別卸価格!H557+入力!$C$23),-入力!$C$24),ROUND(IF(入力!$C$21=1,ユーザー別卸価格!H557/(100-入力!$C$22)%,ユーザー別卸価格!H557+入力!$C$23),-入力!$C$24))),ユーザー別卸価格!H557))</f>
        <v/>
      </c>
      <c r="I557" s="96">
        <f>'6桁'!I557</f>
        <v>0</v>
      </c>
      <c r="J557" s="95" t="str">
        <f>IF(ユーザー別卸価格!J557="","", IF(ISNUMBER(ユーザー別卸価格!J557),IF(入力!$C$25=1,ROUNDDOWN(IF(入力!$C$21=1,ユーザー別卸価格!J557/(100-入力!$C$22)%,ユーザー別卸価格!J557+入力!$C$23),-入力!$C$24),IF(入力!$C$25=2,ROUNDUP(IF(入力!$C$21=1,ユーザー別卸価格!J557/(100-入力!$C$22)%,ユーザー別卸価格!J557+入力!$C$23),-入力!$C$24),ROUND(IF(入力!$C$21=1,ユーザー別卸価格!J557/(100-入力!$C$22)%,ユーザー別卸価格!J557+入力!$C$23),-入力!$C$24))),ユーザー別卸価格!J557))</f>
        <v/>
      </c>
      <c r="K557" s="96">
        <f>'6桁'!K557</f>
        <v>0</v>
      </c>
      <c r="L557" s="95" t="str">
        <f>IF(ユーザー別卸価格!L557="","", IF(ISNUMBER(ユーザー別卸価格!L557),IF(入力!$C$25=1,ROUNDDOWN(IF(入力!$C$21=1,ユーザー別卸価格!L557/(100-入力!$C$22)%,ユーザー別卸価格!L557+入力!$C$23),-入力!$C$24),IF(入力!$C$25=2,ROUNDUP(IF(入力!$C$21=1,ユーザー別卸価格!L557/(100-入力!$C$22)%,ユーザー別卸価格!L557+入力!$C$23),-入力!$C$24),ROUND(IF(入力!$C$21=1,ユーザー別卸価格!L557/(100-入力!$C$22)%,ユーザー別卸価格!L557+入力!$C$23),-入力!$C$24))),ユーザー別卸価格!L557))</f>
        <v/>
      </c>
      <c r="M557" s="96">
        <f>'6桁'!M557</f>
        <v>0</v>
      </c>
      <c r="N557" s="95">
        <f>IF(ユーザー別卸価格!N557="","", IF(ISNUMBER(ユーザー別卸価格!N557),IF(入力!$C$25=1,ROUNDDOWN(IF(入力!$C$21=1,ユーザー別卸価格!N557/(100-入力!$C$22)%,ユーザー別卸価格!N557+入力!$C$23),-入力!$C$24),IF(入力!$C$25=2,ROUNDUP(IF(入力!$C$21=1,ユーザー別卸価格!N557/(100-入力!$C$22)%,ユーザー別卸価格!N557+入力!$C$23),-入力!$C$24),ROUND(IF(入力!$C$21=1,ユーザー別卸価格!N557/(100-入力!$C$22)%,ユーザー別卸価格!N557+入力!$C$23),-入力!$C$24))),ユーザー別卸価格!N557))</f>
        <v>19000</v>
      </c>
      <c r="O557" s="126" t="str">
        <f>'6桁'!O557</f>
        <v>S
RBL</v>
      </c>
      <c r="P557" s="95" t="str">
        <f>IF(ユーザー別卸価格!P557="","", IF(ISNUMBER(ユーザー別卸価格!P557),IF(入力!$C$25=1,ROUNDDOWN(IF(入力!$C$21=1,ユーザー別卸価格!P557/(100-入力!$C$22)%,ユーザー別卸価格!P557+入力!$C$23),-入力!$C$24),IF(入力!$C$25=2,ROUNDUP(IF(入力!$C$21=1,ユーザー別卸価格!P557/(100-入力!$C$22)%,ユーザー別卸価格!P557+入力!$C$23),-入力!$C$24),ROUND(IF(入力!$C$21=1,ユーザー別卸価格!P557/(100-入力!$C$22)%,ユーザー別卸価格!P557+入力!$C$23),-入力!$C$24))),ユーザー別卸価格!P557))</f>
        <v/>
      </c>
      <c r="Q557" s="96">
        <f>'6桁'!Q557</f>
        <v>0</v>
      </c>
      <c r="R557" s="95" t="str">
        <f>IF(ユーザー別卸価格!R557="","", IF(ISNUMBER(ユーザー別卸価格!R557),IF(入力!$C$25=1,ROUNDDOWN(IF(入力!$C$21=1,ユーザー別卸価格!R557/(100-入力!$C$22)%,ユーザー別卸価格!R557+入力!$C$23),-入力!$C$24),IF(入力!$C$25=2,ROUNDUP(IF(入力!$C$21=1,ユーザー別卸価格!R557/(100-入力!$C$22)%,ユーザー別卸価格!R557+入力!$C$23),-入力!$C$24),ROUND(IF(入力!$C$21=1,ユーザー別卸価格!R557/(100-入力!$C$22)%,ユーザー別卸価格!R557+入力!$C$23),-入力!$C$24))),ユーザー別卸価格!R557))</f>
        <v/>
      </c>
      <c r="S557" s="96">
        <f>'6桁'!S557</f>
        <v>0</v>
      </c>
      <c r="T557" s="95" t="str">
        <f>IF(ユーザー別卸価格!T557="","", IF(ISNUMBER(ユーザー別卸価格!T557),IF(入力!$C$25=1,ROUNDDOWN(IF(入力!$C$21=1,ユーザー別卸価格!T557/(100-入力!$C$22)%,ユーザー別卸価格!T557+入力!$C$23),-入力!$C$24),IF(入力!$C$25=2,ROUNDUP(IF(入力!$C$21=1,ユーザー別卸価格!T557/(100-入力!$C$22)%,ユーザー別卸価格!T557+入力!$C$23),-入力!$C$24),ROUND(IF(入力!$C$21=1,ユーザー別卸価格!T557/(100-入力!$C$22)%,ユーザー別卸価格!T557+入力!$C$23),-入力!$C$24))),ユーザー別卸価格!T557))</f>
        <v/>
      </c>
      <c r="U557" s="96">
        <f>'6桁'!U557</f>
        <v>0</v>
      </c>
      <c r="V557" s="456" t="str">
        <f>IF(ユーザー別卸価格!V557="","", IF(ISNUMBER(ユーザー別卸価格!V557),IF(入力!$E$25=1,ROUNDDOWN(IF(入力!$E$21=1,ユーザー別卸価格!V557/(100-入力!$E$22)%,ユーザー別卸価格!V557+入力!$E$23),-入力!$E$24),IF(入力!$E$25=2,ROUNDUP(IF(入力!$E$21=1,ユーザー別卸価格!V557/(100-入力!$E$22)%,ユーザー別卸価格!V557+入力!$E$23),-入力!$E$24),ROUND(IF(入力!$E$21=1,ユーザー別卸価格!V557/(100-入力!$E$22)%,ユーザー別卸価格!V557+入力!$E$23),-入力!$E$24))),ユーザー別卸価格!V557))</f>
        <v/>
      </c>
      <c r="W557" s="126">
        <f>'6桁'!W557</f>
        <v>0</v>
      </c>
      <c r="X557" s="456" t="str">
        <f>IF(ユーザー別卸価格!X557="","", IF(ISNUMBER(ユーザー別卸価格!X557),IF(入力!$E$25=1,ROUNDDOWN(IF(入力!$E$21=1,ユーザー別卸価格!X557/(100-入力!$E$22)%,ユーザー別卸価格!X557+入力!$E$23),-入力!$E$24),IF(入力!$E$25=2,ROUNDUP(IF(入力!$E$21=1,ユーザー別卸価格!X557/(100-入力!$E$22)%,ユーザー別卸価格!X557+入力!$E$23),-入力!$E$24),ROUND(IF(入力!$E$21=1,ユーザー別卸価格!X557/(100-入力!$E$22)%,ユーザー別卸価格!X557+入力!$E$23),-入力!$E$24))),ユーザー別卸価格!X557))</f>
        <v/>
      </c>
      <c r="Y557" s="20">
        <f>'6桁'!Y557</f>
        <v>0</v>
      </c>
    </row>
    <row r="558" spans="2:25" ht="30" customHeight="1">
      <c r="B558" s="503"/>
      <c r="C558" s="576"/>
      <c r="D558" s="577"/>
      <c r="E558" s="500" t="s">
        <v>1352</v>
      </c>
      <c r="F558" s="587"/>
      <c r="G558" s="361"/>
      <c r="H558" s="95" t="str">
        <f>IF(ユーザー別卸価格!H558="","", IF(ISNUMBER(ユーザー別卸価格!H558),IF(入力!$C$25=1,ROUNDDOWN(IF(入力!$C$21=1,ユーザー別卸価格!H558/(100-入力!$C$22)%,ユーザー別卸価格!H558+入力!$C$23),-入力!$C$24),IF(入力!$C$25=2,ROUNDUP(IF(入力!$C$21=1,ユーザー別卸価格!H558/(100-入力!$C$22)%,ユーザー別卸価格!H558+入力!$C$23),-入力!$C$24),ROUND(IF(入力!$C$21=1,ユーザー別卸価格!H558/(100-入力!$C$22)%,ユーザー別卸価格!H558+入力!$C$23),-入力!$C$24))),ユーザー別卸価格!H558))</f>
        <v/>
      </c>
      <c r="I558" s="96">
        <f>'6桁'!I558</f>
        <v>0</v>
      </c>
      <c r="J558" s="95" t="str">
        <f>IF(ユーザー別卸価格!J558="","", IF(ISNUMBER(ユーザー別卸価格!J558),IF(入力!$C$25=1,ROUNDDOWN(IF(入力!$C$21=1,ユーザー別卸価格!J558/(100-入力!$C$22)%,ユーザー別卸価格!J558+入力!$C$23),-入力!$C$24),IF(入力!$C$25=2,ROUNDUP(IF(入力!$C$21=1,ユーザー別卸価格!J558/(100-入力!$C$22)%,ユーザー別卸価格!J558+入力!$C$23),-入力!$C$24),ROUND(IF(入力!$C$21=1,ユーザー別卸価格!J558/(100-入力!$C$22)%,ユーザー別卸価格!J558+入力!$C$23),-入力!$C$24))),ユーザー別卸価格!J558))</f>
        <v/>
      </c>
      <c r="K558" s="96">
        <f>'6桁'!K558</f>
        <v>0</v>
      </c>
      <c r="L558" s="95" t="str">
        <f>IF(ユーザー別卸価格!L558="","", IF(ISNUMBER(ユーザー別卸価格!L558),IF(入力!$C$25=1,ROUNDDOWN(IF(入力!$C$21=1,ユーザー別卸価格!L558/(100-入力!$C$22)%,ユーザー別卸価格!L558+入力!$C$23),-入力!$C$24),IF(入力!$C$25=2,ROUNDUP(IF(入力!$C$21=1,ユーザー別卸価格!L558/(100-入力!$C$22)%,ユーザー別卸価格!L558+入力!$C$23),-入力!$C$24),ROUND(IF(入力!$C$21=1,ユーザー別卸価格!L558/(100-入力!$C$22)%,ユーザー別卸価格!L558+入力!$C$23),-入力!$C$24))),ユーザー別卸価格!L558))</f>
        <v/>
      </c>
      <c r="M558" s="96">
        <f>'6桁'!M558</f>
        <v>0</v>
      </c>
      <c r="N558" s="95" t="str">
        <f>IF(ユーザー別卸価格!N558="","", IF(ISNUMBER(ユーザー別卸価格!N558),IF(入力!$C$25=1,ROUNDDOWN(IF(入力!$C$21=1,ユーザー別卸価格!N558/(100-入力!$C$22)%,ユーザー別卸価格!N558+入力!$C$23),-入力!$C$24),IF(入力!$C$25=2,ROUNDUP(IF(入力!$C$21=1,ユーザー別卸価格!N558/(100-入力!$C$22)%,ユーザー別卸価格!N558+入力!$C$23),-入力!$C$24),ROUND(IF(入力!$C$21=1,ユーザー別卸価格!N558/(100-入力!$C$22)%,ユーザー別卸価格!N558+入力!$C$23),-入力!$C$24))),ユーザー別卸価格!N558))</f>
        <v/>
      </c>
      <c r="O558" s="126">
        <f>'6桁'!O558</f>
        <v>0</v>
      </c>
      <c r="P558" s="95" t="str">
        <f>IF(ユーザー別卸価格!P558="","", IF(ISNUMBER(ユーザー別卸価格!P558),IF(入力!$C$25=1,ROUNDDOWN(IF(入力!$C$21=1,ユーザー別卸価格!P558/(100-入力!$C$22)%,ユーザー別卸価格!P558+入力!$C$23),-入力!$C$24),IF(入力!$C$25=2,ROUNDUP(IF(入力!$C$21=1,ユーザー別卸価格!P558/(100-入力!$C$22)%,ユーザー別卸価格!P558+入力!$C$23),-入力!$C$24),ROUND(IF(入力!$C$21=1,ユーザー別卸価格!P558/(100-入力!$C$22)%,ユーザー別卸価格!P558+入力!$C$23),-入力!$C$24))),ユーザー別卸価格!P558))</f>
        <v/>
      </c>
      <c r="Q558" s="96">
        <f>'6桁'!Q558</f>
        <v>0</v>
      </c>
      <c r="R558" s="95" t="str">
        <f>IF(ユーザー別卸価格!R558="","", IF(ISNUMBER(ユーザー別卸価格!R558),IF(入力!$C$25=1,ROUNDDOWN(IF(入力!$C$21=1,ユーザー別卸価格!R558/(100-入力!$C$22)%,ユーザー別卸価格!R558+入力!$C$23),-入力!$C$24),IF(入力!$C$25=2,ROUNDUP(IF(入力!$C$21=1,ユーザー別卸価格!R558/(100-入力!$C$22)%,ユーザー別卸価格!R558+入力!$C$23),-入力!$C$24),ROUND(IF(入力!$C$21=1,ユーザー別卸価格!R558/(100-入力!$C$22)%,ユーザー別卸価格!R558+入力!$C$23),-入力!$C$24))),ユーザー別卸価格!R558))</f>
        <v/>
      </c>
      <c r="S558" s="96">
        <f>'6桁'!S558</f>
        <v>0</v>
      </c>
      <c r="T558" s="95" t="str">
        <f>IF(ユーザー別卸価格!T558="","", IF(ISNUMBER(ユーザー別卸価格!T558),IF(入力!$C$25=1,ROUNDDOWN(IF(入力!$C$21=1,ユーザー別卸価格!T558/(100-入力!$C$22)%,ユーザー別卸価格!T558+入力!$C$23),-入力!$C$24),IF(入力!$C$25=2,ROUNDUP(IF(入力!$C$21=1,ユーザー別卸価格!T558/(100-入力!$C$22)%,ユーザー別卸価格!T558+入力!$C$23),-入力!$C$24),ROUND(IF(入力!$C$21=1,ユーザー別卸価格!T558/(100-入力!$C$22)%,ユーザー別卸価格!T558+入力!$C$23),-入力!$C$24))),ユーザー別卸価格!T558))</f>
        <v/>
      </c>
      <c r="U558" s="96">
        <f>'6桁'!U558</f>
        <v>0</v>
      </c>
      <c r="V558" s="456" t="str">
        <f>IF(ユーザー別卸価格!V558="","", IF(ISNUMBER(ユーザー別卸価格!V558),IF(入力!$E$25=1,ROUNDDOWN(IF(入力!$E$21=1,ユーザー別卸価格!V558/(100-入力!$E$22)%,ユーザー別卸価格!V558+入力!$E$23),-入力!$E$24),IF(入力!$E$25=2,ROUNDUP(IF(入力!$E$21=1,ユーザー別卸価格!V558/(100-入力!$E$22)%,ユーザー別卸価格!V558+入力!$E$23),-入力!$E$24),ROUND(IF(入力!$E$21=1,ユーザー別卸価格!V558/(100-入力!$E$22)%,ユーザー別卸価格!V558+入力!$E$23),-入力!$E$24))),ユーザー別卸価格!V558))</f>
        <v>卸価格設定なし</v>
      </c>
      <c r="W558" s="126" t="str">
        <f>'6桁'!W558</f>
        <v>N</v>
      </c>
      <c r="X558" s="456" t="str">
        <f>IF(ユーザー別卸価格!X558="","", IF(ISNUMBER(ユーザー別卸価格!X558),IF(入力!$E$25=1,ROUNDDOWN(IF(入力!$E$21=1,ユーザー別卸価格!X558/(100-入力!$E$22)%,ユーザー別卸価格!X558+入力!$E$23),-入力!$E$24),IF(入力!$E$25=2,ROUNDUP(IF(入力!$E$21=1,ユーザー別卸価格!X558/(100-入力!$E$22)%,ユーザー別卸価格!X558+入力!$E$23),-入力!$E$24),ROUND(IF(入力!$E$21=1,ユーザー別卸価格!X558/(100-入力!$E$22)%,ユーザー別卸価格!X558+入力!$E$23),-入力!$E$24))),ユーザー別卸価格!X558))</f>
        <v/>
      </c>
      <c r="Y558" s="20">
        <f>'6桁'!Y558</f>
        <v>0</v>
      </c>
    </row>
    <row r="559" spans="2:25" ht="30" customHeight="1" thickBot="1">
      <c r="B559" s="544"/>
      <c r="C559" s="558" t="s">
        <v>384</v>
      </c>
      <c r="D559" s="656"/>
      <c r="E559" s="558">
        <v>105</v>
      </c>
      <c r="F559" s="932"/>
      <c r="G559" s="344"/>
      <c r="H559" s="118" t="str">
        <f>IF(ユーザー別卸価格!H559="","", IF(ISNUMBER(ユーザー別卸価格!H559),IF(入力!$C$25=1,ROUNDDOWN(IF(入力!$C$21=1,ユーザー別卸価格!H559/(100-入力!$C$22)%,ユーザー別卸価格!H559+入力!$C$23),-入力!$C$24),IF(入力!$C$25=2,ROUNDUP(IF(入力!$C$21=1,ユーザー別卸価格!H559/(100-入力!$C$22)%,ユーザー別卸価格!H559+入力!$C$23),-入力!$C$24),ROUND(IF(入力!$C$21=1,ユーザー別卸価格!H559/(100-入力!$C$22)%,ユーザー別卸価格!H559+入力!$C$23),-入力!$C$24))),ユーザー別卸価格!H559))</f>
        <v/>
      </c>
      <c r="I559" s="119">
        <f>'6桁'!I559</f>
        <v>0</v>
      </c>
      <c r="J559" s="118" t="str">
        <f>IF(ユーザー別卸価格!J559="","", IF(ISNUMBER(ユーザー別卸価格!J559),IF(入力!$C$25=1,ROUNDDOWN(IF(入力!$C$21=1,ユーザー別卸価格!J559/(100-入力!$C$22)%,ユーザー別卸価格!J559+入力!$C$23),-入力!$C$24),IF(入力!$C$25=2,ROUNDUP(IF(入力!$C$21=1,ユーザー別卸価格!J559/(100-入力!$C$22)%,ユーザー別卸価格!J559+入力!$C$23),-入力!$C$24),ROUND(IF(入力!$C$21=1,ユーザー別卸価格!J559/(100-入力!$C$22)%,ユーザー別卸価格!J559+入力!$C$23),-入力!$C$24))),ユーザー別卸価格!J559))</f>
        <v/>
      </c>
      <c r="K559" s="119">
        <f>'6桁'!K559</f>
        <v>0</v>
      </c>
      <c r="L559" s="118" t="str">
        <f>IF(ユーザー別卸価格!L559="","", IF(ISNUMBER(ユーザー別卸価格!L559),IF(入力!$C$25=1,ROUNDDOWN(IF(入力!$C$21=1,ユーザー別卸価格!L559/(100-入力!$C$22)%,ユーザー別卸価格!L559+入力!$C$23),-入力!$C$24),IF(入力!$C$25=2,ROUNDUP(IF(入力!$C$21=1,ユーザー別卸価格!L559/(100-入力!$C$22)%,ユーザー別卸価格!L559+入力!$C$23),-入力!$C$24),ROUND(IF(入力!$C$21=1,ユーザー別卸価格!L559/(100-入力!$C$22)%,ユーザー別卸価格!L559+入力!$C$23),-入力!$C$24))),ユーザー別卸価格!L559))</f>
        <v/>
      </c>
      <c r="M559" s="119">
        <f>'6桁'!M559</f>
        <v>0</v>
      </c>
      <c r="N559" s="118">
        <f>IF(ユーザー別卸価格!N559="","", IF(ISNUMBER(ユーザー別卸価格!N559),IF(入力!$C$25=1,ROUNDDOWN(IF(入力!$C$21=1,ユーザー別卸価格!N559/(100-入力!$C$22)%,ユーザー別卸価格!N559+入力!$C$23),-入力!$C$24),IF(入力!$C$25=2,ROUNDUP(IF(入力!$C$21=1,ユーザー別卸価格!N559/(100-入力!$C$22)%,ユーザー別卸価格!N559+入力!$C$23),-入力!$C$24),ROUND(IF(入力!$C$21=1,ユーザー別卸価格!N559/(100-入力!$C$22)%,ユーザー別卸価格!N559+入力!$C$23),-入力!$C$24))),ユーザー別卸価格!N559))</f>
        <v>24000</v>
      </c>
      <c r="O559" s="127" t="s">
        <v>2251</v>
      </c>
      <c r="P559" s="118" t="str">
        <f>IF(ユーザー別卸価格!P559="","", IF(ISNUMBER(ユーザー別卸価格!P559),IF(入力!$C$25=1,ROUNDDOWN(IF(入力!$C$21=1,ユーザー別卸価格!P559/(100-入力!$C$22)%,ユーザー別卸価格!P559+入力!$C$23),-入力!$C$24),IF(入力!$C$25=2,ROUNDUP(IF(入力!$C$21=1,ユーザー別卸価格!P559/(100-入力!$C$22)%,ユーザー別卸価格!P559+入力!$C$23),-入力!$C$24),ROUND(IF(入力!$C$21=1,ユーザー別卸価格!P559/(100-入力!$C$22)%,ユーザー別卸価格!P559+入力!$C$23),-入力!$C$24))),ユーザー別卸価格!P559))</f>
        <v/>
      </c>
      <c r="Q559" s="119">
        <f>'6桁'!Q559</f>
        <v>0</v>
      </c>
      <c r="R559" s="118" t="str">
        <f>IF(ユーザー別卸価格!R559="","", IF(ISNUMBER(ユーザー別卸価格!R559),IF(入力!$C$25=1,ROUNDDOWN(IF(入力!$C$21=1,ユーザー別卸価格!R559/(100-入力!$C$22)%,ユーザー別卸価格!R559+入力!$C$23),-入力!$C$24),IF(入力!$C$25=2,ROUNDUP(IF(入力!$C$21=1,ユーザー別卸価格!R559/(100-入力!$C$22)%,ユーザー別卸価格!R559+入力!$C$23),-入力!$C$24),ROUND(IF(入力!$C$21=1,ユーザー別卸価格!R559/(100-入力!$C$22)%,ユーザー別卸価格!R559+入力!$C$23),-入力!$C$24))),ユーザー別卸価格!R559))</f>
        <v/>
      </c>
      <c r="S559" s="119">
        <f>'6桁'!S559</f>
        <v>0</v>
      </c>
      <c r="T559" s="118" t="str">
        <f>IF(ユーザー別卸価格!T559="","", IF(ISNUMBER(ユーザー別卸価格!T559),IF(入力!$C$25=1,ROUNDDOWN(IF(入力!$C$21=1,ユーザー別卸価格!T559/(100-入力!$C$22)%,ユーザー別卸価格!T559+入力!$C$23),-入力!$C$24),IF(入力!$C$25=2,ROUNDUP(IF(入力!$C$21=1,ユーザー別卸価格!T559/(100-入力!$C$22)%,ユーザー別卸価格!T559+入力!$C$23),-入力!$C$24),ROUND(IF(入力!$C$21=1,ユーザー別卸価格!T559/(100-入力!$C$22)%,ユーザー別卸価格!T559+入力!$C$23),-入力!$C$24))),ユーザー別卸価格!T559))</f>
        <v/>
      </c>
      <c r="U559" s="119">
        <f>'6桁'!U559</f>
        <v>0</v>
      </c>
      <c r="V559" s="460" t="str">
        <f>IF(ユーザー別卸価格!V559="","", IF(ISNUMBER(ユーザー別卸価格!V559),IF(入力!$E$25=1,ROUNDDOWN(IF(入力!$E$21=1,ユーザー別卸価格!V559/(100-入力!$E$22)%,ユーザー別卸価格!V559+入力!$E$23),-入力!$E$24),IF(入力!$E$25=2,ROUNDUP(IF(入力!$E$21=1,ユーザー別卸価格!V559/(100-入力!$E$22)%,ユーザー別卸価格!V559+入力!$E$23),-入力!$E$24),ROUND(IF(入力!$E$21=1,ユーザー別卸価格!V559/(100-入力!$E$22)%,ユーザー別卸価格!V559+入力!$E$23),-入力!$E$24))),ユーザー別卸価格!V559))</f>
        <v/>
      </c>
      <c r="W559" s="127">
        <f>'6桁'!W559</f>
        <v>0</v>
      </c>
      <c r="X559" s="460" t="str">
        <f>IF(ユーザー別卸価格!X559="","", IF(ISNUMBER(ユーザー別卸価格!X559),IF(入力!$E$25=1,ROUNDDOWN(IF(入力!$E$21=1,ユーザー別卸価格!X559/(100-入力!$E$22)%,ユーザー別卸価格!X559+入力!$E$23),-入力!$E$24),IF(入力!$E$25=2,ROUNDUP(IF(入力!$E$21=1,ユーザー別卸価格!X559/(100-入力!$E$22)%,ユーザー別卸価格!X559+入力!$E$23),-入力!$E$24),ROUND(IF(入力!$E$21=1,ユーザー別卸価格!X559/(100-入力!$E$22)%,ユーザー別卸価格!X559+入力!$E$23),-入力!$E$24))),ユーザー別卸価格!X559))</f>
        <v/>
      </c>
      <c r="Y559" s="21">
        <f>'6桁'!Y559</f>
        <v>0</v>
      </c>
    </row>
    <row r="560" spans="2:25" ht="76.5" customHeight="1">
      <c r="B560" s="546" t="s">
        <v>2032</v>
      </c>
      <c r="C560" s="546"/>
      <c r="D560" s="546"/>
      <c r="E560" s="546"/>
      <c r="F560" s="546"/>
      <c r="G560" s="546"/>
      <c r="H560" s="546"/>
      <c r="I560" s="546"/>
      <c r="J560" s="546"/>
      <c r="K560" s="546"/>
      <c r="L560" s="546"/>
      <c r="M560" s="546"/>
      <c r="N560" s="546"/>
      <c r="O560" s="546"/>
      <c r="P560" s="546"/>
      <c r="Q560" s="546"/>
      <c r="R560" s="546"/>
      <c r="S560" s="546"/>
      <c r="T560" s="546"/>
      <c r="U560" s="546"/>
      <c r="V560" s="546"/>
      <c r="W560" s="546"/>
      <c r="X560" s="546"/>
      <c r="Y560" s="546"/>
    </row>
    <row r="562" spans="2:27" ht="14.25" customHeight="1" thickBot="1">
      <c r="B562" s="371"/>
      <c r="C562" s="315"/>
      <c r="D562" s="315"/>
      <c r="E562" s="315"/>
      <c r="F562" s="80"/>
      <c r="G562" s="18"/>
      <c r="H562" s="74"/>
      <c r="I562" s="28"/>
      <c r="J562" s="80"/>
      <c r="K562" s="53"/>
      <c r="M562" s="11"/>
      <c r="N562" s="10"/>
      <c r="O562" s="11"/>
      <c r="P562" s="10"/>
    </row>
    <row r="563" spans="2:27" ht="20.25" thickTop="1" thickBot="1">
      <c r="B563" s="518" t="s">
        <v>35</v>
      </c>
      <c r="C563" s="519"/>
      <c r="D563" s="519"/>
      <c r="E563" s="519"/>
      <c r="F563" s="519"/>
      <c r="G563" s="519"/>
      <c r="H563" s="519"/>
      <c r="I563" s="519"/>
      <c r="J563" s="519"/>
      <c r="K563" s="519"/>
      <c r="L563" s="519"/>
      <c r="M563" s="519"/>
      <c r="N563" s="519"/>
      <c r="O563" s="519"/>
      <c r="P563" s="519"/>
      <c r="Q563" s="519"/>
      <c r="R563" s="519"/>
      <c r="S563" s="519"/>
      <c r="T563" s="519"/>
      <c r="U563" s="519"/>
      <c r="V563" s="519"/>
      <c r="W563" s="519"/>
      <c r="X563" s="519"/>
      <c r="Y563" s="519"/>
      <c r="Z563" s="519"/>
      <c r="AA563" s="520"/>
    </row>
    <row r="564" spans="2:27" ht="9.75" customHeight="1" thickTop="1">
      <c r="C564" s="40"/>
      <c r="D564" s="40"/>
      <c r="E564" s="40"/>
      <c r="F564" s="79"/>
      <c r="H564" s="79"/>
      <c r="K564" s="52"/>
      <c r="M564" s="52"/>
      <c r="Q564" s="52"/>
    </row>
    <row r="565" spans="2:27" s="239" customFormat="1" ht="20.100000000000001" customHeight="1" thickBot="1">
      <c r="B565" s="238" t="s">
        <v>566</v>
      </c>
      <c r="F565" s="240"/>
      <c r="H565" s="240"/>
      <c r="J565" s="240"/>
      <c r="L565" s="240"/>
      <c r="N565" s="240"/>
      <c r="P565" s="240"/>
      <c r="Q565" s="238"/>
      <c r="R565" s="240"/>
      <c r="T565" s="240"/>
      <c r="V565" s="240"/>
      <c r="X565" s="240"/>
    </row>
    <row r="566" spans="2:27" ht="20.100000000000001" customHeight="1" thickBot="1">
      <c r="B566" s="284"/>
      <c r="C566" s="595"/>
      <c r="D566" s="595"/>
      <c r="E566" s="596"/>
      <c r="F566" s="531" t="s">
        <v>453</v>
      </c>
      <c r="G566" s="532"/>
      <c r="H566" s="532"/>
      <c r="I566" s="532"/>
      <c r="J566" s="532"/>
      <c r="K566" s="532"/>
      <c r="L566" s="532"/>
      <c r="M566" s="533"/>
      <c r="Q566" s="11"/>
      <c r="R566" s="80"/>
      <c r="T566" s="575"/>
      <c r="U566" s="575"/>
      <c r="V566" s="575"/>
      <c r="W566" s="575"/>
      <c r="X566" s="575"/>
      <c r="Y566" s="575"/>
    </row>
    <row r="567" spans="2:27" ht="20.100000000000001" customHeight="1" thickBot="1">
      <c r="B567" s="597" t="s">
        <v>41</v>
      </c>
      <c r="C567" s="599" t="s">
        <v>157</v>
      </c>
      <c r="D567" s="600"/>
      <c r="E567" s="601"/>
      <c r="F567" s="602" t="s">
        <v>158</v>
      </c>
      <c r="G567" s="603"/>
      <c r="H567" s="603"/>
      <c r="I567" s="603"/>
      <c r="J567" s="603"/>
      <c r="K567" s="603"/>
      <c r="L567" s="603"/>
      <c r="M567" s="604"/>
      <c r="O567" s="146"/>
      <c r="P567" s="147"/>
      <c r="Q567" s="148"/>
      <c r="R567" s="149"/>
      <c r="S567" s="150"/>
      <c r="T567" s="147"/>
      <c r="U567" s="151"/>
      <c r="V567" s="147"/>
      <c r="W567" s="327"/>
      <c r="Y567" s="327"/>
    </row>
    <row r="568" spans="2:27" ht="20.100000000000001" customHeight="1" thickBot="1">
      <c r="B568" s="597"/>
      <c r="C568" s="599" t="s">
        <v>159</v>
      </c>
      <c r="D568" s="600"/>
      <c r="E568" s="601"/>
      <c r="F568" s="602" t="s">
        <v>512</v>
      </c>
      <c r="G568" s="603"/>
      <c r="H568" s="603"/>
      <c r="I568" s="603"/>
      <c r="J568" s="603"/>
      <c r="K568" s="603"/>
      <c r="L568" s="603"/>
      <c r="M568" s="604"/>
      <c r="Q568" s="406"/>
      <c r="R568" s="152"/>
      <c r="S568" s="405"/>
      <c r="U568" s="327"/>
      <c r="W568" s="327"/>
      <c r="Y568" s="327"/>
    </row>
    <row r="569" spans="2:27" ht="20.100000000000001" customHeight="1" thickBot="1">
      <c r="B569" s="597"/>
      <c r="C569" s="599" t="s">
        <v>513</v>
      </c>
      <c r="D569" s="600"/>
      <c r="E569" s="601"/>
      <c r="F569" s="602" t="s">
        <v>799</v>
      </c>
      <c r="G569" s="604"/>
      <c r="H569" s="602" t="s">
        <v>800</v>
      </c>
      <c r="I569" s="604"/>
      <c r="J569" s="602" t="s">
        <v>801</v>
      </c>
      <c r="K569" s="604"/>
      <c r="L569" s="608" t="s">
        <v>803</v>
      </c>
      <c r="M569" s="609"/>
      <c r="Q569" s="406"/>
      <c r="R569" s="152"/>
      <c r="S569" s="405"/>
      <c r="U569" s="327"/>
      <c r="W569" s="327"/>
      <c r="Y569" s="327"/>
    </row>
    <row r="570" spans="2:27" ht="20.100000000000001" customHeight="1" thickBot="1">
      <c r="B570" s="598"/>
      <c r="C570" s="599" t="s">
        <v>164</v>
      </c>
      <c r="D570" s="600"/>
      <c r="E570" s="601"/>
      <c r="F570" s="602" t="s">
        <v>789</v>
      </c>
      <c r="G570" s="604"/>
      <c r="H570" s="602" t="s">
        <v>787</v>
      </c>
      <c r="I570" s="604"/>
      <c r="J570" s="602" t="s">
        <v>802</v>
      </c>
      <c r="K570" s="604"/>
      <c r="L570" s="608" t="s">
        <v>804</v>
      </c>
      <c r="M570" s="609"/>
      <c r="Q570" s="406"/>
      <c r="R570" s="152"/>
      <c r="S570" s="405"/>
      <c r="U570" s="327"/>
      <c r="W570" s="327"/>
      <c r="Y570" s="327"/>
    </row>
    <row r="571" spans="2:27" ht="30" customHeight="1">
      <c r="B571" s="502">
        <v>18</v>
      </c>
      <c r="C571" s="498" t="s">
        <v>310</v>
      </c>
      <c r="D571" s="606"/>
      <c r="E571" s="499"/>
      <c r="F571" s="12" t="str">
        <f>IF(ユーザー別卸価格!F571="","", IF(ISNUMBER(ユーザー別卸価格!F571),IF(入力!$C$25=1,ROUNDDOWN(IF(入力!$C$21=1,ユーザー別卸価格!F571/(100-入力!$C$22)%,ユーザー別卸価格!F571+入力!$C$23),-入力!$C$24),IF(入力!$C$25=2,ROUNDUP(IF(入力!$C$21=1,ユーザー別卸価格!F571/(100-入力!$C$22)%,ユーザー別卸価格!F571+入力!$C$23),-入力!$C$24),ROUND(IF(入力!$C$21=1,ユーザー別卸価格!F571/(100-入力!$C$22)%,ユーザー別卸価格!F571+入力!$C$23),-入力!$C$24))),ユーザー別卸価格!F571))</f>
        <v/>
      </c>
      <c r="G571" s="20">
        <f>'6桁'!G571</f>
        <v>0</v>
      </c>
      <c r="H571" s="14" t="str">
        <f>IF(ユーザー別卸価格!H571="","", IF(ISNUMBER(ユーザー別卸価格!H571),IF(入力!$C$25=1,ROUNDDOWN(IF(入力!$C$21=1,ユーザー別卸価格!H571/(100-入力!$C$22)%,ユーザー別卸価格!H571+入力!$C$23),-入力!$C$24),IF(入力!$C$25=2,ROUNDUP(IF(入力!$C$21=1,ユーザー別卸価格!H571/(100-入力!$C$22)%,ユーザー別卸価格!H571+入力!$C$23),-入力!$C$24),ROUND(IF(入力!$C$21=1,ユーザー別卸価格!H571/(100-入力!$C$22)%,ユーザー別卸価格!H571+入力!$C$23),-入力!$C$24))),ユーザー別卸価格!H571))</f>
        <v/>
      </c>
      <c r="I571" s="20">
        <f>'6桁'!I571</f>
        <v>0</v>
      </c>
      <c r="J571" s="14">
        <f>IF(ユーザー別卸価格!J571="","", IF(ISNUMBER(ユーザー別卸価格!J571),IF(入力!$C$25=1,ROUNDDOWN(IF(入力!$C$21=1,ユーザー別卸価格!J571/(100-入力!$C$22)%,ユーザー別卸価格!J571+入力!$C$23),-入力!$C$24),IF(入力!$C$25=2,ROUNDUP(IF(入力!$C$21=1,ユーザー別卸価格!J571/(100-入力!$C$22)%,ユーザー別卸価格!J571+入力!$C$23),-入力!$C$24),ROUND(IF(入力!$C$21=1,ユーザー別卸価格!J571/(100-入力!$C$22)%,ユーザー別卸価格!J571+入力!$C$23),-入力!$C$24))),ユーザー別卸価格!J571))</f>
        <v>96000</v>
      </c>
      <c r="K571" s="153" t="str">
        <f>'6桁'!K571</f>
        <v>Y★</v>
      </c>
      <c r="L571" s="14">
        <f>IF(ユーザー別卸価格!L571="","", IF(ISNUMBER(ユーザー別卸価格!L571),IF(入力!$C$25=1,ROUNDDOWN(IF(入力!$C$21=1,ユーザー別卸価格!L571/(100-入力!$C$22)%,ユーザー別卸価格!L571+入力!$C$23),-入力!$C$24),IF(入力!$C$25=2,ROUNDUP(IF(入力!$C$21=1,ユーザー別卸価格!L571/(100-入力!$C$22)%,ユーザー別卸価格!L571+入力!$C$23),-入力!$C$24),ROUND(IF(入力!$C$21=1,ユーザー別卸価格!L571/(100-入力!$C$22)%,ユーザー別卸価格!L571+入力!$C$23),-入力!$C$24))),ユーザー別卸価格!L571))</f>
        <v>96000</v>
      </c>
      <c r="M571" s="20" t="str">
        <f>'6桁'!M571</f>
        <v>Y★</v>
      </c>
      <c r="Q571" s="228"/>
      <c r="S571" s="327"/>
      <c r="T571" s="10"/>
      <c r="U571" s="22"/>
      <c r="V571" s="10"/>
      <c r="W571" s="22"/>
      <c r="X571" s="10"/>
      <c r="Y571" s="22"/>
    </row>
    <row r="572" spans="2:27" ht="30" customHeight="1">
      <c r="B572" s="503"/>
      <c r="C572" s="500" t="s">
        <v>169</v>
      </c>
      <c r="D572" s="605"/>
      <c r="E572" s="501"/>
      <c r="F572" s="12">
        <f>IF(ユーザー別卸価格!F572="","", IF(ISNUMBER(ユーザー別卸価格!F572),IF(入力!$C$25=1,ROUNDDOWN(IF(入力!$C$21=1,ユーザー別卸価格!F572/(100-入力!$C$22)%,ユーザー別卸価格!F572+入力!$C$23),-入力!$C$24),IF(入力!$C$25=2,ROUNDUP(IF(入力!$C$21=1,ユーザー別卸価格!F572/(100-入力!$C$22)%,ユーザー別卸価格!F572+入力!$C$23),-入力!$C$24),ROUND(IF(入力!$C$21=1,ユーザー別卸価格!F572/(100-入力!$C$22)%,ユーザー別卸価格!F572+入力!$C$23),-入力!$C$24))),ユーザー別卸価格!F572))</f>
        <v>85200</v>
      </c>
      <c r="G572" s="20" t="str">
        <f>'6桁'!G572</f>
        <v>W</v>
      </c>
      <c r="H572" s="14">
        <f>IF(ユーザー別卸価格!H572="","", IF(ISNUMBER(ユーザー別卸価格!H572),IF(入力!$C$25=1,ROUNDDOWN(IF(入力!$C$21=1,ユーザー別卸価格!H572/(100-入力!$C$22)%,ユーザー別卸価格!H572+入力!$C$23),-入力!$C$24),IF(入力!$C$25=2,ROUNDUP(IF(入力!$C$21=1,ユーザー別卸価格!H572/(100-入力!$C$22)%,ユーザー別卸価格!H572+入力!$C$23),-入力!$C$24),ROUND(IF(入力!$C$21=1,ユーザー別卸価格!H572/(100-入力!$C$22)%,ユーザー別卸価格!H572+入力!$C$23),-入力!$C$24))),ユーザー別卸価格!H572))</f>
        <v>85200</v>
      </c>
      <c r="I572" s="20" t="str">
        <f>'6桁'!I572</f>
        <v>W</v>
      </c>
      <c r="J572" s="14">
        <f>IF(ユーザー別卸価格!J572="","", IF(ISNUMBER(ユーザー別卸価格!J572),IF(入力!$C$25=1,ROUNDDOWN(IF(入力!$C$21=1,ユーザー別卸価格!J572/(100-入力!$C$22)%,ユーザー別卸価格!J572+入力!$C$23),-入力!$C$24),IF(入力!$C$25=2,ROUNDUP(IF(入力!$C$21=1,ユーザー別卸価格!J572/(100-入力!$C$22)%,ユーザー別卸価格!J572+入力!$C$23),-入力!$C$24),ROUND(IF(入力!$C$21=1,ユーザー別卸価格!J572/(100-入力!$C$22)%,ユーザー別卸価格!J572+入力!$C$23),-入力!$C$24))),ユーザー別卸価格!J572))</f>
        <v>83700</v>
      </c>
      <c r="K572" s="20" t="str">
        <f>'6桁'!K572</f>
        <v>W</v>
      </c>
      <c r="L572" s="14">
        <f>IF(ユーザー別卸価格!L572="","", IF(ISNUMBER(ユーザー別卸価格!L572),IF(入力!$C$25=1,ROUNDDOWN(IF(入力!$C$21=1,ユーザー別卸価格!L572/(100-入力!$C$22)%,ユーザー別卸価格!L572+入力!$C$23),-入力!$C$24),IF(入力!$C$25=2,ROUNDUP(IF(入力!$C$21=1,ユーザー別卸価格!L572/(100-入力!$C$22)%,ユーザー別卸価格!L572+入力!$C$23),-入力!$C$24),ROUND(IF(入力!$C$21=1,ユーザー別卸価格!L572/(100-入力!$C$22)%,ユーザー別卸価格!L572+入力!$C$23),-入力!$C$24))),ユーザー別卸価格!L572))</f>
        <v>83700</v>
      </c>
      <c r="M572" s="20" t="str">
        <f>'6桁'!M572</f>
        <v>W</v>
      </c>
      <c r="Q572" s="228"/>
      <c r="R572" s="547"/>
      <c r="S572" s="547"/>
      <c r="T572" s="10"/>
      <c r="U572" s="22"/>
      <c r="V572" s="10"/>
      <c r="W572" s="22"/>
      <c r="X572" s="10"/>
      <c r="Y572" s="22"/>
    </row>
    <row r="573" spans="2:27" ht="30" customHeight="1">
      <c r="B573" s="503"/>
      <c r="C573" s="500" t="s">
        <v>66</v>
      </c>
      <c r="D573" s="605"/>
      <c r="E573" s="501"/>
      <c r="F573" s="12" t="str">
        <f>IF(ユーザー別卸価格!F573="","", IF(ISNUMBER(ユーザー別卸価格!F573),IF(入力!$C$25=1,ROUNDDOWN(IF(入力!$C$21=1,ユーザー別卸価格!F573/(100-入力!$C$22)%,ユーザー別卸価格!F573+入力!$C$23),-入力!$C$24),IF(入力!$C$25=2,ROUNDUP(IF(入力!$C$21=1,ユーザー別卸価格!F573/(100-入力!$C$22)%,ユーザー別卸価格!F573+入力!$C$23),-入力!$C$24),ROUND(IF(入力!$C$21=1,ユーザー別卸価格!F573/(100-入力!$C$22)%,ユーザー別卸価格!F573+入力!$C$23),-入力!$C$24))),ユーザー別卸価格!F573))</f>
        <v/>
      </c>
      <c r="G573" s="20">
        <f>'6桁'!G573</f>
        <v>0</v>
      </c>
      <c r="H573" s="14" t="str">
        <f>IF(ユーザー別卸価格!H573="","", IF(ISNUMBER(ユーザー別卸価格!H573),IF(入力!$C$25=1,ROUNDDOWN(IF(入力!$C$21=1,ユーザー別卸価格!H573/(100-入力!$C$22)%,ユーザー別卸価格!H573+入力!$C$23),-入力!$C$24),IF(入力!$C$25=2,ROUNDUP(IF(入力!$C$21=1,ユーザー別卸価格!H573/(100-入力!$C$22)%,ユーザー別卸価格!H573+入力!$C$23),-入力!$C$24),ROUND(IF(入力!$C$21=1,ユーザー別卸価格!H573/(100-入力!$C$22)%,ユーザー別卸価格!H573+入力!$C$23),-入力!$C$24))),ユーザー別卸価格!H573))</f>
        <v/>
      </c>
      <c r="I573" s="20">
        <f>'6桁'!I573</f>
        <v>0</v>
      </c>
      <c r="J573" s="14" t="str">
        <f>IF(ユーザー別卸価格!J573="","", IF(ISNUMBER(ユーザー別卸価格!J573),IF(入力!$C$25=1,ROUNDDOWN(IF(入力!$C$21=1,ユーザー別卸価格!J573/(100-入力!$C$22)%,ユーザー別卸価格!J573+入力!$C$23),-入力!$C$24),IF(入力!$C$25=2,ROUNDUP(IF(入力!$C$21=1,ユーザー別卸価格!J573/(100-入力!$C$22)%,ユーザー別卸価格!J573+入力!$C$23),-入力!$C$24),ROUND(IF(入力!$C$21=1,ユーザー別卸価格!J573/(100-入力!$C$22)%,ユーザー別卸価格!J573+入力!$C$23),-入力!$C$24))),ユーザー別卸価格!J573))</f>
        <v/>
      </c>
      <c r="K573" s="153">
        <f>'6桁'!K573</f>
        <v>0</v>
      </c>
      <c r="L573" s="14">
        <f>IF(ユーザー別卸価格!L573="","", IF(ISNUMBER(ユーザー別卸価格!L573),IF(入力!$C$25=1,ROUNDDOWN(IF(入力!$C$21=1,ユーザー別卸価格!L573/(100-入力!$C$22)%,ユーザー別卸価格!L573+入力!$C$23),-入力!$C$24),IF(入力!$C$25=2,ROUNDUP(IF(入力!$C$21=1,ユーザー別卸価格!L573/(100-入力!$C$22)%,ユーザー別卸価格!L573+入力!$C$23),-入力!$C$24),ROUND(IF(入力!$C$21=1,ユーザー別卸価格!L573/(100-入力!$C$22)%,ユーザー別卸価格!L573+入力!$C$23),-入力!$C$24))),ユーザー別卸価格!L573))</f>
        <v>69300</v>
      </c>
      <c r="M573" s="20" t="str">
        <f>'6桁'!M573</f>
        <v>Y★</v>
      </c>
    </row>
    <row r="574" spans="2:27" ht="30" customHeight="1">
      <c r="B574" s="503"/>
      <c r="C574" s="500" t="s">
        <v>172</v>
      </c>
      <c r="D574" s="605"/>
      <c r="E574" s="501"/>
      <c r="F574" s="12">
        <f>IF(ユーザー別卸価格!F574="","", IF(ISNUMBER(ユーザー別卸価格!F574),IF(入力!$C$25=1,ROUNDDOWN(IF(入力!$C$21=1,ユーザー別卸価格!F574/(100-入力!$C$22)%,ユーザー別卸価格!F574+入力!$C$23),-入力!$C$24),IF(入力!$C$25=2,ROUNDUP(IF(入力!$C$21=1,ユーザー別卸価格!F574/(100-入力!$C$22)%,ユーザー別卸価格!F574+入力!$C$23),-入力!$C$24),ROUND(IF(入力!$C$21=1,ユーザー別卸価格!F574/(100-入力!$C$22)%,ユーザー別卸価格!F574+入力!$C$23),-入力!$C$24))),ユーザー別卸価格!F574))</f>
        <v>71800</v>
      </c>
      <c r="G574" s="20" t="str">
        <f>'6桁'!G574</f>
        <v>W</v>
      </c>
      <c r="H574" s="14">
        <f>IF(ユーザー別卸価格!H574="","", IF(ISNUMBER(ユーザー別卸価格!H574),IF(入力!$C$25=1,ROUNDDOWN(IF(入力!$C$21=1,ユーザー別卸価格!H574/(100-入力!$C$22)%,ユーザー別卸価格!H574+入力!$C$23),-入力!$C$24),IF(入力!$C$25=2,ROUNDUP(IF(入力!$C$21=1,ユーザー別卸価格!H574/(100-入力!$C$22)%,ユーザー別卸価格!H574+入力!$C$23),-入力!$C$24),ROUND(IF(入力!$C$21=1,ユーザー別卸価格!H574/(100-入力!$C$22)%,ユーザー別卸価格!H574+入力!$C$23),-入力!$C$24))),ユーザー別卸価格!H574))</f>
        <v>71800</v>
      </c>
      <c r="I574" s="20" t="str">
        <f>'6桁'!I574</f>
        <v>W</v>
      </c>
      <c r="J574" s="14">
        <f>IF(ユーザー別卸価格!J574="","", IF(ISNUMBER(ユーザー別卸価格!J574),IF(入力!$C$25=1,ROUNDDOWN(IF(入力!$C$21=1,ユーザー別卸価格!J574/(100-入力!$C$22)%,ユーザー別卸価格!J574+入力!$C$23),-入力!$C$24),IF(入力!$C$25=2,ROUNDUP(IF(入力!$C$21=1,ユーザー別卸価格!J574/(100-入力!$C$22)%,ユーザー別卸価格!J574+入力!$C$23),-入力!$C$24),ROUND(IF(入力!$C$21=1,ユーザー別卸価格!J574/(100-入力!$C$22)%,ユーザー別卸価格!J574+入力!$C$23),-入力!$C$24))),ユーザー別卸価格!J574))</f>
        <v>70300</v>
      </c>
      <c r="K574" s="20" t="str">
        <f>'6桁'!K574</f>
        <v>W</v>
      </c>
      <c r="L574" s="14">
        <f>IF(ユーザー別卸価格!L574="","", IF(ISNUMBER(ユーザー別卸価格!L574),IF(入力!$C$25=1,ROUNDDOWN(IF(入力!$C$21=1,ユーザー別卸価格!L574/(100-入力!$C$22)%,ユーザー別卸価格!L574+入力!$C$23),-入力!$C$24),IF(入力!$C$25=2,ROUNDUP(IF(入力!$C$21=1,ユーザー別卸価格!L574/(100-入力!$C$22)%,ユーザー別卸価格!L574+入力!$C$23),-入力!$C$24),ROUND(IF(入力!$C$21=1,ユーザー別卸価格!L574/(100-入力!$C$22)%,ユーザー別卸価格!L574+入力!$C$23),-入力!$C$24))),ユーザー別卸価格!L574))</f>
        <v>70300</v>
      </c>
      <c r="M574" s="20" t="str">
        <f>'6桁'!M574</f>
        <v>W</v>
      </c>
    </row>
    <row r="575" spans="2:27" ht="30" customHeight="1">
      <c r="B575" s="503"/>
      <c r="C575" s="500" t="s">
        <v>70</v>
      </c>
      <c r="D575" s="605"/>
      <c r="E575" s="501"/>
      <c r="F575" s="12">
        <f>IF(ユーザー別卸価格!F575="","", IF(ISNUMBER(ユーザー別卸価格!F575),IF(入力!$C$25=1,ROUNDDOWN(IF(入力!$C$21=1,ユーザー別卸価格!F575/(100-入力!$C$22)%,ユーザー別卸価格!F575+入力!$C$23),-入力!$C$24),IF(入力!$C$25=2,ROUNDUP(IF(入力!$C$21=1,ユーザー別卸価格!F575/(100-入力!$C$22)%,ユーザー別卸価格!F575+入力!$C$23),-入力!$C$24),ROUND(IF(入力!$C$21=1,ユーザー別卸価格!F575/(100-入力!$C$22)%,ユーザー別卸価格!F575+入力!$C$23),-入力!$C$24))),ユーザー別卸価格!F575))</f>
        <v>75100</v>
      </c>
      <c r="G575" s="20" t="str">
        <f>'6桁'!G575</f>
        <v>W</v>
      </c>
      <c r="H575" s="14">
        <f>IF(ユーザー別卸価格!H575="","", IF(ISNUMBER(ユーザー別卸価格!H575),IF(入力!$C$25=1,ROUNDDOWN(IF(入力!$C$21=1,ユーザー別卸価格!H575/(100-入力!$C$22)%,ユーザー別卸価格!H575+入力!$C$23),-入力!$C$24),IF(入力!$C$25=2,ROUNDUP(IF(入力!$C$21=1,ユーザー別卸価格!H575/(100-入力!$C$22)%,ユーザー別卸価格!H575+入力!$C$23),-入力!$C$24),ROUND(IF(入力!$C$21=1,ユーザー別卸価格!H575/(100-入力!$C$22)%,ユーザー別卸価格!H575+入力!$C$23),-入力!$C$24))),ユーザー別卸価格!H575))</f>
        <v>75100</v>
      </c>
      <c r="I575" s="20" t="str">
        <f>'6桁'!I575</f>
        <v>W</v>
      </c>
      <c r="J575" s="14">
        <f>IF(ユーザー別卸価格!J575="","", IF(ISNUMBER(ユーザー別卸価格!J575),IF(入力!$C$25=1,ROUNDDOWN(IF(入力!$C$21=1,ユーザー別卸価格!J575/(100-入力!$C$22)%,ユーザー別卸価格!J575+入力!$C$23),-入力!$C$24),IF(入力!$C$25=2,ROUNDUP(IF(入力!$C$21=1,ユーザー別卸価格!J575/(100-入力!$C$22)%,ユーザー別卸価格!J575+入力!$C$23),-入力!$C$24),ROUND(IF(入力!$C$21=1,ユーザー別卸価格!J575/(100-入力!$C$22)%,ユーザー別卸価格!J575+入力!$C$23),-入力!$C$24))),ユーザー別卸価格!J575))</f>
        <v>73600</v>
      </c>
      <c r="K575" s="20" t="str">
        <f>'6桁'!K575</f>
        <v>W</v>
      </c>
      <c r="L575" s="14" t="str">
        <f>IF(ユーザー別卸価格!L575="","", IF(ISNUMBER(ユーザー別卸価格!L575),IF(入力!$C$25=1,ROUNDDOWN(IF(入力!$C$21=1,ユーザー別卸価格!L575/(100-入力!$C$22)%,ユーザー別卸価格!L575+入力!$C$23),-入力!$C$24),IF(入力!$C$25=2,ROUNDUP(IF(入力!$C$21=1,ユーザー別卸価格!L575/(100-入力!$C$22)%,ユーザー別卸価格!L575+入力!$C$23),-入力!$C$24),ROUND(IF(入力!$C$21=1,ユーザー別卸価格!L575/(100-入力!$C$22)%,ユーザー別卸価格!L575+入力!$C$23),-入力!$C$24))),ユーザー別卸価格!L575))</f>
        <v/>
      </c>
      <c r="M575" s="20">
        <f>'6桁'!M575</f>
        <v>0</v>
      </c>
    </row>
    <row r="576" spans="2:27" ht="30" customHeight="1">
      <c r="B576" s="504"/>
      <c r="C576" s="560" t="s">
        <v>136</v>
      </c>
      <c r="D576" s="607"/>
      <c r="E576" s="561"/>
      <c r="F576" s="100">
        <f>IF(ユーザー別卸価格!F576="","", IF(ISNUMBER(ユーザー別卸価格!F576),IF(入力!$C$25=1,ROUNDDOWN(IF(入力!$C$21=1,ユーザー別卸価格!F576/(100-入力!$C$22)%,ユーザー別卸価格!F576+入力!$C$23),-入力!$C$24),IF(入力!$C$25=2,ROUNDUP(IF(入力!$C$21=1,ユーザー別卸価格!F576/(100-入力!$C$22)%,ユーザー別卸価格!F576+入力!$C$23),-入力!$C$24),ROUND(IF(入力!$C$21=1,ユーザー別卸価格!F576/(100-入力!$C$22)%,ユーザー別卸価格!F576+入力!$C$23),-入力!$C$24))),ユーザー別卸価格!F576))</f>
        <v>79400</v>
      </c>
      <c r="G576" s="98" t="str">
        <f>'6桁'!G576</f>
        <v>W</v>
      </c>
      <c r="H576" s="154">
        <f>IF(ユーザー別卸価格!H576="","", IF(ISNUMBER(ユーザー別卸価格!H576),IF(入力!$C$25=1,ROUNDDOWN(IF(入力!$C$21=1,ユーザー別卸価格!H576/(100-入力!$C$22)%,ユーザー別卸価格!H576+入力!$C$23),-入力!$C$24),IF(入力!$C$25=2,ROUNDUP(IF(入力!$C$21=1,ユーザー別卸価格!H576/(100-入力!$C$22)%,ユーザー別卸価格!H576+入力!$C$23),-入力!$C$24),ROUND(IF(入力!$C$21=1,ユーザー別卸価格!H576/(100-入力!$C$22)%,ユーザー別卸価格!H576+入力!$C$23),-入力!$C$24))),ユーザー別卸価格!H576))</f>
        <v>79400</v>
      </c>
      <c r="I576" s="98" t="str">
        <f>'6桁'!I576</f>
        <v>W</v>
      </c>
      <c r="J576" s="154">
        <f>IF(ユーザー別卸価格!J576="","", IF(ISNUMBER(ユーザー別卸価格!J576),IF(入力!$C$25=1,ROUNDDOWN(IF(入力!$C$21=1,ユーザー別卸価格!J576/(100-入力!$C$22)%,ユーザー別卸価格!J576+入力!$C$23),-入力!$C$24),IF(入力!$C$25=2,ROUNDUP(IF(入力!$C$21=1,ユーザー別卸価格!J576/(100-入力!$C$22)%,ユーザー別卸価格!J576+入力!$C$23),-入力!$C$24),ROUND(IF(入力!$C$21=1,ユーザー別卸価格!J576/(100-入力!$C$22)%,ユーザー別卸価格!J576+入力!$C$23),-入力!$C$24))),ユーザー別卸価格!J576))</f>
        <v>75500</v>
      </c>
      <c r="K576" s="98" t="str">
        <f>'6桁'!K576</f>
        <v>W</v>
      </c>
      <c r="L576" s="154" t="str">
        <f>IF(ユーザー別卸価格!L576="","", IF(ISNUMBER(ユーザー別卸価格!L576),IF(入力!$C$25=1,ROUNDDOWN(IF(入力!$C$21=1,ユーザー別卸価格!L576/(100-入力!$C$22)%,ユーザー別卸価格!L576+入力!$C$23),-入力!$C$24),IF(入力!$C$25=2,ROUNDUP(IF(入力!$C$21=1,ユーザー別卸価格!L576/(100-入力!$C$22)%,ユーザー別卸価格!L576+入力!$C$23),-入力!$C$24),ROUND(IF(入力!$C$21=1,ユーザー別卸価格!L576/(100-入力!$C$22)%,ユーザー別卸価格!L576+入力!$C$23),-入力!$C$24))),ユーザー別卸価格!L576))</f>
        <v/>
      </c>
      <c r="M576" s="98">
        <f>'6桁'!M576</f>
        <v>0</v>
      </c>
    </row>
    <row r="577" spans="2:23" ht="30" customHeight="1">
      <c r="B577" s="543">
        <v>17</v>
      </c>
      <c r="C577" s="576" t="s">
        <v>177</v>
      </c>
      <c r="D577" s="610"/>
      <c r="E577" s="577"/>
      <c r="F577" s="75" t="str">
        <f>IF(ユーザー別卸価格!F577="","", IF(ISNUMBER(ユーザー別卸価格!F577),IF(入力!$C$25=1,ROUNDDOWN(IF(入力!$C$21=1,ユーザー別卸価格!F577/(100-入力!$C$22)%,ユーザー別卸価格!F577+入力!$C$23),-入力!$C$24),IF(入力!$C$25=2,ROUNDUP(IF(入力!$C$21=1,ユーザー別卸価格!F577/(100-入力!$C$22)%,ユーザー別卸価格!F577+入力!$C$23),-入力!$C$24),ROUND(IF(入力!$C$21=1,ユーザー別卸価格!F577/(100-入力!$C$22)%,ユーザー別卸価格!F577+入力!$C$23),-入力!$C$24))),ユーザー別卸価格!F577))</f>
        <v/>
      </c>
      <c r="G577" s="29">
        <f>'6桁'!G577</f>
        <v>0</v>
      </c>
      <c r="H577" s="76" t="str">
        <f>IF(ユーザー別卸価格!H577="","", IF(ISNUMBER(ユーザー別卸価格!H577),IF(入力!$C$25=1,ROUNDDOWN(IF(入力!$C$21=1,ユーザー別卸価格!H577/(100-入力!$C$22)%,ユーザー別卸価格!H577+入力!$C$23),-入力!$C$24),IF(入力!$C$25=2,ROUNDUP(IF(入力!$C$21=1,ユーザー別卸価格!H577/(100-入力!$C$22)%,ユーザー別卸価格!H577+入力!$C$23),-入力!$C$24),ROUND(IF(入力!$C$21=1,ユーザー別卸価格!H577/(100-入力!$C$22)%,ユーザー別卸価格!H577+入力!$C$23),-入力!$C$24))),ユーザー別卸価格!H577))</f>
        <v/>
      </c>
      <c r="I577" s="29">
        <f>'6桁'!I577</f>
        <v>0</v>
      </c>
      <c r="J577" s="75">
        <f>IF(ユーザー別卸価格!J577="","", IF(ISNUMBER(ユーザー別卸価格!J577),IF(入力!$C$25=1,ROUNDDOWN(IF(入力!$C$21=1,ユーザー別卸価格!J577/(100-入力!$C$22)%,ユーザー別卸価格!J577+入力!$C$23),-入力!$C$24),IF(入力!$C$25=2,ROUNDUP(IF(入力!$C$21=1,ユーザー別卸価格!J577/(100-入力!$C$22)%,ユーザー別卸価格!J577+入力!$C$23),-入力!$C$24),ROUND(IF(入力!$C$21=1,ユーザー別卸価格!J577/(100-入力!$C$22)%,ユーザー別卸価格!J577+入力!$C$23),-入力!$C$24))),ユーザー別卸価格!J577))</f>
        <v>60200</v>
      </c>
      <c r="K577" s="29" t="str">
        <f>'6桁'!K577</f>
        <v>W</v>
      </c>
      <c r="L577" s="76" t="str">
        <f>IF(ユーザー別卸価格!L577="","", IF(ISNUMBER(ユーザー別卸価格!L577),IF(入力!$C$25=1,ROUNDDOWN(IF(入力!$C$21=1,ユーザー別卸価格!L577/(100-入力!$C$22)%,ユーザー別卸価格!L577+入力!$C$23),-入力!$C$24),IF(入力!$C$25=2,ROUNDUP(IF(入力!$C$21=1,ユーザー別卸価格!L577/(100-入力!$C$22)%,ユーザー別卸価格!L577+入力!$C$23),-入力!$C$24),ROUND(IF(入力!$C$21=1,ユーザー別卸価格!L577/(100-入力!$C$22)%,ユーザー別卸価格!L577+入力!$C$23),-入力!$C$24))),ユーザー別卸価格!L577))</f>
        <v/>
      </c>
      <c r="M577" s="29">
        <f>'6桁'!M577</f>
        <v>0</v>
      </c>
      <c r="Q577" s="11"/>
    </row>
    <row r="578" spans="2:23" ht="30" customHeight="1">
      <c r="B578" s="503"/>
      <c r="C578" s="500" t="s">
        <v>178</v>
      </c>
      <c r="D578" s="605"/>
      <c r="E578" s="501"/>
      <c r="F578" s="12">
        <f>IF(ユーザー別卸価格!F578="","", IF(ISNUMBER(ユーザー別卸価格!F578),IF(入力!$C$25=1,ROUNDDOWN(IF(入力!$C$21=1,ユーザー別卸価格!F578/(100-入力!$C$22)%,ユーザー別卸価格!F578+入力!$C$23),-入力!$C$24),IF(入力!$C$25=2,ROUNDUP(IF(入力!$C$21=1,ユーザー別卸価格!F578/(100-入力!$C$22)%,ユーザー別卸価格!F578+入力!$C$23),-入力!$C$24),ROUND(IF(入力!$C$21=1,ユーザー別卸価格!F578/(100-入力!$C$22)%,ユーザー別卸価格!F578+入力!$C$23),-入力!$C$24))),ユーザー別卸価格!F578))</f>
        <v>65300</v>
      </c>
      <c r="G578" s="20" t="str">
        <f>'6桁'!G578</f>
        <v>W</v>
      </c>
      <c r="H578" s="14">
        <f>IF(ユーザー別卸価格!H578="","", IF(ISNUMBER(ユーザー別卸価格!H578),IF(入力!$C$25=1,ROUNDDOWN(IF(入力!$C$21=1,ユーザー別卸価格!H578/(100-入力!$C$22)%,ユーザー別卸価格!H578+入力!$C$23),-入力!$C$24),IF(入力!$C$25=2,ROUNDUP(IF(入力!$C$21=1,ユーザー別卸価格!H578/(100-入力!$C$22)%,ユーザー別卸価格!H578+入力!$C$23),-入力!$C$24),ROUND(IF(入力!$C$21=1,ユーザー別卸価格!H578/(100-入力!$C$22)%,ユーザー別卸価格!H578+入力!$C$23),-入力!$C$24))),ユーザー別卸価格!H578))</f>
        <v>65300</v>
      </c>
      <c r="I578" s="20" t="str">
        <f>'6桁'!I578</f>
        <v>W</v>
      </c>
      <c r="J578" s="12">
        <f>IF(ユーザー別卸価格!J578="","", IF(ISNUMBER(ユーザー別卸価格!J578),IF(入力!$C$25=1,ROUNDDOWN(IF(入力!$C$21=1,ユーザー別卸価格!J578/(100-入力!$C$22)%,ユーザー別卸価格!J578+入力!$C$23),-入力!$C$24),IF(入力!$C$25=2,ROUNDUP(IF(入力!$C$21=1,ユーザー別卸価格!J578/(100-入力!$C$22)%,ユーザー別卸価格!J578+入力!$C$23),-入力!$C$24),ROUND(IF(入力!$C$21=1,ユーザー別卸価格!J578/(100-入力!$C$22)%,ユーザー別卸価格!J578+入力!$C$23),-入力!$C$24))),ユーザー別卸価格!J578))</f>
        <v>63100</v>
      </c>
      <c r="K578" s="20" t="str">
        <f>'6桁'!K578</f>
        <v>W</v>
      </c>
      <c r="L578" s="14">
        <f>IF(ユーザー別卸価格!L578="","", IF(ISNUMBER(ユーザー別卸価格!L578),IF(入力!$C$25=1,ROUNDDOWN(IF(入力!$C$21=1,ユーザー別卸価格!L578/(100-入力!$C$22)%,ユーザー別卸価格!L578+入力!$C$23),-入力!$C$24),IF(入力!$C$25=2,ROUNDUP(IF(入力!$C$21=1,ユーザー別卸価格!L578/(100-入力!$C$22)%,ユーザー別卸価格!L578+入力!$C$23),-入力!$C$24),ROUND(IF(入力!$C$21=1,ユーザー別卸価格!L578/(100-入力!$C$22)%,ユーザー別卸価格!L578+入力!$C$23),-入力!$C$24))),ユーザー別卸価格!L578))</f>
        <v>63100</v>
      </c>
      <c r="M578" s="20" t="str">
        <f>'6桁'!M578</f>
        <v>W</v>
      </c>
      <c r="Q578" s="11"/>
      <c r="R578" s="80"/>
      <c r="T578" s="575"/>
      <c r="U578" s="575"/>
      <c r="V578" s="575"/>
      <c r="W578" s="575"/>
    </row>
    <row r="579" spans="2:23" ht="30" customHeight="1">
      <c r="B579" s="503"/>
      <c r="C579" s="500" t="s">
        <v>110</v>
      </c>
      <c r="D579" s="605"/>
      <c r="E579" s="501"/>
      <c r="F579" s="12">
        <f>IF(ユーザー別卸価格!F579="","", IF(ISNUMBER(ユーザー別卸価格!F579),IF(入力!$C$25=1,ROUNDDOWN(IF(入力!$C$21=1,ユーザー別卸価格!F579/(100-入力!$C$22)%,ユーザー別卸価格!F579+入力!$C$23),-入力!$C$24),IF(入力!$C$25=2,ROUNDUP(IF(入力!$C$21=1,ユーザー別卸価格!F579/(100-入力!$C$22)%,ユーザー別卸価格!F579+入力!$C$23),-入力!$C$24),ROUND(IF(入力!$C$21=1,ユーザー別卸価格!F579/(100-入力!$C$22)%,ユーザー別卸価格!F579+入力!$C$23),-入力!$C$24))),ユーザー別卸価格!F579))</f>
        <v>51900</v>
      </c>
      <c r="G579" s="20" t="str">
        <f>'6桁'!G579</f>
        <v>W</v>
      </c>
      <c r="H579" s="14">
        <f>IF(ユーザー別卸価格!H579="","", IF(ISNUMBER(ユーザー別卸価格!H579),IF(入力!$C$25=1,ROUNDDOWN(IF(入力!$C$21=1,ユーザー別卸価格!H579/(100-入力!$C$22)%,ユーザー別卸価格!H579+入力!$C$23),-入力!$C$24),IF(入力!$C$25=2,ROUNDUP(IF(入力!$C$21=1,ユーザー別卸価格!H579/(100-入力!$C$22)%,ユーザー別卸価格!H579+入力!$C$23),-入力!$C$24),ROUND(IF(入力!$C$21=1,ユーザー別卸価格!H579/(100-入力!$C$22)%,ユーザー別卸価格!H579+入力!$C$23),-入力!$C$24))),ユーザー別卸価格!H579))</f>
        <v>51900</v>
      </c>
      <c r="I579" s="20" t="str">
        <f>'6桁'!I579</f>
        <v>W</v>
      </c>
      <c r="J579" s="12">
        <f>IF(ユーザー別卸価格!J579="","", IF(ISNUMBER(ユーザー別卸価格!J579),IF(入力!$C$25=1,ROUNDDOWN(IF(入力!$C$21=1,ユーザー別卸価格!J579/(100-入力!$C$22)%,ユーザー別卸価格!J579+入力!$C$23),-入力!$C$24),IF(入力!$C$25=2,ROUNDUP(IF(入力!$C$21=1,ユーザー別卸価格!J579/(100-入力!$C$22)%,ユーザー別卸価格!J579+入力!$C$23),-入力!$C$24),ROUND(IF(入力!$C$21=1,ユーザー別卸価格!J579/(100-入力!$C$22)%,ユーザー別卸価格!J579+入力!$C$23),-入力!$C$24))),ユーザー別卸価格!J579))</f>
        <v>50400</v>
      </c>
      <c r="K579" s="20" t="str">
        <f>'6桁'!K579</f>
        <v>W</v>
      </c>
      <c r="L579" s="14">
        <f>IF(ユーザー別卸価格!L579="","", IF(ISNUMBER(ユーザー別卸価格!L579),IF(入力!$C$25=1,ROUNDDOWN(IF(入力!$C$21=1,ユーザー別卸価格!L579/(100-入力!$C$22)%,ユーザー別卸価格!L579+入力!$C$23),-入力!$C$24),IF(入力!$C$25=2,ROUNDUP(IF(入力!$C$21=1,ユーザー別卸価格!L579/(100-入力!$C$22)%,ユーザー別卸価格!L579+入力!$C$23),-入力!$C$24),ROUND(IF(入力!$C$21=1,ユーザー別卸価格!L579/(100-入力!$C$22)%,ユーザー別卸価格!L579+入力!$C$23),-入力!$C$24))),ユーザー別卸価格!L579))</f>
        <v>50400</v>
      </c>
      <c r="M579" s="20" t="str">
        <f>'6桁'!M579</f>
        <v>W</v>
      </c>
      <c r="Q579" s="406"/>
      <c r="R579" s="611"/>
      <c r="S579" s="611"/>
      <c r="T579" s="548"/>
      <c r="U579" s="548"/>
      <c r="V579" s="548"/>
      <c r="W579" s="548"/>
    </row>
    <row r="580" spans="2:23" ht="30" customHeight="1">
      <c r="B580" s="503"/>
      <c r="C580" s="500" t="s">
        <v>113</v>
      </c>
      <c r="D580" s="605"/>
      <c r="E580" s="501"/>
      <c r="F580" s="12">
        <f>IF(ユーザー別卸価格!F580="","", IF(ISNUMBER(ユーザー別卸価格!F580),IF(入力!$C$25=1,ROUNDDOWN(IF(入力!$C$21=1,ユーザー別卸価格!F580/(100-入力!$C$22)%,ユーザー別卸価格!F580+入力!$C$23),-入力!$C$24),IF(入力!$C$25=2,ROUNDUP(IF(入力!$C$21=1,ユーザー別卸価格!F580/(100-入力!$C$22)%,ユーザー別卸価格!F580+入力!$C$23),-入力!$C$24),ROUND(IF(入力!$C$21=1,ユーザー別卸価格!F580/(100-入力!$C$22)%,ユーザー別卸価格!F580+入力!$C$23),-入力!$C$24))),ユーザー別卸価格!F580))</f>
        <v>55600</v>
      </c>
      <c r="G580" s="20" t="str">
        <f>'6桁'!G580</f>
        <v>W</v>
      </c>
      <c r="H580" s="14">
        <f>IF(ユーザー別卸価格!H580="","", IF(ISNUMBER(ユーザー別卸価格!H580),IF(入力!$C$25=1,ROUNDDOWN(IF(入力!$C$21=1,ユーザー別卸価格!H580/(100-入力!$C$22)%,ユーザー別卸価格!H580+入力!$C$23),-入力!$C$24),IF(入力!$C$25=2,ROUNDUP(IF(入力!$C$21=1,ユーザー別卸価格!H580/(100-入力!$C$22)%,ユーザー別卸価格!H580+入力!$C$23),-入力!$C$24),ROUND(IF(入力!$C$21=1,ユーザー別卸価格!H580/(100-入力!$C$22)%,ユーザー別卸価格!H580+入力!$C$23),-入力!$C$24))),ユーザー別卸価格!H580))</f>
        <v>55600</v>
      </c>
      <c r="I580" s="20" t="str">
        <f>'6桁'!I580</f>
        <v>W</v>
      </c>
      <c r="J580" s="12">
        <f>IF(ユーザー別卸価格!J580="","", IF(ISNUMBER(ユーザー別卸価格!J580),IF(入力!$C$25=1,ROUNDDOWN(IF(入力!$C$21=1,ユーザー別卸価格!J580/(100-入力!$C$22)%,ユーザー別卸価格!J580+入力!$C$23),-入力!$C$24),IF(入力!$C$25=2,ROUNDUP(IF(入力!$C$21=1,ユーザー別卸価格!J580/(100-入力!$C$22)%,ユーザー別卸価格!J580+入力!$C$23),-入力!$C$24),ROUND(IF(入力!$C$21=1,ユーザー別卸価格!J580/(100-入力!$C$22)%,ユーザー別卸価格!J580+入力!$C$23),-入力!$C$24))),ユーザー別卸価格!J580))</f>
        <v>55600</v>
      </c>
      <c r="K580" s="20" t="str">
        <f>'6桁'!K580</f>
        <v>W</v>
      </c>
      <c r="L580" s="14">
        <f>IF(ユーザー別卸価格!L580="","", IF(ISNUMBER(ユーザー別卸価格!L580),IF(入力!$C$25=1,ROUNDDOWN(IF(入力!$C$21=1,ユーザー別卸価格!L580/(100-入力!$C$22)%,ユーザー別卸価格!L580+入力!$C$23),-入力!$C$24),IF(入力!$C$25=2,ROUNDUP(IF(入力!$C$21=1,ユーザー別卸価格!L580/(100-入力!$C$22)%,ユーザー別卸価格!L580+入力!$C$23),-入力!$C$24),ROUND(IF(入力!$C$21=1,ユーザー別卸価格!L580/(100-入力!$C$22)%,ユーザー別卸価格!L580+入力!$C$23),-入力!$C$24))),ユーザー別卸価格!L580))</f>
        <v>55600</v>
      </c>
      <c r="M580" s="20" t="str">
        <f>'6桁'!M580</f>
        <v>W</v>
      </c>
      <c r="Q580" s="406"/>
      <c r="R580" s="611"/>
      <c r="S580" s="611"/>
      <c r="T580" s="547"/>
      <c r="U580" s="547"/>
      <c r="V580" s="547"/>
      <c r="W580" s="547"/>
    </row>
    <row r="581" spans="2:23" ht="30" customHeight="1">
      <c r="B581" s="504"/>
      <c r="C581" s="560" t="s">
        <v>116</v>
      </c>
      <c r="D581" s="607"/>
      <c r="E581" s="561"/>
      <c r="F581" s="100" t="str">
        <f>IF(ユーザー別卸価格!F581="","", IF(ISNUMBER(ユーザー別卸価格!F581),IF(入力!$C$25=1,ROUNDDOWN(IF(入力!$C$21=1,ユーザー別卸価格!F581/(100-入力!$C$22)%,ユーザー別卸価格!F581+入力!$C$23),-入力!$C$24),IF(入力!$C$25=2,ROUNDUP(IF(入力!$C$21=1,ユーザー別卸価格!F581/(100-入力!$C$22)%,ユーザー別卸価格!F581+入力!$C$23),-入力!$C$24),ROUND(IF(入力!$C$21=1,ユーザー別卸価格!F581/(100-入力!$C$22)%,ユーザー別卸価格!F581+入力!$C$23),-入力!$C$24))),ユーザー別卸価格!F581))</f>
        <v/>
      </c>
      <c r="G581" s="98">
        <f>'6桁'!G581</f>
        <v>0</v>
      </c>
      <c r="H581" s="154" t="str">
        <f>IF(ユーザー別卸価格!H581="","", IF(ISNUMBER(ユーザー別卸価格!H581),IF(入力!$C$25=1,ROUNDDOWN(IF(入力!$C$21=1,ユーザー別卸価格!H581/(100-入力!$C$22)%,ユーザー別卸価格!H581+入力!$C$23),-入力!$C$24),IF(入力!$C$25=2,ROUNDUP(IF(入力!$C$21=1,ユーザー別卸価格!H581/(100-入力!$C$22)%,ユーザー別卸価格!H581+入力!$C$23),-入力!$C$24),ROUND(IF(入力!$C$21=1,ユーザー別卸価格!H581/(100-入力!$C$22)%,ユーザー別卸価格!H581+入力!$C$23),-入力!$C$24))),ユーザー別卸価格!H581))</f>
        <v/>
      </c>
      <c r="I581" s="98">
        <f>'6桁'!I581</f>
        <v>0</v>
      </c>
      <c r="J581" s="100">
        <f>IF(ユーザー別卸価格!J581="","", IF(ISNUMBER(ユーザー別卸価格!J581),IF(入力!$C$25=1,ROUNDDOWN(IF(入力!$C$21=1,ユーザー別卸価格!J581/(100-入力!$C$22)%,ユーザー別卸価格!J581+入力!$C$23),-入力!$C$24),IF(入力!$C$25=2,ROUNDUP(IF(入力!$C$21=1,ユーザー別卸価格!J581/(100-入力!$C$22)%,ユーザー別卸価格!J581+入力!$C$23),-入力!$C$24),ROUND(IF(入力!$C$21=1,ユーザー別卸価格!J581/(100-入力!$C$22)%,ユーザー別卸価格!J581+入力!$C$23),-入力!$C$24))),ユーザー別卸価格!J581))</f>
        <v>57400</v>
      </c>
      <c r="K581" s="98" t="str">
        <f>'6桁'!K581</f>
        <v>W</v>
      </c>
      <c r="L581" s="154">
        <f>IF(ユーザー別卸価格!L581="","", IF(ISNUMBER(ユーザー別卸価格!L581),IF(入力!$C$25=1,ROUNDDOWN(IF(入力!$C$21=1,ユーザー別卸価格!L581/(100-入力!$C$22)%,ユーザー別卸価格!L581+入力!$C$23),-入力!$C$24),IF(入力!$C$25=2,ROUNDUP(IF(入力!$C$21=1,ユーザー別卸価格!L581/(100-入力!$C$22)%,ユーザー別卸価格!L581+入力!$C$23),-入力!$C$24),ROUND(IF(入力!$C$21=1,ユーザー別卸価格!L581/(100-入力!$C$22)%,ユーザー別卸価格!L581+入力!$C$23),-入力!$C$24))),ユーザー別卸価格!L581))</f>
        <v>57400</v>
      </c>
      <c r="M581" s="98" t="str">
        <f>'6桁'!M581</f>
        <v>W</v>
      </c>
      <c r="Q581" s="406"/>
      <c r="R581" s="611"/>
      <c r="S581" s="611"/>
      <c r="T581" s="547"/>
      <c r="U581" s="547"/>
      <c r="V581" s="547"/>
      <c r="W581" s="547"/>
    </row>
    <row r="582" spans="2:23" ht="30" customHeight="1">
      <c r="B582" s="543">
        <v>16</v>
      </c>
      <c r="C582" s="576" t="s">
        <v>112</v>
      </c>
      <c r="D582" s="610"/>
      <c r="E582" s="577"/>
      <c r="F582" s="75">
        <f>IF(ユーザー別卸価格!F582="","", IF(ISNUMBER(ユーザー別卸価格!F582),IF(入力!$C$25=1,ROUNDDOWN(IF(入力!$C$21=1,ユーザー別卸価格!F582/(100-入力!$C$22)%,ユーザー別卸価格!F582+入力!$C$23),-入力!$C$24),IF(入力!$C$25=2,ROUNDUP(IF(入力!$C$21=1,ユーザー別卸価格!F582/(100-入力!$C$22)%,ユーザー別卸価格!F582+入力!$C$23),-入力!$C$24),ROUND(IF(入力!$C$21=1,ユーザー別卸価格!F582/(100-入力!$C$22)%,ユーザー別卸価格!F582+入力!$C$23),-入力!$C$24))),ユーザー別卸価格!F582))</f>
        <v>50200</v>
      </c>
      <c r="G582" s="29" t="str">
        <f>'6桁'!G582</f>
        <v>W</v>
      </c>
      <c r="H582" s="76">
        <f>IF(ユーザー別卸価格!H582="","", IF(ISNUMBER(ユーザー別卸価格!H582),IF(入力!$C$25=1,ROUNDDOWN(IF(入力!$C$21=1,ユーザー別卸価格!H582/(100-入力!$C$22)%,ユーザー別卸価格!H582+入力!$C$23),-入力!$C$24),IF(入力!$C$25=2,ROUNDUP(IF(入力!$C$21=1,ユーザー別卸価格!H582/(100-入力!$C$22)%,ユーザー別卸価格!H582+入力!$C$23),-入力!$C$24),ROUND(IF(入力!$C$21=1,ユーザー別卸価格!H582/(100-入力!$C$22)%,ユーザー別卸価格!H582+入力!$C$23),-入力!$C$24))),ユーザー別卸価格!H582))</f>
        <v>50200</v>
      </c>
      <c r="I582" s="29" t="str">
        <f>'6桁'!I582</f>
        <v>W</v>
      </c>
      <c r="J582" s="76">
        <f>IF(ユーザー別卸価格!J582="","", IF(ISNUMBER(ユーザー別卸価格!J582),IF(入力!$C$25=1,ROUNDDOWN(IF(入力!$C$21=1,ユーザー別卸価格!J582/(100-入力!$C$22)%,ユーザー別卸価格!J582+入力!$C$23),-入力!$C$24),IF(入力!$C$25=2,ROUNDUP(IF(入力!$C$21=1,ユーザー別卸価格!J582/(100-入力!$C$22)%,ユーザー別卸価格!J582+入力!$C$23),-入力!$C$24),ROUND(IF(入力!$C$21=1,ユーザー別卸価格!J582/(100-入力!$C$22)%,ユーザー別卸価格!J582+入力!$C$23),-入力!$C$24))),ユーザー別卸価格!J582))</f>
        <v>46200</v>
      </c>
      <c r="K582" s="29" t="str">
        <f>'6桁'!K582</f>
        <v>W</v>
      </c>
      <c r="L582" s="76">
        <f>IF(ユーザー別卸価格!L582="","", IF(ISNUMBER(ユーザー別卸価格!L582),IF(入力!$C$25=1,ROUNDDOWN(IF(入力!$C$21=1,ユーザー別卸価格!L582/(100-入力!$C$22)%,ユーザー別卸価格!L582+入力!$C$23),-入力!$C$24),IF(入力!$C$25=2,ROUNDUP(IF(入力!$C$21=1,ユーザー別卸価格!L582/(100-入力!$C$22)%,ユーザー別卸価格!L582+入力!$C$23),-入力!$C$24),ROUND(IF(入力!$C$21=1,ユーザー別卸価格!L582/(100-入力!$C$22)%,ユーザー別卸価格!L582+入力!$C$23),-入力!$C$24))),ユーザー別卸価格!L582))</f>
        <v>46200</v>
      </c>
      <c r="M582" s="29" t="str">
        <f>'6桁'!M582</f>
        <v>W</v>
      </c>
      <c r="Q582" s="406"/>
      <c r="R582" s="611"/>
      <c r="S582" s="611"/>
      <c r="T582" s="547"/>
      <c r="U582" s="547"/>
      <c r="V582" s="547"/>
      <c r="W582" s="547"/>
    </row>
    <row r="583" spans="2:23" ht="30" customHeight="1">
      <c r="B583" s="503"/>
      <c r="C583" s="500" t="s">
        <v>121</v>
      </c>
      <c r="D583" s="605"/>
      <c r="E583" s="501"/>
      <c r="F583" s="12">
        <f>IF(ユーザー別卸価格!F583="","", IF(ISNUMBER(ユーザー別卸価格!F583),IF(入力!$C$25=1,ROUNDDOWN(IF(入力!$C$21=1,ユーザー別卸価格!F583/(100-入力!$C$22)%,ユーザー別卸価格!F583+入力!$C$23),-入力!$C$24),IF(入力!$C$25=2,ROUNDUP(IF(入力!$C$21=1,ユーザー別卸価格!F583/(100-入力!$C$22)%,ユーザー別卸価格!F583+入力!$C$23),-入力!$C$24),ROUND(IF(入力!$C$21=1,ユーザー別卸価格!F583/(100-入力!$C$22)%,ユーザー別卸価格!F583+入力!$C$23),-入力!$C$24))),ユーザー別卸価格!F583))</f>
        <v>38800</v>
      </c>
      <c r="G583" s="20" t="str">
        <f>'6桁'!G583</f>
        <v>V</v>
      </c>
      <c r="H583" s="14">
        <f>IF(ユーザー別卸価格!H583="","", IF(ISNUMBER(ユーザー別卸価格!H583),IF(入力!$C$25=1,ROUNDDOWN(IF(入力!$C$21=1,ユーザー別卸価格!H583/(100-入力!$C$22)%,ユーザー別卸価格!H583+入力!$C$23),-入力!$C$24),IF(入力!$C$25=2,ROUNDUP(IF(入力!$C$21=1,ユーザー別卸価格!H583/(100-入力!$C$22)%,ユーザー別卸価格!H583+入力!$C$23),-入力!$C$24),ROUND(IF(入力!$C$21=1,ユーザー別卸価格!H583/(100-入力!$C$22)%,ユーザー別卸価格!H583+入力!$C$23),-入力!$C$24))),ユーザー別卸価格!H583))</f>
        <v>38800</v>
      </c>
      <c r="I583" s="20" t="str">
        <f>'6桁'!I583</f>
        <v>V</v>
      </c>
      <c r="J583" s="14">
        <f>IF(ユーザー別卸価格!J583="","", IF(ISNUMBER(ユーザー別卸価格!J583),IF(入力!$C$25=1,ROUNDDOWN(IF(入力!$C$21=1,ユーザー別卸価格!J583/(100-入力!$C$22)%,ユーザー別卸価格!J583+入力!$C$23),-入力!$C$24),IF(入力!$C$25=2,ROUNDUP(IF(入力!$C$21=1,ユーザー別卸価格!J583/(100-入力!$C$22)%,ユーザー別卸価格!J583+入力!$C$23),-入力!$C$24),ROUND(IF(入力!$C$21=1,ユーザー別卸価格!J583/(100-入力!$C$22)%,ユーザー別卸価格!J583+入力!$C$23),-入力!$C$24))),ユーザー別卸価格!J583))</f>
        <v>38400</v>
      </c>
      <c r="K583" s="20" t="str">
        <f>'6桁'!K583</f>
        <v>V</v>
      </c>
      <c r="L583" s="14" t="str">
        <f>IF(ユーザー別卸価格!L583="","", IF(ISNUMBER(ユーザー別卸価格!L583),IF(入力!$C$25=1,ROUNDDOWN(IF(入力!$C$21=1,ユーザー別卸価格!L583/(100-入力!$C$22)%,ユーザー別卸価格!L583+入力!$C$23),-入力!$C$24),IF(入力!$C$25=2,ROUNDUP(IF(入力!$C$21=1,ユーザー別卸価格!L583/(100-入力!$C$22)%,ユーザー別卸価格!L583+入力!$C$23),-入力!$C$24),ROUND(IF(入力!$C$21=1,ユーザー別卸価格!L583/(100-入力!$C$22)%,ユーザー別卸価格!L583+入力!$C$23),-入力!$C$24))),ユーザー別卸価格!L583))</f>
        <v/>
      </c>
      <c r="M583" s="20">
        <f>'6桁'!M583</f>
        <v>0</v>
      </c>
      <c r="Q583" s="371"/>
      <c r="T583" s="10"/>
      <c r="U583" s="22"/>
      <c r="V583" s="74"/>
      <c r="W583" s="251"/>
    </row>
    <row r="584" spans="2:23" ht="30" customHeight="1">
      <c r="B584" s="504"/>
      <c r="C584" s="560" t="s">
        <v>126</v>
      </c>
      <c r="D584" s="607"/>
      <c r="E584" s="561"/>
      <c r="F584" s="100">
        <f>IF(ユーザー別卸価格!F584="","", IF(ISNUMBER(ユーザー別卸価格!F584),IF(入力!$C$25=1,ROUNDDOWN(IF(入力!$C$21=1,ユーザー別卸価格!F584/(100-入力!$C$22)%,ユーザー別卸価格!F584+入力!$C$23),-入力!$C$24),IF(入力!$C$25=2,ROUNDUP(IF(入力!$C$21=1,ユーザー別卸価格!F584/(100-入力!$C$22)%,ユーザー別卸価格!F584+入力!$C$23),-入力!$C$24),ROUND(IF(入力!$C$21=1,ユーザー別卸価格!F584/(100-入力!$C$22)%,ユーザー別卸価格!F584+入力!$C$23),-入力!$C$24))),ユーザー別卸価格!F584))</f>
        <v>38700</v>
      </c>
      <c r="G584" s="98" t="str">
        <f>'6桁'!G584</f>
        <v>V</v>
      </c>
      <c r="H584" s="154" t="str">
        <f>IF(ユーザー別卸価格!H584="","", IF(ISNUMBER(ユーザー別卸価格!H584),IF(入力!$C$25=1,ROUNDDOWN(IF(入力!$C$21=1,ユーザー別卸価格!H584/(100-入力!$C$22)%,ユーザー別卸価格!H584+入力!$C$23),-入力!$C$24),IF(入力!$C$25=2,ROUNDUP(IF(入力!$C$21=1,ユーザー別卸価格!H584/(100-入力!$C$22)%,ユーザー別卸価格!H584+入力!$C$23),-入力!$C$24),ROUND(IF(入力!$C$21=1,ユーザー別卸価格!H584/(100-入力!$C$22)%,ユーザー別卸価格!H584+入力!$C$23),-入力!$C$24))),ユーザー別卸価格!H584))</f>
        <v/>
      </c>
      <c r="I584" s="98">
        <f>'6桁'!I584</f>
        <v>0</v>
      </c>
      <c r="J584" s="154" t="str">
        <f>IF(ユーザー別卸価格!J584="","", IF(ISNUMBER(ユーザー別卸価格!J584),IF(入力!$C$25=1,ROUNDDOWN(IF(入力!$C$21=1,ユーザー別卸価格!J584/(100-入力!$C$22)%,ユーザー別卸価格!J584+入力!$C$23),-入力!$C$24),IF(入力!$C$25=2,ROUNDUP(IF(入力!$C$21=1,ユーザー別卸価格!J584/(100-入力!$C$22)%,ユーザー別卸価格!J584+入力!$C$23),-入力!$C$24),ROUND(IF(入力!$C$21=1,ユーザー別卸価格!J584/(100-入力!$C$22)%,ユーザー別卸価格!J584+入力!$C$23),-入力!$C$24))),ユーザー別卸価格!J584))</f>
        <v/>
      </c>
      <c r="K584" s="98">
        <f>'6桁'!K584</f>
        <v>0</v>
      </c>
      <c r="L584" s="154" t="str">
        <f>IF(ユーザー別卸価格!L584="","", IF(ISNUMBER(ユーザー別卸価格!L584),IF(入力!$C$25=1,ROUNDDOWN(IF(入力!$C$21=1,ユーザー別卸価格!L584/(100-入力!$C$22)%,ユーザー別卸価格!L584+入力!$C$23),-入力!$C$24),IF(入力!$C$25=2,ROUNDUP(IF(入力!$C$21=1,ユーザー別卸価格!L584/(100-入力!$C$22)%,ユーザー別卸価格!L584+入力!$C$23),-入力!$C$24),ROUND(IF(入力!$C$21=1,ユーザー別卸価格!L584/(100-入力!$C$22)%,ユーザー別卸価格!L584+入力!$C$23),-入力!$C$24))),ユーザー別卸価格!L584))</f>
        <v/>
      </c>
      <c r="M584" s="98">
        <f>'6桁'!M584</f>
        <v>0</v>
      </c>
      <c r="Q584" s="371"/>
      <c r="T584" s="10"/>
      <c r="U584" s="22"/>
      <c r="V584" s="74"/>
      <c r="W584" s="251"/>
    </row>
    <row r="585" spans="2:23" ht="30" customHeight="1">
      <c r="B585" s="543">
        <v>15</v>
      </c>
      <c r="C585" s="576" t="s">
        <v>129</v>
      </c>
      <c r="D585" s="610"/>
      <c r="E585" s="577"/>
      <c r="F585" s="75" t="str">
        <f>IF(ユーザー別卸価格!F585="","", IF(ISNUMBER(ユーザー別卸価格!F585),IF(入力!$C$25=1,ROUNDDOWN(IF(入力!$C$21=1,ユーザー別卸価格!F585/(100-入力!$C$22)%,ユーザー別卸価格!F585+入力!$C$23),-入力!$C$24),IF(入力!$C$25=2,ROUNDUP(IF(入力!$C$21=1,ユーザー別卸価格!F585/(100-入力!$C$22)%,ユーザー別卸価格!F585+入力!$C$23),-入力!$C$24),ROUND(IF(入力!$C$21=1,ユーザー別卸価格!F585/(100-入力!$C$22)%,ユーザー別卸価格!F585+入力!$C$23),-入力!$C$24))),ユーザー別卸価格!F585))</f>
        <v/>
      </c>
      <c r="G585" s="29">
        <f>'6桁'!G585</f>
        <v>0</v>
      </c>
      <c r="H585" s="76" t="str">
        <f>IF(ユーザー別卸価格!H585="","", IF(ISNUMBER(ユーザー別卸価格!H585),IF(入力!$C$25=1,ROUNDDOWN(IF(入力!$C$21=1,ユーザー別卸価格!H585/(100-入力!$C$22)%,ユーザー別卸価格!H585+入力!$C$23),-入力!$C$24),IF(入力!$C$25=2,ROUNDUP(IF(入力!$C$21=1,ユーザー別卸価格!H585/(100-入力!$C$22)%,ユーザー別卸価格!H585+入力!$C$23),-入力!$C$24),ROUND(IF(入力!$C$21=1,ユーザー別卸価格!H585/(100-入力!$C$22)%,ユーザー別卸価格!H585+入力!$C$23),-入力!$C$24))),ユーザー別卸価格!H585))</f>
        <v/>
      </c>
      <c r="I585" s="29">
        <f>'6桁'!I585</f>
        <v>0</v>
      </c>
      <c r="J585" s="75">
        <f>IF(ユーザー別卸価格!J585="","", IF(ISNUMBER(ユーザー別卸価格!J585),IF(入力!$C$25=1,ROUNDDOWN(IF(入力!$C$21=1,ユーザー別卸価格!J585/(100-入力!$C$22)%,ユーザー別卸価格!J585+入力!$C$23),-入力!$C$24),IF(入力!$C$25=2,ROUNDUP(IF(入力!$C$21=1,ユーザー別卸価格!J585/(100-入力!$C$22)%,ユーザー別卸価格!J585+入力!$C$23),-入力!$C$24),ROUND(IF(入力!$C$21=1,ユーザー別卸価格!J585/(100-入力!$C$22)%,ユーザー別卸価格!J585+入力!$C$23),-入力!$C$24))),ユーザー別卸価格!J585))</f>
        <v>28100</v>
      </c>
      <c r="K585" s="29" t="str">
        <f>'6桁'!K585</f>
        <v>V</v>
      </c>
      <c r="L585" s="76" t="str">
        <f>IF(ユーザー別卸価格!L585="","", IF(ISNUMBER(ユーザー別卸価格!L585),IF(入力!$C$25=1,ROUNDDOWN(IF(入力!$C$21=1,ユーザー別卸価格!L585/(100-入力!$C$22)%,ユーザー別卸価格!L585+入力!$C$23),-入力!$C$24),IF(入力!$C$25=2,ROUNDUP(IF(入力!$C$21=1,ユーザー別卸価格!L585/(100-入力!$C$22)%,ユーザー別卸価格!L585+入力!$C$23),-入力!$C$24),ROUND(IF(入力!$C$21=1,ユーザー別卸価格!L585/(100-入力!$C$22)%,ユーザー別卸価格!L585+入力!$C$23),-入力!$C$24))),ユーザー別卸価格!L585))</f>
        <v/>
      </c>
      <c r="M585" s="29">
        <f>'6桁'!M585</f>
        <v>0</v>
      </c>
      <c r="Q585" s="371"/>
      <c r="T585" s="10"/>
      <c r="U585" s="22"/>
      <c r="V585" s="74"/>
      <c r="W585" s="251"/>
    </row>
    <row r="586" spans="2:23" ht="30" customHeight="1">
      <c r="B586" s="503"/>
      <c r="C586" s="500" t="s">
        <v>45</v>
      </c>
      <c r="D586" s="605"/>
      <c r="E586" s="501"/>
      <c r="F586" s="12">
        <f>IF(ユーザー別卸価格!F586="","", IF(ISNUMBER(ユーザー別卸価格!F586),IF(入力!$C$25=1,ROUNDDOWN(IF(入力!$C$21=1,ユーザー別卸価格!F586/(100-入力!$C$22)%,ユーザー別卸価格!F586+入力!$C$23),-入力!$C$24),IF(入力!$C$25=2,ROUNDUP(IF(入力!$C$21=1,ユーザー別卸価格!F586/(100-入力!$C$22)%,ユーザー別卸価格!F586+入力!$C$23),-入力!$C$24),ROUND(IF(入力!$C$21=1,ユーザー別卸価格!F586/(100-入力!$C$22)%,ユーザー別卸価格!F586+入力!$C$23),-入力!$C$24))),ユーザー別卸価格!F586))</f>
        <v>35800</v>
      </c>
      <c r="G586" s="20" t="str">
        <f>'6桁'!G586</f>
        <v>V</v>
      </c>
      <c r="H586" s="14">
        <f>IF(ユーザー別卸価格!H586="","", IF(ISNUMBER(ユーザー別卸価格!H586),IF(入力!$C$25=1,ROUNDDOWN(IF(入力!$C$21=1,ユーザー別卸価格!H586/(100-入力!$C$22)%,ユーザー別卸価格!H586+入力!$C$23),-入力!$C$24),IF(入力!$C$25=2,ROUNDUP(IF(入力!$C$21=1,ユーザー別卸価格!H586/(100-入力!$C$22)%,ユーザー別卸価格!H586+入力!$C$23),-入力!$C$24),ROUND(IF(入力!$C$21=1,ユーザー別卸価格!H586/(100-入力!$C$22)%,ユーザー別卸価格!H586+入力!$C$23),-入力!$C$24))),ユーザー別卸価格!H586))</f>
        <v>35800</v>
      </c>
      <c r="I586" s="20" t="str">
        <f>'6桁'!I586</f>
        <v>V</v>
      </c>
      <c r="J586" s="12">
        <f>IF(ユーザー別卸価格!J586="","", IF(ISNUMBER(ユーザー別卸価格!J586),IF(入力!$C$25=1,ROUNDDOWN(IF(入力!$C$21=1,ユーザー別卸価格!J586/(100-入力!$C$22)%,ユーザー別卸価格!J586+入力!$C$23),-入力!$C$24),IF(入力!$C$25=2,ROUNDUP(IF(入力!$C$21=1,ユーザー別卸価格!J586/(100-入力!$C$22)%,ユーザー別卸価格!J586+入力!$C$23),-入力!$C$24),ROUND(IF(入力!$C$21=1,ユーザー別卸価格!J586/(100-入力!$C$22)%,ユーザー別卸価格!J586+入力!$C$23),-入力!$C$24))),ユーザー別卸価格!J586))</f>
        <v>34100</v>
      </c>
      <c r="K586" s="20" t="str">
        <f>'6桁'!K586</f>
        <v>V</v>
      </c>
      <c r="L586" s="14">
        <f>IF(ユーザー別卸価格!L586="","", IF(ISNUMBER(ユーザー別卸価格!L586),IF(入力!$C$25=1,ROUNDDOWN(IF(入力!$C$21=1,ユーザー別卸価格!L586/(100-入力!$C$22)%,ユーザー別卸価格!L586+入力!$C$23),-入力!$C$24),IF(入力!$C$25=2,ROUNDUP(IF(入力!$C$21=1,ユーザー別卸価格!L586/(100-入力!$C$22)%,ユーザー別卸価格!L586+入力!$C$23),-入力!$C$24),ROUND(IF(入力!$C$21=1,ユーザー別卸価格!L586/(100-入力!$C$22)%,ユーザー別卸価格!L586+入力!$C$23),-入力!$C$24))),ユーザー別卸価格!L586))</f>
        <v>34100</v>
      </c>
      <c r="M586" s="20" t="str">
        <f>'6桁'!M586</f>
        <v>V</v>
      </c>
    </row>
    <row r="587" spans="2:23" ht="30" customHeight="1">
      <c r="B587" s="503"/>
      <c r="C587" s="500" t="s">
        <v>363</v>
      </c>
      <c r="D587" s="605"/>
      <c r="E587" s="501"/>
      <c r="F587" s="12" t="str">
        <f>IF(ユーザー別卸価格!F587="","", IF(ISNUMBER(ユーザー別卸価格!F587),IF(入力!$C$25=1,ROUNDDOWN(IF(入力!$C$21=1,ユーザー別卸価格!F587/(100-入力!$C$22)%,ユーザー別卸価格!F587+入力!$C$23),-入力!$C$24),IF(入力!$C$25=2,ROUNDUP(IF(入力!$C$21=1,ユーザー別卸価格!F587/(100-入力!$C$22)%,ユーザー別卸価格!F587+入力!$C$23),-入力!$C$24),ROUND(IF(入力!$C$21=1,ユーザー別卸価格!F587/(100-入力!$C$22)%,ユーザー別卸価格!F587+入力!$C$23),-入力!$C$24))),ユーザー別卸価格!F587))</f>
        <v/>
      </c>
      <c r="G587" s="20">
        <f>'6桁'!G587</f>
        <v>0</v>
      </c>
      <c r="H587" s="14" t="str">
        <f>IF(ユーザー別卸価格!H587="","", IF(ISNUMBER(ユーザー別卸価格!H587),IF(入力!$C$25=1,ROUNDDOWN(IF(入力!$C$21=1,ユーザー別卸価格!H587/(100-入力!$C$22)%,ユーザー別卸価格!H587+入力!$C$23),-入力!$C$24),IF(入力!$C$25=2,ROUNDUP(IF(入力!$C$21=1,ユーザー別卸価格!H587/(100-入力!$C$22)%,ユーザー別卸価格!H587+入力!$C$23),-入力!$C$24),ROUND(IF(入力!$C$21=1,ユーザー別卸価格!H587/(100-入力!$C$22)%,ユーザー別卸価格!H587+入力!$C$23),-入力!$C$24))),ユーザー別卸価格!H587))</f>
        <v/>
      </c>
      <c r="I587" s="20">
        <f>'6桁'!I587</f>
        <v>0</v>
      </c>
      <c r="J587" s="12">
        <f>IF(ユーザー別卸価格!J587="","", IF(ISNUMBER(ユーザー別卸価格!J587),IF(入力!$C$25=1,ROUNDDOWN(IF(入力!$C$21=1,ユーザー別卸価格!J587/(100-入力!$C$22)%,ユーザー別卸価格!J587+入力!$C$23),-入力!$C$24),IF(入力!$C$25=2,ROUNDUP(IF(入力!$C$21=1,ユーザー別卸価格!J587/(100-入力!$C$22)%,ユーザー別卸価格!J587+入力!$C$23),-入力!$C$24),ROUND(IF(入力!$C$21=1,ユーザー別卸価格!J587/(100-入力!$C$22)%,ユーザー別卸価格!J587+入力!$C$23),-入力!$C$24))),ユーザー別卸価格!J587))</f>
        <v>35300</v>
      </c>
      <c r="K587" s="20" t="str">
        <f>'6桁'!K587</f>
        <v>V</v>
      </c>
      <c r="L587" s="14" t="str">
        <f>IF(ユーザー別卸価格!L587="","", IF(ISNUMBER(ユーザー別卸価格!L587),IF(入力!$C$25=1,ROUNDDOWN(IF(入力!$C$21=1,ユーザー別卸価格!L587/(100-入力!$C$22)%,ユーザー別卸価格!L587+入力!$C$23),-入力!$C$24),IF(入力!$C$25=2,ROUNDUP(IF(入力!$C$21=1,ユーザー別卸価格!L587/(100-入力!$C$22)%,ユーザー別卸価格!L587+入力!$C$23),-入力!$C$24),ROUND(IF(入力!$C$21=1,ユーザー別卸価格!L587/(100-入力!$C$22)%,ユーザー別卸価格!L587+入力!$C$23),-入力!$C$24))),ユーザー別卸価格!L587))</f>
        <v/>
      </c>
      <c r="M587" s="20">
        <f>'6桁'!M587</f>
        <v>0</v>
      </c>
    </row>
    <row r="588" spans="2:23" ht="30" customHeight="1">
      <c r="B588" s="504"/>
      <c r="C588" s="560" t="s">
        <v>48</v>
      </c>
      <c r="D588" s="607"/>
      <c r="E588" s="561"/>
      <c r="F588" s="100">
        <f>IF(ユーザー別卸価格!F588="","", IF(ISNUMBER(ユーザー別卸価格!F588),IF(入力!$C$25=1,ROUNDDOWN(IF(入力!$C$21=1,ユーザー別卸価格!F588/(100-入力!$C$22)%,ユーザー別卸価格!F588+入力!$C$23),-入力!$C$24),IF(入力!$C$25=2,ROUNDUP(IF(入力!$C$21=1,ユーザー別卸価格!F588/(100-入力!$C$22)%,ユーザー別卸価格!F588+入力!$C$23),-入力!$C$24),ROUND(IF(入力!$C$21=1,ユーザー別卸価格!F588/(100-入力!$C$22)%,ユーザー別卸価格!F588+入力!$C$23),-入力!$C$24))),ユーザー別卸価格!F588))</f>
        <v>29800</v>
      </c>
      <c r="G588" s="98" t="str">
        <f>'6桁'!G588</f>
        <v>V</v>
      </c>
      <c r="H588" s="154">
        <f>IF(ユーザー別卸価格!H588="","", IF(ISNUMBER(ユーザー別卸価格!H588),IF(入力!$C$25=1,ROUNDDOWN(IF(入力!$C$21=1,ユーザー別卸価格!H588/(100-入力!$C$22)%,ユーザー別卸価格!H588+入力!$C$23),-入力!$C$24),IF(入力!$C$25=2,ROUNDUP(IF(入力!$C$21=1,ユーザー別卸価格!H588/(100-入力!$C$22)%,ユーザー別卸価格!H588+入力!$C$23),-入力!$C$24),ROUND(IF(入力!$C$21=1,ユーザー別卸価格!H588/(100-入力!$C$22)%,ユーザー別卸価格!H588+入力!$C$23),-入力!$C$24))),ユーザー別卸価格!H588))</f>
        <v>29800</v>
      </c>
      <c r="I588" s="98" t="str">
        <f>'6桁'!I588</f>
        <v>V</v>
      </c>
      <c r="J588" s="100">
        <f>IF(ユーザー別卸価格!J588="","", IF(ISNUMBER(ユーザー別卸価格!J588),IF(入力!$C$25=1,ROUNDDOWN(IF(入力!$C$21=1,ユーザー別卸価格!J588/(100-入力!$C$22)%,ユーザー別卸価格!J588+入力!$C$23),-入力!$C$24),IF(入力!$C$25=2,ROUNDUP(IF(入力!$C$21=1,ユーザー別卸価格!J588/(100-入力!$C$22)%,ユーザー別卸価格!J588+入力!$C$23),-入力!$C$24),ROUND(IF(入力!$C$21=1,ユーザー別卸価格!J588/(100-入力!$C$22)%,ユーザー別卸価格!J588+入力!$C$23),-入力!$C$24))),ユーザー別卸価格!J588))</f>
        <v>29800</v>
      </c>
      <c r="K588" s="98" t="str">
        <f>'6桁'!K588</f>
        <v>V</v>
      </c>
      <c r="L588" s="154">
        <f>IF(ユーザー別卸価格!L588="","", IF(ISNUMBER(ユーザー別卸価格!L588),IF(入力!$C$25=1,ROUNDDOWN(IF(入力!$C$21=1,ユーザー別卸価格!L588/(100-入力!$C$22)%,ユーザー別卸価格!L588+入力!$C$23),-入力!$C$24),IF(入力!$C$25=2,ROUNDUP(IF(入力!$C$21=1,ユーザー別卸価格!L588/(100-入力!$C$22)%,ユーザー別卸価格!L588+入力!$C$23),-入力!$C$24),ROUND(IF(入力!$C$21=1,ユーザー別卸価格!L588/(100-入力!$C$22)%,ユーザー別卸価格!L588+入力!$C$23),-入力!$C$24))),ユーザー別卸価格!L588))</f>
        <v>28700</v>
      </c>
      <c r="M588" s="98" t="str">
        <f>'6桁'!M588</f>
        <v>V</v>
      </c>
    </row>
    <row r="589" spans="2:23" ht="30" customHeight="1">
      <c r="B589" s="543">
        <v>14</v>
      </c>
      <c r="C589" s="576" t="s">
        <v>58</v>
      </c>
      <c r="D589" s="610"/>
      <c r="E589" s="577"/>
      <c r="F589" s="75" t="str">
        <f>IF(ユーザー別卸価格!F589="","", IF(ISNUMBER(ユーザー別卸価格!F589),IF(入力!$C$25=1,ROUNDDOWN(IF(入力!$C$21=1,ユーザー別卸価格!F589/(100-入力!$C$22)%,ユーザー別卸価格!F589+入力!$C$23),-入力!$C$24),IF(入力!$C$25=2,ROUNDUP(IF(入力!$C$21=1,ユーザー別卸価格!F589/(100-入力!$C$22)%,ユーザー別卸価格!F589+入力!$C$23),-入力!$C$24),ROUND(IF(入力!$C$21=1,ユーザー別卸価格!F589/(100-入力!$C$22)%,ユーザー別卸価格!F589+入力!$C$23),-入力!$C$24))),ユーザー別卸価格!F589))</f>
        <v/>
      </c>
      <c r="G589" s="29">
        <f>'6桁'!G589</f>
        <v>0</v>
      </c>
      <c r="H589" s="76" t="str">
        <f>IF(ユーザー別卸価格!H589="","", IF(ISNUMBER(ユーザー別卸価格!H589),IF(入力!$C$25=1,ROUNDDOWN(IF(入力!$C$21=1,ユーザー別卸価格!H589/(100-入力!$C$22)%,ユーザー別卸価格!H589+入力!$C$23),-入力!$C$24),IF(入力!$C$25=2,ROUNDUP(IF(入力!$C$21=1,ユーザー別卸価格!H589/(100-入力!$C$22)%,ユーザー別卸価格!H589+入力!$C$23),-入力!$C$24),ROUND(IF(入力!$C$21=1,ユーザー別卸価格!H589/(100-入力!$C$22)%,ユーザー別卸価格!H589+入力!$C$23),-入力!$C$24))),ユーザー別卸価格!H589))</f>
        <v/>
      </c>
      <c r="I589" s="29">
        <f>'6桁'!I589</f>
        <v>0</v>
      </c>
      <c r="J589" s="76">
        <f>IF(ユーザー別卸価格!J589="","", IF(ISNUMBER(ユーザー別卸価格!J589),IF(入力!$C$25=1,ROUNDDOWN(IF(入力!$C$21=1,ユーザー別卸価格!J589/(100-入力!$C$22)%,ユーザー別卸価格!J589+入力!$C$23),-入力!$C$24),IF(入力!$C$25=2,ROUNDUP(IF(入力!$C$21=1,ユーザー別卸価格!J589/(100-入力!$C$22)%,ユーザー別卸価格!J589+入力!$C$23),-入力!$C$24),ROUND(IF(入力!$C$21=1,ユーザー別卸価格!J589/(100-入力!$C$22)%,ユーザー別卸価格!J589+入力!$C$23),-入力!$C$24))),ユーザー別卸価格!J589))</f>
        <v>21200</v>
      </c>
      <c r="K589" s="29" t="str">
        <f>'6桁'!K589</f>
        <v>V</v>
      </c>
      <c r="L589" s="76">
        <f>IF(ユーザー別卸価格!L589="","", IF(ISNUMBER(ユーザー別卸価格!L589),IF(入力!$C$25=1,ROUNDDOWN(IF(入力!$C$21=1,ユーザー別卸価格!L589/(100-入力!$C$22)%,ユーザー別卸価格!L589+入力!$C$23),-入力!$C$24),IF(入力!$C$25=2,ROUNDUP(IF(入力!$C$21=1,ユーザー別卸価格!L589/(100-入力!$C$22)%,ユーザー別卸価格!L589+入力!$C$23),-入力!$C$24),ROUND(IF(入力!$C$21=1,ユーザー別卸価格!L589/(100-入力!$C$22)%,ユーザー別卸価格!L589+入力!$C$23),-入力!$C$24))),ユーザー別卸価格!L589))</f>
        <v>20800</v>
      </c>
      <c r="M589" s="29" t="str">
        <f>'6桁'!M589</f>
        <v>V
（KH）</v>
      </c>
    </row>
    <row r="590" spans="2:23" ht="30" customHeight="1">
      <c r="B590" s="503"/>
      <c r="C590" s="500" t="s">
        <v>59</v>
      </c>
      <c r="D590" s="605"/>
      <c r="E590" s="501"/>
      <c r="F590" s="12">
        <f>IF(ユーザー別卸価格!F590="","", IF(ISNUMBER(ユーザー別卸価格!F590),IF(入力!$C$25=1,ROUNDDOWN(IF(入力!$C$21=1,ユーザー別卸価格!F590/(100-入力!$C$22)%,ユーザー別卸価格!F590+入力!$C$23),-入力!$C$24),IF(入力!$C$25=2,ROUNDUP(IF(入力!$C$21=1,ユーザー別卸価格!F590/(100-入力!$C$22)%,ユーザー別卸価格!F590+入力!$C$23),-入力!$C$24),ROUND(IF(入力!$C$21=1,ユーザー別卸価格!F590/(100-入力!$C$22)%,ユーザー別卸価格!F590+入力!$C$23),-入力!$C$24))),ユーザー別卸価格!F590))</f>
        <v>25600</v>
      </c>
      <c r="G590" s="20" t="str">
        <f>'6桁'!G590</f>
        <v>V</v>
      </c>
      <c r="H590" s="14" t="str">
        <f>IF(ユーザー別卸価格!H590="","", IF(ISNUMBER(ユーザー別卸価格!H590),IF(入力!$C$25=1,ROUNDDOWN(IF(入力!$C$21=1,ユーザー別卸価格!H590/(100-入力!$C$22)%,ユーザー別卸価格!H590+入力!$C$23),-入力!$C$24),IF(入力!$C$25=2,ROUNDUP(IF(入力!$C$21=1,ユーザー別卸価格!H590/(100-入力!$C$22)%,ユーザー別卸価格!H590+入力!$C$23),-入力!$C$24),ROUND(IF(入力!$C$21=1,ユーザー別卸価格!H590/(100-入力!$C$22)%,ユーザー別卸価格!H590+入力!$C$23),-入力!$C$24))),ユーザー別卸価格!H590))</f>
        <v/>
      </c>
      <c r="I590" s="20">
        <f>'6桁'!I590</f>
        <v>0</v>
      </c>
      <c r="J590" s="14">
        <f>IF(ユーザー別卸価格!J590="","", IF(ISNUMBER(ユーザー別卸価格!J590),IF(入力!$C$25=1,ROUNDDOWN(IF(入力!$C$21=1,ユーザー別卸価格!J590/(100-入力!$C$22)%,ユーザー別卸価格!J590+入力!$C$23),-入力!$C$24),IF(入力!$C$25=2,ROUNDUP(IF(入力!$C$21=1,ユーザー別卸価格!J590/(100-入力!$C$22)%,ユーザー別卸価格!J590+入力!$C$23),-入力!$C$24),ROUND(IF(入力!$C$21=1,ユーザー別卸価格!J590/(100-入力!$C$22)%,ユーザー別卸価格!J590+入力!$C$23),-入力!$C$24))),ユーザー別卸価格!J590))</f>
        <v>25600</v>
      </c>
      <c r="K590" s="155" t="str">
        <f>'6桁'!K590</f>
        <v>V</v>
      </c>
      <c r="L590" s="14">
        <f>IF(ユーザー別卸価格!L590="","", IF(ISNUMBER(ユーザー別卸価格!L590),IF(入力!$C$25=1,ROUNDDOWN(IF(入力!$C$21=1,ユーザー別卸価格!L590/(100-入力!$C$22)%,ユーザー別卸価格!L590+入力!$C$23),-入力!$C$24),IF(入力!$C$25=2,ROUNDUP(IF(入力!$C$21=1,ユーザー別卸価格!L590/(100-入力!$C$22)%,ユーザー別卸価格!L590+入力!$C$23),-入力!$C$24),ROUND(IF(入力!$C$21=1,ユーザー別卸価格!L590/(100-入力!$C$22)%,ユーザー別卸価格!L590+入力!$C$23),-入力!$C$24))),ユーザー別卸価格!L590))</f>
        <v>25100</v>
      </c>
      <c r="M590" s="20" t="str">
        <f>'6桁'!M590</f>
        <v>V</v>
      </c>
    </row>
    <row r="591" spans="2:23" ht="30" customHeight="1">
      <c r="B591" s="503"/>
      <c r="C591" s="500" t="s">
        <v>80</v>
      </c>
      <c r="D591" s="605"/>
      <c r="E591" s="501"/>
      <c r="F591" s="12" t="str">
        <f>IF(ユーザー別卸価格!F591="","", IF(ISNUMBER(ユーザー別卸価格!F591),IF(入力!$C$25=1,ROUNDDOWN(IF(入力!$C$21=1,ユーザー別卸価格!F591/(100-入力!$C$22)%,ユーザー別卸価格!F591+入力!$C$23),-入力!$C$24),IF(入力!$C$25=2,ROUNDUP(IF(入力!$C$21=1,ユーザー別卸価格!F591/(100-入力!$C$22)%,ユーザー別卸価格!F591+入力!$C$23),-入力!$C$24),ROUND(IF(入力!$C$21=1,ユーザー別卸価格!F591/(100-入力!$C$22)%,ユーザー別卸価格!F591+入力!$C$23),-入力!$C$24))),ユーザー別卸価格!F591))</f>
        <v/>
      </c>
      <c r="G591" s="20">
        <f>'6桁'!G591</f>
        <v>0</v>
      </c>
      <c r="H591" s="14" t="str">
        <f>IF(ユーザー別卸価格!H591="","", IF(ISNUMBER(ユーザー別卸価格!H591),IF(入力!$C$25=1,ROUNDDOWN(IF(入力!$C$21=1,ユーザー別卸価格!H591/(100-入力!$C$22)%,ユーザー別卸価格!H591+入力!$C$23),-入力!$C$24),IF(入力!$C$25=2,ROUNDUP(IF(入力!$C$21=1,ユーザー別卸価格!H591/(100-入力!$C$22)%,ユーザー別卸価格!H591+入力!$C$23),-入力!$C$24),ROUND(IF(入力!$C$21=1,ユーザー別卸価格!H591/(100-入力!$C$22)%,ユーザー別卸価格!H591+入力!$C$23),-入力!$C$24))),ユーザー別卸価格!H591))</f>
        <v/>
      </c>
      <c r="I591" s="20">
        <f>'6桁'!I591</f>
        <v>0</v>
      </c>
      <c r="J591" s="14">
        <f>IF(ユーザー別卸価格!J591="","", IF(ISNUMBER(ユーザー別卸価格!J591),IF(入力!$C$25=1,ROUNDDOWN(IF(入力!$C$21=1,ユーザー別卸価格!J591/(100-入力!$C$22)%,ユーザー別卸価格!J591+入力!$C$23),-入力!$C$24),IF(入力!$C$25=2,ROUNDUP(IF(入力!$C$21=1,ユーザー別卸価格!J591/(100-入力!$C$22)%,ユーザー別卸価格!J591+入力!$C$23),-入力!$C$24),ROUND(IF(入力!$C$21=1,ユーザー別卸価格!J591/(100-入力!$C$22)%,ユーザー別卸価格!J591+入力!$C$23),-入力!$C$24))),ユーザー別卸価格!J591))</f>
        <v>23100</v>
      </c>
      <c r="K591" s="155" t="str">
        <f>'6桁'!K591</f>
        <v>H</v>
      </c>
      <c r="L591" s="14" t="str">
        <f>IF(ユーザー別卸価格!L591="","", IF(ISNUMBER(ユーザー別卸価格!L591),IF(入力!$C$25=1,ROUNDDOWN(IF(入力!$C$21=1,ユーザー別卸価格!L591/(100-入力!$C$22)%,ユーザー別卸価格!L591+入力!$C$23),-入力!$C$24),IF(入力!$C$25=2,ROUNDUP(IF(入力!$C$21=1,ユーザー別卸価格!L591/(100-入力!$C$22)%,ユーザー別卸価格!L591+入力!$C$23),-入力!$C$24),ROUND(IF(入力!$C$21=1,ユーザー別卸価格!L591/(100-入力!$C$22)%,ユーザー別卸価格!L591+入力!$C$23),-入力!$C$24))),ユーザー別卸価格!L591))</f>
        <v/>
      </c>
      <c r="M591" s="20">
        <f>'6桁'!M591</f>
        <v>0</v>
      </c>
    </row>
    <row r="592" spans="2:23" ht="30" customHeight="1">
      <c r="B592" s="504"/>
      <c r="C592" s="560" t="s">
        <v>81</v>
      </c>
      <c r="D592" s="607"/>
      <c r="E592" s="561"/>
      <c r="F592" s="100" t="str">
        <f>IF(ユーザー別卸価格!F592="","", IF(ISNUMBER(ユーザー別卸価格!F592),IF(入力!$C$25=1,ROUNDDOWN(IF(入力!$C$21=1,ユーザー別卸価格!F592/(100-入力!$C$22)%,ユーザー別卸価格!F592+入力!$C$23),-入力!$C$24),IF(入力!$C$25=2,ROUNDUP(IF(入力!$C$21=1,ユーザー別卸価格!F592/(100-入力!$C$22)%,ユーザー別卸価格!F592+入力!$C$23),-入力!$C$24),ROUND(IF(入力!$C$21=1,ユーザー別卸価格!F592/(100-入力!$C$22)%,ユーザー別卸価格!F592+入力!$C$23),-入力!$C$24))),ユーザー別卸価格!F592))</f>
        <v/>
      </c>
      <c r="G592" s="98">
        <f>'6桁'!G592</f>
        <v>0</v>
      </c>
      <c r="H592" s="154" t="str">
        <f>IF(ユーザー別卸価格!H592="","", IF(ISNUMBER(ユーザー別卸価格!H592),IF(入力!$C$25=1,ROUNDDOWN(IF(入力!$C$21=1,ユーザー別卸価格!H592/(100-入力!$C$22)%,ユーザー別卸価格!H592+入力!$C$23),-入力!$C$24),IF(入力!$C$25=2,ROUNDUP(IF(入力!$C$21=1,ユーザー別卸価格!H592/(100-入力!$C$22)%,ユーザー別卸価格!H592+入力!$C$23),-入力!$C$24),ROUND(IF(入力!$C$21=1,ユーザー別卸価格!H592/(100-入力!$C$22)%,ユーザー別卸価格!H592+入力!$C$23),-入力!$C$24))),ユーザー別卸価格!H592))</f>
        <v/>
      </c>
      <c r="I592" s="98">
        <f>'6桁'!I592</f>
        <v>0</v>
      </c>
      <c r="J592" s="154">
        <f>IF(ユーザー別卸価格!J592="","", IF(ISNUMBER(ユーザー別卸価格!J592),IF(入力!$C$25=1,ROUNDDOWN(IF(入力!$C$21=1,ユーザー別卸価格!J592/(100-入力!$C$22)%,ユーザー別卸価格!J592+入力!$C$23),-入力!$C$24),IF(入力!$C$25=2,ROUNDUP(IF(入力!$C$21=1,ユーザー別卸価格!J592/(100-入力!$C$22)%,ユーザー別卸価格!J592+入力!$C$23),-入力!$C$24),ROUND(IF(入力!$C$21=1,ユーザー別卸価格!J592/(100-入力!$C$22)%,ユーザー別卸価格!J592+入力!$C$23),-入力!$C$24))),ユーザー別卸価格!J592))</f>
        <v>25600</v>
      </c>
      <c r="K592" s="156" t="str">
        <f>'6桁'!K592</f>
        <v>H</v>
      </c>
      <c r="L592" s="154" t="str">
        <f>IF(ユーザー別卸価格!L592="","", IF(ISNUMBER(ユーザー別卸価格!L592),IF(入力!$C$25=1,ROUNDDOWN(IF(入力!$C$21=1,ユーザー別卸価格!L592/(100-入力!$C$22)%,ユーザー別卸価格!L592+入力!$C$23),-入力!$C$24),IF(入力!$C$25=2,ROUNDUP(IF(入力!$C$21=1,ユーザー別卸価格!L592/(100-入力!$C$22)%,ユーザー別卸価格!L592+入力!$C$23),-入力!$C$24),ROUND(IF(入力!$C$21=1,ユーザー別卸価格!L592/(100-入力!$C$22)%,ユーザー別卸価格!L592+入力!$C$23),-入力!$C$24))),ユーザー別卸価格!L592))</f>
        <v/>
      </c>
      <c r="M592" s="98">
        <f>'6桁'!M592</f>
        <v>0</v>
      </c>
    </row>
    <row r="593" spans="2:25" ht="30" customHeight="1" thickBot="1">
      <c r="B593" s="408">
        <v>13</v>
      </c>
      <c r="C593" s="514" t="s">
        <v>84</v>
      </c>
      <c r="D593" s="555"/>
      <c r="E593" s="515"/>
      <c r="F593" s="393">
        <f>IF(ユーザー別卸価格!F593="","", IF(ISNUMBER(ユーザー別卸価格!F593),IF(入力!$C$25=1,ROUNDDOWN(IF(入力!$C$21=1,ユーザー別卸価格!F593/(100-入力!$C$22)%,ユーザー別卸価格!F593+入力!$C$23),-入力!$C$24),IF(入力!$C$25=2,ROUNDUP(IF(入力!$C$21=1,ユーザー別卸価格!F593/(100-入力!$C$22)%,ユーザー別卸価格!F593+入力!$C$23),-入力!$C$24),ROUND(IF(入力!$C$21=1,ユーザー別卸価格!F593/(100-入力!$C$22)%,ユーザー別卸価格!F593+入力!$C$23),-入力!$C$24))),ユーザー別卸価格!F593))</f>
        <v>21200</v>
      </c>
      <c r="G593" s="157" t="str">
        <f>'6桁'!G593</f>
        <v>H</v>
      </c>
      <c r="H593" s="158" t="str">
        <f>IF(ユーザー別卸価格!H593="","", IF(ISNUMBER(ユーザー別卸価格!H593),IF(入力!$C$25=1,ROUNDDOWN(IF(入力!$C$21=1,ユーザー別卸価格!H593/(100-入力!$C$22)%,ユーザー別卸価格!H593+入力!$C$23),-入力!$C$24),IF(入力!$C$25=2,ROUNDUP(IF(入力!$C$21=1,ユーザー別卸価格!H593/(100-入力!$C$22)%,ユーザー別卸価格!H593+入力!$C$23),-入力!$C$24),ROUND(IF(入力!$C$21=1,ユーザー別卸価格!H593/(100-入力!$C$22)%,ユーザー別卸価格!H593+入力!$C$23),-入力!$C$24))),ユーザー別卸価格!H593))</f>
        <v/>
      </c>
      <c r="I593" s="157">
        <f>'6桁'!I593</f>
        <v>0</v>
      </c>
      <c r="J593" s="158">
        <f>IF(ユーザー別卸価格!J593="","", IF(ISNUMBER(ユーザー別卸価格!J593),IF(入力!$C$25=1,ROUNDDOWN(IF(入力!$C$21=1,ユーザー別卸価格!J593/(100-入力!$C$22)%,ユーザー別卸価格!J593+入力!$C$23),-入力!$C$24),IF(入力!$C$25=2,ROUNDUP(IF(入力!$C$21=1,ユーザー別卸価格!J593/(100-入力!$C$22)%,ユーザー別卸価格!J593+入力!$C$23),-入力!$C$24),ROUND(IF(入力!$C$21=1,ユーザー別卸価格!J593/(100-入力!$C$22)%,ユーザー別卸価格!J593+入力!$C$23),-入力!$C$24))),ユーザー別卸価格!J593))</f>
        <v>21200</v>
      </c>
      <c r="K593" s="159" t="str">
        <f>'6桁'!K593</f>
        <v>H</v>
      </c>
      <c r="L593" s="158" t="str">
        <f>IF(ユーザー別卸価格!L593="","", IF(ISNUMBER(ユーザー別卸価格!L593),IF(入力!$C$25=1,ROUNDDOWN(IF(入力!$C$21=1,ユーザー別卸価格!L593/(100-入力!$C$22)%,ユーザー別卸価格!L593+入力!$C$23),-入力!$C$24),IF(入力!$C$25=2,ROUNDUP(IF(入力!$C$21=1,ユーザー別卸価格!L593/(100-入力!$C$22)%,ユーザー別卸価格!L593+入力!$C$23),-入力!$C$24),ROUND(IF(入力!$C$21=1,ユーザー別卸価格!L593/(100-入力!$C$22)%,ユーザー別卸価格!L593+入力!$C$23),-入力!$C$24))),ユーザー別卸価格!L593))</f>
        <v/>
      </c>
      <c r="M593" s="157">
        <f>'6桁'!M593</f>
        <v>0</v>
      </c>
    </row>
    <row r="594" spans="2:25">
      <c r="B594" s="4" t="s">
        <v>934</v>
      </c>
    </row>
    <row r="596" spans="2:25" s="239" customFormat="1" ht="20.100000000000001" customHeight="1" thickBot="1">
      <c r="B596" s="238" t="s">
        <v>565</v>
      </c>
      <c r="F596" s="240"/>
      <c r="H596" s="240"/>
      <c r="J596" s="240"/>
      <c r="L596" s="240"/>
      <c r="N596" s="240"/>
      <c r="P596" s="240"/>
      <c r="R596" s="240"/>
      <c r="T596" s="240"/>
      <c r="V596" s="240"/>
      <c r="X596" s="240"/>
    </row>
    <row r="597" spans="2:25" ht="20.100000000000001" customHeight="1" thickBot="1">
      <c r="B597" s="619"/>
      <c r="C597" s="595"/>
      <c r="D597" s="400"/>
      <c r="E597" s="400"/>
      <c r="F597" s="531" t="s">
        <v>453</v>
      </c>
      <c r="G597" s="532"/>
      <c r="H597" s="532"/>
      <c r="I597" s="532"/>
      <c r="J597" s="532"/>
      <c r="K597" s="533"/>
      <c r="L597" s="160"/>
      <c r="M597" s="161"/>
      <c r="N597" s="80"/>
      <c r="O597" s="161"/>
      <c r="Q597" s="11"/>
      <c r="R597" s="80"/>
      <c r="T597" s="371"/>
      <c r="U597" s="371"/>
      <c r="V597" s="371"/>
      <c r="W597" s="371"/>
      <c r="X597" s="371"/>
      <c r="Y597" s="371"/>
    </row>
    <row r="598" spans="2:25" ht="20.100000000000001" customHeight="1" thickBot="1">
      <c r="B598" s="620" t="s">
        <v>41</v>
      </c>
      <c r="C598" s="599" t="s">
        <v>157</v>
      </c>
      <c r="D598" s="600"/>
      <c r="E598" s="601"/>
      <c r="F598" s="602" t="s">
        <v>158</v>
      </c>
      <c r="G598" s="603"/>
      <c r="H598" s="603"/>
      <c r="I598" s="603"/>
      <c r="J598" s="603"/>
      <c r="K598" s="604"/>
      <c r="L598" s="160"/>
      <c r="M598" s="161"/>
      <c r="N598" s="80"/>
      <c r="O598" s="161"/>
      <c r="Q598" s="406"/>
      <c r="R598" s="405"/>
      <c r="S598" s="405"/>
      <c r="T598" s="327"/>
      <c r="U598" s="327"/>
      <c r="V598" s="327"/>
      <c r="W598" s="327"/>
      <c r="X598" s="327"/>
      <c r="Y598" s="327"/>
    </row>
    <row r="599" spans="2:25" ht="20.100000000000001" customHeight="1" thickBot="1">
      <c r="B599" s="620"/>
      <c r="C599" s="599" t="s">
        <v>159</v>
      </c>
      <c r="D599" s="600"/>
      <c r="E599" s="601"/>
      <c r="F599" s="622" t="s">
        <v>514</v>
      </c>
      <c r="G599" s="623"/>
      <c r="H599" s="623"/>
      <c r="I599" s="624"/>
      <c r="J599" s="622" t="s">
        <v>515</v>
      </c>
      <c r="K599" s="623"/>
      <c r="L599" s="160"/>
      <c r="M599" s="161"/>
      <c r="N599" s="80"/>
      <c r="O599" s="161"/>
      <c r="Q599" s="406"/>
      <c r="R599" s="405"/>
      <c r="S599" s="405"/>
      <c r="X599" s="327"/>
      <c r="Y599" s="327"/>
    </row>
    <row r="600" spans="2:25" ht="20.100000000000001" customHeight="1" thickBot="1">
      <c r="B600" s="620"/>
      <c r="C600" s="599" t="s">
        <v>513</v>
      </c>
      <c r="D600" s="600"/>
      <c r="E600" s="601"/>
      <c r="F600" s="602" t="s">
        <v>805</v>
      </c>
      <c r="G600" s="604"/>
      <c r="H600" s="602" t="s">
        <v>803</v>
      </c>
      <c r="I600" s="604"/>
      <c r="J600" s="602"/>
      <c r="K600" s="603"/>
      <c r="L600" s="162"/>
      <c r="M600" s="403"/>
      <c r="N600" s="403"/>
      <c r="O600" s="404"/>
      <c r="Q600" s="406"/>
      <c r="R600" s="405"/>
      <c r="S600" s="405"/>
      <c r="T600" s="327"/>
      <c r="U600" s="327"/>
      <c r="V600" s="327"/>
      <c r="W600" s="327"/>
      <c r="Y600" s="327"/>
    </row>
    <row r="601" spans="2:25" ht="20.100000000000001" customHeight="1" thickBot="1">
      <c r="B601" s="621"/>
      <c r="C601" s="599" t="s">
        <v>164</v>
      </c>
      <c r="D601" s="600"/>
      <c r="E601" s="601"/>
      <c r="F601" s="602" t="s">
        <v>492</v>
      </c>
      <c r="G601" s="604"/>
      <c r="H601" s="602" t="s">
        <v>492</v>
      </c>
      <c r="I601" s="604"/>
      <c r="J601" s="602" t="s">
        <v>652</v>
      </c>
      <c r="K601" s="603"/>
      <c r="L601" s="162"/>
      <c r="M601" s="403"/>
      <c r="N601" s="403"/>
      <c r="O601" s="404"/>
      <c r="Q601" s="406"/>
      <c r="R601" s="405"/>
      <c r="S601" s="405"/>
      <c r="T601" s="327"/>
      <c r="U601" s="327"/>
      <c r="V601" s="327"/>
      <c r="W601" s="327"/>
      <c r="X601" s="327"/>
      <c r="Y601" s="327"/>
    </row>
    <row r="602" spans="2:25" ht="30" customHeight="1">
      <c r="B602" s="163">
        <v>16</v>
      </c>
      <c r="C602" s="612" t="s">
        <v>118</v>
      </c>
      <c r="D602" s="613"/>
      <c r="E602" s="614"/>
      <c r="F602" s="164" t="str">
        <f>IF(ユーザー別卸価格!F602="","", IF(ISNUMBER(ユーザー別卸価格!F602),IF(入力!$C$25=1,ROUNDDOWN(IF(入力!$C$21=1,ユーザー別卸価格!F602/(100-入力!$C$22)%,ユーザー別卸価格!F602+入力!$C$23),-入力!$C$24),IF(入力!$C$25=2,ROUNDUP(IF(入力!$C$21=1,ユーザー別卸価格!F602/(100-入力!$C$22)%,ユーザー別卸価格!F602+入力!$C$23),-入力!$C$24),ROUND(IF(入力!$C$21=1,ユーザー別卸価格!F602/(100-入力!$C$22)%,ユーザー別卸価格!F602+入力!$C$23),-入力!$C$24))),ユーザー別卸価格!F602))</f>
        <v/>
      </c>
      <c r="G602" s="165">
        <f>'6桁'!G602</f>
        <v>0</v>
      </c>
      <c r="H602" s="166" t="str">
        <f>IF(ユーザー別卸価格!H602="","", IF(ISNUMBER(ユーザー別卸価格!H602),IF(入力!$C$25=1,ROUNDDOWN(IF(入力!$C$21=1,ユーザー別卸価格!H602/(100-入力!$C$22)%,ユーザー別卸価格!H602+入力!$C$23),-入力!$C$24),IF(入力!$C$25=2,ROUNDUP(IF(入力!$C$21=1,ユーザー別卸価格!H602/(100-入力!$C$22)%,ユーザー別卸価格!H602+入力!$C$23),-入力!$C$24),ROUND(IF(入力!$C$21=1,ユーザー別卸価格!H602/(100-入力!$C$22)%,ユーザー別卸価格!H602+入力!$C$23),-入力!$C$24))),ユーザー別卸価格!H602))</f>
        <v/>
      </c>
      <c r="I602" s="165">
        <f>'6桁'!I602</f>
        <v>0</v>
      </c>
      <c r="J602" s="166">
        <f>IF(ユーザー別卸価格!J602="","", IF(ISNUMBER(ユーザー別卸価格!J602),IF(入力!$C$25=1,ROUNDDOWN(IF(入力!$C$21=1,ユーザー別卸価格!J602/(100-入力!$C$22)%,ユーザー別卸価格!J602+入力!$C$23),-入力!$C$24),IF(入力!$C$25=2,ROUNDUP(IF(入力!$C$21=1,ユーザー別卸価格!J602/(100-入力!$C$22)%,ユーザー別卸価格!J602+入力!$C$23),-入力!$C$24),ROUND(IF(入力!$C$21=1,ユーザー別卸価格!J602/(100-入力!$C$22)%,ユーザー別卸価格!J602+入力!$C$23),-入力!$C$24))),ユーザー別卸価格!J602))</f>
        <v>35800</v>
      </c>
      <c r="K602" s="165" t="str">
        <f>'6桁'!K602</f>
        <v>※V★</v>
      </c>
      <c r="L602" s="103"/>
      <c r="M602" s="167"/>
      <c r="N602" s="10"/>
      <c r="O602" s="22"/>
      <c r="Q602" s="228"/>
      <c r="T602" s="10"/>
      <c r="U602" s="22"/>
      <c r="V602" s="10"/>
      <c r="W602" s="22"/>
      <c r="X602" s="10"/>
      <c r="Y602" s="22"/>
    </row>
    <row r="603" spans="2:25" ht="30" customHeight="1">
      <c r="B603" s="163">
        <v>15</v>
      </c>
      <c r="C603" s="615" t="s">
        <v>48</v>
      </c>
      <c r="D603" s="616"/>
      <c r="E603" s="617"/>
      <c r="F603" s="164" t="str">
        <f>IF(ユーザー別卸価格!F603="","", IF(ISNUMBER(ユーザー別卸価格!F603),IF(入力!$C$25=1,ROUNDDOWN(IF(入力!$C$21=1,ユーザー別卸価格!F603/(100-入力!$C$22)%,ユーザー別卸価格!F603+入力!$C$23),-入力!$C$24),IF(入力!$C$25=2,ROUNDUP(IF(入力!$C$21=1,ユーザー別卸価格!F603/(100-入力!$C$22)%,ユーザー別卸価格!F603+入力!$C$23),-入力!$C$24),ROUND(IF(入力!$C$21=1,ユーザー別卸価格!F603/(100-入力!$C$22)%,ユーザー別卸価格!F603+入力!$C$23),-入力!$C$24))),ユーザー別卸価格!F603))</f>
        <v/>
      </c>
      <c r="G603" s="165">
        <f>'6桁'!G603</f>
        <v>0</v>
      </c>
      <c r="H603" s="166" t="str">
        <f>IF(ユーザー別卸価格!H603="","", IF(ISNUMBER(ユーザー別卸価格!H603),IF(入力!$C$25=1,ROUNDDOWN(IF(入力!$C$21=1,ユーザー別卸価格!H603/(100-入力!$C$22)%,ユーザー別卸価格!H603+入力!$C$23),-入力!$C$24),IF(入力!$C$25=2,ROUNDUP(IF(入力!$C$21=1,ユーザー別卸価格!H603/(100-入力!$C$22)%,ユーザー別卸価格!H603+入力!$C$23),-入力!$C$24),ROUND(IF(入力!$C$21=1,ユーザー別卸価格!H603/(100-入力!$C$22)%,ユーザー別卸価格!H603+入力!$C$23),-入力!$C$24))),ユーザー別卸価格!H603))</f>
        <v/>
      </c>
      <c r="I603" s="165">
        <f>'6桁'!I603</f>
        <v>0</v>
      </c>
      <c r="J603" s="166">
        <f>IF(ユーザー別卸価格!J603="","", IF(ISNUMBER(ユーザー別卸価格!J603),IF(入力!$C$25=1,ROUNDDOWN(IF(入力!$C$21=1,ユーザー別卸価格!J603/(100-入力!$C$22)%,ユーザー別卸価格!J603+入力!$C$23),-入力!$C$24),IF(入力!$C$25=2,ROUNDUP(IF(入力!$C$21=1,ユーザー別卸価格!J603/(100-入力!$C$22)%,ユーザー別卸価格!J603+入力!$C$23),-入力!$C$24),ROUND(IF(入力!$C$21=1,ユーザー別卸価格!J603/(100-入力!$C$22)%,ユーザー別卸価格!J603+入力!$C$23),-入力!$C$24))),ユーザー別卸価格!J603))</f>
        <v>31300</v>
      </c>
      <c r="K603" s="165" t="str">
        <f>'6桁'!K603</f>
        <v>V</v>
      </c>
      <c r="L603" s="103"/>
      <c r="M603" s="22"/>
      <c r="N603" s="10"/>
      <c r="O603" s="22"/>
      <c r="Q603" s="228"/>
      <c r="T603" s="10"/>
      <c r="U603" s="22"/>
      <c r="V603" s="10"/>
      <c r="W603" s="22"/>
      <c r="X603" s="10"/>
      <c r="Y603" s="22"/>
    </row>
    <row r="604" spans="2:25" ht="30" customHeight="1" thickBot="1">
      <c r="B604" s="168">
        <v>13</v>
      </c>
      <c r="C604" s="538" t="s">
        <v>516</v>
      </c>
      <c r="D604" s="618"/>
      <c r="E604" s="539"/>
      <c r="F604" s="169">
        <f>IF(ユーザー別卸価格!F604="","", IF(ISNUMBER(ユーザー別卸価格!F604),IF(入力!$C$25=1,ROUNDDOWN(IF(入力!$C$21=1,ユーザー別卸価格!F604/(100-入力!$C$22)%,ユーザー別卸価格!F604+入力!$C$23),-入力!$C$24),IF(入力!$C$25=2,ROUNDUP(IF(入力!$C$21=1,ユーザー別卸価格!F604/(100-入力!$C$22)%,ユーザー別卸価格!F604+入力!$C$23),-入力!$C$24),ROUND(IF(入力!$C$21=1,ユーザー別卸価格!F604/(100-入力!$C$22)%,ユーザー別卸価格!F604+入力!$C$23),-入力!$C$24))),ユーザー別卸価格!F604))</f>
        <v>16700</v>
      </c>
      <c r="G604" s="170" t="str">
        <f>'6桁'!G604</f>
        <v>H</v>
      </c>
      <c r="H604" s="171">
        <f>IF(ユーザー別卸価格!H604="","", IF(ISNUMBER(ユーザー別卸価格!H604),IF(入力!$C$25=1,ROUNDDOWN(IF(入力!$C$21=1,ユーザー別卸価格!H604/(100-入力!$C$22)%,ユーザー別卸価格!H604+入力!$C$23),-入力!$C$24),IF(入力!$C$25=2,ROUNDUP(IF(入力!$C$21=1,ユーザー別卸価格!H604/(100-入力!$C$22)%,ユーザー別卸価格!H604+入力!$C$23),-入力!$C$24),ROUND(IF(入力!$C$21=1,ユーザー別卸価格!H604/(100-入力!$C$22)%,ユーザー別卸価格!H604+入力!$C$23),-入力!$C$24))),ユーザー別卸価格!H604))</f>
        <v>16700</v>
      </c>
      <c r="I604" s="170" t="str">
        <f>'6桁'!I604</f>
        <v>H</v>
      </c>
      <c r="J604" s="171" t="str">
        <f>IF(ユーザー別卸価格!J604="","", IF(ISNUMBER(ユーザー別卸価格!J604),IF(入力!$C$25=1,ROUNDDOWN(IF(入力!$C$21=1,ユーザー別卸価格!J604/(100-入力!$C$22)%,ユーザー別卸価格!J604+入力!$C$23),-入力!$C$24),IF(入力!$C$25=2,ROUNDUP(IF(入力!$C$21=1,ユーザー別卸価格!J604/(100-入力!$C$22)%,ユーザー別卸価格!J604+入力!$C$23),-入力!$C$24),ROUND(IF(入力!$C$21=1,ユーザー別卸価格!J604/(100-入力!$C$22)%,ユーザー別卸価格!J604+入力!$C$23),-入力!$C$24))),ユーザー別卸価格!J604))</f>
        <v/>
      </c>
      <c r="K604" s="170">
        <f>'6桁'!K604</f>
        <v>0</v>
      </c>
      <c r="L604" s="103"/>
      <c r="M604" s="22"/>
      <c r="N604" s="10"/>
      <c r="O604" s="22"/>
      <c r="Q604" s="228"/>
      <c r="T604" s="10"/>
      <c r="U604" s="22"/>
      <c r="V604" s="10"/>
      <c r="W604" s="22"/>
      <c r="X604" s="10"/>
      <c r="Y604" s="22"/>
    </row>
    <row r="605" spans="2:25" ht="33.75" customHeight="1">
      <c r="B605" s="545" t="s">
        <v>2039</v>
      </c>
      <c r="C605" s="545"/>
      <c r="D605" s="545"/>
      <c r="E605" s="545"/>
      <c r="F605" s="545"/>
      <c r="G605" s="545"/>
      <c r="H605" s="545"/>
      <c r="I605" s="545"/>
      <c r="J605" s="545"/>
      <c r="K605" s="545"/>
    </row>
    <row r="607" spans="2:25" s="239" customFormat="1" ht="20.100000000000001" customHeight="1" thickBot="1">
      <c r="B607" s="238" t="s">
        <v>565</v>
      </c>
      <c r="F607" s="240"/>
      <c r="H607" s="240"/>
      <c r="J607" s="240"/>
      <c r="L607" s="240"/>
      <c r="N607" s="240"/>
      <c r="P607" s="240"/>
      <c r="R607" s="240"/>
      <c r="T607" s="240"/>
      <c r="V607" s="240"/>
      <c r="X607" s="240"/>
    </row>
    <row r="608" spans="2:25" ht="20.100000000000001" customHeight="1" thickBot="1">
      <c r="B608" s="619"/>
      <c r="C608" s="595"/>
      <c r="D608" s="400"/>
      <c r="E608" s="400"/>
      <c r="F608" s="531" t="s">
        <v>453</v>
      </c>
      <c r="G608" s="532"/>
      <c r="H608" s="532"/>
      <c r="I608" s="533"/>
      <c r="J608" s="80"/>
      <c r="K608" s="161"/>
      <c r="L608" s="80"/>
      <c r="M608" s="161"/>
      <c r="N608" s="80"/>
      <c r="O608" s="161"/>
      <c r="Q608" s="11"/>
      <c r="R608" s="80"/>
      <c r="T608" s="575"/>
      <c r="U608" s="575"/>
      <c r="V608" s="575"/>
      <c r="W608" s="575"/>
      <c r="X608" s="575"/>
      <c r="Y608" s="575"/>
    </row>
    <row r="609" spans="2:27" ht="20.100000000000001" customHeight="1" thickBot="1">
      <c r="B609" s="597" t="s">
        <v>41</v>
      </c>
      <c r="C609" s="599" t="s">
        <v>157</v>
      </c>
      <c r="D609" s="600"/>
      <c r="E609" s="601"/>
      <c r="F609" s="602" t="s">
        <v>517</v>
      </c>
      <c r="G609" s="603"/>
      <c r="H609" s="603"/>
      <c r="I609" s="604"/>
      <c r="J609" s="80"/>
      <c r="K609" s="161"/>
      <c r="L609" s="80"/>
      <c r="M609" s="161"/>
      <c r="N609" s="80"/>
      <c r="O609" s="161"/>
      <c r="Q609" s="629"/>
      <c r="R609" s="611"/>
      <c r="S609" s="611"/>
      <c r="T609" s="547"/>
      <c r="U609" s="547"/>
      <c r="V609" s="547"/>
      <c r="W609" s="547"/>
      <c r="X609" s="547"/>
      <c r="Y609" s="547"/>
    </row>
    <row r="610" spans="2:27" ht="20.100000000000001" customHeight="1" thickBot="1">
      <c r="B610" s="597"/>
      <c r="C610" s="599" t="s">
        <v>159</v>
      </c>
      <c r="D610" s="600"/>
      <c r="E610" s="601"/>
      <c r="F610" s="622" t="s">
        <v>806</v>
      </c>
      <c r="G610" s="624"/>
      <c r="H610" s="622" t="s">
        <v>515</v>
      </c>
      <c r="I610" s="624"/>
      <c r="J610" s="547"/>
      <c r="K610" s="547"/>
      <c r="L610" s="80"/>
      <c r="M610" s="161"/>
      <c r="N610" s="80"/>
      <c r="O610" s="161"/>
      <c r="Q610" s="629"/>
      <c r="R610" s="611"/>
      <c r="S610" s="611"/>
      <c r="X610" s="547"/>
      <c r="Y610" s="547"/>
    </row>
    <row r="611" spans="2:27" ht="20.100000000000001" customHeight="1" thickBot="1">
      <c r="B611" s="597"/>
      <c r="C611" s="599" t="s">
        <v>513</v>
      </c>
      <c r="D611" s="600"/>
      <c r="E611" s="601"/>
      <c r="F611" s="622" t="s">
        <v>511</v>
      </c>
      <c r="G611" s="624"/>
      <c r="H611" s="622"/>
      <c r="I611" s="624"/>
      <c r="J611" s="490"/>
      <c r="K611" s="490"/>
      <c r="L611" s="403"/>
      <c r="M611" s="403"/>
      <c r="N611" s="490"/>
      <c r="O611" s="628"/>
      <c r="Q611" s="629"/>
      <c r="R611" s="611"/>
      <c r="S611" s="611"/>
      <c r="T611" s="547"/>
      <c r="U611" s="547"/>
      <c r="V611" s="547"/>
      <c r="W611" s="547"/>
      <c r="Y611" s="327"/>
    </row>
    <row r="612" spans="2:27" ht="20.100000000000001" customHeight="1" thickBot="1">
      <c r="B612" s="598"/>
      <c r="C612" s="599" t="s">
        <v>164</v>
      </c>
      <c r="D612" s="600"/>
      <c r="E612" s="601"/>
      <c r="F612" s="622" t="s">
        <v>652</v>
      </c>
      <c r="G612" s="624"/>
      <c r="H612" s="622" t="s">
        <v>492</v>
      </c>
      <c r="I612" s="624"/>
      <c r="J612" s="490"/>
      <c r="K612" s="490"/>
      <c r="L612" s="403"/>
      <c r="M612" s="403"/>
      <c r="N612" s="490"/>
      <c r="O612" s="628"/>
      <c r="Q612" s="629"/>
      <c r="R612" s="611"/>
      <c r="S612" s="611"/>
      <c r="T612" s="547"/>
      <c r="U612" s="547"/>
      <c r="V612" s="547"/>
      <c r="W612" s="547"/>
      <c r="X612" s="547"/>
      <c r="Y612" s="547"/>
    </row>
    <row r="613" spans="2:27" ht="30" customHeight="1">
      <c r="B613" s="264">
        <v>12</v>
      </c>
      <c r="C613" s="625" t="s">
        <v>87</v>
      </c>
      <c r="D613" s="626"/>
      <c r="E613" s="627"/>
      <c r="F613" s="166">
        <f>IF(ユーザー別卸価格!F613="","", IF(ISNUMBER(ユーザー別卸価格!F613),IF(入力!$C$25=1,ROUNDDOWN(IF(入力!$C$21=1,ユーザー別卸価格!F613/(100-入力!$C$22)%,ユーザー別卸価格!F613+入力!$C$23),-入力!$C$24),IF(入力!$C$25=2,ROUNDUP(IF(入力!$C$21=1,ユーザー別卸価格!F613/(100-入力!$C$22)%,ユーザー別卸価格!F613+入力!$C$23),-入力!$C$24),ROUND(IF(入力!$C$21=1,ユーザー別卸価格!F613/(100-入力!$C$22)%,ユーザー別卸価格!F613+入力!$C$23),-入力!$C$24))),ユーザー別卸価格!F613))</f>
        <v>20800</v>
      </c>
      <c r="G613" s="165" t="str">
        <f>'6桁'!G613</f>
        <v>V</v>
      </c>
      <c r="H613" s="166" t="str">
        <f>IF(ユーザー別卸価格!H613="","", IF(ISNUMBER(ユーザー別卸価格!H613),IF(入力!$C$25=1,ROUNDDOWN(IF(入力!$C$21=1,ユーザー別卸価格!H613/(100-入力!$C$22)%,ユーザー別卸価格!H613+入力!$C$23),-入力!$C$24),IF(入力!$C$25=2,ROUNDUP(IF(入力!$C$21=1,ユーザー別卸価格!H613/(100-入力!$C$22)%,ユーザー別卸価格!H613+入力!$C$23),-入力!$C$24),ROUND(IF(入力!$C$21=1,ユーザー別卸価格!H613/(100-入力!$C$22)%,ユーザー別卸価格!H613+入力!$C$23),-入力!$C$24))),ユーザー別卸価格!H613))</f>
        <v/>
      </c>
      <c r="I613" s="165">
        <f>'6桁'!I613</f>
        <v>0</v>
      </c>
      <c r="J613" s="10"/>
      <c r="K613" s="22"/>
      <c r="L613" s="10"/>
      <c r="M613" s="167"/>
      <c r="N613" s="10"/>
      <c r="O613" s="22"/>
      <c r="Q613" s="228"/>
      <c r="T613" s="10"/>
      <c r="U613" s="22"/>
      <c r="V613" s="10"/>
      <c r="W613" s="22"/>
      <c r="X613" s="10"/>
      <c r="Y613" s="22"/>
    </row>
    <row r="614" spans="2:27" ht="30" customHeight="1" thickBot="1">
      <c r="B614" s="366">
        <v>10</v>
      </c>
      <c r="C614" s="538" t="s">
        <v>88</v>
      </c>
      <c r="D614" s="618"/>
      <c r="E614" s="539"/>
      <c r="F614" s="169" t="str">
        <f>IF(ユーザー別卸価格!F614="","", IF(ISNUMBER(ユーザー別卸価格!F614),IF(入力!$C$25=1,ROUNDDOWN(IF(入力!$C$21=1,ユーザー別卸価格!F614/(100-入力!$C$22)%,ユーザー別卸価格!F614+入力!$C$23),-入力!$C$24),IF(入力!$C$25=2,ROUNDUP(IF(入力!$C$21=1,ユーザー別卸価格!F614/(100-入力!$C$22)%,ユーザー別卸価格!F614+入力!$C$23),-入力!$C$24),ROUND(IF(入力!$C$21=1,ユーザー別卸価格!F614/(100-入力!$C$22)%,ユーザー別卸価格!F614+入力!$C$23),-入力!$C$24))),ユーザー別卸価格!F614))</f>
        <v/>
      </c>
      <c r="G614" s="170">
        <f>'6桁'!G614</f>
        <v>0</v>
      </c>
      <c r="H614" s="171">
        <f>IF(ユーザー別卸価格!H614="","", IF(ISNUMBER(ユーザー別卸価格!H614),IF(入力!$C$25=1,ROUNDDOWN(IF(入力!$C$21=1,ユーザー別卸価格!H614/(100-入力!$C$22)%,ユーザー別卸価格!H614+入力!$C$23),-入力!$C$24),IF(入力!$C$25=2,ROUNDUP(IF(入力!$C$21=1,ユーザー別卸価格!H614/(100-入力!$C$22)%,ユーザー別卸価格!H614+入力!$C$23),-入力!$C$24),ROUND(IF(入力!$C$21=1,ユーザー別卸価格!H614/(100-入力!$C$22)%,ユーザー別卸価格!H614+入力!$C$23),-入力!$C$24))),ユーザー別卸価格!H614))</f>
        <v>13100</v>
      </c>
      <c r="I614" s="170" t="str">
        <f>'6桁'!I614</f>
        <v>H</v>
      </c>
      <c r="J614" s="10"/>
      <c r="K614" s="22"/>
      <c r="L614" s="10"/>
      <c r="M614" s="22"/>
      <c r="N614" s="10"/>
      <c r="O614" s="22"/>
      <c r="Q614" s="228"/>
      <c r="T614" s="10"/>
      <c r="U614" s="22"/>
      <c r="V614" s="10"/>
      <c r="W614" s="22"/>
      <c r="X614" s="10"/>
      <c r="Y614" s="22"/>
    </row>
    <row r="615" spans="2:27" ht="21" customHeight="1">
      <c r="B615" s="122"/>
    </row>
    <row r="617" spans="2:27" ht="14.25" customHeight="1" thickBot="1">
      <c r="B617" s="371"/>
      <c r="C617" s="315"/>
      <c r="D617" s="315"/>
      <c r="E617" s="315"/>
      <c r="F617" s="80"/>
      <c r="G617" s="18"/>
      <c r="H617" s="74"/>
      <c r="I617" s="28"/>
      <c r="J617" s="80"/>
      <c r="K617" s="53"/>
      <c r="M617" s="11"/>
      <c r="N617" s="10"/>
      <c r="O617" s="11"/>
      <c r="P617" s="10"/>
    </row>
    <row r="618" spans="2:27" ht="20.25" thickTop="1" thickBot="1">
      <c r="B618" s="518" t="s">
        <v>35</v>
      </c>
      <c r="C618" s="519"/>
      <c r="D618" s="519"/>
      <c r="E618" s="519"/>
      <c r="F618" s="519"/>
      <c r="G618" s="519"/>
      <c r="H618" s="519"/>
      <c r="I618" s="519"/>
      <c r="J618" s="519"/>
      <c r="K618" s="519"/>
      <c r="L618" s="519"/>
      <c r="M618" s="519"/>
      <c r="N618" s="519"/>
      <c r="O618" s="519"/>
      <c r="P618" s="519"/>
      <c r="Q618" s="519"/>
      <c r="R618" s="519"/>
      <c r="S618" s="519"/>
      <c r="T618" s="519"/>
      <c r="U618" s="519"/>
      <c r="V618" s="519"/>
      <c r="W618" s="519"/>
      <c r="X618" s="519"/>
      <c r="Y618" s="519"/>
      <c r="Z618" s="519"/>
      <c r="AA618" s="520"/>
    </row>
    <row r="619" spans="2:27" ht="9.75" customHeight="1" thickTop="1"/>
    <row r="620" spans="2:27" s="239" customFormat="1" ht="20.100000000000001" customHeight="1" thickBot="1">
      <c r="B620" s="238" t="s">
        <v>95</v>
      </c>
      <c r="F620" s="240"/>
      <c r="H620" s="240"/>
      <c r="J620" s="240"/>
      <c r="L620" s="240"/>
      <c r="N620" s="240"/>
      <c r="P620" s="240"/>
      <c r="R620" s="240"/>
      <c r="T620" s="240"/>
      <c r="V620" s="240"/>
      <c r="X620" s="240"/>
    </row>
    <row r="621" spans="2:27" ht="20.100000000000001" customHeight="1" thickBot="1">
      <c r="B621" s="619"/>
      <c r="C621" s="595"/>
      <c r="D621" s="400"/>
      <c r="E621" s="400"/>
      <c r="F621" s="531" t="s">
        <v>453</v>
      </c>
      <c r="G621" s="532"/>
      <c r="H621" s="532"/>
      <c r="I621" s="532"/>
      <c r="J621" s="532"/>
      <c r="K621" s="532"/>
      <c r="L621" s="532"/>
      <c r="M621" s="532"/>
      <c r="N621" s="532"/>
      <c r="O621" s="532"/>
      <c r="P621" s="532"/>
      <c r="Q621" s="532"/>
      <c r="R621" s="532"/>
      <c r="S621" s="532"/>
      <c r="T621" s="532"/>
      <c r="U621" s="533"/>
      <c r="V621" s="11"/>
      <c r="W621" s="11"/>
      <c r="X621" s="10"/>
      <c r="Y621" s="371"/>
    </row>
    <row r="622" spans="2:27" ht="20.100000000000001" customHeight="1" thickBot="1">
      <c r="B622" s="597" t="s">
        <v>41</v>
      </c>
      <c r="C622" s="599" t="s">
        <v>157</v>
      </c>
      <c r="D622" s="600"/>
      <c r="E622" s="601"/>
      <c r="F622" s="622" t="s">
        <v>518</v>
      </c>
      <c r="G622" s="623"/>
      <c r="H622" s="623"/>
      <c r="I622" s="623"/>
      <c r="J622" s="623"/>
      <c r="K622" s="623"/>
      <c r="L622" s="623"/>
      <c r="M622" s="623"/>
      <c r="N622" s="623"/>
      <c r="O622" s="623"/>
      <c r="P622" s="623"/>
      <c r="Q622" s="623"/>
      <c r="R622" s="623"/>
      <c r="S622" s="623"/>
      <c r="T622" s="623"/>
      <c r="U622" s="624"/>
      <c r="V622" s="4"/>
      <c r="Y622" s="327"/>
    </row>
    <row r="623" spans="2:27" ht="20.100000000000001" customHeight="1" thickBot="1">
      <c r="B623" s="597"/>
      <c r="C623" s="599" t="s">
        <v>159</v>
      </c>
      <c r="D623" s="600"/>
      <c r="E623" s="601"/>
      <c r="F623" s="538" t="s">
        <v>807</v>
      </c>
      <c r="G623" s="618"/>
      <c r="H623" s="618"/>
      <c r="I623" s="539"/>
      <c r="J623" s="622" t="s">
        <v>810</v>
      </c>
      <c r="K623" s="624"/>
      <c r="L623" s="622" t="s">
        <v>811</v>
      </c>
      <c r="M623" s="624"/>
      <c r="N623" s="622" t="s">
        <v>1022</v>
      </c>
      <c r="O623" s="624"/>
      <c r="P623" s="622" t="s">
        <v>1023</v>
      </c>
      <c r="Q623" s="624"/>
      <c r="R623" s="622" t="s">
        <v>812</v>
      </c>
      <c r="S623" s="624"/>
      <c r="T623" s="622" t="s">
        <v>813</v>
      </c>
      <c r="U623" s="624"/>
      <c r="V623" s="547"/>
      <c r="W623" s="547"/>
      <c r="X623" s="327"/>
      <c r="Y623" s="327"/>
    </row>
    <row r="624" spans="2:27" ht="20.100000000000001" customHeight="1" thickBot="1">
      <c r="B624" s="597"/>
      <c r="C624" s="599" t="s">
        <v>513</v>
      </c>
      <c r="D624" s="600"/>
      <c r="E624" s="601"/>
      <c r="F624" s="622" t="s">
        <v>808</v>
      </c>
      <c r="G624" s="624"/>
      <c r="H624" s="622" t="s">
        <v>809</v>
      </c>
      <c r="I624" s="624"/>
      <c r="J624" s="622"/>
      <c r="K624" s="624"/>
      <c r="L624" s="622"/>
      <c r="M624" s="624"/>
      <c r="N624" s="622"/>
      <c r="O624" s="624"/>
      <c r="P624" s="622"/>
      <c r="Q624" s="624"/>
      <c r="R624" s="622"/>
      <c r="S624" s="624"/>
      <c r="T624" s="622"/>
      <c r="U624" s="624"/>
      <c r="V624" s="547"/>
      <c r="W624" s="547"/>
      <c r="X624" s="327"/>
      <c r="Y624" s="327"/>
    </row>
    <row r="625" spans="2:25" ht="20.100000000000001" customHeight="1" thickBot="1">
      <c r="B625" s="598"/>
      <c r="C625" s="599" t="s">
        <v>164</v>
      </c>
      <c r="D625" s="600"/>
      <c r="E625" s="601"/>
      <c r="F625" s="622" t="s">
        <v>793</v>
      </c>
      <c r="G625" s="623"/>
      <c r="H625" s="622" t="s">
        <v>793</v>
      </c>
      <c r="I625" s="623"/>
      <c r="J625" s="622" t="s">
        <v>793</v>
      </c>
      <c r="K625" s="623"/>
      <c r="L625" s="622" t="s">
        <v>793</v>
      </c>
      <c r="M625" s="623"/>
      <c r="N625" s="622" t="s">
        <v>787</v>
      </c>
      <c r="O625" s="623"/>
      <c r="P625" s="622" t="s">
        <v>787</v>
      </c>
      <c r="Q625" s="624"/>
      <c r="R625" s="622" t="s">
        <v>652</v>
      </c>
      <c r="S625" s="624"/>
      <c r="T625" s="622" t="s">
        <v>787</v>
      </c>
      <c r="U625" s="624"/>
      <c r="V625" s="547"/>
      <c r="W625" s="547"/>
      <c r="X625" s="327"/>
      <c r="Y625" s="327"/>
    </row>
    <row r="626" spans="2:25" ht="30" customHeight="1">
      <c r="B626" s="316">
        <v>18</v>
      </c>
      <c r="C626" s="634" t="s">
        <v>70</v>
      </c>
      <c r="D626" s="635"/>
      <c r="E626" s="636"/>
      <c r="F626" s="414" t="str">
        <f>IF(ユーザー別卸価格!F626="","", IF(ISNUMBER(ユーザー別卸価格!F626),IF(入力!$C$25=1,ROUNDDOWN(IF(入力!$C$21=1,ユーザー別卸価格!F626/(100-入力!$C$22)%,ユーザー別卸価格!F626+入力!$C$23),-入力!$C$24),IF(入力!$C$25=2,ROUNDUP(IF(入力!$C$21=1,ユーザー別卸価格!F626/(100-入力!$C$22)%,ユーザー別卸価格!F626+入力!$C$23),-入力!$C$24),ROUND(IF(入力!$C$21=1,ユーザー別卸価格!F626/(100-入力!$C$22)%,ユーザー別卸価格!F626+入力!$C$23),-入力!$C$24))),ユーザー別卸価格!F626))</f>
        <v/>
      </c>
      <c r="G626" s="415">
        <f>'6桁'!G626</f>
        <v>0</v>
      </c>
      <c r="H626" s="416" t="str">
        <f>IF(ユーザー別卸価格!H626="","", IF(ISNUMBER(ユーザー別卸価格!H626),IF(入力!$C$25=1,ROUNDDOWN(IF(入力!$C$21=1,ユーザー別卸価格!H626/(100-入力!$C$22)%,ユーザー別卸価格!H626+入力!$C$23),-入力!$C$24),IF(入力!$C$25=2,ROUNDUP(IF(入力!$C$21=1,ユーザー別卸価格!H626/(100-入力!$C$22)%,ユーザー別卸価格!H626+入力!$C$23),-入力!$C$24),ROUND(IF(入力!$C$21=1,ユーザー別卸価格!H626/(100-入力!$C$22)%,ユーザー別卸価格!H626+入力!$C$23),-入力!$C$24))),ユーザー別卸価格!H626))</f>
        <v/>
      </c>
      <c r="I626" s="415">
        <f>'6桁'!I626</f>
        <v>0</v>
      </c>
      <c r="J626" s="416" t="str">
        <f>IF(ユーザー別卸価格!J626="","", IF(ISNUMBER(ユーザー別卸価格!J626),IF(入力!$C$25=1,ROUNDDOWN(IF(入力!$C$21=1,ユーザー別卸価格!J626/(100-入力!$C$22)%,ユーザー別卸価格!J626+入力!$C$23),-入力!$C$24),IF(入力!$C$25=2,ROUNDUP(IF(入力!$C$21=1,ユーザー別卸価格!J626/(100-入力!$C$22)%,ユーザー別卸価格!J626+入力!$C$23),-入力!$C$24),ROUND(IF(入力!$C$21=1,ユーザー別卸価格!J626/(100-入力!$C$22)%,ユーザー別卸価格!J626+入力!$C$23),-入力!$C$24))),ユーザー別卸価格!J626))</f>
        <v/>
      </c>
      <c r="K626" s="415">
        <f>'6桁'!K626</f>
        <v>0</v>
      </c>
      <c r="L626" s="416" t="str">
        <f>IF(ユーザー別卸価格!L626="","", IF(ISNUMBER(ユーザー別卸価格!L626),IF(入力!$C$25=1,ROUNDDOWN(IF(入力!$C$21=1,ユーザー別卸価格!L626/(100-入力!$C$22)%,ユーザー別卸価格!L626+入力!$C$23),-入力!$C$24),IF(入力!$C$25=2,ROUNDUP(IF(入力!$C$21=1,ユーザー別卸価格!L626/(100-入力!$C$22)%,ユーザー別卸価格!L626+入力!$C$23),-入力!$C$24),ROUND(IF(入力!$C$21=1,ユーザー別卸価格!L626/(100-入力!$C$22)%,ユーザー別卸価格!L626+入力!$C$23),-入力!$C$24))),ユーザー別卸価格!L626))</f>
        <v/>
      </c>
      <c r="M626" s="417">
        <f>'6桁'!M626</f>
        <v>0</v>
      </c>
      <c r="N626" s="414">
        <f>IF(ユーザー別卸価格!N626="","", IF(ISNUMBER(ユーザー別卸価格!N626),IF(入力!$C$25=1,ROUNDDOWN(IF(入力!$C$21=1,ユーザー別卸価格!N626/(100-入力!$C$22)%,ユーザー別卸価格!N626+入力!$C$23),-入力!$C$24),IF(入力!$C$25=2,ROUNDUP(IF(入力!$C$21=1,ユーザー別卸価格!N626/(100-入力!$C$22)%,ユーザー別卸価格!N626+入力!$C$23),-入力!$C$24),ROUND(IF(入力!$C$21=1,ユーザー別卸価格!N626/(100-入力!$C$22)%,ユーザー別卸価格!N626+入力!$C$23),-入力!$C$24))),ユーザー別卸価格!N626))</f>
        <v>75100</v>
      </c>
      <c r="O626" s="415" t="str">
        <f>'6桁'!O626</f>
        <v>W★</v>
      </c>
      <c r="P626" s="414">
        <f>IF(ユーザー別卸価格!P626="","", IF(ISNUMBER(ユーザー別卸価格!P626),IF(入力!$C$25=1,ROUNDDOWN(IF(入力!$C$21=1,ユーザー別卸価格!P626/(100-入力!$C$22)%,ユーザー別卸価格!P626+入力!$C$23),-入力!$C$24),IF(入力!$C$25=2,ROUNDUP(IF(入力!$C$21=1,ユーザー別卸価格!P626/(100-入力!$C$22)%,ユーザー別卸価格!P626+入力!$C$23),-入力!$C$24),ROUND(IF(入力!$C$21=1,ユーザー別卸価格!P626/(100-入力!$C$22)%,ユーザー別卸価格!P626+入力!$C$23),-入力!$C$24))),ユーザー別卸価格!P626))</f>
        <v>75100</v>
      </c>
      <c r="Q626" s="415" t="str">
        <f>'6桁'!Q626</f>
        <v>W★</v>
      </c>
      <c r="R626" s="416" t="str">
        <f>IF(ユーザー別卸価格!R626="","", IF(ISNUMBER(ユーザー別卸価格!R626),IF(入力!$C$25=1,ROUNDDOWN(IF(入力!$C$21=1,ユーザー別卸価格!R626/(100-入力!$C$22)%,ユーザー別卸価格!R626+入力!$C$23),-入力!$C$24),IF(入力!$C$25=2,ROUNDUP(IF(入力!$C$21=1,ユーザー別卸価格!R626/(100-入力!$C$22)%,ユーザー別卸価格!R626+入力!$C$23),-入力!$C$24),ROUND(IF(入力!$C$21=1,ユーザー別卸価格!R626/(100-入力!$C$22)%,ユーザー別卸価格!R626+入力!$C$23),-入力!$C$24))),ユーザー別卸価格!R626))</f>
        <v/>
      </c>
      <c r="S626" s="415">
        <f>'6桁'!S626</f>
        <v>0</v>
      </c>
      <c r="T626" s="416">
        <f>IF(ユーザー別卸価格!T626="","", IF(ISNUMBER(ユーザー別卸価格!T626),IF(入力!$C$25=1,ROUNDDOWN(IF(入力!$C$21=1,ユーザー別卸価格!T626/(100-入力!$C$22)%,ユーザー別卸価格!T626+入力!$C$23),-入力!$C$24),IF(入力!$C$25=2,ROUNDUP(IF(入力!$C$21=1,ユーザー別卸価格!T626/(100-入力!$C$22)%,ユーザー別卸価格!T626+入力!$C$23),-入力!$C$24),ROUND(IF(入力!$C$21=1,ユーザー別卸価格!T626/(100-入力!$C$22)%,ユーザー別卸価格!T626+入力!$C$23),-入力!$C$24))),ユーザー別卸価格!T626))</f>
        <v>75100</v>
      </c>
      <c r="U626" s="415" t="str">
        <f>'6桁'!U626</f>
        <v>W★</v>
      </c>
      <c r="V626" s="74"/>
      <c r="W626" s="251"/>
      <c r="X626" s="74"/>
      <c r="Y626" s="251"/>
    </row>
    <row r="627" spans="2:25" ht="30" customHeight="1">
      <c r="B627" s="391">
        <v>17</v>
      </c>
      <c r="C627" s="576" t="s">
        <v>113</v>
      </c>
      <c r="D627" s="610"/>
      <c r="E627" s="577"/>
      <c r="F627" s="398" t="str">
        <f>IF(ユーザー別卸価格!F627="","", IF(ISNUMBER(ユーザー別卸価格!F627),IF(入力!$C$25=1,ROUNDDOWN(IF(入力!$C$21=1,ユーザー別卸価格!F627/(100-入力!$C$22)%,ユーザー別卸価格!F627+入力!$C$23),-入力!$C$24),IF(入力!$C$25=2,ROUNDUP(IF(入力!$C$21=1,ユーザー別卸価格!F627/(100-入力!$C$22)%,ユーザー別卸価格!F627+入力!$C$23),-入力!$C$24),ROUND(IF(入力!$C$21=1,ユーザー別卸価格!F627/(100-入力!$C$22)%,ユーザー別卸価格!F627+入力!$C$23),-入力!$C$24))),ユーザー別卸価格!F627))</f>
        <v/>
      </c>
      <c r="G627" s="396">
        <f>'6桁'!G627</f>
        <v>0</v>
      </c>
      <c r="H627" s="398" t="str">
        <f>IF(ユーザー別卸価格!H627="","", IF(ISNUMBER(ユーザー別卸価格!H627),IF(入力!$C$25=1,ROUNDDOWN(IF(入力!$C$21=1,ユーザー別卸価格!H627/(100-入力!$C$22)%,ユーザー別卸価格!H627+入力!$C$23),-入力!$C$24),IF(入力!$C$25=2,ROUNDUP(IF(入力!$C$21=1,ユーザー別卸価格!H627/(100-入力!$C$22)%,ユーザー別卸価格!H627+入力!$C$23),-入力!$C$24),ROUND(IF(入力!$C$21=1,ユーザー別卸価格!H627/(100-入力!$C$22)%,ユーザー別卸価格!H627+入力!$C$23),-入力!$C$24))),ユーザー別卸価格!H627))</f>
        <v/>
      </c>
      <c r="I627" s="399">
        <f>'6桁'!I627</f>
        <v>0</v>
      </c>
      <c r="J627" s="398" t="str">
        <f>IF(ユーザー別卸価格!J627="","", IF(ISNUMBER(ユーザー別卸価格!J627),IF(入力!$C$25=1,ROUNDDOWN(IF(入力!$C$21=1,ユーザー別卸価格!J627/(100-入力!$C$22)%,ユーザー別卸価格!J627+入力!$C$23),-入力!$C$24),IF(入力!$C$25=2,ROUNDUP(IF(入力!$C$21=1,ユーザー別卸価格!J627/(100-入力!$C$22)%,ユーザー別卸価格!J627+入力!$C$23),-入力!$C$24),ROUND(IF(入力!$C$21=1,ユーザー別卸価格!J627/(100-入力!$C$22)%,ユーザー別卸価格!J627+入力!$C$23),-入力!$C$24))),ユーザー別卸価格!J627))</f>
        <v/>
      </c>
      <c r="K627" s="413">
        <f>'6桁'!K627</f>
        <v>0</v>
      </c>
      <c r="L627" s="398" t="str">
        <f>IF(ユーザー別卸価格!L627="","", IF(ISNUMBER(ユーザー別卸価格!L627),IF(入力!$C$25=1,ROUNDDOWN(IF(入力!$C$21=1,ユーザー別卸価格!L627/(100-入力!$C$22)%,ユーザー別卸価格!L627+入力!$C$23),-入力!$C$24),IF(入力!$C$25=2,ROUNDUP(IF(入力!$C$21=1,ユーザー別卸価格!L627/(100-入力!$C$22)%,ユーザー別卸価格!L627+入力!$C$23),-入力!$C$24),ROUND(IF(入力!$C$21=1,ユーザー別卸価格!L627/(100-入力!$C$22)%,ユーザー別卸価格!L627+入力!$C$23),-入力!$C$24))),ユーザー別卸価格!L627))</f>
        <v/>
      </c>
      <c r="M627" s="413">
        <f>'6桁'!M627</f>
        <v>0</v>
      </c>
      <c r="N627" s="398">
        <f>IF(ユーザー別卸価格!N627="","", IF(ISNUMBER(ユーザー別卸価格!N627),IF(入力!$C$25=1,ROUNDDOWN(IF(入力!$C$21=1,ユーザー別卸価格!N627/(100-入力!$C$22)%,ユーザー別卸価格!N627+入力!$C$23),-入力!$C$24),IF(入力!$C$25=2,ROUNDUP(IF(入力!$C$21=1,ユーザー別卸価格!N627/(100-入力!$C$22)%,ユーザー別卸価格!N627+入力!$C$23),-入力!$C$24),ROUND(IF(入力!$C$21=1,ユーザー別卸価格!N627/(100-入力!$C$22)%,ユーザー別卸価格!N627+入力!$C$23),-入力!$C$24))),ユーザー別卸価格!N627))</f>
        <v>56900</v>
      </c>
      <c r="O627" s="399" t="str">
        <f>'6桁'!O627</f>
        <v>V★</v>
      </c>
      <c r="P627" s="190">
        <f>IF(ユーザー別卸価格!P627="","", IF(ISNUMBER(ユーザー別卸価格!P627),IF(入力!$C$25=1,ROUNDDOWN(IF(入力!$C$21=1,ユーザー別卸価格!P627/(100-入力!$C$22)%,ユーザー別卸価格!P627+入力!$C$23),-入力!$C$24),IF(入力!$C$25=2,ROUNDUP(IF(入力!$C$21=1,ユーザー別卸価格!P627/(100-入力!$C$22)%,ユーザー別卸価格!P627+入力!$C$23),-入力!$C$24),ROUND(IF(入力!$C$21=1,ユーザー別卸価格!P627/(100-入力!$C$22)%,ユーザー別卸価格!P627+入力!$C$23),-入力!$C$24))),ユーザー別卸価格!P627))</f>
        <v>56900</v>
      </c>
      <c r="Q627" s="191" t="str">
        <f>'6桁'!Q627</f>
        <v>V★</v>
      </c>
      <c r="R627" s="398" t="str">
        <f>IF(ユーザー別卸価格!R627="","", IF(ISNUMBER(ユーザー別卸価格!R627),IF(入力!$C$25=1,ROUNDDOWN(IF(入力!$C$21=1,ユーザー別卸価格!R627/(100-入力!$C$22)%,ユーザー別卸価格!R627+入力!$C$23),-入力!$C$24),IF(入力!$C$25=2,ROUNDUP(IF(入力!$C$21=1,ユーザー別卸価格!R627/(100-入力!$C$22)%,ユーザー別卸価格!R627+入力!$C$23),-入力!$C$24),ROUND(IF(入力!$C$21=1,ユーザー別卸価格!R627/(100-入力!$C$22)%,ユーザー別卸価格!R627+入力!$C$23),-入力!$C$24))),ユーザー別卸価格!R627))</f>
        <v/>
      </c>
      <c r="S627" s="399">
        <f>'6桁'!S627</f>
        <v>0</v>
      </c>
      <c r="T627" s="398">
        <f>IF(ユーザー別卸価格!T627="","", IF(ISNUMBER(ユーザー別卸価格!T627),IF(入力!$C$25=1,ROUNDDOWN(IF(入力!$C$21=1,ユーザー別卸価格!T627/(100-入力!$C$22)%,ユーザー別卸価格!T627+入力!$C$23),-入力!$C$24),IF(入力!$C$25=2,ROUNDUP(IF(入力!$C$21=1,ユーザー別卸価格!T627/(100-入力!$C$22)%,ユーザー別卸価格!T627+入力!$C$23),-入力!$C$24),ROUND(IF(入力!$C$21=1,ユーザー別卸価格!T627/(100-入力!$C$22)%,ユーザー別卸価格!T627+入力!$C$23),-入力!$C$24))),ユーザー別卸価格!T627))</f>
        <v>56900</v>
      </c>
      <c r="U627" s="191" t="str">
        <f>'6桁'!U627</f>
        <v>V★</v>
      </c>
      <c r="V627" s="10"/>
      <c r="W627" s="251"/>
      <c r="X627" s="10"/>
      <c r="Y627" s="123"/>
    </row>
    <row r="628" spans="2:25" ht="30" customHeight="1">
      <c r="B628" s="391">
        <v>16</v>
      </c>
      <c r="C628" s="556" t="s">
        <v>108</v>
      </c>
      <c r="D628" s="633"/>
      <c r="E628" s="557"/>
      <c r="F628" s="75" t="str">
        <f>IF(ユーザー別卸価格!F628="","", IF(ISNUMBER(ユーザー別卸価格!F628),IF(入力!$C$25=1,ROUNDDOWN(IF(入力!$C$21=1,ユーザー別卸価格!F628/(100-入力!$C$22)%,ユーザー別卸価格!F628+入力!$C$23),-入力!$C$24),IF(入力!$C$25=2,ROUNDUP(IF(入力!$C$21=1,ユーザー別卸価格!F628/(100-入力!$C$22)%,ユーザー別卸価格!F628+入力!$C$23),-入力!$C$24),ROUND(IF(入力!$C$21=1,ユーザー別卸価格!F628/(100-入力!$C$22)%,ユーザー別卸価格!F628+入力!$C$23),-入力!$C$24))),ユーザー別卸価格!F628))</f>
        <v/>
      </c>
      <c r="G628" s="402">
        <f>'6桁'!G628</f>
        <v>0</v>
      </c>
      <c r="H628" s="75" t="str">
        <f>IF(ユーザー別卸価格!H628="","", IF(ISNUMBER(ユーザー別卸価格!H628),IF(入力!$C$25=1,ROUNDDOWN(IF(入力!$C$21=1,ユーザー別卸価格!H628/(100-入力!$C$22)%,ユーザー別卸価格!H628+入力!$C$23),-入力!$C$24),IF(入力!$C$25=2,ROUNDUP(IF(入力!$C$21=1,ユーザー別卸価格!H628/(100-入力!$C$22)%,ユーザー別卸価格!H628+入力!$C$23),-入力!$C$24),ROUND(IF(入力!$C$21=1,ユーザー別卸価格!H628/(100-入力!$C$22)%,ユーザー別卸価格!H628+入力!$C$23),-入力!$C$24))),ユーザー別卸価格!H628))</f>
        <v/>
      </c>
      <c r="I628" s="174">
        <f>'6桁'!I628</f>
        <v>0</v>
      </c>
      <c r="J628" s="75" t="str">
        <f>IF(ユーザー別卸価格!J628="","", IF(ISNUMBER(ユーザー別卸価格!J628),IF(入力!$C$25=1,ROUNDDOWN(IF(入力!$C$21=1,ユーザー別卸価格!J628/(100-入力!$C$22)%,ユーザー別卸価格!J628+入力!$C$23),-入力!$C$24),IF(入力!$C$25=2,ROUNDUP(IF(入力!$C$21=1,ユーザー別卸価格!J628/(100-入力!$C$22)%,ユーザー別卸価格!J628+入力!$C$23),-入力!$C$24),ROUND(IF(入力!$C$21=1,ユーザー別卸価格!J628/(100-入力!$C$22)%,ユーザー別卸価格!J628+入力!$C$23),-入力!$C$24))),ユーザー別卸価格!J628))</f>
        <v/>
      </c>
      <c r="K628" s="115">
        <f>'6桁'!K628</f>
        <v>0</v>
      </c>
      <c r="L628" s="75" t="str">
        <f>IF(ユーザー別卸価格!L628="","", IF(ISNUMBER(ユーザー別卸価格!L628),IF(入力!$C$25=1,ROUNDDOWN(IF(入力!$C$21=1,ユーザー別卸価格!L628/(100-入力!$C$22)%,ユーザー別卸価格!L628+入力!$C$23),-入力!$C$24),IF(入力!$C$25=2,ROUNDUP(IF(入力!$C$21=1,ユーザー別卸価格!L628/(100-入力!$C$22)%,ユーザー別卸価格!L628+入力!$C$23),-入力!$C$24),ROUND(IF(入力!$C$21=1,ユーザー別卸価格!L628/(100-入力!$C$22)%,ユーザー別卸価格!L628+入力!$C$23),-入力!$C$24))),ユーザー別卸価格!L628))</f>
        <v/>
      </c>
      <c r="M628" s="115">
        <f>'6桁'!M628</f>
        <v>0</v>
      </c>
      <c r="N628" s="75">
        <f>IF(ユーザー別卸価格!N628="","", IF(ISNUMBER(ユーザー別卸価格!N628),IF(入力!$C$25=1,ROUNDDOWN(IF(入力!$C$21=1,ユーザー別卸価格!N628/(100-入力!$C$22)%,ユーザー別卸価格!N628+入力!$C$23),-入力!$C$24),IF(入力!$C$25=2,ROUNDUP(IF(入力!$C$21=1,ユーザー別卸価格!N628/(100-入力!$C$22)%,ユーザー別卸価格!N628+入力!$C$23),-入力!$C$24),ROUND(IF(入力!$C$21=1,ユーザー別卸価格!N628/(100-入力!$C$22)%,ユーザー別卸価格!N628+入力!$C$23),-入力!$C$24))),ユーザー別卸価格!N628))</f>
        <v>48500</v>
      </c>
      <c r="O628" s="174" t="str">
        <f>'6桁'!O628</f>
        <v>V★</v>
      </c>
      <c r="P628" s="75">
        <f>IF(ユーザー別卸価格!P628="","", IF(ISNUMBER(ユーザー別卸価格!P628),IF(入力!$C$25=1,ROUNDDOWN(IF(入力!$C$21=1,ユーザー別卸価格!P628/(100-入力!$C$22)%,ユーザー別卸価格!P628+入力!$C$23),-入力!$C$24),IF(入力!$C$25=2,ROUNDUP(IF(入力!$C$21=1,ユーザー別卸価格!P628/(100-入力!$C$22)%,ユーザー別卸価格!P628+入力!$C$23),-入力!$C$24),ROUND(IF(入力!$C$21=1,ユーザー別卸価格!P628/(100-入力!$C$22)%,ユーザー別卸価格!P628+入力!$C$23),-入力!$C$24))),ユーザー別卸価格!P628))</f>
        <v>48500</v>
      </c>
      <c r="Q628" s="174" t="str">
        <f>'6桁'!Q628</f>
        <v>V★</v>
      </c>
      <c r="R628" s="75" t="str">
        <f>IF(ユーザー別卸価格!R628="","", IF(ISNUMBER(ユーザー別卸価格!R628),IF(入力!$C$25=1,ROUNDDOWN(IF(入力!$C$21=1,ユーザー別卸価格!R628/(100-入力!$C$22)%,ユーザー別卸価格!R628+入力!$C$23),-入力!$C$24),IF(入力!$C$25=2,ROUNDUP(IF(入力!$C$21=1,ユーザー別卸価格!R628/(100-入力!$C$22)%,ユーザー別卸価格!R628+入力!$C$23),-入力!$C$24),ROUND(IF(入力!$C$21=1,ユーザー別卸価格!R628/(100-入力!$C$22)%,ユーザー別卸価格!R628+入力!$C$23),-入力!$C$24))),ユーザー別卸価格!R628))</f>
        <v/>
      </c>
      <c r="S628" s="174">
        <f>'6桁'!S628</f>
        <v>0</v>
      </c>
      <c r="T628" s="75">
        <f>IF(ユーザー別卸価格!T628="","", IF(ISNUMBER(ユーザー別卸価格!T628),IF(入力!$C$25=1,ROUNDDOWN(IF(入力!$C$21=1,ユーザー別卸価格!T628/(100-入力!$C$22)%,ユーザー別卸価格!T628+入力!$C$23),-入力!$C$24),IF(入力!$C$25=2,ROUNDUP(IF(入力!$C$21=1,ユーザー別卸価格!T628/(100-入力!$C$22)%,ユーザー別卸価格!T628+入力!$C$23),-入力!$C$24),ROUND(IF(入力!$C$21=1,ユーザー別卸価格!T628/(100-入力!$C$22)%,ユーザー別卸価格!T628+入力!$C$23),-入力!$C$24))),ユーザー別卸価格!T628))</f>
        <v>48500</v>
      </c>
      <c r="U628" s="360" t="str">
        <f>'6桁'!U628</f>
        <v>V★</v>
      </c>
      <c r="V628" s="10"/>
      <c r="W628" s="251"/>
      <c r="X628" s="10"/>
      <c r="Y628" s="123"/>
    </row>
    <row r="629" spans="2:25" ht="30" customHeight="1">
      <c r="B629" s="630">
        <v>15</v>
      </c>
      <c r="C629" s="556" t="s">
        <v>45</v>
      </c>
      <c r="D629" s="633"/>
      <c r="E629" s="557"/>
      <c r="F629" s="114" t="str">
        <f>IF(ユーザー別卸価格!F629="","", IF(ISNUMBER(ユーザー別卸価格!F629),IF(入力!$C$25=1,ROUNDDOWN(IF(入力!$C$21=1,ユーザー別卸価格!F629/(100-入力!$C$22)%,ユーザー別卸価格!F629+入力!$C$23),-入力!$C$24),IF(入力!$C$25=2,ROUNDUP(IF(入力!$C$21=1,ユーザー別卸価格!F629/(100-入力!$C$22)%,ユーザー別卸価格!F629+入力!$C$23),-入力!$C$24),ROUND(IF(入力!$C$21=1,ユーザー別卸価格!F629/(100-入力!$C$22)%,ユーザー別卸価格!F629+入力!$C$23),-入力!$C$24))),ユーザー別卸価格!F629))</f>
        <v/>
      </c>
      <c r="G629" s="97">
        <f>'6桁'!G629</f>
        <v>0</v>
      </c>
      <c r="H629" s="114" t="str">
        <f>IF(ユーザー別卸価格!H629="","", IF(ISNUMBER(ユーザー別卸価格!H629),IF(入力!$C$25=1,ROUNDDOWN(IF(入力!$C$21=1,ユーザー別卸価格!H629/(100-入力!$C$22)%,ユーザー別卸価格!H629+入力!$C$23),-入力!$C$24),IF(入力!$C$25=2,ROUNDUP(IF(入力!$C$21=1,ユーザー別卸価格!H629/(100-入力!$C$22)%,ユーザー別卸価格!H629+入力!$C$23),-入力!$C$24),ROUND(IF(入力!$C$21=1,ユーザー別卸価格!H629/(100-入力!$C$22)%,ユーザー別卸価格!H629+入力!$C$23),-入力!$C$24))),ユーザー別卸価格!H629))</f>
        <v/>
      </c>
      <c r="I629" s="97">
        <f>'6桁'!I629</f>
        <v>0</v>
      </c>
      <c r="J629" s="114" t="str">
        <f>IF(ユーザー別卸価格!J629="","", IF(ISNUMBER(ユーザー別卸価格!J629),IF(入力!$C$25=1,ROUNDDOWN(IF(入力!$C$21=1,ユーザー別卸価格!J629/(100-入力!$C$22)%,ユーザー別卸価格!J629+入力!$C$23),-入力!$C$24),IF(入力!$C$25=2,ROUNDUP(IF(入力!$C$21=1,ユーザー別卸価格!J629/(100-入力!$C$22)%,ユーザー別卸価格!J629+入力!$C$23),-入力!$C$24),ROUND(IF(入力!$C$21=1,ユーザー別卸価格!J629/(100-入力!$C$22)%,ユーザー別卸価格!J629+入力!$C$23),-入力!$C$24))),ユーザー別卸価格!J629))</f>
        <v/>
      </c>
      <c r="K629" s="97">
        <f>'6桁'!K629</f>
        <v>0</v>
      </c>
      <c r="L629" s="175" t="str">
        <f>IF(ユーザー別卸価格!L629="","", IF(ISNUMBER(ユーザー別卸価格!L629),IF(入力!$C$25=1,ROUNDDOWN(IF(入力!$C$21=1,ユーザー別卸価格!L629/(100-入力!$C$22)%,ユーザー別卸価格!L629+入力!$C$23),-入力!$C$24),IF(入力!$C$25=2,ROUNDUP(IF(入力!$C$21=1,ユーザー別卸価格!L629/(100-入力!$C$22)%,ユーザー別卸価格!L629+入力!$C$23),-入力!$C$24),ROUND(IF(入力!$C$21=1,ユーザー別卸価格!L629/(100-入力!$C$22)%,ユーザー別卸価格!L629+入力!$C$23),-入力!$C$24))),ユーザー別卸価格!L629))</f>
        <v/>
      </c>
      <c r="M629" s="144">
        <f>'6桁'!M629</f>
        <v>0</v>
      </c>
      <c r="N629" s="114">
        <f>IF(ユーザー別卸価格!N629="","", IF(ISNUMBER(ユーザー別卸価格!N629),IF(入力!$C$25=1,ROUNDDOWN(IF(入力!$C$21=1,ユーザー別卸価格!N629/(100-入力!$C$22)%,ユーザー別卸価格!N629+入力!$C$23),-入力!$C$24),IF(入力!$C$25=2,ROUNDUP(IF(入力!$C$21=1,ユーザー別卸価格!N629/(100-入力!$C$22)%,ユーザー別卸価格!N629+入力!$C$23),-入力!$C$24),ROUND(IF(入力!$C$21=1,ユーザー別卸価格!N629/(100-入力!$C$22)%,ユーザー別卸価格!N629+入力!$C$23),-入力!$C$24))),ユーザー別卸価格!N629))</f>
        <v>35800</v>
      </c>
      <c r="O629" s="97" t="str">
        <f>'6桁'!O629</f>
        <v>V
94R M21</v>
      </c>
      <c r="P629" s="175">
        <f>IF(ユーザー別卸価格!P629="","", IF(ISNUMBER(ユーザー別卸価格!P629),IF(入力!$C$25=1,ROUNDDOWN(IF(入力!$C$21=1,ユーザー別卸価格!P629/(100-入力!$C$22)%,ユーザー別卸価格!P629+入力!$C$23),-入力!$C$24),IF(入力!$C$25=2,ROUNDUP(IF(入力!$C$21=1,ユーザー別卸価格!P629/(100-入力!$C$22)%,ユーザー別卸価格!P629+入力!$C$23),-入力!$C$24),ROUND(IF(入力!$C$21=1,ユーザー別卸価格!P629/(100-入力!$C$22)%,ユーザー別卸価格!P629+入力!$C$23),-入力!$C$24))),ユーザー別卸価格!P629))</f>
        <v>35800</v>
      </c>
      <c r="Q629" s="97" t="str">
        <f>'6桁'!Q629</f>
        <v>V
94R S11</v>
      </c>
      <c r="R629" s="114">
        <f>IF(ユーザー別卸価格!R629="","", IF(ISNUMBER(ユーザー別卸価格!R629),IF(入力!$C$25=1,ROUNDDOWN(IF(入力!$C$21=1,ユーザー別卸価格!R629/(100-入力!$C$22)%,ユーザー別卸価格!R629+入力!$C$23),-入力!$C$24),IF(入力!$C$25=2,ROUNDUP(IF(入力!$C$21=1,ユーザー別卸価格!R629/(100-入力!$C$22)%,ユーザー別卸価格!R629+入力!$C$23),-入力!$C$24),ROUND(IF(入力!$C$21=1,ユーザー別卸価格!R629/(100-入力!$C$22)%,ユーザー別卸価格!R629+入力!$C$23),-入力!$C$24))),ユーザー別卸価格!R629))</f>
        <v>35800</v>
      </c>
      <c r="S629" s="97" t="str">
        <f>'6桁'!S629</f>
        <v>V</v>
      </c>
      <c r="T629" s="114" t="str">
        <f>IF(ユーザー別卸価格!T629="","", IF(ISNUMBER(ユーザー別卸価格!T629),IF(入力!$C$25=1,ROUNDDOWN(IF(入力!$C$21=1,ユーザー別卸価格!T629/(100-入力!$C$22)%,ユーザー別卸価格!T629+入力!$C$23),-入力!$C$24),IF(入力!$C$25=2,ROUNDUP(IF(入力!$C$21=1,ユーザー別卸価格!T629/(100-入力!$C$22)%,ユーザー別卸価格!T629+入力!$C$23),-入力!$C$24),ROUND(IF(入力!$C$21=1,ユーザー別卸価格!T629/(100-入力!$C$22)%,ユーザー別卸価格!T629+入力!$C$23),-入力!$C$24))),ユーザー別卸価格!T629))</f>
        <v/>
      </c>
      <c r="U629" s="97">
        <f>'6桁'!U629</f>
        <v>0</v>
      </c>
      <c r="V629" s="74"/>
      <c r="W629" s="251"/>
      <c r="X629" s="74"/>
      <c r="Y629" s="251"/>
    </row>
    <row r="630" spans="2:25" ht="30" customHeight="1">
      <c r="B630" s="631"/>
      <c r="C630" s="576" t="s">
        <v>102</v>
      </c>
      <c r="D630" s="610"/>
      <c r="E630" s="577"/>
      <c r="F630" s="95">
        <f>IF(ユーザー別卸価格!F630="","", IF(ISNUMBER(ユーザー別卸価格!F630),IF(入力!$C$25=1,ROUNDDOWN(IF(入力!$C$21=1,ユーザー別卸価格!F630/(100-入力!$C$22)%,ユーザー別卸価格!F630+入力!$C$23),-入力!$C$24),IF(入力!$C$25=2,ROUNDUP(IF(入力!$C$21=1,ユーザー別卸価格!F630/(100-入力!$C$22)%,ユーザー別卸価格!F630+入力!$C$23),-入力!$C$24),ROUND(IF(入力!$C$21=1,ユーザー別卸価格!F630/(100-入力!$C$22)%,ユーザー別卸価格!F630+入力!$C$23),-入力!$C$24))),ユーザー別卸価格!F630))</f>
        <v>33100</v>
      </c>
      <c r="G630" s="126" t="str">
        <f>'6桁'!G630</f>
        <v>Q★</v>
      </c>
      <c r="H630" s="95">
        <f>IF(ユーザー別卸価格!H630="","", IF(ISNUMBER(ユーザー別卸価格!H630),IF(入力!$C$25=1,ROUNDDOWN(IF(入力!$C$21=1,ユーザー別卸価格!H630/(100-入力!$C$22)%,ユーザー別卸価格!H630+入力!$C$23),-入力!$C$24),IF(入力!$C$25=2,ROUNDUP(IF(入力!$C$21=1,ユーザー別卸価格!H630/(100-入力!$C$22)%,ユーザー別卸価格!H630+入力!$C$23),-入力!$C$24),ROUND(IF(入力!$C$21=1,ユーザー別卸価格!H630/(100-入力!$C$22)%,ユーザー別卸価格!H630+入力!$C$23),-入力!$C$24))),ユーザー別卸価格!H630))</f>
        <v>33100</v>
      </c>
      <c r="I630" s="126" t="str">
        <f>'6桁'!I630</f>
        <v>Q★</v>
      </c>
      <c r="J630" s="95">
        <f>IF(ユーザー別卸価格!J630="","", IF(ISNUMBER(ユーザー別卸価格!J630),IF(入力!$C$25=1,ROUNDDOWN(IF(入力!$C$21=1,ユーザー別卸価格!J630/(100-入力!$C$22)%,ユーザー別卸価格!J630+入力!$C$23),-入力!$C$24),IF(入力!$C$25=2,ROUNDUP(IF(入力!$C$21=1,ユーザー別卸価格!J630/(100-入力!$C$22)%,ユーザー別卸価格!J630+入力!$C$23),-入力!$C$24),ROUND(IF(入力!$C$21=1,ユーザー別卸価格!J630/(100-入力!$C$22)%,ユーザー別卸価格!J630+入力!$C$23),-入力!$C$24))),ユーザー別卸価格!J630))</f>
        <v>26000</v>
      </c>
      <c r="K630" s="126" t="str">
        <f>'6桁'!K630</f>
        <v>Q</v>
      </c>
      <c r="L630" s="95">
        <f>IF(ユーザー別卸価格!L630="","", IF(ISNUMBER(ユーザー別卸価格!L630),IF(入力!$C$25=1,ROUNDDOWN(IF(入力!$C$21=1,ユーザー別卸価格!L630/(100-入力!$C$22)%,ユーザー別卸価格!L630+入力!$C$23),-入力!$C$24),IF(入力!$C$25=2,ROUNDUP(IF(入力!$C$21=1,ユーザー別卸価格!L630/(100-入力!$C$22)%,ユーザー別卸価格!L630+入力!$C$23),-入力!$C$24),ROUND(IF(入力!$C$21=1,ユーザー別卸価格!L630/(100-入力!$C$22)%,ユーザー別卸価格!L630+入力!$C$23),-入力!$C$24))),ユーザー別卸価格!L630))</f>
        <v>33100</v>
      </c>
      <c r="M630" s="126" t="str">
        <f>'6桁'!M630</f>
        <v>Q★</v>
      </c>
      <c r="N630" s="95" t="str">
        <f>IF(ユーザー別卸価格!N630="","", IF(ISNUMBER(ユーザー別卸価格!N630),IF(入力!$C$25=1,ROUNDDOWN(IF(入力!$C$21=1,ユーザー別卸価格!N630/(100-入力!$C$22)%,ユーザー別卸価格!N630+入力!$C$23),-入力!$C$24),IF(入力!$C$25=2,ROUNDUP(IF(入力!$C$21=1,ユーザー別卸価格!N630/(100-入力!$C$22)%,ユーザー別卸価格!N630+入力!$C$23),-入力!$C$24),ROUND(IF(入力!$C$21=1,ユーザー別卸価格!N630/(100-入力!$C$22)%,ユーザー別卸価格!N630+入力!$C$23),-入力!$C$24))),ユーザー別卸価格!N630))</f>
        <v/>
      </c>
      <c r="O630" s="96">
        <f>'6桁'!O630</f>
        <v>0</v>
      </c>
      <c r="P630" s="176" t="str">
        <f>IF(ユーザー別卸価格!P630="","", IF(ISNUMBER(ユーザー別卸価格!P630),IF(入力!$C$25=1,ROUNDDOWN(IF(入力!$C$21=1,ユーザー別卸価格!P630/(100-入力!$C$22)%,ユーザー別卸価格!P630+入力!$C$23),-入力!$C$24),IF(入力!$C$25=2,ROUNDUP(IF(入力!$C$21=1,ユーザー別卸価格!P630/(100-入力!$C$22)%,ユーザー別卸価格!P630+入力!$C$23),-入力!$C$24),ROUND(IF(入力!$C$21=1,ユーザー別卸価格!P630/(100-入力!$C$22)%,ユーザー別卸価格!P630+入力!$C$23),-入力!$C$24))),ユーザー別卸価格!P630))</f>
        <v/>
      </c>
      <c r="Q630" s="96">
        <f>'6桁'!Q630</f>
        <v>0</v>
      </c>
      <c r="R630" s="176" t="str">
        <f>IF(ユーザー別卸価格!R630="","", IF(ISNUMBER(ユーザー別卸価格!R630),IF(入力!$C$25=1,ROUNDDOWN(IF(入力!$C$21=1,ユーザー別卸価格!R630/(100-入力!$C$22)%,ユーザー別卸価格!R630+入力!$C$23),-入力!$C$24),IF(入力!$C$25=2,ROUNDUP(IF(入力!$C$21=1,ユーザー別卸価格!R630/(100-入力!$C$22)%,ユーザー別卸価格!R630+入力!$C$23),-入力!$C$24),ROUND(IF(入力!$C$21=1,ユーザー別卸価格!R630/(100-入力!$C$22)%,ユーザー別卸価格!R630+入力!$C$23),-入力!$C$24))),ユーザー別卸価格!R630))</f>
        <v/>
      </c>
      <c r="S630" s="96">
        <f>'6桁'!S630</f>
        <v>0</v>
      </c>
      <c r="T630" s="176" t="str">
        <f>IF(ユーザー別卸価格!T630="","", IF(ISNUMBER(ユーザー別卸価格!T630),IF(入力!$C$25=1,ROUNDDOWN(IF(入力!$C$21=1,ユーザー別卸価格!T630/(100-入力!$C$22)%,ユーザー別卸価格!T630+入力!$C$23),-入力!$C$24),IF(入力!$C$25=2,ROUNDUP(IF(入力!$C$21=1,ユーザー別卸価格!T630/(100-入力!$C$22)%,ユーザー別卸価格!T630+入力!$C$23),-入力!$C$24),ROUND(IF(入力!$C$21=1,ユーザー別卸価格!T630/(100-入力!$C$22)%,ユーザー別卸価格!T630+入力!$C$23),-入力!$C$24))),ユーザー別卸価格!T630))</f>
        <v/>
      </c>
      <c r="U630" s="96">
        <f>'6桁'!U630</f>
        <v>0</v>
      </c>
      <c r="V630" s="74"/>
      <c r="W630" s="251"/>
      <c r="X630" s="74"/>
      <c r="Y630" s="251"/>
    </row>
    <row r="631" spans="2:25" ht="30" customHeight="1">
      <c r="B631" s="631"/>
      <c r="C631" s="576" t="s">
        <v>109</v>
      </c>
      <c r="D631" s="610"/>
      <c r="E631" s="577"/>
      <c r="F631" s="95">
        <f>IF(ユーザー別卸価格!F631="","", IF(ISNUMBER(ユーザー別卸価格!F631),IF(入力!$C$25=1,ROUNDDOWN(IF(入力!$C$21=1,ユーザー別卸価格!F631/(100-入力!$C$22)%,ユーザー別卸価格!F631+入力!$C$23),-入力!$C$24),IF(入力!$C$25=2,ROUNDUP(IF(入力!$C$21=1,ユーザー別卸価格!F631/(100-入力!$C$22)%,ユーザー別卸価格!F631+入力!$C$23),-入力!$C$24),ROUND(IF(入力!$C$21=1,ユーザー別卸価格!F631/(100-入力!$C$22)%,ユーザー別卸価格!F631+入力!$C$23),-入力!$C$24))),ユーザー別卸価格!F631))</f>
        <v>33500</v>
      </c>
      <c r="G631" s="126" t="str">
        <f>'6桁'!G631</f>
        <v>Q
H-R</v>
      </c>
      <c r="H631" s="95">
        <f>IF(ユーザー別卸価格!H631="","", IF(ISNUMBER(ユーザー別卸価格!H631),IF(入力!$C$25=1,ROUNDDOWN(IF(入力!$C$21=1,ユーザー別卸価格!H631/(100-入力!$C$22)%,ユーザー別卸価格!H631+入力!$C$23),-入力!$C$24),IF(入力!$C$25=2,ROUNDUP(IF(入力!$C$21=1,ユーザー別卸価格!H631/(100-入力!$C$22)%,ユーザー別卸価格!H631+入力!$C$23),-入力!$C$24),ROUND(IF(入力!$C$21=1,ユーザー別卸価格!H631/(100-入力!$C$22)%,ユーザー別卸価格!H631+入力!$C$23),-入力!$C$24))),ユーザー別卸価格!H631))</f>
        <v>33500</v>
      </c>
      <c r="I631" s="126" t="str">
        <f>'6桁'!I631</f>
        <v>Q
H-L</v>
      </c>
      <c r="J631" s="95" t="str">
        <f>IF(ユーザー別卸価格!J631="","", IF(ISNUMBER(ユーザー別卸価格!J631),IF(入力!$C$25=1,ROUNDDOWN(IF(入力!$C$21=1,ユーザー別卸価格!J631/(100-入力!$C$22)%,ユーザー別卸価格!J631+入力!$C$23),-入力!$C$24),IF(入力!$C$25=2,ROUNDUP(IF(入力!$C$21=1,ユーザー別卸価格!J631/(100-入力!$C$22)%,ユーザー別卸価格!J631+入力!$C$23),-入力!$C$24),ROUND(IF(入力!$C$21=1,ユーザー別卸価格!J631/(100-入力!$C$22)%,ユーザー別卸価格!J631+入力!$C$23),-入力!$C$24))),ユーザー別卸価格!J631))</f>
        <v/>
      </c>
      <c r="K631" s="126">
        <f>'6桁'!K631</f>
        <v>0</v>
      </c>
      <c r="L631" s="95">
        <f>IF(ユーザー別卸価格!L631="","", IF(ISNUMBER(ユーザー別卸価格!L631),IF(入力!$C$25=1,ROUNDDOWN(IF(入力!$C$21=1,ユーザー別卸価格!L631/(100-入力!$C$22)%,ユーザー別卸価格!L631+入力!$C$23),-入力!$C$24),IF(入力!$C$25=2,ROUNDUP(IF(入力!$C$21=1,ユーザー別卸価格!L631/(100-入力!$C$22)%,ユーザー別卸価格!L631+入力!$C$23),-入力!$C$24),ROUND(IF(入力!$C$21=1,ユーザー別卸価格!L631/(100-入力!$C$22)%,ユーザー別卸価格!L631+入力!$C$23),-入力!$C$24))),ユーザー別卸価格!L631))</f>
        <v>33500</v>
      </c>
      <c r="M631" s="126" t="str">
        <f>'6桁'!M631</f>
        <v>Q</v>
      </c>
      <c r="N631" s="95" t="str">
        <f>IF(ユーザー別卸価格!N631="","", IF(ISNUMBER(ユーザー別卸価格!N631),IF(入力!$C$25=1,ROUNDDOWN(IF(入力!$C$21=1,ユーザー別卸価格!N631/(100-入力!$C$22)%,ユーザー別卸価格!N631+入力!$C$23),-入力!$C$24),IF(入力!$C$25=2,ROUNDUP(IF(入力!$C$21=1,ユーザー別卸価格!N631/(100-入力!$C$22)%,ユーザー別卸価格!N631+入力!$C$23),-入力!$C$24),ROUND(IF(入力!$C$21=1,ユーザー別卸価格!N631/(100-入力!$C$22)%,ユーザー別卸価格!N631+入力!$C$23),-入力!$C$24))),ユーザー別卸価格!N631))</f>
        <v/>
      </c>
      <c r="O631" s="96">
        <f>'6桁'!O631</f>
        <v>0</v>
      </c>
      <c r="P631" s="176" t="str">
        <f>IF(ユーザー別卸価格!P631="","", IF(ISNUMBER(ユーザー別卸価格!P631),IF(入力!$C$25=1,ROUNDDOWN(IF(入力!$C$21=1,ユーザー別卸価格!P631/(100-入力!$C$22)%,ユーザー別卸価格!P631+入力!$C$23),-入力!$C$24),IF(入力!$C$25=2,ROUNDUP(IF(入力!$C$21=1,ユーザー別卸価格!P631/(100-入力!$C$22)%,ユーザー別卸価格!P631+入力!$C$23),-入力!$C$24),ROUND(IF(入力!$C$21=1,ユーザー別卸価格!P631/(100-入力!$C$22)%,ユーザー別卸価格!P631+入力!$C$23),-入力!$C$24))),ユーザー別卸価格!P631))</f>
        <v/>
      </c>
      <c r="Q631" s="96">
        <f>'6桁'!Q631</f>
        <v>0</v>
      </c>
      <c r="R631" s="176" t="str">
        <f>IF(ユーザー別卸価格!R631="","", IF(ISNUMBER(ユーザー別卸価格!R631),IF(入力!$C$25=1,ROUNDDOWN(IF(入力!$C$21=1,ユーザー別卸価格!R631/(100-入力!$C$22)%,ユーザー別卸価格!R631+入力!$C$23),-入力!$C$24),IF(入力!$C$25=2,ROUNDUP(IF(入力!$C$21=1,ユーザー別卸価格!R631/(100-入力!$C$22)%,ユーザー別卸価格!R631+入力!$C$23),-入力!$C$24),ROUND(IF(入力!$C$21=1,ユーザー別卸価格!R631/(100-入力!$C$22)%,ユーザー別卸価格!R631+入力!$C$23),-入力!$C$24))),ユーザー別卸価格!R631))</f>
        <v/>
      </c>
      <c r="S631" s="96">
        <f>'6桁'!S631</f>
        <v>0</v>
      </c>
      <c r="T631" s="176" t="str">
        <f>IF(ユーザー別卸価格!T631="","", IF(ISNUMBER(ユーザー別卸価格!T631),IF(入力!$C$25=1,ROUNDDOWN(IF(入力!$C$21=1,ユーザー別卸価格!T631/(100-入力!$C$22)%,ユーザー別卸価格!T631+入力!$C$23),-入力!$C$24),IF(入力!$C$25=2,ROUNDUP(IF(入力!$C$21=1,ユーザー別卸価格!T631/(100-入力!$C$22)%,ユーザー別卸価格!T631+入力!$C$23),-入力!$C$24),ROUND(IF(入力!$C$21=1,ユーザー別卸価格!T631/(100-入力!$C$22)%,ユーザー別卸価格!T631+入力!$C$23),-入力!$C$24))),ユーザー別卸価格!T631))</f>
        <v/>
      </c>
      <c r="U631" s="96">
        <f>'6桁'!U631</f>
        <v>0</v>
      </c>
      <c r="V631" s="74"/>
      <c r="W631" s="251"/>
      <c r="X631" s="74"/>
      <c r="Y631" s="251"/>
    </row>
    <row r="632" spans="2:25" ht="30" customHeight="1">
      <c r="B632" s="631"/>
      <c r="C632" s="576" t="s">
        <v>735</v>
      </c>
      <c r="D632" s="610"/>
      <c r="E632" s="577"/>
      <c r="F632" s="95" t="str">
        <f>IF(ユーザー別卸価格!F632="","", IF(ISNUMBER(ユーザー別卸価格!F632),IF(入力!$C$25=1,ROUNDDOWN(IF(入力!$C$21=1,ユーザー別卸価格!F632/(100-入力!$C$22)%,ユーザー別卸価格!F632+入力!$C$23),-入力!$C$24),IF(入力!$C$25=2,ROUNDUP(IF(入力!$C$21=1,ユーザー別卸価格!F632/(100-入力!$C$22)%,ユーザー別卸価格!F632+入力!$C$23),-入力!$C$24),ROUND(IF(入力!$C$21=1,ユーザー別卸価格!F632/(100-入力!$C$22)%,ユーザー別卸価格!F632+入力!$C$23),-入力!$C$24))),ユーザー別卸価格!F632))</f>
        <v/>
      </c>
      <c r="G632" s="96">
        <f>'6桁'!G632</f>
        <v>0</v>
      </c>
      <c r="H632" s="176" t="str">
        <f>IF(ユーザー別卸価格!H632="","", IF(ISNUMBER(ユーザー別卸価格!H632),IF(入力!$C$25=1,ROUNDDOWN(IF(入力!$C$21=1,ユーザー別卸価格!H632/(100-入力!$C$22)%,ユーザー別卸価格!H632+入力!$C$23),-入力!$C$24),IF(入力!$C$25=2,ROUNDUP(IF(入力!$C$21=1,ユーザー別卸価格!H632/(100-入力!$C$22)%,ユーザー別卸価格!H632+入力!$C$23),-入力!$C$24),ROUND(IF(入力!$C$21=1,ユーザー別卸価格!H632/(100-入力!$C$22)%,ユーザー別卸価格!H632+入力!$C$23),-入力!$C$24))),ユーザー別卸価格!H632))</f>
        <v/>
      </c>
      <c r="I632" s="96">
        <f>'6桁'!I632</f>
        <v>0</v>
      </c>
      <c r="J632" s="176" t="str">
        <f>IF(ユーザー別卸価格!J632="","", IF(ISNUMBER(ユーザー別卸価格!J632),IF(入力!$C$25=1,ROUNDDOWN(IF(入力!$C$21=1,ユーザー別卸価格!J632/(100-入力!$C$22)%,ユーザー別卸価格!J632+入力!$C$23),-入力!$C$24),IF(入力!$C$25=2,ROUNDUP(IF(入力!$C$21=1,ユーザー別卸価格!J632/(100-入力!$C$22)%,ユーザー別卸価格!J632+入力!$C$23),-入力!$C$24),ROUND(IF(入力!$C$21=1,ユーザー別卸価格!J632/(100-入力!$C$22)%,ユーザー別卸価格!J632+入力!$C$23),-入力!$C$24))),ユーザー別卸価格!J632))</f>
        <v/>
      </c>
      <c r="K632" s="96">
        <f>'6桁'!K632</f>
        <v>0</v>
      </c>
      <c r="L632" s="176">
        <f>IF(ユーザー別卸価格!L632="","", IF(ISNUMBER(ユーザー別卸価格!L632),IF(入力!$C$25=1,ROUNDDOWN(IF(入力!$C$21=1,ユーザー別卸価格!L632/(100-入力!$C$22)%,ユーザー別卸価格!L632+入力!$C$23),-入力!$C$24),IF(入力!$C$25=2,ROUNDUP(IF(入力!$C$21=1,ユーザー別卸価格!L632/(100-入力!$C$22)%,ユーザー別卸価格!L632+入力!$C$23),-入力!$C$24),ROUND(IF(入力!$C$21=1,ユーザー別卸価格!L632/(100-入力!$C$22)%,ユーザー別卸価格!L632+入力!$C$23),-入力!$C$24))),ユーザー別卸価格!L632))</f>
        <v>37900</v>
      </c>
      <c r="M632" s="126" t="str">
        <f>'6桁'!M632</f>
        <v>Q</v>
      </c>
      <c r="N632" s="95" t="str">
        <f>IF(ユーザー別卸価格!N632="","", IF(ISNUMBER(ユーザー別卸価格!N632),IF(入力!$C$25=1,ROUNDDOWN(IF(入力!$C$21=1,ユーザー別卸価格!N632/(100-入力!$C$22)%,ユーザー別卸価格!N632+入力!$C$23),-入力!$C$24),IF(入力!$C$25=2,ROUNDUP(IF(入力!$C$21=1,ユーザー別卸価格!N632/(100-入力!$C$22)%,ユーザー別卸価格!N632+入力!$C$23),-入力!$C$24),ROUND(IF(入力!$C$21=1,ユーザー別卸価格!N632/(100-入力!$C$22)%,ユーザー別卸価格!N632+入力!$C$23),-入力!$C$24))),ユーザー別卸価格!N632))</f>
        <v/>
      </c>
      <c r="O632" s="96">
        <f>'6桁'!O632</f>
        <v>0</v>
      </c>
      <c r="P632" s="176" t="str">
        <f>IF(ユーザー別卸価格!P632="","", IF(ISNUMBER(ユーザー別卸価格!P632),IF(入力!$C$25=1,ROUNDDOWN(IF(入力!$C$21=1,ユーザー別卸価格!P632/(100-入力!$C$22)%,ユーザー別卸価格!P632+入力!$C$23),-入力!$C$24),IF(入力!$C$25=2,ROUNDUP(IF(入力!$C$21=1,ユーザー別卸価格!P632/(100-入力!$C$22)%,ユーザー別卸価格!P632+入力!$C$23),-入力!$C$24),ROUND(IF(入力!$C$21=1,ユーザー別卸価格!P632/(100-入力!$C$22)%,ユーザー別卸価格!P632+入力!$C$23),-入力!$C$24))),ユーザー別卸価格!P632))</f>
        <v/>
      </c>
      <c r="Q632" s="96">
        <f>'6桁'!Q632</f>
        <v>0</v>
      </c>
      <c r="R632" s="176" t="str">
        <f>IF(ユーザー別卸価格!R632="","", IF(ISNUMBER(ユーザー別卸価格!R632),IF(入力!$C$25=1,ROUNDDOWN(IF(入力!$C$21=1,ユーザー別卸価格!R632/(100-入力!$C$22)%,ユーザー別卸価格!R632+入力!$C$23),-入力!$C$24),IF(入力!$C$25=2,ROUNDUP(IF(入力!$C$21=1,ユーザー別卸価格!R632/(100-入力!$C$22)%,ユーザー別卸価格!R632+入力!$C$23),-入力!$C$24),ROUND(IF(入力!$C$21=1,ユーザー別卸価格!R632/(100-入力!$C$22)%,ユーザー別卸価格!R632+入力!$C$23),-入力!$C$24))),ユーザー別卸価格!R632))</f>
        <v/>
      </c>
      <c r="S632" s="96">
        <f>'6桁'!S632</f>
        <v>0</v>
      </c>
      <c r="T632" s="176" t="str">
        <f>IF(ユーザー別卸価格!T632="","", IF(ISNUMBER(ユーザー別卸価格!T632),IF(入力!$C$25=1,ROUNDDOWN(IF(入力!$C$21=1,ユーザー別卸価格!T632/(100-入力!$C$22)%,ユーザー別卸価格!T632+入力!$C$23),-入力!$C$24),IF(入力!$C$25=2,ROUNDUP(IF(入力!$C$21=1,ユーザー別卸価格!T632/(100-入力!$C$22)%,ユーザー別卸価格!T632+入力!$C$23),-入力!$C$24),ROUND(IF(入力!$C$21=1,ユーザー別卸価格!T632/(100-入力!$C$22)%,ユーザー別卸価格!T632+入力!$C$23),-入力!$C$24))),ユーザー別卸価格!T632))</f>
        <v/>
      </c>
      <c r="U632" s="96">
        <f>'6桁'!U632</f>
        <v>0</v>
      </c>
      <c r="V632" s="74"/>
      <c r="W632" s="251"/>
      <c r="X632" s="74"/>
      <c r="Y632" s="251"/>
    </row>
    <row r="633" spans="2:25" ht="30" customHeight="1">
      <c r="B633" s="631"/>
      <c r="C633" s="576" t="s">
        <v>176</v>
      </c>
      <c r="D633" s="610"/>
      <c r="E633" s="577"/>
      <c r="F633" s="95">
        <f>IF(ユーザー別卸価格!F633="","", IF(ISNUMBER(ユーザー別卸価格!F633),IF(入力!$C$25=1,ROUNDDOWN(IF(入力!$C$21=1,ユーザー別卸価格!F633/(100-入力!$C$22)%,ユーザー別卸価格!F633+入力!$C$23),-入力!$C$24),IF(入力!$C$25=2,ROUNDUP(IF(入力!$C$21=1,ユーザー別卸価格!F633/(100-入力!$C$22)%,ユーザー別卸価格!F633+入力!$C$23),-入力!$C$24),ROUND(IF(入力!$C$21=1,ユーザー別卸価格!F633/(100-入力!$C$22)%,ユーザー別卸価格!F633+入力!$C$23),-入力!$C$24))),ユーザー別卸価格!F633))</f>
        <v>28600</v>
      </c>
      <c r="G633" s="96" t="str">
        <f>'6桁'!G633</f>
        <v>Q★</v>
      </c>
      <c r="H633" s="176">
        <f>IF(ユーザー別卸価格!H633="","", IF(ISNUMBER(ユーザー別卸価格!H633),IF(入力!$C$25=1,ROUNDDOWN(IF(入力!$C$21=1,ユーザー別卸価格!H633/(100-入力!$C$22)%,ユーザー別卸価格!H633+入力!$C$23),-入力!$C$24),IF(入力!$C$25=2,ROUNDUP(IF(入力!$C$21=1,ユーザー別卸価格!H633/(100-入力!$C$22)%,ユーザー別卸価格!H633+入力!$C$23),-入力!$C$24),ROUND(IF(入力!$C$21=1,ユーザー別卸価格!H633/(100-入力!$C$22)%,ユーザー別卸価格!H633+入力!$C$23),-入力!$C$24))),ユーザー別卸価格!H633))</f>
        <v>28600</v>
      </c>
      <c r="I633" s="96" t="str">
        <f>'6桁'!I633</f>
        <v>Q★</v>
      </c>
      <c r="J633" s="176">
        <f>IF(ユーザー別卸価格!J633="","", IF(ISNUMBER(ユーザー別卸価格!J633),IF(入力!$C$25=1,ROUNDDOWN(IF(入力!$C$21=1,ユーザー別卸価格!J633/(100-入力!$C$22)%,ユーザー別卸価格!J633+入力!$C$23),-入力!$C$24),IF(入力!$C$25=2,ROUNDUP(IF(入力!$C$21=1,ユーザー別卸価格!J633/(100-入力!$C$22)%,ユーザー別卸価格!J633+入力!$C$23),-入力!$C$24),ROUND(IF(入力!$C$21=1,ユーザー別卸価格!J633/(100-入力!$C$22)%,ユーザー別卸価格!J633+入力!$C$23),-入力!$C$24))),ユーザー別卸価格!J633))</f>
        <v>22700</v>
      </c>
      <c r="K633" s="96" t="str">
        <f>'6桁'!K633</f>
        <v>Q</v>
      </c>
      <c r="L633" s="176">
        <f>IF(ユーザー別卸価格!L633="","", IF(ISNUMBER(ユーザー別卸価格!L633),IF(入力!$C$25=1,ROUNDDOWN(IF(入力!$C$21=1,ユーザー別卸価格!L633/(100-入力!$C$22)%,ユーザー別卸価格!L633+入力!$C$23),-入力!$C$24),IF(入力!$C$25=2,ROUNDUP(IF(入力!$C$21=1,ユーザー別卸価格!L633/(100-入力!$C$22)%,ユーザー別卸価格!L633+入力!$C$23),-入力!$C$24),ROUND(IF(入力!$C$21=1,ユーザー別卸価格!L633/(100-入力!$C$22)%,ユーザー別卸価格!L633+入力!$C$23),-入力!$C$24))),ユーザー別卸価格!L633))</f>
        <v>28600</v>
      </c>
      <c r="M633" s="126" t="str">
        <f>'6桁'!M633</f>
        <v>Q★</v>
      </c>
      <c r="N633" s="95" t="str">
        <f>IF(ユーザー別卸価格!N633="","", IF(ISNUMBER(ユーザー別卸価格!N633),IF(入力!$C$25=1,ROUNDDOWN(IF(入力!$C$21=1,ユーザー別卸価格!N633/(100-入力!$C$22)%,ユーザー別卸価格!N633+入力!$C$23),-入力!$C$24),IF(入力!$C$25=2,ROUNDUP(IF(入力!$C$21=1,ユーザー別卸価格!N633/(100-入力!$C$22)%,ユーザー別卸価格!N633+入力!$C$23),-入力!$C$24),ROUND(IF(入力!$C$21=1,ユーザー別卸価格!N633/(100-入力!$C$22)%,ユーザー別卸価格!N633+入力!$C$23),-入力!$C$24))),ユーザー別卸価格!N633))</f>
        <v/>
      </c>
      <c r="O633" s="96">
        <f>'6桁'!O633</f>
        <v>0</v>
      </c>
      <c r="P633" s="176" t="str">
        <f>IF(ユーザー別卸価格!P633="","", IF(ISNUMBER(ユーザー別卸価格!P633),IF(入力!$C$25=1,ROUNDDOWN(IF(入力!$C$21=1,ユーザー別卸価格!P633/(100-入力!$C$22)%,ユーザー別卸価格!P633+入力!$C$23),-入力!$C$24),IF(入力!$C$25=2,ROUNDUP(IF(入力!$C$21=1,ユーザー別卸価格!P633/(100-入力!$C$22)%,ユーザー別卸価格!P633+入力!$C$23),-入力!$C$24),ROUND(IF(入力!$C$21=1,ユーザー別卸価格!P633/(100-入力!$C$22)%,ユーザー別卸価格!P633+入力!$C$23),-入力!$C$24))),ユーザー別卸価格!P633))</f>
        <v/>
      </c>
      <c r="Q633" s="96">
        <f>'6桁'!Q633</f>
        <v>0</v>
      </c>
      <c r="R633" s="176" t="str">
        <f>IF(ユーザー別卸価格!R633="","", IF(ISNUMBER(ユーザー別卸価格!R633),IF(入力!$C$25=1,ROUNDDOWN(IF(入力!$C$21=1,ユーザー別卸価格!R633/(100-入力!$C$22)%,ユーザー別卸価格!R633+入力!$C$23),-入力!$C$24),IF(入力!$C$25=2,ROUNDUP(IF(入力!$C$21=1,ユーザー別卸価格!R633/(100-入力!$C$22)%,ユーザー別卸価格!R633+入力!$C$23),-入力!$C$24),ROUND(IF(入力!$C$21=1,ユーザー別卸価格!R633/(100-入力!$C$22)%,ユーザー別卸価格!R633+入力!$C$23),-入力!$C$24))),ユーザー別卸価格!R633))</f>
        <v/>
      </c>
      <c r="S633" s="96">
        <f>'6桁'!S633</f>
        <v>0</v>
      </c>
      <c r="T633" s="176" t="str">
        <f>IF(ユーザー別卸価格!T633="","", IF(ISNUMBER(ユーザー別卸価格!T633),IF(入力!$C$25=1,ROUNDDOWN(IF(入力!$C$21=1,ユーザー別卸価格!T633/(100-入力!$C$22)%,ユーザー別卸価格!T633+入力!$C$23),-入力!$C$24),IF(入力!$C$25=2,ROUNDUP(IF(入力!$C$21=1,ユーザー別卸価格!T633/(100-入力!$C$22)%,ユーザー別卸価格!T633+入力!$C$23),-入力!$C$24),ROUND(IF(入力!$C$21=1,ユーザー別卸価格!T633/(100-入力!$C$22)%,ユーザー別卸価格!T633+入力!$C$23),-入力!$C$24))),ユーザー別卸価格!T633))</f>
        <v/>
      </c>
      <c r="U633" s="96">
        <f>'6桁'!U633</f>
        <v>0</v>
      </c>
      <c r="V633" s="74"/>
      <c r="W633" s="251"/>
      <c r="X633" s="74"/>
      <c r="Y633" s="251"/>
    </row>
    <row r="634" spans="2:25" ht="30" customHeight="1">
      <c r="B634" s="631"/>
      <c r="C634" s="576" t="s">
        <v>107</v>
      </c>
      <c r="D634" s="610"/>
      <c r="E634" s="577"/>
      <c r="F634" s="95">
        <f>IF(ユーザー別卸価格!F634="","", IF(ISNUMBER(ユーザー別卸価格!F634),IF(入力!$C$25=1,ROUNDDOWN(IF(入力!$C$21=1,ユーザー別卸価格!F634/(100-入力!$C$22)%,ユーザー別卸価格!F634+入力!$C$23),-入力!$C$24),IF(入力!$C$25=2,ROUNDUP(IF(入力!$C$21=1,ユーザー別卸価格!F634/(100-入力!$C$22)%,ユーザー別卸価格!F634+入力!$C$23),-入力!$C$24),ROUND(IF(入力!$C$21=1,ユーザー別卸価格!F634/(100-入力!$C$22)%,ユーザー別卸価格!F634+入力!$C$23),-入力!$C$24))),ユーザー別卸価格!F634))</f>
        <v>30500</v>
      </c>
      <c r="G634" s="96" t="str">
        <f>'6桁'!G634</f>
        <v>Q★</v>
      </c>
      <c r="H634" s="176">
        <f>IF(ユーザー別卸価格!H634="","", IF(ISNUMBER(ユーザー別卸価格!H634),IF(入力!$C$25=1,ROUNDDOWN(IF(入力!$C$21=1,ユーザー別卸価格!H634/(100-入力!$C$22)%,ユーザー別卸価格!H634+入力!$C$23),-入力!$C$24),IF(入力!$C$25=2,ROUNDUP(IF(入力!$C$21=1,ユーザー別卸価格!H634/(100-入力!$C$22)%,ユーザー別卸価格!H634+入力!$C$23),-入力!$C$24),ROUND(IF(入力!$C$21=1,ユーザー別卸価格!H634/(100-入力!$C$22)%,ユーザー別卸価格!H634+入力!$C$23),-入力!$C$24))),ユーザー別卸価格!H634))</f>
        <v>30500</v>
      </c>
      <c r="I634" s="96" t="str">
        <f>'6桁'!I634</f>
        <v>Q★</v>
      </c>
      <c r="J634" s="176">
        <f>IF(ユーザー別卸価格!J634="","", IF(ISNUMBER(ユーザー別卸価格!J634),IF(入力!$C$25=1,ROUNDDOWN(IF(入力!$C$21=1,ユーザー別卸価格!J634/(100-入力!$C$22)%,ユーザー別卸価格!J634+入力!$C$23),-入力!$C$24),IF(入力!$C$25=2,ROUNDUP(IF(入力!$C$21=1,ユーザー別卸価格!J634/(100-入力!$C$22)%,ユーザー別卸価格!J634+入力!$C$23),-入力!$C$24),ROUND(IF(入力!$C$21=1,ユーザー別卸価格!J634/(100-入力!$C$22)%,ユーザー別卸価格!J634+入力!$C$23),-入力!$C$24))),ユーザー別卸価格!J634))</f>
        <v>24100</v>
      </c>
      <c r="K634" s="96" t="str">
        <f>'6桁'!K634</f>
        <v>Q★</v>
      </c>
      <c r="L634" s="176" t="str">
        <f>IF(ユーザー別卸価格!L634="","", IF(ISNUMBER(ユーザー別卸価格!L634),IF(入力!$C$25=1,ROUNDDOWN(IF(入力!$C$21=1,ユーザー別卸価格!L634/(100-入力!$C$22)%,ユーザー別卸価格!L634+入力!$C$23),-入力!$C$24),IF(入力!$C$25=2,ROUNDUP(IF(入力!$C$21=1,ユーザー別卸価格!L634/(100-入力!$C$22)%,ユーザー別卸価格!L634+入力!$C$23),-入力!$C$24),ROUND(IF(入力!$C$21=1,ユーザー別卸価格!L634/(100-入力!$C$22)%,ユーザー別卸価格!L634+入力!$C$23),-入力!$C$24))),ユーザー別卸価格!L634))</f>
        <v/>
      </c>
      <c r="M634" s="126">
        <f>'6桁'!M634</f>
        <v>0</v>
      </c>
      <c r="N634" s="95" t="str">
        <f>IF(ユーザー別卸価格!N634="","", IF(ISNUMBER(ユーザー別卸価格!N634),IF(入力!$C$25=1,ROUNDDOWN(IF(入力!$C$21=1,ユーザー別卸価格!N634/(100-入力!$C$22)%,ユーザー別卸価格!N634+入力!$C$23),-入力!$C$24),IF(入力!$C$25=2,ROUNDUP(IF(入力!$C$21=1,ユーザー別卸価格!N634/(100-入力!$C$22)%,ユーザー別卸価格!N634+入力!$C$23),-入力!$C$24),ROUND(IF(入力!$C$21=1,ユーザー別卸価格!N634/(100-入力!$C$22)%,ユーザー別卸価格!N634+入力!$C$23),-入力!$C$24))),ユーザー別卸価格!N634))</f>
        <v/>
      </c>
      <c r="O634" s="96">
        <f>'6桁'!O634</f>
        <v>0</v>
      </c>
      <c r="P634" s="176" t="str">
        <f>IF(ユーザー別卸価格!P634="","", IF(ISNUMBER(ユーザー別卸価格!P634),IF(入力!$C$25=1,ROUNDDOWN(IF(入力!$C$21=1,ユーザー別卸価格!P634/(100-入力!$C$22)%,ユーザー別卸価格!P634+入力!$C$23),-入力!$C$24),IF(入力!$C$25=2,ROUNDUP(IF(入力!$C$21=1,ユーザー別卸価格!P634/(100-入力!$C$22)%,ユーザー別卸価格!P634+入力!$C$23),-入力!$C$24),ROUND(IF(入力!$C$21=1,ユーザー別卸価格!P634/(100-入力!$C$22)%,ユーザー別卸価格!P634+入力!$C$23),-入力!$C$24))),ユーザー別卸価格!P634))</f>
        <v/>
      </c>
      <c r="Q634" s="96">
        <f>'6桁'!Q634</f>
        <v>0</v>
      </c>
      <c r="R634" s="176" t="str">
        <f>IF(ユーザー別卸価格!R634="","", IF(ISNUMBER(ユーザー別卸価格!R634),IF(入力!$C$25=1,ROUNDDOWN(IF(入力!$C$21=1,ユーザー別卸価格!R634/(100-入力!$C$22)%,ユーザー別卸価格!R634+入力!$C$23),-入力!$C$24),IF(入力!$C$25=2,ROUNDUP(IF(入力!$C$21=1,ユーザー別卸価格!R634/(100-入力!$C$22)%,ユーザー別卸価格!R634+入力!$C$23),-入力!$C$24),ROUND(IF(入力!$C$21=1,ユーザー別卸価格!R634/(100-入力!$C$22)%,ユーザー別卸価格!R634+入力!$C$23),-入力!$C$24))),ユーザー別卸価格!R634))</f>
        <v/>
      </c>
      <c r="S634" s="96">
        <f>'6桁'!S634</f>
        <v>0</v>
      </c>
      <c r="T634" s="176" t="str">
        <f>IF(ユーザー別卸価格!T634="","", IF(ISNUMBER(ユーザー別卸価格!T634),IF(入力!$C$25=1,ROUNDDOWN(IF(入力!$C$21=1,ユーザー別卸価格!T634/(100-入力!$C$22)%,ユーザー別卸価格!T634+入力!$C$23),-入力!$C$24),IF(入力!$C$25=2,ROUNDUP(IF(入力!$C$21=1,ユーザー別卸価格!T634/(100-入力!$C$22)%,ユーザー別卸価格!T634+入力!$C$23),-入力!$C$24),ROUND(IF(入力!$C$21=1,ユーザー別卸価格!T634/(100-入力!$C$22)%,ユーザー別卸価格!T634+入力!$C$23),-入力!$C$24))),ユーザー別卸価格!T634))</f>
        <v/>
      </c>
      <c r="U634" s="96">
        <f>'6桁'!U634</f>
        <v>0</v>
      </c>
      <c r="V634" s="74"/>
      <c r="W634" s="251"/>
      <c r="X634" s="74"/>
      <c r="Y634" s="251"/>
    </row>
    <row r="635" spans="2:25" ht="30" customHeight="1">
      <c r="B635" s="632"/>
      <c r="C635" s="576" t="s">
        <v>109</v>
      </c>
      <c r="D635" s="610"/>
      <c r="E635" s="577"/>
      <c r="F635" s="111">
        <f>IF(ユーザー別卸価格!F635="","", IF(ISNUMBER(ユーザー別卸価格!F635),IF(入力!$C$25=1,ROUNDDOWN(IF(入力!$C$21=1,ユーザー別卸価格!F635/(100-入力!$C$22)%,ユーザー別卸価格!F635+入力!$C$23),-入力!$C$24),IF(入力!$C$25=2,ROUNDUP(IF(入力!$C$21=1,ユーザー別卸価格!F635/(100-入力!$C$22)%,ユーザー別卸価格!F635+入力!$C$23),-入力!$C$24),ROUND(IF(入力!$C$21=1,ユーザー別卸価格!F635/(100-入力!$C$22)%,ユーザー別卸価格!F635+入力!$C$23),-入力!$C$24))),ユーザー別卸価格!F635))</f>
        <v>33500</v>
      </c>
      <c r="G635" s="99" t="str">
        <f>'6桁'!G635</f>
        <v>Q</v>
      </c>
      <c r="H635" s="111">
        <f>IF(ユーザー別卸価格!H635="","", IF(ISNUMBER(ユーザー別卸価格!H635),IF(入力!$C$25=1,ROUNDDOWN(IF(入力!$C$21=1,ユーザー別卸価格!H635/(100-入力!$C$22)%,ユーザー別卸価格!H635+入力!$C$23),-入力!$C$24),IF(入力!$C$25=2,ROUNDUP(IF(入力!$C$21=1,ユーザー別卸価格!H635/(100-入力!$C$22)%,ユーザー別卸価格!H635+入力!$C$23),-入力!$C$24),ROUND(IF(入力!$C$21=1,ユーザー別卸価格!H635/(100-入力!$C$22)%,ユーザー別卸価格!H635+入力!$C$23),-入力!$C$24))),ユーザー別卸価格!H635))</f>
        <v>33500</v>
      </c>
      <c r="I635" s="99" t="str">
        <f>'6桁'!I635</f>
        <v>Q</v>
      </c>
      <c r="J635" s="111">
        <f>IF(ユーザー別卸価格!J635="","", IF(ISNUMBER(ユーザー別卸価格!J635),IF(入力!$C$25=1,ROUNDDOWN(IF(入力!$C$21=1,ユーザー別卸価格!J635/(100-入力!$C$22)%,ユーザー別卸価格!J635+入力!$C$23),-入力!$C$24),IF(入力!$C$25=2,ROUNDUP(IF(入力!$C$21=1,ユーザー別卸価格!J635/(100-入力!$C$22)%,ユーザー別卸価格!J635+入力!$C$23),-入力!$C$24),ROUND(IF(入力!$C$21=1,ユーザー別卸価格!J635/(100-入力!$C$22)%,ユーザー別卸価格!J635+入力!$C$23),-入力!$C$24))),ユーザー別卸価格!J635))</f>
        <v>26900</v>
      </c>
      <c r="K635" s="99" t="str">
        <f>'6桁'!K635</f>
        <v>Q</v>
      </c>
      <c r="L635" s="177" t="str">
        <f>IF(ユーザー別卸価格!L635="","", IF(ISNUMBER(ユーザー別卸価格!L635),IF(入力!$C$25=1,ROUNDDOWN(IF(入力!$C$21=1,ユーザー別卸価格!L635/(100-入力!$C$22)%,ユーザー別卸価格!L635+入力!$C$23),-入力!$C$24),IF(入力!$C$25=2,ROUNDUP(IF(入力!$C$21=1,ユーザー別卸価格!L635/(100-入力!$C$22)%,ユーザー別卸価格!L635+入力!$C$23),-入力!$C$24),ROUND(IF(入力!$C$21=1,ユーザー別卸価格!L635/(100-入力!$C$22)%,ユーザー別卸価格!L635+入力!$C$23),-入力!$C$24))),ユーザー別卸価格!L635))</f>
        <v/>
      </c>
      <c r="M635" s="142">
        <f>'6桁'!M635</f>
        <v>0</v>
      </c>
      <c r="N635" s="111" t="str">
        <f>IF(ユーザー別卸価格!N635="","", IF(ISNUMBER(ユーザー別卸価格!N635),IF(入力!$C$25=1,ROUNDDOWN(IF(入力!$C$21=1,ユーザー別卸価格!N635/(100-入力!$C$22)%,ユーザー別卸価格!N635+入力!$C$23),-入力!$C$24),IF(入力!$C$25=2,ROUNDUP(IF(入力!$C$21=1,ユーザー別卸価格!N635/(100-入力!$C$22)%,ユーザー別卸価格!N635+入力!$C$23),-入力!$C$24),ROUND(IF(入力!$C$21=1,ユーザー別卸価格!N635/(100-入力!$C$22)%,ユーザー別卸価格!N635+入力!$C$23),-入力!$C$24))),ユーザー別卸価格!N635))</f>
        <v/>
      </c>
      <c r="O635" s="99">
        <f>'6桁'!O635</f>
        <v>0</v>
      </c>
      <c r="P635" s="177" t="str">
        <f>IF(ユーザー別卸価格!P635="","", IF(ISNUMBER(ユーザー別卸価格!P635),IF(入力!$C$25=1,ROUNDDOWN(IF(入力!$C$21=1,ユーザー別卸価格!P635/(100-入力!$C$22)%,ユーザー別卸価格!P635+入力!$C$23),-入力!$C$24),IF(入力!$C$25=2,ROUNDUP(IF(入力!$C$21=1,ユーザー別卸価格!P635/(100-入力!$C$22)%,ユーザー別卸価格!P635+入力!$C$23),-入力!$C$24),ROUND(IF(入力!$C$21=1,ユーザー別卸価格!P635/(100-入力!$C$22)%,ユーザー別卸価格!P635+入力!$C$23),-入力!$C$24))),ユーザー別卸価格!P635))</f>
        <v/>
      </c>
      <c r="Q635" s="99">
        <f>'6桁'!Q635</f>
        <v>0</v>
      </c>
      <c r="R635" s="177" t="str">
        <f>IF(ユーザー別卸価格!R635="","", IF(ISNUMBER(ユーザー別卸価格!R635),IF(入力!$C$25=1,ROUNDDOWN(IF(入力!$C$21=1,ユーザー別卸価格!R635/(100-入力!$C$22)%,ユーザー別卸価格!R635+入力!$C$23),-入力!$C$24),IF(入力!$C$25=2,ROUNDUP(IF(入力!$C$21=1,ユーザー別卸価格!R635/(100-入力!$C$22)%,ユーザー別卸価格!R635+入力!$C$23),-入力!$C$24),ROUND(IF(入力!$C$21=1,ユーザー別卸価格!R635/(100-入力!$C$22)%,ユーザー別卸価格!R635+入力!$C$23),-入力!$C$24))),ユーザー別卸価格!R635))</f>
        <v/>
      </c>
      <c r="S635" s="99">
        <f>'6桁'!S635</f>
        <v>0</v>
      </c>
      <c r="T635" s="177" t="str">
        <f>IF(ユーザー別卸価格!T635="","", IF(ISNUMBER(ユーザー別卸価格!T635),IF(入力!$C$25=1,ROUNDDOWN(IF(入力!$C$21=1,ユーザー別卸価格!T635/(100-入力!$C$22)%,ユーザー別卸価格!T635+入力!$C$23),-入力!$C$24),IF(入力!$C$25=2,ROUNDUP(IF(入力!$C$21=1,ユーザー別卸価格!T635/(100-入力!$C$22)%,ユーザー別卸価格!T635+入力!$C$23),-入力!$C$24),ROUND(IF(入力!$C$21=1,ユーザー別卸価格!T635/(100-入力!$C$22)%,ユーザー別卸価格!T635+入力!$C$23),-入力!$C$24))),ユーザー別卸価格!T635))</f>
        <v/>
      </c>
      <c r="U635" s="99">
        <f>'6桁'!U635</f>
        <v>0</v>
      </c>
      <c r="V635" s="74"/>
      <c r="W635" s="251"/>
      <c r="X635" s="74"/>
      <c r="Y635" s="251"/>
    </row>
    <row r="636" spans="2:25" ht="30" customHeight="1" thickBot="1">
      <c r="B636" s="392">
        <v>14</v>
      </c>
      <c r="C636" s="514" t="s">
        <v>173</v>
      </c>
      <c r="D636" s="555"/>
      <c r="E636" s="515"/>
      <c r="F636" s="118">
        <f>IF(ユーザー別卸価格!F636="","", IF(ISNUMBER(ユーザー別卸価格!F636),IF(入力!$C$25=1,ROUNDDOWN(IF(入力!$C$21=1,ユーザー別卸価格!F636/(100-入力!$C$22)%,ユーザー別卸価格!F636+入力!$C$23),-入力!$C$24),IF(入力!$C$25=2,ROUNDUP(IF(入力!$C$21=1,ユーザー別卸価格!F636/(100-入力!$C$22)%,ユーザー別卸価格!F636+入力!$C$23),-入力!$C$24),ROUND(IF(入力!$C$21=1,ユーザー別卸価格!F636/(100-入力!$C$22)%,ユーザー別卸価格!F636+入力!$C$23),-入力!$C$24))),ユーザー別卸価格!F636))</f>
        <v>25100</v>
      </c>
      <c r="G636" s="119" t="str">
        <f>'6桁'!G636</f>
        <v>Q</v>
      </c>
      <c r="H636" s="118">
        <f>IF(ユーザー別卸価格!H636="","", IF(ISNUMBER(ユーザー別卸価格!H636),IF(入力!$C$25=1,ROUNDDOWN(IF(入力!$C$21=1,ユーザー別卸価格!H636/(100-入力!$C$22)%,ユーザー別卸価格!H636+入力!$C$23),-入力!$C$24),IF(入力!$C$25=2,ROUNDUP(IF(入力!$C$21=1,ユーザー別卸価格!H636/(100-入力!$C$22)%,ユーザー別卸価格!H636+入力!$C$23),-入力!$C$24),ROUND(IF(入力!$C$21=1,ユーザー別卸価格!H636/(100-入力!$C$22)%,ユーザー別卸価格!H636+入力!$C$23),-入力!$C$24))),ユーザー別卸価格!H636))</f>
        <v>25100</v>
      </c>
      <c r="I636" s="119" t="str">
        <f>'6桁'!I636</f>
        <v>Q</v>
      </c>
      <c r="J636" s="118">
        <f>IF(ユーザー別卸価格!J636="","", IF(ISNUMBER(ユーザー別卸価格!J636),IF(入力!$C$25=1,ROUNDDOWN(IF(入力!$C$21=1,ユーザー別卸価格!J636/(100-入力!$C$22)%,ユーザー別卸価格!J636+入力!$C$23),-入力!$C$24),IF(入力!$C$25=2,ROUNDUP(IF(入力!$C$21=1,ユーザー別卸価格!J636/(100-入力!$C$22)%,ユーザー別卸価格!J636+入力!$C$23),-入力!$C$24),ROUND(IF(入力!$C$21=1,ユーザー別卸価格!J636/(100-入力!$C$22)%,ユーザー別卸価格!J636+入力!$C$23),-入力!$C$24))),ユーザー別卸価格!J636))</f>
        <v>19600</v>
      </c>
      <c r="K636" s="119" t="str">
        <f>'6桁'!K636</f>
        <v>Q</v>
      </c>
      <c r="L636" s="118" t="str">
        <f>IF(ユーザー別卸価格!L636="","", IF(ISNUMBER(ユーザー別卸価格!L636),IF(入力!$C$25=1,ROUNDDOWN(IF(入力!$C$21=1,ユーザー別卸価格!L636/(100-入力!$C$22)%,ユーザー別卸価格!L636+入力!$C$23),-入力!$C$24),IF(入力!$C$25=2,ROUNDUP(IF(入力!$C$21=1,ユーザー別卸価格!L636/(100-入力!$C$22)%,ユーザー別卸価格!L636+入力!$C$23),-入力!$C$24),ROUND(IF(入力!$C$21=1,ユーザー別卸価格!L636/(100-入力!$C$22)%,ユーザー別卸価格!L636+入力!$C$23),-入力!$C$24))),ユーザー別卸価格!L636))</f>
        <v/>
      </c>
      <c r="M636" s="127">
        <f>'6桁'!M636</f>
        <v>0</v>
      </c>
      <c r="N636" s="118" t="str">
        <f>IF(ユーザー別卸価格!N636="","", IF(ISNUMBER(ユーザー別卸価格!N636),IF(入力!$C$25=1,ROUNDDOWN(IF(入力!$C$21=1,ユーザー別卸価格!N636/(100-入力!$C$22)%,ユーザー別卸価格!N636+入力!$C$23),-入力!$C$24),IF(入力!$C$25=2,ROUNDUP(IF(入力!$C$21=1,ユーザー別卸価格!N636/(100-入力!$C$22)%,ユーザー別卸価格!N636+入力!$C$23),-入力!$C$24),ROUND(IF(入力!$C$21=1,ユーザー別卸価格!N636/(100-入力!$C$22)%,ユーザー別卸価格!N636+入力!$C$23),-入力!$C$24))),ユーザー別卸価格!N636))</f>
        <v/>
      </c>
      <c r="O636" s="119">
        <f>'6桁'!O636</f>
        <v>0</v>
      </c>
      <c r="P636" s="178" t="str">
        <f>IF(ユーザー別卸価格!P636="","", IF(ISNUMBER(ユーザー別卸価格!P636),IF(入力!$C$25=1,ROUNDDOWN(IF(入力!$C$21=1,ユーザー別卸価格!P636/(100-入力!$C$22)%,ユーザー別卸価格!P636+入力!$C$23),-入力!$C$24),IF(入力!$C$25=2,ROUNDUP(IF(入力!$C$21=1,ユーザー別卸価格!P636/(100-入力!$C$22)%,ユーザー別卸価格!P636+入力!$C$23),-入力!$C$24),ROUND(IF(入力!$C$21=1,ユーザー別卸価格!P636/(100-入力!$C$22)%,ユーザー別卸価格!P636+入力!$C$23),-入力!$C$24))),ユーザー別卸価格!P636))</f>
        <v/>
      </c>
      <c r="Q636" s="119">
        <f>'6桁'!Q636</f>
        <v>0</v>
      </c>
      <c r="R636" s="118" t="str">
        <f>IF(ユーザー別卸価格!R636="","", IF(ISNUMBER(ユーザー別卸価格!R636),IF(入力!$C$25=1,ROUNDDOWN(IF(入力!$C$21=1,ユーザー別卸価格!R636/(100-入力!$C$22)%,ユーザー別卸価格!R636+入力!$C$23),-入力!$C$24),IF(入力!$C$25=2,ROUNDUP(IF(入力!$C$21=1,ユーザー別卸価格!R636/(100-入力!$C$22)%,ユーザー別卸価格!R636+入力!$C$23),-入力!$C$24),ROUND(IF(入力!$C$21=1,ユーザー別卸価格!R636/(100-入力!$C$22)%,ユーザー別卸価格!R636+入力!$C$23),-入力!$C$24))),ユーザー別卸価格!R636))</f>
        <v/>
      </c>
      <c r="S636" s="179">
        <f>'6桁'!S636</f>
        <v>0</v>
      </c>
      <c r="T636" s="118" t="str">
        <f>IF(ユーザー別卸価格!T636="","", IF(ISNUMBER(ユーザー別卸価格!T636),IF(入力!$C$25=1,ROUNDDOWN(IF(入力!$C$21=1,ユーザー別卸価格!T636/(100-入力!$C$22)%,ユーザー別卸価格!T636+入力!$C$23),-入力!$C$24),IF(入力!$C$25=2,ROUNDUP(IF(入力!$C$21=1,ユーザー別卸価格!T636/(100-入力!$C$22)%,ユーザー別卸価格!T636+入力!$C$23),-入力!$C$24),ROUND(IF(入力!$C$21=1,ユーザー別卸価格!T636/(100-入力!$C$22)%,ユーザー別卸価格!T636+入力!$C$23),-入力!$C$24))),ユーザー別卸価格!T636))</f>
        <v/>
      </c>
      <c r="U636" s="179">
        <f>'6桁'!U636</f>
        <v>0</v>
      </c>
      <c r="V636" s="74"/>
      <c r="W636" s="180"/>
      <c r="X636" s="74"/>
      <c r="Y636" s="180"/>
    </row>
    <row r="637" spans="2:25" ht="18" customHeight="1">
      <c r="B637" s="122" t="s">
        <v>934</v>
      </c>
    </row>
    <row r="638" spans="2:25" ht="13.5" customHeight="1"/>
    <row r="639" spans="2:25" s="239" customFormat="1" ht="20.100000000000001" customHeight="1" thickBot="1">
      <c r="B639" s="238" t="s">
        <v>95</v>
      </c>
      <c r="F639" s="240"/>
      <c r="H639" s="240"/>
      <c r="J639" s="240"/>
      <c r="L639" s="240"/>
      <c r="N639" s="240"/>
      <c r="P639" s="240"/>
      <c r="R639" s="240"/>
      <c r="T639" s="240"/>
      <c r="V639" s="240"/>
      <c r="X639" s="240"/>
    </row>
    <row r="640" spans="2:25" ht="20.100000000000001" customHeight="1" thickBot="1">
      <c r="B640" s="619"/>
      <c r="C640" s="595"/>
      <c r="D640" s="400"/>
      <c r="E640" s="400"/>
      <c r="F640" s="531" t="s">
        <v>453</v>
      </c>
      <c r="G640" s="532"/>
      <c r="H640" s="532"/>
      <c r="I640" s="533"/>
      <c r="J640" s="103"/>
      <c r="K640" s="371"/>
      <c r="L640" s="10"/>
      <c r="M640" s="371"/>
      <c r="N640" s="10"/>
      <c r="O640" s="371"/>
      <c r="P640" s="10"/>
      <c r="Q640" s="371"/>
      <c r="R640" s="10"/>
      <c r="S640" s="371"/>
      <c r="T640" s="10"/>
      <c r="U640" s="371"/>
      <c r="V640" s="10"/>
      <c r="W640" s="371"/>
      <c r="X640" s="10"/>
      <c r="Y640" s="371"/>
    </row>
    <row r="641" spans="2:27" ht="20.100000000000001" customHeight="1" thickBot="1">
      <c r="B641" s="597" t="s">
        <v>41</v>
      </c>
      <c r="C641" s="599" t="s">
        <v>157</v>
      </c>
      <c r="D641" s="600"/>
      <c r="E641" s="601"/>
      <c r="F641" s="622" t="s">
        <v>97</v>
      </c>
      <c r="G641" s="623"/>
      <c r="H641" s="623"/>
      <c r="I641" s="624"/>
      <c r="J641" s="105"/>
      <c r="K641" s="327"/>
      <c r="M641" s="327"/>
      <c r="O641" s="327"/>
      <c r="Q641" s="327"/>
      <c r="S641" s="327"/>
    </row>
    <row r="642" spans="2:27" ht="20.100000000000001" customHeight="1" thickBot="1">
      <c r="B642" s="597"/>
      <c r="C642" s="599" t="s">
        <v>159</v>
      </c>
      <c r="D642" s="600"/>
      <c r="E642" s="601"/>
      <c r="F642" s="622" t="s">
        <v>816</v>
      </c>
      <c r="G642" s="624"/>
      <c r="H642" s="622" t="s">
        <v>821</v>
      </c>
      <c r="I642" s="623"/>
      <c r="J642" s="105"/>
      <c r="K642" s="327"/>
      <c r="M642" s="327"/>
      <c r="O642" s="327"/>
      <c r="Q642" s="327"/>
      <c r="S642" s="327"/>
    </row>
    <row r="643" spans="2:27" ht="20.100000000000001" customHeight="1" thickBot="1">
      <c r="B643" s="597"/>
      <c r="C643" s="599" t="s">
        <v>513</v>
      </c>
      <c r="D643" s="600"/>
      <c r="E643" s="601"/>
      <c r="F643" s="622" t="s">
        <v>884</v>
      </c>
      <c r="G643" s="624"/>
      <c r="H643" s="622"/>
      <c r="I643" s="623"/>
      <c r="J643" s="105"/>
      <c r="K643" s="327"/>
      <c r="M643" s="327"/>
      <c r="O643" s="327"/>
      <c r="Q643" s="327"/>
      <c r="S643" s="327"/>
    </row>
    <row r="644" spans="2:27" ht="20.100000000000001" customHeight="1" thickBot="1">
      <c r="B644" s="598"/>
      <c r="C644" s="599" t="s">
        <v>164</v>
      </c>
      <c r="D644" s="600"/>
      <c r="E644" s="601"/>
      <c r="F644" s="622" t="s">
        <v>793</v>
      </c>
      <c r="G644" s="624"/>
      <c r="H644" s="622" t="s">
        <v>793</v>
      </c>
      <c r="I644" s="623"/>
      <c r="J644" s="105"/>
      <c r="K644" s="327"/>
      <c r="M644" s="327"/>
      <c r="O644" s="327"/>
      <c r="Q644" s="327"/>
      <c r="S644" s="327"/>
    </row>
    <row r="645" spans="2:27" ht="30" customHeight="1">
      <c r="B645" s="630">
        <v>14</v>
      </c>
      <c r="C645" s="534" t="s">
        <v>814</v>
      </c>
      <c r="D645" s="637"/>
      <c r="E645" s="535"/>
      <c r="F645" s="75">
        <f>IF(ユーザー別卸価格!F645="","", IF(ISNUMBER(ユーザー別卸価格!F645),IF(入力!$C$25=1,ROUNDDOWN(IF(入力!$C$21=1,ユーザー別卸価格!F645/(100-入力!$C$22)%,ユーザー別卸価格!F645+入力!$C$23),-入力!$C$24),IF(入力!$C$25=2,ROUNDUP(IF(入力!$C$21=1,ユーザー別卸価格!F645/(100-入力!$C$22)%,ユーザー別卸価格!F645+入力!$C$23),-入力!$C$24),ROUND(IF(入力!$C$21=1,ユーザー別卸価格!F645/(100-入力!$C$22)%,ユーザー別卸価格!F645+入力!$C$23),-入力!$C$24))),ユーザー別卸価格!F645))</f>
        <v>17900</v>
      </c>
      <c r="G645" s="57" t="str">
        <f>'6桁'!G645</f>
        <v>Q
DT3</v>
      </c>
      <c r="H645" s="638">
        <f>IF(ユーザー別卸価格!H645="","", IF(ISNUMBER(ユーザー別卸価格!H645),IF(入力!$C$25=1,ROUNDDOWN(IF(入力!$C$21=1,ユーザー別卸価格!H645/(100-入力!$C$22)%,ユーザー別卸価格!H645+入力!$C$23),-入力!$C$24),IF(入力!$C$25=2,ROUNDUP(IF(入力!$C$21=1,ユーザー別卸価格!H645/(100-入力!$C$22)%,ユーザー別卸価格!H645+入力!$C$23),-入力!$C$24),ROUND(IF(入力!$C$21=1,ユーザー別卸価格!H645/(100-入力!$C$22)%,ユーザー別卸価格!H645+入力!$C$23),-入力!$C$24))),ユーザー別卸価格!H645))</f>
        <v>17900</v>
      </c>
      <c r="I645" s="640" t="str">
        <f>'6桁'!I645</f>
        <v>Q</v>
      </c>
      <c r="J645" s="103"/>
      <c r="K645" s="123"/>
      <c r="M645" s="123"/>
      <c r="N645" s="10"/>
      <c r="O645" s="123"/>
      <c r="P645" s="10"/>
      <c r="Q645" s="123"/>
      <c r="R645" s="10"/>
      <c r="S645" s="123"/>
    </row>
    <row r="646" spans="2:27" ht="30" customHeight="1">
      <c r="B646" s="632"/>
      <c r="C646" s="615"/>
      <c r="D646" s="616"/>
      <c r="E646" s="617"/>
      <c r="F646" s="398">
        <f>IF(ユーザー別卸価格!F646="","", IF(ISNUMBER(ユーザー別卸価格!F646),IF(入力!$C$25=1,ROUNDDOWN(IF(入力!$C$21=1,ユーザー別卸価格!F646/(100-入力!$C$22)%,ユーザー別卸価格!F646+入力!$C$23),-入力!$C$24),IF(入力!$C$25=2,ROUNDUP(IF(入力!$C$21=1,ユーザー別卸価格!F646/(100-入力!$C$22)%,ユーザー別卸価格!F646+入力!$C$23),-入力!$C$24),ROUND(IF(入力!$C$21=1,ユーザー別卸価格!F646/(100-入力!$C$22)%,ユーザー別卸価格!F646+入力!$C$23),-入力!$C$24))),ユーザー別卸価格!F646))</f>
        <v>17900</v>
      </c>
      <c r="G646" s="181" t="str">
        <f>'6桁'!G646</f>
        <v>Q
S</v>
      </c>
      <c r="H646" s="639" t="str">
        <f>IF(ユーザー別卸価格!H646="","", IF(ISNUMBER(ユーザー別卸価格!H646),IF(入力!$C$25=1,ROUNDDOWN(IF(入力!$C$21=1,ユーザー別卸価格!H646/(100-入力!$C$22)%,ユーザー別卸価格!H646+入力!$C$23),-入力!$C$24),IF(入力!$C$25=2,ROUNDUP(IF(入力!$C$21=1,ユーザー別卸価格!H646/(100-入力!$C$22)%,ユーザー別卸価格!H646+入力!$C$23),-入力!$C$24),ROUND(IF(入力!$C$21=1,ユーザー別卸価格!H646/(100-入力!$C$22)%,ユーザー別卸価格!H646+入力!$C$23),-入力!$C$24))),ユーザー別卸価格!H646))</f>
        <v/>
      </c>
      <c r="I646" s="641">
        <f>'6桁'!I646</f>
        <v>0</v>
      </c>
      <c r="J646" s="103"/>
      <c r="K646" s="123"/>
      <c r="M646" s="123"/>
      <c r="N646" s="10"/>
      <c r="O646" s="123"/>
      <c r="P646" s="10"/>
      <c r="Q646" s="123"/>
      <c r="R646" s="10"/>
      <c r="S646" s="123"/>
    </row>
    <row r="647" spans="2:27" ht="30" customHeight="1">
      <c r="B647" s="630">
        <v>13</v>
      </c>
      <c r="C647" s="553" t="s">
        <v>815</v>
      </c>
      <c r="D647" s="573"/>
      <c r="E647" s="554"/>
      <c r="F647" s="75">
        <f>IF(ユーザー別卸価格!F647="","", IF(ISNUMBER(ユーザー別卸価格!F647),IF(入力!$C$25=1,ROUNDDOWN(IF(入力!$C$21=1,ユーザー別卸価格!F647/(100-入力!$C$22)%,ユーザー別卸価格!F647+入力!$C$23),-入力!$C$24),IF(入力!$C$25=2,ROUNDUP(IF(入力!$C$21=1,ユーザー別卸価格!F647/(100-入力!$C$22)%,ユーザー別卸価格!F647+入力!$C$23),-入力!$C$24),ROUND(IF(入力!$C$21=1,ユーザー別卸価格!F647/(100-入力!$C$22)%,ユーザー別卸価格!F647+入力!$C$23),-入力!$C$24))),ユーザー別卸価格!F647))</f>
        <v>15200</v>
      </c>
      <c r="G647" s="57" t="str">
        <f>'6桁'!G647</f>
        <v>Q
DT3</v>
      </c>
      <c r="H647" s="652">
        <f>IF(ユーザー別卸価格!H647="","", IF(ISNUMBER(ユーザー別卸価格!H647),IF(入力!$C$25=1,ROUNDDOWN(IF(入力!$C$21=1,ユーザー別卸価格!H647/(100-入力!$C$22)%,ユーザー別卸価格!H647+入力!$C$23),-入力!$C$24),IF(入力!$C$25=2,ROUNDUP(IF(入力!$C$21=1,ユーザー別卸価格!H647/(100-入力!$C$22)%,ユーザー別卸価格!H647+入力!$C$23),-入力!$C$24),ROUND(IF(入力!$C$21=1,ユーザー別卸価格!H647/(100-入力!$C$22)%,ユーザー別卸価格!H647+入力!$C$23),-入力!$C$24))),ユーザー別卸価格!H647))</f>
        <v>15200</v>
      </c>
      <c r="I647" s="654" t="str">
        <f>'6桁'!I647</f>
        <v>Q</v>
      </c>
      <c r="J647" s="103"/>
      <c r="K647" s="123"/>
      <c r="M647" s="123"/>
      <c r="N647" s="10"/>
      <c r="O647" s="123"/>
      <c r="P647" s="10"/>
      <c r="Q647" s="123"/>
      <c r="R647" s="10"/>
      <c r="S647" s="123"/>
    </row>
    <row r="648" spans="2:27" ht="30" customHeight="1" thickBot="1">
      <c r="B648" s="651"/>
      <c r="C648" s="538"/>
      <c r="D648" s="618"/>
      <c r="E648" s="539"/>
      <c r="F648" s="15">
        <f>IF(ユーザー別卸価格!F648="","", IF(ISNUMBER(ユーザー別卸価格!F648),IF(入力!$C$25=1,ROUNDDOWN(IF(入力!$C$21=1,ユーザー別卸価格!F648/(100-入力!$C$22)%,ユーザー別卸価格!F648+入力!$C$23),-入力!$C$24),IF(入力!$C$25=2,ROUNDUP(IF(入力!$C$21=1,ユーザー別卸価格!F648/(100-入力!$C$22)%,ユーザー別卸価格!F648+入力!$C$23),-入力!$C$24),ROUND(IF(入力!$C$21=1,ユーザー別卸価格!F648/(100-入力!$C$22)%,ユーザー別卸価格!F648+入力!$C$23),-入力!$C$24))),ユーザー別卸価格!F648))</f>
        <v>15200</v>
      </c>
      <c r="G648" s="31" t="str">
        <f>'6桁'!G648</f>
        <v>Q
S</v>
      </c>
      <c r="H648" s="653" t="str">
        <f>IF(ユーザー別卸価格!H648="","", IF(ISNUMBER(ユーザー別卸価格!H648),IF(入力!$C$25=1,ROUNDDOWN(IF(入力!$C$21=1,ユーザー別卸価格!H648/(100-入力!$C$22)%,ユーザー別卸価格!H648+入力!$C$23),-入力!$C$24),IF(入力!$C$25=2,ROUNDUP(IF(入力!$C$21=1,ユーザー別卸価格!H648/(100-入力!$C$22)%,ユーザー別卸価格!H648+入力!$C$23),-入力!$C$24),ROUND(IF(入力!$C$21=1,ユーザー別卸価格!H648/(100-入力!$C$22)%,ユーザー別卸価格!H648+入力!$C$23),-入力!$C$24))),ユーザー別卸価格!H648))</f>
        <v/>
      </c>
      <c r="I648" s="655">
        <f>'6桁'!I648</f>
        <v>0</v>
      </c>
      <c r="J648" s="103"/>
      <c r="K648" s="123"/>
      <c r="M648" s="123"/>
      <c r="N648" s="10"/>
      <c r="O648" s="123"/>
      <c r="P648" s="10"/>
      <c r="Q648" s="123"/>
      <c r="R648" s="10"/>
      <c r="S648" s="123"/>
    </row>
    <row r="649" spans="2:27" ht="21.75" customHeight="1">
      <c r="B649" s="122"/>
    </row>
    <row r="650" spans="2:27" ht="13.5" customHeight="1"/>
    <row r="652" spans="2:27" ht="14.25" customHeight="1" thickBot="1"/>
    <row r="653" spans="2:27" ht="20.25" thickTop="1" thickBot="1">
      <c r="B653" s="518" t="s">
        <v>520</v>
      </c>
      <c r="C653" s="519"/>
      <c r="D653" s="519"/>
      <c r="E653" s="519"/>
      <c r="F653" s="519"/>
      <c r="G653" s="519"/>
      <c r="H653" s="519"/>
      <c r="I653" s="519"/>
      <c r="J653" s="519"/>
      <c r="K653" s="519"/>
      <c r="L653" s="519"/>
      <c r="M653" s="519"/>
      <c r="N653" s="519"/>
      <c r="O653" s="519"/>
      <c r="P653" s="519"/>
      <c r="Q653" s="519"/>
      <c r="R653" s="519"/>
      <c r="S653" s="519"/>
      <c r="T653" s="519"/>
      <c r="U653" s="519"/>
      <c r="V653" s="519"/>
      <c r="W653" s="519"/>
      <c r="X653" s="519"/>
      <c r="Y653" s="519"/>
      <c r="Z653" s="519"/>
      <c r="AA653" s="520"/>
    </row>
    <row r="654" spans="2:27" ht="14.25" thickTop="1">
      <c r="C654" s="40"/>
      <c r="D654" s="40"/>
      <c r="E654" s="40"/>
      <c r="F654" s="79"/>
      <c r="H654" s="79"/>
      <c r="K654" s="52"/>
      <c r="M654" s="52"/>
      <c r="Q654" s="52"/>
    </row>
    <row r="655" spans="2:27" ht="14.25" thickBot="1">
      <c r="B655" s="11"/>
    </row>
    <row r="656" spans="2:27" ht="20.100000000000001" customHeight="1" thickBot="1">
      <c r="B656" s="498" t="s">
        <v>524</v>
      </c>
      <c r="C656" s="606"/>
      <c r="D656" s="499"/>
      <c r="E656" s="506" t="s">
        <v>1127</v>
      </c>
      <c r="F656" s="637"/>
      <c r="G656" s="535"/>
      <c r="H656" s="531" t="s">
        <v>453</v>
      </c>
      <c r="I656" s="532"/>
      <c r="J656" s="532"/>
      <c r="K656" s="532"/>
      <c r="L656" s="532"/>
      <c r="M656" s="533"/>
      <c r="N656" s="531" t="s">
        <v>455</v>
      </c>
      <c r="O656" s="532"/>
      <c r="P656" s="532"/>
      <c r="Q656" s="533"/>
      <c r="X656" s="4"/>
    </row>
    <row r="657" spans="2:24" ht="39.950000000000003" customHeight="1">
      <c r="B657" s="500"/>
      <c r="C657" s="605"/>
      <c r="D657" s="501"/>
      <c r="E657" s="547"/>
      <c r="F657" s="547"/>
      <c r="G657" s="537"/>
      <c r="H657" s="516" t="s">
        <v>2041</v>
      </c>
      <c r="I657" s="507"/>
      <c r="J657" s="516" t="s">
        <v>792</v>
      </c>
      <c r="K657" s="507"/>
      <c r="L657" s="516" t="s">
        <v>794</v>
      </c>
      <c r="M657" s="507"/>
      <c r="N657" s="516" t="s">
        <v>797</v>
      </c>
      <c r="O657" s="507"/>
      <c r="P657" s="516" t="s">
        <v>788</v>
      </c>
      <c r="Q657" s="507"/>
      <c r="X657" s="4"/>
    </row>
    <row r="658" spans="2:24" ht="20.100000000000001" customHeight="1" thickBot="1">
      <c r="B658" s="558"/>
      <c r="C658" s="656"/>
      <c r="D658" s="559"/>
      <c r="E658" s="618"/>
      <c r="F658" s="618"/>
      <c r="G658" s="539"/>
      <c r="H658" s="514" t="s">
        <v>793</v>
      </c>
      <c r="I658" s="515"/>
      <c r="J658" s="514" t="s">
        <v>793</v>
      </c>
      <c r="K658" s="515"/>
      <c r="L658" s="438"/>
      <c r="M658" s="439"/>
      <c r="N658" s="514" t="s">
        <v>793</v>
      </c>
      <c r="O658" s="515"/>
      <c r="P658" s="514" t="s">
        <v>822</v>
      </c>
      <c r="Q658" s="515"/>
      <c r="X658" s="4"/>
    </row>
    <row r="659" spans="2:24" ht="30" customHeight="1">
      <c r="B659" s="645" t="s">
        <v>2042</v>
      </c>
      <c r="C659" s="646"/>
      <c r="D659" s="647"/>
      <c r="E659" s="645" t="s">
        <v>1128</v>
      </c>
      <c r="F659" s="646"/>
      <c r="G659" s="647"/>
      <c r="H659" s="91" t="str">
        <f>IF(ユーザー別卸価格!H659="","", IF(ISNUMBER(ユーザー別卸価格!H659),IF(入力!$C$25=1,ROUNDDOWN(IF(入力!$C$21=1,ユーザー別卸価格!H659/(100-入力!$C$22)%,ユーザー別卸価格!H659+入力!$C$23),-入力!$C$24),IF(入力!$C$25=2,ROUNDUP(IF(入力!$C$21=1,ユーザー別卸価格!H659/(100-入力!$C$22)%,ユーザー別卸価格!H659+入力!$C$23),-入力!$C$24),ROUND(IF(入力!$C$21=1,ユーザー別卸価格!H659/(100-入力!$C$22)%,ユーザー別卸価格!H659+入力!$C$23),-入力!$C$24))),ユーザー別卸価格!H659))</f>
        <v/>
      </c>
      <c r="I659" s="125">
        <f>'6桁'!I659</f>
        <v>0</v>
      </c>
      <c r="J659" s="91" t="str">
        <f>IF(ユーザー別卸価格!J659="","", IF(ISNUMBER(ユーザー別卸価格!J659),IF(入力!$C$25=1,ROUNDDOWN(IF(入力!$C$21=1,ユーザー別卸価格!J659/(100-入力!$C$22)%,ユーザー別卸価格!J659+入力!$C$23),-入力!$C$24),IF(入力!$C$25=2,ROUNDUP(IF(入力!$C$21=1,ユーザー別卸価格!J659/(100-入力!$C$22)%,ユーザー別卸価格!J659+入力!$C$23),-入力!$C$24),ROUND(IF(入力!$C$21=1,ユーザー別卸価格!J659/(100-入力!$C$22)%,ユーザー別卸価格!J659+入力!$C$23),-入力!$C$24))),ユーザー別卸価格!J659))</f>
        <v/>
      </c>
      <c r="K659" s="125">
        <f>'6桁'!K659</f>
        <v>0</v>
      </c>
      <c r="L659" s="182">
        <f>IF(ユーザー別卸価格!L659="","", IF(ISNUMBER(ユーザー別卸価格!L659),IF(入力!$C$25=1,ROUNDDOWN(IF(入力!$C$21=1,ユーザー別卸価格!L659/(100-入力!$C$22)%,ユーザー別卸価格!L659+入力!$C$23),-入力!$C$24),IF(入力!$C$25=2,ROUNDUP(IF(入力!$C$21=1,ユーザー別卸価格!L659/(100-入力!$C$22)%,ユーザー別卸価格!L659+入力!$C$23),-入力!$C$24),ROUND(IF(入力!$C$21=1,ユーザー別卸価格!L659/(100-入力!$C$22)%,ユーザー別卸価格!L659+入力!$C$23),-入力!$C$24))),ユーザー別卸価格!L659))</f>
        <v>8500</v>
      </c>
      <c r="M659" s="125">
        <f>'6桁'!M659</f>
        <v>0</v>
      </c>
      <c r="N659" s="457" t="str">
        <f>IF(ユーザー別卸価格!N659="","", IF(ISNUMBER(ユーザー別卸価格!N659),IF(入力!$E$25=1,ROUNDDOWN(IF(入力!$E$21=1,ユーザー別卸価格!N659/(100-入力!$E$22)%,ユーザー別卸価格!N659+入力!$E$23),-入力!$E$24),IF(入力!$E$25=2,ROUNDUP(IF(入力!$E$21=1,ユーザー別卸価格!N659/(100-入力!$E$22)%,ユーザー別卸価格!N659+入力!$E$23),-入力!$E$24),ROUND(IF(入力!$E$21=1,ユーザー別卸価格!N659/(100-入力!$E$22)%,ユーザー別卸価格!N659+入力!$E$23),-入力!$E$24))),ユーザー別卸価格!N659))</f>
        <v/>
      </c>
      <c r="O659" s="124">
        <f>'6桁'!O659</f>
        <v>0</v>
      </c>
      <c r="P659" s="457" t="str">
        <f>IF(ユーザー別卸価格!P659="","", IF(ISNUMBER(ユーザー別卸価格!P659),IF(入力!$E$25=1,ROUNDDOWN(IF(入力!$E$21=1,ユーザー別卸価格!P659/(100-入力!$E$22)%,ユーザー別卸価格!P659+入力!$E$23),-入力!$E$24),IF(入力!$E$25=2,ROUNDUP(IF(入力!$E$21=1,ユーザー別卸価格!P659/(100-入力!$E$22)%,ユーザー別卸価格!P659+入力!$E$23),-入力!$E$24),ROUND(IF(入力!$E$21=1,ユーザー別卸価格!P659/(100-入力!$E$22)%,ユーザー別卸価格!P659+入力!$E$23),-入力!$E$24))),ユーザー別卸価格!P659))</f>
        <v/>
      </c>
      <c r="Q659" s="106">
        <f>'6桁'!Q659</f>
        <v>0</v>
      </c>
      <c r="X659" s="4"/>
    </row>
    <row r="660" spans="2:24" ht="30" customHeight="1">
      <c r="B660" s="648" t="s">
        <v>2043</v>
      </c>
      <c r="C660" s="649"/>
      <c r="D660" s="650"/>
      <c r="E660" s="648" t="s">
        <v>1129</v>
      </c>
      <c r="F660" s="649"/>
      <c r="G660" s="650"/>
      <c r="H660" s="94" t="str">
        <f>IF(ユーザー別卸価格!H660="","", IF(ISNUMBER(ユーザー別卸価格!H660),IF(入力!$C$25=1,ROUNDDOWN(IF(入力!$C$21=1,ユーザー別卸価格!H660/(100-入力!$C$22)%,ユーザー別卸価格!H660+入力!$C$23),-入力!$C$24),IF(入力!$C$25=2,ROUNDUP(IF(入力!$C$21=1,ユーザー別卸価格!H660/(100-入力!$C$22)%,ユーザー別卸価格!H660+入力!$C$23),-入力!$C$24),ROUND(IF(入力!$C$21=1,ユーザー別卸価格!H660/(100-入力!$C$22)%,ユーザー別卸価格!H660+入力!$C$23),-入力!$C$24))),ユーザー別卸価格!H660))</f>
        <v/>
      </c>
      <c r="I660" s="360">
        <f>'6桁'!I660</f>
        <v>0</v>
      </c>
      <c r="J660" s="94" t="str">
        <f>IF(ユーザー別卸価格!J660="","", IF(ISNUMBER(ユーザー別卸価格!J660),IF(入力!$C$25=1,ROUNDDOWN(IF(入力!$C$21=1,ユーザー別卸価格!J660/(100-入力!$C$22)%,ユーザー別卸価格!J660+入力!$C$23),-入力!$C$24),IF(入力!$C$25=2,ROUNDUP(IF(入力!$C$21=1,ユーザー別卸価格!J660/(100-入力!$C$22)%,ユーザー別卸価格!J660+入力!$C$23),-入力!$C$24),ROUND(IF(入力!$C$21=1,ユーザー別卸価格!J660/(100-入力!$C$22)%,ユーザー別卸価格!J660+入力!$C$23),-入力!$C$24))),ユーザー別卸価格!J660))</f>
        <v/>
      </c>
      <c r="K660" s="360">
        <f>'6桁'!K660</f>
        <v>0</v>
      </c>
      <c r="L660" s="194">
        <f>IF(ユーザー別卸価格!L660="","", IF(ISNUMBER(ユーザー別卸価格!L660),IF(入力!$C$25=1,ROUNDDOWN(IF(入力!$C$21=1,ユーザー別卸価格!L660/(100-入力!$C$22)%,ユーザー別卸価格!L660+入力!$C$23),-入力!$C$24),IF(入力!$C$25=2,ROUNDUP(IF(入力!$C$21=1,ユーザー別卸価格!L660/(100-入力!$C$22)%,ユーザー別卸価格!L660+入力!$C$23),-入力!$C$24),ROUND(IF(入力!$C$21=1,ユーザー別卸価格!L660/(100-入力!$C$22)%,ユーザー別卸価格!L660+入力!$C$23),-入力!$C$24))),ユーザー別卸価格!L660))</f>
        <v>8500</v>
      </c>
      <c r="M660" s="360" t="str">
        <f>'6桁'!M660</f>
        <v>※</v>
      </c>
      <c r="N660" s="475" t="str">
        <f>IF(ユーザー別卸価格!N660="","", IF(ISNUMBER(ユーザー別卸価格!N660),IF(入力!$E$25=1,ROUNDDOWN(IF(入力!$E$21=1,ユーザー別卸価格!N660/(100-入力!$E$22)%,ユーザー別卸価格!N660+入力!$E$23),-入力!$E$24),IF(入力!$E$25=2,ROUNDUP(IF(入力!$E$21=1,ユーザー別卸価格!N660/(100-入力!$E$22)%,ユーザー別卸価格!N660+入力!$E$23),-入力!$E$24),ROUND(IF(入力!$E$21=1,ユーザー別卸価格!N660/(100-入力!$E$22)%,ユーザー別卸価格!N660+入力!$E$23),-入力!$E$24))),ユーザー別卸価格!N660))</f>
        <v/>
      </c>
      <c r="O660" s="133">
        <f>'6桁'!O660</f>
        <v>0</v>
      </c>
      <c r="P660" s="475" t="str">
        <f>IF(ユーザー別卸価格!P660="","", IF(ISNUMBER(ユーザー別卸価格!P660),IF(入力!$E$25=1,ROUNDDOWN(IF(入力!$E$21=1,ユーザー別卸価格!P660/(100-入力!$E$22)%,ユーザー別卸価格!P660+入力!$E$23),-入力!$E$24),IF(入力!$E$25=2,ROUNDUP(IF(入力!$E$21=1,ユーザー別卸価格!P660/(100-入力!$E$22)%,ユーザー別卸価格!P660+入力!$E$23),-入力!$E$24),ROUND(IF(入力!$E$21=1,ユーザー別卸価格!P660/(100-入力!$E$22)%,ユーザー別卸価格!P660+入力!$E$23),-入力!$E$24))),ユーザー別卸価格!P660))</f>
        <v/>
      </c>
      <c r="Q660" s="288">
        <f>'6桁'!Q660</f>
        <v>0</v>
      </c>
      <c r="X660" s="4"/>
    </row>
    <row r="661" spans="2:24" ht="30" customHeight="1">
      <c r="B661" s="648" t="s">
        <v>2043</v>
      </c>
      <c r="C661" s="649"/>
      <c r="D661" s="650"/>
      <c r="E661" s="648" t="s">
        <v>1130</v>
      </c>
      <c r="F661" s="649"/>
      <c r="G661" s="650"/>
      <c r="H661" s="95" t="str">
        <f>IF(ユーザー別卸価格!H661="","", IF(ISNUMBER(ユーザー別卸価格!H661),IF(入力!$C$25=1,ROUNDDOWN(IF(入力!$C$21=1,ユーザー別卸価格!H661/(100-入力!$C$22)%,ユーザー別卸価格!H661+入力!$C$23),-入力!$C$24),IF(入力!$C$25=2,ROUNDUP(IF(入力!$C$21=1,ユーザー別卸価格!H661/(100-入力!$C$22)%,ユーザー別卸価格!H661+入力!$C$23),-入力!$C$24),ROUND(IF(入力!$C$21=1,ユーザー別卸価格!H661/(100-入力!$C$22)%,ユーザー別卸価格!H661+入力!$C$23),-入力!$C$24))),ユーザー別卸価格!H661))</f>
        <v/>
      </c>
      <c r="I661" s="96">
        <f>'6桁'!I661</f>
        <v>0</v>
      </c>
      <c r="J661" s="95" t="str">
        <f>IF(ユーザー別卸価格!J661="","", IF(ISNUMBER(ユーザー別卸価格!J661),IF(入力!$C$25=1,ROUNDDOWN(IF(入力!$C$21=1,ユーザー別卸価格!J661/(100-入力!$C$22)%,ユーザー別卸価格!J661+入力!$C$23),-入力!$C$24),IF(入力!$C$25=2,ROUNDUP(IF(入力!$C$21=1,ユーザー別卸価格!J661/(100-入力!$C$22)%,ユーザー別卸価格!J661+入力!$C$23),-入力!$C$24),ROUND(IF(入力!$C$21=1,ユーザー別卸価格!J661/(100-入力!$C$22)%,ユーザー別卸価格!J661+入力!$C$23),-入力!$C$24))),ユーザー別卸価格!J661))</f>
        <v/>
      </c>
      <c r="K661" s="96">
        <f>'6桁'!K661</f>
        <v>0</v>
      </c>
      <c r="L661" s="183">
        <f>IF(ユーザー別卸価格!L661="","", IF(ISNUMBER(ユーザー別卸価格!L661),IF(入力!$C$25=1,ROUNDDOWN(IF(入力!$C$21=1,ユーザー別卸価格!L661/(100-入力!$C$22)%,ユーザー別卸価格!L661+入力!$C$23),-入力!$C$24),IF(入力!$C$25=2,ROUNDUP(IF(入力!$C$21=1,ユーザー別卸価格!L661/(100-入力!$C$22)%,ユーザー別卸価格!L661+入力!$C$23),-入力!$C$24),ROUND(IF(入力!$C$21=1,ユーザー別卸価格!L661/(100-入力!$C$22)%,ユーザー別卸価格!L661+入力!$C$23),-入力!$C$24))),ユーザー別卸価格!L661))</f>
        <v>9500</v>
      </c>
      <c r="M661" s="96" t="str">
        <f>'6桁'!M661</f>
        <v>※</v>
      </c>
      <c r="N661" s="456" t="str">
        <f>IF(ユーザー別卸価格!N661="","", IF(ISNUMBER(ユーザー別卸価格!N661),IF(入力!$E$25=1,ROUNDDOWN(IF(入力!$E$21=1,ユーザー別卸価格!N661/(100-入力!$E$22)%,ユーザー別卸価格!N661+入力!$E$23),-入力!$E$24),IF(入力!$E$25=2,ROUNDUP(IF(入力!$E$21=1,ユーザー別卸価格!N661/(100-入力!$E$22)%,ユーザー別卸価格!N661+入力!$E$23),-入力!$E$24),ROUND(IF(入力!$E$21=1,ユーザー別卸価格!N661/(100-入力!$E$22)%,ユーザー別卸価格!N661+入力!$E$23),-入力!$E$24))),ユーザー別卸価格!N661))</f>
        <v/>
      </c>
      <c r="O661" s="126">
        <f>'6桁'!O661</f>
        <v>0</v>
      </c>
      <c r="P661" s="456" t="str">
        <f>IF(ユーザー別卸価格!P661="","", IF(ISNUMBER(ユーザー別卸価格!P661),IF(入力!$E$25=1,ROUNDDOWN(IF(入力!$E$21=1,ユーザー別卸価格!P661/(100-入力!$E$22)%,ユーザー別卸価格!P661+入力!$E$23),-入力!$E$24),IF(入力!$E$25=2,ROUNDUP(IF(入力!$E$21=1,ユーザー別卸価格!P661/(100-入力!$E$22)%,ユーザー別卸価格!P661+入力!$E$23),-入力!$E$24),ROUND(IF(入力!$E$21=1,ユーザー別卸価格!P661/(100-入力!$E$22)%,ユーザー別卸価格!P661+入力!$E$23),-入力!$E$24))),ユーザー別卸価格!P661))</f>
        <v/>
      </c>
      <c r="Q661" s="109">
        <f>'6桁'!Q661</f>
        <v>0</v>
      </c>
      <c r="X661" s="4"/>
    </row>
    <row r="662" spans="2:24" ht="30" customHeight="1">
      <c r="B662" s="657" t="s">
        <v>2044</v>
      </c>
      <c r="C662" s="658"/>
      <c r="D662" s="659"/>
      <c r="E662" s="657" t="s">
        <v>1129</v>
      </c>
      <c r="F662" s="658"/>
      <c r="G662" s="659"/>
      <c r="H662" s="111" t="str">
        <f>IF(ユーザー別卸価格!H662="","", IF(ISNUMBER(ユーザー別卸価格!H662),IF(入力!$C$25=1,ROUNDDOWN(IF(入力!$C$21=1,ユーザー別卸価格!H662/(100-入力!$C$22)%,ユーザー別卸価格!H662+入力!$C$23),-入力!$C$24),IF(入力!$C$25=2,ROUNDUP(IF(入力!$C$21=1,ユーザー別卸価格!H662/(100-入力!$C$22)%,ユーザー別卸価格!H662+入力!$C$23),-入力!$C$24),ROUND(IF(入力!$C$21=1,ユーザー別卸価格!H662/(100-入力!$C$22)%,ユーザー別卸価格!H662+入力!$C$23),-入力!$C$24))),ユーザー別卸価格!H662))</f>
        <v/>
      </c>
      <c r="I662" s="99">
        <f>'6桁'!I662</f>
        <v>0</v>
      </c>
      <c r="J662" s="111" t="str">
        <f>IF(ユーザー別卸価格!J662="","", IF(ISNUMBER(ユーザー別卸価格!J662),IF(入力!$C$25=1,ROUNDDOWN(IF(入力!$C$21=1,ユーザー別卸価格!J662/(100-入力!$C$22)%,ユーザー別卸価格!J662+入力!$C$23),-入力!$C$24),IF(入力!$C$25=2,ROUNDUP(IF(入力!$C$21=1,ユーザー別卸価格!J662/(100-入力!$C$22)%,ユーザー別卸価格!J662+入力!$C$23),-入力!$C$24),ROUND(IF(入力!$C$21=1,ユーザー別卸価格!J662/(100-入力!$C$22)%,ユーザー別卸価格!J662+入力!$C$23),-入力!$C$24))),ユーザー別卸価格!J662))</f>
        <v/>
      </c>
      <c r="K662" s="99">
        <f>'6桁'!K662</f>
        <v>0</v>
      </c>
      <c r="L662" s="184">
        <f>IF(ユーザー別卸価格!L662="","", IF(ISNUMBER(ユーザー別卸価格!L662),IF(入力!$C$25=1,ROUNDDOWN(IF(入力!$C$21=1,ユーザー別卸価格!L662/(100-入力!$C$22)%,ユーザー別卸価格!L662+入力!$C$23),-入力!$C$24),IF(入力!$C$25=2,ROUNDUP(IF(入力!$C$21=1,ユーザー別卸価格!L662/(100-入力!$C$22)%,ユーザー別卸価格!L662+入力!$C$23),-入力!$C$24),ROUND(IF(入力!$C$21=1,ユーザー別卸価格!L662/(100-入力!$C$22)%,ユーザー別卸価格!L662+入力!$C$23),-入力!$C$24))),ユーザー別卸価格!L662))</f>
        <v>12000</v>
      </c>
      <c r="M662" s="99">
        <f>'6桁'!M662</f>
        <v>0</v>
      </c>
      <c r="N662" s="458" t="str">
        <f>IF(ユーザー別卸価格!N662="","", IF(ISNUMBER(ユーザー別卸価格!N662),IF(入力!$E$25=1,ROUNDDOWN(IF(入力!$E$21=1,ユーザー別卸価格!N662/(100-入力!$E$22)%,ユーザー別卸価格!N662+入力!$E$23),-入力!$E$24),IF(入力!$E$25=2,ROUNDUP(IF(入力!$E$21=1,ユーザー別卸価格!N662/(100-入力!$E$22)%,ユーザー別卸価格!N662+入力!$E$23),-入力!$E$24),ROUND(IF(入力!$E$21=1,ユーザー別卸価格!N662/(100-入力!$E$22)%,ユーザー別卸価格!N662+入力!$E$23),-入力!$E$24))),ユーザー別卸価格!N662))</f>
        <v/>
      </c>
      <c r="O662" s="142">
        <f>'6桁'!O662</f>
        <v>0</v>
      </c>
      <c r="P662" s="458" t="str">
        <f>IF(ユーザー別卸価格!P662="","", IF(ISNUMBER(ユーザー別卸価格!P662),IF(入力!$E$25=1,ROUNDDOWN(IF(入力!$E$21=1,ユーザー別卸価格!P662/(100-入力!$E$22)%,ユーザー別卸価格!P662+入力!$E$23),-入力!$E$24),IF(入力!$E$25=2,ROUNDUP(IF(入力!$E$21=1,ユーザー別卸価格!P662/(100-入力!$E$22)%,ユーザー別卸価格!P662+入力!$E$23),-入力!$E$24),ROUND(IF(入力!$E$21=1,ユーザー別卸価格!P662/(100-入力!$E$22)%,ユーザー別卸価格!P662+入力!$E$23),-入力!$E$24))),ユーザー別卸価格!P662))</f>
        <v/>
      </c>
      <c r="Q662" s="113">
        <f>'6桁'!Q662</f>
        <v>0</v>
      </c>
      <c r="X662" s="4"/>
    </row>
    <row r="663" spans="2:24" ht="30" customHeight="1">
      <c r="B663" s="642" t="s">
        <v>2045</v>
      </c>
      <c r="C663" s="643"/>
      <c r="D663" s="644"/>
      <c r="E663" s="642" t="s">
        <v>1129</v>
      </c>
      <c r="F663" s="643"/>
      <c r="G663" s="644"/>
      <c r="H663" s="185" t="str">
        <f>IF(ユーザー別卸価格!H663="","", IF(ISNUMBER(ユーザー別卸価格!H663),IF(入力!$C$25=1,ROUNDDOWN(IF(入力!$C$21=1,ユーザー別卸価格!H663/(100-入力!$C$22)%,ユーザー別卸価格!H663+入力!$C$23),-入力!$C$24),IF(入力!$C$25=2,ROUNDUP(IF(入力!$C$21=1,ユーザー別卸価格!H663/(100-入力!$C$22)%,ユーザー別卸価格!H663+入力!$C$23),-入力!$C$24),ROUND(IF(入力!$C$21=1,ユーザー別卸価格!H663/(100-入力!$C$22)%,ユーザー別卸価格!H663+入力!$C$23),-入力!$C$24))),ユーザー別卸価格!H663))</f>
        <v/>
      </c>
      <c r="I663" s="186">
        <f>'6桁'!I663</f>
        <v>0</v>
      </c>
      <c r="J663" s="185" t="str">
        <f>IF(ユーザー別卸価格!J663="","", IF(ISNUMBER(ユーザー別卸価格!J663),IF(入力!$C$25=1,ROUNDDOWN(IF(入力!$C$21=1,ユーザー別卸価格!J663/(100-入力!$C$22)%,ユーザー別卸価格!J663+入力!$C$23),-入力!$C$24),IF(入力!$C$25=2,ROUNDUP(IF(入力!$C$21=1,ユーザー別卸価格!J663/(100-入力!$C$22)%,ユーザー別卸価格!J663+入力!$C$23),-入力!$C$24),ROUND(IF(入力!$C$21=1,ユーザー別卸価格!J663/(100-入力!$C$22)%,ユーザー別卸価格!J663+入力!$C$23),-入力!$C$24))),ユーザー別卸価格!J663))</f>
        <v/>
      </c>
      <c r="K663" s="186">
        <f>'6桁'!K663</f>
        <v>0</v>
      </c>
      <c r="L663" s="187">
        <f>IF(ユーザー別卸価格!L663="","", IF(ISNUMBER(ユーザー別卸価格!L663),IF(入力!$C$25=1,ROUNDDOWN(IF(入力!$C$21=1,ユーザー別卸価格!L663/(100-入力!$C$22)%,ユーザー別卸価格!L663+入力!$C$23),-入力!$C$24),IF(入力!$C$25=2,ROUNDUP(IF(入力!$C$21=1,ユーザー別卸価格!L663/(100-入力!$C$22)%,ユーザー別卸価格!L663+入力!$C$23),-入力!$C$24),ROUND(IF(入力!$C$21=1,ユーザー別卸価格!L663/(100-入力!$C$22)%,ユーザー別卸価格!L663+入力!$C$23),-入力!$C$24))),ユーザー別卸価格!L663))</f>
        <v>11600</v>
      </c>
      <c r="M663" s="186">
        <f>'6桁'!M663</f>
        <v>0</v>
      </c>
      <c r="N663" s="462" t="str">
        <f>IF(ユーザー別卸価格!N663="","", IF(ISNUMBER(ユーザー別卸価格!N663),IF(入力!$E$25=1,ROUNDDOWN(IF(入力!$E$21=1,ユーザー別卸価格!N663/(100-入力!$E$22)%,ユーザー別卸価格!N663+入力!$E$23),-入力!$E$24),IF(入力!$E$25=2,ROUNDUP(IF(入力!$E$21=1,ユーザー別卸価格!N663/(100-入力!$E$22)%,ユーザー別卸価格!N663+入力!$E$23),-入力!$E$24),ROUND(IF(入力!$E$21=1,ユーザー別卸価格!N663/(100-入力!$E$22)%,ユーザー別卸価格!N663+入力!$E$23),-入力!$E$24))),ユーザー別卸価格!N663))</f>
        <v/>
      </c>
      <c r="O663" s="188">
        <f>'6桁'!O663</f>
        <v>0</v>
      </c>
      <c r="P663" s="462" t="str">
        <f>IF(ユーザー別卸価格!P663="","", IF(ISNUMBER(ユーザー別卸価格!P663),IF(入力!$E$25=1,ROUNDDOWN(IF(入力!$E$21=1,ユーザー別卸価格!P663/(100-入力!$E$22)%,ユーザー別卸価格!P663+入力!$E$23),-入力!$E$24),IF(入力!$E$25=2,ROUNDUP(IF(入力!$E$21=1,ユーザー別卸価格!P663/(100-入力!$E$22)%,ユーザー別卸価格!P663+入力!$E$23),-入力!$E$24),ROUND(IF(入力!$E$21=1,ユーザー別卸価格!P663/(100-入力!$E$22)%,ユーザー別卸価格!P663+入力!$E$23),-入力!$E$24))),ユーザー別卸価格!P663))</f>
        <v/>
      </c>
      <c r="Q663" s="189">
        <f>'6桁'!Q663</f>
        <v>0</v>
      </c>
      <c r="X663" s="4"/>
    </row>
    <row r="664" spans="2:24" ht="30" customHeight="1">
      <c r="B664" s="642" t="s">
        <v>2046</v>
      </c>
      <c r="C664" s="643"/>
      <c r="D664" s="644"/>
      <c r="E664" s="642" t="s">
        <v>1129</v>
      </c>
      <c r="F664" s="643"/>
      <c r="G664" s="644"/>
      <c r="H664" s="190" t="str">
        <f>IF(ユーザー別卸価格!H664="","", IF(ISNUMBER(ユーザー別卸価格!H664),IF(入力!$C$25=1,ROUNDDOWN(IF(入力!$C$21=1,ユーザー別卸価格!H664/(100-入力!$C$22)%,ユーザー別卸価格!H664+入力!$C$23),-入力!$C$24),IF(入力!$C$25=2,ROUNDUP(IF(入力!$C$21=1,ユーザー別卸価格!H664/(100-入力!$C$22)%,ユーザー別卸価格!H664+入力!$C$23),-入力!$C$24),ROUND(IF(入力!$C$21=1,ユーザー別卸価格!H664/(100-入力!$C$22)%,ユーザー別卸価格!H664+入力!$C$23),-入力!$C$24))),ユーザー別卸価格!H664))</f>
        <v/>
      </c>
      <c r="I664" s="191">
        <f>'6桁'!I664</f>
        <v>0</v>
      </c>
      <c r="J664" s="190" t="str">
        <f>IF(ユーザー別卸価格!J664="","", IF(ISNUMBER(ユーザー別卸価格!J664),IF(入力!$C$25=1,ROUNDDOWN(IF(入力!$C$21=1,ユーザー別卸価格!J664/(100-入力!$C$22)%,ユーザー別卸価格!J664+入力!$C$23),-入力!$C$24),IF(入力!$C$25=2,ROUNDUP(IF(入力!$C$21=1,ユーザー別卸価格!J664/(100-入力!$C$22)%,ユーザー別卸価格!J664+入力!$C$23),-入力!$C$24),ROUND(IF(入力!$C$21=1,ユーザー別卸価格!J664/(100-入力!$C$22)%,ユーザー別卸価格!J664+入力!$C$23),-入力!$C$24))),ユーザー別卸価格!J664))</f>
        <v/>
      </c>
      <c r="K664" s="191">
        <f>'6桁'!K664</f>
        <v>0</v>
      </c>
      <c r="L664" s="192">
        <f>IF(ユーザー別卸価格!L664="","", IF(ISNUMBER(ユーザー別卸価格!L664),IF(入力!$C$25=1,ROUNDDOWN(IF(入力!$C$21=1,ユーザー別卸価格!L664/(100-入力!$C$22)%,ユーザー別卸価格!L664+入力!$C$23),-入力!$C$24),IF(入力!$C$25=2,ROUNDUP(IF(入力!$C$21=1,ユーザー別卸価格!L664/(100-入力!$C$22)%,ユーザー別卸価格!L664+入力!$C$23),-入力!$C$24),ROUND(IF(入力!$C$21=1,ユーザー別卸価格!L664/(100-入力!$C$22)%,ユーザー別卸価格!L664+入力!$C$23),-入力!$C$24))),ユーザー別卸価格!L664))</f>
        <v>16100</v>
      </c>
      <c r="M664" s="191">
        <f>'6桁'!M664</f>
        <v>0</v>
      </c>
      <c r="N664" s="463" t="str">
        <f>IF(ユーザー別卸価格!N664="","", IF(ISNUMBER(ユーザー別卸価格!N664),IF(入力!$E$25=1,ROUNDDOWN(IF(入力!$E$21=1,ユーザー別卸価格!N664/(100-入力!$E$22)%,ユーザー別卸価格!N664+入力!$E$23),-入力!$E$24),IF(入力!$E$25=2,ROUNDUP(IF(入力!$E$21=1,ユーザー別卸価格!N664/(100-入力!$E$22)%,ユーザー別卸価格!N664+入力!$E$23),-入力!$E$24),ROUND(IF(入力!$E$21=1,ユーザー別卸価格!N664/(100-入力!$E$22)%,ユーザー別卸価格!N664+入力!$E$23),-入力!$E$24))),ユーザー別卸価格!N664))</f>
        <v/>
      </c>
      <c r="O664" s="193">
        <f>'6桁'!O664</f>
        <v>0</v>
      </c>
      <c r="P664" s="463" t="str">
        <f>IF(ユーザー別卸価格!P664="","", IF(ISNUMBER(ユーザー別卸価格!P664),IF(入力!$E$25=1,ROUNDDOWN(IF(入力!$E$21=1,ユーザー別卸価格!P664/(100-入力!$E$22)%,ユーザー別卸価格!P664+入力!$E$23),-入力!$E$24),IF(入力!$E$25=2,ROUNDUP(IF(入力!$E$21=1,ユーザー別卸価格!P664/(100-入力!$E$22)%,ユーザー別卸価格!P664+入力!$E$23),-入力!$E$24),ROUND(IF(入力!$E$21=1,ユーザー別卸価格!P664/(100-入力!$E$22)%,ユーザー別卸価格!P664+入力!$E$23),-入力!$E$24))),ユーザー別卸価格!P664))</f>
        <v/>
      </c>
      <c r="Q664" s="399">
        <f>'6桁'!Q664</f>
        <v>0</v>
      </c>
      <c r="X664" s="4"/>
    </row>
    <row r="665" spans="2:24" ht="30" customHeight="1">
      <c r="B665" s="642" t="s">
        <v>2047</v>
      </c>
      <c r="C665" s="643"/>
      <c r="D665" s="644"/>
      <c r="E665" s="642" t="s">
        <v>1130</v>
      </c>
      <c r="F665" s="643"/>
      <c r="G665" s="644"/>
      <c r="H665" s="185" t="str">
        <f>IF(ユーザー別卸価格!H665="","", IF(ISNUMBER(ユーザー別卸価格!H665),IF(入力!$C$25=1,ROUNDDOWN(IF(入力!$C$21=1,ユーザー別卸価格!H665/(100-入力!$C$22)%,ユーザー別卸価格!H665+入力!$C$23),-入力!$C$24),IF(入力!$C$25=2,ROUNDUP(IF(入力!$C$21=1,ユーザー別卸価格!H665/(100-入力!$C$22)%,ユーザー別卸価格!H665+入力!$C$23),-入力!$C$24),ROUND(IF(入力!$C$21=1,ユーザー別卸価格!H665/(100-入力!$C$22)%,ユーザー別卸価格!H665+入力!$C$23),-入力!$C$24))),ユーザー別卸価格!H665))</f>
        <v/>
      </c>
      <c r="I665" s="186">
        <f>'6桁'!I665</f>
        <v>0</v>
      </c>
      <c r="J665" s="185" t="str">
        <f>IF(ユーザー別卸価格!J665="","", IF(ISNUMBER(ユーザー別卸価格!J665),IF(入力!$C$25=1,ROUNDDOWN(IF(入力!$C$21=1,ユーザー別卸価格!J665/(100-入力!$C$22)%,ユーザー別卸価格!J665+入力!$C$23),-入力!$C$24),IF(入力!$C$25=2,ROUNDUP(IF(入力!$C$21=1,ユーザー別卸価格!J665/(100-入力!$C$22)%,ユーザー別卸価格!J665+入力!$C$23),-入力!$C$24),ROUND(IF(入力!$C$21=1,ユーザー別卸価格!J665/(100-入力!$C$22)%,ユーザー別卸価格!J665+入力!$C$23),-入力!$C$24))),ユーザー別卸価格!J665))</f>
        <v/>
      </c>
      <c r="K665" s="186">
        <f>'6桁'!K665</f>
        <v>0</v>
      </c>
      <c r="L665" s="187">
        <f>IF(ユーザー別卸価格!L665="","", IF(ISNUMBER(ユーザー別卸価格!L665),IF(入力!$C$25=1,ROUNDDOWN(IF(入力!$C$21=1,ユーザー別卸価格!L665/(100-入力!$C$22)%,ユーザー別卸価格!L665+入力!$C$23),-入力!$C$24),IF(入力!$C$25=2,ROUNDUP(IF(入力!$C$21=1,ユーザー別卸価格!L665/(100-入力!$C$22)%,ユーザー別卸価格!L665+入力!$C$23),-入力!$C$24),ROUND(IF(入力!$C$21=1,ユーザー別卸価格!L665/(100-入力!$C$22)%,ユーザー別卸価格!L665+入力!$C$23),-入力!$C$24))),ユーザー別卸価格!L665))</f>
        <v>22500</v>
      </c>
      <c r="M665" s="186">
        <f>'6桁'!M665</f>
        <v>0</v>
      </c>
      <c r="N665" s="462" t="str">
        <f>IF(ユーザー別卸価格!N665="","", IF(ISNUMBER(ユーザー別卸価格!N665),IF(入力!$E$25=1,ROUNDDOWN(IF(入力!$E$21=1,ユーザー別卸価格!N665/(100-入力!$E$22)%,ユーザー別卸価格!N665+入力!$E$23),-入力!$E$24),IF(入力!$E$25=2,ROUNDUP(IF(入力!$E$21=1,ユーザー別卸価格!N665/(100-入力!$E$22)%,ユーザー別卸価格!N665+入力!$E$23),-入力!$E$24),ROUND(IF(入力!$E$21=1,ユーザー別卸価格!N665/(100-入力!$E$22)%,ユーザー別卸価格!N665+入力!$E$23),-入力!$E$24))),ユーザー別卸価格!N665))</f>
        <v/>
      </c>
      <c r="O665" s="188">
        <f>'6桁'!O665</f>
        <v>0</v>
      </c>
      <c r="P665" s="462" t="str">
        <f>IF(ユーザー別卸価格!P665="","", IF(ISNUMBER(ユーザー別卸価格!P665),IF(入力!$E$25=1,ROUNDDOWN(IF(入力!$E$21=1,ユーザー別卸価格!P665/(100-入力!$E$22)%,ユーザー別卸価格!P665+入力!$E$23),-入力!$E$24),IF(入力!$E$25=2,ROUNDUP(IF(入力!$E$21=1,ユーザー別卸価格!P665/(100-入力!$E$22)%,ユーザー別卸価格!P665+入力!$E$23),-入力!$E$24),ROUND(IF(入力!$E$21=1,ユーザー別卸価格!P665/(100-入力!$E$22)%,ユーザー別卸価格!P665+入力!$E$23),-入力!$E$24))),ユーザー別卸価格!P665))</f>
        <v/>
      </c>
      <c r="Q665" s="189">
        <f>'6桁'!Q665</f>
        <v>0</v>
      </c>
      <c r="X665" s="4"/>
    </row>
    <row r="666" spans="2:24" ht="30" customHeight="1">
      <c r="B666" s="642" t="s">
        <v>2048</v>
      </c>
      <c r="C666" s="643"/>
      <c r="D666" s="644"/>
      <c r="E666" s="642" t="s">
        <v>1131</v>
      </c>
      <c r="F666" s="643"/>
      <c r="G666" s="644"/>
      <c r="H666" s="187" t="str">
        <f>IF(ユーザー別卸価格!H666="","", IF(ISNUMBER(ユーザー別卸価格!H666),IF(入力!$C$25=1,ROUNDDOWN(IF(入力!$C$21=1,ユーザー別卸価格!H666/(100-入力!$C$22)%,ユーザー別卸価格!H666+入力!$C$23),-入力!$C$24),IF(入力!$C$25=2,ROUNDUP(IF(入力!$C$21=1,ユーザー別卸価格!H666/(100-入力!$C$22)%,ユーザー別卸価格!H666+入力!$C$23),-入力!$C$24),ROUND(IF(入力!$C$21=1,ユーザー別卸価格!H666/(100-入力!$C$22)%,ユーザー別卸価格!H666+入力!$C$23),-入力!$C$24))),ユーザー別卸価格!H666))</f>
        <v/>
      </c>
      <c r="I666" s="186">
        <f>'6桁'!I666</f>
        <v>0</v>
      </c>
      <c r="J666" s="187">
        <f>IF(ユーザー別卸価格!J666="","", IF(ISNUMBER(ユーザー別卸価格!J666),IF(入力!$C$25=1,ROUNDDOWN(IF(入力!$C$21=1,ユーザー別卸価格!J666/(100-入力!$C$22)%,ユーザー別卸価格!J666+入力!$C$23),-入力!$C$24),IF(入力!$C$25=2,ROUNDUP(IF(入力!$C$21=1,ユーザー別卸価格!J666/(100-入力!$C$22)%,ユーザー別卸価格!J666+入力!$C$23),-入力!$C$24),ROUND(IF(入力!$C$21=1,ユーザー別卸価格!J666/(100-入力!$C$22)%,ユーザー別卸価格!J666+入力!$C$23),-入力!$C$24))),ユーザー別卸価格!J666))</f>
        <v>21800</v>
      </c>
      <c r="K666" s="186" t="str">
        <f>'6桁'!K666</f>
        <v>Q
ﾅﾛｰ</v>
      </c>
      <c r="L666" s="185" t="str">
        <f>IF(ユーザー別卸価格!L666="","", IF(ISNUMBER(ユーザー別卸価格!L666),IF(入力!$C$25=1,ROUNDDOWN(IF(入力!$C$21=1,ユーザー別卸価格!L666/(100-入力!$C$22)%,ユーザー別卸価格!L666+入力!$C$23),-入力!$C$24),IF(入力!$C$25=2,ROUNDUP(IF(入力!$C$21=1,ユーザー別卸価格!L666/(100-入力!$C$22)%,ユーザー別卸価格!L666+入力!$C$23),-入力!$C$24),ROUND(IF(入力!$C$21=1,ユーザー別卸価格!L666/(100-入力!$C$22)%,ユーザー別卸価格!L666+入力!$C$23),-入力!$C$24))),ユーザー別卸価格!L666))</f>
        <v/>
      </c>
      <c r="M666" s="186">
        <f>'6桁'!M666</f>
        <v>0</v>
      </c>
      <c r="N666" s="462" t="str">
        <f>IF(ユーザー別卸価格!N666="","", IF(ISNUMBER(ユーザー別卸価格!N666),IF(入力!$E$25=1,ROUNDDOWN(IF(入力!$E$21=1,ユーザー別卸価格!N666/(100-入力!$E$22)%,ユーザー別卸価格!N666+入力!$E$23),-入力!$E$24),IF(入力!$E$25=2,ROUNDUP(IF(入力!$E$21=1,ユーザー別卸価格!N666/(100-入力!$E$22)%,ユーザー別卸価格!N666+入力!$E$23),-入力!$E$24),ROUND(IF(入力!$E$21=1,ユーザー別卸価格!N666/(100-入力!$E$22)%,ユーザー別卸価格!N666+入力!$E$23),-入力!$E$24))),ユーザー別卸価格!N666))</f>
        <v/>
      </c>
      <c r="O666" s="188">
        <f>'6桁'!O666</f>
        <v>0</v>
      </c>
      <c r="P666" s="462" t="str">
        <f>IF(ユーザー別卸価格!P666="","", IF(ISNUMBER(ユーザー別卸価格!P666),IF(入力!$E$25=1,ROUNDDOWN(IF(入力!$E$21=1,ユーザー別卸価格!P666/(100-入力!$E$22)%,ユーザー別卸価格!P666+入力!$E$23),-入力!$E$24),IF(入力!$E$25=2,ROUNDUP(IF(入力!$E$21=1,ユーザー別卸価格!P666/(100-入力!$E$22)%,ユーザー別卸価格!P666+入力!$E$23),-入力!$E$24),ROUND(IF(入力!$E$21=1,ユーザー別卸価格!P666/(100-入力!$E$22)%,ユーザー別卸価格!P666+入力!$E$23),-入力!$E$24))),ユーザー別卸価格!P666))</f>
        <v/>
      </c>
      <c r="Q666" s="189">
        <f>'6桁'!Q666</f>
        <v>0</v>
      </c>
      <c r="X666" s="4"/>
    </row>
    <row r="667" spans="2:24" ht="30" customHeight="1">
      <c r="B667" s="660" t="s">
        <v>2049</v>
      </c>
      <c r="C667" s="661"/>
      <c r="D667" s="662"/>
      <c r="E667" s="660">
        <v>104</v>
      </c>
      <c r="F667" s="661"/>
      <c r="G667" s="662"/>
      <c r="H667" s="329" t="str">
        <f>IF(ユーザー別卸価格!H667="","", IF(ISNUMBER(ユーザー別卸価格!H667),IF(入力!$C$25=1,ROUNDDOWN(IF(入力!$C$21=1,ユーザー別卸価格!H667/(100-入力!$C$22)%,ユーザー別卸価格!H667+入力!$C$23),-入力!$C$24),IF(入力!$C$25=2,ROUNDUP(IF(入力!$C$21=1,ユーザー別卸価格!H667/(100-入力!$C$22)%,ユーザー別卸価格!H667+入力!$C$23),-入力!$C$24),ROUND(IF(入力!$C$21=1,ユーザー別卸価格!H667/(100-入力!$C$22)%,ユーザー別卸価格!H667+入力!$C$23),-入力!$C$24))),ユーザー別卸価格!H667))</f>
        <v/>
      </c>
      <c r="I667" s="330">
        <f>'6桁'!I667</f>
        <v>0</v>
      </c>
      <c r="J667" s="329" t="str">
        <f>IF(ユーザー別卸価格!J667="","", IF(ISNUMBER(ユーザー別卸価格!J667),IF(入力!$C$25=1,ROUNDDOWN(IF(入力!$C$21=1,ユーザー別卸価格!J667/(100-入力!$C$22)%,ユーザー別卸価格!J667+入力!$C$23),-入力!$C$24),IF(入力!$C$25=2,ROUNDUP(IF(入力!$C$21=1,ユーザー別卸価格!J667/(100-入力!$C$22)%,ユーザー別卸価格!J667+入力!$C$23),-入力!$C$24),ROUND(IF(入力!$C$21=1,ユーザー別卸価格!J667/(100-入力!$C$22)%,ユーザー別卸価格!J667+入力!$C$23),-入力!$C$24))),ユーザー別卸価格!J667))</f>
        <v/>
      </c>
      <c r="K667" s="330">
        <f>'6桁'!K667</f>
        <v>0</v>
      </c>
      <c r="L667" s="329" t="str">
        <f>IF(ユーザー別卸価格!L667="","", IF(ISNUMBER(ユーザー別卸価格!L667),IF(入力!$C$25=1,ROUNDDOWN(IF(入力!$C$21=1,ユーザー別卸価格!L667/(100-入力!$C$22)%,ユーザー別卸価格!L667+入力!$C$23),-入力!$C$24),IF(入力!$C$25=2,ROUNDUP(IF(入力!$C$21=1,ユーザー別卸価格!L667/(100-入力!$C$22)%,ユーザー別卸価格!L667+入力!$C$23),-入力!$C$24),ROUND(IF(入力!$C$21=1,ユーザー別卸価格!L667/(100-入力!$C$22)%,ユーザー別卸価格!L667+入力!$C$23),-入力!$C$24))),ユーザー別卸価格!L667))</f>
        <v/>
      </c>
      <c r="M667" s="330">
        <f>'6桁'!M667</f>
        <v>0</v>
      </c>
      <c r="N667" s="465" t="str">
        <f>IF(ユーザー別卸価格!N667="","", IF(ISNUMBER(ユーザー別卸価格!N667),IF(入力!$E$25=1,ROUNDDOWN(IF(入力!$E$21=1,ユーザー別卸価格!N667/(100-入力!$E$22)%,ユーザー別卸価格!N667+入力!$E$23),-入力!$E$24),IF(入力!$E$25=2,ROUNDUP(IF(入力!$E$21=1,ユーザー別卸価格!N667/(100-入力!$E$22)%,ユーザー別卸価格!N667+入力!$E$23),-入力!$E$24),ROUND(IF(入力!$E$21=1,ユーザー別卸価格!N667/(100-入力!$E$22)%,ユーザー別卸価格!N667+入力!$E$23),-入力!$E$24))),ユーザー別卸価格!N667))</f>
        <v/>
      </c>
      <c r="O667" s="331">
        <f>'6桁'!O667</f>
        <v>0</v>
      </c>
      <c r="P667" s="465" t="str">
        <f>IF(ユーザー別卸価格!P667="","", IF(ISNUMBER(ユーザー別卸価格!P667),IF(入力!$E$25=1,ROUNDDOWN(IF(入力!$E$21=1,ユーザー別卸価格!P667/(100-入力!$E$22)%,ユーザー別卸価格!P667+入力!$E$23),-入力!$E$24),IF(入力!$E$25=2,ROUNDUP(IF(入力!$E$21=1,ユーザー別卸価格!P667/(100-入力!$E$22)%,ユーザー別卸価格!P667+入力!$E$23),-入力!$E$24),ROUND(IF(入力!$E$21=1,ユーザー別卸価格!P667/(100-入力!$E$22)%,ユーザー別卸価格!P667+入力!$E$23),-入力!$E$24))),ユーザー別卸価格!P667))</f>
        <v>卸価格設定なし</v>
      </c>
      <c r="Q667" s="394" t="str">
        <f>'6桁'!Q667</f>
        <v>R</v>
      </c>
      <c r="X667" s="4"/>
    </row>
    <row r="668" spans="2:24" ht="30" customHeight="1">
      <c r="B668" s="657" t="s">
        <v>2050</v>
      </c>
      <c r="C668" s="658"/>
      <c r="D668" s="659"/>
      <c r="E668" s="657">
        <v>109</v>
      </c>
      <c r="F668" s="658"/>
      <c r="G668" s="659"/>
      <c r="H668" s="458" t="str">
        <f>IF(ユーザー別卸価格!H668="","", IF(ISNUMBER(ユーザー別卸価格!H668),IF(入力!$C$25=1,ROUNDDOWN(IF(入力!$C$21=1,ユーザー別卸価格!H668/(100-入力!$C$22)%,ユーザー別卸価格!H668+入力!$C$23),-入力!$C$24),IF(入力!$C$25=2,ROUNDUP(IF(入力!$C$21=1,ユーザー別卸価格!H668/(100-入力!$C$22)%,ユーザー別卸価格!H668+入力!$C$23),-入力!$C$24),ROUND(IF(入力!$C$21=1,ユーザー別卸価格!H668/(100-入力!$C$22)%,ユーザー別卸価格!H668+入力!$C$23),-入力!$C$24))),ユーザー別卸価格!H668))</f>
        <v>卸価格設定なし</v>
      </c>
      <c r="I668" s="99" t="str">
        <f>'6桁'!I668</f>
        <v>⑨Q
WL</v>
      </c>
      <c r="J668" s="177" t="str">
        <f>IF(ユーザー別卸価格!J668="","", IF(ISNUMBER(ユーザー別卸価格!J668),IF(入力!$C$25=1,ROUNDDOWN(IF(入力!$C$21=1,ユーザー別卸価格!J668/(100-入力!$C$22)%,ユーザー別卸価格!J668+入力!$C$23),-入力!$C$24),IF(入力!$C$25=2,ROUNDUP(IF(入力!$C$21=1,ユーザー別卸価格!J668/(100-入力!$C$22)%,ユーザー別卸価格!J668+入力!$C$23),-入力!$C$24),ROUND(IF(入力!$C$21=1,ユーザー別卸価格!J668/(100-入力!$C$22)%,ユーザー別卸価格!J668+入力!$C$23),-入力!$C$24))),ユーザー別卸価格!J668))</f>
        <v/>
      </c>
      <c r="K668" s="99">
        <f>'6桁'!K668</f>
        <v>0</v>
      </c>
      <c r="L668" s="111" t="str">
        <f>IF(ユーザー別卸価格!L668="","", IF(ISNUMBER(ユーザー別卸価格!L668),IF(入力!$C$25=1,ROUNDDOWN(IF(入力!$C$21=1,ユーザー別卸価格!L668/(100-入力!$C$22)%,ユーザー別卸価格!L668+入力!$C$23),-入力!$C$24),IF(入力!$C$25=2,ROUNDUP(IF(入力!$C$21=1,ユーザー別卸価格!L668/(100-入力!$C$22)%,ユーザー別卸価格!L668+入力!$C$23),-入力!$C$24),ROUND(IF(入力!$C$21=1,ユーザー別卸価格!L668/(100-入力!$C$22)%,ユーザー別卸価格!L668+入力!$C$23),-入力!$C$24))),ユーザー別卸価格!L668))</f>
        <v/>
      </c>
      <c r="M668" s="99">
        <f>'6桁'!M668</f>
        <v>0</v>
      </c>
      <c r="N668" s="458" t="str">
        <f>IF(ユーザー別卸価格!N668="","", IF(ISNUMBER(ユーザー別卸価格!N668),IF(入力!$E$25=1,ROUNDDOWN(IF(入力!$E$21=1,ユーザー別卸価格!N668/(100-入力!$E$22)%,ユーザー別卸価格!N668+入力!$E$23),-入力!$E$24),IF(入力!$E$25=2,ROUNDUP(IF(入力!$E$21=1,ユーザー別卸価格!N668/(100-入力!$E$22)%,ユーザー別卸価格!N668+入力!$E$23),-入力!$E$24),ROUND(IF(入力!$E$21=1,ユーザー別卸価格!N668/(100-入力!$E$22)%,ユーザー別卸価格!N668+入力!$E$23),-入力!$E$24))),ユーザー別卸価格!N668))</f>
        <v/>
      </c>
      <c r="O668" s="142">
        <f>'6桁'!O668</f>
        <v>0</v>
      </c>
      <c r="P668" s="458" t="str">
        <f>IF(ユーザー別卸価格!P668="","", IF(ISNUMBER(ユーザー別卸価格!P668),IF(入力!$E$25=1,ROUNDDOWN(IF(入力!$E$21=1,ユーザー別卸価格!P668/(100-入力!$E$22)%,ユーザー別卸価格!P668+入力!$E$23),-入力!$E$24),IF(入力!$E$25=2,ROUNDUP(IF(入力!$E$21=1,ユーザー別卸価格!P668/(100-入力!$E$22)%,ユーザー別卸価格!P668+入力!$E$23),-入力!$E$24),ROUND(IF(入力!$E$21=1,ユーザー別卸価格!P668/(100-入力!$E$22)%,ユーザー別卸価格!P668+入力!$E$23),-入力!$E$24))),ユーザー別卸価格!P668))</f>
        <v/>
      </c>
      <c r="Q668" s="113">
        <f>'6桁'!Q668</f>
        <v>0</v>
      </c>
      <c r="X668" s="4"/>
    </row>
    <row r="669" spans="2:24" ht="30" customHeight="1">
      <c r="B669" s="660" t="s">
        <v>2051</v>
      </c>
      <c r="C669" s="661"/>
      <c r="D669" s="662"/>
      <c r="E669" s="660">
        <v>121</v>
      </c>
      <c r="F669" s="661"/>
      <c r="G669" s="662"/>
      <c r="H669" s="475" t="str">
        <f>IF(ユーザー別卸価格!H669="","", IF(ISNUMBER(ユーザー別卸価格!H669),IF(入力!$C$25=1,ROUNDDOWN(IF(入力!$C$21=1,ユーザー別卸価格!H669/(100-入力!$C$22)%,ユーザー別卸価格!H669+入力!$C$23),-入力!$C$24),IF(入力!$C$25=2,ROUNDUP(IF(入力!$C$21=1,ユーザー別卸価格!H669/(100-入力!$C$22)%,ユーザー別卸価格!H669+入力!$C$23),-入力!$C$24),ROUND(IF(入力!$C$21=1,ユーザー別卸価格!H669/(100-入力!$C$22)%,ユーザー別卸価格!H669+入力!$C$23),-入力!$C$24))),ユーザー別卸価格!H669))</f>
        <v>卸価格設定なし</v>
      </c>
      <c r="I669" s="360" t="str">
        <f>'6桁'!I669</f>
        <v>⑩Q</v>
      </c>
      <c r="J669" s="173" t="str">
        <f>IF(ユーザー別卸価格!J669="","", IF(ISNUMBER(ユーザー別卸価格!J669),IF(入力!$C$25=1,ROUNDDOWN(IF(入力!$C$21=1,ユーザー別卸価格!J669/(100-入力!$C$22)%,ユーザー別卸価格!J669+入力!$C$23),-入力!$C$24),IF(入力!$C$25=2,ROUNDUP(IF(入力!$C$21=1,ユーザー別卸価格!J669/(100-入力!$C$22)%,ユーザー別卸価格!J669+入力!$C$23),-入力!$C$24),ROUND(IF(入力!$C$21=1,ユーザー別卸価格!J669/(100-入力!$C$22)%,ユーザー別卸価格!J669+入力!$C$23),-入力!$C$24))),ユーザー別卸価格!J669))</f>
        <v/>
      </c>
      <c r="K669" s="360">
        <f>'6桁'!K669</f>
        <v>0</v>
      </c>
      <c r="L669" s="94" t="str">
        <f>IF(ユーザー別卸価格!L669="","", IF(ISNUMBER(ユーザー別卸価格!L669),IF(入力!$C$25=1,ROUNDDOWN(IF(入力!$C$21=1,ユーザー別卸価格!L669/(100-入力!$C$22)%,ユーザー別卸価格!L669+入力!$C$23),-入力!$C$24),IF(入力!$C$25=2,ROUNDUP(IF(入力!$C$21=1,ユーザー別卸価格!L669/(100-入力!$C$22)%,ユーザー別卸価格!L669+入力!$C$23),-入力!$C$24),ROUND(IF(入力!$C$21=1,ユーザー別卸価格!L669/(100-入力!$C$22)%,ユーザー別卸価格!L669+入力!$C$23),-入力!$C$24))),ユーザー別卸価格!L669))</f>
        <v/>
      </c>
      <c r="M669" s="360">
        <f>'6桁'!M669</f>
        <v>0</v>
      </c>
      <c r="N669" s="475" t="str">
        <f>IF(ユーザー別卸価格!N669="","", IF(ISNUMBER(ユーザー別卸価格!N669),IF(入力!$E$25=1,ROUNDDOWN(IF(入力!$E$21=1,ユーザー別卸価格!N669/(100-入力!$E$22)%,ユーザー別卸価格!N669+入力!$E$23),-入力!$E$24),IF(入力!$E$25=2,ROUNDUP(IF(入力!$E$21=1,ユーザー別卸価格!N669/(100-入力!$E$22)%,ユーザー別卸価格!N669+入力!$E$23),-入力!$E$24),ROUND(IF(入力!$E$21=1,ユーザー別卸価格!N669/(100-入力!$E$22)%,ユーザー別卸価格!N669+入力!$E$23),-入力!$E$24))),ユーザー別卸価格!N669))</f>
        <v>卸価格設定なし</v>
      </c>
      <c r="O669" s="133" t="str">
        <f>'6桁'!O669</f>
        <v>Q</v>
      </c>
      <c r="P669" s="475" t="str">
        <f>IF(ユーザー別卸価格!P669="","", IF(ISNUMBER(ユーザー別卸価格!P669),IF(入力!$E$25=1,ROUNDDOWN(IF(入力!$E$21=1,ユーザー別卸価格!P669/(100-入力!$E$22)%,ユーザー別卸価格!P669+入力!$E$23),-入力!$E$24),IF(入力!$E$25=2,ROUNDUP(IF(入力!$E$21=1,ユーザー別卸価格!P669/(100-入力!$E$22)%,ユーザー別卸価格!P669+入力!$E$23),-入力!$E$24),ROUND(IF(入力!$E$21=1,ユーザー別卸価格!P669/(100-入力!$E$22)%,ユーザー別卸価格!P669+入力!$E$23),-入力!$E$24))),ユーザー別卸価格!P669))</f>
        <v>卸価格設定なし</v>
      </c>
      <c r="Q669" s="288" t="str">
        <f>'6桁'!Q669</f>
        <v>Q</v>
      </c>
      <c r="X669" s="4"/>
    </row>
    <row r="670" spans="2:24" ht="30" customHeight="1">
      <c r="B670" s="657" t="s">
        <v>2052</v>
      </c>
      <c r="C670" s="658"/>
      <c r="D670" s="659"/>
      <c r="E670" s="657">
        <v>124</v>
      </c>
      <c r="F670" s="658"/>
      <c r="G670" s="659"/>
      <c r="H670" s="111" t="str">
        <f>IF(ユーザー別卸価格!H670="","", IF(ISNUMBER(ユーザー別卸価格!H670),IF(入力!$C$25=1,ROUNDDOWN(IF(入力!$C$21=1,ユーザー別卸価格!H670/(100-入力!$C$22)%,ユーザー別卸価格!H670+入力!$C$23),-入力!$C$24),IF(入力!$C$25=2,ROUNDUP(IF(入力!$C$21=1,ユーザー別卸価格!H670/(100-入力!$C$22)%,ユーザー別卸価格!H670+入力!$C$23),-入力!$C$24),ROUND(IF(入力!$C$21=1,ユーザー別卸価格!H670/(100-入力!$C$22)%,ユーザー別卸価格!H670+入力!$C$23),-入力!$C$24))),ユーザー別卸価格!H670))</f>
        <v/>
      </c>
      <c r="I670" s="99">
        <f>'6桁'!I670</f>
        <v>0</v>
      </c>
      <c r="J670" s="184" t="str">
        <f>IF(ユーザー別卸価格!J670="","", IF(ISNUMBER(ユーザー別卸価格!J670),IF(入力!$C$25=1,ROUNDDOWN(IF(入力!$C$21=1,ユーザー別卸価格!J670/(100-入力!$C$22)%,ユーザー別卸価格!J670+入力!$C$23),-入力!$C$24),IF(入力!$C$25=2,ROUNDUP(IF(入力!$C$21=1,ユーザー別卸価格!J670/(100-入力!$C$22)%,ユーザー別卸価格!J670+入力!$C$23),-入力!$C$24),ROUND(IF(入力!$C$21=1,ユーザー別卸価格!J670/(100-入力!$C$22)%,ユーザー別卸価格!J670+入力!$C$23),-入力!$C$24))),ユーザー別卸価格!J670))</f>
        <v/>
      </c>
      <c r="K670" s="99">
        <f>'6桁'!K670</f>
        <v>0</v>
      </c>
      <c r="L670" s="111" t="str">
        <f>IF(ユーザー別卸価格!L670="","", IF(ISNUMBER(ユーザー別卸価格!L670),IF(入力!$C$25=1,ROUNDDOWN(IF(入力!$C$21=1,ユーザー別卸価格!L670/(100-入力!$C$22)%,ユーザー別卸価格!L670+入力!$C$23),-入力!$C$24),IF(入力!$C$25=2,ROUNDUP(IF(入力!$C$21=1,ユーザー別卸価格!L670/(100-入力!$C$22)%,ユーザー別卸価格!L670+入力!$C$23),-入力!$C$24),ROUND(IF(入力!$C$21=1,ユーザー別卸価格!L670/(100-入力!$C$22)%,ユーザー別卸価格!L670+入力!$C$23),-入力!$C$24))),ユーザー別卸価格!L670))</f>
        <v/>
      </c>
      <c r="M670" s="99">
        <f>'6桁'!M670</f>
        <v>0</v>
      </c>
      <c r="N670" s="458" t="str">
        <f>IF(ユーザー別卸価格!N670="","", IF(ISNUMBER(ユーザー別卸価格!N670),IF(入力!$E$25=1,ROUNDDOWN(IF(入力!$E$21=1,ユーザー別卸価格!N670/(100-入力!$E$22)%,ユーザー別卸価格!N670+入力!$E$23),-入力!$E$24),IF(入力!$E$25=2,ROUNDUP(IF(入力!$E$21=1,ユーザー別卸価格!N670/(100-入力!$E$22)%,ユーザー別卸価格!N670+入力!$E$23),-入力!$E$24),ROUND(IF(入力!$E$21=1,ユーザー別卸価格!N670/(100-入力!$E$22)%,ユーザー別卸価格!N670+入力!$E$23),-入力!$E$24))),ユーザー別卸価格!N670))</f>
        <v>卸価格設定なし</v>
      </c>
      <c r="O670" s="142" t="str">
        <f>'6桁'!O670</f>
        <v>Q</v>
      </c>
      <c r="P670" s="458" t="str">
        <f>IF(ユーザー別卸価格!P670="","", IF(ISNUMBER(ユーザー別卸価格!P670),IF(入力!$E$25=1,ROUNDDOWN(IF(入力!$E$21=1,ユーザー別卸価格!P670/(100-入力!$E$22)%,ユーザー別卸価格!P670+入力!$E$23),-入力!$E$24),IF(入力!$E$25=2,ROUNDUP(IF(入力!$E$21=1,ユーザー別卸価格!P670/(100-入力!$E$22)%,ユーザー別卸価格!P670+入力!$E$23),-入力!$E$24),ROUND(IF(入力!$E$21=1,ユーザー別卸価格!P670/(100-入力!$E$22)%,ユーザー別卸価格!P670+入力!$E$23),-入力!$E$24))),ユーザー別卸価格!P670))</f>
        <v>卸価格設定なし</v>
      </c>
      <c r="Q670" s="98" t="str">
        <f>'6桁'!Q670</f>
        <v>Q</v>
      </c>
      <c r="X670" s="4"/>
    </row>
    <row r="671" spans="2:24" ht="30" customHeight="1">
      <c r="B671" s="642" t="s">
        <v>2053</v>
      </c>
      <c r="C671" s="643"/>
      <c r="D671" s="644"/>
      <c r="E671" s="642">
        <v>118</v>
      </c>
      <c r="F671" s="643"/>
      <c r="G671" s="644"/>
      <c r="H671" s="464" t="str">
        <f>IF(ユーザー別卸価格!H671="","", IF(ISNUMBER(ユーザー別卸価格!H671),IF(入力!$C$25=1,ROUNDDOWN(IF(入力!$C$21=1,ユーザー別卸価格!H671/(100-入力!$C$22)%,ユーザー別卸価格!H671+入力!$C$23),-入力!$C$24),IF(入力!$C$25=2,ROUNDUP(IF(入力!$C$21=1,ユーザー別卸価格!H671/(100-入力!$C$22)%,ユーザー別卸価格!H671+入力!$C$23),-入力!$C$24),ROUND(IF(入力!$C$21=1,ユーザー別卸価格!H671/(100-入力!$C$22)%,ユーザー別卸価格!H671+入力!$C$23),-入力!$C$24))),ユーザー別卸価格!H671))</f>
        <v>卸価格設定なし</v>
      </c>
      <c r="I671" s="186" t="str">
        <f>'6桁'!I671</f>
        <v>⑩Q</v>
      </c>
      <c r="J671" s="187" t="str">
        <f>IF(ユーザー別卸価格!J671="","", IF(ISNUMBER(ユーザー別卸価格!J671),IF(入力!$C$25=1,ROUNDDOWN(IF(入力!$C$21=1,ユーザー別卸価格!J671/(100-入力!$C$22)%,ユーザー別卸価格!J671+入力!$C$23),-入力!$C$24),IF(入力!$C$25=2,ROUNDUP(IF(入力!$C$21=1,ユーザー別卸価格!J671/(100-入力!$C$22)%,ユーザー別卸価格!J671+入力!$C$23),-入力!$C$24),ROUND(IF(入力!$C$21=1,ユーザー別卸価格!J671/(100-入力!$C$22)%,ユーザー別卸価格!J671+入力!$C$23),-入力!$C$24))),ユーザー別卸価格!J671))</f>
        <v/>
      </c>
      <c r="K671" s="186">
        <f>'6桁'!K671</f>
        <v>0</v>
      </c>
      <c r="L671" s="185" t="str">
        <f>IF(ユーザー別卸価格!L671="","", IF(ISNUMBER(ユーザー別卸価格!L671),IF(入力!$C$25=1,ROUNDDOWN(IF(入力!$C$21=1,ユーザー別卸価格!L671/(100-入力!$C$22)%,ユーザー別卸価格!L671+入力!$C$23),-入力!$C$24),IF(入力!$C$25=2,ROUNDUP(IF(入力!$C$21=1,ユーザー別卸価格!L671/(100-入力!$C$22)%,ユーザー別卸価格!L671+入力!$C$23),-入力!$C$24),ROUND(IF(入力!$C$21=1,ユーザー別卸価格!L671/(100-入力!$C$22)%,ユーザー別卸価格!L671+入力!$C$23),-入力!$C$24))),ユーザー別卸価格!L671))</f>
        <v/>
      </c>
      <c r="M671" s="186">
        <f>'6桁'!M671</f>
        <v>0</v>
      </c>
      <c r="N671" s="462" t="str">
        <f>IF(ユーザー別卸価格!N671="","", IF(ISNUMBER(ユーザー別卸価格!N671),IF(入力!$E$25=1,ROUNDDOWN(IF(入力!$E$21=1,ユーザー別卸価格!N671/(100-入力!$E$22)%,ユーザー別卸価格!N671+入力!$E$23),-入力!$E$24),IF(入力!$E$25=2,ROUNDUP(IF(入力!$E$21=1,ユーザー別卸価格!N671/(100-入力!$E$22)%,ユーザー別卸価格!N671+入力!$E$23),-入力!$E$24),ROUND(IF(入力!$E$21=1,ユーザー別卸価格!N671/(100-入力!$E$22)%,ユーザー別卸価格!N671+入力!$E$23),-入力!$E$24))),ユーザー別卸価格!N671))</f>
        <v/>
      </c>
      <c r="O671" s="188">
        <f>'6桁'!O671</f>
        <v>0</v>
      </c>
      <c r="P671" s="462" t="str">
        <f>IF(ユーザー別卸価格!P671="","", IF(ISNUMBER(ユーザー別卸価格!P671),IF(入力!$E$25=1,ROUNDDOWN(IF(入力!$E$21=1,ユーザー別卸価格!P671/(100-入力!$E$22)%,ユーザー別卸価格!P671+入力!$E$23),-入力!$E$24),IF(入力!$E$25=2,ROUNDUP(IF(入力!$E$21=1,ユーザー別卸価格!P671/(100-入力!$E$22)%,ユーザー別卸価格!P671+入力!$E$23),-入力!$E$24),ROUND(IF(入力!$E$21=1,ユーザー別卸価格!P671/(100-入力!$E$22)%,ユーザー別卸価格!P671+入力!$E$23),-入力!$E$24))),ユーザー別卸価格!P671))</f>
        <v/>
      </c>
      <c r="Q671" s="165">
        <f>'6桁'!Q671</f>
        <v>0</v>
      </c>
      <c r="X671" s="4"/>
    </row>
    <row r="672" spans="2:24" ht="30" customHeight="1">
      <c r="B672" s="642" t="s">
        <v>2054</v>
      </c>
      <c r="C672" s="643"/>
      <c r="D672" s="644"/>
      <c r="E672" s="642">
        <v>121</v>
      </c>
      <c r="F672" s="643"/>
      <c r="G672" s="644"/>
      <c r="H672" s="464" t="str">
        <f>IF(ユーザー別卸価格!H672="","", IF(ISNUMBER(ユーザー別卸価格!H672),IF(入力!$C$25=1,ROUNDDOWN(IF(入力!$C$21=1,ユーザー別卸価格!H672/(100-入力!$C$22)%,ユーザー別卸価格!H672+入力!$C$23),-入力!$C$24),IF(入力!$C$25=2,ROUNDUP(IF(入力!$C$21=1,ユーザー別卸価格!H672/(100-入力!$C$22)%,ユーザー別卸価格!H672+入力!$C$23),-入力!$C$24),ROUND(IF(入力!$C$21=1,ユーザー別卸価格!H672/(100-入力!$C$22)%,ユーザー別卸価格!H672+入力!$C$23),-入力!$C$24))),ユーザー別卸価格!H672))</f>
        <v>卸価格設定なし</v>
      </c>
      <c r="I672" s="186" t="str">
        <f>'6桁'!I672</f>
        <v>⑩Q</v>
      </c>
      <c r="J672" s="187" t="str">
        <f>IF(ユーザー別卸価格!J672="","", IF(ISNUMBER(ユーザー別卸価格!J672),IF(入力!$C$25=1,ROUNDDOWN(IF(入力!$C$21=1,ユーザー別卸価格!J672/(100-入力!$C$22)%,ユーザー別卸価格!J672+入力!$C$23),-入力!$C$24),IF(入力!$C$25=2,ROUNDUP(IF(入力!$C$21=1,ユーザー別卸価格!J672/(100-入力!$C$22)%,ユーザー別卸価格!J672+入力!$C$23),-入力!$C$24),ROUND(IF(入力!$C$21=1,ユーザー別卸価格!J672/(100-入力!$C$22)%,ユーザー別卸価格!J672+入力!$C$23),-入力!$C$24))),ユーザー別卸価格!J672))</f>
        <v/>
      </c>
      <c r="K672" s="186">
        <f>'6桁'!K672</f>
        <v>0</v>
      </c>
      <c r="L672" s="185" t="str">
        <f>IF(ユーザー別卸価格!L672="","", IF(ISNUMBER(ユーザー別卸価格!L672),IF(入力!$C$25=1,ROUNDDOWN(IF(入力!$C$21=1,ユーザー別卸価格!L672/(100-入力!$C$22)%,ユーザー別卸価格!L672+入力!$C$23),-入力!$C$24),IF(入力!$C$25=2,ROUNDUP(IF(入力!$C$21=1,ユーザー別卸価格!L672/(100-入力!$C$22)%,ユーザー別卸価格!L672+入力!$C$23),-入力!$C$24),ROUND(IF(入力!$C$21=1,ユーザー別卸価格!L672/(100-入力!$C$22)%,ユーザー別卸価格!L672+入力!$C$23),-入力!$C$24))),ユーザー別卸価格!L672))</f>
        <v/>
      </c>
      <c r="M672" s="186">
        <f>'6桁'!M672</f>
        <v>0</v>
      </c>
      <c r="N672" s="462" t="str">
        <f>IF(ユーザー別卸価格!N672="","", IF(ISNUMBER(ユーザー別卸価格!N672),IF(入力!$E$25=1,ROUNDDOWN(IF(入力!$E$21=1,ユーザー別卸価格!N672/(100-入力!$E$22)%,ユーザー別卸価格!N672+入力!$E$23),-入力!$E$24),IF(入力!$E$25=2,ROUNDUP(IF(入力!$E$21=1,ユーザー別卸価格!N672/(100-入力!$E$22)%,ユーザー別卸価格!N672+入力!$E$23),-入力!$E$24),ROUND(IF(入力!$E$21=1,ユーザー別卸価格!N672/(100-入力!$E$22)%,ユーザー別卸価格!N672+入力!$E$23),-入力!$E$24))),ユーザー別卸価格!N672))</f>
        <v/>
      </c>
      <c r="O672" s="188">
        <f>'6桁'!O672</f>
        <v>0</v>
      </c>
      <c r="P672" s="462" t="str">
        <f>IF(ユーザー別卸価格!P672="","", IF(ISNUMBER(ユーザー別卸価格!P672),IF(入力!$E$25=1,ROUNDDOWN(IF(入力!$E$21=1,ユーザー別卸価格!P672/(100-入力!$E$22)%,ユーザー別卸価格!P672+入力!$E$23),-入力!$E$24),IF(入力!$E$25=2,ROUNDUP(IF(入力!$E$21=1,ユーザー別卸価格!P672/(100-入力!$E$22)%,ユーザー別卸価格!P672+入力!$E$23),-入力!$E$24),ROUND(IF(入力!$E$21=1,ユーザー別卸価格!P672/(100-入力!$E$22)%,ユーザー別卸価格!P672+入力!$E$23),-入力!$E$24))),ユーザー別卸価格!P672))</f>
        <v/>
      </c>
      <c r="Q672" s="165">
        <f>'6桁'!Q672</f>
        <v>0</v>
      </c>
      <c r="S672" s="327"/>
      <c r="X672" s="4"/>
    </row>
    <row r="673" spans="2:27" ht="30" customHeight="1">
      <c r="B673" s="660" t="s">
        <v>2055</v>
      </c>
      <c r="C673" s="661"/>
      <c r="D673" s="662"/>
      <c r="E673" s="660" t="s">
        <v>1132</v>
      </c>
      <c r="F673" s="661"/>
      <c r="G673" s="662"/>
      <c r="H673" s="194" t="str">
        <f>IF(ユーザー別卸価格!H673="","", IF(ISNUMBER(ユーザー別卸価格!H673),IF(入力!$C$25=1,ROUNDDOWN(IF(入力!$C$21=1,ユーザー別卸価格!H673/(100-入力!$C$22)%,ユーザー別卸価格!H673+入力!$C$23),-入力!$C$24),IF(入力!$C$25=2,ROUNDUP(IF(入力!$C$21=1,ユーザー別卸価格!H673/(100-入力!$C$22)%,ユーザー別卸価格!H673+入力!$C$23),-入力!$C$24),ROUND(IF(入力!$C$21=1,ユーザー別卸価格!H673/(100-入力!$C$22)%,ユーザー別卸価格!H673+入力!$C$23),-入力!$C$24))),ユーザー別卸価格!H673))</f>
        <v/>
      </c>
      <c r="I673" s="360">
        <f>'6桁'!I673</f>
        <v>0</v>
      </c>
      <c r="J673" s="194" t="str">
        <f>IF(ユーザー別卸価格!J673="","", IF(ISNUMBER(ユーザー別卸価格!J673),IF(入力!$C$25=1,ROUNDDOWN(IF(入力!$C$21=1,ユーザー別卸価格!J673/(100-入力!$C$22)%,ユーザー別卸価格!J673+入力!$C$23),-入力!$C$24),IF(入力!$C$25=2,ROUNDUP(IF(入力!$C$21=1,ユーザー別卸価格!J673/(100-入力!$C$22)%,ユーザー別卸価格!J673+入力!$C$23),-入力!$C$24),ROUND(IF(入力!$C$21=1,ユーザー別卸価格!J673/(100-入力!$C$22)%,ユーザー別卸価格!J673+入力!$C$23),-入力!$C$24))),ユーザー別卸価格!J673))</f>
        <v/>
      </c>
      <c r="K673" s="360">
        <f>'6桁'!K673</f>
        <v>0</v>
      </c>
      <c r="L673" s="94" t="str">
        <f>IF(ユーザー別卸価格!L673="","", IF(ISNUMBER(ユーザー別卸価格!L673),IF(入力!$C$25=1,ROUNDDOWN(IF(入力!$C$21=1,ユーザー別卸価格!L673/(100-入力!$C$22)%,ユーザー別卸価格!L673+入力!$C$23),-入力!$C$24),IF(入力!$C$25=2,ROUNDUP(IF(入力!$C$21=1,ユーザー別卸価格!L673/(100-入力!$C$22)%,ユーザー別卸価格!L673+入力!$C$23),-入力!$C$24),ROUND(IF(入力!$C$21=1,ユーザー別卸価格!L673/(100-入力!$C$22)%,ユーザー別卸価格!L673+入力!$C$23),-入力!$C$24))),ユーザー別卸価格!L673))</f>
        <v/>
      </c>
      <c r="M673" s="360">
        <f>'6桁'!M673</f>
        <v>0</v>
      </c>
      <c r="N673" s="475" t="str">
        <f>IF(ユーザー別卸価格!N673="","", IF(ISNUMBER(ユーザー別卸価格!N673),IF(入力!$E$25=1,ROUNDDOWN(IF(入力!$E$21=1,ユーザー別卸価格!N673/(100-入力!$E$22)%,ユーザー別卸価格!N673+入力!$E$23),-入力!$E$24),IF(入力!$E$25=2,ROUNDUP(IF(入力!$E$21=1,ユーザー別卸価格!N673/(100-入力!$E$22)%,ユーザー別卸価格!N673+入力!$E$23),-入力!$E$24),ROUND(IF(入力!$E$21=1,ユーザー別卸価格!N673/(100-入力!$E$22)%,ユーザー別卸価格!N673+入力!$E$23),-入力!$E$24))),ユーザー別卸価格!N673))</f>
        <v>卸価格設定なし</v>
      </c>
      <c r="O673" s="133" t="str">
        <f>'6桁'!O673</f>
        <v>Q</v>
      </c>
      <c r="P673" s="475" t="str">
        <f>IF(ユーザー別卸価格!P673="","", IF(ISNUMBER(ユーザー別卸価格!P673),IF(入力!$E$25=1,ROUNDDOWN(IF(入力!$E$21=1,ユーザー別卸価格!P673/(100-入力!$E$22)%,ユーザー別卸価格!P673+入力!$E$23),-入力!$E$24),IF(入力!$E$25=2,ROUNDUP(IF(入力!$E$21=1,ユーザー別卸価格!P673/(100-入力!$E$22)%,ユーザー別卸価格!P673+入力!$E$23),-入力!$E$24),ROUND(IF(入力!$E$21=1,ユーザー別卸価格!P673/(100-入力!$E$22)%,ユーザー別卸価格!P673+入力!$E$23),-入力!$E$24))),ユーザー別卸価格!P673))</f>
        <v>卸価格設定なし</v>
      </c>
      <c r="Q673" s="288" t="str">
        <f>'6桁'!Q673</f>
        <v>Q</v>
      </c>
      <c r="X673" s="4"/>
    </row>
    <row r="674" spans="2:27" ht="30" customHeight="1">
      <c r="B674" s="648" t="s">
        <v>2056</v>
      </c>
      <c r="C674" s="649"/>
      <c r="D674" s="650"/>
      <c r="E674" s="648" t="s">
        <v>1130</v>
      </c>
      <c r="F674" s="649"/>
      <c r="G674" s="650"/>
      <c r="H674" s="183" t="str">
        <f>IF(ユーザー別卸価格!H674="","", IF(ISNUMBER(ユーザー別卸価格!H674),IF(入力!$C$25=1,ROUNDDOWN(IF(入力!$C$21=1,ユーザー別卸価格!H674/(100-入力!$C$22)%,ユーザー別卸価格!H674+入力!$C$23),-入力!$C$24),IF(入力!$C$25=2,ROUNDUP(IF(入力!$C$21=1,ユーザー別卸価格!H674/(100-入力!$C$22)%,ユーザー別卸価格!H674+入力!$C$23),-入力!$C$24),ROUND(IF(入力!$C$21=1,ユーザー別卸価格!H674/(100-入力!$C$22)%,ユーザー別卸価格!H674+入力!$C$23),-入力!$C$24))),ユーザー別卸価格!H674))</f>
        <v/>
      </c>
      <c r="I674" s="96">
        <f>'6桁'!I674</f>
        <v>0</v>
      </c>
      <c r="J674" s="183">
        <f>IF(ユーザー別卸価格!J674="","", IF(ISNUMBER(ユーザー別卸価格!J674),IF(入力!$C$25=1,ROUNDDOWN(IF(入力!$C$21=1,ユーザー別卸価格!J674/(100-入力!$C$22)%,ユーザー別卸価格!J674+入力!$C$23),-入力!$C$24),IF(入力!$C$25=2,ROUNDUP(IF(入力!$C$21=1,ユーザー別卸価格!J674/(100-入力!$C$22)%,ユーザー別卸価格!J674+入力!$C$23),-入力!$C$24),ROUND(IF(入力!$C$21=1,ユーザー別卸価格!J674/(100-入力!$C$22)%,ユーザー別卸価格!J674+入力!$C$23),-入力!$C$24))),ユーザー別卸価格!J674))</f>
        <v>25000</v>
      </c>
      <c r="K674" s="96" t="str">
        <f>'6桁'!K674</f>
        <v>□
ﾅﾛｰ</v>
      </c>
      <c r="L674" s="95" t="str">
        <f>IF(ユーザー別卸価格!L674="","", IF(ISNUMBER(ユーザー別卸価格!L674),IF(入力!$C$25=1,ROUNDDOWN(IF(入力!$C$21=1,ユーザー別卸価格!L674/(100-入力!$C$22)%,ユーザー別卸価格!L674+入力!$C$23),-入力!$C$24),IF(入力!$C$25=2,ROUNDUP(IF(入力!$C$21=1,ユーザー別卸価格!L674/(100-入力!$C$22)%,ユーザー別卸価格!L674+入力!$C$23),-入力!$C$24),ROUND(IF(入力!$C$21=1,ユーザー別卸価格!L674/(100-入力!$C$22)%,ユーザー別卸価格!L674+入力!$C$23),-入力!$C$24))),ユーザー別卸価格!L674))</f>
        <v/>
      </c>
      <c r="M674" s="96">
        <f>'6桁'!M674</f>
        <v>0</v>
      </c>
      <c r="N674" s="456" t="str">
        <f>IF(ユーザー別卸価格!N674="","", IF(ISNUMBER(ユーザー別卸価格!N674),IF(入力!$E$25=1,ROUNDDOWN(IF(入力!$E$21=1,ユーザー別卸価格!N674/(100-入力!$E$22)%,ユーザー別卸価格!N674+入力!$E$23),-入力!$E$24),IF(入力!$E$25=2,ROUNDUP(IF(入力!$E$21=1,ユーザー別卸価格!N674/(100-入力!$E$22)%,ユーザー別卸価格!N674+入力!$E$23),-入力!$E$24),ROUND(IF(入力!$E$21=1,ユーザー別卸価格!N674/(100-入力!$E$22)%,ユーザー別卸価格!N674+入力!$E$23),-入力!$E$24))),ユーザー別卸価格!N674))</f>
        <v/>
      </c>
      <c r="O674" s="126">
        <f>'6桁'!O674</f>
        <v>0</v>
      </c>
      <c r="P674" s="456" t="str">
        <f>IF(ユーザー別卸価格!P674="","", IF(ISNUMBER(ユーザー別卸価格!P674),IF(入力!$E$25=1,ROUNDDOWN(IF(入力!$E$21=1,ユーザー別卸価格!P674/(100-入力!$E$22)%,ユーザー別卸価格!P674+入力!$E$23),-入力!$E$24),IF(入力!$E$25=2,ROUNDUP(IF(入力!$E$21=1,ユーザー別卸価格!P674/(100-入力!$E$22)%,ユーザー別卸価格!P674+入力!$E$23),-入力!$E$24),ROUND(IF(入力!$E$21=1,ユーザー別卸価格!P674/(100-入力!$E$22)%,ユーザー別卸価格!P674+入力!$E$23),-入力!$E$24))),ユーザー別卸価格!P674))</f>
        <v/>
      </c>
      <c r="Q674" s="20">
        <f>'6桁'!Q674</f>
        <v>0</v>
      </c>
      <c r="X674" s="4"/>
    </row>
    <row r="675" spans="2:27" ht="30" customHeight="1">
      <c r="B675" s="648" t="s">
        <v>2057</v>
      </c>
      <c r="C675" s="649"/>
      <c r="D675" s="650"/>
      <c r="E675" s="648" t="s">
        <v>1129</v>
      </c>
      <c r="F675" s="649"/>
      <c r="G675" s="650"/>
      <c r="H675" s="183" t="str">
        <f>IF(ユーザー別卸価格!H675="","", IF(ISNUMBER(ユーザー別卸価格!H675),IF(入力!$C$25=1,ROUNDDOWN(IF(入力!$C$21=1,ユーザー別卸価格!H675/(100-入力!$C$22)%,ユーザー別卸価格!H675+入力!$C$23),-入力!$C$24),IF(入力!$C$25=2,ROUNDUP(IF(入力!$C$21=1,ユーザー別卸価格!H675/(100-入力!$C$22)%,ユーザー別卸価格!H675+入力!$C$23),-入力!$C$24),ROUND(IF(入力!$C$21=1,ユーザー別卸価格!H675/(100-入力!$C$22)%,ユーザー別卸価格!H675+入力!$C$23),-入力!$C$24))),ユーザー別卸価格!H675))</f>
        <v/>
      </c>
      <c r="I675" s="96">
        <f>'6桁'!I675</f>
        <v>0</v>
      </c>
      <c r="J675" s="183">
        <f>IF(ユーザー別卸価格!J675="","", IF(ISNUMBER(ユーザー別卸価格!J675),IF(入力!$C$25=1,ROUNDDOWN(IF(入力!$C$21=1,ユーザー別卸価格!J675/(100-入力!$C$22)%,ユーザー別卸価格!J675+入力!$C$23),-入力!$C$24),IF(入力!$C$25=2,ROUNDUP(IF(入力!$C$21=1,ユーザー別卸価格!J675/(100-入力!$C$22)%,ユーザー別卸価格!J675+入力!$C$23),-入力!$C$24),ROUND(IF(入力!$C$21=1,ユーザー別卸価格!J675/(100-入力!$C$22)%,ユーザー別卸価格!J675+入力!$C$23),-入力!$C$24))),ユーザー別卸価格!J675))</f>
        <v>25500</v>
      </c>
      <c r="K675" s="96" t="str">
        <f>'6桁'!K675</f>
        <v>ﾅﾛｰ</v>
      </c>
      <c r="L675" s="95" t="str">
        <f>IF(ユーザー別卸価格!L675="","", IF(ISNUMBER(ユーザー別卸価格!L675),IF(入力!$C$25=1,ROUNDDOWN(IF(入力!$C$21=1,ユーザー別卸価格!L675/(100-入力!$C$22)%,ユーザー別卸価格!L675+入力!$C$23),-入力!$C$24),IF(入力!$C$25=2,ROUNDUP(IF(入力!$C$21=1,ユーザー別卸価格!L675/(100-入力!$C$22)%,ユーザー別卸価格!L675+入力!$C$23),-入力!$C$24),ROUND(IF(入力!$C$21=1,ユーザー別卸価格!L675/(100-入力!$C$22)%,ユーザー別卸価格!L675+入力!$C$23),-入力!$C$24))),ユーザー別卸価格!L675))</f>
        <v/>
      </c>
      <c r="M675" s="96">
        <f>'6桁'!M675</f>
        <v>0</v>
      </c>
      <c r="N675" s="456" t="str">
        <f>IF(ユーザー別卸価格!N675="","", IF(ISNUMBER(ユーザー別卸価格!N675),IF(入力!$E$25=1,ROUNDDOWN(IF(入力!$E$21=1,ユーザー別卸価格!N675/(100-入力!$E$22)%,ユーザー別卸価格!N675+入力!$E$23),-入力!$E$24),IF(入力!$E$25=2,ROUNDUP(IF(入力!$E$21=1,ユーザー別卸価格!N675/(100-入力!$E$22)%,ユーザー別卸価格!N675+入力!$E$23),-入力!$E$24),ROUND(IF(入力!$E$21=1,ユーザー別卸価格!N675/(100-入力!$E$22)%,ユーザー別卸価格!N675+入力!$E$23),-入力!$E$24))),ユーザー別卸価格!N675))</f>
        <v/>
      </c>
      <c r="O675" s="126">
        <f>'6桁'!O675</f>
        <v>0</v>
      </c>
      <c r="P675" s="456" t="str">
        <f>IF(ユーザー別卸価格!P675="","", IF(ISNUMBER(ユーザー別卸価格!P675),IF(入力!$E$25=1,ROUNDDOWN(IF(入力!$E$21=1,ユーザー別卸価格!P675/(100-入力!$E$22)%,ユーザー別卸価格!P675+入力!$E$23),-入力!$E$24),IF(入力!$E$25=2,ROUNDUP(IF(入力!$E$21=1,ユーザー別卸価格!P675/(100-入力!$E$22)%,ユーザー別卸価格!P675+入力!$E$23),-入力!$E$24),ROUND(IF(入力!$E$21=1,ユーザー別卸価格!P675/(100-入力!$E$22)%,ユーザー別卸価格!P675+入力!$E$23),-入力!$E$24))),ユーザー別卸価格!P675))</f>
        <v/>
      </c>
      <c r="Q675" s="20">
        <f>'6桁'!Q675</f>
        <v>0</v>
      </c>
      <c r="X675" s="4"/>
    </row>
    <row r="676" spans="2:27" ht="30" customHeight="1">
      <c r="B676" s="648" t="s">
        <v>2058</v>
      </c>
      <c r="C676" s="649"/>
      <c r="D676" s="650"/>
      <c r="E676" s="664" t="s">
        <v>2071</v>
      </c>
      <c r="F676" s="649"/>
      <c r="G676" s="650"/>
      <c r="H676" s="183" t="str">
        <f>IF(ユーザー別卸価格!H676="","", IF(ISNUMBER(ユーザー別卸価格!H676),IF(入力!$C$25=1,ROUNDDOWN(IF(入力!$C$21=1,ユーザー別卸価格!H676/(100-入力!$C$22)%,ユーザー別卸価格!H676+入力!$C$23),-入力!$C$24),IF(入力!$C$25=2,ROUNDUP(IF(入力!$C$21=1,ユーザー別卸価格!H676/(100-入力!$C$22)%,ユーザー別卸価格!H676+入力!$C$23),-入力!$C$24),ROUND(IF(入力!$C$21=1,ユーザー別卸価格!H676/(100-入力!$C$22)%,ユーザー別卸価格!H676+入力!$C$23),-入力!$C$24))),ユーザー別卸価格!H676))</f>
        <v/>
      </c>
      <c r="I676" s="96">
        <f>'6桁'!I676</f>
        <v>0</v>
      </c>
      <c r="J676" s="183">
        <f>IF(ユーザー別卸価格!J676="","", IF(ISNUMBER(ユーザー別卸価格!J676),IF(入力!$C$25=1,ROUNDDOWN(IF(入力!$C$21=1,ユーザー別卸価格!J676/(100-入力!$C$22)%,ユーザー別卸価格!J676+入力!$C$23),-入力!$C$24),IF(入力!$C$25=2,ROUNDUP(IF(入力!$C$21=1,ユーザー別卸価格!J676/(100-入力!$C$22)%,ユーザー別卸価格!J676+入力!$C$23),-入力!$C$24),ROUND(IF(入力!$C$21=1,ユーザー別卸価格!J676/(100-入力!$C$22)%,ユーザー別卸価格!J676+入力!$C$23),-入力!$C$24))),ユーザー別卸価格!J676))</f>
        <v>24300</v>
      </c>
      <c r="K676" s="96" t="str">
        <f>'6桁'!K676</f>
        <v>Q
OWL ﾜｲﾄﾞ</v>
      </c>
      <c r="L676" s="95" t="str">
        <f>IF(ユーザー別卸価格!L676="","", IF(ISNUMBER(ユーザー別卸価格!L676),IF(入力!$C$25=1,ROUNDDOWN(IF(入力!$C$21=1,ユーザー別卸価格!L676/(100-入力!$C$22)%,ユーザー別卸価格!L676+入力!$C$23),-入力!$C$24),IF(入力!$C$25=2,ROUNDUP(IF(入力!$C$21=1,ユーザー別卸価格!L676/(100-入力!$C$22)%,ユーザー別卸価格!L676+入力!$C$23),-入力!$C$24),ROUND(IF(入力!$C$21=1,ユーザー別卸価格!L676/(100-入力!$C$22)%,ユーザー別卸価格!L676+入力!$C$23),-入力!$C$24))),ユーザー別卸価格!L676))</f>
        <v/>
      </c>
      <c r="M676" s="96">
        <f>'6桁'!M676</f>
        <v>0</v>
      </c>
      <c r="N676" s="456" t="str">
        <f>IF(ユーザー別卸価格!N676="","", IF(ISNUMBER(ユーザー別卸価格!N676),IF(入力!$E$25=1,ROUNDDOWN(IF(入力!$E$21=1,ユーザー別卸価格!N676/(100-入力!$E$22)%,ユーザー別卸価格!N676+入力!$E$23),-入力!$E$24),IF(入力!$E$25=2,ROUNDUP(IF(入力!$E$21=1,ユーザー別卸価格!N676/(100-入力!$E$22)%,ユーザー別卸価格!N676+入力!$E$23),-入力!$E$24),ROUND(IF(入力!$E$21=1,ユーザー別卸価格!N676/(100-入力!$E$22)%,ユーザー別卸価格!N676+入力!$E$23),-入力!$E$24))),ユーザー別卸価格!N676))</f>
        <v/>
      </c>
      <c r="O676" s="126">
        <f>'6桁'!O676</f>
        <v>0</v>
      </c>
      <c r="P676" s="456" t="str">
        <f>IF(ユーザー別卸価格!P676="","", IF(ISNUMBER(ユーザー別卸価格!P676),IF(入力!$E$25=1,ROUNDDOWN(IF(入力!$E$21=1,ユーザー別卸価格!P676/(100-入力!$E$22)%,ユーザー別卸価格!P676+入力!$E$23),-入力!$E$24),IF(入力!$E$25=2,ROUNDUP(IF(入力!$E$21=1,ユーザー別卸価格!P676/(100-入力!$E$22)%,ユーザー別卸価格!P676+入力!$E$23),-入力!$E$24),ROUND(IF(入力!$E$21=1,ユーザー別卸価格!P676/(100-入力!$E$22)%,ユーザー別卸価格!P676+入力!$E$23),-入力!$E$24))),ユーザー別卸価格!P676))</f>
        <v>卸価格設定なし</v>
      </c>
      <c r="Q676" s="20" t="str">
        <f>'6桁'!Q676</f>
        <v>Q</v>
      </c>
      <c r="X676" s="4"/>
    </row>
    <row r="677" spans="2:27" ht="30" customHeight="1">
      <c r="B677" s="648" t="s">
        <v>2059</v>
      </c>
      <c r="C677" s="649"/>
      <c r="D677" s="650"/>
      <c r="E677" s="664" t="s">
        <v>2070</v>
      </c>
      <c r="F677" s="649"/>
      <c r="G677" s="650"/>
      <c r="H677" s="183" t="str">
        <f>IF(ユーザー別卸価格!H677="","", IF(ISNUMBER(ユーザー別卸価格!H677),IF(入力!$C$25=1,ROUNDDOWN(IF(入力!$C$21=1,ユーザー別卸価格!H677/(100-入力!$C$22)%,ユーザー別卸価格!H677+入力!$C$23),-入力!$C$24),IF(入力!$C$25=2,ROUNDUP(IF(入力!$C$21=1,ユーザー別卸価格!H677/(100-入力!$C$22)%,ユーザー別卸価格!H677+入力!$C$23),-入力!$C$24),ROUND(IF(入力!$C$21=1,ユーザー別卸価格!H677/(100-入力!$C$22)%,ユーザー別卸価格!H677+入力!$C$23),-入力!$C$24))),ユーザー別卸価格!H677))</f>
        <v/>
      </c>
      <c r="I677" s="96">
        <f>'6桁'!I677</f>
        <v>0</v>
      </c>
      <c r="J677" s="183">
        <f>IF(ユーザー別卸価格!J677="","", IF(ISNUMBER(ユーザー別卸価格!J677),IF(入力!$C$25=1,ROUNDDOWN(IF(入力!$C$21=1,ユーザー別卸価格!J677/(100-入力!$C$22)%,ユーザー別卸価格!J677+入力!$C$23),-入力!$C$24),IF(入力!$C$25=2,ROUNDUP(IF(入力!$C$21=1,ユーザー別卸価格!J677/(100-入力!$C$22)%,ユーザー別卸価格!J677+入力!$C$23),-入力!$C$24),ROUND(IF(入力!$C$21=1,ユーザー別卸価格!J677/(100-入力!$C$22)%,ユーザー別卸価格!J677+入力!$C$23),-入力!$C$24))),ユーザー別卸価格!J677))</f>
        <v>26800</v>
      </c>
      <c r="K677" s="96" t="str">
        <f>'6桁'!K677</f>
        <v>Q
OWL ﾜｲﾄﾞ</v>
      </c>
      <c r="L677" s="95" t="str">
        <f>IF(ユーザー別卸価格!L677="","", IF(ISNUMBER(ユーザー別卸価格!L677),IF(入力!$C$25=1,ROUNDDOWN(IF(入力!$C$21=1,ユーザー別卸価格!L677/(100-入力!$C$22)%,ユーザー別卸価格!L677+入力!$C$23),-入力!$C$24),IF(入力!$C$25=2,ROUNDUP(IF(入力!$C$21=1,ユーザー別卸価格!L677/(100-入力!$C$22)%,ユーザー別卸価格!L677+入力!$C$23),-入力!$C$24),ROUND(IF(入力!$C$21=1,ユーザー別卸価格!L677/(100-入力!$C$22)%,ユーザー別卸価格!L677+入力!$C$23),-入力!$C$24))),ユーザー別卸価格!L677))</f>
        <v/>
      </c>
      <c r="M677" s="96">
        <f>'6桁'!M677</f>
        <v>0</v>
      </c>
      <c r="N677" s="456" t="str">
        <f>IF(ユーザー別卸価格!N677="","", IF(ISNUMBER(ユーザー別卸価格!N677),IF(入力!$E$25=1,ROUNDDOWN(IF(入力!$E$21=1,ユーザー別卸価格!N677/(100-入力!$E$22)%,ユーザー別卸価格!N677+入力!$E$23),-入力!$E$24),IF(入力!$E$25=2,ROUNDUP(IF(入力!$E$21=1,ユーザー別卸価格!N677/(100-入力!$E$22)%,ユーザー別卸価格!N677+入力!$E$23),-入力!$E$24),ROUND(IF(入力!$E$21=1,ユーザー別卸価格!N677/(100-入力!$E$22)%,ユーザー別卸価格!N677+入力!$E$23),-入力!$E$24))),ユーザー別卸価格!N677))</f>
        <v>卸価格設定なし</v>
      </c>
      <c r="O677" s="126" t="str">
        <f>'6桁'!O677</f>
        <v>Q</v>
      </c>
      <c r="P677" s="456" t="str">
        <f>IF(ユーザー別卸価格!P677="","", IF(ISNUMBER(ユーザー別卸価格!P677),IF(入力!$E$25=1,ROUNDDOWN(IF(入力!$E$21=1,ユーザー別卸価格!P677/(100-入力!$E$22)%,ユーザー別卸価格!P677+入力!$E$23),-入力!$E$24),IF(入力!$E$25=2,ROUNDUP(IF(入力!$E$21=1,ユーザー別卸価格!P677/(100-入力!$E$22)%,ユーザー別卸価格!P677+入力!$E$23),-入力!$E$24),ROUND(IF(入力!$E$21=1,ユーザー別卸価格!P677/(100-入力!$E$22)%,ユーザー別卸価格!P677+入力!$E$23),-入力!$E$24))),ユーザー別卸価格!P677))</f>
        <v/>
      </c>
      <c r="Q677" s="20">
        <f>'6桁'!Q677</f>
        <v>0</v>
      </c>
      <c r="X677" s="4"/>
    </row>
    <row r="678" spans="2:27" ht="30" customHeight="1">
      <c r="B678" s="648" t="s">
        <v>2060</v>
      </c>
      <c r="C678" s="649"/>
      <c r="D678" s="650"/>
      <c r="E678" s="664" t="s">
        <v>2069</v>
      </c>
      <c r="F678" s="649"/>
      <c r="G678" s="650"/>
      <c r="H678" s="183" t="str">
        <f>IF(ユーザー別卸価格!H678="","", IF(ISNUMBER(ユーザー別卸価格!H678),IF(入力!$C$25=1,ROUNDDOWN(IF(入力!$C$21=1,ユーザー別卸価格!H678/(100-入力!$C$22)%,ユーザー別卸価格!H678+入力!$C$23),-入力!$C$24),IF(入力!$C$25=2,ROUNDUP(IF(入力!$C$21=1,ユーザー別卸価格!H678/(100-入力!$C$22)%,ユーザー別卸価格!H678+入力!$C$23),-入力!$C$24),ROUND(IF(入力!$C$21=1,ユーザー別卸価格!H678/(100-入力!$C$22)%,ユーザー別卸価格!H678+入力!$C$23),-入力!$C$24))),ユーザー別卸価格!H678))</f>
        <v/>
      </c>
      <c r="I678" s="96">
        <f>'6桁'!I678</f>
        <v>0</v>
      </c>
      <c r="J678" s="183">
        <f>IF(ユーザー別卸価格!J678="","", IF(ISNUMBER(ユーザー別卸価格!J678),IF(入力!$C$25=1,ROUNDDOWN(IF(入力!$C$21=1,ユーザー別卸価格!J678/(100-入力!$C$22)%,ユーザー別卸価格!J678+入力!$C$23),-入力!$C$24),IF(入力!$C$25=2,ROUNDUP(IF(入力!$C$21=1,ユーザー別卸価格!J678/(100-入力!$C$22)%,ユーザー別卸価格!J678+入力!$C$23),-入力!$C$24),ROUND(IF(入力!$C$21=1,ユーザー別卸価格!J678/(100-入力!$C$22)%,ユーザー別卸価格!J678+入力!$C$23),-入力!$C$24))),ユーザー別卸価格!J678))</f>
        <v>29400</v>
      </c>
      <c r="K678" s="96" t="str">
        <f>'6桁'!K678</f>
        <v>Q
OWL ﾜｲﾄﾞ</v>
      </c>
      <c r="L678" s="95" t="str">
        <f>IF(ユーザー別卸価格!L678="","", IF(ISNUMBER(ユーザー別卸価格!L678),IF(入力!$C$25=1,ROUNDDOWN(IF(入力!$C$21=1,ユーザー別卸価格!L678/(100-入力!$C$22)%,ユーザー別卸価格!L678+入力!$C$23),-入力!$C$24),IF(入力!$C$25=2,ROUNDUP(IF(入力!$C$21=1,ユーザー別卸価格!L678/(100-入力!$C$22)%,ユーザー別卸価格!L678+入力!$C$23),-入力!$C$24),ROUND(IF(入力!$C$21=1,ユーザー別卸価格!L678/(100-入力!$C$22)%,ユーザー別卸価格!L678+入力!$C$23),-入力!$C$24))),ユーザー別卸価格!L678))</f>
        <v/>
      </c>
      <c r="M678" s="96">
        <f>'6桁'!M678</f>
        <v>0</v>
      </c>
      <c r="N678" s="456" t="str">
        <f>IF(ユーザー別卸価格!N678="","", IF(ISNUMBER(ユーザー別卸価格!N678),IF(入力!$E$25=1,ROUNDDOWN(IF(入力!$E$21=1,ユーザー別卸価格!N678/(100-入力!$E$22)%,ユーザー別卸価格!N678+入力!$E$23),-入力!$E$24),IF(入力!$E$25=2,ROUNDUP(IF(入力!$E$21=1,ユーザー別卸価格!N678/(100-入力!$E$22)%,ユーザー別卸価格!N678+入力!$E$23),-入力!$E$24),ROUND(IF(入力!$E$21=1,ユーザー別卸価格!N678/(100-入力!$E$22)%,ユーザー別卸価格!N678+入力!$E$23),-入力!$E$24))),ユーザー別卸価格!N678))</f>
        <v/>
      </c>
      <c r="O678" s="126">
        <f>'6桁'!O678</f>
        <v>0</v>
      </c>
      <c r="P678" s="456" t="str">
        <f>IF(ユーザー別卸価格!P678="","", IF(ISNUMBER(ユーザー別卸価格!P678),IF(入力!$E$25=1,ROUNDDOWN(IF(入力!$E$21=1,ユーザー別卸価格!P678/(100-入力!$E$22)%,ユーザー別卸価格!P678+入力!$E$23),-入力!$E$24),IF(入力!$E$25=2,ROUNDUP(IF(入力!$E$21=1,ユーザー別卸価格!P678/(100-入力!$E$22)%,ユーザー別卸価格!P678+入力!$E$23),-入力!$E$24),ROUND(IF(入力!$E$21=1,ユーザー別卸価格!P678/(100-入力!$E$22)%,ユーザー別卸価格!P678+入力!$E$23),-入力!$E$24))),ユーザー別卸価格!P678))</f>
        <v>卸価格設定なし</v>
      </c>
      <c r="Q678" s="20" t="str">
        <f>'6桁'!Q678</f>
        <v>Q</v>
      </c>
      <c r="X678" s="4"/>
    </row>
    <row r="679" spans="2:27" ht="30" customHeight="1">
      <c r="B679" s="648" t="s">
        <v>2061</v>
      </c>
      <c r="C679" s="649"/>
      <c r="D679" s="650"/>
      <c r="E679" s="664" t="s">
        <v>2068</v>
      </c>
      <c r="F679" s="649"/>
      <c r="G679" s="650"/>
      <c r="H679" s="183" t="str">
        <f>IF(ユーザー別卸価格!H679="","", IF(ISNUMBER(ユーザー別卸価格!H679),IF(入力!$C$25=1,ROUNDDOWN(IF(入力!$C$21=1,ユーザー別卸価格!H679/(100-入力!$C$22)%,ユーザー別卸価格!H679+入力!$C$23),-入力!$C$24),IF(入力!$C$25=2,ROUNDUP(IF(入力!$C$21=1,ユーザー別卸価格!H679/(100-入力!$C$22)%,ユーザー別卸価格!H679+入力!$C$23),-入力!$C$24),ROUND(IF(入力!$C$21=1,ユーザー別卸価格!H679/(100-入力!$C$22)%,ユーザー別卸価格!H679+入力!$C$23),-入力!$C$24))),ユーザー別卸価格!H679))</f>
        <v/>
      </c>
      <c r="I679" s="96">
        <f>'6桁'!I679</f>
        <v>0</v>
      </c>
      <c r="J679" s="183">
        <f>IF(ユーザー別卸価格!J679="","", IF(ISNUMBER(ユーザー別卸価格!J679),IF(入力!$C$25=1,ROUNDDOWN(IF(入力!$C$21=1,ユーザー別卸価格!J679/(100-入力!$C$22)%,ユーザー別卸価格!J679+入力!$C$23),-入力!$C$24),IF(入力!$C$25=2,ROUNDUP(IF(入力!$C$21=1,ユーザー別卸価格!J679/(100-入力!$C$22)%,ユーザー別卸価格!J679+入力!$C$23),-入力!$C$24),ROUND(IF(入力!$C$21=1,ユーザー別卸価格!J679/(100-入力!$C$22)%,ユーザー別卸価格!J679+入力!$C$23),-入力!$C$24))),ユーザー別卸価格!J679))</f>
        <v>32700</v>
      </c>
      <c r="K679" s="96" t="str">
        <f>'6桁'!K679</f>
        <v>Q
OWL ﾜｲﾄﾞ</v>
      </c>
      <c r="L679" s="95" t="str">
        <f>IF(ユーザー別卸価格!L679="","", IF(ISNUMBER(ユーザー別卸価格!L679),IF(入力!$C$25=1,ROUNDDOWN(IF(入力!$C$21=1,ユーザー別卸価格!L679/(100-入力!$C$22)%,ユーザー別卸価格!L679+入力!$C$23),-入力!$C$24),IF(入力!$C$25=2,ROUNDUP(IF(入力!$C$21=1,ユーザー別卸価格!L679/(100-入力!$C$22)%,ユーザー別卸価格!L679+入力!$C$23),-入力!$C$24),ROUND(IF(入力!$C$21=1,ユーザー別卸価格!L679/(100-入力!$C$22)%,ユーザー別卸価格!L679+入力!$C$23),-入力!$C$24))),ユーザー別卸価格!L679))</f>
        <v/>
      </c>
      <c r="M679" s="96">
        <f>'6桁'!M679</f>
        <v>0</v>
      </c>
      <c r="N679" s="456" t="str">
        <f>IF(ユーザー別卸価格!N679="","", IF(ISNUMBER(ユーザー別卸価格!N679),IF(入力!$E$25=1,ROUNDDOWN(IF(入力!$E$21=1,ユーザー別卸価格!N679/(100-入力!$E$22)%,ユーザー別卸価格!N679+入力!$E$23),-入力!$E$24),IF(入力!$E$25=2,ROUNDUP(IF(入力!$E$21=1,ユーザー別卸価格!N679/(100-入力!$E$22)%,ユーザー別卸価格!N679+入力!$E$23),-入力!$E$24),ROUND(IF(入力!$E$21=1,ユーザー別卸価格!N679/(100-入力!$E$22)%,ユーザー別卸価格!N679+入力!$E$23),-入力!$E$24))),ユーザー別卸価格!N679))</f>
        <v/>
      </c>
      <c r="O679" s="126">
        <f>'6桁'!O679</f>
        <v>0</v>
      </c>
      <c r="P679" s="456" t="str">
        <f>IF(ユーザー別卸価格!P679="","", IF(ISNUMBER(ユーザー別卸価格!P679),IF(入力!$E$25=1,ROUNDDOWN(IF(入力!$E$21=1,ユーザー別卸価格!P679/(100-入力!$E$22)%,ユーザー別卸価格!P679+入力!$E$23),-入力!$E$24),IF(入力!$E$25=2,ROUNDUP(IF(入力!$E$21=1,ユーザー別卸価格!P679/(100-入力!$E$22)%,ユーザー別卸価格!P679+入力!$E$23),-入力!$E$24),ROUND(IF(入力!$E$21=1,ユーザー別卸価格!P679/(100-入力!$E$22)%,ユーザー別卸価格!P679+入力!$E$23),-入力!$E$24))),ユーザー別卸価格!P679))</f>
        <v>卸価格設定なし</v>
      </c>
      <c r="Q679" s="20" t="str">
        <f>'6桁'!Q679</f>
        <v>Q</v>
      </c>
      <c r="X679" s="4"/>
    </row>
    <row r="680" spans="2:27" ht="30" customHeight="1">
      <c r="B680" s="648" t="s">
        <v>2062</v>
      </c>
      <c r="C680" s="649"/>
      <c r="D680" s="650"/>
      <c r="E680" s="648" t="s">
        <v>1133</v>
      </c>
      <c r="F680" s="649"/>
      <c r="G680" s="650"/>
      <c r="H680" s="183" t="str">
        <f>IF(ユーザー別卸価格!H680="","", IF(ISNUMBER(ユーザー別卸価格!H680),IF(入力!$C$25=1,ROUNDDOWN(IF(入力!$C$21=1,ユーザー別卸価格!H680/(100-入力!$C$22)%,ユーザー別卸価格!H680+入力!$C$23),-入力!$C$24),IF(入力!$C$25=2,ROUNDUP(IF(入力!$C$21=1,ユーザー別卸価格!H680/(100-入力!$C$22)%,ユーザー別卸価格!H680+入力!$C$23),-入力!$C$24),ROUND(IF(入力!$C$21=1,ユーザー別卸価格!H680/(100-入力!$C$22)%,ユーザー別卸価格!H680+入力!$C$23),-入力!$C$24))),ユーザー別卸価格!H680))</f>
        <v/>
      </c>
      <c r="I680" s="96">
        <f>'6桁'!I680</f>
        <v>0</v>
      </c>
      <c r="J680" s="183">
        <f>IF(ユーザー別卸価格!J680="","", IF(ISNUMBER(ユーザー別卸価格!J680),IF(入力!$C$25=1,ROUNDDOWN(IF(入力!$C$21=1,ユーザー別卸価格!J680/(100-入力!$C$22)%,ユーザー別卸価格!J680+入力!$C$23),-入力!$C$24),IF(入力!$C$25=2,ROUNDUP(IF(入力!$C$21=1,ユーザー別卸価格!J680/(100-入力!$C$22)%,ユーザー別卸価格!J680+入力!$C$23),-入力!$C$24),ROUND(IF(入力!$C$21=1,ユーザー別卸価格!J680/(100-入力!$C$22)%,ユーザー別卸価格!J680+入力!$C$23),-入力!$C$24))),ユーザー別卸価格!J680))</f>
        <v>25200</v>
      </c>
      <c r="K680" s="96" t="str">
        <f>'6桁'!K680</f>
        <v>Q
OWL ﾅﾛｰ</v>
      </c>
      <c r="L680" s="95" t="str">
        <f>IF(ユーザー別卸価格!L680="","", IF(ISNUMBER(ユーザー別卸価格!L680),IF(入力!$C$25=1,ROUNDDOWN(IF(入力!$C$21=1,ユーザー別卸価格!L680/(100-入力!$C$22)%,ユーザー別卸価格!L680+入力!$C$23),-入力!$C$24),IF(入力!$C$25=2,ROUNDUP(IF(入力!$C$21=1,ユーザー別卸価格!L680/(100-入力!$C$22)%,ユーザー別卸価格!L680+入力!$C$23),-入力!$C$24),ROUND(IF(入力!$C$21=1,ユーザー別卸価格!L680/(100-入力!$C$22)%,ユーザー別卸価格!L680+入力!$C$23),-入力!$C$24))),ユーザー別卸価格!L680))</f>
        <v/>
      </c>
      <c r="M680" s="96">
        <f>'6桁'!M680</f>
        <v>0</v>
      </c>
      <c r="N680" s="472" t="str">
        <f>IF(ユーザー別卸価格!N680="","", IF(ISNUMBER(ユーザー別卸価格!N680),IF(入力!$E$25=1,ROUNDDOWN(IF(入力!$E$21=1,ユーザー別卸価格!N680/(100-入力!$E$22)%,ユーザー別卸価格!N680+入力!$E$23),-入力!$E$24),IF(入力!$E$25=2,ROUNDUP(IF(入力!$E$21=1,ユーザー別卸価格!N680/(100-入力!$E$22)%,ユーザー別卸価格!N680+入力!$E$23),-入力!$E$24),ROUND(IF(入力!$E$21=1,ユーザー別卸価格!N680/(100-入力!$E$22)%,ユーザー別卸価格!N680+入力!$E$23),-入力!$E$24))),ユーザー別卸価格!N680))</f>
        <v/>
      </c>
      <c r="O680" s="110">
        <f>'6桁'!O680</f>
        <v>0</v>
      </c>
      <c r="P680" s="472" t="str">
        <f>IF(ユーザー別卸価格!P680="","", IF(ISNUMBER(ユーザー別卸価格!P680),IF(入力!$E$25=1,ROUNDDOWN(IF(入力!$E$21=1,ユーザー別卸価格!P680/(100-入力!$E$22)%,ユーザー別卸価格!P680+入力!$E$23),-入力!$E$24),IF(入力!$E$25=2,ROUNDUP(IF(入力!$E$21=1,ユーザー別卸価格!P680/(100-入力!$E$22)%,ユーザー別卸価格!P680+入力!$E$23),-入力!$E$24),ROUND(IF(入力!$E$21=1,ユーザー別卸価格!P680/(100-入力!$E$22)%,ユーザー別卸価格!P680+入力!$E$23),-入力!$E$24))),ユーザー別卸価格!P680))</f>
        <v/>
      </c>
      <c r="Q680" s="109">
        <f>'6桁'!Q680</f>
        <v>0</v>
      </c>
      <c r="X680" s="4"/>
    </row>
    <row r="681" spans="2:27" ht="30" customHeight="1">
      <c r="B681" s="657" t="s">
        <v>2063</v>
      </c>
      <c r="C681" s="658"/>
      <c r="D681" s="659"/>
      <c r="E681" s="657" t="s">
        <v>1134</v>
      </c>
      <c r="F681" s="658"/>
      <c r="G681" s="659"/>
      <c r="H681" s="184" t="str">
        <f>IF(ユーザー別卸価格!H681="","", IF(ISNUMBER(ユーザー別卸価格!H681),IF(入力!$C$25=1,ROUNDDOWN(IF(入力!$C$21=1,ユーザー別卸価格!H681/(100-入力!$C$22)%,ユーザー別卸価格!H681+入力!$C$23),-入力!$C$24),IF(入力!$C$25=2,ROUNDUP(IF(入力!$C$21=1,ユーザー別卸価格!H681/(100-入力!$C$22)%,ユーザー別卸価格!H681+入力!$C$23),-入力!$C$24),ROUND(IF(入力!$C$21=1,ユーザー別卸価格!H681/(100-入力!$C$22)%,ユーザー別卸価格!H681+入力!$C$23),-入力!$C$24))),ユーザー別卸価格!H681))</f>
        <v/>
      </c>
      <c r="I681" s="99">
        <f>'6桁'!I681</f>
        <v>0</v>
      </c>
      <c r="J681" s="184">
        <f>IF(ユーザー別卸価格!J681="","", IF(ISNUMBER(ユーザー別卸価格!J681),IF(入力!$C$25=1,ROUNDDOWN(IF(入力!$C$21=1,ユーザー別卸価格!J681/(100-入力!$C$22)%,ユーザー別卸価格!J681+入力!$C$23),-入力!$C$24),IF(入力!$C$25=2,ROUNDUP(IF(入力!$C$21=1,ユーザー別卸価格!J681/(100-入力!$C$22)%,ユーザー別卸価格!J681+入力!$C$23),-入力!$C$24),ROUND(IF(入力!$C$21=1,ユーザー別卸価格!J681/(100-入力!$C$22)%,ユーザー別卸価格!J681+入力!$C$23),-入力!$C$24))),ユーザー別卸価格!J681))</f>
        <v>29500</v>
      </c>
      <c r="K681" s="99" t="str">
        <f>'6桁'!K681</f>
        <v>Q
OWL ﾅﾛｰ</v>
      </c>
      <c r="L681" s="111" t="str">
        <f>IF(ユーザー別卸価格!L681="","", IF(ISNUMBER(ユーザー別卸価格!L681),IF(入力!$C$25=1,ROUNDDOWN(IF(入力!$C$21=1,ユーザー別卸価格!L681/(100-入力!$C$22)%,ユーザー別卸価格!L681+入力!$C$23),-入力!$C$24),IF(入力!$C$25=2,ROUNDUP(IF(入力!$C$21=1,ユーザー別卸価格!L681/(100-入力!$C$22)%,ユーザー別卸価格!L681+入力!$C$23),-入力!$C$24),ROUND(IF(入力!$C$21=1,ユーザー別卸価格!L681/(100-入力!$C$22)%,ユーザー別卸価格!L681+入力!$C$23),-入力!$C$24))),ユーザー別卸価格!L681))</f>
        <v/>
      </c>
      <c r="M681" s="99">
        <f>'6桁'!M681</f>
        <v>0</v>
      </c>
      <c r="N681" s="482" t="str">
        <f>IF(ユーザー別卸価格!N681="","", IF(ISNUMBER(ユーザー別卸価格!N681),IF(入力!$E$25=1,ROUNDDOWN(IF(入力!$E$21=1,ユーザー別卸価格!N681/(100-入力!$E$22)%,ユーザー別卸価格!N681+入力!$E$23),-入力!$E$24),IF(入力!$E$25=2,ROUNDUP(IF(入力!$E$21=1,ユーザー別卸価格!N681/(100-入力!$E$22)%,ユーザー別卸価格!N681+入力!$E$23),-入力!$E$24),ROUND(IF(入力!$E$21=1,ユーザー別卸価格!N681/(100-入力!$E$22)%,ユーザー別卸価格!N681+入力!$E$23),-入力!$E$24))),ユーザー別卸価格!N681))</f>
        <v/>
      </c>
      <c r="O681" s="112">
        <f>'6桁'!O681</f>
        <v>0</v>
      </c>
      <c r="P681" s="482" t="str">
        <f>IF(ユーザー別卸価格!P681="","", IF(ISNUMBER(ユーザー別卸価格!P681),IF(入力!$E$25=1,ROUNDDOWN(IF(入力!$E$21=1,ユーザー別卸価格!P681/(100-入力!$E$22)%,ユーザー別卸価格!P681+入力!$E$23),-入力!$E$24),IF(入力!$E$25=2,ROUNDUP(IF(入力!$E$21=1,ユーザー別卸価格!P681/(100-入力!$E$22)%,ユーザー別卸価格!P681+入力!$E$23),-入力!$E$24),ROUND(IF(入力!$E$21=1,ユーザー別卸価格!P681/(100-入力!$E$22)%,ユーザー別卸価格!P681+入力!$E$23),-入力!$E$24))),ユーザー別卸価格!P681))</f>
        <v/>
      </c>
      <c r="Q681" s="113">
        <f>'6桁'!Q681</f>
        <v>0</v>
      </c>
      <c r="X681" s="4"/>
    </row>
    <row r="682" spans="2:27" ht="30" customHeight="1">
      <c r="B682" s="660" t="s">
        <v>2064</v>
      </c>
      <c r="C682" s="661"/>
      <c r="D682" s="662"/>
      <c r="E682" s="660" t="s">
        <v>1135</v>
      </c>
      <c r="F682" s="661"/>
      <c r="G682" s="662"/>
      <c r="H682" s="194" t="str">
        <f>IF(ユーザー別卸価格!H682="","", IF(ISNUMBER(ユーザー別卸価格!H682),IF(入力!$C$25=1,ROUNDDOWN(IF(入力!$C$21=1,ユーザー別卸価格!H682/(100-入力!$C$22)%,ユーザー別卸価格!H682+入力!$C$23),-入力!$C$24),IF(入力!$C$25=2,ROUNDUP(IF(入力!$C$21=1,ユーザー別卸価格!H682/(100-入力!$C$22)%,ユーザー別卸価格!H682+入力!$C$23),-入力!$C$24),ROUND(IF(入力!$C$21=1,ユーザー別卸価格!H682/(100-入力!$C$22)%,ユーザー別卸価格!H682+入力!$C$23),-入力!$C$24))),ユーザー別卸価格!H682))</f>
        <v/>
      </c>
      <c r="I682" s="360">
        <f>'6桁'!I682</f>
        <v>0</v>
      </c>
      <c r="J682" s="194" t="str">
        <f>IF(ユーザー別卸価格!J682="","", IF(ISNUMBER(ユーザー別卸価格!J682),IF(入力!$C$25=1,ROUNDDOWN(IF(入力!$C$21=1,ユーザー別卸価格!J682/(100-入力!$C$22)%,ユーザー別卸価格!J682+入力!$C$23),-入力!$C$24),IF(入力!$C$25=2,ROUNDUP(IF(入力!$C$21=1,ユーザー別卸価格!J682/(100-入力!$C$22)%,ユーザー別卸価格!J682+入力!$C$23),-入力!$C$24),ROUND(IF(入力!$C$21=1,ユーザー別卸価格!J682/(100-入力!$C$22)%,ユーザー別卸価格!J682+入力!$C$23),-入力!$C$24))),ユーザー別卸価格!J682))</f>
        <v/>
      </c>
      <c r="K682" s="360">
        <f>'6桁'!K682</f>
        <v>0</v>
      </c>
      <c r="L682" s="94" t="str">
        <f>IF(ユーザー別卸価格!L682="","", IF(ISNUMBER(ユーザー別卸価格!L682),IF(入力!$C$25=1,ROUNDDOWN(IF(入力!$C$21=1,ユーザー別卸価格!L682/(100-入力!$C$22)%,ユーザー別卸価格!L682+入力!$C$23),-入力!$C$24),IF(入力!$C$25=2,ROUNDUP(IF(入力!$C$21=1,ユーザー別卸価格!L682/(100-入力!$C$22)%,ユーザー別卸価格!L682+入力!$C$23),-入力!$C$24),ROUND(IF(入力!$C$21=1,ユーザー別卸価格!L682/(100-入力!$C$22)%,ユーザー別卸価格!L682+入力!$C$23),-入力!$C$24))),ユーザー別卸価格!L682))</f>
        <v/>
      </c>
      <c r="M682" s="360">
        <f>'6桁'!M682</f>
        <v>0</v>
      </c>
      <c r="N682" s="478" t="str">
        <f>IF(ユーザー別卸価格!N682="","", IF(ISNUMBER(ユーザー別卸価格!N682),IF(入力!$E$25=1,ROUNDDOWN(IF(入力!$E$21=1,ユーザー別卸価格!N682/(100-入力!$E$22)%,ユーザー別卸価格!N682+入力!$E$23),-入力!$E$24),IF(入力!$E$25=2,ROUNDUP(IF(入力!$E$21=1,ユーザー別卸価格!N682/(100-入力!$E$22)%,ユーザー別卸価格!N682+入力!$E$23),-入力!$E$24),ROUND(IF(入力!$E$21=1,ユーザー別卸価格!N682/(100-入力!$E$22)%,ユーザー別卸価格!N682+入力!$E$23),-入力!$E$24))),ユーザー別卸価格!N682))</f>
        <v>卸価格設定なし</v>
      </c>
      <c r="O682" s="116" t="str">
        <f>'6桁'!O682</f>
        <v>Q</v>
      </c>
      <c r="P682" s="478" t="str">
        <f>IF(ユーザー別卸価格!P682="","", IF(ISNUMBER(ユーザー別卸価格!P682),IF(入力!$E$25=1,ROUNDDOWN(IF(入力!$E$21=1,ユーザー別卸価格!P682/(100-入力!$E$22)%,ユーザー別卸価格!P682+入力!$E$23),-入力!$E$24),IF(入力!$E$25=2,ROUNDUP(IF(入力!$E$21=1,ユーザー別卸価格!P682/(100-入力!$E$22)%,ユーザー別卸価格!P682+入力!$E$23),-入力!$E$24),ROUND(IF(入力!$E$21=1,ユーザー別卸価格!P682/(100-入力!$E$22)%,ユーザー別卸価格!P682+入力!$E$23),-入力!$E$24))),ユーザー別卸価格!P682))</f>
        <v>卸価格設定なし</v>
      </c>
      <c r="Q682" s="288" t="str">
        <f>'6桁'!Q682</f>
        <v>R</v>
      </c>
      <c r="X682" s="4"/>
    </row>
    <row r="683" spans="2:27" ht="30" customHeight="1">
      <c r="B683" s="657" t="s">
        <v>2065</v>
      </c>
      <c r="C683" s="658"/>
      <c r="D683" s="659"/>
      <c r="E683" s="663" t="s">
        <v>2067</v>
      </c>
      <c r="F683" s="658"/>
      <c r="G683" s="659"/>
      <c r="H683" s="184" t="str">
        <f>IF(ユーザー別卸価格!H683="","", IF(ISNUMBER(ユーザー別卸価格!H683),IF(入力!$C$25=1,ROUNDDOWN(IF(入力!$C$21=1,ユーザー別卸価格!H683/(100-入力!$C$22)%,ユーザー別卸価格!H683+入力!$C$23),-入力!$C$24),IF(入力!$C$25=2,ROUNDUP(IF(入力!$C$21=1,ユーザー別卸価格!H683/(100-入力!$C$22)%,ユーザー別卸価格!H683+入力!$C$23),-入力!$C$24),ROUND(IF(入力!$C$21=1,ユーザー別卸価格!H683/(100-入力!$C$22)%,ユーザー別卸価格!H683+入力!$C$23),-入力!$C$24))),ユーザー別卸価格!H683))</f>
        <v/>
      </c>
      <c r="I683" s="99">
        <f>'6桁'!I683</f>
        <v>0</v>
      </c>
      <c r="J683" s="184" t="str">
        <f>IF(ユーザー別卸価格!J683="","", IF(ISNUMBER(ユーザー別卸価格!J683),IF(入力!$C$25=1,ROUNDDOWN(IF(入力!$C$21=1,ユーザー別卸価格!J683/(100-入力!$C$22)%,ユーザー別卸価格!J683+入力!$C$23),-入力!$C$24),IF(入力!$C$25=2,ROUNDUP(IF(入力!$C$21=1,ユーザー別卸価格!J683/(100-入力!$C$22)%,ユーザー別卸価格!J683+入力!$C$23),-入力!$C$24),ROUND(IF(入力!$C$21=1,ユーザー別卸価格!J683/(100-入力!$C$22)%,ユーザー別卸価格!J683+入力!$C$23),-入力!$C$24))),ユーザー別卸価格!J683))</f>
        <v/>
      </c>
      <c r="K683" s="99">
        <f>'6桁'!K683</f>
        <v>0</v>
      </c>
      <c r="L683" s="111" t="str">
        <f>IF(ユーザー別卸価格!L683="","", IF(ISNUMBER(ユーザー別卸価格!L683),IF(入力!$C$25=1,ROUNDDOWN(IF(入力!$C$21=1,ユーザー別卸価格!L683/(100-入力!$C$22)%,ユーザー別卸価格!L683+入力!$C$23),-入力!$C$24),IF(入力!$C$25=2,ROUNDUP(IF(入力!$C$21=1,ユーザー別卸価格!L683/(100-入力!$C$22)%,ユーザー別卸価格!L683+入力!$C$23),-入力!$C$24),ROUND(IF(入力!$C$21=1,ユーザー別卸価格!L683/(100-入力!$C$22)%,ユーザー別卸価格!L683+入力!$C$23),-入力!$C$24))),ユーザー別卸価格!L683))</f>
        <v/>
      </c>
      <c r="M683" s="99">
        <f>'6桁'!M683</f>
        <v>0</v>
      </c>
      <c r="N683" s="482" t="str">
        <f>IF(ユーザー別卸価格!N683="","", IF(ISNUMBER(ユーザー別卸価格!N683),IF(入力!$E$25=1,ROUNDDOWN(IF(入力!$E$21=1,ユーザー別卸価格!N683/(100-入力!$E$22)%,ユーザー別卸価格!N683+入力!$E$23),-入力!$E$24),IF(入力!$E$25=2,ROUNDUP(IF(入力!$E$21=1,ユーザー別卸価格!N683/(100-入力!$E$22)%,ユーザー別卸価格!N683+入力!$E$23),-入力!$E$24),ROUND(IF(入力!$E$21=1,ユーザー別卸価格!N683/(100-入力!$E$22)%,ユーザー別卸価格!N683+入力!$E$23),-入力!$E$24))),ユーザー別卸価格!N683))</f>
        <v>卸価格設定なし</v>
      </c>
      <c r="O683" s="112" t="str">
        <f>'6桁'!O683</f>
        <v>Q</v>
      </c>
      <c r="P683" s="482" t="str">
        <f>IF(ユーザー別卸価格!P683="","", IF(ISNUMBER(ユーザー別卸価格!P683),IF(入力!$E$25=1,ROUNDDOWN(IF(入力!$E$21=1,ユーザー別卸価格!P683/(100-入力!$E$22)%,ユーザー別卸価格!P683+入力!$E$23),-入力!$E$24),IF(入力!$E$25=2,ROUNDUP(IF(入力!$E$21=1,ユーザー別卸価格!P683/(100-入力!$E$22)%,ユーザー別卸価格!P683+入力!$E$23),-入力!$E$24),ROUND(IF(入力!$E$21=1,ユーザー別卸価格!P683/(100-入力!$E$22)%,ユーザー別卸価格!P683+入力!$E$23),-入力!$E$24))),ユーザー別卸価格!P683))</f>
        <v>卸価格設定なし</v>
      </c>
      <c r="Q683" s="113" t="str">
        <f>'6桁'!Q683</f>
        <v>Q</v>
      </c>
      <c r="X683" s="4"/>
    </row>
    <row r="684" spans="2:27" ht="30" customHeight="1" thickBot="1">
      <c r="B684" s="665" t="s">
        <v>2066</v>
      </c>
      <c r="C684" s="666"/>
      <c r="D684" s="667"/>
      <c r="E684" s="665" t="s">
        <v>1136</v>
      </c>
      <c r="F684" s="666"/>
      <c r="G684" s="667"/>
      <c r="H684" s="197" t="str">
        <f>IF(ユーザー別卸価格!H684="","", IF(ISNUMBER(ユーザー別卸価格!H684),IF(入力!$C$25=1,ROUNDDOWN(IF(入力!$C$21=1,ユーザー別卸価格!H684/(100-入力!$C$22)%,ユーザー別卸価格!H684+入力!$C$23),-入力!$C$24),IF(入力!$C$25=2,ROUNDUP(IF(入力!$C$21=1,ユーザー別卸価格!H684/(100-入力!$C$22)%,ユーザー別卸価格!H684+入力!$C$23),-入力!$C$24),ROUND(IF(入力!$C$21=1,ユーザー別卸価格!H684/(100-入力!$C$22)%,ユーザー別卸価格!H684+入力!$C$23),-入力!$C$24))),ユーザー別卸価格!H684))</f>
        <v/>
      </c>
      <c r="I684" s="196">
        <f>'6桁'!I684</f>
        <v>0</v>
      </c>
      <c r="J684" s="197" t="str">
        <f>IF(ユーザー別卸価格!J684="","", IF(ISNUMBER(ユーザー別卸価格!J684),IF(入力!$C$25=1,ROUNDDOWN(IF(入力!$C$21=1,ユーザー別卸価格!J684/(100-入力!$C$22)%,ユーザー別卸価格!J684+入力!$C$23),-入力!$C$24),IF(入力!$C$25=2,ROUNDUP(IF(入力!$C$21=1,ユーザー別卸価格!J684/(100-入力!$C$22)%,ユーザー別卸価格!J684+入力!$C$23),-入力!$C$24),ROUND(IF(入力!$C$21=1,ユーザー別卸価格!J684/(100-入力!$C$22)%,ユーザー別卸価格!J684+入力!$C$23),-入力!$C$24))),ユーザー別卸価格!J684))</f>
        <v/>
      </c>
      <c r="K684" s="196">
        <f>'6桁'!K684</f>
        <v>0</v>
      </c>
      <c r="L684" s="195" t="str">
        <f>IF(ユーザー別卸価格!L684="","", IF(ISNUMBER(ユーザー別卸価格!L684),IF(入力!$C$25=1,ROUNDDOWN(IF(入力!$C$21=1,ユーザー別卸価格!L684/(100-入力!$C$22)%,ユーザー別卸価格!L684+入力!$C$23),-入力!$C$24),IF(入力!$C$25=2,ROUNDUP(IF(入力!$C$21=1,ユーザー別卸価格!L684/(100-入力!$C$22)%,ユーザー別卸価格!L684+入力!$C$23),-入力!$C$24),ROUND(IF(入力!$C$21=1,ユーザー別卸価格!L684/(100-入力!$C$22)%,ユーザー別卸価格!L684+入力!$C$23),-入力!$C$24))),ユーザー別卸価格!L684))</f>
        <v/>
      </c>
      <c r="M684" s="196">
        <f>'6桁'!M684</f>
        <v>0</v>
      </c>
      <c r="N684" s="483" t="str">
        <f>IF(ユーザー別卸価格!N684="","", IF(ISNUMBER(ユーザー別卸価格!N684),IF(入力!$E$25=1,ROUNDDOWN(IF(入力!$E$21=1,ユーザー別卸価格!N684/(100-入力!$E$22)%,ユーザー別卸価格!N684+入力!$E$23),-入力!$E$24),IF(入力!$E$25=2,ROUNDUP(IF(入力!$E$21=1,ユーザー別卸価格!N684/(100-入力!$E$22)%,ユーザー別卸価格!N684+入力!$E$23),-入力!$E$24),ROUND(IF(入力!$E$21=1,ユーザー別卸価格!N684/(100-入力!$E$22)%,ユーザー別卸価格!N684+入力!$E$23),-入力!$E$24))),ユーザー別卸価格!N684))</f>
        <v/>
      </c>
      <c r="O684" s="198">
        <f>'6桁'!O684</f>
        <v>0</v>
      </c>
      <c r="P684" s="483" t="str">
        <f>IF(ユーザー別卸価格!P684="","", IF(ISNUMBER(ユーザー別卸価格!P684),IF(入力!$E$25=1,ROUNDDOWN(IF(入力!$E$21=1,ユーザー別卸価格!P684/(100-入力!$E$22)%,ユーザー別卸価格!P684+入力!$E$23),-入力!$E$24),IF(入力!$E$25=2,ROUNDUP(IF(入力!$E$21=1,ユーザー別卸価格!P684/(100-入力!$E$22)%,ユーザー別卸価格!P684+入力!$E$23),-入力!$E$24),ROUND(IF(入力!$E$21=1,ユーザー別卸価格!P684/(100-入力!$E$22)%,ユーザー別卸価格!P684+入力!$E$23),-入力!$E$24))),ユーザー別卸価格!P684))</f>
        <v>卸価格設定なし</v>
      </c>
      <c r="Q684" s="395" t="str">
        <f>'6桁'!Q684</f>
        <v>Q</v>
      </c>
      <c r="X684" s="4"/>
    </row>
    <row r="685" spans="2:27" ht="57.75" customHeight="1">
      <c r="B685" s="546" t="s">
        <v>2040</v>
      </c>
      <c r="C685" s="546"/>
      <c r="D685" s="546"/>
      <c r="E685" s="546"/>
      <c r="F685" s="546"/>
      <c r="G685" s="546"/>
      <c r="H685" s="546"/>
      <c r="I685" s="546"/>
      <c r="J685" s="546"/>
      <c r="K685" s="546"/>
      <c r="L685" s="546"/>
      <c r="M685" s="546"/>
      <c r="N685" s="546"/>
      <c r="O685" s="546"/>
      <c r="P685" s="546"/>
      <c r="Q685" s="546"/>
      <c r="R685" s="546"/>
      <c r="S685" s="546"/>
      <c r="T685" s="546"/>
      <c r="U685" s="546"/>
      <c r="V685" s="546"/>
      <c r="W685" s="546"/>
      <c r="X685" s="546"/>
      <c r="Y685" s="546"/>
    </row>
    <row r="687" spans="2:27" ht="14.25" customHeight="1" thickBot="1"/>
    <row r="688" spans="2:27" ht="25.5" customHeight="1" thickTop="1" thickBot="1">
      <c r="B688" s="518" t="s">
        <v>36</v>
      </c>
      <c r="C688" s="519"/>
      <c r="D688" s="519"/>
      <c r="E688" s="519"/>
      <c r="F688" s="519"/>
      <c r="G688" s="519"/>
      <c r="H688" s="519"/>
      <c r="I688" s="519"/>
      <c r="J688" s="519"/>
      <c r="K688" s="519"/>
      <c r="L688" s="519"/>
      <c r="M688" s="519"/>
      <c r="N688" s="519"/>
      <c r="O688" s="519"/>
      <c r="P688" s="519"/>
      <c r="Q688" s="519"/>
      <c r="R688" s="519"/>
      <c r="S688" s="519"/>
      <c r="T688" s="519"/>
      <c r="U688" s="519"/>
      <c r="V688" s="519"/>
      <c r="W688" s="519"/>
      <c r="X688" s="519"/>
      <c r="Y688" s="519"/>
      <c r="Z688" s="519"/>
      <c r="AA688" s="520"/>
    </row>
    <row r="689" spans="2:24" ht="20.25" customHeight="1" thickTop="1" thickBot="1">
      <c r="C689" s="40"/>
      <c r="D689" s="40"/>
      <c r="E689" s="40"/>
      <c r="F689" s="79"/>
      <c r="H689" s="79"/>
      <c r="K689" s="52"/>
      <c r="M689" s="52"/>
      <c r="Q689" s="52"/>
    </row>
    <row r="690" spans="2:24" ht="20.100000000000001" customHeight="1" thickBot="1">
      <c r="B690" s="521" t="s">
        <v>452</v>
      </c>
      <c r="C690" s="534" t="s">
        <v>524</v>
      </c>
      <c r="D690" s="637"/>
      <c r="E690" s="535"/>
      <c r="F690" s="531" t="s">
        <v>453</v>
      </c>
      <c r="G690" s="532"/>
      <c r="H690" s="532"/>
      <c r="I690" s="532"/>
      <c r="J690" s="532"/>
      <c r="K690" s="532"/>
      <c r="L690" s="532"/>
      <c r="M690" s="532"/>
      <c r="N690" s="532"/>
      <c r="O690" s="532"/>
      <c r="P690" s="532"/>
      <c r="Q690" s="533"/>
      <c r="V690" s="4"/>
      <c r="X690" s="4"/>
    </row>
    <row r="691" spans="2:24" ht="39.950000000000003" customHeight="1">
      <c r="B691" s="522"/>
      <c r="C691" s="536"/>
      <c r="D691" s="547"/>
      <c r="E691" s="537"/>
      <c r="F691" s="683" t="s">
        <v>824</v>
      </c>
      <c r="G691" s="684"/>
      <c r="H691" s="683" t="s">
        <v>826</v>
      </c>
      <c r="I691" s="684"/>
      <c r="J691" s="685" t="s">
        <v>827</v>
      </c>
      <c r="K691" s="684"/>
      <c r="L691" s="685" t="s">
        <v>828</v>
      </c>
      <c r="M691" s="686"/>
      <c r="N691" s="683" t="s">
        <v>1998</v>
      </c>
      <c r="O691" s="684"/>
      <c r="P691" s="686" t="s">
        <v>2118</v>
      </c>
      <c r="Q691" s="684"/>
      <c r="V691" s="4"/>
      <c r="X691" s="4"/>
    </row>
    <row r="692" spans="2:24" ht="20.100000000000001" customHeight="1" thickBot="1">
      <c r="B692" s="523"/>
      <c r="C692" s="538"/>
      <c r="D692" s="618"/>
      <c r="E692" s="539"/>
      <c r="F692" s="514" t="s">
        <v>825</v>
      </c>
      <c r="G692" s="515"/>
      <c r="H692" s="514" t="s">
        <v>825</v>
      </c>
      <c r="I692" s="515"/>
      <c r="J692" s="514" t="s">
        <v>825</v>
      </c>
      <c r="K692" s="515"/>
      <c r="L692" s="514" t="s">
        <v>825</v>
      </c>
      <c r="M692" s="555"/>
      <c r="N692" s="514" t="s">
        <v>793</v>
      </c>
      <c r="O692" s="515"/>
      <c r="P692" s="555" t="s">
        <v>825</v>
      </c>
      <c r="Q692" s="515"/>
      <c r="V692" s="4"/>
      <c r="X692" s="4"/>
    </row>
    <row r="693" spans="2:24" ht="30" customHeight="1">
      <c r="B693" s="687">
        <v>17</v>
      </c>
      <c r="C693" s="680" t="s">
        <v>2074</v>
      </c>
      <c r="D693" s="681"/>
      <c r="E693" s="682"/>
      <c r="F693" s="93" t="str">
        <f>IF(ユーザー別卸価格!F693="","", IF(ISNUMBER(ユーザー別卸価格!F693),IF(入力!$C$25=1,ROUNDDOWN(IF(入力!$C$21=1,ユーザー別卸価格!F693/(100-入力!$C$22)%,ユーザー別卸価格!F693+入力!$C$23),-入力!$C$24),IF(入力!$C$25=2,ROUNDUP(IF(入力!$C$21=1,ユーザー別卸価格!F693/(100-入力!$C$22)%,ユーザー別卸価格!F693+入力!$C$23),-入力!$C$24),ROUND(IF(入力!$C$21=1,ユーザー別卸価格!F693/(100-入力!$C$22)%,ユーザー別卸価格!F693+入力!$C$23),-入力!$C$24))),ユーザー別卸価格!F693))</f>
        <v/>
      </c>
      <c r="G693" s="92">
        <f>'6桁'!G693</f>
        <v>0</v>
      </c>
      <c r="H693" s="93" t="str">
        <f>IF(ユーザー別卸価格!H693="","", IF(ISNUMBER(ユーザー別卸価格!H693),IF(入力!$C$25=1,ROUNDDOWN(IF(入力!$C$21=1,ユーザー別卸価格!H693/(100-入力!$C$22)%,ユーザー別卸価格!H693+入力!$C$23),-入力!$C$24),IF(入力!$C$25=2,ROUNDUP(IF(入力!$C$21=1,ユーザー別卸価格!H693/(100-入力!$C$22)%,ユーザー別卸価格!H693+入力!$C$23),-入力!$C$24),ROUND(IF(入力!$C$21=1,ユーザー別卸価格!H693/(100-入力!$C$22)%,ユーザー別卸価格!H693+入力!$C$23),-入力!$C$24))),ユーザー別卸価格!H693))</f>
        <v/>
      </c>
      <c r="I693" s="92">
        <f>'6桁'!I693</f>
        <v>0</v>
      </c>
      <c r="J693" s="93" t="str">
        <f>IF(ユーザー別卸価格!J693="","", IF(ISNUMBER(ユーザー別卸価格!J693),IF(入力!$C$25=1,ROUNDDOWN(IF(入力!$C$21=1,ユーザー別卸価格!J693/(100-入力!$C$22)%,ユーザー別卸価格!J693+入力!$C$23),-入力!$C$24),IF(入力!$C$25=2,ROUNDUP(IF(入力!$C$21=1,ユーザー別卸価格!J693/(100-入力!$C$22)%,ユーザー別卸価格!J693+入力!$C$23),-入力!$C$24),ROUND(IF(入力!$C$21=1,ユーザー別卸価格!J693/(100-入力!$C$22)%,ユーザー別卸価格!J693+入力!$C$23),-入力!$C$24))),ユーザー別卸価格!J693))</f>
        <v/>
      </c>
      <c r="K693" s="92">
        <f>'6桁'!K693</f>
        <v>0</v>
      </c>
      <c r="L693" s="93">
        <f>IF(ユーザー別卸価格!L693="","", IF(ISNUMBER(ユーザー別卸価格!L693),IF(入力!$C$25=1,ROUNDDOWN(IF(入力!$C$21=1,ユーザー別卸価格!L693/(100-入力!$C$22)%,ユーザー別卸価格!L693+入力!$C$23),-入力!$C$24),IF(入力!$C$25=2,ROUNDUP(IF(入力!$C$21=1,ユーザー別卸価格!L693/(100-入力!$C$22)%,ユーザー別卸価格!L693+入力!$C$23),-入力!$C$24),ROUND(IF(入力!$C$21=1,ユーザー別卸価格!L693/(100-入力!$C$22)%,ユーザー別卸価格!L693+入力!$C$23),-入力!$C$24))),ユーザー別卸価格!L693))</f>
        <v>35000</v>
      </c>
      <c r="M693" s="92" t="str">
        <f>'6桁'!M693</f>
        <v>※
RBL</v>
      </c>
      <c r="N693" s="93" t="str">
        <f>IF(ユーザー別卸価格!N693="","", IF(ISNUMBER(ユーザー別卸価格!N693),IF(入力!$C$25=1,ROUNDDOWN(IF(入力!$C$21=1,ユーザー別卸価格!N693/(100-入力!$C$22)%,ユーザー別卸価格!N693+入力!$C$23),-入力!$C$24),IF(入力!$C$25=2,ROUNDUP(IF(入力!$C$21=1,ユーザー別卸価格!N693/(100-入力!$C$22)%,ユーザー別卸価格!N693+入力!$C$23),-入力!$C$24),ROUND(IF(入力!$C$21=1,ユーザー別卸価格!N693/(100-入力!$C$22)%,ユーザー別卸価格!N693+入力!$C$23),-入力!$C$24))),ユーザー別卸価格!N693))</f>
        <v/>
      </c>
      <c r="O693" s="92">
        <f>'6桁'!O693</f>
        <v>0</v>
      </c>
      <c r="P693" s="202" t="str">
        <f>IF(ユーザー別卸価格!P693="","", IF(ISNUMBER(ユーザー別卸価格!P693),IF(入力!$C$25=1,ROUNDDOWN(IF(入力!$C$21=1,ユーザー別卸価格!P693/(100-入力!$C$22)%,ユーザー別卸価格!P693+入力!$C$23),-入力!$C$24),IF(入力!$C$25=2,ROUNDUP(IF(入力!$C$21=1,ユーザー別卸価格!P693/(100-入力!$C$22)%,ユーザー別卸価格!P693+入力!$C$23),-入力!$C$24),ROUND(IF(入力!$C$21=1,ユーザー別卸価格!P693/(100-入力!$C$22)%,ユーザー別卸価格!P693+入力!$C$23),-入力!$C$24))),ユーザー別卸価格!P693))</f>
        <v/>
      </c>
      <c r="Q693" s="325">
        <f>'6桁'!Q693</f>
        <v>0</v>
      </c>
      <c r="V693" s="4"/>
      <c r="X693" s="4"/>
    </row>
    <row r="694" spans="2:24" ht="30" customHeight="1">
      <c r="B694" s="670"/>
      <c r="C694" s="677" t="s">
        <v>2075</v>
      </c>
      <c r="D694" s="678"/>
      <c r="E694" s="679"/>
      <c r="F694" s="100" t="str">
        <f>IF(ユーザー別卸価格!F694="","", IF(ISNUMBER(ユーザー別卸価格!F694),IF(入力!$C$25=1,ROUNDDOWN(IF(入力!$C$21=1,ユーザー別卸価格!F694/(100-入力!$C$22)%,ユーザー別卸価格!F694+入力!$C$23),-入力!$C$24),IF(入力!$C$25=2,ROUNDUP(IF(入力!$C$21=1,ユーザー別卸価格!F694/(100-入力!$C$22)%,ユーザー別卸価格!F694+入力!$C$23),-入力!$C$24),ROUND(IF(入力!$C$21=1,ユーザー別卸価格!F694/(100-入力!$C$22)%,ユーザー別卸価格!F694+入力!$C$23),-入力!$C$24))),ユーザー別卸価格!F694))</f>
        <v/>
      </c>
      <c r="G694" s="98">
        <f>'6桁'!G694</f>
        <v>0</v>
      </c>
      <c r="H694" s="100" t="str">
        <f>IF(ユーザー別卸価格!H694="","", IF(ISNUMBER(ユーザー別卸価格!H694),IF(入力!$C$25=1,ROUNDDOWN(IF(入力!$C$21=1,ユーザー別卸価格!H694/(100-入力!$C$22)%,ユーザー別卸価格!H694+入力!$C$23),-入力!$C$24),IF(入力!$C$25=2,ROUNDUP(IF(入力!$C$21=1,ユーザー別卸価格!H694/(100-入力!$C$22)%,ユーザー別卸価格!H694+入力!$C$23),-入力!$C$24),ROUND(IF(入力!$C$21=1,ユーザー別卸価格!H694/(100-入力!$C$22)%,ユーザー別卸価格!H694+入力!$C$23),-入力!$C$24))),ユーザー別卸価格!H694))</f>
        <v/>
      </c>
      <c r="I694" s="98">
        <f>'6桁'!I694</f>
        <v>0</v>
      </c>
      <c r="J694" s="100" t="str">
        <f>IF(ユーザー別卸価格!J694="","", IF(ISNUMBER(ユーザー別卸価格!J694),IF(入力!$C$25=1,ROUNDDOWN(IF(入力!$C$21=1,ユーザー別卸価格!J694/(100-入力!$C$22)%,ユーザー別卸価格!J694+入力!$C$23),-入力!$C$24),IF(入力!$C$25=2,ROUNDUP(IF(入力!$C$21=1,ユーザー別卸価格!J694/(100-入力!$C$22)%,ユーザー別卸価格!J694+入力!$C$23),-入力!$C$24),ROUND(IF(入力!$C$21=1,ユーザー別卸価格!J694/(100-入力!$C$22)%,ユーザー別卸価格!J694+入力!$C$23),-入力!$C$24))),ユーザー別卸価格!J694))</f>
        <v/>
      </c>
      <c r="K694" s="98">
        <f>'6桁'!K694</f>
        <v>0</v>
      </c>
      <c r="L694" s="100" t="str">
        <f>IF(ユーザー別卸価格!L694="","", IF(ISNUMBER(ユーザー別卸価格!L694),IF(入力!$C$25=1,ROUNDDOWN(IF(入力!$C$21=1,ユーザー別卸価格!L694/(100-入力!$C$22)%,ユーザー別卸価格!L694+入力!$C$23),-入力!$C$24),IF(入力!$C$25=2,ROUNDUP(IF(入力!$C$21=1,ユーザー別卸価格!L694/(100-入力!$C$22)%,ユーザー別卸価格!L694+入力!$C$23),-入力!$C$24),ROUND(IF(入力!$C$21=1,ユーザー別卸価格!L694/(100-入力!$C$22)%,ユーザー別卸価格!L694+入力!$C$23),-入力!$C$24))),ユーザー別卸価格!L694))</f>
        <v/>
      </c>
      <c r="M694" s="98">
        <f>'6桁'!M694</f>
        <v>0</v>
      </c>
      <c r="N694" s="100" t="str">
        <f>IF(ユーザー別卸価格!N694="","", IF(ISNUMBER(ユーザー別卸価格!N694),IF(入力!$C$25=1,ROUNDDOWN(IF(入力!$C$21=1,ユーザー別卸価格!N694/(100-入力!$C$22)%,ユーザー別卸価格!N694+入力!$C$23),-入力!$C$24),IF(入力!$C$25=2,ROUNDUP(IF(入力!$C$21=1,ユーザー別卸価格!N694/(100-入力!$C$22)%,ユーザー別卸価格!N694+入力!$C$23),-入力!$C$24),ROUND(IF(入力!$C$21=1,ユーザー別卸価格!N694/(100-入力!$C$22)%,ユーザー別卸価格!N694+入力!$C$23),-入力!$C$24))),ユーザー別卸価格!N694))</f>
        <v/>
      </c>
      <c r="O694" s="98">
        <f>'6桁'!O694</f>
        <v>0</v>
      </c>
      <c r="P694" s="471" t="str">
        <f>IF(ユーザー別卸価格!P694="","", IF(ISNUMBER(ユーザー別卸価格!P694),IF(入力!$C$25=1,ROUNDDOWN(IF(入力!$C$21=1,ユーザー別卸価格!P694/(100-入力!$C$22)%,ユーザー別卸価格!P694+入力!$C$23),-入力!$C$24),IF(入力!$C$25=2,ROUNDUP(IF(入力!$C$21=1,ユーザー別卸価格!P694/(100-入力!$C$22)%,ユーザー別卸価格!P694+入力!$C$23),-入力!$C$24),ROUND(IF(入力!$C$21=1,ユーザー別卸価格!P694/(100-入力!$C$22)%,ユーザー別卸価格!P694+入力!$C$23),-入力!$C$24))),ユーザー別卸価格!P694))</f>
        <v>卸価格設定なし</v>
      </c>
      <c r="Q694" s="333" t="str">
        <f>'6桁'!Q694</f>
        <v>WL</v>
      </c>
      <c r="V694" s="4"/>
      <c r="X694" s="4"/>
    </row>
    <row r="695" spans="2:24" ht="30" customHeight="1">
      <c r="B695" s="668">
        <v>16</v>
      </c>
      <c r="C695" s="671" t="s">
        <v>2076</v>
      </c>
      <c r="D695" s="672"/>
      <c r="E695" s="673"/>
      <c r="F695" s="289" t="str">
        <f>IF(ユーザー別卸価格!F695="","", IF(ISNUMBER(ユーザー別卸価格!F695),IF(入力!$C$25=1,ROUNDDOWN(IF(入力!$C$21=1,ユーザー別卸価格!F695/(100-入力!$C$22)%,ユーザー別卸価格!F695+入力!$C$23),-入力!$C$24),IF(入力!$C$25=2,ROUNDUP(IF(入力!$C$21=1,ユーザー別卸価格!F695/(100-入力!$C$22)%,ユーザー別卸価格!F695+入力!$C$23),-入力!$C$24),ROUND(IF(入力!$C$21=1,ユーザー別卸価格!F695/(100-入力!$C$22)%,ユーザー別卸価格!F695+入力!$C$23),-入力!$C$24))),ユーザー別卸価格!F695))</f>
        <v/>
      </c>
      <c r="G695" s="237">
        <f>'6桁'!G695</f>
        <v>0</v>
      </c>
      <c r="H695" s="289" t="str">
        <f>IF(ユーザー別卸価格!H695="","", IF(ISNUMBER(ユーザー別卸価格!H695),IF(入力!$C$25=1,ROUNDDOWN(IF(入力!$C$21=1,ユーザー別卸価格!H695/(100-入力!$C$22)%,ユーザー別卸価格!H695+入力!$C$23),-入力!$C$24),IF(入力!$C$25=2,ROUNDUP(IF(入力!$C$21=1,ユーザー別卸価格!H695/(100-入力!$C$22)%,ユーザー別卸価格!H695+入力!$C$23),-入力!$C$24),ROUND(IF(入力!$C$21=1,ユーザー別卸価格!H695/(100-入力!$C$22)%,ユーザー別卸価格!H695+入力!$C$23),-入力!$C$24))),ユーザー別卸価格!H695))</f>
        <v/>
      </c>
      <c r="I695" s="237">
        <f>'6桁'!I695</f>
        <v>0</v>
      </c>
      <c r="J695" s="289" t="str">
        <f>IF(ユーザー別卸価格!J695="","", IF(ISNUMBER(ユーザー別卸価格!J695),IF(入力!$C$25=1,ROUNDDOWN(IF(入力!$C$21=1,ユーザー別卸価格!J695/(100-入力!$C$22)%,ユーザー別卸価格!J695+入力!$C$23),-入力!$C$24),IF(入力!$C$25=2,ROUNDUP(IF(入力!$C$21=1,ユーザー別卸価格!J695/(100-入力!$C$22)%,ユーザー別卸価格!J695+入力!$C$23),-入力!$C$24),ROUND(IF(入力!$C$21=1,ユーザー別卸価格!J695/(100-入力!$C$22)%,ユーザー別卸価格!J695+入力!$C$23),-入力!$C$24))),ユーザー別卸価格!J695))</f>
        <v/>
      </c>
      <c r="K695" s="237">
        <f>'6桁'!K695</f>
        <v>0</v>
      </c>
      <c r="L695" s="289">
        <f>IF(ユーザー別卸価格!L695="","", IF(ISNUMBER(ユーザー別卸価格!L695),IF(入力!$C$25=1,ROUNDDOWN(IF(入力!$C$21=1,ユーザー別卸価格!L695/(100-入力!$C$22)%,ユーザー別卸価格!L695+入力!$C$23),-入力!$C$24),IF(入力!$C$25=2,ROUNDUP(IF(入力!$C$21=1,ユーザー別卸価格!L695/(100-入力!$C$22)%,ユーザー別卸価格!L695+入力!$C$23),-入力!$C$24),ROUND(IF(入力!$C$21=1,ユーザー別卸価格!L695/(100-入力!$C$22)%,ユーザー別卸価格!L695+入力!$C$23),-入力!$C$24))),ユーザー別卸価格!L695))</f>
        <v>32900</v>
      </c>
      <c r="M695" s="237" t="str">
        <f>'6桁'!M695</f>
        <v>※
RBL</v>
      </c>
      <c r="N695" s="289" t="str">
        <f>IF(ユーザー別卸価格!N695="","", IF(ISNUMBER(ユーザー別卸価格!N695),IF(入力!$C$25=1,ROUNDDOWN(IF(入力!$C$21=1,ユーザー別卸価格!N695/(100-入力!$C$22)%,ユーザー別卸価格!N695+入力!$C$23),-入力!$C$24),IF(入力!$C$25=2,ROUNDUP(IF(入力!$C$21=1,ユーザー別卸価格!N695/(100-入力!$C$22)%,ユーザー別卸価格!N695+入力!$C$23),-入力!$C$24),ROUND(IF(入力!$C$21=1,ユーザー別卸価格!N695/(100-入力!$C$22)%,ユーザー別卸価格!N695+入力!$C$23),-入力!$C$24))),ユーザー別卸価格!N695))</f>
        <v/>
      </c>
      <c r="O695" s="237">
        <f>'6桁'!O695</f>
        <v>0</v>
      </c>
      <c r="P695" s="320" t="str">
        <f>IF(ユーザー別卸価格!P695="","", IF(ISNUMBER(ユーザー別卸価格!P695),IF(入力!$C$25=1,ROUNDDOWN(IF(入力!$C$21=1,ユーザー別卸価格!P695/(100-入力!$C$22)%,ユーザー別卸価格!P695+入力!$C$23),-入力!$C$24),IF(入力!$C$25=2,ROUNDUP(IF(入力!$C$21=1,ユーザー別卸価格!P695/(100-入力!$C$22)%,ユーザー別卸価格!P695+入力!$C$23),-入力!$C$24),ROUND(IF(入力!$C$21=1,ユーザー別卸価格!P695/(100-入力!$C$22)%,ユーザー別卸価格!P695+入力!$C$23),-入力!$C$24))),ユーザー別卸価格!P695))</f>
        <v/>
      </c>
      <c r="Q695" s="332">
        <f>'6桁'!Q695</f>
        <v>0</v>
      </c>
      <c r="V695" s="4"/>
      <c r="X695" s="4"/>
    </row>
    <row r="696" spans="2:24" ht="30" customHeight="1">
      <c r="B696" s="669"/>
      <c r="C696" s="674" t="s">
        <v>2077</v>
      </c>
      <c r="D696" s="675"/>
      <c r="E696" s="676"/>
      <c r="F696" s="12" t="str">
        <f>IF(ユーザー別卸価格!F696="","", IF(ISNUMBER(ユーザー別卸価格!F696),IF(入力!$C$25=1,ROUNDDOWN(IF(入力!$C$21=1,ユーザー別卸価格!F696/(100-入力!$C$22)%,ユーザー別卸価格!F696+入力!$C$23),-入力!$C$24),IF(入力!$C$25=2,ROUNDUP(IF(入力!$C$21=1,ユーザー別卸価格!F696/(100-入力!$C$22)%,ユーザー別卸価格!F696+入力!$C$23),-入力!$C$24),ROUND(IF(入力!$C$21=1,ユーザー別卸価格!F696/(100-入力!$C$22)%,ユーザー別卸価格!F696+入力!$C$23),-入力!$C$24))),ユーザー別卸価格!F696))</f>
        <v/>
      </c>
      <c r="G696" s="20">
        <f>'6桁'!G696</f>
        <v>0</v>
      </c>
      <c r="H696" s="12" t="str">
        <f>IF(ユーザー別卸価格!H696="","", IF(ISNUMBER(ユーザー別卸価格!H696),IF(入力!$C$25=1,ROUNDDOWN(IF(入力!$C$21=1,ユーザー別卸価格!H696/(100-入力!$C$22)%,ユーザー別卸価格!H696+入力!$C$23),-入力!$C$24),IF(入力!$C$25=2,ROUNDUP(IF(入力!$C$21=1,ユーザー別卸価格!H696/(100-入力!$C$22)%,ユーザー別卸価格!H696+入力!$C$23),-入力!$C$24),ROUND(IF(入力!$C$21=1,ユーザー別卸価格!H696/(100-入力!$C$22)%,ユーザー別卸価格!H696+入力!$C$23),-入力!$C$24))),ユーザー別卸価格!H696))</f>
        <v/>
      </c>
      <c r="I696" s="20">
        <f>'6桁'!I696</f>
        <v>0</v>
      </c>
      <c r="J696" s="12" t="str">
        <f>IF(ユーザー別卸価格!J696="","", IF(ISNUMBER(ユーザー別卸価格!J696),IF(入力!$C$25=1,ROUNDDOWN(IF(入力!$C$21=1,ユーザー別卸価格!J696/(100-入力!$C$22)%,ユーザー別卸価格!J696+入力!$C$23),-入力!$C$24),IF(入力!$C$25=2,ROUNDUP(IF(入力!$C$21=1,ユーザー別卸価格!J696/(100-入力!$C$22)%,ユーザー別卸価格!J696+入力!$C$23),-入力!$C$24),ROUND(IF(入力!$C$21=1,ユーザー別卸価格!J696/(100-入力!$C$22)%,ユーザー別卸価格!J696+入力!$C$23),-入力!$C$24))),ユーザー別卸価格!J696))</f>
        <v/>
      </c>
      <c r="K696" s="20">
        <f>'6桁'!K696</f>
        <v>0</v>
      </c>
      <c r="L696" s="12" t="str">
        <f>IF(ユーザー別卸価格!L696="","", IF(ISNUMBER(ユーザー別卸価格!L696),IF(入力!$C$25=1,ROUNDDOWN(IF(入力!$C$21=1,ユーザー別卸価格!L696/(100-入力!$C$22)%,ユーザー別卸価格!L696+入力!$C$23),-入力!$C$24),IF(入力!$C$25=2,ROUNDUP(IF(入力!$C$21=1,ユーザー別卸価格!L696/(100-入力!$C$22)%,ユーザー別卸価格!L696+入力!$C$23),-入力!$C$24),ROUND(IF(入力!$C$21=1,ユーザー別卸価格!L696/(100-入力!$C$22)%,ユーザー別卸価格!L696+入力!$C$23),-入力!$C$24))),ユーザー別卸価格!L696))</f>
        <v/>
      </c>
      <c r="M696" s="20">
        <f>'6桁'!M696</f>
        <v>0</v>
      </c>
      <c r="N696" s="472" t="str">
        <f>IF(ユーザー別卸価格!N696="","", IF(ISNUMBER(ユーザー別卸価格!N696),IF(入力!$C$25=1,ROUNDDOWN(IF(入力!$C$21=1,ユーザー別卸価格!N696/(100-入力!$C$22)%,ユーザー別卸価格!N696+入力!$C$23),-入力!$C$24),IF(入力!$C$25=2,ROUNDUP(IF(入力!$C$21=1,ユーザー別卸価格!N696/(100-入力!$C$22)%,ユーザー別卸価格!N696+入力!$C$23),-入力!$C$24),ROUND(IF(入力!$C$21=1,ユーザー別卸価格!N696/(100-入力!$C$22)%,ユーザー別卸価格!N696+入力!$C$23),-入力!$C$24))),ユーザー別卸価格!N696))</f>
        <v>卸価格設定なし</v>
      </c>
      <c r="O696" s="20" t="str">
        <f>'6桁'!O696</f>
        <v>⑧Q
WL</v>
      </c>
      <c r="P696" s="14" t="str">
        <f>IF(ユーザー別卸価格!P696="","", IF(ISNUMBER(ユーザー別卸価格!P696),IF(入力!$C$25=1,ROUNDDOWN(IF(入力!$C$21=1,ユーザー別卸価格!P696/(100-入力!$C$22)%,ユーザー別卸価格!P696+入力!$C$23),-入力!$C$24),IF(入力!$C$25=2,ROUNDUP(IF(入力!$C$21=1,ユーザー別卸価格!P696/(100-入力!$C$22)%,ユーザー別卸価格!P696+入力!$C$23),-入力!$C$24),ROUND(IF(入力!$C$21=1,ユーザー別卸価格!P696/(100-入力!$C$22)%,ユーザー別卸価格!P696+入力!$C$23),-入力!$C$24))),ユーザー別卸価格!P696))</f>
        <v/>
      </c>
      <c r="Q696" s="324">
        <f>'6桁'!Q696</f>
        <v>0</v>
      </c>
      <c r="V696" s="4"/>
      <c r="X696" s="4"/>
    </row>
    <row r="697" spans="2:24" ht="30" customHeight="1">
      <c r="B697" s="670"/>
      <c r="C697" s="677" t="s">
        <v>2078</v>
      </c>
      <c r="D697" s="678"/>
      <c r="E697" s="679"/>
      <c r="F697" s="100" t="str">
        <f>IF(ユーザー別卸価格!F697="","", IF(ISNUMBER(ユーザー別卸価格!F697),IF(入力!$C$25=1,ROUNDDOWN(IF(入力!$C$21=1,ユーザー別卸価格!F697/(100-入力!$C$22)%,ユーザー別卸価格!F697+入力!$C$23),-入力!$C$24),IF(入力!$C$25=2,ROUNDUP(IF(入力!$C$21=1,ユーザー別卸価格!F697/(100-入力!$C$22)%,ユーザー別卸価格!F697+入力!$C$23),-入力!$C$24),ROUND(IF(入力!$C$21=1,ユーザー別卸価格!F697/(100-入力!$C$22)%,ユーザー別卸価格!F697+入力!$C$23),-入力!$C$24))),ユーザー別卸価格!F697))</f>
        <v/>
      </c>
      <c r="G697" s="98">
        <f>'6桁'!G697</f>
        <v>0</v>
      </c>
      <c r="H697" s="100" t="str">
        <f>IF(ユーザー別卸価格!H697="","", IF(ISNUMBER(ユーザー別卸価格!H697),IF(入力!$C$25=1,ROUNDDOWN(IF(入力!$C$21=1,ユーザー別卸価格!H697/(100-入力!$C$22)%,ユーザー別卸価格!H697+入力!$C$23),-入力!$C$24),IF(入力!$C$25=2,ROUNDUP(IF(入力!$C$21=1,ユーザー別卸価格!H697/(100-入力!$C$22)%,ユーザー別卸価格!H697+入力!$C$23),-入力!$C$24),ROUND(IF(入力!$C$21=1,ユーザー別卸価格!H697/(100-入力!$C$22)%,ユーザー別卸価格!H697+入力!$C$23),-入力!$C$24))),ユーザー別卸価格!H697))</f>
        <v/>
      </c>
      <c r="I697" s="98">
        <f>'6桁'!I697</f>
        <v>0</v>
      </c>
      <c r="J697" s="100" t="str">
        <f>IF(ユーザー別卸価格!J697="","", IF(ISNUMBER(ユーザー別卸価格!J697),IF(入力!$C$25=1,ROUNDDOWN(IF(入力!$C$21=1,ユーザー別卸価格!J697/(100-入力!$C$22)%,ユーザー別卸価格!J697+入力!$C$23),-入力!$C$24),IF(入力!$C$25=2,ROUNDUP(IF(入力!$C$21=1,ユーザー別卸価格!J697/(100-入力!$C$22)%,ユーザー別卸価格!J697+入力!$C$23),-入力!$C$24),ROUND(IF(入力!$C$21=1,ユーザー別卸価格!J697/(100-入力!$C$22)%,ユーザー別卸価格!J697+入力!$C$23),-入力!$C$24))),ユーザー別卸価格!J697))</f>
        <v/>
      </c>
      <c r="K697" s="98">
        <f>'6桁'!K697</f>
        <v>0</v>
      </c>
      <c r="L697" s="100" t="str">
        <f>IF(ユーザー別卸価格!L697="","", IF(ISNUMBER(ユーザー別卸価格!L697),IF(入力!$C$25=1,ROUNDDOWN(IF(入力!$C$21=1,ユーザー別卸価格!L697/(100-入力!$C$22)%,ユーザー別卸価格!L697+入力!$C$23),-入力!$C$24),IF(入力!$C$25=2,ROUNDUP(IF(入力!$C$21=1,ユーザー別卸価格!L697/(100-入力!$C$22)%,ユーザー別卸価格!L697+入力!$C$23),-入力!$C$24),ROUND(IF(入力!$C$21=1,ユーザー別卸価格!L697/(100-入力!$C$22)%,ユーザー別卸価格!L697+入力!$C$23),-入力!$C$24))),ユーザー別卸価格!L697))</f>
        <v/>
      </c>
      <c r="M697" s="98">
        <f>'6桁'!M697</f>
        <v>0</v>
      </c>
      <c r="N697" s="100" t="str">
        <f>IF(ユーザー別卸価格!N697="","", IF(ISNUMBER(ユーザー別卸価格!N697),IF(入力!$C$25=1,ROUNDDOWN(IF(入力!$C$21=1,ユーザー別卸価格!N697/(100-入力!$C$22)%,ユーザー別卸価格!N697+入力!$C$23),-入力!$C$24),IF(入力!$C$25=2,ROUNDUP(IF(入力!$C$21=1,ユーザー別卸価格!N697/(100-入力!$C$22)%,ユーザー別卸価格!N697+入力!$C$23),-入力!$C$24),ROUND(IF(入力!$C$21=1,ユーザー別卸価格!N697/(100-入力!$C$22)%,ユーザー別卸価格!N697+入力!$C$23),-入力!$C$24))),ユーザー別卸価格!N697))</f>
        <v/>
      </c>
      <c r="O697" s="98">
        <f>'6桁'!O697</f>
        <v>0</v>
      </c>
      <c r="P697" s="471" t="str">
        <f>IF(ユーザー別卸価格!P697="","", IF(ISNUMBER(ユーザー別卸価格!P697),IF(入力!$C$25=1,ROUNDDOWN(IF(入力!$C$21=1,ユーザー別卸価格!P697/(100-入力!$C$22)%,ユーザー別卸価格!P697+入力!$C$23),-入力!$C$24),IF(入力!$C$25=2,ROUNDUP(IF(入力!$C$21=1,ユーザー別卸価格!P697/(100-入力!$C$22)%,ユーザー別卸価格!P697+入力!$C$23),-入力!$C$24),ROUND(IF(入力!$C$21=1,ユーザー別卸価格!P697/(100-入力!$C$22)%,ユーザー別卸価格!P697+入力!$C$23),-入力!$C$24))),ユーザー別卸価格!P697))</f>
        <v>卸価格設定なし</v>
      </c>
      <c r="Q697" s="333" t="str">
        <f>'6桁'!Q697</f>
        <v>WL</v>
      </c>
      <c r="V697" s="4"/>
      <c r="X697" s="4"/>
    </row>
    <row r="698" spans="2:24" ht="30" customHeight="1">
      <c r="B698" s="668">
        <v>15</v>
      </c>
      <c r="C698" s="671" t="s">
        <v>2079</v>
      </c>
      <c r="D698" s="672"/>
      <c r="E698" s="673"/>
      <c r="F698" s="289">
        <f>IF(ユーザー別卸価格!F698="","", IF(ISNUMBER(ユーザー別卸価格!F698),IF(入力!$C$25=1,ROUNDDOWN(IF(入力!$C$21=1,ユーザー別卸価格!F698/(100-入力!$C$22)%,ユーザー別卸価格!F698+入力!$C$23),-入力!$C$24),IF(入力!$C$25=2,ROUNDUP(IF(入力!$C$21=1,ユーザー別卸価格!F698/(100-入力!$C$22)%,ユーザー別卸価格!F698+入力!$C$23),-入力!$C$24),ROUND(IF(入力!$C$21=1,ユーザー別卸価格!F698/(100-入力!$C$22)%,ユーザー別卸価格!F698+入力!$C$23),-入力!$C$24))),ユーザー別卸価格!F698))</f>
        <v>22100</v>
      </c>
      <c r="G698" s="237">
        <f>'6桁'!G698</f>
        <v>0</v>
      </c>
      <c r="H698" s="289" t="str">
        <f>IF(ユーザー別卸価格!H698="","", IF(ISNUMBER(ユーザー別卸価格!H698),IF(入力!$C$25=1,ROUNDDOWN(IF(入力!$C$21=1,ユーザー別卸価格!H698/(100-入力!$C$22)%,ユーザー別卸価格!H698+入力!$C$23),-入力!$C$24),IF(入力!$C$25=2,ROUNDUP(IF(入力!$C$21=1,ユーザー別卸価格!H698/(100-入力!$C$22)%,ユーザー別卸価格!H698+入力!$C$23),-入力!$C$24),ROUND(IF(入力!$C$21=1,ユーザー別卸価格!H698/(100-入力!$C$22)%,ユーザー別卸価格!H698+入力!$C$23),-入力!$C$24))),ユーザー別卸価格!H698))</f>
        <v/>
      </c>
      <c r="I698" s="237">
        <f>'6桁'!I698</f>
        <v>0</v>
      </c>
      <c r="J698" s="289" t="str">
        <f>IF(ユーザー別卸価格!J698="","", IF(ISNUMBER(ユーザー別卸価格!J698),IF(入力!$C$25=1,ROUNDDOWN(IF(入力!$C$21=1,ユーザー別卸価格!J698/(100-入力!$C$22)%,ユーザー別卸価格!J698+入力!$C$23),-入力!$C$24),IF(入力!$C$25=2,ROUNDUP(IF(入力!$C$21=1,ユーザー別卸価格!J698/(100-入力!$C$22)%,ユーザー別卸価格!J698+入力!$C$23),-入力!$C$24),ROUND(IF(入力!$C$21=1,ユーザー別卸価格!J698/(100-入力!$C$22)%,ユーザー別卸価格!J698+入力!$C$23),-入力!$C$24))),ユーザー別卸価格!J698))</f>
        <v/>
      </c>
      <c r="K698" s="237">
        <f>'6桁'!K698</f>
        <v>0</v>
      </c>
      <c r="L698" s="289" t="str">
        <f>IF(ユーザー別卸価格!L698="","", IF(ISNUMBER(ユーザー別卸価格!L698),IF(入力!$C$25=1,ROUNDDOWN(IF(入力!$C$21=1,ユーザー別卸価格!L698/(100-入力!$C$22)%,ユーザー別卸価格!L698+入力!$C$23),-入力!$C$24),IF(入力!$C$25=2,ROUNDUP(IF(入力!$C$21=1,ユーザー別卸価格!L698/(100-入力!$C$22)%,ユーザー別卸価格!L698+入力!$C$23),-入力!$C$24),ROUND(IF(入力!$C$21=1,ユーザー別卸価格!L698/(100-入力!$C$22)%,ユーザー別卸価格!L698+入力!$C$23),-入力!$C$24))),ユーザー別卸価格!L698))</f>
        <v/>
      </c>
      <c r="M698" s="237">
        <f>'6桁'!M698</f>
        <v>0</v>
      </c>
      <c r="N698" s="289" t="str">
        <f>IF(ユーザー別卸価格!N698="","", IF(ISNUMBER(ユーザー別卸価格!N698),IF(入力!$C$25=1,ROUNDDOWN(IF(入力!$C$21=1,ユーザー別卸価格!N698/(100-入力!$C$22)%,ユーザー別卸価格!N698+入力!$C$23),-入力!$C$24),IF(入力!$C$25=2,ROUNDUP(IF(入力!$C$21=1,ユーザー別卸価格!N698/(100-入力!$C$22)%,ユーザー別卸価格!N698+入力!$C$23),-入力!$C$24),ROUND(IF(入力!$C$21=1,ユーザー別卸価格!N698/(100-入力!$C$22)%,ユーザー別卸価格!N698+入力!$C$23),-入力!$C$24))),ユーザー別卸価格!N698))</f>
        <v/>
      </c>
      <c r="O698" s="237">
        <f>'6桁'!O698</f>
        <v>0</v>
      </c>
      <c r="P698" s="320" t="str">
        <f>IF(ユーザー別卸価格!P698="","", IF(ISNUMBER(ユーザー別卸価格!P698),IF(入力!$C$25=1,ROUNDDOWN(IF(入力!$C$21=1,ユーザー別卸価格!P698/(100-入力!$C$22)%,ユーザー別卸価格!P698+入力!$C$23),-入力!$C$24),IF(入力!$C$25=2,ROUNDUP(IF(入力!$C$21=1,ユーザー別卸価格!P698/(100-入力!$C$22)%,ユーザー別卸価格!P698+入力!$C$23),-入力!$C$24),ROUND(IF(入力!$C$21=1,ユーザー別卸価格!P698/(100-入力!$C$22)%,ユーザー別卸価格!P698+入力!$C$23),-入力!$C$24))),ユーザー別卸価格!P698))</f>
        <v/>
      </c>
      <c r="Q698" s="332">
        <f>'6桁'!Q698</f>
        <v>0</v>
      </c>
      <c r="V698" s="4"/>
      <c r="X698" s="4"/>
    </row>
    <row r="699" spans="2:24" ht="30" customHeight="1">
      <c r="B699" s="669"/>
      <c r="C699" s="674" t="s">
        <v>2080</v>
      </c>
      <c r="D699" s="675"/>
      <c r="E699" s="676"/>
      <c r="F699" s="12">
        <f>IF(ユーザー別卸価格!F699="","", IF(ISNUMBER(ユーザー別卸価格!F699),IF(入力!$C$25=1,ROUNDDOWN(IF(入力!$C$21=1,ユーザー別卸価格!F699/(100-入力!$C$22)%,ユーザー別卸価格!F699+入力!$C$23),-入力!$C$24),IF(入力!$C$25=2,ROUNDUP(IF(入力!$C$21=1,ユーザー別卸価格!F699/(100-入力!$C$22)%,ユーザー別卸価格!F699+入力!$C$23),-入力!$C$24),ROUND(IF(入力!$C$21=1,ユーザー別卸価格!F699/(100-入力!$C$22)%,ユーザー別卸価格!F699+入力!$C$23),-入力!$C$24))),ユーザー別卸価格!F699))</f>
        <v>23100</v>
      </c>
      <c r="G699" s="20">
        <f>'6桁'!G699</f>
        <v>0</v>
      </c>
      <c r="H699" s="12" t="str">
        <f>IF(ユーザー別卸価格!H699="","", IF(ISNUMBER(ユーザー別卸価格!H699),IF(入力!$C$25=1,ROUNDDOWN(IF(入力!$C$21=1,ユーザー別卸価格!H699/(100-入力!$C$22)%,ユーザー別卸価格!H699+入力!$C$23),-入力!$C$24),IF(入力!$C$25=2,ROUNDUP(IF(入力!$C$21=1,ユーザー別卸価格!H699/(100-入力!$C$22)%,ユーザー別卸価格!H699+入力!$C$23),-入力!$C$24),ROUND(IF(入力!$C$21=1,ユーザー別卸価格!H699/(100-入力!$C$22)%,ユーザー別卸価格!H699+入力!$C$23),-入力!$C$24))),ユーザー別卸価格!H699))</f>
        <v/>
      </c>
      <c r="I699" s="20">
        <f>'6桁'!I699</f>
        <v>0</v>
      </c>
      <c r="J699" s="12" t="str">
        <f>IF(ユーザー別卸価格!J699="","", IF(ISNUMBER(ユーザー別卸価格!J699),IF(入力!$C$25=1,ROUNDDOWN(IF(入力!$C$21=1,ユーザー別卸価格!J699/(100-入力!$C$22)%,ユーザー別卸価格!J699+入力!$C$23),-入力!$C$24),IF(入力!$C$25=2,ROUNDUP(IF(入力!$C$21=1,ユーザー別卸価格!J699/(100-入力!$C$22)%,ユーザー別卸価格!J699+入力!$C$23),-入力!$C$24),ROUND(IF(入力!$C$21=1,ユーザー別卸価格!J699/(100-入力!$C$22)%,ユーザー別卸価格!J699+入力!$C$23),-入力!$C$24))),ユーザー別卸価格!J699))</f>
        <v/>
      </c>
      <c r="K699" s="20">
        <f>'6桁'!K699</f>
        <v>0</v>
      </c>
      <c r="L699" s="12" t="str">
        <f>IF(ユーザー別卸価格!L699="","", IF(ISNUMBER(ユーザー別卸価格!L699),IF(入力!$C$25=1,ROUNDDOWN(IF(入力!$C$21=1,ユーザー別卸価格!L699/(100-入力!$C$22)%,ユーザー別卸価格!L699+入力!$C$23),-入力!$C$24),IF(入力!$C$25=2,ROUNDUP(IF(入力!$C$21=1,ユーザー別卸価格!L699/(100-入力!$C$22)%,ユーザー別卸価格!L699+入力!$C$23),-入力!$C$24),ROUND(IF(入力!$C$21=1,ユーザー別卸価格!L699/(100-入力!$C$22)%,ユーザー別卸価格!L699+入力!$C$23),-入力!$C$24))),ユーザー別卸価格!L699))</f>
        <v/>
      </c>
      <c r="M699" s="20">
        <f>'6桁'!M699</f>
        <v>0</v>
      </c>
      <c r="N699" s="12" t="str">
        <f>IF(ユーザー別卸価格!N699="","", IF(ISNUMBER(ユーザー別卸価格!N699),IF(入力!$C$25=1,ROUNDDOWN(IF(入力!$C$21=1,ユーザー別卸価格!N699/(100-入力!$C$22)%,ユーザー別卸価格!N699+入力!$C$23),-入力!$C$24),IF(入力!$C$25=2,ROUNDUP(IF(入力!$C$21=1,ユーザー別卸価格!N699/(100-入力!$C$22)%,ユーザー別卸価格!N699+入力!$C$23),-入力!$C$24),ROUND(IF(入力!$C$21=1,ユーザー別卸価格!N699/(100-入力!$C$22)%,ユーザー別卸価格!N699+入力!$C$23),-入力!$C$24))),ユーザー別卸価格!N699))</f>
        <v/>
      </c>
      <c r="O699" s="20">
        <f>'6桁'!O699</f>
        <v>0</v>
      </c>
      <c r="P699" s="14" t="str">
        <f>IF(ユーザー別卸価格!P699="","", IF(ISNUMBER(ユーザー別卸価格!P699),IF(入力!$C$25=1,ROUNDDOWN(IF(入力!$C$21=1,ユーザー別卸価格!P699/(100-入力!$C$22)%,ユーザー別卸価格!P699+入力!$C$23),-入力!$C$24),IF(入力!$C$25=2,ROUNDUP(IF(入力!$C$21=1,ユーザー別卸価格!P699/(100-入力!$C$22)%,ユーザー別卸価格!P699+入力!$C$23),-入力!$C$24),ROUND(IF(入力!$C$21=1,ユーザー別卸価格!P699/(100-入力!$C$22)%,ユーザー別卸価格!P699+入力!$C$23),-入力!$C$24))),ユーザー別卸価格!P699))</f>
        <v/>
      </c>
      <c r="Q699" s="324">
        <f>'6桁'!Q699</f>
        <v>0</v>
      </c>
      <c r="V699" s="4"/>
      <c r="X699" s="4"/>
    </row>
    <row r="700" spans="2:24" ht="30" customHeight="1">
      <c r="B700" s="669"/>
      <c r="C700" s="674" t="s">
        <v>2081</v>
      </c>
      <c r="D700" s="675"/>
      <c r="E700" s="676"/>
      <c r="F700" s="12">
        <f>IF(ユーザー別卸価格!F700="","", IF(ISNUMBER(ユーザー別卸価格!F700),IF(入力!$C$25=1,ROUNDDOWN(IF(入力!$C$21=1,ユーザー別卸価格!F700/(100-入力!$C$22)%,ユーザー別卸価格!F700+入力!$C$23),-入力!$C$24),IF(入力!$C$25=2,ROUNDUP(IF(入力!$C$21=1,ユーザー別卸価格!F700/(100-入力!$C$22)%,ユーザー別卸価格!F700+入力!$C$23),-入力!$C$24),ROUND(IF(入力!$C$21=1,ユーザー別卸価格!F700/(100-入力!$C$22)%,ユーザー別卸価格!F700+入力!$C$23),-入力!$C$24))),ユーザー別卸価格!F700))</f>
        <v>24500</v>
      </c>
      <c r="G700" s="20">
        <f>'6桁'!G700</f>
        <v>0</v>
      </c>
      <c r="H700" s="12" t="str">
        <f>IF(ユーザー別卸価格!H700="","", IF(ISNUMBER(ユーザー別卸価格!H700),IF(入力!$C$25=1,ROUNDDOWN(IF(入力!$C$21=1,ユーザー別卸価格!H700/(100-入力!$C$22)%,ユーザー別卸価格!H700+入力!$C$23),-入力!$C$24),IF(入力!$C$25=2,ROUNDUP(IF(入力!$C$21=1,ユーザー別卸価格!H700/(100-入力!$C$22)%,ユーザー別卸価格!H700+入力!$C$23),-入力!$C$24),ROUND(IF(入力!$C$21=1,ユーザー別卸価格!H700/(100-入力!$C$22)%,ユーザー別卸価格!H700+入力!$C$23),-入力!$C$24))),ユーザー別卸価格!H700))</f>
        <v/>
      </c>
      <c r="I700" s="20">
        <f>'6桁'!I700</f>
        <v>0</v>
      </c>
      <c r="J700" s="12" t="str">
        <f>IF(ユーザー別卸価格!J700="","", IF(ISNUMBER(ユーザー別卸価格!J700),IF(入力!$C$25=1,ROUNDDOWN(IF(入力!$C$21=1,ユーザー別卸価格!J700/(100-入力!$C$22)%,ユーザー別卸価格!J700+入力!$C$23),-入力!$C$24),IF(入力!$C$25=2,ROUNDUP(IF(入力!$C$21=1,ユーザー別卸価格!J700/(100-入力!$C$22)%,ユーザー別卸価格!J700+入力!$C$23),-入力!$C$24),ROUND(IF(入力!$C$21=1,ユーザー別卸価格!J700/(100-入力!$C$22)%,ユーザー別卸価格!J700+入力!$C$23),-入力!$C$24))),ユーザー別卸価格!J700))</f>
        <v/>
      </c>
      <c r="K700" s="20">
        <f>'6桁'!K700</f>
        <v>0</v>
      </c>
      <c r="L700" s="12" t="str">
        <f>IF(ユーザー別卸価格!L700="","", IF(ISNUMBER(ユーザー別卸価格!L700),IF(入力!$C$25=1,ROUNDDOWN(IF(入力!$C$21=1,ユーザー別卸価格!L700/(100-入力!$C$22)%,ユーザー別卸価格!L700+入力!$C$23),-入力!$C$24),IF(入力!$C$25=2,ROUNDUP(IF(入力!$C$21=1,ユーザー別卸価格!L700/(100-入力!$C$22)%,ユーザー別卸価格!L700+入力!$C$23),-入力!$C$24),ROUND(IF(入力!$C$21=1,ユーザー別卸価格!L700/(100-入力!$C$22)%,ユーザー別卸価格!L700+入力!$C$23),-入力!$C$24))),ユーザー別卸価格!L700))</f>
        <v/>
      </c>
      <c r="M700" s="20">
        <f>'6桁'!M700</f>
        <v>0</v>
      </c>
      <c r="N700" s="12" t="str">
        <f>IF(ユーザー別卸価格!N700="","", IF(ISNUMBER(ユーザー別卸価格!N700),IF(入力!$C$25=1,ROUNDDOWN(IF(入力!$C$21=1,ユーザー別卸価格!N700/(100-入力!$C$22)%,ユーザー別卸価格!N700+入力!$C$23),-入力!$C$24),IF(入力!$C$25=2,ROUNDUP(IF(入力!$C$21=1,ユーザー別卸価格!N700/(100-入力!$C$22)%,ユーザー別卸価格!N700+入力!$C$23),-入力!$C$24),ROUND(IF(入力!$C$21=1,ユーザー別卸価格!N700/(100-入力!$C$22)%,ユーザー別卸価格!N700+入力!$C$23),-入力!$C$24))),ユーザー別卸価格!N700))</f>
        <v/>
      </c>
      <c r="O700" s="20">
        <f>'6桁'!O700</f>
        <v>0</v>
      </c>
      <c r="P700" s="14" t="str">
        <f>IF(ユーザー別卸価格!P700="","", IF(ISNUMBER(ユーザー別卸価格!P700),IF(入力!$C$25=1,ROUNDDOWN(IF(入力!$C$21=1,ユーザー別卸価格!P700/(100-入力!$C$22)%,ユーザー別卸価格!P700+入力!$C$23),-入力!$C$24),IF(入力!$C$25=2,ROUNDUP(IF(入力!$C$21=1,ユーザー別卸価格!P700/(100-入力!$C$22)%,ユーザー別卸価格!P700+入力!$C$23),-入力!$C$24),ROUND(IF(入力!$C$21=1,ユーザー別卸価格!P700/(100-入力!$C$22)%,ユーザー別卸価格!P700+入力!$C$23),-入力!$C$24))),ユーザー別卸価格!P700))</f>
        <v/>
      </c>
      <c r="Q700" s="324">
        <f>'6桁'!Q700</f>
        <v>0</v>
      </c>
      <c r="V700" s="4"/>
      <c r="X700" s="4"/>
    </row>
    <row r="701" spans="2:24" ht="30" customHeight="1">
      <c r="B701" s="669"/>
      <c r="C701" s="674" t="s">
        <v>2082</v>
      </c>
      <c r="D701" s="675"/>
      <c r="E701" s="676"/>
      <c r="F701" s="12">
        <f>IF(ユーザー別卸価格!F701="","", IF(ISNUMBER(ユーザー別卸価格!F701),IF(入力!$C$25=1,ROUNDDOWN(IF(入力!$C$21=1,ユーザー別卸価格!F701/(100-入力!$C$22)%,ユーザー別卸価格!F701+入力!$C$23),-入力!$C$24),IF(入力!$C$25=2,ROUNDUP(IF(入力!$C$21=1,ユーザー別卸価格!F701/(100-入力!$C$22)%,ユーザー別卸価格!F701+入力!$C$23),-入力!$C$24),ROUND(IF(入力!$C$21=1,ユーザー別卸価格!F701/(100-入力!$C$22)%,ユーザー別卸価格!F701+入力!$C$23),-入力!$C$24))),ユーザー別卸価格!F701))</f>
        <v>23100</v>
      </c>
      <c r="G701" s="20">
        <f>'6桁'!G701</f>
        <v>0</v>
      </c>
      <c r="H701" s="12" t="str">
        <f>IF(ユーザー別卸価格!H701="","", IF(ISNUMBER(ユーザー別卸価格!H701),IF(入力!$C$25=1,ROUNDDOWN(IF(入力!$C$21=1,ユーザー別卸価格!H701/(100-入力!$C$22)%,ユーザー別卸価格!H701+入力!$C$23),-入力!$C$24),IF(入力!$C$25=2,ROUNDUP(IF(入力!$C$21=1,ユーザー別卸価格!H701/(100-入力!$C$22)%,ユーザー別卸価格!H701+入力!$C$23),-入力!$C$24),ROUND(IF(入力!$C$21=1,ユーザー別卸価格!H701/(100-入力!$C$22)%,ユーザー別卸価格!H701+入力!$C$23),-入力!$C$24))),ユーザー別卸価格!H701))</f>
        <v/>
      </c>
      <c r="I701" s="20">
        <f>'6桁'!I701</f>
        <v>0</v>
      </c>
      <c r="J701" s="12" t="str">
        <f>IF(ユーザー別卸価格!J701="","", IF(ISNUMBER(ユーザー別卸価格!J701),IF(入力!$C$25=1,ROUNDDOWN(IF(入力!$C$21=1,ユーザー別卸価格!J701/(100-入力!$C$22)%,ユーザー別卸価格!J701+入力!$C$23),-入力!$C$24),IF(入力!$C$25=2,ROUNDUP(IF(入力!$C$21=1,ユーザー別卸価格!J701/(100-入力!$C$22)%,ユーザー別卸価格!J701+入力!$C$23),-入力!$C$24),ROUND(IF(入力!$C$21=1,ユーザー別卸価格!J701/(100-入力!$C$22)%,ユーザー別卸価格!J701+入力!$C$23),-入力!$C$24))),ユーザー別卸価格!J701))</f>
        <v/>
      </c>
      <c r="K701" s="20">
        <f>'6桁'!K701</f>
        <v>0</v>
      </c>
      <c r="L701" s="12" t="str">
        <f>IF(ユーザー別卸価格!L701="","", IF(ISNUMBER(ユーザー別卸価格!L701),IF(入力!$C$25=1,ROUNDDOWN(IF(入力!$C$21=1,ユーザー別卸価格!L701/(100-入力!$C$22)%,ユーザー別卸価格!L701+入力!$C$23),-入力!$C$24),IF(入力!$C$25=2,ROUNDUP(IF(入力!$C$21=1,ユーザー別卸価格!L701/(100-入力!$C$22)%,ユーザー別卸価格!L701+入力!$C$23),-入力!$C$24),ROUND(IF(入力!$C$21=1,ユーザー別卸価格!L701/(100-入力!$C$22)%,ユーザー別卸価格!L701+入力!$C$23),-入力!$C$24))),ユーザー別卸価格!L701))</f>
        <v/>
      </c>
      <c r="M701" s="20">
        <f>'6桁'!M701</f>
        <v>0</v>
      </c>
      <c r="N701" s="12" t="str">
        <f>IF(ユーザー別卸価格!N701="","", IF(ISNUMBER(ユーザー別卸価格!N701),IF(入力!$C$25=1,ROUNDDOWN(IF(入力!$C$21=1,ユーザー別卸価格!N701/(100-入力!$C$22)%,ユーザー別卸価格!N701+入力!$C$23),-入力!$C$24),IF(入力!$C$25=2,ROUNDUP(IF(入力!$C$21=1,ユーザー別卸価格!N701/(100-入力!$C$22)%,ユーザー別卸価格!N701+入力!$C$23),-入力!$C$24),ROUND(IF(入力!$C$21=1,ユーザー別卸価格!N701/(100-入力!$C$22)%,ユーザー別卸価格!N701+入力!$C$23),-入力!$C$24))),ユーザー別卸価格!N701))</f>
        <v/>
      </c>
      <c r="O701" s="20">
        <f>'6桁'!O701</f>
        <v>0</v>
      </c>
      <c r="P701" s="14" t="str">
        <f>IF(ユーザー別卸価格!P701="","", IF(ISNUMBER(ユーザー別卸価格!P701),IF(入力!$C$25=1,ROUNDDOWN(IF(入力!$C$21=1,ユーザー別卸価格!P701/(100-入力!$C$22)%,ユーザー別卸価格!P701+入力!$C$23),-入力!$C$24),IF(入力!$C$25=2,ROUNDUP(IF(入力!$C$21=1,ユーザー別卸価格!P701/(100-入力!$C$22)%,ユーザー別卸価格!P701+入力!$C$23),-入力!$C$24),ROUND(IF(入力!$C$21=1,ユーザー別卸価格!P701/(100-入力!$C$22)%,ユーザー別卸価格!P701+入力!$C$23),-入力!$C$24))),ユーザー別卸価格!P701))</f>
        <v/>
      </c>
      <c r="Q701" s="324">
        <f>'6桁'!Q701</f>
        <v>0</v>
      </c>
      <c r="V701" s="4"/>
      <c r="X701" s="4"/>
    </row>
    <row r="702" spans="2:24" ht="30" customHeight="1">
      <c r="B702" s="669"/>
      <c r="C702" s="674" t="s">
        <v>2083</v>
      </c>
      <c r="D702" s="675"/>
      <c r="E702" s="676"/>
      <c r="F702" s="12">
        <f>IF(ユーザー別卸価格!F702="","", IF(ISNUMBER(ユーザー別卸価格!F702),IF(入力!$C$25=1,ROUNDDOWN(IF(入力!$C$21=1,ユーザー別卸価格!F702/(100-入力!$C$22)%,ユーザー別卸価格!F702+入力!$C$23),-入力!$C$24),IF(入力!$C$25=2,ROUNDUP(IF(入力!$C$21=1,ユーザー別卸価格!F702/(100-入力!$C$22)%,ユーザー別卸価格!F702+入力!$C$23),-入力!$C$24),ROUND(IF(入力!$C$21=1,ユーザー別卸価格!F702/(100-入力!$C$22)%,ユーザー別卸価格!F702+入力!$C$23),-入力!$C$24))),ユーザー別卸価格!F702))</f>
        <v>19000</v>
      </c>
      <c r="G702" s="20" t="str">
        <f>'6桁'!G702</f>
        <v>※◎</v>
      </c>
      <c r="H702" s="12" t="str">
        <f>IF(ユーザー別卸価格!H702="","", IF(ISNUMBER(ユーザー別卸価格!H702),IF(入力!$C$25=1,ROUNDDOWN(IF(入力!$C$21=1,ユーザー別卸価格!H702/(100-入力!$C$22)%,ユーザー別卸価格!H702+入力!$C$23),-入力!$C$24),IF(入力!$C$25=2,ROUNDUP(IF(入力!$C$21=1,ユーザー別卸価格!H702/(100-入力!$C$22)%,ユーザー別卸価格!H702+入力!$C$23),-入力!$C$24),ROUND(IF(入力!$C$21=1,ユーザー別卸価格!H702/(100-入力!$C$22)%,ユーザー別卸価格!H702+入力!$C$23),-入力!$C$24))),ユーザー別卸価格!H702))</f>
        <v/>
      </c>
      <c r="I702" s="20">
        <f>'6桁'!I702</f>
        <v>0</v>
      </c>
      <c r="J702" s="12" t="str">
        <f>IF(ユーザー別卸価格!J702="","", IF(ISNUMBER(ユーザー別卸価格!J702),IF(入力!$C$25=1,ROUNDDOWN(IF(入力!$C$21=1,ユーザー別卸価格!J702/(100-入力!$C$22)%,ユーザー別卸価格!J702+入力!$C$23),-入力!$C$24),IF(入力!$C$25=2,ROUNDUP(IF(入力!$C$21=1,ユーザー別卸価格!J702/(100-入力!$C$22)%,ユーザー別卸価格!J702+入力!$C$23),-入力!$C$24),ROUND(IF(入力!$C$21=1,ユーザー別卸価格!J702/(100-入力!$C$22)%,ユーザー別卸価格!J702+入力!$C$23),-入力!$C$24))),ユーザー別卸価格!J702))</f>
        <v/>
      </c>
      <c r="K702" s="20">
        <f>'6桁'!K702</f>
        <v>0</v>
      </c>
      <c r="L702" s="12" t="str">
        <f>IF(ユーザー別卸価格!L702="","", IF(ISNUMBER(ユーザー別卸価格!L702),IF(入力!$C$25=1,ROUNDDOWN(IF(入力!$C$21=1,ユーザー別卸価格!L702/(100-入力!$C$22)%,ユーザー別卸価格!L702+入力!$C$23),-入力!$C$24),IF(入力!$C$25=2,ROUNDUP(IF(入力!$C$21=1,ユーザー別卸価格!L702/(100-入力!$C$22)%,ユーザー別卸価格!L702+入力!$C$23),-入力!$C$24),ROUND(IF(入力!$C$21=1,ユーザー別卸価格!L702/(100-入力!$C$22)%,ユーザー別卸価格!L702+入力!$C$23),-入力!$C$24))),ユーザー別卸価格!L702))</f>
        <v/>
      </c>
      <c r="M702" s="20">
        <f>'6桁'!M702</f>
        <v>0</v>
      </c>
      <c r="N702" s="12" t="str">
        <f>IF(ユーザー別卸価格!N702="","", IF(ISNUMBER(ユーザー別卸価格!N702),IF(入力!$C$25=1,ROUNDDOWN(IF(入力!$C$21=1,ユーザー別卸価格!N702/(100-入力!$C$22)%,ユーザー別卸価格!N702+入力!$C$23),-入力!$C$24),IF(入力!$C$25=2,ROUNDUP(IF(入力!$C$21=1,ユーザー別卸価格!N702/(100-入力!$C$22)%,ユーザー別卸価格!N702+入力!$C$23),-入力!$C$24),ROUND(IF(入力!$C$21=1,ユーザー別卸価格!N702/(100-入力!$C$22)%,ユーザー別卸価格!N702+入力!$C$23),-入力!$C$24))),ユーザー別卸価格!N702))</f>
        <v/>
      </c>
      <c r="O702" s="20">
        <f>'6桁'!O702</f>
        <v>0</v>
      </c>
      <c r="P702" s="14" t="str">
        <f>IF(ユーザー別卸価格!P702="","", IF(ISNUMBER(ユーザー別卸価格!P702),IF(入力!$C$25=1,ROUNDDOWN(IF(入力!$C$21=1,ユーザー別卸価格!P702/(100-入力!$C$22)%,ユーザー別卸価格!P702+入力!$C$23),-入力!$C$24),IF(入力!$C$25=2,ROUNDUP(IF(入力!$C$21=1,ユーザー別卸価格!P702/(100-入力!$C$22)%,ユーザー別卸価格!P702+入力!$C$23),-入力!$C$24),ROUND(IF(入力!$C$21=1,ユーザー別卸価格!P702/(100-入力!$C$22)%,ユーザー別卸価格!P702+入力!$C$23),-入力!$C$24))),ユーザー別卸価格!P702))</f>
        <v/>
      </c>
      <c r="Q702" s="324">
        <f>'6桁'!Q702</f>
        <v>0</v>
      </c>
      <c r="V702" s="4"/>
      <c r="X702" s="4"/>
    </row>
    <row r="703" spans="2:24" ht="30" customHeight="1">
      <c r="B703" s="669"/>
      <c r="C703" s="674" t="s">
        <v>2084</v>
      </c>
      <c r="D703" s="675"/>
      <c r="E703" s="676"/>
      <c r="F703" s="12">
        <f>IF(ユーザー別卸価格!F703="","", IF(ISNUMBER(ユーザー別卸価格!F703),IF(入力!$C$25=1,ROUNDDOWN(IF(入力!$C$21=1,ユーザー別卸価格!F703/(100-入力!$C$22)%,ユーザー別卸価格!F703+入力!$C$23),-入力!$C$24),IF(入力!$C$25=2,ROUNDUP(IF(入力!$C$21=1,ユーザー別卸価格!F703/(100-入力!$C$22)%,ユーザー別卸価格!F703+入力!$C$23),-入力!$C$24),ROUND(IF(入力!$C$21=1,ユーザー別卸価格!F703/(100-入力!$C$22)%,ユーザー別卸価格!F703+入力!$C$23),-入力!$C$24))),ユーザー別卸価格!F703))</f>
        <v>19000</v>
      </c>
      <c r="G703" s="20" t="str">
        <f>'6桁'!G703</f>
        <v>⑩◎</v>
      </c>
      <c r="H703" s="12" t="str">
        <f>IF(ユーザー別卸価格!H703="","", IF(ISNUMBER(ユーザー別卸価格!H703),IF(入力!$C$25=1,ROUNDDOWN(IF(入力!$C$21=1,ユーザー別卸価格!H703/(100-入力!$C$22)%,ユーザー別卸価格!H703+入力!$C$23),-入力!$C$24),IF(入力!$C$25=2,ROUNDUP(IF(入力!$C$21=1,ユーザー別卸価格!H703/(100-入力!$C$22)%,ユーザー別卸価格!H703+入力!$C$23),-入力!$C$24),ROUND(IF(入力!$C$21=1,ユーザー別卸価格!H703/(100-入力!$C$22)%,ユーザー別卸価格!H703+入力!$C$23),-入力!$C$24))),ユーザー別卸価格!H703))</f>
        <v/>
      </c>
      <c r="I703" s="20">
        <f>'6桁'!I703</f>
        <v>0</v>
      </c>
      <c r="J703" s="12" t="str">
        <f>IF(ユーザー別卸価格!J703="","", IF(ISNUMBER(ユーザー別卸価格!J703),IF(入力!$C$25=1,ROUNDDOWN(IF(入力!$C$21=1,ユーザー別卸価格!J703/(100-入力!$C$22)%,ユーザー別卸価格!J703+入力!$C$23),-入力!$C$24),IF(入力!$C$25=2,ROUNDUP(IF(入力!$C$21=1,ユーザー別卸価格!J703/(100-入力!$C$22)%,ユーザー別卸価格!J703+入力!$C$23),-入力!$C$24),ROUND(IF(入力!$C$21=1,ユーザー別卸価格!J703/(100-入力!$C$22)%,ユーザー別卸価格!J703+入力!$C$23),-入力!$C$24))),ユーザー別卸価格!J703))</f>
        <v/>
      </c>
      <c r="K703" s="20">
        <f>'6桁'!K703</f>
        <v>0</v>
      </c>
      <c r="L703" s="12" t="str">
        <f>IF(ユーザー別卸価格!L703="","", IF(ISNUMBER(ユーザー別卸価格!L703),IF(入力!$C$25=1,ROUNDDOWN(IF(入力!$C$21=1,ユーザー別卸価格!L703/(100-入力!$C$22)%,ユーザー別卸価格!L703+入力!$C$23),-入力!$C$24),IF(入力!$C$25=2,ROUNDUP(IF(入力!$C$21=1,ユーザー別卸価格!L703/(100-入力!$C$22)%,ユーザー別卸価格!L703+入力!$C$23),-入力!$C$24),ROUND(IF(入力!$C$21=1,ユーザー別卸価格!L703/(100-入力!$C$22)%,ユーザー別卸価格!L703+入力!$C$23),-入力!$C$24))),ユーザー別卸価格!L703))</f>
        <v/>
      </c>
      <c r="M703" s="20">
        <f>'6桁'!M703</f>
        <v>0</v>
      </c>
      <c r="N703" s="12" t="str">
        <f>IF(ユーザー別卸価格!N703="","", IF(ISNUMBER(ユーザー別卸価格!N703),IF(入力!$C$25=1,ROUNDDOWN(IF(入力!$C$21=1,ユーザー別卸価格!N703/(100-入力!$C$22)%,ユーザー別卸価格!N703+入力!$C$23),-入力!$C$24),IF(入力!$C$25=2,ROUNDUP(IF(入力!$C$21=1,ユーザー別卸価格!N703/(100-入力!$C$22)%,ユーザー別卸価格!N703+入力!$C$23),-入力!$C$24),ROUND(IF(入力!$C$21=1,ユーザー別卸価格!N703/(100-入力!$C$22)%,ユーザー別卸価格!N703+入力!$C$23),-入力!$C$24))),ユーザー別卸価格!N703))</f>
        <v/>
      </c>
      <c r="O703" s="20">
        <f>'6桁'!O703</f>
        <v>0</v>
      </c>
      <c r="P703" s="14" t="str">
        <f>IF(ユーザー別卸価格!P703="","", IF(ISNUMBER(ユーザー別卸価格!P703),IF(入力!$C$25=1,ROUNDDOWN(IF(入力!$C$21=1,ユーザー別卸価格!P703/(100-入力!$C$22)%,ユーザー別卸価格!P703+入力!$C$23),-入力!$C$24),IF(入力!$C$25=2,ROUNDUP(IF(入力!$C$21=1,ユーザー別卸価格!P703/(100-入力!$C$22)%,ユーザー別卸価格!P703+入力!$C$23),-入力!$C$24),ROUND(IF(入力!$C$21=1,ユーザー別卸価格!P703/(100-入力!$C$22)%,ユーザー別卸価格!P703+入力!$C$23),-入力!$C$24))),ユーザー別卸価格!P703))</f>
        <v/>
      </c>
      <c r="Q703" s="324">
        <f>'6桁'!Q703</f>
        <v>0</v>
      </c>
      <c r="V703" s="4"/>
      <c r="X703" s="4"/>
    </row>
    <row r="704" spans="2:24" ht="30" customHeight="1">
      <c r="B704" s="669"/>
      <c r="C704" s="674" t="s">
        <v>2085</v>
      </c>
      <c r="D704" s="675"/>
      <c r="E704" s="676"/>
      <c r="F704" s="12">
        <f>IF(ユーザー別卸価格!F704="","", IF(ISNUMBER(ユーザー別卸価格!F704),IF(入力!$C$25=1,ROUNDDOWN(IF(入力!$C$21=1,ユーザー別卸価格!F704/(100-入力!$C$22)%,ユーザー別卸価格!F704+入力!$C$23),-入力!$C$24),IF(入力!$C$25=2,ROUNDUP(IF(入力!$C$21=1,ユーザー別卸価格!F704/(100-入力!$C$22)%,ユーザー別卸価格!F704+入力!$C$23),-入力!$C$24),ROUND(IF(入力!$C$21=1,ユーザー別卸価格!F704/(100-入力!$C$22)%,ユーザー別卸価格!F704+入力!$C$23),-入力!$C$24))),ユーザー別卸価格!F704))</f>
        <v>20100</v>
      </c>
      <c r="G704" s="20" t="str">
        <f>'6桁'!G704</f>
        <v>※◎</v>
      </c>
      <c r="H704" s="12" t="str">
        <f>IF(ユーザー別卸価格!H704="","", IF(ISNUMBER(ユーザー別卸価格!H704),IF(入力!$C$25=1,ROUNDDOWN(IF(入力!$C$21=1,ユーザー別卸価格!H704/(100-入力!$C$22)%,ユーザー別卸価格!H704+入力!$C$23),-入力!$C$24),IF(入力!$C$25=2,ROUNDUP(IF(入力!$C$21=1,ユーザー別卸価格!H704/(100-入力!$C$22)%,ユーザー別卸価格!H704+入力!$C$23),-入力!$C$24),ROUND(IF(入力!$C$21=1,ユーザー別卸価格!H704/(100-入力!$C$22)%,ユーザー別卸価格!H704+入力!$C$23),-入力!$C$24))),ユーザー別卸価格!H704))</f>
        <v/>
      </c>
      <c r="I704" s="20">
        <f>'6桁'!I704</f>
        <v>0</v>
      </c>
      <c r="J704" s="12" t="str">
        <f>IF(ユーザー別卸価格!J704="","", IF(ISNUMBER(ユーザー別卸価格!J704),IF(入力!$C$25=1,ROUNDDOWN(IF(入力!$C$21=1,ユーザー別卸価格!J704/(100-入力!$C$22)%,ユーザー別卸価格!J704+入力!$C$23),-入力!$C$24),IF(入力!$C$25=2,ROUNDUP(IF(入力!$C$21=1,ユーザー別卸価格!J704/(100-入力!$C$22)%,ユーザー別卸価格!J704+入力!$C$23),-入力!$C$24),ROUND(IF(入力!$C$21=1,ユーザー別卸価格!J704/(100-入力!$C$22)%,ユーザー別卸価格!J704+入力!$C$23),-入力!$C$24))),ユーザー別卸価格!J704))</f>
        <v/>
      </c>
      <c r="K704" s="20">
        <f>'6桁'!K704</f>
        <v>0</v>
      </c>
      <c r="L704" s="12">
        <f>IF(ユーザー別卸価格!L704="","", IF(ISNUMBER(ユーザー別卸価格!L704),IF(入力!$C$25=1,ROUNDDOWN(IF(入力!$C$21=1,ユーザー別卸価格!L704/(100-入力!$C$22)%,ユーザー別卸価格!L704+入力!$C$23),-入力!$C$24),IF(入力!$C$25=2,ROUNDUP(IF(入力!$C$21=1,ユーザー別卸価格!L704/(100-入力!$C$22)%,ユーザー別卸価格!L704+入力!$C$23),-入力!$C$24),ROUND(IF(入力!$C$21=1,ユーザー別卸価格!L704/(100-入力!$C$22)%,ユーザー別卸価格!L704+入力!$C$23),-入力!$C$24))),ユーザー別卸価格!L704))</f>
        <v>21000</v>
      </c>
      <c r="M704" s="20" t="str">
        <f>'6桁'!M704</f>
        <v>※◎
RBL</v>
      </c>
      <c r="N704" s="12" t="str">
        <f>IF(ユーザー別卸価格!N704="","", IF(ISNUMBER(ユーザー別卸価格!N704),IF(入力!$C$25=1,ROUNDDOWN(IF(入力!$C$21=1,ユーザー別卸価格!N704/(100-入力!$C$22)%,ユーザー別卸価格!N704+入力!$C$23),-入力!$C$24),IF(入力!$C$25=2,ROUNDUP(IF(入力!$C$21=1,ユーザー別卸価格!N704/(100-入力!$C$22)%,ユーザー別卸価格!N704+入力!$C$23),-入力!$C$24),ROUND(IF(入力!$C$21=1,ユーザー別卸価格!N704/(100-入力!$C$22)%,ユーザー別卸価格!N704+入力!$C$23),-入力!$C$24))),ユーザー別卸価格!N704))</f>
        <v/>
      </c>
      <c r="O704" s="20">
        <f>'6桁'!O704</f>
        <v>0</v>
      </c>
      <c r="P704" s="14" t="str">
        <f>IF(ユーザー別卸価格!P704="","", IF(ISNUMBER(ユーザー別卸価格!P704),IF(入力!$C$25=1,ROUNDDOWN(IF(入力!$C$21=1,ユーザー別卸価格!P704/(100-入力!$C$22)%,ユーザー別卸価格!P704+入力!$C$23),-入力!$C$24),IF(入力!$C$25=2,ROUNDUP(IF(入力!$C$21=1,ユーザー別卸価格!P704/(100-入力!$C$22)%,ユーザー別卸価格!P704+入力!$C$23),-入力!$C$24),ROUND(IF(入力!$C$21=1,ユーザー別卸価格!P704/(100-入力!$C$22)%,ユーザー別卸価格!P704+入力!$C$23),-入力!$C$24))),ユーザー別卸価格!P704))</f>
        <v/>
      </c>
      <c r="Q704" s="324">
        <f>'6桁'!Q704</f>
        <v>0</v>
      </c>
      <c r="V704" s="4"/>
      <c r="X704" s="4"/>
    </row>
    <row r="705" spans="2:24" ht="30" customHeight="1">
      <c r="B705" s="670"/>
      <c r="C705" s="677" t="s">
        <v>2086</v>
      </c>
      <c r="D705" s="678"/>
      <c r="E705" s="679"/>
      <c r="F705" s="100">
        <f>IF(ユーザー別卸価格!F705="","", IF(ISNUMBER(ユーザー別卸価格!F705),IF(入力!$C$25=1,ROUNDDOWN(IF(入力!$C$21=1,ユーザー別卸価格!F705/(100-入力!$C$22)%,ユーザー別卸価格!F705+入力!$C$23),-入力!$C$24),IF(入力!$C$25=2,ROUNDUP(IF(入力!$C$21=1,ユーザー別卸価格!F705/(100-入力!$C$22)%,ユーザー別卸価格!F705+入力!$C$23),-入力!$C$24),ROUND(IF(入力!$C$21=1,ユーザー別卸価格!F705/(100-入力!$C$22)%,ユーザー別卸価格!F705+入力!$C$23),-入力!$C$24))),ユーザー別卸価格!F705))</f>
        <v>20100</v>
      </c>
      <c r="G705" s="98" t="str">
        <f>'6桁'!G705</f>
        <v>⑩◎</v>
      </c>
      <c r="H705" s="100">
        <f>IF(ユーザー別卸価格!H705="","", IF(ISNUMBER(ユーザー別卸価格!H705),IF(入力!$C$25=1,ROUNDDOWN(IF(入力!$C$21=1,ユーザー別卸価格!H705/(100-入力!$C$22)%,ユーザー別卸価格!H705+入力!$C$23),-入力!$C$24),IF(入力!$C$25=2,ROUNDUP(IF(入力!$C$21=1,ユーザー別卸価格!H705/(100-入力!$C$22)%,ユーザー別卸価格!H705+入力!$C$23),-入力!$C$24),ROUND(IF(入力!$C$21=1,ユーザー別卸価格!H705/(100-入力!$C$22)%,ユーザー別卸価格!H705+入力!$C$23),-入力!$C$24))),ユーザー別卸価格!H705))</f>
        <v>25700</v>
      </c>
      <c r="I705" s="98">
        <f>'6桁'!I705</f>
        <v>0</v>
      </c>
      <c r="J705" s="100" t="str">
        <f>IF(ユーザー別卸価格!J705="","", IF(ISNUMBER(ユーザー別卸価格!J705),IF(入力!$C$25=1,ROUNDDOWN(IF(入力!$C$21=1,ユーザー別卸価格!J705/(100-入力!$C$22)%,ユーザー別卸価格!J705+入力!$C$23),-入力!$C$24),IF(入力!$C$25=2,ROUNDUP(IF(入力!$C$21=1,ユーザー別卸価格!J705/(100-入力!$C$22)%,ユーザー別卸価格!J705+入力!$C$23),-入力!$C$24),ROUND(IF(入力!$C$21=1,ユーザー別卸価格!J705/(100-入力!$C$22)%,ユーザー別卸価格!J705+入力!$C$23),-入力!$C$24))),ユーザー別卸価格!J705))</f>
        <v/>
      </c>
      <c r="K705" s="98">
        <f>'6桁'!K705</f>
        <v>0</v>
      </c>
      <c r="L705" s="100" t="str">
        <f>IF(ユーザー別卸価格!L705="","", IF(ISNUMBER(ユーザー別卸価格!L705),IF(入力!$C$25=1,ROUNDDOWN(IF(入力!$C$21=1,ユーザー別卸価格!L705/(100-入力!$C$22)%,ユーザー別卸価格!L705+入力!$C$23),-入力!$C$24),IF(入力!$C$25=2,ROUNDUP(IF(入力!$C$21=1,ユーザー別卸価格!L705/(100-入力!$C$22)%,ユーザー別卸価格!L705+入力!$C$23),-入力!$C$24),ROUND(IF(入力!$C$21=1,ユーザー別卸価格!L705/(100-入力!$C$22)%,ユーザー別卸価格!L705+入力!$C$23),-入力!$C$24))),ユーザー別卸価格!L705))</f>
        <v/>
      </c>
      <c r="M705" s="98">
        <f>'6桁'!M705</f>
        <v>0</v>
      </c>
      <c r="N705" s="100" t="str">
        <f>IF(ユーザー別卸価格!N705="","", IF(ISNUMBER(ユーザー別卸価格!N705),IF(入力!$C$25=1,ROUNDDOWN(IF(入力!$C$21=1,ユーザー別卸価格!N705/(100-入力!$C$22)%,ユーザー別卸価格!N705+入力!$C$23),-入力!$C$24),IF(入力!$C$25=2,ROUNDUP(IF(入力!$C$21=1,ユーザー別卸価格!N705/(100-入力!$C$22)%,ユーザー別卸価格!N705+入力!$C$23),-入力!$C$24),ROUND(IF(入力!$C$21=1,ユーザー別卸価格!N705/(100-入力!$C$22)%,ユーザー別卸価格!N705+入力!$C$23),-入力!$C$24))),ユーザー別卸価格!N705))</f>
        <v/>
      </c>
      <c r="O705" s="98">
        <f>'6桁'!O705</f>
        <v>0</v>
      </c>
      <c r="P705" s="471" t="str">
        <f>IF(ユーザー別卸価格!P705="","", IF(ISNUMBER(ユーザー別卸価格!P705),IF(入力!$C$25=1,ROUNDDOWN(IF(入力!$C$21=1,ユーザー別卸価格!P705/(100-入力!$C$22)%,ユーザー別卸価格!P705+入力!$C$23),-入力!$C$24),IF(入力!$C$25=2,ROUNDUP(IF(入力!$C$21=1,ユーザー別卸価格!P705/(100-入力!$C$22)%,ユーザー別卸価格!P705+入力!$C$23),-入力!$C$24),ROUND(IF(入力!$C$21=1,ユーザー別卸価格!P705/(100-入力!$C$22)%,ユーザー別卸価格!P705+入力!$C$23),-入力!$C$24))),ユーザー別卸価格!P705))</f>
        <v>卸価格設定なし</v>
      </c>
      <c r="Q705" s="333" t="str">
        <f>'6桁'!Q705</f>
        <v>WL</v>
      </c>
      <c r="V705" s="4"/>
      <c r="X705" s="4"/>
    </row>
    <row r="706" spans="2:24" ht="30" customHeight="1">
      <c r="B706" s="668">
        <v>14</v>
      </c>
      <c r="C706" s="671" t="s">
        <v>2087</v>
      </c>
      <c r="D706" s="672"/>
      <c r="E706" s="673"/>
      <c r="F706" s="289">
        <f>IF(ユーザー別卸価格!F706="","", IF(ISNUMBER(ユーザー別卸価格!F706),IF(入力!$C$25=1,ROUNDDOWN(IF(入力!$C$21=1,ユーザー別卸価格!F706/(100-入力!$C$22)%,ユーザー別卸価格!F706+入力!$C$23),-入力!$C$24),IF(入力!$C$25=2,ROUNDUP(IF(入力!$C$21=1,ユーザー別卸価格!F706/(100-入力!$C$22)%,ユーザー別卸価格!F706+入力!$C$23),-入力!$C$24),ROUND(IF(入力!$C$21=1,ユーザー別卸価格!F706/(100-入力!$C$22)%,ユーザー別卸価格!F706+入力!$C$23),-入力!$C$24))),ユーザー別卸価格!F706))</f>
        <v>12500</v>
      </c>
      <c r="G706" s="237">
        <f>'6桁'!G706</f>
        <v>0</v>
      </c>
      <c r="H706" s="289">
        <f>IF(ユーザー別卸価格!H706="","", IF(ISNUMBER(ユーザー別卸価格!H706),IF(入力!$C$25=1,ROUNDDOWN(IF(入力!$C$21=1,ユーザー別卸価格!H706/(100-入力!$C$22)%,ユーザー別卸価格!H706+入力!$C$23),-入力!$C$24),IF(入力!$C$25=2,ROUNDUP(IF(入力!$C$21=1,ユーザー別卸価格!H706/(100-入力!$C$22)%,ユーザー別卸価格!H706+入力!$C$23),-入力!$C$24),ROUND(IF(入力!$C$21=1,ユーザー別卸価格!H706/(100-入力!$C$22)%,ユーザー別卸価格!H706+入力!$C$23),-入力!$C$24))),ユーザー別卸価格!H706))</f>
        <v>16600</v>
      </c>
      <c r="I706" s="237">
        <f>'6桁'!I706</f>
        <v>0</v>
      </c>
      <c r="J706" s="289" t="str">
        <f>IF(ユーザー別卸価格!J706="","", IF(ISNUMBER(ユーザー別卸価格!J706),IF(入力!$C$25=1,ROUNDDOWN(IF(入力!$C$21=1,ユーザー別卸価格!J706/(100-入力!$C$22)%,ユーザー別卸価格!J706+入力!$C$23),-入力!$C$24),IF(入力!$C$25=2,ROUNDUP(IF(入力!$C$21=1,ユーザー別卸価格!J706/(100-入力!$C$22)%,ユーザー別卸価格!J706+入力!$C$23),-入力!$C$24),ROUND(IF(入力!$C$21=1,ユーザー別卸価格!J706/(100-入力!$C$22)%,ユーザー別卸価格!J706+入力!$C$23),-入力!$C$24))),ユーザー別卸価格!J706))</f>
        <v/>
      </c>
      <c r="K706" s="237">
        <f>'6桁'!K706</f>
        <v>0</v>
      </c>
      <c r="L706" s="289" t="str">
        <f>IF(ユーザー別卸価格!L706="","", IF(ISNUMBER(ユーザー別卸価格!L706),IF(入力!$C$25=1,ROUNDDOWN(IF(入力!$C$21=1,ユーザー別卸価格!L706/(100-入力!$C$22)%,ユーザー別卸価格!L706+入力!$C$23),-入力!$C$24),IF(入力!$C$25=2,ROUNDUP(IF(入力!$C$21=1,ユーザー別卸価格!L706/(100-入力!$C$22)%,ユーザー別卸価格!L706+入力!$C$23),-入力!$C$24),ROUND(IF(入力!$C$21=1,ユーザー別卸価格!L706/(100-入力!$C$22)%,ユーザー別卸価格!L706+入力!$C$23),-入力!$C$24))),ユーザー別卸価格!L706))</f>
        <v/>
      </c>
      <c r="M706" s="237">
        <f>'6桁'!M706</f>
        <v>0</v>
      </c>
      <c r="N706" s="289" t="str">
        <f>IF(ユーザー別卸価格!N706="","", IF(ISNUMBER(ユーザー別卸価格!N706),IF(入力!$C$25=1,ROUNDDOWN(IF(入力!$C$21=1,ユーザー別卸価格!N706/(100-入力!$C$22)%,ユーザー別卸価格!N706+入力!$C$23),-入力!$C$24),IF(入力!$C$25=2,ROUNDUP(IF(入力!$C$21=1,ユーザー別卸価格!N706/(100-入力!$C$22)%,ユーザー別卸価格!N706+入力!$C$23),-入力!$C$24),ROUND(IF(入力!$C$21=1,ユーザー別卸価格!N706/(100-入力!$C$22)%,ユーザー別卸価格!N706+入力!$C$23),-入力!$C$24))),ユーザー別卸価格!N706))</f>
        <v/>
      </c>
      <c r="O706" s="237">
        <f>'6桁'!O706</f>
        <v>0</v>
      </c>
      <c r="P706" s="473" t="str">
        <f>IF(ユーザー別卸価格!P706="","", IF(ISNUMBER(ユーザー別卸価格!P706),IF(入力!$C$25=1,ROUNDDOWN(IF(入力!$C$21=1,ユーザー別卸価格!P706/(100-入力!$C$22)%,ユーザー別卸価格!P706+入力!$C$23),-入力!$C$24),IF(入力!$C$25=2,ROUNDUP(IF(入力!$C$21=1,ユーザー別卸価格!P706/(100-入力!$C$22)%,ユーザー別卸価格!P706+入力!$C$23),-入力!$C$24),ROUND(IF(入力!$C$21=1,ユーザー別卸価格!P706/(100-入力!$C$22)%,ユーザー別卸価格!P706+入力!$C$23),-入力!$C$24))),ユーザー別卸価格!P706))</f>
        <v/>
      </c>
      <c r="Q706" s="332">
        <f>'6桁'!Q706</f>
        <v>0</v>
      </c>
      <c r="V706" s="4"/>
      <c r="X706" s="4"/>
    </row>
    <row r="707" spans="2:24" ht="30" customHeight="1">
      <c r="B707" s="669"/>
      <c r="C707" s="674" t="s">
        <v>2088</v>
      </c>
      <c r="D707" s="675"/>
      <c r="E707" s="676"/>
      <c r="F707" s="12">
        <f>IF(ユーザー別卸価格!F707="","", IF(ISNUMBER(ユーザー別卸価格!F707),IF(入力!$C$25=1,ROUNDDOWN(IF(入力!$C$21=1,ユーザー別卸価格!F707/(100-入力!$C$22)%,ユーザー別卸価格!F707+入力!$C$23),-入力!$C$24),IF(入力!$C$25=2,ROUNDUP(IF(入力!$C$21=1,ユーザー別卸価格!F707/(100-入力!$C$22)%,ユーザー別卸価格!F707+入力!$C$23),-入力!$C$24),ROUND(IF(入力!$C$21=1,ユーザー別卸価格!F707/(100-入力!$C$22)%,ユーザー別卸価格!F707+入力!$C$23),-入力!$C$24))),ユーザー別卸価格!F707))</f>
        <v>13600</v>
      </c>
      <c r="G707" s="20" t="str">
        <f>'6桁'!G707</f>
        <v>◎</v>
      </c>
      <c r="H707" s="12" t="str">
        <f>IF(ユーザー別卸価格!H707="","", IF(ISNUMBER(ユーザー別卸価格!H707),IF(入力!$C$25=1,ROUNDDOWN(IF(入力!$C$21=1,ユーザー別卸価格!H707/(100-入力!$C$22)%,ユーザー別卸価格!H707+入力!$C$23),-入力!$C$24),IF(入力!$C$25=2,ROUNDUP(IF(入力!$C$21=1,ユーザー別卸価格!H707/(100-入力!$C$22)%,ユーザー別卸価格!H707+入力!$C$23),-入力!$C$24),ROUND(IF(入力!$C$21=1,ユーザー別卸価格!H707/(100-入力!$C$22)%,ユーザー別卸価格!H707+入力!$C$23),-入力!$C$24))),ユーザー別卸価格!H707))</f>
        <v/>
      </c>
      <c r="I707" s="20">
        <f>'6桁'!I707</f>
        <v>0</v>
      </c>
      <c r="J707" s="12" t="str">
        <f>IF(ユーザー別卸価格!J707="","", IF(ISNUMBER(ユーザー別卸価格!J707),IF(入力!$C$25=1,ROUNDDOWN(IF(入力!$C$21=1,ユーザー別卸価格!J707/(100-入力!$C$22)%,ユーザー別卸価格!J707+入力!$C$23),-入力!$C$24),IF(入力!$C$25=2,ROUNDUP(IF(入力!$C$21=1,ユーザー別卸価格!J707/(100-入力!$C$22)%,ユーザー別卸価格!J707+入力!$C$23),-入力!$C$24),ROUND(IF(入力!$C$21=1,ユーザー別卸価格!J707/(100-入力!$C$22)%,ユーザー別卸価格!J707+入力!$C$23),-入力!$C$24))),ユーザー別卸価格!J707))</f>
        <v/>
      </c>
      <c r="K707" s="20">
        <f>'6桁'!K707</f>
        <v>0</v>
      </c>
      <c r="L707" s="12" t="str">
        <f>IF(ユーザー別卸価格!L707="","", IF(ISNUMBER(ユーザー別卸価格!L707),IF(入力!$C$25=1,ROUNDDOWN(IF(入力!$C$21=1,ユーザー別卸価格!L707/(100-入力!$C$22)%,ユーザー別卸価格!L707+入力!$C$23),-入力!$C$24),IF(入力!$C$25=2,ROUNDUP(IF(入力!$C$21=1,ユーザー別卸価格!L707/(100-入力!$C$22)%,ユーザー別卸価格!L707+入力!$C$23),-入力!$C$24),ROUND(IF(入力!$C$21=1,ユーザー別卸価格!L707/(100-入力!$C$22)%,ユーザー別卸価格!L707+入力!$C$23),-入力!$C$24))),ユーザー別卸価格!L707))</f>
        <v/>
      </c>
      <c r="M707" s="20">
        <f>'6桁'!M707</f>
        <v>0</v>
      </c>
      <c r="N707" s="12" t="str">
        <f>IF(ユーザー別卸価格!N707="","", IF(ISNUMBER(ユーザー別卸価格!N707),IF(入力!$C$25=1,ROUNDDOWN(IF(入力!$C$21=1,ユーザー別卸価格!N707/(100-入力!$C$22)%,ユーザー別卸価格!N707+入力!$C$23),-入力!$C$24),IF(入力!$C$25=2,ROUNDUP(IF(入力!$C$21=1,ユーザー別卸価格!N707/(100-入力!$C$22)%,ユーザー別卸価格!N707+入力!$C$23),-入力!$C$24),ROUND(IF(入力!$C$21=1,ユーザー別卸価格!N707/(100-入力!$C$22)%,ユーザー別卸価格!N707+入力!$C$23),-入力!$C$24))),ユーザー別卸価格!N707))</f>
        <v/>
      </c>
      <c r="O707" s="20">
        <f>'6桁'!O707</f>
        <v>0</v>
      </c>
      <c r="P707" s="14" t="str">
        <f>IF(ユーザー別卸価格!P707="","", IF(ISNUMBER(ユーザー別卸価格!P707),IF(入力!$C$25=1,ROUNDDOWN(IF(入力!$C$21=1,ユーザー別卸価格!P707/(100-入力!$C$22)%,ユーザー別卸価格!P707+入力!$C$23),-入力!$C$24),IF(入力!$C$25=2,ROUNDUP(IF(入力!$C$21=1,ユーザー別卸価格!P707/(100-入力!$C$22)%,ユーザー別卸価格!P707+入力!$C$23),-入力!$C$24),ROUND(IF(入力!$C$21=1,ユーザー別卸価格!P707/(100-入力!$C$22)%,ユーザー別卸価格!P707+入力!$C$23),-入力!$C$24))),ユーザー別卸価格!P707))</f>
        <v/>
      </c>
      <c r="Q707" s="324">
        <f>'6桁'!Q707</f>
        <v>0</v>
      </c>
      <c r="V707" s="4"/>
      <c r="X707" s="4"/>
    </row>
    <row r="708" spans="2:24" ht="30" customHeight="1">
      <c r="B708" s="669"/>
      <c r="C708" s="674" t="s">
        <v>2089</v>
      </c>
      <c r="D708" s="675"/>
      <c r="E708" s="676"/>
      <c r="F708" s="12">
        <f>IF(ユーザー別卸価格!F708="","", IF(ISNUMBER(ユーザー別卸価格!F708),IF(入力!$C$25=1,ROUNDDOWN(IF(入力!$C$21=1,ユーザー別卸価格!F708/(100-入力!$C$22)%,ユーザー別卸価格!F708+入力!$C$23),-入力!$C$24),IF(入力!$C$25=2,ROUNDUP(IF(入力!$C$21=1,ユーザー別卸価格!F708/(100-入力!$C$22)%,ユーザー別卸価格!F708+入力!$C$23),-入力!$C$24),ROUND(IF(入力!$C$21=1,ユーザー別卸価格!F708/(100-入力!$C$22)%,ユーザー別卸価格!F708+入力!$C$23),-入力!$C$24))),ユーザー別卸価格!F708))</f>
        <v>14300</v>
      </c>
      <c r="G708" s="20" t="str">
        <f>'6桁'!G708</f>
        <v>◎</v>
      </c>
      <c r="H708" s="12">
        <f>IF(ユーザー別卸価格!H708="","", IF(ISNUMBER(ユーザー別卸価格!H708),IF(入力!$C$25=1,ROUNDDOWN(IF(入力!$C$21=1,ユーザー別卸価格!H708/(100-入力!$C$22)%,ユーザー別卸価格!H708+入力!$C$23),-入力!$C$24),IF(入力!$C$25=2,ROUNDUP(IF(入力!$C$21=1,ユーザー別卸価格!H708/(100-入力!$C$22)%,ユーザー別卸価格!H708+入力!$C$23),-入力!$C$24),ROUND(IF(入力!$C$21=1,ユーザー別卸価格!H708/(100-入力!$C$22)%,ユーザー別卸価格!H708+入力!$C$23),-入力!$C$24))),ユーザー別卸価格!H708))</f>
        <v>18500</v>
      </c>
      <c r="I708" s="20">
        <f>'6桁'!I708</f>
        <v>0</v>
      </c>
      <c r="J708" s="12" t="str">
        <f>IF(ユーザー別卸価格!J708="","", IF(ISNUMBER(ユーザー別卸価格!J708),IF(入力!$C$25=1,ROUNDDOWN(IF(入力!$C$21=1,ユーザー別卸価格!J708/(100-入力!$C$22)%,ユーザー別卸価格!J708+入力!$C$23),-入力!$C$24),IF(入力!$C$25=2,ROUNDUP(IF(入力!$C$21=1,ユーザー別卸価格!J708/(100-入力!$C$22)%,ユーザー別卸価格!J708+入力!$C$23),-入力!$C$24),ROUND(IF(入力!$C$21=1,ユーザー別卸価格!J708/(100-入力!$C$22)%,ユーザー別卸価格!J708+入力!$C$23),-入力!$C$24))),ユーザー別卸価格!J708))</f>
        <v/>
      </c>
      <c r="K708" s="20">
        <f>'6桁'!K708</f>
        <v>0</v>
      </c>
      <c r="L708" s="12" t="str">
        <f>IF(ユーザー別卸価格!L708="","", IF(ISNUMBER(ユーザー別卸価格!L708),IF(入力!$C$25=1,ROUNDDOWN(IF(入力!$C$21=1,ユーザー別卸価格!L708/(100-入力!$C$22)%,ユーザー別卸価格!L708+入力!$C$23),-入力!$C$24),IF(入力!$C$25=2,ROUNDUP(IF(入力!$C$21=1,ユーザー別卸価格!L708/(100-入力!$C$22)%,ユーザー別卸価格!L708+入力!$C$23),-入力!$C$24),ROUND(IF(入力!$C$21=1,ユーザー別卸価格!L708/(100-入力!$C$22)%,ユーザー別卸価格!L708+入力!$C$23),-入力!$C$24))),ユーザー別卸価格!L708))</f>
        <v/>
      </c>
      <c r="M708" s="20">
        <f>'6桁'!M708</f>
        <v>0</v>
      </c>
      <c r="N708" s="12" t="str">
        <f>IF(ユーザー別卸価格!N708="","", IF(ISNUMBER(ユーザー別卸価格!N708),IF(入力!$C$25=1,ROUNDDOWN(IF(入力!$C$21=1,ユーザー別卸価格!N708/(100-入力!$C$22)%,ユーザー別卸価格!N708+入力!$C$23),-入力!$C$24),IF(入力!$C$25=2,ROUNDUP(IF(入力!$C$21=1,ユーザー別卸価格!N708/(100-入力!$C$22)%,ユーザー別卸価格!N708+入力!$C$23),-入力!$C$24),ROUND(IF(入力!$C$21=1,ユーザー別卸価格!N708/(100-入力!$C$22)%,ユーザー別卸価格!N708+入力!$C$23),-入力!$C$24))),ユーザー別卸価格!N708))</f>
        <v/>
      </c>
      <c r="O708" s="20">
        <f>'6桁'!O708</f>
        <v>0</v>
      </c>
      <c r="P708" s="14" t="str">
        <f>IF(ユーザー別卸価格!P708="","", IF(ISNUMBER(ユーザー別卸価格!P708),IF(入力!$C$25=1,ROUNDDOWN(IF(入力!$C$21=1,ユーザー別卸価格!P708/(100-入力!$C$22)%,ユーザー別卸価格!P708+入力!$C$23),-入力!$C$24),IF(入力!$C$25=2,ROUNDUP(IF(入力!$C$21=1,ユーザー別卸価格!P708/(100-入力!$C$22)%,ユーザー別卸価格!P708+入力!$C$23),-入力!$C$24),ROUND(IF(入力!$C$21=1,ユーザー別卸価格!P708/(100-入力!$C$22)%,ユーザー別卸価格!P708+入力!$C$23),-入力!$C$24))),ユーザー別卸価格!P708))</f>
        <v/>
      </c>
      <c r="Q708" s="324">
        <f>'6桁'!Q708</f>
        <v>0</v>
      </c>
      <c r="V708" s="4"/>
      <c r="X708" s="4"/>
    </row>
    <row r="709" spans="2:24" ht="30" customHeight="1">
      <c r="B709" s="669"/>
      <c r="C709" s="674" t="s">
        <v>2090</v>
      </c>
      <c r="D709" s="675"/>
      <c r="E709" s="676"/>
      <c r="F709" s="12">
        <f>IF(ユーザー別卸価格!F709="","", IF(ISNUMBER(ユーザー別卸価格!F709),IF(入力!$C$25=1,ROUNDDOWN(IF(入力!$C$21=1,ユーザー別卸価格!F709/(100-入力!$C$22)%,ユーザー別卸価格!F709+入力!$C$23),-入力!$C$24),IF(入力!$C$25=2,ROUNDUP(IF(入力!$C$21=1,ユーザー別卸価格!F709/(100-入力!$C$22)%,ユーザー別卸価格!F709+入力!$C$23),-入力!$C$24),ROUND(IF(入力!$C$21=1,ユーザー別卸価格!F709/(100-入力!$C$22)%,ユーザー別卸価格!F709+入力!$C$23),-入力!$C$24))),ユーザー別卸価格!F709))</f>
        <v>15900</v>
      </c>
      <c r="G709" s="20" t="str">
        <f>'6桁'!G709</f>
        <v>◎</v>
      </c>
      <c r="H709" s="12" t="str">
        <f>IF(ユーザー別卸価格!H709="","", IF(ISNUMBER(ユーザー別卸価格!H709),IF(入力!$C$25=1,ROUNDDOWN(IF(入力!$C$21=1,ユーザー別卸価格!H709/(100-入力!$C$22)%,ユーザー別卸価格!H709+入力!$C$23),-入力!$C$24),IF(入力!$C$25=2,ROUNDUP(IF(入力!$C$21=1,ユーザー別卸価格!H709/(100-入力!$C$22)%,ユーザー別卸価格!H709+入力!$C$23),-入力!$C$24),ROUND(IF(入力!$C$21=1,ユーザー別卸価格!H709/(100-入力!$C$22)%,ユーザー別卸価格!H709+入力!$C$23),-入力!$C$24))),ユーザー別卸価格!H709))</f>
        <v/>
      </c>
      <c r="I709" s="20">
        <f>'6桁'!I709</f>
        <v>0</v>
      </c>
      <c r="J709" s="12" t="str">
        <f>IF(ユーザー別卸価格!J709="","", IF(ISNUMBER(ユーザー別卸価格!J709),IF(入力!$C$25=1,ROUNDDOWN(IF(入力!$C$21=1,ユーザー別卸価格!J709/(100-入力!$C$22)%,ユーザー別卸価格!J709+入力!$C$23),-入力!$C$24),IF(入力!$C$25=2,ROUNDUP(IF(入力!$C$21=1,ユーザー別卸価格!J709/(100-入力!$C$22)%,ユーザー別卸価格!J709+入力!$C$23),-入力!$C$24),ROUND(IF(入力!$C$21=1,ユーザー別卸価格!J709/(100-入力!$C$22)%,ユーザー別卸価格!J709+入力!$C$23),-入力!$C$24))),ユーザー別卸価格!J709))</f>
        <v/>
      </c>
      <c r="K709" s="20">
        <f>'6桁'!K709</f>
        <v>0</v>
      </c>
      <c r="L709" s="12" t="str">
        <f>IF(ユーザー別卸価格!L709="","", IF(ISNUMBER(ユーザー別卸価格!L709),IF(入力!$C$25=1,ROUNDDOWN(IF(入力!$C$21=1,ユーザー別卸価格!L709/(100-入力!$C$22)%,ユーザー別卸価格!L709+入力!$C$23),-入力!$C$24),IF(入力!$C$25=2,ROUNDUP(IF(入力!$C$21=1,ユーザー別卸価格!L709/(100-入力!$C$22)%,ユーザー別卸価格!L709+入力!$C$23),-入力!$C$24),ROUND(IF(入力!$C$21=1,ユーザー別卸価格!L709/(100-入力!$C$22)%,ユーザー別卸価格!L709+入力!$C$23),-入力!$C$24))),ユーザー別卸価格!L709))</f>
        <v/>
      </c>
      <c r="M709" s="20">
        <f>'6桁'!M709</f>
        <v>0</v>
      </c>
      <c r="N709" s="12" t="str">
        <f>IF(ユーザー別卸価格!N709="","", IF(ISNUMBER(ユーザー別卸価格!N709),IF(入力!$C$25=1,ROUNDDOWN(IF(入力!$C$21=1,ユーザー別卸価格!N709/(100-入力!$C$22)%,ユーザー別卸価格!N709+入力!$C$23),-入力!$C$24),IF(入力!$C$25=2,ROUNDUP(IF(入力!$C$21=1,ユーザー別卸価格!N709/(100-入力!$C$22)%,ユーザー別卸価格!N709+入力!$C$23),-入力!$C$24),ROUND(IF(入力!$C$21=1,ユーザー別卸価格!N709/(100-入力!$C$22)%,ユーザー別卸価格!N709+入力!$C$23),-入力!$C$24))),ユーザー別卸価格!N709))</f>
        <v/>
      </c>
      <c r="O709" s="20">
        <f>'6桁'!O709</f>
        <v>0</v>
      </c>
      <c r="P709" s="14" t="str">
        <f>IF(ユーザー別卸価格!P709="","", IF(ISNUMBER(ユーザー別卸価格!P709),IF(入力!$C$25=1,ROUNDDOWN(IF(入力!$C$21=1,ユーザー別卸価格!P709/(100-入力!$C$22)%,ユーザー別卸価格!P709+入力!$C$23),-入力!$C$24),IF(入力!$C$25=2,ROUNDUP(IF(入力!$C$21=1,ユーザー別卸価格!P709/(100-入力!$C$22)%,ユーザー別卸価格!P709+入力!$C$23),-入力!$C$24),ROUND(IF(入力!$C$21=1,ユーザー別卸価格!P709/(100-入力!$C$22)%,ユーザー別卸価格!P709+入力!$C$23),-入力!$C$24))),ユーザー別卸価格!P709))</f>
        <v/>
      </c>
      <c r="Q709" s="324">
        <f>'6桁'!Q709</f>
        <v>0</v>
      </c>
      <c r="V709" s="4"/>
      <c r="X709" s="4"/>
    </row>
    <row r="710" spans="2:24" ht="30" customHeight="1">
      <c r="B710" s="669"/>
      <c r="C710" s="674" t="s">
        <v>2091</v>
      </c>
      <c r="D710" s="675"/>
      <c r="E710" s="676"/>
      <c r="F710" s="12">
        <f>IF(ユーザー別卸価格!F710="","", IF(ISNUMBER(ユーザー別卸価格!F710),IF(入力!$C$25=1,ROUNDDOWN(IF(入力!$C$21=1,ユーザー別卸価格!F710/(100-入力!$C$22)%,ユーザー別卸価格!F710+入力!$C$23),-入力!$C$24),IF(入力!$C$25=2,ROUNDUP(IF(入力!$C$21=1,ユーザー別卸価格!F710/(100-入力!$C$22)%,ユーザー別卸価格!F710+入力!$C$23),-入力!$C$24),ROUND(IF(入力!$C$21=1,ユーザー別卸価格!F710/(100-入力!$C$22)%,ユーザー別卸価格!F710+入力!$C$23),-入力!$C$24))),ユーザー別卸価格!F710))</f>
        <v>15400</v>
      </c>
      <c r="G710" s="20" t="str">
        <f>'6桁'!G710</f>
        <v>◎</v>
      </c>
      <c r="H710" s="12" t="str">
        <f>IF(ユーザー別卸価格!H710="","", IF(ISNUMBER(ユーザー別卸価格!H710),IF(入力!$C$25=1,ROUNDDOWN(IF(入力!$C$21=1,ユーザー別卸価格!H710/(100-入力!$C$22)%,ユーザー別卸価格!H710+入力!$C$23),-入力!$C$24),IF(入力!$C$25=2,ROUNDUP(IF(入力!$C$21=1,ユーザー別卸価格!H710/(100-入力!$C$22)%,ユーザー別卸価格!H710+入力!$C$23),-入力!$C$24),ROUND(IF(入力!$C$21=1,ユーザー別卸価格!H710/(100-入力!$C$22)%,ユーザー別卸価格!H710+入力!$C$23),-入力!$C$24))),ユーザー別卸価格!H710))</f>
        <v/>
      </c>
      <c r="I710" s="20">
        <f>'6桁'!I710</f>
        <v>0</v>
      </c>
      <c r="J710" s="12" t="str">
        <f>IF(ユーザー別卸価格!J710="","", IF(ISNUMBER(ユーザー別卸価格!J710),IF(入力!$C$25=1,ROUNDDOWN(IF(入力!$C$21=1,ユーザー別卸価格!J710/(100-入力!$C$22)%,ユーザー別卸価格!J710+入力!$C$23),-入力!$C$24),IF(入力!$C$25=2,ROUNDUP(IF(入力!$C$21=1,ユーザー別卸価格!J710/(100-入力!$C$22)%,ユーザー別卸価格!J710+入力!$C$23),-入力!$C$24),ROUND(IF(入力!$C$21=1,ユーザー別卸価格!J710/(100-入力!$C$22)%,ユーザー別卸価格!J710+入力!$C$23),-入力!$C$24))),ユーザー別卸価格!J710))</f>
        <v/>
      </c>
      <c r="K710" s="20">
        <f>'6桁'!K710</f>
        <v>0</v>
      </c>
      <c r="L710" s="12" t="str">
        <f>IF(ユーザー別卸価格!L710="","", IF(ISNUMBER(ユーザー別卸価格!L710),IF(入力!$C$25=1,ROUNDDOWN(IF(入力!$C$21=1,ユーザー別卸価格!L710/(100-入力!$C$22)%,ユーザー別卸価格!L710+入力!$C$23),-入力!$C$24),IF(入力!$C$25=2,ROUNDUP(IF(入力!$C$21=1,ユーザー別卸価格!L710/(100-入力!$C$22)%,ユーザー別卸価格!L710+入力!$C$23),-入力!$C$24),ROUND(IF(入力!$C$21=1,ユーザー別卸価格!L710/(100-入力!$C$22)%,ユーザー別卸価格!L710+入力!$C$23),-入力!$C$24))),ユーザー別卸価格!L710))</f>
        <v/>
      </c>
      <c r="M710" s="20">
        <f>'6桁'!M710</f>
        <v>0</v>
      </c>
      <c r="N710" s="12" t="str">
        <f>IF(ユーザー別卸価格!N710="","", IF(ISNUMBER(ユーザー別卸価格!N710),IF(入力!$C$25=1,ROUNDDOWN(IF(入力!$C$21=1,ユーザー別卸価格!N710/(100-入力!$C$22)%,ユーザー別卸価格!N710+入力!$C$23),-入力!$C$24),IF(入力!$C$25=2,ROUNDUP(IF(入力!$C$21=1,ユーザー別卸価格!N710/(100-入力!$C$22)%,ユーザー別卸価格!N710+入力!$C$23),-入力!$C$24),ROUND(IF(入力!$C$21=1,ユーザー別卸価格!N710/(100-入力!$C$22)%,ユーザー別卸価格!N710+入力!$C$23),-入力!$C$24))),ユーザー別卸価格!N710))</f>
        <v/>
      </c>
      <c r="O710" s="20">
        <f>'6桁'!O710</f>
        <v>0</v>
      </c>
      <c r="P710" s="14" t="str">
        <f>IF(ユーザー別卸価格!P710="","", IF(ISNUMBER(ユーザー別卸価格!P710),IF(入力!$C$25=1,ROUNDDOWN(IF(入力!$C$21=1,ユーザー別卸価格!P710/(100-入力!$C$22)%,ユーザー別卸価格!P710+入力!$C$23),-入力!$C$24),IF(入力!$C$25=2,ROUNDUP(IF(入力!$C$21=1,ユーザー別卸価格!P710/(100-入力!$C$22)%,ユーザー別卸価格!P710+入力!$C$23),-入力!$C$24),ROUND(IF(入力!$C$21=1,ユーザー別卸価格!P710/(100-入力!$C$22)%,ユーザー別卸価格!P710+入力!$C$23),-入力!$C$24))),ユーザー別卸価格!P710))</f>
        <v/>
      </c>
      <c r="Q710" s="324">
        <f>'6桁'!Q710</f>
        <v>0</v>
      </c>
      <c r="V710" s="4"/>
      <c r="X710" s="4"/>
    </row>
    <row r="711" spans="2:24" ht="30" customHeight="1">
      <c r="B711" s="669"/>
      <c r="C711" s="674" t="s">
        <v>2092</v>
      </c>
      <c r="D711" s="675"/>
      <c r="E711" s="676"/>
      <c r="F711" s="12">
        <f>IF(ユーザー別卸価格!F711="","", IF(ISNUMBER(ユーザー別卸価格!F711),IF(入力!$C$25=1,ROUNDDOWN(IF(入力!$C$21=1,ユーザー別卸価格!F711/(100-入力!$C$22)%,ユーザー別卸価格!F711+入力!$C$23),-入力!$C$24),IF(入力!$C$25=2,ROUNDUP(IF(入力!$C$21=1,ユーザー別卸価格!F711/(100-入力!$C$22)%,ユーザー別卸価格!F711+入力!$C$23),-入力!$C$24),ROUND(IF(入力!$C$21=1,ユーザー別卸価格!F711/(100-入力!$C$22)%,ユーザー別卸価格!F711+入力!$C$23),-入力!$C$24))),ユーザー別卸価格!F711))</f>
        <v>16300</v>
      </c>
      <c r="G711" s="20" t="str">
        <f>'6桁'!G711</f>
        <v>◎</v>
      </c>
      <c r="H711" s="12" t="str">
        <f>IF(ユーザー別卸価格!H711="","", IF(ISNUMBER(ユーザー別卸価格!H711),IF(入力!$C$25=1,ROUNDDOWN(IF(入力!$C$21=1,ユーザー別卸価格!H711/(100-入力!$C$22)%,ユーザー別卸価格!H711+入力!$C$23),-入力!$C$24),IF(入力!$C$25=2,ROUNDUP(IF(入力!$C$21=1,ユーザー別卸価格!H711/(100-入力!$C$22)%,ユーザー別卸価格!H711+入力!$C$23),-入力!$C$24),ROUND(IF(入力!$C$21=1,ユーザー別卸価格!H711/(100-入力!$C$22)%,ユーザー別卸価格!H711+入力!$C$23),-入力!$C$24))),ユーザー別卸価格!H711))</f>
        <v/>
      </c>
      <c r="I711" s="20">
        <f>'6桁'!I711</f>
        <v>0</v>
      </c>
      <c r="J711" s="12" t="str">
        <f>IF(ユーザー別卸価格!J711="","", IF(ISNUMBER(ユーザー別卸価格!J711),IF(入力!$C$25=1,ROUNDDOWN(IF(入力!$C$21=1,ユーザー別卸価格!J711/(100-入力!$C$22)%,ユーザー別卸価格!J711+入力!$C$23),-入力!$C$24),IF(入力!$C$25=2,ROUNDUP(IF(入力!$C$21=1,ユーザー別卸価格!J711/(100-入力!$C$22)%,ユーザー別卸価格!J711+入力!$C$23),-入力!$C$24),ROUND(IF(入力!$C$21=1,ユーザー別卸価格!J711/(100-入力!$C$22)%,ユーザー別卸価格!J711+入力!$C$23),-入力!$C$24))),ユーザー別卸価格!J711))</f>
        <v/>
      </c>
      <c r="K711" s="20">
        <f>'6桁'!K711</f>
        <v>0</v>
      </c>
      <c r="L711" s="12" t="str">
        <f>IF(ユーザー別卸価格!L711="","", IF(ISNUMBER(ユーザー別卸価格!L711),IF(入力!$C$25=1,ROUNDDOWN(IF(入力!$C$21=1,ユーザー別卸価格!L711/(100-入力!$C$22)%,ユーザー別卸価格!L711+入力!$C$23),-入力!$C$24),IF(入力!$C$25=2,ROUNDUP(IF(入力!$C$21=1,ユーザー別卸価格!L711/(100-入力!$C$22)%,ユーザー別卸価格!L711+入力!$C$23),-入力!$C$24),ROUND(IF(入力!$C$21=1,ユーザー別卸価格!L711/(100-入力!$C$22)%,ユーザー別卸価格!L711+入力!$C$23),-入力!$C$24))),ユーザー別卸価格!L711))</f>
        <v/>
      </c>
      <c r="M711" s="20">
        <f>'6桁'!M711</f>
        <v>0</v>
      </c>
      <c r="N711" s="12" t="str">
        <f>IF(ユーザー別卸価格!N711="","", IF(ISNUMBER(ユーザー別卸価格!N711),IF(入力!$C$25=1,ROUNDDOWN(IF(入力!$C$21=1,ユーザー別卸価格!N711/(100-入力!$C$22)%,ユーザー別卸価格!N711+入力!$C$23),-入力!$C$24),IF(入力!$C$25=2,ROUNDUP(IF(入力!$C$21=1,ユーザー別卸価格!N711/(100-入力!$C$22)%,ユーザー別卸価格!N711+入力!$C$23),-入力!$C$24),ROUND(IF(入力!$C$21=1,ユーザー別卸価格!N711/(100-入力!$C$22)%,ユーザー別卸価格!N711+入力!$C$23),-入力!$C$24))),ユーザー別卸価格!N711))</f>
        <v/>
      </c>
      <c r="O711" s="20">
        <f>'6桁'!O711</f>
        <v>0</v>
      </c>
      <c r="P711" s="14" t="str">
        <f>IF(ユーザー別卸価格!P711="","", IF(ISNUMBER(ユーザー別卸価格!P711),IF(入力!$C$25=1,ROUNDDOWN(IF(入力!$C$21=1,ユーザー別卸価格!P711/(100-入力!$C$22)%,ユーザー別卸価格!P711+入力!$C$23),-入力!$C$24),IF(入力!$C$25=2,ROUNDUP(IF(入力!$C$21=1,ユーザー別卸価格!P711/(100-入力!$C$22)%,ユーザー別卸価格!P711+入力!$C$23),-入力!$C$24),ROUND(IF(入力!$C$21=1,ユーザー別卸価格!P711/(100-入力!$C$22)%,ユーザー別卸価格!P711+入力!$C$23),-入力!$C$24))),ユーザー別卸価格!P711))</f>
        <v/>
      </c>
      <c r="Q711" s="324">
        <f>'6桁'!Q711</f>
        <v>0</v>
      </c>
      <c r="V711" s="4"/>
      <c r="X711" s="4"/>
    </row>
    <row r="712" spans="2:24" ht="30" customHeight="1">
      <c r="B712" s="669"/>
      <c r="C712" s="674" t="s">
        <v>2093</v>
      </c>
      <c r="D712" s="675"/>
      <c r="E712" s="676"/>
      <c r="F712" s="12">
        <f>IF(ユーザー別卸価格!F712="","", IF(ISNUMBER(ユーザー別卸価格!F712),IF(入力!$C$25=1,ROUNDDOWN(IF(入力!$C$21=1,ユーザー別卸価格!F712/(100-入力!$C$22)%,ユーザー別卸価格!F712+入力!$C$23),-入力!$C$24),IF(入力!$C$25=2,ROUNDUP(IF(入力!$C$21=1,ユーザー別卸価格!F712/(100-入力!$C$22)%,ユーザー別卸価格!F712+入力!$C$23),-入力!$C$24),ROUND(IF(入力!$C$21=1,ユーザー別卸価格!F712/(100-入力!$C$22)%,ユーザー別卸価格!F712+入力!$C$23),-入力!$C$24))),ユーザー別卸価格!F712))</f>
        <v>13600</v>
      </c>
      <c r="G712" s="20">
        <f>'6桁'!G712</f>
        <v>0</v>
      </c>
      <c r="H712" s="12" t="str">
        <f>IF(ユーザー別卸価格!H712="","", IF(ISNUMBER(ユーザー別卸価格!H712),IF(入力!$C$25=1,ROUNDDOWN(IF(入力!$C$21=1,ユーザー別卸価格!H712/(100-入力!$C$22)%,ユーザー別卸価格!H712+入力!$C$23),-入力!$C$24),IF(入力!$C$25=2,ROUNDUP(IF(入力!$C$21=1,ユーザー別卸価格!H712/(100-入力!$C$22)%,ユーザー別卸価格!H712+入力!$C$23),-入力!$C$24),ROUND(IF(入力!$C$21=1,ユーザー別卸価格!H712/(100-入力!$C$22)%,ユーザー別卸価格!H712+入力!$C$23),-入力!$C$24))),ユーザー別卸価格!H712))</f>
        <v/>
      </c>
      <c r="I712" s="20">
        <f>'6桁'!I712</f>
        <v>0</v>
      </c>
      <c r="J712" s="12" t="str">
        <f>IF(ユーザー別卸価格!J712="","", IF(ISNUMBER(ユーザー別卸価格!J712),IF(入力!$C$25=1,ROUNDDOWN(IF(入力!$C$21=1,ユーザー別卸価格!J712/(100-入力!$C$22)%,ユーザー別卸価格!J712+入力!$C$23),-入力!$C$24),IF(入力!$C$25=2,ROUNDUP(IF(入力!$C$21=1,ユーザー別卸価格!J712/(100-入力!$C$22)%,ユーザー別卸価格!J712+入力!$C$23),-入力!$C$24),ROUND(IF(入力!$C$21=1,ユーザー別卸価格!J712/(100-入力!$C$22)%,ユーザー別卸価格!J712+入力!$C$23),-入力!$C$24))),ユーザー別卸価格!J712))</f>
        <v/>
      </c>
      <c r="K712" s="20">
        <f>'6桁'!K712</f>
        <v>0</v>
      </c>
      <c r="L712" s="12" t="str">
        <f>IF(ユーザー別卸価格!L712="","", IF(ISNUMBER(ユーザー別卸価格!L712),IF(入力!$C$25=1,ROUNDDOWN(IF(入力!$C$21=1,ユーザー別卸価格!L712/(100-入力!$C$22)%,ユーザー別卸価格!L712+入力!$C$23),-入力!$C$24),IF(入力!$C$25=2,ROUNDUP(IF(入力!$C$21=1,ユーザー別卸価格!L712/(100-入力!$C$22)%,ユーザー別卸価格!L712+入力!$C$23),-入力!$C$24),ROUND(IF(入力!$C$21=1,ユーザー別卸価格!L712/(100-入力!$C$22)%,ユーザー別卸価格!L712+入力!$C$23),-入力!$C$24))),ユーザー別卸価格!L712))</f>
        <v/>
      </c>
      <c r="M712" s="20">
        <f>'6桁'!M712</f>
        <v>0</v>
      </c>
      <c r="N712" s="12" t="str">
        <f>IF(ユーザー別卸価格!N712="","", IF(ISNUMBER(ユーザー別卸価格!N712),IF(入力!$C$25=1,ROUNDDOWN(IF(入力!$C$21=1,ユーザー別卸価格!N712/(100-入力!$C$22)%,ユーザー別卸価格!N712+入力!$C$23),-入力!$C$24),IF(入力!$C$25=2,ROUNDUP(IF(入力!$C$21=1,ユーザー別卸価格!N712/(100-入力!$C$22)%,ユーザー別卸価格!N712+入力!$C$23),-入力!$C$24),ROUND(IF(入力!$C$21=1,ユーザー別卸価格!N712/(100-入力!$C$22)%,ユーザー別卸価格!N712+入力!$C$23),-入力!$C$24))),ユーザー別卸価格!N712))</f>
        <v/>
      </c>
      <c r="O712" s="20">
        <f>'6桁'!O712</f>
        <v>0</v>
      </c>
      <c r="P712" s="14" t="str">
        <f>IF(ユーザー別卸価格!P712="","", IF(ISNUMBER(ユーザー別卸価格!P712),IF(入力!$C$25=1,ROUNDDOWN(IF(入力!$C$21=1,ユーザー別卸価格!P712/(100-入力!$C$22)%,ユーザー別卸価格!P712+入力!$C$23),-入力!$C$24),IF(入力!$C$25=2,ROUNDUP(IF(入力!$C$21=1,ユーザー別卸価格!P712/(100-入力!$C$22)%,ユーザー別卸価格!P712+入力!$C$23),-入力!$C$24),ROUND(IF(入力!$C$21=1,ユーザー別卸価格!P712/(100-入力!$C$22)%,ユーザー別卸価格!P712+入力!$C$23),-入力!$C$24))),ユーザー別卸価格!P712))</f>
        <v/>
      </c>
      <c r="Q712" s="324">
        <f>'6桁'!Q712</f>
        <v>0</v>
      </c>
      <c r="V712" s="4"/>
      <c r="X712" s="4"/>
    </row>
    <row r="713" spans="2:24" ht="30" customHeight="1">
      <c r="B713" s="669"/>
      <c r="C713" s="674" t="s">
        <v>2094</v>
      </c>
      <c r="D713" s="675"/>
      <c r="E713" s="676"/>
      <c r="F713" s="12">
        <f>IF(ユーザー別卸価格!F713="","", IF(ISNUMBER(ユーザー別卸価格!F713),IF(入力!$C$25=1,ROUNDDOWN(IF(入力!$C$21=1,ユーザー別卸価格!F713/(100-入力!$C$22)%,ユーザー別卸価格!F713+入力!$C$23),-入力!$C$24),IF(入力!$C$25=2,ROUNDUP(IF(入力!$C$21=1,ユーザー別卸価格!F713/(100-入力!$C$22)%,ユーザー別卸価格!F713+入力!$C$23),-入力!$C$24),ROUND(IF(入力!$C$21=1,ユーザー別卸価格!F713/(100-入力!$C$22)%,ユーザー別卸価格!F713+入力!$C$23),-入力!$C$24))),ユーザー別卸価格!F713))</f>
        <v>14300</v>
      </c>
      <c r="G713" s="20">
        <f>'6桁'!G713</f>
        <v>0</v>
      </c>
      <c r="H713" s="12" t="str">
        <f>IF(ユーザー別卸価格!H713="","", IF(ISNUMBER(ユーザー別卸価格!H713),IF(入力!$C$25=1,ROUNDDOWN(IF(入力!$C$21=1,ユーザー別卸価格!H713/(100-入力!$C$22)%,ユーザー別卸価格!H713+入力!$C$23),-入力!$C$24),IF(入力!$C$25=2,ROUNDUP(IF(入力!$C$21=1,ユーザー別卸価格!H713/(100-入力!$C$22)%,ユーザー別卸価格!H713+入力!$C$23),-入力!$C$24),ROUND(IF(入力!$C$21=1,ユーザー別卸価格!H713/(100-入力!$C$22)%,ユーザー別卸価格!H713+入力!$C$23),-入力!$C$24))),ユーザー別卸価格!H713))</f>
        <v/>
      </c>
      <c r="I713" s="20">
        <f>'6桁'!I713</f>
        <v>0</v>
      </c>
      <c r="J713" s="12" t="str">
        <f>IF(ユーザー別卸価格!J713="","", IF(ISNUMBER(ユーザー別卸価格!J713),IF(入力!$C$25=1,ROUNDDOWN(IF(入力!$C$21=1,ユーザー別卸価格!J713/(100-入力!$C$22)%,ユーザー別卸価格!J713+入力!$C$23),-入力!$C$24),IF(入力!$C$25=2,ROUNDUP(IF(入力!$C$21=1,ユーザー別卸価格!J713/(100-入力!$C$22)%,ユーザー別卸価格!J713+入力!$C$23),-入力!$C$24),ROUND(IF(入力!$C$21=1,ユーザー別卸価格!J713/(100-入力!$C$22)%,ユーザー別卸価格!J713+入力!$C$23),-入力!$C$24))),ユーザー別卸価格!J713))</f>
        <v/>
      </c>
      <c r="K713" s="20">
        <f>'6桁'!K713</f>
        <v>0</v>
      </c>
      <c r="L713" s="12" t="str">
        <f>IF(ユーザー別卸価格!L713="","", IF(ISNUMBER(ユーザー別卸価格!L713),IF(入力!$C$25=1,ROUNDDOWN(IF(入力!$C$21=1,ユーザー別卸価格!L713/(100-入力!$C$22)%,ユーザー別卸価格!L713+入力!$C$23),-入力!$C$24),IF(入力!$C$25=2,ROUNDUP(IF(入力!$C$21=1,ユーザー別卸価格!L713/(100-入力!$C$22)%,ユーザー別卸価格!L713+入力!$C$23),-入力!$C$24),ROUND(IF(入力!$C$21=1,ユーザー別卸価格!L713/(100-入力!$C$22)%,ユーザー別卸価格!L713+入力!$C$23),-入力!$C$24))),ユーザー別卸価格!L713))</f>
        <v/>
      </c>
      <c r="M713" s="20">
        <f>'6桁'!M713</f>
        <v>0</v>
      </c>
      <c r="N713" s="12" t="str">
        <f>IF(ユーザー別卸価格!N713="","", IF(ISNUMBER(ユーザー別卸価格!N713),IF(入力!$C$25=1,ROUNDDOWN(IF(入力!$C$21=1,ユーザー別卸価格!N713/(100-入力!$C$22)%,ユーザー別卸価格!N713+入力!$C$23),-入力!$C$24),IF(入力!$C$25=2,ROUNDUP(IF(入力!$C$21=1,ユーザー別卸価格!N713/(100-入力!$C$22)%,ユーザー別卸価格!N713+入力!$C$23),-入力!$C$24),ROUND(IF(入力!$C$21=1,ユーザー別卸価格!N713/(100-入力!$C$22)%,ユーザー別卸価格!N713+入力!$C$23),-入力!$C$24))),ユーザー別卸価格!N713))</f>
        <v/>
      </c>
      <c r="O713" s="20">
        <f>'6桁'!O713</f>
        <v>0</v>
      </c>
      <c r="P713" s="14" t="str">
        <f>IF(ユーザー別卸価格!P713="","", IF(ISNUMBER(ユーザー別卸価格!P713),IF(入力!$C$25=1,ROUNDDOWN(IF(入力!$C$21=1,ユーザー別卸価格!P713/(100-入力!$C$22)%,ユーザー別卸価格!P713+入力!$C$23),-入力!$C$24),IF(入力!$C$25=2,ROUNDUP(IF(入力!$C$21=1,ユーザー別卸価格!P713/(100-入力!$C$22)%,ユーザー別卸価格!P713+入力!$C$23),-入力!$C$24),ROUND(IF(入力!$C$21=1,ユーザー別卸価格!P713/(100-入力!$C$22)%,ユーザー別卸価格!P713+入力!$C$23),-入力!$C$24))),ユーザー別卸価格!P713))</f>
        <v/>
      </c>
      <c r="Q713" s="324">
        <f>'6桁'!Q713</f>
        <v>0</v>
      </c>
      <c r="V713" s="4"/>
      <c r="X713" s="4"/>
    </row>
    <row r="714" spans="2:24" ht="30" customHeight="1">
      <c r="B714" s="669"/>
      <c r="C714" s="674" t="s">
        <v>2095</v>
      </c>
      <c r="D714" s="675"/>
      <c r="E714" s="676"/>
      <c r="F714" s="12">
        <f>IF(ユーザー別卸価格!F714="","", IF(ISNUMBER(ユーザー別卸価格!F714),IF(入力!$C$25=1,ROUNDDOWN(IF(入力!$C$21=1,ユーザー別卸価格!F714/(100-入力!$C$22)%,ユーザー別卸価格!F714+入力!$C$23),-入力!$C$24),IF(入力!$C$25=2,ROUNDUP(IF(入力!$C$21=1,ユーザー別卸価格!F714/(100-入力!$C$22)%,ユーザー別卸価格!F714+入力!$C$23),-入力!$C$24),ROUND(IF(入力!$C$21=1,ユーザー別卸価格!F714/(100-入力!$C$22)%,ユーザー別卸価格!F714+入力!$C$23),-入力!$C$24))),ユーザー別卸価格!F714))</f>
        <v>15100</v>
      </c>
      <c r="G714" s="20">
        <f>'6桁'!G714</f>
        <v>0</v>
      </c>
      <c r="H714" s="12" t="str">
        <f>IF(ユーザー別卸価格!H714="","", IF(ISNUMBER(ユーザー別卸価格!H714),IF(入力!$C$25=1,ROUNDDOWN(IF(入力!$C$21=1,ユーザー別卸価格!H714/(100-入力!$C$22)%,ユーザー別卸価格!H714+入力!$C$23),-入力!$C$24),IF(入力!$C$25=2,ROUNDUP(IF(入力!$C$21=1,ユーザー別卸価格!H714/(100-入力!$C$22)%,ユーザー別卸価格!H714+入力!$C$23),-入力!$C$24),ROUND(IF(入力!$C$21=1,ユーザー別卸価格!H714/(100-入力!$C$22)%,ユーザー別卸価格!H714+入力!$C$23),-入力!$C$24))),ユーザー別卸価格!H714))</f>
        <v/>
      </c>
      <c r="I714" s="20">
        <f>'6桁'!I714</f>
        <v>0</v>
      </c>
      <c r="J714" s="12" t="str">
        <f>IF(ユーザー別卸価格!J714="","", IF(ISNUMBER(ユーザー別卸価格!J714),IF(入力!$C$25=1,ROUNDDOWN(IF(入力!$C$21=1,ユーザー別卸価格!J714/(100-入力!$C$22)%,ユーザー別卸価格!J714+入力!$C$23),-入力!$C$24),IF(入力!$C$25=2,ROUNDUP(IF(入力!$C$21=1,ユーザー別卸価格!J714/(100-入力!$C$22)%,ユーザー別卸価格!J714+入力!$C$23),-入力!$C$24),ROUND(IF(入力!$C$21=1,ユーザー別卸価格!J714/(100-入力!$C$22)%,ユーザー別卸価格!J714+入力!$C$23),-入力!$C$24))),ユーザー別卸価格!J714))</f>
        <v/>
      </c>
      <c r="K714" s="20">
        <f>'6桁'!K714</f>
        <v>0</v>
      </c>
      <c r="L714" s="12" t="str">
        <f>IF(ユーザー別卸価格!L714="","", IF(ISNUMBER(ユーザー別卸価格!L714),IF(入力!$C$25=1,ROUNDDOWN(IF(入力!$C$21=1,ユーザー別卸価格!L714/(100-入力!$C$22)%,ユーザー別卸価格!L714+入力!$C$23),-入力!$C$24),IF(入力!$C$25=2,ROUNDUP(IF(入力!$C$21=1,ユーザー別卸価格!L714/(100-入力!$C$22)%,ユーザー別卸価格!L714+入力!$C$23),-入力!$C$24),ROUND(IF(入力!$C$21=1,ユーザー別卸価格!L714/(100-入力!$C$22)%,ユーザー別卸価格!L714+入力!$C$23),-入力!$C$24))),ユーザー別卸価格!L714))</f>
        <v/>
      </c>
      <c r="M714" s="20">
        <f>'6桁'!M714</f>
        <v>0</v>
      </c>
      <c r="N714" s="12" t="str">
        <f>IF(ユーザー別卸価格!N714="","", IF(ISNUMBER(ユーザー別卸価格!N714),IF(入力!$C$25=1,ROUNDDOWN(IF(入力!$C$21=1,ユーザー別卸価格!N714/(100-入力!$C$22)%,ユーザー別卸価格!N714+入力!$C$23),-入力!$C$24),IF(入力!$C$25=2,ROUNDUP(IF(入力!$C$21=1,ユーザー別卸価格!N714/(100-入力!$C$22)%,ユーザー別卸価格!N714+入力!$C$23),-入力!$C$24),ROUND(IF(入力!$C$21=1,ユーザー別卸価格!N714/(100-入力!$C$22)%,ユーザー別卸価格!N714+入力!$C$23),-入力!$C$24))),ユーザー別卸価格!N714))</f>
        <v/>
      </c>
      <c r="O714" s="20">
        <f>'6桁'!O714</f>
        <v>0</v>
      </c>
      <c r="P714" s="14" t="str">
        <f>IF(ユーザー別卸価格!P714="","", IF(ISNUMBER(ユーザー別卸価格!P714),IF(入力!$C$25=1,ROUNDDOWN(IF(入力!$C$21=1,ユーザー別卸価格!P714/(100-入力!$C$22)%,ユーザー別卸価格!P714+入力!$C$23),-入力!$C$24),IF(入力!$C$25=2,ROUNDUP(IF(入力!$C$21=1,ユーザー別卸価格!P714/(100-入力!$C$22)%,ユーザー別卸価格!P714+入力!$C$23),-入力!$C$24),ROUND(IF(入力!$C$21=1,ユーザー別卸価格!P714/(100-入力!$C$22)%,ユーザー別卸価格!P714+入力!$C$23),-入力!$C$24))),ユーザー別卸価格!P714))</f>
        <v/>
      </c>
      <c r="Q714" s="324">
        <f>'6桁'!Q714</f>
        <v>0</v>
      </c>
      <c r="V714" s="4"/>
      <c r="X714" s="4"/>
    </row>
    <row r="715" spans="2:24" ht="30" customHeight="1">
      <c r="B715" s="669"/>
      <c r="C715" s="674" t="s">
        <v>2096</v>
      </c>
      <c r="D715" s="675"/>
      <c r="E715" s="676"/>
      <c r="F715" s="12">
        <f>IF(ユーザー別卸価格!F715="","", IF(ISNUMBER(ユーザー別卸価格!F715),IF(入力!$C$25=1,ROUNDDOWN(IF(入力!$C$21=1,ユーザー別卸価格!F715/(100-入力!$C$22)%,ユーザー別卸価格!F715+入力!$C$23),-入力!$C$24),IF(入力!$C$25=2,ROUNDUP(IF(入力!$C$21=1,ユーザー別卸価格!F715/(100-入力!$C$22)%,ユーザー別卸価格!F715+入力!$C$23),-入力!$C$24),ROUND(IF(入力!$C$21=1,ユーザー別卸価格!F715/(100-入力!$C$22)%,ユーザー別卸価格!F715+入力!$C$23),-入力!$C$24))),ユーザー別卸価格!F715))</f>
        <v>15900</v>
      </c>
      <c r="G715" s="20">
        <f>'6桁'!G715</f>
        <v>0</v>
      </c>
      <c r="H715" s="12" t="str">
        <f>IF(ユーザー別卸価格!H715="","", IF(ISNUMBER(ユーザー別卸価格!H715),IF(入力!$C$25=1,ROUNDDOWN(IF(入力!$C$21=1,ユーザー別卸価格!H715/(100-入力!$C$22)%,ユーザー別卸価格!H715+入力!$C$23),-入力!$C$24),IF(入力!$C$25=2,ROUNDUP(IF(入力!$C$21=1,ユーザー別卸価格!H715/(100-入力!$C$22)%,ユーザー別卸価格!H715+入力!$C$23),-入力!$C$24),ROUND(IF(入力!$C$21=1,ユーザー別卸価格!H715/(100-入力!$C$22)%,ユーザー別卸価格!H715+入力!$C$23),-入力!$C$24))),ユーザー別卸価格!H715))</f>
        <v/>
      </c>
      <c r="I715" s="20">
        <f>'6桁'!I715</f>
        <v>0</v>
      </c>
      <c r="J715" s="12" t="str">
        <f>IF(ユーザー別卸価格!J715="","", IF(ISNUMBER(ユーザー別卸価格!J715),IF(入力!$C$25=1,ROUNDDOWN(IF(入力!$C$21=1,ユーザー別卸価格!J715/(100-入力!$C$22)%,ユーザー別卸価格!J715+入力!$C$23),-入力!$C$24),IF(入力!$C$25=2,ROUNDUP(IF(入力!$C$21=1,ユーザー別卸価格!J715/(100-入力!$C$22)%,ユーザー別卸価格!J715+入力!$C$23),-入力!$C$24),ROUND(IF(入力!$C$21=1,ユーザー別卸価格!J715/(100-入力!$C$22)%,ユーザー別卸価格!J715+入力!$C$23),-入力!$C$24))),ユーザー別卸価格!J715))</f>
        <v/>
      </c>
      <c r="K715" s="20">
        <f>'6桁'!K715</f>
        <v>0</v>
      </c>
      <c r="L715" s="12" t="str">
        <f>IF(ユーザー別卸価格!L715="","", IF(ISNUMBER(ユーザー別卸価格!L715),IF(入力!$C$25=1,ROUNDDOWN(IF(入力!$C$21=1,ユーザー別卸価格!L715/(100-入力!$C$22)%,ユーザー別卸価格!L715+入力!$C$23),-入力!$C$24),IF(入力!$C$25=2,ROUNDUP(IF(入力!$C$21=1,ユーザー別卸価格!L715/(100-入力!$C$22)%,ユーザー別卸価格!L715+入力!$C$23),-入力!$C$24),ROUND(IF(入力!$C$21=1,ユーザー別卸価格!L715/(100-入力!$C$22)%,ユーザー別卸価格!L715+入力!$C$23),-入力!$C$24))),ユーザー別卸価格!L715))</f>
        <v/>
      </c>
      <c r="M715" s="20">
        <f>'6桁'!M715</f>
        <v>0</v>
      </c>
      <c r="N715" s="12" t="str">
        <f>IF(ユーザー別卸価格!N715="","", IF(ISNUMBER(ユーザー別卸価格!N715),IF(入力!$C$25=1,ROUNDDOWN(IF(入力!$C$21=1,ユーザー別卸価格!N715/(100-入力!$C$22)%,ユーザー別卸価格!N715+入力!$C$23),-入力!$C$24),IF(入力!$C$25=2,ROUNDUP(IF(入力!$C$21=1,ユーザー別卸価格!N715/(100-入力!$C$22)%,ユーザー別卸価格!N715+入力!$C$23),-入力!$C$24),ROUND(IF(入力!$C$21=1,ユーザー別卸価格!N715/(100-入力!$C$22)%,ユーザー別卸価格!N715+入力!$C$23),-入力!$C$24))),ユーザー別卸価格!N715))</f>
        <v/>
      </c>
      <c r="O715" s="20">
        <f>'6桁'!O715</f>
        <v>0</v>
      </c>
      <c r="P715" s="14" t="str">
        <f>IF(ユーザー別卸価格!P715="","", IF(ISNUMBER(ユーザー別卸価格!P715),IF(入力!$C$25=1,ROUNDDOWN(IF(入力!$C$21=1,ユーザー別卸価格!P715/(100-入力!$C$22)%,ユーザー別卸価格!P715+入力!$C$23),-入力!$C$24),IF(入力!$C$25=2,ROUNDUP(IF(入力!$C$21=1,ユーザー別卸価格!P715/(100-入力!$C$22)%,ユーザー別卸価格!P715+入力!$C$23),-入力!$C$24),ROUND(IF(入力!$C$21=1,ユーザー別卸価格!P715/(100-入力!$C$22)%,ユーザー別卸価格!P715+入力!$C$23),-入力!$C$24))),ユーザー別卸価格!P715))</f>
        <v/>
      </c>
      <c r="Q715" s="324">
        <f>'6桁'!Q715</f>
        <v>0</v>
      </c>
      <c r="V715" s="4"/>
      <c r="X715" s="4"/>
    </row>
    <row r="716" spans="2:24" ht="30" customHeight="1">
      <c r="B716" s="669"/>
      <c r="C716" s="674" t="s">
        <v>2097</v>
      </c>
      <c r="D716" s="675"/>
      <c r="E716" s="676"/>
      <c r="F716" s="12">
        <f>IF(ユーザー別卸価格!F716="","", IF(ISNUMBER(ユーザー別卸価格!F716),IF(入力!$C$25=1,ROUNDDOWN(IF(入力!$C$21=1,ユーザー別卸価格!F716/(100-入力!$C$22)%,ユーザー別卸価格!F716+入力!$C$23),-入力!$C$24),IF(入力!$C$25=2,ROUNDUP(IF(入力!$C$21=1,ユーザー別卸価格!F716/(100-入力!$C$22)%,ユーザー別卸価格!F716+入力!$C$23),-入力!$C$24),ROUND(IF(入力!$C$21=1,ユーザー別卸価格!F716/(100-入力!$C$22)%,ユーザー別卸価格!F716+入力!$C$23),-入力!$C$24))),ユーザー別卸価格!F716))</f>
        <v>16300</v>
      </c>
      <c r="G716" s="20">
        <f>'6桁'!G716</f>
        <v>0</v>
      </c>
      <c r="H716" s="12" t="str">
        <f>IF(ユーザー別卸価格!H716="","", IF(ISNUMBER(ユーザー別卸価格!H716),IF(入力!$C$25=1,ROUNDDOWN(IF(入力!$C$21=1,ユーザー別卸価格!H716/(100-入力!$C$22)%,ユーザー別卸価格!H716+入力!$C$23),-入力!$C$24),IF(入力!$C$25=2,ROUNDUP(IF(入力!$C$21=1,ユーザー別卸価格!H716/(100-入力!$C$22)%,ユーザー別卸価格!H716+入力!$C$23),-入力!$C$24),ROUND(IF(入力!$C$21=1,ユーザー別卸価格!H716/(100-入力!$C$22)%,ユーザー別卸価格!H716+入力!$C$23),-入力!$C$24))),ユーザー別卸価格!H716))</f>
        <v/>
      </c>
      <c r="I716" s="20">
        <f>'6桁'!I716</f>
        <v>0</v>
      </c>
      <c r="J716" s="12" t="str">
        <f>IF(ユーザー別卸価格!J716="","", IF(ISNUMBER(ユーザー別卸価格!J716),IF(入力!$C$25=1,ROUNDDOWN(IF(入力!$C$21=1,ユーザー別卸価格!J716/(100-入力!$C$22)%,ユーザー別卸価格!J716+入力!$C$23),-入力!$C$24),IF(入力!$C$25=2,ROUNDUP(IF(入力!$C$21=1,ユーザー別卸価格!J716/(100-入力!$C$22)%,ユーザー別卸価格!J716+入力!$C$23),-入力!$C$24),ROUND(IF(入力!$C$21=1,ユーザー別卸価格!J716/(100-入力!$C$22)%,ユーザー別卸価格!J716+入力!$C$23),-入力!$C$24))),ユーザー別卸価格!J716))</f>
        <v/>
      </c>
      <c r="K716" s="20">
        <f>'6桁'!K716</f>
        <v>0</v>
      </c>
      <c r="L716" s="12" t="str">
        <f>IF(ユーザー別卸価格!L716="","", IF(ISNUMBER(ユーザー別卸価格!L716),IF(入力!$C$25=1,ROUNDDOWN(IF(入力!$C$21=1,ユーザー別卸価格!L716/(100-入力!$C$22)%,ユーザー別卸価格!L716+入力!$C$23),-入力!$C$24),IF(入力!$C$25=2,ROUNDUP(IF(入力!$C$21=1,ユーザー別卸価格!L716/(100-入力!$C$22)%,ユーザー別卸価格!L716+入力!$C$23),-入力!$C$24),ROUND(IF(入力!$C$21=1,ユーザー別卸価格!L716/(100-入力!$C$22)%,ユーザー別卸価格!L716+入力!$C$23),-入力!$C$24))),ユーザー別卸価格!L716))</f>
        <v/>
      </c>
      <c r="M716" s="20">
        <f>'6桁'!M716</f>
        <v>0</v>
      </c>
      <c r="N716" s="12" t="str">
        <f>IF(ユーザー別卸価格!N716="","", IF(ISNUMBER(ユーザー別卸価格!N716),IF(入力!$C$25=1,ROUNDDOWN(IF(入力!$C$21=1,ユーザー別卸価格!N716/(100-入力!$C$22)%,ユーザー別卸価格!N716+入力!$C$23),-入力!$C$24),IF(入力!$C$25=2,ROUNDUP(IF(入力!$C$21=1,ユーザー別卸価格!N716/(100-入力!$C$22)%,ユーザー別卸価格!N716+入力!$C$23),-入力!$C$24),ROUND(IF(入力!$C$21=1,ユーザー別卸価格!N716/(100-入力!$C$22)%,ユーザー別卸価格!N716+入力!$C$23),-入力!$C$24))),ユーザー別卸価格!N716))</f>
        <v/>
      </c>
      <c r="O716" s="20">
        <f>'6桁'!O716</f>
        <v>0</v>
      </c>
      <c r="P716" s="14" t="str">
        <f>IF(ユーザー別卸価格!P716="","", IF(ISNUMBER(ユーザー別卸価格!P716),IF(入力!$C$25=1,ROUNDDOWN(IF(入力!$C$21=1,ユーザー別卸価格!P716/(100-入力!$C$22)%,ユーザー別卸価格!P716+入力!$C$23),-入力!$C$24),IF(入力!$C$25=2,ROUNDUP(IF(入力!$C$21=1,ユーザー別卸価格!P716/(100-入力!$C$22)%,ユーザー別卸価格!P716+入力!$C$23),-入力!$C$24),ROUND(IF(入力!$C$21=1,ユーザー別卸価格!P716/(100-入力!$C$22)%,ユーザー別卸価格!P716+入力!$C$23),-入力!$C$24))),ユーザー別卸価格!P716))</f>
        <v/>
      </c>
      <c r="Q716" s="324">
        <f>'6桁'!Q716</f>
        <v>0</v>
      </c>
      <c r="V716" s="4"/>
      <c r="X716" s="4"/>
    </row>
    <row r="717" spans="2:24" ht="30" customHeight="1">
      <c r="B717" s="670"/>
      <c r="C717" s="677" t="s">
        <v>2098</v>
      </c>
      <c r="D717" s="678"/>
      <c r="E717" s="679"/>
      <c r="F717" s="100">
        <f>IF(ユーザー別卸価格!F717="","", IF(ISNUMBER(ユーザー別卸価格!F717),IF(入力!$C$25=1,ROUNDDOWN(IF(入力!$C$21=1,ユーザー別卸価格!F717/(100-入力!$C$22)%,ユーザー別卸価格!F717+入力!$C$23),-入力!$C$24),IF(入力!$C$25=2,ROUNDUP(IF(入力!$C$21=1,ユーザー別卸価格!F717/(100-入力!$C$22)%,ユーザー別卸価格!F717+入力!$C$23),-入力!$C$24),ROUND(IF(入力!$C$21=1,ユーザー別卸価格!F717/(100-入力!$C$22)%,ユーザー別卸価格!F717+入力!$C$23),-入力!$C$24))),ユーザー別卸価格!F717))</f>
        <v>19000</v>
      </c>
      <c r="G717" s="98">
        <f>'6桁'!G717</f>
        <v>0</v>
      </c>
      <c r="H717" s="100" t="str">
        <f>IF(ユーザー別卸価格!H717="","", IF(ISNUMBER(ユーザー別卸価格!H717),IF(入力!$C$25=1,ROUNDDOWN(IF(入力!$C$21=1,ユーザー別卸価格!H717/(100-入力!$C$22)%,ユーザー別卸価格!H717+入力!$C$23),-入力!$C$24),IF(入力!$C$25=2,ROUNDUP(IF(入力!$C$21=1,ユーザー別卸価格!H717/(100-入力!$C$22)%,ユーザー別卸価格!H717+入力!$C$23),-入力!$C$24),ROUND(IF(入力!$C$21=1,ユーザー別卸価格!H717/(100-入力!$C$22)%,ユーザー別卸価格!H717+入力!$C$23),-入力!$C$24))),ユーザー別卸価格!H717))</f>
        <v/>
      </c>
      <c r="I717" s="98">
        <f>'6桁'!I717</f>
        <v>0</v>
      </c>
      <c r="J717" s="100" t="str">
        <f>IF(ユーザー別卸価格!J717="","", IF(ISNUMBER(ユーザー別卸価格!J717),IF(入力!$C$25=1,ROUNDDOWN(IF(入力!$C$21=1,ユーザー別卸価格!J717/(100-入力!$C$22)%,ユーザー別卸価格!J717+入力!$C$23),-入力!$C$24),IF(入力!$C$25=2,ROUNDUP(IF(入力!$C$21=1,ユーザー別卸価格!J717/(100-入力!$C$22)%,ユーザー別卸価格!J717+入力!$C$23),-入力!$C$24),ROUND(IF(入力!$C$21=1,ユーザー別卸価格!J717/(100-入力!$C$22)%,ユーザー別卸価格!J717+入力!$C$23),-入力!$C$24))),ユーザー別卸価格!J717))</f>
        <v/>
      </c>
      <c r="K717" s="98">
        <f>'6桁'!K717</f>
        <v>0</v>
      </c>
      <c r="L717" s="100" t="str">
        <f>IF(ユーザー別卸価格!L717="","", IF(ISNUMBER(ユーザー別卸価格!L717),IF(入力!$C$25=1,ROUNDDOWN(IF(入力!$C$21=1,ユーザー別卸価格!L717/(100-入力!$C$22)%,ユーザー別卸価格!L717+入力!$C$23),-入力!$C$24),IF(入力!$C$25=2,ROUNDUP(IF(入力!$C$21=1,ユーザー別卸価格!L717/(100-入力!$C$22)%,ユーザー別卸価格!L717+入力!$C$23),-入力!$C$24),ROUND(IF(入力!$C$21=1,ユーザー別卸価格!L717/(100-入力!$C$22)%,ユーザー別卸価格!L717+入力!$C$23),-入力!$C$24))),ユーザー別卸価格!L717))</f>
        <v/>
      </c>
      <c r="M717" s="98">
        <f>'6桁'!M717</f>
        <v>0</v>
      </c>
      <c r="N717" s="100" t="str">
        <f>IF(ユーザー別卸価格!N717="","", IF(ISNUMBER(ユーザー別卸価格!N717),IF(入力!$C$25=1,ROUNDDOWN(IF(入力!$C$21=1,ユーザー別卸価格!N717/(100-入力!$C$22)%,ユーザー別卸価格!N717+入力!$C$23),-入力!$C$24),IF(入力!$C$25=2,ROUNDUP(IF(入力!$C$21=1,ユーザー別卸価格!N717/(100-入力!$C$22)%,ユーザー別卸価格!N717+入力!$C$23),-入力!$C$24),ROUND(IF(入力!$C$21=1,ユーザー別卸価格!N717/(100-入力!$C$22)%,ユーザー別卸価格!N717+入力!$C$23),-入力!$C$24))),ユーザー別卸価格!N717))</f>
        <v/>
      </c>
      <c r="O717" s="98">
        <f>'6桁'!O717</f>
        <v>0</v>
      </c>
      <c r="P717" s="154" t="str">
        <f>IF(ユーザー別卸価格!P717="","", IF(ISNUMBER(ユーザー別卸価格!P717),IF(入力!$C$25=1,ROUNDDOWN(IF(入力!$C$21=1,ユーザー別卸価格!P717/(100-入力!$C$22)%,ユーザー別卸価格!P717+入力!$C$23),-入力!$C$24),IF(入力!$C$25=2,ROUNDUP(IF(入力!$C$21=1,ユーザー別卸価格!P717/(100-入力!$C$22)%,ユーザー別卸価格!P717+入力!$C$23),-入力!$C$24),ROUND(IF(入力!$C$21=1,ユーザー別卸価格!P717/(100-入力!$C$22)%,ユーザー別卸価格!P717+入力!$C$23),-入力!$C$24))),ユーザー別卸価格!P717))</f>
        <v/>
      </c>
      <c r="Q717" s="333">
        <f>'6桁'!Q717</f>
        <v>0</v>
      </c>
      <c r="V717" s="4"/>
      <c r="X717" s="4"/>
    </row>
    <row r="718" spans="2:24" ht="30" customHeight="1">
      <c r="B718" s="668">
        <v>13</v>
      </c>
      <c r="C718" s="671" t="s">
        <v>2099</v>
      </c>
      <c r="D718" s="672"/>
      <c r="E718" s="673"/>
      <c r="F718" s="289">
        <f>IF(ユーザー別卸価格!F718="","", IF(ISNUMBER(ユーザー別卸価格!F718),IF(入力!$C$25=1,ROUNDDOWN(IF(入力!$C$21=1,ユーザー別卸価格!F718/(100-入力!$C$22)%,ユーザー別卸価格!F718+入力!$C$23),-入力!$C$24),IF(入力!$C$25=2,ROUNDUP(IF(入力!$C$21=1,ユーザー別卸価格!F718/(100-入力!$C$22)%,ユーザー別卸価格!F718+入力!$C$23),-入力!$C$24),ROUND(IF(入力!$C$21=1,ユーザー別卸価格!F718/(100-入力!$C$22)%,ユーザー別卸価格!F718+入力!$C$23),-入力!$C$24))),ユーザー別卸価格!F718))</f>
        <v>9600</v>
      </c>
      <c r="G718" s="101" t="str">
        <f>'6桁'!G718</f>
        <v>※</v>
      </c>
      <c r="H718" s="289" t="str">
        <f>IF(ユーザー別卸価格!H718="","", IF(ISNUMBER(ユーザー別卸価格!H718),IF(入力!$C$25=1,ROUNDDOWN(IF(入力!$C$21=1,ユーザー別卸価格!H718/(100-入力!$C$22)%,ユーザー別卸価格!H718+入力!$C$23),-入力!$C$24),IF(入力!$C$25=2,ROUNDUP(IF(入力!$C$21=1,ユーザー別卸価格!H718/(100-入力!$C$22)%,ユーザー別卸価格!H718+入力!$C$23),-入力!$C$24),ROUND(IF(入力!$C$21=1,ユーザー別卸価格!H718/(100-入力!$C$22)%,ユーザー別卸価格!H718+入力!$C$23),-入力!$C$24))),ユーザー別卸価格!H718))</f>
        <v/>
      </c>
      <c r="I718" s="101">
        <f>'6桁'!I718</f>
        <v>0</v>
      </c>
      <c r="J718" s="289" t="str">
        <f>IF(ユーザー別卸価格!J718="","", IF(ISNUMBER(ユーザー別卸価格!J718),IF(入力!$C$25=1,ROUNDDOWN(IF(入力!$C$21=1,ユーザー別卸価格!J718/(100-入力!$C$22)%,ユーザー別卸価格!J718+入力!$C$23),-入力!$C$24),IF(入力!$C$25=2,ROUNDUP(IF(入力!$C$21=1,ユーザー別卸価格!J718/(100-入力!$C$22)%,ユーザー別卸価格!J718+入力!$C$23),-入力!$C$24),ROUND(IF(入力!$C$21=1,ユーザー別卸価格!J718/(100-入力!$C$22)%,ユーザー別卸価格!J718+入力!$C$23),-入力!$C$24))),ユーザー別卸価格!J718))</f>
        <v/>
      </c>
      <c r="K718" s="101">
        <f>'6桁'!K718</f>
        <v>0</v>
      </c>
      <c r="L718" s="289" t="str">
        <f>IF(ユーザー別卸価格!L718="","", IF(ISNUMBER(ユーザー別卸価格!L718),IF(入力!$C$25=1,ROUNDDOWN(IF(入力!$C$21=1,ユーザー別卸価格!L718/(100-入力!$C$22)%,ユーザー別卸価格!L718+入力!$C$23),-入力!$C$24),IF(入力!$C$25=2,ROUNDUP(IF(入力!$C$21=1,ユーザー別卸価格!L718/(100-入力!$C$22)%,ユーザー別卸価格!L718+入力!$C$23),-入力!$C$24),ROUND(IF(入力!$C$21=1,ユーザー別卸価格!L718/(100-入力!$C$22)%,ユーザー別卸価格!L718+入力!$C$23),-入力!$C$24))),ユーザー別卸価格!L718))</f>
        <v/>
      </c>
      <c r="M718" s="237">
        <f>'6桁'!M718</f>
        <v>0</v>
      </c>
      <c r="N718" s="289" t="str">
        <f>IF(ユーザー別卸価格!N718="","", IF(ISNUMBER(ユーザー別卸価格!N718),IF(入力!$C$25=1,ROUNDDOWN(IF(入力!$C$21=1,ユーザー別卸価格!N718/(100-入力!$C$22)%,ユーザー別卸価格!N718+入力!$C$23),-入力!$C$24),IF(入力!$C$25=2,ROUNDUP(IF(入力!$C$21=1,ユーザー別卸価格!N718/(100-入力!$C$22)%,ユーザー別卸価格!N718+入力!$C$23),-入力!$C$24),ROUND(IF(入力!$C$21=1,ユーザー別卸価格!N718/(100-入力!$C$22)%,ユーザー別卸価格!N718+入力!$C$23),-入力!$C$24))),ユーザー別卸価格!N718))</f>
        <v/>
      </c>
      <c r="O718" s="237">
        <f>'6桁'!O718</f>
        <v>0</v>
      </c>
      <c r="P718" s="320" t="str">
        <f>IF(ユーザー別卸価格!P718="","", IF(ISNUMBER(ユーザー別卸価格!P718),IF(入力!$C$25=1,ROUNDDOWN(IF(入力!$C$21=1,ユーザー別卸価格!P718/(100-入力!$C$22)%,ユーザー別卸価格!P718+入力!$C$23),-入力!$C$24),IF(入力!$C$25=2,ROUNDUP(IF(入力!$C$21=1,ユーザー別卸価格!P718/(100-入力!$C$22)%,ユーザー別卸価格!P718+入力!$C$23),-入力!$C$24),ROUND(IF(入力!$C$21=1,ユーザー別卸価格!P718/(100-入力!$C$22)%,ユーザー別卸価格!P718+入力!$C$23),-入力!$C$24))),ユーザー別卸価格!P718))</f>
        <v/>
      </c>
      <c r="Q718" s="332">
        <f>'6桁'!Q718</f>
        <v>0</v>
      </c>
      <c r="V718" s="4"/>
      <c r="X718" s="4"/>
    </row>
    <row r="719" spans="2:24" ht="30" customHeight="1">
      <c r="B719" s="669"/>
      <c r="C719" s="674" t="s">
        <v>2100</v>
      </c>
      <c r="D719" s="675"/>
      <c r="E719" s="676"/>
      <c r="F719" s="12">
        <f>IF(ユーザー別卸価格!F719="","", IF(ISNUMBER(ユーザー別卸価格!F719),IF(入力!$C$25=1,ROUNDDOWN(IF(入力!$C$21=1,ユーザー別卸価格!F719/(100-入力!$C$22)%,ユーザー別卸価格!F719+入力!$C$23),-入力!$C$24),IF(入力!$C$25=2,ROUNDUP(IF(入力!$C$21=1,ユーザー別卸価格!F719/(100-入力!$C$22)%,ユーザー別卸価格!F719+入力!$C$23),-入力!$C$24),ROUND(IF(入力!$C$21=1,ユーザー別卸価格!F719/(100-入力!$C$22)%,ユーザー別卸価格!F719+入力!$C$23),-入力!$C$24))),ユーザー別卸価格!F719))</f>
        <v>9900</v>
      </c>
      <c r="G719" s="20" t="str">
        <f>'6桁'!G719</f>
        <v>※</v>
      </c>
      <c r="H719" s="12" t="str">
        <f>IF(ユーザー別卸価格!H719="","", IF(ISNUMBER(ユーザー別卸価格!H719),IF(入力!$C$25=1,ROUNDDOWN(IF(入力!$C$21=1,ユーザー別卸価格!H719/(100-入力!$C$22)%,ユーザー別卸価格!H719+入力!$C$23),-入力!$C$24),IF(入力!$C$25=2,ROUNDUP(IF(入力!$C$21=1,ユーザー別卸価格!H719/(100-入力!$C$22)%,ユーザー別卸価格!H719+入力!$C$23),-入力!$C$24),ROUND(IF(入力!$C$21=1,ユーザー別卸価格!H719/(100-入力!$C$22)%,ユーザー別卸価格!H719+入力!$C$23),-入力!$C$24))),ユーザー別卸価格!H719))</f>
        <v/>
      </c>
      <c r="I719" s="20">
        <f>'6桁'!I719</f>
        <v>0</v>
      </c>
      <c r="J719" s="12" t="str">
        <f>IF(ユーザー別卸価格!J719="","", IF(ISNUMBER(ユーザー別卸価格!J719),IF(入力!$C$25=1,ROUNDDOWN(IF(入力!$C$21=1,ユーザー別卸価格!J719/(100-入力!$C$22)%,ユーザー別卸価格!J719+入力!$C$23),-入力!$C$24),IF(入力!$C$25=2,ROUNDUP(IF(入力!$C$21=1,ユーザー別卸価格!J719/(100-入力!$C$22)%,ユーザー別卸価格!J719+入力!$C$23),-入力!$C$24),ROUND(IF(入力!$C$21=1,ユーザー別卸価格!J719/(100-入力!$C$22)%,ユーザー別卸価格!J719+入力!$C$23),-入力!$C$24))),ユーザー別卸価格!J719))</f>
        <v/>
      </c>
      <c r="K719" s="20">
        <f>'6桁'!K719</f>
        <v>0</v>
      </c>
      <c r="L719" s="12" t="str">
        <f>IF(ユーザー別卸価格!L719="","", IF(ISNUMBER(ユーザー別卸価格!L719),IF(入力!$C$25=1,ROUNDDOWN(IF(入力!$C$21=1,ユーザー別卸価格!L719/(100-入力!$C$22)%,ユーザー別卸価格!L719+入力!$C$23),-入力!$C$24),IF(入力!$C$25=2,ROUNDUP(IF(入力!$C$21=1,ユーザー別卸価格!L719/(100-入力!$C$22)%,ユーザー別卸価格!L719+入力!$C$23),-入力!$C$24),ROUND(IF(入力!$C$21=1,ユーザー別卸価格!L719/(100-入力!$C$22)%,ユーザー別卸価格!L719+入力!$C$23),-入力!$C$24))),ユーザー別卸価格!L719))</f>
        <v/>
      </c>
      <c r="M719" s="20">
        <f>'6桁'!M719</f>
        <v>0</v>
      </c>
      <c r="N719" s="12" t="str">
        <f>IF(ユーザー別卸価格!N719="","", IF(ISNUMBER(ユーザー別卸価格!N719),IF(入力!$C$25=1,ROUNDDOWN(IF(入力!$C$21=1,ユーザー別卸価格!N719/(100-入力!$C$22)%,ユーザー別卸価格!N719+入力!$C$23),-入力!$C$24),IF(入力!$C$25=2,ROUNDUP(IF(入力!$C$21=1,ユーザー別卸価格!N719/(100-入力!$C$22)%,ユーザー別卸価格!N719+入力!$C$23),-入力!$C$24),ROUND(IF(入力!$C$21=1,ユーザー別卸価格!N719/(100-入力!$C$22)%,ユーザー別卸価格!N719+入力!$C$23),-入力!$C$24))),ユーザー別卸価格!N719))</f>
        <v/>
      </c>
      <c r="O719" s="20">
        <f>'6桁'!O719</f>
        <v>0</v>
      </c>
      <c r="P719" s="14" t="str">
        <f>IF(ユーザー別卸価格!P719="","", IF(ISNUMBER(ユーザー別卸価格!P719),IF(入力!$C$25=1,ROUNDDOWN(IF(入力!$C$21=1,ユーザー別卸価格!P719/(100-入力!$C$22)%,ユーザー別卸価格!P719+入力!$C$23),-入力!$C$24),IF(入力!$C$25=2,ROUNDUP(IF(入力!$C$21=1,ユーザー別卸価格!P719/(100-入力!$C$22)%,ユーザー別卸価格!P719+入力!$C$23),-入力!$C$24),ROUND(IF(入力!$C$21=1,ユーザー別卸価格!P719/(100-入力!$C$22)%,ユーザー別卸価格!P719+入力!$C$23),-入力!$C$24))),ユーザー別卸価格!P719))</f>
        <v/>
      </c>
      <c r="Q719" s="324">
        <f>'6桁'!Q719</f>
        <v>0</v>
      </c>
      <c r="V719" s="4"/>
      <c r="X719" s="4"/>
    </row>
    <row r="720" spans="2:24" ht="30" customHeight="1">
      <c r="B720" s="669"/>
      <c r="C720" s="674" t="s">
        <v>2101</v>
      </c>
      <c r="D720" s="675"/>
      <c r="E720" s="676"/>
      <c r="F720" s="12">
        <f>IF(ユーザー別卸価格!F720="","", IF(ISNUMBER(ユーザー別卸価格!F720),IF(入力!$C$25=1,ROUNDDOWN(IF(入力!$C$21=1,ユーザー別卸価格!F720/(100-入力!$C$22)%,ユーザー別卸価格!F720+入力!$C$23),-入力!$C$24),IF(入力!$C$25=2,ROUNDUP(IF(入力!$C$21=1,ユーザー別卸価格!F720/(100-入力!$C$22)%,ユーザー別卸価格!F720+入力!$C$23),-入力!$C$24),ROUND(IF(入力!$C$21=1,ユーザー別卸価格!F720/(100-入力!$C$22)%,ユーザー別卸価格!F720+入力!$C$23),-入力!$C$24))),ユーザー別卸価格!F720))</f>
        <v>11200</v>
      </c>
      <c r="G720" s="20">
        <f>'6桁'!G720</f>
        <v>0</v>
      </c>
      <c r="H720" s="12" t="str">
        <f>IF(ユーザー別卸価格!H720="","", IF(ISNUMBER(ユーザー別卸価格!H720),IF(入力!$C$25=1,ROUNDDOWN(IF(入力!$C$21=1,ユーザー別卸価格!H720/(100-入力!$C$22)%,ユーザー別卸価格!H720+入力!$C$23),-入力!$C$24),IF(入力!$C$25=2,ROUNDUP(IF(入力!$C$21=1,ユーザー別卸価格!H720/(100-入力!$C$22)%,ユーザー別卸価格!H720+入力!$C$23),-入力!$C$24),ROUND(IF(入力!$C$21=1,ユーザー別卸価格!H720/(100-入力!$C$22)%,ユーザー別卸価格!H720+入力!$C$23),-入力!$C$24))),ユーザー別卸価格!H720))</f>
        <v/>
      </c>
      <c r="I720" s="20">
        <f>'6桁'!I720</f>
        <v>0</v>
      </c>
      <c r="J720" s="12" t="str">
        <f>IF(ユーザー別卸価格!J720="","", IF(ISNUMBER(ユーザー別卸価格!J720),IF(入力!$C$25=1,ROUNDDOWN(IF(入力!$C$21=1,ユーザー別卸価格!J720/(100-入力!$C$22)%,ユーザー別卸価格!J720+入力!$C$23),-入力!$C$24),IF(入力!$C$25=2,ROUNDUP(IF(入力!$C$21=1,ユーザー別卸価格!J720/(100-入力!$C$22)%,ユーザー別卸価格!J720+入力!$C$23),-入力!$C$24),ROUND(IF(入力!$C$21=1,ユーザー別卸価格!J720/(100-入力!$C$22)%,ユーザー別卸価格!J720+入力!$C$23),-入力!$C$24))),ユーザー別卸価格!J720))</f>
        <v/>
      </c>
      <c r="K720" s="20">
        <f>'6桁'!K720</f>
        <v>0</v>
      </c>
      <c r="L720" s="12" t="str">
        <f>IF(ユーザー別卸価格!L720="","", IF(ISNUMBER(ユーザー別卸価格!L720),IF(入力!$C$25=1,ROUNDDOWN(IF(入力!$C$21=1,ユーザー別卸価格!L720/(100-入力!$C$22)%,ユーザー別卸価格!L720+入力!$C$23),-入力!$C$24),IF(入力!$C$25=2,ROUNDUP(IF(入力!$C$21=1,ユーザー別卸価格!L720/(100-入力!$C$22)%,ユーザー別卸価格!L720+入力!$C$23),-入力!$C$24),ROUND(IF(入力!$C$21=1,ユーザー別卸価格!L720/(100-入力!$C$22)%,ユーザー別卸価格!L720+入力!$C$23),-入力!$C$24))),ユーザー別卸価格!L720))</f>
        <v/>
      </c>
      <c r="M720" s="20">
        <f>'6桁'!M720</f>
        <v>0</v>
      </c>
      <c r="N720" s="12" t="str">
        <f>IF(ユーザー別卸価格!N720="","", IF(ISNUMBER(ユーザー別卸価格!N720),IF(入力!$C$25=1,ROUNDDOWN(IF(入力!$C$21=1,ユーザー別卸価格!N720/(100-入力!$C$22)%,ユーザー別卸価格!N720+入力!$C$23),-入力!$C$24),IF(入力!$C$25=2,ROUNDUP(IF(入力!$C$21=1,ユーザー別卸価格!N720/(100-入力!$C$22)%,ユーザー別卸価格!N720+入力!$C$23),-入力!$C$24),ROUND(IF(入力!$C$21=1,ユーザー別卸価格!N720/(100-入力!$C$22)%,ユーザー別卸価格!N720+入力!$C$23),-入力!$C$24))),ユーザー別卸価格!N720))</f>
        <v/>
      </c>
      <c r="O720" s="20">
        <f>'6桁'!O720</f>
        <v>0</v>
      </c>
      <c r="P720" s="14" t="str">
        <f>IF(ユーザー別卸価格!P720="","", IF(ISNUMBER(ユーザー別卸価格!P720),IF(入力!$C$25=1,ROUNDDOWN(IF(入力!$C$21=1,ユーザー別卸価格!P720/(100-入力!$C$22)%,ユーザー別卸価格!P720+入力!$C$23),-入力!$C$24),IF(入力!$C$25=2,ROUNDUP(IF(入力!$C$21=1,ユーザー別卸価格!P720/(100-入力!$C$22)%,ユーザー別卸価格!P720+入力!$C$23),-入力!$C$24),ROUND(IF(入力!$C$21=1,ユーザー別卸価格!P720/(100-入力!$C$22)%,ユーザー別卸価格!P720+入力!$C$23),-入力!$C$24))),ユーザー別卸価格!P720))</f>
        <v/>
      </c>
      <c r="Q720" s="324">
        <f>'6桁'!Q720</f>
        <v>0</v>
      </c>
      <c r="V720" s="4"/>
      <c r="X720" s="4"/>
    </row>
    <row r="721" spans="2:27" ht="30" customHeight="1">
      <c r="B721" s="669"/>
      <c r="C721" s="674" t="s">
        <v>2102</v>
      </c>
      <c r="D721" s="675"/>
      <c r="E721" s="676"/>
      <c r="F721" s="12">
        <f>IF(ユーザー別卸価格!F721="","", IF(ISNUMBER(ユーザー別卸価格!F721),IF(入力!$C$25=1,ROUNDDOWN(IF(入力!$C$21=1,ユーザー別卸価格!F721/(100-入力!$C$22)%,ユーザー別卸価格!F721+入力!$C$23),-入力!$C$24),IF(入力!$C$25=2,ROUNDUP(IF(入力!$C$21=1,ユーザー別卸価格!F721/(100-入力!$C$22)%,ユーザー別卸価格!F721+入力!$C$23),-入力!$C$24),ROUND(IF(入力!$C$21=1,ユーザー別卸価格!F721/(100-入力!$C$22)%,ユーザー別卸価格!F721+入力!$C$23),-入力!$C$24))),ユーザー別卸価格!F721))</f>
        <v>11700</v>
      </c>
      <c r="G721" s="20">
        <f>'6桁'!G721</f>
        <v>0</v>
      </c>
      <c r="H721" s="12" t="str">
        <f>IF(ユーザー別卸価格!H721="","", IF(ISNUMBER(ユーザー別卸価格!H721),IF(入力!$C$25=1,ROUNDDOWN(IF(入力!$C$21=1,ユーザー別卸価格!H721/(100-入力!$C$22)%,ユーザー別卸価格!H721+入力!$C$23),-入力!$C$24),IF(入力!$C$25=2,ROUNDUP(IF(入力!$C$21=1,ユーザー別卸価格!H721/(100-入力!$C$22)%,ユーザー別卸価格!H721+入力!$C$23),-入力!$C$24),ROUND(IF(入力!$C$21=1,ユーザー別卸価格!H721/(100-入力!$C$22)%,ユーザー別卸価格!H721+入力!$C$23),-入力!$C$24))),ユーザー別卸価格!H721))</f>
        <v/>
      </c>
      <c r="I721" s="20">
        <f>'6桁'!I721</f>
        <v>0</v>
      </c>
      <c r="J721" s="12" t="str">
        <f>IF(ユーザー別卸価格!J721="","", IF(ISNUMBER(ユーザー別卸価格!J721),IF(入力!$C$25=1,ROUNDDOWN(IF(入力!$C$21=1,ユーザー別卸価格!J721/(100-入力!$C$22)%,ユーザー別卸価格!J721+入力!$C$23),-入力!$C$24),IF(入力!$C$25=2,ROUNDUP(IF(入力!$C$21=1,ユーザー別卸価格!J721/(100-入力!$C$22)%,ユーザー別卸価格!J721+入力!$C$23),-入力!$C$24),ROUND(IF(入力!$C$21=1,ユーザー別卸価格!J721/(100-入力!$C$22)%,ユーザー別卸価格!J721+入力!$C$23),-入力!$C$24))),ユーザー別卸価格!J721))</f>
        <v/>
      </c>
      <c r="K721" s="20">
        <f>'6桁'!K721</f>
        <v>0</v>
      </c>
      <c r="L721" s="12" t="str">
        <f>IF(ユーザー別卸価格!L721="","", IF(ISNUMBER(ユーザー別卸価格!L721),IF(入力!$C$25=1,ROUNDDOWN(IF(入力!$C$21=1,ユーザー別卸価格!L721/(100-入力!$C$22)%,ユーザー別卸価格!L721+入力!$C$23),-入力!$C$24),IF(入力!$C$25=2,ROUNDUP(IF(入力!$C$21=1,ユーザー別卸価格!L721/(100-入力!$C$22)%,ユーザー別卸価格!L721+入力!$C$23),-入力!$C$24),ROUND(IF(入力!$C$21=1,ユーザー別卸価格!L721/(100-入力!$C$22)%,ユーザー別卸価格!L721+入力!$C$23),-入力!$C$24))),ユーザー別卸価格!L721))</f>
        <v/>
      </c>
      <c r="M721" s="20">
        <f>'6桁'!M721</f>
        <v>0</v>
      </c>
      <c r="N721" s="12" t="str">
        <f>IF(ユーザー別卸価格!N721="","", IF(ISNUMBER(ユーザー別卸価格!N721),IF(入力!$C$25=1,ROUNDDOWN(IF(入力!$C$21=1,ユーザー別卸価格!N721/(100-入力!$C$22)%,ユーザー別卸価格!N721+入力!$C$23),-入力!$C$24),IF(入力!$C$25=2,ROUNDUP(IF(入力!$C$21=1,ユーザー別卸価格!N721/(100-入力!$C$22)%,ユーザー別卸価格!N721+入力!$C$23),-入力!$C$24),ROUND(IF(入力!$C$21=1,ユーザー別卸価格!N721/(100-入力!$C$22)%,ユーザー別卸価格!N721+入力!$C$23),-入力!$C$24))),ユーザー別卸価格!N721))</f>
        <v/>
      </c>
      <c r="O721" s="20">
        <f>'6桁'!O721</f>
        <v>0</v>
      </c>
      <c r="P721" s="14" t="str">
        <f>IF(ユーザー別卸価格!P721="","", IF(ISNUMBER(ユーザー別卸価格!P721),IF(入力!$C$25=1,ROUNDDOWN(IF(入力!$C$21=1,ユーザー別卸価格!P721/(100-入力!$C$22)%,ユーザー別卸価格!P721+入力!$C$23),-入力!$C$24),IF(入力!$C$25=2,ROUNDUP(IF(入力!$C$21=1,ユーザー別卸価格!P721/(100-入力!$C$22)%,ユーザー別卸価格!P721+入力!$C$23),-入力!$C$24),ROUND(IF(入力!$C$21=1,ユーザー別卸価格!P721/(100-入力!$C$22)%,ユーザー別卸価格!P721+入力!$C$23),-入力!$C$24))),ユーザー別卸価格!P721))</f>
        <v/>
      </c>
      <c r="Q721" s="324">
        <f>'6桁'!Q721</f>
        <v>0</v>
      </c>
      <c r="V721" s="4"/>
      <c r="X721" s="4"/>
    </row>
    <row r="722" spans="2:27" ht="30" customHeight="1">
      <c r="B722" s="669"/>
      <c r="C722" s="674" t="s">
        <v>2103</v>
      </c>
      <c r="D722" s="675"/>
      <c r="E722" s="676"/>
      <c r="F722" s="12">
        <f>IF(ユーザー別卸価格!F722="","", IF(ISNUMBER(ユーザー別卸価格!F722),IF(入力!$C$25=1,ROUNDDOWN(IF(入力!$C$21=1,ユーザー別卸価格!F722/(100-入力!$C$22)%,ユーザー別卸価格!F722+入力!$C$23),-入力!$C$24),IF(入力!$C$25=2,ROUNDUP(IF(入力!$C$21=1,ユーザー別卸価格!F722/(100-入力!$C$22)%,ユーザー別卸価格!F722+入力!$C$23),-入力!$C$24),ROUND(IF(入力!$C$21=1,ユーザー別卸価格!F722/(100-入力!$C$22)%,ユーザー別卸価格!F722+入力!$C$23),-入力!$C$24))),ユーザー別卸価格!F722))</f>
        <v>12100</v>
      </c>
      <c r="G722" s="20">
        <f>'6桁'!G722</f>
        <v>0</v>
      </c>
      <c r="H722" s="12" t="str">
        <f>IF(ユーザー別卸価格!H722="","", IF(ISNUMBER(ユーザー別卸価格!H722),IF(入力!$C$25=1,ROUNDDOWN(IF(入力!$C$21=1,ユーザー別卸価格!H722/(100-入力!$C$22)%,ユーザー別卸価格!H722+入力!$C$23),-入力!$C$24),IF(入力!$C$25=2,ROUNDUP(IF(入力!$C$21=1,ユーザー別卸価格!H722/(100-入力!$C$22)%,ユーザー別卸価格!H722+入力!$C$23),-入力!$C$24),ROUND(IF(入力!$C$21=1,ユーザー別卸価格!H722/(100-入力!$C$22)%,ユーザー別卸価格!H722+入力!$C$23),-入力!$C$24))),ユーザー別卸価格!H722))</f>
        <v/>
      </c>
      <c r="I722" s="20">
        <f>'6桁'!I722</f>
        <v>0</v>
      </c>
      <c r="J722" s="12" t="str">
        <f>IF(ユーザー別卸価格!J722="","", IF(ISNUMBER(ユーザー別卸価格!J722),IF(入力!$C$25=1,ROUNDDOWN(IF(入力!$C$21=1,ユーザー別卸価格!J722/(100-入力!$C$22)%,ユーザー別卸価格!J722+入力!$C$23),-入力!$C$24),IF(入力!$C$25=2,ROUNDUP(IF(入力!$C$21=1,ユーザー別卸価格!J722/(100-入力!$C$22)%,ユーザー別卸価格!J722+入力!$C$23),-入力!$C$24),ROUND(IF(入力!$C$21=1,ユーザー別卸価格!J722/(100-入力!$C$22)%,ユーザー別卸価格!J722+入力!$C$23),-入力!$C$24))),ユーザー別卸価格!J722))</f>
        <v/>
      </c>
      <c r="K722" s="20">
        <f>'6桁'!K722</f>
        <v>0</v>
      </c>
      <c r="L722" s="12" t="str">
        <f>IF(ユーザー別卸価格!L722="","", IF(ISNUMBER(ユーザー別卸価格!L722),IF(入力!$C$25=1,ROUNDDOWN(IF(入力!$C$21=1,ユーザー別卸価格!L722/(100-入力!$C$22)%,ユーザー別卸価格!L722+入力!$C$23),-入力!$C$24),IF(入力!$C$25=2,ROUNDUP(IF(入力!$C$21=1,ユーザー別卸価格!L722/(100-入力!$C$22)%,ユーザー別卸価格!L722+入力!$C$23),-入力!$C$24),ROUND(IF(入力!$C$21=1,ユーザー別卸価格!L722/(100-入力!$C$22)%,ユーザー別卸価格!L722+入力!$C$23),-入力!$C$24))),ユーザー別卸価格!L722))</f>
        <v/>
      </c>
      <c r="M722" s="20">
        <f>'6桁'!M722</f>
        <v>0</v>
      </c>
      <c r="N722" s="12" t="str">
        <f>IF(ユーザー別卸価格!N722="","", IF(ISNUMBER(ユーザー別卸価格!N722),IF(入力!$C$25=1,ROUNDDOWN(IF(入力!$C$21=1,ユーザー別卸価格!N722/(100-入力!$C$22)%,ユーザー別卸価格!N722+入力!$C$23),-入力!$C$24),IF(入力!$C$25=2,ROUNDUP(IF(入力!$C$21=1,ユーザー別卸価格!N722/(100-入力!$C$22)%,ユーザー別卸価格!N722+入力!$C$23),-入力!$C$24),ROUND(IF(入力!$C$21=1,ユーザー別卸価格!N722/(100-入力!$C$22)%,ユーザー別卸価格!N722+入力!$C$23),-入力!$C$24))),ユーザー別卸価格!N722))</f>
        <v/>
      </c>
      <c r="O722" s="20">
        <f>'6桁'!O722</f>
        <v>0</v>
      </c>
      <c r="P722" s="14" t="str">
        <f>IF(ユーザー別卸価格!P722="","", IF(ISNUMBER(ユーザー別卸価格!P722),IF(入力!$C$25=1,ROUNDDOWN(IF(入力!$C$21=1,ユーザー別卸価格!P722/(100-入力!$C$22)%,ユーザー別卸価格!P722+入力!$C$23),-入力!$C$24),IF(入力!$C$25=2,ROUNDUP(IF(入力!$C$21=1,ユーザー別卸価格!P722/(100-入力!$C$22)%,ユーザー別卸価格!P722+入力!$C$23),-入力!$C$24),ROUND(IF(入力!$C$21=1,ユーザー別卸価格!P722/(100-入力!$C$22)%,ユーザー別卸価格!P722+入力!$C$23),-入力!$C$24))),ユーザー別卸価格!P722))</f>
        <v/>
      </c>
      <c r="Q722" s="324">
        <f>'6桁'!Q722</f>
        <v>0</v>
      </c>
      <c r="V722" s="4"/>
      <c r="X722" s="4"/>
    </row>
    <row r="723" spans="2:27" ht="30" customHeight="1">
      <c r="B723" s="669"/>
      <c r="C723" s="674" t="s">
        <v>2104</v>
      </c>
      <c r="D723" s="675"/>
      <c r="E723" s="676"/>
      <c r="F723" s="12">
        <f>IF(ユーザー別卸価格!F723="","", IF(ISNUMBER(ユーザー別卸価格!F723),IF(入力!$C$25=1,ROUNDDOWN(IF(入力!$C$21=1,ユーザー別卸価格!F723/(100-入力!$C$22)%,ユーザー別卸価格!F723+入力!$C$23),-入力!$C$24),IF(入力!$C$25=2,ROUNDUP(IF(入力!$C$21=1,ユーザー別卸価格!F723/(100-入力!$C$22)%,ユーザー別卸価格!F723+入力!$C$23),-入力!$C$24),ROUND(IF(入力!$C$21=1,ユーザー別卸価格!F723/(100-入力!$C$22)%,ユーザー別卸価格!F723+入力!$C$23),-入力!$C$24))),ユーザー別卸価格!F723))</f>
        <v>12100</v>
      </c>
      <c r="G723" s="20">
        <f>'6桁'!G723</f>
        <v>0</v>
      </c>
      <c r="H723" s="12" t="str">
        <f>IF(ユーザー別卸価格!H723="","", IF(ISNUMBER(ユーザー別卸価格!H723),IF(入力!$C$25=1,ROUNDDOWN(IF(入力!$C$21=1,ユーザー別卸価格!H723/(100-入力!$C$22)%,ユーザー別卸価格!H723+入力!$C$23),-入力!$C$24),IF(入力!$C$25=2,ROUNDUP(IF(入力!$C$21=1,ユーザー別卸価格!H723/(100-入力!$C$22)%,ユーザー別卸価格!H723+入力!$C$23),-入力!$C$24),ROUND(IF(入力!$C$21=1,ユーザー別卸価格!H723/(100-入力!$C$22)%,ユーザー別卸価格!H723+入力!$C$23),-入力!$C$24))),ユーザー別卸価格!H723))</f>
        <v/>
      </c>
      <c r="I723" s="20">
        <f>'6桁'!I723</f>
        <v>0</v>
      </c>
      <c r="J723" s="12" t="str">
        <f>IF(ユーザー別卸価格!J723="","", IF(ISNUMBER(ユーザー別卸価格!J723),IF(入力!$C$25=1,ROUNDDOWN(IF(入力!$C$21=1,ユーザー別卸価格!J723/(100-入力!$C$22)%,ユーザー別卸価格!J723+入力!$C$23),-入力!$C$24),IF(入力!$C$25=2,ROUNDUP(IF(入力!$C$21=1,ユーザー別卸価格!J723/(100-入力!$C$22)%,ユーザー別卸価格!J723+入力!$C$23),-入力!$C$24),ROUND(IF(入力!$C$21=1,ユーザー別卸価格!J723/(100-入力!$C$22)%,ユーザー別卸価格!J723+入力!$C$23),-入力!$C$24))),ユーザー別卸価格!J723))</f>
        <v/>
      </c>
      <c r="K723" s="20">
        <f>'6桁'!K723</f>
        <v>0</v>
      </c>
      <c r="L723" s="12" t="str">
        <f>IF(ユーザー別卸価格!L723="","", IF(ISNUMBER(ユーザー別卸価格!L723),IF(入力!$C$25=1,ROUNDDOWN(IF(入力!$C$21=1,ユーザー別卸価格!L723/(100-入力!$C$22)%,ユーザー別卸価格!L723+入力!$C$23),-入力!$C$24),IF(入力!$C$25=2,ROUNDUP(IF(入力!$C$21=1,ユーザー別卸価格!L723/(100-入力!$C$22)%,ユーザー別卸価格!L723+入力!$C$23),-入力!$C$24),ROUND(IF(入力!$C$21=1,ユーザー別卸価格!L723/(100-入力!$C$22)%,ユーザー別卸価格!L723+入力!$C$23),-入力!$C$24))),ユーザー別卸価格!L723))</f>
        <v/>
      </c>
      <c r="M723" s="20">
        <f>'6桁'!M723</f>
        <v>0</v>
      </c>
      <c r="N723" s="12" t="str">
        <f>IF(ユーザー別卸価格!N723="","", IF(ISNUMBER(ユーザー別卸価格!N723),IF(入力!$C$25=1,ROUNDDOWN(IF(入力!$C$21=1,ユーザー別卸価格!N723/(100-入力!$C$22)%,ユーザー別卸価格!N723+入力!$C$23),-入力!$C$24),IF(入力!$C$25=2,ROUNDUP(IF(入力!$C$21=1,ユーザー別卸価格!N723/(100-入力!$C$22)%,ユーザー別卸価格!N723+入力!$C$23),-入力!$C$24),ROUND(IF(入力!$C$21=1,ユーザー別卸価格!N723/(100-入力!$C$22)%,ユーザー別卸価格!N723+入力!$C$23),-入力!$C$24))),ユーザー別卸価格!N723))</f>
        <v/>
      </c>
      <c r="O723" s="20">
        <f>'6桁'!O723</f>
        <v>0</v>
      </c>
      <c r="P723" s="14" t="str">
        <f>IF(ユーザー別卸価格!P723="","", IF(ISNUMBER(ユーザー別卸価格!P723),IF(入力!$C$25=1,ROUNDDOWN(IF(入力!$C$21=1,ユーザー別卸価格!P723/(100-入力!$C$22)%,ユーザー別卸価格!P723+入力!$C$23),-入力!$C$24),IF(入力!$C$25=2,ROUNDUP(IF(入力!$C$21=1,ユーザー別卸価格!P723/(100-入力!$C$22)%,ユーザー別卸価格!P723+入力!$C$23),-入力!$C$24),ROUND(IF(入力!$C$21=1,ユーザー別卸価格!P723/(100-入力!$C$22)%,ユーザー別卸価格!P723+入力!$C$23),-入力!$C$24))),ユーザー別卸価格!P723))</f>
        <v/>
      </c>
      <c r="Q723" s="324">
        <f>'6桁'!Q723</f>
        <v>0</v>
      </c>
      <c r="V723" s="4"/>
      <c r="X723" s="4"/>
    </row>
    <row r="724" spans="2:27" ht="30" customHeight="1">
      <c r="B724" s="669"/>
      <c r="C724" s="674" t="s">
        <v>2105</v>
      </c>
      <c r="D724" s="675"/>
      <c r="E724" s="676"/>
      <c r="F724" s="12">
        <f>IF(ユーザー別卸価格!F724="","", IF(ISNUMBER(ユーザー別卸価格!F724),IF(入力!$C$25=1,ROUNDDOWN(IF(入力!$C$21=1,ユーザー別卸価格!F724/(100-入力!$C$22)%,ユーザー別卸価格!F724+入力!$C$23),-入力!$C$24),IF(入力!$C$25=2,ROUNDUP(IF(入力!$C$21=1,ユーザー別卸価格!F724/(100-入力!$C$22)%,ユーザー別卸価格!F724+入力!$C$23),-入力!$C$24),ROUND(IF(入力!$C$21=1,ユーザー別卸価格!F724/(100-入力!$C$22)%,ユーザー別卸価格!F724+入力!$C$23),-入力!$C$24))),ユーザー別卸価格!F724))</f>
        <v>12700</v>
      </c>
      <c r="G724" s="20">
        <f>'6桁'!G724</f>
        <v>0</v>
      </c>
      <c r="H724" s="12" t="str">
        <f>IF(ユーザー別卸価格!H724="","", IF(ISNUMBER(ユーザー別卸価格!H724),IF(入力!$C$25=1,ROUNDDOWN(IF(入力!$C$21=1,ユーザー別卸価格!H724/(100-入力!$C$22)%,ユーザー別卸価格!H724+入力!$C$23),-入力!$C$24),IF(入力!$C$25=2,ROUNDUP(IF(入力!$C$21=1,ユーザー別卸価格!H724/(100-入力!$C$22)%,ユーザー別卸価格!H724+入力!$C$23),-入力!$C$24),ROUND(IF(入力!$C$21=1,ユーザー別卸価格!H724/(100-入力!$C$22)%,ユーザー別卸価格!H724+入力!$C$23),-入力!$C$24))),ユーザー別卸価格!H724))</f>
        <v/>
      </c>
      <c r="I724" s="20">
        <f>'6桁'!I724</f>
        <v>0</v>
      </c>
      <c r="J724" s="12" t="str">
        <f>IF(ユーザー別卸価格!J724="","", IF(ISNUMBER(ユーザー別卸価格!J724),IF(入力!$C$25=1,ROUNDDOWN(IF(入力!$C$21=1,ユーザー別卸価格!J724/(100-入力!$C$22)%,ユーザー別卸価格!J724+入力!$C$23),-入力!$C$24),IF(入力!$C$25=2,ROUNDUP(IF(入力!$C$21=1,ユーザー別卸価格!J724/(100-入力!$C$22)%,ユーザー別卸価格!J724+入力!$C$23),-入力!$C$24),ROUND(IF(入力!$C$21=1,ユーザー別卸価格!J724/(100-入力!$C$22)%,ユーザー別卸価格!J724+入力!$C$23),-入力!$C$24))),ユーザー別卸価格!J724))</f>
        <v/>
      </c>
      <c r="K724" s="20">
        <f>'6桁'!K724</f>
        <v>0</v>
      </c>
      <c r="L724" s="12" t="str">
        <f>IF(ユーザー別卸価格!L724="","", IF(ISNUMBER(ユーザー別卸価格!L724),IF(入力!$C$25=1,ROUNDDOWN(IF(入力!$C$21=1,ユーザー別卸価格!L724/(100-入力!$C$22)%,ユーザー別卸価格!L724+入力!$C$23),-入力!$C$24),IF(入力!$C$25=2,ROUNDUP(IF(入力!$C$21=1,ユーザー別卸価格!L724/(100-入力!$C$22)%,ユーザー別卸価格!L724+入力!$C$23),-入力!$C$24),ROUND(IF(入力!$C$21=1,ユーザー別卸価格!L724/(100-入力!$C$22)%,ユーザー別卸価格!L724+入力!$C$23),-入力!$C$24))),ユーザー別卸価格!L724))</f>
        <v/>
      </c>
      <c r="M724" s="20">
        <f>'6桁'!M724</f>
        <v>0</v>
      </c>
      <c r="N724" s="12" t="str">
        <f>IF(ユーザー別卸価格!N724="","", IF(ISNUMBER(ユーザー別卸価格!N724),IF(入力!$C$25=1,ROUNDDOWN(IF(入力!$C$21=1,ユーザー別卸価格!N724/(100-入力!$C$22)%,ユーザー別卸価格!N724+入力!$C$23),-入力!$C$24),IF(入力!$C$25=2,ROUNDUP(IF(入力!$C$21=1,ユーザー別卸価格!N724/(100-入力!$C$22)%,ユーザー別卸価格!N724+入力!$C$23),-入力!$C$24),ROUND(IF(入力!$C$21=1,ユーザー別卸価格!N724/(100-入力!$C$22)%,ユーザー別卸価格!N724+入力!$C$23),-入力!$C$24))),ユーザー別卸価格!N724))</f>
        <v/>
      </c>
      <c r="O724" s="20">
        <f>'6桁'!O724</f>
        <v>0</v>
      </c>
      <c r="P724" s="14" t="str">
        <f>IF(ユーザー別卸価格!P724="","", IF(ISNUMBER(ユーザー別卸価格!P724),IF(入力!$C$25=1,ROUNDDOWN(IF(入力!$C$21=1,ユーザー別卸価格!P724/(100-入力!$C$22)%,ユーザー別卸価格!P724+入力!$C$23),-入力!$C$24),IF(入力!$C$25=2,ROUNDUP(IF(入力!$C$21=1,ユーザー別卸価格!P724/(100-入力!$C$22)%,ユーザー別卸価格!P724+入力!$C$23),-入力!$C$24),ROUND(IF(入力!$C$21=1,ユーザー別卸価格!P724/(100-入力!$C$22)%,ユーザー別卸価格!P724+入力!$C$23),-入力!$C$24))),ユーザー別卸価格!P724))</f>
        <v/>
      </c>
      <c r="Q724" s="324">
        <f>'6桁'!Q724</f>
        <v>0</v>
      </c>
      <c r="V724" s="4"/>
      <c r="X724" s="4"/>
    </row>
    <row r="725" spans="2:27" ht="30" customHeight="1">
      <c r="B725" s="670"/>
      <c r="C725" s="677" t="s">
        <v>2106</v>
      </c>
      <c r="D725" s="678"/>
      <c r="E725" s="679"/>
      <c r="F725" s="100">
        <f>IF(ユーザー別卸価格!F725="","", IF(ISNUMBER(ユーザー別卸価格!F725),IF(入力!$C$25=1,ROUNDDOWN(IF(入力!$C$21=1,ユーザー別卸価格!F725/(100-入力!$C$22)%,ユーザー別卸価格!F725+入力!$C$23),-入力!$C$24),IF(入力!$C$25=2,ROUNDUP(IF(入力!$C$21=1,ユーザー別卸価格!F725/(100-入力!$C$22)%,ユーザー別卸価格!F725+入力!$C$23),-入力!$C$24),ROUND(IF(入力!$C$21=1,ユーザー別卸価格!F725/(100-入力!$C$22)%,ユーザー別卸価格!F725+入力!$C$23),-入力!$C$24))),ユーザー別卸価格!F725))</f>
        <v>14300</v>
      </c>
      <c r="G725" s="98">
        <f>'6桁'!G725</f>
        <v>0</v>
      </c>
      <c r="H725" s="100" t="str">
        <f>IF(ユーザー別卸価格!H725="","", IF(ISNUMBER(ユーザー別卸価格!H725),IF(入力!$C$25=1,ROUNDDOWN(IF(入力!$C$21=1,ユーザー別卸価格!H725/(100-入力!$C$22)%,ユーザー別卸価格!H725+入力!$C$23),-入力!$C$24),IF(入力!$C$25=2,ROUNDUP(IF(入力!$C$21=1,ユーザー別卸価格!H725/(100-入力!$C$22)%,ユーザー別卸価格!H725+入力!$C$23),-入力!$C$24),ROUND(IF(入力!$C$21=1,ユーザー別卸価格!H725/(100-入力!$C$22)%,ユーザー別卸価格!H725+入力!$C$23),-入力!$C$24))),ユーザー別卸価格!H725))</f>
        <v/>
      </c>
      <c r="I725" s="98">
        <f>'6桁'!I725</f>
        <v>0</v>
      </c>
      <c r="J725" s="100" t="str">
        <f>IF(ユーザー別卸価格!J725="","", IF(ISNUMBER(ユーザー別卸価格!J725),IF(入力!$C$25=1,ROUNDDOWN(IF(入力!$C$21=1,ユーザー別卸価格!J725/(100-入力!$C$22)%,ユーザー別卸価格!J725+入力!$C$23),-入力!$C$24),IF(入力!$C$25=2,ROUNDUP(IF(入力!$C$21=1,ユーザー別卸価格!J725/(100-入力!$C$22)%,ユーザー別卸価格!J725+入力!$C$23),-入力!$C$24),ROUND(IF(入力!$C$21=1,ユーザー別卸価格!J725/(100-入力!$C$22)%,ユーザー別卸価格!J725+入力!$C$23),-入力!$C$24))),ユーザー別卸価格!J725))</f>
        <v/>
      </c>
      <c r="K725" s="98">
        <f>'6桁'!K725</f>
        <v>0</v>
      </c>
      <c r="L725" s="100" t="str">
        <f>IF(ユーザー別卸価格!L725="","", IF(ISNUMBER(ユーザー別卸価格!L725),IF(入力!$C$25=1,ROUNDDOWN(IF(入力!$C$21=1,ユーザー別卸価格!L725/(100-入力!$C$22)%,ユーザー別卸価格!L725+入力!$C$23),-入力!$C$24),IF(入力!$C$25=2,ROUNDUP(IF(入力!$C$21=1,ユーザー別卸価格!L725/(100-入力!$C$22)%,ユーザー別卸価格!L725+入力!$C$23),-入力!$C$24),ROUND(IF(入力!$C$21=1,ユーザー別卸価格!L725/(100-入力!$C$22)%,ユーザー別卸価格!L725+入力!$C$23),-入力!$C$24))),ユーザー別卸価格!L725))</f>
        <v/>
      </c>
      <c r="M725" s="98">
        <f>'6桁'!M725</f>
        <v>0</v>
      </c>
      <c r="N725" s="100" t="str">
        <f>IF(ユーザー別卸価格!N725="","", IF(ISNUMBER(ユーザー別卸価格!N725),IF(入力!$C$25=1,ROUNDDOWN(IF(入力!$C$21=1,ユーザー別卸価格!N725/(100-入力!$C$22)%,ユーザー別卸価格!N725+入力!$C$23),-入力!$C$24),IF(入力!$C$25=2,ROUNDUP(IF(入力!$C$21=1,ユーザー別卸価格!N725/(100-入力!$C$22)%,ユーザー別卸価格!N725+入力!$C$23),-入力!$C$24),ROUND(IF(入力!$C$21=1,ユーザー別卸価格!N725/(100-入力!$C$22)%,ユーザー別卸価格!N725+入力!$C$23),-入力!$C$24))),ユーザー別卸価格!N725))</f>
        <v/>
      </c>
      <c r="O725" s="98">
        <f>'6桁'!O725</f>
        <v>0</v>
      </c>
      <c r="P725" s="154" t="str">
        <f>IF(ユーザー別卸価格!P725="","", IF(ISNUMBER(ユーザー別卸価格!P725),IF(入力!$C$25=1,ROUNDDOWN(IF(入力!$C$21=1,ユーザー別卸価格!P725/(100-入力!$C$22)%,ユーザー別卸価格!P725+入力!$C$23),-入力!$C$24),IF(入力!$C$25=2,ROUNDUP(IF(入力!$C$21=1,ユーザー別卸価格!P725/(100-入力!$C$22)%,ユーザー別卸価格!P725+入力!$C$23),-入力!$C$24),ROUND(IF(入力!$C$21=1,ユーザー別卸価格!P725/(100-入力!$C$22)%,ユーザー別卸価格!P725+入力!$C$23),-入力!$C$24))),ユーザー別卸価格!P725))</f>
        <v/>
      </c>
      <c r="Q725" s="333">
        <f>'6桁'!Q725</f>
        <v>0</v>
      </c>
      <c r="V725" s="4"/>
      <c r="X725" s="4"/>
    </row>
    <row r="726" spans="2:27" ht="30" customHeight="1">
      <c r="B726" s="668">
        <v>12</v>
      </c>
      <c r="C726" s="671" t="s">
        <v>2107</v>
      </c>
      <c r="D726" s="672"/>
      <c r="E726" s="673"/>
      <c r="F726" s="289">
        <f>IF(ユーザー別卸価格!F726="","", IF(ISNUMBER(ユーザー別卸価格!F726),IF(入力!$C$25=1,ROUNDDOWN(IF(入力!$C$21=1,ユーザー別卸価格!F726/(100-入力!$C$22)%,ユーザー別卸価格!F726+入力!$C$23),-入力!$C$24),IF(入力!$C$25=2,ROUNDUP(IF(入力!$C$21=1,ユーザー別卸価格!F726/(100-入力!$C$22)%,ユーザー別卸価格!F726+入力!$C$23),-入力!$C$24),ROUND(IF(入力!$C$21=1,ユーザー別卸価格!F726/(100-入力!$C$22)%,ユーザー別卸価格!F726+入力!$C$23),-入力!$C$24))),ユーザー別卸価格!F726))</f>
        <v>8400</v>
      </c>
      <c r="G726" s="237" t="str">
        <f>'6桁'!G726</f>
        <v>◎</v>
      </c>
      <c r="H726" s="289">
        <f>IF(ユーザー別卸価格!H726="","", IF(ISNUMBER(ユーザー別卸価格!H726),IF(入力!$C$25=1,ROUNDDOWN(IF(入力!$C$21=1,ユーザー別卸価格!H726/(100-入力!$C$22)%,ユーザー別卸価格!H726+入力!$C$23),-入力!$C$24),IF(入力!$C$25=2,ROUNDUP(IF(入力!$C$21=1,ユーザー別卸価格!H726/(100-入力!$C$22)%,ユーザー別卸価格!H726+入力!$C$23),-入力!$C$24),ROUND(IF(入力!$C$21=1,ユーザー別卸価格!H726/(100-入力!$C$22)%,ユーザー別卸価格!H726+入力!$C$23),-入力!$C$24))),ユーザー別卸価格!H726))</f>
        <v>10300</v>
      </c>
      <c r="I726" s="237">
        <f>'6桁'!I726</f>
        <v>0</v>
      </c>
      <c r="J726" s="289" t="str">
        <f>IF(ユーザー別卸価格!J726="","", IF(ISNUMBER(ユーザー別卸価格!J726),IF(入力!$C$25=1,ROUNDDOWN(IF(入力!$C$21=1,ユーザー別卸価格!J726/(100-入力!$C$22)%,ユーザー別卸価格!J726+入力!$C$23),-入力!$C$24),IF(入力!$C$25=2,ROUNDUP(IF(入力!$C$21=1,ユーザー別卸価格!J726/(100-入力!$C$22)%,ユーザー別卸価格!J726+入力!$C$23),-入力!$C$24),ROUND(IF(入力!$C$21=1,ユーザー別卸価格!J726/(100-入力!$C$22)%,ユーザー別卸価格!J726+入力!$C$23),-入力!$C$24))),ユーザー別卸価格!J726))</f>
        <v/>
      </c>
      <c r="K726" s="237">
        <f>'6桁'!K726</f>
        <v>0</v>
      </c>
      <c r="L726" s="289" t="str">
        <f>IF(ユーザー別卸価格!L726="","", IF(ISNUMBER(ユーザー別卸価格!L726),IF(入力!$C$25=1,ROUNDDOWN(IF(入力!$C$21=1,ユーザー別卸価格!L726/(100-入力!$C$22)%,ユーザー別卸価格!L726+入力!$C$23),-入力!$C$24),IF(入力!$C$25=2,ROUNDUP(IF(入力!$C$21=1,ユーザー別卸価格!L726/(100-入力!$C$22)%,ユーザー別卸価格!L726+入力!$C$23),-入力!$C$24),ROUND(IF(入力!$C$21=1,ユーザー別卸価格!L726/(100-入力!$C$22)%,ユーザー別卸価格!L726+入力!$C$23),-入力!$C$24))),ユーザー別卸価格!L726))</f>
        <v/>
      </c>
      <c r="M726" s="237">
        <f>'6桁'!M726</f>
        <v>0</v>
      </c>
      <c r="N726" s="289" t="str">
        <f>IF(ユーザー別卸価格!N726="","", IF(ISNUMBER(ユーザー別卸価格!N726),IF(入力!$C$25=1,ROUNDDOWN(IF(入力!$C$21=1,ユーザー別卸価格!N726/(100-入力!$C$22)%,ユーザー別卸価格!N726+入力!$C$23),-入力!$C$24),IF(入力!$C$25=2,ROUNDUP(IF(入力!$C$21=1,ユーザー別卸価格!N726/(100-入力!$C$22)%,ユーザー別卸価格!N726+入力!$C$23),-入力!$C$24),ROUND(IF(入力!$C$21=1,ユーザー別卸価格!N726/(100-入力!$C$22)%,ユーザー別卸価格!N726+入力!$C$23),-入力!$C$24))),ユーザー別卸価格!N726))</f>
        <v/>
      </c>
      <c r="O726" s="237">
        <f>'6桁'!O726</f>
        <v>0</v>
      </c>
      <c r="P726" s="320" t="str">
        <f>IF(ユーザー別卸価格!P726="","", IF(ISNUMBER(ユーザー別卸価格!P726),IF(入力!$C$25=1,ROUNDDOWN(IF(入力!$C$21=1,ユーザー別卸価格!P726/(100-入力!$C$22)%,ユーザー別卸価格!P726+入力!$C$23),-入力!$C$24),IF(入力!$C$25=2,ROUNDUP(IF(入力!$C$21=1,ユーザー別卸価格!P726/(100-入力!$C$22)%,ユーザー別卸価格!P726+入力!$C$23),-入力!$C$24),ROUND(IF(入力!$C$21=1,ユーザー別卸価格!P726/(100-入力!$C$22)%,ユーザー別卸価格!P726+入力!$C$23),-入力!$C$24))),ユーザー別卸価格!P726))</f>
        <v/>
      </c>
      <c r="Q726" s="332">
        <f>'6桁'!Q726</f>
        <v>0</v>
      </c>
      <c r="V726" s="4"/>
      <c r="X726" s="4"/>
    </row>
    <row r="727" spans="2:27" ht="30" customHeight="1">
      <c r="B727" s="669"/>
      <c r="C727" s="674" t="s">
        <v>2108</v>
      </c>
      <c r="D727" s="675"/>
      <c r="E727" s="676"/>
      <c r="F727" s="12">
        <f>IF(ユーザー別卸価格!F727="","", IF(ISNUMBER(ユーザー別卸価格!F727),IF(入力!$C$25=1,ROUNDDOWN(IF(入力!$C$21=1,ユーザー別卸価格!F727/(100-入力!$C$22)%,ユーザー別卸価格!F727+入力!$C$23),-入力!$C$24),IF(入力!$C$25=2,ROUNDUP(IF(入力!$C$21=1,ユーザー別卸価格!F727/(100-入力!$C$22)%,ユーザー別卸価格!F727+入力!$C$23),-入力!$C$24),ROUND(IF(入力!$C$21=1,ユーザー別卸価格!F727/(100-入力!$C$22)%,ユーザー別卸価格!F727+入力!$C$23),-入力!$C$24))),ユーザー別卸価格!F727))</f>
        <v>9700</v>
      </c>
      <c r="G727" s="20" t="str">
        <f>'6桁'!G727</f>
        <v>◎</v>
      </c>
      <c r="H727" s="12" t="str">
        <f>IF(ユーザー別卸価格!H727="","", IF(ISNUMBER(ユーザー別卸価格!H727),IF(入力!$C$25=1,ROUNDDOWN(IF(入力!$C$21=1,ユーザー別卸価格!H727/(100-入力!$C$22)%,ユーザー別卸価格!H727+入力!$C$23),-入力!$C$24),IF(入力!$C$25=2,ROUNDUP(IF(入力!$C$21=1,ユーザー別卸価格!H727/(100-入力!$C$22)%,ユーザー別卸価格!H727+入力!$C$23),-入力!$C$24),ROUND(IF(入力!$C$21=1,ユーザー別卸価格!H727/(100-入力!$C$22)%,ユーザー別卸価格!H727+入力!$C$23),-入力!$C$24))),ユーザー別卸価格!H727))</f>
        <v/>
      </c>
      <c r="I727" s="20">
        <f>'6桁'!I727</f>
        <v>0</v>
      </c>
      <c r="J727" s="12" t="str">
        <f>IF(ユーザー別卸価格!J727="","", IF(ISNUMBER(ユーザー別卸価格!J727),IF(入力!$C$25=1,ROUNDDOWN(IF(入力!$C$21=1,ユーザー別卸価格!J727/(100-入力!$C$22)%,ユーザー別卸価格!J727+入力!$C$23),-入力!$C$24),IF(入力!$C$25=2,ROUNDUP(IF(入力!$C$21=1,ユーザー別卸価格!J727/(100-入力!$C$22)%,ユーザー別卸価格!J727+入力!$C$23),-入力!$C$24),ROUND(IF(入力!$C$21=1,ユーザー別卸価格!J727/(100-入力!$C$22)%,ユーザー別卸価格!J727+入力!$C$23),-入力!$C$24))),ユーザー別卸価格!J727))</f>
        <v/>
      </c>
      <c r="K727" s="20">
        <f>'6桁'!K727</f>
        <v>0</v>
      </c>
      <c r="L727" s="12" t="str">
        <f>IF(ユーザー別卸価格!L727="","", IF(ISNUMBER(ユーザー別卸価格!L727),IF(入力!$C$25=1,ROUNDDOWN(IF(入力!$C$21=1,ユーザー別卸価格!L727/(100-入力!$C$22)%,ユーザー別卸価格!L727+入力!$C$23),-入力!$C$24),IF(入力!$C$25=2,ROUNDUP(IF(入力!$C$21=1,ユーザー別卸価格!L727/(100-入力!$C$22)%,ユーザー別卸価格!L727+入力!$C$23),-入力!$C$24),ROUND(IF(入力!$C$21=1,ユーザー別卸価格!L727/(100-入力!$C$22)%,ユーザー別卸価格!L727+入力!$C$23),-入力!$C$24))),ユーザー別卸価格!L727))</f>
        <v/>
      </c>
      <c r="M727" s="20">
        <f>'6桁'!M727</f>
        <v>0</v>
      </c>
      <c r="N727" s="12" t="str">
        <f>IF(ユーザー別卸価格!N727="","", IF(ISNUMBER(ユーザー別卸価格!N727),IF(入力!$C$25=1,ROUNDDOWN(IF(入力!$C$21=1,ユーザー別卸価格!N727/(100-入力!$C$22)%,ユーザー別卸価格!N727+入力!$C$23),-入力!$C$24),IF(入力!$C$25=2,ROUNDUP(IF(入力!$C$21=1,ユーザー別卸価格!N727/(100-入力!$C$22)%,ユーザー別卸価格!N727+入力!$C$23),-入力!$C$24),ROUND(IF(入力!$C$21=1,ユーザー別卸価格!N727/(100-入力!$C$22)%,ユーザー別卸価格!N727+入力!$C$23),-入力!$C$24))),ユーザー別卸価格!N727))</f>
        <v/>
      </c>
      <c r="O727" s="20">
        <f>'6桁'!O727</f>
        <v>0</v>
      </c>
      <c r="P727" s="14" t="str">
        <f>IF(ユーザー別卸価格!P727="","", IF(ISNUMBER(ユーザー別卸価格!P727),IF(入力!$C$25=1,ROUNDDOWN(IF(入力!$C$21=1,ユーザー別卸価格!P727/(100-入力!$C$22)%,ユーザー別卸価格!P727+入力!$C$23),-入力!$C$24),IF(入力!$C$25=2,ROUNDUP(IF(入力!$C$21=1,ユーザー別卸価格!P727/(100-入力!$C$22)%,ユーザー別卸価格!P727+入力!$C$23),-入力!$C$24),ROUND(IF(入力!$C$21=1,ユーザー別卸価格!P727/(100-入力!$C$22)%,ユーザー別卸価格!P727+入力!$C$23),-入力!$C$24))),ユーザー別卸価格!P727))</f>
        <v/>
      </c>
      <c r="Q727" s="324">
        <f>'6桁'!Q727</f>
        <v>0</v>
      </c>
      <c r="V727" s="4"/>
      <c r="X727" s="4"/>
    </row>
    <row r="728" spans="2:27" ht="30" customHeight="1">
      <c r="B728" s="669"/>
      <c r="C728" s="674" t="s">
        <v>2109</v>
      </c>
      <c r="D728" s="675"/>
      <c r="E728" s="676"/>
      <c r="F728" s="12">
        <f>IF(ユーザー別卸価格!F728="","", IF(ISNUMBER(ユーザー別卸価格!F728),IF(入力!$C$25=1,ROUNDDOWN(IF(入力!$C$21=1,ユーザー別卸価格!F728/(100-入力!$C$22)%,ユーザー別卸価格!F728+入力!$C$23),-入力!$C$24),IF(入力!$C$25=2,ROUNDUP(IF(入力!$C$21=1,ユーザー別卸価格!F728/(100-入力!$C$22)%,ユーザー別卸価格!F728+入力!$C$23),-入力!$C$24),ROUND(IF(入力!$C$21=1,ユーザー別卸価格!F728/(100-入力!$C$22)%,ユーザー別卸価格!F728+入力!$C$23),-入力!$C$24))),ユーザー別卸価格!F728))</f>
        <v>8400</v>
      </c>
      <c r="G728" s="20" t="str">
        <f>'6桁'!G728</f>
        <v>※</v>
      </c>
      <c r="H728" s="12" t="str">
        <f>IF(ユーザー別卸価格!H728="","", IF(ISNUMBER(ユーザー別卸価格!H728),IF(入力!$C$25=1,ROUNDDOWN(IF(入力!$C$21=1,ユーザー別卸価格!H728/(100-入力!$C$22)%,ユーザー別卸価格!H728+入力!$C$23),-入力!$C$24),IF(入力!$C$25=2,ROUNDUP(IF(入力!$C$21=1,ユーザー別卸価格!H728/(100-入力!$C$22)%,ユーザー別卸価格!H728+入力!$C$23),-入力!$C$24),ROUND(IF(入力!$C$21=1,ユーザー別卸価格!H728/(100-入力!$C$22)%,ユーザー別卸価格!H728+入力!$C$23),-入力!$C$24))),ユーザー別卸価格!H728))</f>
        <v/>
      </c>
      <c r="I728" s="20">
        <f>'6桁'!I728</f>
        <v>0</v>
      </c>
      <c r="J728" s="12" t="str">
        <f>IF(ユーザー別卸価格!J728="","", IF(ISNUMBER(ユーザー別卸価格!J728),IF(入力!$C$25=1,ROUNDDOWN(IF(入力!$C$21=1,ユーザー別卸価格!J728/(100-入力!$C$22)%,ユーザー別卸価格!J728+入力!$C$23),-入力!$C$24),IF(入力!$C$25=2,ROUNDUP(IF(入力!$C$21=1,ユーザー別卸価格!J728/(100-入力!$C$22)%,ユーザー別卸価格!J728+入力!$C$23),-入力!$C$24),ROUND(IF(入力!$C$21=1,ユーザー別卸価格!J728/(100-入力!$C$22)%,ユーザー別卸価格!J728+入力!$C$23),-入力!$C$24))),ユーザー別卸価格!J728))</f>
        <v/>
      </c>
      <c r="K728" s="20">
        <f>'6桁'!K728</f>
        <v>0</v>
      </c>
      <c r="L728" s="12" t="str">
        <f>IF(ユーザー別卸価格!L728="","", IF(ISNUMBER(ユーザー別卸価格!L728),IF(入力!$C$25=1,ROUNDDOWN(IF(入力!$C$21=1,ユーザー別卸価格!L728/(100-入力!$C$22)%,ユーザー別卸価格!L728+入力!$C$23),-入力!$C$24),IF(入力!$C$25=2,ROUNDUP(IF(入力!$C$21=1,ユーザー別卸価格!L728/(100-入力!$C$22)%,ユーザー別卸価格!L728+入力!$C$23),-入力!$C$24),ROUND(IF(入力!$C$21=1,ユーザー別卸価格!L728/(100-入力!$C$22)%,ユーザー別卸価格!L728+入力!$C$23),-入力!$C$24))),ユーザー別卸価格!L728))</f>
        <v/>
      </c>
      <c r="M728" s="20">
        <f>'6桁'!M728</f>
        <v>0</v>
      </c>
      <c r="N728" s="12" t="str">
        <f>IF(ユーザー別卸価格!N728="","", IF(ISNUMBER(ユーザー別卸価格!N728),IF(入力!$C$25=1,ROUNDDOWN(IF(入力!$C$21=1,ユーザー別卸価格!N728/(100-入力!$C$22)%,ユーザー別卸価格!N728+入力!$C$23),-入力!$C$24),IF(入力!$C$25=2,ROUNDUP(IF(入力!$C$21=1,ユーザー別卸価格!N728/(100-入力!$C$22)%,ユーザー別卸価格!N728+入力!$C$23),-入力!$C$24),ROUND(IF(入力!$C$21=1,ユーザー別卸価格!N728/(100-入力!$C$22)%,ユーザー別卸価格!N728+入力!$C$23),-入力!$C$24))),ユーザー別卸価格!N728))</f>
        <v/>
      </c>
      <c r="O728" s="20">
        <f>'6桁'!O728</f>
        <v>0</v>
      </c>
      <c r="P728" s="14" t="str">
        <f>IF(ユーザー別卸価格!P728="","", IF(ISNUMBER(ユーザー別卸価格!P728),IF(入力!$C$25=1,ROUNDDOWN(IF(入力!$C$21=1,ユーザー別卸価格!P728/(100-入力!$C$22)%,ユーザー別卸価格!P728+入力!$C$23),-入力!$C$24),IF(入力!$C$25=2,ROUNDUP(IF(入力!$C$21=1,ユーザー別卸価格!P728/(100-入力!$C$22)%,ユーザー別卸価格!P728+入力!$C$23),-入力!$C$24),ROUND(IF(入力!$C$21=1,ユーザー別卸価格!P728/(100-入力!$C$22)%,ユーザー別卸価格!P728+入力!$C$23),-入力!$C$24))),ユーザー別卸価格!P728))</f>
        <v/>
      </c>
      <c r="Q728" s="324">
        <f>'6桁'!Q728</f>
        <v>0</v>
      </c>
      <c r="V728" s="4"/>
      <c r="X728" s="4"/>
    </row>
    <row r="729" spans="2:27" ht="30" customHeight="1">
      <c r="B729" s="669"/>
      <c r="C729" s="674" t="s">
        <v>2110</v>
      </c>
      <c r="D729" s="675"/>
      <c r="E729" s="676"/>
      <c r="F729" s="12">
        <f>IF(ユーザー別卸価格!F729="","", IF(ISNUMBER(ユーザー別卸価格!F729),IF(入力!$C$25=1,ROUNDDOWN(IF(入力!$C$21=1,ユーザー別卸価格!F729/(100-入力!$C$22)%,ユーザー別卸価格!F729+入力!$C$23),-入力!$C$24),IF(入力!$C$25=2,ROUNDUP(IF(入力!$C$21=1,ユーザー別卸価格!F729/(100-入力!$C$22)%,ユーザー別卸価格!F729+入力!$C$23),-入力!$C$24),ROUND(IF(入力!$C$21=1,ユーザー別卸価格!F729/(100-入力!$C$22)%,ユーザー別卸価格!F729+入力!$C$23),-入力!$C$24))),ユーザー別卸価格!F729))</f>
        <v>9700</v>
      </c>
      <c r="G729" s="20">
        <f>'6桁'!G729</f>
        <v>0</v>
      </c>
      <c r="H729" s="12" t="str">
        <f>IF(ユーザー別卸価格!H729="","", IF(ISNUMBER(ユーザー別卸価格!H729),IF(入力!$C$25=1,ROUNDDOWN(IF(入力!$C$21=1,ユーザー別卸価格!H729/(100-入力!$C$22)%,ユーザー別卸価格!H729+入力!$C$23),-入力!$C$24),IF(入力!$C$25=2,ROUNDUP(IF(入力!$C$21=1,ユーザー別卸価格!H729/(100-入力!$C$22)%,ユーザー別卸価格!H729+入力!$C$23),-入力!$C$24),ROUND(IF(入力!$C$21=1,ユーザー別卸価格!H729/(100-入力!$C$22)%,ユーザー別卸価格!H729+入力!$C$23),-入力!$C$24))),ユーザー別卸価格!H729))</f>
        <v/>
      </c>
      <c r="I729" s="20">
        <f>'6桁'!I729</f>
        <v>0</v>
      </c>
      <c r="J729" s="12" t="str">
        <f>IF(ユーザー別卸価格!J729="","", IF(ISNUMBER(ユーザー別卸価格!J729),IF(入力!$C$25=1,ROUNDDOWN(IF(入力!$C$21=1,ユーザー別卸価格!J729/(100-入力!$C$22)%,ユーザー別卸価格!J729+入力!$C$23),-入力!$C$24),IF(入力!$C$25=2,ROUNDUP(IF(入力!$C$21=1,ユーザー別卸価格!J729/(100-入力!$C$22)%,ユーザー別卸価格!J729+入力!$C$23),-入力!$C$24),ROUND(IF(入力!$C$21=1,ユーザー別卸価格!J729/(100-入力!$C$22)%,ユーザー別卸価格!J729+入力!$C$23),-入力!$C$24))),ユーザー別卸価格!J729))</f>
        <v/>
      </c>
      <c r="K729" s="20">
        <f>'6桁'!K729</f>
        <v>0</v>
      </c>
      <c r="L729" s="12" t="str">
        <f>IF(ユーザー別卸価格!L729="","", IF(ISNUMBER(ユーザー別卸価格!L729),IF(入力!$C$25=1,ROUNDDOWN(IF(入力!$C$21=1,ユーザー別卸価格!L729/(100-入力!$C$22)%,ユーザー別卸価格!L729+入力!$C$23),-入力!$C$24),IF(入力!$C$25=2,ROUNDUP(IF(入力!$C$21=1,ユーザー別卸価格!L729/(100-入力!$C$22)%,ユーザー別卸価格!L729+入力!$C$23),-入力!$C$24),ROUND(IF(入力!$C$21=1,ユーザー別卸価格!L729/(100-入力!$C$22)%,ユーザー別卸価格!L729+入力!$C$23),-入力!$C$24))),ユーザー別卸価格!L729))</f>
        <v/>
      </c>
      <c r="M729" s="20">
        <f>'6桁'!M729</f>
        <v>0</v>
      </c>
      <c r="N729" s="12" t="str">
        <f>IF(ユーザー別卸価格!N729="","", IF(ISNUMBER(ユーザー別卸価格!N729),IF(入力!$C$25=1,ROUNDDOWN(IF(入力!$C$21=1,ユーザー別卸価格!N729/(100-入力!$C$22)%,ユーザー別卸価格!N729+入力!$C$23),-入力!$C$24),IF(入力!$C$25=2,ROUNDUP(IF(入力!$C$21=1,ユーザー別卸価格!N729/(100-入力!$C$22)%,ユーザー別卸価格!N729+入力!$C$23),-入力!$C$24),ROUND(IF(入力!$C$21=1,ユーザー別卸価格!N729/(100-入力!$C$22)%,ユーザー別卸価格!N729+入力!$C$23),-入力!$C$24))),ユーザー別卸価格!N729))</f>
        <v/>
      </c>
      <c r="O729" s="20">
        <f>'6桁'!O729</f>
        <v>0</v>
      </c>
      <c r="P729" s="14" t="str">
        <f>IF(ユーザー別卸価格!P729="","", IF(ISNUMBER(ユーザー別卸価格!P729),IF(入力!$C$25=1,ROUNDDOWN(IF(入力!$C$21=1,ユーザー別卸価格!P729/(100-入力!$C$22)%,ユーザー別卸価格!P729+入力!$C$23),-入力!$C$24),IF(入力!$C$25=2,ROUNDUP(IF(入力!$C$21=1,ユーザー別卸価格!P729/(100-入力!$C$22)%,ユーザー別卸価格!P729+入力!$C$23),-入力!$C$24),ROUND(IF(入力!$C$21=1,ユーザー別卸価格!P729/(100-入力!$C$22)%,ユーザー別卸価格!P729+入力!$C$23),-入力!$C$24))),ユーザー別卸価格!P729))</f>
        <v/>
      </c>
      <c r="Q729" s="324">
        <f>'6桁'!Q729</f>
        <v>0</v>
      </c>
      <c r="V729" s="4"/>
      <c r="X729" s="4"/>
    </row>
    <row r="730" spans="2:27" ht="30" customHeight="1">
      <c r="B730" s="669"/>
      <c r="C730" s="674" t="s">
        <v>2111</v>
      </c>
      <c r="D730" s="675"/>
      <c r="E730" s="676"/>
      <c r="F730" s="12">
        <f>IF(ユーザー別卸価格!F730="","", IF(ISNUMBER(ユーザー別卸価格!F730),IF(入力!$C$25=1,ROUNDDOWN(IF(入力!$C$21=1,ユーザー別卸価格!F730/(100-入力!$C$22)%,ユーザー別卸価格!F730+入力!$C$23),-入力!$C$24),IF(入力!$C$25=2,ROUNDUP(IF(入力!$C$21=1,ユーザー別卸価格!F730/(100-入力!$C$22)%,ユーザー別卸価格!F730+入力!$C$23),-入力!$C$24),ROUND(IF(入力!$C$21=1,ユーザー別卸価格!F730/(100-入力!$C$22)%,ユーザー別卸価格!F730+入力!$C$23),-入力!$C$24))),ユーザー別卸価格!F730))</f>
        <v>10500</v>
      </c>
      <c r="G730" s="20">
        <f>'6桁'!G730</f>
        <v>0</v>
      </c>
      <c r="H730" s="12" t="str">
        <f>IF(ユーザー別卸価格!H730="","", IF(ISNUMBER(ユーザー別卸価格!H730),IF(入力!$C$25=1,ROUNDDOWN(IF(入力!$C$21=1,ユーザー別卸価格!H730/(100-入力!$C$22)%,ユーザー別卸価格!H730+入力!$C$23),-入力!$C$24),IF(入力!$C$25=2,ROUNDUP(IF(入力!$C$21=1,ユーザー別卸価格!H730/(100-入力!$C$22)%,ユーザー別卸価格!H730+入力!$C$23),-入力!$C$24),ROUND(IF(入力!$C$21=1,ユーザー別卸価格!H730/(100-入力!$C$22)%,ユーザー別卸価格!H730+入力!$C$23),-入力!$C$24))),ユーザー別卸価格!H730))</f>
        <v/>
      </c>
      <c r="I730" s="20">
        <f>'6桁'!I730</f>
        <v>0</v>
      </c>
      <c r="J730" s="12" t="str">
        <f>IF(ユーザー別卸価格!J730="","", IF(ISNUMBER(ユーザー別卸価格!J730),IF(入力!$C$25=1,ROUNDDOWN(IF(入力!$C$21=1,ユーザー別卸価格!J730/(100-入力!$C$22)%,ユーザー別卸価格!J730+入力!$C$23),-入力!$C$24),IF(入力!$C$25=2,ROUNDUP(IF(入力!$C$21=1,ユーザー別卸価格!J730/(100-入力!$C$22)%,ユーザー別卸価格!J730+入力!$C$23),-入力!$C$24),ROUND(IF(入力!$C$21=1,ユーザー別卸価格!J730/(100-入力!$C$22)%,ユーザー別卸価格!J730+入力!$C$23),-入力!$C$24))),ユーザー別卸価格!J730))</f>
        <v/>
      </c>
      <c r="K730" s="20">
        <f>'6桁'!K730</f>
        <v>0</v>
      </c>
      <c r="L730" s="12" t="str">
        <f>IF(ユーザー別卸価格!L730="","", IF(ISNUMBER(ユーザー別卸価格!L730),IF(入力!$C$25=1,ROUNDDOWN(IF(入力!$C$21=1,ユーザー別卸価格!L730/(100-入力!$C$22)%,ユーザー別卸価格!L730+入力!$C$23),-入力!$C$24),IF(入力!$C$25=2,ROUNDUP(IF(入力!$C$21=1,ユーザー別卸価格!L730/(100-入力!$C$22)%,ユーザー別卸価格!L730+入力!$C$23),-入力!$C$24),ROUND(IF(入力!$C$21=1,ユーザー別卸価格!L730/(100-入力!$C$22)%,ユーザー別卸価格!L730+入力!$C$23),-入力!$C$24))),ユーザー別卸価格!L730))</f>
        <v/>
      </c>
      <c r="M730" s="20">
        <f>'6桁'!M730</f>
        <v>0</v>
      </c>
      <c r="N730" s="12" t="str">
        <f>IF(ユーザー別卸価格!N730="","", IF(ISNUMBER(ユーザー別卸価格!N730),IF(入力!$C$25=1,ROUNDDOWN(IF(入力!$C$21=1,ユーザー別卸価格!N730/(100-入力!$C$22)%,ユーザー別卸価格!N730+入力!$C$23),-入力!$C$24),IF(入力!$C$25=2,ROUNDUP(IF(入力!$C$21=1,ユーザー別卸価格!N730/(100-入力!$C$22)%,ユーザー別卸価格!N730+入力!$C$23),-入力!$C$24),ROUND(IF(入力!$C$21=1,ユーザー別卸価格!N730/(100-入力!$C$22)%,ユーザー別卸価格!N730+入力!$C$23),-入力!$C$24))),ユーザー別卸価格!N730))</f>
        <v/>
      </c>
      <c r="O730" s="20">
        <f>'6桁'!O730</f>
        <v>0</v>
      </c>
      <c r="P730" s="14" t="str">
        <f>IF(ユーザー別卸価格!P730="","", IF(ISNUMBER(ユーザー別卸価格!P730),IF(入力!$C$25=1,ROUNDDOWN(IF(入力!$C$21=1,ユーザー別卸価格!P730/(100-入力!$C$22)%,ユーザー別卸価格!P730+入力!$C$23),-入力!$C$24),IF(入力!$C$25=2,ROUNDUP(IF(入力!$C$21=1,ユーザー別卸価格!P730/(100-入力!$C$22)%,ユーザー別卸価格!P730+入力!$C$23),-入力!$C$24),ROUND(IF(入力!$C$21=1,ユーザー別卸価格!P730/(100-入力!$C$22)%,ユーザー別卸価格!P730+入力!$C$23),-入力!$C$24))),ユーザー別卸価格!P730))</f>
        <v/>
      </c>
      <c r="Q730" s="324">
        <f>'6桁'!Q730</f>
        <v>0</v>
      </c>
      <c r="V730" s="4"/>
      <c r="X730" s="4"/>
    </row>
    <row r="731" spans="2:27" ht="30" customHeight="1">
      <c r="B731" s="670"/>
      <c r="C731" s="677" t="s">
        <v>2112</v>
      </c>
      <c r="D731" s="678"/>
      <c r="E731" s="679"/>
      <c r="F731" s="100">
        <f>IF(ユーザー別卸価格!F731="","", IF(ISNUMBER(ユーザー別卸価格!F731),IF(入力!$C$25=1,ROUNDDOWN(IF(入力!$C$21=1,ユーザー別卸価格!F731/(100-入力!$C$22)%,ユーザー別卸価格!F731+入力!$C$23),-入力!$C$24),IF(入力!$C$25=2,ROUNDUP(IF(入力!$C$21=1,ユーザー別卸価格!F731/(100-入力!$C$22)%,ユーザー別卸価格!F731+入力!$C$23),-入力!$C$24),ROUND(IF(入力!$C$21=1,ユーザー別卸価格!F731/(100-入力!$C$22)%,ユーザー別卸価格!F731+入力!$C$23),-入力!$C$24))),ユーザー別卸価格!F731))</f>
        <v>11000</v>
      </c>
      <c r="G731" s="98">
        <f>'6桁'!G731</f>
        <v>0</v>
      </c>
      <c r="H731" s="100" t="str">
        <f>IF(ユーザー別卸価格!H731="","", IF(ISNUMBER(ユーザー別卸価格!H731),IF(入力!$C$25=1,ROUNDDOWN(IF(入力!$C$21=1,ユーザー別卸価格!H731/(100-入力!$C$22)%,ユーザー別卸価格!H731+入力!$C$23),-入力!$C$24),IF(入力!$C$25=2,ROUNDUP(IF(入力!$C$21=1,ユーザー別卸価格!H731/(100-入力!$C$22)%,ユーザー別卸価格!H731+入力!$C$23),-入力!$C$24),ROUND(IF(入力!$C$21=1,ユーザー別卸価格!H731/(100-入力!$C$22)%,ユーザー別卸価格!H731+入力!$C$23),-入力!$C$24))),ユーザー別卸価格!H731))</f>
        <v/>
      </c>
      <c r="I731" s="98">
        <f>'6桁'!I731</f>
        <v>0</v>
      </c>
      <c r="J731" s="100" t="str">
        <f>IF(ユーザー別卸価格!J731="","", IF(ISNUMBER(ユーザー別卸価格!J731),IF(入力!$C$25=1,ROUNDDOWN(IF(入力!$C$21=1,ユーザー別卸価格!J731/(100-入力!$C$22)%,ユーザー別卸価格!J731+入力!$C$23),-入力!$C$24),IF(入力!$C$25=2,ROUNDUP(IF(入力!$C$21=1,ユーザー別卸価格!J731/(100-入力!$C$22)%,ユーザー別卸価格!J731+入力!$C$23),-入力!$C$24),ROUND(IF(入力!$C$21=1,ユーザー別卸価格!J731/(100-入力!$C$22)%,ユーザー別卸価格!J731+入力!$C$23),-入力!$C$24))),ユーザー別卸価格!J731))</f>
        <v/>
      </c>
      <c r="K731" s="98">
        <f>'6桁'!K731</f>
        <v>0</v>
      </c>
      <c r="L731" s="100" t="str">
        <f>IF(ユーザー別卸価格!L731="","", IF(ISNUMBER(ユーザー別卸価格!L731),IF(入力!$C$25=1,ROUNDDOWN(IF(入力!$C$21=1,ユーザー別卸価格!L731/(100-入力!$C$22)%,ユーザー別卸価格!L731+入力!$C$23),-入力!$C$24),IF(入力!$C$25=2,ROUNDUP(IF(入力!$C$21=1,ユーザー別卸価格!L731/(100-入力!$C$22)%,ユーザー別卸価格!L731+入力!$C$23),-入力!$C$24),ROUND(IF(入力!$C$21=1,ユーザー別卸価格!L731/(100-入力!$C$22)%,ユーザー別卸価格!L731+入力!$C$23),-入力!$C$24))),ユーザー別卸価格!L731))</f>
        <v/>
      </c>
      <c r="M731" s="98">
        <f>'6桁'!M731</f>
        <v>0</v>
      </c>
      <c r="N731" s="100" t="str">
        <f>IF(ユーザー別卸価格!N731="","", IF(ISNUMBER(ユーザー別卸価格!N731),IF(入力!$C$25=1,ROUNDDOWN(IF(入力!$C$21=1,ユーザー別卸価格!N731/(100-入力!$C$22)%,ユーザー別卸価格!N731+入力!$C$23),-入力!$C$24),IF(入力!$C$25=2,ROUNDUP(IF(入力!$C$21=1,ユーザー別卸価格!N731/(100-入力!$C$22)%,ユーザー別卸価格!N731+入力!$C$23),-入力!$C$24),ROUND(IF(入力!$C$21=1,ユーザー別卸価格!N731/(100-入力!$C$22)%,ユーザー別卸価格!N731+入力!$C$23),-入力!$C$24))),ユーザー別卸価格!N731))</f>
        <v/>
      </c>
      <c r="O731" s="98">
        <f>'6桁'!O731</f>
        <v>0</v>
      </c>
      <c r="P731" s="154" t="str">
        <f>IF(ユーザー別卸価格!P731="","", IF(ISNUMBER(ユーザー別卸価格!P731),IF(入力!$C$25=1,ROUNDDOWN(IF(入力!$C$21=1,ユーザー別卸価格!P731/(100-入力!$C$22)%,ユーザー別卸価格!P731+入力!$C$23),-入力!$C$24),IF(入力!$C$25=2,ROUNDUP(IF(入力!$C$21=1,ユーザー別卸価格!P731/(100-入力!$C$22)%,ユーザー別卸価格!P731+入力!$C$23),-入力!$C$24),ROUND(IF(入力!$C$21=1,ユーザー別卸価格!P731/(100-入力!$C$22)%,ユーザー別卸価格!P731+入力!$C$23),-入力!$C$24))),ユーザー別卸価格!P731))</f>
        <v/>
      </c>
      <c r="Q731" s="333">
        <f>'6桁'!Q731</f>
        <v>0</v>
      </c>
      <c r="V731" s="4"/>
      <c r="X731" s="4"/>
    </row>
    <row r="732" spans="2:27" ht="30" customHeight="1" thickBot="1">
      <c r="B732" s="382">
        <v>10</v>
      </c>
      <c r="C732" s="688" t="s">
        <v>2113</v>
      </c>
      <c r="D732" s="689"/>
      <c r="E732" s="690"/>
      <c r="F732" s="393" t="str">
        <f>IF(ユーザー別卸価格!F732="","", IF(ISNUMBER(ユーザー別卸価格!F732),IF(入力!$C$25=1,ROUNDDOWN(IF(入力!$C$21=1,ユーザー別卸価格!F732/(100-入力!$C$22)%,ユーザー別卸価格!F732+入力!$C$23),-入力!$C$24),IF(入力!$C$25=2,ROUNDUP(IF(入力!$C$21=1,ユーザー別卸価格!F732/(100-入力!$C$22)%,ユーザー別卸価格!F732+入力!$C$23),-入力!$C$24),ROUND(IF(入力!$C$21=1,ユーザー別卸価格!F732/(100-入力!$C$22)%,ユーザー別卸価格!F732+入力!$C$23),-入力!$C$24))),ユーザー別卸価格!F732))</f>
        <v/>
      </c>
      <c r="G732" s="157">
        <f>'6桁'!G732</f>
        <v>0</v>
      </c>
      <c r="H732" s="393" t="str">
        <f>IF(ユーザー別卸価格!H732="","", IF(ISNUMBER(ユーザー別卸価格!H732),IF(入力!$C$25=1,ROUNDDOWN(IF(入力!$C$21=1,ユーザー別卸価格!H732/(100-入力!$C$22)%,ユーザー別卸価格!H732+入力!$C$23),-入力!$C$24),IF(入力!$C$25=2,ROUNDUP(IF(入力!$C$21=1,ユーザー別卸価格!H732/(100-入力!$C$22)%,ユーザー別卸価格!H732+入力!$C$23),-入力!$C$24),ROUND(IF(入力!$C$21=1,ユーザー別卸価格!H732/(100-入力!$C$22)%,ユーザー別卸価格!H732+入力!$C$23),-入力!$C$24))),ユーザー別卸価格!H732))</f>
        <v/>
      </c>
      <c r="I732" s="157">
        <f>'6桁'!I732</f>
        <v>0</v>
      </c>
      <c r="J732" s="393">
        <f>IF(ユーザー別卸価格!J732="","", IF(ISNUMBER(ユーザー別卸価格!J732),IF(入力!$C$25=1,ROUNDDOWN(IF(入力!$C$21=1,ユーザー別卸価格!J732/(100-入力!$C$22)%,ユーザー別卸価格!J732+入力!$C$23),-入力!$C$24),IF(入力!$C$25=2,ROUNDUP(IF(入力!$C$21=1,ユーザー別卸価格!J732/(100-入力!$C$22)%,ユーザー別卸価格!J732+入力!$C$23),-入力!$C$24),ROUND(IF(入力!$C$21=1,ユーザー別卸価格!J732/(100-入力!$C$22)%,ユーザー別卸価格!J732+入力!$C$23),-入力!$C$24))),ユーザー別卸価格!J732))</f>
        <v>6500</v>
      </c>
      <c r="K732" s="157" t="str">
        <f>'6桁'!K732</f>
        <v>※</v>
      </c>
      <c r="L732" s="393" t="str">
        <f>IF(ユーザー別卸価格!L732="","", IF(ISNUMBER(ユーザー別卸価格!L732),IF(入力!$C$25=1,ROUNDDOWN(IF(入力!$C$21=1,ユーザー別卸価格!L732/(100-入力!$C$22)%,ユーザー別卸価格!L732+入力!$C$23),-入力!$C$24),IF(入力!$C$25=2,ROUNDUP(IF(入力!$C$21=1,ユーザー別卸価格!L732/(100-入力!$C$22)%,ユーザー別卸価格!L732+入力!$C$23),-入力!$C$24),ROUND(IF(入力!$C$21=1,ユーザー別卸価格!L732/(100-入力!$C$22)%,ユーザー別卸価格!L732+入力!$C$23),-入力!$C$24))),ユーザー別卸価格!L732))</f>
        <v/>
      </c>
      <c r="M732" s="157">
        <f>'6桁'!M732</f>
        <v>0</v>
      </c>
      <c r="N732" s="393" t="str">
        <f>IF(ユーザー別卸価格!N732="","", IF(ISNUMBER(ユーザー別卸価格!N732),IF(入力!$C$25=1,ROUNDDOWN(IF(入力!$C$21=1,ユーザー別卸価格!N732/(100-入力!$C$22)%,ユーザー別卸価格!N732+入力!$C$23),-入力!$C$24),IF(入力!$C$25=2,ROUNDUP(IF(入力!$C$21=1,ユーザー別卸価格!N732/(100-入力!$C$22)%,ユーザー別卸価格!N732+入力!$C$23),-入力!$C$24),ROUND(IF(入力!$C$21=1,ユーザー別卸価格!N732/(100-入力!$C$22)%,ユーザー別卸価格!N732+入力!$C$23),-入力!$C$24))),ユーザー別卸価格!N732))</f>
        <v/>
      </c>
      <c r="O732" s="157">
        <f>'6桁'!O732</f>
        <v>0</v>
      </c>
      <c r="P732" s="158" t="str">
        <f>IF(ユーザー別卸価格!P732="","", IF(ISNUMBER(ユーザー別卸価格!P732),IF(入力!$C$25=1,ROUNDDOWN(IF(入力!$C$21=1,ユーザー別卸価格!P732/(100-入力!$C$22)%,ユーザー別卸価格!P732+入力!$C$23),-入力!$C$24),IF(入力!$C$25=2,ROUNDUP(IF(入力!$C$21=1,ユーザー別卸価格!P732/(100-入力!$C$22)%,ユーザー別卸価格!P732+入力!$C$23),-入力!$C$24),ROUND(IF(入力!$C$21=1,ユーザー別卸価格!P732/(100-入力!$C$22)%,ユーザー別卸価格!P732+入力!$C$23),-入力!$C$24))),ユーザー別卸価格!P732))</f>
        <v/>
      </c>
      <c r="Q732" s="470">
        <f>'6桁'!Q732</f>
        <v>0</v>
      </c>
      <c r="V732" s="4"/>
      <c r="X732" s="4"/>
    </row>
    <row r="733" spans="2:27" ht="52.5" customHeight="1">
      <c r="B733" s="545" t="s">
        <v>2119</v>
      </c>
      <c r="C733" s="588"/>
      <c r="D733" s="588"/>
      <c r="E733" s="588"/>
      <c r="F733" s="588"/>
      <c r="G733" s="588"/>
      <c r="H733" s="588"/>
      <c r="I733" s="588"/>
      <c r="J733" s="588"/>
      <c r="K733" s="588"/>
      <c r="L733" s="588"/>
      <c r="M733" s="588"/>
      <c r="N733" s="589"/>
      <c r="O733" s="589"/>
      <c r="P733" s="589"/>
      <c r="Q733" s="589"/>
      <c r="R733" s="589"/>
      <c r="S733" s="589"/>
    </row>
    <row r="734" spans="2:27" ht="13.5" customHeight="1">
      <c r="C734" s="315"/>
      <c r="D734" s="315"/>
      <c r="E734" s="315"/>
      <c r="F734" s="81"/>
      <c r="G734" s="315"/>
      <c r="H734" s="10"/>
      <c r="I734" s="17"/>
      <c r="J734" s="10"/>
      <c r="K734" s="17"/>
      <c r="L734" s="10"/>
      <c r="M734" s="22"/>
      <c r="N734" s="10"/>
      <c r="O734" s="407"/>
      <c r="P734" s="10"/>
      <c r="Q734" s="17"/>
    </row>
    <row r="735" spans="2:27" ht="14.25" customHeight="1" thickBot="1">
      <c r="B735" s="54"/>
      <c r="C735" s="315"/>
      <c r="D735" s="315"/>
      <c r="E735" s="315"/>
      <c r="F735" s="10"/>
      <c r="G735" s="17"/>
      <c r="H735" s="10"/>
      <c r="I735" s="17"/>
      <c r="J735" s="10"/>
      <c r="K735" s="22"/>
      <c r="L735" s="10"/>
      <c r="M735" s="17"/>
      <c r="N735" s="10"/>
      <c r="O735" s="407"/>
      <c r="P735" s="10"/>
      <c r="Q735" s="22"/>
    </row>
    <row r="736" spans="2:27" ht="25.5" customHeight="1" thickTop="1" thickBot="1">
      <c r="B736" s="518" t="s">
        <v>36</v>
      </c>
      <c r="C736" s="519"/>
      <c r="D736" s="519"/>
      <c r="E736" s="519"/>
      <c r="F736" s="519"/>
      <c r="G736" s="519"/>
      <c r="H736" s="519"/>
      <c r="I736" s="519"/>
      <c r="J736" s="519"/>
      <c r="K736" s="519"/>
      <c r="L736" s="519"/>
      <c r="M736" s="519"/>
      <c r="N736" s="519"/>
      <c r="O736" s="519"/>
      <c r="P736" s="519"/>
      <c r="Q736" s="519"/>
      <c r="R736" s="519"/>
      <c r="S736" s="519"/>
      <c r="T736" s="519"/>
      <c r="U736" s="519"/>
      <c r="V736" s="519"/>
      <c r="W736" s="519"/>
      <c r="X736" s="519"/>
      <c r="Y736" s="519"/>
      <c r="Z736" s="519"/>
      <c r="AA736" s="520"/>
    </row>
    <row r="737" spans="2:24" ht="20.25" customHeight="1" thickTop="1" thickBot="1"/>
    <row r="738" spans="2:24" ht="20.100000000000001" customHeight="1" thickBot="1">
      <c r="B738" s="691" t="s">
        <v>452</v>
      </c>
      <c r="C738" s="534" t="s">
        <v>524</v>
      </c>
      <c r="D738" s="637"/>
      <c r="E738" s="637"/>
      <c r="F738" s="531" t="s">
        <v>453</v>
      </c>
      <c r="G738" s="532"/>
      <c r="H738" s="532"/>
      <c r="I738" s="532"/>
      <c r="J738" s="532"/>
      <c r="K738" s="532"/>
      <c r="L738" s="532"/>
      <c r="M738" s="532"/>
      <c r="N738" s="532"/>
      <c r="O738" s="532"/>
      <c r="P738" s="532"/>
      <c r="Q738" s="533"/>
      <c r="R738" s="11"/>
      <c r="S738" s="11"/>
      <c r="X738" s="4"/>
    </row>
    <row r="739" spans="2:24" ht="39.950000000000003" customHeight="1">
      <c r="B739" s="692"/>
      <c r="C739" s="536"/>
      <c r="D739" s="547"/>
      <c r="E739" s="547"/>
      <c r="F739" s="683" t="s">
        <v>932</v>
      </c>
      <c r="G739" s="694"/>
      <c r="H739" s="683" t="s">
        <v>935</v>
      </c>
      <c r="I739" s="694"/>
      <c r="J739" s="695" t="s">
        <v>847</v>
      </c>
      <c r="K739" s="694"/>
      <c r="L739" s="683" t="s">
        <v>848</v>
      </c>
      <c r="M739" s="694"/>
      <c r="N739" s="683" t="s">
        <v>849</v>
      </c>
      <c r="O739" s="694"/>
      <c r="P739" s="683" t="s">
        <v>2120</v>
      </c>
      <c r="Q739" s="694"/>
      <c r="V739" s="4"/>
      <c r="X739" s="4"/>
    </row>
    <row r="740" spans="2:24" ht="20.100000000000001" customHeight="1" thickBot="1">
      <c r="B740" s="693" t="s">
        <v>525</v>
      </c>
      <c r="C740" s="538"/>
      <c r="D740" s="618"/>
      <c r="E740" s="618"/>
      <c r="F740" s="514" t="s">
        <v>825</v>
      </c>
      <c r="G740" s="515"/>
      <c r="H740" s="514" t="s">
        <v>825</v>
      </c>
      <c r="I740" s="515"/>
      <c r="J740" s="555" t="s">
        <v>825</v>
      </c>
      <c r="K740" s="515"/>
      <c r="L740" s="514" t="s">
        <v>825</v>
      </c>
      <c r="M740" s="515"/>
      <c r="N740" s="514" t="s">
        <v>825</v>
      </c>
      <c r="O740" s="515"/>
      <c r="P740" s="514" t="s">
        <v>825</v>
      </c>
      <c r="Q740" s="515"/>
      <c r="V740" s="4"/>
      <c r="X740" s="4"/>
    </row>
    <row r="741" spans="2:24" ht="30" customHeight="1">
      <c r="B741" s="687">
        <v>16</v>
      </c>
      <c r="C741" s="680" t="s">
        <v>64</v>
      </c>
      <c r="D741" s="681"/>
      <c r="E741" s="682"/>
      <c r="F741" s="172" t="str">
        <f>IF(ユーザー別卸価格!F741="","", IF(ISNUMBER(ユーザー別卸価格!F741),IF(入力!$C$25=1,ROUNDDOWN(IF(入力!$C$21=1,ユーザー別卸価格!F741/(100-入力!$C$22)%,ユーザー別卸価格!F741+入力!$C$23),-入力!$C$24),IF(入力!$C$25=2,ROUNDUP(IF(入力!$C$21=1,ユーザー別卸価格!F741/(100-入力!$C$22)%,ユーザー別卸価格!F741+入力!$C$23),-入力!$C$24),ROUND(IF(入力!$C$21=1,ユーザー別卸価格!F741/(100-入力!$C$22)%,ユーザー別卸価格!F741+入力!$C$23),-入力!$C$24))),ユーザー別卸価格!F741))</f>
        <v/>
      </c>
      <c r="G741" s="125">
        <f>'6桁'!G741</f>
        <v>0</v>
      </c>
      <c r="H741" s="208" t="str">
        <f>IF(ユーザー別卸価格!H741="","", IF(ISNUMBER(ユーザー別卸価格!H741),IF(入力!$C$25=1,ROUNDDOWN(IF(入力!$C$21=1,ユーザー別卸価格!H741/(100-入力!$C$22)%,ユーザー別卸価格!H741+入力!$C$23),-入力!$C$24),IF(入力!$C$25=2,ROUNDUP(IF(入力!$C$21=1,ユーザー別卸価格!H741/(100-入力!$C$22)%,ユーザー別卸価格!H741+入力!$C$23),-入力!$C$24),ROUND(IF(入力!$C$21=1,ユーザー別卸価格!H741/(100-入力!$C$22)%,ユーザー別卸価格!H741+入力!$C$23),-入力!$C$24))),ユーザー別卸価格!H741))</f>
        <v/>
      </c>
      <c r="I741" s="125">
        <f>'6桁'!I741</f>
        <v>0</v>
      </c>
      <c r="J741" s="172">
        <f>IF(ユーザー別卸価格!J741="","", IF(ISNUMBER(ユーザー別卸価格!J741),IF(入力!$C$25=1,ROUNDDOWN(IF(入力!$C$21=1,ユーザー別卸価格!J741/(100-入力!$C$22)%,ユーザー別卸価格!J741+入力!$C$23),-入力!$C$24),IF(入力!$C$25=2,ROUNDUP(IF(入力!$C$21=1,ユーザー別卸価格!J741/(100-入力!$C$22)%,ユーザー別卸価格!J741+入力!$C$23),-入力!$C$24),ROUND(IF(入力!$C$21=1,ユーザー別卸価格!J741/(100-入力!$C$22)%,ユーザー別卸価格!J741+入力!$C$23),-入力!$C$24))),ユーザー別卸価格!J741))</f>
        <v>30600</v>
      </c>
      <c r="K741" s="125">
        <f>'6桁'!K741</f>
        <v>0</v>
      </c>
      <c r="L741" s="182" t="str">
        <f>IF(ユーザー別卸価格!L741="","", IF(ISNUMBER(ユーザー別卸価格!L741),IF(入力!$C$25=1,ROUNDDOWN(IF(入力!$C$21=1,ユーザー別卸価格!L741/(100-入力!$C$22)%,ユーザー別卸価格!L741+入力!$C$23),-入力!$C$24),IF(入力!$C$25=2,ROUNDUP(IF(入力!$C$21=1,ユーザー別卸価格!L741/(100-入力!$C$22)%,ユーザー別卸価格!L741+入力!$C$23),-入力!$C$24),ROUND(IF(入力!$C$21=1,ユーザー別卸価格!L741/(100-入力!$C$22)%,ユーザー別卸価格!L741+入力!$C$23),-入力!$C$24))),ユーザー別卸価格!L741))</f>
        <v/>
      </c>
      <c r="M741" s="125">
        <f>'6桁'!M741</f>
        <v>0</v>
      </c>
      <c r="N741" s="172" t="str">
        <f>IF(ユーザー別卸価格!N741="","", IF(ISNUMBER(ユーザー別卸価格!N741),IF(入力!$C$25=1,ROUNDDOWN(IF(入力!$C$21=1,ユーザー別卸価格!N741/(100-入力!$C$22)%,ユーザー別卸価格!N741+入力!$C$23),-入力!$C$24),IF(入力!$C$25=2,ROUNDUP(IF(入力!$C$21=1,ユーザー別卸価格!N741/(100-入力!$C$22)%,ユーザー別卸価格!N741+入力!$C$23),-入力!$C$24),ROUND(IF(入力!$C$21=1,ユーザー別卸価格!N741/(100-入力!$C$22)%,ユーザー別卸価格!N741+入力!$C$23),-入力!$C$24))),ユーザー別卸価格!N741))</f>
        <v/>
      </c>
      <c r="O741" s="125">
        <f>'6桁'!O741</f>
        <v>0</v>
      </c>
      <c r="P741" s="172" t="str">
        <f>IF(ユーザー別卸価格!P741="","", IF(ISNUMBER(ユーザー別卸価格!P741),IF(入力!$C$25=1,ROUNDDOWN(IF(入力!$C$21=1,ユーザー別卸価格!P741/(100-入力!$C$22)%,ユーザー別卸価格!P741+入力!$C$23),-入力!$C$24),IF(入力!$C$25=2,ROUNDUP(IF(入力!$C$21=1,ユーザー別卸価格!P741/(100-入力!$C$22)%,ユーザー別卸価格!P741+入力!$C$23),-入力!$C$24),ROUND(IF(入力!$C$21=1,ユーザー別卸価格!P741/(100-入力!$C$22)%,ユーザー別卸価格!P741+入力!$C$23),-入力!$C$24))),ユーザー別卸価格!P741))</f>
        <v/>
      </c>
      <c r="Q741" s="125">
        <f>'6桁'!Q741</f>
        <v>0</v>
      </c>
      <c r="V741" s="4"/>
      <c r="X741" s="4"/>
    </row>
    <row r="742" spans="2:24" ht="30" customHeight="1">
      <c r="B742" s="669"/>
      <c r="C742" s="674" t="s">
        <v>829</v>
      </c>
      <c r="D742" s="675"/>
      <c r="E742" s="676"/>
      <c r="F742" s="176">
        <f>IF(ユーザー別卸価格!F742="","", IF(ISNUMBER(ユーザー別卸価格!F742),IF(入力!$C$25=1,ROUNDDOWN(IF(入力!$C$21=1,ユーザー別卸価格!F742/(100-入力!$C$22)%,ユーザー別卸価格!F742+入力!$C$23),-入力!$C$24),IF(入力!$C$25=2,ROUNDUP(IF(入力!$C$21=1,ユーザー別卸価格!F742/(100-入力!$C$22)%,ユーザー別卸価格!F742+入力!$C$23),-入力!$C$24),ROUND(IF(入力!$C$21=1,ユーザー別卸価格!F742/(100-入力!$C$22)%,ユーザー別卸価格!F742+入力!$C$23),-入力!$C$24))),ユーザー別卸価格!F742))</f>
        <v>31600</v>
      </c>
      <c r="G742" s="96">
        <f>'6桁'!G742</f>
        <v>0</v>
      </c>
      <c r="H742" s="209" t="str">
        <f>IF(ユーザー別卸価格!H742="","", IF(ISNUMBER(ユーザー別卸価格!H742),IF(入力!$C$25=1,ROUNDDOWN(IF(入力!$C$21=1,ユーザー別卸価格!H742/(100-入力!$C$22)%,ユーザー別卸価格!H742+入力!$C$23),-入力!$C$24),IF(入力!$C$25=2,ROUNDUP(IF(入力!$C$21=1,ユーザー別卸価格!H742/(100-入力!$C$22)%,ユーザー別卸価格!H742+入力!$C$23),-入力!$C$24),ROUND(IF(入力!$C$21=1,ユーザー別卸価格!H742/(100-入力!$C$22)%,ユーザー別卸価格!H742+入力!$C$23),-入力!$C$24))),ユーザー別卸価格!H742))</f>
        <v/>
      </c>
      <c r="I742" s="96">
        <f>'6桁'!I742</f>
        <v>0</v>
      </c>
      <c r="J742" s="176" t="str">
        <f>IF(ユーザー別卸価格!J742="","", IF(ISNUMBER(ユーザー別卸価格!J742),IF(入力!$C$25=1,ROUNDDOWN(IF(入力!$C$21=1,ユーザー別卸価格!J742/(100-入力!$C$22)%,ユーザー別卸価格!J742+入力!$C$23),-入力!$C$24),IF(入力!$C$25=2,ROUNDUP(IF(入力!$C$21=1,ユーザー別卸価格!J742/(100-入力!$C$22)%,ユーザー別卸価格!J742+入力!$C$23),-入力!$C$24),ROUND(IF(入力!$C$21=1,ユーザー別卸価格!J742/(100-入力!$C$22)%,ユーザー別卸価格!J742+入力!$C$23),-入力!$C$24))),ユーザー別卸価格!J742))</f>
        <v/>
      </c>
      <c r="K742" s="96">
        <f>'6桁'!K742</f>
        <v>0</v>
      </c>
      <c r="L742" s="183">
        <f>IF(ユーザー別卸価格!L742="","", IF(ISNUMBER(ユーザー別卸価格!L742),IF(入力!$C$25=1,ROUNDDOWN(IF(入力!$C$21=1,ユーザー別卸価格!L742/(100-入力!$C$22)%,ユーザー別卸価格!L742+入力!$C$23),-入力!$C$24),IF(入力!$C$25=2,ROUNDUP(IF(入力!$C$21=1,ユーザー別卸価格!L742/(100-入力!$C$22)%,ユーザー別卸価格!L742+入力!$C$23),-入力!$C$24),ROUND(IF(入力!$C$21=1,ユーザー別卸価格!L742/(100-入力!$C$22)%,ユーザー別卸価格!L742+入力!$C$23),-入力!$C$24))),ユーザー別卸価格!L742))</f>
        <v>31200</v>
      </c>
      <c r="M742" s="96">
        <f>'6桁'!M742</f>
        <v>0</v>
      </c>
      <c r="N742" s="176" t="str">
        <f>IF(ユーザー別卸価格!N742="","", IF(ISNUMBER(ユーザー別卸価格!N742),IF(入力!$C$25=1,ROUNDDOWN(IF(入力!$C$21=1,ユーザー別卸価格!N742/(100-入力!$C$22)%,ユーザー別卸価格!N742+入力!$C$23),-入力!$C$24),IF(入力!$C$25=2,ROUNDUP(IF(入力!$C$21=1,ユーザー別卸価格!N742/(100-入力!$C$22)%,ユーザー別卸価格!N742+入力!$C$23),-入力!$C$24),ROUND(IF(入力!$C$21=1,ユーザー別卸価格!N742/(100-入力!$C$22)%,ユーザー別卸価格!N742+入力!$C$23),-入力!$C$24))),ユーザー別卸価格!N742))</f>
        <v/>
      </c>
      <c r="O742" s="96">
        <f>'6桁'!O742</f>
        <v>0</v>
      </c>
      <c r="P742" s="176" t="str">
        <f>IF(ユーザー別卸価格!P742="","", IF(ISNUMBER(ユーザー別卸価格!P742),IF(入力!$C$25=1,ROUNDDOWN(IF(入力!$C$21=1,ユーザー別卸価格!P742/(100-入力!$C$22)%,ユーザー別卸価格!P742+入力!$C$23),-入力!$C$24),IF(入力!$C$25=2,ROUNDUP(IF(入力!$C$21=1,ユーザー別卸価格!P742/(100-入力!$C$22)%,ユーザー別卸価格!P742+入力!$C$23),-入力!$C$24),ROUND(IF(入力!$C$21=1,ユーザー別卸価格!P742/(100-入力!$C$22)%,ユーザー別卸価格!P742+入力!$C$23),-入力!$C$24))),ユーザー別卸価格!P742))</f>
        <v/>
      </c>
      <c r="Q742" s="96">
        <f>'6桁'!Q742</f>
        <v>0</v>
      </c>
      <c r="V742" s="4"/>
      <c r="X742" s="4"/>
    </row>
    <row r="743" spans="2:24" ht="30" customHeight="1">
      <c r="B743" s="669"/>
      <c r="C743" s="674" t="s">
        <v>526</v>
      </c>
      <c r="D743" s="675"/>
      <c r="E743" s="676"/>
      <c r="F743" s="176" t="str">
        <f>IF(ユーザー別卸価格!F743="","", IF(ISNUMBER(ユーザー別卸価格!F743),IF(入力!$C$25=1,ROUNDDOWN(IF(入力!$C$21=1,ユーザー別卸価格!F743/(100-入力!$C$22)%,ユーザー別卸価格!F743+入力!$C$23),-入力!$C$24),IF(入力!$C$25=2,ROUNDUP(IF(入力!$C$21=1,ユーザー別卸価格!F743/(100-入力!$C$22)%,ユーザー別卸価格!F743+入力!$C$23),-入力!$C$24),ROUND(IF(入力!$C$21=1,ユーザー別卸価格!F743/(100-入力!$C$22)%,ユーザー別卸価格!F743+入力!$C$23),-入力!$C$24))),ユーザー別卸価格!F743))</f>
        <v/>
      </c>
      <c r="G743" s="96">
        <f>'6桁'!G743</f>
        <v>0</v>
      </c>
      <c r="H743" s="209" t="str">
        <f>IF(ユーザー別卸価格!H743="","", IF(ISNUMBER(ユーザー別卸価格!H743),IF(入力!$C$25=1,ROUNDDOWN(IF(入力!$C$21=1,ユーザー別卸価格!H743/(100-入力!$C$22)%,ユーザー別卸価格!H743+入力!$C$23),-入力!$C$24),IF(入力!$C$25=2,ROUNDUP(IF(入力!$C$21=1,ユーザー別卸価格!H743/(100-入力!$C$22)%,ユーザー別卸価格!H743+入力!$C$23),-入力!$C$24),ROUND(IF(入力!$C$21=1,ユーザー別卸価格!H743/(100-入力!$C$22)%,ユーザー別卸価格!H743+入力!$C$23),-入力!$C$24))),ユーザー別卸価格!H743))</f>
        <v/>
      </c>
      <c r="I743" s="96">
        <f>'6桁'!I743</f>
        <v>0</v>
      </c>
      <c r="J743" s="176" t="str">
        <f>IF(ユーザー別卸価格!J743="","", IF(ISNUMBER(ユーザー別卸価格!J743),IF(入力!$C$25=1,ROUNDDOWN(IF(入力!$C$21=1,ユーザー別卸価格!J743/(100-入力!$C$22)%,ユーザー別卸価格!J743+入力!$C$23),-入力!$C$24),IF(入力!$C$25=2,ROUNDUP(IF(入力!$C$21=1,ユーザー別卸価格!J743/(100-入力!$C$22)%,ユーザー別卸価格!J743+入力!$C$23),-入力!$C$24),ROUND(IF(入力!$C$21=1,ユーザー別卸価格!J743/(100-入力!$C$22)%,ユーザー別卸価格!J743+入力!$C$23),-入力!$C$24))),ユーザー別卸価格!J743))</f>
        <v/>
      </c>
      <c r="K743" s="96">
        <f>'6桁'!K743</f>
        <v>0</v>
      </c>
      <c r="L743" s="183" t="str">
        <f>IF(ユーザー別卸価格!L743="","", IF(ISNUMBER(ユーザー別卸価格!L743),IF(入力!$C$25=1,ROUNDDOWN(IF(入力!$C$21=1,ユーザー別卸価格!L743/(100-入力!$C$22)%,ユーザー別卸価格!L743+入力!$C$23),-入力!$C$24),IF(入力!$C$25=2,ROUNDUP(IF(入力!$C$21=1,ユーザー別卸価格!L743/(100-入力!$C$22)%,ユーザー別卸価格!L743+入力!$C$23),-入力!$C$24),ROUND(IF(入力!$C$21=1,ユーザー別卸価格!L743/(100-入力!$C$22)%,ユーザー別卸価格!L743+入力!$C$23),-入力!$C$24))),ユーザー別卸価格!L743))</f>
        <v/>
      </c>
      <c r="M743" s="96">
        <f>'6桁'!M743</f>
        <v>0</v>
      </c>
      <c r="N743" s="176">
        <f>IF(ユーザー別卸価格!N743="","", IF(ISNUMBER(ユーザー別卸価格!N743),IF(入力!$C$25=1,ROUNDDOWN(IF(入力!$C$21=1,ユーザー別卸価格!N743/(100-入力!$C$22)%,ユーザー別卸価格!N743+入力!$C$23),-入力!$C$24),IF(入力!$C$25=2,ROUNDUP(IF(入力!$C$21=1,ユーザー別卸価格!N743/(100-入力!$C$22)%,ユーザー別卸価格!N743+入力!$C$23),-入力!$C$24),ROUND(IF(入力!$C$21=1,ユーザー別卸価格!N743/(100-入力!$C$22)%,ユーザー別卸価格!N743+入力!$C$23),-入力!$C$24))),ユーザー別卸価格!N743))</f>
        <v>31300</v>
      </c>
      <c r="O743" s="96">
        <f>'6桁'!O743</f>
        <v>0</v>
      </c>
      <c r="P743" s="176" t="str">
        <f>IF(ユーザー別卸価格!P743="","", IF(ISNUMBER(ユーザー別卸価格!P743),IF(入力!$C$25=1,ROUNDDOWN(IF(入力!$C$21=1,ユーザー別卸価格!P743/(100-入力!$C$22)%,ユーザー別卸価格!P743+入力!$C$23),-入力!$C$24),IF(入力!$C$25=2,ROUNDUP(IF(入力!$C$21=1,ユーザー別卸価格!P743/(100-入力!$C$22)%,ユーザー別卸価格!P743+入力!$C$23),-入力!$C$24),ROUND(IF(入力!$C$21=1,ユーザー別卸価格!P743/(100-入力!$C$22)%,ユーザー別卸価格!P743+入力!$C$23),-入力!$C$24))),ユーザー別卸価格!P743))</f>
        <v/>
      </c>
      <c r="Q743" s="96">
        <f>'6桁'!Q743</f>
        <v>0</v>
      </c>
      <c r="V743" s="4"/>
      <c r="X743" s="4"/>
    </row>
    <row r="744" spans="2:24" ht="30" customHeight="1">
      <c r="B744" s="669"/>
      <c r="C744" s="674" t="s">
        <v>830</v>
      </c>
      <c r="D744" s="675"/>
      <c r="E744" s="676"/>
      <c r="F744" s="176">
        <f>IF(ユーザー別卸価格!F744="","", IF(ISNUMBER(ユーザー別卸価格!F744),IF(入力!$C$25=1,ROUNDDOWN(IF(入力!$C$21=1,ユーザー別卸価格!F744/(100-入力!$C$22)%,ユーザー別卸価格!F744+入力!$C$23),-入力!$C$24),IF(入力!$C$25=2,ROUNDUP(IF(入力!$C$21=1,ユーザー別卸価格!F744/(100-入力!$C$22)%,ユーザー別卸価格!F744+入力!$C$23),-入力!$C$24),ROUND(IF(入力!$C$21=1,ユーザー別卸価格!F744/(100-入力!$C$22)%,ユーザー別卸価格!F744+入力!$C$23),-入力!$C$24))),ユーザー別卸価格!F744))</f>
        <v>23100</v>
      </c>
      <c r="G744" s="96">
        <f>'6桁'!G744</f>
        <v>0</v>
      </c>
      <c r="H744" s="209" t="str">
        <f>IF(ユーザー別卸価格!H744="","", IF(ISNUMBER(ユーザー別卸価格!H744),IF(入力!$C$25=1,ROUNDDOWN(IF(入力!$C$21=1,ユーザー別卸価格!H744/(100-入力!$C$22)%,ユーザー別卸価格!H744+入力!$C$23),-入力!$C$24),IF(入力!$C$25=2,ROUNDUP(IF(入力!$C$21=1,ユーザー別卸価格!H744/(100-入力!$C$22)%,ユーザー別卸価格!H744+入力!$C$23),-入力!$C$24),ROUND(IF(入力!$C$21=1,ユーザー別卸価格!H744/(100-入力!$C$22)%,ユーザー別卸価格!H744+入力!$C$23),-入力!$C$24))),ユーザー別卸価格!H744))</f>
        <v/>
      </c>
      <c r="I744" s="96">
        <f>'6桁'!I744</f>
        <v>0</v>
      </c>
      <c r="J744" s="176" t="str">
        <f>IF(ユーザー別卸価格!J744="","", IF(ISNUMBER(ユーザー別卸価格!J744),IF(入力!$C$25=1,ROUNDDOWN(IF(入力!$C$21=1,ユーザー別卸価格!J744/(100-入力!$C$22)%,ユーザー別卸価格!J744+入力!$C$23),-入力!$C$24),IF(入力!$C$25=2,ROUNDUP(IF(入力!$C$21=1,ユーザー別卸価格!J744/(100-入力!$C$22)%,ユーザー別卸価格!J744+入力!$C$23),-入力!$C$24),ROUND(IF(入力!$C$21=1,ユーザー別卸価格!J744/(100-入力!$C$22)%,ユーザー別卸価格!J744+入力!$C$23),-入力!$C$24))),ユーザー別卸価格!J744))</f>
        <v/>
      </c>
      <c r="K744" s="96">
        <f>'6桁'!K744</f>
        <v>0</v>
      </c>
      <c r="L744" s="183" t="str">
        <f>IF(ユーザー別卸価格!L744="","", IF(ISNUMBER(ユーザー別卸価格!L744),IF(入力!$C$25=1,ROUNDDOWN(IF(入力!$C$21=1,ユーザー別卸価格!L744/(100-入力!$C$22)%,ユーザー別卸価格!L744+入力!$C$23),-入力!$C$24),IF(入力!$C$25=2,ROUNDUP(IF(入力!$C$21=1,ユーザー別卸価格!L744/(100-入力!$C$22)%,ユーザー別卸価格!L744+入力!$C$23),-入力!$C$24),ROUND(IF(入力!$C$21=1,ユーザー別卸価格!L744/(100-入力!$C$22)%,ユーザー別卸価格!L744+入力!$C$23),-入力!$C$24))),ユーザー別卸価格!L744))</f>
        <v/>
      </c>
      <c r="M744" s="96">
        <f>'6桁'!M744</f>
        <v>0</v>
      </c>
      <c r="N744" s="176" t="str">
        <f>IF(ユーザー別卸価格!N744="","", IF(ISNUMBER(ユーザー別卸価格!N744),IF(入力!$C$25=1,ROUNDDOWN(IF(入力!$C$21=1,ユーザー別卸価格!N744/(100-入力!$C$22)%,ユーザー別卸価格!N744+入力!$C$23),-入力!$C$24),IF(入力!$C$25=2,ROUNDUP(IF(入力!$C$21=1,ユーザー別卸価格!N744/(100-入力!$C$22)%,ユーザー別卸価格!N744+入力!$C$23),-入力!$C$24),ROUND(IF(入力!$C$21=1,ユーザー別卸価格!N744/(100-入力!$C$22)%,ユーザー別卸価格!N744+入力!$C$23),-入力!$C$24))),ユーザー別卸価格!N744))</f>
        <v/>
      </c>
      <c r="O744" s="96">
        <f>'6桁'!O744</f>
        <v>0</v>
      </c>
      <c r="P744" s="176" t="str">
        <f>IF(ユーザー別卸価格!P744="","", IF(ISNUMBER(ユーザー別卸価格!P744),IF(入力!$C$25=1,ROUNDDOWN(IF(入力!$C$21=1,ユーザー別卸価格!P744/(100-入力!$C$22)%,ユーザー別卸価格!P744+入力!$C$23),-入力!$C$24),IF(入力!$C$25=2,ROUNDUP(IF(入力!$C$21=1,ユーザー別卸価格!P744/(100-入力!$C$22)%,ユーザー別卸価格!P744+入力!$C$23),-入力!$C$24),ROUND(IF(入力!$C$21=1,ユーザー別卸価格!P744/(100-入力!$C$22)%,ユーザー別卸価格!P744+入力!$C$23),-入力!$C$24))),ユーザー別卸価格!P744))</f>
        <v/>
      </c>
      <c r="Q744" s="96">
        <f>'6桁'!Q744</f>
        <v>0</v>
      </c>
      <c r="V744" s="4"/>
      <c r="X744" s="4"/>
    </row>
    <row r="745" spans="2:24" ht="30" customHeight="1">
      <c r="B745" s="669"/>
      <c r="C745" s="674" t="s">
        <v>831</v>
      </c>
      <c r="D745" s="675"/>
      <c r="E745" s="676"/>
      <c r="F745" s="176">
        <f>IF(ユーザー別卸価格!F745="","", IF(ISNUMBER(ユーザー別卸価格!F745),IF(入力!$C$25=1,ROUNDDOWN(IF(入力!$C$21=1,ユーザー別卸価格!F745/(100-入力!$C$22)%,ユーザー別卸価格!F745+入力!$C$23),-入力!$C$24),IF(入力!$C$25=2,ROUNDUP(IF(入力!$C$21=1,ユーザー別卸価格!F745/(100-入力!$C$22)%,ユーザー別卸価格!F745+入力!$C$23),-入力!$C$24),ROUND(IF(入力!$C$21=1,ユーザー別卸価格!F745/(100-入力!$C$22)%,ユーザー別卸価格!F745+入力!$C$23),-入力!$C$24))),ユーザー別卸価格!F745))</f>
        <v>27800</v>
      </c>
      <c r="G745" s="96">
        <f>'6桁'!G745</f>
        <v>0</v>
      </c>
      <c r="H745" s="209" t="str">
        <f>IF(ユーザー別卸価格!H745="","", IF(ISNUMBER(ユーザー別卸価格!H745),IF(入力!$C$25=1,ROUNDDOWN(IF(入力!$C$21=1,ユーザー別卸価格!H745/(100-入力!$C$22)%,ユーザー別卸価格!H745+入力!$C$23),-入力!$C$24),IF(入力!$C$25=2,ROUNDUP(IF(入力!$C$21=1,ユーザー別卸価格!H745/(100-入力!$C$22)%,ユーザー別卸価格!H745+入力!$C$23),-入力!$C$24),ROUND(IF(入力!$C$21=1,ユーザー別卸価格!H745/(100-入力!$C$22)%,ユーザー別卸価格!H745+入力!$C$23),-入力!$C$24))),ユーザー別卸価格!H745))</f>
        <v/>
      </c>
      <c r="I745" s="96">
        <f>'6桁'!I745</f>
        <v>0</v>
      </c>
      <c r="J745" s="176" t="str">
        <f>IF(ユーザー別卸価格!J745="","", IF(ISNUMBER(ユーザー別卸価格!J745),IF(入力!$C$25=1,ROUNDDOWN(IF(入力!$C$21=1,ユーザー別卸価格!J745/(100-入力!$C$22)%,ユーザー別卸価格!J745+入力!$C$23),-入力!$C$24),IF(入力!$C$25=2,ROUNDUP(IF(入力!$C$21=1,ユーザー別卸価格!J745/(100-入力!$C$22)%,ユーザー別卸価格!J745+入力!$C$23),-入力!$C$24),ROUND(IF(入力!$C$21=1,ユーザー別卸価格!J745/(100-入力!$C$22)%,ユーザー別卸価格!J745+入力!$C$23),-入力!$C$24))),ユーザー別卸価格!J745))</f>
        <v/>
      </c>
      <c r="K745" s="96">
        <f>'6桁'!K745</f>
        <v>0</v>
      </c>
      <c r="L745" s="183" t="str">
        <f>IF(ユーザー別卸価格!L745="","", IF(ISNUMBER(ユーザー別卸価格!L745),IF(入力!$C$25=1,ROUNDDOWN(IF(入力!$C$21=1,ユーザー別卸価格!L745/(100-入力!$C$22)%,ユーザー別卸価格!L745+入力!$C$23),-入力!$C$24),IF(入力!$C$25=2,ROUNDUP(IF(入力!$C$21=1,ユーザー別卸価格!L745/(100-入力!$C$22)%,ユーザー別卸価格!L745+入力!$C$23),-入力!$C$24),ROUND(IF(入力!$C$21=1,ユーザー別卸価格!L745/(100-入力!$C$22)%,ユーザー別卸価格!L745+入力!$C$23),-入力!$C$24))),ユーザー別卸価格!L745))</f>
        <v/>
      </c>
      <c r="M745" s="96">
        <f>'6桁'!M745</f>
        <v>0</v>
      </c>
      <c r="N745" s="176" t="str">
        <f>IF(ユーザー別卸価格!N745="","", IF(ISNUMBER(ユーザー別卸価格!N745),IF(入力!$C$25=1,ROUNDDOWN(IF(入力!$C$21=1,ユーザー別卸価格!N745/(100-入力!$C$22)%,ユーザー別卸価格!N745+入力!$C$23),-入力!$C$24),IF(入力!$C$25=2,ROUNDUP(IF(入力!$C$21=1,ユーザー別卸価格!N745/(100-入力!$C$22)%,ユーザー別卸価格!N745+入力!$C$23),-入力!$C$24),ROUND(IF(入力!$C$21=1,ユーザー別卸価格!N745/(100-入力!$C$22)%,ユーザー別卸価格!N745+入力!$C$23),-入力!$C$24))),ユーザー別卸価格!N745))</f>
        <v/>
      </c>
      <c r="O745" s="96">
        <f>'6桁'!O745</f>
        <v>0</v>
      </c>
      <c r="P745" s="176" t="str">
        <f>IF(ユーザー別卸価格!P745="","", IF(ISNUMBER(ユーザー別卸価格!P745),IF(入力!$C$25=1,ROUNDDOWN(IF(入力!$C$21=1,ユーザー別卸価格!P745/(100-入力!$C$22)%,ユーザー別卸価格!P745+入力!$C$23),-入力!$C$24),IF(入力!$C$25=2,ROUNDUP(IF(入力!$C$21=1,ユーザー別卸価格!P745/(100-入力!$C$22)%,ユーザー別卸価格!P745+入力!$C$23),-入力!$C$24),ROUND(IF(入力!$C$21=1,ユーザー別卸価格!P745/(100-入力!$C$22)%,ユーザー別卸価格!P745+入力!$C$23),-入力!$C$24))),ユーザー別卸価格!P745))</f>
        <v/>
      </c>
      <c r="Q745" s="96">
        <f>'6桁'!Q745</f>
        <v>0</v>
      </c>
      <c r="V745" s="4"/>
      <c r="X745" s="4"/>
    </row>
    <row r="746" spans="2:24" ht="30" customHeight="1">
      <c r="B746" s="669"/>
      <c r="C746" s="674" t="s">
        <v>983</v>
      </c>
      <c r="D746" s="675"/>
      <c r="E746" s="676"/>
      <c r="F746" s="176">
        <f>IF(ユーザー別卸価格!F746="","", IF(ISNUMBER(ユーザー別卸価格!F746),IF(入力!$C$25=1,ROUNDDOWN(IF(入力!$C$21=1,ユーザー別卸価格!F746/(100-入力!$C$22)%,ユーザー別卸価格!F746+入力!$C$23),-入力!$C$24),IF(入力!$C$25=2,ROUNDUP(IF(入力!$C$21=1,ユーザー別卸価格!F746/(100-入力!$C$22)%,ユーザー別卸価格!F746+入力!$C$23),-入力!$C$24),ROUND(IF(入力!$C$21=1,ユーザー別卸価格!F746/(100-入力!$C$22)%,ユーザー別卸価格!F746+入力!$C$23),-入力!$C$24))),ユーザー別卸価格!F746))</f>
        <v>29300</v>
      </c>
      <c r="G746" s="96">
        <f>'6桁'!G746</f>
        <v>0</v>
      </c>
      <c r="H746" s="209" t="str">
        <f>IF(ユーザー別卸価格!H746="","", IF(ISNUMBER(ユーザー別卸価格!H746),IF(入力!$C$25=1,ROUNDDOWN(IF(入力!$C$21=1,ユーザー別卸価格!H746/(100-入力!$C$22)%,ユーザー別卸価格!H746+入力!$C$23),-入力!$C$24),IF(入力!$C$25=2,ROUNDUP(IF(入力!$C$21=1,ユーザー別卸価格!H746/(100-入力!$C$22)%,ユーザー別卸価格!H746+入力!$C$23),-入力!$C$24),ROUND(IF(入力!$C$21=1,ユーザー別卸価格!H746/(100-入力!$C$22)%,ユーザー別卸価格!H746+入力!$C$23),-入力!$C$24))),ユーザー別卸価格!H746))</f>
        <v/>
      </c>
      <c r="I746" s="96">
        <f>'6桁'!I746</f>
        <v>0</v>
      </c>
      <c r="J746" s="176" t="str">
        <f>IF(ユーザー別卸価格!J746="","", IF(ISNUMBER(ユーザー別卸価格!J746),IF(入力!$C$25=1,ROUNDDOWN(IF(入力!$C$21=1,ユーザー別卸価格!J746/(100-入力!$C$22)%,ユーザー別卸価格!J746+入力!$C$23),-入力!$C$24),IF(入力!$C$25=2,ROUNDUP(IF(入力!$C$21=1,ユーザー別卸価格!J746/(100-入力!$C$22)%,ユーザー別卸価格!J746+入力!$C$23),-入力!$C$24),ROUND(IF(入力!$C$21=1,ユーザー別卸価格!J746/(100-入力!$C$22)%,ユーザー別卸価格!J746+入力!$C$23),-入力!$C$24))),ユーザー別卸価格!J746))</f>
        <v/>
      </c>
      <c r="K746" s="96">
        <f>'6桁'!K746</f>
        <v>0</v>
      </c>
      <c r="L746" s="183">
        <f>IF(ユーザー別卸価格!L746="","", IF(ISNUMBER(ユーザー別卸価格!L746),IF(入力!$C$25=1,ROUNDDOWN(IF(入力!$C$21=1,ユーザー別卸価格!L746/(100-入力!$C$22)%,ユーザー別卸価格!L746+入力!$C$23),-入力!$C$24),IF(入力!$C$25=2,ROUNDUP(IF(入力!$C$21=1,ユーザー別卸価格!L746/(100-入力!$C$22)%,ユーザー別卸価格!L746+入力!$C$23),-入力!$C$24),ROUND(IF(入力!$C$21=1,ユーザー別卸価格!L746/(100-入力!$C$22)%,ユーザー別卸価格!L746+入力!$C$23),-入力!$C$24))),ユーザー別卸価格!L746))</f>
        <v>28600</v>
      </c>
      <c r="M746" s="96">
        <f>'6桁'!M746</f>
        <v>0</v>
      </c>
      <c r="N746" s="176">
        <f>IF(ユーザー別卸価格!N746="","", IF(ISNUMBER(ユーザー別卸価格!N746),IF(入力!$C$25=1,ROUNDDOWN(IF(入力!$C$21=1,ユーザー別卸価格!N746/(100-入力!$C$22)%,ユーザー別卸価格!N746+入力!$C$23),-入力!$C$24),IF(入力!$C$25=2,ROUNDUP(IF(入力!$C$21=1,ユーザー別卸価格!N746/(100-入力!$C$22)%,ユーザー別卸価格!N746+入力!$C$23),-入力!$C$24),ROUND(IF(入力!$C$21=1,ユーザー別卸価格!N746/(100-入力!$C$22)%,ユーザー別卸価格!N746+入力!$C$23),-入力!$C$24))),ユーザー別卸価格!N746))</f>
        <v>28800</v>
      </c>
      <c r="O746" s="96">
        <f>'6桁'!O746</f>
        <v>0</v>
      </c>
      <c r="P746" s="176" t="str">
        <f>IF(ユーザー別卸価格!P746="","", IF(ISNUMBER(ユーザー別卸価格!P746),IF(入力!$C$25=1,ROUNDDOWN(IF(入力!$C$21=1,ユーザー別卸価格!P746/(100-入力!$C$22)%,ユーザー別卸価格!P746+入力!$C$23),-入力!$C$24),IF(入力!$C$25=2,ROUNDUP(IF(入力!$C$21=1,ユーザー別卸価格!P746/(100-入力!$C$22)%,ユーザー別卸価格!P746+入力!$C$23),-入力!$C$24),ROUND(IF(入力!$C$21=1,ユーザー別卸価格!P746/(100-入力!$C$22)%,ユーザー別卸価格!P746+入力!$C$23),-入力!$C$24))),ユーザー別卸価格!P746))</f>
        <v/>
      </c>
      <c r="Q746" s="96">
        <f>'6桁'!Q746</f>
        <v>0</v>
      </c>
      <c r="V746" s="4"/>
      <c r="X746" s="4"/>
    </row>
    <row r="747" spans="2:24" ht="30" customHeight="1">
      <c r="B747" s="669"/>
      <c r="C747" s="674" t="s">
        <v>984</v>
      </c>
      <c r="D747" s="675"/>
      <c r="E747" s="676"/>
      <c r="F747" s="176">
        <f>IF(ユーザー別卸価格!F747="","", IF(ISNUMBER(ユーザー別卸価格!F747),IF(入力!$C$25=1,ROUNDDOWN(IF(入力!$C$21=1,ユーザー別卸価格!F747/(100-入力!$C$22)%,ユーザー別卸価格!F747+入力!$C$23),-入力!$C$24),IF(入力!$C$25=2,ROUNDUP(IF(入力!$C$21=1,ユーザー別卸価格!F747/(100-入力!$C$22)%,ユーザー別卸価格!F747+入力!$C$23),-入力!$C$24),ROUND(IF(入力!$C$21=1,ユーザー別卸価格!F747/(100-入力!$C$22)%,ユーザー別卸価格!F747+入力!$C$23),-入力!$C$24))),ユーザー別卸価格!F747))</f>
        <v>32500</v>
      </c>
      <c r="G747" s="96">
        <f>'6桁'!G747</f>
        <v>0</v>
      </c>
      <c r="H747" s="209" t="str">
        <f>IF(ユーザー別卸価格!H747="","", IF(ISNUMBER(ユーザー別卸価格!H747),IF(入力!$C$25=1,ROUNDDOWN(IF(入力!$C$21=1,ユーザー別卸価格!H747/(100-入力!$C$22)%,ユーザー別卸価格!H747+入力!$C$23),-入力!$C$24),IF(入力!$C$25=2,ROUNDUP(IF(入力!$C$21=1,ユーザー別卸価格!H747/(100-入力!$C$22)%,ユーザー別卸価格!H747+入力!$C$23),-入力!$C$24),ROUND(IF(入力!$C$21=1,ユーザー別卸価格!H747/(100-入力!$C$22)%,ユーザー別卸価格!H747+入力!$C$23),-入力!$C$24))),ユーザー別卸価格!H747))</f>
        <v/>
      </c>
      <c r="I747" s="96">
        <f>'6桁'!I747</f>
        <v>0</v>
      </c>
      <c r="J747" s="176" t="str">
        <f>IF(ユーザー別卸価格!J747="","", IF(ISNUMBER(ユーザー別卸価格!J747),IF(入力!$C$25=1,ROUNDDOWN(IF(入力!$C$21=1,ユーザー別卸価格!J747/(100-入力!$C$22)%,ユーザー別卸価格!J747+入力!$C$23),-入力!$C$24),IF(入力!$C$25=2,ROUNDUP(IF(入力!$C$21=1,ユーザー別卸価格!J747/(100-入力!$C$22)%,ユーザー別卸価格!J747+入力!$C$23),-入力!$C$24),ROUND(IF(入力!$C$21=1,ユーザー別卸価格!J747/(100-入力!$C$22)%,ユーザー別卸価格!J747+入力!$C$23),-入力!$C$24))),ユーザー別卸価格!J747))</f>
        <v/>
      </c>
      <c r="K747" s="96">
        <f>'6桁'!K747</f>
        <v>0</v>
      </c>
      <c r="L747" s="183">
        <f>IF(ユーザー別卸価格!L747="","", IF(ISNUMBER(ユーザー別卸価格!L747),IF(入力!$C$25=1,ROUNDDOWN(IF(入力!$C$21=1,ユーザー別卸価格!L747/(100-入力!$C$22)%,ユーザー別卸価格!L747+入力!$C$23),-入力!$C$24),IF(入力!$C$25=2,ROUNDUP(IF(入力!$C$21=1,ユーザー別卸価格!L747/(100-入力!$C$22)%,ユーザー別卸価格!L747+入力!$C$23),-入力!$C$24),ROUND(IF(入力!$C$21=1,ユーザー別卸価格!L747/(100-入力!$C$22)%,ユーザー別卸価格!L747+入力!$C$23),-入力!$C$24))),ユーザー別卸価格!L747))</f>
        <v>31600</v>
      </c>
      <c r="M747" s="96">
        <f>'6桁'!M747</f>
        <v>0</v>
      </c>
      <c r="N747" s="176" t="str">
        <f>IF(ユーザー別卸価格!N747="","", IF(ISNUMBER(ユーザー別卸価格!N747),IF(入力!$C$25=1,ROUNDDOWN(IF(入力!$C$21=1,ユーザー別卸価格!N747/(100-入力!$C$22)%,ユーザー別卸価格!N747+入力!$C$23),-入力!$C$24),IF(入力!$C$25=2,ROUNDUP(IF(入力!$C$21=1,ユーザー別卸価格!N747/(100-入力!$C$22)%,ユーザー別卸価格!N747+入力!$C$23),-入力!$C$24),ROUND(IF(入力!$C$21=1,ユーザー別卸価格!N747/(100-入力!$C$22)%,ユーザー別卸価格!N747+入力!$C$23),-入力!$C$24))),ユーザー別卸価格!N747))</f>
        <v/>
      </c>
      <c r="O747" s="96">
        <f>'6桁'!O747</f>
        <v>0</v>
      </c>
      <c r="P747" s="176" t="str">
        <f>IF(ユーザー別卸価格!P747="","", IF(ISNUMBER(ユーザー別卸価格!P747),IF(入力!$C$25=1,ROUNDDOWN(IF(入力!$C$21=1,ユーザー別卸価格!P747/(100-入力!$C$22)%,ユーザー別卸価格!P747+入力!$C$23),-入力!$C$24),IF(入力!$C$25=2,ROUNDUP(IF(入力!$C$21=1,ユーザー別卸価格!P747/(100-入力!$C$22)%,ユーザー別卸価格!P747+入力!$C$23),-入力!$C$24),ROUND(IF(入力!$C$21=1,ユーザー別卸価格!P747/(100-入力!$C$22)%,ユーザー別卸価格!P747+入力!$C$23),-入力!$C$24))),ユーザー別卸価格!P747))</f>
        <v/>
      </c>
      <c r="Q747" s="96">
        <f>'6桁'!Q747</f>
        <v>0</v>
      </c>
      <c r="V747" s="4"/>
      <c r="X747" s="4"/>
    </row>
    <row r="748" spans="2:24" ht="30" customHeight="1">
      <c r="B748" s="669"/>
      <c r="C748" s="674" t="s">
        <v>832</v>
      </c>
      <c r="D748" s="675"/>
      <c r="E748" s="676"/>
      <c r="F748" s="176">
        <f>IF(ユーザー別卸価格!F748="","", IF(ISNUMBER(ユーザー別卸価格!F748),IF(入力!$C$25=1,ROUNDDOWN(IF(入力!$C$21=1,ユーザー別卸価格!F748/(100-入力!$C$22)%,ユーザー別卸価格!F748+入力!$C$23),-入力!$C$24),IF(入力!$C$25=2,ROUNDUP(IF(入力!$C$21=1,ユーザー別卸価格!F748/(100-入力!$C$22)%,ユーザー別卸価格!F748+入力!$C$23),-入力!$C$24),ROUND(IF(入力!$C$21=1,ユーザー別卸価格!F748/(100-入力!$C$22)%,ユーザー別卸価格!F748+入力!$C$23),-入力!$C$24))),ユーザー別卸価格!F748))</f>
        <v>28700</v>
      </c>
      <c r="G748" s="96">
        <f>'6桁'!G748</f>
        <v>0</v>
      </c>
      <c r="H748" s="209" t="str">
        <f>IF(ユーザー別卸価格!H748="","", IF(ISNUMBER(ユーザー別卸価格!H748),IF(入力!$C$25=1,ROUNDDOWN(IF(入力!$C$21=1,ユーザー別卸価格!H748/(100-入力!$C$22)%,ユーザー別卸価格!H748+入力!$C$23),-入力!$C$24),IF(入力!$C$25=2,ROUNDUP(IF(入力!$C$21=1,ユーザー別卸価格!H748/(100-入力!$C$22)%,ユーザー別卸価格!H748+入力!$C$23),-入力!$C$24),ROUND(IF(入力!$C$21=1,ユーザー別卸価格!H748/(100-入力!$C$22)%,ユーザー別卸価格!H748+入力!$C$23),-入力!$C$24))),ユーザー別卸価格!H748))</f>
        <v/>
      </c>
      <c r="I748" s="96">
        <f>'6桁'!I748</f>
        <v>0</v>
      </c>
      <c r="J748" s="176" t="str">
        <f>IF(ユーザー別卸価格!J748="","", IF(ISNUMBER(ユーザー別卸価格!J748),IF(入力!$C$25=1,ROUNDDOWN(IF(入力!$C$21=1,ユーザー別卸価格!J748/(100-入力!$C$22)%,ユーザー別卸価格!J748+入力!$C$23),-入力!$C$24),IF(入力!$C$25=2,ROUNDUP(IF(入力!$C$21=1,ユーザー別卸価格!J748/(100-入力!$C$22)%,ユーザー別卸価格!J748+入力!$C$23),-入力!$C$24),ROUND(IF(入力!$C$21=1,ユーザー別卸価格!J748/(100-入力!$C$22)%,ユーザー別卸価格!J748+入力!$C$23),-入力!$C$24))),ユーザー別卸価格!J748))</f>
        <v/>
      </c>
      <c r="K748" s="96">
        <f>'6桁'!K748</f>
        <v>0</v>
      </c>
      <c r="L748" s="183">
        <f>IF(ユーザー別卸価格!L748="","", IF(ISNUMBER(ユーザー別卸価格!L748),IF(入力!$C$25=1,ROUNDDOWN(IF(入力!$C$21=1,ユーザー別卸価格!L748/(100-入力!$C$22)%,ユーザー別卸価格!L748+入力!$C$23),-入力!$C$24),IF(入力!$C$25=2,ROUNDUP(IF(入力!$C$21=1,ユーザー別卸価格!L748/(100-入力!$C$22)%,ユーザー別卸価格!L748+入力!$C$23),-入力!$C$24),ROUND(IF(入力!$C$21=1,ユーザー別卸価格!L748/(100-入力!$C$22)%,ユーザー別卸価格!L748+入力!$C$23),-入力!$C$24))),ユーザー別卸価格!L748))</f>
        <v>28400</v>
      </c>
      <c r="M748" s="96">
        <f>'6桁'!M748</f>
        <v>0</v>
      </c>
      <c r="N748" s="176" t="str">
        <f>IF(ユーザー別卸価格!N748="","", IF(ISNUMBER(ユーザー別卸価格!N748),IF(入力!$C$25=1,ROUNDDOWN(IF(入力!$C$21=1,ユーザー別卸価格!N748/(100-入力!$C$22)%,ユーザー別卸価格!N748+入力!$C$23),-入力!$C$24),IF(入力!$C$25=2,ROUNDUP(IF(入力!$C$21=1,ユーザー別卸価格!N748/(100-入力!$C$22)%,ユーザー別卸価格!N748+入力!$C$23),-入力!$C$24),ROUND(IF(入力!$C$21=1,ユーザー別卸価格!N748/(100-入力!$C$22)%,ユーザー別卸価格!N748+入力!$C$23),-入力!$C$24))),ユーザー別卸価格!N748))</f>
        <v/>
      </c>
      <c r="O748" s="96">
        <f>'6桁'!O748</f>
        <v>0</v>
      </c>
      <c r="P748" s="176" t="str">
        <f>IF(ユーザー別卸価格!P748="","", IF(ISNUMBER(ユーザー別卸価格!P748),IF(入力!$C$25=1,ROUNDDOWN(IF(入力!$C$21=1,ユーザー別卸価格!P748/(100-入力!$C$22)%,ユーザー別卸価格!P748+入力!$C$23),-入力!$C$24),IF(入力!$C$25=2,ROUNDUP(IF(入力!$C$21=1,ユーザー別卸価格!P748/(100-入力!$C$22)%,ユーザー別卸価格!P748+入力!$C$23),-入力!$C$24),ROUND(IF(入力!$C$21=1,ユーザー別卸価格!P748/(100-入力!$C$22)%,ユーザー別卸価格!P748+入力!$C$23),-入力!$C$24))),ユーザー別卸価格!P748))</f>
        <v/>
      </c>
      <c r="Q748" s="96">
        <f>'6桁'!Q748</f>
        <v>0</v>
      </c>
      <c r="V748" s="4"/>
      <c r="X748" s="4"/>
    </row>
    <row r="749" spans="2:24" ht="30" customHeight="1">
      <c r="B749" s="669"/>
      <c r="C749" s="674" t="s">
        <v>427</v>
      </c>
      <c r="D749" s="675"/>
      <c r="E749" s="676"/>
      <c r="F749" s="176" t="str">
        <f>IF(ユーザー別卸価格!F749="","", IF(ISNUMBER(ユーザー別卸価格!F749),IF(入力!$C$25=1,ROUNDDOWN(IF(入力!$C$21=1,ユーザー別卸価格!F749/(100-入力!$C$22)%,ユーザー別卸価格!F749+入力!$C$23),-入力!$C$24),IF(入力!$C$25=2,ROUNDUP(IF(入力!$C$21=1,ユーザー別卸価格!F749/(100-入力!$C$22)%,ユーザー別卸価格!F749+入力!$C$23),-入力!$C$24),ROUND(IF(入力!$C$21=1,ユーザー別卸価格!F749/(100-入力!$C$22)%,ユーザー別卸価格!F749+入力!$C$23),-入力!$C$24))),ユーザー別卸価格!F749))</f>
        <v/>
      </c>
      <c r="G749" s="96">
        <f>'6桁'!G749</f>
        <v>0</v>
      </c>
      <c r="H749" s="209" t="str">
        <f>IF(ユーザー別卸価格!H749="","", IF(ISNUMBER(ユーザー別卸価格!H749),IF(入力!$C$25=1,ROUNDDOWN(IF(入力!$C$21=1,ユーザー別卸価格!H749/(100-入力!$C$22)%,ユーザー別卸価格!H749+入力!$C$23),-入力!$C$24),IF(入力!$C$25=2,ROUNDUP(IF(入力!$C$21=1,ユーザー別卸価格!H749/(100-入力!$C$22)%,ユーザー別卸価格!H749+入力!$C$23),-入力!$C$24),ROUND(IF(入力!$C$21=1,ユーザー別卸価格!H749/(100-入力!$C$22)%,ユーザー別卸価格!H749+入力!$C$23),-入力!$C$24))),ユーザー別卸価格!H749))</f>
        <v/>
      </c>
      <c r="I749" s="96">
        <f>'6桁'!I749</f>
        <v>0</v>
      </c>
      <c r="J749" s="176" t="str">
        <f>IF(ユーザー別卸価格!J749="","", IF(ISNUMBER(ユーザー別卸価格!J749),IF(入力!$C$25=1,ROUNDDOWN(IF(入力!$C$21=1,ユーザー別卸価格!J749/(100-入力!$C$22)%,ユーザー別卸価格!J749+入力!$C$23),-入力!$C$24),IF(入力!$C$25=2,ROUNDUP(IF(入力!$C$21=1,ユーザー別卸価格!J749/(100-入力!$C$22)%,ユーザー別卸価格!J749+入力!$C$23),-入力!$C$24),ROUND(IF(入力!$C$21=1,ユーザー別卸価格!J749/(100-入力!$C$22)%,ユーザー別卸価格!J749+入力!$C$23),-入力!$C$24))),ユーザー別卸価格!J749))</f>
        <v/>
      </c>
      <c r="K749" s="96">
        <f>'6桁'!K749</f>
        <v>0</v>
      </c>
      <c r="L749" s="183" t="str">
        <f>IF(ユーザー別卸価格!L749="","", IF(ISNUMBER(ユーザー別卸価格!L749),IF(入力!$C$25=1,ROUNDDOWN(IF(入力!$C$21=1,ユーザー別卸価格!L749/(100-入力!$C$22)%,ユーザー別卸価格!L749+入力!$C$23),-入力!$C$24),IF(入力!$C$25=2,ROUNDUP(IF(入力!$C$21=1,ユーザー別卸価格!L749/(100-入力!$C$22)%,ユーザー別卸価格!L749+入力!$C$23),-入力!$C$24),ROUND(IF(入力!$C$21=1,ユーザー別卸価格!L749/(100-入力!$C$22)%,ユーザー別卸価格!L749+入力!$C$23),-入力!$C$24))),ユーザー別卸価格!L749))</f>
        <v/>
      </c>
      <c r="M749" s="96">
        <f>'6桁'!M749</f>
        <v>0</v>
      </c>
      <c r="N749" s="176">
        <f>IF(ユーザー別卸価格!N749="","", IF(ISNUMBER(ユーザー別卸価格!N749),IF(入力!$C$25=1,ROUNDDOWN(IF(入力!$C$21=1,ユーザー別卸価格!N749/(100-入力!$C$22)%,ユーザー別卸価格!N749+入力!$C$23),-入力!$C$24),IF(入力!$C$25=2,ROUNDUP(IF(入力!$C$21=1,ユーザー別卸価格!N749/(100-入力!$C$22)%,ユーザー別卸価格!N749+入力!$C$23),-入力!$C$24),ROUND(IF(入力!$C$21=1,ユーザー別卸価格!N749/(100-入力!$C$22)%,ユーザー別卸価格!N749+入力!$C$23),-入力!$C$24))),ユーザー別卸価格!N749))</f>
        <v>28500</v>
      </c>
      <c r="O749" s="96">
        <f>'6桁'!O749</f>
        <v>0</v>
      </c>
      <c r="P749" s="176" t="str">
        <f>IF(ユーザー別卸価格!P749="","", IF(ISNUMBER(ユーザー別卸価格!P749),IF(入力!$C$25=1,ROUNDDOWN(IF(入力!$C$21=1,ユーザー別卸価格!P749/(100-入力!$C$22)%,ユーザー別卸価格!P749+入力!$C$23),-入力!$C$24),IF(入力!$C$25=2,ROUNDUP(IF(入力!$C$21=1,ユーザー別卸価格!P749/(100-入力!$C$22)%,ユーザー別卸価格!P749+入力!$C$23),-入力!$C$24),ROUND(IF(入力!$C$21=1,ユーザー別卸価格!P749/(100-入力!$C$22)%,ユーザー別卸価格!P749+入力!$C$23),-入力!$C$24))),ユーザー別卸価格!P749))</f>
        <v/>
      </c>
      <c r="Q749" s="96">
        <f>'6桁'!Q749</f>
        <v>0</v>
      </c>
      <c r="V749" s="4"/>
      <c r="X749" s="4"/>
    </row>
    <row r="750" spans="2:24" ht="30" customHeight="1">
      <c r="B750" s="669"/>
      <c r="C750" s="674" t="s">
        <v>833</v>
      </c>
      <c r="D750" s="675"/>
      <c r="E750" s="676"/>
      <c r="F750" s="176">
        <f>IF(ユーザー別卸価格!F750="","", IF(ISNUMBER(ユーザー別卸価格!F750),IF(入力!$C$25=1,ROUNDDOWN(IF(入力!$C$21=1,ユーザー別卸価格!F750/(100-入力!$C$22)%,ユーザー別卸価格!F750+入力!$C$23),-入力!$C$24),IF(入力!$C$25=2,ROUNDUP(IF(入力!$C$21=1,ユーザー別卸価格!F750/(100-入力!$C$22)%,ユーザー別卸価格!F750+入力!$C$23),-入力!$C$24),ROUND(IF(入力!$C$21=1,ユーザー別卸価格!F750/(100-入力!$C$22)%,ユーザー別卸価格!F750+入力!$C$23),-入力!$C$24))),ユーザー別卸価格!F750))</f>
        <v>33000</v>
      </c>
      <c r="G750" s="96">
        <f>'6桁'!G750</f>
        <v>0</v>
      </c>
      <c r="H750" s="209" t="str">
        <f>IF(ユーザー別卸価格!H750="","", IF(ISNUMBER(ユーザー別卸価格!H750),IF(入力!$C$25=1,ROUNDDOWN(IF(入力!$C$21=1,ユーザー別卸価格!H750/(100-入力!$C$22)%,ユーザー別卸価格!H750+入力!$C$23),-入力!$C$24),IF(入力!$C$25=2,ROUNDUP(IF(入力!$C$21=1,ユーザー別卸価格!H750/(100-入力!$C$22)%,ユーザー別卸価格!H750+入力!$C$23),-入力!$C$24),ROUND(IF(入力!$C$21=1,ユーザー別卸価格!H750/(100-入力!$C$22)%,ユーザー別卸価格!H750+入力!$C$23),-入力!$C$24))),ユーザー別卸価格!H750))</f>
        <v/>
      </c>
      <c r="I750" s="96">
        <f>'6桁'!I750</f>
        <v>0</v>
      </c>
      <c r="J750" s="176" t="str">
        <f>IF(ユーザー別卸価格!J750="","", IF(ISNUMBER(ユーザー別卸価格!J750),IF(入力!$C$25=1,ROUNDDOWN(IF(入力!$C$21=1,ユーザー別卸価格!J750/(100-入力!$C$22)%,ユーザー別卸価格!J750+入力!$C$23),-入力!$C$24),IF(入力!$C$25=2,ROUNDUP(IF(入力!$C$21=1,ユーザー別卸価格!J750/(100-入力!$C$22)%,ユーザー別卸価格!J750+入力!$C$23),-入力!$C$24),ROUND(IF(入力!$C$21=1,ユーザー別卸価格!J750/(100-入力!$C$22)%,ユーザー別卸価格!J750+入力!$C$23),-入力!$C$24))),ユーザー別卸価格!J750))</f>
        <v/>
      </c>
      <c r="K750" s="96">
        <f>'6桁'!K750</f>
        <v>0</v>
      </c>
      <c r="L750" s="183">
        <f>IF(ユーザー別卸価格!L750="","", IF(ISNUMBER(ユーザー別卸価格!L750),IF(入力!$C$25=1,ROUNDDOWN(IF(入力!$C$21=1,ユーザー別卸価格!L750/(100-入力!$C$22)%,ユーザー別卸価格!L750+入力!$C$23),-入力!$C$24),IF(入力!$C$25=2,ROUNDUP(IF(入力!$C$21=1,ユーザー別卸価格!L750/(100-入力!$C$22)%,ユーザー別卸価格!L750+入力!$C$23),-入力!$C$24),ROUND(IF(入力!$C$21=1,ユーザー別卸価格!L750/(100-入力!$C$22)%,ユーザー別卸価格!L750+入力!$C$23),-入力!$C$24))),ユーザー別卸価格!L750))</f>
        <v>32700</v>
      </c>
      <c r="M750" s="96">
        <f>'6桁'!M750</f>
        <v>0</v>
      </c>
      <c r="N750" s="176" t="str">
        <f>IF(ユーザー別卸価格!N750="","", IF(ISNUMBER(ユーザー別卸価格!N750),IF(入力!$C$25=1,ROUNDDOWN(IF(入力!$C$21=1,ユーザー別卸価格!N750/(100-入力!$C$22)%,ユーザー別卸価格!N750+入力!$C$23),-入力!$C$24),IF(入力!$C$25=2,ROUNDUP(IF(入力!$C$21=1,ユーザー別卸価格!N750/(100-入力!$C$22)%,ユーザー別卸価格!N750+入力!$C$23),-入力!$C$24),ROUND(IF(入力!$C$21=1,ユーザー別卸価格!N750/(100-入力!$C$22)%,ユーザー別卸価格!N750+入力!$C$23),-入力!$C$24))),ユーザー別卸価格!N750))</f>
        <v/>
      </c>
      <c r="O750" s="96">
        <f>'6桁'!O750</f>
        <v>0</v>
      </c>
      <c r="P750" s="176" t="str">
        <f>IF(ユーザー別卸価格!P750="","", IF(ISNUMBER(ユーザー別卸価格!P750),IF(入力!$C$25=1,ROUNDDOWN(IF(入力!$C$21=1,ユーザー別卸価格!P750/(100-入力!$C$22)%,ユーザー別卸価格!P750+入力!$C$23),-入力!$C$24),IF(入力!$C$25=2,ROUNDUP(IF(入力!$C$21=1,ユーザー別卸価格!P750/(100-入力!$C$22)%,ユーザー別卸価格!P750+入力!$C$23),-入力!$C$24),ROUND(IF(入力!$C$21=1,ユーザー別卸価格!P750/(100-入力!$C$22)%,ユーザー別卸価格!P750+入力!$C$23),-入力!$C$24))),ユーザー別卸価格!P750))</f>
        <v/>
      </c>
      <c r="Q750" s="96">
        <f>'6桁'!Q750</f>
        <v>0</v>
      </c>
      <c r="V750" s="4"/>
      <c r="X750" s="4"/>
    </row>
    <row r="751" spans="2:24" ht="30" customHeight="1">
      <c r="B751" s="669"/>
      <c r="C751" s="674" t="s">
        <v>834</v>
      </c>
      <c r="D751" s="675"/>
      <c r="E751" s="676"/>
      <c r="F751" s="173">
        <f>IF(ユーザー別卸価格!F751="","", IF(ISNUMBER(ユーザー別卸価格!F751),IF(入力!$C$25=1,ROUNDDOWN(IF(入力!$C$21=1,ユーザー別卸価格!F751/(100-入力!$C$22)%,ユーザー別卸価格!F751+入力!$C$23),-入力!$C$24),IF(入力!$C$25=2,ROUNDUP(IF(入力!$C$21=1,ユーザー別卸価格!F751/(100-入力!$C$22)%,ユーザー別卸価格!F751+入力!$C$23),-入力!$C$24),ROUND(IF(入力!$C$21=1,ユーザー別卸価格!F751/(100-入力!$C$22)%,ユーザー別卸価格!F751+入力!$C$23),-入力!$C$24))),ユーザー別卸価格!F751))</f>
        <v>24300</v>
      </c>
      <c r="G751" s="360">
        <f>'6桁'!G751</f>
        <v>0</v>
      </c>
      <c r="H751" s="210" t="str">
        <f>IF(ユーザー別卸価格!H751="","", IF(ISNUMBER(ユーザー別卸価格!H751),IF(入力!$C$25=1,ROUNDDOWN(IF(入力!$C$21=1,ユーザー別卸価格!H751/(100-入力!$C$22)%,ユーザー別卸価格!H751+入力!$C$23),-入力!$C$24),IF(入力!$C$25=2,ROUNDUP(IF(入力!$C$21=1,ユーザー別卸価格!H751/(100-入力!$C$22)%,ユーザー別卸価格!H751+入力!$C$23),-入力!$C$24),ROUND(IF(入力!$C$21=1,ユーザー別卸価格!H751/(100-入力!$C$22)%,ユーザー別卸価格!H751+入力!$C$23),-入力!$C$24))),ユーザー別卸価格!H751))</f>
        <v/>
      </c>
      <c r="I751" s="360">
        <f>'6桁'!I751</f>
        <v>0</v>
      </c>
      <c r="J751" s="173" t="str">
        <f>IF(ユーザー別卸価格!J751="","", IF(ISNUMBER(ユーザー別卸価格!J751),IF(入力!$C$25=1,ROUNDDOWN(IF(入力!$C$21=1,ユーザー別卸価格!J751/(100-入力!$C$22)%,ユーザー別卸価格!J751+入力!$C$23),-入力!$C$24),IF(入力!$C$25=2,ROUNDUP(IF(入力!$C$21=1,ユーザー別卸価格!J751/(100-入力!$C$22)%,ユーザー別卸価格!J751+入力!$C$23),-入力!$C$24),ROUND(IF(入力!$C$21=1,ユーザー別卸価格!J751/(100-入力!$C$22)%,ユーザー別卸価格!J751+入力!$C$23),-入力!$C$24))),ユーザー別卸価格!J751))</f>
        <v/>
      </c>
      <c r="K751" s="360">
        <f>'6桁'!K751</f>
        <v>0</v>
      </c>
      <c r="L751" s="194">
        <f>IF(ユーザー別卸価格!L751="","", IF(ISNUMBER(ユーザー別卸価格!L751),IF(入力!$C$25=1,ROUNDDOWN(IF(入力!$C$21=1,ユーザー別卸価格!L751/(100-入力!$C$22)%,ユーザー別卸価格!L751+入力!$C$23),-入力!$C$24),IF(入力!$C$25=2,ROUNDUP(IF(入力!$C$21=1,ユーザー別卸価格!L751/(100-入力!$C$22)%,ユーザー別卸価格!L751+入力!$C$23),-入力!$C$24),ROUND(IF(入力!$C$21=1,ユーザー別卸価格!L751/(100-入力!$C$22)%,ユーザー別卸価格!L751+入力!$C$23),-入力!$C$24))),ユーザー別卸価格!L751))</f>
        <v>24000</v>
      </c>
      <c r="M751" s="360">
        <f>'6桁'!M751</f>
        <v>0</v>
      </c>
      <c r="N751" s="173">
        <f>IF(ユーザー別卸価格!N751="","", IF(ISNUMBER(ユーザー別卸価格!N751),IF(入力!$C$25=1,ROUNDDOWN(IF(入力!$C$21=1,ユーザー別卸価格!N751/(100-入力!$C$22)%,ユーザー別卸価格!N751+入力!$C$23),-入力!$C$24),IF(入力!$C$25=2,ROUNDUP(IF(入力!$C$21=1,ユーザー別卸価格!N751/(100-入力!$C$22)%,ユーザー別卸価格!N751+入力!$C$23),-入力!$C$24),ROUND(IF(入力!$C$21=1,ユーザー別卸価格!N751/(100-入力!$C$22)%,ユーザー別卸価格!N751+入力!$C$23),-入力!$C$24))),ユーザー別卸価格!N751))</f>
        <v>24100</v>
      </c>
      <c r="O751" s="360">
        <f>'6桁'!O751</f>
        <v>0</v>
      </c>
      <c r="P751" s="173" t="str">
        <f>IF(ユーザー別卸価格!P751="","", IF(ISNUMBER(ユーザー別卸価格!P751),IF(入力!$C$25=1,ROUNDDOWN(IF(入力!$C$21=1,ユーザー別卸価格!P751/(100-入力!$C$22)%,ユーザー別卸価格!P751+入力!$C$23),-入力!$C$24),IF(入力!$C$25=2,ROUNDUP(IF(入力!$C$21=1,ユーザー別卸価格!P751/(100-入力!$C$22)%,ユーザー別卸価格!P751+入力!$C$23),-入力!$C$24),ROUND(IF(入力!$C$21=1,ユーザー別卸価格!P751/(100-入力!$C$22)%,ユーザー別卸価格!P751+入力!$C$23),-入力!$C$24))),ユーザー別卸価格!P751))</f>
        <v/>
      </c>
      <c r="Q751" s="360">
        <f>'6桁'!Q751</f>
        <v>0</v>
      </c>
      <c r="T751" s="40" t="s">
        <v>719</v>
      </c>
      <c r="V751" s="4"/>
      <c r="X751" s="4"/>
    </row>
    <row r="752" spans="2:24" ht="30" customHeight="1">
      <c r="B752" s="669"/>
      <c r="C752" s="674" t="s">
        <v>835</v>
      </c>
      <c r="D752" s="675"/>
      <c r="E752" s="676"/>
      <c r="F752" s="176">
        <f>IF(ユーザー別卸価格!F752="","", IF(ISNUMBER(ユーザー別卸価格!F752),IF(入力!$C$25=1,ROUNDDOWN(IF(入力!$C$21=1,ユーザー別卸価格!F752/(100-入力!$C$22)%,ユーザー別卸価格!F752+入力!$C$23),-入力!$C$24),IF(入力!$C$25=2,ROUNDUP(IF(入力!$C$21=1,ユーザー別卸価格!F752/(100-入力!$C$22)%,ユーザー別卸価格!F752+入力!$C$23),-入力!$C$24),ROUND(IF(入力!$C$21=1,ユーザー別卸価格!F752/(100-入力!$C$22)%,ユーザー別卸価格!F752+入力!$C$23),-入力!$C$24))),ユーザー別卸価格!F752))</f>
        <v>25300</v>
      </c>
      <c r="G752" s="96">
        <f>'6桁'!G752</f>
        <v>0</v>
      </c>
      <c r="H752" s="209" t="str">
        <f>IF(ユーザー別卸価格!H752="","", IF(ISNUMBER(ユーザー別卸価格!H752),IF(入力!$C$25=1,ROUNDDOWN(IF(入力!$C$21=1,ユーザー別卸価格!H752/(100-入力!$C$22)%,ユーザー別卸価格!H752+入力!$C$23),-入力!$C$24),IF(入力!$C$25=2,ROUNDUP(IF(入力!$C$21=1,ユーザー別卸価格!H752/(100-入力!$C$22)%,ユーザー別卸価格!H752+入力!$C$23),-入力!$C$24),ROUND(IF(入力!$C$21=1,ユーザー別卸価格!H752/(100-入力!$C$22)%,ユーザー別卸価格!H752+入力!$C$23),-入力!$C$24))),ユーザー別卸価格!H752))</f>
        <v/>
      </c>
      <c r="I752" s="96">
        <f>'6桁'!I752</f>
        <v>0</v>
      </c>
      <c r="J752" s="176" t="str">
        <f>IF(ユーザー別卸価格!J752="","", IF(ISNUMBER(ユーザー別卸価格!J752),IF(入力!$C$25=1,ROUNDDOWN(IF(入力!$C$21=1,ユーザー別卸価格!J752/(100-入力!$C$22)%,ユーザー別卸価格!J752+入力!$C$23),-入力!$C$24),IF(入力!$C$25=2,ROUNDUP(IF(入力!$C$21=1,ユーザー別卸価格!J752/(100-入力!$C$22)%,ユーザー別卸価格!J752+入力!$C$23),-入力!$C$24),ROUND(IF(入力!$C$21=1,ユーザー別卸価格!J752/(100-入力!$C$22)%,ユーザー別卸価格!J752+入力!$C$23),-入力!$C$24))),ユーザー別卸価格!J752))</f>
        <v/>
      </c>
      <c r="K752" s="96">
        <f>'6桁'!K752</f>
        <v>0</v>
      </c>
      <c r="L752" s="183">
        <f>IF(ユーザー別卸価格!L752="","", IF(ISNUMBER(ユーザー別卸価格!L752),IF(入力!$C$25=1,ROUNDDOWN(IF(入力!$C$21=1,ユーザー別卸価格!L752/(100-入力!$C$22)%,ユーザー別卸価格!L752+入力!$C$23),-入力!$C$24),IF(入力!$C$25=2,ROUNDUP(IF(入力!$C$21=1,ユーザー別卸価格!L752/(100-入力!$C$22)%,ユーザー別卸価格!L752+入力!$C$23),-入力!$C$24),ROUND(IF(入力!$C$21=1,ユーザー別卸価格!L752/(100-入力!$C$22)%,ユーザー別卸価格!L752+入力!$C$23),-入力!$C$24))),ユーザー別卸価格!L752))</f>
        <v>25100</v>
      </c>
      <c r="M752" s="96">
        <f>'6桁'!M752</f>
        <v>0</v>
      </c>
      <c r="N752" s="176">
        <f>IF(ユーザー別卸価格!N752="","", IF(ISNUMBER(ユーザー別卸価格!N752),IF(入力!$C$25=1,ROUNDDOWN(IF(入力!$C$21=1,ユーザー別卸価格!N752/(100-入力!$C$22)%,ユーザー別卸価格!N752+入力!$C$23),-入力!$C$24),IF(入力!$C$25=2,ROUNDUP(IF(入力!$C$21=1,ユーザー別卸価格!N752/(100-入力!$C$22)%,ユーザー別卸価格!N752+入力!$C$23),-入力!$C$24),ROUND(IF(入力!$C$21=1,ユーザー別卸価格!N752/(100-入力!$C$22)%,ユーザー別卸価格!N752+入力!$C$23),-入力!$C$24))),ユーザー別卸価格!N752))</f>
        <v>25100</v>
      </c>
      <c r="O752" s="96">
        <f>'6桁'!O752</f>
        <v>0</v>
      </c>
      <c r="P752" s="176" t="str">
        <f>IF(ユーザー別卸価格!P752="","", IF(ISNUMBER(ユーザー別卸価格!P752),IF(入力!$C$25=1,ROUNDDOWN(IF(入力!$C$21=1,ユーザー別卸価格!P752/(100-入力!$C$22)%,ユーザー別卸価格!P752+入力!$C$23),-入力!$C$24),IF(入力!$C$25=2,ROUNDUP(IF(入力!$C$21=1,ユーザー別卸価格!P752/(100-入力!$C$22)%,ユーザー別卸価格!P752+入力!$C$23),-入力!$C$24),ROUND(IF(入力!$C$21=1,ユーザー別卸価格!P752/(100-入力!$C$22)%,ユーザー別卸価格!P752+入力!$C$23),-入力!$C$24))),ユーザー別卸価格!P752))</f>
        <v/>
      </c>
      <c r="Q752" s="96">
        <f>'6桁'!Q752</f>
        <v>0</v>
      </c>
      <c r="V752" s="4"/>
      <c r="X752" s="4"/>
    </row>
    <row r="753" spans="2:24" ht="30" customHeight="1">
      <c r="B753" s="669"/>
      <c r="C753" s="674" t="s">
        <v>836</v>
      </c>
      <c r="D753" s="675"/>
      <c r="E753" s="676"/>
      <c r="F753" s="176">
        <f>IF(ユーザー別卸価格!F753="","", IF(ISNUMBER(ユーザー別卸価格!F753),IF(入力!$C$25=1,ROUNDDOWN(IF(入力!$C$21=1,ユーザー別卸価格!F753/(100-入力!$C$22)%,ユーザー別卸価格!F753+入力!$C$23),-入力!$C$24),IF(入力!$C$25=2,ROUNDUP(IF(入力!$C$21=1,ユーザー別卸価格!F753/(100-入力!$C$22)%,ユーザー別卸価格!F753+入力!$C$23),-入力!$C$24),ROUND(IF(入力!$C$21=1,ユーザー別卸価格!F753/(100-入力!$C$22)%,ユーザー別卸価格!F753+入力!$C$23),-入力!$C$24))),ユーザー別卸価格!F753))</f>
        <v>26300</v>
      </c>
      <c r="G753" s="96">
        <f>'6桁'!G753</f>
        <v>0</v>
      </c>
      <c r="H753" s="209" t="str">
        <f>IF(ユーザー別卸価格!H753="","", IF(ISNUMBER(ユーザー別卸価格!H753),IF(入力!$C$25=1,ROUNDDOWN(IF(入力!$C$21=1,ユーザー別卸価格!H753/(100-入力!$C$22)%,ユーザー別卸価格!H753+入力!$C$23),-入力!$C$24),IF(入力!$C$25=2,ROUNDUP(IF(入力!$C$21=1,ユーザー別卸価格!H753/(100-入力!$C$22)%,ユーザー別卸価格!H753+入力!$C$23),-入力!$C$24),ROUND(IF(入力!$C$21=1,ユーザー別卸価格!H753/(100-入力!$C$22)%,ユーザー別卸価格!H753+入力!$C$23),-入力!$C$24))),ユーザー別卸価格!H753))</f>
        <v/>
      </c>
      <c r="I753" s="96">
        <f>'6桁'!I753</f>
        <v>0</v>
      </c>
      <c r="J753" s="176" t="str">
        <f>IF(ユーザー別卸価格!J753="","", IF(ISNUMBER(ユーザー別卸価格!J753),IF(入力!$C$25=1,ROUNDDOWN(IF(入力!$C$21=1,ユーザー別卸価格!J753/(100-入力!$C$22)%,ユーザー別卸価格!J753+入力!$C$23),-入力!$C$24),IF(入力!$C$25=2,ROUNDUP(IF(入力!$C$21=1,ユーザー別卸価格!J753/(100-入力!$C$22)%,ユーザー別卸価格!J753+入力!$C$23),-入力!$C$24),ROUND(IF(入力!$C$21=1,ユーザー別卸価格!J753/(100-入力!$C$22)%,ユーザー別卸価格!J753+入力!$C$23),-入力!$C$24))),ユーザー別卸価格!J753))</f>
        <v/>
      </c>
      <c r="K753" s="96">
        <f>'6桁'!K753</f>
        <v>0</v>
      </c>
      <c r="L753" s="183">
        <f>IF(ユーザー別卸価格!L753="","", IF(ISNUMBER(ユーザー別卸価格!L753),IF(入力!$C$25=1,ROUNDDOWN(IF(入力!$C$21=1,ユーザー別卸価格!L753/(100-入力!$C$22)%,ユーザー別卸価格!L753+入力!$C$23),-入力!$C$24),IF(入力!$C$25=2,ROUNDUP(IF(入力!$C$21=1,ユーザー別卸価格!L753/(100-入力!$C$22)%,ユーザー別卸価格!L753+入力!$C$23),-入力!$C$24),ROUND(IF(入力!$C$21=1,ユーザー別卸価格!L753/(100-入力!$C$22)%,ユーザー別卸価格!L753+入力!$C$23),-入力!$C$24))),ユーザー別卸価格!L753))</f>
        <v>26100</v>
      </c>
      <c r="M753" s="96">
        <f>'6桁'!M753</f>
        <v>0</v>
      </c>
      <c r="N753" s="176" t="str">
        <f>IF(ユーザー別卸価格!N753="","", IF(ISNUMBER(ユーザー別卸価格!N753),IF(入力!$C$25=1,ROUNDDOWN(IF(入力!$C$21=1,ユーザー別卸価格!N753/(100-入力!$C$22)%,ユーザー別卸価格!N753+入力!$C$23),-入力!$C$24),IF(入力!$C$25=2,ROUNDUP(IF(入力!$C$21=1,ユーザー別卸価格!N753/(100-入力!$C$22)%,ユーザー別卸価格!N753+入力!$C$23),-入力!$C$24),ROUND(IF(入力!$C$21=1,ユーザー別卸価格!N753/(100-入力!$C$22)%,ユーザー別卸価格!N753+入力!$C$23),-入力!$C$24))),ユーザー別卸価格!N753))</f>
        <v/>
      </c>
      <c r="O753" s="96">
        <f>'6桁'!O753</f>
        <v>0</v>
      </c>
      <c r="P753" s="176">
        <f>IF(ユーザー別卸価格!P753="","", IF(ISNUMBER(ユーザー別卸価格!P753),IF(入力!$C$25=1,ROUNDDOWN(IF(入力!$C$21=1,ユーザー別卸価格!P753/(100-入力!$C$22)%,ユーザー別卸価格!P753+入力!$C$23),-入力!$C$24),IF(入力!$C$25=2,ROUNDUP(IF(入力!$C$21=1,ユーザー別卸価格!P753/(100-入力!$C$22)%,ユーザー別卸価格!P753+入力!$C$23),-入力!$C$24),ROUND(IF(入力!$C$21=1,ユーザー別卸価格!P753/(100-入力!$C$22)%,ユーザー別卸価格!P753+入力!$C$23),-入力!$C$24))),ユーザー別卸価格!P753))</f>
        <v>27400</v>
      </c>
      <c r="Q753" s="96">
        <f>'6桁'!Q753</f>
        <v>0</v>
      </c>
      <c r="V753" s="4"/>
      <c r="X753" s="4"/>
    </row>
    <row r="754" spans="2:24" ht="30" customHeight="1">
      <c r="B754" s="669"/>
      <c r="C754" s="674" t="s">
        <v>837</v>
      </c>
      <c r="D754" s="675"/>
      <c r="E754" s="676"/>
      <c r="F754" s="176">
        <f>IF(ユーザー別卸価格!F754="","", IF(ISNUMBER(ユーザー別卸価格!F754),IF(入力!$C$25=1,ROUNDDOWN(IF(入力!$C$21=1,ユーザー別卸価格!F754/(100-入力!$C$22)%,ユーザー別卸価格!F754+入力!$C$23),-入力!$C$24),IF(入力!$C$25=2,ROUNDUP(IF(入力!$C$21=1,ユーザー別卸価格!F754/(100-入力!$C$22)%,ユーザー別卸価格!F754+入力!$C$23),-入力!$C$24),ROUND(IF(入力!$C$21=1,ユーザー別卸価格!F754/(100-入力!$C$22)%,ユーザー別卸価格!F754+入力!$C$23),-入力!$C$24))),ユーザー別卸価格!F754))</f>
        <v>27700</v>
      </c>
      <c r="G754" s="96">
        <f>'6桁'!G754</f>
        <v>0</v>
      </c>
      <c r="H754" s="183" t="str">
        <f>IF(ユーザー別卸価格!H754="","", IF(ISNUMBER(ユーザー別卸価格!H754),IF(入力!$C$25=1,ROUNDDOWN(IF(入力!$C$21=1,ユーザー別卸価格!H754/(100-入力!$C$22)%,ユーザー別卸価格!H754+入力!$C$23),-入力!$C$24),IF(入力!$C$25=2,ROUNDUP(IF(入力!$C$21=1,ユーザー別卸価格!H754/(100-入力!$C$22)%,ユーザー別卸価格!H754+入力!$C$23),-入力!$C$24),ROUND(IF(入力!$C$21=1,ユーザー別卸価格!H754/(100-入力!$C$22)%,ユーザー別卸価格!H754+入力!$C$23),-入力!$C$24))),ユーザー別卸価格!H754))</f>
        <v/>
      </c>
      <c r="I754" s="96">
        <f>'6桁'!I754</f>
        <v>0</v>
      </c>
      <c r="J754" s="176" t="str">
        <f>IF(ユーザー別卸価格!J754="","", IF(ISNUMBER(ユーザー別卸価格!J754),IF(入力!$C$25=1,ROUNDDOWN(IF(入力!$C$21=1,ユーザー別卸価格!J754/(100-入力!$C$22)%,ユーザー別卸価格!J754+入力!$C$23),-入力!$C$24),IF(入力!$C$25=2,ROUNDUP(IF(入力!$C$21=1,ユーザー別卸価格!J754/(100-入力!$C$22)%,ユーザー別卸価格!J754+入力!$C$23),-入力!$C$24),ROUND(IF(入力!$C$21=1,ユーザー別卸価格!J754/(100-入力!$C$22)%,ユーザー別卸価格!J754+入力!$C$23),-入力!$C$24))),ユーザー別卸価格!J754))</f>
        <v/>
      </c>
      <c r="K754" s="96">
        <f>'6桁'!K754</f>
        <v>0</v>
      </c>
      <c r="L754" s="183">
        <f>IF(ユーザー別卸価格!L754="","", IF(ISNUMBER(ユーザー別卸価格!L754),IF(入力!$C$25=1,ROUNDDOWN(IF(入力!$C$21=1,ユーザー別卸価格!L754/(100-入力!$C$22)%,ユーザー別卸価格!L754+入力!$C$23),-入力!$C$24),IF(入力!$C$25=2,ROUNDUP(IF(入力!$C$21=1,ユーザー別卸価格!L754/(100-入力!$C$22)%,ユーザー別卸価格!L754+入力!$C$23),-入力!$C$24),ROUND(IF(入力!$C$21=1,ユーザー別卸価格!L754/(100-入力!$C$22)%,ユーザー別卸価格!L754+入力!$C$23),-入力!$C$24))),ユーザー別卸価格!L754))</f>
        <v>27200</v>
      </c>
      <c r="M754" s="96">
        <f>'6桁'!M754</f>
        <v>0</v>
      </c>
      <c r="N754" s="176" t="str">
        <f>IF(ユーザー別卸価格!N754="","", IF(ISNUMBER(ユーザー別卸価格!N754),IF(入力!$C$25=1,ROUNDDOWN(IF(入力!$C$21=1,ユーザー別卸価格!N754/(100-入力!$C$22)%,ユーザー別卸価格!N754+入力!$C$23),-入力!$C$24),IF(入力!$C$25=2,ROUNDUP(IF(入力!$C$21=1,ユーザー別卸価格!N754/(100-入力!$C$22)%,ユーザー別卸価格!N754+入力!$C$23),-入力!$C$24),ROUND(IF(入力!$C$21=1,ユーザー別卸価格!N754/(100-入力!$C$22)%,ユーザー別卸価格!N754+入力!$C$23),-入力!$C$24))),ユーザー別卸価格!N754))</f>
        <v/>
      </c>
      <c r="O754" s="96">
        <f>'6桁'!O754</f>
        <v>0</v>
      </c>
      <c r="P754" s="176" t="str">
        <f>IF(ユーザー別卸価格!P754="","", IF(ISNUMBER(ユーザー別卸価格!P754),IF(入力!$C$25=1,ROUNDDOWN(IF(入力!$C$21=1,ユーザー別卸価格!P754/(100-入力!$C$22)%,ユーザー別卸価格!P754+入力!$C$23),-入力!$C$24),IF(入力!$C$25=2,ROUNDUP(IF(入力!$C$21=1,ユーザー別卸価格!P754/(100-入力!$C$22)%,ユーザー別卸価格!P754+入力!$C$23),-入力!$C$24),ROUND(IF(入力!$C$21=1,ユーザー別卸価格!P754/(100-入力!$C$22)%,ユーザー別卸価格!P754+入力!$C$23),-入力!$C$24))),ユーザー別卸価格!P754))</f>
        <v/>
      </c>
      <c r="Q754" s="96">
        <f>'6桁'!Q754</f>
        <v>0</v>
      </c>
      <c r="V754" s="4"/>
      <c r="X754" s="4"/>
    </row>
    <row r="755" spans="2:24" ht="30" customHeight="1">
      <c r="B755" s="669"/>
      <c r="C755" s="677" t="s">
        <v>838</v>
      </c>
      <c r="D755" s="678"/>
      <c r="E755" s="679"/>
      <c r="F755" s="176">
        <f>IF(ユーザー別卸価格!F755="","", IF(ISNUMBER(ユーザー別卸価格!F755),IF(入力!$C$25=1,ROUNDDOWN(IF(入力!$C$21=1,ユーザー別卸価格!F755/(100-入力!$C$22)%,ユーザー別卸価格!F755+入力!$C$23),-入力!$C$24),IF(入力!$C$25=2,ROUNDUP(IF(入力!$C$21=1,ユーザー別卸価格!F755/(100-入力!$C$22)%,ユーザー別卸価格!F755+入力!$C$23),-入力!$C$24),ROUND(IF(入力!$C$21=1,ユーザー別卸価格!F755/(100-入力!$C$22)%,ユーザー別卸価格!F755+入力!$C$23),-入力!$C$24))),ユーザー別卸価格!F755))</f>
        <v>28700</v>
      </c>
      <c r="G755" s="96">
        <f>'6桁'!G755</f>
        <v>0</v>
      </c>
      <c r="H755" s="183" t="str">
        <f>IF(ユーザー別卸価格!H755="","", IF(ISNUMBER(ユーザー別卸価格!H755),IF(入力!$C$25=1,ROUNDDOWN(IF(入力!$C$21=1,ユーザー別卸価格!H755/(100-入力!$C$22)%,ユーザー別卸価格!H755+入力!$C$23),-入力!$C$24),IF(入力!$C$25=2,ROUNDUP(IF(入力!$C$21=1,ユーザー別卸価格!H755/(100-入力!$C$22)%,ユーザー別卸価格!H755+入力!$C$23),-入力!$C$24),ROUND(IF(入力!$C$21=1,ユーザー別卸価格!H755/(100-入力!$C$22)%,ユーザー別卸価格!H755+入力!$C$23),-入力!$C$24))),ユーザー別卸価格!H755))</f>
        <v/>
      </c>
      <c r="I755" s="96">
        <f>'6桁'!I755</f>
        <v>0</v>
      </c>
      <c r="J755" s="176" t="str">
        <f>IF(ユーザー別卸価格!J755="","", IF(ISNUMBER(ユーザー別卸価格!J755),IF(入力!$C$25=1,ROUNDDOWN(IF(入力!$C$21=1,ユーザー別卸価格!J755/(100-入力!$C$22)%,ユーザー別卸価格!J755+入力!$C$23),-入力!$C$24),IF(入力!$C$25=2,ROUNDUP(IF(入力!$C$21=1,ユーザー別卸価格!J755/(100-入力!$C$22)%,ユーザー別卸価格!J755+入力!$C$23),-入力!$C$24),ROUND(IF(入力!$C$21=1,ユーザー別卸価格!J755/(100-入力!$C$22)%,ユーザー別卸価格!J755+入力!$C$23),-入力!$C$24))),ユーザー別卸価格!J755))</f>
        <v/>
      </c>
      <c r="K755" s="96">
        <f>'6桁'!K755</f>
        <v>0</v>
      </c>
      <c r="L755" s="183">
        <f>IF(ユーザー別卸価格!L755="","", IF(ISNUMBER(ユーザー別卸価格!L755),IF(入力!$C$25=1,ROUNDDOWN(IF(入力!$C$21=1,ユーザー別卸価格!L755/(100-入力!$C$22)%,ユーザー別卸価格!L755+入力!$C$23),-入力!$C$24),IF(入力!$C$25=2,ROUNDUP(IF(入力!$C$21=1,ユーザー別卸価格!L755/(100-入力!$C$22)%,ユーザー別卸価格!L755+入力!$C$23),-入力!$C$24),ROUND(IF(入力!$C$21=1,ユーザー別卸価格!L755/(100-入力!$C$22)%,ユーザー別卸価格!L755+入力!$C$23),-入力!$C$24))),ユーザー別卸価格!L755))</f>
        <v>28000</v>
      </c>
      <c r="M755" s="96">
        <f>'6桁'!M755</f>
        <v>0</v>
      </c>
      <c r="N755" s="176" t="str">
        <f>IF(ユーザー別卸価格!N755="","", IF(ISNUMBER(ユーザー別卸価格!N755),IF(入力!$C$25=1,ROUNDDOWN(IF(入力!$C$21=1,ユーザー別卸価格!N755/(100-入力!$C$22)%,ユーザー別卸価格!N755+入力!$C$23),-入力!$C$24),IF(入力!$C$25=2,ROUNDUP(IF(入力!$C$21=1,ユーザー別卸価格!N755/(100-入力!$C$22)%,ユーザー別卸価格!N755+入力!$C$23),-入力!$C$24),ROUND(IF(入力!$C$21=1,ユーザー別卸価格!N755/(100-入力!$C$22)%,ユーザー別卸価格!N755+入力!$C$23),-入力!$C$24))),ユーザー別卸価格!N755))</f>
        <v/>
      </c>
      <c r="O755" s="96">
        <f>'6桁'!O755</f>
        <v>0</v>
      </c>
      <c r="P755" s="176" t="str">
        <f>IF(ユーザー別卸価格!P755="","", IF(ISNUMBER(ユーザー別卸価格!P755),IF(入力!$C$25=1,ROUNDDOWN(IF(入力!$C$21=1,ユーザー別卸価格!P755/(100-入力!$C$22)%,ユーザー別卸価格!P755+入力!$C$23),-入力!$C$24),IF(入力!$C$25=2,ROUNDUP(IF(入力!$C$21=1,ユーザー別卸価格!P755/(100-入力!$C$22)%,ユーザー別卸価格!P755+入力!$C$23),-入力!$C$24),ROUND(IF(入力!$C$21=1,ユーザー別卸価格!P755/(100-入力!$C$22)%,ユーザー別卸価格!P755+入力!$C$23),-入力!$C$24))),ユーザー別卸価格!P755))</f>
        <v/>
      </c>
      <c r="Q755" s="96">
        <f>'6桁'!Q755</f>
        <v>0</v>
      </c>
      <c r="V755" s="4"/>
      <c r="X755" s="4"/>
    </row>
    <row r="756" spans="2:24" ht="30" customHeight="1">
      <c r="B756" s="668">
        <v>15</v>
      </c>
      <c r="C756" s="671" t="s">
        <v>839</v>
      </c>
      <c r="D756" s="672"/>
      <c r="E756" s="673"/>
      <c r="F756" s="175">
        <f>IF(ユーザー別卸価格!F756="","", IF(ISNUMBER(ユーザー別卸価格!F756),IF(入力!$C$25=1,ROUNDDOWN(IF(入力!$C$21=1,ユーザー別卸価格!F756/(100-入力!$C$22)%,ユーザー別卸価格!F756+入力!$C$23),-入力!$C$24),IF(入力!$C$25=2,ROUNDUP(IF(入力!$C$21=1,ユーザー別卸価格!F756/(100-入力!$C$22)%,ユーザー別卸価格!F756+入力!$C$23),-入力!$C$24),ROUND(IF(入力!$C$21=1,ユーザー別卸価格!F756/(100-入力!$C$22)%,ユーザー別卸価格!F756+入力!$C$23),-入力!$C$24))),ユーザー別卸価格!F756))</f>
        <v>27400</v>
      </c>
      <c r="G756" s="97">
        <f>'6桁'!G756</f>
        <v>0</v>
      </c>
      <c r="H756" s="212" t="str">
        <f>IF(ユーザー別卸価格!H756="","", IF(ISNUMBER(ユーザー別卸価格!H756),IF(入力!$C$25=1,ROUNDDOWN(IF(入力!$C$21=1,ユーザー別卸価格!H756/(100-入力!$C$22)%,ユーザー別卸価格!H756+入力!$C$23),-入力!$C$24),IF(入力!$C$25=2,ROUNDUP(IF(入力!$C$21=1,ユーザー別卸価格!H756/(100-入力!$C$22)%,ユーザー別卸価格!H756+入力!$C$23),-入力!$C$24),ROUND(IF(入力!$C$21=1,ユーザー別卸価格!H756/(100-入力!$C$22)%,ユーザー別卸価格!H756+入力!$C$23),-入力!$C$24))),ユーザー別卸価格!H756))</f>
        <v/>
      </c>
      <c r="I756" s="97">
        <f>'6桁'!I756</f>
        <v>0</v>
      </c>
      <c r="J756" s="175" t="str">
        <f>IF(ユーザー別卸価格!J756="","", IF(ISNUMBER(ユーザー別卸価格!J756),IF(入力!$C$25=1,ROUNDDOWN(IF(入力!$C$21=1,ユーザー別卸価格!J756/(100-入力!$C$22)%,ユーザー別卸価格!J756+入力!$C$23),-入力!$C$24),IF(入力!$C$25=2,ROUNDUP(IF(入力!$C$21=1,ユーザー別卸価格!J756/(100-入力!$C$22)%,ユーザー別卸価格!J756+入力!$C$23),-入力!$C$24),ROUND(IF(入力!$C$21=1,ユーザー別卸価格!J756/(100-入力!$C$22)%,ユーザー別卸価格!J756+入力!$C$23),-入力!$C$24))),ユーザー別卸価格!J756))</f>
        <v/>
      </c>
      <c r="K756" s="97">
        <f>'6桁'!K756</f>
        <v>0</v>
      </c>
      <c r="L756" s="199" t="str">
        <f>IF(ユーザー別卸価格!L756="","", IF(ISNUMBER(ユーザー別卸価格!L756),IF(入力!$C$25=1,ROUNDDOWN(IF(入力!$C$21=1,ユーザー別卸価格!L756/(100-入力!$C$22)%,ユーザー別卸価格!L756+入力!$C$23),-入力!$C$24),IF(入力!$C$25=2,ROUNDUP(IF(入力!$C$21=1,ユーザー別卸価格!L756/(100-入力!$C$22)%,ユーザー別卸価格!L756+入力!$C$23),-入力!$C$24),ROUND(IF(入力!$C$21=1,ユーザー別卸価格!L756/(100-入力!$C$22)%,ユーザー別卸価格!L756+入力!$C$23),-入力!$C$24))),ユーザー別卸価格!L756))</f>
        <v/>
      </c>
      <c r="M756" s="97">
        <f>'6桁'!M756</f>
        <v>0</v>
      </c>
      <c r="N756" s="175" t="str">
        <f>IF(ユーザー別卸価格!N756="","", IF(ISNUMBER(ユーザー別卸価格!N756),IF(入力!$C$25=1,ROUNDDOWN(IF(入力!$C$21=1,ユーザー別卸価格!N756/(100-入力!$C$22)%,ユーザー別卸価格!N756+入力!$C$23),-入力!$C$24),IF(入力!$C$25=2,ROUNDUP(IF(入力!$C$21=1,ユーザー別卸価格!N756/(100-入力!$C$22)%,ユーザー別卸価格!N756+入力!$C$23),-入力!$C$24),ROUND(IF(入力!$C$21=1,ユーザー別卸価格!N756/(100-入力!$C$22)%,ユーザー別卸価格!N756+入力!$C$23),-入力!$C$24))),ユーザー別卸価格!N756))</f>
        <v/>
      </c>
      <c r="O756" s="97">
        <f>'6桁'!O756</f>
        <v>0</v>
      </c>
      <c r="P756" s="175" t="str">
        <f>IF(ユーザー別卸価格!P756="","", IF(ISNUMBER(ユーザー別卸価格!P756),IF(入力!$C$25=1,ROUNDDOWN(IF(入力!$C$21=1,ユーザー別卸価格!P756/(100-入力!$C$22)%,ユーザー別卸価格!P756+入力!$C$23),-入力!$C$24),IF(入力!$C$25=2,ROUNDUP(IF(入力!$C$21=1,ユーザー別卸価格!P756/(100-入力!$C$22)%,ユーザー別卸価格!P756+入力!$C$23),-入力!$C$24),ROUND(IF(入力!$C$21=1,ユーザー別卸価格!P756/(100-入力!$C$22)%,ユーザー別卸価格!P756+入力!$C$23),-入力!$C$24))),ユーザー別卸価格!P756))</f>
        <v/>
      </c>
      <c r="Q756" s="97">
        <f>'6桁'!Q756</f>
        <v>0</v>
      </c>
      <c r="V756" s="4"/>
      <c r="X756" s="4"/>
    </row>
    <row r="757" spans="2:24" ht="30" customHeight="1">
      <c r="B757" s="669"/>
      <c r="C757" s="674" t="s">
        <v>52</v>
      </c>
      <c r="D757" s="675"/>
      <c r="E757" s="676"/>
      <c r="F757" s="173" t="str">
        <f>IF(ユーザー別卸価格!F757="","", IF(ISNUMBER(ユーザー別卸価格!F757),IF(入力!$C$25=1,ROUNDDOWN(IF(入力!$C$21=1,ユーザー別卸価格!F757/(100-入力!$C$22)%,ユーザー別卸価格!F757+入力!$C$23),-入力!$C$24),IF(入力!$C$25=2,ROUNDUP(IF(入力!$C$21=1,ユーザー別卸価格!F757/(100-入力!$C$22)%,ユーザー別卸価格!F757+入力!$C$23),-入力!$C$24),ROUND(IF(入力!$C$21=1,ユーザー別卸価格!F757/(100-入力!$C$22)%,ユーザー別卸価格!F757+入力!$C$23),-入力!$C$24))),ユーザー別卸価格!F757))</f>
        <v/>
      </c>
      <c r="G757" s="360">
        <f>'6桁'!G757</f>
        <v>0</v>
      </c>
      <c r="H757" s="210" t="str">
        <f>IF(ユーザー別卸価格!H757="","", IF(ISNUMBER(ユーザー別卸価格!H757),IF(入力!$C$25=1,ROUNDDOWN(IF(入力!$C$21=1,ユーザー別卸価格!H757/(100-入力!$C$22)%,ユーザー別卸価格!H757+入力!$C$23),-入力!$C$24),IF(入力!$C$25=2,ROUNDUP(IF(入力!$C$21=1,ユーザー別卸価格!H757/(100-入力!$C$22)%,ユーザー別卸価格!H757+入力!$C$23),-入力!$C$24),ROUND(IF(入力!$C$21=1,ユーザー別卸価格!H757/(100-入力!$C$22)%,ユーザー別卸価格!H757+入力!$C$23),-入力!$C$24))),ユーザー別卸価格!H757))</f>
        <v/>
      </c>
      <c r="I757" s="360">
        <f>'6桁'!I757</f>
        <v>0</v>
      </c>
      <c r="J757" s="173">
        <f>IF(ユーザー別卸価格!J757="","", IF(ISNUMBER(ユーザー別卸価格!J757),IF(入力!$C$25=1,ROUNDDOWN(IF(入力!$C$21=1,ユーザー別卸価格!J757/(100-入力!$C$22)%,ユーザー別卸価格!J757+入力!$C$23),-入力!$C$24),IF(入力!$C$25=2,ROUNDUP(IF(入力!$C$21=1,ユーザー別卸価格!J757/(100-入力!$C$22)%,ユーザー別卸価格!J757+入力!$C$23),-入力!$C$24),ROUND(IF(入力!$C$21=1,ユーザー別卸価格!J757/(100-入力!$C$22)%,ユーザー別卸価格!J757+入力!$C$23),-入力!$C$24))),ユーザー別卸価格!J757))</f>
        <v>31800</v>
      </c>
      <c r="K757" s="360">
        <f>'6桁'!K757</f>
        <v>0</v>
      </c>
      <c r="L757" s="194" t="str">
        <f>IF(ユーザー別卸価格!L757="","", IF(ISNUMBER(ユーザー別卸価格!L757),IF(入力!$C$25=1,ROUNDDOWN(IF(入力!$C$21=1,ユーザー別卸価格!L757/(100-入力!$C$22)%,ユーザー別卸価格!L757+入力!$C$23),-入力!$C$24),IF(入力!$C$25=2,ROUNDUP(IF(入力!$C$21=1,ユーザー別卸価格!L757/(100-入力!$C$22)%,ユーザー別卸価格!L757+入力!$C$23),-入力!$C$24),ROUND(IF(入力!$C$21=1,ユーザー別卸価格!L757/(100-入力!$C$22)%,ユーザー別卸価格!L757+入力!$C$23),-入力!$C$24))),ユーザー別卸価格!L757))</f>
        <v/>
      </c>
      <c r="M757" s="360">
        <f>'6桁'!M757</f>
        <v>0</v>
      </c>
      <c r="N757" s="173" t="str">
        <f>IF(ユーザー別卸価格!N757="","", IF(ISNUMBER(ユーザー別卸価格!N757),IF(入力!$C$25=1,ROUNDDOWN(IF(入力!$C$21=1,ユーザー別卸価格!N757/(100-入力!$C$22)%,ユーザー別卸価格!N757+入力!$C$23),-入力!$C$24),IF(入力!$C$25=2,ROUNDUP(IF(入力!$C$21=1,ユーザー別卸価格!N757/(100-入力!$C$22)%,ユーザー別卸価格!N757+入力!$C$23),-入力!$C$24),ROUND(IF(入力!$C$21=1,ユーザー別卸価格!N757/(100-入力!$C$22)%,ユーザー別卸価格!N757+入力!$C$23),-入力!$C$24))),ユーザー別卸価格!N757))</f>
        <v/>
      </c>
      <c r="O757" s="360">
        <f>'6桁'!O757</f>
        <v>0</v>
      </c>
      <c r="P757" s="173" t="str">
        <f>IF(ユーザー別卸価格!P757="","", IF(ISNUMBER(ユーザー別卸価格!P757),IF(入力!$C$25=1,ROUNDDOWN(IF(入力!$C$21=1,ユーザー別卸価格!P757/(100-入力!$C$22)%,ユーザー別卸価格!P757+入力!$C$23),-入力!$C$24),IF(入力!$C$25=2,ROUNDUP(IF(入力!$C$21=1,ユーザー別卸価格!P757/(100-入力!$C$22)%,ユーザー別卸価格!P757+入力!$C$23),-入力!$C$24),ROUND(IF(入力!$C$21=1,ユーザー別卸価格!P757/(100-入力!$C$22)%,ユーザー別卸価格!P757+入力!$C$23),-入力!$C$24))),ユーザー別卸価格!P757))</f>
        <v/>
      </c>
      <c r="Q757" s="360">
        <f>'6桁'!Q757</f>
        <v>0</v>
      </c>
      <c r="T757" s="40" t="s">
        <v>719</v>
      </c>
      <c r="V757" s="4"/>
      <c r="X757" s="4"/>
    </row>
    <row r="758" spans="2:24" ht="30" customHeight="1">
      <c r="B758" s="669"/>
      <c r="C758" s="674" t="s">
        <v>840</v>
      </c>
      <c r="D758" s="675"/>
      <c r="E758" s="676"/>
      <c r="F758" s="176">
        <f>IF(ユーザー別卸価格!F758="","", IF(ISNUMBER(ユーザー別卸価格!F758),IF(入力!$C$25=1,ROUNDDOWN(IF(入力!$C$21=1,ユーザー別卸価格!F758/(100-入力!$C$22)%,ユーザー別卸価格!F758+入力!$C$23),-入力!$C$24),IF(入力!$C$25=2,ROUNDUP(IF(入力!$C$21=1,ユーザー別卸価格!F758/(100-入力!$C$22)%,ユーザー別卸価格!F758+入力!$C$23),-入力!$C$24),ROUND(IF(入力!$C$21=1,ユーザー別卸価格!F758/(100-入力!$C$22)%,ユーザー別卸価格!F758+入力!$C$23),-入力!$C$24))),ユーザー別卸価格!F758))</f>
        <v>21500</v>
      </c>
      <c r="G758" s="96">
        <f>'6桁'!G758</f>
        <v>0</v>
      </c>
      <c r="H758" s="209" t="str">
        <f>IF(ユーザー別卸価格!H758="","", IF(ISNUMBER(ユーザー別卸価格!H758),IF(入力!$C$25=1,ROUNDDOWN(IF(入力!$C$21=1,ユーザー別卸価格!H758/(100-入力!$C$22)%,ユーザー別卸価格!H758+入力!$C$23),-入力!$C$24),IF(入力!$C$25=2,ROUNDUP(IF(入力!$C$21=1,ユーザー別卸価格!H758/(100-入力!$C$22)%,ユーザー別卸価格!H758+入力!$C$23),-入力!$C$24),ROUND(IF(入力!$C$21=1,ユーザー別卸価格!H758/(100-入力!$C$22)%,ユーザー別卸価格!H758+入力!$C$23),-入力!$C$24))),ユーザー別卸価格!H758))</f>
        <v/>
      </c>
      <c r="I758" s="96">
        <f>'6桁'!I758</f>
        <v>0</v>
      </c>
      <c r="J758" s="176" t="str">
        <f>IF(ユーザー別卸価格!J758="","", IF(ISNUMBER(ユーザー別卸価格!J758),IF(入力!$C$25=1,ROUNDDOWN(IF(入力!$C$21=1,ユーザー別卸価格!J758/(100-入力!$C$22)%,ユーザー別卸価格!J758+入力!$C$23),-入力!$C$24),IF(入力!$C$25=2,ROUNDUP(IF(入力!$C$21=1,ユーザー別卸価格!J758/(100-入力!$C$22)%,ユーザー別卸価格!J758+入力!$C$23),-入力!$C$24),ROUND(IF(入力!$C$21=1,ユーザー別卸価格!J758/(100-入力!$C$22)%,ユーザー別卸価格!J758+入力!$C$23),-入力!$C$24))),ユーザー別卸価格!J758))</f>
        <v/>
      </c>
      <c r="K758" s="96">
        <f>'6桁'!K758</f>
        <v>0</v>
      </c>
      <c r="L758" s="183" t="str">
        <f>IF(ユーザー別卸価格!L758="","", IF(ISNUMBER(ユーザー別卸価格!L758),IF(入力!$C$25=1,ROUNDDOWN(IF(入力!$C$21=1,ユーザー別卸価格!L758/(100-入力!$C$22)%,ユーザー別卸価格!L758+入力!$C$23),-入力!$C$24),IF(入力!$C$25=2,ROUNDUP(IF(入力!$C$21=1,ユーザー別卸価格!L758/(100-入力!$C$22)%,ユーザー別卸価格!L758+入力!$C$23),-入力!$C$24),ROUND(IF(入力!$C$21=1,ユーザー別卸価格!L758/(100-入力!$C$22)%,ユーザー別卸価格!L758+入力!$C$23),-入力!$C$24))),ユーザー別卸価格!L758))</f>
        <v/>
      </c>
      <c r="M758" s="96">
        <f>'6桁'!M758</f>
        <v>0</v>
      </c>
      <c r="N758" s="176" t="str">
        <f>IF(ユーザー別卸価格!N758="","", IF(ISNUMBER(ユーザー別卸価格!N758),IF(入力!$C$25=1,ROUNDDOWN(IF(入力!$C$21=1,ユーザー別卸価格!N758/(100-入力!$C$22)%,ユーザー別卸価格!N758+入力!$C$23),-入力!$C$24),IF(入力!$C$25=2,ROUNDUP(IF(入力!$C$21=1,ユーザー別卸価格!N758/(100-入力!$C$22)%,ユーザー別卸価格!N758+入力!$C$23),-入力!$C$24),ROUND(IF(入力!$C$21=1,ユーザー別卸価格!N758/(100-入力!$C$22)%,ユーザー別卸価格!N758+入力!$C$23),-入力!$C$24))),ユーザー別卸価格!N758))</f>
        <v/>
      </c>
      <c r="O758" s="96">
        <f>'6桁'!O758</f>
        <v>0</v>
      </c>
      <c r="P758" s="176" t="str">
        <f>IF(ユーザー別卸価格!P758="","", IF(ISNUMBER(ユーザー別卸価格!P758),IF(入力!$C$25=1,ROUNDDOWN(IF(入力!$C$21=1,ユーザー別卸価格!P758/(100-入力!$C$22)%,ユーザー別卸価格!P758+入力!$C$23),-入力!$C$24),IF(入力!$C$25=2,ROUNDUP(IF(入力!$C$21=1,ユーザー別卸価格!P758/(100-入力!$C$22)%,ユーザー別卸価格!P758+入力!$C$23),-入力!$C$24),ROUND(IF(入力!$C$21=1,ユーザー別卸価格!P758/(100-入力!$C$22)%,ユーザー別卸価格!P758+入力!$C$23),-入力!$C$24))),ユーザー別卸価格!P758))</f>
        <v/>
      </c>
      <c r="Q758" s="96">
        <f>'6桁'!Q758</f>
        <v>0</v>
      </c>
      <c r="T758" s="40" t="s">
        <v>719</v>
      </c>
      <c r="V758" s="4"/>
      <c r="X758" s="4"/>
    </row>
    <row r="759" spans="2:24" ht="30" customHeight="1">
      <c r="B759" s="669"/>
      <c r="C759" s="674" t="s">
        <v>841</v>
      </c>
      <c r="D759" s="675"/>
      <c r="E759" s="676"/>
      <c r="F759" s="173">
        <f>IF(ユーザー別卸価格!F759="","", IF(ISNUMBER(ユーザー別卸価格!F759),IF(入力!$C$25=1,ROUNDDOWN(IF(入力!$C$21=1,ユーザー別卸価格!F759/(100-入力!$C$22)%,ユーザー別卸価格!F759+入力!$C$23),-入力!$C$24),IF(入力!$C$25=2,ROUNDUP(IF(入力!$C$21=1,ユーザー別卸価格!F759/(100-入力!$C$22)%,ユーザー別卸価格!F759+入力!$C$23),-入力!$C$24),ROUND(IF(入力!$C$21=1,ユーザー別卸価格!F759/(100-入力!$C$22)%,ユーザー別卸価格!F759+入力!$C$23),-入力!$C$24))),ユーザー別卸価格!F759))</f>
        <v>21100</v>
      </c>
      <c r="G759" s="360">
        <f>'6桁'!G759</f>
        <v>0</v>
      </c>
      <c r="H759" s="210" t="str">
        <f>IF(ユーザー別卸価格!H759="","", IF(ISNUMBER(ユーザー別卸価格!H759),IF(入力!$C$25=1,ROUNDDOWN(IF(入力!$C$21=1,ユーザー別卸価格!H759/(100-入力!$C$22)%,ユーザー別卸価格!H759+入力!$C$23),-入力!$C$24),IF(入力!$C$25=2,ROUNDUP(IF(入力!$C$21=1,ユーザー別卸価格!H759/(100-入力!$C$22)%,ユーザー別卸価格!H759+入力!$C$23),-入力!$C$24),ROUND(IF(入力!$C$21=1,ユーザー別卸価格!H759/(100-入力!$C$22)%,ユーザー別卸価格!H759+入力!$C$23),-入力!$C$24))),ユーザー別卸価格!H759))</f>
        <v/>
      </c>
      <c r="I759" s="360">
        <f>'6桁'!I759</f>
        <v>0</v>
      </c>
      <c r="J759" s="173" t="str">
        <f>IF(ユーザー別卸価格!J759="","", IF(ISNUMBER(ユーザー別卸価格!J759),IF(入力!$C$25=1,ROUNDDOWN(IF(入力!$C$21=1,ユーザー別卸価格!J759/(100-入力!$C$22)%,ユーザー別卸価格!J759+入力!$C$23),-入力!$C$24),IF(入力!$C$25=2,ROUNDUP(IF(入力!$C$21=1,ユーザー別卸価格!J759/(100-入力!$C$22)%,ユーザー別卸価格!J759+入力!$C$23),-入力!$C$24),ROUND(IF(入力!$C$21=1,ユーザー別卸価格!J759/(100-入力!$C$22)%,ユーザー別卸価格!J759+入力!$C$23),-入力!$C$24))),ユーザー別卸価格!J759))</f>
        <v/>
      </c>
      <c r="K759" s="360">
        <f>'6桁'!K759</f>
        <v>0</v>
      </c>
      <c r="L759" s="194">
        <f>IF(ユーザー別卸価格!L759="","", IF(ISNUMBER(ユーザー別卸価格!L759),IF(入力!$C$25=1,ROUNDDOWN(IF(入力!$C$21=1,ユーザー別卸価格!L759/(100-入力!$C$22)%,ユーザー別卸価格!L759+入力!$C$23),-入力!$C$24),IF(入力!$C$25=2,ROUNDUP(IF(入力!$C$21=1,ユーザー別卸価格!L759/(100-入力!$C$22)%,ユーザー別卸価格!L759+入力!$C$23),-入力!$C$24),ROUND(IF(入力!$C$21=1,ユーザー別卸価格!L759/(100-入力!$C$22)%,ユーザー別卸価格!L759+入力!$C$23),-入力!$C$24))),ユーザー別卸価格!L759))</f>
        <v>20800</v>
      </c>
      <c r="M759" s="360">
        <f>'6桁'!M759</f>
        <v>0</v>
      </c>
      <c r="N759" s="173" t="str">
        <f>IF(ユーザー別卸価格!N759="","", IF(ISNUMBER(ユーザー別卸価格!N759),IF(入力!$C$25=1,ROUNDDOWN(IF(入力!$C$21=1,ユーザー別卸価格!N759/(100-入力!$C$22)%,ユーザー別卸価格!N759+入力!$C$23),-入力!$C$24),IF(入力!$C$25=2,ROUNDUP(IF(入力!$C$21=1,ユーザー別卸価格!N759/(100-入力!$C$22)%,ユーザー別卸価格!N759+入力!$C$23),-入力!$C$24),ROUND(IF(入力!$C$21=1,ユーザー別卸価格!N759/(100-入力!$C$22)%,ユーザー別卸価格!N759+入力!$C$23),-入力!$C$24))),ユーザー別卸価格!N759))</f>
        <v/>
      </c>
      <c r="O759" s="360">
        <f>'6桁'!O759</f>
        <v>0</v>
      </c>
      <c r="P759" s="173" t="str">
        <f>IF(ユーザー別卸価格!P759="","", IF(ISNUMBER(ユーザー別卸価格!P759),IF(入力!$C$25=1,ROUNDDOWN(IF(入力!$C$21=1,ユーザー別卸価格!P759/(100-入力!$C$22)%,ユーザー別卸価格!P759+入力!$C$23),-入力!$C$24),IF(入力!$C$25=2,ROUNDUP(IF(入力!$C$21=1,ユーザー別卸価格!P759/(100-入力!$C$22)%,ユーザー別卸価格!P759+入力!$C$23),-入力!$C$24),ROUND(IF(入力!$C$21=1,ユーザー別卸価格!P759/(100-入力!$C$22)%,ユーザー別卸価格!P759+入力!$C$23),-入力!$C$24))),ユーザー別卸価格!P759))</f>
        <v/>
      </c>
      <c r="Q759" s="360">
        <f>'6桁'!Q759</f>
        <v>0</v>
      </c>
      <c r="V759" s="4"/>
      <c r="X759" s="4"/>
    </row>
    <row r="760" spans="2:24" ht="30" customHeight="1">
      <c r="B760" s="669"/>
      <c r="C760" s="674" t="s">
        <v>842</v>
      </c>
      <c r="D760" s="675"/>
      <c r="E760" s="676"/>
      <c r="F760" s="176">
        <f>IF(ユーザー別卸価格!F760="","", IF(ISNUMBER(ユーザー別卸価格!F760),IF(入力!$C$25=1,ROUNDDOWN(IF(入力!$C$21=1,ユーザー別卸価格!F760/(100-入力!$C$22)%,ユーザー別卸価格!F760+入力!$C$23),-入力!$C$24),IF(入力!$C$25=2,ROUNDUP(IF(入力!$C$21=1,ユーザー別卸価格!F760/(100-入力!$C$22)%,ユーザー別卸価格!F760+入力!$C$23),-入力!$C$24),ROUND(IF(入力!$C$21=1,ユーザー別卸価格!F760/(100-入力!$C$22)%,ユーザー別卸価格!F760+入力!$C$23),-入力!$C$24))),ユーザー別卸価格!F760))</f>
        <v>22000</v>
      </c>
      <c r="G760" s="96">
        <f>'6桁'!G760</f>
        <v>0</v>
      </c>
      <c r="H760" s="209" t="str">
        <f>IF(ユーザー別卸価格!H760="","", IF(ISNUMBER(ユーザー別卸価格!H760),IF(入力!$C$25=1,ROUNDDOWN(IF(入力!$C$21=1,ユーザー別卸価格!H760/(100-入力!$C$22)%,ユーザー別卸価格!H760+入力!$C$23),-入力!$C$24),IF(入力!$C$25=2,ROUNDUP(IF(入力!$C$21=1,ユーザー別卸価格!H760/(100-入力!$C$22)%,ユーザー別卸価格!H760+入力!$C$23),-入力!$C$24),ROUND(IF(入力!$C$21=1,ユーザー別卸価格!H760/(100-入力!$C$22)%,ユーザー別卸価格!H760+入力!$C$23),-入力!$C$24))),ユーザー別卸価格!H760))</f>
        <v/>
      </c>
      <c r="I760" s="96">
        <f>'6桁'!I760</f>
        <v>0</v>
      </c>
      <c r="J760" s="176" t="str">
        <f>IF(ユーザー別卸価格!J760="","", IF(ISNUMBER(ユーザー別卸価格!J760),IF(入力!$C$25=1,ROUNDDOWN(IF(入力!$C$21=1,ユーザー別卸価格!J760/(100-入力!$C$22)%,ユーザー別卸価格!J760+入力!$C$23),-入力!$C$24),IF(入力!$C$25=2,ROUNDUP(IF(入力!$C$21=1,ユーザー別卸価格!J760/(100-入力!$C$22)%,ユーザー別卸価格!J760+入力!$C$23),-入力!$C$24),ROUND(IF(入力!$C$21=1,ユーザー別卸価格!J760/(100-入力!$C$22)%,ユーザー別卸価格!J760+入力!$C$23),-入力!$C$24))),ユーザー別卸価格!J760))</f>
        <v/>
      </c>
      <c r="K760" s="96">
        <f>'6桁'!K760</f>
        <v>0</v>
      </c>
      <c r="L760" s="183" t="str">
        <f>IF(ユーザー別卸価格!L760="","", IF(ISNUMBER(ユーザー別卸価格!L760),IF(入力!$C$25=1,ROUNDDOWN(IF(入力!$C$21=1,ユーザー別卸価格!L760/(100-入力!$C$22)%,ユーザー別卸価格!L760+入力!$C$23),-入力!$C$24),IF(入力!$C$25=2,ROUNDUP(IF(入力!$C$21=1,ユーザー別卸価格!L760/(100-入力!$C$22)%,ユーザー別卸価格!L760+入力!$C$23),-入力!$C$24),ROUND(IF(入力!$C$21=1,ユーザー別卸価格!L760/(100-入力!$C$22)%,ユーザー別卸価格!L760+入力!$C$23),-入力!$C$24))),ユーザー別卸価格!L760))</f>
        <v/>
      </c>
      <c r="M760" s="96">
        <f>'6桁'!M760</f>
        <v>0</v>
      </c>
      <c r="N760" s="176" t="str">
        <f>IF(ユーザー別卸価格!N760="","", IF(ISNUMBER(ユーザー別卸価格!N760),IF(入力!$C$25=1,ROUNDDOWN(IF(入力!$C$21=1,ユーザー別卸価格!N760/(100-入力!$C$22)%,ユーザー別卸価格!N760+入力!$C$23),-入力!$C$24),IF(入力!$C$25=2,ROUNDUP(IF(入力!$C$21=1,ユーザー別卸価格!N760/(100-入力!$C$22)%,ユーザー別卸価格!N760+入力!$C$23),-入力!$C$24),ROUND(IF(入力!$C$21=1,ユーザー別卸価格!N760/(100-入力!$C$22)%,ユーザー別卸価格!N760+入力!$C$23),-入力!$C$24))),ユーザー別卸価格!N760))</f>
        <v/>
      </c>
      <c r="O760" s="96">
        <f>'6桁'!O760</f>
        <v>0</v>
      </c>
      <c r="P760" s="176" t="str">
        <f>IF(ユーザー別卸価格!P760="","", IF(ISNUMBER(ユーザー別卸価格!P760),IF(入力!$C$25=1,ROUNDDOWN(IF(入力!$C$21=1,ユーザー別卸価格!P760/(100-入力!$C$22)%,ユーザー別卸価格!P760+入力!$C$23),-入力!$C$24),IF(入力!$C$25=2,ROUNDUP(IF(入力!$C$21=1,ユーザー別卸価格!P760/(100-入力!$C$22)%,ユーザー別卸価格!P760+入力!$C$23),-入力!$C$24),ROUND(IF(入力!$C$21=1,ユーザー別卸価格!P760/(100-入力!$C$22)%,ユーザー別卸価格!P760+入力!$C$23),-入力!$C$24))),ユーザー別卸価格!P760))</f>
        <v/>
      </c>
      <c r="Q760" s="96">
        <f>'6桁'!Q760</f>
        <v>0</v>
      </c>
      <c r="V760" s="4"/>
      <c r="X760" s="4"/>
    </row>
    <row r="761" spans="2:24" ht="30" customHeight="1">
      <c r="B761" s="669"/>
      <c r="C761" s="674" t="s">
        <v>843</v>
      </c>
      <c r="D761" s="675"/>
      <c r="E761" s="676"/>
      <c r="F761" s="176">
        <f>IF(ユーザー別卸価格!F761="","", IF(ISNUMBER(ユーザー別卸価格!F761),IF(入力!$C$25=1,ROUNDDOWN(IF(入力!$C$21=1,ユーザー別卸価格!F761/(100-入力!$C$22)%,ユーザー別卸価格!F761+入力!$C$23),-入力!$C$24),IF(入力!$C$25=2,ROUNDUP(IF(入力!$C$21=1,ユーザー別卸価格!F761/(100-入力!$C$22)%,ユーザー別卸価格!F761+入力!$C$23),-入力!$C$24),ROUND(IF(入力!$C$21=1,ユーザー別卸価格!F761/(100-入力!$C$22)%,ユーザー別卸価格!F761+入力!$C$23),-入力!$C$24))),ユーザー別卸価格!F761))</f>
        <v>24900</v>
      </c>
      <c r="G761" s="96">
        <f>'6桁'!G761</f>
        <v>0</v>
      </c>
      <c r="H761" s="209" t="str">
        <f>IF(ユーザー別卸価格!H761="","", IF(ISNUMBER(ユーザー別卸価格!H761),IF(入力!$C$25=1,ROUNDDOWN(IF(入力!$C$21=1,ユーザー別卸価格!H761/(100-入力!$C$22)%,ユーザー別卸価格!H761+入力!$C$23),-入力!$C$24),IF(入力!$C$25=2,ROUNDUP(IF(入力!$C$21=1,ユーザー別卸価格!H761/(100-入力!$C$22)%,ユーザー別卸価格!H761+入力!$C$23),-入力!$C$24),ROUND(IF(入力!$C$21=1,ユーザー別卸価格!H761/(100-入力!$C$22)%,ユーザー別卸価格!H761+入力!$C$23),-入力!$C$24))),ユーザー別卸価格!H761))</f>
        <v/>
      </c>
      <c r="I761" s="96">
        <f>'6桁'!I761</f>
        <v>0</v>
      </c>
      <c r="J761" s="176" t="str">
        <f>IF(ユーザー別卸価格!J761="","", IF(ISNUMBER(ユーザー別卸価格!J761),IF(入力!$C$25=1,ROUNDDOWN(IF(入力!$C$21=1,ユーザー別卸価格!J761/(100-入力!$C$22)%,ユーザー別卸価格!J761+入力!$C$23),-入力!$C$24),IF(入力!$C$25=2,ROUNDUP(IF(入力!$C$21=1,ユーザー別卸価格!J761/(100-入力!$C$22)%,ユーザー別卸価格!J761+入力!$C$23),-入力!$C$24),ROUND(IF(入力!$C$21=1,ユーザー別卸価格!J761/(100-入力!$C$22)%,ユーザー別卸価格!J761+入力!$C$23),-入力!$C$24))),ユーザー別卸価格!J761))</f>
        <v/>
      </c>
      <c r="K761" s="96">
        <f>'6桁'!K761</f>
        <v>0</v>
      </c>
      <c r="L761" s="183">
        <f>IF(ユーザー別卸価格!L761="","", IF(ISNUMBER(ユーザー別卸価格!L761),IF(入力!$C$25=1,ROUNDDOWN(IF(入力!$C$21=1,ユーザー別卸価格!L761/(100-入力!$C$22)%,ユーザー別卸価格!L761+入力!$C$23),-入力!$C$24),IF(入力!$C$25=2,ROUNDUP(IF(入力!$C$21=1,ユーザー別卸価格!L761/(100-入力!$C$22)%,ユーザー別卸価格!L761+入力!$C$23),-入力!$C$24),ROUND(IF(入力!$C$21=1,ユーザー別卸価格!L761/(100-入力!$C$22)%,ユーザー別卸価格!L761+入力!$C$23),-入力!$C$24))),ユーザー別卸価格!L761))</f>
        <v>24500</v>
      </c>
      <c r="M761" s="96">
        <f>'6桁'!M761</f>
        <v>0</v>
      </c>
      <c r="N761" s="176">
        <f>IF(ユーザー別卸価格!N761="","", IF(ISNUMBER(ユーザー別卸価格!N761),IF(入力!$C$25=1,ROUNDDOWN(IF(入力!$C$21=1,ユーザー別卸価格!N761/(100-入力!$C$22)%,ユーザー別卸価格!N761+入力!$C$23),-入力!$C$24),IF(入力!$C$25=2,ROUNDUP(IF(入力!$C$21=1,ユーザー別卸価格!N761/(100-入力!$C$22)%,ユーザー別卸価格!N761+入力!$C$23),-入力!$C$24),ROUND(IF(入力!$C$21=1,ユーザー別卸価格!N761/(100-入力!$C$22)%,ユーザー別卸価格!N761+入力!$C$23),-入力!$C$24))),ユーザー別卸価格!N761))</f>
        <v>24500</v>
      </c>
      <c r="O761" s="96">
        <f>'6桁'!O761</f>
        <v>0</v>
      </c>
      <c r="P761" s="176" t="str">
        <f>IF(ユーザー別卸価格!P761="","", IF(ISNUMBER(ユーザー別卸価格!P761),IF(入力!$C$25=1,ROUNDDOWN(IF(入力!$C$21=1,ユーザー別卸価格!P761/(100-入力!$C$22)%,ユーザー別卸価格!P761+入力!$C$23),-入力!$C$24),IF(入力!$C$25=2,ROUNDUP(IF(入力!$C$21=1,ユーザー別卸価格!P761/(100-入力!$C$22)%,ユーザー別卸価格!P761+入力!$C$23),-入力!$C$24),ROUND(IF(入力!$C$21=1,ユーザー別卸価格!P761/(100-入力!$C$22)%,ユーザー別卸価格!P761+入力!$C$23),-入力!$C$24))),ユーザー別卸価格!P761))</f>
        <v/>
      </c>
      <c r="Q761" s="96">
        <f>'6桁'!Q761</f>
        <v>0</v>
      </c>
      <c r="V761" s="4"/>
      <c r="X761" s="4"/>
    </row>
    <row r="762" spans="2:24" ht="30" customHeight="1">
      <c r="B762" s="669"/>
      <c r="C762" s="674" t="s">
        <v>37</v>
      </c>
      <c r="D762" s="675"/>
      <c r="E762" s="676"/>
      <c r="F762" s="176" t="str">
        <f>IF(ユーザー別卸価格!F762="","", IF(ISNUMBER(ユーザー別卸価格!F762),IF(入力!$C$25=1,ROUNDDOWN(IF(入力!$C$21=1,ユーザー別卸価格!F762/(100-入力!$C$22)%,ユーザー別卸価格!F762+入力!$C$23),-入力!$C$24),IF(入力!$C$25=2,ROUNDUP(IF(入力!$C$21=1,ユーザー別卸価格!F762/(100-入力!$C$22)%,ユーザー別卸価格!F762+入力!$C$23),-入力!$C$24),ROUND(IF(入力!$C$21=1,ユーザー別卸価格!F762/(100-入力!$C$22)%,ユーザー別卸価格!F762+入力!$C$23),-入力!$C$24))),ユーザー別卸価格!F762))</f>
        <v/>
      </c>
      <c r="G762" s="96">
        <f>'6桁'!G762</f>
        <v>0</v>
      </c>
      <c r="H762" s="209" t="str">
        <f>IF(ユーザー別卸価格!H762="","", IF(ISNUMBER(ユーザー別卸価格!H762),IF(入力!$C$25=1,ROUNDDOWN(IF(入力!$C$21=1,ユーザー別卸価格!H762/(100-入力!$C$22)%,ユーザー別卸価格!H762+入力!$C$23),-入力!$C$24),IF(入力!$C$25=2,ROUNDUP(IF(入力!$C$21=1,ユーザー別卸価格!H762/(100-入力!$C$22)%,ユーザー別卸価格!H762+入力!$C$23),-入力!$C$24),ROUND(IF(入力!$C$21=1,ユーザー別卸価格!H762/(100-入力!$C$22)%,ユーザー別卸価格!H762+入力!$C$23),-入力!$C$24))),ユーザー別卸価格!H762))</f>
        <v/>
      </c>
      <c r="I762" s="96">
        <f>'6桁'!I762</f>
        <v>0</v>
      </c>
      <c r="J762" s="176">
        <f>IF(ユーザー別卸価格!J762="","", IF(ISNUMBER(ユーザー別卸価格!J762),IF(入力!$C$25=1,ROUNDDOWN(IF(入力!$C$21=1,ユーザー別卸価格!J762/(100-入力!$C$22)%,ユーザー別卸価格!J762+入力!$C$23),-入力!$C$24),IF(入力!$C$25=2,ROUNDUP(IF(入力!$C$21=1,ユーザー別卸価格!J762/(100-入力!$C$22)%,ユーザー別卸価格!J762+入力!$C$23),-入力!$C$24),ROUND(IF(入力!$C$21=1,ユーザー別卸価格!J762/(100-入力!$C$22)%,ユーザー別卸価格!J762+入力!$C$23),-入力!$C$24))),ユーザー別卸価格!J762))</f>
        <v>27600</v>
      </c>
      <c r="K762" s="96" t="str">
        <f>'6桁'!K762</f>
        <v>※</v>
      </c>
      <c r="L762" s="183" t="str">
        <f>IF(ユーザー別卸価格!L762="","", IF(ISNUMBER(ユーザー別卸価格!L762),IF(入力!$C$25=1,ROUNDDOWN(IF(入力!$C$21=1,ユーザー別卸価格!L762/(100-入力!$C$22)%,ユーザー別卸価格!L762+入力!$C$23),-入力!$C$24),IF(入力!$C$25=2,ROUNDUP(IF(入力!$C$21=1,ユーザー別卸価格!L762/(100-入力!$C$22)%,ユーザー別卸価格!L762+入力!$C$23),-入力!$C$24),ROUND(IF(入力!$C$21=1,ユーザー別卸価格!L762/(100-入力!$C$22)%,ユーザー別卸価格!L762+入力!$C$23),-入力!$C$24))),ユーザー別卸価格!L762))</f>
        <v/>
      </c>
      <c r="M762" s="96">
        <f>'6桁'!M762</f>
        <v>0</v>
      </c>
      <c r="N762" s="176" t="str">
        <f>IF(ユーザー別卸価格!N762="","", IF(ISNUMBER(ユーザー別卸価格!N762),IF(入力!$C$25=1,ROUNDDOWN(IF(入力!$C$21=1,ユーザー別卸価格!N762/(100-入力!$C$22)%,ユーザー別卸価格!N762+入力!$C$23),-入力!$C$24),IF(入力!$C$25=2,ROUNDUP(IF(入力!$C$21=1,ユーザー別卸価格!N762/(100-入力!$C$22)%,ユーザー別卸価格!N762+入力!$C$23),-入力!$C$24),ROUND(IF(入力!$C$21=1,ユーザー別卸価格!N762/(100-入力!$C$22)%,ユーザー別卸価格!N762+入力!$C$23),-入力!$C$24))),ユーザー別卸価格!N762))</f>
        <v/>
      </c>
      <c r="O762" s="96">
        <f>'6桁'!O762</f>
        <v>0</v>
      </c>
      <c r="P762" s="176" t="str">
        <f>IF(ユーザー別卸価格!P762="","", IF(ISNUMBER(ユーザー別卸価格!P762),IF(入力!$C$25=1,ROUNDDOWN(IF(入力!$C$21=1,ユーザー別卸価格!P762/(100-入力!$C$22)%,ユーザー別卸価格!P762+入力!$C$23),-入力!$C$24),IF(入力!$C$25=2,ROUNDUP(IF(入力!$C$21=1,ユーザー別卸価格!P762/(100-入力!$C$22)%,ユーザー別卸価格!P762+入力!$C$23),-入力!$C$24),ROUND(IF(入力!$C$21=1,ユーザー別卸価格!P762/(100-入力!$C$22)%,ユーザー別卸価格!P762+入力!$C$23),-入力!$C$24))),ユーザー別卸価格!P762))</f>
        <v/>
      </c>
      <c r="Q762" s="96">
        <f>'6桁'!Q762</f>
        <v>0</v>
      </c>
      <c r="V762" s="4"/>
      <c r="X762" s="4"/>
    </row>
    <row r="763" spans="2:24" ht="30" customHeight="1">
      <c r="B763" s="669"/>
      <c r="C763" s="674" t="s">
        <v>844</v>
      </c>
      <c r="D763" s="675"/>
      <c r="E763" s="676"/>
      <c r="F763" s="176">
        <f>IF(ユーザー別卸価格!F763="","", IF(ISNUMBER(ユーザー別卸価格!F763),IF(入力!$C$25=1,ROUNDDOWN(IF(入力!$C$21=1,ユーザー別卸価格!F763/(100-入力!$C$22)%,ユーザー別卸価格!F763+入力!$C$23),-入力!$C$24),IF(入力!$C$25=2,ROUNDUP(IF(入力!$C$21=1,ユーザー別卸価格!F763/(100-入力!$C$22)%,ユーザー別卸価格!F763+入力!$C$23),-入力!$C$24),ROUND(IF(入力!$C$21=1,ユーザー別卸価格!F763/(100-入力!$C$22)%,ユーザー別卸価格!F763+入力!$C$23),-入力!$C$24))),ユーザー別卸価格!F763))</f>
        <v>18000</v>
      </c>
      <c r="G763" s="96">
        <f>'6桁'!G763</f>
        <v>0</v>
      </c>
      <c r="H763" s="209" t="str">
        <f>IF(ユーザー別卸価格!H763="","", IF(ISNUMBER(ユーザー別卸価格!H763),IF(入力!$C$25=1,ROUNDDOWN(IF(入力!$C$21=1,ユーザー別卸価格!H763/(100-入力!$C$22)%,ユーザー別卸価格!H763+入力!$C$23),-入力!$C$24),IF(入力!$C$25=2,ROUNDUP(IF(入力!$C$21=1,ユーザー別卸価格!H763/(100-入力!$C$22)%,ユーザー別卸価格!H763+入力!$C$23),-入力!$C$24),ROUND(IF(入力!$C$21=1,ユーザー別卸価格!H763/(100-入力!$C$22)%,ユーザー別卸価格!H763+入力!$C$23),-入力!$C$24))),ユーザー別卸価格!H763))</f>
        <v/>
      </c>
      <c r="I763" s="96">
        <f>'6桁'!I763</f>
        <v>0</v>
      </c>
      <c r="J763" s="176" t="str">
        <f>IF(ユーザー別卸価格!J763="","", IF(ISNUMBER(ユーザー別卸価格!J763),IF(入力!$C$25=1,ROUNDDOWN(IF(入力!$C$21=1,ユーザー別卸価格!J763/(100-入力!$C$22)%,ユーザー別卸価格!J763+入力!$C$23),-入力!$C$24),IF(入力!$C$25=2,ROUNDUP(IF(入力!$C$21=1,ユーザー別卸価格!J763/(100-入力!$C$22)%,ユーザー別卸価格!J763+入力!$C$23),-入力!$C$24),ROUND(IF(入力!$C$21=1,ユーザー別卸価格!J763/(100-入力!$C$22)%,ユーザー別卸価格!J763+入力!$C$23),-入力!$C$24))),ユーザー別卸価格!J763))</f>
        <v/>
      </c>
      <c r="K763" s="96">
        <f>'6桁'!K763</f>
        <v>0</v>
      </c>
      <c r="L763" s="183" t="str">
        <f>IF(ユーザー別卸価格!L763="","", IF(ISNUMBER(ユーザー別卸価格!L763),IF(入力!$C$25=1,ROUNDDOWN(IF(入力!$C$21=1,ユーザー別卸価格!L763/(100-入力!$C$22)%,ユーザー別卸価格!L763+入力!$C$23),-入力!$C$24),IF(入力!$C$25=2,ROUNDUP(IF(入力!$C$21=1,ユーザー別卸価格!L763/(100-入力!$C$22)%,ユーザー別卸価格!L763+入力!$C$23),-入力!$C$24),ROUND(IF(入力!$C$21=1,ユーザー別卸価格!L763/(100-入力!$C$22)%,ユーザー別卸価格!L763+入力!$C$23),-入力!$C$24))),ユーザー別卸価格!L763))</f>
        <v/>
      </c>
      <c r="M763" s="96">
        <f>'6桁'!M763</f>
        <v>0</v>
      </c>
      <c r="N763" s="176" t="str">
        <f>IF(ユーザー別卸価格!N763="","", IF(ISNUMBER(ユーザー別卸価格!N763),IF(入力!$C$25=1,ROUNDDOWN(IF(入力!$C$21=1,ユーザー別卸価格!N763/(100-入力!$C$22)%,ユーザー別卸価格!N763+入力!$C$23),-入力!$C$24),IF(入力!$C$25=2,ROUNDUP(IF(入力!$C$21=1,ユーザー別卸価格!N763/(100-入力!$C$22)%,ユーザー別卸価格!N763+入力!$C$23),-入力!$C$24),ROUND(IF(入力!$C$21=1,ユーザー別卸価格!N763/(100-入力!$C$22)%,ユーザー別卸価格!N763+入力!$C$23),-入力!$C$24))),ユーザー別卸価格!N763))</f>
        <v/>
      </c>
      <c r="O763" s="96">
        <f>'6桁'!O763</f>
        <v>0</v>
      </c>
      <c r="P763" s="176" t="str">
        <f>IF(ユーザー別卸価格!P763="","", IF(ISNUMBER(ユーザー別卸価格!P763),IF(入力!$C$25=1,ROUNDDOWN(IF(入力!$C$21=1,ユーザー別卸価格!P763/(100-入力!$C$22)%,ユーザー別卸価格!P763+入力!$C$23),-入力!$C$24),IF(入力!$C$25=2,ROUNDUP(IF(入力!$C$21=1,ユーザー別卸価格!P763/(100-入力!$C$22)%,ユーザー別卸価格!P763+入力!$C$23),-入力!$C$24),ROUND(IF(入力!$C$21=1,ユーザー別卸価格!P763/(100-入力!$C$22)%,ユーザー別卸価格!P763+入力!$C$23),-入力!$C$24))),ユーザー別卸価格!P763))</f>
        <v/>
      </c>
      <c r="Q763" s="96">
        <f>'6桁'!Q763</f>
        <v>0</v>
      </c>
      <c r="V763" s="4"/>
      <c r="X763" s="4"/>
    </row>
    <row r="764" spans="2:24" ht="30" customHeight="1">
      <c r="B764" s="669"/>
      <c r="C764" s="674" t="s">
        <v>61</v>
      </c>
      <c r="D764" s="675"/>
      <c r="E764" s="676"/>
      <c r="F764" s="176" t="str">
        <f>IF(ユーザー別卸価格!F764="","", IF(ISNUMBER(ユーザー別卸価格!F764),IF(入力!$C$25=1,ROUNDDOWN(IF(入力!$C$21=1,ユーザー別卸価格!F764/(100-入力!$C$22)%,ユーザー別卸価格!F764+入力!$C$23),-入力!$C$24),IF(入力!$C$25=2,ROUNDUP(IF(入力!$C$21=1,ユーザー別卸価格!F764/(100-入力!$C$22)%,ユーザー別卸価格!F764+入力!$C$23),-入力!$C$24),ROUND(IF(入力!$C$21=1,ユーザー別卸価格!F764/(100-入力!$C$22)%,ユーザー別卸価格!F764+入力!$C$23),-入力!$C$24))),ユーザー別卸価格!F764))</f>
        <v/>
      </c>
      <c r="G764" s="96">
        <f>'6桁'!G764</f>
        <v>0</v>
      </c>
      <c r="H764" s="183">
        <f>IF(ユーザー別卸価格!H764="","", IF(ISNUMBER(ユーザー別卸価格!H764),IF(入力!$C$25=1,ROUNDDOWN(IF(入力!$C$21=1,ユーザー別卸価格!H764/(100-入力!$C$22)%,ユーザー別卸価格!H764+入力!$C$23),-入力!$C$24),IF(入力!$C$25=2,ROUNDUP(IF(入力!$C$21=1,ユーザー別卸価格!H764/(100-入力!$C$22)%,ユーザー別卸価格!H764+入力!$C$23),-入力!$C$24),ROUND(IF(入力!$C$21=1,ユーザー別卸価格!H764/(100-入力!$C$22)%,ユーザー別卸価格!H764+入力!$C$23),-入力!$C$24))),ユーザー別卸価格!H764))</f>
        <v>18800</v>
      </c>
      <c r="I764" s="96" t="str">
        <f>'6桁'!I764</f>
        <v>SP
LT38</v>
      </c>
      <c r="J764" s="176" t="str">
        <f>IF(ユーザー別卸価格!J764="","", IF(ISNUMBER(ユーザー別卸価格!J764),IF(入力!$C$25=1,ROUNDDOWN(IF(入力!$C$21=1,ユーザー別卸価格!J764/(100-入力!$C$22)%,ユーザー別卸価格!J764+入力!$C$23),-入力!$C$24),IF(入力!$C$25=2,ROUNDUP(IF(入力!$C$21=1,ユーザー別卸価格!J764/(100-入力!$C$22)%,ユーザー別卸価格!J764+入力!$C$23),-入力!$C$24),ROUND(IF(入力!$C$21=1,ユーザー別卸価格!J764/(100-入力!$C$22)%,ユーザー別卸価格!J764+入力!$C$23),-入力!$C$24))),ユーザー別卸価格!J764))</f>
        <v/>
      </c>
      <c r="K764" s="96">
        <f>'6桁'!K764</f>
        <v>0</v>
      </c>
      <c r="L764" s="183" t="str">
        <f>IF(ユーザー別卸価格!L764="","", IF(ISNUMBER(ユーザー別卸価格!L764),IF(入力!$C$25=1,ROUNDDOWN(IF(入力!$C$21=1,ユーザー別卸価格!L764/(100-入力!$C$22)%,ユーザー別卸価格!L764+入力!$C$23),-入力!$C$24),IF(入力!$C$25=2,ROUNDUP(IF(入力!$C$21=1,ユーザー別卸価格!L764/(100-入力!$C$22)%,ユーザー別卸価格!L764+入力!$C$23),-入力!$C$24),ROUND(IF(入力!$C$21=1,ユーザー別卸価格!L764/(100-入力!$C$22)%,ユーザー別卸価格!L764+入力!$C$23),-入力!$C$24))),ユーザー別卸価格!L764))</f>
        <v/>
      </c>
      <c r="M764" s="96">
        <f>'6桁'!M764</f>
        <v>0</v>
      </c>
      <c r="N764" s="176" t="str">
        <f>IF(ユーザー別卸価格!N764="","", IF(ISNUMBER(ユーザー別卸価格!N764),IF(入力!$C$25=1,ROUNDDOWN(IF(入力!$C$21=1,ユーザー別卸価格!N764/(100-入力!$C$22)%,ユーザー別卸価格!N764+入力!$C$23),-入力!$C$24),IF(入力!$C$25=2,ROUNDUP(IF(入力!$C$21=1,ユーザー別卸価格!N764/(100-入力!$C$22)%,ユーザー別卸価格!N764+入力!$C$23),-入力!$C$24),ROUND(IF(入力!$C$21=1,ユーザー別卸価格!N764/(100-入力!$C$22)%,ユーザー別卸価格!N764+入力!$C$23),-入力!$C$24))),ユーザー別卸価格!N764))</f>
        <v/>
      </c>
      <c r="O764" s="96">
        <f>'6桁'!O764</f>
        <v>0</v>
      </c>
      <c r="P764" s="176" t="str">
        <f>IF(ユーザー別卸価格!P764="","", IF(ISNUMBER(ユーザー別卸価格!P764),IF(入力!$C$25=1,ROUNDDOWN(IF(入力!$C$21=1,ユーザー別卸価格!P764/(100-入力!$C$22)%,ユーザー別卸価格!P764+入力!$C$23),-入力!$C$24),IF(入力!$C$25=2,ROUNDUP(IF(入力!$C$21=1,ユーザー別卸価格!P764/(100-入力!$C$22)%,ユーザー別卸価格!P764+入力!$C$23),-入力!$C$24),ROUND(IF(入力!$C$21=1,ユーザー別卸価格!P764/(100-入力!$C$22)%,ユーザー別卸価格!P764+入力!$C$23),-入力!$C$24))),ユーザー別卸価格!P764))</f>
        <v/>
      </c>
      <c r="Q764" s="96">
        <f>'6桁'!Q764</f>
        <v>0</v>
      </c>
      <c r="V764" s="4"/>
      <c r="X764" s="4"/>
    </row>
    <row r="765" spans="2:24" ht="30" customHeight="1">
      <c r="B765" s="669"/>
      <c r="C765" s="674" t="s">
        <v>845</v>
      </c>
      <c r="D765" s="675"/>
      <c r="E765" s="676"/>
      <c r="F765" s="176">
        <f>IF(ユーザー別卸価格!F765="","", IF(ISNUMBER(ユーザー別卸価格!F765),IF(入力!$C$25=1,ROUNDDOWN(IF(入力!$C$21=1,ユーザー別卸価格!F765/(100-入力!$C$22)%,ユーザー別卸価格!F765+入力!$C$23),-入力!$C$24),IF(入力!$C$25=2,ROUNDUP(IF(入力!$C$21=1,ユーザー別卸価格!F765/(100-入力!$C$22)%,ユーザー別卸価格!F765+入力!$C$23),-入力!$C$24),ROUND(IF(入力!$C$21=1,ユーザー別卸価格!F765/(100-入力!$C$22)%,ユーザー別卸価格!F765+入力!$C$23),-入力!$C$24))),ユーザー別卸価格!F765))</f>
        <v>19900</v>
      </c>
      <c r="G765" s="96">
        <f>'6桁'!G765</f>
        <v>0</v>
      </c>
      <c r="H765" s="209" t="str">
        <f>IF(ユーザー別卸価格!H765="","", IF(ISNUMBER(ユーザー別卸価格!H765),IF(入力!$C$25=1,ROUNDDOWN(IF(入力!$C$21=1,ユーザー別卸価格!H765/(100-入力!$C$22)%,ユーザー別卸価格!H765+入力!$C$23),-入力!$C$24),IF(入力!$C$25=2,ROUNDUP(IF(入力!$C$21=1,ユーザー別卸価格!H765/(100-入力!$C$22)%,ユーザー別卸価格!H765+入力!$C$23),-入力!$C$24),ROUND(IF(入力!$C$21=1,ユーザー別卸価格!H765/(100-入力!$C$22)%,ユーザー別卸価格!H765+入力!$C$23),-入力!$C$24))),ユーザー別卸価格!H765))</f>
        <v/>
      </c>
      <c r="I765" s="96">
        <f>'6桁'!I765</f>
        <v>0</v>
      </c>
      <c r="J765" s="176" t="str">
        <f>IF(ユーザー別卸価格!J765="","", IF(ISNUMBER(ユーザー別卸価格!J765),IF(入力!$C$25=1,ROUNDDOWN(IF(入力!$C$21=1,ユーザー別卸価格!J765/(100-入力!$C$22)%,ユーザー別卸価格!J765+入力!$C$23),-入力!$C$24),IF(入力!$C$25=2,ROUNDUP(IF(入力!$C$21=1,ユーザー別卸価格!J765/(100-入力!$C$22)%,ユーザー別卸価格!J765+入力!$C$23),-入力!$C$24),ROUND(IF(入力!$C$21=1,ユーザー別卸価格!J765/(100-入力!$C$22)%,ユーザー別卸価格!J765+入力!$C$23),-入力!$C$24))),ユーザー別卸価格!J765))</f>
        <v/>
      </c>
      <c r="K765" s="96">
        <f>'6桁'!K765</f>
        <v>0</v>
      </c>
      <c r="L765" s="183" t="str">
        <f>IF(ユーザー別卸価格!L765="","", IF(ISNUMBER(ユーザー別卸価格!L765),IF(入力!$C$25=1,ROUNDDOWN(IF(入力!$C$21=1,ユーザー別卸価格!L765/(100-入力!$C$22)%,ユーザー別卸価格!L765+入力!$C$23),-入力!$C$24),IF(入力!$C$25=2,ROUNDUP(IF(入力!$C$21=1,ユーザー別卸価格!L765/(100-入力!$C$22)%,ユーザー別卸価格!L765+入力!$C$23),-入力!$C$24),ROUND(IF(入力!$C$21=1,ユーザー別卸価格!L765/(100-入力!$C$22)%,ユーザー別卸価格!L765+入力!$C$23),-入力!$C$24))),ユーザー別卸価格!L765))</f>
        <v/>
      </c>
      <c r="M765" s="96">
        <f>'6桁'!M765</f>
        <v>0</v>
      </c>
      <c r="N765" s="176" t="str">
        <f>IF(ユーザー別卸価格!N765="","", IF(ISNUMBER(ユーザー別卸価格!N765),IF(入力!$C$25=1,ROUNDDOWN(IF(入力!$C$21=1,ユーザー別卸価格!N765/(100-入力!$C$22)%,ユーザー別卸価格!N765+入力!$C$23),-入力!$C$24),IF(入力!$C$25=2,ROUNDUP(IF(入力!$C$21=1,ユーザー別卸価格!N765/(100-入力!$C$22)%,ユーザー別卸価格!N765+入力!$C$23),-入力!$C$24),ROUND(IF(入力!$C$21=1,ユーザー別卸価格!N765/(100-入力!$C$22)%,ユーザー別卸価格!N765+入力!$C$23),-入力!$C$24))),ユーザー別卸価格!N765))</f>
        <v/>
      </c>
      <c r="O765" s="96">
        <f>'6桁'!O765</f>
        <v>0</v>
      </c>
      <c r="P765" s="176" t="str">
        <f>IF(ユーザー別卸価格!P765="","", IF(ISNUMBER(ユーザー別卸価格!P765),IF(入力!$C$25=1,ROUNDDOWN(IF(入力!$C$21=1,ユーザー別卸価格!P765/(100-入力!$C$22)%,ユーザー別卸価格!P765+入力!$C$23),-入力!$C$24),IF(入力!$C$25=2,ROUNDUP(IF(入力!$C$21=1,ユーザー別卸価格!P765/(100-入力!$C$22)%,ユーザー別卸価格!P765+入力!$C$23),-入力!$C$24),ROUND(IF(入力!$C$21=1,ユーザー別卸価格!P765/(100-入力!$C$22)%,ユーザー別卸価格!P765+入力!$C$23),-入力!$C$24))),ユーザー別卸価格!P765))</f>
        <v/>
      </c>
      <c r="Q765" s="96">
        <f>'6桁'!Q765</f>
        <v>0</v>
      </c>
      <c r="V765" s="4"/>
      <c r="X765" s="4"/>
    </row>
    <row r="766" spans="2:24" ht="30" customHeight="1">
      <c r="B766" s="670"/>
      <c r="C766" s="677" t="s">
        <v>846</v>
      </c>
      <c r="D766" s="678"/>
      <c r="E766" s="679"/>
      <c r="F766" s="177">
        <f>IF(ユーザー別卸価格!F766="","", IF(ISNUMBER(ユーザー別卸価格!F766),IF(入力!$C$25=1,ROUNDDOWN(IF(入力!$C$21=1,ユーザー別卸価格!F766/(100-入力!$C$22)%,ユーザー別卸価格!F766+入力!$C$23),-入力!$C$24),IF(入力!$C$25=2,ROUNDUP(IF(入力!$C$21=1,ユーザー別卸価格!F766/(100-入力!$C$22)%,ユーザー別卸価格!F766+入力!$C$23),-入力!$C$24),ROUND(IF(入力!$C$21=1,ユーザー別卸価格!F766/(100-入力!$C$22)%,ユーザー別卸価格!F766+入力!$C$23),-入力!$C$24))),ユーザー別卸価格!F766))</f>
        <v>24900</v>
      </c>
      <c r="G766" s="99">
        <f>'6桁'!G766</f>
        <v>0</v>
      </c>
      <c r="H766" s="211" t="str">
        <f>IF(ユーザー別卸価格!H766="","", IF(ISNUMBER(ユーザー別卸価格!H766),IF(入力!$C$25=1,ROUNDDOWN(IF(入力!$C$21=1,ユーザー別卸価格!H766/(100-入力!$C$22)%,ユーザー別卸価格!H766+入力!$C$23),-入力!$C$24),IF(入力!$C$25=2,ROUNDUP(IF(入力!$C$21=1,ユーザー別卸価格!H766/(100-入力!$C$22)%,ユーザー別卸価格!H766+入力!$C$23),-入力!$C$24),ROUND(IF(入力!$C$21=1,ユーザー別卸価格!H766/(100-入力!$C$22)%,ユーザー別卸価格!H766+入力!$C$23),-入力!$C$24))),ユーザー別卸価格!H766))</f>
        <v/>
      </c>
      <c r="I766" s="99">
        <f>'6桁'!I766</f>
        <v>0</v>
      </c>
      <c r="J766" s="177" t="str">
        <f>IF(ユーザー別卸価格!J766="","", IF(ISNUMBER(ユーザー別卸価格!J766),IF(入力!$C$25=1,ROUNDDOWN(IF(入力!$C$21=1,ユーザー別卸価格!J766/(100-入力!$C$22)%,ユーザー別卸価格!J766+入力!$C$23),-入力!$C$24),IF(入力!$C$25=2,ROUNDUP(IF(入力!$C$21=1,ユーザー別卸価格!J766/(100-入力!$C$22)%,ユーザー別卸価格!J766+入力!$C$23),-入力!$C$24),ROUND(IF(入力!$C$21=1,ユーザー別卸価格!J766/(100-入力!$C$22)%,ユーザー別卸価格!J766+入力!$C$23),-入力!$C$24))),ユーザー別卸価格!J766))</f>
        <v/>
      </c>
      <c r="K766" s="99">
        <f>'6桁'!K766</f>
        <v>0</v>
      </c>
      <c r="L766" s="184">
        <f>IF(ユーザー別卸価格!L766="","", IF(ISNUMBER(ユーザー別卸価格!L766),IF(入力!$C$25=1,ROUNDDOWN(IF(入力!$C$21=1,ユーザー別卸価格!L766/(100-入力!$C$22)%,ユーザー別卸価格!L766+入力!$C$23),-入力!$C$24),IF(入力!$C$25=2,ROUNDUP(IF(入力!$C$21=1,ユーザー別卸価格!L766/(100-入力!$C$22)%,ユーザー別卸価格!L766+入力!$C$23),-入力!$C$24),ROUND(IF(入力!$C$21=1,ユーザー別卸価格!L766/(100-入力!$C$22)%,ユーザー別卸価格!L766+入力!$C$23),-入力!$C$24))),ユーザー別卸価格!L766))</f>
        <v>25600</v>
      </c>
      <c r="M766" s="99">
        <f>'6桁'!M766</f>
        <v>0</v>
      </c>
      <c r="N766" s="177" t="str">
        <f>IF(ユーザー別卸価格!N766="","", IF(ISNUMBER(ユーザー別卸価格!N766),IF(入力!$C$25=1,ROUNDDOWN(IF(入力!$C$21=1,ユーザー別卸価格!N766/(100-入力!$C$22)%,ユーザー別卸価格!N766+入力!$C$23),-入力!$C$24),IF(入力!$C$25=2,ROUNDUP(IF(入力!$C$21=1,ユーザー別卸価格!N766/(100-入力!$C$22)%,ユーザー別卸価格!N766+入力!$C$23),-入力!$C$24),ROUND(IF(入力!$C$21=1,ユーザー別卸価格!N766/(100-入力!$C$22)%,ユーザー別卸価格!N766+入力!$C$23),-入力!$C$24))),ユーザー別卸価格!N766))</f>
        <v/>
      </c>
      <c r="O766" s="99">
        <f>'6桁'!O766</f>
        <v>0</v>
      </c>
      <c r="P766" s="177" t="str">
        <f>IF(ユーザー別卸価格!P766="","", IF(ISNUMBER(ユーザー別卸価格!P766),IF(入力!$C$25=1,ROUNDDOWN(IF(入力!$C$21=1,ユーザー別卸価格!P766/(100-入力!$C$22)%,ユーザー別卸価格!P766+入力!$C$23),-入力!$C$24),IF(入力!$C$25=2,ROUNDUP(IF(入力!$C$21=1,ユーザー別卸価格!P766/(100-入力!$C$22)%,ユーザー別卸価格!P766+入力!$C$23),-入力!$C$24),ROUND(IF(入力!$C$21=1,ユーザー別卸価格!P766/(100-入力!$C$22)%,ユーザー別卸価格!P766+入力!$C$23),-入力!$C$24))),ユーザー別卸価格!P766))</f>
        <v/>
      </c>
      <c r="Q766" s="99">
        <f>'6桁'!Q766</f>
        <v>0</v>
      </c>
      <c r="V766" s="4"/>
      <c r="X766" s="4"/>
    </row>
    <row r="767" spans="2:24" ht="30" customHeight="1">
      <c r="B767" s="696">
        <v>14</v>
      </c>
      <c r="C767" s="671" t="s">
        <v>38</v>
      </c>
      <c r="D767" s="672"/>
      <c r="E767" s="673"/>
      <c r="F767" s="175" t="str">
        <f>IF(ユーザー別卸価格!F767="","", IF(ISNUMBER(ユーザー別卸価格!F767),IF(入力!$C$25=1,ROUNDDOWN(IF(入力!$C$21=1,ユーザー別卸価格!F767/(100-入力!$C$22)%,ユーザー別卸価格!F767+入力!$C$23),-入力!$C$24),IF(入力!$C$25=2,ROUNDUP(IF(入力!$C$21=1,ユーザー別卸価格!F767/(100-入力!$C$22)%,ユーザー別卸価格!F767+入力!$C$23),-入力!$C$24),ROUND(IF(入力!$C$21=1,ユーザー別卸価格!F767/(100-入力!$C$22)%,ユーザー別卸価格!F767+入力!$C$23),-入力!$C$24))),ユーザー別卸価格!F767))</f>
        <v/>
      </c>
      <c r="G767" s="97">
        <f>'6桁'!G767</f>
        <v>0</v>
      </c>
      <c r="H767" s="212" t="str">
        <f>IF(ユーザー別卸価格!H767="","", IF(ISNUMBER(ユーザー別卸価格!H767),IF(入力!$C$25=1,ROUNDDOWN(IF(入力!$C$21=1,ユーザー別卸価格!H767/(100-入力!$C$22)%,ユーザー別卸価格!H767+入力!$C$23),-入力!$C$24),IF(入力!$C$25=2,ROUNDUP(IF(入力!$C$21=1,ユーザー別卸価格!H767/(100-入力!$C$22)%,ユーザー別卸価格!H767+入力!$C$23),-入力!$C$24),ROUND(IF(入力!$C$21=1,ユーザー別卸価格!H767/(100-入力!$C$22)%,ユーザー別卸価格!H767+入力!$C$23),-入力!$C$24))),ユーザー別卸価格!H767))</f>
        <v/>
      </c>
      <c r="I767" s="97">
        <f>'6桁'!I767</f>
        <v>0</v>
      </c>
      <c r="J767" s="175">
        <f>IF(ユーザー別卸価格!J767="","", IF(ISNUMBER(ユーザー別卸価格!J767),IF(入力!$C$25=1,ROUNDDOWN(IF(入力!$C$21=1,ユーザー別卸価格!J767/(100-入力!$C$22)%,ユーザー別卸価格!J767+入力!$C$23),-入力!$C$24),IF(入力!$C$25=2,ROUNDUP(IF(入力!$C$21=1,ユーザー別卸価格!J767/(100-入力!$C$22)%,ユーザー別卸価格!J767+入力!$C$23),-入力!$C$24),ROUND(IF(入力!$C$21=1,ユーザー別卸価格!J767/(100-入力!$C$22)%,ユーザー別卸価格!J767+入力!$C$23),-入力!$C$24))),ユーザー別卸価格!J767))</f>
        <v>21800</v>
      </c>
      <c r="K767" s="97">
        <f>'6桁'!K767</f>
        <v>0</v>
      </c>
      <c r="L767" s="199" t="str">
        <f>IF(ユーザー別卸価格!L767="","", IF(ISNUMBER(ユーザー別卸価格!L767),IF(入力!$C$25=1,ROUNDDOWN(IF(入力!$C$21=1,ユーザー別卸価格!L767/(100-入力!$C$22)%,ユーザー別卸価格!L767+入力!$C$23),-入力!$C$24),IF(入力!$C$25=2,ROUNDUP(IF(入力!$C$21=1,ユーザー別卸価格!L767/(100-入力!$C$22)%,ユーザー別卸価格!L767+入力!$C$23),-入力!$C$24),ROUND(IF(入力!$C$21=1,ユーザー別卸価格!L767/(100-入力!$C$22)%,ユーザー別卸価格!L767+入力!$C$23),-入力!$C$24))),ユーザー別卸価格!L767))</f>
        <v/>
      </c>
      <c r="M767" s="97">
        <f>'6桁'!M767</f>
        <v>0</v>
      </c>
      <c r="N767" s="175" t="str">
        <f>IF(ユーザー別卸価格!N767="","", IF(ISNUMBER(ユーザー別卸価格!N767),IF(入力!$C$25=1,ROUNDDOWN(IF(入力!$C$21=1,ユーザー別卸価格!N767/(100-入力!$C$22)%,ユーザー別卸価格!N767+入力!$C$23),-入力!$C$24),IF(入力!$C$25=2,ROUNDUP(IF(入力!$C$21=1,ユーザー別卸価格!N767/(100-入力!$C$22)%,ユーザー別卸価格!N767+入力!$C$23),-入力!$C$24),ROUND(IF(入力!$C$21=1,ユーザー別卸価格!N767/(100-入力!$C$22)%,ユーザー別卸価格!N767+入力!$C$23),-入力!$C$24))),ユーザー別卸価格!N767))</f>
        <v/>
      </c>
      <c r="O767" s="97">
        <f>'6桁'!O767</f>
        <v>0</v>
      </c>
      <c r="P767" s="175" t="str">
        <f>IF(ユーザー別卸価格!P767="","", IF(ISNUMBER(ユーザー別卸価格!P767),IF(入力!$C$25=1,ROUNDDOWN(IF(入力!$C$21=1,ユーザー別卸価格!P767/(100-入力!$C$22)%,ユーザー別卸価格!P767+入力!$C$23),-入力!$C$24),IF(入力!$C$25=2,ROUNDUP(IF(入力!$C$21=1,ユーザー別卸価格!P767/(100-入力!$C$22)%,ユーザー別卸価格!P767+入力!$C$23),-入力!$C$24),ROUND(IF(入力!$C$21=1,ユーザー別卸価格!P767/(100-入力!$C$22)%,ユーザー別卸価格!P767+入力!$C$23),-入力!$C$24))),ユーザー別卸価格!P767))</f>
        <v/>
      </c>
      <c r="Q767" s="97">
        <f>'6桁'!Q767</f>
        <v>0</v>
      </c>
      <c r="V767" s="4"/>
      <c r="X767" s="4"/>
    </row>
    <row r="768" spans="2:24" ht="30" customHeight="1" thickBot="1">
      <c r="B768" s="697"/>
      <c r="C768" s="698" t="s">
        <v>39</v>
      </c>
      <c r="D768" s="699"/>
      <c r="E768" s="700"/>
      <c r="F768" s="176" t="str">
        <f>IF(ユーザー別卸価格!F768="","", IF(ISNUMBER(ユーザー別卸価格!F768),IF(入力!$C$25=1,ROUNDDOWN(IF(入力!$C$21=1,ユーザー別卸価格!F768/(100-入力!$C$22)%,ユーザー別卸価格!F768+入力!$C$23),-入力!$C$24),IF(入力!$C$25=2,ROUNDUP(IF(入力!$C$21=1,ユーザー別卸価格!F768/(100-入力!$C$22)%,ユーザー別卸価格!F768+入力!$C$23),-入力!$C$24),ROUND(IF(入力!$C$21=1,ユーザー別卸価格!F768/(100-入力!$C$22)%,ユーザー別卸価格!F768+入力!$C$23),-入力!$C$24))),ユーザー別卸価格!F768))</f>
        <v/>
      </c>
      <c r="G768" s="96">
        <f>'6桁'!G768</f>
        <v>0</v>
      </c>
      <c r="H768" s="213" t="str">
        <f>IF(ユーザー別卸価格!H768="","", IF(ISNUMBER(ユーザー別卸価格!H768),IF(入力!$C$25=1,ROUNDDOWN(IF(入力!$C$21=1,ユーザー別卸価格!H768/(100-入力!$C$22)%,ユーザー別卸価格!H768+入力!$C$23),-入力!$C$24),IF(入力!$C$25=2,ROUNDUP(IF(入力!$C$21=1,ユーザー別卸価格!H768/(100-入力!$C$22)%,ユーザー別卸価格!H768+入力!$C$23),-入力!$C$24),ROUND(IF(入力!$C$21=1,ユーザー別卸価格!H768/(100-入力!$C$22)%,ユーザー別卸価格!H768+入力!$C$23),-入力!$C$24))),ユーザー別卸価格!H768))</f>
        <v/>
      </c>
      <c r="I768" s="119">
        <f>'6桁'!I768</f>
        <v>0</v>
      </c>
      <c r="J768" s="176">
        <f>IF(ユーザー別卸価格!J768="","", IF(ISNUMBER(ユーザー別卸価格!J768),IF(入力!$C$25=1,ROUNDDOWN(IF(入力!$C$21=1,ユーザー別卸価格!J768/(100-入力!$C$22)%,ユーザー別卸価格!J768+入力!$C$23),-入力!$C$24),IF(入力!$C$25=2,ROUNDUP(IF(入力!$C$21=1,ユーザー別卸価格!J768/(100-入力!$C$22)%,ユーザー別卸価格!J768+入力!$C$23),-入力!$C$24),ROUND(IF(入力!$C$21=1,ユーザー別卸価格!J768/(100-入力!$C$22)%,ユーザー別卸価格!J768+入力!$C$23),-入力!$C$24))),ユーザー別卸価格!J768))</f>
        <v>25600</v>
      </c>
      <c r="K768" s="96" t="str">
        <f>'6桁'!K768</f>
        <v>SP
355★</v>
      </c>
      <c r="L768" s="183" t="str">
        <f>IF(ユーザー別卸価格!L768="","", IF(ISNUMBER(ユーザー別卸価格!L768),IF(入力!$C$25=1,ROUNDDOWN(IF(入力!$C$21=1,ユーザー別卸価格!L768/(100-入力!$C$22)%,ユーザー別卸価格!L768+入力!$C$23),-入力!$C$24),IF(入力!$C$25=2,ROUNDUP(IF(入力!$C$21=1,ユーザー別卸価格!L768/(100-入力!$C$22)%,ユーザー別卸価格!L768+入力!$C$23),-入力!$C$24),ROUND(IF(入力!$C$21=1,ユーザー別卸価格!L768/(100-入力!$C$22)%,ユーザー別卸価格!L768+入力!$C$23),-入力!$C$24))),ユーザー別卸価格!L768))</f>
        <v/>
      </c>
      <c r="M768" s="96">
        <f>'6桁'!M768</f>
        <v>0</v>
      </c>
      <c r="N768" s="118" t="str">
        <f>IF(ユーザー別卸価格!N768="","", IF(ISNUMBER(ユーザー別卸価格!N768),IF(入力!$C$25=1,ROUNDDOWN(IF(入力!$C$21=1,ユーザー別卸価格!N768/(100-入力!$C$22)%,ユーザー別卸価格!N768+入力!$C$23),-入力!$C$24),IF(入力!$C$25=2,ROUNDUP(IF(入力!$C$21=1,ユーザー別卸価格!N768/(100-入力!$C$22)%,ユーザー別卸価格!N768+入力!$C$23),-入力!$C$24),ROUND(IF(入力!$C$21=1,ユーザー別卸価格!N768/(100-入力!$C$22)%,ユーザー別卸価格!N768+入力!$C$23),-入力!$C$24))),ユーザー別卸価格!N768))</f>
        <v/>
      </c>
      <c r="O768" s="119">
        <f>'6桁'!O768</f>
        <v>0</v>
      </c>
      <c r="P768" s="118" t="str">
        <f>IF(ユーザー別卸価格!P768="","", IF(ISNUMBER(ユーザー別卸価格!P768),IF(入力!$C$25=1,ROUNDDOWN(IF(入力!$C$21=1,ユーザー別卸価格!P768/(100-入力!$C$22)%,ユーザー別卸価格!P768+入力!$C$23),-入力!$C$24),IF(入力!$C$25=2,ROUNDUP(IF(入力!$C$21=1,ユーザー別卸価格!P768/(100-入力!$C$22)%,ユーザー別卸価格!P768+入力!$C$23),-入力!$C$24),ROUND(IF(入力!$C$21=1,ユーザー別卸価格!P768/(100-入力!$C$22)%,ユーザー別卸価格!P768+入力!$C$23),-入力!$C$24))),ユーザー別卸価格!P768))</f>
        <v/>
      </c>
      <c r="Q768" s="119">
        <f>'6桁'!Q768</f>
        <v>0</v>
      </c>
      <c r="T768" s="40" t="s">
        <v>719</v>
      </c>
      <c r="V768" s="4"/>
      <c r="X768" s="4"/>
    </row>
    <row r="769" spans="2:27" ht="35.25" customHeight="1">
      <c r="B769" s="545" t="s">
        <v>2121</v>
      </c>
      <c r="C769" s="545"/>
      <c r="D769" s="545"/>
      <c r="E769" s="545"/>
      <c r="F769" s="545"/>
      <c r="G769" s="545"/>
      <c r="H769" s="545"/>
      <c r="I769" s="545"/>
      <c r="J769" s="545"/>
      <c r="K769" s="545"/>
      <c r="L769" s="545"/>
      <c r="M769" s="545"/>
      <c r="N769" s="545"/>
      <c r="O769" s="545"/>
      <c r="P769" s="546"/>
      <c r="Q769" s="546"/>
      <c r="R769" s="546"/>
      <c r="S769" s="546"/>
      <c r="T769" s="546"/>
      <c r="U769" s="546"/>
    </row>
    <row r="770" spans="2:27" ht="13.5" customHeight="1"/>
    <row r="775" spans="2:27" ht="14.25" thickBot="1"/>
    <row r="776" spans="2:27" ht="25.5" customHeight="1" thickTop="1" thickBot="1">
      <c r="B776" s="518" t="s">
        <v>531</v>
      </c>
      <c r="C776" s="519"/>
      <c r="D776" s="519"/>
      <c r="E776" s="519"/>
      <c r="F776" s="519"/>
      <c r="G776" s="519"/>
      <c r="H776" s="519"/>
      <c r="I776" s="519"/>
      <c r="J776" s="519"/>
      <c r="K776" s="519"/>
      <c r="L776" s="519"/>
      <c r="M776" s="519"/>
      <c r="N776" s="519"/>
      <c r="O776" s="519"/>
      <c r="P776" s="519"/>
      <c r="Q776" s="519"/>
      <c r="R776" s="519"/>
      <c r="S776" s="519"/>
      <c r="T776" s="519"/>
      <c r="U776" s="519"/>
      <c r="V776" s="519"/>
      <c r="W776" s="519"/>
      <c r="X776" s="519"/>
      <c r="Y776" s="519"/>
      <c r="Z776" s="519"/>
      <c r="AA776" s="520"/>
    </row>
    <row r="777" spans="2:27" ht="25.5" customHeight="1" thickTop="1" thickBot="1">
      <c r="B777" s="24"/>
      <c r="C777" s="24"/>
      <c r="D777" s="24"/>
      <c r="E777" s="24"/>
      <c r="F777" s="82"/>
      <c r="G777" s="24"/>
      <c r="H777" s="82"/>
      <c r="I777" s="24"/>
      <c r="J777" s="82"/>
      <c r="K777" s="24"/>
      <c r="L777" s="82"/>
      <c r="M777" s="24"/>
      <c r="N777" s="82"/>
      <c r="O777" s="24"/>
      <c r="P777" s="82"/>
      <c r="Q777" s="24"/>
      <c r="R777" s="82"/>
      <c r="S777" s="24"/>
      <c r="T777" s="82"/>
      <c r="U777" s="24"/>
      <c r="V777" s="82"/>
      <c r="W777" s="24"/>
      <c r="X777" s="82"/>
      <c r="Y777" s="24"/>
    </row>
    <row r="778" spans="2:27" ht="20.100000000000001" customHeight="1" thickBot="1">
      <c r="B778" s="691" t="s">
        <v>452</v>
      </c>
      <c r="C778" s="534" t="s">
        <v>524</v>
      </c>
      <c r="D778" s="637"/>
      <c r="E778" s="535"/>
      <c r="F778" s="531" t="s">
        <v>453</v>
      </c>
      <c r="G778" s="532"/>
      <c r="H778" s="532"/>
      <c r="I778" s="532"/>
      <c r="J778" s="532"/>
      <c r="K778" s="532"/>
      <c r="L778" s="532"/>
      <c r="M778" s="532"/>
      <c r="N778" s="532"/>
      <c r="O778" s="532"/>
      <c r="P778" s="532"/>
      <c r="Q778" s="532"/>
      <c r="R778" s="532"/>
      <c r="S778" s="533"/>
      <c r="T778" s="11"/>
      <c r="U778" s="11"/>
    </row>
    <row r="779" spans="2:27" ht="39.950000000000003" customHeight="1">
      <c r="B779" s="692"/>
      <c r="C779" s="536"/>
      <c r="D779" s="547"/>
      <c r="E779" s="537"/>
      <c r="F779" s="683" t="s">
        <v>932</v>
      </c>
      <c r="G779" s="694"/>
      <c r="H779" s="695" t="s">
        <v>935</v>
      </c>
      <c r="I779" s="694"/>
      <c r="J779" s="683" t="s">
        <v>847</v>
      </c>
      <c r="K779" s="694"/>
      <c r="L779" s="683" t="s">
        <v>848</v>
      </c>
      <c r="M779" s="694"/>
      <c r="N779" s="683" t="s">
        <v>856</v>
      </c>
      <c r="O779" s="694"/>
      <c r="P779" s="683" t="s">
        <v>849</v>
      </c>
      <c r="Q779" s="694"/>
      <c r="R779" s="683" t="s">
        <v>2120</v>
      </c>
      <c r="S779" s="694"/>
      <c r="V779" s="4"/>
      <c r="X779" s="4"/>
    </row>
    <row r="780" spans="2:27" ht="20.100000000000001" customHeight="1" thickBot="1">
      <c r="B780" s="693" t="s">
        <v>525</v>
      </c>
      <c r="C780" s="538"/>
      <c r="D780" s="618"/>
      <c r="E780" s="539"/>
      <c r="F780" s="514" t="s">
        <v>825</v>
      </c>
      <c r="G780" s="515"/>
      <c r="H780" s="555" t="s">
        <v>825</v>
      </c>
      <c r="I780" s="515"/>
      <c r="J780" s="514" t="s">
        <v>825</v>
      </c>
      <c r="K780" s="515"/>
      <c r="L780" s="514" t="s">
        <v>825</v>
      </c>
      <c r="M780" s="515"/>
      <c r="N780" s="514" t="s">
        <v>825</v>
      </c>
      <c r="O780" s="515"/>
      <c r="P780" s="514" t="s">
        <v>825</v>
      </c>
      <c r="Q780" s="515"/>
      <c r="R780" s="514" t="s">
        <v>825</v>
      </c>
      <c r="S780" s="515"/>
      <c r="V780" s="4"/>
      <c r="X780" s="4"/>
    </row>
    <row r="781" spans="2:27" ht="30" customHeight="1">
      <c r="B781" s="707">
        <v>17.5</v>
      </c>
      <c r="C781" s="671" t="s">
        <v>98</v>
      </c>
      <c r="D781" s="672"/>
      <c r="E781" s="672"/>
      <c r="F781" s="91">
        <f>IF(ユーザー別卸価格!F781="","", IF(ISNUMBER(ユーザー別卸価格!F781),IF(入力!$C$25=1,ROUNDDOWN(IF(入力!$C$21=1,ユーザー別卸価格!F781/(100-入力!$C$22)%,ユーザー別卸価格!F781+入力!$C$23),-入力!$C$24),IF(入力!$C$25=2,ROUNDUP(IF(入力!$C$21=1,ユーザー別卸価格!F781/(100-入力!$C$22)%,ユーザー別卸価格!F781+入力!$C$23),-入力!$C$24),ROUND(IF(入力!$C$21=1,ユーザー別卸価格!F781/(100-入力!$C$22)%,ユーザー別卸価格!F781+入力!$C$23),-入力!$C$24))),ユーザー別卸価格!F781))</f>
        <v>29600</v>
      </c>
      <c r="G781" s="96">
        <f>'6桁'!G781</f>
        <v>0</v>
      </c>
      <c r="H781" s="172" t="str">
        <f>IF(ユーザー別卸価格!H781="","", IF(ISNUMBER(ユーザー別卸価格!H781),IF(入力!$C$25=1,ROUNDDOWN(IF(入力!$C$21=1,ユーザー別卸価格!H781/(100-入力!$C$22)%,ユーザー別卸価格!H781+入力!$C$23),-入力!$C$24),IF(入力!$C$25=2,ROUNDUP(IF(入力!$C$21=1,ユーザー別卸価格!H781/(100-入力!$C$22)%,ユーザー別卸価格!H781+入力!$C$23),-入力!$C$24),ROUND(IF(入力!$C$21=1,ユーザー別卸価格!H781/(100-入力!$C$22)%,ユーザー別卸価格!H781+入力!$C$23),-入力!$C$24))),ユーザー別卸価格!H781))</f>
        <v/>
      </c>
      <c r="I781" s="125">
        <f>'6桁'!I781</f>
        <v>0</v>
      </c>
      <c r="J781" s="172" t="str">
        <f>IF(ユーザー別卸価格!J781="","", IF(ISNUMBER(ユーザー別卸価格!J781),IF(入力!$C$25=1,ROUNDDOWN(IF(入力!$C$21=1,ユーザー別卸価格!J781/(100-入力!$C$22)%,ユーザー別卸価格!J781+入力!$C$23),-入力!$C$24),IF(入力!$C$25=2,ROUNDUP(IF(入力!$C$21=1,ユーザー別卸価格!J781/(100-入力!$C$22)%,ユーザー別卸価格!J781+入力!$C$23),-入力!$C$24),ROUND(IF(入力!$C$21=1,ユーザー別卸価格!J781/(100-入力!$C$22)%,ユーザー別卸価格!J781+入力!$C$23),-入力!$C$24))),ユーザー別卸価格!J781))</f>
        <v/>
      </c>
      <c r="K781" s="125">
        <f>'6桁'!K781</f>
        <v>0</v>
      </c>
      <c r="L781" s="182" t="str">
        <f>IF(ユーザー別卸価格!L781="","", IF(ISNUMBER(ユーザー別卸価格!L781),IF(入力!$C$25=1,ROUNDDOWN(IF(入力!$C$21=1,ユーザー別卸価格!L781/(100-入力!$C$22)%,ユーザー別卸価格!L781+入力!$C$23),-入力!$C$24),IF(入力!$C$25=2,ROUNDUP(IF(入力!$C$21=1,ユーザー別卸価格!L781/(100-入力!$C$22)%,ユーザー別卸価格!L781+入力!$C$23),-入力!$C$24),ROUND(IF(入力!$C$21=1,ユーザー別卸価格!L781/(100-入力!$C$22)%,ユーザー別卸価格!L781+入力!$C$23),-入力!$C$24))),ユーザー別卸価格!L781))</f>
        <v/>
      </c>
      <c r="M781" s="125">
        <f>'6桁'!M781</f>
        <v>0</v>
      </c>
      <c r="N781" s="172" t="str">
        <f>IF(ユーザー別卸価格!N781="","", IF(ISNUMBER(ユーザー別卸価格!N781),IF(入力!$C$25=1,ROUNDDOWN(IF(入力!$C$21=1,ユーザー別卸価格!N781/(100-入力!$C$22)%,ユーザー別卸価格!N781+入力!$C$23),-入力!$C$24),IF(入力!$C$25=2,ROUNDUP(IF(入力!$C$21=1,ユーザー別卸価格!N781/(100-入力!$C$22)%,ユーザー別卸価格!N781+入力!$C$23),-入力!$C$24),ROUND(IF(入力!$C$21=1,ユーザー別卸価格!N781/(100-入力!$C$22)%,ユーザー別卸価格!N781+入力!$C$23),-入力!$C$24))),ユーザー別卸価格!N781))</f>
        <v/>
      </c>
      <c r="O781" s="125">
        <f>'6桁'!O781</f>
        <v>0</v>
      </c>
      <c r="P781" s="172" t="str">
        <f>IF(ユーザー別卸価格!P781="","", IF(ISNUMBER(ユーザー別卸価格!P781),IF(入力!$C$25=1,ROUNDDOWN(IF(入力!$C$21=1,ユーザー別卸価格!P781/(100-入力!$C$22)%,ユーザー別卸価格!P781+入力!$C$23),-入力!$C$24),IF(入力!$C$25=2,ROUNDUP(IF(入力!$C$21=1,ユーザー別卸価格!P781/(100-入力!$C$22)%,ユーザー別卸価格!P781+入力!$C$23),-入力!$C$24),ROUND(IF(入力!$C$21=1,ユーザー別卸価格!P781/(100-入力!$C$22)%,ユーザー別卸価格!P781+入力!$C$23),-入力!$C$24))),ユーザー別卸価格!P781))</f>
        <v/>
      </c>
      <c r="Q781" s="125">
        <f>'6桁'!Q781</f>
        <v>0</v>
      </c>
      <c r="R781" s="172" t="str">
        <f>IF(ユーザー別卸価格!R781="","", IF(ISNUMBER(ユーザー別卸価格!R781),IF(入力!$C$25=1,ROUNDDOWN(IF(入力!$C$21=1,ユーザー別卸価格!R781/(100-入力!$C$22)%,ユーザー別卸価格!R781+入力!$C$23),-入力!$C$24),IF(入力!$C$25=2,ROUNDUP(IF(入力!$C$21=1,ユーザー別卸価格!R781/(100-入力!$C$22)%,ユーザー別卸価格!R781+入力!$C$23),-入力!$C$24),ROUND(IF(入力!$C$21=1,ユーザー別卸価格!R781/(100-入力!$C$22)%,ユーザー別卸価格!R781+入力!$C$23),-入力!$C$24))),ユーザー別卸価格!R781))</f>
        <v/>
      </c>
      <c r="S781" s="125">
        <f>'6桁'!S781</f>
        <v>0</v>
      </c>
      <c r="V781" s="4"/>
      <c r="X781" s="4"/>
    </row>
    <row r="782" spans="2:27" ht="30" customHeight="1">
      <c r="B782" s="702"/>
      <c r="C782" s="674" t="s">
        <v>850</v>
      </c>
      <c r="D782" s="675"/>
      <c r="E782" s="675"/>
      <c r="F782" s="95" t="str">
        <f>IF(ユーザー別卸価格!F782="","", IF(ISNUMBER(ユーザー別卸価格!F782),IF(入力!$C$25=1,ROUNDDOWN(IF(入力!$C$21=1,ユーザー別卸価格!F782/(100-入力!$C$22)%,ユーザー別卸価格!F782+入力!$C$23),-入力!$C$24),IF(入力!$C$25=2,ROUNDUP(IF(入力!$C$21=1,ユーザー別卸価格!F782/(100-入力!$C$22)%,ユーザー別卸価格!F782+入力!$C$23),-入力!$C$24),ROUND(IF(入力!$C$21=1,ユーザー別卸価格!F782/(100-入力!$C$22)%,ユーザー別卸価格!F782+入力!$C$23),-入力!$C$24))),ユーザー別卸価格!F782))</f>
        <v/>
      </c>
      <c r="G782" s="384">
        <f>'6桁'!G782</f>
        <v>0</v>
      </c>
      <c r="H782" s="176" t="str">
        <f>IF(ユーザー別卸価格!H782="","", IF(ISNUMBER(ユーザー別卸価格!H782),IF(入力!$C$25=1,ROUNDDOWN(IF(入力!$C$21=1,ユーザー別卸価格!H782/(100-入力!$C$22)%,ユーザー別卸価格!H782+入力!$C$23),-入力!$C$24),IF(入力!$C$25=2,ROUNDUP(IF(入力!$C$21=1,ユーザー別卸価格!H782/(100-入力!$C$22)%,ユーザー別卸価格!H782+入力!$C$23),-入力!$C$24),ROUND(IF(入力!$C$21=1,ユーザー別卸価格!H782/(100-入力!$C$22)%,ユーザー別卸価格!H782+入力!$C$23),-入力!$C$24))),ユーザー別卸価格!H782))</f>
        <v/>
      </c>
      <c r="I782" s="96">
        <f>'6桁'!I782</f>
        <v>0</v>
      </c>
      <c r="J782" s="176" t="str">
        <f>IF(ユーザー別卸価格!J782="","", IF(ISNUMBER(ユーザー別卸価格!J782),IF(入力!$C$25=1,ROUNDDOWN(IF(入力!$C$21=1,ユーザー別卸価格!J782/(100-入力!$C$22)%,ユーザー別卸価格!J782+入力!$C$23),-入力!$C$24),IF(入力!$C$25=2,ROUNDUP(IF(入力!$C$21=1,ユーザー別卸価格!J782/(100-入力!$C$22)%,ユーザー別卸価格!J782+入力!$C$23),-入力!$C$24),ROUND(IF(入力!$C$21=1,ユーザー別卸価格!J782/(100-入力!$C$22)%,ユーザー別卸価格!J782+入力!$C$23),-入力!$C$24))),ユーザー別卸価格!J782))</f>
        <v/>
      </c>
      <c r="K782" s="96">
        <f>'6桁'!K782</f>
        <v>0</v>
      </c>
      <c r="L782" s="183">
        <f>IF(ユーザー別卸価格!L782="","", IF(ISNUMBER(ユーザー別卸価格!L782),IF(入力!$C$25=1,ROUNDDOWN(IF(入力!$C$21=1,ユーザー別卸価格!L782/(100-入力!$C$22)%,ユーザー別卸価格!L782+入力!$C$23),-入力!$C$24),IF(入力!$C$25=2,ROUNDUP(IF(入力!$C$21=1,ユーザー別卸価格!L782/(100-入力!$C$22)%,ユーザー別卸価格!L782+入力!$C$23),-入力!$C$24),ROUND(IF(入力!$C$21=1,ユーザー別卸価格!L782/(100-入力!$C$22)%,ユーザー別卸価格!L782+入力!$C$23),-入力!$C$24))),ユーザー別卸価格!L782))</f>
        <v>30400</v>
      </c>
      <c r="M782" s="96">
        <f>'6桁'!M782</f>
        <v>0</v>
      </c>
      <c r="N782" s="176" t="str">
        <f>IF(ユーザー別卸価格!N782="","", IF(ISNUMBER(ユーザー別卸価格!N782),IF(入力!$C$25=1,ROUNDDOWN(IF(入力!$C$21=1,ユーザー別卸価格!N782/(100-入力!$C$22)%,ユーザー別卸価格!N782+入力!$C$23),-入力!$C$24),IF(入力!$C$25=2,ROUNDUP(IF(入力!$C$21=1,ユーザー別卸価格!N782/(100-入力!$C$22)%,ユーザー別卸価格!N782+入力!$C$23),-入力!$C$24),ROUND(IF(入力!$C$21=1,ユーザー別卸価格!N782/(100-入力!$C$22)%,ユーザー別卸価格!N782+入力!$C$23),-入力!$C$24))),ユーザー別卸価格!N782))</f>
        <v/>
      </c>
      <c r="O782" s="96">
        <f>'6桁'!O782</f>
        <v>0</v>
      </c>
      <c r="P782" s="176" t="str">
        <f>IF(ユーザー別卸価格!P782="","", IF(ISNUMBER(ユーザー別卸価格!P782),IF(入力!$C$25=1,ROUNDDOWN(IF(入力!$C$21=1,ユーザー別卸価格!P782/(100-入力!$C$22)%,ユーザー別卸価格!P782+入力!$C$23),-入力!$C$24),IF(入力!$C$25=2,ROUNDUP(IF(入力!$C$21=1,ユーザー別卸価格!P782/(100-入力!$C$22)%,ユーザー別卸価格!P782+入力!$C$23),-入力!$C$24),ROUND(IF(入力!$C$21=1,ユーザー別卸価格!P782/(100-入力!$C$22)%,ユーザー別卸価格!P782+入力!$C$23),-入力!$C$24))),ユーザー別卸価格!P782))</f>
        <v/>
      </c>
      <c r="Q782" s="96">
        <f>'6桁'!Q782</f>
        <v>0</v>
      </c>
      <c r="R782" s="176" t="str">
        <f>IF(ユーザー別卸価格!R782="","", IF(ISNUMBER(ユーザー別卸価格!R782),IF(入力!$C$25=1,ROUNDDOWN(IF(入力!$C$21=1,ユーザー別卸価格!R782/(100-入力!$C$22)%,ユーザー別卸価格!R782+入力!$C$23),-入力!$C$24),IF(入力!$C$25=2,ROUNDUP(IF(入力!$C$21=1,ユーザー別卸価格!R782/(100-入力!$C$22)%,ユーザー別卸価格!R782+入力!$C$23),-入力!$C$24),ROUND(IF(入力!$C$21=1,ユーザー別卸価格!R782/(100-入力!$C$22)%,ユーザー別卸価格!R782+入力!$C$23),-入力!$C$24))),ユーザー別卸価格!R782))</f>
        <v/>
      </c>
      <c r="S782" s="96">
        <f>'6桁'!S782</f>
        <v>0</v>
      </c>
      <c r="V782" s="4"/>
      <c r="X782" s="4"/>
    </row>
    <row r="783" spans="2:27" ht="30" customHeight="1">
      <c r="B783" s="702"/>
      <c r="C783" s="674" t="s">
        <v>99</v>
      </c>
      <c r="D783" s="675"/>
      <c r="E783" s="675"/>
      <c r="F783" s="95">
        <f>IF(ユーザー別卸価格!F783="","", IF(ISNUMBER(ユーザー別卸価格!F783),IF(入力!$C$25=1,ROUNDDOWN(IF(入力!$C$21=1,ユーザー別卸価格!F783/(100-入力!$C$22)%,ユーザー別卸価格!F783+入力!$C$23),-入力!$C$24),IF(入力!$C$25=2,ROUNDUP(IF(入力!$C$21=1,ユーザー別卸価格!F783/(100-入力!$C$22)%,ユーザー別卸価格!F783+入力!$C$23),-入力!$C$24),ROUND(IF(入力!$C$21=1,ユーザー別卸価格!F783/(100-入力!$C$22)%,ユーザー別卸価格!F783+入力!$C$23),-入力!$C$24))),ユーザー別卸価格!F783))</f>
        <v>30800</v>
      </c>
      <c r="G783" s="96">
        <f>'6桁'!G783</f>
        <v>0</v>
      </c>
      <c r="H783" s="176" t="str">
        <f>IF(ユーザー別卸価格!H783="","", IF(ISNUMBER(ユーザー別卸価格!H783),IF(入力!$C$25=1,ROUNDDOWN(IF(入力!$C$21=1,ユーザー別卸価格!H783/(100-入力!$C$22)%,ユーザー別卸価格!H783+入力!$C$23),-入力!$C$24),IF(入力!$C$25=2,ROUNDUP(IF(入力!$C$21=1,ユーザー別卸価格!H783/(100-入力!$C$22)%,ユーザー別卸価格!H783+入力!$C$23),-入力!$C$24),ROUND(IF(入力!$C$21=1,ユーザー別卸価格!H783/(100-入力!$C$22)%,ユーザー別卸価格!H783+入力!$C$23),-入力!$C$24))),ユーザー別卸価格!H783))</f>
        <v/>
      </c>
      <c r="I783" s="96">
        <f>'6桁'!I783</f>
        <v>0</v>
      </c>
      <c r="J783" s="176" t="str">
        <f>IF(ユーザー別卸価格!J783="","", IF(ISNUMBER(ユーザー別卸価格!J783),IF(入力!$C$25=1,ROUNDDOWN(IF(入力!$C$21=1,ユーザー別卸価格!J783/(100-入力!$C$22)%,ユーザー別卸価格!J783+入力!$C$23),-入力!$C$24),IF(入力!$C$25=2,ROUNDUP(IF(入力!$C$21=1,ユーザー別卸価格!J783/(100-入力!$C$22)%,ユーザー別卸価格!J783+入力!$C$23),-入力!$C$24),ROUND(IF(入力!$C$21=1,ユーザー別卸価格!J783/(100-入力!$C$22)%,ユーザー別卸価格!J783+入力!$C$23),-入力!$C$24))),ユーザー別卸価格!J783))</f>
        <v/>
      </c>
      <c r="K783" s="96">
        <f>'6桁'!K783</f>
        <v>0</v>
      </c>
      <c r="L783" s="183" t="str">
        <f>IF(ユーザー別卸価格!L783="","", IF(ISNUMBER(ユーザー別卸価格!L783),IF(入力!$C$25=1,ROUNDDOWN(IF(入力!$C$21=1,ユーザー別卸価格!L783/(100-入力!$C$22)%,ユーザー別卸価格!L783+入力!$C$23),-入力!$C$24),IF(入力!$C$25=2,ROUNDUP(IF(入力!$C$21=1,ユーザー別卸価格!L783/(100-入力!$C$22)%,ユーザー別卸価格!L783+入力!$C$23),-入力!$C$24),ROUND(IF(入力!$C$21=1,ユーザー別卸価格!L783/(100-入力!$C$22)%,ユーザー別卸価格!L783+入力!$C$23),-入力!$C$24))),ユーザー別卸価格!L783))</f>
        <v/>
      </c>
      <c r="M783" s="96">
        <f>'6桁'!M783</f>
        <v>0</v>
      </c>
      <c r="N783" s="176" t="str">
        <f>IF(ユーザー別卸価格!N783="","", IF(ISNUMBER(ユーザー別卸価格!N783),IF(入力!$C$25=1,ROUNDDOWN(IF(入力!$C$21=1,ユーザー別卸価格!N783/(100-入力!$C$22)%,ユーザー別卸価格!N783+入力!$C$23),-入力!$C$24),IF(入力!$C$25=2,ROUNDUP(IF(入力!$C$21=1,ユーザー別卸価格!N783/(100-入力!$C$22)%,ユーザー別卸価格!N783+入力!$C$23),-入力!$C$24),ROUND(IF(入力!$C$21=1,ユーザー別卸価格!N783/(100-入力!$C$22)%,ユーザー別卸価格!N783+入力!$C$23),-入力!$C$24))),ユーザー別卸価格!N783))</f>
        <v/>
      </c>
      <c r="O783" s="96">
        <f>'6桁'!O783</f>
        <v>0</v>
      </c>
      <c r="P783" s="176" t="str">
        <f>IF(ユーザー別卸価格!P783="","", IF(ISNUMBER(ユーザー別卸価格!P783),IF(入力!$C$25=1,ROUNDDOWN(IF(入力!$C$21=1,ユーザー別卸価格!P783/(100-入力!$C$22)%,ユーザー別卸価格!P783+入力!$C$23),-入力!$C$24),IF(入力!$C$25=2,ROUNDUP(IF(入力!$C$21=1,ユーザー別卸価格!P783/(100-入力!$C$22)%,ユーザー別卸価格!P783+入力!$C$23),-入力!$C$24),ROUND(IF(入力!$C$21=1,ユーザー別卸価格!P783/(100-入力!$C$22)%,ユーザー別卸価格!P783+入力!$C$23),-入力!$C$24))),ユーザー別卸価格!P783))</f>
        <v/>
      </c>
      <c r="Q783" s="96">
        <f>'6桁'!Q783</f>
        <v>0</v>
      </c>
      <c r="R783" s="176" t="str">
        <f>IF(ユーザー別卸価格!R783="","", IF(ISNUMBER(ユーザー別卸価格!R783),IF(入力!$C$25=1,ROUNDDOWN(IF(入力!$C$21=1,ユーザー別卸価格!R783/(100-入力!$C$22)%,ユーザー別卸価格!R783+入力!$C$23),-入力!$C$24),IF(入力!$C$25=2,ROUNDUP(IF(入力!$C$21=1,ユーザー別卸価格!R783/(100-入力!$C$22)%,ユーザー別卸価格!R783+入力!$C$23),-入力!$C$24),ROUND(IF(入力!$C$21=1,ユーザー別卸価格!R783/(100-入力!$C$22)%,ユーザー別卸価格!R783+入力!$C$23),-入力!$C$24))),ユーザー別卸価格!R783))</f>
        <v/>
      </c>
      <c r="S783" s="96">
        <f>'6桁'!S783</f>
        <v>0</v>
      </c>
      <c r="V783" s="4"/>
      <c r="X783" s="4"/>
    </row>
    <row r="784" spans="2:27" ht="30" customHeight="1">
      <c r="B784" s="702"/>
      <c r="C784" s="674" t="s">
        <v>851</v>
      </c>
      <c r="D784" s="675"/>
      <c r="E784" s="675"/>
      <c r="F784" s="95" t="str">
        <f>IF(ユーザー別卸価格!F784="","", IF(ISNUMBER(ユーザー別卸価格!F784),IF(入力!$C$25=1,ROUNDDOWN(IF(入力!$C$21=1,ユーザー別卸価格!F784/(100-入力!$C$22)%,ユーザー別卸価格!F784+入力!$C$23),-入力!$C$24),IF(入力!$C$25=2,ROUNDUP(IF(入力!$C$21=1,ユーザー別卸価格!F784/(100-入力!$C$22)%,ユーザー別卸価格!F784+入力!$C$23),-入力!$C$24),ROUND(IF(入力!$C$21=1,ユーザー別卸価格!F784/(100-入力!$C$22)%,ユーザー別卸価格!F784+入力!$C$23),-入力!$C$24))),ユーザー別卸価格!F784))</f>
        <v/>
      </c>
      <c r="G784" s="384">
        <f>'6桁'!G784</f>
        <v>0</v>
      </c>
      <c r="H784" s="176" t="str">
        <f>IF(ユーザー別卸価格!H784="","", IF(ISNUMBER(ユーザー別卸価格!H784),IF(入力!$C$25=1,ROUNDDOWN(IF(入力!$C$21=1,ユーザー別卸価格!H784/(100-入力!$C$22)%,ユーザー別卸価格!H784+入力!$C$23),-入力!$C$24),IF(入力!$C$25=2,ROUNDUP(IF(入力!$C$21=1,ユーザー別卸価格!H784/(100-入力!$C$22)%,ユーザー別卸価格!H784+入力!$C$23),-入力!$C$24),ROUND(IF(入力!$C$21=1,ユーザー別卸価格!H784/(100-入力!$C$22)%,ユーザー別卸価格!H784+入力!$C$23),-入力!$C$24))),ユーザー別卸価格!H784))</f>
        <v/>
      </c>
      <c r="I784" s="96">
        <f>'6桁'!I784</f>
        <v>0</v>
      </c>
      <c r="J784" s="176" t="str">
        <f>IF(ユーザー別卸価格!J784="","", IF(ISNUMBER(ユーザー別卸価格!J784),IF(入力!$C$25=1,ROUNDDOWN(IF(入力!$C$21=1,ユーザー別卸価格!J784/(100-入力!$C$22)%,ユーザー別卸価格!J784+入力!$C$23),-入力!$C$24),IF(入力!$C$25=2,ROUNDUP(IF(入力!$C$21=1,ユーザー別卸価格!J784/(100-入力!$C$22)%,ユーザー別卸価格!J784+入力!$C$23),-入力!$C$24),ROUND(IF(入力!$C$21=1,ユーザー別卸価格!J784/(100-入力!$C$22)%,ユーザー別卸価格!J784+入力!$C$23),-入力!$C$24))),ユーザー別卸価格!J784))</f>
        <v/>
      </c>
      <c r="K784" s="96">
        <f>'6桁'!K784</f>
        <v>0</v>
      </c>
      <c r="L784" s="183">
        <f>IF(ユーザー別卸価格!L784="","", IF(ISNUMBER(ユーザー別卸価格!L784),IF(入力!$C$25=1,ROUNDDOWN(IF(入力!$C$21=1,ユーザー別卸価格!L784/(100-入力!$C$22)%,ユーザー別卸価格!L784+入力!$C$23),-入力!$C$24),IF(入力!$C$25=2,ROUNDUP(IF(入力!$C$21=1,ユーザー別卸価格!L784/(100-入力!$C$22)%,ユーザー別卸価格!L784+入力!$C$23),-入力!$C$24),ROUND(IF(入力!$C$21=1,ユーザー別卸価格!L784/(100-入力!$C$22)%,ユーザー別卸価格!L784+入力!$C$23),-入力!$C$24))),ユーザー別卸価格!L784))</f>
        <v>31500</v>
      </c>
      <c r="M784" s="96">
        <f>'6桁'!M784</f>
        <v>0</v>
      </c>
      <c r="N784" s="176" t="str">
        <f>IF(ユーザー別卸価格!N784="","", IF(ISNUMBER(ユーザー別卸価格!N784),IF(入力!$C$25=1,ROUNDDOWN(IF(入力!$C$21=1,ユーザー別卸価格!N784/(100-入力!$C$22)%,ユーザー別卸価格!N784+入力!$C$23),-入力!$C$24),IF(入力!$C$25=2,ROUNDUP(IF(入力!$C$21=1,ユーザー別卸価格!N784/(100-入力!$C$22)%,ユーザー別卸価格!N784+入力!$C$23),-入力!$C$24),ROUND(IF(入力!$C$21=1,ユーザー別卸価格!N784/(100-入力!$C$22)%,ユーザー別卸価格!N784+入力!$C$23),-入力!$C$24))),ユーザー別卸価格!N784))</f>
        <v/>
      </c>
      <c r="O784" s="96">
        <f>'6桁'!O784</f>
        <v>0</v>
      </c>
      <c r="P784" s="176" t="str">
        <f>IF(ユーザー別卸価格!P784="","", IF(ISNUMBER(ユーザー別卸価格!P784),IF(入力!$C$25=1,ROUNDDOWN(IF(入力!$C$21=1,ユーザー別卸価格!P784/(100-入力!$C$22)%,ユーザー別卸価格!P784+入力!$C$23),-入力!$C$24),IF(入力!$C$25=2,ROUNDUP(IF(入力!$C$21=1,ユーザー別卸価格!P784/(100-入力!$C$22)%,ユーザー別卸価格!P784+入力!$C$23),-入力!$C$24),ROUND(IF(入力!$C$21=1,ユーザー別卸価格!P784/(100-入力!$C$22)%,ユーザー別卸価格!P784+入力!$C$23),-入力!$C$24))),ユーザー別卸価格!P784))</f>
        <v/>
      </c>
      <c r="Q784" s="96">
        <f>'6桁'!Q784</f>
        <v>0</v>
      </c>
      <c r="R784" s="176" t="str">
        <f>IF(ユーザー別卸価格!R784="","", IF(ISNUMBER(ユーザー別卸価格!R784),IF(入力!$C$25=1,ROUNDDOWN(IF(入力!$C$21=1,ユーザー別卸価格!R784/(100-入力!$C$22)%,ユーザー別卸価格!R784+入力!$C$23),-入力!$C$24),IF(入力!$C$25=2,ROUNDUP(IF(入力!$C$21=1,ユーザー別卸価格!R784/(100-入力!$C$22)%,ユーザー別卸価格!R784+入力!$C$23),-入力!$C$24),ROUND(IF(入力!$C$21=1,ユーザー別卸価格!R784/(100-入力!$C$22)%,ユーザー別卸価格!R784+入力!$C$23),-入力!$C$24))),ユーザー別卸価格!R784))</f>
        <v/>
      </c>
      <c r="S784" s="96">
        <f>'6桁'!S784</f>
        <v>0</v>
      </c>
      <c r="V784" s="4"/>
      <c r="X784" s="4"/>
    </row>
    <row r="785" spans="2:24" ht="30" customHeight="1">
      <c r="B785" s="702"/>
      <c r="C785" s="674" t="s">
        <v>100</v>
      </c>
      <c r="D785" s="675"/>
      <c r="E785" s="675"/>
      <c r="F785" s="95">
        <f>IF(ユーザー別卸価格!F785="","", IF(ISNUMBER(ユーザー別卸価格!F785),IF(入力!$C$25=1,ROUNDDOWN(IF(入力!$C$21=1,ユーザー別卸価格!F785/(100-入力!$C$22)%,ユーザー別卸価格!F785+入力!$C$23),-入力!$C$24),IF(入力!$C$25=2,ROUNDUP(IF(入力!$C$21=1,ユーザー別卸価格!F785/(100-入力!$C$22)%,ユーザー別卸価格!F785+入力!$C$23),-入力!$C$24),ROUND(IF(入力!$C$21=1,ユーザー別卸価格!F785/(100-入力!$C$22)%,ユーザー別卸価格!F785+入力!$C$23),-入力!$C$24))),ユーザー別卸価格!F785))</f>
        <v>32100</v>
      </c>
      <c r="G785" s="96">
        <f>'6桁'!G785</f>
        <v>0</v>
      </c>
      <c r="H785" s="176" t="str">
        <f>IF(ユーザー別卸価格!H785="","", IF(ISNUMBER(ユーザー別卸価格!H785),IF(入力!$C$25=1,ROUNDDOWN(IF(入力!$C$21=1,ユーザー別卸価格!H785/(100-入力!$C$22)%,ユーザー別卸価格!H785+入力!$C$23),-入力!$C$24),IF(入力!$C$25=2,ROUNDUP(IF(入力!$C$21=1,ユーザー別卸価格!H785/(100-入力!$C$22)%,ユーザー別卸価格!H785+入力!$C$23),-入力!$C$24),ROUND(IF(入力!$C$21=1,ユーザー別卸価格!H785/(100-入力!$C$22)%,ユーザー別卸価格!H785+入力!$C$23),-入力!$C$24))),ユーザー別卸価格!H785))</f>
        <v/>
      </c>
      <c r="I785" s="96">
        <f>'6桁'!I785</f>
        <v>0</v>
      </c>
      <c r="J785" s="176" t="str">
        <f>IF(ユーザー別卸価格!J785="","", IF(ISNUMBER(ユーザー別卸価格!J785),IF(入力!$C$25=1,ROUNDDOWN(IF(入力!$C$21=1,ユーザー別卸価格!J785/(100-入力!$C$22)%,ユーザー別卸価格!J785+入力!$C$23),-入力!$C$24),IF(入力!$C$25=2,ROUNDUP(IF(入力!$C$21=1,ユーザー別卸価格!J785/(100-入力!$C$22)%,ユーザー別卸価格!J785+入力!$C$23),-入力!$C$24),ROUND(IF(入力!$C$21=1,ユーザー別卸価格!J785/(100-入力!$C$22)%,ユーザー別卸価格!J785+入力!$C$23),-入力!$C$24))),ユーザー別卸価格!J785))</f>
        <v/>
      </c>
      <c r="K785" s="96">
        <f>'6桁'!K785</f>
        <v>0</v>
      </c>
      <c r="L785" s="183" t="str">
        <f>IF(ユーザー別卸価格!L785="","", IF(ISNUMBER(ユーザー別卸価格!L785),IF(入力!$C$25=1,ROUNDDOWN(IF(入力!$C$21=1,ユーザー別卸価格!L785/(100-入力!$C$22)%,ユーザー別卸価格!L785+入力!$C$23),-入力!$C$24),IF(入力!$C$25=2,ROUNDUP(IF(入力!$C$21=1,ユーザー別卸価格!L785/(100-入力!$C$22)%,ユーザー別卸価格!L785+入力!$C$23),-入力!$C$24),ROUND(IF(入力!$C$21=1,ユーザー別卸価格!L785/(100-入力!$C$22)%,ユーザー別卸価格!L785+入力!$C$23),-入力!$C$24))),ユーザー別卸価格!L785))</f>
        <v/>
      </c>
      <c r="M785" s="96">
        <f>'6桁'!M785</f>
        <v>0</v>
      </c>
      <c r="N785" s="176" t="str">
        <f>IF(ユーザー別卸価格!N785="","", IF(ISNUMBER(ユーザー別卸価格!N785),IF(入力!$C$25=1,ROUNDDOWN(IF(入力!$C$21=1,ユーザー別卸価格!N785/(100-入力!$C$22)%,ユーザー別卸価格!N785+入力!$C$23),-入力!$C$24),IF(入力!$C$25=2,ROUNDUP(IF(入力!$C$21=1,ユーザー別卸価格!N785/(100-入力!$C$22)%,ユーザー別卸価格!N785+入力!$C$23),-入力!$C$24),ROUND(IF(入力!$C$21=1,ユーザー別卸価格!N785/(100-入力!$C$22)%,ユーザー別卸価格!N785+入力!$C$23),-入力!$C$24))),ユーザー別卸価格!N785))</f>
        <v/>
      </c>
      <c r="O785" s="96">
        <f>'6桁'!O785</f>
        <v>0</v>
      </c>
      <c r="P785" s="176" t="str">
        <f>IF(ユーザー別卸価格!P785="","", IF(ISNUMBER(ユーザー別卸価格!P785),IF(入力!$C$25=1,ROUNDDOWN(IF(入力!$C$21=1,ユーザー別卸価格!P785/(100-入力!$C$22)%,ユーザー別卸価格!P785+入力!$C$23),-入力!$C$24),IF(入力!$C$25=2,ROUNDUP(IF(入力!$C$21=1,ユーザー別卸価格!P785/(100-入力!$C$22)%,ユーザー別卸価格!P785+入力!$C$23),-入力!$C$24),ROUND(IF(入力!$C$21=1,ユーザー別卸価格!P785/(100-入力!$C$22)%,ユーザー別卸価格!P785+入力!$C$23),-入力!$C$24))),ユーザー別卸価格!P785))</f>
        <v/>
      </c>
      <c r="Q785" s="96">
        <f>'6桁'!Q785</f>
        <v>0</v>
      </c>
      <c r="R785" s="176" t="str">
        <f>IF(ユーザー別卸価格!R785="","", IF(ISNUMBER(ユーザー別卸価格!R785),IF(入力!$C$25=1,ROUNDDOWN(IF(入力!$C$21=1,ユーザー別卸価格!R785/(100-入力!$C$22)%,ユーザー別卸価格!R785+入力!$C$23),-入力!$C$24),IF(入力!$C$25=2,ROUNDUP(IF(入力!$C$21=1,ユーザー別卸価格!R785/(100-入力!$C$22)%,ユーザー別卸価格!R785+入力!$C$23),-入力!$C$24),ROUND(IF(入力!$C$21=1,ユーザー別卸価格!R785/(100-入力!$C$22)%,ユーザー別卸価格!R785+入力!$C$23),-入力!$C$24))),ユーザー別卸価格!R785))</f>
        <v/>
      </c>
      <c r="S785" s="96">
        <f>'6桁'!S785</f>
        <v>0</v>
      </c>
      <c r="V785" s="4"/>
      <c r="X785" s="4"/>
    </row>
    <row r="786" spans="2:24" ht="30" customHeight="1">
      <c r="B786" s="702"/>
      <c r="C786" s="674" t="s">
        <v>852</v>
      </c>
      <c r="D786" s="675"/>
      <c r="E786" s="675"/>
      <c r="F786" s="95" t="str">
        <f>IF(ユーザー別卸価格!F786="","", IF(ISNUMBER(ユーザー別卸価格!F786),IF(入力!$C$25=1,ROUNDDOWN(IF(入力!$C$21=1,ユーザー別卸価格!F786/(100-入力!$C$22)%,ユーザー別卸価格!F786+入力!$C$23),-入力!$C$24),IF(入力!$C$25=2,ROUNDUP(IF(入力!$C$21=1,ユーザー別卸価格!F786/(100-入力!$C$22)%,ユーザー別卸価格!F786+入力!$C$23),-入力!$C$24),ROUND(IF(入力!$C$21=1,ユーザー別卸価格!F786/(100-入力!$C$22)%,ユーザー別卸価格!F786+入力!$C$23),-入力!$C$24))),ユーザー別卸価格!F786))</f>
        <v/>
      </c>
      <c r="G786" s="384">
        <f>'6桁'!G786</f>
        <v>0</v>
      </c>
      <c r="H786" s="176" t="str">
        <f>IF(ユーザー別卸価格!H786="","", IF(ISNUMBER(ユーザー別卸価格!H786),IF(入力!$C$25=1,ROUNDDOWN(IF(入力!$C$21=1,ユーザー別卸価格!H786/(100-入力!$C$22)%,ユーザー別卸価格!H786+入力!$C$23),-入力!$C$24),IF(入力!$C$25=2,ROUNDUP(IF(入力!$C$21=1,ユーザー別卸価格!H786/(100-入力!$C$22)%,ユーザー別卸価格!H786+入力!$C$23),-入力!$C$24),ROUND(IF(入力!$C$21=1,ユーザー別卸価格!H786/(100-入力!$C$22)%,ユーザー別卸価格!H786+入力!$C$23),-入力!$C$24))),ユーザー別卸価格!H786))</f>
        <v/>
      </c>
      <c r="I786" s="96">
        <f>'6桁'!I786</f>
        <v>0</v>
      </c>
      <c r="J786" s="176" t="str">
        <f>IF(ユーザー別卸価格!J786="","", IF(ISNUMBER(ユーザー別卸価格!J786),IF(入力!$C$25=1,ROUNDDOWN(IF(入力!$C$21=1,ユーザー別卸価格!J786/(100-入力!$C$22)%,ユーザー別卸価格!J786+入力!$C$23),-入力!$C$24),IF(入力!$C$25=2,ROUNDUP(IF(入力!$C$21=1,ユーザー別卸価格!J786/(100-入力!$C$22)%,ユーザー別卸価格!J786+入力!$C$23),-入力!$C$24),ROUND(IF(入力!$C$21=1,ユーザー別卸価格!J786/(100-入力!$C$22)%,ユーザー別卸価格!J786+入力!$C$23),-入力!$C$24))),ユーザー別卸価格!J786))</f>
        <v/>
      </c>
      <c r="K786" s="96">
        <f>'6桁'!K786</f>
        <v>0</v>
      </c>
      <c r="L786" s="183">
        <f>IF(ユーザー別卸価格!L786="","", IF(ISNUMBER(ユーザー別卸価格!L786),IF(入力!$C$25=1,ROUNDDOWN(IF(入力!$C$21=1,ユーザー別卸価格!L786/(100-入力!$C$22)%,ユーザー別卸価格!L786+入力!$C$23),-入力!$C$24),IF(入力!$C$25=2,ROUNDUP(IF(入力!$C$21=1,ユーザー別卸価格!L786/(100-入力!$C$22)%,ユーザー別卸価格!L786+入力!$C$23),-入力!$C$24),ROUND(IF(入力!$C$21=1,ユーザー別卸価格!L786/(100-入力!$C$22)%,ユーザー別卸価格!L786+入力!$C$23),-入力!$C$24))),ユーザー別卸価格!L786))</f>
        <v>27500</v>
      </c>
      <c r="M786" s="96">
        <f>'6桁'!M786</f>
        <v>0</v>
      </c>
      <c r="N786" s="176" t="str">
        <f>IF(ユーザー別卸価格!N786="","", IF(ISNUMBER(ユーザー別卸価格!N786),IF(入力!$C$25=1,ROUNDDOWN(IF(入力!$C$21=1,ユーザー別卸価格!N786/(100-入力!$C$22)%,ユーザー別卸価格!N786+入力!$C$23),-入力!$C$24),IF(入力!$C$25=2,ROUNDUP(IF(入力!$C$21=1,ユーザー別卸価格!N786/(100-入力!$C$22)%,ユーザー別卸価格!N786+入力!$C$23),-入力!$C$24),ROUND(IF(入力!$C$21=1,ユーザー別卸価格!N786/(100-入力!$C$22)%,ユーザー別卸価格!N786+入力!$C$23),-入力!$C$24))),ユーザー別卸価格!N786))</f>
        <v/>
      </c>
      <c r="O786" s="96">
        <f>'6桁'!O786</f>
        <v>0</v>
      </c>
      <c r="P786" s="176" t="str">
        <f>IF(ユーザー別卸価格!P786="","", IF(ISNUMBER(ユーザー別卸価格!P786),IF(入力!$C$25=1,ROUNDDOWN(IF(入力!$C$21=1,ユーザー別卸価格!P786/(100-入力!$C$22)%,ユーザー別卸価格!P786+入力!$C$23),-入力!$C$24),IF(入力!$C$25=2,ROUNDUP(IF(入力!$C$21=1,ユーザー別卸価格!P786/(100-入力!$C$22)%,ユーザー別卸価格!P786+入力!$C$23),-入力!$C$24),ROUND(IF(入力!$C$21=1,ユーザー別卸価格!P786/(100-入力!$C$22)%,ユーザー別卸価格!P786+入力!$C$23),-入力!$C$24))),ユーザー別卸価格!P786))</f>
        <v/>
      </c>
      <c r="Q786" s="96">
        <f>'6桁'!Q786</f>
        <v>0</v>
      </c>
      <c r="R786" s="176" t="str">
        <f>IF(ユーザー別卸価格!R786="","", IF(ISNUMBER(ユーザー別卸価格!R786),IF(入力!$C$25=1,ROUNDDOWN(IF(入力!$C$21=1,ユーザー別卸価格!R786/(100-入力!$C$22)%,ユーザー別卸価格!R786+入力!$C$23),-入力!$C$24),IF(入力!$C$25=2,ROUNDUP(IF(入力!$C$21=1,ユーザー別卸価格!R786/(100-入力!$C$22)%,ユーザー別卸価格!R786+入力!$C$23),-入力!$C$24),ROUND(IF(入力!$C$21=1,ユーザー別卸価格!R786/(100-入力!$C$22)%,ユーザー別卸価格!R786+入力!$C$23),-入力!$C$24))),ユーザー別卸価格!R786))</f>
        <v/>
      </c>
      <c r="S786" s="96">
        <f>'6桁'!S786</f>
        <v>0</v>
      </c>
      <c r="V786" s="4"/>
      <c r="X786" s="4"/>
    </row>
    <row r="787" spans="2:24" ht="30" customHeight="1">
      <c r="B787" s="702"/>
      <c r="C787" s="674" t="s">
        <v>101</v>
      </c>
      <c r="D787" s="675"/>
      <c r="E787" s="675"/>
      <c r="F787" s="95">
        <f>IF(ユーザー別卸価格!F787="","", IF(ISNUMBER(ユーザー別卸価格!F787),IF(入力!$C$25=1,ROUNDDOWN(IF(入力!$C$21=1,ユーザー別卸価格!F787/(100-入力!$C$22)%,ユーザー別卸価格!F787+入力!$C$23),-入力!$C$24),IF(入力!$C$25=2,ROUNDUP(IF(入力!$C$21=1,ユーザー別卸価格!F787/(100-入力!$C$22)%,ユーザー別卸価格!F787+入力!$C$23),-入力!$C$24),ROUND(IF(入力!$C$21=1,ユーザー別卸価格!F787/(100-入力!$C$22)%,ユーザー別卸価格!F787+入力!$C$23),-入力!$C$24))),ユーザー別卸価格!F787))</f>
        <v>28000</v>
      </c>
      <c r="G787" s="96">
        <f>'6桁'!G787</f>
        <v>0</v>
      </c>
      <c r="H787" s="176" t="str">
        <f>IF(ユーザー別卸価格!H787="","", IF(ISNUMBER(ユーザー別卸価格!H787),IF(入力!$C$25=1,ROUNDDOWN(IF(入力!$C$21=1,ユーザー別卸価格!H787/(100-入力!$C$22)%,ユーザー別卸価格!H787+入力!$C$23),-入力!$C$24),IF(入力!$C$25=2,ROUNDUP(IF(入力!$C$21=1,ユーザー別卸価格!H787/(100-入力!$C$22)%,ユーザー別卸価格!H787+入力!$C$23),-入力!$C$24),ROUND(IF(入力!$C$21=1,ユーザー別卸価格!H787/(100-入力!$C$22)%,ユーザー別卸価格!H787+入力!$C$23),-入力!$C$24))),ユーザー別卸価格!H787))</f>
        <v/>
      </c>
      <c r="I787" s="96">
        <f>'6桁'!I787</f>
        <v>0</v>
      </c>
      <c r="J787" s="176" t="str">
        <f>IF(ユーザー別卸価格!J787="","", IF(ISNUMBER(ユーザー別卸価格!J787),IF(入力!$C$25=1,ROUNDDOWN(IF(入力!$C$21=1,ユーザー別卸価格!J787/(100-入力!$C$22)%,ユーザー別卸価格!J787+入力!$C$23),-入力!$C$24),IF(入力!$C$25=2,ROUNDUP(IF(入力!$C$21=1,ユーザー別卸価格!J787/(100-入力!$C$22)%,ユーザー別卸価格!J787+入力!$C$23),-入力!$C$24),ROUND(IF(入力!$C$21=1,ユーザー別卸価格!J787/(100-入力!$C$22)%,ユーザー別卸価格!J787+入力!$C$23),-入力!$C$24))),ユーザー別卸価格!J787))</f>
        <v/>
      </c>
      <c r="K787" s="96">
        <f>'6桁'!K787</f>
        <v>0</v>
      </c>
      <c r="L787" s="183" t="str">
        <f>IF(ユーザー別卸価格!L787="","", IF(ISNUMBER(ユーザー別卸価格!L787),IF(入力!$C$25=1,ROUNDDOWN(IF(入力!$C$21=1,ユーザー別卸価格!L787/(100-入力!$C$22)%,ユーザー別卸価格!L787+入力!$C$23),-入力!$C$24),IF(入力!$C$25=2,ROUNDUP(IF(入力!$C$21=1,ユーザー別卸価格!L787/(100-入力!$C$22)%,ユーザー別卸価格!L787+入力!$C$23),-入力!$C$24),ROUND(IF(入力!$C$21=1,ユーザー別卸価格!L787/(100-入力!$C$22)%,ユーザー別卸価格!L787+入力!$C$23),-入力!$C$24))),ユーザー別卸価格!L787))</f>
        <v/>
      </c>
      <c r="M787" s="96">
        <f>'6桁'!M787</f>
        <v>0</v>
      </c>
      <c r="N787" s="176" t="str">
        <f>IF(ユーザー別卸価格!N787="","", IF(ISNUMBER(ユーザー別卸価格!N787),IF(入力!$C$25=1,ROUNDDOWN(IF(入力!$C$21=1,ユーザー別卸価格!N787/(100-入力!$C$22)%,ユーザー別卸価格!N787+入力!$C$23),-入力!$C$24),IF(入力!$C$25=2,ROUNDUP(IF(入力!$C$21=1,ユーザー別卸価格!N787/(100-入力!$C$22)%,ユーザー別卸価格!N787+入力!$C$23),-入力!$C$24),ROUND(IF(入力!$C$21=1,ユーザー別卸価格!N787/(100-入力!$C$22)%,ユーザー別卸価格!N787+入力!$C$23),-入力!$C$24))),ユーザー別卸価格!N787))</f>
        <v/>
      </c>
      <c r="O787" s="96">
        <f>'6桁'!O787</f>
        <v>0</v>
      </c>
      <c r="P787" s="176" t="str">
        <f>IF(ユーザー別卸価格!P787="","", IF(ISNUMBER(ユーザー別卸価格!P787),IF(入力!$C$25=1,ROUNDDOWN(IF(入力!$C$21=1,ユーザー別卸価格!P787/(100-入力!$C$22)%,ユーザー別卸価格!P787+入力!$C$23),-入力!$C$24),IF(入力!$C$25=2,ROUNDUP(IF(入力!$C$21=1,ユーザー別卸価格!P787/(100-入力!$C$22)%,ユーザー別卸価格!P787+入力!$C$23),-入力!$C$24),ROUND(IF(入力!$C$21=1,ユーザー別卸価格!P787/(100-入力!$C$22)%,ユーザー別卸価格!P787+入力!$C$23),-入力!$C$24))),ユーザー別卸価格!P787))</f>
        <v/>
      </c>
      <c r="Q787" s="96">
        <f>'6桁'!Q787</f>
        <v>0</v>
      </c>
      <c r="R787" s="176" t="str">
        <f>IF(ユーザー別卸価格!R787="","", IF(ISNUMBER(ユーザー別卸価格!R787),IF(入力!$C$25=1,ROUNDDOWN(IF(入力!$C$21=1,ユーザー別卸価格!R787/(100-入力!$C$22)%,ユーザー別卸価格!R787+入力!$C$23),-入力!$C$24),IF(入力!$C$25=2,ROUNDUP(IF(入力!$C$21=1,ユーザー別卸価格!R787/(100-入力!$C$22)%,ユーザー別卸価格!R787+入力!$C$23),-入力!$C$24),ROUND(IF(入力!$C$21=1,ユーザー別卸価格!R787/(100-入力!$C$22)%,ユーザー別卸価格!R787+入力!$C$23),-入力!$C$24))),ユーザー別卸価格!R787))</f>
        <v/>
      </c>
      <c r="S787" s="96">
        <f>'6桁'!S787</f>
        <v>0</v>
      </c>
      <c r="V787" s="4"/>
      <c r="X787" s="4"/>
    </row>
    <row r="788" spans="2:24" ht="30" customHeight="1">
      <c r="B788" s="702"/>
      <c r="C788" s="674" t="s">
        <v>853</v>
      </c>
      <c r="D788" s="675"/>
      <c r="E788" s="675"/>
      <c r="F788" s="95" t="str">
        <f>IF(ユーザー別卸価格!F788="","", IF(ISNUMBER(ユーザー別卸価格!F788),IF(入力!$C$25=1,ROUNDDOWN(IF(入力!$C$21=1,ユーザー別卸価格!F788/(100-入力!$C$22)%,ユーザー別卸価格!F788+入力!$C$23),-入力!$C$24),IF(入力!$C$25=2,ROUNDUP(IF(入力!$C$21=1,ユーザー別卸価格!F788/(100-入力!$C$22)%,ユーザー別卸価格!F788+入力!$C$23),-入力!$C$24),ROUND(IF(入力!$C$21=1,ユーザー別卸価格!F788/(100-入力!$C$22)%,ユーザー別卸価格!F788+入力!$C$23),-入力!$C$24))),ユーザー別卸価格!F788))</f>
        <v/>
      </c>
      <c r="G788" s="384">
        <f>'6桁'!G788</f>
        <v>0</v>
      </c>
      <c r="H788" s="176" t="str">
        <f>IF(ユーザー別卸価格!H788="","", IF(ISNUMBER(ユーザー別卸価格!H788),IF(入力!$C$25=1,ROUNDDOWN(IF(入力!$C$21=1,ユーザー別卸価格!H788/(100-入力!$C$22)%,ユーザー別卸価格!H788+入力!$C$23),-入力!$C$24),IF(入力!$C$25=2,ROUNDUP(IF(入力!$C$21=1,ユーザー別卸価格!H788/(100-入力!$C$22)%,ユーザー別卸価格!H788+入力!$C$23),-入力!$C$24),ROUND(IF(入力!$C$21=1,ユーザー別卸価格!H788/(100-入力!$C$22)%,ユーザー別卸価格!H788+入力!$C$23),-入力!$C$24))),ユーザー別卸価格!H788))</f>
        <v/>
      </c>
      <c r="I788" s="96">
        <f>'6桁'!I788</f>
        <v>0</v>
      </c>
      <c r="J788" s="176" t="str">
        <f>IF(ユーザー別卸価格!J788="","", IF(ISNUMBER(ユーザー別卸価格!J788),IF(入力!$C$25=1,ROUNDDOWN(IF(入力!$C$21=1,ユーザー別卸価格!J788/(100-入力!$C$22)%,ユーザー別卸価格!J788+入力!$C$23),-入力!$C$24),IF(入力!$C$25=2,ROUNDUP(IF(入力!$C$21=1,ユーザー別卸価格!J788/(100-入力!$C$22)%,ユーザー別卸価格!J788+入力!$C$23),-入力!$C$24),ROUND(IF(入力!$C$21=1,ユーザー別卸価格!J788/(100-入力!$C$22)%,ユーザー別卸価格!J788+入力!$C$23),-入力!$C$24))),ユーザー別卸価格!J788))</f>
        <v/>
      </c>
      <c r="K788" s="96">
        <f>'6桁'!K788</f>
        <v>0</v>
      </c>
      <c r="L788" s="183">
        <f>IF(ユーザー別卸価格!L788="","", IF(ISNUMBER(ユーザー別卸価格!L788),IF(入力!$C$25=1,ROUNDDOWN(IF(入力!$C$21=1,ユーザー別卸価格!L788/(100-入力!$C$22)%,ユーザー別卸価格!L788+入力!$C$23),-入力!$C$24),IF(入力!$C$25=2,ROUNDUP(IF(入力!$C$21=1,ユーザー別卸価格!L788/(100-入力!$C$22)%,ユーザー別卸価格!L788+入力!$C$23),-入力!$C$24),ROUND(IF(入力!$C$21=1,ユーザー別卸価格!L788/(100-入力!$C$22)%,ユーザー別卸価格!L788+入力!$C$23),-入力!$C$24))),ユーザー別卸価格!L788))</f>
        <v>29200</v>
      </c>
      <c r="M788" s="96">
        <f>'6桁'!M788</f>
        <v>0</v>
      </c>
      <c r="N788" s="176" t="str">
        <f>IF(ユーザー別卸価格!N788="","", IF(ISNUMBER(ユーザー別卸価格!N788),IF(入力!$C$25=1,ROUNDDOWN(IF(入力!$C$21=1,ユーザー別卸価格!N788/(100-入力!$C$22)%,ユーザー別卸価格!N788+入力!$C$23),-入力!$C$24),IF(入力!$C$25=2,ROUNDUP(IF(入力!$C$21=1,ユーザー別卸価格!N788/(100-入力!$C$22)%,ユーザー別卸価格!N788+入力!$C$23),-入力!$C$24),ROUND(IF(入力!$C$21=1,ユーザー別卸価格!N788/(100-入力!$C$22)%,ユーザー別卸価格!N788+入力!$C$23),-入力!$C$24))),ユーザー別卸価格!N788))</f>
        <v/>
      </c>
      <c r="O788" s="96">
        <f>'6桁'!O788</f>
        <v>0</v>
      </c>
      <c r="P788" s="176" t="str">
        <f>IF(ユーザー別卸価格!P788="","", IF(ISNUMBER(ユーザー別卸価格!P788),IF(入力!$C$25=1,ROUNDDOWN(IF(入力!$C$21=1,ユーザー別卸価格!P788/(100-入力!$C$22)%,ユーザー別卸価格!P788+入力!$C$23),-入力!$C$24),IF(入力!$C$25=2,ROUNDUP(IF(入力!$C$21=1,ユーザー別卸価格!P788/(100-入力!$C$22)%,ユーザー別卸価格!P788+入力!$C$23),-入力!$C$24),ROUND(IF(入力!$C$21=1,ユーザー別卸価格!P788/(100-入力!$C$22)%,ユーザー別卸価格!P788+入力!$C$23),-入力!$C$24))),ユーザー別卸価格!P788))</f>
        <v/>
      </c>
      <c r="Q788" s="96">
        <f>'6桁'!Q788</f>
        <v>0</v>
      </c>
      <c r="R788" s="176" t="str">
        <f>IF(ユーザー別卸価格!R788="","", IF(ISNUMBER(ユーザー別卸価格!R788),IF(入力!$C$25=1,ROUNDDOWN(IF(入力!$C$21=1,ユーザー別卸価格!R788/(100-入力!$C$22)%,ユーザー別卸価格!R788+入力!$C$23),-入力!$C$24),IF(入力!$C$25=2,ROUNDUP(IF(入力!$C$21=1,ユーザー別卸価格!R788/(100-入力!$C$22)%,ユーザー別卸価格!R788+入力!$C$23),-入力!$C$24),ROUND(IF(入力!$C$21=1,ユーザー別卸価格!R788/(100-入力!$C$22)%,ユーザー別卸価格!R788+入力!$C$23),-入力!$C$24))),ユーザー別卸価格!R788))</f>
        <v/>
      </c>
      <c r="S788" s="96">
        <f>'6桁'!S788</f>
        <v>0</v>
      </c>
      <c r="V788" s="4"/>
      <c r="X788" s="4"/>
    </row>
    <row r="789" spans="2:24" ht="30" customHeight="1">
      <c r="B789" s="702"/>
      <c r="C789" s="674" t="s">
        <v>103</v>
      </c>
      <c r="D789" s="675"/>
      <c r="E789" s="675"/>
      <c r="F789" s="95">
        <f>IF(ユーザー別卸価格!F789="","", IF(ISNUMBER(ユーザー別卸価格!F789),IF(入力!$C$25=1,ROUNDDOWN(IF(入力!$C$21=1,ユーザー別卸価格!F789/(100-入力!$C$22)%,ユーザー別卸価格!F789+入力!$C$23),-入力!$C$24),IF(入力!$C$25=2,ROUNDUP(IF(入力!$C$21=1,ユーザー別卸価格!F789/(100-入力!$C$22)%,ユーザー別卸価格!F789+入力!$C$23),-入力!$C$24),ROUND(IF(入力!$C$21=1,ユーザー別卸価格!F789/(100-入力!$C$22)%,ユーザー別卸価格!F789+入力!$C$23),-入力!$C$24))),ユーザー別卸価格!F789))</f>
        <v>29800</v>
      </c>
      <c r="G789" s="96">
        <f>'6桁'!G789</f>
        <v>0</v>
      </c>
      <c r="H789" s="176" t="str">
        <f>IF(ユーザー別卸価格!H789="","", IF(ISNUMBER(ユーザー別卸価格!H789),IF(入力!$C$25=1,ROUNDDOWN(IF(入力!$C$21=1,ユーザー別卸価格!H789/(100-入力!$C$22)%,ユーザー別卸価格!H789+入力!$C$23),-入力!$C$24),IF(入力!$C$25=2,ROUNDUP(IF(入力!$C$21=1,ユーザー別卸価格!H789/(100-入力!$C$22)%,ユーザー別卸価格!H789+入力!$C$23),-入力!$C$24),ROUND(IF(入力!$C$21=1,ユーザー別卸価格!H789/(100-入力!$C$22)%,ユーザー別卸価格!H789+入力!$C$23),-入力!$C$24))),ユーザー別卸価格!H789))</f>
        <v/>
      </c>
      <c r="I789" s="96">
        <f>'6桁'!I789</f>
        <v>0</v>
      </c>
      <c r="J789" s="176" t="str">
        <f>IF(ユーザー別卸価格!J789="","", IF(ISNUMBER(ユーザー別卸価格!J789),IF(入力!$C$25=1,ROUNDDOWN(IF(入力!$C$21=1,ユーザー別卸価格!J789/(100-入力!$C$22)%,ユーザー別卸価格!J789+入力!$C$23),-入力!$C$24),IF(入力!$C$25=2,ROUNDUP(IF(入力!$C$21=1,ユーザー別卸価格!J789/(100-入力!$C$22)%,ユーザー別卸価格!J789+入力!$C$23),-入力!$C$24),ROUND(IF(入力!$C$21=1,ユーザー別卸価格!J789/(100-入力!$C$22)%,ユーザー別卸価格!J789+入力!$C$23),-入力!$C$24))),ユーザー別卸価格!J789))</f>
        <v/>
      </c>
      <c r="K789" s="96">
        <f>'6桁'!K789</f>
        <v>0</v>
      </c>
      <c r="L789" s="183" t="str">
        <f>IF(ユーザー別卸価格!L789="","", IF(ISNUMBER(ユーザー別卸価格!L789),IF(入力!$C$25=1,ROUNDDOWN(IF(入力!$C$21=1,ユーザー別卸価格!L789/(100-入力!$C$22)%,ユーザー別卸価格!L789+入力!$C$23),-入力!$C$24),IF(入力!$C$25=2,ROUNDUP(IF(入力!$C$21=1,ユーザー別卸価格!L789/(100-入力!$C$22)%,ユーザー別卸価格!L789+入力!$C$23),-入力!$C$24),ROUND(IF(入力!$C$21=1,ユーザー別卸価格!L789/(100-入力!$C$22)%,ユーザー別卸価格!L789+入力!$C$23),-入力!$C$24))),ユーザー別卸価格!L789))</f>
        <v/>
      </c>
      <c r="M789" s="96">
        <f>'6桁'!M789</f>
        <v>0</v>
      </c>
      <c r="N789" s="176" t="str">
        <f>IF(ユーザー別卸価格!N789="","", IF(ISNUMBER(ユーザー別卸価格!N789),IF(入力!$C$25=1,ROUNDDOWN(IF(入力!$C$21=1,ユーザー別卸価格!N789/(100-入力!$C$22)%,ユーザー別卸価格!N789+入力!$C$23),-入力!$C$24),IF(入力!$C$25=2,ROUNDUP(IF(入力!$C$21=1,ユーザー別卸価格!N789/(100-入力!$C$22)%,ユーザー別卸価格!N789+入力!$C$23),-入力!$C$24),ROUND(IF(入力!$C$21=1,ユーザー別卸価格!N789/(100-入力!$C$22)%,ユーザー別卸価格!N789+入力!$C$23),-入力!$C$24))),ユーザー別卸価格!N789))</f>
        <v/>
      </c>
      <c r="O789" s="96">
        <f>'6桁'!O789</f>
        <v>0</v>
      </c>
      <c r="P789" s="176" t="str">
        <f>IF(ユーザー別卸価格!P789="","", IF(ISNUMBER(ユーザー別卸価格!P789),IF(入力!$C$25=1,ROUNDDOWN(IF(入力!$C$21=1,ユーザー別卸価格!P789/(100-入力!$C$22)%,ユーザー別卸価格!P789+入力!$C$23),-入力!$C$24),IF(入力!$C$25=2,ROUNDUP(IF(入力!$C$21=1,ユーザー別卸価格!P789/(100-入力!$C$22)%,ユーザー別卸価格!P789+入力!$C$23),-入力!$C$24),ROUND(IF(入力!$C$21=1,ユーザー別卸価格!P789/(100-入力!$C$22)%,ユーザー別卸価格!P789+入力!$C$23),-入力!$C$24))),ユーザー別卸価格!P789))</f>
        <v/>
      </c>
      <c r="Q789" s="96">
        <f>'6桁'!Q789</f>
        <v>0</v>
      </c>
      <c r="R789" s="176" t="str">
        <f>IF(ユーザー別卸価格!R789="","", IF(ISNUMBER(ユーザー別卸価格!R789),IF(入力!$C$25=1,ROUNDDOWN(IF(入力!$C$21=1,ユーザー別卸価格!R789/(100-入力!$C$22)%,ユーザー別卸価格!R789+入力!$C$23),-入力!$C$24),IF(入力!$C$25=2,ROUNDUP(IF(入力!$C$21=1,ユーザー別卸価格!R789/(100-入力!$C$22)%,ユーザー別卸価格!R789+入力!$C$23),-入力!$C$24),ROUND(IF(入力!$C$21=1,ユーザー別卸価格!R789/(100-入力!$C$22)%,ユーザー別卸価格!R789+入力!$C$23),-入力!$C$24))),ユーザー別卸価格!R789))</f>
        <v/>
      </c>
      <c r="S789" s="96">
        <f>'6桁'!S789</f>
        <v>0</v>
      </c>
      <c r="V789" s="4"/>
      <c r="X789" s="4"/>
    </row>
    <row r="790" spans="2:24" ht="30" customHeight="1">
      <c r="B790" s="702"/>
      <c r="C790" s="674" t="s">
        <v>105</v>
      </c>
      <c r="D790" s="675"/>
      <c r="E790" s="675"/>
      <c r="F790" s="95" t="str">
        <f>IF(ユーザー別卸価格!F790="","", IF(ISNUMBER(ユーザー別卸価格!F790),IF(入力!$C$25=1,ROUNDDOWN(IF(入力!$C$21=1,ユーザー別卸価格!F790/(100-入力!$C$22)%,ユーザー別卸価格!F790+入力!$C$23),-入力!$C$24),IF(入力!$C$25=2,ROUNDUP(IF(入力!$C$21=1,ユーザー別卸価格!F790/(100-入力!$C$22)%,ユーザー別卸価格!F790+入力!$C$23),-入力!$C$24),ROUND(IF(入力!$C$21=1,ユーザー別卸価格!F790/(100-入力!$C$22)%,ユーザー別卸価格!F790+入力!$C$23),-入力!$C$24))),ユーザー別卸価格!F790))</f>
        <v/>
      </c>
      <c r="G790" s="384">
        <f>'6桁'!G790</f>
        <v>0</v>
      </c>
      <c r="H790" s="176" t="str">
        <f>IF(ユーザー別卸価格!H790="","", IF(ISNUMBER(ユーザー別卸価格!H790),IF(入力!$C$25=1,ROUNDDOWN(IF(入力!$C$21=1,ユーザー別卸価格!H790/(100-入力!$C$22)%,ユーザー別卸価格!H790+入力!$C$23),-入力!$C$24),IF(入力!$C$25=2,ROUNDUP(IF(入力!$C$21=1,ユーザー別卸価格!H790/(100-入力!$C$22)%,ユーザー別卸価格!H790+入力!$C$23),-入力!$C$24),ROUND(IF(入力!$C$21=1,ユーザー別卸価格!H790/(100-入力!$C$22)%,ユーザー別卸価格!H790+入力!$C$23),-入力!$C$24))),ユーザー別卸価格!H790))</f>
        <v/>
      </c>
      <c r="I790" s="96">
        <f>'6桁'!I790</f>
        <v>0</v>
      </c>
      <c r="J790" s="176">
        <f>IF(ユーザー別卸価格!J790="","", IF(ISNUMBER(ユーザー別卸価格!J790),IF(入力!$C$25=1,ROUNDDOWN(IF(入力!$C$21=1,ユーザー別卸価格!J790/(100-入力!$C$22)%,ユーザー別卸価格!J790+入力!$C$23),-入力!$C$24),IF(入力!$C$25=2,ROUNDUP(IF(入力!$C$21=1,ユーザー別卸価格!J790/(100-入力!$C$22)%,ユーザー別卸価格!J790+入力!$C$23),-入力!$C$24),ROUND(IF(入力!$C$21=1,ユーザー別卸価格!J790/(100-入力!$C$22)%,ユーザー別卸価格!J790+入力!$C$23),-入力!$C$24))),ユーザー別卸価格!J790))</f>
        <v>30200</v>
      </c>
      <c r="K790" s="96" t="str">
        <f>'6桁'!K790</f>
        <v>※◎</v>
      </c>
      <c r="L790" s="183" t="str">
        <f>IF(ユーザー別卸価格!L790="","", IF(ISNUMBER(ユーザー別卸価格!L790),IF(入力!$C$25=1,ROUNDDOWN(IF(入力!$C$21=1,ユーザー別卸価格!L790/(100-入力!$C$22)%,ユーザー別卸価格!L790+入力!$C$23),-入力!$C$24),IF(入力!$C$25=2,ROUNDUP(IF(入力!$C$21=1,ユーザー別卸価格!L790/(100-入力!$C$22)%,ユーザー別卸価格!L790+入力!$C$23),-入力!$C$24),ROUND(IF(入力!$C$21=1,ユーザー別卸価格!L790/(100-入力!$C$22)%,ユーザー別卸価格!L790+入力!$C$23),-入力!$C$24))),ユーザー別卸価格!L790))</f>
        <v/>
      </c>
      <c r="M790" s="96">
        <f>'6桁'!M790</f>
        <v>0</v>
      </c>
      <c r="N790" s="176" t="str">
        <f>IF(ユーザー別卸価格!N790="","", IF(ISNUMBER(ユーザー別卸価格!N790),IF(入力!$C$25=1,ROUNDDOWN(IF(入力!$C$21=1,ユーザー別卸価格!N790/(100-入力!$C$22)%,ユーザー別卸価格!N790+入力!$C$23),-入力!$C$24),IF(入力!$C$25=2,ROUNDUP(IF(入力!$C$21=1,ユーザー別卸価格!N790/(100-入力!$C$22)%,ユーザー別卸価格!N790+入力!$C$23),-入力!$C$24),ROUND(IF(入力!$C$21=1,ユーザー別卸価格!N790/(100-入力!$C$22)%,ユーザー別卸価格!N790+入力!$C$23),-入力!$C$24))),ユーザー別卸価格!N790))</f>
        <v/>
      </c>
      <c r="O790" s="96">
        <f>'6桁'!O790</f>
        <v>0</v>
      </c>
      <c r="P790" s="176" t="str">
        <f>IF(ユーザー別卸価格!P790="","", IF(ISNUMBER(ユーザー別卸価格!P790),IF(入力!$C$25=1,ROUNDDOWN(IF(入力!$C$21=1,ユーザー別卸価格!P790/(100-入力!$C$22)%,ユーザー別卸価格!P790+入力!$C$23),-入力!$C$24),IF(入力!$C$25=2,ROUNDUP(IF(入力!$C$21=1,ユーザー別卸価格!P790/(100-入力!$C$22)%,ユーザー別卸価格!P790+入力!$C$23),-入力!$C$24),ROUND(IF(入力!$C$21=1,ユーザー別卸価格!P790/(100-入力!$C$22)%,ユーザー別卸価格!P790+入力!$C$23),-入力!$C$24))),ユーザー別卸価格!P790))</f>
        <v/>
      </c>
      <c r="Q790" s="96">
        <f>'6桁'!Q790</f>
        <v>0</v>
      </c>
      <c r="R790" s="176" t="str">
        <f>IF(ユーザー別卸価格!R790="","", IF(ISNUMBER(ユーザー別卸価格!R790),IF(入力!$C$25=1,ROUNDDOWN(IF(入力!$C$21=1,ユーザー別卸価格!R790/(100-入力!$C$22)%,ユーザー別卸価格!R790+入力!$C$23),-入力!$C$24),IF(入力!$C$25=2,ROUNDUP(IF(入力!$C$21=1,ユーザー別卸価格!R790/(100-入力!$C$22)%,ユーザー別卸価格!R790+入力!$C$23),-入力!$C$24),ROUND(IF(入力!$C$21=1,ユーザー別卸価格!R790/(100-入力!$C$22)%,ユーザー別卸価格!R790+入力!$C$23),-入力!$C$24))),ユーザー別卸価格!R790))</f>
        <v/>
      </c>
      <c r="S790" s="96">
        <f>'6桁'!S790</f>
        <v>0</v>
      </c>
      <c r="V790" s="4"/>
      <c r="X790" s="4"/>
    </row>
    <row r="791" spans="2:24" ht="30" customHeight="1">
      <c r="B791" s="702"/>
      <c r="C791" s="674" t="s">
        <v>854</v>
      </c>
      <c r="D791" s="675"/>
      <c r="E791" s="675"/>
      <c r="F791" s="95" t="str">
        <f>IF(ユーザー別卸価格!F791="","", IF(ISNUMBER(ユーザー別卸価格!F791),IF(入力!$C$25=1,ROUNDDOWN(IF(入力!$C$21=1,ユーザー別卸価格!F791/(100-入力!$C$22)%,ユーザー別卸価格!F791+入力!$C$23),-入力!$C$24),IF(入力!$C$25=2,ROUNDUP(IF(入力!$C$21=1,ユーザー別卸価格!F791/(100-入力!$C$22)%,ユーザー別卸価格!F791+入力!$C$23),-入力!$C$24),ROUND(IF(入力!$C$21=1,ユーザー別卸価格!F791/(100-入力!$C$22)%,ユーザー別卸価格!F791+入力!$C$23),-入力!$C$24))),ユーザー別卸価格!F791))</f>
        <v/>
      </c>
      <c r="G791" s="384">
        <f>'6桁'!G791</f>
        <v>0</v>
      </c>
      <c r="H791" s="176" t="str">
        <f>IF(ユーザー別卸価格!H791="","", IF(ISNUMBER(ユーザー別卸価格!H791),IF(入力!$C$25=1,ROUNDDOWN(IF(入力!$C$21=1,ユーザー別卸価格!H791/(100-入力!$C$22)%,ユーザー別卸価格!H791+入力!$C$23),-入力!$C$24),IF(入力!$C$25=2,ROUNDUP(IF(入力!$C$21=1,ユーザー別卸価格!H791/(100-入力!$C$22)%,ユーザー別卸価格!H791+入力!$C$23),-入力!$C$24),ROUND(IF(入力!$C$21=1,ユーザー別卸価格!H791/(100-入力!$C$22)%,ユーザー別卸価格!H791+入力!$C$23),-入力!$C$24))),ユーザー別卸価格!H791))</f>
        <v/>
      </c>
      <c r="I791" s="96">
        <f>'6桁'!I791</f>
        <v>0</v>
      </c>
      <c r="J791" s="176" t="str">
        <f>IF(ユーザー別卸価格!J791="","", IF(ISNUMBER(ユーザー別卸価格!J791),IF(入力!$C$25=1,ROUNDDOWN(IF(入力!$C$21=1,ユーザー別卸価格!J791/(100-入力!$C$22)%,ユーザー別卸価格!J791+入力!$C$23),-入力!$C$24),IF(入力!$C$25=2,ROUNDUP(IF(入力!$C$21=1,ユーザー別卸価格!J791/(100-入力!$C$22)%,ユーザー別卸価格!J791+入力!$C$23),-入力!$C$24),ROUND(IF(入力!$C$21=1,ユーザー別卸価格!J791/(100-入力!$C$22)%,ユーザー別卸価格!J791+入力!$C$23),-入力!$C$24))),ユーザー別卸価格!J791))</f>
        <v/>
      </c>
      <c r="K791" s="96">
        <f>'6桁'!K791</f>
        <v>0</v>
      </c>
      <c r="L791" s="183">
        <f>IF(ユーザー別卸価格!L791="","", IF(ISNUMBER(ユーザー別卸価格!L791),IF(入力!$C$25=1,ROUNDDOWN(IF(入力!$C$21=1,ユーザー別卸価格!L791/(100-入力!$C$22)%,ユーザー別卸価格!L791+入力!$C$23),-入力!$C$24),IF(入力!$C$25=2,ROUNDUP(IF(入力!$C$21=1,ユーザー別卸価格!L791/(100-入力!$C$22)%,ユーザー別卸価格!L791+入力!$C$23),-入力!$C$24),ROUND(IF(入力!$C$21=1,ユーザー別卸価格!L791/(100-入力!$C$22)%,ユーザー別卸価格!L791+入力!$C$23),-入力!$C$24))),ユーザー別卸価格!L791))</f>
        <v>30500</v>
      </c>
      <c r="M791" s="96">
        <f>'6桁'!M791</f>
        <v>0</v>
      </c>
      <c r="N791" s="176" t="str">
        <f>IF(ユーザー別卸価格!N791="","", IF(ISNUMBER(ユーザー別卸価格!N791),IF(入力!$C$25=1,ROUNDDOWN(IF(入力!$C$21=1,ユーザー別卸価格!N791/(100-入力!$C$22)%,ユーザー別卸価格!N791+入力!$C$23),-入力!$C$24),IF(入力!$C$25=2,ROUNDUP(IF(入力!$C$21=1,ユーザー別卸価格!N791/(100-入力!$C$22)%,ユーザー別卸価格!N791+入力!$C$23),-入力!$C$24),ROUND(IF(入力!$C$21=1,ユーザー別卸価格!N791/(100-入力!$C$22)%,ユーザー別卸価格!N791+入力!$C$23),-入力!$C$24))),ユーザー別卸価格!N791))</f>
        <v/>
      </c>
      <c r="O791" s="96">
        <f>'6桁'!O791</f>
        <v>0</v>
      </c>
      <c r="P791" s="176" t="str">
        <f>IF(ユーザー別卸価格!P791="","", IF(ISNUMBER(ユーザー別卸価格!P791),IF(入力!$C$25=1,ROUNDDOWN(IF(入力!$C$21=1,ユーザー別卸価格!P791/(100-入力!$C$22)%,ユーザー別卸価格!P791+入力!$C$23),-入力!$C$24),IF(入力!$C$25=2,ROUNDUP(IF(入力!$C$21=1,ユーザー別卸価格!P791/(100-入力!$C$22)%,ユーザー別卸価格!P791+入力!$C$23),-入力!$C$24),ROUND(IF(入力!$C$21=1,ユーザー別卸価格!P791/(100-入力!$C$22)%,ユーザー別卸価格!P791+入力!$C$23),-入力!$C$24))),ユーザー別卸価格!P791))</f>
        <v/>
      </c>
      <c r="Q791" s="96">
        <f>'6桁'!Q791</f>
        <v>0</v>
      </c>
      <c r="R791" s="176" t="str">
        <f>IF(ユーザー別卸価格!R791="","", IF(ISNUMBER(ユーザー別卸価格!R791),IF(入力!$C$25=1,ROUNDDOWN(IF(入力!$C$21=1,ユーザー別卸価格!R791/(100-入力!$C$22)%,ユーザー別卸価格!R791+入力!$C$23),-入力!$C$24),IF(入力!$C$25=2,ROUNDUP(IF(入力!$C$21=1,ユーザー別卸価格!R791/(100-入力!$C$22)%,ユーザー別卸価格!R791+入力!$C$23),-入力!$C$24),ROUND(IF(入力!$C$21=1,ユーザー別卸価格!R791/(100-入力!$C$22)%,ユーザー別卸価格!R791+入力!$C$23),-入力!$C$24))),ユーザー別卸価格!R791))</f>
        <v/>
      </c>
      <c r="S791" s="96">
        <f>'6桁'!S791</f>
        <v>0</v>
      </c>
      <c r="V791" s="4"/>
      <c r="X791" s="4"/>
    </row>
    <row r="792" spans="2:24" ht="30" customHeight="1">
      <c r="B792" s="702"/>
      <c r="C792" s="674" t="s">
        <v>106</v>
      </c>
      <c r="D792" s="675"/>
      <c r="E792" s="675"/>
      <c r="F792" s="95">
        <f>IF(ユーザー別卸価格!F792="","", IF(ISNUMBER(ユーザー別卸価格!F792),IF(入力!$C$25=1,ROUNDDOWN(IF(入力!$C$21=1,ユーザー別卸価格!F792/(100-入力!$C$22)%,ユーザー別卸価格!F792+入力!$C$23),-入力!$C$24),IF(入力!$C$25=2,ROUNDUP(IF(入力!$C$21=1,ユーザー別卸価格!F792/(100-入力!$C$22)%,ユーザー別卸価格!F792+入力!$C$23),-入力!$C$24),ROUND(IF(入力!$C$21=1,ユーザー別卸価格!F792/(100-入力!$C$22)%,ユーザー別卸価格!F792+入力!$C$23),-入力!$C$24))),ユーザー別卸価格!F792))</f>
        <v>30900</v>
      </c>
      <c r="G792" s="96" t="str">
        <f>'6桁'!G792</f>
        <v>▲◎</v>
      </c>
      <c r="H792" s="176" t="str">
        <f>IF(ユーザー別卸価格!H792="","", IF(ISNUMBER(ユーザー別卸価格!H792),IF(入力!$C$25=1,ROUNDDOWN(IF(入力!$C$21=1,ユーザー別卸価格!H792/(100-入力!$C$22)%,ユーザー別卸価格!H792+入力!$C$23),-入力!$C$24),IF(入力!$C$25=2,ROUNDUP(IF(入力!$C$21=1,ユーザー別卸価格!H792/(100-入力!$C$22)%,ユーザー別卸価格!H792+入力!$C$23),-入力!$C$24),ROUND(IF(入力!$C$21=1,ユーザー別卸価格!H792/(100-入力!$C$22)%,ユーザー別卸価格!H792+入力!$C$23),-入力!$C$24))),ユーザー別卸価格!H792))</f>
        <v/>
      </c>
      <c r="I792" s="96">
        <f>'6桁'!I792</f>
        <v>0</v>
      </c>
      <c r="J792" s="176" t="str">
        <f>IF(ユーザー別卸価格!J792="","", IF(ISNUMBER(ユーザー別卸価格!J792),IF(入力!$C$25=1,ROUNDDOWN(IF(入力!$C$21=1,ユーザー別卸価格!J792/(100-入力!$C$22)%,ユーザー別卸価格!J792+入力!$C$23),-入力!$C$24),IF(入力!$C$25=2,ROUNDUP(IF(入力!$C$21=1,ユーザー別卸価格!J792/(100-入力!$C$22)%,ユーザー別卸価格!J792+入力!$C$23),-入力!$C$24),ROUND(IF(入力!$C$21=1,ユーザー別卸価格!J792/(100-入力!$C$22)%,ユーザー別卸価格!J792+入力!$C$23),-入力!$C$24))),ユーザー別卸価格!J792))</f>
        <v/>
      </c>
      <c r="K792" s="96">
        <f>'6桁'!K792</f>
        <v>0</v>
      </c>
      <c r="L792" s="183" t="str">
        <f>IF(ユーザー別卸価格!L792="","", IF(ISNUMBER(ユーザー別卸価格!L792),IF(入力!$C$25=1,ROUNDDOWN(IF(入力!$C$21=1,ユーザー別卸価格!L792/(100-入力!$C$22)%,ユーザー別卸価格!L792+入力!$C$23),-入力!$C$24),IF(入力!$C$25=2,ROUNDUP(IF(入力!$C$21=1,ユーザー別卸価格!L792/(100-入力!$C$22)%,ユーザー別卸価格!L792+入力!$C$23),-入力!$C$24),ROUND(IF(入力!$C$21=1,ユーザー別卸価格!L792/(100-入力!$C$22)%,ユーザー別卸価格!L792+入力!$C$23),-入力!$C$24))),ユーザー別卸価格!L792))</f>
        <v/>
      </c>
      <c r="M792" s="96">
        <f>'6桁'!M792</f>
        <v>0</v>
      </c>
      <c r="N792" s="176" t="str">
        <f>IF(ユーザー別卸価格!N792="","", IF(ISNUMBER(ユーザー別卸価格!N792),IF(入力!$C$25=1,ROUNDDOWN(IF(入力!$C$21=1,ユーザー別卸価格!N792/(100-入力!$C$22)%,ユーザー別卸価格!N792+入力!$C$23),-入力!$C$24),IF(入力!$C$25=2,ROUNDUP(IF(入力!$C$21=1,ユーザー別卸価格!N792/(100-入力!$C$22)%,ユーザー別卸価格!N792+入力!$C$23),-入力!$C$24),ROUND(IF(入力!$C$21=1,ユーザー別卸価格!N792/(100-入力!$C$22)%,ユーザー別卸価格!N792+入力!$C$23),-入力!$C$24))),ユーザー別卸価格!N792))</f>
        <v/>
      </c>
      <c r="O792" s="96">
        <f>'6桁'!O792</f>
        <v>0</v>
      </c>
      <c r="P792" s="176" t="str">
        <f>IF(ユーザー別卸価格!P792="","", IF(ISNUMBER(ユーザー別卸価格!P792),IF(入力!$C$25=1,ROUNDDOWN(IF(入力!$C$21=1,ユーザー別卸価格!P792/(100-入力!$C$22)%,ユーザー別卸価格!P792+入力!$C$23),-入力!$C$24),IF(入力!$C$25=2,ROUNDUP(IF(入力!$C$21=1,ユーザー別卸価格!P792/(100-入力!$C$22)%,ユーザー別卸価格!P792+入力!$C$23),-入力!$C$24),ROUND(IF(入力!$C$21=1,ユーザー別卸価格!P792/(100-入力!$C$22)%,ユーザー別卸価格!P792+入力!$C$23),-入力!$C$24))),ユーザー別卸価格!P792))</f>
        <v/>
      </c>
      <c r="Q792" s="96">
        <f>'6桁'!Q792</f>
        <v>0</v>
      </c>
      <c r="R792" s="176" t="str">
        <f>IF(ユーザー別卸価格!R792="","", IF(ISNUMBER(ユーザー別卸価格!R792),IF(入力!$C$25=1,ROUNDDOWN(IF(入力!$C$21=1,ユーザー別卸価格!R792/(100-入力!$C$22)%,ユーザー別卸価格!R792+入力!$C$23),-入力!$C$24),IF(入力!$C$25=2,ROUNDUP(IF(入力!$C$21=1,ユーザー別卸価格!R792/(100-入力!$C$22)%,ユーザー別卸価格!R792+入力!$C$23),-入力!$C$24),ROUND(IF(入力!$C$21=1,ユーザー別卸価格!R792/(100-入力!$C$22)%,ユーザー別卸価格!R792+入力!$C$23),-入力!$C$24))),ユーザー別卸価格!R792))</f>
        <v/>
      </c>
      <c r="S792" s="96">
        <f>'6桁'!S792</f>
        <v>0</v>
      </c>
      <c r="V792" s="4"/>
      <c r="X792" s="4"/>
    </row>
    <row r="793" spans="2:24" ht="30" customHeight="1">
      <c r="B793" s="702"/>
      <c r="C793" s="674" t="s">
        <v>5</v>
      </c>
      <c r="D793" s="675"/>
      <c r="E793" s="675"/>
      <c r="F793" s="95" t="str">
        <f>IF(ユーザー別卸価格!F793="","", IF(ISNUMBER(ユーザー別卸価格!F793),IF(入力!$C$25=1,ROUNDDOWN(IF(入力!$C$21=1,ユーザー別卸価格!F793/(100-入力!$C$22)%,ユーザー別卸価格!F793+入力!$C$23),-入力!$C$24),IF(入力!$C$25=2,ROUNDUP(IF(入力!$C$21=1,ユーザー別卸価格!F793/(100-入力!$C$22)%,ユーザー別卸価格!F793+入力!$C$23),-入力!$C$24),ROUND(IF(入力!$C$21=1,ユーザー別卸価格!F793/(100-入力!$C$22)%,ユーザー別卸価格!F793+入力!$C$23),-入力!$C$24))),ユーザー別卸価格!F793))</f>
        <v/>
      </c>
      <c r="G793" s="384">
        <f>'6桁'!G793</f>
        <v>0</v>
      </c>
      <c r="H793" s="176" t="str">
        <f>IF(ユーザー別卸価格!H793="","", IF(ISNUMBER(ユーザー別卸価格!H793),IF(入力!$C$25=1,ROUNDDOWN(IF(入力!$C$21=1,ユーザー別卸価格!H793/(100-入力!$C$22)%,ユーザー別卸価格!H793+入力!$C$23),-入力!$C$24),IF(入力!$C$25=2,ROUNDUP(IF(入力!$C$21=1,ユーザー別卸価格!H793/(100-入力!$C$22)%,ユーザー別卸価格!H793+入力!$C$23),-入力!$C$24),ROUND(IF(入力!$C$21=1,ユーザー別卸価格!H793/(100-入力!$C$22)%,ユーザー別卸価格!H793+入力!$C$23),-入力!$C$24))),ユーザー別卸価格!H793))</f>
        <v/>
      </c>
      <c r="I793" s="96">
        <f>'6桁'!I793</f>
        <v>0</v>
      </c>
      <c r="J793" s="176">
        <f>IF(ユーザー別卸価格!J793="","", IF(ISNUMBER(ユーザー別卸価格!J793),IF(入力!$C$25=1,ROUNDDOWN(IF(入力!$C$21=1,ユーザー別卸価格!J793/(100-入力!$C$22)%,ユーザー別卸価格!J793+入力!$C$23),-入力!$C$24),IF(入力!$C$25=2,ROUNDUP(IF(入力!$C$21=1,ユーザー別卸価格!J793/(100-入力!$C$22)%,ユーザー別卸価格!J793+入力!$C$23),-入力!$C$24),ROUND(IF(入力!$C$21=1,ユーザー別卸価格!J793/(100-入力!$C$22)%,ユーザー別卸価格!J793+入力!$C$23),-入力!$C$24))),ユーザー別卸価格!J793))</f>
        <v>25700</v>
      </c>
      <c r="K793" s="96" t="str">
        <f>'6桁'!K793</f>
        <v>※◎</v>
      </c>
      <c r="L793" s="183" t="str">
        <f>IF(ユーザー別卸価格!L793="","", IF(ISNUMBER(ユーザー別卸価格!L793),IF(入力!$C$25=1,ROUNDDOWN(IF(入力!$C$21=1,ユーザー別卸価格!L793/(100-入力!$C$22)%,ユーザー別卸価格!L793+入力!$C$23),-入力!$C$24),IF(入力!$C$25=2,ROUNDUP(IF(入力!$C$21=1,ユーザー別卸価格!L793/(100-入力!$C$22)%,ユーザー別卸価格!L793+入力!$C$23),-入力!$C$24),ROUND(IF(入力!$C$21=1,ユーザー別卸価格!L793/(100-入力!$C$22)%,ユーザー別卸価格!L793+入力!$C$23),-入力!$C$24))),ユーザー別卸価格!L793))</f>
        <v/>
      </c>
      <c r="M793" s="96">
        <f>'6桁'!M793</f>
        <v>0</v>
      </c>
      <c r="N793" s="176" t="str">
        <f>IF(ユーザー別卸価格!N793="","", IF(ISNUMBER(ユーザー別卸価格!N793),IF(入力!$C$25=1,ROUNDDOWN(IF(入力!$C$21=1,ユーザー別卸価格!N793/(100-入力!$C$22)%,ユーザー別卸価格!N793+入力!$C$23),-入力!$C$24),IF(入力!$C$25=2,ROUNDUP(IF(入力!$C$21=1,ユーザー別卸価格!N793/(100-入力!$C$22)%,ユーザー別卸価格!N793+入力!$C$23),-入力!$C$24),ROUND(IF(入力!$C$21=1,ユーザー別卸価格!N793/(100-入力!$C$22)%,ユーザー別卸価格!N793+入力!$C$23),-入力!$C$24))),ユーザー別卸価格!N793))</f>
        <v/>
      </c>
      <c r="O793" s="96">
        <f>'6桁'!O793</f>
        <v>0</v>
      </c>
      <c r="P793" s="176" t="str">
        <f>IF(ユーザー別卸価格!P793="","", IF(ISNUMBER(ユーザー別卸価格!P793),IF(入力!$C$25=1,ROUNDDOWN(IF(入力!$C$21=1,ユーザー別卸価格!P793/(100-入力!$C$22)%,ユーザー別卸価格!P793+入力!$C$23),-入力!$C$24),IF(入力!$C$25=2,ROUNDUP(IF(入力!$C$21=1,ユーザー別卸価格!P793/(100-入力!$C$22)%,ユーザー別卸価格!P793+入力!$C$23),-入力!$C$24),ROUND(IF(入力!$C$21=1,ユーザー別卸価格!P793/(100-入力!$C$22)%,ユーザー別卸価格!P793+入力!$C$23),-入力!$C$24))),ユーザー別卸価格!P793))</f>
        <v/>
      </c>
      <c r="Q793" s="96">
        <f>'6桁'!Q793</f>
        <v>0</v>
      </c>
      <c r="R793" s="176" t="str">
        <f>IF(ユーザー別卸価格!R793="","", IF(ISNUMBER(ユーザー別卸価格!R793),IF(入力!$C$25=1,ROUNDDOWN(IF(入力!$C$21=1,ユーザー別卸価格!R793/(100-入力!$C$22)%,ユーザー別卸価格!R793+入力!$C$23),-入力!$C$24),IF(入力!$C$25=2,ROUNDUP(IF(入力!$C$21=1,ユーザー別卸価格!R793/(100-入力!$C$22)%,ユーザー別卸価格!R793+入力!$C$23),-入力!$C$24),ROUND(IF(入力!$C$21=1,ユーザー別卸価格!R793/(100-入力!$C$22)%,ユーザー別卸価格!R793+入力!$C$23),-入力!$C$24))),ユーザー別卸価格!R793))</f>
        <v/>
      </c>
      <c r="S793" s="96">
        <f>'6桁'!S793</f>
        <v>0</v>
      </c>
      <c r="V793" s="4"/>
      <c r="X793" s="4"/>
    </row>
    <row r="794" spans="2:24" ht="30" customHeight="1">
      <c r="B794" s="702"/>
      <c r="C794" s="674" t="s">
        <v>855</v>
      </c>
      <c r="D794" s="675"/>
      <c r="E794" s="675"/>
      <c r="F794" s="94" t="str">
        <f>IF(ユーザー別卸価格!F794="","", IF(ISNUMBER(ユーザー別卸価格!F794),IF(入力!$C$25=1,ROUNDDOWN(IF(入力!$C$21=1,ユーザー別卸価格!F794/(100-入力!$C$22)%,ユーザー別卸価格!F794+入力!$C$23),-入力!$C$24),IF(入力!$C$25=2,ROUNDUP(IF(入力!$C$21=1,ユーザー別卸価格!F794/(100-入力!$C$22)%,ユーザー別卸価格!F794+入力!$C$23),-入力!$C$24),ROUND(IF(入力!$C$21=1,ユーザー別卸価格!F794/(100-入力!$C$22)%,ユーザー別卸価格!F794+入力!$C$23),-入力!$C$24))),ユーザー別卸価格!F794))</f>
        <v/>
      </c>
      <c r="G794" s="388">
        <f>'6桁'!G794</f>
        <v>0</v>
      </c>
      <c r="H794" s="173" t="str">
        <f>IF(ユーザー別卸価格!H794="","", IF(ISNUMBER(ユーザー別卸価格!H794),IF(入力!$C$25=1,ROUNDDOWN(IF(入力!$C$21=1,ユーザー別卸価格!H794/(100-入力!$C$22)%,ユーザー別卸価格!H794+入力!$C$23),-入力!$C$24),IF(入力!$C$25=2,ROUNDUP(IF(入力!$C$21=1,ユーザー別卸価格!H794/(100-入力!$C$22)%,ユーザー別卸価格!H794+入力!$C$23),-入力!$C$24),ROUND(IF(入力!$C$21=1,ユーザー別卸価格!H794/(100-入力!$C$22)%,ユーザー別卸価格!H794+入力!$C$23),-入力!$C$24))),ユーザー別卸価格!H794))</f>
        <v/>
      </c>
      <c r="I794" s="360">
        <f>'6桁'!I794</f>
        <v>0</v>
      </c>
      <c r="J794" s="173" t="str">
        <f>IF(ユーザー別卸価格!J794="","", IF(ISNUMBER(ユーザー別卸価格!J794),IF(入力!$C$25=1,ROUNDDOWN(IF(入力!$C$21=1,ユーザー別卸価格!J794/(100-入力!$C$22)%,ユーザー別卸価格!J794+入力!$C$23),-入力!$C$24),IF(入力!$C$25=2,ROUNDUP(IF(入力!$C$21=1,ユーザー別卸価格!J794/(100-入力!$C$22)%,ユーザー別卸価格!J794+入力!$C$23),-入力!$C$24),ROUND(IF(入力!$C$21=1,ユーザー別卸価格!J794/(100-入力!$C$22)%,ユーザー別卸価格!J794+入力!$C$23),-入力!$C$24))),ユーザー別卸価格!J794))</f>
        <v/>
      </c>
      <c r="K794" s="360">
        <f>'6桁'!K794</f>
        <v>0</v>
      </c>
      <c r="L794" s="194">
        <f>IF(ユーザー別卸価格!L794="","", IF(ISNUMBER(ユーザー別卸価格!L794),IF(入力!$C$25=1,ROUNDDOWN(IF(入力!$C$21=1,ユーザー別卸価格!L794/(100-入力!$C$22)%,ユーザー別卸価格!L794+入力!$C$23),-入力!$C$24),IF(入力!$C$25=2,ROUNDUP(IF(入力!$C$21=1,ユーザー別卸価格!L794/(100-入力!$C$22)%,ユーザー別卸価格!L794+入力!$C$23),-入力!$C$24),ROUND(IF(入力!$C$21=1,ユーザー別卸価格!L794/(100-入力!$C$22)%,ユーザー別卸価格!L794+入力!$C$23),-入力!$C$24))),ユーザー別卸価格!L794))</f>
        <v>27600</v>
      </c>
      <c r="M794" s="360">
        <f>'6桁'!M794</f>
        <v>0</v>
      </c>
      <c r="N794" s="173" t="str">
        <f>IF(ユーザー別卸価格!N794="","", IF(ISNUMBER(ユーザー別卸価格!N794),IF(入力!$C$25=1,ROUNDDOWN(IF(入力!$C$21=1,ユーザー別卸価格!N794/(100-入力!$C$22)%,ユーザー別卸価格!N794+入力!$C$23),-入力!$C$24),IF(入力!$C$25=2,ROUNDUP(IF(入力!$C$21=1,ユーザー別卸価格!N794/(100-入力!$C$22)%,ユーザー別卸価格!N794+入力!$C$23),-入力!$C$24),ROUND(IF(入力!$C$21=1,ユーザー別卸価格!N794/(100-入力!$C$22)%,ユーザー別卸価格!N794+入力!$C$23),-入力!$C$24))),ユーザー別卸価格!N794))</f>
        <v/>
      </c>
      <c r="O794" s="360">
        <f>'6桁'!O794</f>
        <v>0</v>
      </c>
      <c r="P794" s="173" t="str">
        <f>IF(ユーザー別卸価格!P794="","", IF(ISNUMBER(ユーザー別卸価格!P794),IF(入力!$C$25=1,ROUNDDOWN(IF(入力!$C$21=1,ユーザー別卸価格!P794/(100-入力!$C$22)%,ユーザー別卸価格!P794+入力!$C$23),-入力!$C$24),IF(入力!$C$25=2,ROUNDUP(IF(入力!$C$21=1,ユーザー別卸価格!P794/(100-入力!$C$22)%,ユーザー別卸価格!P794+入力!$C$23),-入力!$C$24),ROUND(IF(入力!$C$21=1,ユーザー別卸価格!P794/(100-入力!$C$22)%,ユーザー別卸価格!P794+入力!$C$23),-入力!$C$24))),ユーザー別卸価格!P794))</f>
        <v/>
      </c>
      <c r="Q794" s="360">
        <f>'6桁'!Q794</f>
        <v>0</v>
      </c>
      <c r="R794" s="173">
        <f>IF(ユーザー別卸価格!R794="","", IF(ISNUMBER(ユーザー別卸価格!R794),IF(入力!$C$25=1,ROUNDDOWN(IF(入力!$C$21=1,ユーザー別卸価格!R794/(100-入力!$C$22)%,ユーザー別卸価格!R794+入力!$C$23),-入力!$C$24),IF(入力!$C$25=2,ROUNDUP(IF(入力!$C$21=1,ユーザー別卸価格!R794/(100-入力!$C$22)%,ユーザー別卸価格!R794+入力!$C$23),-入力!$C$24),ROUND(IF(入力!$C$21=1,ユーザー別卸価格!R794/(100-入力!$C$22)%,ユーザー別卸価格!R794+入力!$C$23),-入力!$C$24))),ユーザー別卸価格!R794))</f>
        <v>29500</v>
      </c>
      <c r="S794" s="360">
        <f>'6桁'!S794</f>
        <v>0</v>
      </c>
      <c r="V794" s="4"/>
      <c r="X794" s="4"/>
    </row>
    <row r="795" spans="2:24" ht="30" customHeight="1">
      <c r="B795" s="703"/>
      <c r="C795" s="677" t="s">
        <v>6</v>
      </c>
      <c r="D795" s="678"/>
      <c r="E795" s="679"/>
      <c r="F795" s="111" t="str">
        <f>IF(ユーザー別卸価格!F795="","", IF(ISNUMBER(ユーザー別卸価格!F795),IF(入力!$C$25=1,ROUNDDOWN(IF(入力!$C$21=1,ユーザー別卸価格!F795/(100-入力!$C$22)%,ユーザー別卸価格!F795+入力!$C$23),-入力!$C$24),IF(入力!$C$25=2,ROUNDUP(IF(入力!$C$21=1,ユーザー別卸価格!F795/(100-入力!$C$22)%,ユーザー別卸価格!F795+入力!$C$23),-入力!$C$24),ROUND(IF(入力!$C$21=1,ユーザー別卸価格!F795/(100-入力!$C$22)%,ユーザー別卸価格!F795+入力!$C$23),-入力!$C$24))),ユーザー別卸価格!F795))</f>
        <v/>
      </c>
      <c r="G795" s="381">
        <f>'6桁'!G795</f>
        <v>0</v>
      </c>
      <c r="H795" s="177">
        <f>IF(ユーザー別卸価格!H795="","", IF(ISNUMBER(ユーザー別卸価格!H795),IF(入力!$C$25=1,ROUNDDOWN(IF(入力!$C$21=1,ユーザー別卸価格!H795/(100-入力!$C$22)%,ユーザー別卸価格!H795+入力!$C$23),-入力!$C$24),IF(入力!$C$25=2,ROUNDUP(IF(入力!$C$21=1,ユーザー別卸価格!H795/(100-入力!$C$22)%,ユーザー別卸価格!H795+入力!$C$23),-入力!$C$24),ROUND(IF(入力!$C$21=1,ユーザー別卸価格!H795/(100-入力!$C$22)%,ユーザー別卸価格!H795+入力!$C$23),-入力!$C$24))),ユーザー別卸価格!H795))</f>
        <v>28400</v>
      </c>
      <c r="I795" s="99" t="str">
        <f>'6桁'!I795</f>
        <v>▲◎</v>
      </c>
      <c r="J795" s="177" t="str">
        <f>IF(ユーザー別卸価格!J795="","", IF(ISNUMBER(ユーザー別卸価格!J795),IF(入力!$C$25=1,ROUNDDOWN(IF(入力!$C$21=1,ユーザー別卸価格!J795/(100-入力!$C$22)%,ユーザー別卸価格!J795+入力!$C$23),-入力!$C$24),IF(入力!$C$25=2,ROUNDUP(IF(入力!$C$21=1,ユーザー別卸価格!J795/(100-入力!$C$22)%,ユーザー別卸価格!J795+入力!$C$23),-入力!$C$24),ROUND(IF(入力!$C$21=1,ユーザー別卸価格!J795/(100-入力!$C$22)%,ユーザー別卸価格!J795+入力!$C$23),-入力!$C$24))),ユーザー別卸価格!J795))</f>
        <v/>
      </c>
      <c r="K795" s="99">
        <f>'6桁'!K795</f>
        <v>0</v>
      </c>
      <c r="L795" s="184" t="str">
        <f>IF(ユーザー別卸価格!L795="","", IF(ISNUMBER(ユーザー別卸価格!L795),IF(入力!$C$25=1,ROUNDDOWN(IF(入力!$C$21=1,ユーザー別卸価格!L795/(100-入力!$C$22)%,ユーザー別卸価格!L795+入力!$C$23),-入力!$C$24),IF(入力!$C$25=2,ROUNDUP(IF(入力!$C$21=1,ユーザー別卸価格!L795/(100-入力!$C$22)%,ユーザー別卸価格!L795+入力!$C$23),-入力!$C$24),ROUND(IF(入力!$C$21=1,ユーザー別卸価格!L795/(100-入力!$C$22)%,ユーザー別卸価格!L795+入力!$C$23),-入力!$C$24))),ユーザー別卸価格!L795))</f>
        <v/>
      </c>
      <c r="M795" s="99">
        <f>'6桁'!M795</f>
        <v>0</v>
      </c>
      <c r="N795" s="177" t="str">
        <f>IF(ユーザー別卸価格!N795="","", IF(ISNUMBER(ユーザー別卸価格!N795),IF(入力!$C$25=1,ROUNDDOWN(IF(入力!$C$21=1,ユーザー別卸価格!N795/(100-入力!$C$22)%,ユーザー別卸価格!N795+入力!$C$23),-入力!$C$24),IF(入力!$C$25=2,ROUNDUP(IF(入力!$C$21=1,ユーザー別卸価格!N795/(100-入力!$C$22)%,ユーザー別卸価格!N795+入力!$C$23),-入力!$C$24),ROUND(IF(入力!$C$21=1,ユーザー別卸価格!N795/(100-入力!$C$22)%,ユーザー別卸価格!N795+入力!$C$23),-入力!$C$24))),ユーザー別卸価格!N795))</f>
        <v/>
      </c>
      <c r="O795" s="99">
        <f>'6桁'!O795</f>
        <v>0</v>
      </c>
      <c r="P795" s="177" t="str">
        <f>IF(ユーザー別卸価格!P795="","", IF(ISNUMBER(ユーザー別卸価格!P795),IF(入力!$C$25=1,ROUNDDOWN(IF(入力!$C$21=1,ユーザー別卸価格!P795/(100-入力!$C$22)%,ユーザー別卸価格!P795+入力!$C$23),-入力!$C$24),IF(入力!$C$25=2,ROUNDUP(IF(入力!$C$21=1,ユーザー別卸価格!P795/(100-入力!$C$22)%,ユーザー別卸価格!P795+入力!$C$23),-入力!$C$24),ROUND(IF(入力!$C$21=1,ユーザー別卸価格!P795/(100-入力!$C$22)%,ユーザー別卸価格!P795+入力!$C$23),-入力!$C$24))),ユーザー別卸価格!P795))</f>
        <v/>
      </c>
      <c r="Q795" s="99">
        <f>'6桁'!Q795</f>
        <v>0</v>
      </c>
      <c r="R795" s="177" t="str">
        <f>IF(ユーザー別卸価格!R795="","", IF(ISNUMBER(ユーザー別卸価格!R795),IF(入力!$C$25=1,ROUNDDOWN(IF(入力!$C$21=1,ユーザー別卸価格!R795/(100-入力!$C$22)%,ユーザー別卸価格!R795+入力!$C$23),-入力!$C$24),IF(入力!$C$25=2,ROUNDUP(IF(入力!$C$21=1,ユーザー別卸価格!R795/(100-入力!$C$22)%,ユーザー別卸価格!R795+入力!$C$23),-入力!$C$24),ROUND(IF(入力!$C$21=1,ユーザー別卸価格!R795/(100-入力!$C$22)%,ユーザー別卸価格!R795+入力!$C$23),-入力!$C$24))),ユーザー別卸価格!R795))</f>
        <v/>
      </c>
      <c r="S795" s="99">
        <f>'6桁'!S795</f>
        <v>0</v>
      </c>
      <c r="V795" s="4"/>
      <c r="X795" s="4"/>
    </row>
    <row r="796" spans="2:24" ht="30" customHeight="1">
      <c r="B796" s="701">
        <v>15.5</v>
      </c>
      <c r="C796" s="671" t="s">
        <v>92</v>
      </c>
      <c r="D796" s="672"/>
      <c r="E796" s="672"/>
      <c r="F796" s="114" t="str">
        <f>IF(ユーザー別卸価格!F796="","", IF(ISNUMBER(ユーザー別卸価格!F796),IF(入力!$C$25=1,ROUNDDOWN(IF(入力!$C$21=1,ユーザー別卸価格!F796/(100-入力!$C$22)%,ユーザー別卸価格!F796+入力!$C$23),-入力!$C$24),IF(入力!$C$25=2,ROUNDUP(IF(入力!$C$21=1,ユーザー別卸価格!F796/(100-入力!$C$22)%,ユーザー別卸価格!F796+入力!$C$23),-入力!$C$24),ROUND(IF(入力!$C$21=1,ユーザー別卸価格!F796/(100-入力!$C$22)%,ユーザー別卸価格!F796+入力!$C$23),-入力!$C$24))),ユーザー別卸価格!F796))</f>
        <v/>
      </c>
      <c r="G796" s="245">
        <f>'6桁'!G796</f>
        <v>0</v>
      </c>
      <c r="H796" s="175" t="str">
        <f>IF(ユーザー別卸価格!H796="","", IF(ISNUMBER(ユーザー別卸価格!H796),IF(入力!$C$25=1,ROUNDDOWN(IF(入力!$C$21=1,ユーザー別卸価格!H796/(100-入力!$C$22)%,ユーザー別卸価格!H796+入力!$C$23),-入力!$C$24),IF(入力!$C$25=2,ROUNDUP(IF(入力!$C$21=1,ユーザー別卸価格!H796/(100-入力!$C$22)%,ユーザー別卸価格!H796+入力!$C$23),-入力!$C$24),ROUND(IF(入力!$C$21=1,ユーザー別卸価格!H796/(100-入力!$C$22)%,ユーザー別卸価格!H796+入力!$C$23),-入力!$C$24))),ユーザー別卸価格!H796))</f>
        <v/>
      </c>
      <c r="I796" s="97">
        <f>'6桁'!I796</f>
        <v>0</v>
      </c>
      <c r="J796" s="175">
        <f>IF(ユーザー別卸価格!J796="","", IF(ISNUMBER(ユーザー別卸価格!J796),IF(入力!$C$25=1,ROUNDDOWN(IF(入力!$C$21=1,ユーザー別卸価格!J796/(100-入力!$C$22)%,ユーザー別卸価格!J796+入力!$C$23),-入力!$C$24),IF(入力!$C$25=2,ROUNDUP(IF(入力!$C$21=1,ユーザー別卸価格!J796/(100-入力!$C$22)%,ユーザー別卸価格!J796+入力!$C$23),-入力!$C$24),ROUND(IF(入力!$C$21=1,ユーザー別卸価格!J796/(100-入力!$C$22)%,ユーザー別卸価格!J796+入力!$C$23),-入力!$C$24))),ユーザー別卸価格!J796))</f>
        <v>31000</v>
      </c>
      <c r="K796" s="97" t="str">
        <f>'6桁'!K796</f>
        <v>※</v>
      </c>
      <c r="L796" s="199" t="str">
        <f>IF(ユーザー別卸価格!L796="","", IF(ISNUMBER(ユーザー別卸価格!L796),IF(入力!$C$25=1,ROUNDDOWN(IF(入力!$C$21=1,ユーザー別卸価格!L796/(100-入力!$C$22)%,ユーザー別卸価格!L796+入力!$C$23),-入力!$C$24),IF(入力!$C$25=2,ROUNDUP(IF(入力!$C$21=1,ユーザー別卸価格!L796/(100-入力!$C$22)%,ユーザー別卸価格!L796+入力!$C$23),-入力!$C$24),ROUND(IF(入力!$C$21=1,ユーザー別卸価格!L796/(100-入力!$C$22)%,ユーザー別卸価格!L796+入力!$C$23),-入力!$C$24))),ユーザー別卸価格!L796))</f>
        <v/>
      </c>
      <c r="M796" s="97">
        <f>'6桁'!M796</f>
        <v>0</v>
      </c>
      <c r="N796" s="175" t="str">
        <f>IF(ユーザー別卸価格!N796="","", IF(ISNUMBER(ユーザー別卸価格!N796),IF(入力!$C$25=1,ROUNDDOWN(IF(入力!$C$21=1,ユーザー別卸価格!N796/(100-入力!$C$22)%,ユーザー別卸価格!N796+入力!$C$23),-入力!$C$24),IF(入力!$C$25=2,ROUNDUP(IF(入力!$C$21=1,ユーザー別卸価格!N796/(100-入力!$C$22)%,ユーザー別卸価格!N796+入力!$C$23),-入力!$C$24),ROUND(IF(入力!$C$21=1,ユーザー別卸価格!N796/(100-入力!$C$22)%,ユーザー別卸価格!N796+入力!$C$23),-入力!$C$24))),ユーザー別卸価格!N796))</f>
        <v/>
      </c>
      <c r="O796" s="97">
        <f>'6桁'!O796</f>
        <v>0</v>
      </c>
      <c r="P796" s="175" t="str">
        <f>IF(ユーザー別卸価格!P796="","", IF(ISNUMBER(ユーザー別卸価格!P796),IF(入力!$C$25=1,ROUNDDOWN(IF(入力!$C$21=1,ユーザー別卸価格!P796/(100-入力!$C$22)%,ユーザー別卸価格!P796+入力!$C$23),-入力!$C$24),IF(入力!$C$25=2,ROUNDUP(IF(入力!$C$21=1,ユーザー別卸価格!P796/(100-入力!$C$22)%,ユーザー別卸価格!P796+入力!$C$23),-入力!$C$24),ROUND(IF(入力!$C$21=1,ユーザー別卸価格!P796/(100-入力!$C$22)%,ユーザー別卸価格!P796+入力!$C$23),-入力!$C$24))),ユーザー別卸価格!P796))</f>
        <v/>
      </c>
      <c r="Q796" s="97">
        <f>'6桁'!Q796</f>
        <v>0</v>
      </c>
      <c r="R796" s="175" t="str">
        <f>IF(ユーザー別卸価格!R796="","", IF(ISNUMBER(ユーザー別卸価格!R796),IF(入力!$C$25=1,ROUNDDOWN(IF(入力!$C$21=1,ユーザー別卸価格!R796/(100-入力!$C$22)%,ユーザー別卸価格!R796+入力!$C$23),-入力!$C$24),IF(入力!$C$25=2,ROUNDUP(IF(入力!$C$21=1,ユーザー別卸価格!R796/(100-入力!$C$22)%,ユーザー別卸価格!R796+入力!$C$23),-入力!$C$24),ROUND(IF(入力!$C$21=1,ユーザー別卸価格!R796/(100-入力!$C$22)%,ユーザー別卸価格!R796+入力!$C$23),-入力!$C$24))),ユーザー別卸価格!R796))</f>
        <v/>
      </c>
      <c r="S796" s="97">
        <f>'6桁'!S796</f>
        <v>0</v>
      </c>
      <c r="V796" s="4"/>
      <c r="X796" s="4"/>
    </row>
    <row r="797" spans="2:24" ht="30" customHeight="1">
      <c r="B797" s="702"/>
      <c r="C797" s="674" t="s">
        <v>94</v>
      </c>
      <c r="D797" s="675"/>
      <c r="E797" s="675"/>
      <c r="F797" s="95" t="str">
        <f>IF(ユーザー別卸価格!F797="","", IF(ISNUMBER(ユーザー別卸価格!F797),IF(入力!$C$25=1,ROUNDDOWN(IF(入力!$C$21=1,ユーザー別卸価格!F797/(100-入力!$C$22)%,ユーザー別卸価格!F797+入力!$C$23),-入力!$C$24),IF(入力!$C$25=2,ROUNDUP(IF(入力!$C$21=1,ユーザー別卸価格!F797/(100-入力!$C$22)%,ユーザー別卸価格!F797+入力!$C$23),-入力!$C$24),ROUND(IF(入力!$C$21=1,ユーザー別卸価格!F797/(100-入力!$C$22)%,ユーザー別卸価格!F797+入力!$C$23),-入力!$C$24))),ユーザー別卸価格!F797))</f>
        <v/>
      </c>
      <c r="G797" s="384">
        <f>'6桁'!G797</f>
        <v>0</v>
      </c>
      <c r="H797" s="176" t="str">
        <f>IF(ユーザー別卸価格!H797="","", IF(ISNUMBER(ユーザー別卸価格!H797),IF(入力!$C$25=1,ROUNDDOWN(IF(入力!$C$21=1,ユーザー別卸価格!H797/(100-入力!$C$22)%,ユーザー別卸価格!H797+入力!$C$23),-入力!$C$24),IF(入力!$C$25=2,ROUNDUP(IF(入力!$C$21=1,ユーザー別卸価格!H797/(100-入力!$C$22)%,ユーザー別卸価格!H797+入力!$C$23),-入力!$C$24),ROUND(IF(入力!$C$21=1,ユーザー別卸価格!H797/(100-入力!$C$22)%,ユーザー別卸価格!H797+入力!$C$23),-入力!$C$24))),ユーザー別卸価格!H797))</f>
        <v/>
      </c>
      <c r="I797" s="96">
        <f>'6桁'!I797</f>
        <v>0</v>
      </c>
      <c r="J797" s="176">
        <f>IF(ユーザー別卸価格!J797="","", IF(ISNUMBER(ユーザー別卸価格!J797),IF(入力!$C$25=1,ROUNDDOWN(IF(入力!$C$21=1,ユーザー別卸価格!J797/(100-入力!$C$22)%,ユーザー別卸価格!J797+入力!$C$23),-入力!$C$24),IF(入力!$C$25=2,ROUNDUP(IF(入力!$C$21=1,ユーザー別卸価格!J797/(100-入力!$C$22)%,ユーザー別卸価格!J797+入力!$C$23),-入力!$C$24),ROUND(IF(入力!$C$21=1,ユーザー別卸価格!J797/(100-入力!$C$22)%,ユーザー別卸価格!J797+入力!$C$23),-入力!$C$24))),ユーザー別卸価格!J797))</f>
        <v>25500</v>
      </c>
      <c r="K797" s="96" t="str">
        <f>'6桁'!K797</f>
        <v>※</v>
      </c>
      <c r="L797" s="183" t="str">
        <f>IF(ユーザー別卸価格!L797="","", IF(ISNUMBER(ユーザー別卸価格!L797),IF(入力!$C$25=1,ROUNDDOWN(IF(入力!$C$21=1,ユーザー別卸価格!L797/(100-入力!$C$22)%,ユーザー別卸価格!L797+入力!$C$23),-入力!$C$24),IF(入力!$C$25=2,ROUNDUP(IF(入力!$C$21=1,ユーザー別卸価格!L797/(100-入力!$C$22)%,ユーザー別卸価格!L797+入力!$C$23),-入力!$C$24),ROUND(IF(入力!$C$21=1,ユーザー別卸価格!L797/(100-入力!$C$22)%,ユーザー別卸価格!L797+入力!$C$23),-入力!$C$24))),ユーザー別卸価格!L797))</f>
        <v/>
      </c>
      <c r="M797" s="96">
        <f>'6桁'!M797</f>
        <v>0</v>
      </c>
      <c r="N797" s="176" t="str">
        <f>IF(ユーザー別卸価格!N797="","", IF(ISNUMBER(ユーザー別卸価格!N797),IF(入力!$C$25=1,ROUNDDOWN(IF(入力!$C$21=1,ユーザー別卸価格!N797/(100-入力!$C$22)%,ユーザー別卸価格!N797+入力!$C$23),-入力!$C$24),IF(入力!$C$25=2,ROUNDUP(IF(入力!$C$21=1,ユーザー別卸価格!N797/(100-入力!$C$22)%,ユーザー別卸価格!N797+入力!$C$23),-入力!$C$24),ROUND(IF(入力!$C$21=1,ユーザー別卸価格!N797/(100-入力!$C$22)%,ユーザー別卸価格!N797+入力!$C$23),-入力!$C$24))),ユーザー別卸価格!N797))</f>
        <v/>
      </c>
      <c r="O797" s="96">
        <f>'6桁'!O797</f>
        <v>0</v>
      </c>
      <c r="P797" s="176" t="str">
        <f>IF(ユーザー別卸価格!P797="","", IF(ISNUMBER(ユーザー別卸価格!P797),IF(入力!$C$25=1,ROUNDDOWN(IF(入力!$C$21=1,ユーザー別卸価格!P797/(100-入力!$C$22)%,ユーザー別卸価格!P797+入力!$C$23),-入力!$C$24),IF(入力!$C$25=2,ROUNDUP(IF(入力!$C$21=1,ユーザー別卸価格!P797/(100-入力!$C$22)%,ユーザー別卸価格!P797+入力!$C$23),-入力!$C$24),ROUND(IF(入力!$C$21=1,ユーザー別卸価格!P797/(100-入力!$C$22)%,ユーザー別卸価格!P797+入力!$C$23),-入力!$C$24))),ユーザー別卸価格!P797))</f>
        <v/>
      </c>
      <c r="Q797" s="96">
        <f>'6桁'!Q797</f>
        <v>0</v>
      </c>
      <c r="R797" s="176" t="str">
        <f>IF(ユーザー別卸価格!R797="","", IF(ISNUMBER(ユーザー別卸価格!R797),IF(入力!$C$25=1,ROUNDDOWN(IF(入力!$C$21=1,ユーザー別卸価格!R797/(100-入力!$C$22)%,ユーザー別卸価格!R797+入力!$C$23),-入力!$C$24),IF(入力!$C$25=2,ROUNDUP(IF(入力!$C$21=1,ユーザー別卸価格!R797/(100-入力!$C$22)%,ユーザー別卸価格!R797+入力!$C$23),-入力!$C$24),ROUND(IF(入力!$C$21=1,ユーザー別卸価格!R797/(100-入力!$C$22)%,ユーザー別卸価格!R797+入力!$C$23),-入力!$C$24))),ユーザー別卸価格!R797))</f>
        <v/>
      </c>
      <c r="S797" s="96">
        <f>'6桁'!S797</f>
        <v>0</v>
      </c>
      <c r="V797" s="4"/>
      <c r="X797" s="4"/>
    </row>
    <row r="798" spans="2:24" ht="30" customHeight="1">
      <c r="B798" s="703"/>
      <c r="C798" s="677" t="s">
        <v>96</v>
      </c>
      <c r="D798" s="678"/>
      <c r="E798" s="679"/>
      <c r="F798" s="111">
        <f>IF(ユーザー別卸価格!F798="","", IF(ISNUMBER(ユーザー別卸価格!F798),IF(入力!$C$25=1,ROUNDDOWN(IF(入力!$C$21=1,ユーザー別卸価格!F798/(100-入力!$C$22)%,ユーザー別卸価格!F798+入力!$C$23),-入力!$C$24),IF(入力!$C$25=2,ROUNDUP(IF(入力!$C$21=1,ユーザー別卸価格!F798/(100-入力!$C$22)%,ユーザー別卸価格!F798+入力!$C$23),-入力!$C$24),ROUND(IF(入力!$C$21=1,ユーザー別卸価格!F798/(100-入力!$C$22)%,ユーザー別卸価格!F798+入力!$C$23),-入力!$C$24))),ユーザー別卸価格!F798))</f>
        <v>27000</v>
      </c>
      <c r="G798" s="96">
        <f>'6桁'!G798</f>
        <v>0</v>
      </c>
      <c r="H798" s="177" t="str">
        <f>IF(ユーザー別卸価格!H798="","", IF(ISNUMBER(ユーザー別卸価格!H798),IF(入力!$C$25=1,ROUNDDOWN(IF(入力!$C$21=1,ユーザー別卸価格!H798/(100-入力!$C$22)%,ユーザー別卸価格!H798+入力!$C$23),-入力!$C$24),IF(入力!$C$25=2,ROUNDUP(IF(入力!$C$21=1,ユーザー別卸価格!H798/(100-入力!$C$22)%,ユーザー別卸価格!H798+入力!$C$23),-入力!$C$24),ROUND(IF(入力!$C$21=1,ユーザー別卸価格!H798/(100-入力!$C$22)%,ユーザー別卸価格!H798+入力!$C$23),-入力!$C$24))),ユーザー別卸価格!H798))</f>
        <v/>
      </c>
      <c r="I798" s="99">
        <f>'6桁'!I798</f>
        <v>0</v>
      </c>
      <c r="J798" s="177" t="str">
        <f>IF(ユーザー別卸価格!J798="","", IF(ISNUMBER(ユーザー別卸価格!J798),IF(入力!$C$25=1,ROUNDDOWN(IF(入力!$C$21=1,ユーザー別卸価格!J798/(100-入力!$C$22)%,ユーザー別卸価格!J798+入力!$C$23),-入力!$C$24),IF(入力!$C$25=2,ROUNDUP(IF(入力!$C$21=1,ユーザー別卸価格!J798/(100-入力!$C$22)%,ユーザー別卸価格!J798+入力!$C$23),-入力!$C$24),ROUND(IF(入力!$C$21=1,ユーザー別卸価格!J798/(100-入力!$C$22)%,ユーザー別卸価格!J798+入力!$C$23),-入力!$C$24))),ユーザー別卸価格!J798))</f>
        <v/>
      </c>
      <c r="K798" s="99">
        <f>'6桁'!K798</f>
        <v>0</v>
      </c>
      <c r="L798" s="184">
        <f>IF(ユーザー別卸価格!L798="","", IF(ISNUMBER(ユーザー別卸価格!L798),IF(入力!$C$25=1,ROUNDDOWN(IF(入力!$C$21=1,ユーザー別卸価格!L798/(100-入力!$C$22)%,ユーザー別卸価格!L798+入力!$C$23),-入力!$C$24),IF(入力!$C$25=2,ROUNDUP(IF(入力!$C$21=1,ユーザー別卸価格!L798/(100-入力!$C$22)%,ユーザー別卸価格!L798+入力!$C$23),-入力!$C$24),ROUND(IF(入力!$C$21=1,ユーザー別卸価格!L798/(100-入力!$C$22)%,ユーザー別卸価格!L798+入力!$C$23),-入力!$C$24))),ユーザー別卸価格!L798))</f>
        <v>26800</v>
      </c>
      <c r="M798" s="99">
        <f>'6桁'!M798</f>
        <v>0</v>
      </c>
      <c r="N798" s="177" t="str">
        <f>IF(ユーザー別卸価格!N798="","", IF(ISNUMBER(ユーザー別卸価格!N798),IF(入力!$C$25=1,ROUNDDOWN(IF(入力!$C$21=1,ユーザー別卸価格!N798/(100-入力!$C$22)%,ユーザー別卸価格!N798+入力!$C$23),-入力!$C$24),IF(入力!$C$25=2,ROUNDUP(IF(入力!$C$21=1,ユーザー別卸価格!N798/(100-入力!$C$22)%,ユーザー別卸価格!N798+入力!$C$23),-入力!$C$24),ROUND(IF(入力!$C$21=1,ユーザー別卸価格!N798/(100-入力!$C$22)%,ユーザー別卸価格!N798+入力!$C$23),-入力!$C$24))),ユーザー別卸価格!N798))</f>
        <v/>
      </c>
      <c r="O798" s="99">
        <f>'6桁'!O798</f>
        <v>0</v>
      </c>
      <c r="P798" s="177">
        <f>IF(ユーザー別卸価格!P798="","", IF(ISNUMBER(ユーザー別卸価格!P798),IF(入力!$C$25=1,ROUNDDOWN(IF(入力!$C$21=1,ユーザー別卸価格!P798/(100-入力!$C$22)%,ユーザー別卸価格!P798+入力!$C$23),-入力!$C$24),IF(入力!$C$25=2,ROUNDUP(IF(入力!$C$21=1,ユーザー別卸価格!P798/(100-入力!$C$22)%,ユーザー別卸価格!P798+入力!$C$23),-入力!$C$24),ROUND(IF(入力!$C$21=1,ユーザー別卸価格!P798/(100-入力!$C$22)%,ユーザー別卸価格!P798+入力!$C$23),-入力!$C$24))),ユーザー別卸価格!P798))</f>
        <v>26800</v>
      </c>
      <c r="Q798" s="99">
        <f>'6桁'!Q798</f>
        <v>0</v>
      </c>
      <c r="R798" s="177" t="str">
        <f>IF(ユーザー別卸価格!R798="","", IF(ISNUMBER(ユーザー別卸価格!R798),IF(入力!$C$25=1,ROUNDDOWN(IF(入力!$C$21=1,ユーザー別卸価格!R798/(100-入力!$C$22)%,ユーザー別卸価格!R798+入力!$C$23),-入力!$C$24),IF(入力!$C$25=2,ROUNDUP(IF(入力!$C$21=1,ユーザー別卸価格!R798/(100-入力!$C$22)%,ユーザー別卸価格!R798+入力!$C$23),-入力!$C$24),ROUND(IF(入力!$C$21=1,ユーザー別卸価格!R798/(100-入力!$C$22)%,ユーザー別卸価格!R798+入力!$C$23),-入力!$C$24))),ユーザー別卸価格!R798))</f>
        <v/>
      </c>
      <c r="S798" s="99">
        <f>'6桁'!S798</f>
        <v>0</v>
      </c>
      <c r="V798" s="4"/>
      <c r="X798" s="4"/>
    </row>
    <row r="799" spans="2:24" ht="30" customHeight="1">
      <c r="B799" s="233">
        <v>14.5</v>
      </c>
      <c r="C799" s="704" t="s">
        <v>69</v>
      </c>
      <c r="D799" s="705"/>
      <c r="E799" s="706"/>
      <c r="F799" s="185" t="str">
        <f>IF(ユーザー別卸価格!F799="","", IF(ISNUMBER(ユーザー別卸価格!F799),IF(入力!$C$25=1,ROUNDDOWN(IF(入力!$C$21=1,ユーザー別卸価格!F799/(100-入力!$C$22)%,ユーザー別卸価格!F799+入力!$C$23),-入力!$C$24),IF(入力!$C$25=2,ROUNDUP(IF(入力!$C$21=1,ユーザー別卸価格!F799/(100-入力!$C$22)%,ユーザー別卸価格!F799+入力!$C$23),-入力!$C$24),ROUND(IF(入力!$C$21=1,ユーザー別卸価格!F799/(100-入力!$C$22)%,ユーザー別卸価格!F799+入力!$C$23),-入力!$C$24))),ユーザー別卸価格!F799))</f>
        <v/>
      </c>
      <c r="G799" s="387">
        <f>'6桁'!G799</f>
        <v>0</v>
      </c>
      <c r="H799" s="234">
        <f>IF(ユーザー別卸価格!H799="","", IF(ISNUMBER(ユーザー別卸価格!H799),IF(入力!$C$25=1,ROUNDDOWN(IF(入力!$C$21=1,ユーザー別卸価格!H799/(100-入力!$C$22)%,ユーザー別卸価格!H799+入力!$C$23),-入力!$C$24),IF(入力!$C$25=2,ROUNDUP(IF(入力!$C$21=1,ユーザー別卸価格!H799/(100-入力!$C$22)%,ユーザー別卸価格!H799+入力!$C$23),-入力!$C$24),ROUND(IF(入力!$C$21=1,ユーザー別卸価格!H799/(100-入力!$C$22)%,ユーザー別卸価格!H799+入力!$C$23),-入力!$C$24))),ユーザー別卸価格!H799))</f>
        <v>25800</v>
      </c>
      <c r="I799" s="186" t="str">
        <f>'6桁'!I799</f>
        <v>SP
LT38</v>
      </c>
      <c r="J799" s="234" t="str">
        <f>IF(ユーザー別卸価格!J799="","", IF(ISNUMBER(ユーザー別卸価格!J799),IF(入力!$C$25=1,ROUNDDOWN(IF(入力!$C$21=1,ユーザー別卸価格!J799/(100-入力!$C$22)%,ユーザー別卸価格!J799+入力!$C$23),-入力!$C$24),IF(入力!$C$25=2,ROUNDUP(IF(入力!$C$21=1,ユーザー別卸価格!J799/(100-入力!$C$22)%,ユーザー別卸価格!J799+入力!$C$23),-入力!$C$24),ROUND(IF(入力!$C$21=1,ユーザー別卸価格!J799/(100-入力!$C$22)%,ユーザー別卸価格!J799+入力!$C$23),-入力!$C$24))),ユーザー別卸価格!J799))</f>
        <v/>
      </c>
      <c r="K799" s="186">
        <f>'6桁'!K799</f>
        <v>0</v>
      </c>
      <c r="L799" s="187" t="str">
        <f>IF(ユーザー別卸価格!L799="","", IF(ISNUMBER(ユーザー別卸価格!L799),IF(入力!$C$25=1,ROUNDDOWN(IF(入力!$C$21=1,ユーザー別卸価格!L799/(100-入力!$C$22)%,ユーザー別卸価格!L799+入力!$C$23),-入力!$C$24),IF(入力!$C$25=2,ROUNDUP(IF(入力!$C$21=1,ユーザー別卸価格!L799/(100-入力!$C$22)%,ユーザー別卸価格!L799+入力!$C$23),-入力!$C$24),ROUND(IF(入力!$C$21=1,ユーザー別卸価格!L799/(100-入力!$C$22)%,ユーザー別卸価格!L799+入力!$C$23),-入力!$C$24))),ユーザー別卸価格!L799))</f>
        <v/>
      </c>
      <c r="M799" s="186">
        <f>'6桁'!M799</f>
        <v>0</v>
      </c>
      <c r="N799" s="234" t="str">
        <f>IF(ユーザー別卸価格!N799="","", IF(ISNUMBER(ユーザー別卸価格!N799),IF(入力!$C$25=1,ROUNDDOWN(IF(入力!$C$21=1,ユーザー別卸価格!N799/(100-入力!$C$22)%,ユーザー別卸価格!N799+入力!$C$23),-入力!$C$24),IF(入力!$C$25=2,ROUNDUP(IF(入力!$C$21=1,ユーザー別卸価格!N799/(100-入力!$C$22)%,ユーザー別卸価格!N799+入力!$C$23),-入力!$C$24),ROUND(IF(入力!$C$21=1,ユーザー別卸価格!N799/(100-入力!$C$22)%,ユーザー別卸価格!N799+入力!$C$23),-入力!$C$24))),ユーザー別卸価格!N799))</f>
        <v/>
      </c>
      <c r="O799" s="186">
        <f>'6桁'!O799</f>
        <v>0</v>
      </c>
      <c r="P799" s="234" t="str">
        <f>IF(ユーザー別卸価格!P799="","", IF(ISNUMBER(ユーザー別卸価格!P799),IF(入力!$C$25=1,ROUNDDOWN(IF(入力!$C$21=1,ユーザー別卸価格!P799/(100-入力!$C$22)%,ユーザー別卸価格!P799+入力!$C$23),-入力!$C$24),IF(入力!$C$25=2,ROUNDUP(IF(入力!$C$21=1,ユーザー別卸価格!P799/(100-入力!$C$22)%,ユーザー別卸価格!P799+入力!$C$23),-入力!$C$24),ROUND(IF(入力!$C$21=1,ユーザー別卸価格!P799/(100-入力!$C$22)%,ユーザー別卸価格!P799+入力!$C$23),-入力!$C$24))),ユーザー別卸価格!P799))</f>
        <v/>
      </c>
      <c r="Q799" s="186">
        <f>'6桁'!Q799</f>
        <v>0</v>
      </c>
      <c r="R799" s="234" t="str">
        <f>IF(ユーザー別卸価格!R799="","", IF(ISNUMBER(ユーザー別卸価格!R799),IF(入力!$C$25=1,ROUNDDOWN(IF(入力!$C$21=1,ユーザー別卸価格!R799/(100-入力!$C$22)%,ユーザー別卸価格!R799+入力!$C$23),-入力!$C$24),IF(入力!$C$25=2,ROUNDUP(IF(入力!$C$21=1,ユーザー別卸価格!R799/(100-入力!$C$22)%,ユーザー別卸価格!R799+入力!$C$23),-入力!$C$24),ROUND(IF(入力!$C$21=1,ユーザー別卸価格!R799/(100-入力!$C$22)%,ユーザー別卸価格!R799+入力!$C$23),-入力!$C$24))),ユーザー別卸価格!R799))</f>
        <v/>
      </c>
      <c r="S799" s="186">
        <f>'6桁'!S799</f>
        <v>0</v>
      </c>
      <c r="V799" s="4"/>
      <c r="X799" s="4"/>
    </row>
    <row r="800" spans="2:24" ht="30" customHeight="1">
      <c r="B800" s="702">
        <v>13.5</v>
      </c>
      <c r="C800" s="671" t="s">
        <v>72</v>
      </c>
      <c r="D800" s="672"/>
      <c r="E800" s="672"/>
      <c r="F800" s="291" t="str">
        <f>IF(ユーザー別卸価格!F800="","", IF(ISNUMBER(ユーザー別卸価格!F800),IF(入力!$C$25=1,ROUNDDOWN(IF(入力!$C$21=1,ユーザー別卸価格!F800/(100-入力!$C$22)%,ユーザー別卸価格!F800+入力!$C$23),-入力!$C$24),IF(入力!$C$25=2,ROUNDUP(IF(入力!$C$21=1,ユーザー別卸価格!F800/(100-入力!$C$22)%,ユーザー別卸価格!F800+入力!$C$23),-入力!$C$24),ROUND(IF(入力!$C$21=1,ユーザー別卸価格!F800/(100-入力!$C$22)%,ユーザー別卸価格!F800+入力!$C$23),-入力!$C$24))),ユーザー別卸価格!F800))</f>
        <v/>
      </c>
      <c r="G800" s="388">
        <f>'6桁'!G800</f>
        <v>0</v>
      </c>
      <c r="H800" s="173" t="str">
        <f>IF(ユーザー別卸価格!H800="","", IF(ISNUMBER(ユーザー別卸価格!H800),IF(入力!$C$25=1,ROUNDDOWN(IF(入力!$C$21=1,ユーザー別卸価格!H800/(100-入力!$C$22)%,ユーザー別卸価格!H800+入力!$C$23),-入力!$C$24),IF(入力!$C$25=2,ROUNDUP(IF(入力!$C$21=1,ユーザー別卸価格!H800/(100-入力!$C$22)%,ユーザー別卸価格!H800+入力!$C$23),-入力!$C$24),ROUND(IF(入力!$C$21=1,ユーザー別卸価格!H800/(100-入力!$C$22)%,ユーザー別卸価格!H800+入力!$C$23),-入力!$C$24))),ユーザー別卸価格!H800))</f>
        <v/>
      </c>
      <c r="I800" s="360">
        <f>'6桁'!I800</f>
        <v>0</v>
      </c>
      <c r="J800" s="173">
        <f>IF(ユーザー別卸価格!J800="","", IF(ISNUMBER(ユーザー別卸価格!J800),IF(入力!$C$25=1,ROUNDDOWN(IF(入力!$C$21=1,ユーザー別卸価格!J800/(100-入力!$C$22)%,ユーザー別卸価格!J800+入力!$C$23),-入力!$C$24),IF(入力!$C$25=2,ROUNDUP(IF(入力!$C$21=1,ユーザー別卸価格!J800/(100-入力!$C$22)%,ユーザー別卸価格!J800+入力!$C$23),-入力!$C$24),ROUND(IF(入力!$C$21=1,ユーザー別卸価格!J800/(100-入力!$C$22)%,ユーザー別卸価格!J800+入力!$C$23),-入力!$C$24))),ユーザー別卸価格!J800))</f>
        <v>21800</v>
      </c>
      <c r="K800" s="360">
        <f>'6桁'!K800</f>
        <v>0</v>
      </c>
      <c r="L800" s="194" t="str">
        <f>IF(ユーザー別卸価格!L800="","", IF(ISNUMBER(ユーザー別卸価格!L800),IF(入力!$C$25=1,ROUNDDOWN(IF(入力!$C$21=1,ユーザー別卸価格!L800/(100-入力!$C$22)%,ユーザー別卸価格!L800+入力!$C$23),-入力!$C$24),IF(入力!$C$25=2,ROUNDUP(IF(入力!$C$21=1,ユーザー別卸価格!L800/(100-入力!$C$22)%,ユーザー別卸価格!L800+入力!$C$23),-入力!$C$24),ROUND(IF(入力!$C$21=1,ユーザー別卸価格!L800/(100-入力!$C$22)%,ユーザー別卸価格!L800+入力!$C$23),-入力!$C$24))),ユーザー別卸価格!L800))</f>
        <v/>
      </c>
      <c r="M800" s="360">
        <f>'6桁'!M800</f>
        <v>0</v>
      </c>
      <c r="N800" s="173" t="str">
        <f>IF(ユーザー別卸価格!N800="","", IF(ISNUMBER(ユーザー別卸価格!N800),IF(入力!$C$25=1,ROUNDDOWN(IF(入力!$C$21=1,ユーザー別卸価格!N800/(100-入力!$C$22)%,ユーザー別卸価格!N800+入力!$C$23),-入力!$C$24),IF(入力!$C$25=2,ROUNDUP(IF(入力!$C$21=1,ユーザー別卸価格!N800/(100-入力!$C$22)%,ユーザー別卸価格!N800+入力!$C$23),-入力!$C$24),ROUND(IF(入力!$C$21=1,ユーザー別卸価格!N800/(100-入力!$C$22)%,ユーザー別卸価格!N800+入力!$C$23),-入力!$C$24))),ユーザー別卸価格!N800))</f>
        <v/>
      </c>
      <c r="O800" s="360">
        <f>'6桁'!O800</f>
        <v>0</v>
      </c>
      <c r="P800" s="173" t="str">
        <f>IF(ユーザー別卸価格!P800="","", IF(ISNUMBER(ユーザー別卸価格!P800),IF(入力!$C$25=1,ROUNDDOWN(IF(入力!$C$21=1,ユーザー別卸価格!P800/(100-入力!$C$22)%,ユーザー別卸価格!P800+入力!$C$23),-入力!$C$24),IF(入力!$C$25=2,ROUNDUP(IF(入力!$C$21=1,ユーザー別卸価格!P800/(100-入力!$C$22)%,ユーザー別卸価格!P800+入力!$C$23),-入力!$C$24),ROUND(IF(入力!$C$21=1,ユーザー別卸価格!P800/(100-入力!$C$22)%,ユーザー別卸価格!P800+入力!$C$23),-入力!$C$24))),ユーザー別卸価格!P800))</f>
        <v/>
      </c>
      <c r="Q800" s="360">
        <f>'6桁'!Q800</f>
        <v>0</v>
      </c>
      <c r="R800" s="173" t="str">
        <f>IF(ユーザー別卸価格!R800="","", IF(ISNUMBER(ユーザー別卸価格!R800),IF(入力!$C$25=1,ROUNDDOWN(IF(入力!$C$21=1,ユーザー別卸価格!R800/(100-入力!$C$22)%,ユーザー別卸価格!R800+入力!$C$23),-入力!$C$24),IF(入力!$C$25=2,ROUNDUP(IF(入力!$C$21=1,ユーザー別卸価格!R800/(100-入力!$C$22)%,ユーザー別卸価格!R800+入力!$C$23),-入力!$C$24),ROUND(IF(入力!$C$21=1,ユーザー別卸価格!R800/(100-入力!$C$22)%,ユーザー別卸価格!R800+入力!$C$23),-入力!$C$24))),ユーザー別卸価格!R800))</f>
        <v/>
      </c>
      <c r="S800" s="360">
        <f>'6桁'!S800</f>
        <v>0</v>
      </c>
      <c r="V800" s="4"/>
      <c r="X800" s="4"/>
    </row>
    <row r="801" spans="2:24" ht="30" customHeight="1">
      <c r="B801" s="703"/>
      <c r="C801" s="677" t="s">
        <v>40</v>
      </c>
      <c r="D801" s="678"/>
      <c r="E801" s="679"/>
      <c r="F801" s="292" t="str">
        <f>IF(ユーザー別卸価格!F801="","", IF(ISNUMBER(ユーザー別卸価格!F801),IF(入力!$C$25=1,ROUNDDOWN(IF(入力!$C$21=1,ユーザー別卸価格!F801/(100-入力!$C$22)%,ユーザー別卸価格!F801+入力!$C$23),-入力!$C$24),IF(入力!$C$25=2,ROUNDUP(IF(入力!$C$21=1,ユーザー別卸価格!F801/(100-入力!$C$22)%,ユーザー別卸価格!F801+入力!$C$23),-入力!$C$24),ROUND(IF(入力!$C$21=1,ユーザー別卸価格!F801/(100-入力!$C$22)%,ユーザー別卸価格!F801+入力!$C$23),-入力!$C$24))),ユーザー別卸価格!F801))</f>
        <v/>
      </c>
      <c r="G801" s="381">
        <f>'6桁'!G801</f>
        <v>0</v>
      </c>
      <c r="H801" s="177" t="str">
        <f>IF(ユーザー別卸価格!H801="","", IF(ISNUMBER(ユーザー別卸価格!H801),IF(入力!$C$25=1,ROUNDDOWN(IF(入力!$C$21=1,ユーザー別卸価格!H801/(100-入力!$C$22)%,ユーザー別卸価格!H801+入力!$C$23),-入力!$C$24),IF(入力!$C$25=2,ROUNDUP(IF(入力!$C$21=1,ユーザー別卸価格!H801/(100-入力!$C$22)%,ユーザー別卸価格!H801+入力!$C$23),-入力!$C$24),ROUND(IF(入力!$C$21=1,ユーザー別卸価格!H801/(100-入力!$C$22)%,ユーザー別卸価格!H801+入力!$C$23),-入力!$C$24))),ユーザー別卸価格!H801))</f>
        <v/>
      </c>
      <c r="I801" s="99">
        <f>'6桁'!I801</f>
        <v>0</v>
      </c>
      <c r="J801" s="177" t="str">
        <f>IF(ユーザー別卸価格!J801="","", IF(ISNUMBER(ユーザー別卸価格!J801),IF(入力!$C$25=1,ROUNDDOWN(IF(入力!$C$21=1,ユーザー別卸価格!J801/(100-入力!$C$22)%,ユーザー別卸価格!J801+入力!$C$23),-入力!$C$24),IF(入力!$C$25=2,ROUNDUP(IF(入力!$C$21=1,ユーザー別卸価格!J801/(100-入力!$C$22)%,ユーザー別卸価格!J801+入力!$C$23),-入力!$C$24),ROUND(IF(入力!$C$21=1,ユーザー別卸価格!J801/(100-入力!$C$22)%,ユーザー別卸価格!J801+入力!$C$23),-入力!$C$24))),ユーザー別卸価格!J801))</f>
        <v/>
      </c>
      <c r="K801" s="99">
        <f>'6桁'!K801</f>
        <v>0</v>
      </c>
      <c r="L801" s="184" t="str">
        <f>IF(ユーザー別卸価格!L801="","", IF(ISNUMBER(ユーザー別卸価格!L801),IF(入力!$C$25=1,ROUNDDOWN(IF(入力!$C$21=1,ユーザー別卸価格!L801/(100-入力!$C$22)%,ユーザー別卸価格!L801+入力!$C$23),-入力!$C$24),IF(入力!$C$25=2,ROUNDUP(IF(入力!$C$21=1,ユーザー別卸価格!L801/(100-入力!$C$22)%,ユーザー別卸価格!L801+入力!$C$23),-入力!$C$24),ROUND(IF(入力!$C$21=1,ユーザー別卸価格!L801/(100-入力!$C$22)%,ユーザー別卸価格!L801+入力!$C$23),-入力!$C$24))),ユーザー別卸価格!L801))</f>
        <v/>
      </c>
      <c r="M801" s="99">
        <f>'6桁'!M801</f>
        <v>0</v>
      </c>
      <c r="N801" s="177">
        <f>IF(ユーザー別卸価格!N801="","", IF(ISNUMBER(ユーザー別卸価格!N801),IF(入力!$C$25=1,ROUNDDOWN(IF(入力!$C$21=1,ユーザー別卸価格!N801/(100-入力!$C$22)%,ユーザー別卸価格!N801+入力!$C$23),-入力!$C$24),IF(入力!$C$25=2,ROUNDUP(IF(入力!$C$21=1,ユーザー別卸価格!N801/(100-入力!$C$22)%,ユーザー別卸価格!N801+入力!$C$23),-入力!$C$24),ROUND(IF(入力!$C$21=1,ユーザー別卸価格!N801/(100-入力!$C$22)%,ユーザー別卸価格!N801+入力!$C$23),-入力!$C$24))),ユーザー別卸価格!N801))</f>
        <v>19800</v>
      </c>
      <c r="O801" s="99" t="str">
        <f>'6桁'!O801</f>
        <v>※</v>
      </c>
      <c r="P801" s="177" t="str">
        <f>IF(ユーザー別卸価格!P801="","", IF(ISNUMBER(ユーザー別卸価格!P801),IF(入力!$C$25=1,ROUNDDOWN(IF(入力!$C$21=1,ユーザー別卸価格!P801/(100-入力!$C$22)%,ユーザー別卸価格!P801+入力!$C$23),-入力!$C$24),IF(入力!$C$25=2,ROUNDUP(IF(入力!$C$21=1,ユーザー別卸価格!P801/(100-入力!$C$22)%,ユーザー別卸価格!P801+入力!$C$23),-入力!$C$24),ROUND(IF(入力!$C$21=1,ユーザー別卸価格!P801/(100-入力!$C$22)%,ユーザー別卸価格!P801+入力!$C$23),-入力!$C$24))),ユーザー別卸価格!P801))</f>
        <v/>
      </c>
      <c r="Q801" s="99">
        <f>'6桁'!Q801</f>
        <v>0</v>
      </c>
      <c r="R801" s="177" t="str">
        <f>IF(ユーザー別卸価格!R801="","", IF(ISNUMBER(ユーザー別卸価格!R801),IF(入力!$C$25=1,ROUNDDOWN(IF(入力!$C$21=1,ユーザー別卸価格!R801/(100-入力!$C$22)%,ユーザー別卸価格!R801+入力!$C$23),-入力!$C$24),IF(入力!$C$25=2,ROUNDUP(IF(入力!$C$21=1,ユーザー別卸価格!R801/(100-入力!$C$22)%,ユーザー別卸価格!R801+入力!$C$23),-入力!$C$24),ROUND(IF(入力!$C$21=1,ユーザー別卸価格!R801/(100-入力!$C$22)%,ユーザー別卸価格!R801+入力!$C$23),-入力!$C$24))),ユーザー別卸価格!R801))</f>
        <v/>
      </c>
      <c r="S801" s="99">
        <f>'6桁'!S801</f>
        <v>0</v>
      </c>
      <c r="V801" s="4"/>
      <c r="X801" s="4"/>
    </row>
    <row r="802" spans="2:24" ht="30" customHeight="1" thickBot="1">
      <c r="B802" s="386">
        <v>12.5</v>
      </c>
      <c r="C802" s="671" t="s">
        <v>570</v>
      </c>
      <c r="D802" s="672"/>
      <c r="E802" s="672"/>
      <c r="F802" s="293" t="str">
        <f>IF(ユーザー別卸価格!F802="","", IF(ISNUMBER(ユーザー別卸価格!F802),IF(入力!$C$25=1,ROUNDDOWN(IF(入力!$C$21=1,ユーザー別卸価格!F802/(100-入力!$C$22)%,ユーザー別卸価格!F802+入力!$C$23),-入力!$C$24),IF(入力!$C$25=2,ROUNDUP(IF(入力!$C$21=1,ユーザー別卸価格!F802/(100-入力!$C$22)%,ユーザー別卸価格!F802+入力!$C$23),-入力!$C$24),ROUND(IF(入力!$C$21=1,ユーザー別卸価格!F802/(100-入力!$C$22)%,ユーザー別卸価格!F802+入力!$C$23),-入力!$C$24))),ユーザー別卸価格!F802))</f>
        <v/>
      </c>
      <c r="G802" s="214">
        <f>'6桁'!G802</f>
        <v>0</v>
      </c>
      <c r="H802" s="175">
        <f>IF(ユーザー別卸価格!H802="","", IF(ISNUMBER(ユーザー別卸価格!H802),IF(入力!$C$25=1,ROUNDDOWN(IF(入力!$C$21=1,ユーザー別卸価格!H802/(100-入力!$C$22)%,ユーザー別卸価格!H802+入力!$C$23),-入力!$C$24),IF(入力!$C$25=2,ROUNDUP(IF(入力!$C$21=1,ユーザー別卸価格!H802/(100-入力!$C$22)%,ユーザー別卸価格!H802+入力!$C$23),-入力!$C$24),ROUND(IF(入力!$C$21=1,ユーザー別卸価格!H802/(100-入力!$C$22)%,ユーザー別卸価格!H802+入力!$C$23),-入力!$C$24))),ユーザー別卸価格!H802))</f>
        <v>18900</v>
      </c>
      <c r="I802" s="97" t="str">
        <f>'6桁'!I802</f>
        <v>SP
LT38</v>
      </c>
      <c r="J802" s="175" t="str">
        <f>IF(ユーザー別卸価格!J802="","", IF(ISNUMBER(ユーザー別卸価格!J802),IF(入力!$C$25=1,ROUNDDOWN(IF(入力!$C$21=1,ユーザー別卸価格!J802/(100-入力!$C$22)%,ユーザー別卸価格!J802+入力!$C$23),-入力!$C$24),IF(入力!$C$25=2,ROUNDUP(IF(入力!$C$21=1,ユーザー別卸価格!J802/(100-入力!$C$22)%,ユーザー別卸価格!J802+入力!$C$23),-入力!$C$24),ROUND(IF(入力!$C$21=1,ユーザー別卸価格!J802/(100-入力!$C$22)%,ユーザー別卸価格!J802+入力!$C$23),-入力!$C$24))),ユーザー別卸価格!J802))</f>
        <v/>
      </c>
      <c r="K802" s="97">
        <f>'6桁'!K802</f>
        <v>0</v>
      </c>
      <c r="L802" s="199" t="str">
        <f>IF(ユーザー別卸価格!L802="","", IF(ISNUMBER(ユーザー別卸価格!L802),IF(入力!$C$25=1,ROUNDDOWN(IF(入力!$C$21=1,ユーザー別卸価格!L802/(100-入力!$C$22)%,ユーザー別卸価格!L802+入力!$C$23),-入力!$C$24),IF(入力!$C$25=2,ROUNDUP(IF(入力!$C$21=1,ユーザー別卸価格!L802/(100-入力!$C$22)%,ユーザー別卸価格!L802+入力!$C$23),-入力!$C$24),ROUND(IF(入力!$C$21=1,ユーザー別卸価格!L802/(100-入力!$C$22)%,ユーザー別卸価格!L802+入力!$C$23),-入力!$C$24))),ユーザー別卸価格!L802))</f>
        <v/>
      </c>
      <c r="M802" s="97">
        <f>'6桁'!M802</f>
        <v>0</v>
      </c>
      <c r="N802" s="200" t="str">
        <f>IF(ユーザー別卸価格!N802="","", IF(ISNUMBER(ユーザー別卸価格!N802),IF(入力!$C$25=1,ROUNDDOWN(IF(入力!$C$21=1,ユーザー別卸価格!N802/(100-入力!$C$22)%,ユーザー別卸価格!N802+入力!$C$23),-入力!$C$24),IF(入力!$C$25=2,ROUNDUP(IF(入力!$C$21=1,ユーザー別卸価格!N802/(100-入力!$C$22)%,ユーザー別卸価格!N802+入力!$C$23),-入力!$C$24),ROUND(IF(入力!$C$21=1,ユーザー別卸価格!N802/(100-入力!$C$22)%,ユーザー別卸価格!N802+入力!$C$23),-入力!$C$24))),ユーザー別卸価格!N802))</f>
        <v/>
      </c>
      <c r="O802" s="201">
        <f>'6桁'!O802</f>
        <v>0</v>
      </c>
      <c r="P802" s="200" t="str">
        <f>IF(ユーザー別卸価格!P802="","", IF(ISNUMBER(ユーザー別卸価格!P802),IF(入力!$C$25=1,ROUNDDOWN(IF(入力!$C$21=1,ユーザー別卸価格!P802/(100-入力!$C$22)%,ユーザー別卸価格!P802+入力!$C$23),-入力!$C$24),IF(入力!$C$25=2,ROUNDUP(IF(入力!$C$21=1,ユーザー別卸価格!P802/(100-入力!$C$22)%,ユーザー別卸価格!P802+入力!$C$23),-入力!$C$24),ROUND(IF(入力!$C$21=1,ユーザー別卸価格!P802/(100-入力!$C$22)%,ユーザー別卸価格!P802+入力!$C$23),-入力!$C$24))),ユーザー別卸価格!P802))</f>
        <v/>
      </c>
      <c r="Q802" s="201">
        <f>'6桁'!Q802</f>
        <v>0</v>
      </c>
      <c r="R802" s="200" t="str">
        <f>IF(ユーザー別卸価格!R802="","", IF(ISNUMBER(ユーザー別卸価格!R802),IF(入力!$C$25=1,ROUNDDOWN(IF(入力!$C$21=1,ユーザー別卸価格!R802/(100-入力!$C$22)%,ユーザー別卸価格!R802+入力!$C$23),-入力!$C$24),IF(入力!$C$25=2,ROUNDUP(IF(入力!$C$21=1,ユーザー別卸価格!R802/(100-入力!$C$22)%,ユーザー別卸価格!R802+入力!$C$23),-入力!$C$24),ROUND(IF(入力!$C$21=1,ユーザー別卸価格!R802/(100-入力!$C$22)%,ユーザー別卸価格!R802+入力!$C$23),-入力!$C$24))),ユーザー別卸価格!R802))</f>
        <v/>
      </c>
      <c r="S802" s="201">
        <f>'6桁'!S802</f>
        <v>0</v>
      </c>
      <c r="V802" s="4"/>
      <c r="X802" s="4"/>
    </row>
    <row r="803" spans="2:24" ht="45.75" customHeight="1">
      <c r="B803" s="545" t="s">
        <v>2123</v>
      </c>
      <c r="C803" s="545"/>
      <c r="D803" s="545"/>
      <c r="E803" s="545"/>
      <c r="F803" s="545"/>
      <c r="G803" s="545"/>
      <c r="H803" s="545"/>
      <c r="I803" s="545"/>
      <c r="J803" s="545"/>
      <c r="K803" s="545"/>
      <c r="L803" s="545"/>
      <c r="M803" s="545"/>
      <c r="N803" s="545"/>
      <c r="O803" s="545"/>
      <c r="P803" s="545"/>
      <c r="Q803" s="545"/>
      <c r="R803" s="546"/>
      <c r="S803" s="546"/>
      <c r="T803" s="546"/>
      <c r="U803" s="546"/>
    </row>
    <row r="804" spans="2:24" ht="13.5" customHeight="1" thickBot="1">
      <c r="B804" s="380"/>
      <c r="C804" s="380"/>
      <c r="D804" s="380"/>
      <c r="E804" s="380"/>
      <c r="F804" s="380"/>
      <c r="G804" s="380"/>
      <c r="H804" s="380"/>
      <c r="I804" s="380"/>
      <c r="J804" s="380"/>
      <c r="K804" s="380"/>
      <c r="L804" s="380"/>
      <c r="M804" s="380"/>
      <c r="N804" s="380"/>
      <c r="O804" s="380"/>
      <c r="P804" s="380"/>
      <c r="Q804" s="380"/>
      <c r="R804" s="380"/>
      <c r="S804" s="380"/>
      <c r="T804" s="380"/>
      <c r="U804" s="380"/>
    </row>
    <row r="805" spans="2:24" ht="20.100000000000001" customHeight="1" thickBot="1">
      <c r="B805" s="691" t="s">
        <v>452</v>
      </c>
      <c r="C805" s="534" t="s">
        <v>524</v>
      </c>
      <c r="D805" s="637"/>
      <c r="E805" s="535"/>
      <c r="F805" s="531" t="s">
        <v>453</v>
      </c>
      <c r="G805" s="532"/>
      <c r="H805" s="532"/>
      <c r="I805" s="532"/>
      <c r="J805" s="532"/>
      <c r="K805" s="532"/>
      <c r="L805" s="532"/>
      <c r="M805" s="532"/>
      <c r="N805" s="532"/>
      <c r="O805" s="533"/>
      <c r="X805" s="4"/>
    </row>
    <row r="806" spans="2:24" ht="39.950000000000003" customHeight="1">
      <c r="B806" s="692"/>
      <c r="C806" s="536"/>
      <c r="D806" s="547"/>
      <c r="E806" s="537"/>
      <c r="F806" s="634" t="s">
        <v>857</v>
      </c>
      <c r="G806" s="635"/>
      <c r="H806" s="635"/>
      <c r="I806" s="636"/>
      <c r="J806" s="634" t="s">
        <v>859</v>
      </c>
      <c r="K806" s="636"/>
      <c r="L806" s="634" t="s">
        <v>860</v>
      </c>
      <c r="M806" s="636"/>
      <c r="N806" s="634" t="s">
        <v>861</v>
      </c>
      <c r="O806" s="636"/>
      <c r="X806" s="4"/>
    </row>
    <row r="807" spans="2:24" ht="20.100000000000001" customHeight="1" thickBot="1">
      <c r="B807" s="693"/>
      <c r="C807" s="538"/>
      <c r="D807" s="618"/>
      <c r="E807" s="539"/>
      <c r="F807" s="538" t="s">
        <v>858</v>
      </c>
      <c r="G807" s="618"/>
      <c r="H807" s="708" t="s">
        <v>825</v>
      </c>
      <c r="I807" s="539"/>
      <c r="J807" s="538" t="s">
        <v>858</v>
      </c>
      <c r="K807" s="539"/>
      <c r="L807" s="538" t="s">
        <v>858</v>
      </c>
      <c r="M807" s="539"/>
      <c r="N807" s="538" t="s">
        <v>858</v>
      </c>
      <c r="O807" s="539"/>
      <c r="X807" s="4"/>
    </row>
    <row r="808" spans="2:24" ht="30" customHeight="1">
      <c r="B808" s="687">
        <v>16</v>
      </c>
      <c r="C808" s="680" t="s">
        <v>571</v>
      </c>
      <c r="D808" s="681"/>
      <c r="E808" s="682"/>
      <c r="F808" s="202">
        <f>IF(ユーザー別卸価格!F808="","", IF(ISNUMBER(ユーザー別卸価格!F808),IF(入力!$C$25=1,ROUNDDOWN(IF(入力!$C$21=1,ユーザー別卸価格!F808/(100-入力!$C$22)%,ユーザー別卸価格!F808+入力!$C$23),-入力!$C$24),IF(入力!$C$25=2,ROUNDUP(IF(入力!$C$21=1,ユーザー別卸価格!F808/(100-入力!$C$22)%,ユーザー別卸価格!F808+入力!$C$23),-入力!$C$24),ROUND(IF(入力!$C$21=1,ユーザー別卸価格!F808/(100-入力!$C$22)%,ユーザー別卸価格!F808+入力!$C$23),-入力!$C$24))),ユーザー別卸価格!F808))</f>
        <v>19100</v>
      </c>
      <c r="G808" s="138">
        <f>'6桁'!G808</f>
        <v>0</v>
      </c>
      <c r="H808" s="203" t="str">
        <f>IF(ユーザー別卸価格!H808="","", IF(ISNUMBER(ユーザー別卸価格!H808),IF(入力!$C$25=1,ROUNDDOWN(IF(入力!$C$21=1,ユーザー別卸価格!H808/(100-入力!$C$22)%,ユーザー別卸価格!H808+入力!$C$23),-入力!$C$24),IF(入力!$C$25=2,ROUNDUP(IF(入力!$C$21=1,ユーザー別卸価格!H808/(100-入力!$C$22)%,ユーザー別卸価格!H808+入力!$C$23),-入力!$C$24),ROUND(IF(入力!$C$21=1,ユーザー別卸価格!H808/(100-入力!$C$22)%,ユーザー別卸価格!H808+入力!$C$23),-入力!$C$24))),ユーザー別卸価格!H808))</f>
        <v/>
      </c>
      <c r="I808" s="92">
        <f>'6桁'!I808</f>
        <v>0</v>
      </c>
      <c r="J808" s="93" t="str">
        <f>IF(ユーザー別卸価格!J808="","", IF(ISNUMBER(ユーザー別卸価格!J808),IF(入力!$C$25=1,ROUNDDOWN(IF(入力!$C$21=1,ユーザー別卸価格!J808/(100-入力!$C$22)%,ユーザー別卸価格!J808+入力!$C$23),-入力!$C$24),IF(入力!$C$25=2,ROUNDUP(IF(入力!$C$21=1,ユーザー別卸価格!J808/(100-入力!$C$22)%,ユーザー別卸価格!J808+入力!$C$23),-入力!$C$24),ROUND(IF(入力!$C$21=1,ユーザー別卸価格!J808/(100-入力!$C$22)%,ユーザー別卸価格!J808+入力!$C$23),-入力!$C$24))),ユーザー別卸価格!J808))</f>
        <v/>
      </c>
      <c r="K808" s="92">
        <f>'6桁'!K808</f>
        <v>0</v>
      </c>
      <c r="L808" s="93" t="str">
        <f>IF(ユーザー別卸価格!L808="","", IF(ISNUMBER(ユーザー別卸価格!L808),IF(入力!$C$25=1,ROUNDDOWN(IF(入力!$C$21=1,ユーザー別卸価格!L808/(100-入力!$C$22)%,ユーザー別卸価格!L808+入力!$C$23),-入力!$C$24),IF(入力!$C$25=2,ROUNDUP(IF(入力!$C$21=1,ユーザー別卸価格!L808/(100-入力!$C$22)%,ユーザー別卸価格!L808+入力!$C$23),-入力!$C$24),ROUND(IF(入力!$C$21=1,ユーザー別卸価格!L808/(100-入力!$C$22)%,ユーザー別卸価格!L808+入力!$C$23),-入力!$C$24))),ユーザー別卸価格!L808))</f>
        <v/>
      </c>
      <c r="M808" s="92">
        <f>'6桁'!M808</f>
        <v>0</v>
      </c>
      <c r="N808" s="202" t="str">
        <f>IF(ユーザー別卸価格!N808="","", IF(ISNUMBER(ユーザー別卸価格!N808),IF(入力!$C$25=1,ROUNDDOWN(IF(入力!$C$21=1,ユーザー別卸価格!N808/(100-入力!$C$22)%,ユーザー別卸価格!N808+入力!$C$23),-入力!$C$24),IF(入力!$C$25=2,ROUNDUP(IF(入力!$C$21=1,ユーザー別卸価格!N808/(100-入力!$C$22)%,ユーザー別卸価格!N808+入力!$C$23),-入力!$C$24),ROUND(IF(入力!$C$21=1,ユーザー別卸価格!N808/(100-入力!$C$22)%,ユーザー別卸価格!N808+入力!$C$23),-入力!$C$24))),ユーザー別卸価格!N808))</f>
        <v/>
      </c>
      <c r="O808" s="204">
        <f>'6桁'!O808</f>
        <v>0</v>
      </c>
      <c r="P808" s="267"/>
      <c r="X808" s="4"/>
    </row>
    <row r="809" spans="2:24" ht="30" customHeight="1">
      <c r="B809" s="669"/>
      <c r="C809" s="674" t="s">
        <v>120</v>
      </c>
      <c r="D809" s="675"/>
      <c r="E809" s="676"/>
      <c r="F809" s="14">
        <f>IF(ユーザー別卸価格!F809="","", IF(ISNUMBER(ユーザー別卸価格!F809),IF(入力!$C$25=1,ROUNDDOWN(IF(入力!$C$21=1,ユーザー別卸価格!F809/(100-入力!$C$22)%,ユーザー別卸価格!F809+入力!$C$23),-入力!$C$24),IF(入力!$C$25=2,ROUNDUP(IF(入力!$C$21=1,ユーザー別卸価格!F809/(100-入力!$C$22)%,ユーザー別卸価格!F809+入力!$C$23),-入力!$C$24),ROUND(IF(入力!$C$21=1,ユーザー別卸価格!F809/(100-入力!$C$22)%,ユーザー別卸価格!F809+入力!$C$23),-入力!$C$24))),ユーザー別卸価格!F809))</f>
        <v>21700</v>
      </c>
      <c r="G809" s="19">
        <f>'6桁'!G809</f>
        <v>0</v>
      </c>
      <c r="H809" s="205" t="str">
        <f>IF(ユーザー別卸価格!H809="","", IF(ISNUMBER(ユーザー別卸価格!H809),IF(入力!$C$25=1,ROUNDDOWN(IF(入力!$C$21=1,ユーザー別卸価格!H809/(100-入力!$C$22)%,ユーザー別卸価格!H809+入力!$C$23),-入力!$C$24),IF(入力!$C$25=2,ROUNDUP(IF(入力!$C$21=1,ユーザー別卸価格!H809/(100-入力!$C$22)%,ユーザー別卸価格!H809+入力!$C$23),-入力!$C$24),ROUND(IF(入力!$C$21=1,ユーザー別卸価格!H809/(100-入力!$C$22)%,ユーザー別卸価格!H809+入力!$C$23),-入力!$C$24))),ユーザー別卸価格!H809))</f>
        <v/>
      </c>
      <c r="I809" s="20">
        <f>'6桁'!I809</f>
        <v>0</v>
      </c>
      <c r="J809" s="12">
        <f>IF(ユーザー別卸価格!J809="","", IF(ISNUMBER(ユーザー別卸価格!J809),IF(入力!$C$25=1,ROUNDDOWN(IF(入力!$C$21=1,ユーザー別卸価格!J809/(100-入力!$C$22)%,ユーザー別卸価格!J809+入力!$C$23),-入力!$C$24),IF(入力!$C$25=2,ROUNDUP(IF(入力!$C$21=1,ユーザー別卸価格!J809/(100-入力!$C$22)%,ユーザー別卸価格!J809+入力!$C$23),-入力!$C$24),ROUND(IF(入力!$C$21=1,ユーザー別卸価格!J809/(100-入力!$C$22)%,ユーザー別卸価格!J809+入力!$C$23),-入力!$C$24))),ユーザー別卸価格!J809))</f>
        <v>21700</v>
      </c>
      <c r="K809" s="20">
        <f>'6桁'!K809</f>
        <v>0</v>
      </c>
      <c r="L809" s="12">
        <f>IF(ユーザー別卸価格!L809="","", IF(ISNUMBER(ユーザー別卸価格!L809),IF(入力!$C$25=1,ROUNDDOWN(IF(入力!$C$21=1,ユーザー別卸価格!L809/(100-入力!$C$22)%,ユーザー別卸価格!L809+入力!$C$23),-入力!$C$24),IF(入力!$C$25=2,ROUNDUP(IF(入力!$C$21=1,ユーザー別卸価格!L809/(100-入力!$C$22)%,ユーザー別卸価格!L809+入力!$C$23),-入力!$C$24),ROUND(IF(入力!$C$21=1,ユーザー別卸価格!L809/(100-入力!$C$22)%,ユーザー別卸価格!L809+入力!$C$23),-入力!$C$24))),ユーザー別卸価格!L809))</f>
        <v>21700</v>
      </c>
      <c r="M809" s="20">
        <f>'6桁'!M809</f>
        <v>0</v>
      </c>
      <c r="N809" s="14" t="str">
        <f>IF(ユーザー別卸価格!N809="","", IF(ISNUMBER(ユーザー別卸価格!N809),IF(入力!$C$25=1,ROUNDDOWN(IF(入力!$C$21=1,ユーザー別卸価格!N809/(100-入力!$C$22)%,ユーザー別卸価格!N809+入力!$C$23),-入力!$C$24),IF(入力!$C$25=2,ROUNDUP(IF(入力!$C$21=1,ユーザー別卸価格!N809/(100-入力!$C$22)%,ユーザー別卸価格!N809+入力!$C$23),-入力!$C$24),ROUND(IF(入力!$C$21=1,ユーザー別卸価格!N809/(100-入力!$C$22)%,ユーザー別卸価格!N809+入力!$C$23),-入力!$C$24))),ユーザー別卸価格!N809))</f>
        <v/>
      </c>
      <c r="O809" s="206">
        <f>'6桁'!O809</f>
        <v>0</v>
      </c>
      <c r="P809" s="267"/>
      <c r="X809" s="4"/>
    </row>
    <row r="810" spans="2:24" ht="30" customHeight="1">
      <c r="B810" s="669"/>
      <c r="C810" s="674" t="s">
        <v>124</v>
      </c>
      <c r="D810" s="675"/>
      <c r="E810" s="676"/>
      <c r="F810" s="14">
        <f>IF(ユーザー別卸価格!F810="","", IF(ISNUMBER(ユーザー別卸価格!F810),IF(入力!$C$25=1,ROUNDDOWN(IF(入力!$C$21=1,ユーザー別卸価格!F810/(100-入力!$C$22)%,ユーザー別卸価格!F810+入力!$C$23),-入力!$C$24),IF(入力!$C$25=2,ROUNDUP(IF(入力!$C$21=1,ユーザー別卸価格!F810/(100-入力!$C$22)%,ユーザー別卸価格!F810+入力!$C$23),-入力!$C$24),ROUND(IF(入力!$C$21=1,ユーザー別卸価格!F810/(100-入力!$C$22)%,ユーザー別卸価格!F810+入力!$C$23),-入力!$C$24))),ユーザー別卸価格!F810))</f>
        <v>22600</v>
      </c>
      <c r="G810" s="19">
        <f>'6桁'!G810</f>
        <v>0</v>
      </c>
      <c r="H810" s="205" t="str">
        <f>IF(ユーザー別卸価格!H810="","", IF(ISNUMBER(ユーザー別卸価格!H810),IF(入力!$C$25=1,ROUNDDOWN(IF(入力!$C$21=1,ユーザー別卸価格!H810/(100-入力!$C$22)%,ユーザー別卸価格!H810+入力!$C$23),-入力!$C$24),IF(入力!$C$25=2,ROUNDUP(IF(入力!$C$21=1,ユーザー別卸価格!H810/(100-入力!$C$22)%,ユーザー別卸価格!H810+入力!$C$23),-入力!$C$24),ROUND(IF(入力!$C$21=1,ユーザー別卸価格!H810/(100-入力!$C$22)%,ユーザー別卸価格!H810+入力!$C$23),-入力!$C$24))),ユーザー別卸価格!H810))</f>
        <v/>
      </c>
      <c r="I810" s="20">
        <f>'6桁'!I810</f>
        <v>0</v>
      </c>
      <c r="J810" s="12">
        <f>IF(ユーザー別卸価格!J810="","", IF(ISNUMBER(ユーザー別卸価格!J810),IF(入力!$C$25=1,ROUNDDOWN(IF(入力!$C$21=1,ユーザー別卸価格!J810/(100-入力!$C$22)%,ユーザー別卸価格!J810+入力!$C$23),-入力!$C$24),IF(入力!$C$25=2,ROUNDUP(IF(入力!$C$21=1,ユーザー別卸価格!J810/(100-入力!$C$22)%,ユーザー別卸価格!J810+入力!$C$23),-入力!$C$24),ROUND(IF(入力!$C$21=1,ユーザー別卸価格!J810/(100-入力!$C$22)%,ユーザー別卸価格!J810+入力!$C$23),-入力!$C$24))),ユーザー別卸価格!J810))</f>
        <v>22600</v>
      </c>
      <c r="K810" s="20">
        <f>'6桁'!K810</f>
        <v>0</v>
      </c>
      <c r="L810" s="12" t="str">
        <f>IF(ユーザー別卸価格!L810="","", IF(ISNUMBER(ユーザー別卸価格!L810),IF(入力!$C$25=1,ROUNDDOWN(IF(入力!$C$21=1,ユーザー別卸価格!L810/(100-入力!$C$22)%,ユーザー別卸価格!L810+入力!$C$23),-入力!$C$24),IF(入力!$C$25=2,ROUNDUP(IF(入力!$C$21=1,ユーザー別卸価格!L810/(100-入力!$C$22)%,ユーザー別卸価格!L810+入力!$C$23),-入力!$C$24),ROUND(IF(入力!$C$21=1,ユーザー別卸価格!L810/(100-入力!$C$22)%,ユーザー別卸価格!L810+入力!$C$23),-入力!$C$24))),ユーザー別卸価格!L810))</f>
        <v/>
      </c>
      <c r="M810" s="20">
        <f>'6桁'!M810</f>
        <v>0</v>
      </c>
      <c r="N810" s="14" t="str">
        <f>IF(ユーザー別卸価格!N810="","", IF(ISNUMBER(ユーザー別卸価格!N810),IF(入力!$C$25=1,ROUNDDOWN(IF(入力!$C$21=1,ユーザー別卸価格!N810/(100-入力!$C$22)%,ユーザー別卸価格!N810+入力!$C$23),-入力!$C$24),IF(入力!$C$25=2,ROUNDUP(IF(入力!$C$21=1,ユーザー別卸価格!N810/(100-入力!$C$22)%,ユーザー別卸価格!N810+入力!$C$23),-入力!$C$24),ROUND(IF(入力!$C$21=1,ユーザー別卸価格!N810/(100-入力!$C$22)%,ユーザー別卸価格!N810+入力!$C$23),-入力!$C$24))),ユーザー別卸価格!N810))</f>
        <v/>
      </c>
      <c r="O810" s="206">
        <f>'6桁'!O810</f>
        <v>0</v>
      </c>
      <c r="P810" s="267"/>
      <c r="X810" s="4"/>
    </row>
    <row r="811" spans="2:24" ht="30" customHeight="1">
      <c r="B811" s="669"/>
      <c r="C811" s="674" t="s">
        <v>132</v>
      </c>
      <c r="D811" s="675"/>
      <c r="E811" s="676"/>
      <c r="F811" s="14">
        <f>IF(ユーザー別卸価格!F811="","", IF(ISNUMBER(ユーザー別卸価格!F811),IF(入力!$C$25=1,ROUNDDOWN(IF(入力!$C$21=1,ユーザー別卸価格!F811/(100-入力!$C$22)%,ユーザー別卸価格!F811+入力!$C$23),-入力!$C$24),IF(入力!$C$25=2,ROUNDUP(IF(入力!$C$21=1,ユーザー別卸価格!F811/(100-入力!$C$22)%,ユーザー別卸価格!F811+入力!$C$23),-入力!$C$24),ROUND(IF(入力!$C$21=1,ユーザー別卸価格!F811/(100-入力!$C$22)%,ユーザー別卸価格!F811+入力!$C$23),-入力!$C$24))),ユーザー別卸価格!F811))</f>
        <v>22700</v>
      </c>
      <c r="G811" s="19">
        <f>'6桁'!G811</f>
        <v>0</v>
      </c>
      <c r="H811" s="205" t="str">
        <f>IF(ユーザー別卸価格!H811="","", IF(ISNUMBER(ユーザー別卸価格!H811),IF(入力!$C$25=1,ROUNDDOWN(IF(入力!$C$21=1,ユーザー別卸価格!H811/(100-入力!$C$22)%,ユーザー別卸価格!H811+入力!$C$23),-入力!$C$24),IF(入力!$C$25=2,ROUNDUP(IF(入力!$C$21=1,ユーザー別卸価格!H811/(100-入力!$C$22)%,ユーザー別卸価格!H811+入力!$C$23),-入力!$C$24),ROUND(IF(入力!$C$21=1,ユーザー別卸価格!H811/(100-入力!$C$22)%,ユーザー別卸価格!H811+入力!$C$23),-入力!$C$24))),ユーザー別卸価格!H811))</f>
        <v/>
      </c>
      <c r="I811" s="20">
        <f>'6桁'!I811</f>
        <v>0</v>
      </c>
      <c r="J811" s="12">
        <f>IF(ユーザー別卸価格!J811="","", IF(ISNUMBER(ユーザー別卸価格!J811),IF(入力!$C$25=1,ROUNDDOWN(IF(入力!$C$21=1,ユーザー別卸価格!J811/(100-入力!$C$22)%,ユーザー別卸価格!J811+入力!$C$23),-入力!$C$24),IF(入力!$C$25=2,ROUNDUP(IF(入力!$C$21=1,ユーザー別卸価格!J811/(100-入力!$C$22)%,ユーザー別卸価格!J811+入力!$C$23),-入力!$C$24),ROUND(IF(入力!$C$21=1,ユーザー別卸価格!J811/(100-入力!$C$22)%,ユーザー別卸価格!J811+入力!$C$23),-入力!$C$24))),ユーザー別卸価格!J811))</f>
        <v>22700</v>
      </c>
      <c r="K811" s="20">
        <f>'6桁'!K811</f>
        <v>0</v>
      </c>
      <c r="L811" s="12">
        <f>IF(ユーザー別卸価格!L811="","", IF(ISNUMBER(ユーザー別卸価格!L811),IF(入力!$C$25=1,ROUNDDOWN(IF(入力!$C$21=1,ユーザー別卸価格!L811/(100-入力!$C$22)%,ユーザー別卸価格!L811+入力!$C$23),-入力!$C$24),IF(入力!$C$25=2,ROUNDUP(IF(入力!$C$21=1,ユーザー別卸価格!L811/(100-入力!$C$22)%,ユーザー別卸価格!L811+入力!$C$23),-入力!$C$24),ROUND(IF(入力!$C$21=1,ユーザー別卸価格!L811/(100-入力!$C$22)%,ユーザー別卸価格!L811+入力!$C$23),-入力!$C$24))),ユーザー別卸価格!L811))</f>
        <v>22700</v>
      </c>
      <c r="M811" s="20">
        <f>'6桁'!M811</f>
        <v>0</v>
      </c>
      <c r="N811" s="14" t="str">
        <f>IF(ユーザー別卸価格!N811="","", IF(ISNUMBER(ユーザー別卸価格!N811),IF(入力!$C$25=1,ROUNDDOWN(IF(入力!$C$21=1,ユーザー別卸価格!N811/(100-入力!$C$22)%,ユーザー別卸価格!N811+入力!$C$23),-入力!$C$24),IF(入力!$C$25=2,ROUNDUP(IF(入力!$C$21=1,ユーザー別卸価格!N811/(100-入力!$C$22)%,ユーザー別卸価格!N811+入力!$C$23),-入力!$C$24),ROUND(IF(入力!$C$21=1,ユーザー別卸価格!N811/(100-入力!$C$22)%,ユーザー別卸価格!N811+入力!$C$23),-入力!$C$24))),ユーザー別卸価格!N811))</f>
        <v/>
      </c>
      <c r="O811" s="206">
        <f>'6桁'!O811</f>
        <v>0</v>
      </c>
      <c r="P811" s="267"/>
      <c r="X811" s="4"/>
    </row>
    <row r="812" spans="2:24" ht="30" customHeight="1">
      <c r="B812" s="669"/>
      <c r="C812" s="674" t="s">
        <v>47</v>
      </c>
      <c r="D812" s="675"/>
      <c r="E812" s="676"/>
      <c r="F812" s="14">
        <f>IF(ユーザー別卸価格!F812="","", IF(ISNUMBER(ユーザー別卸価格!F812),IF(入力!$C$25=1,ROUNDDOWN(IF(入力!$C$21=1,ユーザー別卸価格!F812/(100-入力!$C$22)%,ユーザー別卸価格!F812+入力!$C$23),-入力!$C$24),IF(入力!$C$25=2,ROUNDUP(IF(入力!$C$21=1,ユーザー別卸価格!F812/(100-入力!$C$22)%,ユーザー別卸価格!F812+入力!$C$23),-入力!$C$24),ROUND(IF(入力!$C$21=1,ユーザー別卸価格!F812/(100-入力!$C$22)%,ユーザー別卸価格!F812+入力!$C$23),-入力!$C$24))),ユーザー別卸価格!F812))</f>
        <v>24500</v>
      </c>
      <c r="G812" s="19">
        <f>'6桁'!G812</f>
        <v>0</v>
      </c>
      <c r="H812" s="205" t="str">
        <f>IF(ユーザー別卸価格!H812="","", IF(ISNUMBER(ユーザー別卸価格!H812),IF(入力!$C$25=1,ROUNDDOWN(IF(入力!$C$21=1,ユーザー別卸価格!H812/(100-入力!$C$22)%,ユーザー別卸価格!H812+入力!$C$23),-入力!$C$24),IF(入力!$C$25=2,ROUNDUP(IF(入力!$C$21=1,ユーザー別卸価格!H812/(100-入力!$C$22)%,ユーザー別卸価格!H812+入力!$C$23),-入力!$C$24),ROUND(IF(入力!$C$21=1,ユーザー別卸価格!H812/(100-入力!$C$22)%,ユーザー別卸価格!H812+入力!$C$23),-入力!$C$24))),ユーザー別卸価格!H812))</f>
        <v/>
      </c>
      <c r="I812" s="20">
        <f>'6桁'!I812</f>
        <v>0</v>
      </c>
      <c r="J812" s="12">
        <f>IF(ユーザー別卸価格!J812="","", IF(ISNUMBER(ユーザー別卸価格!J812),IF(入力!$C$25=1,ROUNDDOWN(IF(入力!$C$21=1,ユーザー別卸価格!J812/(100-入力!$C$22)%,ユーザー別卸価格!J812+入力!$C$23),-入力!$C$24),IF(入力!$C$25=2,ROUNDUP(IF(入力!$C$21=1,ユーザー別卸価格!J812/(100-入力!$C$22)%,ユーザー別卸価格!J812+入力!$C$23),-入力!$C$24),ROUND(IF(入力!$C$21=1,ユーザー別卸価格!J812/(100-入力!$C$22)%,ユーザー別卸価格!J812+入力!$C$23),-入力!$C$24))),ユーザー別卸価格!J812))</f>
        <v>24500</v>
      </c>
      <c r="K812" s="20">
        <f>'6桁'!K812</f>
        <v>0</v>
      </c>
      <c r="L812" s="12">
        <f>IF(ユーザー別卸価格!L812="","", IF(ISNUMBER(ユーザー別卸価格!L812),IF(入力!$C$25=1,ROUNDDOWN(IF(入力!$C$21=1,ユーザー別卸価格!L812/(100-入力!$C$22)%,ユーザー別卸価格!L812+入力!$C$23),-入力!$C$24),IF(入力!$C$25=2,ROUNDUP(IF(入力!$C$21=1,ユーザー別卸価格!L812/(100-入力!$C$22)%,ユーザー別卸価格!L812+入力!$C$23),-入力!$C$24),ROUND(IF(入力!$C$21=1,ユーザー別卸価格!L812/(100-入力!$C$22)%,ユーザー別卸価格!L812+入力!$C$23),-入力!$C$24))),ユーザー別卸価格!L812))</f>
        <v>24500</v>
      </c>
      <c r="M812" s="20">
        <f>'6桁'!M812</f>
        <v>0</v>
      </c>
      <c r="N812" s="14" t="str">
        <f>IF(ユーザー別卸価格!N812="","", IF(ISNUMBER(ユーザー別卸価格!N812),IF(入力!$C$25=1,ROUNDDOWN(IF(入力!$C$21=1,ユーザー別卸価格!N812/(100-入力!$C$22)%,ユーザー別卸価格!N812+入力!$C$23),-入力!$C$24),IF(入力!$C$25=2,ROUNDUP(IF(入力!$C$21=1,ユーザー別卸価格!N812/(100-入力!$C$22)%,ユーザー別卸価格!N812+入力!$C$23),-入力!$C$24),ROUND(IF(入力!$C$21=1,ユーザー別卸価格!N812/(100-入力!$C$22)%,ユーザー別卸価格!N812+入力!$C$23),-入力!$C$24))),ユーザー別卸価格!N812))</f>
        <v/>
      </c>
      <c r="O812" s="206">
        <f>'6桁'!O812</f>
        <v>0</v>
      </c>
      <c r="P812" s="267"/>
      <c r="X812" s="4"/>
    </row>
    <row r="813" spans="2:24" ht="30" customHeight="1">
      <c r="B813" s="670"/>
      <c r="C813" s="677" t="s">
        <v>1</v>
      </c>
      <c r="D813" s="678"/>
      <c r="E813" s="679"/>
      <c r="F813" s="154" t="str">
        <f>IF(ユーザー別卸価格!F813="","", IF(ISNUMBER(ユーザー別卸価格!F813),IF(入力!$C$25=1,ROUNDDOWN(IF(入力!$C$21=1,ユーザー別卸価格!F813/(100-入力!$C$22)%,ユーザー別卸価格!F813+入力!$C$23),-入力!$C$24),IF(入力!$C$25=2,ROUNDUP(IF(入力!$C$21=1,ユーザー別卸価格!F813/(100-入力!$C$22)%,ユーザー別卸価格!F813+入力!$C$23),-入力!$C$24),ROUND(IF(入力!$C$21=1,ユーザー別卸価格!F813/(100-入力!$C$22)%,ユーザー別卸価格!F813+入力!$C$23),-入力!$C$24))),ユーザー別卸価格!F813))</f>
        <v/>
      </c>
      <c r="G813" s="181">
        <f>'6桁'!G813</f>
        <v>0</v>
      </c>
      <c r="H813" s="207" t="str">
        <f>IF(ユーザー別卸価格!H813="","", IF(ISNUMBER(ユーザー別卸価格!H813),IF(入力!$C$25=1,ROUNDDOWN(IF(入力!$C$21=1,ユーザー別卸価格!H813/(100-入力!$C$22)%,ユーザー別卸価格!H813+入力!$C$23),-入力!$C$24),IF(入力!$C$25=2,ROUNDUP(IF(入力!$C$21=1,ユーザー別卸価格!H813/(100-入力!$C$22)%,ユーザー別卸価格!H813+入力!$C$23),-入力!$C$24),ROUND(IF(入力!$C$21=1,ユーザー別卸価格!H813/(100-入力!$C$22)%,ユーザー別卸価格!H813+入力!$C$23),-入力!$C$24))),ユーザー別卸価格!H813))</f>
        <v/>
      </c>
      <c r="I813" s="98">
        <f>'6桁'!I813</f>
        <v>0</v>
      </c>
      <c r="J813" s="100" t="str">
        <f>IF(ユーザー別卸価格!J813="","", IF(ISNUMBER(ユーザー別卸価格!J813),IF(入力!$C$25=1,ROUNDDOWN(IF(入力!$C$21=1,ユーザー別卸価格!J813/(100-入力!$C$22)%,ユーザー別卸価格!J813+入力!$C$23),-入力!$C$24),IF(入力!$C$25=2,ROUNDUP(IF(入力!$C$21=1,ユーザー別卸価格!J813/(100-入力!$C$22)%,ユーザー別卸価格!J813+入力!$C$23),-入力!$C$24),ROUND(IF(入力!$C$21=1,ユーザー別卸価格!J813/(100-入力!$C$22)%,ユーザー別卸価格!J813+入力!$C$23),-入力!$C$24))),ユーザー別卸価格!J813))</f>
        <v/>
      </c>
      <c r="K813" s="98">
        <f>'6桁'!K813</f>
        <v>0</v>
      </c>
      <c r="L813" s="100" t="str">
        <f>IF(ユーザー別卸価格!L813="","", IF(ISNUMBER(ユーザー別卸価格!L813),IF(入力!$C$25=1,ROUNDDOWN(IF(入力!$C$21=1,ユーザー別卸価格!L813/(100-入力!$C$22)%,ユーザー別卸価格!L813+入力!$C$23),-入力!$C$24),IF(入力!$C$25=2,ROUNDUP(IF(入力!$C$21=1,ユーザー別卸価格!L813/(100-入力!$C$22)%,ユーザー別卸価格!L813+入力!$C$23),-入力!$C$24),ROUND(IF(入力!$C$21=1,ユーザー別卸価格!L813/(100-入力!$C$22)%,ユーザー別卸価格!L813+入力!$C$23),-入力!$C$24))),ユーザー別卸価格!L813))</f>
        <v/>
      </c>
      <c r="M813" s="98">
        <f>'6桁'!M813</f>
        <v>0</v>
      </c>
      <c r="N813" s="154">
        <f>IF(ユーザー別卸価格!N813="","", IF(ISNUMBER(ユーザー別卸価格!N813),IF(入力!$C$25=1,ROUNDDOWN(IF(入力!$C$21=1,ユーザー別卸価格!N813/(100-入力!$C$22)%,ユーザー別卸価格!N813+入力!$C$23),-入力!$C$24),IF(入力!$C$25=2,ROUNDUP(IF(入力!$C$21=1,ユーザー別卸価格!N813/(100-入力!$C$22)%,ユーザー別卸価格!N813+入力!$C$23),-入力!$C$24),ROUND(IF(入力!$C$21=1,ユーザー別卸価格!N813/(100-入力!$C$22)%,ユーザー別卸価格!N813+入力!$C$23),-入力!$C$24))),ユーザー別卸価格!N813))</f>
        <v>24500</v>
      </c>
      <c r="O813" s="98" t="str">
        <f>'6桁'!O813</f>
        <v>※</v>
      </c>
      <c r="P813" s="267"/>
      <c r="X813" s="4"/>
    </row>
    <row r="814" spans="2:24" ht="30" customHeight="1">
      <c r="B814" s="668">
        <v>15</v>
      </c>
      <c r="C814" s="711" t="s">
        <v>572</v>
      </c>
      <c r="D814" s="712"/>
      <c r="E814" s="712"/>
      <c r="F814" s="75">
        <f>IF(ユーザー別卸価格!F814="","", IF(ISNUMBER(ユーザー別卸価格!F814),IF(入力!$C$25=1,ROUNDDOWN(IF(入力!$C$21=1,ユーザー別卸価格!F814/(100-入力!$C$22)%,ユーザー別卸価格!F814+入力!$C$23),-入力!$C$24),IF(入力!$C$25=2,ROUNDUP(IF(入力!$C$21=1,ユーザー別卸価格!F814/(100-入力!$C$22)%,ユーザー別卸価格!F814+入力!$C$23),-入力!$C$24),ROUND(IF(入力!$C$21=1,ユーザー別卸価格!F814/(100-入力!$C$22)%,ユーザー別卸価格!F814+入力!$C$23),-入力!$C$24))),ユーザー別卸価格!F814))</f>
        <v>16400</v>
      </c>
      <c r="G814" s="57" t="str">
        <f>'6桁'!G814</f>
        <v>※</v>
      </c>
      <c r="H814" s="231">
        <f>IF(ユーザー別卸価格!H814="","", IF(ISNUMBER(ユーザー別卸価格!H814),IF(入力!$C$25=1,ROUNDDOWN(IF(入力!$C$21=1,ユーザー別卸価格!H814/(100-入力!$C$22)%,ユーザー別卸価格!H814+入力!$C$23),-入力!$C$24),IF(入力!$C$25=2,ROUNDUP(IF(入力!$C$21=1,ユーザー別卸価格!H814/(100-入力!$C$22)%,ユーザー別卸価格!H814+入力!$C$23),-入力!$C$24),ROUND(IF(入力!$C$21=1,ユーザー別卸価格!H814/(100-入力!$C$22)%,ユーザー別卸価格!H814+入力!$C$23),-入力!$C$24))),ユーザー別卸価格!H814))</f>
        <v>18800</v>
      </c>
      <c r="I814" s="29">
        <f>'6桁'!I814</f>
        <v>0</v>
      </c>
      <c r="J814" s="75" t="str">
        <f>IF(ユーザー別卸価格!J814="","", IF(ISNUMBER(ユーザー別卸価格!J814),IF(入力!$C$25=1,ROUNDDOWN(IF(入力!$C$21=1,ユーザー別卸価格!J814/(100-入力!$C$22)%,ユーザー別卸価格!J814+入力!$C$23),-入力!$C$24),IF(入力!$C$25=2,ROUNDUP(IF(入力!$C$21=1,ユーザー別卸価格!J814/(100-入力!$C$22)%,ユーザー別卸価格!J814+入力!$C$23),-入力!$C$24),ROUND(IF(入力!$C$21=1,ユーザー別卸価格!J814/(100-入力!$C$22)%,ユーザー別卸価格!J814+入力!$C$23),-入力!$C$24))),ユーザー別卸価格!J814))</f>
        <v/>
      </c>
      <c r="K814" s="29">
        <f>'6桁'!K814</f>
        <v>0</v>
      </c>
      <c r="L814" s="75" t="str">
        <f>IF(ユーザー別卸価格!L814="","", IF(ISNUMBER(ユーザー別卸価格!L814),IF(入力!$C$25=1,ROUNDDOWN(IF(入力!$C$21=1,ユーザー別卸価格!L814/(100-入力!$C$22)%,ユーザー別卸価格!L814+入力!$C$23),-入力!$C$24),IF(入力!$C$25=2,ROUNDUP(IF(入力!$C$21=1,ユーザー別卸価格!L814/(100-入力!$C$22)%,ユーザー別卸価格!L814+入力!$C$23),-入力!$C$24),ROUND(IF(入力!$C$21=1,ユーザー別卸価格!L814/(100-入力!$C$22)%,ユーザー別卸価格!L814+入力!$C$23),-入力!$C$24))),ユーザー別卸価格!L814))</f>
        <v/>
      </c>
      <c r="M814" s="29">
        <f>'6桁'!M814</f>
        <v>0</v>
      </c>
      <c r="N814" s="76" t="str">
        <f>IF(ユーザー別卸価格!N814="","", IF(ISNUMBER(ユーザー別卸価格!N814),IF(入力!$C$25=1,ROUNDDOWN(IF(入力!$C$21=1,ユーザー別卸価格!N814/(100-入力!$C$22)%,ユーザー別卸価格!N814+入力!$C$23),-入力!$C$24),IF(入力!$C$25=2,ROUNDUP(IF(入力!$C$21=1,ユーザー別卸価格!N814/(100-入力!$C$22)%,ユーザー別卸価格!N814+入力!$C$23),-入力!$C$24),ROUND(IF(入力!$C$21=1,ユーザー別卸価格!N814/(100-入力!$C$22)%,ユーザー別卸価格!N814+入力!$C$23),-入力!$C$24))),ユーザー別卸価格!N814))</f>
        <v/>
      </c>
      <c r="O814" s="232">
        <f>'6桁'!O814</f>
        <v>0</v>
      </c>
      <c r="P814" s="267"/>
      <c r="X814" s="4"/>
    </row>
    <row r="815" spans="2:24" ht="30" customHeight="1">
      <c r="B815" s="669"/>
      <c r="C815" s="674" t="s">
        <v>573</v>
      </c>
      <c r="D815" s="675"/>
      <c r="E815" s="675"/>
      <c r="F815" s="12">
        <f>IF(ユーザー別卸価格!F815="","", IF(ISNUMBER(ユーザー別卸価格!F815),IF(入力!$C$25=1,ROUNDDOWN(IF(入力!$C$21=1,ユーザー別卸価格!F815/(100-入力!$C$22)%,ユーザー別卸価格!F815+入力!$C$23),-入力!$C$24),IF(入力!$C$25=2,ROUNDUP(IF(入力!$C$21=1,ユーザー別卸価格!F815/(100-入力!$C$22)%,ユーザー別卸価格!F815+入力!$C$23),-入力!$C$24),ROUND(IF(入力!$C$21=1,ユーザー別卸価格!F815/(100-入力!$C$22)%,ユーザー別卸価格!F815+入力!$C$23),-入力!$C$24))),ユーザー別卸価格!F815))</f>
        <v>18700</v>
      </c>
      <c r="G815" s="19" t="str">
        <f>'6桁'!G815</f>
        <v>※</v>
      </c>
      <c r="H815" s="205">
        <f>IF(ユーザー別卸価格!H815="","", IF(ISNUMBER(ユーザー別卸価格!H815),IF(入力!$C$25=1,ROUNDDOWN(IF(入力!$C$21=1,ユーザー別卸価格!H815/(100-入力!$C$22)%,ユーザー別卸価格!H815+入力!$C$23),-入力!$C$24),IF(入力!$C$25=2,ROUNDUP(IF(入力!$C$21=1,ユーザー別卸価格!H815/(100-入力!$C$22)%,ユーザー別卸価格!H815+入力!$C$23),-入力!$C$24),ROUND(IF(入力!$C$21=1,ユーザー別卸価格!H815/(100-入力!$C$22)%,ユーザー別卸価格!H815+入力!$C$23),-入力!$C$24))),ユーザー別卸価格!H815))</f>
        <v>21500</v>
      </c>
      <c r="I815" s="20">
        <f>'6桁'!I815</f>
        <v>0</v>
      </c>
      <c r="J815" s="12" t="str">
        <f>IF(ユーザー別卸価格!J815="","", IF(ISNUMBER(ユーザー別卸価格!J815),IF(入力!$C$25=1,ROUNDDOWN(IF(入力!$C$21=1,ユーザー別卸価格!J815/(100-入力!$C$22)%,ユーザー別卸価格!J815+入力!$C$23),-入力!$C$24),IF(入力!$C$25=2,ROUNDUP(IF(入力!$C$21=1,ユーザー別卸価格!J815/(100-入力!$C$22)%,ユーザー別卸価格!J815+入力!$C$23),-入力!$C$24),ROUND(IF(入力!$C$21=1,ユーザー別卸価格!J815/(100-入力!$C$22)%,ユーザー別卸価格!J815+入力!$C$23),-入力!$C$24))),ユーザー別卸価格!J815))</f>
        <v/>
      </c>
      <c r="K815" s="20">
        <f>'6桁'!K815</f>
        <v>0</v>
      </c>
      <c r="L815" s="12" t="str">
        <f>IF(ユーザー別卸価格!L815="","", IF(ISNUMBER(ユーザー別卸価格!L815),IF(入力!$C$25=1,ROUNDDOWN(IF(入力!$C$21=1,ユーザー別卸価格!L815/(100-入力!$C$22)%,ユーザー別卸価格!L815+入力!$C$23),-入力!$C$24),IF(入力!$C$25=2,ROUNDUP(IF(入力!$C$21=1,ユーザー別卸価格!L815/(100-入力!$C$22)%,ユーザー別卸価格!L815+入力!$C$23),-入力!$C$24),ROUND(IF(入力!$C$21=1,ユーザー別卸価格!L815/(100-入力!$C$22)%,ユーザー別卸価格!L815+入力!$C$23),-入力!$C$24))),ユーザー別卸価格!L815))</f>
        <v/>
      </c>
      <c r="M815" s="20">
        <f>'6桁'!M815</f>
        <v>0</v>
      </c>
      <c r="N815" s="14" t="str">
        <f>IF(ユーザー別卸価格!N815="","", IF(ISNUMBER(ユーザー別卸価格!N815),IF(入力!$C$25=1,ROUNDDOWN(IF(入力!$C$21=1,ユーザー別卸価格!N815/(100-入力!$C$22)%,ユーザー別卸価格!N815+入力!$C$23),-入力!$C$24),IF(入力!$C$25=2,ROUNDUP(IF(入力!$C$21=1,ユーザー別卸価格!N815/(100-入力!$C$22)%,ユーザー別卸価格!N815+入力!$C$23),-入力!$C$24),ROUND(IF(入力!$C$21=1,ユーザー別卸価格!N815/(100-入力!$C$22)%,ユーザー別卸価格!N815+入力!$C$23),-入力!$C$24))),ユーザー別卸価格!N815))</f>
        <v/>
      </c>
      <c r="O815" s="206">
        <f>'6桁'!O815</f>
        <v>0</v>
      </c>
      <c r="P815" s="267"/>
      <c r="X815" s="4"/>
    </row>
    <row r="816" spans="2:24" ht="30" customHeight="1">
      <c r="B816" s="669"/>
      <c r="C816" s="674" t="s">
        <v>171</v>
      </c>
      <c r="D816" s="675"/>
      <c r="E816" s="675"/>
      <c r="F816" s="12">
        <f>IF(ユーザー別卸価格!F816="","", IF(ISNUMBER(ユーザー別卸価格!F816),IF(入力!$C$25=1,ROUNDDOWN(IF(入力!$C$21=1,ユーザー別卸価格!F816/(100-入力!$C$22)%,ユーザー別卸価格!F816+入力!$C$23),-入力!$C$24),IF(入力!$C$25=2,ROUNDUP(IF(入力!$C$21=1,ユーザー別卸価格!F816/(100-入力!$C$22)%,ユーザー別卸価格!F816+入力!$C$23),-入力!$C$24),ROUND(IF(入力!$C$21=1,ユーザー別卸価格!F816/(100-入力!$C$22)%,ユーザー別卸価格!F816+入力!$C$23),-入力!$C$24))),ユーザー別卸価格!F816))</f>
        <v>19900</v>
      </c>
      <c r="G816" s="19">
        <f>'6桁'!G816</f>
        <v>0</v>
      </c>
      <c r="H816" s="205" t="str">
        <f>IF(ユーザー別卸価格!H816="","", IF(ISNUMBER(ユーザー別卸価格!H816),IF(入力!$C$25=1,ROUNDDOWN(IF(入力!$C$21=1,ユーザー別卸価格!H816/(100-入力!$C$22)%,ユーザー別卸価格!H816+入力!$C$23),-入力!$C$24),IF(入力!$C$25=2,ROUNDUP(IF(入力!$C$21=1,ユーザー別卸価格!H816/(100-入力!$C$22)%,ユーザー別卸価格!H816+入力!$C$23),-入力!$C$24),ROUND(IF(入力!$C$21=1,ユーザー別卸価格!H816/(100-入力!$C$22)%,ユーザー別卸価格!H816+入力!$C$23),-入力!$C$24))),ユーザー別卸価格!H816))</f>
        <v/>
      </c>
      <c r="I816" s="20">
        <f>'6桁'!I816</f>
        <v>0</v>
      </c>
      <c r="J816" s="12" t="str">
        <f>IF(ユーザー別卸価格!J816="","", IF(ISNUMBER(ユーザー別卸価格!J816),IF(入力!$C$25=1,ROUNDDOWN(IF(入力!$C$21=1,ユーザー別卸価格!J816/(100-入力!$C$22)%,ユーザー別卸価格!J816+入力!$C$23),-入力!$C$24),IF(入力!$C$25=2,ROUNDUP(IF(入力!$C$21=1,ユーザー別卸価格!J816/(100-入力!$C$22)%,ユーザー別卸価格!J816+入力!$C$23),-入力!$C$24),ROUND(IF(入力!$C$21=1,ユーザー別卸価格!J816/(100-入力!$C$22)%,ユーザー別卸価格!J816+入力!$C$23),-入力!$C$24))),ユーザー別卸価格!J816))</f>
        <v/>
      </c>
      <c r="K816" s="20">
        <f>'6桁'!K816</f>
        <v>0</v>
      </c>
      <c r="L816" s="12" t="str">
        <f>IF(ユーザー別卸価格!L816="","", IF(ISNUMBER(ユーザー別卸価格!L816),IF(入力!$C$25=1,ROUNDDOWN(IF(入力!$C$21=1,ユーザー別卸価格!L816/(100-入力!$C$22)%,ユーザー別卸価格!L816+入力!$C$23),-入力!$C$24),IF(入力!$C$25=2,ROUNDUP(IF(入力!$C$21=1,ユーザー別卸価格!L816/(100-入力!$C$22)%,ユーザー別卸価格!L816+入力!$C$23),-入力!$C$24),ROUND(IF(入力!$C$21=1,ユーザー別卸価格!L816/(100-入力!$C$22)%,ユーザー別卸価格!L816+入力!$C$23),-入力!$C$24))),ユーザー別卸価格!L816))</f>
        <v/>
      </c>
      <c r="M816" s="20">
        <f>'6桁'!M816</f>
        <v>0</v>
      </c>
      <c r="N816" s="14" t="str">
        <f>IF(ユーザー別卸価格!N816="","", IF(ISNUMBER(ユーザー別卸価格!N816),IF(入力!$C$25=1,ROUNDDOWN(IF(入力!$C$21=1,ユーザー別卸価格!N816/(100-入力!$C$22)%,ユーザー別卸価格!N816+入力!$C$23),-入力!$C$24),IF(入力!$C$25=2,ROUNDUP(IF(入力!$C$21=1,ユーザー別卸価格!N816/(100-入力!$C$22)%,ユーザー別卸価格!N816+入力!$C$23),-入力!$C$24),ROUND(IF(入力!$C$21=1,ユーザー別卸価格!N816/(100-入力!$C$22)%,ユーザー別卸価格!N816+入力!$C$23),-入力!$C$24))),ユーザー別卸価格!N816))</f>
        <v/>
      </c>
      <c r="O816" s="206">
        <f>'6桁'!O816</f>
        <v>0</v>
      </c>
      <c r="P816" s="267"/>
      <c r="X816" s="4"/>
    </row>
    <row r="817" spans="2:27" ht="30" customHeight="1">
      <c r="B817" s="669"/>
      <c r="C817" s="674" t="s">
        <v>574</v>
      </c>
      <c r="D817" s="675"/>
      <c r="E817" s="675"/>
      <c r="F817" s="12">
        <f>IF(ユーザー別卸価格!F817="","", IF(ISNUMBER(ユーザー別卸価格!F817),IF(入力!$C$25=1,ROUNDDOWN(IF(入力!$C$21=1,ユーザー別卸価格!F817/(100-入力!$C$22)%,ユーザー別卸価格!F817+入力!$C$23),-入力!$C$24),IF(入力!$C$25=2,ROUNDUP(IF(入力!$C$21=1,ユーザー別卸価格!F817/(100-入力!$C$22)%,ユーザー別卸価格!F817+入力!$C$23),-入力!$C$24),ROUND(IF(入力!$C$21=1,ユーザー別卸価格!F817/(100-入力!$C$22)%,ユーザー別卸価格!F817+入力!$C$23),-入力!$C$24))),ユーザー別卸価格!F817))</f>
        <v>19900</v>
      </c>
      <c r="G817" s="19">
        <f>'6桁'!G817</f>
        <v>0</v>
      </c>
      <c r="H817" s="205">
        <f>IF(ユーザー別卸価格!H817="","", IF(ISNUMBER(ユーザー別卸価格!H817),IF(入力!$C$25=1,ROUNDDOWN(IF(入力!$C$21=1,ユーザー別卸価格!H817/(100-入力!$C$22)%,ユーザー別卸価格!H817+入力!$C$23),-入力!$C$24),IF(入力!$C$25=2,ROUNDUP(IF(入力!$C$21=1,ユーザー別卸価格!H817/(100-入力!$C$22)%,ユーザー別卸価格!H817+入力!$C$23),-入力!$C$24),ROUND(IF(入力!$C$21=1,ユーザー別卸価格!H817/(100-入力!$C$22)%,ユーザー別卸価格!H817+入力!$C$23),-入力!$C$24))),ユーザー別卸価格!H817))</f>
        <v>22600</v>
      </c>
      <c r="I817" s="20" t="str">
        <f>'6桁'!I817</f>
        <v>※</v>
      </c>
      <c r="J817" s="12" t="str">
        <f>IF(ユーザー別卸価格!J817="","", IF(ISNUMBER(ユーザー別卸価格!J817),IF(入力!$C$25=1,ROUNDDOWN(IF(入力!$C$21=1,ユーザー別卸価格!J817/(100-入力!$C$22)%,ユーザー別卸価格!J817+入力!$C$23),-入力!$C$24),IF(入力!$C$25=2,ROUNDUP(IF(入力!$C$21=1,ユーザー別卸価格!J817/(100-入力!$C$22)%,ユーザー別卸価格!J817+入力!$C$23),-入力!$C$24),ROUND(IF(入力!$C$21=1,ユーザー別卸価格!J817/(100-入力!$C$22)%,ユーザー別卸価格!J817+入力!$C$23),-入力!$C$24))),ユーザー別卸価格!J817))</f>
        <v/>
      </c>
      <c r="K817" s="20">
        <f>'6桁'!K817</f>
        <v>0</v>
      </c>
      <c r="L817" s="12" t="str">
        <f>IF(ユーザー別卸価格!L817="","", IF(ISNUMBER(ユーザー別卸価格!L817),IF(入力!$C$25=1,ROUNDDOWN(IF(入力!$C$21=1,ユーザー別卸価格!L817/(100-入力!$C$22)%,ユーザー別卸価格!L817+入力!$C$23),-入力!$C$24),IF(入力!$C$25=2,ROUNDUP(IF(入力!$C$21=1,ユーザー別卸価格!L817/(100-入力!$C$22)%,ユーザー別卸価格!L817+入力!$C$23),-入力!$C$24),ROUND(IF(入力!$C$21=1,ユーザー別卸価格!L817/(100-入力!$C$22)%,ユーザー別卸価格!L817+入力!$C$23),-入力!$C$24))),ユーザー別卸価格!L817))</f>
        <v/>
      </c>
      <c r="M817" s="20">
        <f>'6桁'!M817</f>
        <v>0</v>
      </c>
      <c r="N817" s="14" t="str">
        <f>IF(ユーザー別卸価格!N817="","", IF(ISNUMBER(ユーザー別卸価格!N817),IF(入力!$C$25=1,ROUNDDOWN(IF(入力!$C$21=1,ユーザー別卸価格!N817/(100-入力!$C$22)%,ユーザー別卸価格!N817+入力!$C$23),-入力!$C$24),IF(入力!$C$25=2,ROUNDUP(IF(入力!$C$21=1,ユーザー別卸価格!N817/(100-入力!$C$22)%,ユーザー別卸価格!N817+入力!$C$23),-入力!$C$24),ROUND(IF(入力!$C$21=1,ユーザー別卸価格!N817/(100-入力!$C$22)%,ユーザー別卸価格!N817+入力!$C$23),-入力!$C$24))),ユーザー別卸価格!N817))</f>
        <v/>
      </c>
      <c r="O817" s="206">
        <f>'6桁'!O817</f>
        <v>0</v>
      </c>
      <c r="P817" s="267"/>
      <c r="X817" s="4"/>
    </row>
    <row r="818" spans="2:27" ht="30" customHeight="1">
      <c r="B818" s="669"/>
      <c r="C818" s="674" t="s">
        <v>174</v>
      </c>
      <c r="D818" s="675"/>
      <c r="E818" s="675"/>
      <c r="F818" s="12">
        <f>IF(ユーザー別卸価格!F818="","", IF(ISNUMBER(ユーザー別卸価格!F818),IF(入力!$C$25=1,ROUNDDOWN(IF(入力!$C$21=1,ユーザー別卸価格!F818/(100-入力!$C$22)%,ユーザー別卸価格!F818+入力!$C$23),-入力!$C$24),IF(入力!$C$25=2,ROUNDUP(IF(入力!$C$21=1,ユーザー別卸価格!F818/(100-入力!$C$22)%,ユーザー別卸価格!F818+入力!$C$23),-入力!$C$24),ROUND(IF(入力!$C$21=1,ユーザー別卸価格!F818/(100-入力!$C$22)%,ユーザー別卸価格!F818+入力!$C$23),-入力!$C$24))),ユーザー別卸価格!F818))</f>
        <v>22000</v>
      </c>
      <c r="G818" s="19">
        <f>'6桁'!G818</f>
        <v>0</v>
      </c>
      <c r="H818" s="205" t="str">
        <f>IF(ユーザー別卸価格!H818="","", IF(ISNUMBER(ユーザー別卸価格!H818),IF(入力!$C$25=1,ROUNDDOWN(IF(入力!$C$21=1,ユーザー別卸価格!H818/(100-入力!$C$22)%,ユーザー別卸価格!H818+入力!$C$23),-入力!$C$24),IF(入力!$C$25=2,ROUNDUP(IF(入力!$C$21=1,ユーザー別卸価格!H818/(100-入力!$C$22)%,ユーザー別卸価格!H818+入力!$C$23),-入力!$C$24),ROUND(IF(入力!$C$21=1,ユーザー別卸価格!H818/(100-入力!$C$22)%,ユーザー別卸価格!H818+入力!$C$23),-入力!$C$24))),ユーザー別卸価格!H818))</f>
        <v/>
      </c>
      <c r="I818" s="20">
        <f>'6桁'!I818</f>
        <v>0</v>
      </c>
      <c r="J818" s="12">
        <f>IF(ユーザー別卸価格!J818="","", IF(ISNUMBER(ユーザー別卸価格!J818),IF(入力!$C$25=1,ROUNDDOWN(IF(入力!$C$21=1,ユーザー別卸価格!J818/(100-入力!$C$22)%,ユーザー別卸価格!J818+入力!$C$23),-入力!$C$24),IF(入力!$C$25=2,ROUNDUP(IF(入力!$C$21=1,ユーザー別卸価格!J818/(100-入力!$C$22)%,ユーザー別卸価格!J818+入力!$C$23),-入力!$C$24),ROUND(IF(入力!$C$21=1,ユーザー別卸価格!J818/(100-入力!$C$22)%,ユーザー別卸価格!J818+入力!$C$23),-入力!$C$24))),ユーザー別卸価格!J818))</f>
        <v>22000</v>
      </c>
      <c r="K818" s="20" t="str">
        <f>'6桁'!K818</f>
        <v>※</v>
      </c>
      <c r="L818" s="12">
        <f>IF(ユーザー別卸価格!L818="","", IF(ISNUMBER(ユーザー別卸価格!L818),IF(入力!$C$25=1,ROUNDDOWN(IF(入力!$C$21=1,ユーザー別卸価格!L818/(100-入力!$C$22)%,ユーザー別卸価格!L818+入力!$C$23),-入力!$C$24),IF(入力!$C$25=2,ROUNDUP(IF(入力!$C$21=1,ユーザー別卸価格!L818/(100-入力!$C$22)%,ユーザー別卸価格!L818+入力!$C$23),-入力!$C$24),ROUND(IF(入力!$C$21=1,ユーザー別卸価格!L818/(100-入力!$C$22)%,ユーザー別卸価格!L818+入力!$C$23),-入力!$C$24))),ユーザー別卸価格!L818))</f>
        <v>22000</v>
      </c>
      <c r="M818" s="20">
        <f>'6桁'!M818</f>
        <v>0</v>
      </c>
      <c r="N818" s="14" t="str">
        <f>IF(ユーザー別卸価格!N818="","", IF(ISNUMBER(ユーザー別卸価格!N818),IF(入力!$C$25=1,ROUNDDOWN(IF(入力!$C$21=1,ユーザー別卸価格!N818/(100-入力!$C$22)%,ユーザー別卸価格!N818+入力!$C$23),-入力!$C$24),IF(入力!$C$25=2,ROUNDUP(IF(入力!$C$21=1,ユーザー別卸価格!N818/(100-入力!$C$22)%,ユーザー別卸価格!N818+入力!$C$23),-入力!$C$24),ROUND(IF(入力!$C$21=1,ユーザー別卸価格!N818/(100-入力!$C$22)%,ユーザー別卸価格!N818+入力!$C$23),-入力!$C$24))),ユーザー別卸価格!N818))</f>
        <v/>
      </c>
      <c r="O818" s="206">
        <f>'6桁'!O818</f>
        <v>0</v>
      </c>
      <c r="P818" s="267"/>
      <c r="X818" s="4"/>
    </row>
    <row r="819" spans="2:27" ht="30" customHeight="1">
      <c r="B819" s="669"/>
      <c r="C819" s="674" t="s">
        <v>155</v>
      </c>
      <c r="D819" s="675"/>
      <c r="E819" s="675"/>
      <c r="F819" s="12">
        <f>IF(ユーザー別卸価格!F819="","", IF(ISNUMBER(ユーザー別卸価格!F819),IF(入力!$C$25=1,ROUNDDOWN(IF(入力!$C$21=1,ユーザー別卸価格!F819/(100-入力!$C$22)%,ユーザー別卸価格!F819+入力!$C$23),-入力!$C$24),IF(入力!$C$25=2,ROUNDUP(IF(入力!$C$21=1,ユーザー別卸価格!F819/(100-入力!$C$22)%,ユーザー別卸価格!F819+入力!$C$23),-入力!$C$24),ROUND(IF(入力!$C$21=1,ユーザー別卸価格!F819/(100-入力!$C$22)%,ユーザー別卸価格!F819+入力!$C$23),-入力!$C$24))),ユーザー別卸価格!F819))</f>
        <v>24200</v>
      </c>
      <c r="G819" s="19">
        <f>'6桁'!G819</f>
        <v>0</v>
      </c>
      <c r="H819" s="205" t="str">
        <f>IF(ユーザー別卸価格!H819="","", IF(ISNUMBER(ユーザー別卸価格!H819),IF(入力!$C$25=1,ROUNDDOWN(IF(入力!$C$21=1,ユーザー別卸価格!H819/(100-入力!$C$22)%,ユーザー別卸価格!H819+入力!$C$23),-入力!$C$24),IF(入力!$C$25=2,ROUNDUP(IF(入力!$C$21=1,ユーザー別卸価格!H819/(100-入力!$C$22)%,ユーザー別卸価格!H819+入力!$C$23),-入力!$C$24),ROUND(IF(入力!$C$21=1,ユーザー別卸価格!H819/(100-入力!$C$22)%,ユーザー別卸価格!H819+入力!$C$23),-入力!$C$24))),ユーザー別卸価格!H819))</f>
        <v/>
      </c>
      <c r="I819" s="20">
        <f>'6桁'!I819</f>
        <v>0</v>
      </c>
      <c r="J819" s="12" t="str">
        <f>IF(ユーザー別卸価格!J819="","", IF(ISNUMBER(ユーザー別卸価格!J819),IF(入力!$C$25=1,ROUNDDOWN(IF(入力!$C$21=1,ユーザー別卸価格!J819/(100-入力!$C$22)%,ユーザー別卸価格!J819+入力!$C$23),-入力!$C$24),IF(入力!$C$25=2,ROUNDUP(IF(入力!$C$21=1,ユーザー別卸価格!J819/(100-入力!$C$22)%,ユーザー別卸価格!J819+入力!$C$23),-入力!$C$24),ROUND(IF(入力!$C$21=1,ユーザー別卸価格!J819/(100-入力!$C$22)%,ユーザー別卸価格!J819+入力!$C$23),-入力!$C$24))),ユーザー別卸価格!J819))</f>
        <v/>
      </c>
      <c r="K819" s="20">
        <f>'6桁'!K819</f>
        <v>0</v>
      </c>
      <c r="L819" s="12">
        <f>IF(ユーザー別卸価格!L819="","", IF(ISNUMBER(ユーザー別卸価格!L819),IF(入力!$C$25=1,ROUNDDOWN(IF(入力!$C$21=1,ユーザー別卸価格!L819/(100-入力!$C$22)%,ユーザー別卸価格!L819+入力!$C$23),-入力!$C$24),IF(入力!$C$25=2,ROUNDUP(IF(入力!$C$21=1,ユーザー別卸価格!L819/(100-入力!$C$22)%,ユーザー別卸価格!L819+入力!$C$23),-入力!$C$24),ROUND(IF(入力!$C$21=1,ユーザー別卸価格!L819/(100-入力!$C$22)%,ユーザー別卸価格!L819+入力!$C$23),-入力!$C$24))),ユーザー別卸価格!L819))</f>
        <v>24200</v>
      </c>
      <c r="M819" s="20">
        <f>'6桁'!M819</f>
        <v>0</v>
      </c>
      <c r="N819" s="14" t="str">
        <f>IF(ユーザー別卸価格!N819="","", IF(ISNUMBER(ユーザー別卸価格!N819),IF(入力!$C$25=1,ROUNDDOWN(IF(入力!$C$21=1,ユーザー別卸価格!N819/(100-入力!$C$22)%,ユーザー別卸価格!N819+入力!$C$23),-入力!$C$24),IF(入力!$C$25=2,ROUNDUP(IF(入力!$C$21=1,ユーザー別卸価格!N819/(100-入力!$C$22)%,ユーザー別卸価格!N819+入力!$C$23),-入力!$C$24),ROUND(IF(入力!$C$21=1,ユーザー別卸価格!N819/(100-入力!$C$22)%,ユーザー別卸価格!N819+入力!$C$23),-入力!$C$24))),ユーザー別卸価格!N819))</f>
        <v/>
      </c>
      <c r="O819" s="206">
        <f>'6桁'!O819</f>
        <v>0</v>
      </c>
      <c r="P819" s="267"/>
      <c r="X819" s="4"/>
    </row>
    <row r="820" spans="2:27" ht="30" customHeight="1">
      <c r="B820" s="669"/>
      <c r="C820" s="674" t="s">
        <v>111</v>
      </c>
      <c r="D820" s="675"/>
      <c r="E820" s="675"/>
      <c r="F820" s="12">
        <f>IF(ユーザー別卸価格!F820="","", IF(ISNUMBER(ユーザー別卸価格!F820),IF(入力!$C$25=1,ROUNDDOWN(IF(入力!$C$21=1,ユーザー別卸価格!F820/(100-入力!$C$22)%,ユーザー別卸価格!F820+入力!$C$23),-入力!$C$24),IF(入力!$C$25=2,ROUNDUP(IF(入力!$C$21=1,ユーザー別卸価格!F820/(100-入力!$C$22)%,ユーザー別卸価格!F820+入力!$C$23),-入力!$C$24),ROUND(IF(入力!$C$21=1,ユーザー別卸価格!F820/(100-入力!$C$22)%,ユーザー別卸価格!F820+入力!$C$23),-入力!$C$24))),ユーザー別卸価格!F820))</f>
        <v>24200</v>
      </c>
      <c r="G820" s="19">
        <f>'6桁'!G820</f>
        <v>0</v>
      </c>
      <c r="H820" s="205" t="str">
        <f>IF(ユーザー別卸価格!H820="","", IF(ISNUMBER(ユーザー別卸価格!H820),IF(入力!$C$25=1,ROUNDDOWN(IF(入力!$C$21=1,ユーザー別卸価格!H820/(100-入力!$C$22)%,ユーザー別卸価格!H820+入力!$C$23),-入力!$C$24),IF(入力!$C$25=2,ROUNDUP(IF(入力!$C$21=1,ユーザー別卸価格!H820/(100-入力!$C$22)%,ユーザー別卸価格!H820+入力!$C$23),-入力!$C$24),ROUND(IF(入力!$C$21=1,ユーザー別卸価格!H820/(100-入力!$C$22)%,ユーザー別卸価格!H820+入力!$C$23),-入力!$C$24))),ユーザー別卸価格!H820))</f>
        <v/>
      </c>
      <c r="I820" s="20">
        <f>'6桁'!I820</f>
        <v>0</v>
      </c>
      <c r="J820" s="12" t="str">
        <f>IF(ユーザー別卸価格!J820="","", IF(ISNUMBER(ユーザー別卸価格!J820),IF(入力!$C$25=1,ROUNDDOWN(IF(入力!$C$21=1,ユーザー別卸価格!J820/(100-入力!$C$22)%,ユーザー別卸価格!J820+入力!$C$23),-入力!$C$24),IF(入力!$C$25=2,ROUNDUP(IF(入力!$C$21=1,ユーザー別卸価格!J820/(100-入力!$C$22)%,ユーザー別卸価格!J820+入力!$C$23),-入力!$C$24),ROUND(IF(入力!$C$21=1,ユーザー別卸価格!J820/(100-入力!$C$22)%,ユーザー別卸価格!J820+入力!$C$23),-入力!$C$24))),ユーザー別卸価格!J820))</f>
        <v/>
      </c>
      <c r="K820" s="20">
        <f>'6桁'!K820</f>
        <v>0</v>
      </c>
      <c r="L820" s="12" t="str">
        <f>IF(ユーザー別卸価格!L820="","", IF(ISNUMBER(ユーザー別卸価格!L820),IF(入力!$C$25=1,ROUNDDOWN(IF(入力!$C$21=1,ユーザー別卸価格!L820/(100-入力!$C$22)%,ユーザー別卸価格!L820+入力!$C$23),-入力!$C$24),IF(入力!$C$25=2,ROUNDUP(IF(入力!$C$21=1,ユーザー別卸価格!L820/(100-入力!$C$22)%,ユーザー別卸価格!L820+入力!$C$23),-入力!$C$24),ROUND(IF(入力!$C$21=1,ユーザー別卸価格!L820/(100-入力!$C$22)%,ユーザー別卸価格!L820+入力!$C$23),-入力!$C$24))),ユーザー別卸価格!L820))</f>
        <v/>
      </c>
      <c r="M820" s="20">
        <f>'6桁'!M820</f>
        <v>0</v>
      </c>
      <c r="N820" s="14" t="str">
        <f>IF(ユーザー別卸価格!N820="","", IF(ISNUMBER(ユーザー別卸価格!N820),IF(入力!$C$25=1,ROUNDDOWN(IF(入力!$C$21=1,ユーザー別卸価格!N820/(100-入力!$C$22)%,ユーザー別卸価格!N820+入力!$C$23),-入力!$C$24),IF(入力!$C$25=2,ROUNDUP(IF(入力!$C$21=1,ユーザー別卸価格!N820/(100-入力!$C$22)%,ユーザー別卸価格!N820+入力!$C$23),-入力!$C$24),ROUND(IF(入力!$C$21=1,ユーザー別卸価格!N820/(100-入力!$C$22)%,ユーザー別卸価格!N820+入力!$C$23),-入力!$C$24))),ユーザー別卸価格!N820))</f>
        <v/>
      </c>
      <c r="O820" s="206">
        <f>'6桁'!O820</f>
        <v>0</v>
      </c>
      <c r="P820" s="267"/>
      <c r="X820" s="4"/>
    </row>
    <row r="821" spans="2:27" ht="30" customHeight="1">
      <c r="B821" s="670"/>
      <c r="C821" s="677" t="s">
        <v>115</v>
      </c>
      <c r="D821" s="678"/>
      <c r="E821" s="678"/>
      <c r="F821" s="100">
        <f>IF(ユーザー別卸価格!F821="","", IF(ISNUMBER(ユーザー別卸価格!F821),IF(入力!$C$25=1,ROUNDDOWN(IF(入力!$C$21=1,ユーザー別卸価格!F821/(100-入力!$C$22)%,ユーザー別卸価格!F821+入力!$C$23),-入力!$C$24),IF(入力!$C$25=2,ROUNDUP(IF(入力!$C$21=1,ユーザー別卸価格!F821/(100-入力!$C$22)%,ユーザー別卸価格!F821+入力!$C$23),-入力!$C$24),ROUND(IF(入力!$C$21=1,ユーザー別卸価格!F821/(100-入力!$C$22)%,ユーザー別卸価格!F821+入力!$C$23),-入力!$C$24))),ユーザー別卸価格!F821))</f>
        <v>27200</v>
      </c>
      <c r="G821" s="181">
        <f>'6桁'!G821</f>
        <v>0</v>
      </c>
      <c r="H821" s="207" t="str">
        <f>IF(ユーザー別卸価格!H821="","", IF(ISNUMBER(ユーザー別卸価格!H821),IF(入力!$C$25=1,ROUNDDOWN(IF(入力!$C$21=1,ユーザー別卸価格!H821/(100-入力!$C$22)%,ユーザー別卸価格!H821+入力!$C$23),-入力!$C$24),IF(入力!$C$25=2,ROUNDUP(IF(入力!$C$21=1,ユーザー別卸価格!H821/(100-入力!$C$22)%,ユーザー別卸価格!H821+入力!$C$23),-入力!$C$24),ROUND(IF(入力!$C$21=1,ユーザー別卸価格!H821/(100-入力!$C$22)%,ユーザー別卸価格!H821+入力!$C$23),-入力!$C$24))),ユーザー別卸価格!H821))</f>
        <v/>
      </c>
      <c r="I821" s="98">
        <f>'6桁'!I821</f>
        <v>0</v>
      </c>
      <c r="J821" s="100" t="str">
        <f>IF(ユーザー別卸価格!J821="","", IF(ISNUMBER(ユーザー別卸価格!J821),IF(入力!$C$25=1,ROUNDDOWN(IF(入力!$C$21=1,ユーザー別卸価格!J821/(100-入力!$C$22)%,ユーザー別卸価格!J821+入力!$C$23),-入力!$C$24),IF(入力!$C$25=2,ROUNDUP(IF(入力!$C$21=1,ユーザー別卸価格!J821/(100-入力!$C$22)%,ユーザー別卸価格!J821+入力!$C$23),-入力!$C$24),ROUND(IF(入力!$C$21=1,ユーザー別卸価格!J821/(100-入力!$C$22)%,ユーザー別卸価格!J821+入力!$C$23),-入力!$C$24))),ユーザー別卸価格!J821))</f>
        <v/>
      </c>
      <c r="K821" s="98">
        <f>'6桁'!K821</f>
        <v>0</v>
      </c>
      <c r="L821" s="100" t="str">
        <f>IF(ユーザー別卸価格!L821="","", IF(ISNUMBER(ユーザー別卸価格!L821),IF(入力!$C$25=1,ROUNDDOWN(IF(入力!$C$21=1,ユーザー別卸価格!L821/(100-入力!$C$22)%,ユーザー別卸価格!L821+入力!$C$23),-入力!$C$24),IF(入力!$C$25=2,ROUNDUP(IF(入力!$C$21=1,ユーザー別卸価格!L821/(100-入力!$C$22)%,ユーザー別卸価格!L821+入力!$C$23),-入力!$C$24),ROUND(IF(入力!$C$21=1,ユーザー別卸価格!L821/(100-入力!$C$22)%,ユーザー別卸価格!L821+入力!$C$23),-入力!$C$24))),ユーザー別卸価格!L821))</f>
        <v/>
      </c>
      <c r="M821" s="98">
        <f>'6桁'!M821</f>
        <v>0</v>
      </c>
      <c r="N821" s="154" t="str">
        <f>IF(ユーザー別卸価格!N821="","", IF(ISNUMBER(ユーザー別卸価格!N821),IF(入力!$C$25=1,ROUNDDOWN(IF(入力!$C$21=1,ユーザー別卸価格!N821/(100-入力!$C$22)%,ユーザー別卸価格!N821+入力!$C$23),-入力!$C$24),IF(入力!$C$25=2,ROUNDUP(IF(入力!$C$21=1,ユーザー別卸価格!N821/(100-入力!$C$22)%,ユーザー別卸価格!N821+入力!$C$23),-入力!$C$24),ROUND(IF(入力!$C$21=1,ユーザー別卸価格!N821/(100-入力!$C$22)%,ユーザー別卸価格!N821+入力!$C$23),-入力!$C$24))),ユーザー別卸価格!N821))</f>
        <v/>
      </c>
      <c r="O821" s="334">
        <f>'6桁'!O821</f>
        <v>0</v>
      </c>
      <c r="P821" s="267"/>
      <c r="X821" s="4"/>
    </row>
    <row r="822" spans="2:27" ht="30" customHeight="1" thickBot="1">
      <c r="B822" s="383">
        <v>14</v>
      </c>
      <c r="C822" s="671" t="s">
        <v>1028</v>
      </c>
      <c r="D822" s="672"/>
      <c r="E822" s="672"/>
      <c r="F822" s="103" t="str">
        <f>IF(ユーザー別卸価格!F822="","", IF(ISNUMBER(ユーザー別卸価格!F822),IF(入力!$C$25=1,ROUNDDOWN(IF(入力!$C$21=1,ユーザー別卸価格!F822/(100-入力!$C$22)%,ユーザー別卸価格!F822+入力!$C$23),-入力!$C$24),IF(入力!$C$25=2,ROUNDUP(IF(入力!$C$21=1,ユーザー別卸価格!F822/(100-入力!$C$22)%,ユーザー別卸価格!F822+入力!$C$23),-入力!$C$24),ROUND(IF(入力!$C$21=1,ユーザー別卸価格!F822/(100-入力!$C$22)%,ユーザー別卸価格!F822+入力!$C$23),-入力!$C$24))),ユーザー別卸価格!F822))</f>
        <v/>
      </c>
      <c r="G822" s="22">
        <f>'6桁'!G822</f>
        <v>0</v>
      </c>
      <c r="H822" s="229" t="str">
        <f>IF(ユーザー別卸価格!H822="","", IF(ISNUMBER(ユーザー別卸価格!H822),IF(入力!$C$25=1,ROUNDDOWN(IF(入力!$C$21=1,ユーザー別卸価格!H822/(100-入力!$C$22)%,ユーザー別卸価格!H822+入力!$C$23),-入力!$C$24),IF(入力!$C$25=2,ROUNDUP(IF(入力!$C$21=1,ユーザー別卸価格!H822/(100-入力!$C$22)%,ユーザー別卸価格!H822+入力!$C$23),-入力!$C$24),ROUND(IF(入力!$C$21=1,ユーザー別卸価格!H822/(100-入力!$C$22)%,ユーザー別卸価格!H822+入力!$C$23),-入力!$C$24))),ユーザー別卸価格!H822))</f>
        <v/>
      </c>
      <c r="I822" s="230">
        <f>'6桁'!I822</f>
        <v>0</v>
      </c>
      <c r="J822" s="103" t="str">
        <f>IF(ユーザー別卸価格!J822="","", IF(ISNUMBER(ユーザー別卸価格!J822),IF(入力!$C$25=1,ROUNDDOWN(IF(入力!$C$21=1,ユーザー別卸価格!J822/(100-入力!$C$22)%,ユーザー別卸価格!J822+入力!$C$23),-入力!$C$24),IF(入力!$C$25=2,ROUNDUP(IF(入力!$C$21=1,ユーザー別卸価格!J822/(100-入力!$C$22)%,ユーザー別卸価格!J822+入力!$C$23),-入力!$C$24),ROUND(IF(入力!$C$21=1,ユーザー別卸価格!J822/(100-入力!$C$22)%,ユーザー別卸価格!J822+入力!$C$23),-入力!$C$24))),ユーザー別卸価格!J822))</f>
        <v/>
      </c>
      <c r="K822" s="230">
        <f>'6桁'!K822</f>
        <v>0</v>
      </c>
      <c r="L822" s="103" t="str">
        <f>IF(ユーザー別卸価格!L822="","", IF(ISNUMBER(ユーザー別卸価格!L822),IF(入力!$C$25=1,ROUNDDOWN(IF(入力!$C$21=1,ユーザー別卸価格!L822/(100-入力!$C$22)%,ユーザー別卸価格!L822+入力!$C$23),-入力!$C$24),IF(入力!$C$25=2,ROUNDUP(IF(入力!$C$21=1,ユーザー別卸価格!L822/(100-入力!$C$22)%,ユーザー別卸価格!L822+入力!$C$23),-入力!$C$24),ROUND(IF(入力!$C$21=1,ユーザー別卸価格!L822/(100-入力!$C$22)%,ユーザー別卸価格!L822+入力!$C$23),-入力!$C$24))),ユーザー別卸価格!L822))</f>
        <v/>
      </c>
      <c r="M822" s="230">
        <f>'6桁'!M822</f>
        <v>0</v>
      </c>
      <c r="N822" s="10">
        <f>IF(ユーザー別卸価格!N822="","", IF(ISNUMBER(ユーザー別卸価格!N822),IF(入力!$C$25=1,ROUNDDOWN(IF(入力!$C$21=1,ユーザー別卸価格!N822/(100-入力!$C$22)%,ユーザー別卸価格!N822+入力!$C$23),-入力!$C$24),IF(入力!$C$25=2,ROUNDUP(IF(入力!$C$21=1,ユーザー別卸価格!N822/(100-入力!$C$22)%,ユーザー別卸価格!N822+入力!$C$23),-入力!$C$24),ROUND(IF(入力!$C$21=1,ユーザー別卸価格!N822/(100-入力!$C$22)%,ユーザー別卸価格!N822+入力!$C$23),-入力!$C$24))),ユーザー別卸価格!N822))</f>
        <v>19900</v>
      </c>
      <c r="O822" s="230" t="str">
        <f>'6桁'!O822</f>
        <v>※○
SP 183W</v>
      </c>
      <c r="P822" s="267"/>
      <c r="X822" s="4"/>
    </row>
    <row r="823" spans="2:27" ht="30.75" customHeight="1">
      <c r="B823" s="545" t="s">
        <v>1137</v>
      </c>
      <c r="C823" s="545"/>
      <c r="D823" s="545"/>
      <c r="E823" s="545"/>
      <c r="F823" s="545"/>
      <c r="G823" s="545"/>
      <c r="H823" s="545"/>
      <c r="I823" s="545"/>
      <c r="J823" s="545"/>
      <c r="K823" s="545"/>
      <c r="L823" s="545"/>
      <c r="M823" s="545"/>
      <c r="N823" s="545"/>
      <c r="O823" s="545"/>
      <c r="P823" s="546"/>
      <c r="Q823" s="546"/>
      <c r="R823" s="546"/>
      <c r="S823" s="546"/>
      <c r="T823" s="546"/>
      <c r="U823" s="546"/>
    </row>
    <row r="825" spans="2:27" ht="14.25" customHeight="1" thickBot="1"/>
    <row r="826" spans="2:27" ht="25.5" customHeight="1" thickTop="1" thickBot="1">
      <c r="B826" s="518" t="s">
        <v>532</v>
      </c>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c r="Z826" s="519"/>
      <c r="AA826" s="520"/>
    </row>
    <row r="827" spans="2:27" ht="14.1" customHeight="1" thickTop="1">
      <c r="B827" s="24"/>
      <c r="C827" s="24"/>
      <c r="D827" s="24"/>
      <c r="E827" s="24"/>
      <c r="F827" s="82"/>
      <c r="G827" s="24"/>
      <c r="H827" s="82"/>
      <c r="I827" s="24"/>
      <c r="J827" s="82"/>
      <c r="K827" s="24"/>
      <c r="L827" s="82"/>
      <c r="M827" s="24"/>
      <c r="N827" s="82"/>
      <c r="O827" s="24"/>
      <c r="P827" s="82"/>
      <c r="Q827" s="24"/>
      <c r="R827" s="82"/>
      <c r="S827" s="24"/>
      <c r="T827" s="82"/>
      <c r="U827" s="24"/>
      <c r="V827" s="82"/>
      <c r="W827" s="24"/>
      <c r="X827" s="82"/>
      <c r="Y827" s="24"/>
    </row>
    <row r="828" spans="2:27" s="239" customFormat="1" ht="20.100000000000001" customHeight="1" thickBot="1">
      <c r="B828" s="238" t="s">
        <v>736</v>
      </c>
      <c r="F828" s="240"/>
      <c r="H828" s="240"/>
      <c r="J828" s="240"/>
      <c r="L828" s="240"/>
      <c r="N828" s="240"/>
      <c r="P828" s="240"/>
      <c r="R828" s="240"/>
      <c r="T828" s="240"/>
      <c r="V828" s="240"/>
      <c r="X828" s="240"/>
    </row>
    <row r="829" spans="2:27" ht="20.100000000000001" customHeight="1" thickBot="1">
      <c r="B829" s="531" t="s">
        <v>536</v>
      </c>
      <c r="C829" s="532"/>
      <c r="D829" s="532"/>
      <c r="E829" s="532"/>
      <c r="F829" s="532"/>
      <c r="G829" s="532"/>
      <c r="H829" s="532"/>
      <c r="I829" s="532"/>
      <c r="J829" s="532"/>
      <c r="K829" s="532"/>
      <c r="L829" s="532"/>
      <c r="M829" s="532"/>
      <c r="N829" s="532"/>
      <c r="O829" s="532"/>
      <c r="P829" s="532"/>
      <c r="Q829" s="532"/>
      <c r="R829" s="532"/>
      <c r="S829" s="532"/>
      <c r="T829" s="532"/>
      <c r="U829" s="532"/>
      <c r="V829" s="533"/>
      <c r="X829" s="4"/>
    </row>
    <row r="830" spans="2:27" ht="15" customHeight="1" thickBot="1">
      <c r="B830" s="709" t="s">
        <v>42</v>
      </c>
      <c r="C830" s="710" t="s">
        <v>0</v>
      </c>
      <c r="D830" s="710" t="s">
        <v>524</v>
      </c>
      <c r="E830" s="710"/>
      <c r="F830" s="710"/>
      <c r="G830" s="710"/>
      <c r="H830" s="710" t="s">
        <v>491</v>
      </c>
      <c r="I830" s="710"/>
      <c r="J830" s="710"/>
      <c r="K830" s="710"/>
      <c r="L830" s="710"/>
      <c r="M830" s="710"/>
      <c r="N830" s="710"/>
      <c r="O830" s="710"/>
      <c r="P830" s="710" t="s">
        <v>43</v>
      </c>
      <c r="Q830" s="710"/>
      <c r="R830" s="710"/>
      <c r="S830" s="710"/>
      <c r="T830" s="710"/>
      <c r="U830" s="710"/>
      <c r="V830" s="710"/>
      <c r="X830" s="4"/>
    </row>
    <row r="831" spans="2:27" ht="15" customHeight="1" thickBot="1">
      <c r="B831" s="709"/>
      <c r="C831" s="710"/>
      <c r="D831" s="710"/>
      <c r="E831" s="710"/>
      <c r="F831" s="710"/>
      <c r="G831" s="710"/>
      <c r="H831" s="710"/>
      <c r="I831" s="710"/>
      <c r="J831" s="710"/>
      <c r="K831" s="710"/>
      <c r="L831" s="710"/>
      <c r="M831" s="710"/>
      <c r="N831" s="710"/>
      <c r="O831" s="710"/>
      <c r="P831" s="710"/>
      <c r="Q831" s="710"/>
      <c r="R831" s="710"/>
      <c r="S831" s="710"/>
      <c r="T831" s="710"/>
      <c r="U831" s="710"/>
      <c r="V831" s="710"/>
      <c r="X831" s="4"/>
    </row>
    <row r="832" spans="2:27" ht="24" customHeight="1">
      <c r="B832" s="731">
        <v>21</v>
      </c>
      <c r="C832" s="339">
        <v>30</v>
      </c>
      <c r="D832" s="734" t="s">
        <v>2125</v>
      </c>
      <c r="E832" s="735"/>
      <c r="F832" s="735"/>
      <c r="G832" s="736"/>
      <c r="H832" s="737" t="s">
        <v>1031</v>
      </c>
      <c r="I832" s="738"/>
      <c r="J832" s="738"/>
      <c r="K832" s="739"/>
      <c r="L832" s="740">
        <f>IF(ユーザー別卸価格!L832="","", IF(ISNUMBER(ユーザー別卸価格!L832),IF(入力!$C$25=1,ROUNDDOWN(IF(入力!$C$21=1,ユーザー別卸価格!L832/(100-入力!$C$22)%,ユーザー別卸価格!L832+入力!$C$23),-入力!$C$24),IF(入力!$C$25=2,ROUNDUP(IF(入力!$C$21=1,ユーザー別卸価格!L832/(100-入力!$C$22)%,ユーザー別卸価格!L832+入力!$C$23),-入力!$C$24),ROUND(IF(入力!$C$21=1,ユーザー別卸価格!L832/(100-入力!$C$22)%,ユーザー別卸価格!L832+入力!$C$23),-入力!$C$24))),ユーザー別卸価格!L832))</f>
        <v>101500</v>
      </c>
      <c r="M832" s="741"/>
      <c r="N832" s="741"/>
      <c r="O832" s="742"/>
      <c r="P832" s="737" t="s">
        <v>1035</v>
      </c>
      <c r="Q832" s="738"/>
      <c r="R832" s="738"/>
      <c r="S832" s="738"/>
      <c r="T832" s="738"/>
      <c r="U832" s="738"/>
      <c r="V832" s="739"/>
      <c r="W832" s="265"/>
      <c r="X832" s="4"/>
    </row>
    <row r="833" spans="2:24" ht="24" customHeight="1">
      <c r="B833" s="732"/>
      <c r="C833" s="89">
        <v>35</v>
      </c>
      <c r="D833" s="743" t="s">
        <v>1585</v>
      </c>
      <c r="E833" s="744"/>
      <c r="F833" s="744"/>
      <c r="G833" s="745"/>
      <c r="H833" s="746" t="s">
        <v>1043</v>
      </c>
      <c r="I833" s="747"/>
      <c r="J833" s="747"/>
      <c r="K833" s="748"/>
      <c r="L833" s="749">
        <f>IF(ユーザー別卸価格!L833="","", IF(ISNUMBER(ユーザー別卸価格!L833),IF(入力!$C$25=1,ROUNDDOWN(IF(入力!$C$21=1,ユーザー別卸価格!L833/(100-入力!$C$22)%,ユーザー別卸価格!L833+入力!$C$23),-入力!$C$24),IF(入力!$C$25=2,ROUNDUP(IF(入力!$C$21=1,ユーザー別卸価格!L833/(100-入力!$C$22)%,ユーザー別卸価格!L833+入力!$C$23),-入力!$C$24),ROUND(IF(入力!$C$21=1,ユーザー別卸価格!L833/(100-入力!$C$22)%,ユーザー別卸価格!L833+入力!$C$23),-入力!$C$24))),ユーザー別卸価格!L833))</f>
        <v>92500</v>
      </c>
      <c r="M833" s="750"/>
      <c r="N833" s="750"/>
      <c r="O833" s="751"/>
      <c r="P833" s="746" t="s">
        <v>1036</v>
      </c>
      <c r="Q833" s="747"/>
      <c r="R833" s="747"/>
      <c r="S833" s="747"/>
      <c r="T833" s="747"/>
      <c r="U833" s="747"/>
      <c r="V833" s="748"/>
      <c r="W833" s="265"/>
      <c r="X833" s="4"/>
    </row>
    <row r="834" spans="2:24" ht="24" customHeight="1">
      <c r="B834" s="732"/>
      <c r="C834" s="752">
        <v>40</v>
      </c>
      <c r="D834" s="713" t="s">
        <v>1584</v>
      </c>
      <c r="E834" s="714"/>
      <c r="F834" s="714"/>
      <c r="G834" s="715"/>
      <c r="H834" s="716" t="s">
        <v>1043</v>
      </c>
      <c r="I834" s="717"/>
      <c r="J834" s="717"/>
      <c r="K834" s="718"/>
      <c r="L834" s="719">
        <f>IF(ユーザー別卸価格!L834="","", IF(ISNUMBER(ユーザー別卸価格!L834),IF(入力!$C$25=1,ROUNDDOWN(IF(入力!$C$21=1,ユーザー別卸価格!L834/(100-入力!$C$22)%,ユーザー別卸価格!L834+入力!$C$23),-入力!$C$24),IF(入力!$C$25=2,ROUNDUP(IF(入力!$C$21=1,ユーザー別卸価格!L834/(100-入力!$C$22)%,ユーザー別卸価格!L834+入力!$C$23),-入力!$C$24),ROUND(IF(入力!$C$21=1,ユーザー別卸価格!L834/(100-入力!$C$22)%,ユーザー別卸価格!L834+入力!$C$23),-入力!$C$24))),ユーザー別卸価格!L834))</f>
        <v>95200</v>
      </c>
      <c r="M834" s="720"/>
      <c r="N834" s="720"/>
      <c r="O834" s="721"/>
      <c r="P834" s="716" t="s">
        <v>1036</v>
      </c>
      <c r="Q834" s="717"/>
      <c r="R834" s="717"/>
      <c r="S834" s="717"/>
      <c r="T834" s="717"/>
      <c r="U834" s="717"/>
      <c r="V834" s="718"/>
      <c r="W834" s="265"/>
      <c r="X834" s="4"/>
    </row>
    <row r="835" spans="2:24" ht="24" customHeight="1" thickBot="1">
      <c r="B835" s="733"/>
      <c r="C835" s="753"/>
      <c r="D835" s="722" t="s">
        <v>1228</v>
      </c>
      <c r="E835" s="723"/>
      <c r="F835" s="723"/>
      <c r="G835" s="724"/>
      <c r="H835" s="725" t="s">
        <v>1031</v>
      </c>
      <c r="I835" s="726"/>
      <c r="J835" s="726"/>
      <c r="K835" s="727"/>
      <c r="L835" s="728">
        <f>IF(ユーザー別卸価格!L835="","", IF(ISNUMBER(ユーザー別卸価格!L835),IF(入力!$C$25=1,ROUNDDOWN(IF(入力!$C$21=1,ユーザー別卸価格!L835/(100-入力!$C$22)%,ユーザー別卸価格!L835+入力!$C$23),-入力!$C$24),IF(入力!$C$25=2,ROUNDUP(IF(入力!$C$21=1,ユーザー別卸価格!L835/(100-入力!$C$22)%,ユーザー別卸価格!L835+入力!$C$23),-入力!$C$24),ROUND(IF(入力!$C$21=1,ユーザー別卸価格!L835/(100-入力!$C$22)%,ユーザー別卸価格!L835+入力!$C$23),-入力!$C$24))),ユーザー別卸価格!L835))</f>
        <v>95200</v>
      </c>
      <c r="M835" s="729"/>
      <c r="N835" s="729"/>
      <c r="O835" s="730"/>
      <c r="P835" s="725" t="s">
        <v>274</v>
      </c>
      <c r="Q835" s="726"/>
      <c r="R835" s="726"/>
      <c r="S835" s="726"/>
      <c r="T835" s="726"/>
      <c r="U835" s="726"/>
      <c r="V835" s="727"/>
      <c r="W835" s="265"/>
      <c r="X835" s="4"/>
    </row>
    <row r="836" spans="2:24" ht="24" customHeight="1">
      <c r="B836" s="731">
        <v>20</v>
      </c>
      <c r="C836" s="772">
        <v>30</v>
      </c>
      <c r="D836" s="713" t="s">
        <v>862</v>
      </c>
      <c r="E836" s="714"/>
      <c r="F836" s="714"/>
      <c r="G836" s="715"/>
      <c r="H836" s="716" t="s">
        <v>180</v>
      </c>
      <c r="I836" s="717"/>
      <c r="J836" s="717"/>
      <c r="K836" s="718"/>
      <c r="L836" s="719">
        <f>IF(ユーザー別卸価格!L836="","", IF(ISNUMBER(ユーザー別卸価格!L836),IF(入力!$C$25=1,ROUNDDOWN(IF(入力!$C$21=1,ユーザー別卸価格!L836/(100-入力!$C$22)%,ユーザー別卸価格!L836+入力!$C$23),-入力!$C$24),IF(入力!$C$25=2,ROUNDUP(IF(入力!$C$21=1,ユーザー別卸価格!L836/(100-入力!$C$22)%,ユーザー別卸価格!L836+入力!$C$23),-入力!$C$24),ROUND(IF(入力!$C$21=1,ユーザー別卸価格!L836/(100-入力!$C$22)%,ユーザー別卸価格!L836+入力!$C$23),-入力!$C$24))),ユーザー別卸価格!L836))</f>
        <v>102900</v>
      </c>
      <c r="M836" s="720"/>
      <c r="N836" s="720"/>
      <c r="O836" s="721"/>
      <c r="P836" s="716" t="s">
        <v>275</v>
      </c>
      <c r="Q836" s="717"/>
      <c r="R836" s="717"/>
      <c r="S836" s="717"/>
      <c r="T836" s="717"/>
      <c r="U836" s="717"/>
      <c r="V836" s="718"/>
      <c r="W836" s="265"/>
      <c r="X836" s="4"/>
    </row>
    <row r="837" spans="2:24" ht="24" customHeight="1">
      <c r="B837" s="732"/>
      <c r="C837" s="752"/>
      <c r="D837" s="754" t="s">
        <v>1251</v>
      </c>
      <c r="E837" s="755"/>
      <c r="F837" s="755"/>
      <c r="G837" s="756"/>
      <c r="H837" s="757" t="s">
        <v>1138</v>
      </c>
      <c r="I837" s="758"/>
      <c r="J837" s="758"/>
      <c r="K837" s="759"/>
      <c r="L837" s="760">
        <f>IF(ユーザー別卸価格!L837="","", IF(ISNUMBER(ユーザー別卸価格!L837),IF(入力!$C$25=1,ROUNDDOWN(IF(入力!$C$21=1,ユーザー別卸価格!L837/(100-入力!$C$22)%,ユーザー別卸価格!L837+入力!$C$23),-入力!$C$24),IF(入力!$C$25=2,ROUNDUP(IF(入力!$C$21=1,ユーザー別卸価格!L837/(100-入力!$C$22)%,ユーザー別卸価格!L837+入力!$C$23),-入力!$C$24),ROUND(IF(入力!$C$21=1,ユーザー別卸価格!L837/(100-入力!$C$22)%,ユーザー別卸価格!L837+入力!$C$23),-入力!$C$24))),ユーザー別卸価格!L837))</f>
        <v>89300</v>
      </c>
      <c r="M837" s="761"/>
      <c r="N837" s="761"/>
      <c r="O837" s="762"/>
      <c r="P837" s="757" t="s">
        <v>276</v>
      </c>
      <c r="Q837" s="758"/>
      <c r="R837" s="758"/>
      <c r="S837" s="758"/>
      <c r="T837" s="758"/>
      <c r="U837" s="758"/>
      <c r="V837" s="759"/>
      <c r="W837" s="265"/>
      <c r="X837" s="4"/>
    </row>
    <row r="838" spans="2:24" ht="24" customHeight="1">
      <c r="B838" s="732"/>
      <c r="C838" s="752"/>
      <c r="D838" s="754" t="s">
        <v>1249</v>
      </c>
      <c r="E838" s="755"/>
      <c r="F838" s="755"/>
      <c r="G838" s="756"/>
      <c r="H838" s="757" t="s">
        <v>1139</v>
      </c>
      <c r="I838" s="758"/>
      <c r="J838" s="758"/>
      <c r="K838" s="759"/>
      <c r="L838" s="760">
        <f>IF(ユーザー別卸価格!L838="","", IF(ISNUMBER(ユーザー別卸価格!L838),IF(入力!$C$25=1,ROUNDDOWN(IF(入力!$C$21=1,ユーザー別卸価格!L838/(100-入力!$C$22)%,ユーザー別卸価格!L838+入力!$C$23),-入力!$C$24),IF(入力!$C$25=2,ROUNDUP(IF(入力!$C$21=1,ユーザー別卸価格!L838/(100-入力!$C$22)%,ユーザー別卸価格!L838+入力!$C$23),-入力!$C$24),ROUND(IF(入力!$C$21=1,ユーザー別卸価格!L838/(100-入力!$C$22)%,ユーザー別卸価格!L838+入力!$C$23),-入力!$C$24))),ユーザー別卸価格!L838))</f>
        <v>88700</v>
      </c>
      <c r="M838" s="761"/>
      <c r="N838" s="761"/>
      <c r="O838" s="762"/>
      <c r="P838" s="757" t="s">
        <v>1037</v>
      </c>
      <c r="Q838" s="758"/>
      <c r="R838" s="758"/>
      <c r="S838" s="758"/>
      <c r="T838" s="758"/>
      <c r="U838" s="758"/>
      <c r="V838" s="759"/>
      <c r="W838" s="265"/>
      <c r="X838" s="4"/>
    </row>
    <row r="839" spans="2:24" ht="24" customHeight="1">
      <c r="B839" s="732"/>
      <c r="C839" s="752"/>
      <c r="D839" s="763" t="s">
        <v>1205</v>
      </c>
      <c r="E839" s="764"/>
      <c r="F839" s="764"/>
      <c r="G839" s="765"/>
      <c r="H839" s="766" t="s">
        <v>1139</v>
      </c>
      <c r="I839" s="767"/>
      <c r="J839" s="767"/>
      <c r="K839" s="768"/>
      <c r="L839" s="769">
        <f>IF(ユーザー別卸価格!L839="","", IF(ISNUMBER(ユーザー別卸価格!L839),IF(入力!$C$25=1,ROUNDDOWN(IF(入力!$C$21=1,ユーザー別卸価格!L839/(100-入力!$C$22)%,ユーザー別卸価格!L839+入力!$C$23),-入力!$C$24),IF(入力!$C$25=2,ROUNDUP(IF(入力!$C$21=1,ユーザー別卸価格!L839/(100-入力!$C$22)%,ユーザー別卸価格!L839+入力!$C$23),-入力!$C$24),ROUND(IF(入力!$C$21=1,ユーザー別卸価格!L839/(100-入力!$C$22)%,ユーザー別卸価格!L839+入力!$C$23),-入力!$C$24))),ユーザー別卸価格!L839))</f>
        <v>96700</v>
      </c>
      <c r="M839" s="770"/>
      <c r="N839" s="770"/>
      <c r="O839" s="771"/>
      <c r="P839" s="766" t="s">
        <v>1038</v>
      </c>
      <c r="Q839" s="767"/>
      <c r="R839" s="767"/>
      <c r="S839" s="767"/>
      <c r="T839" s="767"/>
      <c r="U839" s="767"/>
      <c r="V839" s="768"/>
      <c r="W839" s="265"/>
      <c r="X839" s="4"/>
    </row>
    <row r="840" spans="2:24" ht="24" customHeight="1">
      <c r="B840" s="732"/>
      <c r="C840" s="773">
        <v>35</v>
      </c>
      <c r="D840" s="713" t="s">
        <v>863</v>
      </c>
      <c r="E840" s="714"/>
      <c r="F840" s="714"/>
      <c r="G840" s="715"/>
      <c r="H840" s="716" t="s">
        <v>180</v>
      </c>
      <c r="I840" s="717"/>
      <c r="J840" s="717"/>
      <c r="K840" s="718"/>
      <c r="L840" s="719">
        <f>IF(ユーザー別卸価格!L840="","", IF(ISNUMBER(ユーザー別卸価格!L840),IF(入力!$C$25=1,ROUNDDOWN(IF(入力!$C$21=1,ユーザー別卸価格!L840/(100-入力!$C$22)%,ユーザー別卸価格!L840+入力!$C$23),-入力!$C$24),IF(入力!$C$25=2,ROUNDUP(IF(入力!$C$21=1,ユーザー別卸価格!L840/(100-入力!$C$22)%,ユーザー別卸価格!L840+入力!$C$23),-入力!$C$24),ROUND(IF(入力!$C$21=1,ユーザー別卸価格!L840/(100-入力!$C$22)%,ユーザー別卸価格!L840+入力!$C$23),-入力!$C$24))),ユーザー別卸価格!L840))</f>
        <v>91300</v>
      </c>
      <c r="M840" s="720"/>
      <c r="N840" s="720"/>
      <c r="O840" s="721"/>
      <c r="P840" s="716" t="s">
        <v>275</v>
      </c>
      <c r="Q840" s="717"/>
      <c r="R840" s="717"/>
      <c r="S840" s="717"/>
      <c r="T840" s="717"/>
      <c r="U840" s="717"/>
      <c r="V840" s="718"/>
      <c r="W840" s="265"/>
      <c r="X840" s="4"/>
    </row>
    <row r="841" spans="2:24" ht="24" customHeight="1">
      <c r="B841" s="732"/>
      <c r="C841" s="752"/>
      <c r="D841" s="754" t="s">
        <v>1232</v>
      </c>
      <c r="E841" s="755"/>
      <c r="F841" s="755"/>
      <c r="G841" s="756"/>
      <c r="H841" s="757" t="s">
        <v>1139</v>
      </c>
      <c r="I841" s="758"/>
      <c r="J841" s="758"/>
      <c r="K841" s="759"/>
      <c r="L841" s="760">
        <f>IF(ユーザー別卸価格!L841="","", IF(ISNUMBER(ユーザー別卸価格!L841),IF(入力!$C$25=1,ROUNDDOWN(IF(入力!$C$21=1,ユーザー別卸価格!L841/(100-入力!$C$22)%,ユーザー別卸価格!L841+入力!$C$23),-入力!$C$24),IF(入力!$C$25=2,ROUNDUP(IF(入力!$C$21=1,ユーザー別卸価格!L841/(100-入力!$C$22)%,ユーザー別卸価格!L841+入力!$C$23),-入力!$C$24),ROUND(IF(入力!$C$21=1,ユーザー別卸価格!L841/(100-入力!$C$22)%,ユーザー別卸価格!L841+入力!$C$23),-入力!$C$24))),ユーザー別卸価格!L841))</f>
        <v>78500</v>
      </c>
      <c r="M841" s="761"/>
      <c r="N841" s="761"/>
      <c r="O841" s="762"/>
      <c r="P841" s="757" t="s">
        <v>1039</v>
      </c>
      <c r="Q841" s="758"/>
      <c r="R841" s="758"/>
      <c r="S841" s="758"/>
      <c r="T841" s="758"/>
      <c r="U841" s="758"/>
      <c r="V841" s="759"/>
      <c r="W841" s="265"/>
      <c r="X841" s="4"/>
    </row>
    <row r="842" spans="2:24" ht="24" customHeight="1">
      <c r="B842" s="732"/>
      <c r="C842" s="752"/>
      <c r="D842" s="754" t="s">
        <v>1550</v>
      </c>
      <c r="E842" s="755"/>
      <c r="F842" s="755"/>
      <c r="G842" s="756"/>
      <c r="H842" s="757" t="s">
        <v>1138</v>
      </c>
      <c r="I842" s="758"/>
      <c r="J842" s="758"/>
      <c r="K842" s="759"/>
      <c r="L842" s="760">
        <f>IF(ユーザー別卸価格!L842="","", IF(ISNUMBER(ユーザー別卸価格!L842),IF(入力!$C$25=1,ROUNDDOWN(IF(入力!$C$21=1,ユーザー別卸価格!L842/(100-入力!$C$22)%,ユーザー別卸価格!L842+入力!$C$23),-入力!$C$24),IF(入力!$C$25=2,ROUNDUP(IF(入力!$C$21=1,ユーザー別卸価格!L842/(100-入力!$C$22)%,ユーザー別卸価格!L842+入力!$C$23),-入力!$C$24),ROUND(IF(入力!$C$21=1,ユーザー別卸価格!L842/(100-入力!$C$22)%,ユーザー別卸価格!L842+入力!$C$23),-入力!$C$24))),ユーザー別卸価格!L842))</f>
        <v>83500</v>
      </c>
      <c r="M842" s="761"/>
      <c r="N842" s="761"/>
      <c r="O842" s="762"/>
      <c r="P842" s="757" t="s">
        <v>265</v>
      </c>
      <c r="Q842" s="758"/>
      <c r="R842" s="758"/>
      <c r="S842" s="758"/>
      <c r="T842" s="758"/>
      <c r="U842" s="758"/>
      <c r="V842" s="759"/>
      <c r="W842" s="265"/>
      <c r="X842" s="4"/>
    </row>
    <row r="843" spans="2:24" ht="24" customHeight="1">
      <c r="B843" s="732"/>
      <c r="C843" s="752"/>
      <c r="D843" s="754" t="s">
        <v>1465</v>
      </c>
      <c r="E843" s="755"/>
      <c r="F843" s="755"/>
      <c r="G843" s="756"/>
      <c r="H843" s="757" t="s">
        <v>1034</v>
      </c>
      <c r="I843" s="758"/>
      <c r="J843" s="758"/>
      <c r="K843" s="759"/>
      <c r="L843" s="760">
        <f>IF(ユーザー別卸価格!L843="","", IF(ISNUMBER(ユーザー別卸価格!L843),IF(入力!$C$25=1,ROUNDDOWN(IF(入力!$C$21=1,ユーザー別卸価格!L843/(100-入力!$C$22)%,ユーザー別卸価格!L843+入力!$C$23),-入力!$C$24),IF(入力!$C$25=2,ROUNDUP(IF(入力!$C$21=1,ユーザー別卸価格!L843/(100-入力!$C$22)%,ユーザー別卸価格!L843+入力!$C$23),-入力!$C$24),ROUND(IF(入力!$C$21=1,ユーザー別卸価格!L843/(100-入力!$C$22)%,ユーザー別卸価格!L843+入力!$C$23),-入力!$C$24))),ユーザー別卸価格!L843))</f>
        <v>85000</v>
      </c>
      <c r="M843" s="761"/>
      <c r="N843" s="761"/>
      <c r="O843" s="762"/>
      <c r="P843" s="757" t="s">
        <v>2131</v>
      </c>
      <c r="Q843" s="758"/>
      <c r="R843" s="758"/>
      <c r="S843" s="758"/>
      <c r="T843" s="758"/>
      <c r="U843" s="758"/>
      <c r="V843" s="759"/>
      <c r="W843" s="265"/>
      <c r="X843" s="4"/>
    </row>
    <row r="844" spans="2:24" ht="24" customHeight="1">
      <c r="B844" s="732"/>
      <c r="C844" s="752"/>
      <c r="D844" s="754" t="s">
        <v>1248</v>
      </c>
      <c r="E844" s="755"/>
      <c r="F844" s="755"/>
      <c r="G844" s="756"/>
      <c r="H844" s="757" t="s">
        <v>1030</v>
      </c>
      <c r="I844" s="758"/>
      <c r="J844" s="758"/>
      <c r="K844" s="759"/>
      <c r="L844" s="760">
        <f>IF(ユーザー別卸価格!L844="","", IF(ISNUMBER(ユーザー別卸価格!L844),IF(入力!$C$25=1,ROUNDDOWN(IF(入力!$C$21=1,ユーザー別卸価格!L844/(100-入力!$C$22)%,ユーザー別卸価格!L844+入力!$C$23),-入力!$C$24),IF(入力!$C$25=2,ROUNDUP(IF(入力!$C$21=1,ユーザー別卸価格!L844/(100-入力!$C$22)%,ユーザー別卸価格!L844+入力!$C$23),-入力!$C$24),ROUND(IF(入力!$C$21=1,ユーザー別卸価格!L844/(100-入力!$C$22)%,ユーザー別卸価格!L844+入力!$C$23),-入力!$C$24))),ユーザー別卸価格!L844))</f>
        <v>85000</v>
      </c>
      <c r="M844" s="761"/>
      <c r="N844" s="761"/>
      <c r="O844" s="762"/>
      <c r="P844" s="757" t="s">
        <v>577</v>
      </c>
      <c r="Q844" s="758"/>
      <c r="R844" s="758"/>
      <c r="S844" s="758"/>
      <c r="T844" s="758"/>
      <c r="U844" s="758"/>
      <c r="V844" s="759"/>
      <c r="W844" s="265"/>
      <c r="X844" s="4"/>
    </row>
    <row r="845" spans="2:24" ht="24" customHeight="1">
      <c r="B845" s="732"/>
      <c r="C845" s="752"/>
      <c r="D845" s="754" t="s">
        <v>1239</v>
      </c>
      <c r="E845" s="755"/>
      <c r="F845" s="755"/>
      <c r="G845" s="756"/>
      <c r="H845" s="757" t="s">
        <v>1140</v>
      </c>
      <c r="I845" s="758"/>
      <c r="J845" s="758"/>
      <c r="K845" s="759"/>
      <c r="L845" s="760">
        <f>IF(ユーザー別卸価格!L845="","", IF(ISNUMBER(ユーザー別卸価格!L845),IF(入力!$C$25=1,ROUNDDOWN(IF(入力!$C$21=1,ユーザー別卸価格!L845/(100-入力!$C$22)%,ユーザー別卸価格!L845+入力!$C$23),-入力!$C$24),IF(入力!$C$25=2,ROUNDUP(IF(入力!$C$21=1,ユーザー別卸価格!L845/(100-入力!$C$22)%,ユーザー別卸価格!L845+入力!$C$23),-入力!$C$24),ROUND(IF(入力!$C$21=1,ユーザー別卸価格!L845/(100-入力!$C$22)%,ユーザー別卸価格!L845+入力!$C$23),-入力!$C$24))),ユーザー別卸価格!L845))</f>
        <v>84100</v>
      </c>
      <c r="M845" s="761"/>
      <c r="N845" s="761"/>
      <c r="O845" s="762"/>
      <c r="P845" s="757" t="s">
        <v>266</v>
      </c>
      <c r="Q845" s="758"/>
      <c r="R845" s="758"/>
      <c r="S845" s="758"/>
      <c r="T845" s="758"/>
      <c r="U845" s="758"/>
      <c r="V845" s="759"/>
      <c r="W845" s="265"/>
      <c r="X845" s="4"/>
    </row>
    <row r="846" spans="2:24" ht="24" customHeight="1">
      <c r="B846" s="732"/>
      <c r="C846" s="774"/>
      <c r="D846" s="763" t="s">
        <v>864</v>
      </c>
      <c r="E846" s="764"/>
      <c r="F846" s="764"/>
      <c r="G846" s="765"/>
      <c r="H846" s="766" t="s">
        <v>180</v>
      </c>
      <c r="I846" s="767"/>
      <c r="J846" s="767"/>
      <c r="K846" s="768"/>
      <c r="L846" s="769">
        <f>IF(ユーザー別卸価格!L846="","", IF(ISNUMBER(ユーザー別卸価格!L846),IF(入力!$C$25=1,ROUNDDOWN(IF(入力!$C$21=1,ユーザー別卸価格!L846/(100-入力!$C$22)%,ユーザー別卸価格!L846+入力!$C$23),-入力!$C$24),IF(入力!$C$25=2,ROUNDUP(IF(入力!$C$21=1,ユーザー別卸価格!L846/(100-入力!$C$22)%,ユーザー別卸価格!L846+入力!$C$23),-入力!$C$24),ROUND(IF(入力!$C$21=1,ユーザー別卸価格!L846/(100-入力!$C$22)%,ユーザー別卸価格!L846+入力!$C$23),-入力!$C$24))),ユーザー別卸価格!L846))</f>
        <v>109100</v>
      </c>
      <c r="M846" s="770"/>
      <c r="N846" s="770"/>
      <c r="O846" s="771"/>
      <c r="P846" s="766" t="s">
        <v>277</v>
      </c>
      <c r="Q846" s="767"/>
      <c r="R846" s="767"/>
      <c r="S846" s="767"/>
      <c r="T846" s="767"/>
      <c r="U846" s="767"/>
      <c r="V846" s="768"/>
      <c r="W846" s="265"/>
      <c r="X846" s="4"/>
    </row>
    <row r="847" spans="2:24" ht="24" customHeight="1">
      <c r="B847" s="732"/>
      <c r="C847" s="773">
        <v>40</v>
      </c>
      <c r="D847" s="713" t="s">
        <v>1192</v>
      </c>
      <c r="E847" s="714"/>
      <c r="F847" s="714"/>
      <c r="G847" s="715"/>
      <c r="H847" s="716" t="s">
        <v>1140</v>
      </c>
      <c r="I847" s="717"/>
      <c r="J847" s="717"/>
      <c r="K847" s="718"/>
      <c r="L847" s="719">
        <f>IF(ユーザー別卸価格!L847="","", IF(ISNUMBER(ユーザー別卸価格!L847),IF(入力!$C$25=1,ROUNDDOWN(IF(入力!$C$21=1,ユーザー別卸価格!L847/(100-入力!$C$22)%,ユーザー別卸価格!L847+入力!$C$23),-入力!$C$24),IF(入力!$C$25=2,ROUNDUP(IF(入力!$C$21=1,ユーザー別卸価格!L847/(100-入力!$C$22)%,ユーザー別卸価格!L847+入力!$C$23),-入力!$C$24),ROUND(IF(入力!$C$21=1,ユーザー別卸価格!L847/(100-入力!$C$22)%,ユーザー別卸価格!L847+入力!$C$23),-入力!$C$24))),ユーザー別卸価格!L847))</f>
        <v>70100</v>
      </c>
      <c r="M847" s="720"/>
      <c r="N847" s="720"/>
      <c r="O847" s="721"/>
      <c r="P847" s="716" t="s">
        <v>266</v>
      </c>
      <c r="Q847" s="717"/>
      <c r="R847" s="717"/>
      <c r="S847" s="717"/>
      <c r="T847" s="717"/>
      <c r="U847" s="717"/>
      <c r="V847" s="718"/>
      <c r="W847" s="265"/>
      <c r="X847" s="4"/>
    </row>
    <row r="848" spans="2:24" ht="24" customHeight="1">
      <c r="B848" s="732"/>
      <c r="C848" s="752"/>
      <c r="D848" s="754" t="s">
        <v>1441</v>
      </c>
      <c r="E848" s="755"/>
      <c r="F848" s="755"/>
      <c r="G848" s="756"/>
      <c r="H848" s="757" t="s">
        <v>1032</v>
      </c>
      <c r="I848" s="758"/>
      <c r="J848" s="758"/>
      <c r="K848" s="759"/>
      <c r="L848" s="760">
        <f>IF(ユーザー別卸価格!L848="","", IF(ISNUMBER(ユーザー別卸価格!L848),IF(入力!$C$25=1,ROUNDDOWN(IF(入力!$C$21=1,ユーザー別卸価格!L848/(100-入力!$C$22)%,ユーザー別卸価格!L848+入力!$C$23),-入力!$C$24),IF(入力!$C$25=2,ROUNDUP(IF(入力!$C$21=1,ユーザー別卸価格!L848/(100-入力!$C$22)%,ユーザー別卸価格!L848+入力!$C$23),-入力!$C$24),ROUND(IF(入力!$C$21=1,ユーザー別卸価格!L848/(100-入力!$C$22)%,ユーザー別卸価格!L848+入力!$C$23),-入力!$C$24))),ユーザー別卸価格!L848))</f>
        <v>70600</v>
      </c>
      <c r="M848" s="761"/>
      <c r="N848" s="761"/>
      <c r="O848" s="762"/>
      <c r="P848" s="757" t="s">
        <v>278</v>
      </c>
      <c r="Q848" s="758"/>
      <c r="R848" s="758"/>
      <c r="S848" s="758"/>
      <c r="T848" s="758"/>
      <c r="U848" s="758"/>
      <c r="V848" s="759"/>
      <c r="W848" s="265"/>
      <c r="X848" s="4"/>
    </row>
    <row r="849" spans="2:24" ht="24" customHeight="1">
      <c r="B849" s="732"/>
      <c r="C849" s="752"/>
      <c r="D849" s="754" t="s">
        <v>865</v>
      </c>
      <c r="E849" s="755"/>
      <c r="F849" s="755"/>
      <c r="G849" s="756"/>
      <c r="H849" s="757" t="s">
        <v>180</v>
      </c>
      <c r="I849" s="758"/>
      <c r="J849" s="758"/>
      <c r="K849" s="759"/>
      <c r="L849" s="760">
        <f>IF(ユーザー別卸価格!L849="","", IF(ISNUMBER(ユーザー別卸価格!L849),IF(入力!$C$25=1,ROUNDDOWN(IF(入力!$C$21=1,ユーザー別卸価格!L849/(100-入力!$C$22)%,ユーザー別卸価格!L849+入力!$C$23),-入力!$C$24),IF(入力!$C$25=2,ROUNDUP(IF(入力!$C$21=1,ユーザー別卸価格!L849/(100-入力!$C$22)%,ユーザー別卸価格!L849+入力!$C$23),-入力!$C$24),ROUND(IF(入力!$C$21=1,ユーザー別卸価格!L849/(100-入力!$C$22)%,ユーザー別卸価格!L849+入力!$C$23),-入力!$C$24))),ユーザー別卸価格!L849))</f>
        <v>88300</v>
      </c>
      <c r="M849" s="761"/>
      <c r="N849" s="761"/>
      <c r="O849" s="762"/>
      <c r="P849" s="757" t="s">
        <v>277</v>
      </c>
      <c r="Q849" s="758"/>
      <c r="R849" s="758"/>
      <c r="S849" s="758"/>
      <c r="T849" s="758"/>
      <c r="U849" s="758"/>
      <c r="V849" s="759"/>
      <c r="W849" s="265"/>
      <c r="X849" s="4"/>
    </row>
    <row r="850" spans="2:24" ht="24" customHeight="1">
      <c r="B850" s="732"/>
      <c r="C850" s="774"/>
      <c r="D850" s="763" t="s">
        <v>1586</v>
      </c>
      <c r="E850" s="764"/>
      <c r="F850" s="764"/>
      <c r="G850" s="765"/>
      <c r="H850" s="766" t="s">
        <v>1043</v>
      </c>
      <c r="I850" s="767"/>
      <c r="J850" s="767"/>
      <c r="K850" s="768"/>
      <c r="L850" s="769">
        <f>IF(ユーザー別卸価格!L850="","", IF(ISNUMBER(ユーザー別卸価格!L850),IF(入力!$C$25=1,ROUNDDOWN(IF(入力!$C$21=1,ユーザー別卸価格!L850/(100-入力!$C$22)%,ユーザー別卸価格!L850+入力!$C$23),-入力!$C$24),IF(入力!$C$25=2,ROUNDUP(IF(入力!$C$21=1,ユーザー別卸価格!L850/(100-入力!$C$22)%,ユーザー別卸価格!L850+入力!$C$23),-入力!$C$24),ROUND(IF(入力!$C$21=1,ユーザー別卸価格!L850/(100-入力!$C$22)%,ユーザー別卸価格!L850+入力!$C$23),-入力!$C$24))),ユーザー別卸価格!L850))</f>
        <v>79400</v>
      </c>
      <c r="M850" s="770"/>
      <c r="N850" s="770"/>
      <c r="O850" s="771"/>
      <c r="P850" s="766" t="s">
        <v>1036</v>
      </c>
      <c r="Q850" s="767"/>
      <c r="R850" s="767"/>
      <c r="S850" s="767"/>
      <c r="T850" s="767"/>
      <c r="U850" s="767"/>
      <c r="V850" s="768"/>
      <c r="W850" s="265"/>
      <c r="X850" s="4"/>
    </row>
    <row r="851" spans="2:24" ht="24" customHeight="1">
      <c r="B851" s="732"/>
      <c r="C851" s="773">
        <v>45</v>
      </c>
      <c r="D851" s="713" t="s">
        <v>1440</v>
      </c>
      <c r="E851" s="714"/>
      <c r="F851" s="714"/>
      <c r="G851" s="715"/>
      <c r="H851" s="716" t="s">
        <v>1032</v>
      </c>
      <c r="I851" s="717"/>
      <c r="J851" s="717"/>
      <c r="K851" s="718"/>
      <c r="L851" s="719">
        <f>IF(ユーザー別卸価格!L851="","", IF(ISNUMBER(ユーザー別卸価格!L851),IF(入力!$C$25=1,ROUNDDOWN(IF(入力!$C$21=1,ユーザー別卸価格!L851/(100-入力!$C$22)%,ユーザー別卸価格!L851+入力!$C$23),-入力!$C$24),IF(入力!$C$25=2,ROUNDUP(IF(入力!$C$21=1,ユーザー別卸価格!L851/(100-入力!$C$22)%,ユーザー別卸価格!L851+入力!$C$23),-入力!$C$24),ROUND(IF(入力!$C$21=1,ユーザー別卸価格!L851/(100-入力!$C$22)%,ユーザー別卸価格!L851+入力!$C$23),-入力!$C$24))),ユーザー別卸価格!L851))</f>
        <v>55200</v>
      </c>
      <c r="M851" s="720"/>
      <c r="N851" s="720"/>
      <c r="O851" s="721"/>
      <c r="P851" s="716" t="s">
        <v>278</v>
      </c>
      <c r="Q851" s="717"/>
      <c r="R851" s="717"/>
      <c r="S851" s="717"/>
      <c r="T851" s="717"/>
      <c r="U851" s="717"/>
      <c r="V851" s="718"/>
      <c r="W851" s="265"/>
      <c r="X851" s="4"/>
    </row>
    <row r="852" spans="2:24" ht="24" customHeight="1">
      <c r="B852" s="732"/>
      <c r="C852" s="752"/>
      <c r="D852" s="754" t="s">
        <v>1587</v>
      </c>
      <c r="E852" s="755"/>
      <c r="F852" s="755"/>
      <c r="G852" s="756"/>
      <c r="H852" s="757" t="s">
        <v>1043</v>
      </c>
      <c r="I852" s="758"/>
      <c r="J852" s="758"/>
      <c r="K852" s="759"/>
      <c r="L852" s="760">
        <f>IF(ユーザー別卸価格!L852="","", IF(ISNUMBER(ユーザー別卸価格!L852),IF(入力!$C$25=1,ROUNDDOWN(IF(入力!$C$21=1,ユーザー別卸価格!L852/(100-入力!$C$22)%,ユーザー別卸価格!L852+入力!$C$23),-入力!$C$24),IF(入力!$C$25=2,ROUNDUP(IF(入力!$C$21=1,ユーザー別卸価格!L852/(100-入力!$C$22)%,ユーザー別卸価格!L852+入力!$C$23),-入力!$C$24),ROUND(IF(入力!$C$21=1,ユーザー別卸価格!L852/(100-入力!$C$22)%,ユーザー別卸価格!L852+入力!$C$23),-入力!$C$24))),ユーザー別卸価格!L852))</f>
        <v>65300</v>
      </c>
      <c r="M852" s="761"/>
      <c r="N852" s="761"/>
      <c r="O852" s="762"/>
      <c r="P852" s="757" t="s">
        <v>1036</v>
      </c>
      <c r="Q852" s="758"/>
      <c r="R852" s="758"/>
      <c r="S852" s="758"/>
      <c r="T852" s="758"/>
      <c r="U852" s="758"/>
      <c r="V852" s="759"/>
      <c r="W852" s="265"/>
      <c r="X852" s="4"/>
    </row>
    <row r="853" spans="2:24" ht="24" customHeight="1">
      <c r="B853" s="732"/>
      <c r="C853" s="752"/>
      <c r="D853" s="754" t="s">
        <v>2126</v>
      </c>
      <c r="E853" s="755"/>
      <c r="F853" s="755"/>
      <c r="G853" s="756"/>
      <c r="H853" s="757" t="s">
        <v>151</v>
      </c>
      <c r="I853" s="758"/>
      <c r="J853" s="758"/>
      <c r="K853" s="759"/>
      <c r="L853" s="760">
        <f>IF(ユーザー別卸価格!L853="","", IF(ISNUMBER(ユーザー別卸価格!L853),IF(入力!$C$25=1,ROUNDDOWN(IF(入力!$C$21=1,ユーザー別卸価格!L853/(100-入力!$C$22)%,ユーザー別卸価格!L853+入力!$C$23),-入力!$C$24),IF(入力!$C$25=2,ROUNDUP(IF(入力!$C$21=1,ユーザー別卸価格!L853/(100-入力!$C$22)%,ユーザー別卸価格!L853+入力!$C$23),-入力!$C$24),ROUND(IF(入力!$C$21=1,ユーザー別卸価格!L853/(100-入力!$C$22)%,ユーザー別卸価格!L853+入力!$C$23),-入力!$C$24))),ユーザー別卸価格!L853))</f>
        <v>65700</v>
      </c>
      <c r="M853" s="761"/>
      <c r="N853" s="761"/>
      <c r="O853" s="762"/>
      <c r="P853" s="757" t="s">
        <v>533</v>
      </c>
      <c r="Q853" s="758"/>
      <c r="R853" s="758"/>
      <c r="S853" s="758"/>
      <c r="T853" s="758"/>
      <c r="U853" s="758"/>
      <c r="V853" s="759"/>
      <c r="W853" s="265"/>
      <c r="X853" s="4"/>
    </row>
    <row r="854" spans="2:24" ht="24" customHeight="1">
      <c r="B854" s="732"/>
      <c r="C854" s="774"/>
      <c r="D854" s="763" t="s">
        <v>1200</v>
      </c>
      <c r="E854" s="764"/>
      <c r="F854" s="764"/>
      <c r="G854" s="765"/>
      <c r="H854" s="766" t="s">
        <v>575</v>
      </c>
      <c r="I854" s="767"/>
      <c r="J854" s="767"/>
      <c r="K854" s="768"/>
      <c r="L854" s="769">
        <f>IF(ユーザー別卸価格!L854="","", IF(ISNUMBER(ユーザー別卸価格!L854),IF(入力!$C$25=1,ROUNDDOWN(IF(入力!$C$21=1,ユーザー別卸価格!L854/(100-入力!$C$22)%,ユーザー別卸価格!L854+入力!$C$23),-入力!$C$24),IF(入力!$C$25=2,ROUNDUP(IF(入力!$C$21=1,ユーザー別卸価格!L854/(100-入力!$C$22)%,ユーザー別卸価格!L854+入力!$C$23),-入力!$C$24),ROUND(IF(入力!$C$21=1,ユーザー別卸価格!L854/(100-入力!$C$22)%,ユーザー別卸価格!L854+入力!$C$23),-入力!$C$24))),ユーザー別卸価格!L854))</f>
        <v>68800</v>
      </c>
      <c r="M854" s="770"/>
      <c r="N854" s="770"/>
      <c r="O854" s="771"/>
      <c r="P854" s="766" t="s">
        <v>279</v>
      </c>
      <c r="Q854" s="767"/>
      <c r="R854" s="767"/>
      <c r="S854" s="767"/>
      <c r="T854" s="767"/>
      <c r="U854" s="767"/>
      <c r="V854" s="768"/>
      <c r="W854" s="265"/>
      <c r="X854" s="4"/>
    </row>
    <row r="855" spans="2:24" ht="24" customHeight="1">
      <c r="B855" s="732"/>
      <c r="C855" s="773">
        <v>50</v>
      </c>
      <c r="D855" s="713" t="s">
        <v>1182</v>
      </c>
      <c r="E855" s="714"/>
      <c r="F855" s="714"/>
      <c r="G855" s="715"/>
      <c r="H855" s="716" t="s">
        <v>2129</v>
      </c>
      <c r="I855" s="717"/>
      <c r="J855" s="717"/>
      <c r="K855" s="718"/>
      <c r="L855" s="719">
        <f>IF(ユーザー別卸価格!L855="","", IF(ISNUMBER(ユーザー別卸価格!L855),IF(入力!$E$25=1,ROUNDDOWN(IF(入力!$E$21=1,ユーザー別卸価格!L855/(100-入力!$E$22)%,ユーザー別卸価格!L855+入力!$E$23),-入力!$E$24),IF(入力!$E$25=2,ROUNDUP(IF(入力!$E$21=1,ユーザー別卸価格!L855/(100-入力!$E$22)%,ユーザー別卸価格!L855+入力!$E$23),-入力!$E$24),ROUND(IF(入力!$E$21=1,ユーザー別卸価格!L855/(100-入力!$E$22)%,ユーザー別卸価格!L855+入力!$E$23),-入力!$E$24))),ユーザー別卸価格!L855))</f>
        <v>68700</v>
      </c>
      <c r="M855" s="720" t="str">
        <f>IF(ユーザー別卸価格!M855="","", IF(ISNUMBER(ユーザー別卸価格!M855),IF(入力!$E$25=1,ROUNDDOWN(IF(入力!$E$21=1,ユーザー別卸価格!M855/(100-入力!$E$22)%,ユーザー別卸価格!M855+入力!$E$23),-入力!$E$24),IF(入力!$E$25=2,ROUNDUP(IF(入力!$E$21=1,ユーザー別卸価格!M855/(100-入力!$E$22)%,ユーザー別卸価格!M855+入力!$E$23),-入力!$E$24),ROUND(IF(入力!$E$21=1,ユーザー別卸価格!M855/(100-入力!$E$22)%,ユーザー別卸価格!M855+入力!$E$23),-入力!$E$24))),ユーザー別卸価格!M855))</f>
        <v/>
      </c>
      <c r="N855" s="720" t="str">
        <f>IF(ユーザー別卸価格!N855="","", IF(ISNUMBER(ユーザー別卸価格!N855),IF(入力!$E$25=1,ROUNDDOWN(IF(入力!$E$21=1,ユーザー別卸価格!N855/(100-入力!$E$22)%,ユーザー別卸価格!N855+入力!$E$23),-入力!$E$24),IF(入力!$E$25=2,ROUNDUP(IF(入力!$E$21=1,ユーザー別卸価格!N855/(100-入力!$E$22)%,ユーザー別卸価格!N855+入力!$E$23),-入力!$E$24),ROUND(IF(入力!$E$21=1,ユーザー別卸価格!N855/(100-入力!$E$22)%,ユーザー別卸価格!N855+入力!$E$23),-入力!$E$24))),ユーザー別卸価格!N855))</f>
        <v/>
      </c>
      <c r="O855" s="721" t="str">
        <f>IF(ユーザー別卸価格!O855="","", IF(ISNUMBER(ユーザー別卸価格!O855),IF(入力!$E$25=1,ROUNDDOWN(IF(入力!$E$21=1,ユーザー別卸価格!O855/(100-入力!$E$22)%,ユーザー別卸価格!O855+入力!$E$23),-入力!$E$24),IF(入力!$E$25=2,ROUNDUP(IF(入力!$E$21=1,ユーザー別卸価格!O855/(100-入力!$E$22)%,ユーザー別卸価格!O855+入力!$E$23),-入力!$E$24),ROUND(IF(入力!$E$21=1,ユーザー別卸価格!O855/(100-入力!$E$22)%,ユーザー別卸価格!O855+入力!$E$23),-入力!$E$24))),ユーザー別卸価格!O855))</f>
        <v/>
      </c>
      <c r="P855" s="716" t="s">
        <v>433</v>
      </c>
      <c r="Q855" s="717"/>
      <c r="R855" s="717"/>
      <c r="S855" s="717"/>
      <c r="T855" s="717"/>
      <c r="U855" s="717"/>
      <c r="V855" s="718"/>
      <c r="W855" s="265"/>
      <c r="X855" s="4"/>
    </row>
    <row r="856" spans="2:24" ht="24" customHeight="1" thickBot="1">
      <c r="B856" s="733"/>
      <c r="C856" s="753"/>
      <c r="D856" s="722" t="s">
        <v>1525</v>
      </c>
      <c r="E856" s="723"/>
      <c r="F856" s="723"/>
      <c r="G856" s="724"/>
      <c r="H856" s="725" t="s">
        <v>1032</v>
      </c>
      <c r="I856" s="726"/>
      <c r="J856" s="726"/>
      <c r="K856" s="727"/>
      <c r="L856" s="728">
        <f>IF(ユーザー別卸価格!L856="","", IF(ISNUMBER(ユーザー別卸価格!L856),IF(入力!$C$25=1,ROUNDDOWN(IF(入力!$C$21=1,ユーザー別卸価格!L856/(100-入力!$C$22)%,ユーザー別卸価格!L856+入力!$C$23),-入力!$C$24),IF(入力!$C$25=2,ROUNDUP(IF(入力!$C$21=1,ユーザー別卸価格!L856/(100-入力!$C$22)%,ユーザー別卸価格!L856+入力!$C$23),-入力!$C$24),ROUND(IF(入力!$C$21=1,ユーザー別卸価格!L856/(100-入力!$C$22)%,ユーザー別卸価格!L856+入力!$C$23),-入力!$C$24))),ユーザー別卸価格!L856))</f>
        <v>68700</v>
      </c>
      <c r="M856" s="729"/>
      <c r="N856" s="729"/>
      <c r="O856" s="730"/>
      <c r="P856" s="725" t="s">
        <v>433</v>
      </c>
      <c r="Q856" s="726"/>
      <c r="R856" s="726"/>
      <c r="S856" s="726"/>
      <c r="T856" s="726"/>
      <c r="U856" s="726"/>
      <c r="V856" s="727"/>
      <c r="W856" s="265"/>
      <c r="X856" s="4"/>
    </row>
    <row r="857" spans="2:24" ht="24" customHeight="1">
      <c r="B857" s="731">
        <v>19</v>
      </c>
      <c r="C857" s="772">
        <v>35</v>
      </c>
      <c r="D857" s="713" t="s">
        <v>1235</v>
      </c>
      <c r="E857" s="714"/>
      <c r="F857" s="714"/>
      <c r="G857" s="715"/>
      <c r="H857" s="716" t="s">
        <v>1033</v>
      </c>
      <c r="I857" s="717"/>
      <c r="J857" s="717"/>
      <c r="K857" s="718"/>
      <c r="L857" s="719">
        <f>IF(ユーザー別卸価格!L857="","", IF(ISNUMBER(ユーザー別卸価格!L857),IF(入力!$C$25=1,ROUNDDOWN(IF(入力!$C$21=1,ユーザー別卸価格!L857/(100-入力!$C$22)%,ユーザー別卸価格!L857+入力!$C$23),-入力!$C$24),IF(入力!$C$25=2,ROUNDUP(IF(入力!$C$21=1,ユーザー別卸価格!L857/(100-入力!$C$22)%,ユーザー別卸価格!L857+入力!$C$23),-入力!$C$24),ROUND(IF(入力!$C$21=1,ユーザー別卸価格!L857/(100-入力!$C$22)%,ユーザー別卸価格!L857+入力!$C$23),-入力!$C$24))),ユーザー別卸価格!L857))</f>
        <v>64200</v>
      </c>
      <c r="M857" s="720"/>
      <c r="N857" s="720"/>
      <c r="O857" s="721"/>
      <c r="P857" s="716" t="s">
        <v>534</v>
      </c>
      <c r="Q857" s="717"/>
      <c r="R857" s="717"/>
      <c r="S857" s="717"/>
      <c r="T857" s="717"/>
      <c r="U857" s="717"/>
      <c r="V857" s="718"/>
      <c r="W857" s="265"/>
      <c r="X857" s="4"/>
    </row>
    <row r="858" spans="2:24" ht="24" customHeight="1">
      <c r="B858" s="732"/>
      <c r="C858" s="752"/>
      <c r="D858" s="754" t="s">
        <v>1517</v>
      </c>
      <c r="E858" s="755"/>
      <c r="F858" s="755"/>
      <c r="G858" s="756"/>
      <c r="H858" s="757" t="s">
        <v>1141</v>
      </c>
      <c r="I858" s="758"/>
      <c r="J858" s="758"/>
      <c r="K858" s="759"/>
      <c r="L858" s="760">
        <f>IF(ユーザー別卸価格!L858="","", IF(ISNUMBER(ユーザー別卸価格!L858),IF(入力!$C$25=1,ROUNDDOWN(IF(入力!$C$21=1,ユーザー別卸価格!L858/(100-入力!$C$22)%,ユーザー別卸価格!L858+入力!$C$23),-入力!$C$24),IF(入力!$C$25=2,ROUNDUP(IF(入力!$C$21=1,ユーザー別卸価格!L858/(100-入力!$C$22)%,ユーザー別卸価格!L858+入力!$C$23),-入力!$C$24),ROUND(IF(入力!$C$21=1,ユーザー別卸価格!L858/(100-入力!$C$22)%,ユーザー別卸価格!L858+入力!$C$23),-入力!$C$24))),ユーザー別卸価格!L858))</f>
        <v>65300</v>
      </c>
      <c r="M858" s="761"/>
      <c r="N858" s="761"/>
      <c r="O858" s="762"/>
      <c r="P858" s="757" t="s">
        <v>264</v>
      </c>
      <c r="Q858" s="758"/>
      <c r="R858" s="758"/>
      <c r="S858" s="758"/>
      <c r="T858" s="758"/>
      <c r="U858" s="758"/>
      <c r="V858" s="759"/>
      <c r="W858" s="265"/>
      <c r="X858" s="4"/>
    </row>
    <row r="859" spans="2:24" ht="24" customHeight="1">
      <c r="B859" s="732"/>
      <c r="C859" s="752"/>
      <c r="D859" s="754" t="s">
        <v>1238</v>
      </c>
      <c r="E859" s="755"/>
      <c r="F859" s="755"/>
      <c r="G859" s="756"/>
      <c r="H859" s="757" t="s">
        <v>1034</v>
      </c>
      <c r="I859" s="758"/>
      <c r="J859" s="758"/>
      <c r="K859" s="759"/>
      <c r="L859" s="760">
        <f>IF(ユーザー別卸価格!L859="","", IF(ISNUMBER(ユーザー別卸価格!L859),IF(入力!$C$25=1,ROUNDDOWN(IF(入力!$C$21=1,ユーザー別卸価格!L859/(100-入力!$C$22)%,ユーザー別卸価格!L859+入力!$C$23),-入力!$C$24),IF(入力!$C$25=2,ROUNDUP(IF(入力!$C$21=1,ユーザー別卸価格!L859/(100-入力!$C$22)%,ユーザー別卸価格!L859+入力!$C$23),-入力!$C$24),ROUND(IF(入力!$C$21=1,ユーザー別卸価格!L859/(100-入力!$C$22)%,ユーザー別卸価格!L859+入力!$C$23),-入力!$C$24))),ユーザー別卸価格!L859))</f>
        <v>65300</v>
      </c>
      <c r="M859" s="761"/>
      <c r="N859" s="761"/>
      <c r="O859" s="762"/>
      <c r="P859" s="757" t="s">
        <v>386</v>
      </c>
      <c r="Q859" s="758"/>
      <c r="R859" s="758"/>
      <c r="S859" s="758"/>
      <c r="T859" s="758"/>
      <c r="U859" s="758"/>
      <c r="V859" s="759"/>
      <c r="W859" s="265"/>
      <c r="X859" s="4"/>
    </row>
    <row r="860" spans="2:24" ht="24" customHeight="1">
      <c r="B860" s="732"/>
      <c r="C860" s="752"/>
      <c r="D860" s="754" t="s">
        <v>1238</v>
      </c>
      <c r="E860" s="755"/>
      <c r="F860" s="755"/>
      <c r="G860" s="756"/>
      <c r="H860" s="757" t="s">
        <v>1033</v>
      </c>
      <c r="I860" s="758"/>
      <c r="J860" s="758"/>
      <c r="K860" s="759"/>
      <c r="L860" s="760">
        <f>IF(ユーザー別卸価格!L860="","", IF(ISNUMBER(ユーザー別卸価格!L860),IF(入力!$C$25=1,ROUNDDOWN(IF(入力!$C$21=1,ユーザー別卸価格!L860/(100-入力!$C$22)%,ユーザー別卸価格!L860+入力!$C$23),-入力!$C$24),IF(入力!$C$25=2,ROUNDUP(IF(入力!$C$21=1,ユーザー別卸価格!L860/(100-入力!$C$22)%,ユーザー別卸価格!L860+入力!$C$23),-入力!$C$24),ROUND(IF(入力!$C$21=1,ユーザー別卸価格!L860/(100-入力!$C$22)%,ユーザー別卸価格!L860+入力!$C$23),-入力!$C$24))),ユーザー別卸価格!L860))</f>
        <v>65300</v>
      </c>
      <c r="M860" s="761"/>
      <c r="N860" s="761"/>
      <c r="O860" s="762"/>
      <c r="P860" s="757" t="s">
        <v>387</v>
      </c>
      <c r="Q860" s="758"/>
      <c r="R860" s="758"/>
      <c r="S860" s="758"/>
      <c r="T860" s="758"/>
      <c r="U860" s="758"/>
      <c r="V860" s="759"/>
      <c r="W860" s="265"/>
      <c r="X860" s="4"/>
    </row>
    <row r="861" spans="2:24" ht="24" customHeight="1">
      <c r="B861" s="732"/>
      <c r="C861" s="752"/>
      <c r="D861" s="754" t="s">
        <v>1244</v>
      </c>
      <c r="E861" s="755"/>
      <c r="F861" s="755"/>
      <c r="G861" s="756"/>
      <c r="H861" s="757" t="s">
        <v>1033</v>
      </c>
      <c r="I861" s="758"/>
      <c r="J861" s="758"/>
      <c r="K861" s="759"/>
      <c r="L861" s="760">
        <f>IF(ユーザー別卸価格!L861="","", IF(ISNUMBER(ユーザー別卸価格!L861),IF(入力!$C$25=1,ROUNDDOWN(IF(入力!$C$21=1,ユーザー別卸価格!L861/(100-入力!$C$22)%,ユーザー別卸価格!L861+入力!$C$23),-入力!$C$24),IF(入力!$C$25=2,ROUNDUP(IF(入力!$C$21=1,ユーザー別卸価格!L861/(100-入力!$C$22)%,ユーザー別卸価格!L861+入力!$C$23),-入力!$C$24),ROUND(IF(入力!$C$21=1,ユーザー別卸価格!L861/(100-入力!$C$22)%,ユーザー別卸価格!L861+入力!$C$23),-入力!$C$24))),ユーザー別卸価格!L861))</f>
        <v>69600</v>
      </c>
      <c r="M861" s="761"/>
      <c r="N861" s="761"/>
      <c r="O861" s="762"/>
      <c r="P861" s="757" t="s">
        <v>534</v>
      </c>
      <c r="Q861" s="758"/>
      <c r="R861" s="758"/>
      <c r="S861" s="758"/>
      <c r="T861" s="758"/>
      <c r="U861" s="758"/>
      <c r="V861" s="759"/>
      <c r="W861" s="265"/>
      <c r="X861" s="4"/>
    </row>
    <row r="862" spans="2:24" ht="24" customHeight="1">
      <c r="B862" s="732"/>
      <c r="C862" s="774"/>
      <c r="D862" s="763" t="s">
        <v>1652</v>
      </c>
      <c r="E862" s="764"/>
      <c r="F862" s="764"/>
      <c r="G862" s="765"/>
      <c r="H862" s="766" t="s">
        <v>2130</v>
      </c>
      <c r="I862" s="767"/>
      <c r="J862" s="767"/>
      <c r="K862" s="768"/>
      <c r="L862" s="769">
        <f>IF(ユーザー別卸価格!L862="","", IF(ISNUMBER(ユーザー別卸価格!L862),IF(入力!$C$25=1,ROUNDDOWN(IF(入力!$C$21=1,ユーザー別卸価格!L862/(100-入力!$C$22)%,ユーザー別卸価格!L862+入力!$C$23),-入力!$C$24),IF(入力!$C$25=2,ROUNDUP(IF(入力!$C$21=1,ユーザー別卸価格!L862/(100-入力!$C$22)%,ユーザー別卸価格!L862+入力!$C$23),-入力!$C$24),ROUND(IF(入力!$C$21=1,ユーザー別卸価格!L862/(100-入力!$C$22)%,ユーザー別卸価格!L862+入力!$C$23),-入力!$C$24))),ユーザー別卸価格!L862))</f>
        <v>69600</v>
      </c>
      <c r="M862" s="770"/>
      <c r="N862" s="770"/>
      <c r="O862" s="771"/>
      <c r="P862" s="766" t="s">
        <v>535</v>
      </c>
      <c r="Q862" s="767"/>
      <c r="R862" s="767"/>
      <c r="S862" s="767"/>
      <c r="T862" s="767"/>
      <c r="U862" s="767"/>
      <c r="V862" s="768"/>
      <c r="W862" s="265"/>
      <c r="X862" s="4"/>
    </row>
    <row r="863" spans="2:24" ht="24" customHeight="1">
      <c r="B863" s="732"/>
      <c r="C863" s="773">
        <v>40</v>
      </c>
      <c r="D863" s="713" t="s">
        <v>1516</v>
      </c>
      <c r="E863" s="714"/>
      <c r="F863" s="714"/>
      <c r="G863" s="715"/>
      <c r="H863" s="716" t="s">
        <v>1141</v>
      </c>
      <c r="I863" s="717"/>
      <c r="J863" s="717"/>
      <c r="K863" s="718"/>
      <c r="L863" s="719">
        <f>IF(ユーザー別卸価格!L863="","", IF(ISNUMBER(ユーザー別卸価格!L863),IF(入力!$C$25=1,ROUNDDOWN(IF(入力!$C$21=1,ユーザー別卸価格!L863/(100-入力!$C$22)%,ユーザー別卸価格!L863+入力!$C$23),-入力!$C$24),IF(入力!$C$25=2,ROUNDUP(IF(入力!$C$21=1,ユーザー別卸価格!L863/(100-入力!$C$22)%,ユーザー別卸価格!L863+入力!$C$23),-入力!$C$24),ROUND(IF(入力!$C$21=1,ユーザー別卸価格!L863/(100-入力!$C$22)%,ユーザー別卸価格!L863+入力!$C$23),-入力!$C$24))),ユーザー別卸価格!L863))</f>
        <v>57200</v>
      </c>
      <c r="M863" s="720"/>
      <c r="N863" s="720"/>
      <c r="O863" s="721"/>
      <c r="P863" s="716" t="s">
        <v>264</v>
      </c>
      <c r="Q863" s="717"/>
      <c r="R863" s="717"/>
      <c r="S863" s="717"/>
      <c r="T863" s="717"/>
      <c r="U863" s="717"/>
      <c r="V863" s="718"/>
      <c r="W863" s="265"/>
      <c r="X863" s="4"/>
    </row>
    <row r="864" spans="2:24" ht="24" customHeight="1">
      <c r="B864" s="732"/>
      <c r="C864" s="752"/>
      <c r="D864" s="754" t="s">
        <v>1196</v>
      </c>
      <c r="E864" s="755"/>
      <c r="F864" s="755"/>
      <c r="G864" s="756"/>
      <c r="H864" s="757" t="s">
        <v>1033</v>
      </c>
      <c r="I864" s="758"/>
      <c r="J864" s="758"/>
      <c r="K864" s="759"/>
      <c r="L864" s="760">
        <f>IF(ユーザー別卸価格!L864="","", IF(ISNUMBER(ユーザー別卸価格!L864),IF(入力!$C$25=1,ROUNDDOWN(IF(入力!$C$21=1,ユーザー別卸価格!L864/(100-入力!$C$22)%,ユーザー別卸価格!L864+入力!$C$23),-入力!$C$24),IF(入力!$C$25=2,ROUNDUP(IF(入力!$C$21=1,ユーザー別卸価格!L864/(100-入力!$C$22)%,ユーザー別卸価格!L864+入力!$C$23),-入力!$C$24),ROUND(IF(入力!$C$21=1,ユーザー別卸価格!L864/(100-入力!$C$22)%,ユーザー別卸価格!L864+入力!$C$23),-入力!$C$24))),ユーザー別卸価格!L864))</f>
        <v>57200</v>
      </c>
      <c r="M864" s="761"/>
      <c r="N864" s="761"/>
      <c r="O864" s="762"/>
      <c r="P864" s="757" t="s">
        <v>387</v>
      </c>
      <c r="Q864" s="758"/>
      <c r="R864" s="758"/>
      <c r="S864" s="758"/>
      <c r="T864" s="758"/>
      <c r="U864" s="758"/>
      <c r="V864" s="759"/>
      <c r="W864" s="265"/>
      <c r="X864" s="4"/>
    </row>
    <row r="865" spans="2:27" ht="24" customHeight="1">
      <c r="B865" s="732"/>
      <c r="C865" s="752"/>
      <c r="D865" s="775" t="s">
        <v>1177</v>
      </c>
      <c r="E865" s="776"/>
      <c r="F865" s="776"/>
      <c r="G865" s="777"/>
      <c r="H865" s="787" t="s">
        <v>2130</v>
      </c>
      <c r="I865" s="788"/>
      <c r="J865" s="788"/>
      <c r="K865" s="789"/>
      <c r="L865" s="790">
        <f>IF(ユーザー別卸価格!L865="","", IF(ISNUMBER(ユーザー別卸価格!L865),IF(入力!$C$25=1,ROUNDDOWN(IF(入力!$C$21=1,ユーザー別卸価格!L865/(100-入力!$C$22)%,ユーザー別卸価格!L865+入力!$C$23),-入力!$C$24),IF(入力!$C$25=2,ROUNDUP(IF(入力!$C$21=1,ユーザー別卸価格!L865/(100-入力!$C$22)%,ユーザー別卸価格!L865+入力!$C$23),-入力!$C$24),ROUND(IF(入力!$C$21=1,ユーザー別卸価格!L865/(100-入力!$C$22)%,ユーザー別卸価格!L865+入力!$C$23),-入力!$C$24))),ユーザー別卸価格!L865))</f>
        <v>60800</v>
      </c>
      <c r="M865" s="791"/>
      <c r="N865" s="791"/>
      <c r="O865" s="792"/>
      <c r="P865" s="787" t="s">
        <v>535</v>
      </c>
      <c r="Q865" s="788"/>
      <c r="R865" s="788"/>
      <c r="S865" s="788"/>
      <c r="T865" s="788"/>
      <c r="U865" s="788"/>
      <c r="V865" s="789"/>
      <c r="W865" s="265"/>
      <c r="X865" s="4"/>
    </row>
    <row r="866" spans="2:27" ht="24" customHeight="1">
      <c r="B866" s="732"/>
      <c r="C866" s="379">
        <v>45</v>
      </c>
      <c r="D866" s="743" t="s">
        <v>866</v>
      </c>
      <c r="E866" s="744"/>
      <c r="F866" s="744"/>
      <c r="G866" s="745"/>
      <c r="H866" s="746" t="s">
        <v>1142</v>
      </c>
      <c r="I866" s="747"/>
      <c r="J866" s="747"/>
      <c r="K866" s="748"/>
      <c r="L866" s="749">
        <f>IF(ユーザー別卸価格!L866="","", IF(ISNUMBER(ユーザー別卸価格!L866),IF(入力!$C$25=1,ROUNDDOWN(IF(入力!$C$21=1,ユーザー別卸価格!L866/(100-入力!$C$22)%,ユーザー別卸価格!L866+入力!$C$23),-入力!$C$24),IF(入力!$C$25=2,ROUNDUP(IF(入力!$C$21=1,ユーザー別卸価格!L866/(100-入力!$C$22)%,ユーザー別卸価格!L866+入力!$C$23),-入力!$C$24),ROUND(IF(入力!$C$21=1,ユーザー別卸価格!L866/(100-入力!$C$22)%,ユーザー別卸価格!L866+入力!$C$23),-入力!$C$24))),ユーザー別卸価格!L866))</f>
        <v>55400</v>
      </c>
      <c r="M866" s="750"/>
      <c r="N866" s="750"/>
      <c r="O866" s="751"/>
      <c r="P866" s="746" t="s">
        <v>388</v>
      </c>
      <c r="Q866" s="747"/>
      <c r="R866" s="747"/>
      <c r="S866" s="747"/>
      <c r="T866" s="747"/>
      <c r="U866" s="747"/>
      <c r="V866" s="748"/>
      <c r="W866" s="265"/>
      <c r="X866" s="4"/>
    </row>
    <row r="867" spans="2:27" ht="24" customHeight="1" thickBot="1">
      <c r="B867" s="732"/>
      <c r="C867" s="290">
        <v>50</v>
      </c>
      <c r="D867" s="796" t="s">
        <v>2127</v>
      </c>
      <c r="E867" s="797"/>
      <c r="F867" s="797"/>
      <c r="G867" s="798"/>
      <c r="H867" s="778" t="s">
        <v>1032</v>
      </c>
      <c r="I867" s="779"/>
      <c r="J867" s="779"/>
      <c r="K867" s="780"/>
      <c r="L867" s="793">
        <f>IF(ユーザー別卸価格!L867="","", IF(ISNUMBER(ユーザー別卸価格!L867),IF(入力!$C$25=1,ROUNDDOWN(IF(入力!$C$21=1,ユーザー別卸価格!L867/(100-入力!$C$22)%,ユーザー別卸価格!L867+入力!$C$23),-入力!$C$24),IF(入力!$C$25=2,ROUNDUP(IF(入力!$C$21=1,ユーザー別卸価格!L867/(100-入力!$C$22)%,ユーザー別卸価格!L867+入力!$C$23),-入力!$C$24),ROUND(IF(入力!$C$21=1,ユーザー別卸価格!L867/(100-入力!$C$22)%,ユーザー別卸価格!L867+入力!$C$23),-入力!$C$24))),ユーザー別卸価格!L867))</f>
        <v>49200</v>
      </c>
      <c r="M867" s="794"/>
      <c r="N867" s="794"/>
      <c r="O867" s="795"/>
      <c r="P867" s="778" t="s">
        <v>278</v>
      </c>
      <c r="Q867" s="779"/>
      <c r="R867" s="779"/>
      <c r="S867" s="779"/>
      <c r="T867" s="779"/>
      <c r="U867" s="779"/>
      <c r="V867" s="780"/>
      <c r="W867" s="265"/>
      <c r="X867" s="4"/>
    </row>
    <row r="868" spans="2:27" ht="24" customHeight="1">
      <c r="B868" s="731">
        <v>18</v>
      </c>
      <c r="C868" s="772">
        <v>40</v>
      </c>
      <c r="D868" s="713" t="s">
        <v>1176</v>
      </c>
      <c r="E868" s="714"/>
      <c r="F868" s="714"/>
      <c r="G868" s="715"/>
      <c r="H868" s="716" t="s">
        <v>1143</v>
      </c>
      <c r="I868" s="717"/>
      <c r="J868" s="717"/>
      <c r="K868" s="718"/>
      <c r="L868" s="719">
        <f>IF(ユーザー別卸価格!L868="","", IF(ISNUMBER(ユーザー別卸価格!L868),IF(入力!$C$25=1,ROUNDDOWN(IF(入力!$C$21=1,ユーザー別卸価格!L868/(100-入力!$C$22)%,ユーザー別卸価格!L868+入力!$C$23),-入力!$C$24),IF(入力!$C$25=2,ROUNDUP(IF(入力!$C$21=1,ユーザー別卸価格!L868/(100-入力!$C$22)%,ユーザー別卸価格!L868+入力!$C$23),-入力!$C$24),ROUND(IF(入力!$C$21=1,ユーザー別卸価格!L868/(100-入力!$C$22)%,ユーザー別卸価格!L868+入力!$C$23),-入力!$C$24))),ユーザー別卸価格!L868))</f>
        <v>51100</v>
      </c>
      <c r="M868" s="720"/>
      <c r="N868" s="720"/>
      <c r="O868" s="721"/>
      <c r="P868" s="716" t="s">
        <v>269</v>
      </c>
      <c r="Q868" s="717"/>
      <c r="R868" s="717"/>
      <c r="S868" s="717"/>
      <c r="T868" s="717"/>
      <c r="U868" s="717"/>
      <c r="V868" s="718"/>
      <c r="W868" s="265"/>
      <c r="X868" s="4"/>
    </row>
    <row r="869" spans="2:27" ht="24" customHeight="1" thickBot="1">
      <c r="B869" s="733"/>
      <c r="C869" s="753"/>
      <c r="D869" s="722" t="s">
        <v>2128</v>
      </c>
      <c r="E869" s="723"/>
      <c r="F869" s="723"/>
      <c r="G869" s="724"/>
      <c r="H869" s="725" t="s">
        <v>151</v>
      </c>
      <c r="I869" s="726"/>
      <c r="J869" s="726"/>
      <c r="K869" s="727"/>
      <c r="L869" s="728">
        <f>IF(ユーザー別卸価格!L869="","", IF(ISNUMBER(ユーザー別卸価格!L869),IF(入力!$C$25=1,ROUNDDOWN(IF(入力!$C$21=1,ユーザー別卸価格!L869/(100-入力!$C$22)%,ユーザー別卸価格!L869+入力!$C$23),-入力!$C$24),IF(入力!$C$25=2,ROUNDUP(IF(入力!$C$21=1,ユーザー別卸価格!L869/(100-入力!$C$22)%,ユーザー別卸価格!L869+入力!$C$23),-入力!$C$24),ROUND(IF(入力!$C$21=1,ユーザー別卸価格!L869/(100-入力!$C$22)%,ユーザー別卸価格!L869+入力!$C$23),-入力!$C$24))),ユーザー別卸価格!L869))</f>
        <v>50200</v>
      </c>
      <c r="M869" s="729"/>
      <c r="N869" s="729"/>
      <c r="O869" s="730"/>
      <c r="P869" s="725" t="s">
        <v>263</v>
      </c>
      <c r="Q869" s="726"/>
      <c r="R869" s="726"/>
      <c r="S869" s="726"/>
      <c r="T869" s="726"/>
      <c r="U869" s="726"/>
      <c r="V869" s="727"/>
      <c r="W869" s="265"/>
      <c r="X869" s="4"/>
    </row>
    <row r="870" spans="2:27" ht="94.5" customHeight="1">
      <c r="B870" s="545" t="s">
        <v>2132</v>
      </c>
      <c r="C870" s="545"/>
      <c r="D870" s="545"/>
      <c r="E870" s="545"/>
      <c r="F870" s="545"/>
      <c r="G870" s="545"/>
      <c r="H870" s="545"/>
      <c r="I870" s="545"/>
      <c r="J870" s="545"/>
      <c r="K870" s="545"/>
      <c r="L870" s="545"/>
      <c r="M870" s="545"/>
      <c r="N870" s="545"/>
      <c r="O870" s="545"/>
      <c r="P870" s="545"/>
      <c r="Q870" s="545"/>
      <c r="R870" s="545"/>
      <c r="S870" s="545"/>
      <c r="T870" s="545"/>
      <c r="U870" s="545"/>
      <c r="V870" s="545"/>
      <c r="W870" s="122"/>
      <c r="X870" s="122"/>
    </row>
    <row r="871" spans="2:27" ht="13.5" customHeight="1">
      <c r="B871" s="39"/>
    </row>
    <row r="872" spans="2:27" ht="14.25" customHeight="1" thickBot="1">
      <c r="B872" s="39"/>
    </row>
    <row r="873" spans="2:27" ht="25.5" customHeight="1" thickTop="1" thickBot="1">
      <c r="B873" s="518" t="s">
        <v>532</v>
      </c>
      <c r="C873" s="519"/>
      <c r="D873" s="519"/>
      <c r="E873" s="519"/>
      <c r="F873" s="519"/>
      <c r="G873" s="519"/>
      <c r="H873" s="519"/>
      <c r="I873" s="519"/>
      <c r="J873" s="519"/>
      <c r="K873" s="519"/>
      <c r="L873" s="519"/>
      <c r="M873" s="519"/>
      <c r="N873" s="519"/>
      <c r="O873" s="519"/>
      <c r="P873" s="519"/>
      <c r="Q873" s="519"/>
      <c r="R873" s="519"/>
      <c r="S873" s="519"/>
      <c r="T873" s="519"/>
      <c r="U873" s="519"/>
      <c r="V873" s="519"/>
      <c r="W873" s="519"/>
      <c r="X873" s="519"/>
      <c r="Y873" s="519"/>
      <c r="Z873" s="519"/>
      <c r="AA873" s="520"/>
    </row>
    <row r="874" spans="2:27" ht="14.25" customHeight="1" thickTop="1">
      <c r="B874" s="24"/>
      <c r="C874" s="24"/>
      <c r="D874" s="24"/>
      <c r="E874" s="24"/>
      <c r="F874" s="82"/>
      <c r="G874" s="24"/>
      <c r="H874" s="82"/>
      <c r="I874" s="24"/>
      <c r="J874" s="82"/>
      <c r="K874" s="24"/>
      <c r="L874" s="82"/>
      <c r="M874" s="24"/>
      <c r="N874" s="82"/>
      <c r="O874" s="24"/>
      <c r="P874" s="82"/>
      <c r="Q874" s="24"/>
      <c r="R874" s="82"/>
      <c r="S874" s="24"/>
      <c r="T874" s="82"/>
      <c r="U874" s="24"/>
      <c r="V874" s="82"/>
      <c r="W874" s="24"/>
      <c r="X874" s="82"/>
      <c r="Y874" s="24"/>
    </row>
    <row r="875" spans="2:27" s="239" customFormat="1" ht="20.100000000000001" customHeight="1" thickBot="1">
      <c r="B875" s="238" t="s">
        <v>1381</v>
      </c>
      <c r="F875" s="240"/>
      <c r="H875" s="240"/>
      <c r="J875" s="240"/>
      <c r="L875" s="240"/>
      <c r="N875" s="240"/>
      <c r="P875" s="240"/>
      <c r="R875" s="240"/>
      <c r="T875" s="240"/>
      <c r="V875" s="240"/>
      <c r="X875" s="240"/>
    </row>
    <row r="876" spans="2:27" ht="20.100000000000001" customHeight="1" thickBot="1">
      <c r="B876" s="531" t="s">
        <v>536</v>
      </c>
      <c r="C876" s="532"/>
      <c r="D876" s="532"/>
      <c r="E876" s="532"/>
      <c r="F876" s="532"/>
      <c r="G876" s="532"/>
      <c r="H876" s="532"/>
      <c r="I876" s="532"/>
      <c r="J876" s="532"/>
      <c r="K876" s="532"/>
      <c r="L876" s="532"/>
      <c r="M876" s="532"/>
      <c r="N876" s="532"/>
      <c r="O876" s="532"/>
      <c r="P876" s="532"/>
      <c r="Q876" s="532"/>
      <c r="R876" s="532"/>
      <c r="S876" s="532"/>
      <c r="T876" s="532"/>
      <c r="U876" s="532"/>
      <c r="V876" s="533"/>
      <c r="X876" s="4"/>
    </row>
    <row r="877" spans="2:27" ht="15" customHeight="1" thickBot="1">
      <c r="B877" s="709" t="s">
        <v>42</v>
      </c>
      <c r="C877" s="710" t="s">
        <v>0</v>
      </c>
      <c r="D877" s="710" t="s">
        <v>524</v>
      </c>
      <c r="E877" s="710"/>
      <c r="F877" s="710"/>
      <c r="G877" s="710"/>
      <c r="H877" s="710" t="s">
        <v>491</v>
      </c>
      <c r="I877" s="710"/>
      <c r="J877" s="710"/>
      <c r="K877" s="710"/>
      <c r="L877" s="710"/>
      <c r="M877" s="710"/>
      <c r="N877" s="710"/>
      <c r="O877" s="710"/>
      <c r="P877" s="710" t="s">
        <v>43</v>
      </c>
      <c r="Q877" s="710"/>
      <c r="R877" s="710"/>
      <c r="S877" s="710"/>
      <c r="T877" s="710"/>
      <c r="U877" s="710"/>
      <c r="V877" s="710"/>
      <c r="X877" s="4"/>
    </row>
    <row r="878" spans="2:27" ht="15" customHeight="1" thickBot="1">
      <c r="B878" s="709"/>
      <c r="C878" s="710"/>
      <c r="D878" s="710"/>
      <c r="E878" s="710"/>
      <c r="F878" s="710"/>
      <c r="G878" s="710"/>
      <c r="H878" s="710"/>
      <c r="I878" s="710"/>
      <c r="J878" s="710"/>
      <c r="K878" s="710"/>
      <c r="L878" s="710"/>
      <c r="M878" s="710"/>
      <c r="N878" s="710"/>
      <c r="O878" s="710"/>
      <c r="P878" s="710"/>
      <c r="Q878" s="710"/>
      <c r="R878" s="710"/>
      <c r="S878" s="710"/>
      <c r="T878" s="710"/>
      <c r="U878" s="710"/>
      <c r="V878" s="710"/>
      <c r="X878" s="4"/>
    </row>
    <row r="879" spans="2:27" ht="23.1" customHeight="1">
      <c r="B879" s="731">
        <v>18</v>
      </c>
      <c r="C879" s="524">
        <v>45</v>
      </c>
      <c r="D879" s="800" t="s">
        <v>702</v>
      </c>
      <c r="E879" s="801"/>
      <c r="F879" s="801"/>
      <c r="G879" s="802"/>
      <c r="H879" s="800" t="s">
        <v>1141</v>
      </c>
      <c r="I879" s="801"/>
      <c r="J879" s="801"/>
      <c r="K879" s="802"/>
      <c r="L879" s="803">
        <f>IF(ユーザー別卸価格!L879="","", IF(ISNUMBER(ユーザー別卸価格!L879),IF(入力!$C$25=1,ROUNDDOWN(IF(入力!$C$21=1,ユーザー別卸価格!L879/(100-入力!$C$22)%,ユーザー別卸価格!L879+入力!$C$23),-入力!$C$24),IF(入力!$C$25=2,ROUNDUP(IF(入力!$C$21=1,ユーザー別卸価格!L879/(100-入力!$C$22)%,ユーザー別卸価格!L879+入力!$C$23),-入力!$C$24),ROUND(IF(入力!$C$21=1,ユーザー別卸価格!L879/(100-入力!$C$22)%,ユーザー別卸価格!L879+入力!$C$23),-入力!$C$24))),ユーザー別卸価格!L879))</f>
        <v>45100</v>
      </c>
      <c r="M879" s="804"/>
      <c r="N879" s="804"/>
      <c r="O879" s="805"/>
      <c r="P879" s="800" t="s">
        <v>264</v>
      </c>
      <c r="Q879" s="801"/>
      <c r="R879" s="801"/>
      <c r="S879" s="801"/>
      <c r="T879" s="801"/>
      <c r="U879" s="801"/>
      <c r="V879" s="802"/>
      <c r="W879" s="265"/>
      <c r="X879" s="4"/>
    </row>
    <row r="880" spans="2:27" ht="23.1" customHeight="1">
      <c r="B880" s="732"/>
      <c r="C880" s="799"/>
      <c r="D880" s="766" t="s">
        <v>703</v>
      </c>
      <c r="E880" s="767"/>
      <c r="F880" s="767"/>
      <c r="G880" s="768"/>
      <c r="H880" s="766" t="s">
        <v>1140</v>
      </c>
      <c r="I880" s="767"/>
      <c r="J880" s="767"/>
      <c r="K880" s="768"/>
      <c r="L880" s="769">
        <f>IF(ユーザー別卸価格!L880="","", IF(ISNUMBER(ユーザー別卸価格!L880),IF(入力!$C$25=1,ROUNDDOWN(IF(入力!$C$21=1,ユーザー別卸価格!L880/(100-入力!$C$22)%,ユーザー別卸価格!L880+入力!$C$23),-入力!$C$24),IF(入力!$C$25=2,ROUNDUP(IF(入力!$C$21=1,ユーザー別卸価格!L880/(100-入力!$C$22)%,ユーザー別卸価格!L880+入力!$C$23),-入力!$C$24),ROUND(IF(入力!$C$21=1,ユーザー別卸価格!L880/(100-入力!$C$22)%,ユーザー別卸価格!L880+入力!$C$23),-入力!$C$24))),ユーザー別卸価格!L880))</f>
        <v>57800</v>
      </c>
      <c r="M880" s="770"/>
      <c r="N880" s="770"/>
      <c r="O880" s="771"/>
      <c r="P880" s="766" t="s">
        <v>266</v>
      </c>
      <c r="Q880" s="767"/>
      <c r="R880" s="767"/>
      <c r="S880" s="767"/>
      <c r="T880" s="767"/>
      <c r="U880" s="767"/>
      <c r="V880" s="768"/>
      <c r="W880" s="265"/>
      <c r="X880" s="4"/>
    </row>
    <row r="881" spans="2:24" ht="23.1" customHeight="1">
      <c r="B881" s="732"/>
      <c r="C881" s="809">
        <v>50</v>
      </c>
      <c r="D881" s="810" t="s">
        <v>867</v>
      </c>
      <c r="E881" s="811"/>
      <c r="F881" s="811"/>
      <c r="G881" s="812"/>
      <c r="H881" s="787" t="s">
        <v>1042</v>
      </c>
      <c r="I881" s="788"/>
      <c r="J881" s="788"/>
      <c r="K881" s="789"/>
      <c r="L881" s="813">
        <f>IF(ユーザー別卸価格!L881="","", IF(ISNUMBER(ユーザー別卸価格!L881),IF(入力!$E$25=1,ROUNDDOWN(IF(入力!$E$21=1,ユーザー別卸価格!L881/(100-入力!$E$22)%,ユーザー別卸価格!L881+入力!$E$23),-入力!$E$24),IF(入力!$E$25=2,ROUNDUP(IF(入力!$E$21=1,ユーザー別卸価格!L881/(100-入力!$E$22)%,ユーザー別卸価格!L881+入力!$E$23),-入力!$E$24),ROUND(IF(入力!$E$21=1,ユーザー別卸価格!L881/(100-入力!$E$22)%,ユーザー別卸価格!L881+入力!$E$23),-入力!$E$24))),ユーザー別卸価格!L881))</f>
        <v>32800</v>
      </c>
      <c r="M881" s="814" t="str">
        <f>IF(ユーザー別卸価格!M881="","", IF(ISNUMBER(ユーザー別卸価格!M881),IF(入力!$E$25=1,ROUNDDOWN(IF(入力!$E$21=1,ユーザー別卸価格!M881/(100-入力!$E$22)%,ユーザー別卸価格!M881+入力!$E$23),-入力!$E$24),IF(入力!$E$25=2,ROUNDUP(IF(入力!$E$21=1,ユーザー別卸価格!M881/(100-入力!$E$22)%,ユーザー別卸価格!M881+入力!$E$23),-入力!$E$24),ROUND(IF(入力!$E$21=1,ユーザー別卸価格!M881/(100-入力!$E$22)%,ユーザー別卸価格!M881+入力!$E$23),-入力!$E$24))),ユーザー別卸価格!M881))</f>
        <v/>
      </c>
      <c r="N881" s="814" t="str">
        <f>IF(ユーザー別卸価格!N881="","", IF(ISNUMBER(ユーザー別卸価格!N881),IF(入力!$E$25=1,ROUNDDOWN(IF(入力!$E$21=1,ユーザー別卸価格!N881/(100-入力!$E$22)%,ユーザー別卸価格!N881+入力!$E$23),-入力!$E$24),IF(入力!$E$25=2,ROUNDUP(IF(入力!$E$21=1,ユーザー別卸価格!N881/(100-入力!$E$22)%,ユーザー別卸価格!N881+入力!$E$23),-入力!$E$24),ROUND(IF(入力!$E$21=1,ユーザー別卸価格!N881/(100-入力!$E$22)%,ユーザー別卸価格!N881+入力!$E$23),-入力!$E$24))),ユーザー別卸価格!N881))</f>
        <v/>
      </c>
      <c r="O881" s="815" t="str">
        <f>IF(ユーザー別卸価格!O881="","", IF(ISNUMBER(ユーザー別卸価格!O881),IF(入力!$E$25=1,ROUNDDOWN(IF(入力!$E$21=1,ユーザー別卸価格!O881/(100-入力!$E$22)%,ユーザー別卸価格!O881+入力!$E$23),-入力!$E$24),IF(入力!$E$25=2,ROUNDUP(IF(入力!$E$21=1,ユーザー別卸価格!O881/(100-入力!$E$22)%,ユーザー別卸価格!O881+入力!$E$23),-入力!$E$24),ROUND(IF(入力!$E$21=1,ユーザー別卸価格!O881/(100-入力!$E$22)%,ユーザー別卸価格!O881+入力!$E$23),-入力!$E$24))),ユーザー別卸価格!O881))</f>
        <v/>
      </c>
      <c r="P881" s="810" t="s">
        <v>871</v>
      </c>
      <c r="Q881" s="811"/>
      <c r="R881" s="811"/>
      <c r="S881" s="811"/>
      <c r="T881" s="811"/>
      <c r="U881" s="811"/>
      <c r="V881" s="812"/>
      <c r="W881" s="265"/>
      <c r="X881" s="4"/>
    </row>
    <row r="882" spans="2:24" ht="23.1" customHeight="1">
      <c r="B882" s="732"/>
      <c r="C882" s="525"/>
      <c r="D882" s="757" t="s">
        <v>868</v>
      </c>
      <c r="E882" s="758"/>
      <c r="F882" s="758"/>
      <c r="G882" s="759"/>
      <c r="H882" s="757" t="s">
        <v>1144</v>
      </c>
      <c r="I882" s="758"/>
      <c r="J882" s="758"/>
      <c r="K882" s="759"/>
      <c r="L882" s="760">
        <f>IF(ユーザー別卸価格!L882="","", IF(ISNUMBER(ユーザー別卸価格!L882),IF(入力!$C$25=1,ROUNDDOWN(IF(入力!$C$21=1,ユーザー別卸価格!L882/(100-入力!$C$22)%,ユーザー別卸価格!L882+入力!$C$23),-入力!$C$24),IF(入力!$C$25=2,ROUNDUP(IF(入力!$C$21=1,ユーザー別卸価格!L882/(100-入力!$C$22)%,ユーザー別卸価格!L882+入力!$C$23),-入力!$C$24),ROUND(IF(入力!$C$21=1,ユーザー別卸価格!L882/(100-入力!$C$22)%,ユーザー別卸価格!L882+入力!$C$23),-入力!$C$24))),ユーザー別卸価格!L882))</f>
        <v>46300</v>
      </c>
      <c r="M882" s="761"/>
      <c r="N882" s="761"/>
      <c r="O882" s="762"/>
      <c r="P882" s="757" t="s">
        <v>537</v>
      </c>
      <c r="Q882" s="758"/>
      <c r="R882" s="758"/>
      <c r="S882" s="758"/>
      <c r="T882" s="758"/>
      <c r="U882" s="758"/>
      <c r="V882" s="759"/>
      <c r="W882" s="265"/>
      <c r="X882" s="4"/>
    </row>
    <row r="883" spans="2:24" ht="23.1" customHeight="1">
      <c r="B883" s="732"/>
      <c r="C883" s="525"/>
      <c r="D883" s="757" t="s">
        <v>869</v>
      </c>
      <c r="E883" s="758"/>
      <c r="F883" s="758"/>
      <c r="G883" s="759"/>
      <c r="H883" s="757" t="s">
        <v>180</v>
      </c>
      <c r="I883" s="758"/>
      <c r="J883" s="758"/>
      <c r="K883" s="759"/>
      <c r="L883" s="760">
        <f>IF(ユーザー別卸価格!L883="","", IF(ISNUMBER(ユーザー別卸価格!L883),IF(入力!$C$25=1,ROUNDDOWN(IF(入力!$C$21=1,ユーザー別卸価格!L883/(100-入力!$C$22)%,ユーザー別卸価格!L883+入力!$C$23),-入力!$C$24),IF(入力!$C$25=2,ROUNDUP(IF(入力!$C$21=1,ユーザー別卸価格!L883/(100-入力!$C$22)%,ユーザー別卸価格!L883+入力!$C$23),-入力!$C$24),ROUND(IF(入力!$C$21=1,ユーザー別卸価格!L883/(100-入力!$C$22)%,ユーザー別卸価格!L883+入力!$C$23),-入力!$C$24))),ユーザー別卸価格!L883))</f>
        <v>49700</v>
      </c>
      <c r="M883" s="761"/>
      <c r="N883" s="761"/>
      <c r="O883" s="762"/>
      <c r="P883" s="757" t="s">
        <v>267</v>
      </c>
      <c r="Q883" s="758"/>
      <c r="R883" s="758"/>
      <c r="S883" s="758"/>
      <c r="T883" s="758"/>
      <c r="U883" s="758"/>
      <c r="V883" s="759"/>
      <c r="W883" s="265"/>
      <c r="X883" s="4"/>
    </row>
    <row r="884" spans="2:24" ht="23.1" customHeight="1">
      <c r="B884" s="732"/>
      <c r="C884" s="799"/>
      <c r="D884" s="766" t="s">
        <v>870</v>
      </c>
      <c r="E884" s="767"/>
      <c r="F884" s="767"/>
      <c r="G884" s="768"/>
      <c r="H884" s="766" t="s">
        <v>180</v>
      </c>
      <c r="I884" s="767"/>
      <c r="J884" s="767"/>
      <c r="K884" s="768"/>
      <c r="L884" s="769">
        <f>IF(ユーザー別卸価格!L884="","", IF(ISNUMBER(ユーザー別卸価格!L884),IF(入力!$C$25=1,ROUNDDOWN(IF(入力!$C$21=1,ユーザー別卸価格!L884/(100-入力!$C$22)%,ユーザー別卸価格!L884+入力!$C$23),-入力!$C$24),IF(入力!$C$25=2,ROUNDUP(IF(入力!$C$21=1,ユーザー別卸価格!L884/(100-入力!$C$22)%,ユーザー別卸価格!L884+入力!$C$23),-入力!$C$24),ROUND(IF(入力!$C$21=1,ユーザー別卸価格!L884/(100-入力!$C$22)%,ユーザー別卸価格!L884+入力!$C$23),-入力!$C$24))),ユーザー別卸価格!L884))</f>
        <v>49700</v>
      </c>
      <c r="M884" s="770"/>
      <c r="N884" s="770"/>
      <c r="O884" s="771"/>
      <c r="P884" s="766" t="s">
        <v>268</v>
      </c>
      <c r="Q884" s="767"/>
      <c r="R884" s="767"/>
      <c r="S884" s="767"/>
      <c r="T884" s="767"/>
      <c r="U884" s="767"/>
      <c r="V884" s="768"/>
      <c r="W884" s="265"/>
      <c r="X884" s="4"/>
    </row>
    <row r="885" spans="2:24" ht="23.1" customHeight="1" thickBot="1">
      <c r="B885" s="733"/>
      <c r="C885" s="409">
        <v>60</v>
      </c>
      <c r="D885" s="781" t="s">
        <v>1356</v>
      </c>
      <c r="E885" s="782"/>
      <c r="F885" s="782"/>
      <c r="G885" s="783"/>
      <c r="H885" s="781" t="s">
        <v>1382</v>
      </c>
      <c r="I885" s="782"/>
      <c r="J885" s="782"/>
      <c r="K885" s="783"/>
      <c r="L885" s="784">
        <f>IF(ユーザー別卸価格!L885="","", IF(ISNUMBER(ユーザー別卸価格!L885),IF(入力!$E$25=1,ROUNDDOWN(IF(入力!$E$21=1,ユーザー別卸価格!L885/(100-入力!$E$22)%,ユーザー別卸価格!L885+入力!$E$23),-入力!$E$24),IF(入力!$E$25=2,ROUNDUP(IF(入力!$E$21=1,ユーザー別卸価格!L885/(100-入力!$E$22)%,ユーザー別卸価格!L885+入力!$E$23),-入力!$E$24),ROUND(IF(入力!$E$21=1,ユーザー別卸価格!L885/(100-入力!$E$22)%,ユーザー別卸価格!L885+入力!$E$23),-入力!$E$24))),ユーザー別卸価格!L885))</f>
        <v>50300</v>
      </c>
      <c r="M885" s="785" t="str">
        <f>IF(ユーザー別卸価格!M885="","", IF(ISNUMBER(ユーザー別卸価格!M885),IF(入力!$E$25=1,ROUNDDOWN(IF(入力!$E$21=1,ユーザー別卸価格!M885/(100-入力!$E$22)%,ユーザー別卸価格!M885+入力!$E$23),-入力!$E$24),IF(入力!$E$25=2,ROUNDUP(IF(入力!$E$21=1,ユーザー別卸価格!M885/(100-入力!$E$22)%,ユーザー別卸価格!M885+入力!$E$23),-入力!$E$24),ROUND(IF(入力!$E$21=1,ユーザー別卸価格!M885/(100-入力!$E$22)%,ユーザー別卸価格!M885+入力!$E$23),-入力!$E$24))),ユーザー別卸価格!M885))</f>
        <v/>
      </c>
      <c r="N885" s="785" t="str">
        <f>IF(ユーザー別卸価格!N885="","", IF(ISNUMBER(ユーザー別卸価格!N885),IF(入力!$E$25=1,ROUNDDOWN(IF(入力!$E$21=1,ユーザー別卸価格!N885/(100-入力!$E$22)%,ユーザー別卸価格!N885+入力!$E$23),-入力!$E$24),IF(入力!$E$25=2,ROUNDUP(IF(入力!$E$21=1,ユーザー別卸価格!N885/(100-入力!$E$22)%,ユーザー別卸価格!N885+入力!$E$23),-入力!$E$24),ROUND(IF(入力!$E$21=1,ユーザー別卸価格!N885/(100-入力!$E$22)%,ユーザー別卸価格!N885+入力!$E$23),-入力!$E$24))),ユーザー別卸価格!N885))</f>
        <v/>
      </c>
      <c r="O885" s="786" t="str">
        <f>IF(ユーザー別卸価格!O885="","", IF(ISNUMBER(ユーザー別卸価格!O885),IF(入力!$E$25=1,ROUNDDOWN(IF(入力!$E$21=1,ユーザー別卸価格!O885/(100-入力!$E$22)%,ユーザー別卸価格!O885+入力!$E$23),-入力!$E$24),IF(入力!$E$25=2,ROUNDUP(IF(入力!$E$21=1,ユーザー別卸価格!O885/(100-入力!$E$22)%,ユーザー別卸価格!O885+入力!$E$23),-入力!$E$24),ROUND(IF(入力!$E$21=1,ユーザー別卸価格!O885/(100-入力!$E$22)%,ユーザー別卸価格!O885+入力!$E$23),-入力!$E$24))),ユーザー別卸価格!O885))</f>
        <v/>
      </c>
      <c r="P885" s="781" t="s">
        <v>1355</v>
      </c>
      <c r="Q885" s="782"/>
      <c r="R885" s="782"/>
      <c r="S885" s="782"/>
      <c r="T885" s="782"/>
      <c r="U885" s="782"/>
      <c r="V885" s="783"/>
      <c r="W885" s="265"/>
      <c r="X885" s="4"/>
    </row>
    <row r="886" spans="2:24" ht="23.1" customHeight="1">
      <c r="B886" s="731">
        <v>17</v>
      </c>
      <c r="C886" s="378">
        <v>40</v>
      </c>
      <c r="D886" s="806" t="s">
        <v>1040</v>
      </c>
      <c r="E886" s="807"/>
      <c r="F886" s="807"/>
      <c r="G886" s="808"/>
      <c r="H886" s="806" t="s">
        <v>252</v>
      </c>
      <c r="I886" s="807"/>
      <c r="J886" s="807"/>
      <c r="K886" s="808"/>
      <c r="L886" s="816">
        <f>IF(ユーザー別卸価格!L886="","", IF(ISNUMBER(ユーザー別卸価格!L886),IF(入力!$C$25=1,ROUNDDOWN(IF(入力!$C$21=1,ユーザー別卸価格!L886/(100-入力!$C$22)%,ユーザー別卸価格!L886+入力!$C$23),-入力!$C$24),IF(入力!$C$25=2,ROUNDUP(IF(入力!$C$21=1,ユーザー別卸価格!L886/(100-入力!$C$22)%,ユーザー別卸価格!L886+入力!$C$23),-入力!$C$24),ROUND(IF(入力!$C$21=1,ユーザー別卸価格!L886/(100-入力!$C$22)%,ユーザー別卸価格!L886+入力!$C$23),-入力!$C$24))),ユーザー別卸価格!L886))</f>
        <v>43900</v>
      </c>
      <c r="M886" s="817"/>
      <c r="N886" s="817"/>
      <c r="O886" s="818"/>
      <c r="P886" s="806" t="s">
        <v>273</v>
      </c>
      <c r="Q886" s="807"/>
      <c r="R886" s="807"/>
      <c r="S886" s="807"/>
      <c r="T886" s="807"/>
      <c r="U886" s="807"/>
      <c r="V886" s="808"/>
      <c r="W886" s="265"/>
      <c r="X886" s="4"/>
    </row>
    <row r="887" spans="2:24" ht="23.1" customHeight="1">
      <c r="B887" s="732"/>
      <c r="C887" s="272">
        <v>45</v>
      </c>
      <c r="D887" s="766" t="s">
        <v>704</v>
      </c>
      <c r="E887" s="767"/>
      <c r="F887" s="767"/>
      <c r="G887" s="768"/>
      <c r="H887" s="806" t="s">
        <v>1145</v>
      </c>
      <c r="I887" s="807"/>
      <c r="J887" s="807"/>
      <c r="K887" s="808"/>
      <c r="L887" s="769">
        <f>IF(ユーザー別卸価格!L887="","", IF(ISNUMBER(ユーザー別卸価格!L887),IF(入力!$C$25=1,ROUNDDOWN(IF(入力!$C$21=1,ユーザー別卸価格!L887/(100-入力!$C$22)%,ユーザー別卸価格!L887+入力!$C$23),-入力!$C$24),IF(入力!$C$25=2,ROUNDUP(IF(入力!$C$21=1,ユーザー別卸価格!L887/(100-入力!$C$22)%,ユーザー別卸価格!L887+入力!$C$23),-入力!$C$24),ROUND(IF(入力!$C$21=1,ユーザー別卸価格!L887/(100-入力!$C$22)%,ユーザー別卸価格!L887+入力!$C$23),-入力!$C$24))),ユーザー別卸価格!L887))</f>
        <v>37700</v>
      </c>
      <c r="M887" s="770"/>
      <c r="N887" s="770"/>
      <c r="O887" s="771"/>
      <c r="P887" s="766" t="s">
        <v>269</v>
      </c>
      <c r="Q887" s="767"/>
      <c r="R887" s="767"/>
      <c r="S887" s="767"/>
      <c r="T887" s="767"/>
      <c r="U887" s="767"/>
      <c r="V887" s="768"/>
      <c r="W887" s="265"/>
      <c r="X887" s="4"/>
    </row>
    <row r="888" spans="2:24" ht="23.1" customHeight="1">
      <c r="B888" s="732"/>
      <c r="C888" s="378">
        <v>50</v>
      </c>
      <c r="D888" s="766" t="s">
        <v>705</v>
      </c>
      <c r="E888" s="767"/>
      <c r="F888" s="767"/>
      <c r="G888" s="768"/>
      <c r="H888" s="806" t="s">
        <v>1141</v>
      </c>
      <c r="I888" s="807"/>
      <c r="J888" s="807"/>
      <c r="K888" s="808"/>
      <c r="L888" s="769">
        <f>IF(ユーザー別卸価格!L888="","", IF(ISNUMBER(ユーザー別卸価格!L888),IF(入力!$C$25=1,ROUNDDOWN(IF(入力!$C$21=1,ユーザー別卸価格!L888/(100-入力!$C$22)%,ユーザー別卸価格!L888+入力!$C$23),-入力!$C$24),IF(入力!$C$25=2,ROUNDUP(IF(入力!$C$21=1,ユーザー別卸価格!L888/(100-入力!$C$22)%,ユーザー別卸価格!L888+入力!$C$23),-入力!$C$24),ROUND(IF(入力!$C$21=1,ユーザー別卸価格!L888/(100-入力!$C$22)%,ユーザー別卸価格!L888+入力!$C$23),-入力!$C$24))),ユーザー別卸価格!L888))</f>
        <v>38800</v>
      </c>
      <c r="M888" s="770"/>
      <c r="N888" s="770"/>
      <c r="O888" s="771"/>
      <c r="P888" s="766" t="s">
        <v>264</v>
      </c>
      <c r="Q888" s="767"/>
      <c r="R888" s="767"/>
      <c r="S888" s="767"/>
      <c r="T888" s="767"/>
      <c r="U888" s="767"/>
      <c r="V888" s="768"/>
      <c r="W888" s="265"/>
      <c r="X888" s="4"/>
    </row>
    <row r="889" spans="2:24" ht="23.1" customHeight="1">
      <c r="B889" s="732"/>
      <c r="C889" s="809">
        <v>55</v>
      </c>
      <c r="D889" s="810" t="s">
        <v>706</v>
      </c>
      <c r="E889" s="811"/>
      <c r="F889" s="811"/>
      <c r="G889" s="812"/>
      <c r="H889" s="810" t="s">
        <v>1146</v>
      </c>
      <c r="I889" s="811"/>
      <c r="J889" s="811"/>
      <c r="K889" s="812"/>
      <c r="L889" s="813">
        <f>IF(ユーザー別卸価格!L889="","", IF(ISNUMBER(ユーザー別卸価格!L889),IF(入力!$C$25=1,ROUNDDOWN(IF(入力!$C$21=1,ユーザー別卸価格!L889/(100-入力!$C$22)%,ユーザー別卸価格!L889+入力!$C$23),-入力!$C$24),IF(入力!$C$25=2,ROUNDUP(IF(入力!$C$21=1,ユーザー別卸価格!L889/(100-入力!$C$22)%,ユーザー別卸価格!L889+入力!$C$23),-入力!$C$24),ROUND(IF(入力!$C$21=1,ユーザー別卸価格!L889/(100-入力!$C$22)%,ユーザー別卸価格!L889+入力!$C$23),-入力!$C$24))),ユーザー別卸価格!L889))</f>
        <v>36400</v>
      </c>
      <c r="M889" s="814"/>
      <c r="N889" s="814"/>
      <c r="O889" s="815"/>
      <c r="P889" s="810" t="s">
        <v>264</v>
      </c>
      <c r="Q889" s="811"/>
      <c r="R889" s="811"/>
      <c r="S889" s="811"/>
      <c r="T889" s="811"/>
      <c r="U889" s="811"/>
      <c r="V889" s="812"/>
      <c r="W889" s="265"/>
      <c r="X889" s="4"/>
    </row>
    <row r="890" spans="2:24" ht="23.1" customHeight="1">
      <c r="B890" s="732"/>
      <c r="C890" s="525"/>
      <c r="D890" s="757" t="s">
        <v>737</v>
      </c>
      <c r="E890" s="758"/>
      <c r="F890" s="758"/>
      <c r="G890" s="759"/>
      <c r="H890" s="716" t="s">
        <v>738</v>
      </c>
      <c r="I890" s="717"/>
      <c r="J890" s="717"/>
      <c r="K890" s="718"/>
      <c r="L890" s="760">
        <f>IF(ユーザー別卸価格!L890="","", IF(ISNUMBER(ユーザー別卸価格!L890),IF(入力!$E$25=1,ROUNDDOWN(IF(入力!$E$21=1,ユーザー別卸価格!L890/(100-入力!$E$22)%,ユーザー別卸価格!L890+入力!$E$23),-入力!$E$24),IF(入力!$E$25=2,ROUNDUP(IF(入力!$E$21=1,ユーザー別卸価格!L890/(100-入力!$E$22)%,ユーザー別卸価格!L890+入力!$E$23),-入力!$E$24),ROUND(IF(入力!$E$21=1,ユーザー別卸価格!L890/(100-入力!$E$22)%,ユーザー別卸価格!L890+入力!$E$23),-入力!$E$24))),ユーザー別卸価格!L890))</f>
        <v>22000</v>
      </c>
      <c r="M890" s="761" t="str">
        <f>IF(ユーザー別卸価格!M890="","", IF(ISNUMBER(ユーザー別卸価格!M890),IF(入力!$E$25=1,ROUNDDOWN(IF(入力!$E$21=1,ユーザー別卸価格!M890/(100-入力!$E$22)%,ユーザー別卸価格!M890+入力!$E$23),-入力!$E$24),IF(入力!$E$25=2,ROUNDUP(IF(入力!$E$21=1,ユーザー別卸価格!M890/(100-入力!$E$22)%,ユーザー別卸価格!M890+入力!$E$23),-入力!$E$24),ROUND(IF(入力!$E$21=1,ユーザー別卸価格!M890/(100-入力!$E$22)%,ユーザー別卸価格!M890+入力!$E$23),-入力!$E$24))),ユーザー別卸価格!M890))</f>
        <v/>
      </c>
      <c r="N890" s="761" t="str">
        <f>IF(ユーザー別卸価格!N890="","", IF(ISNUMBER(ユーザー別卸価格!N890),IF(入力!$E$25=1,ROUNDDOWN(IF(入力!$E$21=1,ユーザー別卸価格!N890/(100-入力!$E$22)%,ユーザー別卸価格!N890+入力!$E$23),-入力!$E$24),IF(入力!$E$25=2,ROUNDUP(IF(入力!$E$21=1,ユーザー別卸価格!N890/(100-入力!$E$22)%,ユーザー別卸価格!N890+入力!$E$23),-入力!$E$24),ROUND(IF(入力!$E$21=1,ユーザー別卸価格!N890/(100-入力!$E$22)%,ユーザー別卸価格!N890+入力!$E$23),-入力!$E$24))),ユーザー別卸価格!N890))</f>
        <v/>
      </c>
      <c r="O890" s="762" t="str">
        <f>IF(ユーザー別卸価格!O890="","", IF(ISNUMBER(ユーザー別卸価格!O890),IF(入力!$E$25=1,ROUNDDOWN(IF(入力!$E$21=1,ユーザー別卸価格!O890/(100-入力!$E$22)%,ユーザー別卸価格!O890+入力!$E$23),-入力!$E$24),IF(入力!$E$25=2,ROUNDUP(IF(入力!$E$21=1,ユーザー別卸価格!O890/(100-入力!$E$22)%,ユーザー別卸価格!O890+入力!$E$23),-入力!$E$24),ROUND(IF(入力!$E$21=1,ユーザー別卸価格!O890/(100-入力!$E$22)%,ユーザー別卸価格!O890+入力!$E$23),-入力!$E$24))),ユーザー別卸価格!O890))</f>
        <v/>
      </c>
      <c r="P890" s="757" t="s">
        <v>739</v>
      </c>
      <c r="Q890" s="758"/>
      <c r="R890" s="758"/>
      <c r="S890" s="758"/>
      <c r="T890" s="758"/>
      <c r="U890" s="758"/>
      <c r="V890" s="759"/>
      <c r="W890" s="265"/>
      <c r="X890" s="4"/>
    </row>
    <row r="891" spans="2:24" ht="23.1" customHeight="1">
      <c r="B891" s="732"/>
      <c r="C891" s="525"/>
      <c r="D891" s="757" t="s">
        <v>707</v>
      </c>
      <c r="E891" s="758"/>
      <c r="F891" s="758"/>
      <c r="G891" s="759"/>
      <c r="H891" s="757" t="s">
        <v>1043</v>
      </c>
      <c r="I891" s="758"/>
      <c r="J891" s="758"/>
      <c r="K891" s="759"/>
      <c r="L891" s="760">
        <f>IF(ユーザー別卸価格!L891="","", IF(ISNUMBER(ユーザー別卸価格!L891),IF(入力!$C$25=1,ROUNDDOWN(IF(入力!$C$21=1,ユーザー別卸価格!L891/(100-入力!$C$22)%,ユーザー別卸価格!L891+入力!$C$23),-入力!$C$24),IF(入力!$C$25=2,ROUNDUP(IF(入力!$C$21=1,ユーザー別卸価格!L891/(100-入力!$C$22)%,ユーザー別卸価格!L891+入力!$C$23),-入力!$C$24),ROUND(IF(入力!$C$21=1,ユーザー別卸価格!L891/(100-入力!$C$22)%,ユーザー別卸価格!L891+入力!$C$23),-入力!$C$24))),ユーザー別卸価格!L891))</f>
        <v>36600</v>
      </c>
      <c r="M891" s="761"/>
      <c r="N891" s="761"/>
      <c r="O891" s="762"/>
      <c r="P891" s="757" t="s">
        <v>538</v>
      </c>
      <c r="Q891" s="758"/>
      <c r="R891" s="758"/>
      <c r="S891" s="758"/>
      <c r="T891" s="758"/>
      <c r="U891" s="758"/>
      <c r="V891" s="759"/>
      <c r="W891" s="265"/>
      <c r="X891" s="4"/>
    </row>
    <row r="892" spans="2:24" ht="23.1" customHeight="1">
      <c r="B892" s="732"/>
      <c r="C892" s="525"/>
      <c r="D892" s="787" t="s">
        <v>708</v>
      </c>
      <c r="E892" s="788"/>
      <c r="F892" s="788"/>
      <c r="G892" s="789"/>
      <c r="H892" s="716" t="s">
        <v>1147</v>
      </c>
      <c r="I892" s="717"/>
      <c r="J892" s="717"/>
      <c r="K892" s="718"/>
      <c r="L892" s="760">
        <f>IF(ユーザー別卸価格!L892="","", IF(ISNUMBER(ユーザー別卸価格!L892),IF(入力!$C$25=1,ROUNDDOWN(IF(入力!$C$21=1,ユーザー別卸価格!L892/(100-入力!$C$22)%,ユーザー別卸価格!L892+入力!$C$23),-入力!$C$24),IF(入力!$C$25=2,ROUNDUP(IF(入力!$C$21=1,ユーザー別卸価格!L892/(100-入力!$C$22)%,ユーザー別卸価格!L892+入力!$C$23),-入力!$C$24),ROUND(IF(入力!$C$21=1,ユーザー別卸価格!L892/(100-入力!$C$22)%,ユーザー別卸価格!L892+入力!$C$23),-入力!$C$24))),ユーザー別卸価格!L892))</f>
        <v>37300</v>
      </c>
      <c r="M892" s="761"/>
      <c r="N892" s="761"/>
      <c r="O892" s="762"/>
      <c r="P892" s="757" t="s">
        <v>270</v>
      </c>
      <c r="Q892" s="758"/>
      <c r="R892" s="758"/>
      <c r="S892" s="758"/>
      <c r="T892" s="758"/>
      <c r="U892" s="758"/>
      <c r="V892" s="759"/>
      <c r="W892" s="265"/>
      <c r="X892" s="4"/>
    </row>
    <row r="893" spans="2:24" ht="23.1" customHeight="1">
      <c r="B893" s="732"/>
      <c r="C893" s="799"/>
      <c r="D893" s="806"/>
      <c r="E893" s="807"/>
      <c r="F893" s="807"/>
      <c r="G893" s="808"/>
      <c r="H893" s="806" t="s">
        <v>576</v>
      </c>
      <c r="I893" s="807"/>
      <c r="J893" s="807"/>
      <c r="K893" s="808"/>
      <c r="L893" s="769">
        <f>IF(ユーザー別卸価格!L893="","", IF(ISNUMBER(ユーザー別卸価格!L893),IF(入力!$C$25=1,ROUNDDOWN(IF(入力!$C$21=1,ユーザー別卸価格!L893/(100-入力!$C$22)%,ユーザー別卸価格!L893+入力!$C$23),-入力!$C$24),IF(入力!$C$25=2,ROUNDUP(IF(入力!$C$21=1,ユーザー別卸価格!L893/(100-入力!$C$22)%,ユーザー別卸価格!L893+入力!$C$23),-入力!$C$24),ROUND(IF(入力!$C$21=1,ユーザー別卸価格!L893/(100-入力!$C$22)%,ユーザー別卸価格!L893+入力!$C$23),-入力!$C$24))),ユーザー別卸価格!L893))</f>
        <v>41700</v>
      </c>
      <c r="M893" s="770"/>
      <c r="N893" s="770"/>
      <c r="O893" s="771"/>
      <c r="P893" s="766" t="s">
        <v>271</v>
      </c>
      <c r="Q893" s="767"/>
      <c r="R893" s="767"/>
      <c r="S893" s="767"/>
      <c r="T893" s="767"/>
      <c r="U893" s="767"/>
      <c r="V893" s="768"/>
      <c r="W893" s="265"/>
      <c r="X893" s="4"/>
    </row>
    <row r="894" spans="2:24" ht="23.1" customHeight="1" thickBot="1">
      <c r="B894" s="733"/>
      <c r="C894" s="252">
        <v>65</v>
      </c>
      <c r="D894" s="781" t="s">
        <v>1041</v>
      </c>
      <c r="E894" s="782"/>
      <c r="F894" s="782"/>
      <c r="G894" s="783"/>
      <c r="H894" s="778" t="s">
        <v>152</v>
      </c>
      <c r="I894" s="779"/>
      <c r="J894" s="779"/>
      <c r="K894" s="780"/>
      <c r="L894" s="728">
        <f>IF(ユーザー別卸価格!L894="","", IF(ISNUMBER(ユーザー別卸価格!L894),IF(入力!$C$25=1,ROUNDDOWN(IF(入力!$C$21=1,ユーザー別卸価格!L894/(100-入力!$C$22)%,ユーザー別卸価格!L894+入力!$C$23),-入力!$C$24),IF(入力!$C$25=2,ROUNDUP(IF(入力!$C$21=1,ユーザー別卸価格!L894/(100-入力!$C$22)%,ユーザー別卸価格!L894+入力!$C$23),-入力!$C$24),ROUND(IF(入力!$C$21=1,ユーザー別卸価格!L894/(100-入力!$C$22)%,ユーザー別卸価格!L894+入力!$C$23),-入力!$C$24))),ユーザー別卸価格!L894))</f>
        <v>34400</v>
      </c>
      <c r="M894" s="729"/>
      <c r="N894" s="729"/>
      <c r="O894" s="730"/>
      <c r="P894" s="725" t="s">
        <v>272</v>
      </c>
      <c r="Q894" s="726"/>
      <c r="R894" s="726"/>
      <c r="S894" s="726"/>
      <c r="T894" s="726"/>
      <c r="U894" s="726"/>
      <c r="V894" s="727"/>
      <c r="W894" s="265"/>
      <c r="X894" s="4"/>
    </row>
    <row r="895" spans="2:24" ht="23.1" customHeight="1">
      <c r="B895" s="732">
        <v>16</v>
      </c>
      <c r="C895" s="819">
        <v>55</v>
      </c>
      <c r="D895" s="757" t="s">
        <v>709</v>
      </c>
      <c r="E895" s="758"/>
      <c r="F895" s="758"/>
      <c r="G895" s="759"/>
      <c r="H895" s="757" t="s">
        <v>252</v>
      </c>
      <c r="I895" s="758"/>
      <c r="J895" s="758"/>
      <c r="K895" s="759"/>
      <c r="L895" s="760">
        <f>IF(ユーザー別卸価格!L895="","", IF(ISNUMBER(ユーザー別卸価格!L895),IF(入力!$C$25=1,ROUNDDOWN(IF(入力!$C$21=1,ユーザー別卸価格!L895/(100-入力!$C$22)%,ユーザー別卸価格!L895+入力!$C$23),-入力!$C$24),IF(入力!$C$25=2,ROUNDUP(IF(入力!$C$21=1,ユーザー別卸価格!L895/(100-入力!$C$22)%,ユーザー別卸価格!L895+入力!$C$23),-入力!$C$24),ROUND(IF(入力!$C$21=1,ユーザー別卸価格!L895/(100-入力!$C$22)%,ユーザー別卸価格!L895+入力!$C$23),-入力!$C$24))),ユーザー別卸価格!L895))</f>
        <v>27300</v>
      </c>
      <c r="M895" s="761"/>
      <c r="N895" s="761"/>
      <c r="O895" s="762"/>
      <c r="P895" s="757" t="s">
        <v>269</v>
      </c>
      <c r="Q895" s="758"/>
      <c r="R895" s="758"/>
      <c r="S895" s="758"/>
      <c r="T895" s="758"/>
      <c r="U895" s="758"/>
      <c r="V895" s="759"/>
      <c r="W895" s="265"/>
      <c r="X895" s="4"/>
    </row>
    <row r="896" spans="2:24" ht="23.1" customHeight="1">
      <c r="B896" s="732"/>
      <c r="C896" s="819"/>
      <c r="D896" s="716" t="s">
        <v>2133</v>
      </c>
      <c r="E896" s="717"/>
      <c r="F896" s="717"/>
      <c r="G896" s="718"/>
      <c r="H896" s="757" t="s">
        <v>1051</v>
      </c>
      <c r="I896" s="758"/>
      <c r="J896" s="758"/>
      <c r="K896" s="759"/>
      <c r="L896" s="760">
        <f>IF(ユーザー別卸価格!L896="","", IF(ISNUMBER(ユーザー別卸価格!L896),IF(入力!$E$25=1,ROUNDDOWN(IF(入力!$E$21=1,ユーザー別卸価格!L896/(100-入力!$E$22)%,ユーザー別卸価格!L896+入力!$E$23),-入力!$E$24),IF(入力!$E$25=2,ROUNDUP(IF(入力!$E$21=1,ユーザー別卸価格!L896/(100-入力!$E$22)%,ユーザー別卸価格!L896+入力!$E$23),-入力!$E$24),ROUND(IF(入力!$E$21=1,ユーザー別卸価格!L896/(100-入力!$E$22)%,ユーザー別卸価格!L896+入力!$E$23),-入力!$E$24))),ユーザー別卸価格!L896))</f>
        <v>23600</v>
      </c>
      <c r="M896" s="761" t="str">
        <f>IF(ユーザー別卸価格!M896="","", IF(ISNUMBER(ユーザー別卸価格!M896),IF(入力!$E$25=1,ROUNDDOWN(IF(入力!$E$21=1,ユーザー別卸価格!M896/(100-入力!$E$22)%,ユーザー別卸価格!M896+入力!$E$23),-入力!$E$24),IF(入力!$E$25=2,ROUNDUP(IF(入力!$E$21=1,ユーザー別卸価格!M896/(100-入力!$E$22)%,ユーザー別卸価格!M896+入力!$E$23),-入力!$E$24),ROUND(IF(入力!$E$21=1,ユーザー別卸価格!M896/(100-入力!$E$22)%,ユーザー別卸価格!M896+入力!$E$23),-入力!$E$24))),ユーザー別卸価格!M896))</f>
        <v/>
      </c>
      <c r="N896" s="761" t="str">
        <f>IF(ユーザー別卸価格!N896="","", IF(ISNUMBER(ユーザー別卸価格!N896),IF(入力!$E$25=1,ROUNDDOWN(IF(入力!$E$21=1,ユーザー別卸価格!N896/(100-入力!$E$22)%,ユーザー別卸価格!N896+入力!$E$23),-入力!$E$24),IF(入力!$E$25=2,ROUNDUP(IF(入力!$E$21=1,ユーザー別卸価格!N896/(100-入力!$E$22)%,ユーザー別卸価格!N896+入力!$E$23),-入力!$E$24),ROUND(IF(入力!$E$21=1,ユーザー別卸価格!N896/(100-入力!$E$22)%,ユーザー別卸価格!N896+入力!$E$23),-入力!$E$24))),ユーザー別卸価格!N896))</f>
        <v/>
      </c>
      <c r="O896" s="762" t="str">
        <f>IF(ユーザー別卸価格!O896="","", IF(ISNUMBER(ユーザー別卸価格!O896),IF(入力!$E$25=1,ROUNDDOWN(IF(入力!$E$21=1,ユーザー別卸価格!O896/(100-入力!$E$22)%,ユーザー別卸価格!O896+入力!$E$23),-入力!$E$24),IF(入力!$E$25=2,ROUNDUP(IF(入力!$E$21=1,ユーザー別卸価格!O896/(100-入力!$E$22)%,ユーザー別卸価格!O896+入力!$E$23),-入力!$E$24),ROUND(IF(入力!$E$21=1,ユーザー別卸価格!O896/(100-入力!$E$22)%,ユーザー別卸価格!O896+入力!$E$23),-入力!$E$24))),ユーザー別卸価格!O896))</f>
        <v/>
      </c>
      <c r="P896" s="372" t="s">
        <v>1098</v>
      </c>
      <c r="Q896" s="373"/>
      <c r="R896" s="373"/>
      <c r="S896" s="373"/>
      <c r="T896" s="373"/>
      <c r="U896" s="373"/>
      <c r="V896" s="374"/>
      <c r="W896" s="265"/>
      <c r="X896" s="4"/>
    </row>
    <row r="897" spans="2:27" ht="23.1" customHeight="1" thickBot="1">
      <c r="B897" s="732"/>
      <c r="C897" s="820"/>
      <c r="D897" s="766" t="s">
        <v>710</v>
      </c>
      <c r="E897" s="767"/>
      <c r="F897" s="767"/>
      <c r="G897" s="768"/>
      <c r="H897" s="806" t="s">
        <v>578</v>
      </c>
      <c r="I897" s="807"/>
      <c r="J897" s="807"/>
      <c r="K897" s="808"/>
      <c r="L897" s="769">
        <f>IF(ユーザー別卸価格!L897="","", IF(ISNUMBER(ユーザー別卸価格!L897),IF(入力!$C$25=1,ROUNDDOWN(IF(入力!$C$21=1,ユーザー別卸価格!L897/(100-入力!$C$22)%,ユーザー別卸価格!L897+入力!$C$23),-入力!$C$24),IF(入力!$C$25=2,ROUNDUP(IF(入力!$C$21=1,ユーザー別卸価格!L897/(100-入力!$C$22)%,ユーザー別卸価格!L897+入力!$C$23),-入力!$C$24),ROUND(IF(入力!$C$21=1,ユーザー別卸価格!L897/(100-入力!$C$22)%,ユーザー別卸価格!L897+入力!$C$23),-入力!$C$24))),ユーザー別卸価格!L897))</f>
        <v>34800</v>
      </c>
      <c r="M897" s="770"/>
      <c r="N897" s="770"/>
      <c r="O897" s="771"/>
      <c r="P897" s="766" t="s">
        <v>762</v>
      </c>
      <c r="Q897" s="767"/>
      <c r="R897" s="767"/>
      <c r="S897" s="767"/>
      <c r="T897" s="767"/>
      <c r="U897" s="767"/>
      <c r="V897" s="768"/>
      <c r="W897" s="265"/>
      <c r="X897" s="4"/>
    </row>
    <row r="898" spans="2:27" ht="23.1" customHeight="1" thickBot="1">
      <c r="B898" s="338">
        <v>15</v>
      </c>
      <c r="C898" s="235">
        <v>60</v>
      </c>
      <c r="D898" s="312" t="s">
        <v>711</v>
      </c>
      <c r="E898" s="313"/>
      <c r="F898" s="313"/>
      <c r="G898" s="314"/>
      <c r="H898" s="821" t="s">
        <v>579</v>
      </c>
      <c r="I898" s="822"/>
      <c r="J898" s="822"/>
      <c r="K898" s="823"/>
      <c r="L898" s="824">
        <f>IF(ユーザー別卸価格!L898="","", IF(ISNUMBER(ユーザー別卸価格!L898),IF(入力!$C$25=1,ROUNDDOWN(IF(入力!$C$21=1,ユーザー別卸価格!L898/(100-入力!$C$22)%,ユーザー別卸価格!L898+入力!$C$23),-入力!$C$24),IF(入力!$C$25=2,ROUNDUP(IF(入力!$C$21=1,ユーザー別卸価格!L898/(100-入力!$C$22)%,ユーザー別卸価格!L898+入力!$C$23),-入力!$C$24),ROUND(IF(入力!$C$21=1,ユーザー別卸価格!L898/(100-入力!$C$22)%,ユーザー別卸価格!L898+入力!$C$23),-入力!$C$24))),ユーザー別卸価格!L898))</f>
        <v>22700</v>
      </c>
      <c r="M898" s="825"/>
      <c r="N898" s="825"/>
      <c r="O898" s="826"/>
      <c r="P898" s="821" t="s">
        <v>273</v>
      </c>
      <c r="Q898" s="822"/>
      <c r="R898" s="822"/>
      <c r="S898" s="822"/>
      <c r="T898" s="822"/>
      <c r="U898" s="822"/>
      <c r="V898" s="823"/>
      <c r="W898" s="265"/>
      <c r="X898" s="4"/>
    </row>
    <row r="899" spans="2:27" ht="99" customHeight="1">
      <c r="B899" s="545" t="s">
        <v>2134</v>
      </c>
      <c r="C899" s="545"/>
      <c r="D899" s="545"/>
      <c r="E899" s="545"/>
      <c r="F899" s="545"/>
      <c r="G899" s="545"/>
      <c r="H899" s="545"/>
      <c r="I899" s="545"/>
      <c r="J899" s="545"/>
      <c r="K899" s="545"/>
      <c r="L899" s="545"/>
      <c r="M899" s="545"/>
      <c r="N899" s="545"/>
      <c r="O899" s="545"/>
      <c r="P899" s="545"/>
      <c r="Q899" s="545"/>
      <c r="R899" s="545"/>
      <c r="S899" s="545"/>
      <c r="T899" s="545"/>
      <c r="U899" s="545"/>
      <c r="V899" s="545"/>
      <c r="W899" s="122"/>
      <c r="X899" s="122"/>
      <c r="Y899" s="24"/>
    </row>
    <row r="900" spans="2:27" ht="13.5" customHeight="1">
      <c r="C900" s="24"/>
      <c r="D900" s="24"/>
      <c r="E900" s="24"/>
      <c r="F900" s="82"/>
      <c r="G900" s="24"/>
      <c r="H900" s="82"/>
      <c r="I900" s="24"/>
      <c r="J900" s="82"/>
      <c r="K900" s="24"/>
      <c r="L900" s="82"/>
      <c r="M900" s="24"/>
      <c r="N900" s="82"/>
      <c r="O900" s="24"/>
      <c r="P900" s="82"/>
      <c r="Q900" s="24"/>
      <c r="R900" s="82"/>
      <c r="S900" s="24"/>
      <c r="T900" s="82"/>
      <c r="U900" s="24"/>
      <c r="V900" s="82"/>
      <c r="W900" s="24"/>
      <c r="X900" s="82"/>
      <c r="Y900" s="24"/>
    </row>
    <row r="901" spans="2:27" ht="14.25" customHeight="1" thickBot="1">
      <c r="B901" s="39"/>
    </row>
    <row r="902" spans="2:27" ht="25.5" customHeight="1" thickTop="1" thickBot="1">
      <c r="B902" s="518" t="s">
        <v>580</v>
      </c>
      <c r="C902" s="519"/>
      <c r="D902" s="519"/>
      <c r="E902" s="519"/>
      <c r="F902" s="519"/>
      <c r="G902" s="519"/>
      <c r="H902" s="519"/>
      <c r="I902" s="519"/>
      <c r="J902" s="519"/>
      <c r="K902" s="519"/>
      <c r="L902" s="519"/>
      <c r="M902" s="519"/>
      <c r="N902" s="519"/>
      <c r="O902" s="519"/>
      <c r="P902" s="519"/>
      <c r="Q902" s="519"/>
      <c r="R902" s="519"/>
      <c r="S902" s="519"/>
      <c r="T902" s="519"/>
      <c r="U902" s="519"/>
      <c r="V902" s="519"/>
      <c r="W902" s="519"/>
      <c r="X902" s="519"/>
      <c r="Y902" s="519"/>
      <c r="Z902" s="519"/>
      <c r="AA902" s="520"/>
    </row>
    <row r="903" spans="2:27" ht="14.25" customHeight="1" thickTop="1">
      <c r="B903" s="24"/>
      <c r="C903" s="24"/>
      <c r="D903" s="24"/>
      <c r="E903" s="24"/>
      <c r="F903" s="82"/>
      <c r="G903" s="24"/>
      <c r="H903" s="82"/>
      <c r="I903" s="24"/>
      <c r="J903" s="82"/>
      <c r="K903" s="24"/>
      <c r="L903" s="82"/>
      <c r="M903" s="24"/>
      <c r="N903" s="82"/>
      <c r="O903" s="24"/>
      <c r="P903" s="82"/>
      <c r="Q903" s="24"/>
      <c r="R903" s="82"/>
      <c r="S903" s="24"/>
      <c r="T903" s="82"/>
      <c r="U903" s="24"/>
      <c r="V903" s="82"/>
      <c r="W903" s="24"/>
      <c r="X903" s="82"/>
      <c r="Y903" s="24"/>
    </row>
    <row r="904" spans="2:27" s="239" customFormat="1" ht="20.100000000000001" customHeight="1" thickBot="1">
      <c r="B904" s="241" t="s">
        <v>653</v>
      </c>
      <c r="C904" s="24"/>
      <c r="D904" s="24"/>
      <c r="E904" s="24"/>
      <c r="F904" s="82"/>
      <c r="G904" s="24"/>
      <c r="H904" s="82"/>
      <c r="I904" s="24"/>
      <c r="J904" s="82"/>
      <c r="K904" s="24"/>
      <c r="L904" s="82"/>
      <c r="M904" s="24"/>
      <c r="N904" s="82"/>
      <c r="O904" s="24"/>
      <c r="P904" s="82"/>
      <c r="Q904" s="24"/>
      <c r="R904" s="82"/>
      <c r="S904" s="24"/>
      <c r="T904" s="82"/>
      <c r="U904" s="24"/>
      <c r="V904" s="82"/>
      <c r="W904" s="24"/>
      <c r="X904" s="82"/>
      <c r="Y904" s="24"/>
    </row>
    <row r="905" spans="2:27" ht="20.100000000000001" customHeight="1" thickBot="1">
      <c r="B905" s="531" t="s">
        <v>453</v>
      </c>
      <c r="C905" s="532"/>
      <c r="D905" s="532"/>
      <c r="E905" s="532"/>
      <c r="F905" s="532"/>
      <c r="G905" s="532"/>
      <c r="H905" s="532"/>
      <c r="I905" s="532"/>
      <c r="J905" s="532"/>
      <c r="K905" s="532"/>
      <c r="L905" s="532"/>
      <c r="M905" s="532"/>
      <c r="N905" s="532"/>
      <c r="O905" s="532"/>
      <c r="P905" s="532"/>
      <c r="Q905" s="532"/>
      <c r="R905" s="532"/>
      <c r="S905" s="532"/>
      <c r="T905" s="532"/>
      <c r="U905" s="533"/>
      <c r="V905" s="10"/>
      <c r="X905" s="4"/>
    </row>
    <row r="906" spans="2:27" ht="30" customHeight="1" thickBot="1">
      <c r="B906" s="622" t="s">
        <v>581</v>
      </c>
      <c r="C906" s="623"/>
      <c r="D906" s="623"/>
      <c r="E906" s="623"/>
      <c r="F906" s="623"/>
      <c r="G906" s="624"/>
      <c r="H906" s="710" t="s">
        <v>524</v>
      </c>
      <c r="I906" s="710"/>
      <c r="J906" s="710"/>
      <c r="K906" s="710"/>
      <c r="L906" s="710"/>
      <c r="M906" s="710" t="s">
        <v>491</v>
      </c>
      <c r="N906" s="710"/>
      <c r="O906" s="710"/>
      <c r="P906" s="710"/>
      <c r="Q906" s="710"/>
      <c r="R906" s="710"/>
      <c r="S906" s="710"/>
      <c r="T906" s="710"/>
      <c r="U906" s="710"/>
      <c r="X906" s="4"/>
    </row>
    <row r="907" spans="2:27" ht="23.1" customHeight="1">
      <c r="B907" s="737" t="s">
        <v>872</v>
      </c>
      <c r="C907" s="738"/>
      <c r="D907" s="738"/>
      <c r="E907" s="738"/>
      <c r="F907" s="738"/>
      <c r="G907" s="739"/>
      <c r="H907" s="800" t="s">
        <v>740</v>
      </c>
      <c r="I907" s="801"/>
      <c r="J907" s="801"/>
      <c r="K907" s="801"/>
      <c r="L907" s="802"/>
      <c r="M907" s="800" t="s">
        <v>323</v>
      </c>
      <c r="N907" s="801"/>
      <c r="O907" s="801"/>
      <c r="P907" s="801"/>
      <c r="Q907" s="802"/>
      <c r="R907" s="839">
        <f>IF(ユーザー別卸価格!R907="","", IF(ISNUMBER(ユーザー別卸価格!R907),IF(入力!$C$25=1,ROUNDDOWN(IF(入力!$C$21=1,ユーザー別卸価格!R907/(100-入力!$C$22)%,ユーザー別卸価格!R907+入力!$C$23),-入力!$C$24),IF(入力!$C$25=2,ROUNDUP(IF(入力!$C$21=1,ユーザー別卸価格!R907/(100-入力!$C$22)%,ユーザー別卸価格!R907+入力!$C$23),-入力!$C$24),ROUND(IF(入力!$C$21=1,ユーザー別卸価格!R907/(100-入力!$C$22)%,ユーザー別卸価格!R907+入力!$C$23),-入力!$C$24))),ユーザー別卸価格!R907))</f>
        <v>57500</v>
      </c>
      <c r="S907" s="840"/>
      <c r="T907" s="840"/>
      <c r="U907" s="841"/>
      <c r="V907" s="83"/>
      <c r="X907" s="4"/>
    </row>
    <row r="908" spans="2:27" ht="23.1" customHeight="1">
      <c r="B908" s="830"/>
      <c r="C908" s="831"/>
      <c r="D908" s="831"/>
      <c r="E908" s="831"/>
      <c r="F908" s="831"/>
      <c r="G908" s="832"/>
      <c r="H908" s="766" t="s">
        <v>741</v>
      </c>
      <c r="I908" s="767"/>
      <c r="J908" s="767"/>
      <c r="K908" s="767"/>
      <c r="L908" s="768"/>
      <c r="M908" s="766"/>
      <c r="N908" s="767"/>
      <c r="O908" s="767"/>
      <c r="P908" s="767"/>
      <c r="Q908" s="768"/>
      <c r="R908" s="827">
        <f>IF(ユーザー別卸価格!R908="","", IF(ISNUMBER(ユーザー別卸価格!R908),IF(入力!$C$25=1,ROUNDDOWN(IF(入力!$C$21=1,ユーザー別卸価格!R908/(100-入力!$C$22)%,ユーザー別卸価格!R908+入力!$C$23),-入力!$C$24),IF(入力!$C$25=2,ROUNDUP(IF(入力!$C$21=1,ユーザー別卸価格!R908/(100-入力!$C$22)%,ユーザー別卸価格!R908+入力!$C$23),-入力!$C$24),ROUND(IF(入力!$C$21=1,ユーザー別卸価格!R908/(100-入力!$C$22)%,ユーザー別卸価格!R908+入力!$C$23),-入力!$C$24))),ユーザー別卸価格!R908))</f>
        <v>47500</v>
      </c>
      <c r="S908" s="828"/>
      <c r="T908" s="828"/>
      <c r="U908" s="829"/>
      <c r="V908" s="83"/>
      <c r="X908" s="4"/>
    </row>
    <row r="909" spans="2:27" ht="23.1" customHeight="1">
      <c r="B909" s="746" t="s">
        <v>1148</v>
      </c>
      <c r="C909" s="747"/>
      <c r="D909" s="747"/>
      <c r="E909" s="747"/>
      <c r="F909" s="747"/>
      <c r="G909" s="748"/>
      <c r="H909" s="757" t="s">
        <v>741</v>
      </c>
      <c r="I909" s="758"/>
      <c r="J909" s="758"/>
      <c r="K909" s="758"/>
      <c r="L909" s="759"/>
      <c r="M909" s="746" t="s">
        <v>323</v>
      </c>
      <c r="N909" s="747"/>
      <c r="O909" s="747"/>
      <c r="P909" s="747"/>
      <c r="Q909" s="748"/>
      <c r="R909" s="836">
        <f>IF(ユーザー別卸価格!R909="","", IF(ISNUMBER(ユーザー別卸価格!R909),IF(入力!$C$25=1,ROUNDDOWN(IF(入力!$C$21=1,ユーザー別卸価格!R909/(100-入力!$C$22)%,ユーザー別卸価格!R909+入力!$C$23),-入力!$C$24),IF(入力!$C$25=2,ROUNDUP(IF(入力!$C$21=1,ユーザー別卸価格!R909/(100-入力!$C$22)%,ユーザー別卸価格!R909+入力!$C$23),-入力!$C$24),ROUND(IF(入力!$C$21=1,ユーザー別卸価格!R909/(100-入力!$C$22)%,ユーザー別卸価格!R909+入力!$C$23),-入力!$C$24))),ユーザー別卸価格!R909))</f>
        <v>47500</v>
      </c>
      <c r="S909" s="837"/>
      <c r="T909" s="837"/>
      <c r="U909" s="838"/>
      <c r="V909" s="83"/>
      <c r="X909" s="4"/>
    </row>
    <row r="910" spans="2:27" ht="23.1" customHeight="1">
      <c r="B910" s="830" t="s">
        <v>674</v>
      </c>
      <c r="C910" s="831"/>
      <c r="D910" s="831"/>
      <c r="E910" s="831"/>
      <c r="F910" s="831"/>
      <c r="G910" s="832"/>
      <c r="H910" s="810" t="s">
        <v>742</v>
      </c>
      <c r="I910" s="811"/>
      <c r="J910" s="811"/>
      <c r="K910" s="811"/>
      <c r="L910" s="812"/>
      <c r="M910" s="810" t="s">
        <v>323</v>
      </c>
      <c r="N910" s="811"/>
      <c r="O910" s="811"/>
      <c r="P910" s="811"/>
      <c r="Q910" s="812"/>
      <c r="R910" s="833">
        <f>IF(ユーザー別卸価格!R910="","", IF(ISNUMBER(ユーザー別卸価格!R910),IF(入力!$C$25=1,ROUNDDOWN(IF(入力!$C$21=1,ユーザー別卸価格!R910/(100-入力!$C$22)%,ユーザー別卸価格!R910+入力!$C$23),-入力!$C$24),IF(入力!$C$25=2,ROUNDUP(IF(入力!$C$21=1,ユーザー別卸価格!R910/(100-入力!$C$22)%,ユーザー別卸価格!R910+入力!$C$23),-入力!$C$24),ROUND(IF(入力!$C$21=1,ユーザー別卸価格!R910/(100-入力!$C$22)%,ユーザー別卸価格!R910+入力!$C$23),-入力!$C$24))),ユーザー別卸価格!R910))</f>
        <v>66200</v>
      </c>
      <c r="S910" s="834"/>
      <c r="T910" s="834"/>
      <c r="U910" s="835"/>
      <c r="V910" s="83"/>
      <c r="X910" s="4"/>
    </row>
    <row r="911" spans="2:27" ht="23.1" customHeight="1">
      <c r="B911" s="806"/>
      <c r="C911" s="807"/>
      <c r="D911" s="807"/>
      <c r="E911" s="807"/>
      <c r="F911" s="807"/>
      <c r="G911" s="808"/>
      <c r="H911" s="766" t="s">
        <v>740</v>
      </c>
      <c r="I911" s="767"/>
      <c r="J911" s="767"/>
      <c r="K911" s="767"/>
      <c r="L911" s="768"/>
      <c r="M911" s="766"/>
      <c r="N911" s="767"/>
      <c r="O911" s="767"/>
      <c r="P911" s="767"/>
      <c r="Q911" s="768"/>
      <c r="R911" s="827">
        <f>IF(ユーザー別卸価格!R911="","", IF(ISNUMBER(ユーザー別卸価格!R911),IF(入力!$C$25=1,ROUNDDOWN(IF(入力!$C$21=1,ユーザー別卸価格!R911/(100-入力!$C$22)%,ユーザー別卸価格!R911+入力!$C$23),-入力!$C$24),IF(入力!$C$25=2,ROUNDUP(IF(入力!$C$21=1,ユーザー別卸価格!R911/(100-入力!$C$22)%,ユーザー別卸価格!R911+入力!$C$23),-入力!$C$24),ROUND(IF(入力!$C$21=1,ユーザー別卸価格!R911/(100-入力!$C$22)%,ユーザー別卸価格!R911+入力!$C$23),-入力!$C$24))),ユーザー別卸価格!R911))</f>
        <v>57500</v>
      </c>
      <c r="S911" s="828"/>
      <c r="T911" s="828"/>
      <c r="U911" s="829"/>
      <c r="V911" s="83"/>
      <c r="X911" s="4"/>
    </row>
    <row r="912" spans="2:27" ht="23.1" customHeight="1">
      <c r="B912" s="746" t="s">
        <v>1149</v>
      </c>
      <c r="C912" s="747"/>
      <c r="D912" s="747"/>
      <c r="E912" s="747"/>
      <c r="F912" s="747"/>
      <c r="G912" s="748"/>
      <c r="H912" s="335" t="s">
        <v>1156</v>
      </c>
      <c r="I912" s="336"/>
      <c r="J912" s="336"/>
      <c r="K912" s="336"/>
      <c r="L912" s="337"/>
      <c r="M912" s="746" t="s">
        <v>1054</v>
      </c>
      <c r="N912" s="747"/>
      <c r="O912" s="747"/>
      <c r="P912" s="747"/>
      <c r="Q912" s="748"/>
      <c r="R912" s="827">
        <f>IF(ユーザー別卸価格!R912="","", IF(ISNUMBER(ユーザー別卸価格!R912),IF(入力!$C$25=1,ROUNDDOWN(IF(入力!$C$21=1,ユーザー別卸価格!R912/(100-入力!$C$22)%,ユーザー別卸価格!R912+入力!$C$23),-入力!$C$24),IF(入力!$C$25=2,ROUNDUP(IF(入力!$C$21=1,ユーザー別卸価格!R912/(100-入力!$C$22)%,ユーザー別卸価格!R912+入力!$C$23),-入力!$C$24),ROUND(IF(入力!$C$21=1,ユーザー別卸価格!R912/(100-入力!$C$22)%,ユーザー別卸価格!R912+入力!$C$23),-入力!$C$24))),ユーザー別卸価格!R912))</f>
        <v>39900</v>
      </c>
      <c r="S912" s="828"/>
      <c r="T912" s="828"/>
      <c r="U912" s="829"/>
      <c r="V912" s="83"/>
      <c r="X912" s="4"/>
    </row>
    <row r="913" spans="2:24" ht="23.1" customHeight="1">
      <c r="B913" s="830" t="s">
        <v>1150</v>
      </c>
      <c r="C913" s="831"/>
      <c r="D913" s="831"/>
      <c r="E913" s="831"/>
      <c r="F913" s="831"/>
      <c r="G913" s="832"/>
      <c r="H913" s="810" t="s">
        <v>1071</v>
      </c>
      <c r="I913" s="811"/>
      <c r="J913" s="811"/>
      <c r="K913" s="811"/>
      <c r="L913" s="812"/>
      <c r="M913" s="810" t="s">
        <v>1054</v>
      </c>
      <c r="N913" s="811"/>
      <c r="O913" s="811"/>
      <c r="P913" s="811"/>
      <c r="Q913" s="812"/>
      <c r="R913" s="833">
        <f>IF(ユーザー別卸価格!R913="","", IF(ISNUMBER(ユーザー別卸価格!R913),IF(入力!$C$25=1,ROUNDDOWN(IF(入力!$C$21=1,ユーザー別卸価格!R913/(100-入力!$C$22)%,ユーザー別卸価格!R913+入力!$C$23),-入力!$C$24),IF(入力!$C$25=2,ROUNDUP(IF(入力!$C$21=1,ユーザー別卸価格!R913/(100-入力!$C$22)%,ユーザー別卸価格!R913+入力!$C$23),-入力!$C$24),ROUND(IF(入力!$C$21=1,ユーザー別卸価格!R913/(100-入力!$C$22)%,ユーザー別卸価格!R913+入力!$C$23),-入力!$C$24))),ユーザー別卸価格!R913))</f>
        <v>94700</v>
      </c>
      <c r="S913" s="834"/>
      <c r="T913" s="834"/>
      <c r="U913" s="835"/>
      <c r="V913" s="83"/>
      <c r="X913" s="4"/>
    </row>
    <row r="914" spans="2:24" ht="23.1" customHeight="1">
      <c r="B914" s="806"/>
      <c r="C914" s="807"/>
      <c r="D914" s="807"/>
      <c r="E914" s="807"/>
      <c r="F914" s="807"/>
      <c r="G914" s="808"/>
      <c r="H914" s="806" t="s">
        <v>1070</v>
      </c>
      <c r="I914" s="807"/>
      <c r="J914" s="807"/>
      <c r="K914" s="807"/>
      <c r="L914" s="808"/>
      <c r="M914" s="766"/>
      <c r="N914" s="767"/>
      <c r="O914" s="767"/>
      <c r="P914" s="767"/>
      <c r="Q914" s="768"/>
      <c r="R914" s="827">
        <f>IF(ユーザー別卸価格!R914="","", IF(ISNUMBER(ユーザー別卸価格!R914),IF(入力!$C$25=1,ROUNDDOWN(IF(入力!$C$21=1,ユーザー別卸価格!R914/(100-入力!$C$22)%,ユーザー別卸価格!R914+入力!$C$23),-入力!$C$24),IF(入力!$C$25=2,ROUNDUP(IF(入力!$C$21=1,ユーザー別卸価格!R914/(100-入力!$C$22)%,ユーザー別卸価格!R914+入力!$C$23),-入力!$C$24),ROUND(IF(入力!$C$21=1,ユーザー別卸価格!R914/(100-入力!$C$22)%,ユーザー別卸価格!R914+入力!$C$23),-入力!$C$24))),ユーザー別卸価格!R914))</f>
        <v>73400</v>
      </c>
      <c r="S914" s="828"/>
      <c r="T914" s="828"/>
      <c r="U914" s="829"/>
      <c r="V914" s="83"/>
      <c r="X914" s="4"/>
    </row>
    <row r="915" spans="2:24" ht="23.1" customHeight="1">
      <c r="B915" s="842" t="s">
        <v>1151</v>
      </c>
      <c r="C915" s="843"/>
      <c r="D915" s="843"/>
      <c r="E915" s="843"/>
      <c r="F915" s="843"/>
      <c r="G915" s="844"/>
      <c r="H915" s="842" t="s">
        <v>744</v>
      </c>
      <c r="I915" s="843"/>
      <c r="J915" s="843"/>
      <c r="K915" s="843"/>
      <c r="L915" s="844"/>
      <c r="M915" s="716" t="s">
        <v>2135</v>
      </c>
      <c r="N915" s="717"/>
      <c r="O915" s="717"/>
      <c r="P915" s="717"/>
      <c r="Q915" s="718"/>
      <c r="R915" s="833">
        <f>IF(ユーザー別卸価格!R915="","", IF(ISNUMBER(ユーザー別卸価格!R915),IF(入力!$C$25=1,ROUNDDOWN(IF(入力!$C$21=1,ユーザー別卸価格!R915/(100-入力!$C$22)%,ユーザー別卸価格!R915+入力!$C$23),-入力!$C$24),IF(入力!$C$25=2,ROUNDUP(IF(入力!$C$21=1,ユーザー別卸価格!R915/(100-入力!$C$22)%,ユーザー別卸価格!R915+入力!$C$23),-入力!$C$24),ROUND(IF(入力!$C$21=1,ユーザー別卸価格!R915/(100-入力!$C$22)%,ユーザー別卸価格!R915+入力!$C$23),-入力!$C$24))),ユーザー別卸価格!R915))</f>
        <v>59600</v>
      </c>
      <c r="S915" s="834"/>
      <c r="T915" s="834"/>
      <c r="U915" s="835"/>
      <c r="V915" s="83"/>
      <c r="X915" s="4"/>
    </row>
    <row r="916" spans="2:24" ht="23.1" customHeight="1">
      <c r="B916" s="830"/>
      <c r="C916" s="831"/>
      <c r="D916" s="831"/>
      <c r="E916" s="831"/>
      <c r="F916" s="831"/>
      <c r="G916" s="832"/>
      <c r="H916" s="716"/>
      <c r="I916" s="717"/>
      <c r="J916" s="717"/>
      <c r="K916" s="717"/>
      <c r="L916" s="718"/>
      <c r="M916" s="757" t="s">
        <v>323</v>
      </c>
      <c r="N916" s="758"/>
      <c r="O916" s="758"/>
      <c r="P916" s="758"/>
      <c r="Q916" s="759"/>
      <c r="R916" s="836">
        <f>IF(ユーザー別卸価格!R916="","", IF(ISNUMBER(ユーザー別卸価格!R916),IF(入力!$C$25=1,ROUNDDOWN(IF(入力!$C$21=1,ユーザー別卸価格!R916/(100-入力!$C$22)%,ユーザー別卸価格!R916+入力!$C$23),-入力!$C$24),IF(入力!$C$25=2,ROUNDUP(IF(入力!$C$21=1,ユーザー別卸価格!R916/(100-入力!$C$22)%,ユーザー別卸価格!R916+入力!$C$23),-入力!$C$24),ROUND(IF(入力!$C$21=1,ユーザー別卸価格!R916/(100-入力!$C$22)%,ユーザー別卸価格!R916+入力!$C$23),-入力!$C$24))),ユーザー別卸価格!R916))</f>
        <v>50900</v>
      </c>
      <c r="S916" s="837"/>
      <c r="T916" s="837"/>
      <c r="U916" s="838"/>
      <c r="V916" s="83"/>
      <c r="X916" s="4"/>
    </row>
    <row r="917" spans="2:24" ht="23.1" customHeight="1">
      <c r="B917" s="806"/>
      <c r="C917" s="807"/>
      <c r="D917" s="807"/>
      <c r="E917" s="807"/>
      <c r="F917" s="807"/>
      <c r="G917" s="808"/>
      <c r="H917" s="766" t="s">
        <v>745</v>
      </c>
      <c r="I917" s="767"/>
      <c r="J917" s="767"/>
      <c r="K917" s="767"/>
      <c r="L917" s="768"/>
      <c r="M917" s="766" t="s">
        <v>2135</v>
      </c>
      <c r="N917" s="767"/>
      <c r="O917" s="767"/>
      <c r="P917" s="767"/>
      <c r="Q917" s="768"/>
      <c r="R917" s="827">
        <f>IF(ユーザー別卸価格!R917="","", IF(ISNUMBER(ユーザー別卸価格!R917),IF(入力!$C$25=1,ROUNDDOWN(IF(入力!$C$21=1,ユーザー別卸価格!R917/(100-入力!$C$22)%,ユーザー別卸価格!R917+入力!$C$23),-入力!$C$24),IF(入力!$C$25=2,ROUNDUP(IF(入力!$C$21=1,ユーザー別卸価格!R917/(100-入力!$C$22)%,ユーザー別卸価格!R917+入力!$C$23),-入力!$C$24),ROUND(IF(入力!$C$21=1,ユーザー別卸価格!R917/(100-入力!$C$22)%,ユーザー別卸価格!R917+入力!$C$23),-入力!$C$24))),ユーザー別卸価格!R917))</f>
        <v>69600</v>
      </c>
      <c r="S917" s="828"/>
      <c r="T917" s="828"/>
      <c r="U917" s="829"/>
      <c r="V917" s="83"/>
      <c r="X917" s="4"/>
    </row>
    <row r="918" spans="2:24" ht="23.1" customHeight="1">
      <c r="B918" s="842" t="s">
        <v>1152</v>
      </c>
      <c r="C918" s="843"/>
      <c r="D918" s="843"/>
      <c r="E918" s="843"/>
      <c r="F918" s="843"/>
      <c r="G918" s="844"/>
      <c r="H918" s="810" t="s">
        <v>936</v>
      </c>
      <c r="I918" s="811"/>
      <c r="J918" s="811"/>
      <c r="K918" s="811"/>
      <c r="L918" s="812"/>
      <c r="M918" s="810" t="s">
        <v>876</v>
      </c>
      <c r="N918" s="811"/>
      <c r="O918" s="811"/>
      <c r="P918" s="811"/>
      <c r="Q918" s="812"/>
      <c r="R918" s="833">
        <f>IF(ユーザー別卸価格!R918="","", IF(ISNUMBER(ユーザー別卸価格!R918),IF(入力!$C$25=1,ROUNDDOWN(IF(入力!$C$21=1,ユーザー別卸価格!R918/(100-入力!$C$22)%,ユーザー別卸価格!R918+入力!$C$23),-入力!$C$24),IF(入力!$C$25=2,ROUNDUP(IF(入力!$C$21=1,ユーザー別卸価格!R918/(100-入力!$C$22)%,ユーザー別卸価格!R918+入力!$C$23),-入力!$C$24),ROUND(IF(入力!$C$21=1,ユーザー別卸価格!R918/(100-入力!$C$22)%,ユーザー別卸価格!R918+入力!$C$23),-入力!$C$24))),ユーザー別卸価格!R918))</f>
        <v>61800</v>
      </c>
      <c r="S918" s="834"/>
      <c r="T918" s="834"/>
      <c r="U918" s="835"/>
      <c r="V918" s="83"/>
      <c r="X918" s="4"/>
    </row>
    <row r="919" spans="2:24" ht="23.1" customHeight="1">
      <c r="B919" s="806"/>
      <c r="C919" s="807"/>
      <c r="D919" s="807"/>
      <c r="E919" s="807"/>
      <c r="F919" s="807"/>
      <c r="G919" s="808"/>
      <c r="H919" s="766" t="s">
        <v>937</v>
      </c>
      <c r="I919" s="767"/>
      <c r="J919" s="767"/>
      <c r="K919" s="767"/>
      <c r="L919" s="768"/>
      <c r="M919" s="766"/>
      <c r="N919" s="767"/>
      <c r="O919" s="767"/>
      <c r="P919" s="767"/>
      <c r="Q919" s="768"/>
      <c r="R919" s="827">
        <f>IF(ユーザー別卸価格!R919="","", IF(ISNUMBER(ユーザー別卸価格!R919),IF(入力!$C$25=1,ROUNDDOWN(IF(入力!$C$21=1,ユーザー別卸価格!R919/(100-入力!$C$22)%,ユーザー別卸価格!R919+入力!$C$23),-入力!$C$24),IF(入力!$C$25=2,ROUNDUP(IF(入力!$C$21=1,ユーザー別卸価格!R919/(100-入力!$C$22)%,ユーザー別卸価格!R919+入力!$C$23),-入力!$C$24),ROUND(IF(入力!$C$21=1,ユーザー別卸価格!R919/(100-入力!$C$22)%,ユーザー別卸価格!R919+入力!$C$23),-入力!$C$24))),ユーザー別卸価格!R919))</f>
        <v>82400</v>
      </c>
      <c r="S919" s="828"/>
      <c r="T919" s="828"/>
      <c r="U919" s="829"/>
      <c r="V919" s="83"/>
      <c r="X919" s="4"/>
    </row>
    <row r="920" spans="2:24" ht="23.1" customHeight="1">
      <c r="B920" s="746" t="s">
        <v>1153</v>
      </c>
      <c r="C920" s="747"/>
      <c r="D920" s="747"/>
      <c r="E920" s="747"/>
      <c r="F920" s="747"/>
      <c r="G920" s="748"/>
      <c r="H920" s="335" t="s">
        <v>1157</v>
      </c>
      <c r="I920" s="336"/>
      <c r="J920" s="336"/>
      <c r="K920" s="336"/>
      <c r="L920" s="337"/>
      <c r="M920" s="746" t="s">
        <v>2136</v>
      </c>
      <c r="N920" s="747"/>
      <c r="O920" s="747"/>
      <c r="P920" s="747"/>
      <c r="Q920" s="748"/>
      <c r="R920" s="848">
        <f>IF(ユーザー別卸価格!R920="","", IF(ISNUMBER(ユーザー別卸価格!R920),IF(入力!$C$25=1,ROUNDDOWN(IF(入力!$C$21=1,ユーザー別卸価格!R920/(100-入力!$C$22)%,ユーザー別卸価格!R920+入力!$C$23),-入力!$C$24),IF(入力!$C$25=2,ROUNDUP(IF(入力!$C$21=1,ユーザー別卸価格!R920/(100-入力!$C$22)%,ユーザー別卸価格!R920+入力!$C$23),-入力!$C$24),ROUND(IF(入力!$C$21=1,ユーザー別卸価格!R920/(100-入力!$C$22)%,ユーザー別卸価格!R920+入力!$C$23),-入力!$C$24))),ユーザー別卸価格!R920))</f>
        <v>41100</v>
      </c>
      <c r="S920" s="849"/>
      <c r="T920" s="849"/>
      <c r="U920" s="850"/>
      <c r="V920" s="83"/>
      <c r="X920" s="4"/>
    </row>
    <row r="921" spans="2:24" ht="23.1" customHeight="1">
      <c r="B921" s="842" t="s">
        <v>582</v>
      </c>
      <c r="C921" s="843"/>
      <c r="D921" s="843"/>
      <c r="E921" s="843"/>
      <c r="F921" s="843"/>
      <c r="G921" s="844"/>
      <c r="H921" s="810" t="s">
        <v>742</v>
      </c>
      <c r="I921" s="811"/>
      <c r="J921" s="811"/>
      <c r="K921" s="811"/>
      <c r="L921" s="812"/>
      <c r="M921" s="810" t="s">
        <v>323</v>
      </c>
      <c r="N921" s="811"/>
      <c r="O921" s="811"/>
      <c r="P921" s="811"/>
      <c r="Q921" s="812"/>
      <c r="R921" s="833">
        <f>IF(ユーザー別卸価格!R921="","", IF(ISNUMBER(ユーザー別卸価格!R921),IF(入力!$C$25=1,ROUNDDOWN(IF(入力!$C$21=1,ユーザー別卸価格!R921/(100-入力!$C$22)%,ユーザー別卸価格!R921+入力!$C$23),-入力!$C$24),IF(入力!$C$25=2,ROUNDUP(IF(入力!$C$21=1,ユーザー別卸価格!R921/(100-入力!$C$22)%,ユーザー別卸価格!R921+入力!$C$23),-入力!$C$24),ROUND(IF(入力!$C$21=1,ユーザー別卸価格!R921/(100-入力!$C$22)%,ユーザー別卸価格!R921+入力!$C$23),-入力!$C$24))),ユーザー別卸価格!R921))</f>
        <v>66200</v>
      </c>
      <c r="S921" s="834"/>
      <c r="T921" s="834"/>
      <c r="U921" s="835"/>
      <c r="V921" s="83"/>
      <c r="X921" s="4"/>
    </row>
    <row r="922" spans="2:24" ht="23.1" customHeight="1">
      <c r="B922" s="830"/>
      <c r="C922" s="831"/>
      <c r="D922" s="831"/>
      <c r="E922" s="831"/>
      <c r="F922" s="831"/>
      <c r="G922" s="832"/>
      <c r="H922" s="757" t="s">
        <v>740</v>
      </c>
      <c r="I922" s="758"/>
      <c r="J922" s="758"/>
      <c r="K922" s="758"/>
      <c r="L922" s="759"/>
      <c r="M922" s="757"/>
      <c r="N922" s="758"/>
      <c r="O922" s="758"/>
      <c r="P922" s="758"/>
      <c r="Q922" s="759"/>
      <c r="R922" s="836">
        <f>IF(ユーザー別卸価格!R922="","", IF(ISNUMBER(ユーザー別卸価格!R922),IF(入力!$C$25=1,ROUNDDOWN(IF(入力!$C$21=1,ユーザー別卸価格!R922/(100-入力!$C$22)%,ユーザー別卸価格!R922+入力!$C$23),-入力!$C$24),IF(入力!$C$25=2,ROUNDUP(IF(入力!$C$21=1,ユーザー別卸価格!R922/(100-入力!$C$22)%,ユーザー別卸価格!R922+入力!$C$23),-入力!$C$24),ROUND(IF(入力!$C$21=1,ユーザー別卸価格!R922/(100-入力!$C$22)%,ユーザー別卸価格!R922+入力!$C$23),-入力!$C$24))),ユーザー別卸価格!R922))</f>
        <v>57500</v>
      </c>
      <c r="S922" s="837"/>
      <c r="T922" s="837"/>
      <c r="U922" s="838"/>
      <c r="V922" s="83"/>
      <c r="X922" s="4"/>
    </row>
    <row r="923" spans="2:24" ht="23.1" customHeight="1">
      <c r="B923" s="830"/>
      <c r="C923" s="831"/>
      <c r="D923" s="831"/>
      <c r="E923" s="831"/>
      <c r="F923" s="831"/>
      <c r="G923" s="832"/>
      <c r="H923" s="757" t="s">
        <v>741</v>
      </c>
      <c r="I923" s="758"/>
      <c r="J923" s="758"/>
      <c r="K923" s="758"/>
      <c r="L923" s="759"/>
      <c r="M923" s="766"/>
      <c r="N923" s="767"/>
      <c r="O923" s="767"/>
      <c r="P923" s="767"/>
      <c r="Q923" s="768"/>
      <c r="R923" s="836">
        <f>IF(ユーザー別卸価格!R923="","", IF(ISNUMBER(ユーザー別卸価格!R923),IF(入力!$C$25=1,ROUNDDOWN(IF(入力!$C$21=1,ユーザー別卸価格!R923/(100-入力!$C$22)%,ユーザー別卸価格!R923+入力!$C$23),-入力!$C$24),IF(入力!$C$25=2,ROUNDUP(IF(入力!$C$21=1,ユーザー別卸価格!R923/(100-入力!$C$22)%,ユーザー別卸価格!R923+入力!$C$23),-入力!$C$24),ROUND(IF(入力!$C$21=1,ユーザー別卸価格!R923/(100-入力!$C$22)%,ユーザー別卸価格!R923+入力!$C$23),-入力!$C$24))),ユーザー別卸価格!R923))</f>
        <v>47500</v>
      </c>
      <c r="S923" s="837"/>
      <c r="T923" s="837"/>
      <c r="U923" s="838"/>
      <c r="V923" s="83"/>
      <c r="X923" s="4"/>
    </row>
    <row r="924" spans="2:24" ht="23.1" customHeight="1">
      <c r="B924" s="842" t="s">
        <v>1154</v>
      </c>
      <c r="C924" s="843"/>
      <c r="D924" s="843"/>
      <c r="E924" s="843"/>
      <c r="F924" s="843"/>
      <c r="G924" s="844"/>
      <c r="H924" s="810" t="s">
        <v>987</v>
      </c>
      <c r="I924" s="811"/>
      <c r="J924" s="811"/>
      <c r="K924" s="811"/>
      <c r="L924" s="812"/>
      <c r="M924" s="810" t="s">
        <v>1054</v>
      </c>
      <c r="N924" s="811"/>
      <c r="O924" s="811"/>
      <c r="P924" s="811"/>
      <c r="Q924" s="812"/>
      <c r="R924" s="833">
        <f>IF(ユーザー別卸価格!R924="","", IF(ISNUMBER(ユーザー別卸価格!R924),IF(入力!$C$25=1,ROUNDDOWN(IF(入力!$C$21=1,ユーザー別卸価格!R924/(100-入力!$C$22)%,ユーザー別卸価格!R924+入力!$C$23),-入力!$C$24),IF(入力!$C$25=2,ROUNDUP(IF(入力!$C$21=1,ユーザー別卸価格!R924/(100-入力!$C$22)%,ユーザー別卸価格!R924+入力!$C$23),-入力!$C$24),ROUND(IF(入力!$C$21=1,ユーザー別卸価格!R924/(100-入力!$C$22)%,ユーザー別卸価格!R924+入力!$C$23),-入力!$C$24))),ユーザー別卸価格!R924))</f>
        <v>41500</v>
      </c>
      <c r="S924" s="834"/>
      <c r="T924" s="834"/>
      <c r="U924" s="835"/>
      <c r="V924" s="83"/>
      <c r="X924" s="4"/>
    </row>
    <row r="925" spans="2:24" ht="23.1" customHeight="1">
      <c r="B925" s="806"/>
      <c r="C925" s="807"/>
      <c r="D925" s="807"/>
      <c r="E925" s="807"/>
      <c r="F925" s="807"/>
      <c r="G925" s="808"/>
      <c r="H925" s="806" t="s">
        <v>988</v>
      </c>
      <c r="I925" s="807"/>
      <c r="J925" s="807"/>
      <c r="K925" s="807"/>
      <c r="L925" s="808"/>
      <c r="M925" s="766"/>
      <c r="N925" s="767"/>
      <c r="O925" s="767"/>
      <c r="P925" s="767"/>
      <c r="Q925" s="768"/>
      <c r="R925" s="845">
        <f>IF(ユーザー別卸価格!R925="","", IF(ISNUMBER(ユーザー別卸価格!R925),IF(入力!$C$25=1,ROUNDDOWN(IF(入力!$C$21=1,ユーザー別卸価格!R925/(100-入力!$C$22)%,ユーザー別卸価格!R925+入力!$C$23),-入力!$C$24),IF(入力!$C$25=2,ROUNDUP(IF(入力!$C$21=1,ユーザー別卸価格!R925/(100-入力!$C$22)%,ユーザー別卸価格!R925+入力!$C$23),-入力!$C$24),ROUND(IF(入力!$C$21=1,ユーザー別卸価格!R925/(100-入力!$C$22)%,ユーザー別卸価格!R925+入力!$C$23),-入力!$C$24))),ユーザー別卸価格!R925))</f>
        <v>71400</v>
      </c>
      <c r="S925" s="846"/>
      <c r="T925" s="846"/>
      <c r="U925" s="847"/>
      <c r="V925" s="83"/>
      <c r="X925" s="4"/>
    </row>
    <row r="926" spans="2:24" ht="23.1" customHeight="1">
      <c r="B926" s="830" t="s">
        <v>1155</v>
      </c>
      <c r="C926" s="831"/>
      <c r="D926" s="831"/>
      <c r="E926" s="831"/>
      <c r="F926" s="831"/>
      <c r="G926" s="832"/>
      <c r="H926" s="810" t="s">
        <v>968</v>
      </c>
      <c r="I926" s="811"/>
      <c r="J926" s="811"/>
      <c r="K926" s="811"/>
      <c r="L926" s="812"/>
      <c r="M926" s="810" t="s">
        <v>1054</v>
      </c>
      <c r="N926" s="811"/>
      <c r="O926" s="811"/>
      <c r="P926" s="811"/>
      <c r="Q926" s="812"/>
      <c r="R926" s="833">
        <f>IF(ユーザー別卸価格!R926="","", IF(ISNUMBER(ユーザー別卸価格!R926),IF(入力!$C$25=1,ROUNDDOWN(IF(入力!$C$21=1,ユーザー別卸価格!R926/(100-入力!$C$22)%,ユーザー別卸価格!R926+入力!$C$23),-入力!$C$24),IF(入力!$C$25=2,ROUNDUP(IF(入力!$C$21=1,ユーザー別卸価格!R926/(100-入力!$C$22)%,ユーザー別卸価格!R926+入力!$C$23),-入力!$C$24),ROUND(IF(入力!$C$21=1,ユーザー別卸価格!R926/(100-入力!$C$22)%,ユーザー別卸価格!R926+入力!$C$23),-入力!$C$24))),ユーザー別卸価格!R926))</f>
        <v>65300</v>
      </c>
      <c r="S926" s="834"/>
      <c r="T926" s="834"/>
      <c r="U926" s="835"/>
      <c r="V926" s="83"/>
      <c r="X926" s="4"/>
    </row>
    <row r="927" spans="2:24" ht="23.1" customHeight="1">
      <c r="B927" s="806"/>
      <c r="C927" s="807"/>
      <c r="D927" s="807"/>
      <c r="E927" s="807"/>
      <c r="F927" s="807"/>
      <c r="G927" s="808"/>
      <c r="H927" s="806" t="s">
        <v>955</v>
      </c>
      <c r="I927" s="807"/>
      <c r="J927" s="807"/>
      <c r="K927" s="807"/>
      <c r="L927" s="808"/>
      <c r="M927" s="766"/>
      <c r="N927" s="767"/>
      <c r="O927" s="767"/>
      <c r="P927" s="767"/>
      <c r="Q927" s="768"/>
      <c r="R927" s="845">
        <f>IF(ユーザー別卸価格!R927="","", IF(ISNUMBER(ユーザー別卸価格!R927),IF(入力!$C$25=1,ROUNDDOWN(IF(入力!$C$21=1,ユーザー別卸価格!R927/(100-入力!$C$22)%,ユーザー別卸価格!R927+入力!$C$23),-入力!$C$24),IF(入力!$C$25=2,ROUNDUP(IF(入力!$C$21=1,ユーザー別卸価格!R927/(100-入力!$C$22)%,ユーザー別卸価格!R927+入力!$C$23),-入力!$C$24),ROUND(IF(入力!$C$21=1,ユーザー別卸価格!R927/(100-入力!$C$22)%,ユーザー別卸価格!R927+入力!$C$23),-入力!$C$24))),ユーザー別卸価格!R927))</f>
        <v>46200</v>
      </c>
      <c r="S927" s="846"/>
      <c r="T927" s="846"/>
      <c r="U927" s="847"/>
      <c r="V927" s="83"/>
      <c r="X927" s="4"/>
    </row>
    <row r="928" spans="2:24" ht="23.1" customHeight="1">
      <c r="B928" s="830" t="s">
        <v>543</v>
      </c>
      <c r="C928" s="831"/>
      <c r="D928" s="831"/>
      <c r="E928" s="831"/>
      <c r="F928" s="831"/>
      <c r="G928" s="832"/>
      <c r="H928" s="810" t="s">
        <v>1008</v>
      </c>
      <c r="I928" s="811"/>
      <c r="J928" s="811"/>
      <c r="K928" s="811"/>
      <c r="L928" s="812"/>
      <c r="M928" s="716" t="s">
        <v>323</v>
      </c>
      <c r="N928" s="717"/>
      <c r="O928" s="717"/>
      <c r="P928" s="717"/>
      <c r="Q928" s="718"/>
      <c r="R928" s="833">
        <f>IF(ユーザー別卸価格!R928="","", IF(ISNUMBER(ユーザー別卸価格!R928),IF(入力!$C$25=1,ROUNDDOWN(IF(入力!$C$21=1,ユーザー別卸価格!R928/(100-入力!$C$22)%,ユーザー別卸価格!R928+入力!$C$23),-入力!$C$24),IF(入力!$C$25=2,ROUNDUP(IF(入力!$C$21=1,ユーザー別卸価格!R928/(100-入力!$C$22)%,ユーザー別卸価格!R928+入力!$C$23),-入力!$C$24),ROUND(IF(入力!$C$21=1,ユーザー別卸価格!R928/(100-入力!$C$22)%,ユーザー別卸価格!R928+入力!$C$23),-入力!$C$24))),ユーザー別卸価格!R928))</f>
        <v>40200</v>
      </c>
      <c r="S928" s="834"/>
      <c r="T928" s="834"/>
      <c r="U928" s="835"/>
      <c r="V928" s="83"/>
      <c r="X928" s="4"/>
    </row>
    <row r="929" spans="2:26" ht="23.1" customHeight="1">
      <c r="B929" s="806"/>
      <c r="C929" s="807"/>
      <c r="D929" s="807"/>
      <c r="E929" s="807"/>
      <c r="F929" s="807"/>
      <c r="G929" s="808"/>
      <c r="H929" s="806" t="s">
        <v>986</v>
      </c>
      <c r="I929" s="807"/>
      <c r="J929" s="807"/>
      <c r="K929" s="807"/>
      <c r="L929" s="808"/>
      <c r="M929" s="766" t="s">
        <v>389</v>
      </c>
      <c r="N929" s="767"/>
      <c r="O929" s="767"/>
      <c r="P929" s="767"/>
      <c r="Q929" s="768"/>
      <c r="R929" s="845">
        <f>IF(ユーザー別卸価格!R929="","", IF(ISNUMBER(ユーザー別卸価格!R929),IF(入力!$C$25=1,ROUNDDOWN(IF(入力!$C$21=1,ユーザー別卸価格!R929/(100-入力!$C$22)%,ユーザー別卸価格!R929+入力!$C$23),-入力!$C$24),IF(入力!$C$25=2,ROUNDUP(IF(入力!$C$21=1,ユーザー別卸価格!R929/(100-入力!$C$22)%,ユーザー別卸価格!R929+入力!$C$23),-入力!$C$24),ROUND(IF(入力!$C$21=1,ユーザー別卸価格!R929/(100-入力!$C$22)%,ユーザー別卸価格!R929+入力!$C$23),-入力!$C$24))),ユーザー別卸価格!R929))</f>
        <v>47100</v>
      </c>
      <c r="S929" s="846"/>
      <c r="T929" s="846"/>
      <c r="U929" s="847"/>
      <c r="V929" s="83"/>
      <c r="X929" s="4"/>
    </row>
    <row r="930" spans="2:26" ht="23.1" customHeight="1" thickBot="1">
      <c r="B930" s="778" t="s">
        <v>675</v>
      </c>
      <c r="C930" s="779"/>
      <c r="D930" s="779"/>
      <c r="E930" s="779"/>
      <c r="F930" s="779"/>
      <c r="G930" s="780"/>
      <c r="H930" s="778" t="s">
        <v>390</v>
      </c>
      <c r="I930" s="779"/>
      <c r="J930" s="779"/>
      <c r="K930" s="779"/>
      <c r="L930" s="780"/>
      <c r="M930" s="781" t="s">
        <v>254</v>
      </c>
      <c r="N930" s="782"/>
      <c r="O930" s="782"/>
      <c r="P930" s="782"/>
      <c r="Q930" s="783"/>
      <c r="R930" s="854">
        <f>IF(ユーザー別卸価格!R930="","", IF(ISNUMBER(ユーザー別卸価格!R930),IF(入力!$C$25=1,ROUNDDOWN(IF(入力!$C$21=1,ユーザー別卸価格!R930/(100-入力!$C$22)%,ユーザー別卸価格!R930+入力!$C$23),-入力!$C$24),IF(入力!$C$25=2,ROUNDUP(IF(入力!$C$21=1,ユーザー別卸価格!R930/(100-入力!$C$22)%,ユーザー別卸価格!R930+入力!$C$23),-入力!$C$24),ROUND(IF(入力!$C$21=1,ユーザー別卸価格!R930/(100-入力!$C$22)%,ユーザー別卸価格!R930+入力!$C$23),-入力!$C$24))),ユーザー別卸価格!R930))</f>
        <v>26000</v>
      </c>
      <c r="S930" s="855"/>
      <c r="T930" s="855"/>
      <c r="U930" s="856"/>
      <c r="V930" s="83"/>
      <c r="X930" s="4"/>
    </row>
    <row r="931" spans="2:26" ht="23.1" customHeight="1">
      <c r="B931" s="336"/>
      <c r="C931" s="336"/>
      <c r="D931" s="336"/>
      <c r="E931" s="336"/>
      <c r="F931" s="83"/>
      <c r="G931" s="336"/>
      <c r="H931" s="83"/>
      <c r="I931" s="336"/>
      <c r="J931" s="83"/>
      <c r="K931" s="336"/>
      <c r="L931" s="83"/>
      <c r="M931" s="336"/>
      <c r="N931" s="83"/>
      <c r="O931" s="336"/>
      <c r="P931" s="83"/>
      <c r="Q931" s="336"/>
      <c r="R931" s="83"/>
      <c r="S931" s="336"/>
      <c r="T931" s="10"/>
      <c r="U931" s="371"/>
      <c r="V931" s="10"/>
      <c r="W931" s="371"/>
      <c r="X931" s="83"/>
    </row>
    <row r="932" spans="2:26" s="239" customFormat="1" ht="20.100000000000001" customHeight="1" thickBot="1">
      <c r="B932" s="241" t="s">
        <v>654</v>
      </c>
      <c r="C932" s="24"/>
      <c r="D932" s="24"/>
      <c r="E932" s="24"/>
      <c r="F932" s="82"/>
      <c r="G932" s="24"/>
      <c r="H932" s="82"/>
      <c r="I932" s="24"/>
      <c r="J932" s="82"/>
      <c r="K932" s="24"/>
      <c r="L932" s="82"/>
      <c r="M932" s="24"/>
      <c r="N932" s="82"/>
      <c r="O932" s="24"/>
      <c r="P932" s="82"/>
      <c r="Q932" s="24"/>
      <c r="R932" s="82"/>
      <c r="S932" s="24"/>
      <c r="T932" s="82"/>
      <c r="U932" s="24"/>
      <c r="V932" s="82"/>
      <c r="W932" s="24"/>
      <c r="X932" s="82"/>
      <c r="Y932" s="24"/>
    </row>
    <row r="933" spans="2:26" ht="20.100000000000001" customHeight="1" thickBot="1">
      <c r="B933" s="531" t="s">
        <v>536</v>
      </c>
      <c r="C933" s="532"/>
      <c r="D933" s="532"/>
      <c r="E933" s="532"/>
      <c r="F933" s="532"/>
      <c r="G933" s="532"/>
      <c r="H933" s="532"/>
      <c r="I933" s="532"/>
      <c r="J933" s="532"/>
      <c r="K933" s="532"/>
      <c r="L933" s="532"/>
      <c r="M933" s="532"/>
      <c r="N933" s="532"/>
      <c r="O933" s="532"/>
      <c r="P933" s="532"/>
      <c r="Q933" s="532"/>
      <c r="R933" s="532"/>
      <c r="S933" s="532"/>
      <c r="T933" s="532"/>
      <c r="U933" s="533"/>
      <c r="V933" s="10"/>
      <c r="X933" s="4"/>
    </row>
    <row r="934" spans="2:26" ht="30" customHeight="1" thickBot="1">
      <c r="B934" s="622" t="s">
        <v>581</v>
      </c>
      <c r="C934" s="623"/>
      <c r="D934" s="623"/>
      <c r="E934" s="623"/>
      <c r="F934" s="623"/>
      <c r="G934" s="624"/>
      <c r="H934" s="710" t="s">
        <v>524</v>
      </c>
      <c r="I934" s="710"/>
      <c r="J934" s="710"/>
      <c r="K934" s="710"/>
      <c r="L934" s="710"/>
      <c r="M934" s="710" t="s">
        <v>491</v>
      </c>
      <c r="N934" s="710"/>
      <c r="O934" s="710"/>
      <c r="P934" s="710"/>
      <c r="Q934" s="710"/>
      <c r="R934" s="710"/>
      <c r="S934" s="710"/>
      <c r="T934" s="710"/>
      <c r="U934" s="710"/>
      <c r="X934" s="4"/>
    </row>
    <row r="935" spans="2:26" ht="23.1" customHeight="1">
      <c r="B935" s="737" t="s">
        <v>873</v>
      </c>
      <c r="C935" s="738"/>
      <c r="D935" s="738"/>
      <c r="E935" s="738"/>
      <c r="F935" s="738"/>
      <c r="G935" s="739"/>
      <c r="H935" s="821" t="s">
        <v>429</v>
      </c>
      <c r="I935" s="822"/>
      <c r="J935" s="822"/>
      <c r="K935" s="822"/>
      <c r="L935" s="823"/>
      <c r="M935" s="821" t="s">
        <v>2138</v>
      </c>
      <c r="N935" s="822"/>
      <c r="O935" s="822"/>
      <c r="P935" s="822"/>
      <c r="Q935" s="823"/>
      <c r="R935" s="851">
        <f>IF(ユーザー別卸価格!R935="","", IF(ISNUMBER(ユーザー別卸価格!R935),IF(入力!$E$25=1,ROUNDDOWN(IF(入力!$E$21=1,ユーザー別卸価格!R935/(100-入力!$E$22)%,ユーザー別卸価格!R935+入力!$E$23),-入力!$E$24),IF(入力!$E$25=2,ROUNDUP(IF(入力!$E$21=1,ユーザー別卸価格!R935/(100-入力!$E$22)%,ユーザー別卸価格!R935+入力!$E$23),-入力!$E$24),ROUND(IF(入力!$E$21=1,ユーザー別卸価格!R935/(100-入力!$E$22)%,ユーザー別卸価格!R935+入力!$E$23),-入力!$E$24))),ユーザー別卸価格!R935))</f>
        <v>25900</v>
      </c>
      <c r="S935" s="852" t="str">
        <f>IF(ユーザー別卸価格!S935="","", IF(ISNUMBER(ユーザー別卸価格!S935),IF(入力!$E$25=1,ROUNDDOWN(IF(入力!$E$21=1,ユーザー別卸価格!S935/(100-入力!$E$22)%,ユーザー別卸価格!S935+入力!$E$23),-入力!$E$24),IF(入力!$E$25=2,ROUNDUP(IF(入力!$E$21=1,ユーザー別卸価格!S935/(100-入力!$E$22)%,ユーザー別卸価格!S935+入力!$E$23),-入力!$E$24),ROUND(IF(入力!$E$21=1,ユーザー別卸価格!S935/(100-入力!$E$22)%,ユーザー別卸価格!S935+入力!$E$23),-入力!$E$24))),ユーザー別卸価格!S935))</f>
        <v/>
      </c>
      <c r="T935" s="852" t="str">
        <f>IF(ユーザー別卸価格!T935="","", IF(ISNUMBER(ユーザー別卸価格!T935),IF(入力!$E$25=1,ROUNDDOWN(IF(入力!$E$21=1,ユーザー別卸価格!T935/(100-入力!$E$22)%,ユーザー別卸価格!T935+入力!$E$23),-入力!$E$24),IF(入力!$E$25=2,ROUNDUP(IF(入力!$E$21=1,ユーザー別卸価格!T935/(100-入力!$E$22)%,ユーザー別卸価格!T935+入力!$E$23),-入力!$E$24),ROUND(IF(入力!$E$21=1,ユーザー別卸価格!T935/(100-入力!$E$22)%,ユーザー別卸価格!T935+入力!$E$23),-入力!$E$24))),ユーザー別卸価格!T935))</f>
        <v/>
      </c>
      <c r="U935" s="853" t="str">
        <f>IF(ユーザー別卸価格!U935="","", IF(ISNUMBER(ユーザー別卸価格!U935),IF(入力!$E$25=1,ROUNDDOWN(IF(入力!$E$21=1,ユーザー別卸価格!U935/(100-入力!$E$22)%,ユーザー別卸価格!U935+入力!$E$23),-入力!$E$24),IF(入力!$E$25=2,ROUNDUP(IF(入力!$E$21=1,ユーザー別卸価格!U935/(100-入力!$E$22)%,ユーザー別卸価格!U935+入力!$E$23),-入力!$E$24),ROUND(IF(入力!$E$21=1,ユーザー別卸価格!U935/(100-入力!$E$22)%,ユーザー別卸価格!U935+入力!$E$23),-入力!$E$24))),ユーザー別卸価格!U935))</f>
        <v/>
      </c>
      <c r="V935" s="83"/>
      <c r="X935" s="4"/>
    </row>
    <row r="936" spans="2:26" ht="23.1" customHeight="1">
      <c r="B936" s="746" t="s">
        <v>1045</v>
      </c>
      <c r="C936" s="747"/>
      <c r="D936" s="747"/>
      <c r="E936" s="747"/>
      <c r="F936" s="747"/>
      <c r="G936" s="748"/>
      <c r="H936" s="806" t="s">
        <v>1044</v>
      </c>
      <c r="I936" s="807"/>
      <c r="J936" s="807"/>
      <c r="K936" s="807"/>
      <c r="L936" s="808"/>
      <c r="M936" s="746" t="s">
        <v>254</v>
      </c>
      <c r="N936" s="747"/>
      <c r="O936" s="747"/>
      <c r="P936" s="747"/>
      <c r="Q936" s="748"/>
      <c r="R936" s="845">
        <f>IF(ユーザー別卸価格!R936="","", IF(ISNUMBER(ユーザー別卸価格!R936),IF(入力!$C$25=1,ROUNDDOWN(IF(入力!$C$21=1,ユーザー別卸価格!R936/(100-入力!$C$22)%,ユーザー別卸価格!R936+入力!$C$23),-入力!$C$24),IF(入力!$C$25=2,ROUNDUP(IF(入力!$C$21=1,ユーザー別卸価格!R936/(100-入力!$C$22)%,ユーザー別卸価格!R936+入力!$C$23),-入力!$C$24),ROUND(IF(入力!$C$21=1,ユーザー別卸価格!R936/(100-入力!$C$22)%,ユーザー別卸価格!R936+入力!$C$23),-入力!$C$24))),ユーザー別卸価格!R936))</f>
        <v>15300</v>
      </c>
      <c r="S936" s="846"/>
      <c r="T936" s="846"/>
      <c r="U936" s="847"/>
      <c r="V936" s="83"/>
      <c r="X936" s="4"/>
    </row>
    <row r="937" spans="2:26" ht="23.1" customHeight="1">
      <c r="B937" s="746" t="s">
        <v>587</v>
      </c>
      <c r="C937" s="747"/>
      <c r="D937" s="747"/>
      <c r="E937" s="747"/>
      <c r="F937" s="747"/>
      <c r="G937" s="748"/>
      <c r="H937" s="746" t="s">
        <v>429</v>
      </c>
      <c r="I937" s="747"/>
      <c r="J937" s="747"/>
      <c r="K937" s="747"/>
      <c r="L937" s="748"/>
      <c r="M937" s="746" t="s">
        <v>254</v>
      </c>
      <c r="N937" s="747"/>
      <c r="O937" s="747"/>
      <c r="P937" s="747"/>
      <c r="Q937" s="748"/>
      <c r="R937" s="848">
        <f>IF(ユーザー別卸価格!R937="","", IF(ISNUMBER(ユーザー別卸価格!R937),IF(入力!$C$25=1,ROUNDDOWN(IF(入力!$C$21=1,ユーザー別卸価格!R937/(100-入力!$C$22)%,ユーザー別卸価格!R937+入力!$C$23),-入力!$C$24),IF(入力!$C$25=2,ROUNDUP(IF(入力!$C$21=1,ユーザー別卸価格!R937/(100-入力!$C$22)%,ユーザー別卸価格!R937+入力!$C$23),-入力!$C$24),ROUND(IF(入力!$C$21=1,ユーザー別卸価格!R937/(100-入力!$C$22)%,ユーザー別卸価格!R937+入力!$C$23),-入力!$C$24))),ユーザー別卸価格!R937))</f>
        <v>25600</v>
      </c>
      <c r="S937" s="849"/>
      <c r="T937" s="849"/>
      <c r="U937" s="850"/>
      <c r="V937" s="83"/>
      <c r="X937" s="4"/>
    </row>
    <row r="938" spans="2:26" ht="23.1" customHeight="1">
      <c r="B938" s="746" t="s">
        <v>588</v>
      </c>
      <c r="C938" s="747"/>
      <c r="D938" s="747"/>
      <c r="E938" s="747"/>
      <c r="F938" s="747"/>
      <c r="G938" s="748"/>
      <c r="H938" s="810" t="s">
        <v>257</v>
      </c>
      <c r="I938" s="811"/>
      <c r="J938" s="811"/>
      <c r="K938" s="811"/>
      <c r="L938" s="812"/>
      <c r="M938" s="842" t="s">
        <v>254</v>
      </c>
      <c r="N938" s="843"/>
      <c r="O938" s="843"/>
      <c r="P938" s="843"/>
      <c r="Q938" s="844"/>
      <c r="R938" s="833">
        <f>IF(ユーザー別卸価格!R938="","", IF(ISNUMBER(ユーザー別卸価格!R938),IF(入力!$C$25=1,ROUNDDOWN(IF(入力!$C$21=1,ユーザー別卸価格!R938/(100-入力!$C$22)%,ユーザー別卸価格!R938+入力!$C$23),-入力!$C$24),IF(入力!$C$25=2,ROUNDUP(IF(入力!$C$21=1,ユーザー別卸価格!R938/(100-入力!$C$22)%,ユーザー別卸価格!R938+入力!$C$23),-入力!$C$24),ROUND(IF(入力!$C$21=1,ユーザー別卸価格!R938/(100-入力!$C$22)%,ユーザー別卸価格!R938+入力!$C$23),-入力!$C$24))),ユーザー別卸価格!R938))</f>
        <v>10900</v>
      </c>
      <c r="S938" s="834"/>
      <c r="T938" s="834"/>
      <c r="U938" s="835"/>
      <c r="V938" s="83"/>
      <c r="X938" s="4"/>
    </row>
    <row r="939" spans="2:26" ht="23.1" customHeight="1">
      <c r="B939" s="746"/>
      <c r="C939" s="747"/>
      <c r="D939" s="747"/>
      <c r="E939" s="747"/>
      <c r="F939" s="747"/>
      <c r="G939" s="748"/>
      <c r="H939" s="766" t="s">
        <v>256</v>
      </c>
      <c r="I939" s="767"/>
      <c r="J939" s="767"/>
      <c r="K939" s="767"/>
      <c r="L939" s="768"/>
      <c r="M939" s="806"/>
      <c r="N939" s="807"/>
      <c r="O939" s="807"/>
      <c r="P939" s="807"/>
      <c r="Q939" s="808"/>
      <c r="R939" s="827">
        <f>IF(ユーザー別卸価格!R939="","", IF(ISNUMBER(ユーザー別卸価格!R939),IF(入力!$C$25=1,ROUNDDOWN(IF(入力!$C$21=1,ユーザー別卸価格!R939/(100-入力!$C$22)%,ユーザー別卸価格!R939+入力!$C$23),-入力!$C$24),IF(入力!$C$25=2,ROUNDUP(IF(入力!$C$21=1,ユーザー別卸価格!R939/(100-入力!$C$22)%,ユーザー別卸価格!R939+入力!$C$23),-入力!$C$24),ROUND(IF(入力!$C$21=1,ユーザー別卸価格!R939/(100-入力!$C$22)%,ユーザー別卸価格!R939+入力!$C$23),-入力!$C$24))),ユーザー別卸価格!R939))</f>
        <v>15300</v>
      </c>
      <c r="S939" s="828"/>
      <c r="T939" s="828"/>
      <c r="U939" s="829"/>
      <c r="V939" s="83"/>
      <c r="X939" s="4"/>
    </row>
    <row r="940" spans="2:26" ht="23.1" customHeight="1">
      <c r="B940" s="746" t="s">
        <v>885</v>
      </c>
      <c r="C940" s="747"/>
      <c r="D940" s="747"/>
      <c r="E940" s="747"/>
      <c r="F940" s="747"/>
      <c r="G940" s="748"/>
      <c r="H940" s="810" t="s">
        <v>257</v>
      </c>
      <c r="I940" s="811"/>
      <c r="J940" s="811"/>
      <c r="K940" s="811"/>
      <c r="L940" s="812"/>
      <c r="M940" s="842" t="s">
        <v>254</v>
      </c>
      <c r="N940" s="843"/>
      <c r="O940" s="843"/>
      <c r="P940" s="843"/>
      <c r="Q940" s="844"/>
      <c r="R940" s="833">
        <f>IF(ユーザー別卸価格!R940="","", IF(ISNUMBER(ユーザー別卸価格!R940),IF(入力!$C$25=1,ROUNDDOWN(IF(入力!$C$21=1,ユーザー別卸価格!R940/(100-入力!$C$22)%,ユーザー別卸価格!R940+入力!$C$23),-入力!$C$24),IF(入力!$C$25=2,ROUNDUP(IF(入力!$C$21=1,ユーザー別卸価格!R940/(100-入力!$C$22)%,ユーザー別卸価格!R940+入力!$C$23),-入力!$C$24),ROUND(IF(入力!$C$21=1,ユーザー別卸価格!R940/(100-入力!$C$22)%,ユーザー別卸価格!R940+入力!$C$23),-入力!$C$24))),ユーザー別卸価格!R940))</f>
        <v>10900</v>
      </c>
      <c r="S940" s="834"/>
      <c r="T940" s="834"/>
      <c r="U940" s="835"/>
      <c r="V940" s="83"/>
      <c r="X940" s="4"/>
    </row>
    <row r="941" spans="2:26" ht="23.1" customHeight="1">
      <c r="B941" s="746"/>
      <c r="C941" s="747"/>
      <c r="D941" s="747"/>
      <c r="E941" s="747"/>
      <c r="F941" s="747"/>
      <c r="G941" s="748"/>
      <c r="H941" s="766" t="s">
        <v>256</v>
      </c>
      <c r="I941" s="767"/>
      <c r="J941" s="767"/>
      <c r="K941" s="767"/>
      <c r="L941" s="768"/>
      <c r="M941" s="806"/>
      <c r="N941" s="807"/>
      <c r="O941" s="807"/>
      <c r="P941" s="807"/>
      <c r="Q941" s="808"/>
      <c r="R941" s="827">
        <f>IF(ユーザー別卸価格!R941="","", IF(ISNUMBER(ユーザー別卸価格!R941),IF(入力!$C$25=1,ROUNDDOWN(IF(入力!$C$21=1,ユーザー別卸価格!R941/(100-入力!$C$22)%,ユーザー別卸価格!R941+入力!$C$23),-入力!$C$24),IF(入力!$C$25=2,ROUNDUP(IF(入力!$C$21=1,ユーザー別卸価格!R941/(100-入力!$C$22)%,ユーザー別卸価格!R941+入力!$C$23),-入力!$C$24),ROUND(IF(入力!$C$21=1,ユーザー別卸価格!R941/(100-入力!$C$22)%,ユーザー別卸価格!R941+入力!$C$23),-入力!$C$24))),ユーザー別卸価格!R941))</f>
        <v>15300</v>
      </c>
      <c r="S941" s="828"/>
      <c r="T941" s="828"/>
      <c r="U941" s="829"/>
      <c r="V941" s="83"/>
      <c r="X941" s="4"/>
    </row>
    <row r="942" spans="2:26" ht="23.1" customHeight="1">
      <c r="B942" s="746" t="s">
        <v>589</v>
      </c>
      <c r="C942" s="747"/>
      <c r="D942" s="747"/>
      <c r="E942" s="747"/>
      <c r="F942" s="747"/>
      <c r="G942" s="748"/>
      <c r="H942" s="746" t="s">
        <v>585</v>
      </c>
      <c r="I942" s="747"/>
      <c r="J942" s="747"/>
      <c r="K942" s="747"/>
      <c r="L942" s="748"/>
      <c r="M942" s="746" t="s">
        <v>583</v>
      </c>
      <c r="N942" s="747"/>
      <c r="O942" s="747"/>
      <c r="P942" s="747"/>
      <c r="Q942" s="748"/>
      <c r="R942" s="848">
        <f>IF(ユーザー別卸価格!R942="","", IF(ISNUMBER(ユーザー別卸価格!R942),IF(入力!$C$25=1,ROUNDDOWN(IF(入力!$C$21=1,ユーザー別卸価格!R942/(100-入力!$C$22)%,ユーザー別卸価格!R942+入力!$C$23),-入力!$C$24),IF(入力!$C$25=2,ROUNDUP(IF(入力!$C$21=1,ユーザー別卸価格!R942/(100-入力!$C$22)%,ユーザー別卸価格!R942+入力!$C$23),-入力!$C$24),ROUND(IF(入力!$C$21=1,ユーザー別卸価格!R942/(100-入力!$C$22)%,ユーザー別卸価格!R942+入力!$C$23),-入力!$C$24))),ユーザー別卸価格!R942))</f>
        <v>19100</v>
      </c>
      <c r="S942" s="849"/>
      <c r="T942" s="849"/>
      <c r="U942" s="850"/>
      <c r="V942" s="83"/>
      <c r="X942" s="4"/>
    </row>
    <row r="943" spans="2:26" ht="23.1" customHeight="1" thickBot="1">
      <c r="B943" s="806" t="s">
        <v>712</v>
      </c>
      <c r="C943" s="807"/>
      <c r="D943" s="807"/>
      <c r="E943" s="807"/>
      <c r="F943" s="807"/>
      <c r="G943" s="808"/>
      <c r="H943" s="781" t="s">
        <v>561</v>
      </c>
      <c r="I943" s="782"/>
      <c r="J943" s="782"/>
      <c r="K943" s="782"/>
      <c r="L943" s="783"/>
      <c r="M943" s="778" t="s">
        <v>584</v>
      </c>
      <c r="N943" s="779"/>
      <c r="O943" s="779"/>
      <c r="P943" s="779"/>
      <c r="Q943" s="780"/>
      <c r="R943" s="857">
        <f>IF(ユーザー別卸価格!R943="","", IF(ISNUMBER(ユーザー別卸価格!R943),IF(入力!$C$25=1,ROUNDDOWN(IF(入力!$C$21=1,ユーザー別卸価格!R943/(100-入力!$C$22)%,ユーザー別卸価格!R943+入力!$C$23),-入力!$C$24),IF(入力!$C$25=2,ROUNDUP(IF(入力!$C$21=1,ユーザー別卸価格!R943/(100-入力!$C$22)%,ユーザー別卸価格!R943+入力!$C$23),-入力!$C$24),ROUND(IF(入力!$C$21=1,ユーザー別卸価格!R943/(100-入力!$C$22)%,ユーザー別卸価格!R943+入力!$C$23),-入力!$C$24))),ユーザー別卸価格!R943))</f>
        <v>36100</v>
      </c>
      <c r="S943" s="858"/>
      <c r="T943" s="858"/>
      <c r="U943" s="859"/>
      <c r="V943" s="83"/>
      <c r="X943" s="4"/>
    </row>
    <row r="944" spans="2:26" ht="99.75" customHeight="1">
      <c r="B944" s="545" t="s">
        <v>2137</v>
      </c>
      <c r="C944" s="545"/>
      <c r="D944" s="545"/>
      <c r="E944" s="545"/>
      <c r="F944" s="545"/>
      <c r="G944" s="545"/>
      <c r="H944" s="545"/>
      <c r="I944" s="545"/>
      <c r="J944" s="545"/>
      <c r="K944" s="545"/>
      <c r="L944" s="545"/>
      <c r="M944" s="545"/>
      <c r="N944" s="545"/>
      <c r="O944" s="545"/>
      <c r="P944" s="545"/>
      <c r="Q944" s="545"/>
      <c r="R944" s="545"/>
      <c r="S944" s="545"/>
      <c r="T944" s="545"/>
      <c r="U944" s="545"/>
      <c r="V944" s="221"/>
      <c r="W944" s="221"/>
      <c r="X944" s="221"/>
      <c r="Y944" s="221"/>
      <c r="Z944" s="221"/>
    </row>
    <row r="945" spans="2:27" ht="13.5" customHeight="1">
      <c r="C945" s="24"/>
      <c r="D945" s="24"/>
      <c r="E945" s="24"/>
      <c r="F945" s="82"/>
      <c r="G945" s="24"/>
      <c r="H945" s="82"/>
      <c r="I945" s="24"/>
      <c r="J945" s="82"/>
      <c r="K945" s="24"/>
      <c r="L945" s="82"/>
      <c r="M945" s="24"/>
      <c r="N945" s="82"/>
      <c r="O945" s="24"/>
      <c r="P945" s="82"/>
      <c r="Q945" s="24"/>
      <c r="R945" s="82"/>
      <c r="S945" s="24"/>
      <c r="T945" s="82"/>
      <c r="U945" s="24"/>
      <c r="V945" s="82"/>
      <c r="W945" s="24"/>
      <c r="X945" s="82"/>
      <c r="Y945" s="24"/>
    </row>
    <row r="946" spans="2:27" ht="14.25" customHeight="1" thickBot="1">
      <c r="B946" s="39"/>
    </row>
    <row r="947" spans="2:27" ht="25.5" customHeight="1" thickTop="1" thickBot="1">
      <c r="B947" s="518" t="s">
        <v>580</v>
      </c>
      <c r="C947" s="519"/>
      <c r="D947" s="519"/>
      <c r="E947" s="519"/>
      <c r="F947" s="519"/>
      <c r="G947" s="519"/>
      <c r="H947" s="519"/>
      <c r="I947" s="519"/>
      <c r="J947" s="519"/>
      <c r="K947" s="519"/>
      <c r="L947" s="519"/>
      <c r="M947" s="519"/>
      <c r="N947" s="519"/>
      <c r="O947" s="519"/>
      <c r="P947" s="519"/>
      <c r="Q947" s="519"/>
      <c r="R947" s="519"/>
      <c r="S947" s="519"/>
      <c r="T947" s="519"/>
      <c r="U947" s="519"/>
      <c r="V947" s="519"/>
      <c r="W947" s="519"/>
      <c r="X947" s="519"/>
      <c r="Y947" s="519"/>
      <c r="Z947" s="519"/>
      <c r="AA947" s="520"/>
    </row>
    <row r="948" spans="2:27" ht="14.25" customHeight="1" thickTop="1">
      <c r="B948" s="24"/>
      <c r="C948" s="24"/>
      <c r="D948" s="24"/>
      <c r="E948" s="24"/>
      <c r="F948" s="82"/>
      <c r="G948" s="24"/>
      <c r="H948" s="82"/>
      <c r="I948" s="24"/>
      <c r="J948" s="82"/>
      <c r="K948" s="24"/>
      <c r="L948" s="82"/>
      <c r="M948" s="24"/>
      <c r="N948" s="82"/>
      <c r="O948" s="24"/>
      <c r="P948" s="82"/>
      <c r="Q948" s="24"/>
      <c r="R948" s="82"/>
      <c r="S948" s="24"/>
      <c r="T948" s="82"/>
      <c r="U948" s="24"/>
      <c r="V948" s="82"/>
      <c r="W948" s="24"/>
      <c r="X948" s="82"/>
      <c r="Y948" s="24"/>
    </row>
    <row r="949" spans="2:27" s="239" customFormat="1" ht="20.100000000000001" customHeight="1" thickBot="1">
      <c r="B949" s="241" t="s">
        <v>655</v>
      </c>
      <c r="C949" s="24"/>
      <c r="D949" s="82"/>
      <c r="E949" s="24"/>
      <c r="F949" s="82"/>
      <c r="G949" s="24"/>
      <c r="H949" s="82"/>
      <c r="I949" s="24"/>
      <c r="J949" s="82"/>
      <c r="K949" s="24"/>
      <c r="L949" s="82"/>
      <c r="M949" s="24"/>
      <c r="N949" s="82"/>
      <c r="O949" s="24"/>
      <c r="P949" s="82"/>
      <c r="Q949" s="24"/>
      <c r="R949" s="82"/>
      <c r="S949" s="24"/>
      <c r="T949" s="82"/>
      <c r="U949" s="24"/>
      <c r="V949" s="82"/>
      <c r="W949" s="24"/>
    </row>
    <row r="950" spans="2:27" ht="20.100000000000001" customHeight="1" thickBot="1">
      <c r="B950" s="531" t="s">
        <v>536</v>
      </c>
      <c r="C950" s="532"/>
      <c r="D950" s="532"/>
      <c r="E950" s="532"/>
      <c r="F950" s="532"/>
      <c r="G950" s="532"/>
      <c r="H950" s="532"/>
      <c r="I950" s="532"/>
      <c r="J950" s="532"/>
      <c r="K950" s="532"/>
      <c r="L950" s="532"/>
      <c r="M950" s="532"/>
      <c r="N950" s="532"/>
      <c r="O950" s="532"/>
      <c r="P950" s="532"/>
      <c r="Q950" s="532"/>
      <c r="R950" s="532"/>
      <c r="S950" s="532"/>
      <c r="T950" s="532"/>
      <c r="U950" s="533"/>
      <c r="V950" s="10"/>
      <c r="X950" s="4"/>
    </row>
    <row r="951" spans="2:27" ht="30" customHeight="1" thickBot="1">
      <c r="B951" s="622" t="s">
        <v>581</v>
      </c>
      <c r="C951" s="623"/>
      <c r="D951" s="623"/>
      <c r="E951" s="623"/>
      <c r="F951" s="623"/>
      <c r="G951" s="624"/>
      <c r="H951" s="710" t="s">
        <v>524</v>
      </c>
      <c r="I951" s="710"/>
      <c r="J951" s="710"/>
      <c r="K951" s="710"/>
      <c r="L951" s="710"/>
      <c r="M951" s="710" t="s">
        <v>491</v>
      </c>
      <c r="N951" s="710"/>
      <c r="O951" s="710"/>
      <c r="P951" s="710"/>
      <c r="Q951" s="710"/>
      <c r="R951" s="710"/>
      <c r="S951" s="710"/>
      <c r="T951" s="710"/>
      <c r="U951" s="710"/>
      <c r="X951" s="4"/>
    </row>
    <row r="952" spans="2:27" ht="23.1" customHeight="1">
      <c r="B952" s="737" t="s">
        <v>875</v>
      </c>
      <c r="C952" s="738"/>
      <c r="D952" s="738"/>
      <c r="E952" s="738"/>
      <c r="F952" s="738"/>
      <c r="G952" s="739"/>
      <c r="H952" s="800" t="s">
        <v>1048</v>
      </c>
      <c r="I952" s="801"/>
      <c r="J952" s="801"/>
      <c r="K952" s="801"/>
      <c r="L952" s="802"/>
      <c r="M952" s="737" t="s">
        <v>1111</v>
      </c>
      <c r="N952" s="738"/>
      <c r="O952" s="738"/>
      <c r="P952" s="738"/>
      <c r="Q952" s="739"/>
      <c r="R952" s="839">
        <f>IF(ユーザー別卸価格!R952="","", IF(ISNUMBER(ユーザー別卸価格!R952),IF(入力!$C$25=1,ROUNDDOWN(IF(入力!$C$21=1,ユーザー別卸価格!R952/(100-入力!$C$22)%,ユーザー別卸価格!R952+入力!$C$23),-入力!$C$24),IF(入力!$C$25=2,ROUNDUP(IF(入力!$C$21=1,ユーザー別卸価格!R952/(100-入力!$C$22)%,ユーザー別卸価格!R952+入力!$C$23),-入力!$C$24),ROUND(IF(入力!$C$21=1,ユーザー別卸価格!R952/(100-入力!$C$22)%,ユーザー別卸価格!R952+入力!$C$23),-入力!$C$24))),ユーザー別卸価格!R952))</f>
        <v>43600</v>
      </c>
      <c r="S952" s="840"/>
      <c r="T952" s="840"/>
      <c r="U952" s="841"/>
      <c r="V952" s="83"/>
      <c r="X952" s="4"/>
    </row>
    <row r="953" spans="2:27" ht="23.1" customHeight="1">
      <c r="B953" s="806"/>
      <c r="C953" s="807"/>
      <c r="D953" s="807"/>
      <c r="E953" s="807"/>
      <c r="F953" s="807"/>
      <c r="G953" s="808"/>
      <c r="H953" s="766" t="s">
        <v>874</v>
      </c>
      <c r="I953" s="767"/>
      <c r="J953" s="767"/>
      <c r="K953" s="767"/>
      <c r="L953" s="768"/>
      <c r="M953" s="806"/>
      <c r="N953" s="807"/>
      <c r="O953" s="807"/>
      <c r="P953" s="807"/>
      <c r="Q953" s="808"/>
      <c r="R953" s="827">
        <f>IF(ユーザー別卸価格!R953="","", IF(ISNUMBER(ユーザー別卸価格!R953),IF(入力!$C$25=1,ROUNDDOWN(IF(入力!$C$21=1,ユーザー別卸価格!R953/(100-入力!$C$22)%,ユーザー別卸価格!R953+入力!$C$23),-入力!$C$24),IF(入力!$C$25=2,ROUNDUP(IF(入力!$C$21=1,ユーザー別卸価格!R953/(100-入力!$C$22)%,ユーザー別卸価格!R953+入力!$C$23),-入力!$C$24),ROUND(IF(入力!$C$21=1,ユーザー別卸価格!R953/(100-入力!$C$22)%,ユーザー別卸価格!R953+入力!$C$23),-入力!$C$24))),ユーザー別卸価格!R953))</f>
        <v>62300</v>
      </c>
      <c r="S953" s="828"/>
      <c r="T953" s="828"/>
      <c r="U953" s="829"/>
      <c r="V953" s="83"/>
      <c r="X953" s="4"/>
    </row>
    <row r="954" spans="2:27" ht="23.1" customHeight="1">
      <c r="B954" s="746" t="s">
        <v>886</v>
      </c>
      <c r="C954" s="747"/>
      <c r="D954" s="747"/>
      <c r="E954" s="747"/>
      <c r="F954" s="747"/>
      <c r="G954" s="748"/>
      <c r="H954" s="810" t="s">
        <v>257</v>
      </c>
      <c r="I954" s="811"/>
      <c r="J954" s="811"/>
      <c r="K954" s="811"/>
      <c r="L954" s="812"/>
      <c r="M954" s="842" t="s">
        <v>254</v>
      </c>
      <c r="N954" s="843"/>
      <c r="O954" s="843"/>
      <c r="P954" s="843"/>
      <c r="Q954" s="844"/>
      <c r="R954" s="833">
        <f>IF(ユーザー別卸価格!R954="","", IF(ISNUMBER(ユーザー別卸価格!R954),IF(入力!$C$25=1,ROUNDDOWN(IF(入力!$C$21=1,ユーザー別卸価格!R954/(100-入力!$C$22)%,ユーザー別卸価格!R954+入力!$C$23),-入力!$C$24),IF(入力!$C$25=2,ROUNDUP(IF(入力!$C$21=1,ユーザー別卸価格!R954/(100-入力!$C$22)%,ユーザー別卸価格!R954+入力!$C$23),-入力!$C$24),ROUND(IF(入力!$C$21=1,ユーザー別卸価格!R954/(100-入力!$C$22)%,ユーザー別卸価格!R954+入力!$C$23),-入力!$C$24))),ユーザー別卸価格!R954))</f>
        <v>10900</v>
      </c>
      <c r="S954" s="834"/>
      <c r="T954" s="834"/>
      <c r="U954" s="835"/>
      <c r="V954" s="83"/>
      <c r="X954" s="4"/>
    </row>
    <row r="955" spans="2:27" ht="23.1" customHeight="1">
      <c r="B955" s="746"/>
      <c r="C955" s="747"/>
      <c r="D955" s="747"/>
      <c r="E955" s="747"/>
      <c r="F955" s="747"/>
      <c r="G955" s="748"/>
      <c r="H955" s="787" t="s">
        <v>256</v>
      </c>
      <c r="I955" s="758"/>
      <c r="J955" s="758"/>
      <c r="K955" s="758"/>
      <c r="L955" s="759"/>
      <c r="M955" s="806"/>
      <c r="N955" s="807"/>
      <c r="O955" s="807"/>
      <c r="P955" s="807"/>
      <c r="Q955" s="808"/>
      <c r="R955" s="827">
        <f>IF(ユーザー別卸価格!R955="","", IF(ISNUMBER(ユーザー別卸価格!R955),IF(入力!$C$25=1,ROUNDDOWN(IF(入力!$C$21=1,ユーザー別卸価格!R955/(100-入力!$C$22)%,ユーザー別卸価格!R955+入力!$C$23),-入力!$C$24),IF(入力!$C$25=2,ROUNDUP(IF(入力!$C$21=1,ユーザー別卸価格!R955/(100-入力!$C$22)%,ユーザー別卸価格!R955+入力!$C$23),-入力!$C$24),ROUND(IF(入力!$C$21=1,ユーザー別卸価格!R955/(100-入力!$C$22)%,ユーザー別卸価格!R955+入力!$C$23),-入力!$C$24))),ユーザー別卸価格!R955))</f>
        <v>15300</v>
      </c>
      <c r="S955" s="828"/>
      <c r="T955" s="828"/>
      <c r="U955" s="829"/>
      <c r="V955" s="83"/>
      <c r="X955" s="4"/>
    </row>
    <row r="956" spans="2:27" ht="23.1" customHeight="1">
      <c r="B956" s="746" t="s">
        <v>1046</v>
      </c>
      <c r="C956" s="747"/>
      <c r="D956" s="747"/>
      <c r="E956" s="747"/>
      <c r="F956" s="747"/>
      <c r="G956" s="748"/>
      <c r="H956" s="810" t="s">
        <v>1067</v>
      </c>
      <c r="I956" s="811"/>
      <c r="J956" s="811"/>
      <c r="K956" s="811"/>
      <c r="L956" s="812"/>
      <c r="M956" s="842" t="s">
        <v>1049</v>
      </c>
      <c r="N956" s="843"/>
      <c r="O956" s="843"/>
      <c r="P956" s="843"/>
      <c r="Q956" s="844"/>
      <c r="R956" s="833">
        <f>IF(ユーザー別卸価格!R956="","", IF(ISNUMBER(ユーザー別卸価格!R956),IF(入力!$C$25=1,ROUNDDOWN(IF(入力!$C$21=1,ユーザー別卸価格!R956/(100-入力!$C$22)%,ユーザー別卸価格!R956+入力!$C$23),-入力!$C$24),IF(入力!$C$25=2,ROUNDUP(IF(入力!$C$21=1,ユーザー別卸価格!R956/(100-入力!$C$22)%,ユーザー別卸価格!R956+入力!$C$23),-入力!$C$24),ROUND(IF(入力!$C$21=1,ユーザー別卸価格!R956/(100-入力!$C$22)%,ユーザー別卸価格!R956+入力!$C$23),-入力!$C$24))),ユーザー別卸価格!R956))</f>
        <v>74200</v>
      </c>
      <c r="S956" s="834"/>
      <c r="T956" s="834"/>
      <c r="U956" s="835"/>
      <c r="V956" s="83"/>
      <c r="X956" s="4"/>
    </row>
    <row r="957" spans="2:27" ht="23.1" customHeight="1">
      <c r="B957" s="746"/>
      <c r="C957" s="747"/>
      <c r="D957" s="747"/>
      <c r="E957" s="747"/>
      <c r="F957" s="747"/>
      <c r="G957" s="748"/>
      <c r="H957" s="787" t="s">
        <v>1068</v>
      </c>
      <c r="I957" s="758"/>
      <c r="J957" s="758"/>
      <c r="K957" s="758"/>
      <c r="L957" s="759"/>
      <c r="M957" s="806"/>
      <c r="N957" s="807"/>
      <c r="O957" s="807"/>
      <c r="P957" s="807"/>
      <c r="Q957" s="808"/>
      <c r="R957" s="827">
        <f>IF(ユーザー別卸価格!R957="","", IF(ISNUMBER(ユーザー別卸価格!R957),IF(入力!$C$25=1,ROUNDDOWN(IF(入力!$C$21=1,ユーザー別卸価格!R957/(100-入力!$C$22)%,ユーザー別卸価格!R957+入力!$C$23),-入力!$C$24),IF(入力!$C$25=2,ROUNDUP(IF(入力!$C$21=1,ユーザー別卸価格!R957/(100-入力!$C$22)%,ユーザー別卸価格!R957+入力!$C$23),-入力!$C$24),ROUND(IF(入力!$C$21=1,ユーザー別卸価格!R957/(100-入力!$C$22)%,ユーザー別卸価格!R957+入力!$C$23),-入力!$C$24))),ユーザー別卸価格!R957))</f>
        <v>62200</v>
      </c>
      <c r="S957" s="828"/>
      <c r="T957" s="828"/>
      <c r="U957" s="829"/>
      <c r="V957" s="83"/>
      <c r="X957" s="4"/>
    </row>
    <row r="958" spans="2:27" ht="23.1" customHeight="1">
      <c r="B958" s="746" t="s">
        <v>1047</v>
      </c>
      <c r="C958" s="747"/>
      <c r="D958" s="747"/>
      <c r="E958" s="747"/>
      <c r="F958" s="747"/>
      <c r="G958" s="748"/>
      <c r="H958" s="746" t="s">
        <v>259</v>
      </c>
      <c r="I958" s="747"/>
      <c r="J958" s="747"/>
      <c r="K958" s="747"/>
      <c r="L958" s="748"/>
      <c r="M958" s="746" t="s">
        <v>253</v>
      </c>
      <c r="N958" s="747"/>
      <c r="O958" s="747"/>
      <c r="P958" s="747"/>
      <c r="Q958" s="748"/>
      <c r="R958" s="848">
        <f>IF(ユーザー別卸価格!R958="","", IF(ISNUMBER(ユーザー別卸価格!R958),IF(入力!$C$25=1,ROUNDDOWN(IF(入力!$C$21=1,ユーザー別卸価格!R958/(100-入力!$C$22)%,ユーザー別卸価格!R958+入力!$C$23),-入力!$C$24),IF(入力!$C$25=2,ROUNDUP(IF(入力!$C$21=1,ユーザー別卸価格!R958/(100-入力!$C$22)%,ユーザー別卸価格!R958+入力!$C$23),-入力!$C$24),ROUND(IF(入力!$C$21=1,ユーザー別卸価格!R958/(100-入力!$C$22)%,ユーザー別卸価格!R958+入力!$C$23),-入力!$C$24))),ユーザー別卸価格!R958))</f>
        <v>32100</v>
      </c>
      <c r="S958" s="849"/>
      <c r="T958" s="849"/>
      <c r="U958" s="850"/>
      <c r="V958" s="83"/>
      <c r="X958" s="4"/>
    </row>
    <row r="959" spans="2:27" ht="23.1" customHeight="1">
      <c r="B959" s="746" t="s">
        <v>1158</v>
      </c>
      <c r="C959" s="747"/>
      <c r="D959" s="747"/>
      <c r="E959" s="747"/>
      <c r="F959" s="747"/>
      <c r="G959" s="748"/>
      <c r="H959" s="746" t="s">
        <v>748</v>
      </c>
      <c r="I959" s="747"/>
      <c r="J959" s="747"/>
      <c r="K959" s="747"/>
      <c r="L959" s="748"/>
      <c r="M959" s="746" t="s">
        <v>254</v>
      </c>
      <c r="N959" s="747"/>
      <c r="O959" s="747"/>
      <c r="P959" s="747"/>
      <c r="Q959" s="748"/>
      <c r="R959" s="848">
        <f>IF(ユーザー別卸価格!R959="","", IF(ISNUMBER(ユーザー別卸価格!R959),IF(入力!$C$25=1,ROUNDDOWN(IF(入力!$C$21=1,ユーザー別卸価格!R959/(100-入力!$C$22)%,ユーザー別卸価格!R959+入力!$C$23),-入力!$C$24),IF(入力!$C$25=2,ROUNDUP(IF(入力!$C$21=1,ユーザー別卸価格!R959/(100-入力!$C$22)%,ユーザー別卸価格!R959+入力!$C$23),-入力!$C$24),ROUND(IF(入力!$C$21=1,ユーザー別卸価格!R959/(100-入力!$C$22)%,ユーザー別卸価格!R959+入力!$C$23),-入力!$C$24))),ユーザー別卸価格!R959))</f>
        <v>16400</v>
      </c>
      <c r="S959" s="849"/>
      <c r="T959" s="849"/>
      <c r="U959" s="850"/>
      <c r="V959" s="83"/>
      <c r="X959" s="4"/>
    </row>
    <row r="960" spans="2:27" ht="23.1" customHeight="1">
      <c r="B960" s="842" t="s">
        <v>591</v>
      </c>
      <c r="C960" s="843"/>
      <c r="D960" s="843"/>
      <c r="E960" s="843"/>
      <c r="F960" s="843"/>
      <c r="G960" s="844"/>
      <c r="H960" s="830" t="s">
        <v>679</v>
      </c>
      <c r="I960" s="831"/>
      <c r="J960" s="831"/>
      <c r="K960" s="831"/>
      <c r="L960" s="832"/>
      <c r="M960" s="830" t="s">
        <v>1050</v>
      </c>
      <c r="N960" s="831"/>
      <c r="O960" s="831"/>
      <c r="P960" s="831"/>
      <c r="Q960" s="832"/>
      <c r="R960" s="833">
        <f>IF(ユーザー別卸価格!R960="","", IF(ISNUMBER(ユーザー別卸価格!R960),IF(入力!$C$25=1,ROUNDDOWN(IF(入力!$C$21=1,ユーザー別卸価格!R960/(100-入力!$C$22)%,ユーザー別卸価格!R960+入力!$C$23),-入力!$C$24),IF(入力!$C$25=2,ROUNDUP(IF(入力!$C$21=1,ユーザー別卸価格!R960/(100-入力!$C$22)%,ユーザー別卸価格!R960+入力!$C$23),-入力!$C$24),ROUND(IF(入力!$C$21=1,ユーザー別卸価格!R960/(100-入力!$C$22)%,ユーザー別卸価格!R960+入力!$C$23),-入力!$C$24))),ユーザー別卸価格!R960))</f>
        <v>24000</v>
      </c>
      <c r="S960" s="834"/>
      <c r="T960" s="834"/>
      <c r="U960" s="835"/>
      <c r="V960" s="83"/>
      <c r="X960" s="4"/>
    </row>
    <row r="961" spans="2:24" ht="23.1" customHeight="1">
      <c r="B961" s="806"/>
      <c r="C961" s="807"/>
      <c r="D961" s="807"/>
      <c r="E961" s="807"/>
      <c r="F961" s="807"/>
      <c r="G961" s="808"/>
      <c r="H961" s="806"/>
      <c r="I961" s="807"/>
      <c r="J961" s="807"/>
      <c r="K961" s="807"/>
      <c r="L961" s="808"/>
      <c r="M961" s="806"/>
      <c r="N961" s="807"/>
      <c r="O961" s="807"/>
      <c r="P961" s="807"/>
      <c r="Q961" s="808"/>
      <c r="R961" s="827">
        <f>IF(ユーザー別卸価格!R961="","", IF(ISNUMBER(ユーザー別卸価格!R961),IF(入力!$C$25=1,ROUNDDOWN(IF(入力!$C$21=1,ユーザー別卸価格!R961/(100-入力!$C$22)%,ユーザー別卸価格!R961+入力!$C$23),-入力!$C$24),IF(入力!$C$25=2,ROUNDUP(IF(入力!$C$21=1,ユーザー別卸価格!R961/(100-入力!$C$22)%,ユーザー別卸価格!R961+入力!$C$23),-入力!$C$24),ROUND(IF(入力!$C$21=1,ユーザー別卸価格!R961/(100-入力!$C$22)%,ユーザー別卸価格!R961+入力!$C$23),-入力!$C$24))),ユーザー別卸価格!R961))</f>
        <v>24000</v>
      </c>
      <c r="S961" s="828"/>
      <c r="T961" s="828"/>
      <c r="U961" s="829"/>
      <c r="V961" s="83"/>
      <c r="X961" s="4"/>
    </row>
    <row r="962" spans="2:24" ht="23.1" customHeight="1">
      <c r="B962" s="285" t="s">
        <v>592</v>
      </c>
      <c r="C962" s="286"/>
      <c r="D962" s="286"/>
      <c r="E962" s="286"/>
      <c r="F962" s="286"/>
      <c r="G962" s="287"/>
      <c r="H962" s="810" t="s">
        <v>542</v>
      </c>
      <c r="I962" s="811"/>
      <c r="J962" s="811"/>
      <c r="K962" s="811"/>
      <c r="L962" s="812"/>
      <c r="M962" s="810" t="s">
        <v>254</v>
      </c>
      <c r="N962" s="811"/>
      <c r="O962" s="811"/>
      <c r="P962" s="811"/>
      <c r="Q962" s="812"/>
      <c r="R962" s="848">
        <f>IF(ユーザー別卸価格!R962="","", IF(ISNUMBER(ユーザー別卸価格!R962),IF(入力!$C$25=1,ROUNDDOWN(IF(入力!$C$21=1,ユーザー別卸価格!R962/(100-入力!$C$22)%,ユーザー別卸価格!R962+入力!$C$23),-入力!$C$24),IF(入力!$C$25=2,ROUNDUP(IF(入力!$C$21=1,ユーザー別卸価格!R962/(100-入力!$C$22)%,ユーザー別卸価格!R962+入力!$C$23),-入力!$C$24),ROUND(IF(入力!$C$21=1,ユーザー別卸価格!R962/(100-入力!$C$22)%,ユーザー別卸価格!R962+入力!$C$23),-入力!$C$24))),ユーザー別卸価格!R962))</f>
        <v>21200</v>
      </c>
      <c r="S962" s="849"/>
      <c r="T962" s="849"/>
      <c r="U962" s="850"/>
      <c r="V962" s="83"/>
      <c r="X962" s="4"/>
    </row>
    <row r="963" spans="2:24" ht="23.1" customHeight="1">
      <c r="B963" s="842" t="s">
        <v>544</v>
      </c>
      <c r="C963" s="843"/>
      <c r="D963" s="843"/>
      <c r="E963" s="843"/>
      <c r="F963" s="843"/>
      <c r="G963" s="844"/>
      <c r="H963" s="842" t="s">
        <v>749</v>
      </c>
      <c r="I963" s="843"/>
      <c r="J963" s="843"/>
      <c r="K963" s="843"/>
      <c r="L963" s="844"/>
      <c r="M963" s="810" t="s">
        <v>389</v>
      </c>
      <c r="N963" s="811"/>
      <c r="O963" s="811"/>
      <c r="P963" s="811"/>
      <c r="Q963" s="812"/>
      <c r="R963" s="833">
        <f>IF(ユーザー別卸価格!R963="","", IF(ISNUMBER(ユーザー別卸価格!R963),IF(入力!$C$25=1,ROUNDDOWN(IF(入力!$C$21=1,ユーザー別卸価格!R963/(100-入力!$C$22)%,ユーザー別卸価格!R963+入力!$C$23),-入力!$C$24),IF(入力!$C$25=2,ROUNDUP(IF(入力!$C$21=1,ユーザー別卸価格!R963/(100-入力!$C$22)%,ユーザー別卸価格!R963+入力!$C$23),-入力!$C$24),ROUND(IF(入力!$C$21=1,ユーザー別卸価格!R963/(100-入力!$C$22)%,ユーザー別卸価格!R963+入力!$C$23),-入力!$C$24))),ユーザー別卸価格!R963))</f>
        <v>67800</v>
      </c>
      <c r="S963" s="834"/>
      <c r="T963" s="834"/>
      <c r="U963" s="835"/>
      <c r="V963" s="83"/>
      <c r="X963" s="4"/>
    </row>
    <row r="964" spans="2:24" ht="23.1" customHeight="1">
      <c r="B964" s="806"/>
      <c r="C964" s="807"/>
      <c r="D964" s="807"/>
      <c r="E964" s="807"/>
      <c r="F964" s="807"/>
      <c r="G964" s="808"/>
      <c r="H964" s="806"/>
      <c r="I964" s="807"/>
      <c r="J964" s="807"/>
      <c r="K964" s="807"/>
      <c r="L964" s="808"/>
      <c r="M964" s="806" t="s">
        <v>1916</v>
      </c>
      <c r="N964" s="807"/>
      <c r="O964" s="807"/>
      <c r="P964" s="807"/>
      <c r="Q964" s="808"/>
      <c r="R964" s="827">
        <f>IF(ユーザー別卸価格!R964="","", IF(ISNUMBER(ユーザー別卸価格!R964),IF(入力!$C$25=1,ROUNDDOWN(IF(入力!$C$21=1,ユーザー別卸価格!R964/(100-入力!$C$22)%,ユーザー別卸価格!R964+入力!$C$23),-入力!$C$24),IF(入力!$C$25=2,ROUNDUP(IF(入力!$C$21=1,ユーザー別卸価格!R964/(100-入力!$C$22)%,ユーザー別卸価格!R964+入力!$C$23),-入力!$C$24),ROUND(IF(入力!$C$21=1,ユーザー別卸価格!R964/(100-入力!$C$22)%,ユーザー別卸価格!R964+入力!$C$23),-入力!$C$24))),ユーザー別卸価格!R964))</f>
        <v>67800</v>
      </c>
      <c r="S964" s="828"/>
      <c r="T964" s="828"/>
      <c r="U964" s="829"/>
      <c r="V964" s="83"/>
      <c r="X964" s="4"/>
    </row>
    <row r="965" spans="2:24" ht="23.1" customHeight="1">
      <c r="B965" s="746" t="s">
        <v>1100</v>
      </c>
      <c r="C965" s="747"/>
      <c r="D965" s="747"/>
      <c r="E965" s="747"/>
      <c r="F965" s="747"/>
      <c r="G965" s="748"/>
      <c r="H965" s="375" t="s">
        <v>1172</v>
      </c>
      <c r="I965" s="376"/>
      <c r="J965" s="376"/>
      <c r="K965" s="376"/>
      <c r="L965" s="377"/>
      <c r="M965" s="842" t="s">
        <v>1049</v>
      </c>
      <c r="N965" s="843"/>
      <c r="O965" s="843"/>
      <c r="P965" s="843"/>
      <c r="Q965" s="844"/>
      <c r="R965" s="833">
        <f>IF(ユーザー別卸価格!R965="","", IF(ISNUMBER(ユーザー別卸価格!R965),IF(入力!$C$25=1,ROUNDDOWN(IF(入力!$C$21=1,ユーザー別卸価格!R965/(100-入力!$C$22)%,ユーザー別卸価格!R965+入力!$C$23),-入力!$C$24),IF(入力!$C$25=2,ROUNDUP(IF(入力!$C$21=1,ユーザー別卸価格!R965/(100-入力!$C$22)%,ユーザー別卸価格!R965+入力!$C$23),-入力!$C$24),ROUND(IF(入力!$C$21=1,ユーザー別卸価格!R965/(100-入力!$C$22)%,ユーザー別卸価格!R965+入力!$C$23),-入力!$C$24))),ユーザー別卸価格!R965))</f>
        <v>69600</v>
      </c>
      <c r="S965" s="834"/>
      <c r="T965" s="834"/>
      <c r="U965" s="835"/>
      <c r="V965" s="83"/>
      <c r="X965" s="4"/>
    </row>
    <row r="966" spans="2:24" ht="23.1" customHeight="1">
      <c r="B966" s="746"/>
      <c r="C966" s="747"/>
      <c r="D966" s="747"/>
      <c r="E966" s="747"/>
      <c r="F966" s="747"/>
      <c r="G966" s="748"/>
      <c r="H966" s="367" t="s">
        <v>1171</v>
      </c>
      <c r="I966" s="368"/>
      <c r="J966" s="368"/>
      <c r="K966" s="368"/>
      <c r="L966" s="369"/>
      <c r="M966" s="806"/>
      <c r="N966" s="807"/>
      <c r="O966" s="807"/>
      <c r="P966" s="807"/>
      <c r="Q966" s="808"/>
      <c r="R966" s="827">
        <f>IF(ユーザー別卸価格!R966="","", IF(ISNUMBER(ユーザー別卸価格!R966),IF(入力!$C$25=1,ROUNDDOWN(IF(入力!$C$21=1,ユーザー別卸価格!R966/(100-入力!$C$22)%,ユーザー別卸価格!R966+入力!$C$23),-入力!$C$24),IF(入力!$C$25=2,ROUNDUP(IF(入力!$C$21=1,ユーザー別卸価格!R966/(100-入力!$C$22)%,ユーザー別卸価格!R966+入力!$C$23),-入力!$C$24),ROUND(IF(入力!$C$21=1,ユーザー別卸価格!R966/(100-入力!$C$22)%,ユーザー別卸価格!R966+入力!$C$23),-入力!$C$24))),ユーザー別卸価格!R966))</f>
        <v>60800</v>
      </c>
      <c r="S966" s="828"/>
      <c r="T966" s="828"/>
      <c r="U966" s="829"/>
      <c r="V966" s="83"/>
      <c r="X966" s="4"/>
    </row>
    <row r="967" spans="2:24" ht="23.1" customHeight="1" thickBot="1">
      <c r="B967" s="746" t="s">
        <v>1159</v>
      </c>
      <c r="C967" s="747"/>
      <c r="D967" s="747"/>
      <c r="E967" s="747"/>
      <c r="F967" s="747"/>
      <c r="G967" s="748"/>
      <c r="H967" s="766" t="s">
        <v>613</v>
      </c>
      <c r="I967" s="767"/>
      <c r="J967" s="767"/>
      <c r="K967" s="767"/>
      <c r="L967" s="768"/>
      <c r="M967" s="766" t="s">
        <v>1051</v>
      </c>
      <c r="N967" s="767"/>
      <c r="O967" s="767"/>
      <c r="P967" s="767"/>
      <c r="Q967" s="768"/>
      <c r="R967" s="854">
        <f>IF(ユーザー別卸価格!R967="","", IF(ISNUMBER(ユーザー別卸価格!R967),IF(入力!$E$25=1,ROUNDDOWN(IF(入力!$E$21=1,ユーザー別卸価格!R967/(100-入力!$E$22)%,ユーザー別卸価格!R967+入力!$E$23),-入力!$E$24),IF(入力!$E$25=2,ROUNDUP(IF(入力!$E$21=1,ユーザー別卸価格!R967/(100-入力!$E$22)%,ユーザー別卸価格!R967+入力!$E$23),-入力!$E$24),ROUND(IF(入力!$E$21=1,ユーザー別卸価格!R967/(100-入力!$E$22)%,ユーザー別卸価格!R967+入力!$E$23),-入力!$E$24))),ユーザー別卸価格!R967))</f>
        <v>31600</v>
      </c>
      <c r="S967" s="855" t="str">
        <f>IF(ユーザー別卸価格!S967="","", IF(ISNUMBER(ユーザー別卸価格!S967),IF(入力!$E$25=1,ROUNDDOWN(IF(入力!$E$21=1,ユーザー別卸価格!S967/(100-入力!$E$22)%,ユーザー別卸価格!S967+入力!$E$23),-入力!$E$24),IF(入力!$E$25=2,ROUNDUP(IF(入力!$E$21=1,ユーザー別卸価格!S967/(100-入力!$E$22)%,ユーザー別卸価格!S967+入力!$E$23),-入力!$E$24),ROUND(IF(入力!$E$21=1,ユーザー別卸価格!S967/(100-入力!$E$22)%,ユーザー別卸価格!S967+入力!$E$23),-入力!$E$24))),ユーザー別卸価格!S967))</f>
        <v/>
      </c>
      <c r="T967" s="855" t="str">
        <f>IF(ユーザー別卸価格!T967="","", IF(ISNUMBER(ユーザー別卸価格!T967),IF(入力!$E$25=1,ROUNDDOWN(IF(入力!$E$21=1,ユーザー別卸価格!T967/(100-入力!$E$22)%,ユーザー別卸価格!T967+入力!$E$23),-入力!$E$24),IF(入力!$E$25=2,ROUNDUP(IF(入力!$E$21=1,ユーザー別卸価格!T967/(100-入力!$E$22)%,ユーザー別卸価格!T967+入力!$E$23),-入力!$E$24),ROUND(IF(入力!$E$21=1,ユーザー別卸価格!T967/(100-入力!$E$22)%,ユーザー別卸価格!T967+入力!$E$23),-入力!$E$24))),ユーザー別卸価格!T967))</f>
        <v/>
      </c>
      <c r="U967" s="856" t="str">
        <f>IF(ユーザー別卸価格!U967="","", IF(ISNUMBER(ユーザー別卸価格!U967),IF(入力!$E$25=1,ROUNDDOWN(IF(入力!$E$21=1,ユーザー別卸価格!U967/(100-入力!$E$22)%,ユーザー別卸価格!U967+入力!$E$23),-入力!$E$24),IF(入力!$E$25=2,ROUNDUP(IF(入力!$E$21=1,ユーザー別卸価格!U967/(100-入力!$E$22)%,ユーザー別卸価格!U967+入力!$E$23),-入力!$E$24),ROUND(IF(入力!$E$21=1,ユーザー別卸価格!U967/(100-入力!$E$22)%,ユーザー別卸価格!U967+入力!$E$23),-入力!$E$24))),ユーザー別卸価格!U967))</f>
        <v/>
      </c>
      <c r="V967" s="83"/>
      <c r="X967" s="4"/>
    </row>
    <row r="968" spans="2:24" ht="23.1" customHeight="1">
      <c r="B968" s="86"/>
      <c r="C968" s="86"/>
      <c r="D968" s="86"/>
      <c r="E968" s="86"/>
      <c r="F968" s="86"/>
      <c r="G968" s="86"/>
      <c r="H968" s="738"/>
      <c r="I968" s="738"/>
      <c r="J968" s="738"/>
      <c r="K968" s="738"/>
      <c r="L968" s="738"/>
      <c r="M968" s="738"/>
      <c r="N968" s="738"/>
      <c r="O968" s="738"/>
      <c r="P968" s="738"/>
      <c r="Q968" s="738"/>
      <c r="R968" s="860"/>
      <c r="S968" s="860"/>
      <c r="T968" s="860"/>
      <c r="U968" s="860"/>
      <c r="V968" s="83"/>
      <c r="X968" s="4"/>
    </row>
    <row r="969" spans="2:24" s="239" customFormat="1" ht="20.100000000000001" customHeight="1" thickBot="1">
      <c r="B969" s="241" t="s">
        <v>656</v>
      </c>
      <c r="C969" s="24"/>
      <c r="D969" s="82"/>
      <c r="E969" s="24"/>
      <c r="F969" s="82"/>
      <c r="G969" s="24"/>
      <c r="H969" s="82"/>
      <c r="I969" s="24"/>
      <c r="J969" s="82"/>
      <c r="K969" s="24"/>
      <c r="L969" s="82"/>
      <c r="M969" s="24"/>
      <c r="N969" s="82"/>
      <c r="O969" s="24"/>
      <c r="P969" s="82"/>
      <c r="Q969" s="24"/>
      <c r="R969" s="82"/>
      <c r="S969" s="24"/>
      <c r="T969" s="82"/>
      <c r="U969" s="24"/>
      <c r="V969" s="82"/>
      <c r="W969" s="24"/>
    </row>
    <row r="970" spans="2:24" ht="20.100000000000001" customHeight="1" thickBot="1">
      <c r="B970" s="531" t="s">
        <v>453</v>
      </c>
      <c r="C970" s="532"/>
      <c r="D970" s="532"/>
      <c r="E970" s="532"/>
      <c r="F970" s="532"/>
      <c r="G970" s="532"/>
      <c r="H970" s="532"/>
      <c r="I970" s="532"/>
      <c r="J970" s="532"/>
      <c r="K970" s="532"/>
      <c r="L970" s="532"/>
      <c r="M970" s="532"/>
      <c r="N970" s="532"/>
      <c r="O970" s="532"/>
      <c r="P970" s="532"/>
      <c r="Q970" s="532"/>
      <c r="R970" s="532"/>
      <c r="S970" s="532"/>
      <c r="T970" s="532"/>
      <c r="U970" s="533"/>
      <c r="V970" s="10"/>
      <c r="X970" s="4"/>
    </row>
    <row r="971" spans="2:24" ht="30" customHeight="1" thickBot="1">
      <c r="B971" s="622" t="s">
        <v>581</v>
      </c>
      <c r="C971" s="623"/>
      <c r="D971" s="623"/>
      <c r="E971" s="623"/>
      <c r="F971" s="623"/>
      <c r="G971" s="624"/>
      <c r="H971" s="710" t="s">
        <v>524</v>
      </c>
      <c r="I971" s="710"/>
      <c r="J971" s="710"/>
      <c r="K971" s="710"/>
      <c r="L971" s="710"/>
      <c r="M971" s="710" t="s">
        <v>491</v>
      </c>
      <c r="N971" s="710"/>
      <c r="O971" s="710"/>
      <c r="P971" s="710"/>
      <c r="Q971" s="710"/>
      <c r="R971" s="710"/>
      <c r="S971" s="710"/>
      <c r="T971" s="710"/>
      <c r="U971" s="710"/>
      <c r="X971" s="4"/>
    </row>
    <row r="972" spans="2:24" ht="23.1" customHeight="1">
      <c r="B972" s="312" t="s">
        <v>750</v>
      </c>
      <c r="C972" s="313"/>
      <c r="D972" s="313"/>
      <c r="E972" s="313"/>
      <c r="F972" s="313"/>
      <c r="G972" s="314"/>
      <c r="H972" s="821" t="s">
        <v>257</v>
      </c>
      <c r="I972" s="822"/>
      <c r="J972" s="822"/>
      <c r="K972" s="822"/>
      <c r="L972" s="823"/>
      <c r="M972" s="821" t="s">
        <v>254</v>
      </c>
      <c r="N972" s="822"/>
      <c r="O972" s="822"/>
      <c r="P972" s="822"/>
      <c r="Q972" s="823"/>
      <c r="R972" s="851">
        <f>IF(ユーザー別卸価格!R972="","", IF(ISNUMBER(ユーザー別卸価格!R972),IF(入力!$C$25=1,ROUNDDOWN(IF(入力!$C$21=1,ユーザー別卸価格!R972/(100-入力!$C$22)%,ユーザー別卸価格!R972+入力!$C$23),-入力!$C$24),IF(入力!$C$25=2,ROUNDUP(IF(入力!$C$21=1,ユーザー別卸価格!R972/(100-入力!$C$22)%,ユーザー別卸価格!R972+入力!$C$23),-入力!$C$24),ROUND(IF(入力!$C$21=1,ユーザー別卸価格!R972/(100-入力!$C$22)%,ユーザー別卸価格!R972+入力!$C$23),-入力!$C$24))),ユーザー別卸価格!R972))</f>
        <v>10900</v>
      </c>
      <c r="S972" s="852"/>
      <c r="T972" s="852"/>
      <c r="U972" s="853"/>
      <c r="V972" s="83"/>
      <c r="X972" s="4"/>
    </row>
    <row r="973" spans="2:24" ht="23.1" customHeight="1">
      <c r="B973" s="285" t="s">
        <v>751</v>
      </c>
      <c r="C973" s="286"/>
      <c r="D973" s="286"/>
      <c r="E973" s="286"/>
      <c r="F973" s="286"/>
      <c r="G973" s="287"/>
      <c r="H973" s="746" t="s">
        <v>585</v>
      </c>
      <c r="I973" s="747"/>
      <c r="J973" s="747"/>
      <c r="K973" s="747"/>
      <c r="L973" s="748"/>
      <c r="M973" s="746" t="s">
        <v>583</v>
      </c>
      <c r="N973" s="747"/>
      <c r="O973" s="747"/>
      <c r="P973" s="747"/>
      <c r="Q973" s="748"/>
      <c r="R973" s="848">
        <f>IF(ユーザー別卸価格!R973="","", IF(ISNUMBER(ユーザー別卸価格!R973),IF(入力!$C$25=1,ROUNDDOWN(IF(入力!$C$21=1,ユーザー別卸価格!R973/(100-入力!$C$22)%,ユーザー別卸価格!R973+入力!$C$23),-入力!$C$24),IF(入力!$C$25=2,ROUNDUP(IF(入力!$C$21=1,ユーザー別卸価格!R973/(100-入力!$C$22)%,ユーザー別卸価格!R973+入力!$C$23),-入力!$C$24),ROUND(IF(入力!$C$21=1,ユーザー別卸価格!R973/(100-入力!$C$22)%,ユーザー別卸価格!R973+入力!$C$23),-入力!$C$24))),ユーザー別卸価格!R973))</f>
        <v>19100</v>
      </c>
      <c r="S973" s="849"/>
      <c r="T973" s="849"/>
      <c r="U973" s="850"/>
      <c r="V973" s="83"/>
      <c r="X973" s="4"/>
    </row>
    <row r="974" spans="2:24" ht="23.1" customHeight="1">
      <c r="B974" s="309" t="s">
        <v>2139</v>
      </c>
      <c r="C974" s="310"/>
      <c r="D974" s="310"/>
      <c r="E974" s="310"/>
      <c r="F974" s="310"/>
      <c r="G974" s="311"/>
      <c r="H974" s="746" t="s">
        <v>1795</v>
      </c>
      <c r="I974" s="747"/>
      <c r="J974" s="747"/>
      <c r="K974" s="747"/>
      <c r="L974" s="748"/>
      <c r="M974" s="746" t="s">
        <v>2142</v>
      </c>
      <c r="N974" s="747"/>
      <c r="O974" s="747"/>
      <c r="P974" s="747"/>
      <c r="Q974" s="748"/>
      <c r="R974" s="848">
        <f>IF(ユーザー別卸価格!R974="","", IF(ISNUMBER(ユーザー別卸価格!R974),IF(入力!$C$25=1,ROUNDDOWN(IF(入力!$C$21=1,ユーザー別卸価格!R974/(100-入力!$C$22)%,ユーザー別卸価格!R974+入力!$C$23),-入力!$C$24),IF(入力!$C$25=2,ROUNDUP(IF(入力!$C$21=1,ユーザー別卸価格!R974/(100-入力!$C$22)%,ユーザー別卸価格!R974+入力!$C$23),-入力!$C$24),ROUND(IF(入力!$C$21=1,ユーザー別卸価格!R974/(100-入力!$C$22)%,ユーザー別卸価格!R974+入力!$C$23),-入力!$C$24))),ユーザー別卸価格!R974))</f>
        <v>22100</v>
      </c>
      <c r="S974" s="849"/>
      <c r="T974" s="849"/>
      <c r="U974" s="850"/>
      <c r="V974" s="83"/>
      <c r="X974" s="4"/>
    </row>
    <row r="975" spans="2:24" ht="23.1" customHeight="1">
      <c r="B975" s="285" t="s">
        <v>752</v>
      </c>
      <c r="C975" s="286"/>
      <c r="D975" s="286"/>
      <c r="E975" s="286"/>
      <c r="F975" s="286"/>
      <c r="G975" s="287"/>
      <c r="H975" s="746" t="s">
        <v>392</v>
      </c>
      <c r="I975" s="747"/>
      <c r="J975" s="747"/>
      <c r="K975" s="747"/>
      <c r="L975" s="748"/>
      <c r="M975" s="746" t="s">
        <v>254</v>
      </c>
      <c r="N975" s="747"/>
      <c r="O975" s="747"/>
      <c r="P975" s="747"/>
      <c r="Q975" s="748"/>
      <c r="R975" s="848">
        <f>IF(ユーザー別卸価格!R975="","", IF(ISNUMBER(ユーザー別卸価格!R975),IF(入力!$C$25=1,ROUNDDOWN(IF(入力!$C$21=1,ユーザー別卸価格!R975/(100-入力!$C$22)%,ユーザー別卸価格!R975+入力!$C$23),-入力!$C$24),IF(入力!$C$25=2,ROUNDUP(IF(入力!$C$21=1,ユーザー別卸価格!R975/(100-入力!$C$22)%,ユーザー別卸価格!R975+入力!$C$23),-入力!$C$24),ROUND(IF(入力!$C$21=1,ユーザー別卸価格!R975/(100-入力!$C$22)%,ユーザー別卸価格!R975+入力!$C$23),-入力!$C$24))),ユーザー別卸価格!R975))</f>
        <v>15300</v>
      </c>
      <c r="S975" s="849"/>
      <c r="T975" s="849"/>
      <c r="U975" s="850"/>
      <c r="V975" s="83"/>
      <c r="X975" s="4"/>
    </row>
    <row r="976" spans="2:24" ht="23.1" customHeight="1">
      <c r="B976" s="285" t="s">
        <v>753</v>
      </c>
      <c r="C976" s="286"/>
      <c r="D976" s="286"/>
      <c r="E976" s="286"/>
      <c r="F976" s="286"/>
      <c r="G976" s="287"/>
      <c r="H976" s="746" t="s">
        <v>183</v>
      </c>
      <c r="I976" s="747"/>
      <c r="J976" s="747"/>
      <c r="K976" s="747"/>
      <c r="L976" s="748"/>
      <c r="M976" s="746" t="s">
        <v>254</v>
      </c>
      <c r="N976" s="747"/>
      <c r="O976" s="747"/>
      <c r="P976" s="747"/>
      <c r="Q976" s="748"/>
      <c r="R976" s="848">
        <f>IF(ユーザー別卸価格!R976="","", IF(ISNUMBER(ユーザー別卸価格!R976),IF(入力!$C$25=1,ROUNDDOWN(IF(入力!$C$21=1,ユーザー別卸価格!R976/(100-入力!$C$22)%,ユーザー別卸価格!R976+入力!$C$23),-入力!$C$24),IF(入力!$C$25=2,ROUNDUP(IF(入力!$C$21=1,ユーザー別卸価格!R976/(100-入力!$C$22)%,ユーザー別卸価格!R976+入力!$C$23),-入力!$C$24),ROUND(IF(入力!$C$21=1,ユーザー別卸価格!R976/(100-入力!$C$22)%,ユーザー別卸価格!R976+入力!$C$23),-入力!$C$24))),ユーザー別卸価格!R976))</f>
        <v>15200</v>
      </c>
      <c r="S976" s="849"/>
      <c r="T976" s="849"/>
      <c r="U976" s="850"/>
      <c r="V976" s="83"/>
      <c r="X976" s="4"/>
    </row>
    <row r="977" spans="2:28" ht="23.1" customHeight="1">
      <c r="B977" s="285" t="s">
        <v>754</v>
      </c>
      <c r="C977" s="286"/>
      <c r="D977" s="286"/>
      <c r="E977" s="286"/>
      <c r="F977" s="286"/>
      <c r="G977" s="287"/>
      <c r="H977" s="746" t="s">
        <v>257</v>
      </c>
      <c r="I977" s="747"/>
      <c r="J977" s="747"/>
      <c r="K977" s="747"/>
      <c r="L977" s="748"/>
      <c r="M977" s="746" t="s">
        <v>254</v>
      </c>
      <c r="N977" s="747"/>
      <c r="O977" s="747"/>
      <c r="P977" s="747"/>
      <c r="Q977" s="748"/>
      <c r="R977" s="848">
        <f>IF(ユーザー別卸価格!R977="","", IF(ISNUMBER(ユーザー別卸価格!R977),IF(入力!$C$25=1,ROUNDDOWN(IF(入力!$C$21=1,ユーザー別卸価格!R977/(100-入力!$C$22)%,ユーザー別卸価格!R977+入力!$C$23),-入力!$C$24),IF(入力!$C$25=2,ROUNDUP(IF(入力!$C$21=1,ユーザー別卸価格!R977/(100-入力!$C$22)%,ユーザー別卸価格!R977+入力!$C$23),-入力!$C$24),ROUND(IF(入力!$C$21=1,ユーザー別卸価格!R977/(100-入力!$C$22)%,ユーザー別卸価格!R977+入力!$C$23),-入力!$C$24))),ユーザー別卸価格!R977))</f>
        <v>10900</v>
      </c>
      <c r="S977" s="849"/>
      <c r="T977" s="849"/>
      <c r="U977" s="850"/>
      <c r="V977" s="83"/>
      <c r="X977" s="4"/>
    </row>
    <row r="978" spans="2:28" ht="23.1" customHeight="1">
      <c r="B978" s="842" t="s">
        <v>755</v>
      </c>
      <c r="C978" s="843"/>
      <c r="D978" s="843"/>
      <c r="E978" s="843"/>
      <c r="F978" s="843"/>
      <c r="G978" s="844"/>
      <c r="H978" s="810" t="s">
        <v>563</v>
      </c>
      <c r="I978" s="811"/>
      <c r="J978" s="811"/>
      <c r="K978" s="811"/>
      <c r="L978" s="812"/>
      <c r="M978" s="842" t="s">
        <v>254</v>
      </c>
      <c r="N978" s="843"/>
      <c r="O978" s="843"/>
      <c r="P978" s="843"/>
      <c r="Q978" s="844"/>
      <c r="R978" s="833">
        <f>IF(ユーザー別卸価格!R978="","", IF(ISNUMBER(ユーザー別卸価格!R978),IF(入力!$C$25=1,ROUNDDOWN(IF(入力!$C$21=1,ユーザー別卸価格!R978/(100-入力!$C$22)%,ユーザー別卸価格!R978+入力!$C$23),-入力!$C$24),IF(入力!$C$25=2,ROUNDUP(IF(入力!$C$21=1,ユーザー別卸価格!R978/(100-入力!$C$22)%,ユーザー別卸価格!R978+入力!$C$23),-入力!$C$24),ROUND(IF(入力!$C$21=1,ユーザー別卸価格!R978/(100-入力!$C$22)%,ユーザー別卸価格!R978+入力!$C$23),-入力!$C$24))),ユーザー別卸価格!R978))</f>
        <v>11900</v>
      </c>
      <c r="S978" s="834"/>
      <c r="T978" s="834"/>
      <c r="U978" s="835"/>
      <c r="V978" s="83"/>
      <c r="X978" s="4"/>
    </row>
    <row r="979" spans="2:28" ht="23.1" customHeight="1">
      <c r="B979" s="806"/>
      <c r="C979" s="807"/>
      <c r="D979" s="807"/>
      <c r="E979" s="807"/>
      <c r="F979" s="807"/>
      <c r="G979" s="808"/>
      <c r="H979" s="806" t="s">
        <v>676</v>
      </c>
      <c r="I979" s="807"/>
      <c r="J979" s="807"/>
      <c r="K979" s="807"/>
      <c r="L979" s="808"/>
      <c r="M979" s="806"/>
      <c r="N979" s="807"/>
      <c r="O979" s="807"/>
      <c r="P979" s="807"/>
      <c r="Q979" s="808"/>
      <c r="R979" s="827">
        <f>IF(ユーザー別卸価格!R979="","", IF(ISNUMBER(ユーザー別卸価格!R979),IF(入力!$C$25=1,ROUNDDOWN(IF(入力!$C$21=1,ユーザー別卸価格!R979/(100-入力!$C$22)%,ユーザー別卸価格!R979+入力!$C$23),-入力!$C$24),IF(入力!$C$25=2,ROUNDUP(IF(入力!$C$21=1,ユーザー別卸価格!R979/(100-入力!$C$22)%,ユーザー別卸価格!R979+入力!$C$23),-入力!$C$24),ROUND(IF(入力!$C$21=1,ユーザー別卸価格!R979/(100-入力!$C$22)%,ユーザー別卸価格!R979+入力!$C$23),-入力!$C$24))),ユーザー別卸価格!R979))</f>
        <v>13800</v>
      </c>
      <c r="S979" s="828"/>
      <c r="T979" s="828"/>
      <c r="U979" s="829"/>
      <c r="V979" s="83"/>
      <c r="X979" s="4"/>
    </row>
    <row r="980" spans="2:28" ht="23.1" customHeight="1">
      <c r="B980" s="842" t="s">
        <v>756</v>
      </c>
      <c r="C980" s="843"/>
      <c r="D980" s="843"/>
      <c r="E980" s="843"/>
      <c r="F980" s="843"/>
      <c r="G980" s="844"/>
      <c r="H980" s="746" t="s">
        <v>257</v>
      </c>
      <c r="I980" s="747"/>
      <c r="J980" s="747"/>
      <c r="K980" s="747"/>
      <c r="L980" s="748"/>
      <c r="M980" s="810" t="s">
        <v>254</v>
      </c>
      <c r="N980" s="811"/>
      <c r="O980" s="811"/>
      <c r="P980" s="811"/>
      <c r="Q980" s="812"/>
      <c r="R980" s="833">
        <f>IF(ユーザー別卸価格!R980="","", IF(ISNUMBER(ユーザー別卸価格!R980),IF(入力!$C$25=1,ROUNDDOWN(IF(入力!$C$21=1,ユーザー別卸価格!R980/(100-入力!$C$22)%,ユーザー別卸価格!R980+入力!$C$23),-入力!$C$24),IF(入力!$C$25=2,ROUNDUP(IF(入力!$C$21=1,ユーザー別卸価格!R980/(100-入力!$C$22)%,ユーザー別卸価格!R980+入力!$C$23),-入力!$C$24),ROUND(IF(入力!$C$21=1,ユーザー別卸価格!R980/(100-入力!$C$22)%,ユーザー別卸価格!R980+入力!$C$23),-入力!$C$24))),ユーザー別卸価格!R980))</f>
        <v>10900</v>
      </c>
      <c r="S980" s="834"/>
      <c r="T980" s="834"/>
      <c r="U980" s="835"/>
      <c r="V980" s="83"/>
      <c r="X980" s="4"/>
    </row>
    <row r="981" spans="2:28" ht="23.1" customHeight="1">
      <c r="B981" s="806"/>
      <c r="C981" s="807"/>
      <c r="D981" s="807"/>
      <c r="E981" s="807"/>
      <c r="F981" s="807"/>
      <c r="G981" s="808"/>
      <c r="H981" s="746"/>
      <c r="I981" s="747"/>
      <c r="J981" s="747"/>
      <c r="K981" s="747"/>
      <c r="L981" s="748"/>
      <c r="M981" s="806" t="s">
        <v>1050</v>
      </c>
      <c r="N981" s="807"/>
      <c r="O981" s="807"/>
      <c r="P981" s="807"/>
      <c r="Q981" s="808"/>
      <c r="R981" s="827">
        <f>IF(ユーザー別卸価格!R981="","", IF(ISNUMBER(ユーザー別卸価格!R981),IF(入力!$C$25=1,ROUNDDOWN(IF(入力!$C$21=1,ユーザー別卸価格!R981/(100-入力!$C$22)%,ユーザー別卸価格!R981+入力!$C$23),-入力!$C$24),IF(入力!$C$25=2,ROUNDUP(IF(入力!$C$21=1,ユーザー別卸価格!R981/(100-入力!$C$22)%,ユーザー別卸価格!R981+入力!$C$23),-入力!$C$24),ROUND(IF(入力!$C$21=1,ユーザー別卸価格!R981/(100-入力!$C$22)%,ユーザー別卸価格!R981+入力!$C$23),-入力!$C$24))),ユーザー別卸価格!R981))</f>
        <v>10900</v>
      </c>
      <c r="S981" s="828"/>
      <c r="T981" s="828"/>
      <c r="U981" s="829"/>
      <c r="V981" s="83"/>
      <c r="X981" s="4"/>
      <c r="Y981" s="575"/>
      <c r="Z981" s="575"/>
      <c r="AA981" s="575"/>
      <c r="AB981" s="575"/>
    </row>
    <row r="982" spans="2:28" ht="23.1" customHeight="1">
      <c r="B982" s="285" t="s">
        <v>2140</v>
      </c>
      <c r="C982" s="286"/>
      <c r="D982" s="286"/>
      <c r="E982" s="286"/>
      <c r="F982" s="286"/>
      <c r="G982" s="287"/>
      <c r="H982" s="746" t="s">
        <v>257</v>
      </c>
      <c r="I982" s="747"/>
      <c r="J982" s="747"/>
      <c r="K982" s="747"/>
      <c r="L982" s="748"/>
      <c r="M982" s="746" t="s">
        <v>254</v>
      </c>
      <c r="N982" s="747"/>
      <c r="O982" s="747"/>
      <c r="P982" s="747"/>
      <c r="Q982" s="748"/>
      <c r="R982" s="848">
        <f>IF(ユーザー別卸価格!R982="","", IF(ISNUMBER(ユーザー別卸価格!R982),IF(入力!$C$25=1,ROUNDDOWN(IF(入力!$C$21=1,ユーザー別卸価格!R982/(100-入力!$C$22)%,ユーザー別卸価格!R982+入力!$C$23),-入力!$C$24),IF(入力!$C$25=2,ROUNDUP(IF(入力!$C$21=1,ユーザー別卸価格!R982/(100-入力!$C$22)%,ユーザー別卸価格!R982+入力!$C$23),-入力!$C$24),ROUND(IF(入力!$C$21=1,ユーザー別卸価格!R982/(100-入力!$C$22)%,ユーザー別卸価格!R982+入力!$C$23),-入力!$C$24))),ユーザー別卸価格!R982))</f>
        <v>10900</v>
      </c>
      <c r="S982" s="849"/>
      <c r="T982" s="849"/>
      <c r="U982" s="850"/>
      <c r="V982" s="83"/>
      <c r="X982" s="4"/>
    </row>
    <row r="983" spans="2:28" ht="23.1" customHeight="1" thickBot="1">
      <c r="B983" s="302" t="s">
        <v>2141</v>
      </c>
      <c r="C983" s="303"/>
      <c r="D983" s="303"/>
      <c r="E983" s="303"/>
      <c r="F983" s="303"/>
      <c r="G983" s="304"/>
      <c r="H983" s="806" t="s">
        <v>257</v>
      </c>
      <c r="I983" s="807"/>
      <c r="J983" s="807"/>
      <c r="K983" s="807"/>
      <c r="L983" s="808"/>
      <c r="M983" s="778" t="s">
        <v>254</v>
      </c>
      <c r="N983" s="779"/>
      <c r="O983" s="779"/>
      <c r="P983" s="779"/>
      <c r="Q983" s="780"/>
      <c r="R983" s="854">
        <f>IF(ユーザー別卸価格!R983="","", IF(ISNUMBER(ユーザー別卸価格!R983),IF(入力!$C$25=1,ROUNDDOWN(IF(入力!$C$21=1,ユーザー別卸価格!R983/(100-入力!$C$22)%,ユーザー別卸価格!R983+入力!$C$23),-入力!$C$24),IF(入力!$C$25=2,ROUNDUP(IF(入力!$C$21=1,ユーザー別卸価格!R983/(100-入力!$C$22)%,ユーザー別卸価格!R983+入力!$C$23),-入力!$C$24),ROUND(IF(入力!$C$21=1,ユーザー別卸価格!R983/(100-入力!$C$22)%,ユーザー別卸価格!R983+入力!$C$23),-入力!$C$24))),ユーザー別卸価格!R983))</f>
        <v>10900</v>
      </c>
      <c r="S983" s="855"/>
      <c r="T983" s="855"/>
      <c r="U983" s="856"/>
      <c r="V983" s="83"/>
      <c r="X983" s="4"/>
    </row>
    <row r="984" spans="2:28" ht="105.75" customHeight="1">
      <c r="B984" s="545" t="s">
        <v>2143</v>
      </c>
      <c r="C984" s="545"/>
      <c r="D984" s="545"/>
      <c r="E984" s="545"/>
      <c r="F984" s="545"/>
      <c r="G984" s="545"/>
      <c r="H984" s="545"/>
      <c r="I984" s="545"/>
      <c r="J984" s="545"/>
      <c r="K984" s="545"/>
      <c r="L984" s="545"/>
      <c r="M984" s="545"/>
      <c r="N984" s="545"/>
      <c r="O984" s="545"/>
      <c r="P984" s="545"/>
      <c r="Q984" s="545"/>
      <c r="R984" s="545"/>
      <c r="S984" s="545"/>
      <c r="T984" s="545"/>
      <c r="U984" s="545"/>
      <c r="V984" s="221"/>
      <c r="W984" s="221"/>
      <c r="X984" s="221"/>
      <c r="Y984" s="221"/>
      <c r="Z984" s="221"/>
    </row>
    <row r="985" spans="2:28" ht="13.5" customHeight="1">
      <c r="C985" s="24"/>
      <c r="D985" s="24"/>
      <c r="E985" s="24"/>
      <c r="F985" s="82"/>
      <c r="G985" s="24"/>
      <c r="H985" s="82"/>
      <c r="I985" s="24"/>
      <c r="J985" s="82"/>
      <c r="K985" s="24"/>
      <c r="L985" s="82"/>
      <c r="M985" s="24"/>
      <c r="N985" s="82"/>
      <c r="O985" s="24"/>
      <c r="P985" s="82"/>
      <c r="Q985" s="24"/>
      <c r="R985" s="82"/>
      <c r="S985" s="24"/>
      <c r="T985" s="82"/>
      <c r="U985" s="24"/>
      <c r="V985" s="82"/>
      <c r="W985" s="24"/>
      <c r="X985" s="82"/>
      <c r="Y985" s="24"/>
    </row>
    <row r="986" spans="2:28" ht="14.25" customHeight="1" thickBot="1">
      <c r="B986" s="39"/>
    </row>
    <row r="987" spans="2:28" ht="25.5" customHeight="1" thickTop="1" thickBot="1">
      <c r="B987" s="518" t="s">
        <v>580</v>
      </c>
      <c r="C987" s="519"/>
      <c r="D987" s="519"/>
      <c r="E987" s="519"/>
      <c r="F987" s="519"/>
      <c r="G987" s="519"/>
      <c r="H987" s="519"/>
      <c r="I987" s="519"/>
      <c r="J987" s="519"/>
      <c r="K987" s="519"/>
      <c r="L987" s="519"/>
      <c r="M987" s="519"/>
      <c r="N987" s="519"/>
      <c r="O987" s="519"/>
      <c r="P987" s="519"/>
      <c r="Q987" s="519"/>
      <c r="R987" s="519"/>
      <c r="S987" s="519"/>
      <c r="T987" s="519"/>
      <c r="U987" s="519"/>
      <c r="V987" s="519"/>
      <c r="W987" s="519"/>
      <c r="X987" s="519"/>
      <c r="Y987" s="519"/>
      <c r="Z987" s="519"/>
      <c r="AA987" s="520"/>
    </row>
    <row r="988" spans="2:28" ht="14.25" customHeight="1" thickTop="1">
      <c r="B988" s="24"/>
      <c r="C988" s="24"/>
      <c r="D988" s="24"/>
      <c r="E988" s="24"/>
      <c r="F988" s="82"/>
      <c r="G988" s="24"/>
      <c r="H988" s="82"/>
      <c r="I988" s="24"/>
      <c r="J988" s="82"/>
      <c r="K988" s="24"/>
      <c r="L988" s="82"/>
      <c r="M988" s="24"/>
      <c r="N988" s="82"/>
      <c r="O988" s="24"/>
      <c r="P988" s="82"/>
      <c r="Q988" s="24"/>
      <c r="R988" s="82"/>
      <c r="S988" s="24"/>
      <c r="T988" s="82"/>
      <c r="U988" s="24"/>
      <c r="V988" s="82"/>
      <c r="W988" s="24"/>
      <c r="X988" s="82"/>
      <c r="Y988" s="24"/>
    </row>
    <row r="989" spans="2:28" s="239" customFormat="1" ht="20.100000000000001" customHeight="1" thickBot="1">
      <c r="B989" s="241" t="s">
        <v>657</v>
      </c>
      <c r="C989" s="24"/>
      <c r="D989" s="24"/>
      <c r="E989" s="24"/>
      <c r="F989" s="82"/>
      <c r="G989" s="24"/>
      <c r="H989" s="82"/>
      <c r="I989" s="24"/>
      <c r="J989" s="82"/>
      <c r="K989" s="24"/>
      <c r="L989" s="82"/>
      <c r="M989" s="24"/>
      <c r="N989" s="82"/>
      <c r="O989" s="24"/>
      <c r="P989" s="82"/>
      <c r="Q989" s="24"/>
      <c r="R989" s="82"/>
      <c r="S989" s="24"/>
      <c r="T989" s="82"/>
      <c r="U989" s="24"/>
      <c r="V989" s="82"/>
      <c r="W989" s="24"/>
      <c r="X989" s="82"/>
      <c r="Y989" s="24"/>
    </row>
    <row r="990" spans="2:28" ht="20.100000000000001" customHeight="1" thickBot="1">
      <c r="B990" s="531" t="s">
        <v>536</v>
      </c>
      <c r="C990" s="532"/>
      <c r="D990" s="532"/>
      <c r="E990" s="532"/>
      <c r="F990" s="532"/>
      <c r="G990" s="532"/>
      <c r="H990" s="532"/>
      <c r="I990" s="532"/>
      <c r="J990" s="532"/>
      <c r="K990" s="532"/>
      <c r="L990" s="532"/>
      <c r="M990" s="532"/>
      <c r="N990" s="532"/>
      <c r="O990" s="532"/>
      <c r="P990" s="532"/>
      <c r="Q990" s="532"/>
      <c r="R990" s="532"/>
      <c r="S990" s="532"/>
      <c r="T990" s="532"/>
      <c r="U990" s="533"/>
      <c r="V990" s="10"/>
      <c r="X990" s="4"/>
    </row>
    <row r="991" spans="2:28" ht="30" customHeight="1" thickBot="1">
      <c r="B991" s="622" t="s">
        <v>581</v>
      </c>
      <c r="C991" s="623"/>
      <c r="D991" s="623"/>
      <c r="E991" s="623"/>
      <c r="F991" s="623"/>
      <c r="G991" s="624"/>
      <c r="H991" s="710" t="s">
        <v>524</v>
      </c>
      <c r="I991" s="710"/>
      <c r="J991" s="710"/>
      <c r="K991" s="710"/>
      <c r="L991" s="710"/>
      <c r="M991" s="710" t="s">
        <v>491</v>
      </c>
      <c r="N991" s="710"/>
      <c r="O991" s="710"/>
      <c r="P991" s="710"/>
      <c r="Q991" s="710"/>
      <c r="R991" s="710"/>
      <c r="S991" s="710"/>
      <c r="T991" s="710"/>
      <c r="U991" s="710"/>
      <c r="X991" s="4"/>
    </row>
    <row r="992" spans="2:28" ht="22.5" customHeight="1">
      <c r="B992" s="821" t="s">
        <v>1053</v>
      </c>
      <c r="C992" s="822"/>
      <c r="D992" s="822"/>
      <c r="E992" s="822"/>
      <c r="F992" s="822"/>
      <c r="G992" s="822"/>
      <c r="H992" s="861" t="s">
        <v>1359</v>
      </c>
      <c r="I992" s="862"/>
      <c r="J992" s="862"/>
      <c r="K992" s="862"/>
      <c r="L992" s="863"/>
      <c r="M992" s="821" t="s">
        <v>1054</v>
      </c>
      <c r="N992" s="822"/>
      <c r="O992" s="822"/>
      <c r="P992" s="822"/>
      <c r="Q992" s="823"/>
      <c r="R992" s="864">
        <f>IF(ユーザー別卸価格!R992="","", IF(ISNUMBER(ユーザー別卸価格!R992),IF(入力!$C$25=1,ROUNDDOWN(IF(入力!$C$21=1,ユーザー別卸価格!R992/(100-入力!$C$22)%,ユーザー別卸価格!R992+入力!$C$23),-入力!$C$24),IF(入力!$C$25=2,ROUNDUP(IF(入力!$C$21=1,ユーザー別卸価格!R992/(100-入力!$C$22)%,ユーザー別卸価格!R992+入力!$C$23),-入力!$C$24),ROUND(IF(入力!$C$21=1,ユーザー別卸価格!R992/(100-入力!$C$22)%,ユーザー別卸価格!R992+入力!$C$23),-入力!$C$24))),ユーザー別卸価格!R992))</f>
        <v>42900</v>
      </c>
      <c r="S992" s="865"/>
      <c r="T992" s="865"/>
      <c r="U992" s="866"/>
      <c r="V992" s="83"/>
      <c r="W992" s="265"/>
      <c r="X992" s="4"/>
    </row>
    <row r="993" spans="2:24" ht="23.1" customHeight="1">
      <c r="B993" s="746" t="s">
        <v>594</v>
      </c>
      <c r="C993" s="747"/>
      <c r="D993" s="747"/>
      <c r="E993" s="747"/>
      <c r="F993" s="747"/>
      <c r="G993" s="747"/>
      <c r="H993" s="867" t="s">
        <v>261</v>
      </c>
      <c r="I993" s="868"/>
      <c r="J993" s="868"/>
      <c r="K993" s="868"/>
      <c r="L993" s="869"/>
      <c r="M993" s="746" t="s">
        <v>254</v>
      </c>
      <c r="N993" s="747"/>
      <c r="O993" s="747"/>
      <c r="P993" s="747"/>
      <c r="Q993" s="748"/>
      <c r="R993" s="870">
        <f>IF(ユーザー別卸価格!R993="","", IF(ISNUMBER(ユーザー別卸価格!R993),IF(入力!$C$25=1,ROUNDDOWN(IF(入力!$C$21=1,ユーザー別卸価格!R993/(100-入力!$C$22)%,ユーザー別卸価格!R993+入力!$C$23),-入力!$C$24),IF(入力!$C$25=2,ROUNDUP(IF(入力!$C$21=1,ユーザー別卸価格!R993/(100-入力!$C$22)%,ユーザー別卸価格!R993+入力!$C$23),-入力!$C$24),ROUND(IF(入力!$C$21=1,ユーザー別卸価格!R993/(100-入力!$C$22)%,ユーザー別卸価格!R993+入力!$C$23),-入力!$C$24))),ユーザー別卸価格!R993))</f>
        <v>12900</v>
      </c>
      <c r="S993" s="871"/>
      <c r="T993" s="871"/>
      <c r="U993" s="872"/>
      <c r="V993" s="83"/>
      <c r="W993" s="265"/>
      <c r="X993" s="4"/>
    </row>
    <row r="994" spans="2:24" ht="23.1" customHeight="1">
      <c r="B994" s="746"/>
      <c r="C994" s="747"/>
      <c r="D994" s="747"/>
      <c r="E994" s="747"/>
      <c r="F994" s="747"/>
      <c r="G994" s="747"/>
      <c r="H994" s="873" t="s">
        <v>411</v>
      </c>
      <c r="I994" s="874"/>
      <c r="J994" s="874"/>
      <c r="K994" s="874"/>
      <c r="L994" s="875"/>
      <c r="M994" s="746"/>
      <c r="N994" s="747"/>
      <c r="O994" s="747"/>
      <c r="P994" s="747"/>
      <c r="Q994" s="748"/>
      <c r="R994" s="876">
        <f>IF(ユーザー別卸価格!R994="","", IF(ISNUMBER(ユーザー別卸価格!R994),IF(入力!$C$25=1,ROUNDDOWN(IF(入力!$C$21=1,ユーザー別卸価格!R994/(100-入力!$C$22)%,ユーザー別卸価格!R994+入力!$C$23),-入力!$C$24),IF(入力!$C$25=2,ROUNDUP(IF(入力!$C$21=1,ユーザー別卸価格!R994/(100-入力!$C$22)%,ユーザー別卸価格!R994+入力!$C$23),-入力!$C$24),ROUND(IF(入力!$C$21=1,ユーザー別卸価格!R994/(100-入力!$C$22)%,ユーザー別卸価格!R994+入力!$C$23),-入力!$C$24))),ユーザー別卸価格!R994))</f>
        <v>16400</v>
      </c>
      <c r="S994" s="877"/>
      <c r="T994" s="877"/>
      <c r="U994" s="878"/>
      <c r="V994" s="83"/>
      <c r="W994" s="265"/>
      <c r="X994" s="4"/>
    </row>
    <row r="995" spans="2:24" ht="23.1" customHeight="1">
      <c r="B995" s="746" t="s">
        <v>940</v>
      </c>
      <c r="C995" s="747"/>
      <c r="D995" s="747"/>
      <c r="E995" s="747"/>
      <c r="F995" s="747"/>
      <c r="G995" s="747"/>
      <c r="H995" s="879" t="s">
        <v>955</v>
      </c>
      <c r="I995" s="880"/>
      <c r="J995" s="880"/>
      <c r="K995" s="880"/>
      <c r="L995" s="881"/>
      <c r="M995" s="746" t="s">
        <v>1054</v>
      </c>
      <c r="N995" s="747"/>
      <c r="O995" s="747"/>
      <c r="P995" s="747"/>
      <c r="Q995" s="748"/>
      <c r="R995" s="882">
        <f>IF(ユーザー別卸価格!R995="","", IF(ISNUMBER(ユーザー別卸価格!R995),IF(入力!$C$25=1,ROUNDDOWN(IF(入力!$C$21=1,ユーザー別卸価格!R995/(100-入力!$C$22)%,ユーザー別卸価格!R995+入力!$C$23),-入力!$C$24),IF(入力!$C$25=2,ROUNDUP(IF(入力!$C$21=1,ユーザー別卸価格!R995/(100-入力!$C$22)%,ユーザー別卸価格!R995+入力!$C$23),-入力!$C$24),ROUND(IF(入力!$C$21=1,ユーザー別卸価格!R995/(100-入力!$C$22)%,ユーザー別卸価格!R995+入力!$C$23),-入力!$C$24))),ユーザー別卸価格!R995))</f>
        <v>46200</v>
      </c>
      <c r="S995" s="883"/>
      <c r="T995" s="883"/>
      <c r="U995" s="884"/>
      <c r="V995" s="83"/>
      <c r="W995" s="265"/>
      <c r="X995" s="4"/>
    </row>
    <row r="996" spans="2:24" ht="23.1" customHeight="1">
      <c r="B996" s="746" t="s">
        <v>1160</v>
      </c>
      <c r="C996" s="747"/>
      <c r="D996" s="747"/>
      <c r="E996" s="747"/>
      <c r="F996" s="747"/>
      <c r="G996" s="747"/>
      <c r="H996" s="879" t="s">
        <v>390</v>
      </c>
      <c r="I996" s="880"/>
      <c r="J996" s="880"/>
      <c r="K996" s="880"/>
      <c r="L996" s="881"/>
      <c r="M996" s="746" t="s">
        <v>254</v>
      </c>
      <c r="N996" s="747"/>
      <c r="O996" s="747"/>
      <c r="P996" s="747"/>
      <c r="Q996" s="748"/>
      <c r="R996" s="882">
        <f>IF(ユーザー別卸価格!R996="","", IF(ISNUMBER(ユーザー別卸価格!R996),IF(入力!$C$25=1,ROUNDDOWN(IF(入力!$C$21=1,ユーザー別卸価格!R996/(100-入力!$C$22)%,ユーザー別卸価格!R996+入力!$C$23),-入力!$C$24),IF(入力!$C$25=2,ROUNDUP(IF(入力!$C$21=1,ユーザー別卸価格!R996/(100-入力!$C$22)%,ユーザー別卸価格!R996+入力!$C$23),-入力!$C$24),ROUND(IF(入力!$C$21=1,ユーザー別卸価格!R996/(100-入力!$C$22)%,ユーザー別卸価格!R996+入力!$C$23),-入力!$C$24))),ユーザー別卸価格!R996))</f>
        <v>26000</v>
      </c>
      <c r="S996" s="883"/>
      <c r="T996" s="883"/>
      <c r="U996" s="884"/>
      <c r="V996" s="83"/>
      <c r="W996" s="265"/>
      <c r="X996" s="4"/>
    </row>
    <row r="997" spans="2:24" ht="23.1" customHeight="1">
      <c r="B997" s="746" t="s">
        <v>595</v>
      </c>
      <c r="C997" s="747"/>
      <c r="D997" s="747"/>
      <c r="E997" s="747"/>
      <c r="F997" s="747"/>
      <c r="G997" s="747"/>
      <c r="H997" s="867" t="s">
        <v>184</v>
      </c>
      <c r="I997" s="868"/>
      <c r="J997" s="868"/>
      <c r="K997" s="868"/>
      <c r="L997" s="869"/>
      <c r="M997" s="746" t="s">
        <v>254</v>
      </c>
      <c r="N997" s="747"/>
      <c r="O997" s="747"/>
      <c r="P997" s="747"/>
      <c r="Q997" s="748"/>
      <c r="R997" s="870">
        <f>IF(ユーザー別卸価格!R997="","", IF(ISNUMBER(ユーザー別卸価格!R997),IF(入力!$C$25=1,ROUNDDOWN(IF(入力!$C$21=1,ユーザー別卸価格!R997/(100-入力!$C$22)%,ユーザー別卸価格!R997+入力!$C$23),-入力!$C$24),IF(入力!$C$25=2,ROUNDUP(IF(入力!$C$21=1,ユーザー別卸価格!R997/(100-入力!$C$22)%,ユーザー別卸価格!R997+入力!$C$23),-入力!$C$24),ROUND(IF(入力!$C$21=1,ユーザー別卸価格!R997/(100-入力!$C$22)%,ユーザー別卸価格!R997+入力!$C$23),-入力!$C$24))),ユーザー別卸価格!R997))</f>
        <v>17900</v>
      </c>
      <c r="S997" s="871"/>
      <c r="T997" s="871"/>
      <c r="U997" s="872"/>
      <c r="V997" s="83"/>
      <c r="W997" s="265"/>
      <c r="X997" s="4"/>
    </row>
    <row r="998" spans="2:24" ht="23.1" customHeight="1">
      <c r="B998" s="746"/>
      <c r="C998" s="747"/>
      <c r="D998" s="747"/>
      <c r="E998" s="747"/>
      <c r="F998" s="747"/>
      <c r="G998" s="747"/>
      <c r="H998" s="873" t="s">
        <v>431</v>
      </c>
      <c r="I998" s="874"/>
      <c r="J998" s="874"/>
      <c r="K998" s="874"/>
      <c r="L998" s="875"/>
      <c r="M998" s="746"/>
      <c r="N998" s="747"/>
      <c r="O998" s="747"/>
      <c r="P998" s="747"/>
      <c r="Q998" s="748"/>
      <c r="R998" s="876">
        <f>IF(ユーザー別卸価格!R998="","", IF(ISNUMBER(ユーザー別卸価格!R998),IF(入力!$C$25=1,ROUNDDOWN(IF(入力!$C$21=1,ユーザー別卸価格!R998/(100-入力!$C$22)%,ユーザー別卸価格!R998+入力!$C$23),-入力!$C$24),IF(入力!$C$25=2,ROUNDUP(IF(入力!$C$21=1,ユーザー別卸価格!R998/(100-入力!$C$22)%,ユーザー別卸価格!R998+入力!$C$23),-入力!$C$24),ROUND(IF(入力!$C$21=1,ユーザー別卸価格!R998/(100-入力!$C$22)%,ユーザー別卸価格!R998+入力!$C$23),-入力!$C$24))),ユーザー別卸価格!R998))</f>
        <v>24500</v>
      </c>
      <c r="S998" s="877"/>
      <c r="T998" s="877"/>
      <c r="U998" s="878"/>
      <c r="V998" s="83"/>
      <c r="W998" s="265"/>
      <c r="X998" s="4"/>
    </row>
    <row r="999" spans="2:24" ht="23.1" customHeight="1">
      <c r="B999" s="746" t="s">
        <v>1102</v>
      </c>
      <c r="C999" s="747"/>
      <c r="D999" s="747"/>
      <c r="E999" s="747"/>
      <c r="F999" s="747"/>
      <c r="G999" s="747"/>
      <c r="H999" s="879" t="s">
        <v>183</v>
      </c>
      <c r="I999" s="880"/>
      <c r="J999" s="880"/>
      <c r="K999" s="880"/>
      <c r="L999" s="881"/>
      <c r="M999" s="746" t="s">
        <v>602</v>
      </c>
      <c r="N999" s="747"/>
      <c r="O999" s="747"/>
      <c r="P999" s="747"/>
      <c r="Q999" s="748"/>
      <c r="R999" s="882">
        <f>IF(ユーザー別卸価格!R999="","", IF(ISNUMBER(ユーザー別卸価格!R999),IF(入力!$C$25=1,ROUNDDOWN(IF(入力!$C$21=1,ユーザー別卸価格!R999/(100-入力!$C$22)%,ユーザー別卸価格!R999+入力!$C$23),-入力!$C$24),IF(入力!$C$25=2,ROUNDUP(IF(入力!$C$21=1,ユーザー別卸価格!R999/(100-入力!$C$22)%,ユーザー別卸価格!R999+入力!$C$23),-入力!$C$24),ROUND(IF(入力!$C$21=1,ユーザー別卸価格!R999/(100-入力!$C$22)%,ユーザー別卸価格!R999+入力!$C$23),-入力!$C$24))),ユーザー別卸価格!R999))</f>
        <v>18500</v>
      </c>
      <c r="S999" s="883"/>
      <c r="T999" s="883"/>
      <c r="U999" s="884"/>
      <c r="V999" s="83"/>
      <c r="W999" s="265"/>
      <c r="X999" s="4"/>
    </row>
    <row r="1000" spans="2:24" ht="23.1" customHeight="1">
      <c r="B1000" s="842" t="s">
        <v>596</v>
      </c>
      <c r="C1000" s="843"/>
      <c r="D1000" s="843"/>
      <c r="E1000" s="843"/>
      <c r="F1000" s="843"/>
      <c r="G1000" s="844"/>
      <c r="H1000" s="867" t="s">
        <v>431</v>
      </c>
      <c r="I1000" s="868"/>
      <c r="J1000" s="868"/>
      <c r="K1000" s="868"/>
      <c r="L1000" s="869"/>
      <c r="M1000" s="810" t="s">
        <v>254</v>
      </c>
      <c r="N1000" s="811"/>
      <c r="O1000" s="811"/>
      <c r="P1000" s="811"/>
      <c r="Q1000" s="812"/>
      <c r="R1000" s="870">
        <f>IF(ユーザー別卸価格!R1000="","", IF(ISNUMBER(ユーザー別卸価格!R1000),IF(入力!$C$25=1,ROUNDDOWN(IF(入力!$C$21=1,ユーザー別卸価格!R1000/(100-入力!$C$22)%,ユーザー別卸価格!R1000+入力!$C$23),-入力!$C$24),IF(入力!$C$25=2,ROUNDUP(IF(入力!$C$21=1,ユーザー別卸価格!R1000/(100-入力!$C$22)%,ユーザー別卸価格!R1000+入力!$C$23),-入力!$C$24),ROUND(IF(入力!$C$21=1,ユーザー別卸価格!R1000/(100-入力!$C$22)%,ユーザー別卸価格!R1000+入力!$C$23),-入力!$C$24))),ユーザー別卸価格!R1000))</f>
        <v>24500</v>
      </c>
      <c r="S1000" s="871"/>
      <c r="T1000" s="871"/>
      <c r="U1000" s="872"/>
      <c r="V1000" s="83"/>
      <c r="W1000" s="265"/>
      <c r="X1000" s="4"/>
    </row>
    <row r="1001" spans="2:24" ht="23.1" customHeight="1">
      <c r="B1001" s="806"/>
      <c r="C1001" s="807"/>
      <c r="D1001" s="807"/>
      <c r="E1001" s="807"/>
      <c r="F1001" s="807"/>
      <c r="G1001" s="808"/>
      <c r="H1001" s="873" t="s">
        <v>1383</v>
      </c>
      <c r="I1001" s="874"/>
      <c r="J1001" s="874"/>
      <c r="K1001" s="874"/>
      <c r="L1001" s="875"/>
      <c r="M1001" s="806" t="s">
        <v>323</v>
      </c>
      <c r="N1001" s="807"/>
      <c r="O1001" s="807"/>
      <c r="P1001" s="807"/>
      <c r="Q1001" s="808"/>
      <c r="R1001" s="876">
        <f>IF(ユーザー別卸価格!R1001="","", IF(ISNUMBER(ユーザー別卸価格!R1001),IF(入力!$C$25=1,ROUNDDOWN(IF(入力!$C$21=1,ユーザー別卸価格!R1001/(100-入力!$C$22)%,ユーザー別卸価格!R1001+入力!$C$23),-入力!$C$24),IF(入力!$C$25=2,ROUNDUP(IF(入力!$C$21=1,ユーザー別卸価格!R1001/(100-入力!$C$22)%,ユーザー別卸価格!R1001+入力!$C$23),-入力!$C$24),ROUND(IF(入力!$C$21=1,ユーザー別卸価格!R1001/(100-入力!$C$22)%,ユーザー別卸価格!R1001+入力!$C$23),-入力!$C$24))),ユーザー別卸価格!R1001))</f>
        <v>48800</v>
      </c>
      <c r="S1001" s="877"/>
      <c r="T1001" s="877"/>
      <c r="U1001" s="878"/>
      <c r="V1001" s="83"/>
      <c r="W1001" s="265"/>
      <c r="X1001" s="4"/>
    </row>
    <row r="1002" spans="2:24" ht="23.1" customHeight="1">
      <c r="B1002" s="746" t="s">
        <v>1101</v>
      </c>
      <c r="C1002" s="747"/>
      <c r="D1002" s="747"/>
      <c r="E1002" s="747"/>
      <c r="F1002" s="747"/>
      <c r="G1002" s="747"/>
      <c r="H1002" s="879" t="s">
        <v>1360</v>
      </c>
      <c r="I1002" s="880"/>
      <c r="J1002" s="880"/>
      <c r="K1002" s="880"/>
      <c r="L1002" s="881"/>
      <c r="M1002" s="746" t="s">
        <v>323</v>
      </c>
      <c r="N1002" s="747"/>
      <c r="O1002" s="747"/>
      <c r="P1002" s="747"/>
      <c r="Q1002" s="748"/>
      <c r="R1002" s="882">
        <f>IF(ユーザー別卸価格!R1002="","", IF(ISNUMBER(ユーザー別卸価格!R1002),IF(入力!$C$25=1,ROUNDDOWN(IF(入力!$C$21=1,ユーザー別卸価格!R1002/(100-入力!$C$22)%,ユーザー別卸価格!R1002+入力!$C$23),-入力!$C$24),IF(入力!$C$25=2,ROUNDUP(IF(入力!$C$21=1,ユーザー別卸価格!R1002/(100-入力!$C$22)%,ユーザー別卸価格!R1002+入力!$C$23),-入力!$C$24),ROUND(IF(入力!$C$21=1,ユーザー別卸価格!R1002/(100-入力!$C$22)%,ユーザー別卸価格!R1002+入力!$C$23),-入力!$C$24))),ユーザー別卸価格!R1002))</f>
        <v>40200</v>
      </c>
      <c r="S1002" s="883"/>
      <c r="T1002" s="883"/>
      <c r="U1002" s="884"/>
      <c r="V1002" s="83"/>
      <c r="W1002" s="265"/>
      <c r="X1002" s="4"/>
    </row>
    <row r="1003" spans="2:24" ht="23.1" customHeight="1">
      <c r="B1003" s="746" t="s">
        <v>989</v>
      </c>
      <c r="C1003" s="747"/>
      <c r="D1003" s="747"/>
      <c r="E1003" s="747"/>
      <c r="F1003" s="747"/>
      <c r="G1003" s="747"/>
      <c r="H1003" s="867" t="s">
        <v>1052</v>
      </c>
      <c r="I1003" s="868"/>
      <c r="J1003" s="868"/>
      <c r="K1003" s="868"/>
      <c r="L1003" s="869"/>
      <c r="M1003" s="810" t="s">
        <v>1055</v>
      </c>
      <c r="N1003" s="811"/>
      <c r="O1003" s="811"/>
      <c r="P1003" s="811"/>
      <c r="Q1003" s="812"/>
      <c r="R1003" s="870">
        <f>IF(ユーザー別卸価格!R1003="","", IF(ISNUMBER(ユーザー別卸価格!R1003),IF(入力!$C$25=1,ROUNDDOWN(IF(入力!$C$21=1,ユーザー別卸価格!R1003/(100-入力!$C$22)%,ユーザー別卸価格!R1003+入力!$C$23),-入力!$C$24),IF(入力!$C$25=2,ROUNDUP(IF(入力!$C$21=1,ユーザー別卸価格!R1003/(100-入力!$C$22)%,ユーザー別卸価格!R1003+入力!$C$23),-入力!$C$24),ROUND(IF(入力!$C$21=1,ユーザー別卸価格!R1003/(100-入力!$C$22)%,ユーザー別卸価格!R1003+入力!$C$23),-入力!$C$24))),ユーザー別卸価格!R1003))</f>
        <v>56000</v>
      </c>
      <c r="S1003" s="871"/>
      <c r="T1003" s="871"/>
      <c r="U1003" s="872"/>
      <c r="V1003" s="83"/>
      <c r="W1003" s="265"/>
      <c r="X1003" s="4"/>
    </row>
    <row r="1004" spans="2:24" ht="23.1" customHeight="1">
      <c r="B1004" s="746"/>
      <c r="C1004" s="747"/>
      <c r="D1004" s="747"/>
      <c r="E1004" s="747"/>
      <c r="F1004" s="747"/>
      <c r="G1004" s="747"/>
      <c r="H1004" s="873" t="s">
        <v>558</v>
      </c>
      <c r="I1004" s="874"/>
      <c r="J1004" s="874"/>
      <c r="K1004" s="874"/>
      <c r="L1004" s="875"/>
      <c r="M1004" s="806" t="s">
        <v>545</v>
      </c>
      <c r="N1004" s="807"/>
      <c r="O1004" s="807"/>
      <c r="P1004" s="807"/>
      <c r="Q1004" s="808"/>
      <c r="R1004" s="876">
        <f>IF(ユーザー別卸価格!R1004="","", IF(ISNUMBER(ユーザー別卸価格!R1004),IF(入力!$C$25=1,ROUNDDOWN(IF(入力!$C$21=1,ユーザー別卸価格!R1004/(100-入力!$C$22)%,ユーザー別卸価格!R1004+入力!$C$23),-入力!$C$24),IF(入力!$C$25=2,ROUNDUP(IF(入力!$C$21=1,ユーザー別卸価格!R1004/(100-入力!$C$22)%,ユーザー別卸価格!R1004+入力!$C$23),-入力!$C$24),ROUND(IF(入力!$C$21=1,ユーザー別卸価格!R1004/(100-入力!$C$22)%,ユーザー別卸価格!R1004+入力!$C$23),-入力!$C$24))),ユーザー別卸価格!R1004))</f>
        <v>38500</v>
      </c>
      <c r="S1004" s="877"/>
      <c r="T1004" s="877"/>
      <c r="U1004" s="878"/>
      <c r="V1004" s="83"/>
      <c r="W1004" s="265"/>
      <c r="X1004" s="4"/>
    </row>
    <row r="1005" spans="2:24" ht="23.1" customHeight="1">
      <c r="B1005" s="746" t="s">
        <v>1161</v>
      </c>
      <c r="C1005" s="747"/>
      <c r="D1005" s="747"/>
      <c r="E1005" s="747"/>
      <c r="F1005" s="747"/>
      <c r="G1005" s="747"/>
      <c r="H1005" s="879" t="s">
        <v>715</v>
      </c>
      <c r="I1005" s="880"/>
      <c r="J1005" s="880"/>
      <c r="K1005" s="880"/>
      <c r="L1005" s="881"/>
      <c r="M1005" s="746" t="s">
        <v>1361</v>
      </c>
      <c r="N1005" s="747"/>
      <c r="O1005" s="747"/>
      <c r="P1005" s="747"/>
      <c r="Q1005" s="748"/>
      <c r="R1005" s="882">
        <f>IF(ユーザー別卸価格!R1005="","", IF(ISNUMBER(ユーザー別卸価格!R1005),IF(入力!$C$25=1,ROUNDDOWN(IF(入力!$C$21=1,ユーザー別卸価格!R1005/(100-入力!$C$22)%,ユーザー別卸価格!R1005+入力!$C$23),-入力!$C$24),IF(入力!$C$25=2,ROUNDUP(IF(入力!$C$21=1,ユーザー別卸価格!R1005/(100-入力!$C$22)%,ユーザー別卸価格!R1005+入力!$C$23),-入力!$C$24),ROUND(IF(入力!$C$21=1,ユーザー別卸価格!R1005/(100-入力!$C$22)%,ユーザー別卸価格!R1005+入力!$C$23),-入力!$C$24))),ユーザー別卸価格!R1005))</f>
        <v>66700</v>
      </c>
      <c r="S1005" s="883"/>
      <c r="T1005" s="883"/>
      <c r="U1005" s="884"/>
      <c r="V1005" s="83"/>
      <c r="W1005" s="265"/>
      <c r="X1005" s="4"/>
    </row>
    <row r="1006" spans="2:24" ht="23.1" customHeight="1">
      <c r="B1006" s="746" t="s">
        <v>1162</v>
      </c>
      <c r="C1006" s="747"/>
      <c r="D1006" s="747"/>
      <c r="E1006" s="747"/>
      <c r="F1006" s="747"/>
      <c r="G1006" s="747"/>
      <c r="H1006" s="879" t="s">
        <v>181</v>
      </c>
      <c r="I1006" s="880"/>
      <c r="J1006" s="880"/>
      <c r="K1006" s="880"/>
      <c r="L1006" s="881"/>
      <c r="M1006" s="746" t="s">
        <v>254</v>
      </c>
      <c r="N1006" s="747"/>
      <c r="O1006" s="747"/>
      <c r="P1006" s="747"/>
      <c r="Q1006" s="748"/>
      <c r="R1006" s="882">
        <f>IF(ユーザー別卸価格!R1006="","", IF(ISNUMBER(ユーザー別卸価格!R1006),IF(入力!$C$25=1,ROUNDDOWN(IF(入力!$C$21=1,ユーザー別卸価格!R1006/(100-入力!$C$22)%,ユーザー別卸価格!R1006+入力!$C$23),-入力!$C$24),IF(入力!$C$25=2,ROUNDUP(IF(入力!$C$21=1,ユーザー別卸価格!R1006/(100-入力!$C$22)%,ユーザー別卸価格!R1006+入力!$C$23),-入力!$C$24),ROUND(IF(入力!$C$21=1,ユーザー別卸価格!R1006/(100-入力!$C$22)%,ユーザー別卸価格!R1006+入力!$C$23),-入力!$C$24))),ユーザー別卸価格!R1006))</f>
        <v>23400</v>
      </c>
      <c r="S1006" s="883"/>
      <c r="T1006" s="883"/>
      <c r="U1006" s="884"/>
      <c r="V1006" s="83"/>
      <c r="W1006" s="265"/>
      <c r="X1006" s="4"/>
    </row>
    <row r="1007" spans="2:24" ht="23.1" customHeight="1">
      <c r="B1007" s="746" t="s">
        <v>1163</v>
      </c>
      <c r="C1007" s="747"/>
      <c r="D1007" s="747"/>
      <c r="E1007" s="747"/>
      <c r="F1007" s="747"/>
      <c r="G1007" s="747"/>
      <c r="H1007" s="879" t="s">
        <v>677</v>
      </c>
      <c r="I1007" s="880"/>
      <c r="J1007" s="880"/>
      <c r="K1007" s="880"/>
      <c r="L1007" s="881"/>
      <c r="M1007" s="746" t="s">
        <v>603</v>
      </c>
      <c r="N1007" s="747"/>
      <c r="O1007" s="747"/>
      <c r="P1007" s="747"/>
      <c r="Q1007" s="748"/>
      <c r="R1007" s="882">
        <f>IF(ユーザー別卸価格!R1007="","", IF(ISNUMBER(ユーザー別卸価格!R1007),IF(入力!$C$25=1,ROUNDDOWN(IF(入力!$C$21=1,ユーザー別卸価格!R1007/(100-入力!$C$22)%,ユーザー別卸価格!R1007+入力!$C$23),-入力!$C$24),IF(入力!$C$25=2,ROUNDUP(IF(入力!$C$21=1,ユーザー別卸価格!R1007/(100-入力!$C$22)%,ユーザー別卸価格!R1007+入力!$C$23),-入力!$C$24),ROUND(IF(入力!$C$21=1,ユーザー別卸価格!R1007/(100-入力!$C$22)%,ユーザー別卸価格!R1007+入力!$C$23),-入力!$C$24))),ユーザー別卸価格!R1007))</f>
        <v>28000</v>
      </c>
      <c r="S1007" s="883"/>
      <c r="T1007" s="883"/>
      <c r="U1007" s="884"/>
      <c r="V1007" s="83"/>
      <c r="W1007" s="265"/>
      <c r="X1007" s="4"/>
    </row>
    <row r="1008" spans="2:24" ht="23.1" customHeight="1">
      <c r="B1008" s="746" t="s">
        <v>1164</v>
      </c>
      <c r="C1008" s="747"/>
      <c r="D1008" s="747"/>
      <c r="E1008" s="747"/>
      <c r="F1008" s="747"/>
      <c r="G1008" s="747"/>
      <c r="H1008" s="879" t="s">
        <v>432</v>
      </c>
      <c r="I1008" s="880"/>
      <c r="J1008" s="880"/>
      <c r="K1008" s="880"/>
      <c r="L1008" s="881"/>
      <c r="M1008" s="746" t="s">
        <v>323</v>
      </c>
      <c r="N1008" s="747"/>
      <c r="O1008" s="747"/>
      <c r="P1008" s="747"/>
      <c r="Q1008" s="748"/>
      <c r="R1008" s="882">
        <f>IF(ユーザー別卸価格!R1008="","", IF(ISNUMBER(ユーザー別卸価格!R1008),IF(入力!$C$25=1,ROUNDDOWN(IF(入力!$C$21=1,ユーザー別卸価格!R1008/(100-入力!$C$22)%,ユーザー別卸価格!R1008+入力!$C$23),-入力!$C$24),IF(入力!$C$25=2,ROUNDUP(IF(入力!$C$21=1,ユーザー別卸価格!R1008/(100-入力!$C$22)%,ユーザー別卸価格!R1008+入力!$C$23),-入力!$C$24),ROUND(IF(入力!$C$21=1,ユーザー別卸価格!R1008/(100-入力!$C$22)%,ユーザー別卸価格!R1008+入力!$C$23),-入力!$C$24))),ユーザー別卸価格!R1008))</f>
        <v>48800</v>
      </c>
      <c r="S1008" s="883"/>
      <c r="T1008" s="883"/>
      <c r="U1008" s="884"/>
      <c r="V1008" s="83"/>
      <c r="W1008" s="265"/>
      <c r="X1008" s="4"/>
    </row>
    <row r="1009" spans="2:24" ht="23.1" customHeight="1">
      <c r="B1009" s="746" t="s">
        <v>1165</v>
      </c>
      <c r="C1009" s="747"/>
      <c r="D1009" s="747"/>
      <c r="E1009" s="747"/>
      <c r="F1009" s="747"/>
      <c r="G1009" s="747"/>
      <c r="H1009" s="806" t="s">
        <v>558</v>
      </c>
      <c r="I1009" s="807"/>
      <c r="J1009" s="807"/>
      <c r="K1009" s="807"/>
      <c r="L1009" s="808"/>
      <c r="M1009" s="746" t="s">
        <v>545</v>
      </c>
      <c r="N1009" s="747"/>
      <c r="O1009" s="747"/>
      <c r="P1009" s="747"/>
      <c r="Q1009" s="748"/>
      <c r="R1009" s="845">
        <f>IF(ユーザー別卸価格!R1009="","", IF(ISNUMBER(ユーザー別卸価格!R1009),IF(入力!$C$25=1,ROUNDDOWN(IF(入力!$C$21=1,ユーザー別卸価格!R1009/(100-入力!$C$22)%,ユーザー別卸価格!R1009+入力!$C$23),-入力!$C$24),IF(入力!$C$25=2,ROUNDUP(IF(入力!$C$21=1,ユーザー別卸価格!R1009/(100-入力!$C$22)%,ユーザー別卸価格!R1009+入力!$C$23),-入力!$C$24),ROUND(IF(入力!$C$21=1,ユーザー別卸価格!R1009/(100-入力!$C$22)%,ユーザー別卸価格!R1009+入力!$C$23),-入力!$C$24))),ユーザー別卸価格!R1009))</f>
        <v>38500</v>
      </c>
      <c r="S1009" s="846"/>
      <c r="T1009" s="846"/>
      <c r="U1009" s="847"/>
      <c r="V1009" s="83"/>
      <c r="W1009" s="265"/>
      <c r="X1009" s="4"/>
    </row>
    <row r="1010" spans="2:24" ht="23.1" customHeight="1">
      <c r="B1010" s="746" t="s">
        <v>597</v>
      </c>
      <c r="C1010" s="747"/>
      <c r="D1010" s="747"/>
      <c r="E1010" s="747"/>
      <c r="F1010" s="747"/>
      <c r="G1010" s="748"/>
      <c r="H1010" s="810" t="s">
        <v>1184</v>
      </c>
      <c r="I1010" s="811"/>
      <c r="J1010" s="811"/>
      <c r="K1010" s="811"/>
      <c r="L1010" s="812"/>
      <c r="M1010" s="810" t="s">
        <v>2144</v>
      </c>
      <c r="N1010" s="811"/>
      <c r="O1010" s="811"/>
      <c r="P1010" s="811"/>
      <c r="Q1010" s="812"/>
      <c r="R1010" s="833">
        <f>IF(ユーザー別卸価格!R1010="","", IF(ISNUMBER(ユーザー別卸価格!R1010),IF(入力!$C$25=1,ROUNDDOWN(IF(入力!$C$21=1,ユーザー別卸価格!R1010/(100-入力!$C$22)%,ユーザー別卸価格!R1010+入力!$C$23),-入力!$C$24),IF(入力!$C$25=2,ROUNDUP(IF(入力!$C$21=1,ユーザー別卸価格!R1010/(100-入力!$C$22)%,ユーザー別卸価格!R1010+入力!$C$23),-入力!$C$24),ROUND(IF(入力!$C$21=1,ユーザー別卸価格!R1010/(100-入力!$C$22)%,ユーザー別卸価格!R1010+入力!$C$23),-入力!$C$24))),ユーザー別卸価格!R1010))</f>
        <v>19000</v>
      </c>
      <c r="S1010" s="834"/>
      <c r="T1010" s="834"/>
      <c r="U1010" s="835"/>
      <c r="V1010" s="83"/>
      <c r="W1010" s="265"/>
      <c r="X1010" s="4"/>
    </row>
    <row r="1011" spans="2:24" ht="23.1" customHeight="1">
      <c r="B1011" s="746"/>
      <c r="C1011" s="747"/>
      <c r="D1011" s="747"/>
      <c r="E1011" s="747"/>
      <c r="F1011" s="747"/>
      <c r="G1011" s="748"/>
      <c r="H1011" s="766" t="s">
        <v>1185</v>
      </c>
      <c r="I1011" s="767"/>
      <c r="J1011" s="767"/>
      <c r="K1011" s="767"/>
      <c r="L1011" s="768"/>
      <c r="M1011" s="766"/>
      <c r="N1011" s="767"/>
      <c r="O1011" s="767"/>
      <c r="P1011" s="767"/>
      <c r="Q1011" s="768"/>
      <c r="R1011" s="827">
        <f>IF(ユーザー別卸価格!R1011="","", IF(ISNUMBER(ユーザー別卸価格!R1011),IF(入力!$C$25=1,ROUNDDOWN(IF(入力!$C$21=1,ユーザー別卸価格!R1011/(100-入力!$C$22)%,ユーザー別卸価格!R1011+入力!$C$23),-入力!$C$24),IF(入力!$C$25=2,ROUNDUP(IF(入力!$C$21=1,ユーザー別卸価格!R1011/(100-入力!$C$22)%,ユーザー別卸価格!R1011+入力!$C$23),-入力!$C$24),ROUND(IF(入力!$C$21=1,ユーザー別卸価格!R1011/(100-入力!$C$22)%,ユーザー別卸価格!R1011+入力!$C$23),-入力!$C$24))),ユーザー別卸価格!R1011))</f>
        <v>18400</v>
      </c>
      <c r="S1011" s="828"/>
      <c r="T1011" s="828"/>
      <c r="U1011" s="829"/>
      <c r="V1011" s="83"/>
      <c r="W1011" s="265"/>
      <c r="X1011" s="4"/>
    </row>
    <row r="1012" spans="2:24" ht="23.1" customHeight="1">
      <c r="B1012" s="746" t="s">
        <v>958</v>
      </c>
      <c r="C1012" s="747"/>
      <c r="D1012" s="747"/>
      <c r="E1012" s="747"/>
      <c r="F1012" s="747"/>
      <c r="G1012" s="748"/>
      <c r="H1012" s="810" t="s">
        <v>562</v>
      </c>
      <c r="I1012" s="811"/>
      <c r="J1012" s="811"/>
      <c r="K1012" s="811"/>
      <c r="L1012" s="812"/>
      <c r="M1012" s="810" t="s">
        <v>1056</v>
      </c>
      <c r="N1012" s="811"/>
      <c r="O1012" s="811"/>
      <c r="P1012" s="811"/>
      <c r="Q1012" s="812"/>
      <c r="R1012" s="833">
        <f>IF(ユーザー別卸価格!R1012="","", IF(ISNUMBER(ユーザー別卸価格!R1012),IF(入力!$C$25=1,ROUNDDOWN(IF(入力!$C$21=1,ユーザー別卸価格!R1012/(100-入力!$C$22)%,ユーザー別卸価格!R1012+入力!$C$23),-入力!$C$24),IF(入力!$C$25=2,ROUNDUP(IF(入力!$C$21=1,ユーザー別卸価格!R1012/(100-入力!$C$22)%,ユーザー別卸価格!R1012+入力!$C$23),-入力!$C$24),ROUND(IF(入力!$C$21=1,ユーザー別卸価格!R1012/(100-入力!$C$22)%,ユーザー別卸価格!R1012+入力!$C$23),-入力!$C$24))),ユーザー別卸価格!R1012))</f>
        <v>47400</v>
      </c>
      <c r="S1012" s="834"/>
      <c r="T1012" s="834"/>
      <c r="U1012" s="835"/>
      <c r="V1012" s="83"/>
      <c r="W1012" s="265"/>
      <c r="X1012" s="4"/>
    </row>
    <row r="1013" spans="2:24" ht="23.1" customHeight="1">
      <c r="B1013" s="746"/>
      <c r="C1013" s="747"/>
      <c r="D1013" s="747"/>
      <c r="E1013" s="747"/>
      <c r="F1013" s="747"/>
      <c r="G1013" s="748"/>
      <c r="H1013" s="806" t="s">
        <v>586</v>
      </c>
      <c r="I1013" s="807"/>
      <c r="J1013" s="807"/>
      <c r="K1013" s="807"/>
      <c r="L1013" s="808"/>
      <c r="M1013" s="806" t="s">
        <v>1056</v>
      </c>
      <c r="N1013" s="807"/>
      <c r="O1013" s="807"/>
      <c r="P1013" s="807"/>
      <c r="Q1013" s="808"/>
      <c r="R1013" s="845">
        <f>IF(ユーザー別卸価格!R1013="","", IF(ISNUMBER(ユーザー別卸価格!R1013),IF(入力!$C$25=1,ROUNDDOWN(IF(入力!$C$21=1,ユーザー別卸価格!R1013/(100-入力!$C$22)%,ユーザー別卸価格!R1013+入力!$C$23),-入力!$C$24),IF(入力!$C$25=2,ROUNDUP(IF(入力!$C$21=1,ユーザー別卸価格!R1013/(100-入力!$C$22)%,ユーザー別卸価格!R1013+入力!$C$23),-入力!$C$24),ROUND(IF(入力!$C$21=1,ユーザー別卸価格!R1013/(100-入力!$C$22)%,ユーザー別卸価格!R1013+入力!$C$23),-入力!$C$24))),ユーザー別卸価格!R1013))</f>
        <v>41400</v>
      </c>
      <c r="S1013" s="846"/>
      <c r="T1013" s="846"/>
      <c r="U1013" s="847"/>
      <c r="V1013" s="83"/>
      <c r="W1013" s="265"/>
      <c r="X1013" s="4"/>
    </row>
    <row r="1014" spans="2:24" ht="23.1" customHeight="1">
      <c r="B1014" s="746" t="s">
        <v>1166</v>
      </c>
      <c r="C1014" s="747"/>
      <c r="D1014" s="747"/>
      <c r="E1014" s="747"/>
      <c r="F1014" s="747"/>
      <c r="G1014" s="748"/>
      <c r="H1014" s="806" t="s">
        <v>411</v>
      </c>
      <c r="I1014" s="807"/>
      <c r="J1014" s="807"/>
      <c r="K1014" s="807"/>
      <c r="L1014" s="808"/>
      <c r="M1014" s="746" t="s">
        <v>605</v>
      </c>
      <c r="N1014" s="747"/>
      <c r="O1014" s="747"/>
      <c r="P1014" s="747"/>
      <c r="Q1014" s="748"/>
      <c r="R1014" s="845" t="str">
        <f>IF(ユーザー別卸価格!R1014="","", IF(ISNUMBER(ユーザー別卸価格!R1014),IF(入力!$C$25=1,ROUNDDOWN(IF(入力!$C$21=1,ユーザー別卸価格!R1014/(100-入力!$C$22)%,ユーザー別卸価格!R1014+入力!$C$23),-入力!$C$24),IF(入力!$C$25=2,ROUNDUP(IF(入力!$C$21=1,ユーザー別卸価格!R1014/(100-入力!$C$22)%,ユーザー別卸価格!R1014+入力!$C$23),-入力!$C$24),ROUND(IF(入力!$C$21=1,ユーザー別卸価格!R1014/(100-入力!$C$22)%,ユーザー別卸価格!R1014+入力!$C$23),-入力!$C$24))),ユーザー別卸価格!R1014))</f>
        <v>卸価格設定なし</v>
      </c>
      <c r="S1014" s="846"/>
      <c r="T1014" s="846"/>
      <c r="U1014" s="847"/>
      <c r="V1014" s="83"/>
      <c r="W1014" s="265"/>
      <c r="X1014" s="4"/>
    </row>
    <row r="1015" spans="2:24" ht="23.1" customHeight="1">
      <c r="B1015" s="746" t="s">
        <v>1167</v>
      </c>
      <c r="C1015" s="747"/>
      <c r="D1015" s="747"/>
      <c r="E1015" s="747"/>
      <c r="F1015" s="747"/>
      <c r="G1015" s="748"/>
      <c r="H1015" s="806" t="s">
        <v>1385</v>
      </c>
      <c r="I1015" s="807"/>
      <c r="J1015" s="807"/>
      <c r="K1015" s="807"/>
      <c r="L1015" s="808"/>
      <c r="M1015" s="746" t="s">
        <v>255</v>
      </c>
      <c r="N1015" s="747"/>
      <c r="O1015" s="747"/>
      <c r="P1015" s="747"/>
      <c r="Q1015" s="748"/>
      <c r="R1015" s="845">
        <f>IF(ユーザー別卸価格!R1015="","", IF(ISNUMBER(ユーザー別卸価格!R1015),IF(入力!$C$25=1,ROUNDDOWN(IF(入力!$C$21=1,ユーザー別卸価格!R1015/(100-入力!$C$22)%,ユーザー別卸価格!R1015+入力!$C$23),-入力!$C$24),IF(入力!$C$25=2,ROUNDUP(IF(入力!$C$21=1,ユーザー別卸価格!R1015/(100-入力!$C$22)%,ユーザー別卸価格!R1015+入力!$C$23),-入力!$C$24),ROUND(IF(入力!$C$21=1,ユーザー別卸価格!R1015/(100-入力!$C$22)%,ユーザー別卸価格!R1015+入力!$C$23),-入力!$C$24))),ユーザー別卸価格!R1015))</f>
        <v>36700</v>
      </c>
      <c r="S1015" s="846"/>
      <c r="T1015" s="846"/>
      <c r="U1015" s="847"/>
      <c r="V1015" s="83"/>
      <c r="W1015" s="265"/>
      <c r="X1015" s="4"/>
    </row>
    <row r="1016" spans="2:24" ht="23.1" customHeight="1">
      <c r="B1016" s="746" t="s">
        <v>1357</v>
      </c>
      <c r="C1016" s="747"/>
      <c r="D1016" s="747"/>
      <c r="E1016" s="747"/>
      <c r="F1016" s="747"/>
      <c r="G1016" s="748"/>
      <c r="H1016" s="810" t="s">
        <v>1189</v>
      </c>
      <c r="I1016" s="811"/>
      <c r="J1016" s="811"/>
      <c r="K1016" s="811"/>
      <c r="L1016" s="812"/>
      <c r="M1016" s="810" t="s">
        <v>1362</v>
      </c>
      <c r="N1016" s="811"/>
      <c r="O1016" s="811"/>
      <c r="P1016" s="811"/>
      <c r="Q1016" s="812"/>
      <c r="R1016" s="833">
        <f>IF(ユーザー別卸価格!R1016="","", IF(ISNUMBER(ユーザー別卸価格!R1016),IF(入力!$C$25=1,ROUNDDOWN(IF(入力!$C$21=1,ユーザー別卸価格!R1016/(100-入力!$C$22)%,ユーザー別卸価格!R1016+入力!$C$23),-入力!$C$24),IF(入力!$C$25=2,ROUNDUP(IF(入力!$C$21=1,ユーザー別卸価格!R1016/(100-入力!$C$22)%,ユーザー別卸価格!R1016+入力!$C$23),-入力!$C$24),ROUND(IF(入力!$C$21=1,ユーザー別卸価格!R1016/(100-入力!$C$22)%,ユーザー別卸価格!R1016+入力!$C$23),-入力!$C$24))),ユーザー別卸価格!R1016))</f>
        <v>53300</v>
      </c>
      <c r="S1016" s="834"/>
      <c r="T1016" s="834"/>
      <c r="U1016" s="835"/>
      <c r="V1016" s="83"/>
      <c r="W1016" s="265"/>
      <c r="X1016" s="4"/>
    </row>
    <row r="1017" spans="2:24" ht="23.1" customHeight="1">
      <c r="B1017" s="746"/>
      <c r="C1017" s="747"/>
      <c r="D1017" s="747"/>
      <c r="E1017" s="747"/>
      <c r="F1017" s="747"/>
      <c r="G1017" s="748"/>
      <c r="H1017" s="806" t="s">
        <v>877</v>
      </c>
      <c r="I1017" s="807"/>
      <c r="J1017" s="807"/>
      <c r="K1017" s="807"/>
      <c r="L1017" s="808"/>
      <c r="M1017" s="806" t="s">
        <v>255</v>
      </c>
      <c r="N1017" s="807"/>
      <c r="O1017" s="807"/>
      <c r="P1017" s="807"/>
      <c r="Q1017" s="808"/>
      <c r="R1017" s="845">
        <f>IF(ユーザー別卸価格!R1017="","", IF(ISNUMBER(ユーザー別卸価格!R1017),IF(入力!$C$25=1,ROUNDDOWN(IF(入力!$C$21=1,ユーザー別卸価格!R1017/(100-入力!$C$22)%,ユーザー別卸価格!R1017+入力!$C$23),-入力!$C$24),IF(入力!$C$25=2,ROUNDUP(IF(入力!$C$21=1,ユーザー別卸価格!R1017/(100-入力!$C$22)%,ユーザー別卸価格!R1017+入力!$C$23),-入力!$C$24),ROUND(IF(入力!$C$21=1,ユーザー別卸価格!R1017/(100-入力!$C$22)%,ユーザー別卸価格!R1017+入力!$C$23),-入力!$C$24))),ユーザー別卸価格!R1017))</f>
        <v>45400</v>
      </c>
      <c r="S1017" s="846"/>
      <c r="T1017" s="846"/>
      <c r="U1017" s="847"/>
      <c r="V1017" s="83"/>
      <c r="W1017" s="265"/>
      <c r="X1017" s="4"/>
    </row>
    <row r="1018" spans="2:24" ht="23.1" customHeight="1">
      <c r="B1018" s="842" t="s">
        <v>1358</v>
      </c>
      <c r="C1018" s="843"/>
      <c r="D1018" s="843"/>
      <c r="E1018" s="843"/>
      <c r="F1018" s="843"/>
      <c r="G1018" s="844"/>
      <c r="H1018" s="810" t="s">
        <v>877</v>
      </c>
      <c r="I1018" s="811"/>
      <c r="J1018" s="811"/>
      <c r="K1018" s="811"/>
      <c r="L1018" s="812"/>
      <c r="M1018" s="810" t="s">
        <v>255</v>
      </c>
      <c r="N1018" s="811"/>
      <c r="O1018" s="811"/>
      <c r="P1018" s="811"/>
      <c r="Q1018" s="812"/>
      <c r="R1018" s="833">
        <f>IF(ユーザー別卸価格!R1018="","", IF(ISNUMBER(ユーザー別卸価格!R1018),IF(入力!$C$25=1,ROUNDDOWN(IF(入力!$C$21=1,ユーザー別卸価格!R1018/(100-入力!$C$22)%,ユーザー別卸価格!R1018+入力!$C$23),-入力!$C$24),IF(入力!$C$25=2,ROUNDUP(IF(入力!$C$21=1,ユーザー別卸価格!R1018/(100-入力!$C$22)%,ユーザー別卸価格!R1018+入力!$C$23),-入力!$C$24),ROUND(IF(入力!$C$21=1,ユーザー別卸価格!R1018/(100-入力!$C$22)%,ユーザー別卸価格!R1018+入力!$C$23),-入力!$C$24))),ユーザー別卸価格!R1018))</f>
        <v>45400</v>
      </c>
      <c r="S1018" s="834"/>
      <c r="T1018" s="834"/>
      <c r="U1018" s="835"/>
      <c r="V1018" s="83"/>
      <c r="W1018" s="265"/>
      <c r="X1018" s="4"/>
    </row>
    <row r="1019" spans="2:24" ht="23.1" customHeight="1">
      <c r="B1019" s="806"/>
      <c r="C1019" s="807"/>
      <c r="D1019" s="807"/>
      <c r="E1019" s="807"/>
      <c r="F1019" s="807"/>
      <c r="G1019" s="808"/>
      <c r="H1019" s="806" t="s">
        <v>878</v>
      </c>
      <c r="I1019" s="807"/>
      <c r="J1019" s="807"/>
      <c r="K1019" s="807"/>
      <c r="L1019" s="808"/>
      <c r="M1019" s="806" t="s">
        <v>876</v>
      </c>
      <c r="N1019" s="807"/>
      <c r="O1019" s="807"/>
      <c r="P1019" s="807"/>
      <c r="Q1019" s="808"/>
      <c r="R1019" s="845">
        <f>IF(ユーザー別卸価格!R1019="","", IF(ISNUMBER(ユーザー別卸価格!R1019),IF(入力!$C$25=1,ROUNDDOWN(IF(入力!$C$21=1,ユーザー別卸価格!R1019/(100-入力!$C$22)%,ユーザー別卸価格!R1019+入力!$C$23),-入力!$C$24),IF(入力!$C$25=2,ROUNDUP(IF(入力!$C$21=1,ユーザー別卸価格!R1019/(100-入力!$C$22)%,ユーザー別卸価格!R1019+入力!$C$23),-入力!$C$24),ROUND(IF(入力!$C$21=1,ユーザー別卸価格!R1019/(100-入力!$C$22)%,ユーザー別卸価格!R1019+入力!$C$23),-入力!$C$24))),ユーザー別卸価格!R1019))</f>
        <v>61800</v>
      </c>
      <c r="S1019" s="846"/>
      <c r="T1019" s="846"/>
      <c r="U1019" s="847"/>
      <c r="V1019" s="83"/>
      <c r="W1019" s="265"/>
      <c r="X1019" s="4"/>
    </row>
    <row r="1020" spans="2:24" ht="23.1" customHeight="1">
      <c r="B1020" s="285" t="s">
        <v>1168</v>
      </c>
      <c r="C1020" s="286"/>
      <c r="D1020" s="286"/>
      <c r="E1020" s="286"/>
      <c r="F1020" s="286"/>
      <c r="G1020" s="287"/>
      <c r="H1020" s="806" t="s">
        <v>600</v>
      </c>
      <c r="I1020" s="807"/>
      <c r="J1020" s="807"/>
      <c r="K1020" s="807"/>
      <c r="L1020" s="808"/>
      <c r="M1020" s="746" t="s">
        <v>255</v>
      </c>
      <c r="N1020" s="747"/>
      <c r="O1020" s="747"/>
      <c r="P1020" s="747"/>
      <c r="Q1020" s="748"/>
      <c r="R1020" s="845">
        <f>IF(ユーザー別卸価格!R1020="","", IF(ISNUMBER(ユーザー別卸価格!R1020),IF(入力!$C$25=1,ROUNDDOWN(IF(入力!$C$21=1,ユーザー別卸価格!R1020/(100-入力!$C$22)%,ユーザー別卸価格!R1020+入力!$C$23),-入力!$C$24),IF(入力!$C$25=2,ROUNDUP(IF(入力!$C$21=1,ユーザー別卸価格!R1020/(100-入力!$C$22)%,ユーザー別卸価格!R1020+入力!$C$23),-入力!$C$24),ROUND(IF(入力!$C$21=1,ユーザー別卸価格!R1020/(100-入力!$C$22)%,ユーザー別卸価格!R1020+入力!$C$23),-入力!$C$24))),ユーザー別卸価格!R1020))</f>
        <v>57400</v>
      </c>
      <c r="S1020" s="846"/>
      <c r="T1020" s="846"/>
      <c r="U1020" s="847"/>
      <c r="V1020" s="83"/>
      <c r="W1020" s="265"/>
      <c r="X1020" s="4"/>
    </row>
    <row r="1021" spans="2:24" ht="23.1" customHeight="1">
      <c r="B1021" s="842" t="s">
        <v>713</v>
      </c>
      <c r="C1021" s="843"/>
      <c r="D1021" s="843"/>
      <c r="E1021" s="843"/>
      <c r="F1021" s="843"/>
      <c r="G1021" s="844"/>
      <c r="H1021" s="810" t="s">
        <v>714</v>
      </c>
      <c r="I1021" s="811"/>
      <c r="J1021" s="811"/>
      <c r="K1021" s="811"/>
      <c r="L1021" s="812"/>
      <c r="M1021" s="810" t="s">
        <v>323</v>
      </c>
      <c r="N1021" s="811"/>
      <c r="O1021" s="811"/>
      <c r="P1021" s="811"/>
      <c r="Q1021" s="812"/>
      <c r="R1021" s="833">
        <f>IF(ユーザー別卸価格!R1021="","", IF(ISNUMBER(ユーザー別卸価格!R1021),IF(入力!$C$25=1,ROUNDDOWN(IF(入力!$C$21=1,ユーザー別卸価格!R1021/(100-入力!$C$22)%,ユーザー別卸価格!R1021+入力!$C$23),-入力!$C$24),IF(入力!$C$25=2,ROUNDUP(IF(入力!$C$21=1,ユーザー別卸価格!R1021/(100-入力!$C$22)%,ユーザー別卸価格!R1021+入力!$C$23),-入力!$C$24),ROUND(IF(入力!$C$21=1,ユーザー別卸価格!R1021/(100-入力!$C$22)%,ユーザー別卸価格!R1021+入力!$C$23),-入力!$C$24))),ユーザー別卸価格!R1021))</f>
        <v>43600</v>
      </c>
      <c r="S1021" s="834"/>
      <c r="T1021" s="834"/>
      <c r="U1021" s="835"/>
      <c r="V1021" s="83"/>
      <c r="W1021" s="265"/>
      <c r="X1021" s="4"/>
    </row>
    <row r="1022" spans="2:24" ht="23.1" customHeight="1">
      <c r="B1022" s="806"/>
      <c r="C1022" s="807"/>
      <c r="D1022" s="807"/>
      <c r="E1022" s="807"/>
      <c r="F1022" s="807"/>
      <c r="G1022" s="808"/>
      <c r="H1022" s="806" t="s">
        <v>715</v>
      </c>
      <c r="I1022" s="807"/>
      <c r="J1022" s="807"/>
      <c r="K1022" s="807"/>
      <c r="L1022" s="808"/>
      <c r="M1022" s="806" t="s">
        <v>716</v>
      </c>
      <c r="N1022" s="807"/>
      <c r="O1022" s="807"/>
      <c r="P1022" s="807"/>
      <c r="Q1022" s="808"/>
      <c r="R1022" s="845">
        <f>IF(ユーザー別卸価格!R1022="","", IF(ISNUMBER(ユーザー別卸価格!R1022),IF(入力!$E$25=1,ROUNDDOWN(IF(入力!$E$21=1,ユーザー別卸価格!R1022/(100-入力!$E$22)%,ユーザー別卸価格!R1022+入力!$E$23),-入力!$E$24),IF(入力!$E$25=2,ROUNDUP(IF(入力!$E$21=1,ユーザー別卸価格!R1022/(100-入力!$E$22)%,ユーザー別卸価格!R1022+入力!$E$23),-入力!$E$24),ROUND(IF(入力!$E$21=1,ユーザー別卸価格!R1022/(100-入力!$E$22)%,ユーザー別卸価格!R1022+入力!$E$23),-入力!$E$24))),ユーザー別卸価格!R1022))</f>
        <v>59400</v>
      </c>
      <c r="S1022" s="846" t="str">
        <f>IF(ユーザー別卸価格!S1022="","", IF(ISNUMBER(ユーザー別卸価格!S1022),IF(入力!$E$25=1,ROUNDDOWN(IF(入力!$E$21=1,ユーザー別卸価格!S1022/(100-入力!$E$22)%,ユーザー別卸価格!S1022+入力!$E$23),-入力!$E$24),IF(入力!$E$25=2,ROUNDUP(IF(入力!$E$21=1,ユーザー別卸価格!S1022/(100-入力!$E$22)%,ユーザー別卸価格!S1022+入力!$E$23),-入力!$E$24),ROUND(IF(入力!$E$21=1,ユーザー別卸価格!S1022/(100-入力!$E$22)%,ユーザー別卸価格!S1022+入力!$E$23),-入力!$E$24))),ユーザー別卸価格!S1022))</f>
        <v/>
      </c>
      <c r="T1022" s="846" t="str">
        <f>IF(ユーザー別卸価格!T1022="","", IF(ISNUMBER(ユーザー別卸価格!T1022),IF(入力!$E$25=1,ROUNDDOWN(IF(入力!$E$21=1,ユーザー別卸価格!T1022/(100-入力!$E$22)%,ユーザー別卸価格!T1022+入力!$E$23),-入力!$E$24),IF(入力!$E$25=2,ROUNDUP(IF(入力!$E$21=1,ユーザー別卸価格!T1022/(100-入力!$E$22)%,ユーザー別卸価格!T1022+入力!$E$23),-入力!$E$24),ROUND(IF(入力!$E$21=1,ユーザー別卸価格!T1022/(100-入力!$E$22)%,ユーザー別卸価格!T1022+入力!$E$23),-入力!$E$24))),ユーザー別卸価格!T1022))</f>
        <v/>
      </c>
      <c r="U1022" s="847" t="str">
        <f>IF(ユーザー別卸価格!U1022="","", IF(ISNUMBER(ユーザー別卸価格!U1022),IF(入力!$E$25=1,ROUNDDOWN(IF(入力!$E$21=1,ユーザー別卸価格!U1022/(100-入力!$E$22)%,ユーザー別卸価格!U1022+入力!$E$23),-入力!$E$24),IF(入力!$E$25=2,ROUNDUP(IF(入力!$E$21=1,ユーザー別卸価格!U1022/(100-入力!$E$22)%,ユーザー別卸価格!U1022+入力!$E$23),-入力!$E$24),ROUND(IF(入力!$E$21=1,ユーザー別卸価格!U1022/(100-入力!$E$22)%,ユーザー別卸価格!U1022+入力!$E$23),-入力!$E$24))),ユーザー別卸価格!U1022))</f>
        <v/>
      </c>
      <c r="V1022" s="83"/>
      <c r="W1022" s="265"/>
      <c r="X1022" s="4"/>
    </row>
    <row r="1023" spans="2:24" ht="23.1" customHeight="1">
      <c r="B1023" s="842" t="s">
        <v>941</v>
      </c>
      <c r="C1023" s="843"/>
      <c r="D1023" s="843"/>
      <c r="E1023" s="843"/>
      <c r="F1023" s="843"/>
      <c r="G1023" s="844"/>
      <c r="H1023" s="810" t="s">
        <v>557</v>
      </c>
      <c r="I1023" s="811"/>
      <c r="J1023" s="811"/>
      <c r="K1023" s="811"/>
      <c r="L1023" s="812"/>
      <c r="M1023" s="746" t="s">
        <v>254</v>
      </c>
      <c r="N1023" s="747"/>
      <c r="O1023" s="747"/>
      <c r="P1023" s="747"/>
      <c r="Q1023" s="748"/>
      <c r="R1023" s="833">
        <f>IF(ユーザー別卸価格!R1023="","", IF(ISNUMBER(ユーザー別卸価格!R1023),IF(入力!$C$25=1,ROUNDDOWN(IF(入力!$C$21=1,ユーザー別卸価格!R1023/(100-入力!$C$22)%,ユーザー別卸価格!R1023+入力!$C$23),-入力!$C$24),IF(入力!$C$25=2,ROUNDUP(IF(入力!$C$21=1,ユーザー別卸価格!R1023/(100-入力!$C$22)%,ユーザー別卸価格!R1023+入力!$C$23),-入力!$C$24),ROUND(IF(入力!$C$21=1,ユーザー別卸価格!R1023/(100-入力!$C$22)%,ユーザー別卸価格!R1023+入力!$C$23),-入力!$C$24))),ユーザー別卸価格!R1023))</f>
        <v>21200</v>
      </c>
      <c r="S1023" s="834"/>
      <c r="T1023" s="834"/>
      <c r="U1023" s="835"/>
      <c r="V1023" s="83"/>
      <c r="W1023" s="265"/>
      <c r="X1023" s="4"/>
    </row>
    <row r="1024" spans="2:24" ht="23.1" customHeight="1">
      <c r="B1024" s="806"/>
      <c r="C1024" s="807"/>
      <c r="D1024" s="807"/>
      <c r="E1024" s="807"/>
      <c r="F1024" s="807"/>
      <c r="G1024" s="808"/>
      <c r="H1024" s="806" t="s">
        <v>954</v>
      </c>
      <c r="I1024" s="807"/>
      <c r="J1024" s="807"/>
      <c r="K1024" s="807"/>
      <c r="L1024" s="808"/>
      <c r="M1024" s="746"/>
      <c r="N1024" s="747"/>
      <c r="O1024" s="747"/>
      <c r="P1024" s="747"/>
      <c r="Q1024" s="748"/>
      <c r="R1024" s="845">
        <f>IF(ユーザー別卸価格!R1024="","", IF(ISNUMBER(ユーザー別卸価格!R1024),IF(入力!$C$25=1,ROUNDDOWN(IF(入力!$C$21=1,ユーザー別卸価格!R1024/(100-入力!$C$22)%,ユーザー別卸価格!R1024+入力!$C$23),-入力!$C$24),IF(入力!$C$25=2,ROUNDUP(IF(入力!$C$21=1,ユーザー別卸価格!R1024/(100-入力!$C$22)%,ユーザー別卸価格!R1024+入力!$C$23),-入力!$C$24),ROUND(IF(入力!$C$21=1,ユーザー別卸価格!R1024/(100-入力!$C$22)%,ユーザー別卸価格!R1024+入力!$C$23),-入力!$C$24))),ユーザー別卸価格!R1024))</f>
        <v>30200</v>
      </c>
      <c r="S1024" s="846"/>
      <c r="T1024" s="846"/>
      <c r="U1024" s="847"/>
      <c r="V1024" s="83"/>
      <c r="W1024" s="265"/>
      <c r="X1024" s="4"/>
    </row>
    <row r="1025" spans="2:27" ht="23.1" customHeight="1">
      <c r="B1025" s="842" t="s">
        <v>598</v>
      </c>
      <c r="C1025" s="843"/>
      <c r="D1025" s="843"/>
      <c r="E1025" s="843"/>
      <c r="F1025" s="843"/>
      <c r="G1025" s="844"/>
      <c r="H1025" s="810" t="s">
        <v>262</v>
      </c>
      <c r="I1025" s="811"/>
      <c r="J1025" s="811"/>
      <c r="K1025" s="811"/>
      <c r="L1025" s="812"/>
      <c r="M1025" s="746" t="s">
        <v>254</v>
      </c>
      <c r="N1025" s="747"/>
      <c r="O1025" s="747"/>
      <c r="P1025" s="747"/>
      <c r="Q1025" s="748"/>
      <c r="R1025" s="833">
        <f>IF(ユーザー別卸価格!R1025="","", IF(ISNUMBER(ユーザー別卸価格!R1025),IF(入力!$C$25=1,ROUNDDOWN(IF(入力!$C$21=1,ユーザー別卸価格!R1025/(100-入力!$C$22)%,ユーザー別卸価格!R1025+入力!$C$23),-入力!$C$24),IF(入力!$C$25=2,ROUNDUP(IF(入力!$C$21=1,ユーザー別卸価格!R1025/(100-入力!$C$22)%,ユーザー別卸価格!R1025+入力!$C$23),-入力!$C$24),ROUND(IF(入力!$C$21=1,ユーザー別卸価格!R1025/(100-入力!$C$22)%,ユーザー別卸価格!R1025+入力!$C$23),-入力!$C$24))),ユーザー別卸価格!R1025))</f>
        <v>19400</v>
      </c>
      <c r="S1025" s="834"/>
      <c r="T1025" s="834"/>
      <c r="U1025" s="835"/>
      <c r="V1025" s="83"/>
      <c r="W1025" s="265"/>
      <c r="X1025" s="4"/>
    </row>
    <row r="1026" spans="2:27" ht="23.1" customHeight="1">
      <c r="B1026" s="806"/>
      <c r="C1026" s="807"/>
      <c r="D1026" s="807"/>
      <c r="E1026" s="807"/>
      <c r="F1026" s="807"/>
      <c r="G1026" s="808"/>
      <c r="H1026" s="806" t="s">
        <v>260</v>
      </c>
      <c r="I1026" s="807"/>
      <c r="J1026" s="807"/>
      <c r="K1026" s="807"/>
      <c r="L1026" s="808"/>
      <c r="M1026" s="746"/>
      <c r="N1026" s="747"/>
      <c r="O1026" s="747"/>
      <c r="P1026" s="747"/>
      <c r="Q1026" s="748"/>
      <c r="R1026" s="845">
        <f>IF(ユーザー別卸価格!R1026="","", IF(ISNUMBER(ユーザー別卸価格!R1026),IF(入力!$C$25=1,ROUNDDOWN(IF(入力!$C$21=1,ユーザー別卸価格!R1026/(100-入力!$C$22)%,ユーザー別卸価格!R1026+入力!$C$23),-入力!$C$24),IF(入力!$C$25=2,ROUNDUP(IF(入力!$C$21=1,ユーザー別卸価格!R1026/(100-入力!$C$22)%,ユーザー別卸価格!R1026+入力!$C$23),-入力!$C$24),ROUND(IF(入力!$C$21=1,ユーザー別卸価格!R1026/(100-入力!$C$22)%,ユーザー別卸価格!R1026+入力!$C$23),-入力!$C$24))),ユーザー別卸価格!R1026))</f>
        <v>12100</v>
      </c>
      <c r="S1026" s="846"/>
      <c r="T1026" s="846"/>
      <c r="U1026" s="847"/>
      <c r="V1026" s="83"/>
      <c r="W1026" s="265"/>
      <c r="X1026" s="4"/>
    </row>
    <row r="1027" spans="2:27" ht="23.1" customHeight="1">
      <c r="B1027" s="842" t="s">
        <v>599</v>
      </c>
      <c r="C1027" s="843"/>
      <c r="D1027" s="843"/>
      <c r="E1027" s="843"/>
      <c r="F1027" s="843"/>
      <c r="G1027" s="844"/>
      <c r="H1027" s="810" t="s">
        <v>257</v>
      </c>
      <c r="I1027" s="811"/>
      <c r="J1027" s="811"/>
      <c r="K1027" s="811"/>
      <c r="L1027" s="812"/>
      <c r="M1027" s="746" t="s">
        <v>254</v>
      </c>
      <c r="N1027" s="747"/>
      <c r="O1027" s="747"/>
      <c r="P1027" s="747"/>
      <c r="Q1027" s="748"/>
      <c r="R1027" s="833">
        <f>IF(ユーザー別卸価格!R1027="","", IF(ISNUMBER(ユーザー別卸価格!R1027),IF(入力!$C$25=1,ROUNDDOWN(IF(入力!$C$21=1,ユーザー別卸価格!R1027/(100-入力!$C$22)%,ユーザー別卸価格!R1027+入力!$C$23),-入力!$C$24),IF(入力!$C$25=2,ROUNDUP(IF(入力!$C$21=1,ユーザー別卸価格!R1027/(100-入力!$C$22)%,ユーザー別卸価格!R1027+入力!$C$23),-入力!$C$24),ROUND(IF(入力!$C$21=1,ユーザー別卸価格!R1027/(100-入力!$C$22)%,ユーザー別卸価格!R1027+入力!$C$23),-入力!$C$24))),ユーザー別卸価格!R1027))</f>
        <v>10900</v>
      </c>
      <c r="S1027" s="834"/>
      <c r="T1027" s="834"/>
      <c r="U1027" s="835"/>
      <c r="V1027" s="83"/>
      <c r="W1027" s="265"/>
      <c r="X1027" s="4"/>
    </row>
    <row r="1028" spans="2:27" ht="23.1" customHeight="1" thickBot="1">
      <c r="B1028" s="806"/>
      <c r="C1028" s="807"/>
      <c r="D1028" s="807"/>
      <c r="E1028" s="807"/>
      <c r="F1028" s="807"/>
      <c r="G1028" s="808"/>
      <c r="H1028" s="806" t="s">
        <v>539</v>
      </c>
      <c r="I1028" s="807"/>
      <c r="J1028" s="807"/>
      <c r="K1028" s="807"/>
      <c r="L1028" s="808"/>
      <c r="M1028" s="778"/>
      <c r="N1028" s="779"/>
      <c r="O1028" s="779"/>
      <c r="P1028" s="779"/>
      <c r="Q1028" s="780"/>
      <c r="R1028" s="845">
        <f>IF(ユーザー別卸価格!R1028="","", IF(ISNUMBER(ユーザー別卸価格!R1028),IF(入力!$C$25=1,ROUNDDOWN(IF(入力!$C$21=1,ユーザー別卸価格!R1028/(100-入力!$C$22)%,ユーザー別卸価格!R1028+入力!$C$23),-入力!$C$24),IF(入力!$C$25=2,ROUNDUP(IF(入力!$C$21=1,ユーザー別卸価格!R1028/(100-入力!$C$22)%,ユーザー別卸価格!R1028+入力!$C$23),-入力!$C$24),ROUND(IF(入力!$C$21=1,ユーザー別卸価格!R1028/(100-入力!$C$22)%,ユーザー別卸価格!R1028+入力!$C$23),-入力!$C$24))),ユーザー別卸価格!R1028))</f>
        <v>10400</v>
      </c>
      <c r="S1028" s="846"/>
      <c r="T1028" s="846"/>
      <c r="U1028" s="847"/>
      <c r="V1028" s="83"/>
      <c r="W1028" s="265"/>
      <c r="X1028" s="4"/>
    </row>
    <row r="1029" spans="2:27" ht="66" customHeight="1">
      <c r="B1029" s="545" t="s">
        <v>2145</v>
      </c>
      <c r="C1029" s="545"/>
      <c r="D1029" s="545"/>
      <c r="E1029" s="545"/>
      <c r="F1029" s="545"/>
      <c r="G1029" s="545"/>
      <c r="H1029" s="545"/>
      <c r="I1029" s="545"/>
      <c r="J1029" s="545"/>
      <c r="K1029" s="545"/>
      <c r="L1029" s="545"/>
      <c r="M1029" s="545"/>
      <c r="N1029" s="545"/>
      <c r="O1029" s="545"/>
      <c r="P1029" s="545"/>
      <c r="Q1029" s="545"/>
      <c r="R1029" s="545"/>
      <c r="S1029" s="545"/>
      <c r="T1029" s="545"/>
      <c r="U1029" s="545"/>
      <c r="V1029" s="221"/>
      <c r="W1029" s="221"/>
      <c r="X1029" s="82"/>
      <c r="Y1029" s="265"/>
    </row>
    <row r="1030" spans="2:27" ht="13.5" customHeight="1">
      <c r="C1030" s="24"/>
      <c r="D1030" s="24"/>
      <c r="E1030" s="24"/>
      <c r="F1030" s="82"/>
      <c r="G1030" s="24"/>
      <c r="H1030" s="82"/>
      <c r="I1030" s="24"/>
      <c r="J1030" s="82"/>
      <c r="K1030" s="24"/>
      <c r="L1030" s="82"/>
      <c r="M1030" s="24"/>
      <c r="N1030" s="82"/>
      <c r="O1030" s="24"/>
      <c r="P1030" s="82"/>
      <c r="Q1030" s="24"/>
      <c r="R1030" s="82"/>
      <c r="S1030" s="24"/>
      <c r="T1030" s="82"/>
      <c r="U1030" s="24"/>
      <c r="V1030" s="82"/>
      <c r="W1030" s="24"/>
      <c r="X1030" s="82"/>
      <c r="Y1030" s="265"/>
    </row>
    <row r="1031" spans="2:27" ht="14.25" customHeight="1" thickBot="1">
      <c r="B1031" s="39"/>
    </row>
    <row r="1032" spans="2:27" ht="25.5" customHeight="1" thickTop="1" thickBot="1">
      <c r="B1032" s="518" t="s">
        <v>580</v>
      </c>
      <c r="C1032" s="519"/>
      <c r="D1032" s="519"/>
      <c r="E1032" s="519"/>
      <c r="F1032" s="519"/>
      <c r="G1032" s="519"/>
      <c r="H1032" s="519"/>
      <c r="I1032" s="519"/>
      <c r="J1032" s="519"/>
      <c r="K1032" s="519"/>
      <c r="L1032" s="519"/>
      <c r="M1032" s="519"/>
      <c r="N1032" s="519"/>
      <c r="O1032" s="519"/>
      <c r="P1032" s="519"/>
      <c r="Q1032" s="519"/>
      <c r="R1032" s="519"/>
      <c r="S1032" s="519"/>
      <c r="T1032" s="519"/>
      <c r="U1032" s="519"/>
      <c r="V1032" s="519"/>
      <c r="W1032" s="519"/>
      <c r="X1032" s="519"/>
      <c r="Y1032" s="519"/>
      <c r="Z1032" s="519"/>
      <c r="AA1032" s="520"/>
    </row>
    <row r="1033" spans="2:27" ht="14.25" customHeight="1" thickTop="1">
      <c r="B1033" s="24"/>
      <c r="C1033" s="24"/>
      <c r="D1033" s="24"/>
      <c r="E1033" s="24"/>
      <c r="F1033" s="82"/>
      <c r="G1033" s="24"/>
      <c r="H1033" s="82"/>
      <c r="I1033" s="24"/>
      <c r="J1033" s="82"/>
      <c r="K1033" s="24"/>
      <c r="L1033" s="82"/>
      <c r="M1033" s="24"/>
      <c r="N1033" s="82"/>
      <c r="O1033" s="24"/>
      <c r="P1033" s="82"/>
      <c r="Q1033" s="24"/>
      <c r="R1033" s="82"/>
      <c r="S1033" s="24"/>
      <c r="T1033" s="82"/>
      <c r="U1033" s="24"/>
      <c r="V1033" s="82"/>
      <c r="W1033" s="24"/>
      <c r="X1033" s="82"/>
      <c r="Y1033" s="24"/>
    </row>
    <row r="1034" spans="2:27" s="239" customFormat="1" ht="20.100000000000001" customHeight="1" thickBot="1">
      <c r="B1034" s="241" t="s">
        <v>657</v>
      </c>
      <c r="C1034" s="24"/>
      <c r="D1034" s="24"/>
      <c r="E1034" s="24"/>
      <c r="F1034" s="82"/>
      <c r="G1034" s="24"/>
      <c r="H1034" s="82"/>
      <c r="I1034" s="24"/>
      <c r="J1034" s="82"/>
      <c r="K1034" s="24"/>
      <c r="L1034" s="82"/>
      <c r="M1034" s="24"/>
      <c r="N1034" s="82"/>
      <c r="O1034" s="24"/>
      <c r="P1034" s="82"/>
      <c r="Q1034" s="24"/>
      <c r="R1034" s="82"/>
      <c r="S1034" s="24"/>
      <c r="T1034" s="82"/>
      <c r="U1034" s="24"/>
      <c r="V1034" s="82"/>
      <c r="W1034" s="24"/>
      <c r="X1034" s="82"/>
      <c r="Y1034" s="24"/>
    </row>
    <row r="1035" spans="2:27" ht="20.100000000000001" customHeight="1" thickBot="1">
      <c r="B1035" s="531" t="s">
        <v>536</v>
      </c>
      <c r="C1035" s="532"/>
      <c r="D1035" s="532"/>
      <c r="E1035" s="532"/>
      <c r="F1035" s="532"/>
      <c r="G1035" s="532"/>
      <c r="H1035" s="532"/>
      <c r="I1035" s="532"/>
      <c r="J1035" s="532"/>
      <c r="K1035" s="532"/>
      <c r="L1035" s="532"/>
      <c r="M1035" s="532"/>
      <c r="N1035" s="532"/>
      <c r="O1035" s="532"/>
      <c r="P1035" s="532"/>
      <c r="Q1035" s="532"/>
      <c r="R1035" s="532"/>
      <c r="S1035" s="532"/>
      <c r="T1035" s="532"/>
      <c r="U1035" s="533"/>
      <c r="V1035" s="10"/>
      <c r="X1035" s="4"/>
    </row>
    <row r="1036" spans="2:27" ht="30" customHeight="1" thickBot="1">
      <c r="B1036" s="622" t="s">
        <v>581</v>
      </c>
      <c r="C1036" s="623"/>
      <c r="D1036" s="623"/>
      <c r="E1036" s="623"/>
      <c r="F1036" s="623"/>
      <c r="G1036" s="624"/>
      <c r="H1036" s="710" t="s">
        <v>524</v>
      </c>
      <c r="I1036" s="710"/>
      <c r="J1036" s="710"/>
      <c r="K1036" s="710"/>
      <c r="L1036" s="710"/>
      <c r="M1036" s="710" t="s">
        <v>491</v>
      </c>
      <c r="N1036" s="710"/>
      <c r="O1036" s="710"/>
      <c r="P1036" s="710"/>
      <c r="Q1036" s="710"/>
      <c r="R1036" s="710"/>
      <c r="S1036" s="710"/>
      <c r="T1036" s="710"/>
      <c r="U1036" s="710"/>
      <c r="X1036" s="4"/>
    </row>
    <row r="1037" spans="2:27" ht="23.1" customHeight="1">
      <c r="B1037" s="737" t="s">
        <v>607</v>
      </c>
      <c r="C1037" s="738"/>
      <c r="D1037" s="738"/>
      <c r="E1037" s="738"/>
      <c r="F1037" s="738"/>
      <c r="G1037" s="739"/>
      <c r="H1037" s="737" t="s">
        <v>606</v>
      </c>
      <c r="I1037" s="738"/>
      <c r="J1037" s="738"/>
      <c r="K1037" s="738"/>
      <c r="L1037" s="739"/>
      <c r="M1037" s="737" t="s">
        <v>1050</v>
      </c>
      <c r="N1037" s="738"/>
      <c r="O1037" s="738"/>
      <c r="P1037" s="738"/>
      <c r="Q1037" s="739"/>
      <c r="R1037" s="619">
        <f>IF(ユーザー別卸価格!R1037="","", IF(ISNUMBER(ユーザー別卸価格!R1037),IF(入力!$C$25=1,ROUNDDOWN(IF(入力!$C$21=1,ユーザー別卸価格!R1037/(100-入力!$C$22)%,ユーザー別卸価格!R1037+入力!$C$23),-入力!$C$24),IF(入力!$C$25=2,ROUNDUP(IF(入力!$C$21=1,ユーザー別卸価格!R1037/(100-入力!$C$22)%,ユーザー別卸価格!R1037+入力!$C$23),-入力!$C$24),ROUND(IF(入力!$C$21=1,ユーザー別卸価格!R1037/(100-入力!$C$22)%,ユーザー別卸価格!R1037+入力!$C$23),-入力!$C$24))),ユーザー別卸価格!R1037))</f>
        <v>25500</v>
      </c>
      <c r="S1037" s="860"/>
      <c r="T1037" s="860"/>
      <c r="U1037" s="885"/>
      <c r="V1037" s="83"/>
      <c r="X1037" s="4"/>
    </row>
    <row r="1038" spans="2:27" ht="23.1" customHeight="1">
      <c r="B1038" s="746" t="s">
        <v>608</v>
      </c>
      <c r="C1038" s="747"/>
      <c r="D1038" s="747"/>
      <c r="E1038" s="747"/>
      <c r="F1038" s="747"/>
      <c r="G1038" s="748"/>
      <c r="H1038" s="746" t="s">
        <v>211</v>
      </c>
      <c r="I1038" s="747"/>
      <c r="J1038" s="747"/>
      <c r="K1038" s="747"/>
      <c r="L1038" s="748"/>
      <c r="M1038" s="746" t="s">
        <v>604</v>
      </c>
      <c r="N1038" s="747"/>
      <c r="O1038" s="747"/>
      <c r="P1038" s="747"/>
      <c r="Q1038" s="748"/>
      <c r="R1038" s="848">
        <f>IF(ユーザー別卸価格!R1038="","", IF(ISNUMBER(ユーザー別卸価格!R1038),IF(入力!$C$25=1,ROUNDDOWN(IF(入力!$C$21=1,ユーザー別卸価格!R1038/(100-入力!$C$22)%,ユーザー別卸価格!R1038+入力!$C$23),-入力!$C$24),IF(入力!$C$25=2,ROUNDUP(IF(入力!$C$21=1,ユーザー別卸価格!R1038/(100-入力!$C$22)%,ユーザー別卸価格!R1038+入力!$C$23),-入力!$C$24),ROUND(IF(入力!$C$21=1,ユーザー別卸価格!R1038/(100-入力!$C$22)%,ユーザー別卸価格!R1038+入力!$C$23),-入力!$C$24))),ユーザー別卸価格!R1038))</f>
        <v>12300</v>
      </c>
      <c r="S1038" s="849"/>
      <c r="T1038" s="849"/>
      <c r="U1038" s="850"/>
      <c r="V1038" s="83"/>
      <c r="X1038" s="4"/>
    </row>
    <row r="1039" spans="2:27" ht="23.1" customHeight="1">
      <c r="B1039" s="746" t="s">
        <v>1363</v>
      </c>
      <c r="C1039" s="747"/>
      <c r="D1039" s="747"/>
      <c r="E1039" s="747"/>
      <c r="F1039" s="747"/>
      <c r="G1039" s="748"/>
      <c r="H1039" s="746" t="s">
        <v>1187</v>
      </c>
      <c r="I1039" s="747"/>
      <c r="J1039" s="747"/>
      <c r="K1039" s="747"/>
      <c r="L1039" s="748"/>
      <c r="M1039" s="746" t="s">
        <v>604</v>
      </c>
      <c r="N1039" s="747"/>
      <c r="O1039" s="747"/>
      <c r="P1039" s="747"/>
      <c r="Q1039" s="748"/>
      <c r="R1039" s="848">
        <f>IF(ユーザー別卸価格!R1039="","", IF(ISNUMBER(ユーザー別卸価格!R1039),IF(入力!$C$25=1,ROUNDDOWN(IF(入力!$C$21=1,ユーザー別卸価格!R1039/(100-入力!$C$22)%,ユーザー別卸価格!R1039+入力!$C$23),-入力!$C$24),IF(入力!$C$25=2,ROUNDUP(IF(入力!$C$21=1,ユーザー別卸価格!R1039/(100-入力!$C$22)%,ユーザー別卸価格!R1039+入力!$C$23),-入力!$C$24),ROUND(IF(入力!$C$21=1,ユーザー別卸価格!R1039/(100-入力!$C$22)%,ユーザー別卸価格!R1039+入力!$C$23),-入力!$C$24))),ユーザー別卸価格!R1039))</f>
        <v>12300</v>
      </c>
      <c r="S1039" s="849"/>
      <c r="T1039" s="849"/>
      <c r="U1039" s="850"/>
      <c r="V1039" s="83"/>
      <c r="X1039" s="4"/>
    </row>
    <row r="1040" spans="2:27" ht="23.1" customHeight="1">
      <c r="B1040" s="746" t="s">
        <v>609</v>
      </c>
      <c r="C1040" s="747"/>
      <c r="D1040" s="747"/>
      <c r="E1040" s="747"/>
      <c r="F1040" s="747"/>
      <c r="G1040" s="748"/>
      <c r="H1040" s="746" t="s">
        <v>540</v>
      </c>
      <c r="I1040" s="747"/>
      <c r="J1040" s="747"/>
      <c r="K1040" s="747"/>
      <c r="L1040" s="748"/>
      <c r="M1040" s="746" t="s">
        <v>601</v>
      </c>
      <c r="N1040" s="747"/>
      <c r="O1040" s="747"/>
      <c r="P1040" s="747"/>
      <c r="Q1040" s="748"/>
      <c r="R1040" s="848">
        <f>IF(ユーザー別卸価格!R1040="","", IF(ISNUMBER(ユーザー別卸価格!R1040),IF(入力!$C$25=1,ROUNDDOWN(IF(入力!$C$21=1,ユーザー別卸価格!R1040/(100-入力!$C$22)%,ユーザー別卸価格!R1040+入力!$C$23),-入力!$C$24),IF(入力!$C$25=2,ROUNDUP(IF(入力!$C$21=1,ユーザー別卸価格!R1040/(100-入力!$C$22)%,ユーザー別卸価格!R1040+入力!$C$23),-入力!$C$24),ROUND(IF(入力!$C$21=1,ユーザー別卸価格!R1040/(100-入力!$C$22)%,ユーザー別卸価格!R1040+入力!$C$23),-入力!$C$24))),ユーザー別卸価格!R1040))</f>
        <v>26000</v>
      </c>
      <c r="S1040" s="849"/>
      <c r="T1040" s="849"/>
      <c r="U1040" s="850"/>
      <c r="V1040" s="83"/>
      <c r="X1040" s="4"/>
    </row>
    <row r="1041" spans="2:25" ht="23.1" customHeight="1">
      <c r="B1041" s="842" t="s">
        <v>610</v>
      </c>
      <c r="C1041" s="843"/>
      <c r="D1041" s="843"/>
      <c r="E1041" s="843"/>
      <c r="F1041" s="843"/>
      <c r="G1041" s="844"/>
      <c r="H1041" s="810" t="s">
        <v>541</v>
      </c>
      <c r="I1041" s="811"/>
      <c r="J1041" s="811"/>
      <c r="K1041" s="811"/>
      <c r="L1041" s="812"/>
      <c r="M1041" s="842" t="s">
        <v>254</v>
      </c>
      <c r="N1041" s="843"/>
      <c r="O1041" s="843"/>
      <c r="P1041" s="843"/>
      <c r="Q1041" s="844"/>
      <c r="R1041" s="833">
        <f>IF(ユーザー別卸価格!R1041="","", IF(ISNUMBER(ユーザー別卸価格!R1041),IF(入力!$C$25=1,ROUNDDOWN(IF(入力!$C$21=1,ユーザー別卸価格!R1041/(100-入力!$C$22)%,ユーザー別卸価格!R1041+入力!$C$23),-入力!$C$24),IF(入力!$C$25=2,ROUNDUP(IF(入力!$C$21=1,ユーザー別卸価格!R1041/(100-入力!$C$22)%,ユーザー別卸価格!R1041+入力!$C$23),-入力!$C$24),ROUND(IF(入力!$C$21=1,ユーザー別卸価格!R1041/(100-入力!$C$22)%,ユーザー別卸価格!R1041+入力!$C$23),-入力!$C$24))),ユーザー別卸価格!R1041))</f>
        <v>20200</v>
      </c>
      <c r="S1041" s="834"/>
      <c r="T1041" s="834"/>
      <c r="U1041" s="835"/>
      <c r="V1041" s="83"/>
      <c r="X1041" s="4"/>
    </row>
    <row r="1042" spans="2:25" ht="23.1" customHeight="1">
      <c r="B1042" s="806"/>
      <c r="C1042" s="807"/>
      <c r="D1042" s="807"/>
      <c r="E1042" s="807"/>
      <c r="F1042" s="807"/>
      <c r="G1042" s="808"/>
      <c r="H1042" s="806" t="s">
        <v>606</v>
      </c>
      <c r="I1042" s="807"/>
      <c r="J1042" s="807"/>
      <c r="K1042" s="807"/>
      <c r="L1042" s="808"/>
      <c r="M1042" s="806"/>
      <c r="N1042" s="807"/>
      <c r="O1042" s="807"/>
      <c r="P1042" s="807"/>
      <c r="Q1042" s="808"/>
      <c r="R1042" s="845">
        <f>IF(ユーザー別卸価格!R1042="","", IF(ISNUMBER(ユーザー別卸価格!R1042),IF(入力!$C$25=1,ROUNDDOWN(IF(入力!$C$21=1,ユーザー別卸価格!R1042/(100-入力!$C$22)%,ユーザー別卸価格!R1042+入力!$C$23),-入力!$C$24),IF(入力!$C$25=2,ROUNDUP(IF(入力!$C$21=1,ユーザー別卸価格!R1042/(100-入力!$C$22)%,ユーザー別卸価格!R1042+入力!$C$23),-入力!$C$24),ROUND(IF(入力!$C$21=1,ユーザー別卸価格!R1042/(100-入力!$C$22)%,ユーザー別卸価格!R1042+入力!$C$23),-入力!$C$24))),ユーザー別卸価格!R1042))</f>
        <v>25500</v>
      </c>
      <c r="S1042" s="846"/>
      <c r="T1042" s="846"/>
      <c r="U1042" s="847"/>
      <c r="V1042" s="83"/>
      <c r="X1042" s="4"/>
    </row>
    <row r="1043" spans="2:25" ht="23.1" customHeight="1">
      <c r="B1043" s="746" t="s">
        <v>1364</v>
      </c>
      <c r="C1043" s="747"/>
      <c r="D1043" s="747"/>
      <c r="E1043" s="747"/>
      <c r="F1043" s="747"/>
      <c r="G1043" s="748"/>
      <c r="H1043" s="746" t="s">
        <v>558</v>
      </c>
      <c r="I1043" s="747"/>
      <c r="J1043" s="747"/>
      <c r="K1043" s="747"/>
      <c r="L1043" s="748"/>
      <c r="M1043" s="746" t="s">
        <v>545</v>
      </c>
      <c r="N1043" s="747"/>
      <c r="O1043" s="747"/>
      <c r="P1043" s="747"/>
      <c r="Q1043" s="748"/>
      <c r="R1043" s="848">
        <f>IF(ユーザー別卸価格!R1043="","", IF(ISNUMBER(ユーザー別卸価格!R1043),IF(入力!$C$25=1,ROUNDDOWN(IF(入力!$C$21=1,ユーザー別卸価格!R1043/(100-入力!$C$22)%,ユーザー別卸価格!R1043+入力!$C$23),-入力!$C$24),IF(入力!$C$25=2,ROUNDUP(IF(入力!$C$21=1,ユーザー別卸価格!R1043/(100-入力!$C$22)%,ユーザー別卸価格!R1043+入力!$C$23),-入力!$C$24),ROUND(IF(入力!$C$21=1,ユーザー別卸価格!R1043/(100-入力!$C$22)%,ユーザー別卸価格!R1043+入力!$C$23),-入力!$C$24))),ユーザー別卸価格!R1043))</f>
        <v>38500</v>
      </c>
      <c r="S1043" s="849"/>
      <c r="T1043" s="849"/>
      <c r="U1043" s="850"/>
      <c r="V1043" s="83"/>
      <c r="X1043" s="4"/>
    </row>
    <row r="1044" spans="2:25" ht="23.1" customHeight="1">
      <c r="B1044" s="842" t="s">
        <v>611</v>
      </c>
      <c r="C1044" s="843"/>
      <c r="D1044" s="843"/>
      <c r="E1044" s="843"/>
      <c r="F1044" s="843"/>
      <c r="G1044" s="844"/>
      <c r="H1044" s="810" t="s">
        <v>262</v>
      </c>
      <c r="I1044" s="811"/>
      <c r="J1044" s="811"/>
      <c r="K1044" s="811"/>
      <c r="L1044" s="812"/>
      <c r="M1044" s="842" t="s">
        <v>254</v>
      </c>
      <c r="N1044" s="843"/>
      <c r="O1044" s="843"/>
      <c r="P1044" s="843"/>
      <c r="Q1044" s="844"/>
      <c r="R1044" s="833">
        <f>IF(ユーザー別卸価格!R1044="","", IF(ISNUMBER(ユーザー別卸価格!R1044),IF(入力!$C$25=1,ROUNDDOWN(IF(入力!$C$21=1,ユーザー別卸価格!R1044/(100-入力!$C$22)%,ユーザー別卸価格!R1044+入力!$C$23),-入力!$C$24),IF(入力!$C$25=2,ROUNDUP(IF(入力!$C$21=1,ユーザー別卸価格!R1044/(100-入力!$C$22)%,ユーザー別卸価格!R1044+入力!$C$23),-入力!$C$24),ROUND(IF(入力!$C$21=1,ユーザー別卸価格!R1044/(100-入力!$C$22)%,ユーザー別卸価格!R1044+入力!$C$23),-入力!$C$24))),ユーザー別卸価格!R1044))</f>
        <v>19400</v>
      </c>
      <c r="S1044" s="834"/>
      <c r="T1044" s="834"/>
      <c r="U1044" s="835"/>
      <c r="V1044" s="83"/>
      <c r="X1044" s="4"/>
    </row>
    <row r="1045" spans="2:25" ht="23.1" customHeight="1">
      <c r="B1045" s="806"/>
      <c r="C1045" s="807"/>
      <c r="D1045" s="807"/>
      <c r="E1045" s="807"/>
      <c r="F1045" s="807"/>
      <c r="G1045" s="808"/>
      <c r="H1045" s="806" t="s">
        <v>260</v>
      </c>
      <c r="I1045" s="807"/>
      <c r="J1045" s="807"/>
      <c r="K1045" s="807"/>
      <c r="L1045" s="808"/>
      <c r="M1045" s="806"/>
      <c r="N1045" s="807"/>
      <c r="O1045" s="807"/>
      <c r="P1045" s="807"/>
      <c r="Q1045" s="808"/>
      <c r="R1045" s="845">
        <f>IF(ユーザー別卸価格!R1045="","", IF(ISNUMBER(ユーザー別卸価格!R1045),IF(入力!$C$25=1,ROUNDDOWN(IF(入力!$C$21=1,ユーザー別卸価格!R1045/(100-入力!$C$22)%,ユーザー別卸価格!R1045+入力!$C$23),-入力!$C$24),IF(入力!$C$25=2,ROUNDUP(IF(入力!$C$21=1,ユーザー別卸価格!R1045/(100-入力!$C$22)%,ユーザー別卸価格!R1045+入力!$C$23),-入力!$C$24),ROUND(IF(入力!$C$21=1,ユーザー別卸価格!R1045/(100-入力!$C$22)%,ユーザー別卸価格!R1045+入力!$C$23),-入力!$C$24))),ユーザー別卸価格!R1045))</f>
        <v>12100</v>
      </c>
      <c r="S1045" s="846"/>
      <c r="T1045" s="846"/>
      <c r="U1045" s="847"/>
      <c r="V1045" s="83"/>
      <c r="X1045" s="4"/>
    </row>
    <row r="1046" spans="2:25" ht="23.1" customHeight="1">
      <c r="B1046" s="842" t="s">
        <v>1365</v>
      </c>
      <c r="C1046" s="843"/>
      <c r="D1046" s="843"/>
      <c r="E1046" s="843"/>
      <c r="F1046" s="843"/>
      <c r="G1046" s="844"/>
      <c r="H1046" s="810" t="s">
        <v>411</v>
      </c>
      <c r="I1046" s="811"/>
      <c r="J1046" s="811"/>
      <c r="K1046" s="811"/>
      <c r="L1046" s="812"/>
      <c r="M1046" s="842" t="s">
        <v>254</v>
      </c>
      <c r="N1046" s="843"/>
      <c r="O1046" s="843"/>
      <c r="P1046" s="843"/>
      <c r="Q1046" s="844"/>
      <c r="R1046" s="833">
        <f>IF(ユーザー別卸価格!R1046="","", IF(ISNUMBER(ユーザー別卸価格!R1046),IF(入力!$C$25=1,ROUNDDOWN(IF(入力!$C$21=1,ユーザー別卸価格!R1046/(100-入力!$C$22)%,ユーザー別卸価格!R1046+入力!$C$23),-入力!$C$24),IF(入力!$C$25=2,ROUNDUP(IF(入力!$C$21=1,ユーザー別卸価格!R1046/(100-入力!$C$22)%,ユーザー別卸価格!R1046+入力!$C$23),-入力!$C$24),ROUND(IF(入力!$C$21=1,ユーザー別卸価格!R1046/(100-入力!$C$22)%,ユーザー別卸価格!R1046+入力!$C$23),-入力!$C$24))),ユーザー別卸価格!R1046))</f>
        <v>16400</v>
      </c>
      <c r="S1046" s="834"/>
      <c r="T1046" s="834"/>
      <c r="U1046" s="835"/>
      <c r="V1046" s="83"/>
      <c r="X1046" s="4"/>
    </row>
    <row r="1047" spans="2:25" ht="23.1" customHeight="1">
      <c r="B1047" s="806"/>
      <c r="C1047" s="807"/>
      <c r="D1047" s="807"/>
      <c r="E1047" s="807"/>
      <c r="F1047" s="807"/>
      <c r="G1047" s="808"/>
      <c r="H1047" s="806" t="s">
        <v>182</v>
      </c>
      <c r="I1047" s="807"/>
      <c r="J1047" s="807"/>
      <c r="K1047" s="807"/>
      <c r="L1047" s="808"/>
      <c r="M1047" s="806"/>
      <c r="N1047" s="807"/>
      <c r="O1047" s="807"/>
      <c r="P1047" s="807"/>
      <c r="Q1047" s="808"/>
      <c r="R1047" s="845">
        <f>IF(ユーザー別卸価格!R1047="","", IF(ISNUMBER(ユーザー別卸価格!R1047),IF(入力!$C$25=1,ROUNDDOWN(IF(入力!$C$21=1,ユーザー別卸価格!R1047/(100-入力!$C$22)%,ユーザー別卸価格!R1047+入力!$C$23),-入力!$C$24),IF(入力!$C$25=2,ROUNDUP(IF(入力!$C$21=1,ユーザー別卸価格!R1047/(100-入力!$C$22)%,ユーザー別卸価格!R1047+入力!$C$23),-入力!$C$24),ROUND(IF(入力!$C$21=1,ユーザー別卸価格!R1047/(100-入力!$C$22)%,ユーザー別卸価格!R1047+入力!$C$23),-入力!$C$24))),ユーザー別卸価格!R1047))</f>
        <v>17500</v>
      </c>
      <c r="S1047" s="846"/>
      <c r="T1047" s="846"/>
      <c r="U1047" s="847"/>
      <c r="V1047" s="83"/>
      <c r="X1047" s="4"/>
    </row>
    <row r="1048" spans="2:25" ht="23.1" customHeight="1">
      <c r="B1048" s="842" t="s">
        <v>1366</v>
      </c>
      <c r="C1048" s="843"/>
      <c r="D1048" s="843"/>
      <c r="E1048" s="843"/>
      <c r="F1048" s="843"/>
      <c r="G1048" s="844"/>
      <c r="H1048" s="810" t="s">
        <v>385</v>
      </c>
      <c r="I1048" s="811"/>
      <c r="J1048" s="811"/>
      <c r="K1048" s="811"/>
      <c r="L1048" s="812"/>
      <c r="M1048" s="842" t="s">
        <v>603</v>
      </c>
      <c r="N1048" s="843"/>
      <c r="O1048" s="843"/>
      <c r="P1048" s="843"/>
      <c r="Q1048" s="844"/>
      <c r="R1048" s="833">
        <f>IF(ユーザー別卸価格!R1048="","", IF(ISNUMBER(ユーザー別卸価格!R1048),IF(入力!$C$25=1,ROUNDDOWN(IF(入力!$C$21=1,ユーザー別卸価格!R1048/(100-入力!$C$22)%,ユーザー別卸価格!R1048+入力!$C$23),-入力!$C$24),IF(入力!$C$25=2,ROUNDUP(IF(入力!$C$21=1,ユーザー別卸価格!R1048/(100-入力!$C$22)%,ユーザー別卸価格!R1048+入力!$C$23),-入力!$C$24),ROUND(IF(入力!$C$21=1,ユーザー別卸価格!R1048/(100-入力!$C$22)%,ユーザー別卸価格!R1048+入力!$C$23),-入力!$C$24))),ユーザー別卸価格!R1048))</f>
        <v>16100</v>
      </c>
      <c r="S1048" s="834"/>
      <c r="T1048" s="834"/>
      <c r="U1048" s="835"/>
      <c r="V1048" s="83"/>
      <c r="X1048" s="4"/>
    </row>
    <row r="1049" spans="2:25" ht="23.1" customHeight="1">
      <c r="B1049" s="806"/>
      <c r="C1049" s="807"/>
      <c r="D1049" s="807"/>
      <c r="E1049" s="807"/>
      <c r="F1049" s="807"/>
      <c r="G1049" s="808"/>
      <c r="H1049" s="806" t="s">
        <v>282</v>
      </c>
      <c r="I1049" s="807"/>
      <c r="J1049" s="807"/>
      <c r="K1049" s="807"/>
      <c r="L1049" s="808"/>
      <c r="M1049" s="806"/>
      <c r="N1049" s="807"/>
      <c r="O1049" s="807"/>
      <c r="P1049" s="807"/>
      <c r="Q1049" s="808"/>
      <c r="R1049" s="845">
        <f>IF(ユーザー別卸価格!R1049="","", IF(ISNUMBER(ユーザー別卸価格!R1049),IF(入力!$C$25=1,ROUNDDOWN(IF(入力!$C$21=1,ユーザー別卸価格!R1049/(100-入力!$C$22)%,ユーザー別卸価格!R1049+入力!$C$23),-入力!$C$24),IF(入力!$C$25=2,ROUNDUP(IF(入力!$C$21=1,ユーザー別卸価格!R1049/(100-入力!$C$22)%,ユーザー別卸価格!R1049+入力!$C$23),-入力!$C$24),ROUND(IF(入力!$C$21=1,ユーザー別卸価格!R1049/(100-入力!$C$22)%,ユーザー別卸価格!R1049+入力!$C$23),-入力!$C$24))),ユーザー別卸価格!R1049))</f>
        <v>14400</v>
      </c>
      <c r="S1049" s="846"/>
      <c r="T1049" s="846"/>
      <c r="U1049" s="847"/>
      <c r="V1049" s="83"/>
      <c r="X1049" s="4"/>
    </row>
    <row r="1050" spans="2:25" ht="23.1" customHeight="1">
      <c r="B1050" s="842" t="s">
        <v>612</v>
      </c>
      <c r="C1050" s="843"/>
      <c r="D1050" s="843"/>
      <c r="E1050" s="843"/>
      <c r="F1050" s="843"/>
      <c r="G1050" s="844"/>
      <c r="H1050" s="810" t="s">
        <v>261</v>
      </c>
      <c r="I1050" s="811"/>
      <c r="J1050" s="811"/>
      <c r="K1050" s="811"/>
      <c r="L1050" s="812"/>
      <c r="M1050" s="842" t="s">
        <v>254</v>
      </c>
      <c r="N1050" s="843"/>
      <c r="O1050" s="843"/>
      <c r="P1050" s="843"/>
      <c r="Q1050" s="844"/>
      <c r="R1050" s="833">
        <f>IF(ユーザー別卸価格!R1050="","", IF(ISNUMBER(ユーザー別卸価格!R1050),IF(入力!$C$25=1,ROUNDDOWN(IF(入力!$C$21=1,ユーザー別卸価格!R1050/(100-入力!$C$22)%,ユーザー別卸価格!R1050+入力!$C$23),-入力!$C$24),IF(入力!$C$25=2,ROUNDUP(IF(入力!$C$21=1,ユーザー別卸価格!R1050/(100-入力!$C$22)%,ユーザー別卸価格!R1050+入力!$C$23),-入力!$C$24),ROUND(IF(入力!$C$21=1,ユーザー別卸価格!R1050/(100-入力!$C$22)%,ユーザー別卸価格!R1050+入力!$C$23),-入力!$C$24))),ユーザー別卸価格!R1050))</f>
        <v>12900</v>
      </c>
      <c r="S1050" s="834"/>
      <c r="T1050" s="834"/>
      <c r="U1050" s="835"/>
      <c r="V1050" s="83"/>
      <c r="X1050" s="4"/>
    </row>
    <row r="1051" spans="2:25" ht="23.1" customHeight="1">
      <c r="B1051" s="806"/>
      <c r="C1051" s="807"/>
      <c r="D1051" s="807"/>
      <c r="E1051" s="807"/>
      <c r="F1051" s="807"/>
      <c r="G1051" s="808"/>
      <c r="H1051" s="806" t="s">
        <v>182</v>
      </c>
      <c r="I1051" s="807"/>
      <c r="J1051" s="807"/>
      <c r="K1051" s="807"/>
      <c r="L1051" s="808"/>
      <c r="M1051" s="806"/>
      <c r="N1051" s="807"/>
      <c r="O1051" s="807"/>
      <c r="P1051" s="807"/>
      <c r="Q1051" s="808"/>
      <c r="R1051" s="845">
        <f>IF(ユーザー別卸価格!R1051="","", IF(ISNUMBER(ユーザー別卸価格!R1051),IF(入力!$C$25=1,ROUNDDOWN(IF(入力!$C$21=1,ユーザー別卸価格!R1051/(100-入力!$C$22)%,ユーザー別卸価格!R1051+入力!$C$23),-入力!$C$24),IF(入力!$C$25=2,ROUNDUP(IF(入力!$C$21=1,ユーザー別卸価格!R1051/(100-入力!$C$22)%,ユーザー別卸価格!R1051+入力!$C$23),-入力!$C$24),ROUND(IF(入力!$C$21=1,ユーザー別卸価格!R1051/(100-入力!$C$22)%,ユーザー別卸価格!R1051+入力!$C$23),-入力!$C$24))),ユーザー別卸価格!R1051))</f>
        <v>17500</v>
      </c>
      <c r="S1051" s="846"/>
      <c r="T1051" s="846"/>
      <c r="U1051" s="847"/>
      <c r="V1051" s="83"/>
      <c r="X1051" s="4"/>
    </row>
    <row r="1052" spans="2:25" ht="23.1" customHeight="1">
      <c r="B1052" s="842" t="s">
        <v>1367</v>
      </c>
      <c r="C1052" s="843"/>
      <c r="D1052" s="843"/>
      <c r="E1052" s="843"/>
      <c r="F1052" s="843"/>
      <c r="G1052" s="844"/>
      <c r="H1052" s="810" t="s">
        <v>678</v>
      </c>
      <c r="I1052" s="811"/>
      <c r="J1052" s="811"/>
      <c r="K1052" s="811"/>
      <c r="L1052" s="812"/>
      <c r="M1052" s="842" t="s">
        <v>254</v>
      </c>
      <c r="N1052" s="843"/>
      <c r="O1052" s="843"/>
      <c r="P1052" s="843"/>
      <c r="Q1052" s="844"/>
      <c r="R1052" s="833">
        <f>IF(ユーザー別卸価格!R1052="","", IF(ISNUMBER(ユーザー別卸価格!R1052),IF(入力!$C$25=1,ROUNDDOWN(IF(入力!$C$21=1,ユーザー別卸価格!R1052/(100-入力!$C$22)%,ユーザー別卸価格!R1052+入力!$C$23),-入力!$C$24),IF(入力!$C$25=2,ROUNDUP(IF(入力!$C$21=1,ユーザー別卸価格!R1052/(100-入力!$C$22)%,ユーザー別卸価格!R1052+入力!$C$23),-入力!$C$24),ROUND(IF(入力!$C$21=1,ユーザー別卸価格!R1052/(100-入力!$C$22)%,ユーザー別卸価格!R1052+入力!$C$23),-入力!$C$24))),ユーザー別卸価格!R1052))</f>
        <v>35900</v>
      </c>
      <c r="S1052" s="834"/>
      <c r="T1052" s="834"/>
      <c r="U1052" s="835"/>
      <c r="V1052" s="83"/>
      <c r="X1052" s="4"/>
    </row>
    <row r="1053" spans="2:25" ht="23.1" customHeight="1">
      <c r="B1053" s="830"/>
      <c r="C1053" s="831"/>
      <c r="D1053" s="831"/>
      <c r="E1053" s="831"/>
      <c r="F1053" s="831"/>
      <c r="G1053" s="832"/>
      <c r="H1053" s="806" t="s">
        <v>679</v>
      </c>
      <c r="I1053" s="807"/>
      <c r="J1053" s="807"/>
      <c r="K1053" s="807"/>
      <c r="L1053" s="808"/>
      <c r="M1053" s="806"/>
      <c r="N1053" s="807"/>
      <c r="O1053" s="807"/>
      <c r="P1053" s="807"/>
      <c r="Q1053" s="808"/>
      <c r="R1053" s="845">
        <f>IF(ユーザー別卸価格!R1053="","", IF(ISNUMBER(ユーザー別卸価格!R1053),IF(入力!$C$25=1,ROUNDDOWN(IF(入力!$C$21=1,ユーザー別卸価格!R1053/(100-入力!$C$22)%,ユーザー別卸価格!R1053+入力!$C$23),-入力!$C$24),IF(入力!$C$25=2,ROUNDUP(IF(入力!$C$21=1,ユーザー別卸価格!R1053/(100-入力!$C$22)%,ユーザー別卸価格!R1053+入力!$C$23),-入力!$C$24),ROUND(IF(入力!$C$21=1,ユーザー別卸価格!R1053/(100-入力!$C$22)%,ユーザー別卸価格!R1053+入力!$C$23),-入力!$C$24))),ユーザー別卸価格!R1053))</f>
        <v>24000</v>
      </c>
      <c r="S1053" s="846"/>
      <c r="T1053" s="846"/>
      <c r="U1053" s="847"/>
      <c r="V1053" s="83"/>
      <c r="X1053" s="4"/>
    </row>
    <row r="1054" spans="2:25" ht="23.1" customHeight="1" thickBot="1">
      <c r="B1054" s="781"/>
      <c r="C1054" s="782"/>
      <c r="D1054" s="782"/>
      <c r="E1054" s="782"/>
      <c r="F1054" s="782"/>
      <c r="G1054" s="783"/>
      <c r="H1054" s="778" t="s">
        <v>678</v>
      </c>
      <c r="I1054" s="779"/>
      <c r="J1054" s="779"/>
      <c r="K1054" s="779"/>
      <c r="L1054" s="780"/>
      <c r="M1054" s="778" t="s">
        <v>1368</v>
      </c>
      <c r="N1054" s="779"/>
      <c r="O1054" s="779"/>
      <c r="P1054" s="779"/>
      <c r="Q1054" s="780"/>
      <c r="R1054" s="854">
        <f>IF(ユーザー別卸価格!R1054="","", IF(ISNUMBER(ユーザー別卸価格!R1054),IF(入力!$E$25=1,ROUNDDOWN(IF(入力!$E$21=1,ユーザー別卸価格!R1054/(100-入力!$E$22)%,ユーザー別卸価格!R1054+入力!$E$23),-入力!$E$24),IF(入力!$E$25=2,ROUNDUP(IF(入力!$E$21=1,ユーザー別卸価格!R1054/(100-入力!$E$22)%,ユーザー別卸価格!R1054+入力!$E$23),-入力!$E$24),ROUND(IF(入力!$E$21=1,ユーザー別卸価格!R1054/(100-入力!$E$22)%,ユーザー別卸価格!R1054+入力!$E$23),-入力!$E$24))),ユーザー別卸価格!R1054))</f>
        <v>20900</v>
      </c>
      <c r="S1054" s="855" t="str">
        <f>IF(ユーザー別卸価格!S1054="","", IF(ISNUMBER(ユーザー別卸価格!S1054),IF(入力!$E$25=1,ROUNDDOWN(IF(入力!$E$21=1,ユーザー別卸価格!S1054/(100-入力!$E$22)%,ユーザー別卸価格!S1054+入力!$E$23),-入力!$E$24),IF(入力!$E$25=2,ROUNDUP(IF(入力!$E$21=1,ユーザー別卸価格!S1054/(100-入力!$E$22)%,ユーザー別卸価格!S1054+入力!$E$23),-入力!$E$24),ROUND(IF(入力!$E$21=1,ユーザー別卸価格!S1054/(100-入力!$E$22)%,ユーザー別卸価格!S1054+入力!$E$23),-入力!$E$24))),ユーザー別卸価格!S1054))</f>
        <v/>
      </c>
      <c r="T1054" s="855" t="str">
        <f>IF(ユーザー別卸価格!T1054="","", IF(ISNUMBER(ユーザー別卸価格!T1054),IF(入力!$E$25=1,ROUNDDOWN(IF(入力!$E$21=1,ユーザー別卸価格!T1054/(100-入力!$E$22)%,ユーザー別卸価格!T1054+入力!$E$23),-入力!$E$24),IF(入力!$E$25=2,ROUNDUP(IF(入力!$E$21=1,ユーザー別卸価格!T1054/(100-入力!$E$22)%,ユーザー別卸価格!T1054+入力!$E$23),-入力!$E$24),ROUND(IF(入力!$E$21=1,ユーザー別卸価格!T1054/(100-入力!$E$22)%,ユーザー別卸価格!T1054+入力!$E$23),-入力!$E$24))),ユーザー別卸価格!T1054))</f>
        <v/>
      </c>
      <c r="U1054" s="856" t="str">
        <f>IF(ユーザー別卸価格!U1054="","", IF(ISNUMBER(ユーザー別卸価格!U1054),IF(入力!$E$25=1,ROUNDDOWN(IF(入力!$E$21=1,ユーザー別卸価格!U1054/(100-入力!$E$22)%,ユーザー別卸価格!U1054+入力!$E$23),-入力!$E$24),IF(入力!$E$25=2,ROUNDUP(IF(入力!$E$21=1,ユーザー別卸価格!U1054/(100-入力!$E$22)%,ユーザー別卸価格!U1054+入力!$E$23),-入力!$E$24),ROUND(IF(入力!$E$21=1,ユーザー別卸価格!U1054/(100-入力!$E$22)%,ユーザー別卸価格!U1054+入力!$E$23),-入力!$E$24))),ユーザー別卸価格!U1054))</f>
        <v/>
      </c>
      <c r="V1054" s="83"/>
      <c r="X1054" s="4"/>
    </row>
    <row r="1055" spans="2:25" ht="23.1" customHeight="1">
      <c r="B1055" s="336"/>
      <c r="C1055" s="336"/>
      <c r="D1055" s="336"/>
      <c r="E1055" s="336"/>
      <c r="F1055" s="83"/>
      <c r="G1055" s="336"/>
      <c r="H1055" s="83"/>
      <c r="I1055" s="336"/>
      <c r="J1055" s="83"/>
      <c r="K1055" s="336"/>
      <c r="L1055" s="83"/>
      <c r="M1055" s="336"/>
      <c r="N1055" s="83"/>
      <c r="O1055" s="336"/>
      <c r="P1055" s="83"/>
      <c r="Q1055" s="336"/>
      <c r="R1055" s="83"/>
      <c r="S1055" s="336"/>
      <c r="T1055" s="10"/>
      <c r="U1055" s="371"/>
      <c r="V1055" s="10"/>
      <c r="W1055" s="371"/>
      <c r="X1055" s="83"/>
    </row>
    <row r="1056" spans="2:25" s="239" customFormat="1" ht="20.100000000000001" customHeight="1" thickBot="1">
      <c r="B1056" s="241" t="s">
        <v>658</v>
      </c>
      <c r="C1056" s="24"/>
      <c r="D1056" s="24"/>
      <c r="E1056" s="24"/>
      <c r="F1056" s="82"/>
      <c r="G1056" s="24"/>
      <c r="H1056" s="82"/>
      <c r="I1056" s="24"/>
      <c r="J1056" s="82"/>
      <c r="K1056" s="24"/>
      <c r="L1056" s="82"/>
      <c r="M1056" s="24"/>
      <c r="N1056" s="82"/>
      <c r="O1056" s="24"/>
      <c r="P1056" s="82"/>
      <c r="Q1056" s="24"/>
      <c r="R1056" s="82"/>
      <c r="S1056" s="24"/>
      <c r="T1056" s="82"/>
      <c r="U1056" s="24"/>
      <c r="V1056" s="82"/>
      <c r="W1056" s="24"/>
      <c r="X1056" s="82"/>
      <c r="Y1056" s="24"/>
    </row>
    <row r="1057" spans="2:25" ht="20.100000000000001" customHeight="1" thickBot="1">
      <c r="B1057" s="531" t="s">
        <v>453</v>
      </c>
      <c r="C1057" s="532"/>
      <c r="D1057" s="532"/>
      <c r="E1057" s="532"/>
      <c r="F1057" s="532"/>
      <c r="G1057" s="532"/>
      <c r="H1057" s="532"/>
      <c r="I1057" s="532"/>
      <c r="J1057" s="532"/>
      <c r="K1057" s="532"/>
      <c r="L1057" s="532"/>
      <c r="M1057" s="532"/>
      <c r="N1057" s="532"/>
      <c r="O1057" s="532"/>
      <c r="P1057" s="532"/>
      <c r="Q1057" s="532"/>
      <c r="R1057" s="532"/>
      <c r="S1057" s="532"/>
      <c r="T1057" s="532"/>
      <c r="U1057" s="533"/>
      <c r="V1057" s="10"/>
      <c r="X1057" s="4"/>
    </row>
    <row r="1058" spans="2:25" ht="30" customHeight="1" thickBot="1">
      <c r="B1058" s="622" t="s">
        <v>581</v>
      </c>
      <c r="C1058" s="623"/>
      <c r="D1058" s="623"/>
      <c r="E1058" s="623"/>
      <c r="F1058" s="623"/>
      <c r="G1058" s="624"/>
      <c r="H1058" s="710" t="s">
        <v>524</v>
      </c>
      <c r="I1058" s="710"/>
      <c r="J1058" s="710"/>
      <c r="K1058" s="710"/>
      <c r="L1058" s="710"/>
      <c r="M1058" s="710" t="s">
        <v>491</v>
      </c>
      <c r="N1058" s="710"/>
      <c r="O1058" s="710"/>
      <c r="P1058" s="710"/>
      <c r="Q1058" s="710"/>
      <c r="R1058" s="710"/>
      <c r="S1058" s="710"/>
      <c r="T1058" s="710"/>
      <c r="U1058" s="710"/>
      <c r="X1058" s="4"/>
    </row>
    <row r="1059" spans="2:25" ht="23.1" customHeight="1">
      <c r="B1059" s="746" t="s">
        <v>614</v>
      </c>
      <c r="C1059" s="747"/>
      <c r="D1059" s="747"/>
      <c r="E1059" s="747"/>
      <c r="F1059" s="747"/>
      <c r="G1059" s="748"/>
      <c r="H1059" s="810" t="s">
        <v>540</v>
      </c>
      <c r="I1059" s="811"/>
      <c r="J1059" s="811"/>
      <c r="K1059" s="811"/>
      <c r="L1059" s="812"/>
      <c r="M1059" s="810" t="s">
        <v>254</v>
      </c>
      <c r="N1059" s="811"/>
      <c r="O1059" s="811"/>
      <c r="P1059" s="811"/>
      <c r="Q1059" s="812"/>
      <c r="R1059" s="833">
        <f>IF(ユーザー別卸価格!R1059="","", IF(ISNUMBER(ユーザー別卸価格!R1059),IF(入力!$C$25=1,ROUNDDOWN(IF(入力!$C$21=1,ユーザー別卸価格!R1059/(100-入力!$C$22)%,ユーザー別卸価格!R1059+入力!$C$23),-入力!$C$24),IF(入力!$C$25=2,ROUNDUP(IF(入力!$C$21=1,ユーザー別卸価格!R1059/(100-入力!$C$22)%,ユーザー別卸価格!R1059+入力!$C$23),-入力!$C$24),ROUND(IF(入力!$C$21=1,ユーザー別卸価格!R1059/(100-入力!$C$22)%,ユーザー別卸価格!R1059+入力!$C$23),-入力!$C$24))),ユーザー別卸価格!R1059))</f>
        <v>19900</v>
      </c>
      <c r="S1059" s="834"/>
      <c r="T1059" s="834"/>
      <c r="U1059" s="835"/>
      <c r="V1059" s="83"/>
      <c r="X1059" s="4"/>
    </row>
    <row r="1060" spans="2:25" ht="23.1" customHeight="1">
      <c r="B1060" s="746"/>
      <c r="C1060" s="747"/>
      <c r="D1060" s="747"/>
      <c r="E1060" s="747"/>
      <c r="F1060" s="747"/>
      <c r="G1060" s="748"/>
      <c r="H1060" s="766" t="s">
        <v>182</v>
      </c>
      <c r="I1060" s="767"/>
      <c r="J1060" s="767"/>
      <c r="K1060" s="767"/>
      <c r="L1060" s="768"/>
      <c r="M1060" s="766" t="s">
        <v>253</v>
      </c>
      <c r="N1060" s="767"/>
      <c r="O1060" s="767"/>
      <c r="P1060" s="767"/>
      <c r="Q1060" s="768"/>
      <c r="R1060" s="827">
        <f>IF(ユーザー別卸価格!R1060="","", IF(ISNUMBER(ユーザー別卸価格!R1060),IF(入力!$C$25=1,ROUNDDOWN(IF(入力!$C$21=1,ユーザー別卸価格!R1060/(100-入力!$C$22)%,ユーザー別卸価格!R1060+入力!$C$23),-入力!$C$24),IF(入力!$C$25=2,ROUNDUP(IF(入力!$C$21=1,ユーザー別卸価格!R1060/(100-入力!$C$22)%,ユーザー別卸価格!R1060+入力!$C$23),-入力!$C$24),ROUND(IF(入力!$C$21=1,ユーザー別卸価格!R1060/(100-入力!$C$22)%,ユーザー別卸価格!R1060+入力!$C$23),-入力!$C$24))),ユーザー別卸価格!R1060))</f>
        <v>17500</v>
      </c>
      <c r="S1060" s="828"/>
      <c r="T1060" s="828"/>
      <c r="U1060" s="829"/>
      <c r="V1060" s="83"/>
      <c r="X1060" s="4"/>
    </row>
    <row r="1061" spans="2:25" ht="23.1" customHeight="1">
      <c r="B1061" s="746" t="s">
        <v>757</v>
      </c>
      <c r="C1061" s="747"/>
      <c r="D1061" s="747"/>
      <c r="E1061" s="747"/>
      <c r="F1061" s="747"/>
      <c r="G1061" s="748"/>
      <c r="H1061" s="746" t="s">
        <v>411</v>
      </c>
      <c r="I1061" s="747"/>
      <c r="J1061" s="747"/>
      <c r="K1061" s="747"/>
      <c r="L1061" s="748"/>
      <c r="M1061" s="746" t="s">
        <v>253</v>
      </c>
      <c r="N1061" s="747"/>
      <c r="O1061" s="747"/>
      <c r="P1061" s="747"/>
      <c r="Q1061" s="748"/>
      <c r="R1061" s="848">
        <f>IF(ユーザー別卸価格!R1061="","", IF(ISNUMBER(ユーザー別卸価格!R1061),IF(入力!$C$25=1,ROUNDDOWN(IF(入力!$C$21=1,ユーザー別卸価格!R1061/(100-入力!$C$22)%,ユーザー別卸価格!R1061+入力!$C$23),-入力!$C$24),IF(入力!$C$25=2,ROUNDUP(IF(入力!$C$21=1,ユーザー別卸価格!R1061/(100-入力!$C$22)%,ユーザー別卸価格!R1061+入力!$C$23),-入力!$C$24),ROUND(IF(入力!$C$21=1,ユーザー別卸価格!R1061/(100-入力!$C$22)%,ユーザー別卸価格!R1061+入力!$C$23),-入力!$C$24))),ユーザー別卸価格!R1061))</f>
        <v>16400</v>
      </c>
      <c r="S1061" s="849"/>
      <c r="T1061" s="849"/>
      <c r="U1061" s="850"/>
      <c r="V1061" s="83"/>
      <c r="X1061" s="4"/>
    </row>
    <row r="1062" spans="2:25" ht="23.1" customHeight="1">
      <c r="B1062" s="746" t="s">
        <v>615</v>
      </c>
      <c r="C1062" s="747"/>
      <c r="D1062" s="747"/>
      <c r="E1062" s="747"/>
      <c r="F1062" s="747"/>
      <c r="G1062" s="748"/>
      <c r="H1062" s="746" t="s">
        <v>256</v>
      </c>
      <c r="I1062" s="747"/>
      <c r="J1062" s="747"/>
      <c r="K1062" s="747"/>
      <c r="L1062" s="748"/>
      <c r="M1062" s="746" t="s">
        <v>253</v>
      </c>
      <c r="N1062" s="747"/>
      <c r="O1062" s="747"/>
      <c r="P1062" s="747"/>
      <c r="Q1062" s="748"/>
      <c r="R1062" s="848">
        <f>IF(ユーザー別卸価格!R1062="","", IF(ISNUMBER(ユーザー別卸価格!R1062),IF(入力!$C$25=1,ROUNDDOWN(IF(入力!$C$21=1,ユーザー別卸価格!R1062/(100-入力!$C$22)%,ユーザー別卸価格!R1062+入力!$C$23),-入力!$C$24),IF(入力!$C$25=2,ROUNDUP(IF(入力!$C$21=1,ユーザー別卸価格!R1062/(100-入力!$C$22)%,ユーザー別卸価格!R1062+入力!$C$23),-入力!$C$24),ROUND(IF(入力!$C$21=1,ユーザー別卸価格!R1062/(100-入力!$C$22)%,ユーザー別卸価格!R1062+入力!$C$23),-入力!$C$24))),ユーザー別卸価格!R1062))</f>
        <v>15300</v>
      </c>
      <c r="S1062" s="849"/>
      <c r="T1062" s="849"/>
      <c r="U1062" s="850"/>
      <c r="V1062" s="83"/>
      <c r="X1062" s="4"/>
    </row>
    <row r="1063" spans="2:25" ht="23.1" customHeight="1">
      <c r="B1063" s="746" t="s">
        <v>616</v>
      </c>
      <c r="C1063" s="747"/>
      <c r="D1063" s="747"/>
      <c r="E1063" s="747"/>
      <c r="F1063" s="747"/>
      <c r="G1063" s="748"/>
      <c r="H1063" s="810" t="s">
        <v>256</v>
      </c>
      <c r="I1063" s="811"/>
      <c r="J1063" s="811"/>
      <c r="K1063" s="811"/>
      <c r="L1063" s="812"/>
      <c r="M1063" s="842" t="s">
        <v>253</v>
      </c>
      <c r="N1063" s="843"/>
      <c r="O1063" s="843"/>
      <c r="P1063" s="843"/>
      <c r="Q1063" s="844"/>
      <c r="R1063" s="833">
        <f>IF(ユーザー別卸価格!R1063="","", IF(ISNUMBER(ユーザー別卸価格!R1063),IF(入力!$C$25=1,ROUNDDOWN(IF(入力!$C$21=1,ユーザー別卸価格!R1063/(100-入力!$C$22)%,ユーザー別卸価格!R1063+入力!$C$23),-入力!$C$24),IF(入力!$C$25=2,ROUNDUP(IF(入力!$C$21=1,ユーザー別卸価格!R1063/(100-入力!$C$22)%,ユーザー別卸価格!R1063+入力!$C$23),-入力!$C$24),ROUND(IF(入力!$C$21=1,ユーザー別卸価格!R1063/(100-入力!$C$22)%,ユーザー別卸価格!R1063+入力!$C$23),-入力!$C$24))),ユーザー別卸価格!R1063))</f>
        <v>15300</v>
      </c>
      <c r="S1063" s="834"/>
      <c r="T1063" s="834"/>
      <c r="U1063" s="835"/>
      <c r="V1063" s="83"/>
      <c r="X1063" s="4"/>
    </row>
    <row r="1064" spans="2:25" ht="23.1" customHeight="1">
      <c r="B1064" s="746"/>
      <c r="C1064" s="747"/>
      <c r="D1064" s="747"/>
      <c r="E1064" s="747"/>
      <c r="F1064" s="747"/>
      <c r="G1064" s="748"/>
      <c r="H1064" s="766" t="s">
        <v>257</v>
      </c>
      <c r="I1064" s="767"/>
      <c r="J1064" s="767"/>
      <c r="K1064" s="767"/>
      <c r="L1064" s="768"/>
      <c r="M1064" s="806"/>
      <c r="N1064" s="807"/>
      <c r="O1064" s="807"/>
      <c r="P1064" s="807"/>
      <c r="Q1064" s="808"/>
      <c r="R1064" s="827">
        <f>IF(ユーザー別卸価格!R1064="","", IF(ISNUMBER(ユーザー別卸価格!R1064),IF(入力!$C$25=1,ROUNDDOWN(IF(入力!$C$21=1,ユーザー別卸価格!R1064/(100-入力!$C$22)%,ユーザー別卸価格!R1064+入力!$C$23),-入力!$C$24),IF(入力!$C$25=2,ROUNDUP(IF(入力!$C$21=1,ユーザー別卸価格!R1064/(100-入力!$C$22)%,ユーザー別卸価格!R1064+入力!$C$23),-入力!$C$24),ROUND(IF(入力!$C$21=1,ユーザー別卸価格!R1064/(100-入力!$C$22)%,ユーザー別卸価格!R1064+入力!$C$23),-入力!$C$24))),ユーザー別卸価格!R1064))</f>
        <v>10900</v>
      </c>
      <c r="S1064" s="828"/>
      <c r="T1064" s="828"/>
      <c r="U1064" s="829"/>
      <c r="V1064" s="83"/>
      <c r="X1064" s="4"/>
    </row>
    <row r="1065" spans="2:25" ht="23.1" customHeight="1">
      <c r="B1065" s="746" t="s">
        <v>617</v>
      </c>
      <c r="C1065" s="747"/>
      <c r="D1065" s="747"/>
      <c r="E1065" s="747"/>
      <c r="F1065" s="747"/>
      <c r="G1065" s="748"/>
      <c r="H1065" s="810" t="s">
        <v>256</v>
      </c>
      <c r="I1065" s="811"/>
      <c r="J1065" s="811"/>
      <c r="K1065" s="811"/>
      <c r="L1065" s="812"/>
      <c r="M1065" s="842" t="s">
        <v>253</v>
      </c>
      <c r="N1065" s="843"/>
      <c r="O1065" s="843"/>
      <c r="P1065" s="843"/>
      <c r="Q1065" s="844"/>
      <c r="R1065" s="833">
        <f>IF(ユーザー別卸価格!R1065="","", IF(ISNUMBER(ユーザー別卸価格!R1065),IF(入力!$C$25=1,ROUNDDOWN(IF(入力!$C$21=1,ユーザー別卸価格!R1065/(100-入力!$C$22)%,ユーザー別卸価格!R1065+入力!$C$23),-入力!$C$24),IF(入力!$C$25=2,ROUNDUP(IF(入力!$C$21=1,ユーザー別卸価格!R1065/(100-入力!$C$22)%,ユーザー別卸価格!R1065+入力!$C$23),-入力!$C$24),ROUND(IF(入力!$C$21=1,ユーザー別卸価格!R1065/(100-入力!$C$22)%,ユーザー別卸価格!R1065+入力!$C$23),-入力!$C$24))),ユーザー別卸価格!R1065))</f>
        <v>15300</v>
      </c>
      <c r="S1065" s="834"/>
      <c r="T1065" s="834"/>
      <c r="U1065" s="835"/>
      <c r="V1065" s="83"/>
      <c r="X1065" s="4"/>
    </row>
    <row r="1066" spans="2:25" ht="23.1" customHeight="1">
      <c r="B1066" s="746"/>
      <c r="C1066" s="747"/>
      <c r="D1066" s="747"/>
      <c r="E1066" s="747"/>
      <c r="F1066" s="747"/>
      <c r="G1066" s="748"/>
      <c r="H1066" s="766" t="s">
        <v>257</v>
      </c>
      <c r="I1066" s="767"/>
      <c r="J1066" s="767"/>
      <c r="K1066" s="767"/>
      <c r="L1066" s="768"/>
      <c r="M1066" s="806"/>
      <c r="N1066" s="807"/>
      <c r="O1066" s="807"/>
      <c r="P1066" s="807"/>
      <c r="Q1066" s="808"/>
      <c r="R1066" s="827">
        <f>IF(ユーザー別卸価格!R1066="","", IF(ISNUMBER(ユーザー別卸価格!R1066),IF(入力!$C$25=1,ROUNDDOWN(IF(入力!$C$21=1,ユーザー別卸価格!R1066/(100-入力!$C$22)%,ユーザー別卸価格!R1066+入力!$C$23),-入力!$C$24),IF(入力!$C$25=2,ROUNDUP(IF(入力!$C$21=1,ユーザー別卸価格!R1066/(100-入力!$C$22)%,ユーザー別卸価格!R1066+入力!$C$23),-入力!$C$24),ROUND(IF(入力!$C$21=1,ユーザー別卸価格!R1066/(100-入力!$C$22)%,ユーザー別卸価格!R1066+入力!$C$23),-入力!$C$24))),ユーザー別卸価格!R1066))</f>
        <v>10900</v>
      </c>
      <c r="S1066" s="828"/>
      <c r="T1066" s="828"/>
      <c r="U1066" s="829"/>
      <c r="V1066" s="83"/>
      <c r="X1066" s="4"/>
    </row>
    <row r="1067" spans="2:25" ht="23.1" customHeight="1" thickBot="1">
      <c r="B1067" s="778" t="s">
        <v>618</v>
      </c>
      <c r="C1067" s="779"/>
      <c r="D1067" s="779"/>
      <c r="E1067" s="779"/>
      <c r="F1067" s="779"/>
      <c r="G1067" s="780"/>
      <c r="H1067" s="716" t="s">
        <v>181</v>
      </c>
      <c r="I1067" s="717"/>
      <c r="J1067" s="717"/>
      <c r="K1067" s="717"/>
      <c r="L1067" s="718"/>
      <c r="M1067" s="716" t="s">
        <v>253</v>
      </c>
      <c r="N1067" s="717"/>
      <c r="O1067" s="717"/>
      <c r="P1067" s="717"/>
      <c r="Q1067" s="718"/>
      <c r="R1067" s="886">
        <f>IF(ユーザー別卸価格!R1067="","", IF(ISNUMBER(ユーザー別卸価格!R1067),IF(入力!$C$25=1,ROUNDDOWN(IF(入力!$C$21=1,ユーザー別卸価格!R1067/(100-入力!$C$22)%,ユーザー別卸価格!R1067+入力!$C$23),-入力!$C$24),IF(入力!$C$25=2,ROUNDUP(IF(入力!$C$21=1,ユーザー別卸価格!R1067/(100-入力!$C$22)%,ユーザー別卸価格!R1067+入力!$C$23),-入力!$C$24),ROUND(IF(入力!$C$21=1,ユーザー別卸価格!R1067/(100-入力!$C$22)%,ユーザー別卸価格!R1067+入力!$C$23),-入力!$C$24))),ユーザー別卸価格!R1067))</f>
        <v>23400</v>
      </c>
      <c r="S1067" s="887"/>
      <c r="T1067" s="887"/>
      <c r="U1067" s="888"/>
      <c r="V1067" s="83"/>
      <c r="X1067" s="4"/>
    </row>
    <row r="1068" spans="2:25" ht="22.5" customHeight="1">
      <c r="B1068" s="545"/>
      <c r="C1068" s="588"/>
      <c r="D1068" s="588"/>
      <c r="E1068" s="588"/>
      <c r="F1068" s="588"/>
      <c r="G1068" s="588"/>
      <c r="H1068" s="588"/>
      <c r="I1068" s="588"/>
      <c r="J1068" s="588"/>
      <c r="K1068" s="588"/>
      <c r="L1068" s="588"/>
      <c r="M1068" s="588"/>
      <c r="N1068" s="588"/>
      <c r="O1068" s="588"/>
      <c r="P1068" s="588"/>
      <c r="Q1068" s="588"/>
      <c r="R1068" s="588"/>
      <c r="S1068" s="588"/>
      <c r="T1068" s="588"/>
      <c r="U1068" s="588"/>
      <c r="V1068" s="589"/>
      <c r="W1068" s="589"/>
      <c r="X1068" s="82"/>
      <c r="Y1068" s="24"/>
    </row>
    <row r="1069" spans="2:25" s="239" customFormat="1" ht="20.100000000000001" customHeight="1" thickBot="1">
      <c r="B1069" s="241" t="s">
        <v>659</v>
      </c>
      <c r="C1069" s="24"/>
      <c r="D1069" s="24"/>
      <c r="E1069" s="24"/>
      <c r="F1069" s="82"/>
      <c r="G1069" s="24"/>
      <c r="H1069" s="82"/>
      <c r="I1069" s="24"/>
      <c r="J1069" s="82"/>
      <c r="K1069" s="24"/>
      <c r="L1069" s="82"/>
      <c r="M1069" s="24"/>
      <c r="N1069" s="82"/>
      <c r="O1069" s="24"/>
      <c r="P1069" s="82"/>
      <c r="Q1069" s="24"/>
      <c r="R1069" s="82"/>
      <c r="S1069" s="24"/>
      <c r="T1069" s="82"/>
      <c r="U1069" s="24"/>
      <c r="V1069" s="82"/>
      <c r="W1069" s="24"/>
      <c r="X1069" s="82"/>
      <c r="Y1069" s="24"/>
    </row>
    <row r="1070" spans="2:25" ht="20.100000000000001" customHeight="1" thickBot="1">
      <c r="B1070" s="531" t="s">
        <v>453</v>
      </c>
      <c r="C1070" s="532"/>
      <c r="D1070" s="532"/>
      <c r="E1070" s="532"/>
      <c r="F1070" s="532"/>
      <c r="G1070" s="532"/>
      <c r="H1070" s="532"/>
      <c r="I1070" s="532"/>
      <c r="J1070" s="532"/>
      <c r="K1070" s="532"/>
      <c r="L1070" s="532"/>
      <c r="M1070" s="532"/>
      <c r="N1070" s="532"/>
      <c r="O1070" s="532"/>
      <c r="P1070" s="532"/>
      <c r="Q1070" s="532"/>
      <c r="R1070" s="532"/>
      <c r="S1070" s="532"/>
      <c r="T1070" s="532"/>
      <c r="U1070" s="533"/>
      <c r="V1070" s="10"/>
      <c r="X1070" s="4"/>
    </row>
    <row r="1071" spans="2:25" ht="30" customHeight="1" thickBot="1">
      <c r="B1071" s="622" t="s">
        <v>581</v>
      </c>
      <c r="C1071" s="623"/>
      <c r="D1071" s="623"/>
      <c r="E1071" s="623"/>
      <c r="F1071" s="623"/>
      <c r="G1071" s="624"/>
      <c r="H1071" s="710" t="s">
        <v>524</v>
      </c>
      <c r="I1071" s="710"/>
      <c r="J1071" s="710"/>
      <c r="K1071" s="710"/>
      <c r="L1071" s="710"/>
      <c r="M1071" s="710" t="s">
        <v>491</v>
      </c>
      <c r="N1071" s="710"/>
      <c r="O1071" s="710"/>
      <c r="P1071" s="710"/>
      <c r="Q1071" s="710"/>
      <c r="R1071" s="710"/>
      <c r="S1071" s="710"/>
      <c r="T1071" s="710"/>
      <c r="U1071" s="710"/>
      <c r="X1071" s="4"/>
    </row>
    <row r="1072" spans="2:25" ht="23.1" customHeight="1">
      <c r="B1072" s="821" t="s">
        <v>619</v>
      </c>
      <c r="C1072" s="822"/>
      <c r="D1072" s="822"/>
      <c r="E1072" s="822"/>
      <c r="F1072" s="822"/>
      <c r="G1072" s="823"/>
      <c r="H1072" s="800" t="s">
        <v>262</v>
      </c>
      <c r="I1072" s="801"/>
      <c r="J1072" s="801"/>
      <c r="K1072" s="801"/>
      <c r="L1072" s="802"/>
      <c r="M1072" s="737" t="s">
        <v>254</v>
      </c>
      <c r="N1072" s="738"/>
      <c r="O1072" s="738"/>
      <c r="P1072" s="738"/>
      <c r="Q1072" s="739"/>
      <c r="R1072" s="839">
        <f>IF(ユーザー別卸価格!R1072="","", IF(ISNUMBER(ユーザー別卸価格!R1072),IF(入力!$C$25=1,ROUNDDOWN(IF(入力!$C$21=1,ユーザー別卸価格!R1072/(100-入力!$C$22)%,ユーザー別卸価格!R1072+入力!$C$23),-入力!$C$24),IF(入力!$C$25=2,ROUNDUP(IF(入力!$C$21=1,ユーザー別卸価格!R1072/(100-入力!$C$22)%,ユーザー別卸価格!R1072+入力!$C$23),-入力!$C$24),ROUND(IF(入力!$C$21=1,ユーザー別卸価格!R1072/(100-入力!$C$22)%,ユーザー別卸価格!R1072+入力!$C$23),-入力!$C$24))),ユーザー別卸価格!R1072))</f>
        <v>19400</v>
      </c>
      <c r="S1072" s="840"/>
      <c r="T1072" s="840"/>
      <c r="U1072" s="841"/>
      <c r="V1072" s="83"/>
      <c r="X1072" s="4"/>
    </row>
    <row r="1073" spans="2:27" ht="23.1" customHeight="1">
      <c r="B1073" s="746"/>
      <c r="C1073" s="747"/>
      <c r="D1073" s="747"/>
      <c r="E1073" s="747"/>
      <c r="F1073" s="747"/>
      <c r="G1073" s="748"/>
      <c r="H1073" s="766" t="s">
        <v>260</v>
      </c>
      <c r="I1073" s="767"/>
      <c r="J1073" s="767"/>
      <c r="K1073" s="767"/>
      <c r="L1073" s="768"/>
      <c r="M1073" s="806"/>
      <c r="N1073" s="807"/>
      <c r="O1073" s="807"/>
      <c r="P1073" s="807"/>
      <c r="Q1073" s="808"/>
      <c r="R1073" s="827">
        <f>IF(ユーザー別卸価格!R1073="","", IF(ISNUMBER(ユーザー別卸価格!R1073),IF(入力!$C$25=1,ROUNDDOWN(IF(入力!$C$21=1,ユーザー別卸価格!R1073/(100-入力!$C$22)%,ユーザー別卸価格!R1073+入力!$C$23),-入力!$C$24),IF(入力!$C$25=2,ROUNDUP(IF(入力!$C$21=1,ユーザー別卸価格!R1073/(100-入力!$C$22)%,ユーザー別卸価格!R1073+入力!$C$23),-入力!$C$24),ROUND(IF(入力!$C$21=1,ユーザー別卸価格!R1073/(100-入力!$C$22)%,ユーザー別卸価格!R1073+入力!$C$23),-入力!$C$24))),ユーザー別卸価格!R1073))</f>
        <v>12100</v>
      </c>
      <c r="S1073" s="828"/>
      <c r="T1073" s="828"/>
      <c r="U1073" s="829"/>
      <c r="V1073" s="83"/>
      <c r="X1073" s="4"/>
    </row>
    <row r="1074" spans="2:27" ht="23.1" customHeight="1">
      <c r="B1074" s="746" t="s">
        <v>620</v>
      </c>
      <c r="C1074" s="747"/>
      <c r="D1074" s="747"/>
      <c r="E1074" s="747"/>
      <c r="F1074" s="747"/>
      <c r="G1074" s="748"/>
      <c r="H1074" s="810" t="s">
        <v>257</v>
      </c>
      <c r="I1074" s="811"/>
      <c r="J1074" s="811"/>
      <c r="K1074" s="811"/>
      <c r="L1074" s="812"/>
      <c r="M1074" s="842" t="s">
        <v>254</v>
      </c>
      <c r="N1074" s="843"/>
      <c r="O1074" s="843"/>
      <c r="P1074" s="843"/>
      <c r="Q1074" s="844"/>
      <c r="R1074" s="833">
        <f>IF(ユーザー別卸価格!R1074="","", IF(ISNUMBER(ユーザー別卸価格!R1074),IF(入力!$C$25=1,ROUNDDOWN(IF(入力!$C$21=1,ユーザー別卸価格!R1074/(100-入力!$C$22)%,ユーザー別卸価格!R1074+入力!$C$23),-入力!$C$24),IF(入力!$C$25=2,ROUNDUP(IF(入力!$C$21=1,ユーザー別卸価格!R1074/(100-入力!$C$22)%,ユーザー別卸価格!R1074+入力!$C$23),-入力!$C$24),ROUND(IF(入力!$C$21=1,ユーザー別卸価格!R1074/(100-入力!$C$22)%,ユーザー別卸価格!R1074+入力!$C$23),-入力!$C$24))),ユーザー別卸価格!R1074))</f>
        <v>10900</v>
      </c>
      <c r="S1074" s="834"/>
      <c r="T1074" s="834"/>
      <c r="U1074" s="835"/>
      <c r="V1074" s="83"/>
      <c r="X1074" s="4"/>
    </row>
    <row r="1075" spans="2:27" ht="23.1" customHeight="1">
      <c r="B1075" s="746"/>
      <c r="C1075" s="747"/>
      <c r="D1075" s="747"/>
      <c r="E1075" s="747"/>
      <c r="F1075" s="747"/>
      <c r="G1075" s="748"/>
      <c r="H1075" s="766" t="s">
        <v>539</v>
      </c>
      <c r="I1075" s="767"/>
      <c r="J1075" s="767"/>
      <c r="K1075" s="767"/>
      <c r="L1075" s="768"/>
      <c r="M1075" s="806"/>
      <c r="N1075" s="807"/>
      <c r="O1075" s="807"/>
      <c r="P1075" s="807"/>
      <c r="Q1075" s="808"/>
      <c r="R1075" s="827">
        <f>IF(ユーザー別卸価格!R1075="","", IF(ISNUMBER(ユーザー別卸価格!R1075),IF(入力!$C$25=1,ROUNDDOWN(IF(入力!$C$21=1,ユーザー別卸価格!R1075/(100-入力!$C$22)%,ユーザー別卸価格!R1075+入力!$C$23),-入力!$C$24),IF(入力!$C$25=2,ROUNDUP(IF(入力!$C$21=1,ユーザー別卸価格!R1075/(100-入力!$C$22)%,ユーザー別卸価格!R1075+入力!$C$23),-入力!$C$24),ROUND(IF(入力!$C$21=1,ユーザー別卸価格!R1075/(100-入力!$C$22)%,ユーザー別卸価格!R1075+入力!$C$23),-入力!$C$24))),ユーザー別卸価格!R1075))</f>
        <v>10400</v>
      </c>
      <c r="S1075" s="828"/>
      <c r="T1075" s="828"/>
      <c r="U1075" s="829"/>
      <c r="V1075" s="83"/>
      <c r="X1075" s="4"/>
    </row>
    <row r="1076" spans="2:27" ht="23.1" customHeight="1">
      <c r="B1076" s="746" t="s">
        <v>621</v>
      </c>
      <c r="C1076" s="747"/>
      <c r="D1076" s="747"/>
      <c r="E1076" s="747"/>
      <c r="F1076" s="747"/>
      <c r="G1076" s="748"/>
      <c r="H1076" s="746" t="s">
        <v>257</v>
      </c>
      <c r="I1076" s="747"/>
      <c r="J1076" s="747"/>
      <c r="K1076" s="747"/>
      <c r="L1076" s="748"/>
      <c r="M1076" s="746" t="s">
        <v>254</v>
      </c>
      <c r="N1076" s="747"/>
      <c r="O1076" s="747"/>
      <c r="P1076" s="747"/>
      <c r="Q1076" s="748"/>
      <c r="R1076" s="848">
        <f>IF(ユーザー別卸価格!R1076="","", IF(ISNUMBER(ユーザー別卸価格!R1076),IF(入力!$C$25=1,ROUNDDOWN(IF(入力!$C$21=1,ユーザー別卸価格!R1076/(100-入力!$C$22)%,ユーザー別卸価格!R1076+入力!$C$23),-入力!$C$24),IF(入力!$C$25=2,ROUNDUP(IF(入力!$C$21=1,ユーザー別卸価格!R1076/(100-入力!$C$22)%,ユーザー別卸価格!R1076+入力!$C$23),-入力!$C$24),ROUND(IF(入力!$C$21=1,ユーザー別卸価格!R1076/(100-入力!$C$22)%,ユーザー別卸価格!R1076+入力!$C$23),-入力!$C$24))),ユーザー別卸価格!R1076))</f>
        <v>10900</v>
      </c>
      <c r="S1076" s="849"/>
      <c r="T1076" s="849"/>
      <c r="U1076" s="850"/>
      <c r="V1076" s="83"/>
      <c r="X1076" s="4"/>
    </row>
    <row r="1077" spans="2:27" ht="23.1" customHeight="1">
      <c r="B1077" s="746" t="s">
        <v>622</v>
      </c>
      <c r="C1077" s="747"/>
      <c r="D1077" s="747"/>
      <c r="E1077" s="747"/>
      <c r="F1077" s="747"/>
      <c r="G1077" s="748"/>
      <c r="H1077" s="746" t="s">
        <v>257</v>
      </c>
      <c r="I1077" s="747"/>
      <c r="J1077" s="747"/>
      <c r="K1077" s="747"/>
      <c r="L1077" s="748"/>
      <c r="M1077" s="746" t="s">
        <v>254</v>
      </c>
      <c r="N1077" s="747"/>
      <c r="O1077" s="747"/>
      <c r="P1077" s="747"/>
      <c r="Q1077" s="748"/>
      <c r="R1077" s="848">
        <f>IF(ユーザー別卸価格!R1077="","", IF(ISNUMBER(ユーザー別卸価格!R1077),IF(入力!$C$25=1,ROUNDDOWN(IF(入力!$C$21=1,ユーザー別卸価格!R1077/(100-入力!$C$22)%,ユーザー別卸価格!R1077+入力!$C$23),-入力!$C$24),IF(入力!$C$25=2,ROUNDUP(IF(入力!$C$21=1,ユーザー別卸価格!R1077/(100-入力!$C$22)%,ユーザー別卸価格!R1077+入力!$C$23),-入力!$C$24),ROUND(IF(入力!$C$21=1,ユーザー別卸価格!R1077/(100-入力!$C$22)%,ユーザー別卸価格!R1077+入力!$C$23),-入力!$C$24))),ユーザー別卸価格!R1077))</f>
        <v>10900</v>
      </c>
      <c r="S1077" s="849"/>
      <c r="T1077" s="849"/>
      <c r="U1077" s="850"/>
      <c r="V1077" s="83"/>
      <c r="X1077" s="4"/>
    </row>
    <row r="1078" spans="2:27" ht="23.1" customHeight="1">
      <c r="B1078" s="746" t="s">
        <v>623</v>
      </c>
      <c r="C1078" s="747"/>
      <c r="D1078" s="747"/>
      <c r="E1078" s="747"/>
      <c r="F1078" s="747"/>
      <c r="G1078" s="748"/>
      <c r="H1078" s="810" t="s">
        <v>541</v>
      </c>
      <c r="I1078" s="811"/>
      <c r="J1078" s="811"/>
      <c r="K1078" s="811"/>
      <c r="L1078" s="812"/>
      <c r="M1078" s="842" t="s">
        <v>254</v>
      </c>
      <c r="N1078" s="843"/>
      <c r="O1078" s="843"/>
      <c r="P1078" s="843"/>
      <c r="Q1078" s="844"/>
      <c r="R1078" s="833">
        <f>IF(ユーザー別卸価格!R1078="","", IF(ISNUMBER(ユーザー別卸価格!R1078),IF(入力!$C$25=1,ROUNDDOWN(IF(入力!$C$21=1,ユーザー別卸価格!R1078/(100-入力!$C$22)%,ユーザー別卸価格!R1078+入力!$C$23),-入力!$C$24),IF(入力!$C$25=2,ROUNDUP(IF(入力!$C$21=1,ユーザー別卸価格!R1078/(100-入力!$C$22)%,ユーザー別卸価格!R1078+入力!$C$23),-入力!$C$24),ROUND(IF(入力!$C$21=1,ユーザー別卸価格!R1078/(100-入力!$C$22)%,ユーザー別卸価格!R1078+入力!$C$23),-入力!$C$24))),ユーザー別卸価格!R1078))</f>
        <v>20200</v>
      </c>
      <c r="S1078" s="834"/>
      <c r="T1078" s="834"/>
      <c r="U1078" s="835"/>
      <c r="V1078" s="83"/>
      <c r="X1078" s="4"/>
    </row>
    <row r="1079" spans="2:27" ht="23.1" customHeight="1">
      <c r="B1079" s="746"/>
      <c r="C1079" s="747"/>
      <c r="D1079" s="747"/>
      <c r="E1079" s="747"/>
      <c r="F1079" s="747"/>
      <c r="G1079" s="748"/>
      <c r="H1079" s="766" t="s">
        <v>606</v>
      </c>
      <c r="I1079" s="767"/>
      <c r="J1079" s="767"/>
      <c r="K1079" s="767"/>
      <c r="L1079" s="768"/>
      <c r="M1079" s="806"/>
      <c r="N1079" s="807"/>
      <c r="O1079" s="807"/>
      <c r="P1079" s="807"/>
      <c r="Q1079" s="808"/>
      <c r="R1079" s="827">
        <f>IF(ユーザー別卸価格!R1079="","", IF(ISNUMBER(ユーザー別卸価格!R1079),IF(入力!$C$25=1,ROUNDDOWN(IF(入力!$C$21=1,ユーザー別卸価格!R1079/(100-入力!$C$22)%,ユーザー別卸価格!R1079+入力!$C$23),-入力!$C$24),IF(入力!$C$25=2,ROUNDUP(IF(入力!$C$21=1,ユーザー別卸価格!R1079/(100-入力!$C$22)%,ユーザー別卸価格!R1079+入力!$C$23),-入力!$C$24),ROUND(IF(入力!$C$21=1,ユーザー別卸価格!R1079/(100-入力!$C$22)%,ユーザー別卸価格!R1079+入力!$C$23),-入力!$C$24))),ユーザー別卸価格!R1079))</f>
        <v>25500</v>
      </c>
      <c r="S1079" s="828"/>
      <c r="T1079" s="828"/>
      <c r="U1079" s="829"/>
      <c r="V1079" s="83"/>
      <c r="X1079" s="4"/>
    </row>
    <row r="1080" spans="2:27" ht="23.1" customHeight="1">
      <c r="B1080" s="746" t="s">
        <v>624</v>
      </c>
      <c r="C1080" s="747"/>
      <c r="D1080" s="747"/>
      <c r="E1080" s="747"/>
      <c r="F1080" s="747"/>
      <c r="G1080" s="748"/>
      <c r="H1080" s="746" t="s">
        <v>256</v>
      </c>
      <c r="I1080" s="747"/>
      <c r="J1080" s="747"/>
      <c r="K1080" s="747"/>
      <c r="L1080" s="748"/>
      <c r="M1080" s="746" t="s">
        <v>254</v>
      </c>
      <c r="N1080" s="747"/>
      <c r="O1080" s="747"/>
      <c r="P1080" s="747"/>
      <c r="Q1080" s="748"/>
      <c r="R1080" s="848">
        <f>IF(ユーザー別卸価格!R1080="","", IF(ISNUMBER(ユーザー別卸価格!R1080),IF(入力!$C$25=1,ROUNDDOWN(IF(入力!$C$21=1,ユーザー別卸価格!R1080/(100-入力!$C$22)%,ユーザー別卸価格!R1080+入力!$C$23),-入力!$C$24),IF(入力!$C$25=2,ROUNDUP(IF(入力!$C$21=1,ユーザー別卸価格!R1080/(100-入力!$C$22)%,ユーザー別卸価格!R1080+入力!$C$23),-入力!$C$24),ROUND(IF(入力!$C$21=1,ユーザー別卸価格!R1080/(100-入力!$C$22)%,ユーザー別卸価格!R1080+入力!$C$23),-入力!$C$24))),ユーザー別卸価格!R1080))</f>
        <v>15300</v>
      </c>
      <c r="S1080" s="849"/>
      <c r="T1080" s="849"/>
      <c r="U1080" s="850"/>
      <c r="V1080" s="83"/>
      <c r="X1080" s="4"/>
    </row>
    <row r="1081" spans="2:27" ht="23.1" customHeight="1">
      <c r="B1081" s="746" t="s">
        <v>625</v>
      </c>
      <c r="C1081" s="747"/>
      <c r="D1081" s="747"/>
      <c r="E1081" s="747"/>
      <c r="F1081" s="747"/>
      <c r="G1081" s="748"/>
      <c r="H1081" s="810" t="s">
        <v>262</v>
      </c>
      <c r="I1081" s="811"/>
      <c r="J1081" s="811"/>
      <c r="K1081" s="811"/>
      <c r="L1081" s="812"/>
      <c r="M1081" s="842" t="s">
        <v>254</v>
      </c>
      <c r="N1081" s="843"/>
      <c r="O1081" s="843"/>
      <c r="P1081" s="843"/>
      <c r="Q1081" s="844"/>
      <c r="R1081" s="833">
        <f>IF(ユーザー別卸価格!R1081="","", IF(ISNUMBER(ユーザー別卸価格!R1081),IF(入力!$C$25=1,ROUNDDOWN(IF(入力!$C$21=1,ユーザー別卸価格!R1081/(100-入力!$C$22)%,ユーザー別卸価格!R1081+入力!$C$23),-入力!$C$24),IF(入力!$C$25=2,ROUNDUP(IF(入力!$C$21=1,ユーザー別卸価格!R1081/(100-入力!$C$22)%,ユーザー別卸価格!R1081+入力!$C$23),-入力!$C$24),ROUND(IF(入力!$C$21=1,ユーザー別卸価格!R1081/(100-入力!$C$22)%,ユーザー別卸価格!R1081+入力!$C$23),-入力!$C$24))),ユーザー別卸価格!R1081))</f>
        <v>19400</v>
      </c>
      <c r="S1081" s="834"/>
      <c r="T1081" s="834"/>
      <c r="U1081" s="835"/>
      <c r="V1081" s="83"/>
      <c r="X1081" s="4"/>
    </row>
    <row r="1082" spans="2:27" ht="23.1" customHeight="1" thickBot="1">
      <c r="B1082" s="746"/>
      <c r="C1082" s="747"/>
      <c r="D1082" s="747"/>
      <c r="E1082" s="747"/>
      <c r="F1082" s="747"/>
      <c r="G1082" s="748"/>
      <c r="H1082" s="766" t="s">
        <v>260</v>
      </c>
      <c r="I1082" s="767"/>
      <c r="J1082" s="767"/>
      <c r="K1082" s="767"/>
      <c r="L1082" s="768"/>
      <c r="M1082" s="806"/>
      <c r="N1082" s="807"/>
      <c r="O1082" s="807"/>
      <c r="P1082" s="807"/>
      <c r="Q1082" s="808"/>
      <c r="R1082" s="827">
        <f>IF(ユーザー別卸価格!R1082="","", IF(ISNUMBER(ユーザー別卸価格!R1082),IF(入力!$C$25=1,ROUNDDOWN(IF(入力!$C$21=1,ユーザー別卸価格!R1082/(100-入力!$C$22)%,ユーザー別卸価格!R1082+入力!$C$23),-入力!$C$24),IF(入力!$C$25=2,ROUNDUP(IF(入力!$C$21=1,ユーザー別卸価格!R1082/(100-入力!$C$22)%,ユーザー別卸価格!R1082+入力!$C$23),-入力!$C$24),ROUND(IF(入力!$C$21=1,ユーザー別卸価格!R1082/(100-入力!$C$22)%,ユーザー別卸価格!R1082+入力!$C$23),-入力!$C$24))),ユーザー別卸価格!R1082))</f>
        <v>12100</v>
      </c>
      <c r="S1082" s="828"/>
      <c r="T1082" s="828"/>
      <c r="U1082" s="829"/>
      <c r="V1082" s="83"/>
      <c r="X1082" s="4"/>
    </row>
    <row r="1083" spans="2:27" ht="60" customHeight="1">
      <c r="B1083" s="545" t="s">
        <v>2146</v>
      </c>
      <c r="C1083" s="545"/>
      <c r="D1083" s="545"/>
      <c r="E1083" s="545"/>
      <c r="F1083" s="545"/>
      <c r="G1083" s="545"/>
      <c r="H1083" s="545"/>
      <c r="I1083" s="545"/>
      <c r="J1083" s="545"/>
      <c r="K1083" s="545"/>
      <c r="L1083" s="545"/>
      <c r="M1083" s="545"/>
      <c r="N1083" s="545"/>
      <c r="O1083" s="545"/>
      <c r="P1083" s="545"/>
      <c r="Q1083" s="545"/>
      <c r="R1083" s="545"/>
      <c r="S1083" s="545"/>
      <c r="T1083" s="545"/>
      <c r="U1083" s="545"/>
      <c r="V1083" s="122"/>
      <c r="W1083" s="122"/>
      <c r="X1083" s="82"/>
      <c r="Y1083" s="24"/>
    </row>
    <row r="1084" spans="2:27" ht="13.5" customHeight="1">
      <c r="C1084" s="24"/>
      <c r="D1084" s="24"/>
      <c r="E1084" s="24"/>
      <c r="F1084" s="82"/>
      <c r="G1084" s="24"/>
      <c r="H1084" s="82"/>
      <c r="I1084" s="24"/>
      <c r="J1084" s="82"/>
      <c r="K1084" s="24"/>
      <c r="L1084" s="82"/>
      <c r="M1084" s="24"/>
      <c r="N1084" s="82"/>
      <c r="O1084" s="24"/>
      <c r="P1084" s="82"/>
      <c r="Q1084" s="24"/>
      <c r="R1084" s="82"/>
      <c r="S1084" s="24"/>
      <c r="T1084" s="82"/>
      <c r="U1084" s="24"/>
      <c r="V1084" s="82"/>
      <c r="W1084" s="24"/>
      <c r="X1084" s="82"/>
      <c r="Y1084" s="24"/>
    </row>
    <row r="1085" spans="2:27" ht="14.25" customHeight="1" thickBot="1">
      <c r="B1085" s="39"/>
    </row>
    <row r="1086" spans="2:27" ht="25.5" customHeight="1" thickTop="1" thickBot="1">
      <c r="B1086" s="518" t="s">
        <v>580</v>
      </c>
      <c r="C1086" s="519"/>
      <c r="D1086" s="519"/>
      <c r="E1086" s="519"/>
      <c r="F1086" s="519"/>
      <c r="G1086" s="519"/>
      <c r="H1086" s="519"/>
      <c r="I1086" s="519"/>
      <c r="J1086" s="519"/>
      <c r="K1086" s="519"/>
      <c r="L1086" s="519"/>
      <c r="M1086" s="519"/>
      <c r="N1086" s="519"/>
      <c r="O1086" s="519"/>
      <c r="P1086" s="519"/>
      <c r="Q1086" s="519"/>
      <c r="R1086" s="519"/>
      <c r="S1086" s="519"/>
      <c r="T1086" s="519"/>
      <c r="U1086" s="519"/>
      <c r="V1086" s="519"/>
      <c r="W1086" s="519"/>
      <c r="X1086" s="519"/>
      <c r="Y1086" s="519"/>
      <c r="Z1086" s="519"/>
      <c r="AA1086" s="520"/>
    </row>
    <row r="1087" spans="2:27" ht="14.25" customHeight="1" thickTop="1">
      <c r="B1087" s="24"/>
      <c r="C1087" s="24"/>
      <c r="D1087" s="24"/>
      <c r="E1087" s="24"/>
      <c r="F1087" s="82"/>
      <c r="G1087" s="24"/>
      <c r="H1087" s="82"/>
      <c r="I1087" s="24"/>
      <c r="J1087" s="82"/>
      <c r="K1087" s="24"/>
      <c r="L1087" s="82"/>
      <c r="M1087" s="24"/>
      <c r="N1087" s="82"/>
      <c r="O1087" s="24"/>
      <c r="P1087" s="82"/>
      <c r="Q1087" s="24"/>
      <c r="R1087" s="82"/>
      <c r="S1087" s="24"/>
      <c r="T1087" s="82"/>
      <c r="U1087" s="24"/>
      <c r="V1087" s="82"/>
      <c r="W1087" s="24"/>
      <c r="X1087" s="82"/>
      <c r="Y1087" s="24"/>
    </row>
    <row r="1088" spans="2:27" s="239" customFormat="1" ht="20.100000000000001" customHeight="1" thickBot="1">
      <c r="B1088" s="241" t="s">
        <v>662</v>
      </c>
      <c r="C1088" s="24"/>
      <c r="D1088" s="24"/>
      <c r="E1088" s="24"/>
      <c r="F1088" s="82"/>
      <c r="G1088" s="24"/>
      <c r="H1088" s="82"/>
      <c r="I1088" s="24"/>
      <c r="J1088" s="82"/>
      <c r="K1088" s="24"/>
      <c r="L1088" s="82"/>
      <c r="M1088" s="24"/>
      <c r="N1088" s="82"/>
      <c r="O1088" s="24"/>
      <c r="P1088" s="82"/>
      <c r="Q1088" s="24"/>
      <c r="R1088" s="82"/>
      <c r="S1088" s="24"/>
      <c r="T1088" s="82"/>
      <c r="U1088" s="24"/>
      <c r="V1088" s="82"/>
      <c r="W1088" s="24"/>
      <c r="X1088" s="82"/>
      <c r="Y1088" s="24"/>
    </row>
    <row r="1089" spans="2:25" ht="20.100000000000001" customHeight="1" thickBot="1">
      <c r="B1089" s="531" t="s">
        <v>536</v>
      </c>
      <c r="C1089" s="532"/>
      <c r="D1089" s="532"/>
      <c r="E1089" s="532"/>
      <c r="F1089" s="532"/>
      <c r="G1089" s="532"/>
      <c r="H1089" s="532"/>
      <c r="I1089" s="532"/>
      <c r="J1089" s="532"/>
      <c r="K1089" s="532"/>
      <c r="L1089" s="532"/>
      <c r="M1089" s="532"/>
      <c r="N1089" s="532"/>
      <c r="O1089" s="532"/>
      <c r="P1089" s="532"/>
      <c r="Q1089" s="532"/>
      <c r="R1089" s="532"/>
      <c r="S1089" s="532"/>
      <c r="T1089" s="532"/>
      <c r="U1089" s="533"/>
      <c r="V1089" s="10"/>
      <c r="X1089" s="4"/>
    </row>
    <row r="1090" spans="2:25" ht="30" customHeight="1" thickBot="1">
      <c r="B1090" s="622" t="s">
        <v>581</v>
      </c>
      <c r="C1090" s="623"/>
      <c r="D1090" s="623"/>
      <c r="E1090" s="623"/>
      <c r="F1090" s="623"/>
      <c r="G1090" s="624"/>
      <c r="H1090" s="710" t="s">
        <v>524</v>
      </c>
      <c r="I1090" s="710"/>
      <c r="J1090" s="710"/>
      <c r="K1090" s="710"/>
      <c r="L1090" s="710"/>
      <c r="M1090" s="710" t="s">
        <v>491</v>
      </c>
      <c r="N1090" s="710"/>
      <c r="O1090" s="710"/>
      <c r="P1090" s="710"/>
      <c r="Q1090" s="710"/>
      <c r="R1090" s="710"/>
      <c r="S1090" s="710"/>
      <c r="T1090" s="710"/>
      <c r="U1090" s="710"/>
      <c r="X1090" s="4"/>
    </row>
    <row r="1091" spans="2:25" ht="23.1" customHeight="1">
      <c r="B1091" s="821" t="s">
        <v>1369</v>
      </c>
      <c r="C1091" s="822"/>
      <c r="D1091" s="822"/>
      <c r="E1091" s="822"/>
      <c r="F1091" s="822"/>
      <c r="G1091" s="823"/>
      <c r="H1091" s="821" t="s">
        <v>1104</v>
      </c>
      <c r="I1091" s="822"/>
      <c r="J1091" s="822"/>
      <c r="K1091" s="822"/>
      <c r="L1091" s="823"/>
      <c r="M1091" s="821" t="s">
        <v>1105</v>
      </c>
      <c r="N1091" s="822"/>
      <c r="O1091" s="822"/>
      <c r="P1091" s="822"/>
      <c r="Q1091" s="823"/>
      <c r="R1091" s="851">
        <f>IF(ユーザー別卸価格!R1091="","", IF(ISNUMBER(ユーザー別卸価格!R1091),IF(入力!$E$25=1,ROUNDDOWN(IF(入力!$E$21=1,ユーザー別卸価格!R1091/(100-入力!$E$22)%,ユーザー別卸価格!R1091+入力!$E$23),-入力!$E$24),IF(入力!$E$25=2,ROUNDUP(IF(入力!$E$21=1,ユーザー別卸価格!R1091/(100-入力!$E$22)%,ユーザー別卸価格!R1091+入力!$E$23),-入力!$E$24),ROUND(IF(入力!$E$21=1,ユーザー別卸価格!R1091/(100-入力!$E$22)%,ユーザー別卸価格!R1091+入力!$E$23),-入力!$E$24))),ユーザー別卸価格!R1091))</f>
        <v>37000</v>
      </c>
      <c r="S1091" s="852" t="str">
        <f>IF(ユーザー別卸価格!S1091="","", IF(ISNUMBER(ユーザー別卸価格!S1091),IF(入力!$E$25=1,ROUNDDOWN(IF(入力!$E$21=1,ユーザー別卸価格!S1091/(100-入力!$E$22)%,ユーザー別卸価格!S1091+入力!$E$23),-入力!$E$24),IF(入力!$E$25=2,ROUNDUP(IF(入力!$E$21=1,ユーザー別卸価格!S1091/(100-入力!$E$22)%,ユーザー別卸価格!S1091+入力!$E$23),-入力!$E$24),ROUND(IF(入力!$E$21=1,ユーザー別卸価格!S1091/(100-入力!$E$22)%,ユーザー別卸価格!S1091+入力!$E$23),-入力!$E$24))),ユーザー別卸価格!S1091))</f>
        <v/>
      </c>
      <c r="T1091" s="852" t="str">
        <f>IF(ユーザー別卸価格!T1091="","", IF(ISNUMBER(ユーザー別卸価格!T1091),IF(入力!$E$25=1,ROUNDDOWN(IF(入力!$E$21=1,ユーザー別卸価格!T1091/(100-入力!$E$22)%,ユーザー別卸価格!T1091+入力!$E$23),-入力!$E$24),IF(入力!$E$25=2,ROUNDUP(IF(入力!$E$21=1,ユーザー別卸価格!T1091/(100-入力!$E$22)%,ユーザー別卸価格!T1091+入力!$E$23),-入力!$E$24),ROUND(IF(入力!$E$21=1,ユーザー別卸価格!T1091/(100-入力!$E$22)%,ユーザー別卸価格!T1091+入力!$E$23),-入力!$E$24))),ユーザー別卸価格!T1091))</f>
        <v/>
      </c>
      <c r="U1091" s="853" t="str">
        <f>IF(ユーザー別卸価格!U1091="","", IF(ISNUMBER(ユーザー別卸価格!U1091),IF(入力!$E$25=1,ROUNDDOWN(IF(入力!$E$21=1,ユーザー別卸価格!U1091/(100-入力!$E$22)%,ユーザー別卸価格!U1091+入力!$E$23),-入力!$E$24),IF(入力!$E$25=2,ROUNDUP(IF(入力!$E$21=1,ユーザー別卸価格!U1091/(100-入力!$E$22)%,ユーザー別卸価格!U1091+入力!$E$23),-入力!$E$24),ROUND(IF(入力!$E$21=1,ユーザー別卸価格!U1091/(100-入力!$E$22)%,ユーザー別卸価格!U1091+入力!$E$23),-入力!$E$24))),ユーザー別卸価格!U1091))</f>
        <v/>
      </c>
      <c r="V1091" s="83"/>
      <c r="X1091" s="4"/>
    </row>
    <row r="1092" spans="2:25" ht="23.1" customHeight="1">
      <c r="B1092" s="806" t="s">
        <v>687</v>
      </c>
      <c r="C1092" s="807"/>
      <c r="D1092" s="807"/>
      <c r="E1092" s="807"/>
      <c r="F1092" s="807"/>
      <c r="G1092" s="808"/>
      <c r="H1092" s="806" t="s">
        <v>686</v>
      </c>
      <c r="I1092" s="807"/>
      <c r="J1092" s="807"/>
      <c r="K1092" s="807"/>
      <c r="L1092" s="808"/>
      <c r="M1092" s="806" t="s">
        <v>685</v>
      </c>
      <c r="N1092" s="807"/>
      <c r="O1092" s="807"/>
      <c r="P1092" s="807"/>
      <c r="Q1092" s="808"/>
      <c r="R1092" s="845">
        <f>IF(ユーザー別卸価格!R1092="","", IF(ISNUMBER(ユーザー別卸価格!R1092),IF(入力!$E$25=1,ROUNDDOWN(IF(入力!$E$21=1,ユーザー別卸価格!R1092/(100-入力!$E$22)%,ユーザー別卸価格!R1092+入力!$E$23),-入力!$E$24),IF(入力!$E$25=2,ROUNDUP(IF(入力!$E$21=1,ユーザー別卸価格!R1092/(100-入力!$E$22)%,ユーザー別卸価格!R1092+入力!$E$23),-入力!$E$24),ROUND(IF(入力!$E$21=1,ユーザー別卸価格!R1092/(100-入力!$E$22)%,ユーザー別卸価格!R1092+入力!$E$23),-入力!$E$24))),ユーザー別卸価格!R1092))</f>
        <v>37800</v>
      </c>
      <c r="S1092" s="846" t="str">
        <f>IF(ユーザー別卸価格!S1092="","", IF(ISNUMBER(ユーザー別卸価格!S1092),IF(入力!$E$25=1,ROUNDDOWN(IF(入力!$E$21=1,ユーザー別卸価格!S1092/(100-入力!$E$22)%,ユーザー別卸価格!S1092+入力!$E$23),-入力!$E$24),IF(入力!$E$25=2,ROUNDUP(IF(入力!$E$21=1,ユーザー別卸価格!S1092/(100-入力!$E$22)%,ユーザー別卸価格!S1092+入力!$E$23),-入力!$E$24),ROUND(IF(入力!$E$21=1,ユーザー別卸価格!S1092/(100-入力!$E$22)%,ユーザー別卸価格!S1092+入力!$E$23),-入力!$E$24))),ユーザー別卸価格!S1092))</f>
        <v/>
      </c>
      <c r="T1092" s="846" t="str">
        <f>IF(ユーザー別卸価格!T1092="","", IF(ISNUMBER(ユーザー別卸価格!T1092),IF(入力!$E$25=1,ROUNDDOWN(IF(入力!$E$21=1,ユーザー別卸価格!T1092/(100-入力!$E$22)%,ユーザー別卸価格!T1092+入力!$E$23),-入力!$E$24),IF(入力!$E$25=2,ROUNDUP(IF(入力!$E$21=1,ユーザー別卸価格!T1092/(100-入力!$E$22)%,ユーザー別卸価格!T1092+入力!$E$23),-入力!$E$24),ROUND(IF(入力!$E$21=1,ユーザー別卸価格!T1092/(100-入力!$E$22)%,ユーザー別卸価格!T1092+入力!$E$23),-入力!$E$24))),ユーザー別卸価格!T1092))</f>
        <v/>
      </c>
      <c r="U1092" s="847" t="str">
        <f>IF(ユーザー別卸価格!U1092="","", IF(ISNUMBER(ユーザー別卸価格!U1092),IF(入力!$E$25=1,ROUNDDOWN(IF(入力!$E$21=1,ユーザー別卸価格!U1092/(100-入力!$E$22)%,ユーザー別卸価格!U1092+入力!$E$23),-入力!$E$24),IF(入力!$E$25=2,ROUNDUP(IF(入力!$E$21=1,ユーザー別卸価格!U1092/(100-入力!$E$22)%,ユーザー別卸価格!U1092+入力!$E$23),-入力!$E$24),ROUND(IF(入力!$E$21=1,ユーザー別卸価格!U1092/(100-入力!$E$22)%,ユーザー別卸価格!U1092+入力!$E$23),-入力!$E$24))),ユーザー別卸価格!U1092))</f>
        <v/>
      </c>
      <c r="V1092" s="83"/>
      <c r="X1092" s="4"/>
    </row>
    <row r="1093" spans="2:25" ht="23.1" customHeight="1">
      <c r="B1093" s="746" t="s">
        <v>1057</v>
      </c>
      <c r="C1093" s="747"/>
      <c r="D1093" s="747"/>
      <c r="E1093" s="747"/>
      <c r="F1093" s="747"/>
      <c r="G1093" s="748"/>
      <c r="H1093" s="806" t="s">
        <v>1058</v>
      </c>
      <c r="I1093" s="807"/>
      <c r="J1093" s="807"/>
      <c r="K1093" s="807"/>
      <c r="L1093" s="808"/>
      <c r="M1093" s="806" t="s">
        <v>899</v>
      </c>
      <c r="N1093" s="807"/>
      <c r="O1093" s="807"/>
      <c r="P1093" s="807"/>
      <c r="Q1093" s="808"/>
      <c r="R1093" s="845">
        <f>IF(ユーザー別卸価格!R1093="","", IF(ISNUMBER(ユーザー別卸価格!R1093),IF(入力!$C$25=1,ROUNDDOWN(IF(入力!$C$21=1,ユーザー別卸価格!R1093/(100-入力!$C$22)%,ユーザー別卸価格!R1093+入力!$C$23),-入力!$C$24),IF(入力!$C$25=2,ROUNDUP(IF(入力!$C$21=1,ユーザー別卸価格!R1093/(100-入力!$C$22)%,ユーザー別卸価格!R1093+入力!$C$23),-入力!$C$24),ROUND(IF(入力!$C$21=1,ユーザー別卸価格!R1093/(100-入力!$C$22)%,ユーザー別卸価格!R1093+入力!$C$23),-入力!$C$24))),ユーザー別卸価格!R1093))</f>
        <v>34800</v>
      </c>
      <c r="S1093" s="846"/>
      <c r="T1093" s="846"/>
      <c r="U1093" s="847"/>
      <c r="V1093" s="83"/>
      <c r="X1093" s="4"/>
    </row>
    <row r="1094" spans="2:25" ht="23.1" customHeight="1">
      <c r="B1094" s="746" t="s">
        <v>1170</v>
      </c>
      <c r="C1094" s="747"/>
      <c r="D1094" s="747"/>
      <c r="E1094" s="747"/>
      <c r="F1094" s="747"/>
      <c r="G1094" s="748"/>
      <c r="H1094" s="810" t="s">
        <v>262</v>
      </c>
      <c r="I1094" s="811"/>
      <c r="J1094" s="811"/>
      <c r="K1094" s="811"/>
      <c r="L1094" s="812"/>
      <c r="M1094" s="842" t="s">
        <v>254</v>
      </c>
      <c r="N1094" s="843"/>
      <c r="O1094" s="843"/>
      <c r="P1094" s="843"/>
      <c r="Q1094" s="844"/>
      <c r="R1094" s="833">
        <f>IF(ユーザー別卸価格!R1094="","", IF(ISNUMBER(ユーザー別卸価格!R1094),IF(入力!$C$25=1,ROUNDDOWN(IF(入力!$C$21=1,ユーザー別卸価格!R1094/(100-入力!$C$22)%,ユーザー別卸価格!R1094+入力!$C$23),-入力!$C$24),IF(入力!$C$25=2,ROUNDUP(IF(入力!$C$21=1,ユーザー別卸価格!R1094/(100-入力!$C$22)%,ユーザー別卸価格!R1094+入力!$C$23),-入力!$C$24),ROUND(IF(入力!$C$21=1,ユーザー別卸価格!R1094/(100-入力!$C$22)%,ユーザー別卸価格!R1094+入力!$C$23),-入力!$C$24))),ユーザー別卸価格!R1094))</f>
        <v>19400</v>
      </c>
      <c r="S1094" s="834"/>
      <c r="T1094" s="834"/>
      <c r="U1094" s="835"/>
      <c r="V1094" s="83"/>
      <c r="X1094" s="4"/>
    </row>
    <row r="1095" spans="2:25" ht="23.1" customHeight="1">
      <c r="B1095" s="746"/>
      <c r="C1095" s="747"/>
      <c r="D1095" s="747"/>
      <c r="E1095" s="747"/>
      <c r="F1095" s="747"/>
      <c r="G1095" s="748"/>
      <c r="H1095" s="766" t="s">
        <v>260</v>
      </c>
      <c r="I1095" s="767"/>
      <c r="J1095" s="767"/>
      <c r="K1095" s="767"/>
      <c r="L1095" s="768"/>
      <c r="M1095" s="806"/>
      <c r="N1095" s="807"/>
      <c r="O1095" s="807"/>
      <c r="P1095" s="807"/>
      <c r="Q1095" s="808"/>
      <c r="R1095" s="827">
        <f>IF(ユーザー別卸価格!R1095="","", IF(ISNUMBER(ユーザー別卸価格!R1095),IF(入力!$C$25=1,ROUNDDOWN(IF(入力!$C$21=1,ユーザー別卸価格!R1095/(100-入力!$C$22)%,ユーザー別卸価格!R1095+入力!$C$23),-入力!$C$24),IF(入力!$C$25=2,ROUNDUP(IF(入力!$C$21=1,ユーザー別卸価格!R1095/(100-入力!$C$22)%,ユーザー別卸価格!R1095+入力!$C$23),-入力!$C$24),ROUND(IF(入力!$C$21=1,ユーザー別卸価格!R1095/(100-入力!$C$22)%,ユーザー別卸価格!R1095+入力!$C$23),-入力!$C$24))),ユーザー別卸価格!R1095))</f>
        <v>12100</v>
      </c>
      <c r="S1095" s="828"/>
      <c r="T1095" s="828"/>
      <c r="U1095" s="829"/>
      <c r="V1095" s="83"/>
      <c r="X1095" s="4"/>
    </row>
    <row r="1096" spans="2:25" ht="23.1" customHeight="1">
      <c r="B1096" s="746" t="s">
        <v>1103</v>
      </c>
      <c r="C1096" s="747"/>
      <c r="D1096" s="747"/>
      <c r="E1096" s="747"/>
      <c r="F1096" s="747"/>
      <c r="G1096" s="748"/>
      <c r="H1096" s="746" t="s">
        <v>1104</v>
      </c>
      <c r="I1096" s="747"/>
      <c r="J1096" s="747"/>
      <c r="K1096" s="747"/>
      <c r="L1096" s="748"/>
      <c r="M1096" s="746" t="s">
        <v>1105</v>
      </c>
      <c r="N1096" s="747"/>
      <c r="O1096" s="747"/>
      <c r="P1096" s="747"/>
      <c r="Q1096" s="748"/>
      <c r="R1096" s="848">
        <f>IF(ユーザー別卸価格!R1096="","", IF(ISNUMBER(ユーザー別卸価格!R1096),IF(入力!$E$25=1,ROUNDDOWN(IF(入力!$E$21=1,ユーザー別卸価格!R1096/(100-入力!$E$22)%,ユーザー別卸価格!R1096+入力!$E$23),-入力!$E$24),IF(入力!$E$25=2,ROUNDUP(IF(入力!$E$21=1,ユーザー別卸価格!R1096/(100-入力!$E$22)%,ユーザー別卸価格!R1096+入力!$E$23),-入力!$E$24),ROUND(IF(入力!$E$21=1,ユーザー別卸価格!R1096/(100-入力!$E$22)%,ユーザー別卸価格!R1096+入力!$E$23),-入力!$E$24))),ユーザー別卸価格!R1096))</f>
        <v>37000</v>
      </c>
      <c r="S1096" s="849" t="str">
        <f>IF(ユーザー別卸価格!S1096="","", IF(ISNUMBER(ユーザー別卸価格!S1096),IF(入力!$E$25=1,ROUNDDOWN(IF(入力!$E$21=1,ユーザー別卸価格!S1096/(100-入力!$E$22)%,ユーザー別卸価格!S1096+入力!$E$23),-入力!$E$24),IF(入力!$E$25=2,ROUNDUP(IF(入力!$E$21=1,ユーザー別卸価格!S1096/(100-入力!$E$22)%,ユーザー別卸価格!S1096+入力!$E$23),-入力!$E$24),ROUND(IF(入力!$E$21=1,ユーザー別卸価格!S1096/(100-入力!$E$22)%,ユーザー別卸価格!S1096+入力!$E$23),-入力!$E$24))),ユーザー別卸価格!S1096))</f>
        <v/>
      </c>
      <c r="T1096" s="849" t="str">
        <f>IF(ユーザー別卸価格!T1096="","", IF(ISNUMBER(ユーザー別卸価格!T1096),IF(入力!$E$25=1,ROUNDDOWN(IF(入力!$E$21=1,ユーザー別卸価格!T1096/(100-入力!$E$22)%,ユーザー別卸価格!T1096+入力!$E$23),-入力!$E$24),IF(入力!$E$25=2,ROUNDUP(IF(入力!$E$21=1,ユーザー別卸価格!T1096/(100-入力!$E$22)%,ユーザー別卸価格!T1096+入力!$E$23),-入力!$E$24),ROUND(IF(入力!$E$21=1,ユーザー別卸価格!T1096/(100-入力!$E$22)%,ユーザー別卸価格!T1096+入力!$E$23),-入力!$E$24))),ユーザー別卸価格!T1096))</f>
        <v/>
      </c>
      <c r="U1096" s="850" t="str">
        <f>IF(ユーザー別卸価格!U1096="","", IF(ISNUMBER(ユーザー別卸価格!U1096),IF(入力!$E$25=1,ROUNDDOWN(IF(入力!$E$21=1,ユーザー別卸価格!U1096/(100-入力!$E$22)%,ユーザー別卸価格!U1096+入力!$E$23),-入力!$E$24),IF(入力!$E$25=2,ROUNDUP(IF(入力!$E$21=1,ユーザー別卸価格!U1096/(100-入力!$E$22)%,ユーザー別卸価格!U1096+入力!$E$23),-入力!$E$24),ROUND(IF(入力!$E$21=1,ユーザー別卸価格!U1096/(100-入力!$E$22)%,ユーザー別卸価格!U1096+入力!$E$23),-入力!$E$24))),ユーザー別卸価格!U1096))</f>
        <v/>
      </c>
      <c r="V1096" s="83"/>
      <c r="X1096" s="4"/>
    </row>
    <row r="1097" spans="2:25" ht="23.1" customHeight="1">
      <c r="B1097" s="746" t="s">
        <v>1169</v>
      </c>
      <c r="C1097" s="747"/>
      <c r="D1097" s="747"/>
      <c r="E1097" s="747"/>
      <c r="F1097" s="747"/>
      <c r="G1097" s="748"/>
      <c r="H1097" s="810" t="s">
        <v>257</v>
      </c>
      <c r="I1097" s="811"/>
      <c r="J1097" s="811"/>
      <c r="K1097" s="811"/>
      <c r="L1097" s="812"/>
      <c r="M1097" s="842" t="s">
        <v>254</v>
      </c>
      <c r="N1097" s="843"/>
      <c r="O1097" s="843"/>
      <c r="P1097" s="843"/>
      <c r="Q1097" s="844"/>
      <c r="R1097" s="833">
        <f>IF(ユーザー別卸価格!R1097="","", IF(ISNUMBER(ユーザー別卸価格!R1097),IF(入力!$C$25=1,ROUNDDOWN(IF(入力!$C$21=1,ユーザー別卸価格!R1097/(100-入力!$C$22)%,ユーザー別卸価格!R1097+入力!$C$23),-入力!$C$24),IF(入力!$C$25=2,ROUNDUP(IF(入力!$C$21=1,ユーザー別卸価格!R1097/(100-入力!$C$22)%,ユーザー別卸価格!R1097+入力!$C$23),-入力!$C$24),ROUND(IF(入力!$C$21=1,ユーザー別卸価格!R1097/(100-入力!$C$22)%,ユーザー別卸価格!R1097+入力!$C$23),-入力!$C$24))),ユーザー別卸価格!R1097))</f>
        <v>10900</v>
      </c>
      <c r="S1097" s="834"/>
      <c r="T1097" s="834"/>
      <c r="U1097" s="835"/>
      <c r="V1097" s="83"/>
      <c r="X1097" s="4"/>
    </row>
    <row r="1098" spans="2:25" ht="23.1" customHeight="1">
      <c r="B1098" s="746"/>
      <c r="C1098" s="747"/>
      <c r="D1098" s="747"/>
      <c r="E1098" s="747"/>
      <c r="F1098" s="747"/>
      <c r="G1098" s="748"/>
      <c r="H1098" s="766" t="s">
        <v>539</v>
      </c>
      <c r="I1098" s="767"/>
      <c r="J1098" s="767"/>
      <c r="K1098" s="767"/>
      <c r="L1098" s="768"/>
      <c r="M1098" s="806"/>
      <c r="N1098" s="807"/>
      <c r="O1098" s="807"/>
      <c r="P1098" s="807"/>
      <c r="Q1098" s="808"/>
      <c r="R1098" s="827">
        <f>IF(ユーザー別卸価格!R1098="","", IF(ISNUMBER(ユーザー別卸価格!R1098),IF(入力!$C$25=1,ROUNDDOWN(IF(入力!$C$21=1,ユーザー別卸価格!R1098/(100-入力!$C$22)%,ユーザー別卸価格!R1098+入力!$C$23),-入力!$C$24),IF(入力!$C$25=2,ROUNDUP(IF(入力!$C$21=1,ユーザー別卸価格!R1098/(100-入力!$C$22)%,ユーザー別卸価格!R1098+入力!$C$23),-入力!$C$24),ROUND(IF(入力!$C$21=1,ユーザー別卸価格!R1098/(100-入力!$C$22)%,ユーザー別卸価格!R1098+入力!$C$23),-入力!$C$24))),ユーザー別卸価格!R1098))</f>
        <v>10400</v>
      </c>
      <c r="S1098" s="828"/>
      <c r="T1098" s="828"/>
      <c r="U1098" s="829"/>
      <c r="V1098" s="83"/>
      <c r="X1098" s="4"/>
    </row>
    <row r="1099" spans="2:25" ht="23.1" customHeight="1">
      <c r="B1099" s="746" t="s">
        <v>942</v>
      </c>
      <c r="C1099" s="747"/>
      <c r="D1099" s="747"/>
      <c r="E1099" s="747"/>
      <c r="F1099" s="747"/>
      <c r="G1099" s="748"/>
      <c r="H1099" s="746" t="s">
        <v>943</v>
      </c>
      <c r="I1099" s="747"/>
      <c r="J1099" s="747"/>
      <c r="K1099" s="747"/>
      <c r="L1099" s="748"/>
      <c r="M1099" s="746" t="s">
        <v>944</v>
      </c>
      <c r="N1099" s="747"/>
      <c r="O1099" s="747"/>
      <c r="P1099" s="747"/>
      <c r="Q1099" s="748"/>
      <c r="R1099" s="848">
        <f>IF(ユーザー別卸価格!R1099="","", IF(ISNUMBER(ユーザー別卸価格!R1099),IF(入力!$C$25=1,ROUNDDOWN(IF(入力!$C$21=1,ユーザー別卸価格!R1099/(100-入力!$C$22)%,ユーザー別卸価格!R1099+入力!$C$23),-入力!$C$24),IF(入力!$C$25=2,ROUNDUP(IF(入力!$C$21=1,ユーザー別卸価格!R1099/(100-入力!$C$22)%,ユーザー別卸価格!R1099+入力!$C$23),-入力!$C$24),ROUND(IF(入力!$C$21=1,ユーザー別卸価格!R1099/(100-入力!$C$22)%,ユーザー別卸価格!R1099+入力!$C$23),-入力!$C$24))),ユーザー別卸価格!R1099))</f>
        <v>46200</v>
      </c>
      <c r="S1099" s="849"/>
      <c r="T1099" s="849"/>
      <c r="U1099" s="850"/>
      <c r="V1099" s="83"/>
      <c r="X1099" s="4"/>
    </row>
    <row r="1100" spans="2:25" ht="23.1" customHeight="1">
      <c r="B1100" s="746" t="s">
        <v>945</v>
      </c>
      <c r="C1100" s="747"/>
      <c r="D1100" s="747"/>
      <c r="E1100" s="747"/>
      <c r="F1100" s="747"/>
      <c r="G1100" s="748"/>
      <c r="H1100" s="716" t="s">
        <v>946</v>
      </c>
      <c r="I1100" s="717"/>
      <c r="J1100" s="717"/>
      <c r="K1100" s="717"/>
      <c r="L1100" s="718"/>
      <c r="M1100" s="842" t="s">
        <v>948</v>
      </c>
      <c r="N1100" s="843"/>
      <c r="O1100" s="843"/>
      <c r="P1100" s="843"/>
      <c r="Q1100" s="844"/>
      <c r="R1100" s="886">
        <f>IF(ユーザー別卸価格!R1100="","", IF(ISNUMBER(ユーザー別卸価格!R1100),IF(入力!$C$25=1,ROUNDDOWN(IF(入力!$C$21=1,ユーザー別卸価格!R1100/(100-入力!$C$22)%,ユーザー別卸価格!R1100+入力!$C$23),-入力!$C$24),IF(入力!$C$25=2,ROUNDUP(IF(入力!$C$21=1,ユーザー別卸価格!R1100/(100-入力!$C$22)%,ユーザー別卸価格!R1100+入力!$C$23),-入力!$C$24),ROUND(IF(入力!$C$21=1,ユーザー別卸価格!R1100/(100-入力!$C$22)%,ユーザー別卸価格!R1100+入力!$C$23),-入力!$C$24))),ユーザー別卸価格!R1100))</f>
        <v>54100</v>
      </c>
      <c r="S1100" s="887"/>
      <c r="T1100" s="887"/>
      <c r="U1100" s="888"/>
      <c r="V1100" s="83"/>
      <c r="X1100" s="4"/>
    </row>
    <row r="1101" spans="2:25" ht="23.1" customHeight="1" thickBot="1">
      <c r="B1101" s="778"/>
      <c r="C1101" s="779"/>
      <c r="D1101" s="779"/>
      <c r="E1101" s="779"/>
      <c r="F1101" s="779"/>
      <c r="G1101" s="780"/>
      <c r="H1101" s="725" t="s">
        <v>947</v>
      </c>
      <c r="I1101" s="726"/>
      <c r="J1101" s="726"/>
      <c r="K1101" s="726"/>
      <c r="L1101" s="727"/>
      <c r="M1101" s="781"/>
      <c r="N1101" s="782"/>
      <c r="O1101" s="782"/>
      <c r="P1101" s="782"/>
      <c r="Q1101" s="783"/>
      <c r="R1101" s="889">
        <f>IF(ユーザー別卸価格!R1101="","", IF(ISNUMBER(ユーザー別卸価格!R1101),IF(入力!$C$25=1,ROUNDDOWN(IF(入力!$C$21=1,ユーザー別卸価格!R1101/(100-入力!$C$22)%,ユーザー別卸価格!R1101+入力!$C$23),-入力!$C$24),IF(入力!$C$25=2,ROUNDUP(IF(入力!$C$21=1,ユーザー別卸価格!R1101/(100-入力!$C$22)%,ユーザー別卸価格!R1101+入力!$C$23),-入力!$C$24),ROUND(IF(入力!$C$21=1,ユーザー別卸価格!R1101/(100-入力!$C$22)%,ユーザー別卸価格!R1101+入力!$C$23),-入力!$C$24))),ユーザー別卸価格!R1101))</f>
        <v>46100</v>
      </c>
      <c r="S1101" s="890"/>
      <c r="T1101" s="890"/>
      <c r="U1101" s="891"/>
      <c r="V1101" s="83"/>
      <c r="X1101" s="4"/>
    </row>
    <row r="1102" spans="2:25" ht="22.5" customHeight="1">
      <c r="B1102" s="336"/>
      <c r="C1102" s="336"/>
      <c r="D1102" s="336"/>
      <c r="E1102" s="336"/>
      <c r="F1102" s="83"/>
      <c r="G1102" s="336"/>
      <c r="H1102" s="83"/>
      <c r="I1102" s="336"/>
      <c r="J1102" s="83"/>
      <c r="K1102" s="336"/>
      <c r="L1102" s="83"/>
      <c r="M1102" s="336"/>
      <c r="N1102" s="83"/>
      <c r="O1102" s="336"/>
      <c r="P1102" s="83"/>
      <c r="Q1102" s="336"/>
      <c r="R1102" s="83"/>
      <c r="S1102" s="336"/>
      <c r="T1102" s="10"/>
      <c r="U1102" s="371"/>
      <c r="V1102" s="10"/>
      <c r="W1102" s="371"/>
      <c r="X1102" s="83"/>
    </row>
    <row r="1103" spans="2:25" s="239" customFormat="1" ht="20.100000000000001" customHeight="1" thickBot="1">
      <c r="B1103" s="241" t="s">
        <v>663</v>
      </c>
      <c r="C1103" s="24"/>
      <c r="D1103" s="24"/>
      <c r="E1103" s="24"/>
      <c r="F1103" s="82"/>
      <c r="G1103" s="24"/>
      <c r="H1103" s="82"/>
      <c r="I1103" s="24"/>
      <c r="J1103" s="82"/>
      <c r="K1103" s="24"/>
      <c r="L1103" s="82"/>
      <c r="M1103" s="24"/>
      <c r="N1103" s="82"/>
      <c r="O1103" s="24"/>
      <c r="P1103" s="82"/>
      <c r="Q1103" s="24"/>
      <c r="R1103" s="82"/>
      <c r="S1103" s="24"/>
      <c r="T1103" s="82"/>
      <c r="U1103" s="24"/>
      <c r="V1103" s="82"/>
      <c r="W1103" s="24"/>
      <c r="X1103" s="82"/>
      <c r="Y1103" s="24"/>
    </row>
    <row r="1104" spans="2:25" ht="20.100000000000001" customHeight="1" thickBot="1">
      <c r="B1104" s="531" t="s">
        <v>536</v>
      </c>
      <c r="C1104" s="532"/>
      <c r="D1104" s="532"/>
      <c r="E1104" s="532"/>
      <c r="F1104" s="532"/>
      <c r="G1104" s="532"/>
      <c r="H1104" s="532"/>
      <c r="I1104" s="532"/>
      <c r="J1104" s="532"/>
      <c r="K1104" s="532"/>
      <c r="L1104" s="532"/>
      <c r="M1104" s="532"/>
      <c r="N1104" s="532"/>
      <c r="O1104" s="532"/>
      <c r="P1104" s="532"/>
      <c r="Q1104" s="532"/>
      <c r="R1104" s="532"/>
      <c r="S1104" s="532"/>
      <c r="T1104" s="532"/>
      <c r="U1104" s="533"/>
      <c r="V1104" s="10"/>
      <c r="X1104" s="4"/>
    </row>
    <row r="1105" spans="2:25" ht="30" customHeight="1" thickBot="1">
      <c r="B1105" s="622" t="s">
        <v>581</v>
      </c>
      <c r="C1105" s="623"/>
      <c r="D1105" s="623"/>
      <c r="E1105" s="623"/>
      <c r="F1105" s="623"/>
      <c r="G1105" s="624"/>
      <c r="H1105" s="710" t="s">
        <v>524</v>
      </c>
      <c r="I1105" s="710"/>
      <c r="J1105" s="710"/>
      <c r="K1105" s="710"/>
      <c r="L1105" s="710"/>
      <c r="M1105" s="710" t="s">
        <v>491</v>
      </c>
      <c r="N1105" s="710"/>
      <c r="O1105" s="710"/>
      <c r="P1105" s="710"/>
      <c r="Q1105" s="710"/>
      <c r="R1105" s="710"/>
      <c r="S1105" s="710"/>
      <c r="T1105" s="710"/>
      <c r="U1105" s="710"/>
      <c r="X1105" s="4"/>
    </row>
    <row r="1106" spans="2:25" ht="23.1" customHeight="1">
      <c r="B1106" s="821" t="s">
        <v>688</v>
      </c>
      <c r="C1106" s="822"/>
      <c r="D1106" s="822"/>
      <c r="E1106" s="822"/>
      <c r="F1106" s="822"/>
      <c r="G1106" s="823"/>
      <c r="H1106" s="806" t="s">
        <v>938</v>
      </c>
      <c r="I1106" s="807"/>
      <c r="J1106" s="807"/>
      <c r="K1106" s="807"/>
      <c r="L1106" s="808"/>
      <c r="M1106" s="806" t="s">
        <v>939</v>
      </c>
      <c r="N1106" s="807"/>
      <c r="O1106" s="807"/>
      <c r="P1106" s="807"/>
      <c r="Q1106" s="808"/>
      <c r="R1106" s="845">
        <f>IF(ユーザー別卸価格!R1106="","", IF(ISNUMBER(ユーザー別卸価格!R1106),IF(入力!$C$25=1,ROUNDDOWN(IF(入力!$C$21=1,ユーザー別卸価格!R1106/(100-入力!$C$22)%,ユーザー別卸価格!R1106+入力!$C$23),-入力!$C$24),IF(入力!$C$25=2,ROUNDUP(IF(入力!$C$21=1,ユーザー別卸価格!R1106/(100-入力!$C$22)%,ユーザー別卸価格!R1106+入力!$C$23),-入力!$C$24),ROUND(IF(入力!$C$21=1,ユーザー別卸価格!R1106/(100-入力!$C$22)%,ユーザー別卸価格!R1106+入力!$C$23),-入力!$C$24))),ユーザー別卸価格!R1106))</f>
        <v>10900</v>
      </c>
      <c r="S1106" s="846"/>
      <c r="T1106" s="846"/>
      <c r="U1106" s="847"/>
      <c r="V1106" s="83"/>
      <c r="X1106" s="4"/>
    </row>
    <row r="1107" spans="2:25" ht="23.1" customHeight="1">
      <c r="B1107" s="746" t="s">
        <v>632</v>
      </c>
      <c r="C1107" s="747"/>
      <c r="D1107" s="747"/>
      <c r="E1107" s="747"/>
      <c r="F1107" s="747"/>
      <c r="G1107" s="748"/>
      <c r="H1107" s="746" t="s">
        <v>593</v>
      </c>
      <c r="I1107" s="747"/>
      <c r="J1107" s="747"/>
      <c r="K1107" s="747"/>
      <c r="L1107" s="748"/>
      <c r="M1107" s="746" t="s">
        <v>631</v>
      </c>
      <c r="N1107" s="747"/>
      <c r="O1107" s="747"/>
      <c r="P1107" s="747"/>
      <c r="Q1107" s="748"/>
      <c r="R1107" s="848">
        <f>IF(ユーザー別卸価格!R1107="","", IF(ISNUMBER(ユーザー別卸価格!R1107),IF(入力!$E$25=1,ROUNDDOWN(IF(入力!$E$21=1,ユーザー別卸価格!R1107/(100-入力!$E$22)%,ユーザー別卸価格!R1107+入力!$E$23),-入力!$E$24),IF(入力!$E$25=2,ROUNDUP(IF(入力!$E$21=1,ユーザー別卸価格!R1107/(100-入力!$E$22)%,ユーザー別卸価格!R1107+入力!$E$23),-入力!$E$24),ROUND(IF(入力!$E$21=1,ユーザー別卸価格!R1107/(100-入力!$E$22)%,ユーザー別卸価格!R1107+入力!$E$23),-入力!$E$24))),ユーザー別卸価格!R1107))</f>
        <v>20700</v>
      </c>
      <c r="S1107" s="849" t="str">
        <f>IF(ユーザー別卸価格!S1107="","", IF(ISNUMBER(ユーザー別卸価格!S1107),IF(入力!$E$25=1,ROUNDDOWN(IF(入力!$E$21=1,ユーザー別卸価格!S1107/(100-入力!$E$22)%,ユーザー別卸価格!S1107+入力!$E$23),-入力!$E$24),IF(入力!$E$25=2,ROUNDUP(IF(入力!$E$21=1,ユーザー別卸価格!S1107/(100-入力!$E$22)%,ユーザー別卸価格!S1107+入力!$E$23),-入力!$E$24),ROUND(IF(入力!$E$21=1,ユーザー別卸価格!S1107/(100-入力!$E$22)%,ユーザー別卸価格!S1107+入力!$E$23),-入力!$E$24))),ユーザー別卸価格!S1107))</f>
        <v/>
      </c>
      <c r="T1107" s="849" t="str">
        <f>IF(ユーザー別卸価格!T1107="","", IF(ISNUMBER(ユーザー別卸価格!T1107),IF(入力!$E$25=1,ROUNDDOWN(IF(入力!$E$21=1,ユーザー別卸価格!T1107/(100-入力!$E$22)%,ユーザー別卸価格!T1107+入力!$E$23),-入力!$E$24),IF(入力!$E$25=2,ROUNDUP(IF(入力!$E$21=1,ユーザー別卸価格!T1107/(100-入力!$E$22)%,ユーザー別卸価格!T1107+入力!$E$23),-入力!$E$24),ROUND(IF(入力!$E$21=1,ユーザー別卸価格!T1107/(100-入力!$E$22)%,ユーザー別卸価格!T1107+入力!$E$23),-入力!$E$24))),ユーザー別卸価格!T1107))</f>
        <v/>
      </c>
      <c r="U1107" s="850" t="str">
        <f>IF(ユーザー別卸価格!U1107="","", IF(ISNUMBER(ユーザー別卸価格!U1107),IF(入力!$E$25=1,ROUNDDOWN(IF(入力!$E$21=1,ユーザー別卸価格!U1107/(100-入力!$E$22)%,ユーザー別卸価格!U1107+入力!$E$23),-入力!$E$24),IF(入力!$E$25=2,ROUNDUP(IF(入力!$E$21=1,ユーザー別卸価格!U1107/(100-入力!$E$22)%,ユーザー別卸価格!U1107+入力!$E$23),-入力!$E$24),ROUND(IF(入力!$E$21=1,ユーザー別卸価格!U1107/(100-入力!$E$22)%,ユーザー別卸価格!U1107+入力!$E$23),-入力!$E$24))),ユーザー別卸価格!U1107))</f>
        <v/>
      </c>
      <c r="V1107" s="83"/>
      <c r="X1107" s="4"/>
    </row>
    <row r="1108" spans="2:25" ht="23.1" customHeight="1">
      <c r="B1108" s="746" t="s">
        <v>633</v>
      </c>
      <c r="C1108" s="747"/>
      <c r="D1108" s="747"/>
      <c r="E1108" s="747"/>
      <c r="F1108" s="747"/>
      <c r="G1108" s="748"/>
      <c r="H1108" s="246" t="s">
        <v>938</v>
      </c>
      <c r="I1108" s="247"/>
      <c r="J1108" s="247"/>
      <c r="K1108" s="247"/>
      <c r="L1108" s="248"/>
      <c r="M1108" s="787" t="s">
        <v>254</v>
      </c>
      <c r="N1108" s="788"/>
      <c r="O1108" s="788"/>
      <c r="P1108" s="788"/>
      <c r="Q1108" s="789"/>
      <c r="R1108" s="886">
        <f>IF(ユーザー別卸価格!R1108="","", IF(ISNUMBER(ユーザー別卸価格!R1108),IF(入力!$C$25=1,ROUNDDOWN(IF(入力!$C$21=1,ユーザー別卸価格!R1108/(100-入力!$C$22)%,ユーザー別卸価格!R1108+入力!$C$23),-入力!$C$24),IF(入力!$C$25=2,ROUNDUP(IF(入力!$C$21=1,ユーザー別卸価格!R1108/(100-入力!$C$22)%,ユーザー別卸価格!R1108+入力!$C$23),-入力!$C$24),ROUND(IF(入力!$C$21=1,ユーザー別卸価格!R1108/(100-入力!$C$22)%,ユーザー別卸価格!R1108+入力!$C$23),-入力!$C$24))),ユーザー別卸価格!R1108))</f>
        <v>10900</v>
      </c>
      <c r="S1108" s="887"/>
      <c r="T1108" s="887"/>
      <c r="U1108" s="888"/>
      <c r="V1108" s="83"/>
      <c r="X1108" s="4"/>
    </row>
    <row r="1109" spans="2:25" ht="23.1" customHeight="1">
      <c r="B1109" s="746" t="s">
        <v>634</v>
      </c>
      <c r="C1109" s="747"/>
      <c r="D1109" s="747"/>
      <c r="E1109" s="747"/>
      <c r="F1109" s="747"/>
      <c r="G1109" s="748"/>
      <c r="H1109" s="746" t="s">
        <v>392</v>
      </c>
      <c r="I1109" s="747"/>
      <c r="J1109" s="747"/>
      <c r="K1109" s="747"/>
      <c r="L1109" s="748"/>
      <c r="M1109" s="746" t="s">
        <v>254</v>
      </c>
      <c r="N1109" s="747"/>
      <c r="O1109" s="747"/>
      <c r="P1109" s="747"/>
      <c r="Q1109" s="748"/>
      <c r="R1109" s="848">
        <f>IF(ユーザー別卸価格!R1109="","", IF(ISNUMBER(ユーザー別卸価格!R1109),IF(入力!$C$25=1,ROUNDDOWN(IF(入力!$C$21=1,ユーザー別卸価格!R1109/(100-入力!$C$22)%,ユーザー別卸価格!R1109+入力!$C$23),-入力!$C$24),IF(入力!$C$25=2,ROUNDUP(IF(入力!$C$21=1,ユーザー別卸価格!R1109/(100-入力!$C$22)%,ユーザー別卸価格!R1109+入力!$C$23),-入力!$C$24),ROUND(IF(入力!$C$21=1,ユーザー別卸価格!R1109/(100-入力!$C$22)%,ユーザー別卸価格!R1109+入力!$C$23),-入力!$C$24))),ユーザー別卸価格!R1109))</f>
        <v>15300</v>
      </c>
      <c r="S1109" s="849"/>
      <c r="T1109" s="849"/>
      <c r="U1109" s="850"/>
      <c r="V1109" s="83"/>
      <c r="X1109" s="4"/>
    </row>
    <row r="1110" spans="2:25" ht="23.1" customHeight="1" thickBot="1">
      <c r="B1110" s="778" t="s">
        <v>635</v>
      </c>
      <c r="C1110" s="779"/>
      <c r="D1110" s="779"/>
      <c r="E1110" s="779"/>
      <c r="F1110" s="779"/>
      <c r="G1110" s="780"/>
      <c r="H1110" s="725" t="s">
        <v>938</v>
      </c>
      <c r="I1110" s="726"/>
      <c r="J1110" s="726"/>
      <c r="K1110" s="726"/>
      <c r="L1110" s="727"/>
      <c r="M1110" s="725" t="s">
        <v>939</v>
      </c>
      <c r="N1110" s="726"/>
      <c r="O1110" s="726"/>
      <c r="P1110" s="726"/>
      <c r="Q1110" s="727"/>
      <c r="R1110" s="857">
        <f>IF(ユーザー別卸価格!R1110="","", IF(ISNUMBER(ユーザー別卸価格!R1110),IF(入力!$C$25=1,ROUNDDOWN(IF(入力!$C$21=1,ユーザー別卸価格!R1110/(100-入力!$C$22)%,ユーザー別卸価格!R1110+入力!$C$23),-入力!$C$24),IF(入力!$C$25=2,ROUNDUP(IF(入力!$C$21=1,ユーザー別卸価格!R1110/(100-入力!$C$22)%,ユーザー別卸価格!R1110+入力!$C$23),-入力!$C$24),ROUND(IF(入力!$C$21=1,ユーザー別卸価格!R1110/(100-入力!$C$22)%,ユーザー別卸価格!R1110+入力!$C$23),-入力!$C$24))),ユーザー別卸価格!R1110))</f>
        <v>10900</v>
      </c>
      <c r="S1110" s="858"/>
      <c r="T1110" s="858"/>
      <c r="U1110" s="859"/>
      <c r="V1110" s="83"/>
      <c r="X1110" s="4"/>
    </row>
    <row r="1111" spans="2:25" ht="22.5" customHeight="1">
      <c r="B1111" s="90"/>
      <c r="C1111" s="90"/>
      <c r="D1111" s="90"/>
      <c r="E1111" s="90"/>
      <c r="F1111" s="83"/>
      <c r="G1111" s="336"/>
      <c r="H1111" s="83"/>
      <c r="I1111" s="336"/>
      <c r="J1111" s="83"/>
      <c r="K1111" s="336"/>
      <c r="L1111" s="83"/>
      <c r="M1111" s="336"/>
      <c r="N1111" s="83"/>
      <c r="O1111" s="336"/>
      <c r="P1111" s="83"/>
      <c r="Q1111" s="336"/>
      <c r="R1111" s="83"/>
      <c r="S1111" s="336"/>
      <c r="T1111" s="10"/>
      <c r="U1111" s="371"/>
      <c r="V1111" s="10"/>
      <c r="W1111" s="371"/>
      <c r="X1111" s="83"/>
    </row>
    <row r="1112" spans="2:25" s="239" customFormat="1" ht="20.100000000000001" customHeight="1" thickBot="1">
      <c r="B1112" s="241" t="s">
        <v>661</v>
      </c>
      <c r="C1112" s="24"/>
      <c r="D1112" s="24"/>
      <c r="E1112" s="24"/>
      <c r="F1112" s="82"/>
      <c r="G1112" s="24"/>
      <c r="H1112" s="82"/>
      <c r="I1112" s="24"/>
      <c r="J1112" s="82"/>
      <c r="K1112" s="24"/>
      <c r="L1112" s="82"/>
      <c r="M1112" s="24"/>
      <c r="N1112" s="82"/>
      <c r="O1112" s="24"/>
      <c r="P1112" s="82"/>
      <c r="Q1112" s="24"/>
      <c r="R1112" s="82"/>
      <c r="S1112" s="24"/>
      <c r="T1112" s="82"/>
      <c r="U1112" s="24"/>
      <c r="V1112" s="82"/>
      <c r="W1112" s="24"/>
      <c r="X1112" s="82"/>
      <c r="Y1112" s="24"/>
    </row>
    <row r="1113" spans="2:25" ht="20.100000000000001" customHeight="1" thickBot="1">
      <c r="B1113" s="531" t="s">
        <v>453</v>
      </c>
      <c r="C1113" s="532"/>
      <c r="D1113" s="532"/>
      <c r="E1113" s="532"/>
      <c r="F1113" s="532"/>
      <c r="G1113" s="532"/>
      <c r="H1113" s="532"/>
      <c r="I1113" s="532"/>
      <c r="J1113" s="532"/>
      <c r="K1113" s="532"/>
      <c r="L1113" s="532"/>
      <c r="M1113" s="532"/>
      <c r="N1113" s="532"/>
      <c r="O1113" s="532"/>
      <c r="P1113" s="532"/>
      <c r="Q1113" s="532"/>
      <c r="R1113" s="532"/>
      <c r="S1113" s="532"/>
      <c r="T1113" s="532"/>
      <c r="U1113" s="533"/>
      <c r="V1113" s="10"/>
      <c r="X1113" s="4"/>
    </row>
    <row r="1114" spans="2:25" ht="30" customHeight="1" thickBot="1">
      <c r="B1114" s="622" t="s">
        <v>581</v>
      </c>
      <c r="C1114" s="623"/>
      <c r="D1114" s="623"/>
      <c r="E1114" s="623"/>
      <c r="F1114" s="623"/>
      <c r="G1114" s="624"/>
      <c r="H1114" s="710" t="s">
        <v>524</v>
      </c>
      <c r="I1114" s="710"/>
      <c r="J1114" s="710"/>
      <c r="K1114" s="710"/>
      <c r="L1114" s="710"/>
      <c r="M1114" s="710" t="s">
        <v>491</v>
      </c>
      <c r="N1114" s="710"/>
      <c r="O1114" s="710"/>
      <c r="P1114" s="710"/>
      <c r="Q1114" s="710"/>
      <c r="R1114" s="710"/>
      <c r="S1114" s="710"/>
      <c r="T1114" s="710"/>
      <c r="U1114" s="710"/>
      <c r="X1114" s="4"/>
    </row>
    <row r="1115" spans="2:25" ht="20.25" customHeight="1">
      <c r="B1115" s="821" t="s">
        <v>629</v>
      </c>
      <c r="C1115" s="822"/>
      <c r="D1115" s="822"/>
      <c r="E1115" s="822"/>
      <c r="F1115" s="822"/>
      <c r="G1115" s="823"/>
      <c r="H1115" s="737" t="s">
        <v>684</v>
      </c>
      <c r="I1115" s="738"/>
      <c r="J1115" s="738"/>
      <c r="K1115" s="738"/>
      <c r="L1115" s="739"/>
      <c r="M1115" s="737" t="s">
        <v>682</v>
      </c>
      <c r="N1115" s="738"/>
      <c r="O1115" s="738"/>
      <c r="P1115" s="738"/>
      <c r="Q1115" s="739"/>
      <c r="R1115" s="619" t="str">
        <f>IF(ユーザー別卸価格!R1115="","", IF(ISNUMBER(ユーザー別卸価格!R1115),IF(入力!$C$25=1,ROUNDDOWN(IF(入力!$C$21=1,ユーザー別卸価格!R1115/(100-入力!$C$22)%,ユーザー別卸価格!R1115+入力!$C$23),-入力!$C$24),IF(入力!$C$25=2,ROUNDUP(IF(入力!$C$21=1,ユーザー別卸価格!R1115/(100-入力!$C$22)%,ユーザー別卸価格!R1115+入力!$C$23),-入力!$C$24),ROUND(IF(入力!$C$21=1,ユーザー別卸価格!R1115/(100-入力!$C$22)%,ユーザー別卸価格!R1115+入力!$C$23),-入力!$C$24))),ユーザー別卸価格!R1115))</f>
        <v>卸価格設定なし</v>
      </c>
      <c r="S1115" s="860"/>
      <c r="T1115" s="860"/>
      <c r="U1115" s="885"/>
      <c r="V1115" s="83"/>
      <c r="X1115" s="4"/>
    </row>
    <row r="1116" spans="2:25" ht="20.25" customHeight="1">
      <c r="B1116" s="746"/>
      <c r="C1116" s="747"/>
      <c r="D1116" s="747"/>
      <c r="E1116" s="747"/>
      <c r="F1116" s="747"/>
      <c r="G1116" s="748"/>
      <c r="H1116" s="757" t="s">
        <v>427</v>
      </c>
      <c r="I1116" s="758"/>
      <c r="J1116" s="758"/>
      <c r="K1116" s="758"/>
      <c r="L1116" s="759"/>
      <c r="M1116" s="757" t="s">
        <v>680</v>
      </c>
      <c r="N1116" s="758"/>
      <c r="O1116" s="758"/>
      <c r="P1116" s="758"/>
      <c r="Q1116" s="759"/>
      <c r="R1116" s="836">
        <f>IF(ユーザー別卸価格!R1116="","", IF(ISNUMBER(ユーザー別卸価格!R1116),IF(入力!$C$25=1,ROUNDDOWN(IF(入力!$C$21=1,ユーザー別卸価格!R1116/(100-入力!$C$22)%,ユーザー別卸価格!R1116+入力!$C$23),-入力!$C$24),IF(入力!$C$25=2,ROUNDUP(IF(入力!$C$21=1,ユーザー別卸価格!R1116/(100-入力!$C$22)%,ユーザー別卸価格!R1116+入力!$C$23),-入力!$C$24),ROUND(IF(入力!$C$21=1,ユーザー別卸価格!R1116/(100-入力!$C$22)%,ユーザー別卸価格!R1116+入力!$C$23),-入力!$C$24))),ユーザー別卸価格!R1116))</f>
        <v>29100</v>
      </c>
      <c r="S1116" s="837"/>
      <c r="T1116" s="837"/>
      <c r="U1116" s="838"/>
      <c r="V1116" s="83"/>
      <c r="X1116" s="4"/>
    </row>
    <row r="1117" spans="2:25" ht="20.25" customHeight="1">
      <c r="B1117" s="746"/>
      <c r="C1117" s="747"/>
      <c r="D1117" s="747"/>
      <c r="E1117" s="747"/>
      <c r="F1117" s="747"/>
      <c r="G1117" s="748"/>
      <c r="H1117" s="757" t="s">
        <v>2148</v>
      </c>
      <c r="I1117" s="758"/>
      <c r="J1117" s="758"/>
      <c r="K1117" s="758"/>
      <c r="L1117" s="759"/>
      <c r="M1117" s="757" t="s">
        <v>2147</v>
      </c>
      <c r="N1117" s="758"/>
      <c r="O1117" s="758"/>
      <c r="P1117" s="758"/>
      <c r="Q1117" s="759"/>
      <c r="R1117" s="836">
        <f>IF(ユーザー別卸価格!R1117="","", IF(ISNUMBER(ユーザー別卸価格!R1117),IF(入力!$C$25=1,ROUNDDOWN(IF(入力!$C$21=1,ユーザー別卸価格!R1117/(100-入力!$C$22)%,ユーザー別卸価格!R1117+入力!$C$23),-入力!$C$24),IF(入力!$C$25=2,ROUNDUP(IF(入力!$C$21=1,ユーザー別卸価格!R1117/(100-入力!$C$22)%,ユーザー別卸価格!R1117+入力!$C$23),-入力!$C$24),ROUND(IF(入力!$C$21=1,ユーザー別卸価格!R1117/(100-入力!$C$22)%,ユーザー別卸価格!R1117+入力!$C$23),-入力!$C$24))),ユーザー別卸価格!R1117))</f>
        <v>29400</v>
      </c>
      <c r="S1117" s="837"/>
      <c r="T1117" s="837"/>
      <c r="U1117" s="838"/>
      <c r="V1117" s="83"/>
      <c r="X1117" s="4"/>
    </row>
    <row r="1118" spans="2:25" ht="20.25" customHeight="1">
      <c r="B1118" s="746"/>
      <c r="C1118" s="747"/>
      <c r="D1118" s="747"/>
      <c r="E1118" s="747"/>
      <c r="F1118" s="747"/>
      <c r="G1118" s="748"/>
      <c r="H1118" s="757"/>
      <c r="I1118" s="758"/>
      <c r="J1118" s="758"/>
      <c r="K1118" s="758"/>
      <c r="L1118" s="759"/>
      <c r="M1118" s="757" t="s">
        <v>79</v>
      </c>
      <c r="N1118" s="758"/>
      <c r="O1118" s="758"/>
      <c r="P1118" s="758"/>
      <c r="Q1118" s="759"/>
      <c r="R1118" s="836">
        <f>IF(ユーザー別卸価格!R1118="","", IF(ISNUMBER(ユーザー別卸価格!R1118),IF(入力!$C$25=1,ROUNDDOWN(IF(入力!$C$21=1,ユーザー別卸価格!R1118/(100-入力!$C$22)%,ユーザー別卸価格!R1118+入力!$C$23),-入力!$C$24),IF(入力!$C$25=2,ROUNDUP(IF(入力!$C$21=1,ユーザー別卸価格!R1118/(100-入力!$C$22)%,ユーザー別卸価格!R1118+入力!$C$23),-入力!$C$24),ROUND(IF(入力!$C$21=1,ユーザー別卸価格!R1118/(100-入力!$C$22)%,ユーザー別卸価格!R1118+入力!$C$23),-入力!$C$24))),ユーザー別卸価格!R1118))</f>
        <v>28800</v>
      </c>
      <c r="S1118" s="837"/>
      <c r="T1118" s="837"/>
      <c r="U1118" s="838"/>
      <c r="V1118" s="83"/>
      <c r="X1118" s="4"/>
    </row>
    <row r="1119" spans="2:25" ht="20.25" customHeight="1">
      <c r="B1119" s="746"/>
      <c r="C1119" s="747"/>
      <c r="D1119" s="747"/>
      <c r="E1119" s="747"/>
      <c r="F1119" s="747"/>
      <c r="G1119" s="748"/>
      <c r="H1119" s="757" t="s">
        <v>528</v>
      </c>
      <c r="I1119" s="758"/>
      <c r="J1119" s="758"/>
      <c r="K1119" s="758"/>
      <c r="L1119" s="759"/>
      <c r="M1119" s="757" t="s">
        <v>79</v>
      </c>
      <c r="N1119" s="758"/>
      <c r="O1119" s="758"/>
      <c r="P1119" s="758"/>
      <c r="Q1119" s="759"/>
      <c r="R1119" s="836">
        <f>IF(ユーザー別卸価格!R1119="","", IF(ISNUMBER(ユーザー別卸価格!R1119),IF(入力!$C$25=1,ROUNDDOWN(IF(入力!$C$21=1,ユーザー別卸価格!R1119/(100-入力!$C$22)%,ユーザー別卸価格!R1119+入力!$C$23),-入力!$C$24),IF(入力!$C$25=2,ROUNDUP(IF(入力!$C$21=1,ユーザー別卸価格!R1119/(100-入力!$C$22)%,ユーザー別卸価格!R1119+入力!$C$23),-入力!$C$24),ROUND(IF(入力!$C$21=1,ユーザー別卸価格!R1119/(100-入力!$C$22)%,ユーザー別卸価格!R1119+入力!$C$23),-入力!$C$24))),ユーザー別卸価格!R1119))</f>
        <v>25100</v>
      </c>
      <c r="S1119" s="837"/>
      <c r="T1119" s="837"/>
      <c r="U1119" s="838"/>
      <c r="V1119" s="83"/>
      <c r="X1119" s="4"/>
    </row>
    <row r="1120" spans="2:25" ht="20.25" customHeight="1">
      <c r="B1120" s="746"/>
      <c r="C1120" s="747"/>
      <c r="D1120" s="747"/>
      <c r="E1120" s="747"/>
      <c r="F1120" s="747"/>
      <c r="G1120" s="748"/>
      <c r="H1120" s="757" t="s">
        <v>530</v>
      </c>
      <c r="I1120" s="758"/>
      <c r="J1120" s="758"/>
      <c r="K1120" s="758"/>
      <c r="L1120" s="759"/>
      <c r="M1120" s="757" t="s">
        <v>79</v>
      </c>
      <c r="N1120" s="758"/>
      <c r="O1120" s="758"/>
      <c r="P1120" s="758"/>
      <c r="Q1120" s="759"/>
      <c r="R1120" s="836">
        <f>IF(ユーザー別卸価格!R1120="","", IF(ISNUMBER(ユーザー別卸価格!R1120),IF(入力!$C$25=1,ROUNDDOWN(IF(入力!$C$21=1,ユーザー別卸価格!R1120/(100-入力!$C$22)%,ユーザー別卸価格!R1120+入力!$C$23),-入力!$C$24),IF(入力!$C$25=2,ROUNDUP(IF(入力!$C$21=1,ユーザー別卸価格!R1120/(100-入力!$C$22)%,ユーザー別卸価格!R1120+入力!$C$23),-入力!$C$24),ROUND(IF(入力!$C$21=1,ユーザー別卸価格!R1120/(100-入力!$C$22)%,ユーザー別卸価格!R1120+入力!$C$23),-入力!$C$24))),ユーザー別卸価格!R1120))</f>
        <v>24500</v>
      </c>
      <c r="S1120" s="837"/>
      <c r="T1120" s="837"/>
      <c r="U1120" s="838"/>
      <c r="V1120" s="83"/>
      <c r="X1120" s="4"/>
    </row>
    <row r="1121" spans="2:25" ht="20.25" customHeight="1">
      <c r="B1121" s="746"/>
      <c r="C1121" s="747"/>
      <c r="D1121" s="747"/>
      <c r="E1121" s="747"/>
      <c r="F1121" s="747"/>
      <c r="G1121" s="748"/>
      <c r="H1121" s="757"/>
      <c r="I1121" s="758"/>
      <c r="J1121" s="758"/>
      <c r="K1121" s="758"/>
      <c r="L1121" s="759"/>
      <c r="M1121" s="757"/>
      <c r="N1121" s="758"/>
      <c r="O1121" s="758"/>
      <c r="P1121" s="758"/>
      <c r="Q1121" s="759"/>
      <c r="R1121" s="836">
        <f>IF(ユーザー別卸価格!R1121="","", IF(ISNUMBER(ユーザー別卸価格!R1121),IF(入力!$C$25=1,ROUNDDOWN(IF(入力!$C$21=1,ユーザー別卸価格!R1121/(100-入力!$C$22)%,ユーザー別卸価格!R1121+入力!$C$23),-入力!$C$24),IF(入力!$C$25=2,ROUNDUP(IF(入力!$C$21=1,ユーザー別卸価格!R1121/(100-入力!$C$22)%,ユーザー別卸価格!R1121+入力!$C$23),-入力!$C$24),ROUND(IF(入力!$C$21=1,ユーザー別卸価格!R1121/(100-入力!$C$22)%,ユーザー別卸価格!R1121+入力!$C$23),-入力!$C$24))),ユーザー別卸価格!R1121))</f>
        <v>24500</v>
      </c>
      <c r="S1121" s="837"/>
      <c r="T1121" s="837"/>
      <c r="U1121" s="838"/>
      <c r="V1121" s="83"/>
      <c r="X1121" s="4"/>
    </row>
    <row r="1122" spans="2:25" ht="20.25" customHeight="1">
      <c r="B1122" s="746"/>
      <c r="C1122" s="747"/>
      <c r="D1122" s="747"/>
      <c r="E1122" s="747"/>
      <c r="F1122" s="747"/>
      <c r="G1122" s="748"/>
      <c r="H1122" s="757" t="s">
        <v>527</v>
      </c>
      <c r="I1122" s="758"/>
      <c r="J1122" s="758"/>
      <c r="K1122" s="758"/>
      <c r="L1122" s="759"/>
      <c r="M1122" s="757" t="s">
        <v>79</v>
      </c>
      <c r="N1122" s="758"/>
      <c r="O1122" s="758"/>
      <c r="P1122" s="758"/>
      <c r="Q1122" s="759"/>
      <c r="R1122" s="836">
        <f>IF(ユーザー別卸価格!R1122="","", IF(ISNUMBER(ユーザー別卸価格!R1122),IF(入力!$C$25=1,ROUNDDOWN(IF(入力!$C$21=1,ユーザー別卸価格!R1122/(100-入力!$C$22)%,ユーザー別卸価格!R1122+入力!$C$23),-入力!$C$24),IF(入力!$C$25=2,ROUNDUP(IF(入力!$C$21=1,ユーザー別卸価格!R1122/(100-入力!$C$22)%,ユーザー別卸価格!R1122+入力!$C$23),-入力!$C$24),ROUND(IF(入力!$C$21=1,ユーザー別卸価格!R1122/(100-入力!$C$22)%,ユーザー別卸価格!R1122+入力!$C$23),-入力!$C$24))),ユーザー別卸価格!R1122))</f>
        <v>24100</v>
      </c>
      <c r="S1122" s="837"/>
      <c r="T1122" s="837"/>
      <c r="U1122" s="838"/>
      <c r="V1122" s="83"/>
      <c r="X1122" s="4"/>
    </row>
    <row r="1123" spans="2:25" ht="20.25" customHeight="1">
      <c r="B1123" s="746"/>
      <c r="C1123" s="747"/>
      <c r="D1123" s="747"/>
      <c r="E1123" s="747"/>
      <c r="F1123" s="747"/>
      <c r="G1123" s="748"/>
      <c r="H1123" s="757"/>
      <c r="I1123" s="758"/>
      <c r="J1123" s="758"/>
      <c r="K1123" s="758"/>
      <c r="L1123" s="759"/>
      <c r="M1123" s="757"/>
      <c r="N1123" s="758"/>
      <c r="O1123" s="758"/>
      <c r="P1123" s="758"/>
      <c r="Q1123" s="759"/>
      <c r="R1123" s="836">
        <f>IF(ユーザー別卸価格!R1123="","", IF(ISNUMBER(ユーザー別卸価格!R1123),IF(入力!$C$25=1,ROUNDDOWN(IF(入力!$C$21=1,ユーザー別卸価格!R1123/(100-入力!$C$22)%,ユーザー別卸価格!R1123+入力!$C$23),-入力!$C$24),IF(入力!$C$25=2,ROUNDUP(IF(入力!$C$21=1,ユーザー別卸価格!R1123/(100-入力!$C$22)%,ユーザー別卸価格!R1123+入力!$C$23),-入力!$C$24),ROUND(IF(入力!$C$21=1,ユーザー別卸価格!R1123/(100-入力!$C$22)%,ユーザー別卸価格!R1123+入力!$C$23),-入力!$C$24))),ユーザー別卸価格!R1123))</f>
        <v>24100</v>
      </c>
      <c r="S1123" s="837"/>
      <c r="T1123" s="837"/>
      <c r="U1123" s="838"/>
      <c r="V1123" s="83"/>
      <c r="X1123" s="4"/>
    </row>
    <row r="1124" spans="2:25" ht="20.25" customHeight="1">
      <c r="B1124" s="746"/>
      <c r="C1124" s="747"/>
      <c r="D1124" s="747"/>
      <c r="E1124" s="747"/>
      <c r="F1124" s="747"/>
      <c r="G1124" s="748"/>
      <c r="H1124" s="757"/>
      <c r="I1124" s="758"/>
      <c r="J1124" s="758"/>
      <c r="K1124" s="758"/>
      <c r="L1124" s="759"/>
      <c r="M1124" s="757" t="s">
        <v>683</v>
      </c>
      <c r="N1124" s="758"/>
      <c r="O1124" s="758"/>
      <c r="P1124" s="758"/>
      <c r="Q1124" s="759"/>
      <c r="R1124" s="836">
        <f>IF(ユーザー別卸価格!R1124="","", IF(ISNUMBER(ユーザー別卸価格!R1124),IF(入力!$C$25=1,ROUNDDOWN(IF(入力!$C$21=1,ユーザー別卸価格!R1124/(100-入力!$C$22)%,ユーザー別卸価格!R1124+入力!$C$23),-入力!$C$24),IF(入力!$C$25=2,ROUNDUP(IF(入力!$C$21=1,ユーザー別卸価格!R1124/(100-入力!$C$22)%,ユーザー別卸価格!R1124+入力!$C$23),-入力!$C$24),ROUND(IF(入力!$C$21=1,ユーザー別卸価格!R1124/(100-入力!$C$22)%,ユーザー別卸価格!R1124+入力!$C$23),-入力!$C$24))),ユーザー別卸価格!R1124))</f>
        <v>24600</v>
      </c>
      <c r="S1124" s="837"/>
      <c r="T1124" s="837"/>
      <c r="U1124" s="838"/>
      <c r="V1124" s="83"/>
      <c r="X1124" s="4"/>
    </row>
    <row r="1125" spans="2:25" ht="20.25" customHeight="1">
      <c r="B1125" s="746"/>
      <c r="C1125" s="747"/>
      <c r="D1125" s="747"/>
      <c r="E1125" s="747"/>
      <c r="F1125" s="747"/>
      <c r="G1125" s="748"/>
      <c r="H1125" s="757"/>
      <c r="I1125" s="758"/>
      <c r="J1125" s="758"/>
      <c r="K1125" s="758"/>
      <c r="L1125" s="759"/>
      <c r="M1125" s="757"/>
      <c r="N1125" s="758"/>
      <c r="O1125" s="758"/>
      <c r="P1125" s="758"/>
      <c r="Q1125" s="759"/>
      <c r="R1125" s="836">
        <f>IF(ユーザー別卸価格!R1125="","", IF(ISNUMBER(ユーザー別卸価格!R1125),IF(入力!$C$25=1,ROUNDDOWN(IF(入力!$C$21=1,ユーザー別卸価格!R1125/(100-入力!$C$22)%,ユーザー別卸価格!R1125+入力!$C$23),-入力!$C$24),IF(入力!$C$25=2,ROUNDUP(IF(入力!$C$21=1,ユーザー別卸価格!R1125/(100-入力!$C$22)%,ユーザー別卸価格!R1125+入力!$C$23),-入力!$C$24),ROUND(IF(入力!$C$21=1,ユーザー別卸価格!R1125/(100-入力!$C$22)%,ユーザー別卸価格!R1125+入力!$C$23),-入力!$C$24))),ユーザー別卸価格!R1125))</f>
        <v>24600</v>
      </c>
      <c r="S1125" s="837"/>
      <c r="T1125" s="837"/>
      <c r="U1125" s="838"/>
      <c r="V1125" s="83"/>
      <c r="X1125" s="4"/>
    </row>
    <row r="1126" spans="2:25" ht="20.25" customHeight="1">
      <c r="B1126" s="746"/>
      <c r="C1126" s="747"/>
      <c r="D1126" s="747"/>
      <c r="E1126" s="747"/>
      <c r="F1126" s="747"/>
      <c r="G1126" s="748"/>
      <c r="H1126" s="757" t="s">
        <v>529</v>
      </c>
      <c r="I1126" s="758"/>
      <c r="J1126" s="758"/>
      <c r="K1126" s="758"/>
      <c r="L1126" s="759"/>
      <c r="M1126" s="757" t="s">
        <v>683</v>
      </c>
      <c r="N1126" s="758"/>
      <c r="O1126" s="758"/>
      <c r="P1126" s="758"/>
      <c r="Q1126" s="759"/>
      <c r="R1126" s="836">
        <f>IF(ユーザー別卸価格!R1126="","", IF(ISNUMBER(ユーザー別卸価格!R1126),IF(入力!$C$25=1,ROUNDDOWN(IF(入力!$C$21=1,ユーザー別卸価格!R1126/(100-入力!$C$22)%,ユーザー別卸価格!R1126+入力!$C$23),-入力!$C$24),IF(入力!$C$25=2,ROUNDUP(IF(入力!$C$21=1,ユーザー別卸価格!R1126/(100-入力!$C$22)%,ユーザー別卸価格!R1126+入力!$C$23),-入力!$C$24),ROUND(IF(入力!$C$21=1,ユーザー別卸価格!R1126/(100-入力!$C$22)%,ユーザー別卸価格!R1126+入力!$C$23),-入力!$C$24))),ユーザー別卸価格!R1126))</f>
        <v>26800</v>
      </c>
      <c r="S1126" s="837"/>
      <c r="T1126" s="837"/>
      <c r="U1126" s="838"/>
      <c r="V1126" s="83"/>
      <c r="X1126" s="4"/>
    </row>
    <row r="1127" spans="2:25" ht="20.25" customHeight="1">
      <c r="B1127" s="746"/>
      <c r="C1127" s="747"/>
      <c r="D1127" s="747"/>
      <c r="E1127" s="747"/>
      <c r="F1127" s="747"/>
      <c r="G1127" s="748"/>
      <c r="H1127" s="806" t="s">
        <v>530</v>
      </c>
      <c r="I1127" s="807"/>
      <c r="J1127" s="807"/>
      <c r="K1127" s="807"/>
      <c r="L1127" s="808"/>
      <c r="M1127" s="806" t="s">
        <v>590</v>
      </c>
      <c r="N1127" s="807"/>
      <c r="O1127" s="807"/>
      <c r="P1127" s="807"/>
      <c r="Q1127" s="808"/>
      <c r="R1127" s="845">
        <f>IF(ユーザー別卸価格!R1127="","", IF(ISNUMBER(ユーザー別卸価格!R1127),IF(入力!$C$25=1,ROUNDDOWN(IF(入力!$C$21=1,ユーザー別卸価格!R1127/(100-入力!$C$22)%,ユーザー別卸価格!R1127+入力!$C$23),-入力!$C$24),IF(入力!$C$25=2,ROUNDUP(IF(入力!$C$21=1,ユーザー別卸価格!R1127/(100-入力!$C$22)%,ユーザー別卸価格!R1127+入力!$C$23),-入力!$C$24),ROUND(IF(入力!$C$21=1,ユーザー別卸価格!R1127/(100-入力!$C$22)%,ユーザー別卸価格!R1127+入力!$C$23),-入力!$C$24))),ユーザー別卸価格!R1127))</f>
        <v>25100</v>
      </c>
      <c r="S1127" s="846"/>
      <c r="T1127" s="846"/>
      <c r="U1127" s="847"/>
      <c r="V1127" s="83"/>
      <c r="X1127" s="4"/>
    </row>
    <row r="1128" spans="2:25" ht="20.25" customHeight="1">
      <c r="B1128" s="746" t="s">
        <v>998</v>
      </c>
      <c r="C1128" s="747"/>
      <c r="D1128" s="747"/>
      <c r="E1128" s="747"/>
      <c r="F1128" s="747"/>
      <c r="G1128" s="748"/>
      <c r="H1128" s="746" t="s">
        <v>992</v>
      </c>
      <c r="I1128" s="747"/>
      <c r="J1128" s="747"/>
      <c r="K1128" s="747"/>
      <c r="L1128" s="748"/>
      <c r="M1128" s="746" t="s">
        <v>689</v>
      </c>
      <c r="N1128" s="747"/>
      <c r="O1128" s="747"/>
      <c r="P1128" s="747"/>
      <c r="Q1128" s="748"/>
      <c r="R1128" s="848" t="str">
        <f>IF(ユーザー別卸価格!R1128="","", IF(ISNUMBER(ユーザー別卸価格!R1128),IF(入力!$C$25=1,ROUNDDOWN(IF(入力!$C$21=1,ユーザー別卸価格!R1128/(100-入力!$C$22)%,ユーザー別卸価格!R1128+入力!$C$23),-入力!$C$24),IF(入力!$C$25=2,ROUNDUP(IF(入力!$C$21=1,ユーザー別卸価格!R1128/(100-入力!$C$22)%,ユーザー別卸価格!R1128+入力!$C$23),-入力!$C$24),ROUND(IF(入力!$C$21=1,ユーザー別卸価格!R1128/(100-入力!$C$22)%,ユーザー別卸価格!R1128+入力!$C$23),-入力!$C$24))),ユーザー別卸価格!R1128))</f>
        <v>卸価格設定なし</v>
      </c>
      <c r="S1128" s="849"/>
      <c r="T1128" s="849"/>
      <c r="U1128" s="850"/>
      <c r="V1128" s="83"/>
      <c r="X1128" s="4"/>
    </row>
    <row r="1129" spans="2:25" ht="20.25" customHeight="1">
      <c r="B1129" s="842" t="s">
        <v>1375</v>
      </c>
      <c r="C1129" s="843"/>
      <c r="D1129" s="843"/>
      <c r="E1129" s="843"/>
      <c r="F1129" s="843"/>
      <c r="G1129" s="844"/>
      <c r="H1129" s="810" t="s">
        <v>970</v>
      </c>
      <c r="I1129" s="811"/>
      <c r="J1129" s="811"/>
      <c r="K1129" s="811"/>
      <c r="L1129" s="812"/>
      <c r="M1129" s="746" t="s">
        <v>1186</v>
      </c>
      <c r="N1129" s="747"/>
      <c r="O1129" s="747"/>
      <c r="P1129" s="747"/>
      <c r="Q1129" s="748"/>
      <c r="R1129" s="833" t="str">
        <f>IF(ユーザー別卸価格!R1129="","", IF(ISNUMBER(ユーザー別卸価格!R1129),IF(入力!$C$25=1,ROUNDDOWN(IF(入力!$C$21=1,ユーザー別卸価格!R1129/(100-入力!$C$22)%,ユーザー別卸価格!R1129+入力!$C$23),-入力!$C$24),IF(入力!$C$25=2,ROUNDUP(IF(入力!$C$21=1,ユーザー別卸価格!R1129/(100-入力!$C$22)%,ユーザー別卸価格!R1129+入力!$C$23),-入力!$C$24),ROUND(IF(入力!$C$21=1,ユーザー別卸価格!R1129/(100-入力!$C$22)%,ユーザー別卸価格!R1129+入力!$C$23),-入力!$C$24))),ユーザー別卸価格!R1129))</f>
        <v>卸価格設定なし</v>
      </c>
      <c r="S1129" s="834"/>
      <c r="T1129" s="834"/>
      <c r="U1129" s="835"/>
      <c r="V1129" s="83"/>
      <c r="X1129" s="4"/>
    </row>
    <row r="1130" spans="2:25" ht="20.25" customHeight="1" thickBot="1">
      <c r="B1130" s="781"/>
      <c r="C1130" s="782"/>
      <c r="D1130" s="782"/>
      <c r="E1130" s="782"/>
      <c r="F1130" s="782"/>
      <c r="G1130" s="783"/>
      <c r="H1130" s="781" t="s">
        <v>969</v>
      </c>
      <c r="I1130" s="782"/>
      <c r="J1130" s="782"/>
      <c r="K1130" s="782"/>
      <c r="L1130" s="783"/>
      <c r="M1130" s="778"/>
      <c r="N1130" s="779"/>
      <c r="O1130" s="779"/>
      <c r="P1130" s="779"/>
      <c r="Q1130" s="780"/>
      <c r="R1130" s="857" t="str">
        <f>IF(ユーザー別卸価格!R1130="","", IF(ISNUMBER(ユーザー別卸価格!R1130),IF(入力!$C$25=1,ROUNDDOWN(IF(入力!$C$21=1,ユーザー別卸価格!R1130/(100-入力!$C$22)%,ユーザー別卸価格!R1130+入力!$C$23),-入力!$C$24),IF(入力!$C$25=2,ROUNDUP(IF(入力!$C$21=1,ユーザー別卸価格!R1130/(100-入力!$C$22)%,ユーザー別卸価格!R1130+入力!$C$23),-入力!$C$24),ROUND(IF(入力!$C$21=1,ユーザー別卸価格!R1130/(100-入力!$C$22)%,ユーザー別卸価格!R1130+入力!$C$23),-入力!$C$24))),ユーザー別卸価格!R1130))</f>
        <v>卸価格設定なし</v>
      </c>
      <c r="S1130" s="858"/>
      <c r="T1130" s="858"/>
      <c r="U1130" s="859"/>
      <c r="V1130" s="83"/>
      <c r="X1130" s="4"/>
    </row>
    <row r="1131" spans="2:25" ht="22.5" customHeight="1">
      <c r="B1131" s="892"/>
      <c r="C1131" s="892"/>
      <c r="D1131" s="892"/>
      <c r="E1131" s="892"/>
      <c r="F1131" s="892"/>
      <c r="G1131" s="892"/>
      <c r="H1131" s="892"/>
      <c r="I1131" s="892"/>
      <c r="J1131" s="892"/>
      <c r="K1131" s="892"/>
      <c r="L1131" s="892"/>
      <c r="M1131" s="892"/>
      <c r="N1131" s="892"/>
      <c r="O1131" s="892"/>
      <c r="P1131" s="892"/>
      <c r="Q1131" s="892"/>
      <c r="R1131" s="892"/>
      <c r="S1131" s="892"/>
      <c r="T1131" s="892"/>
      <c r="U1131" s="892"/>
      <c r="V1131" s="10"/>
      <c r="W1131" s="371"/>
      <c r="X1131" s="83"/>
    </row>
    <row r="1132" spans="2:25" s="239" customFormat="1" ht="20.100000000000001" customHeight="1" thickBot="1">
      <c r="B1132" s="241" t="s">
        <v>994</v>
      </c>
      <c r="C1132" s="24"/>
      <c r="D1132" s="24"/>
      <c r="E1132" s="24"/>
      <c r="F1132" s="82"/>
      <c r="G1132" s="24"/>
      <c r="H1132" s="82"/>
      <c r="I1132" s="24"/>
      <c r="J1132" s="82"/>
      <c r="K1132" s="24"/>
      <c r="L1132" s="82"/>
      <c r="M1132" s="24"/>
      <c r="N1132" s="82"/>
      <c r="O1132" s="24"/>
      <c r="P1132" s="82"/>
      <c r="Q1132" s="24"/>
      <c r="R1132" s="82"/>
      <c r="S1132" s="24"/>
      <c r="T1132" s="82"/>
      <c r="U1132" s="24"/>
      <c r="V1132" s="82"/>
      <c r="W1132" s="24"/>
      <c r="X1132" s="82"/>
      <c r="Y1132" s="24"/>
    </row>
    <row r="1133" spans="2:25" ht="20.100000000000001" customHeight="1" thickBot="1">
      <c r="B1133" s="531" t="s">
        <v>453</v>
      </c>
      <c r="C1133" s="532"/>
      <c r="D1133" s="532"/>
      <c r="E1133" s="532"/>
      <c r="F1133" s="532"/>
      <c r="G1133" s="532"/>
      <c r="H1133" s="532"/>
      <c r="I1133" s="532"/>
      <c r="J1133" s="532"/>
      <c r="K1133" s="532"/>
      <c r="L1133" s="532"/>
      <c r="M1133" s="532"/>
      <c r="N1133" s="532"/>
      <c r="O1133" s="532"/>
      <c r="P1133" s="532"/>
      <c r="Q1133" s="532"/>
      <c r="R1133" s="532"/>
      <c r="S1133" s="532"/>
      <c r="T1133" s="532"/>
      <c r="U1133" s="533"/>
      <c r="V1133" s="10"/>
      <c r="X1133" s="4"/>
    </row>
    <row r="1134" spans="2:25" ht="30" customHeight="1" thickBot="1">
      <c r="B1134" s="622" t="s">
        <v>581</v>
      </c>
      <c r="C1134" s="623"/>
      <c r="D1134" s="623"/>
      <c r="E1134" s="623"/>
      <c r="F1134" s="623"/>
      <c r="G1134" s="624"/>
      <c r="H1134" s="710" t="s">
        <v>524</v>
      </c>
      <c r="I1134" s="710"/>
      <c r="J1134" s="710"/>
      <c r="K1134" s="710"/>
      <c r="L1134" s="710"/>
      <c r="M1134" s="710" t="s">
        <v>491</v>
      </c>
      <c r="N1134" s="710"/>
      <c r="O1134" s="710"/>
      <c r="P1134" s="710"/>
      <c r="Q1134" s="710"/>
      <c r="R1134" s="710"/>
      <c r="S1134" s="710"/>
      <c r="T1134" s="710"/>
      <c r="U1134" s="710"/>
      <c r="X1134" s="4"/>
    </row>
    <row r="1135" spans="2:25" ht="20.25" customHeight="1">
      <c r="B1135" s="737" t="s">
        <v>995</v>
      </c>
      <c r="C1135" s="738"/>
      <c r="D1135" s="738"/>
      <c r="E1135" s="738"/>
      <c r="F1135" s="738"/>
      <c r="G1135" s="739"/>
      <c r="H1135" s="842" t="s">
        <v>1109</v>
      </c>
      <c r="I1135" s="843"/>
      <c r="J1135" s="843"/>
      <c r="K1135" s="843"/>
      <c r="L1135" s="844"/>
      <c r="M1135" s="737" t="s">
        <v>1108</v>
      </c>
      <c r="N1135" s="738"/>
      <c r="O1135" s="738"/>
      <c r="P1135" s="738"/>
      <c r="Q1135" s="739"/>
      <c r="R1135" s="803" t="str">
        <f>IF(ユーザー別卸価格!R1135="","", IF(ISNUMBER(ユーザー別卸価格!R1135),IF(入力!$C$25=1,ROUNDDOWN(IF(入力!$C$21=1,ユーザー別卸価格!R1135/(100-入力!$C$22)%,ユーザー別卸価格!R1135+入力!$C$23),-入力!$C$24),IF(入力!$C$25=2,ROUNDUP(IF(入力!$C$21=1,ユーザー別卸価格!R1135/(100-入力!$C$22)%,ユーザー別卸価格!R1135+入力!$C$23),-入力!$C$24),ROUND(IF(入力!$C$21=1,ユーザー別卸価格!R1135/(100-入力!$C$22)%,ユーザー別卸価格!R1135+入力!$C$23),-入力!$C$24))),ユーザー別卸価格!R1135))</f>
        <v>卸価格設定なし</v>
      </c>
      <c r="S1135" s="804"/>
      <c r="T1135" s="804"/>
      <c r="U1135" s="805"/>
      <c r="V1135" s="83"/>
      <c r="X1135" s="4"/>
    </row>
    <row r="1136" spans="2:25" ht="20.25" customHeight="1">
      <c r="B1136" s="830"/>
      <c r="C1136" s="831"/>
      <c r="D1136" s="831"/>
      <c r="E1136" s="831"/>
      <c r="F1136" s="831"/>
      <c r="G1136" s="832"/>
      <c r="H1136" s="757" t="s">
        <v>993</v>
      </c>
      <c r="I1136" s="758"/>
      <c r="J1136" s="758"/>
      <c r="K1136" s="758"/>
      <c r="L1136" s="759"/>
      <c r="M1136" s="830"/>
      <c r="N1136" s="831"/>
      <c r="O1136" s="831"/>
      <c r="P1136" s="831"/>
      <c r="Q1136" s="832"/>
      <c r="R1136" s="760" t="str">
        <f>IF(ユーザー別卸価格!R1136="","", IF(ISNUMBER(ユーザー別卸価格!R1136),IF(入力!$C$25=1,ROUNDDOWN(IF(入力!$C$21=1,ユーザー別卸価格!R1136/(100-入力!$C$22)%,ユーザー別卸価格!R1136+入力!$C$23),-入力!$C$24),IF(入力!$C$25=2,ROUNDUP(IF(入力!$C$21=1,ユーザー別卸価格!R1136/(100-入力!$C$22)%,ユーザー別卸価格!R1136+入力!$C$23),-入力!$C$24),ROUND(IF(入力!$C$21=1,ユーザー別卸価格!R1136/(100-入力!$C$22)%,ユーザー別卸価格!R1136+入力!$C$23),-入力!$C$24))),ユーザー別卸価格!R1136))</f>
        <v>卸価格設定なし</v>
      </c>
      <c r="S1136" s="761"/>
      <c r="T1136" s="761"/>
      <c r="U1136" s="762"/>
      <c r="V1136" s="83"/>
      <c r="X1136" s="4"/>
    </row>
    <row r="1137" spans="2:27" ht="20.25" customHeight="1">
      <c r="B1137" s="830"/>
      <c r="C1137" s="831"/>
      <c r="D1137" s="831"/>
      <c r="E1137" s="831"/>
      <c r="F1137" s="831"/>
      <c r="G1137" s="832"/>
      <c r="H1137" s="757" t="s">
        <v>996</v>
      </c>
      <c r="I1137" s="758"/>
      <c r="J1137" s="758"/>
      <c r="K1137" s="758"/>
      <c r="L1137" s="759"/>
      <c r="M1137" s="830"/>
      <c r="N1137" s="831"/>
      <c r="O1137" s="831"/>
      <c r="P1137" s="831"/>
      <c r="Q1137" s="832"/>
      <c r="R1137" s="760" t="str">
        <f>IF(ユーザー別卸価格!R1137="","", IF(ISNUMBER(ユーザー別卸価格!R1137),IF(入力!$C$25=1,ROUNDDOWN(IF(入力!$C$21=1,ユーザー別卸価格!R1137/(100-入力!$C$22)%,ユーザー別卸価格!R1137+入力!$C$23),-入力!$C$24),IF(入力!$C$25=2,ROUNDUP(IF(入力!$C$21=1,ユーザー別卸価格!R1137/(100-入力!$C$22)%,ユーザー別卸価格!R1137+入力!$C$23),-入力!$C$24),ROUND(IF(入力!$C$21=1,ユーザー別卸価格!R1137/(100-入力!$C$22)%,ユーザー別卸価格!R1137+入力!$C$23),-入力!$C$24))),ユーザー別卸価格!R1137))</f>
        <v>卸価格設定なし</v>
      </c>
      <c r="S1137" s="761"/>
      <c r="T1137" s="761"/>
      <c r="U1137" s="762"/>
      <c r="V1137" s="83"/>
      <c r="X1137" s="4"/>
    </row>
    <row r="1138" spans="2:27" ht="20.25" customHeight="1" thickBot="1">
      <c r="B1138" s="781"/>
      <c r="C1138" s="782"/>
      <c r="D1138" s="782"/>
      <c r="E1138" s="782"/>
      <c r="F1138" s="782"/>
      <c r="G1138" s="783"/>
      <c r="H1138" s="781" t="s">
        <v>997</v>
      </c>
      <c r="I1138" s="782"/>
      <c r="J1138" s="782"/>
      <c r="K1138" s="782"/>
      <c r="L1138" s="783"/>
      <c r="M1138" s="781"/>
      <c r="N1138" s="782"/>
      <c r="O1138" s="782"/>
      <c r="P1138" s="782"/>
      <c r="Q1138" s="783"/>
      <c r="R1138" s="784" t="str">
        <f>IF(ユーザー別卸価格!R1138="","", IF(ISNUMBER(ユーザー別卸価格!R1138),IF(入力!$C$25=1,ROUNDDOWN(IF(入力!$C$21=1,ユーザー別卸価格!R1138/(100-入力!$C$22)%,ユーザー別卸価格!R1138+入力!$C$23),-入力!$C$24),IF(入力!$C$25=2,ROUNDUP(IF(入力!$C$21=1,ユーザー別卸価格!R1138/(100-入力!$C$22)%,ユーザー別卸価格!R1138+入力!$C$23),-入力!$C$24),ROUND(IF(入力!$C$21=1,ユーザー別卸価格!R1138/(100-入力!$C$22)%,ユーザー別卸価格!R1138+入力!$C$23),-入力!$C$24))),ユーザー別卸価格!R1138))</f>
        <v>卸価格設定なし</v>
      </c>
      <c r="S1138" s="785"/>
      <c r="T1138" s="785"/>
      <c r="U1138" s="786"/>
      <c r="V1138" s="83"/>
      <c r="X1138" s="4"/>
    </row>
    <row r="1139" spans="2:27" ht="38.25" customHeight="1">
      <c r="B1139" s="892" t="s">
        <v>2149</v>
      </c>
      <c r="C1139" s="892"/>
      <c r="D1139" s="892"/>
      <c r="E1139" s="892"/>
      <c r="F1139" s="892"/>
      <c r="G1139" s="892"/>
      <c r="H1139" s="892"/>
      <c r="I1139" s="892"/>
      <c r="J1139" s="892"/>
      <c r="K1139" s="892"/>
      <c r="L1139" s="892"/>
      <c r="M1139" s="892"/>
      <c r="N1139" s="892"/>
      <c r="O1139" s="892"/>
      <c r="P1139" s="892"/>
      <c r="Q1139" s="892"/>
      <c r="R1139" s="892"/>
      <c r="S1139" s="892"/>
      <c r="T1139" s="892"/>
      <c r="U1139" s="892"/>
      <c r="V1139" s="10"/>
      <c r="W1139" s="371"/>
      <c r="X1139" s="83"/>
    </row>
    <row r="1140" spans="2:27" ht="13.5" customHeight="1">
      <c r="C1140" s="24"/>
      <c r="D1140" s="24"/>
      <c r="E1140" s="24"/>
      <c r="F1140" s="82"/>
      <c r="G1140" s="24"/>
      <c r="H1140" s="82"/>
      <c r="I1140" s="24"/>
      <c r="J1140" s="82"/>
      <c r="K1140" s="24"/>
      <c r="L1140" s="82"/>
      <c r="M1140" s="24"/>
      <c r="N1140" s="82"/>
      <c r="O1140" s="24"/>
      <c r="P1140" s="82"/>
      <c r="Q1140" s="24"/>
      <c r="R1140" s="82"/>
      <c r="S1140" s="24"/>
      <c r="T1140" s="82"/>
      <c r="U1140" s="24"/>
      <c r="V1140" s="82"/>
      <c r="W1140" s="24"/>
      <c r="X1140" s="82"/>
      <c r="Y1140" s="24"/>
    </row>
    <row r="1141" spans="2:27" ht="14.25" customHeight="1" thickBot="1">
      <c r="B1141" s="39"/>
    </row>
    <row r="1142" spans="2:27" ht="25.5" customHeight="1" thickTop="1" thickBot="1">
      <c r="B1142" s="518" t="s">
        <v>580</v>
      </c>
      <c r="C1142" s="519"/>
      <c r="D1142" s="519"/>
      <c r="E1142" s="519"/>
      <c r="F1142" s="519"/>
      <c r="G1142" s="519"/>
      <c r="H1142" s="519"/>
      <c r="I1142" s="519"/>
      <c r="J1142" s="519"/>
      <c r="K1142" s="519"/>
      <c r="L1142" s="519"/>
      <c r="M1142" s="519"/>
      <c r="N1142" s="519"/>
      <c r="O1142" s="519"/>
      <c r="P1142" s="519"/>
      <c r="Q1142" s="519"/>
      <c r="R1142" s="519"/>
      <c r="S1142" s="519"/>
      <c r="T1142" s="519"/>
      <c r="U1142" s="519"/>
      <c r="V1142" s="519"/>
      <c r="W1142" s="519"/>
      <c r="X1142" s="519"/>
      <c r="Y1142" s="519"/>
      <c r="Z1142" s="519"/>
      <c r="AA1142" s="520"/>
    </row>
    <row r="1143" spans="2:27" ht="14.25" customHeight="1" thickTop="1">
      <c r="B1143" s="24"/>
      <c r="C1143" s="24"/>
      <c r="D1143" s="24"/>
      <c r="E1143" s="24"/>
      <c r="F1143" s="82"/>
      <c r="G1143" s="24"/>
      <c r="H1143" s="82"/>
      <c r="I1143" s="24"/>
      <c r="J1143" s="82"/>
      <c r="K1143" s="24"/>
      <c r="L1143" s="82"/>
      <c r="M1143" s="24"/>
      <c r="N1143" s="82"/>
      <c r="O1143" s="24"/>
      <c r="P1143" s="82"/>
      <c r="Q1143" s="24"/>
      <c r="R1143" s="82"/>
      <c r="S1143" s="24"/>
      <c r="T1143" s="82"/>
      <c r="U1143" s="24"/>
      <c r="V1143" s="82"/>
      <c r="W1143" s="24"/>
      <c r="X1143" s="82"/>
      <c r="Y1143" s="24"/>
    </row>
    <row r="1144" spans="2:27" s="239" customFormat="1" ht="20.100000000000001" customHeight="1" thickBot="1">
      <c r="B1144" s="241" t="s">
        <v>660</v>
      </c>
      <c r="C1144" s="24"/>
      <c r="D1144" s="24"/>
      <c r="E1144" s="24"/>
      <c r="F1144" s="82"/>
      <c r="G1144" s="24"/>
      <c r="H1144" s="82"/>
      <c r="I1144" s="24"/>
      <c r="J1144" s="82"/>
      <c r="K1144" s="24"/>
      <c r="L1144" s="82"/>
      <c r="M1144" s="24"/>
      <c r="N1144" s="82"/>
      <c r="O1144" s="24"/>
      <c r="P1144" s="82"/>
      <c r="Q1144" s="24"/>
      <c r="R1144" s="82"/>
      <c r="S1144" s="24"/>
      <c r="T1144" s="82"/>
      <c r="U1144" s="24"/>
      <c r="V1144" s="82"/>
      <c r="W1144" s="24"/>
      <c r="X1144" s="82"/>
      <c r="Y1144" s="24"/>
    </row>
    <row r="1145" spans="2:27" ht="20.100000000000001" customHeight="1" thickBot="1">
      <c r="B1145" s="531" t="s">
        <v>453</v>
      </c>
      <c r="C1145" s="532"/>
      <c r="D1145" s="532"/>
      <c r="E1145" s="532"/>
      <c r="F1145" s="532"/>
      <c r="G1145" s="532"/>
      <c r="H1145" s="532"/>
      <c r="I1145" s="532"/>
      <c r="J1145" s="532"/>
      <c r="K1145" s="532"/>
      <c r="L1145" s="532"/>
      <c r="M1145" s="532"/>
      <c r="N1145" s="532"/>
      <c r="O1145" s="532"/>
      <c r="P1145" s="532"/>
      <c r="Q1145" s="532"/>
      <c r="R1145" s="532"/>
      <c r="S1145" s="532"/>
      <c r="T1145" s="532"/>
      <c r="U1145" s="533"/>
      <c r="V1145" s="10"/>
      <c r="X1145" s="4"/>
    </row>
    <row r="1146" spans="2:27" ht="30" customHeight="1" thickBot="1">
      <c r="B1146" s="622" t="s">
        <v>581</v>
      </c>
      <c r="C1146" s="623"/>
      <c r="D1146" s="623"/>
      <c r="E1146" s="623"/>
      <c r="F1146" s="623"/>
      <c r="G1146" s="624"/>
      <c r="H1146" s="710" t="s">
        <v>524</v>
      </c>
      <c r="I1146" s="710"/>
      <c r="J1146" s="710"/>
      <c r="K1146" s="710"/>
      <c r="L1146" s="710"/>
      <c r="M1146" s="710" t="s">
        <v>491</v>
      </c>
      <c r="N1146" s="710"/>
      <c r="O1146" s="710"/>
      <c r="P1146" s="710"/>
      <c r="Q1146" s="710"/>
      <c r="R1146" s="710"/>
      <c r="S1146" s="710"/>
      <c r="T1146" s="710"/>
      <c r="U1146" s="710"/>
      <c r="X1146" s="4"/>
    </row>
    <row r="1147" spans="2:27" ht="20.25" customHeight="1">
      <c r="B1147" s="737" t="s">
        <v>628</v>
      </c>
      <c r="C1147" s="738"/>
      <c r="D1147" s="738"/>
      <c r="E1147" s="738"/>
      <c r="F1147" s="738"/>
      <c r="G1147" s="739"/>
      <c r="H1147" s="800" t="s">
        <v>1106</v>
      </c>
      <c r="I1147" s="801"/>
      <c r="J1147" s="801"/>
      <c r="K1147" s="801"/>
      <c r="L1147" s="802"/>
      <c r="M1147" s="737" t="s">
        <v>626</v>
      </c>
      <c r="N1147" s="738"/>
      <c r="O1147" s="738"/>
      <c r="P1147" s="738"/>
      <c r="Q1147" s="739"/>
      <c r="R1147" s="803">
        <f>IF(ユーザー別卸価格!R1147="","", IF(ISNUMBER(ユーザー別卸価格!R1147),IF(入力!$C$25=1,ROUNDDOWN(IF(入力!$C$21=1,ユーザー別卸価格!R1147/(100-入力!$C$22)%,ユーザー別卸価格!R1147+入力!$C$23),-入力!$C$24),IF(入力!$C$25=2,ROUNDUP(IF(入力!$C$21=1,ユーザー別卸価格!R1147/(100-入力!$C$22)%,ユーザー別卸価格!R1147+入力!$C$23),-入力!$C$24),ROUND(IF(入力!$C$21=1,ユーザー別卸価格!R1147/(100-入力!$C$22)%,ユーザー別卸価格!R1147+入力!$C$23),-入力!$C$24))),ユーザー別卸価格!R1147))</f>
        <v>29300</v>
      </c>
      <c r="S1147" s="804"/>
      <c r="T1147" s="804"/>
      <c r="U1147" s="805"/>
      <c r="V1147" s="83"/>
      <c r="X1147" s="4"/>
    </row>
    <row r="1148" spans="2:27" ht="20.25" customHeight="1">
      <c r="B1148" s="830"/>
      <c r="C1148" s="831"/>
      <c r="D1148" s="831"/>
      <c r="E1148" s="831"/>
      <c r="F1148" s="831"/>
      <c r="G1148" s="832"/>
      <c r="H1148" s="757" t="s">
        <v>832</v>
      </c>
      <c r="I1148" s="758"/>
      <c r="J1148" s="758"/>
      <c r="K1148" s="758"/>
      <c r="L1148" s="759"/>
      <c r="M1148" s="830"/>
      <c r="N1148" s="831"/>
      <c r="O1148" s="831"/>
      <c r="P1148" s="831"/>
      <c r="Q1148" s="832"/>
      <c r="R1148" s="760">
        <f>IF(ユーザー別卸価格!R1148="","", IF(ISNUMBER(ユーザー別卸価格!R1148),IF(入力!$C$25=1,ROUNDDOWN(IF(入力!$C$21=1,ユーザー別卸価格!R1148/(100-入力!$C$22)%,ユーザー別卸価格!R1148+入力!$C$23),-入力!$C$24),IF(入力!$C$25=2,ROUNDUP(IF(入力!$C$21=1,ユーザー別卸価格!R1148/(100-入力!$C$22)%,ユーザー別卸価格!R1148+入力!$C$23),-入力!$C$24),ROUND(IF(入力!$C$21=1,ユーザー別卸価格!R1148/(100-入力!$C$22)%,ユーザー別卸価格!R1148+入力!$C$23),-入力!$C$24))),ユーザー別卸価格!R1148))</f>
        <v>28700</v>
      </c>
      <c r="S1148" s="761"/>
      <c r="T1148" s="761"/>
      <c r="U1148" s="762"/>
      <c r="V1148" s="83"/>
      <c r="X1148" s="4"/>
    </row>
    <row r="1149" spans="2:27" ht="20.25" customHeight="1">
      <c r="B1149" s="830"/>
      <c r="C1149" s="831"/>
      <c r="D1149" s="831"/>
      <c r="E1149" s="831"/>
      <c r="F1149" s="831"/>
      <c r="G1149" s="832"/>
      <c r="H1149" s="757" t="s">
        <v>529</v>
      </c>
      <c r="I1149" s="758"/>
      <c r="J1149" s="758"/>
      <c r="K1149" s="758"/>
      <c r="L1149" s="759"/>
      <c r="M1149" s="830"/>
      <c r="N1149" s="831"/>
      <c r="O1149" s="831"/>
      <c r="P1149" s="831"/>
      <c r="Q1149" s="832"/>
      <c r="R1149" s="760">
        <f>IF(ユーザー別卸価格!R1149="","", IF(ISNUMBER(ユーザー別卸価格!R1149),IF(入力!$C$25=1,ROUNDDOWN(IF(入力!$C$21=1,ユーザー別卸価格!R1149/(100-入力!$C$22)%,ユーザー別卸価格!R1149+入力!$C$23),-入力!$C$24),IF(入力!$C$25=2,ROUNDUP(IF(入力!$C$21=1,ユーザー別卸価格!R1149/(100-入力!$C$22)%,ユーザー別卸価格!R1149+入力!$C$23),-入力!$C$24),ROUND(IF(入力!$C$21=1,ユーザー別卸価格!R1149/(100-入力!$C$22)%,ユーザー別卸価格!R1149+入力!$C$23),-入力!$C$24))),ユーザー別卸価格!R1149))</f>
        <v>27200</v>
      </c>
      <c r="S1149" s="761"/>
      <c r="T1149" s="761"/>
      <c r="U1149" s="762"/>
      <c r="V1149" s="83"/>
      <c r="X1149" s="4"/>
    </row>
    <row r="1150" spans="2:27" ht="20.25" customHeight="1">
      <c r="B1150" s="830"/>
      <c r="C1150" s="831"/>
      <c r="D1150" s="831"/>
      <c r="E1150" s="831"/>
      <c r="F1150" s="831"/>
      <c r="G1150" s="832"/>
      <c r="H1150" s="757" t="s">
        <v>836</v>
      </c>
      <c r="I1150" s="758"/>
      <c r="J1150" s="758"/>
      <c r="K1150" s="758"/>
      <c r="L1150" s="759"/>
      <c r="M1150" s="830"/>
      <c r="N1150" s="831"/>
      <c r="O1150" s="831"/>
      <c r="P1150" s="831"/>
      <c r="Q1150" s="832"/>
      <c r="R1150" s="760">
        <f>IF(ユーザー別卸価格!R1150="","", IF(ISNUMBER(ユーザー別卸価格!R1150),IF(入力!$C$25=1,ROUNDDOWN(IF(入力!$C$21=1,ユーザー別卸価格!R1150/(100-入力!$C$22)%,ユーザー別卸価格!R1150+入力!$C$23),-入力!$C$24),IF(入力!$C$25=2,ROUNDUP(IF(入力!$C$21=1,ユーザー別卸価格!R1150/(100-入力!$C$22)%,ユーザー別卸価格!R1150+入力!$C$23),-入力!$C$24),ROUND(IF(入力!$C$21=1,ユーザー別卸価格!R1150/(100-入力!$C$22)%,ユーザー別卸価格!R1150+入力!$C$23),-入力!$C$24))),ユーザー別卸価格!R1150))</f>
        <v>26300</v>
      </c>
      <c r="S1150" s="761"/>
      <c r="T1150" s="761"/>
      <c r="U1150" s="762"/>
      <c r="V1150" s="83"/>
      <c r="X1150" s="4"/>
    </row>
    <row r="1151" spans="2:27" ht="20.25" customHeight="1">
      <c r="B1151" s="830"/>
      <c r="C1151" s="831"/>
      <c r="D1151" s="831"/>
      <c r="E1151" s="831"/>
      <c r="F1151" s="831"/>
      <c r="G1151" s="832"/>
      <c r="H1151" s="757" t="s">
        <v>89</v>
      </c>
      <c r="I1151" s="758"/>
      <c r="J1151" s="758"/>
      <c r="K1151" s="758"/>
      <c r="L1151" s="759"/>
      <c r="M1151" s="830"/>
      <c r="N1151" s="831"/>
      <c r="O1151" s="831"/>
      <c r="P1151" s="831"/>
      <c r="Q1151" s="832"/>
      <c r="R1151" s="760">
        <f>IF(ユーザー別卸価格!R1151="","", IF(ISNUMBER(ユーザー別卸価格!R1151),IF(入力!$C$25=1,ROUNDDOWN(IF(入力!$C$21=1,ユーザー別卸価格!R1151/(100-入力!$C$22)%,ユーザー別卸価格!R1151+入力!$C$23),-入力!$C$24),IF(入力!$C$25=2,ROUNDUP(IF(入力!$C$21=1,ユーザー別卸価格!R1151/(100-入力!$C$22)%,ユーザー別卸価格!R1151+入力!$C$23),-入力!$C$24),ROUND(IF(入力!$C$21=1,ユーザー別卸価格!R1151/(100-入力!$C$22)%,ユーザー別卸価格!R1151+入力!$C$23),-入力!$C$24))),ユーザー別卸価格!R1151))</f>
        <v>28500</v>
      </c>
      <c r="S1151" s="761"/>
      <c r="T1151" s="761"/>
      <c r="U1151" s="762"/>
      <c r="V1151" s="83"/>
      <c r="X1151" s="4"/>
    </row>
    <row r="1152" spans="2:27" ht="20.25" customHeight="1">
      <c r="B1152" s="830"/>
      <c r="C1152" s="831"/>
      <c r="D1152" s="831"/>
      <c r="E1152" s="831"/>
      <c r="F1152" s="831"/>
      <c r="G1152" s="832"/>
      <c r="H1152" s="757" t="s">
        <v>837</v>
      </c>
      <c r="I1152" s="758"/>
      <c r="J1152" s="758"/>
      <c r="K1152" s="758"/>
      <c r="L1152" s="759"/>
      <c r="M1152" s="830"/>
      <c r="N1152" s="831"/>
      <c r="O1152" s="831"/>
      <c r="P1152" s="831"/>
      <c r="Q1152" s="832"/>
      <c r="R1152" s="760">
        <f>IF(ユーザー別卸価格!R1152="","", IF(ISNUMBER(ユーザー別卸価格!R1152),IF(入力!$C$25=1,ROUNDDOWN(IF(入力!$C$21=1,ユーザー別卸価格!R1152/(100-入力!$C$22)%,ユーザー別卸価格!R1152+入力!$C$23),-入力!$C$24),IF(入力!$C$25=2,ROUNDUP(IF(入力!$C$21=1,ユーザー別卸価格!R1152/(100-入力!$C$22)%,ユーザー別卸価格!R1152+入力!$C$23),-入力!$C$24),ROUND(IF(入力!$C$21=1,ユーザー別卸価格!R1152/(100-入力!$C$22)%,ユーザー別卸価格!R1152+入力!$C$23),-入力!$C$24))),ユーザー別卸価格!R1152))</f>
        <v>27700</v>
      </c>
      <c r="S1152" s="761"/>
      <c r="T1152" s="761"/>
      <c r="U1152" s="762"/>
      <c r="V1152" s="83"/>
      <c r="X1152" s="4"/>
    </row>
    <row r="1153" spans="2:24" ht="20.25" customHeight="1">
      <c r="B1153" s="830"/>
      <c r="C1153" s="831"/>
      <c r="D1153" s="831"/>
      <c r="E1153" s="831"/>
      <c r="F1153" s="831"/>
      <c r="G1153" s="832"/>
      <c r="H1153" s="757" t="s">
        <v>530</v>
      </c>
      <c r="I1153" s="758"/>
      <c r="J1153" s="758"/>
      <c r="K1153" s="758"/>
      <c r="L1153" s="759"/>
      <c r="M1153" s="830"/>
      <c r="N1153" s="831"/>
      <c r="O1153" s="831"/>
      <c r="P1153" s="831"/>
      <c r="Q1153" s="832"/>
      <c r="R1153" s="760">
        <f>IF(ユーザー別卸価格!R1153="","", IF(ISNUMBER(ユーザー別卸価格!R1153),IF(入力!$C$25=1,ROUNDDOWN(IF(入力!$C$21=1,ユーザー別卸価格!R1153/(100-入力!$C$22)%,ユーザー別卸価格!R1153+入力!$C$23),-入力!$C$24),IF(入力!$C$25=2,ROUNDUP(IF(入力!$C$21=1,ユーザー別卸価格!R1153/(100-入力!$C$22)%,ユーザー別卸価格!R1153+入力!$C$23),-入力!$C$24),ROUND(IF(入力!$C$21=1,ユーザー別卸価格!R1153/(100-入力!$C$22)%,ユーザー別卸価格!R1153+入力!$C$23),-入力!$C$24))),ユーザー別卸価格!R1153))</f>
        <v>25600</v>
      </c>
      <c r="S1153" s="761"/>
      <c r="T1153" s="761"/>
      <c r="U1153" s="762"/>
      <c r="V1153" s="83"/>
      <c r="X1153" s="4"/>
    </row>
    <row r="1154" spans="2:24" ht="20.25" customHeight="1">
      <c r="B1154" s="830"/>
      <c r="C1154" s="831"/>
      <c r="D1154" s="831"/>
      <c r="E1154" s="831"/>
      <c r="F1154" s="831"/>
      <c r="G1154" s="832"/>
      <c r="H1154" s="757" t="s">
        <v>843</v>
      </c>
      <c r="I1154" s="758"/>
      <c r="J1154" s="758"/>
      <c r="K1154" s="758"/>
      <c r="L1154" s="759"/>
      <c r="M1154" s="716"/>
      <c r="N1154" s="717"/>
      <c r="O1154" s="717"/>
      <c r="P1154" s="717"/>
      <c r="Q1154" s="718"/>
      <c r="R1154" s="760">
        <f>IF(ユーザー別卸価格!R1154="","", IF(ISNUMBER(ユーザー別卸価格!R1154),IF(入力!$C$25=1,ROUNDDOWN(IF(入力!$C$21=1,ユーザー別卸価格!R1154/(100-入力!$C$22)%,ユーザー別卸価格!R1154+入力!$C$23),-入力!$C$24),IF(入力!$C$25=2,ROUNDUP(IF(入力!$C$21=1,ユーザー別卸価格!R1154/(100-入力!$C$22)%,ユーザー別卸価格!R1154+入力!$C$23),-入力!$C$24),ROUND(IF(入力!$C$21=1,ユーザー別卸価格!R1154/(100-入力!$C$22)%,ユーザー別卸価格!R1154+入力!$C$23),-入力!$C$24))),ユーザー別卸価格!R1154))</f>
        <v>24900</v>
      </c>
      <c r="S1154" s="761"/>
      <c r="T1154" s="761"/>
      <c r="U1154" s="762"/>
      <c r="V1154" s="83"/>
      <c r="X1154" s="4"/>
    </row>
    <row r="1155" spans="2:24" ht="20.25" customHeight="1">
      <c r="B1155" s="830"/>
      <c r="C1155" s="831"/>
      <c r="D1155" s="831"/>
      <c r="E1155" s="831"/>
      <c r="F1155" s="831"/>
      <c r="G1155" s="832"/>
      <c r="H1155" s="757" t="s">
        <v>528</v>
      </c>
      <c r="I1155" s="758"/>
      <c r="J1155" s="758"/>
      <c r="K1155" s="758"/>
      <c r="L1155" s="759"/>
      <c r="M1155" s="787" t="s">
        <v>627</v>
      </c>
      <c r="N1155" s="788"/>
      <c r="O1155" s="788"/>
      <c r="P1155" s="788"/>
      <c r="Q1155" s="789"/>
      <c r="R1155" s="760">
        <f>IF(ユーザー別卸価格!R1155="","", IF(ISNUMBER(ユーザー別卸価格!R1155),IF(入力!$C$25=1,ROUNDDOWN(IF(入力!$C$21=1,ユーザー別卸価格!R1155/(100-入力!$C$22)%,ユーザー別卸価格!R1155+入力!$C$23),-入力!$C$24),IF(入力!$C$25=2,ROUNDUP(IF(入力!$C$21=1,ユーザー別卸価格!R1155/(100-入力!$C$22)%,ユーザー別卸価格!R1155+入力!$C$23),-入力!$C$24),ROUND(IF(入力!$C$21=1,ユーザー別卸価格!R1155/(100-入力!$C$22)%,ユーザー別卸価格!R1155+入力!$C$23),-入力!$C$24))),ユーザー別卸価格!R1155))</f>
        <v>25600</v>
      </c>
      <c r="S1155" s="761"/>
      <c r="T1155" s="761"/>
      <c r="U1155" s="762"/>
      <c r="V1155" s="83"/>
      <c r="X1155" s="4"/>
    </row>
    <row r="1156" spans="2:24" ht="20.25" customHeight="1">
      <c r="B1156" s="830"/>
      <c r="C1156" s="831"/>
      <c r="D1156" s="831"/>
      <c r="E1156" s="831"/>
      <c r="F1156" s="831"/>
      <c r="G1156" s="832"/>
      <c r="H1156" s="757" t="s">
        <v>835</v>
      </c>
      <c r="I1156" s="758"/>
      <c r="J1156" s="758"/>
      <c r="K1156" s="758"/>
      <c r="L1156" s="759"/>
      <c r="M1156" s="716"/>
      <c r="N1156" s="717"/>
      <c r="O1156" s="717"/>
      <c r="P1156" s="717"/>
      <c r="Q1156" s="718"/>
      <c r="R1156" s="760">
        <f>IF(ユーザー別卸価格!R1156="","", IF(ISNUMBER(ユーザー別卸価格!R1156),IF(入力!$C$25=1,ROUNDDOWN(IF(入力!$C$21=1,ユーザー別卸価格!R1156/(100-入力!$C$22)%,ユーザー別卸価格!R1156+入力!$C$23),-入力!$C$24),IF(入力!$C$25=2,ROUNDUP(IF(入力!$C$21=1,ユーザー別卸価格!R1156/(100-入力!$C$22)%,ユーザー別卸価格!R1156+入力!$C$23),-入力!$C$24),ROUND(IF(入力!$C$21=1,ユーザー別卸価格!R1156/(100-入力!$C$22)%,ユーザー別卸価格!R1156+入力!$C$23),-入力!$C$24))),ユーザー別卸価格!R1156))</f>
        <v>25300</v>
      </c>
      <c r="S1156" s="761"/>
      <c r="T1156" s="761"/>
      <c r="U1156" s="762"/>
      <c r="V1156" s="83"/>
      <c r="X1156" s="4"/>
    </row>
    <row r="1157" spans="2:24" ht="20.25" customHeight="1">
      <c r="B1157" s="830"/>
      <c r="C1157" s="831"/>
      <c r="D1157" s="831"/>
      <c r="E1157" s="831"/>
      <c r="F1157" s="831"/>
      <c r="G1157" s="832"/>
      <c r="H1157" s="757" t="s">
        <v>529</v>
      </c>
      <c r="I1157" s="758"/>
      <c r="J1157" s="758"/>
      <c r="K1157" s="758"/>
      <c r="L1157" s="759"/>
      <c r="M1157" s="757" t="s">
        <v>627</v>
      </c>
      <c r="N1157" s="758"/>
      <c r="O1157" s="758"/>
      <c r="P1157" s="758"/>
      <c r="Q1157" s="759"/>
      <c r="R1157" s="760">
        <f>IF(ユーザー別卸価格!R1157="","", IF(ISNUMBER(ユーザー別卸価格!R1157),IF(入力!$C$25=1,ROUNDDOWN(IF(入力!$C$21=1,ユーザー別卸価格!R1157/(100-入力!$C$22)%,ユーザー別卸価格!R1157+入力!$C$23),-入力!$C$24),IF(入力!$C$25=2,ROUNDUP(IF(入力!$C$21=1,ユーザー別卸価格!R1157/(100-入力!$C$22)%,ユーザー別卸価格!R1157+入力!$C$23),-入力!$C$24),ROUND(IF(入力!$C$21=1,ユーザー別卸価格!R1157/(100-入力!$C$22)%,ユーザー別卸価格!R1157+入力!$C$23),-入力!$C$24))),ユーザー別卸価格!R1157))</f>
        <v>26800</v>
      </c>
      <c r="S1157" s="761"/>
      <c r="T1157" s="761"/>
      <c r="U1157" s="762"/>
      <c r="V1157" s="83"/>
      <c r="X1157" s="4"/>
    </row>
    <row r="1158" spans="2:24" ht="20.25" customHeight="1">
      <c r="B1158" s="830"/>
      <c r="C1158" s="831"/>
      <c r="D1158" s="831"/>
      <c r="E1158" s="831"/>
      <c r="F1158" s="831"/>
      <c r="G1158" s="832"/>
      <c r="H1158" s="757" t="s">
        <v>89</v>
      </c>
      <c r="I1158" s="758"/>
      <c r="J1158" s="758"/>
      <c r="K1158" s="758"/>
      <c r="L1158" s="759"/>
      <c r="M1158" s="757" t="s">
        <v>590</v>
      </c>
      <c r="N1158" s="758"/>
      <c r="O1158" s="758"/>
      <c r="P1158" s="758"/>
      <c r="Q1158" s="759"/>
      <c r="R1158" s="760">
        <f>IF(ユーザー別卸価格!R1158="","", IF(ISNUMBER(ユーザー別卸価格!R1158),IF(入力!$C$25=1,ROUNDDOWN(IF(入力!$C$21=1,ユーザー別卸価格!R1158/(100-入力!$C$22)%,ユーザー別卸価格!R1158+入力!$C$23),-入力!$C$24),IF(入力!$C$25=2,ROUNDUP(IF(入力!$C$21=1,ユーザー別卸価格!R1158/(100-入力!$C$22)%,ユーザー別卸価格!R1158+入力!$C$23),-入力!$C$24),ROUND(IF(入力!$C$21=1,ユーザー別卸価格!R1158/(100-入力!$C$22)%,ユーザー別卸価格!R1158+入力!$C$23),-入力!$C$24))),ユーザー別卸価格!R1158))</f>
        <v>27700</v>
      </c>
      <c r="S1158" s="761"/>
      <c r="T1158" s="761"/>
      <c r="U1158" s="762"/>
      <c r="V1158" s="83"/>
      <c r="X1158" s="4"/>
    </row>
    <row r="1159" spans="2:24" ht="20.25" customHeight="1">
      <c r="B1159" s="830"/>
      <c r="C1159" s="831"/>
      <c r="D1159" s="831"/>
      <c r="E1159" s="831"/>
      <c r="F1159" s="831"/>
      <c r="G1159" s="832"/>
      <c r="H1159" s="757" t="s">
        <v>530</v>
      </c>
      <c r="I1159" s="758"/>
      <c r="J1159" s="758"/>
      <c r="K1159" s="758"/>
      <c r="L1159" s="759"/>
      <c r="M1159" s="757" t="s">
        <v>627</v>
      </c>
      <c r="N1159" s="758"/>
      <c r="O1159" s="758"/>
      <c r="P1159" s="758"/>
      <c r="Q1159" s="759"/>
      <c r="R1159" s="760">
        <f>IF(ユーザー別卸価格!R1159="","", IF(ISNUMBER(ユーザー別卸価格!R1159),IF(入力!$C$25=1,ROUNDDOWN(IF(入力!$C$21=1,ユーザー別卸価格!R1159/(100-入力!$C$22)%,ユーザー別卸価格!R1159+入力!$C$23),-入力!$C$24),IF(入力!$C$25=2,ROUNDUP(IF(入力!$C$21=1,ユーザー別卸価格!R1159/(100-入力!$C$22)%,ユーザー別卸価格!R1159+入力!$C$23),-入力!$C$24),ROUND(IF(入力!$C$21=1,ユーザー別卸価格!R1159/(100-入力!$C$22)%,ユーザー別卸価格!R1159+入力!$C$23),-入力!$C$24))),ユーザー別卸価格!R1159))</f>
        <v>25100</v>
      </c>
      <c r="S1159" s="761"/>
      <c r="T1159" s="761"/>
      <c r="U1159" s="762"/>
      <c r="V1159" s="83"/>
      <c r="X1159" s="4"/>
    </row>
    <row r="1160" spans="2:24" ht="20.25" customHeight="1">
      <c r="B1160" s="830"/>
      <c r="C1160" s="831"/>
      <c r="D1160" s="831"/>
      <c r="E1160" s="831"/>
      <c r="F1160" s="831"/>
      <c r="G1160" s="832"/>
      <c r="H1160" s="757" t="s">
        <v>530</v>
      </c>
      <c r="I1160" s="758"/>
      <c r="J1160" s="758"/>
      <c r="K1160" s="758"/>
      <c r="L1160" s="759"/>
      <c r="M1160" s="757" t="s">
        <v>590</v>
      </c>
      <c r="N1160" s="758"/>
      <c r="O1160" s="758"/>
      <c r="P1160" s="758"/>
      <c r="Q1160" s="759"/>
      <c r="R1160" s="760">
        <f>IF(ユーザー別卸価格!R1160="","", IF(ISNUMBER(ユーザー別卸価格!R1160),IF(入力!$C$25=1,ROUNDDOWN(IF(入力!$C$21=1,ユーザー別卸価格!R1160/(100-入力!$C$22)%,ユーザー別卸価格!R1160+入力!$C$23),-入力!$C$24),IF(入力!$C$25=2,ROUNDUP(IF(入力!$C$21=1,ユーザー別卸価格!R1160/(100-入力!$C$22)%,ユーザー別卸価格!R1160+入力!$C$23),-入力!$C$24),ROUND(IF(入力!$C$21=1,ユーザー別卸価格!R1160/(100-入力!$C$22)%,ユーザー別卸価格!R1160+入力!$C$23),-入力!$C$24))),ユーザー別卸価格!R1160))</f>
        <v>25100</v>
      </c>
      <c r="S1160" s="761"/>
      <c r="T1160" s="761"/>
      <c r="U1160" s="762"/>
      <c r="V1160" s="83"/>
      <c r="X1160" s="4"/>
    </row>
    <row r="1161" spans="2:24" ht="20.25" customHeight="1">
      <c r="B1161" s="830"/>
      <c r="C1161" s="831"/>
      <c r="D1161" s="831"/>
      <c r="E1161" s="831"/>
      <c r="F1161" s="831"/>
      <c r="G1161" s="832"/>
      <c r="H1161" s="757" t="s">
        <v>427</v>
      </c>
      <c r="I1161" s="758"/>
      <c r="J1161" s="758"/>
      <c r="K1161" s="758"/>
      <c r="L1161" s="759"/>
      <c r="M1161" s="757" t="s">
        <v>680</v>
      </c>
      <c r="N1161" s="758"/>
      <c r="O1161" s="758"/>
      <c r="P1161" s="758"/>
      <c r="Q1161" s="759"/>
      <c r="R1161" s="760">
        <f>IF(ユーザー別卸価格!R1161="","", IF(ISNUMBER(ユーザー別卸価格!R1161),IF(入力!$C$25=1,ROUNDDOWN(IF(入力!$C$21=1,ユーザー別卸価格!R1161/(100-入力!$C$22)%,ユーザー別卸価格!R1161+入力!$C$23),-入力!$C$24),IF(入力!$C$25=2,ROUNDUP(IF(入力!$C$21=1,ユーザー別卸価格!R1161/(100-入力!$C$22)%,ユーザー別卸価格!R1161+入力!$C$23),-入力!$C$24),ROUND(IF(入力!$C$21=1,ユーザー別卸価格!R1161/(100-入力!$C$22)%,ユーザー別卸価格!R1161+入力!$C$23),-入力!$C$24))),ユーザー別卸価格!R1161))</f>
        <v>29100</v>
      </c>
      <c r="S1161" s="761"/>
      <c r="T1161" s="761"/>
      <c r="U1161" s="762"/>
      <c r="V1161" s="83"/>
      <c r="X1161" s="4"/>
    </row>
    <row r="1162" spans="2:24" ht="20.25" customHeight="1">
      <c r="B1162" s="830"/>
      <c r="C1162" s="831"/>
      <c r="D1162" s="831"/>
      <c r="E1162" s="831"/>
      <c r="F1162" s="831"/>
      <c r="G1162" s="832"/>
      <c r="H1162" s="787" t="s">
        <v>428</v>
      </c>
      <c r="I1162" s="788"/>
      <c r="J1162" s="788"/>
      <c r="K1162" s="788"/>
      <c r="L1162" s="789"/>
      <c r="M1162" s="757" t="s">
        <v>79</v>
      </c>
      <c r="N1162" s="758"/>
      <c r="O1162" s="758"/>
      <c r="P1162" s="758"/>
      <c r="Q1162" s="759"/>
      <c r="R1162" s="760">
        <f>IF(ユーザー別卸価格!R1162="","", IF(ISNUMBER(ユーザー別卸価格!R1162),IF(入力!$C$25=1,ROUNDDOWN(IF(入力!$C$21=1,ユーザー別卸価格!R1162/(100-入力!$C$22)%,ユーザー別卸価格!R1162+入力!$C$23),-入力!$C$24),IF(入力!$C$25=2,ROUNDUP(IF(入力!$C$21=1,ユーザー別卸価格!R1162/(100-入力!$C$22)%,ユーザー別卸価格!R1162+入力!$C$23),-入力!$C$24),ROUND(IF(入力!$C$21=1,ユーザー別卸価格!R1162/(100-入力!$C$22)%,ユーザー別卸価格!R1162+入力!$C$23),-入力!$C$24))),ユーザー別卸価格!R1162))</f>
        <v>28800</v>
      </c>
      <c r="S1162" s="761"/>
      <c r="T1162" s="761"/>
      <c r="U1162" s="762"/>
      <c r="V1162" s="83"/>
      <c r="X1162" s="4"/>
    </row>
    <row r="1163" spans="2:24" ht="20.25" customHeight="1">
      <c r="B1163" s="830"/>
      <c r="C1163" s="831"/>
      <c r="D1163" s="831"/>
      <c r="E1163" s="831"/>
      <c r="F1163" s="831"/>
      <c r="G1163" s="832"/>
      <c r="H1163" s="757" t="s">
        <v>526</v>
      </c>
      <c r="I1163" s="758"/>
      <c r="J1163" s="758"/>
      <c r="K1163" s="758"/>
      <c r="L1163" s="759"/>
      <c r="M1163" s="787" t="s">
        <v>681</v>
      </c>
      <c r="N1163" s="788"/>
      <c r="O1163" s="788"/>
      <c r="P1163" s="788"/>
      <c r="Q1163" s="789"/>
      <c r="R1163" s="760">
        <f>IF(ユーザー別卸価格!R1163="","", IF(ISNUMBER(ユーザー別卸価格!R1163),IF(入力!$C$25=1,ROUNDDOWN(IF(入力!$C$21=1,ユーザー別卸価格!R1163/(100-入力!$C$22)%,ユーザー別卸価格!R1163+入力!$C$23),-入力!$C$24),IF(入力!$C$25=2,ROUNDUP(IF(入力!$C$21=1,ユーザー別卸価格!R1163/(100-入力!$C$22)%,ユーザー別卸価格!R1163+入力!$C$23),-入力!$C$24),ROUND(IF(入力!$C$21=1,ユーザー別卸価格!R1163/(100-入力!$C$22)%,ユーザー別卸価格!R1163+入力!$C$23),-入力!$C$24))),ユーザー別卸価格!R1163))</f>
        <v>31800</v>
      </c>
      <c r="S1163" s="761"/>
      <c r="T1163" s="761"/>
      <c r="U1163" s="762"/>
      <c r="V1163" s="83"/>
      <c r="X1163" s="4"/>
    </row>
    <row r="1164" spans="2:24" ht="20.25" customHeight="1">
      <c r="B1164" s="830"/>
      <c r="C1164" s="831"/>
      <c r="D1164" s="831"/>
      <c r="E1164" s="831"/>
      <c r="F1164" s="831"/>
      <c r="G1164" s="832"/>
      <c r="H1164" s="757" t="s">
        <v>829</v>
      </c>
      <c r="I1164" s="758"/>
      <c r="J1164" s="758"/>
      <c r="K1164" s="758"/>
      <c r="L1164" s="759"/>
      <c r="M1164" s="716"/>
      <c r="N1164" s="717"/>
      <c r="O1164" s="717"/>
      <c r="P1164" s="717"/>
      <c r="Q1164" s="718"/>
      <c r="R1164" s="760">
        <f>IF(ユーザー別卸価格!R1164="","", IF(ISNUMBER(ユーザー別卸価格!R1164),IF(入力!$C$25=1,ROUNDDOWN(IF(入力!$C$21=1,ユーザー別卸価格!R1164/(100-入力!$C$22)%,ユーザー別卸価格!R1164+入力!$C$23),-入力!$C$24),IF(入力!$C$25=2,ROUNDUP(IF(入力!$C$21=1,ユーザー別卸価格!R1164/(100-入力!$C$22)%,ユーザー別卸価格!R1164+入力!$C$23),-入力!$C$24),ROUND(IF(入力!$C$21=1,ユーザー別卸価格!R1164/(100-入力!$C$22)%,ユーザー別卸価格!R1164+入力!$C$23),-入力!$C$24))),ユーザー別卸価格!R1164))</f>
        <v>31600</v>
      </c>
      <c r="S1164" s="761"/>
      <c r="T1164" s="761"/>
      <c r="U1164" s="762"/>
      <c r="V1164" s="83"/>
      <c r="X1164" s="4"/>
    </row>
    <row r="1165" spans="2:24" ht="20.25" customHeight="1">
      <c r="B1165" s="830"/>
      <c r="C1165" s="831"/>
      <c r="D1165" s="831"/>
      <c r="E1165" s="831"/>
      <c r="F1165" s="831"/>
      <c r="G1165" s="832"/>
      <c r="H1165" s="757" t="s">
        <v>528</v>
      </c>
      <c r="I1165" s="758"/>
      <c r="J1165" s="758"/>
      <c r="K1165" s="758"/>
      <c r="L1165" s="759"/>
      <c r="M1165" s="787" t="s">
        <v>79</v>
      </c>
      <c r="N1165" s="788"/>
      <c r="O1165" s="788"/>
      <c r="P1165" s="788"/>
      <c r="Q1165" s="789"/>
      <c r="R1165" s="760">
        <f>IF(ユーザー別卸価格!R1165="","", IF(ISNUMBER(ユーザー別卸価格!R1165),IF(入力!$C$25=1,ROUNDDOWN(IF(入力!$C$21=1,ユーザー別卸価格!R1165/(100-入力!$C$22)%,ユーザー別卸価格!R1165+入力!$C$23),-入力!$C$24),IF(入力!$C$25=2,ROUNDUP(IF(入力!$C$21=1,ユーザー別卸価格!R1165/(100-入力!$C$22)%,ユーザー別卸価格!R1165+入力!$C$23),-入力!$C$24),ROUND(IF(入力!$C$21=1,ユーザー別卸価格!R1165/(100-入力!$C$22)%,ユーザー別卸価格!R1165+入力!$C$23),-入力!$C$24))),ユーザー別卸価格!R1165))</f>
        <v>25100</v>
      </c>
      <c r="S1165" s="761"/>
      <c r="T1165" s="761"/>
      <c r="U1165" s="762"/>
      <c r="V1165" s="83"/>
      <c r="X1165" s="4"/>
    </row>
    <row r="1166" spans="2:24" ht="20.25" customHeight="1">
      <c r="B1166" s="830"/>
      <c r="C1166" s="831"/>
      <c r="D1166" s="831"/>
      <c r="E1166" s="831"/>
      <c r="F1166" s="831"/>
      <c r="G1166" s="832"/>
      <c r="H1166" s="757" t="s">
        <v>1376</v>
      </c>
      <c r="I1166" s="758"/>
      <c r="J1166" s="758"/>
      <c r="K1166" s="758"/>
      <c r="L1166" s="759"/>
      <c r="M1166" s="716"/>
      <c r="N1166" s="717"/>
      <c r="O1166" s="717"/>
      <c r="P1166" s="717"/>
      <c r="Q1166" s="718"/>
      <c r="R1166" s="760">
        <f>IF(ユーザー別卸価格!R1166="","", IF(ISNUMBER(ユーザー別卸価格!R1166),IF(入力!$C$25=1,ROUNDDOWN(IF(入力!$C$21=1,ユーザー別卸価格!R1166/(100-入力!$C$22)%,ユーザー別卸価格!R1166+入力!$C$23),-入力!$C$24),IF(入力!$C$25=2,ROUNDUP(IF(入力!$C$21=1,ユーザー別卸価格!R1166/(100-入力!$C$22)%,ユーザー別卸価格!R1166+入力!$C$23),-入力!$C$24),ROUND(IF(入力!$C$21=1,ユーザー別卸価格!R1166/(100-入力!$C$22)%,ユーザー別卸価格!R1166+入力!$C$23),-入力!$C$24))),ユーザー別卸価格!R1166))</f>
        <v>25100</v>
      </c>
      <c r="S1166" s="761"/>
      <c r="T1166" s="761"/>
      <c r="U1166" s="762"/>
      <c r="V1166" s="83"/>
      <c r="X1166" s="4"/>
    </row>
    <row r="1167" spans="2:24" ht="20.25" customHeight="1">
      <c r="B1167" s="806"/>
      <c r="C1167" s="807"/>
      <c r="D1167" s="807"/>
      <c r="E1167" s="807"/>
      <c r="F1167" s="807"/>
      <c r="G1167" s="808"/>
      <c r="H1167" s="305" t="s">
        <v>527</v>
      </c>
      <c r="I1167" s="306"/>
      <c r="J1167" s="306"/>
      <c r="K1167" s="306"/>
      <c r="L1167" s="307"/>
      <c r="M1167" s="246" t="s">
        <v>683</v>
      </c>
      <c r="N1167" s="306"/>
      <c r="O1167" s="306"/>
      <c r="P1167" s="306"/>
      <c r="Q1167" s="307"/>
      <c r="R1167" s="769">
        <f>IF(ユーザー別卸価格!R1167="","", IF(ISNUMBER(ユーザー別卸価格!R1167),IF(入力!$C$25=1,ROUNDDOWN(IF(入力!$C$21=1,ユーザー別卸価格!R1167/(100-入力!$C$22)%,ユーザー別卸価格!R1167+入力!$C$23),-入力!$C$24),IF(入力!$C$25=2,ROUNDUP(IF(入力!$C$21=1,ユーザー別卸価格!R1167/(100-入力!$C$22)%,ユーザー別卸価格!R1167+入力!$C$23),-入力!$C$24),ROUND(IF(入力!$C$21=1,ユーザー別卸価格!R1167/(100-入力!$C$22)%,ユーザー別卸価格!R1167+入力!$C$23),-入力!$C$24))),ユーザー別卸価格!R1167))</f>
        <v>24600</v>
      </c>
      <c r="S1167" s="770"/>
      <c r="T1167" s="770"/>
      <c r="U1167" s="771"/>
      <c r="V1167" s="83"/>
      <c r="X1167" s="4"/>
    </row>
    <row r="1168" spans="2:24" ht="20.25" customHeight="1">
      <c r="B1168" s="842" t="s">
        <v>990</v>
      </c>
      <c r="C1168" s="843"/>
      <c r="D1168" s="843"/>
      <c r="E1168" s="843"/>
      <c r="F1168" s="843"/>
      <c r="G1168" s="844"/>
      <c r="H1168" s="716" t="s">
        <v>684</v>
      </c>
      <c r="I1168" s="717"/>
      <c r="J1168" s="717"/>
      <c r="K1168" s="717"/>
      <c r="L1168" s="718"/>
      <c r="M1168" s="842" t="s">
        <v>718</v>
      </c>
      <c r="N1168" s="843"/>
      <c r="O1168" s="843"/>
      <c r="P1168" s="843"/>
      <c r="Q1168" s="844"/>
      <c r="R1168" s="719" t="str">
        <f>IF(ユーザー別卸価格!R1168="","", IF(ISNUMBER(ユーザー別卸価格!R1168),IF(入力!$C$25=1,ROUNDDOWN(IF(入力!$C$21=1,ユーザー別卸価格!R1168/(100-入力!$C$22)%,ユーザー別卸価格!R1168+入力!$C$23),-入力!$C$24),IF(入力!$C$25=2,ROUNDUP(IF(入力!$C$21=1,ユーザー別卸価格!R1168/(100-入力!$C$22)%,ユーザー別卸価格!R1168+入力!$C$23),-入力!$C$24),ROUND(IF(入力!$C$21=1,ユーザー別卸価格!R1168/(100-入力!$C$22)%,ユーザー別卸価格!R1168+入力!$C$23),-入力!$C$24))),ユーザー別卸価格!R1168))</f>
        <v>卸価格設定なし</v>
      </c>
      <c r="S1168" s="720"/>
      <c r="T1168" s="720"/>
      <c r="U1168" s="721"/>
      <c r="V1168" s="83"/>
      <c r="X1168" s="4"/>
    </row>
    <row r="1169" spans="2:24" ht="20.25" customHeight="1">
      <c r="B1169" s="830"/>
      <c r="C1169" s="831"/>
      <c r="D1169" s="831"/>
      <c r="E1169" s="831"/>
      <c r="F1169" s="831"/>
      <c r="G1169" s="832"/>
      <c r="H1169" s="757" t="s">
        <v>1065</v>
      </c>
      <c r="I1169" s="758"/>
      <c r="J1169" s="758"/>
      <c r="K1169" s="758"/>
      <c r="L1169" s="759"/>
      <c r="M1169" s="716"/>
      <c r="N1169" s="717"/>
      <c r="O1169" s="717"/>
      <c r="P1169" s="717"/>
      <c r="Q1169" s="718"/>
      <c r="R1169" s="760" t="str">
        <f>IF(ユーザー別卸価格!R1169="","", IF(ISNUMBER(ユーザー別卸価格!R1169),IF(入力!$C$25=1,ROUNDDOWN(IF(入力!$C$21=1,ユーザー別卸価格!R1169/(100-入力!$C$22)%,ユーザー別卸価格!R1169+入力!$C$23),-入力!$C$24),IF(入力!$C$25=2,ROUNDUP(IF(入力!$C$21=1,ユーザー別卸価格!R1169/(100-入力!$C$22)%,ユーザー別卸価格!R1169+入力!$C$23),-入力!$C$24),ROUND(IF(入力!$C$21=1,ユーザー別卸価格!R1169/(100-入力!$C$22)%,ユーザー別卸価格!R1169+入力!$C$23),-入力!$C$24))),ユーザー別卸価格!R1169))</f>
        <v>卸価格設定なし</v>
      </c>
      <c r="S1169" s="761"/>
      <c r="T1169" s="761"/>
      <c r="U1169" s="762"/>
      <c r="V1169" s="83"/>
      <c r="X1169" s="4"/>
    </row>
    <row r="1170" spans="2:24" ht="20.25" customHeight="1">
      <c r="B1170" s="830"/>
      <c r="C1170" s="831"/>
      <c r="D1170" s="831"/>
      <c r="E1170" s="831"/>
      <c r="F1170" s="831"/>
      <c r="G1170" s="832"/>
      <c r="H1170" s="757" t="s">
        <v>684</v>
      </c>
      <c r="I1170" s="758"/>
      <c r="J1170" s="758"/>
      <c r="K1170" s="758"/>
      <c r="L1170" s="759"/>
      <c r="M1170" s="757" t="s">
        <v>717</v>
      </c>
      <c r="N1170" s="758"/>
      <c r="O1170" s="758"/>
      <c r="P1170" s="758"/>
      <c r="Q1170" s="759"/>
      <c r="R1170" s="760" t="str">
        <f>IF(ユーザー別卸価格!R1170="","", IF(ISNUMBER(ユーザー別卸価格!R1170),IF(入力!$C$25=1,ROUNDDOWN(IF(入力!$C$21=1,ユーザー別卸価格!R1170/(100-入力!$C$22)%,ユーザー別卸価格!R1170+入力!$C$23),-入力!$C$24),IF(入力!$C$25=2,ROUNDUP(IF(入力!$C$21=1,ユーザー別卸価格!R1170/(100-入力!$C$22)%,ユーザー別卸価格!R1170+入力!$C$23),-入力!$C$24),ROUND(IF(入力!$C$21=1,ユーザー別卸価格!R1170/(100-入力!$C$22)%,ユーザー別卸価格!R1170+入力!$C$23),-入力!$C$24))),ユーザー別卸価格!R1170))</f>
        <v>卸価格設定なし</v>
      </c>
      <c r="S1170" s="761"/>
      <c r="T1170" s="761"/>
      <c r="U1170" s="762"/>
      <c r="V1170" s="83"/>
      <c r="X1170" s="4"/>
    </row>
    <row r="1171" spans="2:24" ht="20.25" customHeight="1">
      <c r="B1171" s="830"/>
      <c r="C1171" s="831"/>
      <c r="D1171" s="831"/>
      <c r="E1171" s="831"/>
      <c r="F1171" s="831"/>
      <c r="G1171" s="832"/>
      <c r="H1171" s="757" t="s">
        <v>684</v>
      </c>
      <c r="I1171" s="758"/>
      <c r="J1171" s="758"/>
      <c r="K1171" s="758"/>
      <c r="L1171" s="759"/>
      <c r="M1171" s="787" t="s">
        <v>964</v>
      </c>
      <c r="N1171" s="788"/>
      <c r="O1171" s="788"/>
      <c r="P1171" s="788"/>
      <c r="Q1171" s="789"/>
      <c r="R1171" s="760" t="str">
        <f>IF(ユーザー別卸価格!R1171="","", IF(ISNUMBER(ユーザー別卸価格!R1171),IF(入力!$C$25=1,ROUNDDOWN(IF(入力!$C$21=1,ユーザー別卸価格!R1171/(100-入力!$C$22)%,ユーザー別卸価格!R1171+入力!$C$23),-入力!$C$24),IF(入力!$C$25=2,ROUNDUP(IF(入力!$C$21=1,ユーザー別卸価格!R1171/(100-入力!$C$22)%,ユーザー別卸価格!R1171+入力!$C$23),-入力!$C$24),ROUND(IF(入力!$C$21=1,ユーザー別卸価格!R1171/(100-入力!$C$22)%,ユーザー別卸価格!R1171+入力!$C$23),-入力!$C$24))),ユーザー別卸価格!R1171))</f>
        <v>卸価格設定なし</v>
      </c>
      <c r="S1171" s="761"/>
      <c r="T1171" s="761"/>
      <c r="U1171" s="762"/>
      <c r="V1171" s="83"/>
      <c r="X1171" s="4"/>
    </row>
    <row r="1172" spans="2:24" ht="20.25" customHeight="1">
      <c r="B1172" s="830"/>
      <c r="C1172" s="831"/>
      <c r="D1172" s="831"/>
      <c r="E1172" s="831"/>
      <c r="F1172" s="831"/>
      <c r="G1172" s="832"/>
      <c r="H1172" s="757" t="s">
        <v>1065</v>
      </c>
      <c r="I1172" s="758"/>
      <c r="J1172" s="758"/>
      <c r="K1172" s="758"/>
      <c r="L1172" s="759"/>
      <c r="M1172" s="716"/>
      <c r="N1172" s="717"/>
      <c r="O1172" s="717"/>
      <c r="P1172" s="717"/>
      <c r="Q1172" s="718"/>
      <c r="R1172" s="760" t="str">
        <f>IF(ユーザー別卸価格!R1172="","", IF(ISNUMBER(ユーザー別卸価格!R1172),IF(入力!$C$25=1,ROUNDDOWN(IF(入力!$C$21=1,ユーザー別卸価格!R1172/(100-入力!$C$22)%,ユーザー別卸価格!R1172+入力!$C$23),-入力!$C$24),IF(入力!$C$25=2,ROUNDUP(IF(入力!$C$21=1,ユーザー別卸価格!R1172/(100-入力!$C$22)%,ユーザー別卸価格!R1172+入力!$C$23),-入力!$C$24),ROUND(IF(入力!$C$21=1,ユーザー別卸価格!R1172/(100-入力!$C$22)%,ユーザー別卸価格!R1172+入力!$C$23),-入力!$C$24))),ユーザー別卸価格!R1172))</f>
        <v>卸価格設定なし</v>
      </c>
      <c r="S1172" s="761"/>
      <c r="T1172" s="761"/>
      <c r="U1172" s="762"/>
      <c r="V1172" s="83"/>
      <c r="X1172" s="4"/>
    </row>
    <row r="1173" spans="2:24" ht="20.25" customHeight="1">
      <c r="B1173" s="830"/>
      <c r="C1173" s="831"/>
      <c r="D1173" s="831"/>
      <c r="E1173" s="831"/>
      <c r="F1173" s="831"/>
      <c r="G1173" s="832"/>
      <c r="H1173" s="757" t="s">
        <v>1066</v>
      </c>
      <c r="I1173" s="758"/>
      <c r="J1173" s="758"/>
      <c r="K1173" s="758"/>
      <c r="L1173" s="759"/>
      <c r="M1173" s="757" t="s">
        <v>689</v>
      </c>
      <c r="N1173" s="758"/>
      <c r="O1173" s="758"/>
      <c r="P1173" s="758"/>
      <c r="Q1173" s="759"/>
      <c r="R1173" s="760" t="str">
        <f>IF(ユーザー別卸価格!R1173="","", IF(ISNUMBER(ユーザー別卸価格!R1173),IF(入力!$C$25=1,ROUNDDOWN(IF(入力!$C$21=1,ユーザー別卸価格!R1173/(100-入力!$C$22)%,ユーザー別卸価格!R1173+入力!$C$23),-入力!$C$24),IF(入力!$C$25=2,ROUNDUP(IF(入力!$C$21=1,ユーザー別卸価格!R1173/(100-入力!$C$22)%,ユーザー別卸価格!R1173+入力!$C$23),-入力!$C$24),ROUND(IF(入力!$C$21=1,ユーザー別卸価格!R1173/(100-入力!$C$22)%,ユーザー別卸価格!R1173+入力!$C$23),-入力!$C$24))),ユーザー別卸価格!R1173))</f>
        <v>卸価格設定なし</v>
      </c>
      <c r="S1173" s="761"/>
      <c r="T1173" s="761"/>
      <c r="U1173" s="762"/>
      <c r="V1173" s="83"/>
      <c r="X1173" s="4"/>
    </row>
    <row r="1174" spans="2:24" ht="20.25" customHeight="1">
      <c r="B1174" s="806"/>
      <c r="C1174" s="807"/>
      <c r="D1174" s="807"/>
      <c r="E1174" s="807"/>
      <c r="F1174" s="807"/>
      <c r="G1174" s="808"/>
      <c r="H1174" s="766" t="s">
        <v>1386</v>
      </c>
      <c r="I1174" s="767"/>
      <c r="J1174" s="767"/>
      <c r="K1174" s="767"/>
      <c r="L1174" s="768"/>
      <c r="M1174" s="766" t="s">
        <v>406</v>
      </c>
      <c r="N1174" s="767"/>
      <c r="O1174" s="767"/>
      <c r="P1174" s="767"/>
      <c r="Q1174" s="768"/>
      <c r="R1174" s="769" t="str">
        <f>IF(ユーザー別卸価格!R1174="","", IF(ISNUMBER(ユーザー別卸価格!R1174),IF(入力!$C$25=1,ROUNDDOWN(IF(入力!$C$21=1,ユーザー別卸価格!R1174/(100-入力!$C$22)%,ユーザー別卸価格!R1174+入力!$C$23),-入力!$C$24),IF(入力!$C$25=2,ROUNDUP(IF(入力!$C$21=1,ユーザー別卸価格!R1174/(100-入力!$C$22)%,ユーザー別卸価格!R1174+入力!$C$23),-入力!$C$24),ROUND(IF(入力!$C$21=1,ユーザー別卸価格!R1174/(100-入力!$C$22)%,ユーザー別卸価格!R1174+入力!$C$23),-入力!$C$24))),ユーザー別卸価格!R1174))</f>
        <v>卸価格設定なし</v>
      </c>
      <c r="S1174" s="770"/>
      <c r="T1174" s="770"/>
      <c r="U1174" s="771"/>
      <c r="V1174" s="83"/>
      <c r="X1174" s="4"/>
    </row>
    <row r="1175" spans="2:24" ht="20.25" customHeight="1">
      <c r="B1175" s="830" t="s">
        <v>991</v>
      </c>
      <c r="C1175" s="831"/>
      <c r="D1175" s="831"/>
      <c r="E1175" s="831"/>
      <c r="F1175" s="831"/>
      <c r="G1175" s="832"/>
      <c r="H1175" s="810" t="s">
        <v>969</v>
      </c>
      <c r="I1175" s="811"/>
      <c r="J1175" s="811"/>
      <c r="K1175" s="811"/>
      <c r="L1175" s="812"/>
      <c r="M1175" s="842" t="s">
        <v>962</v>
      </c>
      <c r="N1175" s="843"/>
      <c r="O1175" s="843"/>
      <c r="P1175" s="843"/>
      <c r="Q1175" s="844"/>
      <c r="R1175" s="813" t="str">
        <f>IF(ユーザー別卸価格!R1175="","", IF(ISNUMBER(ユーザー別卸価格!R1175),IF(入力!$C$25=1,ROUNDDOWN(IF(入力!$C$21=1,ユーザー別卸価格!R1175/(100-入力!$C$22)%,ユーザー別卸価格!R1175+入力!$C$23),-入力!$C$24),IF(入力!$C$25=2,ROUNDUP(IF(入力!$C$21=1,ユーザー別卸価格!R1175/(100-入力!$C$22)%,ユーザー別卸価格!R1175+入力!$C$23),-入力!$C$24),ROUND(IF(入力!$C$21=1,ユーザー別卸価格!R1175/(100-入力!$C$22)%,ユーザー別卸価格!R1175+入力!$C$23),-入力!$C$24))),ユーザー別卸価格!R1175))</f>
        <v>卸価格設定なし</v>
      </c>
      <c r="S1175" s="814"/>
      <c r="T1175" s="814"/>
      <c r="U1175" s="815"/>
      <c r="V1175" s="83"/>
      <c r="X1175" s="4"/>
    </row>
    <row r="1176" spans="2:24" ht="20.25" customHeight="1">
      <c r="B1176" s="830"/>
      <c r="C1176" s="831"/>
      <c r="D1176" s="831"/>
      <c r="E1176" s="831"/>
      <c r="F1176" s="831"/>
      <c r="G1176" s="832"/>
      <c r="H1176" s="757" t="s">
        <v>970</v>
      </c>
      <c r="I1176" s="758"/>
      <c r="J1176" s="758"/>
      <c r="K1176" s="758"/>
      <c r="L1176" s="759"/>
      <c r="M1176" s="716"/>
      <c r="N1176" s="717"/>
      <c r="O1176" s="717"/>
      <c r="P1176" s="717"/>
      <c r="Q1176" s="718"/>
      <c r="R1176" s="760" t="str">
        <f>IF(ユーザー別卸価格!R1176="","", IF(ISNUMBER(ユーザー別卸価格!R1176),IF(入力!$C$25=1,ROUNDDOWN(IF(入力!$C$21=1,ユーザー別卸価格!R1176/(100-入力!$C$22)%,ユーザー別卸価格!R1176+入力!$C$23),-入力!$C$24),IF(入力!$C$25=2,ROUNDUP(IF(入力!$C$21=1,ユーザー別卸価格!R1176/(100-入力!$C$22)%,ユーザー別卸価格!R1176+入力!$C$23),-入力!$C$24),ROUND(IF(入力!$C$21=1,ユーザー別卸価格!R1176/(100-入力!$C$22)%,ユーザー別卸価格!R1176+入力!$C$23),-入力!$C$24))),ユーザー別卸価格!R1176))</f>
        <v>卸価格設定なし</v>
      </c>
      <c r="S1176" s="761"/>
      <c r="T1176" s="761"/>
      <c r="U1176" s="762"/>
      <c r="V1176" s="83"/>
      <c r="X1176" s="4"/>
    </row>
    <row r="1177" spans="2:24" ht="20.25" customHeight="1">
      <c r="B1177" s="830"/>
      <c r="C1177" s="831"/>
      <c r="D1177" s="831"/>
      <c r="E1177" s="831"/>
      <c r="F1177" s="831"/>
      <c r="G1177" s="832"/>
      <c r="H1177" s="757" t="s">
        <v>969</v>
      </c>
      <c r="I1177" s="758"/>
      <c r="J1177" s="758"/>
      <c r="K1177" s="758"/>
      <c r="L1177" s="759"/>
      <c r="M1177" s="787" t="s">
        <v>963</v>
      </c>
      <c r="N1177" s="788"/>
      <c r="O1177" s="788"/>
      <c r="P1177" s="788"/>
      <c r="Q1177" s="789"/>
      <c r="R1177" s="760" t="str">
        <f>IF(ユーザー別卸価格!R1177="","", IF(ISNUMBER(ユーザー別卸価格!R1177),IF(入力!$C$25=1,ROUNDDOWN(IF(入力!$C$21=1,ユーザー別卸価格!R1177/(100-入力!$C$22)%,ユーザー別卸価格!R1177+入力!$C$23),-入力!$C$24),IF(入力!$C$25=2,ROUNDUP(IF(入力!$C$21=1,ユーザー別卸価格!R1177/(100-入力!$C$22)%,ユーザー別卸価格!R1177+入力!$C$23),-入力!$C$24),ROUND(IF(入力!$C$21=1,ユーザー別卸価格!R1177/(100-入力!$C$22)%,ユーザー別卸価格!R1177+入力!$C$23),-入力!$C$24))),ユーザー別卸価格!R1177))</f>
        <v>卸価格設定なし</v>
      </c>
      <c r="S1177" s="761"/>
      <c r="T1177" s="761"/>
      <c r="U1177" s="762"/>
      <c r="V1177" s="83"/>
      <c r="X1177" s="4"/>
    </row>
    <row r="1178" spans="2:24" ht="20.25" customHeight="1">
      <c r="B1178" s="830"/>
      <c r="C1178" s="831"/>
      <c r="D1178" s="831"/>
      <c r="E1178" s="831"/>
      <c r="F1178" s="831"/>
      <c r="G1178" s="832"/>
      <c r="H1178" s="757" t="s">
        <v>970</v>
      </c>
      <c r="I1178" s="758"/>
      <c r="J1178" s="758"/>
      <c r="K1178" s="758"/>
      <c r="L1178" s="759"/>
      <c r="M1178" s="830"/>
      <c r="N1178" s="831"/>
      <c r="O1178" s="831"/>
      <c r="P1178" s="831"/>
      <c r="Q1178" s="832"/>
      <c r="R1178" s="760" t="str">
        <f>IF(ユーザー別卸価格!R1178="","", IF(ISNUMBER(ユーザー別卸価格!R1178),IF(入力!$C$25=1,ROUNDDOWN(IF(入力!$C$21=1,ユーザー別卸価格!R1178/(100-入力!$C$22)%,ユーザー別卸価格!R1178+入力!$C$23),-入力!$C$24),IF(入力!$C$25=2,ROUNDUP(IF(入力!$C$21=1,ユーザー別卸価格!R1178/(100-入力!$C$22)%,ユーザー別卸価格!R1178+入力!$C$23),-入力!$C$24),ROUND(IF(入力!$C$21=1,ユーザー別卸価格!R1178/(100-入力!$C$22)%,ユーザー別卸価格!R1178+入力!$C$23),-入力!$C$24))),ユーザー別卸価格!R1178))</f>
        <v>卸価格設定なし</v>
      </c>
      <c r="S1178" s="761"/>
      <c r="T1178" s="761"/>
      <c r="U1178" s="762"/>
      <c r="V1178" s="83"/>
      <c r="X1178" s="4"/>
    </row>
    <row r="1179" spans="2:24" ht="20.25" customHeight="1">
      <c r="B1179" s="830"/>
      <c r="C1179" s="831"/>
      <c r="D1179" s="831"/>
      <c r="E1179" s="831"/>
      <c r="F1179" s="831"/>
      <c r="G1179" s="832"/>
      <c r="H1179" s="757"/>
      <c r="I1179" s="758"/>
      <c r="J1179" s="758"/>
      <c r="K1179" s="758"/>
      <c r="L1179" s="759"/>
      <c r="M1179" s="716"/>
      <c r="N1179" s="717"/>
      <c r="O1179" s="717"/>
      <c r="P1179" s="717"/>
      <c r="Q1179" s="718"/>
      <c r="R1179" s="760" t="str">
        <f>IF(ユーザー別卸価格!R1179="","", IF(ISNUMBER(ユーザー別卸価格!R1179),IF(入力!$C$25=1,ROUNDDOWN(IF(入力!$C$21=1,ユーザー別卸価格!R1179/(100-入力!$C$22)%,ユーザー別卸価格!R1179+入力!$C$23),-入力!$C$24),IF(入力!$C$25=2,ROUNDUP(IF(入力!$C$21=1,ユーザー別卸価格!R1179/(100-入力!$C$22)%,ユーザー別卸価格!R1179+入力!$C$23),-入力!$C$24),ROUND(IF(入力!$C$21=1,ユーザー別卸価格!R1179/(100-入力!$C$22)%,ユーザー別卸価格!R1179+入力!$C$23),-入力!$C$24))),ユーザー別卸価格!R1179))</f>
        <v>卸価格設定なし</v>
      </c>
      <c r="S1179" s="761"/>
      <c r="T1179" s="761"/>
      <c r="U1179" s="762"/>
      <c r="V1179" s="83"/>
      <c r="X1179" s="4"/>
    </row>
    <row r="1180" spans="2:24" ht="20.25" customHeight="1">
      <c r="B1180" s="830"/>
      <c r="C1180" s="831"/>
      <c r="D1180" s="831"/>
      <c r="E1180" s="831"/>
      <c r="F1180" s="831"/>
      <c r="G1180" s="832"/>
      <c r="H1180" s="757" t="s">
        <v>1107</v>
      </c>
      <c r="I1180" s="758"/>
      <c r="J1180" s="758"/>
      <c r="K1180" s="758"/>
      <c r="L1180" s="759"/>
      <c r="M1180" s="787" t="s">
        <v>964</v>
      </c>
      <c r="N1180" s="788"/>
      <c r="O1180" s="788"/>
      <c r="P1180" s="788"/>
      <c r="Q1180" s="789"/>
      <c r="R1180" s="760" t="str">
        <f>IF(ユーザー別卸価格!R1180="","", IF(ISNUMBER(ユーザー別卸価格!R1180),IF(入力!$C$25=1,ROUNDDOWN(IF(入力!$C$21=1,ユーザー別卸価格!R1180/(100-入力!$C$22)%,ユーザー別卸価格!R1180+入力!$C$23),-入力!$C$24),IF(入力!$C$25=2,ROUNDUP(IF(入力!$C$21=1,ユーザー別卸価格!R1180/(100-入力!$C$22)%,ユーザー別卸価格!R1180+入力!$C$23),-入力!$C$24),ROUND(IF(入力!$C$21=1,ユーザー別卸価格!R1180/(100-入力!$C$22)%,ユーザー別卸価格!R1180+入力!$C$23),-入力!$C$24))),ユーザー別卸価格!R1180))</f>
        <v>卸価格設定なし</v>
      </c>
      <c r="S1180" s="761"/>
      <c r="T1180" s="761"/>
      <c r="U1180" s="762"/>
      <c r="V1180" s="83"/>
      <c r="X1180" s="4"/>
    </row>
    <row r="1181" spans="2:24" ht="20.25" customHeight="1">
      <c r="B1181" s="830"/>
      <c r="C1181" s="831"/>
      <c r="D1181" s="831"/>
      <c r="E1181" s="831"/>
      <c r="F1181" s="831"/>
      <c r="G1181" s="832"/>
      <c r="H1181" s="757"/>
      <c r="I1181" s="758"/>
      <c r="J1181" s="758"/>
      <c r="K1181" s="758"/>
      <c r="L1181" s="759"/>
      <c r="M1181" s="830"/>
      <c r="N1181" s="831"/>
      <c r="O1181" s="831"/>
      <c r="P1181" s="831"/>
      <c r="Q1181" s="832"/>
      <c r="R1181" s="760" t="str">
        <f>IF(ユーザー別卸価格!R1181="","", IF(ISNUMBER(ユーザー別卸価格!R1181),IF(入力!$C$25=1,ROUNDDOWN(IF(入力!$C$21=1,ユーザー別卸価格!R1181/(100-入力!$C$22)%,ユーザー別卸価格!R1181+入力!$C$23),-入力!$C$24),IF(入力!$C$25=2,ROUNDUP(IF(入力!$C$21=1,ユーザー別卸価格!R1181/(100-入力!$C$22)%,ユーザー別卸価格!R1181+入力!$C$23),-入力!$C$24),ROUND(IF(入力!$C$21=1,ユーザー別卸価格!R1181/(100-入力!$C$22)%,ユーザー別卸価格!R1181+入力!$C$23),-入力!$C$24))),ユーザー別卸価格!R1181))</f>
        <v>卸価格設定なし</v>
      </c>
      <c r="S1181" s="761"/>
      <c r="T1181" s="761"/>
      <c r="U1181" s="762"/>
      <c r="V1181" s="83"/>
      <c r="X1181" s="4"/>
    </row>
    <row r="1182" spans="2:24" ht="20.25" customHeight="1">
      <c r="B1182" s="830"/>
      <c r="C1182" s="831"/>
      <c r="D1182" s="831"/>
      <c r="E1182" s="831"/>
      <c r="F1182" s="831"/>
      <c r="G1182" s="832"/>
      <c r="H1182" s="757" t="s">
        <v>1064</v>
      </c>
      <c r="I1182" s="758"/>
      <c r="J1182" s="758"/>
      <c r="K1182" s="758"/>
      <c r="L1182" s="759"/>
      <c r="M1182" s="830"/>
      <c r="N1182" s="831"/>
      <c r="O1182" s="831"/>
      <c r="P1182" s="831"/>
      <c r="Q1182" s="832"/>
      <c r="R1182" s="760" t="str">
        <f>IF(ユーザー別卸価格!R1182="","", IF(ISNUMBER(ユーザー別卸価格!R1182),IF(入力!$C$25=1,ROUNDDOWN(IF(入力!$C$21=1,ユーザー別卸価格!R1182/(100-入力!$C$22)%,ユーザー別卸価格!R1182+入力!$C$23),-入力!$C$24),IF(入力!$C$25=2,ROUNDUP(IF(入力!$C$21=1,ユーザー別卸価格!R1182/(100-入力!$C$22)%,ユーザー別卸価格!R1182+入力!$C$23),-入力!$C$24),ROUND(IF(入力!$C$21=1,ユーザー別卸価格!R1182/(100-入力!$C$22)%,ユーザー別卸価格!R1182+入力!$C$23),-入力!$C$24))),ユーザー別卸価格!R1182))</f>
        <v>卸価格設定なし</v>
      </c>
      <c r="S1182" s="761"/>
      <c r="T1182" s="761"/>
      <c r="U1182" s="762"/>
      <c r="V1182" s="83"/>
      <c r="X1182" s="4"/>
    </row>
    <row r="1183" spans="2:24" ht="20.25" customHeight="1">
      <c r="B1183" s="830"/>
      <c r="C1183" s="831"/>
      <c r="D1183" s="831"/>
      <c r="E1183" s="831"/>
      <c r="F1183" s="831"/>
      <c r="G1183" s="832"/>
      <c r="H1183" s="757" t="s">
        <v>1062</v>
      </c>
      <c r="I1183" s="758"/>
      <c r="J1183" s="758"/>
      <c r="K1183" s="758"/>
      <c r="L1183" s="759"/>
      <c r="M1183" s="716"/>
      <c r="N1183" s="717"/>
      <c r="O1183" s="717"/>
      <c r="P1183" s="717"/>
      <c r="Q1183" s="718"/>
      <c r="R1183" s="760" t="str">
        <f>IF(ユーザー別卸価格!R1183="","", IF(ISNUMBER(ユーザー別卸価格!R1183),IF(入力!$C$25=1,ROUNDDOWN(IF(入力!$C$21=1,ユーザー別卸価格!R1183/(100-入力!$C$22)%,ユーザー別卸価格!R1183+入力!$C$23),-入力!$C$24),IF(入力!$C$25=2,ROUNDUP(IF(入力!$C$21=1,ユーザー別卸価格!R1183/(100-入力!$C$22)%,ユーザー別卸価格!R1183+入力!$C$23),-入力!$C$24),ROUND(IF(入力!$C$21=1,ユーザー別卸価格!R1183/(100-入力!$C$22)%,ユーザー別卸価格!R1183+入力!$C$23),-入力!$C$24))),ユーザー別卸価格!R1183))</f>
        <v>卸価格設定なし</v>
      </c>
      <c r="S1183" s="761"/>
      <c r="T1183" s="761"/>
      <c r="U1183" s="762"/>
      <c r="V1183" s="83"/>
      <c r="X1183" s="4"/>
    </row>
    <row r="1184" spans="2:24" ht="20.25" customHeight="1">
      <c r="B1184" s="830"/>
      <c r="C1184" s="831"/>
      <c r="D1184" s="831"/>
      <c r="E1184" s="831"/>
      <c r="F1184" s="831"/>
      <c r="G1184" s="832"/>
      <c r="H1184" s="757" t="s">
        <v>969</v>
      </c>
      <c r="I1184" s="758"/>
      <c r="J1184" s="758"/>
      <c r="K1184" s="758"/>
      <c r="L1184" s="759"/>
      <c r="M1184" s="787" t="s">
        <v>1063</v>
      </c>
      <c r="N1184" s="788"/>
      <c r="O1184" s="788"/>
      <c r="P1184" s="788"/>
      <c r="Q1184" s="789"/>
      <c r="R1184" s="760" t="str">
        <f>IF(ユーザー別卸価格!R1184="","", IF(ISNUMBER(ユーザー別卸価格!R1184),IF(入力!$C$25=1,ROUNDDOWN(IF(入力!$C$21=1,ユーザー別卸価格!R1184/(100-入力!$C$22)%,ユーザー別卸価格!R1184+入力!$C$23),-入力!$C$24),IF(入力!$C$25=2,ROUNDUP(IF(入力!$C$21=1,ユーザー別卸価格!R1184/(100-入力!$C$22)%,ユーザー別卸価格!R1184+入力!$C$23),-入力!$C$24),ROUND(IF(入力!$C$21=1,ユーザー別卸価格!R1184/(100-入力!$C$22)%,ユーザー別卸価格!R1184+入力!$C$23),-入力!$C$24))),ユーザー別卸価格!R1184))</f>
        <v>卸価格設定なし</v>
      </c>
      <c r="S1184" s="761"/>
      <c r="T1184" s="761"/>
      <c r="U1184" s="762"/>
      <c r="V1184" s="83"/>
      <c r="X1184" s="4"/>
    </row>
    <row r="1185" spans="2:25" ht="20.25" customHeight="1">
      <c r="B1185" s="830"/>
      <c r="C1185" s="831"/>
      <c r="D1185" s="831"/>
      <c r="E1185" s="831"/>
      <c r="F1185" s="831"/>
      <c r="G1185" s="832"/>
      <c r="H1185" s="757" t="s">
        <v>970</v>
      </c>
      <c r="I1185" s="758"/>
      <c r="J1185" s="758"/>
      <c r="K1185" s="758"/>
      <c r="L1185" s="759"/>
      <c r="M1185" s="830"/>
      <c r="N1185" s="831"/>
      <c r="O1185" s="831"/>
      <c r="P1185" s="831"/>
      <c r="Q1185" s="832"/>
      <c r="R1185" s="760" t="str">
        <f>IF(ユーザー別卸価格!R1185="","", IF(ISNUMBER(ユーザー別卸価格!R1185),IF(入力!$C$25=1,ROUNDDOWN(IF(入力!$C$21=1,ユーザー別卸価格!R1185/(100-入力!$C$22)%,ユーザー別卸価格!R1185+入力!$C$23),-入力!$C$24),IF(入力!$C$25=2,ROUNDUP(IF(入力!$C$21=1,ユーザー別卸価格!R1185/(100-入力!$C$22)%,ユーザー別卸価格!R1185+入力!$C$23),-入力!$C$24),ROUND(IF(入力!$C$21=1,ユーザー別卸価格!R1185/(100-入力!$C$22)%,ユーザー別卸価格!R1185+入力!$C$23),-入力!$C$24))),ユーザー別卸価格!R1185))</f>
        <v>卸価格設定なし</v>
      </c>
      <c r="S1185" s="761"/>
      <c r="T1185" s="761"/>
      <c r="U1185" s="762"/>
      <c r="V1185" s="83"/>
      <c r="X1185" s="4"/>
    </row>
    <row r="1186" spans="2:25" ht="20.25" customHeight="1">
      <c r="B1186" s="830"/>
      <c r="C1186" s="831"/>
      <c r="D1186" s="831"/>
      <c r="E1186" s="831"/>
      <c r="F1186" s="831"/>
      <c r="G1186" s="832"/>
      <c r="H1186" s="757" t="s">
        <v>1064</v>
      </c>
      <c r="I1186" s="758"/>
      <c r="J1186" s="758"/>
      <c r="K1186" s="758"/>
      <c r="L1186" s="759"/>
      <c r="M1186" s="830"/>
      <c r="N1186" s="831"/>
      <c r="O1186" s="831"/>
      <c r="P1186" s="831"/>
      <c r="Q1186" s="832"/>
      <c r="R1186" s="760" t="str">
        <f>IF(ユーザー別卸価格!R1186="","", IF(ISNUMBER(ユーザー別卸価格!R1186),IF(入力!$C$25=1,ROUNDDOWN(IF(入力!$C$21=1,ユーザー別卸価格!R1186/(100-入力!$C$22)%,ユーザー別卸価格!R1186+入力!$C$23),-入力!$C$24),IF(入力!$C$25=2,ROUNDUP(IF(入力!$C$21=1,ユーザー別卸価格!R1186/(100-入力!$C$22)%,ユーザー別卸価格!R1186+入力!$C$23),-入力!$C$24),ROUND(IF(入力!$C$21=1,ユーザー別卸価格!R1186/(100-入力!$C$22)%,ユーザー別卸価格!R1186+入力!$C$23),-入力!$C$24))),ユーザー別卸価格!R1186))</f>
        <v>卸価格設定なし</v>
      </c>
      <c r="S1186" s="761"/>
      <c r="T1186" s="761"/>
      <c r="U1186" s="762"/>
      <c r="V1186" s="83"/>
      <c r="X1186" s="4"/>
    </row>
    <row r="1187" spans="2:25" ht="20.25" customHeight="1">
      <c r="B1187" s="830"/>
      <c r="C1187" s="831"/>
      <c r="D1187" s="831"/>
      <c r="E1187" s="831"/>
      <c r="F1187" s="831"/>
      <c r="G1187" s="832"/>
      <c r="H1187" s="757" t="s">
        <v>1107</v>
      </c>
      <c r="I1187" s="758"/>
      <c r="J1187" s="758"/>
      <c r="K1187" s="758"/>
      <c r="L1187" s="759"/>
      <c r="M1187" s="716"/>
      <c r="N1187" s="717"/>
      <c r="O1187" s="717"/>
      <c r="P1187" s="717"/>
      <c r="Q1187" s="718"/>
      <c r="R1187" s="760" t="str">
        <f>IF(ユーザー別卸価格!R1187="","", IF(ISNUMBER(ユーザー別卸価格!R1187),IF(入力!$C$25=1,ROUNDDOWN(IF(入力!$C$21=1,ユーザー別卸価格!R1187/(100-入力!$C$22)%,ユーザー別卸価格!R1187+入力!$C$23),-入力!$C$24),IF(入力!$C$25=2,ROUNDUP(IF(入力!$C$21=1,ユーザー別卸価格!R1187/(100-入力!$C$22)%,ユーザー別卸価格!R1187+入力!$C$23),-入力!$C$24),ROUND(IF(入力!$C$21=1,ユーザー別卸価格!R1187/(100-入力!$C$22)%,ユーザー別卸価格!R1187+入力!$C$23),-入力!$C$24))),ユーザー別卸価格!R1187))</f>
        <v>卸価格設定なし</v>
      </c>
      <c r="S1187" s="761"/>
      <c r="T1187" s="761"/>
      <c r="U1187" s="762"/>
      <c r="V1187" s="83"/>
      <c r="X1187" s="4"/>
    </row>
    <row r="1188" spans="2:25" ht="20.25" customHeight="1">
      <c r="B1188" s="830"/>
      <c r="C1188" s="831"/>
      <c r="D1188" s="831"/>
      <c r="E1188" s="831"/>
      <c r="F1188" s="831"/>
      <c r="G1188" s="832"/>
      <c r="H1188" s="757" t="s">
        <v>1064</v>
      </c>
      <c r="I1188" s="758"/>
      <c r="J1188" s="758"/>
      <c r="K1188" s="758"/>
      <c r="L1188" s="759"/>
      <c r="M1188" s="757" t="s">
        <v>717</v>
      </c>
      <c r="N1188" s="758"/>
      <c r="O1188" s="758"/>
      <c r="P1188" s="758"/>
      <c r="Q1188" s="759"/>
      <c r="R1188" s="760" t="str">
        <f>IF(ユーザー別卸価格!R1188="","", IF(ISNUMBER(ユーザー別卸価格!R1188),IF(入力!$C$25=1,ROUNDDOWN(IF(入力!$C$21=1,ユーザー別卸価格!R1188/(100-入力!$C$22)%,ユーザー別卸価格!R1188+入力!$C$23),-入力!$C$24),IF(入力!$C$25=2,ROUNDUP(IF(入力!$C$21=1,ユーザー別卸価格!R1188/(100-入力!$C$22)%,ユーザー別卸価格!R1188+入力!$C$23),-入力!$C$24),ROUND(IF(入力!$C$21=1,ユーザー別卸価格!R1188/(100-入力!$C$22)%,ユーザー別卸価格!R1188+入力!$C$23),-入力!$C$24))),ユーザー別卸価格!R1188))</f>
        <v>卸価格設定なし</v>
      </c>
      <c r="S1188" s="761"/>
      <c r="T1188" s="761"/>
      <c r="U1188" s="762"/>
      <c r="V1188" s="83"/>
      <c r="X1188" s="4"/>
    </row>
    <row r="1189" spans="2:25" ht="20.25" customHeight="1">
      <c r="B1189" s="830"/>
      <c r="C1189" s="831"/>
      <c r="D1189" s="831"/>
      <c r="E1189" s="831"/>
      <c r="F1189" s="831"/>
      <c r="G1189" s="832"/>
      <c r="H1189" s="757" t="s">
        <v>1062</v>
      </c>
      <c r="I1189" s="758"/>
      <c r="J1189" s="758"/>
      <c r="K1189" s="758"/>
      <c r="L1189" s="759"/>
      <c r="M1189" s="757" t="s">
        <v>1061</v>
      </c>
      <c r="N1189" s="758"/>
      <c r="O1189" s="758"/>
      <c r="P1189" s="758"/>
      <c r="Q1189" s="759"/>
      <c r="R1189" s="760" t="str">
        <f>IF(ユーザー別卸価格!R1189="","", IF(ISNUMBER(ユーザー別卸価格!R1189),IF(入力!$C$25=1,ROUNDDOWN(IF(入力!$C$21=1,ユーザー別卸価格!R1189/(100-入力!$C$22)%,ユーザー別卸価格!R1189+入力!$C$23),-入力!$C$24),IF(入力!$C$25=2,ROUNDUP(IF(入力!$C$21=1,ユーザー別卸価格!R1189/(100-入力!$C$22)%,ユーザー別卸価格!R1189+入力!$C$23),-入力!$C$24),ROUND(IF(入力!$C$21=1,ユーザー別卸価格!R1189/(100-入力!$C$22)%,ユーザー別卸価格!R1189+入力!$C$23),-入力!$C$24))),ユーザー別卸価格!R1189))</f>
        <v>卸価格設定なし</v>
      </c>
      <c r="S1189" s="761"/>
      <c r="T1189" s="761"/>
      <c r="U1189" s="762"/>
      <c r="V1189" s="83"/>
      <c r="X1189" s="4"/>
    </row>
    <row r="1190" spans="2:25" ht="20.25" customHeight="1" thickBot="1">
      <c r="B1190" s="781"/>
      <c r="C1190" s="782"/>
      <c r="D1190" s="782"/>
      <c r="E1190" s="782"/>
      <c r="F1190" s="782"/>
      <c r="G1190" s="783"/>
      <c r="H1190" s="725" t="s">
        <v>1065</v>
      </c>
      <c r="I1190" s="726"/>
      <c r="J1190" s="726"/>
      <c r="K1190" s="726"/>
      <c r="L1190" s="727"/>
      <c r="M1190" s="725" t="s">
        <v>1181</v>
      </c>
      <c r="N1190" s="726"/>
      <c r="O1190" s="726"/>
      <c r="P1190" s="726"/>
      <c r="Q1190" s="727"/>
      <c r="R1190" s="728" t="str">
        <f>IF(ユーザー別卸価格!R1190="","", IF(ISNUMBER(ユーザー別卸価格!R1190),IF(入力!$C$25=1,ROUNDDOWN(IF(入力!$C$21=1,ユーザー別卸価格!R1190/(100-入力!$C$22)%,ユーザー別卸価格!R1190+入力!$C$23),-入力!$C$24),IF(入力!$C$25=2,ROUNDUP(IF(入力!$C$21=1,ユーザー別卸価格!R1190/(100-入力!$C$22)%,ユーザー別卸価格!R1190+入力!$C$23),-入力!$C$24),ROUND(IF(入力!$C$21=1,ユーザー別卸価格!R1190/(100-入力!$C$22)%,ユーザー別卸価格!R1190+入力!$C$23),-入力!$C$24))),ユーザー別卸価格!R1190))</f>
        <v>卸価格設定なし</v>
      </c>
      <c r="S1190" s="729"/>
      <c r="T1190" s="729"/>
      <c r="U1190" s="730"/>
      <c r="V1190" s="83"/>
      <c r="X1190" s="4"/>
    </row>
    <row r="1191" spans="2:25" ht="23.1" customHeight="1">
      <c r="B1191" s="336"/>
      <c r="C1191" s="336"/>
      <c r="D1191" s="336"/>
      <c r="E1191" s="336"/>
      <c r="F1191" s="336"/>
      <c r="G1191" s="336"/>
      <c r="H1191" s="336"/>
      <c r="I1191" s="336"/>
      <c r="J1191" s="336"/>
      <c r="K1191" s="336"/>
      <c r="L1191" s="336"/>
      <c r="M1191" s="336"/>
      <c r="N1191" s="336"/>
      <c r="O1191" s="336"/>
      <c r="P1191" s="336"/>
      <c r="Q1191" s="336"/>
      <c r="R1191" s="336"/>
      <c r="S1191" s="336"/>
      <c r="T1191" s="308"/>
      <c r="U1191" s="308"/>
      <c r="V1191" s="308"/>
      <c r="W1191" s="308"/>
      <c r="X1191" s="83"/>
    </row>
    <row r="1192" spans="2:25" s="239" customFormat="1" ht="20.100000000000001" customHeight="1" thickBot="1">
      <c r="B1192" s="241" t="s">
        <v>664</v>
      </c>
      <c r="C1192" s="24"/>
      <c r="D1192" s="24"/>
      <c r="E1192" s="24"/>
      <c r="F1192" s="82"/>
      <c r="G1192" s="24"/>
      <c r="H1192" s="82"/>
      <c r="I1192" s="24"/>
      <c r="J1192" s="82"/>
      <c r="K1192" s="24"/>
      <c r="L1192" s="82"/>
      <c r="M1192" s="24"/>
      <c r="N1192" s="82"/>
      <c r="O1192" s="24"/>
      <c r="P1192" s="82"/>
      <c r="Q1192" s="24"/>
      <c r="R1192" s="82"/>
      <c r="S1192" s="24"/>
      <c r="T1192" s="82"/>
      <c r="U1192" s="24"/>
      <c r="V1192" s="82"/>
      <c r="W1192" s="24"/>
      <c r="X1192" s="82"/>
      <c r="Y1192" s="24"/>
    </row>
    <row r="1193" spans="2:25" ht="20.100000000000001" customHeight="1" thickBot="1">
      <c r="B1193" s="531" t="s">
        <v>453</v>
      </c>
      <c r="C1193" s="532"/>
      <c r="D1193" s="532"/>
      <c r="E1193" s="532"/>
      <c r="F1193" s="532"/>
      <c r="G1193" s="532"/>
      <c r="H1193" s="532"/>
      <c r="I1193" s="532"/>
      <c r="J1193" s="532"/>
      <c r="K1193" s="532"/>
      <c r="L1193" s="532"/>
      <c r="M1193" s="532"/>
      <c r="N1193" s="532"/>
      <c r="O1193" s="532"/>
      <c r="P1193" s="532"/>
      <c r="Q1193" s="532"/>
      <c r="R1193" s="532"/>
      <c r="S1193" s="532"/>
      <c r="T1193" s="532"/>
      <c r="U1193" s="533"/>
      <c r="V1193" s="10"/>
      <c r="X1193" s="4"/>
    </row>
    <row r="1194" spans="2:25" ht="30" customHeight="1" thickBot="1">
      <c r="B1194" s="622" t="s">
        <v>581</v>
      </c>
      <c r="C1194" s="623"/>
      <c r="D1194" s="623"/>
      <c r="E1194" s="623"/>
      <c r="F1194" s="623"/>
      <c r="G1194" s="624"/>
      <c r="H1194" s="710" t="s">
        <v>524</v>
      </c>
      <c r="I1194" s="710"/>
      <c r="J1194" s="710"/>
      <c r="K1194" s="710"/>
      <c r="L1194" s="710"/>
      <c r="M1194" s="710" t="s">
        <v>491</v>
      </c>
      <c r="N1194" s="710"/>
      <c r="O1194" s="710"/>
      <c r="P1194" s="710"/>
      <c r="Q1194" s="710"/>
      <c r="R1194" s="710"/>
      <c r="S1194" s="710"/>
      <c r="T1194" s="710"/>
      <c r="U1194" s="710"/>
      <c r="X1194" s="4"/>
    </row>
    <row r="1195" spans="2:25" ht="20.25" customHeight="1">
      <c r="B1195" s="737" t="s">
        <v>638</v>
      </c>
      <c r="C1195" s="738"/>
      <c r="D1195" s="738"/>
      <c r="E1195" s="738"/>
      <c r="F1195" s="738"/>
      <c r="G1195" s="739"/>
      <c r="H1195" s="737" t="s">
        <v>427</v>
      </c>
      <c r="I1195" s="738"/>
      <c r="J1195" s="738"/>
      <c r="K1195" s="738"/>
      <c r="L1195" s="739"/>
      <c r="M1195" s="737" t="s">
        <v>636</v>
      </c>
      <c r="N1195" s="738"/>
      <c r="O1195" s="738"/>
      <c r="P1195" s="738"/>
      <c r="Q1195" s="739"/>
      <c r="R1195" s="619">
        <f>IF(ユーザー別卸価格!R1195="","", IF(ISNUMBER(ユーザー別卸価格!R1195),IF(入力!$C$25=1,ROUNDDOWN(IF(入力!$C$21=1,ユーザー別卸価格!R1195/(100-入力!$C$22)%,ユーザー別卸価格!R1195+入力!$C$23),-入力!$C$24),IF(入力!$C$25=2,ROUNDUP(IF(入力!$C$21=1,ユーザー別卸価格!R1195/(100-入力!$C$22)%,ユーザー別卸価格!R1195+入力!$C$23),-入力!$C$24),ROUND(IF(入力!$C$21=1,ユーザー別卸価格!R1195/(100-入力!$C$22)%,ユーザー別卸価格!R1195+入力!$C$23),-入力!$C$24))),ユーザー別卸価格!R1195))</f>
        <v>29600</v>
      </c>
      <c r="S1195" s="860"/>
      <c r="T1195" s="860"/>
      <c r="U1195" s="885"/>
      <c r="V1195" s="83"/>
      <c r="X1195" s="4"/>
    </row>
    <row r="1196" spans="2:25" ht="20.25" customHeight="1">
      <c r="B1196" s="830"/>
      <c r="C1196" s="831"/>
      <c r="D1196" s="831"/>
      <c r="E1196" s="831"/>
      <c r="F1196" s="831"/>
      <c r="G1196" s="832"/>
      <c r="H1196" s="757" t="s">
        <v>280</v>
      </c>
      <c r="I1196" s="758"/>
      <c r="J1196" s="758"/>
      <c r="K1196" s="758"/>
      <c r="L1196" s="759"/>
      <c r="M1196" s="716"/>
      <c r="N1196" s="717"/>
      <c r="O1196" s="717"/>
      <c r="P1196" s="717"/>
      <c r="Q1196" s="718"/>
      <c r="R1196" s="836">
        <f>IF(ユーザー別卸価格!R1196="","", IF(ISNUMBER(ユーザー別卸価格!R1196),IF(入力!$C$25=1,ROUNDDOWN(IF(入力!$C$21=1,ユーザー別卸価格!R1196/(100-入力!$C$22)%,ユーザー別卸価格!R1196+入力!$C$23),-入力!$C$24),IF(入力!$C$25=2,ROUNDUP(IF(入力!$C$21=1,ユーザー別卸価格!R1196/(100-入力!$C$22)%,ユーザー別卸価格!R1196+入力!$C$23),-入力!$C$24),ROUND(IF(入力!$C$21=1,ユーザー別卸価格!R1196/(100-入力!$C$22)%,ユーザー別卸価格!R1196+入力!$C$23),-入力!$C$24))),ユーザー別卸価格!R1196))</f>
        <v>26800</v>
      </c>
      <c r="S1196" s="837"/>
      <c r="T1196" s="837"/>
      <c r="U1196" s="838"/>
      <c r="V1196" s="83"/>
      <c r="X1196" s="4"/>
    </row>
    <row r="1197" spans="2:25" ht="20.25" customHeight="1">
      <c r="B1197" s="830"/>
      <c r="C1197" s="831"/>
      <c r="D1197" s="831"/>
      <c r="E1197" s="831"/>
      <c r="F1197" s="831"/>
      <c r="G1197" s="832"/>
      <c r="H1197" s="757" t="s">
        <v>684</v>
      </c>
      <c r="I1197" s="758"/>
      <c r="J1197" s="758"/>
      <c r="K1197" s="758"/>
      <c r="L1197" s="759"/>
      <c r="M1197" s="757" t="s">
        <v>689</v>
      </c>
      <c r="N1197" s="758"/>
      <c r="O1197" s="758"/>
      <c r="P1197" s="758"/>
      <c r="Q1197" s="759"/>
      <c r="R1197" s="836" t="str">
        <f>IF(ユーザー別卸価格!R1197="","", IF(ISNUMBER(ユーザー別卸価格!R1197),IF(入力!$C$25=1,ROUNDDOWN(IF(入力!$C$21=1,ユーザー別卸価格!R1197/(100-入力!$C$22)%,ユーザー別卸価格!R1197+入力!$C$23),-入力!$C$24),IF(入力!$C$25=2,ROUNDUP(IF(入力!$C$21=1,ユーザー別卸価格!R1197/(100-入力!$C$22)%,ユーザー別卸価格!R1197+入力!$C$23),-入力!$C$24),ROUND(IF(入力!$C$21=1,ユーザー別卸価格!R1197/(100-入力!$C$22)%,ユーザー別卸価格!R1197+入力!$C$23),-入力!$C$24))),ユーザー別卸価格!R1197))</f>
        <v>卸価格設定なし</v>
      </c>
      <c r="S1197" s="837"/>
      <c r="T1197" s="837"/>
      <c r="U1197" s="838"/>
      <c r="V1197" s="83"/>
      <c r="X1197" s="4"/>
    </row>
    <row r="1198" spans="2:25" ht="20.25" customHeight="1">
      <c r="B1198" s="830"/>
      <c r="C1198" s="831"/>
      <c r="D1198" s="831"/>
      <c r="E1198" s="831"/>
      <c r="F1198" s="831"/>
      <c r="G1198" s="832"/>
      <c r="H1198" s="757" t="s">
        <v>684</v>
      </c>
      <c r="I1198" s="758"/>
      <c r="J1198" s="758"/>
      <c r="K1198" s="758"/>
      <c r="L1198" s="759"/>
      <c r="M1198" s="757" t="s">
        <v>690</v>
      </c>
      <c r="N1198" s="758"/>
      <c r="O1198" s="758"/>
      <c r="P1198" s="758"/>
      <c r="Q1198" s="759"/>
      <c r="R1198" s="836" t="str">
        <f>IF(ユーザー別卸価格!R1198="","", IF(ISNUMBER(ユーザー別卸価格!R1198),IF(入力!$C$25=1,ROUNDDOWN(IF(入力!$C$21=1,ユーザー別卸価格!R1198/(100-入力!$C$22)%,ユーザー別卸価格!R1198+入力!$C$23),-入力!$C$24),IF(入力!$C$25=2,ROUNDUP(IF(入力!$C$21=1,ユーザー別卸価格!R1198/(100-入力!$C$22)%,ユーザー別卸価格!R1198+入力!$C$23),-入力!$C$24),ROUND(IF(入力!$C$21=1,ユーザー別卸価格!R1198/(100-入力!$C$22)%,ユーザー別卸価格!R1198+入力!$C$23),-入力!$C$24))),ユーザー別卸価格!R1198))</f>
        <v>卸価格設定なし</v>
      </c>
      <c r="S1198" s="837"/>
      <c r="T1198" s="837"/>
      <c r="U1198" s="838"/>
      <c r="V1198" s="83"/>
      <c r="X1198" s="4"/>
    </row>
    <row r="1199" spans="2:25" ht="20.25" customHeight="1">
      <c r="B1199" s="830"/>
      <c r="C1199" s="831"/>
      <c r="D1199" s="831"/>
      <c r="E1199" s="831"/>
      <c r="F1199" s="831"/>
      <c r="G1199" s="832"/>
      <c r="H1199" s="757" t="s">
        <v>684</v>
      </c>
      <c r="I1199" s="758"/>
      <c r="J1199" s="758"/>
      <c r="K1199" s="758"/>
      <c r="L1199" s="759"/>
      <c r="M1199" s="787" t="s">
        <v>691</v>
      </c>
      <c r="N1199" s="788"/>
      <c r="O1199" s="788"/>
      <c r="P1199" s="788"/>
      <c r="Q1199" s="789"/>
      <c r="R1199" s="836" t="str">
        <f>IF(ユーザー別卸価格!R1199="","", IF(ISNUMBER(ユーザー別卸価格!R1199),IF(入力!$C$25=1,ROUNDDOWN(IF(入力!$C$21=1,ユーザー別卸価格!R1199/(100-入力!$C$22)%,ユーザー別卸価格!R1199+入力!$C$23),-入力!$C$24),IF(入力!$C$25=2,ROUNDUP(IF(入力!$C$21=1,ユーザー別卸価格!R1199/(100-入力!$C$22)%,ユーザー別卸価格!R1199+入力!$C$23),-入力!$C$24),ROUND(IF(入力!$C$21=1,ユーザー別卸価格!R1199/(100-入力!$C$22)%,ユーザー別卸価格!R1199+入力!$C$23),-入力!$C$24))),ユーザー別卸価格!R1199))</f>
        <v>卸価格設定なし</v>
      </c>
      <c r="S1199" s="837"/>
      <c r="T1199" s="837"/>
      <c r="U1199" s="838"/>
      <c r="V1199" s="83"/>
      <c r="X1199" s="4"/>
    </row>
    <row r="1200" spans="2:25" ht="20.25" customHeight="1">
      <c r="B1200" s="830"/>
      <c r="C1200" s="831"/>
      <c r="D1200" s="831"/>
      <c r="E1200" s="831"/>
      <c r="F1200" s="831"/>
      <c r="G1200" s="832"/>
      <c r="H1200" s="787" t="s">
        <v>637</v>
      </c>
      <c r="I1200" s="788"/>
      <c r="J1200" s="788"/>
      <c r="K1200" s="788"/>
      <c r="L1200" s="789"/>
      <c r="M1200" s="830"/>
      <c r="N1200" s="831"/>
      <c r="O1200" s="831"/>
      <c r="P1200" s="831"/>
      <c r="Q1200" s="832"/>
      <c r="R1200" s="836" t="str">
        <f>IF(ユーザー別卸価格!R1200="","", IF(ISNUMBER(ユーザー別卸価格!R1200),IF(入力!$C$25=1,ROUNDDOWN(IF(入力!$C$21=1,ユーザー別卸価格!R1200/(100-入力!$C$22)%,ユーザー別卸価格!R1200+入力!$C$23),-入力!$C$24),IF(入力!$C$25=2,ROUNDUP(IF(入力!$C$21=1,ユーザー別卸価格!R1200/(100-入力!$C$22)%,ユーザー別卸価格!R1200+入力!$C$23),-入力!$C$24),ROUND(IF(入力!$C$21=1,ユーザー別卸価格!R1200/(100-入力!$C$22)%,ユーザー別卸価格!R1200+入力!$C$23),-入力!$C$24))),ユーザー別卸価格!R1200))</f>
        <v>卸価格設定なし</v>
      </c>
      <c r="S1200" s="837"/>
      <c r="T1200" s="837"/>
      <c r="U1200" s="838"/>
      <c r="V1200" s="83"/>
      <c r="X1200" s="4"/>
    </row>
    <row r="1201" spans="2:27" ht="20.25" customHeight="1">
      <c r="B1201" s="830"/>
      <c r="C1201" s="831"/>
      <c r="D1201" s="831"/>
      <c r="E1201" s="831"/>
      <c r="F1201" s="831"/>
      <c r="G1201" s="832"/>
      <c r="H1201" s="716"/>
      <c r="I1201" s="717"/>
      <c r="J1201" s="717"/>
      <c r="K1201" s="717"/>
      <c r="L1201" s="718"/>
      <c r="M1201" s="716"/>
      <c r="N1201" s="717"/>
      <c r="O1201" s="717"/>
      <c r="P1201" s="717"/>
      <c r="Q1201" s="718"/>
      <c r="R1201" s="836" t="str">
        <f>IF(ユーザー別卸価格!R1201="","", IF(ISNUMBER(ユーザー別卸価格!R1201),IF(入力!$C$25=1,ROUNDDOWN(IF(入力!$C$21=1,ユーザー別卸価格!R1201/(100-入力!$C$22)%,ユーザー別卸価格!R1201+入力!$C$23),-入力!$C$24),IF(入力!$C$25=2,ROUNDUP(IF(入力!$C$21=1,ユーザー別卸価格!R1201/(100-入力!$C$22)%,ユーザー別卸価格!R1201+入力!$C$23),-入力!$C$24),ROUND(IF(入力!$C$21=1,ユーザー別卸価格!R1201/(100-入力!$C$22)%,ユーザー別卸価格!R1201+入力!$C$23),-入力!$C$24))),ユーザー別卸価格!R1201))</f>
        <v>卸価格設定なし</v>
      </c>
      <c r="S1201" s="837"/>
      <c r="T1201" s="837"/>
      <c r="U1201" s="838"/>
      <c r="V1201" s="83"/>
      <c r="X1201" s="4"/>
    </row>
    <row r="1202" spans="2:27" ht="20.25" customHeight="1">
      <c r="B1202" s="830"/>
      <c r="C1202" s="831"/>
      <c r="D1202" s="831"/>
      <c r="E1202" s="831"/>
      <c r="F1202" s="831"/>
      <c r="G1202" s="832"/>
      <c r="H1202" s="757" t="s">
        <v>529</v>
      </c>
      <c r="I1202" s="758"/>
      <c r="J1202" s="758"/>
      <c r="K1202" s="758"/>
      <c r="L1202" s="759"/>
      <c r="M1202" s="787" t="s">
        <v>627</v>
      </c>
      <c r="N1202" s="788"/>
      <c r="O1202" s="788"/>
      <c r="P1202" s="788"/>
      <c r="Q1202" s="789"/>
      <c r="R1202" s="836">
        <f>IF(ユーザー別卸価格!R1202="","", IF(ISNUMBER(ユーザー別卸価格!R1202),IF(入力!$C$25=1,ROUNDDOWN(IF(入力!$C$21=1,ユーザー別卸価格!R1202/(100-入力!$C$22)%,ユーザー別卸価格!R1202+入力!$C$23),-入力!$C$24),IF(入力!$C$25=2,ROUNDUP(IF(入力!$C$21=1,ユーザー別卸価格!R1202/(100-入力!$C$22)%,ユーザー別卸価格!R1202+入力!$C$23),-入力!$C$24),ROUND(IF(入力!$C$21=1,ユーザー別卸価格!R1202/(100-入力!$C$22)%,ユーザー別卸価格!R1202+入力!$C$23),-入力!$C$24))),ユーザー別卸価格!R1202))</f>
        <v>26800</v>
      </c>
      <c r="S1202" s="837"/>
      <c r="T1202" s="837"/>
      <c r="U1202" s="838"/>
      <c r="V1202" s="83"/>
      <c r="X1202" s="4"/>
    </row>
    <row r="1203" spans="2:27" ht="20.25" customHeight="1">
      <c r="B1203" s="830"/>
      <c r="C1203" s="831"/>
      <c r="D1203" s="831"/>
      <c r="E1203" s="831"/>
      <c r="F1203" s="831"/>
      <c r="G1203" s="832"/>
      <c r="H1203" s="757" t="s">
        <v>280</v>
      </c>
      <c r="I1203" s="758"/>
      <c r="J1203" s="758"/>
      <c r="K1203" s="758"/>
      <c r="L1203" s="759"/>
      <c r="M1203" s="716"/>
      <c r="N1203" s="717"/>
      <c r="O1203" s="717"/>
      <c r="P1203" s="717"/>
      <c r="Q1203" s="718"/>
      <c r="R1203" s="836">
        <f>IF(ユーザー別卸価格!R1203="","", IF(ISNUMBER(ユーザー別卸価格!R1203),IF(入力!$C$25=1,ROUNDDOWN(IF(入力!$C$21=1,ユーザー別卸価格!R1203/(100-入力!$C$22)%,ユーザー別卸価格!R1203+入力!$C$23),-入力!$C$24),IF(入力!$C$25=2,ROUNDUP(IF(入力!$C$21=1,ユーザー別卸価格!R1203/(100-入力!$C$22)%,ユーザー別卸価格!R1203+入力!$C$23),-入力!$C$24),ROUND(IF(入力!$C$21=1,ユーザー別卸価格!R1203/(100-入力!$C$22)%,ユーザー別卸価格!R1203+入力!$C$23),-入力!$C$24))),ユーザー別卸価格!R1203))</f>
        <v>32000</v>
      </c>
      <c r="S1203" s="837"/>
      <c r="T1203" s="837"/>
      <c r="U1203" s="838"/>
      <c r="V1203" s="83"/>
      <c r="X1203" s="4"/>
    </row>
    <row r="1204" spans="2:27" ht="20.25" customHeight="1">
      <c r="B1204" s="806"/>
      <c r="C1204" s="807"/>
      <c r="D1204" s="807"/>
      <c r="E1204" s="807"/>
      <c r="F1204" s="807"/>
      <c r="G1204" s="808"/>
      <c r="H1204" s="806" t="s">
        <v>530</v>
      </c>
      <c r="I1204" s="807"/>
      <c r="J1204" s="807"/>
      <c r="K1204" s="807"/>
      <c r="L1204" s="808"/>
      <c r="M1204" s="806" t="s">
        <v>590</v>
      </c>
      <c r="N1204" s="807"/>
      <c r="O1204" s="807"/>
      <c r="P1204" s="807"/>
      <c r="Q1204" s="808"/>
      <c r="R1204" s="845">
        <f>IF(ユーザー別卸価格!R1204="","", IF(ISNUMBER(ユーザー別卸価格!R1204),IF(入力!$C$25=1,ROUNDDOWN(IF(入力!$C$21=1,ユーザー別卸価格!R1204/(100-入力!$C$22)%,ユーザー別卸価格!R1204+入力!$C$23),-入力!$C$24),IF(入力!$C$25=2,ROUNDUP(IF(入力!$C$21=1,ユーザー別卸価格!R1204/(100-入力!$C$22)%,ユーザー別卸価格!R1204+入力!$C$23),-入力!$C$24),ROUND(IF(入力!$C$21=1,ユーザー別卸価格!R1204/(100-入力!$C$22)%,ユーザー別卸価格!R1204+入力!$C$23),-入力!$C$24))),ユーザー別卸価格!R1204))</f>
        <v>25100</v>
      </c>
      <c r="S1204" s="846"/>
      <c r="T1204" s="846"/>
      <c r="U1204" s="847"/>
      <c r="V1204" s="83"/>
      <c r="X1204" s="4"/>
    </row>
    <row r="1205" spans="2:27" ht="20.25" customHeight="1">
      <c r="B1205" s="842" t="s">
        <v>1000</v>
      </c>
      <c r="C1205" s="843"/>
      <c r="D1205" s="843"/>
      <c r="E1205" s="843"/>
      <c r="F1205" s="843"/>
      <c r="G1205" s="844"/>
      <c r="H1205" s="842" t="s">
        <v>992</v>
      </c>
      <c r="I1205" s="843"/>
      <c r="J1205" s="843"/>
      <c r="K1205" s="843"/>
      <c r="L1205" s="844"/>
      <c r="M1205" s="810" t="s">
        <v>999</v>
      </c>
      <c r="N1205" s="811"/>
      <c r="O1205" s="811"/>
      <c r="P1205" s="811"/>
      <c r="Q1205" s="812"/>
      <c r="R1205" s="833" t="str">
        <f>IF(ユーザー別卸価格!R1205="","", IF(ISNUMBER(ユーザー別卸価格!R1205),IF(入力!$C$25=1,ROUNDDOWN(IF(入力!$C$21=1,ユーザー別卸価格!R1205/(100-入力!$C$22)%,ユーザー別卸価格!R1205+入力!$C$23),-入力!$C$24),IF(入力!$C$25=2,ROUNDUP(IF(入力!$C$21=1,ユーザー別卸価格!R1205/(100-入力!$C$22)%,ユーザー別卸価格!R1205+入力!$C$23),-入力!$C$24),ROUND(IF(入力!$C$21=1,ユーザー別卸価格!R1205/(100-入力!$C$22)%,ユーザー別卸価格!R1205+入力!$C$23),-入力!$C$24))),ユーザー別卸価格!R1205))</f>
        <v>卸価格設定なし</v>
      </c>
      <c r="S1205" s="834"/>
      <c r="T1205" s="834"/>
      <c r="U1205" s="835"/>
      <c r="V1205" s="83"/>
      <c r="X1205" s="4"/>
    </row>
    <row r="1206" spans="2:27" ht="20.25" customHeight="1">
      <c r="B1206" s="806"/>
      <c r="C1206" s="807"/>
      <c r="D1206" s="807"/>
      <c r="E1206" s="807"/>
      <c r="F1206" s="807"/>
      <c r="G1206" s="808"/>
      <c r="H1206" s="806"/>
      <c r="I1206" s="807"/>
      <c r="J1206" s="807"/>
      <c r="K1206" s="807"/>
      <c r="L1206" s="808"/>
      <c r="M1206" s="806" t="s">
        <v>1001</v>
      </c>
      <c r="N1206" s="807"/>
      <c r="O1206" s="807"/>
      <c r="P1206" s="807"/>
      <c r="Q1206" s="808"/>
      <c r="R1206" s="845" t="str">
        <f>IF(ユーザー別卸価格!R1206="","", IF(ISNUMBER(ユーザー別卸価格!R1206),IF(入力!$C$25=1,ROUNDDOWN(IF(入力!$C$21=1,ユーザー別卸価格!R1206/(100-入力!$C$22)%,ユーザー別卸価格!R1206+入力!$C$23),-入力!$C$24),IF(入力!$C$25=2,ROUNDUP(IF(入力!$C$21=1,ユーザー別卸価格!R1206/(100-入力!$C$22)%,ユーザー別卸価格!R1206+入力!$C$23),-入力!$C$24),ROUND(IF(入力!$C$21=1,ユーザー別卸価格!R1206/(100-入力!$C$22)%,ユーザー別卸価格!R1206+入力!$C$23),-入力!$C$24))),ユーザー別卸価格!R1206))</f>
        <v>卸価格設定なし</v>
      </c>
      <c r="S1206" s="846"/>
      <c r="T1206" s="846"/>
      <c r="U1206" s="847"/>
      <c r="V1206" s="83"/>
      <c r="X1206" s="4"/>
    </row>
    <row r="1207" spans="2:27" ht="20.25" customHeight="1">
      <c r="B1207" s="842" t="s">
        <v>1370</v>
      </c>
      <c r="C1207" s="843"/>
      <c r="D1207" s="843"/>
      <c r="E1207" s="843"/>
      <c r="F1207" s="843"/>
      <c r="G1207" s="844"/>
      <c r="H1207" s="716" t="s">
        <v>993</v>
      </c>
      <c r="I1207" s="717"/>
      <c r="J1207" s="717"/>
      <c r="K1207" s="717"/>
      <c r="L1207" s="718"/>
      <c r="M1207" s="830" t="s">
        <v>1373</v>
      </c>
      <c r="N1207" s="831"/>
      <c r="O1207" s="831"/>
      <c r="P1207" s="831"/>
      <c r="Q1207" s="832"/>
      <c r="R1207" s="923" t="str">
        <f>IF(ユーザー別卸価格!R1207="","", IF(ISNUMBER(ユーザー別卸価格!R1207),IF(入力!$C$25=1,ROUNDDOWN(IF(入力!$C$21=1,ユーザー別卸価格!R1207/(100-入力!$C$22)%,ユーザー別卸価格!R1207+入力!$C$23),-入力!$C$24),IF(入力!$C$25=2,ROUNDUP(IF(入力!$C$21=1,ユーザー別卸価格!R1207/(100-入力!$C$22)%,ユーザー別卸価格!R1207+入力!$C$23),-入力!$C$24),ROUND(IF(入力!$C$21=1,ユーザー別卸価格!R1207/(100-入力!$C$22)%,ユーザー別卸価格!R1207+入力!$C$23),-入力!$C$24))),ユーザー別卸価格!R1207))</f>
        <v>卸価格設定なし</v>
      </c>
      <c r="S1207" s="575"/>
      <c r="T1207" s="575"/>
      <c r="U1207" s="924"/>
      <c r="V1207" s="83"/>
      <c r="X1207" s="4"/>
    </row>
    <row r="1208" spans="2:27" ht="20.25" customHeight="1">
      <c r="B1208" s="830"/>
      <c r="C1208" s="831"/>
      <c r="D1208" s="831"/>
      <c r="E1208" s="831"/>
      <c r="F1208" s="831"/>
      <c r="G1208" s="832"/>
      <c r="H1208" s="757" t="s">
        <v>1371</v>
      </c>
      <c r="I1208" s="758"/>
      <c r="J1208" s="758"/>
      <c r="K1208" s="758"/>
      <c r="L1208" s="759"/>
      <c r="M1208" s="716"/>
      <c r="N1208" s="717"/>
      <c r="O1208" s="717"/>
      <c r="P1208" s="717"/>
      <c r="Q1208" s="718"/>
      <c r="R1208" s="836" t="str">
        <f>IF(ユーザー別卸価格!R1208="","", IF(ISNUMBER(ユーザー別卸価格!R1208),IF(入力!$C$25=1,ROUNDDOWN(IF(入力!$C$21=1,ユーザー別卸価格!R1208/(100-入力!$C$22)%,ユーザー別卸価格!R1208+入力!$C$23),-入力!$C$24),IF(入力!$C$25=2,ROUNDUP(IF(入力!$C$21=1,ユーザー別卸価格!R1208/(100-入力!$C$22)%,ユーザー別卸価格!R1208+入力!$C$23),-入力!$C$24),ROUND(IF(入力!$C$21=1,ユーザー別卸価格!R1208/(100-入力!$C$22)%,ユーザー別卸価格!R1208+入力!$C$23),-入力!$C$24))),ユーザー別卸価格!R1208))</f>
        <v>卸価格設定なし</v>
      </c>
      <c r="S1208" s="837"/>
      <c r="T1208" s="837"/>
      <c r="U1208" s="838"/>
      <c r="V1208" s="83"/>
      <c r="X1208" s="4"/>
    </row>
    <row r="1209" spans="2:27" ht="20.25" customHeight="1">
      <c r="B1209" s="830"/>
      <c r="C1209" s="831"/>
      <c r="D1209" s="831"/>
      <c r="E1209" s="831"/>
      <c r="F1209" s="831"/>
      <c r="G1209" s="832"/>
      <c r="H1209" s="757" t="s">
        <v>1372</v>
      </c>
      <c r="I1209" s="758"/>
      <c r="J1209" s="758"/>
      <c r="K1209" s="758"/>
      <c r="L1209" s="759"/>
      <c r="M1209" s="757" t="s">
        <v>1374</v>
      </c>
      <c r="N1209" s="758"/>
      <c r="O1209" s="758"/>
      <c r="P1209" s="758"/>
      <c r="Q1209" s="759"/>
      <c r="R1209" s="836" t="str">
        <f>IF(ユーザー別卸価格!R1209="","", IF(ISNUMBER(ユーザー別卸価格!R1209),IF(入力!$C$25=1,ROUNDDOWN(IF(入力!$C$21=1,ユーザー別卸価格!R1209/(100-入力!$C$22)%,ユーザー別卸価格!R1209+入力!$C$23),-入力!$C$24),IF(入力!$C$25=2,ROUNDUP(IF(入力!$C$21=1,ユーザー別卸価格!R1209/(100-入力!$C$22)%,ユーザー別卸価格!R1209+入力!$C$23),-入力!$C$24),ROUND(IF(入力!$C$21=1,ユーザー別卸価格!R1209/(100-入力!$C$22)%,ユーザー別卸価格!R1209+入力!$C$23),-入力!$C$24))),ユーザー別卸価格!R1209))</f>
        <v>卸価格設定なし</v>
      </c>
      <c r="S1209" s="837"/>
      <c r="T1209" s="837"/>
      <c r="U1209" s="838"/>
      <c r="V1209" s="83"/>
      <c r="X1209" s="4"/>
    </row>
    <row r="1210" spans="2:27" ht="20.25" customHeight="1" thickBot="1">
      <c r="B1210" s="781"/>
      <c r="C1210" s="782"/>
      <c r="D1210" s="782"/>
      <c r="E1210" s="782"/>
      <c r="F1210" s="782"/>
      <c r="G1210" s="783"/>
      <c r="H1210" s="725" t="s">
        <v>2150</v>
      </c>
      <c r="I1210" s="726"/>
      <c r="J1210" s="726"/>
      <c r="K1210" s="726"/>
      <c r="L1210" s="727"/>
      <c r="M1210" s="725"/>
      <c r="N1210" s="726"/>
      <c r="O1210" s="726"/>
      <c r="P1210" s="726"/>
      <c r="Q1210" s="727"/>
      <c r="R1210" s="889" t="str">
        <f>IF(ユーザー別卸価格!R1210="","", IF(ISNUMBER(ユーザー別卸価格!R1210),IF(入力!$C$25=1,ROUNDDOWN(IF(入力!$C$21=1,ユーザー別卸価格!R1210/(100-入力!$C$22)%,ユーザー別卸価格!R1210+入力!$C$23),-入力!$C$24),IF(入力!$C$25=2,ROUNDUP(IF(入力!$C$21=1,ユーザー別卸価格!R1210/(100-入力!$C$22)%,ユーザー別卸価格!R1210+入力!$C$23),-入力!$C$24),ROUND(IF(入力!$C$21=1,ユーザー別卸価格!R1210/(100-入力!$C$22)%,ユーザー別卸価格!R1210+入力!$C$23),-入力!$C$24))),ユーザー別卸価格!R1210))</f>
        <v>卸価格設定なし</v>
      </c>
      <c r="S1210" s="890"/>
      <c r="T1210" s="890"/>
      <c r="U1210" s="891"/>
      <c r="V1210" s="83"/>
      <c r="X1210" s="4"/>
    </row>
    <row r="1211" spans="2:27" ht="36.75" customHeight="1">
      <c r="B1211" s="588" t="s">
        <v>2149</v>
      </c>
      <c r="C1211" s="588"/>
      <c r="D1211" s="588"/>
      <c r="E1211" s="588"/>
      <c r="F1211" s="588"/>
      <c r="G1211" s="588"/>
      <c r="H1211" s="588"/>
      <c r="I1211" s="588"/>
      <c r="J1211" s="588"/>
      <c r="K1211" s="588"/>
      <c r="L1211" s="588"/>
      <c r="M1211" s="588"/>
      <c r="N1211" s="588"/>
      <c r="O1211" s="588"/>
      <c r="P1211" s="588"/>
      <c r="Q1211" s="588"/>
      <c r="R1211" s="588"/>
      <c r="S1211" s="588"/>
      <c r="T1211" s="588"/>
      <c r="U1211" s="588"/>
      <c r="V1211" s="82"/>
      <c r="W1211" s="24"/>
      <c r="X1211" s="82"/>
      <c r="Y1211" s="24"/>
    </row>
    <row r="1212" spans="2:27" ht="13.5" customHeight="1">
      <c r="C1212" s="24"/>
      <c r="D1212" s="24"/>
      <c r="E1212" s="24"/>
      <c r="F1212" s="82"/>
      <c r="G1212" s="24"/>
      <c r="H1212" s="82"/>
      <c r="I1212" s="24"/>
      <c r="J1212" s="82"/>
      <c r="K1212" s="24"/>
      <c r="L1212" s="82"/>
      <c r="M1212" s="24"/>
      <c r="N1212" s="82"/>
      <c r="O1212" s="24"/>
      <c r="P1212" s="82"/>
      <c r="Q1212" s="24"/>
      <c r="R1212" s="82"/>
      <c r="S1212" s="24"/>
      <c r="T1212" s="82"/>
      <c r="U1212" s="24"/>
      <c r="V1212" s="82"/>
      <c r="W1212" s="24"/>
      <c r="X1212" s="82"/>
      <c r="Y1212" s="24"/>
    </row>
    <row r="1213" spans="2:27" s="38" customFormat="1" ht="14.25" customHeight="1" thickBot="1">
      <c r="F1213" s="84"/>
      <c r="H1213" s="84"/>
      <c r="J1213" s="84"/>
      <c r="L1213" s="84"/>
      <c r="N1213" s="84"/>
      <c r="P1213" s="84"/>
      <c r="R1213" s="84"/>
      <c r="T1213" s="84"/>
      <c r="V1213" s="84"/>
      <c r="X1213" s="84"/>
    </row>
    <row r="1214" spans="2:27" ht="23.25" customHeight="1" thickTop="1" thickBot="1">
      <c r="B1214" s="518" t="s">
        <v>692</v>
      </c>
      <c r="C1214" s="519"/>
      <c r="D1214" s="519"/>
      <c r="E1214" s="519"/>
      <c r="F1214" s="519"/>
      <c r="G1214" s="519"/>
      <c r="H1214" s="519"/>
      <c r="I1214" s="519"/>
      <c r="J1214" s="519"/>
      <c r="K1214" s="519"/>
      <c r="L1214" s="519"/>
      <c r="M1214" s="519"/>
      <c r="N1214" s="519"/>
      <c r="O1214" s="519"/>
      <c r="P1214" s="519"/>
      <c r="Q1214" s="519"/>
      <c r="R1214" s="519"/>
      <c r="S1214" s="519"/>
      <c r="T1214" s="519"/>
      <c r="U1214" s="519"/>
      <c r="V1214" s="519"/>
      <c r="W1214" s="519"/>
      <c r="X1214" s="519"/>
      <c r="Y1214" s="519"/>
      <c r="Z1214" s="519"/>
      <c r="AA1214" s="520"/>
    </row>
    <row r="1215" spans="2:27" ht="14.25" customHeight="1" thickTop="1" thickBot="1">
      <c r="B1215" s="24"/>
      <c r="C1215" s="24"/>
      <c r="D1215" s="24"/>
      <c r="E1215" s="24"/>
      <c r="F1215" s="82"/>
      <c r="G1215" s="24"/>
      <c r="H1215" s="82"/>
      <c r="I1215" s="24"/>
      <c r="J1215" s="82"/>
      <c r="K1215" s="24"/>
      <c r="L1215" s="82"/>
      <c r="M1215" s="24"/>
      <c r="N1215" s="82"/>
      <c r="O1215" s="24"/>
      <c r="P1215" s="82"/>
      <c r="Q1215" s="24"/>
      <c r="R1215" s="82"/>
      <c r="S1215" s="24"/>
      <c r="T1215" s="82"/>
      <c r="U1215" s="24"/>
      <c r="V1215" s="82"/>
      <c r="W1215" s="24"/>
      <c r="X1215" s="82"/>
      <c r="Y1215" s="24"/>
    </row>
    <row r="1216" spans="2:27" ht="20.100000000000001" customHeight="1" thickBot="1">
      <c r="B1216" s="531" t="s">
        <v>453</v>
      </c>
      <c r="C1216" s="532"/>
      <c r="D1216" s="532"/>
      <c r="E1216" s="532"/>
      <c r="F1216" s="532"/>
      <c r="G1216" s="532"/>
      <c r="H1216" s="532"/>
      <c r="I1216" s="532"/>
      <c r="J1216" s="532"/>
      <c r="K1216" s="532"/>
      <c r="L1216" s="532"/>
      <c r="M1216" s="532"/>
      <c r="N1216" s="532"/>
      <c r="O1216" s="532"/>
      <c r="P1216" s="532"/>
      <c r="Q1216" s="532"/>
      <c r="R1216" s="532"/>
      <c r="S1216" s="532"/>
      <c r="T1216" s="532"/>
      <c r="U1216" s="532"/>
      <c r="V1216" s="533"/>
      <c r="X1216" s="4"/>
    </row>
    <row r="1217" spans="2:24" ht="15" customHeight="1" thickBot="1">
      <c r="B1217" s="709" t="s">
        <v>42</v>
      </c>
      <c r="C1217" s="710" t="s">
        <v>0</v>
      </c>
      <c r="D1217" s="710" t="s">
        <v>524</v>
      </c>
      <c r="E1217" s="710"/>
      <c r="F1217" s="710"/>
      <c r="G1217" s="710"/>
      <c r="H1217" s="710" t="s">
        <v>491</v>
      </c>
      <c r="I1217" s="710"/>
      <c r="J1217" s="710"/>
      <c r="K1217" s="710"/>
      <c r="L1217" s="710"/>
      <c r="M1217" s="710"/>
      <c r="N1217" s="710"/>
      <c r="O1217" s="710"/>
      <c r="P1217" s="710" t="s">
        <v>43</v>
      </c>
      <c r="Q1217" s="710"/>
      <c r="R1217" s="710"/>
      <c r="S1217" s="710"/>
      <c r="T1217" s="710"/>
      <c r="U1217" s="710"/>
      <c r="V1217" s="710"/>
      <c r="X1217" s="4"/>
    </row>
    <row r="1218" spans="2:24" ht="15" customHeight="1" thickBot="1">
      <c r="B1218" s="709"/>
      <c r="C1218" s="710"/>
      <c r="D1218" s="710"/>
      <c r="E1218" s="710"/>
      <c r="F1218" s="710"/>
      <c r="G1218" s="710"/>
      <c r="H1218" s="710"/>
      <c r="I1218" s="710"/>
      <c r="J1218" s="710"/>
      <c r="K1218" s="710"/>
      <c r="L1218" s="710"/>
      <c r="M1218" s="710"/>
      <c r="N1218" s="710"/>
      <c r="O1218" s="710"/>
      <c r="P1218" s="710"/>
      <c r="Q1218" s="710"/>
      <c r="R1218" s="710"/>
      <c r="S1218" s="710"/>
      <c r="T1218" s="710"/>
      <c r="U1218" s="710"/>
      <c r="V1218" s="710"/>
      <c r="X1218" s="4"/>
    </row>
    <row r="1219" spans="2:24" ht="24" customHeight="1" thickBot="1">
      <c r="B1219" s="77">
        <v>18</v>
      </c>
      <c r="C1219" s="78">
        <v>40</v>
      </c>
      <c r="D1219" s="893" t="s">
        <v>639</v>
      </c>
      <c r="E1219" s="894"/>
      <c r="F1219" s="894"/>
      <c r="G1219" s="895"/>
      <c r="H1219" s="893" t="s">
        <v>642</v>
      </c>
      <c r="I1219" s="894"/>
      <c r="J1219" s="894"/>
      <c r="K1219" s="895"/>
      <c r="L1219" s="531">
        <f>IF(ユーザー別卸価格!L1219="","", IF(ISNUMBER(ユーザー別卸価格!L1219),IF(入力!$C$25=1,ROUNDDOWN(IF(入力!$C$21=1,ユーザー別卸価格!L1219/(100-入力!$C$22)%,ユーザー別卸価格!L1219+入力!$C$23),-入力!$C$24),IF(入力!$C$25=2,ROUNDUP(IF(入力!$C$21=1,ユーザー別卸価格!L1219/(100-入力!$C$22)%,ユーザー別卸価格!L1219+入力!$C$23),-入力!$C$24),ROUND(IF(入力!$C$21=1,ユーザー別卸価格!L1219/(100-入力!$C$22)%,ユーザー別卸価格!L1219+入力!$C$23),-入力!$C$24))),ユーザー別卸価格!L1219))</f>
        <v>52000</v>
      </c>
      <c r="M1219" s="532"/>
      <c r="N1219" s="532"/>
      <c r="O1219" s="533"/>
      <c r="P1219" s="896" t="s">
        <v>647</v>
      </c>
      <c r="Q1219" s="897"/>
      <c r="R1219" s="897"/>
      <c r="S1219" s="897"/>
      <c r="T1219" s="897"/>
      <c r="U1219" s="897"/>
      <c r="V1219" s="898"/>
      <c r="X1219" s="4"/>
    </row>
    <row r="1220" spans="2:24" ht="24" customHeight="1">
      <c r="B1220" s="731">
        <v>17</v>
      </c>
      <c r="C1220" s="772">
        <v>45</v>
      </c>
      <c r="D1220" s="800" t="s">
        <v>879</v>
      </c>
      <c r="E1220" s="801"/>
      <c r="F1220" s="801"/>
      <c r="G1220" s="802"/>
      <c r="H1220" s="800" t="s">
        <v>642</v>
      </c>
      <c r="I1220" s="801"/>
      <c r="J1220" s="801"/>
      <c r="K1220" s="802"/>
      <c r="L1220" s="839">
        <f>IF(ユーザー別卸価格!L1220="","", IF(ISNUMBER(ユーザー別卸価格!L1220),IF(入力!$C$25=1,ROUNDDOWN(IF(入力!$C$21=1,ユーザー別卸価格!L1220/(100-入力!$C$22)%,ユーザー別卸価格!L1220+入力!$C$23),-入力!$C$24),IF(入力!$C$25=2,ROUNDUP(IF(入力!$C$21=1,ユーザー別卸価格!L1220/(100-入力!$C$22)%,ユーザー別卸価格!L1220+入力!$C$23),-入力!$C$24),ROUND(IF(入力!$C$21=1,ユーザー別卸価格!L1220/(100-入力!$C$22)%,ユーザー別卸価格!L1220+入力!$C$23),-入力!$C$24))),ユーザー別卸価格!L1220))</f>
        <v>39000</v>
      </c>
      <c r="M1220" s="840"/>
      <c r="N1220" s="840"/>
      <c r="O1220" s="841"/>
      <c r="P1220" s="905" t="s">
        <v>647</v>
      </c>
      <c r="Q1220" s="906"/>
      <c r="R1220" s="906"/>
      <c r="S1220" s="906"/>
      <c r="T1220" s="906"/>
      <c r="U1220" s="906"/>
      <c r="V1220" s="907"/>
      <c r="X1220" s="4"/>
    </row>
    <row r="1221" spans="2:24" ht="24" customHeight="1">
      <c r="B1221" s="732"/>
      <c r="C1221" s="752"/>
      <c r="D1221" s="757" t="s">
        <v>640</v>
      </c>
      <c r="E1221" s="758"/>
      <c r="F1221" s="758"/>
      <c r="G1221" s="759"/>
      <c r="H1221" s="757" t="s">
        <v>642</v>
      </c>
      <c r="I1221" s="758"/>
      <c r="J1221" s="758"/>
      <c r="K1221" s="759"/>
      <c r="L1221" s="836">
        <f>IF(ユーザー別卸価格!L1221="","", IF(ISNUMBER(ユーザー別卸価格!L1221),IF(入力!$C$25=1,ROUNDDOWN(IF(入力!$C$21=1,ユーザー別卸価格!L1221/(100-入力!$C$22)%,ユーザー別卸価格!L1221+入力!$C$23),-入力!$C$24),IF(入力!$C$25=2,ROUNDUP(IF(入力!$C$21=1,ユーザー別卸価格!L1221/(100-入力!$C$22)%,ユーザー別卸価格!L1221+入力!$C$23),-入力!$C$24),ROUND(IF(入力!$C$21=1,ユーザー別卸価格!L1221/(100-入力!$C$22)%,ユーザー別卸価格!L1221+入力!$C$23),-入力!$C$24))),ユーザー別卸価格!L1221))</f>
        <v>45300</v>
      </c>
      <c r="M1221" s="837"/>
      <c r="N1221" s="837"/>
      <c r="O1221" s="838"/>
      <c r="P1221" s="899" t="s">
        <v>647</v>
      </c>
      <c r="Q1221" s="900"/>
      <c r="R1221" s="900"/>
      <c r="S1221" s="900"/>
      <c r="T1221" s="900"/>
      <c r="U1221" s="900"/>
      <c r="V1221" s="901"/>
      <c r="X1221" s="4"/>
    </row>
    <row r="1222" spans="2:24" ht="24" customHeight="1">
      <c r="B1222" s="732"/>
      <c r="C1222" s="774"/>
      <c r="D1222" s="766" t="s">
        <v>880</v>
      </c>
      <c r="E1222" s="767"/>
      <c r="F1222" s="767"/>
      <c r="G1222" s="768"/>
      <c r="H1222" s="766" t="s">
        <v>643</v>
      </c>
      <c r="I1222" s="767"/>
      <c r="J1222" s="767"/>
      <c r="K1222" s="768"/>
      <c r="L1222" s="827">
        <f>IF(ユーザー別卸価格!L1222="","", IF(ISNUMBER(ユーザー別卸価格!L1222),IF(入力!$C$25=1,ROUNDDOWN(IF(入力!$C$21=1,ユーザー別卸価格!L1222/(100-入力!$C$22)%,ユーザー別卸価格!L1222+入力!$C$23),-入力!$C$24),IF(入力!$C$25=2,ROUNDUP(IF(入力!$C$21=1,ユーザー別卸価格!L1222/(100-入力!$C$22)%,ユーザー別卸価格!L1222+入力!$C$23),-入力!$C$24),ROUND(IF(入力!$C$21=1,ユーザー別卸価格!L1222/(100-入力!$C$22)%,ユーザー別卸価格!L1222+入力!$C$23),-入力!$C$24))),ユーザー別卸価格!L1222))</f>
        <v>39500</v>
      </c>
      <c r="M1222" s="828"/>
      <c r="N1222" s="828"/>
      <c r="O1222" s="829"/>
      <c r="P1222" s="902" t="s">
        <v>648</v>
      </c>
      <c r="Q1222" s="903"/>
      <c r="R1222" s="903"/>
      <c r="S1222" s="903"/>
      <c r="T1222" s="903"/>
      <c r="U1222" s="903"/>
      <c r="V1222" s="904"/>
      <c r="X1222" s="4"/>
    </row>
    <row r="1223" spans="2:24" ht="24" customHeight="1" thickBot="1">
      <c r="B1223" s="733"/>
      <c r="C1223" s="340">
        <v>55</v>
      </c>
      <c r="D1223" s="778" t="s">
        <v>881</v>
      </c>
      <c r="E1223" s="779"/>
      <c r="F1223" s="779"/>
      <c r="G1223" s="780"/>
      <c r="H1223" s="778" t="s">
        <v>644</v>
      </c>
      <c r="I1223" s="779"/>
      <c r="J1223" s="779"/>
      <c r="K1223" s="780"/>
      <c r="L1223" s="854">
        <f>IF(ユーザー別卸価格!L1223="","", IF(ISNUMBER(ユーザー別卸価格!L1223),IF(入力!$C$25=1,ROUNDDOWN(IF(入力!$C$21=1,ユーザー別卸価格!L1223/(100-入力!$C$22)%,ユーザー別卸価格!L1223+入力!$C$23),-入力!$C$24),IF(入力!$C$25=2,ROUNDUP(IF(入力!$C$21=1,ユーザー別卸価格!L1223/(100-入力!$C$22)%,ユーザー別卸価格!L1223+入力!$C$23),-入力!$C$24),ROUND(IF(入力!$C$21=1,ユーザー別卸価格!L1223/(100-入力!$C$22)%,ユーザー別卸価格!L1223+入力!$C$23),-入力!$C$24))),ユーザー別卸価格!L1223))</f>
        <v>35800</v>
      </c>
      <c r="M1223" s="855"/>
      <c r="N1223" s="855"/>
      <c r="O1223" s="856"/>
      <c r="P1223" s="925" t="s">
        <v>649</v>
      </c>
      <c r="Q1223" s="926"/>
      <c r="R1223" s="926"/>
      <c r="S1223" s="926"/>
      <c r="T1223" s="926"/>
      <c r="U1223" s="926"/>
      <c r="V1223" s="927"/>
      <c r="X1223" s="4"/>
    </row>
    <row r="1224" spans="2:24" ht="61.5" customHeight="1" thickBot="1">
      <c r="B1224" s="77">
        <v>16</v>
      </c>
      <c r="C1224" s="78">
        <v>55</v>
      </c>
      <c r="D1224" s="893" t="s">
        <v>641</v>
      </c>
      <c r="E1224" s="894"/>
      <c r="F1224" s="894"/>
      <c r="G1224" s="895"/>
      <c r="H1224" s="893" t="s">
        <v>645</v>
      </c>
      <c r="I1224" s="894"/>
      <c r="J1224" s="894"/>
      <c r="K1224" s="895"/>
      <c r="L1224" s="531">
        <f>IF(ユーザー別卸価格!L1224="","", IF(ISNUMBER(ユーザー別卸価格!L1224),IF(入力!$C$25=1,ROUNDDOWN(IF(入力!$C$21=1,ユーザー別卸価格!L1224/(100-入力!$C$22)%,ユーザー別卸価格!L1224+入力!$C$23),-入力!$C$24),IF(入力!$C$25=2,ROUNDUP(IF(入力!$C$21=1,ユーザー別卸価格!L1224/(100-入力!$C$22)%,ユーザー別卸価格!L1224+入力!$C$23),-入力!$C$24),ROUND(IF(入力!$C$21=1,ユーザー別卸価格!L1224/(100-入力!$C$22)%,ユーザー別卸価格!L1224+入力!$C$23),-入力!$C$24))),ユーザー別卸価格!L1224))</f>
        <v>30400</v>
      </c>
      <c r="M1224" s="532"/>
      <c r="N1224" s="532"/>
      <c r="O1224" s="533"/>
      <c r="P1224" s="896" t="s">
        <v>1002</v>
      </c>
      <c r="Q1224" s="897"/>
      <c r="R1224" s="897"/>
      <c r="S1224" s="897"/>
      <c r="T1224" s="897"/>
      <c r="U1224" s="897"/>
      <c r="V1224" s="898"/>
      <c r="X1224" s="4"/>
    </row>
    <row r="1225" spans="2:24" ht="61.5" customHeight="1" thickBot="1">
      <c r="B1225" s="77">
        <v>15</v>
      </c>
      <c r="C1225" s="78">
        <v>65</v>
      </c>
      <c r="D1225" s="893" t="s">
        <v>882</v>
      </c>
      <c r="E1225" s="894"/>
      <c r="F1225" s="894"/>
      <c r="G1225" s="895"/>
      <c r="H1225" s="893" t="s">
        <v>646</v>
      </c>
      <c r="I1225" s="894"/>
      <c r="J1225" s="894"/>
      <c r="K1225" s="895"/>
      <c r="L1225" s="531">
        <f>IF(ユーザー別卸価格!L1225="","", IF(ISNUMBER(ユーザー別卸価格!L1225),IF(入力!$C$25=1,ROUNDDOWN(IF(入力!$C$21=1,ユーザー別卸価格!L1225/(100-入力!$C$22)%,ユーザー別卸価格!L1225+入力!$C$23),-入力!$C$24),IF(入力!$C$25=2,ROUNDUP(IF(入力!$C$21=1,ユーザー別卸価格!L1225/(100-入力!$C$22)%,ユーザー別卸価格!L1225+入力!$C$23),-入力!$C$24),ROUND(IF(入力!$C$21=1,ユーザー別卸価格!L1225/(100-入力!$C$22)%,ユーザー別卸価格!L1225+入力!$C$23),-入力!$C$24))),ユーザー別卸価格!L1225))</f>
        <v>19400</v>
      </c>
      <c r="M1225" s="532"/>
      <c r="N1225" s="532"/>
      <c r="O1225" s="533"/>
      <c r="P1225" s="896" t="s">
        <v>1003</v>
      </c>
      <c r="Q1225" s="897"/>
      <c r="R1225" s="897"/>
      <c r="S1225" s="897"/>
      <c r="T1225" s="897"/>
      <c r="U1225" s="897"/>
      <c r="V1225" s="898"/>
      <c r="W1225" s="137"/>
      <c r="X1225" s="4"/>
    </row>
    <row r="1226" spans="2:24" ht="69" customHeight="1">
      <c r="B1226" s="545" t="s">
        <v>1004</v>
      </c>
      <c r="C1226" s="588"/>
      <c r="D1226" s="588"/>
      <c r="E1226" s="588"/>
      <c r="F1226" s="588"/>
      <c r="G1226" s="588"/>
      <c r="H1226" s="588"/>
      <c r="I1226" s="588"/>
      <c r="J1226" s="588"/>
      <c r="K1226" s="588"/>
      <c r="L1226" s="588"/>
      <c r="M1226" s="588"/>
      <c r="N1226" s="588"/>
      <c r="O1226" s="588"/>
      <c r="P1226" s="588"/>
      <c r="Q1226" s="588"/>
      <c r="R1226" s="588"/>
      <c r="S1226" s="588"/>
      <c r="T1226" s="588"/>
      <c r="U1226" s="588"/>
      <c r="V1226" s="588"/>
      <c r="W1226" s="589"/>
      <c r="X1226" s="589"/>
    </row>
    <row r="1227" spans="2:24" ht="13.5" customHeight="1">
      <c r="C1227" s="327"/>
      <c r="D1227" s="327"/>
      <c r="E1227" s="327"/>
      <c r="N1227" s="10"/>
      <c r="O1227" s="10"/>
      <c r="P1227" s="10"/>
      <c r="Q1227" s="10"/>
    </row>
    <row r="1228" spans="2:24" ht="22.5" customHeight="1" thickBot="1">
      <c r="B1228" s="371"/>
      <c r="C1228" s="327"/>
      <c r="D1228" s="327"/>
      <c r="E1228" s="327"/>
      <c r="F1228" s="10"/>
      <c r="G1228" s="17"/>
      <c r="H1228" s="10"/>
      <c r="I1228" s="17"/>
      <c r="J1228" s="10"/>
      <c r="K1228" s="17"/>
      <c r="L1228" s="10"/>
      <c r="M1228" s="371"/>
      <c r="N1228" s="10"/>
      <c r="O1228" s="17"/>
      <c r="P1228" s="10"/>
      <c r="Q1228" s="17"/>
      <c r="R1228" s="10"/>
      <c r="S1228" s="17"/>
      <c r="T1228" s="10"/>
      <c r="U1228" s="17"/>
    </row>
    <row r="1229" spans="2:24" ht="22.5" customHeight="1" thickBot="1">
      <c r="B1229" s="908" t="s">
        <v>41</v>
      </c>
      <c r="C1229" s="622" t="s">
        <v>665</v>
      </c>
      <c r="D1229" s="623"/>
      <c r="E1229" s="624"/>
      <c r="F1229" s="531" t="s">
        <v>150</v>
      </c>
      <c r="G1229" s="532"/>
      <c r="H1229" s="532"/>
      <c r="I1229" s="532"/>
      <c r="J1229" s="532"/>
      <c r="K1229" s="532"/>
      <c r="L1229" s="532"/>
      <c r="M1229" s="533"/>
      <c r="N1229" s="531" t="s">
        <v>650</v>
      </c>
      <c r="O1229" s="532"/>
      <c r="P1229" s="532"/>
      <c r="Q1229" s="532"/>
      <c r="R1229" s="532"/>
      <c r="S1229" s="533"/>
      <c r="T1229" s="10"/>
      <c r="U1229" s="17"/>
    </row>
    <row r="1230" spans="2:24" ht="39.950000000000003" customHeight="1" thickBot="1">
      <c r="B1230" s="909"/>
      <c r="C1230" s="622" t="s">
        <v>159</v>
      </c>
      <c r="D1230" s="623"/>
      <c r="E1230" s="624"/>
      <c r="F1230" s="622" t="s">
        <v>697</v>
      </c>
      <c r="G1230" s="624"/>
      <c r="H1230" s="622" t="s">
        <v>651</v>
      </c>
      <c r="I1230" s="624"/>
      <c r="J1230" s="622" t="s">
        <v>698</v>
      </c>
      <c r="K1230" s="624"/>
      <c r="L1230" s="622" t="s">
        <v>699</v>
      </c>
      <c r="M1230" s="624"/>
      <c r="N1230" s="622" t="s">
        <v>700</v>
      </c>
      <c r="O1230" s="624"/>
      <c r="P1230" s="622" t="s">
        <v>696</v>
      </c>
      <c r="Q1230" s="624"/>
      <c r="R1230" s="622" t="s">
        <v>701</v>
      </c>
      <c r="S1230" s="624"/>
      <c r="T1230" s="10"/>
      <c r="U1230" s="17"/>
    </row>
    <row r="1231" spans="2:24" ht="22.5" customHeight="1" thickBot="1">
      <c r="B1231" s="910"/>
      <c r="C1231" s="622" t="s">
        <v>164</v>
      </c>
      <c r="D1231" s="623"/>
      <c r="E1231" s="624"/>
      <c r="F1231" s="622" t="s">
        <v>492</v>
      </c>
      <c r="G1231" s="623"/>
      <c r="H1231" s="622" t="s">
        <v>511</v>
      </c>
      <c r="I1231" s="623"/>
      <c r="J1231" s="622" t="s">
        <v>511</v>
      </c>
      <c r="K1231" s="623"/>
      <c r="L1231" s="622" t="s">
        <v>511</v>
      </c>
      <c r="M1231" s="624"/>
      <c r="N1231" s="622" t="s">
        <v>728</v>
      </c>
      <c r="O1231" s="623"/>
      <c r="P1231" s="622" t="s">
        <v>492</v>
      </c>
      <c r="Q1231" s="623"/>
      <c r="R1231" s="622" t="s">
        <v>652</v>
      </c>
      <c r="S1231" s="624"/>
      <c r="T1231" s="10"/>
      <c r="U1231" s="17"/>
    </row>
    <row r="1232" spans="2:24" ht="30" customHeight="1">
      <c r="B1232" s="562">
        <v>12</v>
      </c>
      <c r="C1232" s="498" t="s">
        <v>87</v>
      </c>
      <c r="D1232" s="606"/>
      <c r="E1232" s="499"/>
      <c r="F1232" s="14" t="str">
        <f>IF(ユーザー別卸価格!F1232="","", IF(ISNUMBER(ユーザー別卸価格!F1232),IF(入力!$C$25=1,ROUNDDOWN(IF(入力!$C$21=1,ユーザー別卸価格!F1232/(100-入力!$C$22)%,ユーザー別卸価格!F1232+入力!$C$23),-入力!$C$24),IF(入力!$C$25=2,ROUNDUP(IF(入力!$C$21=1,ユーザー別卸価格!F1232/(100-入力!$C$22)%,ユーザー別卸価格!F1232+入力!$C$23),-入力!$C$24),ROUND(IF(入力!$C$21=1,ユーザー別卸価格!F1232/(100-入力!$C$22)%,ユーザー別卸価格!F1232+入力!$C$23),-入力!$C$24))),ユーザー別卸価格!F1232))</f>
        <v/>
      </c>
      <c r="G1232" s="19">
        <f>'6桁'!G1232</f>
        <v>0</v>
      </c>
      <c r="H1232" s="12" t="str">
        <f>IF(ユーザー別卸価格!H1232="","", IF(ISNUMBER(ユーザー別卸価格!H1232),IF(入力!$C$25=1,ROUNDDOWN(IF(入力!$C$21=1,ユーザー別卸価格!H1232/(100-入力!$C$22)%,ユーザー別卸価格!H1232+入力!$C$23),-入力!$C$24),IF(入力!$C$25=2,ROUNDUP(IF(入力!$C$21=1,ユーザー別卸価格!H1232/(100-入力!$C$22)%,ユーザー別卸価格!H1232+入力!$C$23),-入力!$C$24),ROUND(IF(入力!$C$21=1,ユーザー別卸価格!H1232/(100-入力!$C$22)%,ユーザー別卸価格!H1232+入力!$C$23),-入力!$C$24))),ユーザー別卸価格!H1232))</f>
        <v/>
      </c>
      <c r="I1232" s="20">
        <f>'6桁'!I1232</f>
        <v>0</v>
      </c>
      <c r="J1232" s="14" t="str">
        <f>IF(ユーザー別卸価格!J1232="","", IF(ISNUMBER(ユーザー別卸価格!J1232),IF(入力!$C$25=1,ROUNDDOWN(IF(入力!$C$21=1,ユーザー別卸価格!J1232/(100-入力!$C$22)%,ユーザー別卸価格!J1232+入力!$C$23),-入力!$C$24),IF(入力!$C$25=2,ROUNDUP(IF(入力!$C$21=1,ユーザー別卸価格!J1232/(100-入力!$C$22)%,ユーザー別卸価格!J1232+入力!$C$23),-入力!$C$24),ROUND(IF(入力!$C$21=1,ユーザー別卸価格!J1232/(100-入力!$C$22)%,ユーザー別卸価格!J1232+入力!$C$23),-入力!$C$24))),ユーザー別卸価格!J1232))</f>
        <v/>
      </c>
      <c r="K1232" s="19">
        <f>'6桁'!K1232</f>
        <v>0</v>
      </c>
      <c r="L1232" s="12" t="str">
        <f>IF(ユーザー別卸価格!L1232="","", IF(ISNUMBER(ユーザー別卸価格!L1232),IF(入力!$C$25=1,ROUNDDOWN(IF(入力!$C$21=1,ユーザー別卸価格!L1232/(100-入力!$C$22)%,ユーザー別卸価格!L1232+入力!$C$23),-入力!$C$24),IF(入力!$C$25=2,ROUNDUP(IF(入力!$C$21=1,ユーザー別卸価格!L1232/(100-入力!$C$22)%,ユーザー別卸価格!L1232+入力!$C$23),-入力!$C$24),ROUND(IF(入力!$C$21=1,ユーザー別卸価格!L1232/(100-入力!$C$22)%,ユーザー別卸価格!L1232+入力!$C$23),-入力!$C$24))),ユーザー別卸価格!L1232))</f>
        <v/>
      </c>
      <c r="M1232" s="20">
        <f>'6桁'!M1232</f>
        <v>0</v>
      </c>
      <c r="N1232" s="12">
        <f>IF(ユーザー別卸価格!N1232="","", IF(ISNUMBER(ユーザー別卸価格!N1232),IF(入力!$C$25=1,ROUNDDOWN(IF(入力!$C$21=1,ユーザー別卸価格!N1232/(100-入力!$C$22)%,ユーザー別卸価格!N1232+入力!$C$23),-入力!$C$24),IF(入力!$C$25=2,ROUNDUP(IF(入力!$C$21=1,ユーザー別卸価格!N1232/(100-入力!$C$22)%,ユーザー別卸価格!N1232+入力!$C$23),-入力!$C$24),ROUND(IF(入力!$C$21=1,ユーザー別卸価格!N1232/(100-入力!$C$22)%,ユーザー別卸価格!N1232+入力!$C$23),-入力!$C$24))),ユーザー別卸価格!N1232))</f>
        <v>20800</v>
      </c>
      <c r="O1232" s="20" t="str">
        <f>'6桁'!O1232</f>
        <v>V</v>
      </c>
      <c r="P1232" s="14" t="str">
        <f>IF(ユーザー別卸価格!P1232="","", IF(ISNUMBER(ユーザー別卸価格!P1232),IF(入力!$C$25=1,ROUNDDOWN(IF(入力!$C$21=1,ユーザー別卸価格!P1232/(100-入力!$C$22)%,ユーザー別卸価格!P1232+入力!$C$23),-入力!$C$24),IF(入力!$C$25=2,ROUNDUP(IF(入力!$C$21=1,ユーザー別卸価格!P1232/(100-入力!$C$22)%,ユーザー別卸価格!P1232+入力!$C$23),-入力!$C$24),ROUND(IF(入力!$C$21=1,ユーザー別卸価格!P1232/(100-入力!$C$22)%,ユーザー別卸価格!P1232+入力!$C$23),-入力!$C$24))),ユーザー別卸価格!P1232))</f>
        <v/>
      </c>
      <c r="Q1232" s="19">
        <f>'6桁'!Q1232</f>
        <v>0</v>
      </c>
      <c r="R1232" s="12">
        <f>IF(ユーザー別卸価格!R1232="","", IF(ISNUMBER(ユーザー別卸価格!R1232),IF(入力!$C$25=1,ROUNDDOWN(IF(入力!$C$21=1,ユーザー別卸価格!R1232/(100-入力!$C$22)%,ユーザー別卸価格!R1232+入力!$C$23),-入力!$C$24),IF(入力!$C$25=2,ROUNDUP(IF(入力!$C$21=1,ユーザー別卸価格!R1232/(100-入力!$C$22)%,ユーザー別卸価格!R1232+入力!$C$23),-入力!$C$24),ROUND(IF(入力!$C$21=1,ユーザー別卸価格!R1232/(100-入力!$C$22)%,ユーザー別卸価格!R1232+入力!$C$23),-入力!$C$24))),ユーザー別卸価格!R1232))</f>
        <v>20800</v>
      </c>
      <c r="S1232" s="20" t="str">
        <f>'6桁'!S1232</f>
        <v>V</v>
      </c>
      <c r="T1232" s="10"/>
      <c r="U1232" s="17"/>
    </row>
    <row r="1233" spans="2:24" ht="30" customHeight="1">
      <c r="B1233" s="563"/>
      <c r="C1233" s="500" t="s">
        <v>351</v>
      </c>
      <c r="D1233" s="605"/>
      <c r="E1233" s="501"/>
      <c r="F1233" s="14" t="str">
        <f>IF(ユーザー別卸価格!F1233="","", IF(ISNUMBER(ユーザー別卸価格!F1233),IF(入力!$C$25=1,ROUNDDOWN(IF(入力!$C$21=1,ユーザー別卸価格!F1233/(100-入力!$C$22)%,ユーザー別卸価格!F1233+入力!$C$23),-入力!$C$24),IF(入力!$C$25=2,ROUNDUP(IF(入力!$C$21=1,ユーザー別卸価格!F1233/(100-入力!$C$22)%,ユーザー別卸価格!F1233+入力!$C$23),-入力!$C$24),ROUND(IF(入力!$C$21=1,ユーザー別卸価格!F1233/(100-入力!$C$22)%,ユーザー別卸価格!F1233+入力!$C$23),-入力!$C$24))),ユーザー別卸価格!F1233))</f>
        <v/>
      </c>
      <c r="G1233" s="19">
        <f>'6桁'!G1233</f>
        <v>0</v>
      </c>
      <c r="H1233" s="12">
        <f>IF(ユーザー別卸価格!H1233="","", IF(ISNUMBER(ユーザー別卸価格!H1233),IF(入力!$C$25=1,ROUNDDOWN(IF(入力!$C$21=1,ユーザー別卸価格!H1233/(100-入力!$C$22)%,ユーザー別卸価格!H1233+入力!$C$23),-入力!$C$24),IF(入力!$C$25=2,ROUNDUP(IF(入力!$C$21=1,ユーザー別卸価格!H1233/(100-入力!$C$22)%,ユーザー別卸価格!H1233+入力!$C$23),-入力!$C$24),ROUND(IF(入力!$C$21=1,ユーザー別卸価格!H1233/(100-入力!$C$22)%,ユーザー別卸価格!H1233+入力!$C$23),-入力!$C$24))),ユーザー別卸価格!H1233))</f>
        <v>9100</v>
      </c>
      <c r="I1233" s="20" t="str">
        <f>'6桁'!I1233</f>
        <v>S</v>
      </c>
      <c r="J1233" s="14" t="str">
        <f>IF(ユーザー別卸価格!J1233="","", IF(ISNUMBER(ユーザー別卸価格!J1233),IF(入力!$C$25=1,ROUNDDOWN(IF(入力!$C$21=1,ユーザー別卸価格!J1233/(100-入力!$C$22)%,ユーザー別卸価格!J1233+入力!$C$23),-入力!$C$24),IF(入力!$C$25=2,ROUNDUP(IF(入力!$C$21=1,ユーザー別卸価格!J1233/(100-入力!$C$22)%,ユーザー別卸価格!J1233+入力!$C$23),-入力!$C$24),ROUND(IF(入力!$C$21=1,ユーザー別卸価格!J1233/(100-入力!$C$22)%,ユーザー別卸価格!J1233+入力!$C$23),-入力!$C$24))),ユーザー別卸価格!J1233))</f>
        <v/>
      </c>
      <c r="K1233" s="19">
        <f>'6桁'!K1233</f>
        <v>0</v>
      </c>
      <c r="L1233" s="12" t="str">
        <f>IF(ユーザー別卸価格!L1233="","", IF(ISNUMBER(ユーザー別卸価格!L1233),IF(入力!$C$25=1,ROUNDDOWN(IF(入力!$C$21=1,ユーザー別卸価格!L1233/(100-入力!$C$22)%,ユーザー別卸価格!L1233+入力!$C$23),-入力!$C$24),IF(入力!$C$25=2,ROUNDUP(IF(入力!$C$21=1,ユーザー別卸価格!L1233/(100-入力!$C$22)%,ユーザー別卸価格!L1233+入力!$C$23),-入力!$C$24),ROUND(IF(入力!$C$21=1,ユーザー別卸価格!L1233/(100-入力!$C$22)%,ユーザー別卸価格!L1233+入力!$C$23),-入力!$C$24))),ユーザー別卸価格!L1233))</f>
        <v/>
      </c>
      <c r="M1233" s="20">
        <f>'6桁'!M1233</f>
        <v>0</v>
      </c>
      <c r="N1233" s="12" t="str">
        <f>IF(ユーザー別卸価格!N1233="","", IF(ISNUMBER(ユーザー別卸価格!N1233),IF(入力!$C$25=1,ROUNDDOWN(IF(入力!$C$21=1,ユーザー別卸価格!N1233/(100-入力!$C$22)%,ユーザー別卸価格!N1233+入力!$C$23),-入力!$C$24),IF(入力!$C$25=2,ROUNDUP(IF(入力!$C$21=1,ユーザー別卸価格!N1233/(100-入力!$C$22)%,ユーザー別卸価格!N1233+入力!$C$23),-入力!$C$24),ROUND(IF(入力!$C$21=1,ユーザー別卸価格!N1233/(100-入力!$C$22)%,ユーザー別卸価格!N1233+入力!$C$23),-入力!$C$24))),ユーザー別卸価格!N1233))</f>
        <v/>
      </c>
      <c r="O1233" s="20">
        <f>'6桁'!O1233</f>
        <v>0</v>
      </c>
      <c r="P1233" s="14" t="str">
        <f>IF(ユーザー別卸価格!P1233="","", IF(ISNUMBER(ユーザー別卸価格!P1233),IF(入力!$C$25=1,ROUNDDOWN(IF(入力!$C$21=1,ユーザー別卸価格!P1233/(100-入力!$C$22)%,ユーザー別卸価格!P1233+入力!$C$23),-入力!$C$24),IF(入力!$C$25=2,ROUNDUP(IF(入力!$C$21=1,ユーザー別卸価格!P1233/(100-入力!$C$22)%,ユーザー別卸価格!P1233+入力!$C$23),-入力!$C$24),ROUND(IF(入力!$C$21=1,ユーザー別卸価格!P1233/(100-入力!$C$22)%,ユーザー別卸価格!P1233+入力!$C$23),-入力!$C$24))),ユーザー別卸価格!P1233))</f>
        <v/>
      </c>
      <c r="Q1233" s="19">
        <f>'6桁'!Q1233</f>
        <v>0</v>
      </c>
      <c r="R1233" s="12" t="str">
        <f>IF(ユーザー別卸価格!R1233="","", IF(ISNUMBER(ユーザー別卸価格!R1233),IF(入力!$C$25=1,ROUNDDOWN(IF(入力!$C$21=1,ユーザー別卸価格!R1233/(100-入力!$C$22)%,ユーザー別卸価格!R1233+入力!$C$23),-入力!$C$24),IF(入力!$C$25=2,ROUNDUP(IF(入力!$C$21=1,ユーザー別卸価格!R1233/(100-入力!$C$22)%,ユーザー別卸価格!R1233+入力!$C$23),-入力!$C$24),ROUND(IF(入力!$C$21=1,ユーザー別卸価格!R1233/(100-入力!$C$22)%,ユーザー別卸価格!R1233+入力!$C$23),-入力!$C$24))),ユーザー別卸価格!R1233))</f>
        <v/>
      </c>
      <c r="S1233" s="20">
        <f>'6桁'!S1233</f>
        <v>0</v>
      </c>
      <c r="T1233" s="10"/>
      <c r="U1233" s="17"/>
    </row>
    <row r="1234" spans="2:24" ht="30" customHeight="1">
      <c r="B1234" s="920"/>
      <c r="C1234" s="560" t="s">
        <v>361</v>
      </c>
      <c r="D1234" s="607"/>
      <c r="E1234" s="561"/>
      <c r="F1234" s="27" t="str">
        <f>IF(ユーザー別卸価格!F1234="","", IF(ISNUMBER(ユーザー別卸価格!F1234),IF(入力!$C$25=1,ROUNDDOWN(IF(入力!$C$21=1,ユーザー別卸価格!F1234/(100-入力!$C$22)%,ユーザー別卸価格!F1234+入力!$C$23),-入力!$C$24),IF(入力!$C$25=2,ROUNDUP(IF(入力!$C$21=1,ユーザー別卸価格!F1234/(100-入力!$C$22)%,ユーザー別卸価格!F1234+入力!$C$23),-入力!$C$24),ROUND(IF(入力!$C$21=1,ユーザー別卸価格!F1234/(100-入力!$C$22)%,ユーザー別卸価格!F1234+入力!$C$23),-入力!$C$24))),ユーザー別卸価格!F1234))</f>
        <v/>
      </c>
      <c r="G1234" s="30">
        <f>'6桁'!G1234</f>
        <v>0</v>
      </c>
      <c r="H1234" s="244" t="str">
        <f>IF(ユーザー別卸価格!H1234="","", IF(ISNUMBER(ユーザー別卸価格!H1234),IF(入力!$C$25=1,ROUNDDOWN(IF(入力!$C$21=1,ユーザー別卸価格!H1234/(100-入力!$C$22)%,ユーザー別卸価格!H1234+入力!$C$23),-入力!$C$24),IF(入力!$C$25=2,ROUNDUP(IF(入力!$C$21=1,ユーザー別卸価格!H1234/(100-入力!$C$22)%,ユーザー別卸価格!H1234+入力!$C$23),-入力!$C$24),ROUND(IF(入力!$C$21=1,ユーザー別卸価格!H1234/(100-入力!$C$22)%,ユーザー別卸価格!H1234+入力!$C$23),-入力!$C$24))),ユーザー別卸価格!H1234))</f>
        <v/>
      </c>
      <c r="I1234" s="236">
        <f>'6桁'!I1234</f>
        <v>0</v>
      </c>
      <c r="J1234" s="27">
        <f>IF(ユーザー別卸価格!J1234="","", IF(ISNUMBER(ユーザー別卸価格!J1234),IF(入力!$C$25=1,ROUNDDOWN(IF(入力!$C$21=1,ユーザー別卸価格!J1234/(100-入力!$C$22)%,ユーザー別卸価格!J1234+入力!$C$23),-入力!$C$24),IF(入力!$C$25=2,ROUNDUP(IF(入力!$C$21=1,ユーザー別卸価格!J1234/(100-入力!$C$22)%,ユーザー別卸価格!J1234+入力!$C$23),-入力!$C$24),ROUND(IF(入力!$C$21=1,ユーザー別卸価格!J1234/(100-入力!$C$22)%,ユーザー別卸価格!J1234+入力!$C$23),-入力!$C$24))),ユーザー別卸価格!J1234))</f>
        <v>6600</v>
      </c>
      <c r="K1234" s="30" t="str">
        <f>'6桁'!K1234</f>
        <v>S</v>
      </c>
      <c r="L1234" s="244" t="str">
        <f>IF(ユーザー別卸価格!L1234="","", IF(ISNUMBER(ユーザー別卸価格!L1234),IF(入力!$C$25=1,ROUNDDOWN(IF(入力!$C$21=1,ユーザー別卸価格!L1234/(100-入力!$C$22)%,ユーザー別卸価格!L1234+入力!$C$23),-入力!$C$24),IF(入力!$C$25=2,ROUNDUP(IF(入力!$C$21=1,ユーザー別卸価格!L1234/(100-入力!$C$22)%,ユーザー別卸価格!L1234+入力!$C$23),-入力!$C$24),ROUND(IF(入力!$C$21=1,ユーザー別卸価格!L1234/(100-入力!$C$22)%,ユーザー別卸価格!L1234+入力!$C$23),-入力!$C$24))),ユーザー別卸価格!L1234))</f>
        <v/>
      </c>
      <c r="M1234" s="236">
        <f>'6桁'!M1234</f>
        <v>0</v>
      </c>
      <c r="N1234" s="244" t="str">
        <f>IF(ユーザー別卸価格!N1234="","", IF(ISNUMBER(ユーザー別卸価格!N1234),IF(入力!$C$25=1,ROUNDDOWN(IF(入力!$C$21=1,ユーザー別卸価格!N1234/(100-入力!$C$22)%,ユーザー別卸価格!N1234+入力!$C$23),-入力!$C$24),IF(入力!$C$25=2,ROUNDUP(IF(入力!$C$21=1,ユーザー別卸価格!N1234/(100-入力!$C$22)%,ユーザー別卸価格!N1234+入力!$C$23),-入力!$C$24),ROUND(IF(入力!$C$21=1,ユーザー別卸価格!N1234/(100-入力!$C$22)%,ユーザー別卸価格!N1234+入力!$C$23),-入力!$C$24))),ユーザー別卸価格!N1234))</f>
        <v/>
      </c>
      <c r="O1234" s="236">
        <f>'6桁'!O1234</f>
        <v>0</v>
      </c>
      <c r="P1234" s="27" t="str">
        <f>IF(ユーザー別卸価格!P1234="","", IF(ISNUMBER(ユーザー別卸価格!P1234),IF(入力!$C$25=1,ROUNDDOWN(IF(入力!$C$21=1,ユーザー別卸価格!P1234/(100-入力!$C$22)%,ユーザー別卸価格!P1234+入力!$C$23),-入力!$C$24),IF(入力!$C$25=2,ROUNDUP(IF(入力!$C$21=1,ユーザー別卸価格!P1234/(100-入力!$C$22)%,ユーザー別卸価格!P1234+入力!$C$23),-入力!$C$24),ROUND(IF(入力!$C$21=1,ユーザー別卸価格!P1234/(100-入力!$C$22)%,ユーザー別卸価格!P1234+入力!$C$23),-入力!$C$24))),ユーザー別卸価格!P1234))</f>
        <v/>
      </c>
      <c r="Q1234" s="30">
        <f>'6桁'!Q1234</f>
        <v>0</v>
      </c>
      <c r="R1234" s="244" t="str">
        <f>IF(ユーザー別卸価格!R1234="","", IF(ISNUMBER(ユーザー別卸価格!R1234),IF(入力!$C$25=1,ROUNDDOWN(IF(入力!$C$21=1,ユーザー別卸価格!R1234/(100-入力!$C$22)%,ユーザー別卸価格!R1234+入力!$C$23),-入力!$C$24),IF(入力!$C$25=2,ROUNDUP(IF(入力!$C$21=1,ユーザー別卸価格!R1234/(100-入力!$C$22)%,ユーザー別卸価格!R1234+入力!$C$23),-入力!$C$24),ROUND(IF(入力!$C$21=1,ユーザー別卸価格!R1234/(100-入力!$C$22)%,ユーザー別卸価格!R1234+入力!$C$23),-入力!$C$24))),ユーザー別卸価格!R1234))</f>
        <v/>
      </c>
      <c r="S1234" s="236">
        <f>'6桁'!S1234</f>
        <v>0</v>
      </c>
      <c r="T1234" s="10"/>
      <c r="U1234" s="17"/>
    </row>
    <row r="1235" spans="2:24" ht="30" customHeight="1">
      <c r="B1235" s="921">
        <v>10</v>
      </c>
      <c r="C1235" s="576" t="s">
        <v>88</v>
      </c>
      <c r="D1235" s="610"/>
      <c r="E1235" s="577"/>
      <c r="F1235" s="76">
        <f>IF(ユーザー別卸価格!F1235="","", IF(ISNUMBER(ユーザー別卸価格!F1235),IF(入力!$C$25=1,ROUNDDOWN(IF(入力!$C$21=1,ユーザー別卸価格!F1235/(100-入力!$C$22)%,ユーザー別卸価格!F1235+入力!$C$23),-入力!$C$24),IF(入力!$C$25=2,ROUNDUP(IF(入力!$C$21=1,ユーザー別卸価格!F1235/(100-入力!$C$22)%,ユーザー別卸価格!F1235+入力!$C$23),-入力!$C$24),ROUND(IF(入力!$C$21=1,ユーザー別卸価格!F1235/(100-入力!$C$22)%,ユーザー別卸価格!F1235+入力!$C$23),-入力!$C$24))),ユーザー別卸価格!F1235))</f>
        <v>10500</v>
      </c>
      <c r="G1235" s="57" t="str">
        <f>'6桁'!G1235</f>
        <v>H</v>
      </c>
      <c r="H1235" s="75" t="str">
        <f>IF(ユーザー別卸価格!H1235="","", IF(ISNUMBER(ユーザー別卸価格!H1235),IF(入力!$C$25=1,ROUNDDOWN(IF(入力!$C$21=1,ユーザー別卸価格!H1235/(100-入力!$C$22)%,ユーザー別卸価格!H1235+入力!$C$23),-入力!$C$24),IF(入力!$C$25=2,ROUNDUP(IF(入力!$C$21=1,ユーザー別卸価格!H1235/(100-入力!$C$22)%,ユーザー別卸価格!H1235+入力!$C$23),-入力!$C$24),ROUND(IF(入力!$C$21=1,ユーザー別卸価格!H1235/(100-入力!$C$22)%,ユーザー別卸価格!H1235+入力!$C$23),-入力!$C$24))),ユーザー別卸価格!H1235))</f>
        <v/>
      </c>
      <c r="I1235" s="29">
        <f>'6桁'!I1235</f>
        <v>0</v>
      </c>
      <c r="J1235" s="76" t="str">
        <f>IF(ユーザー別卸価格!J1235="","", IF(ISNUMBER(ユーザー別卸価格!J1235),IF(入力!$C$25=1,ROUNDDOWN(IF(入力!$C$21=1,ユーザー別卸価格!J1235/(100-入力!$C$22)%,ユーザー別卸価格!J1235+入力!$C$23),-入力!$C$24),IF(入力!$C$25=2,ROUNDUP(IF(入力!$C$21=1,ユーザー別卸価格!J1235/(100-入力!$C$22)%,ユーザー別卸価格!J1235+入力!$C$23),-入力!$C$24),ROUND(IF(入力!$C$21=1,ユーザー別卸価格!J1235/(100-入力!$C$22)%,ユーザー別卸価格!J1235+入力!$C$23),-入力!$C$24))),ユーザー別卸価格!J1235))</f>
        <v/>
      </c>
      <c r="K1235" s="57">
        <f>'6桁'!K1235</f>
        <v>0</v>
      </c>
      <c r="L1235" s="75" t="str">
        <f>IF(ユーザー別卸価格!L1235="","", IF(ISNUMBER(ユーザー別卸価格!L1235),IF(入力!$C$25=1,ROUNDDOWN(IF(入力!$C$21=1,ユーザー別卸価格!L1235/(100-入力!$C$22)%,ユーザー別卸価格!L1235+入力!$C$23),-入力!$C$24),IF(入力!$C$25=2,ROUNDUP(IF(入力!$C$21=1,ユーザー別卸価格!L1235/(100-入力!$C$22)%,ユーザー別卸価格!L1235+入力!$C$23),-入力!$C$24),ROUND(IF(入力!$C$21=1,ユーザー別卸価格!L1235/(100-入力!$C$22)%,ユーザー別卸価格!L1235+入力!$C$23),-入力!$C$24))),ユーザー別卸価格!L1235))</f>
        <v/>
      </c>
      <c r="M1235" s="29">
        <f>'6桁'!M1235</f>
        <v>0</v>
      </c>
      <c r="N1235" s="75">
        <f>IF(ユーザー別卸価格!N1235="","", IF(ISNUMBER(ユーザー別卸価格!N1235),IF(入力!$C$25=1,ROUNDDOWN(IF(入力!$C$21=1,ユーザー別卸価格!N1235/(100-入力!$C$22)%,ユーザー別卸価格!N1235+入力!$C$23),-入力!$C$24),IF(入力!$C$25=2,ROUNDUP(IF(入力!$C$21=1,ユーザー別卸価格!N1235/(100-入力!$C$22)%,ユーザー別卸価格!N1235+入力!$C$23),-入力!$C$24),ROUND(IF(入力!$C$21=1,ユーザー別卸価格!N1235/(100-入力!$C$22)%,ユーザー別卸価格!N1235+入力!$C$23),-入力!$C$24))),ユーザー別卸価格!N1235))</f>
        <v>13100</v>
      </c>
      <c r="O1235" s="29" t="str">
        <f>'6桁'!O1235</f>
        <v>H</v>
      </c>
      <c r="P1235" s="76">
        <f>IF(ユーザー別卸価格!P1235="","", IF(ISNUMBER(ユーザー別卸価格!P1235),IF(入力!$C$25=1,ROUNDDOWN(IF(入力!$C$21=1,ユーザー別卸価格!P1235/(100-入力!$C$22)%,ユーザー別卸価格!P1235+入力!$C$23),-入力!$C$24),IF(入力!$C$25=2,ROUNDUP(IF(入力!$C$21=1,ユーザー別卸価格!P1235/(100-入力!$C$22)%,ユーザー別卸価格!P1235+入力!$C$23),-入力!$C$24),ROUND(IF(入力!$C$21=1,ユーザー別卸価格!P1235/(100-入力!$C$22)%,ユーザー別卸価格!P1235+入力!$C$23),-入力!$C$24))),ユーザー別卸価格!P1235))</f>
        <v>13100</v>
      </c>
      <c r="Q1235" s="57" t="str">
        <f>'6桁'!Q1235</f>
        <v>H</v>
      </c>
      <c r="R1235" s="75" t="str">
        <f>IF(ユーザー別卸価格!R1235="","", IF(ISNUMBER(ユーザー別卸価格!R1235),IF(入力!$C$25=1,ROUNDDOWN(IF(入力!$C$21=1,ユーザー別卸価格!R1235/(100-入力!$C$22)%,ユーザー別卸価格!R1235+入力!$C$23),-入力!$C$24),IF(入力!$C$25=2,ROUNDUP(IF(入力!$C$21=1,ユーザー別卸価格!R1235/(100-入力!$C$22)%,ユーザー別卸価格!R1235+入力!$C$23),-入力!$C$24),ROUND(IF(入力!$C$21=1,ユーザー別卸価格!R1235/(100-入力!$C$22)%,ユーザー別卸価格!R1235+入力!$C$23),-入力!$C$24))),ユーザー別卸価格!R1235))</f>
        <v/>
      </c>
      <c r="S1235" s="29">
        <f>'6桁'!S1235</f>
        <v>0</v>
      </c>
      <c r="T1235" s="10"/>
      <c r="U1235" s="17"/>
      <c r="V1235" s="10"/>
      <c r="W1235" s="17"/>
    </row>
    <row r="1236" spans="2:24" ht="30" customHeight="1" thickBot="1">
      <c r="B1236" s="922"/>
      <c r="C1236" s="558" t="s">
        <v>83</v>
      </c>
      <c r="D1236" s="656"/>
      <c r="E1236" s="559"/>
      <c r="F1236" s="16" t="str">
        <f>IF(ユーザー別卸価格!F1236="","", IF(ISNUMBER(ユーザー別卸価格!F1236),IF(入力!$C$25=1,ROUNDDOWN(IF(入力!$C$21=1,ユーザー別卸価格!F1236/(100-入力!$C$22)%,ユーザー別卸価格!F1236+入力!$C$23),-入力!$C$24),IF(入力!$C$25=2,ROUNDUP(IF(入力!$C$21=1,ユーザー別卸価格!F1236/(100-入力!$C$22)%,ユーザー別卸価格!F1236+入力!$C$23),-入力!$C$24),ROUND(IF(入力!$C$21=1,ユーザー別卸価格!F1236/(100-入力!$C$22)%,ユーザー別卸価格!F1236+入力!$C$23),-入力!$C$24))),ユーザー別卸価格!F1236))</f>
        <v/>
      </c>
      <c r="G1236" s="31">
        <f>'6桁'!G1236</f>
        <v>0</v>
      </c>
      <c r="H1236" s="15" t="str">
        <f>IF(ユーザー別卸価格!H1236="","", IF(ISNUMBER(ユーザー別卸価格!H1236),IF(入力!$C$25=1,ROUNDDOWN(IF(入力!$C$21=1,ユーザー別卸価格!H1236/(100-入力!$C$22)%,ユーザー別卸価格!H1236+入力!$C$23),-入力!$C$24),IF(入力!$C$25=2,ROUNDUP(IF(入力!$C$21=1,ユーザー別卸価格!H1236/(100-入力!$C$22)%,ユーザー別卸価格!H1236+入力!$C$23),-入力!$C$24),ROUND(IF(入力!$C$21=1,ユーザー別卸価格!H1236/(100-入力!$C$22)%,ユーザー別卸価格!H1236+入力!$C$23),-入力!$C$24))),ユーザー別卸価格!H1236))</f>
        <v/>
      </c>
      <c r="I1236" s="21">
        <f>'6桁'!I1236</f>
        <v>0</v>
      </c>
      <c r="J1236" s="16" t="str">
        <f>IF(ユーザー別卸価格!J1236="","", IF(ISNUMBER(ユーザー別卸価格!J1236),IF(入力!$C$25=1,ROUNDDOWN(IF(入力!$C$21=1,ユーザー別卸価格!J1236/(100-入力!$C$22)%,ユーザー別卸価格!J1236+入力!$C$23),-入力!$C$24),IF(入力!$C$25=2,ROUNDUP(IF(入力!$C$21=1,ユーザー別卸価格!J1236/(100-入力!$C$22)%,ユーザー別卸価格!J1236+入力!$C$23),-入力!$C$24),ROUND(IF(入力!$C$21=1,ユーザー別卸価格!J1236/(100-入力!$C$22)%,ユーザー別卸価格!J1236+入力!$C$23),-入力!$C$24))),ユーザー別卸価格!J1236))</f>
        <v/>
      </c>
      <c r="K1236" s="31">
        <f>'6桁'!K1236</f>
        <v>0</v>
      </c>
      <c r="L1236" s="15">
        <f>IF(ユーザー別卸価格!L1236="","", IF(ISNUMBER(ユーザー別卸価格!L1236),IF(入力!$C$25=1,ROUNDDOWN(IF(入力!$C$21=1,ユーザー別卸価格!L1236/(100-入力!$C$22)%,ユーザー別卸価格!L1236+入力!$C$23),-入力!$C$24),IF(入力!$C$25=2,ROUNDUP(IF(入力!$C$21=1,ユーザー別卸価格!L1236/(100-入力!$C$22)%,ユーザー別卸価格!L1236+入力!$C$23),-入力!$C$24),ROUND(IF(入力!$C$21=1,ユーザー別卸価格!L1236/(100-入力!$C$22)%,ユーザー別卸価格!L1236+入力!$C$23),-入力!$C$24))),ユーザー別卸価格!L1236))</f>
        <v>5800</v>
      </c>
      <c r="M1236" s="21" t="str">
        <f>'6桁'!M1236</f>
        <v>S</v>
      </c>
      <c r="N1236" s="15" t="str">
        <f>IF(ユーザー別卸価格!N1236="","", IF(ISNUMBER(ユーザー別卸価格!N1236),IF(入力!$C$25=1,ROUNDDOWN(IF(入力!$C$21=1,ユーザー別卸価格!N1236/(100-入力!$C$22)%,ユーザー別卸価格!N1236+入力!$C$23),-入力!$C$24),IF(入力!$C$25=2,ROUNDUP(IF(入力!$C$21=1,ユーザー別卸価格!N1236/(100-入力!$C$22)%,ユーザー別卸価格!N1236+入力!$C$23),-入力!$C$24),ROUND(IF(入力!$C$21=1,ユーザー別卸価格!N1236/(100-入力!$C$22)%,ユーザー別卸価格!N1236+入力!$C$23),-入力!$C$24))),ユーザー別卸価格!N1236))</f>
        <v/>
      </c>
      <c r="O1236" s="21">
        <f>'6桁'!O1236</f>
        <v>0</v>
      </c>
      <c r="P1236" s="16" t="str">
        <f>IF(ユーザー別卸価格!P1236="","", IF(ISNUMBER(ユーザー別卸価格!P1236),IF(入力!$C$25=1,ROUNDDOWN(IF(入力!$C$21=1,ユーザー別卸価格!P1236/(100-入力!$C$22)%,ユーザー別卸価格!P1236+入力!$C$23),-入力!$C$24),IF(入力!$C$25=2,ROUNDUP(IF(入力!$C$21=1,ユーザー別卸価格!P1236/(100-入力!$C$22)%,ユーザー別卸価格!P1236+入力!$C$23),-入力!$C$24),ROUND(IF(入力!$C$21=1,ユーザー別卸価格!P1236/(100-入力!$C$22)%,ユーザー別卸価格!P1236+入力!$C$23),-入力!$C$24))),ユーザー別卸価格!P1236))</f>
        <v/>
      </c>
      <c r="Q1236" s="31">
        <f>'6桁'!Q1236</f>
        <v>0</v>
      </c>
      <c r="R1236" s="15" t="str">
        <f>IF(ユーザー別卸価格!R1236="","", IF(ISNUMBER(ユーザー別卸価格!R1236),IF(入力!$C$25=1,ROUNDDOWN(IF(入力!$C$21=1,ユーザー別卸価格!R1236/(100-入力!$C$22)%,ユーザー別卸価格!R1236+入力!$C$23),-入力!$C$24),IF(入力!$C$25=2,ROUNDUP(IF(入力!$C$21=1,ユーザー別卸価格!R1236/(100-入力!$C$22)%,ユーザー別卸価格!R1236+入力!$C$23),-入力!$C$24),ROUND(IF(入力!$C$21=1,ユーザー別卸価格!R1236/(100-入力!$C$22)%,ユーザー別卸価格!R1236+入力!$C$23),-入力!$C$24))),ユーザー別卸価格!R1236))</f>
        <v/>
      </c>
      <c r="S1236" s="21">
        <f>'6桁'!S1236</f>
        <v>0</v>
      </c>
      <c r="T1236" s="10"/>
      <c r="U1236" s="17"/>
      <c r="V1236" s="10"/>
      <c r="W1236" s="17"/>
    </row>
    <row r="1237" spans="2:24" s="38" customFormat="1">
      <c r="B1237" s="4"/>
      <c r="F1237" s="84"/>
      <c r="H1237" s="84"/>
      <c r="J1237" s="84"/>
      <c r="L1237" s="84"/>
      <c r="N1237" s="84"/>
      <c r="P1237" s="84"/>
      <c r="R1237" s="84"/>
      <c r="T1237" s="84"/>
      <c r="V1237" s="84"/>
      <c r="X1237" s="84"/>
    </row>
    <row r="1239" spans="2:24" s="239" customFormat="1" ht="20.100000000000001" customHeight="1" thickBot="1">
      <c r="B1239" s="242" t="s">
        <v>546</v>
      </c>
      <c r="F1239" s="240"/>
      <c r="H1239" s="240"/>
      <c r="J1239" s="240"/>
      <c r="L1239" s="240"/>
      <c r="N1239" s="240"/>
      <c r="P1239" s="240"/>
      <c r="R1239" s="240"/>
      <c r="T1239" s="240"/>
      <c r="V1239" s="240"/>
      <c r="X1239" s="240"/>
    </row>
    <row r="1240" spans="2:24" ht="30" customHeight="1">
      <c r="B1240" s="917" t="s">
        <v>547</v>
      </c>
      <c r="C1240" s="918"/>
      <c r="D1240" s="918"/>
      <c r="E1240" s="919"/>
      <c r="F1240" s="824">
        <f>IF(ユーザー別卸価格!F1240="","", IF(ISNUMBER(ユーザー別卸価格!F1240),IF(入力!$C$25=1,ROUNDDOWN(IF(入力!$C$21=1,ユーザー別卸価格!F1240/(100-入力!$C$22)%,ユーザー別卸価格!F1240+入力!$C$23),-入力!$C$24),IF(入力!$C$25=2,ROUNDUP(IF(入力!$C$21=1,ユーザー別卸価格!F1240/(100-入力!$C$22)%,ユーザー別卸価格!F1240+入力!$C$23),-入力!$C$24),ROUND(IF(入力!$C$21=1,ユーザー別卸価格!F1240/(100-入力!$C$22)%,ユーザー別卸価格!F1240+入力!$C$23),-入力!$C$24))),ユーザー別卸価格!F1240))</f>
        <v>2900</v>
      </c>
      <c r="G1240" s="826" t="str">
        <f>IF(ユーザー別卸価格!G1240="","", IF(ISNUMBER(ユーザー別卸価格!G1240),IF(入力!$C$25=1,ROUNDDOWN(IF(入力!$C$21=1,ユーザー別卸価格!G1240/(100-入力!$C$22)%,ユーザー別卸価格!G1240+入力!$C$23),-入力!$C$24),IF(入力!$C$25=2,ROUNDUP(IF(入力!$C$21=1,ユーザー別卸価格!G1240/(100-入力!$C$22)%,ユーザー別卸価格!G1240+入力!$C$23),-入力!$C$24),ROUND(IF(入力!$C$21=1,ユーザー別卸価格!G1240/(100-入力!$C$22)%,ユーザー別卸価格!G1240+入力!$C$23),-入力!$C$24))),ユーザー別卸価格!G1240))</f>
        <v/>
      </c>
      <c r="H1240" s="85"/>
      <c r="I1240" s="13"/>
    </row>
    <row r="1241" spans="2:24" ht="30" customHeight="1">
      <c r="B1241" s="914" t="s">
        <v>548</v>
      </c>
      <c r="C1241" s="915"/>
      <c r="D1241" s="915"/>
      <c r="E1241" s="916"/>
      <c r="F1241" s="749">
        <f>IF(ユーザー別卸価格!F1241="","", IF(ISNUMBER(ユーザー別卸価格!F1241),IF(入力!$C$25=1,ROUNDDOWN(IF(入力!$C$21=1,ユーザー別卸価格!F1241/(100-入力!$C$22)%,ユーザー別卸価格!F1241+入力!$C$23),-入力!$C$24),IF(入力!$C$25=2,ROUNDUP(IF(入力!$C$21=1,ユーザー別卸価格!F1241/(100-入力!$C$22)%,ユーザー別卸価格!F1241+入力!$C$23),-入力!$C$24),ROUND(IF(入力!$C$21=1,ユーザー別卸価格!F1241/(100-入力!$C$22)%,ユーザー別卸価格!F1241+入力!$C$23),-入力!$C$24))),ユーザー別卸価格!F1241))</f>
        <v>3000</v>
      </c>
      <c r="G1241" s="751" t="str">
        <f>IF(ユーザー別卸価格!G1241="","", IF(ISNUMBER(ユーザー別卸価格!G1241),IF(入力!$C$25=1,ROUNDDOWN(IF(入力!$C$21=1,ユーザー別卸価格!G1241/(100-入力!$C$22)%,ユーザー別卸価格!G1241+入力!$C$23),-入力!$C$24),IF(入力!$C$25=2,ROUNDUP(IF(入力!$C$21=1,ユーザー別卸価格!G1241/(100-入力!$C$22)%,ユーザー別卸価格!G1241+入力!$C$23),-入力!$C$24),ROUND(IF(入力!$C$21=1,ユーザー別卸価格!G1241/(100-入力!$C$22)%,ユーザー別卸価格!G1241+入力!$C$23),-入力!$C$24))),ユーザー別卸価格!G1241))</f>
        <v/>
      </c>
      <c r="H1241" s="85"/>
      <c r="I1241" s="13"/>
    </row>
    <row r="1242" spans="2:24" ht="30" customHeight="1">
      <c r="B1242" s="914" t="s">
        <v>549</v>
      </c>
      <c r="C1242" s="915"/>
      <c r="D1242" s="915"/>
      <c r="E1242" s="916"/>
      <c r="F1242" s="749">
        <f>IF(ユーザー別卸価格!F1242="","", IF(ISNUMBER(ユーザー別卸価格!F1242),IF(入力!$C$25=1,ROUNDDOWN(IF(入力!$C$21=1,ユーザー別卸価格!F1242/(100-入力!$C$22)%,ユーザー別卸価格!F1242+入力!$C$23),-入力!$C$24),IF(入力!$C$25=2,ROUNDUP(IF(入力!$C$21=1,ユーザー別卸価格!F1242/(100-入力!$C$22)%,ユーザー別卸価格!F1242+入力!$C$23),-入力!$C$24),ROUND(IF(入力!$C$21=1,ユーザー別卸価格!F1242/(100-入力!$C$22)%,ユーザー別卸価格!F1242+入力!$C$23),-入力!$C$24))),ユーザー別卸価格!F1242))</f>
        <v>4000</v>
      </c>
      <c r="G1242" s="751" t="str">
        <f>IF(ユーザー別卸価格!G1242="","", IF(ISNUMBER(ユーザー別卸価格!G1242),IF(入力!$C$25=1,ROUNDDOWN(IF(入力!$C$21=1,ユーザー別卸価格!G1242/(100-入力!$C$22)%,ユーザー別卸価格!G1242+入力!$C$23),-入力!$C$24),IF(入力!$C$25=2,ROUNDUP(IF(入力!$C$21=1,ユーザー別卸価格!G1242/(100-入力!$C$22)%,ユーザー別卸価格!G1242+入力!$C$23),-入力!$C$24),ROUND(IF(入力!$C$21=1,ユーザー別卸価格!G1242/(100-入力!$C$22)%,ユーザー別卸価格!G1242+入力!$C$23),-入力!$C$24))),ユーザー別卸価格!G1242))</f>
        <v/>
      </c>
      <c r="H1242" s="85"/>
      <c r="I1242" s="13"/>
      <c r="M1242" s="13"/>
    </row>
    <row r="1243" spans="2:24" ht="30" customHeight="1">
      <c r="B1243" s="914" t="s">
        <v>550</v>
      </c>
      <c r="C1243" s="915"/>
      <c r="D1243" s="915"/>
      <c r="E1243" s="916"/>
      <c r="F1243" s="749">
        <f>IF(ユーザー別卸価格!F1243="","", IF(ISNUMBER(ユーザー別卸価格!F1243),IF(入力!$C$25=1,ROUNDDOWN(IF(入力!$C$21=1,ユーザー別卸価格!F1243/(100-入力!$C$22)%,ユーザー別卸価格!F1243+入力!$C$23),-入力!$C$24),IF(入力!$C$25=2,ROUNDUP(IF(入力!$C$21=1,ユーザー別卸価格!F1243/(100-入力!$C$22)%,ユーザー別卸価格!F1243+入力!$C$23),-入力!$C$24),ROUND(IF(入力!$C$21=1,ユーザー別卸価格!F1243/(100-入力!$C$22)%,ユーザー別卸価格!F1243+入力!$C$23),-入力!$C$24))),ユーザー別卸価格!F1243))</f>
        <v>4100</v>
      </c>
      <c r="G1243" s="751" t="str">
        <f>IF(ユーザー別卸価格!G1243="","", IF(ISNUMBER(ユーザー別卸価格!G1243),IF(入力!$C$25=1,ROUNDDOWN(IF(入力!$C$21=1,ユーザー別卸価格!G1243/(100-入力!$C$22)%,ユーザー別卸価格!G1243+入力!$C$23),-入力!$C$24),IF(入力!$C$25=2,ROUNDUP(IF(入力!$C$21=1,ユーザー別卸価格!G1243/(100-入力!$C$22)%,ユーザー別卸価格!G1243+入力!$C$23),-入力!$C$24),ROUND(IF(入力!$C$21=1,ユーザー別卸価格!G1243/(100-入力!$C$22)%,ユーザー別卸価格!G1243+入力!$C$23),-入力!$C$24))),ユーザー別卸価格!G1243))</f>
        <v/>
      </c>
      <c r="H1243" s="85"/>
      <c r="I1243" s="13"/>
      <c r="J1243" s="85"/>
      <c r="K1243" s="13"/>
      <c r="L1243" s="85"/>
      <c r="M1243" s="13"/>
    </row>
    <row r="1244" spans="2:24" ht="30" customHeight="1">
      <c r="B1244" s="914" t="s">
        <v>551</v>
      </c>
      <c r="C1244" s="915"/>
      <c r="D1244" s="915"/>
      <c r="E1244" s="916"/>
      <c r="F1244" s="749">
        <f>IF(ユーザー別卸価格!F1244="","", IF(ISNUMBER(ユーザー別卸価格!F1244),IF(入力!$C$25=1,ROUNDDOWN(IF(入力!$C$21=1,ユーザー別卸価格!F1244/(100-入力!$C$22)%,ユーザー別卸価格!F1244+入力!$C$23),-入力!$C$24),IF(入力!$C$25=2,ROUNDUP(IF(入力!$C$21=1,ユーザー別卸価格!F1244/(100-入力!$C$22)%,ユーザー別卸価格!F1244+入力!$C$23),-入力!$C$24),ROUND(IF(入力!$C$21=1,ユーザー別卸価格!F1244/(100-入力!$C$22)%,ユーザー別卸価格!F1244+入力!$C$23),-入力!$C$24))),ユーザー別卸価格!F1244))</f>
        <v>4300</v>
      </c>
      <c r="G1244" s="751" t="str">
        <f>IF(ユーザー別卸価格!G1244="","", IF(ISNUMBER(ユーザー別卸価格!G1244),IF(入力!$C$25=1,ROUNDDOWN(IF(入力!$C$21=1,ユーザー別卸価格!G1244/(100-入力!$C$22)%,ユーザー別卸価格!G1244+入力!$C$23),-入力!$C$24),IF(入力!$C$25=2,ROUNDUP(IF(入力!$C$21=1,ユーザー別卸価格!G1244/(100-入力!$C$22)%,ユーザー別卸価格!G1244+入力!$C$23),-入力!$C$24),ROUND(IF(入力!$C$21=1,ユーザー別卸価格!G1244/(100-入力!$C$22)%,ユーザー別卸価格!G1244+入力!$C$23),-入力!$C$24))),ユーザー別卸価格!G1244))</f>
        <v/>
      </c>
      <c r="H1244" s="85"/>
      <c r="I1244" s="13"/>
      <c r="J1244" s="85"/>
      <c r="K1244" s="13"/>
      <c r="L1244" s="85"/>
      <c r="M1244" s="13"/>
    </row>
    <row r="1245" spans="2:24" ht="30" customHeight="1" thickBot="1">
      <c r="B1245" s="911" t="s">
        <v>552</v>
      </c>
      <c r="C1245" s="912"/>
      <c r="D1245" s="912"/>
      <c r="E1245" s="913"/>
      <c r="F1245" s="793">
        <f>IF(ユーザー別卸価格!F1245="","", IF(ISNUMBER(ユーザー別卸価格!F1245),IF(入力!$C$25=1,ROUNDDOWN(IF(入力!$C$21=1,ユーザー別卸価格!F1245/(100-入力!$C$22)%,ユーザー別卸価格!F1245+入力!$C$23),-入力!$C$24),IF(入力!$C$25=2,ROUNDUP(IF(入力!$C$21=1,ユーザー別卸価格!F1245/(100-入力!$C$22)%,ユーザー別卸価格!F1245+入力!$C$23),-入力!$C$24),ROUND(IF(入力!$C$21=1,ユーザー別卸価格!F1245/(100-入力!$C$22)%,ユーザー別卸価格!F1245+入力!$C$23),-入力!$C$24))),ユーザー別卸価格!F1245))</f>
        <v>4400</v>
      </c>
      <c r="G1245" s="795" t="str">
        <f>IF(ユーザー別卸価格!G1245="","", IF(ISNUMBER(ユーザー別卸価格!G1245),IF(入力!$C$25=1,ROUNDDOWN(IF(入力!$C$21=1,ユーザー別卸価格!G1245/(100-入力!$C$22)%,ユーザー別卸価格!G1245+入力!$C$23),-入力!$C$24),IF(入力!$C$25=2,ROUNDUP(IF(入力!$C$21=1,ユーザー別卸価格!G1245/(100-入力!$C$22)%,ユーザー別卸価格!G1245+入力!$C$23),-入力!$C$24),ROUND(IF(入力!$C$21=1,ユーザー別卸価格!G1245/(100-入力!$C$22)%,ユーザー別卸価格!G1245+入力!$C$23),-入力!$C$24))),ユーザー別卸価格!G1245))</f>
        <v/>
      </c>
      <c r="H1245" s="85"/>
      <c r="I1245" s="13"/>
      <c r="J1245" s="85"/>
      <c r="K1245" s="13"/>
      <c r="L1245" s="85"/>
    </row>
    <row r="1247" spans="2:24" s="239" customFormat="1" ht="20.100000000000001" customHeight="1" thickBot="1">
      <c r="B1247" s="242" t="s">
        <v>553</v>
      </c>
      <c r="F1247" s="240"/>
      <c r="H1247" s="240"/>
      <c r="J1247" s="240"/>
      <c r="L1247" s="240"/>
      <c r="N1247" s="240"/>
      <c r="P1247" s="240"/>
      <c r="R1247" s="240"/>
      <c r="T1247" s="240"/>
      <c r="V1247" s="240"/>
      <c r="X1247" s="240"/>
    </row>
    <row r="1248" spans="2:24" ht="30" customHeight="1">
      <c r="B1248" s="917" t="s">
        <v>554</v>
      </c>
      <c r="C1248" s="918"/>
      <c r="D1248" s="918"/>
      <c r="E1248" s="919"/>
      <c r="F1248" s="824">
        <f>IF(ユーザー別卸価格!F1248="","", IF(ISNUMBER(ユーザー別卸価格!F1248),IF(入力!$C$25=1,ROUNDDOWN(IF(入力!$C$21=1,ユーザー別卸価格!F1248/(100-入力!$C$22)%,ユーザー別卸価格!F1248+入力!$C$23),-入力!$C$24),IF(入力!$C$25=2,ROUNDUP(IF(入力!$C$21=1,ユーザー別卸価格!F1248/(100-入力!$C$22)%,ユーザー別卸価格!F1248+入力!$C$23),-入力!$C$24),ROUND(IF(入力!$C$21=1,ユーザー別卸価格!F1248/(100-入力!$C$22)%,ユーザー別卸価格!F1248+入力!$C$23),-入力!$C$24))),ユーザー別卸価格!F1248))</f>
        <v>2000</v>
      </c>
      <c r="G1248" s="826" t="str">
        <f>IF(ユーザー別卸価格!G1248="","", IF(ISNUMBER(ユーザー別卸価格!G1248),IF(入力!$C$25=1,ROUNDDOWN(IF(入力!$C$21=1,ユーザー別卸価格!G1248/(100-入力!$C$22)%,ユーザー別卸価格!G1248+入力!$C$23),-入力!$C$24),IF(入力!$C$25=2,ROUNDUP(IF(入力!$C$21=1,ユーザー別卸価格!G1248/(100-入力!$C$22)%,ユーザー別卸価格!G1248+入力!$C$23),-入力!$C$24),ROUND(IF(入力!$C$21=1,ユーザー別卸価格!G1248/(100-入力!$C$22)%,ユーザー別卸価格!G1248+入力!$C$23),-入力!$C$24))),ユーザー別卸価格!G1248))</f>
        <v/>
      </c>
    </row>
    <row r="1249" spans="2:7" ht="30" customHeight="1">
      <c r="B1249" s="914" t="s">
        <v>555</v>
      </c>
      <c r="C1249" s="915"/>
      <c r="D1249" s="915"/>
      <c r="E1249" s="916"/>
      <c r="F1249" s="749">
        <f>IF(ユーザー別卸価格!F1249="","", IF(ISNUMBER(ユーザー別卸価格!F1249),IF(入力!$C$25=1,ROUNDDOWN(IF(入力!$C$21=1,ユーザー別卸価格!F1249/(100-入力!$C$22)%,ユーザー別卸価格!F1249+入力!$C$23),-入力!$C$24),IF(入力!$C$25=2,ROUNDUP(IF(入力!$C$21=1,ユーザー別卸価格!F1249/(100-入力!$C$22)%,ユーザー別卸価格!F1249+入力!$C$23),-入力!$C$24),ROUND(IF(入力!$C$21=1,ユーザー別卸価格!F1249/(100-入力!$C$22)%,ユーザー別卸価格!F1249+入力!$C$23),-入力!$C$24))),ユーザー別卸価格!F1249))</f>
        <v>2600</v>
      </c>
      <c r="G1249" s="751" t="str">
        <f>IF(ユーザー別卸価格!G1249="","", IF(ISNUMBER(ユーザー別卸価格!G1249),IF(入力!$C$25=1,ROUNDDOWN(IF(入力!$C$21=1,ユーザー別卸価格!G1249/(100-入力!$C$22)%,ユーザー別卸価格!G1249+入力!$C$23),-入力!$C$24),IF(入力!$C$25=2,ROUNDUP(IF(入力!$C$21=1,ユーザー別卸価格!G1249/(100-入力!$C$22)%,ユーザー別卸価格!G1249+入力!$C$23),-入力!$C$24),ROUND(IF(入力!$C$21=1,ユーザー別卸価格!G1249/(100-入力!$C$22)%,ユーザー別卸価格!G1249+入力!$C$23),-入力!$C$24))),ユーザー別卸価格!G1249))</f>
        <v/>
      </c>
    </row>
    <row r="1250" spans="2:7" ht="30" customHeight="1" thickBot="1">
      <c r="B1250" s="911" t="s">
        <v>556</v>
      </c>
      <c r="C1250" s="912"/>
      <c r="D1250" s="912"/>
      <c r="E1250" s="913"/>
      <c r="F1250" s="793">
        <f>IF(ユーザー別卸価格!F1250="","", IF(ISNUMBER(ユーザー別卸価格!F1250),IF(入力!$C$25=1,ROUNDDOWN(IF(入力!$C$21=1,ユーザー別卸価格!F1250/(100-入力!$C$22)%,ユーザー別卸価格!F1250+入力!$C$23),-入力!$C$24),IF(入力!$C$25=2,ROUNDUP(IF(入力!$C$21=1,ユーザー別卸価格!F1250/(100-入力!$C$22)%,ユーザー別卸価格!F1250+入力!$C$23),-入力!$C$24),ROUND(IF(入力!$C$21=1,ユーザー別卸価格!F1250/(100-入力!$C$22)%,ユーザー別卸価格!F1250+入力!$C$23),-入力!$C$24))),ユーザー別卸価格!F1250))</f>
        <v>3000</v>
      </c>
      <c r="G1250" s="795" t="str">
        <f>IF(ユーザー別卸価格!G1250="","", IF(ISNUMBER(ユーザー別卸価格!G1250),IF(入力!$C$25=1,ROUNDDOWN(IF(入力!$C$21=1,ユーザー別卸価格!G1250/(100-入力!$C$22)%,ユーザー別卸価格!G1250+入力!$C$23),-入力!$C$24),IF(入力!$C$25=2,ROUNDUP(IF(入力!$C$21=1,ユーザー別卸価格!G1250/(100-入力!$C$22)%,ユーザー別卸価格!G1250+入力!$C$23),-入力!$C$24),ROUND(IF(入力!$C$21=1,ユーザー別卸価格!G1250/(100-入力!$C$22)%,ユーザー別卸価格!G1250+入力!$C$23),-入力!$C$24))),ユーザー別卸価格!G1250))</f>
        <v/>
      </c>
    </row>
  </sheetData>
  <mergeCells count="2315">
    <mergeCell ref="L231:L232"/>
    <mergeCell ref="M231:M232"/>
    <mergeCell ref="N231:N232"/>
    <mergeCell ref="O231:O232"/>
    <mergeCell ref="R231:R232"/>
    <mergeCell ref="S231:S232"/>
    <mergeCell ref="V231:V232"/>
    <mergeCell ref="W231:W232"/>
    <mergeCell ref="X231:X232"/>
    <mergeCell ref="Y231:Y232"/>
    <mergeCell ref="B2:W2"/>
    <mergeCell ref="B4:AA4"/>
    <mergeCell ref="B7:B10"/>
    <mergeCell ref="C7:C10"/>
    <mergeCell ref="D7:E8"/>
    <mergeCell ref="F7:K7"/>
    <mergeCell ref="M7:M10"/>
    <mergeCell ref="N7:O10"/>
    <mergeCell ref="P7:Q8"/>
    <mergeCell ref="R7:AA7"/>
    <mergeCell ref="V10:W10"/>
    <mergeCell ref="X10:Y10"/>
    <mergeCell ref="Z10:AA10"/>
    <mergeCell ref="B11:B14"/>
    <mergeCell ref="M11:M41"/>
    <mergeCell ref="N11:O11"/>
    <mergeCell ref="N12:O12"/>
    <mergeCell ref="N13:O13"/>
    <mergeCell ref="N14:O14"/>
    <mergeCell ref="X8:Y9"/>
    <mergeCell ref="Z8:AA9"/>
    <mergeCell ref="D9:D10"/>
    <mergeCell ref="E9:E10"/>
    <mergeCell ref="P9:P10"/>
    <mergeCell ref="Q9:Q10"/>
    <mergeCell ref="F10:G10"/>
    <mergeCell ref="H10:I10"/>
    <mergeCell ref="J10:K10"/>
    <mergeCell ref="R10:S10"/>
    <mergeCell ref="F8:G9"/>
    <mergeCell ref="H8:I9"/>
    <mergeCell ref="J8:K9"/>
    <mergeCell ref="R8:S9"/>
    <mergeCell ref="T8:U9"/>
    <mergeCell ref="V8:W9"/>
    <mergeCell ref="N24:O24"/>
    <mergeCell ref="N25:O25"/>
    <mergeCell ref="N26:O26"/>
    <mergeCell ref="N27:O27"/>
    <mergeCell ref="N28:O28"/>
    <mergeCell ref="N29:O29"/>
    <mergeCell ref="B15:B34"/>
    <mergeCell ref="N15:O15"/>
    <mergeCell ref="N16:O16"/>
    <mergeCell ref="N17:O17"/>
    <mergeCell ref="N18:O18"/>
    <mergeCell ref="N19:O19"/>
    <mergeCell ref="N20:O20"/>
    <mergeCell ref="N21:O21"/>
    <mergeCell ref="N22:O22"/>
    <mergeCell ref="N23:O23"/>
    <mergeCell ref="T10:U10"/>
    <mergeCell ref="M42:AA42"/>
    <mergeCell ref="B44:AA44"/>
    <mergeCell ref="B47:B50"/>
    <mergeCell ref="C47:C50"/>
    <mergeCell ref="D47:E48"/>
    <mergeCell ref="F47:U47"/>
    <mergeCell ref="F48:G49"/>
    <mergeCell ref="H48:I49"/>
    <mergeCell ref="J48:K49"/>
    <mergeCell ref="L48:M49"/>
    <mergeCell ref="N36:O36"/>
    <mergeCell ref="N37:O37"/>
    <mergeCell ref="N38:O38"/>
    <mergeCell ref="N39:O39"/>
    <mergeCell ref="N40:O40"/>
    <mergeCell ref="N41:O41"/>
    <mergeCell ref="N30:O30"/>
    <mergeCell ref="N31:O31"/>
    <mergeCell ref="N32:O32"/>
    <mergeCell ref="B51:B83"/>
    <mergeCell ref="B84:Y84"/>
    <mergeCell ref="B86:AA86"/>
    <mergeCell ref="B89:B92"/>
    <mergeCell ref="C89:C92"/>
    <mergeCell ref="D89:E90"/>
    <mergeCell ref="F89:M89"/>
    <mergeCell ref="O89:O92"/>
    <mergeCell ref="P89:Q92"/>
    <mergeCell ref="V92:W92"/>
    <mergeCell ref="X92:Y92"/>
    <mergeCell ref="Z92:AA92"/>
    <mergeCell ref="N33:O33"/>
    <mergeCell ref="N34:O34"/>
    <mergeCell ref="N35:O35"/>
    <mergeCell ref="X49:Y49"/>
    <mergeCell ref="F50:G50"/>
    <mergeCell ref="H50:I50"/>
    <mergeCell ref="J50:K50"/>
    <mergeCell ref="L50:M50"/>
    <mergeCell ref="N50:O50"/>
    <mergeCell ref="P50:Q50"/>
    <mergeCell ref="R50:S50"/>
    <mergeCell ref="T50:U50"/>
    <mergeCell ref="V50:W50"/>
    <mergeCell ref="N48:O49"/>
    <mergeCell ref="P48:Q49"/>
    <mergeCell ref="R48:S49"/>
    <mergeCell ref="T48:U49"/>
    <mergeCell ref="V48:W49"/>
    <mergeCell ref="P96:Q96"/>
    <mergeCell ref="P97:Q97"/>
    <mergeCell ref="D91:D92"/>
    <mergeCell ref="E91:E92"/>
    <mergeCell ref="R91:R92"/>
    <mergeCell ref="S91:S92"/>
    <mergeCell ref="Z91:AA91"/>
    <mergeCell ref="F92:G92"/>
    <mergeCell ref="H92:I92"/>
    <mergeCell ref="J92:K92"/>
    <mergeCell ref="L92:M92"/>
    <mergeCell ref="T92:U92"/>
    <mergeCell ref="D49:D50"/>
    <mergeCell ref="E49:E50"/>
    <mergeCell ref="R89:S90"/>
    <mergeCell ref="T89:Y89"/>
    <mergeCell ref="F90:G91"/>
    <mergeCell ref="H90:I91"/>
    <mergeCell ref="J90:K91"/>
    <mergeCell ref="L90:M91"/>
    <mergeCell ref="T90:U91"/>
    <mergeCell ref="V90:W91"/>
    <mergeCell ref="X90:Y91"/>
    <mergeCell ref="X50:Y50"/>
    <mergeCell ref="P112:Q112"/>
    <mergeCell ref="P113:Q113"/>
    <mergeCell ref="B114:B133"/>
    <mergeCell ref="P114:Q114"/>
    <mergeCell ref="P115:Q115"/>
    <mergeCell ref="P116:Q116"/>
    <mergeCell ref="P117:Q117"/>
    <mergeCell ref="P118:Q118"/>
    <mergeCell ref="P119:Q119"/>
    <mergeCell ref="P120:Q120"/>
    <mergeCell ref="P106:Q106"/>
    <mergeCell ref="P107:Q107"/>
    <mergeCell ref="P108:Q108"/>
    <mergeCell ref="P109:Q109"/>
    <mergeCell ref="P110:Q110"/>
    <mergeCell ref="P111:Q111"/>
    <mergeCell ref="P98:Q98"/>
    <mergeCell ref="P99:Q99"/>
    <mergeCell ref="P100:Q100"/>
    <mergeCell ref="P101:Q101"/>
    <mergeCell ref="P102:Q102"/>
    <mergeCell ref="B103:B113"/>
    <mergeCell ref="O103:O133"/>
    <mergeCell ref="P103:Q103"/>
    <mergeCell ref="P104:Q104"/>
    <mergeCell ref="P105:Q105"/>
    <mergeCell ref="P133:Q133"/>
    <mergeCell ref="B93:B102"/>
    <mergeCell ref="O93:O102"/>
    <mergeCell ref="P93:Q93"/>
    <mergeCell ref="P94:Q94"/>
    <mergeCell ref="P95:Q95"/>
    <mergeCell ref="B134:V134"/>
    <mergeCell ref="B135:V135"/>
    <mergeCell ref="B139:AA139"/>
    <mergeCell ref="B142:B145"/>
    <mergeCell ref="C142:C145"/>
    <mergeCell ref="D142:E143"/>
    <mergeCell ref="F142:W142"/>
    <mergeCell ref="F143:G144"/>
    <mergeCell ref="H143:I144"/>
    <mergeCell ref="P127:Q127"/>
    <mergeCell ref="P128:Q128"/>
    <mergeCell ref="P129:Q129"/>
    <mergeCell ref="P130:Q130"/>
    <mergeCell ref="P131:Q131"/>
    <mergeCell ref="P132:Q132"/>
    <mergeCell ref="P121:Q121"/>
    <mergeCell ref="P122:Q122"/>
    <mergeCell ref="P123:Q123"/>
    <mergeCell ref="P124:Q124"/>
    <mergeCell ref="P125:Q125"/>
    <mergeCell ref="P126:Q126"/>
    <mergeCell ref="B177:AA177"/>
    <mergeCell ref="B180:B183"/>
    <mergeCell ref="C180:C183"/>
    <mergeCell ref="D180:E181"/>
    <mergeCell ref="F180:M180"/>
    <mergeCell ref="F181:G182"/>
    <mergeCell ref="H181:I182"/>
    <mergeCell ref="J181:K182"/>
    <mergeCell ref="L181:M182"/>
    <mergeCell ref="D182:D183"/>
    <mergeCell ref="R145:S145"/>
    <mergeCell ref="T145:U145"/>
    <mergeCell ref="V145:W145"/>
    <mergeCell ref="X145:Y145"/>
    <mergeCell ref="B146:B174"/>
    <mergeCell ref="B175:Y175"/>
    <mergeCell ref="V143:W144"/>
    <mergeCell ref="X143:Y144"/>
    <mergeCell ref="D144:D145"/>
    <mergeCell ref="E144:E145"/>
    <mergeCell ref="F145:G145"/>
    <mergeCell ref="H145:I145"/>
    <mergeCell ref="J145:K145"/>
    <mergeCell ref="L145:M145"/>
    <mergeCell ref="N145:O145"/>
    <mergeCell ref="P145:Q145"/>
    <mergeCell ref="J143:K144"/>
    <mergeCell ref="L143:M144"/>
    <mergeCell ref="N143:O144"/>
    <mergeCell ref="P143:Q144"/>
    <mergeCell ref="R143:S144"/>
    <mergeCell ref="T143:U144"/>
    <mergeCell ref="B184:B211"/>
    <mergeCell ref="B212:M212"/>
    <mergeCell ref="B216:AA216"/>
    <mergeCell ref="B219:B222"/>
    <mergeCell ref="C219:C222"/>
    <mergeCell ref="D219:E220"/>
    <mergeCell ref="F219:Y219"/>
    <mergeCell ref="F220:G221"/>
    <mergeCell ref="H220:I221"/>
    <mergeCell ref="J220:K221"/>
    <mergeCell ref="E182:E183"/>
    <mergeCell ref="N182:O182"/>
    <mergeCell ref="F183:G183"/>
    <mergeCell ref="H183:I183"/>
    <mergeCell ref="J183:K183"/>
    <mergeCell ref="L183:M183"/>
    <mergeCell ref="N183:O183"/>
    <mergeCell ref="T222:U222"/>
    <mergeCell ref="V222:W222"/>
    <mergeCell ref="X222:Y222"/>
    <mergeCell ref="B223:B248"/>
    <mergeCell ref="B249:Y249"/>
    <mergeCell ref="B252:B255"/>
    <mergeCell ref="C252:C255"/>
    <mergeCell ref="D252:E253"/>
    <mergeCell ref="F252:K252"/>
    <mergeCell ref="O252:O255"/>
    <mergeCell ref="X220:Y221"/>
    <mergeCell ref="D221:D222"/>
    <mergeCell ref="E221:E222"/>
    <mergeCell ref="F222:G222"/>
    <mergeCell ref="H222:I222"/>
    <mergeCell ref="J222:K222"/>
    <mergeCell ref="L222:M222"/>
    <mergeCell ref="N222:O222"/>
    <mergeCell ref="P222:Q222"/>
    <mergeCell ref="R222:S222"/>
    <mergeCell ref="L220:M221"/>
    <mergeCell ref="N220:O221"/>
    <mergeCell ref="P220:Q221"/>
    <mergeCell ref="R220:S221"/>
    <mergeCell ref="T220:U221"/>
    <mergeCell ref="V220:W221"/>
    <mergeCell ref="C231:C232"/>
    <mergeCell ref="D231:D232"/>
    <mergeCell ref="E231:E232"/>
    <mergeCell ref="G231:G232"/>
    <mergeCell ref="F231:F232"/>
    <mergeCell ref="H231:H232"/>
    <mergeCell ref="I231:I232"/>
    <mergeCell ref="J231:J232"/>
    <mergeCell ref="K231:K232"/>
    <mergeCell ref="B256:B268"/>
    <mergeCell ref="O256:O257"/>
    <mergeCell ref="P256:Q256"/>
    <mergeCell ref="P257:Q257"/>
    <mergeCell ref="O258:U258"/>
    <mergeCell ref="O259:V260"/>
    <mergeCell ref="O261:V262"/>
    <mergeCell ref="P263:Q263"/>
    <mergeCell ref="O264:W264"/>
    <mergeCell ref="D254:D255"/>
    <mergeCell ref="E254:E255"/>
    <mergeCell ref="L254:M254"/>
    <mergeCell ref="R254:R255"/>
    <mergeCell ref="S254:S255"/>
    <mergeCell ref="F255:G255"/>
    <mergeCell ref="H255:I255"/>
    <mergeCell ref="J255:K255"/>
    <mergeCell ref="L255:M255"/>
    <mergeCell ref="P252:Q255"/>
    <mergeCell ref="R252:S253"/>
    <mergeCell ref="T252:U252"/>
    <mergeCell ref="F253:G254"/>
    <mergeCell ref="H253:I254"/>
    <mergeCell ref="J253:K254"/>
    <mergeCell ref="T253:U254"/>
    <mergeCell ref="T255:U255"/>
    <mergeCell ref="N278:O278"/>
    <mergeCell ref="P278:Q278"/>
    <mergeCell ref="R278:S278"/>
    <mergeCell ref="T278:U278"/>
    <mergeCell ref="V278:W278"/>
    <mergeCell ref="X278:Y278"/>
    <mergeCell ref="P276:Q277"/>
    <mergeCell ref="R276:S277"/>
    <mergeCell ref="T276:U277"/>
    <mergeCell ref="V276:W277"/>
    <mergeCell ref="D277:D278"/>
    <mergeCell ref="E277:E278"/>
    <mergeCell ref="F278:G278"/>
    <mergeCell ref="H278:I278"/>
    <mergeCell ref="J278:K278"/>
    <mergeCell ref="L278:M278"/>
    <mergeCell ref="B272:AA272"/>
    <mergeCell ref="B275:B278"/>
    <mergeCell ref="C275:C278"/>
    <mergeCell ref="D275:E276"/>
    <mergeCell ref="F275:W275"/>
    <mergeCell ref="F276:G277"/>
    <mergeCell ref="H276:I277"/>
    <mergeCell ref="J276:K277"/>
    <mergeCell ref="L276:M277"/>
    <mergeCell ref="N276:O277"/>
    <mergeCell ref="P313:Q313"/>
    <mergeCell ref="B314:B339"/>
    <mergeCell ref="C332:C333"/>
    <mergeCell ref="D337:E337"/>
    <mergeCell ref="D338:E338"/>
    <mergeCell ref="D339:E339"/>
    <mergeCell ref="L311:M312"/>
    <mergeCell ref="N311:O312"/>
    <mergeCell ref="P311:Q312"/>
    <mergeCell ref="D312:D313"/>
    <mergeCell ref="E312:E313"/>
    <mergeCell ref="F313:G313"/>
    <mergeCell ref="H313:I313"/>
    <mergeCell ref="J313:K313"/>
    <mergeCell ref="L313:M313"/>
    <mergeCell ref="N313:O313"/>
    <mergeCell ref="B279:B303"/>
    <mergeCell ref="B304:Y304"/>
    <mergeCell ref="B307:AA307"/>
    <mergeCell ref="B310:B313"/>
    <mergeCell ref="C310:C313"/>
    <mergeCell ref="D310:E311"/>
    <mergeCell ref="F310:Q310"/>
    <mergeCell ref="F311:G312"/>
    <mergeCell ref="H311:I312"/>
    <mergeCell ref="J311:K312"/>
    <mergeCell ref="N347:O348"/>
    <mergeCell ref="P347:Q348"/>
    <mergeCell ref="D348:D349"/>
    <mergeCell ref="E348:E349"/>
    <mergeCell ref="F349:G349"/>
    <mergeCell ref="H349:I349"/>
    <mergeCell ref="J349:K349"/>
    <mergeCell ref="L349:M349"/>
    <mergeCell ref="N349:O349"/>
    <mergeCell ref="P349:Q349"/>
    <mergeCell ref="B340:U340"/>
    <mergeCell ref="B343:AA343"/>
    <mergeCell ref="B346:B349"/>
    <mergeCell ref="C346:C349"/>
    <mergeCell ref="D346:E347"/>
    <mergeCell ref="F346:Q346"/>
    <mergeCell ref="F347:G348"/>
    <mergeCell ref="H347:I348"/>
    <mergeCell ref="J347:K348"/>
    <mergeCell ref="L347:M348"/>
    <mergeCell ref="B367:Q367"/>
    <mergeCell ref="B370:B373"/>
    <mergeCell ref="C370:C373"/>
    <mergeCell ref="D370:E371"/>
    <mergeCell ref="F370:K370"/>
    <mergeCell ref="F371:G372"/>
    <mergeCell ref="H371:I372"/>
    <mergeCell ref="J371:K372"/>
    <mergeCell ref="D372:D373"/>
    <mergeCell ref="E372:E373"/>
    <mergeCell ref="B350:B366"/>
    <mergeCell ref="D361:E361"/>
    <mergeCell ref="D362:E362"/>
    <mergeCell ref="D363:E363"/>
    <mergeCell ref="D364:E364"/>
    <mergeCell ref="D365:E365"/>
    <mergeCell ref="D366:E366"/>
    <mergeCell ref="D382:E382"/>
    <mergeCell ref="B386:B389"/>
    <mergeCell ref="C386:C389"/>
    <mergeCell ref="D386:E387"/>
    <mergeCell ref="F386:I386"/>
    <mergeCell ref="K386:K389"/>
    <mergeCell ref="D388:D389"/>
    <mergeCell ref="E388:E389"/>
    <mergeCell ref="F373:G373"/>
    <mergeCell ref="H373:I373"/>
    <mergeCell ref="J373:K373"/>
    <mergeCell ref="B374:B382"/>
    <mergeCell ref="D376:E376"/>
    <mergeCell ref="D377:E377"/>
    <mergeCell ref="D378:E378"/>
    <mergeCell ref="D379:E379"/>
    <mergeCell ref="D380:E380"/>
    <mergeCell ref="D381:E381"/>
    <mergeCell ref="R389:S389"/>
    <mergeCell ref="B390:B395"/>
    <mergeCell ref="K390:K391"/>
    <mergeCell ref="L390:M390"/>
    <mergeCell ref="N390:O390"/>
    <mergeCell ref="L391:M391"/>
    <mergeCell ref="N391:O391"/>
    <mergeCell ref="D392:E392"/>
    <mergeCell ref="D393:E393"/>
    <mergeCell ref="D394:E394"/>
    <mergeCell ref="L386:M389"/>
    <mergeCell ref="N386:O389"/>
    <mergeCell ref="P386:S386"/>
    <mergeCell ref="F387:G388"/>
    <mergeCell ref="H387:I388"/>
    <mergeCell ref="P387:Q388"/>
    <mergeCell ref="R387:S388"/>
    <mergeCell ref="F389:G389"/>
    <mergeCell ref="H389:I389"/>
    <mergeCell ref="P389:Q389"/>
    <mergeCell ref="L404:M405"/>
    <mergeCell ref="D405:D406"/>
    <mergeCell ref="E405:E406"/>
    <mergeCell ref="F406:G406"/>
    <mergeCell ref="H406:I406"/>
    <mergeCell ref="J406:K406"/>
    <mergeCell ref="L406:M406"/>
    <mergeCell ref="D395:E395"/>
    <mergeCell ref="B400:AA400"/>
    <mergeCell ref="B403:B406"/>
    <mergeCell ref="C403:C406"/>
    <mergeCell ref="D403:E404"/>
    <mergeCell ref="F403:G403"/>
    <mergeCell ref="J403:K403"/>
    <mergeCell ref="F404:G405"/>
    <mergeCell ref="H404:I405"/>
    <mergeCell ref="J404:K405"/>
    <mergeCell ref="B426:B429"/>
    <mergeCell ref="D426:E426"/>
    <mergeCell ref="D427:E427"/>
    <mergeCell ref="D428:E428"/>
    <mergeCell ref="D429:E429"/>
    <mergeCell ref="B430:J430"/>
    <mergeCell ref="D420:E421"/>
    <mergeCell ref="F421:G421"/>
    <mergeCell ref="B422:B425"/>
    <mergeCell ref="D422:E422"/>
    <mergeCell ref="D423:E423"/>
    <mergeCell ref="D424:E424"/>
    <mergeCell ref="D425:E425"/>
    <mergeCell ref="B407:B408"/>
    <mergeCell ref="B409:B410"/>
    <mergeCell ref="B411:B412"/>
    <mergeCell ref="B413:M413"/>
    <mergeCell ref="B415:AA415"/>
    <mergeCell ref="B418:B421"/>
    <mergeCell ref="C418:C421"/>
    <mergeCell ref="D418:E419"/>
    <mergeCell ref="F418:G418"/>
    <mergeCell ref="F419:G420"/>
    <mergeCell ref="N439:O439"/>
    <mergeCell ref="P439:Q439"/>
    <mergeCell ref="R439:S439"/>
    <mergeCell ref="T439:U439"/>
    <mergeCell ref="V439:W439"/>
    <mergeCell ref="X439:Y439"/>
    <mergeCell ref="P437:Q438"/>
    <mergeCell ref="R437:S438"/>
    <mergeCell ref="T437:U438"/>
    <mergeCell ref="V437:W438"/>
    <mergeCell ref="X437:Y438"/>
    <mergeCell ref="E438:F439"/>
    <mergeCell ref="G438:G439"/>
    <mergeCell ref="H439:I439"/>
    <mergeCell ref="J439:K439"/>
    <mergeCell ref="L439:M439"/>
    <mergeCell ref="B433:AA433"/>
    <mergeCell ref="B436:B439"/>
    <mergeCell ref="C436:D439"/>
    <mergeCell ref="E436:G437"/>
    <mergeCell ref="H436:Q436"/>
    <mergeCell ref="R436:Y436"/>
    <mergeCell ref="H437:I438"/>
    <mergeCell ref="J437:K438"/>
    <mergeCell ref="L437:M438"/>
    <mergeCell ref="N437:O438"/>
    <mergeCell ref="B455:B471"/>
    <mergeCell ref="C455:D455"/>
    <mergeCell ref="E455:F455"/>
    <mergeCell ref="C456:D456"/>
    <mergeCell ref="E456:F456"/>
    <mergeCell ref="C448:D448"/>
    <mergeCell ref="E448:F448"/>
    <mergeCell ref="B449:B454"/>
    <mergeCell ref="C449:D449"/>
    <mergeCell ref="E449:F449"/>
    <mergeCell ref="C450:D450"/>
    <mergeCell ref="E450:F450"/>
    <mergeCell ref="C451:D451"/>
    <mergeCell ref="E451:F451"/>
    <mergeCell ref="C452:D452"/>
    <mergeCell ref="E444:F444"/>
    <mergeCell ref="C445:D445"/>
    <mergeCell ref="E445:F445"/>
    <mergeCell ref="C446:D446"/>
    <mergeCell ref="E446:F446"/>
    <mergeCell ref="C447:D447"/>
    <mergeCell ref="E447:F447"/>
    <mergeCell ref="B440:B448"/>
    <mergeCell ref="C440:D440"/>
    <mergeCell ref="E440:F440"/>
    <mergeCell ref="C441:D441"/>
    <mergeCell ref="E441:F441"/>
    <mergeCell ref="C442:D442"/>
    <mergeCell ref="E442:F442"/>
    <mergeCell ref="C443:D443"/>
    <mergeCell ref="E443:F443"/>
    <mergeCell ref="C444:D444"/>
    <mergeCell ref="C460:D460"/>
    <mergeCell ref="E460:F460"/>
    <mergeCell ref="C461:D461"/>
    <mergeCell ref="E461:F461"/>
    <mergeCell ref="C462:D462"/>
    <mergeCell ref="E462:F462"/>
    <mergeCell ref="C457:D457"/>
    <mergeCell ref="E457:F457"/>
    <mergeCell ref="C458:D458"/>
    <mergeCell ref="E458:F458"/>
    <mergeCell ref="C459:D459"/>
    <mergeCell ref="E459:F459"/>
    <mergeCell ref="E452:F452"/>
    <mergeCell ref="C453:D453"/>
    <mergeCell ref="E453:F453"/>
    <mergeCell ref="C454:D454"/>
    <mergeCell ref="E454:F454"/>
    <mergeCell ref="C469:D469"/>
    <mergeCell ref="E469:F469"/>
    <mergeCell ref="C470:D470"/>
    <mergeCell ref="E470:F470"/>
    <mergeCell ref="C471:D471"/>
    <mergeCell ref="E471:F471"/>
    <mergeCell ref="C466:D466"/>
    <mergeCell ref="E466:F466"/>
    <mergeCell ref="C467:D467"/>
    <mergeCell ref="E467:F467"/>
    <mergeCell ref="C468:D468"/>
    <mergeCell ref="E468:F468"/>
    <mergeCell ref="C463:D463"/>
    <mergeCell ref="E463:F463"/>
    <mergeCell ref="C464:D464"/>
    <mergeCell ref="E464:F464"/>
    <mergeCell ref="C465:D465"/>
    <mergeCell ref="E465:F465"/>
    <mergeCell ref="B480:Y480"/>
    <mergeCell ref="B483:AA483"/>
    <mergeCell ref="B486:B489"/>
    <mergeCell ref="C486:D489"/>
    <mergeCell ref="E486:G487"/>
    <mergeCell ref="H486:Q486"/>
    <mergeCell ref="R486:W486"/>
    <mergeCell ref="H487:I488"/>
    <mergeCell ref="J487:K488"/>
    <mergeCell ref="L487:M488"/>
    <mergeCell ref="E476:F476"/>
    <mergeCell ref="C477:D477"/>
    <mergeCell ref="E477:F477"/>
    <mergeCell ref="C478:D478"/>
    <mergeCell ref="E478:F478"/>
    <mergeCell ref="C479:D479"/>
    <mergeCell ref="E479:F479"/>
    <mergeCell ref="B472:B479"/>
    <mergeCell ref="C472:D472"/>
    <mergeCell ref="E472:F472"/>
    <mergeCell ref="C473:D473"/>
    <mergeCell ref="E473:F473"/>
    <mergeCell ref="C474:D474"/>
    <mergeCell ref="E474:F474"/>
    <mergeCell ref="C475:D475"/>
    <mergeCell ref="E475:F475"/>
    <mergeCell ref="C476:D476"/>
    <mergeCell ref="P489:Q489"/>
    <mergeCell ref="R489:S489"/>
    <mergeCell ref="T489:U489"/>
    <mergeCell ref="V489:W489"/>
    <mergeCell ref="B490:B509"/>
    <mergeCell ref="C490:D490"/>
    <mergeCell ref="E490:F490"/>
    <mergeCell ref="C491:D491"/>
    <mergeCell ref="E491:F491"/>
    <mergeCell ref="C492:D492"/>
    <mergeCell ref="N487:O488"/>
    <mergeCell ref="P487:Q488"/>
    <mergeCell ref="R487:S488"/>
    <mergeCell ref="T487:U488"/>
    <mergeCell ref="V487:W488"/>
    <mergeCell ref="E488:F489"/>
    <mergeCell ref="H489:I489"/>
    <mergeCell ref="J489:K489"/>
    <mergeCell ref="L489:M489"/>
    <mergeCell ref="N489:O489"/>
    <mergeCell ref="C499:D499"/>
    <mergeCell ref="E499:F499"/>
    <mergeCell ref="C500:D500"/>
    <mergeCell ref="E500:F500"/>
    <mergeCell ref="C501:D501"/>
    <mergeCell ref="E501:F501"/>
    <mergeCell ref="C496:D496"/>
    <mergeCell ref="E496:F496"/>
    <mergeCell ref="C497:D497"/>
    <mergeCell ref="E497:F497"/>
    <mergeCell ref="C498:D498"/>
    <mergeCell ref="E498:F498"/>
    <mergeCell ref="E492:F492"/>
    <mergeCell ref="C493:D493"/>
    <mergeCell ref="E493:F493"/>
    <mergeCell ref="C494:D494"/>
    <mergeCell ref="E494:F494"/>
    <mergeCell ref="C495:D495"/>
    <mergeCell ref="E495:F495"/>
    <mergeCell ref="C507:D507"/>
    <mergeCell ref="E507:F507"/>
    <mergeCell ref="C508:D508"/>
    <mergeCell ref="E508:F508"/>
    <mergeCell ref="C509:D509"/>
    <mergeCell ref="E509:F509"/>
    <mergeCell ref="P503:P504"/>
    <mergeCell ref="Q503:Q504"/>
    <mergeCell ref="C505:D505"/>
    <mergeCell ref="E505:F505"/>
    <mergeCell ref="C506:D506"/>
    <mergeCell ref="E506:F506"/>
    <mergeCell ref="C502:D502"/>
    <mergeCell ref="E502:F502"/>
    <mergeCell ref="C503:D504"/>
    <mergeCell ref="E503:F504"/>
    <mergeCell ref="L503:L504"/>
    <mergeCell ref="M503:M504"/>
    <mergeCell ref="E514:F514"/>
    <mergeCell ref="C515:D515"/>
    <mergeCell ref="E515:F515"/>
    <mergeCell ref="C516:D516"/>
    <mergeCell ref="E516:F516"/>
    <mergeCell ref="C517:D517"/>
    <mergeCell ref="E517:F517"/>
    <mergeCell ref="B510:B524"/>
    <mergeCell ref="C510:D510"/>
    <mergeCell ref="E510:F510"/>
    <mergeCell ref="C511:D511"/>
    <mergeCell ref="E511:F511"/>
    <mergeCell ref="C512:D512"/>
    <mergeCell ref="E512:F512"/>
    <mergeCell ref="C513:D513"/>
    <mergeCell ref="E513:F513"/>
    <mergeCell ref="C514:D514"/>
    <mergeCell ref="C524:D524"/>
    <mergeCell ref="E524:F524"/>
    <mergeCell ref="B525:W525"/>
    <mergeCell ref="B528:AA528"/>
    <mergeCell ref="B531:B534"/>
    <mergeCell ref="C531:D534"/>
    <mergeCell ref="E531:G532"/>
    <mergeCell ref="H531:U531"/>
    <mergeCell ref="V531:Y531"/>
    <mergeCell ref="H532:I533"/>
    <mergeCell ref="C521:D521"/>
    <mergeCell ref="E521:F521"/>
    <mergeCell ref="C522:D522"/>
    <mergeCell ref="E522:F522"/>
    <mergeCell ref="C523:D523"/>
    <mergeCell ref="E523:F523"/>
    <mergeCell ref="C518:D518"/>
    <mergeCell ref="E518:F518"/>
    <mergeCell ref="C519:D519"/>
    <mergeCell ref="E519:F519"/>
    <mergeCell ref="C520:D520"/>
    <mergeCell ref="E520:F520"/>
    <mergeCell ref="C538:D538"/>
    <mergeCell ref="E538:F538"/>
    <mergeCell ref="C539:D539"/>
    <mergeCell ref="E539:F539"/>
    <mergeCell ref="C540:D540"/>
    <mergeCell ref="E540:F540"/>
    <mergeCell ref="T534:U534"/>
    <mergeCell ref="V534:W534"/>
    <mergeCell ref="X534:Y534"/>
    <mergeCell ref="B535:B550"/>
    <mergeCell ref="C535:D535"/>
    <mergeCell ref="E535:F535"/>
    <mergeCell ref="C536:D536"/>
    <mergeCell ref="E536:F536"/>
    <mergeCell ref="C537:D537"/>
    <mergeCell ref="E537:F537"/>
    <mergeCell ref="V532:W533"/>
    <mergeCell ref="X532:Y533"/>
    <mergeCell ref="E533:F534"/>
    <mergeCell ref="G533:G534"/>
    <mergeCell ref="H534:I534"/>
    <mergeCell ref="J534:K534"/>
    <mergeCell ref="L534:M534"/>
    <mergeCell ref="N534:O534"/>
    <mergeCell ref="P534:Q534"/>
    <mergeCell ref="R534:S534"/>
    <mergeCell ref="J532:K533"/>
    <mergeCell ref="L532:M533"/>
    <mergeCell ref="N532:O533"/>
    <mergeCell ref="P532:Q533"/>
    <mergeCell ref="R532:S533"/>
    <mergeCell ref="T532:U533"/>
    <mergeCell ref="C547:D547"/>
    <mergeCell ref="E547:F547"/>
    <mergeCell ref="C548:D548"/>
    <mergeCell ref="E548:F548"/>
    <mergeCell ref="C549:D549"/>
    <mergeCell ref="E549:F549"/>
    <mergeCell ref="C544:D544"/>
    <mergeCell ref="E544:F544"/>
    <mergeCell ref="C545:D545"/>
    <mergeCell ref="E545:F545"/>
    <mergeCell ref="C546:D546"/>
    <mergeCell ref="E546:F546"/>
    <mergeCell ref="C541:D541"/>
    <mergeCell ref="E541:F541"/>
    <mergeCell ref="C542:D542"/>
    <mergeCell ref="E542:F542"/>
    <mergeCell ref="C543:D543"/>
    <mergeCell ref="E543:F543"/>
    <mergeCell ref="C559:D559"/>
    <mergeCell ref="E559:F559"/>
    <mergeCell ref="B560:Y560"/>
    <mergeCell ref="B563:AA563"/>
    <mergeCell ref="C566:E566"/>
    <mergeCell ref="F566:M566"/>
    <mergeCell ref="T566:Y566"/>
    <mergeCell ref="C555:D555"/>
    <mergeCell ref="E555:F555"/>
    <mergeCell ref="C556:D556"/>
    <mergeCell ref="E556:F556"/>
    <mergeCell ref="C557:D558"/>
    <mergeCell ref="E557:F557"/>
    <mergeCell ref="E558:F558"/>
    <mergeCell ref="C550:D550"/>
    <mergeCell ref="E550:F550"/>
    <mergeCell ref="B551:B559"/>
    <mergeCell ref="C551:D552"/>
    <mergeCell ref="E551:F551"/>
    <mergeCell ref="E552:F552"/>
    <mergeCell ref="C553:D553"/>
    <mergeCell ref="E553:F553"/>
    <mergeCell ref="C554:D554"/>
    <mergeCell ref="E554:F554"/>
    <mergeCell ref="R572:S572"/>
    <mergeCell ref="C573:E573"/>
    <mergeCell ref="C574:E574"/>
    <mergeCell ref="C575:E575"/>
    <mergeCell ref="C576:E576"/>
    <mergeCell ref="B577:B581"/>
    <mergeCell ref="C577:E577"/>
    <mergeCell ref="C578:E578"/>
    <mergeCell ref="C581:E581"/>
    <mergeCell ref="R581:S581"/>
    <mergeCell ref="C570:E570"/>
    <mergeCell ref="F570:G570"/>
    <mergeCell ref="H570:I570"/>
    <mergeCell ref="J570:K570"/>
    <mergeCell ref="L570:M570"/>
    <mergeCell ref="B571:B576"/>
    <mergeCell ref="C571:E571"/>
    <mergeCell ref="C572:E572"/>
    <mergeCell ref="B567:B570"/>
    <mergeCell ref="C567:E567"/>
    <mergeCell ref="F567:M567"/>
    <mergeCell ref="C568:E568"/>
    <mergeCell ref="F568:M568"/>
    <mergeCell ref="C569:E569"/>
    <mergeCell ref="F569:G569"/>
    <mergeCell ref="H569:I569"/>
    <mergeCell ref="J569:K569"/>
    <mergeCell ref="L569:M569"/>
    <mergeCell ref="T581:U581"/>
    <mergeCell ref="V581:W581"/>
    <mergeCell ref="B582:B584"/>
    <mergeCell ref="C582:E582"/>
    <mergeCell ref="R582:S582"/>
    <mergeCell ref="T582:U582"/>
    <mergeCell ref="V582:W582"/>
    <mergeCell ref="C583:E583"/>
    <mergeCell ref="C584:E584"/>
    <mergeCell ref="T578:W578"/>
    <mergeCell ref="C579:E579"/>
    <mergeCell ref="R579:S579"/>
    <mergeCell ref="T579:W579"/>
    <mergeCell ref="C580:E580"/>
    <mergeCell ref="R580:S580"/>
    <mergeCell ref="T580:U580"/>
    <mergeCell ref="V580:W580"/>
    <mergeCell ref="C593:E593"/>
    <mergeCell ref="B597:C597"/>
    <mergeCell ref="F597:K597"/>
    <mergeCell ref="B598:B601"/>
    <mergeCell ref="C598:E598"/>
    <mergeCell ref="F598:K598"/>
    <mergeCell ref="C599:E599"/>
    <mergeCell ref="F599:I599"/>
    <mergeCell ref="J599:K599"/>
    <mergeCell ref="C600:E600"/>
    <mergeCell ref="B585:B588"/>
    <mergeCell ref="C585:E585"/>
    <mergeCell ref="C586:E586"/>
    <mergeCell ref="C587:E587"/>
    <mergeCell ref="C588:E588"/>
    <mergeCell ref="B589:B592"/>
    <mergeCell ref="C589:E589"/>
    <mergeCell ref="C590:E590"/>
    <mergeCell ref="C591:E591"/>
    <mergeCell ref="C592:E592"/>
    <mergeCell ref="T608:Y608"/>
    <mergeCell ref="B609:B612"/>
    <mergeCell ref="C609:E609"/>
    <mergeCell ref="F609:I609"/>
    <mergeCell ref="Q609:Q612"/>
    <mergeCell ref="R609:S609"/>
    <mergeCell ref="T609:Y609"/>
    <mergeCell ref="C610:E610"/>
    <mergeCell ref="F610:G610"/>
    <mergeCell ref="H610:I610"/>
    <mergeCell ref="C602:E602"/>
    <mergeCell ref="C603:E603"/>
    <mergeCell ref="C604:E604"/>
    <mergeCell ref="B605:K605"/>
    <mergeCell ref="B608:C608"/>
    <mergeCell ref="F608:I608"/>
    <mergeCell ref="F600:G600"/>
    <mergeCell ref="H600:I600"/>
    <mergeCell ref="J600:K600"/>
    <mergeCell ref="C601:E601"/>
    <mergeCell ref="F601:G601"/>
    <mergeCell ref="H601:I601"/>
    <mergeCell ref="J601:K601"/>
    <mergeCell ref="X612:Y612"/>
    <mergeCell ref="C613:E613"/>
    <mergeCell ref="C614:E614"/>
    <mergeCell ref="B618:AA618"/>
    <mergeCell ref="B621:C621"/>
    <mergeCell ref="F621:U621"/>
    <mergeCell ref="V611:W611"/>
    <mergeCell ref="C612:E612"/>
    <mergeCell ref="F612:G612"/>
    <mergeCell ref="H612:I612"/>
    <mergeCell ref="J612:K612"/>
    <mergeCell ref="N612:O612"/>
    <mergeCell ref="R612:S612"/>
    <mergeCell ref="T612:U612"/>
    <mergeCell ref="V612:W612"/>
    <mergeCell ref="J610:K610"/>
    <mergeCell ref="R610:S610"/>
    <mergeCell ref="X610:Y610"/>
    <mergeCell ref="C611:E611"/>
    <mergeCell ref="F611:G611"/>
    <mergeCell ref="H611:I611"/>
    <mergeCell ref="J611:K611"/>
    <mergeCell ref="N611:O611"/>
    <mergeCell ref="R611:S611"/>
    <mergeCell ref="T611:U611"/>
    <mergeCell ref="T623:U623"/>
    <mergeCell ref="V623:W623"/>
    <mergeCell ref="C624:E624"/>
    <mergeCell ref="F624:G624"/>
    <mergeCell ref="H624:I624"/>
    <mergeCell ref="J624:K624"/>
    <mergeCell ref="L624:M624"/>
    <mergeCell ref="N624:O624"/>
    <mergeCell ref="P624:Q624"/>
    <mergeCell ref="R624:S624"/>
    <mergeCell ref="B622:B625"/>
    <mergeCell ref="C622:E622"/>
    <mergeCell ref="F622:U622"/>
    <mergeCell ref="C623:E623"/>
    <mergeCell ref="F623:I623"/>
    <mergeCell ref="J623:K623"/>
    <mergeCell ref="L623:M623"/>
    <mergeCell ref="N623:O623"/>
    <mergeCell ref="P623:Q623"/>
    <mergeCell ref="R623:S623"/>
    <mergeCell ref="T625:U625"/>
    <mergeCell ref="V625:W625"/>
    <mergeCell ref="C626:E626"/>
    <mergeCell ref="C627:E627"/>
    <mergeCell ref="C628:E628"/>
    <mergeCell ref="B629:B635"/>
    <mergeCell ref="C629:E629"/>
    <mergeCell ref="C630:E630"/>
    <mergeCell ref="C631:E631"/>
    <mergeCell ref="C632:E632"/>
    <mergeCell ref="T624:U624"/>
    <mergeCell ref="V624:W624"/>
    <mergeCell ref="C625:E625"/>
    <mergeCell ref="F625:G625"/>
    <mergeCell ref="H625:I625"/>
    <mergeCell ref="J625:K625"/>
    <mergeCell ref="L625:M625"/>
    <mergeCell ref="N625:O625"/>
    <mergeCell ref="P625:Q625"/>
    <mergeCell ref="R625:S625"/>
    <mergeCell ref="F644:G644"/>
    <mergeCell ref="H644:I644"/>
    <mergeCell ref="B645:B646"/>
    <mergeCell ref="C645:E646"/>
    <mergeCell ref="H645:H646"/>
    <mergeCell ref="I645:I646"/>
    <mergeCell ref="B641:B644"/>
    <mergeCell ref="C641:E641"/>
    <mergeCell ref="F641:I641"/>
    <mergeCell ref="C642:E642"/>
    <mergeCell ref="F642:G642"/>
    <mergeCell ref="H642:I642"/>
    <mergeCell ref="C643:E643"/>
    <mergeCell ref="F643:G643"/>
    <mergeCell ref="H643:I643"/>
    <mergeCell ref="C644:E644"/>
    <mergeCell ref="C633:E633"/>
    <mergeCell ref="C634:E634"/>
    <mergeCell ref="C635:E635"/>
    <mergeCell ref="C636:E636"/>
    <mergeCell ref="B640:C640"/>
    <mergeCell ref="F640:I640"/>
    <mergeCell ref="J657:K657"/>
    <mergeCell ref="L657:M657"/>
    <mergeCell ref="N657:O657"/>
    <mergeCell ref="P657:Q657"/>
    <mergeCell ref="H658:I658"/>
    <mergeCell ref="J658:K658"/>
    <mergeCell ref="N658:O658"/>
    <mergeCell ref="P658:Q658"/>
    <mergeCell ref="B647:B648"/>
    <mergeCell ref="C647:E648"/>
    <mergeCell ref="H647:H648"/>
    <mergeCell ref="I647:I648"/>
    <mergeCell ref="B653:AA653"/>
    <mergeCell ref="B656:D658"/>
    <mergeCell ref="E656:G658"/>
    <mergeCell ref="H656:M656"/>
    <mergeCell ref="N656:Q656"/>
    <mergeCell ref="H657:I657"/>
    <mergeCell ref="B665:D665"/>
    <mergeCell ref="E665:G665"/>
    <mergeCell ref="B666:D666"/>
    <mergeCell ref="E666:G666"/>
    <mergeCell ref="B667:D667"/>
    <mergeCell ref="E667:G667"/>
    <mergeCell ref="B662:D662"/>
    <mergeCell ref="E662:G662"/>
    <mergeCell ref="B663:D663"/>
    <mergeCell ref="E663:G663"/>
    <mergeCell ref="B664:D664"/>
    <mergeCell ref="E664:G664"/>
    <mergeCell ref="B659:D659"/>
    <mergeCell ref="E659:G659"/>
    <mergeCell ref="B660:D660"/>
    <mergeCell ref="E660:G660"/>
    <mergeCell ref="B661:D661"/>
    <mergeCell ref="E661:G661"/>
    <mergeCell ref="B674:D674"/>
    <mergeCell ref="E674:G674"/>
    <mergeCell ref="B675:D675"/>
    <mergeCell ref="E675:G675"/>
    <mergeCell ref="B676:D676"/>
    <mergeCell ref="E676:G676"/>
    <mergeCell ref="B671:D671"/>
    <mergeCell ref="E671:G671"/>
    <mergeCell ref="B672:D672"/>
    <mergeCell ref="E672:G672"/>
    <mergeCell ref="B673:D673"/>
    <mergeCell ref="E673:G673"/>
    <mergeCell ref="B668:D668"/>
    <mergeCell ref="E668:G668"/>
    <mergeCell ref="B669:D669"/>
    <mergeCell ref="E669:G669"/>
    <mergeCell ref="B670:D670"/>
    <mergeCell ref="E670:G670"/>
    <mergeCell ref="B683:D683"/>
    <mergeCell ref="E683:G683"/>
    <mergeCell ref="B684:D684"/>
    <mergeCell ref="E684:G684"/>
    <mergeCell ref="B685:Y685"/>
    <mergeCell ref="B688:AA688"/>
    <mergeCell ref="B680:D680"/>
    <mergeCell ref="E680:G680"/>
    <mergeCell ref="B681:D681"/>
    <mergeCell ref="E681:G681"/>
    <mergeCell ref="B682:D682"/>
    <mergeCell ref="E682:G682"/>
    <mergeCell ref="B677:D677"/>
    <mergeCell ref="E677:G677"/>
    <mergeCell ref="B678:D678"/>
    <mergeCell ref="E678:G678"/>
    <mergeCell ref="B679:D679"/>
    <mergeCell ref="E679:G679"/>
    <mergeCell ref="H692:I692"/>
    <mergeCell ref="J692:K692"/>
    <mergeCell ref="L692:M692"/>
    <mergeCell ref="N692:O692"/>
    <mergeCell ref="P692:Q692"/>
    <mergeCell ref="B693:B694"/>
    <mergeCell ref="C693:E693"/>
    <mergeCell ref="C694:E694"/>
    <mergeCell ref="B690:B692"/>
    <mergeCell ref="C690:E692"/>
    <mergeCell ref="F690:Q690"/>
    <mergeCell ref="F691:G691"/>
    <mergeCell ref="H691:I691"/>
    <mergeCell ref="J691:K691"/>
    <mergeCell ref="L691:M691"/>
    <mergeCell ref="N691:O691"/>
    <mergeCell ref="P691:Q691"/>
    <mergeCell ref="F692:G692"/>
    <mergeCell ref="C703:E703"/>
    <mergeCell ref="C704:E704"/>
    <mergeCell ref="C705:E705"/>
    <mergeCell ref="B706:B717"/>
    <mergeCell ref="C706:E706"/>
    <mergeCell ref="C707:E707"/>
    <mergeCell ref="C708:E708"/>
    <mergeCell ref="C709:E709"/>
    <mergeCell ref="C710:E710"/>
    <mergeCell ref="C711:E711"/>
    <mergeCell ref="B695:B697"/>
    <mergeCell ref="C695:E695"/>
    <mergeCell ref="C696:E696"/>
    <mergeCell ref="C697:E697"/>
    <mergeCell ref="B698:B705"/>
    <mergeCell ref="C698:E698"/>
    <mergeCell ref="C699:E699"/>
    <mergeCell ref="C700:E700"/>
    <mergeCell ref="C701:E701"/>
    <mergeCell ref="C702:E702"/>
    <mergeCell ref="B726:B731"/>
    <mergeCell ref="C726:E726"/>
    <mergeCell ref="C727:E727"/>
    <mergeCell ref="C728:E728"/>
    <mergeCell ref="C729:E729"/>
    <mergeCell ref="C730:E730"/>
    <mergeCell ref="C731:E731"/>
    <mergeCell ref="B718:B725"/>
    <mergeCell ref="C718:E718"/>
    <mergeCell ref="C719:E719"/>
    <mergeCell ref="C720:E720"/>
    <mergeCell ref="C721:E721"/>
    <mergeCell ref="C722:E722"/>
    <mergeCell ref="C723:E723"/>
    <mergeCell ref="C724:E724"/>
    <mergeCell ref="C725:E725"/>
    <mergeCell ref="C712:E712"/>
    <mergeCell ref="C713:E713"/>
    <mergeCell ref="C714:E714"/>
    <mergeCell ref="C715:E715"/>
    <mergeCell ref="C716:E716"/>
    <mergeCell ref="C717:E717"/>
    <mergeCell ref="N739:O739"/>
    <mergeCell ref="P739:Q739"/>
    <mergeCell ref="F740:G740"/>
    <mergeCell ref="H740:I740"/>
    <mergeCell ref="J740:K740"/>
    <mergeCell ref="L740:M740"/>
    <mergeCell ref="N740:O740"/>
    <mergeCell ref="P740:Q740"/>
    <mergeCell ref="C732:E732"/>
    <mergeCell ref="B733:S733"/>
    <mergeCell ref="B736:AA736"/>
    <mergeCell ref="B738:B740"/>
    <mergeCell ref="C738:E740"/>
    <mergeCell ref="F738:Q738"/>
    <mergeCell ref="F739:G739"/>
    <mergeCell ref="H739:I739"/>
    <mergeCell ref="J739:K739"/>
    <mergeCell ref="L739:M739"/>
    <mergeCell ref="C765:E765"/>
    <mergeCell ref="C766:E766"/>
    <mergeCell ref="B767:B768"/>
    <mergeCell ref="C767:E767"/>
    <mergeCell ref="C768:E768"/>
    <mergeCell ref="B769:U769"/>
    <mergeCell ref="B756:B766"/>
    <mergeCell ref="C756:E756"/>
    <mergeCell ref="C757:E757"/>
    <mergeCell ref="C758:E758"/>
    <mergeCell ref="C759:E759"/>
    <mergeCell ref="C760:E760"/>
    <mergeCell ref="C761:E761"/>
    <mergeCell ref="C762:E762"/>
    <mergeCell ref="C763:E763"/>
    <mergeCell ref="C764:E764"/>
    <mergeCell ref="C750:E750"/>
    <mergeCell ref="C751:E751"/>
    <mergeCell ref="C752:E752"/>
    <mergeCell ref="C753:E753"/>
    <mergeCell ref="C754:E754"/>
    <mergeCell ref="C755:E755"/>
    <mergeCell ref="B741:B755"/>
    <mergeCell ref="C741:E741"/>
    <mergeCell ref="C742:E742"/>
    <mergeCell ref="C743:E743"/>
    <mergeCell ref="C744:E744"/>
    <mergeCell ref="C745:E745"/>
    <mergeCell ref="C746:E746"/>
    <mergeCell ref="C747:E747"/>
    <mergeCell ref="C748:E748"/>
    <mergeCell ref="C749:E749"/>
    <mergeCell ref="R779:S779"/>
    <mergeCell ref="F780:G780"/>
    <mergeCell ref="H780:I780"/>
    <mergeCell ref="J780:K780"/>
    <mergeCell ref="L780:M780"/>
    <mergeCell ref="N780:O780"/>
    <mergeCell ref="P780:Q780"/>
    <mergeCell ref="R780:S780"/>
    <mergeCell ref="B776:AA776"/>
    <mergeCell ref="B778:B780"/>
    <mergeCell ref="C778:E780"/>
    <mergeCell ref="F778:S778"/>
    <mergeCell ref="F779:G779"/>
    <mergeCell ref="H779:I779"/>
    <mergeCell ref="J779:K779"/>
    <mergeCell ref="L779:M779"/>
    <mergeCell ref="N779:O779"/>
    <mergeCell ref="P779:Q779"/>
    <mergeCell ref="B796:B798"/>
    <mergeCell ref="C796:E796"/>
    <mergeCell ref="C797:E797"/>
    <mergeCell ref="C798:E798"/>
    <mergeCell ref="C799:E799"/>
    <mergeCell ref="B800:B801"/>
    <mergeCell ref="C800:E800"/>
    <mergeCell ref="C801:E801"/>
    <mergeCell ref="C790:E790"/>
    <mergeCell ref="C791:E791"/>
    <mergeCell ref="C792:E792"/>
    <mergeCell ref="C793:E793"/>
    <mergeCell ref="C794:E794"/>
    <mergeCell ref="C795:E795"/>
    <mergeCell ref="B781:B795"/>
    <mergeCell ref="C781:E781"/>
    <mergeCell ref="C782:E782"/>
    <mergeCell ref="C783:E783"/>
    <mergeCell ref="C784:E784"/>
    <mergeCell ref="C785:E785"/>
    <mergeCell ref="C786:E786"/>
    <mergeCell ref="C787:E787"/>
    <mergeCell ref="C788:E788"/>
    <mergeCell ref="C789:E789"/>
    <mergeCell ref="H807:I807"/>
    <mergeCell ref="J807:K807"/>
    <mergeCell ref="L807:M807"/>
    <mergeCell ref="N807:O807"/>
    <mergeCell ref="B808:B813"/>
    <mergeCell ref="C808:E808"/>
    <mergeCell ref="C809:E809"/>
    <mergeCell ref="C810:E810"/>
    <mergeCell ref="C811:E811"/>
    <mergeCell ref="C812:E812"/>
    <mergeCell ref="C802:E802"/>
    <mergeCell ref="B803:U803"/>
    <mergeCell ref="B805:B807"/>
    <mergeCell ref="C805:E807"/>
    <mergeCell ref="F805:O805"/>
    <mergeCell ref="F806:I806"/>
    <mergeCell ref="J806:K806"/>
    <mergeCell ref="L806:M806"/>
    <mergeCell ref="N806:O806"/>
    <mergeCell ref="F807:G807"/>
    <mergeCell ref="C822:E822"/>
    <mergeCell ref="B823:U823"/>
    <mergeCell ref="B826:AA826"/>
    <mergeCell ref="B829:V829"/>
    <mergeCell ref="B830:B831"/>
    <mergeCell ref="C830:C831"/>
    <mergeCell ref="D830:G831"/>
    <mergeCell ref="H830:O831"/>
    <mergeCell ref="P830:V831"/>
    <mergeCell ref="C813:E813"/>
    <mergeCell ref="B814:B821"/>
    <mergeCell ref="C814:E814"/>
    <mergeCell ref="C815:E815"/>
    <mergeCell ref="C816:E816"/>
    <mergeCell ref="C817:E817"/>
    <mergeCell ref="C818:E818"/>
    <mergeCell ref="C819:E819"/>
    <mergeCell ref="C820:E820"/>
    <mergeCell ref="C821:E821"/>
    <mergeCell ref="D834:G834"/>
    <mergeCell ref="H834:K834"/>
    <mergeCell ref="L834:O834"/>
    <mergeCell ref="P834:V834"/>
    <mergeCell ref="D835:G835"/>
    <mergeCell ref="H835:K835"/>
    <mergeCell ref="L835:O835"/>
    <mergeCell ref="P835:V835"/>
    <mergeCell ref="B832:B835"/>
    <mergeCell ref="D832:G832"/>
    <mergeCell ref="H832:K832"/>
    <mergeCell ref="L832:O832"/>
    <mergeCell ref="P832:V832"/>
    <mergeCell ref="D833:G833"/>
    <mergeCell ref="H833:K833"/>
    <mergeCell ref="L833:O833"/>
    <mergeCell ref="P833:V833"/>
    <mergeCell ref="C834:C835"/>
    <mergeCell ref="D838:G838"/>
    <mergeCell ref="H838:K838"/>
    <mergeCell ref="L838:O838"/>
    <mergeCell ref="P838:V838"/>
    <mergeCell ref="D839:G839"/>
    <mergeCell ref="H839:K839"/>
    <mergeCell ref="L839:O839"/>
    <mergeCell ref="P839:V839"/>
    <mergeCell ref="B836:B856"/>
    <mergeCell ref="C836:C839"/>
    <mergeCell ref="D836:G836"/>
    <mergeCell ref="H836:K836"/>
    <mergeCell ref="L836:O836"/>
    <mergeCell ref="P836:V836"/>
    <mergeCell ref="D837:G837"/>
    <mergeCell ref="H837:K837"/>
    <mergeCell ref="L837:O837"/>
    <mergeCell ref="P837:V837"/>
    <mergeCell ref="D844:G844"/>
    <mergeCell ref="H844:K844"/>
    <mergeCell ref="L844:O844"/>
    <mergeCell ref="P844:V844"/>
    <mergeCell ref="D845:G845"/>
    <mergeCell ref="H845:K845"/>
    <mergeCell ref="L845:O845"/>
    <mergeCell ref="P845:V845"/>
    <mergeCell ref="H842:K842"/>
    <mergeCell ref="L842:O842"/>
    <mergeCell ref="P842:V842"/>
    <mergeCell ref="D843:G843"/>
    <mergeCell ref="H843:K843"/>
    <mergeCell ref="L843:O843"/>
    <mergeCell ref="P843:V843"/>
    <mergeCell ref="C840:C846"/>
    <mergeCell ref="D840:G840"/>
    <mergeCell ref="H840:K840"/>
    <mergeCell ref="L840:O840"/>
    <mergeCell ref="P840:V840"/>
    <mergeCell ref="D841:G841"/>
    <mergeCell ref="H841:K841"/>
    <mergeCell ref="L841:O841"/>
    <mergeCell ref="P841:V841"/>
    <mergeCell ref="D842:G842"/>
    <mergeCell ref="H848:K848"/>
    <mergeCell ref="L848:O848"/>
    <mergeCell ref="P848:V848"/>
    <mergeCell ref="D849:G849"/>
    <mergeCell ref="H849:K849"/>
    <mergeCell ref="L849:O849"/>
    <mergeCell ref="P849:V849"/>
    <mergeCell ref="D846:G846"/>
    <mergeCell ref="H846:K846"/>
    <mergeCell ref="L846:O846"/>
    <mergeCell ref="P846:V846"/>
    <mergeCell ref="C847:C850"/>
    <mergeCell ref="D847:G847"/>
    <mergeCell ref="H847:K847"/>
    <mergeCell ref="L847:O847"/>
    <mergeCell ref="P847:V847"/>
    <mergeCell ref="D848:G848"/>
    <mergeCell ref="H852:K852"/>
    <mergeCell ref="L852:O852"/>
    <mergeCell ref="P852:V852"/>
    <mergeCell ref="D853:G853"/>
    <mergeCell ref="H853:K853"/>
    <mergeCell ref="L853:O853"/>
    <mergeCell ref="P853:V853"/>
    <mergeCell ref="D850:G850"/>
    <mergeCell ref="H850:K850"/>
    <mergeCell ref="L850:O850"/>
    <mergeCell ref="P850:V850"/>
    <mergeCell ref="C851:C854"/>
    <mergeCell ref="D851:G851"/>
    <mergeCell ref="H851:K851"/>
    <mergeCell ref="L851:O851"/>
    <mergeCell ref="P851:V851"/>
    <mergeCell ref="D852:G852"/>
    <mergeCell ref="H856:K856"/>
    <mergeCell ref="L856:O856"/>
    <mergeCell ref="P856:V856"/>
    <mergeCell ref="B857:B867"/>
    <mergeCell ref="C857:C862"/>
    <mergeCell ref="D857:G857"/>
    <mergeCell ref="H857:K857"/>
    <mergeCell ref="L857:O857"/>
    <mergeCell ref="P857:V857"/>
    <mergeCell ref="D858:G858"/>
    <mergeCell ref="D854:G854"/>
    <mergeCell ref="H854:K854"/>
    <mergeCell ref="L854:O854"/>
    <mergeCell ref="P854:V854"/>
    <mergeCell ref="C855:C856"/>
    <mergeCell ref="D855:G855"/>
    <mergeCell ref="H855:K855"/>
    <mergeCell ref="L855:O855"/>
    <mergeCell ref="P855:V855"/>
    <mergeCell ref="D856:G856"/>
    <mergeCell ref="C863:C865"/>
    <mergeCell ref="D863:G863"/>
    <mergeCell ref="H863:K863"/>
    <mergeCell ref="L863:O863"/>
    <mergeCell ref="P863:V863"/>
    <mergeCell ref="D864:G864"/>
    <mergeCell ref="D860:G860"/>
    <mergeCell ref="H860:K860"/>
    <mergeCell ref="L860:O860"/>
    <mergeCell ref="P860:V860"/>
    <mergeCell ref="D861:G861"/>
    <mergeCell ref="H861:K861"/>
    <mergeCell ref="L861:O861"/>
    <mergeCell ref="P861:V861"/>
    <mergeCell ref="H858:K858"/>
    <mergeCell ref="L858:O858"/>
    <mergeCell ref="P858:V858"/>
    <mergeCell ref="D859:G859"/>
    <mergeCell ref="H859:K859"/>
    <mergeCell ref="L859:O859"/>
    <mergeCell ref="P859:V859"/>
    <mergeCell ref="D866:G866"/>
    <mergeCell ref="H866:K866"/>
    <mergeCell ref="L866:O866"/>
    <mergeCell ref="P866:V866"/>
    <mergeCell ref="D867:G867"/>
    <mergeCell ref="H867:K867"/>
    <mergeCell ref="L867:O867"/>
    <mergeCell ref="P867:V867"/>
    <mergeCell ref="H864:K864"/>
    <mergeCell ref="L864:O864"/>
    <mergeCell ref="P864:V864"/>
    <mergeCell ref="D865:G865"/>
    <mergeCell ref="H865:K865"/>
    <mergeCell ref="L865:O865"/>
    <mergeCell ref="P865:V865"/>
    <mergeCell ref="D862:G862"/>
    <mergeCell ref="H862:K862"/>
    <mergeCell ref="L862:O862"/>
    <mergeCell ref="P862:V862"/>
    <mergeCell ref="B870:V870"/>
    <mergeCell ref="B873:AA873"/>
    <mergeCell ref="B876:V876"/>
    <mergeCell ref="B877:B878"/>
    <mergeCell ref="C877:C878"/>
    <mergeCell ref="D877:G878"/>
    <mergeCell ref="H877:O878"/>
    <mergeCell ref="P877:V878"/>
    <mergeCell ref="B868:B869"/>
    <mergeCell ref="C868:C869"/>
    <mergeCell ref="D868:G868"/>
    <mergeCell ref="H868:K868"/>
    <mergeCell ref="L868:O868"/>
    <mergeCell ref="P868:V868"/>
    <mergeCell ref="D869:G869"/>
    <mergeCell ref="H869:K869"/>
    <mergeCell ref="L869:O869"/>
    <mergeCell ref="P869:V869"/>
    <mergeCell ref="H883:K883"/>
    <mergeCell ref="L883:O883"/>
    <mergeCell ref="P883:V883"/>
    <mergeCell ref="D884:G884"/>
    <mergeCell ref="H884:K884"/>
    <mergeCell ref="L884:O884"/>
    <mergeCell ref="P884:V884"/>
    <mergeCell ref="C881:C884"/>
    <mergeCell ref="D881:G881"/>
    <mergeCell ref="H881:K881"/>
    <mergeCell ref="L881:O881"/>
    <mergeCell ref="P881:V881"/>
    <mergeCell ref="D882:G882"/>
    <mergeCell ref="H882:K882"/>
    <mergeCell ref="L882:O882"/>
    <mergeCell ref="P882:V882"/>
    <mergeCell ref="D883:G883"/>
    <mergeCell ref="H887:K887"/>
    <mergeCell ref="L887:O887"/>
    <mergeCell ref="P887:V887"/>
    <mergeCell ref="D888:G888"/>
    <mergeCell ref="H888:K888"/>
    <mergeCell ref="L888:O888"/>
    <mergeCell ref="P888:V888"/>
    <mergeCell ref="D885:G885"/>
    <mergeCell ref="H885:K885"/>
    <mergeCell ref="L885:O885"/>
    <mergeCell ref="P885:V885"/>
    <mergeCell ref="B886:B894"/>
    <mergeCell ref="D886:G886"/>
    <mergeCell ref="H886:K886"/>
    <mergeCell ref="L886:O886"/>
    <mergeCell ref="P886:V886"/>
    <mergeCell ref="D887:G887"/>
    <mergeCell ref="B879:B885"/>
    <mergeCell ref="C879:C880"/>
    <mergeCell ref="D879:G879"/>
    <mergeCell ref="H879:K879"/>
    <mergeCell ref="L879:O879"/>
    <mergeCell ref="P879:V879"/>
    <mergeCell ref="D880:G880"/>
    <mergeCell ref="H880:K880"/>
    <mergeCell ref="L880:O880"/>
    <mergeCell ref="P880:V880"/>
    <mergeCell ref="H891:K891"/>
    <mergeCell ref="L891:O891"/>
    <mergeCell ref="P891:V891"/>
    <mergeCell ref="D892:G893"/>
    <mergeCell ref="H892:K892"/>
    <mergeCell ref="L892:O892"/>
    <mergeCell ref="P892:V892"/>
    <mergeCell ref="H893:K893"/>
    <mergeCell ref="L893:O893"/>
    <mergeCell ref="P893:V893"/>
    <mergeCell ref="C889:C893"/>
    <mergeCell ref="D889:G889"/>
    <mergeCell ref="H889:K889"/>
    <mergeCell ref="L889:O889"/>
    <mergeCell ref="P889:V889"/>
    <mergeCell ref="D890:G890"/>
    <mergeCell ref="H890:K890"/>
    <mergeCell ref="L890:O890"/>
    <mergeCell ref="P890:V890"/>
    <mergeCell ref="D891:G891"/>
    <mergeCell ref="P897:V897"/>
    <mergeCell ref="H898:K898"/>
    <mergeCell ref="L898:O898"/>
    <mergeCell ref="P898:V898"/>
    <mergeCell ref="B899:V899"/>
    <mergeCell ref="B902:AA902"/>
    <mergeCell ref="D896:G896"/>
    <mergeCell ref="H896:K896"/>
    <mergeCell ref="L896:O896"/>
    <mergeCell ref="D897:G897"/>
    <mergeCell ref="H897:K897"/>
    <mergeCell ref="L897:O897"/>
    <mergeCell ref="D894:G894"/>
    <mergeCell ref="H894:K894"/>
    <mergeCell ref="L894:O894"/>
    <mergeCell ref="P894:V894"/>
    <mergeCell ref="B895:B897"/>
    <mergeCell ref="C895:C897"/>
    <mergeCell ref="D895:G895"/>
    <mergeCell ref="H895:K895"/>
    <mergeCell ref="L895:O895"/>
    <mergeCell ref="P895:V895"/>
    <mergeCell ref="B909:G909"/>
    <mergeCell ref="H909:L909"/>
    <mergeCell ref="M909:Q909"/>
    <mergeCell ref="R909:U909"/>
    <mergeCell ref="B910:G911"/>
    <mergeCell ref="H910:L910"/>
    <mergeCell ref="M910:Q911"/>
    <mergeCell ref="R910:U910"/>
    <mergeCell ref="H911:L911"/>
    <mergeCell ref="R911:U911"/>
    <mergeCell ref="B905:U905"/>
    <mergeCell ref="B906:G906"/>
    <mergeCell ref="H906:L906"/>
    <mergeCell ref="M906:U906"/>
    <mergeCell ref="B907:G908"/>
    <mergeCell ref="H907:L907"/>
    <mergeCell ref="M907:Q908"/>
    <mergeCell ref="R907:U907"/>
    <mergeCell ref="H908:L908"/>
    <mergeCell ref="R908:U908"/>
    <mergeCell ref="B918:G919"/>
    <mergeCell ref="H918:L918"/>
    <mergeCell ref="M918:Q919"/>
    <mergeCell ref="R918:U918"/>
    <mergeCell ref="H919:L919"/>
    <mergeCell ref="R919:U919"/>
    <mergeCell ref="B915:G917"/>
    <mergeCell ref="H915:L916"/>
    <mergeCell ref="M915:Q915"/>
    <mergeCell ref="R915:U915"/>
    <mergeCell ref="M916:Q916"/>
    <mergeCell ref="R916:U916"/>
    <mergeCell ref="H917:L917"/>
    <mergeCell ref="M917:Q917"/>
    <mergeCell ref="R917:U917"/>
    <mergeCell ref="B912:G912"/>
    <mergeCell ref="M912:Q912"/>
    <mergeCell ref="R912:U912"/>
    <mergeCell ref="B913:G914"/>
    <mergeCell ref="H913:L913"/>
    <mergeCell ref="M913:Q914"/>
    <mergeCell ref="R913:U913"/>
    <mergeCell ref="H914:L914"/>
    <mergeCell ref="R914:U914"/>
    <mergeCell ref="R923:U923"/>
    <mergeCell ref="B924:G925"/>
    <mergeCell ref="H924:L924"/>
    <mergeCell ref="M924:Q925"/>
    <mergeCell ref="R924:U924"/>
    <mergeCell ref="H925:L925"/>
    <mergeCell ref="R925:U925"/>
    <mergeCell ref="B920:G920"/>
    <mergeCell ref="M920:Q920"/>
    <mergeCell ref="R920:U920"/>
    <mergeCell ref="B921:G923"/>
    <mergeCell ref="H921:L921"/>
    <mergeCell ref="M921:Q923"/>
    <mergeCell ref="R921:U921"/>
    <mergeCell ref="H922:L922"/>
    <mergeCell ref="R922:U922"/>
    <mergeCell ref="H923:L923"/>
    <mergeCell ref="B930:G930"/>
    <mergeCell ref="H930:L930"/>
    <mergeCell ref="M930:Q930"/>
    <mergeCell ref="R930:U930"/>
    <mergeCell ref="B933:U933"/>
    <mergeCell ref="B934:G934"/>
    <mergeCell ref="H934:L934"/>
    <mergeCell ref="M934:U934"/>
    <mergeCell ref="B928:G929"/>
    <mergeCell ref="H928:L928"/>
    <mergeCell ref="M928:Q928"/>
    <mergeCell ref="R928:U928"/>
    <mergeCell ref="H929:L929"/>
    <mergeCell ref="M929:Q929"/>
    <mergeCell ref="R929:U929"/>
    <mergeCell ref="B926:G927"/>
    <mergeCell ref="H926:L926"/>
    <mergeCell ref="M926:Q927"/>
    <mergeCell ref="R926:U926"/>
    <mergeCell ref="H927:L927"/>
    <mergeCell ref="R927:U927"/>
    <mergeCell ref="B937:G937"/>
    <mergeCell ref="H937:L937"/>
    <mergeCell ref="M937:Q937"/>
    <mergeCell ref="R937:U937"/>
    <mergeCell ref="B938:G939"/>
    <mergeCell ref="H938:L938"/>
    <mergeCell ref="M938:Q939"/>
    <mergeCell ref="R938:U938"/>
    <mergeCell ref="H939:L939"/>
    <mergeCell ref="R939:U939"/>
    <mergeCell ref="B935:G935"/>
    <mergeCell ref="H935:L935"/>
    <mergeCell ref="M935:Q935"/>
    <mergeCell ref="R935:U935"/>
    <mergeCell ref="B936:G936"/>
    <mergeCell ref="H936:L936"/>
    <mergeCell ref="M936:Q936"/>
    <mergeCell ref="R936:U936"/>
    <mergeCell ref="B944:U944"/>
    <mergeCell ref="B947:AA947"/>
    <mergeCell ref="B950:U950"/>
    <mergeCell ref="B951:G951"/>
    <mergeCell ref="H951:L951"/>
    <mergeCell ref="M951:U951"/>
    <mergeCell ref="B942:G942"/>
    <mergeCell ref="H942:L942"/>
    <mergeCell ref="M942:Q942"/>
    <mergeCell ref="R942:U942"/>
    <mergeCell ref="B943:G943"/>
    <mergeCell ref="H943:L943"/>
    <mergeCell ref="M943:Q943"/>
    <mergeCell ref="R943:U943"/>
    <mergeCell ref="B940:G941"/>
    <mergeCell ref="H940:L940"/>
    <mergeCell ref="M940:Q941"/>
    <mergeCell ref="R940:U940"/>
    <mergeCell ref="H941:L941"/>
    <mergeCell ref="R941:U941"/>
    <mergeCell ref="B956:G957"/>
    <mergeCell ref="H956:L956"/>
    <mergeCell ref="M956:Q957"/>
    <mergeCell ref="R956:U956"/>
    <mergeCell ref="H957:L957"/>
    <mergeCell ref="R957:U957"/>
    <mergeCell ref="B954:G955"/>
    <mergeCell ref="H954:L954"/>
    <mergeCell ref="M954:Q955"/>
    <mergeCell ref="R954:U954"/>
    <mergeCell ref="H955:L955"/>
    <mergeCell ref="R955:U955"/>
    <mergeCell ref="B952:G953"/>
    <mergeCell ref="H952:L952"/>
    <mergeCell ref="M952:Q953"/>
    <mergeCell ref="R952:U952"/>
    <mergeCell ref="H953:L953"/>
    <mergeCell ref="R953:U953"/>
    <mergeCell ref="B963:G964"/>
    <mergeCell ref="H963:L964"/>
    <mergeCell ref="M963:Q963"/>
    <mergeCell ref="R963:U963"/>
    <mergeCell ref="M964:Q964"/>
    <mergeCell ref="R964:U964"/>
    <mergeCell ref="B960:G961"/>
    <mergeCell ref="H960:L961"/>
    <mergeCell ref="M960:Q961"/>
    <mergeCell ref="R960:U960"/>
    <mergeCell ref="R961:U961"/>
    <mergeCell ref="H962:L962"/>
    <mergeCell ref="M962:Q962"/>
    <mergeCell ref="R962:U962"/>
    <mergeCell ref="B958:G958"/>
    <mergeCell ref="H958:L958"/>
    <mergeCell ref="M958:Q958"/>
    <mergeCell ref="R958:U958"/>
    <mergeCell ref="B959:G959"/>
    <mergeCell ref="H959:L959"/>
    <mergeCell ref="M959:Q959"/>
    <mergeCell ref="R959:U959"/>
    <mergeCell ref="H972:L972"/>
    <mergeCell ref="M972:Q972"/>
    <mergeCell ref="R972:U972"/>
    <mergeCell ref="H973:L973"/>
    <mergeCell ref="M973:Q973"/>
    <mergeCell ref="R973:U973"/>
    <mergeCell ref="H968:L968"/>
    <mergeCell ref="M968:Q968"/>
    <mergeCell ref="R968:U968"/>
    <mergeCell ref="B970:U970"/>
    <mergeCell ref="B971:G971"/>
    <mergeCell ref="H971:L971"/>
    <mergeCell ref="M971:U971"/>
    <mergeCell ref="B965:G966"/>
    <mergeCell ref="M965:Q966"/>
    <mergeCell ref="R965:U965"/>
    <mergeCell ref="R966:U966"/>
    <mergeCell ref="B967:G967"/>
    <mergeCell ref="H967:L967"/>
    <mergeCell ref="M967:Q967"/>
    <mergeCell ref="R967:U967"/>
    <mergeCell ref="B978:G979"/>
    <mergeCell ref="H978:L978"/>
    <mergeCell ref="M978:Q979"/>
    <mergeCell ref="R978:U978"/>
    <mergeCell ref="H979:L979"/>
    <mergeCell ref="R979:U979"/>
    <mergeCell ref="H976:L976"/>
    <mergeCell ref="M976:Q976"/>
    <mergeCell ref="R976:U976"/>
    <mergeCell ref="H977:L977"/>
    <mergeCell ref="M977:Q977"/>
    <mergeCell ref="R977:U977"/>
    <mergeCell ref="H974:L974"/>
    <mergeCell ref="M974:Q974"/>
    <mergeCell ref="R974:U974"/>
    <mergeCell ref="H975:L975"/>
    <mergeCell ref="M975:Q975"/>
    <mergeCell ref="R975:U975"/>
    <mergeCell ref="B984:U984"/>
    <mergeCell ref="B987:AA987"/>
    <mergeCell ref="B990:U990"/>
    <mergeCell ref="B991:G991"/>
    <mergeCell ref="H991:L991"/>
    <mergeCell ref="M991:U991"/>
    <mergeCell ref="Y981:AB981"/>
    <mergeCell ref="H982:L982"/>
    <mergeCell ref="M982:Q982"/>
    <mergeCell ref="R982:U982"/>
    <mergeCell ref="H983:L983"/>
    <mergeCell ref="M983:Q983"/>
    <mergeCell ref="R983:U983"/>
    <mergeCell ref="B980:G981"/>
    <mergeCell ref="H980:L981"/>
    <mergeCell ref="M980:Q980"/>
    <mergeCell ref="R980:U980"/>
    <mergeCell ref="M981:Q981"/>
    <mergeCell ref="R981:U981"/>
    <mergeCell ref="B997:G998"/>
    <mergeCell ref="H997:L997"/>
    <mergeCell ref="M997:Q998"/>
    <mergeCell ref="R997:U997"/>
    <mergeCell ref="H998:L998"/>
    <mergeCell ref="R998:U998"/>
    <mergeCell ref="B995:G995"/>
    <mergeCell ref="H995:L995"/>
    <mergeCell ref="M995:Q995"/>
    <mergeCell ref="R995:U995"/>
    <mergeCell ref="B996:G996"/>
    <mergeCell ref="H996:L996"/>
    <mergeCell ref="M996:Q996"/>
    <mergeCell ref="R996:U996"/>
    <mergeCell ref="B992:G992"/>
    <mergeCell ref="H992:L992"/>
    <mergeCell ref="M992:Q992"/>
    <mergeCell ref="R992:U992"/>
    <mergeCell ref="B993:G994"/>
    <mergeCell ref="H993:L993"/>
    <mergeCell ref="M993:Q994"/>
    <mergeCell ref="R993:U993"/>
    <mergeCell ref="H994:L994"/>
    <mergeCell ref="R994:U994"/>
    <mergeCell ref="M1004:Q1004"/>
    <mergeCell ref="R1004:U1004"/>
    <mergeCell ref="B1005:G1005"/>
    <mergeCell ref="H1005:L1005"/>
    <mergeCell ref="M1005:Q1005"/>
    <mergeCell ref="R1005:U1005"/>
    <mergeCell ref="R1001:U1001"/>
    <mergeCell ref="B1002:G1002"/>
    <mergeCell ref="H1002:L1002"/>
    <mergeCell ref="M1002:Q1002"/>
    <mergeCell ref="R1002:U1002"/>
    <mergeCell ref="B1003:G1004"/>
    <mergeCell ref="H1003:L1003"/>
    <mergeCell ref="M1003:Q1003"/>
    <mergeCell ref="R1003:U1003"/>
    <mergeCell ref="H1004:L1004"/>
    <mergeCell ref="B999:G999"/>
    <mergeCell ref="H999:L999"/>
    <mergeCell ref="M999:Q999"/>
    <mergeCell ref="R999:U999"/>
    <mergeCell ref="B1000:G1001"/>
    <mergeCell ref="H1000:L1000"/>
    <mergeCell ref="M1000:Q1000"/>
    <mergeCell ref="R1000:U1000"/>
    <mergeCell ref="H1001:L1001"/>
    <mergeCell ref="M1001:Q1001"/>
    <mergeCell ref="B1010:G1011"/>
    <mergeCell ref="H1010:L1010"/>
    <mergeCell ref="M1010:Q1011"/>
    <mergeCell ref="R1010:U1010"/>
    <mergeCell ref="H1011:L1011"/>
    <mergeCell ref="R1011:U1011"/>
    <mergeCell ref="B1008:G1008"/>
    <mergeCell ref="H1008:L1008"/>
    <mergeCell ref="M1008:Q1008"/>
    <mergeCell ref="R1008:U1008"/>
    <mergeCell ref="B1009:G1009"/>
    <mergeCell ref="H1009:L1009"/>
    <mergeCell ref="M1009:Q1009"/>
    <mergeCell ref="R1009:U1009"/>
    <mergeCell ref="B1006:G1006"/>
    <mergeCell ref="H1006:L1006"/>
    <mergeCell ref="M1006:Q1006"/>
    <mergeCell ref="R1006:U1006"/>
    <mergeCell ref="B1007:G1007"/>
    <mergeCell ref="H1007:L1007"/>
    <mergeCell ref="M1007:Q1007"/>
    <mergeCell ref="R1007:U1007"/>
    <mergeCell ref="B1016:G1017"/>
    <mergeCell ref="H1016:L1016"/>
    <mergeCell ref="M1016:Q1016"/>
    <mergeCell ref="R1016:U1016"/>
    <mergeCell ref="H1017:L1017"/>
    <mergeCell ref="M1017:Q1017"/>
    <mergeCell ref="R1017:U1017"/>
    <mergeCell ref="B1014:G1014"/>
    <mergeCell ref="H1014:L1014"/>
    <mergeCell ref="M1014:Q1014"/>
    <mergeCell ref="R1014:U1014"/>
    <mergeCell ref="B1015:G1015"/>
    <mergeCell ref="H1015:L1015"/>
    <mergeCell ref="M1015:Q1015"/>
    <mergeCell ref="R1015:U1015"/>
    <mergeCell ref="B1012:G1013"/>
    <mergeCell ref="H1012:L1012"/>
    <mergeCell ref="M1012:Q1012"/>
    <mergeCell ref="R1012:U1012"/>
    <mergeCell ref="H1013:L1013"/>
    <mergeCell ref="M1013:Q1013"/>
    <mergeCell ref="R1013:U1013"/>
    <mergeCell ref="H1020:L1020"/>
    <mergeCell ref="M1020:Q1020"/>
    <mergeCell ref="R1020:U1020"/>
    <mergeCell ref="B1021:G1022"/>
    <mergeCell ref="H1021:L1021"/>
    <mergeCell ref="M1021:Q1021"/>
    <mergeCell ref="R1021:U1021"/>
    <mergeCell ref="H1022:L1022"/>
    <mergeCell ref="M1022:Q1022"/>
    <mergeCell ref="R1022:U1022"/>
    <mergeCell ref="B1018:G1019"/>
    <mergeCell ref="H1018:L1018"/>
    <mergeCell ref="M1018:Q1018"/>
    <mergeCell ref="R1018:U1018"/>
    <mergeCell ref="H1019:L1019"/>
    <mergeCell ref="M1019:Q1019"/>
    <mergeCell ref="R1019:U1019"/>
    <mergeCell ref="B1027:G1028"/>
    <mergeCell ref="H1027:L1027"/>
    <mergeCell ref="M1027:Q1028"/>
    <mergeCell ref="R1027:U1027"/>
    <mergeCell ref="H1028:L1028"/>
    <mergeCell ref="R1028:U1028"/>
    <mergeCell ref="B1025:G1026"/>
    <mergeCell ref="H1025:L1025"/>
    <mergeCell ref="M1025:Q1026"/>
    <mergeCell ref="R1025:U1025"/>
    <mergeCell ref="H1026:L1026"/>
    <mergeCell ref="R1026:U1026"/>
    <mergeCell ref="B1023:G1024"/>
    <mergeCell ref="H1023:L1023"/>
    <mergeCell ref="M1023:Q1024"/>
    <mergeCell ref="R1023:U1023"/>
    <mergeCell ref="H1024:L1024"/>
    <mergeCell ref="R1024:U1024"/>
    <mergeCell ref="B1039:G1039"/>
    <mergeCell ref="H1039:L1039"/>
    <mergeCell ref="M1039:Q1039"/>
    <mergeCell ref="R1039:U1039"/>
    <mergeCell ref="B1040:G1040"/>
    <mergeCell ref="H1040:L1040"/>
    <mergeCell ref="M1040:Q1040"/>
    <mergeCell ref="R1040:U1040"/>
    <mergeCell ref="B1037:G1037"/>
    <mergeCell ref="H1037:L1037"/>
    <mergeCell ref="M1037:Q1037"/>
    <mergeCell ref="R1037:U1037"/>
    <mergeCell ref="B1038:G1038"/>
    <mergeCell ref="H1038:L1038"/>
    <mergeCell ref="M1038:Q1038"/>
    <mergeCell ref="R1038:U1038"/>
    <mergeCell ref="B1029:U1029"/>
    <mergeCell ref="B1032:AA1032"/>
    <mergeCell ref="B1035:U1035"/>
    <mergeCell ref="B1036:G1036"/>
    <mergeCell ref="H1036:L1036"/>
    <mergeCell ref="M1036:U1036"/>
    <mergeCell ref="B1046:G1047"/>
    <mergeCell ref="H1046:L1046"/>
    <mergeCell ref="M1046:Q1047"/>
    <mergeCell ref="R1046:U1046"/>
    <mergeCell ref="H1047:L1047"/>
    <mergeCell ref="R1047:U1047"/>
    <mergeCell ref="B1043:G1043"/>
    <mergeCell ref="H1043:L1043"/>
    <mergeCell ref="M1043:Q1043"/>
    <mergeCell ref="R1043:U1043"/>
    <mergeCell ref="B1044:G1045"/>
    <mergeCell ref="H1044:L1044"/>
    <mergeCell ref="M1044:Q1045"/>
    <mergeCell ref="R1044:U1044"/>
    <mergeCell ref="H1045:L1045"/>
    <mergeCell ref="R1045:U1045"/>
    <mergeCell ref="B1041:G1042"/>
    <mergeCell ref="H1041:L1041"/>
    <mergeCell ref="M1041:Q1042"/>
    <mergeCell ref="R1041:U1041"/>
    <mergeCell ref="H1042:L1042"/>
    <mergeCell ref="R1042:U1042"/>
    <mergeCell ref="B1052:G1054"/>
    <mergeCell ref="H1052:L1052"/>
    <mergeCell ref="M1052:Q1053"/>
    <mergeCell ref="R1052:U1052"/>
    <mergeCell ref="H1053:L1053"/>
    <mergeCell ref="R1053:U1053"/>
    <mergeCell ref="H1054:L1054"/>
    <mergeCell ref="M1054:Q1054"/>
    <mergeCell ref="R1054:U1054"/>
    <mergeCell ref="B1050:G1051"/>
    <mergeCell ref="H1050:L1050"/>
    <mergeCell ref="M1050:Q1051"/>
    <mergeCell ref="R1050:U1050"/>
    <mergeCell ref="H1051:L1051"/>
    <mergeCell ref="R1051:U1051"/>
    <mergeCell ref="B1048:G1049"/>
    <mergeCell ref="H1048:L1048"/>
    <mergeCell ref="M1048:Q1049"/>
    <mergeCell ref="R1048:U1048"/>
    <mergeCell ref="H1049:L1049"/>
    <mergeCell ref="R1049:U1049"/>
    <mergeCell ref="B1063:G1064"/>
    <mergeCell ref="H1063:L1063"/>
    <mergeCell ref="M1063:Q1064"/>
    <mergeCell ref="R1063:U1063"/>
    <mergeCell ref="H1064:L1064"/>
    <mergeCell ref="R1064:U1064"/>
    <mergeCell ref="R1060:U1060"/>
    <mergeCell ref="B1061:G1061"/>
    <mergeCell ref="H1061:L1061"/>
    <mergeCell ref="M1061:Q1061"/>
    <mergeCell ref="R1061:U1061"/>
    <mergeCell ref="B1062:G1062"/>
    <mergeCell ref="H1062:L1062"/>
    <mergeCell ref="M1062:Q1062"/>
    <mergeCell ref="R1062:U1062"/>
    <mergeCell ref="B1057:U1057"/>
    <mergeCell ref="B1058:G1058"/>
    <mergeCell ref="H1058:L1058"/>
    <mergeCell ref="M1058:U1058"/>
    <mergeCell ref="B1059:G1060"/>
    <mergeCell ref="H1059:L1059"/>
    <mergeCell ref="M1059:Q1059"/>
    <mergeCell ref="R1059:U1059"/>
    <mergeCell ref="H1060:L1060"/>
    <mergeCell ref="M1060:Q1060"/>
    <mergeCell ref="B1071:G1071"/>
    <mergeCell ref="H1071:L1071"/>
    <mergeCell ref="M1071:U1071"/>
    <mergeCell ref="B1072:G1073"/>
    <mergeCell ref="H1072:L1072"/>
    <mergeCell ref="M1072:Q1073"/>
    <mergeCell ref="R1072:U1072"/>
    <mergeCell ref="H1073:L1073"/>
    <mergeCell ref="R1073:U1073"/>
    <mergeCell ref="B1067:G1067"/>
    <mergeCell ref="H1067:L1067"/>
    <mergeCell ref="M1067:Q1067"/>
    <mergeCell ref="R1067:U1067"/>
    <mergeCell ref="B1068:W1068"/>
    <mergeCell ref="B1070:U1070"/>
    <mergeCell ref="B1065:G1066"/>
    <mergeCell ref="H1065:L1065"/>
    <mergeCell ref="M1065:Q1066"/>
    <mergeCell ref="R1065:U1065"/>
    <mergeCell ref="H1066:L1066"/>
    <mergeCell ref="R1066:U1066"/>
    <mergeCell ref="B1078:G1079"/>
    <mergeCell ref="H1078:L1078"/>
    <mergeCell ref="M1078:Q1079"/>
    <mergeCell ref="R1078:U1078"/>
    <mergeCell ref="H1079:L1079"/>
    <mergeCell ref="R1079:U1079"/>
    <mergeCell ref="B1076:G1076"/>
    <mergeCell ref="H1076:L1076"/>
    <mergeCell ref="M1076:Q1076"/>
    <mergeCell ref="R1076:U1076"/>
    <mergeCell ref="B1077:G1077"/>
    <mergeCell ref="H1077:L1077"/>
    <mergeCell ref="M1077:Q1077"/>
    <mergeCell ref="R1077:U1077"/>
    <mergeCell ref="B1074:G1075"/>
    <mergeCell ref="H1074:L1074"/>
    <mergeCell ref="M1074:Q1075"/>
    <mergeCell ref="R1074:U1074"/>
    <mergeCell ref="H1075:L1075"/>
    <mergeCell ref="R1075:U1075"/>
    <mergeCell ref="B1091:G1091"/>
    <mergeCell ref="H1091:L1091"/>
    <mergeCell ref="M1091:Q1091"/>
    <mergeCell ref="R1091:U1091"/>
    <mergeCell ref="B1092:G1092"/>
    <mergeCell ref="H1092:L1092"/>
    <mergeCell ref="M1092:Q1092"/>
    <mergeCell ref="R1092:U1092"/>
    <mergeCell ref="B1083:U1083"/>
    <mergeCell ref="B1086:AA1086"/>
    <mergeCell ref="B1089:U1089"/>
    <mergeCell ref="B1090:G1090"/>
    <mergeCell ref="H1090:L1090"/>
    <mergeCell ref="M1090:U1090"/>
    <mergeCell ref="B1080:G1080"/>
    <mergeCell ref="H1080:L1080"/>
    <mergeCell ref="M1080:Q1080"/>
    <mergeCell ref="R1080:U1080"/>
    <mergeCell ref="B1081:G1082"/>
    <mergeCell ref="H1081:L1081"/>
    <mergeCell ref="M1081:Q1082"/>
    <mergeCell ref="R1081:U1081"/>
    <mergeCell ref="H1082:L1082"/>
    <mergeCell ref="R1082:U1082"/>
    <mergeCell ref="B1096:G1096"/>
    <mergeCell ref="H1096:L1096"/>
    <mergeCell ref="M1096:Q1096"/>
    <mergeCell ref="R1096:U1096"/>
    <mergeCell ref="B1097:G1098"/>
    <mergeCell ref="H1097:L1097"/>
    <mergeCell ref="M1097:Q1098"/>
    <mergeCell ref="R1097:U1097"/>
    <mergeCell ref="H1098:L1098"/>
    <mergeCell ref="R1098:U1098"/>
    <mergeCell ref="B1093:G1093"/>
    <mergeCell ref="H1093:L1093"/>
    <mergeCell ref="M1093:Q1093"/>
    <mergeCell ref="R1093:U1093"/>
    <mergeCell ref="B1094:G1095"/>
    <mergeCell ref="H1094:L1094"/>
    <mergeCell ref="M1094:Q1095"/>
    <mergeCell ref="R1094:U1094"/>
    <mergeCell ref="H1095:L1095"/>
    <mergeCell ref="R1095:U1095"/>
    <mergeCell ref="B1107:G1107"/>
    <mergeCell ref="H1107:L1107"/>
    <mergeCell ref="M1107:Q1107"/>
    <mergeCell ref="R1107:U1107"/>
    <mergeCell ref="B1108:G1108"/>
    <mergeCell ref="M1108:Q1108"/>
    <mergeCell ref="R1108:U1108"/>
    <mergeCell ref="B1104:U1104"/>
    <mergeCell ref="B1105:G1105"/>
    <mergeCell ref="H1105:L1105"/>
    <mergeCell ref="M1105:U1105"/>
    <mergeCell ref="B1106:G1106"/>
    <mergeCell ref="H1106:L1106"/>
    <mergeCell ref="M1106:Q1106"/>
    <mergeCell ref="R1106:U1106"/>
    <mergeCell ref="B1099:G1099"/>
    <mergeCell ref="H1099:L1099"/>
    <mergeCell ref="M1099:Q1099"/>
    <mergeCell ref="R1099:U1099"/>
    <mergeCell ref="B1100:G1101"/>
    <mergeCell ref="H1100:L1100"/>
    <mergeCell ref="M1100:Q1101"/>
    <mergeCell ref="R1100:U1100"/>
    <mergeCell ref="H1101:L1101"/>
    <mergeCell ref="R1101:U1101"/>
    <mergeCell ref="R1116:U1116"/>
    <mergeCell ref="H1117:L1118"/>
    <mergeCell ref="M1117:Q1117"/>
    <mergeCell ref="R1117:U1117"/>
    <mergeCell ref="M1118:Q1118"/>
    <mergeCell ref="R1118:U1118"/>
    <mergeCell ref="B1113:U1113"/>
    <mergeCell ref="B1114:G1114"/>
    <mergeCell ref="H1114:L1114"/>
    <mergeCell ref="M1114:U1114"/>
    <mergeCell ref="B1115:G1127"/>
    <mergeCell ref="H1115:L1115"/>
    <mergeCell ref="M1115:Q1115"/>
    <mergeCell ref="R1115:U1115"/>
    <mergeCell ref="H1116:L1116"/>
    <mergeCell ref="M1116:Q1116"/>
    <mergeCell ref="B1109:G1109"/>
    <mergeCell ref="H1109:L1109"/>
    <mergeCell ref="M1109:Q1109"/>
    <mergeCell ref="R1109:U1109"/>
    <mergeCell ref="B1110:G1110"/>
    <mergeCell ref="H1110:L1110"/>
    <mergeCell ref="M1110:Q1110"/>
    <mergeCell ref="R1110:U1110"/>
    <mergeCell ref="H1126:L1126"/>
    <mergeCell ref="M1126:Q1126"/>
    <mergeCell ref="R1126:U1126"/>
    <mergeCell ref="H1127:L1127"/>
    <mergeCell ref="M1127:Q1127"/>
    <mergeCell ref="R1127:U1127"/>
    <mergeCell ref="H1122:L1125"/>
    <mergeCell ref="M1122:Q1123"/>
    <mergeCell ref="R1122:U1122"/>
    <mergeCell ref="R1123:U1123"/>
    <mergeCell ref="M1124:Q1125"/>
    <mergeCell ref="R1124:U1124"/>
    <mergeCell ref="R1125:U1125"/>
    <mergeCell ref="H1119:L1119"/>
    <mergeCell ref="M1119:Q1119"/>
    <mergeCell ref="R1119:U1119"/>
    <mergeCell ref="H1120:L1121"/>
    <mergeCell ref="M1120:Q1121"/>
    <mergeCell ref="R1120:U1120"/>
    <mergeCell ref="R1121:U1121"/>
    <mergeCell ref="R1136:U1136"/>
    <mergeCell ref="H1137:L1137"/>
    <mergeCell ref="R1137:U1137"/>
    <mergeCell ref="H1138:L1138"/>
    <mergeCell ref="R1138:U1138"/>
    <mergeCell ref="B1139:U1139"/>
    <mergeCell ref="B1131:U1131"/>
    <mergeCell ref="B1133:U1133"/>
    <mergeCell ref="B1134:G1134"/>
    <mergeCell ref="H1134:L1134"/>
    <mergeCell ref="M1134:U1134"/>
    <mergeCell ref="B1135:G1138"/>
    <mergeCell ref="H1135:L1135"/>
    <mergeCell ref="M1135:Q1138"/>
    <mergeCell ref="R1135:U1135"/>
    <mergeCell ref="H1136:L1136"/>
    <mergeCell ref="B1128:G1128"/>
    <mergeCell ref="H1128:L1128"/>
    <mergeCell ref="M1128:Q1128"/>
    <mergeCell ref="R1128:U1128"/>
    <mergeCell ref="B1129:G1130"/>
    <mergeCell ref="H1129:L1129"/>
    <mergeCell ref="M1129:Q1130"/>
    <mergeCell ref="R1129:U1129"/>
    <mergeCell ref="H1130:L1130"/>
    <mergeCell ref="R1130:U1130"/>
    <mergeCell ref="R1148:U1148"/>
    <mergeCell ref="H1149:L1149"/>
    <mergeCell ref="R1149:U1149"/>
    <mergeCell ref="H1150:L1150"/>
    <mergeCell ref="R1150:U1150"/>
    <mergeCell ref="H1151:L1151"/>
    <mergeCell ref="R1151:U1151"/>
    <mergeCell ref="B1142:AA1142"/>
    <mergeCell ref="B1145:U1145"/>
    <mergeCell ref="B1146:G1146"/>
    <mergeCell ref="H1146:L1146"/>
    <mergeCell ref="M1146:U1146"/>
    <mergeCell ref="B1147:G1167"/>
    <mergeCell ref="H1147:L1147"/>
    <mergeCell ref="M1147:Q1154"/>
    <mergeCell ref="R1147:U1147"/>
    <mergeCell ref="H1148:L1148"/>
    <mergeCell ref="H1158:L1158"/>
    <mergeCell ref="M1158:Q1158"/>
    <mergeCell ref="R1158:U1158"/>
    <mergeCell ref="H1159:L1159"/>
    <mergeCell ref="M1159:Q1159"/>
    <mergeCell ref="R1159:U1159"/>
    <mergeCell ref="H1155:L1155"/>
    <mergeCell ref="M1155:Q1156"/>
    <mergeCell ref="R1155:U1155"/>
    <mergeCell ref="H1156:L1156"/>
    <mergeCell ref="R1156:U1156"/>
    <mergeCell ref="H1157:L1157"/>
    <mergeCell ref="M1157:Q1157"/>
    <mergeCell ref="R1157:U1157"/>
    <mergeCell ref="H1152:L1152"/>
    <mergeCell ref="R1152:U1152"/>
    <mergeCell ref="H1153:L1153"/>
    <mergeCell ref="R1153:U1153"/>
    <mergeCell ref="H1154:L1154"/>
    <mergeCell ref="R1154:U1154"/>
    <mergeCell ref="H1165:L1165"/>
    <mergeCell ref="M1165:Q1166"/>
    <mergeCell ref="R1165:U1165"/>
    <mergeCell ref="H1166:L1166"/>
    <mergeCell ref="R1166:U1166"/>
    <mergeCell ref="R1167:U1167"/>
    <mergeCell ref="H1162:L1162"/>
    <mergeCell ref="M1162:Q1162"/>
    <mergeCell ref="R1162:U1162"/>
    <mergeCell ref="H1163:L1163"/>
    <mergeCell ref="M1163:Q1164"/>
    <mergeCell ref="R1163:U1163"/>
    <mergeCell ref="H1164:L1164"/>
    <mergeCell ref="R1164:U1164"/>
    <mergeCell ref="H1160:L1160"/>
    <mergeCell ref="M1160:Q1160"/>
    <mergeCell ref="R1160:U1160"/>
    <mergeCell ref="H1161:L1161"/>
    <mergeCell ref="M1161:Q1161"/>
    <mergeCell ref="R1161:U1161"/>
    <mergeCell ref="M1171:Q1172"/>
    <mergeCell ref="R1171:U1171"/>
    <mergeCell ref="H1172:L1172"/>
    <mergeCell ref="R1172:U1172"/>
    <mergeCell ref="H1173:L1173"/>
    <mergeCell ref="M1173:Q1173"/>
    <mergeCell ref="R1173:U1173"/>
    <mergeCell ref="B1168:G1174"/>
    <mergeCell ref="H1168:L1168"/>
    <mergeCell ref="M1168:Q1169"/>
    <mergeCell ref="R1168:U1168"/>
    <mergeCell ref="H1169:L1169"/>
    <mergeCell ref="R1169:U1169"/>
    <mergeCell ref="H1170:L1170"/>
    <mergeCell ref="M1170:Q1170"/>
    <mergeCell ref="R1170:U1170"/>
    <mergeCell ref="H1171:L1171"/>
    <mergeCell ref="M1177:Q1179"/>
    <mergeCell ref="R1177:U1177"/>
    <mergeCell ref="H1178:L1179"/>
    <mergeCell ref="R1178:U1178"/>
    <mergeCell ref="R1179:U1179"/>
    <mergeCell ref="H1180:L1181"/>
    <mergeCell ref="M1180:Q1183"/>
    <mergeCell ref="R1180:U1180"/>
    <mergeCell ref="R1181:U1181"/>
    <mergeCell ref="H1182:L1182"/>
    <mergeCell ref="H1174:L1174"/>
    <mergeCell ref="M1174:Q1174"/>
    <mergeCell ref="R1174:U1174"/>
    <mergeCell ref="B1175:G1190"/>
    <mergeCell ref="H1175:L1175"/>
    <mergeCell ref="M1175:Q1176"/>
    <mergeCell ref="R1175:U1175"/>
    <mergeCell ref="H1176:L1176"/>
    <mergeCell ref="R1176:U1176"/>
    <mergeCell ref="H1177:L1177"/>
    <mergeCell ref="H1190:L1190"/>
    <mergeCell ref="M1190:Q1190"/>
    <mergeCell ref="R1190:U1190"/>
    <mergeCell ref="B1193:U1193"/>
    <mergeCell ref="B1194:G1194"/>
    <mergeCell ref="H1194:L1194"/>
    <mergeCell ref="M1194:U1194"/>
    <mergeCell ref="H1187:L1187"/>
    <mergeCell ref="R1187:U1187"/>
    <mergeCell ref="H1188:L1188"/>
    <mergeCell ref="M1188:Q1188"/>
    <mergeCell ref="R1188:U1188"/>
    <mergeCell ref="H1189:L1189"/>
    <mergeCell ref="M1189:Q1189"/>
    <mergeCell ref="R1189:U1189"/>
    <mergeCell ref="R1182:U1182"/>
    <mergeCell ref="H1183:L1183"/>
    <mergeCell ref="R1183:U1183"/>
    <mergeCell ref="H1184:L1184"/>
    <mergeCell ref="M1184:Q1187"/>
    <mergeCell ref="R1184:U1184"/>
    <mergeCell ref="H1185:L1185"/>
    <mergeCell ref="R1185:U1185"/>
    <mergeCell ref="H1186:L1186"/>
    <mergeCell ref="R1186:U1186"/>
    <mergeCell ref="B1205:G1206"/>
    <mergeCell ref="H1205:L1206"/>
    <mergeCell ref="M1205:Q1205"/>
    <mergeCell ref="R1205:U1205"/>
    <mergeCell ref="M1206:Q1206"/>
    <mergeCell ref="R1206:U1206"/>
    <mergeCell ref="H1202:L1202"/>
    <mergeCell ref="M1202:Q1203"/>
    <mergeCell ref="R1202:U1202"/>
    <mergeCell ref="H1203:L1203"/>
    <mergeCell ref="R1203:U1203"/>
    <mergeCell ref="H1204:L1204"/>
    <mergeCell ref="M1204:Q1204"/>
    <mergeCell ref="R1204:U1204"/>
    <mergeCell ref="M1198:Q1198"/>
    <mergeCell ref="R1198:U1198"/>
    <mergeCell ref="H1199:L1199"/>
    <mergeCell ref="M1199:Q1201"/>
    <mergeCell ref="R1199:U1199"/>
    <mergeCell ref="H1200:L1201"/>
    <mergeCell ref="R1200:U1200"/>
    <mergeCell ref="R1201:U1201"/>
    <mergeCell ref="B1195:G1204"/>
    <mergeCell ref="H1195:L1195"/>
    <mergeCell ref="M1195:Q1196"/>
    <mergeCell ref="R1195:U1195"/>
    <mergeCell ref="H1196:L1196"/>
    <mergeCell ref="R1196:U1196"/>
    <mergeCell ref="H1197:L1197"/>
    <mergeCell ref="M1197:Q1197"/>
    <mergeCell ref="R1197:U1197"/>
    <mergeCell ref="H1198:L1198"/>
    <mergeCell ref="R1210:U1210"/>
    <mergeCell ref="B1211:U1211"/>
    <mergeCell ref="B1214:AA1214"/>
    <mergeCell ref="B1216:V1216"/>
    <mergeCell ref="B1217:B1218"/>
    <mergeCell ref="C1217:C1218"/>
    <mergeCell ref="D1217:G1218"/>
    <mergeCell ref="H1217:O1218"/>
    <mergeCell ref="P1217:V1218"/>
    <mergeCell ref="B1207:G1210"/>
    <mergeCell ref="H1207:L1207"/>
    <mergeCell ref="M1207:Q1208"/>
    <mergeCell ref="R1207:U1207"/>
    <mergeCell ref="H1208:L1208"/>
    <mergeCell ref="R1208:U1208"/>
    <mergeCell ref="H1209:L1209"/>
    <mergeCell ref="M1209:Q1210"/>
    <mergeCell ref="R1209:U1209"/>
    <mergeCell ref="H1210:L1210"/>
    <mergeCell ref="D1221:G1221"/>
    <mergeCell ref="H1221:K1221"/>
    <mergeCell ref="L1221:O1221"/>
    <mergeCell ref="P1221:V1221"/>
    <mergeCell ref="D1222:G1222"/>
    <mergeCell ref="H1222:K1222"/>
    <mergeCell ref="L1222:O1222"/>
    <mergeCell ref="P1222:V1222"/>
    <mergeCell ref="D1219:G1219"/>
    <mergeCell ref="H1219:K1219"/>
    <mergeCell ref="L1219:O1219"/>
    <mergeCell ref="P1219:V1219"/>
    <mergeCell ref="B1220:B1223"/>
    <mergeCell ref="C1220:C1222"/>
    <mergeCell ref="D1220:G1220"/>
    <mergeCell ref="H1220:K1220"/>
    <mergeCell ref="L1220:O1220"/>
    <mergeCell ref="P1220:V1220"/>
    <mergeCell ref="D1225:G1225"/>
    <mergeCell ref="H1225:K1225"/>
    <mergeCell ref="L1225:O1225"/>
    <mergeCell ref="P1225:V1225"/>
    <mergeCell ref="B1226:X1226"/>
    <mergeCell ref="B1229:B1231"/>
    <mergeCell ref="C1229:E1229"/>
    <mergeCell ref="F1229:M1229"/>
    <mergeCell ref="N1229:S1229"/>
    <mergeCell ref="C1230:E1230"/>
    <mergeCell ref="D1223:G1223"/>
    <mergeCell ref="H1223:K1223"/>
    <mergeCell ref="L1223:O1223"/>
    <mergeCell ref="P1223:V1223"/>
    <mergeCell ref="D1224:G1224"/>
    <mergeCell ref="H1224:K1224"/>
    <mergeCell ref="L1224:O1224"/>
    <mergeCell ref="P1224:V1224"/>
    <mergeCell ref="B1232:B1234"/>
    <mergeCell ref="C1232:E1232"/>
    <mergeCell ref="C1233:E1233"/>
    <mergeCell ref="C1234:E1234"/>
    <mergeCell ref="B1235:B1236"/>
    <mergeCell ref="C1235:E1235"/>
    <mergeCell ref="C1236:E1236"/>
    <mergeCell ref="R1230:S1230"/>
    <mergeCell ref="C1231:E1231"/>
    <mergeCell ref="F1231:G1231"/>
    <mergeCell ref="H1231:I1231"/>
    <mergeCell ref="J1231:K1231"/>
    <mergeCell ref="L1231:M1231"/>
    <mergeCell ref="N1231:O1231"/>
    <mergeCell ref="P1231:Q1231"/>
    <mergeCell ref="R1231:S1231"/>
    <mergeCell ref="F1230:G1230"/>
    <mergeCell ref="H1230:I1230"/>
    <mergeCell ref="J1230:K1230"/>
    <mergeCell ref="L1230:M1230"/>
    <mergeCell ref="N1230:O1230"/>
    <mergeCell ref="P1230:Q1230"/>
    <mergeCell ref="B1248:E1248"/>
    <mergeCell ref="F1248:G1248"/>
    <mergeCell ref="B1249:E1249"/>
    <mergeCell ref="F1249:G1249"/>
    <mergeCell ref="B1250:E1250"/>
    <mergeCell ref="F1250:G1250"/>
    <mergeCell ref="B1243:E1243"/>
    <mergeCell ref="F1243:G1243"/>
    <mergeCell ref="B1244:E1244"/>
    <mergeCell ref="F1244:G1244"/>
    <mergeCell ref="B1245:E1245"/>
    <mergeCell ref="F1245:G1245"/>
    <mergeCell ref="B1240:E1240"/>
    <mergeCell ref="F1240:G1240"/>
    <mergeCell ref="B1241:E1241"/>
    <mergeCell ref="F1241:G1241"/>
    <mergeCell ref="B1242:E1242"/>
    <mergeCell ref="F1242:G1242"/>
  </mergeCells>
  <phoneticPr fontId="13"/>
  <dataValidations count="1">
    <dataValidation imeMode="off" allowBlank="1" showInputMessage="1" showErrorMessage="1" sqref="L1221:L1225 N1227 R935:R943 T931 T1055 T1102 T1111:T1112 R1114:R1130 T1191 R972:R983 R1147:R1190 L834:L869 L879:L897 R907:R930 R952:R968 R993:R1028 R1037:R1054 R1059:R1067 R1072:R1082 R1092:R1101 R1106:R1110 R1135:R1138 R1195:R1210" xr:uid="{1AB428C0-8E76-4FCF-9D04-1C0E663B53EB}"/>
  </dataValidations>
  <printOptions horizontalCentered="1" gridLinesSet="0"/>
  <pageMargins left="0.25" right="0.25" top="0.75" bottom="0.75" header="0.3" footer="0.3"/>
  <pageSetup paperSize="9" scale="40" fitToHeight="0" orientation="portrait" r:id="rId1"/>
  <headerFooter alignWithMargins="0">
    <oddFooter>&amp;P / &amp;N ページ</oddFooter>
  </headerFooter>
  <rowBreaks count="27" manualBreakCount="27">
    <brk id="42" max="16383" man="1"/>
    <brk id="84" max="16383" man="1"/>
    <brk id="137" max="16383" man="1"/>
    <brk id="175" max="16383" man="1"/>
    <brk id="214" max="16383" man="1"/>
    <brk id="270" max="16383" man="1"/>
    <brk id="305" max="16383" man="1"/>
    <brk id="341" max="16383" man="1"/>
    <brk id="398" max="16383" man="1"/>
    <brk id="431" max="16383" man="1"/>
    <brk id="481" max="16383" man="1"/>
    <brk id="526" max="16383" man="1"/>
    <brk id="561" max="16383" man="1"/>
    <brk id="616" max="16383" man="1"/>
    <brk id="651" max="16383" man="1"/>
    <brk id="686" max="16383" man="1"/>
    <brk id="734" max="16383" man="1"/>
    <brk id="774" max="16383" man="1"/>
    <brk id="824" max="16383" man="1"/>
    <brk id="871" max="16383" man="1"/>
    <brk id="900" max="16383" man="1"/>
    <brk id="945" max="16383" man="1"/>
    <brk id="985" max="16383" man="1"/>
    <brk id="1030" max="16383" man="1"/>
    <brk id="1084" max="16383" man="1"/>
    <brk id="1140" max="16383" man="1"/>
    <brk id="1212"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3CD8-B39E-476C-B6FF-7789E4013325}">
  <sheetPr>
    <pageSetUpPr fitToPage="1"/>
  </sheetPr>
  <dimension ref="B1:AR1250"/>
  <sheetViews>
    <sheetView showGridLines="0" showZeros="0" view="pageBreakPreview" zoomScale="60" zoomScaleNormal="100" workbookViewId="0"/>
  </sheetViews>
  <sheetFormatPr defaultColWidth="9" defaultRowHeight="13.5"/>
  <cols>
    <col min="1" max="1" width="1.75" style="4" customWidth="1"/>
    <col min="2" max="2" width="5.125" style="4" customWidth="1"/>
    <col min="3" max="3" width="17.5" style="4" customWidth="1"/>
    <col min="4" max="5" width="7" style="4" customWidth="1"/>
    <col min="6" max="6" width="11" style="40" customWidth="1"/>
    <col min="7" max="7" width="7.375" style="4" customWidth="1"/>
    <col min="8" max="8" width="11" style="40" customWidth="1"/>
    <col min="9" max="9" width="7.5" style="4" customWidth="1"/>
    <col min="10" max="10" width="11" style="40" customWidth="1"/>
    <col min="11" max="11" width="7.5" style="4" customWidth="1"/>
    <col min="12" max="12" width="11" style="40" customWidth="1"/>
    <col min="13" max="13" width="7" style="4" customWidth="1"/>
    <col min="14" max="14" width="11" style="40" customWidth="1"/>
    <col min="15" max="15" width="7" style="4" customWidth="1"/>
    <col min="16" max="16" width="11" style="40" customWidth="1"/>
    <col min="17" max="17" width="7" style="4" customWidth="1"/>
    <col min="18" max="18" width="11" style="40" customWidth="1"/>
    <col min="19" max="19" width="7" style="4" customWidth="1"/>
    <col min="20" max="20" width="11" style="40" customWidth="1"/>
    <col min="21" max="21" width="7" style="4" customWidth="1"/>
    <col min="22" max="22" width="11" style="40" customWidth="1"/>
    <col min="23" max="23" width="7" style="4" customWidth="1"/>
    <col min="24" max="24" width="11" style="40" customWidth="1"/>
    <col min="25" max="25" width="7" style="4" customWidth="1"/>
    <col min="26" max="26" width="11.125" style="4" customWidth="1"/>
    <col min="27" max="27" width="7" style="4" customWidth="1"/>
    <col min="28" max="28" width="9.5" style="4" customWidth="1"/>
    <col min="29" max="29" width="8.5" style="4" customWidth="1"/>
    <col min="30" max="30" width="12.25" style="4" customWidth="1"/>
    <col min="31" max="31" width="20.5" style="4" customWidth="1"/>
    <col min="32" max="32" width="43.125" style="4" customWidth="1"/>
    <col min="33" max="16384" width="9" style="4"/>
  </cols>
  <sheetData>
    <row r="1" spans="2:44" ht="15.75" customHeight="1">
      <c r="B1" s="11" t="str">
        <f>CONCATENATE(入力!$G$14,"様")</f>
        <v>○▲タイヤ商会様</v>
      </c>
      <c r="AA1" s="300" t="str">
        <f>入力!$G$5</f>
        <v>2025年7月現在</v>
      </c>
    </row>
    <row r="2" spans="2:44" ht="19.5" customHeight="1">
      <c r="B2" s="505" t="s">
        <v>1918</v>
      </c>
      <c r="C2" s="505"/>
      <c r="D2" s="505"/>
      <c r="E2" s="505"/>
      <c r="F2" s="505"/>
      <c r="G2" s="505"/>
      <c r="H2" s="505"/>
      <c r="I2" s="505"/>
      <c r="J2" s="505"/>
      <c r="K2" s="505"/>
      <c r="L2" s="505"/>
      <c r="M2" s="505"/>
      <c r="N2" s="505"/>
      <c r="O2" s="505"/>
      <c r="P2" s="505"/>
      <c r="Q2" s="505"/>
      <c r="R2" s="505"/>
      <c r="S2" s="505"/>
      <c r="T2" s="505"/>
      <c r="U2" s="505"/>
      <c r="V2" s="505"/>
      <c r="W2" s="505"/>
      <c r="X2" s="241"/>
      <c r="Y2" s="241"/>
      <c r="AA2" s="301">
        <f>入力!$G$6</f>
        <v>0</v>
      </c>
    </row>
    <row r="3" spans="2:44" ht="15.75" customHeight="1" thickBot="1">
      <c r="AA3" s="23" t="str">
        <f>入力!$G$4</f>
        <v>株式会社ダンロップタイヤ ●●カンパニー</v>
      </c>
    </row>
    <row r="4" spans="2:44" ht="25.5" customHeight="1" thickTop="1" thickBot="1">
      <c r="B4" s="518" t="s">
        <v>451</v>
      </c>
      <c r="C4" s="519"/>
      <c r="D4" s="519"/>
      <c r="E4" s="519"/>
      <c r="F4" s="519"/>
      <c r="G4" s="519"/>
      <c r="H4" s="519"/>
      <c r="I4" s="519"/>
      <c r="J4" s="519"/>
      <c r="K4" s="519"/>
      <c r="L4" s="519"/>
      <c r="M4" s="519"/>
      <c r="N4" s="519"/>
      <c r="O4" s="519"/>
      <c r="P4" s="519"/>
      <c r="Q4" s="519"/>
      <c r="R4" s="519"/>
      <c r="S4" s="519"/>
      <c r="T4" s="519"/>
      <c r="U4" s="519"/>
      <c r="V4" s="519"/>
      <c r="W4" s="519"/>
      <c r="X4" s="519"/>
      <c r="Y4" s="519"/>
      <c r="Z4" s="519"/>
      <c r="AA4" s="520"/>
      <c r="AB4" s="24"/>
      <c r="AC4" s="24"/>
      <c r="AD4" s="24"/>
      <c r="AE4" s="24"/>
      <c r="AF4" s="24"/>
      <c r="AG4" s="24"/>
      <c r="AH4" s="24"/>
      <c r="AI4" s="24"/>
      <c r="AJ4" s="24"/>
      <c r="AK4" s="24"/>
      <c r="AL4" s="24"/>
      <c r="AM4" s="24"/>
      <c r="AN4" s="24"/>
      <c r="AO4" s="24"/>
      <c r="AP4" s="24"/>
      <c r="AQ4" s="24"/>
      <c r="AR4" s="24"/>
    </row>
    <row r="5" spans="2:44" ht="10.5" customHeight="1" thickTop="1">
      <c r="C5" s="40"/>
      <c r="D5" s="40"/>
      <c r="E5" s="40"/>
      <c r="F5" s="79"/>
      <c r="H5" s="79"/>
      <c r="K5" s="52"/>
      <c r="M5" s="52"/>
      <c r="Q5" s="52"/>
    </row>
    <row r="6" spans="2:44" s="239" customFormat="1" ht="20.100000000000001" customHeight="1" thickBot="1">
      <c r="B6" s="238" t="s">
        <v>1315</v>
      </c>
      <c r="F6" s="240"/>
      <c r="H6" s="240"/>
      <c r="J6" s="240"/>
      <c r="L6" s="240"/>
      <c r="N6" s="240"/>
      <c r="P6" s="240"/>
      <c r="R6" s="240"/>
      <c r="T6" s="240"/>
      <c r="V6" s="240"/>
      <c r="X6" s="240"/>
    </row>
    <row r="7" spans="2:44" ht="20.100000000000001" customHeight="1" thickBot="1">
      <c r="B7" s="521" t="s">
        <v>452</v>
      </c>
      <c r="C7" s="524" t="s">
        <v>524</v>
      </c>
      <c r="D7" s="527" t="s">
        <v>1113</v>
      </c>
      <c r="E7" s="528"/>
      <c r="F7" s="531" t="s">
        <v>453</v>
      </c>
      <c r="G7" s="532"/>
      <c r="H7" s="532"/>
      <c r="I7" s="532"/>
      <c r="J7" s="532"/>
      <c r="K7" s="533"/>
      <c r="L7" s="11"/>
      <c r="M7" s="521" t="s">
        <v>452</v>
      </c>
      <c r="N7" s="534" t="s">
        <v>524</v>
      </c>
      <c r="O7" s="535"/>
      <c r="P7" s="527" t="s">
        <v>1113</v>
      </c>
      <c r="Q7" s="528"/>
      <c r="R7" s="531" t="s">
        <v>453</v>
      </c>
      <c r="S7" s="532"/>
      <c r="T7" s="532"/>
      <c r="U7" s="532"/>
      <c r="V7" s="532"/>
      <c r="W7" s="532"/>
      <c r="X7" s="532"/>
      <c r="Y7" s="532"/>
      <c r="Z7" s="532"/>
      <c r="AA7" s="533"/>
    </row>
    <row r="8" spans="2:44" ht="20.100000000000001" customHeight="1">
      <c r="B8" s="522"/>
      <c r="C8" s="525"/>
      <c r="D8" s="529"/>
      <c r="E8" s="530"/>
      <c r="F8" s="516" t="s">
        <v>1377</v>
      </c>
      <c r="G8" s="507"/>
      <c r="H8" s="516" t="s">
        <v>1079</v>
      </c>
      <c r="I8" s="507"/>
      <c r="J8" s="516" t="s">
        <v>1378</v>
      </c>
      <c r="K8" s="507"/>
      <c r="L8" s="136"/>
      <c r="M8" s="522"/>
      <c r="N8" s="536"/>
      <c r="O8" s="537"/>
      <c r="P8" s="529"/>
      <c r="Q8" s="530"/>
      <c r="R8" s="516" t="s">
        <v>1377</v>
      </c>
      <c r="S8" s="507"/>
      <c r="T8" s="516" t="s">
        <v>1079</v>
      </c>
      <c r="U8" s="507"/>
      <c r="V8" s="516" t="s">
        <v>1378</v>
      </c>
      <c r="W8" s="507"/>
      <c r="X8" s="506" t="s">
        <v>1075</v>
      </c>
      <c r="Y8" s="507"/>
      <c r="Z8" s="506" t="s">
        <v>1076</v>
      </c>
      <c r="AA8" s="507"/>
    </row>
    <row r="9" spans="2:44" ht="20.100000000000001" customHeight="1">
      <c r="B9" s="522"/>
      <c r="C9" s="525"/>
      <c r="D9" s="510" t="s">
        <v>1115</v>
      </c>
      <c r="E9" s="512" t="s">
        <v>1114</v>
      </c>
      <c r="F9" s="517"/>
      <c r="G9" s="509"/>
      <c r="H9" s="517"/>
      <c r="I9" s="509"/>
      <c r="J9" s="517"/>
      <c r="K9" s="509"/>
      <c r="L9" s="136"/>
      <c r="M9" s="522"/>
      <c r="N9" s="536"/>
      <c r="O9" s="537"/>
      <c r="P9" s="510" t="s">
        <v>1115</v>
      </c>
      <c r="Q9" s="512" t="s">
        <v>1114</v>
      </c>
      <c r="R9" s="517"/>
      <c r="S9" s="509"/>
      <c r="T9" s="517"/>
      <c r="U9" s="509"/>
      <c r="V9" s="517"/>
      <c r="W9" s="509"/>
      <c r="X9" s="508"/>
      <c r="Y9" s="509"/>
      <c r="Z9" s="508"/>
      <c r="AA9" s="509"/>
    </row>
    <row r="10" spans="2:44" ht="20.100000000000001" customHeight="1" thickBot="1">
      <c r="B10" s="523"/>
      <c r="C10" s="526"/>
      <c r="D10" s="511"/>
      <c r="E10" s="513"/>
      <c r="F10" s="514" t="s">
        <v>720</v>
      </c>
      <c r="G10" s="515"/>
      <c r="H10" s="514" t="s">
        <v>764</v>
      </c>
      <c r="I10" s="515"/>
      <c r="J10" s="514" t="s">
        <v>767</v>
      </c>
      <c r="K10" s="515"/>
      <c r="L10" s="4"/>
      <c r="M10" s="523"/>
      <c r="N10" s="538"/>
      <c r="O10" s="539"/>
      <c r="P10" s="511"/>
      <c r="Q10" s="513"/>
      <c r="R10" s="514" t="s">
        <v>720</v>
      </c>
      <c r="S10" s="515"/>
      <c r="T10" s="514" t="s">
        <v>1077</v>
      </c>
      <c r="U10" s="515"/>
      <c r="V10" s="514" t="s">
        <v>1078</v>
      </c>
      <c r="W10" s="515"/>
      <c r="X10" s="514" t="s">
        <v>167</v>
      </c>
      <c r="Y10" s="515"/>
      <c r="Z10" s="514" t="s">
        <v>167</v>
      </c>
      <c r="AA10" s="515"/>
    </row>
    <row r="11" spans="2:44" ht="30" customHeight="1">
      <c r="B11" s="502">
        <v>22</v>
      </c>
      <c r="C11" s="352" t="s">
        <v>1974</v>
      </c>
      <c r="D11" s="253"/>
      <c r="E11" s="353">
        <v>111</v>
      </c>
      <c r="F11" s="91">
        <f>IF('ユーザー別小売(卸)価格試算(税抜)'!F11="","",IF(ISNUMBER('ユーザー別小売(卸)価格試算(税抜)'!F11),IF(入力!$C$30=1,ROUNDDOWN('ユーザー別小売(卸)価格試算(税抜)'!F11*(1+入力!$C$31/100),-入力!$C$29),IF(入力!$C$30=2,ROUNDUP('ユーザー別小売(卸)価格試算(税抜)'!F11*(1+入力!$C$31/100),-入力!$C$29),IF(入力!$C$30=3,ROUND('ユーザー別小売(卸)価格試算(税抜)'!F11*(1+入力!$C$31/100),-入力!$C$29)))),'ユーザー別小売(卸)価格試算(税抜)'!F11))</f>
        <v>110000</v>
      </c>
      <c r="G11" s="92" t="str">
        <f>'6桁'!G11</f>
        <v>Y★</v>
      </c>
      <c r="H11" s="91" t="str">
        <f>IF('ユーザー別小売(卸)価格試算(税抜)'!H11="","",IF(ISNUMBER('ユーザー別小売(卸)価格試算(税抜)'!H11),IF(入力!$C$30=1,ROUNDDOWN('ユーザー別小売(卸)価格試算(税抜)'!H11*(1+入力!$C$31/100),-入力!$C$29),IF(入力!$C$30=2,ROUNDUP('ユーザー別小売(卸)価格試算(税抜)'!H11*(1+入力!$C$31/100),-入力!$C$29),IF(入力!$C$30=3,ROUND('ユーザー別小売(卸)価格試算(税抜)'!H11*(1+入力!$C$31/100),-入力!$C$29)))),'ユーザー別小売(卸)価格試算(税抜)'!H11))</f>
        <v/>
      </c>
      <c r="I11" s="92">
        <f>'6桁'!I11</f>
        <v>0</v>
      </c>
      <c r="J11" s="93" t="str">
        <f>IF('ユーザー別小売(卸)価格試算(税抜)'!J11="","",IF(ISNUMBER('ユーザー別小売(卸)価格試算(税抜)'!J11),IF(入力!$C$30=1,ROUNDDOWN('ユーザー別小売(卸)価格試算(税抜)'!J11*(1+入力!$C$31/100),-入力!$C$29),IF(入力!$C$30=2,ROUNDUP('ユーザー別小売(卸)価格試算(税抜)'!J11*(1+入力!$C$31/100),-入力!$C$29),IF(入力!$C$30=3,ROUND('ユーザー別小売(卸)価格試算(税抜)'!J11*(1+入力!$C$31/100),-入力!$C$29)))),'ユーザー別小売(卸)価格試算(税抜)'!J11))</f>
        <v/>
      </c>
      <c r="K11" s="92">
        <f>'6桁'!K11</f>
        <v>0</v>
      </c>
      <c r="L11" s="10"/>
      <c r="M11" s="495">
        <v>20</v>
      </c>
      <c r="N11" s="498" t="s">
        <v>74</v>
      </c>
      <c r="O11" s="499"/>
      <c r="P11" s="253"/>
      <c r="Q11" s="268">
        <v>90</v>
      </c>
      <c r="R11" s="172">
        <f>IF('ユーザー別小売(卸)価格試算(税抜)'!R11="","",IF(ISNUMBER('ユーザー別小売(卸)価格試算(税抜)'!R11),IF(入力!$C$30=1,ROUNDDOWN('ユーザー別小売(卸)価格試算(税抜)'!R11*(1+入力!$C$31/100),-入力!$C$29),IF(入力!$C$30=2,ROUNDUP('ユーザー別小売(卸)価格試算(税抜)'!R11*(1+入力!$C$31/100),-入力!$C$29),IF(入力!$C$30=3,ROUND('ユーザー別小売(卸)価格試算(税抜)'!R11*(1+入力!$C$31/100),-入力!$C$29)))),'ユーザー別小売(卸)価格試算(税抜)'!R11))</f>
        <v>89870</v>
      </c>
      <c r="S11" s="92" t="str">
        <f>'6桁'!S11</f>
        <v>Y★</v>
      </c>
      <c r="T11" s="172" t="str">
        <f>IF('ユーザー別小売(卸)価格試算(税抜)'!T11="","",IF(ISNUMBER('ユーザー別小売(卸)価格試算(税抜)'!T11),IF(入力!$C$30=1,ROUNDDOWN('ユーザー別小売(卸)価格試算(税抜)'!T11*(1+入力!$C$31/100),-入力!$C$29),IF(入力!$C$30=2,ROUNDUP('ユーザー別小売(卸)価格試算(税抜)'!T11*(1+入力!$C$31/100),-入力!$C$29),IF(入力!$C$30=3,ROUND('ユーザー別小売(卸)価格試算(税抜)'!T11*(1+入力!$C$31/100),-入力!$C$29)))),'ユーザー別小売(卸)価格試算(税抜)'!T11))</f>
        <v/>
      </c>
      <c r="U11" s="92">
        <f>'6桁'!U11</f>
        <v>0</v>
      </c>
      <c r="V11" s="172" t="str">
        <f>IF('ユーザー別小売(卸)価格試算(税抜)'!V11="","",IF(ISNUMBER('ユーザー別小売(卸)価格試算(税抜)'!V11),IF(入力!$C$30=1,ROUNDDOWN('ユーザー別小売(卸)価格試算(税抜)'!V11*(1+入力!$C$31/100),-入力!$C$29),IF(入力!$C$30=2,ROUNDUP('ユーザー別小売(卸)価格試算(税抜)'!V11*(1+入力!$C$31/100),-入力!$C$29),IF(入力!$C$30=3,ROUND('ユーザー別小売(卸)価格試算(税抜)'!V11*(1+入力!$C$31/100),-入力!$C$29)))),'ユーザー別小売(卸)価格試算(税抜)'!V11))</f>
        <v/>
      </c>
      <c r="W11" s="92">
        <f>'6桁'!W11</f>
        <v>0</v>
      </c>
      <c r="X11" s="172" t="str">
        <f>IF('ユーザー別小売(卸)価格試算(税抜)'!X11="","",IF(ISNUMBER('ユーザー別小売(卸)価格試算(税抜)'!X11),IF(入力!$C$30=1,ROUNDDOWN('ユーザー別小売(卸)価格試算(税抜)'!X11*(1+入力!$C$31/100),-入力!$C$29),IF(入力!$C$30=2,ROUNDUP('ユーザー別小売(卸)価格試算(税抜)'!X11*(1+入力!$C$31/100),-入力!$C$29),IF(入力!$C$30=3,ROUND('ユーザー別小売(卸)価格試算(税抜)'!X11*(1+入力!$C$31/100),-入力!$C$29)))),'ユーザー別小売(卸)価格試算(税抜)'!X11))</f>
        <v/>
      </c>
      <c r="Y11" s="92">
        <f>'6桁'!Y11</f>
        <v>0</v>
      </c>
      <c r="Z11" s="172" t="str">
        <f>IF('ユーザー別小売(卸)価格試算(税抜)'!Z11="","",IF(ISNUMBER('ユーザー別小売(卸)価格試算(税抜)'!Z11),IF(入力!$C$30=1,ROUNDDOWN('ユーザー別小売(卸)価格試算(税抜)'!Z11*(1+入力!$C$31/100),-入力!$C$29),IF(入力!$C$30=2,ROUNDUP('ユーザー別小売(卸)価格試算(税抜)'!Z11*(1+入力!$C$31/100),-入力!$C$29),IF(入力!$C$30=3,ROUND('ユーザー別小売(卸)価格試算(税抜)'!Z11*(1+入力!$C$31/100),-入力!$C$29)))),'ユーザー別小売(卸)価格試算(税抜)'!Z11))</f>
        <v/>
      </c>
      <c r="AA11" s="92">
        <f>'6桁'!AA11</f>
        <v>0</v>
      </c>
    </row>
    <row r="12" spans="2:44" ht="30" customHeight="1">
      <c r="B12" s="503"/>
      <c r="C12" s="345" t="s">
        <v>460</v>
      </c>
      <c r="D12" s="318"/>
      <c r="E12" s="361">
        <v>102</v>
      </c>
      <c r="F12" s="94">
        <f>IF('ユーザー別小売(卸)価格試算(税抜)'!F12="","",IF(ISNUMBER('ユーザー別小売(卸)価格試算(税抜)'!F12),IF(入力!$C$30=1,ROUNDDOWN('ユーザー別小売(卸)価格試算(税抜)'!F12*(1+入力!$C$31/100),-入力!$C$29),IF(入力!$C$30=2,ROUNDUP('ユーザー別小売(卸)価格試算(税抜)'!F12*(1+入力!$C$31/100),-入力!$C$29),IF(入力!$C$30=3,ROUND('ユーザー別小売(卸)価格試算(税抜)'!F12*(1+入力!$C$31/100),-入力!$C$29)))),'ユーザー別小売(卸)価格試算(税抜)'!F12))</f>
        <v>132990</v>
      </c>
      <c r="G12" s="237" t="str">
        <f>'6桁'!G12</f>
        <v>Y★</v>
      </c>
      <c r="H12" s="94" t="str">
        <f>IF('ユーザー別小売(卸)価格試算(税抜)'!H12="","",IF(ISNUMBER('ユーザー別小売(卸)価格試算(税抜)'!H12),IF(入力!$C$30=1,ROUNDDOWN('ユーザー別小売(卸)価格試算(税抜)'!H12*(1+入力!$C$31/100),-入力!$C$29),IF(入力!$C$30=2,ROUNDUP('ユーザー別小売(卸)価格試算(税抜)'!H12*(1+入力!$C$31/100),-入力!$C$29),IF(入力!$C$30=3,ROUND('ユーザー別小売(卸)価格試算(税抜)'!H12*(1+入力!$C$31/100),-入力!$C$29)))),'ユーザー別小売(卸)価格試算(税抜)'!H12))</f>
        <v/>
      </c>
      <c r="I12" s="237">
        <f>'6桁'!I12</f>
        <v>0</v>
      </c>
      <c r="J12" s="289" t="str">
        <f>IF('ユーザー別小売(卸)価格試算(税抜)'!J12="","",IF(ISNUMBER('ユーザー別小売(卸)価格試算(税抜)'!J12),IF(入力!$C$30=1,ROUNDDOWN('ユーザー別小売(卸)価格試算(税抜)'!J12*(1+入力!$C$31/100),-入力!$C$29),IF(入力!$C$30=2,ROUNDUP('ユーザー別小売(卸)価格試算(税抜)'!J12*(1+入力!$C$31/100),-入力!$C$29),IF(入力!$C$30=3,ROUND('ユーザー別小売(卸)価格試算(税抜)'!J12*(1+入力!$C$31/100),-入力!$C$29)))),'ユーザー別小売(卸)価格試算(税抜)'!J12))</f>
        <v/>
      </c>
      <c r="K12" s="237">
        <f>'6桁'!K12</f>
        <v>0</v>
      </c>
      <c r="L12" s="10"/>
      <c r="M12" s="496"/>
      <c r="N12" s="500" t="s">
        <v>292</v>
      </c>
      <c r="O12" s="501"/>
      <c r="P12" s="254"/>
      <c r="Q12" s="269">
        <v>92</v>
      </c>
      <c r="R12" s="176">
        <f>IF('ユーザー別小売(卸)価格試算(税抜)'!R12="","",IF(ISNUMBER('ユーザー別小売(卸)価格試算(税抜)'!R12),IF(入力!$C$30=1,ROUNDDOWN('ユーザー別小売(卸)価格試算(税抜)'!R12*(1+入力!$C$31/100),-入力!$C$29),IF(入力!$C$30=2,ROUNDUP('ユーザー別小売(卸)価格試算(税抜)'!R12*(1+入力!$C$31/100),-入力!$C$29),IF(入力!$C$30=3,ROUND('ユーザー別小売(卸)価格試算(税抜)'!R12*(1+入力!$C$31/100),-入力!$C$29)))),'ユーザー別小売(卸)価格試算(税抜)'!R12))</f>
        <v>96140</v>
      </c>
      <c r="S12" s="20" t="str">
        <f>'6桁'!S12</f>
        <v>Y★</v>
      </c>
      <c r="T12" s="176" t="str">
        <f>IF('ユーザー別小売(卸)価格試算(税抜)'!T12="","",IF(ISNUMBER('ユーザー別小売(卸)価格試算(税抜)'!T12),IF(入力!$C$30=1,ROUNDDOWN('ユーザー別小売(卸)価格試算(税抜)'!T12*(1+入力!$C$31/100),-入力!$C$29),IF(入力!$C$30=2,ROUNDUP('ユーザー別小売(卸)価格試算(税抜)'!T12*(1+入力!$C$31/100),-入力!$C$29),IF(入力!$C$30=3,ROUND('ユーザー別小売(卸)価格試算(税抜)'!T12*(1+入力!$C$31/100),-入力!$C$29)))),'ユーザー別小売(卸)価格試算(税抜)'!T12))</f>
        <v/>
      </c>
      <c r="U12" s="20">
        <f>'6桁'!U12</f>
        <v>0</v>
      </c>
      <c r="V12" s="176" t="str">
        <f>IF('ユーザー別小売(卸)価格試算(税抜)'!V12="","",IF(ISNUMBER('ユーザー別小売(卸)価格試算(税抜)'!V12),IF(入力!$C$30=1,ROUNDDOWN('ユーザー別小売(卸)価格試算(税抜)'!V12*(1+入力!$C$31/100),-入力!$C$29),IF(入力!$C$30=2,ROUNDUP('ユーザー別小売(卸)価格試算(税抜)'!V12*(1+入力!$C$31/100),-入力!$C$29),IF(入力!$C$30=3,ROUND('ユーザー別小売(卸)価格試算(税抜)'!V12*(1+入力!$C$31/100),-入力!$C$29)))),'ユーザー別小売(卸)価格試算(税抜)'!V12))</f>
        <v/>
      </c>
      <c r="W12" s="20">
        <f>'6桁'!W12</f>
        <v>0</v>
      </c>
      <c r="X12" s="176" t="str">
        <f>IF('ユーザー別小売(卸)価格試算(税抜)'!X12="","",IF(ISNUMBER('ユーザー別小売(卸)価格試算(税抜)'!X12),IF(入力!$C$30=1,ROUNDDOWN('ユーザー別小売(卸)価格試算(税抜)'!X12*(1+入力!$C$31/100),-入力!$C$29),IF(入力!$C$30=2,ROUNDUP('ユーザー別小売(卸)価格試算(税抜)'!X12*(1+入力!$C$31/100),-入力!$C$29),IF(入力!$C$30=3,ROUND('ユーザー別小売(卸)価格試算(税抜)'!X12*(1+入力!$C$31/100),-入力!$C$29)))),'ユーザー別小売(卸)価格試算(税抜)'!X12))</f>
        <v/>
      </c>
      <c r="Y12" s="20">
        <f>'6桁'!Y12</f>
        <v>0</v>
      </c>
      <c r="Z12" s="176" t="str">
        <f>IF('ユーザー別小売(卸)価格試算(税抜)'!Z12="","",IF(ISNUMBER('ユーザー別小売(卸)価格試算(税抜)'!Z12),IF(入力!$C$30=1,ROUNDDOWN('ユーザー別小売(卸)価格試算(税抜)'!Z12*(1+入力!$C$31/100),-入力!$C$29),IF(入力!$C$30=2,ROUNDUP('ユーザー別小売(卸)価格試算(税抜)'!Z12*(1+入力!$C$31/100),-入力!$C$29),IF(入力!$C$30=3,ROUND('ユーザー別小売(卸)価格試算(税抜)'!Z12*(1+入力!$C$31/100),-入力!$C$29)))),'ユーザー別小売(卸)価格試算(税抜)'!Z12))</f>
        <v/>
      </c>
      <c r="AA12" s="20">
        <f>'6桁'!AA12</f>
        <v>0</v>
      </c>
    </row>
    <row r="13" spans="2:44" ht="30" customHeight="1">
      <c r="B13" s="503"/>
      <c r="C13" s="347" t="s">
        <v>462</v>
      </c>
      <c r="D13" s="317"/>
      <c r="E13" s="249">
        <v>106</v>
      </c>
      <c r="F13" s="319">
        <f>IF('ユーザー別小売(卸)価格試算(税抜)'!F13="","",IF(ISNUMBER('ユーザー別小売(卸)価格試算(税抜)'!F13),IF(入力!$C$30=1,ROUNDDOWN('ユーザー別小売(卸)価格試算(税抜)'!F13*(1+入力!$C$31/100),-入力!$C$29),IF(入力!$C$30=2,ROUNDUP('ユーザー別小売(卸)価格試算(税抜)'!F13*(1+入力!$C$31/100),-入力!$C$29),IF(入力!$C$30=3,ROUND('ユーザー別小売(卸)価格試算(税抜)'!F13*(1+入力!$C$31/100),-入力!$C$29)))),'ユーザー別小売(卸)価格試算(税抜)'!F13))</f>
        <v>135850</v>
      </c>
      <c r="G13" s="236" t="str">
        <f>'6桁'!G13</f>
        <v>Y★</v>
      </c>
      <c r="H13" s="319" t="str">
        <f>IF('ユーザー別小売(卸)価格試算(税抜)'!H13="","",IF(ISNUMBER('ユーザー別小売(卸)価格試算(税抜)'!H13),IF(入力!$C$30=1,ROUNDDOWN('ユーザー別小売(卸)価格試算(税抜)'!H13*(1+入力!$C$31/100),-入力!$C$29),IF(入力!$C$30=2,ROUNDUP('ユーザー別小売(卸)価格試算(税抜)'!H13*(1+入力!$C$31/100),-入力!$C$29),IF(入力!$C$30=3,ROUND('ユーザー別小売(卸)価格試算(税抜)'!H13*(1+入力!$C$31/100),-入力!$C$29)))),'ユーザー別小売(卸)価格試算(税抜)'!H13))</f>
        <v/>
      </c>
      <c r="I13" s="236">
        <f>'6桁'!I13</f>
        <v>0</v>
      </c>
      <c r="J13" s="244" t="str">
        <f>IF('ユーザー別小売(卸)価格試算(税抜)'!J13="","",IF(ISNUMBER('ユーザー別小売(卸)価格試算(税抜)'!J13),IF(入力!$C$30=1,ROUNDDOWN('ユーザー別小売(卸)価格試算(税抜)'!J13*(1+入力!$C$31/100),-入力!$C$29),IF(入力!$C$30=2,ROUNDUP('ユーザー別小売(卸)価格試算(税抜)'!J13*(1+入力!$C$31/100),-入力!$C$29),IF(入力!$C$30=3,ROUND('ユーザー別小売(卸)価格試算(税抜)'!J13*(1+入力!$C$31/100),-入力!$C$29)))),'ユーザー別小売(卸)価格試算(税抜)'!J13))</f>
        <v/>
      </c>
      <c r="K13" s="236">
        <f>'6桁'!K13</f>
        <v>0</v>
      </c>
      <c r="L13" s="10"/>
      <c r="M13" s="496"/>
      <c r="N13" s="500" t="s">
        <v>479</v>
      </c>
      <c r="O13" s="501"/>
      <c r="P13" s="254"/>
      <c r="Q13" s="269">
        <v>94</v>
      </c>
      <c r="R13" s="176">
        <f>IF('ユーザー別小売(卸)価格試算(税抜)'!R13="","",IF(ISNUMBER('ユーザー別小売(卸)価格試算(税抜)'!R13),IF(入力!$C$30=1,ROUNDDOWN('ユーザー別小売(卸)価格試算(税抜)'!R13*(1+入力!$C$31/100),-入力!$C$29),IF(入力!$C$30=2,ROUNDUP('ユーザー別小売(卸)価格試算(税抜)'!R13*(1+入力!$C$31/100),-入力!$C$29),IF(入力!$C$30=3,ROUND('ユーザー別小売(卸)価格試算(税抜)'!R13*(1+入力!$C$31/100),-入力!$C$29)))),'ユーザー別小売(卸)価格試算(税抜)'!R13))</f>
        <v>96470</v>
      </c>
      <c r="S13" s="20" t="str">
        <f>'6桁'!S13</f>
        <v>Y★</v>
      </c>
      <c r="T13" s="176" t="str">
        <f>IF('ユーザー別小売(卸)価格試算(税抜)'!T13="","",IF(ISNUMBER('ユーザー別小売(卸)価格試算(税抜)'!T13),IF(入力!$C$30=1,ROUNDDOWN('ユーザー別小売(卸)価格試算(税抜)'!T13*(1+入力!$C$31/100),-入力!$C$29),IF(入力!$C$30=2,ROUNDUP('ユーザー別小売(卸)価格試算(税抜)'!T13*(1+入力!$C$31/100),-入力!$C$29),IF(入力!$C$30=3,ROUND('ユーザー別小売(卸)価格試算(税抜)'!T13*(1+入力!$C$31/100),-入力!$C$29)))),'ユーザー別小売(卸)価格試算(税抜)'!T13))</f>
        <v/>
      </c>
      <c r="U13" s="20">
        <f>'6桁'!U13</f>
        <v>0</v>
      </c>
      <c r="V13" s="176" t="str">
        <f>IF('ユーザー別小売(卸)価格試算(税抜)'!V13="","",IF(ISNUMBER('ユーザー別小売(卸)価格試算(税抜)'!V13),IF(入力!$C$30=1,ROUNDDOWN('ユーザー別小売(卸)価格試算(税抜)'!V13*(1+入力!$C$31/100),-入力!$C$29),IF(入力!$C$30=2,ROUNDUP('ユーザー別小売(卸)価格試算(税抜)'!V13*(1+入力!$C$31/100),-入力!$C$29),IF(入力!$C$30=3,ROUND('ユーザー別小売(卸)価格試算(税抜)'!V13*(1+入力!$C$31/100),-入力!$C$29)))),'ユーザー別小売(卸)価格試算(税抜)'!V13))</f>
        <v/>
      </c>
      <c r="W13" s="20">
        <f>'6桁'!W13</f>
        <v>0</v>
      </c>
      <c r="X13" s="176" t="str">
        <f>IF('ユーザー別小売(卸)価格試算(税抜)'!X13="","",IF(ISNUMBER('ユーザー別小売(卸)価格試算(税抜)'!X13),IF(入力!$C$30=1,ROUNDDOWN('ユーザー別小売(卸)価格試算(税抜)'!X13*(1+入力!$C$31/100),-入力!$C$29),IF(入力!$C$30=2,ROUNDUP('ユーザー別小売(卸)価格試算(税抜)'!X13*(1+入力!$C$31/100),-入力!$C$29),IF(入力!$C$30=3,ROUND('ユーザー別小売(卸)価格試算(税抜)'!X13*(1+入力!$C$31/100),-入力!$C$29)))),'ユーザー別小売(卸)価格試算(税抜)'!X13))</f>
        <v/>
      </c>
      <c r="Y13" s="20">
        <f>'6桁'!Y13</f>
        <v>0</v>
      </c>
      <c r="Z13" s="176" t="str">
        <f>IF('ユーザー別小売(卸)価格試算(税抜)'!Z13="","",IF(ISNUMBER('ユーザー別小売(卸)価格試算(税抜)'!Z13),IF(入力!$C$30=1,ROUNDDOWN('ユーザー別小売(卸)価格試算(税抜)'!Z13*(1+入力!$C$31/100),-入力!$C$29),IF(入力!$C$30=2,ROUNDUP('ユーザー別小売(卸)価格試算(税抜)'!Z13*(1+入力!$C$31/100),-入力!$C$29),IF(入力!$C$30=3,ROUND('ユーザー別小売(卸)価格試算(税抜)'!Z13*(1+入力!$C$31/100),-入力!$C$29)))),'ユーザー別小売(卸)価格試算(税抜)'!Z13))</f>
        <v/>
      </c>
      <c r="AA13" s="20">
        <f>'6桁'!AA13</f>
        <v>0</v>
      </c>
    </row>
    <row r="14" spans="2:44" ht="30" customHeight="1">
      <c r="B14" s="504"/>
      <c r="C14" s="351" t="s">
        <v>1316</v>
      </c>
      <c r="D14" s="257"/>
      <c r="E14" s="354">
        <v>110</v>
      </c>
      <c r="F14" s="111">
        <f>IF('ユーザー別小売(卸)価格試算(税抜)'!F14="","",IF(ISNUMBER('ユーザー別小売(卸)価格試算(税抜)'!F14),IF(入力!$C$30=1,ROUNDDOWN('ユーザー別小売(卸)価格試算(税抜)'!F14*(1+入力!$C$31/100),-入力!$C$29),IF(入力!$C$30=2,ROUNDUP('ユーザー別小売(卸)価格試算(税抜)'!F14*(1+入力!$C$31/100),-入力!$C$29),IF(入力!$C$30=3,ROUND('ユーザー別小売(卸)価格試算(税抜)'!F14*(1+入力!$C$31/100),-入力!$C$29)))),'ユーザー別小売(卸)価格試算(税抜)'!F14))</f>
        <v>106480</v>
      </c>
      <c r="G14" s="98" t="str">
        <f>'6桁'!G14</f>
        <v>Y★</v>
      </c>
      <c r="H14" s="111" t="str">
        <f>IF('ユーザー別小売(卸)価格試算(税抜)'!H14="","",IF(ISNUMBER('ユーザー別小売(卸)価格試算(税抜)'!H14),IF(入力!$C$30=1,ROUNDDOWN('ユーザー別小売(卸)価格試算(税抜)'!H14*(1+入力!$C$31/100),-入力!$C$29),IF(入力!$C$30=2,ROUNDUP('ユーザー別小売(卸)価格試算(税抜)'!H14*(1+入力!$C$31/100),-入力!$C$29),IF(入力!$C$30=3,ROUND('ユーザー別小売(卸)価格試算(税抜)'!H14*(1+入力!$C$31/100),-入力!$C$29)))),'ユーザー別小売(卸)価格試算(税抜)'!H14))</f>
        <v/>
      </c>
      <c r="I14" s="99">
        <f>'6桁'!I14</f>
        <v>0</v>
      </c>
      <c r="J14" s="100" t="str">
        <f>IF('ユーザー別小売(卸)価格試算(税抜)'!J14="","",IF(ISNUMBER('ユーザー別小売(卸)価格試算(税抜)'!J14),IF(入力!$C$30=1,ROUNDDOWN('ユーザー別小売(卸)価格試算(税抜)'!J14*(1+入力!$C$31/100),-入力!$C$29),IF(入力!$C$30=2,ROUNDUP('ユーザー別小売(卸)価格試算(税抜)'!J14*(1+入力!$C$31/100),-入力!$C$29),IF(入力!$C$30=3,ROUND('ユーザー別小売(卸)価格試算(税抜)'!J14*(1+入力!$C$31/100),-入力!$C$29)))),'ユーザー別小売(卸)価格試算(税抜)'!J14))</f>
        <v/>
      </c>
      <c r="K14" s="98">
        <f>'6桁'!K14</f>
        <v>0</v>
      </c>
      <c r="L14" s="10"/>
      <c r="M14" s="496"/>
      <c r="N14" s="500" t="s">
        <v>75</v>
      </c>
      <c r="O14" s="501"/>
      <c r="P14" s="254">
        <v>93</v>
      </c>
      <c r="Q14" s="273">
        <v>97</v>
      </c>
      <c r="R14" s="14">
        <f>IF('ユーザー別小売(卸)価格試算(税抜)'!R14="","",IF(ISNUMBER('ユーザー別小売(卸)価格試算(税抜)'!R14),IF(入力!$C$30=1,ROUNDDOWN('ユーザー別小売(卸)価格試算(税抜)'!R14*(1+入力!$C$31/100),-入力!$C$29),IF(入力!$C$30=2,ROUNDUP('ユーザー別小売(卸)価格試算(税抜)'!R14*(1+入力!$C$31/100),-入力!$C$29),IF(入力!$C$30=3,ROUND('ユーザー別小売(卸)価格試算(税抜)'!R14*(1+入力!$C$31/100),-入力!$C$29)))),'ユーザー別小売(卸)価格試算(税抜)'!R14))</f>
        <v>98120</v>
      </c>
      <c r="S14" s="109" t="str">
        <f>'6桁'!S14</f>
        <v>Y★</v>
      </c>
      <c r="T14" s="14">
        <f>IF('ユーザー別小売(卸)価格試算(税抜)'!T14="","",IF(ISNUMBER('ユーザー別小売(卸)価格試算(税抜)'!T14),IF(入力!$C$30=1,ROUNDDOWN('ユーザー別小売(卸)価格試算(税抜)'!T14*(1+入力!$C$31/100),-入力!$C$29),IF(入力!$C$30=2,ROUNDUP('ユーザー別小売(卸)価格試算(税抜)'!T14*(1+入力!$C$31/100),-入力!$C$29),IF(入力!$C$30=3,ROUND('ユーザー別小売(卸)価格試算(税抜)'!T14*(1+入力!$C$31/100),-入力!$C$29)))),'ユーザー別小売(卸)価格試算(税抜)'!T14))</f>
        <v>97350</v>
      </c>
      <c r="U14" s="109" t="str">
        <f>'6桁'!U14</f>
        <v>Y★</v>
      </c>
      <c r="V14" s="14">
        <f>IF('ユーザー別小売(卸)価格試算(税抜)'!V14="","",IF(ISNUMBER('ユーザー別小売(卸)価格試算(税抜)'!V14),IF(入力!$C$30=1,ROUNDDOWN('ユーザー別小売(卸)価格試算(税抜)'!V14*(1+入力!$C$31/100),-入力!$C$29),IF(入力!$C$30=2,ROUNDUP('ユーザー別小売(卸)価格試算(税抜)'!V14*(1+入力!$C$31/100),-入力!$C$29),IF(入力!$C$30=3,ROUND('ユーザー別小売(卸)価格試算(税抜)'!V14*(1+入力!$C$31/100),-入力!$C$29)))),'ユーザー別小売(卸)価格試算(税抜)'!V14))</f>
        <v>94270</v>
      </c>
      <c r="W14" s="109" t="str">
        <f>'6桁'!W14</f>
        <v>W★</v>
      </c>
      <c r="X14" s="14" t="str">
        <f>IF('ユーザー別小売(卸)価格試算(税抜)'!X14="","",IF(ISNUMBER('ユーザー別小売(卸)価格試算(税抜)'!X14),IF(入力!$C$30=1,ROUNDDOWN('ユーザー別小売(卸)価格試算(税抜)'!X14*(1+入力!$C$31/100),-入力!$C$29),IF(入力!$C$30=2,ROUNDUP('ユーザー別小売(卸)価格試算(税抜)'!X14*(1+入力!$C$31/100),-入力!$C$29),IF(入力!$C$30=3,ROUND('ユーザー別小売(卸)価格試算(税抜)'!X14*(1+入力!$C$31/100),-入力!$C$29)))),'ユーザー別小売(卸)価格試算(税抜)'!X14))</f>
        <v/>
      </c>
      <c r="Y14" s="109">
        <f>'6桁'!Y14</f>
        <v>0</v>
      </c>
      <c r="Z14" s="14" t="str">
        <f>IF('ユーザー別小売(卸)価格試算(税抜)'!Z14="","",IF(ISNUMBER('ユーザー別小売(卸)価格試算(税抜)'!Z14),IF(入力!$C$30=1,ROUNDDOWN('ユーザー別小売(卸)価格試算(税抜)'!Z14*(1+入力!$C$31/100),-入力!$C$29),IF(入力!$C$30=2,ROUNDUP('ユーザー別小売(卸)価格試算(税抜)'!Z14*(1+入力!$C$31/100),-入力!$C$29),IF(入力!$C$30=3,ROUND('ユーザー別小売(卸)価格試算(税抜)'!Z14*(1+入力!$C$31/100),-入力!$C$29)))),'ユーザー別小売(卸)価格試算(税抜)'!Z14))</f>
        <v/>
      </c>
      <c r="AA14" s="109">
        <f>'6桁'!AA14</f>
        <v>0</v>
      </c>
    </row>
    <row r="15" spans="2:44" ht="30" customHeight="1">
      <c r="B15" s="543">
        <v>21</v>
      </c>
      <c r="C15" s="361" t="s">
        <v>468</v>
      </c>
      <c r="D15" s="318"/>
      <c r="E15" s="361">
        <v>100</v>
      </c>
      <c r="F15" s="94">
        <f>IF('ユーザー別小売(卸)価格試算(税抜)'!F15="","",IF(ISNUMBER('ユーザー別小売(卸)価格試算(税抜)'!F15),IF(入力!$C$30=1,ROUNDDOWN('ユーザー別小売(卸)価格試算(税抜)'!F15*(1+入力!$C$31/100),-入力!$C$29),IF(入力!$C$30=2,ROUNDUP('ユーザー別小売(卸)価格試算(税抜)'!F15*(1+入力!$C$31/100),-入力!$C$29),IF(入力!$C$30=3,ROUND('ユーザー別小売(卸)価格試算(税抜)'!F15*(1+入力!$C$31/100),-入力!$C$29)))),'ユーザー別小売(卸)価格試算(税抜)'!F15))</f>
        <v>122430</v>
      </c>
      <c r="G15" s="237" t="str">
        <f>'6桁'!G15</f>
        <v>Y★</v>
      </c>
      <c r="H15" s="94" t="str">
        <f>IF('ユーザー別小売(卸)価格試算(税抜)'!H15="","",IF(ISNUMBER('ユーザー別小売(卸)価格試算(税抜)'!H15),IF(入力!$C$30=1,ROUNDDOWN('ユーザー別小売(卸)価格試算(税抜)'!H15*(1+入力!$C$31/100),-入力!$C$29),IF(入力!$C$30=2,ROUNDUP('ユーザー別小売(卸)価格試算(税抜)'!H15*(1+入力!$C$31/100),-入力!$C$29),IF(入力!$C$30=3,ROUND('ユーザー別小売(卸)価格試算(税抜)'!H15*(1+入力!$C$31/100),-入力!$C$29)))),'ユーザー別小売(卸)価格試算(税抜)'!H15))</f>
        <v/>
      </c>
      <c r="I15" s="237">
        <f>'6桁'!I15</f>
        <v>0</v>
      </c>
      <c r="J15" s="289" t="str">
        <f>IF('ユーザー別小売(卸)価格試算(税抜)'!J15="","",IF(ISNUMBER('ユーザー別小売(卸)価格試算(税抜)'!J15),IF(入力!$C$30=1,ROUNDDOWN('ユーザー別小売(卸)価格試算(税抜)'!J15*(1+入力!$C$31/100),-入力!$C$29),IF(入力!$C$30=2,ROUNDUP('ユーザー別小売(卸)価格試算(税抜)'!J15*(1+入力!$C$31/100),-入力!$C$29),IF(入力!$C$30=3,ROUND('ユーザー別小売(卸)価格試算(税抜)'!J15*(1+入力!$C$31/100),-入力!$C$29)))),'ユーザー別小売(卸)価格試算(税抜)'!J15))</f>
        <v/>
      </c>
      <c r="K15" s="237">
        <f>'6桁'!K15</f>
        <v>0</v>
      </c>
      <c r="L15" s="10"/>
      <c r="M15" s="496"/>
      <c r="N15" s="500" t="s">
        <v>293</v>
      </c>
      <c r="O15" s="501"/>
      <c r="P15" s="254"/>
      <c r="Q15" s="273">
        <v>99</v>
      </c>
      <c r="R15" s="14">
        <f>IF('ユーザー別小売(卸)価格試算(税抜)'!R15="","",IF(ISNUMBER('ユーザー別小売(卸)価格試算(税抜)'!R15),IF(入力!$C$30=1,ROUNDDOWN('ユーザー別小売(卸)価格試算(税抜)'!R15*(1+入力!$C$31/100),-入力!$C$29),IF(入力!$C$30=2,ROUNDUP('ユーザー別小売(卸)価格試算(税抜)'!R15*(1+入力!$C$31/100),-入力!$C$29),IF(入力!$C$30=3,ROUND('ユーザー別小売(卸)価格試算(税抜)'!R15*(1+入力!$C$31/100),-入力!$C$29)))),'ユーザー別小売(卸)価格試算(税抜)'!R15))</f>
        <v>99110</v>
      </c>
      <c r="S15" s="109" t="str">
        <f>'6桁'!S15</f>
        <v>Y★</v>
      </c>
      <c r="T15" s="14" t="str">
        <f>IF('ユーザー別小売(卸)価格試算(税抜)'!T15="","",IF(ISNUMBER('ユーザー別小売(卸)価格試算(税抜)'!T15),IF(入力!$C$30=1,ROUNDDOWN('ユーザー別小売(卸)価格試算(税抜)'!T15*(1+入力!$C$31/100),-入力!$C$29),IF(入力!$C$30=2,ROUNDUP('ユーザー別小売(卸)価格試算(税抜)'!T15*(1+入力!$C$31/100),-入力!$C$29),IF(入力!$C$30=3,ROUND('ユーザー別小売(卸)価格試算(税抜)'!T15*(1+入力!$C$31/100),-入力!$C$29)))),'ユーザー別小売(卸)価格試算(税抜)'!T15))</f>
        <v/>
      </c>
      <c r="U15" s="109">
        <f>'6桁'!U15</f>
        <v>0</v>
      </c>
      <c r="V15" s="14" t="str">
        <f>IF('ユーザー別小売(卸)価格試算(税抜)'!V15="","",IF(ISNUMBER('ユーザー別小売(卸)価格試算(税抜)'!V15),IF(入力!$C$30=1,ROUNDDOWN('ユーザー別小売(卸)価格試算(税抜)'!V15*(1+入力!$C$31/100),-入力!$C$29),IF(入力!$C$30=2,ROUNDUP('ユーザー別小売(卸)価格試算(税抜)'!V15*(1+入力!$C$31/100),-入力!$C$29),IF(入力!$C$30=3,ROUND('ユーザー別小売(卸)価格試算(税抜)'!V15*(1+入力!$C$31/100),-入力!$C$29)))),'ユーザー別小売(卸)価格試算(税抜)'!V15))</f>
        <v/>
      </c>
      <c r="W15" s="109">
        <f>'6桁'!W15</f>
        <v>0</v>
      </c>
      <c r="X15" s="14" t="str">
        <f>IF('ユーザー別小売(卸)価格試算(税抜)'!X15="","",IF(ISNUMBER('ユーザー別小売(卸)価格試算(税抜)'!X15),IF(入力!$C$30=1,ROUNDDOWN('ユーザー別小売(卸)価格試算(税抜)'!X15*(1+入力!$C$31/100),-入力!$C$29),IF(入力!$C$30=2,ROUNDUP('ユーザー別小売(卸)価格試算(税抜)'!X15*(1+入力!$C$31/100),-入力!$C$29),IF(入力!$C$30=3,ROUND('ユーザー別小売(卸)価格試算(税抜)'!X15*(1+入力!$C$31/100),-入力!$C$29)))),'ユーザー別小売(卸)価格試算(税抜)'!X15))</f>
        <v/>
      </c>
      <c r="Y15" s="109">
        <f>'6桁'!Y15</f>
        <v>0</v>
      </c>
      <c r="Z15" s="14" t="str">
        <f>IF('ユーザー別小売(卸)価格試算(税抜)'!Z15="","",IF(ISNUMBER('ユーザー別小売(卸)価格試算(税抜)'!Z15),IF(入力!$C$30=1,ROUNDDOWN('ユーザー別小売(卸)価格試算(税抜)'!Z15*(1+入力!$C$31/100),-入力!$C$29),IF(入力!$C$30=2,ROUNDUP('ユーザー別小売(卸)価格試算(税抜)'!Z15*(1+入力!$C$31/100),-入力!$C$29),IF(入力!$C$30=3,ROUND('ユーザー別小売(卸)価格試算(税抜)'!Z15*(1+入力!$C$31/100),-入力!$C$29)))),'ユーザー別小売(卸)価格試算(税抜)'!Z15))</f>
        <v/>
      </c>
      <c r="AA15" s="109">
        <f>'6桁'!AA15</f>
        <v>0</v>
      </c>
    </row>
    <row r="16" spans="2:44" ht="30" customHeight="1">
      <c r="B16" s="503"/>
      <c r="C16" s="361" t="s">
        <v>1317</v>
      </c>
      <c r="D16" s="318"/>
      <c r="E16" s="361">
        <v>104</v>
      </c>
      <c r="F16" s="94">
        <f>IF('ユーザー別小売(卸)価格試算(税抜)'!F16="","",IF(ISNUMBER('ユーザー別小売(卸)価格試算(税抜)'!F16),IF(入力!$C$30=1,ROUNDDOWN('ユーザー別小売(卸)価格試算(税抜)'!F16*(1+入力!$C$31/100),-入力!$C$29),IF(入力!$C$30=2,ROUNDUP('ユーザー別小売(卸)価格試算(税抜)'!F16*(1+入力!$C$31/100),-入力!$C$29),IF(入力!$C$30=3,ROUND('ユーザー別小売(卸)価格試算(税抜)'!F16*(1+入力!$C$31/100),-入力!$C$29)))),'ユーザー別小売(卸)価格試算(税抜)'!F16))</f>
        <v>128260</v>
      </c>
      <c r="G16" s="237" t="str">
        <f>'6桁'!G16</f>
        <v>Y★</v>
      </c>
      <c r="H16" s="94" t="str">
        <f>IF('ユーザー別小売(卸)価格試算(税抜)'!H16="","",IF(ISNUMBER('ユーザー別小売(卸)価格試算(税抜)'!H16),IF(入力!$C$30=1,ROUNDDOWN('ユーザー別小売(卸)価格試算(税抜)'!H16*(1+入力!$C$31/100),-入力!$C$29),IF(入力!$C$30=2,ROUNDUP('ユーザー別小売(卸)価格試算(税抜)'!H16*(1+入力!$C$31/100),-入力!$C$29),IF(入力!$C$30=3,ROUND('ユーザー別小売(卸)価格試算(税抜)'!H16*(1+入力!$C$31/100),-入力!$C$29)))),'ユーザー別小売(卸)価格試算(税抜)'!H16))</f>
        <v/>
      </c>
      <c r="I16" s="360">
        <f>'6桁'!I16</f>
        <v>0</v>
      </c>
      <c r="J16" s="289" t="str">
        <f>IF('ユーザー別小売(卸)価格試算(税抜)'!J16="","",IF(ISNUMBER('ユーザー別小売(卸)価格試算(税抜)'!J16),IF(入力!$C$30=1,ROUNDDOWN('ユーザー別小売(卸)価格試算(税抜)'!J16*(1+入力!$C$31/100),-入力!$C$29),IF(入力!$C$30=2,ROUNDUP('ユーザー別小売(卸)価格試算(税抜)'!J16*(1+入力!$C$31/100),-入力!$C$29),IF(入力!$C$30=3,ROUND('ユーザー別小売(卸)価格試算(税抜)'!J16*(1+入力!$C$31/100),-入力!$C$29)))),'ユーザー別小売(卸)価格試算(税抜)'!J16))</f>
        <v/>
      </c>
      <c r="K16" s="237">
        <f>'6桁'!K16</f>
        <v>0</v>
      </c>
      <c r="L16" s="10"/>
      <c r="M16" s="496"/>
      <c r="N16" s="500" t="s">
        <v>481</v>
      </c>
      <c r="O16" s="501"/>
      <c r="P16" s="254"/>
      <c r="Q16" s="273">
        <v>101</v>
      </c>
      <c r="R16" s="14">
        <f>IF('ユーザー別小売(卸)価格試算(税抜)'!R16="","",IF(ISNUMBER('ユーザー別小売(卸)価格試算(税抜)'!R16),IF(入力!$C$30=1,ROUNDDOWN('ユーザー別小売(卸)価格試算(税抜)'!R16*(1+入力!$C$31/100),-入力!$C$29),IF(入力!$C$30=2,ROUNDUP('ユーザー別小売(卸)価格試算(税抜)'!R16*(1+入力!$C$31/100),-入力!$C$29),IF(入力!$C$30=3,ROUND('ユーザー別小売(卸)価格試算(税抜)'!R16*(1+入力!$C$31/100),-入力!$C$29)))),'ユーザー別小売(卸)価格試算(税抜)'!R16))</f>
        <v>98450</v>
      </c>
      <c r="S16" s="109" t="str">
        <f>'6桁'!S16</f>
        <v>Y★</v>
      </c>
      <c r="T16" s="14" t="str">
        <f>IF('ユーザー別小売(卸)価格試算(税抜)'!T16="","",IF(ISNUMBER('ユーザー別小売(卸)価格試算(税抜)'!T16),IF(入力!$C$30=1,ROUNDDOWN('ユーザー別小売(卸)価格試算(税抜)'!T16*(1+入力!$C$31/100),-入力!$C$29),IF(入力!$C$30=2,ROUNDUP('ユーザー別小売(卸)価格試算(税抜)'!T16*(1+入力!$C$31/100),-入力!$C$29),IF(入力!$C$30=3,ROUND('ユーザー別小売(卸)価格試算(税抜)'!T16*(1+入力!$C$31/100),-入力!$C$29)))),'ユーザー別小売(卸)価格試算(税抜)'!T16))</f>
        <v/>
      </c>
      <c r="U16" s="109">
        <f>'6桁'!U16</f>
        <v>0</v>
      </c>
      <c r="V16" s="14" t="str">
        <f>IF('ユーザー別小売(卸)価格試算(税抜)'!V16="","",IF(ISNUMBER('ユーザー別小売(卸)価格試算(税抜)'!V16),IF(入力!$C$30=1,ROUNDDOWN('ユーザー別小売(卸)価格試算(税抜)'!V16*(1+入力!$C$31/100),-入力!$C$29),IF(入力!$C$30=2,ROUNDUP('ユーザー別小売(卸)価格試算(税抜)'!V16*(1+入力!$C$31/100),-入力!$C$29),IF(入力!$C$30=3,ROUND('ユーザー別小売(卸)価格試算(税抜)'!V16*(1+入力!$C$31/100),-入力!$C$29)))),'ユーザー別小売(卸)価格試算(税抜)'!V16))</f>
        <v/>
      </c>
      <c r="W16" s="109">
        <f>'6桁'!W16</f>
        <v>0</v>
      </c>
      <c r="X16" s="14" t="str">
        <f>IF('ユーザー別小売(卸)価格試算(税抜)'!X16="","",IF(ISNUMBER('ユーザー別小売(卸)価格試算(税抜)'!X16),IF(入力!$C$30=1,ROUNDDOWN('ユーザー別小売(卸)価格試算(税抜)'!X16*(1+入力!$C$31/100),-入力!$C$29),IF(入力!$C$30=2,ROUNDUP('ユーザー別小売(卸)価格試算(税抜)'!X16*(1+入力!$C$31/100),-入力!$C$29),IF(入力!$C$30=3,ROUND('ユーザー別小売(卸)価格試算(税抜)'!X16*(1+入力!$C$31/100),-入力!$C$29)))),'ユーザー別小売(卸)価格試算(税抜)'!X16))</f>
        <v/>
      </c>
      <c r="Y16" s="109">
        <f>'6桁'!Y16</f>
        <v>0</v>
      </c>
      <c r="Z16" s="14" t="str">
        <f>IF('ユーザー別小売(卸)価格試算(税抜)'!Z16="","",IF(ISNUMBER('ユーザー別小売(卸)価格試算(税抜)'!Z16),IF(入力!$C$30=1,ROUNDDOWN('ユーザー別小売(卸)価格試算(税抜)'!Z16*(1+入力!$C$31/100),-入力!$C$29),IF(入力!$C$30=2,ROUNDUP('ユーザー別小売(卸)価格試算(税抜)'!Z16*(1+入力!$C$31/100),-入力!$C$29),IF(入力!$C$30=3,ROUND('ユーザー別小売(卸)価格試算(税抜)'!Z16*(1+入力!$C$31/100),-入力!$C$29)))),'ユーザー別小売(卸)価格試算(税抜)'!Z16))</f>
        <v/>
      </c>
      <c r="AA16" s="109">
        <f>'6桁'!AA16</f>
        <v>0</v>
      </c>
    </row>
    <row r="17" spans="2:27" ht="30" customHeight="1">
      <c r="B17" s="503"/>
      <c r="C17" s="342" t="s">
        <v>1318</v>
      </c>
      <c r="D17" s="254"/>
      <c r="E17" s="342">
        <v>105</v>
      </c>
      <c r="F17" s="95">
        <f>IF('ユーザー別小売(卸)価格試算(税抜)'!F17="","",IF(ISNUMBER('ユーザー別小売(卸)価格試算(税抜)'!F17),IF(入力!$C$30=1,ROUNDDOWN('ユーザー別小売(卸)価格試算(税抜)'!F17*(1+入力!$C$31/100),-入力!$C$29),IF(入力!$C$30=2,ROUNDUP('ユーザー別小売(卸)価格試算(税抜)'!F17*(1+入力!$C$31/100),-入力!$C$29),IF(入力!$C$30=3,ROUND('ユーザー別小売(卸)価格試算(税抜)'!F17*(1+入力!$C$31/100),-入力!$C$29)))),'ユーザー別小売(卸)価格試算(税抜)'!F17))</f>
        <v>131230</v>
      </c>
      <c r="G17" s="20" t="str">
        <f>'6桁'!G17</f>
        <v>Y★</v>
      </c>
      <c r="H17" s="95" t="str">
        <f>IF('ユーザー別小売(卸)価格試算(税抜)'!H17="","",IF(ISNUMBER('ユーザー別小売(卸)価格試算(税抜)'!H17),IF(入力!$C$30=1,ROUNDDOWN('ユーザー別小売(卸)価格試算(税抜)'!H17*(1+入力!$C$31/100),-入力!$C$29),IF(入力!$C$30=2,ROUNDUP('ユーザー別小売(卸)価格試算(税抜)'!H17*(1+入力!$C$31/100),-入力!$C$29),IF(入力!$C$30=3,ROUND('ユーザー別小売(卸)価格試算(税抜)'!H17*(1+入力!$C$31/100),-入力!$C$29)))),'ユーザー別小売(卸)価格試算(税抜)'!H17))</f>
        <v/>
      </c>
      <c r="I17" s="96">
        <f>'6桁'!I17</f>
        <v>0</v>
      </c>
      <c r="J17" s="12" t="str">
        <f>IF('ユーザー別小売(卸)価格試算(税抜)'!J17="","",IF(ISNUMBER('ユーザー別小売(卸)価格試算(税抜)'!J17),IF(入力!$C$30=1,ROUNDDOWN('ユーザー別小売(卸)価格試算(税抜)'!J17*(1+入力!$C$31/100),-入力!$C$29),IF(入力!$C$30=2,ROUNDUP('ユーザー別小売(卸)価格試算(税抜)'!J17*(1+入力!$C$31/100),-入力!$C$29),IF(入力!$C$30=3,ROUND('ユーザー別小売(卸)価格試算(税抜)'!J17*(1+入力!$C$31/100),-入力!$C$29)))),'ユーザー別小売(卸)価格試算(税抜)'!J17))</f>
        <v/>
      </c>
      <c r="K17" s="20">
        <f>'6桁'!K17</f>
        <v>0</v>
      </c>
      <c r="L17" s="10"/>
      <c r="M17" s="496"/>
      <c r="N17" s="500" t="s">
        <v>1325</v>
      </c>
      <c r="O17" s="501"/>
      <c r="P17" s="254"/>
      <c r="Q17" s="273">
        <v>103</v>
      </c>
      <c r="R17" s="14">
        <f>IF('ユーザー別小売(卸)価格試算(税抜)'!R17="","",IF(ISNUMBER('ユーザー別小売(卸)価格試算(税抜)'!R17),IF(入力!$C$30=1,ROUNDDOWN('ユーザー別小売(卸)価格試算(税抜)'!R17*(1+入力!$C$31/100),-入力!$C$29),IF(入力!$C$30=2,ROUNDUP('ユーザー別小売(卸)価格試算(税抜)'!R17*(1+入力!$C$31/100),-入力!$C$29),IF(入力!$C$30=3,ROUND('ユーザー別小売(卸)価格試算(税抜)'!R17*(1+入力!$C$31/100),-入力!$C$29)))),'ユーザー別小売(卸)価格試算(税抜)'!R17))</f>
        <v>109560</v>
      </c>
      <c r="S17" s="109" t="str">
        <f>'6桁'!S17</f>
        <v>Y★</v>
      </c>
      <c r="T17" s="14" t="str">
        <f>IF('ユーザー別小売(卸)価格試算(税抜)'!T17="","",IF(ISNUMBER('ユーザー別小売(卸)価格試算(税抜)'!T17),IF(入力!$C$30=1,ROUNDDOWN('ユーザー別小売(卸)価格試算(税抜)'!T17*(1+入力!$C$31/100),-入力!$C$29),IF(入力!$C$30=2,ROUNDUP('ユーザー別小売(卸)価格試算(税抜)'!T17*(1+入力!$C$31/100),-入力!$C$29),IF(入力!$C$30=3,ROUND('ユーザー別小売(卸)価格試算(税抜)'!T17*(1+入力!$C$31/100),-入力!$C$29)))),'ユーザー別小売(卸)価格試算(税抜)'!T17))</f>
        <v/>
      </c>
      <c r="U17" s="109">
        <f>'6桁'!U17</f>
        <v>0</v>
      </c>
      <c r="V17" s="14" t="str">
        <f>IF('ユーザー別小売(卸)価格試算(税抜)'!V17="","",IF(ISNUMBER('ユーザー別小売(卸)価格試算(税抜)'!V17),IF(入力!$C$30=1,ROUNDDOWN('ユーザー別小売(卸)価格試算(税抜)'!V17*(1+入力!$C$31/100),-入力!$C$29),IF(入力!$C$30=2,ROUNDUP('ユーザー別小売(卸)価格試算(税抜)'!V17*(1+入力!$C$31/100),-入力!$C$29),IF(入力!$C$30=3,ROUND('ユーザー別小売(卸)価格試算(税抜)'!V17*(1+入力!$C$31/100),-入力!$C$29)))),'ユーザー別小売(卸)価格試算(税抜)'!V17))</f>
        <v/>
      </c>
      <c r="W17" s="109">
        <f>'6桁'!W17</f>
        <v>0</v>
      </c>
      <c r="X17" s="14" t="str">
        <f>IF('ユーザー別小売(卸)価格試算(税抜)'!X17="","",IF(ISNUMBER('ユーザー別小売(卸)価格試算(税抜)'!X17),IF(入力!$C$30=1,ROUNDDOWN('ユーザー別小売(卸)価格試算(税抜)'!X17*(1+入力!$C$31/100),-入力!$C$29),IF(入力!$C$30=2,ROUNDUP('ユーザー別小売(卸)価格試算(税抜)'!X17*(1+入力!$C$31/100),-入力!$C$29),IF(入力!$C$30=3,ROUND('ユーザー別小売(卸)価格試算(税抜)'!X17*(1+入力!$C$31/100),-入力!$C$29)))),'ユーザー別小売(卸)価格試算(税抜)'!X17))</f>
        <v/>
      </c>
      <c r="Y17" s="109">
        <f>'6桁'!Y17</f>
        <v>0</v>
      </c>
      <c r="Z17" s="14" t="str">
        <f>IF('ユーザー別小売(卸)価格試算(税抜)'!Z17="","",IF(ISNUMBER('ユーザー別小売(卸)価格試算(税抜)'!Z17),IF(入力!$C$30=1,ROUNDDOWN('ユーザー別小売(卸)価格試算(税抜)'!Z17*(1+入力!$C$31/100),-入力!$C$29),IF(入力!$C$30=2,ROUNDUP('ユーザー別小売(卸)価格試算(税抜)'!Z17*(1+入力!$C$31/100),-入力!$C$29),IF(入力!$C$30=3,ROUND('ユーザー別小売(卸)価格試算(税抜)'!Z17*(1+入力!$C$31/100),-入力!$C$29)))),'ユーザー別小売(卸)価格試算(税抜)'!Z17))</f>
        <v/>
      </c>
      <c r="AA17" s="109">
        <f>'6桁'!AA17</f>
        <v>0</v>
      </c>
    </row>
    <row r="18" spans="2:27" ht="30" customHeight="1">
      <c r="B18" s="503"/>
      <c r="C18" s="342" t="s">
        <v>1975</v>
      </c>
      <c r="D18" s="254"/>
      <c r="E18" s="342">
        <v>108</v>
      </c>
      <c r="F18" s="95" t="str">
        <f>IF('ユーザー別小売(卸)価格試算(税抜)'!F18="","",IF(ISNUMBER('ユーザー別小売(卸)価格試算(税抜)'!F18),IF(入力!$C$30=1,ROUNDDOWN('ユーザー別小売(卸)価格試算(税抜)'!F18*(1+入力!$C$31/100),-入力!$C$29),IF(入力!$C$30=2,ROUNDUP('ユーザー別小売(卸)価格試算(税抜)'!F18*(1+入力!$C$31/100),-入力!$C$29),IF(入力!$C$30=3,ROUND('ユーザー別小売(卸)価格試算(税抜)'!F18*(1+入力!$C$31/100),-入力!$C$29)))),'ユーザー別小売(卸)価格試算(税抜)'!F18))</f>
        <v/>
      </c>
      <c r="G18" s="20">
        <f>'6桁'!G18</f>
        <v>0</v>
      </c>
      <c r="H18" s="95">
        <f>IF('ユーザー別小売(卸)価格試算(税抜)'!H18="","",IF(ISNUMBER('ユーザー別小売(卸)価格試算(税抜)'!H18),IF(入力!$C$30=1,ROUNDDOWN('ユーザー別小売(卸)価格試算(税抜)'!H18*(1+入力!$C$31/100),-入力!$C$29),IF(入力!$C$30=2,ROUNDUP('ユーザー別小売(卸)価格試算(税抜)'!H18*(1+入力!$C$31/100),-入力!$C$29),IF(入力!$C$30=3,ROUND('ユーザー別小売(卸)価格試算(税抜)'!H18*(1+入力!$C$31/100),-入力!$C$29)))),'ユーザー別小売(卸)価格試算(税抜)'!H18))</f>
        <v>129030</v>
      </c>
      <c r="I18" s="96" t="str">
        <f>'6桁'!I18</f>
        <v>Y★</v>
      </c>
      <c r="J18" s="12" t="str">
        <f>IF('ユーザー別小売(卸)価格試算(税抜)'!J18="","",IF(ISNUMBER('ユーザー別小売(卸)価格試算(税抜)'!J18),IF(入力!$C$30=1,ROUNDDOWN('ユーザー別小売(卸)価格試算(税抜)'!J18*(1+入力!$C$31/100),-入力!$C$29),IF(入力!$C$30=2,ROUNDUP('ユーザー別小売(卸)価格試算(税抜)'!J18*(1+入力!$C$31/100),-入力!$C$29),IF(入力!$C$30=3,ROUND('ユーザー別小売(卸)価格試算(税抜)'!J18*(1+入力!$C$31/100),-入力!$C$29)))),'ユーザー別小売(卸)価格試算(税抜)'!J18))</f>
        <v/>
      </c>
      <c r="K18" s="20">
        <f>'6桁'!K18</f>
        <v>0</v>
      </c>
      <c r="L18" s="10"/>
      <c r="M18" s="496"/>
      <c r="N18" s="500" t="s">
        <v>483</v>
      </c>
      <c r="O18" s="501"/>
      <c r="P18" s="254"/>
      <c r="Q18" s="273">
        <v>92</v>
      </c>
      <c r="R18" s="14">
        <f>IF('ユーザー別小売(卸)価格試算(税抜)'!R18="","",IF(ISNUMBER('ユーザー別小売(卸)価格試算(税抜)'!R18),IF(入力!$C$30=1,ROUNDDOWN('ユーザー別小売(卸)価格試算(税抜)'!R18*(1+入力!$C$31/100),-入力!$C$29),IF(入力!$C$30=2,ROUNDUP('ユーザー別小売(卸)価格試算(税抜)'!R18*(1+入力!$C$31/100),-入力!$C$29),IF(入力!$C$30=3,ROUND('ユーザー別小売(卸)価格試算(税抜)'!R18*(1+入力!$C$31/100),-入力!$C$29)))),'ユーザー別小売(卸)価格試算(税抜)'!R18))</f>
        <v>86240</v>
      </c>
      <c r="S18" s="109" t="str">
        <f>'6桁'!S18</f>
        <v>Y★</v>
      </c>
      <c r="T18" s="14" t="str">
        <f>IF('ユーザー別小売(卸)価格試算(税抜)'!T18="","",IF(ISNUMBER('ユーザー別小売(卸)価格試算(税抜)'!T18),IF(入力!$C$30=1,ROUNDDOWN('ユーザー別小売(卸)価格試算(税抜)'!T18*(1+入力!$C$31/100),-入力!$C$29),IF(入力!$C$30=2,ROUNDUP('ユーザー別小売(卸)価格試算(税抜)'!T18*(1+入力!$C$31/100),-入力!$C$29),IF(入力!$C$30=3,ROUND('ユーザー別小売(卸)価格試算(税抜)'!T18*(1+入力!$C$31/100),-入力!$C$29)))),'ユーザー別小売(卸)価格試算(税抜)'!T18))</f>
        <v/>
      </c>
      <c r="U18" s="109">
        <f>'6桁'!U18</f>
        <v>0</v>
      </c>
      <c r="V18" s="14" t="str">
        <f>IF('ユーザー別小売(卸)価格試算(税抜)'!V18="","",IF(ISNUMBER('ユーザー別小売(卸)価格試算(税抜)'!V18),IF(入力!$C$30=1,ROUNDDOWN('ユーザー別小売(卸)価格試算(税抜)'!V18*(1+入力!$C$31/100),-入力!$C$29),IF(入力!$C$30=2,ROUNDUP('ユーザー別小売(卸)価格試算(税抜)'!V18*(1+入力!$C$31/100),-入力!$C$29),IF(入力!$C$30=3,ROUND('ユーザー別小売(卸)価格試算(税抜)'!V18*(1+入力!$C$31/100),-入力!$C$29)))),'ユーザー別小売(卸)価格試算(税抜)'!V18))</f>
        <v/>
      </c>
      <c r="W18" s="109">
        <f>'6桁'!W18</f>
        <v>0</v>
      </c>
      <c r="X18" s="14" t="str">
        <f>IF('ユーザー別小売(卸)価格試算(税抜)'!X18="","",IF(ISNUMBER('ユーザー別小売(卸)価格試算(税抜)'!X18),IF(入力!$C$30=1,ROUNDDOWN('ユーザー別小売(卸)価格試算(税抜)'!X18*(1+入力!$C$31/100),-入力!$C$29),IF(入力!$C$30=2,ROUNDUP('ユーザー別小売(卸)価格試算(税抜)'!X18*(1+入力!$C$31/100),-入力!$C$29),IF(入力!$C$30=3,ROUND('ユーザー別小売(卸)価格試算(税抜)'!X18*(1+入力!$C$31/100),-入力!$C$29)))),'ユーザー別小売(卸)価格試算(税抜)'!X18))</f>
        <v/>
      </c>
      <c r="Y18" s="109">
        <f>'6桁'!Y18</f>
        <v>0</v>
      </c>
      <c r="Z18" s="14" t="str">
        <f>IF('ユーザー別小売(卸)価格試算(税抜)'!Z18="","",IF(ISNUMBER('ユーザー別小売(卸)価格試算(税抜)'!Z18),IF(入力!$C$30=1,ROUNDDOWN('ユーザー別小売(卸)価格試算(税抜)'!Z18*(1+入力!$C$31/100),-入力!$C$29),IF(入力!$C$30=2,ROUNDUP('ユーザー別小売(卸)価格試算(税抜)'!Z18*(1+入力!$C$31/100),-入力!$C$29),IF(入力!$C$30=3,ROUND('ユーザー別小売(卸)価格試算(税抜)'!Z18*(1+入力!$C$31/100),-入力!$C$29)))),'ユーザー別小売(卸)価格試算(税抜)'!Z18))</f>
        <v/>
      </c>
      <c r="AA18" s="109">
        <f>'6桁'!AA18</f>
        <v>0</v>
      </c>
    </row>
    <row r="19" spans="2:27" ht="30" customHeight="1">
      <c r="B19" s="503"/>
      <c r="C19" s="342" t="s">
        <v>327</v>
      </c>
      <c r="D19" s="254"/>
      <c r="E19" s="342">
        <v>96</v>
      </c>
      <c r="F19" s="95">
        <f>IF('ユーザー別小売(卸)価格試算(税抜)'!F19="","",IF(ISNUMBER('ユーザー別小売(卸)価格試算(税抜)'!F19),IF(入力!$C$30=1,ROUNDDOWN('ユーザー別小売(卸)価格試算(税抜)'!F19*(1+入力!$C$31/100),-入力!$C$29),IF(入力!$C$30=2,ROUNDUP('ユーザー別小売(卸)価格試算(税抜)'!F19*(1+入力!$C$31/100),-入力!$C$29),IF(入力!$C$30=3,ROUND('ユーザー別小売(卸)価格試算(税抜)'!F19*(1+入力!$C$31/100),-入力!$C$29)))),'ユーザー別小売(卸)価格試算(税抜)'!F19))</f>
        <v>99220</v>
      </c>
      <c r="G19" s="20" t="str">
        <f>'6桁'!G19</f>
        <v>Y★</v>
      </c>
      <c r="H19" s="95" t="str">
        <f>IF('ユーザー別小売(卸)価格試算(税抜)'!H19="","",IF(ISNUMBER('ユーザー別小売(卸)価格試算(税抜)'!H19),IF(入力!$C$30=1,ROUNDDOWN('ユーザー別小売(卸)価格試算(税抜)'!H19*(1+入力!$C$31/100),-入力!$C$29),IF(入力!$C$30=2,ROUNDUP('ユーザー別小売(卸)価格試算(税抜)'!H19*(1+入力!$C$31/100),-入力!$C$29),IF(入力!$C$30=3,ROUND('ユーザー別小売(卸)価格試算(税抜)'!H19*(1+入力!$C$31/100),-入力!$C$29)))),'ユーザー別小売(卸)価格試算(税抜)'!H19))</f>
        <v/>
      </c>
      <c r="I19" s="96">
        <f>'6桁'!I19</f>
        <v>0</v>
      </c>
      <c r="J19" s="12" t="str">
        <f>IF('ユーザー別小売(卸)価格試算(税抜)'!J19="","",IF(ISNUMBER('ユーザー別小売(卸)価格試算(税抜)'!J19),IF(入力!$C$30=1,ROUNDDOWN('ユーザー別小売(卸)価格試算(税抜)'!J19*(1+入力!$C$31/100),-入力!$C$29),IF(入力!$C$30=2,ROUNDUP('ユーザー別小売(卸)価格試算(税抜)'!J19*(1+入力!$C$31/100),-入力!$C$29),IF(入力!$C$30=3,ROUND('ユーザー別小売(卸)価格試算(税抜)'!J19*(1+入力!$C$31/100),-入力!$C$29)))),'ユーザー別小売(卸)価格試算(税抜)'!J19))</f>
        <v/>
      </c>
      <c r="K19" s="20">
        <f>'6桁'!K19</f>
        <v>0</v>
      </c>
      <c r="L19" s="10"/>
      <c r="M19" s="496"/>
      <c r="N19" s="500" t="s">
        <v>175</v>
      </c>
      <c r="O19" s="501"/>
      <c r="P19" s="254">
        <v>91</v>
      </c>
      <c r="Q19" s="273">
        <v>95</v>
      </c>
      <c r="R19" s="14">
        <f>IF('ユーザー別小売(卸)価格試算(税抜)'!R19="","",IF(ISNUMBER('ユーザー別小売(卸)価格試算(税抜)'!R19),IF(入力!$C$30=1,ROUNDDOWN('ユーザー別小売(卸)価格試算(税抜)'!R19*(1+入力!$C$31/100),-入力!$C$29),IF(入力!$C$30=2,ROUNDUP('ユーザー別小売(卸)価格試算(税抜)'!R19*(1+入力!$C$31/100),-入力!$C$29),IF(入力!$C$30=3,ROUND('ユーザー別小売(卸)価格試算(税抜)'!R19*(1+入力!$C$31/100),-入力!$C$29)))),'ユーザー別小売(卸)価格試算(税抜)'!R19))</f>
        <v>87120</v>
      </c>
      <c r="S19" s="109" t="str">
        <f>'6桁'!S19</f>
        <v>Y★</v>
      </c>
      <c r="T19" s="14">
        <f>IF('ユーザー別小売(卸)価格試算(税抜)'!T19="","",IF(ISNUMBER('ユーザー別小売(卸)価格試算(税抜)'!T19),IF(入力!$C$30=1,ROUNDDOWN('ユーザー別小売(卸)価格試算(税抜)'!T19*(1+入力!$C$31/100),-入力!$C$29),IF(入力!$C$30=2,ROUNDUP('ユーザー別小売(卸)価格試算(税抜)'!T19*(1+入力!$C$31/100),-入力!$C$29),IF(入力!$C$30=3,ROUND('ユーザー別小売(卸)価格試算(税抜)'!T19*(1+入力!$C$31/100),-入力!$C$29)))),'ユーザー別小売(卸)価格試算(税抜)'!T19))</f>
        <v>86350</v>
      </c>
      <c r="U19" s="109" t="str">
        <f>'6桁'!U19</f>
        <v>Y★</v>
      </c>
      <c r="V19" s="14">
        <f>IF('ユーザー別小売(卸)価格試算(税抜)'!V19="","",IF(ISNUMBER('ユーザー別小売(卸)価格試算(税抜)'!V19),IF(入力!$C$30=1,ROUNDDOWN('ユーザー別小売(卸)価格試算(税抜)'!V19*(1+入力!$C$31/100),-入力!$C$29),IF(入力!$C$30=2,ROUNDUP('ユーザー別小売(卸)価格試算(税抜)'!V19*(1+入力!$C$31/100),-入力!$C$29),IF(入力!$C$30=3,ROUND('ユーザー別小売(卸)価格試算(税抜)'!V19*(1+入力!$C$31/100),-入力!$C$29)))),'ユーザー別小売(卸)価格試算(税抜)'!V19))</f>
        <v>84150</v>
      </c>
      <c r="W19" s="109" t="str">
        <f>'6桁'!W19</f>
        <v>W★</v>
      </c>
      <c r="X19" s="14">
        <f>IF('ユーザー別小売(卸)価格試算(税抜)'!X19="","",IF(ISNUMBER('ユーザー別小売(卸)価格試算(税抜)'!X19),IF(入力!$C$30=1,ROUNDDOWN('ユーザー別小売(卸)価格試算(税抜)'!X19*(1+入力!$C$31/100),-入力!$C$29),IF(入力!$C$30=2,ROUNDUP('ユーザー別小売(卸)価格試算(税抜)'!X19*(1+入力!$C$31/100),-入力!$C$29),IF(入力!$C$30=3,ROUND('ユーザー別小売(卸)価格試算(税抜)'!X19*(1+入力!$C$31/100),-入力!$C$29)))),'ユーザー別小売(卸)価格試算(税抜)'!X19))</f>
        <v>82610</v>
      </c>
      <c r="Y19" s="109" t="str">
        <f>'6桁'!Y19</f>
        <v>W★</v>
      </c>
      <c r="Z19" s="14">
        <f>IF('ユーザー別小売(卸)価格試算(税抜)'!Z19="","",IF(ISNUMBER('ユーザー別小売(卸)価格試算(税抜)'!Z19),IF(入力!$C$30=1,ROUNDDOWN('ユーザー別小売(卸)価格試算(税抜)'!Z19*(1+入力!$C$31/100),-入力!$C$29),IF(入力!$C$30=2,ROUNDUP('ユーザー別小売(卸)価格試算(税抜)'!Z19*(1+入力!$C$31/100),-入力!$C$29),IF(入力!$C$30=3,ROUND('ユーザー別小売(卸)価格試算(税抜)'!Z19*(1+入力!$C$31/100),-入力!$C$29)))),'ユーザー別小売(卸)価格試算(税抜)'!Z19))</f>
        <v>80740</v>
      </c>
      <c r="AA19" s="109" t="str">
        <f>'6桁'!AA19</f>
        <v>W★</v>
      </c>
    </row>
    <row r="20" spans="2:27" ht="30" customHeight="1">
      <c r="B20" s="503"/>
      <c r="C20" s="342" t="s">
        <v>1319</v>
      </c>
      <c r="D20" s="254"/>
      <c r="E20" s="342">
        <v>98</v>
      </c>
      <c r="F20" s="95">
        <f>IF('ユーザー別小売(卸)価格試算(税抜)'!F20="","",IF(ISNUMBER('ユーザー別小売(卸)価格試算(税抜)'!F20),IF(入力!$C$30=1,ROUNDDOWN('ユーザー別小売(卸)価格試算(税抜)'!F20*(1+入力!$C$31/100),-入力!$C$29),IF(入力!$C$30=2,ROUNDUP('ユーザー別小売(卸)価格試算(税抜)'!F20*(1+入力!$C$31/100),-入力!$C$29),IF(入力!$C$30=3,ROUND('ユーザー別小売(卸)価格試算(税抜)'!F20*(1+入力!$C$31/100),-入力!$C$29)))),'ユーザー別小売(卸)価格試算(税抜)'!F20))</f>
        <v>111100</v>
      </c>
      <c r="G20" s="20" t="str">
        <f>'6桁'!G20</f>
        <v>Y★</v>
      </c>
      <c r="H20" s="95" t="str">
        <f>IF('ユーザー別小売(卸)価格試算(税抜)'!H20="","",IF(ISNUMBER('ユーザー別小売(卸)価格試算(税抜)'!H20),IF(入力!$C$30=1,ROUNDDOWN('ユーザー別小売(卸)価格試算(税抜)'!H20*(1+入力!$C$31/100),-入力!$C$29),IF(入力!$C$30=2,ROUNDUP('ユーザー別小売(卸)価格試算(税抜)'!H20*(1+入力!$C$31/100),-入力!$C$29),IF(入力!$C$30=3,ROUND('ユーザー別小売(卸)価格試算(税抜)'!H20*(1+入力!$C$31/100),-入力!$C$29)))),'ユーザー別小売(卸)価格試算(税抜)'!H20))</f>
        <v/>
      </c>
      <c r="I20" s="96">
        <f>'6桁'!I20</f>
        <v>0</v>
      </c>
      <c r="J20" s="12" t="str">
        <f>IF('ユーザー別小売(卸)価格試算(税抜)'!J20="","",IF(ISNUMBER('ユーザー別小売(卸)価格試算(税抜)'!J20),IF(入力!$C$30=1,ROUNDDOWN('ユーザー別小売(卸)価格試算(税抜)'!J20*(1+入力!$C$31/100),-入力!$C$29),IF(入力!$C$30=2,ROUNDUP('ユーザー別小売(卸)価格試算(税抜)'!J20*(1+入力!$C$31/100),-入力!$C$29),IF(入力!$C$30=3,ROUND('ユーザー別小売(卸)価格試算(税抜)'!J20*(1+入力!$C$31/100),-入力!$C$29)))),'ユーザー別小売(卸)価格試算(税抜)'!J20))</f>
        <v/>
      </c>
      <c r="K20" s="96">
        <f>'6桁'!K20</f>
        <v>0</v>
      </c>
      <c r="L20" s="10"/>
      <c r="M20" s="496"/>
      <c r="N20" s="500" t="s">
        <v>212</v>
      </c>
      <c r="O20" s="501"/>
      <c r="P20" s="254">
        <v>93</v>
      </c>
      <c r="Q20" s="273">
        <v>97</v>
      </c>
      <c r="R20" s="14">
        <f>IF('ユーザー別小売(卸)価格試算(税抜)'!R20="","",IF(ISNUMBER('ユーザー別小売(卸)価格試算(税抜)'!R20),IF(入力!$C$30=1,ROUNDDOWN('ユーザー別小売(卸)価格試算(税抜)'!R20*(1+入力!$C$31/100),-入力!$C$29),IF(入力!$C$30=2,ROUNDUP('ユーザー別小売(卸)価格試算(税抜)'!R20*(1+入力!$C$31/100),-入力!$C$29),IF(入力!$C$30=3,ROUND('ユーザー別小売(卸)価格試算(税抜)'!R20*(1+入力!$C$31/100),-入力!$C$29)))),'ユーザー別小売(卸)価格試算(税抜)'!R20))</f>
        <v>92620</v>
      </c>
      <c r="S20" s="109" t="str">
        <f>'6桁'!S20</f>
        <v>Y★</v>
      </c>
      <c r="T20" s="14">
        <f>IF('ユーザー別小売(卸)価格試算(税抜)'!T20="","",IF(ISNUMBER('ユーザー別小売(卸)価格試算(税抜)'!T20),IF(入力!$C$30=1,ROUNDDOWN('ユーザー別小売(卸)価格試算(税抜)'!T20*(1+入力!$C$31/100),-入力!$C$29),IF(入力!$C$30=2,ROUNDUP('ユーザー別小売(卸)価格試算(税抜)'!T20*(1+入力!$C$31/100),-入力!$C$29),IF(入力!$C$30=3,ROUND('ユーザー別小売(卸)価格試算(税抜)'!T20*(1+入力!$C$31/100),-入力!$C$29)))),'ユーザー別小売(卸)価格試算(税抜)'!T20))</f>
        <v>91850</v>
      </c>
      <c r="U20" s="109" t="str">
        <f>'6桁'!U20</f>
        <v>Y★</v>
      </c>
      <c r="V20" s="14">
        <f>IF('ユーザー別小売(卸)価格試算(税抜)'!V20="","",IF(ISNUMBER('ユーザー別小売(卸)価格試算(税抜)'!V20),IF(入力!$C$30=1,ROUNDDOWN('ユーザー別小売(卸)価格試算(税抜)'!V20*(1+入力!$C$31/100),-入力!$C$29),IF(入力!$C$30=2,ROUNDUP('ユーザー別小売(卸)価格試算(税抜)'!V20*(1+入力!$C$31/100),-入力!$C$29),IF(入力!$C$30=3,ROUND('ユーザー別小売(卸)価格試算(税抜)'!V20*(1+入力!$C$31/100),-入力!$C$29)))),'ユーザー別小売(卸)価格試算(税抜)'!V20))</f>
        <v>86460</v>
      </c>
      <c r="W20" s="109" t="str">
        <f>'6桁'!W20</f>
        <v>W★</v>
      </c>
      <c r="X20" s="14" t="str">
        <f>IF('ユーザー別小売(卸)価格試算(税抜)'!X20="","",IF(ISNUMBER('ユーザー別小売(卸)価格試算(税抜)'!X20),IF(入力!$C$30=1,ROUNDDOWN('ユーザー別小売(卸)価格試算(税抜)'!X20*(1+入力!$C$31/100),-入力!$C$29),IF(入力!$C$30=2,ROUNDUP('ユーザー別小売(卸)価格試算(税抜)'!X20*(1+入力!$C$31/100),-入力!$C$29),IF(入力!$C$30=3,ROUND('ユーザー別小売(卸)価格試算(税抜)'!X20*(1+入力!$C$31/100),-入力!$C$29)))),'ユーザー別小売(卸)価格試算(税抜)'!X20))</f>
        <v/>
      </c>
      <c r="Y20" s="109">
        <f>'6桁'!Y20</f>
        <v>0</v>
      </c>
      <c r="Z20" s="14" t="str">
        <f>IF('ユーザー別小売(卸)価格試算(税抜)'!Z20="","",IF(ISNUMBER('ユーザー別小売(卸)価格試算(税抜)'!Z20),IF(入力!$C$30=1,ROUNDDOWN('ユーザー別小売(卸)価格試算(税抜)'!Z20*(1+入力!$C$31/100),-入力!$C$29),IF(入力!$C$30=2,ROUNDUP('ユーザー別小売(卸)価格試算(税抜)'!Z20*(1+入力!$C$31/100),-入力!$C$29),IF(入力!$C$30=3,ROUND('ユーザー別小売(卸)価格試算(税抜)'!Z20*(1+入力!$C$31/100),-入力!$C$29)))),'ユーザー別小売(卸)価格試算(税抜)'!Z20))</f>
        <v/>
      </c>
      <c r="AA20" s="109">
        <f>'6桁'!AA20</f>
        <v>0</v>
      </c>
    </row>
    <row r="21" spans="2:27" ht="30" customHeight="1">
      <c r="B21" s="503"/>
      <c r="C21" s="342" t="s">
        <v>436</v>
      </c>
      <c r="D21" s="254"/>
      <c r="E21" s="342">
        <v>101</v>
      </c>
      <c r="F21" s="95">
        <f>IF('ユーザー別小売(卸)価格試算(税抜)'!F21="","",IF(ISNUMBER('ユーザー別小売(卸)価格試算(税抜)'!F21),IF(入力!$C$30=1,ROUNDDOWN('ユーザー別小売(卸)価格試算(税抜)'!F21*(1+入力!$C$31/100),-入力!$C$29),IF(入力!$C$30=2,ROUNDUP('ユーザー別小売(卸)価格試算(税抜)'!F21*(1+入力!$C$31/100),-入力!$C$29),IF(入力!$C$30=3,ROUND('ユーザー別小売(卸)価格試算(税抜)'!F21*(1+入力!$C$31/100),-入力!$C$29)))),'ユーザー別小売(卸)価格試算(税抜)'!F21))</f>
        <v>110770</v>
      </c>
      <c r="G21" s="20" t="str">
        <f>'6桁'!G21</f>
        <v>Y★</v>
      </c>
      <c r="H21" s="95" t="str">
        <f>IF('ユーザー別小売(卸)価格試算(税抜)'!H21="","",IF(ISNUMBER('ユーザー別小売(卸)価格試算(税抜)'!H21),IF(入力!$C$30=1,ROUNDDOWN('ユーザー別小売(卸)価格試算(税抜)'!H21*(1+入力!$C$31/100),-入力!$C$29),IF(入力!$C$30=2,ROUNDUP('ユーザー別小売(卸)価格試算(税抜)'!H21*(1+入力!$C$31/100),-入力!$C$29),IF(入力!$C$30=3,ROUND('ユーザー別小売(卸)価格試算(税抜)'!H21*(1+入力!$C$31/100),-入力!$C$29)))),'ユーザー別小売(卸)価格試算(税抜)'!H21))</f>
        <v/>
      </c>
      <c r="I21" s="96">
        <f>'6桁'!I21</f>
        <v>0</v>
      </c>
      <c r="J21" s="12" t="str">
        <f>IF('ユーザー別小売(卸)価格試算(税抜)'!J21="","",IF(ISNUMBER('ユーザー別小売(卸)価格試算(税抜)'!J21),IF(入力!$C$30=1,ROUNDDOWN('ユーザー別小売(卸)価格試算(税抜)'!J21*(1+入力!$C$31/100),-入力!$C$29),IF(入力!$C$30=2,ROUNDUP('ユーザー別小売(卸)価格試算(税抜)'!J21*(1+入力!$C$31/100),-入力!$C$29),IF(入力!$C$30=3,ROUND('ユーザー別小売(卸)価格試算(税抜)'!J21*(1+入力!$C$31/100),-入力!$C$29)))),'ユーザー別小売(卸)価格試算(税抜)'!J21))</f>
        <v/>
      </c>
      <c r="K21" s="20">
        <f>'6桁'!K21</f>
        <v>0</v>
      </c>
      <c r="L21" s="10"/>
      <c r="M21" s="496"/>
      <c r="N21" s="500" t="s">
        <v>485</v>
      </c>
      <c r="O21" s="501"/>
      <c r="P21" s="254"/>
      <c r="Q21" s="273">
        <v>99</v>
      </c>
      <c r="R21" s="14">
        <f>IF('ユーザー別小売(卸)価格試算(税抜)'!R21="","",IF(ISNUMBER('ユーザー別小売(卸)価格試算(税抜)'!R21),IF(入力!$C$30=1,ROUNDDOWN('ユーザー別小売(卸)価格試算(税抜)'!R21*(1+入力!$C$31/100),-入力!$C$29),IF(入力!$C$30=2,ROUNDUP('ユーザー別小売(卸)価格試算(税抜)'!R21*(1+入力!$C$31/100),-入力!$C$29),IF(入力!$C$30=3,ROUND('ユーザー別小売(卸)価格試算(税抜)'!R21*(1+入力!$C$31/100),-入力!$C$29)))),'ユーザー別小売(卸)価格試算(税抜)'!R21))</f>
        <v>92950</v>
      </c>
      <c r="S21" s="109" t="str">
        <f>'6桁'!S21</f>
        <v>Y★</v>
      </c>
      <c r="T21" s="14" t="str">
        <f>IF('ユーザー別小売(卸)価格試算(税抜)'!T21="","",IF(ISNUMBER('ユーザー別小売(卸)価格試算(税抜)'!T21),IF(入力!$C$30=1,ROUNDDOWN('ユーザー別小売(卸)価格試算(税抜)'!T21*(1+入力!$C$31/100),-入力!$C$29),IF(入力!$C$30=2,ROUNDUP('ユーザー別小売(卸)価格試算(税抜)'!T21*(1+入力!$C$31/100),-入力!$C$29),IF(入力!$C$30=3,ROUND('ユーザー別小売(卸)価格試算(税抜)'!T21*(1+入力!$C$31/100),-入力!$C$29)))),'ユーザー別小売(卸)価格試算(税抜)'!T21))</f>
        <v/>
      </c>
      <c r="U21" s="109">
        <f>'6桁'!U21</f>
        <v>0</v>
      </c>
      <c r="V21" s="14" t="str">
        <f>IF('ユーザー別小売(卸)価格試算(税抜)'!V21="","",IF(ISNUMBER('ユーザー別小売(卸)価格試算(税抜)'!V21),IF(入力!$C$30=1,ROUNDDOWN('ユーザー別小売(卸)価格試算(税抜)'!V21*(1+入力!$C$31/100),-入力!$C$29),IF(入力!$C$30=2,ROUNDUP('ユーザー別小売(卸)価格試算(税抜)'!V21*(1+入力!$C$31/100),-入力!$C$29),IF(入力!$C$30=3,ROUND('ユーザー別小売(卸)価格試算(税抜)'!V21*(1+入力!$C$31/100),-入力!$C$29)))),'ユーザー別小売(卸)価格試算(税抜)'!V21))</f>
        <v/>
      </c>
      <c r="W21" s="109">
        <f>'6桁'!W21</f>
        <v>0</v>
      </c>
      <c r="X21" s="14" t="str">
        <f>IF('ユーザー別小売(卸)価格試算(税抜)'!X21="","",IF(ISNUMBER('ユーザー別小売(卸)価格試算(税抜)'!X21),IF(入力!$C$30=1,ROUNDDOWN('ユーザー別小売(卸)価格試算(税抜)'!X21*(1+入力!$C$31/100),-入力!$C$29),IF(入力!$C$30=2,ROUNDUP('ユーザー別小売(卸)価格試算(税抜)'!X21*(1+入力!$C$31/100),-入力!$C$29),IF(入力!$C$30=3,ROUND('ユーザー別小売(卸)価格試算(税抜)'!X21*(1+入力!$C$31/100),-入力!$C$29)))),'ユーザー別小売(卸)価格試算(税抜)'!X21))</f>
        <v/>
      </c>
      <c r="Y21" s="109">
        <f>'6桁'!Y21</f>
        <v>0</v>
      </c>
      <c r="Z21" s="14" t="str">
        <f>IF('ユーザー別小売(卸)価格試算(税抜)'!Z21="","",IF(ISNUMBER('ユーザー別小売(卸)価格試算(税抜)'!Z21),IF(入力!$C$30=1,ROUNDDOWN('ユーザー別小売(卸)価格試算(税抜)'!Z21*(1+入力!$C$31/100),-入力!$C$29),IF(入力!$C$30=2,ROUNDUP('ユーザー別小売(卸)価格試算(税抜)'!Z21*(1+入力!$C$31/100),-入力!$C$29),IF(入力!$C$30=3,ROUND('ユーザー別小売(卸)価格試算(税抜)'!Z21*(1+入力!$C$31/100),-入力!$C$29)))),'ユーザー別小売(卸)価格試算(税抜)'!Z21))</f>
        <v/>
      </c>
      <c r="AA21" s="109">
        <f>'6桁'!AA21</f>
        <v>0</v>
      </c>
    </row>
    <row r="22" spans="2:27" ht="30" customHeight="1">
      <c r="B22" s="503"/>
      <c r="C22" s="342" t="s">
        <v>567</v>
      </c>
      <c r="D22" s="254">
        <v>99</v>
      </c>
      <c r="E22" s="342">
        <v>103</v>
      </c>
      <c r="F22" s="95">
        <f>IF('ユーザー別小売(卸)価格試算(税抜)'!F22="","",IF(ISNUMBER('ユーザー別小売(卸)価格試算(税抜)'!F22),IF(入力!$C$30=1,ROUNDDOWN('ユーザー別小売(卸)価格試算(税抜)'!F22*(1+入力!$C$31/100),-入力!$C$29),IF(入力!$C$30=2,ROUNDUP('ユーザー別小売(卸)価格試算(税抜)'!F22*(1+入力!$C$31/100),-入力!$C$29),IF(入力!$C$30=3,ROUND('ユーザー別小売(卸)価格試算(税抜)'!F22*(1+入力!$C$31/100),-入力!$C$29)))),'ユーザー別小売(卸)価格試算(税抜)'!F22))</f>
        <v>110440</v>
      </c>
      <c r="G22" s="20" t="str">
        <f>'6桁'!G22</f>
        <v>Y★</v>
      </c>
      <c r="H22" s="95" t="str">
        <f>IF('ユーザー別小売(卸)価格試算(税抜)'!H22="","",IF(ISNUMBER('ユーザー別小売(卸)価格試算(税抜)'!H22),IF(入力!$C$30=1,ROUNDDOWN('ユーザー別小売(卸)価格試算(税抜)'!H22*(1+入力!$C$31/100),-入力!$C$29),IF(入力!$C$30=2,ROUNDUP('ユーザー別小売(卸)価格試算(税抜)'!H22*(1+入力!$C$31/100),-入力!$C$29),IF(入力!$C$30=3,ROUND('ユーザー別小売(卸)価格試算(税抜)'!H22*(1+入力!$C$31/100),-入力!$C$29)))),'ユーザー別小売(卸)価格試算(税抜)'!H22))</f>
        <v/>
      </c>
      <c r="I22" s="96">
        <f>'6桁'!I22</f>
        <v>0</v>
      </c>
      <c r="J22" s="12">
        <f>IF('ユーザー別小売(卸)価格試算(税抜)'!J22="","",IF(ISNUMBER('ユーザー別小売(卸)価格試算(税抜)'!J22),IF(入力!$C$30=1,ROUNDDOWN('ユーザー別小売(卸)価格試算(税抜)'!J22*(1+入力!$C$31/100),-入力!$C$29),IF(入力!$C$30=2,ROUNDUP('ユーザー別小売(卸)価格試算(税抜)'!J22*(1+入力!$C$31/100),-入力!$C$29),IF(入力!$C$30=3,ROUND('ユーザー別小売(卸)価格試算(税抜)'!J22*(1+入力!$C$31/100),-入力!$C$29)))),'ユーザー別小売(卸)価格試算(税抜)'!J22))</f>
        <v>106590</v>
      </c>
      <c r="K22" s="20" t="str">
        <f>'6桁'!K22</f>
        <v>W★</v>
      </c>
      <c r="L22" s="10"/>
      <c r="M22" s="496"/>
      <c r="N22" s="500" t="s">
        <v>76</v>
      </c>
      <c r="O22" s="501"/>
      <c r="P22" s="254">
        <v>98</v>
      </c>
      <c r="Q22" s="273">
        <v>102</v>
      </c>
      <c r="R22" s="14">
        <f>IF('ユーザー別小売(卸)価格試算(税抜)'!R22="","",IF(ISNUMBER('ユーザー別小売(卸)価格試算(税抜)'!R22),IF(入力!$C$30=1,ROUNDDOWN('ユーザー別小売(卸)価格試算(税抜)'!R22*(1+入力!$C$31/100),-入力!$C$29),IF(入力!$C$30=2,ROUNDUP('ユーザー別小売(卸)価格試算(税抜)'!R22*(1+入力!$C$31/100),-入力!$C$29),IF(入力!$C$30=3,ROUND('ユーザー別小売(卸)価格試算(税抜)'!R22*(1+入力!$C$31/100),-入力!$C$29)))),'ユーザー別小売(卸)価格試算(税抜)'!R22))</f>
        <v>93390</v>
      </c>
      <c r="S22" s="109" t="str">
        <f>'6桁'!S22</f>
        <v>Y★</v>
      </c>
      <c r="T22" s="14">
        <f>IF('ユーザー別小売(卸)価格試算(税抜)'!T22="","",IF(ISNUMBER('ユーザー別小売(卸)価格試算(税抜)'!T22),IF(入力!$C$30=1,ROUNDDOWN('ユーザー別小売(卸)価格試算(税抜)'!T22*(1+入力!$C$31/100),-入力!$C$29),IF(入力!$C$30=2,ROUNDUP('ユーザー別小売(卸)価格試算(税抜)'!T22*(1+入力!$C$31/100),-入力!$C$29),IF(入力!$C$30=3,ROUND('ユーザー別小売(卸)価格試算(税抜)'!T22*(1+入力!$C$31/100),-入力!$C$29)))),'ユーザー別小売(卸)価格試算(税抜)'!T22))</f>
        <v>92510</v>
      </c>
      <c r="U22" s="109" t="str">
        <f>'6桁'!U22</f>
        <v>Y★</v>
      </c>
      <c r="V22" s="14">
        <f>IF('ユーザー別小売(卸)価格試算(税抜)'!V22="","",IF(ISNUMBER('ユーザー別小売(卸)価格試算(税抜)'!V22),IF(入力!$C$30=1,ROUNDDOWN('ユーザー別小売(卸)価格試算(税抜)'!V22*(1+入力!$C$31/100),-入力!$C$29),IF(入力!$C$30=2,ROUNDUP('ユーザー別小売(卸)価格試算(税抜)'!V22*(1+入力!$C$31/100),-入力!$C$29),IF(入力!$C$30=3,ROUND('ユーザー別小売(卸)価格試算(税抜)'!V22*(1+入力!$C$31/100),-入力!$C$29)))),'ユーザー別小売(卸)価格試算(税抜)'!V22))</f>
        <v>89210</v>
      </c>
      <c r="W22" s="109" t="str">
        <f>'6桁'!W22</f>
        <v>W★</v>
      </c>
      <c r="X22" s="14" t="str">
        <f>IF('ユーザー別小売(卸)価格試算(税抜)'!X22="","",IF(ISNUMBER('ユーザー別小売(卸)価格試算(税抜)'!X22),IF(入力!$C$30=1,ROUNDDOWN('ユーザー別小売(卸)価格試算(税抜)'!X22*(1+入力!$C$31/100),-入力!$C$29),IF(入力!$C$30=2,ROUNDUP('ユーザー別小売(卸)価格試算(税抜)'!X22*(1+入力!$C$31/100),-入力!$C$29),IF(入力!$C$30=3,ROUND('ユーザー別小売(卸)価格試算(税抜)'!X22*(1+入力!$C$31/100),-入力!$C$29)))),'ユーザー別小売(卸)価格試算(税抜)'!X22))</f>
        <v/>
      </c>
      <c r="Y22" s="109">
        <f>'6桁'!Y22</f>
        <v>0</v>
      </c>
      <c r="Z22" s="14" t="str">
        <f>IF('ユーザー別小売(卸)価格試算(税抜)'!Z22="","",IF(ISNUMBER('ユーザー別小売(卸)価格試算(税抜)'!Z22),IF(入力!$C$30=1,ROUNDDOWN('ユーザー別小売(卸)価格試算(税抜)'!Z22*(1+入力!$C$31/100),-入力!$C$29),IF(入力!$C$30=2,ROUNDUP('ユーザー別小売(卸)価格試算(税抜)'!Z22*(1+入力!$C$31/100),-入力!$C$29),IF(入力!$C$30=3,ROUND('ユーザー別小売(卸)価格試算(税抜)'!Z22*(1+入力!$C$31/100),-入力!$C$29)))),'ユーザー別小売(卸)価格試算(税抜)'!Z22))</f>
        <v/>
      </c>
      <c r="AA22" s="109">
        <f>'6桁'!AA22</f>
        <v>0</v>
      </c>
    </row>
    <row r="23" spans="2:27" ht="30" customHeight="1">
      <c r="B23" s="503"/>
      <c r="C23" s="342" t="s">
        <v>470</v>
      </c>
      <c r="D23" s="254"/>
      <c r="E23" s="342">
        <v>105</v>
      </c>
      <c r="F23" s="95" t="str">
        <f>IF('ユーザー別小売(卸)価格試算(税抜)'!F23="","",IF(ISNUMBER('ユーザー別小売(卸)価格試算(税抜)'!F23),IF(入力!$C$30=1,ROUNDDOWN('ユーザー別小売(卸)価格試算(税抜)'!F23*(1+入力!$C$31/100),-入力!$C$29),IF(入力!$C$30=2,ROUNDUP('ユーザー別小売(卸)価格試算(税抜)'!F23*(1+入力!$C$31/100),-入力!$C$29),IF(入力!$C$30=3,ROUND('ユーザー別小売(卸)価格試算(税抜)'!F23*(1+入力!$C$31/100),-入力!$C$29)))),'ユーザー別小売(卸)価格試算(税抜)'!F23))</f>
        <v/>
      </c>
      <c r="G23" s="20">
        <f>'6桁'!G23</f>
        <v>0</v>
      </c>
      <c r="H23" s="95">
        <f>IF('ユーザー別小売(卸)価格試算(税抜)'!H23="","",IF(ISNUMBER('ユーザー別小売(卸)価格試算(税抜)'!H23),IF(入力!$C$30=1,ROUNDDOWN('ユーザー別小売(卸)価格試算(税抜)'!H23*(1+入力!$C$31/100),-入力!$C$29),IF(入力!$C$30=2,ROUNDUP('ユーザー別小売(卸)価格試算(税抜)'!H23*(1+入力!$C$31/100),-入力!$C$29),IF(入力!$C$30=3,ROUND('ユーザー別小売(卸)価格試算(税抜)'!H23*(1+入力!$C$31/100),-入力!$C$29)))),'ユーザー別小売(卸)価格試算(税抜)'!H23))</f>
        <v>105490</v>
      </c>
      <c r="I23" s="96" t="str">
        <f>'6桁'!I23</f>
        <v>Y★</v>
      </c>
      <c r="J23" s="12" t="str">
        <f>IF('ユーザー別小売(卸)価格試算(税抜)'!J23="","",IF(ISNUMBER('ユーザー別小売(卸)価格試算(税抜)'!J23),IF(入力!$C$30=1,ROUNDDOWN('ユーザー別小売(卸)価格試算(税抜)'!J23*(1+入力!$C$31/100),-入力!$C$29),IF(入力!$C$30=2,ROUNDUP('ユーザー別小売(卸)価格試算(税抜)'!J23*(1+入力!$C$31/100),-入力!$C$29),IF(入力!$C$30=3,ROUND('ユーザー別小売(卸)価格試算(税抜)'!J23*(1+入力!$C$31/100),-入力!$C$29)))),'ユーザー別小売(卸)価格試算(税抜)'!J23))</f>
        <v/>
      </c>
      <c r="K23" s="20">
        <f>'6桁'!K23</f>
        <v>0</v>
      </c>
      <c r="L23" s="10"/>
      <c r="M23" s="496"/>
      <c r="N23" s="500" t="s">
        <v>487</v>
      </c>
      <c r="O23" s="501"/>
      <c r="P23" s="254"/>
      <c r="Q23" s="273">
        <v>104</v>
      </c>
      <c r="R23" s="14">
        <f>IF('ユーザー別小売(卸)価格試算(税抜)'!R23="","",IF(ISNUMBER('ユーザー別小売(卸)価格試算(税抜)'!R23),IF(入力!$C$30=1,ROUNDDOWN('ユーザー別小売(卸)価格試算(税抜)'!R23*(1+入力!$C$31/100),-入力!$C$29),IF(入力!$C$30=2,ROUNDUP('ユーザー別小売(卸)価格試算(税抜)'!R23*(1+入力!$C$31/100),-入力!$C$29),IF(入力!$C$30=3,ROUND('ユーザー別小売(卸)価格試算(税抜)'!R23*(1+入力!$C$31/100),-入力!$C$29)))),'ユーザー別小売(卸)価格試算(税抜)'!R23))</f>
        <v>95150</v>
      </c>
      <c r="S23" s="109" t="str">
        <f>'6桁'!S23</f>
        <v>Y★</v>
      </c>
      <c r="T23" s="14" t="str">
        <f>IF('ユーザー別小売(卸)価格試算(税抜)'!T23="","",IF(ISNUMBER('ユーザー別小売(卸)価格試算(税抜)'!T23),IF(入力!$C$30=1,ROUNDDOWN('ユーザー別小売(卸)価格試算(税抜)'!T23*(1+入力!$C$31/100),-入力!$C$29),IF(入力!$C$30=2,ROUNDUP('ユーザー別小売(卸)価格試算(税抜)'!T23*(1+入力!$C$31/100),-入力!$C$29),IF(入力!$C$30=3,ROUND('ユーザー別小売(卸)価格試算(税抜)'!T23*(1+入力!$C$31/100),-入力!$C$29)))),'ユーザー別小売(卸)価格試算(税抜)'!T23))</f>
        <v/>
      </c>
      <c r="U23" s="109">
        <f>'6桁'!U23</f>
        <v>0</v>
      </c>
      <c r="V23" s="14" t="str">
        <f>IF('ユーザー別小売(卸)価格試算(税抜)'!V23="","",IF(ISNUMBER('ユーザー別小売(卸)価格試算(税抜)'!V23),IF(入力!$C$30=1,ROUNDDOWN('ユーザー別小売(卸)価格試算(税抜)'!V23*(1+入力!$C$31/100),-入力!$C$29),IF(入力!$C$30=2,ROUNDUP('ユーザー別小売(卸)価格試算(税抜)'!V23*(1+入力!$C$31/100),-入力!$C$29),IF(入力!$C$30=3,ROUND('ユーザー別小売(卸)価格試算(税抜)'!V23*(1+入力!$C$31/100),-入力!$C$29)))),'ユーザー別小売(卸)価格試算(税抜)'!V23))</f>
        <v/>
      </c>
      <c r="W23" s="109">
        <f>'6桁'!W23</f>
        <v>0</v>
      </c>
      <c r="X23" s="14" t="str">
        <f>IF('ユーザー別小売(卸)価格試算(税抜)'!X23="","",IF(ISNUMBER('ユーザー別小売(卸)価格試算(税抜)'!X23),IF(入力!$C$30=1,ROUNDDOWN('ユーザー別小売(卸)価格試算(税抜)'!X23*(1+入力!$C$31/100),-入力!$C$29),IF(入力!$C$30=2,ROUNDUP('ユーザー別小売(卸)価格試算(税抜)'!X23*(1+入力!$C$31/100),-入力!$C$29),IF(入力!$C$30=3,ROUND('ユーザー別小売(卸)価格試算(税抜)'!X23*(1+入力!$C$31/100),-入力!$C$29)))),'ユーザー別小売(卸)価格試算(税抜)'!X23))</f>
        <v/>
      </c>
      <c r="Y23" s="109">
        <f>'6桁'!Y23</f>
        <v>0</v>
      </c>
      <c r="Z23" s="14" t="str">
        <f>IF('ユーザー別小売(卸)価格試算(税抜)'!Z23="","",IF(ISNUMBER('ユーザー別小売(卸)価格試算(税抜)'!Z23),IF(入力!$C$30=1,ROUNDDOWN('ユーザー別小売(卸)価格試算(税抜)'!Z23*(1+入力!$C$31/100),-入力!$C$29),IF(入力!$C$30=2,ROUNDUP('ユーザー別小売(卸)価格試算(税抜)'!Z23*(1+入力!$C$31/100),-入力!$C$29),IF(入力!$C$30=3,ROUND('ユーザー別小売(卸)価格試算(税抜)'!Z23*(1+入力!$C$31/100),-入力!$C$29)))),'ユーザー別小売(卸)価格試算(税抜)'!Z23))</f>
        <v/>
      </c>
      <c r="AA23" s="109">
        <f>'6桁'!AA23</f>
        <v>0</v>
      </c>
    </row>
    <row r="24" spans="2:27" ht="30" customHeight="1">
      <c r="B24" s="503"/>
      <c r="C24" s="342" t="s">
        <v>290</v>
      </c>
      <c r="D24" s="254">
        <v>103</v>
      </c>
      <c r="E24" s="342">
        <v>107</v>
      </c>
      <c r="F24" s="95">
        <f>IF('ユーザー別小売(卸)価格試算(税抜)'!F24="","",IF(ISNUMBER('ユーザー別小売(卸)価格試算(税抜)'!F24),IF(入力!$C$30=1,ROUNDDOWN('ユーザー別小売(卸)価格試算(税抜)'!F24*(1+入力!$C$31/100),-入力!$C$29),IF(入力!$C$30=2,ROUNDUP('ユーザー別小売(卸)価格試算(税抜)'!F24*(1+入力!$C$31/100),-入力!$C$29),IF(入力!$C$30=3,ROUND('ユーザー別小売(卸)価格試算(税抜)'!F24*(1+入力!$C$31/100),-入力!$C$29)))),'ユーザー別小売(卸)価格試算(税抜)'!F24))</f>
        <v>112200</v>
      </c>
      <c r="G24" s="20" t="str">
        <f>'6桁'!G24</f>
        <v>Y★</v>
      </c>
      <c r="H24" s="95">
        <f>IF('ユーザー別小売(卸)価格試算(税抜)'!H24="","",IF(ISNUMBER('ユーザー別小売(卸)価格試算(税抜)'!H24),IF(入力!$C$30=1,ROUNDDOWN('ユーザー別小売(卸)価格試算(税抜)'!H24*(1+入力!$C$31/100),-入力!$C$29),IF(入力!$C$30=2,ROUNDUP('ユーザー別小売(卸)価格試算(税抜)'!H24*(1+入力!$C$31/100),-入力!$C$29),IF(入力!$C$30=3,ROUND('ユーザー別小売(卸)価格試算(税抜)'!H24*(1+入力!$C$31/100),-入力!$C$29)))),'ユーザー別小売(卸)価格試算(税抜)'!H24))</f>
        <v>114290</v>
      </c>
      <c r="I24" s="96" t="str">
        <f>'6桁'!I24</f>
        <v>Y★</v>
      </c>
      <c r="J24" s="12" t="str">
        <f>IF('ユーザー別小売(卸)価格試算(税抜)'!J24="","",IF(ISNUMBER('ユーザー別小売(卸)価格試算(税抜)'!J24),IF(入力!$C$30=1,ROUNDDOWN('ユーザー別小売(卸)価格試算(税抜)'!J24*(1+入力!$C$31/100),-入力!$C$29),IF(入力!$C$30=2,ROUNDUP('ユーザー別小売(卸)価格試算(税抜)'!J24*(1+入力!$C$31/100),-入力!$C$29),IF(入力!$C$30=3,ROUND('ユーザー別小売(卸)価格試算(税抜)'!J24*(1+入力!$C$31/100),-入力!$C$29)))),'ユーザー別小売(卸)価格試算(税抜)'!J24))</f>
        <v/>
      </c>
      <c r="K24" s="20">
        <f>'6桁'!K24</f>
        <v>0</v>
      </c>
      <c r="L24" s="10"/>
      <c r="M24" s="496"/>
      <c r="N24" s="500" t="s">
        <v>1074</v>
      </c>
      <c r="O24" s="501"/>
      <c r="P24" s="254"/>
      <c r="Q24" s="273">
        <v>105</v>
      </c>
      <c r="R24" s="14">
        <f>IF('ユーザー別小売(卸)価格試算(税抜)'!R24="","",IF(ISNUMBER('ユーザー別小売(卸)価格試算(税抜)'!R24),IF(入力!$C$30=1,ROUNDDOWN('ユーザー別小売(卸)価格試算(税抜)'!R24*(1+入力!$C$31/100),-入力!$C$29),IF(入力!$C$30=2,ROUNDUP('ユーザー別小売(卸)価格試算(税抜)'!R24*(1+入力!$C$31/100),-入力!$C$29),IF(入力!$C$30=3,ROUND('ユーザー別小売(卸)価格試算(税抜)'!R24*(1+入力!$C$31/100),-入力!$C$29)))),'ユーザー別小売(卸)価格試算(税抜)'!R24))</f>
        <v>97130</v>
      </c>
      <c r="S24" s="109" t="str">
        <f>'6桁'!S24</f>
        <v>Y★</v>
      </c>
      <c r="T24" s="14" t="str">
        <f>IF('ユーザー別小売(卸)価格試算(税抜)'!T24="","",IF(ISNUMBER('ユーザー別小売(卸)価格試算(税抜)'!T24),IF(入力!$C$30=1,ROUNDDOWN('ユーザー別小売(卸)価格試算(税抜)'!T24*(1+入力!$C$31/100),-入力!$C$29),IF(入力!$C$30=2,ROUNDUP('ユーザー別小売(卸)価格試算(税抜)'!T24*(1+入力!$C$31/100),-入力!$C$29),IF(入力!$C$30=3,ROUND('ユーザー別小売(卸)価格試算(税抜)'!T24*(1+入力!$C$31/100),-入力!$C$29)))),'ユーザー別小売(卸)価格試算(税抜)'!T24))</f>
        <v/>
      </c>
      <c r="U24" s="109">
        <f>'6桁'!U24</f>
        <v>0</v>
      </c>
      <c r="V24" s="14" t="str">
        <f>IF('ユーザー別小売(卸)価格試算(税抜)'!V24="","",IF(ISNUMBER('ユーザー別小売(卸)価格試算(税抜)'!V24),IF(入力!$C$30=1,ROUNDDOWN('ユーザー別小売(卸)価格試算(税抜)'!V24*(1+入力!$C$31/100),-入力!$C$29),IF(入力!$C$30=2,ROUNDUP('ユーザー別小売(卸)価格試算(税抜)'!V24*(1+入力!$C$31/100),-入力!$C$29),IF(入力!$C$30=3,ROUND('ユーザー別小売(卸)価格試算(税抜)'!V24*(1+入力!$C$31/100),-入力!$C$29)))),'ユーザー別小売(卸)価格試算(税抜)'!V24))</f>
        <v/>
      </c>
      <c r="W24" s="109">
        <f>'6桁'!W24</f>
        <v>0</v>
      </c>
      <c r="X24" s="14" t="str">
        <f>IF('ユーザー別小売(卸)価格試算(税抜)'!X24="","",IF(ISNUMBER('ユーザー別小売(卸)価格試算(税抜)'!X24),IF(入力!$C$30=1,ROUNDDOWN('ユーザー別小売(卸)価格試算(税抜)'!X24*(1+入力!$C$31/100),-入力!$C$29),IF(入力!$C$30=2,ROUNDUP('ユーザー別小売(卸)価格試算(税抜)'!X24*(1+入力!$C$31/100),-入力!$C$29),IF(入力!$C$30=3,ROUND('ユーザー別小売(卸)価格試算(税抜)'!X24*(1+入力!$C$31/100),-入力!$C$29)))),'ユーザー別小売(卸)価格試算(税抜)'!X24))</f>
        <v/>
      </c>
      <c r="Y24" s="109">
        <f>'6桁'!Y24</f>
        <v>0</v>
      </c>
      <c r="Z24" s="14" t="str">
        <f>IF('ユーザー別小売(卸)価格試算(税抜)'!Z24="","",IF(ISNUMBER('ユーザー別小売(卸)価格試算(税抜)'!Z24),IF(入力!$C$30=1,ROUNDDOWN('ユーザー別小売(卸)価格試算(税抜)'!Z24*(1+入力!$C$31/100),-入力!$C$29),IF(入力!$C$30=2,ROUNDUP('ユーザー別小売(卸)価格試算(税抜)'!Z24*(1+入力!$C$31/100),-入力!$C$29),IF(入力!$C$30=3,ROUND('ユーザー別小売(卸)価格試算(税抜)'!Z24*(1+入力!$C$31/100),-入力!$C$29)))),'ユーザー別小売(卸)価格試算(税抜)'!Z24))</f>
        <v/>
      </c>
      <c r="AA24" s="109">
        <f>'6桁'!AA24</f>
        <v>0</v>
      </c>
    </row>
    <row r="25" spans="2:27" ht="30" customHeight="1">
      <c r="B25" s="503"/>
      <c r="C25" s="342" t="s">
        <v>1320</v>
      </c>
      <c r="D25" s="254"/>
      <c r="E25" s="342">
        <v>111</v>
      </c>
      <c r="F25" s="95">
        <f>IF('ユーザー別小売(卸)価格試算(税抜)'!F25="","",IF(ISNUMBER('ユーザー別小売(卸)価格試算(税抜)'!F25),IF(入力!$C$30=1,ROUNDDOWN('ユーザー別小売(卸)価格試算(税抜)'!F25*(1+入力!$C$31/100),-入力!$C$29),IF(入力!$C$30=2,ROUNDUP('ユーザー別小売(卸)価格試算(税抜)'!F25*(1+入力!$C$31/100),-入力!$C$29),IF(入力!$C$30=3,ROUND('ユーザー別小売(卸)価格試算(税抜)'!F25*(1+入力!$C$31/100),-入力!$C$29)))),'ユーザー別小売(卸)価格試算(税抜)'!F25))</f>
        <v>123200</v>
      </c>
      <c r="G25" s="20" t="str">
        <f>'6桁'!G25</f>
        <v>Y★</v>
      </c>
      <c r="H25" s="95" t="str">
        <f>IF('ユーザー別小売(卸)価格試算(税抜)'!H25="","",IF(ISNUMBER('ユーザー別小売(卸)価格試算(税抜)'!H25),IF(入力!$C$30=1,ROUNDDOWN('ユーザー別小売(卸)価格試算(税抜)'!H25*(1+入力!$C$31/100),-入力!$C$29),IF(入力!$C$30=2,ROUNDUP('ユーザー別小売(卸)価格試算(税抜)'!H25*(1+入力!$C$31/100),-入力!$C$29),IF(入力!$C$30=3,ROUND('ユーザー別小売(卸)価格試算(税抜)'!H25*(1+入力!$C$31/100),-入力!$C$29)))),'ユーザー別小売(卸)価格試算(税抜)'!H25))</f>
        <v/>
      </c>
      <c r="I25" s="96">
        <f>'6桁'!I25</f>
        <v>0</v>
      </c>
      <c r="J25" s="12" t="str">
        <f>IF('ユーザー別小売(卸)価格試算(税抜)'!J25="","",IF(ISNUMBER('ユーザー別小売(卸)価格試算(税抜)'!J25),IF(入力!$C$30=1,ROUNDDOWN('ユーザー別小売(卸)価格試算(税抜)'!J25*(1+入力!$C$31/100),-入力!$C$29),IF(入力!$C$30=2,ROUNDUP('ユーザー別小売(卸)価格試算(税抜)'!J25*(1+入力!$C$31/100),-入力!$C$29),IF(入力!$C$30=3,ROUND('ユーザー別小売(卸)価格試算(税抜)'!J25*(1+入力!$C$31/100),-入力!$C$29)))),'ユーザー別小売(卸)価格試算(税抜)'!J25))</f>
        <v/>
      </c>
      <c r="K25" s="20">
        <f>'6桁'!K25</f>
        <v>0</v>
      </c>
      <c r="L25" s="10"/>
      <c r="M25" s="496"/>
      <c r="N25" s="500" t="s">
        <v>294</v>
      </c>
      <c r="O25" s="501"/>
      <c r="P25" s="254">
        <v>106</v>
      </c>
      <c r="Q25" s="273">
        <v>110</v>
      </c>
      <c r="R25" s="14">
        <f>IF('ユーザー別小売(卸)価格試算(税抜)'!R25="","",IF(ISNUMBER('ユーザー別小売(卸)価格試算(税抜)'!R25),IF(入力!$C$30=1,ROUNDDOWN('ユーザー別小売(卸)価格試算(税抜)'!R25*(1+入力!$C$31/100),-入力!$C$29),IF(入力!$C$30=2,ROUNDUP('ユーザー別小売(卸)価格試算(税抜)'!R25*(1+入力!$C$31/100),-入力!$C$29),IF(入力!$C$30=3,ROUND('ユーザー別小売(卸)価格試算(税抜)'!R25*(1+入力!$C$31/100),-入力!$C$29)))),'ユーザー別小売(卸)価格試算(税抜)'!R25))</f>
        <v>106260</v>
      </c>
      <c r="S25" s="109" t="str">
        <f>'6桁'!S25</f>
        <v>Y★</v>
      </c>
      <c r="T25" s="14">
        <f>IF('ユーザー別小売(卸)価格試算(税抜)'!T25="","",IF(ISNUMBER('ユーザー別小売(卸)価格試算(税抜)'!T25),IF(入力!$C$30=1,ROUNDDOWN('ユーザー別小売(卸)価格試算(税抜)'!T25*(1+入力!$C$31/100),-入力!$C$29),IF(入力!$C$30=2,ROUNDUP('ユーザー別小売(卸)価格試算(税抜)'!T25*(1+入力!$C$31/100),-入力!$C$29),IF(入力!$C$30=3,ROUND('ユーザー別小売(卸)価格試算(税抜)'!T25*(1+入力!$C$31/100),-入力!$C$29)))),'ユーザー別小売(卸)価格試算(税抜)'!T25))</f>
        <v>103290</v>
      </c>
      <c r="U25" s="109" t="str">
        <f>'6桁'!U25</f>
        <v>Y★</v>
      </c>
      <c r="V25" s="14" t="str">
        <f>IF('ユーザー別小売(卸)価格試算(税抜)'!V25="","",IF(ISNUMBER('ユーザー別小売(卸)価格試算(税抜)'!V25),IF(入力!$C$30=1,ROUNDDOWN('ユーザー別小売(卸)価格試算(税抜)'!V25*(1+入力!$C$31/100),-入力!$C$29),IF(入力!$C$30=2,ROUNDUP('ユーザー別小売(卸)価格試算(税抜)'!V25*(1+入力!$C$31/100),-入力!$C$29),IF(入力!$C$30=3,ROUND('ユーザー別小売(卸)価格試算(税抜)'!V25*(1+入力!$C$31/100),-入力!$C$29)))),'ユーザー別小売(卸)価格試算(税抜)'!V25))</f>
        <v/>
      </c>
      <c r="W25" s="109">
        <f>'6桁'!W25</f>
        <v>0</v>
      </c>
      <c r="X25" s="14" t="str">
        <f>IF('ユーザー別小売(卸)価格試算(税抜)'!X25="","",IF(ISNUMBER('ユーザー別小売(卸)価格試算(税抜)'!X25),IF(入力!$C$30=1,ROUNDDOWN('ユーザー別小売(卸)価格試算(税抜)'!X25*(1+入力!$C$31/100),-入力!$C$29),IF(入力!$C$30=2,ROUNDUP('ユーザー別小売(卸)価格試算(税抜)'!X25*(1+入力!$C$31/100),-入力!$C$29),IF(入力!$C$30=3,ROUND('ユーザー別小売(卸)価格試算(税抜)'!X25*(1+入力!$C$31/100),-入力!$C$29)))),'ユーザー別小売(卸)価格試算(税抜)'!X25))</f>
        <v/>
      </c>
      <c r="Y25" s="109">
        <f>'6桁'!Y25</f>
        <v>0</v>
      </c>
      <c r="Z25" s="14" t="str">
        <f>IF('ユーザー別小売(卸)価格試算(税抜)'!Z25="","",IF(ISNUMBER('ユーザー別小売(卸)価格試算(税抜)'!Z25),IF(入力!$C$30=1,ROUNDDOWN('ユーザー別小売(卸)価格試算(税抜)'!Z25*(1+入力!$C$31/100),-入力!$C$29),IF(入力!$C$30=2,ROUNDUP('ユーザー別小売(卸)価格試算(税抜)'!Z25*(1+入力!$C$31/100),-入力!$C$29),IF(入力!$C$30=3,ROUND('ユーザー別小売(卸)価格試算(税抜)'!Z25*(1+入力!$C$31/100),-入力!$C$29)))),'ユーザー別小売(卸)価格試算(税抜)'!Z25))</f>
        <v/>
      </c>
      <c r="AA25" s="109">
        <f>'6桁'!AA25</f>
        <v>0</v>
      </c>
    </row>
    <row r="26" spans="2:27" ht="30" customHeight="1">
      <c r="B26" s="503"/>
      <c r="C26" s="361" t="s">
        <v>568</v>
      </c>
      <c r="D26" s="318">
        <v>96</v>
      </c>
      <c r="E26" s="361">
        <v>100</v>
      </c>
      <c r="F26" s="94" t="str">
        <f>IF('ユーザー別小売(卸)価格試算(税抜)'!F26="","",IF(ISNUMBER('ユーザー別小売(卸)価格試算(税抜)'!F26),IF(入力!$C$30=1,ROUNDDOWN('ユーザー別小売(卸)価格試算(税抜)'!F26*(1+入力!$C$31/100),-入力!$C$29),IF(入力!$C$30=2,ROUNDUP('ユーザー別小売(卸)価格試算(税抜)'!F26*(1+入力!$C$31/100),-入力!$C$29),IF(入力!$C$30=3,ROUND('ユーザー別小売(卸)価格試算(税抜)'!F26*(1+入力!$C$31/100),-入力!$C$29)))),'ユーザー別小売(卸)価格試算(税抜)'!F26))</f>
        <v/>
      </c>
      <c r="G26" s="237">
        <f>'6桁'!G26</f>
        <v>0</v>
      </c>
      <c r="H26" s="94" t="str">
        <f>IF('ユーザー別小売(卸)価格試算(税抜)'!H26="","",IF(ISNUMBER('ユーザー別小売(卸)価格試算(税抜)'!H26),IF(入力!$C$30=1,ROUNDDOWN('ユーザー別小売(卸)価格試算(税抜)'!H26*(1+入力!$C$31/100),-入力!$C$29),IF(入力!$C$30=2,ROUNDUP('ユーザー別小売(卸)価格試算(税抜)'!H26*(1+入力!$C$31/100),-入力!$C$29),IF(入力!$C$30=3,ROUND('ユーザー別小売(卸)価格試算(税抜)'!H26*(1+入力!$C$31/100),-入力!$C$29)))),'ユーザー別小売(卸)価格試算(税抜)'!H26))</f>
        <v/>
      </c>
      <c r="I26" s="360">
        <f>'6桁'!I26</f>
        <v>0</v>
      </c>
      <c r="J26" s="289">
        <f>IF('ユーザー別小売(卸)価格試算(税抜)'!J26="","",IF(ISNUMBER('ユーザー別小売(卸)価格試算(税抜)'!J26),IF(入力!$C$30=1,ROUNDDOWN('ユーザー別小売(卸)価格試算(税抜)'!J26*(1+入力!$C$31/100),-入力!$C$29),IF(入力!$C$30=2,ROUNDUP('ユーザー別小売(卸)価格試算(税抜)'!J26*(1+入力!$C$31/100),-入力!$C$29),IF(入力!$C$30=3,ROUND('ユーザー別小売(卸)価格試算(税抜)'!J26*(1+入力!$C$31/100),-入力!$C$29)))),'ユーザー別小売(卸)価格試算(税抜)'!J26))</f>
        <v>84150</v>
      </c>
      <c r="K26" s="237" t="str">
        <f>'6桁'!K26</f>
        <v>W★</v>
      </c>
      <c r="L26" s="10"/>
      <c r="M26" s="496"/>
      <c r="N26" s="500" t="s">
        <v>77</v>
      </c>
      <c r="O26" s="501"/>
      <c r="P26" s="254">
        <v>95</v>
      </c>
      <c r="Q26" s="273">
        <v>99</v>
      </c>
      <c r="R26" s="14">
        <f>IF('ユーザー別小売(卸)価格試算(税抜)'!R26="","",IF(ISNUMBER('ユーザー別小売(卸)価格試算(税抜)'!R26),IF(入力!$C$30=1,ROUNDDOWN('ユーザー別小売(卸)価格試算(税抜)'!R26*(1+入力!$C$31/100),-入力!$C$29),IF(入力!$C$30=2,ROUNDUP('ユーザー別小売(卸)価格試算(税抜)'!R26*(1+入力!$C$31/100),-入力!$C$29),IF(入力!$C$30=3,ROUND('ユーザー別小売(卸)価格試算(税抜)'!R26*(1+入力!$C$31/100),-入力!$C$29)))),'ユーザー別小売(卸)価格試算(税抜)'!R26))</f>
        <v>79530</v>
      </c>
      <c r="S26" s="109" t="str">
        <f>'6桁'!S26</f>
        <v>Y★</v>
      </c>
      <c r="T26" s="14">
        <f>IF('ユーザー別小売(卸)価格試算(税抜)'!T26="","",IF(ISNUMBER('ユーザー別小売(卸)価格試算(税抜)'!T26),IF(入力!$C$30=1,ROUNDDOWN('ユーザー別小売(卸)価格試算(税抜)'!T26*(1+入力!$C$31/100),-入力!$C$29),IF(入力!$C$30=2,ROUNDUP('ユーザー別小売(卸)価格試算(税抜)'!T26*(1+入力!$C$31/100),-入力!$C$29),IF(入力!$C$30=3,ROUND('ユーザー別小売(卸)価格試算(税抜)'!T26*(1+入力!$C$31/100),-入力!$C$29)))),'ユーザー別小売(卸)価格試算(税抜)'!T26))</f>
        <v>77110</v>
      </c>
      <c r="U26" s="109" t="str">
        <f>'6桁'!U26</f>
        <v>Y★</v>
      </c>
      <c r="V26" s="14">
        <f>IF('ユーザー別小売(卸)価格試算(税抜)'!V26="","",IF(ISNUMBER('ユーザー別小売(卸)価格試算(税抜)'!V26),IF(入力!$C$30=1,ROUNDDOWN('ユーザー別小売(卸)価格試算(税抜)'!V26*(1+入力!$C$31/100),-入力!$C$29),IF(入力!$C$30=2,ROUNDUP('ユーザー別小売(卸)価格試算(税抜)'!V26*(1+入力!$C$31/100),-入力!$C$29),IF(入力!$C$30=3,ROUND('ユーザー別小売(卸)価格試算(税抜)'!V26*(1+入力!$C$31/100),-入力!$C$29)))),'ユーザー別小売(卸)価格試算(税抜)'!V26))</f>
        <v>73810</v>
      </c>
      <c r="W26" s="109" t="str">
        <f>'6桁'!W26</f>
        <v>W★</v>
      </c>
      <c r="X26" s="14">
        <f>IF('ユーザー別小売(卸)価格試算(税抜)'!X26="","",IF(ISNUMBER('ユーザー別小売(卸)価格試算(税抜)'!X26),IF(入力!$C$30=1,ROUNDDOWN('ユーザー別小売(卸)価格試算(税抜)'!X26*(1+入力!$C$31/100),-入力!$C$29),IF(入力!$C$30=2,ROUNDUP('ユーザー別小売(卸)価格試算(税抜)'!X26*(1+入力!$C$31/100),-入力!$C$29),IF(入力!$C$30=3,ROUND('ユーザー別小売(卸)価格試算(税抜)'!X26*(1+入力!$C$31/100),-入力!$C$29)))),'ユーザー別小売(卸)価格試算(税抜)'!X26))</f>
        <v>71610</v>
      </c>
      <c r="Y26" s="109" t="str">
        <f>'6桁'!Y26</f>
        <v>W</v>
      </c>
      <c r="Z26" s="14">
        <f>IF('ユーザー別小売(卸)価格試算(税抜)'!Z26="","",IF(ISNUMBER('ユーザー別小売(卸)価格試算(税抜)'!Z26),IF(入力!$C$30=1,ROUNDDOWN('ユーザー別小売(卸)価格試算(税抜)'!Z26*(1+入力!$C$31/100),-入力!$C$29),IF(入力!$C$30=2,ROUNDUP('ユーザー別小売(卸)価格試算(税抜)'!Z26*(1+入力!$C$31/100),-入力!$C$29),IF(入力!$C$30=3,ROUND('ユーザー別小売(卸)価格試算(税抜)'!Z26*(1+入力!$C$31/100),-入力!$C$29)))),'ユーザー別小売(卸)価格試算(税抜)'!Z26))</f>
        <v>68750</v>
      </c>
      <c r="AA26" s="109" t="str">
        <f>'6桁'!AA26</f>
        <v>W★</v>
      </c>
    </row>
    <row r="27" spans="2:27" ht="30" customHeight="1">
      <c r="B27" s="503"/>
      <c r="C27" s="342" t="s">
        <v>1321</v>
      </c>
      <c r="D27" s="254"/>
      <c r="E27" s="342">
        <v>102</v>
      </c>
      <c r="F27" s="95">
        <f>IF('ユーザー別小売(卸)価格試算(税抜)'!F27="","",IF(ISNUMBER('ユーザー別小売(卸)価格試算(税抜)'!F27),IF(入力!$C$30=1,ROUNDDOWN('ユーザー別小売(卸)価格試算(税抜)'!F27*(1+入力!$C$31/100),-入力!$C$29),IF(入力!$C$30=2,ROUNDUP('ユーザー別小売(卸)価格試算(税抜)'!F27*(1+入力!$C$31/100),-入力!$C$29),IF(入力!$C$30=3,ROUND('ユーザー別小売(卸)価格試算(税抜)'!F27*(1+入力!$C$31/100),-入力!$C$29)))),'ユーザー別小売(卸)価格試算(税抜)'!F27))</f>
        <v>86900</v>
      </c>
      <c r="G27" s="20" t="str">
        <f>'6桁'!G27</f>
        <v>Y★</v>
      </c>
      <c r="H27" s="95">
        <f>IF('ユーザー別小売(卸)価格試算(税抜)'!H27="","",IF(ISNUMBER('ユーザー別小売(卸)価格試算(税抜)'!H27),IF(入力!$C$30=1,ROUNDDOWN('ユーザー別小売(卸)価格試算(税抜)'!H27*(1+入力!$C$31/100),-入力!$C$29),IF(入力!$C$30=2,ROUNDUP('ユーザー別小売(卸)価格試算(税抜)'!H27*(1+入力!$C$31/100),-入力!$C$29),IF(入力!$C$30=3,ROUND('ユーザー別小売(卸)価格試算(税抜)'!H27*(1+入力!$C$31/100),-入力!$C$29)))),'ユーザー別小売(卸)価格試算(税抜)'!H27))</f>
        <v>81950</v>
      </c>
      <c r="I27" s="96" t="str">
        <f>'6桁'!I27</f>
        <v>Y★</v>
      </c>
      <c r="J27" s="12" t="str">
        <f>IF('ユーザー別小売(卸)価格試算(税抜)'!J27="","",IF(ISNUMBER('ユーザー別小売(卸)価格試算(税抜)'!J27),IF(入力!$C$30=1,ROUNDDOWN('ユーザー別小売(卸)価格試算(税抜)'!J27*(1+入力!$C$31/100),-入力!$C$29),IF(入力!$C$30=2,ROUNDUP('ユーザー別小売(卸)価格試算(税抜)'!J27*(1+入力!$C$31/100),-入力!$C$29),IF(入力!$C$30=3,ROUND('ユーザー別小売(卸)価格試算(税抜)'!J27*(1+入力!$C$31/100),-入力!$C$29)))),'ユーザー別小売(卸)価格試算(税抜)'!J27))</f>
        <v/>
      </c>
      <c r="K27" s="20">
        <f>'6桁'!K27</f>
        <v>0</v>
      </c>
      <c r="L27" s="10"/>
      <c r="M27" s="496"/>
      <c r="N27" s="500" t="s">
        <v>488</v>
      </c>
      <c r="O27" s="501"/>
      <c r="P27" s="254"/>
      <c r="Q27" s="273">
        <v>101</v>
      </c>
      <c r="R27" s="14">
        <f>IF('ユーザー別小売(卸)価格試算(税抜)'!R27="","",IF(ISNUMBER('ユーザー別小売(卸)価格試算(税抜)'!R27),IF(入力!$C$30=1,ROUNDDOWN('ユーザー別小売(卸)価格試算(税抜)'!R27*(1+入力!$C$31/100),-入力!$C$29),IF(入力!$C$30=2,ROUNDUP('ユーザー別小売(卸)価格試算(税抜)'!R27*(1+入力!$C$31/100),-入力!$C$29),IF(入力!$C$30=3,ROUND('ユーザー別小売(卸)価格試算(税抜)'!R27*(1+入力!$C$31/100),-入力!$C$29)))),'ユーザー別小売(卸)価格試算(税抜)'!R27))</f>
        <v>78430</v>
      </c>
      <c r="S27" s="109" t="str">
        <f>'6桁'!S27</f>
        <v>Y★</v>
      </c>
      <c r="T27" s="14">
        <f>IF('ユーザー別小売(卸)価格試算(税抜)'!T27="","",IF(ISNUMBER('ユーザー別小売(卸)価格試算(税抜)'!T27),IF(入力!$C$30=1,ROUNDDOWN('ユーザー別小売(卸)価格試算(税抜)'!T27*(1+入力!$C$31/100),-入力!$C$29),IF(入力!$C$30=2,ROUNDUP('ユーザー別小売(卸)価格試算(税抜)'!T27*(1+入力!$C$31/100),-入力!$C$29),IF(入力!$C$30=3,ROUND('ユーザー別小売(卸)価格試算(税抜)'!T27*(1+入力!$C$31/100),-入力!$C$29)))),'ユーザー別小売(卸)価格試算(税抜)'!T27))</f>
        <v>77660</v>
      </c>
      <c r="U27" s="109" t="str">
        <f>'6桁'!U27</f>
        <v>Y★</v>
      </c>
      <c r="V27" s="14" t="str">
        <f>IF('ユーザー別小売(卸)価格試算(税抜)'!V27="","",IF(ISNUMBER('ユーザー別小売(卸)価格試算(税抜)'!V27),IF(入力!$C$30=1,ROUNDDOWN('ユーザー別小売(卸)価格試算(税抜)'!V27*(1+入力!$C$31/100),-入力!$C$29),IF(入力!$C$30=2,ROUNDUP('ユーザー別小売(卸)価格試算(税抜)'!V27*(1+入力!$C$31/100),-入力!$C$29),IF(入力!$C$30=3,ROUND('ユーザー別小売(卸)価格試算(税抜)'!V27*(1+入力!$C$31/100),-入力!$C$29)))),'ユーザー別小売(卸)価格試算(税抜)'!V27))</f>
        <v/>
      </c>
      <c r="W27" s="109">
        <f>'6桁'!W27</f>
        <v>0</v>
      </c>
      <c r="X27" s="14" t="str">
        <f>IF('ユーザー別小売(卸)価格試算(税抜)'!X27="","",IF(ISNUMBER('ユーザー別小売(卸)価格試算(税抜)'!X27),IF(入力!$C$30=1,ROUNDDOWN('ユーザー別小売(卸)価格試算(税抜)'!X27*(1+入力!$C$31/100),-入力!$C$29),IF(入力!$C$30=2,ROUNDUP('ユーザー別小売(卸)価格試算(税抜)'!X27*(1+入力!$C$31/100),-入力!$C$29),IF(入力!$C$30=3,ROUND('ユーザー別小売(卸)価格試算(税抜)'!X27*(1+入力!$C$31/100),-入力!$C$29)))),'ユーザー別小売(卸)価格試算(税抜)'!X27))</f>
        <v/>
      </c>
      <c r="Y27" s="109">
        <f>'6桁'!Y27</f>
        <v>0</v>
      </c>
      <c r="Z27" s="14" t="str">
        <f>IF('ユーザー別小売(卸)価格試算(税抜)'!Z27="","",IF(ISNUMBER('ユーザー別小売(卸)価格試算(税抜)'!Z27),IF(入力!$C$30=1,ROUNDDOWN('ユーザー別小売(卸)価格試算(税抜)'!Z27*(1+入力!$C$31/100),-入力!$C$29),IF(入力!$C$30=2,ROUNDUP('ユーザー別小売(卸)価格試算(税抜)'!Z27*(1+入力!$C$31/100),-入力!$C$29),IF(入力!$C$30=3,ROUND('ユーザー別小売(卸)価格試算(税抜)'!Z27*(1+入力!$C$31/100),-入力!$C$29)))),'ユーザー別小売(卸)価格試算(税抜)'!Z27))</f>
        <v/>
      </c>
      <c r="AA27" s="109">
        <f>'6桁'!AA27</f>
        <v>0</v>
      </c>
    </row>
    <row r="28" spans="2:27" ht="30" customHeight="1">
      <c r="B28" s="503"/>
      <c r="C28" s="342" t="s">
        <v>471</v>
      </c>
      <c r="D28" s="254"/>
      <c r="E28" s="342">
        <v>105</v>
      </c>
      <c r="F28" s="95">
        <f>IF('ユーザー別小売(卸)価格試算(税抜)'!F28="","",IF(ISNUMBER('ユーザー別小売(卸)価格試算(税抜)'!F28),IF(入力!$C$30=1,ROUNDDOWN('ユーザー別小売(卸)価格試算(税抜)'!F28*(1+入力!$C$31/100),-入力!$C$29),IF(入力!$C$30=2,ROUNDUP('ユーザー別小売(卸)価格試算(税抜)'!F28*(1+入力!$C$31/100),-入力!$C$29),IF(入力!$C$30=3,ROUND('ユーザー別小売(卸)価格試算(税抜)'!F28*(1+入力!$C$31/100),-入力!$C$29)))),'ユーザー別小売(卸)価格試算(税抜)'!F28))</f>
        <v>91740</v>
      </c>
      <c r="G28" s="20" t="str">
        <f>'6桁'!G28</f>
        <v>Y★</v>
      </c>
      <c r="H28" s="95" t="str">
        <f>IF('ユーザー別小売(卸)価格試算(税抜)'!H28="","",IF(ISNUMBER('ユーザー別小売(卸)価格試算(税抜)'!H28),IF(入力!$C$30=1,ROUNDDOWN('ユーザー別小売(卸)価格試算(税抜)'!H28*(1+入力!$C$31/100),-入力!$C$29),IF(入力!$C$30=2,ROUNDUP('ユーザー別小売(卸)価格試算(税抜)'!H28*(1+入力!$C$31/100),-入力!$C$29),IF(入力!$C$30=3,ROUND('ユーザー別小売(卸)価格試算(税抜)'!H28*(1+入力!$C$31/100),-入力!$C$29)))),'ユーザー別小売(卸)価格試算(税抜)'!H28))</f>
        <v/>
      </c>
      <c r="I28" s="96">
        <f>'6桁'!I28</f>
        <v>0</v>
      </c>
      <c r="J28" s="12" t="str">
        <f>IF('ユーザー別小売(卸)価格試算(税抜)'!J28="","",IF(ISNUMBER('ユーザー別小売(卸)価格試算(税抜)'!J28),IF(入力!$C$30=1,ROUNDDOWN('ユーザー別小売(卸)価格試算(税抜)'!J28*(1+入力!$C$31/100),-入力!$C$29),IF(入力!$C$30=2,ROUNDUP('ユーザー別小売(卸)価格試算(税抜)'!J28*(1+入力!$C$31/100),-入力!$C$29),IF(入力!$C$30=3,ROUND('ユーザー別小売(卸)価格試算(税抜)'!J28*(1+入力!$C$31/100),-入力!$C$29)))),'ユーザー別小売(卸)価格試算(税抜)'!J28))</f>
        <v/>
      </c>
      <c r="K28" s="20">
        <f>'6桁'!K28</f>
        <v>0</v>
      </c>
      <c r="L28" s="10"/>
      <c r="M28" s="496"/>
      <c r="N28" s="500" t="s">
        <v>489</v>
      </c>
      <c r="O28" s="501"/>
      <c r="P28" s="254"/>
      <c r="Q28" s="273">
        <v>104</v>
      </c>
      <c r="R28" s="14">
        <f>IF('ユーザー別小売(卸)価格試算(税抜)'!R28="","",IF(ISNUMBER('ユーザー別小売(卸)価格試算(税抜)'!R28),IF(入力!$C$30=1,ROUNDDOWN('ユーザー別小売(卸)価格試算(税抜)'!R28*(1+入力!$C$31/100),-入力!$C$29),IF(入力!$C$30=2,ROUNDUP('ユーザー別小売(卸)価格試算(税抜)'!R28*(1+入力!$C$31/100),-入力!$C$29),IF(入力!$C$30=3,ROUND('ユーザー別小売(卸)価格試算(税抜)'!R28*(1+入力!$C$31/100),-入力!$C$29)))),'ユーザー別小売(卸)価格試算(税抜)'!R28))</f>
        <v>83600</v>
      </c>
      <c r="S28" s="109" t="str">
        <f>'6桁'!S28</f>
        <v>Y★</v>
      </c>
      <c r="T28" s="14" t="str">
        <f>IF('ユーザー別小売(卸)価格試算(税抜)'!T28="","",IF(ISNUMBER('ユーザー別小売(卸)価格試算(税抜)'!T28),IF(入力!$C$30=1,ROUNDDOWN('ユーザー別小売(卸)価格試算(税抜)'!T28*(1+入力!$C$31/100),-入力!$C$29),IF(入力!$C$30=2,ROUNDUP('ユーザー別小売(卸)価格試算(税抜)'!T28*(1+入力!$C$31/100),-入力!$C$29),IF(入力!$C$30=3,ROUND('ユーザー別小売(卸)価格試算(税抜)'!T28*(1+入力!$C$31/100),-入力!$C$29)))),'ユーザー別小売(卸)価格試算(税抜)'!T28))</f>
        <v/>
      </c>
      <c r="U28" s="109">
        <f>'6桁'!U28</f>
        <v>0</v>
      </c>
      <c r="V28" s="14" t="str">
        <f>IF('ユーザー別小売(卸)価格試算(税抜)'!V28="","",IF(ISNUMBER('ユーザー別小売(卸)価格試算(税抜)'!V28),IF(入力!$C$30=1,ROUNDDOWN('ユーザー別小売(卸)価格試算(税抜)'!V28*(1+入力!$C$31/100),-入力!$C$29),IF(入力!$C$30=2,ROUNDUP('ユーザー別小売(卸)価格試算(税抜)'!V28*(1+入力!$C$31/100),-入力!$C$29),IF(入力!$C$30=3,ROUND('ユーザー別小売(卸)価格試算(税抜)'!V28*(1+入力!$C$31/100),-入力!$C$29)))),'ユーザー別小売(卸)価格試算(税抜)'!V28))</f>
        <v/>
      </c>
      <c r="W28" s="109">
        <f>'6桁'!W28</f>
        <v>0</v>
      </c>
      <c r="X28" s="14" t="str">
        <f>IF('ユーザー別小売(卸)価格試算(税抜)'!X28="","",IF(ISNUMBER('ユーザー別小売(卸)価格試算(税抜)'!X28),IF(入力!$C$30=1,ROUNDDOWN('ユーザー別小売(卸)価格試算(税抜)'!X28*(1+入力!$C$31/100),-入力!$C$29),IF(入力!$C$30=2,ROUNDUP('ユーザー別小売(卸)価格試算(税抜)'!X28*(1+入力!$C$31/100),-入力!$C$29),IF(入力!$C$30=3,ROUND('ユーザー別小売(卸)価格試算(税抜)'!X28*(1+入力!$C$31/100),-入力!$C$29)))),'ユーザー別小売(卸)価格試算(税抜)'!X28))</f>
        <v/>
      </c>
      <c r="Y28" s="109">
        <f>'6桁'!Y28</f>
        <v>0</v>
      </c>
      <c r="Z28" s="14" t="str">
        <f>IF('ユーザー別小売(卸)価格試算(税抜)'!Z28="","",IF(ISNUMBER('ユーザー別小売(卸)価格試算(税抜)'!Z28),IF(入力!$C$30=1,ROUNDDOWN('ユーザー別小売(卸)価格試算(税抜)'!Z28*(1+入力!$C$31/100),-入力!$C$29),IF(入力!$C$30=2,ROUNDUP('ユーザー別小売(卸)価格試算(税抜)'!Z28*(1+入力!$C$31/100),-入力!$C$29),IF(入力!$C$30=3,ROUND('ユーザー別小売(卸)価格試算(税抜)'!Z28*(1+入力!$C$31/100),-入力!$C$29)))),'ユーザー別小売(卸)価格試算(税抜)'!Z28))</f>
        <v/>
      </c>
      <c r="AA28" s="109">
        <f>'6桁'!AA28</f>
        <v>0</v>
      </c>
    </row>
    <row r="29" spans="2:27" ht="30" customHeight="1">
      <c r="B29" s="503"/>
      <c r="C29" s="342" t="s">
        <v>473</v>
      </c>
      <c r="D29" s="254"/>
      <c r="E29" s="342">
        <v>109</v>
      </c>
      <c r="F29" s="95">
        <f>IF('ユーザー別小売(卸)価格試算(税抜)'!F29="","",IF(ISNUMBER('ユーザー別小売(卸)価格試算(税抜)'!F29),IF(入力!$C$30=1,ROUNDDOWN('ユーザー別小売(卸)価格試算(税抜)'!F29*(1+入力!$C$31/100),-入力!$C$29),IF(入力!$C$30=2,ROUNDUP('ユーザー別小売(卸)価格試算(税抜)'!F29*(1+入力!$C$31/100),-入力!$C$29),IF(入力!$C$30=3,ROUND('ユーザー別小売(卸)価格試算(税抜)'!F29*(1+入力!$C$31/100),-入力!$C$29)))),'ユーザー別小売(卸)価格試算(税抜)'!F29))</f>
        <v>99880</v>
      </c>
      <c r="G29" s="20" t="str">
        <f>'6桁'!G29</f>
        <v>Y★</v>
      </c>
      <c r="H29" s="95" t="str">
        <f>IF('ユーザー別小売(卸)価格試算(税抜)'!H29="","",IF(ISNUMBER('ユーザー別小売(卸)価格試算(税抜)'!H29),IF(入力!$C$30=1,ROUNDDOWN('ユーザー別小売(卸)価格試算(税抜)'!H29*(1+入力!$C$31/100),-入力!$C$29),IF(入力!$C$30=2,ROUNDUP('ユーザー別小売(卸)価格試算(税抜)'!H29*(1+入力!$C$31/100),-入力!$C$29),IF(入力!$C$30=3,ROUND('ユーザー別小売(卸)価格試算(税抜)'!H29*(1+入力!$C$31/100),-入力!$C$29)))),'ユーザー別小売(卸)価格試算(税抜)'!H29))</f>
        <v/>
      </c>
      <c r="I29" s="96">
        <f>'6桁'!I29</f>
        <v>0</v>
      </c>
      <c r="J29" s="12" t="str">
        <f>IF('ユーザー別小売(卸)価格試算(税抜)'!J29="","",IF(ISNUMBER('ユーザー別小売(卸)価格試算(税抜)'!J29),IF(入力!$C$30=1,ROUNDDOWN('ユーザー別小売(卸)価格試算(税抜)'!J29*(1+入力!$C$31/100),-入力!$C$29),IF(入力!$C$30=2,ROUNDUP('ユーザー別小売(卸)価格試算(税抜)'!J29*(1+入力!$C$31/100),-入力!$C$29),IF(入力!$C$30=3,ROUND('ユーザー別小売(卸)価格試算(税抜)'!J29*(1+入力!$C$31/100),-入力!$C$29)))),'ユーザー別小売(卸)価格試算(税抜)'!J29))</f>
        <v/>
      </c>
      <c r="K29" s="20">
        <f>'6桁'!K29</f>
        <v>0</v>
      </c>
      <c r="L29" s="10"/>
      <c r="M29" s="496"/>
      <c r="N29" s="500" t="s">
        <v>295</v>
      </c>
      <c r="O29" s="501"/>
      <c r="P29" s="254">
        <v>102</v>
      </c>
      <c r="Q29" s="273">
        <v>106</v>
      </c>
      <c r="R29" s="14">
        <f>IF('ユーザー別小売(卸)価格試算(税抜)'!R29="","",IF(ISNUMBER('ユーザー別小売(卸)価格試算(税抜)'!R29),IF(入力!$C$30=1,ROUNDDOWN('ユーザー別小売(卸)価格試算(税抜)'!R29*(1+入力!$C$31/100),-入力!$C$29),IF(入力!$C$30=2,ROUNDUP('ユーザー別小売(卸)価格試算(税抜)'!R29*(1+入力!$C$31/100),-入力!$C$29),IF(入力!$C$30=3,ROUND('ユーザー別小売(卸)価格試算(税抜)'!R29*(1+入力!$C$31/100),-入力!$C$29)))),'ユーザー別小売(卸)価格試算(税抜)'!R29))</f>
        <v>86240</v>
      </c>
      <c r="S29" s="109" t="str">
        <f>'6桁'!S29</f>
        <v>Y★</v>
      </c>
      <c r="T29" s="14">
        <f>IF('ユーザー別小売(卸)価格試算(税抜)'!T29="","",IF(ISNUMBER('ユーザー別小売(卸)価格試算(税抜)'!T29),IF(入力!$C$30=1,ROUNDDOWN('ユーザー別小売(卸)価格試算(税抜)'!T29*(1+入力!$C$31/100),-入力!$C$29),IF(入力!$C$30=2,ROUNDUP('ユーザー別小売(卸)価格試算(税抜)'!T29*(1+入力!$C$31/100),-入力!$C$29),IF(入力!$C$30=3,ROUND('ユーザー別小売(卸)価格試算(税抜)'!T29*(1+入力!$C$31/100),-入力!$C$29)))),'ユーザー別小売(卸)価格試算(税抜)'!T29))</f>
        <v>83490</v>
      </c>
      <c r="U29" s="109" t="str">
        <f>'6桁'!U29</f>
        <v>Y★</v>
      </c>
      <c r="V29" s="14">
        <f>IF('ユーザー別小売(卸)価格試算(税抜)'!V29="","",IF(ISNUMBER('ユーザー別小売(卸)価格試算(税抜)'!V29),IF(入力!$C$30=1,ROUNDDOWN('ユーザー別小売(卸)価格試算(税抜)'!V29*(1+入力!$C$31/100),-入力!$C$29),IF(入力!$C$30=2,ROUNDUP('ユーザー別小売(卸)価格試算(税抜)'!V29*(1+入力!$C$31/100),-入力!$C$29),IF(入力!$C$30=3,ROUND('ユーザー別小売(卸)価格試算(税抜)'!V29*(1+入力!$C$31/100),-入力!$C$29)))),'ユーザー別小売(卸)価格試算(税抜)'!V29))</f>
        <v>81510</v>
      </c>
      <c r="W29" s="109" t="str">
        <f>'6桁'!W29</f>
        <v>W★</v>
      </c>
      <c r="X29" s="14" t="str">
        <f>IF('ユーザー別小売(卸)価格試算(税抜)'!X29="","",IF(ISNUMBER('ユーザー別小売(卸)価格試算(税抜)'!X29),IF(入力!$C$30=1,ROUNDDOWN('ユーザー別小売(卸)価格試算(税抜)'!X29*(1+入力!$C$31/100),-入力!$C$29),IF(入力!$C$30=2,ROUNDUP('ユーザー別小売(卸)価格試算(税抜)'!X29*(1+入力!$C$31/100),-入力!$C$29),IF(入力!$C$30=3,ROUND('ユーザー別小売(卸)価格試算(税抜)'!X29*(1+入力!$C$31/100),-入力!$C$29)))),'ユーザー別小売(卸)価格試算(税抜)'!X29))</f>
        <v/>
      </c>
      <c r="Y29" s="109">
        <f>'6桁'!Y29</f>
        <v>0</v>
      </c>
      <c r="Z29" s="14" t="str">
        <f>IF('ユーザー別小売(卸)価格試算(税抜)'!Z29="","",IF(ISNUMBER('ユーザー別小売(卸)価格試算(税抜)'!Z29),IF(入力!$C$30=1,ROUNDDOWN('ユーザー別小売(卸)価格試算(税抜)'!Z29*(1+入力!$C$31/100),-入力!$C$29),IF(入力!$C$30=2,ROUNDUP('ユーザー別小売(卸)価格試算(税抜)'!Z29*(1+入力!$C$31/100),-入力!$C$29),IF(入力!$C$30=3,ROUND('ユーザー別小売(卸)価格試算(税抜)'!Z29*(1+入力!$C$31/100),-入力!$C$29)))),'ユーザー別小売(卸)価格試算(税抜)'!Z29))</f>
        <v/>
      </c>
      <c r="AA29" s="109">
        <f>'6桁'!AA29</f>
        <v>0</v>
      </c>
    </row>
    <row r="30" spans="2:27" ht="30" customHeight="1">
      <c r="B30" s="503"/>
      <c r="C30" s="341" t="s">
        <v>763</v>
      </c>
      <c r="D30" s="254"/>
      <c r="E30" s="342">
        <v>111</v>
      </c>
      <c r="F30" s="95">
        <f>IF('ユーザー別小売(卸)価格試算(税抜)'!F30="","",IF(ISNUMBER('ユーザー別小売(卸)価格試算(税抜)'!F30),IF(入力!$C$30=1,ROUNDDOWN('ユーザー別小売(卸)価格試算(税抜)'!F30*(1+入力!$C$31/100),-入力!$C$29),IF(入力!$C$30=2,ROUNDUP('ユーザー別小売(卸)価格試算(税抜)'!F30*(1+入力!$C$31/100),-入力!$C$29),IF(入力!$C$30=3,ROUND('ユーザー別小売(卸)価格試算(税抜)'!F30*(1+入力!$C$31/100),-入力!$C$29)))),'ユーザー別小売(卸)価格試算(税抜)'!F30))</f>
        <v>106040</v>
      </c>
      <c r="G30" s="20" t="str">
        <f>'6桁'!G30</f>
        <v>Y★</v>
      </c>
      <c r="H30" s="95">
        <f>IF('ユーザー別小売(卸)価格試算(税抜)'!H30="","",IF(ISNUMBER('ユーザー別小売(卸)価格試算(税抜)'!H30),IF(入力!$C$30=1,ROUNDDOWN('ユーザー別小売(卸)価格試算(税抜)'!H30*(1+入力!$C$31/100),-入力!$C$29),IF(入力!$C$30=2,ROUNDUP('ユーザー別小売(卸)価格試算(税抜)'!H30*(1+入力!$C$31/100),-入力!$C$29),IF(入力!$C$30=3,ROUND('ユーザー別小売(卸)価格試算(税抜)'!H30*(1+入力!$C$31/100),-入力!$C$29)))),'ユーザー別小売(卸)価格試算(税抜)'!H30))</f>
        <v>102960</v>
      </c>
      <c r="I30" s="96" t="str">
        <f>'6桁'!I30</f>
        <v>Y★</v>
      </c>
      <c r="J30" s="12" t="str">
        <f>IF('ユーザー別小売(卸)価格試算(税抜)'!J30="","",IF(ISNUMBER('ユーザー別小売(卸)価格試算(税抜)'!J30),IF(入力!$C$30=1,ROUNDDOWN('ユーザー別小売(卸)価格試算(税抜)'!J30*(1+入力!$C$31/100),-入力!$C$29),IF(入力!$C$30=2,ROUNDUP('ユーザー別小売(卸)価格試算(税抜)'!J30*(1+入力!$C$31/100),-入力!$C$29),IF(入力!$C$30=3,ROUND('ユーザー別小売(卸)価格試算(税抜)'!J30*(1+入力!$C$31/100),-入力!$C$29)))),'ユーザー別小売(卸)価格試算(税抜)'!J30))</f>
        <v/>
      </c>
      <c r="K30" s="20">
        <f>'6桁'!K30</f>
        <v>0</v>
      </c>
      <c r="L30" s="10"/>
      <c r="M30" s="496"/>
      <c r="N30" s="500" t="s">
        <v>1326</v>
      </c>
      <c r="O30" s="501"/>
      <c r="P30" s="254"/>
      <c r="Q30" s="273">
        <v>108</v>
      </c>
      <c r="R30" s="14">
        <f>IF('ユーザー別小売(卸)価格試算(税抜)'!R30="","",IF(ISNUMBER('ユーザー別小売(卸)価格試算(税抜)'!R30),IF(入力!$C$30=1,ROUNDDOWN('ユーザー別小売(卸)価格試算(税抜)'!R30*(1+入力!$C$31/100),-入力!$C$29),IF(入力!$C$30=2,ROUNDUP('ユーザー別小売(卸)価格試算(税抜)'!R30*(1+入力!$C$31/100),-入力!$C$29),IF(入力!$C$30=3,ROUND('ユーザー別小売(卸)価格試算(税抜)'!R30*(1+入力!$C$31/100),-入力!$C$29)))),'ユーザー別小売(卸)価格試算(税抜)'!R30))</f>
        <v>89760</v>
      </c>
      <c r="S30" s="109" t="str">
        <f>'6桁'!S30</f>
        <v>Y★</v>
      </c>
      <c r="T30" s="14" t="str">
        <f>IF('ユーザー別小売(卸)価格試算(税抜)'!T30="","",IF(ISNUMBER('ユーザー別小売(卸)価格試算(税抜)'!T30),IF(入力!$C$30=1,ROUNDDOWN('ユーザー別小売(卸)価格試算(税抜)'!T30*(1+入力!$C$31/100),-入力!$C$29),IF(入力!$C$30=2,ROUNDUP('ユーザー別小売(卸)価格試算(税抜)'!T30*(1+入力!$C$31/100),-入力!$C$29),IF(入力!$C$30=3,ROUND('ユーザー別小売(卸)価格試算(税抜)'!T30*(1+入力!$C$31/100),-入力!$C$29)))),'ユーザー別小売(卸)価格試算(税抜)'!T30))</f>
        <v/>
      </c>
      <c r="U30" s="109">
        <f>'6桁'!U30</f>
        <v>0</v>
      </c>
      <c r="V30" s="14" t="str">
        <f>IF('ユーザー別小売(卸)価格試算(税抜)'!V30="","",IF(ISNUMBER('ユーザー別小売(卸)価格試算(税抜)'!V30),IF(入力!$C$30=1,ROUNDDOWN('ユーザー別小売(卸)価格試算(税抜)'!V30*(1+入力!$C$31/100),-入力!$C$29),IF(入力!$C$30=2,ROUNDUP('ユーザー別小売(卸)価格試算(税抜)'!V30*(1+入力!$C$31/100),-入力!$C$29),IF(入力!$C$30=3,ROUND('ユーザー別小売(卸)価格試算(税抜)'!V30*(1+入力!$C$31/100),-入力!$C$29)))),'ユーザー別小売(卸)価格試算(税抜)'!V30))</f>
        <v/>
      </c>
      <c r="W30" s="109">
        <f>'6桁'!W30</f>
        <v>0</v>
      </c>
      <c r="X30" s="14" t="str">
        <f>IF('ユーザー別小売(卸)価格試算(税抜)'!X30="","",IF(ISNUMBER('ユーザー別小売(卸)価格試算(税抜)'!X30),IF(入力!$C$30=1,ROUNDDOWN('ユーザー別小売(卸)価格試算(税抜)'!X30*(1+入力!$C$31/100),-入力!$C$29),IF(入力!$C$30=2,ROUNDUP('ユーザー別小売(卸)価格試算(税抜)'!X30*(1+入力!$C$31/100),-入力!$C$29),IF(入力!$C$30=3,ROUND('ユーザー別小売(卸)価格試算(税抜)'!X30*(1+入力!$C$31/100),-入力!$C$29)))),'ユーザー別小売(卸)価格試算(税抜)'!X30))</f>
        <v/>
      </c>
      <c r="Y30" s="109">
        <f>'6桁'!Y30</f>
        <v>0</v>
      </c>
      <c r="Z30" s="14" t="str">
        <f>IF('ユーザー別小売(卸)価格試算(税抜)'!Z30="","",IF(ISNUMBER('ユーザー別小売(卸)価格試算(税抜)'!Z30),IF(入力!$C$30=1,ROUNDDOWN('ユーザー別小売(卸)価格試算(税抜)'!Z30*(1+入力!$C$31/100),-入力!$C$29),IF(入力!$C$30=2,ROUNDUP('ユーザー別小売(卸)価格試算(税抜)'!Z30*(1+入力!$C$31/100),-入力!$C$29),IF(入力!$C$30=3,ROUND('ユーザー別小売(卸)価格試算(税抜)'!Z30*(1+入力!$C$31/100),-入力!$C$29)))),'ユーザー別小売(卸)価格試算(税抜)'!Z30))</f>
        <v/>
      </c>
      <c r="AA30" s="109">
        <f>'6桁'!AA30</f>
        <v>0</v>
      </c>
    </row>
    <row r="31" spans="2:27" ht="30" customHeight="1">
      <c r="B31" s="503"/>
      <c r="C31" s="345" t="s">
        <v>1322</v>
      </c>
      <c r="D31" s="254">
        <v>95</v>
      </c>
      <c r="E31" s="269"/>
      <c r="F31" s="173" t="str">
        <f>IF('ユーザー別小売(卸)価格試算(税抜)'!F31="","",IF(ISNUMBER('ユーザー別小売(卸)価格試算(税抜)'!F31),IF(入力!$C$30=1,ROUNDDOWN('ユーザー別小売(卸)価格試算(税抜)'!F31*(1+入力!$C$31/100),-入力!$C$29),IF(入力!$C$30=2,ROUNDUP('ユーザー別小売(卸)価格試算(税抜)'!F31*(1+入力!$C$31/100),-入力!$C$29),IF(入力!$C$30=3,ROUND('ユーザー別小売(卸)価格試算(税抜)'!F31*(1+入力!$C$31/100),-入力!$C$29)))),'ユーザー別小売(卸)価格試算(税抜)'!F31))</f>
        <v/>
      </c>
      <c r="G31" s="101">
        <f>'6桁'!G31</f>
        <v>0</v>
      </c>
      <c r="H31" s="95" t="str">
        <f>IF('ユーザー別小売(卸)価格試算(税抜)'!H31="","",IF(ISNUMBER('ユーザー別小売(卸)価格試算(税抜)'!H31),IF(入力!$C$30=1,ROUNDDOWN('ユーザー別小売(卸)価格試算(税抜)'!H31*(1+入力!$C$31/100),-入力!$C$29),IF(入力!$C$30=2,ROUNDUP('ユーザー別小売(卸)価格試算(税抜)'!H31*(1+入力!$C$31/100),-入力!$C$29),IF(入力!$C$30=3,ROUND('ユーザー別小売(卸)価格試算(税抜)'!H31*(1+入力!$C$31/100),-入力!$C$29)))),'ユーザー別小売(卸)価格試算(税抜)'!H31))</f>
        <v/>
      </c>
      <c r="I31" s="96">
        <f>'6桁'!I31</f>
        <v>0</v>
      </c>
      <c r="J31" s="320">
        <f>IF('ユーザー別小売(卸)価格試算(税抜)'!J31="","",IF(ISNUMBER('ユーザー別小売(卸)価格試算(税抜)'!J31),IF(入力!$C$30=1,ROUNDDOWN('ユーザー別小売(卸)価格試算(税抜)'!J31*(1+入力!$C$31/100),-入力!$C$29),IF(入力!$C$30=2,ROUNDUP('ユーザー別小売(卸)価格試算(税抜)'!J31*(1+入力!$C$31/100),-入力!$C$29),IF(入力!$C$30=3,ROUND('ユーザー別小売(卸)価格試算(税抜)'!J31*(1+入力!$C$31/100),-入力!$C$29)))),'ユーザー別小売(卸)価格試算(税抜)'!J31))</f>
        <v>64680</v>
      </c>
      <c r="K31" s="237" t="str">
        <f>'6桁'!K31</f>
        <v>W</v>
      </c>
      <c r="L31" s="10"/>
      <c r="M31" s="496"/>
      <c r="N31" s="500" t="s">
        <v>457</v>
      </c>
      <c r="O31" s="501"/>
      <c r="P31" s="254"/>
      <c r="Q31" s="273">
        <v>110</v>
      </c>
      <c r="R31" s="14">
        <f>IF('ユーザー別小売(卸)価格試算(税抜)'!R31="","",IF(ISNUMBER('ユーザー別小売(卸)価格試算(税抜)'!R31),IF(入力!$C$30=1,ROUNDDOWN('ユーザー別小売(卸)価格試算(税抜)'!R31*(1+入力!$C$31/100),-入力!$C$29),IF(入力!$C$30=2,ROUNDUP('ユーザー別小売(卸)価格試算(税抜)'!R31*(1+入力!$C$31/100),-入力!$C$29),IF(入力!$C$30=3,ROUND('ユーザー別小売(卸)価格試算(税抜)'!R31*(1+入力!$C$31/100),-入力!$C$29)))),'ユーザー別小売(卸)価格試算(税抜)'!R31))</f>
        <v>91960</v>
      </c>
      <c r="S31" s="109" t="str">
        <f>'6桁'!S31</f>
        <v>Y★</v>
      </c>
      <c r="T31" s="14" t="str">
        <f>IF('ユーザー別小売(卸)価格試算(税抜)'!T31="","",IF(ISNUMBER('ユーザー別小売(卸)価格試算(税抜)'!T31),IF(入力!$C$30=1,ROUNDDOWN('ユーザー別小売(卸)価格試算(税抜)'!T31*(1+入力!$C$31/100),-入力!$C$29),IF(入力!$C$30=2,ROUNDUP('ユーザー別小売(卸)価格試算(税抜)'!T31*(1+入力!$C$31/100),-入力!$C$29),IF(入力!$C$30=3,ROUND('ユーザー別小売(卸)価格試算(税抜)'!T31*(1+入力!$C$31/100),-入力!$C$29)))),'ユーザー別小売(卸)価格試算(税抜)'!T31))</f>
        <v/>
      </c>
      <c r="U31" s="109">
        <f>'6桁'!U31</f>
        <v>0</v>
      </c>
      <c r="V31" s="14" t="str">
        <f>IF('ユーザー別小売(卸)価格試算(税抜)'!V31="","",IF(ISNUMBER('ユーザー別小売(卸)価格試算(税抜)'!V31),IF(入力!$C$30=1,ROUNDDOWN('ユーザー別小売(卸)価格試算(税抜)'!V31*(1+入力!$C$31/100),-入力!$C$29),IF(入力!$C$30=2,ROUNDUP('ユーザー別小売(卸)価格試算(税抜)'!V31*(1+入力!$C$31/100),-入力!$C$29),IF(入力!$C$30=3,ROUND('ユーザー別小売(卸)価格試算(税抜)'!V31*(1+入力!$C$31/100),-入力!$C$29)))),'ユーザー別小売(卸)価格試算(税抜)'!V31))</f>
        <v/>
      </c>
      <c r="W31" s="109">
        <f>'6桁'!W31</f>
        <v>0</v>
      </c>
      <c r="X31" s="14" t="str">
        <f>IF('ユーザー別小売(卸)価格試算(税抜)'!X31="","",IF(ISNUMBER('ユーザー別小売(卸)価格試算(税抜)'!X31),IF(入力!$C$30=1,ROUNDDOWN('ユーザー別小売(卸)価格試算(税抜)'!X31*(1+入力!$C$31/100),-入力!$C$29),IF(入力!$C$30=2,ROUNDUP('ユーザー別小売(卸)価格試算(税抜)'!X31*(1+入力!$C$31/100),-入力!$C$29),IF(入力!$C$30=3,ROUND('ユーザー別小売(卸)価格試算(税抜)'!X31*(1+入力!$C$31/100),-入力!$C$29)))),'ユーザー別小売(卸)価格試算(税抜)'!X31))</f>
        <v/>
      </c>
      <c r="Y31" s="109">
        <f>'6桁'!Y31</f>
        <v>0</v>
      </c>
      <c r="Z31" s="14" t="str">
        <f>IF('ユーザー別小売(卸)価格試算(税抜)'!Z31="","",IF(ISNUMBER('ユーザー別小売(卸)価格試算(税抜)'!Z31),IF(入力!$C$30=1,ROUNDDOWN('ユーザー別小売(卸)価格試算(税抜)'!Z31*(1+入力!$C$31/100),-入力!$C$29),IF(入力!$C$30=2,ROUNDUP('ユーザー別小売(卸)価格試算(税抜)'!Z31*(1+入力!$C$31/100),-入力!$C$29),IF(入力!$C$30=3,ROUND('ユーザー別小売(卸)価格試算(税抜)'!Z31*(1+入力!$C$31/100),-入力!$C$29)))),'ユーザー別小売(卸)価格試算(税抜)'!Z31))</f>
        <v/>
      </c>
      <c r="AA31" s="109">
        <f>'6桁'!AA31</f>
        <v>0</v>
      </c>
    </row>
    <row r="32" spans="2:27" ht="30" customHeight="1">
      <c r="B32" s="503"/>
      <c r="C32" s="341" t="s">
        <v>1323</v>
      </c>
      <c r="D32" s="254"/>
      <c r="E32" s="269">
        <v>101</v>
      </c>
      <c r="F32" s="176" t="str">
        <f>IF('ユーザー別小売(卸)価格試算(税抜)'!F32="","",IF(ISNUMBER('ユーザー別小売(卸)価格試算(税抜)'!F32),IF(入力!$C$30=1,ROUNDDOWN('ユーザー別小売(卸)価格試算(税抜)'!F32*(1+入力!$C$31/100),-入力!$C$29),IF(入力!$C$30=2,ROUNDUP('ユーザー別小売(卸)価格試算(税抜)'!F32*(1+入力!$C$31/100),-入力!$C$29),IF(入力!$C$30=3,ROUND('ユーザー別小売(卸)価格試算(税抜)'!F32*(1+入力!$C$31/100),-入力!$C$29)))),'ユーザー別小売(卸)価格試算(税抜)'!F32))</f>
        <v/>
      </c>
      <c r="G32" s="19">
        <f>'6桁'!G32</f>
        <v>0</v>
      </c>
      <c r="H32" s="95" t="str">
        <f>IF('ユーザー別小売(卸)価格試算(税抜)'!H32="","",IF(ISNUMBER('ユーザー別小売(卸)価格試算(税抜)'!H32),IF(入力!$C$30=1,ROUNDDOWN('ユーザー別小売(卸)価格試算(税抜)'!H32*(1+入力!$C$31/100),-入力!$C$29),IF(入力!$C$30=2,ROUNDUP('ユーザー別小売(卸)価格試算(税抜)'!H32*(1+入力!$C$31/100),-入力!$C$29),IF(入力!$C$30=3,ROUND('ユーザー別小売(卸)価格試算(税抜)'!H32*(1+入力!$C$31/100),-入力!$C$29)))),'ユーザー別小売(卸)価格試算(税抜)'!H32))</f>
        <v/>
      </c>
      <c r="I32" s="20">
        <f>'6桁'!I32</f>
        <v>0</v>
      </c>
      <c r="J32" s="14">
        <f>IF('ユーザー別小売(卸)価格試算(税抜)'!J32="","",IF(ISNUMBER('ユーザー別小売(卸)価格試算(税抜)'!J32),IF(入力!$C$30=1,ROUNDDOWN('ユーザー別小売(卸)価格試算(税抜)'!J32*(1+入力!$C$31/100),-入力!$C$29),IF(入力!$C$30=2,ROUNDUP('ユーザー別小売(卸)価格試算(税抜)'!J32*(1+入力!$C$31/100),-入力!$C$29),IF(入力!$C$30=3,ROUND('ユーザー別小売(卸)価格試算(税抜)'!J32*(1+入力!$C$31/100),-入力!$C$29)))),'ユーザー別小売(卸)価格試算(税抜)'!J32))</f>
        <v>67650</v>
      </c>
      <c r="K32" s="20" t="str">
        <f>'6桁'!K32</f>
        <v>W★</v>
      </c>
      <c r="L32" s="10"/>
      <c r="M32" s="496"/>
      <c r="N32" s="500" t="s">
        <v>1976</v>
      </c>
      <c r="O32" s="501"/>
      <c r="P32" s="254"/>
      <c r="Q32" s="273">
        <v>112</v>
      </c>
      <c r="R32" s="14">
        <f>IF('ユーザー別小売(卸)価格試算(税抜)'!R32="","",IF(ISNUMBER('ユーザー別小売(卸)価格試算(税抜)'!R32),IF(入力!$C$30=1,ROUNDDOWN('ユーザー別小売(卸)価格試算(税抜)'!R32*(1+入力!$C$31/100),-入力!$C$29),IF(入力!$C$30=2,ROUNDUP('ユーザー別小売(卸)価格試算(税抜)'!R32*(1+入力!$C$31/100),-入力!$C$29),IF(入力!$C$30=3,ROUND('ユーザー別小売(卸)価格試算(税抜)'!R32*(1+入力!$C$31/100),-入力!$C$29)))),'ユーザー別小売(卸)価格試算(税抜)'!R32))</f>
        <v>82500</v>
      </c>
      <c r="S32" s="109" t="str">
        <f>'6桁'!S32</f>
        <v>Y★</v>
      </c>
      <c r="T32" s="14" t="str">
        <f>IF('ユーザー別小売(卸)価格試算(税抜)'!T32="","",IF(ISNUMBER('ユーザー別小売(卸)価格試算(税抜)'!T32),IF(入力!$C$30=1,ROUNDDOWN('ユーザー別小売(卸)価格試算(税抜)'!T32*(1+入力!$C$31/100),-入力!$C$29),IF(入力!$C$30=2,ROUNDUP('ユーザー別小売(卸)価格試算(税抜)'!T32*(1+入力!$C$31/100),-入力!$C$29),IF(入力!$C$30=3,ROUND('ユーザー別小売(卸)価格試算(税抜)'!T32*(1+入力!$C$31/100),-入力!$C$29)))),'ユーザー別小売(卸)価格試算(税抜)'!T32))</f>
        <v/>
      </c>
      <c r="U32" s="109">
        <f>'6桁'!U32</f>
        <v>0</v>
      </c>
      <c r="V32" s="14" t="str">
        <f>IF('ユーザー別小売(卸)価格試算(税抜)'!V32="","",IF(ISNUMBER('ユーザー別小売(卸)価格試算(税抜)'!V32),IF(入力!$C$30=1,ROUNDDOWN('ユーザー別小売(卸)価格試算(税抜)'!V32*(1+入力!$C$31/100),-入力!$C$29),IF(入力!$C$30=2,ROUNDUP('ユーザー別小売(卸)価格試算(税抜)'!V32*(1+入力!$C$31/100),-入力!$C$29),IF(入力!$C$30=3,ROUND('ユーザー別小売(卸)価格試算(税抜)'!V32*(1+入力!$C$31/100),-入力!$C$29)))),'ユーザー別小売(卸)価格試算(税抜)'!V32))</f>
        <v/>
      </c>
      <c r="W32" s="109">
        <f>'6桁'!W32</f>
        <v>0</v>
      </c>
      <c r="X32" s="14" t="str">
        <f>IF('ユーザー別小売(卸)価格試算(税抜)'!X32="","",IF(ISNUMBER('ユーザー別小売(卸)価格試算(税抜)'!X32),IF(入力!$C$30=1,ROUNDDOWN('ユーザー別小売(卸)価格試算(税抜)'!X32*(1+入力!$C$31/100),-入力!$C$29),IF(入力!$C$30=2,ROUNDUP('ユーザー別小売(卸)価格試算(税抜)'!X32*(1+入力!$C$31/100),-入力!$C$29),IF(入力!$C$30=3,ROUND('ユーザー別小売(卸)価格試算(税抜)'!X32*(1+入力!$C$31/100),-入力!$C$29)))),'ユーザー別小売(卸)価格試算(税抜)'!X32))</f>
        <v/>
      </c>
      <c r="Y32" s="109">
        <f>'6桁'!Y32</f>
        <v>0</v>
      </c>
      <c r="Z32" s="14" t="str">
        <f>IF('ユーザー別小売(卸)価格試算(税抜)'!Z32="","",IF(ISNUMBER('ユーザー別小売(卸)価格試算(税抜)'!Z32),IF(入力!$C$30=1,ROUNDDOWN('ユーザー別小売(卸)価格試算(税抜)'!Z32*(1+入力!$C$31/100),-入力!$C$29),IF(入力!$C$30=2,ROUNDUP('ユーザー別小売(卸)価格試算(税抜)'!Z32*(1+入力!$C$31/100),-入力!$C$29),IF(入力!$C$30=3,ROUND('ユーザー別小売(卸)価格試算(税抜)'!Z32*(1+入力!$C$31/100),-入力!$C$29)))),'ユーザー別小売(卸)価格試算(税抜)'!Z32))</f>
        <v/>
      </c>
      <c r="AA32" s="109">
        <f>'6桁'!AA32</f>
        <v>0</v>
      </c>
    </row>
    <row r="33" spans="2:27" ht="30" customHeight="1">
      <c r="B33" s="503"/>
      <c r="C33" s="341" t="s">
        <v>474</v>
      </c>
      <c r="D33" s="254"/>
      <c r="E33" s="269">
        <v>110</v>
      </c>
      <c r="F33" s="176" t="str">
        <f>IF('ユーザー別小売(卸)価格試算(税抜)'!F33="","",IF(ISNUMBER('ユーザー別小売(卸)価格試算(税抜)'!F33),IF(入力!$C$30=1,ROUNDDOWN('ユーザー別小売(卸)価格試算(税抜)'!F33*(1+入力!$C$31/100),-入力!$C$29),IF(入力!$C$30=2,ROUNDUP('ユーザー別小売(卸)価格試算(税抜)'!F33*(1+入力!$C$31/100),-入力!$C$29),IF(入力!$C$30=3,ROUND('ユーザー別小売(卸)価格試算(税抜)'!F33*(1+入力!$C$31/100),-入力!$C$29)))),'ユーザー別小売(卸)価格試算(税抜)'!F33))</f>
        <v/>
      </c>
      <c r="G33" s="19">
        <f>'6桁'!G33</f>
        <v>0</v>
      </c>
      <c r="H33" s="95">
        <f>IF('ユーザー別小売(卸)価格試算(税抜)'!H33="","",IF(ISNUMBER('ユーザー別小売(卸)価格試算(税抜)'!H33),IF(入力!$C$30=1,ROUNDDOWN('ユーザー別小売(卸)価格試算(税抜)'!H33*(1+入力!$C$31/100),-入力!$C$29),IF(入力!$C$30=2,ROUNDUP('ユーザー別小売(卸)価格試算(税抜)'!H33*(1+入力!$C$31/100),-入力!$C$29),IF(入力!$C$30=3,ROUND('ユーザー別小売(卸)価格試算(税抜)'!H33*(1+入力!$C$31/100),-入力!$C$29)))),'ユーザー別小売(卸)価格試算(税抜)'!H33))</f>
        <v>94820</v>
      </c>
      <c r="I33" s="96" t="str">
        <f>'6桁'!I33</f>
        <v>Y★</v>
      </c>
      <c r="J33" s="14" t="str">
        <f>IF('ユーザー別小売(卸)価格試算(税抜)'!J33="","",IF(ISNUMBER('ユーザー別小売(卸)価格試算(税抜)'!J33),IF(入力!$C$30=1,ROUNDDOWN('ユーザー別小売(卸)価格試算(税抜)'!J33*(1+入力!$C$31/100),-入力!$C$29),IF(入力!$C$30=2,ROUNDUP('ユーザー別小売(卸)価格試算(税抜)'!J33*(1+入力!$C$31/100),-入力!$C$29),IF(入力!$C$30=3,ROUND('ユーザー別小売(卸)価格試算(税抜)'!J33*(1+入力!$C$31/100),-入力!$C$29)))),'ユーザー別小売(卸)価格試算(税抜)'!J33))</f>
        <v/>
      </c>
      <c r="K33" s="20">
        <f>'6桁'!K33</f>
        <v>0</v>
      </c>
      <c r="L33" s="10"/>
      <c r="M33" s="496"/>
      <c r="N33" s="500" t="s">
        <v>296</v>
      </c>
      <c r="O33" s="501"/>
      <c r="P33" s="254">
        <v>99</v>
      </c>
      <c r="Q33" s="273">
        <v>103</v>
      </c>
      <c r="R33" s="14">
        <f>IF('ユーザー別小売(卸)価格試算(税抜)'!R33="","",IF(ISNUMBER('ユーザー別小売(卸)価格試算(税抜)'!R33),IF(入力!$C$30=1,ROUNDDOWN('ユーザー別小売(卸)価格試算(税抜)'!R33*(1+入力!$C$31/100),-入力!$C$29),IF(入力!$C$30=2,ROUNDUP('ユーザー別小売(卸)価格試算(税抜)'!R33*(1+入力!$C$31/100),-入力!$C$29),IF(入力!$C$30=3,ROUND('ユーザー別小売(卸)価格試算(税抜)'!R33*(1+入力!$C$31/100),-入力!$C$29)))),'ユーザー別小売(卸)価格試算(税抜)'!R33))</f>
        <v>70730</v>
      </c>
      <c r="S33" s="109" t="str">
        <f>'6桁'!S33</f>
        <v>Y★</v>
      </c>
      <c r="T33" s="14">
        <f>IF('ユーザー別小売(卸)価格試算(税抜)'!T33="","",IF(ISNUMBER('ユーザー別小売(卸)価格試算(税抜)'!T33),IF(入力!$C$30=1,ROUNDDOWN('ユーザー別小売(卸)価格試算(税抜)'!T33*(1+入力!$C$31/100),-入力!$C$29),IF(入力!$C$30=2,ROUNDUP('ユーザー別小売(卸)価格試算(税抜)'!T33*(1+入力!$C$31/100),-入力!$C$29),IF(入力!$C$30=3,ROUND('ユーザー別小売(卸)価格試算(税抜)'!T33*(1+入力!$C$31/100),-入力!$C$29)))),'ユーザー別小売(卸)価格試算(税抜)'!T33))</f>
        <v>68640</v>
      </c>
      <c r="U33" s="109" t="str">
        <f>'6桁'!U33</f>
        <v>Y★</v>
      </c>
      <c r="V33" s="14">
        <f>IF('ユーザー別小売(卸)価格試算(税抜)'!V33="","",IF(ISNUMBER('ユーザー別小売(卸)価格試算(税抜)'!V33),IF(入力!$C$30=1,ROUNDDOWN('ユーザー別小売(卸)価格試算(税抜)'!V33*(1+入力!$C$31/100),-入力!$C$29),IF(入力!$C$30=2,ROUNDUP('ユーザー別小売(卸)価格試算(税抜)'!V33*(1+入力!$C$31/100),-入力!$C$29),IF(入力!$C$30=3,ROUND('ユーザー別小売(卸)価格試算(税抜)'!V33*(1+入力!$C$31/100),-入力!$C$29)))),'ユーザー別小売(卸)価格試算(税抜)'!V33))</f>
        <v>64680</v>
      </c>
      <c r="W33" s="109" t="str">
        <f>'6桁'!W33</f>
        <v>W★</v>
      </c>
      <c r="X33" s="14" t="str">
        <f>IF('ユーザー別小売(卸)価格試算(税抜)'!X33="","",IF(ISNUMBER('ユーザー別小売(卸)価格試算(税抜)'!X33),IF(入力!$C$30=1,ROUNDDOWN('ユーザー別小売(卸)価格試算(税抜)'!X33*(1+入力!$C$31/100),-入力!$C$29),IF(入力!$C$30=2,ROUNDUP('ユーザー別小売(卸)価格試算(税抜)'!X33*(1+入力!$C$31/100),-入力!$C$29),IF(入力!$C$30=3,ROUND('ユーザー別小売(卸)価格試算(税抜)'!X33*(1+入力!$C$31/100),-入力!$C$29)))),'ユーザー別小売(卸)価格試算(税抜)'!X33))</f>
        <v/>
      </c>
      <c r="Y33" s="109">
        <f>'6桁'!Y33</f>
        <v>0</v>
      </c>
      <c r="Z33" s="14" t="str">
        <f>IF('ユーザー別小売(卸)価格試算(税抜)'!Z33="","",IF(ISNUMBER('ユーザー別小売(卸)価格試算(税抜)'!Z33),IF(入力!$C$30=1,ROUNDDOWN('ユーザー別小売(卸)価格試算(税抜)'!Z33*(1+入力!$C$31/100),-入力!$C$29),IF(入力!$C$30=2,ROUNDUP('ユーザー別小売(卸)価格試算(税抜)'!Z33*(1+入力!$C$31/100),-入力!$C$29),IF(入力!$C$30=3,ROUND('ユーザー別小売(卸)価格試算(税抜)'!Z33*(1+入力!$C$31/100),-入力!$C$29)))),'ユーザー別小売(卸)価格試算(税抜)'!Z33))</f>
        <v/>
      </c>
      <c r="AA33" s="109">
        <f>'6桁'!AA33</f>
        <v>0</v>
      </c>
    </row>
    <row r="34" spans="2:27" ht="30" customHeight="1" thickBot="1">
      <c r="B34" s="544"/>
      <c r="C34" s="343" t="s">
        <v>1324</v>
      </c>
      <c r="D34" s="256">
        <v>101</v>
      </c>
      <c r="E34" s="321"/>
      <c r="F34" s="178" t="str">
        <f>IF('ユーザー別小売(卸)価格試算(税抜)'!F34="","",IF(ISNUMBER('ユーザー別小売(卸)価格試算(税抜)'!F34),IF(入力!$C$30=1,ROUNDDOWN('ユーザー別小売(卸)価格試算(税抜)'!F34*(1+入力!$C$31/100),-入力!$C$29),IF(入力!$C$30=2,ROUNDUP('ユーザー別小売(卸)価格試算(税抜)'!F34*(1+入力!$C$31/100),-入力!$C$29),IF(入力!$C$30=3,ROUND('ユーザー別小売(卸)価格試算(税抜)'!F34*(1+入力!$C$31/100),-入力!$C$29)))),'ユーザー別小売(卸)価格試算(税抜)'!F34))</f>
        <v/>
      </c>
      <c r="G34" s="31">
        <f>'6桁'!G34</f>
        <v>0</v>
      </c>
      <c r="H34" s="118" t="str">
        <f>IF('ユーザー別小売(卸)価格試算(税抜)'!H34="","",IF(ISNUMBER('ユーザー別小売(卸)価格試算(税抜)'!H34),IF(入力!$C$30=1,ROUNDDOWN('ユーザー別小売(卸)価格試算(税抜)'!H34*(1+入力!$C$31/100),-入力!$C$29),IF(入力!$C$30=2,ROUNDUP('ユーザー別小売(卸)価格試算(税抜)'!H34*(1+入力!$C$31/100),-入力!$C$29),IF(入力!$C$30=3,ROUND('ユーザー別小売(卸)価格試算(税抜)'!H34*(1+入力!$C$31/100),-入力!$C$29)))),'ユーザー別小売(卸)価格試算(税抜)'!H34))</f>
        <v/>
      </c>
      <c r="I34" s="119">
        <f>'6桁'!I34</f>
        <v>0</v>
      </c>
      <c r="J34" s="16">
        <f>IF('ユーザー別小売(卸)価格試算(税抜)'!J34="","",IF(ISNUMBER('ユーザー別小売(卸)価格試算(税抜)'!J34),IF(入力!$C$30=1,ROUNDDOWN('ユーザー別小売(卸)価格試算(税抜)'!J34*(1+入力!$C$31/100),-入力!$C$29),IF(入力!$C$30=2,ROUNDUP('ユーザー別小売(卸)価格試算(税抜)'!J34*(1+入力!$C$31/100),-入力!$C$29),IF(入力!$C$30=3,ROUND('ユーザー別小売(卸)価格試算(税抜)'!J34*(1+入力!$C$31/100),-入力!$C$29)))),'ユーザー別小売(卸)価格試算(税抜)'!J34))</f>
        <v>54450</v>
      </c>
      <c r="K34" s="21" t="str">
        <f>'6桁'!K34</f>
        <v>W</v>
      </c>
      <c r="L34" s="10"/>
      <c r="M34" s="496"/>
      <c r="N34" s="500" t="s">
        <v>297</v>
      </c>
      <c r="O34" s="501"/>
      <c r="P34" s="254"/>
      <c r="Q34" s="273">
        <v>105</v>
      </c>
      <c r="R34" s="14">
        <f>IF('ユーザー別小売(卸)価格試算(税抜)'!R34="","",IF(ISNUMBER('ユーザー別小売(卸)価格試算(税抜)'!R34),IF(入力!$C$30=1,ROUNDDOWN('ユーザー別小売(卸)価格試算(税抜)'!R34*(1+入力!$C$31/100),-入力!$C$29),IF(入力!$C$30=2,ROUNDUP('ユーザー別小売(卸)価格試算(税抜)'!R34*(1+入力!$C$31/100),-入力!$C$29),IF(入力!$C$30=3,ROUND('ユーザー別小売(卸)価格試算(税抜)'!R34*(1+入力!$C$31/100),-入力!$C$29)))),'ユーザー別小売(卸)価格試算(税抜)'!R34))</f>
        <v>73700</v>
      </c>
      <c r="S34" s="109" t="str">
        <f>'6桁'!S34</f>
        <v>Y★</v>
      </c>
      <c r="T34" s="14">
        <f>IF('ユーザー別小売(卸)価格試算(税抜)'!T34="","",IF(ISNUMBER('ユーザー別小売(卸)価格試算(税抜)'!T34),IF(入力!$C$30=1,ROUNDDOWN('ユーザー別小売(卸)価格試算(税抜)'!T34*(1+入力!$C$31/100),-入力!$C$29),IF(入力!$C$30=2,ROUNDUP('ユーザー別小売(卸)価格試算(税抜)'!T34*(1+入力!$C$31/100),-入力!$C$29),IF(入力!$C$30=3,ROUND('ユーザー別小売(卸)価格試算(税抜)'!T34*(1+入力!$C$31/100),-入力!$C$29)))),'ユーザー別小売(卸)価格試算(税抜)'!T34))</f>
        <v>71830</v>
      </c>
      <c r="U34" s="109" t="str">
        <f>'6桁'!U34</f>
        <v>Y★</v>
      </c>
      <c r="V34" s="14">
        <f>IF('ユーザー別小売(卸)価格試算(税抜)'!V34="","",IF(ISNUMBER('ユーザー別小売(卸)価格試算(税抜)'!V34),IF(入力!$C$30=1,ROUNDDOWN('ユーザー別小売(卸)価格試算(税抜)'!V34*(1+入力!$C$31/100),-入力!$C$29),IF(入力!$C$30=2,ROUNDUP('ユーザー別小売(卸)価格試算(税抜)'!V34*(1+入力!$C$31/100),-入力!$C$29),IF(入力!$C$30=3,ROUND('ユーザー別小売(卸)価格試算(税抜)'!V34*(1+入力!$C$31/100),-入力!$C$29)))),'ユーザー別小売(卸)価格試算(税抜)'!V34))</f>
        <v>67320</v>
      </c>
      <c r="W34" s="109" t="str">
        <f>'6桁'!W34</f>
        <v>W★</v>
      </c>
      <c r="X34" s="14" t="str">
        <f>IF('ユーザー別小売(卸)価格試算(税抜)'!X34="","",IF(ISNUMBER('ユーザー別小売(卸)価格試算(税抜)'!X34),IF(入力!$C$30=1,ROUNDDOWN('ユーザー別小売(卸)価格試算(税抜)'!X34*(1+入力!$C$31/100),-入力!$C$29),IF(入力!$C$30=2,ROUNDUP('ユーザー別小売(卸)価格試算(税抜)'!X34*(1+入力!$C$31/100),-入力!$C$29),IF(入力!$C$30=3,ROUND('ユーザー別小売(卸)価格試算(税抜)'!X34*(1+入力!$C$31/100),-入力!$C$29)))),'ユーザー別小売(卸)価格試算(税抜)'!X34))</f>
        <v/>
      </c>
      <c r="Y34" s="109">
        <f>'6桁'!Y34</f>
        <v>0</v>
      </c>
      <c r="Z34" s="14" t="str">
        <f>IF('ユーザー別小売(卸)価格試算(税抜)'!Z34="","",IF(ISNUMBER('ユーザー別小売(卸)価格試算(税抜)'!Z34),IF(入力!$C$30=1,ROUNDDOWN('ユーザー別小売(卸)価格試算(税抜)'!Z34*(1+入力!$C$31/100),-入力!$C$29),IF(入力!$C$30=2,ROUNDUP('ユーザー別小売(卸)価格試算(税抜)'!Z34*(1+入力!$C$31/100),-入力!$C$29),IF(入力!$C$30=3,ROUND('ユーザー別小売(卸)価格試算(税抜)'!Z34*(1+入力!$C$31/100),-入力!$C$29)))),'ユーザー別小売(卸)価格試算(税抜)'!Z34))</f>
        <v/>
      </c>
      <c r="AA34" s="109">
        <f>'6桁'!AA34</f>
        <v>0</v>
      </c>
    </row>
    <row r="35" spans="2:27" ht="30" customHeight="1">
      <c r="B35" s="219"/>
      <c r="C35" s="327"/>
      <c r="D35" s="327"/>
      <c r="E35" s="327"/>
      <c r="F35" s="74"/>
      <c r="G35" s="22"/>
      <c r="H35" s="74"/>
      <c r="I35" s="251"/>
      <c r="J35" s="10"/>
      <c r="K35" s="22"/>
      <c r="L35" s="10"/>
      <c r="M35" s="496"/>
      <c r="N35" s="500" t="s">
        <v>459</v>
      </c>
      <c r="O35" s="501"/>
      <c r="P35" s="254"/>
      <c r="Q35" s="273">
        <v>108</v>
      </c>
      <c r="R35" s="14">
        <f>IF('ユーザー別小売(卸)価格試算(税抜)'!R35="","",IF(ISNUMBER('ユーザー別小売(卸)価格試算(税抜)'!R35),IF(入力!$C$30=1,ROUNDDOWN('ユーザー別小売(卸)価格試算(税抜)'!R35*(1+入力!$C$31/100),-入力!$C$29),IF(入力!$C$30=2,ROUNDUP('ユーザー別小売(卸)価格試算(税抜)'!R35*(1+入力!$C$31/100),-入力!$C$29),IF(入力!$C$30=3,ROUND('ユーザー別小売(卸)価格試算(税抜)'!R35*(1+入力!$C$31/100),-入力!$C$29)))),'ユーザー別小売(卸)価格試算(税抜)'!R35))</f>
        <v>77990</v>
      </c>
      <c r="S35" s="109" t="str">
        <f>'6桁'!S35</f>
        <v>Y★</v>
      </c>
      <c r="T35" s="14" t="str">
        <f>IF('ユーザー別小売(卸)価格試算(税抜)'!T35="","",IF(ISNUMBER('ユーザー別小売(卸)価格試算(税抜)'!T35),IF(入力!$C$30=1,ROUNDDOWN('ユーザー別小売(卸)価格試算(税抜)'!T35*(1+入力!$C$31/100),-入力!$C$29),IF(入力!$C$30=2,ROUNDUP('ユーザー別小売(卸)価格試算(税抜)'!T35*(1+入力!$C$31/100),-入力!$C$29),IF(入力!$C$30=3,ROUND('ユーザー別小売(卸)価格試算(税抜)'!T35*(1+入力!$C$31/100),-入力!$C$29)))),'ユーザー別小売(卸)価格試算(税抜)'!T35))</f>
        <v/>
      </c>
      <c r="U35" s="109">
        <f>'6桁'!U35</f>
        <v>0</v>
      </c>
      <c r="V35" s="14" t="str">
        <f>IF('ユーザー別小売(卸)価格試算(税抜)'!V35="","",IF(ISNUMBER('ユーザー別小売(卸)価格試算(税抜)'!V35),IF(入力!$C$30=1,ROUNDDOWN('ユーザー別小売(卸)価格試算(税抜)'!V35*(1+入力!$C$31/100),-入力!$C$29),IF(入力!$C$30=2,ROUNDUP('ユーザー別小売(卸)価格試算(税抜)'!V35*(1+入力!$C$31/100),-入力!$C$29),IF(入力!$C$30=3,ROUND('ユーザー別小売(卸)価格試算(税抜)'!V35*(1+入力!$C$31/100),-入力!$C$29)))),'ユーザー別小売(卸)価格試算(税抜)'!V35))</f>
        <v/>
      </c>
      <c r="W35" s="109">
        <f>'6桁'!W35</f>
        <v>0</v>
      </c>
      <c r="X35" s="14" t="str">
        <f>IF('ユーザー別小売(卸)価格試算(税抜)'!X35="","",IF(ISNUMBER('ユーザー別小売(卸)価格試算(税抜)'!X35),IF(入力!$C$30=1,ROUNDDOWN('ユーザー別小売(卸)価格試算(税抜)'!X35*(1+入力!$C$31/100),-入力!$C$29),IF(入力!$C$30=2,ROUNDUP('ユーザー別小売(卸)価格試算(税抜)'!X35*(1+入力!$C$31/100),-入力!$C$29),IF(入力!$C$30=3,ROUND('ユーザー別小売(卸)価格試算(税抜)'!X35*(1+入力!$C$31/100),-入力!$C$29)))),'ユーザー別小売(卸)価格試算(税抜)'!X35))</f>
        <v/>
      </c>
      <c r="Y35" s="109">
        <f>'6桁'!Y35</f>
        <v>0</v>
      </c>
      <c r="Z35" s="14" t="str">
        <f>IF('ユーザー別小売(卸)価格試算(税抜)'!Z35="","",IF(ISNUMBER('ユーザー別小売(卸)価格試算(税抜)'!Z35),IF(入力!$C$30=1,ROUNDDOWN('ユーザー別小売(卸)価格試算(税抜)'!Z35*(1+入力!$C$31/100),-入力!$C$29),IF(入力!$C$30=2,ROUNDUP('ユーザー別小売(卸)価格試算(税抜)'!Z35*(1+入力!$C$31/100),-入力!$C$29),IF(入力!$C$30=3,ROUND('ユーザー別小売(卸)価格試算(税抜)'!Z35*(1+入力!$C$31/100),-入力!$C$29)))),'ユーザー別小売(卸)価格試算(税抜)'!Z35))</f>
        <v/>
      </c>
      <c r="AA35" s="109">
        <f>'6桁'!AA35</f>
        <v>0</v>
      </c>
    </row>
    <row r="36" spans="2:27" ht="30" customHeight="1">
      <c r="B36" s="219"/>
      <c r="C36" s="327"/>
      <c r="D36" s="327"/>
      <c r="E36" s="327"/>
      <c r="F36" s="74"/>
      <c r="G36" s="22"/>
      <c r="H36" s="74"/>
      <c r="I36" s="251"/>
      <c r="J36" s="10"/>
      <c r="K36" s="22"/>
      <c r="L36" s="10"/>
      <c r="M36" s="496"/>
      <c r="N36" s="500" t="s">
        <v>298</v>
      </c>
      <c r="O36" s="501"/>
      <c r="P36" s="254">
        <v>106</v>
      </c>
      <c r="Q36" s="273">
        <v>110</v>
      </c>
      <c r="R36" s="14">
        <f>IF('ユーザー別小売(卸)価格試算(税抜)'!R36="","",IF(ISNUMBER('ユーザー別小売(卸)価格試算(税抜)'!R36),IF(入力!$C$30=1,ROUNDDOWN('ユーザー別小売(卸)価格試算(税抜)'!R36*(1+入力!$C$31/100),-入力!$C$29),IF(入力!$C$30=2,ROUNDUP('ユーザー別小売(卸)価格試算(税抜)'!R36*(1+入力!$C$31/100),-入力!$C$29),IF(入力!$C$30=3,ROUND('ユーザー別小売(卸)価格試算(税抜)'!R36*(1+入力!$C$31/100),-入力!$C$29)))),'ユーザー別小売(卸)価格試算(税抜)'!R36))</f>
        <v>75460</v>
      </c>
      <c r="S36" s="109" t="str">
        <f>'6桁'!S36</f>
        <v>Y★</v>
      </c>
      <c r="T36" s="14">
        <f>IF('ユーザー別小売(卸)価格試算(税抜)'!T36="","",IF(ISNUMBER('ユーザー別小売(卸)価格試算(税抜)'!T36),IF(入力!$C$30=1,ROUNDDOWN('ユーザー別小売(卸)価格試算(税抜)'!T36*(1+入力!$C$31/100),-入力!$C$29),IF(入力!$C$30=2,ROUNDUP('ユーザー別小売(卸)価格試算(税抜)'!T36*(1+入力!$C$31/100),-入力!$C$29),IF(入力!$C$30=3,ROUND('ユーザー別小売(卸)価格試算(税抜)'!T36*(1+入力!$C$31/100),-入力!$C$29)))),'ユーザー別小売(卸)価格試算(税抜)'!T36))</f>
        <v>79860</v>
      </c>
      <c r="U36" s="109" t="str">
        <f>'6桁'!U36</f>
        <v>Y★</v>
      </c>
      <c r="V36" s="14" t="str">
        <f>IF('ユーザー別小売(卸)価格試算(税抜)'!V36="","",IF(ISNUMBER('ユーザー別小売(卸)価格試算(税抜)'!V36),IF(入力!$C$30=1,ROUNDDOWN('ユーザー別小売(卸)価格試算(税抜)'!V36*(1+入力!$C$31/100),-入力!$C$29),IF(入力!$C$30=2,ROUNDUP('ユーザー別小売(卸)価格試算(税抜)'!V36*(1+入力!$C$31/100),-入力!$C$29),IF(入力!$C$30=3,ROUND('ユーザー別小売(卸)価格試算(税抜)'!V36*(1+入力!$C$31/100),-入力!$C$29)))),'ユーザー別小売(卸)価格試算(税抜)'!V36))</f>
        <v/>
      </c>
      <c r="W36" s="109">
        <f>'6桁'!W36</f>
        <v>0</v>
      </c>
      <c r="X36" s="14" t="str">
        <f>IF('ユーザー別小売(卸)価格試算(税抜)'!X36="","",IF(ISNUMBER('ユーザー別小売(卸)価格試算(税抜)'!X36),IF(入力!$C$30=1,ROUNDDOWN('ユーザー別小売(卸)価格試算(税抜)'!X36*(1+入力!$C$31/100),-入力!$C$29),IF(入力!$C$30=2,ROUNDUP('ユーザー別小売(卸)価格試算(税抜)'!X36*(1+入力!$C$31/100),-入力!$C$29),IF(入力!$C$30=3,ROUND('ユーザー別小売(卸)価格試算(税抜)'!X36*(1+入力!$C$31/100),-入力!$C$29)))),'ユーザー別小売(卸)価格試算(税抜)'!X36))</f>
        <v/>
      </c>
      <c r="Y36" s="109">
        <f>'6桁'!Y36</f>
        <v>0</v>
      </c>
      <c r="Z36" s="14" t="str">
        <f>IF('ユーザー別小売(卸)価格試算(税抜)'!Z36="","",IF(ISNUMBER('ユーザー別小売(卸)価格試算(税抜)'!Z36),IF(入力!$C$30=1,ROUNDDOWN('ユーザー別小売(卸)価格試算(税抜)'!Z36*(1+入力!$C$31/100),-入力!$C$29),IF(入力!$C$30=2,ROUNDUP('ユーザー別小売(卸)価格試算(税抜)'!Z36*(1+入力!$C$31/100),-入力!$C$29),IF(入力!$C$30=3,ROUND('ユーザー別小売(卸)価格試算(税抜)'!Z36*(1+入力!$C$31/100),-入力!$C$29)))),'ユーザー別小売(卸)価格試算(税抜)'!Z36))</f>
        <v/>
      </c>
      <c r="AA36" s="109">
        <f>'6桁'!AA36</f>
        <v>0</v>
      </c>
    </row>
    <row r="37" spans="2:27" ht="30" customHeight="1">
      <c r="B37" s="219"/>
      <c r="C37" s="327"/>
      <c r="D37" s="327"/>
      <c r="E37" s="327"/>
      <c r="F37" s="74"/>
      <c r="G37" s="22"/>
      <c r="H37" s="74"/>
      <c r="I37" s="251"/>
      <c r="J37" s="10"/>
      <c r="K37" s="22"/>
      <c r="L37" s="10"/>
      <c r="M37" s="496"/>
      <c r="N37" s="500" t="s">
        <v>1327</v>
      </c>
      <c r="O37" s="501"/>
      <c r="P37" s="254"/>
      <c r="Q37" s="273">
        <v>104</v>
      </c>
      <c r="R37" s="14" t="str">
        <f>IF('ユーザー別小売(卸)価格試算(税抜)'!R37="","",IF(ISNUMBER('ユーザー別小売(卸)価格試算(税抜)'!R37),IF(入力!$C$30=1,ROUNDDOWN('ユーザー別小売(卸)価格試算(税抜)'!R37*(1+入力!$C$31/100),-入力!$C$29),IF(入力!$C$30=2,ROUNDUP('ユーザー別小売(卸)価格試算(税抜)'!R37*(1+入力!$C$31/100),-入力!$C$29),IF(入力!$C$30=3,ROUND('ユーザー別小売(卸)価格試算(税抜)'!R37*(1+入力!$C$31/100),-入力!$C$29)))),'ユーザー別小売(卸)価格試算(税抜)'!R37))</f>
        <v/>
      </c>
      <c r="S37" s="109">
        <f>'6桁'!S37</f>
        <v>0</v>
      </c>
      <c r="T37" s="14" t="str">
        <f>IF('ユーザー別小売(卸)価格試算(税抜)'!T37="","",IF(ISNUMBER('ユーザー別小売(卸)価格試算(税抜)'!T37),IF(入力!$C$30=1,ROUNDDOWN('ユーザー別小売(卸)価格試算(税抜)'!T37*(1+入力!$C$31/100),-入力!$C$29),IF(入力!$C$30=2,ROUNDUP('ユーザー別小売(卸)価格試算(税抜)'!T37*(1+入力!$C$31/100),-入力!$C$29),IF(入力!$C$30=3,ROUND('ユーザー別小売(卸)価格試算(税抜)'!T37*(1+入力!$C$31/100),-入力!$C$29)))),'ユーザー別小売(卸)価格試算(税抜)'!T37))</f>
        <v/>
      </c>
      <c r="U37" s="109">
        <f>'6桁'!U37</f>
        <v>0</v>
      </c>
      <c r="V37" s="14">
        <f>IF('ユーザー別小売(卸)価格試算(税抜)'!V37="","",IF(ISNUMBER('ユーザー別小売(卸)価格試算(税抜)'!V37),IF(入力!$C$30=1,ROUNDDOWN('ユーザー別小売(卸)価格試算(税抜)'!V37*(1+入力!$C$31/100),-入力!$C$29),IF(入力!$C$30=2,ROUNDUP('ユーザー別小売(卸)価格試算(税抜)'!V37*(1+入力!$C$31/100),-入力!$C$29),IF(入力!$C$30=3,ROUND('ユーザー別小売(卸)価格試算(税抜)'!V37*(1+入力!$C$31/100),-入力!$C$29)))),'ユーザー別小売(卸)価格試算(税抜)'!V37))</f>
        <v>51700</v>
      </c>
      <c r="W37" s="109" t="str">
        <f>'6桁'!W37</f>
        <v>W★</v>
      </c>
      <c r="X37" s="14" t="str">
        <f>IF('ユーザー別小売(卸)価格試算(税抜)'!X37="","",IF(ISNUMBER('ユーザー別小売(卸)価格試算(税抜)'!X37),IF(入力!$C$30=1,ROUNDDOWN('ユーザー別小売(卸)価格試算(税抜)'!X37*(1+入力!$C$31/100),-入力!$C$29),IF(入力!$C$30=2,ROUNDUP('ユーザー別小売(卸)価格試算(税抜)'!X37*(1+入力!$C$31/100),-入力!$C$29),IF(入力!$C$30=3,ROUND('ユーザー別小売(卸)価格試算(税抜)'!X37*(1+入力!$C$31/100),-入力!$C$29)))),'ユーザー別小売(卸)価格試算(税抜)'!X37))</f>
        <v/>
      </c>
      <c r="Y37" s="109">
        <f>'6桁'!Y37</f>
        <v>0</v>
      </c>
      <c r="Z37" s="14" t="str">
        <f>IF('ユーザー別小売(卸)価格試算(税抜)'!Z37="","",IF(ISNUMBER('ユーザー別小売(卸)価格試算(税抜)'!Z37),IF(入力!$C$30=1,ROUNDDOWN('ユーザー別小売(卸)価格試算(税抜)'!Z37*(1+入力!$C$31/100),-入力!$C$29),IF(入力!$C$30=2,ROUNDUP('ユーザー別小売(卸)価格試算(税抜)'!Z37*(1+入力!$C$31/100),-入力!$C$29),IF(入力!$C$30=3,ROUND('ユーザー別小売(卸)価格試算(税抜)'!Z37*(1+入力!$C$31/100),-入力!$C$29)))),'ユーザー別小売(卸)価格試算(税抜)'!Z37))</f>
        <v/>
      </c>
      <c r="AA37" s="109">
        <f>'6桁'!AA37</f>
        <v>0</v>
      </c>
    </row>
    <row r="38" spans="2:27" ht="30" customHeight="1">
      <c r="B38" s="219"/>
      <c r="C38" s="327"/>
      <c r="D38" s="327"/>
      <c r="E38" s="327"/>
      <c r="F38" s="74"/>
      <c r="G38" s="22"/>
      <c r="H38" s="74"/>
      <c r="I38" s="251"/>
      <c r="J38" s="10"/>
      <c r="K38" s="22"/>
      <c r="L38" s="10"/>
      <c r="M38" s="496"/>
      <c r="N38" s="500" t="s">
        <v>299</v>
      </c>
      <c r="O38" s="501"/>
      <c r="P38" s="254"/>
      <c r="Q38" s="273">
        <v>109</v>
      </c>
      <c r="R38" s="14" t="str">
        <f>IF('ユーザー別小売(卸)価格試算(税抜)'!R38="","",IF(ISNUMBER('ユーザー別小売(卸)価格試算(税抜)'!R38),IF(入力!$C$30=1,ROUNDDOWN('ユーザー別小売(卸)価格試算(税抜)'!R38*(1+入力!$C$31/100),-入力!$C$29),IF(入力!$C$30=2,ROUNDUP('ユーザー別小売(卸)価格試算(税抜)'!R38*(1+入力!$C$31/100),-入力!$C$29),IF(入力!$C$30=3,ROUND('ユーザー別小売(卸)価格試算(税抜)'!R38*(1+入力!$C$31/100),-入力!$C$29)))),'ユーザー別小売(卸)価格試算(税抜)'!R38))</f>
        <v/>
      </c>
      <c r="S38" s="109">
        <f>'6桁'!S38</f>
        <v>0</v>
      </c>
      <c r="T38" s="14">
        <f>IF('ユーザー別小売(卸)価格試算(税抜)'!T38="","",IF(ISNUMBER('ユーザー別小売(卸)価格試算(税抜)'!T38),IF(入力!$C$30=1,ROUNDDOWN('ユーザー別小売(卸)価格試算(税抜)'!T38*(1+入力!$C$31/100),-入力!$C$29),IF(入力!$C$30=2,ROUNDUP('ユーザー別小売(卸)価格試算(税抜)'!T38*(1+入力!$C$31/100),-入力!$C$29),IF(入力!$C$30=3,ROUND('ユーザー別小売(卸)価格試算(税抜)'!T38*(1+入力!$C$31/100),-入力!$C$29)))),'ユーザー別小売(卸)価格試算(税抜)'!T38))</f>
        <v>70950</v>
      </c>
      <c r="U38" s="109" t="str">
        <f>'6桁'!U38</f>
        <v>Y★</v>
      </c>
      <c r="V38" s="14" t="str">
        <f>IF('ユーザー別小売(卸)価格試算(税抜)'!V38="","",IF(ISNUMBER('ユーザー別小売(卸)価格試算(税抜)'!V38),IF(入力!$C$30=1,ROUNDDOWN('ユーザー別小売(卸)価格試算(税抜)'!V38*(1+入力!$C$31/100),-入力!$C$29),IF(入力!$C$30=2,ROUNDUP('ユーザー別小売(卸)価格試算(税抜)'!V38*(1+入力!$C$31/100),-入力!$C$29),IF(入力!$C$30=3,ROUND('ユーザー別小売(卸)価格試算(税抜)'!V38*(1+入力!$C$31/100),-入力!$C$29)))),'ユーザー別小売(卸)価格試算(税抜)'!V38))</f>
        <v/>
      </c>
      <c r="W38" s="109">
        <f>'6桁'!W38</f>
        <v>0</v>
      </c>
      <c r="X38" s="14" t="str">
        <f>IF('ユーザー別小売(卸)価格試算(税抜)'!X38="","",IF(ISNUMBER('ユーザー別小売(卸)価格試算(税抜)'!X38),IF(入力!$C$30=1,ROUNDDOWN('ユーザー別小売(卸)価格試算(税抜)'!X38*(1+入力!$C$31/100),-入力!$C$29),IF(入力!$C$30=2,ROUNDUP('ユーザー別小売(卸)価格試算(税抜)'!X38*(1+入力!$C$31/100),-入力!$C$29),IF(入力!$C$30=3,ROUND('ユーザー別小売(卸)価格試算(税抜)'!X38*(1+入力!$C$31/100),-入力!$C$29)))),'ユーザー別小売(卸)価格試算(税抜)'!X38))</f>
        <v/>
      </c>
      <c r="Y38" s="109">
        <f>'6桁'!Y38</f>
        <v>0</v>
      </c>
      <c r="Z38" s="14" t="str">
        <f>IF('ユーザー別小売(卸)価格試算(税抜)'!Z38="","",IF(ISNUMBER('ユーザー別小売(卸)価格試算(税抜)'!Z38),IF(入力!$C$30=1,ROUNDDOWN('ユーザー別小売(卸)価格試算(税抜)'!Z38*(1+入力!$C$31/100),-入力!$C$29),IF(入力!$C$30=2,ROUNDUP('ユーザー別小売(卸)価格試算(税抜)'!Z38*(1+入力!$C$31/100),-入力!$C$29),IF(入力!$C$30=3,ROUND('ユーザー別小売(卸)価格試算(税抜)'!Z38*(1+入力!$C$31/100),-入力!$C$29)))),'ユーザー別小売(卸)価格試算(税抜)'!Z38))</f>
        <v/>
      </c>
      <c r="AA38" s="109">
        <f>'6桁'!AA38</f>
        <v>0</v>
      </c>
    </row>
    <row r="39" spans="2:27" ht="30" customHeight="1">
      <c r="B39" s="219"/>
      <c r="C39" s="327"/>
      <c r="D39" s="327"/>
      <c r="E39" s="327"/>
      <c r="F39" s="74"/>
      <c r="G39" s="22"/>
      <c r="H39" s="74"/>
      <c r="I39" s="251"/>
      <c r="J39" s="10"/>
      <c r="K39" s="22"/>
      <c r="L39" s="10"/>
      <c r="M39" s="496"/>
      <c r="N39" s="500" t="s">
        <v>450</v>
      </c>
      <c r="O39" s="501"/>
      <c r="P39" s="254"/>
      <c r="Q39" s="273">
        <v>111</v>
      </c>
      <c r="R39" s="14" t="str">
        <f>IF('ユーザー別小売(卸)価格試算(税抜)'!R39="","",IF(ISNUMBER('ユーザー別小売(卸)価格試算(税抜)'!R39),IF(入力!$C$30=1,ROUNDDOWN('ユーザー別小売(卸)価格試算(税抜)'!R39*(1+入力!$C$31/100),-入力!$C$29),IF(入力!$C$30=2,ROUNDUP('ユーザー別小売(卸)価格試算(税抜)'!R39*(1+入力!$C$31/100),-入力!$C$29),IF(入力!$C$30=3,ROUND('ユーザー別小売(卸)価格試算(税抜)'!R39*(1+入力!$C$31/100),-入力!$C$29)))),'ユーザー別小売(卸)価格試算(税抜)'!R39))</f>
        <v/>
      </c>
      <c r="S39" s="109">
        <f>'6桁'!S39</f>
        <v>0</v>
      </c>
      <c r="T39" s="14">
        <f>IF('ユーザー別小売(卸)価格試算(税抜)'!T39="","",IF(ISNUMBER('ユーザー別小売(卸)価格試算(税抜)'!T39),IF(入力!$C$30=1,ROUNDDOWN('ユーザー別小売(卸)価格試算(税抜)'!T39*(1+入力!$C$31/100),-入力!$C$29),IF(入力!$C$30=2,ROUNDUP('ユーザー別小売(卸)価格試算(税抜)'!T39*(1+入力!$C$31/100),-入力!$C$29),IF(入力!$C$30=3,ROUND('ユーザー別小売(卸)価格試算(税抜)'!T39*(1+入力!$C$31/100),-入力!$C$29)))),'ユーザー別小売(卸)価格試算(税抜)'!T39))</f>
        <v>74910</v>
      </c>
      <c r="U39" s="109" t="str">
        <f>'6桁'!U39</f>
        <v>Y★</v>
      </c>
      <c r="V39" s="14" t="str">
        <f>IF('ユーザー別小売(卸)価格試算(税抜)'!V39="","",IF(ISNUMBER('ユーザー別小売(卸)価格試算(税抜)'!V39),IF(入力!$C$30=1,ROUNDDOWN('ユーザー別小売(卸)価格試算(税抜)'!V39*(1+入力!$C$31/100),-入力!$C$29),IF(入力!$C$30=2,ROUNDUP('ユーザー別小売(卸)価格試算(税抜)'!V39*(1+入力!$C$31/100),-入力!$C$29),IF(入力!$C$30=3,ROUND('ユーザー別小売(卸)価格試算(税抜)'!V39*(1+入力!$C$31/100),-入力!$C$29)))),'ユーザー別小売(卸)価格試算(税抜)'!V39))</f>
        <v/>
      </c>
      <c r="W39" s="109">
        <f>'6桁'!W39</f>
        <v>0</v>
      </c>
      <c r="X39" s="14" t="str">
        <f>IF('ユーザー別小売(卸)価格試算(税抜)'!X39="","",IF(ISNUMBER('ユーザー別小売(卸)価格試算(税抜)'!X39),IF(入力!$C$30=1,ROUNDDOWN('ユーザー別小売(卸)価格試算(税抜)'!X39*(1+入力!$C$31/100),-入力!$C$29),IF(入力!$C$30=2,ROUNDUP('ユーザー別小売(卸)価格試算(税抜)'!X39*(1+入力!$C$31/100),-入力!$C$29),IF(入力!$C$30=3,ROUND('ユーザー別小売(卸)価格試算(税抜)'!X39*(1+入力!$C$31/100),-入力!$C$29)))),'ユーザー別小売(卸)価格試算(税抜)'!X39))</f>
        <v/>
      </c>
      <c r="Y39" s="109">
        <f>'6桁'!Y39</f>
        <v>0</v>
      </c>
      <c r="Z39" s="14" t="str">
        <f>IF('ユーザー別小売(卸)価格試算(税抜)'!Z39="","",IF(ISNUMBER('ユーザー別小売(卸)価格試算(税抜)'!Z39),IF(入力!$C$30=1,ROUNDDOWN('ユーザー別小売(卸)価格試算(税抜)'!Z39*(1+入力!$C$31/100),-入力!$C$29),IF(入力!$C$30=2,ROUNDUP('ユーザー別小売(卸)価格試算(税抜)'!Z39*(1+入力!$C$31/100),-入力!$C$29),IF(入力!$C$30=3,ROUND('ユーザー別小売(卸)価格試算(税抜)'!Z39*(1+入力!$C$31/100),-入力!$C$29)))),'ユーザー別小売(卸)価格試算(税抜)'!Z39))</f>
        <v/>
      </c>
      <c r="AA39" s="109">
        <f>'6桁'!AA39</f>
        <v>0</v>
      </c>
    </row>
    <row r="40" spans="2:27" ht="30" customHeight="1">
      <c r="B40" s="219"/>
      <c r="C40" s="327"/>
      <c r="D40" s="327"/>
      <c r="E40" s="327"/>
      <c r="F40" s="74"/>
      <c r="G40" s="22"/>
      <c r="H40" s="74"/>
      <c r="I40" s="251"/>
      <c r="J40" s="10"/>
      <c r="K40" s="22"/>
      <c r="L40" s="10"/>
      <c r="M40" s="496"/>
      <c r="N40" s="500" t="s">
        <v>466</v>
      </c>
      <c r="O40" s="501"/>
      <c r="P40" s="317">
        <v>109</v>
      </c>
      <c r="Q40" s="322"/>
      <c r="R40" s="27" t="str">
        <f>IF('ユーザー別小売(卸)価格試算(税抜)'!R40="","",IF(ISNUMBER('ユーザー別小売(卸)価格試算(税抜)'!R40),IF(入力!$C$30=1,ROUNDDOWN('ユーザー別小売(卸)価格試算(税抜)'!R40*(1+入力!$C$31/100),-入力!$C$29),IF(入力!$C$30=2,ROUNDUP('ユーザー別小売(卸)価格試算(税抜)'!R40*(1+入力!$C$31/100),-入力!$C$29),IF(入力!$C$30=3,ROUND('ユーザー別小売(卸)価格試算(税抜)'!R40*(1+入力!$C$31/100),-入力!$C$29)))),'ユーザー別小売(卸)価格試算(税抜)'!R40))</f>
        <v/>
      </c>
      <c r="S40" s="323">
        <f>'6桁'!S40</f>
        <v>0</v>
      </c>
      <c r="T40" s="27">
        <f>IF('ユーザー別小売(卸)価格試算(税抜)'!T40="","",IF(ISNUMBER('ユーザー別小売(卸)価格試算(税抜)'!T40),IF(入力!$C$30=1,ROUNDDOWN('ユーザー別小売(卸)価格試算(税抜)'!T40*(1+入力!$C$31/100),-入力!$C$29),IF(入力!$C$30=2,ROUNDUP('ユーザー別小売(卸)価格試算(税抜)'!T40*(1+入力!$C$31/100),-入力!$C$29),IF(入力!$C$30=3,ROUND('ユーザー別小売(卸)価格試算(税抜)'!T40*(1+入力!$C$31/100),-入力!$C$29)))),'ユーザー別小売(卸)価格試算(税抜)'!T40))</f>
        <v>72050</v>
      </c>
      <c r="U40" s="323" t="str">
        <f>'6桁'!U40</f>
        <v>W</v>
      </c>
      <c r="V40" s="27" t="str">
        <f>IF('ユーザー別小売(卸)価格試算(税抜)'!V40="","",IF(ISNUMBER('ユーザー別小売(卸)価格試算(税抜)'!V40),IF(入力!$C$30=1,ROUNDDOWN('ユーザー別小売(卸)価格試算(税抜)'!V40*(1+入力!$C$31/100),-入力!$C$29),IF(入力!$C$30=2,ROUNDUP('ユーザー別小売(卸)価格試算(税抜)'!V40*(1+入力!$C$31/100),-入力!$C$29),IF(入力!$C$30=3,ROUND('ユーザー別小売(卸)価格試算(税抜)'!V40*(1+入力!$C$31/100),-入力!$C$29)))),'ユーザー別小売(卸)価格試算(税抜)'!V40))</f>
        <v/>
      </c>
      <c r="W40" s="323">
        <f>'6桁'!W40</f>
        <v>0</v>
      </c>
      <c r="X40" s="27" t="str">
        <f>IF('ユーザー別小売(卸)価格試算(税抜)'!X40="","",IF(ISNUMBER('ユーザー別小売(卸)価格試算(税抜)'!X40),IF(入力!$C$30=1,ROUNDDOWN('ユーザー別小売(卸)価格試算(税抜)'!X40*(1+入力!$C$31/100),-入力!$C$29),IF(入力!$C$30=2,ROUNDUP('ユーザー別小売(卸)価格試算(税抜)'!X40*(1+入力!$C$31/100),-入力!$C$29),IF(入力!$C$30=3,ROUND('ユーザー別小売(卸)価格試算(税抜)'!X40*(1+入力!$C$31/100),-入力!$C$29)))),'ユーザー別小売(卸)価格試算(税抜)'!X40))</f>
        <v/>
      </c>
      <c r="Y40" s="323">
        <f>'6桁'!Y40</f>
        <v>0</v>
      </c>
      <c r="Z40" s="27" t="str">
        <f>IF('ユーザー別小売(卸)価格試算(税抜)'!Z40="","",IF(ISNUMBER('ユーザー別小売(卸)価格試算(税抜)'!Z40),IF(入力!$C$30=1,ROUNDDOWN('ユーザー別小売(卸)価格試算(税抜)'!Z40*(1+入力!$C$31/100),-入力!$C$29),IF(入力!$C$30=2,ROUNDUP('ユーザー別小売(卸)価格試算(税抜)'!Z40*(1+入力!$C$31/100),-入力!$C$29),IF(入力!$C$30=3,ROUND('ユーザー別小売(卸)価格試算(税抜)'!Z40*(1+入力!$C$31/100),-入力!$C$29)))),'ユーザー別小売(卸)価格試算(税抜)'!Z40))</f>
        <v/>
      </c>
      <c r="AA40" s="323">
        <f>'6桁'!AA40</f>
        <v>0</v>
      </c>
    </row>
    <row r="41" spans="2:27" ht="30" customHeight="1" thickBot="1">
      <c r="B41" s="219"/>
      <c r="C41" s="327"/>
      <c r="D41" s="327"/>
      <c r="E41" s="327"/>
      <c r="F41" s="74"/>
      <c r="G41" s="22"/>
      <c r="H41" s="74"/>
      <c r="I41" s="251"/>
      <c r="J41" s="10"/>
      <c r="K41" s="251"/>
      <c r="L41" s="10"/>
      <c r="M41" s="497"/>
      <c r="N41" s="500" t="s">
        <v>509</v>
      </c>
      <c r="O41" s="501"/>
      <c r="P41" s="256">
        <v>102</v>
      </c>
      <c r="Q41" s="274"/>
      <c r="R41" s="16" t="str">
        <f>IF('ユーザー別小売(卸)価格試算(税抜)'!R41="","",IF(ISNUMBER('ユーザー別小売(卸)価格試算(税抜)'!R41),IF(入力!$C$30=1,ROUNDDOWN('ユーザー別小売(卸)価格試算(税抜)'!R41*(1+入力!$C$31/100),-入力!$C$29),IF(入力!$C$30=2,ROUNDUP('ユーザー別小売(卸)価格試算(税抜)'!R41*(1+入力!$C$31/100),-入力!$C$29),IF(入力!$C$30=3,ROUND('ユーザー別小売(卸)価格試算(税抜)'!R41*(1+入力!$C$31/100),-入力!$C$29)))),'ユーザー別小売(卸)価格試算(税抜)'!R41))</f>
        <v/>
      </c>
      <c r="S41" s="121">
        <f>'6桁'!S41</f>
        <v>0</v>
      </c>
      <c r="T41" s="16">
        <f>IF('ユーザー別小売(卸)価格試算(税抜)'!T41="","",IF(ISNUMBER('ユーザー別小売(卸)価格試算(税抜)'!T41),IF(入力!$C$30=1,ROUNDDOWN('ユーザー別小売(卸)価格試算(税抜)'!T41*(1+入力!$C$31/100),-入力!$C$29),IF(入力!$C$30=2,ROUNDUP('ユーザー別小売(卸)価格試算(税抜)'!T41*(1+入力!$C$31/100),-入力!$C$29),IF(入力!$C$30=3,ROUND('ユーザー別小売(卸)価格試算(税抜)'!T41*(1+入力!$C$31/100),-入力!$C$29)))),'ユーザー別小売(卸)価格試算(税抜)'!T41))</f>
        <v>49170</v>
      </c>
      <c r="U41" s="121" t="str">
        <f>'6桁'!U41</f>
        <v>V</v>
      </c>
      <c r="V41" s="16">
        <f>IF('ユーザー別小売(卸)価格試算(税抜)'!V41="","",IF(ISNUMBER('ユーザー別小売(卸)価格試算(税抜)'!V41),IF(入力!$C$30=1,ROUNDDOWN('ユーザー別小売(卸)価格試算(税抜)'!V41*(1+入力!$C$31/100),-入力!$C$29),IF(入力!$C$30=2,ROUNDUP('ユーザー別小売(卸)価格試算(税抜)'!V41*(1+入力!$C$31/100),-入力!$C$29),IF(入力!$C$30=3,ROUND('ユーザー別小売(卸)価格試算(税抜)'!V41*(1+入力!$C$31/100),-入力!$C$29)))),'ユーザー別小売(卸)価格試算(税抜)'!V41))</f>
        <v>49390</v>
      </c>
      <c r="W41" s="121" t="str">
        <f>'6桁'!W41</f>
        <v>V</v>
      </c>
      <c r="X41" s="16" t="str">
        <f>IF('ユーザー別小売(卸)価格試算(税抜)'!X41="","",IF(ISNUMBER('ユーザー別小売(卸)価格試算(税抜)'!X41),IF(入力!$C$30=1,ROUNDDOWN('ユーザー別小売(卸)価格試算(税抜)'!X41*(1+入力!$C$31/100),-入力!$C$29),IF(入力!$C$30=2,ROUNDUP('ユーザー別小売(卸)価格試算(税抜)'!X41*(1+入力!$C$31/100),-入力!$C$29),IF(入力!$C$30=3,ROUND('ユーザー別小売(卸)価格試算(税抜)'!X41*(1+入力!$C$31/100),-入力!$C$29)))),'ユーザー別小売(卸)価格試算(税抜)'!X41))</f>
        <v/>
      </c>
      <c r="Y41" s="121">
        <f>'6桁'!Y41</f>
        <v>0</v>
      </c>
      <c r="Z41" s="16" t="str">
        <f>IF('ユーザー別小売(卸)価格試算(税抜)'!Z41="","",IF(ISNUMBER('ユーザー別小売(卸)価格試算(税抜)'!Z41),IF(入力!$C$30=1,ROUNDDOWN('ユーザー別小売(卸)価格試算(税抜)'!Z41*(1+入力!$C$31/100),-入力!$C$29),IF(入力!$C$30=2,ROUNDUP('ユーザー別小売(卸)価格試算(税抜)'!Z41*(1+入力!$C$31/100),-入力!$C$29),IF(入力!$C$30=3,ROUND('ユーザー別小売(卸)価格試算(税抜)'!Z41*(1+入力!$C$31/100),-入力!$C$29)))),'ユーザー別小売(卸)価格試算(税抜)'!Z41))</f>
        <v/>
      </c>
      <c r="AA41" s="121">
        <f>'6桁'!AA41</f>
        <v>0</v>
      </c>
    </row>
    <row r="42" spans="2:27" ht="43.5" customHeight="1">
      <c r="C42" s="221"/>
      <c r="D42" s="221"/>
      <c r="E42" s="221"/>
      <c r="F42" s="221"/>
      <c r="G42" s="221"/>
      <c r="H42" s="221"/>
      <c r="I42" s="221"/>
      <c r="J42" s="221"/>
      <c r="K42" s="221"/>
      <c r="L42" s="221"/>
      <c r="M42" s="545" t="s">
        <v>1116</v>
      </c>
      <c r="N42" s="545"/>
      <c r="O42" s="545"/>
      <c r="P42" s="545"/>
      <c r="Q42" s="545"/>
      <c r="R42" s="545"/>
      <c r="S42" s="545"/>
      <c r="T42" s="545"/>
      <c r="U42" s="545"/>
      <c r="V42" s="545"/>
      <c r="W42" s="545"/>
      <c r="X42" s="545"/>
      <c r="Y42" s="545"/>
      <c r="Z42" s="545"/>
      <c r="AA42" s="545"/>
    </row>
    <row r="43" spans="2:27" ht="14.25" customHeight="1" thickBot="1">
      <c r="C43" s="327"/>
      <c r="D43" s="327"/>
      <c r="E43" s="327"/>
      <c r="F43" s="74"/>
      <c r="G43" s="18"/>
      <c r="H43" s="74"/>
      <c r="I43" s="18"/>
      <c r="J43" s="74"/>
      <c r="K43" s="18"/>
      <c r="L43" s="74"/>
      <c r="M43" s="18"/>
      <c r="N43" s="74"/>
      <c r="O43" s="18"/>
      <c r="P43" s="74"/>
      <c r="Q43" s="18"/>
      <c r="R43" s="74"/>
      <c r="S43" s="17"/>
      <c r="T43" s="74"/>
      <c r="U43" s="18"/>
    </row>
    <row r="44" spans="2:27" ht="25.5" customHeight="1" thickTop="1" thickBot="1">
      <c r="B44" s="518" t="s">
        <v>451</v>
      </c>
      <c r="C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c r="AA44" s="520"/>
    </row>
    <row r="45" spans="2:27" ht="10.5" customHeight="1" thickTop="1">
      <c r="C45" s="40"/>
      <c r="D45" s="40"/>
      <c r="E45" s="40"/>
      <c r="F45" s="79"/>
      <c r="H45" s="79"/>
      <c r="K45" s="52"/>
      <c r="M45" s="52"/>
      <c r="Q45" s="52"/>
    </row>
    <row r="46" spans="2:27" ht="20.100000000000001" customHeight="1" thickBot="1">
      <c r="B46" s="238" t="s">
        <v>1379</v>
      </c>
    </row>
    <row r="47" spans="2:27" ht="19.5" customHeight="1" thickBot="1">
      <c r="B47" s="521" t="s">
        <v>452</v>
      </c>
      <c r="C47" s="534" t="s">
        <v>524</v>
      </c>
      <c r="D47" s="527" t="s">
        <v>1113</v>
      </c>
      <c r="E47" s="540"/>
      <c r="F47" s="531" t="s">
        <v>453</v>
      </c>
      <c r="G47" s="532"/>
      <c r="H47" s="532"/>
      <c r="I47" s="532"/>
      <c r="J47" s="532"/>
      <c r="K47" s="532"/>
      <c r="L47" s="532"/>
      <c r="M47" s="532"/>
      <c r="N47" s="532"/>
      <c r="O47" s="532"/>
      <c r="P47" s="532"/>
      <c r="Q47" s="532"/>
      <c r="R47" s="532"/>
      <c r="S47" s="532"/>
      <c r="T47" s="532"/>
      <c r="U47" s="533"/>
      <c r="V47" s="11"/>
      <c r="W47" s="11"/>
      <c r="X47" s="11"/>
      <c r="Y47" s="11"/>
    </row>
    <row r="48" spans="2:27" ht="19.5" customHeight="1">
      <c r="B48" s="522"/>
      <c r="C48" s="536"/>
      <c r="D48" s="541"/>
      <c r="E48" s="542"/>
      <c r="F48" s="516" t="s">
        <v>1377</v>
      </c>
      <c r="G48" s="507"/>
      <c r="H48" s="506" t="s">
        <v>1084</v>
      </c>
      <c r="I48" s="507"/>
      <c r="J48" s="516" t="s">
        <v>1378</v>
      </c>
      <c r="K48" s="507"/>
      <c r="L48" s="506" t="s">
        <v>1075</v>
      </c>
      <c r="M48" s="507"/>
      <c r="N48" s="506" t="s">
        <v>1076</v>
      </c>
      <c r="O48" s="507"/>
      <c r="P48" s="506" t="s">
        <v>1080</v>
      </c>
      <c r="Q48" s="507"/>
      <c r="R48" s="516" t="s">
        <v>1081</v>
      </c>
      <c r="S48" s="507"/>
      <c r="T48" s="506" t="s">
        <v>780</v>
      </c>
      <c r="U48" s="507"/>
      <c r="V48" s="548"/>
      <c r="W48" s="548"/>
      <c r="X48" s="11"/>
      <c r="Y48" s="11"/>
    </row>
    <row r="49" spans="2:25" ht="19.5" customHeight="1">
      <c r="B49" s="522"/>
      <c r="C49" s="536"/>
      <c r="D49" s="510" t="s">
        <v>1115</v>
      </c>
      <c r="E49" s="550" t="s">
        <v>1114</v>
      </c>
      <c r="F49" s="517"/>
      <c r="G49" s="509"/>
      <c r="H49" s="508"/>
      <c r="I49" s="509"/>
      <c r="J49" s="517"/>
      <c r="K49" s="509"/>
      <c r="L49" s="508"/>
      <c r="M49" s="509"/>
      <c r="N49" s="508"/>
      <c r="O49" s="509"/>
      <c r="P49" s="508"/>
      <c r="Q49" s="509"/>
      <c r="R49" s="517"/>
      <c r="S49" s="509"/>
      <c r="T49" s="508"/>
      <c r="U49" s="509"/>
      <c r="V49" s="548"/>
      <c r="W49" s="548"/>
      <c r="X49" s="548"/>
      <c r="Y49" s="548"/>
    </row>
    <row r="50" spans="2:25" ht="19.5" customHeight="1" thickBot="1">
      <c r="B50" s="523"/>
      <c r="C50" s="538"/>
      <c r="D50" s="549"/>
      <c r="E50" s="551"/>
      <c r="F50" s="514" t="s">
        <v>720</v>
      </c>
      <c r="G50" s="515"/>
      <c r="H50" s="514" t="s">
        <v>1082</v>
      </c>
      <c r="I50" s="515"/>
      <c r="J50" s="514" t="s">
        <v>1083</v>
      </c>
      <c r="K50" s="515"/>
      <c r="L50" s="514" t="s">
        <v>167</v>
      </c>
      <c r="M50" s="515"/>
      <c r="N50" s="514" t="s">
        <v>1078</v>
      </c>
      <c r="O50" s="515"/>
      <c r="P50" s="514" t="s">
        <v>163</v>
      </c>
      <c r="Q50" s="515"/>
      <c r="R50" s="514" t="s">
        <v>167</v>
      </c>
      <c r="S50" s="515"/>
      <c r="T50" s="514" t="s">
        <v>167</v>
      </c>
      <c r="U50" s="515"/>
      <c r="V50" s="547"/>
      <c r="W50" s="547"/>
      <c r="X50" s="547"/>
      <c r="Y50" s="547"/>
    </row>
    <row r="51" spans="2:25" ht="30" customHeight="1">
      <c r="B51" s="502">
        <v>19</v>
      </c>
      <c r="C51" s="365" t="s">
        <v>328</v>
      </c>
      <c r="D51" s="253"/>
      <c r="E51" s="353">
        <v>91</v>
      </c>
      <c r="F51" s="91">
        <f>IF('ユーザー別小売(卸)価格試算(税抜)'!F51="","",IF(ISNUMBER('ユーザー別小売(卸)価格試算(税抜)'!F51),IF(入力!$C$30=1,ROUNDDOWN('ユーザー別小売(卸)価格試算(税抜)'!F51*(1+入力!$C$31/100),-入力!$C$29),IF(入力!$C$30=2,ROUNDUP('ユーザー別小売(卸)価格試算(税抜)'!F51*(1+入力!$C$31/100),-入力!$C$29),IF(入力!$C$30=3,ROUND('ユーザー別小売(卸)価格試算(税抜)'!F51*(1+入力!$C$31/100),-入力!$C$29)))),'ユーザー別小売(卸)価格試算(税抜)'!F51))</f>
        <v>71060</v>
      </c>
      <c r="G51" s="124" t="str">
        <f>'6桁'!G51</f>
        <v>Y★</v>
      </c>
      <c r="H51" s="91" t="str">
        <f>IF('ユーザー別小売(卸)価格試算(税抜)'!H51="","",IF(ISNUMBER('ユーザー別小売(卸)価格試算(税抜)'!H51),IF(入力!$C$30=1,ROUNDDOWN('ユーザー別小売(卸)価格試算(税抜)'!H51*(1+入力!$C$31/100),-入力!$C$29),IF(入力!$C$30=2,ROUNDUP('ユーザー別小売(卸)価格試算(税抜)'!H51*(1+入力!$C$31/100),-入力!$C$29),IF(入力!$C$30=3,ROUND('ユーザー別小売(卸)価格試算(税抜)'!H51*(1+入力!$C$31/100),-入力!$C$29)))),'ユーザー別小売(卸)価格試算(税抜)'!H51))</f>
        <v/>
      </c>
      <c r="I51" s="124">
        <f>'6桁'!I51</f>
        <v>0</v>
      </c>
      <c r="J51" s="91" t="str">
        <f>IF('ユーザー別小売(卸)価格試算(税抜)'!J51="","",IF(ISNUMBER('ユーザー別小売(卸)価格試算(税抜)'!J51),IF(入力!$C$30=1,ROUNDDOWN('ユーザー別小売(卸)価格試算(税抜)'!J51*(1+入力!$C$31/100),-入力!$C$29),IF(入力!$C$30=2,ROUNDUP('ユーザー別小売(卸)価格試算(税抜)'!J51*(1+入力!$C$31/100),-入力!$C$29),IF(入力!$C$30=3,ROUND('ユーザー別小売(卸)価格試算(税抜)'!J51*(1+入力!$C$31/100),-入力!$C$29)))),'ユーザー別小売(卸)価格試算(税抜)'!J51))</f>
        <v/>
      </c>
      <c r="K51" s="124">
        <f>'6桁'!K51</f>
        <v>0</v>
      </c>
      <c r="L51" s="91" t="str">
        <f>IF('ユーザー別小売(卸)価格試算(税抜)'!L51="","",IF(ISNUMBER('ユーザー別小売(卸)価格試算(税抜)'!L51),IF(入力!$C$30=1,ROUNDDOWN('ユーザー別小売(卸)価格試算(税抜)'!L51*(1+入力!$C$31/100),-入力!$C$29),IF(入力!$C$30=2,ROUNDUP('ユーザー別小売(卸)価格試算(税抜)'!L51*(1+入力!$C$31/100),-入力!$C$29),IF(入力!$C$30=3,ROUND('ユーザー別小売(卸)価格試算(税抜)'!L51*(1+入力!$C$31/100),-入力!$C$29)))),'ユーザー別小売(卸)価格試算(税抜)'!L51))</f>
        <v/>
      </c>
      <c r="M51" s="124">
        <f>'6桁'!M51</f>
        <v>0</v>
      </c>
      <c r="N51" s="91" t="str">
        <f>IF('ユーザー別小売(卸)価格試算(税抜)'!N51="","",IF(ISNUMBER('ユーザー別小売(卸)価格試算(税抜)'!N51),IF(入力!$C$30=1,ROUNDDOWN('ユーザー別小売(卸)価格試算(税抜)'!N51*(1+入力!$C$31/100),-入力!$C$29),IF(入力!$C$30=2,ROUNDUP('ユーザー別小売(卸)価格試算(税抜)'!N51*(1+入力!$C$31/100),-入力!$C$29),IF(入力!$C$30=3,ROUND('ユーザー別小売(卸)価格試算(税抜)'!N51*(1+入力!$C$31/100),-入力!$C$29)))),'ユーザー別小売(卸)価格試算(税抜)'!N51))</f>
        <v/>
      </c>
      <c r="O51" s="124">
        <f>'6桁'!O51</f>
        <v>0</v>
      </c>
      <c r="P51" s="91" t="str">
        <f>IF('ユーザー別小売(卸)価格試算(税抜)'!P51="","",IF(ISNUMBER('ユーザー別小売(卸)価格試算(税抜)'!P51),IF(入力!$C$30=1,ROUNDDOWN('ユーザー別小売(卸)価格試算(税抜)'!P51*(1+入力!$C$31/100),-入力!$C$29),IF(入力!$C$30=2,ROUNDUP('ユーザー別小売(卸)価格試算(税抜)'!P51*(1+入力!$C$31/100),-入力!$C$29),IF(入力!$C$30=3,ROUND('ユーザー別小売(卸)価格試算(税抜)'!P51*(1+入力!$C$31/100),-入力!$C$29)))),'ユーザー別小売(卸)価格試算(税抜)'!P51))</f>
        <v/>
      </c>
      <c r="Q51" s="125">
        <f>'6桁'!Q51</f>
        <v>0</v>
      </c>
      <c r="R51" s="91" t="str">
        <f>IF('ユーザー別小売(卸)価格試算(税抜)'!R51="","",IF(ISNUMBER('ユーザー別小売(卸)価格試算(税抜)'!R51),IF(入力!$C$30=1,ROUNDDOWN('ユーザー別小売(卸)価格試算(税抜)'!R51*(1+入力!$C$31/100),-入力!$C$29),IF(入力!$C$30=2,ROUNDUP('ユーザー別小売(卸)価格試算(税抜)'!R51*(1+入力!$C$31/100),-入力!$C$29),IF(入力!$C$30=3,ROUND('ユーザー別小売(卸)価格試算(税抜)'!R51*(1+入力!$C$31/100),-入力!$C$29)))),'ユーザー別小売(卸)価格試算(税抜)'!R51))</f>
        <v/>
      </c>
      <c r="S51" s="125">
        <f>'6桁'!S51</f>
        <v>0</v>
      </c>
      <c r="T51" s="91" t="str">
        <f>IF('ユーザー別小売(卸)価格試算(税抜)'!T51="","",IF(ISNUMBER('ユーザー別小売(卸)価格試算(税抜)'!T51),IF(入力!$C$30=1,ROUNDDOWN('ユーザー別小売(卸)価格試算(税抜)'!T51*(1+入力!$C$31/100),-入力!$C$29),IF(入力!$C$30=2,ROUNDUP('ユーザー別小売(卸)価格試算(税抜)'!T51*(1+入力!$C$31/100),-入力!$C$29),IF(入力!$C$30=3,ROUND('ユーザー別小売(卸)価格試算(税抜)'!T51*(1+入力!$C$31/100),-入力!$C$29)))),'ユーザー別小売(卸)価格試算(税抜)'!T51))</f>
        <v/>
      </c>
      <c r="U51" s="125">
        <f>'6桁'!U51</f>
        <v>0</v>
      </c>
      <c r="V51" s="74"/>
      <c r="W51" s="251"/>
      <c r="X51" s="265"/>
      <c r="Y51" s="251"/>
    </row>
    <row r="52" spans="2:25" ht="30" customHeight="1">
      <c r="B52" s="503"/>
      <c r="C52" s="362" t="s">
        <v>127</v>
      </c>
      <c r="D52" s="254">
        <v>89</v>
      </c>
      <c r="E52" s="342">
        <v>93</v>
      </c>
      <c r="F52" s="95" t="str">
        <f>IF('ユーザー別小売(卸)価格試算(税抜)'!F52="","",IF(ISNUMBER('ユーザー別小売(卸)価格試算(税抜)'!F52),IF(入力!$C$30=1,ROUNDDOWN('ユーザー別小売(卸)価格試算(税抜)'!F52*(1+入力!$C$31/100),-入力!$C$29),IF(入力!$C$30=2,ROUNDUP('ユーザー別小売(卸)価格試算(税抜)'!F52*(1+入力!$C$31/100),-入力!$C$29),IF(入力!$C$30=3,ROUND('ユーザー別小売(卸)価格試算(税抜)'!F52*(1+入力!$C$31/100),-入力!$C$29)))),'ユーザー別小売(卸)価格試算(税抜)'!F52))</f>
        <v/>
      </c>
      <c r="G52" s="126">
        <f>'6桁'!G52</f>
        <v>0</v>
      </c>
      <c r="H52" s="95" t="str">
        <f>IF('ユーザー別小売(卸)価格試算(税抜)'!H52="","",IF(ISNUMBER('ユーザー別小売(卸)価格試算(税抜)'!H52),IF(入力!$C$30=1,ROUNDDOWN('ユーザー別小売(卸)価格試算(税抜)'!H52*(1+入力!$C$31/100),-入力!$C$29),IF(入力!$C$30=2,ROUNDUP('ユーザー別小売(卸)価格試算(税抜)'!H52*(1+入力!$C$31/100),-入力!$C$29),IF(入力!$C$30=3,ROUND('ユーザー別小売(卸)価格試算(税抜)'!H52*(1+入力!$C$31/100),-入力!$C$29)))),'ユーザー別小売(卸)価格試算(税抜)'!H52))</f>
        <v/>
      </c>
      <c r="I52" s="126">
        <f>'6桁'!I52</f>
        <v>0</v>
      </c>
      <c r="J52" s="95" t="str">
        <f>IF('ユーザー別小売(卸)価格試算(税抜)'!J52="","",IF(ISNUMBER('ユーザー別小売(卸)価格試算(税抜)'!J52),IF(入力!$C$30=1,ROUNDDOWN('ユーザー別小売(卸)価格試算(税抜)'!J52*(1+入力!$C$31/100),-入力!$C$29),IF(入力!$C$30=2,ROUNDUP('ユーザー別小売(卸)価格試算(税抜)'!J52*(1+入力!$C$31/100),-入力!$C$29),IF(入力!$C$30=3,ROUND('ユーザー別小売(卸)価格試算(税抜)'!J52*(1+入力!$C$31/100),-入力!$C$29)))),'ユーザー別小売(卸)価格試算(税抜)'!J52))</f>
        <v/>
      </c>
      <c r="K52" s="126">
        <f>'6桁'!K52</f>
        <v>0</v>
      </c>
      <c r="L52" s="95" t="str">
        <f>IF('ユーザー別小売(卸)価格試算(税抜)'!L52="","",IF(ISNUMBER('ユーザー別小売(卸)価格試算(税抜)'!L52),IF(入力!$C$30=1,ROUNDDOWN('ユーザー別小売(卸)価格試算(税抜)'!L52*(1+入力!$C$31/100),-入力!$C$29),IF(入力!$C$30=2,ROUNDUP('ユーザー別小売(卸)価格試算(税抜)'!L52*(1+入力!$C$31/100),-入力!$C$29),IF(入力!$C$30=3,ROUND('ユーザー別小売(卸)価格試算(税抜)'!L52*(1+入力!$C$31/100),-入力!$C$29)))),'ユーザー別小売(卸)価格試算(税抜)'!L52))</f>
        <v/>
      </c>
      <c r="M52" s="126">
        <f>'6桁'!M52</f>
        <v>0</v>
      </c>
      <c r="N52" s="95" t="str">
        <f>IF('ユーザー別小売(卸)価格試算(税抜)'!N52="","",IF(ISNUMBER('ユーザー別小売(卸)価格試算(税抜)'!N52),IF(入力!$C$30=1,ROUNDDOWN('ユーザー別小売(卸)価格試算(税抜)'!N52*(1+入力!$C$31/100),-入力!$C$29),IF(入力!$C$30=2,ROUNDUP('ユーザー別小売(卸)価格試算(税抜)'!N52*(1+入力!$C$31/100),-入力!$C$29),IF(入力!$C$30=3,ROUND('ユーザー別小売(卸)価格試算(税抜)'!N52*(1+入力!$C$31/100),-入力!$C$29)))),'ユーザー別小売(卸)価格試算(税抜)'!N52))</f>
        <v/>
      </c>
      <c r="O52" s="126">
        <f>'6桁'!O52</f>
        <v>0</v>
      </c>
      <c r="P52" s="95" t="str">
        <f>IF('ユーザー別小売(卸)価格試算(税抜)'!P52="","",IF(ISNUMBER('ユーザー別小売(卸)価格試算(税抜)'!P52),IF(入力!$C$30=1,ROUNDDOWN('ユーザー別小売(卸)価格試算(税抜)'!P52*(1+入力!$C$31/100),-入力!$C$29),IF(入力!$C$30=2,ROUNDUP('ユーザー別小売(卸)価格試算(税抜)'!P52*(1+入力!$C$31/100),-入力!$C$29),IF(入力!$C$30=3,ROUND('ユーザー別小売(卸)価格試算(税抜)'!P52*(1+入力!$C$31/100),-入力!$C$29)))),'ユーザー別小売(卸)価格試算(税抜)'!P52))</f>
        <v/>
      </c>
      <c r="Q52" s="96">
        <f>'6桁'!Q52</f>
        <v>0</v>
      </c>
      <c r="R52" s="95" t="str">
        <f>IF('ユーザー別小売(卸)価格試算(税抜)'!R52="","",IF(ISNUMBER('ユーザー別小売(卸)価格試算(税抜)'!R52),IF(入力!$C$30=1,ROUNDDOWN('ユーザー別小売(卸)価格試算(税抜)'!R52*(1+入力!$C$31/100),-入力!$C$29),IF(入力!$C$30=2,ROUNDUP('ユーザー別小売(卸)価格試算(税抜)'!R52*(1+入力!$C$31/100),-入力!$C$29),IF(入力!$C$30=3,ROUND('ユーザー別小売(卸)価格試算(税抜)'!R52*(1+入力!$C$31/100),-入力!$C$29)))),'ユーザー別小売(卸)価格試算(税抜)'!R52))</f>
        <v/>
      </c>
      <c r="S52" s="96">
        <f>'6桁'!S52</f>
        <v>0</v>
      </c>
      <c r="T52" s="95">
        <f>IF('ユーザー別小売(卸)価格試算(税抜)'!T52="","",IF(ISNUMBER('ユーザー別小売(卸)価格試算(税抜)'!T52),IF(入力!$C$30=1,ROUNDDOWN('ユーザー別小売(卸)価格試算(税抜)'!T52*(1+入力!$C$31/100),-入力!$C$29),IF(入力!$C$30=2,ROUNDUP('ユーザー別小売(卸)価格試算(税抜)'!T52*(1+入力!$C$31/100),-入力!$C$29),IF(入力!$C$30=3,ROUND('ユーザー別小売(卸)価格試算(税抜)'!T52*(1+入力!$C$31/100),-入力!$C$29)))),'ユーザー別小売(卸)価格試算(税抜)'!T52))</f>
        <v>76120</v>
      </c>
      <c r="U52" s="96" t="str">
        <f>'6桁'!U52</f>
        <v>※W★</v>
      </c>
      <c r="V52" s="74"/>
      <c r="W52" s="251"/>
      <c r="X52" s="265"/>
      <c r="Y52" s="251"/>
    </row>
    <row r="53" spans="2:25" ht="30" customHeight="1">
      <c r="B53" s="503"/>
      <c r="C53" s="362" t="s">
        <v>44</v>
      </c>
      <c r="D53" s="254">
        <v>92</v>
      </c>
      <c r="E53" s="342">
        <v>96</v>
      </c>
      <c r="F53" s="95" t="str">
        <f>IF('ユーザー別小売(卸)価格試算(税抜)'!F53="","",IF(ISNUMBER('ユーザー別小売(卸)価格試算(税抜)'!F53),IF(入力!$C$30=1,ROUNDDOWN('ユーザー別小売(卸)価格試算(税抜)'!F53*(1+入力!$C$31/100),-入力!$C$29),IF(入力!$C$30=2,ROUNDUP('ユーザー別小売(卸)価格試算(税抜)'!F53*(1+入力!$C$31/100),-入力!$C$29),IF(入力!$C$30=3,ROUND('ユーザー別小売(卸)価格試算(税抜)'!F53*(1+入力!$C$31/100),-入力!$C$29)))),'ユーザー別小売(卸)価格試算(税抜)'!F53))</f>
        <v/>
      </c>
      <c r="G53" s="126">
        <f>'6桁'!G53</f>
        <v>0</v>
      </c>
      <c r="H53" s="95" t="str">
        <f>IF('ユーザー別小売(卸)価格試算(税抜)'!H53="","",IF(ISNUMBER('ユーザー別小売(卸)価格試算(税抜)'!H53),IF(入力!$C$30=1,ROUNDDOWN('ユーザー別小売(卸)価格試算(税抜)'!H53*(1+入力!$C$31/100),-入力!$C$29),IF(入力!$C$30=2,ROUNDUP('ユーザー別小売(卸)価格試算(税抜)'!H53*(1+入力!$C$31/100),-入力!$C$29),IF(入力!$C$30=3,ROUND('ユーザー別小売(卸)価格試算(税抜)'!H53*(1+入力!$C$31/100),-入力!$C$29)))),'ユーザー別小売(卸)価格試算(税抜)'!H53))</f>
        <v/>
      </c>
      <c r="I53" s="126">
        <f>'6桁'!I53</f>
        <v>0</v>
      </c>
      <c r="J53" s="95" t="str">
        <f>IF('ユーザー別小売(卸)価格試算(税抜)'!J53="","",IF(ISNUMBER('ユーザー別小売(卸)価格試算(税抜)'!J53),IF(入力!$C$30=1,ROUNDDOWN('ユーザー別小売(卸)価格試算(税抜)'!J53*(1+入力!$C$31/100),-入力!$C$29),IF(入力!$C$30=2,ROUNDUP('ユーザー別小売(卸)価格試算(税抜)'!J53*(1+入力!$C$31/100),-入力!$C$29),IF(入力!$C$30=3,ROUND('ユーザー別小売(卸)価格試算(税抜)'!J53*(1+入力!$C$31/100),-入力!$C$29)))),'ユーザー別小売(卸)価格試算(税抜)'!J53))</f>
        <v/>
      </c>
      <c r="K53" s="126">
        <f>'6桁'!K53</f>
        <v>0</v>
      </c>
      <c r="L53" s="95" t="str">
        <f>IF('ユーザー別小売(卸)価格試算(税抜)'!L53="","",IF(ISNUMBER('ユーザー別小売(卸)価格試算(税抜)'!L53),IF(入力!$C$30=1,ROUNDDOWN('ユーザー別小売(卸)価格試算(税抜)'!L53*(1+入力!$C$31/100),-入力!$C$29),IF(入力!$C$30=2,ROUNDUP('ユーザー別小売(卸)価格試算(税抜)'!L53*(1+入力!$C$31/100),-入力!$C$29),IF(入力!$C$30=3,ROUND('ユーザー別小売(卸)価格試算(税抜)'!L53*(1+入力!$C$31/100),-入力!$C$29)))),'ユーザー別小売(卸)価格試算(税抜)'!L53))</f>
        <v/>
      </c>
      <c r="M53" s="126">
        <f>'6桁'!M53</f>
        <v>0</v>
      </c>
      <c r="N53" s="95" t="str">
        <f>IF('ユーザー別小売(卸)価格試算(税抜)'!N53="","",IF(ISNUMBER('ユーザー別小売(卸)価格試算(税抜)'!N53),IF(入力!$C$30=1,ROUNDDOWN('ユーザー別小売(卸)価格試算(税抜)'!N53*(1+入力!$C$31/100),-入力!$C$29),IF(入力!$C$30=2,ROUNDUP('ユーザー別小売(卸)価格試算(税抜)'!N53*(1+入力!$C$31/100),-入力!$C$29),IF(入力!$C$30=3,ROUND('ユーザー別小売(卸)価格試算(税抜)'!N53*(1+入力!$C$31/100),-入力!$C$29)))),'ユーザー別小売(卸)価格試算(税抜)'!N53))</f>
        <v/>
      </c>
      <c r="O53" s="126">
        <f>'6桁'!O53</f>
        <v>0</v>
      </c>
      <c r="P53" s="95" t="str">
        <f>IF('ユーザー別小売(卸)価格試算(税抜)'!P53="","",IF(ISNUMBER('ユーザー別小売(卸)価格試算(税抜)'!P53),IF(入力!$C$30=1,ROUNDDOWN('ユーザー別小売(卸)価格試算(税抜)'!P53*(1+入力!$C$31/100),-入力!$C$29),IF(入力!$C$30=2,ROUNDUP('ユーザー別小売(卸)価格試算(税抜)'!P53*(1+入力!$C$31/100),-入力!$C$29),IF(入力!$C$30=3,ROUND('ユーザー別小売(卸)価格試算(税抜)'!P53*(1+入力!$C$31/100),-入力!$C$29)))),'ユーザー別小売(卸)価格試算(税抜)'!P53))</f>
        <v/>
      </c>
      <c r="Q53" s="96">
        <f>'6桁'!Q53</f>
        <v>0</v>
      </c>
      <c r="R53" s="95" t="str">
        <f>IF('ユーザー別小売(卸)価格試算(税抜)'!R53="","",IF(ISNUMBER('ユーザー別小売(卸)価格試算(税抜)'!R53),IF(入力!$C$30=1,ROUNDDOWN('ユーザー別小売(卸)価格試算(税抜)'!R53*(1+入力!$C$31/100),-入力!$C$29),IF(入力!$C$30=2,ROUNDUP('ユーザー別小売(卸)価格試算(税抜)'!R53*(1+入力!$C$31/100),-入力!$C$29),IF(入力!$C$30=3,ROUND('ユーザー別小売(卸)価格試算(税抜)'!R53*(1+入力!$C$31/100),-入力!$C$29)))),'ユーザー別小売(卸)価格試算(税抜)'!R53))</f>
        <v/>
      </c>
      <c r="S53" s="96">
        <f>'6桁'!S53</f>
        <v>0</v>
      </c>
      <c r="T53" s="95">
        <f>IF('ユーザー別小売(卸)価格試算(税抜)'!T53="","",IF(ISNUMBER('ユーザー別小売(卸)価格試算(税抜)'!T53),IF(入力!$C$30=1,ROUNDDOWN('ユーザー別小売(卸)価格試算(税抜)'!T53*(1+入力!$C$31/100),-入力!$C$29),IF(入力!$C$30=2,ROUNDUP('ユーザー別小売(卸)価格試算(税抜)'!T53*(1+入力!$C$31/100),-入力!$C$29),IF(入力!$C$30=3,ROUND('ユーザー別小売(卸)価格試算(税抜)'!T53*(1+入力!$C$31/100),-入力!$C$29)))),'ユーザー別小売(卸)価格試算(税抜)'!T53))</f>
        <v>80410</v>
      </c>
      <c r="U53" s="96" t="str">
        <f>'6桁'!U53</f>
        <v>※W★</v>
      </c>
      <c r="V53" s="74"/>
      <c r="W53" s="251"/>
      <c r="X53" s="265"/>
      <c r="Y53" s="251"/>
    </row>
    <row r="54" spans="2:25" ht="30" customHeight="1">
      <c r="B54" s="503"/>
      <c r="C54" s="362" t="s">
        <v>329</v>
      </c>
      <c r="D54" s="254"/>
      <c r="E54" s="342">
        <v>98</v>
      </c>
      <c r="F54" s="95">
        <f>IF('ユーザー別小売(卸)価格試算(税抜)'!F54="","",IF(ISNUMBER('ユーザー別小売(卸)価格試算(税抜)'!F54),IF(入力!$C$30=1,ROUNDDOWN('ユーザー別小売(卸)価格試算(税抜)'!F54*(1+入力!$C$31/100),-入力!$C$29),IF(入力!$C$30=2,ROUNDUP('ユーザー別小売(卸)価格試算(税抜)'!F54*(1+入力!$C$31/100),-入力!$C$29),IF(入力!$C$30=3,ROUND('ユーザー別小売(卸)価格試算(税抜)'!F54*(1+入力!$C$31/100),-入力!$C$29)))),'ユーザー別小売(卸)価格試算(税抜)'!F54))</f>
        <v>83490</v>
      </c>
      <c r="G54" s="126" t="str">
        <f>'6桁'!G54</f>
        <v>Y★</v>
      </c>
      <c r="H54" s="95" t="str">
        <f>IF('ユーザー別小売(卸)価格試算(税抜)'!H54="","",IF(ISNUMBER('ユーザー別小売(卸)価格試算(税抜)'!H54),IF(入力!$C$30=1,ROUNDDOWN('ユーザー別小売(卸)価格試算(税抜)'!H54*(1+入力!$C$31/100),-入力!$C$29),IF(入力!$C$30=2,ROUNDUP('ユーザー別小売(卸)価格試算(税抜)'!H54*(1+入力!$C$31/100),-入力!$C$29),IF(入力!$C$30=3,ROUND('ユーザー別小売(卸)価格試算(税抜)'!H54*(1+入力!$C$31/100),-入力!$C$29)))),'ユーザー別小売(卸)価格試算(税抜)'!H54))</f>
        <v/>
      </c>
      <c r="I54" s="126">
        <f>'6桁'!I54</f>
        <v>0</v>
      </c>
      <c r="J54" s="95" t="str">
        <f>IF('ユーザー別小売(卸)価格試算(税抜)'!J54="","",IF(ISNUMBER('ユーザー別小売(卸)価格試算(税抜)'!J54),IF(入力!$C$30=1,ROUNDDOWN('ユーザー別小売(卸)価格試算(税抜)'!J54*(1+入力!$C$31/100),-入力!$C$29),IF(入力!$C$30=2,ROUNDUP('ユーザー別小売(卸)価格試算(税抜)'!J54*(1+入力!$C$31/100),-入力!$C$29),IF(入力!$C$30=3,ROUND('ユーザー別小売(卸)価格試算(税抜)'!J54*(1+入力!$C$31/100),-入力!$C$29)))),'ユーザー別小売(卸)価格試算(税抜)'!J54))</f>
        <v/>
      </c>
      <c r="K54" s="126">
        <f>'6桁'!K54</f>
        <v>0</v>
      </c>
      <c r="L54" s="95" t="str">
        <f>IF('ユーザー別小売(卸)価格試算(税抜)'!L54="","",IF(ISNUMBER('ユーザー別小売(卸)価格試算(税抜)'!L54),IF(入力!$C$30=1,ROUNDDOWN('ユーザー別小売(卸)価格試算(税抜)'!L54*(1+入力!$C$31/100),-入力!$C$29),IF(入力!$C$30=2,ROUNDUP('ユーザー別小売(卸)価格試算(税抜)'!L54*(1+入力!$C$31/100),-入力!$C$29),IF(入力!$C$30=3,ROUND('ユーザー別小売(卸)価格試算(税抜)'!L54*(1+入力!$C$31/100),-入力!$C$29)))),'ユーザー別小売(卸)価格試算(税抜)'!L54))</f>
        <v/>
      </c>
      <c r="M54" s="126">
        <f>'6桁'!M54</f>
        <v>0</v>
      </c>
      <c r="N54" s="95" t="str">
        <f>IF('ユーザー別小売(卸)価格試算(税抜)'!N54="","",IF(ISNUMBER('ユーザー別小売(卸)価格試算(税抜)'!N54),IF(入力!$C$30=1,ROUNDDOWN('ユーザー別小売(卸)価格試算(税抜)'!N54*(1+入力!$C$31/100),-入力!$C$29),IF(入力!$C$30=2,ROUNDUP('ユーザー別小売(卸)価格試算(税抜)'!N54*(1+入力!$C$31/100),-入力!$C$29),IF(入力!$C$30=3,ROUND('ユーザー別小売(卸)価格試算(税抜)'!N54*(1+入力!$C$31/100),-入力!$C$29)))),'ユーザー別小売(卸)価格試算(税抜)'!N54))</f>
        <v/>
      </c>
      <c r="O54" s="126">
        <f>'6桁'!O54</f>
        <v>0</v>
      </c>
      <c r="P54" s="95" t="str">
        <f>IF('ユーザー別小売(卸)価格試算(税抜)'!P54="","",IF(ISNUMBER('ユーザー別小売(卸)価格試算(税抜)'!P54),IF(入力!$C$30=1,ROUNDDOWN('ユーザー別小売(卸)価格試算(税抜)'!P54*(1+入力!$C$31/100),-入力!$C$29),IF(入力!$C$30=2,ROUNDUP('ユーザー別小売(卸)価格試算(税抜)'!P54*(1+入力!$C$31/100),-入力!$C$29),IF(入力!$C$30=3,ROUND('ユーザー別小売(卸)価格試算(税抜)'!P54*(1+入力!$C$31/100),-入力!$C$29)))),'ユーザー別小売(卸)価格試算(税抜)'!P54))</f>
        <v/>
      </c>
      <c r="Q54" s="96">
        <f>'6桁'!Q54</f>
        <v>0</v>
      </c>
      <c r="R54" s="95" t="str">
        <f>IF('ユーザー別小売(卸)価格試算(税抜)'!R54="","",IF(ISNUMBER('ユーザー別小売(卸)価格試算(税抜)'!R54),IF(入力!$C$30=1,ROUNDDOWN('ユーザー別小売(卸)価格試算(税抜)'!R54*(1+入力!$C$31/100),-入力!$C$29),IF(入力!$C$30=2,ROUNDUP('ユーザー別小売(卸)価格試算(税抜)'!R54*(1+入力!$C$31/100),-入力!$C$29),IF(入力!$C$30=3,ROUND('ユーザー別小売(卸)価格試算(税抜)'!R54*(1+入力!$C$31/100),-入力!$C$29)))),'ユーザー別小売(卸)価格試算(税抜)'!R54))</f>
        <v/>
      </c>
      <c r="S54" s="96">
        <f>'6桁'!S54</f>
        <v>0</v>
      </c>
      <c r="T54" s="95" t="str">
        <f>IF('ユーザー別小売(卸)価格試算(税抜)'!T54="","",IF(ISNUMBER('ユーザー別小売(卸)価格試算(税抜)'!T54),IF(入力!$C$30=1,ROUNDDOWN('ユーザー別小売(卸)価格試算(税抜)'!T54*(1+入力!$C$31/100),-入力!$C$29),IF(入力!$C$30=2,ROUNDUP('ユーザー別小売(卸)価格試算(税抜)'!T54*(1+入力!$C$31/100),-入力!$C$29),IF(入力!$C$30=3,ROUND('ユーザー別小売(卸)価格試算(税抜)'!T54*(1+入力!$C$31/100),-入力!$C$29)))),'ユーザー別小売(卸)価格試算(税抜)'!T54))</f>
        <v/>
      </c>
      <c r="U54" s="96">
        <f>'6桁'!U54</f>
        <v>0</v>
      </c>
      <c r="V54" s="74"/>
      <c r="W54" s="251"/>
      <c r="X54" s="265"/>
      <c r="Y54" s="251"/>
    </row>
    <row r="55" spans="2:25" ht="30" customHeight="1">
      <c r="B55" s="503"/>
      <c r="C55" s="362" t="s">
        <v>330</v>
      </c>
      <c r="D55" s="254"/>
      <c r="E55" s="342">
        <v>100</v>
      </c>
      <c r="F55" s="95">
        <f>IF('ユーザー別小売(卸)価格試算(税抜)'!F55="","",IF(ISNUMBER('ユーザー別小売(卸)価格試算(税抜)'!F55),IF(入力!$C$30=1,ROUNDDOWN('ユーザー別小売(卸)価格試算(税抜)'!F55*(1+入力!$C$31/100),-入力!$C$29),IF(入力!$C$30=2,ROUNDUP('ユーザー別小売(卸)価格試算(税抜)'!F55*(1+入力!$C$31/100),-入力!$C$29),IF(入力!$C$30=3,ROUND('ユーザー別小売(卸)価格試算(税抜)'!F55*(1+入力!$C$31/100),-入力!$C$29)))),'ユーザー別小売(卸)価格試算(税抜)'!F55))</f>
        <v>95370</v>
      </c>
      <c r="G55" s="20" t="str">
        <f>'6桁'!G55</f>
        <v>Y★</v>
      </c>
      <c r="H55" s="95" t="str">
        <f>IF('ユーザー別小売(卸)価格試算(税抜)'!H55="","",IF(ISNUMBER('ユーザー別小売(卸)価格試算(税抜)'!H55),IF(入力!$C$30=1,ROUNDDOWN('ユーザー別小売(卸)価格試算(税抜)'!H55*(1+入力!$C$31/100),-入力!$C$29),IF(入力!$C$30=2,ROUNDUP('ユーザー別小売(卸)価格試算(税抜)'!H55*(1+入力!$C$31/100),-入力!$C$29),IF(入力!$C$30=3,ROUND('ユーザー別小売(卸)価格試算(税抜)'!H55*(1+入力!$C$31/100),-入力!$C$29)))),'ユーザー別小売(卸)価格試算(税抜)'!H55))</f>
        <v/>
      </c>
      <c r="I55" s="126">
        <f>'6桁'!I55</f>
        <v>0</v>
      </c>
      <c r="J55" s="95" t="str">
        <f>IF('ユーザー別小売(卸)価格試算(税抜)'!J55="","",IF(ISNUMBER('ユーザー別小売(卸)価格試算(税抜)'!J55),IF(入力!$C$30=1,ROUNDDOWN('ユーザー別小売(卸)価格試算(税抜)'!J55*(1+入力!$C$31/100),-入力!$C$29),IF(入力!$C$30=2,ROUNDUP('ユーザー別小売(卸)価格試算(税抜)'!J55*(1+入力!$C$31/100),-入力!$C$29),IF(入力!$C$30=3,ROUND('ユーザー別小売(卸)価格試算(税抜)'!J55*(1+入力!$C$31/100),-入力!$C$29)))),'ユーザー別小売(卸)価格試算(税抜)'!J55))</f>
        <v/>
      </c>
      <c r="K55" s="126">
        <f>'6桁'!K55</f>
        <v>0</v>
      </c>
      <c r="L55" s="95" t="str">
        <f>IF('ユーザー別小売(卸)価格試算(税抜)'!L55="","",IF(ISNUMBER('ユーザー別小売(卸)価格試算(税抜)'!L55),IF(入力!$C$30=1,ROUNDDOWN('ユーザー別小売(卸)価格試算(税抜)'!L55*(1+入力!$C$31/100),-入力!$C$29),IF(入力!$C$30=2,ROUNDUP('ユーザー別小売(卸)価格試算(税抜)'!L55*(1+入力!$C$31/100),-入力!$C$29),IF(入力!$C$30=3,ROUND('ユーザー別小売(卸)価格試算(税抜)'!L55*(1+入力!$C$31/100),-入力!$C$29)))),'ユーザー別小売(卸)価格試算(税抜)'!L55))</f>
        <v/>
      </c>
      <c r="M55" s="126">
        <f>'6桁'!M55</f>
        <v>0</v>
      </c>
      <c r="N55" s="95" t="str">
        <f>IF('ユーザー別小売(卸)価格試算(税抜)'!N55="","",IF(ISNUMBER('ユーザー別小売(卸)価格試算(税抜)'!N55),IF(入力!$C$30=1,ROUNDDOWN('ユーザー別小売(卸)価格試算(税抜)'!N55*(1+入力!$C$31/100),-入力!$C$29),IF(入力!$C$30=2,ROUNDUP('ユーザー別小売(卸)価格試算(税抜)'!N55*(1+入力!$C$31/100),-入力!$C$29),IF(入力!$C$30=3,ROUND('ユーザー別小売(卸)価格試算(税抜)'!N55*(1+入力!$C$31/100),-入力!$C$29)))),'ユーザー別小売(卸)価格試算(税抜)'!N55))</f>
        <v/>
      </c>
      <c r="O55" s="126">
        <f>'6桁'!O55</f>
        <v>0</v>
      </c>
      <c r="P55" s="95" t="str">
        <f>IF('ユーザー別小売(卸)価格試算(税抜)'!P55="","",IF(ISNUMBER('ユーザー別小売(卸)価格試算(税抜)'!P55),IF(入力!$C$30=1,ROUNDDOWN('ユーザー別小売(卸)価格試算(税抜)'!P55*(1+入力!$C$31/100),-入力!$C$29),IF(入力!$C$30=2,ROUNDUP('ユーザー別小売(卸)価格試算(税抜)'!P55*(1+入力!$C$31/100),-入力!$C$29),IF(入力!$C$30=3,ROUND('ユーザー別小売(卸)価格試算(税抜)'!P55*(1+入力!$C$31/100),-入力!$C$29)))),'ユーザー別小売(卸)価格試算(税抜)'!P55))</f>
        <v/>
      </c>
      <c r="Q55" s="96">
        <f>'6桁'!Q55</f>
        <v>0</v>
      </c>
      <c r="R55" s="95" t="str">
        <f>IF('ユーザー別小売(卸)価格試算(税抜)'!R55="","",IF(ISNUMBER('ユーザー別小売(卸)価格試算(税抜)'!R55),IF(入力!$C$30=1,ROUNDDOWN('ユーザー別小売(卸)価格試算(税抜)'!R55*(1+入力!$C$31/100),-入力!$C$29),IF(入力!$C$30=2,ROUNDUP('ユーザー別小売(卸)価格試算(税抜)'!R55*(1+入力!$C$31/100),-入力!$C$29),IF(入力!$C$30=3,ROUND('ユーザー別小売(卸)価格試算(税抜)'!R55*(1+入力!$C$31/100),-入力!$C$29)))),'ユーザー別小売(卸)価格試算(税抜)'!R55))</f>
        <v/>
      </c>
      <c r="S55" s="96">
        <f>'6桁'!S55</f>
        <v>0</v>
      </c>
      <c r="T55" s="95" t="str">
        <f>IF('ユーザー別小売(卸)価格試算(税抜)'!T55="","",IF(ISNUMBER('ユーザー別小売(卸)価格試算(税抜)'!T55),IF(入力!$C$30=1,ROUNDDOWN('ユーザー別小売(卸)価格試算(税抜)'!T55*(1+入力!$C$31/100),-入力!$C$29),IF(入力!$C$30=2,ROUNDUP('ユーザー別小売(卸)価格試算(税抜)'!T55*(1+入力!$C$31/100),-入力!$C$29),IF(入力!$C$30=3,ROUND('ユーザー別小売(卸)価格試算(税抜)'!T55*(1+入力!$C$31/100),-入力!$C$29)))),'ユーザー別小売(卸)価格試算(税抜)'!T55))</f>
        <v/>
      </c>
      <c r="U55" s="96">
        <f>'6桁'!U55</f>
        <v>0</v>
      </c>
      <c r="V55" s="74"/>
      <c r="W55" s="251"/>
      <c r="X55" s="265"/>
      <c r="Y55" s="251"/>
    </row>
    <row r="56" spans="2:25" ht="30" customHeight="1">
      <c r="B56" s="503"/>
      <c r="C56" s="362" t="s">
        <v>213</v>
      </c>
      <c r="D56" s="254"/>
      <c r="E56" s="342">
        <v>85</v>
      </c>
      <c r="F56" s="95" t="str">
        <f>IF('ユーザー別小売(卸)価格試算(税抜)'!F56="","",IF(ISNUMBER('ユーザー別小売(卸)価格試算(税抜)'!F56),IF(入力!$C$30=1,ROUNDDOWN('ユーザー別小売(卸)価格試算(税抜)'!F56*(1+入力!$C$31/100),-入力!$C$29),IF(入力!$C$30=2,ROUNDUP('ユーザー別小売(卸)価格試算(税抜)'!F56*(1+入力!$C$31/100),-入力!$C$29),IF(入力!$C$30=3,ROUND('ユーザー別小売(卸)価格試算(税抜)'!F56*(1+入力!$C$31/100),-入力!$C$29)))),'ユーザー別小売(卸)価格試算(税抜)'!F56))</f>
        <v/>
      </c>
      <c r="G56" s="20">
        <f>'6桁'!G56</f>
        <v>0</v>
      </c>
      <c r="H56" s="95" t="str">
        <f>IF('ユーザー別小売(卸)価格試算(税抜)'!H56="","",IF(ISNUMBER('ユーザー別小売(卸)価格試算(税抜)'!H56),IF(入力!$C$30=1,ROUNDDOWN('ユーザー別小売(卸)価格試算(税抜)'!H56*(1+入力!$C$31/100),-入力!$C$29),IF(入力!$C$30=2,ROUNDUP('ユーザー別小売(卸)価格試算(税抜)'!H56*(1+入力!$C$31/100),-入力!$C$29),IF(入力!$C$30=3,ROUND('ユーザー別小売(卸)価格試算(税抜)'!H56*(1+入力!$C$31/100),-入力!$C$29)))),'ユーザー別小売(卸)価格試算(税抜)'!H56))</f>
        <v/>
      </c>
      <c r="I56" s="101">
        <f>'6桁'!I56</f>
        <v>0</v>
      </c>
      <c r="J56" s="95" t="str">
        <f>IF('ユーザー別小売(卸)価格試算(税抜)'!J56="","",IF(ISNUMBER('ユーザー別小売(卸)価格試算(税抜)'!J56),IF(入力!$C$30=1,ROUNDDOWN('ユーザー別小売(卸)価格試算(税抜)'!J56*(1+入力!$C$31/100),-入力!$C$29),IF(入力!$C$30=2,ROUNDUP('ユーザー別小売(卸)価格試算(税抜)'!J56*(1+入力!$C$31/100),-入力!$C$29),IF(入力!$C$30=3,ROUND('ユーザー別小売(卸)価格試算(税抜)'!J56*(1+入力!$C$31/100),-入力!$C$29)))),'ユーザー別小売(卸)価格試算(税抜)'!J56))</f>
        <v/>
      </c>
      <c r="K56" s="101">
        <f>'6桁'!K56</f>
        <v>0</v>
      </c>
      <c r="L56" s="95">
        <f>IF('ユーザー別小売(卸)価格試算(税抜)'!L56="","",IF(ISNUMBER('ユーザー別小売(卸)価格試算(税抜)'!L56),IF(入力!$C$30=1,ROUNDDOWN('ユーザー別小売(卸)価格試算(税抜)'!L56*(1+入力!$C$31/100),-入力!$C$29),IF(入力!$C$30=2,ROUNDUP('ユーザー別小売(卸)価格試算(税抜)'!L56*(1+入力!$C$31/100),-入力!$C$29),IF(入力!$C$30=3,ROUND('ユーザー別小売(卸)価格試算(税抜)'!L56*(1+入力!$C$31/100),-入力!$C$29)))),'ユーザー別小売(卸)価格試算(税抜)'!L56))</f>
        <v>63140</v>
      </c>
      <c r="M56" s="101" t="str">
        <f>'6桁'!M56</f>
        <v>W★</v>
      </c>
      <c r="N56" s="95" t="str">
        <f>IF('ユーザー別小売(卸)価格試算(税抜)'!N56="","",IF(ISNUMBER('ユーザー別小売(卸)価格試算(税抜)'!N56),IF(入力!$C$30=1,ROUNDDOWN('ユーザー別小売(卸)価格試算(税抜)'!N56*(1+入力!$C$31/100),-入力!$C$29),IF(入力!$C$30=2,ROUNDUP('ユーザー別小売(卸)価格試算(税抜)'!N56*(1+入力!$C$31/100),-入力!$C$29),IF(入力!$C$30=3,ROUND('ユーザー別小売(卸)価格試算(税抜)'!N56*(1+入力!$C$31/100),-入力!$C$29)))),'ユーザー別小売(卸)価格試算(税抜)'!N56))</f>
        <v/>
      </c>
      <c r="O56" s="126">
        <f>'6桁'!O56</f>
        <v>0</v>
      </c>
      <c r="P56" s="95" t="str">
        <f>IF('ユーザー別小売(卸)価格試算(税抜)'!P56="","",IF(ISNUMBER('ユーザー別小売(卸)価格試算(税抜)'!P56),IF(入力!$C$30=1,ROUNDDOWN('ユーザー別小売(卸)価格試算(税抜)'!P56*(1+入力!$C$31/100),-入力!$C$29),IF(入力!$C$30=2,ROUNDUP('ユーザー別小売(卸)価格試算(税抜)'!P56*(1+入力!$C$31/100),-入力!$C$29),IF(入力!$C$30=3,ROUND('ユーザー別小売(卸)価格試算(税抜)'!P56*(1+入力!$C$31/100),-入力!$C$29)))),'ユーザー別小売(卸)価格試算(税抜)'!P56))</f>
        <v/>
      </c>
      <c r="Q56" s="96">
        <f>'6桁'!Q56</f>
        <v>0</v>
      </c>
      <c r="R56" s="95" t="str">
        <f>IF('ユーザー別小売(卸)価格試算(税抜)'!R56="","",IF(ISNUMBER('ユーザー別小売(卸)価格試算(税抜)'!R56),IF(入力!$C$30=1,ROUNDDOWN('ユーザー別小売(卸)価格試算(税抜)'!R56*(1+入力!$C$31/100),-入力!$C$29),IF(入力!$C$30=2,ROUNDUP('ユーザー別小売(卸)価格試算(税抜)'!R56*(1+入力!$C$31/100),-入力!$C$29),IF(入力!$C$30=3,ROUND('ユーザー別小売(卸)価格試算(税抜)'!R56*(1+入力!$C$31/100),-入力!$C$29)))),'ユーザー別小売(卸)価格試算(税抜)'!R56))</f>
        <v/>
      </c>
      <c r="S56" s="96">
        <f>'6桁'!S56</f>
        <v>0</v>
      </c>
      <c r="T56" s="95" t="str">
        <f>IF('ユーザー別小売(卸)価格試算(税抜)'!T56="","",IF(ISNUMBER('ユーザー別小売(卸)価格試算(税抜)'!T56),IF(入力!$C$30=1,ROUNDDOWN('ユーザー別小売(卸)価格試算(税抜)'!T56*(1+入力!$C$31/100),-入力!$C$29),IF(入力!$C$30=2,ROUNDUP('ユーザー別小売(卸)価格試算(税抜)'!T56*(1+入力!$C$31/100),-入力!$C$29),IF(入力!$C$30=3,ROUND('ユーザー別小売(卸)価格試算(税抜)'!T56*(1+入力!$C$31/100),-入力!$C$29)))),'ユーザー別小売(卸)価格試算(税抜)'!T56))</f>
        <v/>
      </c>
      <c r="U56" s="96">
        <f>'6桁'!U56</f>
        <v>0</v>
      </c>
      <c r="V56" s="74"/>
      <c r="W56" s="251"/>
      <c r="X56" s="265"/>
      <c r="Y56" s="251"/>
    </row>
    <row r="57" spans="2:25" ht="30" customHeight="1">
      <c r="B57" s="503"/>
      <c r="C57" s="362" t="s">
        <v>214</v>
      </c>
      <c r="D57" s="254">
        <v>84</v>
      </c>
      <c r="E57" s="342">
        <v>88</v>
      </c>
      <c r="F57" s="95">
        <f>IF('ユーザー別小売(卸)価格試算(税抜)'!F57="","",IF(ISNUMBER('ユーザー別小売(卸)価格試算(税抜)'!F57),IF(入力!$C$30=1,ROUNDDOWN('ユーザー別小売(卸)価格試算(税抜)'!F57*(1+入力!$C$31/100),-入力!$C$29),IF(入力!$C$30=2,ROUNDUP('ユーザー別小売(卸)価格試算(税抜)'!F57*(1+入力!$C$31/100),-入力!$C$29),IF(入力!$C$30=3,ROUND('ユーザー別小売(卸)価格試算(税抜)'!F57*(1+入力!$C$31/100),-入力!$C$29)))),'ユーザー別小売(卸)価格試算(税抜)'!F57))</f>
        <v>65120</v>
      </c>
      <c r="G57" s="19" t="str">
        <f>'6桁'!G57</f>
        <v>Y★</v>
      </c>
      <c r="H57" s="95" t="str">
        <f>IF('ユーザー別小売(卸)価格試算(税抜)'!H57="","",IF(ISNUMBER('ユーザー別小売(卸)価格試算(税抜)'!H57),IF(入力!$C$30=1,ROUNDDOWN('ユーザー別小売(卸)価格試算(税抜)'!H57*(1+入力!$C$31/100),-入力!$C$29),IF(入力!$C$30=2,ROUNDUP('ユーザー別小売(卸)価格試算(税抜)'!H57*(1+入力!$C$31/100),-入力!$C$29),IF(入力!$C$30=3,ROUND('ユーザー別小売(卸)価格試算(税抜)'!H57*(1+入力!$C$31/100),-入力!$C$29)))),'ユーザー別小売(卸)価格試算(税抜)'!H57))</f>
        <v/>
      </c>
      <c r="I57" s="101">
        <f>'6桁'!I57</f>
        <v>0</v>
      </c>
      <c r="J57" s="95" t="str">
        <f>IF('ユーザー別小売(卸)価格試算(税抜)'!J57="","",IF(ISNUMBER('ユーザー別小売(卸)価格試算(税抜)'!J57),IF(入力!$C$30=1,ROUNDDOWN('ユーザー別小売(卸)価格試算(税抜)'!J57*(1+入力!$C$31/100),-入力!$C$29),IF(入力!$C$30=2,ROUNDUP('ユーザー別小売(卸)価格試算(税抜)'!J57*(1+入力!$C$31/100),-入力!$C$29),IF(入力!$C$30=3,ROUND('ユーザー別小売(卸)価格試算(税抜)'!J57*(1+入力!$C$31/100),-入力!$C$29)))),'ユーザー別小売(卸)価格試算(税抜)'!J57))</f>
        <v/>
      </c>
      <c r="K57" s="101">
        <f>'6桁'!K57</f>
        <v>0</v>
      </c>
      <c r="L57" s="95">
        <f>IF('ユーザー別小売(卸)価格試算(税抜)'!L57="","",IF(ISNUMBER('ユーザー別小売(卸)価格試算(税抜)'!L57),IF(入力!$C$30=1,ROUNDDOWN('ユーザー別小売(卸)価格試算(税抜)'!L57*(1+入力!$C$31/100),-入力!$C$29),IF(入力!$C$30=2,ROUNDUP('ユーザー別小売(卸)価格試算(税抜)'!L57*(1+入力!$C$31/100),-入力!$C$29),IF(入力!$C$30=3,ROUND('ユーザー別小売(卸)価格試算(税抜)'!L57*(1+入力!$C$31/100),-入力!$C$29)))),'ユーザー別小売(卸)価格試算(税抜)'!L57))</f>
        <v>62150</v>
      </c>
      <c r="M57" s="126" t="str">
        <f>'6桁'!M57</f>
        <v>W★</v>
      </c>
      <c r="N57" s="95" t="str">
        <f>IF('ユーザー別小売(卸)価格試算(税抜)'!N57="","",IF(ISNUMBER('ユーザー別小売(卸)価格試算(税抜)'!N57),IF(入力!$C$30=1,ROUNDDOWN('ユーザー別小売(卸)価格試算(税抜)'!N57*(1+入力!$C$31/100),-入力!$C$29),IF(入力!$C$30=2,ROUNDUP('ユーザー別小売(卸)価格試算(税抜)'!N57*(1+入力!$C$31/100),-入力!$C$29),IF(入力!$C$30=3,ROUND('ユーザー別小売(卸)価格試算(税抜)'!N57*(1+入力!$C$31/100),-入力!$C$29)))),'ユーザー別小売(卸)価格試算(税抜)'!N57))</f>
        <v/>
      </c>
      <c r="O57" s="126">
        <f>'6桁'!O57</f>
        <v>0</v>
      </c>
      <c r="P57" s="95" t="str">
        <f>IF('ユーザー別小売(卸)価格試算(税抜)'!P57="","",IF(ISNUMBER('ユーザー別小売(卸)価格試算(税抜)'!P57),IF(入力!$C$30=1,ROUNDDOWN('ユーザー別小売(卸)価格試算(税抜)'!P57*(1+入力!$C$31/100),-入力!$C$29),IF(入力!$C$30=2,ROUNDUP('ユーザー別小売(卸)価格試算(税抜)'!P57*(1+入力!$C$31/100),-入力!$C$29),IF(入力!$C$30=3,ROUND('ユーザー別小売(卸)価格試算(税抜)'!P57*(1+入力!$C$31/100),-入力!$C$29)))),'ユーザー別小売(卸)価格試算(税抜)'!P57))</f>
        <v/>
      </c>
      <c r="Q57" s="96">
        <f>'6桁'!Q57</f>
        <v>0</v>
      </c>
      <c r="R57" s="95" t="str">
        <f>IF('ユーザー別小売(卸)価格試算(税抜)'!R57="","",IF(ISNUMBER('ユーザー別小売(卸)価格試算(税抜)'!R57),IF(入力!$C$30=1,ROUNDDOWN('ユーザー別小売(卸)価格試算(税抜)'!R57*(1+入力!$C$31/100),-入力!$C$29),IF(入力!$C$30=2,ROUNDUP('ユーザー別小売(卸)価格試算(税抜)'!R57*(1+入力!$C$31/100),-入力!$C$29),IF(入力!$C$30=3,ROUND('ユーザー別小売(卸)価格試算(税抜)'!R57*(1+入力!$C$31/100),-入力!$C$29)))),'ユーザー別小売(卸)価格試算(税抜)'!R57))</f>
        <v/>
      </c>
      <c r="S57" s="96">
        <f>'6桁'!S57</f>
        <v>0</v>
      </c>
      <c r="T57" s="95">
        <f>IF('ユーザー別小売(卸)価格試算(税抜)'!T57="","",IF(ISNUMBER('ユーザー別小売(卸)価格試算(税抜)'!T57),IF(入力!$C$30=1,ROUNDDOWN('ユーザー別小売(卸)価格試算(税抜)'!T57*(1+入力!$C$31/100),-入力!$C$29),IF(入力!$C$30=2,ROUNDUP('ユーザー別小売(卸)価格試算(税抜)'!T57*(1+入力!$C$31/100),-入力!$C$29),IF(入力!$C$30=3,ROUND('ユーザー別小売(卸)価格試算(税抜)'!T57*(1+入力!$C$31/100),-入力!$C$29)))),'ユーザー別小売(卸)価格試算(税抜)'!T57))</f>
        <v>62810</v>
      </c>
      <c r="U57" s="96" t="str">
        <f>'6桁'!U57</f>
        <v>W★</v>
      </c>
      <c r="V57" s="74"/>
      <c r="W57" s="251"/>
      <c r="X57" s="265"/>
      <c r="Y57" s="251"/>
    </row>
    <row r="58" spans="2:25" ht="30" customHeight="1">
      <c r="B58" s="503"/>
      <c r="C58" s="362" t="s">
        <v>215</v>
      </c>
      <c r="D58" s="254">
        <v>87</v>
      </c>
      <c r="E58" s="342">
        <v>91</v>
      </c>
      <c r="F58" s="95">
        <f>IF('ユーザー別小売(卸)価格試算(税抜)'!F58="","",IF(ISNUMBER('ユーザー別小売(卸)価格試算(税抜)'!F58),IF(入力!$C$30=1,ROUNDDOWN('ユーザー別小売(卸)価格試算(税抜)'!F58*(1+入力!$C$31/100),-入力!$C$29),IF(入力!$C$30=2,ROUNDUP('ユーザー別小売(卸)価格試算(税抜)'!F58*(1+入力!$C$31/100),-入力!$C$29),IF(入力!$C$30=3,ROUND('ユーザー別小売(卸)価格試算(税抜)'!F58*(1+入力!$C$31/100),-入力!$C$29)))),'ユーザー別小売(卸)価格試算(税抜)'!F58))</f>
        <v>65120</v>
      </c>
      <c r="G58" s="19" t="str">
        <f>'6桁'!G58</f>
        <v>Y★</v>
      </c>
      <c r="H58" s="95">
        <f>IF('ユーザー別小売(卸)価格試算(税抜)'!H58="","",IF(ISNUMBER('ユーザー別小売(卸)価格試算(税抜)'!H58),IF(入力!$C$30=1,ROUNDDOWN('ユーザー別小売(卸)価格試算(税抜)'!H58*(1+入力!$C$31/100),-入力!$C$29),IF(入力!$C$30=2,ROUNDUP('ユーザー別小売(卸)価格試算(税抜)'!H58*(1+入力!$C$31/100),-入力!$C$29),IF(入力!$C$30=3,ROUND('ユーザー別小売(卸)価格試算(税抜)'!H58*(1+入力!$C$31/100),-入力!$C$29)))),'ユーザー別小売(卸)価格試算(税抜)'!H58))</f>
        <v>67650</v>
      </c>
      <c r="I58" s="96" t="str">
        <f>'6桁'!I58</f>
        <v>Y★</v>
      </c>
      <c r="J58" s="95">
        <f>IF('ユーザー別小売(卸)価格試算(税抜)'!J58="","",IF(ISNUMBER('ユーザー別小売(卸)価格試算(税抜)'!J58),IF(入力!$C$30=1,ROUNDDOWN('ユーザー別小売(卸)価格試算(税抜)'!J58*(1+入力!$C$31/100),-入力!$C$29),IF(入力!$C$30=2,ROUNDUP('ユーザー別小売(卸)価格試算(税抜)'!J58*(1+入力!$C$31/100),-入力!$C$29),IF(入力!$C$30=3,ROUND('ユーザー別小売(卸)価格試算(税抜)'!J58*(1+入力!$C$31/100),-入力!$C$29)))),'ユーザー別小売(卸)価格試算(税抜)'!J58))</f>
        <v>65670</v>
      </c>
      <c r="K58" s="96" t="str">
        <f>'6桁'!K58</f>
        <v>W★</v>
      </c>
      <c r="L58" s="95" t="str">
        <f>IF('ユーザー別小売(卸)価格試算(税抜)'!L58="","",IF(ISNUMBER('ユーザー別小売(卸)価格試算(税抜)'!L58),IF(入力!$C$30=1,ROUNDDOWN('ユーザー別小売(卸)価格試算(税抜)'!L58*(1+入力!$C$31/100),-入力!$C$29),IF(入力!$C$30=2,ROUNDUP('ユーザー別小売(卸)価格試算(税抜)'!L58*(1+入力!$C$31/100),-入力!$C$29),IF(入力!$C$30=3,ROUND('ユーザー別小売(卸)価格試算(税抜)'!L58*(1+入力!$C$31/100),-入力!$C$29)))),'ユーザー別小売(卸)価格試算(税抜)'!L58))</f>
        <v/>
      </c>
      <c r="M58" s="126">
        <f>'6桁'!M58</f>
        <v>0</v>
      </c>
      <c r="N58" s="95" t="str">
        <f>IF('ユーザー別小売(卸)価格試算(税抜)'!N58="","",IF(ISNUMBER('ユーザー別小売(卸)価格試算(税抜)'!N58),IF(入力!$C$30=1,ROUNDDOWN('ユーザー別小売(卸)価格試算(税抜)'!N58*(1+入力!$C$31/100),-入力!$C$29),IF(入力!$C$30=2,ROUNDUP('ユーザー別小売(卸)価格試算(税抜)'!N58*(1+入力!$C$31/100),-入力!$C$29),IF(入力!$C$30=3,ROUND('ユーザー別小売(卸)価格試算(税抜)'!N58*(1+入力!$C$31/100),-入力!$C$29)))),'ユーザー別小売(卸)価格試算(税抜)'!N58))</f>
        <v/>
      </c>
      <c r="O58" s="126">
        <f>'6桁'!O58</f>
        <v>0</v>
      </c>
      <c r="P58" s="95" t="str">
        <f>IF('ユーザー別小売(卸)価格試算(税抜)'!P58="","",IF(ISNUMBER('ユーザー別小売(卸)価格試算(税抜)'!P58),IF(入力!$C$30=1,ROUNDDOWN('ユーザー別小売(卸)価格試算(税抜)'!P58*(1+入力!$C$31/100),-入力!$C$29),IF(入力!$C$30=2,ROUNDUP('ユーザー別小売(卸)価格試算(税抜)'!P58*(1+入力!$C$31/100),-入力!$C$29),IF(入力!$C$30=3,ROUND('ユーザー別小売(卸)価格試算(税抜)'!P58*(1+入力!$C$31/100),-入力!$C$29)))),'ユーザー別小売(卸)価格試算(税抜)'!P58))</f>
        <v/>
      </c>
      <c r="Q58" s="96">
        <f>'6桁'!Q58</f>
        <v>0</v>
      </c>
      <c r="R58" s="95" t="str">
        <f>IF('ユーザー別小売(卸)価格試算(税抜)'!R58="","",IF(ISNUMBER('ユーザー別小売(卸)価格試算(税抜)'!R58),IF(入力!$C$30=1,ROUNDDOWN('ユーザー別小売(卸)価格試算(税抜)'!R58*(1+入力!$C$31/100),-入力!$C$29),IF(入力!$C$30=2,ROUNDUP('ユーザー別小売(卸)価格試算(税抜)'!R58*(1+入力!$C$31/100),-入力!$C$29),IF(入力!$C$30=3,ROUND('ユーザー別小売(卸)価格試算(税抜)'!R58*(1+入力!$C$31/100),-入力!$C$29)))),'ユーザー別小売(卸)価格試算(税抜)'!R58))</f>
        <v/>
      </c>
      <c r="S58" s="96">
        <f>'6桁'!S58</f>
        <v>0</v>
      </c>
      <c r="T58" s="95">
        <f>IF('ユーザー別小売(卸)価格試算(税抜)'!T58="","",IF(ISNUMBER('ユーザー別小売(卸)価格試算(税抜)'!T58),IF(入力!$C$30=1,ROUNDDOWN('ユーザー別小売(卸)価格試算(税抜)'!T58*(1+入力!$C$31/100),-入力!$C$29),IF(入力!$C$30=2,ROUNDUP('ユーザー別小売(卸)価格試算(税抜)'!T58*(1+入力!$C$31/100),-入力!$C$29),IF(入力!$C$30=3,ROUND('ユーザー別小売(卸)価格試算(税抜)'!T58*(1+入力!$C$31/100),-入力!$C$29)))),'ユーザー別小売(卸)価格試算(税抜)'!T58))</f>
        <v>66440</v>
      </c>
      <c r="U58" s="96" t="str">
        <f>'6桁'!U58</f>
        <v>W★</v>
      </c>
      <c r="V58" s="74"/>
      <c r="W58" s="251"/>
      <c r="X58" s="265"/>
      <c r="Y58" s="251"/>
    </row>
    <row r="59" spans="2:25" ht="30" customHeight="1">
      <c r="B59" s="503"/>
      <c r="C59" s="362" t="s">
        <v>216</v>
      </c>
      <c r="D59" s="254">
        <v>89</v>
      </c>
      <c r="E59" s="342">
        <v>93</v>
      </c>
      <c r="F59" s="95">
        <f>IF('ユーザー別小売(卸)価格試算(税抜)'!F59="","",IF(ISNUMBER('ユーザー別小売(卸)価格試算(税抜)'!F59),IF(入力!$C$30=1,ROUNDDOWN('ユーザー別小売(卸)価格試算(税抜)'!F59*(1+入力!$C$31/100),-入力!$C$29),IF(入力!$C$30=2,ROUNDUP('ユーザー別小売(卸)価格試算(税抜)'!F59*(1+入力!$C$31/100),-入力!$C$29),IF(入力!$C$30=3,ROUND('ユーザー別小売(卸)価格試算(税抜)'!F59*(1+入力!$C$31/100),-入力!$C$29)))),'ユーザー別小売(卸)価格試算(税抜)'!F59))</f>
        <v>71170</v>
      </c>
      <c r="G59" s="126" t="str">
        <f>'6桁'!G59</f>
        <v>Y★</v>
      </c>
      <c r="H59" s="95">
        <f>IF('ユーザー別小売(卸)価格試算(税抜)'!H59="","",IF(ISNUMBER('ユーザー別小売(卸)価格試算(税抜)'!H59),IF(入力!$C$30=1,ROUNDDOWN('ユーザー別小売(卸)価格試算(税抜)'!H59*(1+入力!$C$31/100),-入力!$C$29),IF(入力!$C$30=2,ROUNDUP('ユーザー別小売(卸)価格試算(税抜)'!H59*(1+入力!$C$31/100),-入力!$C$29),IF(入力!$C$30=3,ROUND('ユーザー別小売(卸)価格試算(税抜)'!H59*(1+入力!$C$31/100),-入力!$C$29)))),'ユーザー別小売(卸)価格試算(税抜)'!H59))</f>
        <v>70620</v>
      </c>
      <c r="I59" s="126" t="str">
        <f>'6桁'!I59</f>
        <v>Y★</v>
      </c>
      <c r="J59" s="95">
        <f>IF('ユーザー別小売(卸)価格試算(税抜)'!J59="","",IF(ISNUMBER('ユーザー別小売(卸)価格試算(税抜)'!J59),IF(入力!$C$30=1,ROUNDDOWN('ユーザー別小売(卸)価格試算(税抜)'!J59*(1+入力!$C$31/100),-入力!$C$29),IF(入力!$C$30=2,ROUNDUP('ユーザー別小売(卸)価格試算(税抜)'!J59*(1+入力!$C$31/100),-入力!$C$29),IF(入力!$C$30=3,ROUND('ユーザー別小売(卸)価格試算(税抜)'!J59*(1+入力!$C$31/100),-入力!$C$29)))),'ユーザー別小売(卸)価格試算(税抜)'!J59))</f>
        <v>68530</v>
      </c>
      <c r="K59" s="126" t="str">
        <f>'6桁'!K59</f>
        <v>W★</v>
      </c>
      <c r="L59" s="95" t="str">
        <f>IF('ユーザー別小売(卸)価格試算(税抜)'!L59="","",IF(ISNUMBER('ユーザー別小売(卸)価格試算(税抜)'!L59),IF(入力!$C$30=1,ROUNDDOWN('ユーザー別小売(卸)価格試算(税抜)'!L59*(1+入力!$C$31/100),-入力!$C$29),IF(入力!$C$30=2,ROUNDUP('ユーザー別小売(卸)価格試算(税抜)'!L59*(1+入力!$C$31/100),-入力!$C$29),IF(入力!$C$30=3,ROUND('ユーザー別小売(卸)価格試算(税抜)'!L59*(1+入力!$C$31/100),-入力!$C$29)))),'ユーザー別小売(卸)価格試算(税抜)'!L59))</f>
        <v/>
      </c>
      <c r="M59" s="126">
        <f>'6桁'!M59</f>
        <v>0</v>
      </c>
      <c r="N59" s="95" t="str">
        <f>IF('ユーザー別小売(卸)価格試算(税抜)'!N59="","",IF(ISNUMBER('ユーザー別小売(卸)価格試算(税抜)'!N59),IF(入力!$C$30=1,ROUNDDOWN('ユーザー別小売(卸)価格試算(税抜)'!N59*(1+入力!$C$31/100),-入力!$C$29),IF(入力!$C$30=2,ROUNDUP('ユーザー別小売(卸)価格試算(税抜)'!N59*(1+入力!$C$31/100),-入力!$C$29),IF(入力!$C$30=3,ROUND('ユーザー別小売(卸)価格試算(税抜)'!N59*(1+入力!$C$31/100),-入力!$C$29)))),'ユーザー別小売(卸)価格試算(税抜)'!N59))</f>
        <v/>
      </c>
      <c r="O59" s="126">
        <f>'6桁'!O59</f>
        <v>0</v>
      </c>
      <c r="P59" s="95" t="str">
        <f>IF('ユーザー別小売(卸)価格試算(税抜)'!P59="","",IF(ISNUMBER('ユーザー別小売(卸)価格試算(税抜)'!P59),IF(入力!$C$30=1,ROUNDDOWN('ユーザー別小売(卸)価格試算(税抜)'!P59*(1+入力!$C$31/100),-入力!$C$29),IF(入力!$C$30=2,ROUNDUP('ユーザー別小売(卸)価格試算(税抜)'!P59*(1+入力!$C$31/100),-入力!$C$29),IF(入力!$C$30=3,ROUND('ユーザー別小売(卸)価格試算(税抜)'!P59*(1+入力!$C$31/100),-入力!$C$29)))),'ユーザー別小売(卸)価格試算(税抜)'!P59))</f>
        <v/>
      </c>
      <c r="Q59" s="96">
        <f>'6桁'!Q59</f>
        <v>0</v>
      </c>
      <c r="R59" s="95" t="str">
        <f>IF('ユーザー別小売(卸)価格試算(税抜)'!R59="","",IF(ISNUMBER('ユーザー別小売(卸)価格試算(税抜)'!R59),IF(入力!$C$30=1,ROUNDDOWN('ユーザー別小売(卸)価格試算(税抜)'!R59*(1+入力!$C$31/100),-入力!$C$29),IF(入力!$C$30=2,ROUNDUP('ユーザー別小売(卸)価格試算(税抜)'!R59*(1+入力!$C$31/100),-入力!$C$29),IF(入力!$C$30=3,ROUND('ユーザー別小売(卸)価格試算(税抜)'!R59*(1+入力!$C$31/100),-入力!$C$29)))),'ユーザー別小売(卸)価格試算(税抜)'!R59))</f>
        <v/>
      </c>
      <c r="S59" s="96">
        <f>'6桁'!S59</f>
        <v>0</v>
      </c>
      <c r="T59" s="95">
        <f>IF('ユーザー別小売(卸)価格試算(税抜)'!T59="","",IF(ISNUMBER('ユーザー別小売(卸)価格試算(税抜)'!T59),IF(入力!$C$30=1,ROUNDDOWN('ユーザー別小売(卸)価格試算(税抜)'!T59*(1+入力!$C$31/100),-入力!$C$29),IF(入力!$C$30=2,ROUNDUP('ユーザー別小売(卸)価格試算(税抜)'!T59*(1+入力!$C$31/100),-入力!$C$29),IF(入力!$C$30=3,ROUND('ユーザー別小売(卸)価格試算(税抜)'!T59*(1+入力!$C$31/100),-入力!$C$29)))),'ユーザー別小売(卸)価格試算(税抜)'!T59))</f>
        <v>69300</v>
      </c>
      <c r="U59" s="96" t="str">
        <f>'6桁'!U59</f>
        <v>W★</v>
      </c>
      <c r="V59" s="74"/>
      <c r="W59" s="251"/>
      <c r="X59" s="265"/>
      <c r="Y59" s="251"/>
    </row>
    <row r="60" spans="2:25" ht="30" customHeight="1">
      <c r="B60" s="503"/>
      <c r="C60" s="362" t="s">
        <v>300</v>
      </c>
      <c r="D60" s="254">
        <v>92</v>
      </c>
      <c r="E60" s="342">
        <v>96</v>
      </c>
      <c r="F60" s="95">
        <f>IF('ユーザー別小売(卸)価格試算(税抜)'!F60="","",IF(ISNUMBER('ユーザー別小売(卸)価格試算(税抜)'!F60),IF(入力!$C$30=1,ROUNDDOWN('ユーザー別小売(卸)価格試算(税抜)'!F60*(1+入力!$C$31/100),-入力!$C$29),IF(入力!$C$30=2,ROUNDUP('ユーザー別小売(卸)価格試算(税抜)'!F60*(1+入力!$C$31/100),-入力!$C$29),IF(入力!$C$30=3,ROUND('ユーザー別小売(卸)価格試算(税抜)'!F60*(1+入力!$C$31/100),-入力!$C$29)))),'ユーザー別小売(卸)価格試算(税抜)'!F60))</f>
        <v>72490</v>
      </c>
      <c r="G60" s="96" t="str">
        <f>'6桁'!G60</f>
        <v>Y★</v>
      </c>
      <c r="H60" s="95">
        <f>IF('ユーザー別小売(卸)価格試算(税抜)'!H60="","",IF(ISNUMBER('ユーザー別小売(卸)価格試算(税抜)'!H60),IF(入力!$C$30=1,ROUNDDOWN('ユーザー別小売(卸)価格試算(税抜)'!H60*(1+入力!$C$31/100),-入力!$C$29),IF(入力!$C$30=2,ROUNDUP('ユーザー別小売(卸)価格試算(税抜)'!H60*(1+入力!$C$31/100),-入力!$C$29),IF(入力!$C$30=3,ROUND('ユーザー別小売(卸)価格試算(税抜)'!H60*(1+入力!$C$31/100),-入力!$C$29)))),'ユーザー別小売(卸)価格試算(税抜)'!H60))</f>
        <v>71830</v>
      </c>
      <c r="I60" s="126" t="str">
        <f>'6桁'!I60</f>
        <v>Y★</v>
      </c>
      <c r="J60" s="95">
        <f>IF('ユーザー別小売(卸)価格試算(税抜)'!J60="","",IF(ISNUMBER('ユーザー別小売(卸)価格試算(税抜)'!J60),IF(入力!$C$30=1,ROUNDDOWN('ユーザー別小売(卸)価格試算(税抜)'!J60*(1+入力!$C$31/100),-入力!$C$29),IF(入力!$C$30=2,ROUNDUP('ユーザー別小売(卸)価格試算(税抜)'!J60*(1+入力!$C$31/100),-入力!$C$29),IF(入力!$C$30=3,ROUND('ユーザー別小売(卸)価格試算(税抜)'!J60*(1+入力!$C$31/100),-入力!$C$29)))),'ユーザー別小売(卸)価格試算(税抜)'!J60))</f>
        <v>69630</v>
      </c>
      <c r="K60" s="96" t="str">
        <f>'6桁'!K60</f>
        <v>W★</v>
      </c>
      <c r="L60" s="95" t="str">
        <f>IF('ユーザー別小売(卸)価格試算(税抜)'!L60="","",IF(ISNUMBER('ユーザー別小売(卸)価格試算(税抜)'!L60),IF(入力!$C$30=1,ROUNDDOWN('ユーザー別小売(卸)価格試算(税抜)'!L60*(1+入力!$C$31/100),-入力!$C$29),IF(入力!$C$30=2,ROUNDUP('ユーザー別小売(卸)価格試算(税抜)'!L60*(1+入力!$C$31/100),-入力!$C$29),IF(入力!$C$30=3,ROUND('ユーザー別小売(卸)価格試算(税抜)'!L60*(1+入力!$C$31/100),-入力!$C$29)))),'ユーザー別小売(卸)価格試算(税抜)'!L60))</f>
        <v/>
      </c>
      <c r="M60" s="96">
        <f>'6桁'!M60</f>
        <v>0</v>
      </c>
      <c r="N60" s="95" t="str">
        <f>IF('ユーザー別小売(卸)価格試算(税抜)'!N60="","",IF(ISNUMBER('ユーザー別小売(卸)価格試算(税抜)'!N60),IF(入力!$C$30=1,ROUNDDOWN('ユーザー別小売(卸)価格試算(税抜)'!N60*(1+入力!$C$31/100),-入力!$C$29),IF(入力!$C$30=2,ROUNDUP('ユーザー別小売(卸)価格試算(税抜)'!N60*(1+入力!$C$31/100),-入力!$C$29),IF(入力!$C$30=3,ROUND('ユーザー別小売(卸)価格試算(税抜)'!N60*(1+入力!$C$31/100),-入力!$C$29)))),'ユーザー別小売(卸)価格試算(税抜)'!N60))</f>
        <v/>
      </c>
      <c r="O60" s="117">
        <f>'6桁'!O60</f>
        <v>0</v>
      </c>
      <c r="P60" s="95" t="str">
        <f>IF('ユーザー別小売(卸)価格試算(税抜)'!P60="","",IF(ISNUMBER('ユーザー別小売(卸)価格試算(税抜)'!P60),IF(入力!$C$30=1,ROUNDDOWN('ユーザー別小売(卸)価格試算(税抜)'!P60*(1+入力!$C$31/100),-入力!$C$29),IF(入力!$C$30=2,ROUNDUP('ユーザー別小売(卸)価格試算(税抜)'!P60*(1+入力!$C$31/100),-入力!$C$29),IF(入力!$C$30=3,ROUND('ユーザー別小売(卸)価格試算(税抜)'!P60*(1+入力!$C$31/100),-入力!$C$29)))),'ユーザー別小売(卸)価格試算(税抜)'!P60))</f>
        <v/>
      </c>
      <c r="Q60" s="96">
        <f>'6桁'!Q60</f>
        <v>0</v>
      </c>
      <c r="R60" s="95" t="str">
        <f>IF('ユーザー別小売(卸)価格試算(税抜)'!R60="","",IF(ISNUMBER('ユーザー別小売(卸)価格試算(税抜)'!R60),IF(入力!$C$30=1,ROUNDDOWN('ユーザー別小売(卸)価格試算(税抜)'!R60*(1+入力!$C$31/100),-入力!$C$29),IF(入力!$C$30=2,ROUNDUP('ユーザー別小売(卸)価格試算(税抜)'!R60*(1+入力!$C$31/100),-入力!$C$29),IF(入力!$C$30=3,ROUND('ユーザー別小売(卸)価格試算(税抜)'!R60*(1+入力!$C$31/100),-入力!$C$29)))),'ユーザー別小売(卸)価格試算(税抜)'!R60))</f>
        <v/>
      </c>
      <c r="S60" s="96">
        <f>'6桁'!S60</f>
        <v>0</v>
      </c>
      <c r="T60" s="95" t="str">
        <f>IF('ユーザー別小売(卸)価格試算(税抜)'!T60="","",IF(ISNUMBER('ユーザー別小売(卸)価格試算(税抜)'!T60),IF(入力!$C$30=1,ROUNDDOWN('ユーザー別小売(卸)価格試算(税抜)'!T60*(1+入力!$C$31/100),-入力!$C$29),IF(入力!$C$30=2,ROUNDUP('ユーザー別小売(卸)価格試算(税抜)'!T60*(1+入力!$C$31/100),-入力!$C$29),IF(入力!$C$30=3,ROUND('ユーザー別小売(卸)価格試算(税抜)'!T60*(1+入力!$C$31/100),-入力!$C$29)))),'ユーザー別小売(卸)価格試算(税抜)'!T60))</f>
        <v/>
      </c>
      <c r="U60" s="96">
        <f>'6桁'!U60</f>
        <v>0</v>
      </c>
      <c r="V60" s="74"/>
      <c r="W60" s="251"/>
      <c r="X60" s="265"/>
      <c r="Y60" s="251"/>
    </row>
    <row r="61" spans="2:25" ht="30" customHeight="1">
      <c r="B61" s="503"/>
      <c r="C61" s="362" t="s">
        <v>301</v>
      </c>
      <c r="D61" s="254">
        <v>94</v>
      </c>
      <c r="E61" s="342">
        <v>98</v>
      </c>
      <c r="F61" s="95">
        <f>IF('ユーザー別小売(卸)価格試算(税抜)'!F61="","",IF(ISNUMBER('ユーザー別小売(卸)価格試算(税抜)'!F61),IF(入力!$C$30=1,ROUNDDOWN('ユーザー別小売(卸)価格試算(税抜)'!F61*(1+入力!$C$31/100),-入力!$C$29),IF(入力!$C$30=2,ROUNDUP('ユーザー別小売(卸)価格試算(税抜)'!F61*(1+入力!$C$31/100),-入力!$C$29),IF(入力!$C$30=3,ROUND('ユーザー別小売(卸)価格試算(税抜)'!F61*(1+入力!$C$31/100),-入力!$C$29)))),'ユーザー別小売(卸)価格試算(税抜)'!F61))</f>
        <v>77220</v>
      </c>
      <c r="G61" s="96" t="str">
        <f>'6桁'!G61</f>
        <v>Y★</v>
      </c>
      <c r="H61" s="95" t="str">
        <f>IF('ユーザー別小売(卸)価格試算(税抜)'!H61="","",IF(ISNUMBER('ユーザー別小売(卸)価格試算(税抜)'!H61),IF(入力!$C$30=1,ROUNDDOWN('ユーザー別小売(卸)価格試算(税抜)'!H61*(1+入力!$C$31/100),-入力!$C$29),IF(入力!$C$30=2,ROUNDUP('ユーザー別小売(卸)価格試算(税抜)'!H61*(1+入力!$C$31/100),-入力!$C$29),IF(入力!$C$30=3,ROUND('ユーザー別小売(卸)価格試算(税抜)'!H61*(1+入力!$C$31/100),-入力!$C$29)))),'ユーザー別小売(卸)価格試算(税抜)'!H61))</f>
        <v/>
      </c>
      <c r="I61" s="126">
        <f>'6桁'!I61</f>
        <v>0</v>
      </c>
      <c r="J61" s="95">
        <f>IF('ユーザー別小売(卸)価格試算(税抜)'!J61="","",IF(ISNUMBER('ユーザー別小売(卸)価格試算(税抜)'!J61),IF(入力!$C$30=1,ROUNDDOWN('ユーザー別小売(卸)価格試算(税抜)'!J61*(1+入力!$C$31/100),-入力!$C$29),IF(入力!$C$30=2,ROUNDUP('ユーザー別小売(卸)価格試算(税抜)'!J61*(1+入力!$C$31/100),-入力!$C$29),IF(入力!$C$30=3,ROUND('ユーザー別小売(卸)価格試算(税抜)'!J61*(1+入力!$C$31/100),-入力!$C$29)))),'ユーザー別小売(卸)価格試算(税抜)'!J61))</f>
        <v>71830</v>
      </c>
      <c r="K61" s="96" t="str">
        <f>'6桁'!K61</f>
        <v>W</v>
      </c>
      <c r="L61" s="95" t="str">
        <f>IF('ユーザー別小売(卸)価格試算(税抜)'!L61="","",IF(ISNUMBER('ユーザー別小売(卸)価格試算(税抜)'!L61),IF(入力!$C$30=1,ROUNDDOWN('ユーザー別小売(卸)価格試算(税抜)'!L61*(1+入力!$C$31/100),-入力!$C$29),IF(入力!$C$30=2,ROUNDUP('ユーザー別小売(卸)価格試算(税抜)'!L61*(1+入力!$C$31/100),-入力!$C$29),IF(入力!$C$30=3,ROUND('ユーザー別小売(卸)価格試算(税抜)'!L61*(1+入力!$C$31/100),-入力!$C$29)))),'ユーザー別小売(卸)価格試算(税抜)'!L61))</f>
        <v/>
      </c>
      <c r="M61" s="126">
        <f>'6桁'!M61</f>
        <v>0</v>
      </c>
      <c r="N61" s="95" t="str">
        <f>IF('ユーザー別小売(卸)価格試算(税抜)'!N61="","",IF(ISNUMBER('ユーザー別小売(卸)価格試算(税抜)'!N61),IF(入力!$C$30=1,ROUNDDOWN('ユーザー別小売(卸)価格試算(税抜)'!N61*(1+入力!$C$31/100),-入力!$C$29),IF(入力!$C$30=2,ROUNDUP('ユーザー別小売(卸)価格試算(税抜)'!N61*(1+入力!$C$31/100),-入力!$C$29),IF(入力!$C$30=3,ROUND('ユーザー別小売(卸)価格試算(税抜)'!N61*(1+入力!$C$31/100),-入力!$C$29)))),'ユーザー別小売(卸)価格試算(税抜)'!N61))</f>
        <v/>
      </c>
      <c r="O61" s="96">
        <f>'6桁'!O61</f>
        <v>0</v>
      </c>
      <c r="P61" s="95" t="str">
        <f>IF('ユーザー別小売(卸)価格試算(税抜)'!P61="","",IF(ISNUMBER('ユーザー別小売(卸)価格試算(税抜)'!P61),IF(入力!$C$30=1,ROUNDDOWN('ユーザー別小売(卸)価格試算(税抜)'!P61*(1+入力!$C$31/100),-入力!$C$29),IF(入力!$C$30=2,ROUNDUP('ユーザー別小売(卸)価格試算(税抜)'!P61*(1+入力!$C$31/100),-入力!$C$29),IF(入力!$C$30=3,ROUND('ユーザー別小売(卸)価格試算(税抜)'!P61*(1+入力!$C$31/100),-入力!$C$29)))),'ユーザー別小売(卸)価格試算(税抜)'!P61))</f>
        <v/>
      </c>
      <c r="Q61" s="96">
        <f>'6桁'!Q61</f>
        <v>0</v>
      </c>
      <c r="R61" s="95" t="str">
        <f>IF('ユーザー別小売(卸)価格試算(税抜)'!R61="","",IF(ISNUMBER('ユーザー別小売(卸)価格試算(税抜)'!R61),IF(入力!$C$30=1,ROUNDDOWN('ユーザー別小売(卸)価格試算(税抜)'!R61*(1+入力!$C$31/100),-入力!$C$29),IF(入力!$C$30=2,ROUNDUP('ユーザー別小売(卸)価格試算(税抜)'!R61*(1+入力!$C$31/100),-入力!$C$29),IF(入力!$C$30=3,ROUND('ユーザー別小売(卸)価格試算(税抜)'!R61*(1+入力!$C$31/100),-入力!$C$29)))),'ユーザー別小売(卸)価格試算(税抜)'!R61))</f>
        <v/>
      </c>
      <c r="S61" s="96">
        <f>'6桁'!S61</f>
        <v>0</v>
      </c>
      <c r="T61" s="95" t="str">
        <f>IF('ユーザー別小売(卸)価格試算(税抜)'!T61="","",IF(ISNUMBER('ユーザー別小売(卸)価格試算(税抜)'!T61),IF(入力!$C$30=1,ROUNDDOWN('ユーザー別小売(卸)価格試算(税抜)'!T61*(1+入力!$C$31/100),-入力!$C$29),IF(入力!$C$30=2,ROUNDUP('ユーザー別小売(卸)価格試算(税抜)'!T61*(1+入力!$C$31/100),-入力!$C$29),IF(入力!$C$30=3,ROUND('ユーザー別小売(卸)価格試算(税抜)'!T61*(1+入力!$C$31/100),-入力!$C$29)))),'ユーザー別小売(卸)価格試算(税抜)'!T61))</f>
        <v/>
      </c>
      <c r="U61" s="96">
        <f>'6桁'!U61</f>
        <v>0</v>
      </c>
      <c r="V61" s="74"/>
      <c r="W61" s="251"/>
      <c r="X61" s="265"/>
      <c r="Y61" s="251"/>
    </row>
    <row r="62" spans="2:25" ht="30" customHeight="1">
      <c r="B62" s="503"/>
      <c r="C62" s="362" t="s">
        <v>217</v>
      </c>
      <c r="D62" s="254">
        <v>96</v>
      </c>
      <c r="E62" s="342">
        <v>100</v>
      </c>
      <c r="F62" s="95">
        <f>IF('ユーザー別小売(卸)価格試算(税抜)'!F62="","",IF(ISNUMBER('ユーザー別小売(卸)価格試算(税抜)'!F62),IF(入力!$C$30=1,ROUNDDOWN('ユーザー別小売(卸)価格試算(税抜)'!F62*(1+入力!$C$31/100),-入力!$C$29),IF(入力!$C$30=2,ROUNDUP('ユーザー別小売(卸)価格試算(税抜)'!F62*(1+入力!$C$31/100),-入力!$C$29),IF(入力!$C$30=3,ROUND('ユーザー別小売(卸)価格試算(税抜)'!F62*(1+入力!$C$31/100),-入力!$C$29)))),'ユーザー別小売(卸)価格試算(税抜)'!F62))</f>
        <v>77220</v>
      </c>
      <c r="G62" s="20" t="str">
        <f>'6桁'!G62</f>
        <v>Y★</v>
      </c>
      <c r="H62" s="95">
        <f>IF('ユーザー別小売(卸)価格試算(税抜)'!H62="","",IF(ISNUMBER('ユーザー別小売(卸)価格試算(税抜)'!H62),IF(入力!$C$30=1,ROUNDDOWN('ユーザー別小売(卸)価格試算(税抜)'!H62*(1+入力!$C$31/100),-入力!$C$29),IF(入力!$C$30=2,ROUNDUP('ユーザー別小売(卸)価格試算(税抜)'!H62*(1+入力!$C$31/100),-入力!$C$29),IF(入力!$C$30=3,ROUND('ユーザー別小売(卸)価格試算(税抜)'!H62*(1+入力!$C$31/100),-入力!$C$29)))),'ユーザー別小売(卸)価格試算(税抜)'!H62))</f>
        <v>76560</v>
      </c>
      <c r="I62" s="96" t="str">
        <f>'6桁'!I62</f>
        <v>Y★</v>
      </c>
      <c r="J62" s="95">
        <f>IF('ユーザー別小売(卸)価格試算(税抜)'!J62="","",IF(ISNUMBER('ユーザー別小売(卸)価格試算(税抜)'!J62),IF(入力!$C$30=1,ROUNDDOWN('ユーザー別小売(卸)価格試算(税抜)'!J62*(1+入力!$C$31/100),-入力!$C$29),IF(入力!$C$30=2,ROUNDUP('ユーザー別小売(卸)価格試算(税抜)'!J62*(1+入力!$C$31/100),-入力!$C$29),IF(入力!$C$30=3,ROUND('ユーザー別小売(卸)価格試算(税抜)'!J62*(1+入力!$C$31/100),-入力!$C$29)))),'ユーザー別小売(卸)価格試算(税抜)'!J62))</f>
        <v>74140</v>
      </c>
      <c r="K62" s="101" t="str">
        <f>'6桁'!K62</f>
        <v>W★</v>
      </c>
      <c r="L62" s="95" t="str">
        <f>IF('ユーザー別小売(卸)価格試算(税抜)'!L62="","",IF(ISNUMBER('ユーザー別小売(卸)価格試算(税抜)'!L62),IF(入力!$C$30=1,ROUNDDOWN('ユーザー別小売(卸)価格試算(税抜)'!L62*(1+入力!$C$31/100),-入力!$C$29),IF(入力!$C$30=2,ROUNDUP('ユーザー別小売(卸)価格試算(税抜)'!L62*(1+入力!$C$31/100),-入力!$C$29),IF(入力!$C$30=3,ROUND('ユーザー別小売(卸)価格試算(税抜)'!L62*(1+入力!$C$31/100),-入力!$C$29)))),'ユーザー別小売(卸)価格試算(税抜)'!L62))</f>
        <v/>
      </c>
      <c r="M62" s="101">
        <f>'6桁'!M62</f>
        <v>0</v>
      </c>
      <c r="N62" s="95" t="str">
        <f>IF('ユーザー別小売(卸)価格試算(税抜)'!N62="","",IF(ISNUMBER('ユーザー別小売(卸)価格試算(税抜)'!N62),IF(入力!$C$30=1,ROUNDDOWN('ユーザー別小売(卸)価格試算(税抜)'!N62*(1+入力!$C$31/100),-入力!$C$29),IF(入力!$C$30=2,ROUNDUP('ユーザー別小売(卸)価格試算(税抜)'!N62*(1+入力!$C$31/100),-入力!$C$29),IF(入力!$C$30=3,ROUND('ユーザー別小売(卸)価格試算(税抜)'!N62*(1+入力!$C$31/100),-入力!$C$29)))),'ユーザー別小売(卸)価格試算(税抜)'!N62))</f>
        <v/>
      </c>
      <c r="O62" s="126">
        <f>'6桁'!O62</f>
        <v>0</v>
      </c>
      <c r="P62" s="95" t="str">
        <f>IF('ユーザー別小売(卸)価格試算(税抜)'!P62="","",IF(ISNUMBER('ユーザー別小売(卸)価格試算(税抜)'!P62),IF(入力!$C$30=1,ROUNDDOWN('ユーザー別小売(卸)価格試算(税抜)'!P62*(1+入力!$C$31/100),-入力!$C$29),IF(入力!$C$30=2,ROUNDUP('ユーザー別小売(卸)価格試算(税抜)'!P62*(1+入力!$C$31/100),-入力!$C$29),IF(入力!$C$30=3,ROUND('ユーザー別小売(卸)価格試算(税抜)'!P62*(1+入力!$C$31/100),-入力!$C$29)))),'ユーザー別小売(卸)価格試算(税抜)'!P62))</f>
        <v/>
      </c>
      <c r="Q62" s="96">
        <f>'6桁'!Q62</f>
        <v>0</v>
      </c>
      <c r="R62" s="95">
        <f>IF('ユーザー別小売(卸)価格試算(税抜)'!R62="","",IF(ISNUMBER('ユーザー別小売(卸)価格試算(税抜)'!R62),IF(入力!$C$30=1,ROUNDDOWN('ユーザー別小売(卸)価格試算(税抜)'!R62*(1+入力!$C$31/100),-入力!$C$29),IF(入力!$C$30=2,ROUNDUP('ユーザー別小売(卸)価格試算(税抜)'!R62*(1+入力!$C$31/100),-入力!$C$29),IF(入力!$C$30=3,ROUND('ユーザー別小売(卸)価格試算(税抜)'!R62*(1+入力!$C$31/100),-入力!$C$29)))),'ユーザー別小売(卸)価格試算(税抜)'!R62))</f>
        <v>86790</v>
      </c>
      <c r="S62" s="96" t="str">
        <f>'6桁'!S62</f>
        <v>W</v>
      </c>
      <c r="T62" s="95" t="str">
        <f>IF('ユーザー別小売(卸)価格試算(税抜)'!T62="","",IF(ISNUMBER('ユーザー別小売(卸)価格試算(税抜)'!T62),IF(入力!$C$30=1,ROUNDDOWN('ユーザー別小売(卸)価格試算(税抜)'!T62*(1+入力!$C$31/100),-入力!$C$29),IF(入力!$C$30=2,ROUNDUP('ユーザー別小売(卸)価格試算(税抜)'!T62*(1+入力!$C$31/100),-入力!$C$29),IF(入力!$C$30=3,ROUND('ユーザー別小売(卸)価格試算(税抜)'!T62*(1+入力!$C$31/100),-入力!$C$29)))),'ユーザー別小売(卸)価格試算(税抜)'!T62))</f>
        <v/>
      </c>
      <c r="U62" s="96">
        <f>'6桁'!U62</f>
        <v>0</v>
      </c>
      <c r="V62" s="74"/>
      <c r="W62" s="251"/>
      <c r="X62" s="265"/>
      <c r="Y62" s="251"/>
    </row>
    <row r="63" spans="2:25" ht="30" customHeight="1">
      <c r="B63" s="503"/>
      <c r="C63" s="362" t="s">
        <v>477</v>
      </c>
      <c r="D63" s="254"/>
      <c r="E63" s="342">
        <v>103</v>
      </c>
      <c r="F63" s="95">
        <f>IF('ユーザー別小売(卸)価格試算(税抜)'!F63="","",IF(ISNUMBER('ユーザー別小売(卸)価格試算(税抜)'!F63),IF(入力!$C$30=1,ROUNDDOWN('ユーザー別小売(卸)価格試算(税抜)'!F63*(1+入力!$C$31/100),-入力!$C$29),IF(入力!$C$30=2,ROUNDUP('ユーザー別小売(卸)価格試算(税抜)'!F63*(1+入力!$C$31/100),-入力!$C$29),IF(入力!$C$30=3,ROUND('ユーザー別小売(卸)価格試算(税抜)'!F63*(1+入力!$C$31/100),-入力!$C$29)))),'ユーザー別小売(卸)価格試算(税抜)'!F63))</f>
        <v>86460</v>
      </c>
      <c r="G63" s="126" t="str">
        <f>'6桁'!G63</f>
        <v>Y★</v>
      </c>
      <c r="H63" s="95" t="str">
        <f>IF('ユーザー別小売(卸)価格試算(税抜)'!H63="","",IF(ISNUMBER('ユーザー別小売(卸)価格試算(税抜)'!H63),IF(入力!$C$30=1,ROUNDDOWN('ユーザー別小売(卸)価格試算(税抜)'!H63*(1+入力!$C$31/100),-入力!$C$29),IF(入力!$C$30=2,ROUNDUP('ユーザー別小売(卸)価格試算(税抜)'!H63*(1+入力!$C$31/100),-入力!$C$29),IF(入力!$C$30=3,ROUND('ユーザー別小売(卸)価格試算(税抜)'!H63*(1+入力!$C$31/100),-入力!$C$29)))),'ユーザー別小売(卸)価格試算(税抜)'!H63))</f>
        <v/>
      </c>
      <c r="I63" s="96">
        <f>'6桁'!I63</f>
        <v>0</v>
      </c>
      <c r="J63" s="95" t="str">
        <f>IF('ユーザー別小売(卸)価格試算(税抜)'!J63="","",IF(ISNUMBER('ユーザー別小売(卸)価格試算(税抜)'!J63),IF(入力!$C$30=1,ROUNDDOWN('ユーザー別小売(卸)価格試算(税抜)'!J63*(1+入力!$C$31/100),-入力!$C$29),IF(入力!$C$30=2,ROUNDUP('ユーザー別小売(卸)価格試算(税抜)'!J63*(1+入力!$C$31/100),-入力!$C$29),IF(入力!$C$30=3,ROUND('ユーザー別小売(卸)価格試算(税抜)'!J63*(1+入力!$C$31/100),-入力!$C$29)))),'ユーザー別小売(卸)価格試算(税抜)'!J63))</f>
        <v/>
      </c>
      <c r="K63" s="126">
        <f>'6桁'!K63</f>
        <v>0</v>
      </c>
      <c r="L63" s="95" t="str">
        <f>IF('ユーザー別小売(卸)価格試算(税抜)'!L63="","",IF(ISNUMBER('ユーザー別小売(卸)価格試算(税抜)'!L63),IF(入力!$C$30=1,ROUNDDOWN('ユーザー別小売(卸)価格試算(税抜)'!L63*(1+入力!$C$31/100),-入力!$C$29),IF(入力!$C$30=2,ROUNDUP('ユーザー別小売(卸)価格試算(税抜)'!L63*(1+入力!$C$31/100),-入力!$C$29),IF(入力!$C$30=3,ROUND('ユーザー別小売(卸)価格試算(税抜)'!L63*(1+入力!$C$31/100),-入力!$C$29)))),'ユーザー別小売(卸)価格試算(税抜)'!L63))</f>
        <v/>
      </c>
      <c r="M63" s="126">
        <f>'6桁'!M63</f>
        <v>0</v>
      </c>
      <c r="N63" s="95" t="str">
        <f>IF('ユーザー別小売(卸)価格試算(税抜)'!N63="","",IF(ISNUMBER('ユーザー別小売(卸)価格試算(税抜)'!N63),IF(入力!$C$30=1,ROUNDDOWN('ユーザー別小売(卸)価格試算(税抜)'!N63*(1+入力!$C$31/100),-入力!$C$29),IF(入力!$C$30=2,ROUNDUP('ユーザー別小売(卸)価格試算(税抜)'!N63*(1+入力!$C$31/100),-入力!$C$29),IF(入力!$C$30=3,ROUND('ユーザー別小売(卸)価格試算(税抜)'!N63*(1+入力!$C$31/100),-入力!$C$29)))),'ユーザー別小売(卸)価格試算(税抜)'!N63))</f>
        <v/>
      </c>
      <c r="O63" s="126">
        <f>'6桁'!O63</f>
        <v>0</v>
      </c>
      <c r="P63" s="95" t="str">
        <f>IF('ユーザー別小売(卸)価格試算(税抜)'!P63="","",IF(ISNUMBER('ユーザー別小売(卸)価格試算(税抜)'!P63),IF(入力!$C$30=1,ROUNDDOWN('ユーザー別小売(卸)価格試算(税抜)'!P63*(1+入力!$C$31/100),-入力!$C$29),IF(入力!$C$30=2,ROUNDUP('ユーザー別小売(卸)価格試算(税抜)'!P63*(1+入力!$C$31/100),-入力!$C$29),IF(入力!$C$30=3,ROUND('ユーザー別小売(卸)価格試算(税抜)'!P63*(1+入力!$C$31/100),-入力!$C$29)))),'ユーザー別小売(卸)価格試算(税抜)'!P63))</f>
        <v/>
      </c>
      <c r="Q63" s="96">
        <f>'6桁'!Q63</f>
        <v>0</v>
      </c>
      <c r="R63" s="95" t="str">
        <f>IF('ユーザー別小売(卸)価格試算(税抜)'!R63="","",IF(ISNUMBER('ユーザー別小売(卸)価格試算(税抜)'!R63),IF(入力!$C$30=1,ROUNDDOWN('ユーザー別小売(卸)価格試算(税抜)'!R63*(1+入力!$C$31/100),-入力!$C$29),IF(入力!$C$30=2,ROUNDUP('ユーザー別小売(卸)価格試算(税抜)'!R63*(1+入力!$C$31/100),-入力!$C$29),IF(入力!$C$30=3,ROUND('ユーザー別小売(卸)価格試算(税抜)'!R63*(1+入力!$C$31/100),-入力!$C$29)))),'ユーザー別小売(卸)価格試算(税抜)'!R63))</f>
        <v/>
      </c>
      <c r="S63" s="96">
        <f>'6桁'!S63</f>
        <v>0</v>
      </c>
      <c r="T63" s="95" t="str">
        <f>IF('ユーザー別小売(卸)価格試算(税抜)'!T63="","",IF(ISNUMBER('ユーザー別小売(卸)価格試算(税抜)'!T63),IF(入力!$C$30=1,ROUNDDOWN('ユーザー別小売(卸)価格試算(税抜)'!T63*(1+入力!$C$31/100),-入力!$C$29),IF(入力!$C$30=2,ROUNDUP('ユーザー別小売(卸)価格試算(税抜)'!T63*(1+入力!$C$31/100),-入力!$C$29),IF(入力!$C$30=3,ROUND('ユーザー別小売(卸)価格試算(税抜)'!T63*(1+入力!$C$31/100),-入力!$C$29)))),'ユーザー別小売(卸)価格試算(税抜)'!T63))</f>
        <v/>
      </c>
      <c r="U63" s="96">
        <f>'6桁'!U63</f>
        <v>0</v>
      </c>
      <c r="V63" s="74"/>
      <c r="W63" s="251"/>
      <c r="X63" s="265"/>
      <c r="Y63" s="251"/>
    </row>
    <row r="64" spans="2:25" ht="30" customHeight="1">
      <c r="B64" s="503"/>
      <c r="C64" s="362" t="s">
        <v>478</v>
      </c>
      <c r="D64" s="254"/>
      <c r="E64" s="342">
        <v>104</v>
      </c>
      <c r="F64" s="95">
        <f>IF('ユーザー別小売(卸)価格試算(税抜)'!F64="","",IF(ISNUMBER('ユーザー別小売(卸)価格試算(税抜)'!F64),IF(入力!$C$30=1,ROUNDDOWN('ユーザー別小売(卸)価格試算(税抜)'!F64*(1+入力!$C$31/100),-入力!$C$29),IF(入力!$C$30=2,ROUNDUP('ユーザー別小売(卸)価格試算(税抜)'!F64*(1+入力!$C$31/100),-入力!$C$29),IF(入力!$C$30=3,ROUND('ユーザー別小売(卸)価格試算(税抜)'!F64*(1+入力!$C$31/100),-入力!$C$29)))),'ユーザー別小売(卸)価格試算(税抜)'!F64))</f>
        <v>85910</v>
      </c>
      <c r="G64" s="126" t="str">
        <f>'6桁'!G64</f>
        <v>Y★</v>
      </c>
      <c r="H64" s="95" t="str">
        <f>IF('ユーザー別小売(卸)価格試算(税抜)'!H64="","",IF(ISNUMBER('ユーザー別小売(卸)価格試算(税抜)'!H64),IF(入力!$C$30=1,ROUNDDOWN('ユーザー別小売(卸)価格試算(税抜)'!H64*(1+入力!$C$31/100),-入力!$C$29),IF(入力!$C$30=2,ROUNDUP('ユーザー別小売(卸)価格試算(税抜)'!H64*(1+入力!$C$31/100),-入力!$C$29),IF(入力!$C$30=3,ROUND('ユーザー別小売(卸)価格試算(税抜)'!H64*(1+入力!$C$31/100),-入力!$C$29)))),'ユーザー別小売(卸)価格試算(税抜)'!H64))</f>
        <v/>
      </c>
      <c r="I64" s="126">
        <f>'6桁'!I64</f>
        <v>0</v>
      </c>
      <c r="J64" s="95" t="str">
        <f>IF('ユーザー別小売(卸)価格試算(税抜)'!J64="","",IF(ISNUMBER('ユーザー別小売(卸)価格試算(税抜)'!J64),IF(入力!$C$30=1,ROUNDDOWN('ユーザー別小売(卸)価格試算(税抜)'!J64*(1+入力!$C$31/100),-入力!$C$29),IF(入力!$C$30=2,ROUNDUP('ユーザー別小売(卸)価格試算(税抜)'!J64*(1+入力!$C$31/100),-入力!$C$29),IF(入力!$C$30=3,ROUND('ユーザー別小売(卸)価格試算(税抜)'!J64*(1+入力!$C$31/100),-入力!$C$29)))),'ユーザー別小売(卸)価格試算(税抜)'!J64))</f>
        <v/>
      </c>
      <c r="K64" s="101">
        <f>'6桁'!K64</f>
        <v>0</v>
      </c>
      <c r="L64" s="95" t="str">
        <f>IF('ユーザー別小売(卸)価格試算(税抜)'!L64="","",IF(ISNUMBER('ユーザー別小売(卸)価格試算(税抜)'!L64),IF(入力!$C$30=1,ROUNDDOWN('ユーザー別小売(卸)価格試算(税抜)'!L64*(1+入力!$C$31/100),-入力!$C$29),IF(入力!$C$30=2,ROUNDUP('ユーザー別小売(卸)価格試算(税抜)'!L64*(1+入力!$C$31/100),-入力!$C$29),IF(入力!$C$30=3,ROUND('ユーザー別小売(卸)価格試算(税抜)'!L64*(1+入力!$C$31/100),-入力!$C$29)))),'ユーザー別小売(卸)価格試算(税抜)'!L64))</f>
        <v/>
      </c>
      <c r="M64" s="126">
        <f>'6桁'!M64</f>
        <v>0</v>
      </c>
      <c r="N64" s="95" t="str">
        <f>IF('ユーザー別小売(卸)価格試算(税抜)'!N64="","",IF(ISNUMBER('ユーザー別小売(卸)価格試算(税抜)'!N64),IF(入力!$C$30=1,ROUNDDOWN('ユーザー別小売(卸)価格試算(税抜)'!N64*(1+入力!$C$31/100),-入力!$C$29),IF(入力!$C$30=2,ROUNDUP('ユーザー別小売(卸)価格試算(税抜)'!N64*(1+入力!$C$31/100),-入力!$C$29),IF(入力!$C$30=3,ROUND('ユーザー別小売(卸)価格試算(税抜)'!N64*(1+入力!$C$31/100),-入力!$C$29)))),'ユーザー別小売(卸)価格試算(税抜)'!N64))</f>
        <v/>
      </c>
      <c r="O64" s="126">
        <f>'6桁'!O64</f>
        <v>0</v>
      </c>
      <c r="P64" s="95" t="str">
        <f>IF('ユーザー別小売(卸)価格試算(税抜)'!P64="","",IF(ISNUMBER('ユーザー別小売(卸)価格試算(税抜)'!P64),IF(入力!$C$30=1,ROUNDDOWN('ユーザー別小売(卸)価格試算(税抜)'!P64*(1+入力!$C$31/100),-入力!$C$29),IF(入力!$C$30=2,ROUNDUP('ユーザー別小売(卸)価格試算(税抜)'!P64*(1+入力!$C$31/100),-入力!$C$29),IF(入力!$C$30=3,ROUND('ユーザー別小売(卸)価格試算(税抜)'!P64*(1+入力!$C$31/100),-入力!$C$29)))),'ユーザー別小売(卸)価格試算(税抜)'!P64))</f>
        <v/>
      </c>
      <c r="Q64" s="96">
        <f>'6桁'!Q64</f>
        <v>0</v>
      </c>
      <c r="R64" s="95" t="str">
        <f>IF('ユーザー別小売(卸)価格試算(税抜)'!R64="","",IF(ISNUMBER('ユーザー別小売(卸)価格試算(税抜)'!R64),IF(入力!$C$30=1,ROUNDDOWN('ユーザー別小売(卸)価格試算(税抜)'!R64*(1+入力!$C$31/100),-入力!$C$29),IF(入力!$C$30=2,ROUNDUP('ユーザー別小売(卸)価格試算(税抜)'!R64*(1+入力!$C$31/100),-入力!$C$29),IF(入力!$C$30=3,ROUND('ユーザー別小売(卸)価格試算(税抜)'!R64*(1+入力!$C$31/100),-入力!$C$29)))),'ユーザー別小売(卸)価格試算(税抜)'!R64))</f>
        <v/>
      </c>
      <c r="S64" s="96">
        <f>'6桁'!S64</f>
        <v>0</v>
      </c>
      <c r="T64" s="95" t="str">
        <f>IF('ユーザー別小売(卸)価格試算(税抜)'!T64="","",IF(ISNUMBER('ユーザー別小売(卸)価格試算(税抜)'!T64),IF(入力!$C$30=1,ROUNDDOWN('ユーザー別小売(卸)価格試算(税抜)'!T64*(1+入力!$C$31/100),-入力!$C$29),IF(入力!$C$30=2,ROUNDUP('ユーザー別小売(卸)価格試算(税抜)'!T64*(1+入力!$C$31/100),-入力!$C$29),IF(入力!$C$30=3,ROUND('ユーザー別小売(卸)価格試算(税抜)'!T64*(1+入力!$C$31/100),-入力!$C$29)))),'ユーザー別小売(卸)価格試算(税抜)'!T64))</f>
        <v/>
      </c>
      <c r="U64" s="96">
        <f>'6桁'!U64</f>
        <v>0</v>
      </c>
      <c r="V64" s="74"/>
      <c r="W64" s="251"/>
      <c r="X64" s="265"/>
      <c r="Y64" s="251"/>
    </row>
    <row r="65" spans="2:25" ht="30" customHeight="1">
      <c r="B65" s="503"/>
      <c r="C65" s="362" t="s">
        <v>218</v>
      </c>
      <c r="D65" s="254">
        <v>89</v>
      </c>
      <c r="E65" s="342">
        <v>93</v>
      </c>
      <c r="F65" s="95">
        <f>IF('ユーザー別小売(卸)価格試算(税抜)'!F65="","",IF(ISNUMBER('ユーザー別小売(卸)価格試算(税抜)'!F65),IF(入力!$C$30=1,ROUNDDOWN('ユーザー別小売(卸)価格試算(税抜)'!F65*(1+入力!$C$31/100),-入力!$C$29),IF(入力!$C$30=2,ROUNDUP('ユーザー別小売(卸)価格試算(税抜)'!F65*(1+入力!$C$31/100),-入力!$C$29),IF(入力!$C$30=3,ROUND('ユーザー別小売(卸)価格試算(税抜)'!F65*(1+入力!$C$31/100),-入力!$C$29)))),'ユーザー別小売(卸)価格試算(税抜)'!F65))</f>
        <v>65670</v>
      </c>
      <c r="G65" s="126" t="str">
        <f>'6桁'!G65</f>
        <v>Y★</v>
      </c>
      <c r="H65" s="95">
        <f>IF('ユーザー別小売(卸)価格試算(税抜)'!H65="","",IF(ISNUMBER('ユーザー別小売(卸)価格試算(税抜)'!H65),IF(入力!$C$30=1,ROUNDDOWN('ユーザー別小売(卸)価格試算(税抜)'!H65*(1+入力!$C$31/100),-入力!$C$29),IF(入力!$C$30=2,ROUNDUP('ユーザー別小売(卸)価格試算(税抜)'!H65*(1+入力!$C$31/100),-入力!$C$29),IF(入力!$C$30=3,ROUND('ユーザー別小売(卸)価格試算(税抜)'!H65*(1+入力!$C$31/100),-入力!$C$29)))),'ユーザー別小売(卸)価格試算(税抜)'!H65))</f>
        <v>62920</v>
      </c>
      <c r="I65" s="126" t="str">
        <f>'6桁'!I65</f>
        <v>Y★</v>
      </c>
      <c r="J65" s="95">
        <f>IF('ユーザー別小売(卸)価格試算(税抜)'!J65="","",IF(ISNUMBER('ユーザー別小売(卸)価格試算(税抜)'!J65),IF(入力!$C$30=1,ROUNDDOWN('ユーザー別小売(卸)価格試算(税抜)'!J65*(1+入力!$C$31/100),-入力!$C$29),IF(入力!$C$30=2,ROUNDUP('ユーザー別小売(卸)価格試算(税抜)'!J65*(1+入力!$C$31/100),-入力!$C$29),IF(入力!$C$30=3,ROUND('ユーザー別小売(卸)価格試算(税抜)'!J65*(1+入力!$C$31/100),-入力!$C$29)))),'ユーザー別小売(卸)価格試算(税抜)'!J65))</f>
        <v>60060</v>
      </c>
      <c r="K65" s="126" t="str">
        <f>'6桁'!K65</f>
        <v>W★</v>
      </c>
      <c r="L65" s="95">
        <f>IF('ユーザー別小売(卸)価格試算(税抜)'!L65="","",IF(ISNUMBER('ユーザー別小売(卸)価格試算(税抜)'!L65),IF(入力!$C$30=1,ROUNDDOWN('ユーザー別小売(卸)価格試算(税抜)'!L65*(1+入力!$C$31/100),-入力!$C$29),IF(入力!$C$30=2,ROUNDUP('ユーザー別小売(卸)価格試算(税抜)'!L65*(1+入力!$C$31/100),-入力!$C$29),IF(入力!$C$30=3,ROUND('ユーザー別小売(卸)価格試算(税抜)'!L65*(1+入力!$C$31/100),-入力!$C$29)))),'ユーザー別小売(卸)価格試算(税抜)'!L65))</f>
        <v>59840</v>
      </c>
      <c r="M65" s="126" t="str">
        <f>'6桁'!M65</f>
        <v>W</v>
      </c>
      <c r="N65" s="95" t="str">
        <f>IF('ユーザー別小売(卸)価格試算(税抜)'!N65="","",IF(ISNUMBER('ユーザー別小売(卸)価格試算(税抜)'!N65),IF(入力!$C$30=1,ROUNDDOWN('ユーザー別小売(卸)価格試算(税抜)'!N65*(1+入力!$C$31/100),-入力!$C$29),IF(入力!$C$30=2,ROUNDUP('ユーザー別小売(卸)価格試算(税抜)'!N65*(1+入力!$C$31/100),-入力!$C$29),IF(入力!$C$30=3,ROUND('ユーザー別小売(卸)価格試算(税抜)'!N65*(1+入力!$C$31/100),-入力!$C$29)))),'ユーザー別小売(卸)価格試算(税抜)'!N65))</f>
        <v/>
      </c>
      <c r="O65" s="126">
        <f>'6桁'!O65</f>
        <v>0</v>
      </c>
      <c r="P65" s="95" t="str">
        <f>IF('ユーザー別小売(卸)価格試算(税抜)'!P65="","",IF(ISNUMBER('ユーザー別小売(卸)価格試算(税抜)'!P65),IF(入力!$C$30=1,ROUNDDOWN('ユーザー別小売(卸)価格試算(税抜)'!P65*(1+入力!$C$31/100),-入力!$C$29),IF(入力!$C$30=2,ROUNDUP('ユーザー別小売(卸)価格試算(税抜)'!P65*(1+入力!$C$31/100),-入力!$C$29),IF(入力!$C$30=3,ROUND('ユーザー別小売(卸)価格試算(税抜)'!P65*(1+入力!$C$31/100),-入力!$C$29)))),'ユーザー別小売(卸)価格試算(税抜)'!P65))</f>
        <v/>
      </c>
      <c r="Q65" s="96">
        <f>'6桁'!Q65</f>
        <v>0</v>
      </c>
      <c r="R65" s="95" t="str">
        <f>IF('ユーザー別小売(卸)価格試算(税抜)'!R65="","",IF(ISNUMBER('ユーザー別小売(卸)価格試算(税抜)'!R65),IF(入力!$C$30=1,ROUNDDOWN('ユーザー別小売(卸)価格試算(税抜)'!R65*(1+入力!$C$31/100),-入力!$C$29),IF(入力!$C$30=2,ROUNDUP('ユーザー別小売(卸)価格試算(税抜)'!R65*(1+入力!$C$31/100),-入力!$C$29),IF(入力!$C$30=3,ROUND('ユーザー別小売(卸)価格試算(税抜)'!R65*(1+入力!$C$31/100),-入力!$C$29)))),'ユーザー別小売(卸)価格試算(税抜)'!R65))</f>
        <v/>
      </c>
      <c r="S65" s="96">
        <f>'6桁'!S65</f>
        <v>0</v>
      </c>
      <c r="T65" s="95" t="str">
        <f>IF('ユーザー別小売(卸)価格試算(税抜)'!T65="","",IF(ISNUMBER('ユーザー別小売(卸)価格試算(税抜)'!T65),IF(入力!$C$30=1,ROUNDDOWN('ユーザー別小売(卸)価格試算(税抜)'!T65*(1+入力!$C$31/100),-入力!$C$29),IF(入力!$C$30=2,ROUNDUP('ユーザー別小売(卸)価格試算(税抜)'!T65*(1+入力!$C$31/100),-入力!$C$29),IF(入力!$C$30=3,ROUND('ユーザー別小売(卸)価格試算(税抜)'!T65*(1+入力!$C$31/100),-入力!$C$29)))),'ユーザー別小売(卸)価格試算(税抜)'!T65))</f>
        <v/>
      </c>
      <c r="U65" s="96">
        <f>'6桁'!U65</f>
        <v>0</v>
      </c>
      <c r="V65" s="74"/>
      <c r="W65" s="251"/>
      <c r="X65" s="265"/>
      <c r="Y65" s="251"/>
    </row>
    <row r="66" spans="2:25" ht="30" customHeight="1">
      <c r="B66" s="503"/>
      <c r="C66" s="362" t="s">
        <v>302</v>
      </c>
      <c r="D66" s="254">
        <v>92</v>
      </c>
      <c r="E66" s="342">
        <v>96</v>
      </c>
      <c r="F66" s="95">
        <f>IF('ユーザー別小売(卸)価格試算(税抜)'!F66="","",IF(ISNUMBER('ユーザー別小売(卸)価格試算(税抜)'!F66),IF(入力!$C$30=1,ROUNDDOWN('ユーザー別小売(卸)価格試算(税抜)'!F66*(1+入力!$C$31/100),-入力!$C$29),IF(入力!$C$30=2,ROUNDUP('ユーザー別小売(卸)価格試算(税抜)'!F66*(1+入力!$C$31/100),-入力!$C$29),IF(入力!$C$30=3,ROUND('ユーザー別小売(卸)価格試算(税抜)'!F66*(1+入力!$C$31/100),-入力!$C$29)))),'ユーザー別小売(卸)価格試算(税抜)'!F66))</f>
        <v>63910</v>
      </c>
      <c r="G66" s="126" t="str">
        <f>'6桁'!G66</f>
        <v>Y★</v>
      </c>
      <c r="H66" s="95">
        <f>IF('ユーザー別小売(卸)価格試算(税抜)'!H66="","",IF(ISNUMBER('ユーザー別小売(卸)価格試算(税抜)'!H66),IF(入力!$C$30=1,ROUNDDOWN('ユーザー別小売(卸)価格試算(税抜)'!H66*(1+入力!$C$31/100),-入力!$C$29),IF(入力!$C$30=2,ROUNDUP('ユーザー別小売(卸)価格試算(税抜)'!H66*(1+入力!$C$31/100),-入力!$C$29),IF(入力!$C$30=3,ROUND('ユーザー別小売(卸)価格試算(税抜)'!H66*(1+入力!$C$31/100),-入力!$C$29)))),'ユーザー別小売(卸)価格試算(税抜)'!H66))</f>
        <v>66550</v>
      </c>
      <c r="I66" s="126" t="str">
        <f>'6桁'!I66</f>
        <v>Y★</v>
      </c>
      <c r="J66" s="95">
        <f>IF('ユーザー別小売(卸)価格試算(税抜)'!J66="","",IF(ISNUMBER('ユーザー別小売(卸)価格試算(税抜)'!J66),IF(入力!$C$30=1,ROUNDDOWN('ユーザー別小売(卸)価格試算(税抜)'!J66*(1+入力!$C$31/100),-入力!$C$29),IF(入力!$C$30=2,ROUNDUP('ユーザー別小売(卸)価格試算(税抜)'!J66*(1+入力!$C$31/100),-入力!$C$29),IF(入力!$C$30=3,ROUND('ユーザー別小売(卸)価格試算(税抜)'!J66*(1+入力!$C$31/100),-入力!$C$29)))),'ユーザー別小売(卸)価格試算(税抜)'!J66))</f>
        <v>61600</v>
      </c>
      <c r="K66" s="126" t="str">
        <f>'6桁'!K66</f>
        <v>W</v>
      </c>
      <c r="L66" s="95">
        <f>IF('ユーザー別小売(卸)価格試算(税抜)'!L66="","",IF(ISNUMBER('ユーザー別小売(卸)価格試算(税抜)'!L66),IF(入力!$C$30=1,ROUNDDOWN('ユーザー別小売(卸)価格試算(税抜)'!L66*(1+入力!$C$31/100),-入力!$C$29),IF(入力!$C$30=2,ROUNDUP('ユーザー別小売(卸)価格試算(税抜)'!L66*(1+入力!$C$31/100),-入力!$C$29),IF(入力!$C$30=3,ROUND('ユーザー別小売(卸)価格試算(税抜)'!L66*(1+入力!$C$31/100),-入力!$C$29)))),'ユーザー別小売(卸)価格試算(税抜)'!L66))</f>
        <v>60720</v>
      </c>
      <c r="M66" s="126" t="str">
        <f>'6桁'!M66</f>
        <v>W★</v>
      </c>
      <c r="N66" s="95" t="str">
        <f>IF('ユーザー別小売(卸)価格試算(税抜)'!N66="","",IF(ISNUMBER('ユーザー別小売(卸)価格試算(税抜)'!N66),IF(入力!$C$30=1,ROUNDDOWN('ユーザー別小売(卸)価格試算(税抜)'!N66*(1+入力!$C$31/100),-入力!$C$29),IF(入力!$C$30=2,ROUNDUP('ユーザー別小売(卸)価格試算(税抜)'!N66*(1+入力!$C$31/100),-入力!$C$29),IF(入力!$C$30=3,ROUND('ユーザー別小売(卸)価格試算(税抜)'!N66*(1+入力!$C$31/100),-入力!$C$29)))),'ユーザー別小売(卸)価格試算(税抜)'!N66))</f>
        <v/>
      </c>
      <c r="O66" s="126">
        <f>'6桁'!O66</f>
        <v>0</v>
      </c>
      <c r="P66" s="95" t="str">
        <f>IF('ユーザー別小売(卸)価格試算(税抜)'!P66="","",IF(ISNUMBER('ユーザー別小売(卸)価格試算(税抜)'!P66),IF(入力!$C$30=1,ROUNDDOWN('ユーザー別小売(卸)価格試算(税抜)'!P66*(1+入力!$C$31/100),-入力!$C$29),IF(入力!$C$30=2,ROUNDUP('ユーザー別小売(卸)価格試算(税抜)'!P66*(1+入力!$C$31/100),-入力!$C$29),IF(入力!$C$30=3,ROUND('ユーザー別小売(卸)価格試算(税抜)'!P66*(1+入力!$C$31/100),-入力!$C$29)))),'ユーザー別小売(卸)価格試算(税抜)'!P66))</f>
        <v/>
      </c>
      <c r="Q66" s="96">
        <f>'6桁'!Q66</f>
        <v>0</v>
      </c>
      <c r="R66" s="95" t="str">
        <f>IF('ユーザー別小売(卸)価格試算(税抜)'!R66="","",IF(ISNUMBER('ユーザー別小売(卸)価格試算(税抜)'!R66),IF(入力!$C$30=1,ROUNDDOWN('ユーザー別小売(卸)価格試算(税抜)'!R66*(1+入力!$C$31/100),-入力!$C$29),IF(入力!$C$30=2,ROUNDUP('ユーザー別小売(卸)価格試算(税抜)'!R66*(1+入力!$C$31/100),-入力!$C$29),IF(入力!$C$30=3,ROUND('ユーザー別小売(卸)価格試算(税抜)'!R66*(1+入力!$C$31/100),-入力!$C$29)))),'ユーザー別小売(卸)価格試算(税抜)'!R66))</f>
        <v/>
      </c>
      <c r="S66" s="96">
        <f>'6桁'!S66</f>
        <v>0</v>
      </c>
      <c r="T66" s="95" t="str">
        <f>IF('ユーザー別小売(卸)価格試算(税抜)'!T66="","",IF(ISNUMBER('ユーザー別小売(卸)価格試算(税抜)'!T66),IF(入力!$C$30=1,ROUNDDOWN('ユーザー別小売(卸)価格試算(税抜)'!T66*(1+入力!$C$31/100),-入力!$C$29),IF(入力!$C$30=2,ROUNDUP('ユーザー別小売(卸)価格試算(税抜)'!T66*(1+入力!$C$31/100),-入力!$C$29),IF(入力!$C$30=3,ROUND('ユーザー別小売(卸)価格試算(税抜)'!T66*(1+入力!$C$31/100),-入力!$C$29)))),'ユーザー別小売(卸)価格試算(税抜)'!T66))</f>
        <v/>
      </c>
      <c r="U66" s="96">
        <f>'6桁'!U66</f>
        <v>0</v>
      </c>
      <c r="V66" s="74"/>
      <c r="W66" s="251"/>
      <c r="X66" s="265"/>
      <c r="Y66" s="251"/>
    </row>
    <row r="67" spans="2:25" ht="30" customHeight="1">
      <c r="B67" s="503"/>
      <c r="C67" s="362" t="s">
        <v>203</v>
      </c>
      <c r="D67" s="254">
        <v>94</v>
      </c>
      <c r="E67" s="342">
        <v>98</v>
      </c>
      <c r="F67" s="95">
        <f>IF('ユーザー別小売(卸)価格試算(税抜)'!F67="","",IF(ISNUMBER('ユーザー別小売(卸)価格試算(税抜)'!F67),IF(入力!$C$30=1,ROUNDDOWN('ユーザー別小売(卸)価格試算(税抜)'!F67*(1+入力!$C$31/100),-入力!$C$29),IF(入力!$C$30=2,ROUNDUP('ユーザー別小売(卸)価格試算(税抜)'!F67*(1+入力!$C$31/100),-入力!$C$29),IF(入力!$C$30=3,ROUND('ユーザー別小売(卸)価格試算(税抜)'!F67*(1+入力!$C$31/100),-入力!$C$29)))),'ユーザー別小売(卸)価格試算(税抜)'!F67))</f>
        <v>68970</v>
      </c>
      <c r="G67" s="126" t="str">
        <f>'6桁'!G67</f>
        <v>Y★</v>
      </c>
      <c r="H67" s="95">
        <f>IF('ユーザー別小売(卸)価格試算(税抜)'!H67="","",IF(ISNUMBER('ユーザー別小売(卸)価格試算(税抜)'!H67),IF(入力!$C$30=1,ROUNDDOWN('ユーザー別小売(卸)価格試算(税抜)'!H67*(1+入力!$C$31/100),-入力!$C$29),IF(入力!$C$30=2,ROUNDUP('ユーザー別小売(卸)価格試算(税抜)'!H67*(1+入力!$C$31/100),-入力!$C$29),IF(入力!$C$30=3,ROUND('ユーザー別小売(卸)価格試算(税抜)'!H67*(1+入力!$C$31/100),-入力!$C$29)))),'ユーザー別小売(卸)価格試算(税抜)'!H67))</f>
        <v>66880</v>
      </c>
      <c r="I67" s="126" t="str">
        <f>'6桁'!I67</f>
        <v>Y★</v>
      </c>
      <c r="J67" s="95">
        <f>IF('ユーザー別小売(卸)価格試算(税抜)'!J67="","",IF(ISNUMBER('ユーザー別小売(卸)価格試算(税抜)'!J67),IF(入力!$C$30=1,ROUNDDOWN('ユーザー別小売(卸)価格試算(税抜)'!J67*(1+入力!$C$31/100),-入力!$C$29),IF(入力!$C$30=2,ROUNDUP('ユーザー別小売(卸)価格試算(税抜)'!J67*(1+入力!$C$31/100),-入力!$C$29),IF(入力!$C$30=3,ROUND('ユーザー別小売(卸)価格試算(税抜)'!J67*(1+入力!$C$31/100),-入力!$C$29)))),'ユーザー別小売(卸)価格試算(税抜)'!J67))</f>
        <v>63030</v>
      </c>
      <c r="K67" s="126" t="str">
        <f>'6桁'!K67</f>
        <v>W★</v>
      </c>
      <c r="L67" s="95">
        <f>IF('ユーザー別小売(卸)価格試算(税抜)'!L67="","",IF(ISNUMBER('ユーザー別小売(卸)価格試算(税抜)'!L67),IF(入力!$C$30=1,ROUNDDOWN('ユーザー別小売(卸)価格試算(税抜)'!L67*(1+入力!$C$31/100),-入力!$C$29),IF(入力!$C$30=2,ROUNDUP('ユーザー別小売(卸)価格試算(税抜)'!L67*(1+入力!$C$31/100),-入力!$C$29),IF(入力!$C$30=3,ROUND('ユーザー別小売(卸)価格試算(税抜)'!L67*(1+入力!$C$31/100),-入力!$C$29)))),'ユーザー別小売(卸)価格試算(税抜)'!L67))</f>
        <v>63140</v>
      </c>
      <c r="M67" s="126" t="str">
        <f>'6桁'!M67</f>
        <v>W★</v>
      </c>
      <c r="N67" s="95">
        <f>IF('ユーザー別小売(卸)価格試算(税抜)'!N67="","",IF(ISNUMBER('ユーザー別小売(卸)価格試算(税抜)'!N67),IF(入力!$C$30=1,ROUNDDOWN('ユーザー別小売(卸)価格試算(税抜)'!N67*(1+入力!$C$31/100),-入力!$C$29),IF(入力!$C$30=2,ROUNDUP('ユーザー別小売(卸)価格試算(税抜)'!N67*(1+入力!$C$31/100),-入力!$C$29),IF(入力!$C$30=3,ROUND('ユーザー別小売(卸)価格試算(税抜)'!N67*(1+入力!$C$31/100),-入力!$C$29)))),'ユーザー別小売(卸)価格試算(税抜)'!N67))</f>
        <v>61820</v>
      </c>
      <c r="O67" s="126" t="str">
        <f>'6桁'!O67</f>
        <v>W★</v>
      </c>
      <c r="P67" s="95" t="str">
        <f>IF('ユーザー別小売(卸)価格試算(税抜)'!P67="","",IF(ISNUMBER('ユーザー別小売(卸)価格試算(税抜)'!P67),IF(入力!$C$30=1,ROUNDDOWN('ユーザー別小売(卸)価格試算(税抜)'!P67*(1+入力!$C$31/100),-入力!$C$29),IF(入力!$C$30=2,ROUNDUP('ユーザー別小売(卸)価格試算(税抜)'!P67*(1+入力!$C$31/100),-入力!$C$29),IF(入力!$C$30=3,ROUND('ユーザー別小売(卸)価格試算(税抜)'!P67*(1+入力!$C$31/100),-入力!$C$29)))),'ユーザー別小売(卸)価格試算(税抜)'!P67))</f>
        <v/>
      </c>
      <c r="Q67" s="96">
        <f>'6桁'!Q67</f>
        <v>0</v>
      </c>
      <c r="R67" s="95">
        <f>IF('ユーザー別小売(卸)価格試算(税抜)'!R67="","",IF(ISNUMBER('ユーザー別小売(卸)価格試算(税抜)'!R67),IF(入力!$C$30=1,ROUNDDOWN('ユーザー別小売(卸)価格試算(税抜)'!R67*(1+入力!$C$31/100),-入力!$C$29),IF(入力!$C$30=2,ROUNDUP('ユーザー別小売(卸)価格試算(税抜)'!R67*(1+入力!$C$31/100),-入力!$C$29),IF(入力!$C$30=3,ROUND('ユーザー別小売(卸)価格試算(税抜)'!R67*(1+入力!$C$31/100),-入力!$C$29)))),'ユーザー別小売(卸)価格試算(税抜)'!R67))</f>
        <v>75350</v>
      </c>
      <c r="S67" s="96" t="str">
        <f>'6桁'!S67</f>
        <v>W</v>
      </c>
      <c r="T67" s="95" t="str">
        <f>IF('ユーザー別小売(卸)価格試算(税抜)'!T67="","",IF(ISNUMBER('ユーザー別小売(卸)価格試算(税抜)'!T67),IF(入力!$C$30=1,ROUNDDOWN('ユーザー別小売(卸)価格試算(税抜)'!T67*(1+入力!$C$31/100),-入力!$C$29),IF(入力!$C$30=2,ROUNDUP('ユーザー別小売(卸)価格試算(税抜)'!T67*(1+入力!$C$31/100),-入力!$C$29),IF(入力!$C$30=3,ROUND('ユーザー別小売(卸)価格試算(税抜)'!T67*(1+入力!$C$31/100),-入力!$C$29)))),'ユーザー別小売(卸)価格試算(税抜)'!T67))</f>
        <v/>
      </c>
      <c r="U67" s="96">
        <f>'6桁'!U67</f>
        <v>0</v>
      </c>
      <c r="V67" s="74"/>
      <c r="W67" s="251"/>
      <c r="X67" s="265"/>
      <c r="Y67" s="251"/>
    </row>
    <row r="68" spans="2:25" ht="30" customHeight="1">
      <c r="B68" s="503"/>
      <c r="C68" s="362" t="s">
        <v>303</v>
      </c>
      <c r="D68" s="254">
        <v>96</v>
      </c>
      <c r="E68" s="342">
        <v>100</v>
      </c>
      <c r="F68" s="95">
        <f>IF('ユーザー別小売(卸)価格試算(税抜)'!F68="","",IF(ISNUMBER('ユーザー別小売(卸)価格試算(税抜)'!F68),IF(入力!$C$30=1,ROUNDDOWN('ユーザー別小売(卸)価格試算(税抜)'!F68*(1+入力!$C$31/100),-入力!$C$29),IF(入力!$C$30=2,ROUNDUP('ユーザー別小売(卸)価格試算(税抜)'!F68*(1+入力!$C$31/100),-入力!$C$29),IF(入力!$C$30=3,ROUND('ユーザー別小売(卸)価格試算(税抜)'!F68*(1+入力!$C$31/100),-入力!$C$29)))),'ユーザー別小売(卸)価格試算(税抜)'!F68))</f>
        <v>70510</v>
      </c>
      <c r="G68" s="126" t="str">
        <f>'6桁'!G68</f>
        <v>Y★</v>
      </c>
      <c r="H68" s="95">
        <f>IF('ユーザー別小売(卸)価格試算(税抜)'!H68="","",IF(ISNUMBER('ユーザー別小売(卸)価格試算(税抜)'!H68),IF(入力!$C$30=1,ROUNDDOWN('ユーザー別小売(卸)価格試算(税抜)'!H68*(1+入力!$C$31/100),-入力!$C$29),IF(入力!$C$30=2,ROUNDUP('ユーザー別小売(卸)価格試算(税抜)'!H68*(1+入力!$C$31/100),-入力!$C$29),IF(入力!$C$30=3,ROUND('ユーザー別小売(卸)価格試算(税抜)'!H68*(1+入力!$C$31/100),-入力!$C$29)))),'ユーザー別小売(卸)価格試算(税抜)'!H68))</f>
        <v>68420</v>
      </c>
      <c r="I68" s="126" t="str">
        <f>'6桁'!I68</f>
        <v>Y★</v>
      </c>
      <c r="J68" s="95">
        <f>IF('ユーザー別小売(卸)価格試算(税抜)'!J68="","",IF(ISNUMBER('ユーザー別小売(卸)価格試算(税抜)'!J68),IF(入力!$C$30=1,ROUNDDOWN('ユーザー別小売(卸)価格試算(税抜)'!J68*(1+入力!$C$31/100),-入力!$C$29),IF(入力!$C$30=2,ROUNDUP('ユーザー別小売(卸)価格試算(税抜)'!J68*(1+入力!$C$31/100),-入力!$C$29),IF(入力!$C$30=3,ROUND('ユーザー別小売(卸)価格試算(税抜)'!J68*(1+入力!$C$31/100),-入力!$C$29)))),'ユーザー別小売(卸)価格試算(税抜)'!J68))</f>
        <v>64020</v>
      </c>
      <c r="K68" s="126" t="str">
        <f>'6桁'!K68</f>
        <v>W★</v>
      </c>
      <c r="L68" s="95" t="str">
        <f>IF('ユーザー別小売(卸)価格試算(税抜)'!L68="","",IF(ISNUMBER('ユーザー別小売(卸)価格試算(税抜)'!L68),IF(入力!$C$30=1,ROUNDDOWN('ユーザー別小売(卸)価格試算(税抜)'!L68*(1+入力!$C$31/100),-入力!$C$29),IF(入力!$C$30=2,ROUNDUP('ユーザー別小売(卸)価格試算(税抜)'!L68*(1+入力!$C$31/100),-入力!$C$29),IF(入力!$C$30=3,ROUND('ユーザー別小売(卸)価格試算(税抜)'!L68*(1+入力!$C$31/100),-入力!$C$29)))),'ユーザー別小売(卸)価格試算(税抜)'!L68))</f>
        <v/>
      </c>
      <c r="M68" s="126">
        <f>'6桁'!M68</f>
        <v>0</v>
      </c>
      <c r="N68" s="95" t="str">
        <f>IF('ユーザー別小売(卸)価格試算(税抜)'!N68="","",IF(ISNUMBER('ユーザー別小売(卸)価格試算(税抜)'!N68),IF(入力!$C$30=1,ROUNDDOWN('ユーザー別小売(卸)価格試算(税抜)'!N68*(1+入力!$C$31/100),-入力!$C$29),IF(入力!$C$30=2,ROUNDUP('ユーザー別小売(卸)価格試算(税抜)'!N68*(1+入力!$C$31/100),-入力!$C$29),IF(入力!$C$30=3,ROUND('ユーザー別小売(卸)価格試算(税抜)'!N68*(1+入力!$C$31/100),-入力!$C$29)))),'ユーザー別小売(卸)価格試算(税抜)'!N68))</f>
        <v/>
      </c>
      <c r="O68" s="126">
        <f>'6桁'!O68</f>
        <v>0</v>
      </c>
      <c r="P68" s="95" t="str">
        <f>IF('ユーザー別小売(卸)価格試算(税抜)'!P68="","",IF(ISNUMBER('ユーザー別小売(卸)価格試算(税抜)'!P68),IF(入力!$C$30=1,ROUNDDOWN('ユーザー別小売(卸)価格試算(税抜)'!P68*(1+入力!$C$31/100),-入力!$C$29),IF(入力!$C$30=2,ROUNDUP('ユーザー別小売(卸)価格試算(税抜)'!P68*(1+入力!$C$31/100),-入力!$C$29),IF(入力!$C$30=3,ROUND('ユーザー別小売(卸)価格試算(税抜)'!P68*(1+入力!$C$31/100),-入力!$C$29)))),'ユーザー別小売(卸)価格試算(税抜)'!P68))</f>
        <v/>
      </c>
      <c r="Q68" s="96">
        <f>'6桁'!Q68</f>
        <v>0</v>
      </c>
      <c r="R68" s="95" t="str">
        <f>IF('ユーザー別小売(卸)価格試算(税抜)'!R68="","",IF(ISNUMBER('ユーザー別小売(卸)価格試算(税抜)'!R68),IF(入力!$C$30=1,ROUNDDOWN('ユーザー別小売(卸)価格試算(税抜)'!R68*(1+入力!$C$31/100),-入力!$C$29),IF(入力!$C$30=2,ROUNDUP('ユーザー別小売(卸)価格試算(税抜)'!R68*(1+入力!$C$31/100),-入力!$C$29),IF(入力!$C$30=3,ROUND('ユーザー別小売(卸)価格試算(税抜)'!R68*(1+入力!$C$31/100),-入力!$C$29)))),'ユーザー別小売(卸)価格試算(税抜)'!R68))</f>
        <v/>
      </c>
      <c r="S68" s="96">
        <f>'6桁'!S68</f>
        <v>0</v>
      </c>
      <c r="T68" s="95" t="str">
        <f>IF('ユーザー別小売(卸)価格試算(税抜)'!T68="","",IF(ISNUMBER('ユーザー別小売(卸)価格試算(税抜)'!T68),IF(入力!$C$30=1,ROUNDDOWN('ユーザー別小売(卸)価格試算(税抜)'!T68*(1+入力!$C$31/100),-入力!$C$29),IF(入力!$C$30=2,ROUNDUP('ユーザー別小売(卸)価格試算(税抜)'!T68*(1+入力!$C$31/100),-入力!$C$29),IF(入力!$C$30=3,ROUND('ユーザー別小売(卸)価格試算(税抜)'!T68*(1+入力!$C$31/100),-入力!$C$29)))),'ユーザー別小売(卸)価格試算(税抜)'!T68))</f>
        <v/>
      </c>
      <c r="U68" s="96">
        <f>'6桁'!U68</f>
        <v>0</v>
      </c>
      <c r="V68" s="74"/>
      <c r="W68" s="251"/>
      <c r="X68" s="265"/>
      <c r="Y68" s="251"/>
    </row>
    <row r="69" spans="2:25" ht="30" customHeight="1">
      <c r="B69" s="503"/>
      <c r="C69" s="362" t="s">
        <v>480</v>
      </c>
      <c r="D69" s="254"/>
      <c r="E69" s="342">
        <v>102</v>
      </c>
      <c r="F69" s="95">
        <f>IF('ユーザー別小売(卸)価格試算(税抜)'!F69="","",IF(ISNUMBER('ユーザー別小売(卸)価格試算(税抜)'!F69),IF(入力!$C$30=1,ROUNDDOWN('ユーザー別小売(卸)価格試算(税抜)'!F69*(1+入力!$C$31/100),-入力!$C$29),IF(入力!$C$30=2,ROUNDUP('ユーザー別小売(卸)価格試算(税抜)'!F69*(1+入力!$C$31/100),-入力!$C$29),IF(入力!$C$30=3,ROUND('ユーザー別小売(卸)価格試算(税抜)'!F69*(1+入力!$C$31/100),-入力!$C$29)))),'ユーザー別小売(卸)価格試算(税抜)'!F69))</f>
        <v>70070</v>
      </c>
      <c r="G69" s="126" t="str">
        <f>'6桁'!G69</f>
        <v>Y★</v>
      </c>
      <c r="H69" s="95" t="str">
        <f>IF('ユーザー別小売(卸)価格試算(税抜)'!H69="","",IF(ISNUMBER('ユーザー別小売(卸)価格試算(税抜)'!H69),IF(入力!$C$30=1,ROUNDDOWN('ユーザー別小売(卸)価格試算(税抜)'!H69*(1+入力!$C$31/100),-入力!$C$29),IF(入力!$C$30=2,ROUNDUP('ユーザー別小売(卸)価格試算(税抜)'!H69*(1+入力!$C$31/100),-入力!$C$29),IF(入力!$C$30=3,ROUND('ユーザー別小売(卸)価格試算(税抜)'!H69*(1+入力!$C$31/100),-入力!$C$29)))),'ユーザー別小売(卸)価格試算(税抜)'!H69))</f>
        <v/>
      </c>
      <c r="I69" s="126">
        <f>'6桁'!I69</f>
        <v>0</v>
      </c>
      <c r="J69" s="95" t="str">
        <f>IF('ユーザー別小売(卸)価格試算(税抜)'!J69="","",IF(ISNUMBER('ユーザー別小売(卸)価格試算(税抜)'!J69),IF(入力!$C$30=1,ROUNDDOWN('ユーザー別小売(卸)価格試算(税抜)'!J69*(1+入力!$C$31/100),-入力!$C$29),IF(入力!$C$30=2,ROUNDUP('ユーザー別小売(卸)価格試算(税抜)'!J69*(1+入力!$C$31/100),-入力!$C$29),IF(入力!$C$30=3,ROUND('ユーザー別小売(卸)価格試算(税抜)'!J69*(1+入力!$C$31/100),-入力!$C$29)))),'ユーザー別小売(卸)価格試算(税抜)'!J69))</f>
        <v/>
      </c>
      <c r="K69" s="126">
        <f>'6桁'!K69</f>
        <v>0</v>
      </c>
      <c r="L69" s="95" t="str">
        <f>IF('ユーザー別小売(卸)価格試算(税抜)'!L69="","",IF(ISNUMBER('ユーザー別小売(卸)価格試算(税抜)'!L69),IF(入力!$C$30=1,ROUNDDOWN('ユーザー別小売(卸)価格試算(税抜)'!L69*(1+入力!$C$31/100),-入力!$C$29),IF(入力!$C$30=2,ROUNDUP('ユーザー別小売(卸)価格試算(税抜)'!L69*(1+入力!$C$31/100),-入力!$C$29),IF(入力!$C$30=3,ROUND('ユーザー別小売(卸)価格試算(税抜)'!L69*(1+入力!$C$31/100),-入力!$C$29)))),'ユーザー別小売(卸)価格試算(税抜)'!L69))</f>
        <v/>
      </c>
      <c r="M69" s="126">
        <f>'6桁'!M69</f>
        <v>0</v>
      </c>
      <c r="N69" s="95" t="str">
        <f>IF('ユーザー別小売(卸)価格試算(税抜)'!N69="","",IF(ISNUMBER('ユーザー別小売(卸)価格試算(税抜)'!N69),IF(入力!$C$30=1,ROUNDDOWN('ユーザー別小売(卸)価格試算(税抜)'!N69*(1+入力!$C$31/100),-入力!$C$29),IF(入力!$C$30=2,ROUNDUP('ユーザー別小売(卸)価格試算(税抜)'!N69*(1+入力!$C$31/100),-入力!$C$29),IF(入力!$C$30=3,ROUND('ユーザー別小売(卸)価格試算(税抜)'!N69*(1+入力!$C$31/100),-入力!$C$29)))),'ユーザー別小売(卸)価格試算(税抜)'!N69))</f>
        <v/>
      </c>
      <c r="O69" s="126">
        <f>'6桁'!O69</f>
        <v>0</v>
      </c>
      <c r="P69" s="95" t="str">
        <f>IF('ユーザー別小売(卸)価格試算(税抜)'!P69="","",IF(ISNUMBER('ユーザー別小売(卸)価格試算(税抜)'!P69),IF(入力!$C$30=1,ROUNDDOWN('ユーザー別小売(卸)価格試算(税抜)'!P69*(1+入力!$C$31/100),-入力!$C$29),IF(入力!$C$30=2,ROUNDUP('ユーザー別小売(卸)価格試算(税抜)'!P69*(1+入力!$C$31/100),-入力!$C$29),IF(入力!$C$30=3,ROUND('ユーザー別小売(卸)価格試算(税抜)'!P69*(1+入力!$C$31/100),-入力!$C$29)))),'ユーザー別小売(卸)価格試算(税抜)'!P69))</f>
        <v/>
      </c>
      <c r="Q69" s="96">
        <f>'6桁'!Q69</f>
        <v>0</v>
      </c>
      <c r="R69" s="95" t="str">
        <f>IF('ユーザー別小売(卸)価格試算(税抜)'!R69="","",IF(ISNUMBER('ユーザー別小売(卸)価格試算(税抜)'!R69),IF(入力!$C$30=1,ROUNDDOWN('ユーザー別小売(卸)価格試算(税抜)'!R69*(1+入力!$C$31/100),-入力!$C$29),IF(入力!$C$30=2,ROUNDUP('ユーザー別小売(卸)価格試算(税抜)'!R69*(1+入力!$C$31/100),-入力!$C$29),IF(入力!$C$30=3,ROUND('ユーザー別小売(卸)価格試算(税抜)'!R69*(1+入力!$C$31/100),-入力!$C$29)))),'ユーザー別小売(卸)価格試算(税抜)'!R69))</f>
        <v/>
      </c>
      <c r="S69" s="96">
        <f>'6桁'!S69</f>
        <v>0</v>
      </c>
      <c r="T69" s="95" t="str">
        <f>IF('ユーザー別小売(卸)価格試算(税抜)'!T69="","",IF(ISNUMBER('ユーザー別小売(卸)価格試算(税抜)'!T69),IF(入力!$C$30=1,ROUNDDOWN('ユーザー別小売(卸)価格試算(税抜)'!T69*(1+入力!$C$31/100),-入力!$C$29),IF(入力!$C$30=2,ROUNDUP('ユーザー別小売(卸)価格試算(税抜)'!T69*(1+入力!$C$31/100),-入力!$C$29),IF(入力!$C$30=3,ROUND('ユーザー別小売(卸)価格試算(税抜)'!T69*(1+入力!$C$31/100),-入力!$C$29)))),'ユーザー別小売(卸)価格試算(税抜)'!T69))</f>
        <v/>
      </c>
      <c r="U69" s="96">
        <f>'6桁'!U69</f>
        <v>0</v>
      </c>
      <c r="V69" s="74"/>
      <c r="W69" s="251"/>
      <c r="X69" s="265"/>
      <c r="Y69" s="251"/>
    </row>
    <row r="70" spans="2:25" ht="30" customHeight="1">
      <c r="B70" s="503"/>
      <c r="C70" s="362" t="s">
        <v>304</v>
      </c>
      <c r="D70" s="254">
        <v>101</v>
      </c>
      <c r="E70" s="342">
        <v>105</v>
      </c>
      <c r="F70" s="95">
        <f>IF('ユーザー別小売(卸)価格試算(税抜)'!F70="","",IF(ISNUMBER('ユーザー別小売(卸)価格試算(税抜)'!F70),IF(入力!$C$30=1,ROUNDDOWN('ユーザー別小売(卸)価格試算(税抜)'!F70*(1+入力!$C$31/100),-入力!$C$29),IF(入力!$C$30=2,ROUNDUP('ユーザー別小売(卸)価格試算(税抜)'!F70*(1+入力!$C$31/100),-入力!$C$29),IF(入力!$C$30=3,ROUND('ユーザー別小売(卸)価格試算(税抜)'!F70*(1+入力!$C$31/100),-入力!$C$29)))),'ユーザー別小売(卸)価格試算(税抜)'!F70))</f>
        <v>74140</v>
      </c>
      <c r="G70" s="126" t="str">
        <f>'6桁'!G70</f>
        <v>Y★</v>
      </c>
      <c r="H70" s="95">
        <f>IF('ユーザー別小売(卸)価格試算(税抜)'!H70="","",IF(ISNUMBER('ユーザー別小売(卸)価格試算(税抜)'!H70),IF(入力!$C$30=1,ROUNDDOWN('ユーザー別小売(卸)価格試算(税抜)'!H70*(1+入力!$C$31/100),-入力!$C$29),IF(入力!$C$30=2,ROUNDUP('ユーザー別小売(卸)価格試算(税抜)'!H70*(1+入力!$C$31/100),-入力!$C$29),IF(入力!$C$30=3,ROUND('ユーザー別小売(卸)価格試算(税抜)'!H70*(1+入力!$C$31/100),-入力!$C$29)))),'ユーザー別小売(卸)価格試算(税抜)'!H70))</f>
        <v>73480</v>
      </c>
      <c r="I70" s="126" t="str">
        <f>'6桁'!I70</f>
        <v>Y★</v>
      </c>
      <c r="J70" s="95">
        <f>IF('ユーザー別小売(卸)価格試算(税抜)'!J70="","",IF(ISNUMBER('ユーザー別小売(卸)価格試算(税抜)'!J70),IF(入力!$C$30=1,ROUNDDOWN('ユーザー別小売(卸)価格試算(税抜)'!J70*(1+入力!$C$31/100),-入力!$C$29),IF(入力!$C$30=2,ROUNDUP('ユーザー別小売(卸)価格試算(税抜)'!J70*(1+入力!$C$31/100),-入力!$C$29),IF(入力!$C$30=3,ROUND('ユーザー別小売(卸)価格試算(税抜)'!J70*(1+入力!$C$31/100),-入力!$C$29)))),'ユーザー別小売(卸)価格試算(税抜)'!J70))</f>
        <v>70730</v>
      </c>
      <c r="K70" s="126" t="str">
        <f>'6桁'!K70</f>
        <v>W★</v>
      </c>
      <c r="L70" s="95" t="str">
        <f>IF('ユーザー別小売(卸)価格試算(税抜)'!L70="","",IF(ISNUMBER('ユーザー別小売(卸)価格試算(税抜)'!L70),IF(入力!$C$30=1,ROUNDDOWN('ユーザー別小売(卸)価格試算(税抜)'!L70*(1+入力!$C$31/100),-入力!$C$29),IF(入力!$C$30=2,ROUNDUP('ユーザー別小売(卸)価格試算(税抜)'!L70*(1+入力!$C$31/100),-入力!$C$29),IF(入力!$C$30=3,ROUND('ユーザー別小売(卸)価格試算(税抜)'!L70*(1+入力!$C$31/100),-入力!$C$29)))),'ユーザー別小売(卸)価格試算(税抜)'!L70))</f>
        <v/>
      </c>
      <c r="M70" s="126">
        <f>'6桁'!M70</f>
        <v>0</v>
      </c>
      <c r="N70" s="95" t="str">
        <f>IF('ユーザー別小売(卸)価格試算(税抜)'!N70="","",IF(ISNUMBER('ユーザー別小売(卸)価格試算(税抜)'!N70),IF(入力!$C$30=1,ROUNDDOWN('ユーザー別小売(卸)価格試算(税抜)'!N70*(1+入力!$C$31/100),-入力!$C$29),IF(入力!$C$30=2,ROUNDUP('ユーザー別小売(卸)価格試算(税抜)'!N70*(1+入力!$C$31/100),-入力!$C$29),IF(入力!$C$30=3,ROUND('ユーザー別小売(卸)価格試算(税抜)'!N70*(1+入力!$C$31/100),-入力!$C$29)))),'ユーザー別小売(卸)価格試算(税抜)'!N70))</f>
        <v/>
      </c>
      <c r="O70" s="126">
        <f>'6桁'!O70</f>
        <v>0</v>
      </c>
      <c r="P70" s="95" t="str">
        <f>IF('ユーザー別小売(卸)価格試算(税抜)'!P70="","",IF(ISNUMBER('ユーザー別小売(卸)価格試算(税抜)'!P70),IF(入力!$C$30=1,ROUNDDOWN('ユーザー別小売(卸)価格試算(税抜)'!P70*(1+入力!$C$31/100),-入力!$C$29),IF(入力!$C$30=2,ROUNDUP('ユーザー別小売(卸)価格試算(税抜)'!P70*(1+入力!$C$31/100),-入力!$C$29),IF(入力!$C$30=3,ROUND('ユーザー別小売(卸)価格試算(税抜)'!P70*(1+入力!$C$31/100),-入力!$C$29)))),'ユーザー別小売(卸)価格試算(税抜)'!P70))</f>
        <v/>
      </c>
      <c r="Q70" s="126">
        <f>'6桁'!Q70</f>
        <v>0</v>
      </c>
      <c r="R70" s="95" t="str">
        <f>IF('ユーザー別小売(卸)価格試算(税抜)'!R70="","",IF(ISNUMBER('ユーザー別小売(卸)価格試算(税抜)'!R70),IF(入力!$C$30=1,ROUNDDOWN('ユーザー別小売(卸)価格試算(税抜)'!R70*(1+入力!$C$31/100),-入力!$C$29),IF(入力!$C$30=2,ROUNDUP('ユーザー別小売(卸)価格試算(税抜)'!R70*(1+入力!$C$31/100),-入力!$C$29),IF(入力!$C$30=3,ROUND('ユーザー別小売(卸)価格試算(税抜)'!R70*(1+入力!$C$31/100),-入力!$C$29)))),'ユーザー別小売(卸)価格試算(税抜)'!R70))</f>
        <v/>
      </c>
      <c r="S70" s="126">
        <f>'6桁'!S70</f>
        <v>0</v>
      </c>
      <c r="T70" s="95" t="str">
        <f>IF('ユーザー別小売(卸)価格試算(税抜)'!T70="","",IF(ISNUMBER('ユーザー別小売(卸)価格試算(税抜)'!T70),IF(入力!$C$30=1,ROUNDDOWN('ユーザー別小売(卸)価格試算(税抜)'!T70*(1+入力!$C$31/100),-入力!$C$29),IF(入力!$C$30=2,ROUNDUP('ユーザー別小売(卸)価格試算(税抜)'!T70*(1+入力!$C$31/100),-入力!$C$29),IF(入力!$C$30=3,ROUND('ユーザー別小売(卸)価格試算(税抜)'!T70*(1+入力!$C$31/100),-入力!$C$29)))),'ユーザー別小売(卸)価格試算(税抜)'!T70))</f>
        <v/>
      </c>
      <c r="U70" s="96">
        <f>'6桁'!U70</f>
        <v>0</v>
      </c>
      <c r="V70" s="74"/>
      <c r="W70" s="251"/>
      <c r="X70" s="265"/>
      <c r="Y70" s="251"/>
    </row>
    <row r="71" spans="2:25" ht="30" customHeight="1">
      <c r="B71" s="503"/>
      <c r="C71" s="362" t="s">
        <v>206</v>
      </c>
      <c r="D71" s="254">
        <v>92</v>
      </c>
      <c r="E71" s="342">
        <v>96</v>
      </c>
      <c r="F71" s="95">
        <f>IF('ユーザー別小売(卸)価格試算(税抜)'!F71="","",IF(ISNUMBER('ユーザー別小売(卸)価格試算(税抜)'!F71),IF(入力!$C$30=1,ROUNDDOWN('ユーザー別小売(卸)価格試算(税抜)'!F71*(1+入力!$C$31/100),-入力!$C$29),IF(入力!$C$30=2,ROUNDUP('ユーザー別小売(卸)価格試算(税抜)'!F71*(1+入力!$C$31/100),-入力!$C$29),IF(入力!$C$30=3,ROUND('ユーザー別小売(卸)価格試算(税抜)'!F71*(1+入力!$C$31/100),-入力!$C$29)))),'ユーザー別小売(卸)価格試算(税抜)'!F71))</f>
        <v>56430</v>
      </c>
      <c r="G71" s="126" t="str">
        <f>'6桁'!G71</f>
        <v>Y★</v>
      </c>
      <c r="H71" s="95">
        <f>IF('ユーザー別小売(卸)価格試算(税抜)'!H71="","",IF(ISNUMBER('ユーザー別小売(卸)価格試算(税抜)'!H71),IF(入力!$C$30=1,ROUNDDOWN('ユーザー別小売(卸)価格試算(税抜)'!H71*(1+入力!$C$31/100),-入力!$C$29),IF(入力!$C$30=2,ROUNDUP('ユーザー別小売(卸)価格試算(税抜)'!H71*(1+入力!$C$31/100),-入力!$C$29),IF(入力!$C$30=3,ROUND('ユーザー別小売(卸)価格試算(税抜)'!H71*(1+入力!$C$31/100),-入力!$C$29)))),'ユーザー別小売(卸)価格試算(税抜)'!H71))</f>
        <v>52030</v>
      </c>
      <c r="I71" s="126" t="str">
        <f>'6桁'!I71</f>
        <v>W</v>
      </c>
      <c r="J71" s="95">
        <f>IF('ユーザー別小売(卸)価格試算(税抜)'!J71="","",IF(ISNUMBER('ユーザー別小売(卸)価格試算(税抜)'!J71),IF(入力!$C$30=1,ROUNDDOWN('ユーザー別小売(卸)価格試算(税抜)'!J71*(1+入力!$C$31/100),-入力!$C$29),IF(入力!$C$30=2,ROUNDUP('ユーザー別小売(卸)価格試算(税抜)'!J71*(1+入力!$C$31/100),-入力!$C$29),IF(入力!$C$30=3,ROUND('ユーザー別小売(卸)価格試算(税抜)'!J71*(1+入力!$C$31/100),-入力!$C$29)))),'ユーザー別小売(卸)価格試算(税抜)'!J71))</f>
        <v>51590</v>
      </c>
      <c r="K71" s="126" t="str">
        <f>'6桁'!K71</f>
        <v>W★</v>
      </c>
      <c r="L71" s="95">
        <f>IF('ユーザー別小売(卸)価格試算(税抜)'!L71="","",IF(ISNUMBER('ユーザー別小売(卸)価格試算(税抜)'!L71),IF(入力!$C$30=1,ROUNDDOWN('ユーザー別小売(卸)価格試算(税抜)'!L71*(1+入力!$C$31/100),-入力!$C$29),IF(入力!$C$30=2,ROUNDUP('ユーザー別小売(卸)価格試算(税抜)'!L71*(1+入力!$C$31/100),-入力!$C$29),IF(入力!$C$30=3,ROUND('ユーザー別小売(卸)価格試算(税抜)'!L71*(1+入力!$C$31/100),-入力!$C$29)))),'ユーザー別小売(卸)価格試算(税抜)'!L71))</f>
        <v>50820</v>
      </c>
      <c r="M71" s="126" t="str">
        <f>'6桁'!M71</f>
        <v>W★</v>
      </c>
      <c r="N71" s="95">
        <f>IF('ユーザー別小売(卸)価格試算(税抜)'!N71="","",IF(ISNUMBER('ユーザー別小売(卸)価格試算(税抜)'!N71),IF(入力!$C$30=1,ROUNDDOWN('ユーザー別小売(卸)価格試算(税抜)'!N71*(1+入力!$C$31/100),-入力!$C$29),IF(入力!$C$30=2,ROUNDUP('ユーザー別小売(卸)価格試算(税抜)'!N71*(1+入力!$C$31/100),-入力!$C$29),IF(入力!$C$30=3,ROUND('ユーザー別小売(卸)価格試算(税抜)'!N71*(1+入力!$C$31/100),-入力!$C$29)))),'ユーザー別小売(卸)価格試算(税抜)'!N71))</f>
        <v>46200</v>
      </c>
      <c r="O71" s="126" t="str">
        <f>'6桁'!O71</f>
        <v>W★</v>
      </c>
      <c r="P71" s="95" t="str">
        <f>IF('ユーザー別小売(卸)価格試算(税抜)'!P71="","",IF(ISNUMBER('ユーザー別小売(卸)価格試算(税抜)'!P71),IF(入力!$C$30=1,ROUNDDOWN('ユーザー別小売(卸)価格試算(税抜)'!P71*(1+入力!$C$31/100),-入力!$C$29),IF(入力!$C$30=2,ROUNDUP('ユーザー別小売(卸)価格試算(税抜)'!P71*(1+入力!$C$31/100),-入力!$C$29),IF(入力!$C$30=3,ROUND('ユーザー別小売(卸)価格試算(税抜)'!P71*(1+入力!$C$31/100),-入力!$C$29)))),'ユーザー別小売(卸)価格試算(税抜)'!P71))</f>
        <v/>
      </c>
      <c r="Q71" s="126">
        <f>'6桁'!Q71</f>
        <v>0</v>
      </c>
      <c r="R71" s="95" t="str">
        <f>IF('ユーザー別小売(卸)価格試算(税抜)'!R71="","",IF(ISNUMBER('ユーザー別小売(卸)価格試算(税抜)'!R71),IF(入力!$C$30=1,ROUNDDOWN('ユーザー別小売(卸)価格試算(税抜)'!R71*(1+入力!$C$31/100),-入力!$C$29),IF(入力!$C$30=2,ROUNDUP('ユーザー別小売(卸)価格試算(税抜)'!R71*(1+入力!$C$31/100),-入力!$C$29),IF(入力!$C$30=3,ROUND('ユーザー別小売(卸)価格試算(税抜)'!R71*(1+入力!$C$31/100),-入力!$C$29)))),'ユーザー別小売(卸)価格試算(税抜)'!R71))</f>
        <v/>
      </c>
      <c r="S71" s="126">
        <f>'6桁'!S71</f>
        <v>0</v>
      </c>
      <c r="T71" s="95" t="str">
        <f>IF('ユーザー別小売(卸)価格試算(税抜)'!T71="","",IF(ISNUMBER('ユーザー別小売(卸)価格試算(税抜)'!T71),IF(入力!$C$30=1,ROUNDDOWN('ユーザー別小売(卸)価格試算(税抜)'!T71*(1+入力!$C$31/100),-入力!$C$29),IF(入力!$C$30=2,ROUNDUP('ユーザー別小売(卸)価格試算(税抜)'!T71*(1+入力!$C$31/100),-入力!$C$29),IF(入力!$C$30=3,ROUND('ユーザー別小売(卸)価格試算(税抜)'!T71*(1+入力!$C$31/100),-入力!$C$29)))),'ユーザー別小売(卸)価格試算(税抜)'!T71))</f>
        <v/>
      </c>
      <c r="U71" s="96">
        <f>'6桁'!U71</f>
        <v>0</v>
      </c>
      <c r="V71" s="74"/>
      <c r="W71" s="251"/>
      <c r="X71" s="265"/>
      <c r="Y71" s="251"/>
    </row>
    <row r="72" spans="2:25" ht="30" customHeight="1">
      <c r="B72" s="503"/>
      <c r="C72" s="362" t="s">
        <v>484</v>
      </c>
      <c r="D72" s="254"/>
      <c r="E72" s="342">
        <v>99</v>
      </c>
      <c r="F72" s="95" t="str">
        <f>IF('ユーザー別小売(卸)価格試算(税抜)'!F72="","",IF(ISNUMBER('ユーザー別小売(卸)価格試算(税抜)'!F72),IF(入力!$C$30=1,ROUNDDOWN('ユーザー別小売(卸)価格試算(税抜)'!F72*(1+入力!$C$31/100),-入力!$C$29),IF(入力!$C$30=2,ROUNDUP('ユーザー別小売(卸)価格試算(税抜)'!F72*(1+入力!$C$31/100),-入力!$C$29),IF(入力!$C$30=3,ROUND('ユーザー別小売(卸)価格試算(税抜)'!F72*(1+入力!$C$31/100),-入力!$C$29)))),'ユーザー別小売(卸)価格試算(税抜)'!F72))</f>
        <v/>
      </c>
      <c r="G72" s="126">
        <f>'6桁'!G72</f>
        <v>0</v>
      </c>
      <c r="H72" s="95" t="str">
        <f>IF('ユーザー別小売(卸)価格試算(税抜)'!H72="","",IF(ISNUMBER('ユーザー別小売(卸)価格試算(税抜)'!H72),IF(入力!$C$30=1,ROUNDDOWN('ユーザー別小売(卸)価格試算(税抜)'!H72*(1+入力!$C$31/100),-入力!$C$29),IF(入力!$C$30=2,ROUNDUP('ユーザー別小売(卸)価格試算(税抜)'!H72*(1+入力!$C$31/100),-入力!$C$29),IF(入力!$C$30=3,ROUND('ユーザー別小売(卸)価格試算(税抜)'!H72*(1+入力!$C$31/100),-入力!$C$29)))),'ユーザー別小売(卸)価格試算(税抜)'!H72))</f>
        <v/>
      </c>
      <c r="I72" s="126">
        <f>'6桁'!I72</f>
        <v>0</v>
      </c>
      <c r="J72" s="95">
        <f>IF('ユーザー別小売(卸)価格試算(税抜)'!J72="","",IF(ISNUMBER('ユーザー別小売(卸)価格試算(税抜)'!J72),IF(入力!$C$30=1,ROUNDDOWN('ユーザー別小売(卸)価格試算(税抜)'!J72*(1+入力!$C$31/100),-入力!$C$29),IF(入力!$C$30=2,ROUNDUP('ユーザー別小売(卸)価格試算(税抜)'!J72*(1+入力!$C$31/100),-入力!$C$29),IF(入力!$C$30=3,ROUND('ユーザー別小売(卸)価格試算(税抜)'!J72*(1+入力!$C$31/100),-入力!$C$29)))),'ユーザー別小売(卸)価格試算(税抜)'!J72))</f>
        <v>58410</v>
      </c>
      <c r="K72" s="126" t="str">
        <f>'6桁'!K72</f>
        <v>V★</v>
      </c>
      <c r="L72" s="95" t="str">
        <f>IF('ユーザー別小売(卸)価格試算(税抜)'!L72="","",IF(ISNUMBER('ユーザー別小売(卸)価格試算(税抜)'!L72),IF(入力!$C$30=1,ROUNDDOWN('ユーザー別小売(卸)価格試算(税抜)'!L72*(1+入力!$C$31/100),-入力!$C$29),IF(入力!$C$30=2,ROUNDUP('ユーザー別小売(卸)価格試算(税抜)'!L72*(1+入力!$C$31/100),-入力!$C$29),IF(入力!$C$30=3,ROUND('ユーザー別小売(卸)価格試算(税抜)'!L72*(1+入力!$C$31/100),-入力!$C$29)))),'ユーザー別小売(卸)価格試算(税抜)'!L72))</f>
        <v/>
      </c>
      <c r="M72" s="126">
        <f>'6桁'!M72</f>
        <v>0</v>
      </c>
      <c r="N72" s="95" t="str">
        <f>IF('ユーザー別小売(卸)価格試算(税抜)'!N72="","",IF(ISNUMBER('ユーザー別小売(卸)価格試算(税抜)'!N72),IF(入力!$C$30=1,ROUNDDOWN('ユーザー別小売(卸)価格試算(税抜)'!N72*(1+入力!$C$31/100),-入力!$C$29),IF(入力!$C$30=2,ROUNDUP('ユーザー別小売(卸)価格試算(税抜)'!N72*(1+入力!$C$31/100),-入力!$C$29),IF(入力!$C$30=3,ROUND('ユーザー別小売(卸)価格試算(税抜)'!N72*(1+入力!$C$31/100),-入力!$C$29)))),'ユーザー別小売(卸)価格試算(税抜)'!N72))</f>
        <v/>
      </c>
      <c r="O72" s="126">
        <f>'6桁'!O72</f>
        <v>0</v>
      </c>
      <c r="P72" s="95" t="str">
        <f>IF('ユーザー別小売(卸)価格試算(税抜)'!P72="","",IF(ISNUMBER('ユーザー別小売(卸)価格試算(税抜)'!P72),IF(入力!$C$30=1,ROUNDDOWN('ユーザー別小売(卸)価格試算(税抜)'!P72*(1+入力!$C$31/100),-入力!$C$29),IF(入力!$C$30=2,ROUNDUP('ユーザー別小売(卸)価格試算(税抜)'!P72*(1+入力!$C$31/100),-入力!$C$29),IF(入力!$C$30=3,ROUND('ユーザー別小売(卸)価格試算(税抜)'!P72*(1+入力!$C$31/100),-入力!$C$29)))),'ユーザー別小売(卸)価格試算(税抜)'!P72))</f>
        <v/>
      </c>
      <c r="Q72" s="126">
        <f>'6桁'!Q72</f>
        <v>0</v>
      </c>
      <c r="R72" s="95" t="str">
        <f>IF('ユーザー別小売(卸)価格試算(税抜)'!R72="","",IF(ISNUMBER('ユーザー別小売(卸)価格試算(税抜)'!R72),IF(入力!$C$30=1,ROUNDDOWN('ユーザー別小売(卸)価格試算(税抜)'!R72*(1+入力!$C$31/100),-入力!$C$29),IF(入力!$C$30=2,ROUNDUP('ユーザー別小売(卸)価格試算(税抜)'!R72*(1+入力!$C$31/100),-入力!$C$29),IF(入力!$C$30=3,ROUND('ユーザー別小売(卸)価格試算(税抜)'!R72*(1+入力!$C$31/100),-入力!$C$29)))),'ユーザー別小売(卸)価格試算(税抜)'!R72))</f>
        <v/>
      </c>
      <c r="S72" s="126">
        <f>'6桁'!S72</f>
        <v>0</v>
      </c>
      <c r="T72" s="95" t="str">
        <f>IF('ユーザー別小売(卸)価格試算(税抜)'!T72="","",IF(ISNUMBER('ユーザー別小売(卸)価格試算(税抜)'!T72),IF(入力!$C$30=1,ROUNDDOWN('ユーザー別小売(卸)価格試算(税抜)'!T72*(1+入力!$C$31/100),-入力!$C$29),IF(入力!$C$30=2,ROUNDUP('ユーザー別小売(卸)価格試算(税抜)'!T72*(1+入力!$C$31/100),-入力!$C$29),IF(入力!$C$30=3,ROUND('ユーザー別小売(卸)価格試算(税抜)'!T72*(1+入力!$C$31/100),-入力!$C$29)))),'ユーザー別小売(卸)価格試算(税抜)'!T72))</f>
        <v/>
      </c>
      <c r="U72" s="96">
        <f>'6桁'!U72</f>
        <v>0</v>
      </c>
      <c r="V72" s="74"/>
      <c r="W72" s="251"/>
      <c r="X72" s="265"/>
      <c r="Y72" s="251"/>
    </row>
    <row r="73" spans="2:25" ht="30" customHeight="1">
      <c r="B73" s="503"/>
      <c r="C73" s="362" t="s">
        <v>219</v>
      </c>
      <c r="D73" s="254">
        <v>98</v>
      </c>
      <c r="E73" s="342">
        <v>102</v>
      </c>
      <c r="F73" s="95">
        <f>IF('ユーザー別小売(卸)価格試算(税抜)'!F73="","",IF(ISNUMBER('ユーザー別小売(卸)価格試算(税抜)'!F73),IF(入力!$C$30=1,ROUNDDOWN('ユーザー別小売(卸)価格試算(税抜)'!F73*(1+入力!$C$31/100),-入力!$C$29),IF(入力!$C$30=2,ROUNDUP('ユーザー別小売(卸)価格試算(税抜)'!F73*(1+入力!$C$31/100),-入力!$C$29),IF(入力!$C$30=3,ROUND('ユーザー別小売(卸)価格試算(税抜)'!F73*(1+入力!$C$31/100),-入力!$C$29)))),'ユーザー別小売(卸)価格試算(税抜)'!F73))</f>
        <v>62370</v>
      </c>
      <c r="G73" s="126" t="str">
        <f>'6桁'!G73</f>
        <v>Y★</v>
      </c>
      <c r="H73" s="95">
        <f>IF('ユーザー別小売(卸)価格試算(税抜)'!H73="","",IF(ISNUMBER('ユーザー別小売(卸)価格試算(税抜)'!H73),IF(入力!$C$30=1,ROUNDDOWN('ユーザー別小売(卸)価格試算(税抜)'!H73*(1+入力!$C$31/100),-入力!$C$29),IF(入力!$C$30=2,ROUNDUP('ユーザー別小売(卸)価格試算(税抜)'!H73*(1+入力!$C$31/100),-入力!$C$29),IF(入力!$C$30=3,ROUND('ユーザー別小売(卸)価格試算(税抜)'!H73*(1+入力!$C$31/100),-入力!$C$29)))),'ユーザー別小売(卸)価格試算(税抜)'!H73))</f>
        <v>60500</v>
      </c>
      <c r="I73" s="126" t="str">
        <f>'6桁'!I73</f>
        <v>Y★</v>
      </c>
      <c r="J73" s="95">
        <f>IF('ユーザー別小売(卸)価格試算(税抜)'!J73="","",IF(ISNUMBER('ユーザー別小売(卸)価格試算(税抜)'!J73),IF(入力!$C$30=1,ROUNDDOWN('ユーザー別小売(卸)価格試算(税抜)'!J73*(1+入力!$C$31/100),-入力!$C$29),IF(入力!$C$30=2,ROUNDUP('ユーザー別小売(卸)価格試算(税抜)'!J73*(1+入力!$C$31/100),-入力!$C$29),IF(入力!$C$30=3,ROUND('ユーザー別小売(卸)価格試算(税抜)'!J73*(1+入力!$C$31/100),-入力!$C$29)))),'ユーザー別小売(卸)価格試算(税抜)'!J73))</f>
        <v>58630</v>
      </c>
      <c r="K73" s="126" t="str">
        <f>'6桁'!K73</f>
        <v>W★</v>
      </c>
      <c r="L73" s="95">
        <f>IF('ユーザー別小売(卸)価格試算(税抜)'!L73="","",IF(ISNUMBER('ユーザー別小売(卸)価格試算(税抜)'!L73),IF(入力!$C$30=1,ROUNDDOWN('ユーザー別小売(卸)価格試算(税抜)'!L73*(1+入力!$C$31/100),-入力!$C$29),IF(入力!$C$30=2,ROUNDUP('ユーザー別小売(卸)価格試算(税抜)'!L73*(1+入力!$C$31/100),-入力!$C$29),IF(入力!$C$30=3,ROUND('ユーザー別小売(卸)価格試算(税抜)'!L73*(1+入力!$C$31/100),-入力!$C$29)))),'ユーザー別小売(卸)価格試算(税抜)'!L73))</f>
        <v>55330</v>
      </c>
      <c r="M73" s="126" t="str">
        <f>'6桁'!M73</f>
        <v>W</v>
      </c>
      <c r="N73" s="95">
        <f>IF('ユーザー別小売(卸)価格試算(税抜)'!N73="","",IF(ISNUMBER('ユーザー別小売(卸)価格試算(税抜)'!N73),IF(入力!$C$30=1,ROUNDDOWN('ユーザー別小売(卸)価格試算(税抜)'!N73*(1+入力!$C$31/100),-入力!$C$29),IF(入力!$C$30=2,ROUNDUP('ユーザー別小売(卸)価格試算(税抜)'!N73*(1+入力!$C$31/100),-入力!$C$29),IF(入力!$C$30=3,ROUND('ユーザー別小売(卸)価格試算(税抜)'!N73*(1+入力!$C$31/100),-入力!$C$29)))),'ユーザー別小売(卸)価格試算(税抜)'!N73))</f>
        <v>51700</v>
      </c>
      <c r="O73" s="126" t="str">
        <f>'6桁'!O73</f>
        <v>W</v>
      </c>
      <c r="P73" s="95" t="str">
        <f>IF('ユーザー別小売(卸)価格試算(税抜)'!P73="","",IF(ISNUMBER('ユーザー別小売(卸)価格試算(税抜)'!P73),IF(入力!$C$30=1,ROUNDDOWN('ユーザー別小売(卸)価格試算(税抜)'!P73*(1+入力!$C$31/100),-入力!$C$29),IF(入力!$C$30=2,ROUNDUP('ユーザー別小売(卸)価格試算(税抜)'!P73*(1+入力!$C$31/100),-入力!$C$29),IF(入力!$C$30=3,ROUND('ユーザー別小売(卸)価格試算(税抜)'!P73*(1+入力!$C$31/100),-入力!$C$29)))),'ユーザー別小売(卸)価格試算(税抜)'!P73))</f>
        <v/>
      </c>
      <c r="Q73" s="126">
        <f>'6桁'!Q73</f>
        <v>0</v>
      </c>
      <c r="R73" s="95" t="str">
        <f>IF('ユーザー別小売(卸)価格試算(税抜)'!R73="","",IF(ISNUMBER('ユーザー別小売(卸)価格試算(税抜)'!R73),IF(入力!$C$30=1,ROUNDDOWN('ユーザー別小売(卸)価格試算(税抜)'!R73*(1+入力!$C$31/100),-入力!$C$29),IF(入力!$C$30=2,ROUNDUP('ユーザー別小売(卸)価格試算(税抜)'!R73*(1+入力!$C$31/100),-入力!$C$29),IF(入力!$C$30=3,ROUND('ユーザー別小売(卸)価格試算(税抜)'!R73*(1+入力!$C$31/100),-入力!$C$29)))),'ユーザー別小売(卸)価格試算(税抜)'!R73))</f>
        <v/>
      </c>
      <c r="S73" s="126">
        <f>'6桁'!S73</f>
        <v>0</v>
      </c>
      <c r="T73" s="95" t="str">
        <f>IF('ユーザー別小売(卸)価格試算(税抜)'!T73="","",IF(ISNUMBER('ユーザー別小売(卸)価格試算(税抜)'!T73),IF(入力!$C$30=1,ROUNDDOWN('ユーザー別小売(卸)価格試算(税抜)'!T73*(1+入力!$C$31/100),-入力!$C$29),IF(入力!$C$30=2,ROUNDUP('ユーザー別小売(卸)価格試算(税抜)'!T73*(1+入力!$C$31/100),-入力!$C$29),IF(入力!$C$30=3,ROUND('ユーザー別小売(卸)価格試算(税抜)'!T73*(1+入力!$C$31/100),-入力!$C$29)))),'ユーザー別小売(卸)価格試算(税抜)'!T73))</f>
        <v/>
      </c>
      <c r="U73" s="96">
        <f>'6桁'!U73</f>
        <v>0</v>
      </c>
      <c r="V73" s="74"/>
      <c r="W73" s="251"/>
      <c r="X73" s="265"/>
      <c r="Y73" s="251"/>
    </row>
    <row r="74" spans="2:25" ht="30" customHeight="1">
      <c r="B74" s="503"/>
      <c r="C74" s="362" t="s">
        <v>435</v>
      </c>
      <c r="D74" s="254"/>
      <c r="E74" s="342">
        <v>104</v>
      </c>
      <c r="F74" s="95">
        <f>IF('ユーザー別小売(卸)価格試算(税抜)'!F74="","",IF(ISNUMBER('ユーザー別小売(卸)価格試算(税抜)'!F74),IF(入力!$C$30=1,ROUNDDOWN('ユーザー別小売(卸)価格試算(税抜)'!F74*(1+入力!$C$31/100),-入力!$C$29),IF(入力!$C$30=2,ROUNDUP('ユーザー別小売(卸)価格試算(税抜)'!F74*(1+入力!$C$31/100),-入力!$C$29),IF(入力!$C$30=3,ROUND('ユーザー別小売(卸)価格試算(税抜)'!F74*(1+入力!$C$31/100),-入力!$C$29)))),'ユーザー別小売(卸)価格試算(税抜)'!F74))</f>
        <v>63800</v>
      </c>
      <c r="G74" s="126" t="str">
        <f>'6桁'!G74</f>
        <v>Y★</v>
      </c>
      <c r="H74" s="95" t="str">
        <f>IF('ユーザー別小売(卸)価格試算(税抜)'!H74="","",IF(ISNUMBER('ユーザー別小売(卸)価格試算(税抜)'!H74),IF(入力!$C$30=1,ROUNDDOWN('ユーザー別小売(卸)価格試算(税抜)'!H74*(1+入力!$C$31/100),-入力!$C$29),IF(入力!$C$30=2,ROUNDUP('ユーザー別小売(卸)価格試算(税抜)'!H74*(1+入力!$C$31/100),-入力!$C$29),IF(入力!$C$30=3,ROUND('ユーザー別小売(卸)価格試算(税抜)'!H74*(1+入力!$C$31/100),-入力!$C$29)))),'ユーザー別小売(卸)価格試算(税抜)'!H74))</f>
        <v/>
      </c>
      <c r="I74" s="126">
        <f>'6桁'!I74</f>
        <v>0</v>
      </c>
      <c r="J74" s="95" t="str">
        <f>IF('ユーザー別小売(卸)価格試算(税抜)'!J74="","",IF(ISNUMBER('ユーザー別小売(卸)価格試算(税抜)'!J74),IF(入力!$C$30=1,ROUNDDOWN('ユーザー別小売(卸)価格試算(税抜)'!J74*(1+入力!$C$31/100),-入力!$C$29),IF(入力!$C$30=2,ROUNDUP('ユーザー別小売(卸)価格試算(税抜)'!J74*(1+入力!$C$31/100),-入力!$C$29),IF(入力!$C$30=3,ROUND('ユーザー別小売(卸)価格試算(税抜)'!J74*(1+入力!$C$31/100),-入力!$C$29)))),'ユーザー別小売(卸)価格試算(税抜)'!J74))</f>
        <v/>
      </c>
      <c r="K74" s="126">
        <f>'6桁'!K74</f>
        <v>0</v>
      </c>
      <c r="L74" s="95" t="str">
        <f>IF('ユーザー別小売(卸)価格試算(税抜)'!L74="","",IF(ISNUMBER('ユーザー別小売(卸)価格試算(税抜)'!L74),IF(入力!$C$30=1,ROUNDDOWN('ユーザー別小売(卸)価格試算(税抜)'!L74*(1+入力!$C$31/100),-入力!$C$29),IF(入力!$C$30=2,ROUNDUP('ユーザー別小売(卸)価格試算(税抜)'!L74*(1+入力!$C$31/100),-入力!$C$29),IF(入力!$C$30=3,ROUND('ユーザー別小売(卸)価格試算(税抜)'!L74*(1+入力!$C$31/100),-入力!$C$29)))),'ユーザー別小売(卸)価格試算(税抜)'!L74))</f>
        <v/>
      </c>
      <c r="M74" s="126">
        <f>'6桁'!M74</f>
        <v>0</v>
      </c>
      <c r="N74" s="95" t="str">
        <f>IF('ユーザー別小売(卸)価格試算(税抜)'!N74="","",IF(ISNUMBER('ユーザー別小売(卸)価格試算(税抜)'!N74),IF(入力!$C$30=1,ROUNDDOWN('ユーザー別小売(卸)価格試算(税抜)'!N74*(1+入力!$C$31/100),-入力!$C$29),IF(入力!$C$30=2,ROUNDUP('ユーザー別小売(卸)価格試算(税抜)'!N74*(1+入力!$C$31/100),-入力!$C$29),IF(入力!$C$30=3,ROUND('ユーザー別小売(卸)価格試算(税抜)'!N74*(1+入力!$C$31/100),-入力!$C$29)))),'ユーザー別小売(卸)価格試算(税抜)'!N74))</f>
        <v/>
      </c>
      <c r="O74" s="126">
        <f>'6桁'!O74</f>
        <v>0</v>
      </c>
      <c r="P74" s="95" t="str">
        <f>IF('ユーザー別小売(卸)価格試算(税抜)'!P74="","",IF(ISNUMBER('ユーザー別小売(卸)価格試算(税抜)'!P74),IF(入力!$C$30=1,ROUNDDOWN('ユーザー別小売(卸)価格試算(税抜)'!P74*(1+入力!$C$31/100),-入力!$C$29),IF(入力!$C$30=2,ROUNDUP('ユーザー別小売(卸)価格試算(税抜)'!P74*(1+入力!$C$31/100),-入力!$C$29),IF(入力!$C$30=3,ROUND('ユーザー別小売(卸)価格試算(税抜)'!P74*(1+入力!$C$31/100),-入力!$C$29)))),'ユーザー別小売(卸)価格試算(税抜)'!P74))</f>
        <v/>
      </c>
      <c r="Q74" s="126">
        <f>'6桁'!Q74</f>
        <v>0</v>
      </c>
      <c r="R74" s="95" t="str">
        <f>IF('ユーザー別小売(卸)価格試算(税抜)'!R74="","",IF(ISNUMBER('ユーザー別小売(卸)価格試算(税抜)'!R74),IF(入力!$C$30=1,ROUNDDOWN('ユーザー別小売(卸)価格試算(税抜)'!R74*(1+入力!$C$31/100),-入力!$C$29),IF(入力!$C$30=2,ROUNDUP('ユーザー別小売(卸)価格試算(税抜)'!R74*(1+入力!$C$31/100),-入力!$C$29),IF(入力!$C$30=3,ROUND('ユーザー別小売(卸)価格試算(税抜)'!R74*(1+入力!$C$31/100),-入力!$C$29)))),'ユーザー別小売(卸)価格試算(税抜)'!R74))</f>
        <v/>
      </c>
      <c r="S74" s="126">
        <f>'6桁'!S74</f>
        <v>0</v>
      </c>
      <c r="T74" s="95" t="str">
        <f>IF('ユーザー別小売(卸)価格試算(税抜)'!T74="","",IF(ISNUMBER('ユーザー別小売(卸)価格試算(税抜)'!T74),IF(入力!$C$30=1,ROUNDDOWN('ユーザー別小売(卸)価格試算(税抜)'!T74*(1+入力!$C$31/100),-入力!$C$29),IF(入力!$C$30=2,ROUNDUP('ユーザー別小売(卸)価格試算(税抜)'!T74*(1+入力!$C$31/100),-入力!$C$29),IF(入力!$C$30=3,ROUND('ユーザー別小売(卸)価格試算(税抜)'!T74*(1+入力!$C$31/100),-入力!$C$29)))),'ユーザー別小売(卸)価格試算(税抜)'!T74))</f>
        <v/>
      </c>
      <c r="U74" s="96">
        <f>'6桁'!U74</f>
        <v>0</v>
      </c>
      <c r="V74" s="74"/>
      <c r="W74" s="251"/>
      <c r="X74" s="265"/>
      <c r="Y74" s="251"/>
    </row>
    <row r="75" spans="2:25" ht="30" customHeight="1">
      <c r="B75" s="503"/>
      <c r="C75" s="362" t="s">
        <v>972</v>
      </c>
      <c r="D75" s="254">
        <v>88</v>
      </c>
      <c r="E75" s="342"/>
      <c r="F75" s="95" t="str">
        <f>IF('ユーザー別小売(卸)価格試算(税抜)'!F75="","",IF(ISNUMBER('ユーザー別小売(卸)価格試算(税抜)'!F75),IF(入力!$C$30=1,ROUNDDOWN('ユーザー別小売(卸)価格試算(税抜)'!F75*(1+入力!$C$31/100),-入力!$C$29),IF(入力!$C$30=2,ROUNDUP('ユーザー別小売(卸)価格試算(税抜)'!F75*(1+入力!$C$31/100),-入力!$C$29),IF(入力!$C$30=3,ROUND('ユーザー別小売(卸)価格試算(税抜)'!F75*(1+入力!$C$31/100),-入力!$C$29)))),'ユーザー別小売(卸)価格試算(税抜)'!F75))</f>
        <v/>
      </c>
      <c r="G75" s="126">
        <f>'6桁'!G75</f>
        <v>0</v>
      </c>
      <c r="H75" s="95" t="str">
        <f>IF('ユーザー別小売(卸)価格試算(税抜)'!H75="","",IF(ISNUMBER('ユーザー別小売(卸)価格試算(税抜)'!H75),IF(入力!$C$30=1,ROUNDDOWN('ユーザー別小売(卸)価格試算(税抜)'!H75*(1+入力!$C$31/100),-入力!$C$29),IF(入力!$C$30=2,ROUNDUP('ユーザー別小売(卸)価格試算(税抜)'!H75*(1+入力!$C$31/100),-入力!$C$29),IF(入力!$C$30=3,ROUND('ユーザー別小売(卸)価格試算(税抜)'!H75*(1+入力!$C$31/100),-入力!$C$29)))),'ユーザー別小売(卸)価格試算(税抜)'!H75))</f>
        <v/>
      </c>
      <c r="I75" s="126">
        <f>'6桁'!I75</f>
        <v>0</v>
      </c>
      <c r="J75" s="95">
        <f>IF('ユーザー別小売(卸)価格試算(税抜)'!J75="","",IF(ISNUMBER('ユーザー別小売(卸)価格試算(税抜)'!J75),IF(入力!$C$30=1,ROUNDDOWN('ユーザー別小売(卸)価格試算(税抜)'!J75*(1+入力!$C$31/100),-入力!$C$29),IF(入力!$C$30=2,ROUNDUP('ユーザー別小売(卸)価格試算(税抜)'!J75*(1+入力!$C$31/100),-入力!$C$29),IF(入力!$C$30=3,ROUND('ユーザー別小売(卸)価格試算(税抜)'!J75*(1+入力!$C$31/100),-入力!$C$29)))),'ユーザー別小売(卸)価格試算(税抜)'!J75))</f>
        <v>39600</v>
      </c>
      <c r="K75" s="126" t="str">
        <f>'6桁'!K75</f>
        <v>H</v>
      </c>
      <c r="L75" s="95" t="str">
        <f>IF('ユーザー別小売(卸)価格試算(税抜)'!L75="","",IF(ISNUMBER('ユーザー別小売(卸)価格試算(税抜)'!L75),IF(入力!$C$30=1,ROUNDDOWN('ユーザー別小売(卸)価格試算(税抜)'!L75*(1+入力!$C$31/100),-入力!$C$29),IF(入力!$C$30=2,ROUNDUP('ユーザー別小売(卸)価格試算(税抜)'!L75*(1+入力!$C$31/100),-入力!$C$29),IF(入力!$C$30=3,ROUND('ユーザー別小売(卸)価格試算(税抜)'!L75*(1+入力!$C$31/100),-入力!$C$29)))),'ユーザー別小売(卸)価格試算(税抜)'!L75))</f>
        <v/>
      </c>
      <c r="M75" s="126">
        <f>'6桁'!M75</f>
        <v>0</v>
      </c>
      <c r="N75" s="95" t="str">
        <f>IF('ユーザー別小売(卸)価格試算(税抜)'!N75="","",IF(ISNUMBER('ユーザー別小売(卸)価格試算(税抜)'!N75),IF(入力!$C$30=1,ROUNDDOWN('ユーザー別小売(卸)価格試算(税抜)'!N75*(1+入力!$C$31/100),-入力!$C$29),IF(入力!$C$30=2,ROUNDUP('ユーザー別小売(卸)価格試算(税抜)'!N75*(1+入力!$C$31/100),-入力!$C$29),IF(入力!$C$30=3,ROUND('ユーザー別小売(卸)価格試算(税抜)'!N75*(1+入力!$C$31/100),-入力!$C$29)))),'ユーザー別小売(卸)価格試算(税抜)'!N75))</f>
        <v/>
      </c>
      <c r="O75" s="126">
        <f>'6桁'!O75</f>
        <v>0</v>
      </c>
      <c r="P75" s="95">
        <f>IF('ユーザー別小売(卸)価格試算(税抜)'!P75="","",IF(ISNUMBER('ユーザー別小売(卸)価格試算(税抜)'!P75),IF(入力!$C$30=1,ROUNDDOWN('ユーザー別小売(卸)価格試算(税抜)'!P75*(1+入力!$C$31/100),-入力!$C$29),IF(入力!$C$30=2,ROUNDUP('ユーザー別小売(卸)価格試算(税抜)'!P75*(1+入力!$C$31/100),-入力!$C$29),IF(入力!$C$30=3,ROUND('ユーザー別小売(卸)価格試算(税抜)'!P75*(1+入力!$C$31/100),-入力!$C$29)))),'ユーザー別小売(卸)価格試算(税抜)'!P75))</f>
        <v>34540</v>
      </c>
      <c r="Q75" s="126" t="str">
        <f>'6桁'!Q75</f>
        <v>H</v>
      </c>
      <c r="R75" s="95" t="str">
        <f>IF('ユーザー別小売(卸)価格試算(税抜)'!R75="","",IF(ISNUMBER('ユーザー別小売(卸)価格試算(税抜)'!R75),IF(入力!$C$30=1,ROUNDDOWN('ユーザー別小売(卸)価格試算(税抜)'!R75*(1+入力!$C$31/100),-入力!$C$29),IF(入力!$C$30=2,ROUNDUP('ユーザー別小売(卸)価格試算(税抜)'!R75*(1+入力!$C$31/100),-入力!$C$29),IF(入力!$C$30=3,ROUND('ユーザー別小売(卸)価格試算(税抜)'!R75*(1+入力!$C$31/100),-入力!$C$29)))),'ユーザー別小売(卸)価格試算(税抜)'!R75))</f>
        <v/>
      </c>
      <c r="S75" s="126">
        <f>'6桁'!S75</f>
        <v>0</v>
      </c>
      <c r="T75" s="95" t="str">
        <f>IF('ユーザー別小売(卸)価格試算(税抜)'!T75="","",IF(ISNUMBER('ユーザー別小売(卸)価格試算(税抜)'!T75),IF(入力!$C$30=1,ROUNDDOWN('ユーザー別小売(卸)価格試算(税抜)'!T75*(1+入力!$C$31/100),-入力!$C$29),IF(入力!$C$30=2,ROUNDUP('ユーザー別小売(卸)価格試算(税抜)'!T75*(1+入力!$C$31/100),-入力!$C$29),IF(入力!$C$30=3,ROUND('ユーザー別小売(卸)価格試算(税抜)'!T75*(1+入力!$C$31/100),-入力!$C$29)))),'ユーザー別小売(卸)価格試算(税抜)'!T75))</f>
        <v/>
      </c>
      <c r="U75" s="96">
        <f>'6桁'!U75</f>
        <v>0</v>
      </c>
      <c r="V75" s="74"/>
      <c r="W75" s="251"/>
      <c r="X75" s="265"/>
      <c r="Y75" s="251"/>
    </row>
    <row r="76" spans="2:25" ht="30" customHeight="1">
      <c r="B76" s="503"/>
      <c r="C76" s="362" t="s">
        <v>486</v>
      </c>
      <c r="D76" s="254"/>
      <c r="E76" s="342">
        <v>103</v>
      </c>
      <c r="F76" s="95" t="str">
        <f>IF('ユーザー別小売(卸)価格試算(税抜)'!F76="","",IF(ISNUMBER('ユーザー別小売(卸)価格試算(税抜)'!F76),IF(入力!$C$30=1,ROUNDDOWN('ユーザー別小売(卸)価格試算(税抜)'!F76*(1+入力!$C$31/100),-入力!$C$29),IF(入力!$C$30=2,ROUNDUP('ユーザー別小売(卸)価格試算(税抜)'!F76*(1+入力!$C$31/100),-入力!$C$29),IF(入力!$C$30=3,ROUND('ユーザー別小売(卸)価格試算(税抜)'!F76*(1+入力!$C$31/100),-入力!$C$29)))),'ユーザー別小売(卸)価格試算(税抜)'!F76))</f>
        <v/>
      </c>
      <c r="G76" s="126">
        <f>'6桁'!G76</f>
        <v>0</v>
      </c>
      <c r="H76" s="95">
        <f>IF('ユーザー別小売(卸)価格試算(税抜)'!H76="","",IF(ISNUMBER('ユーザー別小売(卸)価格試算(税抜)'!H76),IF(入力!$C$30=1,ROUNDDOWN('ユーザー別小売(卸)価格試算(税抜)'!H76*(1+入力!$C$31/100),-入力!$C$29),IF(入力!$C$30=2,ROUNDUP('ユーザー別小売(卸)価格試算(税抜)'!H76*(1+入力!$C$31/100),-入力!$C$29),IF(入力!$C$30=3,ROUND('ユーザー別小売(卸)価格試算(税抜)'!H76*(1+入力!$C$31/100),-入力!$C$29)))),'ユーザー別小売(卸)価格試算(税抜)'!H76))</f>
        <v>51370</v>
      </c>
      <c r="I76" s="126" t="str">
        <f>'6桁'!I76</f>
        <v>W★</v>
      </c>
      <c r="J76" s="95">
        <f>IF('ユーザー別小売(卸)価格試算(税抜)'!J76="","",IF(ISNUMBER('ユーザー別小売(卸)価格試算(税抜)'!J76),IF(入力!$C$30=1,ROUNDDOWN('ユーザー別小売(卸)価格試算(税抜)'!J76*(1+入力!$C$31/100),-入力!$C$29),IF(入力!$C$30=2,ROUNDUP('ユーザー別小売(卸)価格試算(税抜)'!J76*(1+入力!$C$31/100),-入力!$C$29),IF(入力!$C$30=3,ROUND('ユーザー別小売(卸)価格試算(税抜)'!J76*(1+入力!$C$31/100),-入力!$C$29)))),'ユーザー別小売(卸)価格試算(税抜)'!J76))</f>
        <v>47410</v>
      </c>
      <c r="K76" s="126" t="str">
        <f>'6桁'!K76</f>
        <v>V★</v>
      </c>
      <c r="L76" s="95" t="str">
        <f>IF('ユーザー別小売(卸)価格試算(税抜)'!L76="","",IF(ISNUMBER('ユーザー別小売(卸)価格試算(税抜)'!L76),IF(入力!$C$30=1,ROUNDDOWN('ユーザー別小売(卸)価格試算(税抜)'!L76*(1+入力!$C$31/100),-入力!$C$29),IF(入力!$C$30=2,ROUNDUP('ユーザー別小売(卸)価格試算(税抜)'!L76*(1+入力!$C$31/100),-入力!$C$29),IF(入力!$C$30=3,ROUND('ユーザー別小売(卸)価格試算(税抜)'!L76*(1+入力!$C$31/100),-入力!$C$29)))),'ユーザー別小売(卸)価格試算(税抜)'!L76))</f>
        <v/>
      </c>
      <c r="M76" s="126">
        <f>'6桁'!M76</f>
        <v>0</v>
      </c>
      <c r="N76" s="95" t="str">
        <f>IF('ユーザー別小売(卸)価格試算(税抜)'!N76="","",IF(ISNUMBER('ユーザー別小売(卸)価格試算(税抜)'!N76),IF(入力!$C$30=1,ROUNDDOWN('ユーザー別小売(卸)価格試算(税抜)'!N76*(1+入力!$C$31/100),-入力!$C$29),IF(入力!$C$30=2,ROUNDUP('ユーザー別小売(卸)価格試算(税抜)'!N76*(1+入力!$C$31/100),-入力!$C$29),IF(入力!$C$30=3,ROUND('ユーザー別小売(卸)価格試算(税抜)'!N76*(1+入力!$C$31/100),-入力!$C$29)))),'ユーザー別小売(卸)価格試算(税抜)'!N76))</f>
        <v/>
      </c>
      <c r="O76" s="126">
        <f>'6桁'!O76</f>
        <v>0</v>
      </c>
      <c r="P76" s="95" t="str">
        <f>IF('ユーザー別小売(卸)価格試算(税抜)'!P76="","",IF(ISNUMBER('ユーザー別小売(卸)価格試算(税抜)'!P76),IF(入力!$C$30=1,ROUNDDOWN('ユーザー別小売(卸)価格試算(税抜)'!P76*(1+入力!$C$31/100),-入力!$C$29),IF(入力!$C$30=2,ROUNDUP('ユーザー別小売(卸)価格試算(税抜)'!P76*(1+入力!$C$31/100),-入力!$C$29),IF(入力!$C$30=3,ROUND('ユーザー別小売(卸)価格試算(税抜)'!P76*(1+入力!$C$31/100),-入力!$C$29)))),'ユーザー別小売(卸)価格試算(税抜)'!P76))</f>
        <v/>
      </c>
      <c r="Q76" s="126">
        <f>'6桁'!Q76</f>
        <v>0</v>
      </c>
      <c r="R76" s="95" t="str">
        <f>IF('ユーザー別小売(卸)価格試算(税抜)'!R76="","",IF(ISNUMBER('ユーザー別小売(卸)価格試算(税抜)'!R76),IF(入力!$C$30=1,ROUNDDOWN('ユーザー別小売(卸)価格試算(税抜)'!R76*(1+入力!$C$31/100),-入力!$C$29),IF(入力!$C$30=2,ROUNDUP('ユーザー別小売(卸)価格試算(税抜)'!R76*(1+入力!$C$31/100),-入力!$C$29),IF(入力!$C$30=3,ROUND('ユーザー別小売(卸)価格試算(税抜)'!R76*(1+入力!$C$31/100),-入力!$C$29)))),'ユーザー別小売(卸)価格試算(税抜)'!R76))</f>
        <v/>
      </c>
      <c r="S76" s="126">
        <f>'6桁'!S76</f>
        <v>0</v>
      </c>
      <c r="T76" s="95" t="str">
        <f>IF('ユーザー別小売(卸)価格試算(税抜)'!T76="","",IF(ISNUMBER('ユーザー別小売(卸)価格試算(税抜)'!T76),IF(入力!$C$30=1,ROUNDDOWN('ユーザー別小売(卸)価格試算(税抜)'!T76*(1+入力!$C$31/100),-入力!$C$29),IF(入力!$C$30=2,ROUNDUP('ユーザー別小売(卸)価格試算(税抜)'!T76*(1+入力!$C$31/100),-入力!$C$29),IF(入力!$C$30=3,ROUND('ユーザー別小売(卸)価格試算(税抜)'!T76*(1+入力!$C$31/100),-入力!$C$29)))),'ユーザー別小売(卸)価格試算(税抜)'!T76))</f>
        <v/>
      </c>
      <c r="U76" s="96">
        <f>'6桁'!U76</f>
        <v>0</v>
      </c>
      <c r="V76" s="74"/>
      <c r="W76" s="251"/>
      <c r="X76" s="265"/>
      <c r="Y76" s="251"/>
    </row>
    <row r="77" spans="2:25" ht="30" customHeight="1">
      <c r="B77" s="503"/>
      <c r="C77" s="362" t="s">
        <v>454</v>
      </c>
      <c r="D77" s="254">
        <v>101</v>
      </c>
      <c r="E77" s="342">
        <v>105</v>
      </c>
      <c r="F77" s="95" t="str">
        <f>IF('ユーザー別小売(卸)価格試算(税抜)'!F77="","",IF(ISNUMBER('ユーザー別小売(卸)価格試算(税抜)'!F77),IF(入力!$C$30=1,ROUNDDOWN('ユーザー別小売(卸)価格試算(税抜)'!F77*(1+入力!$C$31/100),-入力!$C$29),IF(入力!$C$30=2,ROUNDUP('ユーザー別小売(卸)価格試算(税抜)'!F77*(1+入力!$C$31/100),-入力!$C$29),IF(入力!$C$30=3,ROUND('ユーザー別小売(卸)価格試算(税抜)'!F77*(1+入力!$C$31/100),-入力!$C$29)))),'ユーザー別小売(卸)価格試算(税抜)'!F77))</f>
        <v/>
      </c>
      <c r="G77" s="126">
        <f>'6桁'!G77</f>
        <v>0</v>
      </c>
      <c r="H77" s="95">
        <f>IF('ユーザー別小売(卸)価格試算(税抜)'!H77="","",IF(ISNUMBER('ユーザー別小売(卸)価格試算(税抜)'!H77),IF(入力!$C$30=1,ROUNDDOWN('ユーザー別小売(卸)価格試算(税抜)'!H77*(1+入力!$C$31/100),-入力!$C$29),IF(入力!$C$30=2,ROUNDUP('ユーザー別小売(卸)価格試算(税抜)'!H77*(1+入力!$C$31/100),-入力!$C$29),IF(入力!$C$30=3,ROUND('ユーザー別小売(卸)価格試算(税抜)'!H77*(1+入力!$C$31/100),-入力!$C$29)))),'ユーザー別小売(卸)価格試算(税抜)'!H77))</f>
        <v>58850</v>
      </c>
      <c r="I77" s="126" t="str">
        <f>'6桁'!I77</f>
        <v>W★</v>
      </c>
      <c r="J77" s="95">
        <f>IF('ユーザー別小売(卸)価格試算(税抜)'!J77="","",IF(ISNUMBER('ユーザー別小売(卸)価格試算(税抜)'!J77),IF(入力!$C$30=1,ROUNDDOWN('ユーザー別小売(卸)価格試算(税抜)'!J77*(1+入力!$C$31/100),-入力!$C$29),IF(入力!$C$30=2,ROUNDUP('ユーザー別小売(卸)価格試算(税抜)'!J77*(1+入力!$C$31/100),-入力!$C$29),IF(入力!$C$30=3,ROUND('ユーザー別小売(卸)価格試算(税抜)'!J77*(1+入力!$C$31/100),-入力!$C$29)))),'ユーザー別小売(卸)価格試算(税抜)'!J77))</f>
        <v>48400</v>
      </c>
      <c r="K77" s="126" t="str">
        <f>'6桁'!K77</f>
        <v>W</v>
      </c>
      <c r="L77" s="95" t="str">
        <f>IF('ユーザー別小売(卸)価格試算(税抜)'!L77="","",IF(ISNUMBER('ユーザー別小売(卸)価格試算(税抜)'!L77),IF(入力!$C$30=1,ROUNDDOWN('ユーザー別小売(卸)価格試算(税抜)'!L77*(1+入力!$C$31/100),-入力!$C$29),IF(入力!$C$30=2,ROUNDUP('ユーザー別小売(卸)価格試算(税抜)'!L77*(1+入力!$C$31/100),-入力!$C$29),IF(入力!$C$30=3,ROUND('ユーザー別小売(卸)価格試算(税抜)'!L77*(1+入力!$C$31/100),-入力!$C$29)))),'ユーザー別小売(卸)価格試算(税抜)'!L77))</f>
        <v/>
      </c>
      <c r="M77" s="126">
        <f>'6桁'!M77</f>
        <v>0</v>
      </c>
      <c r="N77" s="95" t="str">
        <f>IF('ユーザー別小売(卸)価格試算(税抜)'!N77="","",IF(ISNUMBER('ユーザー別小売(卸)価格試算(税抜)'!N77),IF(入力!$C$30=1,ROUNDDOWN('ユーザー別小売(卸)価格試算(税抜)'!N77*(1+入力!$C$31/100),-入力!$C$29),IF(入力!$C$30=2,ROUNDUP('ユーザー別小売(卸)価格試算(税抜)'!N77*(1+入力!$C$31/100),-入力!$C$29),IF(入力!$C$30=3,ROUND('ユーザー別小売(卸)価格試算(税抜)'!N77*(1+入力!$C$31/100),-入力!$C$29)))),'ユーザー別小売(卸)価格試算(税抜)'!N77))</f>
        <v/>
      </c>
      <c r="O77" s="126">
        <f>'6桁'!O77</f>
        <v>0</v>
      </c>
      <c r="P77" s="95" t="str">
        <f>IF('ユーザー別小売(卸)価格試算(税抜)'!P77="","",IF(ISNUMBER('ユーザー別小売(卸)価格試算(税抜)'!P77),IF(入力!$C$30=1,ROUNDDOWN('ユーザー別小売(卸)価格試算(税抜)'!P77*(1+入力!$C$31/100),-入力!$C$29),IF(入力!$C$30=2,ROUNDUP('ユーザー別小売(卸)価格試算(税抜)'!P77*(1+入力!$C$31/100),-入力!$C$29),IF(入力!$C$30=3,ROUND('ユーザー別小売(卸)価格試算(税抜)'!P77*(1+入力!$C$31/100),-入力!$C$29)))),'ユーザー別小売(卸)価格試算(税抜)'!P77))</f>
        <v/>
      </c>
      <c r="Q77" s="126">
        <f>'6桁'!Q77</f>
        <v>0</v>
      </c>
      <c r="R77" s="95" t="str">
        <f>IF('ユーザー別小売(卸)価格試算(税抜)'!R77="","",IF(ISNUMBER('ユーザー別小売(卸)価格試算(税抜)'!R77),IF(入力!$C$30=1,ROUNDDOWN('ユーザー別小売(卸)価格試算(税抜)'!R77*(1+入力!$C$31/100),-入力!$C$29),IF(入力!$C$30=2,ROUNDUP('ユーザー別小売(卸)価格試算(税抜)'!R77*(1+入力!$C$31/100),-入力!$C$29),IF(入力!$C$30=3,ROUND('ユーザー別小売(卸)価格試算(税抜)'!R77*(1+入力!$C$31/100),-入力!$C$29)))),'ユーザー別小売(卸)価格試算(税抜)'!R77))</f>
        <v/>
      </c>
      <c r="S77" s="126">
        <f>'6桁'!S77</f>
        <v>0</v>
      </c>
      <c r="T77" s="95" t="str">
        <f>IF('ユーザー別小売(卸)価格試算(税抜)'!T77="","",IF(ISNUMBER('ユーザー別小売(卸)価格試算(税抜)'!T77),IF(入力!$C$30=1,ROUNDDOWN('ユーザー別小売(卸)価格試算(税抜)'!T77*(1+入力!$C$31/100),-入力!$C$29),IF(入力!$C$30=2,ROUNDUP('ユーザー別小売(卸)価格試算(税抜)'!T77*(1+入力!$C$31/100),-入力!$C$29),IF(入力!$C$30=3,ROUND('ユーザー別小売(卸)価格試算(税抜)'!T77*(1+入力!$C$31/100),-入力!$C$29)))),'ユーザー別小売(卸)価格試算(税抜)'!T77))</f>
        <v/>
      </c>
      <c r="U77" s="96">
        <f>'6桁'!U77</f>
        <v>0</v>
      </c>
      <c r="V77" s="74"/>
      <c r="W77" s="251"/>
      <c r="X77" s="265"/>
      <c r="Y77" s="251"/>
    </row>
    <row r="78" spans="2:25" ht="30" customHeight="1">
      <c r="B78" s="503"/>
      <c r="C78" s="362" t="s">
        <v>305</v>
      </c>
      <c r="D78" s="254"/>
      <c r="E78" s="342">
        <v>107</v>
      </c>
      <c r="F78" s="95" t="str">
        <f>IF('ユーザー別小売(卸)価格試算(税抜)'!F78="","",IF(ISNUMBER('ユーザー別小売(卸)価格試算(税抜)'!F78),IF(入力!$C$30=1,ROUNDDOWN('ユーザー別小売(卸)価格試算(税抜)'!F78*(1+入力!$C$31/100),-入力!$C$29),IF(入力!$C$30=2,ROUNDUP('ユーザー別小売(卸)価格試算(税抜)'!F78*(1+入力!$C$31/100),-入力!$C$29),IF(入力!$C$30=3,ROUND('ユーザー別小売(卸)価格試算(税抜)'!F78*(1+入力!$C$31/100),-入力!$C$29)))),'ユーザー別小売(卸)価格試算(税抜)'!F78))</f>
        <v/>
      </c>
      <c r="G78" s="126">
        <f>'6桁'!G78</f>
        <v>0</v>
      </c>
      <c r="H78" s="95">
        <f>IF('ユーザー別小売(卸)価格試算(税抜)'!H78="","",IF(ISNUMBER('ユーザー別小売(卸)価格試算(税抜)'!H78),IF(入力!$C$30=1,ROUNDDOWN('ユーザー別小売(卸)価格試算(税抜)'!H78*(1+入力!$C$31/100),-入力!$C$29),IF(入力!$C$30=2,ROUNDUP('ユーザー別小売(卸)価格試算(税抜)'!H78*(1+入力!$C$31/100),-入力!$C$29),IF(入力!$C$30=3,ROUND('ユーザー別小売(卸)価格試算(税抜)'!H78*(1+入力!$C$31/100),-入力!$C$29)))),'ユーザー別小売(卸)価格試算(税抜)'!H78))</f>
        <v>59620</v>
      </c>
      <c r="I78" s="126" t="str">
        <f>'6桁'!I78</f>
        <v>Y★</v>
      </c>
      <c r="J78" s="95" t="str">
        <f>IF('ユーザー別小売(卸)価格試算(税抜)'!J78="","",IF(ISNUMBER('ユーザー別小売(卸)価格試算(税抜)'!J78),IF(入力!$C$30=1,ROUNDDOWN('ユーザー別小売(卸)価格試算(税抜)'!J78*(1+入力!$C$31/100),-入力!$C$29),IF(入力!$C$30=2,ROUNDUP('ユーザー別小売(卸)価格試算(税抜)'!J78*(1+入力!$C$31/100),-入力!$C$29),IF(入力!$C$30=3,ROUND('ユーザー別小売(卸)価格試算(税抜)'!J78*(1+入力!$C$31/100),-入力!$C$29)))),'ユーザー別小売(卸)価格試算(税抜)'!J78))</f>
        <v/>
      </c>
      <c r="K78" s="126">
        <f>'6桁'!K78</f>
        <v>0</v>
      </c>
      <c r="L78" s="95" t="str">
        <f>IF('ユーザー別小売(卸)価格試算(税抜)'!L78="","",IF(ISNUMBER('ユーザー別小売(卸)価格試算(税抜)'!L78),IF(入力!$C$30=1,ROUNDDOWN('ユーザー別小売(卸)価格試算(税抜)'!L78*(1+入力!$C$31/100),-入力!$C$29),IF(入力!$C$30=2,ROUNDUP('ユーザー別小売(卸)価格試算(税抜)'!L78*(1+入力!$C$31/100),-入力!$C$29),IF(入力!$C$30=3,ROUND('ユーザー別小売(卸)価格試算(税抜)'!L78*(1+入力!$C$31/100),-入力!$C$29)))),'ユーザー別小売(卸)価格試算(税抜)'!L78))</f>
        <v/>
      </c>
      <c r="M78" s="126">
        <f>'6桁'!M78</f>
        <v>0</v>
      </c>
      <c r="N78" s="95" t="str">
        <f>IF('ユーザー別小売(卸)価格試算(税抜)'!N78="","",IF(ISNUMBER('ユーザー別小売(卸)価格試算(税抜)'!N78),IF(入力!$C$30=1,ROUNDDOWN('ユーザー別小売(卸)価格試算(税抜)'!N78*(1+入力!$C$31/100),-入力!$C$29),IF(入力!$C$30=2,ROUNDUP('ユーザー別小売(卸)価格試算(税抜)'!N78*(1+入力!$C$31/100),-入力!$C$29),IF(入力!$C$30=3,ROUND('ユーザー別小売(卸)価格試算(税抜)'!N78*(1+入力!$C$31/100),-入力!$C$29)))),'ユーザー別小売(卸)価格試算(税抜)'!N78))</f>
        <v/>
      </c>
      <c r="O78" s="126">
        <f>'6桁'!O78</f>
        <v>0</v>
      </c>
      <c r="P78" s="95" t="str">
        <f>IF('ユーザー別小売(卸)価格試算(税抜)'!P78="","",IF(ISNUMBER('ユーザー別小売(卸)価格試算(税抜)'!P78),IF(入力!$C$30=1,ROUNDDOWN('ユーザー別小売(卸)価格試算(税抜)'!P78*(1+入力!$C$31/100),-入力!$C$29),IF(入力!$C$30=2,ROUNDUP('ユーザー別小売(卸)価格試算(税抜)'!P78*(1+入力!$C$31/100),-入力!$C$29),IF(入力!$C$30=3,ROUND('ユーザー別小売(卸)価格試算(税抜)'!P78*(1+入力!$C$31/100),-入力!$C$29)))),'ユーザー別小売(卸)価格試算(税抜)'!P78))</f>
        <v/>
      </c>
      <c r="Q78" s="126">
        <f>'6桁'!Q78</f>
        <v>0</v>
      </c>
      <c r="R78" s="95" t="str">
        <f>IF('ユーザー別小売(卸)価格試算(税抜)'!R78="","",IF(ISNUMBER('ユーザー別小売(卸)価格試算(税抜)'!R78),IF(入力!$C$30=1,ROUNDDOWN('ユーザー別小売(卸)価格試算(税抜)'!R78*(1+入力!$C$31/100),-入力!$C$29),IF(入力!$C$30=2,ROUNDUP('ユーザー別小売(卸)価格試算(税抜)'!R78*(1+入力!$C$31/100),-入力!$C$29),IF(入力!$C$30=3,ROUND('ユーザー別小売(卸)価格試算(税抜)'!R78*(1+入力!$C$31/100),-入力!$C$29)))),'ユーザー別小売(卸)価格試算(税抜)'!R78))</f>
        <v/>
      </c>
      <c r="S78" s="126">
        <f>'6桁'!S78</f>
        <v>0</v>
      </c>
      <c r="T78" s="95" t="str">
        <f>IF('ユーザー別小売(卸)価格試算(税抜)'!T78="","",IF(ISNUMBER('ユーザー別小売(卸)価格試算(税抜)'!T78),IF(入力!$C$30=1,ROUNDDOWN('ユーザー別小売(卸)価格試算(税抜)'!T78*(1+入力!$C$31/100),-入力!$C$29),IF(入力!$C$30=2,ROUNDUP('ユーザー別小売(卸)価格試算(税抜)'!T78*(1+入力!$C$31/100),-入力!$C$29),IF(入力!$C$30=3,ROUND('ユーザー別小売(卸)価格試算(税抜)'!T78*(1+入力!$C$31/100),-入力!$C$29)))),'ユーザー別小売(卸)価格試算(税抜)'!T78))</f>
        <v/>
      </c>
      <c r="U78" s="96">
        <f>'6桁'!U78</f>
        <v>0</v>
      </c>
      <c r="V78" s="74"/>
      <c r="W78" s="251"/>
      <c r="X78" s="265"/>
      <c r="Y78" s="251"/>
    </row>
    <row r="79" spans="2:25" ht="30" customHeight="1">
      <c r="B79" s="503"/>
      <c r="C79" s="362" t="s">
        <v>331</v>
      </c>
      <c r="D79" s="254"/>
      <c r="E79" s="342">
        <v>110</v>
      </c>
      <c r="F79" s="95" t="str">
        <f>IF('ユーザー別小売(卸)価格試算(税抜)'!F79="","",IF(ISNUMBER('ユーザー別小売(卸)価格試算(税抜)'!F79),IF(入力!$C$30=1,ROUNDDOWN('ユーザー別小売(卸)価格試算(税抜)'!F79*(1+入力!$C$31/100),-入力!$C$29),IF(入力!$C$30=2,ROUNDUP('ユーザー別小売(卸)価格試算(税抜)'!F79*(1+入力!$C$31/100),-入力!$C$29),IF(入力!$C$30=3,ROUND('ユーザー別小売(卸)価格試算(税抜)'!F79*(1+入力!$C$31/100),-入力!$C$29)))),'ユーザー別小売(卸)価格試算(税抜)'!F79))</f>
        <v/>
      </c>
      <c r="G79" s="126">
        <f>'6桁'!G79</f>
        <v>0</v>
      </c>
      <c r="H79" s="95">
        <f>IF('ユーザー別小売(卸)価格試算(税抜)'!H79="","",IF(ISNUMBER('ユーザー別小売(卸)価格試算(税抜)'!H79),IF(入力!$C$30=1,ROUNDDOWN('ユーザー別小売(卸)価格試算(税抜)'!H79*(1+入力!$C$31/100),-入力!$C$29),IF(入力!$C$30=2,ROUNDUP('ユーザー別小売(卸)価格試算(税抜)'!H79*(1+入力!$C$31/100),-入力!$C$29),IF(入力!$C$30=3,ROUND('ユーザー別小売(卸)価格試算(税抜)'!H79*(1+入力!$C$31/100),-入力!$C$29)))),'ユーザー別小売(卸)価格試算(税抜)'!H79))</f>
        <v>72050</v>
      </c>
      <c r="I79" s="126" t="str">
        <f>'6桁'!I79</f>
        <v>Y★</v>
      </c>
      <c r="J79" s="95" t="str">
        <f>IF('ユーザー別小売(卸)価格試算(税抜)'!J79="","",IF(ISNUMBER('ユーザー別小売(卸)価格試算(税抜)'!J79),IF(入力!$C$30=1,ROUNDDOWN('ユーザー別小売(卸)価格試算(税抜)'!J79*(1+入力!$C$31/100),-入力!$C$29),IF(入力!$C$30=2,ROUNDUP('ユーザー別小売(卸)価格試算(税抜)'!J79*(1+入力!$C$31/100),-入力!$C$29),IF(入力!$C$30=3,ROUND('ユーザー別小売(卸)価格試算(税抜)'!J79*(1+入力!$C$31/100),-入力!$C$29)))),'ユーザー別小売(卸)価格試算(税抜)'!J79))</f>
        <v/>
      </c>
      <c r="K79" s="126">
        <f>'6桁'!K79</f>
        <v>0</v>
      </c>
      <c r="L79" s="95" t="str">
        <f>IF('ユーザー別小売(卸)価格試算(税抜)'!L79="","",IF(ISNUMBER('ユーザー別小売(卸)価格試算(税抜)'!L79),IF(入力!$C$30=1,ROUNDDOWN('ユーザー別小売(卸)価格試算(税抜)'!L79*(1+入力!$C$31/100),-入力!$C$29),IF(入力!$C$30=2,ROUNDUP('ユーザー別小売(卸)価格試算(税抜)'!L79*(1+入力!$C$31/100),-入力!$C$29),IF(入力!$C$30=3,ROUND('ユーザー別小売(卸)価格試算(税抜)'!L79*(1+入力!$C$31/100),-入力!$C$29)))),'ユーザー別小売(卸)価格試算(税抜)'!L79))</f>
        <v/>
      </c>
      <c r="M79" s="126">
        <f>'6桁'!M79</f>
        <v>0</v>
      </c>
      <c r="N79" s="95" t="str">
        <f>IF('ユーザー別小売(卸)価格試算(税抜)'!N79="","",IF(ISNUMBER('ユーザー別小売(卸)価格試算(税抜)'!N79),IF(入力!$C$30=1,ROUNDDOWN('ユーザー別小売(卸)価格試算(税抜)'!N79*(1+入力!$C$31/100),-入力!$C$29),IF(入力!$C$30=2,ROUNDUP('ユーザー別小売(卸)価格試算(税抜)'!N79*(1+入力!$C$31/100),-入力!$C$29),IF(入力!$C$30=3,ROUND('ユーザー別小売(卸)価格試算(税抜)'!N79*(1+入力!$C$31/100),-入力!$C$29)))),'ユーザー別小売(卸)価格試算(税抜)'!N79))</f>
        <v/>
      </c>
      <c r="O79" s="126">
        <f>'6桁'!O79</f>
        <v>0</v>
      </c>
      <c r="P79" s="95" t="str">
        <f>IF('ユーザー別小売(卸)価格試算(税抜)'!P79="","",IF(ISNUMBER('ユーザー別小売(卸)価格試算(税抜)'!P79),IF(入力!$C$30=1,ROUNDDOWN('ユーザー別小売(卸)価格試算(税抜)'!P79*(1+入力!$C$31/100),-入力!$C$29),IF(入力!$C$30=2,ROUNDUP('ユーザー別小売(卸)価格試算(税抜)'!P79*(1+入力!$C$31/100),-入力!$C$29),IF(入力!$C$30=3,ROUND('ユーザー別小売(卸)価格試算(税抜)'!P79*(1+入力!$C$31/100),-入力!$C$29)))),'ユーザー別小売(卸)価格試算(税抜)'!P79))</f>
        <v/>
      </c>
      <c r="Q79" s="126">
        <f>'6桁'!Q79</f>
        <v>0</v>
      </c>
      <c r="R79" s="95" t="str">
        <f>IF('ユーザー別小売(卸)価格試算(税抜)'!R79="","",IF(ISNUMBER('ユーザー別小売(卸)価格試算(税抜)'!R79),IF(入力!$C$30=1,ROUNDDOWN('ユーザー別小売(卸)価格試算(税抜)'!R79*(1+入力!$C$31/100),-入力!$C$29),IF(入力!$C$30=2,ROUNDUP('ユーザー別小売(卸)価格試算(税抜)'!R79*(1+入力!$C$31/100),-入力!$C$29),IF(入力!$C$30=3,ROUND('ユーザー別小売(卸)価格試算(税抜)'!R79*(1+入力!$C$31/100),-入力!$C$29)))),'ユーザー別小売(卸)価格試算(税抜)'!R79))</f>
        <v/>
      </c>
      <c r="S79" s="126">
        <f>'6桁'!S79</f>
        <v>0</v>
      </c>
      <c r="T79" s="95" t="str">
        <f>IF('ユーザー別小売(卸)価格試算(税抜)'!T79="","",IF(ISNUMBER('ユーザー別小売(卸)価格試算(税抜)'!T79),IF(入力!$C$30=1,ROUNDDOWN('ユーザー別小売(卸)価格試算(税抜)'!T79*(1+入力!$C$31/100),-入力!$C$29),IF(入力!$C$30=2,ROUNDUP('ユーザー別小売(卸)価格試算(税抜)'!T79*(1+入力!$C$31/100),-入力!$C$29),IF(入力!$C$30=3,ROUND('ユーザー別小売(卸)価格試算(税抜)'!T79*(1+入力!$C$31/100),-入力!$C$29)))),'ユーザー別小売(卸)価格試算(税抜)'!T79))</f>
        <v/>
      </c>
      <c r="U79" s="96">
        <f>'6桁'!U79</f>
        <v>0</v>
      </c>
      <c r="V79" s="74"/>
      <c r="W79" s="251"/>
      <c r="X79" s="265"/>
      <c r="Y79" s="251"/>
    </row>
    <row r="80" spans="2:25" ht="30" customHeight="1">
      <c r="B80" s="503"/>
      <c r="C80" s="362" t="s">
        <v>364</v>
      </c>
      <c r="D80" s="254">
        <v>99</v>
      </c>
      <c r="E80" s="342">
        <v>103</v>
      </c>
      <c r="F80" s="95" t="str">
        <f>IF('ユーザー別小売(卸)価格試算(税抜)'!F80="","",IF(ISNUMBER('ユーザー別小売(卸)価格試算(税抜)'!F80),IF(入力!$C$30=1,ROUNDDOWN('ユーザー別小売(卸)価格試算(税抜)'!F80*(1+入力!$C$31/100),-入力!$C$29),IF(入力!$C$30=2,ROUNDUP('ユーザー別小売(卸)価格試算(税抜)'!F80*(1+入力!$C$31/100),-入力!$C$29),IF(入力!$C$30=3,ROUND('ユーザー別小売(卸)価格試算(税抜)'!F80*(1+入力!$C$31/100),-入力!$C$29)))),'ユーザー別小売(卸)価格試算(税抜)'!F80))</f>
        <v/>
      </c>
      <c r="G80" s="126">
        <f>'6桁'!G80</f>
        <v>0</v>
      </c>
      <c r="H80" s="95">
        <f>IF('ユーザー別小売(卸)価格試算(税抜)'!H80="","",IF(ISNUMBER('ユーザー別小売(卸)価格試算(税抜)'!H80),IF(入力!$C$30=1,ROUNDDOWN('ユーザー別小売(卸)価格試算(税抜)'!H80*(1+入力!$C$31/100),-入力!$C$29),IF(入力!$C$30=2,ROUNDUP('ユーザー別小売(卸)価格試算(税抜)'!H80*(1+入力!$C$31/100),-入力!$C$29),IF(入力!$C$30=3,ROUND('ユーザー別小売(卸)価格試算(税抜)'!H80*(1+入力!$C$31/100),-入力!$C$29)))),'ユーザー別小売(卸)価格試算(税抜)'!H80))</f>
        <v>47190</v>
      </c>
      <c r="I80" s="126" t="str">
        <f>'6桁'!I80</f>
        <v>Y★</v>
      </c>
      <c r="J80" s="95">
        <f>IF('ユーザー別小売(卸)価格試算(税抜)'!J80="","",IF(ISNUMBER('ユーザー別小売(卸)価格試算(税抜)'!J80),IF(入力!$C$30=1,ROUNDDOWN('ユーザー別小売(卸)価格試算(税抜)'!J80*(1+入力!$C$31/100),-入力!$C$29),IF(入力!$C$30=2,ROUNDUP('ユーザー別小売(卸)価格試算(税抜)'!J80*(1+入力!$C$31/100),-入力!$C$29),IF(入力!$C$30=3,ROUND('ユーザー別小売(卸)価格試算(税抜)'!J80*(1+入力!$C$31/100),-入力!$C$29)))),'ユーザー別小売(卸)価格試算(税抜)'!J80))</f>
        <v>43120</v>
      </c>
      <c r="K80" s="126" t="str">
        <f>'6桁'!K80</f>
        <v>V★</v>
      </c>
      <c r="L80" s="95" t="str">
        <f>IF('ユーザー別小売(卸)価格試算(税抜)'!L80="","",IF(ISNUMBER('ユーザー別小売(卸)価格試算(税抜)'!L80),IF(入力!$C$30=1,ROUNDDOWN('ユーザー別小売(卸)価格試算(税抜)'!L80*(1+入力!$C$31/100),-入力!$C$29),IF(入力!$C$30=2,ROUNDUP('ユーザー別小売(卸)価格試算(税抜)'!L80*(1+入力!$C$31/100),-入力!$C$29),IF(入力!$C$30=3,ROUND('ユーザー別小売(卸)価格試算(税抜)'!L80*(1+入力!$C$31/100),-入力!$C$29)))),'ユーザー別小売(卸)価格試算(税抜)'!L80))</f>
        <v/>
      </c>
      <c r="M80" s="126">
        <f>'6桁'!M80</f>
        <v>0</v>
      </c>
      <c r="N80" s="95">
        <f>IF('ユーザー別小売(卸)価格試算(税抜)'!N80="","",IF(ISNUMBER('ユーザー別小売(卸)価格試算(税抜)'!N80),IF(入力!$C$30=1,ROUNDDOWN('ユーザー別小売(卸)価格試算(税抜)'!N80*(1+入力!$C$31/100),-入力!$C$29),IF(入力!$C$30=2,ROUNDUP('ユーザー別小売(卸)価格試算(税抜)'!N80*(1+入力!$C$31/100),-入力!$C$29),IF(入力!$C$30=3,ROUND('ユーザー別小売(卸)価格試算(税抜)'!N80*(1+入力!$C$31/100),-入力!$C$29)))),'ユーザー別小売(卸)価格試算(税抜)'!N80))</f>
        <v>41030</v>
      </c>
      <c r="O80" s="126" t="str">
        <f>'6桁'!O80</f>
        <v>V</v>
      </c>
      <c r="P80" s="95" t="str">
        <f>IF('ユーザー別小売(卸)価格試算(税抜)'!P80="","",IF(ISNUMBER('ユーザー別小売(卸)価格試算(税抜)'!P80),IF(入力!$C$30=1,ROUNDDOWN('ユーザー別小売(卸)価格試算(税抜)'!P80*(1+入力!$C$31/100),-入力!$C$29),IF(入力!$C$30=2,ROUNDUP('ユーザー別小売(卸)価格試算(税抜)'!P80*(1+入力!$C$31/100),-入力!$C$29),IF(入力!$C$30=3,ROUND('ユーザー別小売(卸)価格試算(税抜)'!P80*(1+入力!$C$31/100),-入力!$C$29)))),'ユーザー別小売(卸)価格試算(税抜)'!P80))</f>
        <v/>
      </c>
      <c r="Q80" s="126">
        <f>'6桁'!Q80</f>
        <v>0</v>
      </c>
      <c r="R80" s="95" t="str">
        <f>IF('ユーザー別小売(卸)価格試算(税抜)'!R80="","",IF(ISNUMBER('ユーザー別小売(卸)価格試算(税抜)'!R80),IF(入力!$C$30=1,ROUNDDOWN('ユーザー別小売(卸)価格試算(税抜)'!R80*(1+入力!$C$31/100),-入力!$C$29),IF(入力!$C$30=2,ROUNDUP('ユーザー別小売(卸)価格試算(税抜)'!R80*(1+入力!$C$31/100),-入力!$C$29),IF(入力!$C$30=3,ROUND('ユーザー別小売(卸)価格試算(税抜)'!R80*(1+入力!$C$31/100),-入力!$C$29)))),'ユーザー別小売(卸)価格試算(税抜)'!R80))</f>
        <v/>
      </c>
      <c r="S80" s="126">
        <f>'6桁'!S80</f>
        <v>0</v>
      </c>
      <c r="T80" s="95" t="str">
        <f>IF('ユーザー別小売(卸)価格試算(税抜)'!T80="","",IF(ISNUMBER('ユーザー別小売(卸)価格試算(税抜)'!T80),IF(入力!$C$30=1,ROUNDDOWN('ユーザー別小売(卸)価格試算(税抜)'!T80*(1+入力!$C$31/100),-入力!$C$29),IF(入力!$C$30=2,ROUNDUP('ユーザー別小売(卸)価格試算(税抜)'!T80*(1+入力!$C$31/100),-入力!$C$29),IF(入力!$C$30=3,ROUND('ユーザー別小売(卸)価格試算(税抜)'!T80*(1+入力!$C$31/100),-入力!$C$29)))),'ユーザー別小売(卸)価格試算(税抜)'!T80))</f>
        <v/>
      </c>
      <c r="U80" s="96">
        <f>'6桁'!U80</f>
        <v>0</v>
      </c>
      <c r="V80" s="74"/>
      <c r="W80" s="251"/>
      <c r="X80" s="265"/>
      <c r="Y80" s="251"/>
    </row>
    <row r="81" spans="2:28" ht="30" customHeight="1">
      <c r="B81" s="503"/>
      <c r="C81" s="362" t="s">
        <v>306</v>
      </c>
      <c r="D81" s="254">
        <v>101</v>
      </c>
      <c r="E81" s="342">
        <v>105</v>
      </c>
      <c r="F81" s="95">
        <f>IF('ユーザー別小売(卸)価格試算(税抜)'!F81="","",IF(ISNUMBER('ユーザー別小売(卸)価格試算(税抜)'!F81),IF(入力!$C$30=1,ROUNDDOWN('ユーザー別小売(卸)価格試算(税抜)'!F81*(1+入力!$C$31/100),-入力!$C$29),IF(入力!$C$30=2,ROUNDUP('ユーザー別小売(卸)価格試算(税抜)'!F81*(1+入力!$C$31/100),-入力!$C$29),IF(入力!$C$30=3,ROUND('ユーザー別小売(卸)価格試算(税抜)'!F81*(1+入力!$C$31/100),-入力!$C$29)))),'ユーザー別小売(卸)価格試算(税抜)'!F81))</f>
        <v>52030</v>
      </c>
      <c r="G81" s="126" t="str">
        <f>'6桁'!G81</f>
        <v>Y★</v>
      </c>
      <c r="H81" s="95">
        <f>IF('ユーザー別小売(卸)価格試算(税抜)'!H81="","",IF(ISNUMBER('ユーザー別小売(卸)価格試算(税抜)'!H81),IF(入力!$C$30=1,ROUNDDOWN('ユーザー別小売(卸)価格試算(税抜)'!H81*(1+入力!$C$31/100),-入力!$C$29),IF(入力!$C$30=2,ROUNDUP('ユーザー別小売(卸)価格試算(税抜)'!H81*(1+入力!$C$31/100),-入力!$C$29),IF(入力!$C$30=3,ROUND('ユーザー別小売(卸)価格試算(税抜)'!H81*(1+入力!$C$31/100),-入力!$C$29)))),'ユーザー別小売(卸)価格試算(税抜)'!H81))</f>
        <v>50380</v>
      </c>
      <c r="I81" s="126" t="str">
        <f>'6桁'!I81</f>
        <v>Y★</v>
      </c>
      <c r="J81" s="95">
        <f>IF('ユーザー別小売(卸)価格試算(税抜)'!J81="","",IF(ISNUMBER('ユーザー別小売(卸)価格試算(税抜)'!J81),IF(入力!$C$30=1,ROUNDDOWN('ユーザー別小売(卸)価格試算(税抜)'!J81*(1+入力!$C$31/100),-入力!$C$29),IF(入力!$C$30=2,ROUNDUP('ユーザー別小売(卸)価格試算(税抜)'!J81*(1+入力!$C$31/100),-入力!$C$29),IF(入力!$C$30=3,ROUND('ユーザー別小売(卸)価格試算(税抜)'!J81*(1+入力!$C$31/100),-入力!$C$29)))),'ユーザー別小売(卸)価格試算(税抜)'!J81))</f>
        <v>45210</v>
      </c>
      <c r="K81" s="126" t="str">
        <f>'6桁'!K81</f>
        <v>W★</v>
      </c>
      <c r="L81" s="95" t="str">
        <f>IF('ユーザー別小売(卸)価格試算(税抜)'!L81="","",IF(ISNUMBER('ユーザー別小売(卸)価格試算(税抜)'!L81),IF(入力!$C$30=1,ROUNDDOWN('ユーザー別小売(卸)価格試算(税抜)'!L81*(1+入力!$C$31/100),-入力!$C$29),IF(入力!$C$30=2,ROUNDUP('ユーザー別小売(卸)価格試算(税抜)'!L81*(1+入力!$C$31/100),-入力!$C$29),IF(入力!$C$30=3,ROUND('ユーザー別小売(卸)価格試算(税抜)'!L81*(1+入力!$C$31/100),-入力!$C$29)))),'ユーザー別小売(卸)価格試算(税抜)'!L81))</f>
        <v/>
      </c>
      <c r="M81" s="126">
        <f>'6桁'!M81</f>
        <v>0</v>
      </c>
      <c r="N81" s="95" t="str">
        <f>IF('ユーザー別小売(卸)価格試算(税抜)'!N81="","",IF(ISNUMBER('ユーザー別小売(卸)価格試算(税抜)'!N81),IF(入力!$C$30=1,ROUNDDOWN('ユーザー別小売(卸)価格試算(税抜)'!N81*(1+入力!$C$31/100),-入力!$C$29),IF(入力!$C$30=2,ROUNDUP('ユーザー別小売(卸)価格試算(税抜)'!N81*(1+入力!$C$31/100),-入力!$C$29),IF(入力!$C$30=3,ROUND('ユーザー別小売(卸)価格試算(税抜)'!N81*(1+入力!$C$31/100),-入力!$C$29)))),'ユーザー別小売(卸)価格試算(税抜)'!N81))</f>
        <v/>
      </c>
      <c r="O81" s="126">
        <f>'6桁'!O81</f>
        <v>0</v>
      </c>
      <c r="P81" s="95" t="str">
        <f>IF('ユーザー別小売(卸)価格試算(税抜)'!P81="","",IF(ISNUMBER('ユーザー別小売(卸)価格試算(税抜)'!P81),IF(入力!$C$30=1,ROUNDDOWN('ユーザー別小売(卸)価格試算(税抜)'!P81*(1+入力!$C$31/100),-入力!$C$29),IF(入力!$C$30=2,ROUNDUP('ユーザー別小売(卸)価格試算(税抜)'!P81*(1+入力!$C$31/100),-入力!$C$29),IF(入力!$C$30=3,ROUND('ユーザー別小売(卸)価格試算(税抜)'!P81*(1+入力!$C$31/100),-入力!$C$29)))),'ユーザー別小売(卸)価格試算(税抜)'!P81))</f>
        <v/>
      </c>
      <c r="Q81" s="126">
        <f>'6桁'!Q81</f>
        <v>0</v>
      </c>
      <c r="R81" s="95" t="str">
        <f>IF('ユーザー別小売(卸)価格試算(税抜)'!R81="","",IF(ISNUMBER('ユーザー別小売(卸)価格試算(税抜)'!R81),IF(入力!$C$30=1,ROUNDDOWN('ユーザー別小売(卸)価格試算(税抜)'!R81*(1+入力!$C$31/100),-入力!$C$29),IF(入力!$C$30=2,ROUNDUP('ユーザー別小売(卸)価格試算(税抜)'!R81*(1+入力!$C$31/100),-入力!$C$29),IF(入力!$C$30=3,ROUND('ユーザー別小売(卸)価格試算(税抜)'!R81*(1+入力!$C$31/100),-入力!$C$29)))),'ユーザー別小売(卸)価格試算(税抜)'!R81))</f>
        <v/>
      </c>
      <c r="S81" s="126">
        <f>'6桁'!S81</f>
        <v>0</v>
      </c>
      <c r="T81" s="95" t="str">
        <f>IF('ユーザー別小売(卸)価格試算(税抜)'!T81="","",IF(ISNUMBER('ユーザー別小売(卸)価格試算(税抜)'!T81),IF(入力!$C$30=1,ROUNDDOWN('ユーザー別小売(卸)価格試算(税抜)'!T81*(1+入力!$C$31/100),-入力!$C$29),IF(入力!$C$30=2,ROUNDUP('ユーザー別小売(卸)価格試算(税抜)'!T81*(1+入力!$C$31/100),-入力!$C$29),IF(入力!$C$30=3,ROUND('ユーザー別小売(卸)価格試算(税抜)'!T81*(1+入力!$C$31/100),-入力!$C$29)))),'ユーザー別小売(卸)価格試算(税抜)'!T81))</f>
        <v/>
      </c>
      <c r="U81" s="96">
        <f>'6桁'!U81</f>
        <v>0</v>
      </c>
      <c r="V81" s="74"/>
      <c r="W81" s="251"/>
      <c r="X81" s="265"/>
      <c r="Y81" s="251"/>
    </row>
    <row r="82" spans="2:28" ht="30" customHeight="1">
      <c r="B82" s="503"/>
      <c r="C82" s="362" t="s">
        <v>307</v>
      </c>
      <c r="D82" s="254">
        <v>107</v>
      </c>
      <c r="E82" s="342">
        <v>111</v>
      </c>
      <c r="F82" s="95" t="str">
        <f>IF('ユーザー別小売(卸)価格試算(税抜)'!F82="","",IF(ISNUMBER('ユーザー別小売(卸)価格試算(税抜)'!F82),IF(入力!$C$30=1,ROUNDDOWN('ユーザー別小売(卸)価格試算(税抜)'!F82*(1+入力!$C$31/100),-入力!$C$29),IF(入力!$C$30=2,ROUNDUP('ユーザー別小売(卸)価格試算(税抜)'!F82*(1+入力!$C$31/100),-入力!$C$29),IF(入力!$C$30=3,ROUND('ユーザー別小売(卸)価格試算(税抜)'!F82*(1+入力!$C$31/100),-入力!$C$29)))),'ユーザー別小売(卸)価格試算(税抜)'!F82))</f>
        <v/>
      </c>
      <c r="G82" s="126">
        <f>'6桁'!G82</f>
        <v>0</v>
      </c>
      <c r="H82" s="95">
        <f>IF('ユーザー別小売(卸)価格試算(税抜)'!H82="","",IF(ISNUMBER('ユーザー別小売(卸)価格試算(税抜)'!H82),IF(入力!$C$30=1,ROUNDDOWN('ユーザー別小売(卸)価格試算(税抜)'!H82*(1+入力!$C$31/100),-入力!$C$29),IF(入力!$C$30=2,ROUNDUP('ユーザー別小売(卸)価格試算(税抜)'!H82*(1+入力!$C$31/100),-入力!$C$29),IF(入力!$C$30=3,ROUND('ユーザー別小売(卸)価格試算(税抜)'!H82*(1+入力!$C$31/100),-入力!$C$29)))),'ユーザー別小売(卸)価格試算(税抜)'!H82))</f>
        <v>54340</v>
      </c>
      <c r="I82" s="126" t="str">
        <f>'6桁'!I82</f>
        <v>W★</v>
      </c>
      <c r="J82" s="95" t="str">
        <f>IF('ユーザー別小売(卸)価格試算(税抜)'!J82="","",IF(ISNUMBER('ユーザー別小売(卸)価格試算(税抜)'!J82),IF(入力!$C$30=1,ROUNDDOWN('ユーザー別小売(卸)価格試算(税抜)'!J82*(1+入力!$C$31/100),-入力!$C$29),IF(入力!$C$30=2,ROUNDUP('ユーザー別小売(卸)価格試算(税抜)'!J82*(1+入力!$C$31/100),-入力!$C$29),IF(入力!$C$30=3,ROUND('ユーザー別小売(卸)価格試算(税抜)'!J82*(1+入力!$C$31/100),-入力!$C$29)))),'ユーザー別小売(卸)価格試算(税抜)'!J82))</f>
        <v/>
      </c>
      <c r="K82" s="126">
        <f>'6桁'!K82</f>
        <v>0</v>
      </c>
      <c r="L82" s="95" t="str">
        <f>IF('ユーザー別小売(卸)価格試算(税抜)'!L82="","",IF(ISNUMBER('ユーザー別小売(卸)価格試算(税抜)'!L82),IF(入力!$C$30=1,ROUNDDOWN('ユーザー別小売(卸)価格試算(税抜)'!L82*(1+入力!$C$31/100),-入力!$C$29),IF(入力!$C$30=2,ROUNDUP('ユーザー別小売(卸)価格試算(税抜)'!L82*(1+入力!$C$31/100),-入力!$C$29),IF(入力!$C$30=3,ROUND('ユーザー別小売(卸)価格試算(税抜)'!L82*(1+入力!$C$31/100),-入力!$C$29)))),'ユーザー別小売(卸)価格試算(税抜)'!L82))</f>
        <v/>
      </c>
      <c r="M82" s="126">
        <f>'6桁'!M82</f>
        <v>0</v>
      </c>
      <c r="N82" s="95" t="str">
        <f>IF('ユーザー別小売(卸)価格試算(税抜)'!N82="","",IF(ISNUMBER('ユーザー別小売(卸)価格試算(税抜)'!N82),IF(入力!$C$30=1,ROUNDDOWN('ユーザー別小売(卸)価格試算(税抜)'!N82*(1+入力!$C$31/100),-入力!$C$29),IF(入力!$C$30=2,ROUNDUP('ユーザー別小売(卸)価格試算(税抜)'!N82*(1+入力!$C$31/100),-入力!$C$29),IF(入力!$C$30=3,ROUND('ユーザー別小売(卸)価格試算(税抜)'!N82*(1+入力!$C$31/100),-入力!$C$29)))),'ユーザー別小売(卸)価格試算(税抜)'!N82))</f>
        <v/>
      </c>
      <c r="O82" s="126">
        <f>'6桁'!O82</f>
        <v>0</v>
      </c>
      <c r="P82" s="95" t="str">
        <f>IF('ユーザー別小売(卸)価格試算(税抜)'!P82="","",IF(ISNUMBER('ユーザー別小売(卸)価格試算(税抜)'!P82),IF(入力!$C$30=1,ROUNDDOWN('ユーザー別小売(卸)価格試算(税抜)'!P82*(1+入力!$C$31/100),-入力!$C$29),IF(入力!$C$30=2,ROUNDUP('ユーザー別小売(卸)価格試算(税抜)'!P82*(1+入力!$C$31/100),-入力!$C$29),IF(入力!$C$30=3,ROUND('ユーザー別小売(卸)価格試算(税抜)'!P82*(1+入力!$C$31/100),-入力!$C$29)))),'ユーザー別小売(卸)価格試算(税抜)'!P82))</f>
        <v/>
      </c>
      <c r="Q82" s="126">
        <f>'6桁'!Q82</f>
        <v>0</v>
      </c>
      <c r="R82" s="95" t="str">
        <f>IF('ユーザー別小売(卸)価格試算(税抜)'!R82="","",IF(ISNUMBER('ユーザー別小売(卸)価格試算(税抜)'!R82),IF(入力!$C$30=1,ROUNDDOWN('ユーザー別小売(卸)価格試算(税抜)'!R82*(1+入力!$C$31/100),-入力!$C$29),IF(入力!$C$30=2,ROUNDUP('ユーザー別小売(卸)価格試算(税抜)'!R82*(1+入力!$C$31/100),-入力!$C$29),IF(入力!$C$30=3,ROUND('ユーザー別小売(卸)価格試算(税抜)'!R82*(1+入力!$C$31/100),-入力!$C$29)))),'ユーザー別小売(卸)価格試算(税抜)'!R82))</f>
        <v/>
      </c>
      <c r="S82" s="126">
        <f>'6桁'!S82</f>
        <v>0</v>
      </c>
      <c r="T82" s="95" t="str">
        <f>IF('ユーザー別小売(卸)価格試算(税抜)'!T82="","",IF(ISNUMBER('ユーザー別小売(卸)価格試算(税抜)'!T82),IF(入力!$C$30=1,ROUNDDOWN('ユーザー別小売(卸)価格試算(税抜)'!T82*(1+入力!$C$31/100),-入力!$C$29),IF(入力!$C$30=2,ROUNDUP('ユーザー別小売(卸)価格試算(税抜)'!T82*(1+入力!$C$31/100),-入力!$C$29),IF(入力!$C$30=3,ROUND('ユーザー別小売(卸)価格試算(税抜)'!T82*(1+入力!$C$31/100),-入力!$C$29)))),'ユーザー別小売(卸)価格試算(税抜)'!T82))</f>
        <v/>
      </c>
      <c r="U82" s="96">
        <f>'6桁'!U82</f>
        <v>0</v>
      </c>
      <c r="V82" s="74"/>
      <c r="W82" s="251"/>
      <c r="X82" s="265"/>
      <c r="Y82" s="251"/>
    </row>
    <row r="83" spans="2:28" ht="30" customHeight="1" thickBot="1">
      <c r="B83" s="544"/>
      <c r="C83" s="364" t="s">
        <v>1328</v>
      </c>
      <c r="D83" s="256">
        <v>103</v>
      </c>
      <c r="E83" s="344"/>
      <c r="F83" s="118" t="str">
        <f>IF('ユーザー別小売(卸)価格試算(税抜)'!F83="","",IF(ISNUMBER('ユーザー別小売(卸)価格試算(税抜)'!F83),IF(入力!$C$30=1,ROUNDDOWN('ユーザー別小売(卸)価格試算(税抜)'!F83*(1+入力!$C$31/100),-入力!$C$29),IF(入力!$C$30=2,ROUNDUP('ユーザー別小売(卸)価格試算(税抜)'!F83*(1+入力!$C$31/100),-入力!$C$29),IF(入力!$C$30=3,ROUND('ユーザー別小売(卸)価格試算(税抜)'!F83*(1+入力!$C$31/100),-入力!$C$29)))),'ユーザー別小売(卸)価格試算(税抜)'!F83))</f>
        <v/>
      </c>
      <c r="G83" s="21">
        <f>'6桁'!G83</f>
        <v>0</v>
      </c>
      <c r="H83" s="118" t="str">
        <f>IF('ユーザー別小売(卸)価格試算(税抜)'!H83="","",IF(ISNUMBER('ユーザー別小売(卸)価格試算(税抜)'!H83),IF(入力!$C$30=1,ROUNDDOWN('ユーザー別小売(卸)価格試算(税抜)'!H83*(1+入力!$C$31/100),-入力!$C$29),IF(入力!$C$30=2,ROUNDUP('ユーザー別小売(卸)価格試算(税抜)'!H83*(1+入力!$C$31/100),-入力!$C$29),IF(入力!$C$30=3,ROUND('ユーザー別小売(卸)価格試算(税抜)'!H83*(1+入力!$C$31/100),-入力!$C$29)))),'ユーザー別小売(卸)価格試算(税抜)'!H83))</f>
        <v/>
      </c>
      <c r="I83" s="127">
        <f>'6桁'!I83</f>
        <v>0</v>
      </c>
      <c r="J83" s="118">
        <f>IF('ユーザー別小売(卸)価格試算(税抜)'!J83="","",IF(ISNUMBER('ユーザー別小売(卸)価格試算(税抜)'!J83),IF(入力!$C$30=1,ROUNDDOWN('ユーザー別小売(卸)価格試算(税抜)'!J83*(1+入力!$C$31/100),-入力!$C$29),IF(入力!$C$30=2,ROUNDUP('ユーザー別小売(卸)価格試算(税抜)'!J83*(1+入力!$C$31/100),-入力!$C$29),IF(入力!$C$30=3,ROUND('ユーザー別小売(卸)価格試算(税抜)'!J83*(1+入力!$C$31/100),-入力!$C$29)))),'ユーザー別小売(卸)価格試算(税抜)'!J83))</f>
        <v>42900</v>
      </c>
      <c r="K83" s="127" t="str">
        <f>'6桁'!K83</f>
        <v>V</v>
      </c>
      <c r="L83" s="118" t="str">
        <f>IF('ユーザー別小売(卸)価格試算(税抜)'!L83="","",IF(ISNUMBER('ユーザー別小売(卸)価格試算(税抜)'!L83),IF(入力!$C$30=1,ROUNDDOWN('ユーザー別小売(卸)価格試算(税抜)'!L83*(1+入力!$C$31/100),-入力!$C$29),IF(入力!$C$30=2,ROUNDUP('ユーザー別小売(卸)価格試算(税抜)'!L83*(1+入力!$C$31/100),-入力!$C$29),IF(入力!$C$30=3,ROUND('ユーザー別小売(卸)価格試算(税抜)'!L83*(1+入力!$C$31/100),-入力!$C$29)))),'ユーザー別小売(卸)価格試算(税抜)'!L83))</f>
        <v/>
      </c>
      <c r="M83" s="127">
        <f>'6桁'!M83</f>
        <v>0</v>
      </c>
      <c r="N83" s="118" t="str">
        <f>IF('ユーザー別小売(卸)価格試算(税抜)'!N83="","",IF(ISNUMBER('ユーザー別小売(卸)価格試算(税抜)'!N83),IF(入力!$C$30=1,ROUNDDOWN('ユーザー別小売(卸)価格試算(税抜)'!N83*(1+入力!$C$31/100),-入力!$C$29),IF(入力!$C$30=2,ROUNDUP('ユーザー別小売(卸)価格試算(税抜)'!N83*(1+入力!$C$31/100),-入力!$C$29),IF(入力!$C$30=3,ROUND('ユーザー別小売(卸)価格試算(税抜)'!N83*(1+入力!$C$31/100),-入力!$C$29)))),'ユーザー別小売(卸)価格試算(税抜)'!N83))</f>
        <v/>
      </c>
      <c r="O83" s="127">
        <f>'6桁'!O83</f>
        <v>0</v>
      </c>
      <c r="P83" s="118" t="str">
        <f>IF('ユーザー別小売(卸)価格試算(税抜)'!P83="","",IF(ISNUMBER('ユーザー別小売(卸)価格試算(税抜)'!P83),IF(入力!$C$30=1,ROUNDDOWN('ユーザー別小売(卸)価格試算(税抜)'!P83*(1+入力!$C$31/100),-入力!$C$29),IF(入力!$C$30=2,ROUNDUP('ユーザー別小売(卸)価格試算(税抜)'!P83*(1+入力!$C$31/100),-入力!$C$29),IF(入力!$C$30=3,ROUND('ユーザー別小売(卸)価格試算(税抜)'!P83*(1+入力!$C$31/100),-入力!$C$29)))),'ユーザー別小売(卸)価格試算(税抜)'!P83))</f>
        <v/>
      </c>
      <c r="Q83" s="127">
        <f>'6桁'!Q83</f>
        <v>0</v>
      </c>
      <c r="R83" s="118" t="str">
        <f>IF('ユーザー別小売(卸)価格試算(税抜)'!R83="","",IF(ISNUMBER('ユーザー別小売(卸)価格試算(税抜)'!R83),IF(入力!$C$30=1,ROUNDDOWN('ユーザー別小売(卸)価格試算(税抜)'!R83*(1+入力!$C$31/100),-入力!$C$29),IF(入力!$C$30=2,ROUNDUP('ユーザー別小売(卸)価格試算(税抜)'!R83*(1+入力!$C$31/100),-入力!$C$29),IF(入力!$C$30=3,ROUND('ユーザー別小売(卸)価格試算(税抜)'!R83*(1+入力!$C$31/100),-入力!$C$29)))),'ユーザー別小売(卸)価格試算(税抜)'!R83))</f>
        <v/>
      </c>
      <c r="S83" s="127">
        <f>'6桁'!S83</f>
        <v>0</v>
      </c>
      <c r="T83" s="118" t="str">
        <f>IF('ユーザー別小売(卸)価格試算(税抜)'!T83="","",IF(ISNUMBER('ユーザー別小売(卸)価格試算(税抜)'!T83),IF(入力!$C$30=1,ROUNDDOWN('ユーザー別小売(卸)価格試算(税抜)'!T83*(1+入力!$C$31/100),-入力!$C$29),IF(入力!$C$30=2,ROUNDUP('ユーザー別小売(卸)価格試算(税抜)'!T83*(1+入力!$C$31/100),-入力!$C$29),IF(入力!$C$30=3,ROUND('ユーザー別小売(卸)価格試算(税抜)'!T83*(1+入力!$C$31/100),-入力!$C$29)))),'ユーザー別小売(卸)価格試算(税抜)'!T83))</f>
        <v/>
      </c>
      <c r="U83" s="119">
        <f>'6桁'!U83</f>
        <v>0</v>
      </c>
      <c r="V83" s="74"/>
      <c r="W83" s="251"/>
      <c r="X83" s="265"/>
      <c r="Y83" s="251"/>
    </row>
    <row r="84" spans="2:28" ht="51" customHeight="1">
      <c r="B84" s="545" t="s">
        <v>1977</v>
      </c>
      <c r="C84" s="545"/>
      <c r="D84" s="545"/>
      <c r="E84" s="545"/>
      <c r="F84" s="545"/>
      <c r="G84" s="545"/>
      <c r="H84" s="545"/>
      <c r="I84" s="545"/>
      <c r="J84" s="545"/>
      <c r="K84" s="545"/>
      <c r="L84" s="545"/>
      <c r="M84" s="545"/>
      <c r="N84" s="545"/>
      <c r="O84" s="545"/>
      <c r="P84" s="545"/>
      <c r="Q84" s="545"/>
      <c r="R84" s="545"/>
      <c r="S84" s="545"/>
      <c r="T84" s="545"/>
      <c r="U84" s="545"/>
      <c r="V84" s="546"/>
      <c r="W84" s="546"/>
      <c r="X84" s="546"/>
      <c r="Y84" s="546"/>
    </row>
    <row r="85" spans="2:28" ht="14.25" customHeight="1" thickBot="1"/>
    <row r="86" spans="2:28" ht="25.5" customHeight="1" thickTop="1" thickBot="1">
      <c r="B86" s="518" t="s">
        <v>451</v>
      </c>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19"/>
      <c r="AA86" s="520"/>
    </row>
    <row r="87" spans="2:28" ht="10.5" customHeight="1" thickTop="1">
      <c r="C87" s="40"/>
      <c r="D87" s="40"/>
      <c r="E87" s="40"/>
      <c r="F87" s="79"/>
      <c r="H87" s="79"/>
      <c r="K87" s="52"/>
      <c r="M87" s="52"/>
      <c r="Q87" s="52"/>
    </row>
    <row r="88" spans="2:28" ht="20.100000000000001" customHeight="1" thickBot="1">
      <c r="B88" s="238" t="s">
        <v>721</v>
      </c>
    </row>
    <row r="89" spans="2:28" ht="19.5" customHeight="1" thickBot="1">
      <c r="B89" s="521" t="s">
        <v>452</v>
      </c>
      <c r="C89" s="534" t="s">
        <v>524</v>
      </c>
      <c r="D89" s="527" t="s">
        <v>1113</v>
      </c>
      <c r="E89" s="540"/>
      <c r="F89" s="531" t="s">
        <v>455</v>
      </c>
      <c r="G89" s="532"/>
      <c r="H89" s="532"/>
      <c r="I89" s="532"/>
      <c r="J89" s="532"/>
      <c r="K89" s="532"/>
      <c r="L89" s="532"/>
      <c r="M89" s="533"/>
      <c r="N89" s="103"/>
      <c r="O89" s="521" t="s">
        <v>452</v>
      </c>
      <c r="P89" s="534" t="s">
        <v>524</v>
      </c>
      <c r="Q89" s="535"/>
      <c r="R89" s="527" t="s">
        <v>1113</v>
      </c>
      <c r="S89" s="540"/>
      <c r="T89" s="531" t="s">
        <v>455</v>
      </c>
      <c r="U89" s="532"/>
      <c r="V89" s="532"/>
      <c r="W89" s="532"/>
      <c r="X89" s="532"/>
      <c r="Y89" s="533"/>
      <c r="Z89" s="135"/>
      <c r="AA89" s="11"/>
    </row>
    <row r="90" spans="2:28" ht="19.5" customHeight="1">
      <c r="B90" s="522"/>
      <c r="C90" s="536"/>
      <c r="D90" s="541"/>
      <c r="E90" s="542"/>
      <c r="F90" s="516" t="s">
        <v>973</v>
      </c>
      <c r="G90" s="507"/>
      <c r="H90" s="506" t="s">
        <v>670</v>
      </c>
      <c r="I90" s="507"/>
      <c r="J90" s="506" t="s">
        <v>765</v>
      </c>
      <c r="K90" s="507"/>
      <c r="L90" s="506" t="s">
        <v>974</v>
      </c>
      <c r="M90" s="507"/>
      <c r="N90" s="103"/>
      <c r="O90" s="522"/>
      <c r="P90" s="536"/>
      <c r="Q90" s="537"/>
      <c r="R90" s="541"/>
      <c r="S90" s="542"/>
      <c r="T90" s="516" t="s">
        <v>973</v>
      </c>
      <c r="U90" s="507"/>
      <c r="V90" s="516" t="s">
        <v>670</v>
      </c>
      <c r="W90" s="507"/>
      <c r="X90" s="516" t="s">
        <v>765</v>
      </c>
      <c r="Y90" s="507"/>
      <c r="Z90" s="135"/>
      <c r="AA90" s="11"/>
    </row>
    <row r="91" spans="2:28" ht="19.5" customHeight="1">
      <c r="B91" s="522"/>
      <c r="C91" s="536"/>
      <c r="D91" s="510" t="s">
        <v>1115</v>
      </c>
      <c r="E91" s="550" t="s">
        <v>1114</v>
      </c>
      <c r="F91" s="517"/>
      <c r="G91" s="509"/>
      <c r="H91" s="508"/>
      <c r="I91" s="509"/>
      <c r="J91" s="508"/>
      <c r="K91" s="509"/>
      <c r="L91" s="508"/>
      <c r="M91" s="509"/>
      <c r="N91" s="104"/>
      <c r="O91" s="522"/>
      <c r="P91" s="536"/>
      <c r="Q91" s="537"/>
      <c r="R91" s="510" t="s">
        <v>1115</v>
      </c>
      <c r="S91" s="550" t="s">
        <v>1114</v>
      </c>
      <c r="T91" s="517"/>
      <c r="U91" s="509"/>
      <c r="V91" s="517"/>
      <c r="W91" s="509"/>
      <c r="X91" s="517"/>
      <c r="Y91" s="509"/>
      <c r="Z91" s="552"/>
      <c r="AA91" s="548"/>
      <c r="AB91" s="40"/>
    </row>
    <row r="92" spans="2:28" ht="19.5" customHeight="1" thickBot="1">
      <c r="B92" s="523"/>
      <c r="C92" s="538"/>
      <c r="D92" s="549"/>
      <c r="E92" s="551"/>
      <c r="F92" s="553" t="s">
        <v>764</v>
      </c>
      <c r="G92" s="554"/>
      <c r="H92" s="514" t="s">
        <v>764</v>
      </c>
      <c r="I92" s="555"/>
      <c r="J92" s="514" t="s">
        <v>764</v>
      </c>
      <c r="K92" s="555"/>
      <c r="L92" s="553" t="s">
        <v>764</v>
      </c>
      <c r="M92" s="554"/>
      <c r="N92" s="105"/>
      <c r="O92" s="523"/>
      <c r="P92" s="538"/>
      <c r="Q92" s="539"/>
      <c r="R92" s="549"/>
      <c r="S92" s="551"/>
      <c r="T92" s="514" t="s">
        <v>1082</v>
      </c>
      <c r="U92" s="515"/>
      <c r="V92" s="514" t="s">
        <v>764</v>
      </c>
      <c r="W92" s="515"/>
      <c r="X92" s="514" t="s">
        <v>766</v>
      </c>
      <c r="Y92" s="515"/>
      <c r="Z92" s="536"/>
      <c r="AA92" s="547"/>
      <c r="AB92" s="40"/>
    </row>
    <row r="93" spans="2:28" ht="30" customHeight="1">
      <c r="B93" s="502">
        <v>22</v>
      </c>
      <c r="C93" s="352" t="s">
        <v>287</v>
      </c>
      <c r="D93" s="253"/>
      <c r="E93" s="353">
        <v>97</v>
      </c>
      <c r="F93" s="93" t="str">
        <f>IF('ユーザー別小売(卸)価格試算(税抜)'!F93="","",IF(ISNUMBER('ユーザー別小売(卸)価格試算(税抜)'!F93),IF(入力!$E$30=1,ROUNDDOWN('ユーザー別小売(卸)価格試算(税抜)'!F93*(1+入力!$E$31/100),-入力!$E$29),IF(入力!$E$30=2,ROUNDUP('ユーザー別小売(卸)価格試算(税抜)'!F93*(1+入力!$E$31/100),-入力!$E$29),IF(入力!$E$30=3,ROUND('ユーザー別小売(卸)価格試算(税抜)'!F93*(1+入力!$E$31/100),-入力!$E$29)))),'ユーザー別小売(卸)価格試算(税抜)'!F93))</f>
        <v/>
      </c>
      <c r="G93" s="106">
        <f>'6桁'!G93</f>
        <v>0</v>
      </c>
      <c r="H93" s="476" t="str">
        <f>IF('ユーザー別小売(卸)価格試算(税抜)'!H93="","",IF(ISNUMBER('ユーザー別小売(卸)価格試算(税抜)'!H93),IF(入力!$E$30=1,ROUNDDOWN('ユーザー別小売(卸)価格試算(税抜)'!H93*(1+入力!$E$31/100),-入力!$E$29),IF(入力!$E$30=2,ROUNDUP('ユーザー別小売(卸)価格試算(税抜)'!H93*(1+入力!$E$31/100),-入力!$E$29),IF(入力!$E$30=3,ROUND('ユーザー別小売(卸)価格試算(税抜)'!H93*(1+入力!$E$31/100),-入力!$E$29)))),'ユーザー別小売(卸)価格試算(税抜)'!H93))</f>
        <v>卸価格設定なし</v>
      </c>
      <c r="I93" s="106" t="str">
        <f>'6桁'!I93</f>
        <v>Y★</v>
      </c>
      <c r="J93" s="476" t="str">
        <f>IF('ユーザー別小売(卸)価格試算(税抜)'!J93="","",IF(ISNUMBER('ユーザー別小売(卸)価格試算(税抜)'!J93),IF(入力!$E$30=1,ROUNDDOWN('ユーザー別小売(卸)価格試算(税抜)'!J93*(1+入力!$E$31/100),-入力!$E$29),IF(入力!$E$30=2,ROUNDUP('ユーザー別小売(卸)価格試算(税抜)'!J93*(1+入力!$E$31/100),-入力!$E$29),IF(入力!$E$30=3,ROUND('ユーザー別小売(卸)価格試算(税抜)'!J93*(1+入力!$E$31/100),-入力!$E$29)))),'ユーザー別小売(卸)価格試算(税抜)'!J93))</f>
        <v/>
      </c>
      <c r="K93" s="107">
        <f>'6桁'!K93</f>
        <v>0</v>
      </c>
      <c r="L93" s="476" t="str">
        <f>IF('ユーザー別小売(卸)価格試算(税抜)'!L93="","",IF(ISNUMBER('ユーザー別小売(卸)価格試算(税抜)'!L93),IF(入力!$E$30=1,ROUNDDOWN('ユーザー別小売(卸)価格試算(税抜)'!L93*(1+入力!$E$31/100),-入力!$E$29),IF(入力!$E$30=2,ROUNDUP('ユーザー別小売(卸)価格試算(税抜)'!L93*(1+入力!$E$31/100),-入力!$E$29),IF(入力!$E$30=3,ROUND('ユーザー別小売(卸)価格試算(税抜)'!L93*(1+入力!$E$31/100),-入力!$E$29)))),'ユーザー別小売(卸)価格試算(税抜)'!L93))</f>
        <v/>
      </c>
      <c r="M93" s="106">
        <f>'6桁'!M93</f>
        <v>0</v>
      </c>
      <c r="N93" s="265"/>
      <c r="O93" s="502">
        <v>20</v>
      </c>
      <c r="P93" s="498" t="s">
        <v>295</v>
      </c>
      <c r="Q93" s="499"/>
      <c r="R93" s="253">
        <v>102</v>
      </c>
      <c r="S93" s="365">
        <v>106</v>
      </c>
      <c r="T93" s="93">
        <f>IF('ユーザー別小売(卸)価格試算(税抜)'!T93="","",IF(ISNUMBER('ユーザー別小売(卸)価格試算(税抜)'!T93),IF(入力!$E$30=1,ROUNDDOWN('ユーザー別小売(卸)価格試算(税抜)'!T93*(1+入力!$E$31/100),-入力!$E$29),IF(入力!$E$30=2,ROUNDUP('ユーザー別小売(卸)価格試算(税抜)'!T93*(1+入力!$E$31/100),-入力!$E$29),IF(入力!$E$30=3,ROUND('ユーザー別小売(卸)価格試算(税抜)'!T93*(1+入力!$E$31/100),-入力!$E$29)))),'ユーザー別小売(卸)価格試算(税抜)'!T93))</f>
        <v>60060</v>
      </c>
      <c r="U93" s="106" t="str">
        <f>'6桁'!U93</f>
        <v>Y★</v>
      </c>
      <c r="V93" s="476" t="str">
        <f>IF('ユーザー別小売(卸)価格試算(税抜)'!V93="","",IF(ISNUMBER('ユーザー別小売(卸)価格試算(税抜)'!V93),IF(入力!$E$30=1,ROUNDDOWN('ユーザー別小売(卸)価格試算(税抜)'!V93*(1+入力!$E$31/100),-入力!$E$29),IF(入力!$E$30=2,ROUNDUP('ユーザー別小売(卸)価格試算(税抜)'!V93*(1+入力!$E$31/100),-入力!$E$29),IF(入力!$E$30=3,ROUND('ユーザー別小売(卸)価格試算(税抜)'!V93*(1+入力!$E$31/100),-入力!$E$29)))),'ユーザー別小売(卸)価格試算(税抜)'!V93))</f>
        <v/>
      </c>
      <c r="W93" s="107">
        <f>'6桁'!W93</f>
        <v>0</v>
      </c>
      <c r="X93" s="476" t="str">
        <f>IF('ユーザー別小売(卸)価格試算(税抜)'!X93="","",IF(ISNUMBER('ユーザー別小売(卸)価格試算(税抜)'!X93),IF(入力!$E$30=1,ROUNDDOWN('ユーザー別小売(卸)価格試算(税抜)'!X93*(1+入力!$E$31/100),-入力!$E$29),IF(入力!$E$30=2,ROUNDUP('ユーザー別小売(卸)価格試算(税抜)'!X93*(1+入力!$E$31/100),-入力!$E$29),IF(入力!$E$30=3,ROUND('ユーザー別小売(卸)価格試算(税抜)'!X93*(1+入力!$E$31/100),-入力!$E$29)))),'ユーザー別小売(卸)価格試算(税抜)'!X93))</f>
        <v/>
      </c>
      <c r="Y93" s="107">
        <f>'6桁'!Y93</f>
        <v>0</v>
      </c>
      <c r="Z93" s="103"/>
      <c r="AA93" s="123"/>
      <c r="AB93" s="40"/>
    </row>
    <row r="94" spans="2:28" ht="30" customHeight="1">
      <c r="B94" s="503"/>
      <c r="C94" s="341" t="s">
        <v>456</v>
      </c>
      <c r="D94" s="254"/>
      <c r="E94" s="342">
        <v>92</v>
      </c>
      <c r="F94" s="12" t="str">
        <f>IF('ユーザー別小売(卸)価格試算(税抜)'!F94="","",IF(ISNUMBER('ユーザー別小売(卸)価格試算(税抜)'!F94),IF(入力!$E$30=1,ROUNDDOWN('ユーザー別小売(卸)価格試算(税抜)'!F94*(1+入力!$E$31/100),-入力!$E$29),IF(入力!$E$30=2,ROUNDUP('ユーザー別小売(卸)価格試算(税抜)'!F94*(1+入力!$E$31/100),-入力!$E$29),IF(入力!$E$30=3,ROUND('ユーザー別小売(卸)価格試算(税抜)'!F94*(1+入力!$E$31/100),-入力!$E$29)))),'ユーザー別小売(卸)価格試算(税抜)'!F94))</f>
        <v/>
      </c>
      <c r="G94" s="109">
        <f>'6桁'!G94</f>
        <v>0</v>
      </c>
      <c r="H94" s="472" t="str">
        <f>IF('ユーザー別小売(卸)価格試算(税抜)'!H94="","",IF(ISNUMBER('ユーザー別小売(卸)価格試算(税抜)'!H94),IF(入力!$E$30=1,ROUNDDOWN('ユーザー別小売(卸)価格試算(税抜)'!H94*(1+入力!$E$31/100),-入力!$E$29),IF(入力!$E$30=2,ROUNDUP('ユーザー別小売(卸)価格試算(税抜)'!H94*(1+入力!$E$31/100),-入力!$E$29),IF(入力!$E$30=3,ROUND('ユーザー別小売(卸)価格試算(税抜)'!H94*(1+入力!$E$31/100),-入力!$E$29)))),'ユーザー別小売(卸)価格試算(税抜)'!H94))</f>
        <v/>
      </c>
      <c r="I94" s="109">
        <f>'6桁'!I94</f>
        <v>0</v>
      </c>
      <c r="J94" s="472" t="str">
        <f>IF('ユーザー別小売(卸)価格試算(税抜)'!J94="","",IF(ISNUMBER('ユーザー別小売(卸)価格試算(税抜)'!J94),IF(入力!$E$30=1,ROUNDDOWN('ユーザー別小売(卸)価格試算(税抜)'!J94*(1+入力!$E$31/100),-入力!$E$29),IF(入力!$E$30=2,ROUNDUP('ユーザー別小売(卸)価格試算(税抜)'!J94*(1+入力!$E$31/100),-入力!$E$29),IF(入力!$E$30=3,ROUND('ユーザー別小売(卸)価格試算(税抜)'!J94*(1+入力!$E$31/100),-入力!$E$29)))),'ユーザー別小売(卸)価格試算(税抜)'!J94))</f>
        <v/>
      </c>
      <c r="K94" s="110">
        <f>'6桁'!K94</f>
        <v>0</v>
      </c>
      <c r="L94" s="472" t="str">
        <f>IF('ユーザー別小売(卸)価格試算(税抜)'!L94="","",IF(ISNUMBER('ユーザー別小売(卸)価格試算(税抜)'!L94),IF(入力!$E$30=1,ROUNDDOWN('ユーザー別小売(卸)価格試算(税抜)'!L94*(1+入力!$E$31/100),-入力!$E$29),IF(入力!$E$30=2,ROUNDUP('ユーザー別小売(卸)価格試算(税抜)'!L94*(1+入力!$E$31/100),-入力!$E$29),IF(入力!$E$30=3,ROUND('ユーザー別小売(卸)価格試算(税抜)'!L94*(1+入力!$E$31/100),-入力!$E$29)))),'ユーザー別小売(卸)価格試算(税抜)'!L94))</f>
        <v>卸価格設定なし</v>
      </c>
      <c r="M94" s="109" t="str">
        <f>'6桁'!M94</f>
        <v>Y★</v>
      </c>
      <c r="N94" s="265"/>
      <c r="O94" s="503"/>
      <c r="P94" s="500" t="s">
        <v>457</v>
      </c>
      <c r="Q94" s="501"/>
      <c r="R94" s="254">
        <v>106</v>
      </c>
      <c r="S94" s="362">
        <v>110</v>
      </c>
      <c r="T94" s="12" t="str">
        <f>IF('ユーザー別小売(卸)価格試算(税抜)'!T94="","",IF(ISNUMBER('ユーザー別小売(卸)価格試算(税抜)'!T94),IF(入力!$E$30=1,ROUNDDOWN('ユーザー別小売(卸)価格試算(税抜)'!T94*(1+入力!$E$31/100),-入力!$E$29),IF(入力!$E$30=2,ROUNDUP('ユーザー別小売(卸)価格試算(税抜)'!T94*(1+入力!$E$31/100),-入力!$E$29),IF(入力!$E$30=3,ROUND('ユーザー別小売(卸)価格試算(税抜)'!T94*(1+入力!$E$31/100),-入力!$E$29)))),'ユーザー別小売(卸)価格試算(税抜)'!T94))</f>
        <v/>
      </c>
      <c r="U94" s="109">
        <f>'6桁'!U94</f>
        <v>0</v>
      </c>
      <c r="V94" s="472" t="str">
        <f>IF('ユーザー別小売(卸)価格試算(税抜)'!V94="","",IF(ISNUMBER('ユーザー別小売(卸)価格試算(税抜)'!V94),IF(入力!$E$30=1,ROUNDDOWN('ユーザー別小売(卸)価格試算(税抜)'!V94*(1+入力!$E$31/100),-入力!$E$29),IF(入力!$E$30=2,ROUNDUP('ユーザー別小売(卸)価格試算(税抜)'!V94*(1+入力!$E$31/100),-入力!$E$29),IF(入力!$E$30=3,ROUND('ユーザー別小売(卸)価格試算(税抜)'!V94*(1+入力!$E$31/100),-入力!$E$29)))),'ユーザー別小売(卸)価格試算(税抜)'!V94))</f>
        <v/>
      </c>
      <c r="W94" s="110">
        <f>'6桁'!W94</f>
        <v>0</v>
      </c>
      <c r="X94" s="472" t="str">
        <f>IF('ユーザー別小売(卸)価格試算(税抜)'!X94="","",IF(ISNUMBER('ユーザー別小売(卸)価格試算(税抜)'!X94),IF(入力!$E$30=1,ROUNDDOWN('ユーザー別小売(卸)価格試算(税抜)'!X94*(1+入力!$E$31/100),-入力!$E$29),IF(入力!$E$30=2,ROUNDUP('ユーザー別小売(卸)価格試算(税抜)'!X94*(1+入力!$E$31/100),-入力!$E$29),IF(入力!$E$30=3,ROUND('ユーザー別小売(卸)価格試算(税抜)'!X94*(1+入力!$E$31/100),-入力!$E$29)))),'ユーザー別小売(卸)価格試算(税抜)'!X94))</f>
        <v>卸価格設定なし</v>
      </c>
      <c r="Y94" s="110" t="str">
        <f>'6桁'!Y94</f>
        <v>Y★</v>
      </c>
      <c r="Z94" s="103"/>
      <c r="AA94" s="123"/>
      <c r="AB94" s="40"/>
    </row>
    <row r="95" spans="2:28" ht="30" customHeight="1">
      <c r="B95" s="503"/>
      <c r="C95" s="341" t="s">
        <v>288</v>
      </c>
      <c r="D95" s="254"/>
      <c r="E95" s="342">
        <v>95</v>
      </c>
      <c r="F95" s="12" t="str">
        <f>IF('ユーザー別小売(卸)価格試算(税抜)'!F95="","",IF(ISNUMBER('ユーザー別小売(卸)価格試算(税抜)'!F95),IF(入力!$E$30=1,ROUNDDOWN('ユーザー別小売(卸)価格試算(税抜)'!F95*(1+入力!$E$31/100),-入力!$E$29),IF(入力!$E$30=2,ROUNDUP('ユーザー別小売(卸)価格試算(税抜)'!F95*(1+入力!$E$31/100),-入力!$E$29),IF(入力!$E$30=3,ROUND('ユーザー別小売(卸)価格試算(税抜)'!F95*(1+入力!$E$31/100),-入力!$E$29)))),'ユーザー別小売(卸)価格試算(税抜)'!F95))</f>
        <v/>
      </c>
      <c r="G95" s="109">
        <f>'6桁'!G95</f>
        <v>0</v>
      </c>
      <c r="H95" s="472" t="str">
        <f>IF('ユーザー別小売(卸)価格試算(税抜)'!H95="","",IF(ISNUMBER('ユーザー別小売(卸)価格試算(税抜)'!H95),IF(入力!$E$30=1,ROUNDDOWN('ユーザー別小売(卸)価格試算(税抜)'!H95*(1+入力!$E$31/100),-入力!$E$29),IF(入力!$E$30=2,ROUNDUP('ユーザー別小売(卸)価格試算(税抜)'!H95*(1+入力!$E$31/100),-入力!$E$29),IF(入力!$E$30=3,ROUND('ユーザー別小売(卸)価格試算(税抜)'!H95*(1+入力!$E$31/100),-入力!$E$29)))),'ユーザー別小売(卸)価格試算(税抜)'!H95))</f>
        <v/>
      </c>
      <c r="I95" s="109">
        <f>'6桁'!I95</f>
        <v>0</v>
      </c>
      <c r="J95" s="472" t="str">
        <f>IF('ユーザー別小売(卸)価格試算(税抜)'!J95="","",IF(ISNUMBER('ユーザー別小売(卸)価格試算(税抜)'!J95),IF(入力!$E$30=1,ROUNDDOWN('ユーザー別小売(卸)価格試算(税抜)'!J95*(1+入力!$E$31/100),-入力!$E$29),IF(入力!$E$30=2,ROUNDUP('ユーザー別小売(卸)価格試算(税抜)'!J95*(1+入力!$E$31/100),-入力!$E$29),IF(入力!$E$30=3,ROUND('ユーザー別小売(卸)価格試算(税抜)'!J95*(1+入力!$E$31/100),-入力!$E$29)))),'ユーザー別小売(卸)価格試算(税抜)'!J95))</f>
        <v/>
      </c>
      <c r="K95" s="110">
        <f>'6桁'!K95</f>
        <v>0</v>
      </c>
      <c r="L95" s="472" t="str">
        <f>IF('ユーザー別小売(卸)価格試算(税抜)'!L95="","",IF(ISNUMBER('ユーザー別小売(卸)価格試算(税抜)'!L95),IF(入力!$E$30=1,ROUNDDOWN('ユーザー別小売(卸)価格試算(税抜)'!L95*(1+入力!$E$31/100),-入力!$E$29),IF(入力!$E$30=2,ROUNDUP('ユーザー別小売(卸)価格試算(税抜)'!L95*(1+入力!$E$31/100),-入力!$E$29),IF(入力!$E$30=3,ROUND('ユーザー別小売(卸)価格試算(税抜)'!L95*(1+入力!$E$31/100),-入力!$E$29)))),'ユーザー別小売(卸)価格試算(税抜)'!L95))</f>
        <v>卸価格設定なし</v>
      </c>
      <c r="M95" s="109" t="str">
        <f>'6桁'!M95</f>
        <v>Y★</v>
      </c>
      <c r="N95" s="265"/>
      <c r="O95" s="503"/>
      <c r="P95" s="500" t="s">
        <v>296</v>
      </c>
      <c r="Q95" s="501"/>
      <c r="R95" s="254">
        <v>99</v>
      </c>
      <c r="S95" s="362">
        <v>103</v>
      </c>
      <c r="T95" s="12">
        <f>IF('ユーザー別小売(卸)価格試算(税抜)'!T95="","",IF(ISNUMBER('ユーザー別小売(卸)価格試算(税抜)'!T95),IF(入力!$E$30=1,ROUNDDOWN('ユーザー別小売(卸)価格試算(税抜)'!T95*(1+入力!$E$31/100),-入力!$E$29),IF(入力!$E$30=2,ROUNDUP('ユーザー別小売(卸)価格試算(税抜)'!T95*(1+入力!$E$31/100),-入力!$E$29),IF(入力!$E$30=3,ROUND('ユーザー別小売(卸)価格試算(税抜)'!T95*(1+入力!$E$31/100),-入力!$E$29)))),'ユーザー別小売(卸)価格試算(税抜)'!T95))</f>
        <v>50490</v>
      </c>
      <c r="U95" s="109" t="str">
        <f>'6桁'!U95</f>
        <v>Y★</v>
      </c>
      <c r="V95" s="472" t="str">
        <f>IF('ユーザー別小売(卸)価格試算(税抜)'!V95="","",IF(ISNUMBER('ユーザー別小売(卸)価格試算(税抜)'!V95),IF(入力!$E$30=1,ROUNDDOWN('ユーザー別小売(卸)価格試算(税抜)'!V95*(1+入力!$E$31/100),-入力!$E$29),IF(入力!$E$30=2,ROUNDUP('ユーザー別小売(卸)価格試算(税抜)'!V95*(1+入力!$E$31/100),-入力!$E$29),IF(入力!$E$30=3,ROUND('ユーザー別小売(卸)価格試算(税抜)'!V95*(1+入力!$E$31/100),-入力!$E$29)))),'ユーザー別小売(卸)価格試算(税抜)'!V95))</f>
        <v/>
      </c>
      <c r="W95" s="110">
        <f>'6桁'!W95</f>
        <v>0</v>
      </c>
      <c r="X95" s="472" t="str">
        <f>IF('ユーザー別小売(卸)価格試算(税抜)'!X95="","",IF(ISNUMBER('ユーザー別小売(卸)価格試算(税抜)'!X95),IF(入力!$E$30=1,ROUNDDOWN('ユーザー別小売(卸)価格試算(税抜)'!X95*(1+入力!$E$31/100),-入力!$E$29),IF(入力!$E$30=2,ROUNDUP('ユーザー別小売(卸)価格試算(税抜)'!X95*(1+入力!$E$31/100),-入力!$E$29),IF(入力!$E$30=3,ROUND('ユーザー別小売(卸)価格試算(税抜)'!X95*(1+入力!$E$31/100),-入力!$E$29)))),'ユーザー別小売(卸)価格試算(税抜)'!X95))</f>
        <v/>
      </c>
      <c r="Y95" s="110">
        <f>'6桁'!Y95</f>
        <v>0</v>
      </c>
      <c r="Z95" s="103"/>
      <c r="AA95" s="123"/>
      <c r="AB95" s="40"/>
    </row>
    <row r="96" spans="2:28" ht="30" customHeight="1">
      <c r="B96" s="503"/>
      <c r="C96" s="341" t="s">
        <v>289</v>
      </c>
      <c r="D96" s="254"/>
      <c r="E96" s="342">
        <v>97</v>
      </c>
      <c r="F96" s="95" t="str">
        <f>IF('ユーザー別小売(卸)価格試算(税抜)'!F96="","",IF(ISNUMBER('ユーザー別小売(卸)価格試算(税抜)'!F96),IF(入力!$E$30=1,ROUNDDOWN('ユーザー別小売(卸)価格試算(税抜)'!F96*(1+入力!$E$31/100),-入力!$E$29),IF(入力!$E$30=2,ROUNDUP('ユーザー別小売(卸)価格試算(税抜)'!F96*(1+入力!$E$31/100),-入力!$E$29),IF(入力!$E$30=3,ROUND('ユーザー別小売(卸)価格試算(税抜)'!F96*(1+入力!$E$31/100),-入力!$E$29)))),'ユーザー別小売(卸)価格試算(税抜)'!F96))</f>
        <v/>
      </c>
      <c r="G96" s="96">
        <f>'6桁'!G96</f>
        <v>0</v>
      </c>
      <c r="H96" s="456" t="str">
        <f>IF('ユーザー別小売(卸)価格試算(税抜)'!H96="","",IF(ISNUMBER('ユーザー別小売(卸)価格試算(税抜)'!H96),IF(入力!$E$30=1,ROUNDDOWN('ユーザー別小売(卸)価格試算(税抜)'!H96*(1+入力!$E$31/100),-入力!$E$29),IF(入力!$E$30=2,ROUNDUP('ユーザー別小売(卸)価格試算(税抜)'!H96*(1+入力!$E$31/100),-入力!$E$29),IF(入力!$E$30=3,ROUND('ユーザー別小売(卸)価格試算(税抜)'!H96*(1+入力!$E$31/100),-入力!$E$29)))),'ユーザー別小売(卸)価格試算(税抜)'!H96))</f>
        <v/>
      </c>
      <c r="I96" s="96">
        <f>'6桁'!I96</f>
        <v>0</v>
      </c>
      <c r="J96" s="456" t="str">
        <f>IF('ユーザー別小売(卸)価格試算(税抜)'!J96="","",IF(ISNUMBER('ユーザー別小売(卸)価格試算(税抜)'!J96),IF(入力!$E$30=1,ROUNDDOWN('ユーザー別小売(卸)価格試算(税抜)'!J96*(1+入力!$E$31/100),-入力!$E$29),IF(入力!$E$30=2,ROUNDUP('ユーザー別小売(卸)価格試算(税抜)'!J96*(1+入力!$E$31/100),-入力!$E$29),IF(入力!$E$30=3,ROUND('ユーザー別小売(卸)価格試算(税抜)'!J96*(1+入力!$E$31/100),-入力!$E$29)))),'ユーザー別小売(卸)価格試算(税抜)'!J96))</f>
        <v/>
      </c>
      <c r="K96" s="19">
        <f>'6桁'!K96</f>
        <v>0</v>
      </c>
      <c r="L96" s="456" t="str">
        <f>IF('ユーザー別小売(卸)価格試算(税抜)'!L96="","",IF(ISNUMBER('ユーザー別小売(卸)価格試算(税抜)'!L96),IF(入力!$E$30=1,ROUNDDOWN('ユーザー別小売(卸)価格試算(税抜)'!L96*(1+入力!$E$31/100),-入力!$E$29),IF(入力!$E$30=2,ROUNDUP('ユーザー別小売(卸)価格試算(税抜)'!L96*(1+入力!$E$31/100),-入力!$E$29),IF(入力!$E$30=3,ROUND('ユーザー別小売(卸)価格試算(税抜)'!L96*(1+入力!$E$31/100),-入力!$E$29)))),'ユーザー別小売(卸)価格試算(税抜)'!L96))</f>
        <v>卸価格設定なし</v>
      </c>
      <c r="M96" s="96" t="str">
        <f>'6桁'!M96</f>
        <v>Y★
FK452</v>
      </c>
      <c r="N96" s="265"/>
      <c r="O96" s="503"/>
      <c r="P96" s="500" t="s">
        <v>297</v>
      </c>
      <c r="Q96" s="501"/>
      <c r="R96" s="275">
        <v>101</v>
      </c>
      <c r="S96" s="276">
        <v>105</v>
      </c>
      <c r="T96" s="95">
        <f>IF('ユーザー別小売(卸)価格試算(税抜)'!T96="","",IF(ISNUMBER('ユーザー別小売(卸)価格試算(税抜)'!T96),IF(入力!$E$30=1,ROUNDDOWN('ユーザー別小売(卸)価格試算(税抜)'!T96*(1+入力!$E$31/100),-入力!$E$29),IF(入力!$E$30=2,ROUNDUP('ユーザー別小売(卸)価格試算(税抜)'!T96*(1+入力!$E$31/100),-入力!$E$29),IF(入力!$E$30=3,ROUND('ユーザー別小売(卸)価格試算(税抜)'!T96*(1+入力!$E$31/100),-入力!$E$29)))),'ユーザー別小売(卸)価格試算(税抜)'!T96))</f>
        <v>52690</v>
      </c>
      <c r="U96" s="96" t="str">
        <f>'6桁'!U96</f>
        <v>Y★</v>
      </c>
      <c r="V96" s="456" t="str">
        <f>IF('ユーザー別小売(卸)価格試算(税抜)'!V96="","",IF(ISNUMBER('ユーザー別小売(卸)価格試算(税抜)'!V96),IF(入力!$E$30=1,ROUNDDOWN('ユーザー別小売(卸)価格試算(税抜)'!V96*(1+入力!$E$31/100),-入力!$E$29),IF(入力!$E$30=2,ROUNDUP('ユーザー別小売(卸)価格試算(税抜)'!V96*(1+入力!$E$31/100),-入力!$E$29),IF(入力!$E$30=3,ROUND('ユーザー別小売(卸)価格試算(税抜)'!V96*(1+入力!$E$31/100),-入力!$E$29)))),'ユーザー別小売(卸)価格試算(税抜)'!V96))</f>
        <v/>
      </c>
      <c r="W96" s="19">
        <f>'6桁'!W96</f>
        <v>0</v>
      </c>
      <c r="X96" s="456" t="str">
        <f>IF('ユーザー別小売(卸)価格試算(税抜)'!X96="","",IF(ISNUMBER('ユーザー別小売(卸)価格試算(税抜)'!X96),IF(入力!$E$30=1,ROUNDDOWN('ユーザー別小売(卸)価格試算(税抜)'!X96*(1+入力!$E$31/100),-入力!$E$29),IF(入力!$E$30=2,ROUNDUP('ユーザー別小売(卸)価格試算(税抜)'!X96*(1+入力!$E$31/100),-入力!$E$29),IF(入力!$E$30=3,ROUND('ユーザー別小売(卸)価格試算(税抜)'!X96*(1+入力!$E$31/100),-入力!$E$29)))),'ユーザー別小売(卸)価格試算(税抜)'!X96))</f>
        <v/>
      </c>
      <c r="Y96" s="126">
        <f>'6桁'!Y96</f>
        <v>0</v>
      </c>
      <c r="Z96" s="108"/>
      <c r="AA96" s="22"/>
      <c r="AB96" s="40"/>
    </row>
    <row r="97" spans="2:28" ht="30" customHeight="1">
      <c r="B97" s="503"/>
      <c r="C97" s="341" t="s">
        <v>458</v>
      </c>
      <c r="D97" s="254"/>
      <c r="E97" s="342">
        <v>101</v>
      </c>
      <c r="F97" s="95" t="str">
        <f>IF('ユーザー別小売(卸)価格試算(税抜)'!F97="","",IF(ISNUMBER('ユーザー別小売(卸)価格試算(税抜)'!F97),IF(入力!$E$30=1,ROUNDDOWN('ユーザー別小売(卸)価格試算(税抜)'!F97*(1+入力!$E$31/100),-入力!$E$29),IF(入力!$E$30=2,ROUNDUP('ユーザー別小売(卸)価格試算(税抜)'!F97*(1+入力!$E$31/100),-入力!$E$29),IF(入力!$E$30=3,ROUND('ユーザー別小売(卸)価格試算(税抜)'!F97*(1+入力!$E$31/100),-入力!$E$29)))),'ユーザー別小売(卸)価格試算(税抜)'!F97))</f>
        <v/>
      </c>
      <c r="G97" s="96">
        <f>'6桁'!G97</f>
        <v>0</v>
      </c>
      <c r="H97" s="456" t="str">
        <f>IF('ユーザー別小売(卸)価格試算(税抜)'!H97="","",IF(ISNUMBER('ユーザー別小売(卸)価格試算(税抜)'!H97),IF(入力!$E$30=1,ROUNDDOWN('ユーザー別小売(卸)価格試算(税抜)'!H97*(1+入力!$E$31/100),-入力!$E$29),IF(入力!$E$30=2,ROUNDUP('ユーザー別小売(卸)価格試算(税抜)'!H97*(1+入力!$E$31/100),-入力!$E$29),IF(入力!$E$30=3,ROUND('ユーザー別小売(卸)価格試算(税抜)'!H97*(1+入力!$E$31/100),-入力!$E$29)))),'ユーザー別小売(卸)価格試算(税抜)'!H97))</f>
        <v/>
      </c>
      <c r="I97" s="96">
        <f>'6桁'!I97</f>
        <v>0</v>
      </c>
      <c r="J97" s="456" t="str">
        <f>IF('ユーザー別小売(卸)価格試算(税抜)'!J97="","",IF(ISNUMBER('ユーザー別小売(卸)価格試算(税抜)'!J97),IF(入力!$E$30=1,ROUNDDOWN('ユーザー別小売(卸)価格試算(税抜)'!J97*(1+入力!$E$31/100),-入力!$E$29),IF(入力!$E$30=2,ROUNDUP('ユーザー別小売(卸)価格試算(税抜)'!J97*(1+入力!$E$31/100),-入力!$E$29),IF(入力!$E$30=3,ROUND('ユーザー別小売(卸)価格試算(税抜)'!J97*(1+入力!$E$31/100),-入力!$E$29)))),'ユーザー別小売(卸)価格試算(税抜)'!J97))</f>
        <v>卸価格設定なし</v>
      </c>
      <c r="K97" s="19" t="str">
        <f>'6桁'!K97</f>
        <v>Y★</v>
      </c>
      <c r="L97" s="456" t="str">
        <f>IF('ユーザー別小売(卸)価格試算(税抜)'!L97="","",IF(ISNUMBER('ユーザー別小売(卸)価格試算(税抜)'!L97),IF(入力!$E$30=1,ROUNDDOWN('ユーザー別小売(卸)価格試算(税抜)'!L97*(1+入力!$E$31/100),-入力!$E$29),IF(入力!$E$30=2,ROUNDUP('ユーザー別小売(卸)価格試算(税抜)'!L97*(1+入力!$E$31/100),-入力!$E$29),IF(入力!$E$30=3,ROUND('ユーザー別小売(卸)価格試算(税抜)'!L97*(1+入力!$E$31/100),-入力!$E$29)))),'ユーザー別小売(卸)価格試算(税抜)'!L97))</f>
        <v/>
      </c>
      <c r="M97" s="96">
        <f>'6桁'!M97</f>
        <v>0</v>
      </c>
      <c r="N97" s="265"/>
      <c r="O97" s="503"/>
      <c r="P97" s="500" t="s">
        <v>459</v>
      </c>
      <c r="Q97" s="501"/>
      <c r="R97" s="275">
        <v>100</v>
      </c>
      <c r="S97" s="276">
        <v>108</v>
      </c>
      <c r="T97" s="95">
        <f>IF('ユーザー別小売(卸)価格試算(税抜)'!T97="","",IF(ISNUMBER('ユーザー別小売(卸)価格試算(税抜)'!T97),IF(入力!$E$30=1,ROUNDDOWN('ユーザー別小売(卸)価格試算(税抜)'!T97*(1+入力!$E$31/100),-入力!$E$29),IF(入力!$E$30=2,ROUNDUP('ユーザー別小売(卸)価格試算(税抜)'!T97*(1+入力!$E$31/100),-入力!$E$29),IF(入力!$E$30=3,ROUND('ユーザー別小売(卸)価格試算(税抜)'!T97*(1+入力!$E$31/100),-入力!$E$29)))),'ユーザー別小売(卸)価格試算(税抜)'!T97))</f>
        <v>54890</v>
      </c>
      <c r="U97" s="96" t="str">
        <f>'6桁'!U97</f>
        <v>Y★</v>
      </c>
      <c r="V97" s="456" t="str">
        <f>IF('ユーザー別小売(卸)価格試算(税抜)'!V97="","",IF(ISNUMBER('ユーザー別小売(卸)価格試算(税抜)'!V97),IF(入力!$E$30=1,ROUNDDOWN('ユーザー別小売(卸)価格試算(税抜)'!V97*(1+入力!$E$31/100),-入力!$E$29),IF(入力!$E$30=2,ROUNDUP('ユーザー別小売(卸)価格試算(税抜)'!V97*(1+入力!$E$31/100),-入力!$E$29),IF(入力!$E$30=3,ROUND('ユーザー別小売(卸)価格試算(税抜)'!V97*(1+入力!$E$31/100),-入力!$E$29)))),'ユーザー別小売(卸)価格試算(税抜)'!V97))</f>
        <v/>
      </c>
      <c r="W97" s="19">
        <f>'6桁'!W97</f>
        <v>0</v>
      </c>
      <c r="X97" s="456" t="str">
        <f>IF('ユーザー別小売(卸)価格試算(税抜)'!X97="","",IF(ISNUMBER('ユーザー別小売(卸)価格試算(税抜)'!X97),IF(入力!$E$30=1,ROUNDDOWN('ユーザー別小売(卸)価格試算(税抜)'!X97*(1+入力!$E$31/100),-入力!$E$29),IF(入力!$E$30=2,ROUNDUP('ユーザー別小売(卸)価格試算(税抜)'!X97*(1+入力!$E$31/100),-入力!$E$29),IF(入力!$E$30=3,ROUND('ユーザー別小売(卸)価格試算(税抜)'!X97*(1+入力!$E$31/100),-入力!$E$29)))),'ユーザー別小売(卸)価格試算(税抜)'!X97))</f>
        <v/>
      </c>
      <c r="Y97" s="126">
        <f>'6桁'!Y97</f>
        <v>0</v>
      </c>
      <c r="Z97" s="108"/>
      <c r="AA97" s="22"/>
      <c r="AB97" s="40"/>
    </row>
    <row r="98" spans="2:28" ht="30" customHeight="1">
      <c r="B98" s="503"/>
      <c r="C98" s="341" t="s">
        <v>326</v>
      </c>
      <c r="D98" s="254"/>
      <c r="E98" s="342">
        <v>103</v>
      </c>
      <c r="F98" s="95" t="str">
        <f>IF('ユーザー別小売(卸)価格試算(税抜)'!F98="","",IF(ISNUMBER('ユーザー別小売(卸)価格試算(税抜)'!F98),IF(入力!$E$30=1,ROUNDDOWN('ユーザー別小売(卸)価格試算(税抜)'!F98*(1+入力!$E$31/100),-入力!$E$29),IF(入力!$E$30=2,ROUNDUP('ユーザー別小売(卸)価格試算(税抜)'!F98*(1+入力!$E$31/100),-入力!$E$29),IF(入力!$E$30=3,ROUND('ユーザー別小売(卸)価格試算(税抜)'!F98*(1+入力!$E$31/100),-入力!$E$29)))),'ユーザー別小売(卸)価格試算(税抜)'!F98))</f>
        <v/>
      </c>
      <c r="G98" s="96">
        <f>'6桁'!G98</f>
        <v>0</v>
      </c>
      <c r="H98" s="456" t="str">
        <f>IF('ユーザー別小売(卸)価格試算(税抜)'!H98="","",IF(ISNUMBER('ユーザー別小売(卸)価格試算(税抜)'!H98),IF(入力!$E$30=1,ROUNDDOWN('ユーザー別小売(卸)価格試算(税抜)'!H98*(1+入力!$E$31/100),-入力!$E$29),IF(入力!$E$30=2,ROUNDUP('ユーザー別小売(卸)価格試算(税抜)'!H98*(1+入力!$E$31/100),-入力!$E$29),IF(入力!$E$30=3,ROUND('ユーザー別小売(卸)価格試算(税抜)'!H98*(1+入力!$E$31/100),-入力!$E$29)))),'ユーザー別小売(卸)価格試算(税抜)'!H98))</f>
        <v/>
      </c>
      <c r="I98" s="96">
        <f>'6桁'!I98</f>
        <v>0</v>
      </c>
      <c r="J98" s="456" t="str">
        <f>IF('ユーザー別小売(卸)価格試算(税抜)'!J98="","",IF(ISNUMBER('ユーザー別小売(卸)価格試算(税抜)'!J98),IF(入力!$E$30=1,ROUNDDOWN('ユーザー別小売(卸)価格試算(税抜)'!J98*(1+入力!$E$31/100),-入力!$E$29),IF(入力!$E$30=2,ROUNDUP('ユーザー別小売(卸)価格試算(税抜)'!J98*(1+入力!$E$31/100),-入力!$E$29),IF(入力!$E$30=3,ROUND('ユーザー別小売(卸)価格試算(税抜)'!J98*(1+入力!$E$31/100),-入力!$E$29)))),'ユーザー別小売(卸)価格試算(税抜)'!J98))</f>
        <v>卸価格設定なし</v>
      </c>
      <c r="K98" s="19" t="str">
        <f>'6桁'!K98</f>
        <v>Y★</v>
      </c>
      <c r="L98" s="456" t="str">
        <f>IF('ユーザー別小売(卸)価格試算(税抜)'!L98="","",IF(ISNUMBER('ユーザー別小売(卸)価格試算(税抜)'!L98),IF(入力!$E$30=1,ROUNDDOWN('ユーザー別小売(卸)価格試算(税抜)'!L98*(1+入力!$E$31/100),-入力!$E$29),IF(入力!$E$30=2,ROUNDUP('ユーザー別小売(卸)価格試算(税抜)'!L98*(1+入力!$E$31/100),-入力!$E$29),IF(入力!$E$30=3,ROUND('ユーザー別小売(卸)価格試算(税抜)'!L98*(1+入力!$E$31/100),-入力!$E$29)))),'ユーザー別小売(卸)価格試算(税抜)'!L98))</f>
        <v/>
      </c>
      <c r="M98" s="96">
        <f>'6桁'!M98</f>
        <v>0</v>
      </c>
      <c r="N98" s="265"/>
      <c r="O98" s="503"/>
      <c r="P98" s="500" t="s">
        <v>298</v>
      </c>
      <c r="Q98" s="501"/>
      <c r="R98" s="275">
        <v>106</v>
      </c>
      <c r="S98" s="276">
        <v>110</v>
      </c>
      <c r="T98" s="95" t="str">
        <f>IF('ユーザー別小売(卸)価格試算(税抜)'!T98="","",IF(ISNUMBER('ユーザー別小売(卸)価格試算(税抜)'!T98),IF(入力!$E$30=1,ROUNDDOWN('ユーザー別小売(卸)価格試算(税抜)'!T98*(1+入力!$E$31/100),-入力!$E$29),IF(入力!$E$30=2,ROUNDUP('ユーザー別小売(卸)価格試算(税抜)'!T98*(1+入力!$E$31/100),-入力!$E$29),IF(入力!$E$30=3,ROUND('ユーザー別小売(卸)価格試算(税抜)'!T98*(1+入力!$E$31/100),-入力!$E$29)))),'ユーザー別小売(卸)価格試算(税抜)'!T98))</f>
        <v/>
      </c>
      <c r="U98" s="96">
        <f>'6桁'!U98</f>
        <v>0</v>
      </c>
      <c r="V98" s="456" t="str">
        <f>IF('ユーザー別小売(卸)価格試算(税抜)'!V98="","",IF(ISNUMBER('ユーザー別小売(卸)価格試算(税抜)'!V98),IF(入力!$E$30=1,ROUNDDOWN('ユーザー別小売(卸)価格試算(税抜)'!V98*(1+入力!$E$31/100),-入力!$E$29),IF(入力!$E$30=2,ROUNDUP('ユーザー別小売(卸)価格試算(税抜)'!V98*(1+入力!$E$31/100),-入力!$E$29),IF(入力!$E$30=3,ROUND('ユーザー別小売(卸)価格試算(税抜)'!V98*(1+入力!$E$31/100),-入力!$E$29)))),'ユーザー別小売(卸)価格試算(税抜)'!V98))</f>
        <v/>
      </c>
      <c r="W98" s="19">
        <f>'6桁'!W98</f>
        <v>0</v>
      </c>
      <c r="X98" s="456" t="str">
        <f>IF('ユーザー別小売(卸)価格試算(税抜)'!X98="","",IF(ISNUMBER('ユーザー別小売(卸)価格試算(税抜)'!X98),IF(入力!$E$30=1,ROUNDDOWN('ユーザー別小売(卸)価格試算(税抜)'!X98*(1+入力!$E$31/100),-入力!$E$29),IF(入力!$E$30=2,ROUNDUP('ユーザー別小売(卸)価格試算(税抜)'!X98*(1+入力!$E$31/100),-入力!$E$29),IF(入力!$E$30=3,ROUND('ユーザー別小売(卸)価格試算(税抜)'!X98*(1+入力!$E$31/100),-入力!$E$29)))),'ユーザー別小売(卸)価格試算(税抜)'!X98))</f>
        <v>卸価格設定なし</v>
      </c>
      <c r="Y98" s="126" t="str">
        <f>'6桁'!Y98</f>
        <v>W★</v>
      </c>
      <c r="Z98" s="108"/>
      <c r="AA98" s="22"/>
      <c r="AB98" s="40"/>
    </row>
    <row r="99" spans="2:28" ht="30" customHeight="1">
      <c r="B99" s="503"/>
      <c r="C99" s="341" t="s">
        <v>460</v>
      </c>
      <c r="D99" s="254"/>
      <c r="E99" s="342">
        <v>102</v>
      </c>
      <c r="F99" s="95" t="str">
        <f>IF('ユーザー別小売(卸)価格試算(税抜)'!F99="","",IF(ISNUMBER('ユーザー別小売(卸)価格試算(税抜)'!F99),IF(入力!$E$30=1,ROUNDDOWN('ユーザー別小売(卸)価格試算(税抜)'!F99*(1+入力!$E$31/100),-入力!$E$29),IF(入力!$E$30=2,ROUNDUP('ユーザー別小売(卸)価格試算(税抜)'!F99*(1+入力!$E$31/100),-入力!$E$29),IF(入力!$E$30=3,ROUND('ユーザー別小売(卸)価格試算(税抜)'!F99*(1+入力!$E$31/100),-入力!$E$29)))),'ユーザー別小売(卸)価格試算(税抜)'!F99))</f>
        <v/>
      </c>
      <c r="G99" s="96">
        <f>'6桁'!G99</f>
        <v>0</v>
      </c>
      <c r="H99" s="456" t="str">
        <f>IF('ユーザー別小売(卸)価格試算(税抜)'!H99="","",IF(ISNUMBER('ユーザー別小売(卸)価格試算(税抜)'!H99),IF(入力!$E$30=1,ROUNDDOWN('ユーザー別小売(卸)価格試算(税抜)'!H99*(1+入力!$E$31/100),-入力!$E$29),IF(入力!$E$30=2,ROUNDUP('ユーザー別小売(卸)価格試算(税抜)'!H99*(1+入力!$E$31/100),-入力!$E$29),IF(入力!$E$30=3,ROUND('ユーザー別小売(卸)価格試算(税抜)'!H99*(1+入力!$E$31/100),-入力!$E$29)))),'ユーザー別小売(卸)価格試算(税抜)'!H99))</f>
        <v/>
      </c>
      <c r="I99" s="96">
        <f>'6桁'!I99</f>
        <v>0</v>
      </c>
      <c r="J99" s="456" t="str">
        <f>IF('ユーザー別小売(卸)価格試算(税抜)'!J99="","",IF(ISNUMBER('ユーザー別小売(卸)価格試算(税抜)'!J99),IF(入力!$E$30=1,ROUNDDOWN('ユーザー別小売(卸)価格試算(税抜)'!J99*(1+入力!$E$31/100),-入力!$E$29),IF(入力!$E$30=2,ROUNDUP('ユーザー別小売(卸)価格試算(税抜)'!J99*(1+入力!$E$31/100),-入力!$E$29),IF(入力!$E$30=3,ROUND('ユーザー別小売(卸)価格試算(税抜)'!J99*(1+入力!$E$31/100),-入力!$E$29)))),'ユーザー別小売(卸)価格試算(税抜)'!J99))</f>
        <v>卸価格設定なし</v>
      </c>
      <c r="K99" s="110" t="str">
        <f>'6桁'!K99</f>
        <v>Y★</v>
      </c>
      <c r="L99" s="456" t="str">
        <f>IF('ユーザー別小売(卸)価格試算(税抜)'!L99="","",IF(ISNUMBER('ユーザー別小売(卸)価格試算(税抜)'!L99),IF(入力!$E$30=1,ROUNDDOWN('ユーザー別小売(卸)価格試算(税抜)'!L99*(1+入力!$E$31/100),-入力!$E$29),IF(入力!$E$30=2,ROUNDUP('ユーザー別小売(卸)価格試算(税抜)'!L99*(1+入力!$E$31/100),-入力!$E$29),IF(入力!$E$30=3,ROUND('ユーザー別小売(卸)価格試算(税抜)'!L99*(1+入力!$E$31/100),-入力!$E$29)))),'ユーザー別小売(卸)価格試算(税抜)'!L99))</f>
        <v/>
      </c>
      <c r="M99" s="96">
        <f>'6桁'!M99</f>
        <v>0</v>
      </c>
      <c r="N99" s="265"/>
      <c r="O99" s="503"/>
      <c r="P99" s="500" t="s">
        <v>461</v>
      </c>
      <c r="Q99" s="501"/>
      <c r="R99" s="275"/>
      <c r="S99" s="276">
        <v>112</v>
      </c>
      <c r="T99" s="95" t="str">
        <f>IF('ユーザー別小売(卸)価格試算(税抜)'!T99="","",IF(ISNUMBER('ユーザー別小売(卸)価格試算(税抜)'!T99),IF(入力!$E$30=1,ROUNDDOWN('ユーザー別小売(卸)価格試算(税抜)'!T99*(1+入力!$E$31/100),-入力!$E$29),IF(入力!$E$30=2,ROUNDUP('ユーザー別小売(卸)価格試算(税抜)'!T99*(1+入力!$E$31/100),-入力!$E$29),IF(入力!$E$30=3,ROUND('ユーザー別小売(卸)価格試算(税抜)'!T99*(1+入力!$E$31/100),-入力!$E$29)))),'ユーザー別小売(卸)価格試算(税抜)'!T99))</f>
        <v/>
      </c>
      <c r="U99" s="96">
        <f>'6桁'!U99</f>
        <v>0</v>
      </c>
      <c r="V99" s="456" t="str">
        <f>IF('ユーザー別小売(卸)価格試算(税抜)'!V99="","",IF(ISNUMBER('ユーザー別小売(卸)価格試算(税抜)'!V99),IF(入力!$E$30=1,ROUNDDOWN('ユーザー別小売(卸)価格試算(税抜)'!V99*(1+入力!$E$31/100),-入力!$E$29),IF(入力!$E$30=2,ROUNDUP('ユーザー別小売(卸)価格試算(税抜)'!V99*(1+入力!$E$31/100),-入力!$E$29),IF(入力!$E$30=3,ROUND('ユーザー別小売(卸)価格試算(税抜)'!V99*(1+入力!$E$31/100),-入力!$E$29)))),'ユーザー別小売(卸)価格試算(税抜)'!V99))</f>
        <v/>
      </c>
      <c r="W99" s="110">
        <f>'6桁'!W99</f>
        <v>0</v>
      </c>
      <c r="X99" s="456" t="str">
        <f>IF('ユーザー別小売(卸)価格試算(税抜)'!X99="","",IF(ISNUMBER('ユーザー別小売(卸)価格試算(税抜)'!X99),IF(入力!$E$30=1,ROUNDDOWN('ユーザー別小売(卸)価格試算(税抜)'!X99*(1+入力!$E$31/100),-入力!$E$29),IF(入力!$E$30=2,ROUNDUP('ユーザー別小売(卸)価格試算(税抜)'!X99*(1+入力!$E$31/100),-入力!$E$29),IF(入力!$E$30=3,ROUND('ユーザー別小売(卸)価格試算(税抜)'!X99*(1+入力!$E$31/100),-入力!$E$29)))),'ユーザー別小売(卸)価格試算(税抜)'!X99))</f>
        <v>卸価格設定なし</v>
      </c>
      <c r="Y99" s="126" t="str">
        <f>'6桁'!Y99</f>
        <v>Y★</v>
      </c>
      <c r="Z99" s="108"/>
      <c r="AA99" s="123"/>
      <c r="AB99" s="40"/>
    </row>
    <row r="100" spans="2:28" ht="30" customHeight="1">
      <c r="B100" s="503"/>
      <c r="C100" s="341" t="s">
        <v>462</v>
      </c>
      <c r="D100" s="254"/>
      <c r="E100" s="342">
        <v>106</v>
      </c>
      <c r="F100" s="95" t="str">
        <f>IF('ユーザー別小売(卸)価格試算(税抜)'!F100="","",IF(ISNUMBER('ユーザー別小売(卸)価格試算(税抜)'!F100),IF(入力!$E$30=1,ROUNDDOWN('ユーザー別小売(卸)価格試算(税抜)'!F100*(1+入力!$E$31/100),-入力!$E$29),IF(入力!$E$30=2,ROUNDUP('ユーザー別小売(卸)価格試算(税抜)'!F100*(1+入力!$E$31/100),-入力!$E$29),IF(入力!$E$30=3,ROUND('ユーザー別小売(卸)価格試算(税抜)'!F100*(1+入力!$E$31/100),-入力!$E$29)))),'ユーザー別小売(卸)価格試算(税抜)'!F100))</f>
        <v/>
      </c>
      <c r="G100" s="96">
        <f>'6桁'!G100</f>
        <v>0</v>
      </c>
      <c r="H100" s="456" t="str">
        <f>IF('ユーザー別小売(卸)価格試算(税抜)'!H100="","",IF(ISNUMBER('ユーザー別小売(卸)価格試算(税抜)'!H100),IF(入力!$E$30=1,ROUNDDOWN('ユーザー別小売(卸)価格試算(税抜)'!H100*(1+入力!$E$31/100),-入力!$E$29),IF(入力!$E$30=2,ROUNDUP('ユーザー別小売(卸)価格試算(税抜)'!H100*(1+入力!$E$31/100),-入力!$E$29),IF(入力!$E$30=3,ROUND('ユーザー別小売(卸)価格試算(税抜)'!H100*(1+入力!$E$31/100),-入力!$E$29)))),'ユーザー別小売(卸)価格試算(税抜)'!H100))</f>
        <v/>
      </c>
      <c r="I100" s="96">
        <f>'6桁'!I100</f>
        <v>0</v>
      </c>
      <c r="J100" s="456" t="str">
        <f>IF('ユーザー別小売(卸)価格試算(税抜)'!J100="","",IF(ISNUMBER('ユーザー別小売(卸)価格試算(税抜)'!J100),IF(入力!$E$30=1,ROUNDDOWN('ユーザー別小売(卸)価格試算(税抜)'!J100*(1+入力!$E$31/100),-入力!$E$29),IF(入力!$E$30=2,ROUNDUP('ユーザー別小売(卸)価格試算(税抜)'!J100*(1+入力!$E$31/100),-入力!$E$29),IF(入力!$E$30=3,ROUND('ユーザー別小売(卸)価格試算(税抜)'!J100*(1+入力!$E$31/100),-入力!$E$29)))),'ユーザー別小売(卸)価格試算(税抜)'!J100))</f>
        <v>卸価格設定なし</v>
      </c>
      <c r="K100" s="110" t="str">
        <f>'6桁'!K100</f>
        <v>Y★</v>
      </c>
      <c r="L100" s="456" t="str">
        <f>IF('ユーザー別小売(卸)価格試算(税抜)'!L100="","",IF(ISNUMBER('ユーザー別小売(卸)価格試算(税抜)'!L100),IF(入力!$E$30=1,ROUNDDOWN('ユーザー別小売(卸)価格試算(税抜)'!L100*(1+入力!$E$31/100),-入力!$E$29),IF(入力!$E$30=2,ROUNDUP('ユーザー別小売(卸)価格試算(税抜)'!L100*(1+入力!$E$31/100),-入力!$E$29),IF(入力!$E$30=3,ROUND('ユーザー別小売(卸)価格試算(税抜)'!L100*(1+入力!$E$31/100),-入力!$E$29)))),'ユーザー別小売(卸)価格試算(税抜)'!L100))</f>
        <v/>
      </c>
      <c r="M100" s="96">
        <f>'6桁'!M100</f>
        <v>0</v>
      </c>
      <c r="N100" s="265"/>
      <c r="O100" s="503"/>
      <c r="P100" s="500" t="s">
        <v>463</v>
      </c>
      <c r="Q100" s="501"/>
      <c r="R100" s="275">
        <v>110</v>
      </c>
      <c r="S100" s="276">
        <v>114</v>
      </c>
      <c r="T100" s="95" t="str">
        <f>IF('ユーザー別小売(卸)価格試算(税抜)'!T100="","",IF(ISNUMBER('ユーザー別小売(卸)価格試算(税抜)'!T100),IF(入力!$E$30=1,ROUNDDOWN('ユーザー別小売(卸)価格試算(税抜)'!T100*(1+入力!$E$31/100),-入力!$E$29),IF(入力!$E$30=2,ROUNDUP('ユーザー別小売(卸)価格試算(税抜)'!T100*(1+入力!$E$31/100),-入力!$E$29),IF(入力!$E$30=3,ROUND('ユーザー別小売(卸)価格試算(税抜)'!T100*(1+入力!$E$31/100),-入力!$E$29)))),'ユーザー別小売(卸)価格試算(税抜)'!T100))</f>
        <v/>
      </c>
      <c r="U100" s="96">
        <f>'6桁'!U100</f>
        <v>0</v>
      </c>
      <c r="V100" s="456" t="str">
        <f>IF('ユーザー別小売(卸)価格試算(税抜)'!V100="","",IF(ISNUMBER('ユーザー別小売(卸)価格試算(税抜)'!V100),IF(入力!$E$30=1,ROUNDDOWN('ユーザー別小売(卸)価格試算(税抜)'!V100*(1+入力!$E$31/100),-入力!$E$29),IF(入力!$E$30=2,ROUNDUP('ユーザー別小売(卸)価格試算(税抜)'!V100*(1+入力!$E$31/100),-入力!$E$29),IF(入力!$E$30=3,ROUND('ユーザー別小売(卸)価格試算(税抜)'!V100*(1+入力!$E$31/100),-入力!$E$29)))),'ユーザー別小売(卸)価格試算(税抜)'!V100))</f>
        <v/>
      </c>
      <c r="W100" s="110">
        <f>'6桁'!W100</f>
        <v>0</v>
      </c>
      <c r="X100" s="456" t="str">
        <f>IF('ユーザー別小売(卸)価格試算(税抜)'!X100="","",IF(ISNUMBER('ユーザー別小売(卸)価格試算(税抜)'!X100),IF(入力!$E$30=1,ROUNDDOWN('ユーザー別小売(卸)価格試算(税抜)'!X100*(1+入力!$E$31/100),-入力!$E$29),IF(入力!$E$30=2,ROUNDUP('ユーザー別小売(卸)価格試算(税抜)'!X100*(1+入力!$E$31/100),-入力!$E$29),IF(入力!$E$30=3,ROUND('ユーザー別小売(卸)価格試算(税抜)'!X100*(1+入力!$E$31/100),-入力!$E$29)))),'ユーザー別小売(卸)価格試算(税抜)'!X100))</f>
        <v>卸価格設定なし</v>
      </c>
      <c r="Y100" s="126" t="str">
        <f>'6桁'!Y100</f>
        <v>W★</v>
      </c>
      <c r="Z100" s="108"/>
      <c r="AA100" s="123"/>
      <c r="AB100" s="40"/>
    </row>
    <row r="101" spans="2:28" ht="30" customHeight="1">
      <c r="B101" s="503"/>
      <c r="C101" s="341" t="s">
        <v>464</v>
      </c>
      <c r="D101" s="254"/>
      <c r="E101" s="342">
        <v>106</v>
      </c>
      <c r="F101" s="95" t="str">
        <f>IF('ユーザー別小売(卸)価格試算(税抜)'!F101="","",IF(ISNUMBER('ユーザー別小売(卸)価格試算(税抜)'!F101),IF(入力!$E$30=1,ROUNDDOWN('ユーザー別小売(卸)価格試算(税抜)'!F101*(1+入力!$E$31/100),-入力!$E$29),IF(入力!$E$30=2,ROUNDUP('ユーザー別小売(卸)価格試算(税抜)'!F101*(1+入力!$E$31/100),-入力!$E$29),IF(入力!$E$30=3,ROUND('ユーザー別小売(卸)価格試算(税抜)'!F101*(1+入力!$E$31/100),-入力!$E$29)))),'ユーザー別小売(卸)価格試算(税抜)'!F101))</f>
        <v/>
      </c>
      <c r="G101" s="96">
        <f>'6桁'!G101</f>
        <v>0</v>
      </c>
      <c r="H101" s="456" t="str">
        <f>IF('ユーザー別小売(卸)価格試算(税抜)'!H101="","",IF(ISNUMBER('ユーザー別小売(卸)価格試算(税抜)'!H101),IF(入力!$E$30=1,ROUNDDOWN('ユーザー別小売(卸)価格試算(税抜)'!H101*(1+入力!$E$31/100),-入力!$E$29),IF(入力!$E$30=2,ROUNDUP('ユーザー別小売(卸)価格試算(税抜)'!H101*(1+入力!$E$31/100),-入力!$E$29),IF(入力!$E$30=3,ROUND('ユーザー別小売(卸)価格試算(税抜)'!H101*(1+入力!$E$31/100),-入力!$E$29)))),'ユーザー別小売(卸)価格試算(税抜)'!H101))</f>
        <v/>
      </c>
      <c r="I101" s="96">
        <f>'6桁'!I101</f>
        <v>0</v>
      </c>
      <c r="J101" s="456" t="str">
        <f>IF('ユーザー別小売(卸)価格試算(税抜)'!J101="","",IF(ISNUMBER('ユーザー別小売(卸)価格試算(税抜)'!J101),IF(入力!$E$30=1,ROUNDDOWN('ユーザー別小売(卸)価格試算(税抜)'!J101*(1+入力!$E$31/100),-入力!$E$29),IF(入力!$E$30=2,ROUNDUP('ユーザー別小売(卸)価格試算(税抜)'!J101*(1+入力!$E$31/100),-入力!$E$29),IF(入力!$E$30=3,ROUND('ユーザー別小売(卸)価格試算(税抜)'!J101*(1+入力!$E$31/100),-入力!$E$29)))),'ユーザー別小売(卸)価格試算(税抜)'!J101))</f>
        <v>卸価格設定なし</v>
      </c>
      <c r="K101" s="110" t="str">
        <f>'6桁'!K101</f>
        <v>Y★</v>
      </c>
      <c r="L101" s="456" t="str">
        <f>IF('ユーザー別小売(卸)価格試算(税抜)'!L101="","",IF(ISNUMBER('ユーザー別小売(卸)価格試算(税抜)'!L101),IF(入力!$E$30=1,ROUNDDOWN('ユーザー別小売(卸)価格試算(税抜)'!L101*(1+入力!$E$31/100),-入力!$E$29),IF(入力!$E$30=2,ROUNDUP('ユーザー別小売(卸)価格試算(税抜)'!L101*(1+入力!$E$31/100),-入力!$E$29),IF(入力!$E$30=3,ROUND('ユーザー別小売(卸)価格試算(税抜)'!L101*(1+入力!$E$31/100),-入力!$E$29)))),'ユーザー別小売(卸)価格試算(税抜)'!L101))</f>
        <v/>
      </c>
      <c r="M101" s="96">
        <f>'6桁'!M101</f>
        <v>0</v>
      </c>
      <c r="N101" s="265"/>
      <c r="O101" s="503"/>
      <c r="P101" s="500" t="s">
        <v>299</v>
      </c>
      <c r="Q101" s="501"/>
      <c r="R101" s="275">
        <v>105</v>
      </c>
      <c r="S101" s="276">
        <v>109</v>
      </c>
      <c r="T101" s="95">
        <f>IF('ユーザー別小売(卸)価格試算(税抜)'!T101="","",IF(ISNUMBER('ユーザー別小売(卸)価格試算(税抜)'!T101),IF(入力!$E$30=1,ROUNDDOWN('ユーザー別小売(卸)価格試算(税抜)'!T101*(1+入力!$E$31/100),-入力!$E$29),IF(入力!$E$30=2,ROUNDUP('ユーザー別小売(卸)価格試算(税抜)'!T101*(1+入力!$E$31/100),-入力!$E$29),IF(入力!$E$30=3,ROUND('ユーザー別小売(卸)価格試算(税抜)'!T101*(1+入力!$E$31/100),-入力!$E$29)))),'ユーザー別小売(卸)価格試算(税抜)'!T101))</f>
        <v>52250</v>
      </c>
      <c r="U101" s="96" t="str">
        <f>'6桁'!U101</f>
        <v>Y★</v>
      </c>
      <c r="V101" s="456" t="str">
        <f>IF('ユーザー別小売(卸)価格試算(税抜)'!V101="","",IF(ISNUMBER('ユーザー別小売(卸)価格試算(税抜)'!V101),IF(入力!$E$30=1,ROUNDDOWN('ユーザー別小売(卸)価格試算(税抜)'!V101*(1+入力!$E$31/100),-入力!$E$29),IF(入力!$E$30=2,ROUNDUP('ユーザー別小売(卸)価格試算(税抜)'!V101*(1+入力!$E$31/100),-入力!$E$29),IF(入力!$E$30=3,ROUND('ユーザー別小売(卸)価格試算(税抜)'!V101*(1+入力!$E$31/100),-入力!$E$29)))),'ユーザー別小売(卸)価格試算(税抜)'!V101))</f>
        <v/>
      </c>
      <c r="W101" s="110">
        <f>'6桁'!W101</f>
        <v>0</v>
      </c>
      <c r="X101" s="456" t="str">
        <f>IF('ユーザー別小売(卸)価格試算(税抜)'!X101="","",IF(ISNUMBER('ユーザー別小売(卸)価格試算(税抜)'!X101),IF(入力!$E$30=1,ROUNDDOWN('ユーザー別小売(卸)価格試算(税抜)'!X101*(1+入力!$E$31/100),-入力!$E$29),IF(入力!$E$30=2,ROUNDUP('ユーザー別小売(卸)価格試算(税抜)'!X101*(1+入力!$E$31/100),-入力!$E$29),IF(入力!$E$30=3,ROUND('ユーザー別小売(卸)価格試算(税抜)'!X101*(1+入力!$E$31/100),-入力!$E$29)))),'ユーザー別小売(卸)価格試算(税抜)'!X101))</f>
        <v/>
      </c>
      <c r="Y101" s="126">
        <f>'6桁'!Y101</f>
        <v>0</v>
      </c>
      <c r="Z101" s="108"/>
      <c r="AA101" s="123"/>
      <c r="AB101" s="40"/>
    </row>
    <row r="102" spans="2:28" ht="30" customHeight="1">
      <c r="B102" s="504"/>
      <c r="C102" s="351" t="s">
        <v>465</v>
      </c>
      <c r="D102" s="257"/>
      <c r="E102" s="354">
        <v>107</v>
      </c>
      <c r="F102" s="111" t="str">
        <f>IF('ユーザー別小売(卸)価格試算(税抜)'!F102="","",IF(ISNUMBER('ユーザー別小売(卸)価格試算(税抜)'!F102),IF(入力!$E$30=1,ROUNDDOWN('ユーザー別小売(卸)価格試算(税抜)'!F102*(1+入力!$E$31/100),-入力!$E$29),IF(入力!$E$30=2,ROUNDUP('ユーザー別小売(卸)価格試算(税抜)'!F102*(1+入力!$E$31/100),-入力!$E$29),IF(入力!$E$30=3,ROUND('ユーザー別小売(卸)価格試算(税抜)'!F102*(1+入力!$E$31/100),-入力!$E$29)))),'ユーザー別小売(卸)価格試算(税抜)'!F102))</f>
        <v/>
      </c>
      <c r="G102" s="99">
        <f>'6桁'!G102</f>
        <v>0</v>
      </c>
      <c r="H102" s="458" t="str">
        <f>IF('ユーザー別小売(卸)価格試算(税抜)'!H102="","",IF(ISNUMBER('ユーザー別小売(卸)価格試算(税抜)'!H102),IF(入力!$E$30=1,ROUNDDOWN('ユーザー別小売(卸)価格試算(税抜)'!H102*(1+入力!$E$31/100),-入力!$E$29),IF(入力!$E$30=2,ROUNDUP('ユーザー別小売(卸)価格試算(税抜)'!H102*(1+入力!$E$31/100),-入力!$E$29),IF(入力!$E$30=3,ROUND('ユーザー別小売(卸)価格試算(税抜)'!H102*(1+入力!$E$31/100),-入力!$E$29)))),'ユーザー別小売(卸)価格試算(税抜)'!H102))</f>
        <v/>
      </c>
      <c r="I102" s="99">
        <f>'6桁'!I102</f>
        <v>0</v>
      </c>
      <c r="J102" s="458" t="str">
        <f>IF('ユーザー別小売(卸)価格試算(税抜)'!J102="","",IF(ISNUMBER('ユーザー別小売(卸)価格試算(税抜)'!J102),IF(入力!$E$30=1,ROUNDDOWN('ユーザー別小売(卸)価格試算(税抜)'!J102*(1+入力!$E$31/100),-入力!$E$29),IF(入力!$E$30=2,ROUNDUP('ユーザー別小売(卸)価格試算(税抜)'!J102*(1+入力!$E$31/100),-入力!$E$29),IF(入力!$E$30=3,ROUND('ユーザー別小売(卸)価格試算(税抜)'!J102*(1+入力!$E$31/100),-入力!$E$29)))),'ユーザー別小売(卸)価格試算(税抜)'!J102))</f>
        <v>卸価格設定なし</v>
      </c>
      <c r="K102" s="112" t="str">
        <f>'6桁'!K102</f>
        <v>Y★</v>
      </c>
      <c r="L102" s="458" t="str">
        <f>IF('ユーザー別小売(卸)価格試算(税抜)'!L102="","",IF(ISNUMBER('ユーザー別小売(卸)価格試算(税抜)'!L102),IF(入力!$E$30=1,ROUNDDOWN('ユーザー別小売(卸)価格試算(税抜)'!L102*(1+入力!$E$31/100),-入力!$E$29),IF(入力!$E$30=2,ROUNDUP('ユーザー別小売(卸)価格試算(税抜)'!L102*(1+入力!$E$31/100),-入力!$E$29),IF(入力!$E$30=3,ROUND('ユーザー別小売(卸)価格試算(税抜)'!L102*(1+入力!$E$31/100),-入力!$E$29)))),'ユーザー別小売(卸)価格試算(税抜)'!L102))</f>
        <v/>
      </c>
      <c r="M102" s="99">
        <f>'6桁'!M102</f>
        <v>0</v>
      </c>
      <c r="N102" s="265"/>
      <c r="O102" s="504"/>
      <c r="P102" s="560" t="s">
        <v>466</v>
      </c>
      <c r="Q102" s="561"/>
      <c r="R102" s="277"/>
      <c r="S102" s="278">
        <v>113</v>
      </c>
      <c r="T102" s="111" t="str">
        <f>IF('ユーザー別小売(卸)価格試算(税抜)'!T102="","",IF(ISNUMBER('ユーザー別小売(卸)価格試算(税抜)'!T102),IF(入力!$E$30=1,ROUNDDOWN('ユーザー別小売(卸)価格試算(税抜)'!T102*(1+入力!$E$31/100),-入力!$E$29),IF(入力!$E$30=2,ROUNDUP('ユーザー別小売(卸)価格試算(税抜)'!T102*(1+入力!$E$31/100),-入力!$E$29),IF(入力!$E$30=3,ROUND('ユーザー別小売(卸)価格試算(税抜)'!T102*(1+入力!$E$31/100),-入力!$E$29)))),'ユーザー別小売(卸)価格試算(税抜)'!T102))</f>
        <v/>
      </c>
      <c r="U102" s="99">
        <f>'6桁'!U102</f>
        <v>0</v>
      </c>
      <c r="V102" s="458" t="str">
        <f>IF('ユーザー別小売(卸)価格試算(税抜)'!V102="","",IF(ISNUMBER('ユーザー別小売(卸)価格試算(税抜)'!V102),IF(入力!$E$30=1,ROUNDDOWN('ユーザー別小売(卸)価格試算(税抜)'!V102*(1+入力!$E$31/100),-入力!$E$29),IF(入力!$E$30=2,ROUNDUP('ユーザー別小売(卸)価格試算(税抜)'!V102*(1+入力!$E$31/100),-入力!$E$29),IF(入力!$E$30=3,ROUND('ユーザー別小売(卸)価格試算(税抜)'!V102*(1+入力!$E$31/100),-入力!$E$29)))),'ユーザー別小売(卸)価格試算(税抜)'!V102))</f>
        <v/>
      </c>
      <c r="W102" s="112">
        <f>'6桁'!W102</f>
        <v>0</v>
      </c>
      <c r="X102" s="458" t="str">
        <f>IF('ユーザー別小売(卸)価格試算(税抜)'!X102="","",IF(ISNUMBER('ユーザー別小売(卸)価格試算(税抜)'!X102),IF(入力!$E$30=1,ROUNDDOWN('ユーザー別小売(卸)価格試算(税抜)'!X102*(1+入力!$E$31/100),-入力!$E$29),IF(入力!$E$30=2,ROUNDUP('ユーザー別小売(卸)価格試算(税抜)'!X102*(1+入力!$E$31/100),-入力!$E$29),IF(入力!$E$30=3,ROUND('ユーザー別小売(卸)価格試算(税抜)'!X102*(1+入力!$E$31/100),-入力!$E$29)))),'ユーザー別小売(卸)価格試算(税抜)'!X102))</f>
        <v>卸価格設定なし</v>
      </c>
      <c r="Y102" s="142" t="str">
        <f>'6桁'!Y102</f>
        <v>Y★</v>
      </c>
      <c r="Z102" s="108"/>
      <c r="AA102" s="123"/>
      <c r="AB102" s="40"/>
    </row>
    <row r="103" spans="2:28" ht="30" customHeight="1">
      <c r="B103" s="543">
        <v>21</v>
      </c>
      <c r="C103" s="401" t="s">
        <v>467</v>
      </c>
      <c r="D103" s="255"/>
      <c r="E103" s="402">
        <v>93</v>
      </c>
      <c r="F103" s="114" t="str">
        <f>IF('ユーザー別小売(卸)価格試算(税抜)'!F103="","",IF(ISNUMBER('ユーザー別小売(卸)価格試算(税抜)'!F103),IF(入力!$E$30=1,ROUNDDOWN('ユーザー別小売(卸)価格試算(税抜)'!F103*(1+入力!$E$31/100),-入力!$E$29),IF(入力!$E$30=2,ROUNDUP('ユーザー別小売(卸)価格試算(税抜)'!F103*(1+入力!$E$31/100),-入力!$E$29),IF(入力!$E$30=3,ROUND('ユーザー別小売(卸)価格試算(税抜)'!F103*(1+入力!$E$31/100),-入力!$E$29)))),'ユーザー別小売(卸)価格試算(税抜)'!F103))</f>
        <v/>
      </c>
      <c r="G103" s="97">
        <f>'6桁'!G103</f>
        <v>0</v>
      </c>
      <c r="H103" s="459" t="str">
        <f>IF('ユーザー別小売(卸)価格試算(税抜)'!H103="","",IF(ISNUMBER('ユーザー別小売(卸)価格試算(税抜)'!H103),IF(入力!$E$30=1,ROUNDDOWN('ユーザー別小売(卸)価格試算(税抜)'!H103*(1+入力!$E$31/100),-入力!$E$29),IF(入力!$E$30=2,ROUNDUP('ユーザー別小売(卸)価格試算(税抜)'!H103*(1+入力!$E$31/100),-入力!$E$29),IF(入力!$E$30=3,ROUND('ユーザー別小売(卸)価格試算(税抜)'!H103*(1+入力!$E$31/100),-入力!$E$29)))),'ユーザー別小売(卸)価格試算(税抜)'!H103))</f>
        <v>卸価格設定なし</v>
      </c>
      <c r="I103" s="97" t="str">
        <f>'6桁'!I103</f>
        <v>Y★</v>
      </c>
      <c r="J103" s="459" t="str">
        <f>IF('ユーザー別小売(卸)価格試算(税抜)'!J103="","",IF(ISNUMBER('ユーザー別小売(卸)価格試算(税抜)'!J103),IF(入力!$E$30=1,ROUNDDOWN('ユーザー別小売(卸)価格試算(税抜)'!J103*(1+入力!$E$31/100),-入力!$E$29),IF(入力!$E$30=2,ROUNDUP('ユーザー別小売(卸)価格試算(税抜)'!J103*(1+入力!$E$31/100),-入力!$E$29),IF(入力!$E$30=3,ROUND('ユーザー別小売(卸)価格試算(税抜)'!J103*(1+入力!$E$31/100),-入力!$E$29)))),'ユーザー別小売(卸)価格試算(税抜)'!J103))</f>
        <v/>
      </c>
      <c r="K103" s="115">
        <f>'6桁'!K103</f>
        <v>0</v>
      </c>
      <c r="L103" s="459" t="str">
        <f>IF('ユーザー別小売(卸)価格試算(税抜)'!L103="","",IF(ISNUMBER('ユーザー別小売(卸)価格試算(税抜)'!L103),IF(入力!$E$30=1,ROUNDDOWN('ユーザー別小売(卸)価格試算(税抜)'!L103*(1+入力!$E$31/100),-入力!$E$29),IF(入力!$E$30=2,ROUNDUP('ユーザー別小売(卸)価格試算(税抜)'!L103*(1+入力!$E$31/100),-入力!$E$29),IF(入力!$E$30=3,ROUND('ユーザー別小売(卸)価格試算(税抜)'!L103*(1+入力!$E$31/100),-入力!$E$29)))),'ユーザー別小売(卸)価格試算(税抜)'!L103))</f>
        <v/>
      </c>
      <c r="M103" s="97">
        <f>'6桁'!M103</f>
        <v>0</v>
      </c>
      <c r="N103" s="265"/>
      <c r="O103" s="543">
        <v>19</v>
      </c>
      <c r="P103" s="556" t="s">
        <v>434</v>
      </c>
      <c r="Q103" s="557"/>
      <c r="R103" s="279"/>
      <c r="S103" s="280">
        <v>89</v>
      </c>
      <c r="T103" s="114" t="str">
        <f>IF('ユーザー別小売(卸)価格試算(税抜)'!T103="","",IF(ISNUMBER('ユーザー別小売(卸)価格試算(税抜)'!T103),IF(入力!$E$30=1,ROUNDDOWN('ユーザー別小売(卸)価格試算(税抜)'!T103*(1+入力!$E$31/100),-入力!$E$29),IF(入力!$E$30=2,ROUNDUP('ユーザー別小売(卸)価格試算(税抜)'!T103*(1+入力!$E$31/100),-入力!$E$29),IF(入力!$E$30=3,ROUND('ユーザー別小売(卸)価格試算(税抜)'!T103*(1+入力!$E$31/100),-入力!$E$29)))),'ユーザー別小売(卸)価格試算(税抜)'!T103))</f>
        <v/>
      </c>
      <c r="U103" s="360">
        <f>'6桁'!U103</f>
        <v>0</v>
      </c>
      <c r="V103" s="459" t="str">
        <f>IF('ユーザー別小売(卸)価格試算(税抜)'!V103="","",IF(ISNUMBER('ユーザー別小売(卸)価格試算(税抜)'!V103),IF(入力!$E$30=1,ROUNDDOWN('ユーザー別小売(卸)価格試算(税抜)'!V103*(1+入力!$E$31/100),-入力!$E$29),IF(入力!$E$30=2,ROUNDUP('ユーザー別小売(卸)価格試算(税抜)'!V103*(1+入力!$E$31/100),-入力!$E$29),IF(入力!$E$30=3,ROUND('ユーザー別小売(卸)価格試算(税抜)'!V103*(1+入力!$E$31/100),-入力!$E$29)))),'ユーザー別小売(卸)価格試算(税抜)'!V103))</f>
        <v>卸価格設定なし</v>
      </c>
      <c r="W103" s="116" t="str">
        <f>'6桁'!W103</f>
        <v>Y★</v>
      </c>
      <c r="X103" s="459" t="str">
        <f>IF('ユーザー別小売(卸)価格試算(税抜)'!X103="","",IF(ISNUMBER('ユーザー別小売(卸)価格試算(税抜)'!X103),IF(入力!$E$30=1,ROUNDDOWN('ユーザー別小売(卸)価格試算(税抜)'!X103*(1+入力!$E$31/100),-入力!$E$29),IF(入力!$E$30=2,ROUNDUP('ユーザー別小売(卸)価格試算(税抜)'!X103*(1+入力!$E$31/100),-入力!$E$29),IF(入力!$E$30=3,ROUND('ユーザー別小売(卸)価格試算(税抜)'!X103*(1+入力!$E$31/100),-入力!$E$29)))),'ユーザー別小売(卸)価格試算(税抜)'!X103))</f>
        <v/>
      </c>
      <c r="Y103" s="133">
        <f>'6桁'!Y103</f>
        <v>0</v>
      </c>
      <c r="Z103" s="108"/>
      <c r="AA103" s="123"/>
      <c r="AB103" s="40"/>
    </row>
    <row r="104" spans="2:28" ht="30" customHeight="1">
      <c r="B104" s="503"/>
      <c r="C104" s="341" t="s">
        <v>468</v>
      </c>
      <c r="D104" s="254"/>
      <c r="E104" s="342">
        <v>100</v>
      </c>
      <c r="F104" s="95">
        <f>IF('ユーザー別小売(卸)価格試算(税抜)'!F104="","",IF(ISNUMBER('ユーザー別小売(卸)価格試算(税抜)'!F104),IF(入力!$E$30=1,ROUNDDOWN('ユーザー別小売(卸)価格試算(税抜)'!F104*(1+入力!$E$31/100),-入力!$E$29),IF(入力!$E$30=2,ROUNDUP('ユーザー別小売(卸)価格試算(税抜)'!F104*(1+入力!$E$31/100),-入力!$E$29),IF(入力!$E$30=3,ROUND('ユーザー別小売(卸)価格試算(税抜)'!F104*(1+入力!$E$31/100),-入力!$E$29)))),'ユーザー別小売(卸)価格試算(税抜)'!F104))</f>
        <v>74800</v>
      </c>
      <c r="G104" s="96" t="str">
        <f>'6桁'!G104</f>
        <v>Y★</v>
      </c>
      <c r="H104" s="456" t="str">
        <f>IF('ユーザー別小売(卸)価格試算(税抜)'!H104="","",IF(ISNUMBER('ユーザー別小売(卸)価格試算(税抜)'!H104),IF(入力!$E$30=1,ROUNDDOWN('ユーザー別小売(卸)価格試算(税抜)'!H104*(1+入力!$E$31/100),-入力!$E$29),IF(入力!$E$30=2,ROUNDUP('ユーザー別小売(卸)価格試算(税抜)'!H104*(1+入力!$E$31/100),-入力!$E$29),IF(入力!$E$30=3,ROUND('ユーザー別小売(卸)価格試算(税抜)'!H104*(1+入力!$E$31/100),-入力!$E$29)))),'ユーザー別小売(卸)価格試算(税抜)'!H104))</f>
        <v/>
      </c>
      <c r="I104" s="96">
        <f>'6桁'!I104</f>
        <v>0</v>
      </c>
      <c r="J104" s="456" t="str">
        <f>IF('ユーザー別小売(卸)価格試算(税抜)'!J104="","",IF(ISNUMBER('ユーザー別小売(卸)価格試算(税抜)'!J104),IF(入力!$E$30=1,ROUNDDOWN('ユーザー別小売(卸)価格試算(税抜)'!J104*(1+入力!$E$31/100),-入力!$E$29),IF(入力!$E$30=2,ROUNDUP('ユーザー別小売(卸)価格試算(税抜)'!J104*(1+入力!$E$31/100),-入力!$E$29),IF(入力!$E$30=3,ROUND('ユーザー別小売(卸)価格試算(税抜)'!J104*(1+入力!$E$31/100),-入力!$E$29)))),'ユーザー別小売(卸)価格試算(税抜)'!J104))</f>
        <v/>
      </c>
      <c r="K104" s="110">
        <f>'6桁'!K104</f>
        <v>0</v>
      </c>
      <c r="L104" s="456" t="str">
        <f>IF('ユーザー別小売(卸)価格試算(税抜)'!L104="","",IF(ISNUMBER('ユーザー別小売(卸)価格試算(税抜)'!L104),IF(入力!$E$30=1,ROUNDDOWN('ユーザー別小売(卸)価格試算(税抜)'!L104*(1+入力!$E$31/100),-入力!$E$29),IF(入力!$E$30=2,ROUNDUP('ユーザー別小売(卸)価格試算(税抜)'!L104*(1+入力!$E$31/100),-入力!$E$29),IF(入力!$E$30=3,ROUND('ユーザー別小売(卸)価格試算(税抜)'!L104*(1+入力!$E$31/100),-入力!$E$29)))),'ユーザー別小売(卸)価格試算(税抜)'!L104))</f>
        <v/>
      </c>
      <c r="M104" s="96">
        <f>'6桁'!M104</f>
        <v>0</v>
      </c>
      <c r="N104" s="265"/>
      <c r="O104" s="503"/>
      <c r="P104" s="500" t="s">
        <v>328</v>
      </c>
      <c r="Q104" s="501"/>
      <c r="R104" s="275"/>
      <c r="S104" s="276">
        <v>91</v>
      </c>
      <c r="T104" s="95">
        <f>IF('ユーザー別小売(卸)価格試算(税抜)'!T104="","",IF(ISNUMBER('ユーザー別小売(卸)価格試算(税抜)'!T104),IF(入力!$E$30=1,ROUNDDOWN('ユーザー別小売(卸)価格試算(税抜)'!T104*(1+入力!$E$31/100),-入力!$E$29),IF(入力!$E$30=2,ROUNDUP('ユーザー別小売(卸)価格試算(税抜)'!T104*(1+入力!$E$31/100),-入力!$E$29),IF(入力!$E$30=3,ROUND('ユーザー別小売(卸)価格試算(税抜)'!T104*(1+入力!$E$31/100),-入力!$E$29)))),'ユーザー別小売(卸)価格試算(税抜)'!T104))</f>
        <v>52690</v>
      </c>
      <c r="U104" s="96" t="str">
        <f>'6桁'!U104</f>
        <v>Y★</v>
      </c>
      <c r="V104" s="456" t="str">
        <f>IF('ユーザー別小売(卸)価格試算(税抜)'!V104="","",IF(ISNUMBER('ユーザー別小売(卸)価格試算(税抜)'!V104),IF(入力!$E$30=1,ROUNDDOWN('ユーザー別小売(卸)価格試算(税抜)'!V104*(1+入力!$E$31/100),-入力!$E$29),IF(入力!$E$30=2,ROUNDUP('ユーザー別小売(卸)価格試算(税抜)'!V104*(1+入力!$E$31/100),-入力!$E$29),IF(入力!$E$30=3,ROUND('ユーザー別小売(卸)価格試算(税抜)'!V104*(1+入力!$E$31/100),-入力!$E$29)))),'ユーザー別小売(卸)価格試算(税抜)'!V104))</f>
        <v/>
      </c>
      <c r="W104" s="110">
        <f>'6桁'!W104</f>
        <v>0</v>
      </c>
      <c r="X104" s="456" t="str">
        <f>IF('ユーザー別小売(卸)価格試算(税抜)'!X104="","",IF(ISNUMBER('ユーザー別小売(卸)価格試算(税抜)'!X104),IF(入力!$E$30=1,ROUNDDOWN('ユーザー別小売(卸)価格試算(税抜)'!X104*(1+入力!$E$31/100),-入力!$E$29),IF(入力!$E$30=2,ROUNDUP('ユーザー別小売(卸)価格試算(税抜)'!X104*(1+入力!$E$31/100),-入力!$E$29),IF(入力!$E$30=3,ROUND('ユーザー別小売(卸)価格試算(税抜)'!X104*(1+入力!$E$31/100),-入力!$E$29)))),'ユーザー別小売(卸)価格試算(税抜)'!X104))</f>
        <v/>
      </c>
      <c r="Y104" s="126">
        <f>'6桁'!Y104</f>
        <v>0</v>
      </c>
      <c r="Z104" s="108"/>
      <c r="AA104" s="123"/>
      <c r="AB104" s="40"/>
    </row>
    <row r="105" spans="2:28" ht="30" customHeight="1">
      <c r="B105" s="503"/>
      <c r="C105" s="341" t="s">
        <v>469</v>
      </c>
      <c r="D105" s="254"/>
      <c r="E105" s="342">
        <v>102</v>
      </c>
      <c r="F105" s="95" t="str">
        <f>IF('ユーザー別小売(卸)価格試算(税抜)'!F105="","",IF(ISNUMBER('ユーザー別小売(卸)価格試算(税抜)'!F105),IF(入力!$E$30=1,ROUNDDOWN('ユーザー別小売(卸)価格試算(税抜)'!F105*(1+入力!$E$31/100),-入力!$E$29),IF(入力!$E$30=2,ROUNDUP('ユーザー別小売(卸)価格試算(税抜)'!F105*(1+入力!$E$31/100),-入力!$E$29),IF(入力!$E$30=3,ROUND('ユーザー別小売(卸)価格試算(税抜)'!F105*(1+入力!$E$31/100),-入力!$E$29)))),'ユーザー別小売(卸)価格試算(税抜)'!F105))</f>
        <v/>
      </c>
      <c r="G105" s="96">
        <f>'6桁'!G105</f>
        <v>0</v>
      </c>
      <c r="H105" s="456" t="str">
        <f>IF('ユーザー別小売(卸)価格試算(税抜)'!H105="","",IF(ISNUMBER('ユーザー別小売(卸)価格試算(税抜)'!H105),IF(入力!$E$30=1,ROUNDDOWN('ユーザー別小売(卸)価格試算(税抜)'!H105*(1+入力!$E$31/100),-入力!$E$29),IF(入力!$E$30=2,ROUNDUP('ユーザー別小売(卸)価格試算(税抜)'!H105*(1+入力!$E$31/100),-入力!$E$29),IF(入力!$E$30=3,ROUND('ユーザー別小売(卸)価格試算(税抜)'!H105*(1+入力!$E$31/100),-入力!$E$29)))),'ユーザー別小売(卸)価格試算(税抜)'!H105))</f>
        <v>卸価格設定なし</v>
      </c>
      <c r="I105" s="96" t="str">
        <f>'6桁'!I105</f>
        <v>Y★</v>
      </c>
      <c r="J105" s="456" t="str">
        <f>IF('ユーザー別小売(卸)価格試算(税抜)'!J105="","",IF(ISNUMBER('ユーザー別小売(卸)価格試算(税抜)'!J105),IF(入力!$E$30=1,ROUNDDOWN('ユーザー別小売(卸)価格試算(税抜)'!J105*(1+入力!$E$31/100),-入力!$E$29),IF(入力!$E$30=2,ROUNDUP('ユーザー別小売(卸)価格試算(税抜)'!J105*(1+入力!$E$31/100),-入力!$E$29),IF(入力!$E$30=3,ROUND('ユーザー別小売(卸)価格試算(税抜)'!J105*(1+入力!$E$31/100),-入力!$E$29)))),'ユーザー別小売(卸)価格試算(税抜)'!J105))</f>
        <v/>
      </c>
      <c r="K105" s="110">
        <f>'6桁'!K105</f>
        <v>0</v>
      </c>
      <c r="L105" s="456" t="str">
        <f>IF('ユーザー別小売(卸)価格試算(税抜)'!L105="","",IF(ISNUMBER('ユーザー別小売(卸)価格試算(税抜)'!L105),IF(入力!$E$30=1,ROUNDDOWN('ユーザー別小売(卸)価格試算(税抜)'!L105*(1+入力!$E$31/100),-入力!$E$29),IF(入力!$E$30=2,ROUNDUP('ユーザー別小売(卸)価格試算(税抜)'!L105*(1+入力!$E$31/100),-入力!$E$29),IF(入力!$E$30=3,ROUND('ユーザー別小売(卸)価格試算(税抜)'!L105*(1+入力!$E$31/100),-入力!$E$29)))),'ユーザー別小売(卸)価格試算(税抜)'!L105))</f>
        <v/>
      </c>
      <c r="M105" s="96">
        <f>'6桁'!M105</f>
        <v>0</v>
      </c>
      <c r="N105" s="265"/>
      <c r="O105" s="503"/>
      <c r="P105" s="500" t="s">
        <v>127</v>
      </c>
      <c r="Q105" s="501"/>
      <c r="R105" s="275">
        <v>89</v>
      </c>
      <c r="S105" s="276">
        <v>93</v>
      </c>
      <c r="T105" s="95">
        <f>IF('ユーザー別小売(卸)価格試算(税抜)'!T105="","",IF(ISNUMBER('ユーザー別小売(卸)価格試算(税抜)'!T105),IF(入力!$E$30=1,ROUNDDOWN('ユーザー別小売(卸)価格試算(税抜)'!T105*(1+入力!$E$31/100),-入力!$E$29),IF(入力!$E$30=2,ROUNDUP('ユーザー別小売(卸)価格試算(税抜)'!T105*(1+入力!$E$31/100),-入力!$E$29),IF(入力!$E$30=3,ROUND('ユーザー別小売(卸)価格試算(税抜)'!T105*(1+入力!$E$31/100),-入力!$E$29)))),'ユーザー別小売(卸)価格試算(税抜)'!T105))</f>
        <v>55220</v>
      </c>
      <c r="U105" s="96" t="str">
        <f>'6桁'!U105</f>
        <v>Y★</v>
      </c>
      <c r="V105" s="456" t="str">
        <f>IF('ユーザー別小売(卸)価格試算(税抜)'!V105="","",IF(ISNUMBER('ユーザー別小売(卸)価格試算(税抜)'!V105),IF(入力!$E$30=1,ROUNDDOWN('ユーザー別小売(卸)価格試算(税抜)'!V105*(1+入力!$E$31/100),-入力!$E$29),IF(入力!$E$30=2,ROUNDUP('ユーザー別小売(卸)価格試算(税抜)'!V105*(1+入力!$E$31/100),-入力!$E$29),IF(入力!$E$30=3,ROUND('ユーザー別小売(卸)価格試算(税抜)'!V105*(1+入力!$E$31/100),-入力!$E$29)))),'ユーザー別小売(卸)価格試算(税抜)'!V105))</f>
        <v/>
      </c>
      <c r="W105" s="110">
        <f>'6桁'!W105</f>
        <v>0</v>
      </c>
      <c r="X105" s="456" t="str">
        <f>IF('ユーザー別小売(卸)価格試算(税抜)'!X105="","",IF(ISNUMBER('ユーザー別小売(卸)価格試算(税抜)'!X105),IF(入力!$E$30=1,ROUNDDOWN('ユーザー別小売(卸)価格試算(税抜)'!X105*(1+入力!$E$31/100),-入力!$E$29),IF(入力!$E$30=2,ROUNDUP('ユーザー別小売(卸)価格試算(税抜)'!X105*(1+入力!$E$31/100),-入力!$E$29),IF(入力!$E$30=3,ROUND('ユーザー別小売(卸)価格試算(税抜)'!X105*(1+入力!$E$31/100),-入力!$E$29)))),'ユーザー別小売(卸)価格試算(税抜)'!X105))</f>
        <v/>
      </c>
      <c r="Y105" s="126">
        <f>'6桁'!Y105</f>
        <v>0</v>
      </c>
      <c r="Z105" s="108"/>
      <c r="AA105" s="123"/>
      <c r="AB105" s="40"/>
    </row>
    <row r="106" spans="2:28" ht="30" customHeight="1">
      <c r="B106" s="503"/>
      <c r="C106" s="341" t="s">
        <v>327</v>
      </c>
      <c r="D106" s="254"/>
      <c r="E106" s="342">
        <v>96</v>
      </c>
      <c r="F106" s="95">
        <f>IF('ユーザー別小売(卸)価格試算(税抜)'!F106="","",IF(ISNUMBER('ユーザー別小売(卸)価格試算(税抜)'!F106),IF(入力!$E$30=1,ROUNDDOWN('ユーザー別小売(卸)価格試算(税抜)'!F106*(1+入力!$E$31/100),-入力!$E$29),IF(入力!$E$30=2,ROUNDUP('ユーザー別小売(卸)価格試算(税抜)'!F106*(1+入力!$E$31/100),-入力!$E$29),IF(入力!$E$30=3,ROUND('ユーザー別小売(卸)価格試算(税抜)'!F106*(1+入力!$E$31/100),-入力!$E$29)))),'ユーザー別小売(卸)価格試算(税抜)'!F106))</f>
        <v>69080</v>
      </c>
      <c r="G106" s="96" t="str">
        <f>'6桁'!G106</f>
        <v>Y★</v>
      </c>
      <c r="H106" s="456" t="str">
        <f>IF('ユーザー別小売(卸)価格試算(税抜)'!H106="","",IF(ISNUMBER('ユーザー別小売(卸)価格試算(税抜)'!H106),IF(入力!$E$30=1,ROUNDDOWN('ユーザー別小売(卸)価格試算(税抜)'!H106*(1+入力!$E$31/100),-入力!$E$29),IF(入力!$E$30=2,ROUNDUP('ユーザー別小売(卸)価格試算(税抜)'!H106*(1+入力!$E$31/100),-入力!$E$29),IF(入力!$E$30=3,ROUND('ユーザー別小売(卸)価格試算(税抜)'!H106*(1+入力!$E$31/100),-入力!$E$29)))),'ユーザー別小売(卸)価格試算(税抜)'!H106))</f>
        <v/>
      </c>
      <c r="I106" s="96">
        <f>'6桁'!I106</f>
        <v>0</v>
      </c>
      <c r="J106" s="456" t="str">
        <f>IF('ユーザー別小売(卸)価格試算(税抜)'!J106="","",IF(ISNUMBER('ユーザー別小売(卸)価格試算(税抜)'!J106),IF(入力!$E$30=1,ROUNDDOWN('ユーザー別小売(卸)価格試算(税抜)'!J106*(1+入力!$E$31/100),-入力!$E$29),IF(入力!$E$30=2,ROUNDUP('ユーザー別小売(卸)価格試算(税抜)'!J106*(1+入力!$E$31/100),-入力!$E$29),IF(入力!$E$30=3,ROUND('ユーザー別小売(卸)価格試算(税抜)'!J106*(1+入力!$E$31/100),-入力!$E$29)))),'ユーザー別小売(卸)価格試算(税抜)'!J106))</f>
        <v/>
      </c>
      <c r="K106" s="110">
        <f>'6桁'!K106</f>
        <v>0</v>
      </c>
      <c r="L106" s="456" t="str">
        <f>IF('ユーザー別小売(卸)価格試算(税抜)'!L106="","",IF(ISNUMBER('ユーザー別小売(卸)価格試算(税抜)'!L106),IF(入力!$E$30=1,ROUNDDOWN('ユーザー別小売(卸)価格試算(税抜)'!L106*(1+入力!$E$31/100),-入力!$E$29),IF(入力!$E$30=2,ROUNDUP('ユーザー別小売(卸)価格試算(税抜)'!L106*(1+入力!$E$31/100),-入力!$E$29),IF(入力!$E$30=3,ROUND('ユーザー別小売(卸)価格試算(税抜)'!L106*(1+入力!$E$31/100),-入力!$E$29)))),'ユーザー別小売(卸)価格試算(税抜)'!L106))</f>
        <v/>
      </c>
      <c r="M106" s="96">
        <f>'6桁'!M106</f>
        <v>0</v>
      </c>
      <c r="N106" s="265"/>
      <c r="O106" s="503"/>
      <c r="P106" s="500" t="s">
        <v>44</v>
      </c>
      <c r="Q106" s="501"/>
      <c r="R106" s="275">
        <v>92</v>
      </c>
      <c r="S106" s="276">
        <v>96</v>
      </c>
      <c r="T106" s="95">
        <f>IF('ユーザー別小売(卸)価格試算(税抜)'!T106="","",IF(ISNUMBER('ユーザー別小売(卸)価格試算(税抜)'!T106),IF(入力!$E$30=1,ROUNDDOWN('ユーザー別小売(卸)価格試算(税抜)'!T106*(1+入力!$E$31/100),-入力!$E$29),IF(入力!$E$30=2,ROUNDUP('ユーザー別小売(卸)価格試算(税抜)'!T106*(1+入力!$E$31/100),-入力!$E$29),IF(入力!$E$30=3,ROUND('ユーザー別小売(卸)価格試算(税抜)'!T106*(1+入力!$E$31/100),-入力!$E$29)))),'ユーザー別小売(卸)価格試算(税抜)'!T106))</f>
        <v>57860</v>
      </c>
      <c r="U106" s="96" t="str">
        <f>'6桁'!U106</f>
        <v>Y★</v>
      </c>
      <c r="V106" s="456" t="str">
        <f>IF('ユーザー別小売(卸)価格試算(税抜)'!V106="","",IF(ISNUMBER('ユーザー別小売(卸)価格試算(税抜)'!V106),IF(入力!$E$30=1,ROUNDDOWN('ユーザー別小売(卸)価格試算(税抜)'!V106*(1+入力!$E$31/100),-入力!$E$29),IF(入力!$E$30=2,ROUNDUP('ユーザー別小売(卸)価格試算(税抜)'!V106*(1+入力!$E$31/100),-入力!$E$29),IF(入力!$E$30=3,ROUND('ユーザー別小売(卸)価格試算(税抜)'!V106*(1+入力!$E$31/100),-入力!$E$29)))),'ユーザー別小売(卸)価格試算(税抜)'!V106))</f>
        <v/>
      </c>
      <c r="W106" s="110">
        <f>'6桁'!W106</f>
        <v>0</v>
      </c>
      <c r="X106" s="456" t="str">
        <f>IF('ユーザー別小売(卸)価格試算(税抜)'!X106="","",IF(ISNUMBER('ユーザー別小売(卸)価格試算(税抜)'!X106),IF(入力!$E$30=1,ROUNDDOWN('ユーザー別小売(卸)価格試算(税抜)'!X106*(1+入力!$E$31/100),-入力!$E$29),IF(入力!$E$30=2,ROUNDUP('ユーザー別小売(卸)価格試算(税抜)'!X106*(1+入力!$E$31/100),-入力!$E$29),IF(入力!$E$30=3,ROUND('ユーザー別小売(卸)価格試算(税抜)'!X106*(1+入力!$E$31/100),-入力!$E$29)))),'ユーザー別小売(卸)価格試算(税抜)'!X106))</f>
        <v/>
      </c>
      <c r="Y106" s="126">
        <f>'6桁'!Y106</f>
        <v>0</v>
      </c>
      <c r="Z106" s="108"/>
      <c r="AA106" s="123"/>
      <c r="AB106" s="40"/>
    </row>
    <row r="107" spans="2:28" ht="30" customHeight="1">
      <c r="B107" s="503"/>
      <c r="C107" s="341" t="s">
        <v>436</v>
      </c>
      <c r="D107" s="254"/>
      <c r="E107" s="342">
        <v>101</v>
      </c>
      <c r="F107" s="95" t="str">
        <f>IF('ユーザー別小売(卸)価格試算(税抜)'!F107="","",IF(ISNUMBER('ユーザー別小売(卸)価格試算(税抜)'!F107),IF(入力!$E$30=1,ROUNDDOWN('ユーザー別小売(卸)価格試算(税抜)'!F107*(1+入力!$E$31/100),-入力!$E$29),IF(入力!$E$30=2,ROUNDUP('ユーザー別小売(卸)価格試算(税抜)'!F107*(1+入力!$E$31/100),-入力!$E$29),IF(入力!$E$30=3,ROUND('ユーザー別小売(卸)価格試算(税抜)'!F107*(1+入力!$E$31/100),-入力!$E$29)))),'ユーザー別小売(卸)価格試算(税抜)'!F107))</f>
        <v/>
      </c>
      <c r="G107" s="96">
        <f>'6桁'!G107</f>
        <v>0</v>
      </c>
      <c r="H107" s="456" t="str">
        <f>IF('ユーザー別小売(卸)価格試算(税抜)'!H107="","",IF(ISNUMBER('ユーザー別小売(卸)価格試算(税抜)'!H107),IF(入力!$E$30=1,ROUNDDOWN('ユーザー別小売(卸)価格試算(税抜)'!H107*(1+入力!$E$31/100),-入力!$E$29),IF(入力!$E$30=2,ROUNDUP('ユーザー別小売(卸)価格試算(税抜)'!H107*(1+入力!$E$31/100),-入力!$E$29),IF(入力!$E$30=3,ROUND('ユーザー別小売(卸)価格試算(税抜)'!H107*(1+入力!$E$31/100),-入力!$E$29)))),'ユーザー別小売(卸)価格試算(税抜)'!H107))</f>
        <v>卸価格設定なし</v>
      </c>
      <c r="I107" s="96" t="str">
        <f>'6桁'!I107</f>
        <v>Y★</v>
      </c>
      <c r="J107" s="456" t="str">
        <f>IF('ユーザー別小売(卸)価格試算(税抜)'!J107="","",IF(ISNUMBER('ユーザー別小売(卸)価格試算(税抜)'!J107),IF(入力!$E$30=1,ROUNDDOWN('ユーザー別小売(卸)価格試算(税抜)'!J107*(1+入力!$E$31/100),-入力!$E$29),IF(入力!$E$30=2,ROUNDUP('ユーザー別小売(卸)価格試算(税抜)'!J107*(1+入力!$E$31/100),-入力!$E$29),IF(入力!$E$30=3,ROUND('ユーザー別小売(卸)価格試算(税抜)'!J107*(1+入力!$E$31/100),-入力!$E$29)))),'ユーザー別小売(卸)価格試算(税抜)'!J107))</f>
        <v/>
      </c>
      <c r="K107" s="110">
        <f>'6桁'!K107</f>
        <v>0</v>
      </c>
      <c r="L107" s="456" t="str">
        <f>IF('ユーザー別小売(卸)価格試算(税抜)'!L107="","",IF(ISNUMBER('ユーザー別小売(卸)価格試算(税抜)'!L107),IF(入力!$E$30=1,ROUNDDOWN('ユーザー別小売(卸)価格試算(税抜)'!L107*(1+入力!$E$31/100),-入力!$E$29),IF(入力!$E$30=2,ROUNDUP('ユーザー別小売(卸)価格試算(税抜)'!L107*(1+入力!$E$31/100),-入力!$E$29),IF(入力!$E$30=3,ROUND('ユーザー別小売(卸)価格試算(税抜)'!L107*(1+入力!$E$31/100),-入力!$E$29)))),'ユーザー別小売(卸)価格試算(税抜)'!L107))</f>
        <v/>
      </c>
      <c r="M107" s="96">
        <f>'6桁'!M107</f>
        <v>0</v>
      </c>
      <c r="N107" s="265"/>
      <c r="O107" s="503"/>
      <c r="P107" s="500" t="s">
        <v>329</v>
      </c>
      <c r="Q107" s="501"/>
      <c r="R107" s="275">
        <v>94</v>
      </c>
      <c r="S107" s="276">
        <v>98</v>
      </c>
      <c r="T107" s="95">
        <f>IF('ユーザー別小売(卸)価格試算(税抜)'!T107="","",IF(ISNUMBER('ユーザー別小売(卸)価格試算(税抜)'!T107),IF(入力!$E$30=1,ROUNDDOWN('ユーザー別小売(卸)価格試算(税抜)'!T107*(1+入力!$E$31/100),-入力!$E$29),IF(入力!$E$30=2,ROUNDUP('ユーザー別小売(卸)価格試算(税抜)'!T107*(1+入力!$E$31/100),-入力!$E$29),IF(入力!$E$30=3,ROUND('ユーザー別小売(卸)価格試算(税抜)'!T107*(1+入力!$E$31/100),-入力!$E$29)))),'ユーザー別小売(卸)価格試算(税抜)'!T107))</f>
        <v>59180</v>
      </c>
      <c r="U107" s="96" t="str">
        <f>'6桁'!U107</f>
        <v>Y★</v>
      </c>
      <c r="V107" s="456" t="str">
        <f>IF('ユーザー別小売(卸)価格試算(税抜)'!V107="","",IF(ISNUMBER('ユーザー別小売(卸)価格試算(税抜)'!V107),IF(入力!$E$30=1,ROUNDDOWN('ユーザー別小売(卸)価格試算(税抜)'!V107*(1+入力!$E$31/100),-入力!$E$29),IF(入力!$E$30=2,ROUNDUP('ユーザー別小売(卸)価格試算(税抜)'!V107*(1+入力!$E$31/100),-入力!$E$29),IF(入力!$E$30=3,ROUND('ユーザー別小売(卸)価格試算(税抜)'!V107*(1+入力!$E$31/100),-入力!$E$29)))),'ユーザー別小売(卸)価格試算(税抜)'!V107))</f>
        <v/>
      </c>
      <c r="W107" s="110">
        <f>'6桁'!W107</f>
        <v>0</v>
      </c>
      <c r="X107" s="456" t="str">
        <f>IF('ユーザー別小売(卸)価格試算(税抜)'!X107="","",IF(ISNUMBER('ユーザー別小売(卸)価格試算(税抜)'!X107),IF(入力!$E$30=1,ROUNDDOWN('ユーザー別小売(卸)価格試算(税抜)'!X107*(1+入力!$E$31/100),-入力!$E$29),IF(入力!$E$30=2,ROUNDUP('ユーザー別小売(卸)価格試算(税抜)'!X107*(1+入力!$E$31/100),-入力!$E$29),IF(入力!$E$30=3,ROUND('ユーザー別小売(卸)価格試算(税抜)'!X107*(1+入力!$E$31/100),-入力!$E$29)))),'ユーザー別小売(卸)価格試算(税抜)'!X107))</f>
        <v/>
      </c>
      <c r="Y107" s="126">
        <f>'6桁'!Y107</f>
        <v>0</v>
      </c>
      <c r="Z107" s="108"/>
      <c r="AA107" s="123"/>
      <c r="AB107" s="40"/>
    </row>
    <row r="108" spans="2:28" ht="30" customHeight="1">
      <c r="B108" s="503"/>
      <c r="C108" s="341" t="s">
        <v>470</v>
      </c>
      <c r="D108" s="254"/>
      <c r="E108" s="342">
        <v>105</v>
      </c>
      <c r="F108" s="95" t="str">
        <f>IF('ユーザー別小売(卸)価格試算(税抜)'!F108="","",IF(ISNUMBER('ユーザー別小売(卸)価格試算(税抜)'!F108),IF(入力!$E$30=1,ROUNDDOWN('ユーザー別小売(卸)価格試算(税抜)'!F108*(1+入力!$E$31/100),-入力!$E$29),IF(入力!$E$30=2,ROUNDUP('ユーザー別小売(卸)価格試算(税抜)'!F108*(1+入力!$E$31/100),-入力!$E$29),IF(入力!$E$30=3,ROUND('ユーザー別小売(卸)価格試算(税抜)'!F108*(1+入力!$E$31/100),-入力!$E$29)))),'ユーザー別小売(卸)価格試算(税抜)'!F108))</f>
        <v/>
      </c>
      <c r="G108" s="96">
        <f>'6桁'!G108</f>
        <v>0</v>
      </c>
      <c r="H108" s="456" t="str">
        <f>IF('ユーザー別小売(卸)価格試算(税抜)'!H108="","",IF(ISNUMBER('ユーザー別小売(卸)価格試算(税抜)'!H108),IF(入力!$E$30=1,ROUNDDOWN('ユーザー別小売(卸)価格試算(税抜)'!H108*(1+入力!$E$31/100),-入力!$E$29),IF(入力!$E$30=2,ROUNDUP('ユーザー別小売(卸)価格試算(税抜)'!H108*(1+入力!$E$31/100),-入力!$E$29),IF(入力!$E$30=3,ROUND('ユーザー別小売(卸)価格試算(税抜)'!H108*(1+入力!$E$31/100),-入力!$E$29)))),'ユーザー別小売(卸)価格試算(税抜)'!H108))</f>
        <v/>
      </c>
      <c r="I108" s="96">
        <f>'6桁'!I108</f>
        <v>0</v>
      </c>
      <c r="J108" s="456" t="str">
        <f>IF('ユーザー別小売(卸)価格試算(税抜)'!J108="","",IF(ISNUMBER('ユーザー別小売(卸)価格試算(税抜)'!J108),IF(入力!$E$30=1,ROUNDDOWN('ユーザー別小売(卸)価格試算(税抜)'!J108*(1+入力!$E$31/100),-入力!$E$29),IF(入力!$E$30=2,ROUNDUP('ユーザー別小売(卸)価格試算(税抜)'!J108*(1+入力!$E$31/100),-入力!$E$29),IF(入力!$E$30=3,ROUND('ユーザー別小売(卸)価格試算(税抜)'!J108*(1+入力!$E$31/100),-入力!$E$29)))),'ユーザー別小売(卸)価格試算(税抜)'!J108))</f>
        <v>卸価格設定なし</v>
      </c>
      <c r="K108" s="110" t="str">
        <f>'6桁'!K108</f>
        <v>Y★</v>
      </c>
      <c r="L108" s="456" t="str">
        <f>IF('ユーザー別小売(卸)価格試算(税抜)'!L108="","",IF(ISNUMBER('ユーザー別小売(卸)価格試算(税抜)'!L108),IF(入力!$E$30=1,ROUNDDOWN('ユーザー別小売(卸)価格試算(税抜)'!L108*(1+入力!$E$31/100),-入力!$E$29),IF(入力!$E$30=2,ROUNDUP('ユーザー別小売(卸)価格試算(税抜)'!L108*(1+入力!$E$31/100),-入力!$E$29),IF(入力!$E$30=3,ROUND('ユーザー別小売(卸)価格試算(税抜)'!L108*(1+入力!$E$31/100),-入力!$E$29)))),'ユーザー別小売(卸)価格試算(税抜)'!L108))</f>
        <v/>
      </c>
      <c r="M108" s="96">
        <f>'6桁'!M108</f>
        <v>0</v>
      </c>
      <c r="N108" s="265"/>
      <c r="O108" s="503"/>
      <c r="P108" s="500" t="s">
        <v>330</v>
      </c>
      <c r="Q108" s="501"/>
      <c r="R108" s="275">
        <v>96</v>
      </c>
      <c r="S108" s="276">
        <v>100</v>
      </c>
      <c r="T108" s="95" t="str">
        <f>IF('ユーザー別小売(卸)価格試算(税抜)'!T108="","",IF(ISNUMBER('ユーザー別小売(卸)価格試算(税抜)'!T108),IF(入力!$E$30=1,ROUNDDOWN('ユーザー別小売(卸)価格試算(税抜)'!T108*(1+入力!$E$31/100),-入力!$E$29),IF(入力!$E$30=2,ROUNDUP('ユーザー別小売(卸)価格試算(税抜)'!T108*(1+入力!$E$31/100),-入力!$E$29),IF(入力!$E$30=3,ROUND('ユーザー別小売(卸)価格試算(税抜)'!T108*(1+入力!$E$31/100),-入力!$E$29)))),'ユーザー別小売(卸)価格試算(税抜)'!T108))</f>
        <v/>
      </c>
      <c r="U108" s="96">
        <f>'6桁'!U108</f>
        <v>0</v>
      </c>
      <c r="V108" s="456" t="str">
        <f>IF('ユーザー別小売(卸)価格試算(税抜)'!V108="","",IF(ISNUMBER('ユーザー別小売(卸)価格試算(税抜)'!V108),IF(入力!$E$30=1,ROUNDDOWN('ユーザー別小売(卸)価格試算(税抜)'!V108*(1+入力!$E$31/100),-入力!$E$29),IF(入力!$E$30=2,ROUNDUP('ユーザー別小売(卸)価格試算(税抜)'!V108*(1+入力!$E$31/100),-入力!$E$29),IF(入力!$E$30=3,ROUND('ユーザー別小売(卸)価格試算(税抜)'!V108*(1+入力!$E$31/100),-入力!$E$29)))),'ユーザー別小売(卸)価格試算(税抜)'!V108))</f>
        <v>卸価格設定なし</v>
      </c>
      <c r="W108" s="110" t="str">
        <f>'6桁'!W108</f>
        <v>Y★</v>
      </c>
      <c r="X108" s="456" t="str">
        <f>IF('ユーザー別小売(卸)価格試算(税抜)'!X108="","",IF(ISNUMBER('ユーザー別小売(卸)価格試算(税抜)'!X108),IF(入力!$E$30=1,ROUNDDOWN('ユーザー別小売(卸)価格試算(税抜)'!X108*(1+入力!$E$31/100),-入力!$E$29),IF(入力!$E$30=2,ROUNDUP('ユーザー別小売(卸)価格試算(税抜)'!X108*(1+入力!$E$31/100),-入力!$E$29),IF(入力!$E$30=3,ROUND('ユーザー別小売(卸)価格試算(税抜)'!X108*(1+入力!$E$31/100),-入力!$E$29)))),'ユーザー別小売(卸)価格試算(税抜)'!X108))</f>
        <v/>
      </c>
      <c r="Y108" s="126">
        <f>'6桁'!Y108</f>
        <v>0</v>
      </c>
      <c r="Z108" s="108"/>
      <c r="AA108" s="123"/>
      <c r="AB108" s="40"/>
    </row>
    <row r="109" spans="2:28" ht="30" customHeight="1">
      <c r="B109" s="503"/>
      <c r="C109" s="341" t="s">
        <v>290</v>
      </c>
      <c r="D109" s="254"/>
      <c r="E109" s="342">
        <v>107</v>
      </c>
      <c r="F109" s="95">
        <f>IF('ユーザー別小売(卸)価格試算(税抜)'!F109="","",IF(ISNUMBER('ユーザー別小売(卸)価格試算(税抜)'!F109),IF(入力!$E$30=1,ROUNDDOWN('ユーザー別小売(卸)価格試算(税抜)'!F109*(1+入力!$E$31/100),-入力!$E$29),IF(入力!$E$30=2,ROUNDUP('ユーザー別小売(卸)価格試算(税抜)'!F109*(1+入力!$E$31/100),-入力!$E$29),IF(入力!$E$30=3,ROUND('ユーザー別小売(卸)価格試算(税抜)'!F109*(1+入力!$E$31/100),-入力!$E$29)))),'ユーザー別小売(卸)価格試算(税抜)'!F109))</f>
        <v>82280</v>
      </c>
      <c r="G109" s="96" t="str">
        <f>'6桁'!G109</f>
        <v>Y★</v>
      </c>
      <c r="H109" s="456" t="str">
        <f>IF('ユーザー別小売(卸)価格試算(税抜)'!H109="","",IF(ISNUMBER('ユーザー別小売(卸)価格試算(税抜)'!H109),IF(入力!$E$30=1,ROUNDDOWN('ユーザー別小売(卸)価格試算(税抜)'!H109*(1+入力!$E$31/100),-入力!$E$29),IF(入力!$E$30=2,ROUNDUP('ユーザー別小売(卸)価格試算(税抜)'!H109*(1+入力!$E$31/100),-入力!$E$29),IF(入力!$E$30=3,ROUND('ユーザー別小売(卸)価格試算(税抜)'!H109*(1+入力!$E$31/100),-入力!$E$29)))),'ユーザー別小売(卸)価格試算(税抜)'!H109))</f>
        <v/>
      </c>
      <c r="I109" s="96">
        <f>'6桁'!I109</f>
        <v>0</v>
      </c>
      <c r="J109" s="456" t="str">
        <f>IF('ユーザー別小売(卸)価格試算(税抜)'!J109="","",IF(ISNUMBER('ユーザー別小売(卸)価格試算(税抜)'!J109),IF(入力!$E$30=1,ROUNDDOWN('ユーザー別小売(卸)価格試算(税抜)'!J109*(1+入力!$E$31/100),-入力!$E$29),IF(入力!$E$30=2,ROUNDUP('ユーザー別小売(卸)価格試算(税抜)'!J109*(1+入力!$E$31/100),-入力!$E$29),IF(入力!$E$30=3,ROUND('ユーザー別小売(卸)価格試算(税抜)'!J109*(1+入力!$E$31/100),-入力!$E$29)))),'ユーザー別小売(卸)価格試算(税抜)'!J109))</f>
        <v/>
      </c>
      <c r="K109" s="110">
        <f>'6桁'!K109</f>
        <v>0</v>
      </c>
      <c r="L109" s="456" t="str">
        <f>IF('ユーザー別小売(卸)価格試算(税抜)'!L109="","",IF(ISNUMBER('ユーザー別小売(卸)価格試算(税抜)'!L109),IF(入力!$E$30=1,ROUNDDOWN('ユーザー別小売(卸)価格試算(税抜)'!L109*(1+入力!$E$31/100),-入力!$E$29),IF(入力!$E$30=2,ROUNDUP('ユーザー別小売(卸)価格試算(税抜)'!L109*(1+入力!$E$31/100),-入力!$E$29),IF(入力!$E$30=3,ROUND('ユーザー別小売(卸)価格試算(税抜)'!L109*(1+入力!$E$31/100),-入力!$E$29)))),'ユーザー別小売(卸)価格試算(税抜)'!L109))</f>
        <v/>
      </c>
      <c r="M109" s="96">
        <f>'6桁'!M109</f>
        <v>0</v>
      </c>
      <c r="N109" s="265"/>
      <c r="O109" s="503"/>
      <c r="P109" s="500" t="s">
        <v>213</v>
      </c>
      <c r="Q109" s="501"/>
      <c r="R109" s="275"/>
      <c r="S109" s="276">
        <v>85</v>
      </c>
      <c r="T109" s="95" t="str">
        <f>IF('ユーザー別小売(卸)価格試算(税抜)'!T109="","",IF(ISNUMBER('ユーザー別小売(卸)価格試算(税抜)'!T109),IF(入力!$E$30=1,ROUNDDOWN('ユーザー別小売(卸)価格試算(税抜)'!T109*(1+入力!$E$31/100),-入力!$E$29),IF(入力!$E$30=2,ROUNDUP('ユーザー別小売(卸)価格試算(税抜)'!T109*(1+入力!$E$31/100),-入力!$E$29),IF(入力!$E$30=3,ROUND('ユーザー別小売(卸)価格試算(税抜)'!T109*(1+入力!$E$31/100),-入力!$E$29)))),'ユーザー別小売(卸)価格試算(税抜)'!T109))</f>
        <v/>
      </c>
      <c r="U109" s="96">
        <f>'6桁'!U109</f>
        <v>0</v>
      </c>
      <c r="V109" s="456" t="str">
        <f>IF('ユーザー別小売(卸)価格試算(税抜)'!V109="","",IF(ISNUMBER('ユーザー別小売(卸)価格試算(税抜)'!V109),IF(入力!$E$30=1,ROUNDDOWN('ユーザー別小売(卸)価格試算(税抜)'!V109*(1+入力!$E$31/100),-入力!$E$29),IF(入力!$E$30=2,ROUNDUP('ユーザー別小売(卸)価格試算(税抜)'!V109*(1+入力!$E$31/100),-入力!$E$29),IF(入力!$E$30=3,ROUND('ユーザー別小売(卸)価格試算(税抜)'!V109*(1+入力!$E$31/100),-入力!$E$29)))),'ユーザー別小売(卸)価格試算(税抜)'!V109))</f>
        <v>卸価格設定なし</v>
      </c>
      <c r="W109" s="110" t="str">
        <f>'6桁'!W109</f>
        <v>Y★</v>
      </c>
      <c r="X109" s="456" t="str">
        <f>IF('ユーザー別小売(卸)価格試算(税抜)'!X109="","",IF(ISNUMBER('ユーザー別小売(卸)価格試算(税抜)'!X109),IF(入力!$E$30=1,ROUNDDOWN('ユーザー別小売(卸)価格試算(税抜)'!X109*(1+入力!$E$31/100),-入力!$E$29),IF(入力!$E$30=2,ROUNDUP('ユーザー別小売(卸)価格試算(税抜)'!X109*(1+入力!$E$31/100),-入力!$E$29),IF(入力!$E$30=3,ROUND('ユーザー別小売(卸)価格試算(税抜)'!X109*(1+入力!$E$31/100),-入力!$E$29)))),'ユーザー別小売(卸)価格試算(税抜)'!X109))</f>
        <v/>
      </c>
      <c r="Y109" s="126">
        <f>'6桁'!Y109</f>
        <v>0</v>
      </c>
      <c r="Z109" s="108"/>
      <c r="AA109" s="123"/>
      <c r="AB109" s="40"/>
    </row>
    <row r="110" spans="2:28" ht="30" customHeight="1">
      <c r="B110" s="503"/>
      <c r="C110" s="341" t="s">
        <v>471</v>
      </c>
      <c r="D110" s="254"/>
      <c r="E110" s="342">
        <v>105</v>
      </c>
      <c r="F110" s="95">
        <f>IF('ユーザー別小売(卸)価格試算(税抜)'!F110="","",IF(ISNUMBER('ユーザー別小売(卸)価格試算(税抜)'!F110),IF(入力!$E$30=1,ROUNDDOWN('ユーザー別小売(卸)価格試算(税抜)'!F110*(1+入力!$E$31/100),-入力!$E$29),IF(入力!$E$30=2,ROUNDUP('ユーザー別小売(卸)価格試算(税抜)'!F110*(1+入力!$E$31/100),-入力!$E$29),IF(入力!$E$30=3,ROUND('ユーザー別小売(卸)価格試算(税抜)'!F110*(1+入力!$E$31/100),-入力!$E$29)))),'ユーザー別小売(卸)価格試算(税抜)'!F110))</f>
        <v>63690</v>
      </c>
      <c r="G110" s="96" t="str">
        <f>'6桁'!G110</f>
        <v>Y★</v>
      </c>
      <c r="H110" s="456" t="str">
        <f>IF('ユーザー別小売(卸)価格試算(税抜)'!H110="","",IF(ISNUMBER('ユーザー別小売(卸)価格試算(税抜)'!H110),IF(入力!$E$30=1,ROUNDDOWN('ユーザー別小売(卸)価格試算(税抜)'!H110*(1+入力!$E$31/100),-入力!$E$29),IF(入力!$E$30=2,ROUNDUP('ユーザー別小売(卸)価格試算(税抜)'!H110*(1+入力!$E$31/100),-入力!$E$29),IF(入力!$E$30=3,ROUND('ユーザー別小売(卸)価格試算(税抜)'!H110*(1+入力!$E$31/100),-入力!$E$29)))),'ユーザー別小売(卸)価格試算(税抜)'!H110))</f>
        <v/>
      </c>
      <c r="I110" s="96">
        <f>'6桁'!I110</f>
        <v>0</v>
      </c>
      <c r="J110" s="456" t="str">
        <f>IF('ユーザー別小売(卸)価格試算(税抜)'!J110="","",IF(ISNUMBER('ユーザー別小売(卸)価格試算(税抜)'!J110),IF(入力!$E$30=1,ROUNDDOWN('ユーザー別小売(卸)価格試算(税抜)'!J110*(1+入力!$E$31/100),-入力!$E$29),IF(入力!$E$30=2,ROUNDUP('ユーザー別小売(卸)価格試算(税抜)'!J110*(1+入力!$E$31/100),-入力!$E$29),IF(入力!$E$30=3,ROUND('ユーザー別小売(卸)価格試算(税抜)'!J110*(1+入力!$E$31/100),-入力!$E$29)))),'ユーザー別小売(卸)価格試算(税抜)'!J110))</f>
        <v/>
      </c>
      <c r="K110" s="110">
        <f>'6桁'!K110</f>
        <v>0</v>
      </c>
      <c r="L110" s="456" t="str">
        <f>IF('ユーザー別小売(卸)価格試算(税抜)'!L110="","",IF(ISNUMBER('ユーザー別小売(卸)価格試算(税抜)'!L110),IF(入力!$E$30=1,ROUNDDOWN('ユーザー別小売(卸)価格試算(税抜)'!L110*(1+入力!$E$31/100),-入力!$E$29),IF(入力!$E$30=2,ROUNDUP('ユーザー別小売(卸)価格試算(税抜)'!L110*(1+入力!$E$31/100),-入力!$E$29),IF(入力!$E$30=3,ROUND('ユーザー別小売(卸)価格試算(税抜)'!L110*(1+入力!$E$31/100),-入力!$E$29)))),'ユーザー別小売(卸)価格試算(税抜)'!L110))</f>
        <v/>
      </c>
      <c r="M110" s="96">
        <f>'6桁'!M110</f>
        <v>0</v>
      </c>
      <c r="N110" s="265"/>
      <c r="O110" s="503"/>
      <c r="P110" s="500" t="s">
        <v>214</v>
      </c>
      <c r="Q110" s="501"/>
      <c r="R110" s="275">
        <v>84</v>
      </c>
      <c r="S110" s="276">
        <v>88</v>
      </c>
      <c r="T110" s="95">
        <f>IF('ユーザー別小売(卸)価格試算(税抜)'!T110="","",IF(ISNUMBER('ユーザー別小売(卸)価格試算(税抜)'!T110),IF(入力!$E$30=1,ROUNDDOWN('ユーザー別小売(卸)価格試算(税抜)'!T110*(1+入力!$E$31/100),-入力!$E$29),IF(入力!$E$30=2,ROUNDUP('ユーザー別小売(卸)価格試算(税抜)'!T110*(1+入力!$E$31/100),-入力!$E$29),IF(入力!$E$30=3,ROUND('ユーザー別小売(卸)価格試算(税抜)'!T110*(1+入力!$E$31/100),-入力!$E$29)))),'ユーザー別小売(卸)価格試算(税抜)'!T110))</f>
        <v>46200</v>
      </c>
      <c r="U110" s="96" t="str">
        <f>'6桁'!U110</f>
        <v>Y★</v>
      </c>
      <c r="V110" s="456" t="str">
        <f>IF('ユーザー別小売(卸)価格試算(税抜)'!V110="","",IF(ISNUMBER('ユーザー別小売(卸)価格試算(税抜)'!V110),IF(入力!$E$30=1,ROUNDDOWN('ユーザー別小売(卸)価格試算(税抜)'!V110*(1+入力!$E$31/100),-入力!$E$29),IF(入力!$E$30=2,ROUNDUP('ユーザー別小売(卸)価格試算(税抜)'!V110*(1+入力!$E$31/100),-入力!$E$29),IF(入力!$E$30=3,ROUND('ユーザー別小売(卸)価格試算(税抜)'!V110*(1+入力!$E$31/100),-入力!$E$29)))),'ユーザー別小売(卸)価格試算(税抜)'!V110))</f>
        <v/>
      </c>
      <c r="W110" s="110">
        <f>'6桁'!W110</f>
        <v>0</v>
      </c>
      <c r="X110" s="456" t="str">
        <f>IF('ユーザー別小売(卸)価格試算(税抜)'!X110="","",IF(ISNUMBER('ユーザー別小売(卸)価格試算(税抜)'!X110),IF(入力!$E$30=1,ROUNDDOWN('ユーザー別小売(卸)価格試算(税抜)'!X110*(1+入力!$E$31/100),-入力!$E$29),IF(入力!$E$30=2,ROUNDUP('ユーザー別小売(卸)価格試算(税抜)'!X110*(1+入力!$E$31/100),-入力!$E$29),IF(入力!$E$30=3,ROUND('ユーザー別小売(卸)価格試算(税抜)'!X110*(1+入力!$E$31/100),-入力!$E$29)))),'ユーザー別小売(卸)価格試算(税抜)'!X110))</f>
        <v/>
      </c>
      <c r="Y110" s="126">
        <f>'6桁'!Y110</f>
        <v>0</v>
      </c>
      <c r="Z110" s="108"/>
      <c r="AA110" s="123"/>
      <c r="AB110" s="40"/>
    </row>
    <row r="111" spans="2:28" ht="30" customHeight="1">
      <c r="B111" s="503"/>
      <c r="C111" s="341" t="s">
        <v>472</v>
      </c>
      <c r="D111" s="254"/>
      <c r="E111" s="342">
        <v>107</v>
      </c>
      <c r="F111" s="95" t="str">
        <f>IF('ユーザー別小売(卸)価格試算(税抜)'!F111="","",IF(ISNUMBER('ユーザー別小売(卸)価格試算(税抜)'!F111),IF(入力!$E$30=1,ROUNDDOWN('ユーザー別小売(卸)価格試算(税抜)'!F111*(1+入力!$E$31/100),-入力!$E$29),IF(入力!$E$30=2,ROUNDUP('ユーザー別小売(卸)価格試算(税抜)'!F111*(1+入力!$E$31/100),-入力!$E$29),IF(入力!$E$30=3,ROUND('ユーザー別小売(卸)価格試算(税抜)'!F111*(1+入力!$E$31/100),-入力!$E$29)))),'ユーザー別小売(卸)価格試算(税抜)'!F111))</f>
        <v/>
      </c>
      <c r="G111" s="96">
        <f>'6桁'!G111</f>
        <v>0</v>
      </c>
      <c r="H111" s="456" t="str">
        <f>IF('ユーザー別小売(卸)価格試算(税抜)'!H111="","",IF(ISNUMBER('ユーザー別小売(卸)価格試算(税抜)'!H111),IF(入力!$E$30=1,ROUNDDOWN('ユーザー別小売(卸)価格試算(税抜)'!H111*(1+入力!$E$31/100),-入力!$E$29),IF(入力!$E$30=2,ROUNDUP('ユーザー別小売(卸)価格試算(税抜)'!H111*(1+入力!$E$31/100),-入力!$E$29),IF(入力!$E$30=3,ROUND('ユーザー別小売(卸)価格試算(税抜)'!H111*(1+入力!$E$31/100),-入力!$E$29)))),'ユーザー別小売(卸)価格試算(税抜)'!H111))</f>
        <v/>
      </c>
      <c r="I111" s="96">
        <f>'6桁'!I111</f>
        <v>0</v>
      </c>
      <c r="J111" s="456" t="str">
        <f>IF('ユーザー別小売(卸)価格試算(税抜)'!J111="","",IF(ISNUMBER('ユーザー別小売(卸)価格試算(税抜)'!J111),IF(入力!$E$30=1,ROUNDDOWN('ユーザー別小売(卸)価格試算(税抜)'!J111*(1+入力!$E$31/100),-入力!$E$29),IF(入力!$E$30=2,ROUNDUP('ユーザー別小売(卸)価格試算(税抜)'!J111*(1+入力!$E$31/100),-入力!$E$29),IF(入力!$E$30=3,ROUND('ユーザー別小売(卸)価格試算(税抜)'!J111*(1+入力!$E$31/100),-入力!$E$29)))),'ユーザー別小売(卸)価格試算(税抜)'!J111))</f>
        <v>卸価格設定なし</v>
      </c>
      <c r="K111" s="110" t="str">
        <f>'6桁'!K111</f>
        <v>Y★</v>
      </c>
      <c r="L111" s="456" t="str">
        <f>IF('ユーザー別小売(卸)価格試算(税抜)'!L111="","",IF(ISNUMBER('ユーザー別小売(卸)価格試算(税抜)'!L111),IF(入力!$E$30=1,ROUNDDOWN('ユーザー別小売(卸)価格試算(税抜)'!L111*(1+入力!$E$31/100),-入力!$E$29),IF(入力!$E$30=2,ROUNDUP('ユーザー別小売(卸)価格試算(税抜)'!L111*(1+入力!$E$31/100),-入力!$E$29),IF(入力!$E$30=3,ROUND('ユーザー別小売(卸)価格試算(税抜)'!L111*(1+入力!$E$31/100),-入力!$E$29)))),'ユーザー別小売(卸)価格試算(税抜)'!L111))</f>
        <v/>
      </c>
      <c r="M111" s="96">
        <f>'6桁'!M111</f>
        <v>0</v>
      </c>
      <c r="N111" s="265"/>
      <c r="O111" s="503"/>
      <c r="P111" s="500" t="s">
        <v>215</v>
      </c>
      <c r="Q111" s="501"/>
      <c r="R111" s="275">
        <v>87</v>
      </c>
      <c r="S111" s="276">
        <v>91</v>
      </c>
      <c r="T111" s="95">
        <f>IF('ユーザー別小売(卸)価格試算(税抜)'!T111="","",IF(ISNUMBER('ユーザー別小売(卸)価格試算(税抜)'!T111),IF(入力!$E$30=1,ROUNDDOWN('ユーザー別小売(卸)価格試算(税抜)'!T111*(1+入力!$E$31/100),-入力!$E$29),IF(入力!$E$30=2,ROUNDUP('ユーザー別小売(卸)価格試算(税抜)'!T111*(1+入力!$E$31/100),-入力!$E$29),IF(入力!$E$30=3,ROUND('ユーザー別小売(卸)価格試算(税抜)'!T111*(1+入力!$E$31/100),-入力!$E$29)))),'ユーザー別小売(卸)価格試算(税抜)'!T111))</f>
        <v>48290</v>
      </c>
      <c r="U111" s="96" t="str">
        <f>'6桁'!U111</f>
        <v>Y★</v>
      </c>
      <c r="V111" s="456" t="str">
        <f>IF('ユーザー別小売(卸)価格試算(税抜)'!V111="","",IF(ISNUMBER('ユーザー別小売(卸)価格試算(税抜)'!V111),IF(入力!$E$30=1,ROUNDDOWN('ユーザー別小売(卸)価格試算(税抜)'!V111*(1+入力!$E$31/100),-入力!$E$29),IF(入力!$E$30=2,ROUNDUP('ユーザー別小売(卸)価格試算(税抜)'!V111*(1+入力!$E$31/100),-入力!$E$29),IF(入力!$E$30=3,ROUND('ユーザー別小売(卸)価格試算(税抜)'!V111*(1+入力!$E$31/100),-入力!$E$29)))),'ユーザー別小売(卸)価格試算(税抜)'!V111))</f>
        <v/>
      </c>
      <c r="W111" s="110">
        <f>'6桁'!W111</f>
        <v>0</v>
      </c>
      <c r="X111" s="456" t="str">
        <f>IF('ユーザー別小売(卸)価格試算(税抜)'!X111="","",IF(ISNUMBER('ユーザー別小売(卸)価格試算(税抜)'!X111),IF(入力!$E$30=1,ROUNDDOWN('ユーザー別小売(卸)価格試算(税抜)'!X111*(1+入力!$E$31/100),-入力!$E$29),IF(入力!$E$30=2,ROUNDUP('ユーザー別小売(卸)価格試算(税抜)'!X111*(1+入力!$E$31/100),-入力!$E$29),IF(入力!$E$30=3,ROUND('ユーザー別小売(卸)価格試算(税抜)'!X111*(1+入力!$E$31/100),-入力!$E$29)))),'ユーザー別小売(卸)価格試算(税抜)'!X111))</f>
        <v/>
      </c>
      <c r="Y111" s="126">
        <f>'6桁'!Y111</f>
        <v>0</v>
      </c>
      <c r="Z111" s="108"/>
      <c r="AA111" s="123"/>
      <c r="AB111" s="40"/>
    </row>
    <row r="112" spans="2:28" ht="30" customHeight="1">
      <c r="B112" s="503"/>
      <c r="C112" s="341" t="s">
        <v>473</v>
      </c>
      <c r="D112" s="254"/>
      <c r="E112" s="342">
        <v>109</v>
      </c>
      <c r="F112" s="95" t="str">
        <f>IF('ユーザー別小売(卸)価格試算(税抜)'!F112="","",IF(ISNUMBER('ユーザー別小売(卸)価格試算(税抜)'!F112),IF(入力!$E$30=1,ROUNDDOWN('ユーザー別小売(卸)価格試算(税抜)'!F112*(1+入力!$E$31/100),-入力!$E$29),IF(入力!$E$30=2,ROUNDUP('ユーザー別小売(卸)価格試算(税抜)'!F112*(1+入力!$E$31/100),-入力!$E$29),IF(入力!$E$30=3,ROUND('ユーザー別小売(卸)価格試算(税抜)'!F112*(1+入力!$E$31/100),-入力!$E$29)))),'ユーザー別小売(卸)価格試算(税抜)'!F112))</f>
        <v/>
      </c>
      <c r="G112" s="117">
        <f>'6桁'!G112</f>
        <v>0</v>
      </c>
      <c r="H112" s="456" t="str">
        <f>IF('ユーザー別小売(卸)価格試算(税抜)'!H112="","",IF(ISNUMBER('ユーザー別小売(卸)価格試算(税抜)'!H112),IF(入力!$E$30=1,ROUNDDOWN('ユーザー別小売(卸)価格試算(税抜)'!H112*(1+入力!$E$31/100),-入力!$E$29),IF(入力!$E$30=2,ROUNDUP('ユーザー別小売(卸)価格試算(税抜)'!H112*(1+入力!$E$31/100),-入力!$E$29),IF(入力!$E$30=3,ROUND('ユーザー別小売(卸)価格試算(税抜)'!H112*(1+入力!$E$31/100),-入力!$E$29)))),'ユーザー別小売(卸)価格試算(税抜)'!H112))</f>
        <v/>
      </c>
      <c r="I112" s="96">
        <f>'6桁'!I112</f>
        <v>0</v>
      </c>
      <c r="J112" s="456" t="str">
        <f>IF('ユーザー別小売(卸)価格試算(税抜)'!J112="","",IF(ISNUMBER('ユーザー別小売(卸)価格試算(税抜)'!J112),IF(入力!$E$30=1,ROUNDDOWN('ユーザー別小売(卸)価格試算(税抜)'!J112*(1+入力!$E$31/100),-入力!$E$29),IF(入力!$E$30=2,ROUNDUP('ユーザー別小売(卸)価格試算(税抜)'!J112*(1+入力!$E$31/100),-入力!$E$29),IF(入力!$E$30=3,ROUND('ユーザー別小売(卸)価格試算(税抜)'!J112*(1+入力!$E$31/100),-入力!$E$29)))),'ユーザー別小売(卸)価格試算(税抜)'!J112))</f>
        <v>卸価格設定なし</v>
      </c>
      <c r="K112" s="110" t="str">
        <f>'6桁'!K112</f>
        <v>Y★</v>
      </c>
      <c r="L112" s="456" t="str">
        <f>IF('ユーザー別小売(卸)価格試算(税抜)'!L112="","",IF(ISNUMBER('ユーザー別小売(卸)価格試算(税抜)'!L112),IF(入力!$E$30=1,ROUNDDOWN('ユーザー別小売(卸)価格試算(税抜)'!L112*(1+入力!$E$31/100),-入力!$E$29),IF(入力!$E$30=2,ROUNDUP('ユーザー別小売(卸)価格試算(税抜)'!L112*(1+入力!$E$31/100),-入力!$E$29),IF(入力!$E$30=3,ROUND('ユーザー別小売(卸)価格試算(税抜)'!L112*(1+入力!$E$31/100),-入力!$E$29)))),'ユーザー別小売(卸)価格試算(税抜)'!L112))</f>
        <v/>
      </c>
      <c r="M112" s="117">
        <f>'6桁'!M112</f>
        <v>0</v>
      </c>
      <c r="N112" s="265"/>
      <c r="O112" s="503"/>
      <c r="P112" s="500" t="s">
        <v>216</v>
      </c>
      <c r="Q112" s="501"/>
      <c r="R112" s="275">
        <v>89</v>
      </c>
      <c r="S112" s="276">
        <v>93</v>
      </c>
      <c r="T112" s="95">
        <f>IF('ユーザー別小売(卸)価格試算(税抜)'!T112="","",IF(ISNUMBER('ユーザー別小売(卸)価格試算(税抜)'!T112),IF(入力!$E$30=1,ROUNDDOWN('ユーザー別小売(卸)価格試算(税抜)'!T112*(1+入力!$E$31/100),-入力!$E$29),IF(入力!$E$30=2,ROUNDUP('ユーザー別小売(卸)価格試算(税抜)'!T112*(1+入力!$E$31/100),-入力!$E$29),IF(入力!$E$30=3,ROUND('ユーザー別小売(卸)価格試算(税抜)'!T112*(1+入力!$E$31/100),-入力!$E$29)))),'ユーザー別小売(卸)価格試算(税抜)'!T112))</f>
        <v>50490</v>
      </c>
      <c r="U112" s="96" t="str">
        <f>'6桁'!U112</f>
        <v>Y★</v>
      </c>
      <c r="V112" s="456" t="str">
        <f>IF('ユーザー別小売(卸)価格試算(税抜)'!V112="","",IF(ISNUMBER('ユーザー別小売(卸)価格試算(税抜)'!V112),IF(入力!$E$30=1,ROUNDDOWN('ユーザー別小売(卸)価格試算(税抜)'!V112*(1+入力!$E$31/100),-入力!$E$29),IF(入力!$E$30=2,ROUNDUP('ユーザー別小売(卸)価格試算(税抜)'!V112*(1+入力!$E$31/100),-入力!$E$29),IF(入力!$E$30=3,ROUND('ユーザー別小売(卸)価格試算(税抜)'!V112*(1+入力!$E$31/100),-入力!$E$29)))),'ユーザー別小売(卸)価格試算(税抜)'!V112))</f>
        <v/>
      </c>
      <c r="W112" s="110">
        <f>'6桁'!W112</f>
        <v>0</v>
      </c>
      <c r="X112" s="456" t="str">
        <f>IF('ユーザー別小売(卸)価格試算(税抜)'!X112="","",IF(ISNUMBER('ユーザー別小売(卸)価格試算(税抜)'!X112),IF(入力!$E$30=1,ROUNDDOWN('ユーザー別小売(卸)価格試算(税抜)'!X112*(1+入力!$E$31/100),-入力!$E$29),IF(入力!$E$30=2,ROUNDUP('ユーザー別小売(卸)価格試算(税抜)'!X112*(1+入力!$E$31/100),-入力!$E$29),IF(入力!$E$30=3,ROUND('ユーザー別小売(卸)価格試算(税抜)'!X112*(1+入力!$E$31/100),-入力!$E$29)))),'ユーザー別小売(卸)価格試算(税抜)'!X112))</f>
        <v/>
      </c>
      <c r="Y112" s="126">
        <f>'6桁'!Y112</f>
        <v>0</v>
      </c>
      <c r="Z112" s="108"/>
      <c r="AA112" s="123"/>
      <c r="AB112" s="40"/>
    </row>
    <row r="113" spans="2:28" ht="30" customHeight="1">
      <c r="B113" s="504"/>
      <c r="C113" s="351" t="s">
        <v>475</v>
      </c>
      <c r="D113" s="257"/>
      <c r="E113" s="354">
        <v>113</v>
      </c>
      <c r="F113" s="111" t="str">
        <f>IF('ユーザー別小売(卸)価格試算(税抜)'!F113="","",IF(ISNUMBER('ユーザー別小売(卸)価格試算(税抜)'!F113),IF(入力!$E$30=1,ROUNDDOWN('ユーザー別小売(卸)価格試算(税抜)'!F113*(1+入力!$E$31/100),-入力!$E$29),IF(入力!$E$30=2,ROUNDUP('ユーザー別小売(卸)価格試算(税抜)'!F113*(1+入力!$E$31/100),-入力!$E$29),IF(入力!$E$30=3,ROUND('ユーザー別小売(卸)価格試算(税抜)'!F113*(1+入力!$E$31/100),-入力!$E$29)))),'ユーザー別小売(卸)価格試算(税抜)'!F113))</f>
        <v/>
      </c>
      <c r="G113" s="99">
        <f>'6桁'!G113</f>
        <v>0</v>
      </c>
      <c r="H113" s="458" t="str">
        <f>IF('ユーザー別小売(卸)価格試算(税抜)'!H113="","",IF(ISNUMBER('ユーザー別小売(卸)価格試算(税抜)'!H113),IF(入力!$E$30=1,ROUNDDOWN('ユーザー別小売(卸)価格試算(税抜)'!H113*(1+入力!$E$31/100),-入力!$E$29),IF(入力!$E$30=2,ROUNDUP('ユーザー別小売(卸)価格試算(税抜)'!H113*(1+入力!$E$31/100),-入力!$E$29),IF(入力!$E$30=3,ROUND('ユーザー別小売(卸)価格試算(税抜)'!H113*(1+入力!$E$31/100),-入力!$E$29)))),'ユーザー別小売(卸)価格試算(税抜)'!H113))</f>
        <v/>
      </c>
      <c r="I113" s="99">
        <f>'6桁'!I113</f>
        <v>0</v>
      </c>
      <c r="J113" s="458" t="str">
        <f>IF('ユーザー別小売(卸)価格試算(税抜)'!J113="","",IF(ISNUMBER('ユーザー別小売(卸)価格試算(税抜)'!J113),IF(入力!$E$30=1,ROUNDDOWN('ユーザー別小売(卸)価格試算(税抜)'!J113*(1+入力!$E$31/100),-入力!$E$29),IF(入力!$E$30=2,ROUNDUP('ユーザー別小売(卸)価格試算(税抜)'!J113*(1+入力!$E$31/100),-入力!$E$29),IF(入力!$E$30=3,ROUND('ユーザー別小売(卸)価格試算(税抜)'!J113*(1+入力!$E$31/100),-入力!$E$29)))),'ユーザー別小売(卸)価格試算(税抜)'!J113))</f>
        <v>卸価格設定なし</v>
      </c>
      <c r="K113" s="112" t="str">
        <f>'6桁'!K113</f>
        <v>Y★</v>
      </c>
      <c r="L113" s="458" t="str">
        <f>IF('ユーザー別小売(卸)価格試算(税抜)'!L113="","",IF(ISNUMBER('ユーザー別小売(卸)価格試算(税抜)'!L113),IF(入力!$E$30=1,ROUNDDOWN('ユーザー別小売(卸)価格試算(税抜)'!L113*(1+入力!$E$31/100),-入力!$E$29),IF(入力!$E$30=2,ROUNDUP('ユーザー別小売(卸)価格試算(税抜)'!L113*(1+入力!$E$31/100),-入力!$E$29),IF(入力!$E$30=3,ROUND('ユーザー別小売(卸)価格試算(税抜)'!L113*(1+入力!$E$31/100),-入力!$E$29)))),'ユーザー別小売(卸)価格試算(税抜)'!L113))</f>
        <v/>
      </c>
      <c r="M113" s="99">
        <f>'6桁'!M113</f>
        <v>0</v>
      </c>
      <c r="N113" s="265"/>
      <c r="O113" s="503"/>
      <c r="P113" s="500" t="s">
        <v>300</v>
      </c>
      <c r="Q113" s="501"/>
      <c r="R113" s="275">
        <v>92</v>
      </c>
      <c r="S113" s="276">
        <v>96</v>
      </c>
      <c r="T113" s="95">
        <f>IF('ユーザー別小売(卸)価格試算(税抜)'!T113="","",IF(ISNUMBER('ユーザー別小売(卸)価格試算(税抜)'!T113),IF(入力!$E$30=1,ROUNDDOWN('ユーザー別小売(卸)価格試算(税抜)'!T113*(1+入力!$E$31/100),-入力!$E$29),IF(入力!$E$30=2,ROUNDUP('ユーザー別小売(卸)価格試算(税抜)'!T113*(1+入力!$E$31/100),-入力!$E$29),IF(入力!$E$30=3,ROUND('ユーザー別小売(卸)価格試算(税抜)'!T113*(1+入力!$E$31/100),-入力!$E$29)))),'ユーザー別小売(卸)価格試算(税抜)'!T113))</f>
        <v>51590</v>
      </c>
      <c r="U113" s="96" t="str">
        <f>'6桁'!U113</f>
        <v>Y★</v>
      </c>
      <c r="V113" s="456" t="str">
        <f>IF('ユーザー別小売(卸)価格試算(税抜)'!V113="","",IF(ISNUMBER('ユーザー別小売(卸)価格試算(税抜)'!V113),IF(入力!$E$30=1,ROUNDDOWN('ユーザー別小売(卸)価格試算(税抜)'!V113*(1+入力!$E$31/100),-入力!$E$29),IF(入力!$E$30=2,ROUNDUP('ユーザー別小売(卸)価格試算(税抜)'!V113*(1+入力!$E$31/100),-入力!$E$29),IF(入力!$E$30=3,ROUND('ユーザー別小売(卸)価格試算(税抜)'!V113*(1+入力!$E$31/100),-入力!$E$29)))),'ユーザー別小売(卸)価格試算(税抜)'!V113))</f>
        <v/>
      </c>
      <c r="W113" s="110">
        <f>'6桁'!W113</f>
        <v>0</v>
      </c>
      <c r="X113" s="456" t="str">
        <f>IF('ユーザー別小売(卸)価格試算(税抜)'!X113="","",IF(ISNUMBER('ユーザー別小売(卸)価格試算(税抜)'!X113),IF(入力!$E$30=1,ROUNDDOWN('ユーザー別小売(卸)価格試算(税抜)'!X113*(1+入力!$E$31/100),-入力!$E$29),IF(入力!$E$30=2,ROUNDUP('ユーザー別小売(卸)価格試算(税抜)'!X113*(1+入力!$E$31/100),-入力!$E$29),IF(入力!$E$30=3,ROUND('ユーザー別小売(卸)価格試算(税抜)'!X113*(1+入力!$E$31/100),-入力!$E$29)))),'ユーザー別小売(卸)価格試算(税抜)'!X113))</f>
        <v/>
      </c>
      <c r="Y113" s="126">
        <f>'6桁'!Y113</f>
        <v>0</v>
      </c>
      <c r="Z113" s="108"/>
      <c r="AA113" s="123"/>
      <c r="AB113" s="40"/>
    </row>
    <row r="114" spans="2:28" ht="30" customHeight="1">
      <c r="B114" s="543">
        <v>20</v>
      </c>
      <c r="C114" s="345" t="s">
        <v>291</v>
      </c>
      <c r="D114" s="318"/>
      <c r="E114" s="361">
        <v>93</v>
      </c>
      <c r="F114" s="94" t="str">
        <f>IF('ユーザー別小売(卸)価格試算(税抜)'!F114="","",IF(ISNUMBER('ユーザー別小売(卸)価格試算(税抜)'!F114),IF(入力!$E$30=1,ROUNDDOWN('ユーザー別小売(卸)価格試算(税抜)'!F114*(1+入力!$E$31/100),-入力!$E$29),IF(入力!$E$30=2,ROUNDUP('ユーザー別小売(卸)価格試算(税抜)'!F114*(1+入力!$E$31/100),-入力!$E$29),IF(入力!$E$30=3,ROUND('ユーザー別小売(卸)価格試算(税抜)'!F114*(1+入力!$E$31/100),-入力!$E$29)))),'ユーザー別小売(卸)価格試算(税抜)'!F114))</f>
        <v/>
      </c>
      <c r="G114" s="360">
        <f>'6桁'!G114</f>
        <v>0</v>
      </c>
      <c r="H114" s="475" t="str">
        <f>IF('ユーザー別小売(卸)価格試算(税抜)'!H114="","",IF(ISNUMBER('ユーザー別小売(卸)価格試算(税抜)'!H114),IF(入力!$E$30=1,ROUNDDOWN('ユーザー別小売(卸)価格試算(税抜)'!H114*(1+入力!$E$31/100),-入力!$E$29),IF(入力!$E$30=2,ROUNDUP('ユーザー別小売(卸)価格試算(税抜)'!H114*(1+入力!$E$31/100),-入力!$E$29),IF(入力!$E$30=3,ROUND('ユーザー別小売(卸)価格試算(税抜)'!H114*(1+入力!$E$31/100),-入力!$E$29)))),'ユーザー別小売(卸)価格試算(税抜)'!H114))</f>
        <v>卸価格設定なし</v>
      </c>
      <c r="I114" s="360" t="str">
        <f>'6桁'!I114</f>
        <v>Y★</v>
      </c>
      <c r="J114" s="475" t="str">
        <f>IF('ユーザー別小売(卸)価格試算(税抜)'!J114="","",IF(ISNUMBER('ユーザー別小売(卸)価格試算(税抜)'!J114),IF(入力!$E$30=1,ROUNDDOWN('ユーザー別小売(卸)価格試算(税抜)'!J114*(1+入力!$E$31/100),-入力!$E$29),IF(入力!$E$30=2,ROUNDUP('ユーザー別小売(卸)価格試算(税抜)'!J114*(1+入力!$E$31/100),-入力!$E$29),IF(入力!$E$30=3,ROUND('ユーザー別小売(卸)価格試算(税抜)'!J114*(1+入力!$E$31/100),-入力!$E$29)))),'ユーザー別小売(卸)価格試算(税抜)'!J114))</f>
        <v/>
      </c>
      <c r="K114" s="116">
        <f>'6桁'!K114</f>
        <v>0</v>
      </c>
      <c r="L114" s="475" t="str">
        <f>IF('ユーザー別小売(卸)価格試算(税抜)'!L114="","",IF(ISNUMBER('ユーザー別小売(卸)価格試算(税抜)'!L114),IF(入力!$E$30=1,ROUNDDOWN('ユーザー別小売(卸)価格試算(税抜)'!L114*(1+入力!$E$31/100),-入力!$E$29),IF(入力!$E$30=2,ROUNDUP('ユーザー別小売(卸)価格試算(税抜)'!L114*(1+入力!$E$31/100),-入力!$E$29),IF(入力!$E$30=3,ROUND('ユーザー別小売(卸)価格試算(税抜)'!L114*(1+入力!$E$31/100),-入力!$E$29)))),'ユーザー別小売(卸)価格試算(税抜)'!L114))</f>
        <v/>
      </c>
      <c r="M114" s="360">
        <f>'6桁'!M114</f>
        <v>0</v>
      </c>
      <c r="N114" s="265"/>
      <c r="O114" s="503"/>
      <c r="P114" s="500" t="s">
        <v>301</v>
      </c>
      <c r="Q114" s="501"/>
      <c r="R114" s="275">
        <v>94</v>
      </c>
      <c r="S114" s="276">
        <v>98</v>
      </c>
      <c r="T114" s="95">
        <f>IF('ユーザー別小売(卸)価格試算(税抜)'!T114="","",IF(ISNUMBER('ユーザー別小売(卸)価格試算(税抜)'!T114),IF(入力!$E$30=1,ROUNDDOWN('ユーザー別小売(卸)価格試算(税抜)'!T114*(1+入力!$E$31/100),-入力!$E$29),IF(入力!$E$30=2,ROUNDUP('ユーザー別小売(卸)価格試算(税抜)'!T114*(1+入力!$E$31/100),-入力!$E$29),IF(入力!$E$30=3,ROUND('ユーザー別小売(卸)価格試算(税抜)'!T114*(1+入力!$E$31/100),-入力!$E$29)))),'ユーザー別小売(卸)価格試算(税抜)'!T114))</f>
        <v>55880</v>
      </c>
      <c r="U114" s="96" t="str">
        <f>'6桁'!U114</f>
        <v>Y★</v>
      </c>
      <c r="V114" s="456" t="str">
        <f>IF('ユーザー別小売(卸)価格試算(税抜)'!V114="","",IF(ISNUMBER('ユーザー別小売(卸)価格試算(税抜)'!V114),IF(入力!$E$30=1,ROUNDDOWN('ユーザー別小売(卸)価格試算(税抜)'!V114*(1+入力!$E$31/100),-入力!$E$29),IF(入力!$E$30=2,ROUNDUP('ユーザー別小売(卸)価格試算(税抜)'!V114*(1+入力!$E$31/100),-入力!$E$29),IF(入力!$E$30=3,ROUND('ユーザー別小売(卸)価格試算(税抜)'!V114*(1+入力!$E$31/100),-入力!$E$29)))),'ユーザー別小売(卸)価格試算(税抜)'!V114))</f>
        <v/>
      </c>
      <c r="W114" s="110">
        <f>'6桁'!W114</f>
        <v>0</v>
      </c>
      <c r="X114" s="456" t="str">
        <f>IF('ユーザー別小売(卸)価格試算(税抜)'!X114="","",IF(ISNUMBER('ユーザー別小売(卸)価格試算(税抜)'!X114),IF(入力!$E$30=1,ROUNDDOWN('ユーザー別小売(卸)価格試算(税抜)'!X114*(1+入力!$E$31/100),-入力!$E$29),IF(入力!$E$30=2,ROUNDUP('ユーザー別小売(卸)価格試算(税抜)'!X114*(1+入力!$E$31/100),-入力!$E$29),IF(入力!$E$30=3,ROUND('ユーザー別小売(卸)価格試算(税抜)'!X114*(1+入力!$E$31/100),-入力!$E$29)))),'ユーザー別小売(卸)価格試算(税抜)'!X114))</f>
        <v/>
      </c>
      <c r="Y114" s="126">
        <f>'6桁'!Y114</f>
        <v>0</v>
      </c>
      <c r="Z114" s="108"/>
      <c r="AA114" s="123"/>
      <c r="AB114" s="40"/>
    </row>
    <row r="115" spans="2:28" ht="30" customHeight="1">
      <c r="B115" s="503"/>
      <c r="C115" s="341" t="s">
        <v>476</v>
      </c>
      <c r="D115" s="254"/>
      <c r="E115" s="342">
        <v>95</v>
      </c>
      <c r="F115" s="95" t="str">
        <f>IF('ユーザー別小売(卸)価格試算(税抜)'!F115="","",IF(ISNUMBER('ユーザー別小売(卸)価格試算(税抜)'!F115),IF(入力!$E$30=1,ROUNDDOWN('ユーザー別小売(卸)価格試算(税抜)'!F115*(1+入力!$E$31/100),-入力!$E$29),IF(入力!$E$30=2,ROUNDUP('ユーザー別小売(卸)価格試算(税抜)'!F115*(1+入力!$E$31/100),-入力!$E$29),IF(入力!$E$30=3,ROUND('ユーザー別小売(卸)価格試算(税抜)'!F115*(1+入力!$E$31/100),-入力!$E$29)))),'ユーザー別小売(卸)価格試算(税抜)'!F115))</f>
        <v/>
      </c>
      <c r="G115" s="96">
        <f>'6桁'!G115</f>
        <v>0</v>
      </c>
      <c r="H115" s="456" t="str">
        <f>IF('ユーザー別小売(卸)価格試算(税抜)'!H115="","",IF(ISNUMBER('ユーザー別小売(卸)価格試算(税抜)'!H115),IF(入力!$E$30=1,ROUNDDOWN('ユーザー別小売(卸)価格試算(税抜)'!H115*(1+入力!$E$31/100),-入力!$E$29),IF(入力!$E$30=2,ROUNDUP('ユーザー別小売(卸)価格試算(税抜)'!H115*(1+入力!$E$31/100),-入力!$E$29),IF(入力!$E$30=3,ROUND('ユーザー別小売(卸)価格試算(税抜)'!H115*(1+入力!$E$31/100),-入力!$E$29)))),'ユーザー別小売(卸)価格試算(税抜)'!H115))</f>
        <v>卸価格設定なし</v>
      </c>
      <c r="I115" s="96" t="str">
        <f>'6桁'!I115</f>
        <v>Y★</v>
      </c>
      <c r="J115" s="456" t="str">
        <f>IF('ユーザー別小売(卸)価格試算(税抜)'!J115="","",IF(ISNUMBER('ユーザー別小売(卸)価格試算(税抜)'!J115),IF(入力!$E$30=1,ROUNDDOWN('ユーザー別小売(卸)価格試算(税抜)'!J115*(1+入力!$E$31/100),-入力!$E$29),IF(入力!$E$30=2,ROUNDUP('ユーザー別小売(卸)価格試算(税抜)'!J115*(1+入力!$E$31/100),-入力!$E$29),IF(入力!$E$30=3,ROUND('ユーザー別小売(卸)価格試算(税抜)'!J115*(1+入力!$E$31/100),-入力!$E$29)))),'ユーザー別小売(卸)価格試算(税抜)'!J115))</f>
        <v/>
      </c>
      <c r="K115" s="110">
        <f>'6桁'!K115</f>
        <v>0</v>
      </c>
      <c r="L115" s="456" t="str">
        <f>IF('ユーザー別小売(卸)価格試算(税抜)'!L115="","",IF(ISNUMBER('ユーザー別小売(卸)価格試算(税抜)'!L115),IF(入力!$E$30=1,ROUNDDOWN('ユーザー別小売(卸)価格試算(税抜)'!L115*(1+入力!$E$31/100),-入力!$E$29),IF(入力!$E$30=2,ROUNDUP('ユーザー別小売(卸)価格試算(税抜)'!L115*(1+入力!$E$31/100),-入力!$E$29),IF(入力!$E$30=3,ROUND('ユーザー別小売(卸)価格試算(税抜)'!L115*(1+入力!$E$31/100),-入力!$E$29)))),'ユーザー別小売(卸)価格試算(税抜)'!L115))</f>
        <v/>
      </c>
      <c r="M115" s="96">
        <f>'6桁'!M115</f>
        <v>0</v>
      </c>
      <c r="N115" s="265"/>
      <c r="O115" s="503"/>
      <c r="P115" s="500" t="s">
        <v>217</v>
      </c>
      <c r="Q115" s="501"/>
      <c r="R115" s="281">
        <v>96</v>
      </c>
      <c r="S115" s="276">
        <v>100</v>
      </c>
      <c r="T115" s="94">
        <f>IF('ユーザー別小売(卸)価格試算(税抜)'!T115="","",IF(ISNUMBER('ユーザー別小売(卸)価格試算(税抜)'!T115),IF(入力!$E$30=1,ROUNDDOWN('ユーザー別小売(卸)価格試算(税抜)'!T115*(1+入力!$E$31/100),-入力!$E$29),IF(入力!$E$30=2,ROUNDUP('ユーザー別小売(卸)価格試算(税抜)'!T115*(1+入力!$E$31/100),-入力!$E$29),IF(入力!$E$30=3,ROUND('ユーザー別小売(卸)価格試算(税抜)'!T115*(1+入力!$E$31/100),-入力!$E$29)))),'ユーザー別小売(卸)価格試算(税抜)'!T115))</f>
        <v>55220</v>
      </c>
      <c r="U115" s="96" t="str">
        <f>'6桁'!U115</f>
        <v>Y★</v>
      </c>
      <c r="V115" s="475" t="str">
        <f>IF('ユーザー別小売(卸)価格試算(税抜)'!V115="","",IF(ISNUMBER('ユーザー別小売(卸)価格試算(税抜)'!V115),IF(入力!$E$30=1,ROUNDDOWN('ユーザー別小売(卸)価格試算(税抜)'!V115*(1+入力!$E$31/100),-入力!$E$29),IF(入力!$E$30=2,ROUNDUP('ユーザー別小売(卸)価格試算(税抜)'!V115*(1+入力!$E$31/100),-入力!$E$29),IF(入力!$E$30=3,ROUND('ユーザー別小売(卸)価格試算(税抜)'!V115*(1+入力!$E$31/100),-入力!$E$29)))),'ユーザー別小売(卸)価格試算(税抜)'!V115))</f>
        <v/>
      </c>
      <c r="W115" s="110">
        <f>'6桁'!W115</f>
        <v>0</v>
      </c>
      <c r="X115" s="475" t="str">
        <f>IF('ユーザー別小売(卸)価格試算(税抜)'!X115="","",IF(ISNUMBER('ユーザー別小売(卸)価格試算(税抜)'!X115),IF(入力!$E$30=1,ROUNDDOWN('ユーザー別小売(卸)価格試算(税抜)'!X115*(1+入力!$E$31/100),-入力!$E$29),IF(入力!$E$30=2,ROUNDUP('ユーザー別小売(卸)価格試算(税抜)'!X115*(1+入力!$E$31/100),-入力!$E$29),IF(入力!$E$30=3,ROUND('ユーザー別小売(卸)価格試算(税抜)'!X115*(1+入力!$E$31/100),-入力!$E$29)))),'ユーザー別小売(卸)価格試算(税抜)'!X115))</f>
        <v/>
      </c>
      <c r="Y115" s="126">
        <f>'6桁'!Y115</f>
        <v>0</v>
      </c>
      <c r="Z115" s="108"/>
      <c r="AA115" s="123"/>
      <c r="AB115" s="40"/>
    </row>
    <row r="116" spans="2:28" ht="30" customHeight="1">
      <c r="B116" s="503"/>
      <c r="C116" s="341" t="s">
        <v>73</v>
      </c>
      <c r="D116" s="254"/>
      <c r="E116" s="342">
        <v>88</v>
      </c>
      <c r="F116" s="95" t="str">
        <f>IF('ユーザー別小売(卸)価格試算(税抜)'!F116="","",IF(ISNUMBER('ユーザー別小売(卸)価格試算(税抜)'!F116),IF(入力!$E$30=1,ROUNDDOWN('ユーザー別小売(卸)価格試算(税抜)'!F116*(1+入力!$E$31/100),-入力!$E$29),IF(入力!$E$30=2,ROUNDUP('ユーザー別小売(卸)価格試算(税抜)'!F116*(1+入力!$E$31/100),-入力!$E$29),IF(入力!$E$30=3,ROUND('ユーザー別小売(卸)価格試算(税抜)'!F116*(1+入力!$E$31/100),-入力!$E$29)))),'ユーザー別小売(卸)価格試算(税抜)'!F116))</f>
        <v/>
      </c>
      <c r="G116" s="96">
        <f>'6桁'!G116</f>
        <v>0</v>
      </c>
      <c r="H116" s="456" t="str">
        <f>IF('ユーザー別小売(卸)価格試算(税抜)'!H116="","",IF(ISNUMBER('ユーザー別小売(卸)価格試算(税抜)'!H116),IF(入力!$E$30=1,ROUNDDOWN('ユーザー別小売(卸)価格試算(税抜)'!H116*(1+入力!$E$31/100),-入力!$E$29),IF(入力!$E$30=2,ROUNDUP('ユーザー別小売(卸)価格試算(税抜)'!H116*(1+入力!$E$31/100),-入力!$E$29),IF(入力!$E$30=3,ROUND('ユーザー別小売(卸)価格試算(税抜)'!H116*(1+入力!$E$31/100),-入力!$E$29)))),'ユーザー別小売(卸)価格試算(税抜)'!H116))</f>
        <v>卸価格設定なし</v>
      </c>
      <c r="I116" s="96" t="str">
        <f>'6桁'!I116</f>
        <v>Y★</v>
      </c>
      <c r="J116" s="456" t="str">
        <f>IF('ユーザー別小売(卸)価格試算(税抜)'!J116="","",IF(ISNUMBER('ユーザー別小売(卸)価格試算(税抜)'!J116),IF(入力!$E$30=1,ROUNDDOWN('ユーザー別小売(卸)価格試算(税抜)'!J116*(1+入力!$E$31/100),-入力!$E$29),IF(入力!$E$30=2,ROUNDUP('ユーザー別小売(卸)価格試算(税抜)'!J116*(1+入力!$E$31/100),-入力!$E$29),IF(入力!$E$30=3,ROUND('ユーザー別小売(卸)価格試算(税抜)'!J116*(1+入力!$E$31/100),-入力!$E$29)))),'ユーザー別小売(卸)価格試算(税抜)'!J116))</f>
        <v/>
      </c>
      <c r="K116" s="110">
        <f>'6桁'!K116</f>
        <v>0</v>
      </c>
      <c r="L116" s="456" t="str">
        <f>IF('ユーザー別小売(卸)価格試算(税抜)'!L116="","",IF(ISNUMBER('ユーザー別小売(卸)価格試算(税抜)'!L116),IF(入力!$E$30=1,ROUNDDOWN('ユーザー別小売(卸)価格試算(税抜)'!L116*(1+入力!$E$31/100),-入力!$E$29),IF(入力!$E$30=2,ROUNDUP('ユーザー別小売(卸)価格試算(税抜)'!L116*(1+入力!$E$31/100),-入力!$E$29),IF(入力!$E$30=3,ROUND('ユーザー別小売(卸)価格試算(税抜)'!L116*(1+入力!$E$31/100),-入力!$E$29)))),'ユーザー別小売(卸)価格試算(税抜)'!L116))</f>
        <v/>
      </c>
      <c r="M116" s="96">
        <f>'6桁'!M116</f>
        <v>0</v>
      </c>
      <c r="N116" s="265"/>
      <c r="O116" s="503"/>
      <c r="P116" s="500" t="s">
        <v>477</v>
      </c>
      <c r="Q116" s="501"/>
      <c r="R116" s="275"/>
      <c r="S116" s="276">
        <v>103</v>
      </c>
      <c r="T116" s="95" t="str">
        <f>IF('ユーザー別小売(卸)価格試算(税抜)'!T116="","",IF(ISNUMBER('ユーザー別小売(卸)価格試算(税抜)'!T116),IF(入力!$E$30=1,ROUNDDOWN('ユーザー別小売(卸)価格試算(税抜)'!T116*(1+入力!$E$31/100),-入力!$E$29),IF(入力!$E$30=2,ROUNDUP('ユーザー別小売(卸)価格試算(税抜)'!T116*(1+入力!$E$31/100),-入力!$E$29),IF(入力!$E$30=3,ROUND('ユーザー別小売(卸)価格試算(税抜)'!T116*(1+入力!$E$31/100),-入力!$E$29)))),'ユーザー別小売(卸)価格試算(税抜)'!T116))</f>
        <v/>
      </c>
      <c r="U116" s="96">
        <f>'6桁'!U116</f>
        <v>0</v>
      </c>
      <c r="V116" s="456" t="str">
        <f>IF('ユーザー別小売(卸)価格試算(税抜)'!V116="","",IF(ISNUMBER('ユーザー別小売(卸)価格試算(税抜)'!V116),IF(入力!$E$30=1,ROUNDDOWN('ユーザー別小売(卸)価格試算(税抜)'!V116*(1+入力!$E$31/100),-入力!$E$29),IF(入力!$E$30=2,ROUNDUP('ユーザー別小売(卸)価格試算(税抜)'!V116*(1+入力!$E$31/100),-入力!$E$29),IF(入力!$E$30=3,ROUND('ユーザー別小売(卸)価格試算(税抜)'!V116*(1+入力!$E$31/100),-入力!$E$29)))),'ユーザー別小売(卸)価格試算(税抜)'!V116))</f>
        <v>卸価格設定なし</v>
      </c>
      <c r="W116" s="110" t="str">
        <f>'6桁'!W116</f>
        <v>Y★</v>
      </c>
      <c r="X116" s="456" t="str">
        <f>IF('ユーザー別小売(卸)価格試算(税抜)'!X116="","",IF(ISNUMBER('ユーザー別小売(卸)価格試算(税抜)'!X116),IF(入力!$E$30=1,ROUNDDOWN('ユーザー別小売(卸)価格試算(税抜)'!X116*(1+入力!$E$31/100),-入力!$E$29),IF(入力!$E$30=2,ROUNDUP('ユーザー別小売(卸)価格試算(税抜)'!X116*(1+入力!$E$31/100),-入力!$E$29),IF(入力!$E$30=3,ROUND('ユーザー別小売(卸)価格試算(税抜)'!X116*(1+入力!$E$31/100),-入力!$E$29)))),'ユーザー別小売(卸)価格試算(税抜)'!X116))</f>
        <v/>
      </c>
      <c r="Y116" s="126">
        <f>'6桁'!Y116</f>
        <v>0</v>
      </c>
      <c r="Z116" s="108"/>
      <c r="AA116" s="123"/>
      <c r="AB116" s="40"/>
    </row>
    <row r="117" spans="2:28" ht="30" customHeight="1">
      <c r="B117" s="503"/>
      <c r="C117" s="341" t="s">
        <v>74</v>
      </c>
      <c r="D117" s="254">
        <v>86</v>
      </c>
      <c r="E117" s="342">
        <v>90</v>
      </c>
      <c r="F117" s="95">
        <f>IF('ユーザー別小売(卸)価格試算(税抜)'!F117="","",IF(ISNUMBER('ユーザー別小売(卸)価格試算(税抜)'!F117),IF(入力!$E$30=1,ROUNDDOWN('ユーザー別小売(卸)価格試算(税抜)'!F117*(1+入力!$E$31/100),-入力!$E$29),IF(入力!$E$30=2,ROUNDUP('ユーザー別小売(卸)価格試算(税抜)'!F117*(1+入力!$E$31/100),-入力!$E$29),IF(入力!$E$30=3,ROUND('ユーザー別小売(卸)価格試算(税抜)'!F117*(1+入力!$E$31/100),-入力!$E$29)))),'ユーザー別小売(卸)価格試算(税抜)'!F117))</f>
        <v>64460</v>
      </c>
      <c r="G117" s="96" t="str">
        <f>'6桁'!G117</f>
        <v>Y★</v>
      </c>
      <c r="H117" s="456" t="str">
        <f>IF('ユーザー別小売(卸)価格試算(税抜)'!H117="","",IF(ISNUMBER('ユーザー別小売(卸)価格試算(税抜)'!H117),IF(入力!$E$30=1,ROUNDDOWN('ユーザー別小売(卸)価格試算(税抜)'!H117*(1+入力!$E$31/100),-入力!$E$29),IF(入力!$E$30=2,ROUNDUP('ユーザー別小売(卸)価格試算(税抜)'!H117*(1+入力!$E$31/100),-入力!$E$29),IF(入力!$E$30=3,ROUND('ユーザー別小売(卸)価格試算(税抜)'!H117*(1+入力!$E$31/100),-入力!$E$29)))),'ユーザー別小売(卸)価格試算(税抜)'!H117))</f>
        <v/>
      </c>
      <c r="I117" s="96">
        <f>'6桁'!I117</f>
        <v>0</v>
      </c>
      <c r="J117" s="456" t="str">
        <f>IF('ユーザー別小売(卸)価格試算(税抜)'!J117="","",IF(ISNUMBER('ユーザー別小売(卸)価格試算(税抜)'!J117),IF(入力!$E$30=1,ROUNDDOWN('ユーザー別小売(卸)価格試算(税抜)'!J117*(1+入力!$E$31/100),-入力!$E$29),IF(入力!$E$30=2,ROUNDUP('ユーザー別小売(卸)価格試算(税抜)'!J117*(1+入力!$E$31/100),-入力!$E$29),IF(入力!$E$30=3,ROUND('ユーザー別小売(卸)価格試算(税抜)'!J117*(1+入力!$E$31/100),-入力!$E$29)))),'ユーザー別小売(卸)価格試算(税抜)'!J117))</f>
        <v/>
      </c>
      <c r="K117" s="110">
        <f>'6桁'!K117</f>
        <v>0</v>
      </c>
      <c r="L117" s="456" t="str">
        <f>IF('ユーザー別小売(卸)価格試算(税抜)'!L117="","",IF(ISNUMBER('ユーザー別小売(卸)価格試算(税抜)'!L117),IF(入力!$E$30=1,ROUNDDOWN('ユーザー別小売(卸)価格試算(税抜)'!L117*(1+入力!$E$31/100),-入力!$E$29),IF(入力!$E$30=2,ROUNDUP('ユーザー別小売(卸)価格試算(税抜)'!L117*(1+入力!$E$31/100),-入力!$E$29),IF(入力!$E$30=3,ROUND('ユーザー別小売(卸)価格試算(税抜)'!L117*(1+入力!$E$31/100),-入力!$E$29)))),'ユーザー別小売(卸)価格試算(税抜)'!L117))</f>
        <v/>
      </c>
      <c r="M117" s="96">
        <f>'6桁'!M117</f>
        <v>0</v>
      </c>
      <c r="N117" s="265"/>
      <c r="O117" s="503"/>
      <c r="P117" s="500" t="s">
        <v>478</v>
      </c>
      <c r="Q117" s="501"/>
      <c r="R117" s="275"/>
      <c r="S117" s="276">
        <v>104</v>
      </c>
      <c r="T117" s="95" t="str">
        <f>IF('ユーザー別小売(卸)価格試算(税抜)'!T117="","",IF(ISNUMBER('ユーザー別小売(卸)価格試算(税抜)'!T117),IF(入力!$E$30=1,ROUNDDOWN('ユーザー別小売(卸)価格試算(税抜)'!T117*(1+入力!$E$31/100),-入力!$E$29),IF(入力!$E$30=2,ROUNDUP('ユーザー別小売(卸)価格試算(税抜)'!T117*(1+入力!$E$31/100),-入力!$E$29),IF(入力!$E$30=3,ROUND('ユーザー別小売(卸)価格試算(税抜)'!T117*(1+入力!$E$31/100),-入力!$E$29)))),'ユーザー別小売(卸)価格試算(税抜)'!T117))</f>
        <v/>
      </c>
      <c r="U117" s="96">
        <f>'6桁'!U117</f>
        <v>0</v>
      </c>
      <c r="V117" s="456" t="str">
        <f>IF('ユーザー別小売(卸)価格試算(税抜)'!V117="","",IF(ISNUMBER('ユーザー別小売(卸)価格試算(税抜)'!V117),IF(入力!$E$30=1,ROUNDDOWN('ユーザー別小売(卸)価格試算(税抜)'!V117*(1+入力!$E$31/100),-入力!$E$29),IF(入力!$E$30=2,ROUNDUP('ユーザー別小売(卸)価格試算(税抜)'!V117*(1+入力!$E$31/100),-入力!$E$29),IF(入力!$E$30=3,ROUND('ユーザー別小売(卸)価格試算(税抜)'!V117*(1+入力!$E$31/100),-入力!$E$29)))),'ユーザー別小売(卸)価格試算(税抜)'!V117))</f>
        <v>卸価格設定なし</v>
      </c>
      <c r="W117" s="110" t="str">
        <f>'6桁'!W117</f>
        <v>Y★</v>
      </c>
      <c r="X117" s="456" t="str">
        <f>IF('ユーザー別小売(卸)価格試算(税抜)'!X117="","",IF(ISNUMBER('ユーザー別小売(卸)価格試算(税抜)'!X117),IF(入力!$E$30=1,ROUNDDOWN('ユーザー別小売(卸)価格試算(税抜)'!X117*(1+入力!$E$31/100),-入力!$E$29),IF(入力!$E$30=2,ROUNDUP('ユーザー別小売(卸)価格試算(税抜)'!X117*(1+入力!$E$31/100),-入力!$E$29),IF(入力!$E$30=3,ROUND('ユーザー別小売(卸)価格試算(税抜)'!X117*(1+入力!$E$31/100),-入力!$E$29)))),'ユーザー別小売(卸)価格試算(税抜)'!X117))</f>
        <v/>
      </c>
      <c r="Y117" s="126">
        <f>'6桁'!Y117</f>
        <v>0</v>
      </c>
      <c r="Z117" s="108"/>
      <c r="AA117" s="123"/>
      <c r="AB117" s="40"/>
    </row>
    <row r="118" spans="2:28" ht="30" customHeight="1">
      <c r="B118" s="503"/>
      <c r="C118" s="341" t="s">
        <v>292</v>
      </c>
      <c r="D118" s="254">
        <v>88</v>
      </c>
      <c r="E118" s="342">
        <v>92</v>
      </c>
      <c r="F118" s="95">
        <f>IF('ユーザー別小売(卸)価格試算(税抜)'!F118="","",IF(ISNUMBER('ユーザー別小売(卸)価格試算(税抜)'!F118),IF(入力!$E$30=1,ROUNDDOWN('ユーザー別小売(卸)価格試算(税抜)'!F118*(1+入力!$E$31/100),-入力!$E$29),IF(入力!$E$30=2,ROUNDUP('ユーザー別小売(卸)価格試算(税抜)'!F118*(1+入力!$E$31/100),-入力!$E$29),IF(入力!$E$30=3,ROUND('ユーザー別小売(卸)価格試算(税抜)'!F118*(1+入力!$E$31/100),-入力!$E$29)))),'ユーザー別小売(卸)価格試算(税抜)'!F118))</f>
        <v>65560</v>
      </c>
      <c r="G118" s="96" t="str">
        <f>'6桁'!G118</f>
        <v>Y★</v>
      </c>
      <c r="H118" s="456" t="str">
        <f>IF('ユーザー別小売(卸)価格試算(税抜)'!H118="","",IF(ISNUMBER('ユーザー別小売(卸)価格試算(税抜)'!H118),IF(入力!$E$30=1,ROUNDDOWN('ユーザー別小売(卸)価格試算(税抜)'!H118*(1+入力!$E$31/100),-入力!$E$29),IF(入力!$E$30=2,ROUNDUP('ユーザー別小売(卸)価格試算(税抜)'!H118*(1+入力!$E$31/100),-入力!$E$29),IF(入力!$E$30=3,ROUND('ユーザー別小売(卸)価格試算(税抜)'!H118*(1+入力!$E$31/100),-入力!$E$29)))),'ユーザー別小売(卸)価格試算(税抜)'!H118))</f>
        <v/>
      </c>
      <c r="I118" s="96">
        <f>'6桁'!I118</f>
        <v>0</v>
      </c>
      <c r="J118" s="456" t="str">
        <f>IF('ユーザー別小売(卸)価格試算(税抜)'!J118="","",IF(ISNUMBER('ユーザー別小売(卸)価格試算(税抜)'!J118),IF(入力!$E$30=1,ROUNDDOWN('ユーザー別小売(卸)価格試算(税抜)'!J118*(1+入力!$E$31/100),-入力!$E$29),IF(入力!$E$30=2,ROUNDUP('ユーザー別小売(卸)価格試算(税抜)'!J118*(1+入力!$E$31/100),-入力!$E$29),IF(入力!$E$30=3,ROUND('ユーザー別小売(卸)価格試算(税抜)'!J118*(1+入力!$E$31/100),-入力!$E$29)))),'ユーザー別小売(卸)価格試算(税抜)'!J118))</f>
        <v/>
      </c>
      <c r="K118" s="110">
        <f>'6桁'!K118</f>
        <v>0</v>
      </c>
      <c r="L118" s="456" t="str">
        <f>IF('ユーザー別小売(卸)価格試算(税抜)'!L118="","",IF(ISNUMBER('ユーザー別小売(卸)価格試算(税抜)'!L118),IF(入力!$E$30=1,ROUNDDOWN('ユーザー別小売(卸)価格試算(税抜)'!L118*(1+入力!$E$31/100),-入力!$E$29),IF(入力!$E$30=2,ROUNDUP('ユーザー別小売(卸)価格試算(税抜)'!L118*(1+入力!$E$31/100),-入力!$E$29),IF(入力!$E$30=3,ROUND('ユーザー別小売(卸)価格試算(税抜)'!L118*(1+入力!$E$31/100),-入力!$E$29)))),'ユーザー別小売(卸)価格試算(税抜)'!L118))</f>
        <v/>
      </c>
      <c r="M118" s="96">
        <f>'6桁'!M118</f>
        <v>0</v>
      </c>
      <c r="N118" s="265"/>
      <c r="O118" s="503"/>
      <c r="P118" s="500" t="s">
        <v>218</v>
      </c>
      <c r="Q118" s="501"/>
      <c r="R118" s="275">
        <v>89</v>
      </c>
      <c r="S118" s="276">
        <v>93</v>
      </c>
      <c r="T118" s="95">
        <f>IF('ユーザー別小売(卸)価格試算(税抜)'!T118="","",IF(ISNUMBER('ユーザー別小売(卸)価格試算(税抜)'!T118),IF(入力!$E$30=1,ROUNDDOWN('ユーザー別小売(卸)価格試算(税抜)'!T118*(1+入力!$E$31/100),-入力!$E$29),IF(入力!$E$30=2,ROUNDUP('ユーザー別小売(卸)価格試算(税抜)'!T118*(1+入力!$E$31/100),-入力!$E$29),IF(入力!$E$30=3,ROUND('ユーザー別小売(卸)価格試算(税抜)'!T118*(1+入力!$E$31/100),-入力!$E$29)))),'ユーザー別小売(卸)価格試算(税抜)'!T118))</f>
        <v>45210</v>
      </c>
      <c r="U118" s="96" t="str">
        <f>'6桁'!U118</f>
        <v>Y★</v>
      </c>
      <c r="V118" s="456" t="str">
        <f>IF('ユーザー別小売(卸)価格試算(税抜)'!V118="","",IF(ISNUMBER('ユーザー別小売(卸)価格試算(税抜)'!V118),IF(入力!$E$30=1,ROUNDDOWN('ユーザー別小売(卸)価格試算(税抜)'!V118*(1+入力!$E$31/100),-入力!$E$29),IF(入力!$E$30=2,ROUNDUP('ユーザー別小売(卸)価格試算(税抜)'!V118*(1+入力!$E$31/100),-入力!$E$29),IF(入力!$E$30=3,ROUND('ユーザー別小売(卸)価格試算(税抜)'!V118*(1+入力!$E$31/100),-入力!$E$29)))),'ユーザー別小売(卸)価格試算(税抜)'!V118))</f>
        <v/>
      </c>
      <c r="W118" s="110">
        <f>'6桁'!W118</f>
        <v>0</v>
      </c>
      <c r="X118" s="456" t="str">
        <f>IF('ユーザー別小売(卸)価格試算(税抜)'!X118="","",IF(ISNUMBER('ユーザー別小売(卸)価格試算(税抜)'!X118),IF(入力!$E$30=1,ROUNDDOWN('ユーザー別小売(卸)価格試算(税抜)'!X118*(1+入力!$E$31/100),-入力!$E$29),IF(入力!$E$30=2,ROUNDUP('ユーザー別小売(卸)価格試算(税抜)'!X118*(1+入力!$E$31/100),-入力!$E$29),IF(入力!$E$30=3,ROUND('ユーザー別小売(卸)価格試算(税抜)'!X118*(1+入力!$E$31/100),-入力!$E$29)))),'ユーザー別小売(卸)価格試算(税抜)'!X118))</f>
        <v/>
      </c>
      <c r="Y118" s="126">
        <f>'6桁'!Y118</f>
        <v>0</v>
      </c>
      <c r="Z118" s="108"/>
      <c r="AA118" s="123"/>
      <c r="AB118" s="40"/>
    </row>
    <row r="119" spans="2:28" ht="30" customHeight="1">
      <c r="B119" s="503"/>
      <c r="C119" s="341" t="s">
        <v>479</v>
      </c>
      <c r="D119" s="254"/>
      <c r="E119" s="342">
        <v>94</v>
      </c>
      <c r="F119" s="95">
        <f>IF('ユーザー別小売(卸)価格試算(税抜)'!F119="","",IF(ISNUMBER('ユーザー別小売(卸)価格試算(税抜)'!F119),IF(入力!$E$30=1,ROUNDDOWN('ユーザー別小売(卸)価格試算(税抜)'!F119*(1+入力!$E$31/100),-入力!$E$29),IF(入力!$E$30=2,ROUNDUP('ユーザー別小売(卸)価格試算(税抜)'!F119*(1+入力!$E$31/100),-入力!$E$29),IF(入力!$E$30=3,ROUND('ユーザー別小売(卸)価格試算(税抜)'!F119*(1+入力!$E$31/100),-入力!$E$29)))),'ユーザー別小売(卸)価格試算(税抜)'!F119))</f>
        <v>67540</v>
      </c>
      <c r="G119" s="96" t="str">
        <f>'6桁'!G119</f>
        <v>Y★</v>
      </c>
      <c r="H119" s="456" t="str">
        <f>IF('ユーザー別小売(卸)価格試算(税抜)'!H119="","",IF(ISNUMBER('ユーザー別小売(卸)価格試算(税抜)'!H119),IF(入力!$E$30=1,ROUNDDOWN('ユーザー別小売(卸)価格試算(税抜)'!H119*(1+入力!$E$31/100),-入力!$E$29),IF(入力!$E$30=2,ROUNDUP('ユーザー別小売(卸)価格試算(税抜)'!H119*(1+入力!$E$31/100),-入力!$E$29),IF(入力!$E$30=3,ROUND('ユーザー別小売(卸)価格試算(税抜)'!H119*(1+入力!$E$31/100),-入力!$E$29)))),'ユーザー別小売(卸)価格試算(税抜)'!H119))</f>
        <v/>
      </c>
      <c r="I119" s="96">
        <f>'6桁'!I119</f>
        <v>0</v>
      </c>
      <c r="J119" s="456" t="str">
        <f>IF('ユーザー別小売(卸)価格試算(税抜)'!J119="","",IF(ISNUMBER('ユーザー別小売(卸)価格試算(税抜)'!J119),IF(入力!$E$30=1,ROUNDDOWN('ユーザー別小売(卸)価格試算(税抜)'!J119*(1+入力!$E$31/100),-入力!$E$29),IF(入力!$E$30=2,ROUNDUP('ユーザー別小売(卸)価格試算(税抜)'!J119*(1+入力!$E$31/100),-入力!$E$29),IF(入力!$E$30=3,ROUND('ユーザー別小売(卸)価格試算(税抜)'!J119*(1+入力!$E$31/100),-入力!$E$29)))),'ユーザー別小売(卸)価格試算(税抜)'!J119))</f>
        <v/>
      </c>
      <c r="K119" s="110">
        <f>'6桁'!K119</f>
        <v>0</v>
      </c>
      <c r="L119" s="456" t="str">
        <f>IF('ユーザー別小売(卸)価格試算(税抜)'!L119="","",IF(ISNUMBER('ユーザー別小売(卸)価格試算(税抜)'!L119),IF(入力!$E$30=1,ROUNDDOWN('ユーザー別小売(卸)価格試算(税抜)'!L119*(1+入力!$E$31/100),-入力!$E$29),IF(入力!$E$30=2,ROUNDUP('ユーザー別小売(卸)価格試算(税抜)'!L119*(1+入力!$E$31/100),-入力!$E$29),IF(入力!$E$30=3,ROUND('ユーザー別小売(卸)価格試算(税抜)'!L119*(1+入力!$E$31/100),-入力!$E$29)))),'ユーザー別小売(卸)価格試算(税抜)'!L119))</f>
        <v/>
      </c>
      <c r="M119" s="96">
        <f>'6桁'!M119</f>
        <v>0</v>
      </c>
      <c r="N119" s="265"/>
      <c r="O119" s="503"/>
      <c r="P119" s="500" t="s">
        <v>302</v>
      </c>
      <c r="Q119" s="501"/>
      <c r="R119" s="275"/>
      <c r="S119" s="276">
        <v>96</v>
      </c>
      <c r="T119" s="95">
        <f>IF('ユーザー別小売(卸)価格試算(税抜)'!T119="","",IF(ISNUMBER('ユーザー別小売(卸)価格試算(税抜)'!T119),IF(入力!$E$30=1,ROUNDDOWN('ユーザー別小売(卸)価格試算(税抜)'!T119*(1+入力!$E$31/100),-入力!$E$29),IF(入力!$E$30=2,ROUNDUP('ユーザー別小売(卸)価格試算(税抜)'!T119*(1+入力!$E$31/100),-入力!$E$29),IF(入力!$E$30=3,ROUND('ユーザー別小売(卸)価格試算(税抜)'!T119*(1+入力!$E$31/100),-入力!$E$29)))),'ユーザー別小売(卸)価格試算(税抜)'!T119))</f>
        <v>49280</v>
      </c>
      <c r="U119" s="96" t="str">
        <f>'6桁'!U119</f>
        <v>Y★</v>
      </c>
      <c r="V119" s="456" t="str">
        <f>IF('ユーザー別小売(卸)価格試算(税抜)'!V119="","",IF(ISNUMBER('ユーザー別小売(卸)価格試算(税抜)'!V119),IF(入力!$E$30=1,ROUNDDOWN('ユーザー別小売(卸)価格試算(税抜)'!V119*(1+入力!$E$31/100),-入力!$E$29),IF(入力!$E$30=2,ROUNDUP('ユーザー別小売(卸)価格試算(税抜)'!V119*(1+入力!$E$31/100),-入力!$E$29),IF(入力!$E$30=3,ROUND('ユーザー別小売(卸)価格試算(税抜)'!V119*(1+入力!$E$31/100),-入力!$E$29)))),'ユーザー別小売(卸)価格試算(税抜)'!V119))</f>
        <v/>
      </c>
      <c r="W119" s="110">
        <f>'6桁'!W119</f>
        <v>0</v>
      </c>
      <c r="X119" s="456" t="str">
        <f>IF('ユーザー別小売(卸)価格試算(税抜)'!X119="","",IF(ISNUMBER('ユーザー別小売(卸)価格試算(税抜)'!X119),IF(入力!$E$30=1,ROUNDDOWN('ユーザー別小売(卸)価格試算(税抜)'!X119*(1+入力!$E$31/100),-入力!$E$29),IF(入力!$E$30=2,ROUNDUP('ユーザー別小売(卸)価格試算(税抜)'!X119*(1+入力!$E$31/100),-入力!$E$29),IF(入力!$E$30=3,ROUND('ユーザー別小売(卸)価格試算(税抜)'!X119*(1+入力!$E$31/100),-入力!$E$29)))),'ユーザー別小売(卸)価格試算(税抜)'!X119))</f>
        <v/>
      </c>
      <c r="Y119" s="126">
        <f>'6桁'!Y119</f>
        <v>0</v>
      </c>
      <c r="Z119" s="108"/>
      <c r="AA119" s="123"/>
      <c r="AB119" s="40"/>
    </row>
    <row r="120" spans="2:28" ht="30" customHeight="1">
      <c r="B120" s="503"/>
      <c r="C120" s="341" t="s">
        <v>75</v>
      </c>
      <c r="D120" s="254">
        <v>93</v>
      </c>
      <c r="E120" s="342">
        <v>97</v>
      </c>
      <c r="F120" s="95">
        <f>IF('ユーザー別小売(卸)価格試算(税抜)'!F120="","",IF(ISNUMBER('ユーザー別小売(卸)価格試算(税抜)'!F120),IF(入力!$E$30=1,ROUNDDOWN('ユーザー別小売(卸)価格試算(税抜)'!F120*(1+入力!$E$31/100),-入力!$E$29),IF(入力!$E$30=2,ROUNDUP('ユーザー別小売(卸)価格試算(税抜)'!F120*(1+入力!$E$31/100),-入力!$E$29),IF(入力!$E$30=3,ROUND('ユーザー別小売(卸)価格試算(税抜)'!F120*(1+入力!$E$31/100),-入力!$E$29)))),'ユーザー別小売(卸)価格試算(税抜)'!F120))</f>
        <v>71170</v>
      </c>
      <c r="G120" s="96" t="str">
        <f>'6桁'!G120</f>
        <v>Y★</v>
      </c>
      <c r="H120" s="456" t="str">
        <f>IF('ユーザー別小売(卸)価格試算(税抜)'!H120="","",IF(ISNUMBER('ユーザー別小売(卸)価格試算(税抜)'!H120),IF(入力!$E$30=1,ROUNDDOWN('ユーザー別小売(卸)価格試算(税抜)'!H120*(1+入力!$E$31/100),-入力!$E$29),IF(入力!$E$30=2,ROUNDUP('ユーザー別小売(卸)価格試算(税抜)'!H120*(1+入力!$E$31/100),-入力!$E$29),IF(入力!$E$30=3,ROUND('ユーザー別小売(卸)価格試算(税抜)'!H120*(1+入力!$E$31/100),-入力!$E$29)))),'ユーザー別小売(卸)価格試算(税抜)'!H120))</f>
        <v/>
      </c>
      <c r="I120" s="96">
        <f>'6桁'!I120</f>
        <v>0</v>
      </c>
      <c r="J120" s="456" t="str">
        <f>IF('ユーザー別小売(卸)価格試算(税抜)'!J120="","",IF(ISNUMBER('ユーザー別小売(卸)価格試算(税抜)'!J120),IF(入力!$E$30=1,ROUNDDOWN('ユーザー別小売(卸)価格試算(税抜)'!J120*(1+入力!$E$31/100),-入力!$E$29),IF(入力!$E$30=2,ROUNDUP('ユーザー別小売(卸)価格試算(税抜)'!J120*(1+入力!$E$31/100),-入力!$E$29),IF(入力!$E$30=3,ROUND('ユーザー別小売(卸)価格試算(税抜)'!J120*(1+入力!$E$31/100),-入力!$E$29)))),'ユーザー別小売(卸)価格試算(税抜)'!J120))</f>
        <v/>
      </c>
      <c r="K120" s="110">
        <f>'6桁'!K120</f>
        <v>0</v>
      </c>
      <c r="L120" s="456" t="str">
        <f>IF('ユーザー別小売(卸)価格試算(税抜)'!L120="","",IF(ISNUMBER('ユーザー別小売(卸)価格試算(税抜)'!L120),IF(入力!$E$30=1,ROUNDDOWN('ユーザー別小売(卸)価格試算(税抜)'!L120*(1+入力!$E$31/100),-入力!$E$29),IF(入力!$E$30=2,ROUNDUP('ユーザー別小売(卸)価格試算(税抜)'!L120*(1+入力!$E$31/100),-入力!$E$29),IF(入力!$E$30=3,ROUND('ユーザー別小売(卸)価格試算(税抜)'!L120*(1+入力!$E$31/100),-入力!$E$29)))),'ユーザー別小売(卸)価格試算(税抜)'!L120))</f>
        <v/>
      </c>
      <c r="M120" s="96">
        <f>'6桁'!M120</f>
        <v>0</v>
      </c>
      <c r="N120" s="265"/>
      <c r="O120" s="503"/>
      <c r="P120" s="500" t="s">
        <v>203</v>
      </c>
      <c r="Q120" s="501"/>
      <c r="R120" s="275">
        <v>94</v>
      </c>
      <c r="S120" s="276">
        <v>98</v>
      </c>
      <c r="T120" s="95">
        <f>IF('ユーザー別小売(卸)価格試算(税抜)'!T120="","",IF(ISNUMBER('ユーザー別小売(卸)価格試算(税抜)'!T120),IF(入力!$E$30=1,ROUNDDOWN('ユーザー別小売(卸)価格試算(税抜)'!T120*(1+入力!$E$31/100),-入力!$E$29),IF(入力!$E$30=2,ROUNDUP('ユーザー別小売(卸)価格試算(税抜)'!T120*(1+入力!$E$31/100),-入力!$E$29),IF(入力!$E$30=3,ROUND('ユーザー別小売(卸)価格試算(税抜)'!T120*(1+入力!$E$31/100),-入力!$E$29)))),'ユーザー別小売(卸)価格試算(税抜)'!T120))</f>
        <v>48730</v>
      </c>
      <c r="U120" s="96" t="str">
        <f>'6桁'!U120</f>
        <v>Y★</v>
      </c>
      <c r="V120" s="456" t="str">
        <f>IF('ユーザー別小売(卸)価格試算(税抜)'!V120="","",IF(ISNUMBER('ユーザー別小売(卸)価格試算(税抜)'!V120),IF(入力!$E$30=1,ROUNDDOWN('ユーザー別小売(卸)価格試算(税抜)'!V120*(1+入力!$E$31/100),-入力!$E$29),IF(入力!$E$30=2,ROUNDUP('ユーザー別小売(卸)価格試算(税抜)'!V120*(1+入力!$E$31/100),-入力!$E$29),IF(入力!$E$30=3,ROUND('ユーザー別小売(卸)価格試算(税抜)'!V120*(1+入力!$E$31/100),-入力!$E$29)))),'ユーザー別小売(卸)価格試算(税抜)'!V120))</f>
        <v/>
      </c>
      <c r="W120" s="110">
        <f>'6桁'!W120</f>
        <v>0</v>
      </c>
      <c r="X120" s="456" t="str">
        <f>IF('ユーザー別小売(卸)価格試算(税抜)'!X120="","",IF(ISNUMBER('ユーザー別小売(卸)価格試算(税抜)'!X120),IF(入力!$E$30=1,ROUNDDOWN('ユーザー別小売(卸)価格試算(税抜)'!X120*(1+入力!$E$31/100),-入力!$E$29),IF(入力!$E$30=2,ROUNDUP('ユーザー別小売(卸)価格試算(税抜)'!X120*(1+入力!$E$31/100),-入力!$E$29),IF(入力!$E$30=3,ROUND('ユーザー別小売(卸)価格試算(税抜)'!X120*(1+入力!$E$31/100),-入力!$E$29)))),'ユーザー別小売(卸)価格試算(税抜)'!X120))</f>
        <v/>
      </c>
      <c r="Y120" s="126">
        <f>'6桁'!Y120</f>
        <v>0</v>
      </c>
      <c r="Z120" s="108"/>
      <c r="AA120" s="123"/>
      <c r="AB120" s="40"/>
    </row>
    <row r="121" spans="2:28" ht="30" customHeight="1">
      <c r="B121" s="503"/>
      <c r="C121" s="341" t="s">
        <v>293</v>
      </c>
      <c r="D121" s="254">
        <v>95</v>
      </c>
      <c r="E121" s="342">
        <v>99</v>
      </c>
      <c r="F121" s="95">
        <f>IF('ユーザー別小売(卸)価格試算(税抜)'!F121="","",IF(ISNUMBER('ユーザー別小売(卸)価格試算(税抜)'!F121),IF(入力!$E$30=1,ROUNDDOWN('ユーザー別小売(卸)価格試算(税抜)'!F121*(1+入力!$E$31/100),-入力!$E$29),IF(入力!$E$30=2,ROUNDUP('ユーザー別小売(卸)価格試算(税抜)'!F121*(1+入力!$E$31/100),-入力!$E$29),IF(入力!$E$30=3,ROUND('ユーザー別小売(卸)価格試算(税抜)'!F121*(1+入力!$E$31/100),-入力!$E$29)))),'ユーザー別小売(卸)価格試算(税抜)'!F121))</f>
        <v>75020</v>
      </c>
      <c r="G121" s="96" t="str">
        <f>'6桁'!G121</f>
        <v>Y★</v>
      </c>
      <c r="H121" s="456" t="str">
        <f>IF('ユーザー別小売(卸)価格試算(税抜)'!H121="","",IF(ISNUMBER('ユーザー別小売(卸)価格試算(税抜)'!H121),IF(入力!$E$30=1,ROUNDDOWN('ユーザー別小売(卸)価格試算(税抜)'!H121*(1+入力!$E$31/100),-入力!$E$29),IF(入力!$E$30=2,ROUNDUP('ユーザー別小売(卸)価格試算(税抜)'!H121*(1+入力!$E$31/100),-入力!$E$29),IF(入力!$E$30=3,ROUND('ユーザー別小売(卸)価格試算(税抜)'!H121*(1+入力!$E$31/100),-入力!$E$29)))),'ユーザー別小売(卸)価格試算(税抜)'!H121))</f>
        <v/>
      </c>
      <c r="I121" s="96">
        <f>'6桁'!I121</f>
        <v>0</v>
      </c>
      <c r="J121" s="456" t="str">
        <f>IF('ユーザー別小売(卸)価格試算(税抜)'!J121="","",IF(ISNUMBER('ユーザー別小売(卸)価格試算(税抜)'!J121),IF(入力!$E$30=1,ROUNDDOWN('ユーザー別小売(卸)価格試算(税抜)'!J121*(1+入力!$E$31/100),-入力!$E$29),IF(入力!$E$30=2,ROUNDUP('ユーザー別小売(卸)価格試算(税抜)'!J121*(1+入力!$E$31/100),-入力!$E$29),IF(入力!$E$30=3,ROUND('ユーザー別小売(卸)価格試算(税抜)'!J121*(1+入力!$E$31/100),-入力!$E$29)))),'ユーザー別小売(卸)価格試算(税抜)'!J121))</f>
        <v/>
      </c>
      <c r="K121" s="110">
        <f>'6桁'!K121</f>
        <v>0</v>
      </c>
      <c r="L121" s="456" t="str">
        <f>IF('ユーザー別小売(卸)価格試算(税抜)'!L121="","",IF(ISNUMBER('ユーザー別小売(卸)価格試算(税抜)'!L121),IF(入力!$E$30=1,ROUNDDOWN('ユーザー別小売(卸)価格試算(税抜)'!L121*(1+入力!$E$31/100),-入力!$E$29),IF(入力!$E$30=2,ROUNDUP('ユーザー別小売(卸)価格試算(税抜)'!L121*(1+入力!$E$31/100),-入力!$E$29),IF(入力!$E$30=3,ROUND('ユーザー別小売(卸)価格試算(税抜)'!L121*(1+入力!$E$31/100),-入力!$E$29)))),'ユーザー別小売(卸)価格試算(税抜)'!L121))</f>
        <v/>
      </c>
      <c r="M121" s="96">
        <f>'6桁'!M121</f>
        <v>0</v>
      </c>
      <c r="N121" s="265"/>
      <c r="O121" s="503"/>
      <c r="P121" s="500" t="s">
        <v>303</v>
      </c>
      <c r="Q121" s="501"/>
      <c r="R121" s="275">
        <v>96</v>
      </c>
      <c r="S121" s="276">
        <v>100</v>
      </c>
      <c r="T121" s="95">
        <f>IF('ユーザー別小売(卸)価格試算(税抜)'!T121="","",IF(ISNUMBER('ユーザー別小売(卸)価格試算(税抜)'!T121),IF(入力!$E$30=1,ROUNDDOWN('ユーザー別小売(卸)価格試算(税抜)'!T121*(1+入力!$E$31/100),-入力!$E$29),IF(入力!$E$30=2,ROUNDUP('ユーザー別小売(卸)価格試算(税抜)'!T121*(1+入力!$E$31/100),-入力!$E$29),IF(入力!$E$30=3,ROUND('ユーザー別小売(卸)価格試算(税抜)'!T121*(1+入力!$E$31/100),-入力!$E$29)))),'ユーザー別小売(卸)価格試算(税抜)'!T121))</f>
        <v>49060</v>
      </c>
      <c r="U121" s="96" t="str">
        <f>'6桁'!U121</f>
        <v>Y★</v>
      </c>
      <c r="V121" s="456" t="str">
        <f>IF('ユーザー別小売(卸)価格試算(税抜)'!V121="","",IF(ISNUMBER('ユーザー別小売(卸)価格試算(税抜)'!V121),IF(入力!$E$30=1,ROUNDDOWN('ユーザー別小売(卸)価格試算(税抜)'!V121*(1+入力!$E$31/100),-入力!$E$29),IF(入力!$E$30=2,ROUNDUP('ユーザー別小売(卸)価格試算(税抜)'!V121*(1+入力!$E$31/100),-入力!$E$29),IF(入力!$E$30=3,ROUND('ユーザー別小売(卸)価格試算(税抜)'!V121*(1+入力!$E$31/100),-入力!$E$29)))),'ユーザー別小売(卸)価格試算(税抜)'!V121))</f>
        <v/>
      </c>
      <c r="W121" s="110">
        <f>'6桁'!W121</f>
        <v>0</v>
      </c>
      <c r="X121" s="456" t="str">
        <f>IF('ユーザー別小売(卸)価格試算(税抜)'!X121="","",IF(ISNUMBER('ユーザー別小売(卸)価格試算(税抜)'!X121),IF(入力!$E$30=1,ROUNDDOWN('ユーザー別小売(卸)価格試算(税抜)'!X121*(1+入力!$E$31/100),-入力!$E$29),IF(入力!$E$30=2,ROUNDUP('ユーザー別小売(卸)価格試算(税抜)'!X121*(1+入力!$E$31/100),-入力!$E$29),IF(入力!$E$30=3,ROUND('ユーザー別小売(卸)価格試算(税抜)'!X121*(1+入力!$E$31/100),-入力!$E$29)))),'ユーザー別小売(卸)価格試算(税抜)'!X121))</f>
        <v/>
      </c>
      <c r="Y121" s="126">
        <f>'6桁'!Y121</f>
        <v>0</v>
      </c>
      <c r="Z121" s="108"/>
      <c r="AA121" s="123"/>
      <c r="AB121" s="40"/>
    </row>
    <row r="122" spans="2:28" ht="30" customHeight="1">
      <c r="B122" s="503"/>
      <c r="C122" s="341" t="s">
        <v>481</v>
      </c>
      <c r="D122" s="254">
        <v>97</v>
      </c>
      <c r="E122" s="342">
        <v>101</v>
      </c>
      <c r="F122" s="95" t="str">
        <f>IF('ユーザー別小売(卸)価格試算(税抜)'!F122="","",IF(ISNUMBER('ユーザー別小売(卸)価格試算(税抜)'!F122),IF(入力!$E$30=1,ROUNDDOWN('ユーザー別小売(卸)価格試算(税抜)'!F122*(1+入力!$E$31/100),-入力!$E$29),IF(入力!$E$30=2,ROUNDUP('ユーザー別小売(卸)価格試算(税抜)'!F122*(1+入力!$E$31/100),-入力!$E$29),IF(入力!$E$30=3,ROUND('ユーザー別小売(卸)価格試算(税抜)'!F122*(1+入力!$E$31/100),-入力!$E$29)))),'ユーザー別小売(卸)価格試算(税抜)'!F122))</f>
        <v/>
      </c>
      <c r="G122" s="96">
        <f>'6桁'!G122</f>
        <v>0</v>
      </c>
      <c r="H122" s="456" t="str">
        <f>IF('ユーザー別小売(卸)価格試算(税抜)'!H122="","",IF(ISNUMBER('ユーザー別小売(卸)価格試算(税抜)'!H122),IF(入力!$E$30=1,ROUNDDOWN('ユーザー別小売(卸)価格試算(税抜)'!H122*(1+入力!$E$31/100),-入力!$E$29),IF(入力!$E$30=2,ROUNDUP('ユーザー別小売(卸)価格試算(税抜)'!H122*(1+入力!$E$31/100),-入力!$E$29),IF(入力!$E$30=3,ROUND('ユーザー別小売(卸)価格試算(税抜)'!H122*(1+入力!$E$31/100),-入力!$E$29)))),'ユーザー別小売(卸)価格試算(税抜)'!H122))</f>
        <v>卸価格設定なし</v>
      </c>
      <c r="I122" s="96" t="str">
        <f>'6桁'!I122</f>
        <v>Y★</v>
      </c>
      <c r="J122" s="456" t="str">
        <f>IF('ユーザー別小売(卸)価格試算(税抜)'!J122="","",IF(ISNUMBER('ユーザー別小売(卸)価格試算(税抜)'!J122),IF(入力!$E$30=1,ROUNDDOWN('ユーザー別小売(卸)価格試算(税抜)'!J122*(1+入力!$E$31/100),-入力!$E$29),IF(入力!$E$30=2,ROUNDUP('ユーザー別小売(卸)価格試算(税抜)'!J122*(1+入力!$E$31/100),-入力!$E$29),IF(入力!$E$30=3,ROUND('ユーザー別小売(卸)価格試算(税抜)'!J122*(1+入力!$E$31/100),-入力!$E$29)))),'ユーザー別小売(卸)価格試算(税抜)'!J122))</f>
        <v/>
      </c>
      <c r="K122" s="110">
        <f>'6桁'!K122</f>
        <v>0</v>
      </c>
      <c r="L122" s="456" t="str">
        <f>IF('ユーザー別小売(卸)価格試算(税抜)'!L122="","",IF(ISNUMBER('ユーザー別小売(卸)価格試算(税抜)'!L122),IF(入力!$E$30=1,ROUNDDOWN('ユーザー別小売(卸)価格試算(税抜)'!L122*(1+入力!$E$31/100),-入力!$E$29),IF(入力!$E$30=2,ROUNDUP('ユーザー別小売(卸)価格試算(税抜)'!L122*(1+入力!$E$31/100),-入力!$E$29),IF(入力!$E$30=3,ROUND('ユーザー別小売(卸)価格試算(税抜)'!L122*(1+入力!$E$31/100),-入力!$E$29)))),'ユーザー別小売(卸)価格試算(税抜)'!L122))</f>
        <v/>
      </c>
      <c r="M122" s="96">
        <f>'6桁'!M122</f>
        <v>0</v>
      </c>
      <c r="N122" s="265"/>
      <c r="O122" s="503"/>
      <c r="P122" s="500" t="s">
        <v>480</v>
      </c>
      <c r="Q122" s="501"/>
      <c r="R122" s="275"/>
      <c r="S122" s="276">
        <v>102</v>
      </c>
      <c r="T122" s="95" t="str">
        <f>IF('ユーザー別小売(卸)価格試算(税抜)'!T122="","",IF(ISNUMBER('ユーザー別小売(卸)価格試算(税抜)'!T122),IF(入力!$E$30=1,ROUNDDOWN('ユーザー別小売(卸)価格試算(税抜)'!T122*(1+入力!$E$31/100),-入力!$E$29),IF(入力!$E$30=2,ROUNDUP('ユーザー別小売(卸)価格試算(税抜)'!T122*(1+入力!$E$31/100),-入力!$E$29),IF(入力!$E$30=3,ROUND('ユーザー別小売(卸)価格試算(税抜)'!T122*(1+入力!$E$31/100),-入力!$E$29)))),'ユーザー別小売(卸)価格試算(税抜)'!T122))</f>
        <v/>
      </c>
      <c r="U122" s="96">
        <f>'6桁'!U122</f>
        <v>0</v>
      </c>
      <c r="V122" s="456" t="str">
        <f>IF('ユーザー別小売(卸)価格試算(税抜)'!V122="","",IF(ISNUMBER('ユーザー別小売(卸)価格試算(税抜)'!V122),IF(入力!$E$30=1,ROUNDDOWN('ユーザー別小売(卸)価格試算(税抜)'!V122*(1+入力!$E$31/100),-入力!$E$29),IF(入力!$E$30=2,ROUNDUP('ユーザー別小売(卸)価格試算(税抜)'!V122*(1+入力!$E$31/100),-入力!$E$29),IF(入力!$E$30=3,ROUND('ユーザー別小売(卸)価格試算(税抜)'!V122*(1+入力!$E$31/100),-入力!$E$29)))),'ユーザー別小売(卸)価格試算(税抜)'!V122))</f>
        <v>卸価格設定なし</v>
      </c>
      <c r="W122" s="110" t="str">
        <f>'6桁'!W122</f>
        <v>Y★</v>
      </c>
      <c r="X122" s="456" t="str">
        <f>IF('ユーザー別小売(卸)価格試算(税抜)'!X122="","",IF(ISNUMBER('ユーザー別小売(卸)価格試算(税抜)'!X122),IF(入力!$E$30=1,ROUNDDOWN('ユーザー別小売(卸)価格試算(税抜)'!X122*(1+入力!$E$31/100),-入力!$E$29),IF(入力!$E$30=2,ROUNDUP('ユーザー別小売(卸)価格試算(税抜)'!X122*(1+入力!$E$31/100),-入力!$E$29),IF(入力!$E$30=3,ROUND('ユーザー別小売(卸)価格試算(税抜)'!X122*(1+入力!$E$31/100),-入力!$E$29)))),'ユーザー別小売(卸)価格試算(税抜)'!X122))</f>
        <v/>
      </c>
      <c r="Y122" s="126">
        <f>'6桁'!Y122</f>
        <v>0</v>
      </c>
      <c r="Z122" s="108"/>
      <c r="AA122" s="123"/>
      <c r="AB122" s="40"/>
    </row>
    <row r="123" spans="2:28" ht="30" customHeight="1">
      <c r="B123" s="503"/>
      <c r="C123" s="341" t="s">
        <v>482</v>
      </c>
      <c r="D123" s="254"/>
      <c r="E123" s="342">
        <v>90</v>
      </c>
      <c r="F123" s="95">
        <f>IF('ユーザー別小売(卸)価格試算(税抜)'!F123="","",IF(ISNUMBER('ユーザー別小売(卸)価格試算(税抜)'!F123),IF(入力!$E$30=1,ROUNDDOWN('ユーザー別小売(卸)価格試算(税抜)'!F123*(1+入力!$E$31/100),-入力!$E$29),IF(入力!$E$30=2,ROUNDUP('ユーザー別小売(卸)価格試算(税抜)'!F123*(1+入力!$E$31/100),-入力!$E$29),IF(入力!$E$30=3,ROUND('ユーザー別小売(卸)価格試算(税抜)'!F123*(1+入力!$E$31/100),-入力!$E$29)))),'ユーザー別小売(卸)価格試算(税抜)'!F123))</f>
        <v>58190</v>
      </c>
      <c r="G123" s="96" t="str">
        <f>'6桁'!G123</f>
        <v>Y★</v>
      </c>
      <c r="H123" s="456" t="str">
        <f>IF('ユーザー別小売(卸)価格試算(税抜)'!H123="","",IF(ISNUMBER('ユーザー別小売(卸)価格試算(税抜)'!H123),IF(入力!$E$30=1,ROUNDDOWN('ユーザー別小売(卸)価格試算(税抜)'!H123*(1+入力!$E$31/100),-入力!$E$29),IF(入力!$E$30=2,ROUNDUP('ユーザー別小売(卸)価格試算(税抜)'!H123*(1+入力!$E$31/100),-入力!$E$29),IF(入力!$E$30=3,ROUND('ユーザー別小売(卸)価格試算(税抜)'!H123*(1+入力!$E$31/100),-入力!$E$29)))),'ユーザー別小売(卸)価格試算(税抜)'!H123))</f>
        <v/>
      </c>
      <c r="I123" s="96">
        <f>'6桁'!I123</f>
        <v>0</v>
      </c>
      <c r="J123" s="456" t="str">
        <f>IF('ユーザー別小売(卸)価格試算(税抜)'!J123="","",IF(ISNUMBER('ユーザー別小売(卸)価格試算(税抜)'!J123),IF(入力!$E$30=1,ROUNDDOWN('ユーザー別小売(卸)価格試算(税抜)'!J123*(1+入力!$E$31/100),-入力!$E$29),IF(入力!$E$30=2,ROUNDUP('ユーザー別小売(卸)価格試算(税抜)'!J123*(1+入力!$E$31/100),-入力!$E$29),IF(入力!$E$30=3,ROUND('ユーザー別小売(卸)価格試算(税抜)'!J123*(1+入力!$E$31/100),-入力!$E$29)))),'ユーザー別小売(卸)価格試算(税抜)'!J123))</f>
        <v/>
      </c>
      <c r="K123" s="110">
        <f>'6桁'!K123</f>
        <v>0</v>
      </c>
      <c r="L123" s="456" t="str">
        <f>IF('ユーザー別小売(卸)価格試算(税抜)'!L123="","",IF(ISNUMBER('ユーザー別小売(卸)価格試算(税抜)'!L123),IF(入力!$E$30=1,ROUNDDOWN('ユーザー別小売(卸)価格試算(税抜)'!L123*(1+入力!$E$31/100),-入力!$E$29),IF(入力!$E$30=2,ROUNDUP('ユーザー別小売(卸)価格試算(税抜)'!L123*(1+入力!$E$31/100),-入力!$E$29),IF(入力!$E$30=3,ROUND('ユーザー別小売(卸)価格試算(税抜)'!L123*(1+入力!$E$31/100),-入力!$E$29)))),'ユーザー別小売(卸)価格試算(税抜)'!L123))</f>
        <v/>
      </c>
      <c r="M123" s="96">
        <f>'6桁'!M123</f>
        <v>0</v>
      </c>
      <c r="N123" s="265"/>
      <c r="O123" s="503"/>
      <c r="P123" s="500" t="s">
        <v>304</v>
      </c>
      <c r="Q123" s="501"/>
      <c r="R123" s="275">
        <v>101</v>
      </c>
      <c r="S123" s="276">
        <v>105</v>
      </c>
      <c r="T123" s="95">
        <f>IF('ユーザー別小売(卸)価格試算(税抜)'!T123="","",IF(ISNUMBER('ユーザー別小売(卸)価格試算(税抜)'!T123),IF(入力!$E$30=1,ROUNDDOWN('ユーザー別小売(卸)価格試算(税抜)'!T123*(1+入力!$E$31/100),-入力!$E$29),IF(入力!$E$30=2,ROUNDUP('ユーザー別小売(卸)価格試算(税抜)'!T123*(1+入力!$E$31/100),-入力!$E$29),IF(入力!$E$30=3,ROUND('ユーザー別小売(卸)価格試算(税抜)'!T123*(1+入力!$E$31/100),-入力!$E$29)))),'ユーザー別小売(卸)価格試算(税抜)'!T123))</f>
        <v>53350</v>
      </c>
      <c r="U123" s="96" t="str">
        <f>'6桁'!U123</f>
        <v>Y★</v>
      </c>
      <c r="V123" s="456" t="str">
        <f>IF('ユーザー別小売(卸)価格試算(税抜)'!V123="","",IF(ISNUMBER('ユーザー別小売(卸)価格試算(税抜)'!V123),IF(入力!$E$30=1,ROUNDDOWN('ユーザー別小売(卸)価格試算(税抜)'!V123*(1+入力!$E$31/100),-入力!$E$29),IF(入力!$E$30=2,ROUNDUP('ユーザー別小売(卸)価格試算(税抜)'!V123*(1+入力!$E$31/100),-入力!$E$29),IF(入力!$E$30=3,ROUND('ユーザー別小売(卸)価格試算(税抜)'!V123*(1+入力!$E$31/100),-入力!$E$29)))),'ユーザー別小売(卸)価格試算(税抜)'!V123))</f>
        <v/>
      </c>
      <c r="W123" s="110">
        <f>'6桁'!W123</f>
        <v>0</v>
      </c>
      <c r="X123" s="456" t="str">
        <f>IF('ユーザー別小売(卸)価格試算(税抜)'!X123="","",IF(ISNUMBER('ユーザー別小売(卸)価格試算(税抜)'!X123),IF(入力!$E$30=1,ROUNDDOWN('ユーザー別小売(卸)価格試算(税抜)'!X123*(1+入力!$E$31/100),-入力!$E$29),IF(入力!$E$30=2,ROUNDUP('ユーザー別小売(卸)価格試算(税抜)'!X123*(1+入力!$E$31/100),-入力!$E$29),IF(入力!$E$30=3,ROUND('ユーザー別小売(卸)価格試算(税抜)'!X123*(1+入力!$E$31/100),-入力!$E$29)))),'ユーザー別小売(卸)価格試算(税抜)'!X123))</f>
        <v/>
      </c>
      <c r="Y123" s="126">
        <f>'6桁'!Y123</f>
        <v>0</v>
      </c>
      <c r="Z123" s="108"/>
      <c r="AA123" s="123"/>
      <c r="AB123" s="40"/>
    </row>
    <row r="124" spans="2:28" ht="30" customHeight="1">
      <c r="B124" s="503"/>
      <c r="C124" s="341" t="s">
        <v>483</v>
      </c>
      <c r="D124" s="254"/>
      <c r="E124" s="342">
        <v>92</v>
      </c>
      <c r="F124" s="95">
        <f>IF('ユーザー別小売(卸)価格試算(税抜)'!F124="","",IF(ISNUMBER('ユーザー別小売(卸)価格試算(税抜)'!F124),IF(入力!$E$30=1,ROUNDDOWN('ユーザー別小売(卸)価格試算(税抜)'!F124*(1+入力!$E$31/100),-入力!$E$29),IF(入力!$E$30=2,ROUNDUP('ユーザー別小売(卸)価格試算(税抜)'!F124*(1+入力!$E$31/100),-入力!$E$29),IF(入力!$E$30=3,ROUND('ユーザー別小売(卸)価格試算(税抜)'!F124*(1+入力!$E$31/100),-入力!$E$29)))),'ユーザー別小売(卸)価格試算(税抜)'!F124))</f>
        <v>59950</v>
      </c>
      <c r="G124" s="96" t="str">
        <f>'6桁'!G124</f>
        <v>Y★</v>
      </c>
      <c r="H124" s="456" t="str">
        <f>IF('ユーザー別小売(卸)価格試算(税抜)'!H124="","",IF(ISNUMBER('ユーザー別小売(卸)価格試算(税抜)'!H124),IF(入力!$E$30=1,ROUNDDOWN('ユーザー別小売(卸)価格試算(税抜)'!H124*(1+入力!$E$31/100),-入力!$E$29),IF(入力!$E$30=2,ROUNDUP('ユーザー別小売(卸)価格試算(税抜)'!H124*(1+入力!$E$31/100),-入力!$E$29),IF(入力!$E$30=3,ROUND('ユーザー別小売(卸)価格試算(税抜)'!H124*(1+入力!$E$31/100),-入力!$E$29)))),'ユーザー別小売(卸)価格試算(税抜)'!H124))</f>
        <v/>
      </c>
      <c r="I124" s="96">
        <f>'6桁'!I124</f>
        <v>0</v>
      </c>
      <c r="J124" s="456" t="str">
        <f>IF('ユーザー別小売(卸)価格試算(税抜)'!J124="","",IF(ISNUMBER('ユーザー別小売(卸)価格試算(税抜)'!J124),IF(入力!$E$30=1,ROUNDDOWN('ユーザー別小売(卸)価格試算(税抜)'!J124*(1+入力!$E$31/100),-入力!$E$29),IF(入力!$E$30=2,ROUNDUP('ユーザー別小売(卸)価格試算(税抜)'!J124*(1+入力!$E$31/100),-入力!$E$29),IF(入力!$E$30=3,ROUND('ユーザー別小売(卸)価格試算(税抜)'!J124*(1+入力!$E$31/100),-入力!$E$29)))),'ユーザー別小売(卸)価格試算(税抜)'!J124))</f>
        <v/>
      </c>
      <c r="K124" s="110">
        <f>'6桁'!K124</f>
        <v>0</v>
      </c>
      <c r="L124" s="456" t="str">
        <f>IF('ユーザー別小売(卸)価格試算(税抜)'!L124="","",IF(ISNUMBER('ユーザー別小売(卸)価格試算(税抜)'!L124),IF(入力!$E$30=1,ROUNDDOWN('ユーザー別小売(卸)価格試算(税抜)'!L124*(1+入力!$E$31/100),-入力!$E$29),IF(入力!$E$30=2,ROUNDUP('ユーザー別小売(卸)価格試算(税抜)'!L124*(1+入力!$E$31/100),-入力!$E$29),IF(入力!$E$30=3,ROUND('ユーザー別小売(卸)価格試算(税抜)'!L124*(1+入力!$E$31/100),-入力!$E$29)))),'ユーザー別小売(卸)価格試算(税抜)'!L124))</f>
        <v/>
      </c>
      <c r="M124" s="96">
        <f>'6桁'!M124</f>
        <v>0</v>
      </c>
      <c r="N124" s="265"/>
      <c r="O124" s="503"/>
      <c r="P124" s="500" t="s">
        <v>206</v>
      </c>
      <c r="Q124" s="501"/>
      <c r="R124" s="275">
        <v>92</v>
      </c>
      <c r="S124" s="276">
        <v>96</v>
      </c>
      <c r="T124" s="95">
        <f>IF('ユーザー別小売(卸)価格試算(税抜)'!T124="","",IF(ISNUMBER('ユーザー別小売(卸)価格試算(税抜)'!T124),IF(入力!$E$30=1,ROUNDDOWN('ユーザー別小売(卸)価格試算(税抜)'!T124*(1+入力!$E$31/100),-入力!$E$29),IF(入力!$E$30=2,ROUNDUP('ユーザー別小売(卸)価格試算(税抜)'!T124*(1+入力!$E$31/100),-入力!$E$29),IF(入力!$E$30=3,ROUND('ユーザー別小売(卸)価格試算(税抜)'!T124*(1+入力!$E$31/100),-入力!$E$29)))),'ユーザー別小売(卸)価格試算(税抜)'!T124))</f>
        <v>38610</v>
      </c>
      <c r="U124" s="96" t="str">
        <f>'6桁'!U124</f>
        <v>Y★</v>
      </c>
      <c r="V124" s="456" t="str">
        <f>IF('ユーザー別小売(卸)価格試算(税抜)'!V124="","",IF(ISNUMBER('ユーザー別小売(卸)価格試算(税抜)'!V124),IF(入力!$E$30=1,ROUNDDOWN('ユーザー別小売(卸)価格試算(税抜)'!V124*(1+入力!$E$31/100),-入力!$E$29),IF(入力!$E$30=2,ROUNDUP('ユーザー別小売(卸)価格試算(税抜)'!V124*(1+入力!$E$31/100),-入力!$E$29),IF(入力!$E$30=3,ROUND('ユーザー別小売(卸)価格試算(税抜)'!V124*(1+入力!$E$31/100),-入力!$E$29)))),'ユーザー別小売(卸)価格試算(税抜)'!V124))</f>
        <v/>
      </c>
      <c r="W124" s="110">
        <f>'6桁'!W124</f>
        <v>0</v>
      </c>
      <c r="X124" s="456" t="str">
        <f>IF('ユーザー別小売(卸)価格試算(税抜)'!X124="","",IF(ISNUMBER('ユーザー別小売(卸)価格試算(税抜)'!X124),IF(入力!$E$30=1,ROUNDDOWN('ユーザー別小売(卸)価格試算(税抜)'!X124*(1+入力!$E$31/100),-入力!$E$29),IF(入力!$E$30=2,ROUNDUP('ユーザー別小売(卸)価格試算(税抜)'!X124*(1+入力!$E$31/100),-入力!$E$29),IF(入力!$E$30=3,ROUND('ユーザー別小売(卸)価格試算(税抜)'!X124*(1+入力!$E$31/100),-入力!$E$29)))),'ユーザー別小売(卸)価格試算(税抜)'!X124))</f>
        <v/>
      </c>
      <c r="Y124" s="126">
        <f>'6桁'!Y124</f>
        <v>0</v>
      </c>
      <c r="Z124" s="108"/>
      <c r="AA124" s="123"/>
      <c r="AB124" s="40"/>
    </row>
    <row r="125" spans="2:28" ht="30" customHeight="1">
      <c r="B125" s="503"/>
      <c r="C125" s="341" t="s">
        <v>175</v>
      </c>
      <c r="D125" s="254">
        <v>91</v>
      </c>
      <c r="E125" s="342">
        <v>95</v>
      </c>
      <c r="F125" s="95">
        <f>IF('ユーザー別小売(卸)価格試算(税抜)'!F125="","",IF(ISNUMBER('ユーザー別小売(卸)価格試算(税抜)'!F125),IF(入力!$E$30=1,ROUNDDOWN('ユーザー別小売(卸)価格試算(税抜)'!F125*(1+入力!$E$31/100),-入力!$E$29),IF(入力!$E$30=2,ROUNDUP('ユーザー別小売(卸)価格試算(税抜)'!F125*(1+入力!$E$31/100),-入力!$E$29),IF(入力!$E$30=3,ROUND('ユーザー別小売(卸)価格試算(税抜)'!F125*(1+入力!$E$31/100),-入力!$E$29)))),'ユーザー別小売(卸)価格試算(税抜)'!F125))</f>
        <v>61820</v>
      </c>
      <c r="G125" s="96" t="str">
        <f>'6桁'!G125</f>
        <v>Y★</v>
      </c>
      <c r="H125" s="456" t="str">
        <f>IF('ユーザー別小売(卸)価格試算(税抜)'!H125="","",IF(ISNUMBER('ユーザー別小売(卸)価格試算(税抜)'!H125),IF(入力!$E$30=1,ROUNDDOWN('ユーザー別小売(卸)価格試算(税抜)'!H125*(1+入力!$E$31/100),-入力!$E$29),IF(入力!$E$30=2,ROUNDUP('ユーザー別小売(卸)価格試算(税抜)'!H125*(1+入力!$E$31/100),-入力!$E$29),IF(入力!$E$30=3,ROUND('ユーザー別小売(卸)価格試算(税抜)'!H125*(1+入力!$E$31/100),-入力!$E$29)))),'ユーザー別小売(卸)価格試算(税抜)'!H125))</f>
        <v/>
      </c>
      <c r="I125" s="96">
        <f>'6桁'!I125</f>
        <v>0</v>
      </c>
      <c r="J125" s="456" t="str">
        <f>IF('ユーザー別小売(卸)価格試算(税抜)'!J125="","",IF(ISNUMBER('ユーザー別小売(卸)価格試算(税抜)'!J125),IF(入力!$E$30=1,ROUNDDOWN('ユーザー別小売(卸)価格試算(税抜)'!J125*(1+入力!$E$31/100),-入力!$E$29),IF(入力!$E$30=2,ROUNDUP('ユーザー別小売(卸)価格試算(税抜)'!J125*(1+入力!$E$31/100),-入力!$E$29),IF(入力!$E$30=3,ROUND('ユーザー別小売(卸)価格試算(税抜)'!J125*(1+入力!$E$31/100),-入力!$E$29)))),'ユーザー別小売(卸)価格試算(税抜)'!J125))</f>
        <v/>
      </c>
      <c r="K125" s="110">
        <f>'6桁'!K125</f>
        <v>0</v>
      </c>
      <c r="L125" s="456" t="str">
        <f>IF('ユーザー別小売(卸)価格試算(税抜)'!L125="","",IF(ISNUMBER('ユーザー別小売(卸)価格試算(税抜)'!L125),IF(入力!$E$30=1,ROUNDDOWN('ユーザー別小売(卸)価格試算(税抜)'!L125*(1+入力!$E$31/100),-入力!$E$29),IF(入力!$E$30=2,ROUNDUP('ユーザー別小売(卸)価格試算(税抜)'!L125*(1+入力!$E$31/100),-入力!$E$29),IF(入力!$E$30=3,ROUND('ユーザー別小売(卸)価格試算(税抜)'!L125*(1+入力!$E$31/100),-入力!$E$29)))),'ユーザー別小売(卸)価格試算(税抜)'!L125))</f>
        <v/>
      </c>
      <c r="M125" s="96">
        <f>'6桁'!M125</f>
        <v>0</v>
      </c>
      <c r="N125" s="265"/>
      <c r="O125" s="503"/>
      <c r="P125" s="500" t="s">
        <v>484</v>
      </c>
      <c r="Q125" s="501"/>
      <c r="R125" s="275"/>
      <c r="S125" s="276">
        <v>99</v>
      </c>
      <c r="T125" s="95" t="str">
        <f>IF('ユーザー別小売(卸)価格試算(税抜)'!T125="","",IF(ISNUMBER('ユーザー別小売(卸)価格試算(税抜)'!T125),IF(入力!$E$30=1,ROUNDDOWN('ユーザー別小売(卸)価格試算(税抜)'!T125*(1+入力!$E$31/100),-入力!$E$29),IF(入力!$E$30=2,ROUNDUP('ユーザー別小売(卸)価格試算(税抜)'!T125*(1+入力!$E$31/100),-入力!$E$29),IF(入力!$E$30=3,ROUND('ユーザー別小売(卸)価格試算(税抜)'!T125*(1+入力!$E$31/100),-入力!$E$29)))),'ユーザー別小売(卸)価格試算(税抜)'!T125))</f>
        <v/>
      </c>
      <c r="U125" s="96">
        <f>'6桁'!U125</f>
        <v>0</v>
      </c>
      <c r="V125" s="456" t="str">
        <f>IF('ユーザー別小売(卸)価格試算(税抜)'!V125="","",IF(ISNUMBER('ユーザー別小売(卸)価格試算(税抜)'!V125),IF(入力!$E$30=1,ROUNDDOWN('ユーザー別小売(卸)価格試算(税抜)'!V125*(1+入力!$E$31/100),-入力!$E$29),IF(入力!$E$30=2,ROUNDUP('ユーザー別小売(卸)価格試算(税抜)'!V125*(1+入力!$E$31/100),-入力!$E$29),IF(入力!$E$30=3,ROUND('ユーザー別小売(卸)価格試算(税抜)'!V125*(1+入力!$E$31/100),-入力!$E$29)))),'ユーザー別小売(卸)価格試算(税抜)'!V125))</f>
        <v>卸価格設定なし</v>
      </c>
      <c r="W125" s="110" t="str">
        <f>'6桁'!W125</f>
        <v>Y★</v>
      </c>
      <c r="X125" s="456" t="str">
        <f>IF('ユーザー別小売(卸)価格試算(税抜)'!X125="","",IF(ISNUMBER('ユーザー別小売(卸)価格試算(税抜)'!X125),IF(入力!$E$30=1,ROUNDDOWN('ユーザー別小売(卸)価格試算(税抜)'!X125*(1+入力!$E$31/100),-入力!$E$29),IF(入力!$E$30=2,ROUNDUP('ユーザー別小売(卸)価格試算(税抜)'!X125*(1+入力!$E$31/100),-入力!$E$29),IF(入力!$E$30=3,ROUND('ユーザー別小売(卸)価格試算(税抜)'!X125*(1+入力!$E$31/100),-入力!$E$29)))),'ユーザー別小売(卸)価格試算(税抜)'!X125))</f>
        <v/>
      </c>
      <c r="Y125" s="126">
        <f>'6桁'!Y125</f>
        <v>0</v>
      </c>
      <c r="Z125" s="108"/>
      <c r="AA125" s="123"/>
      <c r="AB125" s="40"/>
    </row>
    <row r="126" spans="2:28" ht="30" customHeight="1">
      <c r="B126" s="503"/>
      <c r="C126" s="341" t="s">
        <v>212</v>
      </c>
      <c r="D126" s="254">
        <v>93</v>
      </c>
      <c r="E126" s="342">
        <v>97</v>
      </c>
      <c r="F126" s="95">
        <f>IF('ユーザー別小売(卸)価格試算(税抜)'!F126="","",IF(ISNUMBER('ユーザー別小売(卸)価格試算(税抜)'!F126),IF(入力!$E$30=1,ROUNDDOWN('ユーザー別小売(卸)価格試算(税抜)'!F126*(1+入力!$E$31/100),-入力!$E$29),IF(入力!$E$30=2,ROUNDUP('ユーザー別小売(卸)価格試算(税抜)'!F126*(1+入力!$E$31/100),-入力!$E$29),IF(入力!$E$30=3,ROUND('ユーザー別小売(卸)価格試算(税抜)'!F126*(1+入力!$E$31/100),-入力!$E$29)))),'ユーザー別小売(卸)価格試算(税抜)'!F126))</f>
        <v>65230</v>
      </c>
      <c r="G126" s="96" t="str">
        <f>'6桁'!G126</f>
        <v>Y★</v>
      </c>
      <c r="H126" s="456" t="str">
        <f>IF('ユーザー別小売(卸)価格試算(税抜)'!H126="","",IF(ISNUMBER('ユーザー別小売(卸)価格試算(税抜)'!H126),IF(入力!$E$30=1,ROUNDDOWN('ユーザー別小売(卸)価格試算(税抜)'!H126*(1+入力!$E$31/100),-入力!$E$29),IF(入力!$E$30=2,ROUNDUP('ユーザー別小売(卸)価格試算(税抜)'!H126*(1+入力!$E$31/100),-入力!$E$29),IF(入力!$E$30=3,ROUND('ユーザー別小売(卸)価格試算(税抜)'!H126*(1+入力!$E$31/100),-入力!$E$29)))),'ユーザー別小売(卸)価格試算(税抜)'!H126))</f>
        <v/>
      </c>
      <c r="I126" s="96">
        <f>'6桁'!I126</f>
        <v>0</v>
      </c>
      <c r="J126" s="456" t="str">
        <f>IF('ユーザー別小売(卸)価格試算(税抜)'!J126="","",IF(ISNUMBER('ユーザー別小売(卸)価格試算(税抜)'!J126),IF(入力!$E$30=1,ROUNDDOWN('ユーザー別小売(卸)価格試算(税抜)'!J126*(1+入力!$E$31/100),-入力!$E$29),IF(入力!$E$30=2,ROUNDUP('ユーザー別小売(卸)価格試算(税抜)'!J126*(1+入力!$E$31/100),-入力!$E$29),IF(入力!$E$30=3,ROUND('ユーザー別小売(卸)価格試算(税抜)'!J126*(1+入力!$E$31/100),-入力!$E$29)))),'ユーザー別小売(卸)価格試算(税抜)'!J126))</f>
        <v/>
      </c>
      <c r="K126" s="110">
        <f>'6桁'!K126</f>
        <v>0</v>
      </c>
      <c r="L126" s="456" t="str">
        <f>IF('ユーザー別小売(卸)価格試算(税抜)'!L126="","",IF(ISNUMBER('ユーザー別小売(卸)価格試算(税抜)'!L126),IF(入力!$E$30=1,ROUNDDOWN('ユーザー別小売(卸)価格試算(税抜)'!L126*(1+入力!$E$31/100),-入力!$E$29),IF(入力!$E$30=2,ROUNDUP('ユーザー別小売(卸)価格試算(税抜)'!L126*(1+入力!$E$31/100),-入力!$E$29),IF(入力!$E$30=3,ROUND('ユーザー別小売(卸)価格試算(税抜)'!L126*(1+入力!$E$31/100),-入力!$E$29)))),'ユーザー別小売(卸)価格試算(税抜)'!L126))</f>
        <v/>
      </c>
      <c r="M126" s="96">
        <f>'6桁'!M126</f>
        <v>0</v>
      </c>
      <c r="N126" s="265"/>
      <c r="O126" s="503"/>
      <c r="P126" s="500" t="s">
        <v>219</v>
      </c>
      <c r="Q126" s="501"/>
      <c r="R126" s="275">
        <v>98</v>
      </c>
      <c r="S126" s="276">
        <v>102</v>
      </c>
      <c r="T126" s="95">
        <f>IF('ユーザー別小売(卸)価格試算(税抜)'!T126="","",IF(ISNUMBER('ユーザー別小売(卸)価格試算(税抜)'!T126),IF(入力!$E$30=1,ROUNDDOWN('ユーザー別小売(卸)価格試算(税抜)'!T126*(1+入力!$E$31/100),-入力!$E$29),IF(入力!$E$30=2,ROUNDUP('ユーザー別小売(卸)価格試算(税抜)'!T126*(1+入力!$E$31/100),-入力!$E$29),IF(入力!$E$30=3,ROUND('ユーザー別小売(卸)価格試算(税抜)'!T126*(1+入力!$E$31/100),-入力!$E$29)))),'ユーザー別小売(卸)価格試算(税抜)'!T126))</f>
        <v>43120</v>
      </c>
      <c r="U126" s="96" t="str">
        <f>'6桁'!U126</f>
        <v>Y★</v>
      </c>
      <c r="V126" s="456" t="str">
        <f>IF('ユーザー別小売(卸)価格試算(税抜)'!V126="","",IF(ISNUMBER('ユーザー別小売(卸)価格試算(税抜)'!V126),IF(入力!$E$30=1,ROUNDDOWN('ユーザー別小売(卸)価格試算(税抜)'!V126*(1+入力!$E$31/100),-入力!$E$29),IF(入力!$E$30=2,ROUNDUP('ユーザー別小売(卸)価格試算(税抜)'!V126*(1+入力!$E$31/100),-入力!$E$29),IF(入力!$E$30=3,ROUND('ユーザー別小売(卸)価格試算(税抜)'!V126*(1+入力!$E$31/100),-入力!$E$29)))),'ユーザー別小売(卸)価格試算(税抜)'!V126))</f>
        <v/>
      </c>
      <c r="W126" s="110">
        <f>'6桁'!W126</f>
        <v>0</v>
      </c>
      <c r="X126" s="456" t="str">
        <f>IF('ユーザー別小売(卸)価格試算(税抜)'!X126="","",IF(ISNUMBER('ユーザー別小売(卸)価格試算(税抜)'!X126),IF(入力!$E$30=1,ROUNDDOWN('ユーザー別小売(卸)価格試算(税抜)'!X126*(1+入力!$E$31/100),-入力!$E$29),IF(入力!$E$30=2,ROUNDUP('ユーザー別小売(卸)価格試算(税抜)'!X126*(1+入力!$E$31/100),-入力!$E$29),IF(入力!$E$30=3,ROUND('ユーザー別小売(卸)価格試算(税抜)'!X126*(1+入力!$E$31/100),-入力!$E$29)))),'ユーザー別小売(卸)価格試算(税抜)'!X126))</f>
        <v/>
      </c>
      <c r="Y126" s="126">
        <f>'6桁'!Y126</f>
        <v>0</v>
      </c>
      <c r="Z126" s="108"/>
      <c r="AA126" s="123"/>
      <c r="AB126" s="40"/>
    </row>
    <row r="127" spans="2:28" ht="30" customHeight="1">
      <c r="B127" s="503"/>
      <c r="C127" s="341" t="s">
        <v>485</v>
      </c>
      <c r="D127" s="254"/>
      <c r="E127" s="342">
        <v>99</v>
      </c>
      <c r="F127" s="95" t="str">
        <f>IF('ユーザー別小売(卸)価格試算(税抜)'!F127="","",IF(ISNUMBER('ユーザー別小売(卸)価格試算(税抜)'!F127),IF(入力!$E$30=1,ROUNDDOWN('ユーザー別小売(卸)価格試算(税抜)'!F127*(1+入力!$E$31/100),-入力!$E$29),IF(入力!$E$30=2,ROUNDUP('ユーザー別小売(卸)価格試算(税抜)'!F127*(1+入力!$E$31/100),-入力!$E$29),IF(入力!$E$30=3,ROUND('ユーザー別小売(卸)価格試算(税抜)'!F127*(1+入力!$E$31/100),-入力!$E$29)))),'ユーザー別小売(卸)価格試算(税抜)'!F127))</f>
        <v/>
      </c>
      <c r="G127" s="96">
        <f>'6桁'!G127</f>
        <v>0</v>
      </c>
      <c r="H127" s="456" t="str">
        <f>IF('ユーザー別小売(卸)価格試算(税抜)'!H127="","",IF(ISNUMBER('ユーザー別小売(卸)価格試算(税抜)'!H127),IF(入力!$E$30=1,ROUNDDOWN('ユーザー別小売(卸)価格試算(税抜)'!H127*(1+入力!$E$31/100),-入力!$E$29),IF(入力!$E$30=2,ROUNDUP('ユーザー別小売(卸)価格試算(税抜)'!H127*(1+入力!$E$31/100),-入力!$E$29),IF(入力!$E$30=3,ROUND('ユーザー別小売(卸)価格試算(税抜)'!H127*(1+入力!$E$31/100),-入力!$E$29)))),'ユーザー別小売(卸)価格試算(税抜)'!H127))</f>
        <v>卸価格設定なし</v>
      </c>
      <c r="I127" s="96" t="str">
        <f>'6桁'!I127</f>
        <v>Y★</v>
      </c>
      <c r="J127" s="456" t="str">
        <f>IF('ユーザー別小売(卸)価格試算(税抜)'!J127="","",IF(ISNUMBER('ユーザー別小売(卸)価格試算(税抜)'!J127),IF(入力!$E$30=1,ROUNDDOWN('ユーザー別小売(卸)価格試算(税抜)'!J127*(1+入力!$E$31/100),-入力!$E$29),IF(入力!$E$30=2,ROUNDUP('ユーザー別小売(卸)価格試算(税抜)'!J127*(1+入力!$E$31/100),-入力!$E$29),IF(入力!$E$30=3,ROUND('ユーザー別小売(卸)価格試算(税抜)'!J127*(1+入力!$E$31/100),-入力!$E$29)))),'ユーザー別小売(卸)価格試算(税抜)'!J127))</f>
        <v/>
      </c>
      <c r="K127" s="110">
        <f>'6桁'!K127</f>
        <v>0</v>
      </c>
      <c r="L127" s="456" t="str">
        <f>IF('ユーザー別小売(卸)価格試算(税抜)'!L127="","",IF(ISNUMBER('ユーザー別小売(卸)価格試算(税抜)'!L127),IF(入力!$E$30=1,ROUNDDOWN('ユーザー別小売(卸)価格試算(税抜)'!L127*(1+入力!$E$31/100),-入力!$E$29),IF(入力!$E$30=2,ROUNDUP('ユーザー別小売(卸)価格試算(税抜)'!L127*(1+入力!$E$31/100),-入力!$E$29),IF(入力!$E$30=3,ROUND('ユーザー別小売(卸)価格試算(税抜)'!L127*(1+入力!$E$31/100),-入力!$E$29)))),'ユーザー別小売(卸)価格試算(税抜)'!L127))</f>
        <v/>
      </c>
      <c r="M127" s="96">
        <f>'6桁'!M127</f>
        <v>0</v>
      </c>
      <c r="N127" s="265"/>
      <c r="O127" s="503"/>
      <c r="P127" s="500" t="s">
        <v>435</v>
      </c>
      <c r="Q127" s="501"/>
      <c r="R127" s="275"/>
      <c r="S127" s="276">
        <v>104</v>
      </c>
      <c r="T127" s="95" t="str">
        <f>IF('ユーザー別小売(卸)価格試算(税抜)'!T127="","",IF(ISNUMBER('ユーザー別小売(卸)価格試算(税抜)'!T127),IF(入力!$E$30=1,ROUNDDOWN('ユーザー別小売(卸)価格試算(税抜)'!T127*(1+入力!$E$31/100),-入力!$E$29),IF(入力!$E$30=2,ROUNDUP('ユーザー別小売(卸)価格試算(税抜)'!T127*(1+入力!$E$31/100),-入力!$E$29),IF(入力!$E$30=3,ROUND('ユーザー別小売(卸)価格試算(税抜)'!T127*(1+入力!$E$31/100),-入力!$E$29)))),'ユーザー別小売(卸)価格試算(税抜)'!T127))</f>
        <v/>
      </c>
      <c r="U127" s="96">
        <f>'6桁'!U127</f>
        <v>0</v>
      </c>
      <c r="V127" s="456" t="str">
        <f>IF('ユーザー別小売(卸)価格試算(税抜)'!V127="","",IF(ISNUMBER('ユーザー別小売(卸)価格試算(税抜)'!V127),IF(入力!$E$30=1,ROUNDDOWN('ユーザー別小売(卸)価格試算(税抜)'!V127*(1+入力!$E$31/100),-入力!$E$29),IF(入力!$E$30=2,ROUNDUP('ユーザー別小売(卸)価格試算(税抜)'!V127*(1+入力!$E$31/100),-入力!$E$29),IF(入力!$E$30=3,ROUND('ユーザー別小売(卸)価格試算(税抜)'!V127*(1+入力!$E$31/100),-入力!$E$29)))),'ユーザー別小売(卸)価格試算(税抜)'!V127))</f>
        <v>卸価格設定なし</v>
      </c>
      <c r="W127" s="110" t="str">
        <f>'6桁'!W127</f>
        <v>Y★</v>
      </c>
      <c r="X127" s="456" t="str">
        <f>IF('ユーザー別小売(卸)価格試算(税抜)'!X127="","",IF(ISNUMBER('ユーザー別小売(卸)価格試算(税抜)'!X127),IF(入力!$E$30=1,ROUNDDOWN('ユーザー別小売(卸)価格試算(税抜)'!X127*(1+入力!$E$31/100),-入力!$E$29),IF(入力!$E$30=2,ROUNDUP('ユーザー別小売(卸)価格試算(税抜)'!X127*(1+入力!$E$31/100),-入力!$E$29),IF(入力!$E$30=3,ROUND('ユーザー別小売(卸)価格試算(税抜)'!X127*(1+入力!$E$31/100),-入力!$E$29)))),'ユーザー別小売(卸)価格試算(税抜)'!X127))</f>
        <v/>
      </c>
      <c r="Y127" s="126">
        <f>'6桁'!Y127</f>
        <v>0</v>
      </c>
      <c r="Z127" s="108"/>
      <c r="AA127" s="123"/>
      <c r="AB127" s="40"/>
    </row>
    <row r="128" spans="2:28" ht="30" customHeight="1">
      <c r="B128" s="503"/>
      <c r="C128" s="341" t="s">
        <v>76</v>
      </c>
      <c r="D128" s="254">
        <v>98</v>
      </c>
      <c r="E128" s="342">
        <v>102</v>
      </c>
      <c r="F128" s="95">
        <f>IF('ユーザー別小売(卸)価格試算(税抜)'!F128="","",IF(ISNUMBER('ユーザー別小売(卸)価格試算(税抜)'!F128),IF(入力!$E$30=1,ROUNDDOWN('ユーザー別小売(卸)価格試算(税抜)'!F128*(1+入力!$E$31/100),-入力!$E$29),IF(入力!$E$30=2,ROUNDUP('ユーザー別小売(卸)価格試算(税抜)'!F128*(1+入力!$E$31/100),-入力!$E$29),IF(入力!$E$30=3,ROUND('ユーザー別小売(卸)価格試算(税抜)'!F128*(1+入力!$E$31/100),-入力!$E$29)))),'ユーザー別小売(卸)価格試算(税抜)'!F128))</f>
        <v>66220</v>
      </c>
      <c r="G128" s="96" t="str">
        <f>'6桁'!G128</f>
        <v>Y★</v>
      </c>
      <c r="H128" s="456" t="str">
        <f>IF('ユーザー別小売(卸)価格試算(税抜)'!H128="","",IF(ISNUMBER('ユーザー別小売(卸)価格試算(税抜)'!H128),IF(入力!$E$30=1,ROUNDDOWN('ユーザー別小売(卸)価格試算(税抜)'!H128*(1+入力!$E$31/100),-入力!$E$29),IF(入力!$E$30=2,ROUNDUP('ユーザー別小売(卸)価格試算(税抜)'!H128*(1+入力!$E$31/100),-入力!$E$29),IF(入力!$E$30=3,ROUND('ユーザー別小売(卸)価格試算(税抜)'!H128*(1+入力!$E$31/100),-入力!$E$29)))),'ユーザー別小売(卸)価格試算(税抜)'!H128))</f>
        <v/>
      </c>
      <c r="I128" s="96">
        <f>'6桁'!I128</f>
        <v>0</v>
      </c>
      <c r="J128" s="456" t="str">
        <f>IF('ユーザー別小売(卸)価格試算(税抜)'!J128="","",IF(ISNUMBER('ユーザー別小売(卸)価格試算(税抜)'!J128),IF(入力!$E$30=1,ROUNDDOWN('ユーザー別小売(卸)価格試算(税抜)'!J128*(1+入力!$E$31/100),-入力!$E$29),IF(入力!$E$30=2,ROUNDUP('ユーザー別小売(卸)価格試算(税抜)'!J128*(1+入力!$E$31/100),-入力!$E$29),IF(入力!$E$30=3,ROUND('ユーザー別小売(卸)価格試算(税抜)'!J128*(1+入力!$E$31/100),-入力!$E$29)))),'ユーザー別小売(卸)価格試算(税抜)'!J128))</f>
        <v/>
      </c>
      <c r="K128" s="110">
        <f>'6桁'!K128</f>
        <v>0</v>
      </c>
      <c r="L128" s="456" t="str">
        <f>IF('ユーザー別小売(卸)価格試算(税抜)'!L128="","",IF(ISNUMBER('ユーザー別小売(卸)価格試算(税抜)'!L128),IF(入力!$E$30=1,ROUNDDOWN('ユーザー別小売(卸)価格試算(税抜)'!L128*(1+入力!$E$31/100),-入力!$E$29),IF(入力!$E$30=2,ROUNDUP('ユーザー別小売(卸)価格試算(税抜)'!L128*(1+入力!$E$31/100),-入力!$E$29),IF(入力!$E$30=3,ROUND('ユーザー別小売(卸)価格試算(税抜)'!L128*(1+入力!$E$31/100),-入力!$E$29)))),'ユーザー別小売(卸)価格試算(税抜)'!L128))</f>
        <v/>
      </c>
      <c r="M128" s="96">
        <f>'6桁'!M128</f>
        <v>0</v>
      </c>
      <c r="N128" s="265"/>
      <c r="O128" s="503"/>
      <c r="P128" s="500" t="s">
        <v>486</v>
      </c>
      <c r="Q128" s="501"/>
      <c r="R128" s="275"/>
      <c r="S128" s="276">
        <v>103</v>
      </c>
      <c r="T128" s="95">
        <f>IF('ユーザー別小売(卸)価格試算(税抜)'!T128="","",IF(ISNUMBER('ユーザー別小売(卸)価格試算(税抜)'!T128),IF(入力!$E$30=1,ROUNDDOWN('ユーザー別小売(卸)価格試算(税抜)'!T128*(1+入力!$E$31/100),-入力!$E$29),IF(入力!$E$30=2,ROUNDUP('ユーザー別小売(卸)価格試算(税抜)'!T128*(1+入力!$E$31/100),-入力!$E$29),IF(入力!$E$30=3,ROUND('ユーザー別小売(卸)価格試算(税抜)'!T128*(1+入力!$E$31/100),-入力!$E$29)))),'ユーザー別小売(卸)価格試算(税抜)'!T128))</f>
        <v>41030</v>
      </c>
      <c r="U128" s="96" t="str">
        <f>'6桁'!U128</f>
        <v>W★</v>
      </c>
      <c r="V128" s="456" t="str">
        <f>IF('ユーザー別小売(卸)価格試算(税抜)'!V128="","",IF(ISNUMBER('ユーザー別小売(卸)価格試算(税抜)'!V128),IF(入力!$E$30=1,ROUNDDOWN('ユーザー別小売(卸)価格試算(税抜)'!V128*(1+入力!$E$31/100),-入力!$E$29),IF(入力!$E$30=2,ROUNDUP('ユーザー別小売(卸)価格試算(税抜)'!V128*(1+入力!$E$31/100),-入力!$E$29),IF(入力!$E$30=3,ROUND('ユーザー別小売(卸)価格試算(税抜)'!V128*(1+入力!$E$31/100),-入力!$E$29)))),'ユーザー別小売(卸)価格試算(税抜)'!V128))</f>
        <v/>
      </c>
      <c r="W128" s="110">
        <f>'6桁'!W128</f>
        <v>0</v>
      </c>
      <c r="X128" s="456" t="str">
        <f>IF('ユーザー別小売(卸)価格試算(税抜)'!X128="","",IF(ISNUMBER('ユーザー別小売(卸)価格試算(税抜)'!X128),IF(入力!$E$30=1,ROUNDDOWN('ユーザー別小売(卸)価格試算(税抜)'!X128*(1+入力!$E$31/100),-入力!$E$29),IF(入力!$E$30=2,ROUNDUP('ユーザー別小売(卸)価格試算(税抜)'!X128*(1+入力!$E$31/100),-入力!$E$29),IF(入力!$E$30=3,ROUND('ユーザー別小売(卸)価格試算(税抜)'!X128*(1+入力!$E$31/100),-入力!$E$29)))),'ユーザー別小売(卸)価格試算(税抜)'!X128))</f>
        <v/>
      </c>
      <c r="Y128" s="126">
        <f>'6桁'!Y128</f>
        <v>0</v>
      </c>
      <c r="Z128" s="108"/>
      <c r="AA128" s="123"/>
      <c r="AB128" s="40"/>
    </row>
    <row r="129" spans="2:28" ht="30" customHeight="1">
      <c r="B129" s="503"/>
      <c r="C129" s="341" t="s">
        <v>487</v>
      </c>
      <c r="D129" s="254"/>
      <c r="E129" s="342">
        <v>104</v>
      </c>
      <c r="F129" s="95">
        <f>IF('ユーザー別小売(卸)価格試算(税抜)'!F129="","",IF(ISNUMBER('ユーザー別小売(卸)価格試算(税抜)'!F129),IF(入力!$E$30=1,ROUNDDOWN('ユーザー別小売(卸)価格試算(税抜)'!F129*(1+入力!$E$31/100),-入力!$E$29),IF(入力!$E$30=2,ROUNDUP('ユーザー別小売(卸)価格試算(税抜)'!F129*(1+入力!$E$31/100),-入力!$E$29),IF(入力!$E$30=3,ROUND('ユーザー別小売(卸)価格試算(税抜)'!F129*(1+入力!$E$31/100),-入力!$E$29)))),'ユーザー別小売(卸)価格試算(税抜)'!F129))</f>
        <v>67540</v>
      </c>
      <c r="G129" s="96" t="str">
        <f>'6桁'!G129</f>
        <v>Y★</v>
      </c>
      <c r="H129" s="456" t="str">
        <f>IF('ユーザー別小売(卸)価格試算(税抜)'!H129="","",IF(ISNUMBER('ユーザー別小売(卸)価格試算(税抜)'!H129),IF(入力!$E$30=1,ROUNDDOWN('ユーザー別小売(卸)価格試算(税抜)'!H129*(1+入力!$E$31/100),-入力!$E$29),IF(入力!$E$30=2,ROUNDUP('ユーザー別小売(卸)価格試算(税抜)'!H129*(1+入力!$E$31/100),-入力!$E$29),IF(入力!$E$30=3,ROUND('ユーザー別小売(卸)価格試算(税抜)'!H129*(1+入力!$E$31/100),-入力!$E$29)))),'ユーザー別小売(卸)価格試算(税抜)'!H129))</f>
        <v/>
      </c>
      <c r="I129" s="96">
        <f>'6桁'!I129</f>
        <v>0</v>
      </c>
      <c r="J129" s="456" t="str">
        <f>IF('ユーザー別小売(卸)価格試算(税抜)'!J129="","",IF(ISNUMBER('ユーザー別小売(卸)価格試算(税抜)'!J129),IF(入力!$E$30=1,ROUNDDOWN('ユーザー別小売(卸)価格試算(税抜)'!J129*(1+入力!$E$31/100),-入力!$E$29),IF(入力!$E$30=2,ROUNDUP('ユーザー別小売(卸)価格試算(税抜)'!J129*(1+入力!$E$31/100),-入力!$E$29),IF(入力!$E$30=3,ROUND('ユーザー別小売(卸)価格試算(税抜)'!J129*(1+入力!$E$31/100),-入力!$E$29)))),'ユーザー別小売(卸)価格試算(税抜)'!J129))</f>
        <v/>
      </c>
      <c r="K129" s="110">
        <f>'6桁'!K129</f>
        <v>0</v>
      </c>
      <c r="L129" s="456" t="str">
        <f>IF('ユーザー別小売(卸)価格試算(税抜)'!L129="","",IF(ISNUMBER('ユーザー別小売(卸)価格試算(税抜)'!L129),IF(入力!$E$30=1,ROUNDDOWN('ユーザー別小売(卸)価格試算(税抜)'!L129*(1+入力!$E$31/100),-入力!$E$29),IF(入力!$E$30=2,ROUNDUP('ユーザー別小売(卸)価格試算(税抜)'!L129*(1+入力!$E$31/100),-入力!$E$29),IF(入力!$E$30=3,ROUND('ユーザー別小売(卸)価格試算(税抜)'!L129*(1+入力!$E$31/100),-入力!$E$29)))),'ユーザー別小売(卸)価格試算(税抜)'!L129))</f>
        <v/>
      </c>
      <c r="M129" s="96">
        <f>'6桁'!M129</f>
        <v>0</v>
      </c>
      <c r="N129" s="265"/>
      <c r="O129" s="503"/>
      <c r="P129" s="500" t="s">
        <v>305</v>
      </c>
      <c r="Q129" s="501"/>
      <c r="R129" s="275"/>
      <c r="S129" s="276">
        <v>107</v>
      </c>
      <c r="T129" s="95" t="str">
        <f>IF('ユーザー別小売(卸)価格試算(税抜)'!T129="","",IF(ISNUMBER('ユーザー別小売(卸)価格試算(税抜)'!T129),IF(入力!$E$30=1,ROUNDDOWN('ユーザー別小売(卸)価格試算(税抜)'!T129*(1+入力!$E$31/100),-入力!$E$29),IF(入力!$E$30=2,ROUNDUP('ユーザー別小売(卸)価格試算(税抜)'!T129*(1+入力!$E$31/100),-入力!$E$29),IF(入力!$E$30=3,ROUND('ユーザー別小売(卸)価格試算(税抜)'!T129*(1+入力!$E$31/100),-入力!$E$29)))),'ユーザー別小売(卸)価格試算(税抜)'!T129))</f>
        <v/>
      </c>
      <c r="U129" s="96">
        <f>'6桁'!U129</f>
        <v>0</v>
      </c>
      <c r="V129" s="456" t="str">
        <f>IF('ユーザー別小売(卸)価格試算(税抜)'!V129="","",IF(ISNUMBER('ユーザー別小売(卸)価格試算(税抜)'!V129),IF(入力!$E$30=1,ROUNDDOWN('ユーザー別小売(卸)価格試算(税抜)'!V129*(1+入力!$E$31/100),-入力!$E$29),IF(入力!$E$30=2,ROUNDUP('ユーザー別小売(卸)価格試算(税抜)'!V129*(1+入力!$E$31/100),-入力!$E$29),IF(入力!$E$30=3,ROUND('ユーザー別小売(卸)価格試算(税抜)'!V129*(1+入力!$E$31/100),-入力!$E$29)))),'ユーザー別小売(卸)価格試算(税抜)'!V129))</f>
        <v/>
      </c>
      <c r="W129" s="110">
        <f>'6桁'!W129</f>
        <v>0</v>
      </c>
      <c r="X129" s="456" t="str">
        <f>IF('ユーザー別小売(卸)価格試算(税抜)'!X129="","",IF(ISNUMBER('ユーザー別小売(卸)価格試算(税抜)'!X129),IF(入力!$E$30=1,ROUNDDOWN('ユーザー別小売(卸)価格試算(税抜)'!X129*(1+入力!$E$31/100),-入力!$E$29),IF(入力!$E$30=2,ROUNDUP('ユーザー別小売(卸)価格試算(税抜)'!X129*(1+入力!$E$31/100),-入力!$E$29),IF(入力!$E$30=3,ROUND('ユーザー別小売(卸)価格試算(税抜)'!X129*(1+入力!$E$31/100),-入力!$E$29)))),'ユーザー別小売(卸)価格試算(税抜)'!X129))</f>
        <v>卸価格設定なし</v>
      </c>
      <c r="Y129" s="126" t="str">
        <f>'6桁'!Y129</f>
        <v>Y★</v>
      </c>
      <c r="Z129" s="108"/>
      <c r="AA129" s="123"/>
      <c r="AB129" s="40"/>
    </row>
    <row r="130" spans="2:28" ht="30" customHeight="1">
      <c r="B130" s="503"/>
      <c r="C130" s="341" t="s">
        <v>294</v>
      </c>
      <c r="D130" s="254">
        <v>106</v>
      </c>
      <c r="E130" s="342">
        <v>110</v>
      </c>
      <c r="F130" s="95">
        <f>IF('ユーザー別小売(卸)価格試算(税抜)'!F130="","",IF(ISNUMBER('ユーザー別小売(卸)価格試算(税抜)'!F130),IF(入力!$E$30=1,ROUNDDOWN('ユーザー別小売(卸)価格試算(税抜)'!F130*(1+入力!$E$31/100),-入力!$E$29),IF(入力!$E$30=2,ROUNDUP('ユーザー別小売(卸)価格試算(税抜)'!F130*(1+入力!$E$31/100),-入力!$E$29),IF(入力!$E$30=3,ROUND('ユーザー別小売(卸)価格試算(税抜)'!F130*(1+入力!$E$31/100),-入力!$E$29)))),'ユーザー別小売(卸)価格試算(税抜)'!F130))</f>
        <v>74910</v>
      </c>
      <c r="G130" s="96" t="str">
        <f>'6桁'!G130</f>
        <v>Y★</v>
      </c>
      <c r="H130" s="456" t="str">
        <f>IF('ユーザー別小売(卸)価格試算(税抜)'!H130="","",IF(ISNUMBER('ユーザー別小売(卸)価格試算(税抜)'!H130),IF(入力!$E$30=1,ROUNDDOWN('ユーザー別小売(卸)価格試算(税抜)'!H130*(1+入力!$E$31/100),-入力!$E$29),IF(入力!$E$30=2,ROUNDUP('ユーザー別小売(卸)価格試算(税抜)'!H130*(1+入力!$E$31/100),-入力!$E$29),IF(入力!$E$30=3,ROUND('ユーザー別小売(卸)価格試算(税抜)'!H130*(1+入力!$E$31/100),-入力!$E$29)))),'ユーザー別小売(卸)価格試算(税抜)'!H130))</f>
        <v/>
      </c>
      <c r="I130" s="96">
        <f>'6桁'!I130</f>
        <v>0</v>
      </c>
      <c r="J130" s="456" t="str">
        <f>IF('ユーザー別小売(卸)価格試算(税抜)'!J130="","",IF(ISNUMBER('ユーザー別小売(卸)価格試算(税抜)'!J130),IF(入力!$E$30=1,ROUNDDOWN('ユーザー別小売(卸)価格試算(税抜)'!J130*(1+入力!$E$31/100),-入力!$E$29),IF(入力!$E$30=2,ROUNDUP('ユーザー別小売(卸)価格試算(税抜)'!J130*(1+入力!$E$31/100),-入力!$E$29),IF(入力!$E$30=3,ROUND('ユーザー別小売(卸)価格試算(税抜)'!J130*(1+入力!$E$31/100),-入力!$E$29)))),'ユーザー別小売(卸)価格試算(税抜)'!J130))</f>
        <v/>
      </c>
      <c r="K130" s="110">
        <f>'6桁'!K130</f>
        <v>0</v>
      </c>
      <c r="L130" s="456" t="str">
        <f>IF('ユーザー別小売(卸)価格試算(税抜)'!L130="","",IF(ISNUMBER('ユーザー別小売(卸)価格試算(税抜)'!L130),IF(入力!$E$30=1,ROUNDDOWN('ユーザー別小売(卸)価格試算(税抜)'!L130*(1+入力!$E$31/100),-入力!$E$29),IF(入力!$E$30=2,ROUNDUP('ユーザー別小売(卸)価格試算(税抜)'!L130*(1+入力!$E$31/100),-入力!$E$29),IF(入力!$E$30=3,ROUND('ユーザー別小売(卸)価格試算(税抜)'!L130*(1+入力!$E$31/100),-入力!$E$29)))),'ユーザー別小売(卸)価格試算(税抜)'!L130))</f>
        <v/>
      </c>
      <c r="M130" s="96">
        <f>'6桁'!M130</f>
        <v>0</v>
      </c>
      <c r="N130" s="265"/>
      <c r="O130" s="503"/>
      <c r="P130" s="500" t="s">
        <v>364</v>
      </c>
      <c r="Q130" s="501"/>
      <c r="R130" s="275">
        <v>99</v>
      </c>
      <c r="S130" s="276"/>
      <c r="T130" s="95">
        <f>IF('ユーザー別小売(卸)価格試算(税抜)'!T130="","",IF(ISNUMBER('ユーザー別小売(卸)価格試算(税抜)'!T130),IF(入力!$E$30=1,ROUNDDOWN('ユーザー別小売(卸)価格試算(税抜)'!T130*(1+入力!$E$31/100),-入力!$E$29),IF(入力!$E$30=2,ROUNDUP('ユーザー別小売(卸)価格試算(税抜)'!T130*(1+入力!$E$31/100),-入力!$E$29),IF(入力!$E$30=3,ROUND('ユーザー別小売(卸)価格試算(税抜)'!T130*(1+入力!$E$31/100),-入力!$E$29)))),'ユーザー別小売(卸)価格試算(税抜)'!T130))</f>
        <v>32230</v>
      </c>
      <c r="U130" s="96" t="str">
        <f>'6桁'!U130</f>
        <v>W</v>
      </c>
      <c r="V130" s="456" t="str">
        <f>IF('ユーザー別小売(卸)価格試算(税抜)'!V130="","",IF(ISNUMBER('ユーザー別小売(卸)価格試算(税抜)'!V130),IF(入力!$E$30=1,ROUNDDOWN('ユーザー別小売(卸)価格試算(税抜)'!V130*(1+入力!$E$31/100),-入力!$E$29),IF(入力!$E$30=2,ROUNDUP('ユーザー別小売(卸)価格試算(税抜)'!V130*(1+入力!$E$31/100),-入力!$E$29),IF(入力!$E$30=3,ROUND('ユーザー別小売(卸)価格試算(税抜)'!V130*(1+入力!$E$31/100),-入力!$E$29)))),'ユーザー別小売(卸)価格試算(税抜)'!V130))</f>
        <v/>
      </c>
      <c r="W130" s="110">
        <f>'6桁'!W130</f>
        <v>0</v>
      </c>
      <c r="X130" s="456" t="str">
        <f>IF('ユーザー別小売(卸)価格試算(税抜)'!X130="","",IF(ISNUMBER('ユーザー別小売(卸)価格試算(税抜)'!X130),IF(入力!$E$30=1,ROUNDDOWN('ユーザー別小売(卸)価格試算(税抜)'!X130*(1+入力!$E$31/100),-入力!$E$29),IF(入力!$E$30=2,ROUNDUP('ユーザー別小売(卸)価格試算(税抜)'!X130*(1+入力!$E$31/100),-入力!$E$29),IF(入力!$E$30=3,ROUND('ユーザー別小売(卸)価格試算(税抜)'!X130*(1+入力!$E$31/100),-入力!$E$29)))),'ユーザー別小売(卸)価格試算(税抜)'!X130))</f>
        <v/>
      </c>
      <c r="Y130" s="126">
        <f>'6桁'!Y130</f>
        <v>0</v>
      </c>
      <c r="Z130" s="108"/>
      <c r="AA130" s="123"/>
      <c r="AB130" s="40"/>
    </row>
    <row r="131" spans="2:28" ht="30" customHeight="1">
      <c r="B131" s="503"/>
      <c r="C131" s="341" t="s">
        <v>77</v>
      </c>
      <c r="D131" s="254">
        <v>95</v>
      </c>
      <c r="E131" s="342">
        <v>99</v>
      </c>
      <c r="F131" s="95">
        <f>IF('ユーザー別小売(卸)価格試算(税抜)'!F131="","",IF(ISNUMBER('ユーザー別小売(卸)価格試算(税抜)'!F131),IF(入力!$E$30=1,ROUNDDOWN('ユーザー別小売(卸)価格試算(税抜)'!F131*(1+入力!$E$31/100),-入力!$E$29),IF(入力!$E$30=2,ROUNDUP('ユーザー別小売(卸)価格試算(税抜)'!F131*(1+入力!$E$31/100),-入力!$E$29),IF(入力!$E$30=3,ROUND('ユーザー別小売(卸)価格試算(税抜)'!F131*(1+入力!$E$31/100),-入力!$E$29)))),'ユーザー別小売(卸)価格試算(税抜)'!F131))</f>
        <v>54670</v>
      </c>
      <c r="G131" s="96" t="str">
        <f>'6桁'!G131</f>
        <v>Y★</v>
      </c>
      <c r="H131" s="456" t="str">
        <f>IF('ユーザー別小売(卸)価格試算(税抜)'!H131="","",IF(ISNUMBER('ユーザー別小売(卸)価格試算(税抜)'!H131),IF(入力!$E$30=1,ROUNDDOWN('ユーザー別小売(卸)価格試算(税抜)'!H131*(1+入力!$E$31/100),-入力!$E$29),IF(入力!$E$30=2,ROUNDUP('ユーザー別小売(卸)価格試算(税抜)'!H131*(1+入力!$E$31/100),-入力!$E$29),IF(入力!$E$30=3,ROUND('ユーザー別小売(卸)価格試算(税抜)'!H131*(1+入力!$E$31/100),-入力!$E$29)))),'ユーザー別小売(卸)価格試算(税抜)'!H131))</f>
        <v/>
      </c>
      <c r="I131" s="96">
        <f>'6桁'!I131</f>
        <v>0</v>
      </c>
      <c r="J131" s="456" t="str">
        <f>IF('ユーザー別小売(卸)価格試算(税抜)'!J131="","",IF(ISNUMBER('ユーザー別小売(卸)価格試算(税抜)'!J131),IF(入力!$E$30=1,ROUNDDOWN('ユーザー別小売(卸)価格試算(税抜)'!J131*(1+入力!$E$31/100),-入力!$E$29),IF(入力!$E$30=2,ROUNDUP('ユーザー別小売(卸)価格試算(税抜)'!J131*(1+入力!$E$31/100),-入力!$E$29),IF(入力!$E$30=3,ROUND('ユーザー別小売(卸)価格試算(税抜)'!J131*(1+入力!$E$31/100),-入力!$E$29)))),'ユーザー別小売(卸)価格試算(税抜)'!J131))</f>
        <v/>
      </c>
      <c r="K131" s="110">
        <f>'6桁'!K131</f>
        <v>0</v>
      </c>
      <c r="L131" s="456" t="str">
        <f>IF('ユーザー別小売(卸)価格試算(税抜)'!L131="","",IF(ISNUMBER('ユーザー別小売(卸)価格試算(税抜)'!L131),IF(入力!$E$30=1,ROUNDDOWN('ユーザー別小売(卸)価格試算(税抜)'!L131*(1+入力!$E$31/100),-入力!$E$29),IF(入力!$E$30=2,ROUNDUP('ユーザー別小売(卸)価格試算(税抜)'!L131*(1+入力!$E$31/100),-入力!$E$29),IF(入力!$E$30=3,ROUND('ユーザー別小売(卸)価格試算(税抜)'!L131*(1+入力!$E$31/100),-入力!$E$29)))),'ユーザー別小売(卸)価格試算(税抜)'!L131))</f>
        <v/>
      </c>
      <c r="M131" s="96">
        <f>'6桁'!M131</f>
        <v>0</v>
      </c>
      <c r="N131" s="265"/>
      <c r="O131" s="503"/>
      <c r="P131" s="500" t="s">
        <v>306</v>
      </c>
      <c r="Q131" s="501"/>
      <c r="R131" s="275">
        <v>101</v>
      </c>
      <c r="S131" s="276">
        <v>105</v>
      </c>
      <c r="T131" s="95">
        <f>IF('ユーザー別小売(卸)価格試算(税抜)'!T131="","",IF(ISNUMBER('ユーザー別小売(卸)価格試算(税抜)'!T131),IF(入力!$E$30=1,ROUNDDOWN('ユーザー別小売(卸)価格試算(税抜)'!T131*(1+入力!$E$31/100),-入力!$E$29),IF(入力!$E$30=2,ROUNDUP('ユーザー別小売(卸)価格試算(税抜)'!T131*(1+入力!$E$31/100),-入力!$E$29),IF(入力!$E$30=3,ROUND('ユーザー別小売(卸)価格試算(税抜)'!T131*(1+入力!$E$31/100),-入力!$E$29)))),'ユーザー別小売(卸)価格試算(税抜)'!T131))</f>
        <v>36080</v>
      </c>
      <c r="U131" s="96" t="str">
        <f>'6桁'!U131</f>
        <v>Y★</v>
      </c>
      <c r="V131" s="456" t="str">
        <f>IF('ユーザー別小売(卸)価格試算(税抜)'!V131="","",IF(ISNUMBER('ユーザー別小売(卸)価格試算(税抜)'!V131),IF(入力!$E$30=1,ROUNDDOWN('ユーザー別小売(卸)価格試算(税抜)'!V131*(1+入力!$E$31/100),-入力!$E$29),IF(入力!$E$30=2,ROUNDUP('ユーザー別小売(卸)価格試算(税抜)'!V131*(1+入力!$E$31/100),-入力!$E$29),IF(入力!$E$30=3,ROUND('ユーザー別小売(卸)価格試算(税抜)'!V131*(1+入力!$E$31/100),-入力!$E$29)))),'ユーザー別小売(卸)価格試算(税抜)'!V131))</f>
        <v/>
      </c>
      <c r="W131" s="110">
        <f>'6桁'!W131</f>
        <v>0</v>
      </c>
      <c r="X131" s="456" t="str">
        <f>IF('ユーザー別小売(卸)価格試算(税抜)'!X131="","",IF(ISNUMBER('ユーザー別小売(卸)価格試算(税抜)'!X131),IF(入力!$E$30=1,ROUNDDOWN('ユーザー別小売(卸)価格試算(税抜)'!X131*(1+入力!$E$31/100),-入力!$E$29),IF(入力!$E$30=2,ROUNDUP('ユーザー別小売(卸)価格試算(税抜)'!X131*(1+入力!$E$31/100),-入力!$E$29),IF(入力!$E$30=3,ROUND('ユーザー別小売(卸)価格試算(税抜)'!X131*(1+入力!$E$31/100),-入力!$E$29)))),'ユーザー別小売(卸)価格試算(税抜)'!X131))</f>
        <v/>
      </c>
      <c r="Y131" s="126">
        <f>'6桁'!Y131</f>
        <v>0</v>
      </c>
      <c r="Z131" s="108"/>
      <c r="AA131" s="123"/>
      <c r="AB131" s="40"/>
    </row>
    <row r="132" spans="2:28" ht="30" customHeight="1">
      <c r="B132" s="503"/>
      <c r="C132" s="341" t="s">
        <v>488</v>
      </c>
      <c r="D132" s="254">
        <v>97</v>
      </c>
      <c r="E132" s="342">
        <v>101</v>
      </c>
      <c r="F132" s="95">
        <f>IF('ユーザー別小売(卸)価格試算(税抜)'!F132="","",IF(ISNUMBER('ユーザー別小売(卸)価格試算(税抜)'!F132),IF(入力!$E$30=1,ROUNDDOWN('ユーザー別小売(卸)価格試算(税抜)'!F132*(1+入力!$E$31/100),-入力!$E$29),IF(入力!$E$30=2,ROUNDUP('ユーザー別小売(卸)価格試算(税抜)'!F132*(1+入力!$E$31/100),-入力!$E$29),IF(入力!$E$30=3,ROUND('ユーザー別小売(卸)価格試算(税抜)'!F132*(1+入力!$E$31/100),-入力!$E$29)))),'ユーザー別小売(卸)価格試算(税抜)'!F132))</f>
        <v>57860</v>
      </c>
      <c r="G132" s="96" t="str">
        <f>'6桁'!G132</f>
        <v>Y★</v>
      </c>
      <c r="H132" s="456" t="str">
        <f>IF('ユーザー別小売(卸)価格試算(税抜)'!H132="","",IF(ISNUMBER('ユーザー別小売(卸)価格試算(税抜)'!H132),IF(入力!$E$30=1,ROUNDDOWN('ユーザー別小売(卸)価格試算(税抜)'!H132*(1+入力!$E$31/100),-入力!$E$29),IF(入力!$E$30=2,ROUNDUP('ユーザー別小売(卸)価格試算(税抜)'!H132*(1+入力!$E$31/100),-入力!$E$29),IF(入力!$E$30=3,ROUND('ユーザー別小売(卸)価格試算(税抜)'!H132*(1+入力!$E$31/100),-入力!$E$29)))),'ユーザー別小売(卸)価格試算(税抜)'!H132))</f>
        <v/>
      </c>
      <c r="I132" s="96">
        <f>'6桁'!I132</f>
        <v>0</v>
      </c>
      <c r="J132" s="456" t="str">
        <f>IF('ユーザー別小売(卸)価格試算(税抜)'!J132="","",IF(ISNUMBER('ユーザー別小売(卸)価格試算(税抜)'!J132),IF(入力!$E$30=1,ROUNDDOWN('ユーザー別小売(卸)価格試算(税抜)'!J132*(1+入力!$E$31/100),-入力!$E$29),IF(入力!$E$30=2,ROUNDUP('ユーザー別小売(卸)価格試算(税抜)'!J132*(1+入力!$E$31/100),-入力!$E$29),IF(入力!$E$30=3,ROUND('ユーザー別小売(卸)価格試算(税抜)'!J132*(1+入力!$E$31/100),-入力!$E$29)))),'ユーザー別小売(卸)価格試算(税抜)'!J132))</f>
        <v/>
      </c>
      <c r="K132" s="110">
        <f>'6桁'!K132</f>
        <v>0</v>
      </c>
      <c r="L132" s="456" t="str">
        <f>IF('ユーザー別小売(卸)価格試算(税抜)'!L132="","",IF(ISNUMBER('ユーザー別小売(卸)価格試算(税抜)'!L132),IF(入力!$E$30=1,ROUNDDOWN('ユーザー別小売(卸)価格試算(税抜)'!L132*(1+入力!$E$31/100),-入力!$E$29),IF(入力!$E$30=2,ROUNDUP('ユーザー別小売(卸)価格試算(税抜)'!L132*(1+入力!$E$31/100),-入力!$E$29),IF(入力!$E$30=3,ROUND('ユーザー別小売(卸)価格試算(税抜)'!L132*(1+入力!$E$31/100),-入力!$E$29)))),'ユーザー別小売(卸)価格試算(税抜)'!L132))</f>
        <v/>
      </c>
      <c r="M132" s="96">
        <f>'6桁'!M132</f>
        <v>0</v>
      </c>
      <c r="N132" s="265"/>
      <c r="O132" s="503"/>
      <c r="P132" s="500" t="s">
        <v>307</v>
      </c>
      <c r="Q132" s="501"/>
      <c r="R132" s="275">
        <v>107</v>
      </c>
      <c r="S132" s="276">
        <v>111</v>
      </c>
      <c r="T132" s="95" t="str">
        <f>IF('ユーザー別小売(卸)価格試算(税抜)'!T132="","",IF(ISNUMBER('ユーザー別小売(卸)価格試算(税抜)'!T132),IF(入力!$E$30=1,ROUNDDOWN('ユーザー別小売(卸)価格試算(税抜)'!T132*(1+入力!$E$31/100),-入力!$E$29),IF(入力!$E$30=2,ROUNDUP('ユーザー別小売(卸)価格試算(税抜)'!T132*(1+入力!$E$31/100),-入力!$E$29),IF(入力!$E$30=3,ROUND('ユーザー別小売(卸)価格試算(税抜)'!T132*(1+入力!$E$31/100),-入力!$E$29)))),'ユーザー別小売(卸)価格試算(税抜)'!T132))</f>
        <v/>
      </c>
      <c r="U132" s="96">
        <f>'6桁'!U132</f>
        <v>0</v>
      </c>
      <c r="V132" s="456" t="str">
        <f>IF('ユーザー別小売(卸)価格試算(税抜)'!V132="","",IF(ISNUMBER('ユーザー別小売(卸)価格試算(税抜)'!V132),IF(入力!$E$30=1,ROUNDDOWN('ユーザー別小売(卸)価格試算(税抜)'!V132*(1+入力!$E$31/100),-入力!$E$29),IF(入力!$E$30=2,ROUNDUP('ユーザー別小売(卸)価格試算(税抜)'!V132*(1+入力!$E$31/100),-入力!$E$29),IF(入力!$E$30=3,ROUND('ユーザー別小売(卸)価格試算(税抜)'!V132*(1+入力!$E$31/100),-入力!$E$29)))),'ユーザー別小売(卸)価格試算(税抜)'!V132))</f>
        <v/>
      </c>
      <c r="W132" s="110">
        <f>'6桁'!W132</f>
        <v>0</v>
      </c>
      <c r="X132" s="456" t="str">
        <f>IF('ユーザー別小売(卸)価格試算(税抜)'!X132="","",IF(ISNUMBER('ユーザー別小売(卸)価格試算(税抜)'!X132),IF(入力!$E$30=1,ROUNDDOWN('ユーザー別小売(卸)価格試算(税抜)'!X132*(1+入力!$E$31/100),-入力!$E$29),IF(入力!$E$30=2,ROUNDUP('ユーザー別小売(卸)価格試算(税抜)'!X132*(1+入力!$E$31/100),-入力!$E$29),IF(入力!$E$30=3,ROUND('ユーザー別小売(卸)価格試算(税抜)'!X132*(1+入力!$E$31/100),-入力!$E$29)))),'ユーザー別小売(卸)価格試算(税抜)'!X132))</f>
        <v>卸価格設定なし</v>
      </c>
      <c r="Y132" s="126" t="str">
        <f>'6桁'!Y132</f>
        <v>W★</v>
      </c>
      <c r="Z132" s="108"/>
      <c r="AA132" s="123"/>
      <c r="AB132" s="40"/>
    </row>
    <row r="133" spans="2:28" ht="30" customHeight="1" thickBot="1">
      <c r="B133" s="544"/>
      <c r="C133" s="343" t="s">
        <v>489</v>
      </c>
      <c r="D133" s="256"/>
      <c r="E133" s="344">
        <v>104</v>
      </c>
      <c r="F133" s="118" t="str">
        <f>IF('ユーザー別小売(卸)価格試算(税抜)'!F133="","",IF(ISNUMBER('ユーザー別小売(卸)価格試算(税抜)'!F133),IF(入力!$E$30=1,ROUNDDOWN('ユーザー別小売(卸)価格試算(税抜)'!F133*(1+入力!$E$31/100),-入力!$E$29),IF(入力!$E$30=2,ROUNDUP('ユーザー別小売(卸)価格試算(税抜)'!F133*(1+入力!$E$31/100),-入力!$E$29),IF(入力!$E$30=3,ROUND('ユーザー別小売(卸)価格試算(税抜)'!F133*(1+入力!$E$31/100),-入力!$E$29)))),'ユーザー別小売(卸)価格試算(税抜)'!F133))</f>
        <v/>
      </c>
      <c r="G133" s="119">
        <f>'6桁'!G133</f>
        <v>0</v>
      </c>
      <c r="H133" s="460" t="str">
        <f>IF('ユーザー別小売(卸)価格試算(税抜)'!H133="","",IF(ISNUMBER('ユーザー別小売(卸)価格試算(税抜)'!H133),IF(入力!$E$30=1,ROUNDDOWN('ユーザー別小売(卸)価格試算(税抜)'!H133*(1+入力!$E$31/100),-入力!$E$29),IF(入力!$E$30=2,ROUNDUP('ユーザー別小売(卸)価格試算(税抜)'!H133*(1+入力!$E$31/100),-入力!$E$29),IF(入力!$E$30=3,ROUND('ユーザー別小売(卸)価格試算(税抜)'!H133*(1+入力!$E$31/100),-入力!$E$29)))),'ユーザー別小売(卸)価格試算(税抜)'!H133))</f>
        <v>卸価格設定なし</v>
      </c>
      <c r="I133" s="119" t="str">
        <f>'6桁'!I133</f>
        <v>Y★</v>
      </c>
      <c r="J133" s="460" t="str">
        <f>IF('ユーザー別小売(卸)価格試算(税抜)'!J133="","",IF(ISNUMBER('ユーザー別小売(卸)価格試算(税抜)'!J133),IF(入力!$E$30=1,ROUNDDOWN('ユーザー別小売(卸)価格試算(税抜)'!J133*(1+入力!$E$31/100),-入力!$E$29),IF(入力!$E$30=2,ROUNDUP('ユーザー別小売(卸)価格試算(税抜)'!J133*(1+入力!$E$31/100),-入力!$E$29),IF(入力!$E$30=3,ROUND('ユーザー別小売(卸)価格試算(税抜)'!J133*(1+入力!$E$31/100),-入力!$E$29)))),'ユーザー別小売(卸)価格試算(税抜)'!J133))</f>
        <v/>
      </c>
      <c r="K133" s="120">
        <f>'6桁'!K133</f>
        <v>0</v>
      </c>
      <c r="L133" s="460" t="str">
        <f>IF('ユーザー別小売(卸)価格試算(税抜)'!L133="","",IF(ISNUMBER('ユーザー別小売(卸)価格試算(税抜)'!L133),IF(入力!$E$30=1,ROUNDDOWN('ユーザー別小売(卸)価格試算(税抜)'!L133*(1+入力!$E$31/100),-入力!$E$29),IF(入力!$E$30=2,ROUNDUP('ユーザー別小売(卸)価格試算(税抜)'!L133*(1+入力!$E$31/100),-入力!$E$29),IF(入力!$E$30=3,ROUND('ユーザー別小売(卸)価格試算(税抜)'!L133*(1+入力!$E$31/100),-入力!$E$29)))),'ユーザー別小売(卸)価格試算(税抜)'!L133))</f>
        <v/>
      </c>
      <c r="M133" s="119">
        <f>'6桁'!M133</f>
        <v>0</v>
      </c>
      <c r="N133" s="265"/>
      <c r="O133" s="544"/>
      <c r="P133" s="558" t="s">
        <v>490</v>
      </c>
      <c r="Q133" s="559"/>
      <c r="R133" s="282">
        <v>109</v>
      </c>
      <c r="S133" s="283"/>
      <c r="T133" s="118" t="str">
        <f>IF('ユーザー別小売(卸)価格試算(税抜)'!T133="","",IF(ISNUMBER('ユーザー別小売(卸)価格試算(税抜)'!T133),IF(入力!$E$30=1,ROUNDDOWN('ユーザー別小売(卸)価格試算(税抜)'!T133*(1+入力!$E$31/100),-入力!$E$29),IF(入力!$E$30=2,ROUNDUP('ユーザー別小売(卸)価格試算(税抜)'!T133*(1+入力!$E$31/100),-入力!$E$29),IF(入力!$E$30=3,ROUND('ユーザー別小売(卸)価格試算(税抜)'!T133*(1+入力!$E$31/100),-入力!$E$29)))),'ユーザー別小売(卸)価格試算(税抜)'!T133))</f>
        <v/>
      </c>
      <c r="U133" s="119">
        <f>'6桁'!U133</f>
        <v>0</v>
      </c>
      <c r="V133" s="460" t="str">
        <f>IF('ユーザー別小売(卸)価格試算(税抜)'!V133="","",IF(ISNUMBER('ユーザー別小売(卸)価格試算(税抜)'!V133),IF(入力!$E$30=1,ROUNDDOWN('ユーザー別小売(卸)価格試算(税抜)'!V133*(1+入力!$E$31/100),-入力!$E$29),IF(入力!$E$30=2,ROUNDUP('ユーザー別小売(卸)価格試算(税抜)'!V133*(1+入力!$E$31/100),-入力!$E$29),IF(入力!$E$30=3,ROUND('ユーザー別小売(卸)価格試算(税抜)'!V133*(1+入力!$E$31/100),-入力!$E$29)))),'ユーザー別小売(卸)価格試算(税抜)'!V133))</f>
        <v/>
      </c>
      <c r="W133" s="294">
        <f>'6桁'!W133</f>
        <v>0</v>
      </c>
      <c r="X133" s="474" t="str">
        <f>IF('ユーザー別小売(卸)価格試算(税抜)'!X133="","",IF(ISNUMBER('ユーザー別小売(卸)価格試算(税抜)'!X133),IF(入力!$E$30=1,ROUNDDOWN('ユーザー別小売(卸)価格試算(税抜)'!X133*(1+入力!$E$31/100),-入力!$E$29),IF(入力!$E$30=2,ROUNDUP('ユーザー別小売(卸)価格試算(税抜)'!X133*(1+入力!$E$31/100),-入力!$E$29),IF(入力!$E$30=3,ROUND('ユーザー別小売(卸)価格試算(税抜)'!X133*(1+入力!$E$31/100),-入力!$E$29)))),'ユーザー別小売(卸)価格試算(税抜)'!X133))</f>
        <v>卸価格設定なし</v>
      </c>
      <c r="Y133" s="132" t="str">
        <f>'6桁'!Y133</f>
        <v>Y</v>
      </c>
      <c r="Z133" s="108"/>
      <c r="AA133" s="123"/>
      <c r="AB133" s="40"/>
    </row>
    <row r="134" spans="2:28" ht="30" customHeight="1">
      <c r="B134" s="546" t="s">
        <v>934</v>
      </c>
      <c r="C134" s="546"/>
      <c r="D134" s="546"/>
      <c r="E134" s="546"/>
      <c r="F134" s="546"/>
      <c r="G134" s="546"/>
      <c r="H134" s="546"/>
      <c r="I134" s="546"/>
      <c r="J134" s="546"/>
      <c r="K134" s="546"/>
      <c r="L134" s="546"/>
      <c r="M134" s="546"/>
      <c r="N134" s="546"/>
      <c r="O134" s="546"/>
      <c r="P134" s="546"/>
      <c r="Q134" s="546"/>
      <c r="R134" s="546"/>
      <c r="S134" s="546"/>
      <c r="T134" s="546"/>
      <c r="U134" s="546"/>
      <c r="V134" s="546"/>
      <c r="W134" s="297"/>
      <c r="X134" s="295"/>
      <c r="Y134" s="296"/>
      <c r="Z134" s="74"/>
      <c r="AA134" s="123"/>
      <c r="AB134" s="40"/>
    </row>
    <row r="135" spans="2:28" ht="36" customHeight="1">
      <c r="B135" s="546"/>
      <c r="C135" s="546"/>
      <c r="D135" s="546"/>
      <c r="E135" s="546"/>
      <c r="F135" s="546"/>
      <c r="G135" s="546"/>
      <c r="H135" s="546"/>
      <c r="I135" s="546"/>
      <c r="J135" s="546"/>
      <c r="K135" s="546"/>
      <c r="L135" s="546"/>
      <c r="M135" s="546"/>
      <c r="N135" s="546"/>
      <c r="O135" s="546"/>
      <c r="P135" s="546"/>
      <c r="Q135" s="546"/>
      <c r="R135" s="546"/>
      <c r="S135" s="546"/>
      <c r="T135" s="546"/>
      <c r="U135" s="546"/>
      <c r="V135" s="546"/>
      <c r="W135" s="123"/>
    </row>
    <row r="136" spans="2:28" ht="13.5" customHeight="1">
      <c r="B136" s="220"/>
    </row>
    <row r="137" spans="2:28" ht="13.5" customHeight="1">
      <c r="F137" s="74"/>
      <c r="G137" s="18"/>
      <c r="H137" s="74"/>
      <c r="I137" s="18"/>
      <c r="J137" s="74"/>
      <c r="K137" s="18"/>
      <c r="L137" s="74"/>
      <c r="M137" s="18"/>
      <c r="N137" s="74"/>
      <c r="O137" s="18"/>
      <c r="P137" s="74"/>
      <c r="Q137" s="18"/>
      <c r="R137" s="74"/>
      <c r="S137" s="17"/>
      <c r="T137" s="74"/>
      <c r="U137" s="18"/>
    </row>
    <row r="138" spans="2:28" ht="14.25" customHeight="1" thickBot="1">
      <c r="C138" s="327"/>
      <c r="D138" s="327"/>
      <c r="E138" s="327"/>
      <c r="F138" s="74"/>
      <c r="G138" s="18"/>
      <c r="H138" s="74"/>
      <c r="I138" s="18"/>
      <c r="J138" s="74"/>
      <c r="K138" s="18"/>
      <c r="L138" s="74"/>
      <c r="M138" s="18"/>
      <c r="N138" s="74"/>
      <c r="O138" s="18"/>
      <c r="P138" s="74"/>
      <c r="Q138" s="18"/>
      <c r="R138" s="74"/>
      <c r="S138" s="17"/>
      <c r="T138" s="74"/>
      <c r="U138" s="18"/>
    </row>
    <row r="139" spans="2:28" ht="25.5" customHeight="1" thickTop="1" thickBot="1">
      <c r="B139" s="518" t="s">
        <v>451</v>
      </c>
      <c r="C139" s="519"/>
      <c r="D139" s="519"/>
      <c r="E139" s="519"/>
      <c r="F139" s="519"/>
      <c r="G139" s="519"/>
      <c r="H139" s="519"/>
      <c r="I139" s="519"/>
      <c r="J139" s="519"/>
      <c r="K139" s="519"/>
      <c r="L139" s="519"/>
      <c r="M139" s="519"/>
      <c r="N139" s="519"/>
      <c r="O139" s="519"/>
      <c r="P139" s="519"/>
      <c r="Q139" s="519"/>
      <c r="R139" s="519"/>
      <c r="S139" s="519"/>
      <c r="T139" s="519"/>
      <c r="U139" s="519"/>
      <c r="V139" s="519"/>
      <c r="W139" s="519"/>
      <c r="X139" s="519"/>
      <c r="Y139" s="519"/>
      <c r="Z139" s="519"/>
      <c r="AA139" s="520"/>
    </row>
    <row r="140" spans="2:28" ht="10.5" customHeight="1" thickTop="1">
      <c r="C140" s="40"/>
      <c r="D140" s="40"/>
      <c r="E140" s="40"/>
      <c r="F140" s="79"/>
      <c r="H140" s="79"/>
      <c r="K140" s="52"/>
      <c r="M140" s="52"/>
      <c r="Q140" s="52"/>
    </row>
    <row r="141" spans="2:28" ht="20.100000000000001" customHeight="1" thickBot="1">
      <c r="B141" s="238" t="s">
        <v>768</v>
      </c>
    </row>
    <row r="142" spans="2:28" ht="19.5" customHeight="1" thickBot="1">
      <c r="B142" s="521" t="s">
        <v>452</v>
      </c>
      <c r="C142" s="534" t="s">
        <v>524</v>
      </c>
      <c r="D142" s="527" t="s">
        <v>1113</v>
      </c>
      <c r="E142" s="540"/>
      <c r="F142" s="531" t="s">
        <v>453</v>
      </c>
      <c r="G142" s="532"/>
      <c r="H142" s="532"/>
      <c r="I142" s="532"/>
      <c r="J142" s="532"/>
      <c r="K142" s="532"/>
      <c r="L142" s="532"/>
      <c r="M142" s="532"/>
      <c r="N142" s="532"/>
      <c r="O142" s="532"/>
      <c r="P142" s="532"/>
      <c r="Q142" s="532"/>
      <c r="R142" s="532"/>
      <c r="S142" s="532"/>
      <c r="T142" s="532"/>
      <c r="U142" s="532"/>
      <c r="V142" s="532"/>
      <c r="W142" s="533"/>
      <c r="X142" s="11"/>
      <c r="Y142" s="11"/>
    </row>
    <row r="143" spans="2:28" ht="19.5" customHeight="1">
      <c r="B143" s="522"/>
      <c r="C143" s="536"/>
      <c r="D143" s="541"/>
      <c r="E143" s="542"/>
      <c r="F143" s="516" t="s">
        <v>1079</v>
      </c>
      <c r="G143" s="507"/>
      <c r="H143" s="516" t="s">
        <v>1378</v>
      </c>
      <c r="I143" s="507"/>
      <c r="J143" s="506" t="s">
        <v>1075</v>
      </c>
      <c r="K143" s="507"/>
      <c r="L143" s="506" t="s">
        <v>1076</v>
      </c>
      <c r="M143" s="507"/>
      <c r="N143" s="506" t="s">
        <v>1080</v>
      </c>
      <c r="O143" s="507"/>
      <c r="P143" s="516" t="s">
        <v>1081</v>
      </c>
      <c r="Q143" s="507"/>
      <c r="R143" s="516" t="s">
        <v>1085</v>
      </c>
      <c r="S143" s="507"/>
      <c r="T143" s="516" t="s">
        <v>1086</v>
      </c>
      <c r="U143" s="507"/>
      <c r="V143" s="506" t="s">
        <v>780</v>
      </c>
      <c r="W143" s="507"/>
      <c r="X143" s="548"/>
      <c r="Y143" s="548"/>
    </row>
    <row r="144" spans="2:28" ht="19.5" customHeight="1">
      <c r="B144" s="522"/>
      <c r="C144" s="536"/>
      <c r="D144" s="510" t="s">
        <v>1115</v>
      </c>
      <c r="E144" s="550" t="s">
        <v>1114</v>
      </c>
      <c r="F144" s="517"/>
      <c r="G144" s="509"/>
      <c r="H144" s="517"/>
      <c r="I144" s="509"/>
      <c r="J144" s="508"/>
      <c r="K144" s="509"/>
      <c r="L144" s="508"/>
      <c r="M144" s="509"/>
      <c r="N144" s="508"/>
      <c r="O144" s="509"/>
      <c r="P144" s="517"/>
      <c r="Q144" s="509"/>
      <c r="R144" s="517"/>
      <c r="S144" s="509"/>
      <c r="T144" s="517"/>
      <c r="U144" s="509"/>
      <c r="V144" s="508"/>
      <c r="W144" s="509"/>
      <c r="X144" s="548"/>
      <c r="Y144" s="548"/>
    </row>
    <row r="145" spans="2:25" ht="19.5" customHeight="1" thickBot="1">
      <c r="B145" s="523"/>
      <c r="C145" s="538"/>
      <c r="D145" s="549"/>
      <c r="E145" s="551"/>
      <c r="F145" s="553" t="s">
        <v>1077</v>
      </c>
      <c r="G145" s="554"/>
      <c r="H145" s="553" t="s">
        <v>1083</v>
      </c>
      <c r="I145" s="554"/>
      <c r="J145" s="553" t="s">
        <v>167</v>
      </c>
      <c r="K145" s="554"/>
      <c r="L145" s="553" t="s">
        <v>1078</v>
      </c>
      <c r="M145" s="554"/>
      <c r="N145" s="553" t="s">
        <v>1078</v>
      </c>
      <c r="O145" s="554"/>
      <c r="P145" s="553" t="s">
        <v>167</v>
      </c>
      <c r="Q145" s="554"/>
      <c r="R145" s="553" t="s">
        <v>167</v>
      </c>
      <c r="S145" s="554"/>
      <c r="T145" s="553" t="s">
        <v>167</v>
      </c>
      <c r="U145" s="554"/>
      <c r="V145" s="553" t="s">
        <v>167</v>
      </c>
      <c r="W145" s="554"/>
      <c r="X145" s="547"/>
      <c r="Y145" s="547"/>
    </row>
    <row r="146" spans="2:25" ht="30" customHeight="1">
      <c r="B146" s="502">
        <v>18</v>
      </c>
      <c r="C146" s="365" t="s">
        <v>309</v>
      </c>
      <c r="D146" s="253">
        <v>93</v>
      </c>
      <c r="E146" s="353">
        <v>97</v>
      </c>
      <c r="F146" s="91" t="str">
        <f>IF('ユーザー別小売(卸)価格試算(税抜)'!F146="","",IF(ISNUMBER('ユーザー別小売(卸)価格試算(税抜)'!F146),IF(入力!$C$30=1,ROUNDDOWN('ユーザー別小売(卸)価格試算(税抜)'!F146*(1+入力!$C$31/100),-入力!$C$29),IF(入力!$C$30=2,ROUNDUP('ユーザー別小売(卸)価格試算(税抜)'!F146*(1+入力!$C$31/100),-入力!$C$29),IF(入力!$C$30=3,ROUND('ユーザー別小売(卸)価格試算(税抜)'!F146*(1+入力!$C$31/100),-入力!$C$29)))),'ユーザー別小売(卸)価格試算(税抜)'!F146))</f>
        <v/>
      </c>
      <c r="G146" s="124">
        <f>'6桁'!G146</f>
        <v>0</v>
      </c>
      <c r="H146" s="91" t="str">
        <f>IF('ユーザー別小売(卸)価格試算(税抜)'!H146="","",IF(ISNUMBER('ユーザー別小売(卸)価格試算(税抜)'!H146),IF(入力!$C$30=1,ROUNDDOWN('ユーザー別小売(卸)価格試算(税抜)'!H146*(1+入力!$C$31/100),-入力!$C$29),IF(入力!$C$30=2,ROUNDUP('ユーザー別小売(卸)価格試算(税抜)'!H146*(1+入力!$C$31/100),-入力!$C$29),IF(入力!$C$30=3,ROUND('ユーザー別小売(卸)価格試算(税抜)'!H146*(1+入力!$C$31/100),-入力!$C$29)))),'ユーザー別小売(卸)価格試算(税抜)'!H146))</f>
        <v/>
      </c>
      <c r="I146" s="124">
        <f>'6桁'!I146</f>
        <v>0</v>
      </c>
      <c r="J146" s="91" t="str">
        <f>IF('ユーザー別小売(卸)価格試算(税抜)'!J146="","",IF(ISNUMBER('ユーザー別小売(卸)価格試算(税抜)'!J146),IF(入力!$C$30=1,ROUNDDOWN('ユーザー別小売(卸)価格試算(税抜)'!J146*(1+入力!$C$31/100),-入力!$C$29),IF(入力!$C$30=2,ROUNDUP('ユーザー別小売(卸)価格試算(税抜)'!J146*(1+入力!$C$31/100),-入力!$C$29),IF(入力!$C$30=3,ROUND('ユーザー別小売(卸)価格試算(税抜)'!J146*(1+入力!$C$31/100),-入力!$C$29)))),'ユーザー別小売(卸)価格試算(税抜)'!J146))</f>
        <v/>
      </c>
      <c r="K146" s="124">
        <f>'6桁'!K146</f>
        <v>0</v>
      </c>
      <c r="L146" s="91" t="str">
        <f>IF('ユーザー別小売(卸)価格試算(税抜)'!L146="","",IF(ISNUMBER('ユーザー別小売(卸)価格試算(税抜)'!L146),IF(入力!$C$30=1,ROUNDDOWN('ユーザー別小売(卸)価格試算(税抜)'!L146*(1+入力!$C$31/100),-入力!$C$29),IF(入力!$C$30=2,ROUNDUP('ユーザー別小売(卸)価格試算(税抜)'!L146*(1+入力!$C$31/100),-入力!$C$29),IF(入力!$C$30=3,ROUND('ユーザー別小売(卸)価格試算(税抜)'!L146*(1+入力!$C$31/100),-入力!$C$29)))),'ユーザー別小売(卸)価格試算(税抜)'!L146))</f>
        <v/>
      </c>
      <c r="M146" s="124">
        <f>'6桁'!M146</f>
        <v>0</v>
      </c>
      <c r="N146" s="91" t="str">
        <f>IF('ユーザー別小売(卸)価格試算(税抜)'!N146="","",IF(ISNUMBER('ユーザー別小売(卸)価格試算(税抜)'!N146),IF(入力!$C$30=1,ROUNDDOWN('ユーザー別小売(卸)価格試算(税抜)'!N146*(1+入力!$C$31/100),-入力!$C$29),IF(入力!$C$30=2,ROUNDUP('ユーザー別小売(卸)価格試算(税抜)'!N146*(1+入力!$C$31/100),-入力!$C$29),IF(入力!$C$30=3,ROUND('ユーザー別小売(卸)価格試算(税抜)'!N146*(1+入力!$C$31/100),-入力!$C$29)))),'ユーザー別小売(卸)価格試算(税抜)'!N146))</f>
        <v/>
      </c>
      <c r="O146" s="124">
        <f>'6桁'!O146</f>
        <v>0</v>
      </c>
      <c r="P146" s="91">
        <f>IF('ユーザー別小売(卸)価格試算(税抜)'!P146="","",IF(ISNUMBER('ユーザー別小売(卸)価格試算(税抜)'!P146),IF(入力!$C$30=1,ROUNDDOWN('ユーザー別小売(卸)価格試算(税抜)'!P146*(1+入力!$C$31/100),-入力!$C$29),IF(入力!$C$30=2,ROUNDUP('ユーザー別小売(卸)価格試算(税抜)'!P146*(1+入力!$C$31/100),-入力!$C$29),IF(入力!$C$30=3,ROUND('ユーザー別小売(卸)価格試算(税抜)'!P146*(1+入力!$C$31/100),-入力!$C$29)))),'ユーザー別小売(卸)価格試算(税抜)'!P146))</f>
        <v>85360</v>
      </c>
      <c r="Q146" s="125" t="str">
        <f>'6桁'!Q146</f>
        <v>W</v>
      </c>
      <c r="R146" s="91" t="str">
        <f>IF('ユーザー別小売(卸)価格試算(税抜)'!R146="","",IF(ISNUMBER('ユーザー別小売(卸)価格試算(税抜)'!R146),IF(入力!$C$30=1,ROUNDDOWN('ユーザー別小売(卸)価格試算(税抜)'!R146*(1+入力!$C$31/100),-入力!$C$29),IF(入力!$C$30=2,ROUNDUP('ユーザー別小売(卸)価格試算(税抜)'!R146*(1+入力!$C$31/100),-入力!$C$29),IF(入力!$C$30=3,ROUND('ユーザー別小売(卸)価格試算(税抜)'!R146*(1+入力!$C$31/100),-入力!$C$29)))),'ユーザー別小売(卸)価格試算(税抜)'!R146))</f>
        <v/>
      </c>
      <c r="S146" s="125">
        <f>'6桁'!S146</f>
        <v>0</v>
      </c>
      <c r="T146" s="91" t="str">
        <f>IF('ユーザー別小売(卸)価格試算(税抜)'!T146="","",IF(ISNUMBER('ユーザー別小売(卸)価格試算(税抜)'!T146),IF(入力!$C$30=1,ROUNDDOWN('ユーザー別小売(卸)価格試算(税抜)'!T146*(1+入力!$C$31/100),-入力!$C$29),IF(入力!$C$30=2,ROUNDUP('ユーザー別小売(卸)価格試算(税抜)'!T146*(1+入力!$C$31/100),-入力!$C$29),IF(入力!$C$30=3,ROUND('ユーザー別小売(卸)価格試算(税抜)'!T146*(1+入力!$C$31/100),-入力!$C$29)))),'ユーザー別小売(卸)価格試算(税抜)'!T146))</f>
        <v/>
      </c>
      <c r="U146" s="125">
        <f>'6桁'!U146</f>
        <v>0</v>
      </c>
      <c r="V146" s="91" t="str">
        <f>IF('ユーザー別小売(卸)価格試算(税抜)'!V146="","",IF(ISNUMBER('ユーザー別小売(卸)価格試算(税抜)'!V146),IF(入力!$C$30=1,ROUNDDOWN('ユーザー別小売(卸)価格試算(税抜)'!V146*(1+入力!$C$31/100),-入力!$C$29),IF(入力!$C$30=2,ROUNDUP('ユーザー別小売(卸)価格試算(税抜)'!V146*(1+入力!$C$31/100),-入力!$C$29),IF(入力!$C$30=3,ROUND('ユーザー別小売(卸)価格試算(税抜)'!V146*(1+入力!$C$31/100),-入力!$C$29)))),'ユーザー別小売(卸)価格試算(税抜)'!V146))</f>
        <v/>
      </c>
      <c r="W146" s="125">
        <f>'6桁'!W146</f>
        <v>0</v>
      </c>
      <c r="X146" s="74"/>
      <c r="Y146" s="251"/>
    </row>
    <row r="147" spans="2:25" ht="30" customHeight="1">
      <c r="B147" s="503"/>
      <c r="C147" s="362" t="s">
        <v>310</v>
      </c>
      <c r="D147" s="254">
        <v>94</v>
      </c>
      <c r="E147" s="342">
        <v>98</v>
      </c>
      <c r="F147" s="95" t="str">
        <f>IF('ユーザー別小売(卸)価格試算(税抜)'!F147="","",IF(ISNUMBER('ユーザー別小売(卸)価格試算(税抜)'!F147),IF(入力!$C$30=1,ROUNDDOWN('ユーザー別小売(卸)価格試算(税抜)'!F147*(1+入力!$C$31/100),-入力!$C$29),IF(入力!$C$30=2,ROUNDUP('ユーザー別小売(卸)価格試算(税抜)'!F147*(1+入力!$C$31/100),-入力!$C$29),IF(入力!$C$30=3,ROUND('ユーザー別小売(卸)価格試算(税抜)'!F147*(1+入力!$C$31/100),-入力!$C$29)))),'ユーザー別小売(卸)価格試算(税抜)'!F147))</f>
        <v/>
      </c>
      <c r="G147" s="126">
        <f>'6桁'!G147</f>
        <v>0</v>
      </c>
      <c r="H147" s="95" t="str">
        <f>IF('ユーザー別小売(卸)価格試算(税抜)'!H147="","",IF(ISNUMBER('ユーザー別小売(卸)価格試算(税抜)'!H147),IF(入力!$C$30=1,ROUNDDOWN('ユーザー別小売(卸)価格試算(税抜)'!H147*(1+入力!$C$31/100),-入力!$C$29),IF(入力!$C$30=2,ROUNDUP('ユーザー別小売(卸)価格試算(税抜)'!H147*(1+入力!$C$31/100),-入力!$C$29),IF(入力!$C$30=3,ROUND('ユーザー別小売(卸)価格試算(税抜)'!H147*(1+入力!$C$31/100),-入力!$C$29)))),'ユーザー別小売(卸)価格試算(税抜)'!H147))</f>
        <v/>
      </c>
      <c r="I147" s="126">
        <f>'6桁'!I147</f>
        <v>0</v>
      </c>
      <c r="J147" s="95" t="str">
        <f>IF('ユーザー別小売(卸)価格試算(税抜)'!J147="","",IF(ISNUMBER('ユーザー別小売(卸)価格試算(税抜)'!J147),IF(入力!$C$30=1,ROUNDDOWN('ユーザー別小売(卸)価格試算(税抜)'!J147*(1+入力!$C$31/100),-入力!$C$29),IF(入力!$C$30=2,ROUNDUP('ユーザー別小売(卸)価格試算(税抜)'!J147*(1+入力!$C$31/100),-入力!$C$29),IF(入力!$C$30=3,ROUND('ユーザー別小売(卸)価格試算(税抜)'!J147*(1+入力!$C$31/100),-入力!$C$29)))),'ユーザー別小売(卸)価格試算(税抜)'!J147))</f>
        <v/>
      </c>
      <c r="K147" s="126">
        <f>'6桁'!K147</f>
        <v>0</v>
      </c>
      <c r="L147" s="95" t="str">
        <f>IF('ユーザー別小売(卸)価格試算(税抜)'!L147="","",IF(ISNUMBER('ユーザー別小売(卸)価格試算(税抜)'!L147),IF(入力!$C$30=1,ROUNDDOWN('ユーザー別小売(卸)価格試算(税抜)'!L147*(1+入力!$C$31/100),-入力!$C$29),IF(入力!$C$30=2,ROUNDUP('ユーザー別小売(卸)価格試算(税抜)'!L147*(1+入力!$C$31/100),-入力!$C$29),IF(入力!$C$30=3,ROUND('ユーザー別小売(卸)価格試算(税抜)'!L147*(1+入力!$C$31/100),-入力!$C$29)))),'ユーザー別小売(卸)価格試算(税抜)'!L147))</f>
        <v/>
      </c>
      <c r="M147" s="126">
        <f>'6桁'!M147</f>
        <v>0</v>
      </c>
      <c r="N147" s="95" t="str">
        <f>IF('ユーザー別小売(卸)価格試算(税抜)'!N147="","",IF(ISNUMBER('ユーザー別小売(卸)価格試算(税抜)'!N147),IF(入力!$C$30=1,ROUNDDOWN('ユーザー別小売(卸)価格試算(税抜)'!N147*(1+入力!$C$31/100),-入力!$C$29),IF(入力!$C$30=2,ROUNDUP('ユーザー別小売(卸)価格試算(税抜)'!N147*(1+入力!$C$31/100),-入力!$C$29),IF(入力!$C$30=3,ROUND('ユーザー別小売(卸)価格試算(税抜)'!N147*(1+入力!$C$31/100),-入力!$C$29)))),'ユーザー別小売(卸)価格試算(税抜)'!N147))</f>
        <v/>
      </c>
      <c r="O147" s="126">
        <f>'6桁'!O147</f>
        <v>0</v>
      </c>
      <c r="P147" s="95">
        <f>IF('ユーザー別小売(卸)価格試算(税抜)'!P147="","",IF(ISNUMBER('ユーザー別小売(卸)価格試算(税抜)'!P147),IF(入力!$C$30=1,ROUNDDOWN('ユーザー別小売(卸)価格試算(税抜)'!P147*(1+入力!$C$31/100),-入力!$C$29),IF(入力!$C$30=2,ROUNDUP('ユーザー別小売(卸)価格試算(税抜)'!P147*(1+入力!$C$31/100),-入力!$C$29),IF(入力!$C$30=3,ROUND('ユーザー別小売(卸)価格試算(税抜)'!P147*(1+入力!$C$31/100),-入力!$C$29)))),'ユーザー別小売(卸)価格試算(税抜)'!P147))</f>
        <v>87780</v>
      </c>
      <c r="Q147" s="96" t="str">
        <f>'6桁'!Q147</f>
        <v>W</v>
      </c>
      <c r="R147" s="95" t="str">
        <f>IF('ユーザー別小売(卸)価格試算(税抜)'!R147="","",IF(ISNUMBER('ユーザー別小売(卸)価格試算(税抜)'!R147),IF(入力!$C$30=1,ROUNDDOWN('ユーザー別小売(卸)価格試算(税抜)'!R147*(1+入力!$C$31/100),-入力!$C$29),IF(入力!$C$30=2,ROUNDUP('ユーザー別小売(卸)価格試算(税抜)'!R147*(1+入力!$C$31/100),-入力!$C$29),IF(入力!$C$30=3,ROUND('ユーザー別小売(卸)価格試算(税抜)'!R147*(1+入力!$C$31/100),-入力!$C$29)))),'ユーザー別小売(卸)価格試算(税抜)'!R147))</f>
        <v/>
      </c>
      <c r="S147" s="96">
        <f>'6桁'!S147</f>
        <v>0</v>
      </c>
      <c r="T147" s="95" t="str">
        <f>IF('ユーザー別小売(卸)価格試算(税抜)'!T147="","",IF(ISNUMBER('ユーザー別小売(卸)価格試算(税抜)'!T147),IF(入力!$C$30=1,ROUNDDOWN('ユーザー別小売(卸)価格試算(税抜)'!T147*(1+入力!$C$31/100),-入力!$C$29),IF(入力!$C$30=2,ROUNDUP('ユーザー別小売(卸)価格試算(税抜)'!T147*(1+入力!$C$31/100),-入力!$C$29),IF(入力!$C$30=3,ROUND('ユーザー別小売(卸)価格試算(税抜)'!T147*(1+入力!$C$31/100),-入力!$C$29)))),'ユーザー別小売(卸)価格試算(税抜)'!T147))</f>
        <v/>
      </c>
      <c r="U147" s="96">
        <f>'6桁'!U147</f>
        <v>0</v>
      </c>
      <c r="V147" s="95" t="str">
        <f>IF('ユーザー別小売(卸)価格試算(税抜)'!V147="","",IF(ISNUMBER('ユーザー別小売(卸)価格試算(税抜)'!V147),IF(入力!$C$30=1,ROUNDDOWN('ユーザー別小売(卸)価格試算(税抜)'!V147*(1+入力!$C$31/100),-入力!$C$29),IF(入力!$C$30=2,ROUNDUP('ユーザー別小売(卸)価格試算(税抜)'!V147*(1+入力!$C$31/100),-入力!$C$29),IF(入力!$C$30=3,ROUND('ユーザー別小売(卸)価格試算(税抜)'!V147*(1+入力!$C$31/100),-入力!$C$29)))),'ユーザー別小売(卸)価格試算(税抜)'!V147))</f>
        <v/>
      </c>
      <c r="W147" s="96">
        <f>'6桁'!W147</f>
        <v>0</v>
      </c>
      <c r="X147" s="74"/>
      <c r="Y147" s="251"/>
    </row>
    <row r="148" spans="2:25" ht="30" customHeight="1">
      <c r="B148" s="503"/>
      <c r="C148" s="362" t="s">
        <v>78</v>
      </c>
      <c r="D148" s="254">
        <v>80</v>
      </c>
      <c r="E148" s="342">
        <v>84</v>
      </c>
      <c r="F148" s="95" t="str">
        <f>IF('ユーザー別小売(卸)価格試算(税抜)'!F148="","",IF(ISNUMBER('ユーザー別小売(卸)価格試算(税抜)'!F148),IF(入力!$C$30=1,ROUNDDOWN('ユーザー別小売(卸)価格試算(税抜)'!F148*(1+入力!$C$31/100),-入力!$C$29),IF(入力!$C$30=2,ROUNDUP('ユーザー別小売(卸)価格試算(税抜)'!F148*(1+入力!$C$31/100),-入力!$C$29),IF(入力!$C$30=3,ROUND('ユーザー別小売(卸)価格試算(税抜)'!F148*(1+入力!$C$31/100),-入力!$C$29)))),'ユーザー別小売(卸)価格試算(税抜)'!F148))</f>
        <v/>
      </c>
      <c r="G148" s="126">
        <f>'6桁'!G148</f>
        <v>0</v>
      </c>
      <c r="H148" s="95" t="str">
        <f>IF('ユーザー別小売(卸)価格試算(税抜)'!H148="","",IF(ISNUMBER('ユーザー別小売(卸)価格試算(税抜)'!H148),IF(入力!$C$30=1,ROUNDDOWN('ユーザー別小売(卸)価格試算(税抜)'!H148*(1+入力!$C$31/100),-入力!$C$29),IF(入力!$C$30=2,ROUNDUP('ユーザー別小売(卸)価格試算(税抜)'!H148*(1+入力!$C$31/100),-入力!$C$29),IF(入力!$C$30=3,ROUND('ユーザー別小売(卸)価格試算(税抜)'!H148*(1+入力!$C$31/100),-入力!$C$29)))),'ユーザー別小売(卸)価格試算(税抜)'!H148))</f>
        <v/>
      </c>
      <c r="I148" s="126">
        <f>'6桁'!I148</f>
        <v>0</v>
      </c>
      <c r="J148" s="95" t="str">
        <f>IF('ユーザー別小売(卸)価格試算(税抜)'!J148="","",IF(ISNUMBER('ユーザー別小売(卸)価格試算(税抜)'!J148),IF(入力!$C$30=1,ROUNDDOWN('ユーザー別小売(卸)価格試算(税抜)'!J148*(1+入力!$C$31/100),-入力!$C$29),IF(入力!$C$30=2,ROUNDUP('ユーザー別小売(卸)価格試算(税抜)'!J148*(1+入力!$C$31/100),-入力!$C$29),IF(入力!$C$30=3,ROUND('ユーザー別小売(卸)価格試算(税抜)'!J148*(1+入力!$C$31/100),-入力!$C$29)))),'ユーザー別小売(卸)価格試算(税抜)'!J148))</f>
        <v/>
      </c>
      <c r="K148" s="126">
        <f>'6桁'!K148</f>
        <v>0</v>
      </c>
      <c r="L148" s="95" t="str">
        <f>IF('ユーザー別小売(卸)価格試算(税抜)'!L148="","",IF(ISNUMBER('ユーザー別小売(卸)価格試算(税抜)'!L148),IF(入力!$C$30=1,ROUNDDOWN('ユーザー別小売(卸)価格試算(税抜)'!L148*(1+入力!$C$31/100),-入力!$C$29),IF(入力!$C$30=2,ROUNDUP('ユーザー別小売(卸)価格試算(税抜)'!L148*(1+入力!$C$31/100),-入力!$C$29),IF(入力!$C$30=3,ROUND('ユーザー別小売(卸)価格試算(税抜)'!L148*(1+入力!$C$31/100),-入力!$C$29)))),'ユーザー別小売(卸)価格試算(税抜)'!L148))</f>
        <v/>
      </c>
      <c r="M148" s="126">
        <f>'6桁'!M148</f>
        <v>0</v>
      </c>
      <c r="N148" s="95" t="str">
        <f>IF('ユーザー別小売(卸)価格試算(税抜)'!N148="","",IF(ISNUMBER('ユーザー別小売(卸)価格試算(税抜)'!N148),IF(入力!$C$30=1,ROUNDDOWN('ユーザー別小売(卸)価格試算(税抜)'!N148*(1+入力!$C$31/100),-入力!$C$29),IF(入力!$C$30=2,ROUNDUP('ユーザー別小売(卸)価格試算(税抜)'!N148*(1+入力!$C$31/100),-入力!$C$29),IF(入力!$C$30=3,ROUND('ユーザー別小売(卸)価格試算(税抜)'!N148*(1+入力!$C$31/100),-入力!$C$29)))),'ユーザー別小売(卸)価格試算(税抜)'!N148))</f>
        <v/>
      </c>
      <c r="O148" s="126">
        <f>'6桁'!O148</f>
        <v>0</v>
      </c>
      <c r="P148" s="95" t="str">
        <f>IF('ユーザー別小売(卸)価格試算(税抜)'!P148="","",IF(ISNUMBER('ユーザー別小売(卸)価格試算(税抜)'!P148),IF(入力!$C$30=1,ROUNDDOWN('ユーザー別小売(卸)価格試算(税抜)'!P148*(1+入力!$C$31/100),-入力!$C$29),IF(入力!$C$30=2,ROUNDUP('ユーザー別小売(卸)価格試算(税抜)'!P148*(1+入力!$C$31/100),-入力!$C$29),IF(入力!$C$30=3,ROUND('ユーザー別小売(卸)価格試算(税抜)'!P148*(1+入力!$C$31/100),-入力!$C$29)))),'ユーザー別小売(卸)価格試算(税抜)'!P148))</f>
        <v/>
      </c>
      <c r="Q148" s="96">
        <f>'6桁'!Q148</f>
        <v>0</v>
      </c>
      <c r="R148" s="95" t="str">
        <f>IF('ユーザー別小売(卸)価格試算(税抜)'!R148="","",IF(ISNUMBER('ユーザー別小売(卸)価格試算(税抜)'!R148),IF(入力!$C$30=1,ROUNDDOWN('ユーザー別小売(卸)価格試算(税抜)'!R148*(1+入力!$C$31/100),-入力!$C$29),IF(入力!$C$30=2,ROUNDUP('ユーザー別小売(卸)価格試算(税抜)'!R148*(1+入力!$C$31/100),-入力!$C$29),IF(入力!$C$30=3,ROUND('ユーザー別小売(卸)価格試算(税抜)'!R148*(1+入力!$C$31/100),-入力!$C$29)))),'ユーザー別小売(卸)価格試算(税抜)'!R148))</f>
        <v/>
      </c>
      <c r="S148" s="96">
        <f>'6桁'!S148</f>
        <v>0</v>
      </c>
      <c r="T148" s="95" t="str">
        <f>IF('ユーザー別小売(卸)価格試算(税抜)'!T148="","",IF(ISNUMBER('ユーザー別小売(卸)価格試算(税抜)'!T148),IF(入力!$C$30=1,ROUNDDOWN('ユーザー別小売(卸)価格試算(税抜)'!T148*(1+入力!$C$31/100),-入力!$C$29),IF(入力!$C$30=2,ROUNDUP('ユーザー別小売(卸)価格試算(税抜)'!T148*(1+入力!$C$31/100),-入力!$C$29),IF(入力!$C$30=3,ROUND('ユーザー別小売(卸)価格試算(税抜)'!T148*(1+入力!$C$31/100),-入力!$C$29)))),'ユーザー別小売(卸)価格試算(税抜)'!T148))</f>
        <v/>
      </c>
      <c r="U148" s="96">
        <f>'6桁'!U148</f>
        <v>0</v>
      </c>
      <c r="V148" s="95">
        <f>IF('ユーザー別小売(卸)価格試算(税抜)'!V148="","",IF(ISNUMBER('ユーザー別小売(卸)価格試算(税抜)'!V148),IF(入力!$C$30=1,ROUNDDOWN('ユーザー別小売(卸)価格試算(税抜)'!V148*(1+入力!$C$31/100),-入力!$C$29),IF(入力!$C$30=2,ROUNDUP('ユーザー別小売(卸)価格試算(税抜)'!V148*(1+入力!$C$31/100),-入力!$C$29),IF(入力!$C$30=3,ROUND('ユーザー別小売(卸)価格試算(税抜)'!V148*(1+入力!$C$31/100),-入力!$C$29)))),'ユーザー別小売(卸)価格試算(税抜)'!V148))</f>
        <v>53900</v>
      </c>
      <c r="W148" s="96" t="str">
        <f>'6桁'!W148</f>
        <v>W★</v>
      </c>
      <c r="X148" s="74"/>
      <c r="Y148" s="251"/>
    </row>
    <row r="149" spans="2:25" ht="30" customHeight="1">
      <c r="B149" s="503"/>
      <c r="C149" s="362" t="s">
        <v>57</v>
      </c>
      <c r="D149" s="254">
        <v>90</v>
      </c>
      <c r="E149" s="342">
        <v>94</v>
      </c>
      <c r="F149" s="95">
        <f>IF('ユーザー別小売(卸)価格試算(税抜)'!F149="","",IF(ISNUMBER('ユーザー別小売(卸)価格試算(税抜)'!F149),IF(入力!$C$30=1,ROUNDDOWN('ユーザー別小売(卸)価格試算(税抜)'!F149*(1+入力!$C$31/100),-入力!$C$29),IF(入力!$C$30=2,ROUNDUP('ユーザー別小売(卸)価格試算(税抜)'!F149*(1+入力!$C$31/100),-入力!$C$29),IF(入力!$C$30=3,ROUND('ユーザー別小売(卸)価格試算(税抜)'!F149*(1+入力!$C$31/100),-入力!$C$29)))),'ユーザー別小売(卸)価格試算(税抜)'!F149))</f>
        <v>64790</v>
      </c>
      <c r="G149" s="126" t="str">
        <f>'6桁'!G149</f>
        <v>Y★</v>
      </c>
      <c r="H149" s="95">
        <f>IF('ユーザー別小売(卸)価格試算(税抜)'!H149="","",IF(ISNUMBER('ユーザー別小売(卸)価格試算(税抜)'!H149),IF(入力!$C$30=1,ROUNDDOWN('ユーザー別小売(卸)価格試算(税抜)'!H149*(1+入力!$C$31/100),-入力!$C$29),IF(入力!$C$30=2,ROUNDUP('ユーザー別小売(卸)価格試算(税抜)'!H149*(1+入力!$C$31/100),-入力!$C$29),IF(入力!$C$30=3,ROUND('ユーザー別小売(卸)価格試算(税抜)'!H149*(1+入力!$C$31/100),-入力!$C$29)))),'ユーザー別小売(卸)価格試算(税抜)'!H149))</f>
        <v>61710</v>
      </c>
      <c r="I149" s="126" t="str">
        <f>'6桁'!I149</f>
        <v>W★</v>
      </c>
      <c r="J149" s="95">
        <f>IF('ユーザー別小売(卸)価格試算(税抜)'!J149="","",IF(ISNUMBER('ユーザー別小売(卸)価格試算(税抜)'!J149),IF(入力!$C$30=1,ROUNDDOWN('ユーザー別小売(卸)価格試算(税抜)'!J149*(1+入力!$C$31/100),-入力!$C$29),IF(入力!$C$30=2,ROUNDUP('ユーザー別小売(卸)価格試算(税抜)'!J149*(1+入力!$C$31/100),-入力!$C$29),IF(入力!$C$30=3,ROUND('ユーザー別小売(卸)価格試算(税抜)'!J149*(1+入力!$C$31/100),-入力!$C$29)))),'ユーザー別小売(卸)価格試算(税抜)'!J149))</f>
        <v>60170</v>
      </c>
      <c r="K149" s="126" t="str">
        <f>'6桁'!K149</f>
        <v>W★</v>
      </c>
      <c r="L149" s="95" t="str">
        <f>IF('ユーザー別小売(卸)価格試算(税抜)'!L149="","",IF(ISNUMBER('ユーザー別小売(卸)価格試算(税抜)'!L149),IF(入力!$C$30=1,ROUNDDOWN('ユーザー別小売(卸)価格試算(税抜)'!L149*(1+入力!$C$31/100),-入力!$C$29),IF(入力!$C$30=2,ROUNDUP('ユーザー別小売(卸)価格試算(税抜)'!L149*(1+入力!$C$31/100),-入力!$C$29),IF(入力!$C$30=3,ROUND('ユーザー別小売(卸)価格試算(税抜)'!L149*(1+入力!$C$31/100),-入力!$C$29)))),'ユーザー別小売(卸)価格試算(税抜)'!L149))</f>
        <v/>
      </c>
      <c r="M149" s="126">
        <f>'6桁'!M149</f>
        <v>0</v>
      </c>
      <c r="N149" s="95" t="str">
        <f>IF('ユーザー別小売(卸)価格試算(税抜)'!N149="","",IF(ISNUMBER('ユーザー別小売(卸)価格試算(税抜)'!N149),IF(入力!$C$30=1,ROUNDDOWN('ユーザー別小売(卸)価格試算(税抜)'!N149*(1+入力!$C$31/100),-入力!$C$29),IF(入力!$C$30=2,ROUNDUP('ユーザー別小売(卸)価格試算(税抜)'!N149*(1+入力!$C$31/100),-入力!$C$29),IF(入力!$C$30=3,ROUND('ユーザー別小売(卸)価格試算(税抜)'!N149*(1+入力!$C$31/100),-入力!$C$29)))),'ユーザー別小売(卸)価格試算(税抜)'!N149))</f>
        <v/>
      </c>
      <c r="O149" s="126">
        <f>'6桁'!O149</f>
        <v>0</v>
      </c>
      <c r="P149" s="95">
        <f>IF('ユーザー別小売(卸)価格試算(税抜)'!P149="","",IF(ISNUMBER('ユーザー別小売(卸)価格試算(税抜)'!P149),IF(入力!$C$30=1,ROUNDDOWN('ユーザー別小売(卸)価格試算(税抜)'!P149*(1+入力!$C$31/100),-入力!$C$29),IF(入力!$C$30=2,ROUNDUP('ユーザー別小売(卸)価格試算(税抜)'!P149*(1+入力!$C$31/100),-入力!$C$29),IF(入力!$C$30=3,ROUND('ユーザー別小売(卸)価格試算(税抜)'!P149*(1+入力!$C$31/100),-入力!$C$29)))),'ユーザー別小売(卸)価格試算(税抜)'!P149))</f>
        <v>73260</v>
      </c>
      <c r="Q149" s="96" t="str">
        <f>'6桁'!Q149</f>
        <v>W</v>
      </c>
      <c r="R149" s="95" t="str">
        <f>IF('ユーザー別小売(卸)価格試算(税抜)'!R149="","",IF(ISNUMBER('ユーザー別小売(卸)価格試算(税抜)'!R149),IF(入力!$C$30=1,ROUNDDOWN('ユーザー別小売(卸)価格試算(税抜)'!R149*(1+入力!$C$31/100),-入力!$C$29),IF(入力!$C$30=2,ROUNDUP('ユーザー別小売(卸)価格試算(税抜)'!R149*(1+入力!$C$31/100),-入力!$C$29),IF(入力!$C$30=3,ROUND('ユーザー別小売(卸)価格試算(税抜)'!R149*(1+入力!$C$31/100),-入力!$C$29)))),'ユーザー別小売(卸)価格試算(税抜)'!R149))</f>
        <v/>
      </c>
      <c r="S149" s="96">
        <f>'6桁'!S149</f>
        <v>0</v>
      </c>
      <c r="T149" s="95" t="str">
        <f>IF('ユーザー別小売(卸)価格試算(税抜)'!T149="","",IF(ISNUMBER('ユーザー別小売(卸)価格試算(税抜)'!T149),IF(入力!$C$30=1,ROUNDDOWN('ユーザー別小売(卸)価格試算(税抜)'!T149*(1+入力!$C$31/100),-入力!$C$29),IF(入力!$C$30=2,ROUNDUP('ユーザー別小売(卸)価格試算(税抜)'!T149*(1+入力!$C$31/100),-入力!$C$29),IF(入力!$C$30=3,ROUND('ユーザー別小売(卸)価格試算(税抜)'!T149*(1+入力!$C$31/100),-入力!$C$29)))),'ユーザー別小売(卸)価格試算(税抜)'!T149))</f>
        <v/>
      </c>
      <c r="U149" s="96">
        <f>'6桁'!U149</f>
        <v>0</v>
      </c>
      <c r="V149" s="95">
        <f>IF('ユーザー別小売(卸)価格試算(税抜)'!V149="","",IF(ISNUMBER('ユーザー別小売(卸)価格試算(税抜)'!V149),IF(入力!$C$30=1,ROUNDDOWN('ユーザー別小売(卸)価格試算(税抜)'!V149*(1+入力!$C$31/100),-入力!$C$29),IF(入力!$C$30=2,ROUNDUP('ユーザー別小売(卸)価格試算(税抜)'!V149*(1+入力!$C$31/100),-入力!$C$29),IF(入力!$C$30=3,ROUND('ユーザー別小売(卸)価格試算(税抜)'!V149*(1+入力!$C$31/100),-入力!$C$29)))),'ユーザー別小売(卸)価格試算(税抜)'!V149))</f>
        <v>58520</v>
      </c>
      <c r="W149" s="96" t="str">
        <f>'6桁'!W149</f>
        <v>W★</v>
      </c>
      <c r="X149" s="74"/>
      <c r="Y149" s="251"/>
    </row>
    <row r="150" spans="2:25" ht="30" customHeight="1">
      <c r="B150" s="503"/>
      <c r="C150" s="362" t="s">
        <v>169</v>
      </c>
      <c r="D150" s="254">
        <v>93</v>
      </c>
      <c r="E150" s="342">
        <v>97</v>
      </c>
      <c r="F150" s="95">
        <f>IF('ユーザー別小売(卸)価格試算(税抜)'!F150="","",IF(ISNUMBER('ユーザー別小売(卸)価格試算(税抜)'!F150),IF(入力!$C$30=1,ROUNDDOWN('ユーザー別小売(卸)価格試算(税抜)'!F150*(1+入力!$C$31/100),-入力!$C$29),IF(入力!$C$30=2,ROUNDUP('ユーザー別小売(卸)価格試算(税抜)'!F150*(1+入力!$C$31/100),-入力!$C$29),IF(入力!$C$30=3,ROUND('ユーザー別小売(卸)価格試算(税抜)'!F150*(1+入力!$C$31/100),-入力!$C$29)))),'ユーザー別小売(卸)価格試算(税抜)'!F150))</f>
        <v>68640</v>
      </c>
      <c r="G150" s="20" t="str">
        <f>'6桁'!G150</f>
        <v>Y★</v>
      </c>
      <c r="H150" s="95">
        <f>IF('ユーザー別小売(卸)価格試算(税抜)'!H150="","",IF(ISNUMBER('ユーザー別小売(卸)価格試算(税抜)'!H150),IF(入力!$C$30=1,ROUNDDOWN('ユーザー別小売(卸)価格試算(税抜)'!H150*(1+入力!$C$31/100),-入力!$C$29),IF(入力!$C$30=2,ROUNDUP('ユーザー別小売(卸)価格試算(税抜)'!H150*(1+入力!$C$31/100),-入力!$C$29),IF(入力!$C$30=3,ROUND('ユーザー別小売(卸)価格試算(税抜)'!H150*(1+入力!$C$31/100),-入力!$C$29)))),'ユーザー別小売(卸)価格試算(税抜)'!H150))</f>
        <v>65010</v>
      </c>
      <c r="I150" s="126" t="str">
        <f>'6桁'!I150</f>
        <v>W★</v>
      </c>
      <c r="J150" s="95" t="str">
        <f>IF('ユーザー別小売(卸)価格試算(税抜)'!J150="","",IF(ISNUMBER('ユーザー別小売(卸)価格試算(税抜)'!J150),IF(入力!$C$30=1,ROUNDDOWN('ユーザー別小売(卸)価格試算(税抜)'!J150*(1+入力!$C$31/100),-入力!$C$29),IF(入力!$C$30=2,ROUNDUP('ユーザー別小売(卸)価格試算(税抜)'!J150*(1+入力!$C$31/100),-入力!$C$29),IF(入力!$C$30=3,ROUND('ユーザー別小売(卸)価格試算(税抜)'!J150*(1+入力!$C$31/100),-入力!$C$29)))),'ユーザー別小売(卸)価格試算(税抜)'!J150))</f>
        <v/>
      </c>
      <c r="K150" s="126">
        <f>'6桁'!K150</f>
        <v>0</v>
      </c>
      <c r="L150" s="95" t="str">
        <f>IF('ユーザー別小売(卸)価格試算(税抜)'!L150="","",IF(ISNUMBER('ユーザー別小売(卸)価格試算(税抜)'!L150),IF(入力!$C$30=1,ROUNDDOWN('ユーザー別小売(卸)価格試算(税抜)'!L150*(1+入力!$C$31/100),-入力!$C$29),IF(入力!$C$30=2,ROUNDUP('ユーザー別小売(卸)価格試算(税抜)'!L150*(1+入力!$C$31/100),-入力!$C$29),IF(入力!$C$30=3,ROUND('ユーザー別小売(卸)価格試算(税抜)'!L150*(1+入力!$C$31/100),-入力!$C$29)))),'ユーザー別小売(卸)価格試算(税抜)'!L150))</f>
        <v/>
      </c>
      <c r="M150" s="126">
        <f>'6桁'!M150</f>
        <v>0</v>
      </c>
      <c r="N150" s="95" t="str">
        <f>IF('ユーザー別小売(卸)価格試算(税抜)'!N150="","",IF(ISNUMBER('ユーザー別小売(卸)価格試算(税抜)'!N150),IF(入力!$C$30=1,ROUNDDOWN('ユーザー別小売(卸)価格試算(税抜)'!N150*(1+入力!$C$31/100),-入力!$C$29),IF(入力!$C$30=2,ROUNDUP('ユーザー別小売(卸)価格試算(税抜)'!N150*(1+入力!$C$31/100),-入力!$C$29),IF(入力!$C$30=3,ROUND('ユーザー別小売(卸)価格試算(税抜)'!N150*(1+入力!$C$31/100),-入力!$C$29)))),'ユーザー別小売(卸)価格試算(税抜)'!N150))</f>
        <v/>
      </c>
      <c r="O150" s="126">
        <f>'6桁'!O150</f>
        <v>0</v>
      </c>
      <c r="P150" s="95">
        <f>IF('ユーザー別小売(卸)価格試算(税抜)'!P150="","",IF(ISNUMBER('ユーザー別小売(卸)価格試算(税抜)'!P150),IF(入力!$C$30=1,ROUNDDOWN('ユーザー別小売(卸)価格試算(税抜)'!P150*(1+入力!$C$31/100),-入力!$C$29),IF(入力!$C$30=2,ROUNDUP('ユーザー別小売(卸)価格試算(税抜)'!P150*(1+入力!$C$31/100),-入力!$C$29),IF(入力!$C$30=3,ROUND('ユーザー別小売(卸)価格試算(税抜)'!P150*(1+入力!$C$31/100),-入力!$C$29)))),'ユーザー別小売(卸)価格試算(税抜)'!P150))</f>
        <v>76890</v>
      </c>
      <c r="Q150" s="96" t="str">
        <f>'6桁'!Q150</f>
        <v>W</v>
      </c>
      <c r="R150" s="95">
        <f>IF('ユーザー別小売(卸)価格試算(税抜)'!R150="","",IF(ISNUMBER('ユーザー別小売(卸)価格試算(税抜)'!R150),IF(入力!$C$30=1,ROUNDDOWN('ユーザー別小売(卸)価格試算(税抜)'!R150*(1+入力!$C$31/100),-入力!$C$29),IF(入力!$C$30=2,ROUNDUP('ユーザー別小売(卸)価格試算(税抜)'!R150*(1+入力!$C$31/100),-入力!$C$29),IF(入力!$C$30=3,ROUND('ユーザー別小売(卸)価格試算(税抜)'!R150*(1+入力!$C$31/100),-入力!$C$29)))),'ユーザー別小売(卸)価格試算(税抜)'!R150))</f>
        <v>88990</v>
      </c>
      <c r="S150" s="96" t="str">
        <f>'6桁'!S150</f>
        <v>▽W★</v>
      </c>
      <c r="T150" s="95" t="str">
        <f>IF('ユーザー別小売(卸)価格試算(税抜)'!T150="","",IF(ISNUMBER('ユーザー別小売(卸)価格試算(税抜)'!T150),IF(入力!$C$30=1,ROUNDDOWN('ユーザー別小売(卸)価格試算(税抜)'!T150*(1+入力!$C$31/100),-入力!$C$29),IF(入力!$C$30=2,ROUNDUP('ユーザー別小売(卸)価格試算(税抜)'!T150*(1+入力!$C$31/100),-入力!$C$29),IF(入力!$C$30=3,ROUND('ユーザー別小売(卸)価格試算(税抜)'!T150*(1+入力!$C$31/100),-入力!$C$29)))),'ユーザー別小売(卸)価格試算(税抜)'!T150))</f>
        <v/>
      </c>
      <c r="U150" s="96">
        <f>'6桁'!U150</f>
        <v>0</v>
      </c>
      <c r="V150" s="95">
        <f>IF('ユーザー別小売(卸)価格試算(税抜)'!V150="","",IF(ISNUMBER('ユーザー別小売(卸)価格試算(税抜)'!V150),IF(入力!$C$30=1,ROUNDDOWN('ユーザー別小売(卸)価格試算(税抜)'!V150*(1+入力!$C$31/100),-入力!$C$29),IF(入力!$C$30=2,ROUNDUP('ユーザー別小売(卸)価格試算(税抜)'!V150*(1+入力!$C$31/100),-入力!$C$29),IF(入力!$C$30=3,ROUND('ユーザー別小売(卸)価格試算(税抜)'!V150*(1+入力!$C$31/100),-入力!$C$29)))),'ユーザー別小売(卸)価格試算(税抜)'!V150))</f>
        <v>61820</v>
      </c>
      <c r="W150" s="96" t="str">
        <f>'6桁'!W150</f>
        <v>W★</v>
      </c>
      <c r="X150" s="74"/>
      <c r="Y150" s="251"/>
    </row>
    <row r="151" spans="2:25" ht="30" customHeight="1">
      <c r="B151" s="503"/>
      <c r="C151" s="362" t="s">
        <v>62</v>
      </c>
      <c r="D151" s="254">
        <v>95</v>
      </c>
      <c r="E151" s="342">
        <v>99</v>
      </c>
      <c r="F151" s="95" t="str">
        <f>IF('ユーザー別小売(卸)価格試算(税抜)'!F151="","",IF(ISNUMBER('ユーザー別小売(卸)価格試算(税抜)'!F151),IF(入力!$C$30=1,ROUNDDOWN('ユーザー別小売(卸)価格試算(税抜)'!F151*(1+入力!$C$31/100),-入力!$C$29),IF(入力!$C$30=2,ROUNDUP('ユーザー別小売(卸)価格試算(税抜)'!F151*(1+入力!$C$31/100),-入力!$C$29),IF(入力!$C$30=3,ROUND('ユーザー別小売(卸)価格試算(税抜)'!F151*(1+入力!$C$31/100),-入力!$C$29)))),'ユーザー別小売(卸)価格試算(税抜)'!F151))</f>
        <v/>
      </c>
      <c r="G151" s="20">
        <f>'6桁'!G151</f>
        <v>0</v>
      </c>
      <c r="H151" s="95" t="str">
        <f>IF('ユーザー別小売(卸)価格試算(税抜)'!H151="","",IF(ISNUMBER('ユーザー別小売(卸)価格試算(税抜)'!H151),IF(入力!$C$30=1,ROUNDDOWN('ユーザー別小売(卸)価格試算(税抜)'!H151*(1+入力!$C$31/100),-入力!$C$29),IF(入力!$C$30=2,ROUNDUP('ユーザー別小売(卸)価格試算(税抜)'!H151*(1+入力!$C$31/100),-入力!$C$29),IF(入力!$C$30=3,ROUND('ユーザー別小売(卸)価格試算(税抜)'!H151*(1+入力!$C$31/100),-入力!$C$29)))),'ユーザー別小売(卸)価格試算(税抜)'!H151))</f>
        <v/>
      </c>
      <c r="I151" s="101">
        <f>'6桁'!I151</f>
        <v>0</v>
      </c>
      <c r="J151" s="95" t="str">
        <f>IF('ユーザー別小売(卸)価格試算(税抜)'!J151="","",IF(ISNUMBER('ユーザー別小売(卸)価格試算(税抜)'!J151),IF(入力!$C$30=1,ROUNDDOWN('ユーザー別小売(卸)価格試算(税抜)'!J151*(1+入力!$C$31/100),-入力!$C$29),IF(入力!$C$30=2,ROUNDUP('ユーザー別小売(卸)価格試算(税抜)'!J151*(1+入力!$C$31/100),-入力!$C$29),IF(入力!$C$30=3,ROUND('ユーザー別小売(卸)価格試算(税抜)'!J151*(1+入力!$C$31/100),-入力!$C$29)))),'ユーザー別小売(卸)価格試算(税抜)'!J151))</f>
        <v/>
      </c>
      <c r="K151" s="101">
        <f>'6桁'!K151</f>
        <v>0</v>
      </c>
      <c r="L151" s="95" t="str">
        <f>IF('ユーザー別小売(卸)価格試算(税抜)'!L151="","",IF(ISNUMBER('ユーザー別小売(卸)価格試算(税抜)'!L151),IF(入力!$C$30=1,ROUNDDOWN('ユーザー別小売(卸)価格試算(税抜)'!L151*(1+入力!$C$31/100),-入力!$C$29),IF(入力!$C$30=2,ROUNDUP('ユーザー別小売(卸)価格試算(税抜)'!L151*(1+入力!$C$31/100),-入力!$C$29),IF(入力!$C$30=3,ROUND('ユーザー別小売(卸)価格試算(税抜)'!L151*(1+入力!$C$31/100),-入力!$C$29)))),'ユーザー別小売(卸)価格試算(税抜)'!L151))</f>
        <v/>
      </c>
      <c r="M151" s="101">
        <f>'6桁'!M151</f>
        <v>0</v>
      </c>
      <c r="N151" s="95" t="str">
        <f>IF('ユーザー別小売(卸)価格試算(税抜)'!N151="","",IF(ISNUMBER('ユーザー別小売(卸)価格試算(税抜)'!N151),IF(入力!$C$30=1,ROUNDDOWN('ユーザー別小売(卸)価格試算(税抜)'!N151*(1+入力!$C$31/100),-入力!$C$29),IF(入力!$C$30=2,ROUNDUP('ユーザー別小売(卸)価格試算(税抜)'!N151*(1+入力!$C$31/100),-入力!$C$29),IF(入力!$C$30=3,ROUND('ユーザー別小売(卸)価格試算(税抜)'!N151*(1+入力!$C$31/100),-入力!$C$29)))),'ユーザー別小売(卸)価格試算(税抜)'!N151))</f>
        <v/>
      </c>
      <c r="O151" s="126">
        <f>'6桁'!O151</f>
        <v>0</v>
      </c>
      <c r="P151" s="95">
        <f>IF('ユーザー別小売(卸)価格試算(税抜)'!P151="","",IF(ISNUMBER('ユーザー別小売(卸)価格試算(税抜)'!P151),IF(入力!$C$30=1,ROUNDDOWN('ユーザー別小売(卸)価格試算(税抜)'!P151*(1+入力!$C$31/100),-入力!$C$29),IF(入力!$C$30=2,ROUNDUP('ユーザー別小売(卸)価格試算(税抜)'!P151*(1+入力!$C$31/100),-入力!$C$29),IF(入力!$C$30=3,ROUND('ユーザー別小売(卸)価格試算(税抜)'!P151*(1+入力!$C$31/100),-入力!$C$29)))),'ユーザー別小売(卸)価格試算(税抜)'!P151))</f>
        <v>78980</v>
      </c>
      <c r="Q151" s="96" t="str">
        <f>'6桁'!Q151</f>
        <v>W</v>
      </c>
      <c r="R151" s="95" t="str">
        <f>IF('ユーザー別小売(卸)価格試算(税抜)'!R151="","",IF(ISNUMBER('ユーザー別小売(卸)価格試算(税抜)'!R151),IF(入力!$C$30=1,ROUNDDOWN('ユーザー別小売(卸)価格試算(税抜)'!R151*(1+入力!$C$31/100),-入力!$C$29),IF(入力!$C$30=2,ROUNDUP('ユーザー別小売(卸)価格試算(税抜)'!R151*(1+入力!$C$31/100),-入力!$C$29),IF(入力!$C$30=3,ROUND('ユーザー別小売(卸)価格試算(税抜)'!R151*(1+入力!$C$31/100),-入力!$C$29)))),'ユーザー別小売(卸)価格試算(税抜)'!R151))</f>
        <v/>
      </c>
      <c r="S151" s="96">
        <f>'6桁'!S151</f>
        <v>0</v>
      </c>
      <c r="T151" s="95" t="str">
        <f>IF('ユーザー別小売(卸)価格試算(税抜)'!T151="","",IF(ISNUMBER('ユーザー別小売(卸)価格試算(税抜)'!T151),IF(入力!$C$30=1,ROUNDDOWN('ユーザー別小売(卸)価格試算(税抜)'!T151*(1+入力!$C$31/100),-入力!$C$29),IF(入力!$C$30=2,ROUNDUP('ユーザー別小売(卸)価格試算(税抜)'!T151*(1+入力!$C$31/100),-入力!$C$29),IF(入力!$C$30=3,ROUND('ユーザー別小売(卸)価格試算(税抜)'!T151*(1+入力!$C$31/100),-入力!$C$29)))),'ユーザー別小売(卸)価格試算(税抜)'!T151))</f>
        <v/>
      </c>
      <c r="U151" s="96">
        <f>'6桁'!U151</f>
        <v>0</v>
      </c>
      <c r="V151" s="95">
        <f>IF('ユーザー別小売(卸)価格試算(税抜)'!V151="","",IF(ISNUMBER('ユーザー別小売(卸)価格試算(税抜)'!V151),IF(入力!$C$30=1,ROUNDDOWN('ユーザー別小売(卸)価格試算(税抜)'!V151*(1+入力!$C$31/100),-入力!$C$29),IF(入力!$C$30=2,ROUNDUP('ユーザー別小売(卸)価格試算(税抜)'!V151*(1+入力!$C$31/100),-入力!$C$29),IF(入力!$C$30=3,ROUND('ユーザー別小売(卸)価格試算(税抜)'!V151*(1+入力!$C$31/100),-入力!$C$29)))),'ユーザー別小売(卸)価格試算(税抜)'!V151))</f>
        <v>65670</v>
      </c>
      <c r="W151" s="96" t="str">
        <f>'6桁'!W151</f>
        <v>W</v>
      </c>
      <c r="X151" s="74"/>
      <c r="Y151" s="251"/>
    </row>
    <row r="152" spans="2:25" ht="30" customHeight="1">
      <c r="B152" s="503"/>
      <c r="C152" s="362" t="s">
        <v>495</v>
      </c>
      <c r="D152" s="254"/>
      <c r="E152" s="342">
        <v>101</v>
      </c>
      <c r="F152" s="95" t="str">
        <f>IF('ユーザー別小売(卸)価格試算(税抜)'!F152="","",IF(ISNUMBER('ユーザー別小売(卸)価格試算(税抜)'!F152),IF(入力!$C$30=1,ROUNDDOWN('ユーザー別小売(卸)価格試算(税抜)'!F152*(1+入力!$C$31/100),-入力!$C$29),IF(入力!$C$30=2,ROUNDUP('ユーザー別小売(卸)価格試算(税抜)'!F152*(1+入力!$C$31/100),-入力!$C$29),IF(入力!$C$30=3,ROUND('ユーザー別小売(卸)価格試算(税抜)'!F152*(1+入力!$C$31/100),-入力!$C$29)))),'ユーザー別小売(卸)価格試算(税抜)'!F152))</f>
        <v/>
      </c>
      <c r="G152" s="19">
        <f>'6桁'!G152</f>
        <v>0</v>
      </c>
      <c r="H152" s="95" t="str">
        <f>IF('ユーザー別小売(卸)価格試算(税抜)'!H152="","",IF(ISNUMBER('ユーザー別小売(卸)価格試算(税抜)'!H152),IF(入力!$C$30=1,ROUNDDOWN('ユーザー別小売(卸)価格試算(税抜)'!H152*(1+入力!$C$31/100),-入力!$C$29),IF(入力!$C$30=2,ROUNDUP('ユーザー別小売(卸)価格試算(税抜)'!H152*(1+入力!$C$31/100),-入力!$C$29),IF(入力!$C$30=3,ROUND('ユーザー別小売(卸)価格試算(税抜)'!H152*(1+入力!$C$31/100),-入力!$C$29)))),'ユーザー別小売(卸)価格試算(税抜)'!H152))</f>
        <v/>
      </c>
      <c r="I152" s="101">
        <f>'6桁'!I152</f>
        <v>0</v>
      </c>
      <c r="J152" s="95" t="str">
        <f>IF('ユーザー別小売(卸)価格試算(税抜)'!J152="","",IF(ISNUMBER('ユーザー別小売(卸)価格試算(税抜)'!J152),IF(入力!$C$30=1,ROUNDDOWN('ユーザー別小売(卸)価格試算(税抜)'!J152*(1+入力!$C$31/100),-入力!$C$29),IF(入力!$C$30=2,ROUNDUP('ユーザー別小売(卸)価格試算(税抜)'!J152*(1+入力!$C$31/100),-入力!$C$29),IF(入力!$C$30=3,ROUND('ユーザー別小売(卸)価格試算(税抜)'!J152*(1+入力!$C$31/100),-入力!$C$29)))),'ユーザー別小売(卸)価格試算(税抜)'!J152))</f>
        <v/>
      </c>
      <c r="K152" s="101">
        <f>'6桁'!K152</f>
        <v>0</v>
      </c>
      <c r="L152" s="95" t="str">
        <f>IF('ユーザー別小売(卸)価格試算(税抜)'!L152="","",IF(ISNUMBER('ユーザー別小売(卸)価格試算(税抜)'!L152),IF(入力!$C$30=1,ROUNDDOWN('ユーザー別小売(卸)価格試算(税抜)'!L152*(1+入力!$C$31/100),-入力!$C$29),IF(入力!$C$30=2,ROUNDUP('ユーザー別小売(卸)価格試算(税抜)'!L152*(1+入力!$C$31/100),-入力!$C$29),IF(入力!$C$30=3,ROUND('ユーザー別小売(卸)価格試算(税抜)'!L152*(1+入力!$C$31/100),-入力!$C$29)))),'ユーザー別小売(卸)価格試算(税抜)'!L152))</f>
        <v/>
      </c>
      <c r="M152" s="101">
        <f>'6桁'!M152</f>
        <v>0</v>
      </c>
      <c r="N152" s="95" t="str">
        <f>IF('ユーザー別小売(卸)価格試算(税抜)'!N152="","",IF(ISNUMBER('ユーザー別小売(卸)価格試算(税抜)'!N152),IF(入力!$C$30=1,ROUNDDOWN('ユーザー別小売(卸)価格試算(税抜)'!N152*(1+入力!$C$31/100),-入力!$C$29),IF(入力!$C$30=2,ROUNDUP('ユーザー別小売(卸)価格試算(税抜)'!N152*(1+入力!$C$31/100),-入力!$C$29),IF(入力!$C$30=3,ROUND('ユーザー別小売(卸)価格試算(税抜)'!N152*(1+入力!$C$31/100),-入力!$C$29)))),'ユーザー別小売(卸)価格試算(税抜)'!N152))</f>
        <v/>
      </c>
      <c r="O152" s="126">
        <f>'6桁'!O152</f>
        <v>0</v>
      </c>
      <c r="P152" s="95" t="str">
        <f>IF('ユーザー別小売(卸)価格試算(税抜)'!P152="","",IF(ISNUMBER('ユーザー別小売(卸)価格試算(税抜)'!P152),IF(入力!$C$30=1,ROUNDDOWN('ユーザー別小売(卸)価格試算(税抜)'!P152*(1+入力!$C$31/100),-入力!$C$29),IF(入力!$C$30=2,ROUNDUP('ユーザー別小売(卸)価格試算(税抜)'!P152*(1+入力!$C$31/100),-入力!$C$29),IF(入力!$C$30=3,ROUND('ユーザー別小売(卸)価格試算(税抜)'!P152*(1+入力!$C$31/100),-入力!$C$29)))),'ユーザー別小売(卸)価格試算(税抜)'!P152))</f>
        <v/>
      </c>
      <c r="Q152" s="96">
        <f>'6桁'!Q152</f>
        <v>0</v>
      </c>
      <c r="R152" s="95">
        <f>IF('ユーザー別小売(卸)価格試算(税抜)'!R152="","",IF(ISNUMBER('ユーザー別小売(卸)価格試算(税抜)'!R152),IF(入力!$C$30=1,ROUNDDOWN('ユーザー別小売(卸)価格試算(税抜)'!R152*(1+入力!$C$31/100),-入力!$C$29),IF(入力!$C$30=2,ROUNDUP('ユーザー別小売(卸)価格試算(税抜)'!R152*(1+入力!$C$31/100),-入力!$C$29),IF(入力!$C$30=3,ROUND('ユーザー別小売(卸)価格試算(税抜)'!R152*(1+入力!$C$31/100),-入力!$C$29)))),'ユーザー別小売(卸)価格試算(税抜)'!R152))</f>
        <v>102410</v>
      </c>
      <c r="S152" s="96" t="str">
        <f>'6桁'!S152</f>
        <v>▽W★</v>
      </c>
      <c r="T152" s="95" t="str">
        <f>IF('ユーザー別小売(卸)価格試算(税抜)'!T152="","",IF(ISNUMBER('ユーザー別小売(卸)価格試算(税抜)'!T152),IF(入力!$C$30=1,ROUNDDOWN('ユーザー別小売(卸)価格試算(税抜)'!T152*(1+入力!$C$31/100),-入力!$C$29),IF(入力!$C$30=2,ROUNDUP('ユーザー別小売(卸)価格試算(税抜)'!T152*(1+入力!$C$31/100),-入力!$C$29),IF(入力!$C$30=3,ROUND('ユーザー別小売(卸)価格試算(税抜)'!T152*(1+入力!$C$31/100),-入力!$C$29)))),'ユーザー別小売(卸)価格試算(税抜)'!T152))</f>
        <v/>
      </c>
      <c r="U152" s="96">
        <f>'6桁'!U152</f>
        <v>0</v>
      </c>
      <c r="V152" s="95" t="str">
        <f>IF('ユーザー別小売(卸)価格試算(税抜)'!V152="","",IF(ISNUMBER('ユーザー別小売(卸)価格試算(税抜)'!V152),IF(入力!$C$30=1,ROUNDDOWN('ユーザー別小売(卸)価格試算(税抜)'!V152*(1+入力!$C$31/100),-入力!$C$29),IF(入力!$C$30=2,ROUNDUP('ユーザー別小売(卸)価格試算(税抜)'!V152*(1+入力!$C$31/100),-入力!$C$29),IF(入力!$C$30=3,ROUND('ユーザー別小売(卸)価格試算(税抜)'!V152*(1+入力!$C$31/100),-入力!$C$29)))),'ユーザー別小売(卸)価格試算(税抜)'!V152))</f>
        <v/>
      </c>
      <c r="W152" s="96">
        <f>'6桁'!W152</f>
        <v>0</v>
      </c>
      <c r="X152" s="74"/>
      <c r="Y152" s="251"/>
    </row>
    <row r="153" spans="2:25" ht="30" customHeight="1">
      <c r="B153" s="503"/>
      <c r="C153" s="362" t="s">
        <v>65</v>
      </c>
      <c r="D153" s="254">
        <v>85</v>
      </c>
      <c r="E153" s="342">
        <v>89</v>
      </c>
      <c r="F153" s="95" t="str">
        <f>IF('ユーザー別小売(卸)価格試算(税抜)'!F153="","",IF(ISNUMBER('ユーザー別小売(卸)価格試算(税抜)'!F153),IF(入力!$C$30=1,ROUNDDOWN('ユーザー別小売(卸)価格試算(税抜)'!F153*(1+入力!$C$31/100),-入力!$C$29),IF(入力!$C$30=2,ROUNDUP('ユーザー別小売(卸)価格試算(税抜)'!F153*(1+入力!$C$31/100),-入力!$C$29),IF(入力!$C$30=3,ROUND('ユーザー別小売(卸)価格試算(税抜)'!F153*(1+入力!$C$31/100),-入力!$C$29)))),'ユーザー別小売(卸)価格試算(税抜)'!F153))</f>
        <v/>
      </c>
      <c r="G153" s="19">
        <f>'6桁'!G153</f>
        <v>0</v>
      </c>
      <c r="H153" s="95" t="str">
        <f>IF('ユーザー別小売(卸)価格試算(税抜)'!H153="","",IF(ISNUMBER('ユーザー別小売(卸)価格試算(税抜)'!H153),IF(入力!$C$30=1,ROUNDDOWN('ユーザー別小売(卸)価格試算(税抜)'!H153*(1+入力!$C$31/100),-入力!$C$29),IF(入力!$C$30=2,ROUNDUP('ユーザー別小売(卸)価格試算(税抜)'!H153*(1+入力!$C$31/100),-入力!$C$29),IF(入力!$C$30=3,ROUND('ユーザー別小売(卸)価格試算(税抜)'!H153*(1+入力!$C$31/100),-入力!$C$29)))),'ユーザー別小売(卸)価格試算(税抜)'!H153))</f>
        <v/>
      </c>
      <c r="I153" s="96">
        <f>'6桁'!I153</f>
        <v>0</v>
      </c>
      <c r="J153" s="95">
        <f>IF('ユーザー別小売(卸)価格試算(税抜)'!J153="","",IF(ISNUMBER('ユーザー別小売(卸)価格試算(税抜)'!J153),IF(入力!$C$30=1,ROUNDDOWN('ユーザー別小売(卸)価格試算(税抜)'!J153*(1+入力!$C$31/100),-入力!$C$29),IF(入力!$C$30=2,ROUNDUP('ユーザー別小売(卸)価格試算(税抜)'!J153*(1+入力!$C$31/100),-入力!$C$29),IF(入力!$C$30=3,ROUND('ユーザー別小売(卸)価格試算(税抜)'!J153*(1+入力!$C$31/100),-入力!$C$29)))),'ユーザー別小売(卸)価格試算(税抜)'!J153))</f>
        <v>53130</v>
      </c>
      <c r="K153" s="96" t="str">
        <f>'6桁'!K153</f>
        <v>W★</v>
      </c>
      <c r="L153" s="95" t="str">
        <f>IF('ユーザー別小売(卸)価格試算(税抜)'!L153="","",IF(ISNUMBER('ユーザー別小売(卸)価格試算(税抜)'!L153),IF(入力!$C$30=1,ROUNDDOWN('ユーザー別小売(卸)価格試算(税抜)'!L153*(1+入力!$C$31/100),-入力!$C$29),IF(入力!$C$30=2,ROUNDUP('ユーザー別小売(卸)価格試算(税抜)'!L153*(1+入力!$C$31/100),-入力!$C$29),IF(入力!$C$30=3,ROUND('ユーザー別小売(卸)価格試算(税抜)'!L153*(1+入力!$C$31/100),-入力!$C$29)))),'ユーザー別小売(卸)価格試算(税抜)'!L153))</f>
        <v/>
      </c>
      <c r="M153" s="96">
        <f>'6桁'!M153</f>
        <v>0</v>
      </c>
      <c r="N153" s="95" t="str">
        <f>IF('ユーザー別小売(卸)価格試算(税抜)'!N153="","",IF(ISNUMBER('ユーザー別小売(卸)価格試算(税抜)'!N153),IF(入力!$C$30=1,ROUNDDOWN('ユーザー別小売(卸)価格試算(税抜)'!N153*(1+入力!$C$31/100),-入力!$C$29),IF(入力!$C$30=2,ROUNDUP('ユーザー別小売(卸)価格試算(税抜)'!N153*(1+入力!$C$31/100),-入力!$C$29),IF(入力!$C$30=3,ROUND('ユーザー別小売(卸)価格試算(税抜)'!N153*(1+入力!$C$31/100),-入力!$C$29)))),'ユーザー別小売(卸)価格試算(税抜)'!N153))</f>
        <v/>
      </c>
      <c r="O153" s="126">
        <f>'6桁'!O153</f>
        <v>0</v>
      </c>
      <c r="P153" s="95" t="str">
        <f>IF('ユーザー別小売(卸)価格試算(税抜)'!P153="","",IF(ISNUMBER('ユーザー別小売(卸)価格試算(税抜)'!P153),IF(入力!$C$30=1,ROUNDDOWN('ユーザー別小売(卸)価格試算(税抜)'!P153*(1+入力!$C$31/100),-入力!$C$29),IF(入力!$C$30=2,ROUNDUP('ユーザー別小売(卸)価格試算(税抜)'!P153*(1+入力!$C$31/100),-入力!$C$29),IF(入力!$C$30=3,ROUND('ユーザー別小売(卸)価格試算(税抜)'!P153*(1+入力!$C$31/100),-入力!$C$29)))),'ユーザー別小売(卸)価格試算(税抜)'!P153))</f>
        <v/>
      </c>
      <c r="Q153" s="96">
        <f>'6桁'!Q153</f>
        <v>0</v>
      </c>
      <c r="R153" s="95" t="str">
        <f>IF('ユーザー別小売(卸)価格試算(税抜)'!R153="","",IF(ISNUMBER('ユーザー別小売(卸)価格試算(税抜)'!R153),IF(入力!$C$30=1,ROUNDDOWN('ユーザー別小売(卸)価格試算(税抜)'!R153*(1+入力!$C$31/100),-入力!$C$29),IF(入力!$C$30=2,ROUNDUP('ユーザー別小売(卸)価格試算(税抜)'!R153*(1+入力!$C$31/100),-入力!$C$29),IF(入力!$C$30=3,ROUND('ユーザー別小売(卸)価格試算(税抜)'!R153*(1+入力!$C$31/100),-入力!$C$29)))),'ユーザー別小売(卸)価格試算(税抜)'!R153))</f>
        <v/>
      </c>
      <c r="S153" s="96">
        <f>'6桁'!S153</f>
        <v>0</v>
      </c>
      <c r="T153" s="95" t="str">
        <f>IF('ユーザー別小売(卸)価格試算(税抜)'!T153="","",IF(ISNUMBER('ユーザー別小売(卸)価格試算(税抜)'!T153),IF(入力!$C$30=1,ROUNDDOWN('ユーザー別小売(卸)価格試算(税抜)'!T153*(1+入力!$C$31/100),-入力!$C$29),IF(入力!$C$30=2,ROUNDUP('ユーザー別小売(卸)価格試算(税抜)'!T153*(1+入力!$C$31/100),-入力!$C$29),IF(入力!$C$30=3,ROUND('ユーザー別小売(卸)価格試算(税抜)'!T153*(1+入力!$C$31/100),-入力!$C$29)))),'ユーザー別小売(卸)価格試算(税抜)'!T153))</f>
        <v/>
      </c>
      <c r="U153" s="96">
        <f>'6桁'!U153</f>
        <v>0</v>
      </c>
      <c r="V153" s="95">
        <f>IF('ユーザー別小売(卸)価格試算(税抜)'!V153="","",IF(ISNUMBER('ユーザー別小売(卸)価格試算(税抜)'!V153),IF(入力!$C$30=1,ROUNDDOWN('ユーザー別小売(卸)価格試算(税抜)'!V153*(1+入力!$C$31/100),-入力!$C$29),IF(入力!$C$30=2,ROUNDUP('ユーザー別小売(卸)価格試算(税抜)'!V153*(1+入力!$C$31/100),-入力!$C$29),IF(入力!$C$30=3,ROUND('ユーザー別小売(卸)価格試算(税抜)'!V153*(1+入力!$C$31/100),-入力!$C$29)))),'ユーザー別小売(卸)価格試算(税抜)'!V153))</f>
        <v>48510</v>
      </c>
      <c r="W153" s="96" t="str">
        <f>'6桁'!W153</f>
        <v>W
DZ101</v>
      </c>
      <c r="X153" s="74"/>
      <c r="Y153" s="251"/>
    </row>
    <row r="154" spans="2:25" ht="30" customHeight="1">
      <c r="B154" s="503"/>
      <c r="C154" s="362" t="s">
        <v>66</v>
      </c>
      <c r="D154" s="254">
        <v>88</v>
      </c>
      <c r="E154" s="342">
        <v>92</v>
      </c>
      <c r="F154" s="95">
        <f>IF('ユーザー別小売(卸)価格試算(税抜)'!F154="","",IF(ISNUMBER('ユーザー別小売(卸)価格試算(税抜)'!F154),IF(入力!$C$30=1,ROUNDDOWN('ユーザー別小売(卸)価格試算(税抜)'!F154*(1+入力!$C$31/100),-入力!$C$29),IF(入力!$C$30=2,ROUNDUP('ユーザー別小売(卸)価格試算(税抜)'!F154*(1+入力!$C$31/100),-入力!$C$29),IF(入力!$C$30=3,ROUND('ユーザー別小売(卸)価格試算(税抜)'!F154*(1+入力!$C$31/100),-入力!$C$29)))),'ユーザー別小売(卸)価格試算(税抜)'!F154))</f>
        <v>56210</v>
      </c>
      <c r="G154" s="126" t="str">
        <f>'6桁'!G154</f>
        <v>Y★</v>
      </c>
      <c r="H154" s="95">
        <f>IF('ユーザー別小売(卸)価格試算(税抜)'!H154="","",IF(ISNUMBER('ユーザー別小売(卸)価格試算(税抜)'!H154),IF(入力!$C$30=1,ROUNDDOWN('ユーザー別小売(卸)価格試算(税抜)'!H154*(1+入力!$C$31/100),-入力!$C$29),IF(入力!$C$30=2,ROUNDUP('ユーザー別小売(卸)価格試算(税抜)'!H154*(1+入力!$C$31/100),-入力!$C$29),IF(入力!$C$30=3,ROUND('ユーザー別小売(卸)価格試算(税抜)'!H154*(1+入力!$C$31/100),-入力!$C$29)))),'ユーザー別小売(卸)価格試算(税抜)'!H154))</f>
        <v>52580</v>
      </c>
      <c r="I154" s="126" t="str">
        <f>'6桁'!I154</f>
        <v>W★</v>
      </c>
      <c r="J154" s="95">
        <f>IF('ユーザー別小売(卸)価格試算(税抜)'!J154="","",IF(ISNUMBER('ユーザー別小売(卸)価格試算(税抜)'!J154),IF(入力!$C$30=1,ROUNDDOWN('ユーザー別小売(卸)価格試算(税抜)'!J154*(1+入力!$C$31/100),-入力!$C$29),IF(入力!$C$30=2,ROUNDUP('ユーザー別小売(卸)価格試算(税抜)'!J154*(1+入力!$C$31/100),-入力!$C$29),IF(入力!$C$30=3,ROUND('ユーザー別小売(卸)価格試算(税抜)'!J154*(1+入力!$C$31/100),-入力!$C$29)))),'ユーザー別小売(卸)価格試算(税抜)'!J154))</f>
        <v>52140</v>
      </c>
      <c r="K154" s="126" t="str">
        <f>'6桁'!K154</f>
        <v>W★</v>
      </c>
      <c r="L154" s="95" t="str">
        <f>IF('ユーザー別小売(卸)価格試算(税抜)'!L154="","",IF(ISNUMBER('ユーザー別小売(卸)価格試算(税抜)'!L154),IF(入力!$C$30=1,ROUNDDOWN('ユーザー別小売(卸)価格試算(税抜)'!L154*(1+入力!$C$31/100),-入力!$C$29),IF(入力!$C$30=2,ROUNDUP('ユーザー別小売(卸)価格試算(税抜)'!L154*(1+入力!$C$31/100),-入力!$C$29),IF(入力!$C$30=3,ROUND('ユーザー別小売(卸)価格試算(税抜)'!L154*(1+入力!$C$31/100),-入力!$C$29)))),'ユーザー別小売(卸)価格試算(税抜)'!L154))</f>
        <v/>
      </c>
      <c r="M154" s="126">
        <f>'6桁'!M154</f>
        <v>0</v>
      </c>
      <c r="N154" s="95" t="str">
        <f>IF('ユーザー別小売(卸)価格試算(税抜)'!N154="","",IF(ISNUMBER('ユーザー別小売(卸)価格試算(税抜)'!N154),IF(入力!$C$30=1,ROUNDDOWN('ユーザー別小売(卸)価格試算(税抜)'!N154*(1+入力!$C$31/100),-入力!$C$29),IF(入力!$C$30=2,ROUNDUP('ユーザー別小売(卸)価格試算(税抜)'!N154*(1+入力!$C$31/100),-入力!$C$29),IF(入力!$C$30=3,ROUND('ユーザー別小売(卸)価格試算(税抜)'!N154*(1+入力!$C$31/100),-入力!$C$29)))),'ユーザー別小売(卸)価格試算(税抜)'!N154))</f>
        <v/>
      </c>
      <c r="O154" s="126">
        <f>'6桁'!O154</f>
        <v>0</v>
      </c>
      <c r="P154" s="95">
        <f>IF('ユーザー別小売(卸)価格試算(税抜)'!P154="","",IF(ISNUMBER('ユーザー別小売(卸)価格試算(税抜)'!P154),IF(入力!$C$30=1,ROUNDDOWN('ユーザー別小売(卸)価格試算(税抜)'!P154*(1+入力!$C$31/100),-入力!$C$29),IF(入力!$C$30=2,ROUNDUP('ユーザー別小売(卸)価格試算(税抜)'!P154*(1+入力!$C$31/100),-入力!$C$29),IF(入力!$C$30=3,ROUND('ユーザー別小売(卸)価格試算(税抜)'!P154*(1+入力!$C$31/100),-入力!$C$29)))),'ユーザー別小売(卸)価格試算(税抜)'!P154))</f>
        <v>63470</v>
      </c>
      <c r="Q154" s="96" t="str">
        <f>'6桁'!Q154</f>
        <v>W</v>
      </c>
      <c r="R154" s="95" t="str">
        <f>IF('ユーザー別小売(卸)価格試算(税抜)'!R154="","",IF(ISNUMBER('ユーザー別小売(卸)価格試算(税抜)'!R154),IF(入力!$C$30=1,ROUNDDOWN('ユーザー別小売(卸)価格試算(税抜)'!R154*(1+入力!$C$31/100),-入力!$C$29),IF(入力!$C$30=2,ROUNDUP('ユーザー別小売(卸)価格試算(税抜)'!R154*(1+入力!$C$31/100),-入力!$C$29),IF(入力!$C$30=3,ROUND('ユーザー別小売(卸)価格試算(税抜)'!R154*(1+入力!$C$31/100),-入力!$C$29)))),'ユーザー別小売(卸)価格試算(税抜)'!R154))</f>
        <v/>
      </c>
      <c r="S154" s="96">
        <f>'6桁'!S154</f>
        <v>0</v>
      </c>
      <c r="T154" s="95">
        <f>IF('ユーザー別小売(卸)価格試算(税抜)'!T154="","",IF(ISNUMBER('ユーザー別小売(卸)価格試算(税抜)'!T154),IF(入力!$C$30=1,ROUNDDOWN('ユーザー別小売(卸)価格試算(税抜)'!T154*(1+入力!$C$31/100),-入力!$C$29),IF(入力!$C$30=2,ROUNDUP('ユーザー別小売(卸)価格試算(税抜)'!T154*(1+入力!$C$31/100),-入力!$C$29),IF(入力!$C$30=3,ROUND('ユーザー別小売(卸)価格試算(税抜)'!T154*(1+入力!$C$31/100),-入力!$C$29)))),'ユーザー別小売(卸)価格試算(税抜)'!T154))</f>
        <v>73810</v>
      </c>
      <c r="U154" s="96" t="str">
        <f>'6桁'!U154</f>
        <v>▽W★</v>
      </c>
      <c r="V154" s="95">
        <f>IF('ユーザー別小売(卸)価格試算(税抜)'!V154="","",IF(ISNUMBER('ユーザー別小売(卸)価格試算(税抜)'!V154),IF(入力!$C$30=1,ROUNDDOWN('ユーザー別小売(卸)価格試算(税抜)'!V154*(1+入力!$C$31/100),-入力!$C$29),IF(入力!$C$30=2,ROUNDUP('ユーザー別小売(卸)価格試算(税抜)'!V154*(1+入力!$C$31/100),-入力!$C$29),IF(入力!$C$30=3,ROUND('ユーザー別小売(卸)価格試算(税抜)'!V154*(1+入力!$C$31/100),-入力!$C$29)))),'ユーザー別小売(卸)価格試算(税抜)'!V154))</f>
        <v>51370</v>
      </c>
      <c r="W154" s="96" t="str">
        <f>'6桁'!W154</f>
        <v>W★</v>
      </c>
      <c r="X154" s="74"/>
      <c r="Y154" s="251"/>
    </row>
    <row r="155" spans="2:25" ht="30" customHeight="1">
      <c r="B155" s="503"/>
      <c r="C155" s="362" t="s">
        <v>172</v>
      </c>
      <c r="D155" s="254">
        <v>91</v>
      </c>
      <c r="E155" s="342">
        <v>95</v>
      </c>
      <c r="F155" s="95">
        <f>IF('ユーザー別小売(卸)価格試算(税抜)'!F155="","",IF(ISNUMBER('ユーザー別小売(卸)価格試算(税抜)'!F155),IF(入力!$C$30=1,ROUNDDOWN('ユーザー別小売(卸)価格試算(税抜)'!F155*(1+入力!$C$31/100),-入力!$C$29),IF(入力!$C$30=2,ROUNDUP('ユーザー別小売(卸)価格試算(税抜)'!F155*(1+入力!$C$31/100),-入力!$C$29),IF(入力!$C$30=3,ROUND('ユーザー別小売(卸)価格試算(税抜)'!F155*(1+入力!$C$31/100),-入力!$C$29)))),'ユーザー別小売(卸)価格試算(税抜)'!F155))</f>
        <v>57860</v>
      </c>
      <c r="G155" s="96" t="str">
        <f>'6桁'!G155</f>
        <v>Y★</v>
      </c>
      <c r="H155" s="95">
        <f>IF('ユーザー別小売(卸)価格試算(税抜)'!H155="","",IF(ISNUMBER('ユーザー別小売(卸)価格試算(税抜)'!H155),IF(入力!$C$30=1,ROUNDDOWN('ユーザー別小売(卸)価格試算(税抜)'!H155*(1+入力!$C$31/100),-入力!$C$29),IF(入力!$C$30=2,ROUNDUP('ユーザー別小売(卸)価格試算(税抜)'!H155*(1+入力!$C$31/100),-入力!$C$29),IF(入力!$C$30=3,ROUND('ユーザー別小売(卸)価格試算(税抜)'!H155*(1+入力!$C$31/100),-入力!$C$29)))),'ユーザー別小売(卸)価格試算(税抜)'!H155))</f>
        <v>55550</v>
      </c>
      <c r="I155" s="126" t="str">
        <f>'6桁'!I155</f>
        <v>W★</v>
      </c>
      <c r="J155" s="95">
        <f>IF('ユーザー別小売(卸)価格試算(税抜)'!J155="","",IF(ISNUMBER('ユーザー別小売(卸)価格試算(税抜)'!J155),IF(入力!$C$30=1,ROUNDDOWN('ユーザー別小売(卸)価格試算(税抜)'!J155*(1+入力!$C$31/100),-入力!$C$29),IF(入力!$C$30=2,ROUNDUP('ユーザー別小売(卸)価格試算(税抜)'!J155*(1+入力!$C$31/100),-入力!$C$29),IF(入力!$C$30=3,ROUND('ユーザー別小売(卸)価格試算(税抜)'!J155*(1+入力!$C$31/100),-入力!$C$29)))),'ユーザー別小売(卸)価格試算(税抜)'!J155))</f>
        <v>55660</v>
      </c>
      <c r="K155" s="96" t="str">
        <f>'6桁'!K155</f>
        <v>W★</v>
      </c>
      <c r="L155" s="95" t="str">
        <f>IF('ユーザー別小売(卸)価格試算(税抜)'!L155="","",IF(ISNUMBER('ユーザー別小売(卸)価格試算(税抜)'!L155),IF(入力!$C$30=1,ROUNDDOWN('ユーザー別小売(卸)価格試算(税抜)'!L155*(1+入力!$C$31/100),-入力!$C$29),IF(入力!$C$30=2,ROUNDUP('ユーザー別小売(卸)価格試算(税抜)'!L155*(1+入力!$C$31/100),-入力!$C$29),IF(入力!$C$30=3,ROUND('ユーザー別小売(卸)価格試算(税抜)'!L155*(1+入力!$C$31/100),-入力!$C$29)))),'ユーザー別小売(卸)価格試算(税抜)'!L155))</f>
        <v/>
      </c>
      <c r="M155" s="96">
        <f>'6桁'!M155</f>
        <v>0</v>
      </c>
      <c r="N155" s="95" t="str">
        <f>IF('ユーザー別小売(卸)価格試算(税抜)'!N155="","",IF(ISNUMBER('ユーザー別小売(卸)価格試算(税抜)'!N155),IF(入力!$C$30=1,ROUNDDOWN('ユーザー別小売(卸)価格試算(税抜)'!N155*(1+入力!$C$31/100),-入力!$C$29),IF(入力!$C$30=2,ROUNDUP('ユーザー別小売(卸)価格試算(税抜)'!N155*(1+入力!$C$31/100),-入力!$C$29),IF(入力!$C$30=3,ROUND('ユーザー別小売(卸)価格試算(税抜)'!N155*(1+入力!$C$31/100),-入力!$C$29)))),'ユーザー別小売(卸)価格試算(税抜)'!N155))</f>
        <v/>
      </c>
      <c r="O155" s="117">
        <f>'6桁'!O155</f>
        <v>0</v>
      </c>
      <c r="P155" s="95">
        <f>IF('ユーザー別小売(卸)価格試算(税抜)'!P155="","",IF(ISNUMBER('ユーザー別小売(卸)価格試算(税抜)'!P155),IF(入力!$C$30=1,ROUNDDOWN('ユーザー別小売(卸)価格試算(税抜)'!P155*(1+入力!$C$31/100),-入力!$C$29),IF(入力!$C$30=2,ROUNDUP('ユーザー別小売(卸)価格試算(税抜)'!P155*(1+入力!$C$31/100),-入力!$C$29),IF(入力!$C$30=3,ROUND('ユーザー別小売(卸)価格試算(税抜)'!P155*(1+入力!$C$31/100),-入力!$C$29)))),'ユーザー別小売(卸)価格試算(税抜)'!P155))</f>
        <v>64790</v>
      </c>
      <c r="Q155" s="96" t="str">
        <f>'6桁'!Q155</f>
        <v>W</v>
      </c>
      <c r="R155" s="95">
        <f>IF('ユーザー別小売(卸)価格試算(税抜)'!R155="","",IF(ISNUMBER('ユーザー別小売(卸)価格試算(税抜)'!R155),IF(入力!$C$30=1,ROUNDDOWN('ユーザー別小売(卸)価格試算(税抜)'!R155*(1+入力!$C$31/100),-入力!$C$29),IF(入力!$C$30=2,ROUNDUP('ユーザー別小売(卸)価格試算(税抜)'!R155*(1+入力!$C$31/100),-入力!$C$29),IF(入力!$C$30=3,ROUND('ユーザー別小売(卸)価格試算(税抜)'!R155*(1+入力!$C$31/100),-入力!$C$29)))),'ユーザー別小売(卸)価格試算(税抜)'!R155))</f>
        <v>75240</v>
      </c>
      <c r="S155" s="96" t="str">
        <f>'6桁'!S155</f>
        <v>▽W★</v>
      </c>
      <c r="T155" s="95">
        <f>IF('ユーザー別小売(卸)価格試算(税抜)'!T155="","",IF(ISNUMBER('ユーザー別小売(卸)価格試算(税抜)'!T155),IF(入力!$C$30=1,ROUNDDOWN('ユーザー別小売(卸)価格試算(税抜)'!T155*(1+入力!$C$31/100),-入力!$C$29),IF(入力!$C$30=2,ROUNDUP('ユーザー別小売(卸)価格試算(税抜)'!T155*(1+入力!$C$31/100),-入力!$C$29),IF(入力!$C$30=3,ROUND('ユーザー別小売(卸)価格試算(税抜)'!T155*(1+入力!$C$31/100),-入力!$C$29)))),'ユーザー別小売(卸)価格試算(税抜)'!T155))</f>
        <v>75240</v>
      </c>
      <c r="U155" s="96" t="str">
        <f>'6桁'!U155</f>
        <v>▽W★</v>
      </c>
      <c r="V155" s="95">
        <f>IF('ユーザー別小売(卸)価格試算(税抜)'!V155="","",IF(ISNUMBER('ユーザー別小売(卸)価格試算(税抜)'!V155),IF(入力!$C$30=1,ROUNDDOWN('ユーザー別小売(卸)価格試算(税抜)'!V155*(1+入力!$C$31/100),-入力!$C$29),IF(入力!$C$30=2,ROUNDUP('ユーザー別小売(卸)価格試算(税抜)'!V155*(1+入力!$C$31/100),-入力!$C$29),IF(入力!$C$30=3,ROUND('ユーザー別小売(卸)価格試算(税抜)'!V155*(1+入力!$C$31/100),-入力!$C$29)))),'ユーザー別小売(卸)価格試算(税抜)'!V155))</f>
        <v>51920</v>
      </c>
      <c r="W155" s="96" t="str">
        <f>'6桁'!W155</f>
        <v>W★</v>
      </c>
      <c r="X155" s="74"/>
      <c r="Y155" s="251"/>
    </row>
    <row r="156" spans="2:25" ht="30" customHeight="1">
      <c r="B156" s="503"/>
      <c r="C156" s="362" t="s">
        <v>70</v>
      </c>
      <c r="D156" s="254">
        <v>93</v>
      </c>
      <c r="E156" s="342">
        <v>97</v>
      </c>
      <c r="F156" s="95">
        <f>IF('ユーザー別小売(卸)価格試算(税抜)'!F156="","",IF(ISNUMBER('ユーザー別小売(卸)価格試算(税抜)'!F156),IF(入力!$C$30=1,ROUNDDOWN('ユーザー別小売(卸)価格試算(税抜)'!F156*(1+入力!$C$31/100),-入力!$C$29),IF(入力!$C$30=2,ROUNDUP('ユーザー別小売(卸)価格試算(税抜)'!F156*(1+入力!$C$31/100),-入力!$C$29),IF(入力!$C$30=3,ROUND('ユーザー別小売(卸)価格試算(税抜)'!F156*(1+入力!$C$31/100),-入力!$C$29)))),'ユーザー別小売(卸)価格試算(税抜)'!F156))</f>
        <v>61050</v>
      </c>
      <c r="G156" s="96" t="str">
        <f>'6桁'!G156</f>
        <v>Y★</v>
      </c>
      <c r="H156" s="95">
        <f>IF('ユーザー別小売(卸)価格試算(税抜)'!H156="","",IF(ISNUMBER('ユーザー別小売(卸)価格試算(税抜)'!H156),IF(入力!$C$30=1,ROUNDDOWN('ユーザー別小売(卸)価格試算(税抜)'!H156*(1+入力!$C$31/100),-入力!$C$29),IF(入力!$C$30=2,ROUNDUP('ユーザー別小売(卸)価格試算(税抜)'!H156*(1+入力!$C$31/100),-入力!$C$29),IF(入力!$C$30=3,ROUND('ユーザー別小売(卸)価格試算(税抜)'!H156*(1+入力!$C$31/100),-入力!$C$29)))),'ユーザー別小売(卸)価格試算(税抜)'!H156))</f>
        <v>56100</v>
      </c>
      <c r="I156" s="126" t="str">
        <f>'6桁'!I156</f>
        <v>W★</v>
      </c>
      <c r="J156" s="95">
        <f>IF('ユーザー別小売(卸)価格試算(税抜)'!J156="","",IF(ISNUMBER('ユーザー別小売(卸)価格試算(税抜)'!J156),IF(入力!$C$30=1,ROUNDDOWN('ユーザー別小売(卸)価格試算(税抜)'!J156*(1+入力!$C$31/100),-入力!$C$29),IF(入力!$C$30=2,ROUNDUP('ユーザー別小売(卸)価格試算(税抜)'!J156*(1+入力!$C$31/100),-入力!$C$29),IF(入力!$C$30=3,ROUND('ユーザー別小売(卸)価格試算(税抜)'!J156*(1+入力!$C$31/100),-入力!$C$29)))),'ユーザー別小売(卸)価格試算(税抜)'!J156))</f>
        <v>56540</v>
      </c>
      <c r="K156" s="96" t="str">
        <f>'6桁'!K156</f>
        <v>W</v>
      </c>
      <c r="L156" s="95" t="str">
        <f>IF('ユーザー別小売(卸)価格試算(税抜)'!L156="","",IF(ISNUMBER('ユーザー別小売(卸)価格試算(税抜)'!L156),IF(入力!$C$30=1,ROUNDDOWN('ユーザー別小売(卸)価格試算(税抜)'!L156*(1+入力!$C$31/100),-入力!$C$29),IF(入力!$C$30=2,ROUNDUP('ユーザー別小売(卸)価格試算(税抜)'!L156*(1+入力!$C$31/100),-入力!$C$29),IF(入力!$C$30=3,ROUND('ユーザー別小売(卸)価格試算(税抜)'!L156*(1+入力!$C$31/100),-入力!$C$29)))),'ユーザー別小売(卸)価格試算(税抜)'!L156))</f>
        <v/>
      </c>
      <c r="M156" s="96">
        <f>'6桁'!M156</f>
        <v>0</v>
      </c>
      <c r="N156" s="95" t="str">
        <f>IF('ユーザー別小売(卸)価格試算(税抜)'!N156="","",IF(ISNUMBER('ユーザー別小売(卸)価格試算(税抜)'!N156),IF(入力!$C$30=1,ROUNDDOWN('ユーザー別小売(卸)価格試算(税抜)'!N156*(1+入力!$C$31/100),-入力!$C$29),IF(入力!$C$30=2,ROUNDUP('ユーザー別小売(卸)価格試算(税抜)'!N156*(1+入力!$C$31/100),-入力!$C$29),IF(入力!$C$30=3,ROUND('ユーザー別小売(卸)価格試算(税抜)'!N156*(1+入力!$C$31/100),-入力!$C$29)))),'ユーザー別小売(卸)価格試算(税抜)'!N156))</f>
        <v/>
      </c>
      <c r="O156" s="96">
        <f>'6桁'!O156</f>
        <v>0</v>
      </c>
      <c r="P156" s="95">
        <f>IF('ユーザー別小売(卸)価格試算(税抜)'!P156="","",IF(ISNUMBER('ユーザー別小売(卸)価格試算(税抜)'!P156),IF(入力!$C$30=1,ROUNDDOWN('ユーザー別小売(卸)価格試算(税抜)'!P156*(1+入力!$C$31/100),-入力!$C$29),IF(入力!$C$30=2,ROUNDUP('ユーザー別小売(卸)価格試算(税抜)'!P156*(1+入力!$C$31/100),-入力!$C$29),IF(入力!$C$30=3,ROUND('ユーザー別小売(卸)価格試算(税抜)'!P156*(1+入力!$C$31/100),-入力!$C$29)))),'ユーザー別小売(卸)価格試算(税抜)'!P156))</f>
        <v>67430</v>
      </c>
      <c r="Q156" s="96" t="str">
        <f>'6桁'!Q156</f>
        <v>W</v>
      </c>
      <c r="R156" s="95">
        <f>IF('ユーザー別小売(卸)価格試算(税抜)'!R156="","",IF(ISNUMBER('ユーザー別小売(卸)価格試算(税抜)'!R156),IF(入力!$C$30=1,ROUNDDOWN('ユーザー別小売(卸)価格試算(税抜)'!R156*(1+入力!$C$31/100),-入力!$C$29),IF(入力!$C$30=2,ROUNDUP('ユーザー別小売(卸)価格試算(税抜)'!R156*(1+入力!$C$31/100),-入力!$C$29),IF(入力!$C$30=3,ROUND('ユーザー別小売(卸)価格試算(税抜)'!R156*(1+入力!$C$31/100),-入力!$C$29)))),'ユーザー別小売(卸)価格試算(税抜)'!R156))</f>
        <v>78320</v>
      </c>
      <c r="S156" s="96" t="str">
        <f>'6桁'!S156</f>
        <v>▽W★</v>
      </c>
      <c r="T156" s="95" t="str">
        <f>IF('ユーザー別小売(卸)価格試算(税抜)'!T156="","",IF(ISNUMBER('ユーザー別小売(卸)価格試算(税抜)'!T156),IF(入力!$C$30=1,ROUNDDOWN('ユーザー別小売(卸)価格試算(税抜)'!T156*(1+入力!$C$31/100),-入力!$C$29),IF(入力!$C$30=2,ROUNDUP('ユーザー別小売(卸)価格試算(税抜)'!T156*(1+入力!$C$31/100),-入力!$C$29),IF(入力!$C$30=3,ROUND('ユーザー別小売(卸)価格試算(税抜)'!T156*(1+入力!$C$31/100),-入力!$C$29)))),'ユーザー別小売(卸)価格試算(税抜)'!T156))</f>
        <v/>
      </c>
      <c r="U156" s="96">
        <f>'6桁'!U156</f>
        <v>0</v>
      </c>
      <c r="V156" s="95">
        <f>IF('ユーザー別小売(卸)価格試算(税抜)'!V156="","",IF(ISNUMBER('ユーザー別小売(卸)価格試算(税抜)'!V156),IF(入力!$C$30=1,ROUNDDOWN('ユーザー別小売(卸)価格試算(税抜)'!V156*(1+入力!$C$31/100),-入力!$C$29),IF(入力!$C$30=2,ROUNDUP('ユーザー別小売(卸)価格試算(税抜)'!V156*(1+入力!$C$31/100),-入力!$C$29),IF(入力!$C$30=3,ROUND('ユーザー別小売(卸)価格試算(税抜)'!V156*(1+入力!$C$31/100),-入力!$C$29)))),'ユーザー別小売(卸)価格試算(税抜)'!V156))</f>
        <v>54780</v>
      </c>
      <c r="W156" s="96" t="str">
        <f>'6桁'!W156</f>
        <v>W★</v>
      </c>
      <c r="X156" s="74"/>
      <c r="Y156" s="251"/>
    </row>
    <row r="157" spans="2:25" ht="30" customHeight="1">
      <c r="B157" s="503"/>
      <c r="C157" s="362" t="s">
        <v>136</v>
      </c>
      <c r="D157" s="254">
        <v>95</v>
      </c>
      <c r="E157" s="342">
        <v>99</v>
      </c>
      <c r="F157" s="95" t="str">
        <f>IF('ユーザー別小売(卸)価格試算(税抜)'!F157="","",IF(ISNUMBER('ユーザー別小売(卸)価格試算(税抜)'!F157),IF(入力!$C$30=1,ROUNDDOWN('ユーザー別小売(卸)価格試算(税抜)'!F157*(1+入力!$C$31/100),-入力!$C$29),IF(入力!$C$30=2,ROUNDUP('ユーザー別小売(卸)価格試算(税抜)'!F157*(1+入力!$C$31/100),-入力!$C$29),IF(入力!$C$30=3,ROUND('ユーザー別小売(卸)価格試算(税抜)'!F157*(1+入力!$C$31/100),-入力!$C$29)))),'ユーザー別小売(卸)価格試算(税抜)'!F157))</f>
        <v/>
      </c>
      <c r="G157" s="20">
        <f>'6桁'!G157</f>
        <v>0</v>
      </c>
      <c r="H157" s="95">
        <f>IF('ユーザー別小売(卸)価格試算(税抜)'!H157="","",IF(ISNUMBER('ユーザー別小売(卸)価格試算(税抜)'!H157),IF(入力!$C$30=1,ROUNDDOWN('ユーザー別小売(卸)価格試算(税抜)'!H157*(1+入力!$C$31/100),-入力!$C$29),IF(入力!$C$30=2,ROUNDUP('ユーザー別小売(卸)価格試算(税抜)'!H157*(1+入力!$C$31/100),-入力!$C$29),IF(入力!$C$30=3,ROUND('ユーザー別小売(卸)価格試算(税抜)'!H157*(1+入力!$C$31/100),-入力!$C$29)))),'ユーザー別小売(卸)価格試算(税抜)'!H157))</f>
        <v>60280</v>
      </c>
      <c r="I157" s="96" t="str">
        <f>'6桁'!I157</f>
        <v>W★</v>
      </c>
      <c r="J157" s="95">
        <f>IF('ユーザー別小売(卸)価格試算(税抜)'!J157="","",IF(ISNUMBER('ユーザー別小売(卸)価格試算(税抜)'!J157),IF(入力!$C$30=1,ROUNDDOWN('ユーザー別小売(卸)価格試算(税抜)'!J157*(1+入力!$C$31/100),-入力!$C$29),IF(入力!$C$30=2,ROUNDUP('ユーザー別小売(卸)価格試算(税抜)'!J157*(1+入力!$C$31/100),-入力!$C$29),IF(入力!$C$30=3,ROUND('ユーザー別小売(卸)価格試算(税抜)'!J157*(1+入力!$C$31/100),-入力!$C$29)))),'ユーザー別小売(卸)価格試算(税抜)'!J157))</f>
        <v>61160</v>
      </c>
      <c r="K157" s="101" t="str">
        <f>'6桁'!K157</f>
        <v>W★</v>
      </c>
      <c r="L157" s="95" t="str">
        <f>IF('ユーザー別小売(卸)価格試算(税抜)'!L157="","",IF(ISNUMBER('ユーザー別小売(卸)価格試算(税抜)'!L157),IF(入力!$C$30=1,ROUNDDOWN('ユーザー別小売(卸)価格試算(税抜)'!L157*(1+入力!$C$31/100),-入力!$C$29),IF(入力!$C$30=2,ROUNDUP('ユーザー別小売(卸)価格試算(税抜)'!L157*(1+入力!$C$31/100),-入力!$C$29),IF(入力!$C$30=3,ROUND('ユーザー別小売(卸)価格試算(税抜)'!L157*(1+入力!$C$31/100),-入力!$C$29)))),'ユーザー別小売(卸)価格試算(税抜)'!L157))</f>
        <v/>
      </c>
      <c r="M157" s="101">
        <f>'6桁'!M157</f>
        <v>0</v>
      </c>
      <c r="N157" s="95" t="str">
        <f>IF('ユーザー別小売(卸)価格試算(税抜)'!N157="","",IF(ISNUMBER('ユーザー別小売(卸)価格試算(税抜)'!N157),IF(入力!$C$30=1,ROUNDDOWN('ユーザー別小売(卸)価格試算(税抜)'!N157*(1+入力!$C$31/100),-入力!$C$29),IF(入力!$C$30=2,ROUNDUP('ユーザー別小売(卸)価格試算(税抜)'!N157*(1+入力!$C$31/100),-入力!$C$29),IF(入力!$C$30=3,ROUND('ユーザー別小売(卸)価格試算(税抜)'!N157*(1+入力!$C$31/100),-入力!$C$29)))),'ユーザー別小売(卸)価格試算(税抜)'!N157))</f>
        <v/>
      </c>
      <c r="O157" s="126">
        <f>'6桁'!O157</f>
        <v>0</v>
      </c>
      <c r="P157" s="95" t="str">
        <f>IF('ユーザー別小売(卸)価格試算(税抜)'!P157="","",IF(ISNUMBER('ユーザー別小売(卸)価格試算(税抜)'!P157),IF(入力!$C$30=1,ROUNDDOWN('ユーザー別小売(卸)価格試算(税抜)'!P157*(1+入力!$C$31/100),-入力!$C$29),IF(入力!$C$30=2,ROUNDUP('ユーザー別小売(卸)価格試算(税抜)'!P157*(1+入力!$C$31/100),-入力!$C$29),IF(入力!$C$30=3,ROUND('ユーザー別小売(卸)価格試算(税抜)'!P157*(1+入力!$C$31/100),-入力!$C$29)))),'ユーザー別小売(卸)価格試算(税抜)'!P157))</f>
        <v/>
      </c>
      <c r="Q157" s="96">
        <f>'6桁'!Q157</f>
        <v>0</v>
      </c>
      <c r="R157" s="95" t="str">
        <f>IF('ユーザー別小売(卸)価格試算(税抜)'!R157="","",IF(ISNUMBER('ユーザー別小売(卸)価格試算(税抜)'!R157),IF(入力!$C$30=1,ROUNDDOWN('ユーザー別小売(卸)価格試算(税抜)'!R157*(1+入力!$C$31/100),-入力!$C$29),IF(入力!$C$30=2,ROUNDUP('ユーザー別小売(卸)価格試算(税抜)'!R157*(1+入力!$C$31/100),-入力!$C$29),IF(入力!$C$30=3,ROUND('ユーザー別小売(卸)価格試算(税抜)'!R157*(1+入力!$C$31/100),-入力!$C$29)))),'ユーザー別小売(卸)価格試算(税抜)'!R157))</f>
        <v/>
      </c>
      <c r="S157" s="96">
        <f>'6桁'!S157</f>
        <v>0</v>
      </c>
      <c r="T157" s="95">
        <f>IF('ユーザー別小売(卸)価格試算(税抜)'!T157="","",IF(ISNUMBER('ユーザー別小売(卸)価格試算(税抜)'!T157),IF(入力!$C$30=1,ROUNDDOWN('ユーザー別小売(卸)価格試算(税抜)'!T157*(1+入力!$C$31/100),-入力!$C$29),IF(入力!$C$30=2,ROUNDUP('ユーザー別小売(卸)価格試算(税抜)'!T157*(1+入力!$C$31/100),-入力!$C$29),IF(入力!$C$30=3,ROUND('ユーザー別小売(卸)価格試算(税抜)'!T157*(1+入力!$C$31/100),-入力!$C$29)))),'ユーザー別小売(卸)価格試算(税抜)'!T157))</f>
        <v>80850</v>
      </c>
      <c r="U157" s="96" t="str">
        <f>'6桁'!U157</f>
        <v>▽W★</v>
      </c>
      <c r="V157" s="95" t="str">
        <f>IF('ユーザー別小売(卸)価格試算(税抜)'!V157="","",IF(ISNUMBER('ユーザー別小売(卸)価格試算(税抜)'!V157),IF(入力!$C$30=1,ROUNDDOWN('ユーザー別小売(卸)価格試算(税抜)'!V157*(1+入力!$C$31/100),-入力!$C$29),IF(入力!$C$30=2,ROUNDUP('ユーザー別小売(卸)価格試算(税抜)'!V157*(1+入力!$C$31/100),-入力!$C$29),IF(入力!$C$30=3,ROUND('ユーザー別小売(卸)価格試算(税抜)'!V157*(1+入力!$C$31/100),-入力!$C$29)))),'ユーザー別小売(卸)価格試算(税抜)'!V157))</f>
        <v/>
      </c>
      <c r="W157" s="96">
        <f>'6桁'!W157</f>
        <v>0</v>
      </c>
      <c r="X157" s="74"/>
      <c r="Y157" s="251"/>
    </row>
    <row r="158" spans="2:25" ht="30" customHeight="1">
      <c r="B158" s="503"/>
      <c r="C158" s="362" t="s">
        <v>137</v>
      </c>
      <c r="D158" s="254">
        <v>89</v>
      </c>
      <c r="E158" s="342">
        <v>93</v>
      </c>
      <c r="F158" s="95">
        <f>IF('ユーザー別小売(卸)価格試算(税抜)'!F158="","",IF(ISNUMBER('ユーザー別小売(卸)価格試算(税抜)'!F158),IF(入力!$C$30=1,ROUNDDOWN('ユーザー別小売(卸)価格試算(税抜)'!F158*(1+入力!$C$31/100),-入力!$C$29),IF(入力!$C$30=2,ROUNDUP('ユーザー別小売(卸)価格試算(税抜)'!F158*(1+入力!$C$31/100),-入力!$C$29),IF(入力!$C$30=3,ROUND('ユーザー別小売(卸)価格試算(税抜)'!F158*(1+入力!$C$31/100),-入力!$C$29)))),'ユーザー別小売(卸)価格試算(税抜)'!F158))</f>
        <v>47630</v>
      </c>
      <c r="G158" s="243" t="str">
        <f>'6桁'!G158</f>
        <v>Y★
MAXX050+</v>
      </c>
      <c r="H158" s="95">
        <f>IF('ユーザー別小売(卸)価格試算(税抜)'!H158="","",IF(ISNUMBER('ユーザー別小売(卸)価格試算(税抜)'!H158),IF(入力!$C$30=1,ROUNDDOWN('ユーザー別小売(卸)価格試算(税抜)'!H158*(1+入力!$C$31/100),-入力!$C$29),IF(入力!$C$30=2,ROUNDUP('ユーザー別小売(卸)価格試算(税抜)'!H158*(1+入力!$C$31/100),-入力!$C$29),IF(入力!$C$30=3,ROUND('ユーザー別小売(卸)価格試算(税抜)'!H158*(1+入力!$C$31/100),-入力!$C$29)))),'ユーザー別小売(卸)価格試算(税抜)'!H158))</f>
        <v>45760</v>
      </c>
      <c r="I158" s="96" t="str">
        <f>'6桁'!I158</f>
        <v>W★</v>
      </c>
      <c r="J158" s="95">
        <f>IF('ユーザー別小売(卸)価格試算(税抜)'!J158="","",IF(ISNUMBER('ユーザー別小売(卸)価格試算(税抜)'!J158),IF(入力!$C$30=1,ROUNDDOWN('ユーザー別小売(卸)価格試算(税抜)'!J158*(1+入力!$C$31/100),-入力!$C$29),IF(入力!$C$30=2,ROUNDUP('ユーザー別小売(卸)価格試算(税抜)'!J158*(1+入力!$C$31/100),-入力!$C$29),IF(入力!$C$30=3,ROUND('ユーザー別小売(卸)価格試算(税抜)'!J158*(1+入力!$C$31/100),-入力!$C$29)))),'ユーザー別小売(卸)価格試算(税抜)'!J158))</f>
        <v>44110</v>
      </c>
      <c r="K158" s="126" t="str">
        <f>'6桁'!K158</f>
        <v>W★</v>
      </c>
      <c r="L158" s="95">
        <f>IF('ユーザー別小売(卸)価格試算(税抜)'!L158="","",IF(ISNUMBER('ユーザー別小売(卸)価格試算(税抜)'!L158),IF(入力!$C$30=1,ROUNDDOWN('ユーザー別小売(卸)価格試算(税抜)'!L158*(1+入力!$C$31/100),-入力!$C$29),IF(入力!$C$30=2,ROUNDUP('ユーザー別小売(卸)価格試算(税抜)'!L158*(1+入力!$C$31/100),-入力!$C$29),IF(入力!$C$30=3,ROUND('ユーザー別小売(卸)価格試算(税抜)'!L158*(1+入力!$C$31/100),-入力!$C$29)))),'ユーザー別小売(卸)価格試算(税抜)'!L158))</f>
        <v>41470</v>
      </c>
      <c r="M158" s="126" t="str">
        <f>'6桁'!M158</f>
        <v>W★</v>
      </c>
      <c r="N158" s="95">
        <f>IF('ユーザー別小売(卸)価格試算(税抜)'!N158="","",IF(ISNUMBER('ユーザー別小売(卸)価格試算(税抜)'!N158),IF(入力!$C$30=1,ROUNDDOWN('ユーザー別小売(卸)価格試算(税抜)'!N158*(1+入力!$C$31/100),-入力!$C$29),IF(入力!$C$30=2,ROUNDUP('ユーザー別小売(卸)価格試算(税抜)'!N158*(1+入力!$C$31/100),-入力!$C$29),IF(入力!$C$30=3,ROUND('ユーザー別小売(卸)価格試算(税抜)'!N158*(1+入力!$C$31/100),-入力!$C$29)))),'ユーザー別小売(卸)価格試算(税抜)'!N158))</f>
        <v>41030</v>
      </c>
      <c r="O158" s="126" t="str">
        <f>'6桁'!O158</f>
        <v>W★</v>
      </c>
      <c r="P158" s="95" t="str">
        <f>IF('ユーザー別小売(卸)価格試算(税抜)'!P158="","",IF(ISNUMBER('ユーザー別小売(卸)価格試算(税抜)'!P158),IF(入力!$C$30=1,ROUNDDOWN('ユーザー別小売(卸)価格試算(税抜)'!P158*(1+入力!$C$31/100),-入力!$C$29),IF(入力!$C$30=2,ROUNDUP('ユーザー別小売(卸)価格試算(税抜)'!P158*(1+入力!$C$31/100),-入力!$C$29),IF(入力!$C$30=3,ROUND('ユーザー別小売(卸)価格試算(税抜)'!P158*(1+入力!$C$31/100),-入力!$C$29)))),'ユーザー別小売(卸)価格試算(税抜)'!P158))</f>
        <v/>
      </c>
      <c r="Q158" s="96">
        <f>'6桁'!Q158</f>
        <v>0</v>
      </c>
      <c r="R158" s="95" t="str">
        <f>IF('ユーザー別小売(卸)価格試算(税抜)'!R158="","",IF(ISNUMBER('ユーザー別小売(卸)価格試算(税抜)'!R158),IF(入力!$C$30=1,ROUNDDOWN('ユーザー別小売(卸)価格試算(税抜)'!R158*(1+入力!$C$31/100),-入力!$C$29),IF(入力!$C$30=2,ROUNDUP('ユーザー別小売(卸)価格試算(税抜)'!R158*(1+入力!$C$31/100),-入力!$C$29),IF(入力!$C$30=3,ROUND('ユーザー別小売(卸)価格試算(税抜)'!R158*(1+入力!$C$31/100),-入力!$C$29)))),'ユーザー別小売(卸)価格試算(税抜)'!R158))</f>
        <v/>
      </c>
      <c r="S158" s="96">
        <f>'6桁'!S158</f>
        <v>0</v>
      </c>
      <c r="T158" s="95" t="str">
        <f>IF('ユーザー別小売(卸)価格試算(税抜)'!T158="","",IF(ISNUMBER('ユーザー別小売(卸)価格試算(税抜)'!T158),IF(入力!$C$30=1,ROUNDDOWN('ユーザー別小売(卸)価格試算(税抜)'!T158*(1+入力!$C$31/100),-入力!$C$29),IF(入力!$C$30=2,ROUNDUP('ユーザー別小売(卸)価格試算(税抜)'!T158*(1+入力!$C$31/100),-入力!$C$29),IF(入力!$C$30=3,ROUND('ユーザー別小売(卸)価格試算(税抜)'!T158*(1+入力!$C$31/100),-入力!$C$29)))),'ユーザー別小売(卸)価格試算(税抜)'!T158))</f>
        <v/>
      </c>
      <c r="U158" s="96">
        <f>'6桁'!U158</f>
        <v>0</v>
      </c>
      <c r="V158" s="95" t="str">
        <f>IF('ユーザー別小売(卸)価格試算(税抜)'!V158="","",IF(ISNUMBER('ユーザー別小売(卸)価格試算(税抜)'!V158),IF(入力!$C$30=1,ROUNDDOWN('ユーザー別小売(卸)価格試算(税抜)'!V158*(1+入力!$C$31/100),-入力!$C$29),IF(入力!$C$30=2,ROUNDUP('ユーザー別小売(卸)価格試算(税抜)'!V158*(1+入力!$C$31/100),-入力!$C$29),IF(入力!$C$30=3,ROUND('ユーザー別小売(卸)価格試算(税抜)'!V158*(1+入力!$C$31/100),-入力!$C$29)))),'ユーザー別小売(卸)価格試算(税抜)'!V158))</f>
        <v/>
      </c>
      <c r="W158" s="96">
        <f>'6桁'!W158</f>
        <v>0</v>
      </c>
      <c r="X158" s="74"/>
      <c r="Y158" s="251"/>
    </row>
    <row r="159" spans="2:25" ht="30" customHeight="1">
      <c r="B159" s="503"/>
      <c r="C159" s="362" t="s">
        <v>86</v>
      </c>
      <c r="D159" s="254">
        <v>91</v>
      </c>
      <c r="E159" s="342">
        <v>95</v>
      </c>
      <c r="F159" s="95">
        <f>IF('ユーザー別小売(卸)価格試算(税抜)'!F159="","",IF(ISNUMBER('ユーザー別小売(卸)価格試算(税抜)'!F159),IF(入力!$C$30=1,ROUNDDOWN('ユーザー別小売(卸)価格試算(税抜)'!F159*(1+入力!$C$31/100),-入力!$C$29),IF(入力!$C$30=2,ROUNDUP('ユーザー別小売(卸)価格試算(税抜)'!F159*(1+入力!$C$31/100),-入力!$C$29),IF(入力!$C$30=3,ROUND('ユーザー別小売(卸)価格試算(税抜)'!F159*(1+入力!$C$31/100),-入力!$C$29)))),'ユーザー別小売(卸)価格試算(税抜)'!F159))</f>
        <v>49610</v>
      </c>
      <c r="G159" s="126" t="str">
        <f>'6桁'!G159</f>
        <v>Y★</v>
      </c>
      <c r="H159" s="95">
        <f>IF('ユーザー別小売(卸)価格試算(税抜)'!H159="","",IF(ISNUMBER('ユーザー別小売(卸)価格試算(税抜)'!H159),IF(入力!$C$30=1,ROUNDDOWN('ユーザー別小売(卸)価格試算(税抜)'!H159*(1+入力!$C$31/100),-入力!$C$29),IF(入力!$C$30=2,ROUNDUP('ユーザー別小売(卸)価格試算(税抜)'!H159*(1+入力!$C$31/100),-入力!$C$29),IF(入力!$C$30=3,ROUND('ユーザー別小売(卸)価格試算(税抜)'!H159*(1+入力!$C$31/100),-入力!$C$29)))),'ユーザー別小売(卸)価格試算(税抜)'!H159))</f>
        <v>49280</v>
      </c>
      <c r="I159" s="126" t="str">
        <f>'6桁'!I159</f>
        <v>W★</v>
      </c>
      <c r="J159" s="456">
        <f>IF('ユーザー別小売(卸)価格試算(税抜)'!J159="","",IF(ISNUMBER('ユーザー別小売(卸)価格試算(税抜)'!J159),IF(入力!$C$30=1,ROUNDDOWN('ユーザー別小売(卸)価格試算(税抜)'!J159*(1+入力!$C$31/100),-入力!$C$29),IF(入力!$C$30=2,ROUNDUP('ユーザー別小売(卸)価格試算(税抜)'!J159*(1+入力!$C$31/100),-入力!$C$29),IF(入力!$C$30=3,ROUND('ユーザー別小売(卸)価格試算(税抜)'!J159*(1+入力!$C$31/100),-入力!$C$29)))),'ユーザー別小売(卸)価格試算(税抜)'!J159))</f>
        <v>46420</v>
      </c>
      <c r="K159" s="101" t="str">
        <f>'6桁'!K159</f>
        <v>W★</v>
      </c>
      <c r="L159" s="95">
        <f>IF('ユーザー別小売(卸)価格試算(税抜)'!L159="","",IF(ISNUMBER('ユーザー別小売(卸)価格試算(税抜)'!L159),IF(入力!$C$30=1,ROUNDDOWN('ユーザー別小売(卸)価格試算(税抜)'!L159*(1+入力!$C$31/100),-入力!$C$29),IF(入力!$C$30=2,ROUNDUP('ユーザー別小売(卸)価格試算(税抜)'!L159*(1+入力!$C$31/100),-入力!$C$29),IF(入力!$C$30=3,ROUND('ユーザー別小売(卸)価格試算(税抜)'!L159*(1+入力!$C$31/100),-入力!$C$29)))),'ユーザー別小売(卸)価格試算(税抜)'!L159))</f>
        <v>42680</v>
      </c>
      <c r="M159" s="126" t="str">
        <f>'6桁'!M159</f>
        <v>W★</v>
      </c>
      <c r="N159" s="95">
        <f>IF('ユーザー別小売(卸)価格試算(税抜)'!N159="","",IF(ISNUMBER('ユーザー別小売(卸)価格試算(税抜)'!N159),IF(入力!$C$30=1,ROUNDDOWN('ユーザー別小売(卸)価格試算(税抜)'!N159*(1+入力!$C$31/100),-入力!$C$29),IF(入力!$C$30=2,ROUNDUP('ユーザー別小売(卸)価格試算(税抜)'!N159*(1+入力!$C$31/100),-入力!$C$29),IF(入力!$C$30=3,ROUND('ユーザー別小売(卸)価格試算(税抜)'!N159*(1+入力!$C$31/100),-入力!$C$29)))),'ユーザー別小売(卸)価格試算(税抜)'!N159))</f>
        <v>41030</v>
      </c>
      <c r="O159" s="126" t="str">
        <f>'6桁'!O159</f>
        <v>W★</v>
      </c>
      <c r="P159" s="95">
        <f>IF('ユーザー別小売(卸)価格試算(税抜)'!P159="","",IF(ISNUMBER('ユーザー別小売(卸)価格試算(税抜)'!P159),IF(入力!$C$30=1,ROUNDDOWN('ユーザー別小売(卸)価格試算(税抜)'!P159*(1+入力!$C$31/100),-入力!$C$29),IF(入力!$C$30=2,ROUNDUP('ユーザー別小売(卸)価格試算(税抜)'!P159*(1+入力!$C$31/100),-入力!$C$29),IF(入力!$C$30=3,ROUND('ユーザー別小売(卸)価格試算(税抜)'!P159*(1+入力!$C$31/100),-入力!$C$29)))),'ユーザー別小売(卸)価格試算(税抜)'!P159))</f>
        <v>54230</v>
      </c>
      <c r="Q159" s="96" t="str">
        <f>'6桁'!Q159</f>
        <v>W</v>
      </c>
      <c r="R159" s="95" t="str">
        <f>IF('ユーザー別小売(卸)価格試算(税抜)'!R159="","",IF(ISNUMBER('ユーザー別小売(卸)価格試算(税抜)'!R159),IF(入力!$C$30=1,ROUNDDOWN('ユーザー別小売(卸)価格試算(税抜)'!R159*(1+入力!$C$31/100),-入力!$C$29),IF(入力!$C$30=2,ROUNDUP('ユーザー別小売(卸)価格試算(税抜)'!R159*(1+入力!$C$31/100),-入力!$C$29),IF(入力!$C$30=3,ROUND('ユーザー別小売(卸)価格試算(税抜)'!R159*(1+入力!$C$31/100),-入力!$C$29)))),'ユーザー別小売(卸)価格試算(税抜)'!R159))</f>
        <v/>
      </c>
      <c r="S159" s="96">
        <f>'6桁'!S159</f>
        <v>0</v>
      </c>
      <c r="T159" s="95" t="str">
        <f>IF('ユーザー別小売(卸)価格試算(税抜)'!T159="","",IF(ISNUMBER('ユーザー別小売(卸)価格試算(税抜)'!T159),IF(入力!$C$30=1,ROUNDDOWN('ユーザー別小売(卸)価格試算(税抜)'!T159*(1+入力!$C$31/100),-入力!$C$29),IF(入力!$C$30=2,ROUNDUP('ユーザー別小売(卸)価格試算(税抜)'!T159*(1+入力!$C$31/100),-入力!$C$29),IF(入力!$C$30=3,ROUND('ユーザー別小売(卸)価格試算(税抜)'!T159*(1+入力!$C$31/100),-入力!$C$29)))),'ユーザー別小売(卸)価格試算(税抜)'!T159))</f>
        <v/>
      </c>
      <c r="U159" s="96">
        <f>'6桁'!U159</f>
        <v>0</v>
      </c>
      <c r="V159" s="456">
        <f>IF('ユーザー別小売(卸)価格試算(税抜)'!V159="","",IF(ISNUMBER('ユーザー別小売(卸)価格試算(税抜)'!V159),IF(入力!$C$30=1,ROUNDDOWN('ユーザー別小売(卸)価格試算(税抜)'!V159*(1+入力!$C$31/100),-入力!$C$29),IF(入力!$C$30=2,ROUNDUP('ユーザー別小売(卸)価格試算(税抜)'!V159*(1+入力!$C$31/100),-入力!$C$29),IF(入力!$C$30=3,ROUND('ユーザー別小売(卸)価格試算(税抜)'!V159*(1+入力!$C$31/100),-入力!$C$29)))),'ユーザー別小売(卸)価格試算(税抜)'!V159))</f>
        <v>43340</v>
      </c>
      <c r="W159" s="96" t="str">
        <f>'6桁'!W159</f>
        <v>W★</v>
      </c>
      <c r="X159" s="74"/>
      <c r="Y159" s="251"/>
    </row>
    <row r="160" spans="2:25" ht="30" customHeight="1">
      <c r="B160" s="503"/>
      <c r="C160" s="362" t="s">
        <v>138</v>
      </c>
      <c r="D160" s="254">
        <v>94</v>
      </c>
      <c r="E160" s="342">
        <v>98</v>
      </c>
      <c r="F160" s="95">
        <f>IF('ユーザー別小売(卸)価格試算(税抜)'!F160="","",IF(ISNUMBER('ユーザー別小売(卸)価格試算(税抜)'!F160),IF(入力!$C$30=1,ROUNDDOWN('ユーザー別小売(卸)価格試算(税抜)'!F160*(1+入力!$C$31/100),-入力!$C$29),IF(入力!$C$30=2,ROUNDUP('ユーザー別小売(卸)価格試算(税抜)'!F160*(1+入力!$C$31/100),-入力!$C$29),IF(入力!$C$30=3,ROUND('ユーザー別小売(卸)価格試算(税抜)'!F160*(1+入力!$C$31/100),-入力!$C$29)))),'ユーザー別小売(卸)価格試算(税抜)'!F160))</f>
        <v>54890</v>
      </c>
      <c r="G160" s="126" t="str">
        <f>'6桁'!G160</f>
        <v>Y★</v>
      </c>
      <c r="H160" s="95">
        <f>IF('ユーザー別小売(卸)価格試算(税抜)'!H160="","",IF(ISNUMBER('ユーザー別小売(卸)価格試算(税抜)'!H160),IF(入力!$C$30=1,ROUNDDOWN('ユーザー別小売(卸)価格試算(税抜)'!H160*(1+入力!$C$31/100),-入力!$C$29),IF(入力!$C$30=2,ROUNDUP('ユーザー別小売(卸)価格試算(税抜)'!H160*(1+入力!$C$31/100),-入力!$C$29),IF(入力!$C$30=3,ROUND('ユーザー別小売(卸)価格試算(税抜)'!H160*(1+入力!$C$31/100),-入力!$C$29)))),'ユーザー別小売(卸)価格試算(税抜)'!H160))</f>
        <v>52030</v>
      </c>
      <c r="I160" s="126" t="str">
        <f>'6桁'!I160</f>
        <v>W★</v>
      </c>
      <c r="J160" s="95">
        <f>IF('ユーザー別小売(卸)価格試算(税抜)'!J160="","",IF(ISNUMBER('ユーザー別小売(卸)価格試算(税抜)'!J160),IF(入力!$C$30=1,ROUNDDOWN('ユーザー別小売(卸)価格試算(税抜)'!J160*(1+入力!$C$31/100),-入力!$C$29),IF(入力!$C$30=2,ROUNDUP('ユーザー別小売(卸)価格試算(税抜)'!J160*(1+入力!$C$31/100),-入力!$C$29),IF(入力!$C$30=3,ROUND('ユーザー別小売(卸)価格試算(税抜)'!J160*(1+入力!$C$31/100),-入力!$C$29)))),'ユーザー別小売(卸)価格試算(税抜)'!J160))</f>
        <v>50930</v>
      </c>
      <c r="K160" s="126" t="str">
        <f>'6桁'!K160</f>
        <v>W</v>
      </c>
      <c r="L160" s="95" t="str">
        <f>IF('ユーザー別小売(卸)価格試算(税抜)'!L160="","",IF(ISNUMBER('ユーザー別小売(卸)価格試算(税抜)'!L160),IF(入力!$C$30=1,ROUNDDOWN('ユーザー別小売(卸)価格試算(税抜)'!L160*(1+入力!$C$31/100),-入力!$C$29),IF(入力!$C$30=2,ROUNDUP('ユーザー別小売(卸)価格試算(税抜)'!L160*(1+入力!$C$31/100),-入力!$C$29),IF(入力!$C$30=3,ROUND('ユーザー別小売(卸)価格試算(税抜)'!L160*(1+入力!$C$31/100),-入力!$C$29)))),'ユーザー別小売(卸)価格試算(税抜)'!L160))</f>
        <v/>
      </c>
      <c r="M160" s="126">
        <f>'6桁'!M160</f>
        <v>0</v>
      </c>
      <c r="N160" s="95" t="str">
        <f>IF('ユーザー別小売(卸)価格試算(税抜)'!N160="","",IF(ISNUMBER('ユーザー別小売(卸)価格試算(税抜)'!N160),IF(入力!$C$30=1,ROUNDDOWN('ユーザー別小売(卸)価格試算(税抜)'!N160*(1+入力!$C$31/100),-入力!$C$29),IF(入力!$C$30=2,ROUNDUP('ユーザー別小売(卸)価格試算(税抜)'!N160*(1+入力!$C$31/100),-入力!$C$29),IF(入力!$C$30=3,ROUND('ユーザー別小売(卸)価格試算(税抜)'!N160*(1+入力!$C$31/100),-入力!$C$29)))),'ユーザー別小売(卸)価格試算(税抜)'!N160))</f>
        <v/>
      </c>
      <c r="O160" s="126">
        <f>'6桁'!O160</f>
        <v>0</v>
      </c>
      <c r="P160" s="95" t="str">
        <f>IF('ユーザー別小売(卸)価格試算(税抜)'!P160="","",IF(ISNUMBER('ユーザー別小売(卸)価格試算(税抜)'!P160),IF(入力!$C$30=1,ROUNDDOWN('ユーザー別小売(卸)価格試算(税抜)'!P160*(1+入力!$C$31/100),-入力!$C$29),IF(入力!$C$30=2,ROUNDUP('ユーザー別小売(卸)価格試算(税抜)'!P160*(1+入力!$C$31/100),-入力!$C$29),IF(入力!$C$30=3,ROUND('ユーザー別小売(卸)価格試算(税抜)'!P160*(1+入力!$C$31/100),-入力!$C$29)))),'ユーザー別小売(卸)価格試算(税抜)'!P160))</f>
        <v/>
      </c>
      <c r="Q160" s="96">
        <f>'6桁'!Q160</f>
        <v>0</v>
      </c>
      <c r="R160" s="95" t="str">
        <f>IF('ユーザー別小売(卸)価格試算(税抜)'!R160="","",IF(ISNUMBER('ユーザー別小売(卸)価格試算(税抜)'!R160),IF(入力!$C$30=1,ROUNDDOWN('ユーザー別小売(卸)価格試算(税抜)'!R160*(1+入力!$C$31/100),-入力!$C$29),IF(入力!$C$30=2,ROUNDUP('ユーザー別小売(卸)価格試算(税抜)'!R160*(1+入力!$C$31/100),-入力!$C$29),IF(入力!$C$30=3,ROUND('ユーザー別小売(卸)価格試算(税抜)'!R160*(1+入力!$C$31/100),-入力!$C$29)))),'ユーザー別小売(卸)価格試算(税抜)'!R160))</f>
        <v/>
      </c>
      <c r="S160" s="96">
        <f>'6桁'!S160</f>
        <v>0</v>
      </c>
      <c r="T160" s="95" t="str">
        <f>IF('ユーザー別小売(卸)価格試算(税抜)'!T160="","",IF(ISNUMBER('ユーザー別小売(卸)価格試算(税抜)'!T160),IF(入力!$C$30=1,ROUNDDOWN('ユーザー別小売(卸)価格試算(税抜)'!T160*(1+入力!$C$31/100),-入力!$C$29),IF(入力!$C$30=2,ROUNDUP('ユーザー別小売(卸)価格試算(税抜)'!T160*(1+入力!$C$31/100),-入力!$C$29),IF(入力!$C$30=3,ROUND('ユーザー別小売(卸)価格試算(税抜)'!T160*(1+入力!$C$31/100),-入力!$C$29)))),'ユーザー別小売(卸)価格試算(税抜)'!T160))</f>
        <v/>
      </c>
      <c r="U160" s="96">
        <f>'6桁'!U160</f>
        <v>0</v>
      </c>
      <c r="V160" s="95" t="str">
        <f>IF('ユーザー別小売(卸)価格試算(税抜)'!V160="","",IF(ISNUMBER('ユーザー別小売(卸)価格試算(税抜)'!V160),IF(入力!$C$30=1,ROUNDDOWN('ユーザー別小売(卸)価格試算(税抜)'!V160*(1+入力!$C$31/100),-入力!$C$29),IF(入力!$C$30=2,ROUNDUP('ユーザー別小売(卸)価格試算(税抜)'!V160*(1+入力!$C$31/100),-入力!$C$29),IF(入力!$C$30=3,ROUND('ユーザー別小売(卸)価格試算(税抜)'!V160*(1+入力!$C$31/100),-入力!$C$29)))),'ユーザー別小売(卸)価格試算(税抜)'!V160))</f>
        <v/>
      </c>
      <c r="W160" s="96">
        <f>'6桁'!W160</f>
        <v>0</v>
      </c>
      <c r="X160" s="74"/>
      <c r="Y160" s="251"/>
    </row>
    <row r="161" spans="2:25" ht="30" customHeight="1">
      <c r="B161" s="503"/>
      <c r="C161" s="362" t="s">
        <v>90</v>
      </c>
      <c r="D161" s="254">
        <v>96</v>
      </c>
      <c r="E161" s="342">
        <v>100</v>
      </c>
      <c r="F161" s="95">
        <f>IF('ユーザー別小売(卸)価格試算(税抜)'!F161="","",IF(ISNUMBER('ユーザー別小売(卸)価格試算(税抜)'!F161),IF(入力!$C$30=1,ROUNDDOWN('ユーザー別小売(卸)価格試算(税抜)'!F161*(1+入力!$C$31/100),-入力!$C$29),IF(入力!$C$30=2,ROUNDUP('ユーザー別小売(卸)価格試算(税抜)'!F161*(1+入力!$C$31/100),-入力!$C$29),IF(入力!$C$30=3,ROUND('ユーザー別小売(卸)価格試算(税抜)'!F161*(1+入力!$C$31/100),-入力!$C$29)))),'ユーザー別小売(卸)価格試算(税抜)'!F161))</f>
        <v>56100</v>
      </c>
      <c r="G161" s="126" t="str">
        <f>'6桁'!G161</f>
        <v>Y★</v>
      </c>
      <c r="H161" s="95">
        <f>IF('ユーザー別小売(卸)価格試算(税抜)'!H161="","",IF(ISNUMBER('ユーザー別小売(卸)価格試算(税抜)'!H161),IF(入力!$C$30=1,ROUNDDOWN('ユーザー別小売(卸)価格試算(税抜)'!H161*(1+入力!$C$31/100),-入力!$C$29),IF(入力!$C$30=2,ROUNDUP('ユーザー別小売(卸)価格試算(税抜)'!H161*(1+入力!$C$31/100),-入力!$C$29),IF(入力!$C$30=3,ROUND('ユーザー別小売(卸)価格試算(税抜)'!H161*(1+入力!$C$31/100),-入力!$C$29)))),'ユーザー別小売(卸)価格試算(税抜)'!H161))</f>
        <v>54450</v>
      </c>
      <c r="I161" s="126" t="str">
        <f>'6桁'!I161</f>
        <v>W★</v>
      </c>
      <c r="J161" s="95">
        <f>IF('ユーザー別小売(卸)価格試算(税抜)'!J161="","",IF(ISNUMBER('ユーザー別小売(卸)価格試算(税抜)'!J161),IF(入力!$C$30=1,ROUNDDOWN('ユーザー別小売(卸)価格試算(税抜)'!J161*(1+入力!$C$31/100),-入力!$C$29),IF(入力!$C$30=2,ROUNDUP('ユーザー別小売(卸)価格試算(税抜)'!J161*(1+入力!$C$31/100),-入力!$C$29),IF(入力!$C$30=3,ROUND('ユーザー別小売(卸)価格試算(税抜)'!J161*(1+入力!$C$31/100),-入力!$C$29)))),'ユーザー別小売(卸)価格試算(税抜)'!J161))</f>
        <v>52030</v>
      </c>
      <c r="K161" s="126" t="str">
        <f>'6桁'!K161</f>
        <v>W★</v>
      </c>
      <c r="L161" s="95">
        <f>IF('ユーザー別小売(卸)価格試算(税抜)'!L161="","",IF(ISNUMBER('ユーザー別小売(卸)価格試算(税抜)'!L161),IF(入力!$C$30=1,ROUNDDOWN('ユーザー別小売(卸)価格試算(税抜)'!L161*(1+入力!$C$31/100),-入力!$C$29),IF(入力!$C$30=2,ROUNDUP('ユーザー別小売(卸)価格試算(税抜)'!L161*(1+入力!$C$31/100),-入力!$C$29),IF(入力!$C$30=3,ROUND('ユーザー別小売(卸)価格試算(税抜)'!L161*(1+入力!$C$31/100),-入力!$C$29)))),'ユーザー別小売(卸)価格試算(税抜)'!L161))</f>
        <v>49830</v>
      </c>
      <c r="M161" s="126" t="str">
        <f>'6桁'!M161</f>
        <v>W★</v>
      </c>
      <c r="N161" s="95" t="str">
        <f>IF('ユーザー別小売(卸)価格試算(税抜)'!N161="","",IF(ISNUMBER('ユーザー別小売(卸)価格試算(税抜)'!N161),IF(入力!$C$30=1,ROUNDDOWN('ユーザー別小売(卸)価格試算(税抜)'!N161*(1+入力!$C$31/100),-入力!$C$29),IF(入力!$C$30=2,ROUNDUP('ユーザー別小売(卸)価格試算(税抜)'!N161*(1+入力!$C$31/100),-入力!$C$29),IF(入力!$C$30=3,ROUND('ユーザー別小売(卸)価格試算(税抜)'!N161*(1+入力!$C$31/100),-入力!$C$29)))),'ユーザー別小売(卸)価格試算(税抜)'!N161))</f>
        <v/>
      </c>
      <c r="O161" s="126">
        <f>'6桁'!O161</f>
        <v>0</v>
      </c>
      <c r="P161" s="95" t="str">
        <f>IF('ユーザー別小売(卸)価格試算(税抜)'!P161="","",IF(ISNUMBER('ユーザー別小売(卸)価格試算(税抜)'!P161),IF(入力!$C$30=1,ROUNDDOWN('ユーザー別小売(卸)価格試算(税抜)'!P161*(1+入力!$C$31/100),-入力!$C$29),IF(入力!$C$30=2,ROUNDUP('ユーザー別小売(卸)価格試算(税抜)'!P161*(1+入力!$C$31/100),-入力!$C$29),IF(入力!$C$30=3,ROUND('ユーザー別小売(卸)価格試算(税抜)'!P161*(1+入力!$C$31/100),-入力!$C$29)))),'ユーザー別小売(卸)価格試算(税抜)'!P161))</f>
        <v/>
      </c>
      <c r="Q161" s="96">
        <f>'6桁'!Q161</f>
        <v>0</v>
      </c>
      <c r="R161" s="95" t="str">
        <f>IF('ユーザー別小売(卸)価格試算(税抜)'!R161="","",IF(ISNUMBER('ユーザー別小売(卸)価格試算(税抜)'!R161),IF(入力!$C$30=1,ROUNDDOWN('ユーザー別小売(卸)価格試算(税抜)'!R161*(1+入力!$C$31/100),-入力!$C$29),IF(入力!$C$30=2,ROUNDUP('ユーザー別小売(卸)価格試算(税抜)'!R161*(1+入力!$C$31/100),-入力!$C$29),IF(入力!$C$30=3,ROUND('ユーザー別小売(卸)価格試算(税抜)'!R161*(1+入力!$C$31/100),-入力!$C$29)))),'ユーザー別小売(卸)価格試算(税抜)'!R161))</f>
        <v/>
      </c>
      <c r="S161" s="96">
        <f>'6桁'!S161</f>
        <v>0</v>
      </c>
      <c r="T161" s="95" t="str">
        <f>IF('ユーザー別小売(卸)価格試算(税抜)'!T161="","",IF(ISNUMBER('ユーザー別小売(卸)価格試算(税抜)'!T161),IF(入力!$C$30=1,ROUNDDOWN('ユーザー別小売(卸)価格試算(税抜)'!T161*(1+入力!$C$31/100),-入力!$C$29),IF(入力!$C$30=2,ROUNDUP('ユーザー別小売(卸)価格試算(税抜)'!T161*(1+入力!$C$31/100),-入力!$C$29),IF(入力!$C$30=3,ROUND('ユーザー別小売(卸)価格試算(税抜)'!T161*(1+入力!$C$31/100),-入力!$C$29)))),'ユーザー別小売(卸)価格試算(税抜)'!T161))</f>
        <v/>
      </c>
      <c r="U161" s="96">
        <f>'6桁'!U161</f>
        <v>0</v>
      </c>
      <c r="V161" s="95">
        <f>IF('ユーザー別小売(卸)価格試算(税抜)'!V161="","",IF(ISNUMBER('ユーザー別小売(卸)価格試算(税抜)'!V161),IF(入力!$C$30=1,ROUNDDOWN('ユーザー別小売(卸)価格試算(税抜)'!V161*(1+入力!$C$31/100),-入力!$C$29),IF(入力!$C$30=2,ROUNDUP('ユーザー別小売(卸)価格試算(税抜)'!V161*(1+入力!$C$31/100),-入力!$C$29),IF(入力!$C$30=3,ROUND('ユーザー別小売(卸)価格試算(税抜)'!V161*(1+入力!$C$31/100),-入力!$C$29)))),'ユーザー別小売(卸)価格試算(税抜)'!V161))</f>
        <v>48180</v>
      </c>
      <c r="W161" s="96" t="str">
        <f>'6桁'!W161</f>
        <v>W★</v>
      </c>
      <c r="X161" s="74"/>
      <c r="Y161" s="251"/>
    </row>
    <row r="162" spans="2:25" ht="30" customHeight="1">
      <c r="B162" s="503"/>
      <c r="C162" s="362" t="s">
        <v>91</v>
      </c>
      <c r="D162" s="254">
        <v>99</v>
      </c>
      <c r="E162" s="342">
        <v>103</v>
      </c>
      <c r="F162" s="95">
        <f>IF('ユーザー別小売(卸)価格試算(税抜)'!F162="","",IF(ISNUMBER('ユーザー別小売(卸)価格試算(税抜)'!F162),IF(入力!$C$30=1,ROUNDDOWN('ユーザー別小売(卸)価格試算(税抜)'!F162*(1+入力!$C$31/100),-入力!$C$29),IF(入力!$C$30=2,ROUNDUP('ユーザー別小売(卸)価格試算(税抜)'!F162*(1+入力!$C$31/100),-入力!$C$29),IF(入力!$C$30=3,ROUND('ユーザー別小売(卸)価格試算(税抜)'!F162*(1+入力!$C$31/100),-入力!$C$29)))),'ユーザー別小売(卸)価格試算(税抜)'!F162))</f>
        <v>59620</v>
      </c>
      <c r="G162" s="126" t="str">
        <f>'6桁'!G162</f>
        <v>Y★</v>
      </c>
      <c r="H162" s="95" t="str">
        <f>IF('ユーザー別小売(卸)価格試算(税抜)'!H162="","",IF(ISNUMBER('ユーザー別小売(卸)価格試算(税抜)'!H162),IF(入力!$C$30=1,ROUNDDOWN('ユーザー別小売(卸)価格試算(税抜)'!H162*(1+入力!$C$31/100),-入力!$C$29),IF(入力!$C$30=2,ROUNDUP('ユーザー別小売(卸)価格試算(税抜)'!H162*(1+入力!$C$31/100),-入力!$C$29),IF(入力!$C$30=3,ROUND('ユーザー別小売(卸)価格試算(税抜)'!H162*(1+入力!$C$31/100),-入力!$C$29)))),'ユーザー別小売(卸)価格試算(税抜)'!H162))</f>
        <v/>
      </c>
      <c r="I162" s="126">
        <f>'6桁'!I162</f>
        <v>0</v>
      </c>
      <c r="J162" s="95" t="str">
        <f>IF('ユーザー別小売(卸)価格試算(税抜)'!J162="","",IF(ISNUMBER('ユーザー別小売(卸)価格試算(税抜)'!J162),IF(入力!$C$30=1,ROUNDDOWN('ユーザー別小売(卸)価格試算(税抜)'!J162*(1+入力!$C$31/100),-入力!$C$29),IF(入力!$C$30=2,ROUNDUP('ユーザー別小売(卸)価格試算(税抜)'!J162*(1+入力!$C$31/100),-入力!$C$29),IF(入力!$C$30=3,ROUND('ユーザー別小売(卸)価格試算(税抜)'!J162*(1+入力!$C$31/100),-入力!$C$29)))),'ユーザー別小売(卸)価格試算(税抜)'!J162))</f>
        <v/>
      </c>
      <c r="K162" s="126">
        <f>'6桁'!K162</f>
        <v>0</v>
      </c>
      <c r="L162" s="95" t="str">
        <f>IF('ユーザー別小売(卸)価格試算(税抜)'!L162="","",IF(ISNUMBER('ユーザー別小売(卸)価格試算(税抜)'!L162),IF(入力!$C$30=1,ROUNDDOWN('ユーザー別小売(卸)価格試算(税抜)'!L162*(1+入力!$C$31/100),-入力!$C$29),IF(入力!$C$30=2,ROUNDUP('ユーザー別小売(卸)価格試算(税抜)'!L162*(1+入力!$C$31/100),-入力!$C$29),IF(入力!$C$30=3,ROUND('ユーザー別小売(卸)価格試算(税抜)'!L162*(1+入力!$C$31/100),-入力!$C$29)))),'ユーザー別小売(卸)価格試算(税抜)'!L162))</f>
        <v/>
      </c>
      <c r="M162" s="126">
        <f>'6桁'!M162</f>
        <v>0</v>
      </c>
      <c r="N162" s="95" t="str">
        <f>IF('ユーザー別小売(卸)価格試算(税抜)'!N162="","",IF(ISNUMBER('ユーザー別小売(卸)価格試算(税抜)'!N162),IF(入力!$C$30=1,ROUNDDOWN('ユーザー別小売(卸)価格試算(税抜)'!N162*(1+入力!$C$31/100),-入力!$C$29),IF(入力!$C$30=2,ROUNDUP('ユーザー別小売(卸)価格試算(税抜)'!N162*(1+入力!$C$31/100),-入力!$C$29),IF(入力!$C$30=3,ROUND('ユーザー別小売(卸)価格試算(税抜)'!N162*(1+入力!$C$31/100),-入力!$C$29)))),'ユーザー別小売(卸)価格試算(税抜)'!N162))</f>
        <v/>
      </c>
      <c r="O162" s="126">
        <f>'6桁'!O162</f>
        <v>0</v>
      </c>
      <c r="P162" s="95" t="str">
        <f>IF('ユーザー別小売(卸)価格試算(税抜)'!P162="","",IF(ISNUMBER('ユーザー別小売(卸)価格試算(税抜)'!P162),IF(入力!$C$30=1,ROUNDDOWN('ユーザー別小売(卸)価格試算(税抜)'!P162*(1+入力!$C$31/100),-入力!$C$29),IF(入力!$C$30=2,ROUNDUP('ユーザー別小売(卸)価格試算(税抜)'!P162*(1+入力!$C$31/100),-入力!$C$29),IF(入力!$C$30=3,ROUND('ユーザー別小売(卸)価格試算(税抜)'!P162*(1+入力!$C$31/100),-入力!$C$29)))),'ユーザー別小売(卸)価格試算(税抜)'!P162))</f>
        <v/>
      </c>
      <c r="Q162" s="96">
        <f>'6桁'!Q162</f>
        <v>0</v>
      </c>
      <c r="R162" s="95" t="str">
        <f>IF('ユーザー別小売(卸)価格試算(税抜)'!R162="","",IF(ISNUMBER('ユーザー別小売(卸)価格試算(税抜)'!R162),IF(入力!$C$30=1,ROUNDDOWN('ユーザー別小売(卸)価格試算(税抜)'!R162*(1+入力!$C$31/100),-入力!$C$29),IF(入力!$C$30=2,ROUNDUP('ユーザー別小売(卸)価格試算(税抜)'!R162*(1+入力!$C$31/100),-入力!$C$29),IF(入力!$C$30=3,ROUND('ユーザー別小売(卸)価格試算(税抜)'!R162*(1+入力!$C$31/100),-入力!$C$29)))),'ユーザー別小売(卸)価格試算(税抜)'!R162))</f>
        <v/>
      </c>
      <c r="S162" s="96">
        <f>'6桁'!S162</f>
        <v>0</v>
      </c>
      <c r="T162" s="95" t="str">
        <f>IF('ユーザー別小売(卸)価格試算(税抜)'!T162="","",IF(ISNUMBER('ユーザー別小売(卸)価格試算(税抜)'!T162),IF(入力!$C$30=1,ROUNDDOWN('ユーザー別小売(卸)価格試算(税抜)'!T162*(1+入力!$C$31/100),-入力!$C$29),IF(入力!$C$30=2,ROUNDUP('ユーザー別小売(卸)価格試算(税抜)'!T162*(1+入力!$C$31/100),-入力!$C$29),IF(入力!$C$30=3,ROUND('ユーザー別小売(卸)価格試算(税抜)'!T162*(1+入力!$C$31/100),-入力!$C$29)))),'ユーザー別小売(卸)価格試算(税抜)'!T162))</f>
        <v/>
      </c>
      <c r="U162" s="96">
        <f>'6桁'!U162</f>
        <v>0</v>
      </c>
      <c r="V162" s="95" t="str">
        <f>IF('ユーザー別小売(卸)価格試算(税抜)'!V162="","",IF(ISNUMBER('ユーザー別小売(卸)価格試算(税抜)'!V162),IF(入力!$C$30=1,ROUNDDOWN('ユーザー別小売(卸)価格試算(税抜)'!V162*(1+入力!$C$31/100),-入力!$C$29),IF(入力!$C$30=2,ROUNDUP('ユーザー別小売(卸)価格試算(税抜)'!V162*(1+入力!$C$31/100),-入力!$C$29),IF(入力!$C$30=3,ROUND('ユーザー別小売(卸)価格試算(税抜)'!V162*(1+入力!$C$31/100),-入力!$C$29)))),'ユーザー別小売(卸)価格試算(税抜)'!V162))</f>
        <v/>
      </c>
      <c r="W162" s="96">
        <f>'6桁'!W162</f>
        <v>0</v>
      </c>
      <c r="X162" s="74"/>
      <c r="Y162" s="251"/>
    </row>
    <row r="163" spans="2:25" ht="30" customHeight="1">
      <c r="B163" s="503"/>
      <c r="C163" s="362" t="s">
        <v>308</v>
      </c>
      <c r="D163" s="254">
        <v>92</v>
      </c>
      <c r="E163" s="342"/>
      <c r="F163" s="95" t="str">
        <f>IF('ユーザー別小売(卸)価格試算(税抜)'!F163="","",IF(ISNUMBER('ユーザー別小売(卸)価格試算(税抜)'!F163),IF(入力!$C$30=1,ROUNDDOWN('ユーザー別小売(卸)価格試算(税抜)'!F163*(1+入力!$C$31/100),-入力!$C$29),IF(入力!$C$30=2,ROUNDUP('ユーザー別小売(卸)価格試算(税抜)'!F163*(1+入力!$C$31/100),-入力!$C$29),IF(入力!$C$30=3,ROUND('ユーザー別小売(卸)価格試算(税抜)'!F163*(1+入力!$C$31/100),-入力!$C$29)))),'ユーザー別小売(卸)価格試算(税抜)'!F163))</f>
        <v/>
      </c>
      <c r="G163" s="126">
        <f>'6桁'!G163</f>
        <v>0</v>
      </c>
      <c r="H163" s="95">
        <f>IF('ユーザー別小売(卸)価格試算(税抜)'!H163="","",IF(ISNUMBER('ユーザー別小売(卸)価格試算(税抜)'!H163),IF(入力!$C$30=1,ROUNDDOWN('ユーザー別小売(卸)価格試算(税抜)'!H163*(1+入力!$C$31/100),-入力!$C$29),IF(入力!$C$30=2,ROUNDUP('ユーザー別小売(卸)価格試算(税抜)'!H163*(1+入力!$C$31/100),-入力!$C$29),IF(入力!$C$30=3,ROUND('ユーザー別小売(卸)価格試算(税抜)'!H163*(1+入力!$C$31/100),-入力!$C$29)))),'ユーザー別小売(卸)価格試算(税抜)'!H163))</f>
        <v>40040</v>
      </c>
      <c r="I163" s="126" t="str">
        <f>'6桁'!I163</f>
        <v>V</v>
      </c>
      <c r="J163" s="95" t="str">
        <f>IF('ユーザー別小売(卸)価格試算(税抜)'!J163="","",IF(ISNUMBER('ユーザー別小売(卸)価格試算(税抜)'!J163),IF(入力!$C$30=1,ROUNDDOWN('ユーザー別小売(卸)価格試算(税抜)'!J163*(1+入力!$C$31/100),-入力!$C$29),IF(入力!$C$30=2,ROUNDUP('ユーザー別小売(卸)価格試算(税抜)'!J163*(1+入力!$C$31/100),-入力!$C$29),IF(入力!$C$30=3,ROUND('ユーザー別小売(卸)価格試算(税抜)'!J163*(1+入力!$C$31/100),-入力!$C$29)))),'ユーザー別小売(卸)価格試算(税抜)'!J163))</f>
        <v/>
      </c>
      <c r="K163" s="126">
        <f>'6桁'!K163</f>
        <v>0</v>
      </c>
      <c r="L163" s="95">
        <f>IF('ユーザー別小売(卸)価格試算(税抜)'!L163="","",IF(ISNUMBER('ユーザー別小売(卸)価格試算(税抜)'!L163),IF(入力!$C$30=1,ROUNDDOWN('ユーザー別小売(卸)価格試算(税抜)'!L163*(1+入力!$C$31/100),-入力!$C$29),IF(入力!$C$30=2,ROUNDUP('ユーザー別小売(卸)価格試算(税抜)'!L163*(1+入力!$C$31/100),-入力!$C$29),IF(入力!$C$30=3,ROUND('ユーザー別小売(卸)価格試算(税抜)'!L163*(1+入力!$C$31/100),-入力!$C$29)))),'ユーザー別小売(卸)価格試算(税抜)'!L163))</f>
        <v>39270</v>
      </c>
      <c r="M163" s="126" t="str">
        <f>'6桁'!M163</f>
        <v>V</v>
      </c>
      <c r="N163" s="95">
        <f>IF('ユーザー別小売(卸)価格試算(税抜)'!N163="","",IF(ISNUMBER('ユーザー別小売(卸)価格試算(税抜)'!N163),IF(入力!$C$30=1,ROUNDDOWN('ユーザー別小売(卸)価格試算(税抜)'!N163*(1+入力!$C$31/100),-入力!$C$29),IF(入力!$C$30=2,ROUNDUP('ユーザー別小売(卸)価格試算(税抜)'!N163*(1+入力!$C$31/100),-入力!$C$29),IF(入力!$C$30=3,ROUND('ユーザー別小売(卸)価格試算(税抜)'!N163*(1+入力!$C$31/100),-入力!$C$29)))),'ユーザー別小売(卸)価格試算(税抜)'!N163))</f>
        <v>37510</v>
      </c>
      <c r="O163" s="126" t="str">
        <f>'6桁'!O163</f>
        <v>V</v>
      </c>
      <c r="P163" s="95" t="str">
        <f>IF('ユーザー別小売(卸)価格試算(税抜)'!P163="","",IF(ISNUMBER('ユーザー別小売(卸)価格試算(税抜)'!P163),IF(入力!$C$30=1,ROUNDDOWN('ユーザー別小売(卸)価格試算(税抜)'!P163*(1+入力!$C$31/100),-入力!$C$29),IF(入力!$C$30=2,ROUNDUP('ユーザー別小売(卸)価格試算(税抜)'!P163*(1+入力!$C$31/100),-入力!$C$29),IF(入力!$C$30=3,ROUND('ユーザー別小売(卸)価格試算(税抜)'!P163*(1+入力!$C$31/100),-入力!$C$29)))),'ユーザー別小売(卸)価格試算(税抜)'!P163))</f>
        <v/>
      </c>
      <c r="Q163" s="96">
        <f>'6桁'!Q163</f>
        <v>0</v>
      </c>
      <c r="R163" s="95" t="str">
        <f>IF('ユーザー別小売(卸)価格試算(税抜)'!R163="","",IF(ISNUMBER('ユーザー別小売(卸)価格試算(税抜)'!R163),IF(入力!$C$30=1,ROUNDDOWN('ユーザー別小売(卸)価格試算(税抜)'!R163*(1+入力!$C$31/100),-入力!$C$29),IF(入力!$C$30=2,ROUNDUP('ユーザー別小売(卸)価格試算(税抜)'!R163*(1+入力!$C$31/100),-入力!$C$29),IF(入力!$C$30=3,ROUND('ユーザー別小売(卸)価格試算(税抜)'!R163*(1+入力!$C$31/100),-入力!$C$29)))),'ユーザー別小売(卸)価格試算(税抜)'!R163))</f>
        <v/>
      </c>
      <c r="S163" s="96">
        <f>'6桁'!S163</f>
        <v>0</v>
      </c>
      <c r="T163" s="95" t="str">
        <f>IF('ユーザー別小売(卸)価格試算(税抜)'!T163="","",IF(ISNUMBER('ユーザー別小売(卸)価格試算(税抜)'!T163),IF(入力!$C$30=1,ROUNDDOWN('ユーザー別小売(卸)価格試算(税抜)'!T163*(1+入力!$C$31/100),-入力!$C$29),IF(入力!$C$30=2,ROUNDUP('ユーザー別小売(卸)価格試算(税抜)'!T163*(1+入力!$C$31/100),-入力!$C$29),IF(入力!$C$30=3,ROUND('ユーザー別小売(卸)価格試算(税抜)'!T163*(1+入力!$C$31/100),-入力!$C$29)))),'ユーザー別小売(卸)価格試算(税抜)'!T163))</f>
        <v/>
      </c>
      <c r="U163" s="96">
        <f>'6桁'!U163</f>
        <v>0</v>
      </c>
      <c r="V163" s="95" t="str">
        <f>IF('ユーザー別小売(卸)価格試算(税抜)'!V163="","",IF(ISNUMBER('ユーザー別小売(卸)価格試算(税抜)'!V163),IF(入力!$C$30=1,ROUNDDOWN('ユーザー別小売(卸)価格試算(税抜)'!V163*(1+入力!$C$31/100),-入力!$C$29),IF(入力!$C$30=2,ROUNDUP('ユーザー別小売(卸)価格試算(税抜)'!V163*(1+入力!$C$31/100),-入力!$C$29),IF(入力!$C$30=3,ROUND('ユーザー別小売(卸)価格試算(税抜)'!V163*(1+入力!$C$31/100),-入力!$C$29)))),'ユーザー別小売(卸)価格試算(税抜)'!V163))</f>
        <v/>
      </c>
      <c r="W163" s="96">
        <f>'6桁'!W163</f>
        <v>0</v>
      </c>
      <c r="X163" s="74"/>
      <c r="Y163" s="251"/>
    </row>
    <row r="164" spans="2:25" ht="30" customHeight="1">
      <c r="B164" s="503"/>
      <c r="C164" s="362" t="s">
        <v>139</v>
      </c>
      <c r="D164" s="254">
        <v>95</v>
      </c>
      <c r="E164" s="342">
        <v>99</v>
      </c>
      <c r="F164" s="95">
        <f>IF('ユーザー別小売(卸)価格試算(税抜)'!F164="","",IF(ISNUMBER('ユーザー別小売(卸)価格試算(税抜)'!F164),IF(入力!$C$30=1,ROUNDDOWN('ユーザー別小売(卸)価格試算(税抜)'!F164*(1+入力!$C$31/100),-入力!$C$29),IF(入力!$C$30=2,ROUNDUP('ユーザー別小売(卸)価格試算(税抜)'!F164*(1+入力!$C$31/100),-入力!$C$29),IF(入力!$C$30=3,ROUND('ユーザー別小売(卸)価格試算(税抜)'!F164*(1+入力!$C$31/100),-入力!$C$29)))),'ユーザー別小売(卸)価格試算(税抜)'!F164))</f>
        <v>46420</v>
      </c>
      <c r="G164" s="126" t="str">
        <f>'6桁'!G164</f>
        <v>Y★</v>
      </c>
      <c r="H164" s="456">
        <f>IF('ユーザー別小売(卸)価格試算(税抜)'!H164="","",IF(ISNUMBER('ユーザー別小売(卸)価格試算(税抜)'!H164),IF(入力!$C$30=1,ROUNDDOWN('ユーザー別小売(卸)価格試算(税抜)'!H164*(1+入力!$C$31/100),-入力!$C$29),IF(入力!$C$30=2,ROUNDUP('ユーザー別小売(卸)価格試算(税抜)'!H164*(1+入力!$C$31/100),-入力!$C$29),IF(入力!$C$30=3,ROUND('ユーザー別小売(卸)価格試算(税抜)'!H164*(1+入力!$C$31/100),-入力!$C$29)))),'ユーザー別小売(卸)価格試算(税抜)'!H164))</f>
        <v>41580</v>
      </c>
      <c r="I164" s="126" t="str">
        <f>'6桁'!I164</f>
        <v>W</v>
      </c>
      <c r="J164" s="95" t="str">
        <f>IF('ユーザー別小売(卸)価格試算(税抜)'!J164="","",IF(ISNUMBER('ユーザー別小売(卸)価格試算(税抜)'!J164),IF(入力!$C$30=1,ROUNDDOWN('ユーザー別小売(卸)価格試算(税抜)'!J164*(1+入力!$C$31/100),-入力!$C$29),IF(入力!$C$30=2,ROUNDUP('ユーザー別小売(卸)価格試算(税抜)'!J164*(1+入力!$C$31/100),-入力!$C$29),IF(入力!$C$30=3,ROUND('ユーザー別小売(卸)価格試算(税抜)'!J164*(1+入力!$C$31/100),-入力!$C$29)))),'ユーザー別小売(卸)価格試算(税抜)'!J164))</f>
        <v/>
      </c>
      <c r="K164" s="126">
        <f>'6桁'!K164</f>
        <v>0</v>
      </c>
      <c r="L164" s="95">
        <f>IF('ユーザー別小売(卸)価格試算(税抜)'!L164="","",IF(ISNUMBER('ユーザー別小売(卸)価格試算(税抜)'!L164),IF(入力!$C$30=1,ROUNDDOWN('ユーザー別小売(卸)価格試算(税抜)'!L164*(1+入力!$C$31/100),-入力!$C$29),IF(入力!$C$30=2,ROUNDUP('ユーザー別小売(卸)価格試算(税抜)'!L164*(1+入力!$C$31/100),-入力!$C$29),IF(入力!$C$30=3,ROUND('ユーザー別小売(卸)価格試算(税抜)'!L164*(1+入力!$C$31/100),-入力!$C$29)))),'ユーザー別小売(卸)価格試算(税抜)'!L164))</f>
        <v>39600</v>
      </c>
      <c r="M164" s="126" t="str">
        <f>'6桁'!M164</f>
        <v>V</v>
      </c>
      <c r="N164" s="95">
        <f>IF('ユーザー別小売(卸)価格試算(税抜)'!N164="","",IF(ISNUMBER('ユーザー別小売(卸)価格試算(税抜)'!N164),IF(入力!$C$30=1,ROUNDDOWN('ユーザー別小売(卸)価格試算(税抜)'!N164*(1+入力!$C$31/100),-入力!$C$29),IF(入力!$C$30=2,ROUNDUP('ユーザー別小売(卸)価格試算(税抜)'!N164*(1+入力!$C$31/100),-入力!$C$29),IF(入力!$C$30=3,ROUND('ユーザー別小売(卸)価格試算(税抜)'!N164*(1+入力!$C$31/100),-入力!$C$29)))),'ユーザー別小売(卸)価格試算(税抜)'!N164))</f>
        <v>37840</v>
      </c>
      <c r="O164" s="126" t="str">
        <f>'6桁'!O164</f>
        <v>V</v>
      </c>
      <c r="P164" s="95" t="str">
        <f>IF('ユーザー別小売(卸)価格試算(税抜)'!P164="","",IF(ISNUMBER('ユーザー別小売(卸)価格試算(税抜)'!P164),IF(入力!$C$30=1,ROUNDDOWN('ユーザー別小売(卸)価格試算(税抜)'!P164*(1+入力!$C$31/100),-入力!$C$29),IF(入力!$C$30=2,ROUNDUP('ユーザー別小売(卸)価格試算(税抜)'!P164*(1+入力!$C$31/100),-入力!$C$29),IF(入力!$C$30=3,ROUND('ユーザー別小売(卸)価格試算(税抜)'!P164*(1+入力!$C$31/100),-入力!$C$29)))),'ユーザー別小売(卸)価格試算(税抜)'!P164))</f>
        <v/>
      </c>
      <c r="Q164" s="96">
        <f>'6桁'!Q164</f>
        <v>0</v>
      </c>
      <c r="R164" s="95" t="str">
        <f>IF('ユーザー別小売(卸)価格試算(税抜)'!R164="","",IF(ISNUMBER('ユーザー別小売(卸)価格試算(税抜)'!R164),IF(入力!$C$30=1,ROUNDDOWN('ユーザー別小売(卸)価格試算(税抜)'!R164*(1+入力!$C$31/100),-入力!$C$29),IF(入力!$C$30=2,ROUNDUP('ユーザー別小売(卸)価格試算(税抜)'!R164*(1+入力!$C$31/100),-入力!$C$29),IF(入力!$C$30=3,ROUND('ユーザー別小売(卸)価格試算(税抜)'!R164*(1+入力!$C$31/100),-入力!$C$29)))),'ユーザー別小売(卸)価格試算(税抜)'!R164))</f>
        <v/>
      </c>
      <c r="S164" s="96">
        <f>'6桁'!S164</f>
        <v>0</v>
      </c>
      <c r="T164" s="95" t="str">
        <f>IF('ユーザー別小売(卸)価格試算(税抜)'!T164="","",IF(ISNUMBER('ユーザー別小売(卸)価格試算(税抜)'!T164),IF(入力!$C$30=1,ROUNDDOWN('ユーザー別小売(卸)価格試算(税抜)'!T164*(1+入力!$C$31/100),-入力!$C$29),IF(入力!$C$30=2,ROUNDUP('ユーザー別小売(卸)価格試算(税抜)'!T164*(1+入力!$C$31/100),-入力!$C$29),IF(入力!$C$30=3,ROUND('ユーザー別小売(卸)価格試算(税抜)'!T164*(1+入力!$C$31/100),-入力!$C$29)))),'ユーザー別小売(卸)価格試算(税抜)'!T164))</f>
        <v/>
      </c>
      <c r="U164" s="96">
        <f>'6桁'!U164</f>
        <v>0</v>
      </c>
      <c r="V164" s="95">
        <f>IF('ユーザー別小売(卸)価格試算(税抜)'!V164="","",IF(ISNUMBER('ユーザー別小売(卸)価格試算(税抜)'!V164),IF(入力!$C$30=1,ROUNDDOWN('ユーザー別小売(卸)価格試算(税抜)'!V164*(1+入力!$C$31/100),-入力!$C$29),IF(入力!$C$30=2,ROUNDUP('ユーザー別小売(卸)価格試算(税抜)'!V164*(1+入力!$C$31/100),-入力!$C$29),IF(入力!$C$30=3,ROUND('ユーザー別小売(卸)価格試算(税抜)'!V164*(1+入力!$C$31/100),-入力!$C$29)))),'ユーザー別小売(卸)価格試算(税抜)'!V164))</f>
        <v>40040</v>
      </c>
      <c r="W164" s="96" t="str">
        <f>'6桁'!W164</f>
        <v>W</v>
      </c>
      <c r="X164" s="74"/>
      <c r="Y164" s="251"/>
    </row>
    <row r="165" spans="2:25" ht="30" customHeight="1">
      <c r="B165" s="503"/>
      <c r="C165" s="362" t="s">
        <v>140</v>
      </c>
      <c r="D165" s="254">
        <v>97</v>
      </c>
      <c r="E165" s="342">
        <v>101</v>
      </c>
      <c r="F165" s="95">
        <f>IF('ユーザー別小売(卸)価格試算(税抜)'!F165="","",IF(ISNUMBER('ユーザー別小売(卸)価格試算(税抜)'!F165),IF(入力!$C$30=1,ROUNDDOWN('ユーザー別小売(卸)価格試算(税抜)'!F165*(1+入力!$C$31/100),-入力!$C$29),IF(入力!$C$30=2,ROUNDUP('ユーザー別小売(卸)価格試算(税抜)'!F165*(1+入力!$C$31/100),-入力!$C$29),IF(入力!$C$30=3,ROUND('ユーザー別小売(卸)価格試算(税抜)'!F165*(1+入力!$C$31/100),-入力!$C$29)))),'ユーザー別小売(卸)価格試算(税抜)'!F165))</f>
        <v>45650</v>
      </c>
      <c r="G165" s="126" t="str">
        <f>'6桁'!G165</f>
        <v>Y★</v>
      </c>
      <c r="H165" s="95">
        <f>IF('ユーザー別小売(卸)価格試算(税抜)'!H165="","",IF(ISNUMBER('ユーザー別小売(卸)価格試算(税抜)'!H165),IF(入力!$C$30=1,ROUNDDOWN('ユーザー別小売(卸)価格試算(税抜)'!H165*(1+入力!$C$31/100),-入力!$C$29),IF(入力!$C$30=2,ROUNDUP('ユーザー別小売(卸)価格試算(税抜)'!H165*(1+入力!$C$31/100),-入力!$C$29),IF(入力!$C$30=3,ROUND('ユーザー別小売(卸)価格試算(税抜)'!H165*(1+入力!$C$31/100),-入力!$C$29)))),'ユーザー別小売(卸)価格試算(税抜)'!H165))</f>
        <v>43120</v>
      </c>
      <c r="I165" s="126" t="str">
        <f>'6桁'!I165</f>
        <v>W</v>
      </c>
      <c r="J165" s="95" t="str">
        <f>IF('ユーザー別小売(卸)価格試算(税抜)'!J165="","",IF(ISNUMBER('ユーザー別小売(卸)価格試算(税抜)'!J165),IF(入力!$C$30=1,ROUNDDOWN('ユーザー別小売(卸)価格試算(税抜)'!J165*(1+入力!$C$31/100),-入力!$C$29),IF(入力!$C$30=2,ROUNDUP('ユーザー別小売(卸)価格試算(税抜)'!J165*(1+入力!$C$31/100),-入力!$C$29),IF(入力!$C$30=3,ROUND('ユーザー別小売(卸)価格試算(税抜)'!J165*(1+入力!$C$31/100),-入力!$C$29)))),'ユーザー別小売(卸)価格試算(税抜)'!J165))</f>
        <v/>
      </c>
      <c r="K165" s="126">
        <f>'6桁'!K165</f>
        <v>0</v>
      </c>
      <c r="L165" s="95">
        <f>IF('ユーザー別小売(卸)価格試算(税抜)'!L165="","",IF(ISNUMBER('ユーザー別小売(卸)価格試算(税抜)'!L165),IF(入力!$C$30=1,ROUNDDOWN('ユーザー別小売(卸)価格試算(税抜)'!L165*(1+入力!$C$31/100),-入力!$C$29),IF(入力!$C$30=2,ROUNDUP('ユーザー別小売(卸)価格試算(税抜)'!L165*(1+入力!$C$31/100),-入力!$C$29),IF(入力!$C$30=3,ROUND('ユーザー別小売(卸)価格試算(税抜)'!L165*(1+入力!$C$31/100),-入力!$C$29)))),'ユーザー別小売(卸)価格試算(税抜)'!L165))</f>
        <v>36300</v>
      </c>
      <c r="M165" s="126" t="str">
        <f>'6桁'!M165</f>
        <v>W</v>
      </c>
      <c r="N165" s="95" t="str">
        <f>IF('ユーザー別小売(卸)価格試算(税抜)'!N165="","",IF(ISNUMBER('ユーザー別小売(卸)価格試算(税抜)'!N165),IF(入力!$C$30=1,ROUNDDOWN('ユーザー別小売(卸)価格試算(税抜)'!N165*(1+入力!$C$31/100),-入力!$C$29),IF(入力!$C$30=2,ROUNDUP('ユーザー別小売(卸)価格試算(税抜)'!N165*(1+入力!$C$31/100),-入力!$C$29),IF(入力!$C$30=3,ROUND('ユーザー別小売(卸)価格試算(税抜)'!N165*(1+入力!$C$31/100),-入力!$C$29)))),'ユーザー別小売(卸)価格試算(税抜)'!N165))</f>
        <v/>
      </c>
      <c r="O165" s="126">
        <f>'6桁'!O165</f>
        <v>0</v>
      </c>
      <c r="P165" s="95" t="str">
        <f>IF('ユーザー別小売(卸)価格試算(税抜)'!P165="","",IF(ISNUMBER('ユーザー別小売(卸)価格試算(税抜)'!P165),IF(入力!$C$30=1,ROUNDDOWN('ユーザー別小売(卸)価格試算(税抜)'!P165*(1+入力!$C$31/100),-入力!$C$29),IF(入力!$C$30=2,ROUNDUP('ユーザー別小売(卸)価格試算(税抜)'!P165*(1+入力!$C$31/100),-入力!$C$29),IF(入力!$C$30=3,ROUND('ユーザー別小売(卸)価格試算(税抜)'!P165*(1+入力!$C$31/100),-入力!$C$29)))),'ユーザー別小売(卸)価格試算(税抜)'!P165))</f>
        <v/>
      </c>
      <c r="Q165" s="126">
        <f>'6桁'!Q165</f>
        <v>0</v>
      </c>
      <c r="R165" s="95" t="str">
        <f>IF('ユーザー別小売(卸)価格試算(税抜)'!R165="","",IF(ISNUMBER('ユーザー別小売(卸)価格試算(税抜)'!R165),IF(入力!$C$30=1,ROUNDDOWN('ユーザー別小売(卸)価格試算(税抜)'!R165*(1+入力!$C$31/100),-入力!$C$29),IF(入力!$C$30=2,ROUNDUP('ユーザー別小売(卸)価格試算(税抜)'!R165*(1+入力!$C$31/100),-入力!$C$29),IF(入力!$C$30=3,ROUND('ユーザー別小売(卸)価格試算(税抜)'!R165*(1+入力!$C$31/100),-入力!$C$29)))),'ユーザー別小売(卸)価格試算(税抜)'!R165))</f>
        <v/>
      </c>
      <c r="S165" s="126">
        <f>'6桁'!S165</f>
        <v>0</v>
      </c>
      <c r="T165" s="95" t="str">
        <f>IF('ユーザー別小売(卸)価格試算(税抜)'!T165="","",IF(ISNUMBER('ユーザー別小売(卸)価格試算(税抜)'!T165),IF(入力!$C$30=1,ROUNDDOWN('ユーザー別小売(卸)価格試算(税抜)'!T165*(1+入力!$C$31/100),-入力!$C$29),IF(入力!$C$30=2,ROUNDUP('ユーザー別小売(卸)価格試算(税抜)'!T165*(1+入力!$C$31/100),-入力!$C$29),IF(入力!$C$30=3,ROUND('ユーザー別小売(卸)価格試算(税抜)'!T165*(1+入力!$C$31/100),-入力!$C$29)))),'ユーザー別小売(卸)価格試算(税抜)'!T165))</f>
        <v/>
      </c>
      <c r="U165" s="96">
        <f>'6桁'!U165</f>
        <v>0</v>
      </c>
      <c r="V165" s="95" t="str">
        <f>IF('ユーザー別小売(卸)価格試算(税抜)'!V165="","",IF(ISNUMBER('ユーザー別小売(卸)価格試算(税抜)'!V165),IF(入力!$C$30=1,ROUNDDOWN('ユーザー別小売(卸)価格試算(税抜)'!V165*(1+入力!$C$31/100),-入力!$C$29),IF(入力!$C$30=2,ROUNDUP('ユーザー別小売(卸)価格試算(税抜)'!V165*(1+入力!$C$31/100),-入力!$C$29),IF(入力!$C$30=3,ROUND('ユーザー別小売(卸)価格試算(税抜)'!V165*(1+入力!$C$31/100),-入力!$C$29)))),'ユーザー別小売(卸)価格試算(税抜)'!V165))</f>
        <v/>
      </c>
      <c r="W165" s="96">
        <f>'6桁'!W165</f>
        <v>0</v>
      </c>
      <c r="X165" s="74"/>
      <c r="Y165" s="251"/>
    </row>
    <row r="166" spans="2:25" ht="30" customHeight="1">
      <c r="B166" s="503"/>
      <c r="C166" s="362" t="s">
        <v>141</v>
      </c>
      <c r="D166" s="254">
        <v>100</v>
      </c>
      <c r="E166" s="342">
        <v>104</v>
      </c>
      <c r="F166" s="95">
        <f>IF('ユーザー別小売(卸)価格試算(税抜)'!F166="","",IF(ISNUMBER('ユーザー別小売(卸)価格試算(税抜)'!F166),IF(入力!$C$30=1,ROUNDDOWN('ユーザー別小売(卸)価格試算(税抜)'!F166*(1+入力!$C$31/100),-入力!$C$29),IF(入力!$C$30=2,ROUNDUP('ユーザー別小売(卸)価格試算(税抜)'!F166*(1+入力!$C$31/100),-入力!$C$29),IF(入力!$C$30=3,ROUND('ユーザー別小売(卸)価格試算(税抜)'!F166*(1+入力!$C$31/100),-入力!$C$29)))),'ユーザー別小売(卸)価格試算(税抜)'!F166))</f>
        <v>46640</v>
      </c>
      <c r="G166" s="126" t="str">
        <f>'6桁'!G166</f>
        <v>Y</v>
      </c>
      <c r="H166" s="95">
        <f>IF('ユーザー別小売(卸)価格試算(税抜)'!H166="","",IF(ISNUMBER('ユーザー別小売(卸)価格試算(税抜)'!H166),IF(入力!$C$30=1,ROUNDDOWN('ユーザー別小売(卸)価格試算(税抜)'!H166*(1+入力!$C$31/100),-入力!$C$29),IF(入力!$C$30=2,ROUNDUP('ユーザー別小売(卸)価格試算(税抜)'!H166*(1+入力!$C$31/100),-入力!$C$29),IF(入力!$C$30=3,ROUND('ユーザー別小売(卸)価格試算(税抜)'!H166*(1+入力!$C$31/100),-入力!$C$29)))),'ユーザー別小売(卸)価格試算(税抜)'!H166))</f>
        <v>43890</v>
      </c>
      <c r="I166" s="126" t="str">
        <f>'6桁'!I166</f>
        <v>W</v>
      </c>
      <c r="J166" s="95">
        <f>IF('ユーザー別小売(卸)価格試算(税抜)'!J166="","",IF(ISNUMBER('ユーザー別小売(卸)価格試算(税抜)'!J166),IF(入力!$C$30=1,ROUNDDOWN('ユーザー別小売(卸)価格試算(税抜)'!J166*(1+入力!$C$31/100),-入力!$C$29),IF(入力!$C$30=2,ROUNDUP('ユーザー別小売(卸)価格試算(税抜)'!J166*(1+入力!$C$31/100),-入力!$C$29),IF(入力!$C$30=3,ROUND('ユーザー別小売(卸)価格試算(税抜)'!J166*(1+入力!$C$31/100),-入力!$C$29)))),'ユーザー別小売(卸)価格試算(税抜)'!J166))</f>
        <v>43560</v>
      </c>
      <c r="K166" s="126" t="str">
        <f>'6桁'!K166</f>
        <v>W</v>
      </c>
      <c r="L166" s="95" t="str">
        <f>IF('ユーザー別小売(卸)価格試算(税抜)'!L166="","",IF(ISNUMBER('ユーザー別小売(卸)価格試算(税抜)'!L166),IF(入力!$C$30=1,ROUNDDOWN('ユーザー別小売(卸)価格試算(税抜)'!L166*(1+入力!$C$31/100),-入力!$C$29),IF(入力!$C$30=2,ROUNDUP('ユーザー別小売(卸)価格試算(税抜)'!L166*(1+入力!$C$31/100),-入力!$C$29),IF(入力!$C$30=3,ROUND('ユーザー別小売(卸)価格試算(税抜)'!L166*(1+入力!$C$31/100),-入力!$C$29)))),'ユーザー別小売(卸)価格試算(税抜)'!L166))</f>
        <v/>
      </c>
      <c r="M166" s="126">
        <f>'6桁'!M166</f>
        <v>0</v>
      </c>
      <c r="N166" s="95" t="str">
        <f>IF('ユーザー別小売(卸)価格試算(税抜)'!N166="","",IF(ISNUMBER('ユーザー別小売(卸)価格試算(税抜)'!N166),IF(入力!$C$30=1,ROUNDDOWN('ユーザー別小売(卸)価格試算(税抜)'!N166*(1+入力!$C$31/100),-入力!$C$29),IF(入力!$C$30=2,ROUNDUP('ユーザー別小売(卸)価格試算(税抜)'!N166*(1+入力!$C$31/100),-入力!$C$29),IF(入力!$C$30=3,ROUND('ユーザー別小売(卸)価格試算(税抜)'!N166*(1+入力!$C$31/100),-入力!$C$29)))),'ユーザー別小売(卸)価格試算(税抜)'!N166))</f>
        <v/>
      </c>
      <c r="O166" s="126">
        <f>'6桁'!O166</f>
        <v>0</v>
      </c>
      <c r="P166" s="95" t="str">
        <f>IF('ユーザー別小売(卸)価格試算(税抜)'!P166="","",IF(ISNUMBER('ユーザー別小売(卸)価格試算(税抜)'!P166),IF(入力!$C$30=1,ROUNDDOWN('ユーザー別小売(卸)価格試算(税抜)'!P166*(1+入力!$C$31/100),-入力!$C$29),IF(入力!$C$30=2,ROUNDUP('ユーザー別小売(卸)価格試算(税抜)'!P166*(1+入力!$C$31/100),-入力!$C$29),IF(入力!$C$30=3,ROUND('ユーザー別小売(卸)価格試算(税抜)'!P166*(1+入力!$C$31/100),-入力!$C$29)))),'ユーザー別小売(卸)価格試算(税抜)'!P166))</f>
        <v/>
      </c>
      <c r="Q166" s="126">
        <f>'6桁'!Q166</f>
        <v>0</v>
      </c>
      <c r="R166" s="95" t="str">
        <f>IF('ユーザー別小売(卸)価格試算(税抜)'!R166="","",IF(ISNUMBER('ユーザー別小売(卸)価格試算(税抜)'!R166),IF(入力!$C$30=1,ROUNDDOWN('ユーザー別小売(卸)価格試算(税抜)'!R166*(1+入力!$C$31/100),-入力!$C$29),IF(入力!$C$30=2,ROUNDUP('ユーザー別小売(卸)価格試算(税抜)'!R166*(1+入力!$C$31/100),-入力!$C$29),IF(入力!$C$30=3,ROUND('ユーザー別小売(卸)価格試算(税抜)'!R166*(1+入力!$C$31/100),-入力!$C$29)))),'ユーザー別小売(卸)価格試算(税抜)'!R166))</f>
        <v/>
      </c>
      <c r="S166" s="126">
        <f>'6桁'!S166</f>
        <v>0</v>
      </c>
      <c r="T166" s="95" t="str">
        <f>IF('ユーザー別小売(卸)価格試算(税抜)'!T166="","",IF(ISNUMBER('ユーザー別小売(卸)価格試算(税抜)'!T166),IF(入力!$C$30=1,ROUNDDOWN('ユーザー別小売(卸)価格試算(税抜)'!T166*(1+入力!$C$31/100),-入力!$C$29),IF(入力!$C$30=2,ROUNDUP('ユーザー別小売(卸)価格試算(税抜)'!T166*(1+入力!$C$31/100),-入力!$C$29),IF(入力!$C$30=3,ROUND('ユーザー別小売(卸)価格試算(税抜)'!T166*(1+入力!$C$31/100),-入力!$C$29)))),'ユーザー別小売(卸)価格試算(税抜)'!T166))</f>
        <v/>
      </c>
      <c r="U166" s="96">
        <f>'6桁'!U166</f>
        <v>0</v>
      </c>
      <c r="V166" s="95" t="str">
        <f>IF('ユーザー別小売(卸)価格試算(税抜)'!V166="","",IF(ISNUMBER('ユーザー別小売(卸)価格試算(税抜)'!V166),IF(入力!$C$30=1,ROUNDDOWN('ユーザー別小売(卸)価格試算(税抜)'!V166*(1+入力!$C$31/100),-入力!$C$29),IF(入力!$C$30=2,ROUNDUP('ユーザー別小売(卸)価格試算(税抜)'!V166*(1+入力!$C$31/100),-入力!$C$29),IF(入力!$C$30=3,ROUND('ユーザー別小売(卸)価格試算(税抜)'!V166*(1+入力!$C$31/100),-入力!$C$29)))),'ユーザー別小売(卸)価格試算(税抜)'!V166))</f>
        <v/>
      </c>
      <c r="W166" s="96">
        <f>'6桁'!W166</f>
        <v>0</v>
      </c>
      <c r="X166" s="74"/>
      <c r="Y166" s="251"/>
    </row>
    <row r="167" spans="2:25" ht="30" customHeight="1">
      <c r="B167" s="503"/>
      <c r="C167" s="362" t="s">
        <v>142</v>
      </c>
      <c r="D167" s="254">
        <v>95</v>
      </c>
      <c r="E167" s="342">
        <v>99</v>
      </c>
      <c r="F167" s="95" t="str">
        <f>IF('ユーザー別小売(卸)価格試算(税抜)'!F167="","",IF(ISNUMBER('ユーザー別小売(卸)価格試算(税抜)'!F167),IF(入力!$C$30=1,ROUNDDOWN('ユーザー別小売(卸)価格試算(税抜)'!F167*(1+入力!$C$31/100),-入力!$C$29),IF(入力!$C$30=2,ROUNDUP('ユーザー別小売(卸)価格試算(税抜)'!F167*(1+入力!$C$31/100),-入力!$C$29),IF(入力!$C$30=3,ROUND('ユーザー別小売(卸)価格試算(税抜)'!F167*(1+入力!$C$31/100),-入力!$C$29)))),'ユーザー別小売(卸)価格試算(税抜)'!F167))</f>
        <v/>
      </c>
      <c r="G167" s="126">
        <f>'6桁'!G167</f>
        <v>0</v>
      </c>
      <c r="H167" s="95">
        <f>IF('ユーザー別小売(卸)価格試算(税抜)'!H167="","",IF(ISNUMBER('ユーザー別小売(卸)価格試算(税抜)'!H167),IF(入力!$C$30=1,ROUNDDOWN('ユーザー別小売(卸)価格試算(税抜)'!H167*(1+入力!$C$31/100),-入力!$C$29),IF(入力!$C$30=2,ROUNDUP('ユーザー別小売(卸)価格試算(税抜)'!H167*(1+入力!$C$31/100),-入力!$C$29),IF(入力!$C$30=3,ROUND('ユーザー別小売(卸)価格試算(税抜)'!H167*(1+入力!$C$31/100),-入力!$C$29)))),'ユーザー別小売(卸)価格試算(税抜)'!H167))</f>
        <v>38610</v>
      </c>
      <c r="I167" s="126" t="str">
        <f>'6桁'!I167</f>
        <v>V★</v>
      </c>
      <c r="J167" s="95" t="str">
        <f>IF('ユーザー別小売(卸)価格試算(税抜)'!J167="","",IF(ISNUMBER('ユーザー別小売(卸)価格試算(税抜)'!J167),IF(入力!$C$30=1,ROUNDDOWN('ユーザー別小売(卸)価格試算(税抜)'!J167*(1+入力!$C$31/100),-入力!$C$29),IF(入力!$C$30=2,ROUNDUP('ユーザー別小売(卸)価格試算(税抜)'!J167*(1+入力!$C$31/100),-入力!$C$29),IF(入力!$C$30=3,ROUND('ユーザー別小売(卸)価格試算(税抜)'!J167*(1+入力!$C$31/100),-入力!$C$29)))),'ユーザー別小売(卸)価格試算(税抜)'!J167))</f>
        <v/>
      </c>
      <c r="K167" s="126">
        <f>'6桁'!K167</f>
        <v>0</v>
      </c>
      <c r="L167" s="95">
        <f>IF('ユーザー別小売(卸)価格試算(税抜)'!L167="","",IF(ISNUMBER('ユーザー別小売(卸)価格試算(税抜)'!L167),IF(入力!$C$30=1,ROUNDDOWN('ユーザー別小売(卸)価格試算(税抜)'!L167*(1+入力!$C$31/100),-入力!$C$29),IF(入力!$C$30=2,ROUNDUP('ユーザー別小売(卸)価格試算(税抜)'!L167*(1+入力!$C$31/100),-入力!$C$29),IF(入力!$C$30=3,ROUND('ユーザー別小売(卸)価格試算(税抜)'!L167*(1+入力!$C$31/100),-入力!$C$29)))),'ユーザー別小売(卸)価格試算(税抜)'!L167))</f>
        <v>34210</v>
      </c>
      <c r="M167" s="126" t="str">
        <f>'6桁'!M167</f>
        <v>V</v>
      </c>
      <c r="N167" s="95" t="str">
        <f>IF('ユーザー別小売(卸)価格試算(税抜)'!N167="","",IF(ISNUMBER('ユーザー別小売(卸)価格試算(税抜)'!N167),IF(入力!$C$30=1,ROUNDDOWN('ユーザー別小売(卸)価格試算(税抜)'!N167*(1+入力!$C$31/100),-入力!$C$29),IF(入力!$C$30=2,ROUNDUP('ユーザー別小売(卸)価格試算(税抜)'!N167*(1+入力!$C$31/100),-入力!$C$29),IF(入力!$C$30=3,ROUND('ユーザー別小売(卸)価格試算(税抜)'!N167*(1+入力!$C$31/100),-入力!$C$29)))),'ユーザー別小売(卸)価格試算(税抜)'!N167))</f>
        <v/>
      </c>
      <c r="O167" s="126">
        <f>'6桁'!O167</f>
        <v>0</v>
      </c>
      <c r="P167" s="95" t="str">
        <f>IF('ユーザー別小売(卸)価格試算(税抜)'!P167="","",IF(ISNUMBER('ユーザー別小売(卸)価格試算(税抜)'!P167),IF(入力!$C$30=1,ROUNDDOWN('ユーザー別小売(卸)価格試算(税抜)'!P167*(1+入力!$C$31/100),-入力!$C$29),IF(入力!$C$30=2,ROUNDUP('ユーザー別小売(卸)価格試算(税抜)'!P167*(1+入力!$C$31/100),-入力!$C$29),IF(入力!$C$30=3,ROUND('ユーザー別小売(卸)価格試算(税抜)'!P167*(1+入力!$C$31/100),-入力!$C$29)))),'ユーザー別小売(卸)価格試算(税抜)'!P167))</f>
        <v/>
      </c>
      <c r="Q167" s="126">
        <f>'6桁'!Q167</f>
        <v>0</v>
      </c>
      <c r="R167" s="95" t="str">
        <f>IF('ユーザー別小売(卸)価格試算(税抜)'!R167="","",IF(ISNUMBER('ユーザー別小売(卸)価格試算(税抜)'!R167),IF(入力!$C$30=1,ROUNDDOWN('ユーザー別小売(卸)価格試算(税抜)'!R167*(1+入力!$C$31/100),-入力!$C$29),IF(入力!$C$30=2,ROUNDUP('ユーザー別小売(卸)価格試算(税抜)'!R167*(1+入力!$C$31/100),-入力!$C$29),IF(入力!$C$30=3,ROUND('ユーザー別小売(卸)価格試算(税抜)'!R167*(1+入力!$C$31/100),-入力!$C$29)))),'ユーザー別小売(卸)価格試算(税抜)'!R167))</f>
        <v/>
      </c>
      <c r="S167" s="126">
        <f>'6桁'!S167</f>
        <v>0</v>
      </c>
      <c r="T167" s="95" t="str">
        <f>IF('ユーザー別小売(卸)価格試算(税抜)'!T167="","",IF(ISNUMBER('ユーザー別小売(卸)価格試算(税抜)'!T167),IF(入力!$C$30=1,ROUNDDOWN('ユーザー別小売(卸)価格試算(税抜)'!T167*(1+入力!$C$31/100),-入力!$C$29),IF(入力!$C$30=2,ROUNDUP('ユーザー別小売(卸)価格試算(税抜)'!T167*(1+入力!$C$31/100),-入力!$C$29),IF(入力!$C$30=3,ROUND('ユーザー別小売(卸)価格試算(税抜)'!T167*(1+入力!$C$31/100),-入力!$C$29)))),'ユーザー別小売(卸)価格試算(税抜)'!T167))</f>
        <v/>
      </c>
      <c r="U167" s="96">
        <f>'6桁'!U167</f>
        <v>0</v>
      </c>
      <c r="V167" s="95" t="str">
        <f>IF('ユーザー別小売(卸)価格試算(税抜)'!V167="","",IF(ISNUMBER('ユーザー別小売(卸)価格試算(税抜)'!V167),IF(入力!$C$30=1,ROUNDDOWN('ユーザー別小売(卸)価格試算(税抜)'!V167*(1+入力!$C$31/100),-入力!$C$29),IF(入力!$C$30=2,ROUNDUP('ユーザー別小売(卸)価格試算(税抜)'!V167*(1+入力!$C$31/100),-入力!$C$29),IF(入力!$C$30=3,ROUND('ユーザー別小売(卸)価格試算(税抜)'!V167*(1+入力!$C$31/100),-入力!$C$29)))),'ユーザー別小売(卸)価格試算(税抜)'!V167))</f>
        <v/>
      </c>
      <c r="W167" s="96">
        <f>'6桁'!W167</f>
        <v>0</v>
      </c>
      <c r="X167" s="74"/>
      <c r="Y167" s="251"/>
    </row>
    <row r="168" spans="2:25" ht="30" customHeight="1">
      <c r="B168" s="503"/>
      <c r="C168" s="362" t="s">
        <v>4</v>
      </c>
      <c r="D168" s="254">
        <v>98</v>
      </c>
      <c r="E168" s="342">
        <v>102</v>
      </c>
      <c r="F168" s="95">
        <f>IF('ユーザー別小売(卸)価格試算(税抜)'!F168="","",IF(ISNUMBER('ユーザー別小売(卸)価格試算(税抜)'!F168),IF(入力!$C$30=1,ROUNDDOWN('ユーザー別小売(卸)価格試算(税抜)'!F168*(1+入力!$C$31/100),-入力!$C$29),IF(入力!$C$30=2,ROUNDUP('ユーザー別小売(卸)価格試算(税抜)'!F168*(1+入力!$C$31/100),-入力!$C$29),IF(入力!$C$30=3,ROUND('ユーザー別小売(卸)価格試算(税抜)'!F168*(1+入力!$C$31/100),-入力!$C$29)))),'ユーザー別小売(卸)価格試算(税抜)'!F168))</f>
        <v>46090</v>
      </c>
      <c r="G168" s="126" t="str">
        <f>'6桁'!G168</f>
        <v>Y★</v>
      </c>
      <c r="H168" s="95">
        <f>IF('ユーザー別小売(卸)価格試算(税抜)'!H168="","",IF(ISNUMBER('ユーザー別小売(卸)価格試算(税抜)'!H168),IF(入力!$C$30=1,ROUNDDOWN('ユーザー別小売(卸)価格試算(税抜)'!H168*(1+入力!$C$31/100),-入力!$C$29),IF(入力!$C$30=2,ROUNDUP('ユーザー別小売(卸)価格試算(税抜)'!H168*(1+入力!$C$31/100),-入力!$C$29),IF(入力!$C$30=3,ROUND('ユーザー別小売(卸)価格試算(税抜)'!H168*(1+入力!$C$31/100),-入力!$C$29)))),'ユーザー別小売(卸)価格試算(税抜)'!H168))</f>
        <v>41140</v>
      </c>
      <c r="I168" s="126" t="str">
        <f>'6桁'!I168</f>
        <v>V</v>
      </c>
      <c r="J168" s="95" t="str">
        <f>IF('ユーザー別小売(卸)価格試算(税抜)'!J168="","",IF(ISNUMBER('ユーザー別小売(卸)価格試算(税抜)'!J168),IF(入力!$C$30=1,ROUNDDOWN('ユーザー別小売(卸)価格試算(税抜)'!J168*(1+入力!$C$31/100),-入力!$C$29),IF(入力!$C$30=2,ROUNDUP('ユーザー別小売(卸)価格試算(税抜)'!J168*(1+入力!$C$31/100),-入力!$C$29),IF(入力!$C$30=3,ROUND('ユーザー別小売(卸)価格試算(税抜)'!J168*(1+入力!$C$31/100),-入力!$C$29)))),'ユーザー別小売(卸)価格試算(税抜)'!J168))</f>
        <v/>
      </c>
      <c r="K168" s="126">
        <f>'6桁'!K168</f>
        <v>0</v>
      </c>
      <c r="L168" s="95">
        <f>IF('ユーザー別小売(卸)価格試算(税抜)'!L168="","",IF(ISNUMBER('ユーザー別小売(卸)価格試算(税抜)'!L168),IF(入力!$C$30=1,ROUNDDOWN('ユーザー別小売(卸)価格試算(税抜)'!L168*(1+入力!$C$31/100),-入力!$C$29),IF(入力!$C$30=2,ROUNDUP('ユーザー別小売(卸)価格試算(税抜)'!L168*(1+入力!$C$31/100),-入力!$C$29),IF(入力!$C$30=3,ROUND('ユーザー別小売(卸)価格試算(税抜)'!L168*(1+入力!$C$31/100),-入力!$C$29)))),'ユーザー別小売(卸)価格試算(税抜)'!L168))</f>
        <v>38390</v>
      </c>
      <c r="M168" s="126" t="str">
        <f>'6桁'!M168</f>
        <v>V</v>
      </c>
      <c r="N168" s="95" t="str">
        <f>IF('ユーザー別小売(卸)価格試算(税抜)'!N168="","",IF(ISNUMBER('ユーザー別小売(卸)価格試算(税抜)'!N168),IF(入力!$C$30=1,ROUNDDOWN('ユーザー別小売(卸)価格試算(税抜)'!N168*(1+入力!$C$31/100),-入力!$C$29),IF(入力!$C$30=2,ROUNDUP('ユーザー別小売(卸)価格試算(税抜)'!N168*(1+入力!$C$31/100),-入力!$C$29),IF(入力!$C$30=3,ROUND('ユーザー別小売(卸)価格試算(税抜)'!N168*(1+入力!$C$31/100),-入力!$C$29)))),'ユーザー別小売(卸)価格試算(税抜)'!N168))</f>
        <v/>
      </c>
      <c r="O168" s="126">
        <f>'6桁'!O168</f>
        <v>0</v>
      </c>
      <c r="P168" s="95" t="str">
        <f>IF('ユーザー別小売(卸)価格試算(税抜)'!P168="","",IF(ISNUMBER('ユーザー別小売(卸)価格試算(税抜)'!P168),IF(入力!$C$30=1,ROUNDDOWN('ユーザー別小売(卸)価格試算(税抜)'!P168*(1+入力!$C$31/100),-入力!$C$29),IF(入力!$C$30=2,ROUNDUP('ユーザー別小売(卸)価格試算(税抜)'!P168*(1+入力!$C$31/100),-入力!$C$29),IF(入力!$C$30=3,ROUND('ユーザー別小売(卸)価格試算(税抜)'!P168*(1+入力!$C$31/100),-入力!$C$29)))),'ユーザー別小売(卸)価格試算(税抜)'!P168))</f>
        <v/>
      </c>
      <c r="Q168" s="126">
        <f>'6桁'!Q168</f>
        <v>0</v>
      </c>
      <c r="R168" s="95" t="str">
        <f>IF('ユーザー別小売(卸)価格試算(税抜)'!R168="","",IF(ISNUMBER('ユーザー別小売(卸)価格試算(税抜)'!R168),IF(入力!$C$30=1,ROUNDDOWN('ユーザー別小売(卸)価格試算(税抜)'!R168*(1+入力!$C$31/100),-入力!$C$29),IF(入力!$C$30=2,ROUNDUP('ユーザー別小売(卸)価格試算(税抜)'!R168*(1+入力!$C$31/100),-入力!$C$29),IF(入力!$C$30=3,ROUND('ユーザー別小売(卸)価格試算(税抜)'!R168*(1+入力!$C$31/100),-入力!$C$29)))),'ユーザー別小売(卸)価格試算(税抜)'!R168))</f>
        <v/>
      </c>
      <c r="S168" s="126">
        <f>'6桁'!S168</f>
        <v>0</v>
      </c>
      <c r="T168" s="95" t="str">
        <f>IF('ユーザー別小売(卸)価格試算(税抜)'!T168="","",IF(ISNUMBER('ユーザー別小売(卸)価格試算(税抜)'!T168),IF(入力!$C$30=1,ROUNDDOWN('ユーザー別小売(卸)価格試算(税抜)'!T168*(1+入力!$C$31/100),-入力!$C$29),IF(入力!$C$30=2,ROUNDUP('ユーザー別小売(卸)価格試算(税抜)'!T168*(1+入力!$C$31/100),-入力!$C$29),IF(入力!$C$30=3,ROUND('ユーザー別小売(卸)価格試算(税抜)'!T168*(1+入力!$C$31/100),-入力!$C$29)))),'ユーザー別小売(卸)価格試算(税抜)'!T168))</f>
        <v/>
      </c>
      <c r="U168" s="96">
        <f>'6桁'!U168</f>
        <v>0</v>
      </c>
      <c r="V168" s="95" t="str">
        <f>IF('ユーザー別小売(卸)価格試算(税抜)'!V168="","",IF(ISNUMBER('ユーザー別小売(卸)価格試算(税抜)'!V168),IF(入力!$C$30=1,ROUNDDOWN('ユーザー別小売(卸)価格試算(税抜)'!V168*(1+入力!$C$31/100),-入力!$C$29),IF(入力!$C$30=2,ROUNDUP('ユーザー別小売(卸)価格試算(税抜)'!V168*(1+入力!$C$31/100),-入力!$C$29),IF(入力!$C$30=3,ROUND('ユーザー別小売(卸)価格試算(税抜)'!V168*(1+入力!$C$31/100),-入力!$C$29)))),'ユーザー別小売(卸)価格試算(税抜)'!V168))</f>
        <v/>
      </c>
      <c r="W168" s="96">
        <f>'6桁'!W168</f>
        <v>0</v>
      </c>
      <c r="X168" s="74"/>
      <c r="Y168" s="251"/>
    </row>
    <row r="169" spans="2:25" ht="30" customHeight="1">
      <c r="B169" s="503"/>
      <c r="C169" s="362" t="s">
        <v>205</v>
      </c>
      <c r="D169" s="254">
        <v>100</v>
      </c>
      <c r="E169" s="342">
        <v>104</v>
      </c>
      <c r="F169" s="95">
        <f>IF('ユーザー別小売(卸)価格試算(税抜)'!F169="","",IF(ISNUMBER('ユーザー別小売(卸)価格試算(税抜)'!F169),IF(入力!$C$30=1,ROUNDDOWN('ユーザー別小売(卸)価格試算(税抜)'!F169*(1+入力!$C$31/100),-入力!$C$29),IF(入力!$C$30=2,ROUNDUP('ユーザー別小売(卸)価格試算(税抜)'!F169*(1+入力!$C$31/100),-入力!$C$29),IF(入力!$C$30=3,ROUND('ユーザー別小売(卸)価格試算(税抜)'!F169*(1+入力!$C$31/100),-入力!$C$29)))),'ユーザー別小売(卸)価格試算(税抜)'!F169))</f>
        <v>44660</v>
      </c>
      <c r="G169" s="126" t="str">
        <f>'6桁'!G169</f>
        <v>Y★</v>
      </c>
      <c r="H169" s="95">
        <f>IF('ユーザー別小売(卸)価格試算(税抜)'!H169="","",IF(ISNUMBER('ユーザー別小売(卸)価格試算(税抜)'!H169),IF(入力!$C$30=1,ROUNDDOWN('ユーザー別小売(卸)価格試算(税抜)'!H169*(1+入力!$C$31/100),-入力!$C$29),IF(入力!$C$30=2,ROUNDUP('ユーザー別小売(卸)価格試算(税抜)'!H169*(1+入力!$C$31/100),-入力!$C$29),IF(入力!$C$30=3,ROUND('ユーザー別小売(卸)価格試算(税抜)'!H169*(1+入力!$C$31/100),-入力!$C$29)))),'ユーザー別小売(卸)価格試算(税抜)'!H169))</f>
        <v>42570</v>
      </c>
      <c r="I169" s="126" t="str">
        <f>'6桁'!I169</f>
        <v>V</v>
      </c>
      <c r="J169" s="95" t="str">
        <f>IF('ユーザー別小売(卸)価格試算(税抜)'!J169="","",IF(ISNUMBER('ユーザー別小売(卸)価格試算(税抜)'!J169),IF(入力!$C$30=1,ROUNDDOWN('ユーザー別小売(卸)価格試算(税抜)'!J169*(1+入力!$C$31/100),-入力!$C$29),IF(入力!$C$30=2,ROUNDUP('ユーザー別小売(卸)価格試算(税抜)'!J169*(1+入力!$C$31/100),-入力!$C$29),IF(入力!$C$30=3,ROUND('ユーザー別小売(卸)価格試算(税抜)'!J169*(1+入力!$C$31/100),-入力!$C$29)))),'ユーザー別小売(卸)価格試算(税抜)'!J169))</f>
        <v/>
      </c>
      <c r="K169" s="126">
        <f>'6桁'!K169</f>
        <v>0</v>
      </c>
      <c r="L169" s="95">
        <f>IF('ユーザー別小売(卸)価格試算(税抜)'!L169="","",IF(ISNUMBER('ユーザー別小売(卸)価格試算(税抜)'!L169),IF(入力!$C$30=1,ROUNDDOWN('ユーザー別小売(卸)価格試算(税抜)'!L169*(1+入力!$C$31/100),-入力!$C$29),IF(入力!$C$30=2,ROUNDUP('ユーザー別小売(卸)価格試算(税抜)'!L169*(1+入力!$C$31/100),-入力!$C$29),IF(入力!$C$30=3,ROUND('ユーザー別小売(卸)価格試算(税抜)'!L169*(1+入力!$C$31/100),-入力!$C$29)))),'ユーザー別小売(卸)価格試算(税抜)'!L169))</f>
        <v>36520</v>
      </c>
      <c r="M169" s="126" t="str">
        <f>'6桁'!M169</f>
        <v>V</v>
      </c>
      <c r="N169" s="95" t="str">
        <f>IF('ユーザー別小売(卸)価格試算(税抜)'!N169="","",IF(ISNUMBER('ユーザー別小売(卸)価格試算(税抜)'!N169),IF(入力!$C$30=1,ROUNDDOWN('ユーザー別小売(卸)価格試算(税抜)'!N169*(1+入力!$C$31/100),-入力!$C$29),IF(入力!$C$30=2,ROUNDUP('ユーザー別小売(卸)価格試算(税抜)'!N169*(1+入力!$C$31/100),-入力!$C$29),IF(入力!$C$30=3,ROUND('ユーザー別小売(卸)価格試算(税抜)'!N169*(1+入力!$C$31/100),-入力!$C$29)))),'ユーザー別小売(卸)価格試算(税抜)'!N169))</f>
        <v/>
      </c>
      <c r="O169" s="126">
        <f>'6桁'!O169</f>
        <v>0</v>
      </c>
      <c r="P169" s="95" t="str">
        <f>IF('ユーザー別小売(卸)価格試算(税抜)'!P169="","",IF(ISNUMBER('ユーザー別小売(卸)価格試算(税抜)'!P169),IF(入力!$C$30=1,ROUNDDOWN('ユーザー別小売(卸)価格試算(税抜)'!P169*(1+入力!$C$31/100),-入力!$C$29),IF(入力!$C$30=2,ROUNDUP('ユーザー別小売(卸)価格試算(税抜)'!P169*(1+入力!$C$31/100),-入力!$C$29),IF(入力!$C$30=3,ROUND('ユーザー別小売(卸)価格試算(税抜)'!P169*(1+入力!$C$31/100),-入力!$C$29)))),'ユーザー別小売(卸)価格試算(税抜)'!P169))</f>
        <v/>
      </c>
      <c r="Q169" s="126">
        <f>'6桁'!Q169</f>
        <v>0</v>
      </c>
      <c r="R169" s="95" t="str">
        <f>IF('ユーザー別小売(卸)価格試算(税抜)'!R169="","",IF(ISNUMBER('ユーザー別小売(卸)価格試算(税抜)'!R169),IF(入力!$C$30=1,ROUNDDOWN('ユーザー別小売(卸)価格試算(税抜)'!R169*(1+入力!$C$31/100),-入力!$C$29),IF(入力!$C$30=2,ROUNDUP('ユーザー別小売(卸)価格試算(税抜)'!R169*(1+入力!$C$31/100),-入力!$C$29),IF(入力!$C$30=3,ROUND('ユーザー別小売(卸)価格試算(税抜)'!R169*(1+入力!$C$31/100),-入力!$C$29)))),'ユーザー別小売(卸)価格試算(税抜)'!R169))</f>
        <v/>
      </c>
      <c r="S169" s="126">
        <f>'6桁'!S169</f>
        <v>0</v>
      </c>
      <c r="T169" s="95" t="str">
        <f>IF('ユーザー別小売(卸)価格試算(税抜)'!T169="","",IF(ISNUMBER('ユーザー別小売(卸)価格試算(税抜)'!T169),IF(入力!$C$30=1,ROUNDDOWN('ユーザー別小売(卸)価格試算(税抜)'!T169*(1+入力!$C$31/100),-入力!$C$29),IF(入力!$C$30=2,ROUNDUP('ユーザー別小売(卸)価格試算(税抜)'!T169*(1+入力!$C$31/100),-入力!$C$29),IF(入力!$C$30=3,ROUND('ユーザー別小売(卸)価格試算(税抜)'!T169*(1+入力!$C$31/100),-入力!$C$29)))),'ユーザー別小売(卸)価格試算(税抜)'!T169))</f>
        <v/>
      </c>
      <c r="U169" s="96">
        <f>'6桁'!U169</f>
        <v>0</v>
      </c>
      <c r="V169" s="95" t="str">
        <f>IF('ユーザー別小売(卸)価格試算(税抜)'!V169="","",IF(ISNUMBER('ユーザー別小売(卸)価格試算(税抜)'!V169),IF(入力!$C$30=1,ROUNDDOWN('ユーザー別小売(卸)価格試算(税抜)'!V169*(1+入力!$C$31/100),-入力!$C$29),IF(入力!$C$30=2,ROUNDUP('ユーザー別小売(卸)価格試算(税抜)'!V169*(1+入力!$C$31/100),-入力!$C$29),IF(入力!$C$30=3,ROUND('ユーザー別小売(卸)価格試算(税抜)'!V169*(1+入力!$C$31/100),-入力!$C$29)))),'ユーザー別小売(卸)価格試算(税抜)'!V169))</f>
        <v/>
      </c>
      <c r="W169" s="96">
        <f>'6桁'!W169</f>
        <v>0</v>
      </c>
      <c r="X169" s="74"/>
      <c r="Y169" s="251"/>
    </row>
    <row r="170" spans="2:25" ht="30" customHeight="1">
      <c r="B170" s="503"/>
      <c r="C170" s="362" t="s">
        <v>207</v>
      </c>
      <c r="D170" s="254">
        <v>105</v>
      </c>
      <c r="E170" s="342">
        <v>109</v>
      </c>
      <c r="F170" s="95">
        <f>IF('ユーザー別小売(卸)価格試算(税抜)'!F170="","",IF(ISNUMBER('ユーザー別小売(卸)価格試算(税抜)'!F170),IF(入力!$C$30=1,ROUNDDOWN('ユーザー別小売(卸)価格試算(税抜)'!F170*(1+入力!$C$31/100),-入力!$C$29),IF(入力!$C$30=2,ROUNDUP('ユーザー別小売(卸)価格試算(税抜)'!F170*(1+入力!$C$31/100),-入力!$C$29),IF(入力!$C$30=3,ROUND('ユーザー別小売(卸)価格試算(税抜)'!F170*(1+入力!$C$31/100),-入力!$C$29)))),'ユーザー別小売(卸)価格試算(税抜)'!F170))</f>
        <v>50380</v>
      </c>
      <c r="G170" s="126" t="str">
        <f>'6桁'!G170</f>
        <v>Y★</v>
      </c>
      <c r="H170" s="95">
        <f>IF('ユーザー別小売(卸)価格試算(税抜)'!H170="","",IF(ISNUMBER('ユーザー別小売(卸)価格試算(税抜)'!H170),IF(入力!$C$30=1,ROUNDDOWN('ユーザー別小売(卸)価格試算(税抜)'!H170*(1+入力!$C$31/100),-入力!$C$29),IF(入力!$C$30=2,ROUNDUP('ユーザー別小売(卸)価格試算(税抜)'!H170*(1+入力!$C$31/100),-入力!$C$29),IF(入力!$C$30=3,ROUND('ユーザー別小売(卸)価格試算(税抜)'!H170*(1+入力!$C$31/100),-入力!$C$29)))),'ユーザー別小売(卸)価格試算(税抜)'!H170))</f>
        <v>47190</v>
      </c>
      <c r="I170" s="126" t="str">
        <f>'6桁'!I170</f>
        <v>V★</v>
      </c>
      <c r="J170" s="95" t="str">
        <f>IF('ユーザー別小売(卸)価格試算(税抜)'!J170="","",IF(ISNUMBER('ユーザー別小売(卸)価格試算(税抜)'!J170),IF(入力!$C$30=1,ROUNDDOWN('ユーザー別小売(卸)価格試算(税抜)'!J170*(1+入力!$C$31/100),-入力!$C$29),IF(入力!$C$30=2,ROUNDUP('ユーザー別小売(卸)価格試算(税抜)'!J170*(1+入力!$C$31/100),-入力!$C$29),IF(入力!$C$30=3,ROUND('ユーザー別小売(卸)価格試算(税抜)'!J170*(1+入力!$C$31/100),-入力!$C$29)))),'ユーザー別小売(卸)価格試算(税抜)'!J170))</f>
        <v/>
      </c>
      <c r="K170" s="126">
        <f>'6桁'!K170</f>
        <v>0</v>
      </c>
      <c r="L170" s="95" t="str">
        <f>IF('ユーザー別小売(卸)価格試算(税抜)'!L170="","",IF(ISNUMBER('ユーザー別小売(卸)価格試算(税抜)'!L170),IF(入力!$C$30=1,ROUNDDOWN('ユーザー別小売(卸)価格試算(税抜)'!L170*(1+入力!$C$31/100),-入力!$C$29),IF(入力!$C$30=2,ROUNDUP('ユーザー別小売(卸)価格試算(税抜)'!L170*(1+入力!$C$31/100),-入力!$C$29),IF(入力!$C$30=3,ROUND('ユーザー別小売(卸)価格試算(税抜)'!L170*(1+入力!$C$31/100),-入力!$C$29)))),'ユーザー別小売(卸)価格試算(税抜)'!L170))</f>
        <v/>
      </c>
      <c r="M170" s="126">
        <f>'6桁'!M170</f>
        <v>0</v>
      </c>
      <c r="N170" s="95" t="str">
        <f>IF('ユーザー別小売(卸)価格試算(税抜)'!N170="","",IF(ISNUMBER('ユーザー別小売(卸)価格試算(税抜)'!N170),IF(入力!$C$30=1,ROUNDDOWN('ユーザー別小売(卸)価格試算(税抜)'!N170*(1+入力!$C$31/100),-入力!$C$29),IF(入力!$C$30=2,ROUNDUP('ユーザー別小売(卸)価格試算(税抜)'!N170*(1+入力!$C$31/100),-入力!$C$29),IF(入力!$C$30=3,ROUND('ユーザー別小売(卸)価格試算(税抜)'!N170*(1+入力!$C$31/100),-入力!$C$29)))),'ユーザー別小売(卸)価格試算(税抜)'!N170))</f>
        <v/>
      </c>
      <c r="O170" s="126">
        <f>'6桁'!O170</f>
        <v>0</v>
      </c>
      <c r="P170" s="95" t="str">
        <f>IF('ユーザー別小売(卸)価格試算(税抜)'!P170="","",IF(ISNUMBER('ユーザー別小売(卸)価格試算(税抜)'!P170),IF(入力!$C$30=1,ROUNDDOWN('ユーザー別小売(卸)価格試算(税抜)'!P170*(1+入力!$C$31/100),-入力!$C$29),IF(入力!$C$30=2,ROUNDUP('ユーザー別小売(卸)価格試算(税抜)'!P170*(1+入力!$C$31/100),-入力!$C$29),IF(入力!$C$30=3,ROUND('ユーザー別小売(卸)価格試算(税抜)'!P170*(1+入力!$C$31/100),-入力!$C$29)))),'ユーザー別小売(卸)価格試算(税抜)'!P170))</f>
        <v/>
      </c>
      <c r="Q170" s="126">
        <f>'6桁'!Q170</f>
        <v>0</v>
      </c>
      <c r="R170" s="95" t="str">
        <f>IF('ユーザー別小売(卸)価格試算(税抜)'!R170="","",IF(ISNUMBER('ユーザー別小売(卸)価格試算(税抜)'!R170),IF(入力!$C$30=1,ROUNDDOWN('ユーザー別小売(卸)価格試算(税抜)'!R170*(1+入力!$C$31/100),-入力!$C$29),IF(入力!$C$30=2,ROUNDUP('ユーザー別小売(卸)価格試算(税抜)'!R170*(1+入力!$C$31/100),-入力!$C$29),IF(入力!$C$30=3,ROUND('ユーザー別小売(卸)価格試算(税抜)'!R170*(1+入力!$C$31/100),-入力!$C$29)))),'ユーザー別小売(卸)価格試算(税抜)'!R170))</f>
        <v/>
      </c>
      <c r="S170" s="126">
        <f>'6桁'!S170</f>
        <v>0</v>
      </c>
      <c r="T170" s="95" t="str">
        <f>IF('ユーザー別小売(卸)価格試算(税抜)'!T170="","",IF(ISNUMBER('ユーザー別小売(卸)価格試算(税抜)'!T170),IF(入力!$C$30=1,ROUNDDOWN('ユーザー別小売(卸)価格試算(税抜)'!T170*(1+入力!$C$31/100),-入力!$C$29),IF(入力!$C$30=2,ROUNDUP('ユーザー別小売(卸)価格試算(税抜)'!T170*(1+入力!$C$31/100),-入力!$C$29),IF(入力!$C$30=3,ROUND('ユーザー別小売(卸)価格試算(税抜)'!T170*(1+入力!$C$31/100),-入力!$C$29)))),'ユーザー別小売(卸)価格試算(税抜)'!T170))</f>
        <v/>
      </c>
      <c r="U170" s="96">
        <f>'6桁'!U170</f>
        <v>0</v>
      </c>
      <c r="V170" s="95" t="str">
        <f>IF('ユーザー別小売(卸)価格試算(税抜)'!V170="","",IF(ISNUMBER('ユーザー別小売(卸)価格試算(税抜)'!V170),IF(入力!$C$30=1,ROUNDDOWN('ユーザー別小売(卸)価格試算(税抜)'!V170*(1+入力!$C$31/100),-入力!$C$29),IF(入力!$C$30=2,ROUNDUP('ユーザー別小売(卸)価格試算(税抜)'!V170*(1+入力!$C$31/100),-入力!$C$29),IF(入力!$C$30=3,ROUND('ユーザー別小売(卸)価格試算(税抜)'!V170*(1+入力!$C$31/100),-入力!$C$29)))),'ユーザー別小売(卸)価格試算(税抜)'!V170))</f>
        <v/>
      </c>
      <c r="W170" s="96">
        <f>'6桁'!W170</f>
        <v>0</v>
      </c>
      <c r="X170" s="74"/>
      <c r="Y170" s="251"/>
    </row>
    <row r="171" spans="2:25" ht="30" customHeight="1">
      <c r="B171" s="503"/>
      <c r="C171" s="362" t="s">
        <v>365</v>
      </c>
      <c r="D171" s="254">
        <v>100</v>
      </c>
      <c r="E171" s="342"/>
      <c r="F171" s="95">
        <f>IF('ユーザー別小売(卸)価格試算(税抜)'!F171="","",IF(ISNUMBER('ユーザー別小売(卸)価格試算(税抜)'!F171),IF(入力!$C$30=1,ROUNDDOWN('ユーザー別小売(卸)価格試算(税抜)'!F171*(1+入力!$C$31/100),-入力!$C$29),IF(入力!$C$30=2,ROUNDUP('ユーザー別小売(卸)価格試算(税抜)'!F171*(1+入力!$C$31/100),-入力!$C$29),IF(入力!$C$30=3,ROUND('ユーザー別小売(卸)価格試算(税抜)'!F171*(1+入力!$C$31/100),-入力!$C$29)))),'ユーザー別小売(卸)価格試算(税抜)'!F171))</f>
        <v>41030</v>
      </c>
      <c r="G171" s="126" t="str">
        <f>'6桁'!G171</f>
        <v>W</v>
      </c>
      <c r="H171" s="95">
        <f>IF('ユーザー別小売(卸)価格試算(税抜)'!H171="","",IF(ISNUMBER('ユーザー別小売(卸)価格試算(税抜)'!H171),IF(入力!$C$30=1,ROUNDDOWN('ユーザー別小売(卸)価格試算(税抜)'!H171*(1+入力!$C$31/100),-入力!$C$29),IF(入力!$C$30=2,ROUNDUP('ユーザー別小売(卸)価格試算(税抜)'!H171*(1+入力!$C$31/100),-入力!$C$29),IF(入力!$C$30=3,ROUND('ユーザー別小売(卸)価格試算(税抜)'!H171*(1+入力!$C$31/100),-入力!$C$29)))),'ユーザー別小売(卸)価格試算(税抜)'!H171))</f>
        <v>38830</v>
      </c>
      <c r="I171" s="126" t="str">
        <f>'6桁'!I171</f>
        <v>H</v>
      </c>
      <c r="J171" s="95" t="str">
        <f>IF('ユーザー別小売(卸)価格試算(税抜)'!J171="","",IF(ISNUMBER('ユーザー別小売(卸)価格試算(税抜)'!J171),IF(入力!$C$30=1,ROUNDDOWN('ユーザー別小売(卸)価格試算(税抜)'!J171*(1+入力!$C$31/100),-入力!$C$29),IF(入力!$C$30=2,ROUNDUP('ユーザー別小売(卸)価格試算(税抜)'!J171*(1+入力!$C$31/100),-入力!$C$29),IF(入力!$C$30=3,ROUND('ユーザー別小売(卸)価格試算(税抜)'!J171*(1+入力!$C$31/100),-入力!$C$29)))),'ユーザー別小売(卸)価格試算(税抜)'!J171))</f>
        <v/>
      </c>
      <c r="K171" s="126">
        <f>'6桁'!K171</f>
        <v>0</v>
      </c>
      <c r="L171" s="95" t="str">
        <f>IF('ユーザー別小売(卸)価格試算(税抜)'!L171="","",IF(ISNUMBER('ユーザー別小売(卸)価格試算(税抜)'!L171),IF(入力!$C$30=1,ROUNDDOWN('ユーザー別小売(卸)価格試算(税抜)'!L171*(1+入力!$C$31/100),-入力!$C$29),IF(入力!$C$30=2,ROUNDUP('ユーザー別小売(卸)価格試算(税抜)'!L171*(1+入力!$C$31/100),-入力!$C$29),IF(入力!$C$30=3,ROUND('ユーザー別小売(卸)価格試算(税抜)'!L171*(1+入力!$C$31/100),-入力!$C$29)))),'ユーザー別小売(卸)価格試算(税抜)'!L171))</f>
        <v/>
      </c>
      <c r="M171" s="126">
        <f>'6桁'!M171</f>
        <v>0</v>
      </c>
      <c r="N171" s="95" t="str">
        <f>IF('ユーザー別小売(卸)価格試算(税抜)'!N171="","",IF(ISNUMBER('ユーザー別小売(卸)価格試算(税抜)'!N171),IF(入力!$C$30=1,ROUNDDOWN('ユーザー別小売(卸)価格試算(税抜)'!N171*(1+入力!$C$31/100),-入力!$C$29),IF(入力!$C$30=2,ROUNDUP('ユーザー別小売(卸)価格試算(税抜)'!N171*(1+入力!$C$31/100),-入力!$C$29),IF(入力!$C$30=3,ROUND('ユーザー別小売(卸)価格試算(税抜)'!N171*(1+入力!$C$31/100),-入力!$C$29)))),'ユーザー別小売(卸)価格試算(税抜)'!N171))</f>
        <v/>
      </c>
      <c r="O171" s="126">
        <f>'6桁'!O171</f>
        <v>0</v>
      </c>
      <c r="P171" s="95" t="str">
        <f>IF('ユーザー別小売(卸)価格試算(税抜)'!P171="","",IF(ISNUMBER('ユーザー別小売(卸)価格試算(税抜)'!P171),IF(入力!$C$30=1,ROUNDDOWN('ユーザー別小売(卸)価格試算(税抜)'!P171*(1+入力!$C$31/100),-入力!$C$29),IF(入力!$C$30=2,ROUNDUP('ユーザー別小売(卸)価格試算(税抜)'!P171*(1+入力!$C$31/100),-入力!$C$29),IF(入力!$C$30=3,ROUND('ユーザー別小売(卸)価格試算(税抜)'!P171*(1+入力!$C$31/100),-入力!$C$29)))),'ユーザー別小売(卸)価格試算(税抜)'!P171))</f>
        <v/>
      </c>
      <c r="Q171" s="126">
        <f>'6桁'!Q171</f>
        <v>0</v>
      </c>
      <c r="R171" s="95" t="str">
        <f>IF('ユーザー別小売(卸)価格試算(税抜)'!R171="","",IF(ISNUMBER('ユーザー別小売(卸)価格試算(税抜)'!R171),IF(入力!$C$30=1,ROUNDDOWN('ユーザー別小売(卸)価格試算(税抜)'!R171*(1+入力!$C$31/100),-入力!$C$29),IF(入力!$C$30=2,ROUNDUP('ユーザー別小売(卸)価格試算(税抜)'!R171*(1+入力!$C$31/100),-入力!$C$29),IF(入力!$C$30=3,ROUND('ユーザー別小売(卸)価格試算(税抜)'!R171*(1+入力!$C$31/100),-入力!$C$29)))),'ユーザー別小売(卸)価格試算(税抜)'!R171))</f>
        <v/>
      </c>
      <c r="S171" s="126">
        <f>'6桁'!S171</f>
        <v>0</v>
      </c>
      <c r="T171" s="95" t="str">
        <f>IF('ユーザー別小売(卸)価格試算(税抜)'!T171="","",IF(ISNUMBER('ユーザー別小売(卸)価格試算(税抜)'!T171),IF(入力!$C$30=1,ROUNDDOWN('ユーザー別小売(卸)価格試算(税抜)'!T171*(1+入力!$C$31/100),-入力!$C$29),IF(入力!$C$30=2,ROUNDUP('ユーザー別小売(卸)価格試算(税抜)'!T171*(1+入力!$C$31/100),-入力!$C$29),IF(入力!$C$30=3,ROUND('ユーザー別小売(卸)価格試算(税抜)'!T171*(1+入力!$C$31/100),-入力!$C$29)))),'ユーザー別小売(卸)価格試算(税抜)'!T171))</f>
        <v/>
      </c>
      <c r="U171" s="96">
        <f>'6桁'!U171</f>
        <v>0</v>
      </c>
      <c r="V171" s="95" t="str">
        <f>IF('ユーザー別小売(卸)価格試算(税抜)'!V171="","",IF(ISNUMBER('ユーザー別小売(卸)価格試算(税抜)'!V171),IF(入力!$C$30=1,ROUNDDOWN('ユーザー別小売(卸)価格試算(税抜)'!V171*(1+入力!$C$31/100),-入力!$C$29),IF(入力!$C$30=2,ROUNDUP('ユーザー別小売(卸)価格試算(税抜)'!V171*(1+入力!$C$31/100),-入力!$C$29),IF(入力!$C$30=3,ROUND('ユーザー別小売(卸)価格試算(税抜)'!V171*(1+入力!$C$31/100),-入力!$C$29)))),'ユーザー別小売(卸)価格試算(税抜)'!V171))</f>
        <v/>
      </c>
      <c r="W171" s="96">
        <f>'6桁'!W171</f>
        <v>0</v>
      </c>
      <c r="X171" s="74"/>
      <c r="Y171" s="251"/>
    </row>
    <row r="172" spans="2:25" ht="30" customHeight="1">
      <c r="B172" s="503"/>
      <c r="C172" s="362" t="s">
        <v>339</v>
      </c>
      <c r="D172" s="254">
        <v>103</v>
      </c>
      <c r="E172" s="342">
        <v>107</v>
      </c>
      <c r="F172" s="95">
        <f>IF('ユーザー別小売(卸)価格試算(税抜)'!F172="","",IF(ISNUMBER('ユーザー別小売(卸)価格試算(税抜)'!F172),IF(入力!$C$30=1,ROUNDDOWN('ユーザー別小売(卸)価格試算(税抜)'!F172*(1+入力!$C$31/100),-入力!$C$29),IF(入力!$C$30=2,ROUNDUP('ユーザー別小売(卸)価格試算(税抜)'!F172*(1+入力!$C$31/100),-入力!$C$29),IF(入力!$C$30=3,ROUND('ユーザー別小売(卸)価格試算(税抜)'!F172*(1+入力!$C$31/100),-入力!$C$29)))),'ユーザー別小売(卸)価格試算(税抜)'!F172))</f>
        <v>44110</v>
      </c>
      <c r="G172" s="126" t="str">
        <f>'6桁'!G172</f>
        <v>W★</v>
      </c>
      <c r="H172" s="95">
        <f>IF('ユーザー別小売(卸)価格試算(税抜)'!H172="","",IF(ISNUMBER('ユーザー別小売(卸)価格試算(税抜)'!H172),IF(入力!$C$30=1,ROUNDDOWN('ユーザー別小売(卸)価格試算(税抜)'!H172*(1+入力!$C$31/100),-入力!$C$29),IF(入力!$C$30=2,ROUNDUP('ユーザー別小売(卸)価格試算(税抜)'!H172*(1+入力!$C$31/100),-入力!$C$29),IF(入力!$C$30=3,ROUND('ユーザー別小売(卸)価格試算(税抜)'!H172*(1+入力!$C$31/100),-入力!$C$29)))),'ユーザー別小売(卸)価格試算(税抜)'!H172))</f>
        <v>40370</v>
      </c>
      <c r="I172" s="126" t="str">
        <f>'6桁'!I172</f>
        <v>V</v>
      </c>
      <c r="J172" s="95" t="str">
        <f>IF('ユーザー別小売(卸)価格試算(税抜)'!J172="","",IF(ISNUMBER('ユーザー別小売(卸)価格試算(税抜)'!J172),IF(入力!$C$30=1,ROUNDDOWN('ユーザー別小売(卸)価格試算(税抜)'!J172*(1+入力!$C$31/100),-入力!$C$29),IF(入力!$C$30=2,ROUNDUP('ユーザー別小売(卸)価格試算(税抜)'!J172*(1+入力!$C$31/100),-入力!$C$29),IF(入力!$C$30=3,ROUND('ユーザー別小売(卸)価格試算(税抜)'!J172*(1+入力!$C$31/100),-入力!$C$29)))),'ユーザー別小売(卸)価格試算(税抜)'!J172))</f>
        <v/>
      </c>
      <c r="K172" s="126">
        <f>'6桁'!K172</f>
        <v>0</v>
      </c>
      <c r="L172" s="95" t="str">
        <f>IF('ユーザー別小売(卸)価格試算(税抜)'!L172="","",IF(ISNUMBER('ユーザー別小売(卸)価格試算(税抜)'!L172),IF(入力!$C$30=1,ROUNDDOWN('ユーザー別小売(卸)価格試算(税抜)'!L172*(1+入力!$C$31/100),-入力!$C$29),IF(入力!$C$30=2,ROUNDUP('ユーザー別小売(卸)価格試算(税抜)'!L172*(1+入力!$C$31/100),-入力!$C$29),IF(入力!$C$30=3,ROUND('ユーザー別小売(卸)価格試算(税抜)'!L172*(1+入力!$C$31/100),-入力!$C$29)))),'ユーザー別小売(卸)価格試算(税抜)'!L172))</f>
        <v/>
      </c>
      <c r="M172" s="126">
        <f>'6桁'!M172</f>
        <v>0</v>
      </c>
      <c r="N172" s="95" t="str">
        <f>IF('ユーザー別小売(卸)価格試算(税抜)'!N172="","",IF(ISNUMBER('ユーザー別小売(卸)価格試算(税抜)'!N172),IF(入力!$C$30=1,ROUNDDOWN('ユーザー別小売(卸)価格試算(税抜)'!N172*(1+入力!$C$31/100),-入力!$C$29),IF(入力!$C$30=2,ROUNDUP('ユーザー別小売(卸)価格試算(税抜)'!N172*(1+入力!$C$31/100),-入力!$C$29),IF(入力!$C$30=3,ROUND('ユーザー別小売(卸)価格試算(税抜)'!N172*(1+入力!$C$31/100),-入力!$C$29)))),'ユーザー別小売(卸)価格試算(税抜)'!N172))</f>
        <v/>
      </c>
      <c r="O172" s="126">
        <f>'6桁'!O172</f>
        <v>0</v>
      </c>
      <c r="P172" s="95" t="str">
        <f>IF('ユーザー別小売(卸)価格試算(税抜)'!P172="","",IF(ISNUMBER('ユーザー別小売(卸)価格試算(税抜)'!P172),IF(入力!$C$30=1,ROUNDDOWN('ユーザー別小売(卸)価格試算(税抜)'!P172*(1+入力!$C$31/100),-入力!$C$29),IF(入力!$C$30=2,ROUNDUP('ユーザー別小売(卸)価格試算(税抜)'!P172*(1+入力!$C$31/100),-入力!$C$29),IF(入力!$C$30=3,ROUND('ユーザー別小売(卸)価格試算(税抜)'!P172*(1+入力!$C$31/100),-入力!$C$29)))),'ユーザー別小売(卸)価格試算(税抜)'!P172))</f>
        <v/>
      </c>
      <c r="Q172" s="126">
        <f>'6桁'!Q172</f>
        <v>0</v>
      </c>
      <c r="R172" s="95" t="str">
        <f>IF('ユーザー別小売(卸)価格試算(税抜)'!R172="","",IF(ISNUMBER('ユーザー別小売(卸)価格試算(税抜)'!R172),IF(入力!$C$30=1,ROUNDDOWN('ユーザー別小売(卸)価格試算(税抜)'!R172*(1+入力!$C$31/100),-入力!$C$29),IF(入力!$C$30=2,ROUNDUP('ユーザー別小売(卸)価格試算(税抜)'!R172*(1+入力!$C$31/100),-入力!$C$29),IF(入力!$C$30=3,ROUND('ユーザー別小売(卸)価格試算(税抜)'!R172*(1+入力!$C$31/100),-入力!$C$29)))),'ユーザー別小売(卸)価格試算(税抜)'!R172))</f>
        <v/>
      </c>
      <c r="S172" s="126">
        <f>'6桁'!S172</f>
        <v>0</v>
      </c>
      <c r="T172" s="95" t="str">
        <f>IF('ユーザー別小売(卸)価格試算(税抜)'!T172="","",IF(ISNUMBER('ユーザー別小売(卸)価格試算(税抜)'!T172),IF(入力!$C$30=1,ROUNDDOWN('ユーザー別小売(卸)価格試算(税抜)'!T172*(1+入力!$C$31/100),-入力!$C$29),IF(入力!$C$30=2,ROUNDUP('ユーザー別小売(卸)価格試算(税抜)'!T172*(1+入力!$C$31/100),-入力!$C$29),IF(入力!$C$30=3,ROUND('ユーザー別小売(卸)価格試算(税抜)'!T172*(1+入力!$C$31/100),-入力!$C$29)))),'ユーザー別小売(卸)価格試算(税抜)'!T172))</f>
        <v/>
      </c>
      <c r="U172" s="96">
        <f>'6桁'!U172</f>
        <v>0</v>
      </c>
      <c r="V172" s="95" t="str">
        <f>IF('ユーザー別小売(卸)価格試算(税抜)'!V172="","",IF(ISNUMBER('ユーザー別小売(卸)価格試算(税抜)'!V172),IF(入力!$C$30=1,ROUNDDOWN('ユーザー別小売(卸)価格試算(税抜)'!V172*(1+入力!$C$31/100),-入力!$C$29),IF(入力!$C$30=2,ROUNDUP('ユーザー別小売(卸)価格試算(税抜)'!V172*(1+入力!$C$31/100),-入力!$C$29),IF(入力!$C$30=3,ROUND('ユーザー別小売(卸)価格試算(税抜)'!V172*(1+入力!$C$31/100),-入力!$C$29)))),'ユーザー別小売(卸)価格試算(税抜)'!V172))</f>
        <v/>
      </c>
      <c r="W172" s="96">
        <f>'6桁'!W172</f>
        <v>0</v>
      </c>
      <c r="X172" s="74"/>
      <c r="Y172" s="251"/>
    </row>
    <row r="173" spans="2:25" ht="30" customHeight="1">
      <c r="B173" s="503"/>
      <c r="C173" s="362" t="s">
        <v>769</v>
      </c>
      <c r="D173" s="254">
        <v>105</v>
      </c>
      <c r="E173" s="342"/>
      <c r="F173" s="95">
        <f>IF('ユーザー別小売(卸)価格試算(税抜)'!F173="","",IF(ISNUMBER('ユーザー別小売(卸)価格試算(税抜)'!F173),IF(入力!$C$30=1,ROUNDDOWN('ユーザー別小売(卸)価格試算(税抜)'!F173*(1+入力!$C$31/100),-入力!$C$29),IF(入力!$C$30=2,ROUNDUP('ユーザー別小売(卸)価格試算(税抜)'!F173*(1+入力!$C$31/100),-入力!$C$29),IF(入力!$C$30=3,ROUND('ユーザー別小売(卸)価格試算(税抜)'!F173*(1+入力!$C$31/100),-入力!$C$29)))),'ユーザー別小売(卸)価格試算(税抜)'!F173))</f>
        <v>44110</v>
      </c>
      <c r="G173" s="126" t="str">
        <f>'6桁'!G173</f>
        <v>V</v>
      </c>
      <c r="H173" s="95" t="str">
        <f>IF('ユーザー別小売(卸)価格試算(税抜)'!H173="","",IF(ISNUMBER('ユーザー別小売(卸)価格試算(税抜)'!H173),IF(入力!$C$30=1,ROUNDDOWN('ユーザー別小売(卸)価格試算(税抜)'!H173*(1+入力!$C$31/100),-入力!$C$29),IF(入力!$C$30=2,ROUNDUP('ユーザー別小売(卸)価格試算(税抜)'!H173*(1+入力!$C$31/100),-入力!$C$29),IF(入力!$C$30=3,ROUND('ユーザー別小売(卸)価格試算(税抜)'!H173*(1+入力!$C$31/100),-入力!$C$29)))),'ユーザー別小売(卸)価格試算(税抜)'!H173))</f>
        <v/>
      </c>
      <c r="I173" s="126">
        <f>'6桁'!I173</f>
        <v>0</v>
      </c>
      <c r="J173" s="95" t="str">
        <f>IF('ユーザー別小売(卸)価格試算(税抜)'!J173="","",IF(ISNUMBER('ユーザー別小売(卸)価格試算(税抜)'!J173),IF(入力!$C$30=1,ROUNDDOWN('ユーザー別小売(卸)価格試算(税抜)'!J173*(1+入力!$C$31/100),-入力!$C$29),IF(入力!$C$30=2,ROUNDUP('ユーザー別小売(卸)価格試算(税抜)'!J173*(1+入力!$C$31/100),-入力!$C$29),IF(入力!$C$30=3,ROUND('ユーザー別小売(卸)価格試算(税抜)'!J173*(1+入力!$C$31/100),-入力!$C$29)))),'ユーザー別小売(卸)価格試算(税抜)'!J173))</f>
        <v/>
      </c>
      <c r="K173" s="126">
        <f>'6桁'!K173</f>
        <v>0</v>
      </c>
      <c r="L173" s="95" t="str">
        <f>IF('ユーザー別小売(卸)価格試算(税抜)'!L173="","",IF(ISNUMBER('ユーザー別小売(卸)価格試算(税抜)'!L173),IF(入力!$C$30=1,ROUNDDOWN('ユーザー別小売(卸)価格試算(税抜)'!L173*(1+入力!$C$31/100),-入力!$C$29),IF(入力!$C$30=2,ROUNDUP('ユーザー別小売(卸)価格試算(税抜)'!L173*(1+入力!$C$31/100),-入力!$C$29),IF(入力!$C$30=3,ROUND('ユーザー別小売(卸)価格試算(税抜)'!L173*(1+入力!$C$31/100),-入力!$C$29)))),'ユーザー別小売(卸)価格試算(税抜)'!L173))</f>
        <v/>
      </c>
      <c r="M173" s="126">
        <f>'6桁'!M173</f>
        <v>0</v>
      </c>
      <c r="N173" s="95" t="str">
        <f>IF('ユーザー別小売(卸)価格試算(税抜)'!N173="","",IF(ISNUMBER('ユーザー別小売(卸)価格試算(税抜)'!N173),IF(入力!$C$30=1,ROUNDDOWN('ユーザー別小売(卸)価格試算(税抜)'!N173*(1+入力!$C$31/100),-入力!$C$29),IF(入力!$C$30=2,ROUNDUP('ユーザー別小売(卸)価格試算(税抜)'!N173*(1+入力!$C$31/100),-入力!$C$29),IF(入力!$C$30=3,ROUND('ユーザー別小売(卸)価格試算(税抜)'!N173*(1+入力!$C$31/100),-入力!$C$29)))),'ユーザー別小売(卸)価格試算(税抜)'!N173))</f>
        <v/>
      </c>
      <c r="O173" s="126">
        <f>'6桁'!O173</f>
        <v>0</v>
      </c>
      <c r="P173" s="95" t="str">
        <f>IF('ユーザー別小売(卸)価格試算(税抜)'!P173="","",IF(ISNUMBER('ユーザー別小売(卸)価格試算(税抜)'!P173),IF(入力!$C$30=1,ROUNDDOWN('ユーザー別小売(卸)価格試算(税抜)'!P173*(1+入力!$C$31/100),-入力!$C$29),IF(入力!$C$30=2,ROUNDUP('ユーザー別小売(卸)価格試算(税抜)'!P173*(1+入力!$C$31/100),-入力!$C$29),IF(入力!$C$30=3,ROUND('ユーザー別小売(卸)価格試算(税抜)'!P173*(1+入力!$C$31/100),-入力!$C$29)))),'ユーザー別小売(卸)価格試算(税抜)'!P173))</f>
        <v/>
      </c>
      <c r="Q173" s="126">
        <f>'6桁'!Q173</f>
        <v>0</v>
      </c>
      <c r="R173" s="95" t="str">
        <f>IF('ユーザー別小売(卸)価格試算(税抜)'!R173="","",IF(ISNUMBER('ユーザー別小売(卸)価格試算(税抜)'!R173),IF(入力!$C$30=1,ROUNDDOWN('ユーザー別小売(卸)価格試算(税抜)'!R173*(1+入力!$C$31/100),-入力!$C$29),IF(入力!$C$30=2,ROUNDUP('ユーザー別小売(卸)価格試算(税抜)'!R173*(1+入力!$C$31/100),-入力!$C$29),IF(入力!$C$30=3,ROUND('ユーザー別小売(卸)価格試算(税抜)'!R173*(1+入力!$C$31/100),-入力!$C$29)))),'ユーザー別小売(卸)価格試算(税抜)'!R173))</f>
        <v/>
      </c>
      <c r="S173" s="126">
        <f>'6桁'!S173</f>
        <v>0</v>
      </c>
      <c r="T173" s="95" t="str">
        <f>IF('ユーザー別小売(卸)価格試算(税抜)'!T173="","",IF(ISNUMBER('ユーザー別小売(卸)価格試算(税抜)'!T173),IF(入力!$C$30=1,ROUNDDOWN('ユーザー別小売(卸)価格試算(税抜)'!T173*(1+入力!$C$31/100),-入力!$C$29),IF(入力!$C$30=2,ROUNDUP('ユーザー別小売(卸)価格試算(税抜)'!T173*(1+入力!$C$31/100),-入力!$C$29),IF(入力!$C$30=3,ROUND('ユーザー別小売(卸)価格試算(税抜)'!T173*(1+入力!$C$31/100),-入力!$C$29)))),'ユーザー別小売(卸)価格試算(税抜)'!T173))</f>
        <v/>
      </c>
      <c r="U173" s="96">
        <f>'6桁'!U173</f>
        <v>0</v>
      </c>
      <c r="V173" s="95" t="str">
        <f>IF('ユーザー別小売(卸)価格試算(税抜)'!V173="","",IF(ISNUMBER('ユーザー別小売(卸)価格試算(税抜)'!V173),IF(入力!$C$30=1,ROUNDDOWN('ユーザー別小売(卸)価格試算(税抜)'!V173*(1+入力!$C$31/100),-入力!$C$29),IF(入力!$C$30=2,ROUNDUP('ユーザー別小売(卸)価格試算(税抜)'!V173*(1+入力!$C$31/100),-入力!$C$29),IF(入力!$C$30=3,ROUND('ユーザー別小売(卸)価格試算(税抜)'!V173*(1+入力!$C$31/100),-入力!$C$29)))),'ユーザー別小売(卸)価格試算(税抜)'!V173))</f>
        <v/>
      </c>
      <c r="W173" s="96">
        <f>'6桁'!W173</f>
        <v>0</v>
      </c>
      <c r="X173" s="74"/>
      <c r="Y173" s="251"/>
    </row>
    <row r="174" spans="2:25" ht="30" customHeight="1" thickBot="1">
      <c r="B174" s="544"/>
      <c r="C174" s="364" t="s">
        <v>369</v>
      </c>
      <c r="D174" s="256">
        <v>106</v>
      </c>
      <c r="E174" s="344"/>
      <c r="F174" s="118" t="str">
        <f>IF('ユーザー別小売(卸)価格試算(税抜)'!F174="","",IF(ISNUMBER('ユーザー別小売(卸)価格試算(税抜)'!F174),IF(入力!$C$30=1,ROUNDDOWN('ユーザー別小売(卸)価格試算(税抜)'!F174*(1+入力!$C$31/100),-入力!$C$29),IF(入力!$C$30=2,ROUNDUP('ユーザー別小売(卸)価格試算(税抜)'!F174*(1+入力!$C$31/100),-入力!$C$29),IF(入力!$C$30=3,ROUND('ユーザー別小売(卸)価格試算(税抜)'!F174*(1+入力!$C$31/100),-入力!$C$29)))),'ユーザー別小売(卸)価格試算(税抜)'!F174))</f>
        <v/>
      </c>
      <c r="G174" s="21">
        <f>'6桁'!G174</f>
        <v>0</v>
      </c>
      <c r="H174" s="118">
        <f>IF('ユーザー別小売(卸)価格試算(税抜)'!H174="","",IF(ISNUMBER('ユーザー別小売(卸)価格試算(税抜)'!H174),IF(入力!$C$30=1,ROUNDDOWN('ユーザー別小売(卸)価格試算(税抜)'!H174*(1+入力!$C$31/100),-入力!$C$29),IF(入力!$C$30=2,ROUNDUP('ユーザー別小売(卸)価格試算(税抜)'!H174*(1+入力!$C$31/100),-入力!$C$29),IF(入力!$C$30=3,ROUND('ユーザー別小売(卸)価格試算(税抜)'!H174*(1+入力!$C$31/100),-入力!$C$29)))),'ユーザー別小売(卸)価格試算(税抜)'!H174))</f>
        <v>35640</v>
      </c>
      <c r="I174" s="127" t="str">
        <f>'6桁'!I174</f>
        <v>V</v>
      </c>
      <c r="J174" s="118" t="str">
        <f>IF('ユーザー別小売(卸)価格試算(税抜)'!J174="","",IF(ISNUMBER('ユーザー別小売(卸)価格試算(税抜)'!J174),IF(入力!$C$30=1,ROUNDDOWN('ユーザー別小売(卸)価格試算(税抜)'!J174*(1+入力!$C$31/100),-入力!$C$29),IF(入力!$C$30=2,ROUNDUP('ユーザー別小売(卸)価格試算(税抜)'!J174*(1+入力!$C$31/100),-入力!$C$29),IF(入力!$C$30=3,ROUND('ユーザー別小売(卸)価格試算(税抜)'!J174*(1+入力!$C$31/100),-入力!$C$29)))),'ユーザー別小売(卸)価格試算(税抜)'!J174))</f>
        <v/>
      </c>
      <c r="K174" s="127">
        <f>'6桁'!K174</f>
        <v>0</v>
      </c>
      <c r="L174" s="118" t="str">
        <f>IF('ユーザー別小売(卸)価格試算(税抜)'!L174="","",IF(ISNUMBER('ユーザー別小売(卸)価格試算(税抜)'!L174),IF(入力!$C$30=1,ROUNDDOWN('ユーザー別小売(卸)価格試算(税抜)'!L174*(1+入力!$C$31/100),-入力!$C$29),IF(入力!$C$30=2,ROUNDUP('ユーザー別小売(卸)価格試算(税抜)'!L174*(1+入力!$C$31/100),-入力!$C$29),IF(入力!$C$30=3,ROUND('ユーザー別小売(卸)価格試算(税抜)'!L174*(1+入力!$C$31/100),-入力!$C$29)))),'ユーザー別小売(卸)価格試算(税抜)'!L174))</f>
        <v/>
      </c>
      <c r="M174" s="127">
        <f>'6桁'!M174</f>
        <v>0</v>
      </c>
      <c r="N174" s="118" t="str">
        <f>IF('ユーザー別小売(卸)価格試算(税抜)'!N174="","",IF(ISNUMBER('ユーザー別小売(卸)価格試算(税抜)'!N174),IF(入力!$C$30=1,ROUNDDOWN('ユーザー別小売(卸)価格試算(税抜)'!N174*(1+入力!$C$31/100),-入力!$C$29),IF(入力!$C$30=2,ROUNDUP('ユーザー別小売(卸)価格試算(税抜)'!N174*(1+入力!$C$31/100),-入力!$C$29),IF(入力!$C$30=3,ROUND('ユーザー別小売(卸)価格試算(税抜)'!N174*(1+入力!$C$31/100),-入力!$C$29)))),'ユーザー別小売(卸)価格試算(税抜)'!N174))</f>
        <v/>
      </c>
      <c r="O174" s="127">
        <f>'6桁'!O174</f>
        <v>0</v>
      </c>
      <c r="P174" s="118" t="str">
        <f>IF('ユーザー別小売(卸)価格試算(税抜)'!P174="","",IF(ISNUMBER('ユーザー別小売(卸)価格試算(税抜)'!P174),IF(入力!$C$30=1,ROUNDDOWN('ユーザー別小売(卸)価格試算(税抜)'!P174*(1+入力!$C$31/100),-入力!$C$29),IF(入力!$C$30=2,ROUNDUP('ユーザー別小売(卸)価格試算(税抜)'!P174*(1+入力!$C$31/100),-入力!$C$29),IF(入力!$C$30=3,ROUND('ユーザー別小売(卸)価格試算(税抜)'!P174*(1+入力!$C$31/100),-入力!$C$29)))),'ユーザー別小売(卸)価格試算(税抜)'!P174))</f>
        <v/>
      </c>
      <c r="Q174" s="127">
        <f>'6桁'!Q174</f>
        <v>0</v>
      </c>
      <c r="R174" s="118" t="str">
        <f>IF('ユーザー別小売(卸)価格試算(税抜)'!R174="","",IF(ISNUMBER('ユーザー別小売(卸)価格試算(税抜)'!R174),IF(入力!$C$30=1,ROUNDDOWN('ユーザー別小売(卸)価格試算(税抜)'!R174*(1+入力!$C$31/100),-入力!$C$29),IF(入力!$C$30=2,ROUNDUP('ユーザー別小売(卸)価格試算(税抜)'!R174*(1+入力!$C$31/100),-入力!$C$29),IF(入力!$C$30=3,ROUND('ユーザー別小売(卸)価格試算(税抜)'!R174*(1+入力!$C$31/100),-入力!$C$29)))),'ユーザー別小売(卸)価格試算(税抜)'!R174))</f>
        <v/>
      </c>
      <c r="S174" s="127">
        <f>'6桁'!S174</f>
        <v>0</v>
      </c>
      <c r="T174" s="118" t="str">
        <f>IF('ユーザー別小売(卸)価格試算(税抜)'!T174="","",IF(ISNUMBER('ユーザー別小売(卸)価格試算(税抜)'!T174),IF(入力!$C$30=1,ROUNDDOWN('ユーザー別小売(卸)価格試算(税抜)'!T174*(1+入力!$C$31/100),-入力!$C$29),IF(入力!$C$30=2,ROUNDUP('ユーザー別小売(卸)価格試算(税抜)'!T174*(1+入力!$C$31/100),-入力!$C$29),IF(入力!$C$30=3,ROUND('ユーザー別小売(卸)価格試算(税抜)'!T174*(1+入力!$C$31/100),-入力!$C$29)))),'ユーザー別小売(卸)価格試算(税抜)'!T174))</f>
        <v/>
      </c>
      <c r="U174" s="119">
        <f>'6桁'!U174</f>
        <v>0</v>
      </c>
      <c r="V174" s="118" t="str">
        <f>IF('ユーザー別小売(卸)価格試算(税抜)'!V174="","",IF(ISNUMBER('ユーザー別小売(卸)価格試算(税抜)'!V174),IF(入力!$C$30=1,ROUNDDOWN('ユーザー別小売(卸)価格試算(税抜)'!V174*(1+入力!$C$31/100),-入力!$C$29),IF(入力!$C$30=2,ROUNDUP('ユーザー別小売(卸)価格試算(税抜)'!V174*(1+入力!$C$31/100),-入力!$C$29),IF(入力!$C$30=3,ROUND('ユーザー別小売(卸)価格試算(税抜)'!V174*(1+入力!$C$31/100),-入力!$C$29)))),'ユーザー別小売(卸)価格試算(税抜)'!V174))</f>
        <v/>
      </c>
      <c r="W174" s="119">
        <f>'6桁'!W174</f>
        <v>0</v>
      </c>
      <c r="X174" s="74"/>
      <c r="Y174" s="251"/>
    </row>
    <row r="175" spans="2:25" ht="51" customHeight="1">
      <c r="B175" s="545" t="s">
        <v>1980</v>
      </c>
      <c r="C175" s="545"/>
      <c r="D175" s="545"/>
      <c r="E175" s="545"/>
      <c r="F175" s="545"/>
      <c r="G175" s="545"/>
      <c r="H175" s="545"/>
      <c r="I175" s="545"/>
      <c r="J175" s="545"/>
      <c r="K175" s="545"/>
      <c r="L175" s="545"/>
      <c r="M175" s="545"/>
      <c r="N175" s="545"/>
      <c r="O175" s="545"/>
      <c r="P175" s="545"/>
      <c r="Q175" s="545"/>
      <c r="R175" s="545"/>
      <c r="S175" s="545"/>
      <c r="T175" s="545"/>
      <c r="U175" s="545"/>
      <c r="V175" s="545"/>
      <c r="W175" s="545"/>
      <c r="X175" s="546"/>
      <c r="Y175" s="546"/>
    </row>
    <row r="176" spans="2:25" ht="14.25" customHeight="1" thickBot="1"/>
    <row r="177" spans="2:27" ht="25.5" customHeight="1" thickTop="1" thickBot="1">
      <c r="B177" s="518" t="s">
        <v>451</v>
      </c>
      <c r="C177" s="519"/>
      <c r="D177" s="519"/>
      <c r="E177" s="519"/>
      <c r="F177" s="519"/>
      <c r="G177" s="519"/>
      <c r="H177" s="519"/>
      <c r="I177" s="519"/>
      <c r="J177" s="519"/>
      <c r="K177" s="519"/>
      <c r="L177" s="519"/>
      <c r="M177" s="519"/>
      <c r="N177" s="519"/>
      <c r="O177" s="519"/>
      <c r="P177" s="519"/>
      <c r="Q177" s="519"/>
      <c r="R177" s="519"/>
      <c r="S177" s="519"/>
      <c r="T177" s="519"/>
      <c r="U177" s="519"/>
      <c r="V177" s="519"/>
      <c r="W177" s="519"/>
      <c r="X177" s="519"/>
      <c r="Y177" s="519"/>
      <c r="Z177" s="519"/>
      <c r="AA177" s="520"/>
    </row>
    <row r="178" spans="2:27" ht="14.25" thickTop="1"/>
    <row r="179" spans="2:27" s="239" customFormat="1" ht="20.100000000000001" customHeight="1" thickBot="1">
      <c r="B179" s="238" t="s">
        <v>768</v>
      </c>
      <c r="F179" s="240"/>
      <c r="H179" s="240"/>
      <c r="J179" s="240"/>
      <c r="L179" s="240"/>
      <c r="N179" s="240"/>
      <c r="P179" s="240"/>
      <c r="R179" s="240"/>
      <c r="T179" s="240"/>
      <c r="V179" s="240"/>
      <c r="X179" s="240"/>
    </row>
    <row r="180" spans="2:27" ht="19.5" customHeight="1" thickBot="1">
      <c r="B180" s="521" t="s">
        <v>452</v>
      </c>
      <c r="C180" s="524" t="s">
        <v>524</v>
      </c>
      <c r="D180" s="527" t="s">
        <v>1113</v>
      </c>
      <c r="E180" s="540"/>
      <c r="F180" s="531" t="s">
        <v>455</v>
      </c>
      <c r="G180" s="532"/>
      <c r="H180" s="532"/>
      <c r="I180" s="532"/>
      <c r="J180" s="532"/>
      <c r="K180" s="532"/>
      <c r="L180" s="532"/>
      <c r="M180" s="532"/>
      <c r="N180" s="135"/>
      <c r="O180" s="11"/>
      <c r="P180" s="10"/>
      <c r="Q180" s="11"/>
      <c r="R180" s="10"/>
      <c r="S180" s="11"/>
      <c r="T180" s="10"/>
      <c r="U180" s="371"/>
    </row>
    <row r="181" spans="2:27" ht="19.5" customHeight="1">
      <c r="B181" s="522"/>
      <c r="C181" s="525"/>
      <c r="D181" s="541"/>
      <c r="E181" s="542"/>
      <c r="F181" s="516" t="s">
        <v>973</v>
      </c>
      <c r="G181" s="507"/>
      <c r="H181" s="506" t="s">
        <v>670</v>
      </c>
      <c r="I181" s="507"/>
      <c r="J181" s="506" t="s">
        <v>765</v>
      </c>
      <c r="K181" s="507"/>
      <c r="L181" s="506" t="s">
        <v>771</v>
      </c>
      <c r="M181" s="507"/>
      <c r="N181" s="135"/>
      <c r="O181" s="11"/>
      <c r="P181" s="10"/>
      <c r="Q181" s="11"/>
      <c r="R181" s="10"/>
      <c r="S181" s="11"/>
      <c r="T181" s="10"/>
      <c r="U181" s="371"/>
    </row>
    <row r="182" spans="2:27" ht="19.5" customHeight="1">
      <c r="B182" s="522"/>
      <c r="C182" s="525"/>
      <c r="D182" s="510" t="s">
        <v>1115</v>
      </c>
      <c r="E182" s="550" t="s">
        <v>1114</v>
      </c>
      <c r="F182" s="517"/>
      <c r="G182" s="509"/>
      <c r="H182" s="508"/>
      <c r="I182" s="509"/>
      <c r="J182" s="508"/>
      <c r="K182" s="509"/>
      <c r="L182" s="508"/>
      <c r="M182" s="509"/>
      <c r="N182" s="552"/>
      <c r="O182" s="548"/>
      <c r="P182" s="407"/>
      <c r="Q182" s="407"/>
      <c r="R182" s="407"/>
      <c r="S182" s="407"/>
      <c r="T182" s="407"/>
      <c r="U182" s="407"/>
      <c r="Z182" s="40"/>
    </row>
    <row r="183" spans="2:27" ht="19.5" customHeight="1" thickBot="1">
      <c r="B183" s="523"/>
      <c r="C183" s="526"/>
      <c r="D183" s="549"/>
      <c r="E183" s="551"/>
      <c r="F183" s="514" t="s">
        <v>766</v>
      </c>
      <c r="G183" s="515"/>
      <c r="H183" s="514" t="s">
        <v>764</v>
      </c>
      <c r="I183" s="515"/>
      <c r="J183" s="514" t="s">
        <v>767</v>
      </c>
      <c r="K183" s="555"/>
      <c r="L183" s="514" t="s">
        <v>767</v>
      </c>
      <c r="M183" s="555"/>
      <c r="N183" s="536"/>
      <c r="O183" s="547"/>
      <c r="P183" s="327"/>
      <c r="Q183" s="327"/>
      <c r="R183" s="327"/>
      <c r="S183" s="327"/>
      <c r="T183" s="327"/>
      <c r="U183" s="327"/>
      <c r="Z183" s="40"/>
    </row>
    <row r="184" spans="2:27" ht="30" customHeight="1">
      <c r="B184" s="562">
        <v>18</v>
      </c>
      <c r="C184" s="134" t="s">
        <v>310</v>
      </c>
      <c r="D184" s="253">
        <v>94</v>
      </c>
      <c r="E184" s="365">
        <v>98</v>
      </c>
      <c r="F184" s="91" t="str">
        <f>IF('ユーザー別小売(卸)価格試算(税抜)'!F184="","",IF(ISNUMBER('ユーザー別小売(卸)価格試算(税抜)'!F184),IF(入力!$E$30=1,ROUNDDOWN('ユーザー別小売(卸)価格試算(税抜)'!F184*(1+入力!$E$31/100),-入力!$E$29),IF(入力!$E$30=2,ROUNDUP('ユーザー別小売(卸)価格試算(税抜)'!F184*(1+入力!$E$31/100),-入力!$E$29),IF(入力!$E$30=3,ROUND('ユーザー別小売(卸)価格試算(税抜)'!F184*(1+入力!$E$31/100),-入力!$E$29)))),'ユーザー別小売(卸)価格試算(税抜)'!F184))</f>
        <v/>
      </c>
      <c r="G184" s="125">
        <f>'6桁'!G184</f>
        <v>0</v>
      </c>
      <c r="H184" s="457" t="str">
        <f>IF('ユーザー別小売(卸)価格試算(税抜)'!H184="","",IF(ISNUMBER('ユーザー別小売(卸)価格試算(税抜)'!H184),IF(入力!$E$30=1,ROUNDDOWN('ユーザー別小売(卸)価格試算(税抜)'!H184*(1+入力!$E$31/100),-入力!$E$29),IF(入力!$E$30=2,ROUNDUP('ユーザー別小売(卸)価格試算(税抜)'!H184*(1+入力!$E$31/100),-入力!$E$29),IF(入力!$E$30=3,ROUND('ユーザー別小売(卸)価格試算(税抜)'!H184*(1+入力!$E$31/100),-入力!$E$29)))),'ユーザー別小売(卸)価格試算(税抜)'!H184))</f>
        <v>卸価格設定なし</v>
      </c>
      <c r="I184" s="125" t="str">
        <f>'6桁'!I184</f>
        <v>Y★</v>
      </c>
      <c r="J184" s="457" t="str">
        <f>IF('ユーザー別小売(卸)価格試算(税抜)'!J184="","",IF(ISNUMBER('ユーザー別小売(卸)価格試算(税抜)'!J184),IF(入力!$E$30=1,ROUNDDOWN('ユーザー別小売(卸)価格試算(税抜)'!J184*(1+入力!$E$31/100),-入力!$E$29),IF(入力!$E$30=2,ROUNDUP('ユーザー別小売(卸)価格試算(税抜)'!J184*(1+入力!$E$31/100),-入力!$E$29),IF(入力!$E$30=3,ROUND('ユーザー別小売(卸)価格試算(税抜)'!J184*(1+入力!$E$31/100),-入力!$E$29)))),'ユーザー別小売(卸)価格試算(税抜)'!J184))</f>
        <v/>
      </c>
      <c r="K184" s="125">
        <f>'6桁'!K184</f>
        <v>0</v>
      </c>
      <c r="L184" s="91" t="str">
        <f>IF('ユーザー別小売(卸)価格試算(税抜)'!L184="","",IF(ISNUMBER('ユーザー別小売(卸)価格試算(税抜)'!L184),IF(入力!$E$30=1,ROUNDDOWN('ユーザー別小売(卸)価格試算(税抜)'!L184*(1+入力!$E$31/100),-入力!$E$29),IF(入力!$E$30=2,ROUNDUP('ユーザー別小売(卸)価格試算(税抜)'!L184*(1+入力!$E$31/100),-入力!$E$29),IF(入力!$E$30=3,ROUND('ユーザー別小売(卸)価格試算(税抜)'!L184*(1+入力!$E$31/100),-入力!$E$29)))),'ユーザー別小売(卸)価格試算(税抜)'!L184))</f>
        <v/>
      </c>
      <c r="M184" s="124">
        <f>'6桁'!M184</f>
        <v>0</v>
      </c>
      <c r="N184" s="266"/>
      <c r="O184" s="251"/>
      <c r="P184" s="10"/>
      <c r="Q184" s="123"/>
      <c r="R184" s="74"/>
      <c r="S184" s="251"/>
      <c r="T184" s="74"/>
      <c r="U184" s="22"/>
      <c r="Z184" s="40"/>
    </row>
    <row r="185" spans="2:27" ht="30" customHeight="1">
      <c r="B185" s="563"/>
      <c r="C185" s="412" t="s">
        <v>78</v>
      </c>
      <c r="D185" s="318">
        <v>80</v>
      </c>
      <c r="E185" s="346">
        <v>84</v>
      </c>
      <c r="F185" s="94" t="str">
        <f>IF('ユーザー別小売(卸)価格試算(税抜)'!F185="","",IF(ISNUMBER('ユーザー別小売(卸)価格試算(税抜)'!F185),IF(入力!$E$30=1,ROUNDDOWN('ユーザー別小売(卸)価格試算(税抜)'!F185*(1+入力!$E$31/100),-入力!$E$29),IF(入力!$E$30=2,ROUNDUP('ユーザー別小売(卸)価格試算(税抜)'!F185*(1+入力!$E$31/100),-入力!$E$29),IF(入力!$E$30=3,ROUND('ユーザー別小売(卸)価格試算(税抜)'!F185*(1+入力!$E$31/100),-入力!$E$29)))),'ユーザー別小売(卸)価格試算(税抜)'!F185))</f>
        <v/>
      </c>
      <c r="G185" s="360">
        <f>'6桁'!G185</f>
        <v>0</v>
      </c>
      <c r="H185" s="475" t="str">
        <f>IF('ユーザー別小売(卸)価格試算(税抜)'!H185="","",IF(ISNUMBER('ユーザー別小売(卸)価格試算(税抜)'!H185),IF(入力!$E$30=1,ROUNDDOWN('ユーザー別小売(卸)価格試算(税抜)'!H185*(1+入力!$E$31/100),-入力!$E$29),IF(入力!$E$30=2,ROUNDUP('ユーザー別小売(卸)価格試算(税抜)'!H185*(1+入力!$E$31/100),-入力!$E$29),IF(入力!$E$30=3,ROUND('ユーザー別小売(卸)価格試算(税抜)'!H185*(1+入力!$E$31/100),-入力!$E$29)))),'ユーザー別小売(卸)価格試算(税抜)'!H185))</f>
        <v>卸価格設定なし</v>
      </c>
      <c r="I185" s="360" t="str">
        <f>'6桁'!I185</f>
        <v>Y★</v>
      </c>
      <c r="J185" s="475" t="str">
        <f>IF('ユーザー別小売(卸)価格試算(税抜)'!J185="","",IF(ISNUMBER('ユーザー別小売(卸)価格試算(税抜)'!J185),IF(入力!$E$30=1,ROUNDDOWN('ユーザー別小売(卸)価格試算(税抜)'!J185*(1+入力!$E$31/100),-入力!$E$29),IF(入力!$E$30=2,ROUNDUP('ユーザー別小売(卸)価格試算(税抜)'!J185*(1+入力!$E$31/100),-入力!$E$29),IF(入力!$E$30=3,ROUND('ユーザー別小売(卸)価格試算(税抜)'!J185*(1+入力!$E$31/100),-入力!$E$29)))),'ユーザー別小売(卸)価格試算(税抜)'!J185))</f>
        <v/>
      </c>
      <c r="K185" s="360">
        <f>'6桁'!K185</f>
        <v>0</v>
      </c>
      <c r="L185" s="94" t="str">
        <f>IF('ユーザー別小売(卸)価格試算(税抜)'!L185="","",IF(ISNUMBER('ユーザー別小売(卸)価格試算(税抜)'!L185),IF(入力!$E$30=1,ROUNDDOWN('ユーザー別小売(卸)価格試算(税抜)'!L185*(1+入力!$E$31/100),-入力!$E$29),IF(入力!$E$30=2,ROUNDUP('ユーザー別小売(卸)価格試算(税抜)'!L185*(1+入力!$E$31/100),-入力!$E$29),IF(入力!$E$30=3,ROUND('ユーザー別小売(卸)価格試算(税抜)'!L185*(1+入力!$E$31/100),-入力!$E$29)))),'ユーザー別小売(卸)価格試算(税抜)'!L185))</f>
        <v/>
      </c>
      <c r="M185" s="133">
        <f>'6桁'!M185</f>
        <v>0</v>
      </c>
      <c r="N185" s="266"/>
      <c r="O185" s="251"/>
      <c r="P185" s="10"/>
      <c r="Q185" s="123"/>
      <c r="R185" s="74"/>
      <c r="S185" s="251"/>
      <c r="T185" s="74"/>
      <c r="U185" s="251"/>
      <c r="Z185" s="40"/>
    </row>
    <row r="186" spans="2:27" ht="30" customHeight="1">
      <c r="B186" s="563"/>
      <c r="C186" s="87" t="s">
        <v>493</v>
      </c>
      <c r="D186" s="317"/>
      <c r="E186" s="348">
        <v>87</v>
      </c>
      <c r="F186" s="319" t="str">
        <f>IF('ユーザー別小売(卸)価格試算(税抜)'!F186="","",IF(ISNUMBER('ユーザー別小売(卸)価格試算(税抜)'!F186),IF(入力!$E$30=1,ROUNDDOWN('ユーザー別小売(卸)価格試算(税抜)'!F186*(1+入力!$E$31/100),-入力!$E$29),IF(入力!$E$30=2,ROUNDUP('ユーザー別小売(卸)価格試算(税抜)'!F186*(1+入力!$E$31/100),-入力!$E$29),IF(入力!$E$30=3,ROUND('ユーザー別小売(卸)価格試算(税抜)'!F186*(1+入力!$E$31/100),-入力!$E$29)))),'ユーザー別小売(卸)価格試算(税抜)'!F186))</f>
        <v/>
      </c>
      <c r="G186" s="360">
        <f>'6桁'!G186</f>
        <v>0</v>
      </c>
      <c r="H186" s="474" t="str">
        <f>IF('ユーザー別小売(卸)価格試算(税抜)'!H186="","",IF(ISNUMBER('ユーザー別小売(卸)価格試算(税抜)'!H186),IF(入力!$E$30=1,ROUNDDOWN('ユーザー別小売(卸)価格試算(税抜)'!H186*(1+入力!$E$31/100),-入力!$E$29),IF(入力!$E$30=2,ROUNDUP('ユーザー別小売(卸)価格試算(税抜)'!H186*(1+入力!$E$31/100),-入力!$E$29),IF(入力!$E$30=3,ROUND('ユーザー別小売(卸)価格試算(税抜)'!H186*(1+入力!$E$31/100),-入力!$E$29)))),'ユーザー別小売(卸)価格試算(税抜)'!H186))</f>
        <v>卸価格設定なし</v>
      </c>
      <c r="I186" s="360" t="str">
        <f>'6桁'!I186</f>
        <v>Y★</v>
      </c>
      <c r="J186" s="474" t="str">
        <f>IF('ユーザー別小売(卸)価格試算(税抜)'!J186="","",IF(ISNUMBER('ユーザー別小売(卸)価格試算(税抜)'!J186),IF(入力!$E$30=1,ROUNDDOWN('ユーザー別小売(卸)価格試算(税抜)'!J186*(1+入力!$E$31/100),-入力!$E$29),IF(入力!$E$30=2,ROUNDUP('ユーザー別小売(卸)価格試算(税抜)'!J186*(1+入力!$E$31/100),-入力!$E$29),IF(入力!$E$30=3,ROUND('ユーザー別小売(卸)価格試算(税抜)'!J186*(1+入力!$E$31/100),-入力!$E$29)))),'ユーザー別小売(卸)価格試算(税抜)'!J186))</f>
        <v/>
      </c>
      <c r="K186" s="359">
        <f>'6桁'!K186</f>
        <v>0</v>
      </c>
      <c r="L186" s="319" t="str">
        <f>IF('ユーザー別小売(卸)価格試算(税抜)'!L186="","",IF(ISNUMBER('ユーザー別小売(卸)価格試算(税抜)'!L186),IF(入力!$E$30=1,ROUNDDOWN('ユーザー別小売(卸)価格試算(税抜)'!L186*(1+入力!$E$31/100),-入力!$E$29),IF(入力!$E$30=2,ROUNDUP('ユーザー別小売(卸)価格試算(税抜)'!L186*(1+入力!$E$31/100),-入力!$E$29),IF(入力!$E$30=3,ROUND('ユーザー別小売(卸)価格試算(税抜)'!L186*(1+入力!$E$31/100),-入力!$E$29)))),'ユーザー別小売(卸)価格試算(税抜)'!L186))</f>
        <v/>
      </c>
      <c r="M186" s="132">
        <f>'6桁'!M186</f>
        <v>0</v>
      </c>
      <c r="N186" s="266"/>
      <c r="O186" s="251"/>
      <c r="P186" s="10"/>
      <c r="Q186" s="123"/>
      <c r="R186" s="74"/>
      <c r="S186" s="251"/>
      <c r="T186" s="74"/>
      <c r="U186" s="251"/>
      <c r="Z186" s="40"/>
    </row>
    <row r="187" spans="2:27" ht="30" customHeight="1">
      <c r="B187" s="563"/>
      <c r="C187" s="87" t="s">
        <v>494</v>
      </c>
      <c r="D187" s="317">
        <v>88</v>
      </c>
      <c r="E187" s="348">
        <v>92</v>
      </c>
      <c r="F187" s="319" t="str">
        <f>IF('ユーザー別小売(卸)価格試算(税抜)'!F187="","",IF(ISNUMBER('ユーザー別小売(卸)価格試算(税抜)'!F187),IF(入力!$E$30=1,ROUNDDOWN('ユーザー別小売(卸)価格試算(税抜)'!F187*(1+入力!$E$31/100),-入力!$E$29),IF(入力!$E$30=2,ROUNDUP('ユーザー別小売(卸)価格試算(税抜)'!F187*(1+入力!$E$31/100),-入力!$E$29),IF(入力!$E$30=3,ROUND('ユーザー別小売(卸)価格試算(税抜)'!F187*(1+入力!$E$31/100),-入力!$E$29)))),'ユーザー別小売(卸)価格試算(税抜)'!F187))</f>
        <v/>
      </c>
      <c r="G187" s="360">
        <f>'6桁'!G187</f>
        <v>0</v>
      </c>
      <c r="H187" s="474" t="str">
        <f>IF('ユーザー別小売(卸)価格試算(税抜)'!H187="","",IF(ISNUMBER('ユーザー別小売(卸)価格試算(税抜)'!H187),IF(入力!$E$30=1,ROUNDDOWN('ユーザー別小売(卸)価格試算(税抜)'!H187*(1+入力!$E$31/100),-入力!$E$29),IF(入力!$E$30=2,ROUNDUP('ユーザー別小売(卸)価格試算(税抜)'!H187*(1+入力!$E$31/100),-入力!$E$29),IF(入力!$E$30=3,ROUND('ユーザー別小売(卸)価格試算(税抜)'!H187*(1+入力!$E$31/100),-入力!$E$29)))),'ユーザー別小売(卸)価格試算(税抜)'!H187))</f>
        <v>卸価格設定なし</v>
      </c>
      <c r="I187" s="360" t="str">
        <f>'6桁'!I187</f>
        <v>Y★</v>
      </c>
      <c r="J187" s="474" t="str">
        <f>IF('ユーザー別小売(卸)価格試算(税抜)'!J187="","",IF(ISNUMBER('ユーザー別小売(卸)価格試算(税抜)'!J187),IF(入力!$E$30=1,ROUNDDOWN('ユーザー別小売(卸)価格試算(税抜)'!J187*(1+入力!$E$31/100),-入力!$E$29),IF(入力!$E$30=2,ROUNDUP('ユーザー別小売(卸)価格試算(税抜)'!J187*(1+入力!$E$31/100),-入力!$E$29),IF(入力!$E$30=3,ROUND('ユーザー別小売(卸)価格試算(税抜)'!J187*(1+入力!$E$31/100),-入力!$E$29)))),'ユーザー別小売(卸)価格試算(税抜)'!J187))</f>
        <v/>
      </c>
      <c r="K187" s="359">
        <f>'6桁'!K187</f>
        <v>0</v>
      </c>
      <c r="L187" s="319" t="str">
        <f>IF('ユーザー別小売(卸)価格試算(税抜)'!L187="","",IF(ISNUMBER('ユーザー別小売(卸)価格試算(税抜)'!L187),IF(入力!$E$30=1,ROUNDDOWN('ユーザー別小売(卸)価格試算(税抜)'!L187*(1+入力!$E$31/100),-入力!$E$29),IF(入力!$E$30=2,ROUNDUP('ユーザー別小売(卸)価格試算(税抜)'!L187*(1+入力!$E$31/100),-入力!$E$29),IF(入力!$E$30=3,ROUND('ユーザー別小売(卸)価格試算(税抜)'!L187*(1+入力!$E$31/100),-入力!$E$29)))),'ユーザー別小売(卸)価格試算(税抜)'!L187))</f>
        <v/>
      </c>
      <c r="M187" s="132">
        <f>'6桁'!M187</f>
        <v>0</v>
      </c>
      <c r="N187" s="266"/>
      <c r="O187" s="251"/>
      <c r="P187" s="10"/>
      <c r="Q187" s="123"/>
      <c r="R187" s="74"/>
      <c r="S187" s="251"/>
      <c r="T187" s="74"/>
      <c r="U187" s="251"/>
      <c r="Z187" s="40"/>
    </row>
    <row r="188" spans="2:27" ht="30" customHeight="1">
      <c r="B188" s="563"/>
      <c r="C188" s="87" t="s">
        <v>57</v>
      </c>
      <c r="D188" s="317">
        <v>90</v>
      </c>
      <c r="E188" s="348">
        <v>94</v>
      </c>
      <c r="F188" s="319">
        <f>IF('ユーザー別小売(卸)価格試算(税抜)'!F188="","",IF(ISNUMBER('ユーザー別小売(卸)価格試算(税抜)'!F188),IF(入力!$E$30=1,ROUNDDOWN('ユーザー別小売(卸)価格試算(税抜)'!F188*(1+入力!$E$31/100),-入力!$E$29),IF(入力!$E$30=2,ROUNDUP('ユーザー別小売(卸)価格試算(税抜)'!F188*(1+入力!$E$31/100),-入力!$E$29),IF(入力!$E$30=3,ROUND('ユーザー別小売(卸)価格試算(税抜)'!F188*(1+入力!$E$31/100),-入力!$E$29)))),'ユーザー別小売(卸)価格試算(税抜)'!F188))</f>
        <v>47740</v>
      </c>
      <c r="G188" s="360" t="str">
        <f>'6桁'!G188</f>
        <v>Y★</v>
      </c>
      <c r="H188" s="474" t="str">
        <f>IF('ユーザー別小売(卸)価格試算(税抜)'!H188="","",IF(ISNUMBER('ユーザー別小売(卸)価格試算(税抜)'!H188),IF(入力!$E$30=1,ROUNDDOWN('ユーザー別小売(卸)価格試算(税抜)'!H188*(1+入力!$E$31/100),-入力!$E$29),IF(入力!$E$30=2,ROUNDUP('ユーザー別小売(卸)価格試算(税抜)'!H188*(1+入力!$E$31/100),-入力!$E$29),IF(入力!$E$30=3,ROUND('ユーザー別小売(卸)価格試算(税抜)'!H188*(1+入力!$E$31/100),-入力!$E$29)))),'ユーザー別小売(卸)価格試算(税抜)'!H188))</f>
        <v/>
      </c>
      <c r="I188" s="360">
        <f>'6桁'!I188</f>
        <v>0</v>
      </c>
      <c r="J188" s="474" t="str">
        <f>IF('ユーザー別小売(卸)価格試算(税抜)'!J188="","",IF(ISNUMBER('ユーザー別小売(卸)価格試算(税抜)'!J188),IF(入力!$E$30=1,ROUNDDOWN('ユーザー別小売(卸)価格試算(税抜)'!J188*(1+入力!$E$31/100),-入力!$E$29),IF(入力!$E$30=2,ROUNDUP('ユーザー別小売(卸)価格試算(税抜)'!J188*(1+入力!$E$31/100),-入力!$E$29),IF(入力!$E$30=3,ROUND('ユーザー別小売(卸)価格試算(税抜)'!J188*(1+入力!$E$31/100),-入力!$E$29)))),'ユーザー別小売(卸)価格試算(税抜)'!J188))</f>
        <v/>
      </c>
      <c r="K188" s="359">
        <f>'6桁'!K188</f>
        <v>0</v>
      </c>
      <c r="L188" s="319" t="str">
        <f>IF('ユーザー別小売(卸)価格試算(税抜)'!L188="","",IF(ISNUMBER('ユーザー別小売(卸)価格試算(税抜)'!L188),IF(入力!$E$30=1,ROUNDDOWN('ユーザー別小売(卸)価格試算(税抜)'!L188*(1+入力!$E$31/100),-入力!$E$29),IF(入力!$E$30=2,ROUNDUP('ユーザー別小売(卸)価格試算(税抜)'!L188*(1+入力!$E$31/100),-入力!$E$29),IF(入力!$E$30=3,ROUND('ユーザー別小売(卸)価格試算(税抜)'!L188*(1+入力!$E$31/100),-入力!$E$29)))),'ユーザー別小売(卸)価格試算(税抜)'!L188))</f>
        <v/>
      </c>
      <c r="M188" s="132">
        <f>'6桁'!M188</f>
        <v>0</v>
      </c>
      <c r="N188" s="266"/>
      <c r="O188" s="251"/>
      <c r="P188" s="10"/>
      <c r="Q188" s="123"/>
      <c r="R188" s="74"/>
      <c r="S188" s="251"/>
      <c r="T188" s="74"/>
      <c r="U188" s="251"/>
      <c r="Z188" s="40"/>
    </row>
    <row r="189" spans="2:27" ht="30" customHeight="1">
      <c r="B189" s="563"/>
      <c r="C189" s="87" t="s">
        <v>169</v>
      </c>
      <c r="D189" s="317">
        <v>93</v>
      </c>
      <c r="E189" s="348">
        <v>97</v>
      </c>
      <c r="F189" s="319">
        <f>IF('ユーザー別小売(卸)価格試算(税抜)'!F189="","",IF(ISNUMBER('ユーザー別小売(卸)価格試算(税抜)'!F189),IF(入力!$E$30=1,ROUNDDOWN('ユーザー別小売(卸)価格試算(税抜)'!F189*(1+入力!$E$31/100),-入力!$E$29),IF(入力!$E$30=2,ROUNDUP('ユーザー別小売(卸)価格試算(税抜)'!F189*(1+入力!$E$31/100),-入力!$E$29),IF(入力!$E$30=3,ROUND('ユーザー別小売(卸)価格試算(税抜)'!F189*(1+入力!$E$31/100),-入力!$E$29)))),'ユーザー別小売(卸)価格試算(税抜)'!F189))</f>
        <v>50380</v>
      </c>
      <c r="G189" s="360" t="str">
        <f>'6桁'!G189</f>
        <v>Y★</v>
      </c>
      <c r="H189" s="474" t="str">
        <f>IF('ユーザー別小売(卸)価格試算(税抜)'!H189="","",IF(ISNUMBER('ユーザー別小売(卸)価格試算(税抜)'!H189),IF(入力!$E$30=1,ROUNDDOWN('ユーザー別小売(卸)価格試算(税抜)'!H189*(1+入力!$E$31/100),-入力!$E$29),IF(入力!$E$30=2,ROUNDUP('ユーザー別小売(卸)価格試算(税抜)'!H189*(1+入力!$E$31/100),-入力!$E$29),IF(入力!$E$30=3,ROUND('ユーザー別小売(卸)価格試算(税抜)'!H189*(1+入力!$E$31/100),-入力!$E$29)))),'ユーザー別小売(卸)価格試算(税抜)'!H189))</f>
        <v/>
      </c>
      <c r="I189" s="360">
        <f>'6桁'!I189</f>
        <v>0</v>
      </c>
      <c r="J189" s="474" t="str">
        <f>IF('ユーザー別小売(卸)価格試算(税抜)'!J189="","",IF(ISNUMBER('ユーザー別小売(卸)価格試算(税抜)'!J189),IF(入力!$E$30=1,ROUNDDOWN('ユーザー別小売(卸)価格試算(税抜)'!J189*(1+入力!$E$31/100),-入力!$E$29),IF(入力!$E$30=2,ROUNDUP('ユーザー別小売(卸)価格試算(税抜)'!J189*(1+入力!$E$31/100),-入力!$E$29),IF(入力!$E$30=3,ROUND('ユーザー別小売(卸)価格試算(税抜)'!J189*(1+入力!$E$31/100),-入力!$E$29)))),'ユーザー別小売(卸)価格試算(税抜)'!J189))</f>
        <v/>
      </c>
      <c r="K189" s="359">
        <f>'6桁'!K189</f>
        <v>0</v>
      </c>
      <c r="L189" s="319">
        <f>IF('ユーザー別小売(卸)価格試算(税抜)'!L189="","",IF(ISNUMBER('ユーザー別小売(卸)価格試算(税抜)'!L189),IF(入力!$E$30=1,ROUNDDOWN('ユーザー別小売(卸)価格試算(税抜)'!L189*(1+入力!$E$31/100),-入力!$E$29),IF(入力!$E$30=2,ROUNDUP('ユーザー別小売(卸)価格試算(税抜)'!L189*(1+入力!$E$31/100),-入力!$E$29),IF(入力!$E$30=3,ROUND('ユーザー別小売(卸)価格試算(税抜)'!L189*(1+入力!$E$31/100),-入力!$E$29)))),'ユーザー別小売(卸)価格試算(税抜)'!L189))</f>
        <v>60060</v>
      </c>
      <c r="M189" s="126" t="str">
        <f>'6桁'!M189</f>
        <v>W★</v>
      </c>
      <c r="N189" s="266"/>
      <c r="O189" s="251"/>
      <c r="P189" s="10"/>
      <c r="Q189" s="123"/>
      <c r="R189" s="74"/>
      <c r="S189" s="251"/>
      <c r="T189" s="74"/>
      <c r="U189" s="251"/>
      <c r="Z189" s="40"/>
    </row>
    <row r="190" spans="2:27" ht="30" customHeight="1">
      <c r="B190" s="563"/>
      <c r="C190" s="87" t="s">
        <v>62</v>
      </c>
      <c r="D190" s="317">
        <v>95</v>
      </c>
      <c r="E190" s="348">
        <v>99</v>
      </c>
      <c r="F190" s="319" t="str">
        <f>IF('ユーザー別小売(卸)価格試算(税抜)'!F190="","",IF(ISNUMBER('ユーザー別小売(卸)価格試算(税抜)'!F190),IF(入力!$E$30=1,ROUNDDOWN('ユーザー別小売(卸)価格試算(税抜)'!F190*(1+入力!$E$31/100),-入力!$E$29),IF(入力!$E$30=2,ROUNDUP('ユーザー別小売(卸)価格試算(税抜)'!F190*(1+入力!$E$31/100),-入力!$E$29),IF(入力!$E$30=3,ROUND('ユーザー別小売(卸)価格試算(税抜)'!F190*(1+入力!$E$31/100),-入力!$E$29)))),'ユーザー別小売(卸)価格試算(税抜)'!F190))</f>
        <v/>
      </c>
      <c r="G190" s="360">
        <f>'6桁'!G190</f>
        <v>0</v>
      </c>
      <c r="H190" s="474" t="str">
        <f>IF('ユーザー別小売(卸)価格試算(税抜)'!H190="","",IF(ISNUMBER('ユーザー別小売(卸)価格試算(税抜)'!H190),IF(入力!$E$30=1,ROUNDDOWN('ユーザー別小売(卸)価格試算(税抜)'!H190*(1+入力!$E$31/100),-入力!$E$29),IF(入力!$E$30=2,ROUNDUP('ユーザー別小売(卸)価格試算(税抜)'!H190*(1+入力!$E$31/100),-入力!$E$29),IF(入力!$E$30=3,ROUND('ユーザー別小売(卸)価格試算(税抜)'!H190*(1+入力!$E$31/100),-入力!$E$29)))),'ユーザー別小売(卸)価格試算(税抜)'!H190))</f>
        <v>卸価格設定なし</v>
      </c>
      <c r="I190" s="360" t="str">
        <f>'6桁'!I190</f>
        <v>Y★</v>
      </c>
      <c r="J190" s="474" t="str">
        <f>IF('ユーザー別小売(卸)価格試算(税抜)'!J190="","",IF(ISNUMBER('ユーザー別小売(卸)価格試算(税抜)'!J190),IF(入力!$E$30=1,ROUNDDOWN('ユーザー別小売(卸)価格試算(税抜)'!J190*(1+入力!$E$31/100),-入力!$E$29),IF(入力!$E$30=2,ROUNDUP('ユーザー別小売(卸)価格試算(税抜)'!J190*(1+入力!$E$31/100),-入力!$E$29),IF(入力!$E$30=3,ROUND('ユーザー別小売(卸)価格試算(税抜)'!J190*(1+入力!$E$31/100),-入力!$E$29)))),'ユーザー別小売(卸)価格試算(税抜)'!J190))</f>
        <v/>
      </c>
      <c r="K190" s="359">
        <f>'6桁'!K190</f>
        <v>0</v>
      </c>
      <c r="L190" s="319">
        <f>IF('ユーザー別小売(卸)価格試算(税抜)'!L190="","",IF(ISNUMBER('ユーザー別小売(卸)価格試算(税抜)'!L190),IF(入力!$E$30=1,ROUNDDOWN('ユーザー別小売(卸)価格試算(税抜)'!L190*(1+入力!$E$31/100),-入力!$E$29),IF(入力!$E$30=2,ROUNDUP('ユーザー別小売(卸)価格試算(税抜)'!L190*(1+入力!$E$31/100),-入力!$E$29),IF(入力!$E$30=3,ROUND('ユーザー別小売(卸)価格試算(税抜)'!L190*(1+入力!$E$31/100),-入力!$E$29)))),'ユーザー別小売(卸)価格試算(税抜)'!L190))</f>
        <v>62590</v>
      </c>
      <c r="M190" s="132" t="str">
        <f>'6桁'!M190</f>
        <v>W</v>
      </c>
      <c r="N190" s="266"/>
      <c r="O190" s="251"/>
      <c r="P190" s="10"/>
      <c r="Q190" s="123"/>
      <c r="R190" s="74"/>
      <c r="S190" s="251"/>
      <c r="T190" s="74"/>
      <c r="U190" s="251"/>
      <c r="Z190" s="40"/>
    </row>
    <row r="191" spans="2:27" ht="30" customHeight="1">
      <c r="B191" s="563"/>
      <c r="C191" s="87" t="s">
        <v>495</v>
      </c>
      <c r="D191" s="254"/>
      <c r="E191" s="350">
        <v>101</v>
      </c>
      <c r="F191" s="319" t="str">
        <f>IF('ユーザー別小売(卸)価格試算(税抜)'!F191="","",IF(ISNUMBER('ユーザー別小売(卸)価格試算(税抜)'!F191),IF(入力!$E$30=1,ROUNDDOWN('ユーザー別小売(卸)価格試算(税抜)'!F191*(1+入力!$E$31/100),-入力!$E$29),IF(入力!$E$30=2,ROUNDUP('ユーザー別小売(卸)価格試算(税抜)'!F191*(1+入力!$E$31/100),-入力!$E$29),IF(入力!$E$30=3,ROUND('ユーザー別小売(卸)価格試算(税抜)'!F191*(1+入力!$E$31/100),-入力!$E$29)))),'ユーザー別小売(卸)価格試算(税抜)'!F191))</f>
        <v/>
      </c>
      <c r="G191" s="360">
        <f>'6桁'!G191</f>
        <v>0</v>
      </c>
      <c r="H191" s="474" t="str">
        <f>IF('ユーザー別小売(卸)価格試算(税抜)'!H191="","",IF(ISNUMBER('ユーザー別小売(卸)価格試算(税抜)'!H191),IF(入力!$E$30=1,ROUNDDOWN('ユーザー別小売(卸)価格試算(税抜)'!H191*(1+入力!$E$31/100),-入力!$E$29),IF(入力!$E$30=2,ROUNDUP('ユーザー別小売(卸)価格試算(税抜)'!H191*(1+入力!$E$31/100),-入力!$E$29),IF(入力!$E$30=3,ROUND('ユーザー別小売(卸)価格試算(税抜)'!H191*(1+入力!$E$31/100),-入力!$E$29)))),'ユーザー別小売(卸)価格試算(税抜)'!H191))</f>
        <v>卸価格設定なし</v>
      </c>
      <c r="I191" s="360" t="str">
        <f>'6桁'!I191</f>
        <v>Y★</v>
      </c>
      <c r="J191" s="474" t="str">
        <f>IF('ユーザー別小売(卸)価格試算(税抜)'!J191="","",IF(ISNUMBER('ユーザー別小売(卸)価格試算(税抜)'!J191),IF(入力!$E$30=1,ROUNDDOWN('ユーザー別小売(卸)価格試算(税抜)'!J191*(1+入力!$E$31/100),-入力!$E$29),IF(入力!$E$30=2,ROUNDUP('ユーザー別小売(卸)価格試算(税抜)'!J191*(1+入力!$E$31/100),-入力!$E$29),IF(入力!$E$30=3,ROUND('ユーザー別小売(卸)価格試算(税抜)'!J191*(1+入力!$E$31/100),-入力!$E$29)))),'ユーザー別小売(卸)価格試算(税抜)'!J191))</f>
        <v/>
      </c>
      <c r="K191" s="359">
        <f>'6桁'!K191</f>
        <v>0</v>
      </c>
      <c r="L191" s="319" t="str">
        <f>IF('ユーザー別小売(卸)価格試算(税抜)'!L191="","",IF(ISNUMBER('ユーザー別小売(卸)価格試算(税抜)'!L191),IF(入力!$E$30=1,ROUNDDOWN('ユーザー別小売(卸)価格試算(税抜)'!L191*(1+入力!$E$31/100),-入力!$E$29),IF(入力!$E$30=2,ROUNDUP('ユーザー別小売(卸)価格試算(税抜)'!L191*(1+入力!$E$31/100),-入力!$E$29),IF(入力!$E$30=3,ROUND('ユーザー別小売(卸)価格試算(税抜)'!L191*(1+入力!$E$31/100),-入力!$E$29)))),'ユーザー別小売(卸)価格試算(税抜)'!L191))</f>
        <v/>
      </c>
      <c r="M191" s="132">
        <f>'6桁'!M191</f>
        <v>0</v>
      </c>
      <c r="N191" s="266"/>
      <c r="O191" s="251"/>
      <c r="P191" s="10"/>
      <c r="Q191" s="123"/>
      <c r="R191" s="74"/>
      <c r="S191" s="251"/>
      <c r="T191" s="74"/>
      <c r="U191" s="251"/>
      <c r="Z191" s="40"/>
    </row>
    <row r="192" spans="2:27" ht="30" customHeight="1">
      <c r="B192" s="563"/>
      <c r="C192" s="87" t="s">
        <v>66</v>
      </c>
      <c r="D192" s="317">
        <v>88</v>
      </c>
      <c r="E192" s="348">
        <v>92</v>
      </c>
      <c r="F192" s="319">
        <f>IF('ユーザー別小売(卸)価格試算(税抜)'!F192="","",IF(ISNUMBER('ユーザー別小売(卸)価格試算(税抜)'!F192),IF(入力!$E$30=1,ROUNDDOWN('ユーザー別小売(卸)価格試算(税抜)'!F192*(1+入力!$E$31/100),-入力!$E$29),IF(入力!$E$30=2,ROUNDUP('ユーザー別小売(卸)価格試算(税抜)'!F192*(1+入力!$E$31/100),-入力!$E$29),IF(入力!$E$30=3,ROUND('ユーザー別小売(卸)価格試算(税抜)'!F192*(1+入力!$E$31/100),-入力!$E$29)))),'ユーザー別小売(卸)価格試算(税抜)'!F192))</f>
        <v>40150</v>
      </c>
      <c r="G192" s="360" t="str">
        <f>'6桁'!G192</f>
        <v>Y★</v>
      </c>
      <c r="H192" s="474" t="str">
        <f>IF('ユーザー別小売(卸)価格試算(税抜)'!H192="","",IF(ISNUMBER('ユーザー別小売(卸)価格試算(税抜)'!H192),IF(入力!$E$30=1,ROUNDDOWN('ユーザー別小売(卸)価格試算(税抜)'!H192*(1+入力!$E$31/100),-入力!$E$29),IF(入力!$E$30=2,ROUNDUP('ユーザー別小売(卸)価格試算(税抜)'!H192*(1+入力!$E$31/100),-入力!$E$29),IF(入力!$E$30=3,ROUND('ユーザー別小売(卸)価格試算(税抜)'!H192*(1+入力!$E$31/100),-入力!$E$29)))),'ユーザー別小売(卸)価格試算(税抜)'!H192))</f>
        <v/>
      </c>
      <c r="I192" s="360">
        <f>'6桁'!I192</f>
        <v>0</v>
      </c>
      <c r="J192" s="474" t="str">
        <f>IF('ユーザー別小売(卸)価格試算(税抜)'!J192="","",IF(ISNUMBER('ユーザー別小売(卸)価格試算(税抜)'!J192),IF(入力!$E$30=1,ROUNDDOWN('ユーザー別小売(卸)価格試算(税抜)'!J192*(1+入力!$E$31/100),-入力!$E$29),IF(入力!$E$30=2,ROUNDUP('ユーザー別小売(卸)価格試算(税抜)'!J192*(1+入力!$E$31/100),-入力!$E$29),IF(入力!$E$30=3,ROUND('ユーザー別小売(卸)価格試算(税抜)'!J192*(1+入力!$E$31/100),-入力!$E$29)))),'ユーザー別小売(卸)価格試算(税抜)'!J192))</f>
        <v/>
      </c>
      <c r="K192" s="359">
        <f>'6桁'!K192</f>
        <v>0</v>
      </c>
      <c r="L192" s="319">
        <f>IF('ユーザー別小売(卸)価格試算(税抜)'!L192="","",IF(ISNUMBER('ユーザー別小売(卸)価格試算(税抜)'!L192),IF(入力!$E$30=1,ROUNDDOWN('ユーザー別小売(卸)価格試算(税抜)'!L192*(1+入力!$E$31/100),-入力!$E$29),IF(入力!$E$30=2,ROUNDUP('ユーザー別小売(卸)価格試算(税抜)'!L192*(1+入力!$E$31/100),-入力!$E$29),IF(入力!$E$30=3,ROUND('ユーザー別小売(卸)価格試算(税抜)'!L192*(1+入力!$E$31/100),-入力!$E$29)))),'ユーザー別小売(卸)価格試算(税抜)'!L192))</f>
        <v>51920</v>
      </c>
      <c r="M192" s="132" t="str">
        <f>'6桁'!M192</f>
        <v>W★</v>
      </c>
      <c r="N192" s="266"/>
      <c r="O192" s="251"/>
      <c r="P192" s="10"/>
      <c r="Q192" s="123"/>
      <c r="R192" s="74"/>
      <c r="S192" s="251"/>
      <c r="T192" s="74"/>
      <c r="U192" s="251"/>
      <c r="Z192" s="40"/>
    </row>
    <row r="193" spans="2:26" ht="30" customHeight="1">
      <c r="B193" s="563"/>
      <c r="C193" s="87" t="s">
        <v>172</v>
      </c>
      <c r="D193" s="317">
        <v>91</v>
      </c>
      <c r="E193" s="348">
        <v>95</v>
      </c>
      <c r="F193" s="319">
        <f>IF('ユーザー別小売(卸)価格試算(税抜)'!F193="","",IF(ISNUMBER('ユーザー別小売(卸)価格試算(税抜)'!F193),IF(入力!$E$30=1,ROUNDDOWN('ユーザー別小売(卸)価格試算(税抜)'!F193*(1+入力!$E$31/100),-入力!$E$29),IF(入力!$E$30=2,ROUNDUP('ユーザー別小売(卸)価格試算(税抜)'!F193*(1+入力!$E$31/100),-入力!$E$29),IF(入力!$E$30=3,ROUND('ユーザー別小売(卸)価格試算(税抜)'!F193*(1+入力!$E$31/100),-入力!$E$29)))),'ユーザー別小売(卸)価格試算(税抜)'!F193))</f>
        <v>41250</v>
      </c>
      <c r="G193" s="96" t="str">
        <f>'6桁'!G193</f>
        <v>Y★</v>
      </c>
      <c r="H193" s="474" t="str">
        <f>IF('ユーザー別小売(卸)価格試算(税抜)'!H193="","",IF(ISNUMBER('ユーザー別小売(卸)価格試算(税抜)'!H193),IF(入力!$E$30=1,ROUNDDOWN('ユーザー別小売(卸)価格試算(税抜)'!H193*(1+入力!$E$31/100),-入力!$E$29),IF(入力!$E$30=2,ROUNDUP('ユーザー別小売(卸)価格試算(税抜)'!H193*(1+入力!$E$31/100),-入力!$E$29),IF(入力!$E$30=3,ROUND('ユーザー別小売(卸)価格試算(税抜)'!H193*(1+入力!$E$31/100),-入力!$E$29)))),'ユーザー別小売(卸)価格試算(税抜)'!H193))</f>
        <v/>
      </c>
      <c r="I193" s="96">
        <f>'6桁'!I193</f>
        <v>0</v>
      </c>
      <c r="J193" s="474" t="str">
        <f>IF('ユーザー別小売(卸)価格試算(税抜)'!J193="","",IF(ISNUMBER('ユーザー別小売(卸)価格試算(税抜)'!J193),IF(入力!$E$30=1,ROUNDDOWN('ユーザー別小売(卸)価格試算(税抜)'!J193*(1+入力!$E$31/100),-入力!$E$29),IF(入力!$E$30=2,ROUNDUP('ユーザー別小売(卸)価格試算(税抜)'!J193*(1+入力!$E$31/100),-入力!$E$29),IF(入力!$E$30=3,ROUND('ユーザー別小売(卸)価格試算(税抜)'!J193*(1+入力!$E$31/100),-入力!$E$29)))),'ユーザー別小売(卸)価格試算(税抜)'!J193))</f>
        <v/>
      </c>
      <c r="K193" s="359">
        <f>'6桁'!K193</f>
        <v>0</v>
      </c>
      <c r="L193" s="319">
        <f>IF('ユーザー別小売(卸)価格試算(税抜)'!L193="","",IF(ISNUMBER('ユーザー別小売(卸)価格試算(税抜)'!L193),IF(入力!$E$30=1,ROUNDDOWN('ユーザー別小売(卸)価格試算(税抜)'!L193*(1+入力!$E$31/100),-入力!$E$29),IF(入力!$E$30=2,ROUNDUP('ユーザー別小売(卸)価格試算(税抜)'!L193*(1+入力!$E$31/100),-入力!$E$29),IF(入力!$E$30=3,ROUND('ユーザー別小売(卸)価格試算(税抜)'!L193*(1+入力!$E$31/100),-入力!$E$29)))),'ユーザー別小売(卸)価格試算(税抜)'!L193))</f>
        <v>52360</v>
      </c>
      <c r="M193" s="132" t="str">
        <f>'6桁'!M193</f>
        <v>W★</v>
      </c>
      <c r="N193" s="266"/>
      <c r="O193" s="251"/>
      <c r="P193" s="10"/>
      <c r="Q193" s="123"/>
      <c r="R193" s="74"/>
      <c r="S193" s="251"/>
      <c r="T193" s="74"/>
      <c r="U193" s="251"/>
      <c r="Z193" s="40"/>
    </row>
    <row r="194" spans="2:26" ht="30" customHeight="1">
      <c r="B194" s="563"/>
      <c r="C194" s="87" t="s">
        <v>70</v>
      </c>
      <c r="D194" s="317">
        <v>93</v>
      </c>
      <c r="E194" s="348">
        <v>97</v>
      </c>
      <c r="F194" s="319">
        <f>IF('ユーザー別小売(卸)価格試算(税抜)'!F194="","",IF(ISNUMBER('ユーザー別小売(卸)価格試算(税抜)'!F194),IF(入力!$E$30=1,ROUNDDOWN('ユーザー別小売(卸)価格試算(税抜)'!F194*(1+入力!$E$31/100),-入力!$E$29),IF(入力!$E$30=2,ROUNDUP('ユーザー別小売(卸)価格試算(税抜)'!F194*(1+入力!$E$31/100),-入力!$E$29),IF(入力!$E$30=3,ROUND('ユーザー別小売(卸)価格試算(税抜)'!F194*(1+入力!$E$31/100),-入力!$E$29)))),'ユーザー別小売(卸)価格試算(税抜)'!F194))</f>
        <v>43560</v>
      </c>
      <c r="G194" s="360" t="str">
        <f>'6桁'!G194</f>
        <v>Y★</v>
      </c>
      <c r="H194" s="474" t="str">
        <f>IF('ユーザー別小売(卸)価格試算(税抜)'!H194="","",IF(ISNUMBER('ユーザー別小売(卸)価格試算(税抜)'!H194),IF(入力!$E$30=1,ROUNDDOWN('ユーザー別小売(卸)価格試算(税抜)'!H194*(1+入力!$E$31/100),-入力!$E$29),IF(入力!$E$30=2,ROUNDUP('ユーザー別小売(卸)価格試算(税抜)'!H194*(1+入力!$E$31/100),-入力!$E$29),IF(入力!$E$30=3,ROUND('ユーザー別小売(卸)価格試算(税抜)'!H194*(1+入力!$E$31/100),-入力!$E$29)))),'ユーザー別小売(卸)価格試算(税抜)'!H194))</f>
        <v/>
      </c>
      <c r="I194" s="360">
        <f>'6桁'!I194</f>
        <v>0</v>
      </c>
      <c r="J194" s="474" t="str">
        <f>IF('ユーザー別小売(卸)価格試算(税抜)'!J194="","",IF(ISNUMBER('ユーザー別小売(卸)価格試算(税抜)'!J194),IF(入力!$E$30=1,ROUNDDOWN('ユーザー別小売(卸)価格試算(税抜)'!J194*(1+入力!$E$31/100),-入力!$E$29),IF(入力!$E$30=2,ROUNDUP('ユーザー別小売(卸)価格試算(税抜)'!J194*(1+入力!$E$31/100),-入力!$E$29),IF(入力!$E$30=3,ROUND('ユーザー別小売(卸)価格試算(税抜)'!J194*(1+入力!$E$31/100),-入力!$E$29)))),'ユーザー別小売(卸)価格試算(税抜)'!J194))</f>
        <v/>
      </c>
      <c r="K194" s="359">
        <f>'6桁'!K194</f>
        <v>0</v>
      </c>
      <c r="L194" s="319" t="str">
        <f>IF('ユーザー別小売(卸)価格試算(税抜)'!L194="","",IF(ISNUMBER('ユーザー別小売(卸)価格試算(税抜)'!L194),IF(入力!$E$30=1,ROUNDDOWN('ユーザー別小売(卸)価格試算(税抜)'!L194*(1+入力!$E$31/100),-入力!$E$29),IF(入力!$E$30=2,ROUNDUP('ユーザー別小売(卸)価格試算(税抜)'!L194*(1+入力!$E$31/100),-入力!$E$29),IF(入力!$E$30=3,ROUND('ユーザー別小売(卸)価格試算(税抜)'!L194*(1+入力!$E$31/100),-入力!$E$29)))),'ユーザー別小売(卸)価格試算(税抜)'!L194))</f>
        <v/>
      </c>
      <c r="M194" s="126">
        <f>'6桁'!M194</f>
        <v>0</v>
      </c>
      <c r="N194" s="266"/>
      <c r="O194" s="251"/>
      <c r="P194" s="10"/>
      <c r="Q194" s="123"/>
      <c r="R194" s="74"/>
      <c r="S194" s="251"/>
      <c r="T194" s="74"/>
      <c r="U194" s="251"/>
      <c r="Z194" s="40"/>
    </row>
    <row r="195" spans="2:26" ht="30" customHeight="1">
      <c r="B195" s="563"/>
      <c r="C195" s="87" t="s">
        <v>136</v>
      </c>
      <c r="D195" s="317">
        <v>95</v>
      </c>
      <c r="E195" s="348">
        <v>99</v>
      </c>
      <c r="F195" s="319">
        <f>IF('ユーザー別小売(卸)価格試算(税抜)'!F195="","",IF(ISNUMBER('ユーザー別小売(卸)価格試算(税抜)'!F195),IF(入力!$E$30=1,ROUNDDOWN('ユーザー別小売(卸)価格試算(税抜)'!F195*(1+入力!$E$31/100),-入力!$E$29),IF(入力!$E$30=2,ROUNDUP('ユーザー別小売(卸)価格試算(税抜)'!F195*(1+入力!$E$31/100),-入力!$E$29),IF(入力!$E$30=3,ROUND('ユーザー別小売(卸)価格試算(税抜)'!F195*(1+入力!$E$31/100),-入力!$E$29)))),'ユーザー別小売(卸)価格試算(税抜)'!F195))</f>
        <v>50160</v>
      </c>
      <c r="G195" s="360" t="str">
        <f>'6桁'!G195</f>
        <v>Y★</v>
      </c>
      <c r="H195" s="474" t="str">
        <f>IF('ユーザー別小売(卸)価格試算(税抜)'!H195="","",IF(ISNUMBER('ユーザー別小売(卸)価格試算(税抜)'!H195),IF(入力!$E$30=1,ROUNDDOWN('ユーザー別小売(卸)価格試算(税抜)'!H195*(1+入力!$E$31/100),-入力!$E$29),IF(入力!$E$30=2,ROUNDUP('ユーザー別小売(卸)価格試算(税抜)'!H195*(1+入力!$E$31/100),-入力!$E$29),IF(入力!$E$30=3,ROUND('ユーザー別小売(卸)価格試算(税抜)'!H195*(1+入力!$E$31/100),-入力!$E$29)))),'ユーザー別小売(卸)価格試算(税抜)'!H195))</f>
        <v/>
      </c>
      <c r="I195" s="360">
        <f>'6桁'!I195</f>
        <v>0</v>
      </c>
      <c r="J195" s="474" t="str">
        <f>IF('ユーザー別小売(卸)価格試算(税抜)'!J195="","",IF(ISNUMBER('ユーザー別小売(卸)価格試算(税抜)'!J195),IF(入力!$E$30=1,ROUNDDOWN('ユーザー別小売(卸)価格試算(税抜)'!J195*(1+入力!$E$31/100),-入力!$E$29),IF(入力!$E$30=2,ROUNDUP('ユーザー別小売(卸)価格試算(税抜)'!J195*(1+入力!$E$31/100),-入力!$E$29),IF(入力!$E$30=3,ROUND('ユーザー別小売(卸)価格試算(税抜)'!J195*(1+入力!$E$31/100),-入力!$E$29)))),'ユーザー別小売(卸)価格試算(税抜)'!J195))</f>
        <v/>
      </c>
      <c r="K195" s="359">
        <f>'6桁'!K195</f>
        <v>0</v>
      </c>
      <c r="L195" s="319" t="str">
        <f>IF('ユーザー別小売(卸)価格試算(税抜)'!L195="","",IF(ISNUMBER('ユーザー別小売(卸)価格試算(税抜)'!L195),IF(入力!$E$30=1,ROUNDDOWN('ユーザー別小売(卸)価格試算(税抜)'!L195*(1+入力!$E$31/100),-入力!$E$29),IF(入力!$E$30=2,ROUNDUP('ユーザー別小売(卸)価格試算(税抜)'!L195*(1+入力!$E$31/100),-入力!$E$29),IF(入力!$E$30=3,ROUND('ユーザー別小売(卸)価格試算(税抜)'!L195*(1+入力!$E$31/100),-入力!$E$29)))),'ユーザー別小売(卸)価格試算(税抜)'!L195))</f>
        <v/>
      </c>
      <c r="M195" s="126">
        <f>'6桁'!M195</f>
        <v>0</v>
      </c>
      <c r="N195" s="266"/>
      <c r="O195" s="251"/>
      <c r="P195" s="10"/>
      <c r="Q195" s="123"/>
      <c r="R195" s="74"/>
      <c r="S195" s="251"/>
      <c r="T195" s="74"/>
      <c r="U195" s="251"/>
      <c r="Z195" s="40"/>
    </row>
    <row r="196" spans="2:26" ht="30" customHeight="1">
      <c r="B196" s="563"/>
      <c r="C196" s="87" t="s">
        <v>71</v>
      </c>
      <c r="D196" s="317">
        <v>99</v>
      </c>
      <c r="E196" s="348">
        <v>103</v>
      </c>
      <c r="F196" s="319" t="str">
        <f>IF('ユーザー別小売(卸)価格試算(税抜)'!F196="","",IF(ISNUMBER('ユーザー別小売(卸)価格試算(税抜)'!F196),IF(入力!$E$30=1,ROUNDDOWN('ユーザー別小売(卸)価格試算(税抜)'!F196*(1+入力!$E$31/100),-入力!$E$29),IF(入力!$E$30=2,ROUNDUP('ユーザー別小売(卸)価格試算(税抜)'!F196*(1+入力!$E$31/100),-入力!$E$29),IF(入力!$E$30=3,ROUND('ユーザー別小売(卸)価格試算(税抜)'!F196*(1+入力!$E$31/100),-入力!$E$29)))),'ユーザー別小売(卸)価格試算(税抜)'!F196))</f>
        <v/>
      </c>
      <c r="G196" s="360">
        <f>'6桁'!G196</f>
        <v>0</v>
      </c>
      <c r="H196" s="474" t="str">
        <f>IF('ユーザー別小売(卸)価格試算(税抜)'!H196="","",IF(ISNUMBER('ユーザー別小売(卸)価格試算(税抜)'!H196),IF(入力!$E$30=1,ROUNDDOWN('ユーザー別小売(卸)価格試算(税抜)'!H196*(1+入力!$E$31/100),-入力!$E$29),IF(入力!$E$30=2,ROUNDUP('ユーザー別小売(卸)価格試算(税抜)'!H196*(1+入力!$E$31/100),-入力!$E$29),IF(入力!$E$30=3,ROUND('ユーザー別小売(卸)価格試算(税抜)'!H196*(1+入力!$E$31/100),-入力!$E$29)))),'ユーザー別小売(卸)価格試算(税抜)'!H196))</f>
        <v>卸価格設定なし</v>
      </c>
      <c r="I196" s="360" t="str">
        <f>'6桁'!I196</f>
        <v>Y</v>
      </c>
      <c r="J196" s="474" t="str">
        <f>IF('ユーザー別小売(卸)価格試算(税抜)'!J196="","",IF(ISNUMBER('ユーザー別小売(卸)価格試算(税抜)'!J196),IF(入力!$E$30=1,ROUNDDOWN('ユーザー別小売(卸)価格試算(税抜)'!J196*(1+入力!$E$31/100),-入力!$E$29),IF(入力!$E$30=2,ROUNDUP('ユーザー別小売(卸)価格試算(税抜)'!J196*(1+入力!$E$31/100),-入力!$E$29),IF(入力!$E$30=3,ROUND('ユーザー別小売(卸)価格試算(税抜)'!J196*(1+入力!$E$31/100),-入力!$E$29)))),'ユーザー別小売(卸)価格試算(税抜)'!J196))</f>
        <v/>
      </c>
      <c r="K196" s="359">
        <f>'6桁'!K196</f>
        <v>0</v>
      </c>
      <c r="L196" s="319" t="str">
        <f>IF('ユーザー別小売(卸)価格試算(税抜)'!L196="","",IF(ISNUMBER('ユーザー別小売(卸)価格試算(税抜)'!L196),IF(入力!$E$30=1,ROUNDDOWN('ユーザー別小売(卸)価格試算(税抜)'!L196*(1+入力!$E$31/100),-入力!$E$29),IF(入力!$E$30=2,ROUNDUP('ユーザー別小売(卸)価格試算(税抜)'!L196*(1+入力!$E$31/100),-入力!$E$29),IF(入力!$E$30=3,ROUND('ユーザー別小売(卸)価格試算(税抜)'!L196*(1+入力!$E$31/100),-入力!$E$29)))),'ユーザー別小売(卸)価格試算(税抜)'!L196))</f>
        <v/>
      </c>
      <c r="M196" s="132">
        <f>'6桁'!M196</f>
        <v>0</v>
      </c>
      <c r="N196" s="266"/>
      <c r="O196" s="251"/>
      <c r="P196" s="10"/>
      <c r="Q196" s="123"/>
      <c r="R196" s="74"/>
      <c r="S196" s="251"/>
      <c r="T196" s="74"/>
      <c r="U196" s="251"/>
      <c r="Z196" s="40"/>
    </row>
    <row r="197" spans="2:26" ht="30" customHeight="1">
      <c r="B197" s="563"/>
      <c r="C197" s="87" t="s">
        <v>86</v>
      </c>
      <c r="D197" s="317">
        <v>91</v>
      </c>
      <c r="E197" s="348">
        <v>95</v>
      </c>
      <c r="F197" s="319">
        <f>IF('ユーザー別小売(卸)価格試算(税抜)'!F197="","",IF(ISNUMBER('ユーザー別小売(卸)価格試算(税抜)'!F197),IF(入力!$E$30=1,ROUNDDOWN('ユーザー別小売(卸)価格試算(税抜)'!F197*(1+入力!$E$31/100),-入力!$E$29),IF(入力!$E$30=2,ROUNDUP('ユーザー別小売(卸)価格試算(税抜)'!F197*(1+入力!$E$31/100),-入力!$E$29),IF(入力!$E$30=3,ROUND('ユーザー別小売(卸)価格試算(税抜)'!F197*(1+入力!$E$31/100),-入力!$E$29)))),'ユーザー別小売(卸)価格試算(税抜)'!F197))</f>
        <v>35860</v>
      </c>
      <c r="G197" s="360" t="str">
        <f>'6桁'!G197</f>
        <v>Y★</v>
      </c>
      <c r="H197" s="474" t="str">
        <f>IF('ユーザー別小売(卸)価格試算(税抜)'!H197="","",IF(ISNUMBER('ユーザー別小売(卸)価格試算(税抜)'!H197),IF(入力!$E$30=1,ROUNDDOWN('ユーザー別小売(卸)価格試算(税抜)'!H197*(1+入力!$E$31/100),-入力!$E$29),IF(入力!$E$30=2,ROUNDUP('ユーザー別小売(卸)価格試算(税抜)'!H197*(1+入力!$E$31/100),-入力!$E$29),IF(入力!$E$30=3,ROUND('ユーザー別小売(卸)価格試算(税抜)'!H197*(1+入力!$E$31/100),-入力!$E$29)))),'ユーザー別小売(卸)価格試算(税抜)'!H197))</f>
        <v/>
      </c>
      <c r="I197" s="360">
        <f>'6桁'!I197</f>
        <v>0</v>
      </c>
      <c r="J197" s="474" t="str">
        <f>IF('ユーザー別小売(卸)価格試算(税抜)'!J197="","",IF(ISNUMBER('ユーザー別小売(卸)価格試算(税抜)'!J197),IF(入力!$E$30=1,ROUNDDOWN('ユーザー別小売(卸)価格試算(税抜)'!J197*(1+入力!$E$31/100),-入力!$E$29),IF(入力!$E$30=2,ROUNDUP('ユーザー別小売(卸)価格試算(税抜)'!J197*(1+入力!$E$31/100),-入力!$E$29),IF(入力!$E$30=3,ROUND('ユーザー別小売(卸)価格試算(税抜)'!J197*(1+入力!$E$31/100),-入力!$E$29)))),'ユーザー別小売(卸)価格試算(税抜)'!J197))</f>
        <v/>
      </c>
      <c r="K197" s="359">
        <f>'6桁'!K197</f>
        <v>0</v>
      </c>
      <c r="L197" s="319" t="str">
        <f>IF('ユーザー別小売(卸)価格試算(税抜)'!L197="","",IF(ISNUMBER('ユーザー別小売(卸)価格試算(税抜)'!L197),IF(入力!$E$30=1,ROUNDDOWN('ユーザー別小売(卸)価格試算(税抜)'!L197*(1+入力!$E$31/100),-入力!$E$29),IF(入力!$E$30=2,ROUNDUP('ユーザー別小売(卸)価格試算(税抜)'!L197*(1+入力!$E$31/100),-入力!$E$29),IF(入力!$E$30=3,ROUND('ユーザー別小売(卸)価格試算(税抜)'!L197*(1+入力!$E$31/100),-入力!$E$29)))),'ユーザー別小売(卸)価格試算(税抜)'!L197))</f>
        <v/>
      </c>
      <c r="M197" s="132">
        <f>'6桁'!M197</f>
        <v>0</v>
      </c>
      <c r="N197" s="266"/>
      <c r="O197" s="251"/>
      <c r="P197" s="10"/>
      <c r="Q197" s="123"/>
      <c r="R197" s="74"/>
      <c r="S197" s="251"/>
      <c r="T197" s="74"/>
      <c r="U197" s="251"/>
      <c r="Z197" s="40"/>
    </row>
    <row r="198" spans="2:26" ht="30" customHeight="1">
      <c r="B198" s="563"/>
      <c r="C198" s="87" t="s">
        <v>138</v>
      </c>
      <c r="D198" s="317">
        <v>94</v>
      </c>
      <c r="E198" s="348">
        <v>98</v>
      </c>
      <c r="F198" s="319">
        <f>IF('ユーザー別小売(卸)価格試算(税抜)'!F198="","",IF(ISNUMBER('ユーザー別小売(卸)価格試算(税抜)'!F198),IF(入力!$E$30=1,ROUNDDOWN('ユーザー別小売(卸)価格試算(税抜)'!F198*(1+入力!$E$31/100),-入力!$E$29),IF(入力!$E$30=2,ROUNDUP('ユーザー別小売(卸)価格試算(税抜)'!F198*(1+入力!$E$31/100),-入力!$E$29),IF(入力!$E$30=3,ROUND('ユーザー別小売(卸)価格試算(税抜)'!F198*(1+入力!$E$31/100),-入力!$E$29)))),'ユーザー別小売(卸)価格試算(税抜)'!F198))</f>
        <v>38610</v>
      </c>
      <c r="G198" s="96" t="str">
        <f>'6桁'!G198</f>
        <v>Y★</v>
      </c>
      <c r="H198" s="474" t="str">
        <f>IF('ユーザー別小売(卸)価格試算(税抜)'!H198="","",IF(ISNUMBER('ユーザー別小売(卸)価格試算(税抜)'!H198),IF(入力!$E$30=1,ROUNDDOWN('ユーザー別小売(卸)価格試算(税抜)'!H198*(1+入力!$E$31/100),-入力!$E$29),IF(入力!$E$30=2,ROUNDUP('ユーザー別小売(卸)価格試算(税抜)'!H198*(1+入力!$E$31/100),-入力!$E$29),IF(入力!$E$30=3,ROUND('ユーザー別小売(卸)価格試算(税抜)'!H198*(1+入力!$E$31/100),-入力!$E$29)))),'ユーザー別小売(卸)価格試算(税抜)'!H198))</f>
        <v/>
      </c>
      <c r="I198" s="96">
        <f>'6桁'!I198</f>
        <v>0</v>
      </c>
      <c r="J198" s="474" t="str">
        <f>IF('ユーザー別小売(卸)価格試算(税抜)'!J198="","",IF(ISNUMBER('ユーザー別小売(卸)価格試算(税抜)'!J198),IF(入力!$E$30=1,ROUNDDOWN('ユーザー別小売(卸)価格試算(税抜)'!J198*(1+入力!$E$31/100),-入力!$E$29),IF(入力!$E$30=2,ROUNDUP('ユーザー別小売(卸)価格試算(税抜)'!J198*(1+入力!$E$31/100),-入力!$E$29),IF(入力!$E$30=3,ROUND('ユーザー別小売(卸)価格試算(税抜)'!J198*(1+入力!$E$31/100),-入力!$E$29)))),'ユーザー別小売(卸)価格試算(税抜)'!J198))</f>
        <v/>
      </c>
      <c r="K198" s="359">
        <f>'6桁'!K198</f>
        <v>0</v>
      </c>
      <c r="L198" s="319" t="str">
        <f>IF('ユーザー別小売(卸)価格試算(税抜)'!L198="","",IF(ISNUMBER('ユーザー別小売(卸)価格試算(税抜)'!L198),IF(入力!$E$30=1,ROUNDDOWN('ユーザー別小売(卸)価格試算(税抜)'!L198*(1+入力!$E$31/100),-入力!$E$29),IF(入力!$E$30=2,ROUNDUP('ユーザー別小売(卸)価格試算(税抜)'!L198*(1+入力!$E$31/100),-入力!$E$29),IF(入力!$E$30=3,ROUND('ユーザー別小売(卸)価格試算(税抜)'!L198*(1+入力!$E$31/100),-入力!$E$29)))),'ユーザー別小売(卸)価格試算(税抜)'!L198))</f>
        <v/>
      </c>
      <c r="M198" s="132">
        <f>'6桁'!M198</f>
        <v>0</v>
      </c>
      <c r="N198" s="266"/>
      <c r="O198" s="251"/>
      <c r="P198" s="10"/>
      <c r="Q198" s="123"/>
      <c r="R198" s="74"/>
      <c r="S198" s="251"/>
      <c r="T198" s="74"/>
      <c r="U198" s="251"/>
      <c r="Z198" s="40"/>
    </row>
    <row r="199" spans="2:26" ht="30" customHeight="1">
      <c r="B199" s="563"/>
      <c r="C199" s="87" t="s">
        <v>90</v>
      </c>
      <c r="D199" s="317">
        <v>96</v>
      </c>
      <c r="E199" s="348">
        <v>100</v>
      </c>
      <c r="F199" s="319">
        <f>IF('ユーザー別小売(卸)価格試算(税抜)'!F199="","",IF(ISNUMBER('ユーザー別小売(卸)価格試算(税抜)'!F199),IF(入力!$E$30=1,ROUNDDOWN('ユーザー別小売(卸)価格試算(税抜)'!F199*(1+入力!$E$31/100),-入力!$E$29),IF(入力!$E$30=2,ROUNDUP('ユーザー別小売(卸)価格試算(税抜)'!F199*(1+入力!$E$31/100),-入力!$E$29),IF(入力!$E$30=3,ROUND('ユーザー別小売(卸)価格試算(税抜)'!F199*(1+入力!$E$31/100),-入力!$E$29)))),'ユーザー別小売(卸)価格試算(税抜)'!F199))</f>
        <v>40150</v>
      </c>
      <c r="G199" s="360" t="str">
        <f>'6桁'!G199</f>
        <v>Y★</v>
      </c>
      <c r="H199" s="474" t="str">
        <f>IF('ユーザー別小売(卸)価格試算(税抜)'!H199="","",IF(ISNUMBER('ユーザー別小売(卸)価格試算(税抜)'!H199),IF(入力!$E$30=1,ROUNDDOWN('ユーザー別小売(卸)価格試算(税抜)'!H199*(1+入力!$E$31/100),-入力!$E$29),IF(入力!$E$30=2,ROUNDUP('ユーザー別小売(卸)価格試算(税抜)'!H199*(1+入力!$E$31/100),-入力!$E$29),IF(入力!$E$30=3,ROUND('ユーザー別小売(卸)価格試算(税抜)'!H199*(1+入力!$E$31/100),-入力!$E$29)))),'ユーザー別小売(卸)価格試算(税抜)'!H199))</f>
        <v/>
      </c>
      <c r="I199" s="360">
        <f>'6桁'!I199</f>
        <v>0</v>
      </c>
      <c r="J199" s="474" t="str">
        <f>IF('ユーザー別小売(卸)価格試算(税抜)'!J199="","",IF(ISNUMBER('ユーザー別小売(卸)価格試算(税抜)'!J199),IF(入力!$E$30=1,ROUNDDOWN('ユーザー別小売(卸)価格試算(税抜)'!J199*(1+入力!$E$31/100),-入力!$E$29),IF(入力!$E$30=2,ROUNDUP('ユーザー別小売(卸)価格試算(税抜)'!J199*(1+入力!$E$31/100),-入力!$E$29),IF(入力!$E$30=3,ROUND('ユーザー別小売(卸)価格試算(税抜)'!J199*(1+入力!$E$31/100),-入力!$E$29)))),'ユーザー別小売(卸)価格試算(税抜)'!J199))</f>
        <v/>
      </c>
      <c r="K199" s="359">
        <f>'6桁'!K199</f>
        <v>0</v>
      </c>
      <c r="L199" s="319" t="str">
        <f>IF('ユーザー別小売(卸)価格試算(税抜)'!L199="","",IF(ISNUMBER('ユーザー別小売(卸)価格試算(税抜)'!L199),IF(入力!$E$30=1,ROUNDDOWN('ユーザー別小売(卸)価格試算(税抜)'!L199*(1+入力!$E$31/100),-入力!$E$29),IF(入力!$E$30=2,ROUNDUP('ユーザー別小売(卸)価格試算(税抜)'!L199*(1+入力!$E$31/100),-入力!$E$29),IF(入力!$E$30=3,ROUND('ユーザー別小売(卸)価格試算(税抜)'!L199*(1+入力!$E$31/100),-入力!$E$29)))),'ユーザー別小売(卸)価格試算(税抜)'!L199))</f>
        <v/>
      </c>
      <c r="M199" s="132">
        <f>'6桁'!M199</f>
        <v>0</v>
      </c>
      <c r="N199" s="266"/>
      <c r="O199" s="251"/>
      <c r="P199" s="10"/>
      <c r="Q199" s="123"/>
      <c r="R199" s="74"/>
      <c r="S199" s="251"/>
      <c r="T199" s="74"/>
      <c r="U199" s="251"/>
      <c r="Z199" s="40"/>
    </row>
    <row r="200" spans="2:26" ht="30" customHeight="1">
      <c r="B200" s="563"/>
      <c r="C200" s="87" t="s">
        <v>91</v>
      </c>
      <c r="D200" s="317">
        <v>99</v>
      </c>
      <c r="E200" s="348">
        <v>103</v>
      </c>
      <c r="F200" s="319" t="str">
        <f>IF('ユーザー別小売(卸)価格試算(税抜)'!F200="","",IF(ISNUMBER('ユーザー別小売(卸)価格試算(税抜)'!F200),IF(入力!$E$30=1,ROUNDDOWN('ユーザー別小売(卸)価格試算(税抜)'!F200*(1+入力!$E$31/100),-入力!$E$29),IF(入力!$E$30=2,ROUNDUP('ユーザー別小売(卸)価格試算(税抜)'!F200*(1+入力!$E$31/100),-入力!$E$29),IF(入力!$E$30=3,ROUND('ユーザー別小売(卸)価格試算(税抜)'!F200*(1+入力!$E$31/100),-入力!$E$29)))),'ユーザー別小売(卸)価格試算(税抜)'!F200))</f>
        <v/>
      </c>
      <c r="G200" s="360">
        <f>'6桁'!G200</f>
        <v>0</v>
      </c>
      <c r="H200" s="474" t="str">
        <f>IF('ユーザー別小売(卸)価格試算(税抜)'!H200="","",IF(ISNUMBER('ユーザー別小売(卸)価格試算(税抜)'!H200),IF(入力!$E$30=1,ROUNDDOWN('ユーザー別小売(卸)価格試算(税抜)'!H200*(1+入力!$E$31/100),-入力!$E$29),IF(入力!$E$30=2,ROUNDUP('ユーザー別小売(卸)価格試算(税抜)'!H200*(1+入力!$E$31/100),-入力!$E$29),IF(入力!$E$30=3,ROUND('ユーザー別小売(卸)価格試算(税抜)'!H200*(1+入力!$E$31/100),-入力!$E$29)))),'ユーザー別小売(卸)価格試算(税抜)'!H200))</f>
        <v>卸価格設定なし</v>
      </c>
      <c r="I200" s="360" t="str">
        <f>'6桁'!I200</f>
        <v>Y★</v>
      </c>
      <c r="J200" s="474" t="str">
        <f>IF('ユーザー別小売(卸)価格試算(税抜)'!J200="","",IF(ISNUMBER('ユーザー別小売(卸)価格試算(税抜)'!J200),IF(入力!$E$30=1,ROUNDDOWN('ユーザー別小売(卸)価格試算(税抜)'!J200*(1+入力!$E$31/100),-入力!$E$29),IF(入力!$E$30=2,ROUNDUP('ユーザー別小売(卸)価格試算(税抜)'!J200*(1+入力!$E$31/100),-入力!$E$29),IF(入力!$E$30=3,ROUND('ユーザー別小売(卸)価格試算(税抜)'!J200*(1+入力!$E$31/100),-入力!$E$29)))),'ユーザー別小売(卸)価格試算(税抜)'!J200))</f>
        <v/>
      </c>
      <c r="K200" s="359">
        <f>'6桁'!K200</f>
        <v>0</v>
      </c>
      <c r="L200" s="319" t="str">
        <f>IF('ユーザー別小売(卸)価格試算(税抜)'!L200="","",IF(ISNUMBER('ユーザー別小売(卸)価格試算(税抜)'!L200),IF(入力!$E$30=1,ROUNDDOWN('ユーザー別小売(卸)価格試算(税抜)'!L200*(1+入力!$E$31/100),-入力!$E$29),IF(入力!$E$30=2,ROUNDUP('ユーザー別小売(卸)価格試算(税抜)'!L200*(1+入力!$E$31/100),-入力!$E$29),IF(入力!$E$30=3,ROUND('ユーザー別小売(卸)価格試算(税抜)'!L200*(1+入力!$E$31/100),-入力!$E$29)))),'ユーザー別小売(卸)価格試算(税抜)'!L200))</f>
        <v/>
      </c>
      <c r="M200" s="132">
        <f>'6桁'!M200</f>
        <v>0</v>
      </c>
      <c r="N200" s="266"/>
      <c r="O200" s="251"/>
      <c r="P200" s="10"/>
      <c r="Q200" s="123"/>
      <c r="R200" s="74"/>
      <c r="S200" s="22"/>
      <c r="T200" s="74"/>
      <c r="U200" s="251"/>
      <c r="Z200" s="40"/>
    </row>
    <row r="201" spans="2:26" ht="30" customHeight="1">
      <c r="B201" s="563"/>
      <c r="C201" s="87" t="s">
        <v>308</v>
      </c>
      <c r="D201" s="317">
        <v>92</v>
      </c>
      <c r="E201" s="348"/>
      <c r="F201" s="319">
        <f>IF('ユーザー別小売(卸)価格試算(税抜)'!F201="","",IF(ISNUMBER('ユーザー別小売(卸)価格試算(税抜)'!F201),IF(入力!$E$30=1,ROUNDDOWN('ユーザー別小売(卸)価格試算(税抜)'!F201*(1+入力!$E$31/100),-入力!$E$29),IF(入力!$E$30=2,ROUNDUP('ユーザー別小売(卸)価格試算(税抜)'!F201*(1+入力!$E$31/100),-入力!$E$29),IF(入力!$E$30=3,ROUND('ユーザー別小売(卸)価格試算(税抜)'!F201*(1+入力!$E$31/100),-入力!$E$29)))),'ユーザー別小売(卸)価格試算(税抜)'!F201))</f>
        <v>30250</v>
      </c>
      <c r="G201" s="360" t="str">
        <f>'6桁'!G201</f>
        <v>W</v>
      </c>
      <c r="H201" s="474" t="str">
        <f>IF('ユーザー別小売(卸)価格試算(税抜)'!H201="","",IF(ISNUMBER('ユーザー別小売(卸)価格試算(税抜)'!H201),IF(入力!$E$30=1,ROUNDDOWN('ユーザー別小売(卸)価格試算(税抜)'!H201*(1+入力!$E$31/100),-入力!$E$29),IF(入力!$E$30=2,ROUNDUP('ユーザー別小売(卸)価格試算(税抜)'!H201*(1+入力!$E$31/100),-入力!$E$29),IF(入力!$E$30=3,ROUND('ユーザー別小売(卸)価格試算(税抜)'!H201*(1+入力!$E$31/100),-入力!$E$29)))),'ユーザー別小売(卸)価格試算(税抜)'!H201))</f>
        <v/>
      </c>
      <c r="I201" s="360">
        <f>'6桁'!I201</f>
        <v>0</v>
      </c>
      <c r="J201" s="474" t="str">
        <f>IF('ユーザー別小売(卸)価格試算(税抜)'!J201="","",IF(ISNUMBER('ユーザー別小売(卸)価格試算(税抜)'!J201),IF(入力!$E$30=1,ROUNDDOWN('ユーザー別小売(卸)価格試算(税抜)'!J201*(1+入力!$E$31/100),-入力!$E$29),IF(入力!$E$30=2,ROUNDUP('ユーザー別小売(卸)価格試算(税抜)'!J201*(1+入力!$E$31/100),-入力!$E$29),IF(入力!$E$30=3,ROUND('ユーザー別小売(卸)価格試算(税抜)'!J201*(1+入力!$E$31/100),-入力!$E$29)))),'ユーザー別小売(卸)価格試算(税抜)'!J201))</f>
        <v/>
      </c>
      <c r="K201" s="359">
        <f>'6桁'!K201</f>
        <v>0</v>
      </c>
      <c r="L201" s="319" t="str">
        <f>IF('ユーザー別小売(卸)価格試算(税抜)'!L201="","",IF(ISNUMBER('ユーザー別小売(卸)価格試算(税抜)'!L201),IF(入力!$E$30=1,ROUNDDOWN('ユーザー別小売(卸)価格試算(税抜)'!L201*(1+入力!$E$31/100),-入力!$E$29),IF(入力!$E$30=2,ROUNDUP('ユーザー別小売(卸)価格試算(税抜)'!L201*(1+入力!$E$31/100),-入力!$E$29),IF(入力!$E$30=3,ROUND('ユーザー別小売(卸)価格試算(税抜)'!L201*(1+入力!$E$31/100),-入力!$E$29)))),'ユーザー別小売(卸)価格試算(税抜)'!L201))</f>
        <v/>
      </c>
      <c r="M201" s="132">
        <f>'6桁'!M201</f>
        <v>0</v>
      </c>
      <c r="N201" s="266"/>
      <c r="O201" s="251"/>
      <c r="P201" s="10"/>
      <c r="Q201" s="123"/>
      <c r="R201" s="74"/>
      <c r="S201" s="251"/>
      <c r="T201" s="74"/>
      <c r="U201" s="251"/>
      <c r="Z201" s="40"/>
    </row>
    <row r="202" spans="2:26" ht="30" customHeight="1">
      <c r="B202" s="563"/>
      <c r="C202" s="87" t="s">
        <v>139</v>
      </c>
      <c r="D202" s="317">
        <v>95</v>
      </c>
      <c r="E202" s="348">
        <v>99</v>
      </c>
      <c r="F202" s="319">
        <f>IF('ユーザー別小売(卸)価格試算(税抜)'!F202="","",IF(ISNUMBER('ユーザー別小売(卸)価格試算(税抜)'!F202),IF(入力!$E$30=1,ROUNDDOWN('ユーザー別小売(卸)価格試算(税抜)'!F202*(1+入力!$E$31/100),-入力!$E$29),IF(入力!$E$30=2,ROUNDUP('ユーザー別小売(卸)価格試算(税抜)'!F202*(1+入力!$E$31/100),-入力!$E$29),IF(入力!$E$30=3,ROUND('ユーザー別小売(卸)価格試算(税抜)'!F202*(1+入力!$E$31/100),-入力!$E$29)))),'ユーザー別小売(卸)価格試算(税抜)'!F202))</f>
        <v>33550</v>
      </c>
      <c r="G202" s="360" t="str">
        <f>'6桁'!G202</f>
        <v>W★</v>
      </c>
      <c r="H202" s="474" t="str">
        <f>IF('ユーザー別小売(卸)価格試算(税抜)'!H202="","",IF(ISNUMBER('ユーザー別小売(卸)価格試算(税抜)'!H202),IF(入力!$E$30=1,ROUNDDOWN('ユーザー別小売(卸)価格試算(税抜)'!H202*(1+入力!$E$31/100),-入力!$E$29),IF(入力!$E$30=2,ROUNDUP('ユーザー別小売(卸)価格試算(税抜)'!H202*(1+入力!$E$31/100),-入力!$E$29),IF(入力!$E$30=3,ROUND('ユーザー別小売(卸)価格試算(税抜)'!H202*(1+入力!$E$31/100),-入力!$E$29)))),'ユーザー別小売(卸)価格試算(税抜)'!H202))</f>
        <v/>
      </c>
      <c r="I202" s="360">
        <f>'6桁'!I202</f>
        <v>0</v>
      </c>
      <c r="J202" s="474" t="str">
        <f>IF('ユーザー別小売(卸)価格試算(税抜)'!J202="","",IF(ISNUMBER('ユーザー別小売(卸)価格試算(税抜)'!J202),IF(入力!$E$30=1,ROUNDDOWN('ユーザー別小売(卸)価格試算(税抜)'!J202*(1+入力!$E$31/100),-入力!$E$29),IF(入力!$E$30=2,ROUNDUP('ユーザー別小売(卸)価格試算(税抜)'!J202*(1+入力!$E$31/100),-入力!$E$29),IF(入力!$E$30=3,ROUND('ユーザー別小売(卸)価格試算(税抜)'!J202*(1+入力!$E$31/100),-入力!$E$29)))),'ユーザー別小売(卸)価格試算(税抜)'!J202))</f>
        <v/>
      </c>
      <c r="K202" s="359">
        <f>'6桁'!K202</f>
        <v>0</v>
      </c>
      <c r="L202" s="319" t="str">
        <f>IF('ユーザー別小売(卸)価格試算(税抜)'!L202="","",IF(ISNUMBER('ユーザー別小売(卸)価格試算(税抜)'!L202),IF(入力!$E$30=1,ROUNDDOWN('ユーザー別小売(卸)価格試算(税抜)'!L202*(1+入力!$E$31/100),-入力!$E$29),IF(入力!$E$30=2,ROUNDUP('ユーザー別小売(卸)価格試算(税抜)'!L202*(1+入力!$E$31/100),-入力!$E$29),IF(入力!$E$30=3,ROUND('ユーザー別小売(卸)価格試算(税抜)'!L202*(1+入力!$E$31/100),-入力!$E$29)))),'ユーザー別小売(卸)価格試算(税抜)'!L202))</f>
        <v/>
      </c>
      <c r="M202" s="132">
        <f>'6桁'!M202</f>
        <v>0</v>
      </c>
      <c r="N202" s="266"/>
      <c r="O202" s="251"/>
      <c r="P202" s="10"/>
      <c r="Q202" s="123"/>
      <c r="R202" s="74"/>
      <c r="S202" s="251"/>
      <c r="T202" s="74"/>
      <c r="U202" s="251"/>
      <c r="Z202" s="40"/>
    </row>
    <row r="203" spans="2:26" ht="30" customHeight="1">
      <c r="B203" s="563"/>
      <c r="C203" s="87" t="s">
        <v>140</v>
      </c>
      <c r="D203" s="317">
        <v>97</v>
      </c>
      <c r="E203" s="348">
        <v>101</v>
      </c>
      <c r="F203" s="319">
        <f>IF('ユーザー別小売(卸)価格試算(税抜)'!F203="","",IF(ISNUMBER('ユーザー別小売(卸)価格試算(税抜)'!F203),IF(入力!$E$30=1,ROUNDDOWN('ユーザー別小売(卸)価格試算(税抜)'!F203*(1+入力!$E$31/100),-入力!$E$29),IF(入力!$E$30=2,ROUNDUP('ユーザー別小売(卸)価格試算(税抜)'!F203*(1+入力!$E$31/100),-入力!$E$29),IF(入力!$E$30=3,ROUND('ユーザー別小売(卸)価格試算(税抜)'!F203*(1+入力!$E$31/100),-入力!$E$29)))),'ユーザー別小売(卸)価格試算(税抜)'!F203))</f>
        <v>33000</v>
      </c>
      <c r="G203" s="359" t="str">
        <f>'6桁'!G203</f>
        <v>Y★</v>
      </c>
      <c r="H203" s="474" t="str">
        <f>IF('ユーザー別小売(卸)価格試算(税抜)'!H203="","",IF(ISNUMBER('ユーザー別小売(卸)価格試算(税抜)'!H203),IF(入力!$E$30=1,ROUNDDOWN('ユーザー別小売(卸)価格試算(税抜)'!H203*(1+入力!$E$31/100),-入力!$E$29),IF(入力!$E$30=2,ROUNDUP('ユーザー別小売(卸)価格試算(税抜)'!H203*(1+入力!$E$31/100),-入力!$E$29),IF(入力!$E$30=3,ROUND('ユーザー別小売(卸)価格試算(税抜)'!H203*(1+入力!$E$31/100),-入力!$E$29)))),'ユーザー別小売(卸)価格試算(税抜)'!H203))</f>
        <v/>
      </c>
      <c r="I203" s="359">
        <f>'6桁'!I203</f>
        <v>0</v>
      </c>
      <c r="J203" s="474" t="str">
        <f>IF('ユーザー別小売(卸)価格試算(税抜)'!J203="","",IF(ISNUMBER('ユーザー別小売(卸)価格試算(税抜)'!J203),IF(入力!$E$30=1,ROUNDDOWN('ユーザー別小売(卸)価格試算(税抜)'!J203*(1+入力!$E$31/100),-入力!$E$29),IF(入力!$E$30=2,ROUNDUP('ユーザー別小売(卸)価格試算(税抜)'!J203*(1+入力!$E$31/100),-入力!$E$29),IF(入力!$E$30=3,ROUND('ユーザー別小売(卸)価格試算(税抜)'!J203*(1+入力!$E$31/100),-入力!$E$29)))),'ユーザー別小売(卸)価格試算(税抜)'!J203))</f>
        <v/>
      </c>
      <c r="K203" s="359">
        <f>'6桁'!K203</f>
        <v>0</v>
      </c>
      <c r="L203" s="319" t="str">
        <f>IF('ユーザー別小売(卸)価格試算(税抜)'!L203="","",IF(ISNUMBER('ユーザー別小売(卸)価格試算(税抜)'!L203),IF(入力!$E$30=1,ROUNDDOWN('ユーザー別小売(卸)価格試算(税抜)'!L203*(1+入力!$E$31/100),-入力!$E$29),IF(入力!$E$30=2,ROUNDUP('ユーザー別小売(卸)価格試算(税抜)'!L203*(1+入力!$E$31/100),-入力!$E$29),IF(入力!$E$30=3,ROUND('ユーザー別小売(卸)価格試算(税抜)'!L203*(1+入力!$E$31/100),-入力!$E$29)))),'ユーザー別小売(卸)価格試算(税抜)'!L203))</f>
        <v/>
      </c>
      <c r="M203" s="132">
        <f>'6桁'!M203</f>
        <v>0</v>
      </c>
      <c r="N203" s="266"/>
      <c r="O203" s="251"/>
      <c r="P203" s="10"/>
      <c r="Q203" s="123"/>
      <c r="R203" s="74"/>
      <c r="S203" s="251"/>
      <c r="T203" s="74"/>
      <c r="U203" s="251"/>
      <c r="Z203" s="40"/>
    </row>
    <row r="204" spans="2:26" ht="30" customHeight="1">
      <c r="B204" s="563"/>
      <c r="C204" s="87" t="s">
        <v>141</v>
      </c>
      <c r="D204" s="317">
        <v>100</v>
      </c>
      <c r="E204" s="348">
        <v>104</v>
      </c>
      <c r="F204" s="319">
        <f>IF('ユーザー別小売(卸)価格試算(税抜)'!F204="","",IF(ISNUMBER('ユーザー別小売(卸)価格試算(税抜)'!F204),IF(入力!$E$30=1,ROUNDDOWN('ユーザー別小売(卸)価格試算(税抜)'!F204*(1+入力!$E$31/100),-入力!$E$29),IF(入力!$E$30=2,ROUNDUP('ユーザー別小売(卸)価格試算(税抜)'!F204*(1+入力!$E$31/100),-入力!$E$29),IF(入力!$E$30=3,ROUND('ユーザー別小売(卸)価格試算(税抜)'!F204*(1+入力!$E$31/100),-入力!$E$29)))),'ユーザー別小売(卸)価格試算(税抜)'!F204))</f>
        <v>35200</v>
      </c>
      <c r="G204" s="359" t="str">
        <f>'6桁'!G204</f>
        <v>Y★</v>
      </c>
      <c r="H204" s="474" t="str">
        <f>IF('ユーザー別小売(卸)価格試算(税抜)'!H204="","",IF(ISNUMBER('ユーザー別小売(卸)価格試算(税抜)'!H204),IF(入力!$E$30=1,ROUNDDOWN('ユーザー別小売(卸)価格試算(税抜)'!H204*(1+入力!$E$31/100),-入力!$E$29),IF(入力!$E$30=2,ROUNDUP('ユーザー別小売(卸)価格試算(税抜)'!H204*(1+入力!$E$31/100),-入力!$E$29),IF(入力!$E$30=3,ROUND('ユーザー別小売(卸)価格試算(税抜)'!H204*(1+入力!$E$31/100),-入力!$E$29)))),'ユーザー別小売(卸)価格試算(税抜)'!H204))</f>
        <v>卸価格設定なし</v>
      </c>
      <c r="I204" s="359" t="str">
        <f>'6桁'!I204</f>
        <v>Y★</v>
      </c>
      <c r="J204" s="474" t="str">
        <f>IF('ユーザー別小売(卸)価格試算(税抜)'!J204="","",IF(ISNUMBER('ユーザー別小売(卸)価格試算(税抜)'!J204),IF(入力!$E$30=1,ROUNDDOWN('ユーザー別小売(卸)価格試算(税抜)'!J204*(1+入力!$E$31/100),-入力!$E$29),IF(入力!$E$30=2,ROUNDUP('ユーザー別小売(卸)価格試算(税抜)'!J204*(1+入力!$E$31/100),-入力!$E$29),IF(入力!$E$30=3,ROUND('ユーザー別小売(卸)価格試算(税抜)'!J204*(1+入力!$E$31/100),-入力!$E$29)))),'ユーザー別小売(卸)価格試算(税抜)'!J204))</f>
        <v/>
      </c>
      <c r="K204" s="96">
        <f>'6桁'!K204</f>
        <v>0</v>
      </c>
      <c r="L204" s="319" t="str">
        <f>IF('ユーザー別小売(卸)価格試算(税抜)'!L204="","",IF(ISNUMBER('ユーザー別小売(卸)価格試算(税抜)'!L204),IF(入力!$E$30=1,ROUNDDOWN('ユーザー別小売(卸)価格試算(税抜)'!L204*(1+入力!$E$31/100),-入力!$E$29),IF(入力!$E$30=2,ROUNDUP('ユーザー別小売(卸)価格試算(税抜)'!L204*(1+入力!$E$31/100),-入力!$E$29),IF(入力!$E$30=3,ROUND('ユーザー別小売(卸)価格試算(税抜)'!L204*(1+入力!$E$31/100),-入力!$E$29)))),'ユーザー別小売(卸)価格試算(税抜)'!L204))</f>
        <v/>
      </c>
      <c r="M204" s="132">
        <f>'6桁'!M204</f>
        <v>0</v>
      </c>
      <c r="N204" s="266"/>
      <c r="O204" s="251"/>
      <c r="P204" s="10"/>
      <c r="Q204" s="123"/>
      <c r="R204" s="74"/>
      <c r="S204" s="251"/>
      <c r="T204" s="74"/>
      <c r="U204" s="251"/>
      <c r="Z204" s="40"/>
    </row>
    <row r="205" spans="2:26" ht="30" customHeight="1">
      <c r="B205" s="563"/>
      <c r="C205" s="87" t="s">
        <v>496</v>
      </c>
      <c r="D205" s="317"/>
      <c r="E205" s="348">
        <v>106</v>
      </c>
      <c r="F205" s="319" t="str">
        <f>IF('ユーザー別小売(卸)価格試算(税抜)'!F205="","",IF(ISNUMBER('ユーザー別小売(卸)価格試算(税抜)'!F205),IF(入力!$E$30=1,ROUNDDOWN('ユーザー別小売(卸)価格試算(税抜)'!F205*(1+入力!$E$31/100),-入力!$E$29),IF(入力!$E$30=2,ROUNDUP('ユーザー別小売(卸)価格試算(税抜)'!F205*(1+入力!$E$31/100),-入力!$E$29),IF(入力!$E$30=3,ROUND('ユーザー別小売(卸)価格試算(税抜)'!F205*(1+入力!$E$31/100),-入力!$E$29)))),'ユーザー別小売(卸)価格試算(税抜)'!F205))</f>
        <v/>
      </c>
      <c r="G205" s="359">
        <f>'6桁'!G205</f>
        <v>0</v>
      </c>
      <c r="H205" s="474" t="str">
        <f>IF('ユーザー別小売(卸)価格試算(税抜)'!H205="","",IF(ISNUMBER('ユーザー別小売(卸)価格試算(税抜)'!H205),IF(入力!$E$30=1,ROUNDDOWN('ユーザー別小売(卸)価格試算(税抜)'!H205*(1+入力!$E$31/100),-入力!$E$29),IF(入力!$E$30=2,ROUNDUP('ユーザー別小売(卸)価格試算(税抜)'!H205*(1+入力!$E$31/100),-入力!$E$29),IF(入力!$E$30=3,ROUND('ユーザー別小売(卸)価格試算(税抜)'!H205*(1+入力!$E$31/100),-入力!$E$29)))),'ユーザー別小売(卸)価格試算(税抜)'!H205))</f>
        <v/>
      </c>
      <c r="I205" s="359">
        <f>'6桁'!I205</f>
        <v>0</v>
      </c>
      <c r="J205" s="474" t="str">
        <f>IF('ユーザー別小売(卸)価格試算(税抜)'!J205="","",IF(ISNUMBER('ユーザー別小売(卸)価格試算(税抜)'!J205),IF(入力!$E$30=1,ROUNDDOWN('ユーザー別小売(卸)価格試算(税抜)'!J205*(1+入力!$E$31/100),-入力!$E$29),IF(入力!$E$30=2,ROUNDUP('ユーザー別小売(卸)価格試算(税抜)'!J205*(1+入力!$E$31/100),-入力!$E$29),IF(入力!$E$30=3,ROUND('ユーザー別小売(卸)価格試算(税抜)'!J205*(1+入力!$E$31/100),-入力!$E$29)))),'ユーザー別小売(卸)価格試算(税抜)'!J205))</f>
        <v>卸価格設定なし</v>
      </c>
      <c r="K205" s="360" t="str">
        <f>'6桁'!K205</f>
        <v>W★</v>
      </c>
      <c r="L205" s="319" t="str">
        <f>IF('ユーザー別小売(卸)価格試算(税抜)'!L205="","",IF(ISNUMBER('ユーザー別小売(卸)価格試算(税抜)'!L205),IF(入力!$E$30=1,ROUNDDOWN('ユーザー別小売(卸)価格試算(税抜)'!L205*(1+入力!$E$31/100),-入力!$E$29),IF(入力!$E$30=2,ROUNDUP('ユーザー別小売(卸)価格試算(税抜)'!L205*(1+入力!$E$31/100),-入力!$E$29),IF(入力!$E$30=3,ROUND('ユーザー別小売(卸)価格試算(税抜)'!L205*(1+入力!$E$31/100),-入力!$E$29)))),'ユーザー別小売(卸)価格試算(税抜)'!L205))</f>
        <v/>
      </c>
      <c r="M205" s="132">
        <f>'6桁'!M205</f>
        <v>0</v>
      </c>
      <c r="N205" s="266"/>
      <c r="O205" s="251"/>
      <c r="P205" s="10"/>
      <c r="Q205" s="123"/>
      <c r="R205" s="74"/>
      <c r="S205" s="251"/>
      <c r="T205" s="74"/>
      <c r="U205" s="251"/>
      <c r="Z205" s="40"/>
    </row>
    <row r="206" spans="2:26" ht="30" customHeight="1">
      <c r="B206" s="563"/>
      <c r="C206" s="87" t="s">
        <v>142</v>
      </c>
      <c r="D206" s="317">
        <v>95</v>
      </c>
      <c r="E206" s="348">
        <v>99</v>
      </c>
      <c r="F206" s="319" t="str">
        <f>IF('ユーザー別小売(卸)価格試算(税抜)'!F206="","",IF(ISNUMBER('ユーザー別小売(卸)価格試算(税抜)'!F206),IF(入力!$E$30=1,ROUNDDOWN('ユーザー別小売(卸)価格試算(税抜)'!F206*(1+入力!$E$31/100),-入力!$E$29),IF(入力!$E$30=2,ROUNDUP('ユーザー別小売(卸)価格試算(税抜)'!F206*(1+入力!$E$31/100),-入力!$E$29),IF(入力!$E$30=3,ROUND('ユーザー別小売(卸)価格試算(税抜)'!F206*(1+入力!$E$31/100),-入力!$E$29)))),'ユーザー別小売(卸)価格試算(税抜)'!F206))</f>
        <v/>
      </c>
      <c r="G206" s="359">
        <f>'6桁'!G206</f>
        <v>0</v>
      </c>
      <c r="H206" s="474" t="str">
        <f>IF('ユーザー別小売(卸)価格試算(税抜)'!H206="","",IF(ISNUMBER('ユーザー別小売(卸)価格試算(税抜)'!H206),IF(入力!$E$30=1,ROUNDDOWN('ユーザー別小売(卸)価格試算(税抜)'!H206*(1+入力!$E$31/100),-入力!$E$29),IF(入力!$E$30=2,ROUNDUP('ユーザー別小売(卸)価格試算(税抜)'!H206*(1+入力!$E$31/100),-入力!$E$29),IF(入力!$E$30=3,ROUND('ユーザー別小売(卸)価格試算(税抜)'!H206*(1+入力!$E$31/100),-入力!$E$29)))),'ユーザー別小売(卸)価格試算(税抜)'!H206))</f>
        <v/>
      </c>
      <c r="I206" s="359">
        <f>'6桁'!I206</f>
        <v>0</v>
      </c>
      <c r="J206" s="474" t="str">
        <f>IF('ユーザー別小売(卸)価格試算(税抜)'!J206="","",IF(ISNUMBER('ユーザー別小売(卸)価格試算(税抜)'!J206),IF(入力!$E$30=1,ROUNDDOWN('ユーザー別小売(卸)価格試算(税抜)'!J206*(1+入力!$E$31/100),-入力!$E$29),IF(入力!$E$30=2,ROUNDUP('ユーザー別小売(卸)価格試算(税抜)'!J206*(1+入力!$E$31/100),-入力!$E$29),IF(入力!$E$30=3,ROUND('ユーザー別小売(卸)価格試算(税抜)'!J206*(1+入力!$E$31/100),-入力!$E$29)))),'ユーザー別小売(卸)価格試算(税抜)'!J206))</f>
        <v>卸価格設定なし</v>
      </c>
      <c r="K206" s="359" t="str">
        <f>'6桁'!K206</f>
        <v>W★</v>
      </c>
      <c r="L206" s="319" t="str">
        <f>IF('ユーザー別小売(卸)価格試算(税抜)'!L206="","",IF(ISNUMBER('ユーザー別小売(卸)価格試算(税抜)'!L206),IF(入力!$E$30=1,ROUNDDOWN('ユーザー別小売(卸)価格試算(税抜)'!L206*(1+入力!$E$31/100),-入力!$E$29),IF(入力!$E$30=2,ROUNDUP('ユーザー別小売(卸)価格試算(税抜)'!L206*(1+入力!$E$31/100),-入力!$E$29),IF(入力!$E$30=3,ROUND('ユーザー別小売(卸)価格試算(税抜)'!L206*(1+入力!$E$31/100),-入力!$E$29)))),'ユーザー別小売(卸)価格試算(税抜)'!L206))</f>
        <v/>
      </c>
      <c r="M206" s="132">
        <f>'6桁'!M206</f>
        <v>0</v>
      </c>
      <c r="N206" s="266"/>
      <c r="O206" s="251"/>
      <c r="P206" s="10"/>
      <c r="Q206" s="123"/>
      <c r="R206" s="74"/>
      <c r="S206" s="251"/>
      <c r="T206" s="74"/>
      <c r="U206" s="251"/>
      <c r="Z206" s="40"/>
    </row>
    <row r="207" spans="2:26" ht="30" customHeight="1">
      <c r="B207" s="563"/>
      <c r="C207" s="87" t="s">
        <v>4</v>
      </c>
      <c r="D207" s="317">
        <v>98</v>
      </c>
      <c r="E207" s="348">
        <v>102</v>
      </c>
      <c r="F207" s="319">
        <f>IF('ユーザー別小売(卸)価格試算(税抜)'!F207="","",IF(ISNUMBER('ユーザー別小売(卸)価格試算(税抜)'!F207),IF(入力!$E$30=1,ROUNDDOWN('ユーザー別小売(卸)価格試算(税抜)'!F207*(1+入力!$E$31/100),-入力!$E$29),IF(入力!$E$30=2,ROUNDUP('ユーザー別小売(卸)価格試算(税抜)'!F207*(1+入力!$E$31/100),-入力!$E$29),IF(入力!$E$30=3,ROUND('ユーザー別小売(卸)価格試算(税抜)'!F207*(1+入力!$E$31/100),-入力!$E$29)))),'ユーザー別小売(卸)価格試算(税抜)'!F207))</f>
        <v>32560</v>
      </c>
      <c r="G207" s="359" t="str">
        <f>'6桁'!G207</f>
        <v>W★</v>
      </c>
      <c r="H207" s="474" t="str">
        <f>IF('ユーザー別小売(卸)価格試算(税抜)'!H207="","",IF(ISNUMBER('ユーザー別小売(卸)価格試算(税抜)'!H207),IF(入力!$E$30=1,ROUNDDOWN('ユーザー別小売(卸)価格試算(税抜)'!H207*(1+入力!$E$31/100),-入力!$E$29),IF(入力!$E$30=2,ROUNDUP('ユーザー別小売(卸)価格試算(税抜)'!H207*(1+入力!$E$31/100),-入力!$E$29),IF(入力!$E$30=3,ROUND('ユーザー別小売(卸)価格試算(税抜)'!H207*(1+入力!$E$31/100),-入力!$E$29)))),'ユーザー別小売(卸)価格試算(税抜)'!H207))</f>
        <v/>
      </c>
      <c r="I207" s="359">
        <f>'6桁'!I207</f>
        <v>0</v>
      </c>
      <c r="J207" s="474" t="str">
        <f>IF('ユーザー別小売(卸)価格試算(税抜)'!J207="","",IF(ISNUMBER('ユーザー別小売(卸)価格試算(税抜)'!J207),IF(入力!$E$30=1,ROUNDDOWN('ユーザー別小売(卸)価格試算(税抜)'!J207*(1+入力!$E$31/100),-入力!$E$29),IF(入力!$E$30=2,ROUNDUP('ユーザー別小売(卸)価格試算(税抜)'!J207*(1+入力!$E$31/100),-入力!$E$29),IF(入力!$E$30=3,ROUND('ユーザー別小売(卸)価格試算(税抜)'!J207*(1+入力!$E$31/100),-入力!$E$29)))),'ユーザー別小売(卸)価格試算(税抜)'!J207))</f>
        <v/>
      </c>
      <c r="K207" s="359">
        <f>'6桁'!K207</f>
        <v>0</v>
      </c>
      <c r="L207" s="319" t="str">
        <f>IF('ユーザー別小売(卸)価格試算(税抜)'!L207="","",IF(ISNUMBER('ユーザー別小売(卸)価格試算(税抜)'!L207),IF(入力!$E$30=1,ROUNDDOWN('ユーザー別小売(卸)価格試算(税抜)'!L207*(1+入力!$E$31/100),-入力!$E$29),IF(入力!$E$30=2,ROUNDUP('ユーザー別小売(卸)価格試算(税抜)'!L207*(1+入力!$E$31/100),-入力!$E$29),IF(入力!$E$30=3,ROUND('ユーザー別小売(卸)価格試算(税抜)'!L207*(1+入力!$E$31/100),-入力!$E$29)))),'ユーザー別小売(卸)価格試算(税抜)'!L207))</f>
        <v/>
      </c>
      <c r="M207" s="132">
        <f>'6桁'!M207</f>
        <v>0</v>
      </c>
      <c r="N207" s="266"/>
      <c r="O207" s="251"/>
      <c r="P207" s="10"/>
      <c r="Q207" s="123"/>
      <c r="R207" s="74"/>
      <c r="S207" s="251"/>
      <c r="T207" s="74"/>
      <c r="U207" s="251"/>
      <c r="Z207" s="40"/>
    </row>
    <row r="208" spans="2:26" ht="30" customHeight="1">
      <c r="B208" s="563"/>
      <c r="C208" s="87" t="s">
        <v>205</v>
      </c>
      <c r="D208" s="317">
        <v>100</v>
      </c>
      <c r="E208" s="348">
        <v>104</v>
      </c>
      <c r="F208" s="319">
        <f>IF('ユーザー別小売(卸)価格試算(税抜)'!F208="","",IF(ISNUMBER('ユーザー別小売(卸)価格試算(税抜)'!F208),IF(入力!$E$30=1,ROUNDDOWN('ユーザー別小売(卸)価格試算(税抜)'!F208*(1+入力!$E$31/100),-入力!$E$29),IF(入力!$E$30=2,ROUNDUP('ユーザー別小売(卸)価格試算(税抜)'!F208*(1+入力!$E$31/100),-入力!$E$29),IF(入力!$E$30=3,ROUND('ユーザー別小売(卸)価格試算(税抜)'!F208*(1+入力!$E$31/100),-入力!$E$29)))),'ユーザー別小売(卸)価格試算(税抜)'!F208))</f>
        <v>32010</v>
      </c>
      <c r="G208" s="359" t="str">
        <f>'6桁'!G208</f>
        <v>Y★</v>
      </c>
      <c r="H208" s="474" t="str">
        <f>IF('ユーザー別小売(卸)価格試算(税抜)'!H208="","",IF(ISNUMBER('ユーザー別小売(卸)価格試算(税抜)'!H208),IF(入力!$E$30=1,ROUNDDOWN('ユーザー別小売(卸)価格試算(税抜)'!H208*(1+入力!$E$31/100),-入力!$E$29),IF(入力!$E$30=2,ROUNDUP('ユーザー別小売(卸)価格試算(税抜)'!H208*(1+入力!$E$31/100),-入力!$E$29),IF(入力!$E$30=3,ROUND('ユーザー別小売(卸)価格試算(税抜)'!H208*(1+入力!$E$31/100),-入力!$E$29)))),'ユーザー別小売(卸)価格試算(税抜)'!H208))</f>
        <v/>
      </c>
      <c r="I208" s="359">
        <f>'6桁'!I208</f>
        <v>0</v>
      </c>
      <c r="J208" s="474" t="str">
        <f>IF('ユーザー別小売(卸)価格試算(税抜)'!J208="","",IF(ISNUMBER('ユーザー別小売(卸)価格試算(税抜)'!J208),IF(入力!$E$30=1,ROUNDDOWN('ユーザー別小売(卸)価格試算(税抜)'!J208*(1+入力!$E$31/100),-入力!$E$29),IF(入力!$E$30=2,ROUNDUP('ユーザー別小売(卸)価格試算(税抜)'!J208*(1+入力!$E$31/100),-入力!$E$29),IF(入力!$E$30=3,ROUND('ユーザー別小売(卸)価格試算(税抜)'!J208*(1+入力!$E$31/100),-入力!$E$29)))),'ユーザー別小売(卸)価格試算(税抜)'!J208))</f>
        <v/>
      </c>
      <c r="K208" s="359">
        <f>'6桁'!K208</f>
        <v>0</v>
      </c>
      <c r="L208" s="319" t="str">
        <f>IF('ユーザー別小売(卸)価格試算(税抜)'!L208="","",IF(ISNUMBER('ユーザー別小売(卸)価格試算(税抜)'!L208),IF(入力!$E$30=1,ROUNDDOWN('ユーザー別小売(卸)価格試算(税抜)'!L208*(1+入力!$E$31/100),-入力!$E$29),IF(入力!$E$30=2,ROUNDUP('ユーザー別小売(卸)価格試算(税抜)'!L208*(1+入力!$E$31/100),-入力!$E$29),IF(入力!$E$30=3,ROUND('ユーザー別小売(卸)価格試算(税抜)'!L208*(1+入力!$E$31/100),-入力!$E$29)))),'ユーザー別小売(卸)価格試算(税抜)'!L208))</f>
        <v/>
      </c>
      <c r="M208" s="132">
        <f>'6桁'!M208</f>
        <v>0</v>
      </c>
      <c r="N208" s="266"/>
      <c r="O208" s="251"/>
      <c r="P208" s="10"/>
      <c r="Q208" s="123"/>
      <c r="R208" s="74"/>
      <c r="S208" s="251"/>
      <c r="T208" s="74"/>
      <c r="U208" s="251"/>
      <c r="Z208" s="40"/>
    </row>
    <row r="209" spans="2:27" ht="30" customHeight="1">
      <c r="B209" s="563"/>
      <c r="C209" s="87" t="s">
        <v>207</v>
      </c>
      <c r="D209" s="317">
        <v>105</v>
      </c>
      <c r="E209" s="348">
        <v>109</v>
      </c>
      <c r="F209" s="319" t="str">
        <f>IF('ユーザー別小売(卸)価格試算(税抜)'!F209="","",IF(ISNUMBER('ユーザー別小売(卸)価格試算(税抜)'!F209),IF(入力!$E$30=1,ROUNDDOWN('ユーザー別小売(卸)価格試算(税抜)'!F209*(1+入力!$E$31/100),-入力!$E$29),IF(入力!$E$30=2,ROUNDUP('ユーザー別小売(卸)価格試算(税抜)'!F209*(1+入力!$E$31/100),-入力!$E$29),IF(入力!$E$30=3,ROUND('ユーザー別小売(卸)価格試算(税抜)'!F209*(1+入力!$E$31/100),-入力!$E$29)))),'ユーザー別小売(卸)価格試算(税抜)'!F209))</f>
        <v/>
      </c>
      <c r="G209" s="359">
        <f>'6桁'!G209</f>
        <v>0</v>
      </c>
      <c r="H209" s="474" t="str">
        <f>IF('ユーザー別小売(卸)価格試算(税抜)'!H209="","",IF(ISNUMBER('ユーザー別小売(卸)価格試算(税抜)'!H209),IF(入力!$E$30=1,ROUNDDOWN('ユーザー別小売(卸)価格試算(税抜)'!H209*(1+入力!$E$31/100),-入力!$E$29),IF(入力!$E$30=2,ROUNDUP('ユーザー別小売(卸)価格試算(税抜)'!H209*(1+入力!$E$31/100),-入力!$E$29),IF(入力!$E$30=3,ROUND('ユーザー別小売(卸)価格試算(税抜)'!H209*(1+入力!$E$31/100),-入力!$E$29)))),'ユーザー別小売(卸)価格試算(税抜)'!H209))</f>
        <v/>
      </c>
      <c r="I209" s="359">
        <f>'6桁'!I209</f>
        <v>0</v>
      </c>
      <c r="J209" s="474" t="str">
        <f>IF('ユーザー別小売(卸)価格試算(税抜)'!J209="","",IF(ISNUMBER('ユーザー別小売(卸)価格試算(税抜)'!J209),IF(入力!$E$30=1,ROUNDDOWN('ユーザー別小売(卸)価格試算(税抜)'!J209*(1+入力!$E$31/100),-入力!$E$29),IF(入力!$E$30=2,ROUNDUP('ユーザー別小売(卸)価格試算(税抜)'!J209*(1+入力!$E$31/100),-入力!$E$29),IF(入力!$E$30=3,ROUND('ユーザー別小売(卸)価格試算(税抜)'!J209*(1+入力!$E$31/100),-入力!$E$29)))),'ユーザー別小売(卸)価格試算(税抜)'!J209))</f>
        <v>卸価格設定なし</v>
      </c>
      <c r="K209" s="96" t="str">
        <f>'6桁'!K209</f>
        <v>W★</v>
      </c>
      <c r="L209" s="319" t="str">
        <f>IF('ユーザー別小売(卸)価格試算(税抜)'!L209="","",IF(ISNUMBER('ユーザー別小売(卸)価格試算(税抜)'!L209),IF(入力!$E$30=1,ROUNDDOWN('ユーザー別小売(卸)価格試算(税抜)'!L209*(1+入力!$E$31/100),-入力!$E$29),IF(入力!$E$30=2,ROUNDUP('ユーザー別小売(卸)価格試算(税抜)'!L209*(1+入力!$E$31/100),-入力!$E$29),IF(入力!$E$30=3,ROUND('ユーザー別小売(卸)価格試算(税抜)'!L209*(1+入力!$E$31/100),-入力!$E$29)))),'ユーザー別小売(卸)価格試算(税抜)'!L209))</f>
        <v/>
      </c>
      <c r="M209" s="132">
        <f>'6桁'!M209</f>
        <v>0</v>
      </c>
      <c r="N209" s="266"/>
      <c r="O209" s="251"/>
      <c r="P209" s="10"/>
      <c r="Q209" s="123"/>
      <c r="R209" s="74"/>
      <c r="S209" s="22"/>
      <c r="T209" s="74"/>
      <c r="U209" s="251"/>
      <c r="Z209" s="40"/>
    </row>
    <row r="210" spans="2:27" ht="30" customHeight="1">
      <c r="B210" s="563"/>
      <c r="C210" s="87" t="s">
        <v>339</v>
      </c>
      <c r="D210" s="317">
        <v>103</v>
      </c>
      <c r="E210" s="348">
        <v>107</v>
      </c>
      <c r="F210" s="319">
        <f>IF('ユーザー別小売(卸)価格試算(税抜)'!F210="","",IF(ISNUMBER('ユーザー別小売(卸)価格試算(税抜)'!F210),IF(入力!$E$30=1,ROUNDDOWN('ユーザー別小売(卸)価格試算(税抜)'!F210*(1+入力!$E$31/100),-入力!$E$29),IF(入力!$E$30=2,ROUNDUP('ユーザー別小売(卸)価格試算(税抜)'!F210*(1+入力!$E$31/100),-入力!$E$29),IF(入力!$E$30=3,ROUND('ユーザー別小売(卸)価格試算(税抜)'!F210*(1+入力!$E$31/100),-入力!$E$29)))),'ユーザー別小売(卸)価格試算(税抜)'!F210))</f>
        <v>31680</v>
      </c>
      <c r="G210" s="359" t="str">
        <f>'6桁'!G210</f>
        <v>W★</v>
      </c>
      <c r="H210" s="474" t="str">
        <f>IF('ユーザー別小売(卸)価格試算(税抜)'!H210="","",IF(ISNUMBER('ユーザー別小売(卸)価格試算(税抜)'!H210),IF(入力!$E$30=1,ROUNDDOWN('ユーザー別小売(卸)価格試算(税抜)'!H210*(1+入力!$E$31/100),-入力!$E$29),IF(入力!$E$30=2,ROUNDUP('ユーザー別小売(卸)価格試算(税抜)'!H210*(1+入力!$E$31/100),-入力!$E$29),IF(入力!$E$30=3,ROUND('ユーザー別小売(卸)価格試算(税抜)'!H210*(1+入力!$E$31/100),-入力!$E$29)))),'ユーザー別小売(卸)価格試算(税抜)'!H210))</f>
        <v/>
      </c>
      <c r="I210" s="359">
        <f>'6桁'!I210</f>
        <v>0</v>
      </c>
      <c r="J210" s="474" t="str">
        <f>IF('ユーザー別小売(卸)価格試算(税抜)'!J210="","",IF(ISNUMBER('ユーザー別小売(卸)価格試算(税抜)'!J210),IF(入力!$E$30=1,ROUNDDOWN('ユーザー別小売(卸)価格試算(税抜)'!J210*(1+入力!$E$31/100),-入力!$E$29),IF(入力!$E$30=2,ROUNDUP('ユーザー別小売(卸)価格試算(税抜)'!J210*(1+入力!$E$31/100),-入力!$E$29),IF(入力!$E$30=3,ROUND('ユーザー別小売(卸)価格試算(税抜)'!J210*(1+入力!$E$31/100),-入力!$E$29)))),'ユーザー別小売(卸)価格試算(税抜)'!J210))</f>
        <v>卸価格設定なし</v>
      </c>
      <c r="K210" s="96" t="str">
        <f>'6桁'!K210</f>
        <v>W★</v>
      </c>
      <c r="L210" s="319" t="str">
        <f>IF('ユーザー別小売(卸)価格試算(税抜)'!L210="","",IF(ISNUMBER('ユーザー別小売(卸)価格試算(税抜)'!L210),IF(入力!$E$30=1,ROUNDDOWN('ユーザー別小売(卸)価格試算(税抜)'!L210*(1+入力!$E$31/100),-入力!$E$29),IF(入力!$E$30=2,ROUNDUP('ユーザー別小売(卸)価格試算(税抜)'!L210*(1+入力!$E$31/100),-入力!$E$29),IF(入力!$E$30=3,ROUND('ユーザー別小売(卸)価格試算(税抜)'!L210*(1+入力!$E$31/100),-入力!$E$29)))),'ユーザー別小売(卸)価格試算(税抜)'!L210))</f>
        <v/>
      </c>
      <c r="M210" s="132">
        <f>'6桁'!M210</f>
        <v>0</v>
      </c>
      <c r="N210" s="266"/>
      <c r="O210" s="251"/>
      <c r="P210" s="10"/>
      <c r="Q210" s="123"/>
      <c r="R210" s="74"/>
      <c r="S210" s="22"/>
      <c r="T210" s="74"/>
      <c r="U210" s="251"/>
      <c r="Z210" s="40"/>
    </row>
    <row r="211" spans="2:27" ht="30" customHeight="1" thickBot="1">
      <c r="B211" s="563"/>
      <c r="C211" s="87" t="s">
        <v>369</v>
      </c>
      <c r="D211" s="256">
        <v>106</v>
      </c>
      <c r="E211" s="362">
        <v>102</v>
      </c>
      <c r="F211" s="319" t="str">
        <f>IF('ユーザー別小売(卸)価格試算(税抜)'!F211="","",IF(ISNUMBER('ユーザー別小売(卸)価格試算(税抜)'!F211),IF(入力!$E$30=1,ROUNDDOWN('ユーザー別小売(卸)価格試算(税抜)'!F211*(1+入力!$E$31/100),-入力!$E$29),IF(入力!$E$30=2,ROUNDUP('ユーザー別小売(卸)価格試算(税抜)'!F211*(1+入力!$E$31/100),-入力!$E$29),IF(入力!$E$30=3,ROUND('ユーザー別小売(卸)価格試算(税抜)'!F211*(1+入力!$E$31/100),-入力!$E$29)))),'ユーザー別小売(卸)価格試算(税抜)'!F211))</f>
        <v/>
      </c>
      <c r="G211" s="359">
        <f>'6桁'!G211</f>
        <v>0</v>
      </c>
      <c r="H211" s="474" t="str">
        <f>IF('ユーザー別小売(卸)価格試算(税抜)'!H211="","",IF(ISNUMBER('ユーザー別小売(卸)価格試算(税抜)'!H211),IF(入力!$E$30=1,ROUNDDOWN('ユーザー別小売(卸)価格試算(税抜)'!H211*(1+入力!$E$31/100),-入力!$E$29),IF(入力!$E$30=2,ROUNDUP('ユーザー別小売(卸)価格試算(税抜)'!H211*(1+入力!$E$31/100),-入力!$E$29),IF(入力!$E$30=3,ROUND('ユーザー別小売(卸)価格試算(税抜)'!H211*(1+入力!$E$31/100),-入力!$E$29)))),'ユーザー別小売(卸)価格試算(税抜)'!H211))</f>
        <v/>
      </c>
      <c r="I211" s="359">
        <f>'6桁'!I211</f>
        <v>0</v>
      </c>
      <c r="J211" s="474" t="str">
        <f>IF('ユーザー別小売(卸)価格試算(税抜)'!J211="","",IF(ISNUMBER('ユーザー別小売(卸)価格試算(税抜)'!J211),IF(入力!$E$30=1,ROUNDDOWN('ユーザー別小売(卸)価格試算(税抜)'!J211*(1+入力!$E$31/100),-入力!$E$29),IF(入力!$E$30=2,ROUNDUP('ユーザー別小売(卸)価格試算(税抜)'!J211*(1+入力!$E$31/100),-入力!$E$29),IF(入力!$E$30=3,ROUND('ユーザー別小売(卸)価格試算(税抜)'!J211*(1+入力!$E$31/100),-入力!$E$29)))),'ユーザー別小売(卸)価格試算(税抜)'!J211))</f>
        <v>卸価格設定なし</v>
      </c>
      <c r="K211" s="96" t="str">
        <f>'6桁'!K211</f>
        <v>W</v>
      </c>
      <c r="L211" s="319" t="str">
        <f>IF('ユーザー別小売(卸)価格試算(税抜)'!L211="","",IF(ISNUMBER('ユーザー別小売(卸)価格試算(税抜)'!L211),IF(入力!$E$30=1,ROUNDDOWN('ユーザー別小売(卸)価格試算(税抜)'!L211*(1+入力!$E$31/100),-入力!$E$29),IF(入力!$E$30=2,ROUNDUP('ユーザー別小売(卸)価格試算(税抜)'!L211*(1+入力!$E$31/100),-入力!$E$29),IF(入力!$E$30=3,ROUND('ユーザー別小売(卸)価格試算(税抜)'!L211*(1+入力!$E$31/100),-入力!$E$29)))),'ユーザー別小売(卸)価格試算(税抜)'!L211))</f>
        <v/>
      </c>
      <c r="M211" s="132">
        <f>'6桁'!M211</f>
        <v>0</v>
      </c>
      <c r="N211" s="266"/>
      <c r="O211" s="251"/>
      <c r="P211" s="10"/>
      <c r="Q211" s="123"/>
      <c r="R211" s="74"/>
      <c r="S211" s="22"/>
      <c r="T211" s="74"/>
      <c r="U211" s="251"/>
      <c r="Z211" s="40"/>
    </row>
    <row r="212" spans="2:27" ht="49.5" customHeight="1">
      <c r="B212" s="545" t="s">
        <v>1116</v>
      </c>
      <c r="C212" s="545"/>
      <c r="D212" s="545"/>
      <c r="E212" s="545"/>
      <c r="F212" s="545"/>
      <c r="G212" s="545"/>
      <c r="H212" s="545"/>
      <c r="I212" s="545"/>
      <c r="J212" s="545"/>
      <c r="K212" s="545"/>
      <c r="L212" s="545"/>
      <c r="M212" s="545"/>
    </row>
    <row r="215" spans="2:27" ht="14.25" customHeight="1" thickBot="1"/>
    <row r="216" spans="2:27" ht="25.5" customHeight="1" thickTop="1" thickBot="1">
      <c r="B216" s="518" t="s">
        <v>451</v>
      </c>
      <c r="C216" s="519"/>
      <c r="D216" s="519"/>
      <c r="E216" s="519"/>
      <c r="F216" s="519"/>
      <c r="G216" s="519"/>
      <c r="H216" s="519"/>
      <c r="I216" s="519"/>
      <c r="J216" s="519"/>
      <c r="K216" s="519"/>
      <c r="L216" s="519"/>
      <c r="M216" s="519"/>
      <c r="N216" s="519"/>
      <c r="O216" s="519"/>
      <c r="P216" s="519"/>
      <c r="Q216" s="519"/>
      <c r="R216" s="519"/>
      <c r="S216" s="519"/>
      <c r="T216" s="519"/>
      <c r="U216" s="519"/>
      <c r="V216" s="519"/>
      <c r="W216" s="519"/>
      <c r="X216" s="519"/>
      <c r="Y216" s="519"/>
      <c r="Z216" s="519"/>
      <c r="AA216" s="520"/>
    </row>
    <row r="217" spans="2:27" ht="10.5" customHeight="1" thickTop="1">
      <c r="C217" s="40"/>
      <c r="D217" s="40"/>
      <c r="E217" s="40"/>
      <c r="F217" s="79"/>
      <c r="H217" s="79"/>
      <c r="K217" s="52"/>
      <c r="M217" s="52"/>
      <c r="Q217" s="52"/>
    </row>
    <row r="218" spans="2:27" s="239" customFormat="1" ht="20.100000000000001" customHeight="1" thickBot="1">
      <c r="B218" s="238" t="s">
        <v>724</v>
      </c>
      <c r="F218" s="240"/>
      <c r="H218" s="240"/>
      <c r="J218" s="240"/>
      <c r="L218" s="240"/>
      <c r="N218" s="240"/>
      <c r="P218" s="240"/>
      <c r="R218" s="240"/>
      <c r="T218" s="240"/>
      <c r="V218" s="240"/>
      <c r="X218" s="240"/>
    </row>
    <row r="219" spans="2:27" ht="19.5" customHeight="1" thickBot="1">
      <c r="B219" s="521" t="s">
        <v>452</v>
      </c>
      <c r="C219" s="524" t="s">
        <v>524</v>
      </c>
      <c r="D219" s="527" t="s">
        <v>1113</v>
      </c>
      <c r="E219" s="540"/>
      <c r="F219" s="531" t="s">
        <v>453</v>
      </c>
      <c r="G219" s="532"/>
      <c r="H219" s="532"/>
      <c r="I219" s="532"/>
      <c r="J219" s="532"/>
      <c r="K219" s="532"/>
      <c r="L219" s="532"/>
      <c r="M219" s="532"/>
      <c r="N219" s="532"/>
      <c r="O219" s="532"/>
      <c r="P219" s="532"/>
      <c r="Q219" s="532"/>
      <c r="R219" s="532"/>
      <c r="S219" s="532"/>
      <c r="T219" s="532"/>
      <c r="U219" s="532"/>
      <c r="V219" s="532"/>
      <c r="W219" s="532"/>
      <c r="X219" s="532"/>
      <c r="Y219" s="533"/>
    </row>
    <row r="220" spans="2:27" ht="19.5" customHeight="1">
      <c r="B220" s="522"/>
      <c r="C220" s="525"/>
      <c r="D220" s="541"/>
      <c r="E220" s="542"/>
      <c r="F220" s="516" t="s">
        <v>1079</v>
      </c>
      <c r="G220" s="507"/>
      <c r="H220" s="516" t="s">
        <v>1378</v>
      </c>
      <c r="I220" s="507"/>
      <c r="J220" s="506" t="s">
        <v>1075</v>
      </c>
      <c r="K220" s="507"/>
      <c r="L220" s="506" t="s">
        <v>1076</v>
      </c>
      <c r="M220" s="507"/>
      <c r="N220" s="506" t="s">
        <v>1080</v>
      </c>
      <c r="O220" s="507"/>
      <c r="P220" s="506" t="s">
        <v>1081</v>
      </c>
      <c r="Q220" s="507"/>
      <c r="R220" s="506" t="s">
        <v>1085</v>
      </c>
      <c r="S220" s="507"/>
      <c r="T220" s="506" t="s">
        <v>1987</v>
      </c>
      <c r="U220" s="507"/>
      <c r="V220" s="506" t="s">
        <v>1086</v>
      </c>
      <c r="W220" s="507"/>
      <c r="X220" s="506" t="s">
        <v>780</v>
      </c>
      <c r="Y220" s="507"/>
    </row>
    <row r="221" spans="2:27" ht="19.5" customHeight="1">
      <c r="B221" s="522"/>
      <c r="C221" s="525"/>
      <c r="D221" s="510" t="s">
        <v>1115</v>
      </c>
      <c r="E221" s="550" t="s">
        <v>1114</v>
      </c>
      <c r="F221" s="517"/>
      <c r="G221" s="509"/>
      <c r="H221" s="517"/>
      <c r="I221" s="509"/>
      <c r="J221" s="508"/>
      <c r="K221" s="509"/>
      <c r="L221" s="508"/>
      <c r="M221" s="509"/>
      <c r="N221" s="508"/>
      <c r="O221" s="509"/>
      <c r="P221" s="508"/>
      <c r="Q221" s="509"/>
      <c r="R221" s="508"/>
      <c r="S221" s="509"/>
      <c r="T221" s="508"/>
      <c r="U221" s="509"/>
      <c r="V221" s="508"/>
      <c r="W221" s="509"/>
      <c r="X221" s="508"/>
      <c r="Y221" s="509"/>
    </row>
    <row r="222" spans="2:27" ht="19.5" customHeight="1" thickBot="1">
      <c r="B222" s="523"/>
      <c r="C222" s="526"/>
      <c r="D222" s="549"/>
      <c r="E222" s="551"/>
      <c r="F222" s="514" t="s">
        <v>1082</v>
      </c>
      <c r="G222" s="515"/>
      <c r="H222" s="514" t="s">
        <v>1083</v>
      </c>
      <c r="I222" s="515"/>
      <c r="J222" s="514" t="s">
        <v>1078</v>
      </c>
      <c r="K222" s="515"/>
      <c r="L222" s="514" t="s">
        <v>1083</v>
      </c>
      <c r="M222" s="515"/>
      <c r="N222" s="514" t="s">
        <v>1083</v>
      </c>
      <c r="O222" s="515"/>
      <c r="P222" s="514" t="s">
        <v>167</v>
      </c>
      <c r="Q222" s="515"/>
      <c r="R222" s="514" t="s">
        <v>2249</v>
      </c>
      <c r="S222" s="515"/>
      <c r="T222" s="514" t="s">
        <v>167</v>
      </c>
      <c r="U222" s="515"/>
      <c r="V222" s="514" t="s">
        <v>165</v>
      </c>
      <c r="W222" s="515"/>
      <c r="X222" s="514" t="s">
        <v>1078</v>
      </c>
      <c r="Y222" s="515"/>
    </row>
    <row r="223" spans="2:27" ht="30" customHeight="1">
      <c r="B223" s="502">
        <v>17</v>
      </c>
      <c r="C223" s="357" t="s">
        <v>311</v>
      </c>
      <c r="D223" s="258"/>
      <c r="E223" s="385">
        <v>81</v>
      </c>
      <c r="F223" s="128" t="str">
        <f>IF('ユーザー別小売(卸)価格試算(税抜)'!F223="","",IF(ISNUMBER('ユーザー別小売(卸)価格試算(税抜)'!F223),IF(入力!$C$30=1,ROUNDDOWN('ユーザー別小売(卸)価格試算(税抜)'!F223*(1+入力!$C$31/100),-入力!$C$29),IF(入力!$C$30=2,ROUNDUP('ユーザー別小売(卸)価格試算(税抜)'!F223*(1+入力!$C$31/100),-入力!$C$29),IF(入力!$C$30=3,ROUND('ユーザー別小売(卸)価格試算(税抜)'!F223*(1+入力!$C$31/100),-入力!$C$29)))),'ユーザー別小売(卸)価格試算(税抜)'!F223))</f>
        <v/>
      </c>
      <c r="G223" s="129">
        <f>'6桁'!G223</f>
        <v>0</v>
      </c>
      <c r="H223" s="397" t="str">
        <f>IF('ユーザー別小売(卸)価格試算(税抜)'!H223="","",IF(ISNUMBER('ユーザー別小売(卸)価格試算(税抜)'!H223),IF(入力!$C$30=1,ROUNDDOWN('ユーザー別小売(卸)価格試算(税抜)'!H223*(1+入力!$C$31/100),-入力!$C$29),IF(入力!$C$30=2,ROUNDUP('ユーザー別小売(卸)価格試算(税抜)'!H223*(1+入力!$C$31/100),-入力!$C$29),IF(入力!$C$30=3,ROUND('ユーザー別小売(卸)価格試算(税抜)'!H223*(1+入力!$C$31/100),-入力!$C$29)))),'ユーザー別小売(卸)価格試算(税抜)'!H223))</f>
        <v/>
      </c>
      <c r="I223" s="130">
        <f>'6桁'!I223</f>
        <v>0</v>
      </c>
      <c r="J223" s="397">
        <f>IF('ユーザー別小売(卸)価格試算(税抜)'!J223="","",IF(ISNUMBER('ユーザー別小売(卸)価格試算(税抜)'!J223),IF(入力!$C$30=1,ROUNDDOWN('ユーザー別小売(卸)価格試算(税抜)'!J223*(1+入力!$C$31/100),-入力!$C$29),IF(入力!$C$30=2,ROUNDUP('ユーザー別小売(卸)価格試算(税抜)'!J223*(1+入力!$C$31/100),-入力!$C$29),IF(入力!$C$30=3,ROUND('ユーザー別小売(卸)価格試算(税抜)'!J223*(1+入力!$C$31/100),-入力!$C$29)))),'ユーザー別小売(卸)価格試算(税抜)'!J223))</f>
        <v>36630</v>
      </c>
      <c r="K223" s="130" t="str">
        <f>'6桁'!K223</f>
        <v>W★
LM703</v>
      </c>
      <c r="L223" s="397" t="str">
        <f>IF('ユーザー別小売(卸)価格試算(税抜)'!L223="","",IF(ISNUMBER('ユーザー別小売(卸)価格試算(税抜)'!L223),IF(入力!$C$30=1,ROUNDDOWN('ユーザー別小売(卸)価格試算(税抜)'!L223*(1+入力!$C$31/100),-入力!$C$29),IF(入力!$C$30=2,ROUNDUP('ユーザー別小売(卸)価格試算(税抜)'!L223*(1+入力!$C$31/100),-入力!$C$29),IF(入力!$C$30=3,ROUND('ユーザー別小売(卸)価格試算(税抜)'!L223*(1+入力!$C$31/100),-入力!$C$29)))),'ユーザー別小売(卸)価格試算(税抜)'!L223))</f>
        <v/>
      </c>
      <c r="M223" s="130">
        <f>'6桁'!M223</f>
        <v>0</v>
      </c>
      <c r="N223" s="397" t="str">
        <f>IF('ユーザー別小売(卸)価格試算(税抜)'!N223="","",IF(ISNUMBER('ユーザー別小売(卸)価格試算(税抜)'!N223),IF(入力!$C$30=1,ROUNDDOWN('ユーザー別小売(卸)価格試算(税抜)'!N223*(1+入力!$C$31/100),-入力!$C$29),IF(入力!$C$30=2,ROUNDUP('ユーザー別小売(卸)価格試算(税抜)'!N223*(1+入力!$C$31/100),-入力!$C$29),IF(入力!$C$30=3,ROUND('ユーザー別小売(卸)価格試算(税抜)'!N223*(1+入力!$C$31/100),-入力!$C$29)))),'ユーザー別小売(卸)価格試算(税抜)'!N223))</f>
        <v/>
      </c>
      <c r="O223" s="130">
        <f>'6桁'!O223</f>
        <v>0</v>
      </c>
      <c r="P223" s="397" t="str">
        <f>IF('ユーザー別小売(卸)価格試算(税抜)'!P223="","",IF(ISNUMBER('ユーザー別小売(卸)価格試算(税抜)'!P223),IF(入力!$C$30=1,ROUNDDOWN('ユーザー別小売(卸)価格試算(税抜)'!P223*(1+入力!$C$31/100),-入力!$C$29),IF(入力!$C$30=2,ROUNDUP('ユーザー別小売(卸)価格試算(税抜)'!P223*(1+入力!$C$31/100),-入力!$C$29),IF(入力!$C$30=3,ROUND('ユーザー別小売(卸)価格試算(税抜)'!P223*(1+入力!$C$31/100),-入力!$C$29)))),'ユーザー別小売(卸)価格試算(税抜)'!P223))</f>
        <v/>
      </c>
      <c r="Q223" s="131">
        <f>'6桁'!Q223</f>
        <v>0</v>
      </c>
      <c r="R223" s="397" t="str">
        <f>IF('ユーザー別小売(卸)価格試算(税抜)'!R223="","",IF(ISNUMBER('ユーザー別小売(卸)価格試算(税抜)'!R223),IF(入力!$C$30=1,ROUNDDOWN('ユーザー別小売(卸)価格試算(税抜)'!R223*(1+入力!$C$31/100),-入力!$C$29),IF(入力!$C$30=2,ROUNDUP('ユーザー別小売(卸)価格試算(税抜)'!R223*(1+入力!$C$31/100),-入力!$C$29),IF(入力!$C$30=3,ROUND('ユーザー別小売(卸)価格試算(税抜)'!R223*(1+入力!$C$31/100),-入力!$C$29)))),'ユーザー別小売(卸)価格試算(税抜)'!R223))</f>
        <v/>
      </c>
      <c r="S223" s="130">
        <f>'6桁'!S223</f>
        <v>0</v>
      </c>
      <c r="T223" s="397" t="str">
        <f>IF('ユーザー別小売(卸)価格試算(税抜)'!T223="","",IF(ISNUMBER('ユーザー別小売(卸)価格試算(税抜)'!T223),IF(入力!$C$30=1,ROUNDDOWN('ユーザー別小売(卸)価格試算(税抜)'!T223*(1+入力!$C$31/100),-入力!$C$29),IF(入力!$C$30=2,ROUNDUP('ユーザー別小売(卸)価格試算(税抜)'!T223*(1+入力!$C$31/100),-入力!$C$29),IF(入力!$C$30=3,ROUND('ユーザー別小売(卸)価格試算(税抜)'!T223*(1+入力!$C$31/100),-入力!$C$29)))),'ユーザー別小売(卸)価格試算(税抜)'!T223))</f>
        <v/>
      </c>
      <c r="U223" s="130">
        <f>'6桁'!U223</f>
        <v>0</v>
      </c>
      <c r="V223" s="397" t="str">
        <f>IF('ユーザー別小売(卸)価格試算(税抜)'!V223="","",IF(ISNUMBER('ユーザー別小売(卸)価格試算(税抜)'!V223),IF(入力!$C$30=1,ROUNDDOWN('ユーザー別小売(卸)価格試算(税抜)'!V223*(1+入力!$C$31/100),-入力!$C$29),IF(入力!$C$30=2,ROUNDUP('ユーザー別小売(卸)価格試算(税抜)'!V223*(1+入力!$C$31/100),-入力!$C$29),IF(入力!$C$30=3,ROUND('ユーザー別小売(卸)価格試算(税抜)'!V223*(1+入力!$C$31/100),-入力!$C$29)))),'ユーザー別小売(卸)価格試算(税抜)'!V223))</f>
        <v/>
      </c>
      <c r="W223" s="131">
        <f>'6桁'!W223</f>
        <v>0</v>
      </c>
      <c r="X223" s="93" t="str">
        <f>IF('ユーザー別小売(卸)価格試算(税抜)'!X223="","",IF(ISNUMBER('ユーザー別小売(卸)価格試算(税抜)'!X223),IF(入力!$C$30=1,ROUNDDOWN('ユーザー別小売(卸)価格試算(税抜)'!X223*(1+入力!$C$31/100),-入力!$C$29),IF(入力!$C$30=2,ROUNDUP('ユーザー別小売(卸)価格試算(税抜)'!X223*(1+入力!$C$31/100),-入力!$C$29),IF(入力!$C$30=3,ROUND('ユーザー別小売(卸)価格試算(税抜)'!X223*(1+入力!$C$31/100),-入力!$C$29)))),'ユーザー別小売(卸)価格試算(税抜)'!X223))</f>
        <v/>
      </c>
      <c r="Y223" s="92">
        <f>'6桁'!Y223</f>
        <v>0</v>
      </c>
      <c r="Z223" s="265"/>
    </row>
    <row r="224" spans="2:27" ht="30" customHeight="1">
      <c r="B224" s="503"/>
      <c r="C224" s="341" t="s">
        <v>312</v>
      </c>
      <c r="D224" s="254">
        <v>80</v>
      </c>
      <c r="E224" s="342">
        <v>84</v>
      </c>
      <c r="F224" s="95" t="str">
        <f>IF('ユーザー別小売(卸)価格試算(税抜)'!F224="","",IF(ISNUMBER('ユーザー別小売(卸)価格試算(税抜)'!F224),IF(入力!$C$30=1,ROUNDDOWN('ユーザー別小売(卸)価格試算(税抜)'!F224*(1+入力!$C$31/100),-入力!$C$29),IF(入力!$C$30=2,ROUNDUP('ユーザー別小売(卸)価格試算(税抜)'!F224*(1+入力!$C$31/100),-入力!$C$29),IF(入力!$C$30=3,ROUND('ユーザー別小売(卸)価格試算(税抜)'!F224*(1+入力!$C$31/100),-入力!$C$29)))),'ユーザー別小売(卸)価格試算(税抜)'!F224))</f>
        <v/>
      </c>
      <c r="G224" s="96">
        <f>'6桁'!G224</f>
        <v>0</v>
      </c>
      <c r="H224" s="12" t="str">
        <f>IF('ユーザー別小売(卸)価格試算(税抜)'!H224="","",IF(ISNUMBER('ユーザー別小売(卸)価格試算(税抜)'!H224),IF(入力!$C$30=1,ROUNDDOWN('ユーザー別小売(卸)価格試算(税抜)'!H224*(1+入力!$C$31/100),-入力!$C$29),IF(入力!$C$30=2,ROUNDUP('ユーザー別小売(卸)価格試算(税抜)'!H224*(1+入力!$C$31/100),-入力!$C$29),IF(入力!$C$30=3,ROUND('ユーザー別小売(卸)価格試算(税抜)'!H224*(1+入力!$C$31/100),-入力!$C$29)))),'ユーザー別小売(卸)価格試算(税抜)'!H224))</f>
        <v/>
      </c>
      <c r="I224" s="19">
        <f>'6桁'!I224</f>
        <v>0</v>
      </c>
      <c r="J224" s="12">
        <f>IF('ユーザー別小売(卸)価格試算(税抜)'!J224="","",IF(ISNUMBER('ユーザー別小売(卸)価格試算(税抜)'!J224),IF(入力!$C$30=1,ROUNDDOWN('ユーザー別小売(卸)価格試算(税抜)'!J224*(1+入力!$C$31/100),-入力!$C$29),IF(入力!$C$30=2,ROUNDUP('ユーザー別小売(卸)価格試算(税抜)'!J224*(1+入力!$C$31/100),-入力!$C$29),IF(入力!$C$30=3,ROUND('ユーザー別小売(卸)価格試算(税抜)'!J224*(1+入力!$C$31/100),-入力!$C$29)))),'ユーザー別小売(卸)価格試算(税抜)'!J224))</f>
        <v>40480</v>
      </c>
      <c r="K224" s="19" t="str">
        <f>'6桁'!K224</f>
        <v>W★</v>
      </c>
      <c r="L224" s="12" t="str">
        <f>IF('ユーザー別小売(卸)価格試算(税抜)'!L224="","",IF(ISNUMBER('ユーザー別小売(卸)価格試算(税抜)'!L224),IF(入力!$C$30=1,ROUNDDOWN('ユーザー別小売(卸)価格試算(税抜)'!L224*(1+入力!$C$31/100),-入力!$C$29),IF(入力!$C$30=2,ROUNDUP('ユーザー別小売(卸)価格試算(税抜)'!L224*(1+入力!$C$31/100),-入力!$C$29),IF(入力!$C$30=3,ROUND('ユーザー別小売(卸)価格試算(税抜)'!L224*(1+入力!$C$31/100),-入力!$C$29)))),'ユーザー別小売(卸)価格試算(税抜)'!L224))</f>
        <v/>
      </c>
      <c r="M224" s="19">
        <f>'6桁'!M224</f>
        <v>0</v>
      </c>
      <c r="N224" s="12" t="str">
        <f>IF('ユーザー別小売(卸)価格試算(税抜)'!N224="","",IF(ISNUMBER('ユーザー別小売(卸)価格試算(税抜)'!N224),IF(入力!$C$30=1,ROUNDDOWN('ユーザー別小売(卸)価格試算(税抜)'!N224*(1+入力!$C$31/100),-入力!$C$29),IF(入力!$C$30=2,ROUNDUP('ユーザー別小売(卸)価格試算(税抜)'!N224*(1+入力!$C$31/100),-入力!$C$29),IF(入力!$C$30=3,ROUND('ユーザー別小売(卸)価格試算(税抜)'!N224*(1+入力!$C$31/100),-入力!$C$29)))),'ユーザー別小売(卸)価格試算(税抜)'!N224))</f>
        <v/>
      </c>
      <c r="O224" s="19">
        <f>'6桁'!O224</f>
        <v>0</v>
      </c>
      <c r="P224" s="12" t="str">
        <f>IF('ユーザー別小売(卸)価格試算(税抜)'!P224="","",IF(ISNUMBER('ユーザー別小売(卸)価格試算(税抜)'!P224),IF(入力!$C$30=1,ROUNDDOWN('ユーザー別小売(卸)価格試算(税抜)'!P224*(1+入力!$C$31/100),-入力!$C$29),IF(入力!$C$30=2,ROUNDUP('ユーザー別小売(卸)価格試算(税抜)'!P224*(1+入力!$C$31/100),-入力!$C$29),IF(入力!$C$30=3,ROUND('ユーザー別小売(卸)価格試算(税抜)'!P224*(1+入力!$C$31/100),-入力!$C$29)))),'ユーザー別小売(卸)価格試算(税抜)'!P224))</f>
        <v/>
      </c>
      <c r="Q224" s="19">
        <f>'6桁'!Q224</f>
        <v>0</v>
      </c>
      <c r="R224" s="12" t="str">
        <f>IF('ユーザー別小売(卸)価格試算(税抜)'!R224="","",IF(ISNUMBER('ユーザー別小売(卸)価格試算(税抜)'!R224),IF(入力!$C$30=1,ROUNDDOWN('ユーザー別小売(卸)価格試算(税抜)'!R224*(1+入力!$C$31/100),-入力!$C$29),IF(入力!$C$30=2,ROUNDUP('ユーザー別小売(卸)価格試算(税抜)'!R224*(1+入力!$C$31/100),-入力!$C$29),IF(入力!$C$30=3,ROUND('ユーザー別小売(卸)価格試算(税抜)'!R224*(1+入力!$C$31/100),-入力!$C$29)))),'ユーザー別小売(卸)価格試算(税抜)'!R224))</f>
        <v/>
      </c>
      <c r="S224" s="19">
        <f>'6桁'!S224</f>
        <v>0</v>
      </c>
      <c r="T224" s="12" t="str">
        <f>IF('ユーザー別小売(卸)価格試算(税抜)'!T224="","",IF(ISNUMBER('ユーザー別小売(卸)価格試算(税抜)'!T224),IF(入力!$C$30=1,ROUNDDOWN('ユーザー別小売(卸)価格試算(税抜)'!T224*(1+入力!$C$31/100),-入力!$C$29),IF(入力!$C$30=2,ROUNDUP('ユーザー別小売(卸)価格試算(税抜)'!T224*(1+入力!$C$31/100),-入力!$C$29),IF(入力!$C$30=3,ROUND('ユーザー別小売(卸)価格試算(税抜)'!T224*(1+入力!$C$31/100),-入力!$C$29)))),'ユーザー別小売(卸)価格試算(税抜)'!T224))</f>
        <v/>
      </c>
      <c r="U224" s="19">
        <f>'6桁'!U224</f>
        <v>0</v>
      </c>
      <c r="V224" s="12" t="str">
        <f>IF('ユーザー別小売(卸)価格試算(税抜)'!V224="","",IF(ISNUMBER('ユーザー別小売(卸)価格試算(税抜)'!V224),IF(入力!$C$30=1,ROUNDDOWN('ユーザー別小売(卸)価格試算(税抜)'!V224*(1+入力!$C$31/100),-入力!$C$29),IF(入力!$C$30=2,ROUNDUP('ユーザー別小売(卸)価格試算(税抜)'!V224*(1+入力!$C$31/100),-入力!$C$29),IF(入力!$C$30=3,ROUND('ユーザー別小売(卸)価格試算(税抜)'!V224*(1+入力!$C$31/100),-入力!$C$29)))),'ユーザー別小売(卸)価格試算(税抜)'!V224))</f>
        <v/>
      </c>
      <c r="W224" s="20">
        <f>'6桁'!W224</f>
        <v>0</v>
      </c>
      <c r="X224" s="12">
        <f>IF('ユーザー別小売(卸)価格試算(税抜)'!X224="","",IF(ISNUMBER('ユーザー別小売(卸)価格試算(税抜)'!X224),IF(入力!$C$30=1,ROUNDDOWN('ユーザー別小売(卸)価格試算(税抜)'!X224*(1+入力!$C$31/100),-入力!$C$29),IF(入力!$C$30=2,ROUNDUP('ユーザー別小売(卸)価格試算(税抜)'!X224*(1+入力!$C$31/100),-入力!$C$29),IF(入力!$C$30=3,ROUND('ユーザー別小売(卸)価格試算(税抜)'!X224*(1+入力!$C$31/100),-入力!$C$29)))),'ユーザー別小売(卸)価格試算(税抜)'!X224))</f>
        <v>39380</v>
      </c>
      <c r="Y224" s="20" t="str">
        <f>'6桁'!Y224</f>
        <v>W★</v>
      </c>
      <c r="Z224" s="265"/>
    </row>
    <row r="225" spans="2:26" ht="30" customHeight="1">
      <c r="B225" s="503"/>
      <c r="C225" s="345" t="s">
        <v>313</v>
      </c>
      <c r="D225" s="318">
        <v>83</v>
      </c>
      <c r="E225" s="361">
        <v>87</v>
      </c>
      <c r="F225" s="289" t="str">
        <f>IF('ユーザー別小売(卸)価格試算(税抜)'!F225="","",IF(ISNUMBER('ユーザー別小売(卸)価格試算(税抜)'!F225),IF(入力!$C$30=1,ROUNDDOWN('ユーザー別小売(卸)価格試算(税抜)'!F225*(1+入力!$C$31/100),-入力!$C$29),IF(入力!$C$30=2,ROUNDUP('ユーザー別小売(卸)価格試算(税抜)'!F225*(1+入力!$C$31/100),-入力!$C$29),IF(入力!$C$30=3,ROUND('ユーザー別小売(卸)価格試算(税抜)'!F225*(1+入力!$C$31/100),-入力!$C$29)))),'ユーザー別小売(卸)価格試算(税抜)'!F225))</f>
        <v/>
      </c>
      <c r="G225" s="101">
        <f>'6桁'!G225</f>
        <v>0</v>
      </c>
      <c r="H225" s="289" t="str">
        <f>IF('ユーザー別小売(卸)価格試算(税抜)'!H225="","",IF(ISNUMBER('ユーザー別小売(卸)価格試算(税抜)'!H225),IF(入力!$C$30=1,ROUNDDOWN('ユーザー別小売(卸)価格試算(税抜)'!H225*(1+入力!$C$31/100),-入力!$C$29),IF(入力!$C$30=2,ROUNDUP('ユーザー別小売(卸)価格試算(税抜)'!H225*(1+入力!$C$31/100),-入力!$C$29),IF(入力!$C$30=3,ROUND('ユーザー別小売(卸)価格試算(税抜)'!H225*(1+入力!$C$31/100),-入力!$C$29)))),'ユーザー別小売(卸)価格試算(税抜)'!H225))</f>
        <v/>
      </c>
      <c r="I225" s="19">
        <f>'6桁'!I225</f>
        <v>0</v>
      </c>
      <c r="J225" s="289">
        <f>IF('ユーザー別小売(卸)価格試算(税抜)'!J225="","",IF(ISNUMBER('ユーザー別小売(卸)価格試算(税抜)'!J225),IF(入力!$C$30=1,ROUNDDOWN('ユーザー別小売(卸)価格試算(税抜)'!J225*(1+入力!$C$31/100),-入力!$C$29),IF(入力!$C$30=2,ROUNDUP('ユーザー別小売(卸)価格試算(税抜)'!J225*(1+入力!$C$31/100),-入力!$C$29),IF(入力!$C$30=3,ROUND('ユーザー別小売(卸)価格試算(税抜)'!J225*(1+入力!$C$31/100),-入力!$C$29)))),'ユーザー別小売(卸)価格試算(税抜)'!J225))</f>
        <v>40590</v>
      </c>
      <c r="K225" s="101" t="str">
        <f>'6桁'!K225</f>
        <v>W★</v>
      </c>
      <c r="L225" s="289" t="str">
        <f>IF('ユーザー別小売(卸)価格試算(税抜)'!L225="","",IF(ISNUMBER('ユーザー別小売(卸)価格試算(税抜)'!L225),IF(入力!$C$30=1,ROUNDDOWN('ユーザー別小売(卸)価格試算(税抜)'!L225*(1+入力!$C$31/100),-入力!$C$29),IF(入力!$C$30=2,ROUNDUP('ユーザー別小売(卸)価格試算(税抜)'!L225*(1+入力!$C$31/100),-入力!$C$29),IF(入力!$C$30=3,ROUND('ユーザー別小売(卸)価格試算(税抜)'!L225*(1+入力!$C$31/100),-入力!$C$29)))),'ユーザー別小売(卸)価格試算(税抜)'!L225))</f>
        <v/>
      </c>
      <c r="M225" s="101">
        <f>'6桁'!M225</f>
        <v>0</v>
      </c>
      <c r="N225" s="12" t="str">
        <f>IF('ユーザー別小売(卸)価格試算(税抜)'!N225="","",IF(ISNUMBER('ユーザー別小売(卸)価格試算(税抜)'!N225),IF(入力!$C$30=1,ROUNDDOWN('ユーザー別小売(卸)価格試算(税抜)'!N225*(1+入力!$C$31/100),-入力!$C$29),IF(入力!$C$30=2,ROUNDUP('ユーザー別小売(卸)価格試算(税抜)'!N225*(1+入力!$C$31/100),-入力!$C$29),IF(入力!$C$30=3,ROUND('ユーザー別小売(卸)価格試算(税抜)'!N225*(1+入力!$C$31/100),-入力!$C$29)))),'ユーザー別小売(卸)価格試算(税抜)'!N225))</f>
        <v/>
      </c>
      <c r="O225" s="19">
        <f>'6桁'!O225</f>
        <v>0</v>
      </c>
      <c r="P225" s="289">
        <f>IF('ユーザー別小売(卸)価格試算(税抜)'!P225="","",IF(ISNUMBER('ユーザー別小売(卸)価格試算(税抜)'!P225),IF(入力!$C$30=1,ROUNDDOWN('ユーザー別小売(卸)価格試算(税抜)'!P225*(1+入力!$C$31/100),-入力!$C$29),IF(入力!$C$30=2,ROUNDUP('ユーザー別小売(卸)価格試算(税抜)'!P225*(1+入力!$C$31/100),-入力!$C$29),IF(入力!$C$30=3,ROUND('ユーザー別小売(卸)価格試算(税抜)'!P225*(1+入力!$C$31/100),-入力!$C$29)))),'ユーザー別小売(卸)価格試算(税抜)'!P225))</f>
        <v>48290</v>
      </c>
      <c r="Q225" s="20" t="str">
        <f>'6桁'!Q225</f>
        <v>W</v>
      </c>
      <c r="R225" s="12" t="str">
        <f>IF('ユーザー別小売(卸)価格試算(税抜)'!R225="","",IF(ISNUMBER('ユーザー別小売(卸)価格試算(税抜)'!R225),IF(入力!$C$30=1,ROUNDDOWN('ユーザー別小売(卸)価格試算(税抜)'!R225*(1+入力!$C$31/100),-入力!$C$29),IF(入力!$C$30=2,ROUNDUP('ユーザー別小売(卸)価格試算(税抜)'!R225*(1+入力!$C$31/100),-入力!$C$29),IF(入力!$C$30=3,ROUND('ユーザー別小売(卸)価格試算(税抜)'!R225*(1+入力!$C$31/100),-入力!$C$29)))),'ユーザー別小売(卸)価格試算(税抜)'!R225))</f>
        <v/>
      </c>
      <c r="S225" s="19">
        <f>'6桁'!S225</f>
        <v>0</v>
      </c>
      <c r="T225" s="12" t="str">
        <f>IF('ユーザー別小売(卸)価格試算(税抜)'!T225="","",IF(ISNUMBER('ユーザー別小売(卸)価格試算(税抜)'!T225),IF(入力!$C$30=1,ROUNDDOWN('ユーザー別小売(卸)価格試算(税抜)'!T225*(1+入力!$C$31/100),-入力!$C$29),IF(入力!$C$30=2,ROUNDUP('ユーザー別小売(卸)価格試算(税抜)'!T225*(1+入力!$C$31/100),-入力!$C$29),IF(入力!$C$30=3,ROUND('ユーザー別小売(卸)価格試算(税抜)'!T225*(1+入力!$C$31/100),-入力!$C$29)))),'ユーザー別小売(卸)価格試算(税抜)'!T225))</f>
        <v/>
      </c>
      <c r="U225" s="19">
        <f>'6桁'!U225</f>
        <v>0</v>
      </c>
      <c r="V225" s="12" t="str">
        <f>IF('ユーザー別小売(卸)価格試算(税抜)'!V225="","",IF(ISNUMBER('ユーザー別小売(卸)価格試算(税抜)'!V225),IF(入力!$C$30=1,ROUNDDOWN('ユーザー別小売(卸)価格試算(税抜)'!V225*(1+入力!$C$31/100),-入力!$C$29),IF(入力!$C$30=2,ROUNDUP('ユーザー別小売(卸)価格試算(税抜)'!V225*(1+入力!$C$31/100),-入力!$C$29),IF(入力!$C$30=3,ROUND('ユーザー別小売(卸)価格試算(税抜)'!V225*(1+入力!$C$31/100),-入力!$C$29)))),'ユーザー別小売(卸)価格試算(税抜)'!V225))</f>
        <v/>
      </c>
      <c r="W225" s="20">
        <f>'6桁'!W225</f>
        <v>0</v>
      </c>
      <c r="X225" s="12">
        <f>IF('ユーザー別小売(卸)価格試算(税抜)'!X225="","",IF(ISNUMBER('ユーザー別小売(卸)価格試算(税抜)'!X225),IF(入力!$C$30=1,ROUNDDOWN('ユーザー別小売(卸)価格試算(税抜)'!X225*(1+入力!$C$31/100),-入力!$C$29),IF(入力!$C$30=2,ROUNDUP('ユーザー別小売(卸)価格試算(税抜)'!X225*(1+入力!$C$31/100),-入力!$C$29),IF(入力!$C$30=3,ROUND('ユーザー別小売(卸)価格試算(税抜)'!X225*(1+入力!$C$31/100),-入力!$C$29)))),'ユーザー別小売(卸)価格試算(税抜)'!X225))</f>
        <v>39600</v>
      </c>
      <c r="Y225" s="20" t="str">
        <f>'6桁'!Y225</f>
        <v>W★</v>
      </c>
      <c r="Z225" s="265"/>
    </row>
    <row r="226" spans="2:26" ht="30" customHeight="1">
      <c r="B226" s="503"/>
      <c r="C226" s="341" t="s">
        <v>314</v>
      </c>
      <c r="D226" s="254">
        <v>90</v>
      </c>
      <c r="E226" s="342">
        <v>94</v>
      </c>
      <c r="F226" s="12" t="str">
        <f>IF('ユーザー別小売(卸)価格試算(税抜)'!F226="","",IF(ISNUMBER('ユーザー別小売(卸)価格試算(税抜)'!F226),IF(入力!$C$30=1,ROUNDDOWN('ユーザー別小売(卸)価格試算(税抜)'!F226*(1+入力!$C$31/100),-入力!$C$29),IF(入力!$C$30=2,ROUNDUP('ユーザー別小売(卸)価格試算(税抜)'!F226*(1+入力!$C$31/100),-入力!$C$29),IF(入力!$C$30=3,ROUND('ユーザー別小売(卸)価格試算(税抜)'!F226*(1+入力!$C$31/100),-入力!$C$29)))),'ユーザー別小売(卸)価格試算(税抜)'!F226))</f>
        <v/>
      </c>
      <c r="G226" s="19">
        <f>'6桁'!G226</f>
        <v>0</v>
      </c>
      <c r="H226" s="12" t="str">
        <f>IF('ユーザー別小売(卸)価格試算(税抜)'!H226="","",IF(ISNUMBER('ユーザー別小売(卸)価格試算(税抜)'!H226),IF(入力!$C$30=1,ROUNDDOWN('ユーザー別小売(卸)価格試算(税抜)'!H226*(1+入力!$C$31/100),-入力!$C$29),IF(入力!$C$30=2,ROUNDUP('ユーザー別小売(卸)価格試算(税抜)'!H226*(1+入力!$C$31/100),-入力!$C$29),IF(入力!$C$30=3,ROUND('ユーザー別小売(卸)価格試算(税抜)'!H226*(1+入力!$C$31/100),-入力!$C$29)))),'ユーザー別小売(卸)価格試算(税抜)'!H226))</f>
        <v/>
      </c>
      <c r="I226" s="19">
        <f>'6桁'!I226</f>
        <v>0</v>
      </c>
      <c r="J226" s="12" t="str">
        <f>IF('ユーザー別小売(卸)価格試算(税抜)'!J226="","",IF(ISNUMBER('ユーザー別小売(卸)価格試算(税抜)'!J226),IF(入力!$C$30=1,ROUNDDOWN('ユーザー別小売(卸)価格試算(税抜)'!J226*(1+入力!$C$31/100),-入力!$C$29),IF(入力!$C$30=2,ROUNDUP('ユーザー別小売(卸)価格試算(税抜)'!J226*(1+入力!$C$31/100),-入力!$C$29),IF(入力!$C$30=3,ROUND('ユーザー別小売(卸)価格試算(税抜)'!J226*(1+入力!$C$31/100),-入力!$C$29)))),'ユーザー別小売(卸)価格試算(税抜)'!J226))</f>
        <v/>
      </c>
      <c r="K226" s="19">
        <f>'6桁'!K226</f>
        <v>0</v>
      </c>
      <c r="L226" s="12" t="str">
        <f>IF('ユーザー別小売(卸)価格試算(税抜)'!L226="","",IF(ISNUMBER('ユーザー別小売(卸)価格試算(税抜)'!L226),IF(入力!$C$30=1,ROUNDDOWN('ユーザー別小売(卸)価格試算(税抜)'!L226*(1+入力!$C$31/100),-入力!$C$29),IF(入力!$C$30=2,ROUNDUP('ユーザー別小売(卸)価格試算(税抜)'!L226*(1+入力!$C$31/100),-入力!$C$29),IF(入力!$C$30=3,ROUND('ユーザー別小売(卸)価格試算(税抜)'!L226*(1+入力!$C$31/100),-入力!$C$29)))),'ユーザー別小売(卸)価格試算(税抜)'!L226))</f>
        <v/>
      </c>
      <c r="M226" s="19">
        <f>'6桁'!M226</f>
        <v>0</v>
      </c>
      <c r="N226" s="12" t="str">
        <f>IF('ユーザー別小売(卸)価格試算(税抜)'!N226="","",IF(ISNUMBER('ユーザー別小売(卸)価格試算(税抜)'!N226),IF(入力!$C$30=1,ROUNDDOWN('ユーザー別小売(卸)価格試算(税抜)'!N226*(1+入力!$C$31/100),-入力!$C$29),IF(入力!$C$30=2,ROUNDUP('ユーザー別小売(卸)価格試算(税抜)'!N226*(1+入力!$C$31/100),-入力!$C$29),IF(入力!$C$30=3,ROUND('ユーザー別小売(卸)価格試算(税抜)'!N226*(1+入力!$C$31/100),-入力!$C$29)))),'ユーザー別小売(卸)価格試算(税抜)'!N226))</f>
        <v/>
      </c>
      <c r="O226" s="19">
        <f>'6桁'!O226</f>
        <v>0</v>
      </c>
      <c r="P226" s="12">
        <f>IF('ユーザー別小売(卸)価格試算(税抜)'!P226="","",IF(ISNUMBER('ユーザー別小売(卸)価格試算(税抜)'!P226),IF(入力!$C$30=1,ROUNDDOWN('ユーザー別小売(卸)価格試算(税抜)'!P226*(1+入力!$C$31/100),-入力!$C$29),IF(入力!$C$30=2,ROUNDUP('ユーザー別小売(卸)価格試算(税抜)'!P226*(1+入力!$C$31/100),-入力!$C$29),IF(入力!$C$30=3,ROUND('ユーザー別小売(卸)価格試算(税抜)'!P226*(1+入力!$C$31/100),-入力!$C$29)))),'ユーザー別小売(卸)価格試算(税抜)'!P226))</f>
        <v>53240</v>
      </c>
      <c r="Q226" s="20" t="str">
        <f>'6桁'!Q226</f>
        <v>W</v>
      </c>
      <c r="R226" s="12">
        <f>IF('ユーザー別小売(卸)価格試算(税抜)'!R226="","",IF(ISNUMBER('ユーザー別小売(卸)価格試算(税抜)'!R226),IF(入力!$C$30=1,ROUNDDOWN('ユーザー別小売(卸)価格試算(税抜)'!R226*(1+入力!$C$31/100),-入力!$C$29),IF(入力!$C$30=2,ROUNDUP('ユーザー別小売(卸)価格試算(税抜)'!R226*(1+入力!$C$31/100),-入力!$C$29),IF(入力!$C$30=3,ROUND('ユーザー別小売(卸)価格試算(税抜)'!R226*(1+入力!$C$31/100),-入力!$C$29)))),'ユーザー別小売(卸)価格試算(税抜)'!R226))</f>
        <v>62590</v>
      </c>
      <c r="S226" s="19" t="str">
        <f>'6桁'!S226</f>
        <v>▽W</v>
      </c>
      <c r="T226" s="12" t="str">
        <f>IF('ユーザー別小売(卸)価格試算(税抜)'!T226="","",IF(ISNUMBER('ユーザー別小売(卸)価格試算(税抜)'!T226),IF(入力!$C$30=1,ROUNDDOWN('ユーザー別小売(卸)価格試算(税抜)'!T226*(1+入力!$C$31/100),-入力!$C$29),IF(入力!$C$30=2,ROUNDUP('ユーザー別小売(卸)価格試算(税抜)'!T226*(1+入力!$C$31/100),-入力!$C$29),IF(入力!$C$30=3,ROUND('ユーザー別小売(卸)価格試算(税抜)'!T226*(1+入力!$C$31/100),-入力!$C$29)))),'ユーザー別小売(卸)価格試算(税抜)'!T226))</f>
        <v/>
      </c>
      <c r="U226" s="19">
        <f>'6桁'!U226</f>
        <v>0</v>
      </c>
      <c r="V226" s="12" t="str">
        <f>IF('ユーザー別小売(卸)価格試算(税抜)'!V226="","",IF(ISNUMBER('ユーザー別小売(卸)価格試算(税抜)'!V226),IF(入力!$C$30=1,ROUNDDOWN('ユーザー別小売(卸)価格試算(税抜)'!V226*(1+入力!$C$31/100),-入力!$C$29),IF(入力!$C$30=2,ROUNDUP('ユーザー別小売(卸)価格試算(税抜)'!V226*(1+入力!$C$31/100),-入力!$C$29),IF(入力!$C$30=3,ROUND('ユーザー別小売(卸)価格試算(税抜)'!V226*(1+入力!$C$31/100),-入力!$C$29)))),'ユーザー別小売(卸)価格試算(税抜)'!V226))</f>
        <v/>
      </c>
      <c r="W226" s="20">
        <f>'6桁'!W226</f>
        <v>0</v>
      </c>
      <c r="X226" s="12" t="str">
        <f>IF('ユーザー別小売(卸)価格試算(税抜)'!X226="","",IF(ISNUMBER('ユーザー別小売(卸)価格試算(税抜)'!X226),IF(入力!$C$30=1,ROUNDDOWN('ユーザー別小売(卸)価格試算(税抜)'!X226*(1+入力!$C$31/100),-入力!$C$29),IF(入力!$C$30=2,ROUNDUP('ユーザー別小売(卸)価格試算(税抜)'!X226*(1+入力!$C$31/100),-入力!$C$29),IF(入力!$C$30=3,ROUND('ユーザー別小売(卸)価格試算(税抜)'!X226*(1+入力!$C$31/100),-入力!$C$29)))),'ユーザー別小売(卸)価格試算(税抜)'!X226))</f>
        <v/>
      </c>
      <c r="Y226" s="20">
        <f>'6桁'!Y226</f>
        <v>0</v>
      </c>
      <c r="Z226" s="265"/>
    </row>
    <row r="227" spans="2:26" ht="30" customHeight="1">
      <c r="B227" s="503"/>
      <c r="C227" s="341" t="s">
        <v>177</v>
      </c>
      <c r="D227" s="254">
        <v>91</v>
      </c>
      <c r="E227" s="342">
        <v>95</v>
      </c>
      <c r="F227" s="12" t="str">
        <f>IF('ユーザー別小売(卸)価格試算(税抜)'!F227="","",IF(ISNUMBER('ユーザー別小売(卸)価格試算(税抜)'!F227),IF(入力!$C$30=1,ROUNDDOWN('ユーザー別小売(卸)価格試算(税抜)'!F227*(1+入力!$C$31/100),-入力!$C$29),IF(入力!$C$30=2,ROUNDUP('ユーザー別小売(卸)価格試算(税抜)'!F227*(1+入力!$C$31/100),-入力!$C$29),IF(入力!$C$30=3,ROUND('ユーザー別小売(卸)価格試算(税抜)'!F227*(1+入力!$C$31/100),-入力!$C$29)))),'ユーザー別小売(卸)価格試算(税抜)'!F227))</f>
        <v/>
      </c>
      <c r="G227" s="19">
        <f>'6桁'!G227</f>
        <v>0</v>
      </c>
      <c r="H227" s="12">
        <f>IF('ユーザー別小売(卸)価格試算(税抜)'!H227="","",IF(ISNUMBER('ユーザー別小売(卸)価格試算(税抜)'!H227),IF(入力!$C$30=1,ROUNDDOWN('ユーザー別小売(卸)価格試算(税抜)'!H227*(1+入力!$C$31/100),-入力!$C$29),IF(入力!$C$30=2,ROUNDUP('ユーザー別小売(卸)価格試算(税抜)'!H227*(1+入力!$C$31/100),-入力!$C$29),IF(入力!$C$30=3,ROUND('ユーザー別小売(卸)価格試算(税抜)'!H227*(1+入力!$C$31/100),-入力!$C$29)))),'ユーザー別小売(卸)価格試算(税抜)'!H227))</f>
        <v>47190</v>
      </c>
      <c r="I227" s="19" t="str">
        <f>'6桁'!I227</f>
        <v>W</v>
      </c>
      <c r="J227" s="12" t="str">
        <f>IF('ユーザー別小売(卸)価格試算(税抜)'!J227="","",IF(ISNUMBER('ユーザー別小売(卸)価格試算(税抜)'!J227),IF(入力!$C$30=1,ROUNDDOWN('ユーザー別小売(卸)価格試算(税抜)'!J227*(1+入力!$C$31/100),-入力!$C$29),IF(入力!$C$30=2,ROUNDUP('ユーザー別小売(卸)価格試算(税抜)'!J227*(1+入力!$C$31/100),-入力!$C$29),IF(入力!$C$30=3,ROUND('ユーザー別小売(卸)価格試算(税抜)'!J227*(1+入力!$C$31/100),-入力!$C$29)))),'ユーザー別小売(卸)価格試算(税抜)'!J227))</f>
        <v/>
      </c>
      <c r="K227" s="19">
        <f>'6桁'!K227</f>
        <v>0</v>
      </c>
      <c r="L227" s="12" t="str">
        <f>IF('ユーザー別小売(卸)価格試算(税抜)'!L227="","",IF(ISNUMBER('ユーザー別小売(卸)価格試算(税抜)'!L227),IF(入力!$C$30=1,ROUNDDOWN('ユーザー別小売(卸)価格試算(税抜)'!L227*(1+入力!$C$31/100),-入力!$C$29),IF(入力!$C$30=2,ROUNDUP('ユーザー別小売(卸)価格試算(税抜)'!L227*(1+入力!$C$31/100),-入力!$C$29),IF(入力!$C$30=3,ROUND('ユーザー別小売(卸)価格試算(税抜)'!L227*(1+入力!$C$31/100),-入力!$C$29)))),'ユーザー別小売(卸)価格試算(税抜)'!L227))</f>
        <v/>
      </c>
      <c r="M227" s="19">
        <f>'6桁'!M227</f>
        <v>0</v>
      </c>
      <c r="N227" s="12" t="str">
        <f>IF('ユーザー別小売(卸)価格試算(税抜)'!N227="","",IF(ISNUMBER('ユーザー別小売(卸)価格試算(税抜)'!N227),IF(入力!$C$30=1,ROUNDDOWN('ユーザー別小売(卸)価格試算(税抜)'!N227*(1+入力!$C$31/100),-入力!$C$29),IF(入力!$C$30=2,ROUNDUP('ユーザー別小売(卸)価格試算(税抜)'!N227*(1+入力!$C$31/100),-入力!$C$29),IF(入力!$C$30=3,ROUND('ユーザー別小売(卸)価格試算(税抜)'!N227*(1+入力!$C$31/100),-入力!$C$29)))),'ユーザー別小売(卸)価格試算(税抜)'!N227))</f>
        <v/>
      </c>
      <c r="O227" s="19">
        <f>'6桁'!O227</f>
        <v>0</v>
      </c>
      <c r="P227" s="12">
        <f>IF('ユーザー別小売(卸)価格試算(税抜)'!P227="","",IF(ISNUMBER('ユーザー別小売(卸)価格試算(税抜)'!P227),IF(入力!$C$30=1,ROUNDDOWN('ユーザー別小売(卸)価格試算(税抜)'!P227*(1+入力!$C$31/100),-入力!$C$29),IF(入力!$C$30=2,ROUNDUP('ユーザー別小売(卸)価格試算(税抜)'!P227*(1+入力!$C$31/100),-入力!$C$29),IF(入力!$C$30=3,ROUND('ユーザー別小売(卸)価格試算(税抜)'!P227*(1+入力!$C$31/100),-入力!$C$29)))),'ユーザー別小売(卸)価格試算(税抜)'!P227))</f>
        <v>55110</v>
      </c>
      <c r="Q227" s="20" t="str">
        <f>'6桁'!Q227</f>
        <v>W</v>
      </c>
      <c r="R227" s="12" t="str">
        <f>IF('ユーザー別小売(卸)価格試算(税抜)'!R227="","",IF(ISNUMBER('ユーザー別小売(卸)価格試算(税抜)'!R227),IF(入力!$C$30=1,ROUNDDOWN('ユーザー別小売(卸)価格試算(税抜)'!R227*(1+入力!$C$31/100),-入力!$C$29),IF(入力!$C$30=2,ROUNDUP('ユーザー別小売(卸)価格試算(税抜)'!R227*(1+入力!$C$31/100),-入力!$C$29),IF(入力!$C$30=3,ROUND('ユーザー別小売(卸)価格試算(税抜)'!R227*(1+入力!$C$31/100),-入力!$C$29)))),'ユーザー別小売(卸)価格試算(税抜)'!R227))</f>
        <v/>
      </c>
      <c r="S227" s="19">
        <f>'6桁'!S227</f>
        <v>0</v>
      </c>
      <c r="T227" s="12" t="str">
        <f>IF('ユーザー別小売(卸)価格試算(税抜)'!T227="","",IF(ISNUMBER('ユーザー別小売(卸)価格試算(税抜)'!T227),IF(入力!$C$30=1,ROUNDDOWN('ユーザー別小売(卸)価格試算(税抜)'!T227*(1+入力!$C$31/100),-入力!$C$29),IF(入力!$C$30=2,ROUNDUP('ユーザー別小売(卸)価格試算(税抜)'!T227*(1+入力!$C$31/100),-入力!$C$29),IF(入力!$C$30=3,ROUND('ユーザー別小売(卸)価格試算(税抜)'!T227*(1+入力!$C$31/100),-入力!$C$29)))),'ユーザー別小売(卸)価格試算(税抜)'!T227))</f>
        <v/>
      </c>
      <c r="U227" s="19">
        <f>'6桁'!U227</f>
        <v>0</v>
      </c>
      <c r="V227" s="12" t="str">
        <f>IF('ユーザー別小売(卸)価格試算(税抜)'!V227="","",IF(ISNUMBER('ユーザー別小売(卸)価格試算(税抜)'!V227),IF(入力!$C$30=1,ROUNDDOWN('ユーザー別小売(卸)価格試算(税抜)'!V227*(1+入力!$C$31/100),-入力!$C$29),IF(入力!$C$30=2,ROUNDUP('ユーザー別小売(卸)価格試算(税抜)'!V227*(1+入力!$C$31/100),-入力!$C$29),IF(入力!$C$30=3,ROUND('ユーザー別小売(卸)価格試算(税抜)'!V227*(1+入力!$C$31/100),-入力!$C$29)))),'ユーザー別小売(卸)価格試算(税抜)'!V227))</f>
        <v/>
      </c>
      <c r="W227" s="20">
        <f>'6桁'!W227</f>
        <v>0</v>
      </c>
      <c r="X227" s="12">
        <f>IF('ユーザー別小売(卸)価格試算(税抜)'!X227="","",IF(ISNUMBER('ユーザー別小売(卸)価格試算(税抜)'!X227),IF(入力!$C$30=1,ROUNDDOWN('ユーザー別小売(卸)価格試算(税抜)'!X227*(1+入力!$C$31/100),-入力!$C$29),IF(入力!$C$30=2,ROUNDUP('ユーザー別小売(卸)価格試算(税抜)'!X227*(1+入力!$C$31/100),-入力!$C$29),IF(入力!$C$30=3,ROUND('ユーザー別小売(卸)価格試算(税抜)'!X227*(1+入力!$C$31/100),-入力!$C$29)))),'ユーザー別小売(卸)価格試算(税抜)'!X227))</f>
        <v>45100</v>
      </c>
      <c r="Y227" s="20" t="str">
        <f>'6桁'!Y227</f>
        <v>W</v>
      </c>
      <c r="Z227" s="265"/>
    </row>
    <row r="228" spans="2:26" ht="30" customHeight="1">
      <c r="B228" s="503"/>
      <c r="C228" s="341" t="s">
        <v>178</v>
      </c>
      <c r="D228" s="254">
        <v>94</v>
      </c>
      <c r="E228" s="342">
        <v>98</v>
      </c>
      <c r="F228" s="12" t="str">
        <f>IF('ユーザー別小売(卸)価格試算(税抜)'!F228="","",IF(ISNUMBER('ユーザー別小売(卸)価格試算(税抜)'!F228),IF(入力!$C$30=1,ROUNDDOWN('ユーザー別小売(卸)価格試算(税抜)'!F228*(1+入力!$C$31/100),-入力!$C$29),IF(入力!$C$30=2,ROUNDUP('ユーザー別小売(卸)価格試算(税抜)'!F228*(1+入力!$C$31/100),-入力!$C$29),IF(入力!$C$30=3,ROUND('ユーザー別小売(卸)価格試算(税抜)'!F228*(1+入力!$C$31/100),-入力!$C$29)))),'ユーザー別小売(卸)価格試算(税抜)'!F228))</f>
        <v/>
      </c>
      <c r="G228" s="19">
        <f>'6桁'!G228</f>
        <v>0</v>
      </c>
      <c r="H228" s="12" t="str">
        <f>IF('ユーザー別小売(卸)価格試算(税抜)'!H228="","",IF(ISNUMBER('ユーザー別小売(卸)価格試算(税抜)'!H228),IF(入力!$C$30=1,ROUNDDOWN('ユーザー別小売(卸)価格試算(税抜)'!H228*(1+入力!$C$31/100),-入力!$C$29),IF(入力!$C$30=2,ROUNDUP('ユーザー別小売(卸)価格試算(税抜)'!H228*(1+入力!$C$31/100),-入力!$C$29),IF(入力!$C$30=3,ROUND('ユーザー別小売(卸)価格試算(税抜)'!H228*(1+入力!$C$31/100),-入力!$C$29)))),'ユーザー別小売(卸)価格試算(税抜)'!H228))</f>
        <v/>
      </c>
      <c r="I228" s="19">
        <f>'6桁'!I228</f>
        <v>0</v>
      </c>
      <c r="J228" s="12" t="str">
        <f>IF('ユーザー別小売(卸)価格試算(税抜)'!J228="","",IF(ISNUMBER('ユーザー別小売(卸)価格試算(税抜)'!J228),IF(入力!$C$30=1,ROUNDDOWN('ユーザー別小売(卸)価格試算(税抜)'!J228*(1+入力!$C$31/100),-入力!$C$29),IF(入力!$C$30=2,ROUNDUP('ユーザー別小売(卸)価格試算(税抜)'!J228*(1+入力!$C$31/100),-入力!$C$29),IF(入力!$C$30=3,ROUND('ユーザー別小売(卸)価格試算(税抜)'!J228*(1+入力!$C$31/100),-入力!$C$29)))),'ユーザー別小売(卸)価格試算(税抜)'!J228))</f>
        <v/>
      </c>
      <c r="K228" s="19">
        <f>'6桁'!K228</f>
        <v>0</v>
      </c>
      <c r="L228" s="12" t="str">
        <f>IF('ユーザー別小売(卸)価格試算(税抜)'!L228="","",IF(ISNUMBER('ユーザー別小売(卸)価格試算(税抜)'!L228),IF(入力!$C$30=1,ROUNDDOWN('ユーザー別小売(卸)価格試算(税抜)'!L228*(1+入力!$C$31/100),-入力!$C$29),IF(入力!$C$30=2,ROUNDUP('ユーザー別小売(卸)価格試算(税抜)'!L228*(1+入力!$C$31/100),-入力!$C$29),IF(入力!$C$30=3,ROUND('ユーザー別小売(卸)価格試算(税抜)'!L228*(1+入力!$C$31/100),-入力!$C$29)))),'ユーザー別小売(卸)価格試算(税抜)'!L228))</f>
        <v/>
      </c>
      <c r="M228" s="19">
        <f>'6桁'!M228</f>
        <v>0</v>
      </c>
      <c r="N228" s="12" t="str">
        <f>IF('ユーザー別小売(卸)価格試算(税抜)'!N228="","",IF(ISNUMBER('ユーザー別小売(卸)価格試算(税抜)'!N228),IF(入力!$C$30=1,ROUNDDOWN('ユーザー別小売(卸)価格試算(税抜)'!N228*(1+入力!$C$31/100),-入力!$C$29),IF(入力!$C$30=2,ROUNDUP('ユーザー別小売(卸)価格試算(税抜)'!N228*(1+入力!$C$31/100),-入力!$C$29),IF(入力!$C$30=3,ROUND('ユーザー別小売(卸)価格試算(税抜)'!N228*(1+入力!$C$31/100),-入力!$C$29)))),'ユーザー別小売(卸)価格試算(税抜)'!N228))</f>
        <v/>
      </c>
      <c r="O228" s="19">
        <f>'6桁'!O228</f>
        <v>0</v>
      </c>
      <c r="P228" s="12">
        <f>IF('ユーザー別小売(卸)価格試算(税抜)'!P228="","",IF(ISNUMBER('ユーザー別小売(卸)価格試算(税抜)'!P228),IF(入力!$C$30=1,ROUNDDOWN('ユーザー別小売(卸)価格試算(税抜)'!P228*(1+入力!$C$31/100),-入力!$C$29),IF(入力!$C$30=2,ROUNDUP('ユーザー別小売(卸)価格試算(税抜)'!P228*(1+入力!$C$31/100),-入力!$C$29),IF(入力!$C$30=3,ROUND('ユーザー別小売(卸)価格試算(税抜)'!P228*(1+入力!$C$31/100),-入力!$C$29)))),'ユーザー別小売(卸)価格試算(税抜)'!P228))</f>
        <v>58300</v>
      </c>
      <c r="Q228" s="20" t="str">
        <f>'6桁'!Q228</f>
        <v>W</v>
      </c>
      <c r="R228" s="12">
        <f>IF('ユーザー別小売(卸)価格試算(税抜)'!R228="","",IF(ISNUMBER('ユーザー別小売(卸)価格試算(税抜)'!R228),IF(入力!$C$30=1,ROUNDDOWN('ユーザー別小売(卸)価格試算(税抜)'!R228*(1+入力!$C$31/100),-入力!$C$29),IF(入力!$C$30=2,ROUNDUP('ユーザー別小売(卸)価格試算(税抜)'!R228*(1+入力!$C$31/100),-入力!$C$29),IF(入力!$C$30=3,ROUND('ユーザー別小売(卸)価格試算(税抜)'!R228*(1+入力!$C$31/100),-入力!$C$29)))),'ユーザー別小売(卸)価格試算(税抜)'!R228))</f>
        <v>68640</v>
      </c>
      <c r="S228" s="19" t="str">
        <f>'6桁'!S228</f>
        <v>▽W★</v>
      </c>
      <c r="T228" s="12" t="str">
        <f>IF('ユーザー別小売(卸)価格試算(税抜)'!T228="","",IF(ISNUMBER('ユーザー別小売(卸)価格試算(税抜)'!T228),IF(入力!$C$30=1,ROUNDDOWN('ユーザー別小売(卸)価格試算(税抜)'!T228*(1+入力!$C$31/100),-入力!$C$29),IF(入力!$C$30=2,ROUNDUP('ユーザー別小売(卸)価格試算(税抜)'!T228*(1+入力!$C$31/100),-入力!$C$29),IF(入力!$C$30=3,ROUND('ユーザー別小売(卸)価格試算(税抜)'!T228*(1+入力!$C$31/100),-入力!$C$29)))),'ユーザー別小売(卸)価格試算(税抜)'!T228))</f>
        <v/>
      </c>
      <c r="U228" s="19">
        <f>'6桁'!U228</f>
        <v>0</v>
      </c>
      <c r="V228" s="12" t="str">
        <f>IF('ユーザー別小売(卸)価格試算(税抜)'!V228="","",IF(ISNUMBER('ユーザー別小売(卸)価格試算(税抜)'!V228),IF(入力!$C$30=1,ROUNDDOWN('ユーザー別小売(卸)価格試算(税抜)'!V228*(1+入力!$C$31/100),-入力!$C$29),IF(入力!$C$30=2,ROUNDUP('ユーザー別小売(卸)価格試算(税抜)'!V228*(1+入力!$C$31/100),-入力!$C$29),IF(入力!$C$30=3,ROUND('ユーザー別小売(卸)価格試算(税抜)'!V228*(1+入力!$C$31/100),-入力!$C$29)))),'ユーザー別小売(卸)価格試算(税抜)'!V228))</f>
        <v/>
      </c>
      <c r="W228" s="20">
        <f>'6桁'!W228</f>
        <v>0</v>
      </c>
      <c r="X228" s="12">
        <f>IF('ユーザー別小売(卸)価格試算(税抜)'!X228="","",IF(ISNUMBER('ユーザー別小売(卸)価格試算(税抜)'!X228),IF(入力!$C$30=1,ROUNDDOWN('ユーザー別小売(卸)価格試算(税抜)'!X228*(1+入力!$C$31/100),-入力!$C$29),IF(入力!$C$30=2,ROUNDUP('ユーザー別小売(卸)価格試算(税抜)'!X228*(1+入力!$C$31/100),-入力!$C$29),IF(入力!$C$30=3,ROUND('ユーザー別小売(卸)価格試算(税抜)'!X228*(1+入力!$C$31/100),-入力!$C$29)))),'ユーザー別小売(卸)価格試算(税抜)'!X228))</f>
        <v>47080</v>
      </c>
      <c r="Y228" s="20" t="str">
        <f>'6桁'!Y228</f>
        <v>W</v>
      </c>
      <c r="Z228" s="265"/>
    </row>
    <row r="229" spans="2:26" ht="30" customHeight="1">
      <c r="B229" s="503"/>
      <c r="C229" s="341" t="s">
        <v>332</v>
      </c>
      <c r="D229" s="254">
        <v>81</v>
      </c>
      <c r="E229" s="342"/>
      <c r="F229" s="12" t="str">
        <f>IF('ユーザー別小売(卸)価格試算(税抜)'!F229="","",IF(ISNUMBER('ユーザー別小売(卸)価格試算(税抜)'!F229),IF(入力!$C$30=1,ROUNDDOWN('ユーザー別小売(卸)価格試算(税抜)'!F229*(1+入力!$C$31/100),-入力!$C$29),IF(入力!$C$30=2,ROUNDUP('ユーザー別小売(卸)価格試算(税抜)'!F229*(1+入力!$C$31/100),-入力!$C$29),IF(入力!$C$30=3,ROUND('ユーザー別小売(卸)価格試算(税抜)'!F229*(1+入力!$C$31/100),-入力!$C$29)))),'ユーザー別小売(卸)価格試算(税抜)'!F229))</f>
        <v/>
      </c>
      <c r="G229" s="19">
        <f>'6桁'!G229</f>
        <v>0</v>
      </c>
      <c r="H229" s="12" t="str">
        <f>IF('ユーザー別小売(卸)価格試算(税抜)'!H229="","",IF(ISNUMBER('ユーザー別小売(卸)価格試算(税抜)'!H229),IF(入力!$C$30=1,ROUNDDOWN('ユーザー別小売(卸)価格試算(税抜)'!H229*(1+入力!$C$31/100),-入力!$C$29),IF(入力!$C$30=2,ROUNDUP('ユーザー別小売(卸)価格試算(税抜)'!H229*(1+入力!$C$31/100),-入力!$C$29),IF(入力!$C$30=3,ROUND('ユーザー別小売(卸)価格試算(税抜)'!H229*(1+入力!$C$31/100),-入力!$C$29)))),'ユーザー別小売(卸)価格試算(税抜)'!H229))</f>
        <v/>
      </c>
      <c r="I229" s="19">
        <f>'6桁'!I229</f>
        <v>0</v>
      </c>
      <c r="J229" s="12">
        <f>IF('ユーザー別小売(卸)価格試算(税抜)'!J229="","",IF(ISNUMBER('ユーザー別小売(卸)価格試算(税抜)'!J229),IF(入力!$C$30=1,ROUNDDOWN('ユーザー別小売(卸)価格試算(税抜)'!J229*(1+入力!$C$31/100),-入力!$C$29),IF(入力!$C$30=2,ROUNDUP('ユーザー別小売(卸)価格試算(税抜)'!J229*(1+入力!$C$31/100),-入力!$C$29),IF(入力!$C$30=3,ROUND('ユーザー別小売(卸)価格試算(税抜)'!J229*(1+入力!$C$31/100),-入力!$C$29)))),'ユーザー別小売(卸)価格試算(税抜)'!J229))</f>
        <v>34100</v>
      </c>
      <c r="K229" s="19" t="str">
        <f>'6桁'!K229</f>
        <v>W</v>
      </c>
      <c r="L229" s="12" t="str">
        <f>IF('ユーザー別小売(卸)価格試算(税抜)'!L229="","",IF(ISNUMBER('ユーザー別小売(卸)価格試算(税抜)'!L229),IF(入力!$C$30=1,ROUNDDOWN('ユーザー別小売(卸)価格試算(税抜)'!L229*(1+入力!$C$31/100),-入力!$C$29),IF(入力!$C$30=2,ROUNDUP('ユーザー別小売(卸)価格試算(税抜)'!L229*(1+入力!$C$31/100),-入力!$C$29),IF(入力!$C$30=3,ROUND('ユーザー別小売(卸)価格試算(税抜)'!L229*(1+入力!$C$31/100),-入力!$C$29)))),'ユーザー別小売(卸)価格試算(税抜)'!L229))</f>
        <v/>
      </c>
      <c r="M229" s="19">
        <f>'6桁'!M229</f>
        <v>0</v>
      </c>
      <c r="N229" s="12" t="str">
        <f>IF('ユーザー別小売(卸)価格試算(税抜)'!N229="","",IF(ISNUMBER('ユーザー別小売(卸)価格試算(税抜)'!N229),IF(入力!$C$30=1,ROUNDDOWN('ユーザー別小売(卸)価格試算(税抜)'!N229*(1+入力!$C$31/100),-入力!$C$29),IF(入力!$C$30=2,ROUNDUP('ユーザー別小売(卸)価格試算(税抜)'!N229*(1+入力!$C$31/100),-入力!$C$29),IF(入力!$C$30=3,ROUND('ユーザー別小売(卸)価格試算(税抜)'!N229*(1+入力!$C$31/100),-入力!$C$29)))),'ユーザー別小売(卸)価格試算(税抜)'!N229))</f>
        <v/>
      </c>
      <c r="O229" s="19">
        <f>'6桁'!O229</f>
        <v>0</v>
      </c>
      <c r="P229" s="12">
        <f>IF('ユーザー別小売(卸)価格試算(税抜)'!P229="","",IF(ISNUMBER('ユーザー別小売(卸)価格試算(税抜)'!P229),IF(入力!$C$30=1,ROUNDDOWN('ユーザー別小売(卸)価格試算(税抜)'!P229*(1+入力!$C$31/100),-入力!$C$29),IF(入力!$C$30=2,ROUNDUP('ユーザー別小売(卸)価格試算(税抜)'!P229*(1+入力!$C$31/100),-入力!$C$29),IF(入力!$C$30=3,ROUND('ユーザー別小売(卸)価格試算(税抜)'!P229*(1+入力!$C$31/100),-入力!$C$29)))),'ユーザー別小売(卸)価格試算(税抜)'!P229))</f>
        <v>43560</v>
      </c>
      <c r="Q229" s="20" t="str">
        <f>'6桁'!Q229</f>
        <v>W</v>
      </c>
      <c r="R229" s="12" t="str">
        <f>IF('ユーザー別小売(卸)価格試算(税抜)'!R229="","",IF(ISNUMBER('ユーザー別小売(卸)価格試算(税抜)'!R229),IF(入力!$C$30=1,ROUNDDOWN('ユーザー別小売(卸)価格試算(税抜)'!R229*(1+入力!$C$31/100),-入力!$C$29),IF(入力!$C$30=2,ROUNDUP('ユーザー別小売(卸)価格試算(税抜)'!R229*(1+入力!$C$31/100),-入力!$C$29),IF(入力!$C$30=3,ROUND('ユーザー別小売(卸)価格試算(税抜)'!R229*(1+入力!$C$31/100),-入力!$C$29)))),'ユーザー別小売(卸)価格試算(税抜)'!R229))</f>
        <v/>
      </c>
      <c r="S229" s="19">
        <f>'6桁'!S229</f>
        <v>0</v>
      </c>
      <c r="T229" s="12" t="str">
        <f>IF('ユーザー別小売(卸)価格試算(税抜)'!T229="","",IF(ISNUMBER('ユーザー別小売(卸)価格試算(税抜)'!T229),IF(入力!$C$30=1,ROUNDDOWN('ユーザー別小売(卸)価格試算(税抜)'!T229*(1+入力!$C$31/100),-入力!$C$29),IF(入力!$C$30=2,ROUNDUP('ユーザー別小売(卸)価格試算(税抜)'!T229*(1+入力!$C$31/100),-入力!$C$29),IF(入力!$C$30=3,ROUND('ユーザー別小売(卸)価格試算(税抜)'!T229*(1+入力!$C$31/100),-入力!$C$29)))),'ユーザー別小売(卸)価格試算(税抜)'!T229))</f>
        <v/>
      </c>
      <c r="U229" s="19">
        <f>'6桁'!U229</f>
        <v>0</v>
      </c>
      <c r="V229" s="12" t="str">
        <f>IF('ユーザー別小売(卸)価格試算(税抜)'!V229="","",IF(ISNUMBER('ユーザー別小売(卸)価格試算(税抜)'!V229),IF(入力!$C$30=1,ROUNDDOWN('ユーザー別小売(卸)価格試算(税抜)'!V229*(1+入力!$C$31/100),-入力!$C$29),IF(入力!$C$30=2,ROUNDUP('ユーザー別小売(卸)価格試算(税抜)'!V229*(1+入力!$C$31/100),-入力!$C$29),IF(入力!$C$30=3,ROUND('ユーザー別小売(卸)価格試算(税抜)'!V229*(1+入力!$C$31/100),-入力!$C$29)))),'ユーザー別小売(卸)価格試算(税抜)'!V229))</f>
        <v/>
      </c>
      <c r="W229" s="20">
        <f>'6桁'!W229</f>
        <v>0</v>
      </c>
      <c r="X229" s="12" t="str">
        <f>IF('ユーザー別小売(卸)価格試算(税抜)'!X229="","",IF(ISNUMBER('ユーザー別小売(卸)価格試算(税抜)'!X229),IF(入力!$C$30=1,ROUNDDOWN('ユーザー別小売(卸)価格試算(税抜)'!X229*(1+入力!$C$31/100),-入力!$C$29),IF(入力!$C$30=2,ROUNDUP('ユーザー別小売(卸)価格試算(税抜)'!X229*(1+入力!$C$31/100),-入力!$C$29),IF(入力!$C$30=3,ROUND('ユーザー別小売(卸)価格試算(税抜)'!X229*(1+入力!$C$31/100),-入力!$C$29)))),'ユーザー別小売(卸)価格試算(税抜)'!X229))</f>
        <v/>
      </c>
      <c r="Y229" s="20">
        <f>'6桁'!Y229</f>
        <v>0</v>
      </c>
      <c r="Z229" s="265"/>
    </row>
    <row r="230" spans="2:26" ht="30" customHeight="1">
      <c r="B230" s="503"/>
      <c r="C230" s="341" t="s">
        <v>7</v>
      </c>
      <c r="D230" s="254">
        <v>84</v>
      </c>
      <c r="E230" s="342">
        <v>88</v>
      </c>
      <c r="F230" s="12">
        <f>IF('ユーザー別小売(卸)価格試算(税抜)'!F230="","",IF(ISNUMBER('ユーザー別小売(卸)価格試算(税抜)'!F230),IF(入力!$C$30=1,ROUNDDOWN('ユーザー別小売(卸)価格試算(税抜)'!F230*(1+入力!$C$31/100),-入力!$C$29),IF(入力!$C$30=2,ROUNDUP('ユーザー別小売(卸)価格試算(税抜)'!F230*(1+入力!$C$31/100),-入力!$C$29),IF(入力!$C$30=3,ROUND('ユーザー別小売(卸)価格試算(税抜)'!F230*(1+入力!$C$31/100),-入力!$C$29)))),'ユーザー別小売(卸)価格試算(税抜)'!F230))</f>
        <v>42900</v>
      </c>
      <c r="G230" s="19" t="str">
        <f>'6桁'!G230</f>
        <v>Y★</v>
      </c>
      <c r="H230" s="12">
        <f>IF('ユーザー別小売(卸)価格試算(税抜)'!H230="","",IF(ISNUMBER('ユーザー別小売(卸)価格試算(税抜)'!H230),IF(入力!$C$30=1,ROUNDDOWN('ユーザー別小売(卸)価格試算(税抜)'!H230*(1+入力!$C$31/100),-入力!$C$29),IF(入力!$C$30=2,ROUNDUP('ユーザー別小売(卸)価格試算(税抜)'!H230*(1+入力!$C$31/100),-入力!$C$29),IF(入力!$C$30=3,ROUND('ユーザー別小売(卸)価格試算(税抜)'!H230*(1+入力!$C$31/100),-入力!$C$29)))),'ユーザー別小売(卸)価格試算(税抜)'!H230))</f>
        <v>39820</v>
      </c>
      <c r="I230" s="19" t="str">
        <f>'6桁'!I230</f>
        <v>W★</v>
      </c>
      <c r="J230" s="12">
        <f>IF('ユーザー別小売(卸)価格試算(税抜)'!J230="","",IF(ISNUMBER('ユーザー別小売(卸)価格試算(税抜)'!J230),IF(入力!$C$30=1,ROUNDDOWN('ユーザー別小売(卸)価格試算(税抜)'!J230*(1+入力!$C$31/100),-入力!$C$29),IF(入力!$C$30=2,ROUNDUP('ユーザー別小売(卸)価格試算(税抜)'!J230*(1+入力!$C$31/100),-入力!$C$29),IF(入力!$C$30=3,ROUND('ユーザー別小売(卸)価格試算(税抜)'!J230*(1+入力!$C$31/100),-入力!$C$29)))),'ユーザー別小売(卸)価格試算(税抜)'!J230))</f>
        <v>37400</v>
      </c>
      <c r="K230" s="19" t="str">
        <f>'6桁'!K230</f>
        <v>W★</v>
      </c>
      <c r="L230" s="12" t="str">
        <f>IF('ユーザー別小売(卸)価格試算(税抜)'!L230="","",IF(ISNUMBER('ユーザー別小売(卸)価格試算(税抜)'!L230),IF(入力!$C$30=1,ROUNDDOWN('ユーザー別小売(卸)価格試算(税抜)'!L230*(1+入力!$C$31/100),-入力!$C$29),IF(入力!$C$30=2,ROUNDUP('ユーザー別小売(卸)価格試算(税抜)'!L230*(1+入力!$C$31/100),-入力!$C$29),IF(入力!$C$30=3,ROUND('ユーザー別小売(卸)価格試算(税抜)'!L230*(1+入力!$C$31/100),-入力!$C$29)))),'ユーザー別小売(卸)価格試算(税抜)'!L230))</f>
        <v/>
      </c>
      <c r="M230" s="19">
        <f>'6桁'!M230</f>
        <v>0</v>
      </c>
      <c r="N230" s="12" t="str">
        <f>IF('ユーザー別小売(卸)価格試算(税抜)'!N230="","",IF(ISNUMBER('ユーザー別小売(卸)価格試算(税抜)'!N230),IF(入力!$C$30=1,ROUNDDOWN('ユーザー別小売(卸)価格試算(税抜)'!N230*(1+入力!$C$31/100),-入力!$C$29),IF(入力!$C$30=2,ROUNDUP('ユーザー別小売(卸)価格試算(税抜)'!N230*(1+入力!$C$31/100),-入力!$C$29),IF(入力!$C$30=3,ROUND('ユーザー別小売(卸)価格試算(税抜)'!N230*(1+入力!$C$31/100),-入力!$C$29)))),'ユーザー別小売(卸)価格試算(税抜)'!N230))</f>
        <v/>
      </c>
      <c r="O230" s="19">
        <f>'6桁'!O230</f>
        <v>0</v>
      </c>
      <c r="P230" s="12">
        <f>IF('ユーザー別小売(卸)価格試算(税抜)'!P230="","",IF(ISNUMBER('ユーザー別小売(卸)価格試算(税抜)'!P230),IF(入力!$C$30=1,ROUNDDOWN('ユーザー別小売(卸)価格試算(税抜)'!P230*(1+入力!$C$31/100),-入力!$C$29),IF(入力!$C$30=2,ROUNDUP('ユーザー別小売(卸)価格試算(税抜)'!P230*(1+入力!$C$31/100),-入力!$C$29),IF(入力!$C$30=3,ROUND('ユーザー別小売(卸)価格試算(税抜)'!P230*(1+入力!$C$31/100),-入力!$C$29)))),'ユーザー別小売(卸)価格試算(税抜)'!P230))</f>
        <v>43340</v>
      </c>
      <c r="Q230" s="20" t="str">
        <f>'6桁'!Q230</f>
        <v>W</v>
      </c>
      <c r="R230" s="12" t="str">
        <f>IF('ユーザー別小売(卸)価格試算(税抜)'!R230="","",IF(ISNUMBER('ユーザー別小売(卸)価格試算(税抜)'!R230),IF(入力!$C$30=1,ROUNDDOWN('ユーザー別小売(卸)価格試算(税抜)'!R230*(1+入力!$C$31/100),-入力!$C$29),IF(入力!$C$30=2,ROUNDUP('ユーザー別小売(卸)価格試算(税抜)'!R230*(1+入力!$C$31/100),-入力!$C$29),IF(入力!$C$30=3,ROUND('ユーザー別小売(卸)価格試算(税抜)'!R230*(1+入力!$C$31/100),-入力!$C$29)))),'ユーザー別小売(卸)価格試算(税抜)'!R230))</f>
        <v/>
      </c>
      <c r="S230" s="19">
        <f>'6桁'!S230</f>
        <v>0</v>
      </c>
      <c r="T230" s="12" t="str">
        <f>IF('ユーザー別小売(卸)価格試算(税抜)'!T230="","",IF(ISNUMBER('ユーザー別小売(卸)価格試算(税抜)'!T230),IF(入力!$C$30=1,ROUNDDOWN('ユーザー別小売(卸)価格試算(税抜)'!T230*(1+入力!$C$31/100),-入力!$C$29),IF(入力!$C$30=2,ROUNDUP('ユーザー別小売(卸)価格試算(税抜)'!T230*(1+入力!$C$31/100),-入力!$C$29),IF(入力!$C$30=3,ROUND('ユーザー別小売(卸)価格試算(税抜)'!T230*(1+入力!$C$31/100),-入力!$C$29)))),'ユーザー別小売(卸)価格試算(税抜)'!T230))</f>
        <v/>
      </c>
      <c r="U230" s="19">
        <f>'6桁'!U230</f>
        <v>0</v>
      </c>
      <c r="V230" s="12" t="str">
        <f>IF('ユーザー別小売(卸)価格試算(税抜)'!V230="","",IF(ISNUMBER('ユーザー別小売(卸)価格試算(税抜)'!V230),IF(入力!$C$30=1,ROUNDDOWN('ユーザー別小売(卸)価格試算(税抜)'!V230*(1+入力!$C$31/100),-入力!$C$29),IF(入力!$C$30=2,ROUNDUP('ユーザー別小売(卸)価格試算(税抜)'!V230*(1+入力!$C$31/100),-入力!$C$29),IF(入力!$C$30=3,ROUND('ユーザー別小売(卸)価格試算(税抜)'!V230*(1+入力!$C$31/100),-入力!$C$29)))),'ユーザー別小売(卸)価格試算(税抜)'!V230))</f>
        <v/>
      </c>
      <c r="W230" s="20">
        <f>'6桁'!W230</f>
        <v>0</v>
      </c>
      <c r="X230" s="12">
        <f>IF('ユーザー別小売(卸)価格試算(税抜)'!X230="","",IF(ISNUMBER('ユーザー別小売(卸)価格試算(税抜)'!X230),IF(入力!$C$30=1,ROUNDDOWN('ユーザー別小売(卸)価格試算(税抜)'!X230*(1+入力!$C$31/100),-入力!$C$29),IF(入力!$C$30=2,ROUNDUP('ユーザー別小売(卸)価格試算(税抜)'!X230*(1+入力!$C$31/100),-入力!$C$29),IF(入力!$C$30=3,ROUND('ユーザー別小売(卸)価格試算(税抜)'!X230*(1+入力!$C$31/100),-入力!$C$29)))),'ユーザー別小売(卸)価格試算(税抜)'!X230))</f>
        <v>35640</v>
      </c>
      <c r="Y230" s="20" t="str">
        <f>'6桁'!Y230</f>
        <v>W★</v>
      </c>
      <c r="Z230" s="265"/>
    </row>
    <row r="231" spans="2:26" ht="30" customHeight="1">
      <c r="B231" s="503"/>
      <c r="C231" s="570" t="s">
        <v>110</v>
      </c>
      <c r="D231" s="939">
        <v>87</v>
      </c>
      <c r="E231" s="941">
        <v>91</v>
      </c>
      <c r="F231" s="937">
        <f>IF('ユーザー別小売(卸)価格試算(税抜)'!F231="","",IF(ISNUMBER('ユーザー別小売(卸)価格試算(税抜)'!F231),IF(入力!$C$30=1,ROUNDDOWN('ユーザー別小売(卸)価格試算(税抜)'!F231*(1+入力!$C$31/100),-入力!$C$29),IF(入力!$C$30=2,ROUNDUP('ユーザー別小売(卸)価格試算(税抜)'!F231*(1+入力!$C$31/100),-入力!$C$29),IF(入力!$C$30=3,ROUND('ユーザー別小売(卸)価格試算(税抜)'!F231*(1+入力!$C$31/100),-入力!$C$29)))),'ユーザー別小売(卸)価格試算(税抜)'!F231))</f>
        <v>40810</v>
      </c>
      <c r="G231" s="933" t="str">
        <f>'6桁'!G231</f>
        <v>Y★</v>
      </c>
      <c r="H231" s="937">
        <f>IF('ユーザー別小売(卸)価格試算(税抜)'!H231="","",IF(ISNUMBER('ユーザー別小売(卸)価格試算(税抜)'!H231),IF(入力!$C$30=1,ROUNDDOWN('ユーザー別小売(卸)価格試算(税抜)'!H231*(1+入力!$C$31/100),-入力!$C$29),IF(入力!$C$30=2,ROUNDUP('ユーザー別小売(卸)価格試算(税抜)'!H231*(1+入力!$C$31/100),-入力!$C$29),IF(入力!$C$30=3,ROUND('ユーザー別小売(卸)価格試算(税抜)'!H231*(1+入力!$C$31/100),-入力!$C$29)))),'ユーザー別小売(卸)価格試算(税抜)'!H231))</f>
        <v>40040</v>
      </c>
      <c r="I231" s="933" t="str">
        <f>'6桁'!I231</f>
        <v>W★</v>
      </c>
      <c r="J231" s="937">
        <f>IF('ユーザー別小売(卸)価格試算(税抜)'!J231="","",IF(ISNUMBER('ユーザー別小売(卸)価格試算(税抜)'!J231),IF(入力!$C$30=1,ROUNDDOWN('ユーザー別小売(卸)価格試算(税抜)'!J231*(1+入力!$C$31/100),-入力!$C$29),IF(入力!$C$30=2,ROUNDUP('ユーザー別小売(卸)価格試算(税抜)'!J231*(1+入力!$C$31/100),-入力!$C$29),IF(入力!$C$30=3,ROUND('ユーザー別小売(卸)価格試算(税抜)'!J231*(1+入力!$C$31/100),-入力!$C$29)))),'ユーザー別小売(卸)価格試算(税抜)'!J231))</f>
        <v>38170</v>
      </c>
      <c r="K231" s="933" t="str">
        <f>'6桁'!K231</f>
        <v>W★</v>
      </c>
      <c r="L231" s="937">
        <f>IF('ユーザー別小売(卸)価格試算(税抜)'!L231="","",IF(ISNUMBER('ユーザー別小売(卸)価格試算(税抜)'!L231),IF(入力!$C$30=1,ROUNDDOWN('ユーザー別小売(卸)価格試算(税抜)'!L231*(1+入力!$C$31/100),-入力!$C$29),IF(入力!$C$30=2,ROUNDUP('ユーザー別小売(卸)価格試算(税抜)'!L231*(1+入力!$C$31/100),-入力!$C$29),IF(入力!$C$30=3,ROUND('ユーザー別小売(卸)価格試算(税抜)'!L231*(1+入力!$C$31/100),-入力!$C$29)))),'ユーザー別小売(卸)価格試算(税抜)'!L231))</f>
        <v>35530</v>
      </c>
      <c r="M231" s="933" t="str">
        <f>'6桁'!M231</f>
        <v>W★</v>
      </c>
      <c r="N231" s="937">
        <f>IF('ユーザー別小売(卸)価格試算(税抜)'!N231="","",IF(ISNUMBER('ユーザー別小売(卸)価格試算(税抜)'!N231),IF(入力!$C$30=1,ROUNDDOWN('ユーザー別小売(卸)価格試算(税抜)'!N231*(1+入力!$C$31/100),-入力!$C$29),IF(入力!$C$30=2,ROUNDUP('ユーザー別小売(卸)価格試算(税抜)'!N231*(1+入力!$C$31/100),-入力!$C$29),IF(入力!$C$30=3,ROUND('ユーザー別小売(卸)価格試算(税抜)'!N231*(1+入力!$C$31/100),-入力!$C$29)))),'ユーザー別小売(卸)価格試算(税抜)'!N231))</f>
        <v>35200</v>
      </c>
      <c r="O231" s="933" t="str">
        <f>'6桁'!O231</f>
        <v>W★</v>
      </c>
      <c r="P231" s="244">
        <f>IF('ユーザー別小売(卸)価格試算(税抜)'!P231="","",IF(ISNUMBER('ユーザー別小売(卸)価格試算(税抜)'!P231),IF(入力!$C$30=1,ROUNDDOWN('ユーザー別小売(卸)価格試算(税抜)'!P231*(1+入力!$C$31/100),-入力!$C$29),IF(入力!$C$30=2,ROUNDUP('ユーザー別小売(卸)価格試算(税抜)'!P231*(1+入力!$C$31/100),-入力!$C$29),IF(入力!$C$30=3,ROUND('ユーザー別小売(卸)価格試算(税抜)'!P231*(1+入力!$C$31/100),-入力!$C$29)))),'ユーザー別小売(卸)価格試算(税抜)'!P231))</f>
        <v>46420</v>
      </c>
      <c r="Q231" s="20" t="str">
        <f>'6桁'!Q231</f>
        <v>W</v>
      </c>
      <c r="R231" s="937">
        <f>IF('ユーザー別小売(卸)価格試算(税抜)'!R231="","",IF(ISNUMBER('ユーザー別小売(卸)価格試算(税抜)'!R231),IF(入力!$C$30=1,ROUNDDOWN('ユーザー別小売(卸)価格試算(税抜)'!R231*(1+入力!$C$31/100),-入力!$C$29),IF(入力!$C$30=2,ROUNDUP('ユーザー別小売(卸)価格試算(税抜)'!R231*(1+入力!$C$31/100),-入力!$C$29),IF(入力!$C$30=3,ROUND('ユーザー別小売(卸)価格試算(税抜)'!R231*(1+入力!$C$31/100),-入力!$C$29)))),'ユーザー別小売(卸)価格試算(税抜)'!R231))</f>
        <v>54010</v>
      </c>
      <c r="S231" s="943" t="str">
        <f>'6桁'!S231</f>
        <v>▽W★</v>
      </c>
      <c r="T231" s="12">
        <f>IF('ユーザー別小売(卸)価格試算(税抜)'!T231="","",IF(ISNUMBER('ユーザー別小売(卸)価格試算(税抜)'!T231),IF(入力!$C$30=1,ROUNDDOWN('ユーザー別小売(卸)価格試算(税抜)'!T231*(1+入力!$C$31/100),-入力!$C$29),IF(入力!$C$30=2,ROUNDUP('ユーザー別小売(卸)価格試算(税抜)'!T231*(1+入力!$C$31/100),-入力!$C$29),IF(入力!$C$30=3,ROUND('ユーザー別小売(卸)価格試算(税抜)'!T231*(1+入力!$C$31/100),-入力!$C$29)))),'ユーザー別小売(卸)価格試算(税抜)'!T231))</f>
        <v>85910</v>
      </c>
      <c r="U231" s="19" t="str">
        <f>'6桁'!U231</f>
        <v>W
β06</v>
      </c>
      <c r="V231" s="937">
        <f>IF('ユーザー別小売(卸)価格試算(税抜)'!V231="","",IF(ISNUMBER('ユーザー別小売(卸)価格試算(税抜)'!V231),IF(入力!$C$30=1,ROUNDDOWN('ユーザー別小売(卸)価格試算(税抜)'!V231*(1+入力!$C$31/100),-入力!$C$29),IF(入力!$C$30=2,ROUNDUP('ユーザー別小売(卸)価格試算(税抜)'!V231*(1+入力!$C$31/100),-入力!$C$29),IF(入力!$C$30=3,ROUND('ユーザー別小売(卸)価格試算(税抜)'!V231*(1+入力!$C$31/100),-入力!$C$29)))),'ユーザー別小売(卸)価格試算(税抜)'!V231))</f>
        <v>54010</v>
      </c>
      <c r="W231" s="933" t="str">
        <f>'6桁'!W231</f>
        <v>▽V★</v>
      </c>
      <c r="X231" s="937">
        <f>IF('ユーザー別小売(卸)価格試算(税抜)'!X231="","",IF(ISNUMBER('ユーザー別小売(卸)価格試算(税抜)'!X231),IF(入力!$C$30=1,ROUNDDOWN('ユーザー別小売(卸)価格試算(税抜)'!X231*(1+入力!$C$31/100),-入力!$C$29),IF(入力!$C$30=2,ROUNDUP('ユーザー別小売(卸)価格試算(税抜)'!X231*(1+入力!$C$31/100),-入力!$C$29),IF(入力!$C$30=3,ROUND('ユーザー別小売(卸)価格試算(税抜)'!X231*(1+入力!$C$31/100),-入力!$C$29)))),'ユーザー別小売(卸)価格試算(税抜)'!X231))</f>
        <v>37180</v>
      </c>
      <c r="Y231" s="933" t="str">
        <f>'6桁'!Y231</f>
        <v>W★</v>
      </c>
      <c r="Z231" s="265"/>
    </row>
    <row r="232" spans="2:26" ht="30" customHeight="1">
      <c r="B232" s="503"/>
      <c r="C232" s="571"/>
      <c r="D232" s="940"/>
      <c r="E232" s="942"/>
      <c r="F232" s="938"/>
      <c r="G232" s="934"/>
      <c r="H232" s="938"/>
      <c r="I232" s="934"/>
      <c r="J232" s="938"/>
      <c r="K232" s="934"/>
      <c r="L232" s="938"/>
      <c r="M232" s="934"/>
      <c r="N232" s="938"/>
      <c r="O232" s="934"/>
      <c r="P232" s="244">
        <f>IF('ユーザー別小売(卸)価格試算(税抜)'!P232="","",IF(ISNUMBER('ユーザー別小売(卸)価格試算(税抜)'!P232),IF(入力!$C$30=1,ROUNDDOWN('ユーザー別小売(卸)価格試算(税抜)'!P232*(1+入力!$C$31/100),-入力!$C$29),IF(入力!$C$30=2,ROUNDUP('ユーザー別小売(卸)価格試算(税抜)'!P232*(1+入力!$C$31/100),-入力!$C$29),IF(入力!$C$30=3,ROUND('ユーザー別小売(卸)価格試算(税抜)'!P232*(1+入力!$C$31/100),-入力!$C$29)))),'ユーザー別小売(卸)価格試算(税抜)'!P232))</f>
        <v>48180</v>
      </c>
      <c r="Q232" s="20" t="str">
        <f>'6桁'!Q232</f>
        <v>W
ZⅢCUP</v>
      </c>
      <c r="R232" s="938"/>
      <c r="S232" s="944"/>
      <c r="T232" s="12">
        <f>IF('ユーザー別小売(卸)価格試算(税抜)'!T232="","",IF(ISNUMBER('ユーザー別小売(卸)価格試算(税抜)'!T232),IF(入力!$C$30=1,ROUNDDOWN('ユーザー別小売(卸)価格試算(税抜)'!T232*(1+入力!$C$31/100),-入力!$C$29),IF(入力!$C$30=2,ROUNDUP('ユーザー別小売(卸)価格試算(税抜)'!T232*(1+入力!$C$31/100),-入力!$C$29),IF(入力!$C$30=3,ROUND('ユーザー別小売(卸)価格試算(税抜)'!T232*(1+入力!$C$31/100),-入力!$C$29)))),'ユーザー別小売(卸)価格試算(税抜)'!T232))</f>
        <v>85910</v>
      </c>
      <c r="U232" s="19" t="str">
        <f>'6桁'!U232</f>
        <v>W
β07</v>
      </c>
      <c r="V232" s="938"/>
      <c r="W232" s="934"/>
      <c r="X232" s="938"/>
      <c r="Y232" s="934"/>
      <c r="Z232" s="265"/>
    </row>
    <row r="233" spans="2:26" ht="30" customHeight="1">
      <c r="B233" s="503"/>
      <c r="C233" s="341" t="s">
        <v>113</v>
      </c>
      <c r="D233" s="254">
        <v>91</v>
      </c>
      <c r="E233" s="342">
        <v>94</v>
      </c>
      <c r="F233" s="12">
        <f>IF('ユーザー別小売(卸)価格試算(税抜)'!F233="","",IF(ISNUMBER('ユーザー別小売(卸)価格試算(税抜)'!F233),IF(入力!$C$30=1,ROUNDDOWN('ユーザー別小売(卸)価格試算(税抜)'!F233*(1+入力!$C$31/100),-入力!$C$29),IF(入力!$C$30=2,ROUNDUP('ユーザー別小売(卸)価格試算(税抜)'!F233*(1+入力!$C$31/100),-入力!$C$29),IF(入力!$C$30=3,ROUND('ユーザー別小売(卸)価格試算(税抜)'!F233*(1+入力!$C$31/100),-入力!$C$29)))),'ユーザー別小売(卸)価格試算(税抜)'!F233))</f>
        <v>43450</v>
      </c>
      <c r="G233" s="96" t="str">
        <f>'6桁'!G233</f>
        <v>Y★</v>
      </c>
      <c r="H233" s="12">
        <f>IF('ユーザー別小売(卸)価格試算(税抜)'!H233="","",IF(ISNUMBER('ユーザー別小売(卸)価格試算(税抜)'!H233),IF(入力!$C$30=1,ROUNDDOWN('ユーザー別小売(卸)価格試算(税抜)'!H233*(1+入力!$C$31/100),-入力!$C$29),IF(入力!$C$30=2,ROUNDUP('ユーザー別小売(卸)価格試算(税抜)'!H233*(1+入力!$C$31/100),-入力!$C$29),IF(入力!$C$30=3,ROUND('ユーザー別小売(卸)価格試算(税抜)'!H233*(1+入力!$C$31/100),-入力!$C$29)))),'ユーザー別小売(卸)価格試算(税抜)'!H233))</f>
        <v>42020</v>
      </c>
      <c r="I233" s="19" t="str">
        <f>'6桁'!I233</f>
        <v>W★</v>
      </c>
      <c r="J233" s="12">
        <f>IF('ユーザー別小売(卸)価格試算(税抜)'!J233="","",IF(ISNUMBER('ユーザー別小売(卸)価格試算(税抜)'!J233),IF(入力!$C$30=1,ROUNDDOWN('ユーザー別小売(卸)価格試算(税抜)'!J233*(1+入力!$C$31/100),-入力!$C$29),IF(入力!$C$30=2,ROUNDUP('ユーザー別小売(卸)価格試算(税抜)'!J233*(1+入力!$C$31/100),-入力!$C$29),IF(入力!$C$30=3,ROUND('ユーザー別小売(卸)価格試算(税抜)'!J233*(1+入力!$C$31/100),-入力!$C$29)))),'ユーザー別小売(卸)価格試算(税抜)'!J233))</f>
        <v>41140</v>
      </c>
      <c r="K233" s="19" t="str">
        <f>'6桁'!K233</f>
        <v>W★</v>
      </c>
      <c r="L233" s="12" t="str">
        <f>IF('ユーザー別小売(卸)価格試算(税抜)'!L233="","",IF(ISNUMBER('ユーザー別小売(卸)価格試算(税抜)'!L233),IF(入力!$C$30=1,ROUNDDOWN('ユーザー別小売(卸)価格試算(税抜)'!L233*(1+入力!$C$31/100),-入力!$C$29),IF(入力!$C$30=2,ROUNDUP('ユーザー別小売(卸)価格試算(税抜)'!L233*(1+入力!$C$31/100),-入力!$C$29),IF(入力!$C$30=3,ROUND('ユーザー別小売(卸)価格試算(税抜)'!L233*(1+入力!$C$31/100),-入力!$C$29)))),'ユーザー別小売(卸)価格試算(税抜)'!L233))</f>
        <v/>
      </c>
      <c r="M233" s="19">
        <f>'6桁'!M233</f>
        <v>0</v>
      </c>
      <c r="N233" s="12" t="str">
        <f>IF('ユーザー別小売(卸)価格試算(税抜)'!N233="","",IF(ISNUMBER('ユーザー別小売(卸)価格試算(税抜)'!N233),IF(入力!$C$30=1,ROUNDDOWN('ユーザー別小売(卸)価格試算(税抜)'!N233*(1+入力!$C$31/100),-入力!$C$29),IF(入力!$C$30=2,ROUNDUP('ユーザー別小売(卸)価格試算(税抜)'!N233*(1+入力!$C$31/100),-入力!$C$29),IF(入力!$C$30=3,ROUND('ユーザー別小売(卸)価格試算(税抜)'!N233*(1+入力!$C$31/100),-入力!$C$29)))),'ユーザー別小売(卸)価格試算(税抜)'!N233))</f>
        <v/>
      </c>
      <c r="O233" s="19">
        <f>'6桁'!O233</f>
        <v>0</v>
      </c>
      <c r="P233" s="12">
        <f>IF('ユーザー別小売(卸)価格試算(税抜)'!P233="","",IF(ISNUMBER('ユーザー別小売(卸)価格試算(税抜)'!P233),IF(入力!$C$30=1,ROUNDDOWN('ユーザー別小売(卸)価格試算(税抜)'!P233*(1+入力!$C$31/100),-入力!$C$29),IF(入力!$C$30=2,ROUNDUP('ユーザー別小売(卸)価格試算(税抜)'!P233*(1+入力!$C$31/100),-入力!$C$29),IF(入力!$C$30=3,ROUND('ユーザー別小売(卸)価格試算(税抜)'!P233*(1+入力!$C$31/100),-入力!$C$29)))),'ユーザー別小売(卸)価格試算(税抜)'!P233))</f>
        <v>49390</v>
      </c>
      <c r="Q233" s="20" t="str">
        <f>'6桁'!Q233</f>
        <v>W</v>
      </c>
      <c r="R233" s="12" t="str">
        <f>IF('ユーザー別小売(卸)価格試算(税抜)'!R233="","",IF(ISNUMBER('ユーザー別小売(卸)価格試算(税抜)'!R233),IF(入力!$C$30=1,ROUNDDOWN('ユーザー別小売(卸)価格試算(税抜)'!R233*(1+入力!$C$31/100),-入力!$C$29),IF(入力!$C$30=2,ROUNDUP('ユーザー別小売(卸)価格試算(税抜)'!R233*(1+入力!$C$31/100),-入力!$C$29),IF(入力!$C$30=3,ROUND('ユーザー別小売(卸)価格試算(税抜)'!R233*(1+入力!$C$31/100),-入力!$C$29)))),'ユーザー別小売(卸)価格試算(税抜)'!R233))</f>
        <v/>
      </c>
      <c r="S233" s="19">
        <f>'6桁'!S233</f>
        <v>0</v>
      </c>
      <c r="T233" s="12" t="str">
        <f>IF('ユーザー別小売(卸)価格試算(税抜)'!T233="","",IF(ISNUMBER('ユーザー別小売(卸)価格試算(税抜)'!T233),IF(入力!$C$30=1,ROUNDDOWN('ユーザー別小売(卸)価格試算(税抜)'!T233*(1+入力!$C$31/100),-入力!$C$29),IF(入力!$C$30=2,ROUNDUP('ユーザー別小売(卸)価格試算(税抜)'!T233*(1+入力!$C$31/100),-入力!$C$29),IF(入力!$C$30=3,ROUND('ユーザー別小売(卸)価格試算(税抜)'!T233*(1+入力!$C$31/100),-入力!$C$29)))),'ユーザー別小売(卸)価格試算(税抜)'!T233))</f>
        <v/>
      </c>
      <c r="U233" s="19">
        <f>'6桁'!U233</f>
        <v>0</v>
      </c>
      <c r="V233" s="12">
        <f>IF('ユーザー別小売(卸)価格試算(税抜)'!V233="","",IF(ISNUMBER('ユーザー別小売(卸)価格試算(税抜)'!V233),IF(入力!$C$30=1,ROUNDDOWN('ユーザー別小売(卸)価格試算(税抜)'!V233*(1+入力!$C$31/100),-入力!$C$29),IF(入力!$C$30=2,ROUNDUP('ユーザー別小売(卸)価格試算(税抜)'!V233*(1+入力!$C$31/100),-入力!$C$29),IF(入力!$C$30=3,ROUND('ユーザー別小売(卸)価格試算(税抜)'!V233*(1+入力!$C$31/100),-入力!$C$29)))),'ユーザー別小売(卸)価格試算(税抜)'!V233))</f>
        <v>59510</v>
      </c>
      <c r="W233" s="20" t="str">
        <f>'6桁'!W233</f>
        <v>▽V★</v>
      </c>
      <c r="X233" s="12">
        <f>IF('ユーザー別小売(卸)価格試算(税抜)'!X233="","",IF(ISNUMBER('ユーザー別小売(卸)価格試算(税抜)'!X233),IF(入力!$C$30=1,ROUNDDOWN('ユーザー別小売(卸)価格試算(税抜)'!X233*(1+入力!$C$31/100),-入力!$C$29),IF(入力!$C$30=2,ROUNDUP('ユーザー別小売(卸)価格試算(税抜)'!X233*(1+入力!$C$31/100),-入力!$C$29),IF(入力!$C$30=3,ROUND('ユーザー別小売(卸)価格試算(税抜)'!X233*(1+入力!$C$31/100),-入力!$C$29)))),'ユーザー別小売(卸)価格試算(税抜)'!X233))</f>
        <v>38610</v>
      </c>
      <c r="Y233" s="20" t="str">
        <f>'6桁'!Y233</f>
        <v>W★</v>
      </c>
      <c r="Z233" s="265"/>
    </row>
    <row r="234" spans="2:26" ht="30" customHeight="1">
      <c r="B234" s="503"/>
      <c r="C234" s="87" t="s">
        <v>116</v>
      </c>
      <c r="D234" s="254">
        <v>94</v>
      </c>
      <c r="E234" s="342">
        <v>97</v>
      </c>
      <c r="F234" s="12">
        <f>IF('ユーザー別小売(卸)価格試算(税抜)'!F234="","",IF(ISNUMBER('ユーザー別小売(卸)価格試算(税抜)'!F234),IF(入力!$C$30=1,ROUNDDOWN('ユーザー別小売(卸)価格試算(税抜)'!F234*(1+入力!$C$31/100),-入力!$C$29),IF(入力!$C$30=2,ROUNDUP('ユーザー別小売(卸)価格試算(税抜)'!F234*(1+入力!$C$31/100),-入力!$C$29),IF(入力!$C$30=3,ROUND('ユーザー別小売(卸)価格試算(税抜)'!F234*(1+入力!$C$31/100),-入力!$C$29)))),'ユーザー別小売(卸)価格試算(税抜)'!F234))</f>
        <v>47740</v>
      </c>
      <c r="G234" s="96" t="str">
        <f>'6桁'!G234</f>
        <v>Y★</v>
      </c>
      <c r="H234" s="12">
        <f>IF('ユーザー別小売(卸)価格試算(税抜)'!H234="","",IF(ISNUMBER('ユーザー別小売(卸)価格試算(税抜)'!H234),IF(入力!$C$30=1,ROUNDDOWN('ユーザー別小売(卸)価格試算(税抜)'!H234*(1+入力!$C$31/100),-入力!$C$29),IF(入力!$C$30=2,ROUNDUP('ユーザー別小売(卸)価格試算(税抜)'!H234*(1+入力!$C$31/100),-入力!$C$29),IF(入力!$C$30=3,ROUND('ユーザー別小売(卸)価格試算(税抜)'!H234*(1+入力!$C$31/100),-入力!$C$29)))),'ユーザー別小売(卸)価格試算(税抜)'!H234))</f>
        <v>44990</v>
      </c>
      <c r="I234" s="19" t="str">
        <f>'6桁'!I234</f>
        <v>W★</v>
      </c>
      <c r="J234" s="12" t="str">
        <f>IF('ユーザー別小売(卸)価格試算(税抜)'!J234="","",IF(ISNUMBER('ユーザー別小売(卸)価格試算(税抜)'!J234),IF(入力!$C$30=1,ROUNDDOWN('ユーザー別小売(卸)価格試算(税抜)'!J234*(1+入力!$C$31/100),-入力!$C$29),IF(入力!$C$30=2,ROUNDUP('ユーザー別小売(卸)価格試算(税抜)'!J234*(1+入力!$C$31/100),-入力!$C$29),IF(入力!$C$30=3,ROUND('ユーザー別小売(卸)価格試算(税抜)'!J234*(1+入力!$C$31/100),-入力!$C$29)))),'ユーザー別小売(卸)価格試算(税抜)'!J234))</f>
        <v/>
      </c>
      <c r="K234" s="19">
        <f>'6桁'!K234</f>
        <v>0</v>
      </c>
      <c r="L234" s="12" t="str">
        <f>IF('ユーザー別小売(卸)価格試算(税抜)'!L234="","",IF(ISNUMBER('ユーザー別小売(卸)価格試算(税抜)'!L234),IF(入力!$C$30=1,ROUNDDOWN('ユーザー別小売(卸)価格試算(税抜)'!L234*(1+入力!$C$31/100),-入力!$C$29),IF(入力!$C$30=2,ROUNDUP('ユーザー別小売(卸)価格試算(税抜)'!L234*(1+入力!$C$31/100),-入力!$C$29),IF(入力!$C$30=3,ROUND('ユーザー別小売(卸)価格試算(税抜)'!L234*(1+入力!$C$31/100),-入力!$C$29)))),'ユーザー別小売(卸)価格試算(税抜)'!L234))</f>
        <v/>
      </c>
      <c r="M234" s="19">
        <f>'6桁'!M234</f>
        <v>0</v>
      </c>
      <c r="N234" s="12" t="str">
        <f>IF('ユーザー別小売(卸)価格試算(税抜)'!N234="","",IF(ISNUMBER('ユーザー別小売(卸)価格試算(税抜)'!N234),IF(入力!$C$30=1,ROUNDDOWN('ユーザー別小売(卸)価格試算(税抜)'!N234*(1+入力!$C$31/100),-入力!$C$29),IF(入力!$C$30=2,ROUNDUP('ユーザー別小売(卸)価格試算(税抜)'!N234*(1+入力!$C$31/100),-入力!$C$29),IF(入力!$C$30=3,ROUND('ユーザー別小売(卸)価格試算(税抜)'!N234*(1+入力!$C$31/100),-入力!$C$29)))),'ユーザー別小売(卸)価格試算(税抜)'!N234))</f>
        <v/>
      </c>
      <c r="O234" s="19">
        <f>'6桁'!O234</f>
        <v>0</v>
      </c>
      <c r="P234" s="12">
        <f>IF('ユーザー別小売(卸)価格試算(税抜)'!P234="","",IF(ISNUMBER('ユーザー別小売(卸)価格試算(税抜)'!P234),IF(入力!$C$30=1,ROUNDDOWN('ユーザー別小売(卸)価格試算(税抜)'!P234*(1+入力!$C$31/100),-入力!$C$29),IF(入力!$C$30=2,ROUNDUP('ユーザー別小売(卸)価格試算(税抜)'!P234*(1+入力!$C$31/100),-入力!$C$29),IF(入力!$C$30=3,ROUND('ユーザー別小売(卸)価格試算(税抜)'!P234*(1+入力!$C$31/100),-入力!$C$29)))),'ユーザー別小売(卸)価格試算(税抜)'!P234))</f>
        <v>52140</v>
      </c>
      <c r="Q234" s="20" t="str">
        <f>'6桁'!Q234</f>
        <v>W</v>
      </c>
      <c r="R234" s="12" t="str">
        <f>IF('ユーザー別小売(卸)価格試算(税抜)'!R234="","",IF(ISNUMBER('ユーザー別小売(卸)価格試算(税抜)'!R234),IF(入力!$C$30=1,ROUNDDOWN('ユーザー別小売(卸)価格試算(税抜)'!R234*(1+入力!$C$31/100),-入力!$C$29),IF(入力!$C$30=2,ROUNDUP('ユーザー別小売(卸)価格試算(税抜)'!R234*(1+入力!$C$31/100),-入力!$C$29),IF(入力!$C$30=3,ROUND('ユーザー別小売(卸)価格試算(税抜)'!R234*(1+入力!$C$31/100),-入力!$C$29)))),'ユーザー別小売(卸)価格試算(税抜)'!R234))</f>
        <v/>
      </c>
      <c r="S234" s="19">
        <f>'6桁'!S234</f>
        <v>0</v>
      </c>
      <c r="T234" s="12" t="str">
        <f>IF('ユーザー別小売(卸)価格試算(税抜)'!T234="","",IF(ISNUMBER('ユーザー別小売(卸)価格試算(税抜)'!T234),IF(入力!$C$30=1,ROUNDDOWN('ユーザー別小売(卸)価格試算(税抜)'!T234*(1+入力!$C$31/100),-入力!$C$29),IF(入力!$C$30=2,ROUNDUP('ユーザー別小売(卸)価格試算(税抜)'!T234*(1+入力!$C$31/100),-入力!$C$29),IF(入力!$C$30=3,ROUND('ユーザー別小売(卸)価格試算(税抜)'!T234*(1+入力!$C$31/100),-入力!$C$29)))),'ユーザー別小売(卸)価格試算(税抜)'!T234))</f>
        <v/>
      </c>
      <c r="U234" s="19">
        <f>'6桁'!U234</f>
        <v>0</v>
      </c>
      <c r="V234" s="12" t="str">
        <f>IF('ユーザー別小売(卸)価格試算(税抜)'!V234="","",IF(ISNUMBER('ユーザー別小売(卸)価格試算(税抜)'!V234),IF(入力!$C$30=1,ROUNDDOWN('ユーザー別小売(卸)価格試算(税抜)'!V234*(1+入力!$C$31/100),-入力!$C$29),IF(入力!$C$30=2,ROUNDUP('ユーザー別小売(卸)価格試算(税抜)'!V234*(1+入力!$C$31/100),-入力!$C$29),IF(入力!$C$30=3,ROUND('ユーザー別小売(卸)価格試算(税抜)'!V234*(1+入力!$C$31/100),-入力!$C$29)))),'ユーザー別小売(卸)価格試算(税抜)'!V234))</f>
        <v/>
      </c>
      <c r="W234" s="20">
        <f>'6桁'!W234</f>
        <v>0</v>
      </c>
      <c r="X234" s="12">
        <f>IF('ユーザー別小売(卸)価格試算(税抜)'!X234="","",IF(ISNUMBER('ユーザー別小売(卸)価格試算(税抜)'!X234),IF(入力!$C$30=1,ROUNDDOWN('ユーザー別小売(卸)価格試算(税抜)'!X234*(1+入力!$C$31/100),-入力!$C$29),IF(入力!$C$30=2,ROUNDUP('ユーザー別小売(卸)価格試算(税抜)'!X234*(1+入力!$C$31/100),-入力!$C$29),IF(入力!$C$30=3,ROUND('ユーザー別小売(卸)価格試算(税抜)'!X234*(1+入力!$C$31/100),-入力!$C$29)))),'ユーザー別小売(卸)価格試算(税抜)'!X234))</f>
        <v>42350</v>
      </c>
      <c r="Y234" s="20" t="str">
        <f>'6桁'!Y234</f>
        <v>W</v>
      </c>
      <c r="Z234" s="265"/>
    </row>
    <row r="235" spans="2:26" ht="30" customHeight="1">
      <c r="B235" s="503"/>
      <c r="C235" s="345" t="s">
        <v>119</v>
      </c>
      <c r="D235" s="318">
        <v>95</v>
      </c>
      <c r="E235" s="361">
        <v>99</v>
      </c>
      <c r="F235" s="289">
        <f>IF('ユーザー別小売(卸)価格試算(税抜)'!F235="","",IF(ISNUMBER('ユーザー別小売(卸)価格試算(税抜)'!F235),IF(入力!$C$30=1,ROUNDDOWN('ユーザー別小売(卸)価格試算(税抜)'!F235*(1+入力!$C$31/100),-入力!$C$29),IF(入力!$C$30=2,ROUNDUP('ユーザー別小売(卸)価格試算(税抜)'!F235*(1+入力!$C$31/100),-入力!$C$29),IF(入力!$C$30=3,ROUND('ユーザー別小売(卸)価格試算(税抜)'!F235*(1+入力!$C$31/100),-入力!$C$29)))),'ユーザー別小売(卸)価格試算(税抜)'!F235))</f>
        <v>53460</v>
      </c>
      <c r="G235" s="96" t="str">
        <f>'6桁'!G235</f>
        <v>Y★</v>
      </c>
      <c r="H235" s="289">
        <f>IF('ユーザー別小売(卸)価格試算(税抜)'!H235="","",IF(ISNUMBER('ユーザー別小売(卸)価格試算(税抜)'!H235),IF(入力!$C$30=1,ROUNDDOWN('ユーザー別小売(卸)価格試算(税抜)'!H235*(1+入力!$C$31/100),-入力!$C$29),IF(入力!$C$30=2,ROUNDUP('ユーザー別小売(卸)価格試算(税抜)'!H235*(1+入力!$C$31/100),-入力!$C$29),IF(入力!$C$30=3,ROUND('ユーザー別小売(卸)価格試算(税抜)'!H235*(1+入力!$C$31/100),-入力!$C$29)))),'ユーザー別小売(卸)価格試算(税抜)'!H235))</f>
        <v>51480</v>
      </c>
      <c r="I235" s="19" t="str">
        <f>'6桁'!I235</f>
        <v>W★</v>
      </c>
      <c r="J235" s="289">
        <f>IF('ユーザー別小売(卸)価格試算(税抜)'!J235="","",IF(ISNUMBER('ユーザー別小売(卸)価格試算(税抜)'!J235),IF(入力!$C$30=1,ROUNDDOWN('ユーザー別小売(卸)価格試算(税抜)'!J235*(1+入力!$C$31/100),-入力!$C$29),IF(入力!$C$30=2,ROUNDUP('ユーザー別小売(卸)価格試算(税抜)'!J235*(1+入力!$C$31/100),-入力!$C$29),IF(入力!$C$30=3,ROUND('ユーザー別小売(卸)価格試算(税抜)'!J235*(1+入力!$C$31/100),-入力!$C$29)))),'ユーザー別小売(卸)価格試算(税抜)'!J235))</f>
        <v>49830</v>
      </c>
      <c r="K235" s="101" t="str">
        <f>'6桁'!K235</f>
        <v>W</v>
      </c>
      <c r="L235" s="289" t="str">
        <f>IF('ユーザー別小売(卸)価格試算(税抜)'!L235="","",IF(ISNUMBER('ユーザー別小売(卸)価格試算(税抜)'!L235),IF(入力!$C$30=1,ROUNDDOWN('ユーザー別小売(卸)価格試算(税抜)'!L235*(1+入力!$C$31/100),-入力!$C$29),IF(入力!$C$30=2,ROUNDUP('ユーザー別小売(卸)価格試算(税抜)'!L235*(1+入力!$C$31/100),-入力!$C$29),IF(入力!$C$30=3,ROUND('ユーザー別小売(卸)価格試算(税抜)'!L235*(1+入力!$C$31/100),-入力!$C$29)))),'ユーザー別小売(卸)価格試算(税抜)'!L235))</f>
        <v/>
      </c>
      <c r="M235" s="101">
        <f>'6桁'!M235</f>
        <v>0</v>
      </c>
      <c r="N235" s="12" t="str">
        <f>IF('ユーザー別小売(卸)価格試算(税抜)'!N235="","",IF(ISNUMBER('ユーザー別小売(卸)価格試算(税抜)'!N235),IF(入力!$C$30=1,ROUNDDOWN('ユーザー別小売(卸)価格試算(税抜)'!N235*(1+入力!$C$31/100),-入力!$C$29),IF(入力!$C$30=2,ROUNDUP('ユーザー別小売(卸)価格試算(税抜)'!N235*(1+入力!$C$31/100),-入力!$C$29),IF(入力!$C$30=3,ROUND('ユーザー別小売(卸)価格試算(税抜)'!N235*(1+入力!$C$31/100),-入力!$C$29)))),'ユーザー別小売(卸)価格試算(税抜)'!N235))</f>
        <v/>
      </c>
      <c r="O235" s="19">
        <f>'6桁'!O235</f>
        <v>0</v>
      </c>
      <c r="P235" s="289" t="str">
        <f>IF('ユーザー別小売(卸)価格試算(税抜)'!P235="","",IF(ISNUMBER('ユーザー別小売(卸)価格試算(税抜)'!P235),IF(入力!$C$30=1,ROUNDDOWN('ユーザー別小売(卸)価格試算(税抜)'!P235*(1+入力!$C$31/100),-入力!$C$29),IF(入力!$C$30=2,ROUNDUP('ユーザー別小売(卸)価格試算(税抜)'!P235*(1+入力!$C$31/100),-入力!$C$29),IF(入力!$C$30=3,ROUND('ユーザー別小売(卸)価格試算(税抜)'!P235*(1+入力!$C$31/100),-入力!$C$29)))),'ユーザー別小売(卸)価格試算(税抜)'!P235))</f>
        <v/>
      </c>
      <c r="Q235" s="20">
        <f>'6桁'!Q235</f>
        <v>0</v>
      </c>
      <c r="R235" s="12" t="str">
        <f>IF('ユーザー別小売(卸)価格試算(税抜)'!R235="","",IF(ISNUMBER('ユーザー別小売(卸)価格試算(税抜)'!R235),IF(入力!$C$30=1,ROUNDDOWN('ユーザー別小売(卸)価格試算(税抜)'!R235*(1+入力!$C$31/100),-入力!$C$29),IF(入力!$C$30=2,ROUNDUP('ユーザー別小売(卸)価格試算(税抜)'!R235*(1+入力!$C$31/100),-入力!$C$29),IF(入力!$C$30=3,ROUND('ユーザー別小売(卸)価格試算(税抜)'!R235*(1+入力!$C$31/100),-入力!$C$29)))),'ユーザー別小売(卸)価格試算(税抜)'!R235))</f>
        <v/>
      </c>
      <c r="S235" s="19">
        <f>'6桁'!S235</f>
        <v>0</v>
      </c>
      <c r="T235" s="12" t="str">
        <f>IF('ユーザー別小売(卸)価格試算(税抜)'!T235="","",IF(ISNUMBER('ユーザー別小売(卸)価格試算(税抜)'!T235),IF(入力!$C$30=1,ROUNDDOWN('ユーザー別小売(卸)価格試算(税抜)'!T235*(1+入力!$C$31/100),-入力!$C$29),IF(入力!$C$30=2,ROUNDUP('ユーザー別小売(卸)価格試算(税抜)'!T235*(1+入力!$C$31/100),-入力!$C$29),IF(入力!$C$30=3,ROUND('ユーザー別小売(卸)価格試算(税抜)'!T235*(1+入力!$C$31/100),-入力!$C$29)))),'ユーザー別小売(卸)価格試算(税抜)'!T235))</f>
        <v/>
      </c>
      <c r="U235" s="19">
        <f>'6桁'!U235</f>
        <v>0</v>
      </c>
      <c r="V235" s="12" t="str">
        <f>IF('ユーザー別小売(卸)価格試算(税抜)'!V235="","",IF(ISNUMBER('ユーザー別小売(卸)価格試算(税抜)'!V235),IF(入力!$C$30=1,ROUNDDOWN('ユーザー別小売(卸)価格試算(税抜)'!V235*(1+入力!$C$31/100),-入力!$C$29),IF(入力!$C$30=2,ROUNDUP('ユーザー別小売(卸)価格試算(税抜)'!V235*(1+入力!$C$31/100),-入力!$C$29),IF(入力!$C$30=3,ROUND('ユーザー別小売(卸)価格試算(税抜)'!V235*(1+入力!$C$31/100),-入力!$C$29)))),'ユーザー別小売(卸)価格試算(税抜)'!V235))</f>
        <v/>
      </c>
      <c r="W235" s="20">
        <f>'6桁'!W235</f>
        <v>0</v>
      </c>
      <c r="X235" s="12">
        <f>IF('ユーザー別小売(卸)価格試算(税抜)'!X235="","",IF(ISNUMBER('ユーザー別小売(卸)価格試算(税抜)'!X235),IF(入力!$C$30=1,ROUNDDOWN('ユーザー別小売(卸)価格試算(税抜)'!X235*(1+入力!$C$31/100),-入力!$C$29),IF(入力!$C$30=2,ROUNDUP('ユーザー別小売(卸)価格試算(税抜)'!X235*(1+入力!$C$31/100),-入力!$C$29),IF(入力!$C$30=3,ROUND('ユーザー別小売(卸)価格試算(税抜)'!X235*(1+入力!$C$31/100),-入力!$C$29)))),'ユーザー別小売(卸)価格試算(税抜)'!X235))</f>
        <v>50820</v>
      </c>
      <c r="Y235" s="20" t="str">
        <f>'6桁'!Y235</f>
        <v>W</v>
      </c>
      <c r="Z235" s="265"/>
    </row>
    <row r="236" spans="2:26" ht="30" customHeight="1">
      <c r="B236" s="503"/>
      <c r="C236" s="87" t="s">
        <v>9</v>
      </c>
      <c r="D236" s="254">
        <v>89</v>
      </c>
      <c r="E236" s="342">
        <v>93</v>
      </c>
      <c r="F236" s="12">
        <f>IF('ユーザー別小売(卸)価格試算(税抜)'!F236="","",IF(ISNUMBER('ユーザー別小売(卸)価格試算(税抜)'!F236),IF(入力!$C$30=1,ROUNDDOWN('ユーザー別小売(卸)価格試算(税抜)'!F236*(1+入力!$C$31/100),-入力!$C$29),IF(入力!$C$30=2,ROUNDUP('ユーザー別小売(卸)価格試算(税抜)'!F236*(1+入力!$C$31/100),-入力!$C$29),IF(入力!$C$30=3,ROUND('ユーザー別小売(卸)価格試算(税抜)'!F236*(1+入力!$C$31/100),-入力!$C$29)))),'ユーザー別小売(卸)価格試算(税抜)'!F236))</f>
        <v>37730</v>
      </c>
      <c r="G236" s="96" t="str">
        <f>'6桁'!G236</f>
        <v>Y★</v>
      </c>
      <c r="H236" s="12">
        <f>IF('ユーザー別小売(卸)価格試算(税抜)'!H236="","",IF(ISNUMBER('ユーザー別小売(卸)価格試算(税抜)'!H236),IF(入力!$C$30=1,ROUNDDOWN('ユーザー別小売(卸)価格試算(税抜)'!H236*(1+入力!$C$31/100),-入力!$C$29),IF(入力!$C$30=2,ROUNDUP('ユーザー別小売(卸)価格試算(税抜)'!H236*(1+入力!$C$31/100),-入力!$C$29),IF(入力!$C$30=3,ROUND('ユーザー別小売(卸)価格試算(税抜)'!H236*(1+入力!$C$31/100),-入力!$C$29)))),'ユーザー別小売(卸)価格試算(税抜)'!H236))</f>
        <v>35310</v>
      </c>
      <c r="I236" s="19" t="str">
        <f>'6桁'!I236</f>
        <v>V</v>
      </c>
      <c r="J236" s="12">
        <f>IF('ユーザー別小売(卸)価格試算(税抜)'!J236="","",IF(ISNUMBER('ユーザー別小売(卸)価格試算(税抜)'!J236),IF(入力!$C$30=1,ROUNDDOWN('ユーザー別小売(卸)価格試算(税抜)'!J236*(1+入力!$C$31/100),-入力!$C$29),IF(入力!$C$30=2,ROUNDUP('ユーザー別小売(卸)価格試算(税抜)'!J236*(1+入力!$C$31/100),-入力!$C$29),IF(入力!$C$30=3,ROUND('ユーザー別小売(卸)価格試算(税抜)'!J236*(1+入力!$C$31/100),-入力!$C$29)))),'ユーザー別小売(卸)価格試算(税抜)'!J236))</f>
        <v>33770</v>
      </c>
      <c r="K236" s="19" t="str">
        <f>'6桁'!K236</f>
        <v>V★</v>
      </c>
      <c r="L236" s="12">
        <f>IF('ユーザー別小売(卸)価格試算(税抜)'!L236="","",IF(ISNUMBER('ユーザー別小売(卸)価格試算(税抜)'!L236),IF(入力!$C$30=1,ROUNDDOWN('ユーザー別小売(卸)価格試算(税抜)'!L236*(1+入力!$C$31/100),-入力!$C$29),IF(入力!$C$30=2,ROUNDUP('ユーザー別小売(卸)価格試算(税抜)'!L236*(1+入力!$C$31/100),-入力!$C$29),IF(入力!$C$30=3,ROUND('ユーザー別小売(卸)価格試算(税抜)'!L236*(1+入力!$C$31/100),-入力!$C$29)))),'ユーザー別小売(卸)価格試算(税抜)'!L236))</f>
        <v>30690</v>
      </c>
      <c r="M236" s="19" t="str">
        <f>'6桁'!M236</f>
        <v>V★△</v>
      </c>
      <c r="N236" s="12">
        <f>IF('ユーザー別小売(卸)価格試算(税抜)'!N236="","",IF(ISNUMBER('ユーザー別小売(卸)価格試算(税抜)'!N236),IF(入力!$C$30=1,ROUNDDOWN('ユーザー別小売(卸)価格試算(税抜)'!N236*(1+入力!$C$31/100),-入力!$C$29),IF(入力!$C$30=2,ROUNDUP('ユーザー別小売(卸)価格試算(税抜)'!N236*(1+入力!$C$31/100),-入力!$C$29),IF(入力!$C$30=3,ROUND('ユーザー別小売(卸)価格試算(税抜)'!N236*(1+入力!$C$31/100),-入力!$C$29)))),'ユーザー別小売(卸)価格試算(税抜)'!N236))</f>
        <v>30250</v>
      </c>
      <c r="O236" s="19" t="str">
        <f>'6桁'!O236</f>
        <v>V◇</v>
      </c>
      <c r="P236" s="12" t="str">
        <f>IF('ユーザー別小売(卸)価格試算(税抜)'!P236="","",IF(ISNUMBER('ユーザー別小売(卸)価格試算(税抜)'!P236),IF(入力!$C$30=1,ROUNDDOWN('ユーザー別小売(卸)価格試算(税抜)'!P236*(1+入力!$C$31/100),-入力!$C$29),IF(入力!$C$30=2,ROUNDUP('ユーザー別小売(卸)価格試算(税抜)'!P236*(1+入力!$C$31/100),-入力!$C$29),IF(入力!$C$30=3,ROUND('ユーザー別小売(卸)価格試算(税抜)'!P236*(1+入力!$C$31/100),-入力!$C$29)))),'ユーザー別小売(卸)価格試算(税抜)'!P236))</f>
        <v/>
      </c>
      <c r="Q236" s="20">
        <f>'6桁'!Q236</f>
        <v>0</v>
      </c>
      <c r="R236" s="12" t="str">
        <f>IF('ユーザー別小売(卸)価格試算(税抜)'!R236="","",IF(ISNUMBER('ユーザー別小売(卸)価格試算(税抜)'!R236),IF(入力!$C$30=1,ROUNDDOWN('ユーザー別小売(卸)価格試算(税抜)'!R236*(1+入力!$C$31/100),-入力!$C$29),IF(入力!$C$30=2,ROUNDUP('ユーザー別小売(卸)価格試算(税抜)'!R236*(1+入力!$C$31/100),-入力!$C$29),IF(入力!$C$30=3,ROUND('ユーザー別小売(卸)価格試算(税抜)'!R236*(1+入力!$C$31/100),-入力!$C$29)))),'ユーザー別小売(卸)価格試算(税抜)'!R236))</f>
        <v/>
      </c>
      <c r="S236" s="19">
        <f>'6桁'!S236</f>
        <v>0</v>
      </c>
      <c r="T236" s="12" t="str">
        <f>IF('ユーザー別小売(卸)価格試算(税抜)'!T236="","",IF(ISNUMBER('ユーザー別小売(卸)価格試算(税抜)'!T236),IF(入力!$C$30=1,ROUNDDOWN('ユーザー別小売(卸)価格試算(税抜)'!T236*(1+入力!$C$31/100),-入力!$C$29),IF(入力!$C$30=2,ROUNDUP('ユーザー別小売(卸)価格試算(税抜)'!T236*(1+入力!$C$31/100),-入力!$C$29),IF(入力!$C$30=3,ROUND('ユーザー別小売(卸)価格試算(税抜)'!T236*(1+入力!$C$31/100),-入力!$C$29)))),'ユーザー別小売(卸)価格試算(税抜)'!T236))</f>
        <v/>
      </c>
      <c r="U236" s="19">
        <f>'6桁'!U236</f>
        <v>0</v>
      </c>
      <c r="V236" s="12" t="str">
        <f>IF('ユーザー別小売(卸)価格試算(税抜)'!V236="","",IF(ISNUMBER('ユーザー別小売(卸)価格試算(税抜)'!V236),IF(入力!$C$30=1,ROUNDDOWN('ユーザー別小売(卸)価格試算(税抜)'!V236*(1+入力!$C$31/100),-入力!$C$29),IF(入力!$C$30=2,ROUNDUP('ユーザー別小売(卸)価格試算(税抜)'!V236*(1+入力!$C$31/100),-入力!$C$29),IF(入力!$C$30=3,ROUND('ユーザー別小売(卸)価格試算(税抜)'!V236*(1+入力!$C$31/100),-入力!$C$29)))),'ユーザー別小売(卸)価格試算(税抜)'!V236))</f>
        <v/>
      </c>
      <c r="W236" s="20">
        <f>'6桁'!W236</f>
        <v>0</v>
      </c>
      <c r="X236" s="12">
        <f>IF('ユーザー別小売(卸)価格試算(税抜)'!X236="","",IF(ISNUMBER('ユーザー別小売(卸)価格試算(税抜)'!X236),IF(入力!$C$30=1,ROUNDDOWN('ユーザー別小売(卸)価格試算(税抜)'!X236*(1+入力!$C$31/100),-入力!$C$29),IF(入力!$C$30=2,ROUNDUP('ユーザー別小売(卸)価格試算(税抜)'!X236*(1+入力!$C$31/100),-入力!$C$29),IF(入力!$C$30=3,ROUND('ユーザー別小売(卸)価格試算(税抜)'!X236*(1+入力!$C$31/100),-入力!$C$29)))),'ユーザー別小売(卸)価格試算(税抜)'!X236))</f>
        <v>33770</v>
      </c>
      <c r="Y236" s="20" t="str">
        <f>'6桁'!Y236</f>
        <v>W★</v>
      </c>
      <c r="Z236" s="265"/>
    </row>
    <row r="237" spans="2:26" ht="30" customHeight="1">
      <c r="B237" s="503"/>
      <c r="C237" s="87" t="s">
        <v>130</v>
      </c>
      <c r="D237" s="254">
        <v>91</v>
      </c>
      <c r="E237" s="342">
        <v>95</v>
      </c>
      <c r="F237" s="12">
        <f>IF('ユーザー別小売(卸)価格試算(税抜)'!F237="","",IF(ISNUMBER('ユーザー別小売(卸)価格試算(税抜)'!F237),IF(入力!$C$30=1,ROUNDDOWN('ユーザー別小売(卸)価格試算(税抜)'!F237*(1+入力!$C$31/100),-入力!$C$29),IF(入力!$C$30=2,ROUNDUP('ユーザー別小売(卸)価格試算(税抜)'!F237*(1+入力!$C$31/100),-入力!$C$29),IF(入力!$C$30=3,ROUND('ユーザー別小売(卸)価格試算(税抜)'!F237*(1+入力!$C$31/100),-入力!$C$29)))),'ユーザー別小売(卸)価格試算(税抜)'!F237))</f>
        <v>40260</v>
      </c>
      <c r="G237" s="19" t="str">
        <f>'6桁'!G237</f>
        <v>Y★</v>
      </c>
      <c r="H237" s="12">
        <f>IF('ユーザー別小売(卸)価格試算(税抜)'!H237="","",IF(ISNUMBER('ユーザー別小売(卸)価格試算(税抜)'!H237),IF(入力!$C$30=1,ROUNDDOWN('ユーザー別小売(卸)価格試算(税抜)'!H237*(1+入力!$C$31/100),-入力!$C$29),IF(入力!$C$30=2,ROUNDUP('ユーザー別小売(卸)価格試算(税抜)'!H237*(1+入力!$C$31/100),-入力!$C$29),IF(入力!$C$30=3,ROUND('ユーザー別小売(卸)価格試算(税抜)'!H237*(1+入力!$C$31/100),-入力!$C$29)))),'ユーザー別小売(卸)価格試算(税抜)'!H237))</f>
        <v>39490</v>
      </c>
      <c r="I237" s="19" t="str">
        <f>'6桁'!I237</f>
        <v>V★</v>
      </c>
      <c r="J237" s="12">
        <f>IF('ユーザー別小売(卸)価格試算(税抜)'!J237="","",IF(ISNUMBER('ユーザー別小売(卸)価格試算(税抜)'!J237),IF(入力!$C$30=1,ROUNDDOWN('ユーザー別小売(卸)価格試算(税抜)'!J237*(1+入力!$C$31/100),-入力!$C$29),IF(入力!$C$30=2,ROUNDUP('ユーザー別小売(卸)価格試算(税抜)'!J237*(1+入力!$C$31/100),-入力!$C$29),IF(入力!$C$30=3,ROUND('ユーザー別小売(卸)価格試算(税抜)'!J237*(1+入力!$C$31/100),-入力!$C$29)))),'ユーザー別小売(卸)価格試算(税抜)'!J237))</f>
        <v>36190</v>
      </c>
      <c r="K237" s="19" t="str">
        <f>'6桁'!K237</f>
        <v>V★</v>
      </c>
      <c r="L237" s="12">
        <f>IF('ユーザー別小売(卸)価格試算(税抜)'!L237="","",IF(ISNUMBER('ユーザー別小売(卸)価格試算(税抜)'!L237),IF(入力!$C$30=1,ROUNDDOWN('ユーザー別小売(卸)価格試算(税抜)'!L237*(1+入力!$C$31/100),-入力!$C$29),IF(入力!$C$30=2,ROUNDUP('ユーザー別小売(卸)価格試算(税抜)'!L237*(1+入力!$C$31/100),-入力!$C$29),IF(入力!$C$30=3,ROUND('ユーザー別小売(卸)価格試算(税抜)'!L237*(1+入力!$C$31/100),-入力!$C$29)))),'ユーザー別小売(卸)価格試算(税抜)'!L237))</f>
        <v>34430</v>
      </c>
      <c r="M237" s="19" t="str">
        <f>'6桁'!M237</f>
        <v>V★</v>
      </c>
      <c r="N237" s="12">
        <f>IF('ユーザー別小売(卸)価格試算(税抜)'!N237="","",IF(ISNUMBER('ユーザー別小売(卸)価格試算(税抜)'!N237),IF(入力!$C$30=1,ROUNDDOWN('ユーザー別小売(卸)価格試算(税抜)'!N237*(1+入力!$C$31/100),-入力!$C$29),IF(入力!$C$30=2,ROUNDUP('ユーザー別小売(卸)価格試算(税抜)'!N237*(1+入力!$C$31/100),-入力!$C$29),IF(入力!$C$30=3,ROUND('ユーザー別小売(卸)価格試算(税抜)'!N237*(1+入力!$C$31/100),-入力!$C$29)))),'ユーザー別小売(卸)価格試算(税抜)'!N237))</f>
        <v>33550</v>
      </c>
      <c r="O237" s="19" t="str">
        <f>'6桁'!O237</f>
        <v>V</v>
      </c>
      <c r="P237" s="12" t="str">
        <f>IF('ユーザー別小売(卸)価格試算(税抜)'!P237="","",IF(ISNUMBER('ユーザー別小売(卸)価格試算(税抜)'!P237),IF(入力!$C$30=1,ROUNDDOWN('ユーザー別小売(卸)価格試算(税抜)'!P237*(1+入力!$C$31/100),-入力!$C$29),IF(入力!$C$30=2,ROUNDUP('ユーザー別小売(卸)価格試算(税抜)'!P237*(1+入力!$C$31/100),-入力!$C$29),IF(入力!$C$30=3,ROUND('ユーザー別小売(卸)価格試算(税抜)'!P237*(1+入力!$C$31/100),-入力!$C$29)))),'ユーザー別小売(卸)価格試算(税抜)'!P237))</f>
        <v/>
      </c>
      <c r="Q237" s="20">
        <f>'6桁'!Q237</f>
        <v>0</v>
      </c>
      <c r="R237" s="12" t="str">
        <f>IF('ユーザー別小売(卸)価格試算(税抜)'!R237="","",IF(ISNUMBER('ユーザー別小売(卸)価格試算(税抜)'!R237),IF(入力!$C$30=1,ROUNDDOWN('ユーザー別小売(卸)価格試算(税抜)'!R237*(1+入力!$C$31/100),-入力!$C$29),IF(入力!$C$30=2,ROUNDUP('ユーザー別小売(卸)価格試算(税抜)'!R237*(1+入力!$C$31/100),-入力!$C$29),IF(入力!$C$30=3,ROUND('ユーザー別小売(卸)価格試算(税抜)'!R237*(1+入力!$C$31/100),-入力!$C$29)))),'ユーザー別小売(卸)価格試算(税抜)'!R237))</f>
        <v/>
      </c>
      <c r="S237" s="19">
        <f>'6桁'!S237</f>
        <v>0</v>
      </c>
      <c r="T237" s="12" t="str">
        <f>IF('ユーザー別小売(卸)価格試算(税抜)'!T237="","",IF(ISNUMBER('ユーザー別小売(卸)価格試算(税抜)'!T237),IF(入力!$C$30=1,ROUNDDOWN('ユーザー別小売(卸)価格試算(税抜)'!T237*(1+入力!$C$31/100),-入力!$C$29),IF(入力!$C$30=2,ROUNDUP('ユーザー別小売(卸)価格試算(税抜)'!T237*(1+入力!$C$31/100),-入力!$C$29),IF(入力!$C$30=3,ROUND('ユーザー別小売(卸)価格試算(税抜)'!T237*(1+入力!$C$31/100),-入力!$C$29)))),'ユーザー別小売(卸)価格試算(税抜)'!T237))</f>
        <v/>
      </c>
      <c r="U237" s="19">
        <f>'6桁'!U237</f>
        <v>0</v>
      </c>
      <c r="V237" s="12" t="str">
        <f>IF('ユーザー別小売(卸)価格試算(税抜)'!V237="","",IF(ISNUMBER('ユーザー別小売(卸)価格試算(税抜)'!V237),IF(入力!$C$30=1,ROUNDDOWN('ユーザー別小売(卸)価格試算(税抜)'!V237*(1+入力!$C$31/100),-入力!$C$29),IF(入力!$C$30=2,ROUNDUP('ユーザー別小売(卸)価格試算(税抜)'!V237*(1+入力!$C$31/100),-入力!$C$29),IF(入力!$C$30=3,ROUND('ユーザー別小売(卸)価格試算(税抜)'!V237*(1+入力!$C$31/100),-入力!$C$29)))),'ユーザー別小売(卸)価格試算(税抜)'!V237))</f>
        <v/>
      </c>
      <c r="W237" s="20">
        <f>'6桁'!W237</f>
        <v>0</v>
      </c>
      <c r="X237" s="12">
        <f>IF('ユーザー別小売(卸)価格試算(税抜)'!X237="","",IF(ISNUMBER('ユーザー別小売(卸)価格試算(税抜)'!X237),IF(入力!$C$30=1,ROUNDDOWN('ユーザー別小売(卸)価格試算(税抜)'!X237*(1+入力!$C$31/100),-入力!$C$29),IF(入力!$C$30=2,ROUNDUP('ユーザー別小売(卸)価格試算(税抜)'!X237*(1+入力!$C$31/100),-入力!$C$29),IF(入力!$C$30=3,ROUND('ユーザー別小売(卸)価格試算(税抜)'!X237*(1+入力!$C$31/100),-入力!$C$29)))),'ユーザー別小売(卸)価格試算(税抜)'!X237))</f>
        <v>37180</v>
      </c>
      <c r="Y237" s="20" t="str">
        <f>'6桁'!Y237</f>
        <v>V</v>
      </c>
      <c r="Z237" s="265"/>
    </row>
    <row r="238" spans="2:26" ht="30" customHeight="1">
      <c r="B238" s="503"/>
      <c r="C238" s="341" t="s">
        <v>10</v>
      </c>
      <c r="D238" s="254">
        <v>94</v>
      </c>
      <c r="E238" s="342">
        <v>98</v>
      </c>
      <c r="F238" s="12">
        <f>IF('ユーザー別小売(卸)価格試算(税抜)'!F238="","",IF(ISNUMBER('ユーザー別小売(卸)価格試算(税抜)'!F238),IF(入力!$C$30=1,ROUNDDOWN('ユーザー別小売(卸)価格試算(税抜)'!F238*(1+入力!$C$31/100),-入力!$C$29),IF(入力!$C$30=2,ROUNDUP('ユーザー別小売(卸)価格試算(税抜)'!F238*(1+入力!$C$31/100),-入力!$C$29),IF(入力!$C$30=3,ROUND('ユーザー別小売(卸)価格試算(税抜)'!F238*(1+入力!$C$31/100),-入力!$C$29)))),'ユーザー別小売(卸)価格試算(税抜)'!F238))</f>
        <v>42680</v>
      </c>
      <c r="G238" s="19" t="str">
        <f>'6桁'!G238</f>
        <v>Y★</v>
      </c>
      <c r="H238" s="12">
        <f>IF('ユーザー別小売(卸)価格試算(税抜)'!H238="","",IF(ISNUMBER('ユーザー別小売(卸)価格試算(税抜)'!H238),IF(入力!$C$30=1,ROUNDDOWN('ユーザー別小売(卸)価格試算(税抜)'!H238*(1+入力!$C$31/100),-入力!$C$29),IF(入力!$C$30=2,ROUNDUP('ユーザー別小売(卸)価格試算(税抜)'!H238*(1+入力!$C$31/100),-入力!$C$29),IF(入力!$C$30=3,ROUND('ユーザー別小売(卸)価格試算(税抜)'!H238*(1+入力!$C$31/100),-入力!$C$29)))),'ユーザー別小売(卸)価格試算(税抜)'!H238))</f>
        <v>39600</v>
      </c>
      <c r="I238" s="101" t="str">
        <f>'6桁'!I238</f>
        <v>V★</v>
      </c>
      <c r="J238" s="12">
        <f>IF('ユーザー別小売(卸)価格試算(税抜)'!J238="","",IF(ISNUMBER('ユーザー別小売(卸)価格試算(税抜)'!J238),IF(入力!$C$30=1,ROUNDDOWN('ユーザー別小売(卸)価格試算(税抜)'!J238*(1+入力!$C$31/100),-入力!$C$29),IF(入力!$C$30=2,ROUNDUP('ユーザー別小売(卸)価格試算(税抜)'!J238*(1+入力!$C$31/100),-入力!$C$29),IF(入力!$C$30=3,ROUND('ユーザー別小売(卸)価格試算(税抜)'!J238*(1+入力!$C$31/100),-入力!$C$29)))),'ユーザー別小売(卸)価格試算(税抜)'!J238))</f>
        <v>38280</v>
      </c>
      <c r="K238" s="19" t="str">
        <f>'6桁'!K238</f>
        <v>V★</v>
      </c>
      <c r="L238" s="12">
        <f>IF('ユーザー別小売(卸)価格試算(税抜)'!L238="","",IF(ISNUMBER('ユーザー別小売(卸)価格試算(税抜)'!L238),IF(入力!$C$30=1,ROUNDDOWN('ユーザー別小売(卸)価格試算(税抜)'!L238*(1+入力!$C$31/100),-入力!$C$29),IF(入力!$C$30=2,ROUNDUP('ユーザー別小売(卸)価格試算(税抜)'!L238*(1+入力!$C$31/100),-入力!$C$29),IF(入力!$C$30=3,ROUND('ユーザー別小売(卸)価格試算(税抜)'!L238*(1+入力!$C$31/100),-入力!$C$29)))),'ユーザー別小売(卸)価格試算(税抜)'!L238))</f>
        <v>37730</v>
      </c>
      <c r="M238" s="19" t="str">
        <f>'6桁'!M238</f>
        <v>V★</v>
      </c>
      <c r="N238" s="12" t="str">
        <f>IF('ユーザー別小売(卸)価格試算(税抜)'!N238="","",IF(ISNUMBER('ユーザー別小売(卸)価格試算(税抜)'!N238),IF(入力!$C$30=1,ROUNDDOWN('ユーザー別小売(卸)価格試算(税抜)'!N238*(1+入力!$C$31/100),-入力!$C$29),IF(入力!$C$30=2,ROUNDUP('ユーザー別小売(卸)価格試算(税抜)'!N238*(1+入力!$C$31/100),-入力!$C$29),IF(入力!$C$30=3,ROUND('ユーザー別小売(卸)価格試算(税抜)'!N238*(1+入力!$C$31/100),-入力!$C$29)))),'ユーザー別小売(卸)価格試算(税抜)'!N238))</f>
        <v/>
      </c>
      <c r="O238" s="19">
        <f>'6桁'!O238</f>
        <v>0</v>
      </c>
      <c r="P238" s="12" t="str">
        <f>IF('ユーザー別小売(卸)価格試算(税抜)'!P238="","",IF(ISNUMBER('ユーザー別小売(卸)価格試算(税抜)'!P238),IF(入力!$C$30=1,ROUNDDOWN('ユーザー別小売(卸)価格試算(税抜)'!P238*(1+入力!$C$31/100),-入力!$C$29),IF(入力!$C$30=2,ROUNDUP('ユーザー別小売(卸)価格試算(税抜)'!P238*(1+入力!$C$31/100),-入力!$C$29),IF(入力!$C$30=3,ROUND('ユーザー別小売(卸)価格試算(税抜)'!P238*(1+入力!$C$31/100),-入力!$C$29)))),'ユーザー別小売(卸)価格試算(税抜)'!P238))</f>
        <v/>
      </c>
      <c r="Q238" s="19">
        <f>'6桁'!Q238</f>
        <v>0</v>
      </c>
      <c r="R238" s="12" t="str">
        <f>IF('ユーザー別小売(卸)価格試算(税抜)'!R238="","",IF(ISNUMBER('ユーザー別小売(卸)価格試算(税抜)'!R238),IF(入力!$C$30=1,ROUNDDOWN('ユーザー別小売(卸)価格試算(税抜)'!R238*(1+入力!$C$31/100),-入力!$C$29),IF(入力!$C$30=2,ROUNDUP('ユーザー別小売(卸)価格試算(税抜)'!R238*(1+入力!$C$31/100),-入力!$C$29),IF(入力!$C$30=3,ROUND('ユーザー別小売(卸)価格試算(税抜)'!R238*(1+入力!$C$31/100),-入力!$C$29)))),'ユーザー別小売(卸)価格試算(税抜)'!R238))</f>
        <v/>
      </c>
      <c r="S238" s="19">
        <f>'6桁'!S238</f>
        <v>0</v>
      </c>
      <c r="T238" s="12" t="str">
        <f>IF('ユーザー別小売(卸)価格試算(税抜)'!T238="","",IF(ISNUMBER('ユーザー別小売(卸)価格試算(税抜)'!T238),IF(入力!$C$30=1,ROUNDDOWN('ユーザー別小売(卸)価格試算(税抜)'!T238*(1+入力!$C$31/100),-入力!$C$29),IF(入力!$C$30=2,ROUNDUP('ユーザー別小売(卸)価格試算(税抜)'!T238*(1+入力!$C$31/100),-入力!$C$29),IF(入力!$C$30=3,ROUND('ユーザー別小売(卸)価格試算(税抜)'!T238*(1+入力!$C$31/100),-入力!$C$29)))),'ユーザー別小売(卸)価格試算(税抜)'!T238))</f>
        <v/>
      </c>
      <c r="U238" s="19">
        <f>'6桁'!U238</f>
        <v>0</v>
      </c>
      <c r="V238" s="12" t="str">
        <f>IF('ユーザー別小売(卸)価格試算(税抜)'!V238="","",IF(ISNUMBER('ユーザー別小売(卸)価格試算(税抜)'!V238),IF(入力!$C$30=1,ROUNDDOWN('ユーザー別小売(卸)価格試算(税抜)'!V238*(1+入力!$C$31/100),-入力!$C$29),IF(入力!$C$30=2,ROUNDUP('ユーザー別小売(卸)価格試算(税抜)'!V238*(1+入力!$C$31/100),-入力!$C$29),IF(入力!$C$30=3,ROUND('ユーザー別小売(卸)価格試算(税抜)'!V238*(1+入力!$C$31/100),-入力!$C$29)))),'ユーザー別小売(卸)価格試算(税抜)'!V238))</f>
        <v/>
      </c>
      <c r="W238" s="20">
        <f>'6桁'!W238</f>
        <v>0</v>
      </c>
      <c r="X238" s="12">
        <f>IF('ユーザー別小売(卸)価格試算(税抜)'!X238="","",IF(ISNUMBER('ユーザー別小売(卸)価格試算(税抜)'!X238),IF(入力!$C$30=1,ROUNDDOWN('ユーザー別小売(卸)価格試算(税抜)'!X238*(1+入力!$C$31/100),-入力!$C$29),IF(入力!$C$30=2,ROUNDUP('ユーザー別小売(卸)価格試算(税抜)'!X238*(1+入力!$C$31/100),-入力!$C$29),IF(入力!$C$30=3,ROUND('ユーザー別小売(卸)価格試算(税抜)'!X238*(1+入力!$C$31/100),-入力!$C$29)))),'ユーザー別小売(卸)価格試算(税抜)'!X238))</f>
        <v>39380</v>
      </c>
      <c r="Y238" s="20" t="str">
        <f>'6桁'!Y238</f>
        <v>W</v>
      </c>
      <c r="Z238" s="265"/>
    </row>
    <row r="239" spans="2:26" ht="30" customHeight="1">
      <c r="B239" s="503"/>
      <c r="C239" s="341" t="s">
        <v>143</v>
      </c>
      <c r="D239" s="254">
        <v>96</v>
      </c>
      <c r="E239" s="342">
        <v>100</v>
      </c>
      <c r="F239" s="12" t="str">
        <f>IF('ユーザー別小売(卸)価格試算(税抜)'!F239="","",IF(ISNUMBER('ユーザー別小売(卸)価格試算(税抜)'!F239),IF(入力!$C$30=1,ROUNDDOWN('ユーザー別小売(卸)価格試算(税抜)'!F239*(1+入力!$C$31/100),-入力!$C$29),IF(入力!$C$30=2,ROUNDUP('ユーザー別小売(卸)価格試算(税抜)'!F239*(1+入力!$C$31/100),-入力!$C$29),IF(入力!$C$30=3,ROUND('ユーザー別小売(卸)価格試算(税抜)'!F239*(1+入力!$C$31/100),-入力!$C$29)))),'ユーザー別小売(卸)価格試算(税抜)'!F239))</f>
        <v/>
      </c>
      <c r="G239" s="19">
        <f>'6桁'!G239</f>
        <v>0</v>
      </c>
      <c r="H239" s="12">
        <f>IF('ユーザー別小売(卸)価格試算(税抜)'!H239="","",IF(ISNUMBER('ユーザー別小売(卸)価格試算(税抜)'!H239),IF(入力!$C$30=1,ROUNDDOWN('ユーザー別小売(卸)価格試算(税抜)'!H239*(1+入力!$C$31/100),-入力!$C$29),IF(入力!$C$30=2,ROUNDUP('ユーザー別小売(卸)価格試算(税抜)'!H239*(1+入力!$C$31/100),-入力!$C$29),IF(入力!$C$30=3,ROUND('ユーザー別小売(卸)価格試算(税抜)'!H239*(1+入力!$C$31/100),-入力!$C$29)))),'ユーザー別小売(卸)価格試算(税抜)'!H239))</f>
        <v>44660</v>
      </c>
      <c r="I239" s="101" t="str">
        <f>'6桁'!I239</f>
        <v>※V
VE303</v>
      </c>
      <c r="J239" s="12">
        <f>IF('ユーザー別小売(卸)価格試算(税抜)'!J239="","",IF(ISNUMBER('ユーザー別小売(卸)価格試算(税抜)'!J239),IF(入力!$C$30=1,ROUNDDOWN('ユーザー別小売(卸)価格試算(税抜)'!J239*(1+入力!$C$31/100),-入力!$C$29),IF(入力!$C$30=2,ROUNDUP('ユーザー別小売(卸)価格試算(税抜)'!J239*(1+入力!$C$31/100),-入力!$C$29),IF(入力!$C$30=3,ROUND('ユーザー別小売(卸)価格試算(税抜)'!J239*(1+入力!$C$31/100),-入力!$C$29)))),'ユーザー別小売(卸)価格試算(税抜)'!J239))</f>
        <v>40590</v>
      </c>
      <c r="K239" s="19" t="str">
        <f>'6桁'!K239</f>
        <v>V</v>
      </c>
      <c r="L239" s="12" t="str">
        <f>IF('ユーザー別小売(卸)価格試算(税抜)'!L239="","",IF(ISNUMBER('ユーザー別小売(卸)価格試算(税抜)'!L239),IF(入力!$C$30=1,ROUNDDOWN('ユーザー別小売(卸)価格試算(税抜)'!L239*(1+入力!$C$31/100),-入力!$C$29),IF(入力!$C$30=2,ROUNDUP('ユーザー別小売(卸)価格試算(税抜)'!L239*(1+入力!$C$31/100),-入力!$C$29),IF(入力!$C$30=3,ROUND('ユーザー別小売(卸)価格試算(税抜)'!L239*(1+入力!$C$31/100),-入力!$C$29)))),'ユーザー別小売(卸)価格試算(税抜)'!L239))</f>
        <v/>
      </c>
      <c r="M239" s="19">
        <f>'6桁'!M239</f>
        <v>0</v>
      </c>
      <c r="N239" s="12" t="str">
        <f>IF('ユーザー別小売(卸)価格試算(税抜)'!N239="","",IF(ISNUMBER('ユーザー別小売(卸)価格試算(税抜)'!N239),IF(入力!$C$30=1,ROUNDDOWN('ユーザー別小売(卸)価格試算(税抜)'!N239*(1+入力!$C$31/100),-入力!$C$29),IF(入力!$C$30=2,ROUNDUP('ユーザー別小売(卸)価格試算(税抜)'!N239*(1+入力!$C$31/100),-入力!$C$29),IF(入力!$C$30=3,ROUND('ユーザー別小売(卸)価格試算(税抜)'!N239*(1+入力!$C$31/100),-入力!$C$29)))),'ユーザー別小売(卸)価格試算(税抜)'!N239))</f>
        <v/>
      </c>
      <c r="O239" s="19">
        <f>'6桁'!O239</f>
        <v>0</v>
      </c>
      <c r="P239" s="12" t="str">
        <f>IF('ユーザー別小売(卸)価格試算(税抜)'!P239="","",IF(ISNUMBER('ユーザー別小売(卸)価格試算(税抜)'!P239),IF(入力!$C$30=1,ROUNDDOWN('ユーザー別小売(卸)価格試算(税抜)'!P239*(1+入力!$C$31/100),-入力!$C$29),IF(入力!$C$30=2,ROUNDUP('ユーザー別小売(卸)価格試算(税抜)'!P239*(1+入力!$C$31/100),-入力!$C$29),IF(入力!$C$30=3,ROUND('ユーザー別小売(卸)価格試算(税抜)'!P239*(1+入力!$C$31/100),-入力!$C$29)))),'ユーザー別小売(卸)価格試算(税抜)'!P239))</f>
        <v/>
      </c>
      <c r="Q239" s="20">
        <f>'6桁'!Q239</f>
        <v>0</v>
      </c>
      <c r="R239" s="12" t="str">
        <f>IF('ユーザー別小売(卸)価格試算(税抜)'!R239="","",IF(ISNUMBER('ユーザー別小売(卸)価格試算(税抜)'!R239),IF(入力!$C$30=1,ROUNDDOWN('ユーザー別小売(卸)価格試算(税抜)'!R239*(1+入力!$C$31/100),-入力!$C$29),IF(入力!$C$30=2,ROUNDUP('ユーザー別小売(卸)価格試算(税抜)'!R239*(1+入力!$C$31/100),-入力!$C$29),IF(入力!$C$30=3,ROUND('ユーザー別小売(卸)価格試算(税抜)'!R239*(1+入力!$C$31/100),-入力!$C$29)))),'ユーザー別小売(卸)価格試算(税抜)'!R239))</f>
        <v/>
      </c>
      <c r="S239" s="19">
        <f>'6桁'!S239</f>
        <v>0</v>
      </c>
      <c r="T239" s="12" t="str">
        <f>IF('ユーザー別小売(卸)価格試算(税抜)'!T239="","",IF(ISNUMBER('ユーザー別小売(卸)価格試算(税抜)'!T239),IF(入力!$C$30=1,ROUNDDOWN('ユーザー別小売(卸)価格試算(税抜)'!T239*(1+入力!$C$31/100),-入力!$C$29),IF(入力!$C$30=2,ROUNDUP('ユーザー別小売(卸)価格試算(税抜)'!T239*(1+入力!$C$31/100),-入力!$C$29),IF(入力!$C$30=3,ROUND('ユーザー別小売(卸)価格試算(税抜)'!T239*(1+入力!$C$31/100),-入力!$C$29)))),'ユーザー別小売(卸)価格試算(税抜)'!T239))</f>
        <v/>
      </c>
      <c r="U239" s="19">
        <f>'6桁'!U239</f>
        <v>0</v>
      </c>
      <c r="V239" s="12" t="str">
        <f>IF('ユーザー別小売(卸)価格試算(税抜)'!V239="","",IF(ISNUMBER('ユーザー別小売(卸)価格試算(税抜)'!V239),IF(入力!$C$30=1,ROUNDDOWN('ユーザー別小売(卸)価格試算(税抜)'!V239*(1+入力!$C$31/100),-入力!$C$29),IF(入力!$C$30=2,ROUNDUP('ユーザー別小売(卸)価格試算(税抜)'!V239*(1+入力!$C$31/100),-入力!$C$29),IF(入力!$C$30=3,ROUND('ユーザー別小売(卸)価格試算(税抜)'!V239*(1+入力!$C$31/100),-入力!$C$29)))),'ユーザー別小売(卸)価格試算(税抜)'!V239))</f>
        <v/>
      </c>
      <c r="W239" s="20">
        <f>'6桁'!W239</f>
        <v>0</v>
      </c>
      <c r="X239" s="12" t="str">
        <f>IF('ユーザー別小売(卸)価格試算(税抜)'!X239="","",IF(ISNUMBER('ユーザー別小売(卸)価格試算(税抜)'!X239),IF(入力!$C$30=1,ROUNDDOWN('ユーザー別小売(卸)価格試算(税抜)'!X239*(1+入力!$C$31/100),-入力!$C$29),IF(入力!$C$30=2,ROUNDUP('ユーザー別小売(卸)価格試算(税抜)'!X239*(1+入力!$C$31/100),-入力!$C$29),IF(入力!$C$30=3,ROUND('ユーザー別小売(卸)価格試算(税抜)'!X239*(1+入力!$C$31/100),-入力!$C$29)))),'ユーザー別小売(卸)価格試算(税抜)'!X239))</f>
        <v/>
      </c>
      <c r="Y239" s="20">
        <f>'6桁'!Y239</f>
        <v>0</v>
      </c>
      <c r="Z239" s="265"/>
    </row>
    <row r="240" spans="2:26" ht="30" customHeight="1">
      <c r="B240" s="503"/>
      <c r="C240" s="341" t="s">
        <v>144</v>
      </c>
      <c r="D240" s="254">
        <v>91</v>
      </c>
      <c r="E240" s="342">
        <v>95</v>
      </c>
      <c r="F240" s="12" t="str">
        <f>IF('ユーザー別小売(卸)価格試算(税抜)'!F240="","",IF(ISNUMBER('ユーザー別小売(卸)価格試算(税抜)'!F240),IF(入力!$C$30=1,ROUNDDOWN('ユーザー別小売(卸)価格試算(税抜)'!F240*(1+入力!$C$31/100),-入力!$C$29),IF(入力!$C$30=2,ROUNDUP('ユーザー別小売(卸)価格試算(税抜)'!F240*(1+入力!$C$31/100),-入力!$C$29),IF(入力!$C$30=3,ROUND('ユーザー別小売(卸)価格試算(税抜)'!F240*(1+入力!$C$31/100),-入力!$C$29)))),'ユーザー別小売(卸)価格試算(税抜)'!F240))</f>
        <v/>
      </c>
      <c r="G240" s="19">
        <f>'6桁'!G240</f>
        <v>0</v>
      </c>
      <c r="H240" s="12">
        <f>IF('ユーザー別小売(卸)価格試算(税抜)'!H240="","",IF(ISNUMBER('ユーザー別小売(卸)価格試算(税抜)'!H240),IF(入力!$C$30=1,ROUNDDOWN('ユーザー別小売(卸)価格試算(税抜)'!H240*(1+入力!$C$31/100),-入力!$C$29),IF(入力!$C$30=2,ROUNDUP('ユーザー別小売(卸)価格試算(税抜)'!H240*(1+入力!$C$31/100),-入力!$C$29),IF(入力!$C$30=3,ROUND('ユーザー別小売(卸)価格試算(税抜)'!H240*(1+入力!$C$31/100),-入力!$C$29)))),'ユーザー別小売(卸)価格試算(税抜)'!H240))</f>
        <v>35750</v>
      </c>
      <c r="I240" s="19" t="str">
        <f>'6桁'!I240</f>
        <v>V★</v>
      </c>
      <c r="J240" s="12">
        <f>IF('ユーザー別小売(卸)価格試算(税抜)'!J240="","",IF(ISNUMBER('ユーザー別小売(卸)価格試算(税抜)'!J240),IF(入力!$C$30=1,ROUNDDOWN('ユーザー別小売(卸)価格試算(税抜)'!J240*(1+入力!$C$31/100),-入力!$C$29),IF(入力!$C$30=2,ROUNDUP('ユーザー別小売(卸)価格試算(税抜)'!J240*(1+入力!$C$31/100),-入力!$C$29),IF(入力!$C$30=3,ROUND('ユーザー別小売(卸)価格試算(税抜)'!J240*(1+入力!$C$31/100),-入力!$C$29)))),'ユーザー別小売(卸)価格試算(税抜)'!J240))</f>
        <v>31020</v>
      </c>
      <c r="K240" s="19" t="str">
        <f>'6桁'!K240</f>
        <v>V</v>
      </c>
      <c r="L240" s="12">
        <f>IF('ユーザー別小売(卸)価格試算(税抜)'!L240="","",IF(ISNUMBER('ユーザー別小売(卸)価格試算(税抜)'!L240),IF(入力!$C$30=1,ROUNDDOWN('ユーザー別小売(卸)価格試算(税抜)'!L240*(1+入力!$C$31/100),-入力!$C$29),IF(入力!$C$30=2,ROUNDUP('ユーザー別小売(卸)価格試算(税抜)'!L240*(1+入力!$C$31/100),-入力!$C$29),IF(入力!$C$30=3,ROUND('ユーザー別小売(卸)価格試算(税抜)'!L240*(1+入力!$C$31/100),-入力!$C$29)))),'ユーザー別小売(卸)価格試算(税抜)'!L240))</f>
        <v>28490</v>
      </c>
      <c r="M240" s="19" t="str">
        <f>'6桁'!M240</f>
        <v>V★△</v>
      </c>
      <c r="N240" s="12" t="str">
        <f>IF('ユーザー別小売(卸)価格試算(税抜)'!N240="","",IF(ISNUMBER('ユーザー別小売(卸)価格試算(税抜)'!N240),IF(入力!$C$30=1,ROUNDDOWN('ユーザー別小売(卸)価格試算(税抜)'!N240*(1+入力!$C$31/100),-入力!$C$29),IF(入力!$C$30=2,ROUNDUP('ユーザー別小売(卸)価格試算(税抜)'!N240*(1+入力!$C$31/100),-入力!$C$29),IF(入力!$C$30=3,ROUND('ユーザー別小売(卸)価格試算(税抜)'!N240*(1+入力!$C$31/100),-入力!$C$29)))),'ユーザー別小売(卸)価格試算(税抜)'!N240))</f>
        <v/>
      </c>
      <c r="O240" s="19">
        <f>'6桁'!O240</f>
        <v>0</v>
      </c>
      <c r="P240" s="12" t="str">
        <f>IF('ユーザー別小売(卸)価格試算(税抜)'!P240="","",IF(ISNUMBER('ユーザー別小売(卸)価格試算(税抜)'!P240),IF(入力!$C$30=1,ROUNDDOWN('ユーザー別小売(卸)価格試算(税抜)'!P240*(1+入力!$C$31/100),-入力!$C$29),IF(入力!$C$30=2,ROUNDUP('ユーザー別小売(卸)価格試算(税抜)'!P240*(1+入力!$C$31/100),-入力!$C$29),IF(入力!$C$30=3,ROUND('ユーザー別小売(卸)価格試算(税抜)'!P240*(1+入力!$C$31/100),-入力!$C$29)))),'ユーザー別小売(卸)価格試算(税抜)'!P240))</f>
        <v/>
      </c>
      <c r="Q240" s="20">
        <f>'6桁'!Q240</f>
        <v>0</v>
      </c>
      <c r="R240" s="12" t="str">
        <f>IF('ユーザー別小売(卸)価格試算(税抜)'!R240="","",IF(ISNUMBER('ユーザー別小売(卸)価格試算(税抜)'!R240),IF(入力!$C$30=1,ROUNDDOWN('ユーザー別小売(卸)価格試算(税抜)'!R240*(1+入力!$C$31/100),-入力!$C$29),IF(入力!$C$30=2,ROUNDUP('ユーザー別小売(卸)価格試算(税抜)'!R240*(1+入力!$C$31/100),-入力!$C$29),IF(入力!$C$30=3,ROUND('ユーザー別小売(卸)価格試算(税抜)'!R240*(1+入力!$C$31/100),-入力!$C$29)))),'ユーザー別小売(卸)価格試算(税抜)'!R240))</f>
        <v/>
      </c>
      <c r="S240" s="19">
        <f>'6桁'!S240</f>
        <v>0</v>
      </c>
      <c r="T240" s="12" t="str">
        <f>IF('ユーザー別小売(卸)価格試算(税抜)'!T240="","",IF(ISNUMBER('ユーザー別小売(卸)価格試算(税抜)'!T240),IF(入力!$C$30=1,ROUNDDOWN('ユーザー別小売(卸)価格試算(税抜)'!T240*(1+入力!$C$31/100),-入力!$C$29),IF(入力!$C$30=2,ROUNDUP('ユーザー別小売(卸)価格試算(税抜)'!T240*(1+入力!$C$31/100),-入力!$C$29),IF(入力!$C$30=3,ROUND('ユーザー別小売(卸)価格試算(税抜)'!T240*(1+入力!$C$31/100),-入力!$C$29)))),'ユーザー別小売(卸)価格試算(税抜)'!T240))</f>
        <v/>
      </c>
      <c r="U240" s="19">
        <f>'6桁'!U240</f>
        <v>0</v>
      </c>
      <c r="V240" s="12" t="str">
        <f>IF('ユーザー別小売(卸)価格試算(税抜)'!V240="","",IF(ISNUMBER('ユーザー別小売(卸)価格試算(税抜)'!V240),IF(入力!$C$30=1,ROUNDDOWN('ユーザー別小売(卸)価格試算(税抜)'!V240*(1+入力!$C$31/100),-入力!$C$29),IF(入力!$C$30=2,ROUNDUP('ユーザー別小売(卸)価格試算(税抜)'!V240*(1+入力!$C$31/100),-入力!$C$29),IF(入力!$C$30=3,ROUND('ユーザー別小売(卸)価格試算(税抜)'!V240*(1+入力!$C$31/100),-入力!$C$29)))),'ユーザー別小売(卸)価格試算(税抜)'!V240))</f>
        <v/>
      </c>
      <c r="W240" s="20">
        <f>'6桁'!W240</f>
        <v>0</v>
      </c>
      <c r="X240" s="12" t="str">
        <f>IF('ユーザー別小売(卸)価格試算(税抜)'!X240="","",IF(ISNUMBER('ユーザー別小売(卸)価格試算(税抜)'!X240),IF(入力!$C$30=1,ROUNDDOWN('ユーザー別小売(卸)価格試算(税抜)'!X240*(1+入力!$C$31/100),-入力!$C$29),IF(入力!$C$30=2,ROUNDUP('ユーザー別小売(卸)価格試算(税抜)'!X240*(1+入力!$C$31/100),-入力!$C$29),IF(入力!$C$30=3,ROUND('ユーザー別小売(卸)価格試算(税抜)'!X240*(1+入力!$C$31/100),-入力!$C$29)))),'ユーザー別小売(卸)価格試算(税抜)'!X240))</f>
        <v/>
      </c>
      <c r="Y240" s="20">
        <f>'6桁'!Y240</f>
        <v>0</v>
      </c>
      <c r="Z240" s="265"/>
    </row>
    <row r="241" spans="2:27" ht="30" customHeight="1">
      <c r="B241" s="503"/>
      <c r="C241" s="341" t="s">
        <v>51</v>
      </c>
      <c r="D241" s="254">
        <v>94</v>
      </c>
      <c r="E241" s="342">
        <v>98</v>
      </c>
      <c r="F241" s="12">
        <f>IF('ユーザー別小売(卸)価格試算(税抜)'!F241="","",IF(ISNUMBER('ユーザー別小売(卸)価格試算(税抜)'!F241),IF(入力!$C$30=1,ROUNDDOWN('ユーザー別小売(卸)価格試算(税抜)'!F241*(1+入力!$C$31/100),-入力!$C$29),IF(入力!$C$30=2,ROUNDUP('ユーザー別小売(卸)価格試算(税抜)'!F241*(1+入力!$C$31/100),-入力!$C$29),IF(入力!$C$30=3,ROUND('ユーザー別小売(卸)価格試算(税抜)'!F241*(1+入力!$C$31/100),-入力!$C$29)))),'ユーザー別小売(卸)価格試算(税抜)'!F241))</f>
        <v>36740</v>
      </c>
      <c r="G241" s="19" t="str">
        <f>'6桁'!G241</f>
        <v>Y</v>
      </c>
      <c r="H241" s="12">
        <f>IF('ユーザー別小売(卸)価格試算(税抜)'!H241="","",IF(ISNUMBER('ユーザー別小売(卸)価格試算(税抜)'!H241),IF(入力!$C$30=1,ROUNDDOWN('ユーザー別小売(卸)価格試算(税抜)'!H241*(1+入力!$C$31/100),-入力!$C$29),IF(入力!$C$30=2,ROUNDUP('ユーザー別小売(卸)価格試算(税抜)'!H241*(1+入力!$C$31/100),-入力!$C$29),IF(入力!$C$30=3,ROUND('ユーザー別小売(卸)価格試算(税抜)'!H241*(1+入力!$C$31/100),-入力!$C$29)))),'ユーザー別小売(卸)価格試算(税抜)'!H241))</f>
        <v>36190</v>
      </c>
      <c r="I241" s="19" t="str">
        <f>'6桁'!I241</f>
        <v>W</v>
      </c>
      <c r="J241" s="12">
        <f>IF('ユーザー別小売(卸)価格試算(税抜)'!J241="","",IF(ISNUMBER('ユーザー別小売(卸)価格試算(税抜)'!J241),IF(入力!$C$30=1,ROUNDDOWN('ユーザー別小売(卸)価格試算(税抜)'!J241*(1+入力!$C$31/100),-入力!$C$29),IF(入力!$C$30=2,ROUNDUP('ユーザー別小売(卸)価格試算(税抜)'!J241*(1+入力!$C$31/100),-入力!$C$29),IF(入力!$C$30=3,ROUND('ユーザー別小売(卸)価格試算(税抜)'!J241*(1+入力!$C$31/100),-入力!$C$29)))),'ユーザー別小売(卸)価格試算(税抜)'!J241))</f>
        <v>32340</v>
      </c>
      <c r="K241" s="19" t="str">
        <f>'6桁'!K241</f>
        <v>V</v>
      </c>
      <c r="L241" s="12">
        <f>IF('ユーザー別小売(卸)価格試算(税抜)'!L241="","",IF(ISNUMBER('ユーザー別小売(卸)価格試算(税抜)'!L241),IF(入力!$C$30=1,ROUNDDOWN('ユーザー別小売(卸)価格試算(税抜)'!L241*(1+入力!$C$31/100),-入力!$C$29),IF(入力!$C$30=2,ROUNDUP('ユーザー別小売(卸)価格試算(税抜)'!L241*(1+入力!$C$31/100),-入力!$C$29),IF(入力!$C$30=3,ROUND('ユーザー別小売(卸)価格試算(税抜)'!L241*(1+入力!$C$31/100),-入力!$C$29)))),'ユーザー別小売(卸)価格試算(税抜)'!L241))</f>
        <v>29040</v>
      </c>
      <c r="M241" s="19" t="str">
        <f>'6桁'!M241</f>
        <v>V</v>
      </c>
      <c r="N241" s="12">
        <f>IF('ユーザー別小売(卸)価格試算(税抜)'!N241="","",IF(ISNUMBER('ユーザー別小売(卸)価格試算(税抜)'!N241),IF(入力!$C$30=1,ROUNDDOWN('ユーザー別小売(卸)価格試算(税抜)'!N241*(1+入力!$C$31/100),-入力!$C$29),IF(入力!$C$30=2,ROUNDUP('ユーザー別小売(卸)価格試算(税抜)'!N241*(1+入力!$C$31/100),-入力!$C$29),IF(入力!$C$30=3,ROUND('ユーザー別小売(卸)価格試算(税抜)'!N241*(1+入力!$C$31/100),-入力!$C$29)))),'ユーザー別小売(卸)価格試算(税抜)'!N241))</f>
        <v>28270</v>
      </c>
      <c r="O241" s="19" t="str">
        <f>'6桁'!O241</f>
        <v>V</v>
      </c>
      <c r="P241" s="12" t="str">
        <f>IF('ユーザー別小売(卸)価格試算(税抜)'!P241="","",IF(ISNUMBER('ユーザー別小売(卸)価格試算(税抜)'!P241),IF(入力!$C$30=1,ROUNDDOWN('ユーザー別小売(卸)価格試算(税抜)'!P241*(1+入力!$C$31/100),-入力!$C$29),IF(入力!$C$30=2,ROUNDUP('ユーザー別小売(卸)価格試算(税抜)'!P241*(1+入力!$C$31/100),-入力!$C$29),IF(入力!$C$30=3,ROUND('ユーザー別小売(卸)価格試算(税抜)'!P241*(1+入力!$C$31/100),-入力!$C$29)))),'ユーザー別小売(卸)価格試算(税抜)'!P241))</f>
        <v/>
      </c>
      <c r="Q241" s="20">
        <f>'6桁'!Q241</f>
        <v>0</v>
      </c>
      <c r="R241" s="12" t="str">
        <f>IF('ユーザー別小売(卸)価格試算(税抜)'!R241="","",IF(ISNUMBER('ユーザー別小売(卸)価格試算(税抜)'!R241),IF(入力!$C$30=1,ROUNDDOWN('ユーザー別小売(卸)価格試算(税抜)'!R241*(1+入力!$C$31/100),-入力!$C$29),IF(入力!$C$30=2,ROUNDUP('ユーザー別小売(卸)価格試算(税抜)'!R241*(1+入力!$C$31/100),-入力!$C$29),IF(入力!$C$30=3,ROUND('ユーザー別小売(卸)価格試算(税抜)'!R241*(1+入力!$C$31/100),-入力!$C$29)))),'ユーザー別小売(卸)価格試算(税抜)'!R241))</f>
        <v/>
      </c>
      <c r="S241" s="19">
        <f>'6桁'!S241</f>
        <v>0</v>
      </c>
      <c r="T241" s="12" t="str">
        <f>IF('ユーザー別小売(卸)価格試算(税抜)'!T241="","",IF(ISNUMBER('ユーザー別小売(卸)価格試算(税抜)'!T241),IF(入力!$C$30=1,ROUNDDOWN('ユーザー別小売(卸)価格試算(税抜)'!T241*(1+入力!$C$31/100),-入力!$C$29),IF(入力!$C$30=2,ROUNDUP('ユーザー別小売(卸)価格試算(税抜)'!T241*(1+入力!$C$31/100),-入力!$C$29),IF(入力!$C$30=3,ROUND('ユーザー別小売(卸)価格試算(税抜)'!T241*(1+入力!$C$31/100),-入力!$C$29)))),'ユーザー別小売(卸)価格試算(税抜)'!T241))</f>
        <v/>
      </c>
      <c r="U241" s="19">
        <f>'6桁'!U241</f>
        <v>0</v>
      </c>
      <c r="V241" s="12" t="str">
        <f>IF('ユーザー別小売(卸)価格試算(税抜)'!V241="","",IF(ISNUMBER('ユーザー別小売(卸)価格試算(税抜)'!V241),IF(入力!$C$30=1,ROUNDDOWN('ユーザー別小売(卸)価格試算(税抜)'!V241*(1+入力!$C$31/100),-入力!$C$29),IF(入力!$C$30=2,ROUNDUP('ユーザー別小売(卸)価格試算(税抜)'!V241*(1+入力!$C$31/100),-入力!$C$29),IF(入力!$C$30=3,ROUND('ユーザー別小売(卸)価格試算(税抜)'!V241*(1+入力!$C$31/100),-入力!$C$29)))),'ユーザー別小売(卸)価格試算(税抜)'!V241))</f>
        <v/>
      </c>
      <c r="W241" s="20">
        <f>'6桁'!W241</f>
        <v>0</v>
      </c>
      <c r="X241" s="12">
        <f>IF('ユーザー別小売(卸)価格試算(税抜)'!X241="","",IF(ISNUMBER('ユーザー別小売(卸)価格試算(税抜)'!X241),IF(入力!$C$30=1,ROUNDDOWN('ユーザー別小売(卸)価格試算(税抜)'!X241*(1+入力!$C$31/100),-入力!$C$29),IF(入力!$C$30=2,ROUNDUP('ユーザー別小売(卸)価格試算(税抜)'!X241*(1+入力!$C$31/100),-入力!$C$29),IF(入力!$C$30=3,ROUND('ユーザー別小売(卸)価格試算(税抜)'!X241*(1+入力!$C$31/100),-入力!$C$29)))),'ユーザー別小売(卸)価格試算(税抜)'!X241))</f>
        <v>32560</v>
      </c>
      <c r="Y241" s="20" t="str">
        <f>'6桁'!Y241</f>
        <v>V</v>
      </c>
      <c r="Z241" s="265"/>
    </row>
    <row r="242" spans="2:27" ht="30" customHeight="1">
      <c r="B242" s="503"/>
      <c r="C242" s="341" t="s">
        <v>145</v>
      </c>
      <c r="D242" s="254">
        <v>97</v>
      </c>
      <c r="E242" s="342">
        <v>101</v>
      </c>
      <c r="F242" s="12">
        <f>IF('ユーザー別小売(卸)価格試算(税抜)'!F242="","",IF(ISNUMBER('ユーザー別小売(卸)価格試算(税抜)'!F242),IF(入力!$C$30=1,ROUNDDOWN('ユーザー別小売(卸)価格試算(税抜)'!F242*(1+入力!$C$31/100),-入力!$C$29),IF(入力!$C$30=2,ROUNDUP('ユーザー別小売(卸)価格試算(税抜)'!F242*(1+入力!$C$31/100),-入力!$C$29),IF(入力!$C$30=3,ROUND('ユーザー別小売(卸)価格試算(税抜)'!F242*(1+入力!$C$31/100),-入力!$C$29)))),'ユーザー別小売(卸)価格試算(税抜)'!F242))</f>
        <v>42240</v>
      </c>
      <c r="G242" s="19" t="str">
        <f>'6桁'!G242</f>
        <v>Y★</v>
      </c>
      <c r="H242" s="12">
        <f>IF('ユーザー別小売(卸)価格試算(税抜)'!H242="","",IF(ISNUMBER('ユーザー別小売(卸)価格試算(税抜)'!H242),IF(入力!$C$30=1,ROUNDDOWN('ユーザー別小売(卸)価格試算(税抜)'!H242*(1+入力!$C$31/100),-入力!$C$29),IF(入力!$C$30=2,ROUNDUP('ユーザー別小売(卸)価格試算(税抜)'!H242*(1+入力!$C$31/100),-入力!$C$29),IF(入力!$C$30=3,ROUND('ユーザー別小売(卸)価格試算(税抜)'!H242*(1+入力!$C$31/100),-入力!$C$29)))),'ユーザー別小売(卸)価格試算(税抜)'!H242))</f>
        <v>38500</v>
      </c>
      <c r="I242" s="19" t="str">
        <f>'6桁'!I242</f>
        <v>W</v>
      </c>
      <c r="J242" s="12">
        <f>IF('ユーザー別小売(卸)価格試算(税抜)'!J242="","",IF(ISNUMBER('ユーザー別小売(卸)価格試算(税抜)'!J242),IF(入力!$C$30=1,ROUNDDOWN('ユーザー別小売(卸)価格試算(税抜)'!J242*(1+入力!$C$31/100),-入力!$C$29),IF(入力!$C$30=2,ROUNDUP('ユーザー別小売(卸)価格試算(税抜)'!J242*(1+入力!$C$31/100),-入力!$C$29),IF(入力!$C$30=3,ROUND('ユーザー別小売(卸)価格試算(税抜)'!J242*(1+入力!$C$31/100),-入力!$C$29)))),'ユーザー別小売(卸)価格試算(税抜)'!J242))</f>
        <v>37070</v>
      </c>
      <c r="K242" s="19" t="str">
        <f>'6桁'!K242</f>
        <v>W★</v>
      </c>
      <c r="L242" s="12">
        <f>IF('ユーザー別小売(卸)価格試算(税抜)'!L242="","",IF(ISNUMBER('ユーザー別小売(卸)価格試算(税抜)'!L242),IF(入力!$C$30=1,ROUNDDOWN('ユーザー別小売(卸)価格試算(税抜)'!L242*(1+入力!$C$31/100),-入力!$C$29),IF(入力!$C$30=2,ROUNDUP('ユーザー別小売(卸)価格試算(税抜)'!L242*(1+入力!$C$31/100),-入力!$C$29),IF(入力!$C$30=3,ROUND('ユーザー別小売(卸)価格試算(税抜)'!L242*(1+入力!$C$31/100),-入力!$C$29)))),'ユーザー別小売(卸)価格試算(税抜)'!L242))</f>
        <v>34650</v>
      </c>
      <c r="M242" s="19" t="str">
        <f>'6桁'!M242</f>
        <v>W</v>
      </c>
      <c r="N242" s="12">
        <f>IF('ユーザー別小売(卸)価格試算(税抜)'!N242="","",IF(ISNUMBER('ユーザー別小売(卸)価格試算(税抜)'!N242),IF(入力!$C$30=1,ROUNDDOWN('ユーザー別小売(卸)価格試算(税抜)'!N242*(1+入力!$C$31/100),-入力!$C$29),IF(入力!$C$30=2,ROUNDUP('ユーザー別小売(卸)価格試算(税抜)'!N242*(1+入力!$C$31/100),-入力!$C$29),IF(入力!$C$30=3,ROUND('ユーザー別小売(卸)価格試算(税抜)'!N242*(1+入力!$C$31/100),-入力!$C$29)))),'ユーザー別小売(卸)価格試算(税抜)'!N242))</f>
        <v>31570</v>
      </c>
      <c r="O242" s="19" t="str">
        <f>'6桁'!O242</f>
        <v>W</v>
      </c>
      <c r="P242" s="12" t="str">
        <f>IF('ユーザー別小売(卸)価格試算(税抜)'!P242="","",IF(ISNUMBER('ユーザー別小売(卸)価格試算(税抜)'!P242),IF(入力!$C$30=1,ROUNDDOWN('ユーザー別小売(卸)価格試算(税抜)'!P242*(1+入力!$C$31/100),-入力!$C$29),IF(入力!$C$30=2,ROUNDUP('ユーザー別小売(卸)価格試算(税抜)'!P242*(1+入力!$C$31/100),-入力!$C$29),IF(入力!$C$30=3,ROUND('ユーザー別小売(卸)価格試算(税抜)'!P242*(1+入力!$C$31/100),-入力!$C$29)))),'ユーザー別小売(卸)価格試算(税抜)'!P242))</f>
        <v/>
      </c>
      <c r="Q242" s="20">
        <f>'6桁'!Q242</f>
        <v>0</v>
      </c>
      <c r="R242" s="12" t="str">
        <f>IF('ユーザー別小売(卸)価格試算(税抜)'!R242="","",IF(ISNUMBER('ユーザー別小売(卸)価格試算(税抜)'!R242),IF(入力!$C$30=1,ROUNDDOWN('ユーザー別小売(卸)価格試算(税抜)'!R242*(1+入力!$C$31/100),-入力!$C$29),IF(入力!$C$30=2,ROUNDUP('ユーザー別小売(卸)価格試算(税抜)'!R242*(1+入力!$C$31/100),-入力!$C$29),IF(入力!$C$30=3,ROUND('ユーザー別小売(卸)価格試算(税抜)'!R242*(1+入力!$C$31/100),-入力!$C$29)))),'ユーザー別小売(卸)価格試算(税抜)'!R242))</f>
        <v/>
      </c>
      <c r="S242" s="19">
        <f>'6桁'!S242</f>
        <v>0</v>
      </c>
      <c r="T242" s="12" t="str">
        <f>IF('ユーザー別小売(卸)価格試算(税抜)'!T242="","",IF(ISNUMBER('ユーザー別小売(卸)価格試算(税抜)'!T242),IF(入力!$C$30=1,ROUNDDOWN('ユーザー別小売(卸)価格試算(税抜)'!T242*(1+入力!$C$31/100),-入力!$C$29),IF(入力!$C$30=2,ROUNDUP('ユーザー別小売(卸)価格試算(税抜)'!T242*(1+入力!$C$31/100),-入力!$C$29),IF(入力!$C$30=3,ROUND('ユーザー別小売(卸)価格試算(税抜)'!T242*(1+入力!$C$31/100),-入力!$C$29)))),'ユーザー別小売(卸)価格試算(税抜)'!T242))</f>
        <v/>
      </c>
      <c r="U242" s="19">
        <f>'6桁'!U242</f>
        <v>0</v>
      </c>
      <c r="V242" s="12" t="str">
        <f>IF('ユーザー別小売(卸)価格試算(税抜)'!V242="","",IF(ISNUMBER('ユーザー別小売(卸)価格試算(税抜)'!V242),IF(入力!$C$30=1,ROUNDDOWN('ユーザー別小売(卸)価格試算(税抜)'!V242*(1+入力!$C$31/100),-入力!$C$29),IF(入力!$C$30=2,ROUNDUP('ユーザー別小売(卸)価格試算(税抜)'!V242*(1+入力!$C$31/100),-入力!$C$29),IF(入力!$C$30=3,ROUND('ユーザー別小売(卸)価格試算(税抜)'!V242*(1+入力!$C$31/100),-入力!$C$29)))),'ユーザー別小売(卸)価格試算(税抜)'!V242))</f>
        <v/>
      </c>
      <c r="W242" s="20">
        <f>'6桁'!W242</f>
        <v>0</v>
      </c>
      <c r="X242" s="12" t="str">
        <f>IF('ユーザー別小売(卸)価格試算(税抜)'!X242="","",IF(ISNUMBER('ユーザー別小売(卸)価格試算(税抜)'!X242),IF(入力!$C$30=1,ROUNDDOWN('ユーザー別小売(卸)価格試算(税抜)'!X242*(1+入力!$C$31/100),-入力!$C$29),IF(入力!$C$30=2,ROUNDUP('ユーザー別小売(卸)価格試算(税抜)'!X242*(1+入力!$C$31/100),-入力!$C$29),IF(入力!$C$30=3,ROUND('ユーザー別小売(卸)価格試算(税抜)'!X242*(1+入力!$C$31/100),-入力!$C$29)))),'ユーザー別小売(卸)価格試算(税抜)'!X242))</f>
        <v/>
      </c>
      <c r="Y242" s="20">
        <f>'6桁'!Y242</f>
        <v>0</v>
      </c>
      <c r="Z242" s="265"/>
    </row>
    <row r="243" spans="2:27" ht="30" customHeight="1">
      <c r="B243" s="503"/>
      <c r="C243" s="341" t="s">
        <v>146</v>
      </c>
      <c r="D243" s="254">
        <v>99</v>
      </c>
      <c r="E243" s="342">
        <v>103</v>
      </c>
      <c r="F243" s="12">
        <f>IF('ユーザー別小売(卸)価格試算(税抜)'!F243="","",IF(ISNUMBER('ユーザー別小売(卸)価格試算(税抜)'!F243),IF(入力!$C$30=1,ROUNDDOWN('ユーザー別小売(卸)価格試算(税抜)'!F243*(1+入力!$C$31/100),-入力!$C$29),IF(入力!$C$30=2,ROUNDUP('ユーザー別小売(卸)価格試算(税抜)'!F243*(1+入力!$C$31/100),-入力!$C$29),IF(入力!$C$30=3,ROUND('ユーザー別小売(卸)価格試算(税抜)'!F243*(1+入力!$C$31/100),-入力!$C$29)))),'ユーザー別小売(卸)価格試算(税抜)'!F243))</f>
        <v>42900</v>
      </c>
      <c r="G243" s="19" t="str">
        <f>'6桁'!G243</f>
        <v>Y★</v>
      </c>
      <c r="H243" s="12">
        <f>IF('ユーザー別小売(卸)価格試算(税抜)'!H243="","",IF(ISNUMBER('ユーザー別小売(卸)価格試算(税抜)'!H243),IF(入力!$C$30=1,ROUNDDOWN('ユーザー別小売(卸)価格試算(税抜)'!H243*(1+入力!$C$31/100),-入力!$C$29),IF(入力!$C$30=2,ROUNDUP('ユーザー別小売(卸)価格試算(税抜)'!H243*(1+入力!$C$31/100),-入力!$C$29),IF(入力!$C$30=3,ROUND('ユーザー別小売(卸)価格試算(税抜)'!H243*(1+入力!$C$31/100),-入力!$C$29)))),'ユーザー別小売(卸)価格試算(税抜)'!H243))</f>
        <v>39820</v>
      </c>
      <c r="I243" s="19" t="str">
        <f>'6桁'!I243</f>
        <v>W</v>
      </c>
      <c r="J243" s="12" t="str">
        <f>IF('ユーザー別小売(卸)価格試算(税抜)'!J243="","",IF(ISNUMBER('ユーザー別小売(卸)価格試算(税抜)'!J243),IF(入力!$C$30=1,ROUNDDOWN('ユーザー別小売(卸)価格試算(税抜)'!J243*(1+入力!$C$31/100),-入力!$C$29),IF(入力!$C$30=2,ROUNDUP('ユーザー別小売(卸)価格試算(税抜)'!J243*(1+入力!$C$31/100),-入力!$C$29),IF(入力!$C$30=3,ROUND('ユーザー別小売(卸)価格試算(税抜)'!J243*(1+入力!$C$31/100),-入力!$C$29)))),'ユーザー別小売(卸)価格試算(税抜)'!J243))</f>
        <v/>
      </c>
      <c r="K243" s="19">
        <f>'6桁'!K243</f>
        <v>0</v>
      </c>
      <c r="L243" s="12" t="str">
        <f>IF('ユーザー別小売(卸)価格試算(税抜)'!L243="","",IF(ISNUMBER('ユーザー別小売(卸)価格試算(税抜)'!L243),IF(入力!$C$30=1,ROUNDDOWN('ユーザー別小売(卸)価格試算(税抜)'!L243*(1+入力!$C$31/100),-入力!$C$29),IF(入力!$C$30=2,ROUNDUP('ユーザー別小売(卸)価格試算(税抜)'!L243*(1+入力!$C$31/100),-入力!$C$29),IF(入力!$C$30=3,ROUND('ユーザー別小売(卸)価格試算(税抜)'!L243*(1+入力!$C$31/100),-入力!$C$29)))),'ユーザー別小売(卸)価格試算(税抜)'!L243))</f>
        <v/>
      </c>
      <c r="M243" s="19">
        <f>'6桁'!M243</f>
        <v>0</v>
      </c>
      <c r="N243" s="12" t="str">
        <f>IF('ユーザー別小売(卸)価格試算(税抜)'!N243="","",IF(ISNUMBER('ユーザー別小売(卸)価格試算(税抜)'!N243),IF(入力!$C$30=1,ROUNDDOWN('ユーザー別小売(卸)価格試算(税抜)'!N243*(1+入力!$C$31/100),-入力!$C$29),IF(入力!$C$30=2,ROUNDUP('ユーザー別小売(卸)価格試算(税抜)'!N243*(1+入力!$C$31/100),-入力!$C$29),IF(入力!$C$30=3,ROUND('ユーザー別小売(卸)価格試算(税抜)'!N243*(1+入力!$C$31/100),-入力!$C$29)))),'ユーザー別小売(卸)価格試算(税抜)'!N243))</f>
        <v/>
      </c>
      <c r="O243" s="19">
        <f>'6桁'!O243</f>
        <v>0</v>
      </c>
      <c r="P243" s="12" t="str">
        <f>IF('ユーザー別小売(卸)価格試算(税抜)'!P243="","",IF(ISNUMBER('ユーザー別小売(卸)価格試算(税抜)'!P243),IF(入力!$C$30=1,ROUNDDOWN('ユーザー別小売(卸)価格試算(税抜)'!P243*(1+入力!$C$31/100),-入力!$C$29),IF(入力!$C$30=2,ROUNDUP('ユーザー別小売(卸)価格試算(税抜)'!P243*(1+入力!$C$31/100),-入力!$C$29),IF(入力!$C$30=3,ROUND('ユーザー別小売(卸)価格試算(税抜)'!P243*(1+入力!$C$31/100),-入力!$C$29)))),'ユーザー別小売(卸)価格試算(税抜)'!P243))</f>
        <v/>
      </c>
      <c r="Q243" s="20">
        <f>'6桁'!Q243</f>
        <v>0</v>
      </c>
      <c r="R243" s="12" t="str">
        <f>IF('ユーザー別小売(卸)価格試算(税抜)'!R243="","",IF(ISNUMBER('ユーザー別小売(卸)価格試算(税抜)'!R243),IF(入力!$C$30=1,ROUNDDOWN('ユーザー別小売(卸)価格試算(税抜)'!R243*(1+入力!$C$31/100),-入力!$C$29),IF(入力!$C$30=2,ROUNDUP('ユーザー別小売(卸)価格試算(税抜)'!R243*(1+入力!$C$31/100),-入力!$C$29),IF(入力!$C$30=3,ROUND('ユーザー別小売(卸)価格試算(税抜)'!R243*(1+入力!$C$31/100),-入力!$C$29)))),'ユーザー別小売(卸)価格試算(税抜)'!R243))</f>
        <v/>
      </c>
      <c r="S243" s="19">
        <f>'6桁'!S243</f>
        <v>0</v>
      </c>
      <c r="T243" s="12" t="str">
        <f>IF('ユーザー別小売(卸)価格試算(税抜)'!T243="","",IF(ISNUMBER('ユーザー別小売(卸)価格試算(税抜)'!T243),IF(入力!$C$30=1,ROUNDDOWN('ユーザー別小売(卸)価格試算(税抜)'!T243*(1+入力!$C$31/100),-入力!$C$29),IF(入力!$C$30=2,ROUNDUP('ユーザー別小売(卸)価格試算(税抜)'!T243*(1+入力!$C$31/100),-入力!$C$29),IF(入力!$C$30=3,ROUND('ユーザー別小売(卸)価格試算(税抜)'!T243*(1+入力!$C$31/100),-入力!$C$29)))),'ユーザー別小売(卸)価格試算(税抜)'!T243))</f>
        <v/>
      </c>
      <c r="U243" s="19">
        <f>'6桁'!U243</f>
        <v>0</v>
      </c>
      <c r="V243" s="12" t="str">
        <f>IF('ユーザー別小売(卸)価格試算(税抜)'!V243="","",IF(ISNUMBER('ユーザー別小売(卸)価格試算(税抜)'!V243),IF(入力!$C$30=1,ROUNDDOWN('ユーザー別小売(卸)価格試算(税抜)'!V243*(1+入力!$C$31/100),-入力!$C$29),IF(入力!$C$30=2,ROUNDUP('ユーザー別小売(卸)価格試算(税抜)'!V243*(1+入力!$C$31/100),-入力!$C$29),IF(入力!$C$30=3,ROUND('ユーザー別小売(卸)価格試算(税抜)'!V243*(1+入力!$C$31/100),-入力!$C$29)))),'ユーザー別小売(卸)価格試算(税抜)'!V243))</f>
        <v/>
      </c>
      <c r="W243" s="20">
        <f>'6桁'!W243</f>
        <v>0</v>
      </c>
      <c r="X243" s="12" t="str">
        <f>IF('ユーザー別小売(卸)価格試算(税抜)'!X243="","",IF(ISNUMBER('ユーザー別小売(卸)価格試算(税抜)'!X243),IF(入力!$C$30=1,ROUNDDOWN('ユーザー別小売(卸)価格試算(税抜)'!X243*(1+入力!$C$31/100),-入力!$C$29),IF(入力!$C$30=2,ROUNDUP('ユーザー別小売(卸)価格試算(税抜)'!X243*(1+入力!$C$31/100),-入力!$C$29),IF(入力!$C$30=3,ROUND('ユーザー別小売(卸)価格試算(税抜)'!X243*(1+入力!$C$31/100),-入力!$C$29)))),'ユーザー別小売(卸)価格試算(税抜)'!X243))</f>
        <v/>
      </c>
      <c r="Y243" s="20">
        <f>'6桁'!Y243</f>
        <v>0</v>
      </c>
      <c r="Z243" s="265"/>
    </row>
    <row r="244" spans="2:27" ht="30" customHeight="1">
      <c r="B244" s="503"/>
      <c r="C244" s="87" t="s">
        <v>772</v>
      </c>
      <c r="D244" s="254">
        <v>90</v>
      </c>
      <c r="E244" s="342"/>
      <c r="F244" s="12" t="str">
        <f>IF('ユーザー別小売(卸)価格試算(税抜)'!F244="","",IF(ISNUMBER('ユーザー別小売(卸)価格試算(税抜)'!F244),IF(入力!$C$30=1,ROUNDDOWN('ユーザー別小売(卸)価格試算(税抜)'!F244*(1+入力!$C$31/100),-入力!$C$29),IF(入力!$C$30=2,ROUNDUP('ユーザー別小売(卸)価格試算(税抜)'!F244*(1+入力!$C$31/100),-入力!$C$29),IF(入力!$C$30=3,ROUND('ユーザー別小売(卸)価格試算(税抜)'!F244*(1+入力!$C$31/100),-入力!$C$29)))),'ユーザー別小売(卸)価格試算(税抜)'!F244))</f>
        <v/>
      </c>
      <c r="G244" s="19">
        <f>'6桁'!G244</f>
        <v>0</v>
      </c>
      <c r="H244" s="12">
        <f>IF('ユーザー別小売(卸)価格試算(税抜)'!H244="","",IF(ISNUMBER('ユーザー別小売(卸)価格試算(税抜)'!H244),IF(入力!$C$30=1,ROUNDDOWN('ユーザー別小売(卸)価格試算(税抜)'!H244*(1+入力!$C$31/100),-入力!$C$29),IF(入力!$C$30=2,ROUNDUP('ユーザー別小売(卸)価格試算(税抜)'!H244*(1+入力!$C$31/100),-入力!$C$29),IF(入力!$C$30=3,ROUND('ユーザー別小売(卸)価格試算(税抜)'!H244*(1+入力!$C$31/100),-入力!$C$29)))),'ユーザー別小売(卸)価格試算(税抜)'!H244))</f>
        <v>29150</v>
      </c>
      <c r="I244" s="101" t="str">
        <f>'6桁'!I244</f>
        <v>H</v>
      </c>
      <c r="J244" s="12" t="str">
        <f>IF('ユーザー別小売(卸)価格試算(税抜)'!J244="","",IF(ISNUMBER('ユーザー別小売(卸)価格試算(税抜)'!J244),IF(入力!$C$30=1,ROUNDDOWN('ユーザー別小売(卸)価格試算(税抜)'!J244*(1+入力!$C$31/100),-入力!$C$29),IF(入力!$C$30=2,ROUNDUP('ユーザー別小売(卸)価格試算(税抜)'!J244*(1+入力!$C$31/100),-入力!$C$29),IF(入力!$C$30=3,ROUND('ユーザー別小売(卸)価格試算(税抜)'!J244*(1+入力!$C$31/100),-入力!$C$29)))),'ユーザー別小売(卸)価格試算(税抜)'!J244))</f>
        <v/>
      </c>
      <c r="K244" s="19">
        <f>'6桁'!K244</f>
        <v>0</v>
      </c>
      <c r="L244" s="12" t="str">
        <f>IF('ユーザー別小売(卸)価格試算(税抜)'!L244="","",IF(ISNUMBER('ユーザー別小売(卸)価格試算(税抜)'!L244),IF(入力!$C$30=1,ROUNDDOWN('ユーザー別小売(卸)価格試算(税抜)'!L244*(1+入力!$C$31/100),-入力!$C$29),IF(入力!$C$30=2,ROUNDUP('ユーザー別小売(卸)価格試算(税抜)'!L244*(1+入力!$C$31/100),-入力!$C$29),IF(入力!$C$30=3,ROUND('ユーザー別小売(卸)価格試算(税抜)'!L244*(1+入力!$C$31/100),-入力!$C$29)))),'ユーザー別小売(卸)価格試算(税抜)'!L244))</f>
        <v/>
      </c>
      <c r="M244" s="19">
        <f>'6桁'!M244</f>
        <v>0</v>
      </c>
      <c r="N244" s="12">
        <f>IF('ユーザー別小売(卸)価格試算(税抜)'!N244="","",IF(ISNUMBER('ユーザー別小売(卸)価格試算(税抜)'!N244),IF(入力!$C$30=1,ROUNDDOWN('ユーザー別小売(卸)価格試算(税抜)'!N244*(1+入力!$C$31/100),-入力!$C$29),IF(入力!$C$30=2,ROUNDUP('ユーザー別小売(卸)価格試算(税抜)'!N244*(1+入力!$C$31/100),-入力!$C$29),IF(入力!$C$30=3,ROUND('ユーザー別小売(卸)価格試算(税抜)'!N244*(1+入力!$C$31/100),-入力!$C$29)))),'ユーザー別小売(卸)価格試算(税抜)'!N244))</f>
        <v>26840</v>
      </c>
      <c r="O244" s="19" t="str">
        <f>'6桁'!O244</f>
        <v>H</v>
      </c>
      <c r="P244" s="12" t="str">
        <f>IF('ユーザー別小売(卸)価格試算(税抜)'!P244="","",IF(ISNUMBER('ユーザー別小売(卸)価格試算(税抜)'!P244),IF(入力!$C$30=1,ROUNDDOWN('ユーザー別小売(卸)価格試算(税抜)'!P244*(1+入力!$C$31/100),-入力!$C$29),IF(入力!$C$30=2,ROUNDUP('ユーザー別小売(卸)価格試算(税抜)'!P244*(1+入力!$C$31/100),-入力!$C$29),IF(入力!$C$30=3,ROUND('ユーザー別小売(卸)価格試算(税抜)'!P244*(1+入力!$C$31/100),-入力!$C$29)))),'ユーザー別小売(卸)価格試算(税抜)'!P244))</f>
        <v/>
      </c>
      <c r="Q244" s="20">
        <f>'6桁'!Q244</f>
        <v>0</v>
      </c>
      <c r="R244" s="12" t="str">
        <f>IF('ユーザー別小売(卸)価格試算(税抜)'!R244="","",IF(ISNUMBER('ユーザー別小売(卸)価格試算(税抜)'!R244),IF(入力!$C$30=1,ROUNDDOWN('ユーザー別小売(卸)価格試算(税抜)'!R244*(1+入力!$C$31/100),-入力!$C$29),IF(入力!$C$30=2,ROUNDUP('ユーザー別小売(卸)価格試算(税抜)'!R244*(1+入力!$C$31/100),-入力!$C$29),IF(入力!$C$30=3,ROUND('ユーザー別小売(卸)価格試算(税抜)'!R244*(1+入力!$C$31/100),-入力!$C$29)))),'ユーザー別小売(卸)価格試算(税抜)'!R244))</f>
        <v/>
      </c>
      <c r="S244" s="19">
        <f>'6桁'!S244</f>
        <v>0</v>
      </c>
      <c r="T244" s="12" t="str">
        <f>IF('ユーザー別小売(卸)価格試算(税抜)'!T244="","",IF(ISNUMBER('ユーザー別小売(卸)価格試算(税抜)'!T244),IF(入力!$C$30=1,ROUNDDOWN('ユーザー別小売(卸)価格試算(税抜)'!T244*(1+入力!$C$31/100),-入力!$C$29),IF(入力!$C$30=2,ROUNDUP('ユーザー別小売(卸)価格試算(税抜)'!T244*(1+入力!$C$31/100),-入力!$C$29),IF(入力!$C$30=3,ROUND('ユーザー別小売(卸)価格試算(税抜)'!T244*(1+入力!$C$31/100),-入力!$C$29)))),'ユーザー別小売(卸)価格試算(税抜)'!T244))</f>
        <v/>
      </c>
      <c r="U244" s="19">
        <f>'6桁'!U244</f>
        <v>0</v>
      </c>
      <c r="V244" s="12" t="str">
        <f>IF('ユーザー別小売(卸)価格試算(税抜)'!V244="","",IF(ISNUMBER('ユーザー別小売(卸)価格試算(税抜)'!V244),IF(入力!$C$30=1,ROUNDDOWN('ユーザー別小売(卸)価格試算(税抜)'!V244*(1+入力!$C$31/100),-入力!$C$29),IF(入力!$C$30=2,ROUNDUP('ユーザー別小売(卸)価格試算(税抜)'!V244*(1+入力!$C$31/100),-入力!$C$29),IF(入力!$C$30=3,ROUND('ユーザー別小売(卸)価格試算(税抜)'!V244*(1+入力!$C$31/100),-入力!$C$29)))),'ユーザー別小売(卸)価格試算(税抜)'!V244))</f>
        <v/>
      </c>
      <c r="W244" s="20">
        <f>'6桁'!W244</f>
        <v>0</v>
      </c>
      <c r="X244" s="12" t="str">
        <f>IF('ユーザー別小売(卸)価格試算(税抜)'!X244="","",IF(ISNUMBER('ユーザー別小売(卸)価格試算(税抜)'!X244),IF(入力!$C$30=1,ROUNDDOWN('ユーザー別小売(卸)価格試算(税抜)'!X244*(1+入力!$C$31/100),-入力!$C$29),IF(入力!$C$30=2,ROUNDUP('ユーザー別小売(卸)価格試算(税抜)'!X244*(1+入力!$C$31/100),-入力!$C$29),IF(入力!$C$30=3,ROUND('ユーザー別小売(卸)価格試算(税抜)'!X244*(1+入力!$C$31/100),-入力!$C$29)))),'ユーザー別小売(卸)価格試算(税抜)'!X244))</f>
        <v/>
      </c>
      <c r="Y244" s="20">
        <f>'6桁'!Y244</f>
        <v>0</v>
      </c>
      <c r="Z244" s="265"/>
    </row>
    <row r="245" spans="2:27" ht="30" customHeight="1">
      <c r="B245" s="503"/>
      <c r="C245" s="87" t="s">
        <v>82</v>
      </c>
      <c r="D245" s="254">
        <v>96</v>
      </c>
      <c r="E245" s="342">
        <v>100</v>
      </c>
      <c r="F245" s="12" t="str">
        <f>IF('ユーザー別小売(卸)価格試算(税抜)'!F245="","",IF(ISNUMBER('ユーザー別小売(卸)価格試算(税抜)'!F245),IF(入力!$C$30=1,ROUNDDOWN('ユーザー別小売(卸)価格試算(税抜)'!F245*(1+入力!$C$31/100),-入力!$C$29),IF(入力!$C$30=2,ROUNDUP('ユーザー別小売(卸)価格試算(税抜)'!F245*(1+入力!$C$31/100),-入力!$C$29),IF(入力!$C$30=3,ROUND('ユーザー別小売(卸)価格試算(税抜)'!F245*(1+入力!$C$31/100),-入力!$C$29)))),'ユーザー別小売(卸)価格試算(税抜)'!F245))</f>
        <v/>
      </c>
      <c r="G245" s="19">
        <f>'6桁'!G245</f>
        <v>0</v>
      </c>
      <c r="H245" s="12">
        <f>IF('ユーザー別小売(卸)価格試算(税抜)'!H245="","",IF(ISNUMBER('ユーザー別小売(卸)価格試算(税抜)'!H245),IF(入力!$C$30=1,ROUNDDOWN('ユーザー別小売(卸)価格試算(税抜)'!H245*(1+入力!$C$31/100),-入力!$C$29),IF(入力!$C$30=2,ROUNDUP('ユーザー別小売(卸)価格試算(税抜)'!H245*(1+入力!$C$31/100),-入力!$C$29),IF(入力!$C$30=3,ROUND('ユーザー別小売(卸)価格試算(税抜)'!H245*(1+入力!$C$31/100),-入力!$C$29)))),'ユーザー別小売(卸)価格試算(税抜)'!H245))</f>
        <v>32890</v>
      </c>
      <c r="I245" s="101" t="str">
        <f>'6桁'!I245</f>
        <v>H</v>
      </c>
      <c r="J245" s="12" t="str">
        <f>IF('ユーザー別小売(卸)価格試算(税抜)'!J245="","",IF(ISNUMBER('ユーザー別小売(卸)価格試算(税抜)'!J245),IF(入力!$C$30=1,ROUNDDOWN('ユーザー別小売(卸)価格試算(税抜)'!J245*(1+入力!$C$31/100),-入力!$C$29),IF(入力!$C$30=2,ROUNDUP('ユーザー別小売(卸)価格試算(税抜)'!J245*(1+入力!$C$31/100),-入力!$C$29),IF(入力!$C$30=3,ROUND('ユーザー別小売(卸)価格試算(税抜)'!J245*(1+入力!$C$31/100),-入力!$C$29)))),'ユーザー別小売(卸)価格試算(税抜)'!J245))</f>
        <v/>
      </c>
      <c r="K245" s="19">
        <f>'6桁'!K245</f>
        <v>0</v>
      </c>
      <c r="L245" s="12">
        <f>IF('ユーザー別小売(卸)価格試算(税抜)'!L245="","",IF(ISNUMBER('ユーザー別小売(卸)価格試算(税抜)'!L245),IF(入力!$C$30=1,ROUNDDOWN('ユーザー別小売(卸)価格試算(税抜)'!L245*(1+入力!$C$31/100),-入力!$C$29),IF(入力!$C$30=2,ROUNDUP('ユーザー別小売(卸)価格試算(税抜)'!L245*(1+入力!$C$31/100),-入力!$C$29),IF(入力!$C$30=3,ROUND('ユーザー別小売(卸)価格試算(税抜)'!L245*(1+入力!$C$31/100),-入力!$C$29)))),'ユーザー別小売(卸)価格試算(税抜)'!L245))</f>
        <v>28050</v>
      </c>
      <c r="M245" s="19" t="str">
        <f>'6桁'!M245</f>
        <v>H</v>
      </c>
      <c r="N245" s="12">
        <f>IF('ユーザー別小売(卸)価格試算(税抜)'!N245="","",IF(ISNUMBER('ユーザー別小売(卸)価格試算(税抜)'!N245),IF(入力!$C$30=1,ROUNDDOWN('ユーザー別小売(卸)価格試算(税抜)'!N245*(1+入力!$C$31/100),-入力!$C$29),IF(入力!$C$30=2,ROUNDUP('ユーザー別小売(卸)価格試算(税抜)'!N245*(1+入力!$C$31/100),-入力!$C$29),IF(入力!$C$30=3,ROUND('ユーザー別小売(卸)価格試算(税抜)'!N245*(1+入力!$C$31/100),-入力!$C$29)))),'ユーザー別小売(卸)価格試算(税抜)'!N245))</f>
        <v>27390</v>
      </c>
      <c r="O245" s="19" t="str">
        <f>'6桁'!O245</f>
        <v>H</v>
      </c>
      <c r="P245" s="12" t="str">
        <f>IF('ユーザー別小売(卸)価格試算(税抜)'!P245="","",IF(ISNUMBER('ユーザー別小売(卸)価格試算(税抜)'!P245),IF(入力!$C$30=1,ROUNDDOWN('ユーザー別小売(卸)価格試算(税抜)'!P245*(1+入力!$C$31/100),-入力!$C$29),IF(入力!$C$30=2,ROUNDUP('ユーザー別小売(卸)価格試算(税抜)'!P245*(1+入力!$C$31/100),-入力!$C$29),IF(入力!$C$30=3,ROUND('ユーザー別小売(卸)価格試算(税抜)'!P245*(1+入力!$C$31/100),-入力!$C$29)))),'ユーザー別小売(卸)価格試算(税抜)'!P245))</f>
        <v/>
      </c>
      <c r="Q245" s="20">
        <f>'6桁'!Q245</f>
        <v>0</v>
      </c>
      <c r="R245" s="12" t="str">
        <f>IF('ユーザー別小売(卸)価格試算(税抜)'!R245="","",IF(ISNUMBER('ユーザー別小売(卸)価格試算(税抜)'!R245),IF(入力!$C$30=1,ROUNDDOWN('ユーザー別小売(卸)価格試算(税抜)'!R245*(1+入力!$C$31/100),-入力!$C$29),IF(入力!$C$30=2,ROUNDUP('ユーザー別小売(卸)価格試算(税抜)'!R245*(1+入力!$C$31/100),-入力!$C$29),IF(入力!$C$30=3,ROUND('ユーザー別小売(卸)価格試算(税抜)'!R245*(1+入力!$C$31/100),-入力!$C$29)))),'ユーザー別小売(卸)価格試算(税抜)'!R245))</f>
        <v/>
      </c>
      <c r="S245" s="19">
        <f>'6桁'!S245</f>
        <v>0</v>
      </c>
      <c r="T245" s="12" t="str">
        <f>IF('ユーザー別小売(卸)価格試算(税抜)'!T245="","",IF(ISNUMBER('ユーザー別小売(卸)価格試算(税抜)'!T245),IF(入力!$C$30=1,ROUNDDOWN('ユーザー別小売(卸)価格試算(税抜)'!T245*(1+入力!$C$31/100),-入力!$C$29),IF(入力!$C$30=2,ROUNDUP('ユーザー別小売(卸)価格試算(税抜)'!T245*(1+入力!$C$31/100),-入力!$C$29),IF(入力!$C$30=3,ROUND('ユーザー別小売(卸)価格試算(税抜)'!T245*(1+入力!$C$31/100),-入力!$C$29)))),'ユーザー別小売(卸)価格試算(税抜)'!T245))</f>
        <v/>
      </c>
      <c r="U245" s="19">
        <f>'6桁'!U245</f>
        <v>0</v>
      </c>
      <c r="V245" s="12" t="str">
        <f>IF('ユーザー別小売(卸)価格試算(税抜)'!V245="","",IF(ISNUMBER('ユーザー別小売(卸)価格試算(税抜)'!V245),IF(入力!$C$30=1,ROUNDDOWN('ユーザー別小売(卸)価格試算(税抜)'!V245*(1+入力!$C$31/100),-入力!$C$29),IF(入力!$C$30=2,ROUNDUP('ユーザー別小売(卸)価格試算(税抜)'!V245*(1+入力!$C$31/100),-入力!$C$29),IF(入力!$C$30=3,ROUND('ユーザー別小売(卸)価格試算(税抜)'!V245*(1+入力!$C$31/100),-入力!$C$29)))),'ユーザー別小売(卸)価格試算(税抜)'!V245))</f>
        <v/>
      </c>
      <c r="W245" s="20">
        <f>'6桁'!W245</f>
        <v>0</v>
      </c>
      <c r="X245" s="12" t="str">
        <f>IF('ユーザー別小売(卸)価格試算(税抜)'!X245="","",IF(ISNUMBER('ユーザー別小売(卸)価格試算(税抜)'!X245),IF(入力!$C$30=1,ROUNDDOWN('ユーザー別小売(卸)価格試算(税抜)'!X245*(1+入力!$C$31/100),-入力!$C$29),IF(入力!$C$30=2,ROUNDUP('ユーザー別小売(卸)価格試算(税抜)'!X245*(1+入力!$C$31/100),-入力!$C$29),IF(入力!$C$30=3,ROUND('ユーザー別小売(卸)価格試算(税抜)'!X245*(1+入力!$C$31/100),-入力!$C$29)))),'ユーザー別小売(卸)価格試算(税抜)'!X245))</f>
        <v/>
      </c>
      <c r="Y245" s="20">
        <f>'6桁'!Y245</f>
        <v>0</v>
      </c>
      <c r="Z245" s="265"/>
    </row>
    <row r="246" spans="2:27" ht="30" customHeight="1">
      <c r="B246" s="503"/>
      <c r="C246" s="87" t="s">
        <v>208</v>
      </c>
      <c r="D246" s="254">
        <v>99</v>
      </c>
      <c r="E246" s="342">
        <v>103</v>
      </c>
      <c r="F246" s="12" t="str">
        <f>IF('ユーザー別小売(卸)価格試算(税抜)'!F246="","",IF(ISNUMBER('ユーザー別小売(卸)価格試算(税抜)'!F246),IF(入力!$C$30=1,ROUNDDOWN('ユーザー別小売(卸)価格試算(税抜)'!F246*(1+入力!$C$31/100),-入力!$C$29),IF(入力!$C$30=2,ROUNDUP('ユーザー別小売(卸)価格試算(税抜)'!F246*(1+入力!$C$31/100),-入力!$C$29),IF(入力!$C$30=3,ROUND('ユーザー別小売(卸)価格試算(税抜)'!F246*(1+入力!$C$31/100),-入力!$C$29)))),'ユーザー別小売(卸)価格試算(税抜)'!F246))</f>
        <v/>
      </c>
      <c r="G246" s="19">
        <f>'6桁'!G246</f>
        <v>0</v>
      </c>
      <c r="H246" s="12">
        <f>IF('ユーザー別小売(卸)価格試算(税抜)'!H246="","",IF(ISNUMBER('ユーザー別小売(卸)価格試算(税抜)'!H246),IF(入力!$C$30=1,ROUNDDOWN('ユーザー別小売(卸)価格試算(税抜)'!H246*(1+入力!$C$31/100),-入力!$C$29),IF(入力!$C$30=2,ROUNDUP('ユーザー別小売(卸)価格試算(税抜)'!H246*(1+入力!$C$31/100),-入力!$C$29),IF(入力!$C$30=3,ROUND('ユーザー別小売(卸)価格試算(税抜)'!H246*(1+入力!$C$31/100),-入力!$C$29)))),'ユーザー別小売(卸)価格試算(税抜)'!H246))</f>
        <v>34210</v>
      </c>
      <c r="I246" s="101" t="str">
        <f>'6桁'!I246</f>
        <v>H</v>
      </c>
      <c r="J246" s="12" t="str">
        <f>IF('ユーザー別小売(卸)価格試算(税抜)'!J246="","",IF(ISNUMBER('ユーザー別小売(卸)価格試算(税抜)'!J246),IF(入力!$C$30=1,ROUNDDOWN('ユーザー別小売(卸)価格試算(税抜)'!J246*(1+入力!$C$31/100),-入力!$C$29),IF(入力!$C$30=2,ROUNDUP('ユーザー別小売(卸)価格試算(税抜)'!J246*(1+入力!$C$31/100),-入力!$C$29),IF(入力!$C$30=3,ROUND('ユーザー別小売(卸)価格試算(税抜)'!J246*(1+入力!$C$31/100),-入力!$C$29)))),'ユーザー別小売(卸)価格試算(税抜)'!J246))</f>
        <v/>
      </c>
      <c r="K246" s="19">
        <f>'6桁'!K246</f>
        <v>0</v>
      </c>
      <c r="L246" s="12">
        <f>IF('ユーザー別小売(卸)価格試算(税抜)'!L246="","",IF(ISNUMBER('ユーザー別小売(卸)価格試算(税抜)'!L246),IF(入力!$C$30=1,ROUNDDOWN('ユーザー別小売(卸)価格試算(税抜)'!L246*(1+入力!$C$31/100),-入力!$C$29),IF(入力!$C$30=2,ROUNDUP('ユーザー別小売(卸)価格試算(税抜)'!L246*(1+入力!$C$31/100),-入力!$C$29),IF(入力!$C$30=3,ROUND('ユーザー別小売(卸)価格試算(税抜)'!L246*(1+入力!$C$31/100),-入力!$C$29)))),'ユーザー別小売(卸)価格試算(税抜)'!L246))</f>
        <v>27720</v>
      </c>
      <c r="M246" s="19" t="str">
        <f>'6桁'!M246</f>
        <v>H</v>
      </c>
      <c r="N246" s="12" t="str">
        <f>IF('ユーザー別小売(卸)価格試算(税抜)'!N246="","",IF(ISNUMBER('ユーザー別小売(卸)価格試算(税抜)'!N246),IF(入力!$C$30=1,ROUNDDOWN('ユーザー別小売(卸)価格試算(税抜)'!N246*(1+入力!$C$31/100),-入力!$C$29),IF(入力!$C$30=2,ROUNDUP('ユーザー別小売(卸)価格試算(税抜)'!N246*(1+入力!$C$31/100),-入力!$C$29),IF(入力!$C$30=3,ROUND('ユーザー別小売(卸)価格試算(税抜)'!N246*(1+入力!$C$31/100),-入力!$C$29)))),'ユーザー別小売(卸)価格試算(税抜)'!N246))</f>
        <v/>
      </c>
      <c r="O246" s="19">
        <f>'6桁'!O246</f>
        <v>0</v>
      </c>
      <c r="P246" s="12" t="str">
        <f>IF('ユーザー別小売(卸)価格試算(税抜)'!P246="","",IF(ISNUMBER('ユーザー別小売(卸)価格試算(税抜)'!P246),IF(入力!$C$30=1,ROUNDDOWN('ユーザー別小売(卸)価格試算(税抜)'!P246*(1+入力!$C$31/100),-入力!$C$29),IF(入力!$C$30=2,ROUNDUP('ユーザー別小売(卸)価格試算(税抜)'!P246*(1+入力!$C$31/100),-入力!$C$29),IF(入力!$C$30=3,ROUND('ユーザー別小売(卸)価格試算(税抜)'!P246*(1+入力!$C$31/100),-入力!$C$29)))),'ユーザー別小売(卸)価格試算(税抜)'!P246))</f>
        <v/>
      </c>
      <c r="Q246" s="20">
        <f>'6桁'!Q246</f>
        <v>0</v>
      </c>
      <c r="R246" s="12" t="str">
        <f>IF('ユーザー別小売(卸)価格試算(税抜)'!R246="","",IF(ISNUMBER('ユーザー別小売(卸)価格試算(税抜)'!R246),IF(入力!$C$30=1,ROUNDDOWN('ユーザー別小売(卸)価格試算(税抜)'!R246*(1+入力!$C$31/100),-入力!$C$29),IF(入力!$C$30=2,ROUNDUP('ユーザー別小売(卸)価格試算(税抜)'!R246*(1+入力!$C$31/100),-入力!$C$29),IF(入力!$C$30=3,ROUND('ユーザー別小売(卸)価格試算(税抜)'!R246*(1+入力!$C$31/100),-入力!$C$29)))),'ユーザー別小売(卸)価格試算(税抜)'!R246))</f>
        <v/>
      </c>
      <c r="S246" s="19">
        <f>'6桁'!S246</f>
        <v>0</v>
      </c>
      <c r="T246" s="12" t="str">
        <f>IF('ユーザー別小売(卸)価格試算(税抜)'!T246="","",IF(ISNUMBER('ユーザー別小売(卸)価格試算(税抜)'!T246),IF(入力!$C$30=1,ROUNDDOWN('ユーザー別小売(卸)価格試算(税抜)'!T246*(1+入力!$C$31/100),-入力!$C$29),IF(入力!$C$30=2,ROUNDUP('ユーザー別小売(卸)価格試算(税抜)'!T246*(1+入力!$C$31/100),-入力!$C$29),IF(入力!$C$30=3,ROUND('ユーザー別小売(卸)価格試算(税抜)'!T246*(1+入力!$C$31/100),-入力!$C$29)))),'ユーザー別小売(卸)価格試算(税抜)'!T246))</f>
        <v/>
      </c>
      <c r="U246" s="19">
        <f>'6桁'!U246</f>
        <v>0</v>
      </c>
      <c r="V246" s="12" t="str">
        <f>IF('ユーザー別小売(卸)価格試算(税抜)'!V246="","",IF(ISNUMBER('ユーザー別小売(卸)価格試算(税抜)'!V246),IF(入力!$C$30=1,ROUNDDOWN('ユーザー別小売(卸)価格試算(税抜)'!V246*(1+入力!$C$31/100),-入力!$C$29),IF(入力!$C$30=2,ROUNDUP('ユーザー別小売(卸)価格試算(税抜)'!V246*(1+入力!$C$31/100),-入力!$C$29),IF(入力!$C$30=3,ROUND('ユーザー別小売(卸)価格試算(税抜)'!V246*(1+入力!$C$31/100),-入力!$C$29)))),'ユーザー別小売(卸)価格試算(税抜)'!V246))</f>
        <v/>
      </c>
      <c r="W246" s="20">
        <f>'6桁'!W246</f>
        <v>0</v>
      </c>
      <c r="X246" s="12" t="str">
        <f>IF('ユーザー別小売(卸)価格試算(税抜)'!X246="","",IF(ISNUMBER('ユーザー別小売(卸)価格試算(税抜)'!X246),IF(入力!$C$30=1,ROUNDDOWN('ユーザー別小売(卸)価格試算(税抜)'!X246*(1+入力!$C$31/100),-入力!$C$29),IF(入力!$C$30=2,ROUNDUP('ユーザー別小売(卸)価格試算(税抜)'!X246*(1+入力!$C$31/100),-入力!$C$29),IF(入力!$C$30=3,ROUND('ユーザー別小売(卸)価格試算(税抜)'!X246*(1+入力!$C$31/100),-入力!$C$29)))),'ユーザー別小売(卸)価格試算(税抜)'!X246))</f>
        <v/>
      </c>
      <c r="Y246" s="20">
        <f>'6桁'!Y246</f>
        <v>0</v>
      </c>
      <c r="Z246" s="265"/>
    </row>
    <row r="247" spans="2:27" ht="30" customHeight="1">
      <c r="B247" s="503"/>
      <c r="C247" s="87" t="s">
        <v>340</v>
      </c>
      <c r="D247" s="254">
        <v>102</v>
      </c>
      <c r="E247" s="342">
        <v>106</v>
      </c>
      <c r="F247" s="12" t="str">
        <f>IF('ユーザー別小売(卸)価格試算(税抜)'!F247="","",IF(ISNUMBER('ユーザー別小売(卸)価格試算(税抜)'!F247),IF(入力!$C$30=1,ROUNDDOWN('ユーザー別小売(卸)価格試算(税抜)'!F247*(1+入力!$C$31/100),-入力!$C$29),IF(入力!$C$30=2,ROUNDUP('ユーザー別小売(卸)価格試算(税抜)'!F247*(1+入力!$C$31/100),-入力!$C$29),IF(入力!$C$30=3,ROUND('ユーザー別小売(卸)価格試算(税抜)'!F247*(1+入力!$C$31/100),-入力!$C$29)))),'ユーザー別小売(卸)価格試算(税抜)'!F247))</f>
        <v/>
      </c>
      <c r="G247" s="19">
        <f>'6桁'!G247</f>
        <v>0</v>
      </c>
      <c r="H247" s="12">
        <f>IF('ユーザー別小売(卸)価格試算(税抜)'!H247="","",IF(ISNUMBER('ユーザー別小売(卸)価格試算(税抜)'!H247),IF(入力!$C$30=1,ROUNDDOWN('ユーザー別小売(卸)価格試算(税抜)'!H247*(1+入力!$C$31/100),-入力!$C$29),IF(入力!$C$30=2,ROUNDUP('ユーザー別小売(卸)価格試算(税抜)'!H247*(1+入力!$C$31/100),-入力!$C$29),IF(入力!$C$30=3,ROUND('ユーザー別小売(卸)価格試算(税抜)'!H247*(1+入力!$C$31/100),-入力!$C$29)))),'ユーザー別小売(卸)価格試算(税抜)'!H247))</f>
        <v>30580</v>
      </c>
      <c r="I247" s="101" t="str">
        <f>'6桁'!I247</f>
        <v>H</v>
      </c>
      <c r="J247" s="12" t="str">
        <f>IF('ユーザー別小売(卸)価格試算(税抜)'!J247="","",IF(ISNUMBER('ユーザー別小売(卸)価格試算(税抜)'!J247),IF(入力!$C$30=1,ROUNDDOWN('ユーザー別小売(卸)価格試算(税抜)'!J247*(1+入力!$C$31/100),-入力!$C$29),IF(入力!$C$30=2,ROUNDUP('ユーザー別小売(卸)価格試算(税抜)'!J247*(1+入力!$C$31/100),-入力!$C$29),IF(入力!$C$30=3,ROUND('ユーザー別小売(卸)価格試算(税抜)'!J247*(1+入力!$C$31/100),-入力!$C$29)))),'ユーザー別小売(卸)価格試算(税抜)'!J247))</f>
        <v/>
      </c>
      <c r="K247" s="19">
        <f>'6桁'!K247</f>
        <v>0</v>
      </c>
      <c r="L247" s="12" t="str">
        <f>IF('ユーザー別小売(卸)価格試算(税抜)'!L247="","",IF(ISNUMBER('ユーザー別小売(卸)価格試算(税抜)'!L247),IF(入力!$C$30=1,ROUNDDOWN('ユーザー別小売(卸)価格試算(税抜)'!L247*(1+入力!$C$31/100),-入力!$C$29),IF(入力!$C$30=2,ROUNDUP('ユーザー別小売(卸)価格試算(税抜)'!L247*(1+入力!$C$31/100),-入力!$C$29),IF(入力!$C$30=3,ROUND('ユーザー別小売(卸)価格試算(税抜)'!L247*(1+入力!$C$31/100),-入力!$C$29)))),'ユーザー別小売(卸)価格試算(税抜)'!L247))</f>
        <v/>
      </c>
      <c r="M247" s="19">
        <f>'6桁'!M247</f>
        <v>0</v>
      </c>
      <c r="N247" s="12" t="str">
        <f>IF('ユーザー別小売(卸)価格試算(税抜)'!N247="","",IF(ISNUMBER('ユーザー別小売(卸)価格試算(税抜)'!N247),IF(入力!$C$30=1,ROUNDDOWN('ユーザー別小売(卸)価格試算(税抜)'!N247*(1+入力!$C$31/100),-入力!$C$29),IF(入力!$C$30=2,ROUNDUP('ユーザー別小売(卸)価格試算(税抜)'!N247*(1+入力!$C$31/100),-入力!$C$29),IF(入力!$C$30=3,ROUND('ユーザー別小売(卸)価格試算(税抜)'!N247*(1+入力!$C$31/100),-入力!$C$29)))),'ユーザー別小売(卸)価格試算(税抜)'!N247))</f>
        <v/>
      </c>
      <c r="O247" s="19">
        <f>'6桁'!O247</f>
        <v>0</v>
      </c>
      <c r="P247" s="12" t="str">
        <f>IF('ユーザー別小売(卸)価格試算(税抜)'!P247="","",IF(ISNUMBER('ユーザー別小売(卸)価格試算(税抜)'!P247),IF(入力!$C$30=1,ROUNDDOWN('ユーザー別小売(卸)価格試算(税抜)'!P247*(1+入力!$C$31/100),-入力!$C$29),IF(入力!$C$30=2,ROUNDUP('ユーザー別小売(卸)価格試算(税抜)'!P247*(1+入力!$C$31/100),-入力!$C$29),IF(入力!$C$30=3,ROUND('ユーザー別小売(卸)価格試算(税抜)'!P247*(1+入力!$C$31/100),-入力!$C$29)))),'ユーザー別小売(卸)価格試算(税抜)'!P247))</f>
        <v/>
      </c>
      <c r="Q247" s="20">
        <f>'6桁'!Q247</f>
        <v>0</v>
      </c>
      <c r="R247" s="12" t="str">
        <f>IF('ユーザー別小売(卸)価格試算(税抜)'!R247="","",IF(ISNUMBER('ユーザー別小売(卸)価格試算(税抜)'!R247),IF(入力!$C$30=1,ROUNDDOWN('ユーザー別小売(卸)価格試算(税抜)'!R247*(1+入力!$C$31/100),-入力!$C$29),IF(入力!$C$30=2,ROUNDUP('ユーザー別小売(卸)価格試算(税抜)'!R247*(1+入力!$C$31/100),-入力!$C$29),IF(入力!$C$30=3,ROUND('ユーザー別小売(卸)価格試算(税抜)'!R247*(1+入力!$C$31/100),-入力!$C$29)))),'ユーザー別小売(卸)価格試算(税抜)'!R247))</f>
        <v/>
      </c>
      <c r="S247" s="19">
        <f>'6桁'!S247</f>
        <v>0</v>
      </c>
      <c r="T247" s="12" t="str">
        <f>IF('ユーザー別小売(卸)価格試算(税抜)'!T247="","",IF(ISNUMBER('ユーザー別小売(卸)価格試算(税抜)'!T247),IF(入力!$C$30=1,ROUNDDOWN('ユーザー別小売(卸)価格試算(税抜)'!T247*(1+入力!$C$31/100),-入力!$C$29),IF(入力!$C$30=2,ROUNDUP('ユーザー別小売(卸)価格試算(税抜)'!T247*(1+入力!$C$31/100),-入力!$C$29),IF(入力!$C$30=3,ROUND('ユーザー別小売(卸)価格試算(税抜)'!T247*(1+入力!$C$31/100),-入力!$C$29)))),'ユーザー別小売(卸)価格試算(税抜)'!T247))</f>
        <v/>
      </c>
      <c r="U247" s="19">
        <f>'6桁'!U247</f>
        <v>0</v>
      </c>
      <c r="V247" s="12" t="str">
        <f>IF('ユーザー別小売(卸)価格試算(税抜)'!V247="","",IF(ISNUMBER('ユーザー別小売(卸)価格試算(税抜)'!V247),IF(入力!$C$30=1,ROUNDDOWN('ユーザー別小売(卸)価格試算(税抜)'!V247*(1+入力!$C$31/100),-入力!$C$29),IF(入力!$C$30=2,ROUNDUP('ユーザー別小売(卸)価格試算(税抜)'!V247*(1+入力!$C$31/100),-入力!$C$29),IF(入力!$C$30=3,ROUND('ユーザー別小売(卸)価格試算(税抜)'!V247*(1+入力!$C$31/100),-入力!$C$29)))),'ユーザー別小売(卸)価格試算(税抜)'!V247))</f>
        <v/>
      </c>
      <c r="W247" s="20">
        <f>'6桁'!W247</f>
        <v>0</v>
      </c>
      <c r="X247" s="12" t="str">
        <f>IF('ユーザー別小売(卸)価格試算(税抜)'!X247="","",IF(ISNUMBER('ユーザー別小売(卸)価格試算(税抜)'!X247),IF(入力!$C$30=1,ROUNDDOWN('ユーザー別小売(卸)価格試算(税抜)'!X247*(1+入力!$C$31/100),-入力!$C$29),IF(入力!$C$30=2,ROUNDUP('ユーザー別小売(卸)価格試算(税抜)'!X247*(1+入力!$C$31/100),-入力!$C$29),IF(入力!$C$30=3,ROUND('ユーザー別小売(卸)価格試算(税抜)'!X247*(1+入力!$C$31/100),-入力!$C$29)))),'ユーザー別小売(卸)価格試算(税抜)'!X247))</f>
        <v/>
      </c>
      <c r="Y247" s="20">
        <f>'6桁'!Y247</f>
        <v>0</v>
      </c>
      <c r="Z247" s="265"/>
    </row>
    <row r="248" spans="2:27" ht="30" customHeight="1" thickBot="1">
      <c r="B248" s="544"/>
      <c r="C248" s="88" t="s">
        <v>317</v>
      </c>
      <c r="D248" s="256"/>
      <c r="E248" s="344">
        <v>108</v>
      </c>
      <c r="F248" s="15">
        <f>IF('ユーザー別小売(卸)価格試算(税抜)'!F248="","",IF(ISNUMBER('ユーザー別小売(卸)価格試算(税抜)'!F248),IF(入力!$C$30=1,ROUNDDOWN('ユーザー別小売(卸)価格試算(税抜)'!F248*(1+入力!$C$31/100),-入力!$C$29),IF(入力!$C$30=2,ROUNDUP('ユーザー別小売(卸)価格試算(税抜)'!F248*(1+入力!$C$31/100),-入力!$C$29),IF(入力!$C$30=3,ROUND('ユーザー別小売(卸)価格試算(税抜)'!F248*(1+入力!$C$31/100),-入力!$C$29)))),'ユーザー別小売(卸)価格試算(税抜)'!F248))</f>
        <v>42900</v>
      </c>
      <c r="G248" s="31" t="str">
        <f>'6桁'!G248</f>
        <v>W★</v>
      </c>
      <c r="H248" s="15" t="str">
        <f>IF('ユーザー別小売(卸)価格試算(税抜)'!H248="","",IF(ISNUMBER('ユーザー別小売(卸)価格試算(税抜)'!H248),IF(入力!$C$30=1,ROUNDDOWN('ユーザー別小売(卸)価格試算(税抜)'!H248*(1+入力!$C$31/100),-入力!$C$29),IF(入力!$C$30=2,ROUNDUP('ユーザー別小売(卸)価格試算(税抜)'!H248*(1+入力!$C$31/100),-入力!$C$29),IF(入力!$C$30=3,ROUND('ユーザー別小売(卸)価格試算(税抜)'!H248*(1+入力!$C$31/100),-入力!$C$29)))),'ユーザー別小売(卸)価格試算(税抜)'!H248))</f>
        <v/>
      </c>
      <c r="I248" s="102">
        <f>'6桁'!I248</f>
        <v>0</v>
      </c>
      <c r="J248" s="15" t="str">
        <f>IF('ユーザー別小売(卸)価格試算(税抜)'!J248="","",IF(ISNUMBER('ユーザー別小売(卸)価格試算(税抜)'!J248),IF(入力!$C$30=1,ROUNDDOWN('ユーザー別小売(卸)価格試算(税抜)'!J248*(1+入力!$C$31/100),-入力!$C$29),IF(入力!$C$30=2,ROUNDUP('ユーザー別小売(卸)価格試算(税抜)'!J248*(1+入力!$C$31/100),-入力!$C$29),IF(入力!$C$30=3,ROUND('ユーザー別小売(卸)価格試算(税抜)'!J248*(1+入力!$C$31/100),-入力!$C$29)))),'ユーザー別小売(卸)価格試算(税抜)'!J248))</f>
        <v/>
      </c>
      <c r="K248" s="31">
        <f>'6桁'!K248</f>
        <v>0</v>
      </c>
      <c r="L248" s="15" t="str">
        <f>IF('ユーザー別小売(卸)価格試算(税抜)'!L248="","",IF(ISNUMBER('ユーザー別小売(卸)価格試算(税抜)'!L248),IF(入力!$C$30=1,ROUNDDOWN('ユーザー別小売(卸)価格試算(税抜)'!L248*(1+入力!$C$31/100),-入力!$C$29),IF(入力!$C$30=2,ROUNDUP('ユーザー別小売(卸)価格試算(税抜)'!L248*(1+入力!$C$31/100),-入力!$C$29),IF(入力!$C$30=3,ROUND('ユーザー別小売(卸)価格試算(税抜)'!L248*(1+入力!$C$31/100),-入力!$C$29)))),'ユーザー別小売(卸)価格試算(税抜)'!L248))</f>
        <v/>
      </c>
      <c r="M248" s="31">
        <f>'6桁'!M248</f>
        <v>0</v>
      </c>
      <c r="N248" s="15" t="str">
        <f>IF('ユーザー別小売(卸)価格試算(税抜)'!N248="","",IF(ISNUMBER('ユーザー別小売(卸)価格試算(税抜)'!N248),IF(入力!$C$30=1,ROUNDDOWN('ユーザー別小売(卸)価格試算(税抜)'!N248*(1+入力!$C$31/100),-入力!$C$29),IF(入力!$C$30=2,ROUNDUP('ユーザー別小売(卸)価格試算(税抜)'!N248*(1+入力!$C$31/100),-入力!$C$29),IF(入力!$C$30=3,ROUND('ユーザー別小売(卸)価格試算(税抜)'!N248*(1+入力!$C$31/100),-入力!$C$29)))),'ユーザー別小売(卸)価格試算(税抜)'!N248))</f>
        <v/>
      </c>
      <c r="O248" s="31">
        <f>'6桁'!O248</f>
        <v>0</v>
      </c>
      <c r="P248" s="15" t="str">
        <f>IF('ユーザー別小売(卸)価格試算(税抜)'!P248="","",IF(ISNUMBER('ユーザー別小売(卸)価格試算(税抜)'!P248),IF(入力!$C$30=1,ROUNDDOWN('ユーザー別小売(卸)価格試算(税抜)'!P248*(1+入力!$C$31/100),-入力!$C$29),IF(入力!$C$30=2,ROUNDUP('ユーザー別小売(卸)価格試算(税抜)'!P248*(1+入力!$C$31/100),-入力!$C$29),IF(入力!$C$30=3,ROUND('ユーザー別小売(卸)価格試算(税抜)'!P248*(1+入力!$C$31/100),-入力!$C$29)))),'ユーザー別小売(卸)価格試算(税抜)'!P248))</f>
        <v/>
      </c>
      <c r="Q248" s="21">
        <f>'6桁'!Q248</f>
        <v>0</v>
      </c>
      <c r="R248" s="15" t="str">
        <f>IF('ユーザー別小売(卸)価格試算(税抜)'!R248="","",IF(ISNUMBER('ユーザー別小売(卸)価格試算(税抜)'!R248),IF(入力!$C$30=1,ROUNDDOWN('ユーザー別小売(卸)価格試算(税抜)'!R248*(1+入力!$C$31/100),-入力!$C$29),IF(入力!$C$30=2,ROUNDUP('ユーザー別小売(卸)価格試算(税抜)'!R248*(1+入力!$C$31/100),-入力!$C$29),IF(入力!$C$30=3,ROUND('ユーザー別小売(卸)価格試算(税抜)'!R248*(1+入力!$C$31/100),-入力!$C$29)))),'ユーザー別小売(卸)価格試算(税抜)'!R248))</f>
        <v/>
      </c>
      <c r="S248" s="31">
        <f>'6桁'!S248</f>
        <v>0</v>
      </c>
      <c r="T248" s="15" t="str">
        <f>IF('ユーザー別小売(卸)価格試算(税抜)'!T248="","",IF(ISNUMBER('ユーザー別小売(卸)価格試算(税抜)'!T248),IF(入力!$C$30=1,ROUNDDOWN('ユーザー別小売(卸)価格試算(税抜)'!T248*(1+入力!$C$31/100),-入力!$C$29),IF(入力!$C$30=2,ROUNDUP('ユーザー別小売(卸)価格試算(税抜)'!T248*(1+入力!$C$31/100),-入力!$C$29),IF(入力!$C$30=3,ROUND('ユーザー別小売(卸)価格試算(税抜)'!T248*(1+入力!$C$31/100),-入力!$C$29)))),'ユーザー別小売(卸)価格試算(税抜)'!T248))</f>
        <v/>
      </c>
      <c r="U248" s="31">
        <f>'6桁'!U248</f>
        <v>0</v>
      </c>
      <c r="V248" s="15" t="str">
        <f>IF('ユーザー別小売(卸)価格試算(税抜)'!V248="","",IF(ISNUMBER('ユーザー別小売(卸)価格試算(税抜)'!V248),IF(入力!$C$30=1,ROUNDDOWN('ユーザー別小売(卸)価格試算(税抜)'!V248*(1+入力!$C$31/100),-入力!$C$29),IF(入力!$C$30=2,ROUNDUP('ユーザー別小売(卸)価格試算(税抜)'!V248*(1+入力!$C$31/100),-入力!$C$29),IF(入力!$C$30=3,ROUND('ユーザー別小売(卸)価格試算(税抜)'!V248*(1+入力!$C$31/100),-入力!$C$29)))),'ユーザー別小売(卸)価格試算(税抜)'!V248))</f>
        <v/>
      </c>
      <c r="W248" s="21">
        <f>'6桁'!W248</f>
        <v>0</v>
      </c>
      <c r="X248" s="15" t="str">
        <f>IF('ユーザー別小売(卸)価格試算(税抜)'!X248="","",IF(ISNUMBER('ユーザー別小売(卸)価格試算(税抜)'!X248),IF(入力!$C$30=1,ROUNDDOWN('ユーザー別小売(卸)価格試算(税抜)'!X248*(1+入力!$C$31/100),-入力!$C$29),IF(入力!$C$30=2,ROUNDUP('ユーザー別小売(卸)価格試算(税抜)'!X248*(1+入力!$C$31/100),-入力!$C$29),IF(入力!$C$30=3,ROUND('ユーザー別小売(卸)価格試算(税抜)'!X248*(1+入力!$C$31/100),-入力!$C$29)))),'ユーザー別小売(卸)価格試算(税抜)'!X248))</f>
        <v/>
      </c>
      <c r="Y248" s="21">
        <f>'6桁'!Y248</f>
        <v>0</v>
      </c>
    </row>
    <row r="249" spans="2:27" ht="30.75" customHeight="1">
      <c r="B249" s="545" t="s">
        <v>1983</v>
      </c>
      <c r="C249" s="545"/>
      <c r="D249" s="545"/>
      <c r="E249" s="545"/>
      <c r="F249" s="545"/>
      <c r="G249" s="545"/>
      <c r="H249" s="545"/>
      <c r="I249" s="545"/>
      <c r="J249" s="545"/>
      <c r="K249" s="545"/>
      <c r="L249" s="545"/>
      <c r="M249" s="545"/>
      <c r="N249" s="545"/>
      <c r="O249" s="545"/>
      <c r="P249" s="545"/>
      <c r="Q249" s="545"/>
      <c r="R249" s="545"/>
      <c r="S249" s="545"/>
      <c r="T249" s="545"/>
      <c r="U249" s="545"/>
      <c r="V249" s="545"/>
      <c r="W249" s="545"/>
      <c r="X249" s="546"/>
      <c r="Y249" s="546"/>
    </row>
    <row r="250" spans="2:27" ht="13.5" customHeight="1">
      <c r="C250" s="327"/>
      <c r="D250" s="327"/>
      <c r="E250" s="327"/>
      <c r="F250" s="10"/>
      <c r="G250" s="17"/>
      <c r="H250" s="10"/>
      <c r="I250" s="17"/>
      <c r="J250" s="10"/>
      <c r="K250" s="17"/>
      <c r="L250" s="10"/>
      <c r="M250" s="17"/>
      <c r="N250" s="10"/>
      <c r="O250" s="17"/>
      <c r="P250" s="10"/>
      <c r="Q250" s="17"/>
      <c r="R250" s="10"/>
      <c r="S250" s="17"/>
      <c r="T250" s="10"/>
      <c r="U250" s="17"/>
      <c r="V250" s="10"/>
      <c r="W250" s="17"/>
    </row>
    <row r="251" spans="2:27" ht="13.5" customHeight="1" thickBot="1">
      <c r="C251" s="327"/>
      <c r="D251" s="327"/>
      <c r="E251" s="327"/>
      <c r="F251" s="10"/>
      <c r="G251" s="17"/>
      <c r="H251" s="10"/>
      <c r="I251" s="17"/>
      <c r="J251" s="10"/>
      <c r="K251" s="17"/>
      <c r="L251" s="10"/>
      <c r="M251" s="17"/>
      <c r="N251" s="10"/>
      <c r="O251" s="17"/>
      <c r="P251" s="10"/>
      <c r="Q251" s="17"/>
      <c r="R251" s="10"/>
      <c r="S251" s="17"/>
      <c r="T251" s="10"/>
      <c r="U251" s="17"/>
      <c r="V251" s="10"/>
      <c r="W251" s="17"/>
    </row>
    <row r="252" spans="2:27" ht="19.5" customHeight="1" thickBot="1">
      <c r="B252" s="521" t="s">
        <v>452</v>
      </c>
      <c r="C252" s="524" t="s">
        <v>524</v>
      </c>
      <c r="D252" s="527" t="s">
        <v>1113</v>
      </c>
      <c r="E252" s="540"/>
      <c r="F252" s="531" t="s">
        <v>455</v>
      </c>
      <c r="G252" s="532"/>
      <c r="H252" s="532"/>
      <c r="I252" s="532"/>
      <c r="J252" s="532"/>
      <c r="K252" s="533"/>
      <c r="L252" s="11"/>
      <c r="M252" s="11"/>
      <c r="N252" s="371"/>
      <c r="O252" s="521" t="s">
        <v>452</v>
      </c>
      <c r="P252" s="534" t="s">
        <v>904</v>
      </c>
      <c r="Q252" s="535"/>
      <c r="R252" s="527" t="s">
        <v>1113</v>
      </c>
      <c r="S252" s="540"/>
      <c r="T252" s="531" t="s">
        <v>455</v>
      </c>
      <c r="U252" s="533"/>
      <c r="X252" s="10"/>
      <c r="Y252" s="11"/>
      <c r="Z252" s="10"/>
      <c r="AA252" s="11"/>
    </row>
    <row r="253" spans="2:27" ht="19.5" customHeight="1">
      <c r="B253" s="522"/>
      <c r="C253" s="525"/>
      <c r="D253" s="541"/>
      <c r="E253" s="542"/>
      <c r="F253" s="516" t="s">
        <v>973</v>
      </c>
      <c r="G253" s="507"/>
      <c r="H253" s="506" t="s">
        <v>670</v>
      </c>
      <c r="I253" s="507"/>
      <c r="J253" s="506" t="s">
        <v>771</v>
      </c>
      <c r="K253" s="507"/>
      <c r="L253" s="11"/>
      <c r="M253" s="11"/>
      <c r="N253" s="371"/>
      <c r="O253" s="522"/>
      <c r="P253" s="536"/>
      <c r="Q253" s="537"/>
      <c r="R253" s="541"/>
      <c r="S253" s="542"/>
      <c r="T253" s="516" t="s">
        <v>765</v>
      </c>
      <c r="U253" s="507"/>
      <c r="X253" s="10"/>
      <c r="Y253" s="11"/>
      <c r="Z253" s="10"/>
      <c r="AA253" s="11"/>
    </row>
    <row r="254" spans="2:27" ht="19.5" customHeight="1">
      <c r="B254" s="522"/>
      <c r="C254" s="525"/>
      <c r="D254" s="510" t="s">
        <v>1115</v>
      </c>
      <c r="E254" s="550" t="s">
        <v>1114</v>
      </c>
      <c r="F254" s="517"/>
      <c r="G254" s="509"/>
      <c r="H254" s="508"/>
      <c r="I254" s="509"/>
      <c r="J254" s="508"/>
      <c r="K254" s="509"/>
      <c r="L254" s="548"/>
      <c r="M254" s="548"/>
      <c r="N254" s="407"/>
      <c r="O254" s="522"/>
      <c r="P254" s="536"/>
      <c r="Q254" s="537"/>
      <c r="R254" s="510" t="s">
        <v>1115</v>
      </c>
      <c r="S254" s="565" t="s">
        <v>1114</v>
      </c>
      <c r="T254" s="517"/>
      <c r="U254" s="509"/>
      <c r="V254" s="4"/>
      <c r="X254" s="4"/>
    </row>
    <row r="255" spans="2:27" ht="19.5" customHeight="1" thickBot="1">
      <c r="B255" s="523"/>
      <c r="C255" s="526"/>
      <c r="D255" s="549"/>
      <c r="E255" s="551"/>
      <c r="F255" s="553" t="s">
        <v>764</v>
      </c>
      <c r="G255" s="554"/>
      <c r="H255" s="553" t="s">
        <v>766</v>
      </c>
      <c r="I255" s="554"/>
      <c r="J255" s="514" t="s">
        <v>767</v>
      </c>
      <c r="K255" s="515"/>
      <c r="L255" s="547"/>
      <c r="M255" s="547"/>
      <c r="N255" s="327"/>
      <c r="O255" s="523"/>
      <c r="P255" s="538"/>
      <c r="Q255" s="539"/>
      <c r="R255" s="564"/>
      <c r="S255" s="566"/>
      <c r="T255" s="514" t="s">
        <v>767</v>
      </c>
      <c r="U255" s="515"/>
      <c r="V255" s="4"/>
      <c r="X255" s="4"/>
    </row>
    <row r="256" spans="2:27" ht="30" customHeight="1">
      <c r="B256" s="502">
        <v>17</v>
      </c>
      <c r="C256" s="357" t="s">
        <v>497</v>
      </c>
      <c r="D256" s="258"/>
      <c r="E256" s="385">
        <v>86</v>
      </c>
      <c r="F256" s="128" t="str">
        <f>IF('ユーザー別小売(卸)価格試算(税抜)'!F256="","",IF(ISNUMBER('ユーザー別小売(卸)価格試算(税抜)'!F256),IF(入力!$E$30=1,ROUNDDOWN('ユーザー別小売(卸)価格試算(税抜)'!F256*(1+入力!$E$31/100),-入力!$E$29),IF(入力!$E$30=2,ROUNDUP('ユーザー別小売(卸)価格試算(税抜)'!F256*(1+入力!$E$31/100),-入力!$E$29),IF(入力!$E$30=3,ROUND('ユーザー別小売(卸)価格試算(税抜)'!F256*(1+入力!$E$31/100),-入力!$E$29)))),'ユーザー別小売(卸)価格試算(税抜)'!F256))</f>
        <v/>
      </c>
      <c r="G256" s="129">
        <f>'6桁'!G256</f>
        <v>0</v>
      </c>
      <c r="H256" s="477" t="str">
        <f>IF('ユーザー別小売(卸)価格試算(税抜)'!H256="","",IF(ISNUMBER('ユーザー別小売(卸)価格試算(税抜)'!H256),IF(入力!$E$30=1,ROUNDDOWN('ユーザー別小売(卸)価格試算(税抜)'!H256*(1+入力!$E$31/100),-入力!$E$29),IF(入力!$E$30=2,ROUNDUP('ユーザー別小売(卸)価格試算(税抜)'!H256*(1+入力!$E$31/100),-入力!$E$29),IF(入力!$E$30=3,ROUND('ユーザー別小売(卸)価格試算(税抜)'!H256*(1+入力!$E$31/100),-入力!$E$29)))),'ユーザー別小売(卸)価格試算(税抜)'!H256))</f>
        <v>卸価格設定なし</v>
      </c>
      <c r="I256" s="129" t="str">
        <f>'6桁'!I256</f>
        <v>Y★</v>
      </c>
      <c r="J256" s="128" t="str">
        <f>IF('ユーザー別小売(卸)価格試算(税抜)'!J256="","",IF(ISNUMBER('ユーザー別小売(卸)価格試算(税抜)'!J256),IF(入力!$E$30=1,ROUNDDOWN('ユーザー別小売(卸)価格試算(税抜)'!J256*(1+入力!$E$31/100),-入力!$E$29),IF(入力!$E$30=2,ROUNDUP('ユーザー別小売(卸)価格試算(税抜)'!J256*(1+入力!$E$31/100),-入力!$E$29),IF(入力!$E$30=3,ROUND('ユーザー別小売(卸)価格試算(税抜)'!J256*(1+入力!$E$31/100),-入力!$E$29)))),'ユーザー別小売(卸)価格試算(税抜)'!J256))</f>
        <v/>
      </c>
      <c r="K256" s="131">
        <f>'6桁'!K256</f>
        <v>0</v>
      </c>
      <c r="L256" s="10"/>
      <c r="M256" s="22"/>
      <c r="N256" s="10"/>
      <c r="O256" s="502">
        <v>17</v>
      </c>
      <c r="P256" s="498" t="s">
        <v>1059</v>
      </c>
      <c r="Q256" s="499"/>
      <c r="R256" s="318">
        <v>99</v>
      </c>
      <c r="S256" s="361">
        <v>103</v>
      </c>
      <c r="T256" s="477" t="str">
        <f>IF('ユーザー別小売(卸)価格試算(税抜)'!T256="","",IF(ISNUMBER('ユーザー別小売(卸)価格試算(税抜)'!T256),IF(入力!$E$30=1,ROUNDDOWN('ユーザー別小売(卸)価格試算(税抜)'!T256*(1+入力!$E$31/100),-入力!$E$29),IF(入力!$E$30=2,ROUNDUP('ユーザー別小売(卸)価格試算(税抜)'!T256*(1+入力!$E$31/100),-入力!$E$29),IF(入力!$E$30=3,ROUND('ユーザー別小売(卸)価格試算(税抜)'!T256*(1+入力!$E$31/100),-入力!$E$29)))),'ユーザー別小売(卸)価格試算(税抜)'!T256))</f>
        <v>卸価格設定なし</v>
      </c>
      <c r="U256" s="129" t="str">
        <f>'6桁'!U256</f>
        <v>W★</v>
      </c>
      <c r="V256" s="4"/>
      <c r="X256" s="4"/>
    </row>
    <row r="257" spans="2:27" ht="30" customHeight="1" thickBot="1">
      <c r="B257" s="503"/>
      <c r="C257" s="341" t="s">
        <v>313</v>
      </c>
      <c r="D257" s="254">
        <v>83</v>
      </c>
      <c r="E257" s="342">
        <v>87</v>
      </c>
      <c r="F257" s="95" t="str">
        <f>IF('ユーザー別小売(卸)価格試算(税抜)'!F257="","",IF(ISNUMBER('ユーザー別小売(卸)価格試算(税抜)'!F257),IF(入力!$E$30=1,ROUNDDOWN('ユーザー別小売(卸)価格試算(税抜)'!F257*(1+入力!$E$31/100),-入力!$E$29),IF(入力!$E$30=2,ROUNDUP('ユーザー別小売(卸)価格試算(税抜)'!F257*(1+入力!$E$31/100),-入力!$E$29),IF(入力!$E$30=3,ROUND('ユーザー別小売(卸)価格試算(税抜)'!F257*(1+入力!$E$31/100),-入力!$E$29)))),'ユーザー別小売(卸)価格試算(税抜)'!F257))</f>
        <v/>
      </c>
      <c r="G257" s="96">
        <f>'6桁'!G257</f>
        <v>0</v>
      </c>
      <c r="H257" s="456" t="str">
        <f>IF('ユーザー別小売(卸)価格試算(税抜)'!H257="","",IF(ISNUMBER('ユーザー別小売(卸)価格試算(税抜)'!H257),IF(入力!$E$30=1,ROUNDDOWN('ユーザー別小売(卸)価格試算(税抜)'!H257*(1+入力!$E$31/100),-入力!$E$29),IF(入力!$E$30=2,ROUNDUP('ユーザー別小売(卸)価格試算(税抜)'!H257*(1+入力!$E$31/100),-入力!$E$29),IF(入力!$E$30=3,ROUND('ユーザー別小売(卸)価格試算(税抜)'!H257*(1+入力!$E$31/100),-入力!$E$29)))),'ユーザー別小売(卸)価格試算(税抜)'!H257))</f>
        <v/>
      </c>
      <c r="I257" s="96">
        <f>'6桁'!I257</f>
        <v>0</v>
      </c>
      <c r="J257" s="95">
        <f>IF('ユーザー別小売(卸)価格試算(税抜)'!J257="","",IF(ISNUMBER('ユーザー別小売(卸)価格試算(税抜)'!J257),IF(入力!$E$30=1,ROUNDDOWN('ユーザー別小売(卸)価格試算(税抜)'!J257*(1+入力!$E$31/100),-入力!$E$29),IF(入力!$E$30=2,ROUNDUP('ユーザー別小売(卸)価格試算(税抜)'!J257*(1+入力!$E$31/100),-入力!$E$29),IF(入力!$E$30=3,ROUND('ユーザー別小売(卸)価格試算(税抜)'!J257*(1+入力!$E$31/100),-入力!$E$29)))),'ユーザー別小売(卸)価格試算(税抜)'!J257))</f>
        <v>39050</v>
      </c>
      <c r="K257" s="20" t="str">
        <f>'6桁'!K257</f>
        <v>W★</v>
      </c>
      <c r="L257" s="10"/>
      <c r="M257" s="22"/>
      <c r="N257" s="10"/>
      <c r="O257" s="544"/>
      <c r="P257" s="567" t="s">
        <v>1013</v>
      </c>
      <c r="Q257" s="568"/>
      <c r="R257" s="317">
        <v>102</v>
      </c>
      <c r="S257" s="249"/>
      <c r="T257" s="474" t="str">
        <f>IF('ユーザー別小売(卸)価格試算(税抜)'!T257="","",IF(ISNUMBER('ユーザー別小売(卸)価格試算(税抜)'!T257),IF(入力!$E$30=1,ROUNDDOWN('ユーザー別小売(卸)価格試算(税抜)'!T257*(1+入力!$E$31/100),-入力!$E$29),IF(入力!$E$30=2,ROUNDUP('ユーザー別小売(卸)価格試算(税抜)'!T257*(1+入力!$E$31/100),-入力!$E$29),IF(入力!$E$30=3,ROUND('ユーザー別小売(卸)価格試算(税抜)'!T257*(1+入力!$E$31/100),-入力!$E$29)))),'ユーザー別小売(卸)価格試算(税抜)'!T257))</f>
        <v>卸価格設定なし</v>
      </c>
      <c r="U257" s="359" t="str">
        <f>'6桁'!U257</f>
        <v>W</v>
      </c>
      <c r="V257" s="4"/>
      <c r="X257" s="4"/>
    </row>
    <row r="258" spans="2:27" ht="30" customHeight="1">
      <c r="B258" s="503"/>
      <c r="C258" s="345" t="s">
        <v>314</v>
      </c>
      <c r="D258" s="318">
        <v>90</v>
      </c>
      <c r="E258" s="361">
        <v>94</v>
      </c>
      <c r="F258" s="289" t="str">
        <f>IF('ユーザー別小売(卸)価格試算(税抜)'!F258="","",IF(ISNUMBER('ユーザー別小売(卸)価格試算(税抜)'!F258),IF(入力!$E$30=1,ROUNDDOWN('ユーザー別小売(卸)価格試算(税抜)'!F258*(1+入力!$E$31/100),-入力!$E$29),IF(入力!$E$30=2,ROUNDUP('ユーザー別小売(卸)価格試算(税抜)'!F258*(1+入力!$E$31/100),-入力!$E$29),IF(入力!$E$30=3,ROUND('ユーザー別小売(卸)価格試算(税抜)'!F258*(1+入力!$E$31/100),-入力!$E$29)))),'ユーザー別小売(卸)価格試算(税抜)'!F258))</f>
        <v/>
      </c>
      <c r="G258" s="101">
        <f>'6桁'!G258</f>
        <v>0</v>
      </c>
      <c r="H258" s="478" t="str">
        <f>IF('ユーザー別小売(卸)価格試算(税抜)'!H258="","",IF(ISNUMBER('ユーザー別小売(卸)価格試算(税抜)'!H258),IF(入力!$E$30=1,ROUNDDOWN('ユーザー別小売(卸)価格試算(税抜)'!H258*(1+入力!$E$31/100),-入力!$E$29),IF(入力!$E$30=2,ROUNDUP('ユーザー別小売(卸)価格試算(税抜)'!H258*(1+入力!$E$31/100),-入力!$E$29),IF(入力!$E$30=3,ROUND('ユーザー別小売(卸)価格試算(税抜)'!H258*(1+入力!$E$31/100),-入力!$E$29)))),'ユーザー別小売(卸)価格試算(税抜)'!H258))</f>
        <v/>
      </c>
      <c r="I258" s="101">
        <f>'6桁'!I258</f>
        <v>0</v>
      </c>
      <c r="J258" s="289">
        <f>IF('ユーザー別小売(卸)価格試算(税抜)'!J258="","",IF(ISNUMBER('ユーザー別小売(卸)価格試算(税抜)'!J258),IF(入力!$E$30=1,ROUNDDOWN('ユーザー別小売(卸)価格試算(税抜)'!J258*(1+入力!$E$31/100),-入力!$E$29),IF(入力!$E$30=2,ROUNDUP('ユーザー別小売(卸)価格試算(税抜)'!J258*(1+入力!$E$31/100),-入力!$E$29),IF(入力!$E$30=3,ROUND('ユーザー別小売(卸)価格試算(税抜)'!J258*(1+入力!$E$31/100),-入力!$E$29)))),'ユーザー別小売(卸)価格試算(税抜)'!J258))</f>
        <v>42900</v>
      </c>
      <c r="K258" s="20" t="str">
        <f>'6桁'!K258</f>
        <v>W</v>
      </c>
      <c r="L258" s="10"/>
      <c r="M258" s="22"/>
      <c r="N258" s="10"/>
      <c r="O258" s="569" t="s">
        <v>1116</v>
      </c>
      <c r="P258" s="569"/>
      <c r="Q258" s="569"/>
      <c r="R258" s="569"/>
      <c r="S258" s="569"/>
      <c r="T258" s="569"/>
      <c r="U258" s="569"/>
      <c r="V258" s="4"/>
      <c r="X258" s="4"/>
    </row>
    <row r="259" spans="2:27" ht="30" customHeight="1">
      <c r="B259" s="503"/>
      <c r="C259" s="341" t="s">
        <v>177</v>
      </c>
      <c r="D259" s="254">
        <v>91</v>
      </c>
      <c r="E259" s="342">
        <v>95</v>
      </c>
      <c r="F259" s="12" t="str">
        <f>IF('ユーザー別小売(卸)価格試算(税抜)'!F259="","",IF(ISNUMBER('ユーザー別小売(卸)価格試算(税抜)'!F259),IF(入力!$E$30=1,ROUNDDOWN('ユーザー別小売(卸)価格試算(税抜)'!F259*(1+入力!$E$31/100),-入力!$E$29),IF(入力!$E$30=2,ROUNDUP('ユーザー別小売(卸)価格試算(税抜)'!F259*(1+入力!$E$31/100),-入力!$E$29),IF(入力!$E$30=3,ROUND('ユーザー別小売(卸)価格試算(税抜)'!F259*(1+入力!$E$31/100),-入力!$E$29)))),'ユーザー別小売(卸)価格試算(税抜)'!F259))</f>
        <v/>
      </c>
      <c r="G259" s="19">
        <f>'6桁'!G259</f>
        <v>0</v>
      </c>
      <c r="H259" s="472" t="str">
        <f>IF('ユーザー別小売(卸)価格試算(税抜)'!H259="","",IF(ISNUMBER('ユーザー別小売(卸)価格試算(税抜)'!H259),IF(入力!$E$30=1,ROUNDDOWN('ユーザー別小売(卸)価格試算(税抜)'!H259*(1+入力!$E$31/100),-入力!$E$29),IF(入力!$E$30=2,ROUNDUP('ユーザー別小売(卸)価格試算(税抜)'!H259*(1+入力!$E$31/100),-入力!$E$29),IF(入力!$E$30=3,ROUND('ユーザー別小売(卸)価格試算(税抜)'!H259*(1+入力!$E$31/100),-入力!$E$29)))),'ユーザー別小売(卸)価格試算(税抜)'!H259))</f>
        <v>卸価格設定なし</v>
      </c>
      <c r="I259" s="19" t="str">
        <f>'6桁'!I259</f>
        <v>Y★</v>
      </c>
      <c r="J259" s="12" t="str">
        <f>IF('ユーザー別小売(卸)価格試算(税抜)'!J259="","",IF(ISNUMBER('ユーザー別小売(卸)価格試算(税抜)'!J259),IF(入力!$E$30=1,ROUNDDOWN('ユーザー別小売(卸)価格試算(税抜)'!J259*(1+入力!$E$31/100),-入力!$E$29),IF(入力!$E$30=2,ROUNDUP('ユーザー別小売(卸)価格試算(税抜)'!J259*(1+入力!$E$31/100),-入力!$E$29),IF(入力!$E$30=3,ROUND('ユーザー別小売(卸)価格試算(税抜)'!J259*(1+入力!$E$31/100),-入力!$E$29)))),'ユーザー別小売(卸)価格試算(税抜)'!J259))</f>
        <v/>
      </c>
      <c r="K259" s="20">
        <f>'6桁'!K259</f>
        <v>0</v>
      </c>
      <c r="L259" s="10"/>
      <c r="M259" s="22"/>
      <c r="N259" s="10"/>
      <c r="O259" s="546"/>
      <c r="P259" s="546"/>
      <c r="Q259" s="546"/>
      <c r="R259" s="546"/>
      <c r="S259" s="546"/>
      <c r="T259" s="546"/>
      <c r="U259" s="546"/>
      <c r="V259" s="546"/>
      <c r="X259" s="4"/>
    </row>
    <row r="260" spans="2:27" ht="30" customHeight="1">
      <c r="B260" s="503"/>
      <c r="C260" s="341" t="s">
        <v>178</v>
      </c>
      <c r="D260" s="254">
        <v>94</v>
      </c>
      <c r="E260" s="342">
        <v>98</v>
      </c>
      <c r="F260" s="12" t="str">
        <f>IF('ユーザー別小売(卸)価格試算(税抜)'!F260="","",IF(ISNUMBER('ユーザー別小売(卸)価格試算(税抜)'!F260),IF(入力!$E$30=1,ROUNDDOWN('ユーザー別小売(卸)価格試算(税抜)'!F260*(1+入力!$E$31/100),-入力!$E$29),IF(入力!$E$30=2,ROUNDUP('ユーザー別小売(卸)価格試算(税抜)'!F260*(1+入力!$E$31/100),-入力!$E$29),IF(入力!$E$30=3,ROUND('ユーザー別小売(卸)価格試算(税抜)'!F260*(1+入力!$E$31/100),-入力!$E$29)))),'ユーザー別小売(卸)価格試算(税抜)'!F260))</f>
        <v/>
      </c>
      <c r="G260" s="19">
        <f>'6桁'!G260</f>
        <v>0</v>
      </c>
      <c r="H260" s="472" t="str">
        <f>IF('ユーザー別小売(卸)価格試算(税抜)'!H260="","",IF(ISNUMBER('ユーザー別小売(卸)価格試算(税抜)'!H260),IF(入力!$E$30=1,ROUNDDOWN('ユーザー別小売(卸)価格試算(税抜)'!H260*(1+入力!$E$31/100),-入力!$E$29),IF(入力!$E$30=2,ROUNDUP('ユーザー別小売(卸)価格試算(税抜)'!H260*(1+入力!$E$31/100),-入力!$E$29),IF(入力!$E$30=3,ROUND('ユーザー別小売(卸)価格試算(税抜)'!H260*(1+入力!$E$31/100),-入力!$E$29)))),'ユーザー別小売(卸)価格試算(税抜)'!H260))</f>
        <v>卸価格設定なし</v>
      </c>
      <c r="I260" s="19" t="str">
        <f>'6桁'!I260</f>
        <v>W</v>
      </c>
      <c r="J260" s="12">
        <f>IF('ユーザー別小売(卸)価格試算(税抜)'!J260="","",IF(ISNUMBER('ユーザー別小売(卸)価格試算(税抜)'!J260),IF(入力!$E$30=1,ROUNDDOWN('ユーザー別小売(卸)価格試算(税抜)'!J260*(1+入力!$E$31/100),-入力!$E$29),IF(入力!$E$30=2,ROUNDUP('ユーザー別小売(卸)価格試算(税抜)'!J260*(1+入力!$E$31/100),-入力!$E$29),IF(入力!$E$30=3,ROUND('ユーザー別小売(卸)価格試算(税抜)'!J260*(1+入力!$E$31/100),-入力!$E$29)))),'ユーザー別小売(卸)価格試算(税抜)'!J260))</f>
        <v>46860</v>
      </c>
      <c r="K260" s="20" t="str">
        <f>'6桁'!K260</f>
        <v>W</v>
      </c>
      <c r="L260" s="10"/>
      <c r="M260" s="22"/>
      <c r="N260" s="10"/>
      <c r="O260" s="546"/>
      <c r="P260" s="546"/>
      <c r="Q260" s="546"/>
      <c r="R260" s="546"/>
      <c r="S260" s="546"/>
      <c r="T260" s="546"/>
      <c r="U260" s="546"/>
      <c r="V260" s="546"/>
      <c r="X260" s="4"/>
    </row>
    <row r="261" spans="2:27" ht="30" customHeight="1">
      <c r="B261" s="503"/>
      <c r="C261" s="341" t="s">
        <v>498</v>
      </c>
      <c r="D261" s="254">
        <v>98</v>
      </c>
      <c r="E261" s="342"/>
      <c r="F261" s="12" t="str">
        <f>IF('ユーザー別小売(卸)価格試算(税抜)'!F261="","",IF(ISNUMBER('ユーザー別小売(卸)価格試算(税抜)'!F261),IF(入力!$E$30=1,ROUNDDOWN('ユーザー別小売(卸)価格試算(税抜)'!F261*(1+入力!$E$31/100),-入力!$E$29),IF(入力!$E$30=2,ROUNDUP('ユーザー別小売(卸)価格試算(税抜)'!F261*(1+入力!$E$31/100),-入力!$E$29),IF(入力!$E$30=3,ROUND('ユーザー別小売(卸)価格試算(税抜)'!F261*(1+入力!$E$31/100),-入力!$E$29)))),'ユーザー別小売(卸)価格試算(税抜)'!F261))</f>
        <v/>
      </c>
      <c r="G261" s="19">
        <f>'6桁'!G261</f>
        <v>0</v>
      </c>
      <c r="H261" s="472" t="str">
        <f>IF('ユーザー別小売(卸)価格試算(税抜)'!H261="","",IF(ISNUMBER('ユーザー別小売(卸)価格試算(税抜)'!H261),IF(入力!$E$30=1,ROUNDDOWN('ユーザー別小売(卸)価格試算(税抜)'!H261*(1+入力!$E$31/100),-入力!$E$29),IF(入力!$E$30=2,ROUNDUP('ユーザー別小売(卸)価格試算(税抜)'!H261*(1+入力!$E$31/100),-入力!$E$29),IF(入力!$E$30=3,ROUND('ユーザー別小売(卸)価格試算(税抜)'!H261*(1+入力!$E$31/100),-入力!$E$29)))),'ユーザー別小売(卸)価格試算(税抜)'!H261))</f>
        <v>卸価格設定なし</v>
      </c>
      <c r="I261" s="19" t="str">
        <f>'6桁'!I261</f>
        <v>W</v>
      </c>
      <c r="J261" s="12" t="str">
        <f>IF('ユーザー別小売(卸)価格試算(税抜)'!J261="","",IF(ISNUMBER('ユーザー別小売(卸)価格試算(税抜)'!J261),IF(入力!$E$30=1,ROUNDDOWN('ユーザー別小売(卸)価格試算(税抜)'!J261*(1+入力!$E$31/100),-入力!$E$29),IF(入力!$E$30=2,ROUNDUP('ユーザー別小売(卸)価格試算(税抜)'!J261*(1+入力!$E$31/100),-入力!$E$29),IF(入力!$E$30=3,ROUND('ユーザー別小売(卸)価格試算(税抜)'!J261*(1+入力!$E$31/100),-入力!$E$29)))),'ユーザー別小売(卸)価格試算(税抜)'!J261))</f>
        <v/>
      </c>
      <c r="K261" s="20">
        <f>'6桁'!K261</f>
        <v>0</v>
      </c>
      <c r="L261" s="10"/>
      <c r="M261" s="22"/>
      <c r="N261" s="10"/>
      <c r="O261" s="546"/>
      <c r="P261" s="546"/>
      <c r="Q261" s="546"/>
      <c r="R261" s="546"/>
      <c r="S261" s="546"/>
      <c r="T261" s="546"/>
      <c r="U261" s="546"/>
      <c r="V261" s="546"/>
      <c r="W261" s="221"/>
      <c r="X261" s="4"/>
    </row>
    <row r="262" spans="2:27" ht="30" customHeight="1">
      <c r="B262" s="503"/>
      <c r="C262" s="341" t="s">
        <v>110</v>
      </c>
      <c r="D262" s="254">
        <v>87</v>
      </c>
      <c r="E262" s="342">
        <v>91</v>
      </c>
      <c r="F262" s="12">
        <f>IF('ユーザー別小売(卸)価格試算(税抜)'!F262="","",IF(ISNUMBER('ユーザー別小売(卸)価格試算(税抜)'!F262),IF(入力!$E$30=1,ROUNDDOWN('ユーザー別小売(卸)価格試算(税抜)'!F262*(1+入力!$E$31/100),-入力!$E$29),IF(入力!$E$30=2,ROUNDUP('ユーザー別小売(卸)価格試算(税抜)'!F262*(1+入力!$E$31/100),-入力!$E$29),IF(入力!$E$30=3,ROUND('ユーザー別小売(卸)価格試算(税抜)'!F262*(1+入力!$E$31/100),-入力!$E$29)))),'ユーザー別小売(卸)価格試算(税抜)'!F262))</f>
        <v>24640</v>
      </c>
      <c r="G262" s="19" t="str">
        <f>'6桁'!G262</f>
        <v>Y★</v>
      </c>
      <c r="H262" s="472" t="str">
        <f>IF('ユーザー別小売(卸)価格試算(税抜)'!H262="","",IF(ISNUMBER('ユーザー別小売(卸)価格試算(税抜)'!H262),IF(入力!$E$30=1,ROUNDDOWN('ユーザー別小売(卸)価格試算(税抜)'!H262*(1+入力!$E$31/100),-入力!$E$29),IF(入力!$E$30=2,ROUNDUP('ユーザー別小売(卸)価格試算(税抜)'!H262*(1+入力!$E$31/100),-入力!$E$29),IF(入力!$E$30=3,ROUND('ユーザー別小売(卸)価格試算(税抜)'!H262*(1+入力!$E$31/100),-入力!$E$29)))),'ユーザー別小売(卸)価格試算(税抜)'!H262))</f>
        <v/>
      </c>
      <c r="I262" s="19">
        <f>'6桁'!I262</f>
        <v>0</v>
      </c>
      <c r="J262" s="12">
        <f>IF('ユーザー別小売(卸)価格試算(税抜)'!J262="","",IF(ISNUMBER('ユーザー別小売(卸)価格試算(税抜)'!J262),IF(入力!$E$30=1,ROUNDDOWN('ユーザー別小売(卸)価格試算(税抜)'!J262*(1+入力!$E$31/100),-入力!$E$29),IF(入力!$E$30=2,ROUNDUP('ユーザー別小売(卸)価格試算(税抜)'!J262*(1+入力!$E$31/100),-入力!$E$29),IF(入力!$E$30=3,ROUND('ユーザー別小売(卸)価格試算(税抜)'!J262*(1+入力!$E$31/100),-入力!$E$29)))),'ユーザー別小売(卸)価格試算(税抜)'!J262))</f>
        <v>39050</v>
      </c>
      <c r="K262" s="20" t="str">
        <f>'6桁'!K262</f>
        <v>W</v>
      </c>
      <c r="L262" s="10"/>
      <c r="M262" s="22"/>
      <c r="N262" s="10"/>
      <c r="O262" s="546"/>
      <c r="P262" s="546"/>
      <c r="Q262" s="546"/>
      <c r="R262" s="546"/>
      <c r="S262" s="546"/>
      <c r="T262" s="546"/>
      <c r="U262" s="546"/>
      <c r="V262" s="546"/>
      <c r="X262" s="4"/>
    </row>
    <row r="263" spans="2:27" ht="30" customHeight="1">
      <c r="B263" s="503"/>
      <c r="C263" s="341" t="s">
        <v>113</v>
      </c>
      <c r="D263" s="254">
        <v>91</v>
      </c>
      <c r="E263" s="342">
        <v>94</v>
      </c>
      <c r="F263" s="12">
        <f>IF('ユーザー別小売(卸)価格試算(税抜)'!F263="","",IF(ISNUMBER('ユーザー別小売(卸)価格試算(税抜)'!F263),IF(入力!$E$30=1,ROUNDDOWN('ユーザー別小売(卸)価格試算(税抜)'!F263*(1+入力!$E$31/100),-入力!$E$29),IF(入力!$E$30=2,ROUNDUP('ユーザー別小売(卸)価格試算(税抜)'!F263*(1+入力!$E$31/100),-入力!$E$29),IF(入力!$E$30=3,ROUND('ユーザー別小売(卸)価格試算(税抜)'!F263*(1+入力!$E$31/100),-入力!$E$29)))),'ユーザー別小売(卸)価格試算(税抜)'!F263))</f>
        <v>26620</v>
      </c>
      <c r="G263" s="19" t="str">
        <f>'6桁'!G263</f>
        <v>Y★</v>
      </c>
      <c r="H263" s="472" t="str">
        <f>IF('ユーザー別小売(卸)価格試算(税抜)'!H263="","",IF(ISNUMBER('ユーザー別小売(卸)価格試算(税抜)'!H263),IF(入力!$E$30=1,ROUNDDOWN('ユーザー別小売(卸)価格試算(税抜)'!H263*(1+入力!$E$31/100),-入力!$E$29),IF(入力!$E$30=2,ROUNDUP('ユーザー別小売(卸)価格試算(税抜)'!H263*(1+入力!$E$31/100),-入力!$E$29),IF(入力!$E$30=3,ROUND('ユーザー別小売(卸)価格試算(税抜)'!H263*(1+入力!$E$31/100),-入力!$E$29)))),'ユーザー別小売(卸)価格試算(税抜)'!H263))</f>
        <v/>
      </c>
      <c r="I263" s="19">
        <f>'6桁'!I263</f>
        <v>0</v>
      </c>
      <c r="J263" s="12">
        <f>IF('ユーザー別小売(卸)価格試算(税抜)'!J263="","",IF(ISNUMBER('ユーザー別小売(卸)価格試算(税抜)'!J263),IF(入力!$E$30=1,ROUNDDOWN('ユーザー別小売(卸)価格試算(税抜)'!J263*(1+入力!$E$31/100),-入力!$E$29),IF(入力!$E$30=2,ROUNDUP('ユーザー別小売(卸)価格試算(税抜)'!J263*(1+入力!$E$31/100),-入力!$E$29),IF(入力!$E$30=3,ROUND('ユーザー別小売(卸)価格試算(税抜)'!J263*(1+入力!$E$31/100),-入力!$E$29)))),'ユーザー別小売(卸)価格試算(税抜)'!J263))</f>
        <v>41030</v>
      </c>
      <c r="K263" s="20" t="str">
        <f>'6桁'!K263</f>
        <v>W★</v>
      </c>
      <c r="L263" s="10"/>
      <c r="M263" s="22"/>
      <c r="N263" s="10"/>
      <c r="O263" s="219"/>
      <c r="P263" s="547"/>
      <c r="Q263" s="547"/>
      <c r="R263" s="74"/>
      <c r="S263" s="251"/>
      <c r="T263" s="10"/>
      <c r="U263" s="22"/>
      <c r="V263" s="4"/>
      <c r="X263" s="4"/>
    </row>
    <row r="264" spans="2:27" ht="30" customHeight="1">
      <c r="B264" s="503"/>
      <c r="C264" s="341" t="s">
        <v>116</v>
      </c>
      <c r="D264" s="254">
        <v>94</v>
      </c>
      <c r="E264" s="342">
        <v>97</v>
      </c>
      <c r="F264" s="12" t="str">
        <f>IF('ユーザー別小売(卸)価格試算(税抜)'!F264="","",IF(ISNUMBER('ユーザー別小売(卸)価格試算(税抜)'!F264),IF(入力!$E$30=1,ROUNDDOWN('ユーザー別小売(卸)価格試算(税抜)'!F264*(1+入力!$E$31/100),-入力!$E$29),IF(入力!$E$30=2,ROUNDUP('ユーザー別小売(卸)価格試算(税抜)'!F264*(1+入力!$E$31/100),-入力!$E$29),IF(入力!$E$30=3,ROUND('ユーザー別小売(卸)価格試算(税抜)'!F264*(1+入力!$E$31/100),-入力!$E$29)))),'ユーザー別小売(卸)価格試算(税抜)'!F264))</f>
        <v/>
      </c>
      <c r="G264" s="96">
        <f>'6桁'!G264</f>
        <v>0</v>
      </c>
      <c r="H264" s="472" t="str">
        <f>IF('ユーザー別小売(卸)価格試算(税抜)'!H264="","",IF(ISNUMBER('ユーザー別小売(卸)価格試算(税抜)'!H264),IF(入力!$E$30=1,ROUNDDOWN('ユーザー別小売(卸)価格試算(税抜)'!H264*(1+入力!$E$31/100),-入力!$E$29),IF(入力!$E$30=2,ROUNDUP('ユーザー別小売(卸)価格試算(税抜)'!H264*(1+入力!$E$31/100),-入力!$E$29),IF(入力!$E$30=3,ROUND('ユーザー別小売(卸)価格試算(税抜)'!H264*(1+入力!$E$31/100),-入力!$E$29)))),'ユーザー別小売(卸)価格試算(税抜)'!H264))</f>
        <v>卸価格設定なし</v>
      </c>
      <c r="I264" s="96" t="str">
        <f>'6桁'!I264</f>
        <v>Y★</v>
      </c>
      <c r="J264" s="12" t="str">
        <f>IF('ユーザー別小売(卸)価格試算(税抜)'!J264="","",IF(ISNUMBER('ユーザー別小売(卸)価格試算(税抜)'!J264),IF(入力!$E$30=1,ROUNDDOWN('ユーザー別小売(卸)価格試算(税抜)'!J264*(1+入力!$E$31/100),-入力!$E$29),IF(入力!$E$30=2,ROUNDUP('ユーザー別小売(卸)価格試算(税抜)'!J264*(1+入力!$E$31/100),-入力!$E$29),IF(入力!$E$30=3,ROUND('ユーザー別小売(卸)価格試算(税抜)'!J264*(1+入力!$E$31/100),-入力!$E$29)))),'ユーザー別小売(卸)価格試算(税抜)'!J264))</f>
        <v/>
      </c>
      <c r="K264" s="20">
        <f>'6桁'!K264</f>
        <v>0</v>
      </c>
      <c r="L264" s="10"/>
      <c r="M264" s="22"/>
      <c r="N264" s="10"/>
      <c r="O264" s="546"/>
      <c r="P264" s="546"/>
      <c r="Q264" s="546"/>
      <c r="R264" s="546"/>
      <c r="S264" s="546"/>
      <c r="T264" s="546"/>
      <c r="U264" s="546"/>
      <c r="V264" s="546"/>
      <c r="W264" s="546"/>
      <c r="X264" s="4"/>
    </row>
    <row r="265" spans="2:27" ht="30" customHeight="1">
      <c r="B265" s="503"/>
      <c r="C265" s="341" t="s">
        <v>119</v>
      </c>
      <c r="D265" s="254">
        <v>95</v>
      </c>
      <c r="E265" s="342">
        <v>99</v>
      </c>
      <c r="F265" s="12" t="str">
        <f>IF('ユーザー別小売(卸)価格試算(税抜)'!F265="","",IF(ISNUMBER('ユーザー別小売(卸)価格試算(税抜)'!F265),IF(入力!$E$30=1,ROUNDDOWN('ユーザー別小売(卸)価格試算(税抜)'!F265*(1+入力!$E$31/100),-入力!$E$29),IF(入力!$E$30=2,ROUNDUP('ユーザー別小売(卸)価格試算(税抜)'!F265*(1+入力!$E$31/100),-入力!$E$29),IF(入力!$E$30=3,ROUND('ユーザー別小売(卸)価格試算(税抜)'!F265*(1+入力!$E$31/100),-入力!$E$29)))),'ユーザー別小売(卸)価格試算(税抜)'!F265))</f>
        <v/>
      </c>
      <c r="G265" s="96">
        <f>'6桁'!G265</f>
        <v>0</v>
      </c>
      <c r="H265" s="472" t="str">
        <f>IF('ユーザー別小売(卸)価格試算(税抜)'!H265="","",IF(ISNUMBER('ユーザー別小売(卸)価格試算(税抜)'!H265),IF(入力!$E$30=1,ROUNDDOWN('ユーザー別小売(卸)価格試算(税抜)'!H265*(1+入力!$E$31/100),-入力!$E$29),IF(入力!$E$30=2,ROUNDUP('ユーザー別小売(卸)価格試算(税抜)'!H265*(1+入力!$E$31/100),-入力!$E$29),IF(入力!$E$30=3,ROUND('ユーザー別小売(卸)価格試算(税抜)'!H265*(1+入力!$E$31/100),-入力!$E$29)))),'ユーザー別小売(卸)価格試算(税抜)'!H265))</f>
        <v>卸価格設定なし</v>
      </c>
      <c r="I265" s="96" t="str">
        <f>'6桁'!I265</f>
        <v>Y★</v>
      </c>
      <c r="J265" s="12" t="str">
        <f>IF('ユーザー別小売(卸)価格試算(税抜)'!J265="","",IF(ISNUMBER('ユーザー別小売(卸)価格試算(税抜)'!J265),IF(入力!$E$30=1,ROUNDDOWN('ユーザー別小売(卸)価格試算(税抜)'!J265*(1+入力!$E$31/100),-入力!$E$29),IF(入力!$E$30=2,ROUNDUP('ユーザー別小売(卸)価格試算(税抜)'!J265*(1+入力!$E$31/100),-入力!$E$29),IF(入力!$E$30=3,ROUND('ユーザー別小売(卸)価格試算(税抜)'!J265*(1+入力!$E$31/100),-入力!$E$29)))),'ユーザー別小売(卸)価格試算(税抜)'!J265))</f>
        <v/>
      </c>
      <c r="K265" s="237">
        <f>'6桁'!K265</f>
        <v>0</v>
      </c>
      <c r="L265" s="10"/>
      <c r="M265" s="22"/>
      <c r="N265" s="10"/>
      <c r="O265" s="22"/>
      <c r="P265" s="10"/>
      <c r="Q265" s="22"/>
      <c r="R265" s="10"/>
      <c r="S265" s="22"/>
      <c r="T265" s="10"/>
      <c r="U265" s="22"/>
      <c r="V265" s="4"/>
      <c r="X265" s="4"/>
    </row>
    <row r="266" spans="2:27" ht="30" customHeight="1">
      <c r="B266" s="503"/>
      <c r="C266" s="345" t="s">
        <v>9</v>
      </c>
      <c r="D266" s="318">
        <v>89</v>
      </c>
      <c r="E266" s="361">
        <v>93</v>
      </c>
      <c r="F266" s="289">
        <f>IF('ユーザー別小売(卸)価格試算(税抜)'!F266="","",IF(ISNUMBER('ユーザー別小売(卸)価格試算(税抜)'!F266),IF(入力!$E$30=1,ROUNDDOWN('ユーザー別小売(卸)価格試算(税抜)'!F266*(1+入力!$E$31/100),-入力!$E$29),IF(入力!$E$30=2,ROUNDUP('ユーザー別小売(卸)価格試算(税抜)'!F266*(1+入力!$E$31/100),-入力!$E$29),IF(入力!$E$30=3,ROUND('ユーザー別小売(卸)価格試算(税抜)'!F266*(1+入力!$E$31/100),-入力!$E$29)))),'ユーザー別小売(卸)価格試算(税抜)'!F266))</f>
        <v>23100</v>
      </c>
      <c r="G266" s="19" t="str">
        <f>'6桁'!G266</f>
        <v>Y★</v>
      </c>
      <c r="H266" s="478" t="str">
        <f>IF('ユーザー別小売(卸)価格試算(税抜)'!H266="","",IF(ISNUMBER('ユーザー別小売(卸)価格試算(税抜)'!H266),IF(入力!$E$30=1,ROUNDDOWN('ユーザー別小売(卸)価格試算(税抜)'!H266*(1+入力!$E$31/100),-入力!$E$29),IF(入力!$E$30=2,ROUNDUP('ユーザー別小売(卸)価格試算(税抜)'!H266*(1+入力!$E$31/100),-入力!$E$29),IF(入力!$E$30=3,ROUND('ユーザー別小売(卸)価格試算(税抜)'!H266*(1+入力!$E$31/100),-入力!$E$29)))),'ユーザー別小売(卸)価格試算(税抜)'!H266))</f>
        <v>卸価格設定なし</v>
      </c>
      <c r="I266" s="19" t="str">
        <f>'6桁'!I266</f>
        <v>Y★</v>
      </c>
      <c r="J266" s="289" t="str">
        <f>IF('ユーザー別小売(卸)価格試算(税抜)'!J266="","",IF(ISNUMBER('ユーザー別小売(卸)価格試算(税抜)'!J266),IF(入力!$E$30=1,ROUNDDOWN('ユーザー別小売(卸)価格試算(税抜)'!J266*(1+入力!$E$31/100),-入力!$E$29),IF(入力!$E$30=2,ROUNDUP('ユーザー別小売(卸)価格試算(税抜)'!J266*(1+入力!$E$31/100),-入力!$E$29),IF(入力!$E$30=3,ROUND('ユーザー別小売(卸)価格試算(税抜)'!J266*(1+入力!$E$31/100),-入力!$E$29)))),'ユーザー別小売(卸)価格試算(税抜)'!J266))</f>
        <v/>
      </c>
      <c r="K266" s="237">
        <f>'6桁'!K266</f>
        <v>0</v>
      </c>
      <c r="L266" s="10"/>
      <c r="M266" s="22"/>
      <c r="N266" s="10"/>
      <c r="O266" s="22"/>
      <c r="P266" s="10"/>
      <c r="Q266" s="22"/>
      <c r="R266" s="10"/>
      <c r="S266" s="22"/>
      <c r="T266" s="10"/>
      <c r="U266" s="22"/>
      <c r="V266" s="4"/>
      <c r="X266" s="4"/>
    </row>
    <row r="267" spans="2:27" ht="30" customHeight="1">
      <c r="B267" s="503"/>
      <c r="C267" s="341" t="s">
        <v>130</v>
      </c>
      <c r="D267" s="254">
        <v>91</v>
      </c>
      <c r="E267" s="342">
        <v>95</v>
      </c>
      <c r="F267" s="12" t="str">
        <f>IF('ユーザー別小売(卸)価格試算(税抜)'!F267="","",IF(ISNUMBER('ユーザー別小売(卸)価格試算(税抜)'!F267),IF(入力!$E$30=1,ROUNDDOWN('ユーザー別小売(卸)価格試算(税抜)'!F267*(1+入力!$E$31/100),-入力!$E$29),IF(入力!$E$30=2,ROUNDUP('ユーザー別小売(卸)価格試算(税抜)'!F267*(1+入力!$E$31/100),-入力!$E$29),IF(入力!$E$30=3,ROUND('ユーザー別小売(卸)価格試算(税抜)'!F267*(1+入力!$E$31/100),-入力!$E$29)))),'ユーザー別小売(卸)価格試算(税抜)'!F267))</f>
        <v/>
      </c>
      <c r="G267" s="19">
        <f>'6桁'!G267</f>
        <v>0</v>
      </c>
      <c r="H267" s="472" t="str">
        <f>IF('ユーザー別小売(卸)価格試算(税抜)'!H267="","",IF(ISNUMBER('ユーザー別小売(卸)価格試算(税抜)'!H267),IF(入力!$E$30=1,ROUNDDOWN('ユーザー別小売(卸)価格試算(税抜)'!H267*(1+入力!$E$31/100),-入力!$E$29),IF(入力!$E$30=2,ROUNDUP('ユーザー別小売(卸)価格試算(税抜)'!H267*(1+入力!$E$31/100),-入力!$E$29),IF(入力!$E$30=3,ROUND('ユーザー別小売(卸)価格試算(税抜)'!H267*(1+入力!$E$31/100),-入力!$E$29)))),'ユーザー別小売(卸)価格試算(税抜)'!H267))</f>
        <v>卸価格設定なし</v>
      </c>
      <c r="I267" s="19" t="str">
        <f>'6桁'!I267</f>
        <v>W★</v>
      </c>
      <c r="J267" s="12" t="str">
        <f>IF('ユーザー別小売(卸)価格試算(税抜)'!J267="","",IF(ISNUMBER('ユーザー別小売(卸)価格試算(税抜)'!J267),IF(入力!$E$30=1,ROUNDDOWN('ユーザー別小売(卸)価格試算(税抜)'!J267*(1+入力!$E$31/100),-入力!$E$29),IF(入力!$E$30=2,ROUNDUP('ユーザー別小売(卸)価格試算(税抜)'!J267*(1+入力!$E$31/100),-入力!$E$29),IF(入力!$E$30=3,ROUND('ユーザー別小売(卸)価格試算(税抜)'!J267*(1+入力!$E$31/100),-入力!$E$29)))),'ユーザー別小売(卸)価格試算(税抜)'!J267))</f>
        <v/>
      </c>
      <c r="K267" s="20">
        <f>'6桁'!K267</f>
        <v>0</v>
      </c>
      <c r="L267" s="10"/>
      <c r="M267" s="22"/>
      <c r="N267" s="10"/>
      <c r="O267" s="22"/>
      <c r="P267" s="10"/>
      <c r="Q267" s="22"/>
      <c r="R267" s="10"/>
      <c r="S267" s="22"/>
      <c r="T267" s="10"/>
      <c r="U267" s="22"/>
      <c r="V267" s="10"/>
      <c r="W267" s="22"/>
      <c r="X267" s="10"/>
      <c r="Y267" s="22"/>
      <c r="Z267" s="10"/>
      <c r="AA267" s="22"/>
    </row>
    <row r="268" spans="2:27" ht="30" customHeight="1" thickBot="1">
      <c r="B268" s="544"/>
      <c r="C268" s="343" t="s">
        <v>10</v>
      </c>
      <c r="D268" s="256">
        <v>94</v>
      </c>
      <c r="E268" s="344">
        <v>98</v>
      </c>
      <c r="F268" s="15">
        <f>IF('ユーザー別小売(卸)価格試算(税抜)'!F268="","",IF(ISNUMBER('ユーザー別小売(卸)価格試算(税抜)'!F268),IF(入力!$E$30=1,ROUNDDOWN('ユーザー別小売(卸)価格試算(税抜)'!F268*(1+入力!$E$31/100),-入力!$E$29),IF(入力!$E$30=2,ROUNDUP('ユーザー別小売(卸)価格試算(税抜)'!F268*(1+入力!$E$31/100),-入力!$E$29),IF(入力!$E$30=3,ROUND('ユーザー別小売(卸)価格試算(税抜)'!F268*(1+入力!$E$31/100),-入力!$E$29)))),'ユーザー別小売(卸)価格試算(税抜)'!F268))</f>
        <v>26070</v>
      </c>
      <c r="G268" s="31" t="str">
        <f>'6桁'!G268</f>
        <v>Y★</v>
      </c>
      <c r="H268" s="479" t="str">
        <f>IF('ユーザー別小売(卸)価格試算(税抜)'!H268="","",IF(ISNUMBER('ユーザー別小売(卸)価格試算(税抜)'!H268),IF(入力!$E$30=1,ROUNDDOWN('ユーザー別小売(卸)価格試算(税抜)'!H268*(1+入力!$E$31/100),-入力!$E$29),IF(入力!$E$30=2,ROUNDUP('ユーザー別小売(卸)価格試算(税抜)'!H268*(1+入力!$E$31/100),-入力!$E$29),IF(入力!$E$30=3,ROUND('ユーザー別小売(卸)価格試算(税抜)'!H268*(1+入力!$E$31/100),-入力!$E$29)))),'ユーザー別小売(卸)価格試算(税抜)'!H268))</f>
        <v/>
      </c>
      <c r="I268" s="31">
        <f>'6桁'!I268</f>
        <v>0</v>
      </c>
      <c r="J268" s="15" t="str">
        <f>IF('ユーザー別小売(卸)価格試算(税抜)'!J268="","",IF(ISNUMBER('ユーザー別小売(卸)価格試算(税抜)'!J268),IF(入力!$E$30=1,ROUNDDOWN('ユーザー別小売(卸)価格試算(税抜)'!J268*(1+入力!$E$31/100),-入力!$E$29),IF(入力!$E$30=2,ROUNDUP('ユーザー別小売(卸)価格試算(税抜)'!J268*(1+入力!$E$31/100),-入力!$E$29),IF(入力!$E$30=3,ROUND('ユーザー別小売(卸)価格試算(税抜)'!J268*(1+入力!$E$31/100),-入力!$E$29)))),'ユーザー別小売(卸)価格試算(税抜)'!J268))</f>
        <v/>
      </c>
      <c r="K268" s="21">
        <f>'6桁'!K268</f>
        <v>0</v>
      </c>
      <c r="L268" s="10"/>
      <c r="M268" s="22"/>
      <c r="N268" s="10"/>
      <c r="O268" s="22"/>
      <c r="P268" s="10"/>
      <c r="Q268" s="22"/>
      <c r="R268" s="10"/>
      <c r="S268" s="22"/>
      <c r="T268" s="10"/>
      <c r="U268" s="22"/>
      <c r="V268" s="10"/>
      <c r="W268" s="22"/>
      <c r="X268" s="10"/>
      <c r="Y268" s="22"/>
      <c r="Z268" s="10"/>
      <c r="AA268" s="22"/>
    </row>
    <row r="269" spans="2:27" ht="14.25" customHeight="1"/>
    <row r="271" spans="2:27" ht="14.25" customHeight="1" thickBot="1">
      <c r="C271" s="327"/>
      <c r="D271" s="327"/>
      <c r="E271" s="327"/>
      <c r="F271" s="74"/>
      <c r="G271" s="18"/>
      <c r="H271" s="74"/>
      <c r="I271" s="18"/>
      <c r="J271" s="74"/>
      <c r="K271" s="18"/>
      <c r="L271" s="74"/>
      <c r="M271" s="18"/>
      <c r="N271" s="74"/>
      <c r="O271" s="18"/>
      <c r="P271" s="74"/>
      <c r="Q271" s="18"/>
      <c r="R271" s="74"/>
      <c r="S271" s="17"/>
      <c r="T271" s="74"/>
      <c r="U271" s="18"/>
    </row>
    <row r="272" spans="2:27" ht="25.5" customHeight="1" thickTop="1" thickBot="1">
      <c r="B272" s="518" t="s">
        <v>451</v>
      </c>
      <c r="C272" s="519"/>
      <c r="D272" s="519"/>
      <c r="E272" s="519"/>
      <c r="F272" s="519"/>
      <c r="G272" s="519"/>
      <c r="H272" s="519"/>
      <c r="I272" s="519"/>
      <c r="J272" s="519"/>
      <c r="K272" s="519"/>
      <c r="L272" s="519"/>
      <c r="M272" s="519"/>
      <c r="N272" s="519"/>
      <c r="O272" s="519"/>
      <c r="P272" s="519"/>
      <c r="Q272" s="519"/>
      <c r="R272" s="519"/>
      <c r="S272" s="519"/>
      <c r="T272" s="519"/>
      <c r="U272" s="519"/>
      <c r="V272" s="519"/>
      <c r="W272" s="519"/>
      <c r="X272" s="519"/>
      <c r="Y272" s="519"/>
      <c r="Z272" s="519"/>
      <c r="AA272" s="520"/>
    </row>
    <row r="273" spans="2:26" ht="14.25" thickTop="1"/>
    <row r="274" spans="2:26" s="239" customFormat="1" ht="20.100000000000001" customHeight="1" thickBot="1">
      <c r="B274" s="238" t="s">
        <v>977</v>
      </c>
      <c r="F274" s="240"/>
      <c r="H274" s="240"/>
      <c r="J274" s="240"/>
      <c r="L274" s="240"/>
      <c r="N274" s="240"/>
      <c r="P274" s="240"/>
      <c r="R274" s="240"/>
      <c r="T274" s="240"/>
      <c r="V274" s="240"/>
      <c r="X274" s="240"/>
    </row>
    <row r="275" spans="2:26" ht="19.5" customHeight="1" thickBot="1">
      <c r="B275" s="521" t="s">
        <v>452</v>
      </c>
      <c r="C275" s="524" t="s">
        <v>524</v>
      </c>
      <c r="D275" s="527" t="s">
        <v>1113</v>
      </c>
      <c r="E275" s="540"/>
      <c r="F275" s="531" t="s">
        <v>453</v>
      </c>
      <c r="G275" s="532"/>
      <c r="H275" s="532"/>
      <c r="I275" s="532"/>
      <c r="J275" s="532"/>
      <c r="K275" s="532"/>
      <c r="L275" s="532"/>
      <c r="M275" s="532"/>
      <c r="N275" s="532"/>
      <c r="O275" s="532"/>
      <c r="P275" s="532"/>
      <c r="Q275" s="532"/>
      <c r="R275" s="532"/>
      <c r="S275" s="532"/>
      <c r="T275" s="532"/>
      <c r="U275" s="532"/>
      <c r="V275" s="532"/>
      <c r="W275" s="533"/>
      <c r="X275" s="135"/>
      <c r="Y275" s="11"/>
      <c r="Z275" s="11"/>
    </row>
    <row r="276" spans="2:26" ht="19.5" customHeight="1">
      <c r="B276" s="522"/>
      <c r="C276" s="525"/>
      <c r="D276" s="541"/>
      <c r="E276" s="542"/>
      <c r="F276" s="516" t="s">
        <v>1079</v>
      </c>
      <c r="G276" s="507"/>
      <c r="H276" s="516" t="s">
        <v>1378</v>
      </c>
      <c r="I276" s="507"/>
      <c r="J276" s="506" t="s">
        <v>1075</v>
      </c>
      <c r="K276" s="507"/>
      <c r="L276" s="506" t="s">
        <v>1076</v>
      </c>
      <c r="M276" s="507"/>
      <c r="N276" s="506" t="s">
        <v>1080</v>
      </c>
      <c r="O276" s="507"/>
      <c r="P276" s="506" t="s">
        <v>1081</v>
      </c>
      <c r="Q276" s="507"/>
      <c r="R276" s="506" t="s">
        <v>1085</v>
      </c>
      <c r="S276" s="507"/>
      <c r="T276" s="506" t="s">
        <v>1380</v>
      </c>
      <c r="U276" s="507"/>
      <c r="V276" s="506" t="s">
        <v>780</v>
      </c>
      <c r="W276" s="506"/>
      <c r="X276" s="105"/>
      <c r="Z276" s="11"/>
    </row>
    <row r="277" spans="2:26" ht="19.5" customHeight="1">
      <c r="B277" s="522"/>
      <c r="C277" s="525"/>
      <c r="D277" s="510" t="s">
        <v>1115</v>
      </c>
      <c r="E277" s="550" t="s">
        <v>1114</v>
      </c>
      <c r="F277" s="517"/>
      <c r="G277" s="509"/>
      <c r="H277" s="517"/>
      <c r="I277" s="509"/>
      <c r="J277" s="508"/>
      <c r="K277" s="509"/>
      <c r="L277" s="508"/>
      <c r="M277" s="509"/>
      <c r="N277" s="508"/>
      <c r="O277" s="509"/>
      <c r="P277" s="508"/>
      <c r="Q277" s="509"/>
      <c r="R277" s="508"/>
      <c r="S277" s="509"/>
      <c r="T277" s="508"/>
      <c r="U277" s="509"/>
      <c r="V277" s="508"/>
      <c r="W277" s="508"/>
      <c r="X277" s="105"/>
    </row>
    <row r="278" spans="2:26" ht="19.5" customHeight="1" thickBot="1">
      <c r="B278" s="523"/>
      <c r="C278" s="526"/>
      <c r="D278" s="549"/>
      <c r="E278" s="551"/>
      <c r="F278" s="553" t="s">
        <v>1082</v>
      </c>
      <c r="G278" s="554"/>
      <c r="H278" s="553" t="s">
        <v>1087</v>
      </c>
      <c r="I278" s="554"/>
      <c r="J278" s="514" t="s">
        <v>1083</v>
      </c>
      <c r="K278" s="515"/>
      <c r="L278" s="514" t="s">
        <v>1087</v>
      </c>
      <c r="M278" s="515"/>
      <c r="N278" s="514" t="s">
        <v>1087</v>
      </c>
      <c r="O278" s="515"/>
      <c r="P278" s="514" t="s">
        <v>1078</v>
      </c>
      <c r="Q278" s="515"/>
      <c r="R278" s="514" t="s">
        <v>1078</v>
      </c>
      <c r="S278" s="515"/>
      <c r="T278" s="514" t="s">
        <v>165</v>
      </c>
      <c r="U278" s="555"/>
      <c r="V278" s="514" t="s">
        <v>1078</v>
      </c>
      <c r="W278" s="515"/>
      <c r="X278" s="536"/>
      <c r="Y278" s="547"/>
    </row>
    <row r="279" spans="2:26" ht="30" customHeight="1">
      <c r="B279" s="502">
        <v>16</v>
      </c>
      <c r="C279" s="352" t="s">
        <v>333</v>
      </c>
      <c r="D279" s="253">
        <v>70</v>
      </c>
      <c r="E279" s="353">
        <v>74</v>
      </c>
      <c r="F279" s="91" t="str">
        <f>IF('ユーザー別小売(卸)価格試算(税抜)'!F279="","",IF(ISNUMBER('ユーザー別小売(卸)価格試算(税抜)'!F279),IF(入力!$C$30=1,ROUNDDOWN('ユーザー別小売(卸)価格試算(税抜)'!F279*(1+入力!$C$31/100),-入力!$C$29),IF(入力!$C$30=2,ROUNDUP('ユーザー別小売(卸)価格試算(税抜)'!F279*(1+入力!$C$31/100),-入力!$C$29),IF(入力!$C$30=3,ROUND('ユーザー別小売(卸)価格試算(税抜)'!F279*(1+入力!$C$31/100),-入力!$C$29)))),'ユーザー別小売(卸)価格試算(税抜)'!F279))</f>
        <v/>
      </c>
      <c r="G279" s="124">
        <f>'6桁'!G279</f>
        <v>0</v>
      </c>
      <c r="H279" s="91" t="str">
        <f>IF('ユーザー別小売(卸)価格試算(税抜)'!H279="","",IF(ISNUMBER('ユーザー別小売(卸)価格試算(税抜)'!H279),IF(入力!$C$30=1,ROUNDDOWN('ユーザー別小売(卸)価格試算(税抜)'!H279*(1+入力!$C$31/100),-入力!$C$29),IF(入力!$C$30=2,ROUNDUP('ユーザー別小売(卸)価格試算(税抜)'!H279*(1+入力!$C$31/100),-入力!$C$29),IF(入力!$C$30=3,ROUND('ユーザー別小売(卸)価格試算(税抜)'!H279*(1+入力!$C$31/100),-入力!$C$29)))),'ユーザー別小売(卸)価格試算(税抜)'!H279))</f>
        <v/>
      </c>
      <c r="I279" s="124">
        <f>'6桁'!I279</f>
        <v>0</v>
      </c>
      <c r="J279" s="91">
        <f>IF('ユーザー別小売(卸)価格試算(税抜)'!J279="","",IF(ISNUMBER('ユーザー別小売(卸)価格試算(税抜)'!J279),IF(入力!$C$30=1,ROUNDDOWN('ユーザー別小売(卸)価格試算(税抜)'!J279*(1+入力!$C$31/100),-入力!$C$29),IF(入力!$C$30=2,ROUNDUP('ユーザー別小売(卸)価格試算(税抜)'!J279*(1+入力!$C$31/100),-入力!$C$29),IF(入力!$C$30=3,ROUND('ユーザー別小売(卸)価格試算(税抜)'!J279*(1+入力!$C$31/100),-入力!$C$29)))),'ユーザー別小売(卸)価格試算(税抜)'!J279))</f>
        <v>24310</v>
      </c>
      <c r="K279" s="92" t="str">
        <f>'6桁'!K279</f>
        <v>V★◇</v>
      </c>
      <c r="L279" s="128" t="str">
        <f>IF('ユーザー別小売(卸)価格試算(税抜)'!L279="","",IF(ISNUMBER('ユーザー別小売(卸)価格試算(税抜)'!L279),IF(入力!$C$30=1,ROUNDDOWN('ユーザー別小売(卸)価格試算(税抜)'!L279*(1+入力!$C$31/100),-入力!$C$29),IF(入力!$C$30=2,ROUNDUP('ユーザー別小売(卸)価格試算(税抜)'!L279*(1+入力!$C$31/100),-入力!$C$29),IF(入力!$C$30=3,ROUND('ユーザー別小売(卸)価格試算(税抜)'!L279*(1+入力!$C$31/100),-入力!$C$29)))),'ユーザー別小売(卸)価格試算(税抜)'!L279))</f>
        <v/>
      </c>
      <c r="M279" s="131">
        <f>'6桁'!M279</f>
        <v>0</v>
      </c>
      <c r="N279" s="91" t="str">
        <f>IF('ユーザー別小売(卸)価格試算(税抜)'!N279="","",IF(ISNUMBER('ユーザー別小売(卸)価格試算(税抜)'!N279),IF(入力!$C$30=1,ROUNDDOWN('ユーザー別小売(卸)価格試算(税抜)'!N279*(1+入力!$C$31/100),-入力!$C$29),IF(入力!$C$30=2,ROUNDUP('ユーザー別小売(卸)価格試算(税抜)'!N279*(1+入力!$C$31/100),-入力!$C$29),IF(入力!$C$30=3,ROUND('ユーザー別小売(卸)価格試算(税抜)'!N279*(1+入力!$C$31/100),-入力!$C$29)))),'ユーザー別小売(卸)価格試算(税抜)'!N279))</f>
        <v/>
      </c>
      <c r="O279" s="124">
        <f>'6桁'!O279</f>
        <v>0</v>
      </c>
      <c r="P279" s="91" t="str">
        <f>IF('ユーザー別小売(卸)価格試算(税抜)'!P279="","",IF(ISNUMBER('ユーザー別小売(卸)価格試算(税抜)'!P279),IF(入力!$C$30=1,ROUNDDOWN('ユーザー別小売(卸)価格試算(税抜)'!P279*(1+入力!$C$31/100),-入力!$C$29),IF(入力!$C$30=2,ROUNDUP('ユーザー別小売(卸)価格試算(税抜)'!P279*(1+入力!$C$31/100),-入力!$C$29),IF(入力!$C$30=3,ROUND('ユーザー別小売(卸)価格試算(税抜)'!P279*(1+入力!$C$31/100),-入力!$C$29)))),'ユーザー別小売(卸)価格試算(税抜)'!P279))</f>
        <v/>
      </c>
      <c r="Q279" s="92">
        <f>'6桁'!Q279</f>
        <v>0</v>
      </c>
      <c r="R279" s="91" t="str">
        <f>IF('ユーザー別小売(卸)価格試算(税抜)'!R279="","",IF(ISNUMBER('ユーザー別小売(卸)価格試算(税抜)'!R279),IF(入力!$C$30=1,ROUNDDOWN('ユーザー別小売(卸)価格試算(税抜)'!R279*(1+入力!$C$31/100),-入力!$C$29),IF(入力!$C$30=2,ROUNDUP('ユーザー別小売(卸)価格試算(税抜)'!R279*(1+入力!$C$31/100),-入力!$C$29),IF(入力!$C$30=3,ROUND('ユーザー別小売(卸)価格試算(税抜)'!R279*(1+入力!$C$31/100),-入力!$C$29)))),'ユーザー別小売(卸)価格試算(税抜)'!R279))</f>
        <v/>
      </c>
      <c r="S279" s="92">
        <f>'6桁'!S279</f>
        <v>0</v>
      </c>
      <c r="T279" s="91" t="str">
        <f>IF('ユーザー別小売(卸)価格試算(税抜)'!T279="","",IF(ISNUMBER('ユーザー別小売(卸)価格試算(税抜)'!T279),IF(入力!$C$30=1,ROUNDDOWN('ユーザー別小売(卸)価格試算(税抜)'!T279*(1+入力!$C$31/100),-入力!$C$29),IF(入力!$C$30=2,ROUNDUP('ユーザー別小売(卸)価格試算(税抜)'!T279*(1+入力!$C$31/100),-入力!$C$29),IF(入力!$C$30=3,ROUND('ユーザー別小売(卸)価格試算(税抜)'!T279*(1+入力!$C$31/100),-入力!$C$29)))),'ユーザー別小売(卸)価格試算(税抜)'!T279))</f>
        <v/>
      </c>
      <c r="U279" s="92">
        <f>'6桁'!U279</f>
        <v>0</v>
      </c>
      <c r="V279" s="91" t="str">
        <f>IF('ユーザー別小売(卸)価格試算(税抜)'!V279="","",IF(ISNUMBER('ユーザー別小売(卸)価格試算(税抜)'!V279),IF(入力!$C$30=1,ROUNDDOWN('ユーザー別小売(卸)価格試算(税抜)'!V279*(1+入力!$C$31/100),-入力!$C$29),IF(入力!$C$30=2,ROUNDUP('ユーザー別小売(卸)価格試算(税抜)'!V279*(1+入力!$C$31/100),-入力!$C$29),IF(入力!$C$30=3,ROUND('ユーザー別小売(卸)価格試算(税抜)'!V279*(1+入力!$C$31/100),-入力!$C$29)))),'ユーザー別小売(卸)価格試算(税抜)'!V279))</f>
        <v/>
      </c>
      <c r="W279" s="138">
        <f>'6桁'!W279</f>
        <v>0</v>
      </c>
      <c r="X279" s="108"/>
      <c r="Y279" s="22"/>
      <c r="Z279" s="267"/>
    </row>
    <row r="280" spans="2:26" ht="30" customHeight="1">
      <c r="B280" s="503"/>
      <c r="C280" s="341" t="s">
        <v>147</v>
      </c>
      <c r="D280" s="254">
        <v>80</v>
      </c>
      <c r="E280" s="342">
        <v>84</v>
      </c>
      <c r="F280" s="95" t="str">
        <f>IF('ユーザー別小売(卸)価格試算(税抜)'!F280="","",IF(ISNUMBER('ユーザー別小売(卸)価格試算(税抜)'!F280),IF(入力!$C$30=1,ROUNDDOWN('ユーザー別小売(卸)価格試算(税抜)'!F280*(1+入力!$C$31/100),-入力!$C$29),IF(入力!$C$30=2,ROUNDUP('ユーザー別小売(卸)価格試算(税抜)'!F280*(1+入力!$C$31/100),-入力!$C$29),IF(入力!$C$30=3,ROUND('ユーザー別小売(卸)価格試算(税抜)'!F280*(1+入力!$C$31/100),-入力!$C$29)))),'ユーザー別小売(卸)価格試算(税抜)'!F280))</f>
        <v/>
      </c>
      <c r="G280" s="126">
        <f>'6桁'!G280</f>
        <v>0</v>
      </c>
      <c r="H280" s="95" t="str">
        <f>IF('ユーザー別小売(卸)価格試算(税抜)'!H280="","",IF(ISNUMBER('ユーザー別小売(卸)価格試算(税抜)'!H280),IF(入力!$C$30=1,ROUNDDOWN('ユーザー別小売(卸)価格試算(税抜)'!H280*(1+入力!$C$31/100),-入力!$C$29),IF(入力!$C$30=2,ROUNDUP('ユーザー別小売(卸)価格試算(税抜)'!H280*(1+入力!$C$31/100),-入力!$C$29),IF(入力!$C$30=3,ROUND('ユーザー別小売(卸)価格試算(税抜)'!H280*(1+入力!$C$31/100),-入力!$C$29)))),'ユーザー別小売(卸)価格試算(税抜)'!H280))</f>
        <v/>
      </c>
      <c r="I280" s="126">
        <f>'6桁'!I280</f>
        <v>0</v>
      </c>
      <c r="J280" s="95">
        <f>IF('ユーザー別小売(卸)価格試算(税抜)'!J280="","",IF(ISNUMBER('ユーザー別小売(卸)価格試算(税抜)'!J280),IF(入力!$C$30=1,ROUNDDOWN('ユーザー別小売(卸)価格試算(税抜)'!J280*(1+入力!$C$31/100),-入力!$C$29),IF(入力!$C$30=2,ROUNDUP('ユーザー別小売(卸)価格試算(税抜)'!J280*(1+入力!$C$31/100),-入力!$C$29),IF(入力!$C$30=3,ROUND('ユーザー別小売(卸)価格試算(税抜)'!J280*(1+入力!$C$31/100),-入力!$C$29)))),'ユーザー別小売(卸)価格試算(税抜)'!J280))</f>
        <v>29150</v>
      </c>
      <c r="K280" s="20" t="str">
        <f>'6桁'!K280</f>
        <v>W</v>
      </c>
      <c r="L280" s="95" t="str">
        <f>IF('ユーザー別小売(卸)価格試算(税抜)'!L280="","",IF(ISNUMBER('ユーザー別小売(卸)価格試算(税抜)'!L280),IF(入力!$C$30=1,ROUNDDOWN('ユーザー別小売(卸)価格試算(税抜)'!L280*(1+入力!$C$31/100),-入力!$C$29),IF(入力!$C$30=2,ROUNDUP('ユーザー別小売(卸)価格試算(税抜)'!L280*(1+入力!$C$31/100),-入力!$C$29),IF(入力!$C$30=3,ROUND('ユーザー別小売(卸)価格試算(税抜)'!L280*(1+入力!$C$31/100),-入力!$C$29)))),'ユーザー別小売(卸)価格試算(税抜)'!L280))</f>
        <v/>
      </c>
      <c r="M280" s="20">
        <f>'6桁'!M280</f>
        <v>0</v>
      </c>
      <c r="N280" s="95" t="str">
        <f>IF('ユーザー別小売(卸)価格試算(税抜)'!N280="","",IF(ISNUMBER('ユーザー別小売(卸)価格試算(税抜)'!N280),IF(入力!$C$30=1,ROUNDDOWN('ユーザー別小売(卸)価格試算(税抜)'!N280*(1+入力!$C$31/100),-入力!$C$29),IF(入力!$C$30=2,ROUNDUP('ユーザー別小売(卸)価格試算(税抜)'!N280*(1+入力!$C$31/100),-入力!$C$29),IF(入力!$C$30=3,ROUND('ユーザー別小売(卸)価格試算(税抜)'!N280*(1+入力!$C$31/100),-入力!$C$29)))),'ユーザー別小売(卸)価格試算(税抜)'!N280))</f>
        <v/>
      </c>
      <c r="O280" s="126">
        <f>'6桁'!O280</f>
        <v>0</v>
      </c>
      <c r="P280" s="95">
        <f>IF('ユーザー別小売(卸)価格試算(税抜)'!P280="","",IF(ISNUMBER('ユーザー別小売(卸)価格試算(税抜)'!P280),IF(入力!$C$30=1,ROUNDDOWN('ユーザー別小売(卸)価格試算(税抜)'!P280*(1+入力!$C$31/100),-入力!$C$29),IF(入力!$C$30=2,ROUNDUP('ユーザー別小売(卸)価格試算(税抜)'!P280*(1+入力!$C$31/100),-入力!$C$29),IF(入力!$C$30=3,ROUND('ユーザー別小売(卸)価格試算(税抜)'!P280*(1+入力!$C$31/100),-入力!$C$29)))),'ユーザー別小売(卸)価格試算(税抜)'!P280))</f>
        <v>39600</v>
      </c>
      <c r="Q280" s="20" t="str">
        <f>'6桁'!Q280</f>
        <v>W</v>
      </c>
      <c r="R280" s="95" t="str">
        <f>IF('ユーザー別小売(卸)価格試算(税抜)'!R280="","",IF(ISNUMBER('ユーザー別小売(卸)価格試算(税抜)'!R280),IF(入力!$C$30=1,ROUNDDOWN('ユーザー別小売(卸)価格試算(税抜)'!R280*(1+入力!$C$31/100),-入力!$C$29),IF(入力!$C$30=2,ROUNDUP('ユーザー別小売(卸)価格試算(税抜)'!R280*(1+入力!$C$31/100),-入力!$C$29),IF(入力!$C$30=3,ROUND('ユーザー別小売(卸)価格試算(税抜)'!R280*(1+入力!$C$31/100),-入力!$C$29)))),'ユーザー別小売(卸)価格試算(税抜)'!R280))</f>
        <v/>
      </c>
      <c r="S280" s="20">
        <f>'6桁'!S280</f>
        <v>0</v>
      </c>
      <c r="T280" s="95" t="str">
        <f>IF('ユーザー別小売(卸)価格試算(税抜)'!T280="","",IF(ISNUMBER('ユーザー別小売(卸)価格試算(税抜)'!T280),IF(入力!$C$30=1,ROUNDDOWN('ユーザー別小売(卸)価格試算(税抜)'!T280*(1+入力!$C$31/100),-入力!$C$29),IF(入力!$C$30=2,ROUNDUP('ユーザー別小売(卸)価格試算(税抜)'!T280*(1+入力!$C$31/100),-入力!$C$29),IF(入力!$C$30=3,ROUND('ユーザー別小売(卸)価格試算(税抜)'!T280*(1+入力!$C$31/100),-入力!$C$29)))),'ユーザー別小売(卸)価格試算(税抜)'!T280))</f>
        <v/>
      </c>
      <c r="U280" s="20">
        <f>'6桁'!U280</f>
        <v>0</v>
      </c>
      <c r="V280" s="95">
        <f>IF('ユーザー別小売(卸)価格試算(税抜)'!V280="","",IF(ISNUMBER('ユーザー別小売(卸)価格試算(税抜)'!V280),IF(入力!$C$30=1,ROUNDDOWN('ユーザー別小売(卸)価格試算(税抜)'!V280*(1+入力!$C$31/100),-入力!$C$29),IF(入力!$C$30=2,ROUNDUP('ユーザー別小売(卸)価格試算(税抜)'!V280*(1+入力!$C$31/100),-入力!$C$29),IF(入力!$C$30=3,ROUND('ユーザー別小売(卸)価格試算(税抜)'!V280*(1+入力!$C$31/100),-入力!$C$29)))),'ユーザー別小売(卸)価格試算(税抜)'!V280))</f>
        <v>27060</v>
      </c>
      <c r="W280" s="19" t="str">
        <f>'6桁'!W280</f>
        <v>W★</v>
      </c>
      <c r="X280" s="108"/>
      <c r="Y280" s="22"/>
      <c r="Z280" s="267"/>
    </row>
    <row r="281" spans="2:26" ht="30" customHeight="1">
      <c r="B281" s="503"/>
      <c r="C281" s="341" t="s">
        <v>156</v>
      </c>
      <c r="D281" s="254">
        <v>83</v>
      </c>
      <c r="E281" s="342">
        <v>87</v>
      </c>
      <c r="F281" s="95" t="str">
        <f>IF('ユーザー別小売(卸)価格試算(税抜)'!F281="","",IF(ISNUMBER('ユーザー別小売(卸)価格試算(税抜)'!F281),IF(入力!$C$30=1,ROUNDDOWN('ユーザー別小売(卸)価格試算(税抜)'!F281*(1+入力!$C$31/100),-入力!$C$29),IF(入力!$C$30=2,ROUNDUP('ユーザー別小売(卸)価格試算(税抜)'!F281*(1+入力!$C$31/100),-入力!$C$29),IF(入力!$C$30=3,ROUND('ユーザー別小売(卸)価格試算(税抜)'!F281*(1+入力!$C$31/100),-入力!$C$29)))),'ユーザー別小売(卸)価格試算(税抜)'!F281))</f>
        <v/>
      </c>
      <c r="G281" s="126">
        <f>'6桁'!G281</f>
        <v>0</v>
      </c>
      <c r="H281" s="95" t="str">
        <f>IF('ユーザー別小売(卸)価格試算(税抜)'!H281="","",IF(ISNUMBER('ユーザー別小売(卸)価格試算(税抜)'!H281),IF(入力!$C$30=1,ROUNDDOWN('ユーザー別小売(卸)価格試算(税抜)'!H281*(1+入力!$C$31/100),-入力!$C$29),IF(入力!$C$30=2,ROUNDUP('ユーザー別小売(卸)価格試算(税抜)'!H281*(1+入力!$C$31/100),-入力!$C$29),IF(入力!$C$30=3,ROUND('ユーザー別小売(卸)価格試算(税抜)'!H281*(1+入力!$C$31/100),-入力!$C$29)))),'ユーザー別小売(卸)価格試算(税抜)'!H281))</f>
        <v/>
      </c>
      <c r="I281" s="126">
        <f>'6桁'!I281</f>
        <v>0</v>
      </c>
      <c r="J281" s="95">
        <f>IF('ユーザー別小売(卸)価格試算(税抜)'!J281="","",IF(ISNUMBER('ユーザー別小売(卸)価格試算(税抜)'!J281),IF(入力!$C$30=1,ROUNDDOWN('ユーザー別小売(卸)価格試算(税抜)'!J281*(1+入力!$C$31/100),-入力!$C$29),IF(入力!$C$30=2,ROUNDUP('ユーザー別小売(卸)価格試算(税抜)'!J281*(1+入力!$C$31/100),-入力!$C$29),IF(入力!$C$30=3,ROUND('ユーザー別小売(卸)価格試算(税抜)'!J281*(1+入力!$C$31/100),-入力!$C$29)))),'ユーザー別小売(卸)価格試算(税抜)'!J281))</f>
        <v>30030</v>
      </c>
      <c r="K281" s="20" t="str">
        <f>'6桁'!K281</f>
        <v>V★
LM704</v>
      </c>
      <c r="L281" s="95" t="str">
        <f>IF('ユーザー別小売(卸)価格試算(税抜)'!L281="","",IF(ISNUMBER('ユーザー別小売(卸)価格試算(税抜)'!L281),IF(入力!$C$30=1,ROUNDDOWN('ユーザー別小売(卸)価格試算(税抜)'!L281*(1+入力!$C$31/100),-入力!$C$29),IF(入力!$C$30=2,ROUNDUP('ユーザー別小売(卸)価格試算(税抜)'!L281*(1+入力!$C$31/100),-入力!$C$29),IF(入力!$C$30=3,ROUND('ユーザー別小売(卸)価格試算(税抜)'!L281*(1+入力!$C$31/100),-入力!$C$29)))),'ユーザー別小売(卸)価格試算(税抜)'!L281))</f>
        <v/>
      </c>
      <c r="M281" s="20">
        <f>'6桁'!M281</f>
        <v>0</v>
      </c>
      <c r="N281" s="95" t="str">
        <f>IF('ユーザー別小売(卸)価格試算(税抜)'!N281="","",IF(ISNUMBER('ユーザー別小売(卸)価格試算(税抜)'!N281),IF(入力!$C$30=1,ROUNDDOWN('ユーザー別小売(卸)価格試算(税抜)'!N281*(1+入力!$C$31/100),-入力!$C$29),IF(入力!$C$30=2,ROUNDUP('ユーザー別小売(卸)価格試算(税抜)'!N281*(1+入力!$C$31/100),-入力!$C$29),IF(入力!$C$30=3,ROUND('ユーザー別小売(卸)価格試算(税抜)'!N281*(1+入力!$C$31/100),-入力!$C$29)))),'ユーザー別小売(卸)価格試算(税抜)'!N281))</f>
        <v/>
      </c>
      <c r="O281" s="126">
        <f>'6桁'!O281</f>
        <v>0</v>
      </c>
      <c r="P281" s="95">
        <f>IF('ユーザー別小売(卸)価格試算(税抜)'!P281="","",IF(ISNUMBER('ユーザー別小売(卸)価格試算(税抜)'!P281),IF(入力!$C$30=1,ROUNDDOWN('ユーザー別小売(卸)価格試算(税抜)'!P281*(1+入力!$C$31/100),-入力!$C$29),IF(入力!$C$30=2,ROUNDUP('ユーザー別小売(卸)価格試算(税抜)'!P281*(1+入力!$C$31/100),-入力!$C$29),IF(入力!$C$30=3,ROUND('ユーザー別小売(卸)価格試算(税抜)'!P281*(1+入力!$C$31/100),-入力!$C$29)))),'ユーザー別小売(卸)価格試算(税抜)'!P281))</f>
        <v>41580</v>
      </c>
      <c r="Q281" s="20" t="str">
        <f>'6桁'!Q281</f>
        <v>W</v>
      </c>
      <c r="R281" s="95" t="str">
        <f>IF('ユーザー別小売(卸)価格試算(税抜)'!R281="","",IF(ISNUMBER('ユーザー別小売(卸)価格試算(税抜)'!R281),IF(入力!$C$30=1,ROUNDDOWN('ユーザー別小売(卸)価格試算(税抜)'!R281*(1+入力!$C$31/100),-入力!$C$29),IF(入力!$C$30=2,ROUNDUP('ユーザー別小売(卸)価格試算(税抜)'!R281*(1+入力!$C$31/100),-入力!$C$29),IF(入力!$C$30=3,ROUND('ユーザー別小売(卸)価格試算(税抜)'!R281*(1+入力!$C$31/100),-入力!$C$29)))),'ユーザー別小売(卸)価格試算(税抜)'!R281))</f>
        <v/>
      </c>
      <c r="S281" s="20">
        <f>'6桁'!S281</f>
        <v>0</v>
      </c>
      <c r="T281" s="95" t="str">
        <f>IF('ユーザー別小売(卸)価格試算(税抜)'!T281="","",IF(ISNUMBER('ユーザー別小売(卸)価格試算(税抜)'!T281),IF(入力!$C$30=1,ROUNDDOWN('ユーザー別小売(卸)価格試算(税抜)'!T281*(1+入力!$C$31/100),-入力!$C$29),IF(入力!$C$30=2,ROUNDUP('ユーザー別小売(卸)価格試算(税抜)'!T281*(1+入力!$C$31/100),-入力!$C$29),IF(入力!$C$30=3,ROUND('ユーザー別小売(卸)価格試算(税抜)'!T281*(1+入力!$C$31/100),-入力!$C$29)))),'ユーザー別小売(卸)価格試算(税抜)'!T281))</f>
        <v/>
      </c>
      <c r="U281" s="20">
        <f>'6桁'!U281</f>
        <v>0</v>
      </c>
      <c r="V281" s="95">
        <f>IF('ユーザー別小売(卸)価格試算(税抜)'!V281="","",IF(ISNUMBER('ユーザー別小売(卸)価格試算(税抜)'!V281),IF(入力!$C$30=1,ROUNDDOWN('ユーザー別小売(卸)価格試算(税抜)'!V281*(1+入力!$C$31/100),-入力!$C$29),IF(入力!$C$30=2,ROUNDUP('ユーザー別小売(卸)価格試算(税抜)'!V281*(1+入力!$C$31/100),-入力!$C$29),IF(入力!$C$30=3,ROUND('ユーザー別小売(卸)価格試算(税抜)'!V281*(1+入力!$C$31/100),-入力!$C$29)))),'ユーザー別小売(卸)価格試算(税抜)'!V281))</f>
        <v>30580</v>
      </c>
      <c r="W281" s="19" t="str">
        <f>'6桁'!W281</f>
        <v>W★</v>
      </c>
      <c r="X281" s="108"/>
      <c r="Y281" s="22"/>
      <c r="Z281" s="267"/>
    </row>
    <row r="282" spans="2:26" ht="30" customHeight="1">
      <c r="B282" s="503"/>
      <c r="C282" s="341" t="s">
        <v>108</v>
      </c>
      <c r="D282" s="254">
        <v>86</v>
      </c>
      <c r="E282" s="342">
        <v>90</v>
      </c>
      <c r="F282" s="95" t="str">
        <f>IF('ユーザー別小売(卸)価格試算(税抜)'!F282="","",IF(ISNUMBER('ユーザー別小売(卸)価格試算(税抜)'!F282),IF(入力!$C$30=1,ROUNDDOWN('ユーザー別小売(卸)価格試算(税抜)'!F282*(1+入力!$C$31/100),-入力!$C$29),IF(入力!$C$30=2,ROUNDUP('ユーザー別小売(卸)価格試算(税抜)'!F282*(1+入力!$C$31/100),-入力!$C$29),IF(入力!$C$30=3,ROUND('ユーザー別小売(卸)価格試算(税抜)'!F282*(1+入力!$C$31/100),-入力!$C$29)))),'ユーザー別小売(卸)価格試算(税抜)'!F282))</f>
        <v/>
      </c>
      <c r="G282" s="126">
        <f>'6桁'!G282</f>
        <v>0</v>
      </c>
      <c r="H282" s="95" t="str">
        <f>IF('ユーザー別小売(卸)価格試算(税抜)'!H282="","",IF(ISNUMBER('ユーザー別小売(卸)価格試算(税抜)'!H282),IF(入力!$C$30=1,ROUNDDOWN('ユーザー別小売(卸)価格試算(税抜)'!H282*(1+入力!$C$31/100),-入力!$C$29),IF(入力!$C$30=2,ROUNDUP('ユーザー別小売(卸)価格試算(税抜)'!H282*(1+入力!$C$31/100),-入力!$C$29),IF(入力!$C$30=3,ROUND('ユーザー別小売(卸)価格試算(税抜)'!H282*(1+入力!$C$31/100),-入力!$C$29)))),'ユーザー別小売(卸)価格試算(税抜)'!H282))</f>
        <v/>
      </c>
      <c r="I282" s="126">
        <f>'6桁'!I282</f>
        <v>0</v>
      </c>
      <c r="J282" s="95" t="str">
        <f>IF('ユーザー別小売(卸)価格試算(税抜)'!J282="","",IF(ISNUMBER('ユーザー別小売(卸)価格試算(税抜)'!J282),IF(入力!$C$30=1,ROUNDDOWN('ユーザー別小売(卸)価格試算(税抜)'!J282*(1+入力!$C$31/100),-入力!$C$29),IF(入力!$C$30=2,ROUNDUP('ユーザー別小売(卸)価格試算(税抜)'!J282*(1+入力!$C$31/100),-入力!$C$29),IF(入力!$C$30=3,ROUND('ユーザー別小売(卸)価格試算(税抜)'!J282*(1+入力!$C$31/100),-入力!$C$29)))),'ユーザー別小売(卸)価格試算(税抜)'!J282))</f>
        <v/>
      </c>
      <c r="K282" s="20">
        <f>'6桁'!K282</f>
        <v>0</v>
      </c>
      <c r="L282" s="95" t="str">
        <f>IF('ユーザー別小売(卸)価格試算(税抜)'!L282="","",IF(ISNUMBER('ユーザー別小売(卸)価格試算(税抜)'!L282),IF(入力!$C$30=1,ROUNDDOWN('ユーザー別小売(卸)価格試算(税抜)'!L282*(1+入力!$C$31/100),-入力!$C$29),IF(入力!$C$30=2,ROUNDUP('ユーザー別小売(卸)価格試算(税抜)'!L282*(1+入力!$C$31/100),-入力!$C$29),IF(入力!$C$30=3,ROUND('ユーザー別小売(卸)価格試算(税抜)'!L282*(1+入力!$C$31/100),-入力!$C$29)))),'ユーザー別小売(卸)価格試算(税抜)'!L282))</f>
        <v/>
      </c>
      <c r="M282" s="20">
        <f>'6桁'!M282</f>
        <v>0</v>
      </c>
      <c r="N282" s="95" t="str">
        <f>IF('ユーザー別小売(卸)価格試算(税抜)'!N282="","",IF(ISNUMBER('ユーザー別小売(卸)価格試算(税抜)'!N282),IF(入力!$C$30=1,ROUNDDOWN('ユーザー別小売(卸)価格試算(税抜)'!N282*(1+入力!$C$31/100),-入力!$C$29),IF(入力!$C$30=2,ROUNDUP('ユーザー別小売(卸)価格試算(税抜)'!N282*(1+入力!$C$31/100),-入力!$C$29),IF(入力!$C$30=3,ROUND('ユーザー別小売(卸)価格試算(税抜)'!N282*(1+入力!$C$31/100),-入力!$C$29)))),'ユーザー別小売(卸)価格試算(税抜)'!N282))</f>
        <v/>
      </c>
      <c r="O282" s="126">
        <f>'6桁'!O282</f>
        <v>0</v>
      </c>
      <c r="P282" s="95" t="str">
        <f>IF('ユーザー別小売(卸)価格試算(税抜)'!P282="","",IF(ISNUMBER('ユーザー別小売(卸)価格試算(税抜)'!P282),IF(入力!$C$30=1,ROUNDDOWN('ユーザー別小売(卸)価格試算(税抜)'!P282*(1+入力!$C$31/100),-入力!$C$29),IF(入力!$C$30=2,ROUNDUP('ユーザー別小売(卸)価格試算(税抜)'!P282*(1+入力!$C$31/100),-入力!$C$29),IF(入力!$C$30=3,ROUND('ユーザー別小売(卸)価格試算(税抜)'!P282*(1+入力!$C$31/100),-入力!$C$29)))),'ユーザー別小売(卸)価格試算(税抜)'!P282))</f>
        <v/>
      </c>
      <c r="Q282" s="20">
        <f>'6桁'!Q282</f>
        <v>0</v>
      </c>
      <c r="R282" s="95">
        <f>IF('ユーザー別小売(卸)価格試算(税抜)'!R282="","",IF(ISNUMBER('ユーザー別小売(卸)価格試算(税抜)'!R282),IF(入力!$C$30=1,ROUNDDOWN('ユーザー別小売(卸)価格試算(税抜)'!R282*(1+入力!$C$31/100),-入力!$C$29),IF(入力!$C$30=2,ROUNDUP('ユーザー別小売(卸)価格試算(税抜)'!R282*(1+入力!$C$31/100),-入力!$C$29),IF(入力!$C$30=3,ROUND('ユーザー別小売(卸)価格試算(税抜)'!R282*(1+入力!$C$31/100),-入力!$C$29)))),'ユーザー別小売(卸)価格試算(税抜)'!R282))</f>
        <v>50820</v>
      </c>
      <c r="S282" s="20" t="str">
        <f>'6桁'!S282</f>
        <v>▽V★</v>
      </c>
      <c r="T282" s="95" t="str">
        <f>IF('ユーザー別小売(卸)価格試算(税抜)'!T282="","",IF(ISNUMBER('ユーザー別小売(卸)価格試算(税抜)'!T282),IF(入力!$C$30=1,ROUNDDOWN('ユーザー別小売(卸)価格試算(税抜)'!T282*(1+入力!$C$31/100),-入力!$C$29),IF(入力!$C$30=2,ROUNDUP('ユーザー別小売(卸)価格試算(税抜)'!T282*(1+入力!$C$31/100),-入力!$C$29),IF(入力!$C$30=3,ROUND('ユーザー別小売(卸)価格試算(税抜)'!T282*(1+入力!$C$31/100),-入力!$C$29)))),'ユーザー別小売(卸)価格試算(税抜)'!T282))</f>
        <v/>
      </c>
      <c r="U282" s="20">
        <f>'6桁'!U282</f>
        <v>0</v>
      </c>
      <c r="V282" s="95">
        <f>IF('ユーザー別小売(卸)価格試算(税抜)'!V282="","",IF(ISNUMBER('ユーザー別小売(卸)価格試算(税抜)'!V282),IF(入力!$C$30=1,ROUNDDOWN('ユーザー別小売(卸)価格試算(税抜)'!V282*(1+入力!$C$31/100),-入力!$C$29),IF(入力!$C$30=2,ROUNDUP('ユーザー別小売(卸)価格試算(税抜)'!V282*(1+入力!$C$31/100),-入力!$C$29),IF(入力!$C$30=3,ROUND('ユーザー別小売(卸)価格試算(税抜)'!V282*(1+入力!$C$31/100),-入力!$C$29)))),'ユーザー別小売(卸)価格試算(税抜)'!V282))</f>
        <v>31350</v>
      </c>
      <c r="W282" s="19" t="str">
        <f>'6桁'!W282</f>
        <v>W
DZ101</v>
      </c>
      <c r="X282" s="108"/>
      <c r="Y282" s="22"/>
      <c r="Z282" s="267"/>
    </row>
    <row r="283" spans="2:26" ht="30" customHeight="1">
      <c r="B283" s="503"/>
      <c r="C283" s="341" t="s">
        <v>112</v>
      </c>
      <c r="D283" s="254">
        <v>89</v>
      </c>
      <c r="E283" s="342">
        <v>93</v>
      </c>
      <c r="F283" s="95" t="str">
        <f>IF('ユーザー別小売(卸)価格試算(税抜)'!F283="","",IF(ISNUMBER('ユーザー別小売(卸)価格試算(税抜)'!F283),IF(入力!$C$30=1,ROUNDDOWN('ユーザー別小売(卸)価格試算(税抜)'!F283*(1+入力!$C$31/100),-入力!$C$29),IF(入力!$C$30=2,ROUNDUP('ユーザー別小売(卸)価格試算(税抜)'!F283*(1+入力!$C$31/100),-入力!$C$29),IF(入力!$C$30=3,ROUND('ユーザー別小売(卸)価格試算(税抜)'!F283*(1+入力!$C$31/100),-入力!$C$29)))),'ユーザー別小売(卸)価格試算(税抜)'!F283))</f>
        <v/>
      </c>
      <c r="G283" s="126">
        <f>'6桁'!G283</f>
        <v>0</v>
      </c>
      <c r="H283" s="95" t="str">
        <f>IF('ユーザー別小売(卸)価格試算(税抜)'!H283="","",IF(ISNUMBER('ユーザー別小売(卸)価格試算(税抜)'!H283),IF(入力!$C$30=1,ROUNDDOWN('ユーザー別小売(卸)価格試算(税抜)'!H283*(1+入力!$C$31/100),-入力!$C$29),IF(入力!$C$30=2,ROUNDUP('ユーザー別小売(卸)価格試算(税抜)'!H283*(1+入力!$C$31/100),-入力!$C$29),IF(入力!$C$30=3,ROUND('ユーザー別小売(卸)価格試算(税抜)'!H283*(1+入力!$C$31/100),-入力!$C$29)))),'ユーザー別小売(卸)価格試算(税抜)'!H283))</f>
        <v/>
      </c>
      <c r="I283" s="126">
        <f>'6桁'!I283</f>
        <v>0</v>
      </c>
      <c r="J283" s="95" t="str">
        <f>IF('ユーザー別小売(卸)価格試算(税抜)'!J283="","",IF(ISNUMBER('ユーザー別小売(卸)価格試算(税抜)'!J283),IF(入力!$C$30=1,ROUNDDOWN('ユーザー別小売(卸)価格試算(税抜)'!J283*(1+入力!$C$31/100),-入力!$C$29),IF(入力!$C$30=2,ROUNDUP('ユーザー別小売(卸)価格試算(税抜)'!J283*(1+入力!$C$31/100),-入力!$C$29),IF(入力!$C$30=3,ROUND('ユーザー別小売(卸)価格試算(税抜)'!J283*(1+入力!$C$31/100),-入力!$C$29)))),'ユーザー別小売(卸)価格試算(税抜)'!J283))</f>
        <v/>
      </c>
      <c r="K283" s="20">
        <f>'6桁'!K283</f>
        <v>0</v>
      </c>
      <c r="L283" s="95" t="str">
        <f>IF('ユーザー別小売(卸)価格試算(税抜)'!L283="","",IF(ISNUMBER('ユーザー別小売(卸)価格試算(税抜)'!L283),IF(入力!$C$30=1,ROUNDDOWN('ユーザー別小売(卸)価格試算(税抜)'!L283*(1+入力!$C$31/100),-入力!$C$29),IF(入力!$C$30=2,ROUNDUP('ユーザー別小売(卸)価格試算(税抜)'!L283*(1+入力!$C$31/100),-入力!$C$29),IF(入力!$C$30=3,ROUND('ユーザー別小売(卸)価格試算(税抜)'!L283*(1+入力!$C$31/100),-入力!$C$29)))),'ユーザー別小売(卸)価格試算(税抜)'!L283))</f>
        <v/>
      </c>
      <c r="M283" s="20">
        <f>'6桁'!M283</f>
        <v>0</v>
      </c>
      <c r="N283" s="95" t="str">
        <f>IF('ユーザー別小売(卸)価格試算(税抜)'!N283="","",IF(ISNUMBER('ユーザー別小売(卸)価格試算(税抜)'!N283),IF(入力!$C$30=1,ROUNDDOWN('ユーザー別小売(卸)価格試算(税抜)'!N283*(1+入力!$C$31/100),-入力!$C$29),IF(入力!$C$30=2,ROUNDUP('ユーザー別小売(卸)価格試算(税抜)'!N283*(1+入力!$C$31/100),-入力!$C$29),IF(入力!$C$30=3,ROUND('ユーザー別小売(卸)価格試算(税抜)'!N283*(1+入力!$C$31/100),-入力!$C$29)))),'ユーザー別小売(卸)価格試算(税抜)'!N283))</f>
        <v/>
      </c>
      <c r="O283" s="126">
        <f>'6桁'!O283</f>
        <v>0</v>
      </c>
      <c r="P283" s="95">
        <f>IF('ユーザー別小売(卸)価格試算(税抜)'!P283="","",IF(ISNUMBER('ユーザー別小売(卸)価格試算(税抜)'!P283),IF(入力!$C$30=1,ROUNDDOWN('ユーザー別小売(卸)価格試算(税抜)'!P283*(1+入力!$C$31/100),-入力!$C$29),IF(入力!$C$30=2,ROUNDUP('ユーザー別小売(卸)価格試算(税抜)'!P283*(1+入力!$C$31/100),-入力!$C$29),IF(入力!$C$30=3,ROUND('ユーザー別小売(卸)価格試算(税抜)'!P283*(1+入力!$C$31/100),-入力!$C$29)))),'ユーザー別小売(卸)価格試算(税抜)'!P283))</f>
        <v>44550</v>
      </c>
      <c r="Q283" s="20" t="str">
        <f>'6桁'!Q283</f>
        <v>W</v>
      </c>
      <c r="R283" s="95">
        <f>IF('ユーザー別小売(卸)価格試算(税抜)'!R283="","",IF(ISNUMBER('ユーザー別小売(卸)価格試算(税抜)'!R283),IF(入力!$C$30=1,ROUNDDOWN('ユーザー別小売(卸)価格試算(税抜)'!R283*(1+入力!$C$31/100),-入力!$C$29),IF(入力!$C$30=2,ROUNDUP('ユーザー別小売(卸)価格試算(税抜)'!R283*(1+入力!$C$31/100),-入力!$C$29),IF(入力!$C$30=3,ROUND('ユーザー別小売(卸)価格試算(税抜)'!R283*(1+入力!$C$31/100),-入力!$C$29)))),'ユーザー別小売(卸)価格試算(税抜)'!R283))</f>
        <v>52800</v>
      </c>
      <c r="S283" s="20" t="str">
        <f>'6桁'!S283</f>
        <v>▽W</v>
      </c>
      <c r="T283" s="95">
        <f>IF('ユーザー別小売(卸)価格試算(税抜)'!T283="","",IF(ISNUMBER('ユーザー別小売(卸)価格試算(税抜)'!T283),IF(入力!$C$30=1,ROUNDDOWN('ユーザー別小売(卸)価格試算(税抜)'!T283*(1+入力!$C$31/100),-入力!$C$29),IF(入力!$C$30=2,ROUNDUP('ユーザー別小売(卸)価格試算(税抜)'!T283*(1+入力!$C$31/100),-入力!$C$29),IF(入力!$C$30=3,ROUND('ユーザー別小売(卸)価格試算(税抜)'!T283*(1+入力!$C$31/100),-入力!$C$29)))),'ユーザー別小売(卸)価格試算(税抜)'!T283))</f>
        <v>52800</v>
      </c>
      <c r="U283" s="20" t="str">
        <f>'6桁'!U283</f>
        <v>▽V</v>
      </c>
      <c r="V283" s="95" t="str">
        <f>IF('ユーザー別小売(卸)価格試算(税抜)'!V283="","",IF(ISNUMBER('ユーザー別小売(卸)価格試算(税抜)'!V283),IF(入力!$C$30=1,ROUNDDOWN('ユーザー別小売(卸)価格試算(税抜)'!V283*(1+入力!$C$31/100),-入力!$C$29),IF(入力!$C$30=2,ROUNDUP('ユーザー別小売(卸)価格試算(税抜)'!V283*(1+入力!$C$31/100),-入力!$C$29),IF(入力!$C$30=3,ROUND('ユーザー別小売(卸)価格試算(税抜)'!V283*(1+入力!$C$31/100),-入力!$C$29)))),'ユーザー別小売(卸)価格試算(税抜)'!V283))</f>
        <v/>
      </c>
      <c r="W283" s="19">
        <f>'6桁'!W283</f>
        <v>0</v>
      </c>
      <c r="X283" s="108"/>
      <c r="Y283" s="22"/>
      <c r="Z283" s="267"/>
    </row>
    <row r="284" spans="2:26" ht="30" customHeight="1">
      <c r="B284" s="503"/>
      <c r="C284" s="341" t="s">
        <v>334</v>
      </c>
      <c r="D284" s="254">
        <v>75</v>
      </c>
      <c r="E284" s="342">
        <v>77</v>
      </c>
      <c r="F284" s="95" t="str">
        <f>IF('ユーザー別小売(卸)価格試算(税抜)'!F284="","",IF(ISNUMBER('ユーザー別小売(卸)価格試算(税抜)'!F284),IF(入力!$C$30=1,ROUNDDOWN('ユーザー別小売(卸)価格試算(税抜)'!F284*(1+入力!$C$31/100),-入力!$C$29),IF(入力!$C$30=2,ROUNDUP('ユーザー別小売(卸)価格試算(税抜)'!F284*(1+入力!$C$31/100),-入力!$C$29),IF(入力!$C$30=3,ROUND('ユーザー別小売(卸)価格試算(税抜)'!F284*(1+入力!$C$31/100),-入力!$C$29)))),'ユーザー別小売(卸)価格試算(税抜)'!F284))</f>
        <v/>
      </c>
      <c r="G284" s="126">
        <f>'6桁'!G284</f>
        <v>0</v>
      </c>
      <c r="H284" s="95" t="str">
        <f>IF('ユーザー別小売(卸)価格試算(税抜)'!H284="","",IF(ISNUMBER('ユーザー別小売(卸)価格試算(税抜)'!H284),IF(入力!$C$30=1,ROUNDDOWN('ユーザー別小売(卸)価格試算(税抜)'!H284*(1+入力!$C$31/100),-入力!$C$29),IF(入力!$C$30=2,ROUNDUP('ユーザー別小売(卸)価格試算(税抜)'!H284*(1+入力!$C$31/100),-入力!$C$29),IF(入力!$C$30=3,ROUND('ユーザー別小売(卸)価格試算(税抜)'!H284*(1+入力!$C$31/100),-入力!$C$29)))),'ユーザー別小売(卸)価格試算(税抜)'!H284))</f>
        <v/>
      </c>
      <c r="I284" s="126">
        <f>'6桁'!I284</f>
        <v>0</v>
      </c>
      <c r="J284" s="95">
        <f>IF('ユーザー別小売(卸)価格試算(税抜)'!J284="","",IF(ISNUMBER('ユーザー別小売(卸)価格試算(税抜)'!J284),IF(入力!$C$30=1,ROUNDDOWN('ユーザー別小売(卸)価格試算(税抜)'!J284*(1+入力!$C$31/100),-入力!$C$29),IF(入力!$C$30=2,ROUNDUP('ユーザー別小売(卸)価格試算(税抜)'!J284*(1+入力!$C$31/100),-入力!$C$29),IF(入力!$C$30=3,ROUND('ユーザー別小売(卸)価格試算(税抜)'!J284*(1+入力!$C$31/100),-入力!$C$29)))),'ユーザー別小売(卸)価格試算(税抜)'!J284))</f>
        <v>23980</v>
      </c>
      <c r="K284" s="20" t="str">
        <f>'6桁'!K284</f>
        <v>V◇</v>
      </c>
      <c r="L284" s="95" t="str">
        <f>IF('ユーザー別小売(卸)価格試算(税抜)'!L284="","",IF(ISNUMBER('ユーザー別小売(卸)価格試算(税抜)'!L284),IF(入力!$C$30=1,ROUNDDOWN('ユーザー別小売(卸)価格試算(税抜)'!L284*(1+入力!$C$31/100),-入力!$C$29),IF(入力!$C$30=2,ROUNDUP('ユーザー別小売(卸)価格試算(税抜)'!L284*(1+入力!$C$31/100),-入力!$C$29),IF(入力!$C$30=3,ROUND('ユーザー別小売(卸)価格試算(税抜)'!L284*(1+入力!$C$31/100),-入力!$C$29)))),'ユーザー別小売(卸)価格試算(税抜)'!L284))</f>
        <v/>
      </c>
      <c r="M284" s="20">
        <f>'6桁'!M284</f>
        <v>0</v>
      </c>
      <c r="N284" s="95">
        <f>IF('ユーザー別小売(卸)価格試算(税抜)'!N284="","",IF(ISNUMBER('ユーザー別小売(卸)価格試算(税抜)'!N284),IF(入力!$C$30=1,ROUNDDOWN('ユーザー別小売(卸)価格試算(税抜)'!N284*(1+入力!$C$31/100),-入力!$C$29),IF(入力!$C$30=2,ROUNDUP('ユーザー別小売(卸)価格試算(税抜)'!N284*(1+入力!$C$31/100),-入力!$C$29),IF(入力!$C$30=3,ROUND('ユーザー別小売(卸)価格試算(税抜)'!N284*(1+入力!$C$31/100),-入力!$C$29)))),'ユーザー別小売(卸)価格試算(税抜)'!N284))</f>
        <v>20460</v>
      </c>
      <c r="O284" s="126" t="str">
        <f>'6桁'!O284</f>
        <v>V◇</v>
      </c>
      <c r="P284" s="95">
        <f>IF('ユーザー別小売(卸)価格試算(税抜)'!P284="","",IF(ISNUMBER('ユーザー別小売(卸)価格試算(税抜)'!P284),IF(入力!$C$30=1,ROUNDDOWN('ユーザー別小売(卸)価格試算(税抜)'!P284*(1+入力!$C$31/100),-入力!$C$29),IF(入力!$C$30=2,ROUNDUP('ユーザー別小売(卸)価格試算(税抜)'!P284*(1+入力!$C$31/100),-入力!$C$29),IF(入力!$C$30=3,ROUND('ユーザー別小売(卸)価格試算(税抜)'!P284*(1+入力!$C$31/100),-入力!$C$29)))),'ユーザー別小売(卸)価格試算(税抜)'!P284))</f>
        <v>25850</v>
      </c>
      <c r="Q284" s="20" t="str">
        <f>'6桁'!Q284</f>
        <v>V</v>
      </c>
      <c r="R284" s="95" t="str">
        <f>IF('ユーザー別小売(卸)価格試算(税抜)'!R284="","",IF(ISNUMBER('ユーザー別小売(卸)価格試算(税抜)'!R284),IF(入力!$C$30=1,ROUNDDOWN('ユーザー別小売(卸)価格試算(税抜)'!R284*(1+入力!$C$31/100),-入力!$C$29),IF(入力!$C$30=2,ROUNDUP('ユーザー別小売(卸)価格試算(税抜)'!R284*(1+入力!$C$31/100),-入力!$C$29),IF(入力!$C$30=3,ROUND('ユーザー別小売(卸)価格試算(税抜)'!R284*(1+入力!$C$31/100),-入力!$C$29)))),'ユーザー別小売(卸)価格試算(税抜)'!R284))</f>
        <v/>
      </c>
      <c r="S284" s="20">
        <f>'6桁'!S284</f>
        <v>0</v>
      </c>
      <c r="T284" s="95" t="str">
        <f>IF('ユーザー別小売(卸)価格試算(税抜)'!T284="","",IF(ISNUMBER('ユーザー別小売(卸)価格試算(税抜)'!T284),IF(入力!$C$30=1,ROUNDDOWN('ユーザー別小売(卸)価格試算(税抜)'!T284*(1+入力!$C$31/100),-入力!$C$29),IF(入力!$C$30=2,ROUNDUP('ユーザー別小売(卸)価格試算(税抜)'!T284*(1+入力!$C$31/100),-入力!$C$29),IF(入力!$C$30=3,ROUND('ユーザー別小売(卸)価格試算(税抜)'!T284*(1+入力!$C$31/100),-入力!$C$29)))),'ユーザー別小売(卸)価格試算(税抜)'!T284))</f>
        <v/>
      </c>
      <c r="U284" s="20">
        <f>'6桁'!U284</f>
        <v>0</v>
      </c>
      <c r="V284" s="95" t="str">
        <f>IF('ユーザー別小売(卸)価格試算(税抜)'!V284="","",IF(ISNUMBER('ユーザー別小売(卸)価格試算(税抜)'!V284),IF(入力!$C$30=1,ROUNDDOWN('ユーザー別小売(卸)価格試算(税抜)'!V284*(1+入力!$C$31/100),-入力!$C$29),IF(入力!$C$30=2,ROUNDUP('ユーザー別小売(卸)価格試算(税抜)'!V284*(1+入力!$C$31/100),-入力!$C$29),IF(入力!$C$30=3,ROUND('ユーザー別小売(卸)価格試算(税抜)'!V284*(1+入力!$C$31/100),-入力!$C$29)))),'ユーザー別小売(卸)価格試算(税抜)'!V284))</f>
        <v/>
      </c>
      <c r="W284" s="19">
        <f>'6桁'!W284</f>
        <v>0</v>
      </c>
      <c r="X284" s="108"/>
      <c r="Y284" s="22"/>
      <c r="Z284" s="267"/>
    </row>
    <row r="285" spans="2:26" ht="30" customHeight="1">
      <c r="B285" s="503"/>
      <c r="C285" s="341" t="s">
        <v>118</v>
      </c>
      <c r="D285" s="254">
        <v>84</v>
      </c>
      <c r="E285" s="342">
        <v>88</v>
      </c>
      <c r="F285" s="95" t="str">
        <f>IF('ユーザー別小売(卸)価格試算(税抜)'!F285="","",IF(ISNUMBER('ユーザー別小売(卸)価格試算(税抜)'!F285),IF(入力!$C$30=1,ROUNDDOWN('ユーザー別小売(卸)価格試算(税抜)'!F285*(1+入力!$C$31/100),-入力!$C$29),IF(入力!$C$30=2,ROUNDUP('ユーザー別小売(卸)価格試算(税抜)'!F285*(1+入力!$C$31/100),-入力!$C$29),IF(入力!$C$30=3,ROUND('ユーザー別小売(卸)価格試算(税抜)'!F285*(1+入力!$C$31/100),-入力!$C$29)))),'ユーザー別小売(卸)価格試算(税抜)'!F285))</f>
        <v/>
      </c>
      <c r="G285" s="126">
        <f>'6桁'!G285</f>
        <v>0</v>
      </c>
      <c r="H285" s="95" t="str">
        <f>IF('ユーザー別小売(卸)価格試算(税抜)'!H285="","",IF(ISNUMBER('ユーザー別小売(卸)価格試算(税抜)'!H285),IF(入力!$C$30=1,ROUNDDOWN('ユーザー別小売(卸)価格試算(税抜)'!H285*(1+入力!$C$31/100),-入力!$C$29),IF(入力!$C$30=2,ROUNDUP('ユーザー別小売(卸)価格試算(税抜)'!H285*(1+入力!$C$31/100),-入力!$C$29),IF(入力!$C$30=3,ROUND('ユーザー別小売(卸)価格試算(税抜)'!H285*(1+入力!$C$31/100),-入力!$C$29)))),'ユーザー別小売(卸)価格試算(税抜)'!H285))</f>
        <v/>
      </c>
      <c r="I285" s="126">
        <f>'6桁'!I285</f>
        <v>0</v>
      </c>
      <c r="J285" s="95">
        <f>IF('ユーザー別小売(卸)価格試算(税抜)'!J285="","",IF(ISNUMBER('ユーザー別小売(卸)価格試算(税抜)'!J285),IF(入力!$C$30=1,ROUNDDOWN('ユーザー別小売(卸)価格試算(税抜)'!J285*(1+入力!$C$31/100),-入力!$C$29),IF(入力!$C$30=2,ROUNDUP('ユーザー別小売(卸)価格試算(税抜)'!J285*(1+入力!$C$31/100),-入力!$C$29),IF(入力!$C$30=3,ROUND('ユーザー別小売(卸)価格試算(税抜)'!J285*(1+入力!$C$31/100),-入力!$C$29)))),'ユーザー別小売(卸)価格試算(税抜)'!J285))</f>
        <v>28050</v>
      </c>
      <c r="K285" s="20" t="str">
        <f>'6桁'!K285</f>
        <v>V</v>
      </c>
      <c r="L285" s="95" t="str">
        <f>IF('ユーザー別小売(卸)価格試算(税抜)'!L285="","",IF(ISNUMBER('ユーザー別小売(卸)価格試算(税抜)'!L285),IF(入力!$C$30=1,ROUNDDOWN('ユーザー別小売(卸)価格試算(税抜)'!L285*(1+入力!$C$31/100),-入力!$C$29),IF(入力!$C$30=2,ROUNDUP('ユーザー別小売(卸)価格試算(税抜)'!L285*(1+入力!$C$31/100),-入力!$C$29),IF(入力!$C$30=3,ROUND('ユーザー別小売(卸)価格試算(税抜)'!L285*(1+入力!$C$31/100),-入力!$C$29)))),'ユーザー別小売(卸)価格試算(税抜)'!L285))</f>
        <v/>
      </c>
      <c r="M285" s="126">
        <f>'6桁'!M285</f>
        <v>0</v>
      </c>
      <c r="N285" s="95">
        <f>IF('ユーザー別小売(卸)価格試算(税抜)'!N285="","",IF(ISNUMBER('ユーザー別小売(卸)価格試算(税抜)'!N285),IF(入力!$C$30=1,ROUNDDOWN('ユーザー別小売(卸)価格試算(税抜)'!N285*(1+入力!$C$31/100),-入力!$C$29),IF(入力!$C$30=2,ROUNDUP('ユーザー別小売(卸)価格試算(税抜)'!N285*(1+入力!$C$31/100),-入力!$C$29),IF(入力!$C$30=3,ROUND('ユーザー別小売(卸)価格試算(税抜)'!N285*(1+入力!$C$31/100),-入力!$C$29)))),'ユーザー別小売(卸)価格試算(税抜)'!N285))</f>
        <v>27390</v>
      </c>
      <c r="O285" s="126" t="str">
        <f>'6桁'!O285</f>
        <v>V◇</v>
      </c>
      <c r="P285" s="95">
        <f>IF('ユーザー別小売(卸)価格試算(税抜)'!P285="","",IF(ISNUMBER('ユーザー別小売(卸)価格試算(税抜)'!P285),IF(入力!$C$30=1,ROUNDDOWN('ユーザー別小売(卸)価格試算(税抜)'!P285*(1+入力!$C$31/100),-入力!$C$29),IF(入力!$C$30=2,ROUNDUP('ユーザー別小売(卸)価格試算(税抜)'!P285*(1+入力!$C$31/100),-入力!$C$29),IF(入力!$C$30=3,ROUND('ユーザー別小売(卸)価格試算(税抜)'!P285*(1+入力!$C$31/100),-入力!$C$29)))),'ユーザー別小売(卸)価格試算(税抜)'!P285))</f>
        <v>32340</v>
      </c>
      <c r="Q285" s="20" t="str">
        <f>'6桁'!Q285</f>
        <v>V</v>
      </c>
      <c r="R285" s="95" t="str">
        <f>IF('ユーザー別小売(卸)価格試算(税抜)'!R285="","",IF(ISNUMBER('ユーザー別小売(卸)価格試算(税抜)'!R285),IF(入力!$C$30=1,ROUNDDOWN('ユーザー別小売(卸)価格試算(税抜)'!R285*(1+入力!$C$31/100),-入力!$C$29),IF(入力!$C$30=2,ROUNDUP('ユーザー別小売(卸)価格試算(税抜)'!R285*(1+入力!$C$31/100),-入力!$C$29),IF(入力!$C$30=3,ROUND('ユーザー別小売(卸)価格試算(税抜)'!R285*(1+入力!$C$31/100),-入力!$C$29)))),'ユーザー別小売(卸)価格試算(税抜)'!R285))</f>
        <v/>
      </c>
      <c r="S285" s="20">
        <f>'6桁'!S285</f>
        <v>0</v>
      </c>
      <c r="T285" s="95">
        <f>IF('ユーザー別小売(卸)価格試算(税抜)'!T285="","",IF(ISNUMBER('ユーザー別小売(卸)価格試算(税抜)'!T285),IF(入力!$C$30=1,ROUNDDOWN('ユーザー別小売(卸)価格試算(税抜)'!T285*(1+入力!$C$31/100),-入力!$C$29),IF(入力!$C$30=2,ROUNDUP('ユーザー別小売(卸)価格試算(税抜)'!T285*(1+入力!$C$31/100),-入力!$C$29),IF(入力!$C$30=3,ROUND('ユーザー別小売(卸)価格試算(税抜)'!T285*(1+入力!$C$31/100),-入力!$C$29)))),'ユーザー別小売(卸)価格試算(税抜)'!T285))</f>
        <v>37840</v>
      </c>
      <c r="U285" s="20" t="str">
        <f>'6桁'!U285</f>
        <v>▽V★</v>
      </c>
      <c r="V285" s="95">
        <f>IF('ユーザー別小売(卸)価格試算(税抜)'!V285="","",IF(ISNUMBER('ユーザー別小売(卸)価格試算(税抜)'!V285),IF(入力!$C$30=1,ROUNDDOWN('ユーザー別小売(卸)価格試算(税抜)'!V285*(1+入力!$C$31/100),-入力!$C$29),IF(入力!$C$30=2,ROUNDUP('ユーザー別小売(卸)価格試算(税抜)'!V285*(1+入力!$C$31/100),-入力!$C$29),IF(入力!$C$30=3,ROUND('ユーザー別小売(卸)価格試算(税抜)'!V285*(1+入力!$C$31/100),-入力!$C$29)))),'ユーザー別小売(卸)価格試算(税抜)'!V285))</f>
        <v>29700</v>
      </c>
      <c r="W285" s="19" t="str">
        <f>'6桁'!W285</f>
        <v>V</v>
      </c>
      <c r="X285" s="108"/>
      <c r="Y285" s="22"/>
      <c r="Z285" s="267"/>
    </row>
    <row r="286" spans="2:26" ht="30" customHeight="1">
      <c r="B286" s="503"/>
      <c r="C286" s="341" t="s">
        <v>121</v>
      </c>
      <c r="D286" s="254">
        <v>87</v>
      </c>
      <c r="E286" s="342">
        <v>91</v>
      </c>
      <c r="F286" s="95" t="str">
        <f>IF('ユーザー別小売(卸)価格試算(税抜)'!F286="","",IF(ISNUMBER('ユーザー別小売(卸)価格試算(税抜)'!F286),IF(入力!$C$30=1,ROUNDDOWN('ユーザー別小売(卸)価格試算(税抜)'!F286*(1+入力!$C$31/100),-入力!$C$29),IF(入力!$C$30=2,ROUNDUP('ユーザー別小売(卸)価格試算(税抜)'!F286*(1+入力!$C$31/100),-入力!$C$29),IF(入力!$C$30=3,ROUND('ユーザー別小売(卸)価格試算(税抜)'!F286*(1+入力!$C$31/100),-入力!$C$29)))),'ユーザー別小売(卸)価格試算(税抜)'!F286))</f>
        <v/>
      </c>
      <c r="G286" s="126">
        <f>'6桁'!G286</f>
        <v>0</v>
      </c>
      <c r="H286" s="95" t="str">
        <f>IF('ユーザー別小売(卸)価格試算(税抜)'!H286="","",IF(ISNUMBER('ユーザー別小売(卸)価格試算(税抜)'!H286),IF(入力!$C$30=1,ROUNDDOWN('ユーザー別小売(卸)価格試算(税抜)'!H286*(1+入力!$C$31/100),-入力!$C$29),IF(入力!$C$30=2,ROUNDUP('ユーザー別小売(卸)価格試算(税抜)'!H286*(1+入力!$C$31/100),-入力!$C$29),IF(入力!$C$30=3,ROUND('ユーザー別小売(卸)価格試算(税抜)'!H286*(1+入力!$C$31/100),-入力!$C$29)))),'ユーザー別小売(卸)価格試算(税抜)'!H286))</f>
        <v/>
      </c>
      <c r="I286" s="126">
        <f>'6桁'!I286</f>
        <v>0</v>
      </c>
      <c r="J286" s="95">
        <f>IF('ユーザー別小売(卸)価格試算(税抜)'!J286="","",IF(ISNUMBER('ユーザー別小売(卸)価格試算(税抜)'!J286),IF(入力!$C$30=1,ROUNDDOWN('ユーザー別小売(卸)価格試算(税抜)'!J286*(1+入力!$C$31/100),-入力!$C$29),IF(入力!$C$30=2,ROUNDUP('ユーザー別小売(卸)価格試算(税抜)'!J286*(1+入力!$C$31/100),-入力!$C$29),IF(入力!$C$30=3,ROUND('ユーザー別小売(卸)価格試算(税抜)'!J286*(1+入力!$C$31/100),-入力!$C$29)))),'ユーザー別小売(卸)価格試算(税抜)'!J286))</f>
        <v>27940</v>
      </c>
      <c r="K286" s="20" t="str">
        <f>'6桁'!K286</f>
        <v>※V
LM704</v>
      </c>
      <c r="L286" s="95" t="str">
        <f>IF('ユーザー別小売(卸)価格試算(税抜)'!L286="","",IF(ISNUMBER('ユーザー別小売(卸)価格試算(税抜)'!L286),IF(入力!$C$30=1,ROUNDDOWN('ユーザー別小売(卸)価格試算(税抜)'!L286*(1+入力!$C$31/100),-入力!$C$29),IF(入力!$C$30=2,ROUNDUP('ユーザー別小売(卸)価格試算(税抜)'!L286*(1+入力!$C$31/100),-入力!$C$29),IF(入力!$C$30=3,ROUND('ユーザー別小売(卸)価格試算(税抜)'!L286*(1+入力!$C$31/100),-入力!$C$29)))),'ユーザー別小売(卸)価格試算(税抜)'!L286))</f>
        <v/>
      </c>
      <c r="M286" s="20">
        <f>'6桁'!M286</f>
        <v>0</v>
      </c>
      <c r="N286" s="95" t="str">
        <f>IF('ユーザー別小売(卸)価格試算(税抜)'!N286="","",IF(ISNUMBER('ユーザー別小売(卸)価格試算(税抜)'!N286),IF(入力!$C$30=1,ROUNDDOWN('ユーザー別小売(卸)価格試算(税抜)'!N286*(1+入力!$C$31/100),-入力!$C$29),IF(入力!$C$30=2,ROUNDUP('ユーザー別小売(卸)価格試算(税抜)'!N286*(1+入力!$C$31/100),-入力!$C$29),IF(入力!$C$30=3,ROUND('ユーザー別小売(卸)価格試算(税抜)'!N286*(1+入力!$C$31/100),-入力!$C$29)))),'ユーザー別小売(卸)価格試算(税抜)'!N286))</f>
        <v/>
      </c>
      <c r="O286" s="126">
        <f>'6桁'!O286</f>
        <v>0</v>
      </c>
      <c r="P286" s="95">
        <f>IF('ユーザー別小売(卸)価格試算(税抜)'!P286="","",IF(ISNUMBER('ユーザー別小売(卸)価格試算(税抜)'!P286),IF(入力!$C$30=1,ROUNDDOWN('ユーザー別小売(卸)価格試算(税抜)'!P286*(1+入力!$C$31/100),-入力!$C$29),IF(入力!$C$30=2,ROUNDUP('ユーザー別小売(卸)価格試算(税抜)'!P286*(1+入力!$C$31/100),-入力!$C$29),IF(入力!$C$30=3,ROUND('ユーザー別小売(卸)価格試算(税抜)'!P286*(1+入力!$C$31/100),-入力!$C$29)))),'ユーザー別小売(卸)価格試算(税抜)'!P286))</f>
        <v>34980</v>
      </c>
      <c r="Q286" s="20" t="str">
        <f>'6桁'!Q286</f>
        <v>V</v>
      </c>
      <c r="R286" s="95" t="str">
        <f>IF('ユーザー別小売(卸)価格試算(税抜)'!R286="","",IF(ISNUMBER('ユーザー別小売(卸)価格試算(税抜)'!R286),IF(入力!$C$30=1,ROUNDDOWN('ユーザー別小売(卸)価格試算(税抜)'!R286*(1+入力!$C$31/100),-入力!$C$29),IF(入力!$C$30=2,ROUNDUP('ユーザー別小売(卸)価格試算(税抜)'!R286*(1+入力!$C$31/100),-入力!$C$29),IF(入力!$C$30=3,ROUND('ユーザー別小売(卸)価格試算(税抜)'!R286*(1+入力!$C$31/100),-入力!$C$29)))),'ユーザー別小売(卸)価格試算(税抜)'!R286))</f>
        <v/>
      </c>
      <c r="S286" s="20">
        <f>'6桁'!S286</f>
        <v>0</v>
      </c>
      <c r="T286" s="95">
        <f>IF('ユーザー別小売(卸)価格試算(税抜)'!T286="","",IF(ISNUMBER('ユーザー別小売(卸)価格試算(税抜)'!T286),IF(入力!$C$30=1,ROUNDDOWN('ユーザー別小売(卸)価格試算(税抜)'!T286*(1+入力!$C$31/100),-入力!$C$29),IF(入力!$C$30=2,ROUNDUP('ユーザー別小売(卸)価格試算(税抜)'!T286*(1+入力!$C$31/100),-入力!$C$29),IF(入力!$C$30=3,ROUND('ユーザー別小売(卸)価格試算(税抜)'!T286*(1+入力!$C$31/100),-入力!$C$29)))),'ユーザー別小売(卸)価格試算(税抜)'!T286))</f>
        <v>41030</v>
      </c>
      <c r="U286" s="20" t="str">
        <f>'6桁'!U286</f>
        <v>▽V★</v>
      </c>
      <c r="V286" s="95">
        <f>IF('ユーザー別小売(卸)価格試算(税抜)'!V286="","",IF(ISNUMBER('ユーザー別小売(卸)価格試算(税抜)'!V286),IF(入力!$C$30=1,ROUNDDOWN('ユーザー別小売(卸)価格試算(税抜)'!V286*(1+入力!$C$31/100),-入力!$C$29),IF(入力!$C$30=2,ROUNDUP('ユーザー別小売(卸)価格試算(税抜)'!V286*(1+入力!$C$31/100),-入力!$C$29),IF(入力!$C$30=3,ROUND('ユーザー別小売(卸)価格試算(税抜)'!V286*(1+入力!$C$31/100),-入力!$C$29)))),'ユーザー別小売(卸)価格試算(税抜)'!V286))</f>
        <v>28490</v>
      </c>
      <c r="W286" s="19" t="str">
        <f>'6桁'!W286</f>
        <v>V</v>
      </c>
      <c r="X286" s="108"/>
      <c r="Y286" s="22"/>
      <c r="Z286" s="267"/>
    </row>
    <row r="287" spans="2:26" ht="30" customHeight="1">
      <c r="B287" s="503"/>
      <c r="C287" s="341" t="s">
        <v>125</v>
      </c>
      <c r="D287" s="254">
        <v>90</v>
      </c>
      <c r="E287" s="342">
        <v>94</v>
      </c>
      <c r="F287" s="95" t="str">
        <f>IF('ユーザー別小売(卸)価格試算(税抜)'!F287="","",IF(ISNUMBER('ユーザー別小売(卸)価格試算(税抜)'!F287),IF(入力!$C$30=1,ROUNDDOWN('ユーザー別小売(卸)価格試算(税抜)'!F287*(1+入力!$C$31/100),-入力!$C$29),IF(入力!$C$30=2,ROUNDUP('ユーザー別小売(卸)価格試算(税抜)'!F287*(1+入力!$C$31/100),-入力!$C$29),IF(入力!$C$30=3,ROUND('ユーザー別小売(卸)価格試算(税抜)'!F287*(1+入力!$C$31/100),-入力!$C$29)))),'ユーザー別小売(卸)価格試算(税抜)'!F287))</f>
        <v/>
      </c>
      <c r="G287" s="126">
        <f>'6桁'!G287</f>
        <v>0</v>
      </c>
      <c r="H287" s="95" t="str">
        <f>IF('ユーザー別小売(卸)価格試算(税抜)'!H287="","",IF(ISNUMBER('ユーザー別小売(卸)価格試算(税抜)'!H287),IF(入力!$C$30=1,ROUNDDOWN('ユーザー別小売(卸)価格試算(税抜)'!H287*(1+入力!$C$31/100),-入力!$C$29),IF(入力!$C$30=2,ROUNDUP('ユーザー別小売(卸)価格試算(税抜)'!H287*(1+入力!$C$31/100),-入力!$C$29),IF(入力!$C$30=3,ROUND('ユーザー別小売(卸)価格試算(税抜)'!H287*(1+入力!$C$31/100),-入力!$C$29)))),'ユーザー別小売(卸)価格試算(税抜)'!H287))</f>
        <v/>
      </c>
      <c r="I287" s="126">
        <f>'6桁'!I287</f>
        <v>0</v>
      </c>
      <c r="J287" s="95" t="str">
        <f>IF('ユーザー別小売(卸)価格試算(税抜)'!J287="","",IF(ISNUMBER('ユーザー別小売(卸)価格試算(税抜)'!J287),IF(入力!$C$30=1,ROUNDDOWN('ユーザー別小売(卸)価格試算(税抜)'!J287*(1+入力!$C$31/100),-入力!$C$29),IF(入力!$C$30=2,ROUNDUP('ユーザー別小売(卸)価格試算(税抜)'!J287*(1+入力!$C$31/100),-入力!$C$29),IF(入力!$C$30=3,ROUND('ユーザー別小売(卸)価格試算(税抜)'!J287*(1+入力!$C$31/100),-入力!$C$29)))),'ユーザー別小売(卸)価格試算(税抜)'!J287))</f>
        <v/>
      </c>
      <c r="K287" s="20">
        <f>'6桁'!K287</f>
        <v>0</v>
      </c>
      <c r="L287" s="95" t="str">
        <f>IF('ユーザー別小売(卸)価格試算(税抜)'!L287="","",IF(ISNUMBER('ユーザー別小売(卸)価格試算(税抜)'!L287),IF(入力!$C$30=1,ROUNDDOWN('ユーザー別小売(卸)価格試算(税抜)'!L287*(1+入力!$C$31/100),-入力!$C$29),IF(入力!$C$30=2,ROUNDUP('ユーザー別小売(卸)価格試算(税抜)'!L287*(1+入力!$C$31/100),-入力!$C$29),IF(入力!$C$30=3,ROUND('ユーザー別小売(卸)価格試算(税抜)'!L287*(1+入力!$C$31/100),-入力!$C$29)))),'ユーザー別小売(卸)価格試算(税抜)'!L287))</f>
        <v/>
      </c>
      <c r="M287" s="20">
        <f>'6桁'!M287</f>
        <v>0</v>
      </c>
      <c r="N287" s="95" t="str">
        <f>IF('ユーザー別小売(卸)価格試算(税抜)'!N287="","",IF(ISNUMBER('ユーザー別小売(卸)価格試算(税抜)'!N287),IF(入力!$C$30=1,ROUNDDOWN('ユーザー別小売(卸)価格試算(税抜)'!N287*(1+入力!$C$31/100),-入力!$C$29),IF(入力!$C$30=2,ROUNDUP('ユーザー別小売(卸)価格試算(税抜)'!N287*(1+入力!$C$31/100),-入力!$C$29),IF(入力!$C$30=3,ROUND('ユーザー別小売(卸)価格試算(税抜)'!N287*(1+入力!$C$31/100),-入力!$C$29)))),'ユーザー別小売(卸)価格試算(税抜)'!N287))</f>
        <v/>
      </c>
      <c r="O287" s="126">
        <f>'6桁'!O287</f>
        <v>0</v>
      </c>
      <c r="P287" s="95" t="str">
        <f>IF('ユーザー別小売(卸)価格試算(税抜)'!P287="","",IF(ISNUMBER('ユーザー別小売(卸)価格試算(税抜)'!P287),IF(入力!$C$30=1,ROUNDDOWN('ユーザー別小売(卸)価格試算(税抜)'!P287*(1+入力!$C$31/100),-入力!$C$29),IF(入力!$C$30=2,ROUNDUP('ユーザー別小売(卸)価格試算(税抜)'!P287*(1+入力!$C$31/100),-入力!$C$29),IF(入力!$C$30=3,ROUND('ユーザー別小売(卸)価格試算(税抜)'!P287*(1+入力!$C$31/100),-入力!$C$29)))),'ユーザー別小売(卸)価格試算(税抜)'!P287))</f>
        <v/>
      </c>
      <c r="Q287" s="20">
        <f>'6桁'!Q287</f>
        <v>0</v>
      </c>
      <c r="R287" s="95" t="str">
        <f>IF('ユーザー別小売(卸)価格試算(税抜)'!R287="","",IF(ISNUMBER('ユーザー別小売(卸)価格試算(税抜)'!R287),IF(入力!$C$30=1,ROUNDDOWN('ユーザー別小売(卸)価格試算(税抜)'!R287*(1+入力!$C$31/100),-入力!$C$29),IF(入力!$C$30=2,ROUNDUP('ユーザー別小売(卸)価格試算(税抜)'!R287*(1+入力!$C$31/100),-入力!$C$29),IF(入力!$C$30=3,ROUND('ユーザー別小売(卸)価格試算(税抜)'!R287*(1+入力!$C$31/100),-入力!$C$29)))),'ユーザー別小売(卸)価格試算(税抜)'!R287))</f>
        <v/>
      </c>
      <c r="S287" s="20">
        <f>'6桁'!S287</f>
        <v>0</v>
      </c>
      <c r="T287" s="95" t="str">
        <f>IF('ユーザー別小売(卸)価格試算(税抜)'!T287="","",IF(ISNUMBER('ユーザー別小売(卸)価格試算(税抜)'!T287),IF(入力!$C$30=1,ROUNDDOWN('ユーザー別小売(卸)価格試算(税抜)'!T287*(1+入力!$C$31/100),-入力!$C$29),IF(入力!$C$30=2,ROUNDUP('ユーザー別小売(卸)価格試算(税抜)'!T287*(1+入力!$C$31/100),-入力!$C$29),IF(入力!$C$30=3,ROUND('ユーザー別小売(卸)価格試算(税抜)'!T287*(1+入力!$C$31/100),-入力!$C$29)))),'ユーザー別小売(卸)価格試算(税抜)'!T287))</f>
        <v/>
      </c>
      <c r="U287" s="20">
        <f>'6桁'!U287</f>
        <v>0</v>
      </c>
      <c r="V287" s="95">
        <f>IF('ユーザー別小売(卸)価格試算(税抜)'!V287="","",IF(ISNUMBER('ユーザー別小売(卸)価格試算(税抜)'!V287),IF(入力!$C$30=1,ROUNDDOWN('ユーザー別小売(卸)価格試算(税抜)'!V287*(1+入力!$C$31/100),-入力!$C$29),IF(入力!$C$30=2,ROUNDUP('ユーザー別小売(卸)価格試算(税抜)'!V287*(1+入力!$C$31/100),-入力!$C$29),IF(入力!$C$30=3,ROUND('ユーザー別小売(卸)価格試算(税抜)'!V287*(1+入力!$C$31/100),-入力!$C$29)))),'ユーザー別小売(卸)価格試算(税抜)'!V287))</f>
        <v>32670</v>
      </c>
      <c r="W287" s="19" t="str">
        <f>'6桁'!W287</f>
        <v>※V</v>
      </c>
      <c r="X287" s="108"/>
      <c r="Y287" s="22"/>
      <c r="Z287" s="267"/>
    </row>
    <row r="288" spans="2:26" ht="30" customHeight="1">
      <c r="B288" s="503"/>
      <c r="C288" s="341" t="s">
        <v>128</v>
      </c>
      <c r="D288" s="254">
        <v>92</v>
      </c>
      <c r="E288" s="342">
        <v>96</v>
      </c>
      <c r="F288" s="95" t="str">
        <f>IF('ユーザー別小売(卸)価格試算(税抜)'!F288="","",IF(ISNUMBER('ユーザー別小売(卸)価格試算(税抜)'!F288),IF(入力!$C$30=1,ROUNDDOWN('ユーザー別小売(卸)価格試算(税抜)'!F288*(1+入力!$C$31/100),-入力!$C$29),IF(入力!$C$30=2,ROUNDUP('ユーザー別小売(卸)価格試算(税抜)'!F288*(1+入力!$C$31/100),-入力!$C$29),IF(入力!$C$30=3,ROUND('ユーザー別小売(卸)価格試算(税抜)'!F288*(1+入力!$C$31/100),-入力!$C$29)))),'ユーザー別小売(卸)価格試算(税抜)'!F288))</f>
        <v/>
      </c>
      <c r="G288" s="96">
        <f>'6桁'!G288</f>
        <v>0</v>
      </c>
      <c r="H288" s="95" t="str">
        <f>IF('ユーザー別小売(卸)価格試算(税抜)'!H288="","",IF(ISNUMBER('ユーザー別小売(卸)価格試算(税抜)'!H288),IF(入力!$C$30=1,ROUNDDOWN('ユーザー別小売(卸)価格試算(税抜)'!H288*(1+入力!$C$31/100),-入力!$C$29),IF(入力!$C$30=2,ROUNDUP('ユーザー別小売(卸)価格試算(税抜)'!H288*(1+入力!$C$31/100),-入力!$C$29),IF(入力!$C$30=3,ROUND('ユーザー別小売(卸)価格試算(税抜)'!H288*(1+入力!$C$31/100),-入力!$C$29)))),'ユーザー別小売(卸)価格試算(税抜)'!H288))</f>
        <v/>
      </c>
      <c r="I288" s="126">
        <f>'6桁'!I288</f>
        <v>0</v>
      </c>
      <c r="J288" s="95" t="str">
        <f>IF('ユーザー別小売(卸)価格試算(税抜)'!J288="","",IF(ISNUMBER('ユーザー別小売(卸)価格試算(税抜)'!J288),IF(入力!$C$30=1,ROUNDDOWN('ユーザー別小売(卸)価格試算(税抜)'!J288*(1+入力!$C$31/100),-入力!$C$29),IF(入力!$C$30=2,ROUNDUP('ユーザー別小売(卸)価格試算(税抜)'!J288*(1+入力!$C$31/100),-入力!$C$29),IF(入力!$C$30=3,ROUND('ユーザー別小売(卸)価格試算(税抜)'!J288*(1+入力!$C$31/100),-入力!$C$29)))),'ユーザー別小売(卸)価格試算(税抜)'!J288))</f>
        <v/>
      </c>
      <c r="K288" s="20">
        <f>'6桁'!K288</f>
        <v>0</v>
      </c>
      <c r="L288" s="95" t="str">
        <f>IF('ユーザー別小売(卸)価格試算(税抜)'!L288="","",IF(ISNUMBER('ユーザー別小売(卸)価格試算(税抜)'!L288),IF(入力!$C$30=1,ROUNDDOWN('ユーザー別小売(卸)価格試算(税抜)'!L288*(1+入力!$C$31/100),-入力!$C$29),IF(入力!$C$30=2,ROUNDUP('ユーザー別小売(卸)価格試算(税抜)'!L288*(1+入力!$C$31/100),-入力!$C$29),IF(入力!$C$30=3,ROUND('ユーザー別小売(卸)価格試算(税抜)'!L288*(1+入力!$C$31/100),-入力!$C$29)))),'ユーザー別小売(卸)価格試算(税抜)'!L288))</f>
        <v/>
      </c>
      <c r="M288" s="20">
        <f>'6桁'!M288</f>
        <v>0</v>
      </c>
      <c r="N288" s="95" t="str">
        <f>IF('ユーザー別小売(卸)価格試算(税抜)'!N288="","",IF(ISNUMBER('ユーザー別小売(卸)価格試算(税抜)'!N288),IF(入力!$C$30=1,ROUNDDOWN('ユーザー別小売(卸)価格試算(税抜)'!N288*(1+入力!$C$31/100),-入力!$C$29),IF(入力!$C$30=2,ROUNDUP('ユーザー別小売(卸)価格試算(税抜)'!N288*(1+入力!$C$31/100),-入力!$C$29),IF(入力!$C$30=3,ROUND('ユーザー別小売(卸)価格試算(税抜)'!N288*(1+入力!$C$31/100),-入力!$C$29)))),'ユーザー別小売(卸)価格試算(税抜)'!N288))</f>
        <v/>
      </c>
      <c r="O288" s="126">
        <f>'6桁'!O288</f>
        <v>0</v>
      </c>
      <c r="P288" s="95">
        <f>IF('ユーザー別小売(卸)価格試算(税抜)'!P288="","",IF(ISNUMBER('ユーザー別小売(卸)価格試算(税抜)'!P288),IF(入力!$C$30=1,ROUNDDOWN('ユーザー別小売(卸)価格試算(税抜)'!P288*(1+入力!$C$31/100),-入力!$C$29),IF(入力!$C$30=2,ROUNDUP('ユーザー別小売(卸)価格試算(税抜)'!P288*(1+入力!$C$31/100),-入力!$C$29),IF(入力!$C$30=3,ROUND('ユーザー別小売(卸)価格試算(税抜)'!P288*(1+入力!$C$31/100),-入力!$C$29)))),'ユーザー別小売(卸)価格試算(税抜)'!P288))</f>
        <v>39710</v>
      </c>
      <c r="Q288" s="20" t="str">
        <f>'6桁'!Q288</f>
        <v>V</v>
      </c>
      <c r="R288" s="95" t="str">
        <f>IF('ユーザー別小売(卸)価格試算(税抜)'!R288="","",IF(ISNUMBER('ユーザー別小売(卸)価格試算(税抜)'!R288),IF(入力!$C$30=1,ROUNDDOWN('ユーザー別小売(卸)価格試算(税抜)'!R288*(1+入力!$C$31/100),-入力!$C$29),IF(入力!$C$30=2,ROUNDUP('ユーザー別小売(卸)価格試算(税抜)'!R288*(1+入力!$C$31/100),-入力!$C$29),IF(入力!$C$30=3,ROUND('ユーザー別小売(卸)価格試算(税抜)'!R288*(1+入力!$C$31/100),-入力!$C$29)))),'ユーザー別小売(卸)価格試算(税抜)'!R288))</f>
        <v/>
      </c>
      <c r="S288" s="20">
        <f>'6桁'!S288</f>
        <v>0</v>
      </c>
      <c r="T288" s="95" t="str">
        <f>IF('ユーザー別小売(卸)価格試算(税抜)'!T288="","",IF(ISNUMBER('ユーザー別小売(卸)価格試算(税抜)'!T288),IF(入力!$C$30=1,ROUNDDOWN('ユーザー別小売(卸)価格試算(税抜)'!T288*(1+入力!$C$31/100),-入力!$C$29),IF(入力!$C$30=2,ROUNDUP('ユーザー別小売(卸)価格試算(税抜)'!T288*(1+入力!$C$31/100),-入力!$C$29),IF(入力!$C$30=3,ROUND('ユーザー別小売(卸)価格試算(税抜)'!T288*(1+入力!$C$31/100),-入力!$C$29)))),'ユーザー別小売(卸)価格試算(税抜)'!T288))</f>
        <v/>
      </c>
      <c r="U288" s="20">
        <f>'6桁'!U288</f>
        <v>0</v>
      </c>
      <c r="V288" s="95">
        <f>IF('ユーザー別小売(卸)価格試算(税抜)'!V288="","",IF(ISNUMBER('ユーザー別小売(卸)価格試算(税抜)'!V288),IF(入力!$C$30=1,ROUNDDOWN('ユーザー別小売(卸)価格試算(税抜)'!V288*(1+入力!$C$31/100),-入力!$C$29),IF(入力!$C$30=2,ROUNDUP('ユーザー別小売(卸)価格試算(税抜)'!V288*(1+入力!$C$31/100),-入力!$C$29),IF(入力!$C$30=3,ROUND('ユーザー別小売(卸)価格試算(税抜)'!V288*(1+入力!$C$31/100),-入力!$C$29)))),'ユーザー別小売(卸)価格試算(税抜)'!V288))</f>
        <v>32340</v>
      </c>
      <c r="W288" s="19" t="str">
        <f>'6桁'!W288</f>
        <v>V</v>
      </c>
      <c r="X288" s="108"/>
      <c r="Y288" s="22"/>
      <c r="Z288" s="267"/>
    </row>
    <row r="289" spans="2:26" ht="30" customHeight="1">
      <c r="B289" s="503"/>
      <c r="C289" s="411" t="s">
        <v>335</v>
      </c>
      <c r="D289" s="317">
        <v>83</v>
      </c>
      <c r="E289" s="249">
        <v>87</v>
      </c>
      <c r="F289" s="319" t="str">
        <f>IF('ユーザー別小売(卸)価格試算(税抜)'!F289="","",IF(ISNUMBER('ユーザー別小売(卸)価格試算(税抜)'!F289),IF(入力!$C$30=1,ROUNDDOWN('ユーザー別小売(卸)価格試算(税抜)'!F289*(1+入力!$C$31/100),-入力!$C$29),IF(入力!$C$30=2,ROUNDUP('ユーザー別小売(卸)価格試算(税抜)'!F289*(1+入力!$C$31/100),-入力!$C$29),IF(入力!$C$30=3,ROUND('ユーザー別小売(卸)価格試算(税抜)'!F289*(1+入力!$C$31/100),-入力!$C$29)))),'ユーザー別小売(卸)価格試算(税抜)'!F289))</f>
        <v/>
      </c>
      <c r="G289" s="126">
        <f>'6桁'!G289</f>
        <v>0</v>
      </c>
      <c r="H289" s="319" t="str">
        <f>IF('ユーザー別小売(卸)価格試算(税抜)'!H289="","",IF(ISNUMBER('ユーザー別小売(卸)価格試算(税抜)'!H289),IF(入力!$C$30=1,ROUNDDOWN('ユーザー別小売(卸)価格試算(税抜)'!H289*(1+入力!$C$31/100),-入力!$C$29),IF(入力!$C$30=2,ROUNDUP('ユーザー別小売(卸)価格試算(税抜)'!H289*(1+入力!$C$31/100),-入力!$C$29),IF(入力!$C$30=3,ROUND('ユーザー別小売(卸)価格試算(税抜)'!H289*(1+入力!$C$31/100),-入力!$C$29)))),'ユーザー別小売(卸)価格試算(税抜)'!H289))</f>
        <v/>
      </c>
      <c r="I289" s="132">
        <f>'6桁'!I289</f>
        <v>0</v>
      </c>
      <c r="J289" s="95">
        <f>IF('ユーザー別小売(卸)価格試算(税抜)'!J289="","",IF(ISNUMBER('ユーザー別小売(卸)価格試算(税抜)'!J289),IF(入力!$C$30=1,ROUNDDOWN('ユーザー別小売(卸)価格試算(税抜)'!J289*(1+入力!$C$31/100),-入力!$C$29),IF(入力!$C$30=2,ROUNDUP('ユーザー別小売(卸)価格試算(税抜)'!J289*(1+入力!$C$31/100),-入力!$C$29),IF(入力!$C$30=3,ROUND('ユーザー別小売(卸)価格試算(税抜)'!J289*(1+入力!$C$31/100),-入力!$C$29)))),'ユーザー別小売(卸)価格試算(税抜)'!J289))</f>
        <v>26510</v>
      </c>
      <c r="K289" s="20" t="str">
        <f>'6桁'!K289</f>
        <v>V</v>
      </c>
      <c r="L289" s="319" t="str">
        <f>IF('ユーザー別小売(卸)価格試算(税抜)'!L289="","",IF(ISNUMBER('ユーザー別小売(卸)価格試算(税抜)'!L289),IF(入力!$C$30=1,ROUNDDOWN('ユーザー別小売(卸)価格試算(税抜)'!L289*(1+入力!$C$31/100),-入力!$C$29),IF(入力!$C$30=2,ROUNDUP('ユーザー別小売(卸)価格試算(税抜)'!L289*(1+入力!$C$31/100),-入力!$C$29),IF(入力!$C$30=3,ROUND('ユーザー別小売(卸)価格試算(税抜)'!L289*(1+入力!$C$31/100),-入力!$C$29)))),'ユーザー別小売(卸)価格試算(税抜)'!L289))</f>
        <v/>
      </c>
      <c r="M289" s="236">
        <f>'6桁'!M289</f>
        <v>0</v>
      </c>
      <c r="N289" s="319">
        <f>IF('ユーザー別小売(卸)価格試算(税抜)'!N289="","",IF(ISNUMBER('ユーザー別小売(卸)価格試算(税抜)'!N289),IF(入力!$C$30=1,ROUNDDOWN('ユーザー別小売(卸)価格試算(税抜)'!N289*(1+入力!$C$31/100),-入力!$C$29),IF(入力!$C$30=2,ROUNDUP('ユーザー別小売(卸)価格試算(税抜)'!N289*(1+入力!$C$31/100),-入力!$C$29),IF(入力!$C$30=3,ROUND('ユーザー別小売(卸)価格試算(税抜)'!N289*(1+入力!$C$31/100),-入力!$C$29)))),'ユーザー別小売(卸)価格試算(税抜)'!N289))</f>
        <v>23210</v>
      </c>
      <c r="O289" s="126" t="str">
        <f>'6桁'!O289</f>
        <v>V◇</v>
      </c>
      <c r="P289" s="319" t="str">
        <f>IF('ユーザー別小売(卸)価格試算(税抜)'!P289="","",IF(ISNUMBER('ユーザー別小売(卸)価格試算(税抜)'!P289),IF(入力!$C$30=1,ROUNDDOWN('ユーザー別小売(卸)価格試算(税抜)'!P289*(1+入力!$C$31/100),-入力!$C$29),IF(入力!$C$30=2,ROUNDUP('ユーザー別小売(卸)価格試算(税抜)'!P289*(1+入力!$C$31/100),-入力!$C$29),IF(入力!$C$30=3,ROUND('ユーザー別小売(卸)価格試算(税抜)'!P289*(1+入力!$C$31/100),-入力!$C$29)))),'ユーザー別小売(卸)価格試算(税抜)'!P289))</f>
        <v/>
      </c>
      <c r="Q289" s="20">
        <f>'6桁'!Q289</f>
        <v>0</v>
      </c>
      <c r="R289" s="319" t="str">
        <f>IF('ユーザー別小売(卸)価格試算(税抜)'!R289="","",IF(ISNUMBER('ユーザー別小売(卸)価格試算(税抜)'!R289),IF(入力!$C$30=1,ROUNDDOWN('ユーザー別小売(卸)価格試算(税抜)'!R289*(1+入力!$C$31/100),-入力!$C$29),IF(入力!$C$30=2,ROUNDUP('ユーザー別小売(卸)価格試算(税抜)'!R289*(1+入力!$C$31/100),-入力!$C$29),IF(入力!$C$30=3,ROUND('ユーザー別小売(卸)価格試算(税抜)'!R289*(1+入力!$C$31/100),-入力!$C$29)))),'ユーザー別小売(卸)価格試算(税抜)'!R289))</f>
        <v/>
      </c>
      <c r="S289" s="236">
        <f>'6桁'!S289</f>
        <v>0</v>
      </c>
      <c r="T289" s="319" t="str">
        <f>IF('ユーザー別小売(卸)価格試算(税抜)'!T289="","",IF(ISNUMBER('ユーザー別小売(卸)価格試算(税抜)'!T289),IF(入力!$C$30=1,ROUNDDOWN('ユーザー別小売(卸)価格試算(税抜)'!T289*(1+入力!$C$31/100),-入力!$C$29),IF(入力!$C$30=2,ROUNDUP('ユーザー別小売(卸)価格試算(税抜)'!T289*(1+入力!$C$31/100),-入力!$C$29),IF(入力!$C$30=3,ROUND('ユーザー別小売(卸)価格試算(税抜)'!T289*(1+入力!$C$31/100),-入力!$C$29)))),'ユーザー別小売(卸)価格試算(税抜)'!T289))</f>
        <v/>
      </c>
      <c r="U289" s="20">
        <f>'6桁'!U289</f>
        <v>0</v>
      </c>
      <c r="V289" s="319" t="str">
        <f>IF('ユーザー別小売(卸)価格試算(税抜)'!V289="","",IF(ISNUMBER('ユーザー別小売(卸)価格試算(税抜)'!V289),IF(入力!$C$30=1,ROUNDDOWN('ユーザー別小売(卸)価格試算(税抜)'!V289*(1+入力!$C$31/100),-入力!$C$29),IF(入力!$C$30=2,ROUNDUP('ユーザー別小売(卸)価格試算(税抜)'!V289*(1+入力!$C$31/100),-入力!$C$29),IF(入力!$C$30=3,ROUND('ユーザー別小売(卸)価格試算(税抜)'!V289*(1+入力!$C$31/100),-入力!$C$29)))),'ユーザー別小売(卸)価格試算(税抜)'!V289))</f>
        <v/>
      </c>
      <c r="W289" s="19">
        <f>'6桁'!W289</f>
        <v>0</v>
      </c>
      <c r="X289" s="108"/>
      <c r="Y289" s="22"/>
      <c r="Z289" s="267"/>
    </row>
    <row r="290" spans="2:26" ht="30" customHeight="1">
      <c r="B290" s="503"/>
      <c r="C290" s="87" t="s">
        <v>336</v>
      </c>
      <c r="D290" s="254">
        <v>87</v>
      </c>
      <c r="E290" s="342">
        <v>91</v>
      </c>
      <c r="F290" s="95" t="str">
        <f>IF('ユーザー別小売(卸)価格試算(税抜)'!F290="","",IF(ISNUMBER('ユーザー別小売(卸)価格試算(税抜)'!F290),IF(入力!$C$30=1,ROUNDDOWN('ユーザー別小売(卸)価格試算(税抜)'!F290*(1+入力!$C$31/100),-入力!$C$29),IF(入力!$C$30=2,ROUNDUP('ユーザー別小売(卸)価格試算(税抜)'!F290*(1+入力!$C$31/100),-入力!$C$29),IF(入力!$C$30=3,ROUND('ユーザー別小売(卸)価格試算(税抜)'!F290*(1+入力!$C$31/100),-入力!$C$29)))),'ユーザー別小売(卸)価格試算(税抜)'!F290))</f>
        <v/>
      </c>
      <c r="G290" s="126">
        <f>'6桁'!G290</f>
        <v>0</v>
      </c>
      <c r="H290" s="95" t="str">
        <f>IF('ユーザー別小売(卸)価格試算(税抜)'!H290="","",IF(ISNUMBER('ユーザー別小売(卸)価格試算(税抜)'!H290),IF(入力!$C$30=1,ROUNDDOWN('ユーザー別小売(卸)価格試算(税抜)'!H290*(1+入力!$C$31/100),-入力!$C$29),IF(入力!$C$30=2,ROUNDUP('ユーザー別小売(卸)価格試算(税抜)'!H290*(1+入力!$C$31/100),-入力!$C$29),IF(入力!$C$30=3,ROUND('ユーザー別小売(卸)価格試算(税抜)'!H290*(1+入力!$C$31/100),-入力!$C$29)))),'ユーザー別小売(卸)価格試算(税抜)'!H290))</f>
        <v/>
      </c>
      <c r="I290" s="126">
        <f>'6桁'!I290</f>
        <v>0</v>
      </c>
      <c r="J290" s="95">
        <f>IF('ユーザー別小売(卸)価格試算(税抜)'!J290="","",IF(ISNUMBER('ユーザー別小売(卸)価格試算(税抜)'!J290),IF(入力!$C$30=1,ROUNDDOWN('ユーザー別小売(卸)価格試算(税抜)'!J290*(1+入力!$C$31/100),-入力!$C$29),IF(入力!$C$30=2,ROUNDUP('ユーザー別小売(卸)価格試算(税抜)'!J290*(1+入力!$C$31/100),-入力!$C$29),IF(入力!$C$30=3,ROUND('ユーザー別小売(卸)価格試算(税抜)'!J290*(1+入力!$C$31/100),-入力!$C$29)))),'ユーザー別小売(卸)価格試算(税抜)'!J290))</f>
        <v>26730</v>
      </c>
      <c r="K290" s="20" t="str">
        <f>'6桁'!K290</f>
        <v>V</v>
      </c>
      <c r="L290" s="95" t="str">
        <f>IF('ユーザー別小売(卸)価格試算(税抜)'!L290="","",IF(ISNUMBER('ユーザー別小売(卸)価格試算(税抜)'!L290),IF(入力!$C$30=1,ROUNDDOWN('ユーザー別小売(卸)価格試算(税抜)'!L290*(1+入力!$C$31/100),-入力!$C$29),IF(入力!$C$30=2,ROUNDUP('ユーザー別小売(卸)価格試算(税抜)'!L290*(1+入力!$C$31/100),-入力!$C$29),IF(入力!$C$30=3,ROUND('ユーザー別小売(卸)価格試算(税抜)'!L290*(1+入力!$C$31/100),-入力!$C$29)))),'ユーザー別小売(卸)価格試算(税抜)'!L290))</f>
        <v/>
      </c>
      <c r="M290" s="126">
        <f>'6桁'!M290</f>
        <v>0</v>
      </c>
      <c r="N290" s="95">
        <f>IF('ユーザー別小売(卸)価格試算(税抜)'!N290="","",IF(ISNUMBER('ユーザー別小売(卸)価格試算(税抜)'!N290),IF(入力!$C$30=1,ROUNDDOWN('ユーザー別小売(卸)価格試算(税抜)'!N290*(1+入力!$C$31/100),-入力!$C$29),IF(入力!$C$30=2,ROUNDUP('ユーザー別小売(卸)価格試算(税抜)'!N290*(1+入力!$C$31/100),-入力!$C$29),IF(入力!$C$30=3,ROUND('ユーザー別小売(卸)価格試算(税抜)'!N290*(1+入力!$C$31/100),-入力!$C$29)))),'ユーザー別小売(卸)価格試算(税抜)'!N290))</f>
        <v>24640</v>
      </c>
      <c r="O290" s="126" t="str">
        <f>'6桁'!O290</f>
        <v>V◇</v>
      </c>
      <c r="P290" s="95" t="str">
        <f>IF('ユーザー別小売(卸)価格試算(税抜)'!P290="","",IF(ISNUMBER('ユーザー別小売(卸)価格試算(税抜)'!P290),IF(入力!$C$30=1,ROUNDDOWN('ユーザー別小売(卸)価格試算(税抜)'!P290*(1+入力!$C$31/100),-入力!$C$29),IF(入力!$C$30=2,ROUNDUP('ユーザー別小売(卸)価格試算(税抜)'!P290*(1+入力!$C$31/100),-入力!$C$29),IF(入力!$C$30=3,ROUND('ユーザー別小売(卸)価格試算(税抜)'!P290*(1+入力!$C$31/100),-入力!$C$29)))),'ユーザー別小売(卸)価格試算(税抜)'!P290))</f>
        <v/>
      </c>
      <c r="Q290" s="20">
        <f>'6桁'!Q290</f>
        <v>0</v>
      </c>
      <c r="R290" s="95" t="str">
        <f>IF('ユーザー別小売(卸)価格試算(税抜)'!R290="","",IF(ISNUMBER('ユーザー別小売(卸)価格試算(税抜)'!R290),IF(入力!$C$30=1,ROUNDDOWN('ユーザー別小売(卸)価格試算(税抜)'!R290*(1+入力!$C$31/100),-入力!$C$29),IF(入力!$C$30=2,ROUNDUP('ユーザー別小売(卸)価格試算(税抜)'!R290*(1+入力!$C$31/100),-入力!$C$29),IF(入力!$C$30=3,ROUND('ユーザー別小売(卸)価格試算(税抜)'!R290*(1+入力!$C$31/100),-入力!$C$29)))),'ユーザー別小売(卸)価格試算(税抜)'!R290))</f>
        <v/>
      </c>
      <c r="S290" s="20">
        <f>'6桁'!S290</f>
        <v>0</v>
      </c>
      <c r="T290" s="95" t="str">
        <f>IF('ユーザー別小売(卸)価格試算(税抜)'!T290="","",IF(ISNUMBER('ユーザー別小売(卸)価格試算(税抜)'!T290),IF(入力!$C$30=1,ROUNDDOWN('ユーザー別小売(卸)価格試算(税抜)'!T290*(1+入力!$C$31/100),-入力!$C$29),IF(入力!$C$30=2,ROUNDUP('ユーザー別小売(卸)価格試算(税抜)'!T290*(1+入力!$C$31/100),-入力!$C$29),IF(入力!$C$30=3,ROUND('ユーザー別小売(卸)価格試算(税抜)'!T290*(1+入力!$C$31/100),-入力!$C$29)))),'ユーザー別小売(卸)価格試算(税抜)'!T290))</f>
        <v/>
      </c>
      <c r="U290" s="20">
        <f>'6桁'!U290</f>
        <v>0</v>
      </c>
      <c r="V290" s="95" t="str">
        <f>IF('ユーザー別小売(卸)価格試算(税抜)'!V290="","",IF(ISNUMBER('ユーザー別小売(卸)価格試算(税抜)'!V290),IF(入力!$C$30=1,ROUNDDOWN('ユーザー別小売(卸)価格試算(税抜)'!V290*(1+入力!$C$31/100),-入力!$C$29),IF(入力!$C$30=2,ROUNDUP('ユーザー別小売(卸)価格試算(税抜)'!V290*(1+入力!$C$31/100),-入力!$C$29),IF(入力!$C$30=3,ROUND('ユーザー別小売(卸)価格試算(税抜)'!V290*(1+入力!$C$31/100),-入力!$C$29)))),'ユーザー別小売(卸)価格試算(税抜)'!V290))</f>
        <v/>
      </c>
      <c r="W290" s="19">
        <f>'6桁'!W290</f>
        <v>0</v>
      </c>
      <c r="X290" s="108"/>
      <c r="Y290" s="22"/>
      <c r="Z290" s="267"/>
    </row>
    <row r="291" spans="2:26" ht="30" customHeight="1">
      <c r="B291" s="503"/>
      <c r="C291" s="341" t="s">
        <v>126</v>
      </c>
      <c r="D291" s="254">
        <v>91</v>
      </c>
      <c r="E291" s="342">
        <v>94</v>
      </c>
      <c r="F291" s="95">
        <f>IF('ユーザー別小売(卸)価格試算(税抜)'!F291="","",IF(ISNUMBER('ユーザー別小売(卸)価格試算(税抜)'!F291),IF(入力!$C$30=1,ROUNDDOWN('ユーザー別小売(卸)価格試算(税抜)'!F291*(1+入力!$C$31/100),-入力!$C$29),IF(入力!$C$30=2,ROUNDUP('ユーザー別小売(卸)価格試算(税抜)'!F291*(1+入力!$C$31/100),-入力!$C$29),IF(入力!$C$30=3,ROUND('ユーザー別小売(卸)価格試算(税抜)'!F291*(1+入力!$C$31/100),-入力!$C$29)))),'ユーザー別小売(卸)価格試算(税抜)'!F291))</f>
        <v>31570</v>
      </c>
      <c r="G291" s="126" t="str">
        <f>'6桁'!G291</f>
        <v>W★</v>
      </c>
      <c r="H291" s="95">
        <f>IF('ユーザー別小売(卸)価格試算(税抜)'!H291="","",IF(ISNUMBER('ユーザー別小売(卸)価格試算(税抜)'!H291),IF(入力!$C$30=1,ROUNDDOWN('ユーザー別小売(卸)価格試算(税抜)'!H291*(1+入力!$C$31/100),-入力!$C$29),IF(入力!$C$30=2,ROUNDUP('ユーザー別小売(卸)価格試算(税抜)'!H291*(1+入力!$C$31/100),-入力!$C$29),IF(入力!$C$30=3,ROUND('ユーザー別小売(卸)価格試算(税抜)'!H291*(1+入力!$C$31/100),-入力!$C$29)))),'ユーザー別小売(卸)価格試算(税抜)'!H291))</f>
        <v>30030</v>
      </c>
      <c r="I291" s="126" t="str">
        <f>'6桁'!I291</f>
        <v>V
VE304</v>
      </c>
      <c r="J291" s="95">
        <f>IF('ユーザー別小売(卸)価格試算(税抜)'!J291="","",IF(ISNUMBER('ユーザー別小売(卸)価格試算(税抜)'!J291),IF(入力!$C$30=1,ROUNDDOWN('ユーザー別小売(卸)価格試算(税抜)'!J291*(1+入力!$C$31/100),-入力!$C$29),IF(入力!$C$30=2,ROUNDUP('ユーザー別小売(卸)価格試算(税抜)'!J291*(1+入力!$C$31/100),-入力!$C$29),IF(入力!$C$30=3,ROUND('ユーザー別小売(卸)価格試算(税抜)'!J291*(1+入力!$C$31/100),-入力!$C$29)))),'ユーザー別小売(卸)価格試算(税抜)'!J291))</f>
        <v>27830</v>
      </c>
      <c r="K291" s="20" t="str">
        <f>'6桁'!K291</f>
        <v>V</v>
      </c>
      <c r="L291" s="95">
        <f>IF('ユーザー別小売(卸)価格試算(税抜)'!L291="","",IF(ISNUMBER('ユーザー別小売(卸)価格試算(税抜)'!L291),IF(入力!$C$30=1,ROUNDDOWN('ユーザー別小売(卸)価格試算(税抜)'!L291*(1+入力!$C$31/100),-入力!$C$29),IF(入力!$C$30=2,ROUNDUP('ユーザー別小売(卸)価格試算(税抜)'!L291*(1+入力!$C$31/100),-入力!$C$29),IF(入力!$C$30=3,ROUND('ユーザー別小売(卸)価格試算(税抜)'!L291*(1+入力!$C$31/100),-入力!$C$29)))),'ユーザー別小売(卸)価格試算(税抜)'!L291))</f>
        <v>26070</v>
      </c>
      <c r="M291" s="20" t="str">
        <f>'6桁'!M291</f>
        <v>V△</v>
      </c>
      <c r="N291" s="95">
        <f>IF('ユーザー別小売(卸)価格試算(税抜)'!N291="","",IF(ISNUMBER('ユーザー別小売(卸)価格試算(税抜)'!N291),IF(入力!$C$30=1,ROUNDDOWN('ユーザー別小売(卸)価格試算(税抜)'!N291*(1+入力!$C$31/100),-入力!$C$29),IF(入力!$C$30=2,ROUNDUP('ユーザー別小売(卸)価格試算(税抜)'!N291*(1+入力!$C$31/100),-入力!$C$29),IF(入力!$C$30=3,ROUND('ユーザー別小売(卸)価格試算(税抜)'!N291*(1+入力!$C$31/100),-入力!$C$29)))),'ユーザー別小売(卸)価格試算(税抜)'!N291))</f>
        <v>25740</v>
      </c>
      <c r="O291" s="126" t="str">
        <f>'6桁'!O291</f>
        <v>V◇</v>
      </c>
      <c r="P291" s="95">
        <f>IF('ユーザー別小売(卸)価格試算(税抜)'!P291="","",IF(ISNUMBER('ユーザー別小売(卸)価格試算(税抜)'!P291),IF(入力!$C$30=1,ROUNDDOWN('ユーザー別小売(卸)価格試算(税抜)'!P291*(1+入力!$C$31/100),-入力!$C$29),IF(入力!$C$30=2,ROUNDUP('ユーザー別小売(卸)価格試算(税抜)'!P291*(1+入力!$C$31/100),-入力!$C$29),IF(入力!$C$30=3,ROUND('ユーザー別小売(卸)価格試算(税抜)'!P291*(1+入力!$C$31/100),-入力!$C$29)))),'ユーザー別小売(卸)価格試算(税抜)'!P291))</f>
        <v>34650</v>
      </c>
      <c r="Q291" s="20" t="str">
        <f>'6桁'!Q291</f>
        <v>V</v>
      </c>
      <c r="R291" s="95">
        <f>IF('ユーザー別小売(卸)価格試算(税抜)'!R291="","",IF(ISNUMBER('ユーザー別小売(卸)価格試算(税抜)'!R291),IF(入力!$C$30=1,ROUNDDOWN('ユーザー別小売(卸)価格試算(税抜)'!R291*(1+入力!$C$31/100),-入力!$C$29),IF(入力!$C$30=2,ROUNDUP('ユーザー別小売(卸)価格試算(税抜)'!R291*(1+入力!$C$31/100),-入力!$C$29),IF(入力!$C$30=3,ROUND('ユーザー別小売(卸)価格試算(税抜)'!R291*(1+入力!$C$31/100),-入力!$C$29)))),'ユーザー別小売(卸)価格試算(税抜)'!R291))</f>
        <v>40590</v>
      </c>
      <c r="S291" s="20" t="str">
        <f>'6桁'!S291</f>
        <v>▽V</v>
      </c>
      <c r="T291" s="95" t="str">
        <f>IF('ユーザー別小売(卸)価格試算(税抜)'!T291="","",IF(ISNUMBER('ユーザー別小売(卸)価格試算(税抜)'!T291),IF(入力!$C$30=1,ROUNDDOWN('ユーザー別小売(卸)価格試算(税抜)'!T291*(1+入力!$C$31/100),-入力!$C$29),IF(入力!$C$30=2,ROUNDUP('ユーザー別小売(卸)価格試算(税抜)'!T291*(1+入力!$C$31/100),-入力!$C$29),IF(入力!$C$30=3,ROUND('ユーザー別小売(卸)価格試算(税抜)'!T291*(1+入力!$C$31/100),-入力!$C$29)))),'ユーザー別小売(卸)価格試算(税抜)'!T291))</f>
        <v/>
      </c>
      <c r="U291" s="20">
        <f>'6桁'!U291</f>
        <v>0</v>
      </c>
      <c r="V291" s="95">
        <f>IF('ユーザー別小売(卸)価格試算(税抜)'!V291="","",IF(ISNUMBER('ユーザー別小売(卸)価格試算(税抜)'!V291),IF(入力!$C$30=1,ROUNDDOWN('ユーザー別小売(卸)価格試算(税抜)'!V291*(1+入力!$C$31/100),-入力!$C$29),IF(入力!$C$30=2,ROUNDUP('ユーザー別小売(卸)価格試算(税抜)'!V291*(1+入力!$C$31/100),-入力!$C$29),IF(入力!$C$30=3,ROUND('ユーザー別小売(卸)価格試算(税抜)'!V291*(1+入力!$C$31/100),-入力!$C$29)))),'ユーザー別小売(卸)価格試算(税抜)'!V291))</f>
        <v>28600</v>
      </c>
      <c r="W291" s="19" t="str">
        <f>'6桁'!W291</f>
        <v>V</v>
      </c>
      <c r="X291" s="108"/>
      <c r="Y291" s="22"/>
      <c r="Z291" s="267"/>
    </row>
    <row r="292" spans="2:26" ht="30" customHeight="1">
      <c r="B292" s="503"/>
      <c r="C292" s="341" t="s">
        <v>2</v>
      </c>
      <c r="D292" s="254">
        <v>93</v>
      </c>
      <c r="E292" s="342">
        <v>97</v>
      </c>
      <c r="F292" s="95">
        <f>IF('ユーザー別小売(卸)価格試算(税抜)'!F292="","",IF(ISNUMBER('ユーザー別小売(卸)価格試算(税抜)'!F292),IF(入力!$C$30=1,ROUNDDOWN('ユーザー別小売(卸)価格試算(税抜)'!F292*(1+入力!$C$31/100),-入力!$C$29),IF(入力!$C$30=2,ROUNDUP('ユーザー別小売(卸)価格試算(税抜)'!F292*(1+入力!$C$31/100),-入力!$C$29),IF(入力!$C$30=3,ROUND('ユーザー別小売(卸)価格試算(税抜)'!F292*(1+入力!$C$31/100),-入力!$C$29)))),'ユーザー別小売(卸)価格試算(税抜)'!F292))</f>
        <v>36520</v>
      </c>
      <c r="G292" s="126" t="str">
        <f>'6桁'!G292</f>
        <v>Y★</v>
      </c>
      <c r="H292" s="95" t="str">
        <f>IF('ユーザー別小売(卸)価格試算(税抜)'!H292="","",IF(ISNUMBER('ユーザー別小売(卸)価格試算(税抜)'!H292),IF(入力!$C$30=1,ROUNDDOWN('ユーザー別小売(卸)価格試算(税抜)'!H292*(1+入力!$C$31/100),-入力!$C$29),IF(入力!$C$30=2,ROUNDUP('ユーザー別小売(卸)価格試算(税抜)'!H292*(1+入力!$C$31/100),-入力!$C$29),IF(入力!$C$30=3,ROUND('ユーザー別小売(卸)価格試算(税抜)'!H292*(1+入力!$C$31/100),-入力!$C$29)))),'ユーザー別小売(卸)価格試算(税抜)'!H292))</f>
        <v/>
      </c>
      <c r="I292" s="126">
        <f>'6桁'!I292</f>
        <v>0</v>
      </c>
      <c r="J292" s="95">
        <f>IF('ユーザー別小売(卸)価格試算(税抜)'!J292="","",IF(ISNUMBER('ユーザー別小売(卸)価格試算(税抜)'!J292),IF(入力!$C$30=1,ROUNDDOWN('ユーザー別小売(卸)価格試算(税抜)'!J292*(1+入力!$C$31/100),-入力!$C$29),IF(入力!$C$30=2,ROUNDUP('ユーザー別小売(卸)価格試算(税抜)'!J292*(1+入力!$C$31/100),-入力!$C$29),IF(入力!$C$30=3,ROUND('ユーザー別小売(卸)価格試算(税抜)'!J292*(1+入力!$C$31/100),-入力!$C$29)))),'ユーザー別小売(卸)価格試算(税抜)'!J292))</f>
        <v>28930</v>
      </c>
      <c r="K292" s="20" t="str">
        <f>'6桁'!K292</f>
        <v>V★
LM704</v>
      </c>
      <c r="L292" s="95" t="str">
        <f>IF('ユーザー別小売(卸)価格試算(税抜)'!L292="","",IF(ISNUMBER('ユーザー別小売(卸)価格試算(税抜)'!L292),IF(入力!$C$30=1,ROUNDDOWN('ユーザー別小売(卸)価格試算(税抜)'!L292*(1+入力!$C$31/100),-入力!$C$29),IF(入力!$C$30=2,ROUNDUP('ユーザー別小売(卸)価格試算(税抜)'!L292*(1+入力!$C$31/100),-入力!$C$29),IF(入力!$C$30=3,ROUND('ユーザー別小売(卸)価格試算(税抜)'!L292*(1+入力!$C$31/100),-入力!$C$29)))),'ユーザー別小売(卸)価格試算(税抜)'!L292))</f>
        <v/>
      </c>
      <c r="M292" s="126">
        <f>'6桁'!M292</f>
        <v>0</v>
      </c>
      <c r="N292" s="95">
        <f>IF('ユーザー別小売(卸)価格試算(税抜)'!N292="","",IF(ISNUMBER('ユーザー別小売(卸)価格試算(税抜)'!N292),IF(入力!$C$30=1,ROUNDDOWN('ユーザー別小売(卸)価格試算(税抜)'!N292*(1+入力!$C$31/100),-入力!$C$29),IF(入力!$C$30=2,ROUNDUP('ユーザー別小売(卸)価格試算(税抜)'!N292*(1+入力!$C$31/100),-入力!$C$29),IF(入力!$C$30=3,ROUND('ユーザー別小売(卸)価格試算(税抜)'!N292*(1+入力!$C$31/100),-入力!$C$29)))),'ユーザー別小売(卸)価格試算(税抜)'!N292))</f>
        <v>27500</v>
      </c>
      <c r="O292" s="126" t="str">
        <f>'6桁'!O292</f>
        <v>V</v>
      </c>
      <c r="P292" s="95" t="str">
        <f>IF('ユーザー別小売(卸)価格試算(税抜)'!P292="","",IF(ISNUMBER('ユーザー別小売(卸)価格試算(税抜)'!P292),IF(入力!$C$30=1,ROUNDDOWN('ユーザー別小売(卸)価格試算(税抜)'!P292*(1+入力!$C$31/100),-入力!$C$29),IF(入力!$C$30=2,ROUNDUP('ユーザー別小売(卸)価格試算(税抜)'!P292*(1+入力!$C$31/100),-入力!$C$29),IF(入力!$C$30=3,ROUND('ユーザー別小売(卸)価格試算(税抜)'!P292*(1+入力!$C$31/100),-入力!$C$29)))),'ユーザー別小売(卸)価格試算(税抜)'!P292))</f>
        <v/>
      </c>
      <c r="Q292" s="20">
        <f>'6桁'!Q292</f>
        <v>0</v>
      </c>
      <c r="R292" s="95" t="str">
        <f>IF('ユーザー別小売(卸)価格試算(税抜)'!R292="","",IF(ISNUMBER('ユーザー別小売(卸)価格試算(税抜)'!R292),IF(入力!$C$30=1,ROUNDDOWN('ユーザー別小売(卸)価格試算(税抜)'!R292*(1+入力!$C$31/100),-入力!$C$29),IF(入力!$C$30=2,ROUNDUP('ユーザー別小売(卸)価格試算(税抜)'!R292*(1+入力!$C$31/100),-入力!$C$29),IF(入力!$C$30=3,ROUND('ユーザー別小売(卸)価格試算(税抜)'!R292*(1+入力!$C$31/100),-入力!$C$29)))),'ユーザー別小売(卸)価格試算(税抜)'!R292))</f>
        <v/>
      </c>
      <c r="S292" s="20">
        <f>'6桁'!S292</f>
        <v>0</v>
      </c>
      <c r="T292" s="95" t="str">
        <f>IF('ユーザー別小売(卸)価格試算(税抜)'!T292="","",IF(ISNUMBER('ユーザー別小売(卸)価格試算(税抜)'!T292),IF(入力!$C$30=1,ROUNDDOWN('ユーザー別小売(卸)価格試算(税抜)'!T292*(1+入力!$C$31/100),-入力!$C$29),IF(入力!$C$30=2,ROUNDUP('ユーザー別小売(卸)価格試算(税抜)'!T292*(1+入力!$C$31/100),-入力!$C$29),IF(入力!$C$30=3,ROUND('ユーザー別小売(卸)価格試算(税抜)'!T292*(1+入力!$C$31/100),-入力!$C$29)))),'ユーザー別小売(卸)価格試算(税抜)'!T292))</f>
        <v/>
      </c>
      <c r="U292" s="20">
        <f>'6桁'!U292</f>
        <v>0</v>
      </c>
      <c r="V292" s="95">
        <f>IF('ユーザー別小売(卸)価格試算(税抜)'!V292="","",IF(ISNUMBER('ユーザー別小売(卸)価格試算(税抜)'!V292),IF(入力!$C$30=1,ROUNDDOWN('ユーザー別小売(卸)価格試算(税抜)'!V292*(1+入力!$C$31/100),-入力!$C$29),IF(入力!$C$30=2,ROUNDUP('ユーザー別小売(卸)価格試算(税抜)'!V292*(1+入力!$C$31/100),-入力!$C$29),IF(入力!$C$30=3,ROUND('ユーザー別小売(卸)価格試算(税抜)'!V292*(1+入力!$C$31/100),-入力!$C$29)))),'ユーザー別小売(卸)価格試算(税抜)'!V292))</f>
        <v>29590</v>
      </c>
      <c r="W292" s="19" t="str">
        <f>'6桁'!W292</f>
        <v>V</v>
      </c>
      <c r="X292" s="108"/>
      <c r="Y292" s="22"/>
      <c r="Z292" s="267"/>
    </row>
    <row r="293" spans="2:26" ht="30" customHeight="1">
      <c r="B293" s="503"/>
      <c r="C293" s="341" t="s">
        <v>3</v>
      </c>
      <c r="D293" s="254">
        <v>95</v>
      </c>
      <c r="E293" s="342">
        <v>99</v>
      </c>
      <c r="F293" s="95" t="str">
        <f>IF('ユーザー別小売(卸)価格試算(税抜)'!F293="","",IF(ISNUMBER('ユーザー別小売(卸)価格試算(税抜)'!F293),IF(入力!$C$30=1,ROUNDDOWN('ユーザー別小売(卸)価格試算(税抜)'!F293*(1+入力!$C$31/100),-入力!$C$29),IF(入力!$C$30=2,ROUNDUP('ユーザー別小売(卸)価格試算(税抜)'!F293*(1+入力!$C$31/100),-入力!$C$29),IF(入力!$C$30=3,ROUND('ユーザー別小売(卸)価格試算(税抜)'!F293*(1+入力!$C$31/100),-入力!$C$29)))),'ユーザー別小売(卸)価格試算(税抜)'!F293))</f>
        <v/>
      </c>
      <c r="G293" s="126">
        <f>'6桁'!G293</f>
        <v>0</v>
      </c>
      <c r="H293" s="95" t="str">
        <f>IF('ユーザー別小売(卸)価格試算(税抜)'!H293="","",IF(ISNUMBER('ユーザー別小売(卸)価格試算(税抜)'!H293),IF(入力!$C$30=1,ROUNDDOWN('ユーザー別小売(卸)価格試算(税抜)'!H293*(1+入力!$C$31/100),-入力!$C$29),IF(入力!$C$30=2,ROUNDUP('ユーザー別小売(卸)価格試算(税抜)'!H293*(1+入力!$C$31/100),-入力!$C$29),IF(入力!$C$30=3,ROUND('ユーザー別小売(卸)価格試算(税抜)'!H293*(1+入力!$C$31/100),-入力!$C$29)))),'ユーザー別小売(卸)価格試算(税抜)'!H293))</f>
        <v/>
      </c>
      <c r="I293" s="126">
        <f>'6桁'!I293</f>
        <v>0</v>
      </c>
      <c r="J293" s="95">
        <f>IF('ユーザー別小売(卸)価格試算(税抜)'!J293="","",IF(ISNUMBER('ユーザー別小売(卸)価格試算(税抜)'!J293),IF(入力!$C$30=1,ROUNDDOWN('ユーザー別小売(卸)価格試算(税抜)'!J293*(1+入力!$C$31/100),-入力!$C$29),IF(入力!$C$30=2,ROUNDUP('ユーザー別小売(卸)価格試算(税抜)'!J293*(1+入力!$C$31/100),-入力!$C$29),IF(入力!$C$30=3,ROUND('ユーザー別小売(卸)価格試算(税抜)'!J293*(1+入力!$C$31/100),-入力!$C$29)))),'ユーザー別小売(卸)価格試算(税抜)'!J293))</f>
        <v>30580</v>
      </c>
      <c r="K293" s="20" t="str">
        <f>'6桁'!K293</f>
        <v>V
LM704</v>
      </c>
      <c r="L293" s="95" t="str">
        <f>IF('ユーザー別小売(卸)価格試算(税抜)'!L293="","",IF(ISNUMBER('ユーザー別小売(卸)価格試算(税抜)'!L293),IF(入力!$C$30=1,ROUNDDOWN('ユーザー別小売(卸)価格試算(税抜)'!L293*(1+入力!$C$31/100),-入力!$C$29),IF(入力!$C$30=2,ROUNDUP('ユーザー別小売(卸)価格試算(税抜)'!L293*(1+入力!$C$31/100),-入力!$C$29),IF(入力!$C$30=3,ROUND('ユーザー別小売(卸)価格試算(税抜)'!L293*(1+入力!$C$31/100),-入力!$C$29)))),'ユーザー別小売(卸)価格試算(税抜)'!L293))</f>
        <v/>
      </c>
      <c r="M293" s="20">
        <f>'6桁'!M293</f>
        <v>0</v>
      </c>
      <c r="N293" s="95" t="str">
        <f>IF('ユーザー別小売(卸)価格試算(税抜)'!N293="","",IF(ISNUMBER('ユーザー別小売(卸)価格試算(税抜)'!N293),IF(入力!$C$30=1,ROUNDDOWN('ユーザー別小売(卸)価格試算(税抜)'!N293*(1+入力!$C$31/100),-入力!$C$29),IF(入力!$C$30=2,ROUNDUP('ユーザー別小売(卸)価格試算(税抜)'!N293*(1+入力!$C$31/100),-入力!$C$29),IF(入力!$C$30=3,ROUND('ユーザー別小売(卸)価格試算(税抜)'!N293*(1+入力!$C$31/100),-入力!$C$29)))),'ユーザー別小売(卸)価格試算(税抜)'!N293))</f>
        <v/>
      </c>
      <c r="O293" s="126">
        <f>'6桁'!O293</f>
        <v>0</v>
      </c>
      <c r="P293" s="95" t="str">
        <f>IF('ユーザー別小売(卸)価格試算(税抜)'!P293="","",IF(ISNUMBER('ユーザー別小売(卸)価格試算(税抜)'!P293),IF(入力!$C$30=1,ROUNDDOWN('ユーザー別小売(卸)価格試算(税抜)'!P293*(1+入力!$C$31/100),-入力!$C$29),IF(入力!$C$30=2,ROUNDUP('ユーザー別小売(卸)価格試算(税抜)'!P293*(1+入力!$C$31/100),-入力!$C$29),IF(入力!$C$30=3,ROUND('ユーザー別小売(卸)価格試算(税抜)'!P293*(1+入力!$C$31/100),-入力!$C$29)))),'ユーザー別小売(卸)価格試算(税抜)'!P293))</f>
        <v/>
      </c>
      <c r="Q293" s="20">
        <f>'6桁'!Q293</f>
        <v>0</v>
      </c>
      <c r="R293" s="95" t="str">
        <f>IF('ユーザー別小売(卸)価格試算(税抜)'!R293="","",IF(ISNUMBER('ユーザー別小売(卸)価格試算(税抜)'!R293),IF(入力!$C$30=1,ROUNDDOWN('ユーザー別小売(卸)価格試算(税抜)'!R293*(1+入力!$C$31/100),-入力!$C$29),IF(入力!$C$30=2,ROUNDUP('ユーザー別小売(卸)価格試算(税抜)'!R293*(1+入力!$C$31/100),-入力!$C$29),IF(入力!$C$30=3,ROUND('ユーザー別小売(卸)価格試算(税抜)'!R293*(1+入力!$C$31/100),-入力!$C$29)))),'ユーザー別小売(卸)価格試算(税抜)'!R293))</f>
        <v/>
      </c>
      <c r="S293" s="20">
        <f>'6桁'!S293</f>
        <v>0</v>
      </c>
      <c r="T293" s="95" t="str">
        <f>IF('ユーザー別小売(卸)価格試算(税抜)'!T293="","",IF(ISNUMBER('ユーザー別小売(卸)価格試算(税抜)'!T293),IF(入力!$C$30=1,ROUNDDOWN('ユーザー別小売(卸)価格試算(税抜)'!T293*(1+入力!$C$31/100),-入力!$C$29),IF(入力!$C$30=2,ROUNDUP('ユーザー別小売(卸)価格試算(税抜)'!T293*(1+入力!$C$31/100),-入力!$C$29),IF(入力!$C$30=3,ROUND('ユーザー別小売(卸)価格試算(税抜)'!T293*(1+入力!$C$31/100),-入力!$C$29)))),'ユーザー別小売(卸)価格試算(税抜)'!T293))</f>
        <v/>
      </c>
      <c r="U293" s="20">
        <f>'6桁'!U293</f>
        <v>0</v>
      </c>
      <c r="V293" s="95">
        <f>IF('ユーザー別小売(卸)価格試算(税抜)'!V293="","",IF(ISNUMBER('ユーザー別小売(卸)価格試算(税抜)'!V293),IF(入力!$C$30=1,ROUNDDOWN('ユーザー別小売(卸)価格試算(税抜)'!V293*(1+入力!$C$31/100),-入力!$C$29),IF(入力!$C$30=2,ROUNDUP('ユーザー別小売(卸)価格試算(税抜)'!V293*(1+入力!$C$31/100),-入力!$C$29),IF(入力!$C$30=3,ROUND('ユーザー別小売(卸)価格試算(税抜)'!V293*(1+入力!$C$31/100),-入力!$C$29)))),'ユーザー別小売(卸)価格試算(税抜)'!V293))</f>
        <v>31350</v>
      </c>
      <c r="W293" s="19" t="str">
        <f>'6桁'!W293</f>
        <v>V</v>
      </c>
      <c r="X293" s="108"/>
      <c r="Y293" s="22"/>
      <c r="Z293" s="267"/>
    </row>
    <row r="294" spans="2:26" ht="30" customHeight="1">
      <c r="B294" s="503"/>
      <c r="C294" s="345" t="s">
        <v>133</v>
      </c>
      <c r="D294" s="318">
        <v>82</v>
      </c>
      <c r="E294" s="361">
        <v>86</v>
      </c>
      <c r="F294" s="94" t="str">
        <f>IF('ユーザー別小売(卸)価格試算(税抜)'!F294="","",IF(ISNUMBER('ユーザー別小売(卸)価格試算(税抜)'!F294),IF(入力!$C$30=1,ROUNDDOWN('ユーザー別小売(卸)価格試算(税抜)'!F294*(1+入力!$C$31/100),-入力!$C$29),IF(入力!$C$30=2,ROUNDUP('ユーザー別小売(卸)価格試算(税抜)'!F294*(1+入力!$C$31/100),-入力!$C$29),IF(入力!$C$30=3,ROUND('ユーザー別小売(卸)価格試算(税抜)'!F294*(1+入力!$C$31/100),-入力!$C$29)))),'ユーザー別小売(卸)価格試算(税抜)'!F294))</f>
        <v/>
      </c>
      <c r="G294" s="133">
        <f>'6桁'!G294</f>
        <v>0</v>
      </c>
      <c r="H294" s="94" t="str">
        <f>IF('ユーザー別小売(卸)価格試算(税抜)'!H294="","",IF(ISNUMBER('ユーザー別小売(卸)価格試算(税抜)'!H294),IF(入力!$C$30=1,ROUNDDOWN('ユーザー別小売(卸)価格試算(税抜)'!H294*(1+入力!$C$31/100),-入力!$C$29),IF(入力!$C$30=2,ROUNDUP('ユーザー別小売(卸)価格試算(税抜)'!H294*(1+入力!$C$31/100),-入力!$C$29),IF(入力!$C$30=3,ROUND('ユーザー別小売(卸)価格試算(税抜)'!H294*(1+入力!$C$31/100),-入力!$C$29)))),'ユーザー別小売(卸)価格試算(税抜)'!H294))</f>
        <v/>
      </c>
      <c r="I294" s="133">
        <f>'6桁'!I294</f>
        <v>0</v>
      </c>
      <c r="J294" s="94">
        <f>IF('ユーザー別小売(卸)価格試算(税抜)'!J294="","",IF(ISNUMBER('ユーザー別小売(卸)価格試算(税抜)'!J294),IF(入力!$C$30=1,ROUNDDOWN('ユーザー別小売(卸)価格試算(税抜)'!J294*(1+入力!$C$31/100),-入力!$C$29),IF(入力!$C$30=2,ROUNDUP('ユーザー別小売(卸)価格試算(税抜)'!J294*(1+入力!$C$31/100),-入力!$C$29),IF(入力!$C$30=3,ROUND('ユーザー別小売(卸)価格試算(税抜)'!J294*(1+入力!$C$31/100),-入力!$C$29)))),'ユーザー別小売(卸)価格試算(税抜)'!J294))</f>
        <v>22220</v>
      </c>
      <c r="K294" s="237" t="str">
        <f>'6桁'!K294</f>
        <v>H</v>
      </c>
      <c r="L294" s="94">
        <f>IF('ユーザー別小売(卸)価格試算(税抜)'!L294="","",IF(ISNUMBER('ユーザー別小売(卸)価格試算(税抜)'!L294),IF(入力!$C$30=1,ROUNDDOWN('ユーザー別小売(卸)価格試算(税抜)'!L294*(1+入力!$C$31/100),-入力!$C$29),IF(入力!$C$30=2,ROUNDUP('ユーザー別小売(卸)価格試算(税抜)'!L294*(1+入力!$C$31/100),-入力!$C$29),IF(入力!$C$30=3,ROUND('ユーザー別小売(卸)価格試算(税抜)'!L294*(1+入力!$C$31/100),-入力!$C$29)))),'ユーザー別小売(卸)価格試算(税抜)'!L294))</f>
        <v>20900</v>
      </c>
      <c r="M294" s="237" t="str">
        <f>'6桁'!M294</f>
        <v>H△</v>
      </c>
      <c r="N294" s="94">
        <f>IF('ユーザー別小売(卸)価格試算(税抜)'!N294="","",IF(ISNUMBER('ユーザー別小売(卸)価格試算(税抜)'!N294),IF(入力!$C$30=1,ROUNDDOWN('ユーザー別小売(卸)価格試算(税抜)'!N294*(1+入力!$C$31/100),-入力!$C$29),IF(入力!$C$30=2,ROUNDUP('ユーザー別小売(卸)価格試算(税抜)'!N294*(1+入力!$C$31/100),-入力!$C$29),IF(入力!$C$30=3,ROUND('ユーザー別小売(卸)価格試算(税抜)'!N294*(1+入力!$C$31/100),-入力!$C$29)))),'ユーザー別小売(卸)価格試算(税抜)'!N294))</f>
        <v>19580</v>
      </c>
      <c r="O294" s="133" t="str">
        <f>'6桁'!O294</f>
        <v>H◇</v>
      </c>
      <c r="P294" s="94" t="str">
        <f>IF('ユーザー別小売(卸)価格試算(税抜)'!P294="","",IF(ISNUMBER('ユーザー別小売(卸)価格試算(税抜)'!P294),IF(入力!$C$30=1,ROUNDDOWN('ユーザー別小売(卸)価格試算(税抜)'!P294*(1+入力!$C$31/100),-入力!$C$29),IF(入力!$C$30=2,ROUNDUP('ユーザー別小売(卸)価格試算(税抜)'!P294*(1+入力!$C$31/100),-入力!$C$29),IF(入力!$C$30=3,ROUND('ユーザー別小売(卸)価格試算(税抜)'!P294*(1+入力!$C$31/100),-入力!$C$29)))),'ユーザー別小売(卸)価格試算(税抜)'!P294))</f>
        <v/>
      </c>
      <c r="Q294" s="237">
        <f>'6桁'!Q294</f>
        <v>0</v>
      </c>
      <c r="R294" s="94" t="str">
        <f>IF('ユーザー別小売(卸)価格試算(税抜)'!R294="","",IF(ISNUMBER('ユーザー別小売(卸)価格試算(税抜)'!R294),IF(入力!$C$30=1,ROUNDDOWN('ユーザー別小売(卸)価格試算(税抜)'!R294*(1+入力!$C$31/100),-入力!$C$29),IF(入力!$C$30=2,ROUNDUP('ユーザー別小売(卸)価格試算(税抜)'!R294*(1+入力!$C$31/100),-入力!$C$29),IF(入力!$C$30=3,ROUND('ユーザー別小売(卸)価格試算(税抜)'!R294*(1+入力!$C$31/100),-入力!$C$29)))),'ユーザー別小売(卸)価格試算(税抜)'!R294))</f>
        <v/>
      </c>
      <c r="S294" s="237">
        <f>'6桁'!S294</f>
        <v>0</v>
      </c>
      <c r="T294" s="94" t="str">
        <f>IF('ユーザー別小売(卸)価格試算(税抜)'!T294="","",IF(ISNUMBER('ユーザー別小売(卸)価格試算(税抜)'!T294),IF(入力!$C$30=1,ROUNDDOWN('ユーザー別小売(卸)価格試算(税抜)'!T294*(1+入力!$C$31/100),-入力!$C$29),IF(入力!$C$30=2,ROUNDUP('ユーザー別小売(卸)価格試算(税抜)'!T294*(1+入力!$C$31/100),-入力!$C$29),IF(入力!$C$30=3,ROUND('ユーザー別小売(卸)価格試算(税抜)'!T294*(1+入力!$C$31/100),-入力!$C$29)))),'ユーザー別小売(卸)価格試算(税抜)'!T294))</f>
        <v/>
      </c>
      <c r="U294" s="237">
        <f>'6桁'!U294</f>
        <v>0</v>
      </c>
      <c r="V294" s="94" t="str">
        <f>IF('ユーザー別小売(卸)価格試算(税抜)'!V294="","",IF(ISNUMBER('ユーザー別小売(卸)価格試算(税抜)'!V294),IF(入力!$C$30=1,ROUNDDOWN('ユーザー別小売(卸)価格試算(税抜)'!V294*(1+入力!$C$31/100),-入力!$C$29),IF(入力!$C$30=2,ROUNDUP('ユーザー別小売(卸)価格試算(税抜)'!V294*(1+入力!$C$31/100),-入力!$C$29),IF(入力!$C$30=3,ROUND('ユーザー別小売(卸)価格試算(税抜)'!V294*(1+入力!$C$31/100),-入力!$C$29)))),'ユーザー別小売(卸)価格試算(税抜)'!V294))</f>
        <v/>
      </c>
      <c r="W294" s="101">
        <f>'6桁'!W294</f>
        <v>0</v>
      </c>
      <c r="X294" s="108"/>
      <c r="Y294" s="22"/>
      <c r="Z294" s="267"/>
    </row>
    <row r="295" spans="2:26" ht="30" customHeight="1">
      <c r="B295" s="503"/>
      <c r="C295" s="341" t="s">
        <v>315</v>
      </c>
      <c r="D295" s="254">
        <v>86</v>
      </c>
      <c r="E295" s="342"/>
      <c r="F295" s="95" t="str">
        <f>IF('ユーザー別小売(卸)価格試算(税抜)'!F295="","",IF(ISNUMBER('ユーザー別小売(卸)価格試算(税抜)'!F295),IF(入力!$C$30=1,ROUNDDOWN('ユーザー別小売(卸)価格試算(税抜)'!F295*(1+入力!$C$31/100),-入力!$C$29),IF(入力!$C$30=2,ROUNDUP('ユーザー別小売(卸)価格試算(税抜)'!F295*(1+入力!$C$31/100),-入力!$C$29),IF(入力!$C$30=3,ROUND('ユーザー別小売(卸)価格試算(税抜)'!F295*(1+入力!$C$31/100),-入力!$C$29)))),'ユーザー別小売(卸)価格試算(税抜)'!F295))</f>
        <v/>
      </c>
      <c r="G295" s="126">
        <f>'6桁'!G295</f>
        <v>0</v>
      </c>
      <c r="H295" s="95" t="str">
        <f>IF('ユーザー別小売(卸)価格試算(税抜)'!H295="","",IF(ISNUMBER('ユーザー別小売(卸)価格試算(税抜)'!H295),IF(入力!$C$30=1,ROUNDDOWN('ユーザー別小売(卸)価格試算(税抜)'!H295*(1+入力!$C$31/100),-入力!$C$29),IF(入力!$C$30=2,ROUNDUP('ユーザー別小売(卸)価格試算(税抜)'!H295*(1+入力!$C$31/100),-入力!$C$29),IF(入力!$C$30=3,ROUND('ユーザー別小売(卸)価格試算(税抜)'!H295*(1+入力!$C$31/100),-入力!$C$29)))),'ユーザー別小売(卸)価格試算(税抜)'!H295))</f>
        <v/>
      </c>
      <c r="I295" s="126">
        <f>'6桁'!I295</f>
        <v>0</v>
      </c>
      <c r="J295" s="95">
        <f>IF('ユーザー別小売(卸)価格試算(税抜)'!J295="","",IF(ISNUMBER('ユーザー別小売(卸)価格試算(税抜)'!J295),IF(入力!$C$30=1,ROUNDDOWN('ユーザー別小売(卸)価格試算(税抜)'!J295*(1+入力!$C$31/100),-入力!$C$29),IF(入力!$C$30=2,ROUNDUP('ユーザー別小売(卸)価格試算(税抜)'!J295*(1+入力!$C$31/100),-入力!$C$29),IF(入力!$C$30=3,ROUND('ユーザー別小売(卸)価格試算(税抜)'!J295*(1+入力!$C$31/100),-入力!$C$29)))),'ユーザー別小売(卸)価格試算(税抜)'!J295))</f>
        <v>23320</v>
      </c>
      <c r="K295" s="20" t="str">
        <f>'6桁'!K295</f>
        <v>H</v>
      </c>
      <c r="L295" s="95" t="str">
        <f>IF('ユーザー別小売(卸)価格試算(税抜)'!L295="","",IF(ISNUMBER('ユーザー別小売(卸)価格試算(税抜)'!L295),IF(入力!$C$30=1,ROUNDDOWN('ユーザー別小売(卸)価格試算(税抜)'!L295*(1+入力!$C$31/100),-入力!$C$29),IF(入力!$C$30=2,ROUNDUP('ユーザー別小売(卸)価格試算(税抜)'!L295*(1+入力!$C$31/100),-入力!$C$29),IF(入力!$C$30=3,ROUND('ユーザー別小売(卸)価格試算(税抜)'!L295*(1+入力!$C$31/100),-入力!$C$29)))),'ユーザー別小売(卸)価格試算(税抜)'!L295))</f>
        <v/>
      </c>
      <c r="M295" s="20">
        <f>'6桁'!M295</f>
        <v>0</v>
      </c>
      <c r="N295" s="95">
        <f>IF('ユーザー別小売(卸)価格試算(税抜)'!N295="","",IF(ISNUMBER('ユーザー別小売(卸)価格試算(税抜)'!N295),IF(入力!$C$30=1,ROUNDDOWN('ユーザー別小売(卸)価格試算(税抜)'!N295*(1+入力!$C$31/100),-入力!$C$29),IF(入力!$C$30=2,ROUNDUP('ユーザー別小売(卸)価格試算(税抜)'!N295*(1+入力!$C$31/100),-入力!$C$29),IF(入力!$C$30=3,ROUND('ユーザー別小売(卸)価格試算(税抜)'!N295*(1+入力!$C$31/100),-入力!$C$29)))),'ユーザー別小売(卸)価格試算(税抜)'!N295))</f>
        <v>21890</v>
      </c>
      <c r="O295" s="126" t="str">
        <f>'6桁'!O295</f>
        <v>H◇</v>
      </c>
      <c r="P295" s="95" t="str">
        <f>IF('ユーザー別小売(卸)価格試算(税抜)'!P295="","",IF(ISNUMBER('ユーザー別小売(卸)価格試算(税抜)'!P295),IF(入力!$C$30=1,ROUNDDOWN('ユーザー別小売(卸)価格試算(税抜)'!P295*(1+入力!$C$31/100),-入力!$C$29),IF(入力!$C$30=2,ROUNDUP('ユーザー別小売(卸)価格試算(税抜)'!P295*(1+入力!$C$31/100),-入力!$C$29),IF(入力!$C$30=3,ROUND('ユーザー別小売(卸)価格試算(税抜)'!P295*(1+入力!$C$31/100),-入力!$C$29)))),'ユーザー別小売(卸)価格試算(税抜)'!P295))</f>
        <v/>
      </c>
      <c r="Q295" s="20">
        <f>'6桁'!Q295</f>
        <v>0</v>
      </c>
      <c r="R295" s="95" t="str">
        <f>IF('ユーザー別小売(卸)価格試算(税抜)'!R295="","",IF(ISNUMBER('ユーザー別小売(卸)価格試算(税抜)'!R295),IF(入力!$C$30=1,ROUNDDOWN('ユーザー別小売(卸)価格試算(税抜)'!R295*(1+入力!$C$31/100),-入力!$C$29),IF(入力!$C$30=2,ROUNDUP('ユーザー別小売(卸)価格試算(税抜)'!R295*(1+入力!$C$31/100),-入力!$C$29),IF(入力!$C$30=3,ROUND('ユーザー別小売(卸)価格試算(税抜)'!R295*(1+入力!$C$31/100),-入力!$C$29)))),'ユーザー別小売(卸)価格試算(税抜)'!R295))</f>
        <v/>
      </c>
      <c r="S295" s="20">
        <f>'6桁'!S295</f>
        <v>0</v>
      </c>
      <c r="T295" s="95" t="str">
        <f>IF('ユーザー別小売(卸)価格試算(税抜)'!T295="","",IF(ISNUMBER('ユーザー別小売(卸)価格試算(税抜)'!T295),IF(入力!$C$30=1,ROUNDDOWN('ユーザー別小売(卸)価格試算(税抜)'!T295*(1+入力!$C$31/100),-入力!$C$29),IF(入力!$C$30=2,ROUNDUP('ユーザー別小売(卸)価格試算(税抜)'!T295*(1+入力!$C$31/100),-入力!$C$29),IF(入力!$C$30=3,ROUND('ユーザー別小売(卸)価格試算(税抜)'!T295*(1+入力!$C$31/100),-入力!$C$29)))),'ユーザー別小売(卸)価格試算(税抜)'!T295))</f>
        <v/>
      </c>
      <c r="U295" s="20">
        <f>'6桁'!U295</f>
        <v>0</v>
      </c>
      <c r="V295" s="95" t="str">
        <f>IF('ユーザー別小売(卸)価格試算(税抜)'!V295="","",IF(ISNUMBER('ユーザー別小売(卸)価格試算(税抜)'!V295),IF(入力!$C$30=1,ROUNDDOWN('ユーザー別小売(卸)価格試算(税抜)'!V295*(1+入力!$C$31/100),-入力!$C$29),IF(入力!$C$30=2,ROUNDUP('ユーザー別小売(卸)価格試算(税抜)'!V295*(1+入力!$C$31/100),-入力!$C$29),IF(入力!$C$30=3,ROUND('ユーザー別小売(卸)価格試算(税抜)'!V295*(1+入力!$C$31/100),-入力!$C$29)))),'ユーザー別小売(卸)価格試算(税抜)'!V295))</f>
        <v/>
      </c>
      <c r="W295" s="19">
        <f>'6桁'!W295</f>
        <v>0</v>
      </c>
      <c r="X295" s="108"/>
      <c r="Y295" s="22"/>
      <c r="Z295" s="267"/>
    </row>
    <row r="296" spans="2:26" ht="30" customHeight="1">
      <c r="B296" s="503"/>
      <c r="C296" s="341" t="s">
        <v>134</v>
      </c>
      <c r="D296" s="254">
        <v>89</v>
      </c>
      <c r="E296" s="342"/>
      <c r="F296" s="95" t="str">
        <f>IF('ユーザー別小売(卸)価格試算(税抜)'!F296="","",IF(ISNUMBER('ユーザー別小売(卸)価格試算(税抜)'!F296),IF(入力!$C$30=1,ROUNDDOWN('ユーザー別小売(卸)価格試算(税抜)'!F296*(1+入力!$C$31/100),-入力!$C$29),IF(入力!$C$30=2,ROUNDUP('ユーザー別小売(卸)価格試算(税抜)'!F296*(1+入力!$C$31/100),-入力!$C$29),IF(入力!$C$30=3,ROUND('ユーザー別小売(卸)価格試算(税抜)'!F296*(1+入力!$C$31/100),-入力!$C$29)))),'ユーザー別小売(卸)価格試算(税抜)'!F296))</f>
        <v/>
      </c>
      <c r="G296" s="126">
        <f>'6桁'!G296</f>
        <v>0</v>
      </c>
      <c r="H296" s="95">
        <f>IF('ユーザー別小売(卸)価格試算(税抜)'!H296="","",IF(ISNUMBER('ユーザー別小売(卸)価格試算(税抜)'!H296),IF(入力!$C$30=1,ROUNDDOWN('ユーザー別小売(卸)価格試算(税抜)'!H296*(1+入力!$C$31/100),-入力!$C$29),IF(入力!$C$30=2,ROUNDUP('ユーザー別小売(卸)価格試算(税抜)'!H296*(1+入力!$C$31/100),-入力!$C$29),IF(入力!$C$30=3,ROUND('ユーザー別小売(卸)価格試算(税抜)'!H296*(1+入力!$C$31/100),-入力!$C$29)))),'ユーザー別小売(卸)価格試算(税抜)'!H296))</f>
        <v>26950</v>
      </c>
      <c r="I296" s="126" t="str">
        <f>'6桁'!I296</f>
        <v>H
VE304</v>
      </c>
      <c r="J296" s="95">
        <f>IF('ユーザー別小売(卸)価格試算(税抜)'!J296="","",IF(ISNUMBER('ユーザー別小売(卸)価格試算(税抜)'!J296),IF(入力!$C$30=1,ROUNDDOWN('ユーザー別小売(卸)価格試算(税抜)'!J296*(1+入力!$C$31/100),-入力!$C$29),IF(入力!$C$30=2,ROUNDUP('ユーザー別小売(卸)価格試算(税抜)'!J296*(1+入力!$C$31/100),-入力!$C$29),IF(入力!$C$30=3,ROUND('ユーザー別小売(卸)価格試算(税抜)'!J296*(1+入力!$C$31/100),-入力!$C$29)))),'ユーザー別小売(卸)価格試算(税抜)'!J296))</f>
        <v>23980</v>
      </c>
      <c r="K296" s="20" t="str">
        <f>'6桁'!K296</f>
        <v>H</v>
      </c>
      <c r="L296" s="95">
        <f>IF('ユーザー別小売(卸)価格試算(税抜)'!L296="","",IF(ISNUMBER('ユーザー別小売(卸)価格試算(税抜)'!L296),IF(入力!$C$30=1,ROUNDDOWN('ユーザー別小売(卸)価格試算(税抜)'!L296*(1+入力!$C$31/100),-入力!$C$29),IF(入力!$C$30=2,ROUNDUP('ユーザー別小売(卸)価格試算(税抜)'!L296*(1+入力!$C$31/100),-入力!$C$29),IF(入力!$C$30=3,ROUND('ユーザー別小売(卸)価格試算(税抜)'!L296*(1+入力!$C$31/100),-入力!$C$29)))),'ユーザー別小売(卸)価格試算(税抜)'!L296))</f>
        <v>22770</v>
      </c>
      <c r="M296" s="20" t="str">
        <f>'6桁'!M296</f>
        <v>H△</v>
      </c>
      <c r="N296" s="95">
        <f>IF('ユーザー別小売(卸)価格試算(税抜)'!N296="","",IF(ISNUMBER('ユーザー別小売(卸)価格試算(税抜)'!N296),IF(入力!$C$30=1,ROUNDDOWN('ユーザー別小売(卸)価格試算(税抜)'!N296*(1+入力!$C$31/100),-入力!$C$29),IF(入力!$C$30=2,ROUNDUP('ユーザー別小売(卸)価格試算(税抜)'!N296*(1+入力!$C$31/100),-入力!$C$29),IF(入力!$C$30=3,ROUND('ユーザー別小売(卸)価格試算(税抜)'!N296*(1+入力!$C$31/100),-入力!$C$29)))),'ユーザー別小売(卸)価格試算(税抜)'!N296))</f>
        <v>22330</v>
      </c>
      <c r="O296" s="126" t="str">
        <f>'6桁'!O296</f>
        <v>H◇</v>
      </c>
      <c r="P296" s="95" t="str">
        <f>IF('ユーザー別小売(卸)価格試算(税抜)'!P296="","",IF(ISNUMBER('ユーザー別小売(卸)価格試算(税抜)'!P296),IF(入力!$C$30=1,ROUNDDOWN('ユーザー別小売(卸)価格試算(税抜)'!P296*(1+入力!$C$31/100),-入力!$C$29),IF(入力!$C$30=2,ROUNDUP('ユーザー別小売(卸)価格試算(税抜)'!P296*(1+入力!$C$31/100),-入力!$C$29),IF(入力!$C$30=3,ROUND('ユーザー別小売(卸)価格試算(税抜)'!P296*(1+入力!$C$31/100),-入力!$C$29)))),'ユーザー別小売(卸)価格試算(税抜)'!P296))</f>
        <v/>
      </c>
      <c r="Q296" s="20">
        <f>'6桁'!Q296</f>
        <v>0</v>
      </c>
      <c r="R296" s="95" t="str">
        <f>IF('ユーザー別小売(卸)価格試算(税抜)'!R296="","",IF(ISNUMBER('ユーザー別小売(卸)価格試算(税抜)'!R296),IF(入力!$C$30=1,ROUNDDOWN('ユーザー別小売(卸)価格試算(税抜)'!R296*(1+入力!$C$31/100),-入力!$C$29),IF(入力!$C$30=2,ROUNDUP('ユーザー別小売(卸)価格試算(税抜)'!R296*(1+入力!$C$31/100),-入力!$C$29),IF(入力!$C$30=3,ROUND('ユーザー別小売(卸)価格試算(税抜)'!R296*(1+入力!$C$31/100),-入力!$C$29)))),'ユーザー別小売(卸)価格試算(税抜)'!R296))</f>
        <v/>
      </c>
      <c r="S296" s="20">
        <f>'6桁'!S296</f>
        <v>0</v>
      </c>
      <c r="T296" s="95" t="str">
        <f>IF('ユーザー別小売(卸)価格試算(税抜)'!T296="","",IF(ISNUMBER('ユーザー別小売(卸)価格試算(税抜)'!T296),IF(入力!$C$30=1,ROUNDDOWN('ユーザー別小売(卸)価格試算(税抜)'!T296*(1+入力!$C$31/100),-入力!$C$29),IF(入力!$C$30=2,ROUNDUP('ユーザー別小売(卸)価格試算(税抜)'!T296*(1+入力!$C$31/100),-入力!$C$29),IF(入力!$C$30=3,ROUND('ユーザー別小売(卸)価格試算(税抜)'!T296*(1+入力!$C$31/100),-入力!$C$29)))),'ユーザー別小売(卸)価格試算(税抜)'!T296))</f>
        <v/>
      </c>
      <c r="U296" s="20">
        <f>'6桁'!U296</f>
        <v>0</v>
      </c>
      <c r="V296" s="95" t="str">
        <f>IF('ユーザー別小売(卸)価格試算(税抜)'!V296="","",IF(ISNUMBER('ユーザー別小売(卸)価格試算(税抜)'!V296),IF(入力!$C$30=1,ROUNDDOWN('ユーザー別小売(卸)価格試算(税抜)'!V296*(1+入力!$C$31/100),-入力!$C$29),IF(入力!$C$30=2,ROUNDUP('ユーザー別小売(卸)価格試算(税抜)'!V296*(1+入力!$C$31/100),-入力!$C$29),IF(入力!$C$30=3,ROUND('ユーザー別小売(卸)価格試算(税抜)'!V296*(1+入力!$C$31/100),-入力!$C$29)))),'ユーザー別小売(卸)価格試算(税抜)'!V296))</f>
        <v/>
      </c>
      <c r="W296" s="19">
        <f>'6桁'!W296</f>
        <v>0</v>
      </c>
      <c r="X296" s="108"/>
      <c r="Y296" s="22"/>
      <c r="Z296" s="267"/>
    </row>
    <row r="297" spans="2:26" ht="30" customHeight="1">
      <c r="B297" s="503"/>
      <c r="C297" s="341" t="s">
        <v>56</v>
      </c>
      <c r="D297" s="318">
        <v>92</v>
      </c>
      <c r="E297" s="361">
        <v>96</v>
      </c>
      <c r="F297" s="94" t="str">
        <f>IF('ユーザー別小売(卸)価格試算(税抜)'!F297="","",IF(ISNUMBER('ユーザー別小売(卸)価格試算(税抜)'!F297),IF(入力!$C$30=1,ROUNDDOWN('ユーザー別小売(卸)価格試算(税抜)'!F297*(1+入力!$C$31/100),-入力!$C$29),IF(入力!$C$30=2,ROUNDUP('ユーザー別小売(卸)価格試算(税抜)'!F297*(1+入力!$C$31/100),-入力!$C$29),IF(入力!$C$30=3,ROUND('ユーザー別小売(卸)価格試算(税抜)'!F297*(1+入力!$C$31/100),-入力!$C$29)))),'ユーザー別小売(卸)価格試算(税抜)'!F297))</f>
        <v/>
      </c>
      <c r="G297" s="133">
        <f>'6桁'!G297</f>
        <v>0</v>
      </c>
      <c r="H297" s="94">
        <f>IF('ユーザー別小売(卸)価格試算(税抜)'!H297="","",IF(ISNUMBER('ユーザー別小売(卸)価格試算(税抜)'!H297),IF(入力!$C$30=1,ROUNDDOWN('ユーザー別小売(卸)価格試算(税抜)'!H297*(1+入力!$C$31/100),-入力!$C$29),IF(入力!$C$30=2,ROUNDUP('ユーザー別小売(卸)価格試算(税抜)'!H297*(1+入力!$C$31/100),-入力!$C$29),IF(入力!$C$30=3,ROUND('ユーザー別小売(卸)価格試算(税抜)'!H297*(1+入力!$C$31/100),-入力!$C$29)))),'ユーザー別小売(卸)価格試算(税抜)'!H297))</f>
        <v>30140</v>
      </c>
      <c r="I297" s="133" t="str">
        <f>'6桁'!I297</f>
        <v>H★
VE304</v>
      </c>
      <c r="J297" s="94">
        <f>IF('ユーザー別小売(卸)価格試算(税抜)'!J297="","",IF(ISNUMBER('ユーザー別小売(卸)価格試算(税抜)'!J297),IF(入力!$C$30=1,ROUNDDOWN('ユーザー別小売(卸)価格試算(税抜)'!J297*(1+入力!$C$31/100),-入力!$C$29),IF(入力!$C$30=2,ROUNDUP('ユーザー別小売(卸)価格試算(税抜)'!J297*(1+入力!$C$31/100),-入力!$C$29),IF(入力!$C$30=3,ROUND('ユーザー別小売(卸)価格試算(税抜)'!J297*(1+入力!$C$31/100),-入力!$C$29)))),'ユーザー別小売(卸)価格試算(税抜)'!J297))</f>
        <v>25960</v>
      </c>
      <c r="K297" s="237" t="str">
        <f>'6桁'!K297</f>
        <v>H</v>
      </c>
      <c r="L297" s="95">
        <f>IF('ユーザー別小売(卸)価格試算(税抜)'!L297="","",IF(ISNUMBER('ユーザー別小売(卸)価格試算(税抜)'!L297),IF(入力!$C$30=1,ROUNDDOWN('ユーザー別小売(卸)価格試算(税抜)'!L297*(1+入力!$C$31/100),-入力!$C$29),IF(入力!$C$30=2,ROUNDUP('ユーザー別小売(卸)価格試算(税抜)'!L297*(1+入力!$C$31/100),-入力!$C$29),IF(入力!$C$30=3,ROUND('ユーザー別小売(卸)価格試算(税抜)'!L297*(1+入力!$C$31/100),-入力!$C$29)))),'ユーザー別小売(卸)価格試算(税抜)'!L297))</f>
        <v>23980</v>
      </c>
      <c r="M297" s="20" t="str">
        <f>'6桁'!M297</f>
        <v>H★△</v>
      </c>
      <c r="N297" s="94">
        <f>IF('ユーザー別小売(卸)価格試算(税抜)'!N297="","",IF(ISNUMBER('ユーザー別小売(卸)価格試算(税抜)'!N297),IF(入力!$C$30=1,ROUNDDOWN('ユーザー別小売(卸)価格試算(税抜)'!N297*(1+入力!$C$31/100),-入力!$C$29),IF(入力!$C$30=2,ROUNDUP('ユーザー別小売(卸)価格試算(税抜)'!N297*(1+入力!$C$31/100),-入力!$C$29),IF(入力!$C$30=3,ROUND('ユーザー別小売(卸)価格試算(税抜)'!N297*(1+入力!$C$31/100),-入力!$C$29)))),'ユーザー別小売(卸)価格試算(税抜)'!N297))</f>
        <v>22330</v>
      </c>
      <c r="O297" s="133" t="str">
        <f>'6桁'!O297</f>
        <v>H◇</v>
      </c>
      <c r="P297" s="94" t="str">
        <f>IF('ユーザー別小売(卸)価格試算(税抜)'!P297="","",IF(ISNUMBER('ユーザー別小売(卸)価格試算(税抜)'!P297),IF(入力!$C$30=1,ROUNDDOWN('ユーザー別小売(卸)価格試算(税抜)'!P297*(1+入力!$C$31/100),-入力!$C$29),IF(入力!$C$30=2,ROUNDUP('ユーザー別小売(卸)価格試算(税抜)'!P297*(1+入力!$C$31/100),-入力!$C$29),IF(入力!$C$30=3,ROUND('ユーザー別小売(卸)価格試算(税抜)'!P297*(1+入力!$C$31/100),-入力!$C$29)))),'ユーザー別小売(卸)価格試算(税抜)'!P297))</f>
        <v/>
      </c>
      <c r="Q297" s="20">
        <f>'6桁'!Q297</f>
        <v>0</v>
      </c>
      <c r="R297" s="94" t="str">
        <f>IF('ユーザー別小売(卸)価格試算(税抜)'!R297="","",IF(ISNUMBER('ユーザー別小売(卸)価格試算(税抜)'!R297),IF(入力!$C$30=1,ROUNDDOWN('ユーザー別小売(卸)価格試算(税抜)'!R297*(1+入力!$C$31/100),-入力!$C$29),IF(入力!$C$30=2,ROUNDUP('ユーザー別小売(卸)価格試算(税抜)'!R297*(1+入力!$C$31/100),-入力!$C$29),IF(入力!$C$30=3,ROUND('ユーザー別小売(卸)価格試算(税抜)'!R297*(1+入力!$C$31/100),-入力!$C$29)))),'ユーザー別小売(卸)価格試算(税抜)'!R297))</f>
        <v/>
      </c>
      <c r="S297" s="237">
        <f>'6桁'!S297</f>
        <v>0</v>
      </c>
      <c r="T297" s="94" t="str">
        <f>IF('ユーザー別小売(卸)価格試算(税抜)'!T297="","",IF(ISNUMBER('ユーザー別小売(卸)価格試算(税抜)'!T297),IF(入力!$C$30=1,ROUNDDOWN('ユーザー別小売(卸)価格試算(税抜)'!T297*(1+入力!$C$31/100),-入力!$C$29),IF(入力!$C$30=2,ROUNDUP('ユーザー別小売(卸)価格試算(税抜)'!T297*(1+入力!$C$31/100),-入力!$C$29),IF(入力!$C$30=3,ROUND('ユーザー別小売(卸)価格試算(税抜)'!T297*(1+入力!$C$31/100),-入力!$C$29)))),'ユーザー別小売(卸)価格試算(税抜)'!T297))</f>
        <v/>
      </c>
      <c r="U297" s="20">
        <f>'6桁'!U297</f>
        <v>0</v>
      </c>
      <c r="V297" s="94" t="str">
        <f>IF('ユーザー別小売(卸)価格試算(税抜)'!V297="","",IF(ISNUMBER('ユーザー別小売(卸)価格試算(税抜)'!V297),IF(入力!$C$30=1,ROUNDDOWN('ユーザー別小売(卸)価格試算(税抜)'!V297*(1+入力!$C$31/100),-入力!$C$29),IF(入力!$C$30=2,ROUNDUP('ユーザー別小売(卸)価格試算(税抜)'!V297*(1+入力!$C$31/100),-入力!$C$29),IF(入力!$C$30=3,ROUND('ユーザー別小売(卸)価格試算(税抜)'!V297*(1+入力!$C$31/100),-入力!$C$29)))),'ユーザー別小売(卸)価格試算(税抜)'!V297))</f>
        <v/>
      </c>
      <c r="W297" s="101">
        <f>'6桁'!W297</f>
        <v>0</v>
      </c>
      <c r="X297" s="108"/>
      <c r="Y297" s="22"/>
      <c r="Z297" s="267"/>
    </row>
    <row r="298" spans="2:26" ht="30" customHeight="1">
      <c r="B298" s="503"/>
      <c r="C298" s="341" t="s">
        <v>60</v>
      </c>
      <c r="D298" s="254">
        <v>95</v>
      </c>
      <c r="E298" s="342">
        <v>99</v>
      </c>
      <c r="F298" s="95" t="str">
        <f>IF('ユーザー別小売(卸)価格試算(税抜)'!F298="","",IF(ISNUMBER('ユーザー別小売(卸)価格試算(税抜)'!F298),IF(入力!$C$30=1,ROUNDDOWN('ユーザー別小売(卸)価格試算(税抜)'!F298*(1+入力!$C$31/100),-入力!$C$29),IF(入力!$C$30=2,ROUNDUP('ユーザー別小売(卸)価格試算(税抜)'!F298*(1+入力!$C$31/100),-入力!$C$29),IF(入力!$C$30=3,ROUND('ユーザー別小売(卸)価格試算(税抜)'!F298*(1+入力!$C$31/100),-入力!$C$29)))),'ユーザー別小売(卸)価格試算(税抜)'!F298))</f>
        <v/>
      </c>
      <c r="G298" s="126">
        <f>'6桁'!G298</f>
        <v>0</v>
      </c>
      <c r="H298" s="95">
        <f>IF('ユーザー別小売(卸)価格試算(税抜)'!H298="","",IF(ISNUMBER('ユーザー別小売(卸)価格試算(税抜)'!H298),IF(入力!$C$30=1,ROUNDDOWN('ユーザー別小売(卸)価格試算(税抜)'!H298*(1+入力!$C$31/100),-入力!$C$29),IF(入力!$C$30=2,ROUNDUP('ユーザー別小売(卸)価格試算(税抜)'!H298*(1+入力!$C$31/100),-入力!$C$29),IF(入力!$C$30=3,ROUND('ユーザー別小売(卸)価格試算(税抜)'!H298*(1+入力!$C$31/100),-入力!$C$29)))),'ユーザー別小売(卸)価格試算(税抜)'!H298))</f>
        <v>29810</v>
      </c>
      <c r="I298" s="126" t="str">
        <f>'6桁'!I298</f>
        <v>V
VE304</v>
      </c>
      <c r="J298" s="95">
        <f>IF('ユーザー別小売(卸)価格試算(税抜)'!J298="","",IF(ISNUMBER('ユーザー別小売(卸)価格試算(税抜)'!J298),IF(入力!$C$30=1,ROUNDDOWN('ユーザー別小売(卸)価格試算(税抜)'!J298*(1+入力!$C$31/100),-入力!$C$29),IF(入力!$C$30=2,ROUNDUP('ユーザー別小売(卸)価格試算(税抜)'!J298*(1+入力!$C$31/100),-入力!$C$29),IF(入力!$C$30=3,ROUND('ユーザー別小売(卸)価格試算(税抜)'!J298*(1+入力!$C$31/100),-入力!$C$29)))),'ユーザー別小売(卸)価格試算(税抜)'!J298))</f>
        <v>27610</v>
      </c>
      <c r="K298" s="20" t="str">
        <f>'6桁'!K298</f>
        <v>H</v>
      </c>
      <c r="L298" s="95">
        <f>IF('ユーザー別小売(卸)価格試算(税抜)'!L298="","",IF(ISNUMBER('ユーザー別小売(卸)価格試算(税抜)'!L298),IF(入力!$C$30=1,ROUNDDOWN('ユーザー別小売(卸)価格試算(税抜)'!L298*(1+入力!$C$31/100),-入力!$C$29),IF(入力!$C$30=2,ROUNDUP('ユーザー別小売(卸)価格試算(税抜)'!L298*(1+入力!$C$31/100),-入力!$C$29),IF(入力!$C$30=3,ROUND('ユーザー別小売(卸)価格試算(税抜)'!L298*(1+入力!$C$31/100),-入力!$C$29)))),'ユーザー別小売(卸)価格試算(税抜)'!L298))</f>
        <v>25080</v>
      </c>
      <c r="M298" s="20" t="str">
        <f>'6桁'!M298</f>
        <v>H</v>
      </c>
      <c r="N298" s="95">
        <f>IF('ユーザー別小売(卸)価格試算(税抜)'!N298="","",IF(ISNUMBER('ユーザー別小売(卸)価格試算(税抜)'!N298),IF(入力!$C$30=1,ROUNDDOWN('ユーザー別小売(卸)価格試算(税抜)'!N298*(1+入力!$C$31/100),-入力!$C$29),IF(入力!$C$30=2,ROUNDUP('ユーザー別小売(卸)価格試算(税抜)'!N298*(1+入力!$C$31/100),-入力!$C$29),IF(入力!$C$30=3,ROUND('ユーザー別小売(卸)価格試算(税抜)'!N298*(1+入力!$C$31/100),-入力!$C$29)))),'ユーザー別小売(卸)価格試算(税抜)'!N298))</f>
        <v>24530</v>
      </c>
      <c r="O298" s="126" t="str">
        <f>'6桁'!O298</f>
        <v>H</v>
      </c>
      <c r="P298" s="95" t="str">
        <f>IF('ユーザー別小売(卸)価格試算(税抜)'!P298="","",IF(ISNUMBER('ユーザー別小売(卸)価格試算(税抜)'!P298),IF(入力!$C$30=1,ROUNDDOWN('ユーザー別小売(卸)価格試算(税抜)'!P298*(1+入力!$C$31/100),-入力!$C$29),IF(入力!$C$30=2,ROUNDUP('ユーザー別小売(卸)価格試算(税抜)'!P298*(1+入力!$C$31/100),-入力!$C$29),IF(入力!$C$30=3,ROUND('ユーザー別小売(卸)価格試算(税抜)'!P298*(1+入力!$C$31/100),-入力!$C$29)))),'ユーザー別小売(卸)価格試算(税抜)'!P298))</f>
        <v/>
      </c>
      <c r="Q298" s="20">
        <f>'6桁'!Q298</f>
        <v>0</v>
      </c>
      <c r="R298" s="95" t="str">
        <f>IF('ユーザー別小売(卸)価格試算(税抜)'!R298="","",IF(ISNUMBER('ユーザー別小売(卸)価格試算(税抜)'!R298),IF(入力!$C$30=1,ROUNDDOWN('ユーザー別小売(卸)価格試算(税抜)'!R298*(1+入力!$C$31/100),-入力!$C$29),IF(入力!$C$30=2,ROUNDUP('ユーザー別小売(卸)価格試算(税抜)'!R298*(1+入力!$C$31/100),-入力!$C$29),IF(入力!$C$30=3,ROUND('ユーザー別小売(卸)価格試算(税抜)'!R298*(1+入力!$C$31/100),-入力!$C$29)))),'ユーザー別小売(卸)価格試算(税抜)'!R298))</f>
        <v/>
      </c>
      <c r="S298" s="20">
        <f>'6桁'!S298</f>
        <v>0</v>
      </c>
      <c r="T298" s="95" t="str">
        <f>IF('ユーザー別小売(卸)価格試算(税抜)'!T298="","",IF(ISNUMBER('ユーザー別小売(卸)価格試算(税抜)'!T298),IF(入力!$C$30=1,ROUNDDOWN('ユーザー別小売(卸)価格試算(税抜)'!T298*(1+入力!$C$31/100),-入力!$C$29),IF(入力!$C$30=2,ROUNDUP('ユーザー別小売(卸)価格試算(税抜)'!T298*(1+入力!$C$31/100),-入力!$C$29),IF(入力!$C$30=3,ROUND('ユーザー別小売(卸)価格試算(税抜)'!T298*(1+入力!$C$31/100),-入力!$C$29)))),'ユーザー別小売(卸)価格試算(税抜)'!T298))</f>
        <v/>
      </c>
      <c r="U298" s="20">
        <f>'6桁'!U298</f>
        <v>0</v>
      </c>
      <c r="V298" s="95" t="str">
        <f>IF('ユーザー別小売(卸)価格試算(税抜)'!V298="","",IF(ISNUMBER('ユーザー別小売(卸)価格試算(税抜)'!V298),IF(入力!$C$30=1,ROUNDDOWN('ユーザー別小売(卸)価格試算(税抜)'!V298*(1+入力!$C$31/100),-入力!$C$29),IF(入力!$C$30=2,ROUNDUP('ユーザー別小売(卸)価格試算(税抜)'!V298*(1+入力!$C$31/100),-入力!$C$29),IF(入力!$C$30=3,ROUND('ユーザー別小売(卸)価格試算(税抜)'!V298*(1+入力!$C$31/100),-入力!$C$29)))),'ユーザー別小売(卸)価格試算(税抜)'!V298))</f>
        <v/>
      </c>
      <c r="W298" s="19">
        <f>'6桁'!W298</f>
        <v>0</v>
      </c>
      <c r="X298" s="108"/>
      <c r="Y298" s="22"/>
      <c r="Z298" s="267"/>
    </row>
    <row r="299" spans="2:26" ht="30" customHeight="1">
      <c r="B299" s="503"/>
      <c r="C299" s="341" t="s">
        <v>67</v>
      </c>
      <c r="D299" s="254">
        <v>98</v>
      </c>
      <c r="E299" s="342">
        <v>102</v>
      </c>
      <c r="F299" s="95" t="str">
        <f>IF('ユーザー別小売(卸)価格試算(税抜)'!F299="","",IF(ISNUMBER('ユーザー別小売(卸)価格試算(税抜)'!F299),IF(入力!$C$30=1,ROUNDDOWN('ユーザー別小売(卸)価格試算(税抜)'!F299*(1+入力!$C$31/100),-入力!$C$29),IF(入力!$C$30=2,ROUNDUP('ユーザー別小売(卸)価格試算(税抜)'!F299*(1+入力!$C$31/100),-入力!$C$29),IF(入力!$C$30=3,ROUND('ユーザー別小売(卸)価格試算(税抜)'!F299*(1+入力!$C$31/100),-入力!$C$29)))),'ユーザー別小売(卸)価格試算(税抜)'!F299))</f>
        <v/>
      </c>
      <c r="G299" s="126">
        <f>'6桁'!G299</f>
        <v>0</v>
      </c>
      <c r="H299" s="95">
        <f>IF('ユーザー別小売(卸)価格試算(税抜)'!H299="","",IF(ISNUMBER('ユーザー別小売(卸)価格試算(税抜)'!H299),IF(入力!$C$30=1,ROUNDDOWN('ユーザー別小売(卸)価格試算(税抜)'!H299*(1+入力!$C$31/100),-入力!$C$29),IF(入力!$C$30=2,ROUNDUP('ユーザー別小売(卸)価格試算(税抜)'!H299*(1+入力!$C$31/100),-入力!$C$29),IF(入力!$C$30=3,ROUND('ユーザー別小売(卸)価格試算(税抜)'!H299*(1+入力!$C$31/100),-入力!$C$29)))),'ユーザー別小売(卸)価格試算(税抜)'!H299))</f>
        <v>33440</v>
      </c>
      <c r="I299" s="126" t="str">
        <f>'6桁'!I299</f>
        <v>※V
VE303</v>
      </c>
      <c r="J299" s="95">
        <f>IF('ユーザー別小売(卸)価格試算(税抜)'!J299="","",IF(ISNUMBER('ユーザー別小売(卸)価格試算(税抜)'!J299),IF(入力!$C$30=1,ROUNDDOWN('ユーザー別小売(卸)価格試算(税抜)'!J299*(1+入力!$C$31/100),-入力!$C$29),IF(入力!$C$30=2,ROUNDUP('ユーザー別小売(卸)価格試算(税抜)'!J299*(1+入力!$C$31/100),-入力!$C$29),IF(入力!$C$30=3,ROUND('ユーザー別小売(卸)価格試算(税抜)'!J299*(1+入力!$C$31/100),-入力!$C$29)))),'ユーザー別小売(卸)価格試算(税抜)'!J299))</f>
        <v>27720</v>
      </c>
      <c r="K299" s="20" t="str">
        <f>'6桁'!K299</f>
        <v>H
LM704</v>
      </c>
      <c r="L299" s="95" t="str">
        <f>IF('ユーザー別小売(卸)価格試算(税抜)'!L299="","",IF(ISNUMBER('ユーザー別小売(卸)価格試算(税抜)'!L299),IF(入力!$C$30=1,ROUNDDOWN('ユーザー別小売(卸)価格試算(税抜)'!L299*(1+入力!$C$31/100),-入力!$C$29),IF(入力!$C$30=2,ROUNDUP('ユーザー別小売(卸)価格試算(税抜)'!L299*(1+入力!$C$31/100),-入力!$C$29),IF(入力!$C$30=3,ROUND('ユーザー別小売(卸)価格試算(税抜)'!L299*(1+入力!$C$31/100),-入力!$C$29)))),'ユーザー別小売(卸)価格試算(税抜)'!L299))</f>
        <v/>
      </c>
      <c r="M299" s="20">
        <f>'6桁'!M299</f>
        <v>0</v>
      </c>
      <c r="N299" s="95" t="str">
        <f>IF('ユーザー別小売(卸)価格試算(税抜)'!N299="","",IF(ISNUMBER('ユーザー別小売(卸)価格試算(税抜)'!N299),IF(入力!$C$30=1,ROUNDDOWN('ユーザー別小売(卸)価格試算(税抜)'!N299*(1+入力!$C$31/100),-入力!$C$29),IF(入力!$C$30=2,ROUNDUP('ユーザー別小売(卸)価格試算(税抜)'!N299*(1+入力!$C$31/100),-入力!$C$29),IF(入力!$C$30=3,ROUND('ユーザー別小売(卸)価格試算(税抜)'!N299*(1+入力!$C$31/100),-入力!$C$29)))),'ユーザー別小売(卸)価格試算(税抜)'!N299))</f>
        <v/>
      </c>
      <c r="O299" s="126">
        <f>'6桁'!O299</f>
        <v>0</v>
      </c>
      <c r="P299" s="95" t="str">
        <f>IF('ユーザー別小売(卸)価格試算(税抜)'!P299="","",IF(ISNUMBER('ユーザー別小売(卸)価格試算(税抜)'!P299),IF(入力!$C$30=1,ROUNDDOWN('ユーザー別小売(卸)価格試算(税抜)'!P299*(1+入力!$C$31/100),-入力!$C$29),IF(入力!$C$30=2,ROUNDUP('ユーザー別小売(卸)価格試算(税抜)'!P299*(1+入力!$C$31/100),-入力!$C$29),IF(入力!$C$30=3,ROUND('ユーザー別小売(卸)価格試算(税抜)'!P299*(1+入力!$C$31/100),-入力!$C$29)))),'ユーザー別小売(卸)価格試算(税抜)'!P299))</f>
        <v/>
      </c>
      <c r="Q299" s="20">
        <f>'6桁'!Q299</f>
        <v>0</v>
      </c>
      <c r="R299" s="95" t="str">
        <f>IF('ユーザー別小売(卸)価格試算(税抜)'!R299="","",IF(ISNUMBER('ユーザー別小売(卸)価格試算(税抜)'!R299),IF(入力!$C$30=1,ROUNDDOWN('ユーザー別小売(卸)価格試算(税抜)'!R299*(1+入力!$C$31/100),-入力!$C$29),IF(入力!$C$30=2,ROUNDUP('ユーザー別小売(卸)価格試算(税抜)'!R299*(1+入力!$C$31/100),-入力!$C$29),IF(入力!$C$30=3,ROUND('ユーザー別小売(卸)価格試算(税抜)'!R299*(1+入力!$C$31/100),-入力!$C$29)))),'ユーザー別小売(卸)価格試算(税抜)'!R299))</f>
        <v/>
      </c>
      <c r="S299" s="20">
        <f>'6桁'!S299</f>
        <v>0</v>
      </c>
      <c r="T299" s="95" t="str">
        <f>IF('ユーザー別小売(卸)価格試算(税抜)'!T299="","",IF(ISNUMBER('ユーザー別小売(卸)価格試算(税抜)'!T299),IF(入力!$C$30=1,ROUNDDOWN('ユーザー別小売(卸)価格試算(税抜)'!T299*(1+入力!$C$31/100),-入力!$C$29),IF(入力!$C$30=2,ROUNDUP('ユーザー別小売(卸)価格試算(税抜)'!T299*(1+入力!$C$31/100),-入力!$C$29),IF(入力!$C$30=3,ROUND('ユーザー別小売(卸)価格試算(税抜)'!T299*(1+入力!$C$31/100),-入力!$C$29)))),'ユーザー別小売(卸)価格試算(税抜)'!T299))</f>
        <v/>
      </c>
      <c r="U299" s="20">
        <f>'6桁'!U299</f>
        <v>0</v>
      </c>
      <c r="V299" s="95" t="str">
        <f>IF('ユーザー別小売(卸)価格試算(税抜)'!V299="","",IF(ISNUMBER('ユーザー別小売(卸)価格試算(税抜)'!V299),IF(入力!$C$30=1,ROUNDDOWN('ユーザー別小売(卸)価格試算(税抜)'!V299*(1+入力!$C$31/100),-入力!$C$29),IF(入力!$C$30=2,ROUNDUP('ユーザー別小売(卸)価格試算(税抜)'!V299*(1+入力!$C$31/100),-入力!$C$29),IF(入力!$C$30=3,ROUND('ユーザー別小売(卸)価格試算(税抜)'!V299*(1+入力!$C$31/100),-入力!$C$29)))),'ユーザー別小売(卸)価格試算(税抜)'!V299))</f>
        <v/>
      </c>
      <c r="W299" s="19">
        <f>'6桁'!W299</f>
        <v>0</v>
      </c>
      <c r="X299" s="108"/>
      <c r="Y299" s="22"/>
      <c r="Z299" s="267"/>
    </row>
    <row r="300" spans="2:26" ht="30" customHeight="1">
      <c r="B300" s="503"/>
      <c r="C300" s="341" t="s">
        <v>341</v>
      </c>
      <c r="D300" s="254">
        <v>92</v>
      </c>
      <c r="E300" s="342"/>
      <c r="F300" s="95" t="str">
        <f>IF('ユーザー別小売(卸)価格試算(税抜)'!F300="","",IF(ISNUMBER('ユーザー別小売(卸)価格試算(税抜)'!F300),IF(入力!$C$30=1,ROUNDDOWN('ユーザー別小売(卸)価格試算(税抜)'!F300*(1+入力!$C$31/100),-入力!$C$29),IF(入力!$C$30=2,ROUNDUP('ユーザー別小売(卸)価格試算(税抜)'!F300*(1+入力!$C$31/100),-入力!$C$29),IF(入力!$C$30=3,ROUND('ユーザー別小売(卸)価格試算(税抜)'!F300*(1+入力!$C$31/100),-入力!$C$29)))),'ユーザー別小売(卸)価格試算(税抜)'!F300))</f>
        <v/>
      </c>
      <c r="G300" s="126">
        <f>'6桁'!G300</f>
        <v>0</v>
      </c>
      <c r="H300" s="95" t="str">
        <f>IF('ユーザー別小売(卸)価格試算(税抜)'!H300="","",IF(ISNUMBER('ユーザー別小売(卸)価格試算(税抜)'!H300),IF(入力!$C$30=1,ROUNDDOWN('ユーザー別小売(卸)価格試算(税抜)'!H300*(1+入力!$C$31/100),-入力!$C$29),IF(入力!$C$30=2,ROUNDUP('ユーザー別小売(卸)価格試算(税抜)'!H300*(1+入力!$C$31/100),-入力!$C$29),IF(入力!$C$30=3,ROUND('ユーザー別小売(卸)価格試算(税抜)'!H300*(1+入力!$C$31/100),-入力!$C$29)))),'ユーザー別小売(卸)価格試算(税抜)'!H300))</f>
        <v/>
      </c>
      <c r="I300" s="126">
        <f>'6桁'!I300</f>
        <v>0</v>
      </c>
      <c r="J300" s="95">
        <f>IF('ユーザー別小売(卸)価格試算(税抜)'!J300="","",IF(ISNUMBER('ユーザー別小売(卸)価格試算(税抜)'!J300),IF(入力!$C$30=1,ROUNDDOWN('ユーザー別小売(卸)価格試算(税抜)'!J300*(1+入力!$C$31/100),-入力!$C$29),IF(入力!$C$30=2,ROUNDUP('ユーザー別小売(卸)価格試算(税抜)'!J300*(1+入力!$C$31/100),-入力!$C$29),IF(入力!$C$30=3,ROUND('ユーザー別小売(卸)価格試算(税抜)'!J300*(1+入力!$C$31/100),-入力!$C$29)))),'ユーザー別小売(卸)価格試算(税抜)'!J300))</f>
        <v>24860</v>
      </c>
      <c r="K300" s="20" t="str">
        <f>'6桁'!K300</f>
        <v>V
LM704</v>
      </c>
      <c r="L300" s="95" t="str">
        <f>IF('ユーザー別小売(卸)価格試算(税抜)'!L300="","",IF(ISNUMBER('ユーザー別小売(卸)価格試算(税抜)'!L300),IF(入力!$C$30=1,ROUNDDOWN('ユーザー別小売(卸)価格試算(税抜)'!L300*(1+入力!$C$31/100),-入力!$C$29),IF(入力!$C$30=2,ROUNDUP('ユーザー別小売(卸)価格試算(税抜)'!L300*(1+入力!$C$31/100),-入力!$C$29),IF(入力!$C$30=3,ROUND('ユーザー別小売(卸)価格試算(税抜)'!L300*(1+入力!$C$31/100),-入力!$C$29)))),'ユーザー別小売(卸)価格試算(税抜)'!L300))</f>
        <v/>
      </c>
      <c r="M300" s="20">
        <f>'6桁'!M300</f>
        <v>0</v>
      </c>
      <c r="N300" s="95">
        <f>IF('ユーザー別小売(卸)価格試算(税抜)'!N300="","",IF(ISNUMBER('ユーザー別小売(卸)価格試算(税抜)'!N300),IF(入力!$C$30=1,ROUNDDOWN('ユーザー別小売(卸)価格試算(税抜)'!N300*(1+入力!$C$31/100),-入力!$C$29),IF(入力!$C$30=2,ROUNDUP('ユーザー別小売(卸)価格試算(税抜)'!N300*(1+入力!$C$31/100),-入力!$C$29),IF(入力!$C$30=3,ROUND('ユーザー別小売(卸)価格試算(税抜)'!N300*(1+入力!$C$31/100),-入力!$C$29)))),'ユーザー別小売(卸)価格試算(税抜)'!N300))</f>
        <v>21560</v>
      </c>
      <c r="O300" s="126" t="str">
        <f>'6桁'!O300</f>
        <v>V</v>
      </c>
      <c r="P300" s="95" t="str">
        <f>IF('ユーザー別小売(卸)価格試算(税抜)'!P300="","",IF(ISNUMBER('ユーザー別小売(卸)価格試算(税抜)'!P300),IF(入力!$C$30=1,ROUNDDOWN('ユーザー別小売(卸)価格試算(税抜)'!P300*(1+入力!$C$31/100),-入力!$C$29),IF(入力!$C$30=2,ROUNDUP('ユーザー別小売(卸)価格試算(税抜)'!P300*(1+入力!$C$31/100),-入力!$C$29),IF(入力!$C$30=3,ROUND('ユーザー別小売(卸)価格試算(税抜)'!P300*(1+入力!$C$31/100),-入力!$C$29)))),'ユーザー別小売(卸)価格試算(税抜)'!P300))</f>
        <v/>
      </c>
      <c r="Q300" s="20">
        <f>'6桁'!Q300</f>
        <v>0</v>
      </c>
      <c r="R300" s="95" t="str">
        <f>IF('ユーザー別小売(卸)価格試算(税抜)'!R300="","",IF(ISNUMBER('ユーザー別小売(卸)価格試算(税抜)'!R300),IF(入力!$C$30=1,ROUNDDOWN('ユーザー別小売(卸)価格試算(税抜)'!R300*(1+入力!$C$31/100),-入力!$C$29),IF(入力!$C$30=2,ROUNDUP('ユーザー別小売(卸)価格試算(税抜)'!R300*(1+入力!$C$31/100),-入力!$C$29),IF(入力!$C$30=3,ROUND('ユーザー別小売(卸)価格試算(税抜)'!R300*(1+入力!$C$31/100),-入力!$C$29)))),'ユーザー別小売(卸)価格試算(税抜)'!R300))</f>
        <v/>
      </c>
      <c r="S300" s="236">
        <f>'6桁'!S300</f>
        <v>0</v>
      </c>
      <c r="T300" s="95" t="str">
        <f>IF('ユーザー別小売(卸)価格試算(税抜)'!T300="","",IF(ISNUMBER('ユーザー別小売(卸)価格試算(税抜)'!T300),IF(入力!$C$30=1,ROUNDDOWN('ユーザー別小売(卸)価格試算(税抜)'!T300*(1+入力!$C$31/100),-入力!$C$29),IF(入力!$C$30=2,ROUNDUP('ユーザー別小売(卸)価格試算(税抜)'!T300*(1+入力!$C$31/100),-入力!$C$29),IF(入力!$C$30=3,ROUND('ユーザー別小売(卸)価格試算(税抜)'!T300*(1+入力!$C$31/100),-入力!$C$29)))),'ユーザー別小売(卸)価格試算(税抜)'!T300))</f>
        <v/>
      </c>
      <c r="U300" s="20">
        <f>'6桁'!U300</f>
        <v>0</v>
      </c>
      <c r="V300" s="95" t="str">
        <f>IF('ユーザー別小売(卸)価格試算(税抜)'!V300="","",IF(ISNUMBER('ユーザー別小売(卸)価格試算(税抜)'!V300),IF(入力!$C$30=1,ROUNDDOWN('ユーザー別小売(卸)価格試算(税抜)'!V300*(1+入力!$C$31/100),-入力!$C$29),IF(入力!$C$30=2,ROUNDUP('ユーザー別小売(卸)価格試算(税抜)'!V300*(1+入力!$C$31/100),-入力!$C$29),IF(入力!$C$30=3,ROUND('ユーザー別小売(卸)価格試算(税抜)'!V300*(1+入力!$C$31/100),-入力!$C$29)))),'ユーザー別小売(卸)価格試算(税抜)'!V300))</f>
        <v/>
      </c>
      <c r="W300" s="19">
        <f>'6桁'!W300</f>
        <v>0</v>
      </c>
      <c r="X300" s="108"/>
      <c r="Y300" s="22"/>
      <c r="Z300" s="267"/>
    </row>
    <row r="301" spans="2:26" ht="30" customHeight="1">
      <c r="B301" s="503"/>
      <c r="C301" s="341" t="s">
        <v>342</v>
      </c>
      <c r="D301" s="254">
        <v>95</v>
      </c>
      <c r="E301" s="342">
        <v>99</v>
      </c>
      <c r="F301" s="95" t="str">
        <f>IF('ユーザー別小売(卸)価格試算(税抜)'!F301="","",IF(ISNUMBER('ユーザー別小売(卸)価格試算(税抜)'!F301),IF(入力!$C$30=1,ROUNDDOWN('ユーザー別小売(卸)価格試算(税抜)'!F301*(1+入力!$C$31/100),-入力!$C$29),IF(入力!$C$30=2,ROUNDUP('ユーザー別小売(卸)価格試算(税抜)'!F301*(1+入力!$C$31/100),-入力!$C$29),IF(入力!$C$30=3,ROUND('ユーザー別小売(卸)価格試算(税抜)'!F301*(1+入力!$C$31/100),-入力!$C$29)))),'ユーザー別小売(卸)価格試算(税抜)'!F301))</f>
        <v/>
      </c>
      <c r="G301" s="126">
        <f>'6桁'!G301</f>
        <v>0</v>
      </c>
      <c r="H301" s="95" t="str">
        <f>IF('ユーザー別小売(卸)価格試算(税抜)'!H301="","",IF(ISNUMBER('ユーザー別小売(卸)価格試算(税抜)'!H301),IF(入力!$C$30=1,ROUNDDOWN('ユーザー別小売(卸)価格試算(税抜)'!H301*(1+入力!$C$31/100),-入力!$C$29),IF(入力!$C$30=2,ROUNDUP('ユーザー別小売(卸)価格試算(税抜)'!H301*(1+入力!$C$31/100),-入力!$C$29),IF(入力!$C$30=3,ROUND('ユーザー別小売(卸)価格試算(税抜)'!H301*(1+入力!$C$31/100),-入力!$C$29)))),'ユーザー別小売(卸)価格試算(税抜)'!H301))</f>
        <v/>
      </c>
      <c r="I301" s="126">
        <f>'6桁'!I301</f>
        <v>0</v>
      </c>
      <c r="J301" s="95">
        <f>IF('ユーザー別小売(卸)価格試算(税抜)'!J301="","",IF(ISNUMBER('ユーザー別小売(卸)価格試算(税抜)'!J301),IF(入力!$C$30=1,ROUNDDOWN('ユーザー別小売(卸)価格試算(税抜)'!J301*(1+入力!$C$31/100),-入力!$C$29),IF(入力!$C$30=2,ROUNDUP('ユーザー別小売(卸)価格試算(税抜)'!J301*(1+入力!$C$31/100),-入力!$C$29),IF(入力!$C$30=3,ROUND('ユーザー別小売(卸)価格試算(税抜)'!J301*(1+入力!$C$31/100),-入力!$C$29)))),'ユーザー別小売(卸)価格試算(税抜)'!J301))</f>
        <v>29040</v>
      </c>
      <c r="K301" s="20" t="str">
        <f>'6桁'!K301</f>
        <v>H</v>
      </c>
      <c r="L301" s="95">
        <f>IF('ユーザー別小売(卸)価格試算(税抜)'!L301="","",IF(ISNUMBER('ユーザー別小売(卸)価格試算(税抜)'!L301),IF(入力!$C$30=1,ROUNDDOWN('ユーザー別小売(卸)価格試算(税抜)'!L301*(1+入力!$C$31/100),-入力!$C$29),IF(入力!$C$30=2,ROUNDUP('ユーザー別小売(卸)価格試算(税抜)'!L301*(1+入力!$C$31/100),-入力!$C$29),IF(入力!$C$30=3,ROUND('ユーザー別小売(卸)価格試算(税抜)'!L301*(1+入力!$C$31/100),-入力!$C$29)))),'ユーザー別小売(卸)価格試算(税抜)'!L301))</f>
        <v>26400</v>
      </c>
      <c r="M301" s="20" t="str">
        <f>'6桁'!M301</f>
        <v>H△</v>
      </c>
      <c r="N301" s="95">
        <f>IF('ユーザー別小売(卸)価格試算(税抜)'!N301="","",IF(ISNUMBER('ユーザー別小売(卸)価格試算(税抜)'!N301),IF(入力!$C$30=1,ROUNDDOWN('ユーザー別小売(卸)価格試算(税抜)'!N301*(1+入力!$C$31/100),-入力!$C$29),IF(入力!$C$30=2,ROUNDUP('ユーザー別小売(卸)価格試算(税抜)'!N301*(1+入力!$C$31/100),-入力!$C$29),IF(入力!$C$30=3,ROUND('ユーザー別小売(卸)価格試算(税抜)'!N301*(1+入力!$C$31/100),-入力!$C$29)))),'ユーザー別小売(卸)価格試算(税抜)'!N301))</f>
        <v>26070</v>
      </c>
      <c r="O301" s="126" t="str">
        <f>'6桁'!O301</f>
        <v>H◇</v>
      </c>
      <c r="P301" s="95" t="str">
        <f>IF('ユーザー別小売(卸)価格試算(税抜)'!P301="","",IF(ISNUMBER('ユーザー別小売(卸)価格試算(税抜)'!P301),IF(入力!$C$30=1,ROUNDDOWN('ユーザー別小売(卸)価格試算(税抜)'!P301*(1+入力!$C$31/100),-入力!$C$29),IF(入力!$C$30=2,ROUNDUP('ユーザー別小売(卸)価格試算(税抜)'!P301*(1+入力!$C$31/100),-入力!$C$29),IF(入力!$C$30=3,ROUND('ユーザー別小売(卸)価格試算(税抜)'!P301*(1+入力!$C$31/100),-入力!$C$29)))),'ユーザー別小売(卸)価格試算(税抜)'!P301))</f>
        <v/>
      </c>
      <c r="Q301" s="20">
        <f>'6桁'!Q301</f>
        <v>0</v>
      </c>
      <c r="R301" s="95" t="str">
        <f>IF('ユーザー別小売(卸)価格試算(税抜)'!R301="","",IF(ISNUMBER('ユーザー別小売(卸)価格試算(税抜)'!R301),IF(入力!$C$30=1,ROUNDDOWN('ユーザー別小売(卸)価格試算(税抜)'!R301*(1+入力!$C$31/100),-入力!$C$29),IF(入力!$C$30=2,ROUNDUP('ユーザー別小売(卸)価格試算(税抜)'!R301*(1+入力!$C$31/100),-入力!$C$29),IF(入力!$C$30=3,ROUND('ユーザー別小売(卸)価格試算(税抜)'!R301*(1+入力!$C$31/100),-入力!$C$29)))),'ユーザー別小売(卸)価格試算(税抜)'!R301))</f>
        <v/>
      </c>
      <c r="S301" s="20">
        <f>'6桁'!S301</f>
        <v>0</v>
      </c>
      <c r="T301" s="95" t="str">
        <f>IF('ユーザー別小売(卸)価格試算(税抜)'!T301="","",IF(ISNUMBER('ユーザー別小売(卸)価格試算(税抜)'!T301),IF(入力!$C$30=1,ROUNDDOWN('ユーザー別小売(卸)価格試算(税抜)'!T301*(1+入力!$C$31/100),-入力!$C$29),IF(入力!$C$30=2,ROUNDUP('ユーザー別小売(卸)価格試算(税抜)'!T301*(1+入力!$C$31/100),-入力!$C$29),IF(入力!$C$30=3,ROUND('ユーザー別小売(卸)価格試算(税抜)'!T301*(1+入力!$C$31/100),-入力!$C$29)))),'ユーザー別小売(卸)価格試算(税抜)'!T301))</f>
        <v/>
      </c>
      <c r="U301" s="20">
        <f>'6桁'!U301</f>
        <v>0</v>
      </c>
      <c r="V301" s="95" t="str">
        <f>IF('ユーザー別小売(卸)価格試算(税抜)'!V301="","",IF(ISNUMBER('ユーザー別小売(卸)価格試算(税抜)'!V301),IF(入力!$C$30=1,ROUNDDOWN('ユーザー別小売(卸)価格試算(税抜)'!V301*(1+入力!$C$31/100),-入力!$C$29),IF(入力!$C$30=2,ROUNDUP('ユーザー別小売(卸)価格試算(税抜)'!V301*(1+入力!$C$31/100),-入力!$C$29),IF(入力!$C$30=3,ROUND('ユーザー別小売(卸)価格試算(税抜)'!V301*(1+入力!$C$31/100),-入力!$C$29)))),'ユーザー別小売(卸)価格試算(税抜)'!V301))</f>
        <v/>
      </c>
      <c r="W301" s="19">
        <f>'6桁'!W301</f>
        <v>0</v>
      </c>
      <c r="X301" s="108"/>
      <c r="Y301" s="22"/>
      <c r="Z301" s="267"/>
    </row>
    <row r="302" spans="2:26" ht="30" customHeight="1">
      <c r="B302" s="503"/>
      <c r="C302" s="347" t="s">
        <v>343</v>
      </c>
      <c r="D302" s="317">
        <v>98</v>
      </c>
      <c r="E302" s="249">
        <v>102</v>
      </c>
      <c r="F302" s="319" t="str">
        <f>IF('ユーザー別小売(卸)価格試算(税抜)'!F302="","",IF(ISNUMBER('ユーザー別小売(卸)価格試算(税抜)'!F302),IF(入力!$C$30=1,ROUNDDOWN('ユーザー別小売(卸)価格試算(税抜)'!F302*(1+入力!$C$31/100),-入力!$C$29),IF(入力!$C$30=2,ROUNDUP('ユーザー別小売(卸)価格試算(税抜)'!F302*(1+入力!$C$31/100),-入力!$C$29),IF(入力!$C$30=3,ROUND('ユーザー別小売(卸)価格試算(税抜)'!F302*(1+入力!$C$31/100),-入力!$C$29)))),'ユーザー別小売(卸)価格試算(税抜)'!F302))</f>
        <v/>
      </c>
      <c r="G302" s="132">
        <f>'6桁'!G302</f>
        <v>0</v>
      </c>
      <c r="H302" s="319" t="str">
        <f>IF('ユーザー別小売(卸)価格試算(税抜)'!H302="","",IF(ISNUMBER('ユーザー別小売(卸)価格試算(税抜)'!H302),IF(入力!$C$30=1,ROUNDDOWN('ユーザー別小売(卸)価格試算(税抜)'!H302*(1+入力!$C$31/100),-入力!$C$29),IF(入力!$C$30=2,ROUNDUP('ユーザー別小売(卸)価格試算(税抜)'!H302*(1+入力!$C$31/100),-入力!$C$29),IF(入力!$C$30=3,ROUND('ユーザー別小売(卸)価格試算(税抜)'!H302*(1+入力!$C$31/100),-入力!$C$29)))),'ユーザー別小売(卸)価格試算(税抜)'!H302))</f>
        <v/>
      </c>
      <c r="I302" s="132">
        <f>'6桁'!I302</f>
        <v>0</v>
      </c>
      <c r="J302" s="319" t="str">
        <f>IF('ユーザー別小売(卸)価格試算(税抜)'!J302="","",IF(ISNUMBER('ユーザー別小売(卸)価格試算(税抜)'!J302),IF(入力!$C$30=1,ROUNDDOWN('ユーザー別小売(卸)価格試算(税抜)'!J302*(1+入力!$C$31/100),-入力!$C$29),IF(入力!$C$30=2,ROUNDUP('ユーザー別小売(卸)価格試算(税抜)'!J302*(1+入力!$C$31/100),-入力!$C$29),IF(入力!$C$30=3,ROUND('ユーザー別小売(卸)価格試算(税抜)'!J302*(1+入力!$C$31/100),-入力!$C$29)))),'ユーザー別小売(卸)価格試算(税抜)'!J302))</f>
        <v/>
      </c>
      <c r="K302" s="236">
        <f>'6桁'!K302</f>
        <v>0</v>
      </c>
      <c r="L302" s="319">
        <f>IF('ユーザー別小売(卸)価格試算(税抜)'!L302="","",IF(ISNUMBER('ユーザー別小売(卸)価格試算(税抜)'!L302),IF(入力!$C$30=1,ROUNDDOWN('ユーザー別小売(卸)価格試算(税抜)'!L302*(1+入力!$C$31/100),-入力!$C$29),IF(入力!$C$30=2,ROUNDUP('ユーザー別小売(卸)価格試算(税抜)'!L302*(1+入力!$C$31/100),-入力!$C$29),IF(入力!$C$30=3,ROUND('ユーザー別小売(卸)価格試算(税抜)'!L302*(1+入力!$C$31/100),-入力!$C$29)))),'ユーザー別小売(卸)価格試算(税抜)'!L302))</f>
        <v>28160</v>
      </c>
      <c r="M302" s="236" t="str">
        <f>'6桁'!M302</f>
        <v>H</v>
      </c>
      <c r="N302" s="319">
        <f>IF('ユーザー別小売(卸)価格試算(税抜)'!N302="","",IF(ISNUMBER('ユーザー別小売(卸)価格試算(税抜)'!N302),IF(入力!$C$30=1,ROUNDDOWN('ユーザー別小売(卸)価格試算(税抜)'!N302*(1+入力!$C$31/100),-入力!$C$29),IF(入力!$C$30=2,ROUNDUP('ユーザー別小売(卸)価格試算(税抜)'!N302*(1+入力!$C$31/100),-入力!$C$29),IF(入力!$C$30=3,ROUND('ユーザー別小売(卸)価格試算(税抜)'!N302*(1+入力!$C$31/100),-入力!$C$29)))),'ユーザー別小売(卸)価格試算(税抜)'!N302))</f>
        <v>27610</v>
      </c>
      <c r="O302" s="132" t="str">
        <f>'6桁'!O302</f>
        <v>H</v>
      </c>
      <c r="P302" s="319" t="str">
        <f>IF('ユーザー別小売(卸)価格試算(税抜)'!P302="","",IF(ISNUMBER('ユーザー別小売(卸)価格試算(税抜)'!P302),IF(入力!$C$30=1,ROUNDDOWN('ユーザー別小売(卸)価格試算(税抜)'!P302*(1+入力!$C$31/100),-入力!$C$29),IF(入力!$C$30=2,ROUNDUP('ユーザー別小売(卸)価格試算(税抜)'!P302*(1+入力!$C$31/100),-入力!$C$29),IF(入力!$C$30=3,ROUND('ユーザー別小売(卸)価格試算(税抜)'!P302*(1+入力!$C$31/100),-入力!$C$29)))),'ユーザー別小売(卸)価格試算(税抜)'!P302))</f>
        <v/>
      </c>
      <c r="Q302" s="236">
        <f>'6桁'!Q302</f>
        <v>0</v>
      </c>
      <c r="R302" s="319" t="str">
        <f>IF('ユーザー別小売(卸)価格試算(税抜)'!R302="","",IF(ISNUMBER('ユーザー別小売(卸)価格試算(税抜)'!R302),IF(入力!$C$30=1,ROUNDDOWN('ユーザー別小売(卸)価格試算(税抜)'!R302*(1+入力!$C$31/100),-入力!$C$29),IF(入力!$C$30=2,ROUNDUP('ユーザー別小売(卸)価格試算(税抜)'!R302*(1+入力!$C$31/100),-入力!$C$29),IF(入力!$C$30=3,ROUND('ユーザー別小売(卸)価格試算(税抜)'!R302*(1+入力!$C$31/100),-入力!$C$29)))),'ユーザー別小売(卸)価格試算(税抜)'!R302))</f>
        <v/>
      </c>
      <c r="S302" s="236">
        <f>'6桁'!S302</f>
        <v>0</v>
      </c>
      <c r="T302" s="319" t="str">
        <f>IF('ユーザー別小売(卸)価格試算(税抜)'!T302="","",IF(ISNUMBER('ユーザー別小売(卸)価格試算(税抜)'!T302),IF(入力!$C$30=1,ROUNDDOWN('ユーザー別小売(卸)価格試算(税抜)'!T302*(1+入力!$C$31/100),-入力!$C$29),IF(入力!$C$30=2,ROUNDUP('ユーザー別小売(卸)価格試算(税抜)'!T302*(1+入力!$C$31/100),-入力!$C$29),IF(入力!$C$30=3,ROUND('ユーザー別小売(卸)価格試算(税抜)'!T302*(1+入力!$C$31/100),-入力!$C$29)))),'ユーザー別小売(卸)価格試算(税抜)'!T302))</f>
        <v/>
      </c>
      <c r="U302" s="236">
        <f>'6桁'!U302</f>
        <v>0</v>
      </c>
      <c r="V302" s="319" t="str">
        <f>IF('ユーザー別小売(卸)価格試算(税抜)'!V302="","",IF(ISNUMBER('ユーザー別小売(卸)価格試算(税抜)'!V302),IF(入力!$C$30=1,ROUNDDOWN('ユーザー別小売(卸)価格試算(税抜)'!V302*(1+入力!$C$31/100),-入力!$C$29),IF(入力!$C$30=2,ROUNDUP('ユーザー別小売(卸)価格試算(税抜)'!V302*(1+入力!$C$31/100),-入力!$C$29),IF(入力!$C$30=3,ROUND('ユーザー別小売(卸)価格試算(税抜)'!V302*(1+入力!$C$31/100),-入力!$C$29)))),'ユーザー別小売(卸)価格試算(税抜)'!V302))</f>
        <v/>
      </c>
      <c r="W302" s="30">
        <f>'6桁'!W302</f>
        <v>0</v>
      </c>
      <c r="X302" s="108"/>
      <c r="Y302" s="22"/>
      <c r="Z302" s="267"/>
    </row>
    <row r="303" spans="2:26" ht="30" customHeight="1" thickBot="1">
      <c r="B303" s="544"/>
      <c r="C303" s="343" t="s">
        <v>373</v>
      </c>
      <c r="D303" s="256">
        <v>100</v>
      </c>
      <c r="E303" s="344"/>
      <c r="F303" s="118" t="str">
        <f>IF('ユーザー別小売(卸)価格試算(税抜)'!F303="","",IF(ISNUMBER('ユーザー別小売(卸)価格試算(税抜)'!F303),IF(入力!$C$30=1,ROUNDDOWN('ユーザー別小売(卸)価格試算(税抜)'!F303*(1+入力!$C$31/100),-入力!$C$29),IF(入力!$C$30=2,ROUNDUP('ユーザー別小売(卸)価格試算(税抜)'!F303*(1+入力!$C$31/100),-入力!$C$29),IF(入力!$C$30=3,ROUND('ユーザー別小売(卸)価格試算(税抜)'!F303*(1+入力!$C$31/100),-入力!$C$29)))),'ユーザー別小売(卸)価格試算(税抜)'!F303))</f>
        <v/>
      </c>
      <c r="G303" s="127">
        <f>'6桁'!G303</f>
        <v>0</v>
      </c>
      <c r="H303" s="118" t="str">
        <f>IF('ユーザー別小売(卸)価格試算(税抜)'!H303="","",IF(ISNUMBER('ユーザー別小売(卸)価格試算(税抜)'!H303),IF(入力!$C$30=1,ROUNDDOWN('ユーザー別小売(卸)価格試算(税抜)'!H303*(1+入力!$C$31/100),-入力!$C$29),IF(入力!$C$30=2,ROUNDUP('ユーザー別小売(卸)価格試算(税抜)'!H303*(1+入力!$C$31/100),-入力!$C$29),IF(入力!$C$30=3,ROUND('ユーザー別小売(卸)価格試算(税抜)'!H303*(1+入力!$C$31/100),-入力!$C$29)))),'ユーザー別小売(卸)価格試算(税抜)'!H303))</f>
        <v/>
      </c>
      <c r="I303" s="127">
        <f>'6桁'!I303</f>
        <v>0</v>
      </c>
      <c r="J303" s="118" t="str">
        <f>IF('ユーザー別小売(卸)価格試算(税抜)'!J303="","",IF(ISNUMBER('ユーザー別小売(卸)価格試算(税抜)'!J303),IF(入力!$C$30=1,ROUNDDOWN('ユーザー別小売(卸)価格試算(税抜)'!J303*(1+入力!$C$31/100),-入力!$C$29),IF(入力!$C$30=2,ROUNDUP('ユーザー別小売(卸)価格試算(税抜)'!J303*(1+入力!$C$31/100),-入力!$C$29),IF(入力!$C$30=3,ROUND('ユーザー別小売(卸)価格試算(税抜)'!J303*(1+入力!$C$31/100),-入力!$C$29)))),'ユーザー別小売(卸)価格試算(税抜)'!J303))</f>
        <v/>
      </c>
      <c r="K303" s="21">
        <f>'6桁'!K303</f>
        <v>0</v>
      </c>
      <c r="L303" s="118">
        <f>IF('ユーザー別小売(卸)価格試算(税抜)'!L303="","",IF(ISNUMBER('ユーザー別小売(卸)価格試算(税抜)'!L303),IF(入力!$C$30=1,ROUNDDOWN('ユーザー別小売(卸)価格試算(税抜)'!L303*(1+入力!$C$31/100),-入力!$C$29),IF(入力!$C$30=2,ROUNDUP('ユーザー別小売(卸)価格試算(税抜)'!L303*(1+入力!$C$31/100),-入力!$C$29),IF(入力!$C$30=3,ROUND('ユーザー別小売(卸)価格試算(税抜)'!L303*(1+入力!$C$31/100),-入力!$C$29)))),'ユーザー別小売(卸)価格試算(税抜)'!L303))</f>
        <v>23760</v>
      </c>
      <c r="M303" s="21" t="str">
        <f>'6桁'!M303</f>
        <v>H</v>
      </c>
      <c r="N303" s="118" t="str">
        <f>IF('ユーザー別小売(卸)価格試算(税抜)'!N303="","",IF(ISNUMBER('ユーザー別小売(卸)価格試算(税抜)'!N303),IF(入力!$C$30=1,ROUNDDOWN('ユーザー別小売(卸)価格試算(税抜)'!N303*(1+入力!$C$31/100),-入力!$C$29),IF(入力!$C$30=2,ROUNDUP('ユーザー別小売(卸)価格試算(税抜)'!N303*(1+入力!$C$31/100),-入力!$C$29),IF(入力!$C$30=3,ROUND('ユーザー別小売(卸)価格試算(税抜)'!N303*(1+入力!$C$31/100),-入力!$C$29)))),'ユーザー別小売(卸)価格試算(税抜)'!N303))</f>
        <v/>
      </c>
      <c r="O303" s="127">
        <f>'6桁'!O303</f>
        <v>0</v>
      </c>
      <c r="P303" s="118" t="str">
        <f>IF('ユーザー別小売(卸)価格試算(税抜)'!P303="","",IF(ISNUMBER('ユーザー別小売(卸)価格試算(税抜)'!P303),IF(入力!$C$30=1,ROUNDDOWN('ユーザー別小売(卸)価格試算(税抜)'!P303*(1+入力!$C$31/100),-入力!$C$29),IF(入力!$C$30=2,ROUNDUP('ユーザー別小売(卸)価格試算(税抜)'!P303*(1+入力!$C$31/100),-入力!$C$29),IF(入力!$C$30=3,ROUND('ユーザー別小売(卸)価格試算(税抜)'!P303*(1+入力!$C$31/100),-入力!$C$29)))),'ユーザー別小売(卸)価格試算(税抜)'!P303))</f>
        <v/>
      </c>
      <c r="Q303" s="21">
        <f>'6桁'!Q303</f>
        <v>0</v>
      </c>
      <c r="R303" s="118" t="str">
        <f>IF('ユーザー別小売(卸)価格試算(税抜)'!R303="","",IF(ISNUMBER('ユーザー別小売(卸)価格試算(税抜)'!R303),IF(入力!$C$30=1,ROUNDDOWN('ユーザー別小売(卸)価格試算(税抜)'!R303*(1+入力!$C$31/100),-入力!$C$29),IF(入力!$C$30=2,ROUNDUP('ユーザー別小売(卸)価格試算(税抜)'!R303*(1+入力!$C$31/100),-入力!$C$29),IF(入力!$C$30=3,ROUND('ユーザー別小売(卸)価格試算(税抜)'!R303*(1+入力!$C$31/100),-入力!$C$29)))),'ユーザー別小売(卸)価格試算(税抜)'!R303))</f>
        <v/>
      </c>
      <c r="S303" s="21">
        <f>'6桁'!S303</f>
        <v>0</v>
      </c>
      <c r="T303" s="118" t="str">
        <f>IF('ユーザー別小売(卸)価格試算(税抜)'!T303="","",IF(ISNUMBER('ユーザー別小売(卸)価格試算(税抜)'!T303),IF(入力!$C$30=1,ROUNDDOWN('ユーザー別小売(卸)価格試算(税抜)'!T303*(1+入力!$C$31/100),-入力!$C$29),IF(入力!$C$30=2,ROUNDUP('ユーザー別小売(卸)価格試算(税抜)'!T303*(1+入力!$C$31/100),-入力!$C$29),IF(入力!$C$30=3,ROUND('ユーザー別小売(卸)価格試算(税抜)'!T303*(1+入力!$C$31/100),-入力!$C$29)))),'ユーザー別小売(卸)価格試算(税抜)'!T303))</f>
        <v/>
      </c>
      <c r="U303" s="21">
        <f>'6桁'!U303</f>
        <v>0</v>
      </c>
      <c r="V303" s="118" t="str">
        <f>IF('ユーザー別小売(卸)価格試算(税抜)'!V303="","",IF(ISNUMBER('ユーザー別小売(卸)価格試算(税抜)'!V303),IF(入力!$C$30=1,ROUNDDOWN('ユーザー別小売(卸)価格試算(税抜)'!V303*(1+入力!$C$31/100),-入力!$C$29),IF(入力!$C$30=2,ROUNDUP('ユーザー別小売(卸)価格試算(税抜)'!V303*(1+入力!$C$31/100),-入力!$C$29),IF(入力!$C$30=3,ROUND('ユーザー別小売(卸)価格試算(税抜)'!V303*(1+入力!$C$31/100),-入力!$C$29)))),'ユーザー別小売(卸)価格試算(税抜)'!V303))</f>
        <v/>
      </c>
      <c r="W303" s="31">
        <f>'6桁'!W303</f>
        <v>0</v>
      </c>
      <c r="X303" s="108"/>
      <c r="Y303" s="22"/>
      <c r="Z303" s="267"/>
    </row>
    <row r="304" spans="2:26" ht="31.5" customHeight="1">
      <c r="B304" s="545" t="s">
        <v>1988</v>
      </c>
      <c r="C304" s="545"/>
      <c r="D304" s="545"/>
      <c r="E304" s="545"/>
      <c r="F304" s="545"/>
      <c r="G304" s="545"/>
      <c r="H304" s="545"/>
      <c r="I304" s="545"/>
      <c r="J304" s="545"/>
      <c r="K304" s="545"/>
      <c r="L304" s="545"/>
      <c r="M304" s="545"/>
      <c r="N304" s="545"/>
      <c r="O304" s="545"/>
      <c r="P304" s="545"/>
      <c r="Q304" s="545"/>
      <c r="R304" s="545"/>
      <c r="S304" s="545"/>
      <c r="T304" s="545"/>
      <c r="U304" s="545"/>
      <c r="V304" s="545"/>
      <c r="W304" s="545"/>
      <c r="X304" s="546"/>
      <c r="Y304" s="546"/>
    </row>
    <row r="306" spans="2:27" ht="14.25" customHeight="1" thickBot="1">
      <c r="C306" s="327"/>
      <c r="D306" s="327"/>
      <c r="E306" s="327"/>
      <c r="F306" s="74"/>
      <c r="G306" s="18"/>
      <c r="H306" s="74"/>
      <c r="I306" s="18"/>
      <c r="J306" s="74"/>
      <c r="K306" s="18"/>
      <c r="L306" s="74"/>
      <c r="M306" s="18"/>
      <c r="N306" s="74"/>
      <c r="O306" s="18"/>
      <c r="P306" s="74"/>
      <c r="Q306" s="18"/>
      <c r="R306" s="74"/>
      <c r="S306" s="17"/>
      <c r="T306" s="74"/>
      <c r="U306" s="18"/>
    </row>
    <row r="307" spans="2:27" ht="25.5" customHeight="1" thickTop="1" thickBot="1">
      <c r="B307" s="518" t="s">
        <v>451</v>
      </c>
      <c r="C307" s="519"/>
      <c r="D307" s="519"/>
      <c r="E307" s="519"/>
      <c r="F307" s="519"/>
      <c r="G307" s="519"/>
      <c r="H307" s="519"/>
      <c r="I307" s="519"/>
      <c r="J307" s="519"/>
      <c r="K307" s="519"/>
      <c r="L307" s="519"/>
      <c r="M307" s="519"/>
      <c r="N307" s="519"/>
      <c r="O307" s="519"/>
      <c r="P307" s="519"/>
      <c r="Q307" s="519"/>
      <c r="R307" s="519"/>
      <c r="S307" s="519"/>
      <c r="T307" s="519"/>
      <c r="U307" s="519"/>
      <c r="V307" s="519"/>
      <c r="W307" s="519"/>
      <c r="X307" s="519"/>
      <c r="Y307" s="519"/>
      <c r="Z307" s="519"/>
      <c r="AA307" s="520"/>
    </row>
    <row r="308" spans="2:27" ht="14.25" thickTop="1"/>
    <row r="309" spans="2:27" s="239" customFormat="1" ht="20.100000000000001" customHeight="1" thickBot="1">
      <c r="B309" s="238" t="s">
        <v>949</v>
      </c>
      <c r="F309" s="240"/>
      <c r="H309" s="240"/>
      <c r="J309" s="240"/>
      <c r="L309" s="240"/>
      <c r="N309" s="240"/>
      <c r="P309" s="240"/>
      <c r="R309" s="240"/>
      <c r="T309" s="240"/>
      <c r="V309" s="240"/>
      <c r="X309" s="240"/>
    </row>
    <row r="310" spans="2:27" ht="19.5" customHeight="1" thickBot="1">
      <c r="B310" s="521" t="s">
        <v>452</v>
      </c>
      <c r="C310" s="524" t="s">
        <v>524</v>
      </c>
      <c r="D310" s="527" t="s">
        <v>1113</v>
      </c>
      <c r="E310" s="540"/>
      <c r="F310" s="531" t="s">
        <v>453</v>
      </c>
      <c r="G310" s="532"/>
      <c r="H310" s="532"/>
      <c r="I310" s="532"/>
      <c r="J310" s="532"/>
      <c r="K310" s="532"/>
      <c r="L310" s="532"/>
      <c r="M310" s="532"/>
      <c r="N310" s="532"/>
      <c r="O310" s="532"/>
      <c r="P310" s="532"/>
      <c r="Q310" s="533"/>
      <c r="R310" s="11"/>
      <c r="S310" s="11"/>
      <c r="T310" s="11"/>
      <c r="U310" s="11"/>
      <c r="V310" s="11"/>
      <c r="W310" s="11"/>
      <c r="X310" s="11"/>
    </row>
    <row r="311" spans="2:27" ht="19.5" customHeight="1">
      <c r="B311" s="522"/>
      <c r="C311" s="525"/>
      <c r="D311" s="541"/>
      <c r="E311" s="542"/>
      <c r="F311" s="506" t="s">
        <v>971</v>
      </c>
      <c r="G311" s="507"/>
      <c r="H311" s="506" t="s">
        <v>775</v>
      </c>
      <c r="I311" s="507"/>
      <c r="J311" s="506" t="s">
        <v>770</v>
      </c>
      <c r="K311" s="507"/>
      <c r="L311" s="506" t="s">
        <v>778</v>
      </c>
      <c r="M311" s="507"/>
      <c r="N311" s="506" t="s">
        <v>779</v>
      </c>
      <c r="O311" s="507"/>
      <c r="P311" s="506" t="s">
        <v>780</v>
      </c>
      <c r="Q311" s="507"/>
      <c r="V311" s="11"/>
      <c r="W311" s="11"/>
      <c r="X311" s="11"/>
    </row>
    <row r="312" spans="2:27" ht="19.5" customHeight="1">
      <c r="B312" s="522"/>
      <c r="C312" s="525"/>
      <c r="D312" s="510" t="s">
        <v>1115</v>
      </c>
      <c r="E312" s="512" t="s">
        <v>1114</v>
      </c>
      <c r="F312" s="508"/>
      <c r="G312" s="509"/>
      <c r="H312" s="508"/>
      <c r="I312" s="509"/>
      <c r="J312" s="508"/>
      <c r="K312" s="509"/>
      <c r="L312" s="508"/>
      <c r="M312" s="509"/>
      <c r="N312" s="508"/>
      <c r="O312" s="509"/>
      <c r="P312" s="508"/>
      <c r="Q312" s="509"/>
      <c r="V312" s="136"/>
      <c r="W312" s="136"/>
      <c r="X312" s="4"/>
    </row>
    <row r="313" spans="2:27" ht="19.5" customHeight="1" thickBot="1">
      <c r="B313" s="523"/>
      <c r="C313" s="526"/>
      <c r="D313" s="549"/>
      <c r="E313" s="572"/>
      <c r="F313" s="573" t="s">
        <v>774</v>
      </c>
      <c r="G313" s="554"/>
      <c r="H313" s="514" t="s">
        <v>781</v>
      </c>
      <c r="I313" s="515"/>
      <c r="J313" s="514" t="s">
        <v>774</v>
      </c>
      <c r="K313" s="515"/>
      <c r="L313" s="514" t="s">
        <v>652</v>
      </c>
      <c r="M313" s="515"/>
      <c r="N313" s="514" t="s">
        <v>652</v>
      </c>
      <c r="O313" s="515"/>
      <c r="P313" s="514" t="s">
        <v>781</v>
      </c>
      <c r="Q313" s="515"/>
      <c r="V313" s="4"/>
      <c r="X313" s="4"/>
    </row>
    <row r="314" spans="2:27" ht="30" customHeight="1">
      <c r="B314" s="502">
        <v>15</v>
      </c>
      <c r="C314" s="352" t="s">
        <v>337</v>
      </c>
      <c r="D314" s="253">
        <v>73</v>
      </c>
      <c r="E314" s="353">
        <v>76</v>
      </c>
      <c r="F314" s="91">
        <f>IF('ユーザー別小売(卸)価格試算(税抜)'!F314="","",IF(ISNUMBER('ユーザー別小売(卸)価格試算(税抜)'!F314),IF(入力!$C$30=1,ROUNDDOWN('ユーザー別小売(卸)価格試算(税抜)'!F314*(1+入力!$C$31/100),-入力!$C$29),IF(入力!$C$30=2,ROUNDUP('ユーザー別小売(卸)価格試算(税抜)'!F314*(1+入力!$C$31/100),-入力!$C$29),IF(入力!$C$30=3,ROUND('ユーザー別小売(卸)価格試算(税抜)'!F314*(1+入力!$C$31/100),-入力!$C$29)))),'ユーザー別小売(卸)価格試算(税抜)'!F314))</f>
        <v>20020</v>
      </c>
      <c r="G314" s="124" t="str">
        <f>'6桁'!G314</f>
        <v>V◇</v>
      </c>
      <c r="H314" s="91" t="str">
        <f>IF('ユーザー別小売(卸)価格試算(税抜)'!H314="","",IF(ISNUMBER('ユーザー別小売(卸)価格試算(税抜)'!H314),IF(入力!$C$30=1,ROUNDDOWN('ユーザー別小売(卸)価格試算(税抜)'!H314*(1+入力!$C$31/100),-入力!$C$29),IF(入力!$C$30=2,ROUNDUP('ユーザー別小売(卸)価格試算(税抜)'!H314*(1+入力!$C$31/100),-入力!$C$29),IF(入力!$C$30=3,ROUND('ユーザー別小売(卸)価格試算(税抜)'!H314*(1+入力!$C$31/100),-入力!$C$29)))),'ユーザー別小売(卸)価格試算(税抜)'!H314))</f>
        <v/>
      </c>
      <c r="I314" s="124">
        <f>'6桁'!I314</f>
        <v>0</v>
      </c>
      <c r="J314" s="91">
        <f>IF('ユーザー別小売(卸)価格試算(税抜)'!J314="","",IF(ISNUMBER('ユーザー別小売(卸)価格試算(税抜)'!J314),IF(入力!$C$30=1,ROUNDDOWN('ユーザー別小売(卸)価格試算(税抜)'!J314*(1+入力!$C$31/100),-入力!$C$29),IF(入力!$C$30=2,ROUNDUP('ユーザー別小売(卸)価格試算(税抜)'!J314*(1+入力!$C$31/100),-入力!$C$29),IF(入力!$C$30=3,ROUND('ユーザー別小売(卸)価格試算(税抜)'!J314*(1+入力!$C$31/100),-入力!$C$29)))),'ユーザー別小売(卸)価格試算(税抜)'!J314))</f>
        <v>16500</v>
      </c>
      <c r="K314" s="92" t="str">
        <f>'6桁'!K314</f>
        <v>V◇</v>
      </c>
      <c r="L314" s="128">
        <f>IF('ユーザー別小売(卸)価格試算(税抜)'!L314="","",IF(ISNUMBER('ユーザー別小売(卸)価格試算(税抜)'!L314),IF(入力!$C$30=1,ROUNDDOWN('ユーザー別小売(卸)価格試算(税抜)'!L314*(1+入力!$C$31/100),-入力!$C$29),IF(入力!$C$30=2,ROUNDUP('ユーザー別小売(卸)価格試算(税抜)'!L314*(1+入力!$C$31/100),-入力!$C$29),IF(入力!$C$30=3,ROUND('ユーザー別小売(卸)価格試算(税抜)'!L314*(1+入力!$C$31/100),-入力!$C$29)))),'ユーザー別小売(卸)価格試算(税抜)'!L314))</f>
        <v>24530</v>
      </c>
      <c r="M314" s="131" t="str">
        <f>'6桁'!M314</f>
        <v>V</v>
      </c>
      <c r="N314" s="91" t="str">
        <f>IF('ユーザー別小売(卸)価格試算(税抜)'!N314="","",IF(ISNUMBER('ユーザー別小売(卸)価格試算(税抜)'!N314),IF(入力!$C$30=1,ROUNDDOWN('ユーザー別小売(卸)価格試算(税抜)'!N314*(1+入力!$C$31/100),-入力!$C$29),IF(入力!$C$30=2,ROUNDUP('ユーザー別小売(卸)価格試算(税抜)'!N314*(1+入力!$C$31/100),-入力!$C$29),IF(入力!$C$30=3,ROUND('ユーザー別小売(卸)価格試算(税抜)'!N314*(1+入力!$C$31/100),-入力!$C$29)))),'ユーザー別小売(卸)価格試算(税抜)'!N314))</f>
        <v/>
      </c>
      <c r="O314" s="124">
        <f>'6桁'!O314</f>
        <v>0</v>
      </c>
      <c r="P314" s="91" t="str">
        <f>IF('ユーザー別小売(卸)価格試算(税抜)'!P314="","",IF(ISNUMBER('ユーザー別小売(卸)価格試算(税抜)'!P314),IF(入力!$C$30=1,ROUNDDOWN('ユーザー別小売(卸)価格試算(税抜)'!P314*(1+入力!$C$31/100),-入力!$C$29),IF(入力!$C$30=2,ROUNDUP('ユーザー別小売(卸)価格試算(税抜)'!P314*(1+入力!$C$31/100),-入力!$C$29),IF(入力!$C$30=3,ROUND('ユーザー別小売(卸)価格試算(税抜)'!P314*(1+入力!$C$31/100),-入力!$C$29)))),'ユーザー別小売(卸)価格試算(税抜)'!P314))</f>
        <v/>
      </c>
      <c r="Q314" s="92">
        <f>'6桁'!Q314</f>
        <v>0</v>
      </c>
      <c r="R314" s="161"/>
      <c r="S314" s="22"/>
      <c r="T314" s="74"/>
      <c r="U314" s="22"/>
      <c r="V314" s="267"/>
      <c r="W314" s="22"/>
      <c r="X314" s="4"/>
    </row>
    <row r="315" spans="2:27" ht="30" customHeight="1">
      <c r="B315" s="503"/>
      <c r="C315" s="341" t="s">
        <v>129</v>
      </c>
      <c r="D315" s="254">
        <v>82</v>
      </c>
      <c r="E315" s="342">
        <v>86</v>
      </c>
      <c r="F315" s="95" t="str">
        <f>IF('ユーザー別小売(卸)価格試算(税抜)'!F315="","",IF(ISNUMBER('ユーザー別小売(卸)価格試算(税抜)'!F315),IF(入力!$C$30=1,ROUNDDOWN('ユーザー別小売(卸)価格試算(税抜)'!F315*(1+入力!$C$31/100),-入力!$C$29),IF(入力!$C$30=2,ROUNDUP('ユーザー別小売(卸)価格試算(税抜)'!F315*(1+入力!$C$31/100),-入力!$C$29),IF(入力!$C$30=3,ROUND('ユーザー別小売(卸)価格試算(税抜)'!F315*(1+入力!$C$31/100),-入力!$C$29)))),'ユーザー別小売(卸)価格試算(税抜)'!F315))</f>
        <v/>
      </c>
      <c r="G315" s="126">
        <f>'6桁'!G315</f>
        <v>0</v>
      </c>
      <c r="H315" s="95" t="str">
        <f>IF('ユーザー別小売(卸)価格試算(税抜)'!H315="","",IF(ISNUMBER('ユーザー別小売(卸)価格試算(税抜)'!H315),IF(入力!$C$30=1,ROUNDDOWN('ユーザー別小売(卸)価格試算(税抜)'!H315*(1+入力!$C$31/100),-入力!$C$29),IF(入力!$C$30=2,ROUNDUP('ユーザー別小売(卸)価格試算(税抜)'!H315*(1+入力!$C$31/100),-入力!$C$29),IF(入力!$C$30=3,ROUND('ユーザー別小売(卸)価格試算(税抜)'!H315*(1+入力!$C$31/100),-入力!$C$29)))),'ユーザー別小売(卸)価格試算(税抜)'!H315))</f>
        <v/>
      </c>
      <c r="I315" s="126">
        <f>'6桁'!I315</f>
        <v>0</v>
      </c>
      <c r="J315" s="95" t="str">
        <f>IF('ユーザー別小売(卸)価格試算(税抜)'!J315="","",IF(ISNUMBER('ユーザー別小売(卸)価格試算(税抜)'!J315),IF(入力!$C$30=1,ROUNDDOWN('ユーザー別小売(卸)価格試算(税抜)'!J315*(1+入力!$C$31/100),-入力!$C$29),IF(入力!$C$30=2,ROUNDUP('ユーザー別小売(卸)価格試算(税抜)'!J315*(1+入力!$C$31/100),-入力!$C$29),IF(入力!$C$30=3,ROUND('ユーザー別小売(卸)価格試算(税抜)'!J315*(1+入力!$C$31/100),-入力!$C$29)))),'ユーザー別小売(卸)価格試算(税抜)'!J315))</f>
        <v/>
      </c>
      <c r="K315" s="20">
        <f>'6桁'!K315</f>
        <v>0</v>
      </c>
      <c r="L315" s="95">
        <f>IF('ユーザー別小売(卸)価格試算(税抜)'!L315="","",IF(ISNUMBER('ユーザー別小売(卸)価格試算(税抜)'!L315),IF(入力!$C$30=1,ROUNDDOWN('ユーザー別小売(卸)価格試算(税抜)'!L315*(1+入力!$C$31/100),-入力!$C$29),IF(入力!$C$30=2,ROUNDUP('ユーザー別小売(卸)価格試算(税抜)'!L315*(1+入力!$C$31/100),-入力!$C$29),IF(入力!$C$30=3,ROUND('ユーザー別小売(卸)価格試算(税抜)'!L315*(1+入力!$C$31/100),-入力!$C$29)))),'ユーザー別小売(卸)価格試算(税抜)'!L315))</f>
        <v>26510</v>
      </c>
      <c r="M315" s="20" t="str">
        <f>'6桁'!M315</f>
        <v>V</v>
      </c>
      <c r="N315" s="95" t="str">
        <f>IF('ユーザー別小売(卸)価格試算(税抜)'!N315="","",IF(ISNUMBER('ユーザー別小売(卸)価格試算(税抜)'!N315),IF(入力!$C$30=1,ROUNDDOWN('ユーザー別小売(卸)価格試算(税抜)'!N315*(1+入力!$C$31/100),-入力!$C$29),IF(入力!$C$30=2,ROUNDUP('ユーザー別小売(卸)価格試算(税抜)'!N315*(1+入力!$C$31/100),-入力!$C$29),IF(入力!$C$30=3,ROUND('ユーザー別小売(卸)価格試算(税抜)'!N315*(1+入力!$C$31/100),-入力!$C$29)))),'ユーザー別小売(卸)価格試算(税抜)'!N315))</f>
        <v/>
      </c>
      <c r="O315" s="126">
        <f>'6桁'!O315</f>
        <v>0</v>
      </c>
      <c r="P315" s="95">
        <f>IF('ユーザー別小売(卸)価格試算(税抜)'!P315="","",IF(ISNUMBER('ユーザー別小売(卸)価格試算(税抜)'!P315),IF(入力!$C$30=1,ROUNDDOWN('ユーザー別小売(卸)価格試算(税抜)'!P315*(1+入力!$C$31/100),-入力!$C$29),IF(入力!$C$30=2,ROUNDUP('ユーザー別小売(卸)価格試算(税抜)'!P315*(1+入力!$C$31/100),-入力!$C$29),IF(入力!$C$30=3,ROUND('ユーザー別小売(卸)価格試算(税抜)'!P315*(1+入力!$C$31/100),-入力!$C$29)))),'ユーザー別小売(卸)価格試算(税抜)'!P315))</f>
        <v>21560</v>
      </c>
      <c r="Q315" s="20" t="str">
        <f>'6桁'!Q315</f>
        <v>V</v>
      </c>
      <c r="R315" s="161"/>
      <c r="S315" s="22"/>
      <c r="T315" s="74"/>
      <c r="U315" s="22"/>
      <c r="V315" s="267"/>
      <c r="W315" s="22"/>
      <c r="X315" s="4"/>
    </row>
    <row r="316" spans="2:27" ht="30" customHeight="1">
      <c r="B316" s="503"/>
      <c r="C316" s="341" t="s">
        <v>45</v>
      </c>
      <c r="D316" s="254">
        <v>86</v>
      </c>
      <c r="E316" s="342">
        <v>89</v>
      </c>
      <c r="F316" s="95" t="str">
        <f>IF('ユーザー別小売(卸)価格試算(税抜)'!F316="","",IF(ISNUMBER('ユーザー別小売(卸)価格試算(税抜)'!F316),IF(入力!$C$30=1,ROUNDDOWN('ユーザー別小売(卸)価格試算(税抜)'!F316*(1+入力!$C$31/100),-入力!$C$29),IF(入力!$C$30=2,ROUNDUP('ユーザー別小売(卸)価格試算(税抜)'!F316*(1+入力!$C$31/100),-入力!$C$29),IF(入力!$C$30=3,ROUND('ユーザー別小売(卸)価格試算(税抜)'!F316*(1+入力!$C$31/100),-入力!$C$29)))),'ユーザー別小売(卸)価格試算(税抜)'!F316))</f>
        <v/>
      </c>
      <c r="G316" s="126">
        <f>'6桁'!G316</f>
        <v>0</v>
      </c>
      <c r="H316" s="95" t="str">
        <f>IF('ユーザー別小売(卸)価格試算(税抜)'!H316="","",IF(ISNUMBER('ユーザー別小売(卸)価格試算(税抜)'!H316),IF(入力!$C$30=1,ROUNDDOWN('ユーザー別小売(卸)価格試算(税抜)'!H316*(1+入力!$C$31/100),-入力!$C$29),IF(入力!$C$30=2,ROUNDUP('ユーザー別小売(卸)価格試算(税抜)'!H316*(1+入力!$C$31/100),-入力!$C$29),IF(入力!$C$30=3,ROUND('ユーザー別小売(卸)価格試算(税抜)'!H316*(1+入力!$C$31/100),-入力!$C$29)))),'ユーザー別小売(卸)価格試算(税抜)'!H316))</f>
        <v/>
      </c>
      <c r="I316" s="126">
        <f>'6桁'!I316</f>
        <v>0</v>
      </c>
      <c r="J316" s="95" t="str">
        <f>IF('ユーザー別小売(卸)価格試算(税抜)'!J316="","",IF(ISNUMBER('ユーザー別小売(卸)価格試算(税抜)'!J316),IF(入力!$C$30=1,ROUNDDOWN('ユーザー別小売(卸)価格試算(税抜)'!J316*(1+入力!$C$31/100),-入力!$C$29),IF(入力!$C$30=2,ROUNDUP('ユーザー別小売(卸)価格試算(税抜)'!J316*(1+入力!$C$31/100),-入力!$C$29),IF(入力!$C$30=3,ROUND('ユーザー別小売(卸)価格試算(税抜)'!J316*(1+入力!$C$31/100),-入力!$C$29)))),'ユーザー別小売(卸)価格試算(税抜)'!J316))</f>
        <v/>
      </c>
      <c r="K316" s="20">
        <f>'6桁'!K316</f>
        <v>0</v>
      </c>
      <c r="L316" s="95">
        <f>IF('ユーザー別小売(卸)価格試算(税抜)'!L316="","",IF(ISNUMBER('ユーザー別小売(卸)価格試算(税抜)'!L316),IF(入力!$C$30=1,ROUNDDOWN('ユーザー別小売(卸)価格試算(税抜)'!L316*(1+入力!$C$31/100),-入力!$C$29),IF(入力!$C$30=2,ROUNDUP('ユーザー別小売(卸)価格試算(税抜)'!L316*(1+入力!$C$31/100),-入力!$C$29),IF(入力!$C$30=3,ROUND('ユーザー別小売(卸)価格試算(税抜)'!L316*(1+入力!$C$31/100),-入力!$C$29)))),'ユーザー別小売(卸)価格試算(税抜)'!L316))</f>
        <v>31570</v>
      </c>
      <c r="M316" s="20" t="str">
        <f>'6桁'!M316</f>
        <v>V</v>
      </c>
      <c r="N316" s="95">
        <f>IF('ユーザー別小売(卸)価格試算(税抜)'!N316="","",IF(ISNUMBER('ユーザー別小売(卸)価格試算(税抜)'!N316),IF(入力!$C$30=1,ROUNDDOWN('ユーザー別小売(卸)価格試算(税抜)'!N316*(1+入力!$C$31/100),-入力!$C$29),IF(入力!$C$30=2,ROUNDUP('ユーザー別小売(卸)価格試算(税抜)'!N316*(1+入力!$C$31/100),-入力!$C$29),IF(入力!$C$30=3,ROUND('ユーザー別小売(卸)価格試算(税抜)'!N316*(1+入力!$C$31/100),-入力!$C$29)))),'ユーザー別小売(卸)価格試算(税抜)'!N316))</f>
        <v>37400</v>
      </c>
      <c r="O316" s="126" t="str">
        <f>'6桁'!O316</f>
        <v>▽V</v>
      </c>
      <c r="P316" s="95">
        <f>IF('ユーザー別小売(卸)価格試算(税抜)'!P316="","",IF(ISNUMBER('ユーザー別小売(卸)価格試算(税抜)'!P316),IF(入力!$C$30=1,ROUNDDOWN('ユーザー別小売(卸)価格試算(税抜)'!P316*(1+入力!$C$31/100),-入力!$C$29),IF(入力!$C$30=2,ROUNDUP('ユーザー別小売(卸)価格試算(税抜)'!P316*(1+入力!$C$31/100),-入力!$C$29),IF(入力!$C$30=3,ROUND('ユーザー別小売(卸)価格試算(税抜)'!P316*(1+入力!$C$31/100),-入力!$C$29)))),'ユーザー別小売(卸)価格試算(税抜)'!P316))</f>
        <v>26180</v>
      </c>
      <c r="Q316" s="20" t="str">
        <f>'6桁'!Q316</f>
        <v>※V</v>
      </c>
      <c r="R316" s="161"/>
      <c r="S316" s="22"/>
      <c r="T316" s="74"/>
      <c r="U316" s="22"/>
      <c r="V316" s="267"/>
      <c r="W316" s="22"/>
      <c r="X316" s="4"/>
    </row>
    <row r="317" spans="2:27" ht="30" customHeight="1">
      <c r="B317" s="503"/>
      <c r="C317" s="341" t="s">
        <v>363</v>
      </c>
      <c r="D317" s="254">
        <v>88</v>
      </c>
      <c r="E317" s="342"/>
      <c r="F317" s="95" t="str">
        <f>IF('ユーザー別小売(卸)価格試算(税抜)'!F317="","",IF(ISNUMBER('ユーザー別小売(卸)価格試算(税抜)'!F317),IF(入力!$C$30=1,ROUNDDOWN('ユーザー別小売(卸)価格試算(税抜)'!F317*(1+入力!$C$31/100),-入力!$C$29),IF(入力!$C$30=2,ROUNDUP('ユーザー別小売(卸)価格試算(税抜)'!F317*(1+入力!$C$31/100),-入力!$C$29),IF(入力!$C$30=3,ROUND('ユーザー別小売(卸)価格試算(税抜)'!F317*(1+入力!$C$31/100),-入力!$C$29)))),'ユーザー別小売(卸)価格試算(税抜)'!F317))</f>
        <v/>
      </c>
      <c r="G317" s="126">
        <f>'6桁'!G317</f>
        <v>0</v>
      </c>
      <c r="H317" s="95" t="str">
        <f>IF('ユーザー別小売(卸)価格試算(税抜)'!H317="","",IF(ISNUMBER('ユーザー別小売(卸)価格試算(税抜)'!H317),IF(入力!$C$30=1,ROUNDDOWN('ユーザー別小売(卸)価格試算(税抜)'!H317*(1+入力!$C$31/100),-入力!$C$29),IF(入力!$C$30=2,ROUNDUP('ユーザー別小売(卸)価格試算(税抜)'!H317*(1+入力!$C$31/100),-入力!$C$29),IF(入力!$C$30=3,ROUND('ユーザー別小売(卸)価格試算(税抜)'!H317*(1+入力!$C$31/100),-入力!$C$29)))),'ユーザー別小売(卸)価格試算(税抜)'!H317))</f>
        <v/>
      </c>
      <c r="I317" s="126">
        <f>'6桁'!I317</f>
        <v>0</v>
      </c>
      <c r="J317" s="95" t="str">
        <f>IF('ユーザー別小売(卸)価格試算(税抜)'!J317="","",IF(ISNUMBER('ユーザー別小売(卸)価格試算(税抜)'!J317),IF(入力!$C$30=1,ROUNDDOWN('ユーザー別小売(卸)価格試算(税抜)'!J317*(1+入力!$C$31/100),-入力!$C$29),IF(入力!$C$30=2,ROUNDUP('ユーザー別小売(卸)価格試算(税抜)'!J317*(1+入力!$C$31/100),-入力!$C$29),IF(入力!$C$30=3,ROUND('ユーザー別小売(卸)価格試算(税抜)'!J317*(1+入力!$C$31/100),-入力!$C$29)))),'ユーザー別小売(卸)価格試算(税抜)'!J317))</f>
        <v/>
      </c>
      <c r="K317" s="20">
        <f>'6桁'!K317</f>
        <v>0</v>
      </c>
      <c r="L317" s="95" t="str">
        <f>IF('ユーザー別小売(卸)価格試算(税抜)'!L317="","",IF(ISNUMBER('ユーザー別小売(卸)価格試算(税抜)'!L317),IF(入力!$C$30=1,ROUNDDOWN('ユーザー別小売(卸)価格試算(税抜)'!L317*(1+入力!$C$31/100),-入力!$C$29),IF(入力!$C$30=2,ROUNDUP('ユーザー別小売(卸)価格試算(税抜)'!L317*(1+入力!$C$31/100),-入力!$C$29),IF(入力!$C$30=3,ROUND('ユーザー別小売(卸)価格試算(税抜)'!L317*(1+入力!$C$31/100),-入力!$C$29)))),'ユーザー別小売(卸)価格試算(税抜)'!L317))</f>
        <v/>
      </c>
      <c r="M317" s="20">
        <f>'6桁'!M317</f>
        <v>0</v>
      </c>
      <c r="N317" s="95">
        <f>IF('ユーザー別小売(卸)価格試算(税抜)'!N317="","",IF(ISNUMBER('ユーザー別小売(卸)価格試算(税抜)'!N317),IF(入力!$C$30=1,ROUNDDOWN('ユーザー別小売(卸)価格試算(税抜)'!N317*(1+入力!$C$31/100),-入力!$C$29),IF(入力!$C$30=2,ROUNDUP('ユーザー別小売(卸)価格試算(税抜)'!N317*(1+入力!$C$31/100),-入力!$C$29),IF(入力!$C$30=3,ROUND('ユーザー別小売(卸)価格試算(税抜)'!N317*(1+入力!$C$31/100),-入力!$C$29)))),'ユーザー別小売(卸)価格試算(税抜)'!N317))</f>
        <v>40150</v>
      </c>
      <c r="O317" s="126" t="str">
        <f>'6桁'!O317</f>
        <v>▽V</v>
      </c>
      <c r="P317" s="95" t="str">
        <f>IF('ユーザー別小売(卸)価格試算(税抜)'!P317="","",IF(ISNUMBER('ユーザー別小売(卸)価格試算(税抜)'!P317),IF(入力!$C$30=1,ROUNDDOWN('ユーザー別小売(卸)価格試算(税抜)'!P317*(1+入力!$C$31/100),-入力!$C$29),IF(入力!$C$30=2,ROUNDUP('ユーザー別小売(卸)価格試算(税抜)'!P317*(1+入力!$C$31/100),-入力!$C$29),IF(入力!$C$30=3,ROUND('ユーザー別小売(卸)価格試算(税抜)'!P317*(1+入力!$C$31/100),-入力!$C$29)))),'ユーザー別小売(卸)価格試算(税抜)'!P317))</f>
        <v/>
      </c>
      <c r="Q317" s="20">
        <f>'6桁'!Q317</f>
        <v>0</v>
      </c>
      <c r="R317" s="161"/>
      <c r="S317" s="22"/>
      <c r="T317" s="74"/>
      <c r="U317" s="22"/>
      <c r="V317" s="267"/>
      <c r="W317" s="22"/>
      <c r="X317" s="4"/>
    </row>
    <row r="318" spans="2:27" ht="30" customHeight="1">
      <c r="B318" s="503"/>
      <c r="C318" s="341" t="s">
        <v>338</v>
      </c>
      <c r="D318" s="254">
        <v>75</v>
      </c>
      <c r="E318" s="342"/>
      <c r="F318" s="95">
        <f>IF('ユーザー別小売(卸)価格試算(税抜)'!F318="","",IF(ISNUMBER('ユーザー別小売(卸)価格試算(税抜)'!F318),IF(入力!$C$30=1,ROUNDDOWN('ユーザー別小売(卸)価格試算(税抜)'!F318*(1+入力!$C$31/100),-入力!$C$29),IF(入力!$C$30=2,ROUNDUP('ユーザー別小売(卸)価格試算(税抜)'!F318*(1+入力!$C$31/100),-入力!$C$29),IF(入力!$C$30=3,ROUND('ユーザー別小売(卸)価格試算(税抜)'!F318*(1+入力!$C$31/100),-入力!$C$29)))),'ユーザー別小売(卸)価格試算(税抜)'!F318))</f>
        <v>18480</v>
      </c>
      <c r="G318" s="126" t="str">
        <f>'6桁'!G318</f>
        <v>V◇</v>
      </c>
      <c r="H318" s="95">
        <f>IF('ユーザー別小売(卸)価格試算(税抜)'!H318="","",IF(ISNUMBER('ユーザー別小売(卸)価格試算(税抜)'!H318),IF(入力!$C$30=1,ROUNDDOWN('ユーザー別小売(卸)価格試算(税抜)'!H318*(1+入力!$C$31/100),-入力!$C$29),IF(入力!$C$30=2,ROUNDUP('ユーザー別小売(卸)価格試算(税抜)'!H318*(1+入力!$C$31/100),-入力!$C$29),IF(入力!$C$30=3,ROUND('ユーザー別小売(卸)価格試算(税抜)'!H318*(1+入力!$C$31/100),-入力!$C$29)))),'ユーザー別小売(卸)価格試算(税抜)'!H318))</f>
        <v>17930</v>
      </c>
      <c r="I318" s="126" t="str">
        <f>'6桁'!I318</f>
        <v>V△</v>
      </c>
      <c r="J318" s="95">
        <f>IF('ユーザー別小売(卸)価格試算(税抜)'!J318="","",IF(ISNUMBER('ユーザー別小売(卸)価格試算(税抜)'!J318),IF(入力!$C$30=1,ROUNDDOWN('ユーザー別小売(卸)価格試算(税抜)'!J318*(1+入力!$C$31/100),-入力!$C$29),IF(入力!$C$30=2,ROUNDUP('ユーザー別小売(卸)価格試算(税抜)'!J318*(1+入力!$C$31/100),-入力!$C$29),IF(入力!$C$30=3,ROUND('ユーザー別小売(卸)価格試算(税抜)'!J318*(1+入力!$C$31/100),-入力!$C$29)))),'ユーザー別小売(卸)価格試算(税抜)'!J318))</f>
        <v>15070</v>
      </c>
      <c r="K318" s="20" t="str">
        <f>'6桁'!K318</f>
        <v>V◇</v>
      </c>
      <c r="L318" s="95">
        <f>IF('ユーザー別小売(卸)価格試算(税抜)'!L318="","",IF(ISNUMBER('ユーザー別小売(卸)価格試算(税抜)'!L318),IF(入力!$C$30=1,ROUNDDOWN('ユーザー別小売(卸)価格試算(税抜)'!L318*(1+入力!$C$31/100),-入力!$C$29),IF(入力!$C$30=2,ROUNDUP('ユーザー別小売(卸)価格試算(税抜)'!L318*(1+入力!$C$31/100),-入力!$C$29),IF(入力!$C$30=3,ROUND('ユーザー別小売(卸)価格試算(税抜)'!L318*(1+入力!$C$31/100),-入力!$C$29)))),'ユーザー別小売(卸)価格試算(税抜)'!L318))</f>
        <v>23540</v>
      </c>
      <c r="M318" s="20" t="str">
        <f>'6桁'!M318</f>
        <v>V</v>
      </c>
      <c r="N318" s="95">
        <f>IF('ユーザー別小売(卸)価格試算(税抜)'!N318="","",IF(ISNUMBER('ユーザー別小売(卸)価格試算(税抜)'!N318),IF(入力!$C$30=1,ROUNDDOWN('ユーザー別小売(卸)価格試算(税抜)'!N318*(1+入力!$C$31/100),-入力!$C$29),IF(入力!$C$30=2,ROUNDUP('ユーザー別小売(卸)価格試算(税抜)'!N318*(1+入力!$C$31/100),-入力!$C$29),IF(入力!$C$30=3,ROUND('ユーザー別小売(卸)価格試算(税抜)'!N318*(1+入力!$C$31/100),-入力!$C$29)))),'ユーザー別小売(卸)価格試算(税抜)'!N318))</f>
        <v>27720</v>
      </c>
      <c r="O318" s="126" t="str">
        <f>'6桁'!O318</f>
        <v>▽V</v>
      </c>
      <c r="P318" s="95" t="str">
        <f>IF('ユーザー別小売(卸)価格試算(税抜)'!P318="","",IF(ISNUMBER('ユーザー別小売(卸)価格試算(税抜)'!P318),IF(入力!$C$30=1,ROUNDDOWN('ユーザー別小売(卸)価格試算(税抜)'!P318*(1+入力!$C$31/100),-入力!$C$29),IF(入力!$C$30=2,ROUNDUP('ユーザー別小売(卸)価格試算(税抜)'!P318*(1+入力!$C$31/100),-入力!$C$29),IF(入力!$C$30=3,ROUND('ユーザー別小売(卸)価格試算(税抜)'!P318*(1+入力!$C$31/100),-入力!$C$29)))),'ユーザー別小売(卸)価格試算(税抜)'!P318))</f>
        <v/>
      </c>
      <c r="Q318" s="20">
        <f>'6桁'!Q318</f>
        <v>0</v>
      </c>
      <c r="R318" s="161"/>
      <c r="S318" s="22"/>
      <c r="T318" s="74"/>
      <c r="U318" s="22"/>
      <c r="V318" s="267"/>
      <c r="W318" s="22"/>
      <c r="X318" s="4"/>
    </row>
    <row r="319" spans="2:27" ht="30" customHeight="1">
      <c r="B319" s="503"/>
      <c r="C319" s="341" t="s">
        <v>729</v>
      </c>
      <c r="D319" s="254">
        <v>77</v>
      </c>
      <c r="E319" s="342"/>
      <c r="F319" s="95">
        <f>IF('ユーザー別小売(卸)価格試算(税抜)'!F319="","",IF(ISNUMBER('ユーザー別小売(卸)価格試算(税抜)'!F319),IF(入力!$C$30=1,ROUNDDOWN('ユーザー別小売(卸)価格試算(税抜)'!F319*(1+入力!$C$31/100),-入力!$C$29),IF(入力!$C$30=2,ROUNDUP('ユーザー別小売(卸)価格試算(税抜)'!F319*(1+入力!$C$31/100),-入力!$C$29),IF(入力!$C$30=3,ROUND('ユーザー別小売(卸)価格試算(税抜)'!F319*(1+入力!$C$31/100),-入力!$C$29)))),'ユーザー別小売(卸)価格試算(税抜)'!F319))</f>
        <v>22550</v>
      </c>
      <c r="G319" s="126" t="str">
        <f>'6桁'!G319</f>
        <v>V</v>
      </c>
      <c r="H319" s="95">
        <f>IF('ユーザー別小売(卸)価格試算(税抜)'!H319="","",IF(ISNUMBER('ユーザー別小売(卸)価格試算(税抜)'!H319),IF(入力!$C$30=1,ROUNDDOWN('ユーザー別小売(卸)価格試算(税抜)'!H319*(1+入力!$C$31/100),-入力!$C$29),IF(入力!$C$30=2,ROUNDUP('ユーザー別小売(卸)価格試算(税抜)'!H319*(1+入力!$C$31/100),-入力!$C$29),IF(入力!$C$30=3,ROUND('ユーザー別小売(卸)価格試算(税抜)'!H319*(1+入力!$C$31/100),-入力!$C$29)))),'ユーザー別小売(卸)価格試算(税抜)'!H319))</f>
        <v>21890</v>
      </c>
      <c r="I319" s="126" t="str">
        <f>'6桁'!I319</f>
        <v>V△</v>
      </c>
      <c r="J319" s="95">
        <f>IF('ユーザー別小売(卸)価格試算(税抜)'!J319="","",IF(ISNUMBER('ユーザー別小売(卸)価格試算(税抜)'!J319),IF(入力!$C$30=1,ROUNDDOWN('ユーザー別小売(卸)価格試算(税抜)'!J319*(1+入力!$C$31/100),-入力!$C$29),IF(入力!$C$30=2,ROUNDUP('ユーザー別小売(卸)価格試算(税抜)'!J319*(1+入力!$C$31/100),-入力!$C$29),IF(入力!$C$30=3,ROUND('ユーザー別小売(卸)価格試算(税抜)'!J319*(1+入力!$C$31/100),-入力!$C$29)))),'ユーザー別小売(卸)価格試算(税抜)'!J319))</f>
        <v>20350</v>
      </c>
      <c r="K319" s="20" t="str">
        <f>'6桁'!K319</f>
        <v>V◇</v>
      </c>
      <c r="L319" s="95" t="str">
        <f>IF('ユーザー別小売(卸)価格試算(税抜)'!L319="","",IF(ISNUMBER('ユーザー別小売(卸)価格試算(税抜)'!L319),IF(入力!$C$30=1,ROUNDDOWN('ユーザー別小売(卸)価格試算(税抜)'!L319*(1+入力!$C$31/100),-入力!$C$29),IF(入力!$C$30=2,ROUNDUP('ユーザー別小売(卸)価格試算(税抜)'!L319*(1+入力!$C$31/100),-入力!$C$29),IF(入力!$C$30=3,ROUND('ユーザー別小売(卸)価格試算(税抜)'!L319*(1+入力!$C$31/100),-入力!$C$29)))),'ユーザー別小売(卸)価格試算(税抜)'!L319))</f>
        <v/>
      </c>
      <c r="M319" s="20">
        <f>'6桁'!M319</f>
        <v>0</v>
      </c>
      <c r="N319" s="95" t="str">
        <f>IF('ユーザー別小売(卸)価格試算(税抜)'!N319="","",IF(ISNUMBER('ユーザー別小売(卸)価格試算(税抜)'!N319),IF(入力!$C$30=1,ROUNDDOWN('ユーザー別小売(卸)価格試算(税抜)'!N319*(1+入力!$C$31/100),-入力!$C$29),IF(入力!$C$30=2,ROUNDUP('ユーザー別小売(卸)価格試算(税抜)'!N319*(1+入力!$C$31/100),-入力!$C$29),IF(入力!$C$30=3,ROUND('ユーザー別小売(卸)価格試算(税抜)'!N319*(1+入力!$C$31/100),-入力!$C$29)))),'ユーザー別小売(卸)価格試算(税抜)'!N319))</f>
        <v/>
      </c>
      <c r="O319" s="126">
        <f>'6桁'!O319</f>
        <v>0</v>
      </c>
      <c r="P319" s="95" t="str">
        <f>IF('ユーザー別小売(卸)価格試算(税抜)'!P319="","",IF(ISNUMBER('ユーザー別小売(卸)価格試算(税抜)'!P319),IF(入力!$C$30=1,ROUNDDOWN('ユーザー別小売(卸)価格試算(税抜)'!P319*(1+入力!$C$31/100),-入力!$C$29),IF(入力!$C$30=2,ROUNDUP('ユーザー別小売(卸)価格試算(税抜)'!P319*(1+入力!$C$31/100),-入力!$C$29),IF(入力!$C$30=3,ROUND('ユーザー別小売(卸)価格試算(税抜)'!P319*(1+入力!$C$31/100),-入力!$C$29)))),'ユーザー別小売(卸)価格試算(税抜)'!P319))</f>
        <v/>
      </c>
      <c r="Q319" s="20">
        <f>'6桁'!Q319</f>
        <v>0</v>
      </c>
      <c r="R319" s="161"/>
      <c r="S319" s="22"/>
      <c r="T319" s="74"/>
      <c r="U319" s="22"/>
      <c r="V319" s="267"/>
      <c r="W319" s="22"/>
      <c r="X319" s="4"/>
    </row>
    <row r="320" spans="2:27" ht="30" customHeight="1">
      <c r="B320" s="503"/>
      <c r="C320" s="341" t="s">
        <v>53</v>
      </c>
      <c r="D320" s="254" t="s">
        <v>1117</v>
      </c>
      <c r="E320" s="342">
        <v>86</v>
      </c>
      <c r="F320" s="95">
        <f>IF('ユーザー別小売(卸)価格試算(税抜)'!F320="","",IF(ISNUMBER('ユーザー別小売(卸)価格試算(税抜)'!F320),IF(入力!$C$30=1,ROUNDDOWN('ユーザー別小売(卸)価格試算(税抜)'!F320*(1+入力!$C$31/100),-入力!$C$29),IF(入力!$C$30=2,ROUNDUP('ユーザー別小売(卸)価格試算(税抜)'!F320*(1+入力!$C$31/100),-入力!$C$29),IF(入力!$C$30=3,ROUND('ユーザー別小売(卸)価格試算(税抜)'!F320*(1+入力!$C$31/100),-入力!$C$29)))),'ユーザー別小売(卸)価格試算(税抜)'!F320))</f>
        <v>22880</v>
      </c>
      <c r="G320" s="126" t="str">
        <f>'6桁'!G320</f>
        <v>V</v>
      </c>
      <c r="H320" s="95" t="str">
        <f>IF('ユーザー別小売(卸)価格試算(税抜)'!H320="","",IF(ISNUMBER('ユーザー別小売(卸)価格試算(税抜)'!H320),IF(入力!$C$30=1,ROUNDDOWN('ユーザー別小売(卸)価格試算(税抜)'!H320*(1+入力!$C$31/100),-入力!$C$29),IF(入力!$C$30=2,ROUNDUP('ユーザー別小売(卸)価格試算(税抜)'!H320*(1+入力!$C$31/100),-入力!$C$29),IF(入力!$C$30=3,ROUND('ユーザー別小売(卸)価格試算(税抜)'!H320*(1+入力!$C$31/100),-入力!$C$29)))),'ユーザー別小売(卸)価格試算(税抜)'!H320))</f>
        <v/>
      </c>
      <c r="I320" s="126">
        <f>'6桁'!I320</f>
        <v>0</v>
      </c>
      <c r="J320" s="95">
        <f>IF('ユーザー別小売(卸)価格試算(税抜)'!J320="","",IF(ISNUMBER('ユーザー別小売(卸)価格試算(税抜)'!J320),IF(入力!$C$30=1,ROUNDDOWN('ユーザー別小売(卸)価格試算(税抜)'!J320*(1+入力!$C$31/100),-入力!$C$29),IF(入力!$C$30=2,ROUNDUP('ユーザー別小売(卸)価格試算(税抜)'!J320*(1+入力!$C$31/100),-入力!$C$29),IF(入力!$C$30=3,ROUND('ユーザー別小売(卸)価格試算(税抜)'!J320*(1+入力!$C$31/100),-入力!$C$29)))),'ユーザー別小売(卸)価格試算(税抜)'!J320))</f>
        <v>21010</v>
      </c>
      <c r="K320" s="20" t="str">
        <f>'6桁'!K320</f>
        <v>V◇</v>
      </c>
      <c r="L320" s="95" t="str">
        <f>IF('ユーザー別小売(卸)価格試算(税抜)'!L320="","",IF(ISNUMBER('ユーザー別小売(卸)価格試算(税抜)'!L320),IF(入力!$C$30=1,ROUNDDOWN('ユーザー別小売(卸)価格試算(税抜)'!L320*(1+入力!$C$31/100),-入力!$C$29),IF(入力!$C$30=2,ROUNDUP('ユーザー別小売(卸)価格試算(税抜)'!L320*(1+入力!$C$31/100),-入力!$C$29),IF(入力!$C$30=3,ROUND('ユーザー別小売(卸)価格試算(税抜)'!L320*(1+入力!$C$31/100),-入力!$C$29)))),'ユーザー別小売(卸)価格試算(税抜)'!L320))</f>
        <v/>
      </c>
      <c r="M320" s="126">
        <f>'6桁'!M320</f>
        <v>0</v>
      </c>
      <c r="N320" s="95" t="str">
        <f>IF('ユーザー別小売(卸)価格試算(税抜)'!N320="","",IF(ISNUMBER('ユーザー別小売(卸)価格試算(税抜)'!N320),IF(入力!$C$30=1,ROUNDDOWN('ユーザー別小売(卸)価格試算(税抜)'!N320*(1+入力!$C$31/100),-入力!$C$29),IF(入力!$C$30=2,ROUNDUP('ユーザー別小売(卸)価格試算(税抜)'!N320*(1+入力!$C$31/100),-入力!$C$29),IF(入力!$C$30=3,ROUND('ユーザー別小売(卸)価格試算(税抜)'!N320*(1+入力!$C$31/100),-入力!$C$29)))),'ユーザー別小売(卸)価格試算(税抜)'!N320))</f>
        <v/>
      </c>
      <c r="O320" s="126">
        <f>'6桁'!O320</f>
        <v>0</v>
      </c>
      <c r="P320" s="95">
        <f>IF('ユーザー別小売(卸)価格試算(税抜)'!P320="","",IF(ISNUMBER('ユーザー別小売(卸)価格試算(税抜)'!P320),IF(入力!$C$30=1,ROUNDDOWN('ユーザー別小売(卸)価格試算(税抜)'!P320*(1+入力!$C$31/100),-入力!$C$29),IF(入力!$C$30=2,ROUNDUP('ユーザー別小売(卸)価格試算(税抜)'!P320*(1+入力!$C$31/100),-入力!$C$29),IF(入力!$C$30=3,ROUND('ユーザー別小売(卸)価格試算(税抜)'!P320*(1+入力!$C$31/100),-入力!$C$29)))),'ユーザー別小売(卸)価格試算(税抜)'!P320))</f>
        <v>22880</v>
      </c>
      <c r="Q320" s="20" t="str">
        <f>'6桁'!Q320</f>
        <v>V
DZ101</v>
      </c>
      <c r="R320" s="161"/>
      <c r="S320" s="22"/>
      <c r="T320" s="74"/>
      <c r="U320" s="22"/>
      <c r="V320" s="267"/>
      <c r="W320" s="22"/>
      <c r="X320" s="4"/>
    </row>
    <row r="321" spans="2:24" ht="30" customHeight="1">
      <c r="B321" s="503"/>
      <c r="C321" s="341" t="s">
        <v>48</v>
      </c>
      <c r="D321" s="254">
        <v>85</v>
      </c>
      <c r="E321" s="342">
        <v>89</v>
      </c>
      <c r="F321" s="95">
        <f>IF('ユーザー別小売(卸)価格試算(税抜)'!F321="","",IF(ISNUMBER('ユーザー別小売(卸)価格試算(税抜)'!F321),IF(入力!$C$30=1,ROUNDDOWN('ユーザー別小売(卸)価格試算(税抜)'!F321*(1+入力!$C$31/100),-入力!$C$29),IF(入力!$C$30=2,ROUNDUP('ユーザー別小売(卸)価格試算(税抜)'!F321*(1+入力!$C$31/100),-入力!$C$29),IF(入力!$C$30=3,ROUND('ユーザー別小売(卸)価格試算(税抜)'!F321*(1+入力!$C$31/100),-入力!$C$29)))),'ユーザー別小売(卸)価格試算(税抜)'!F321))</f>
        <v>23320</v>
      </c>
      <c r="G321" s="126" t="str">
        <f>'6桁'!G321</f>
        <v>V</v>
      </c>
      <c r="H321" s="95" t="str">
        <f>IF('ユーザー別小売(卸)価格試算(税抜)'!H321="","",IF(ISNUMBER('ユーザー別小売(卸)価格試算(税抜)'!H321),IF(入力!$C$30=1,ROUNDDOWN('ユーザー別小売(卸)価格試算(税抜)'!H321*(1+入力!$C$31/100),-入力!$C$29),IF(入力!$C$30=2,ROUNDUP('ユーザー別小売(卸)価格試算(税抜)'!H321*(1+入力!$C$31/100),-入力!$C$29),IF(入力!$C$30=3,ROUND('ユーザー別小売(卸)価格試算(税抜)'!H321*(1+入力!$C$31/100),-入力!$C$29)))),'ユーザー別小売(卸)価格試算(税抜)'!H321))</f>
        <v/>
      </c>
      <c r="I321" s="126">
        <f>'6桁'!I321</f>
        <v>0</v>
      </c>
      <c r="J321" s="95">
        <f>IF('ユーザー別小売(卸)価格試算(税抜)'!J321="","",IF(ISNUMBER('ユーザー別小売(卸)価格試算(税抜)'!J321),IF(入力!$C$30=1,ROUNDDOWN('ユーザー別小売(卸)価格試算(税抜)'!J321*(1+入力!$C$31/100),-入力!$C$29),IF(入力!$C$30=2,ROUNDUP('ユーザー別小売(卸)価格試算(税抜)'!J321*(1+入力!$C$31/100),-入力!$C$29),IF(入力!$C$30=3,ROUND('ユーザー別小売(卸)価格試算(税抜)'!J321*(1+入力!$C$31/100),-入力!$C$29)))),'ユーザー別小売(卸)価格試算(税抜)'!J321))</f>
        <v>21340</v>
      </c>
      <c r="K321" s="20" t="str">
        <f>'6桁'!K321</f>
        <v>V◇</v>
      </c>
      <c r="L321" s="95">
        <f>IF('ユーザー別小売(卸)価格試算(税抜)'!L321="","",IF(ISNUMBER('ユーザー別小売(卸)価格試算(税抜)'!L321),IF(入力!$C$30=1,ROUNDDOWN('ユーザー別小売(卸)価格試算(税抜)'!L321*(1+入力!$C$31/100),-入力!$C$29),IF(入力!$C$30=2,ROUNDUP('ユーザー別小売(卸)価格試算(税抜)'!L321*(1+入力!$C$31/100),-入力!$C$29),IF(入力!$C$30=3,ROUND('ユーザー別小売(卸)価格試算(税抜)'!L321*(1+入力!$C$31/100),-入力!$C$29)))),'ユーザー別小売(卸)価格試算(税抜)'!L321))</f>
        <v>26180</v>
      </c>
      <c r="M321" s="20" t="str">
        <f>'6桁'!M321</f>
        <v>V</v>
      </c>
      <c r="N321" s="95" t="str">
        <f>IF('ユーザー別小売(卸)価格試算(税抜)'!N321="","",IF(ISNUMBER('ユーザー別小売(卸)価格試算(税抜)'!N321),IF(入力!$C$30=1,ROUNDDOWN('ユーザー別小売(卸)価格試算(税抜)'!N321*(1+入力!$C$31/100),-入力!$C$29),IF(入力!$C$30=2,ROUNDUP('ユーザー別小売(卸)価格試算(税抜)'!N321*(1+入力!$C$31/100),-入力!$C$29),IF(入力!$C$30=3,ROUND('ユーザー別小売(卸)価格試算(税抜)'!N321*(1+入力!$C$31/100),-入力!$C$29)))),'ユーザー別小売(卸)価格試算(税抜)'!N321))</f>
        <v/>
      </c>
      <c r="O321" s="126">
        <f>'6桁'!O321</f>
        <v>0</v>
      </c>
      <c r="P321" s="95">
        <f>IF('ユーザー別小売(卸)価格試算(税抜)'!P321="","",IF(ISNUMBER('ユーザー別小売(卸)価格試算(税抜)'!P321),IF(入力!$C$30=1,ROUNDDOWN('ユーザー別小売(卸)価格試算(税抜)'!P321*(1+入力!$C$31/100),-入力!$C$29),IF(入力!$C$30=2,ROUNDUP('ユーザー別小売(卸)価格試算(税抜)'!P321*(1+入力!$C$31/100),-入力!$C$29),IF(入力!$C$30=3,ROUND('ユーザー別小売(卸)価格試算(税抜)'!P321*(1+入力!$C$31/100),-入力!$C$29)))),'ユーザー別小売(卸)価格試算(税抜)'!P321))</f>
        <v>22660</v>
      </c>
      <c r="Q321" s="20" t="str">
        <f>'6桁'!Q321</f>
        <v>V</v>
      </c>
      <c r="R321" s="161"/>
      <c r="S321" s="22"/>
      <c r="T321" s="74"/>
      <c r="U321" s="22"/>
      <c r="V321" s="267"/>
      <c r="W321" s="22"/>
      <c r="X321" s="4"/>
    </row>
    <row r="322" spans="2:24" ht="30" customHeight="1">
      <c r="B322" s="503"/>
      <c r="C322" s="341" t="s">
        <v>54</v>
      </c>
      <c r="D322" s="254" t="s">
        <v>1118</v>
      </c>
      <c r="E322" s="342"/>
      <c r="F322" s="95" t="str">
        <f>IF('ユーザー別小売(卸)価格試算(税抜)'!F322="","",IF(ISNUMBER('ユーザー別小売(卸)価格試算(税抜)'!F322),IF(入力!$C$30=1,ROUNDDOWN('ユーザー別小売(卸)価格試算(税抜)'!F322*(1+入力!$C$31/100),-入力!$C$29),IF(入力!$C$30=2,ROUNDUP('ユーザー別小売(卸)価格試算(税抜)'!F322*(1+入力!$C$31/100),-入力!$C$29),IF(入力!$C$30=3,ROUND('ユーザー別小売(卸)価格試算(税抜)'!F322*(1+入力!$C$31/100),-入力!$C$29)))),'ユーザー別小売(卸)価格試算(税抜)'!F322))</f>
        <v/>
      </c>
      <c r="G322" s="126">
        <f>'6桁'!G322</f>
        <v>0</v>
      </c>
      <c r="H322" s="95" t="str">
        <f>IF('ユーザー別小売(卸)価格試算(税抜)'!H322="","",IF(ISNUMBER('ユーザー別小売(卸)価格試算(税抜)'!H322),IF(入力!$C$30=1,ROUNDDOWN('ユーザー別小売(卸)価格試算(税抜)'!H322*(1+入力!$C$31/100),-入力!$C$29),IF(入力!$C$30=2,ROUNDUP('ユーザー別小売(卸)価格試算(税抜)'!H322*(1+入力!$C$31/100),-入力!$C$29),IF(入力!$C$30=3,ROUND('ユーザー別小売(卸)価格試算(税抜)'!H322*(1+入力!$C$31/100),-入力!$C$29)))),'ユーザー別小売(卸)価格試算(税抜)'!H322))</f>
        <v/>
      </c>
      <c r="I322" s="126">
        <f>'6桁'!I322</f>
        <v>0</v>
      </c>
      <c r="J322" s="95" t="str">
        <f>IF('ユーザー別小売(卸)価格試算(税抜)'!J322="","",IF(ISNUMBER('ユーザー別小売(卸)価格試算(税抜)'!J322),IF(入力!$C$30=1,ROUNDDOWN('ユーザー別小売(卸)価格試算(税抜)'!J322*(1+入力!$C$31/100),-入力!$C$29),IF(入力!$C$30=2,ROUNDUP('ユーザー別小売(卸)価格試算(税抜)'!J322*(1+入力!$C$31/100),-入力!$C$29),IF(入力!$C$30=3,ROUND('ユーザー別小売(卸)価格試算(税抜)'!J322*(1+入力!$C$31/100),-入力!$C$29)))),'ユーザー別小売(卸)価格試算(税抜)'!J322))</f>
        <v/>
      </c>
      <c r="K322" s="20">
        <f>'6桁'!K322</f>
        <v>0</v>
      </c>
      <c r="L322" s="95" t="str">
        <f>IF('ユーザー別小売(卸)価格試算(税抜)'!L322="","",IF(ISNUMBER('ユーザー別小売(卸)価格試算(税抜)'!L322),IF(入力!$C$30=1,ROUNDDOWN('ユーザー別小売(卸)価格試算(税抜)'!L322*(1+入力!$C$31/100),-入力!$C$29),IF(入力!$C$30=2,ROUNDUP('ユーザー別小売(卸)価格試算(税抜)'!L322*(1+入力!$C$31/100),-入力!$C$29),IF(入力!$C$30=3,ROUND('ユーザー別小売(卸)価格試算(税抜)'!L322*(1+入力!$C$31/100),-入力!$C$29)))),'ユーザー別小売(卸)価格試算(税抜)'!L322))</f>
        <v/>
      </c>
      <c r="M322" s="20">
        <f>'6桁'!M322</f>
        <v>0</v>
      </c>
      <c r="N322" s="95" t="str">
        <f>IF('ユーザー別小売(卸)価格試算(税抜)'!N322="","",IF(ISNUMBER('ユーザー別小売(卸)価格試算(税抜)'!N322),IF(入力!$C$30=1,ROUNDDOWN('ユーザー別小売(卸)価格試算(税抜)'!N322*(1+入力!$C$31/100),-入力!$C$29),IF(入力!$C$30=2,ROUNDUP('ユーザー別小売(卸)価格試算(税抜)'!N322*(1+入力!$C$31/100),-入力!$C$29),IF(入力!$C$30=3,ROUND('ユーザー別小売(卸)価格試算(税抜)'!N322*(1+入力!$C$31/100),-入力!$C$29)))),'ユーザー別小売(卸)価格試算(税抜)'!N322))</f>
        <v/>
      </c>
      <c r="O322" s="126">
        <f>'6桁'!O322</f>
        <v>0</v>
      </c>
      <c r="P322" s="95">
        <f>IF('ユーザー別小売(卸)価格試算(税抜)'!P322="","",IF(ISNUMBER('ユーザー別小売(卸)価格試算(税抜)'!P322),IF(入力!$C$30=1,ROUNDDOWN('ユーザー別小売(卸)価格試算(税抜)'!P322*(1+入力!$C$31/100),-入力!$C$29),IF(入力!$C$30=2,ROUNDUP('ユーザー別小売(卸)価格試算(税抜)'!P322*(1+入力!$C$31/100),-入力!$C$29),IF(入力!$C$30=3,ROUND('ユーザー別小売(卸)価格試算(税抜)'!P322*(1+入力!$C$31/100),-入力!$C$29)))),'ユーザー別小売(卸)価格試算(税抜)'!P322))</f>
        <v>25410</v>
      </c>
      <c r="Q322" s="20" t="str">
        <f>'6桁'!Q322</f>
        <v>V</v>
      </c>
      <c r="R322" s="161"/>
      <c r="S322" s="22"/>
      <c r="T322" s="74"/>
      <c r="U322" s="22"/>
      <c r="V322" s="267"/>
      <c r="W322" s="22"/>
      <c r="X322" s="4"/>
    </row>
    <row r="323" spans="2:24" ht="30" customHeight="1">
      <c r="B323" s="503"/>
      <c r="C323" s="341" t="s">
        <v>316</v>
      </c>
      <c r="D323" s="254">
        <v>74</v>
      </c>
      <c r="E323" s="342"/>
      <c r="F323" s="95" t="str">
        <f>IF('ユーザー別小売(卸)価格試算(税抜)'!F323="","",IF(ISNUMBER('ユーザー別小売(卸)価格試算(税抜)'!F323),IF(入力!$C$30=1,ROUNDDOWN('ユーザー別小売(卸)価格試算(税抜)'!F323*(1+入力!$C$31/100),-入力!$C$29),IF(入力!$C$30=2,ROUNDUP('ユーザー別小売(卸)価格試算(税抜)'!F323*(1+入力!$C$31/100),-入力!$C$29),IF(入力!$C$30=3,ROUND('ユーザー別小売(卸)価格試算(税抜)'!F323*(1+入力!$C$31/100),-入力!$C$29)))),'ユーザー別小売(卸)価格試算(税抜)'!F323))</f>
        <v/>
      </c>
      <c r="G323" s="96">
        <f>'6桁'!G323</f>
        <v>0</v>
      </c>
      <c r="H323" s="95" t="str">
        <f>IF('ユーザー別小売(卸)価格試算(税抜)'!H323="","",IF(ISNUMBER('ユーザー別小売(卸)価格試算(税抜)'!H323),IF(入力!$C$30=1,ROUNDDOWN('ユーザー別小売(卸)価格試算(税抜)'!H323*(1+入力!$C$31/100),-入力!$C$29),IF(入力!$C$30=2,ROUNDUP('ユーザー別小売(卸)価格試算(税抜)'!H323*(1+入力!$C$31/100),-入力!$C$29),IF(入力!$C$30=3,ROUND('ユーザー別小売(卸)価格試算(税抜)'!H323*(1+入力!$C$31/100),-入力!$C$29)))),'ユーザー別小売(卸)価格試算(税抜)'!H323))</f>
        <v/>
      </c>
      <c r="I323" s="126">
        <f>'6桁'!I323</f>
        <v>0</v>
      </c>
      <c r="J323" s="95">
        <f>IF('ユーザー別小売(卸)価格試算(税抜)'!J323="","",IF(ISNUMBER('ユーザー別小売(卸)価格試算(税抜)'!J323),IF(入力!$C$30=1,ROUNDDOWN('ユーザー別小売(卸)価格試算(税抜)'!J323*(1+入力!$C$31/100),-入力!$C$29),IF(入力!$C$30=2,ROUNDUP('ユーザー別小売(卸)価格試算(税抜)'!J323*(1+入力!$C$31/100),-入力!$C$29),IF(入力!$C$30=3,ROUND('ユーザー別小売(卸)価格試算(税抜)'!J323*(1+入力!$C$31/100),-入力!$C$29)))),'ユーザー別小売(卸)価格試算(税抜)'!J323))</f>
        <v>15290</v>
      </c>
      <c r="K323" s="20" t="str">
        <f>'6桁'!K323</f>
        <v>H◇</v>
      </c>
      <c r="L323" s="95" t="str">
        <f>IF('ユーザー別小売(卸)価格試算(税抜)'!L323="","",IF(ISNUMBER('ユーザー別小売(卸)価格試算(税抜)'!L323),IF(入力!$C$30=1,ROUNDDOWN('ユーザー別小売(卸)価格試算(税抜)'!L323*(1+入力!$C$31/100),-入力!$C$29),IF(入力!$C$30=2,ROUNDUP('ユーザー別小売(卸)価格試算(税抜)'!L323*(1+入力!$C$31/100),-入力!$C$29),IF(入力!$C$30=3,ROUND('ユーザー別小売(卸)価格試算(税抜)'!L323*(1+入力!$C$31/100),-入力!$C$29)))),'ユーザー別小売(卸)価格試算(税抜)'!L323))</f>
        <v/>
      </c>
      <c r="M323" s="20">
        <f>'6桁'!M323</f>
        <v>0</v>
      </c>
      <c r="N323" s="95" t="str">
        <f>IF('ユーザー別小売(卸)価格試算(税抜)'!N323="","",IF(ISNUMBER('ユーザー別小売(卸)価格試算(税抜)'!N323),IF(入力!$C$30=1,ROUNDDOWN('ユーザー別小売(卸)価格試算(税抜)'!N323*(1+入力!$C$31/100),-入力!$C$29),IF(入力!$C$30=2,ROUNDUP('ユーザー別小売(卸)価格試算(税抜)'!N323*(1+入力!$C$31/100),-入力!$C$29),IF(入力!$C$30=3,ROUND('ユーザー別小売(卸)価格試算(税抜)'!N323*(1+入力!$C$31/100),-入力!$C$29)))),'ユーザー別小売(卸)価格試算(税抜)'!N323))</f>
        <v/>
      </c>
      <c r="O323" s="126">
        <f>'6桁'!O323</f>
        <v>0</v>
      </c>
      <c r="P323" s="95" t="str">
        <f>IF('ユーザー別小売(卸)価格試算(税抜)'!P323="","",IF(ISNUMBER('ユーザー別小売(卸)価格試算(税抜)'!P323),IF(入力!$C$30=1,ROUNDDOWN('ユーザー別小売(卸)価格試算(税抜)'!P323*(1+入力!$C$31/100),-入力!$C$29),IF(入力!$C$30=2,ROUNDUP('ユーザー別小売(卸)価格試算(税抜)'!P323*(1+入力!$C$31/100),-入力!$C$29),IF(入力!$C$30=3,ROUND('ユーザー別小売(卸)価格試算(税抜)'!P323*(1+入力!$C$31/100),-入力!$C$29)))),'ユーザー別小売(卸)価格試算(税抜)'!P323))</f>
        <v/>
      </c>
      <c r="Q323" s="20">
        <f>'6桁'!Q323</f>
        <v>0</v>
      </c>
      <c r="R323" s="161"/>
      <c r="S323" s="22"/>
      <c r="T323" s="74"/>
      <c r="U323" s="22"/>
      <c r="V323" s="267"/>
      <c r="W323" s="22"/>
      <c r="X323" s="4"/>
    </row>
    <row r="324" spans="2:24" ht="30" customHeight="1">
      <c r="B324" s="503"/>
      <c r="C324" s="411" t="s">
        <v>204</v>
      </c>
      <c r="D324" s="317">
        <v>77</v>
      </c>
      <c r="E324" s="249"/>
      <c r="F324" s="319">
        <f>IF('ユーザー別小売(卸)価格試算(税抜)'!F324="","",IF(ISNUMBER('ユーザー別小売(卸)価格試算(税抜)'!F324),IF(入力!$C$30=1,ROUNDDOWN('ユーザー別小売(卸)価格試算(税抜)'!F324*(1+入力!$C$31/100),-入力!$C$29),IF(入力!$C$30=2,ROUNDUP('ユーザー別小売(卸)価格試算(税抜)'!F324*(1+入力!$C$31/100),-入力!$C$29),IF(入力!$C$30=3,ROUND('ユーザー別小売(卸)価格試算(税抜)'!F324*(1+入力!$C$31/100),-入力!$C$29)))),'ユーザー別小売(卸)価格試算(税抜)'!F324))</f>
        <v>18480</v>
      </c>
      <c r="G324" s="126" t="str">
        <f>'6桁'!G324</f>
        <v>H◇</v>
      </c>
      <c r="H324" s="319">
        <f>IF('ユーザー別小売(卸)価格試算(税抜)'!H324="","",IF(ISNUMBER('ユーザー別小売(卸)価格試算(税抜)'!H324),IF(入力!$C$30=1,ROUNDDOWN('ユーザー別小売(卸)価格試算(税抜)'!H324*(1+入力!$C$31/100),-入力!$C$29),IF(入力!$C$30=2,ROUNDUP('ユーザー別小売(卸)価格試算(税抜)'!H324*(1+入力!$C$31/100),-入力!$C$29),IF(入力!$C$30=3,ROUND('ユーザー別小売(卸)価格試算(税抜)'!H324*(1+入力!$C$31/100),-入力!$C$29)))),'ユーザー別小売(卸)価格試算(税抜)'!H324))</f>
        <v>18150</v>
      </c>
      <c r="I324" s="132" t="str">
        <f>'6桁'!I324</f>
        <v>H△</v>
      </c>
      <c r="J324" s="95">
        <f>IF('ユーザー別小売(卸)価格試算(税抜)'!J324="","",IF(ISNUMBER('ユーザー別小売(卸)価格試算(税抜)'!J324),IF(入力!$C$30=1,ROUNDDOWN('ユーザー別小売(卸)価格試算(税抜)'!J324*(1+入力!$C$31/100),-入力!$C$29),IF(入力!$C$30=2,ROUNDUP('ユーザー別小売(卸)価格試算(税抜)'!J324*(1+入力!$C$31/100),-入力!$C$29),IF(入力!$C$30=3,ROUND('ユーザー別小売(卸)価格試算(税抜)'!J324*(1+入力!$C$31/100),-入力!$C$29)))),'ユーザー別小売(卸)価格試算(税抜)'!J324))</f>
        <v>15070</v>
      </c>
      <c r="K324" s="20" t="str">
        <f>'6桁'!K324</f>
        <v>H◇</v>
      </c>
      <c r="L324" s="319" t="str">
        <f>IF('ユーザー別小売(卸)価格試算(税抜)'!L324="","",IF(ISNUMBER('ユーザー別小売(卸)価格試算(税抜)'!L324),IF(入力!$C$30=1,ROUNDDOWN('ユーザー別小売(卸)価格試算(税抜)'!L324*(1+入力!$C$31/100),-入力!$C$29),IF(入力!$C$30=2,ROUNDUP('ユーザー別小売(卸)価格試算(税抜)'!L324*(1+入力!$C$31/100),-入力!$C$29),IF(入力!$C$30=3,ROUND('ユーザー別小売(卸)価格試算(税抜)'!L324*(1+入力!$C$31/100),-入力!$C$29)))),'ユーザー別小売(卸)価格試算(税抜)'!L324))</f>
        <v/>
      </c>
      <c r="M324" s="236">
        <f>'6桁'!M324</f>
        <v>0</v>
      </c>
      <c r="N324" s="319" t="str">
        <f>IF('ユーザー別小売(卸)価格試算(税抜)'!N324="","",IF(ISNUMBER('ユーザー別小売(卸)価格試算(税抜)'!N324),IF(入力!$C$30=1,ROUNDDOWN('ユーザー別小売(卸)価格試算(税抜)'!N324*(1+入力!$C$31/100),-入力!$C$29),IF(入力!$C$30=2,ROUNDUP('ユーザー別小売(卸)価格試算(税抜)'!N324*(1+入力!$C$31/100),-入力!$C$29),IF(入力!$C$30=3,ROUND('ユーザー別小売(卸)価格試算(税抜)'!N324*(1+入力!$C$31/100),-入力!$C$29)))),'ユーザー別小売(卸)価格試算(税抜)'!N324))</f>
        <v/>
      </c>
      <c r="O324" s="126">
        <f>'6桁'!O324</f>
        <v>0</v>
      </c>
      <c r="P324" s="319" t="str">
        <f>IF('ユーザー別小売(卸)価格試算(税抜)'!P324="","",IF(ISNUMBER('ユーザー別小売(卸)価格試算(税抜)'!P324),IF(入力!$C$30=1,ROUNDDOWN('ユーザー別小売(卸)価格試算(税抜)'!P324*(1+入力!$C$31/100),-入力!$C$29),IF(入力!$C$30=2,ROUNDUP('ユーザー別小売(卸)価格試算(税抜)'!P324*(1+入力!$C$31/100),-入力!$C$29),IF(入力!$C$30=3,ROUND('ユーザー別小売(卸)価格試算(税抜)'!P324*(1+入力!$C$31/100),-入力!$C$29)))),'ユーザー別小売(卸)価格試算(税抜)'!P324))</f>
        <v/>
      </c>
      <c r="Q324" s="236">
        <f>'6桁'!Q324</f>
        <v>0</v>
      </c>
      <c r="R324" s="161"/>
      <c r="S324" s="22"/>
      <c r="T324" s="74"/>
      <c r="U324" s="22"/>
      <c r="V324" s="267"/>
      <c r="W324" s="22"/>
      <c r="X324" s="4"/>
    </row>
    <row r="325" spans="2:24" ht="30" customHeight="1">
      <c r="B325" s="503"/>
      <c r="C325" s="87" t="s">
        <v>135</v>
      </c>
      <c r="D325" s="254">
        <v>81</v>
      </c>
      <c r="E325" s="342"/>
      <c r="F325" s="95" t="str">
        <f>IF('ユーザー別小売(卸)価格試算(税抜)'!F325="","",IF(ISNUMBER('ユーザー別小売(卸)価格試算(税抜)'!F325),IF(入力!$C$30=1,ROUNDDOWN('ユーザー別小売(卸)価格試算(税抜)'!F325*(1+入力!$C$31/100),-入力!$C$29),IF(入力!$C$30=2,ROUNDUP('ユーザー別小売(卸)価格試算(税抜)'!F325*(1+入力!$C$31/100),-入力!$C$29),IF(入力!$C$30=3,ROUND('ユーザー別小売(卸)価格試算(税抜)'!F325*(1+入力!$C$31/100),-入力!$C$29)))),'ユーザー別小売(卸)価格試算(税抜)'!F325))</f>
        <v/>
      </c>
      <c r="G325" s="126">
        <f>'6桁'!G325</f>
        <v>0</v>
      </c>
      <c r="H325" s="95" t="str">
        <f>IF('ユーザー別小売(卸)価格試算(税抜)'!H325="","",IF(ISNUMBER('ユーザー別小売(卸)価格試算(税抜)'!H325),IF(入力!$C$30=1,ROUNDDOWN('ユーザー別小売(卸)価格試算(税抜)'!H325*(1+入力!$C$31/100),-入力!$C$29),IF(入力!$C$30=2,ROUNDUP('ユーザー別小売(卸)価格試算(税抜)'!H325*(1+入力!$C$31/100),-入力!$C$29),IF(入力!$C$30=3,ROUND('ユーザー別小売(卸)価格試算(税抜)'!H325*(1+入力!$C$31/100),-入力!$C$29)))),'ユーザー別小売(卸)価格試算(税抜)'!H325))</f>
        <v/>
      </c>
      <c r="I325" s="126">
        <f>'6桁'!I325</f>
        <v>0</v>
      </c>
      <c r="J325" s="95">
        <f>IF('ユーザー別小売(卸)価格試算(税抜)'!J325="","",IF(ISNUMBER('ユーザー別小売(卸)価格試算(税抜)'!J325),IF(入力!$C$30=1,ROUNDDOWN('ユーザー別小売(卸)価格試算(税抜)'!J325*(1+入力!$C$31/100),-入力!$C$29),IF(入力!$C$30=2,ROUNDUP('ユーザー別小売(卸)価格試算(税抜)'!J325*(1+入力!$C$31/100),-入力!$C$29),IF(入力!$C$30=3,ROUND('ユーザー別小売(卸)価格試算(税抜)'!J325*(1+入力!$C$31/100),-入力!$C$29)))),'ユーザー別小売(卸)価格試算(税抜)'!J325))</f>
        <v>17820</v>
      </c>
      <c r="K325" s="20" t="str">
        <f>'6桁'!K325</f>
        <v>H◇</v>
      </c>
      <c r="L325" s="95" t="str">
        <f>IF('ユーザー別小売(卸)価格試算(税抜)'!L325="","",IF(ISNUMBER('ユーザー別小売(卸)価格試算(税抜)'!L325),IF(入力!$C$30=1,ROUNDDOWN('ユーザー別小売(卸)価格試算(税抜)'!L325*(1+入力!$C$31/100),-入力!$C$29),IF(入力!$C$30=2,ROUNDUP('ユーザー別小売(卸)価格試算(税抜)'!L325*(1+入力!$C$31/100),-入力!$C$29),IF(入力!$C$30=3,ROUND('ユーザー別小売(卸)価格試算(税抜)'!L325*(1+入力!$C$31/100),-入力!$C$29)))),'ユーザー別小売(卸)価格試算(税抜)'!L325))</f>
        <v/>
      </c>
      <c r="M325" s="126">
        <f>'6桁'!M325</f>
        <v>0</v>
      </c>
      <c r="N325" s="95" t="str">
        <f>IF('ユーザー別小売(卸)価格試算(税抜)'!N325="","",IF(ISNUMBER('ユーザー別小売(卸)価格試算(税抜)'!N325),IF(入力!$C$30=1,ROUNDDOWN('ユーザー別小売(卸)価格試算(税抜)'!N325*(1+入力!$C$31/100),-入力!$C$29),IF(入力!$C$30=2,ROUNDUP('ユーザー別小売(卸)価格試算(税抜)'!N325*(1+入力!$C$31/100),-入力!$C$29),IF(入力!$C$30=3,ROUND('ユーザー別小売(卸)価格試算(税抜)'!N325*(1+入力!$C$31/100),-入力!$C$29)))),'ユーザー別小売(卸)価格試算(税抜)'!N325))</f>
        <v/>
      </c>
      <c r="O325" s="126">
        <f>'6桁'!O325</f>
        <v>0</v>
      </c>
      <c r="P325" s="95" t="str">
        <f>IF('ユーザー別小売(卸)価格試算(税抜)'!P325="","",IF(ISNUMBER('ユーザー別小売(卸)価格試算(税抜)'!P325),IF(入力!$C$30=1,ROUNDDOWN('ユーザー別小売(卸)価格試算(税抜)'!P325*(1+入力!$C$31/100),-入力!$C$29),IF(入力!$C$30=2,ROUNDUP('ユーザー別小売(卸)価格試算(税抜)'!P325*(1+入力!$C$31/100),-入力!$C$29),IF(入力!$C$30=3,ROUND('ユーザー別小売(卸)価格試算(税抜)'!P325*(1+入力!$C$31/100),-入力!$C$29)))),'ユーザー別小売(卸)価格試算(税抜)'!P325))</f>
        <v/>
      </c>
      <c r="Q325" s="20">
        <f>'6桁'!Q325</f>
        <v>0</v>
      </c>
      <c r="R325" s="161"/>
      <c r="S325" s="22"/>
      <c r="T325" s="74"/>
      <c r="U325" s="22"/>
      <c r="V325" s="267"/>
      <c r="W325" s="22"/>
      <c r="X325" s="4"/>
    </row>
    <row r="326" spans="2:24" ht="30" customHeight="1">
      <c r="B326" s="503"/>
      <c r="C326" s="341" t="s">
        <v>102</v>
      </c>
      <c r="D326" s="254">
        <v>84</v>
      </c>
      <c r="E326" s="342">
        <v>88</v>
      </c>
      <c r="F326" s="95">
        <f>IF('ユーザー別小売(卸)価格試算(税抜)'!F326="","",IF(ISNUMBER('ユーザー別小売(卸)価格試算(税抜)'!F326),IF(入力!$C$30=1,ROUNDDOWN('ユーザー別小売(卸)価格試算(税抜)'!F326*(1+入力!$C$31/100),-入力!$C$29),IF(入力!$C$30=2,ROUNDUP('ユーザー別小売(卸)価格試算(税抜)'!F326*(1+入力!$C$31/100),-入力!$C$29),IF(入力!$C$30=3,ROUND('ユーザー別小売(卸)価格試算(税抜)'!F326*(1+入力!$C$31/100),-入力!$C$29)))),'ユーザー別小売(卸)価格試算(税抜)'!F326))</f>
        <v>20460</v>
      </c>
      <c r="G326" s="126" t="str">
        <f>'6桁'!G326</f>
        <v>H</v>
      </c>
      <c r="H326" s="95">
        <f>IF('ユーザー別小売(卸)価格試算(税抜)'!H326="","",IF(ISNUMBER('ユーザー別小売(卸)価格試算(税抜)'!H326),IF(入力!$C$30=1,ROUNDDOWN('ユーザー別小売(卸)価格試算(税抜)'!H326*(1+入力!$C$31/100),-入力!$C$29),IF(入力!$C$30=2,ROUNDUP('ユーザー別小売(卸)価格試算(税抜)'!H326*(1+入力!$C$31/100),-入力!$C$29),IF(入力!$C$30=3,ROUND('ユーザー別小売(卸)価格試算(税抜)'!H326*(1+入力!$C$31/100),-入力!$C$29)))),'ユーザー別小売(卸)価格試算(税抜)'!H326))</f>
        <v>19360</v>
      </c>
      <c r="I326" s="126" t="str">
        <f>'6桁'!I326</f>
        <v>H△</v>
      </c>
      <c r="J326" s="95">
        <f>IF('ユーザー別小売(卸)価格試算(税抜)'!J326="","",IF(ISNUMBER('ユーザー別小売(卸)価格試算(税抜)'!J326),IF(入力!$C$30=1,ROUNDDOWN('ユーザー別小売(卸)価格試算(税抜)'!J326*(1+入力!$C$31/100),-入力!$C$29),IF(入力!$C$30=2,ROUNDUP('ユーザー別小売(卸)価格試算(税抜)'!J326*(1+入力!$C$31/100),-入力!$C$29),IF(入力!$C$30=3,ROUND('ユーザー別小売(卸)価格試算(税抜)'!J326*(1+入力!$C$31/100),-入力!$C$29)))),'ユーザー別小売(卸)価格試算(税抜)'!J326))</f>
        <v>18370</v>
      </c>
      <c r="K326" s="20" t="str">
        <f>'6桁'!K326</f>
        <v>H◇</v>
      </c>
      <c r="L326" s="95" t="str">
        <f>IF('ユーザー別小売(卸)価格試算(税抜)'!L326="","",IF(ISNUMBER('ユーザー別小売(卸)価格試算(税抜)'!L326),IF(入力!$C$30=1,ROUNDDOWN('ユーザー別小売(卸)価格試算(税抜)'!L326*(1+入力!$C$31/100),-入力!$C$29),IF(入力!$C$30=2,ROUNDUP('ユーザー別小売(卸)価格試算(税抜)'!L326*(1+入力!$C$31/100),-入力!$C$29),IF(入力!$C$30=3,ROUND('ユーザー別小売(卸)価格試算(税抜)'!L326*(1+入力!$C$31/100),-入力!$C$29)))),'ユーザー別小売(卸)価格試算(税抜)'!L326))</f>
        <v/>
      </c>
      <c r="M326" s="20">
        <f>'6桁'!M326</f>
        <v>0</v>
      </c>
      <c r="N326" s="95" t="str">
        <f>IF('ユーザー別小売(卸)価格試算(税抜)'!N326="","",IF(ISNUMBER('ユーザー別小売(卸)価格試算(税抜)'!N326),IF(入力!$C$30=1,ROUNDDOWN('ユーザー別小売(卸)価格試算(税抜)'!N326*(1+入力!$C$31/100),-入力!$C$29),IF(入力!$C$30=2,ROUNDUP('ユーザー別小売(卸)価格試算(税抜)'!N326*(1+入力!$C$31/100),-入力!$C$29),IF(入力!$C$30=3,ROUND('ユーザー別小売(卸)価格試算(税抜)'!N326*(1+入力!$C$31/100),-入力!$C$29)))),'ユーザー別小売(卸)価格試算(税抜)'!N326))</f>
        <v/>
      </c>
      <c r="O326" s="126">
        <f>'6桁'!O326</f>
        <v>0</v>
      </c>
      <c r="P326" s="95" t="str">
        <f>IF('ユーザー別小売(卸)価格試算(税抜)'!P326="","",IF(ISNUMBER('ユーザー別小売(卸)価格試算(税抜)'!P326),IF(入力!$C$30=1,ROUNDDOWN('ユーザー別小売(卸)価格試算(税抜)'!P326*(1+入力!$C$31/100),-入力!$C$29),IF(入力!$C$30=2,ROUNDUP('ユーザー別小売(卸)価格試算(税抜)'!P326*(1+入力!$C$31/100),-入力!$C$29),IF(入力!$C$30=3,ROUND('ユーザー別小売(卸)価格試算(税抜)'!P326*(1+入力!$C$31/100),-入力!$C$29)))),'ユーザー別小売(卸)価格試算(税抜)'!P326))</f>
        <v/>
      </c>
      <c r="Q326" s="20">
        <f>'6桁'!Q326</f>
        <v>0</v>
      </c>
      <c r="R326" s="161"/>
      <c r="S326" s="22"/>
      <c r="T326" s="74"/>
      <c r="U326" s="22"/>
      <c r="V326" s="267"/>
      <c r="W326" s="22"/>
      <c r="X326" s="4"/>
    </row>
    <row r="327" spans="2:24" ht="30" customHeight="1">
      <c r="B327" s="503"/>
      <c r="C327" s="341" t="s">
        <v>85</v>
      </c>
      <c r="D327" s="254">
        <v>88</v>
      </c>
      <c r="E327" s="342">
        <v>92</v>
      </c>
      <c r="F327" s="95">
        <f>IF('ユーザー別小売(卸)価格試算(税抜)'!F327="","",IF(ISNUMBER('ユーザー別小売(卸)価格試算(税抜)'!F327),IF(入力!$C$30=1,ROUNDDOWN('ユーザー別小売(卸)価格試算(税抜)'!F327*(1+入力!$C$31/100),-入力!$C$29),IF(入力!$C$30=2,ROUNDUP('ユーザー別小売(卸)価格試算(税抜)'!F327*(1+入力!$C$31/100),-入力!$C$29),IF(入力!$C$30=3,ROUND('ユーザー別小売(卸)価格試算(税抜)'!F327*(1+入力!$C$31/100),-入力!$C$29)))),'ユーザー別小売(卸)価格試算(税抜)'!F327))</f>
        <v>21340</v>
      </c>
      <c r="G327" s="126" t="str">
        <f>'6桁'!G327</f>
        <v>H
LM704</v>
      </c>
      <c r="H327" s="95">
        <f>IF('ユーザー別小売(卸)価格試算(税抜)'!H327="","",IF(ISNUMBER('ユーザー別小売(卸)価格試算(税抜)'!H327),IF(入力!$C$30=1,ROUNDDOWN('ユーザー別小売(卸)価格試算(税抜)'!H327*(1+入力!$C$31/100),-入力!$C$29),IF(入力!$C$30=2,ROUNDUP('ユーザー別小売(卸)価格試算(税抜)'!H327*(1+入力!$C$31/100),-入力!$C$29),IF(入力!$C$30=3,ROUND('ユーザー別小売(卸)価格試算(税抜)'!H327*(1+入力!$C$31/100),-入力!$C$29)))),'ユーザー別小売(卸)価格試算(税抜)'!H327))</f>
        <v>20350</v>
      </c>
      <c r="I327" s="126" t="str">
        <f>'6桁'!I327</f>
        <v>H△</v>
      </c>
      <c r="J327" s="95">
        <f>IF('ユーザー別小売(卸)価格試算(税抜)'!J327="","",IF(ISNUMBER('ユーザー別小売(卸)価格試算(税抜)'!J327),IF(入力!$C$30=1,ROUNDDOWN('ユーザー別小売(卸)価格試算(税抜)'!J327*(1+入力!$C$31/100),-入力!$C$29),IF(入力!$C$30=2,ROUNDUP('ユーザー別小売(卸)価格試算(税抜)'!J327*(1+入力!$C$31/100),-入力!$C$29),IF(入力!$C$30=3,ROUND('ユーザー別小売(卸)価格試算(税抜)'!J327*(1+入力!$C$31/100),-入力!$C$29)))),'ユーザー別小売(卸)価格試算(税抜)'!J327))</f>
        <v>20130</v>
      </c>
      <c r="K327" s="20" t="str">
        <f>'6桁'!K327</f>
        <v>H◇</v>
      </c>
      <c r="L327" s="95" t="str">
        <f>IF('ユーザー別小売(卸)価格試算(税抜)'!L327="","",IF(ISNUMBER('ユーザー別小売(卸)価格試算(税抜)'!L327),IF(入力!$C$30=1,ROUNDDOWN('ユーザー別小売(卸)価格試算(税抜)'!L327*(1+入力!$C$31/100),-入力!$C$29),IF(入力!$C$30=2,ROUNDUP('ユーザー別小売(卸)価格試算(税抜)'!L327*(1+入力!$C$31/100),-入力!$C$29),IF(入力!$C$30=3,ROUND('ユーザー別小売(卸)価格試算(税抜)'!L327*(1+入力!$C$31/100),-入力!$C$29)))),'ユーザー別小売(卸)価格試算(税抜)'!L327))</f>
        <v/>
      </c>
      <c r="M327" s="126">
        <f>'6桁'!M327</f>
        <v>0</v>
      </c>
      <c r="N327" s="95" t="str">
        <f>IF('ユーザー別小売(卸)価格試算(税抜)'!N327="","",IF(ISNUMBER('ユーザー別小売(卸)価格試算(税抜)'!N327),IF(入力!$C$30=1,ROUNDDOWN('ユーザー別小売(卸)価格試算(税抜)'!N327*(1+入力!$C$31/100),-入力!$C$29),IF(入力!$C$30=2,ROUNDUP('ユーザー別小売(卸)価格試算(税抜)'!N327*(1+入力!$C$31/100),-入力!$C$29),IF(入力!$C$30=3,ROUND('ユーザー別小売(卸)価格試算(税抜)'!N327*(1+入力!$C$31/100),-入力!$C$29)))),'ユーザー別小売(卸)価格試算(税抜)'!N327))</f>
        <v/>
      </c>
      <c r="O327" s="126">
        <f>'6桁'!O327</f>
        <v>0</v>
      </c>
      <c r="P327" s="95">
        <f>IF('ユーザー別小売(卸)価格試算(税抜)'!P327="","",IF(ISNUMBER('ユーザー別小売(卸)価格試算(税抜)'!P327),IF(入力!$C$30=1,ROUNDDOWN('ユーザー別小売(卸)価格試算(税抜)'!P327*(1+入力!$C$31/100),-入力!$C$29),IF(入力!$C$30=2,ROUNDUP('ユーザー別小売(卸)価格試算(税抜)'!P327*(1+入力!$C$31/100),-入力!$C$29),IF(入力!$C$30=3,ROUND('ユーザー別小売(卸)価格試算(税抜)'!P327*(1+入力!$C$31/100),-入力!$C$29)))),'ユーザー別小売(卸)価格試算(税抜)'!P327))</f>
        <v>22110</v>
      </c>
      <c r="Q327" s="20" t="str">
        <f>'6桁'!Q327</f>
        <v>H</v>
      </c>
      <c r="R327" s="161"/>
      <c r="S327" s="22"/>
      <c r="T327" s="74"/>
      <c r="U327" s="22"/>
      <c r="V327" s="267"/>
      <c r="W327" s="22"/>
      <c r="X327" s="4"/>
    </row>
    <row r="328" spans="2:24" ht="30" customHeight="1">
      <c r="B328" s="503"/>
      <c r="C328" s="341" t="s">
        <v>68</v>
      </c>
      <c r="D328" s="254">
        <v>91</v>
      </c>
      <c r="E328" s="342">
        <v>95</v>
      </c>
      <c r="F328" s="95">
        <f>IF('ユーザー別小売(卸)価格試算(税抜)'!F328="","",IF(ISNUMBER('ユーザー別小売(卸)価格試算(税抜)'!F328),IF(入力!$C$30=1,ROUNDDOWN('ユーザー別小売(卸)価格試算(税抜)'!F328*(1+入力!$C$31/100),-入力!$C$29),IF(入力!$C$30=2,ROUNDUP('ユーザー別小売(卸)価格試算(税抜)'!F328*(1+入力!$C$31/100),-入力!$C$29),IF(入力!$C$30=3,ROUND('ユーザー別小売(卸)価格試算(税抜)'!F328*(1+入力!$C$31/100),-入力!$C$29)))),'ユーザー別小売(卸)価格試算(税抜)'!F328))</f>
        <v>22770</v>
      </c>
      <c r="G328" s="126" t="str">
        <f>'6桁'!G328</f>
        <v>H
LM704</v>
      </c>
      <c r="H328" s="95" t="str">
        <f>IF('ユーザー別小売(卸)価格試算(税抜)'!H328="","",IF(ISNUMBER('ユーザー別小売(卸)価格試算(税抜)'!H328),IF(入力!$C$30=1,ROUNDDOWN('ユーザー別小売(卸)価格試算(税抜)'!H328*(1+入力!$C$31/100),-入力!$C$29),IF(入力!$C$30=2,ROUNDUP('ユーザー別小売(卸)価格試算(税抜)'!H328*(1+入力!$C$31/100),-入力!$C$29),IF(入力!$C$30=3,ROUND('ユーザー別小売(卸)価格試算(税抜)'!H328*(1+入力!$C$31/100),-入力!$C$29)))),'ユーザー別小売(卸)価格試算(税抜)'!H328))</f>
        <v/>
      </c>
      <c r="I328" s="126">
        <f>'6桁'!I328</f>
        <v>0</v>
      </c>
      <c r="J328" s="95">
        <f>IF('ユーザー別小売(卸)価格試算(税抜)'!J328="","",IF(ISNUMBER('ユーザー別小売(卸)価格試算(税抜)'!J328),IF(入力!$C$30=1,ROUNDDOWN('ユーザー別小売(卸)価格試算(税抜)'!J328*(1+入力!$C$31/100),-入力!$C$29),IF(入力!$C$30=2,ROUNDUP('ユーザー別小売(卸)価格試算(税抜)'!J328*(1+入力!$C$31/100),-入力!$C$29),IF(入力!$C$30=3,ROUND('ユーザー別小売(卸)価格試算(税抜)'!J328*(1+入力!$C$31/100),-入力!$C$29)))),'ユーザー別小売(卸)価格試算(税抜)'!J328))</f>
        <v>21780</v>
      </c>
      <c r="K328" s="20" t="str">
        <f>'6桁'!K328</f>
        <v>H◇</v>
      </c>
      <c r="L328" s="95" t="str">
        <f>IF('ユーザー別小売(卸)価格試算(税抜)'!L328="","",IF(ISNUMBER('ユーザー別小売(卸)価格試算(税抜)'!L328),IF(入力!$C$30=1,ROUNDDOWN('ユーザー別小売(卸)価格試算(税抜)'!L328*(1+入力!$C$31/100),-入力!$C$29),IF(入力!$C$30=2,ROUNDUP('ユーザー別小売(卸)価格試算(税抜)'!L328*(1+入力!$C$31/100),-入力!$C$29),IF(入力!$C$30=3,ROUND('ユーザー別小売(卸)価格試算(税抜)'!L328*(1+入力!$C$31/100),-入力!$C$29)))),'ユーザー別小売(卸)価格試算(税抜)'!L328))</f>
        <v/>
      </c>
      <c r="M328" s="20">
        <f>'6桁'!M328</f>
        <v>0</v>
      </c>
      <c r="N328" s="95" t="str">
        <f>IF('ユーザー別小売(卸)価格試算(税抜)'!N328="","",IF(ISNUMBER('ユーザー別小売(卸)価格試算(税抜)'!N328),IF(入力!$C$30=1,ROUNDDOWN('ユーザー別小売(卸)価格試算(税抜)'!N328*(1+入力!$C$31/100),-入力!$C$29),IF(入力!$C$30=2,ROUNDUP('ユーザー別小売(卸)価格試算(税抜)'!N328*(1+入力!$C$31/100),-入力!$C$29),IF(入力!$C$30=3,ROUND('ユーザー別小売(卸)価格試算(税抜)'!N328*(1+入力!$C$31/100),-入力!$C$29)))),'ユーザー別小売(卸)価格試算(税抜)'!N328))</f>
        <v/>
      </c>
      <c r="O328" s="126">
        <f>'6桁'!O328</f>
        <v>0</v>
      </c>
      <c r="P328" s="95">
        <f>IF('ユーザー別小売(卸)価格試算(税抜)'!P328="","",IF(ISNUMBER('ユーザー別小売(卸)価格試算(税抜)'!P328),IF(入力!$C$30=1,ROUNDDOWN('ユーザー別小売(卸)価格試算(税抜)'!P328*(1+入力!$C$31/100),-入力!$C$29),IF(入力!$C$30=2,ROUNDUP('ユーザー別小売(卸)価格試算(税抜)'!P328*(1+入力!$C$31/100),-入力!$C$29),IF(入力!$C$30=3,ROUND('ユーザー別小売(卸)価格試算(税抜)'!P328*(1+入力!$C$31/100),-入力!$C$29)))),'ユーザー別小売(卸)価格試算(税抜)'!P328))</f>
        <v>23320</v>
      </c>
      <c r="Q328" s="20" t="str">
        <f>'6桁'!Q328</f>
        <v>H</v>
      </c>
      <c r="R328" s="161"/>
      <c r="S328" s="22"/>
      <c r="T328" s="74"/>
      <c r="U328" s="22"/>
      <c r="V328" s="267"/>
      <c r="W328" s="22"/>
      <c r="X328" s="4"/>
    </row>
    <row r="329" spans="2:24" ht="30" customHeight="1">
      <c r="B329" s="503"/>
      <c r="C329" s="345" t="s">
        <v>344</v>
      </c>
      <c r="D329" s="318">
        <v>72</v>
      </c>
      <c r="E329" s="361"/>
      <c r="F329" s="94" t="str">
        <f>IF('ユーザー別小売(卸)価格試算(税抜)'!F329="","",IF(ISNUMBER('ユーザー別小売(卸)価格試算(税抜)'!F329),IF(入力!$C$30=1,ROUNDDOWN('ユーザー別小売(卸)価格試算(税抜)'!F329*(1+入力!$C$31/100),-入力!$C$29),IF(入力!$C$30=2,ROUNDUP('ユーザー別小売(卸)価格試算(税抜)'!F329*(1+入力!$C$31/100),-入力!$C$29),IF(入力!$C$30=3,ROUND('ユーザー別小売(卸)価格試算(税抜)'!F329*(1+入力!$C$31/100),-入力!$C$29)))),'ユーザー別小売(卸)価格試算(税抜)'!F329))</f>
        <v/>
      </c>
      <c r="G329" s="133">
        <f>'6桁'!G329</f>
        <v>0</v>
      </c>
      <c r="H329" s="94" t="str">
        <f>IF('ユーザー別小売(卸)価格試算(税抜)'!H329="","",IF(ISNUMBER('ユーザー別小売(卸)価格試算(税抜)'!H329),IF(入力!$C$30=1,ROUNDDOWN('ユーザー別小売(卸)価格試算(税抜)'!H329*(1+入力!$C$31/100),-入力!$C$29),IF(入力!$C$30=2,ROUNDUP('ユーザー別小売(卸)価格試算(税抜)'!H329*(1+入力!$C$31/100),-入力!$C$29),IF(入力!$C$30=3,ROUND('ユーザー別小売(卸)価格試算(税抜)'!H329*(1+入力!$C$31/100),-入力!$C$29)))),'ユーザー別小売(卸)価格試算(税抜)'!H329))</f>
        <v/>
      </c>
      <c r="I329" s="133">
        <f>'6桁'!I329</f>
        <v>0</v>
      </c>
      <c r="J329" s="94">
        <f>IF('ユーザー別小売(卸)価格試算(税抜)'!J329="","",IF(ISNUMBER('ユーザー別小売(卸)価格試算(税抜)'!J329),IF(入力!$C$30=1,ROUNDDOWN('ユーザー別小売(卸)価格試算(税抜)'!J329*(1+入力!$C$31/100),-入力!$C$29),IF(入力!$C$30=2,ROUNDUP('ユーザー別小売(卸)価格試算(税抜)'!J329*(1+入力!$C$31/100),-入力!$C$29),IF(入力!$C$30=3,ROUND('ユーザー別小売(卸)価格試算(税抜)'!J329*(1+入力!$C$31/100),-入力!$C$29)))),'ユーザー別小売(卸)価格試算(税抜)'!J329))</f>
        <v>12320</v>
      </c>
      <c r="K329" s="237" t="str">
        <f>'6桁'!K329</f>
        <v>S◇</v>
      </c>
      <c r="L329" s="94" t="str">
        <f>IF('ユーザー別小売(卸)価格試算(税抜)'!L329="","",IF(ISNUMBER('ユーザー別小売(卸)価格試算(税抜)'!L329),IF(入力!$C$30=1,ROUNDDOWN('ユーザー別小売(卸)価格試算(税抜)'!L329*(1+入力!$C$31/100),-入力!$C$29),IF(入力!$C$30=2,ROUNDUP('ユーザー別小売(卸)価格試算(税抜)'!L329*(1+入力!$C$31/100),-入力!$C$29),IF(入力!$C$30=3,ROUND('ユーザー別小売(卸)価格試算(税抜)'!L329*(1+入力!$C$31/100),-入力!$C$29)))),'ユーザー別小売(卸)価格試算(税抜)'!L329))</f>
        <v/>
      </c>
      <c r="M329" s="237">
        <f>'6桁'!M329</f>
        <v>0</v>
      </c>
      <c r="N329" s="94" t="str">
        <f>IF('ユーザー別小売(卸)価格試算(税抜)'!N329="","",IF(ISNUMBER('ユーザー別小売(卸)価格試算(税抜)'!N329),IF(入力!$C$30=1,ROUNDDOWN('ユーザー別小売(卸)価格試算(税抜)'!N329*(1+入力!$C$31/100),-入力!$C$29),IF(入力!$C$30=2,ROUNDUP('ユーザー別小売(卸)価格試算(税抜)'!N329*(1+入力!$C$31/100),-入力!$C$29),IF(入力!$C$30=3,ROUND('ユーザー別小売(卸)価格試算(税抜)'!N329*(1+入力!$C$31/100),-入力!$C$29)))),'ユーザー別小売(卸)価格試算(税抜)'!N329))</f>
        <v/>
      </c>
      <c r="O329" s="133">
        <f>'6桁'!O329</f>
        <v>0</v>
      </c>
      <c r="P329" s="94" t="str">
        <f>IF('ユーザー別小売(卸)価格試算(税抜)'!P329="","",IF(ISNUMBER('ユーザー別小売(卸)価格試算(税抜)'!P329),IF(入力!$C$30=1,ROUNDDOWN('ユーザー別小売(卸)価格試算(税抜)'!P329*(1+入力!$C$31/100),-入力!$C$29),IF(入力!$C$30=2,ROUNDUP('ユーザー別小売(卸)価格試算(税抜)'!P329*(1+入力!$C$31/100),-入力!$C$29),IF(入力!$C$30=3,ROUND('ユーザー別小売(卸)価格試算(税抜)'!P329*(1+入力!$C$31/100),-入力!$C$29)))),'ユーザー別小売(卸)価格試算(税抜)'!P329))</f>
        <v/>
      </c>
      <c r="Q329" s="237">
        <f>'6桁'!Q329</f>
        <v>0</v>
      </c>
      <c r="R329" s="161"/>
      <c r="S329" s="22"/>
      <c r="T329" s="74"/>
      <c r="U329" s="22"/>
      <c r="V329" s="267"/>
      <c r="W329" s="22"/>
      <c r="X329" s="4"/>
    </row>
    <row r="330" spans="2:24" ht="30" customHeight="1">
      <c r="B330" s="503"/>
      <c r="C330" s="341" t="s">
        <v>345</v>
      </c>
      <c r="D330" s="254">
        <v>81</v>
      </c>
      <c r="E330" s="342"/>
      <c r="F330" s="95">
        <f>IF('ユーザー別小売(卸)価格試算(税抜)'!F330="","",IF(ISNUMBER('ユーザー別小売(卸)価格試算(税抜)'!F330),IF(入力!$C$30=1,ROUNDDOWN('ユーザー別小売(卸)価格試算(税抜)'!F330*(1+入力!$C$31/100),-入力!$C$29),IF(入力!$C$30=2,ROUNDUP('ユーザー別小売(卸)価格試算(税抜)'!F330*(1+入力!$C$31/100),-入力!$C$29),IF(入力!$C$30=3,ROUND('ユーザー別小売(卸)価格試算(税抜)'!F330*(1+入力!$C$31/100),-入力!$C$29)))),'ユーザー別小売(卸)価格試算(税抜)'!F330))</f>
        <v>16170</v>
      </c>
      <c r="G330" s="126" t="str">
        <f>'6桁'!G330</f>
        <v>S◇</v>
      </c>
      <c r="H330" s="95" t="str">
        <f>IF('ユーザー別小売(卸)価格試算(税抜)'!H330="","",IF(ISNUMBER('ユーザー別小売(卸)価格試算(税抜)'!H330),IF(入力!$C$30=1,ROUNDDOWN('ユーザー別小売(卸)価格試算(税抜)'!H330*(1+入力!$C$31/100),-入力!$C$29),IF(入力!$C$30=2,ROUNDUP('ユーザー別小売(卸)価格試算(税抜)'!H330*(1+入力!$C$31/100),-入力!$C$29),IF(入力!$C$30=3,ROUND('ユーザー別小売(卸)価格試算(税抜)'!H330*(1+入力!$C$31/100),-入力!$C$29)))),'ユーザー別小売(卸)価格試算(税抜)'!H330))</f>
        <v/>
      </c>
      <c r="I330" s="126">
        <f>'6桁'!I330</f>
        <v>0</v>
      </c>
      <c r="J330" s="95">
        <f>IF('ユーザー別小売(卸)価格試算(税抜)'!J330="","",IF(ISNUMBER('ユーザー別小売(卸)価格試算(税抜)'!J330),IF(入力!$C$30=1,ROUNDDOWN('ユーザー別小売(卸)価格試算(税抜)'!J330*(1+入力!$C$31/100),-入力!$C$29),IF(入力!$C$30=2,ROUNDUP('ユーザー別小売(卸)価格試算(税抜)'!J330*(1+入力!$C$31/100),-入力!$C$29),IF(入力!$C$30=3,ROUND('ユーザー別小売(卸)価格試算(税抜)'!J330*(1+入力!$C$31/100),-入力!$C$29)))),'ユーザー別小売(卸)価格試算(税抜)'!J330))</f>
        <v>13200</v>
      </c>
      <c r="K330" s="20" t="str">
        <f>'6桁'!K330</f>
        <v>S◇</v>
      </c>
      <c r="L330" s="95" t="str">
        <f>IF('ユーザー別小売(卸)価格試算(税抜)'!L330="","",IF(ISNUMBER('ユーザー別小売(卸)価格試算(税抜)'!L330),IF(入力!$C$30=1,ROUNDDOWN('ユーザー別小売(卸)価格試算(税抜)'!L330*(1+入力!$C$31/100),-入力!$C$29),IF(入力!$C$30=2,ROUNDUP('ユーザー別小売(卸)価格試算(税抜)'!L330*(1+入力!$C$31/100),-入力!$C$29),IF(入力!$C$30=3,ROUND('ユーザー別小売(卸)価格試算(税抜)'!L330*(1+入力!$C$31/100),-入力!$C$29)))),'ユーザー別小売(卸)価格試算(税抜)'!L330))</f>
        <v/>
      </c>
      <c r="M330" s="20">
        <f>'6桁'!M330</f>
        <v>0</v>
      </c>
      <c r="N330" s="95" t="str">
        <f>IF('ユーザー別小売(卸)価格試算(税抜)'!N330="","",IF(ISNUMBER('ユーザー別小売(卸)価格試算(税抜)'!N330),IF(入力!$C$30=1,ROUNDDOWN('ユーザー別小売(卸)価格試算(税抜)'!N330*(1+入力!$C$31/100),-入力!$C$29),IF(入力!$C$30=2,ROUNDUP('ユーザー別小売(卸)価格試算(税抜)'!N330*(1+入力!$C$31/100),-入力!$C$29),IF(入力!$C$30=3,ROUND('ユーザー別小売(卸)価格試算(税抜)'!N330*(1+入力!$C$31/100),-入力!$C$29)))),'ユーザー別小売(卸)価格試算(税抜)'!N330))</f>
        <v/>
      </c>
      <c r="O330" s="126">
        <f>'6桁'!O330</f>
        <v>0</v>
      </c>
      <c r="P330" s="95" t="str">
        <f>IF('ユーザー別小売(卸)価格試算(税抜)'!P330="","",IF(ISNUMBER('ユーザー別小売(卸)価格試算(税抜)'!P330),IF(入力!$C$30=1,ROUNDDOWN('ユーザー別小売(卸)価格試算(税抜)'!P330*(1+入力!$C$31/100),-入力!$C$29),IF(入力!$C$30=2,ROUNDUP('ユーザー別小売(卸)価格試算(税抜)'!P330*(1+入力!$C$31/100),-入力!$C$29),IF(入力!$C$30=3,ROUND('ユーザー別小売(卸)価格試算(税抜)'!P330*(1+入力!$C$31/100),-入力!$C$29)))),'ユーザー別小売(卸)価格試算(税抜)'!P330))</f>
        <v/>
      </c>
      <c r="Q330" s="20">
        <f>'6桁'!Q330</f>
        <v>0</v>
      </c>
      <c r="R330" s="161"/>
      <c r="S330" s="22"/>
      <c r="T330" s="74"/>
      <c r="U330" s="22"/>
      <c r="V330" s="267"/>
      <c r="W330" s="22"/>
      <c r="X330" s="4"/>
    </row>
    <row r="331" spans="2:24" ht="30" customHeight="1">
      <c r="B331" s="503"/>
      <c r="C331" s="341" t="s">
        <v>346</v>
      </c>
      <c r="D331" s="254">
        <v>84</v>
      </c>
      <c r="E331" s="342">
        <v>88</v>
      </c>
      <c r="F331" s="95">
        <f>IF('ユーザー別小売(卸)価格試算(税抜)'!F331="","",IF(ISNUMBER('ユーザー別小売(卸)価格試算(税抜)'!F331),IF(入力!$C$30=1,ROUNDDOWN('ユーザー別小売(卸)価格試算(税抜)'!F331*(1+入力!$C$31/100),-入力!$C$29),IF(入力!$C$30=2,ROUNDUP('ユーザー別小売(卸)価格試算(税抜)'!F331*(1+入力!$C$31/100),-入力!$C$29),IF(入力!$C$30=3,ROUND('ユーザー別小売(卸)価格試算(税抜)'!F331*(1+入力!$C$31/100),-入力!$C$29)))),'ユーザー別小売(卸)価格試算(税抜)'!F331))</f>
        <v>16940</v>
      </c>
      <c r="G331" s="126" t="str">
        <f>'6桁'!G331</f>
        <v>H</v>
      </c>
      <c r="H331" s="95">
        <f>IF('ユーザー別小売(卸)価格試算(税抜)'!H331="","",IF(ISNUMBER('ユーザー別小売(卸)価格試算(税抜)'!H331),IF(入力!$C$30=1,ROUNDDOWN('ユーザー別小売(卸)価格試算(税抜)'!H331*(1+入力!$C$31/100),-入力!$C$29),IF(入力!$C$30=2,ROUNDUP('ユーザー別小売(卸)価格試算(税抜)'!H331*(1+入力!$C$31/100),-入力!$C$29),IF(入力!$C$30=3,ROUND('ユーザー別小売(卸)価格試算(税抜)'!H331*(1+入力!$C$31/100),-入力!$C$29)))),'ユーザー別小売(卸)価格試算(税抜)'!H331))</f>
        <v>16830</v>
      </c>
      <c r="I331" s="126" t="str">
        <f>'6桁'!I331</f>
        <v>H△</v>
      </c>
      <c r="J331" s="95">
        <f>IF('ユーザー別小売(卸)価格試算(税抜)'!J331="","",IF(ISNUMBER('ユーザー別小売(卸)価格試算(税抜)'!J331),IF(入力!$C$30=1,ROUNDDOWN('ユーザー別小売(卸)価格試算(税抜)'!J331*(1+入力!$C$31/100),-入力!$C$29),IF(入力!$C$30=2,ROUNDUP('ユーザー別小売(卸)価格試算(税抜)'!J331*(1+入力!$C$31/100),-入力!$C$29),IF(入力!$C$30=3,ROUND('ユーザー別小売(卸)価格試算(税抜)'!J331*(1+入力!$C$31/100),-入力!$C$29)))),'ユーザー別小売(卸)価格試算(税抜)'!J331))</f>
        <v>14960</v>
      </c>
      <c r="K331" s="20" t="str">
        <f>'6桁'!K331</f>
        <v>H◇</v>
      </c>
      <c r="L331" s="95" t="str">
        <f>IF('ユーザー別小売(卸)価格試算(税抜)'!L331="","",IF(ISNUMBER('ユーザー別小売(卸)価格試算(税抜)'!L331),IF(入力!$C$30=1,ROUNDDOWN('ユーザー別小売(卸)価格試算(税抜)'!L331*(1+入力!$C$31/100),-入力!$C$29),IF(入力!$C$30=2,ROUNDUP('ユーザー別小売(卸)価格試算(税抜)'!L331*(1+入力!$C$31/100),-入力!$C$29),IF(入力!$C$30=3,ROUND('ユーザー別小売(卸)価格試算(税抜)'!L331*(1+入力!$C$31/100),-入力!$C$29)))),'ユーザー別小売(卸)価格試算(税抜)'!L331))</f>
        <v/>
      </c>
      <c r="M331" s="20">
        <f>'6桁'!M331</f>
        <v>0</v>
      </c>
      <c r="N331" s="95" t="str">
        <f>IF('ユーザー別小売(卸)価格試算(税抜)'!N331="","",IF(ISNUMBER('ユーザー別小売(卸)価格試算(税抜)'!N331),IF(入力!$C$30=1,ROUNDDOWN('ユーザー別小売(卸)価格試算(税抜)'!N331*(1+入力!$C$31/100),-入力!$C$29),IF(入力!$C$30=2,ROUNDUP('ユーザー別小売(卸)価格試算(税抜)'!N331*(1+入力!$C$31/100),-入力!$C$29),IF(入力!$C$30=3,ROUND('ユーザー別小売(卸)価格試算(税抜)'!N331*(1+入力!$C$31/100),-入力!$C$29)))),'ユーザー別小売(卸)価格試算(税抜)'!N331))</f>
        <v/>
      </c>
      <c r="O331" s="126">
        <f>'6桁'!O331</f>
        <v>0</v>
      </c>
      <c r="P331" s="95" t="str">
        <f>IF('ユーザー別小売(卸)価格試算(税抜)'!P331="","",IF(ISNUMBER('ユーザー別小売(卸)価格試算(税抜)'!P331),IF(入力!$C$30=1,ROUNDDOWN('ユーザー別小売(卸)価格試算(税抜)'!P331*(1+入力!$C$31/100),-入力!$C$29),IF(入力!$C$30=2,ROUNDUP('ユーザー別小売(卸)価格試算(税抜)'!P331*(1+入力!$C$31/100),-入力!$C$29),IF(入力!$C$30=3,ROUND('ユーザー別小売(卸)価格試算(税抜)'!P331*(1+入力!$C$31/100),-入力!$C$29)))),'ユーザー別小売(卸)価格試算(税抜)'!P331))</f>
        <v/>
      </c>
      <c r="Q331" s="20">
        <f>'6桁'!Q331</f>
        <v>0</v>
      </c>
      <c r="R331" s="161"/>
      <c r="S331" s="22"/>
      <c r="T331" s="74"/>
      <c r="U331" s="22"/>
      <c r="V331" s="267"/>
      <c r="W331" s="22"/>
      <c r="X331" s="4"/>
    </row>
    <row r="332" spans="2:24" ht="30" customHeight="1">
      <c r="B332" s="503"/>
      <c r="C332" s="570" t="s">
        <v>176</v>
      </c>
      <c r="D332" s="254">
        <v>88</v>
      </c>
      <c r="E332" s="342">
        <v>92</v>
      </c>
      <c r="F332" s="95">
        <f>IF('ユーザー別小売(卸)価格試算(税抜)'!F332="","",IF(ISNUMBER('ユーザー別小売(卸)価格試算(税抜)'!F332),IF(入力!$C$30=1,ROUNDDOWN('ユーザー別小売(卸)価格試算(税抜)'!F332*(1+入力!$C$31/100),-入力!$C$29),IF(入力!$C$30=2,ROUNDUP('ユーザー別小売(卸)価格試算(税抜)'!F332*(1+入力!$C$31/100),-入力!$C$29),IF(入力!$C$30=3,ROUND('ユーザー別小売(卸)価格試算(税抜)'!F332*(1+入力!$C$31/100),-入力!$C$29)))),'ユーザー別小売(卸)価格試算(税抜)'!F332))</f>
        <v>19690</v>
      </c>
      <c r="G332" s="133" t="str">
        <f>'6桁'!G332</f>
        <v>H</v>
      </c>
      <c r="H332" s="94">
        <f>IF('ユーザー別小売(卸)価格試算(税抜)'!H332="","",IF(ISNUMBER('ユーザー別小売(卸)価格試算(税抜)'!H332),IF(入力!$C$30=1,ROUNDDOWN('ユーザー別小売(卸)価格試算(税抜)'!H332*(1+入力!$C$31/100),-入力!$C$29),IF(入力!$C$30=2,ROUNDUP('ユーザー別小売(卸)価格試算(税抜)'!H332*(1+入力!$C$31/100),-入力!$C$29),IF(入力!$C$30=3,ROUND('ユーザー別小売(卸)価格試算(税抜)'!H332*(1+入力!$C$31/100),-入力!$C$29)))),'ユーザー別小売(卸)価格試算(税抜)'!H332))</f>
        <v>22550</v>
      </c>
      <c r="I332" s="133" t="str">
        <f>'6桁'!I332</f>
        <v>H★△</v>
      </c>
      <c r="J332" s="94">
        <f>IF('ユーザー別小売(卸)価格試算(税抜)'!J332="","",IF(ISNUMBER('ユーザー別小売(卸)価格試算(税抜)'!J332),IF(入力!$C$30=1,ROUNDDOWN('ユーザー別小売(卸)価格試算(税抜)'!J332*(1+入力!$C$31/100),-入力!$C$29),IF(入力!$C$30=2,ROUNDUP('ユーザー別小売(卸)価格試算(税抜)'!J332*(1+入力!$C$31/100),-入力!$C$29),IF(入力!$C$30=3,ROUND('ユーザー別小売(卸)価格試算(税抜)'!J332*(1+入力!$C$31/100),-入力!$C$29)))),'ユーザー別小売(卸)価格試算(税抜)'!J332))</f>
        <v>17050</v>
      </c>
      <c r="K332" s="237" t="str">
        <f>'6桁'!K332</f>
        <v>S◇</v>
      </c>
      <c r="L332" s="95" t="str">
        <f>IF('ユーザー別小売(卸)価格試算(税抜)'!L332="","",IF(ISNUMBER('ユーザー別小売(卸)価格試算(税抜)'!L332),IF(入力!$C$30=1,ROUNDDOWN('ユーザー別小売(卸)価格試算(税抜)'!L332*(1+入力!$C$31/100),-入力!$C$29),IF(入力!$C$30=2,ROUNDUP('ユーザー別小売(卸)価格試算(税抜)'!L332*(1+入力!$C$31/100),-入力!$C$29),IF(入力!$C$30=3,ROUND('ユーザー別小売(卸)価格試算(税抜)'!L332*(1+入力!$C$31/100),-入力!$C$29)))),'ユーザー別小売(卸)価格試算(税抜)'!L332))</f>
        <v/>
      </c>
      <c r="M332" s="20">
        <f>'6桁'!M332</f>
        <v>0</v>
      </c>
      <c r="N332" s="94" t="str">
        <f>IF('ユーザー別小売(卸)価格試算(税抜)'!N332="","",IF(ISNUMBER('ユーザー別小売(卸)価格試算(税抜)'!N332),IF(入力!$C$30=1,ROUNDDOWN('ユーザー別小売(卸)価格試算(税抜)'!N332*(1+入力!$C$31/100),-入力!$C$29),IF(入力!$C$30=2,ROUNDUP('ユーザー別小売(卸)価格試算(税抜)'!N332*(1+入力!$C$31/100),-入力!$C$29),IF(入力!$C$30=3,ROUND('ユーザー別小売(卸)価格試算(税抜)'!N332*(1+入力!$C$31/100),-入力!$C$29)))),'ユーザー別小売(卸)価格試算(税抜)'!N332))</f>
        <v/>
      </c>
      <c r="O332" s="133">
        <f>'6桁'!O332</f>
        <v>0</v>
      </c>
      <c r="P332" s="94" t="str">
        <f>IF('ユーザー別小売(卸)価格試算(税抜)'!P332="","",IF(ISNUMBER('ユーザー別小売(卸)価格試算(税抜)'!P332),IF(入力!$C$30=1,ROUNDDOWN('ユーザー別小売(卸)価格試算(税抜)'!P332*(1+入力!$C$31/100),-入力!$C$29),IF(入力!$C$30=2,ROUNDUP('ユーザー別小売(卸)価格試算(税抜)'!P332*(1+入力!$C$31/100),-入力!$C$29),IF(入力!$C$30=3,ROUND('ユーザー別小売(卸)価格試算(税抜)'!P332*(1+入力!$C$31/100),-入力!$C$29)))),'ユーザー別小売(卸)価格試算(税抜)'!P332))</f>
        <v/>
      </c>
      <c r="Q332" s="237">
        <f>'6桁'!Q332</f>
        <v>0</v>
      </c>
      <c r="R332" s="161"/>
      <c r="S332" s="22"/>
      <c r="T332" s="74"/>
      <c r="U332" s="22"/>
      <c r="V332" s="267"/>
      <c r="W332" s="22"/>
      <c r="X332" s="4"/>
    </row>
    <row r="333" spans="2:24" ht="30" customHeight="1">
      <c r="B333" s="503"/>
      <c r="C333" s="571"/>
      <c r="D333" s="318">
        <v>88</v>
      </c>
      <c r="E333" s="361"/>
      <c r="F333" s="94" t="str">
        <f>IF('ユーザー別小売(卸)価格試算(税抜)'!F333="","",IF(ISNUMBER('ユーザー別小売(卸)価格試算(税抜)'!F333),IF(入力!$C$30=1,ROUNDDOWN('ユーザー別小売(卸)価格試算(税抜)'!F333*(1+入力!$C$31/100),-入力!$C$29),IF(入力!$C$30=2,ROUNDUP('ユーザー別小売(卸)価格試算(税抜)'!F333*(1+入力!$C$31/100),-入力!$C$29),IF(入力!$C$30=3,ROUND('ユーザー別小売(卸)価格試算(税抜)'!F333*(1+入力!$C$31/100),-入力!$C$29)))),'ユーザー別小売(卸)価格試算(税抜)'!F333))</f>
        <v/>
      </c>
      <c r="G333" s="126">
        <f>'6桁'!G333</f>
        <v>0</v>
      </c>
      <c r="H333" s="95">
        <f>IF('ユーザー別小売(卸)価格試算(税抜)'!H333="","",IF(ISNUMBER('ユーザー別小売(卸)価格試算(税抜)'!H333),IF(入力!$C$30=1,ROUNDDOWN('ユーザー別小売(卸)価格試算(税抜)'!H333*(1+入力!$C$31/100),-入力!$C$29),IF(入力!$C$30=2,ROUNDUP('ユーザー別小売(卸)価格試算(税抜)'!H333*(1+入力!$C$31/100),-入力!$C$29),IF(入力!$C$30=3,ROUND('ユーザー別小売(卸)価格試算(税抜)'!H333*(1+入力!$C$31/100),-入力!$C$29)))),'ユーザー別小売(卸)価格試算(税抜)'!H333))</f>
        <v>19360</v>
      </c>
      <c r="I333" s="126" t="str">
        <f>'6桁'!I333</f>
        <v>H△</v>
      </c>
      <c r="J333" s="95" t="str">
        <f>IF('ユーザー別小売(卸)価格試算(税抜)'!J333="","",IF(ISNUMBER('ユーザー別小売(卸)価格試算(税抜)'!J333),IF(入力!$C$30=1,ROUNDDOWN('ユーザー別小売(卸)価格試算(税抜)'!J333*(1+入力!$C$31/100),-入力!$C$29),IF(入力!$C$30=2,ROUNDUP('ユーザー別小売(卸)価格試算(税抜)'!J333*(1+入力!$C$31/100),-入力!$C$29),IF(入力!$C$30=3,ROUND('ユーザー別小売(卸)価格試算(税抜)'!J333*(1+入力!$C$31/100),-入力!$C$29)))),'ユーザー別小売(卸)価格試算(税抜)'!J333))</f>
        <v/>
      </c>
      <c r="K333" s="20">
        <f>'6桁'!K333</f>
        <v>0</v>
      </c>
      <c r="L333" s="95" t="str">
        <f>IF('ユーザー別小売(卸)価格試算(税抜)'!L333="","",IF(ISNUMBER('ユーザー別小売(卸)価格試算(税抜)'!L333),IF(入力!$C$30=1,ROUNDDOWN('ユーザー別小売(卸)価格試算(税抜)'!L333*(1+入力!$C$31/100),-入力!$C$29),IF(入力!$C$30=2,ROUNDUP('ユーザー別小売(卸)価格試算(税抜)'!L333*(1+入力!$C$31/100),-入力!$C$29),IF(入力!$C$30=3,ROUND('ユーザー別小売(卸)価格試算(税抜)'!L333*(1+入力!$C$31/100),-入力!$C$29)))),'ユーザー別小売(卸)価格試算(税抜)'!L333))</f>
        <v/>
      </c>
      <c r="M333" s="20">
        <f>'6桁'!M333</f>
        <v>0</v>
      </c>
      <c r="N333" s="95" t="str">
        <f>IF('ユーザー別小売(卸)価格試算(税抜)'!N333="","",IF(ISNUMBER('ユーザー別小売(卸)価格試算(税抜)'!N333),IF(入力!$C$30=1,ROUNDDOWN('ユーザー別小売(卸)価格試算(税抜)'!N333*(1+入力!$C$31/100),-入力!$C$29),IF(入力!$C$30=2,ROUNDUP('ユーザー別小売(卸)価格試算(税抜)'!N333*(1+入力!$C$31/100),-入力!$C$29),IF(入力!$C$30=3,ROUND('ユーザー別小売(卸)価格試算(税抜)'!N333*(1+入力!$C$31/100),-入力!$C$29)))),'ユーザー別小売(卸)価格試算(税抜)'!N333))</f>
        <v/>
      </c>
      <c r="O333" s="126">
        <f>'6桁'!O333</f>
        <v>0</v>
      </c>
      <c r="P333" s="95" t="str">
        <f>IF('ユーザー別小売(卸)価格試算(税抜)'!P333="","",IF(ISNUMBER('ユーザー別小売(卸)価格試算(税抜)'!P333),IF(入力!$C$30=1,ROUNDDOWN('ユーザー別小売(卸)価格試算(税抜)'!P333*(1+入力!$C$31/100),-入力!$C$29),IF(入力!$C$30=2,ROUNDUP('ユーザー別小売(卸)価格試算(税抜)'!P333*(1+入力!$C$31/100),-入力!$C$29),IF(入力!$C$30=3,ROUND('ユーザー別小売(卸)価格試算(税抜)'!P333*(1+入力!$C$31/100),-入力!$C$29)))),'ユーザー別小売(卸)価格試算(税抜)'!P333))</f>
        <v/>
      </c>
      <c r="Q333" s="20">
        <f>'6桁'!Q333</f>
        <v>0</v>
      </c>
      <c r="R333" s="161"/>
      <c r="S333" s="22"/>
      <c r="T333" s="74"/>
      <c r="U333" s="22"/>
      <c r="V333" s="267"/>
      <c r="W333" s="22"/>
      <c r="X333" s="4"/>
    </row>
    <row r="334" spans="2:24" ht="30" customHeight="1">
      <c r="B334" s="503"/>
      <c r="C334" s="341" t="s">
        <v>107</v>
      </c>
      <c r="D334" s="254">
        <v>91</v>
      </c>
      <c r="E334" s="342">
        <v>95</v>
      </c>
      <c r="F334" s="95">
        <f>IF('ユーザー別小売(卸)価格試算(税抜)'!F334="","",IF(ISNUMBER('ユーザー別小売(卸)価格試算(税抜)'!F334),IF(入力!$C$30=1,ROUNDDOWN('ユーザー別小売(卸)価格試算(税抜)'!F334*(1+入力!$C$31/100),-入力!$C$29),IF(入力!$C$30=2,ROUNDUP('ユーザー別小売(卸)価格試算(税抜)'!F334*(1+入力!$C$31/100),-入力!$C$29),IF(入力!$C$30=3,ROUND('ユーザー別小売(卸)価格試算(税抜)'!F334*(1+入力!$C$31/100),-入力!$C$29)))),'ユーザー別小売(卸)価格試算(税抜)'!F334))</f>
        <v>22110</v>
      </c>
      <c r="G334" s="126" t="str">
        <f>'6桁'!G334</f>
        <v>H</v>
      </c>
      <c r="H334" s="95">
        <f>IF('ユーザー別小売(卸)価格試算(税抜)'!H334="","",IF(ISNUMBER('ユーザー別小売(卸)価格試算(税抜)'!H334),IF(入力!$C$30=1,ROUNDDOWN('ユーザー別小売(卸)価格試算(税抜)'!H334*(1+入力!$C$31/100),-入力!$C$29),IF(入力!$C$30=2,ROUNDUP('ユーザー別小売(卸)価格試算(税抜)'!H334*(1+入力!$C$31/100),-入力!$C$29),IF(入力!$C$30=3,ROUND('ユーザー別小売(卸)価格試算(税抜)'!H334*(1+入力!$C$31/100),-入力!$C$29)))),'ユーザー別小売(卸)価格試算(税抜)'!H334))</f>
        <v>19580</v>
      </c>
      <c r="I334" s="126" t="str">
        <f>'6桁'!I334</f>
        <v>H△</v>
      </c>
      <c r="J334" s="95">
        <f>IF('ユーザー別小売(卸)価格試算(税抜)'!J334="","",IF(ISNUMBER('ユーザー別小売(卸)価格試算(税抜)'!J334),IF(入力!$C$30=1,ROUNDDOWN('ユーザー別小売(卸)価格試算(税抜)'!J334*(1+入力!$C$31/100),-入力!$C$29),IF(入力!$C$30=2,ROUNDUP('ユーザー別小売(卸)価格試算(税抜)'!J334*(1+入力!$C$31/100),-入力!$C$29),IF(入力!$C$30=3,ROUND('ユーザー別小売(卸)価格試算(税抜)'!J334*(1+入力!$C$31/100),-入力!$C$29)))),'ユーザー別小売(卸)価格試算(税抜)'!J334))</f>
        <v>18700</v>
      </c>
      <c r="K334" s="20" t="str">
        <f>'6桁'!K334</f>
        <v>H◇</v>
      </c>
      <c r="L334" s="95" t="str">
        <f>IF('ユーザー別小売(卸)価格試算(税抜)'!L334="","",IF(ISNUMBER('ユーザー別小売(卸)価格試算(税抜)'!L334),IF(入力!$C$30=1,ROUNDDOWN('ユーザー別小売(卸)価格試算(税抜)'!L334*(1+入力!$C$31/100),-入力!$C$29),IF(入力!$C$30=2,ROUNDUP('ユーザー別小売(卸)価格試算(税抜)'!L334*(1+入力!$C$31/100),-入力!$C$29),IF(入力!$C$30=3,ROUND('ユーザー別小売(卸)価格試算(税抜)'!L334*(1+入力!$C$31/100),-入力!$C$29)))),'ユーザー別小売(卸)価格試算(税抜)'!L334))</f>
        <v/>
      </c>
      <c r="M334" s="20">
        <f>'6桁'!M334</f>
        <v>0</v>
      </c>
      <c r="N334" s="95" t="str">
        <f>IF('ユーザー別小売(卸)価格試算(税抜)'!N334="","",IF(ISNUMBER('ユーザー別小売(卸)価格試算(税抜)'!N334),IF(入力!$C$30=1,ROUNDDOWN('ユーザー別小売(卸)価格試算(税抜)'!N334*(1+入力!$C$31/100),-入力!$C$29),IF(入力!$C$30=2,ROUNDUP('ユーザー別小売(卸)価格試算(税抜)'!N334*(1+入力!$C$31/100),-入力!$C$29),IF(入力!$C$30=3,ROUND('ユーザー別小売(卸)価格試算(税抜)'!N334*(1+入力!$C$31/100),-入力!$C$29)))),'ユーザー別小売(卸)価格試算(税抜)'!N334))</f>
        <v/>
      </c>
      <c r="O334" s="126">
        <f>'6桁'!O334</f>
        <v>0</v>
      </c>
      <c r="P334" s="95" t="str">
        <f>IF('ユーザー別小売(卸)価格試算(税抜)'!P334="","",IF(ISNUMBER('ユーザー別小売(卸)価格試算(税抜)'!P334),IF(入力!$C$30=1,ROUNDDOWN('ユーザー別小売(卸)価格試算(税抜)'!P334*(1+入力!$C$31/100),-入力!$C$29),IF(入力!$C$30=2,ROUNDUP('ユーザー別小売(卸)価格試算(税抜)'!P334*(1+入力!$C$31/100),-入力!$C$29),IF(入力!$C$30=3,ROUND('ユーザー別小売(卸)価格試算(税抜)'!P334*(1+入力!$C$31/100),-入力!$C$29)))),'ユーザー別小売(卸)価格試算(税抜)'!P334))</f>
        <v/>
      </c>
      <c r="Q334" s="20">
        <f>'6桁'!Q334</f>
        <v>0</v>
      </c>
      <c r="R334" s="161"/>
      <c r="S334" s="22"/>
      <c r="T334" s="74"/>
      <c r="U334" s="22"/>
      <c r="V334" s="267"/>
      <c r="W334" s="22"/>
      <c r="X334" s="4"/>
    </row>
    <row r="335" spans="2:24" ht="30" customHeight="1">
      <c r="B335" s="503"/>
      <c r="C335" s="341" t="s">
        <v>109</v>
      </c>
      <c r="D335" s="254">
        <v>94</v>
      </c>
      <c r="E335" s="342">
        <v>99</v>
      </c>
      <c r="F335" s="95">
        <f>IF('ユーザー別小売(卸)価格試算(税抜)'!F335="","",IF(ISNUMBER('ユーザー別小売(卸)価格試算(税抜)'!F335),IF(入力!$C$30=1,ROUNDDOWN('ユーザー別小売(卸)価格試算(税抜)'!F335*(1+入力!$C$31/100),-入力!$C$29),IF(入力!$C$30=2,ROUNDUP('ユーザー別小売(卸)価格試算(税抜)'!F335*(1+入力!$C$31/100),-入力!$C$29),IF(入力!$C$30=3,ROUND('ユーザー別小売(卸)価格試算(税抜)'!F335*(1+入力!$C$31/100),-入力!$C$29)))),'ユーザー別小売(卸)価格試算(税抜)'!F335))</f>
        <v>23980</v>
      </c>
      <c r="G335" s="126" t="str">
        <f>'6桁'!G335</f>
        <v>H</v>
      </c>
      <c r="H335" s="95">
        <f>IF('ユーザー別小売(卸)価格試算(税抜)'!H335="","",IF(ISNUMBER('ユーザー別小売(卸)価格試算(税抜)'!H335),IF(入力!$C$30=1,ROUNDDOWN('ユーザー別小売(卸)価格試算(税抜)'!H335*(1+入力!$C$31/100),-入力!$C$29),IF(入力!$C$30=2,ROUNDUP('ユーザー別小売(卸)価格試算(税抜)'!H335*(1+入力!$C$31/100),-入力!$C$29),IF(入力!$C$30=3,ROUND('ユーザー別小売(卸)価格試算(税抜)'!H335*(1+入力!$C$31/100),-入力!$C$29)))),'ユーザー別小売(卸)価格試算(税抜)'!H335))</f>
        <v>22110</v>
      </c>
      <c r="I335" s="126" t="str">
        <f>'6桁'!I335</f>
        <v>H△</v>
      </c>
      <c r="J335" s="95">
        <f>IF('ユーザー別小売(卸)価格試算(税抜)'!J335="","",IF(ISNUMBER('ユーザー別小売(卸)価格試算(税抜)'!J335),IF(入力!$C$30=1,ROUNDDOWN('ユーザー別小売(卸)価格試算(税抜)'!J335*(1+入力!$C$31/100),-入力!$C$29),IF(入力!$C$30=2,ROUNDUP('ユーザー別小売(卸)価格試算(税抜)'!J335*(1+入力!$C$31/100),-入力!$C$29),IF(入力!$C$30=3,ROUND('ユーザー別小売(卸)価格試算(税抜)'!J335*(1+入力!$C$31/100),-入力!$C$29)))),'ユーザー別小売(卸)価格試算(税抜)'!J335))</f>
        <v>21890</v>
      </c>
      <c r="K335" s="20" t="str">
        <f>'6桁'!K335</f>
        <v>H◇</v>
      </c>
      <c r="L335" s="95" t="str">
        <f>IF('ユーザー別小売(卸)価格試算(税抜)'!L335="","",IF(ISNUMBER('ユーザー別小売(卸)価格試算(税抜)'!L335),IF(入力!$C$30=1,ROUNDDOWN('ユーザー別小売(卸)価格試算(税抜)'!L335*(1+入力!$C$31/100),-入力!$C$29),IF(入力!$C$30=2,ROUNDUP('ユーザー別小売(卸)価格試算(税抜)'!L335*(1+入力!$C$31/100),-入力!$C$29),IF(入力!$C$30=3,ROUND('ユーザー別小売(卸)価格試算(税抜)'!L335*(1+入力!$C$31/100),-入力!$C$29)))),'ユーザー別小売(卸)価格試算(税抜)'!L335))</f>
        <v/>
      </c>
      <c r="M335" s="20">
        <f>'6桁'!M335</f>
        <v>0</v>
      </c>
      <c r="N335" s="95" t="str">
        <f>IF('ユーザー別小売(卸)価格試算(税抜)'!N335="","",IF(ISNUMBER('ユーザー別小売(卸)価格試算(税抜)'!N335),IF(入力!$C$30=1,ROUNDDOWN('ユーザー別小売(卸)価格試算(税抜)'!N335*(1+入力!$C$31/100),-入力!$C$29),IF(入力!$C$30=2,ROUNDUP('ユーザー別小売(卸)価格試算(税抜)'!N335*(1+入力!$C$31/100),-入力!$C$29),IF(入力!$C$30=3,ROUND('ユーザー別小売(卸)価格試算(税抜)'!N335*(1+入力!$C$31/100),-入力!$C$29)))),'ユーザー別小売(卸)価格試算(税抜)'!N335))</f>
        <v/>
      </c>
      <c r="O335" s="126">
        <f>'6桁'!O335</f>
        <v>0</v>
      </c>
      <c r="P335" s="95" t="str">
        <f>IF('ユーザー別小売(卸)価格試算(税抜)'!P335="","",IF(ISNUMBER('ユーザー別小売(卸)価格試算(税抜)'!P335),IF(入力!$C$30=1,ROUNDDOWN('ユーザー別小売(卸)価格試算(税抜)'!P335*(1+入力!$C$31/100),-入力!$C$29),IF(入力!$C$30=2,ROUNDUP('ユーザー別小売(卸)価格試算(税抜)'!P335*(1+入力!$C$31/100),-入力!$C$29),IF(入力!$C$30=3,ROUND('ユーザー別小売(卸)価格試算(税抜)'!P335*(1+入力!$C$31/100),-入力!$C$29)))),'ユーザー別小売(卸)価格試算(税抜)'!P335))</f>
        <v/>
      </c>
      <c r="Q335" s="20">
        <f>'6桁'!Q335</f>
        <v>0</v>
      </c>
      <c r="R335" s="161"/>
      <c r="S335" s="22"/>
      <c r="T335" s="74"/>
      <c r="U335" s="22"/>
      <c r="V335" s="267"/>
      <c r="W335" s="22"/>
      <c r="X335" s="4"/>
    </row>
    <row r="336" spans="2:24" ht="30" customHeight="1">
      <c r="B336" s="503"/>
      <c r="C336" s="341" t="s">
        <v>347</v>
      </c>
      <c r="D336" s="254">
        <v>96</v>
      </c>
      <c r="E336" s="342">
        <v>100</v>
      </c>
      <c r="F336" s="95" t="str">
        <f>IF('ユーザー別小売(卸)価格試算(税抜)'!F336="","",IF(ISNUMBER('ユーザー別小売(卸)価格試算(税抜)'!F336),IF(入力!$C$30=1,ROUNDDOWN('ユーザー別小売(卸)価格試算(税抜)'!F336*(1+入力!$C$31/100),-入力!$C$29),IF(入力!$C$30=2,ROUNDUP('ユーザー別小売(卸)価格試算(税抜)'!F336*(1+入力!$C$31/100),-入力!$C$29),IF(入力!$C$30=3,ROUND('ユーザー別小売(卸)価格試算(税抜)'!F336*(1+入力!$C$31/100),-入力!$C$29)))),'ユーザー別小売(卸)価格試算(税抜)'!F336))</f>
        <v/>
      </c>
      <c r="G336" s="126">
        <f>'6桁'!G336</f>
        <v>0</v>
      </c>
      <c r="H336" s="95">
        <f>IF('ユーザー別小売(卸)価格試算(税抜)'!H336="","",IF(ISNUMBER('ユーザー別小売(卸)価格試算(税抜)'!H336),IF(入力!$C$30=1,ROUNDDOWN('ユーザー別小売(卸)価格試算(税抜)'!H336*(1+入力!$C$31/100),-入力!$C$29),IF(入力!$C$30=2,ROUNDUP('ユーザー別小売(卸)価格試算(税抜)'!H336*(1+入力!$C$31/100),-入力!$C$29),IF(入力!$C$30=3,ROUND('ユーザー別小売(卸)価格試算(税抜)'!H336*(1+入力!$C$31/100),-入力!$C$29)))),'ユーザー別小売(卸)価格試算(税抜)'!H336))</f>
        <v>25960</v>
      </c>
      <c r="I336" s="126" t="str">
        <f>'6桁'!I336</f>
        <v>H</v>
      </c>
      <c r="J336" s="95">
        <f>IF('ユーザー別小売(卸)価格試算(税抜)'!J336="","",IF(ISNUMBER('ユーザー別小売(卸)価格試算(税抜)'!J336),IF(入力!$C$30=1,ROUNDDOWN('ユーザー別小売(卸)価格試算(税抜)'!J336*(1+入力!$C$31/100),-入力!$C$29),IF(入力!$C$30=2,ROUNDUP('ユーザー別小売(卸)価格試算(税抜)'!J336*(1+入力!$C$31/100),-入力!$C$29),IF(入力!$C$30=3,ROUND('ユーザー別小売(卸)価格試算(税抜)'!J336*(1+入力!$C$31/100),-入力!$C$29)))),'ユーザー別小売(卸)価格試算(税抜)'!J336))</f>
        <v>23760</v>
      </c>
      <c r="K336" s="20" t="str">
        <f>'6桁'!K336</f>
        <v>S</v>
      </c>
      <c r="L336" s="95" t="str">
        <f>IF('ユーザー別小売(卸)価格試算(税抜)'!L336="","",IF(ISNUMBER('ユーザー別小売(卸)価格試算(税抜)'!L336),IF(入力!$C$30=1,ROUNDDOWN('ユーザー別小売(卸)価格試算(税抜)'!L336*(1+入力!$C$31/100),-入力!$C$29),IF(入力!$C$30=2,ROUNDUP('ユーザー別小売(卸)価格試算(税抜)'!L336*(1+入力!$C$31/100),-入力!$C$29),IF(入力!$C$30=3,ROUND('ユーザー別小売(卸)価格試算(税抜)'!L336*(1+入力!$C$31/100),-入力!$C$29)))),'ユーザー別小売(卸)価格試算(税抜)'!L336))</f>
        <v/>
      </c>
      <c r="M336" s="20">
        <f>'6桁'!M336</f>
        <v>0</v>
      </c>
      <c r="N336" s="95" t="str">
        <f>IF('ユーザー別小売(卸)価格試算(税抜)'!N336="","",IF(ISNUMBER('ユーザー別小売(卸)価格試算(税抜)'!N336),IF(入力!$C$30=1,ROUNDDOWN('ユーザー別小売(卸)価格試算(税抜)'!N336*(1+入力!$C$31/100),-入力!$C$29),IF(入力!$C$30=2,ROUNDUP('ユーザー別小売(卸)価格試算(税抜)'!N336*(1+入力!$C$31/100),-入力!$C$29),IF(入力!$C$30=3,ROUND('ユーザー別小売(卸)価格試算(税抜)'!N336*(1+入力!$C$31/100),-入力!$C$29)))),'ユーザー別小売(卸)価格試算(税抜)'!N336))</f>
        <v/>
      </c>
      <c r="O336" s="126">
        <f>'6桁'!O336</f>
        <v>0</v>
      </c>
      <c r="P336" s="95" t="str">
        <f>IF('ユーザー別小売(卸)価格試算(税抜)'!P336="","",IF(ISNUMBER('ユーザー別小売(卸)価格試算(税抜)'!P336),IF(入力!$C$30=1,ROUNDDOWN('ユーザー別小売(卸)価格試算(税抜)'!P336*(1+入力!$C$31/100),-入力!$C$29),IF(入力!$C$30=2,ROUNDUP('ユーザー別小売(卸)価格試算(税抜)'!P336*(1+入力!$C$31/100),-入力!$C$29),IF(入力!$C$30=3,ROUND('ユーザー別小売(卸)価格試算(税抜)'!P336*(1+入力!$C$31/100),-入力!$C$29)))),'ユーザー別小売(卸)価格試算(税抜)'!P336))</f>
        <v/>
      </c>
      <c r="Q336" s="20">
        <f>'6桁'!Q336</f>
        <v>0</v>
      </c>
      <c r="R336" s="161"/>
      <c r="S336" s="22"/>
      <c r="T336" s="74"/>
      <c r="U336" s="22"/>
      <c r="V336" s="267"/>
      <c r="W336" s="22"/>
      <c r="X336" s="4"/>
    </row>
    <row r="337" spans="2:27" ht="30" customHeight="1">
      <c r="B337" s="503"/>
      <c r="C337" s="341" t="s">
        <v>352</v>
      </c>
      <c r="D337" s="500">
        <v>92</v>
      </c>
      <c r="E337" s="501"/>
      <c r="F337" s="95" t="str">
        <f>IF('ユーザー別小売(卸)価格試算(税抜)'!F337="","",IF(ISNUMBER('ユーザー別小売(卸)価格試算(税抜)'!F337),IF(入力!$C$30=1,ROUNDDOWN('ユーザー別小売(卸)価格試算(税抜)'!F337*(1+入力!$C$31/100),-入力!$C$29),IF(入力!$C$30=2,ROUNDUP('ユーザー別小売(卸)価格試算(税抜)'!F337*(1+入力!$C$31/100),-入力!$C$29),IF(入力!$C$30=3,ROUND('ユーザー別小売(卸)価格試算(税抜)'!F337*(1+入力!$C$31/100),-入力!$C$29)))),'ユーザー別小売(卸)価格試算(税抜)'!F337))</f>
        <v/>
      </c>
      <c r="G337" s="126">
        <f>'6桁'!G337</f>
        <v>0</v>
      </c>
      <c r="H337" s="95" t="str">
        <f>IF('ユーザー別小売(卸)価格試算(税抜)'!H337="","",IF(ISNUMBER('ユーザー別小売(卸)価格試算(税抜)'!H337),IF(入力!$C$30=1,ROUNDDOWN('ユーザー別小売(卸)価格試算(税抜)'!H337*(1+入力!$C$31/100),-入力!$C$29),IF(入力!$C$30=2,ROUNDUP('ユーザー別小売(卸)価格試算(税抜)'!H337*(1+入力!$C$31/100),-入力!$C$29),IF(入力!$C$30=3,ROUND('ユーザー別小売(卸)価格試算(税抜)'!H337*(1+入力!$C$31/100),-入力!$C$29)))),'ユーザー別小売(卸)価格試算(税抜)'!H337))</f>
        <v/>
      </c>
      <c r="I337" s="126">
        <f>'6桁'!I337</f>
        <v>0</v>
      </c>
      <c r="J337" s="95">
        <f>IF('ユーザー別小売(卸)価格試算(税抜)'!J337="","",IF(ISNUMBER('ユーザー別小売(卸)価格試算(税抜)'!J337),IF(入力!$C$30=1,ROUNDDOWN('ユーザー別小売(卸)価格試算(税抜)'!J337*(1+入力!$C$31/100),-入力!$C$29),IF(入力!$C$30=2,ROUNDUP('ユーザー別小売(卸)価格試算(税抜)'!J337*(1+入力!$C$31/100),-入力!$C$29),IF(入力!$C$30=3,ROUND('ユーザー別小売(卸)価格試算(税抜)'!J337*(1+入力!$C$31/100),-入力!$C$29)))),'ユーザー別小売(卸)価格試算(税抜)'!J337))</f>
        <v>19030</v>
      </c>
      <c r="K337" s="20" t="str">
        <f>'6桁'!K337</f>
        <v>S◇</v>
      </c>
      <c r="L337" s="95" t="str">
        <f>IF('ユーザー別小売(卸)価格試算(税抜)'!L337="","",IF(ISNUMBER('ユーザー別小売(卸)価格試算(税抜)'!L337),IF(入力!$C$30=1,ROUNDDOWN('ユーザー別小売(卸)価格試算(税抜)'!L337*(1+入力!$C$31/100),-入力!$C$29),IF(入力!$C$30=2,ROUNDUP('ユーザー別小売(卸)価格試算(税抜)'!L337*(1+入力!$C$31/100),-入力!$C$29),IF(入力!$C$30=3,ROUND('ユーザー別小売(卸)価格試算(税抜)'!L337*(1+入力!$C$31/100),-入力!$C$29)))),'ユーザー別小売(卸)価格試算(税抜)'!L337))</f>
        <v/>
      </c>
      <c r="M337" s="20">
        <f>'6桁'!M337</f>
        <v>0</v>
      </c>
      <c r="N337" s="95" t="str">
        <f>IF('ユーザー別小売(卸)価格試算(税抜)'!N337="","",IF(ISNUMBER('ユーザー別小売(卸)価格試算(税抜)'!N337),IF(入力!$C$30=1,ROUNDDOWN('ユーザー別小売(卸)価格試算(税抜)'!N337*(1+入力!$C$31/100),-入力!$C$29),IF(入力!$C$30=2,ROUNDUP('ユーザー別小売(卸)価格試算(税抜)'!N337*(1+入力!$C$31/100),-入力!$C$29),IF(入力!$C$30=3,ROUND('ユーザー別小売(卸)価格試算(税抜)'!N337*(1+入力!$C$31/100),-入力!$C$29)))),'ユーザー別小売(卸)価格試算(税抜)'!N337))</f>
        <v/>
      </c>
      <c r="O337" s="126">
        <f>'6桁'!O337</f>
        <v>0</v>
      </c>
      <c r="P337" s="95" t="str">
        <f>IF('ユーザー別小売(卸)価格試算(税抜)'!P337="","",IF(ISNUMBER('ユーザー別小売(卸)価格試算(税抜)'!P337),IF(入力!$C$30=1,ROUNDDOWN('ユーザー別小売(卸)価格試算(税抜)'!P337*(1+入力!$C$31/100),-入力!$C$29),IF(入力!$C$30=2,ROUNDUP('ユーザー別小売(卸)価格試算(税抜)'!P337*(1+入力!$C$31/100),-入力!$C$29),IF(入力!$C$30=3,ROUND('ユーザー別小売(卸)価格試算(税抜)'!P337*(1+入力!$C$31/100),-入力!$C$29)))),'ユーザー別小売(卸)価格試算(税抜)'!P337))</f>
        <v/>
      </c>
      <c r="Q337" s="236">
        <f>'6桁'!Q337</f>
        <v>0</v>
      </c>
      <c r="R337" s="161"/>
      <c r="S337" s="22"/>
      <c r="T337" s="74"/>
      <c r="U337" s="22"/>
      <c r="V337" s="267"/>
      <c r="W337" s="22"/>
      <c r="X337" s="4"/>
    </row>
    <row r="338" spans="2:27" ht="30" customHeight="1">
      <c r="B338" s="503"/>
      <c r="C338" s="341" t="s">
        <v>353</v>
      </c>
      <c r="D338" s="500">
        <v>96</v>
      </c>
      <c r="E338" s="501"/>
      <c r="F338" s="95" t="str">
        <f>IF('ユーザー別小売(卸)価格試算(税抜)'!F338="","",IF(ISNUMBER('ユーザー別小売(卸)価格試算(税抜)'!F338),IF(入力!$C$30=1,ROUNDDOWN('ユーザー別小売(卸)価格試算(税抜)'!F338*(1+入力!$C$31/100),-入力!$C$29),IF(入力!$C$30=2,ROUNDUP('ユーザー別小売(卸)価格試算(税抜)'!F338*(1+入力!$C$31/100),-入力!$C$29),IF(入力!$C$30=3,ROUND('ユーザー別小売(卸)価格試算(税抜)'!F338*(1+入力!$C$31/100),-入力!$C$29)))),'ユーザー別小売(卸)価格試算(税抜)'!F338))</f>
        <v/>
      </c>
      <c r="G338" s="126">
        <f>'6桁'!G338</f>
        <v>0</v>
      </c>
      <c r="H338" s="95">
        <f>IF('ユーザー別小売(卸)価格試算(税抜)'!H338="","",IF(ISNUMBER('ユーザー別小売(卸)価格試算(税抜)'!H338),IF(入力!$C$30=1,ROUNDDOWN('ユーザー別小売(卸)価格試算(税抜)'!H338*(1+入力!$C$31/100),-入力!$C$29),IF(入力!$C$30=2,ROUNDUP('ユーザー別小売(卸)価格試算(税抜)'!H338*(1+入力!$C$31/100),-入力!$C$29),IF(入力!$C$30=3,ROUND('ユーザー別小売(卸)価格試算(税抜)'!H338*(1+入力!$C$31/100),-入力!$C$29)))),'ユーザー別小売(卸)価格試算(税抜)'!H338))</f>
        <v>20460</v>
      </c>
      <c r="I338" s="126" t="str">
        <f>'6桁'!I338</f>
        <v>H△</v>
      </c>
      <c r="J338" s="95">
        <f>IF('ユーザー別小売(卸)価格試算(税抜)'!J338="","",IF(ISNUMBER('ユーザー別小売(卸)価格試算(税抜)'!J338),IF(入力!$C$30=1,ROUNDDOWN('ユーザー別小売(卸)価格試算(税抜)'!J338*(1+入力!$C$31/100),-入力!$C$29),IF(入力!$C$30=2,ROUNDUP('ユーザー別小売(卸)価格試算(税抜)'!J338*(1+入力!$C$31/100),-入力!$C$29),IF(入力!$C$30=3,ROUND('ユーザー別小売(卸)価格試算(税抜)'!J338*(1+入力!$C$31/100),-入力!$C$29)))),'ユーザー別小売(卸)価格試算(税抜)'!J338))</f>
        <v>20020</v>
      </c>
      <c r="K338" s="20" t="str">
        <f>'6桁'!K338</f>
        <v>S◇</v>
      </c>
      <c r="L338" s="95" t="str">
        <f>IF('ユーザー別小売(卸)価格試算(税抜)'!L338="","",IF(ISNUMBER('ユーザー別小売(卸)価格試算(税抜)'!L338),IF(入力!$C$30=1,ROUNDDOWN('ユーザー別小売(卸)価格試算(税抜)'!L338*(1+入力!$C$31/100),-入力!$C$29),IF(入力!$C$30=2,ROUNDUP('ユーザー別小売(卸)価格試算(税抜)'!L338*(1+入力!$C$31/100),-入力!$C$29),IF(入力!$C$30=3,ROUND('ユーザー別小売(卸)価格試算(税抜)'!L338*(1+入力!$C$31/100),-入力!$C$29)))),'ユーザー別小売(卸)価格試算(税抜)'!L338))</f>
        <v/>
      </c>
      <c r="M338" s="20">
        <f>'6桁'!M338</f>
        <v>0</v>
      </c>
      <c r="N338" s="95" t="str">
        <f>IF('ユーザー別小売(卸)価格試算(税抜)'!N338="","",IF(ISNUMBER('ユーザー別小売(卸)価格試算(税抜)'!N338),IF(入力!$C$30=1,ROUNDDOWN('ユーザー別小売(卸)価格試算(税抜)'!N338*(1+入力!$C$31/100),-入力!$C$29),IF(入力!$C$30=2,ROUNDUP('ユーザー別小売(卸)価格試算(税抜)'!N338*(1+入力!$C$31/100),-入力!$C$29),IF(入力!$C$30=3,ROUND('ユーザー別小売(卸)価格試算(税抜)'!N338*(1+入力!$C$31/100),-入力!$C$29)))),'ユーザー別小売(卸)価格試算(税抜)'!N338))</f>
        <v/>
      </c>
      <c r="O338" s="126">
        <f>'6桁'!O338</f>
        <v>0</v>
      </c>
      <c r="P338" s="95" t="str">
        <f>IF('ユーザー別小売(卸)価格試算(税抜)'!P338="","",IF(ISNUMBER('ユーザー別小売(卸)価格試算(税抜)'!P338),IF(入力!$C$30=1,ROUNDDOWN('ユーザー別小売(卸)価格試算(税抜)'!P338*(1+入力!$C$31/100),-入力!$C$29),IF(入力!$C$30=2,ROUNDUP('ユーザー別小売(卸)価格試算(税抜)'!P338*(1+入力!$C$31/100),-入力!$C$29),IF(入力!$C$30=3,ROUND('ユーザー別小売(卸)価格試算(税抜)'!P338*(1+入力!$C$31/100),-入力!$C$29)))),'ユーザー別小売(卸)価格試算(税抜)'!P338))</f>
        <v/>
      </c>
      <c r="Q338" s="20">
        <f>'6桁'!Q338</f>
        <v>0</v>
      </c>
      <c r="R338" s="161"/>
      <c r="S338" s="22"/>
      <c r="T338" s="74"/>
      <c r="U338" s="22"/>
      <c r="V338" s="267"/>
      <c r="W338" s="22"/>
      <c r="X338" s="4"/>
    </row>
    <row r="339" spans="2:27" ht="30" customHeight="1" thickBot="1">
      <c r="B339" s="544"/>
      <c r="C339" s="343" t="s">
        <v>354</v>
      </c>
      <c r="D339" s="558">
        <v>98</v>
      </c>
      <c r="E339" s="559"/>
      <c r="F339" s="118" t="str">
        <f>IF('ユーザー別小売(卸)価格試算(税抜)'!F339="","",IF(ISNUMBER('ユーザー別小売(卸)価格試算(税抜)'!F339),IF(入力!$C$30=1,ROUNDDOWN('ユーザー別小売(卸)価格試算(税抜)'!F339*(1+入力!$C$31/100),-入力!$C$29),IF(入力!$C$30=2,ROUNDUP('ユーザー別小売(卸)価格試算(税抜)'!F339*(1+入力!$C$31/100),-入力!$C$29),IF(入力!$C$30=3,ROUND('ユーザー別小売(卸)価格試算(税抜)'!F339*(1+入力!$C$31/100),-入力!$C$29)))),'ユーザー別小売(卸)価格試算(税抜)'!F339))</f>
        <v/>
      </c>
      <c r="G339" s="127">
        <f>'6桁'!G339</f>
        <v>0</v>
      </c>
      <c r="H339" s="118">
        <f>IF('ユーザー別小売(卸)価格試算(税抜)'!H339="","",IF(ISNUMBER('ユーザー別小売(卸)価格試算(税抜)'!H339),IF(入力!$C$30=1,ROUNDDOWN('ユーザー別小売(卸)価格試算(税抜)'!H339*(1+入力!$C$31/100),-入力!$C$29),IF(入力!$C$30=2,ROUNDUP('ユーザー別小売(卸)価格試算(税抜)'!H339*(1+入力!$C$31/100),-入力!$C$29),IF(入力!$C$30=3,ROUND('ユーザー別小売(卸)価格試算(税抜)'!H339*(1+入力!$C$31/100),-入力!$C$29)))),'ユーザー別小売(卸)価格試算(税抜)'!H339))</f>
        <v>21890</v>
      </c>
      <c r="I339" s="127" t="str">
        <f>'6桁'!I339</f>
        <v>H</v>
      </c>
      <c r="J339" s="118">
        <f>IF('ユーザー別小売(卸)価格試算(税抜)'!J339="","",IF(ISNUMBER('ユーザー別小売(卸)価格試算(税抜)'!J339),IF(入力!$C$30=1,ROUNDDOWN('ユーザー別小売(卸)価格試算(税抜)'!J339*(1+入力!$C$31/100),-入力!$C$29),IF(入力!$C$30=2,ROUNDUP('ユーザー別小売(卸)価格試算(税抜)'!J339*(1+入力!$C$31/100),-入力!$C$29),IF(入力!$C$30=3,ROUND('ユーザー別小売(卸)価格試算(税抜)'!J339*(1+入力!$C$31/100),-入力!$C$29)))),'ユーザー別小売(卸)価格試算(税抜)'!J339))</f>
        <v>21670</v>
      </c>
      <c r="K339" s="21" t="str">
        <f>'6桁'!K339</f>
        <v>S</v>
      </c>
      <c r="L339" s="118" t="str">
        <f>IF('ユーザー別小売(卸)価格試算(税抜)'!L339="","",IF(ISNUMBER('ユーザー別小売(卸)価格試算(税抜)'!L339),IF(入力!$C$30=1,ROUNDDOWN('ユーザー別小売(卸)価格試算(税抜)'!L339*(1+入力!$C$31/100),-入力!$C$29),IF(入力!$C$30=2,ROUNDUP('ユーザー別小売(卸)価格試算(税抜)'!L339*(1+入力!$C$31/100),-入力!$C$29),IF(入力!$C$30=3,ROUND('ユーザー別小売(卸)価格試算(税抜)'!L339*(1+入力!$C$31/100),-入力!$C$29)))),'ユーザー別小売(卸)価格試算(税抜)'!L339))</f>
        <v/>
      </c>
      <c r="M339" s="21">
        <f>'6桁'!M339</f>
        <v>0</v>
      </c>
      <c r="N339" s="118" t="str">
        <f>IF('ユーザー別小売(卸)価格試算(税抜)'!N339="","",IF(ISNUMBER('ユーザー別小売(卸)価格試算(税抜)'!N339),IF(入力!$C$30=1,ROUNDDOWN('ユーザー別小売(卸)価格試算(税抜)'!N339*(1+入力!$C$31/100),-入力!$C$29),IF(入力!$C$30=2,ROUNDUP('ユーザー別小売(卸)価格試算(税抜)'!N339*(1+入力!$C$31/100),-入力!$C$29),IF(入力!$C$30=3,ROUND('ユーザー別小売(卸)価格試算(税抜)'!N339*(1+入力!$C$31/100),-入力!$C$29)))),'ユーザー別小売(卸)価格試算(税抜)'!N339))</f>
        <v/>
      </c>
      <c r="O339" s="127">
        <f>'6桁'!O339</f>
        <v>0</v>
      </c>
      <c r="P339" s="118" t="str">
        <f>IF('ユーザー別小売(卸)価格試算(税抜)'!P339="","",IF(ISNUMBER('ユーザー別小売(卸)価格試算(税抜)'!P339),IF(入力!$C$30=1,ROUNDDOWN('ユーザー別小売(卸)価格試算(税抜)'!P339*(1+入力!$C$31/100),-入力!$C$29),IF(入力!$C$30=2,ROUNDUP('ユーザー別小売(卸)価格試算(税抜)'!P339*(1+入力!$C$31/100),-入力!$C$29),IF(入力!$C$30=3,ROUND('ユーザー別小売(卸)価格試算(税抜)'!P339*(1+入力!$C$31/100),-入力!$C$29)))),'ユーザー別小売(卸)価格試算(税抜)'!P339))</f>
        <v/>
      </c>
      <c r="Q339" s="21">
        <f>'6桁'!Q339</f>
        <v>0</v>
      </c>
      <c r="R339" s="161"/>
      <c r="S339" s="22"/>
      <c r="T339" s="74"/>
      <c r="U339" s="22"/>
      <c r="V339" s="267"/>
      <c r="W339" s="22"/>
      <c r="X339" s="4"/>
    </row>
    <row r="340" spans="2:27" ht="33.75" customHeight="1">
      <c r="B340" s="545" t="s">
        <v>1119</v>
      </c>
      <c r="C340" s="545"/>
      <c r="D340" s="545"/>
      <c r="E340" s="545"/>
      <c r="F340" s="545"/>
      <c r="G340" s="545"/>
      <c r="H340" s="545"/>
      <c r="I340" s="545"/>
      <c r="J340" s="545"/>
      <c r="K340" s="545"/>
      <c r="L340" s="545"/>
      <c r="M340" s="545"/>
      <c r="N340" s="545"/>
      <c r="O340" s="545"/>
      <c r="P340" s="545"/>
      <c r="Q340" s="545"/>
      <c r="R340" s="546"/>
      <c r="S340" s="546"/>
      <c r="T340" s="546"/>
      <c r="U340" s="546"/>
    </row>
    <row r="341" spans="2:27" ht="13.5" customHeight="1">
      <c r="C341" s="327"/>
      <c r="D341" s="327"/>
      <c r="E341" s="327"/>
      <c r="F341" s="10"/>
      <c r="G341" s="17"/>
      <c r="H341" s="10"/>
      <c r="I341" s="17"/>
      <c r="J341" s="10"/>
      <c r="K341" s="17"/>
      <c r="L341" s="10"/>
      <c r="M341" s="17"/>
      <c r="N341" s="10"/>
      <c r="O341" s="17"/>
      <c r="P341" s="10"/>
      <c r="Q341" s="17"/>
      <c r="R341" s="10"/>
      <c r="S341" s="17"/>
      <c r="T341" s="10"/>
      <c r="U341" s="17"/>
      <c r="V341" s="10"/>
      <c r="W341" s="17"/>
      <c r="X341" s="10"/>
      <c r="Y341" s="17"/>
    </row>
    <row r="342" spans="2:27" ht="14.25" customHeight="1" thickBot="1">
      <c r="C342" s="327"/>
      <c r="D342" s="327"/>
      <c r="E342" s="327"/>
      <c r="F342" s="74"/>
      <c r="G342" s="18"/>
      <c r="H342" s="74"/>
      <c r="I342" s="18"/>
      <c r="J342" s="74"/>
      <c r="K342" s="18"/>
      <c r="L342" s="74"/>
      <c r="M342" s="18"/>
      <c r="N342" s="74"/>
      <c r="O342" s="18"/>
      <c r="P342" s="74"/>
      <c r="Q342" s="18"/>
      <c r="R342" s="74"/>
      <c r="S342" s="17"/>
      <c r="T342" s="74"/>
      <c r="U342" s="18"/>
    </row>
    <row r="343" spans="2:27" ht="25.5" customHeight="1" thickTop="1" thickBot="1">
      <c r="B343" s="518" t="s">
        <v>451</v>
      </c>
      <c r="C343" s="519"/>
      <c r="D343" s="519"/>
      <c r="E343" s="519"/>
      <c r="F343" s="519"/>
      <c r="G343" s="519"/>
      <c r="H343" s="519"/>
      <c r="I343" s="519"/>
      <c r="J343" s="519"/>
      <c r="K343" s="519"/>
      <c r="L343" s="519"/>
      <c r="M343" s="519"/>
      <c r="N343" s="519"/>
      <c r="O343" s="519"/>
      <c r="P343" s="519"/>
      <c r="Q343" s="519"/>
      <c r="R343" s="519"/>
      <c r="S343" s="519"/>
      <c r="T343" s="519"/>
      <c r="U343" s="519"/>
      <c r="V343" s="519"/>
      <c r="W343" s="519"/>
      <c r="X343" s="519"/>
      <c r="Y343" s="519"/>
      <c r="Z343" s="519"/>
      <c r="AA343" s="520"/>
    </row>
    <row r="344" spans="2:27" ht="14.25" thickTop="1"/>
    <row r="345" spans="2:27" s="239" customFormat="1" ht="20.100000000000001" customHeight="1" thickBot="1">
      <c r="B345" s="238" t="s">
        <v>730</v>
      </c>
      <c r="F345" s="240"/>
      <c r="H345" s="240"/>
      <c r="J345" s="240"/>
      <c r="L345" s="240"/>
      <c r="N345" s="240"/>
      <c r="P345" s="240"/>
      <c r="R345" s="240"/>
      <c r="T345" s="240"/>
      <c r="V345" s="240"/>
      <c r="X345" s="240"/>
    </row>
    <row r="346" spans="2:27" ht="19.5" customHeight="1" thickBot="1">
      <c r="B346" s="521" t="s">
        <v>452</v>
      </c>
      <c r="C346" s="524" t="s">
        <v>524</v>
      </c>
      <c r="D346" s="527" t="s">
        <v>1113</v>
      </c>
      <c r="E346" s="540"/>
      <c r="F346" s="531" t="s">
        <v>453</v>
      </c>
      <c r="G346" s="532"/>
      <c r="H346" s="532"/>
      <c r="I346" s="532"/>
      <c r="J346" s="532"/>
      <c r="K346" s="532"/>
      <c r="L346" s="532"/>
      <c r="M346" s="532"/>
      <c r="N346" s="532"/>
      <c r="O346" s="532"/>
      <c r="P346" s="532"/>
      <c r="Q346" s="533"/>
      <c r="R346" s="135"/>
      <c r="S346" s="11"/>
      <c r="T346" s="11"/>
      <c r="U346" s="11"/>
      <c r="V346" s="11"/>
      <c r="W346" s="11"/>
      <c r="X346" s="11"/>
      <c r="Y346" s="11"/>
      <c r="Z346" s="11"/>
    </row>
    <row r="347" spans="2:27" ht="19.5" customHeight="1">
      <c r="B347" s="522"/>
      <c r="C347" s="525"/>
      <c r="D347" s="541"/>
      <c r="E347" s="542"/>
      <c r="F347" s="516" t="s">
        <v>971</v>
      </c>
      <c r="G347" s="507"/>
      <c r="H347" s="506" t="s">
        <v>775</v>
      </c>
      <c r="I347" s="507"/>
      <c r="J347" s="506" t="s">
        <v>770</v>
      </c>
      <c r="K347" s="507"/>
      <c r="L347" s="506" t="s">
        <v>777</v>
      </c>
      <c r="M347" s="507"/>
      <c r="N347" s="506" t="s">
        <v>778</v>
      </c>
      <c r="O347" s="507"/>
      <c r="P347" s="506" t="s">
        <v>780</v>
      </c>
      <c r="Q347" s="507"/>
      <c r="R347" s="135"/>
      <c r="S347" s="11"/>
      <c r="T347" s="11"/>
      <c r="U347" s="11"/>
      <c r="V347" s="11"/>
      <c r="W347" s="11"/>
      <c r="X347" s="11"/>
      <c r="Y347" s="11"/>
      <c r="Z347" s="11"/>
    </row>
    <row r="348" spans="2:27" ht="19.5" customHeight="1">
      <c r="B348" s="522"/>
      <c r="C348" s="525"/>
      <c r="D348" s="510" t="s">
        <v>1115</v>
      </c>
      <c r="E348" s="550" t="s">
        <v>1114</v>
      </c>
      <c r="F348" s="517"/>
      <c r="G348" s="509"/>
      <c r="H348" s="508"/>
      <c r="I348" s="509"/>
      <c r="J348" s="508"/>
      <c r="K348" s="509"/>
      <c r="L348" s="508"/>
      <c r="M348" s="509"/>
      <c r="N348" s="508"/>
      <c r="O348" s="509"/>
      <c r="P348" s="508"/>
      <c r="Q348" s="509"/>
      <c r="R348" s="410"/>
      <c r="S348" s="407"/>
      <c r="T348" s="407"/>
      <c r="U348" s="407"/>
      <c r="V348" s="407"/>
      <c r="W348" s="407"/>
      <c r="X348" s="136"/>
      <c r="Y348" s="136"/>
    </row>
    <row r="349" spans="2:27" ht="19.5" customHeight="1" thickBot="1">
      <c r="B349" s="523"/>
      <c r="C349" s="526"/>
      <c r="D349" s="549"/>
      <c r="E349" s="551"/>
      <c r="F349" s="553" t="s">
        <v>774</v>
      </c>
      <c r="G349" s="554"/>
      <c r="H349" s="553" t="s">
        <v>782</v>
      </c>
      <c r="I349" s="554"/>
      <c r="J349" s="514" t="s">
        <v>774</v>
      </c>
      <c r="K349" s="515"/>
      <c r="L349" s="514" t="s">
        <v>782</v>
      </c>
      <c r="M349" s="515"/>
      <c r="N349" s="514" t="s">
        <v>781</v>
      </c>
      <c r="O349" s="515"/>
      <c r="P349" s="514" t="s">
        <v>781</v>
      </c>
      <c r="Q349" s="555"/>
      <c r="R349" s="358"/>
      <c r="S349" s="327"/>
      <c r="T349" s="327"/>
      <c r="U349" s="327"/>
      <c r="V349" s="327"/>
      <c r="W349" s="327"/>
      <c r="X349" s="4"/>
    </row>
    <row r="350" spans="2:27" ht="30" customHeight="1">
      <c r="B350" s="502">
        <v>14</v>
      </c>
      <c r="C350" s="352" t="s">
        <v>55</v>
      </c>
      <c r="D350" s="253">
        <v>69</v>
      </c>
      <c r="E350" s="353"/>
      <c r="F350" s="91" t="str">
        <f>IF('ユーザー別小売(卸)価格試算(税抜)'!F350="","",IF(ISNUMBER('ユーザー別小売(卸)価格試算(税抜)'!F350),IF(入力!$C$30=1,ROUNDDOWN('ユーザー別小売(卸)価格試算(税抜)'!F350*(1+入力!$C$31/100),-入力!$C$29),IF(入力!$C$30=2,ROUNDUP('ユーザー別小売(卸)価格試算(税抜)'!F350*(1+入力!$C$31/100),-入力!$C$29),IF(入力!$C$30=3,ROUND('ユーザー別小売(卸)価格試算(税抜)'!F350*(1+入力!$C$31/100),-入力!$C$29)))),'ユーザー別小売(卸)価格試算(税抜)'!F350))</f>
        <v/>
      </c>
      <c r="G350" s="124">
        <f>'6桁'!G350</f>
        <v>0</v>
      </c>
      <c r="H350" s="91" t="str">
        <f>IF('ユーザー別小売(卸)価格試算(税抜)'!H350="","",IF(ISNUMBER('ユーザー別小売(卸)価格試算(税抜)'!H350),IF(入力!$C$30=1,ROUNDDOWN('ユーザー別小売(卸)価格試算(税抜)'!H350*(1+入力!$C$31/100),-入力!$C$29),IF(入力!$C$30=2,ROUNDUP('ユーザー別小売(卸)価格試算(税抜)'!H350*(1+入力!$C$31/100),-入力!$C$29),IF(入力!$C$30=3,ROUND('ユーザー別小売(卸)価格試算(税抜)'!H350*(1+入力!$C$31/100),-入力!$C$29)))),'ユーザー別小売(卸)価格試算(税抜)'!H350))</f>
        <v/>
      </c>
      <c r="I350" s="124">
        <f>'6桁'!I350</f>
        <v>0</v>
      </c>
      <c r="J350" s="91">
        <f>IF('ユーザー別小売(卸)価格試算(税抜)'!J350="","",IF(ISNUMBER('ユーザー別小売(卸)価格試算(税抜)'!J350),IF(入力!$C$30=1,ROUNDDOWN('ユーザー別小売(卸)価格試算(税抜)'!J350*(1+入力!$C$31/100),-入力!$C$29),IF(入力!$C$30=2,ROUNDUP('ユーザー別小売(卸)価格試算(税抜)'!J350*(1+入力!$C$31/100),-入力!$C$29),IF(入力!$C$30=3,ROUND('ユーザー別小売(卸)価格試算(税抜)'!J350*(1+入力!$C$31/100),-入力!$C$29)))),'ユーザー別小売(卸)価格試算(税抜)'!J350))</f>
        <v>13750</v>
      </c>
      <c r="K350" s="92" t="str">
        <f>'6桁'!K350</f>
        <v>V◇</v>
      </c>
      <c r="L350" s="128" t="str">
        <f>IF('ユーザー別小売(卸)価格試算(税抜)'!L350="","",IF(ISNUMBER('ユーザー別小売(卸)価格試算(税抜)'!L350),IF(入力!$C$30=1,ROUNDDOWN('ユーザー別小売(卸)価格試算(税抜)'!L350*(1+入力!$C$31/100),-入力!$C$29),IF(入力!$C$30=2,ROUNDUP('ユーザー別小売(卸)価格試算(税抜)'!L350*(1+入力!$C$31/100),-入力!$C$29),IF(入力!$C$30=3,ROUND('ユーザー別小売(卸)価格試算(税抜)'!L350*(1+入力!$C$31/100),-入力!$C$29)))),'ユーザー別小売(卸)価格試算(税抜)'!L350))</f>
        <v/>
      </c>
      <c r="M350" s="131">
        <f>'6桁'!M350</f>
        <v>0</v>
      </c>
      <c r="N350" s="91" t="str">
        <f>IF('ユーザー別小売(卸)価格試算(税抜)'!N350="","",IF(ISNUMBER('ユーザー別小売(卸)価格試算(税抜)'!N350),IF(入力!$C$30=1,ROUNDDOWN('ユーザー別小売(卸)価格試算(税抜)'!N350*(1+入力!$C$31/100),-入力!$C$29),IF(入力!$C$30=2,ROUNDUP('ユーザー別小売(卸)価格試算(税抜)'!N350*(1+入力!$C$31/100),-入力!$C$29),IF(入力!$C$30=3,ROUND('ユーザー別小売(卸)価格試算(税抜)'!N350*(1+入力!$C$31/100),-入力!$C$29)))),'ユーザー別小売(卸)価格試算(税抜)'!N350))</f>
        <v/>
      </c>
      <c r="O350" s="124">
        <f>'6桁'!O350</f>
        <v>0</v>
      </c>
      <c r="P350" s="91">
        <f>IF('ユーザー別小売(卸)価格試算(税抜)'!P350="","",IF(ISNUMBER('ユーザー別小売(卸)価格試算(税抜)'!P350),IF(入力!$C$30=1,ROUNDDOWN('ユーザー別小売(卸)価格試算(税抜)'!P350*(1+入力!$C$31/100),-入力!$C$29),IF(入力!$C$30=2,ROUNDUP('ユーザー別小売(卸)価格試算(税抜)'!P350*(1+入力!$C$31/100),-入力!$C$29),IF(入力!$C$30=3,ROUND('ユーザー別小売(卸)価格試算(税抜)'!P350*(1+入力!$C$31/100),-入力!$C$29)))),'ユーザー別小売(卸)価格試算(税抜)'!P350))</f>
        <v>14300</v>
      </c>
      <c r="Q350" s="92" t="str">
        <f>'6桁'!Q350</f>
        <v>V
DZ101</v>
      </c>
      <c r="R350" s="267"/>
      <c r="S350" s="22"/>
      <c r="T350" s="74"/>
      <c r="U350" s="22"/>
      <c r="V350" s="74"/>
      <c r="W350" s="22"/>
      <c r="X350" s="74"/>
      <c r="Y350" s="22"/>
    </row>
    <row r="351" spans="2:27" ht="30" customHeight="1">
      <c r="B351" s="503"/>
      <c r="C351" s="341" t="s">
        <v>58</v>
      </c>
      <c r="D351" s="254">
        <v>72</v>
      </c>
      <c r="E351" s="342"/>
      <c r="F351" s="95">
        <f>IF('ユーザー別小売(卸)価格試算(税抜)'!F351="","",IF(ISNUMBER('ユーザー別小売(卸)価格試算(税抜)'!F351),IF(入力!$C$30=1,ROUNDDOWN('ユーザー別小売(卸)価格試算(税抜)'!F351*(1+入力!$C$31/100),-入力!$C$29),IF(入力!$C$30=2,ROUNDUP('ユーザー別小売(卸)価格試算(税抜)'!F351*(1+入力!$C$31/100),-入力!$C$29),IF(入力!$C$30=3,ROUND('ユーザー別小売(卸)価格試算(税抜)'!F351*(1+入力!$C$31/100),-入力!$C$29)))),'ユーザー別小売(卸)価格試算(税抜)'!F351))</f>
        <v>17820</v>
      </c>
      <c r="G351" s="126" t="str">
        <f>'6桁'!G351</f>
        <v>V◇</v>
      </c>
      <c r="H351" s="95" t="str">
        <f>IF('ユーザー別小売(卸)価格試算(税抜)'!H351="","",IF(ISNUMBER('ユーザー別小売(卸)価格試算(税抜)'!H351),IF(入力!$C$30=1,ROUNDDOWN('ユーザー別小売(卸)価格試算(税抜)'!H351*(1+入力!$C$31/100),-入力!$C$29),IF(入力!$C$30=2,ROUNDUP('ユーザー別小売(卸)価格試算(税抜)'!H351*(1+入力!$C$31/100),-入力!$C$29),IF(入力!$C$30=3,ROUND('ユーザー別小売(卸)価格試算(税抜)'!H351*(1+入力!$C$31/100),-入力!$C$29)))),'ユーザー別小売(卸)価格試算(税抜)'!H351))</f>
        <v/>
      </c>
      <c r="I351" s="126">
        <f>'6桁'!I351</f>
        <v>0</v>
      </c>
      <c r="J351" s="95">
        <f>IF('ユーザー別小売(卸)価格試算(税抜)'!J351="","",IF(ISNUMBER('ユーザー別小売(卸)価格試算(税抜)'!J351),IF(入力!$C$30=1,ROUNDDOWN('ユーザー別小売(卸)価格試算(税抜)'!J351*(1+入力!$C$31/100),-入力!$C$29),IF(入力!$C$30=2,ROUNDUP('ユーザー別小売(卸)価格試算(税抜)'!J351*(1+入力!$C$31/100),-入力!$C$29),IF(入力!$C$30=3,ROUND('ユーザー別小売(卸)価格試算(税抜)'!J351*(1+入力!$C$31/100),-入力!$C$29)))),'ユーザー別小売(卸)価格試算(税抜)'!J351))</f>
        <v>13970</v>
      </c>
      <c r="K351" s="20" t="str">
        <f>'6桁'!K351</f>
        <v>V◇</v>
      </c>
      <c r="L351" s="95">
        <f>IF('ユーザー別小売(卸)価格試算(税抜)'!L351="","",IF(ISNUMBER('ユーザー別小売(卸)価格試算(税抜)'!L351),IF(入力!$C$30=1,ROUNDDOWN('ユーザー別小売(卸)価格試算(税抜)'!L351*(1+入力!$C$31/100),-入力!$C$29),IF(入力!$C$30=2,ROUNDUP('ユーザー別小売(卸)価格試算(税抜)'!L351*(1+入力!$C$31/100),-入力!$C$29),IF(入力!$C$30=3,ROUND('ユーザー別小売(卸)価格試算(税抜)'!L351*(1+入力!$C$31/100),-入力!$C$29)))),'ユーザー別小売(卸)価格試算(税抜)'!L351))</f>
        <v>18810</v>
      </c>
      <c r="M351" s="20" t="str">
        <f>'6桁'!M351</f>
        <v>H</v>
      </c>
      <c r="N351" s="95">
        <f>IF('ユーザー別小売(卸)価格試算(税抜)'!N351="","",IF(ISNUMBER('ユーザー別小売(卸)価格試算(税抜)'!N351),IF(入力!$C$30=1,ROUNDDOWN('ユーザー別小売(卸)価格試算(税抜)'!N351*(1+入力!$C$31/100),-入力!$C$29),IF(入力!$C$30=2,ROUNDUP('ユーザー別小売(卸)価格試算(税抜)'!N351*(1+入力!$C$31/100),-入力!$C$29),IF(入力!$C$30=3,ROUND('ユーザー別小売(卸)価格試算(税抜)'!N351*(1+入力!$C$31/100),-入力!$C$29)))),'ユーザー別小売(卸)価格試算(税抜)'!N351))</f>
        <v>20020</v>
      </c>
      <c r="O351" s="126" t="str">
        <f>'6桁'!O351</f>
        <v>V</v>
      </c>
      <c r="P351" s="95" t="str">
        <f>IF('ユーザー別小売(卸)価格試算(税抜)'!P351="","",IF(ISNUMBER('ユーザー別小売(卸)価格試算(税抜)'!P351),IF(入力!$C$30=1,ROUNDDOWN('ユーザー別小売(卸)価格試算(税抜)'!P351*(1+入力!$C$31/100),-入力!$C$29),IF(入力!$C$30=2,ROUNDUP('ユーザー別小売(卸)価格試算(税抜)'!P351*(1+入力!$C$31/100),-入力!$C$29),IF(入力!$C$30=3,ROUND('ユーザー別小売(卸)価格試算(税抜)'!P351*(1+入力!$C$31/100),-入力!$C$29)))),'ユーザー別小売(卸)価格試算(税抜)'!P351))</f>
        <v/>
      </c>
      <c r="Q351" s="20">
        <f>'6桁'!Q351</f>
        <v>0</v>
      </c>
      <c r="R351" s="267"/>
      <c r="S351" s="22"/>
      <c r="T351" s="74"/>
      <c r="U351" s="22"/>
      <c r="V351" s="74"/>
      <c r="W351" s="22"/>
      <c r="X351" s="74"/>
      <c r="Y351" s="22"/>
    </row>
    <row r="352" spans="2:27" ht="30" customHeight="1">
      <c r="B352" s="503"/>
      <c r="C352" s="341" t="s">
        <v>59</v>
      </c>
      <c r="D352" s="254" t="s">
        <v>1122</v>
      </c>
      <c r="E352" s="342"/>
      <c r="F352" s="95" t="str">
        <f>IF('ユーザー別小売(卸)価格試算(税抜)'!F352="","",IF(ISNUMBER('ユーザー別小売(卸)価格試算(税抜)'!F352),IF(入力!$C$30=1,ROUNDDOWN('ユーザー別小売(卸)価格試算(税抜)'!F352*(1+入力!$C$31/100),-入力!$C$29),IF(入力!$C$30=2,ROUNDUP('ユーザー別小売(卸)価格試算(税抜)'!F352*(1+入力!$C$31/100),-入力!$C$29),IF(入力!$C$30=3,ROUND('ユーザー別小売(卸)価格試算(税抜)'!F352*(1+入力!$C$31/100),-入力!$C$29)))),'ユーザー別小売(卸)価格試算(税抜)'!F352))</f>
        <v/>
      </c>
      <c r="G352" s="126">
        <f>'6桁'!G352</f>
        <v>0</v>
      </c>
      <c r="H352" s="95" t="str">
        <f>IF('ユーザー別小売(卸)価格試算(税抜)'!H352="","",IF(ISNUMBER('ユーザー別小売(卸)価格試算(税抜)'!H352),IF(入力!$C$30=1,ROUNDDOWN('ユーザー別小売(卸)価格試算(税抜)'!H352*(1+入力!$C$31/100),-入力!$C$29),IF(入力!$C$30=2,ROUNDUP('ユーザー別小売(卸)価格試算(税抜)'!H352*(1+入力!$C$31/100),-入力!$C$29),IF(入力!$C$30=3,ROUND('ユーザー別小売(卸)価格試算(税抜)'!H352*(1+入力!$C$31/100),-入力!$C$29)))),'ユーザー別小売(卸)価格試算(税抜)'!H352))</f>
        <v/>
      </c>
      <c r="I352" s="126">
        <f>'6桁'!I352</f>
        <v>0</v>
      </c>
      <c r="J352" s="95" t="str">
        <f>IF('ユーザー別小売(卸)価格試算(税抜)'!J352="","",IF(ISNUMBER('ユーザー別小売(卸)価格試算(税抜)'!J352),IF(入力!$C$30=1,ROUNDDOWN('ユーザー別小売(卸)価格試算(税抜)'!J352*(1+入力!$C$31/100),-入力!$C$29),IF(入力!$C$30=2,ROUNDUP('ユーザー別小売(卸)価格試算(税抜)'!J352*(1+入力!$C$31/100),-入力!$C$29),IF(入力!$C$30=3,ROUND('ユーザー別小売(卸)価格試算(税抜)'!J352*(1+入力!$C$31/100),-入力!$C$29)))),'ユーザー別小売(卸)価格試算(税抜)'!J352))</f>
        <v/>
      </c>
      <c r="K352" s="20">
        <f>'6桁'!K352</f>
        <v>0</v>
      </c>
      <c r="L352" s="95" t="str">
        <f>IF('ユーザー別小売(卸)価格試算(税抜)'!L352="","",IF(ISNUMBER('ユーザー別小売(卸)価格試算(税抜)'!L352),IF(入力!$C$30=1,ROUNDDOWN('ユーザー別小売(卸)価格試算(税抜)'!L352*(1+入力!$C$31/100),-入力!$C$29),IF(入力!$C$30=2,ROUNDUP('ユーザー別小売(卸)価格試算(税抜)'!L352*(1+入力!$C$31/100),-入力!$C$29),IF(入力!$C$30=3,ROUND('ユーザー別小売(卸)価格試算(税抜)'!L352*(1+入力!$C$31/100),-入力!$C$29)))),'ユーザー別小売(卸)価格試算(税抜)'!L352))</f>
        <v/>
      </c>
      <c r="M352" s="20">
        <f>'6桁'!M352</f>
        <v>0</v>
      </c>
      <c r="N352" s="95" t="str">
        <f>IF('ユーザー別小売(卸)価格試算(税抜)'!N352="","",IF(ISNUMBER('ユーザー別小売(卸)価格試算(税抜)'!N352),IF(入力!$C$30=1,ROUNDDOWN('ユーザー別小売(卸)価格試算(税抜)'!N352*(1+入力!$C$31/100),-入力!$C$29),IF(入力!$C$30=2,ROUNDUP('ユーザー別小売(卸)価格試算(税抜)'!N352*(1+入力!$C$31/100),-入力!$C$29),IF(入力!$C$30=3,ROUND('ユーザー別小売(卸)価格試算(税抜)'!N352*(1+入力!$C$31/100),-入力!$C$29)))),'ユーザー別小売(卸)価格試算(税抜)'!N352))</f>
        <v/>
      </c>
      <c r="O352" s="126">
        <f>'6桁'!O352</f>
        <v>0</v>
      </c>
      <c r="P352" s="95">
        <f>IF('ユーザー別小売(卸)価格試算(税抜)'!P352="","",IF(ISNUMBER('ユーザー別小売(卸)価格試算(税抜)'!P352),IF(入力!$C$30=1,ROUNDDOWN('ユーザー別小売(卸)価格試算(税抜)'!P352*(1+入力!$C$31/100),-入力!$C$29),IF(入力!$C$30=2,ROUNDUP('ユーザー別小売(卸)価格試算(税抜)'!P352*(1+入力!$C$31/100),-入力!$C$29),IF(入力!$C$30=3,ROUND('ユーザー別小売(卸)価格試算(税抜)'!P352*(1+入力!$C$31/100),-入力!$C$29)))),'ユーザー別小売(卸)価格試算(税抜)'!P352))</f>
        <v>20350</v>
      </c>
      <c r="Q352" s="20" t="str">
        <f>'6桁'!Q352</f>
        <v>V
DZ101</v>
      </c>
      <c r="R352" s="267"/>
      <c r="S352" s="22"/>
      <c r="T352" s="74"/>
      <c r="U352" s="22"/>
      <c r="V352" s="74"/>
      <c r="W352" s="22"/>
      <c r="X352" s="74"/>
      <c r="Y352" s="22"/>
    </row>
    <row r="353" spans="2:25" ht="30" customHeight="1">
      <c r="B353" s="503"/>
      <c r="C353" s="341" t="s">
        <v>104</v>
      </c>
      <c r="D353" s="254">
        <v>75</v>
      </c>
      <c r="E353" s="342">
        <v>79</v>
      </c>
      <c r="F353" s="95">
        <f>IF('ユーザー別小売(卸)価格試算(税抜)'!F353="","",IF(ISNUMBER('ユーザー別小売(卸)価格試算(税抜)'!F353),IF(入力!$C$30=1,ROUNDDOWN('ユーザー別小売(卸)価格試算(税抜)'!F353*(1+入力!$C$31/100),-入力!$C$29),IF(入力!$C$30=2,ROUNDUP('ユーザー別小売(卸)価格試算(税抜)'!F353*(1+入力!$C$31/100),-入力!$C$29),IF(入力!$C$30=3,ROUND('ユーザー別小売(卸)価格試算(税抜)'!F353*(1+入力!$C$31/100),-入力!$C$29)))),'ユーザー別小売(卸)価格試算(税抜)'!F353))</f>
        <v>16940</v>
      </c>
      <c r="G353" s="126" t="str">
        <f>'6桁'!G353</f>
        <v>H◇</v>
      </c>
      <c r="H353" s="95" t="str">
        <f>IF('ユーザー別小売(卸)価格試算(税抜)'!H353="","",IF(ISNUMBER('ユーザー別小売(卸)価格試算(税抜)'!H353),IF(入力!$C$30=1,ROUNDDOWN('ユーザー別小売(卸)価格試算(税抜)'!H353*(1+入力!$C$31/100),-入力!$C$29),IF(入力!$C$30=2,ROUNDUP('ユーザー別小売(卸)価格試算(税抜)'!H353*(1+入力!$C$31/100),-入力!$C$29),IF(入力!$C$30=3,ROUND('ユーザー別小売(卸)価格試算(税抜)'!H353*(1+入力!$C$31/100),-入力!$C$29)))),'ユーザー別小売(卸)価格試算(税抜)'!H353))</f>
        <v/>
      </c>
      <c r="I353" s="126">
        <f>'6桁'!I353</f>
        <v>0</v>
      </c>
      <c r="J353" s="95">
        <f>IF('ユーザー別小売(卸)価格試算(税抜)'!J353="","",IF(ISNUMBER('ユーザー別小売(卸)価格試算(税抜)'!J353),IF(入力!$C$30=1,ROUNDDOWN('ユーザー別小売(卸)価格試算(税抜)'!J353*(1+入力!$C$31/100),-入力!$C$29),IF(入力!$C$30=2,ROUNDUP('ユーザー別小売(卸)価格試算(税抜)'!J353*(1+入力!$C$31/100),-入力!$C$29),IF(入力!$C$30=3,ROUND('ユーザー別小売(卸)価格試算(税抜)'!J353*(1+入力!$C$31/100),-入力!$C$29)))),'ユーザー別小売(卸)価格試算(税抜)'!J353))</f>
        <v>14080</v>
      </c>
      <c r="K353" s="20" t="str">
        <f>'6桁'!K353</f>
        <v>H◇</v>
      </c>
      <c r="L353" s="95" t="str">
        <f>IF('ユーザー別小売(卸)価格試算(税抜)'!L353="","",IF(ISNUMBER('ユーザー別小売(卸)価格試算(税抜)'!L353),IF(入力!$C$30=1,ROUNDDOWN('ユーザー別小売(卸)価格試算(税抜)'!L353*(1+入力!$C$31/100),-入力!$C$29),IF(入力!$C$30=2,ROUNDUP('ユーザー別小売(卸)価格試算(税抜)'!L353*(1+入力!$C$31/100),-入力!$C$29),IF(入力!$C$30=3,ROUND('ユーザー別小売(卸)価格試算(税抜)'!L353*(1+入力!$C$31/100),-入力!$C$29)))),'ユーザー別小売(卸)価格試算(税抜)'!L353))</f>
        <v/>
      </c>
      <c r="M353" s="20">
        <f>'6桁'!M353</f>
        <v>0</v>
      </c>
      <c r="N353" s="95" t="str">
        <f>IF('ユーザー別小売(卸)価格試算(税抜)'!N353="","",IF(ISNUMBER('ユーザー別小売(卸)価格試算(税抜)'!N353),IF(入力!$C$30=1,ROUNDDOWN('ユーザー別小売(卸)価格試算(税抜)'!N353*(1+入力!$C$31/100),-入力!$C$29),IF(入力!$C$30=2,ROUNDUP('ユーザー別小売(卸)価格試算(税抜)'!N353*(1+入力!$C$31/100),-入力!$C$29),IF(入力!$C$30=3,ROUND('ユーザー別小売(卸)価格試算(税抜)'!N353*(1+入力!$C$31/100),-入力!$C$29)))),'ユーザー別小売(卸)価格試算(税抜)'!N353))</f>
        <v/>
      </c>
      <c r="O353" s="126">
        <f>'6桁'!O353</f>
        <v>0</v>
      </c>
      <c r="P353" s="95" t="str">
        <f>IF('ユーザー別小売(卸)価格試算(税抜)'!P353="","",IF(ISNUMBER('ユーザー別小売(卸)価格試算(税抜)'!P353),IF(入力!$C$30=1,ROUNDDOWN('ユーザー別小売(卸)価格試算(税抜)'!P353*(1+入力!$C$31/100),-入力!$C$29),IF(入力!$C$30=2,ROUNDUP('ユーザー別小売(卸)価格試算(税抜)'!P353*(1+入力!$C$31/100),-入力!$C$29),IF(入力!$C$30=3,ROUND('ユーザー別小売(卸)価格試算(税抜)'!P353*(1+入力!$C$31/100),-入力!$C$29)))),'ユーザー別小売(卸)価格試算(税抜)'!P353))</f>
        <v/>
      </c>
      <c r="Q353" s="20">
        <f>'6桁'!Q353</f>
        <v>0</v>
      </c>
      <c r="R353" s="267"/>
      <c r="S353" s="22"/>
      <c r="T353" s="74"/>
      <c r="U353" s="22"/>
      <c r="V353" s="74"/>
      <c r="W353" s="22"/>
      <c r="X353" s="74"/>
      <c r="Y353" s="22"/>
    </row>
    <row r="354" spans="2:25" ht="30" customHeight="1">
      <c r="B354" s="503"/>
      <c r="C354" s="341" t="s">
        <v>162</v>
      </c>
      <c r="D354" s="254">
        <v>79</v>
      </c>
      <c r="E354" s="342">
        <v>83</v>
      </c>
      <c r="F354" s="95" t="str">
        <f>IF('ユーザー別小売(卸)価格試算(税抜)'!F354="","",IF(ISNUMBER('ユーザー別小売(卸)価格試算(税抜)'!F354),IF(入力!$C$30=1,ROUNDDOWN('ユーザー別小売(卸)価格試算(税抜)'!F354*(1+入力!$C$31/100),-入力!$C$29),IF(入力!$C$30=2,ROUNDUP('ユーザー別小売(卸)価格試算(税抜)'!F354*(1+入力!$C$31/100),-入力!$C$29),IF(入力!$C$30=3,ROUND('ユーザー別小売(卸)価格試算(税抜)'!F354*(1+入力!$C$31/100),-入力!$C$29)))),'ユーザー別小売(卸)価格試算(税抜)'!F354))</f>
        <v/>
      </c>
      <c r="G354" s="126">
        <f>'6桁'!G354</f>
        <v>0</v>
      </c>
      <c r="H354" s="95" t="str">
        <f>IF('ユーザー別小売(卸)価格試算(税抜)'!H354="","",IF(ISNUMBER('ユーザー別小売(卸)価格試算(税抜)'!H354),IF(入力!$C$30=1,ROUNDDOWN('ユーザー別小売(卸)価格試算(税抜)'!H354*(1+入力!$C$31/100),-入力!$C$29),IF(入力!$C$30=2,ROUNDUP('ユーザー別小売(卸)価格試算(税抜)'!H354*(1+入力!$C$31/100),-入力!$C$29),IF(入力!$C$30=3,ROUND('ユーザー別小売(卸)価格試算(税抜)'!H354*(1+入力!$C$31/100),-入力!$C$29)))),'ユーザー別小売(卸)価格試算(税抜)'!H354))</f>
        <v/>
      </c>
      <c r="I354" s="126">
        <f>'6桁'!I354</f>
        <v>0</v>
      </c>
      <c r="J354" s="95">
        <f>IF('ユーザー別小売(卸)価格試算(税抜)'!J354="","",IF(ISNUMBER('ユーザー別小売(卸)価格試算(税抜)'!J354),IF(入力!$C$30=1,ROUNDDOWN('ユーザー別小売(卸)価格試算(税抜)'!J354*(1+入力!$C$31/100),-入力!$C$29),IF(入力!$C$30=2,ROUNDUP('ユーザー別小売(卸)価格試算(税抜)'!J354*(1+入力!$C$31/100),-入力!$C$29),IF(入力!$C$30=3,ROUND('ユーザー別小売(卸)価格試算(税抜)'!J354*(1+入力!$C$31/100),-入力!$C$29)))),'ユーザー別小売(卸)価格試算(税抜)'!J354))</f>
        <v>16390</v>
      </c>
      <c r="K354" s="20" t="str">
        <f>'6桁'!K354</f>
        <v>H◇</v>
      </c>
      <c r="L354" s="95" t="str">
        <f>IF('ユーザー別小売(卸)価格試算(税抜)'!L354="","",IF(ISNUMBER('ユーザー別小売(卸)価格試算(税抜)'!L354),IF(入力!$C$30=1,ROUNDDOWN('ユーザー別小売(卸)価格試算(税抜)'!L354*(1+入力!$C$31/100),-入力!$C$29),IF(入力!$C$30=2,ROUNDUP('ユーザー別小売(卸)価格試算(税抜)'!L354*(1+入力!$C$31/100),-入力!$C$29),IF(入力!$C$30=3,ROUND('ユーザー別小売(卸)価格試算(税抜)'!L354*(1+入力!$C$31/100),-入力!$C$29)))),'ユーザー別小売(卸)価格試算(税抜)'!L354))</f>
        <v/>
      </c>
      <c r="M354" s="20">
        <f>'6桁'!M354</f>
        <v>0</v>
      </c>
      <c r="N354" s="95">
        <f>IF('ユーザー別小売(卸)価格試算(税抜)'!N354="","",IF(ISNUMBER('ユーザー別小売(卸)価格試算(税抜)'!N354),IF(入力!$C$30=1,ROUNDDOWN('ユーザー別小売(卸)価格試算(税抜)'!N354*(1+入力!$C$31/100),-入力!$C$29),IF(入力!$C$30=2,ROUNDUP('ユーザー別小売(卸)価格試算(税抜)'!N354*(1+入力!$C$31/100),-入力!$C$29),IF(入力!$C$30=3,ROUND('ユーザー別小売(卸)価格試算(税抜)'!N354*(1+入力!$C$31/100),-入力!$C$29)))),'ユーザー別小売(卸)価格試算(税抜)'!N354))</f>
        <v>21890</v>
      </c>
      <c r="O354" s="126" t="str">
        <f>'6桁'!O354</f>
        <v>H</v>
      </c>
      <c r="P354" s="95">
        <f>IF('ユーザー別小売(卸)価格試算(税抜)'!P354="","",IF(ISNUMBER('ユーザー別小売(卸)価格試算(税抜)'!P354),IF(入力!$C$30=1,ROUNDDOWN('ユーザー別小売(卸)価格試算(税抜)'!P354*(1+入力!$C$31/100),-入力!$C$29),IF(入力!$C$30=2,ROUNDUP('ユーザー別小売(卸)価格試算(税抜)'!P354*(1+入力!$C$31/100),-入力!$C$29),IF(入力!$C$30=3,ROUND('ユーザー別小売(卸)価格試算(税抜)'!P354*(1+入力!$C$31/100),-入力!$C$29)))),'ユーザー別小売(卸)価格試算(税抜)'!P354))</f>
        <v>17160</v>
      </c>
      <c r="Q354" s="20" t="str">
        <f>'6桁'!Q354</f>
        <v>H
DZ101</v>
      </c>
      <c r="R354" s="267"/>
      <c r="S354" s="22"/>
      <c r="T354" s="74"/>
      <c r="U354" s="22"/>
      <c r="V354" s="74"/>
      <c r="W354" s="22"/>
      <c r="X354" s="74"/>
      <c r="Y354" s="22"/>
    </row>
    <row r="355" spans="2:25" ht="30" customHeight="1">
      <c r="B355" s="503"/>
      <c r="C355" s="341" t="s">
        <v>80</v>
      </c>
      <c r="D355" s="254">
        <v>82</v>
      </c>
      <c r="E355" s="342">
        <v>86</v>
      </c>
      <c r="F355" s="95">
        <f>IF('ユーザー別小売(卸)価格試算(税抜)'!F355="","",IF(ISNUMBER('ユーザー別小売(卸)価格試算(税抜)'!F355),IF(入力!$C$30=1,ROUNDDOWN('ユーザー別小売(卸)価格試算(税抜)'!F355*(1+入力!$C$31/100),-入力!$C$29),IF(入力!$C$30=2,ROUNDUP('ユーザー別小売(卸)価格試算(税抜)'!F355*(1+入力!$C$31/100),-入力!$C$29),IF(入力!$C$30=3,ROUND('ユーザー別小売(卸)価格試算(税抜)'!F355*(1+入力!$C$31/100),-入力!$C$29)))),'ユーザー別小売(卸)価格試算(税抜)'!F355))</f>
        <v>18260</v>
      </c>
      <c r="G355" s="126" t="str">
        <f>'6桁'!G355</f>
        <v>※H
LM704</v>
      </c>
      <c r="H355" s="95" t="str">
        <f>IF('ユーザー別小売(卸)価格試算(税抜)'!H355="","",IF(ISNUMBER('ユーザー別小売(卸)価格試算(税抜)'!H355),IF(入力!$C$30=1,ROUNDDOWN('ユーザー別小売(卸)価格試算(税抜)'!H355*(1+入力!$C$31/100),-入力!$C$29),IF(入力!$C$30=2,ROUNDUP('ユーザー別小売(卸)価格試算(税抜)'!H355*(1+入力!$C$31/100),-入力!$C$29),IF(入力!$C$30=3,ROUND('ユーザー別小売(卸)価格試算(税抜)'!H355*(1+入力!$C$31/100),-入力!$C$29)))),'ユーザー別小売(卸)価格試算(税抜)'!H355))</f>
        <v/>
      </c>
      <c r="I355" s="126">
        <f>'6桁'!I355</f>
        <v>0</v>
      </c>
      <c r="J355" s="95" t="str">
        <f>IF('ユーザー別小売(卸)価格試算(税抜)'!J355="","",IF(ISNUMBER('ユーザー別小売(卸)価格試算(税抜)'!J355),IF(入力!$C$30=1,ROUNDDOWN('ユーザー別小売(卸)価格試算(税抜)'!J355*(1+入力!$C$31/100),-入力!$C$29),IF(入力!$C$30=2,ROUNDUP('ユーザー別小売(卸)価格試算(税抜)'!J355*(1+入力!$C$31/100),-入力!$C$29),IF(入力!$C$30=3,ROUND('ユーザー別小売(卸)価格試算(税抜)'!J355*(1+入力!$C$31/100),-入力!$C$29)))),'ユーザー別小売(卸)価格試算(税抜)'!J355))</f>
        <v/>
      </c>
      <c r="K355" s="20">
        <f>'6桁'!K355</f>
        <v>0</v>
      </c>
      <c r="L355" s="95" t="str">
        <f>IF('ユーザー別小売(卸)価格試算(税抜)'!L355="","",IF(ISNUMBER('ユーザー別小売(卸)価格試算(税抜)'!L355),IF(入力!$C$30=1,ROUNDDOWN('ユーザー別小売(卸)価格試算(税抜)'!L355*(1+入力!$C$31/100),-入力!$C$29),IF(入力!$C$30=2,ROUNDUP('ユーザー別小売(卸)価格試算(税抜)'!L355*(1+入力!$C$31/100),-入力!$C$29),IF(入力!$C$30=3,ROUND('ユーザー別小売(卸)価格試算(税抜)'!L355*(1+入力!$C$31/100),-入力!$C$29)))),'ユーザー別小売(卸)価格試算(税抜)'!L355))</f>
        <v/>
      </c>
      <c r="M355" s="20">
        <f>'6桁'!M355</f>
        <v>0</v>
      </c>
      <c r="N355" s="95">
        <f>IF('ユーザー別小売(卸)価格試算(税抜)'!N355="","",IF(ISNUMBER('ユーザー別小売(卸)価格試算(税抜)'!N355),IF(入力!$C$30=1,ROUNDDOWN('ユーザー別小売(卸)価格試算(税抜)'!N355*(1+入力!$C$31/100),-入力!$C$29),IF(入力!$C$30=2,ROUNDUP('ユーザー別小売(卸)価格試算(税抜)'!N355*(1+入力!$C$31/100),-入力!$C$29),IF(入力!$C$30=3,ROUND('ユーザー別小売(卸)価格試算(税抜)'!N355*(1+入力!$C$31/100),-入力!$C$29)))),'ユーザー別小売(卸)価格試算(税抜)'!N355))</f>
        <v>21890</v>
      </c>
      <c r="O355" s="126" t="str">
        <f>'6桁'!O355</f>
        <v>H</v>
      </c>
      <c r="P355" s="95">
        <f>IF('ユーザー別小売(卸)価格試算(税抜)'!P355="","",IF(ISNUMBER('ユーザー別小売(卸)価格試算(税抜)'!P355),IF(入力!$C$30=1,ROUNDDOWN('ユーザー別小売(卸)価格試算(税抜)'!P355*(1+入力!$C$31/100),-入力!$C$29),IF(入力!$C$30=2,ROUNDUP('ユーザー別小売(卸)価格試算(税抜)'!P355*(1+入力!$C$31/100),-入力!$C$29),IF(入力!$C$30=3,ROUND('ユーザー別小売(卸)価格試算(税抜)'!P355*(1+入力!$C$31/100),-入力!$C$29)))),'ユーザー別小売(卸)価格試算(税抜)'!P355))</f>
        <v>18480</v>
      </c>
      <c r="Q355" s="20" t="str">
        <f>'6桁'!Q355</f>
        <v>H</v>
      </c>
      <c r="R355" s="267"/>
      <c r="S355" s="22"/>
      <c r="T355" s="74"/>
      <c r="U355" s="22"/>
      <c r="V355" s="74"/>
      <c r="W355" s="22"/>
      <c r="X355" s="74"/>
      <c r="Y355" s="22"/>
    </row>
    <row r="356" spans="2:25" ht="30" customHeight="1">
      <c r="B356" s="503"/>
      <c r="C356" s="341" t="s">
        <v>348</v>
      </c>
      <c r="D356" s="254">
        <v>75</v>
      </c>
      <c r="E356" s="342">
        <v>79</v>
      </c>
      <c r="F356" s="95">
        <f>IF('ユーザー別小売(卸)価格試算(税抜)'!F356="","",IF(ISNUMBER('ユーザー別小売(卸)価格試算(税抜)'!F356),IF(入力!$C$30=1,ROUNDDOWN('ユーザー別小売(卸)価格試算(税抜)'!F356*(1+入力!$C$31/100),-入力!$C$29),IF(入力!$C$30=2,ROUNDUP('ユーザー別小売(卸)価格試算(税抜)'!F356*(1+入力!$C$31/100),-入力!$C$29),IF(入力!$C$30=3,ROUND('ユーザー別小売(卸)価格試算(税抜)'!F356*(1+入力!$C$31/100),-入力!$C$29)))),'ユーザー別小売(卸)価格試算(税抜)'!F356))</f>
        <v>13640</v>
      </c>
      <c r="G356" s="126" t="str">
        <f>'6桁'!G356</f>
        <v>H◇</v>
      </c>
      <c r="H356" s="95">
        <f>IF('ユーザー別小売(卸)価格試算(税抜)'!H356="","",IF(ISNUMBER('ユーザー別小売(卸)価格試算(税抜)'!H356),IF(入力!$C$30=1,ROUNDDOWN('ユーザー別小売(卸)価格試算(税抜)'!H356*(1+入力!$C$31/100),-入力!$C$29),IF(入力!$C$30=2,ROUNDUP('ユーザー別小売(卸)価格試算(税抜)'!H356*(1+入力!$C$31/100),-入力!$C$29),IF(入力!$C$30=3,ROUND('ユーザー別小売(卸)価格試算(税抜)'!H356*(1+入力!$C$31/100),-入力!$C$29)))),'ユーザー別小売(卸)価格試算(税抜)'!H356))</f>
        <v>13200</v>
      </c>
      <c r="I356" s="126" t="str">
        <f>'6桁'!I356</f>
        <v>H△</v>
      </c>
      <c r="J356" s="95">
        <f>IF('ユーザー別小売(卸)価格試算(税抜)'!J356="","",IF(ISNUMBER('ユーザー別小売(卸)価格試算(税抜)'!J356),IF(入力!$C$30=1,ROUNDDOWN('ユーザー別小売(卸)価格試算(税抜)'!J356*(1+入力!$C$31/100),-入力!$C$29),IF(入力!$C$30=2,ROUNDUP('ユーザー別小売(卸)価格試算(税抜)'!J356*(1+入力!$C$31/100),-入力!$C$29),IF(入力!$C$30=3,ROUND('ユーザー別小売(卸)価格試算(税抜)'!J356*(1+入力!$C$31/100),-入力!$C$29)))),'ユーザー別小売(卸)価格試算(税抜)'!J356))</f>
        <v>11330</v>
      </c>
      <c r="K356" s="20" t="str">
        <f>'6桁'!K356</f>
        <v>S◇</v>
      </c>
      <c r="L356" s="95">
        <f>IF('ユーザー別小売(卸)価格試算(税抜)'!L356="","",IF(ISNUMBER('ユーザー別小売(卸)価格試算(税抜)'!L356),IF(入力!$C$30=1,ROUNDDOWN('ユーザー別小売(卸)価格試算(税抜)'!L356*(1+入力!$C$31/100),-入力!$C$29),IF(入力!$C$30=2,ROUNDUP('ユーザー別小売(卸)価格試算(税抜)'!L356*(1+入力!$C$31/100),-入力!$C$29),IF(入力!$C$30=3,ROUND('ユーザー別小売(卸)価格試算(税抜)'!L356*(1+入力!$C$31/100),-入力!$C$29)))),'ユーザー別小売(卸)価格試算(税抜)'!L356))</f>
        <v>13420</v>
      </c>
      <c r="M356" s="126" t="str">
        <f>'6桁'!M356</f>
        <v>H</v>
      </c>
      <c r="N356" s="95" t="str">
        <f>IF('ユーザー別小売(卸)価格試算(税抜)'!N356="","",IF(ISNUMBER('ユーザー別小売(卸)価格試算(税抜)'!N356),IF(入力!$C$30=1,ROUNDDOWN('ユーザー別小売(卸)価格試算(税抜)'!N356*(1+入力!$C$31/100),-入力!$C$29),IF(入力!$C$30=2,ROUNDUP('ユーザー別小売(卸)価格試算(税抜)'!N356*(1+入力!$C$31/100),-入力!$C$29),IF(入力!$C$30=3,ROUND('ユーザー別小売(卸)価格試算(税抜)'!N356*(1+入力!$C$31/100),-入力!$C$29)))),'ユーザー別小売(卸)価格試算(税抜)'!N356))</f>
        <v/>
      </c>
      <c r="O356" s="126">
        <f>'6桁'!O356</f>
        <v>0</v>
      </c>
      <c r="P356" s="95" t="str">
        <f>IF('ユーザー別小売(卸)価格試算(税抜)'!P356="","",IF(ISNUMBER('ユーザー別小売(卸)価格試算(税抜)'!P356),IF(入力!$C$30=1,ROUNDDOWN('ユーザー別小売(卸)価格試算(税抜)'!P356*(1+入力!$C$31/100),-入力!$C$29),IF(入力!$C$30=2,ROUNDUP('ユーザー別小売(卸)価格試算(税抜)'!P356*(1+入力!$C$31/100),-入力!$C$29),IF(入力!$C$30=3,ROUND('ユーザー別小売(卸)価格試算(税抜)'!P356*(1+入力!$C$31/100),-入力!$C$29)))),'ユーザー別小売(卸)価格試算(税抜)'!P356))</f>
        <v/>
      </c>
      <c r="Q356" s="20">
        <f>'6桁'!Q356</f>
        <v>0</v>
      </c>
      <c r="R356" s="267"/>
      <c r="S356" s="22"/>
      <c r="T356" s="74"/>
      <c r="U356" s="22"/>
      <c r="V356" s="74"/>
      <c r="W356" s="22"/>
      <c r="X356" s="74"/>
      <c r="Y356" s="22"/>
    </row>
    <row r="357" spans="2:25" ht="30" customHeight="1">
      <c r="B357" s="503"/>
      <c r="C357" s="341" t="s">
        <v>349</v>
      </c>
      <c r="D357" s="254">
        <v>79</v>
      </c>
      <c r="E357" s="342">
        <v>83</v>
      </c>
      <c r="F357" s="95">
        <f>IF('ユーザー別小売(卸)価格試算(税抜)'!F357="","",IF(ISNUMBER('ユーザー別小売(卸)価格試算(税抜)'!F357),IF(入力!$C$30=1,ROUNDDOWN('ユーザー別小売(卸)価格試算(税抜)'!F357*(1+入力!$C$31/100),-入力!$C$29),IF(入力!$C$30=2,ROUNDUP('ユーザー別小売(卸)価格試算(税抜)'!F357*(1+入力!$C$31/100),-入力!$C$29),IF(入力!$C$30=3,ROUND('ユーザー別小売(卸)価格試算(税抜)'!F357*(1+入力!$C$31/100),-入力!$C$29)))),'ユーザー別小売(卸)価格試算(税抜)'!F357))</f>
        <v>14300</v>
      </c>
      <c r="G357" s="126" t="str">
        <f>'6桁'!G357</f>
        <v>H◇</v>
      </c>
      <c r="H357" s="95">
        <f>IF('ユーザー別小売(卸)価格試算(税抜)'!H357="","",IF(ISNUMBER('ユーザー別小売(卸)価格試算(税抜)'!H357),IF(入力!$C$30=1,ROUNDDOWN('ユーザー別小売(卸)価格試算(税抜)'!H357*(1+入力!$C$31/100),-入力!$C$29),IF(入力!$C$30=2,ROUNDUP('ユーザー別小売(卸)価格試算(税抜)'!H357*(1+入力!$C$31/100),-入力!$C$29),IF(入力!$C$30=3,ROUND('ユーザー別小売(卸)価格試算(税抜)'!H357*(1+入力!$C$31/100),-入力!$C$29)))),'ユーザー別小売(卸)価格試算(税抜)'!H357))</f>
        <v>14080</v>
      </c>
      <c r="I357" s="126" t="str">
        <f>'6桁'!I357</f>
        <v>S△</v>
      </c>
      <c r="J357" s="95">
        <f>IF('ユーザー別小売(卸)価格試算(税抜)'!J357="","",IF(ISNUMBER('ユーザー別小売(卸)価格試算(税抜)'!J357),IF(入力!$C$30=1,ROUNDDOWN('ユーザー別小売(卸)価格試算(税抜)'!J357*(1+入力!$C$31/100),-入力!$C$29),IF(入力!$C$30=2,ROUNDUP('ユーザー別小売(卸)価格試算(税抜)'!J357*(1+入力!$C$31/100),-入力!$C$29),IF(入力!$C$30=3,ROUND('ユーザー別小売(卸)価格試算(税抜)'!J357*(1+入力!$C$31/100),-入力!$C$29)))),'ユーザー別小売(卸)価格試算(税抜)'!J357))</f>
        <v>11440</v>
      </c>
      <c r="K357" s="20" t="str">
        <f>'6桁'!K357</f>
        <v>S◇</v>
      </c>
      <c r="L357" s="95">
        <f>IF('ユーザー別小売(卸)価格試算(税抜)'!L357="","",IF(ISNUMBER('ユーザー別小売(卸)価格試算(税抜)'!L357),IF(入力!$C$30=1,ROUNDDOWN('ユーザー別小売(卸)価格試算(税抜)'!L357*(1+入力!$C$31/100),-入力!$C$29),IF(入力!$C$30=2,ROUNDUP('ユーザー別小売(卸)価格試算(税抜)'!L357*(1+入力!$C$31/100),-入力!$C$29),IF(入力!$C$30=3,ROUND('ユーザー別小売(卸)価格試算(税抜)'!L357*(1+入力!$C$31/100),-入力!$C$29)))),'ユーザー別小売(卸)価格試算(税抜)'!L357))</f>
        <v>14630</v>
      </c>
      <c r="M357" s="20" t="str">
        <f>'6桁'!M357</f>
        <v>H</v>
      </c>
      <c r="N357" s="95" t="str">
        <f>IF('ユーザー別小売(卸)価格試算(税抜)'!N357="","",IF(ISNUMBER('ユーザー別小売(卸)価格試算(税抜)'!N357),IF(入力!$C$30=1,ROUNDDOWN('ユーザー別小売(卸)価格試算(税抜)'!N357*(1+入力!$C$31/100),-入力!$C$29),IF(入力!$C$30=2,ROUNDUP('ユーザー別小売(卸)価格試算(税抜)'!N357*(1+入力!$C$31/100),-入力!$C$29),IF(入力!$C$30=3,ROUND('ユーザー別小売(卸)価格試算(税抜)'!N357*(1+入力!$C$31/100),-入力!$C$29)))),'ユーザー別小売(卸)価格試算(税抜)'!N357))</f>
        <v/>
      </c>
      <c r="O357" s="126">
        <f>'6桁'!O357</f>
        <v>0</v>
      </c>
      <c r="P357" s="95" t="str">
        <f>IF('ユーザー別小売(卸)価格試算(税抜)'!P357="","",IF(ISNUMBER('ユーザー別小売(卸)価格試算(税抜)'!P357),IF(入力!$C$30=1,ROUNDDOWN('ユーザー別小売(卸)価格試算(税抜)'!P357*(1+入力!$C$31/100),-入力!$C$29),IF(入力!$C$30=2,ROUNDUP('ユーザー別小売(卸)価格試算(税抜)'!P357*(1+入力!$C$31/100),-入力!$C$29),IF(入力!$C$30=3,ROUND('ユーザー別小売(卸)価格試算(税抜)'!P357*(1+入力!$C$31/100),-入力!$C$29)))),'ユーザー別小売(卸)価格試算(税抜)'!P357))</f>
        <v/>
      </c>
      <c r="Q357" s="20">
        <f>'6桁'!Q357</f>
        <v>0</v>
      </c>
      <c r="R357" s="267"/>
      <c r="S357" s="22"/>
      <c r="T357" s="74"/>
      <c r="U357" s="22"/>
      <c r="V357" s="74"/>
      <c r="W357" s="22"/>
      <c r="X357" s="74"/>
      <c r="Y357" s="22"/>
    </row>
    <row r="358" spans="2:25" ht="30" customHeight="1">
      <c r="B358" s="503"/>
      <c r="C358" s="341" t="s">
        <v>170</v>
      </c>
      <c r="D358" s="254">
        <v>82</v>
      </c>
      <c r="E358" s="342">
        <v>86</v>
      </c>
      <c r="F358" s="95">
        <f>IF('ユーザー別小売(卸)価格試算(税抜)'!F358="","",IF(ISNUMBER('ユーザー別小売(卸)価格試算(税抜)'!F358),IF(入力!$C$30=1,ROUNDDOWN('ユーザー別小売(卸)価格試算(税抜)'!F358*(1+入力!$C$31/100),-入力!$C$29),IF(入力!$C$30=2,ROUNDUP('ユーザー別小売(卸)価格試算(税抜)'!F358*(1+入力!$C$31/100),-入力!$C$29),IF(入力!$C$30=3,ROUND('ユーザー別小売(卸)価格試算(税抜)'!F358*(1+入力!$C$31/100),-入力!$C$29)))),'ユーザー別小売(卸)価格試算(税抜)'!F358))</f>
        <v>15840</v>
      </c>
      <c r="G358" s="126" t="str">
        <f>'6桁'!G358</f>
        <v>H</v>
      </c>
      <c r="H358" s="95" t="str">
        <f>IF('ユーザー別小売(卸)価格試算(税抜)'!H358="","",IF(ISNUMBER('ユーザー別小売(卸)価格試算(税抜)'!H358),IF(入力!$C$30=1,ROUNDDOWN('ユーザー別小売(卸)価格試算(税抜)'!H358*(1+入力!$C$31/100),-入力!$C$29),IF(入力!$C$30=2,ROUNDUP('ユーザー別小売(卸)価格試算(税抜)'!H358*(1+入力!$C$31/100),-入力!$C$29),IF(入力!$C$30=3,ROUND('ユーザー別小売(卸)価格試算(税抜)'!H358*(1+入力!$C$31/100),-入力!$C$29)))),'ユーザー別小売(卸)価格試算(税抜)'!H358))</f>
        <v/>
      </c>
      <c r="I358" s="126">
        <f>'6桁'!I358</f>
        <v>0</v>
      </c>
      <c r="J358" s="95">
        <f>IF('ユーザー別小売(卸)価格試算(税抜)'!J358="","",IF(ISNUMBER('ユーザー別小売(卸)価格試算(税抜)'!J358),IF(入力!$C$30=1,ROUNDDOWN('ユーザー別小売(卸)価格試算(税抜)'!J358*(1+入力!$C$31/100),-入力!$C$29),IF(入力!$C$30=2,ROUNDUP('ユーザー別小売(卸)価格試算(税抜)'!J358*(1+入力!$C$31/100),-入力!$C$29),IF(入力!$C$30=3,ROUND('ユーザー別小売(卸)価格試算(税抜)'!J358*(1+入力!$C$31/100),-入力!$C$29)))),'ユーザー別小売(卸)価格試算(税抜)'!J358))</f>
        <v>13970</v>
      </c>
      <c r="K358" s="20" t="str">
        <f>'6桁'!K358</f>
        <v>S◇</v>
      </c>
      <c r="L358" s="95" t="str">
        <f>IF('ユーザー別小売(卸)価格試算(税抜)'!L358="","",IF(ISNUMBER('ユーザー別小売(卸)価格試算(税抜)'!L358),IF(入力!$C$30=1,ROUNDDOWN('ユーザー別小売(卸)価格試算(税抜)'!L358*(1+入力!$C$31/100),-入力!$C$29),IF(入力!$C$30=2,ROUNDUP('ユーザー別小売(卸)価格試算(税抜)'!L358*(1+入力!$C$31/100),-入力!$C$29),IF(入力!$C$30=3,ROUND('ユーザー別小売(卸)価格試算(税抜)'!L358*(1+入力!$C$31/100),-入力!$C$29)))),'ユーザー別小売(卸)価格試算(税抜)'!L358))</f>
        <v/>
      </c>
      <c r="M358" s="20">
        <f>'6桁'!M358</f>
        <v>0</v>
      </c>
      <c r="N358" s="95" t="str">
        <f>IF('ユーザー別小売(卸)価格試算(税抜)'!N358="","",IF(ISNUMBER('ユーザー別小売(卸)価格試算(税抜)'!N358),IF(入力!$C$30=1,ROUNDDOWN('ユーザー別小売(卸)価格試算(税抜)'!N358*(1+入力!$C$31/100),-入力!$C$29),IF(入力!$C$30=2,ROUNDUP('ユーザー別小売(卸)価格試算(税抜)'!N358*(1+入力!$C$31/100),-入力!$C$29),IF(入力!$C$30=3,ROUND('ユーザー別小売(卸)価格試算(税抜)'!N358*(1+入力!$C$31/100),-入力!$C$29)))),'ユーザー別小売(卸)価格試算(税抜)'!N358))</f>
        <v/>
      </c>
      <c r="O358" s="126">
        <f>'6桁'!O358</f>
        <v>0</v>
      </c>
      <c r="P358" s="95" t="str">
        <f>IF('ユーザー別小売(卸)価格試算(税抜)'!P358="","",IF(ISNUMBER('ユーザー別小売(卸)価格試算(税抜)'!P358),IF(入力!$C$30=1,ROUNDDOWN('ユーザー別小売(卸)価格試算(税抜)'!P358*(1+入力!$C$31/100),-入力!$C$29),IF(入力!$C$30=2,ROUNDUP('ユーザー別小売(卸)価格試算(税抜)'!P358*(1+入力!$C$31/100),-入力!$C$29),IF(入力!$C$30=3,ROUND('ユーザー別小売(卸)価格試算(税抜)'!P358*(1+入力!$C$31/100),-入力!$C$29)))),'ユーザー別小売(卸)価格試算(税抜)'!P358))</f>
        <v/>
      </c>
      <c r="Q358" s="20">
        <f>'6桁'!Q358</f>
        <v>0</v>
      </c>
      <c r="R358" s="267"/>
      <c r="S358" s="22"/>
      <c r="T358" s="74"/>
      <c r="U358" s="22"/>
      <c r="V358" s="74"/>
      <c r="W358" s="22"/>
      <c r="X358" s="74"/>
      <c r="Y358" s="22"/>
    </row>
    <row r="359" spans="2:25" ht="30" customHeight="1">
      <c r="B359" s="503"/>
      <c r="C359" s="341" t="s">
        <v>173</v>
      </c>
      <c r="D359" s="254">
        <v>86</v>
      </c>
      <c r="E359" s="342">
        <v>90</v>
      </c>
      <c r="F359" s="95" t="str">
        <f>IF('ユーザー別小売(卸)価格試算(税抜)'!F359="","",IF(ISNUMBER('ユーザー別小売(卸)価格試算(税抜)'!F359),IF(入力!$C$30=1,ROUNDDOWN('ユーザー別小売(卸)価格試算(税抜)'!F359*(1+入力!$C$31/100),-入力!$C$29),IF(入力!$C$30=2,ROUNDUP('ユーザー別小売(卸)価格試算(税抜)'!F359*(1+入力!$C$31/100),-入力!$C$29),IF(入力!$C$30=3,ROUND('ユーザー別小売(卸)価格試算(税抜)'!F359*(1+入力!$C$31/100),-入力!$C$29)))),'ユーザー別小売(卸)価格試算(税抜)'!F359))</f>
        <v/>
      </c>
      <c r="G359" s="96">
        <f>'6桁'!G359</f>
        <v>0</v>
      </c>
      <c r="H359" s="95" t="str">
        <f>IF('ユーザー別小売(卸)価格試算(税抜)'!H359="","",IF(ISNUMBER('ユーザー別小売(卸)価格試算(税抜)'!H359),IF(入力!$C$30=1,ROUNDDOWN('ユーザー別小売(卸)価格試算(税抜)'!H359*(1+入力!$C$31/100),-入力!$C$29),IF(入力!$C$30=2,ROUNDUP('ユーザー別小売(卸)価格試算(税抜)'!H359*(1+入力!$C$31/100),-入力!$C$29),IF(入力!$C$30=3,ROUND('ユーザー別小売(卸)価格試算(税抜)'!H359*(1+入力!$C$31/100),-入力!$C$29)))),'ユーザー別小売(卸)価格試算(税抜)'!H359))</f>
        <v/>
      </c>
      <c r="I359" s="126">
        <f>'6桁'!I359</f>
        <v>0</v>
      </c>
      <c r="J359" s="95">
        <f>IF('ユーザー別小売(卸)価格試算(税抜)'!J359="","",IF(ISNUMBER('ユーザー別小売(卸)価格試算(税抜)'!J359),IF(入力!$C$30=1,ROUNDDOWN('ユーザー別小売(卸)価格試算(税抜)'!J359*(1+入力!$C$31/100),-入力!$C$29),IF(入力!$C$30=2,ROUNDUP('ユーザー別小売(卸)価格試算(税抜)'!J359*(1+入力!$C$31/100),-入力!$C$29),IF(入力!$C$30=3,ROUND('ユーザー別小売(卸)価格試算(税抜)'!J359*(1+入力!$C$31/100),-入力!$C$29)))),'ユーザー別小売(卸)価格試算(税抜)'!J359))</f>
        <v>15510</v>
      </c>
      <c r="K359" s="20" t="str">
        <f>'6桁'!K359</f>
        <v>S◇</v>
      </c>
      <c r="L359" s="95" t="str">
        <f>IF('ユーザー別小売(卸)価格試算(税抜)'!L359="","",IF(ISNUMBER('ユーザー別小売(卸)価格試算(税抜)'!L359),IF(入力!$C$30=1,ROUNDDOWN('ユーザー別小売(卸)価格試算(税抜)'!L359*(1+入力!$C$31/100),-入力!$C$29),IF(入力!$C$30=2,ROUNDUP('ユーザー別小売(卸)価格試算(税抜)'!L359*(1+入力!$C$31/100),-入力!$C$29),IF(入力!$C$30=3,ROUND('ユーザー別小売(卸)価格試算(税抜)'!L359*(1+入力!$C$31/100),-入力!$C$29)))),'ユーザー別小売(卸)価格試算(税抜)'!L359))</f>
        <v/>
      </c>
      <c r="M359" s="20">
        <f>'6桁'!M359</f>
        <v>0</v>
      </c>
      <c r="N359" s="95" t="str">
        <f>IF('ユーザー別小売(卸)価格試算(税抜)'!N359="","",IF(ISNUMBER('ユーザー別小売(卸)価格試算(税抜)'!N359),IF(入力!$C$30=1,ROUNDDOWN('ユーザー別小売(卸)価格試算(税抜)'!N359*(1+入力!$C$31/100),-入力!$C$29),IF(入力!$C$30=2,ROUNDUP('ユーザー別小売(卸)価格試算(税抜)'!N359*(1+入力!$C$31/100),-入力!$C$29),IF(入力!$C$30=3,ROUND('ユーザー別小売(卸)価格試算(税抜)'!N359*(1+入力!$C$31/100),-入力!$C$29)))),'ユーザー別小売(卸)価格試算(税抜)'!N359))</f>
        <v/>
      </c>
      <c r="O359" s="126">
        <f>'6桁'!O359</f>
        <v>0</v>
      </c>
      <c r="P359" s="95" t="str">
        <f>IF('ユーザー別小売(卸)価格試算(税抜)'!P359="","",IF(ISNUMBER('ユーザー別小売(卸)価格試算(税抜)'!P359),IF(入力!$C$30=1,ROUNDDOWN('ユーザー別小売(卸)価格試算(税抜)'!P359*(1+入力!$C$31/100),-入力!$C$29),IF(入力!$C$30=2,ROUNDUP('ユーザー別小売(卸)価格試算(税抜)'!P359*(1+入力!$C$31/100),-入力!$C$29),IF(入力!$C$30=3,ROUND('ユーザー別小売(卸)価格試算(税抜)'!P359*(1+入力!$C$31/100),-入力!$C$29)))),'ユーザー別小売(卸)価格試算(税抜)'!P359))</f>
        <v/>
      </c>
      <c r="Q359" s="20">
        <f>'6桁'!Q359</f>
        <v>0</v>
      </c>
      <c r="R359" s="267"/>
      <c r="S359" s="22"/>
      <c r="T359" s="74"/>
      <c r="U359" s="22"/>
      <c r="V359" s="74"/>
      <c r="W359" s="22"/>
      <c r="X359" s="74"/>
      <c r="Y359" s="22"/>
    </row>
    <row r="360" spans="2:25" ht="30" customHeight="1">
      <c r="B360" s="503"/>
      <c r="C360" s="411" t="s">
        <v>350</v>
      </c>
      <c r="D360" s="317">
        <v>89</v>
      </c>
      <c r="E360" s="249">
        <v>93</v>
      </c>
      <c r="F360" s="319" t="str">
        <f>IF('ユーザー別小売(卸)価格試算(税抜)'!F360="","",IF(ISNUMBER('ユーザー別小売(卸)価格試算(税抜)'!F360),IF(入力!$C$30=1,ROUNDDOWN('ユーザー別小売(卸)価格試算(税抜)'!F360*(1+入力!$C$31/100),-入力!$C$29),IF(入力!$C$30=2,ROUNDUP('ユーザー別小売(卸)価格試算(税抜)'!F360*(1+入力!$C$31/100),-入力!$C$29),IF(入力!$C$30=3,ROUND('ユーザー別小売(卸)価格試算(税抜)'!F360*(1+入力!$C$31/100),-入力!$C$29)))),'ユーザー別小売(卸)価格試算(税抜)'!F360))</f>
        <v/>
      </c>
      <c r="G360" s="126">
        <f>'6桁'!G360</f>
        <v>0</v>
      </c>
      <c r="H360" s="319" t="str">
        <f>IF('ユーザー別小売(卸)価格試算(税抜)'!H360="","",IF(ISNUMBER('ユーザー別小売(卸)価格試算(税抜)'!H360),IF(入力!$C$30=1,ROUNDDOWN('ユーザー別小売(卸)価格試算(税抜)'!H360*(1+入力!$C$31/100),-入力!$C$29),IF(入力!$C$30=2,ROUNDUP('ユーザー別小売(卸)価格試算(税抜)'!H360*(1+入力!$C$31/100),-入力!$C$29),IF(入力!$C$30=3,ROUND('ユーザー別小売(卸)価格試算(税抜)'!H360*(1+入力!$C$31/100),-入力!$C$29)))),'ユーザー別小売(卸)価格試算(税抜)'!H360))</f>
        <v/>
      </c>
      <c r="I360" s="132">
        <f>'6桁'!I360</f>
        <v>0</v>
      </c>
      <c r="J360" s="95">
        <f>IF('ユーザー別小売(卸)価格試算(税抜)'!J360="","",IF(ISNUMBER('ユーザー別小売(卸)価格試算(税抜)'!J360),IF(入力!$C$30=1,ROUNDDOWN('ユーザー別小売(卸)価格試算(税抜)'!J360*(1+入力!$C$31/100),-入力!$C$29),IF(入力!$C$30=2,ROUNDUP('ユーザー別小売(卸)価格試算(税抜)'!J360*(1+入力!$C$31/100),-入力!$C$29),IF(入力!$C$30=3,ROUND('ユーザー別小売(卸)価格試算(税抜)'!J360*(1+入力!$C$31/100),-入力!$C$29)))),'ユーザー別小売(卸)価格試算(税抜)'!J360))</f>
        <v>17820</v>
      </c>
      <c r="K360" s="20" t="str">
        <f>'6桁'!K360</f>
        <v>S◇</v>
      </c>
      <c r="L360" s="319" t="str">
        <f>IF('ユーザー別小売(卸)価格試算(税抜)'!L360="","",IF(ISNUMBER('ユーザー別小売(卸)価格試算(税抜)'!L360),IF(入力!$C$30=1,ROUNDDOWN('ユーザー別小売(卸)価格試算(税抜)'!L360*(1+入力!$C$31/100),-入力!$C$29),IF(入力!$C$30=2,ROUNDUP('ユーザー別小売(卸)価格試算(税抜)'!L360*(1+入力!$C$31/100),-入力!$C$29),IF(入力!$C$30=3,ROUND('ユーザー別小売(卸)価格試算(税抜)'!L360*(1+入力!$C$31/100),-入力!$C$29)))),'ユーザー別小売(卸)価格試算(税抜)'!L360))</f>
        <v/>
      </c>
      <c r="M360" s="236">
        <f>'6桁'!M360</f>
        <v>0</v>
      </c>
      <c r="N360" s="319" t="str">
        <f>IF('ユーザー別小売(卸)価格試算(税抜)'!N360="","",IF(ISNUMBER('ユーザー別小売(卸)価格試算(税抜)'!N360),IF(入力!$C$30=1,ROUNDDOWN('ユーザー別小売(卸)価格試算(税抜)'!N360*(1+入力!$C$31/100),-入力!$C$29),IF(入力!$C$30=2,ROUNDUP('ユーザー別小売(卸)価格試算(税抜)'!N360*(1+入力!$C$31/100),-入力!$C$29),IF(入力!$C$30=3,ROUND('ユーザー別小売(卸)価格試算(税抜)'!N360*(1+入力!$C$31/100),-入力!$C$29)))),'ユーザー別小売(卸)価格試算(税抜)'!N360))</f>
        <v/>
      </c>
      <c r="O360" s="126">
        <f>'6桁'!O360</f>
        <v>0</v>
      </c>
      <c r="P360" s="319" t="str">
        <f>IF('ユーザー別小売(卸)価格試算(税抜)'!P360="","",IF(ISNUMBER('ユーザー別小売(卸)価格試算(税抜)'!P360),IF(入力!$C$30=1,ROUNDDOWN('ユーザー別小売(卸)価格試算(税抜)'!P360*(1+入力!$C$31/100),-入力!$C$29),IF(入力!$C$30=2,ROUNDUP('ユーザー別小売(卸)価格試算(税抜)'!P360*(1+入力!$C$31/100),-入力!$C$29),IF(入力!$C$30=3,ROUND('ユーザー別小売(卸)価格試算(税抜)'!P360*(1+入力!$C$31/100),-入力!$C$29)))),'ユーザー別小売(卸)価格試算(税抜)'!P360))</f>
        <v/>
      </c>
      <c r="Q360" s="20">
        <f>'6桁'!Q360</f>
        <v>0</v>
      </c>
      <c r="R360" s="267"/>
      <c r="S360" s="22"/>
      <c r="T360" s="74"/>
      <c r="U360" s="22"/>
      <c r="V360" s="74"/>
      <c r="W360" s="22"/>
      <c r="X360" s="74"/>
      <c r="Y360" s="22"/>
    </row>
    <row r="361" spans="2:25" ht="30" customHeight="1">
      <c r="B361" s="503"/>
      <c r="C361" s="87" t="s">
        <v>355</v>
      </c>
      <c r="D361" s="500">
        <v>81</v>
      </c>
      <c r="E361" s="501"/>
      <c r="F361" s="95">
        <f>IF('ユーザー別小売(卸)価格試算(税抜)'!F361="","",IF(ISNUMBER('ユーザー別小売(卸)価格試算(税抜)'!F361),IF(入力!$C$30=1,ROUNDDOWN('ユーザー別小売(卸)価格試算(税抜)'!F361*(1+入力!$C$31/100),-入力!$C$29),IF(入力!$C$30=2,ROUNDUP('ユーザー別小売(卸)価格試算(税抜)'!F361*(1+入力!$C$31/100),-入力!$C$29),IF(入力!$C$30=3,ROUND('ユーザー別小売(卸)価格試算(税抜)'!F361*(1+入力!$C$31/100),-入力!$C$29)))),'ユーザー別小売(卸)価格試算(税抜)'!F361))</f>
        <v>14410</v>
      </c>
      <c r="G361" s="126" t="str">
        <f>'6桁'!G361</f>
        <v>S◇</v>
      </c>
      <c r="H361" s="95" t="str">
        <f>IF('ユーザー別小売(卸)価格試算(税抜)'!H361="","",IF(ISNUMBER('ユーザー別小売(卸)価格試算(税抜)'!H361),IF(入力!$C$30=1,ROUNDDOWN('ユーザー別小売(卸)価格試算(税抜)'!H361*(1+入力!$C$31/100),-入力!$C$29),IF(入力!$C$30=2,ROUNDUP('ユーザー別小売(卸)価格試算(税抜)'!H361*(1+入力!$C$31/100),-入力!$C$29),IF(入力!$C$30=3,ROUND('ユーザー別小売(卸)価格試算(税抜)'!H361*(1+入力!$C$31/100),-入力!$C$29)))),'ユーザー別小売(卸)価格試算(税抜)'!H361))</f>
        <v/>
      </c>
      <c r="I361" s="126">
        <f>'6桁'!I361</f>
        <v>0</v>
      </c>
      <c r="J361" s="95">
        <f>IF('ユーザー別小売(卸)価格試算(税抜)'!J361="","",IF(ISNUMBER('ユーザー別小売(卸)価格試算(税抜)'!J361),IF(入力!$C$30=1,ROUNDDOWN('ユーザー別小売(卸)価格試算(税抜)'!J361*(1+入力!$C$31/100),-入力!$C$29),IF(入力!$C$30=2,ROUNDUP('ユーザー別小売(卸)価格試算(税抜)'!J361*(1+入力!$C$31/100),-入力!$C$29),IF(入力!$C$30=3,ROUND('ユーザー別小売(卸)価格試算(税抜)'!J361*(1+入力!$C$31/100),-入力!$C$29)))),'ユーザー別小売(卸)価格試算(税抜)'!J361))</f>
        <v>11440</v>
      </c>
      <c r="K361" s="20" t="str">
        <f>'6桁'!K361</f>
        <v>S◇</v>
      </c>
      <c r="L361" s="95">
        <f>IF('ユーザー別小売(卸)価格試算(税抜)'!L361="","",IF(ISNUMBER('ユーザー別小売(卸)価格試算(税抜)'!L361),IF(入力!$C$30=1,ROUNDDOWN('ユーザー別小売(卸)価格試算(税抜)'!L361*(1+入力!$C$31/100),-入力!$C$29),IF(入力!$C$30=2,ROUNDUP('ユーザー別小売(卸)価格試算(税抜)'!L361*(1+入力!$C$31/100),-入力!$C$29),IF(入力!$C$30=3,ROUND('ユーザー別小売(卸)価格試算(税抜)'!L361*(1+入力!$C$31/100),-入力!$C$29)))),'ユーザー別小売(卸)価格試算(税抜)'!L361))</f>
        <v>15070</v>
      </c>
      <c r="M361" s="126" t="str">
        <f>'6桁'!M361</f>
        <v>S</v>
      </c>
      <c r="N361" s="95" t="str">
        <f>IF('ユーザー別小売(卸)価格試算(税抜)'!N361="","",IF(ISNUMBER('ユーザー別小売(卸)価格試算(税抜)'!N361),IF(入力!$C$30=1,ROUNDDOWN('ユーザー別小売(卸)価格試算(税抜)'!N361*(1+入力!$C$31/100),-入力!$C$29),IF(入力!$C$30=2,ROUNDUP('ユーザー別小売(卸)価格試算(税抜)'!N361*(1+入力!$C$31/100),-入力!$C$29),IF(入力!$C$30=3,ROUND('ユーザー別小売(卸)価格試算(税抜)'!N361*(1+入力!$C$31/100),-入力!$C$29)))),'ユーザー別小売(卸)価格試算(税抜)'!N361))</f>
        <v/>
      </c>
      <c r="O361" s="126">
        <f>'6桁'!O361</f>
        <v>0</v>
      </c>
      <c r="P361" s="95" t="str">
        <f>IF('ユーザー別小売(卸)価格試算(税抜)'!P361="","",IF(ISNUMBER('ユーザー別小売(卸)価格試算(税抜)'!P361),IF(入力!$C$30=1,ROUNDDOWN('ユーザー別小売(卸)価格試算(税抜)'!P361*(1+入力!$C$31/100),-入力!$C$29),IF(入力!$C$30=2,ROUNDUP('ユーザー別小売(卸)価格試算(税抜)'!P361*(1+入力!$C$31/100),-入力!$C$29),IF(入力!$C$30=3,ROUND('ユーザー別小売(卸)価格試算(税抜)'!P361*(1+入力!$C$31/100),-入力!$C$29)))),'ユーザー別小売(卸)価格試算(税抜)'!P361))</f>
        <v/>
      </c>
      <c r="Q361" s="20">
        <f>'6桁'!Q361</f>
        <v>0</v>
      </c>
      <c r="R361" s="267"/>
      <c r="S361" s="22"/>
      <c r="T361" s="74"/>
      <c r="U361" s="22"/>
      <c r="V361" s="74"/>
      <c r="W361" s="22"/>
      <c r="X361" s="74"/>
      <c r="Y361" s="22"/>
    </row>
    <row r="362" spans="2:25" ht="30" customHeight="1">
      <c r="B362" s="503"/>
      <c r="C362" s="341" t="s">
        <v>356</v>
      </c>
      <c r="D362" s="500">
        <v>84</v>
      </c>
      <c r="E362" s="501"/>
      <c r="F362" s="95">
        <f>IF('ユーザー別小売(卸)価格試算(税抜)'!F362="","",IF(ISNUMBER('ユーザー別小売(卸)価格試算(税抜)'!F362),IF(入力!$C$30=1,ROUNDDOWN('ユーザー別小売(卸)価格試算(税抜)'!F362*(1+入力!$C$31/100),-入力!$C$29),IF(入力!$C$30=2,ROUNDUP('ユーザー別小売(卸)価格試算(税抜)'!F362*(1+入力!$C$31/100),-入力!$C$29),IF(入力!$C$30=3,ROUND('ユーザー別小売(卸)価格試算(税抜)'!F362*(1+入力!$C$31/100),-入力!$C$29)))),'ユーザー別小売(卸)価格試算(税抜)'!F362))</f>
        <v>15620</v>
      </c>
      <c r="G362" s="126" t="str">
        <f>'6桁'!G362</f>
        <v>H</v>
      </c>
      <c r="H362" s="95" t="str">
        <f>IF('ユーザー別小売(卸)価格試算(税抜)'!H362="","",IF(ISNUMBER('ユーザー別小売(卸)価格試算(税抜)'!H362),IF(入力!$C$30=1,ROUNDDOWN('ユーザー別小売(卸)価格試算(税抜)'!H362*(1+入力!$C$31/100),-入力!$C$29),IF(入力!$C$30=2,ROUNDUP('ユーザー別小売(卸)価格試算(税抜)'!H362*(1+入力!$C$31/100),-入力!$C$29),IF(入力!$C$30=3,ROUND('ユーザー別小売(卸)価格試算(税抜)'!H362*(1+入力!$C$31/100),-入力!$C$29)))),'ユーザー別小売(卸)価格試算(税抜)'!H362))</f>
        <v/>
      </c>
      <c r="I362" s="126">
        <f>'6桁'!I362</f>
        <v>0</v>
      </c>
      <c r="J362" s="95">
        <f>IF('ユーザー別小売(卸)価格試算(税抜)'!J362="","",IF(ISNUMBER('ユーザー別小売(卸)価格試算(税抜)'!J362),IF(入力!$C$30=1,ROUNDDOWN('ユーザー別小売(卸)価格試算(税抜)'!J362*(1+入力!$C$31/100),-入力!$C$29),IF(入力!$C$30=2,ROUNDUP('ユーザー別小売(卸)価格試算(税抜)'!J362*(1+入力!$C$31/100),-入力!$C$29),IF(入力!$C$30=3,ROUND('ユーザー別小売(卸)価格試算(税抜)'!J362*(1+入力!$C$31/100),-入力!$C$29)))),'ユーザー別小売(卸)価格試算(税抜)'!J362))</f>
        <v>12650</v>
      </c>
      <c r="K362" s="20" t="str">
        <f>'6桁'!K362</f>
        <v>S◇</v>
      </c>
      <c r="L362" s="95" t="str">
        <f>IF('ユーザー別小売(卸)価格試算(税抜)'!L362="","",IF(ISNUMBER('ユーザー別小売(卸)価格試算(税抜)'!L362),IF(入力!$C$30=1,ROUNDDOWN('ユーザー別小売(卸)価格試算(税抜)'!L362*(1+入力!$C$31/100),-入力!$C$29),IF(入力!$C$30=2,ROUNDUP('ユーザー別小売(卸)価格試算(税抜)'!L362*(1+入力!$C$31/100),-入力!$C$29),IF(入力!$C$30=3,ROUND('ユーザー別小売(卸)価格試算(税抜)'!L362*(1+入力!$C$31/100),-入力!$C$29)))),'ユーザー別小売(卸)価格試算(税抜)'!L362))</f>
        <v/>
      </c>
      <c r="M362" s="20">
        <f>'6桁'!M362</f>
        <v>0</v>
      </c>
      <c r="N362" s="95" t="str">
        <f>IF('ユーザー別小売(卸)価格試算(税抜)'!N362="","",IF(ISNUMBER('ユーザー別小売(卸)価格試算(税抜)'!N362),IF(入力!$C$30=1,ROUNDDOWN('ユーザー別小売(卸)価格試算(税抜)'!N362*(1+入力!$C$31/100),-入力!$C$29),IF(入力!$C$30=2,ROUNDUP('ユーザー別小売(卸)価格試算(税抜)'!N362*(1+入力!$C$31/100),-入力!$C$29),IF(入力!$C$30=3,ROUND('ユーザー別小売(卸)価格試算(税抜)'!N362*(1+入力!$C$31/100),-入力!$C$29)))),'ユーザー別小売(卸)価格試算(税抜)'!N362))</f>
        <v/>
      </c>
      <c r="O362" s="126">
        <f>'6桁'!O362</f>
        <v>0</v>
      </c>
      <c r="P362" s="95" t="str">
        <f>IF('ユーザー別小売(卸)価格試算(税抜)'!P362="","",IF(ISNUMBER('ユーザー別小売(卸)価格試算(税抜)'!P362),IF(入力!$C$30=1,ROUNDDOWN('ユーザー別小売(卸)価格試算(税抜)'!P362*(1+入力!$C$31/100),-入力!$C$29),IF(入力!$C$30=2,ROUNDUP('ユーザー別小売(卸)価格試算(税抜)'!P362*(1+入力!$C$31/100),-入力!$C$29),IF(入力!$C$30=3,ROUND('ユーザー別小売(卸)価格試算(税抜)'!P362*(1+入力!$C$31/100),-入力!$C$29)))),'ユーザー別小売(卸)価格試算(税抜)'!P362))</f>
        <v/>
      </c>
      <c r="Q362" s="20">
        <f>'6桁'!Q362</f>
        <v>0</v>
      </c>
      <c r="R362" s="267"/>
      <c r="S362" s="22"/>
      <c r="T362" s="74"/>
      <c r="U362" s="22"/>
      <c r="V362" s="74"/>
      <c r="W362" s="22"/>
      <c r="X362" s="74"/>
      <c r="Y362" s="22"/>
    </row>
    <row r="363" spans="2:25" ht="30" customHeight="1">
      <c r="B363" s="503"/>
      <c r="C363" s="341" t="s">
        <v>357</v>
      </c>
      <c r="D363" s="500">
        <v>88</v>
      </c>
      <c r="E363" s="501"/>
      <c r="F363" s="95">
        <f>IF('ユーザー別小売(卸)価格試算(税抜)'!F363="","",IF(ISNUMBER('ユーザー別小売(卸)価格試算(税抜)'!F363),IF(入力!$C$30=1,ROUNDDOWN('ユーザー別小売(卸)価格試算(税抜)'!F363*(1+入力!$C$31/100),-入力!$C$29),IF(入力!$C$30=2,ROUNDUP('ユーザー別小売(卸)価格試算(税抜)'!F363*(1+入力!$C$31/100),-入力!$C$29),IF(入力!$C$30=3,ROUND('ユーザー別小売(卸)価格試算(税抜)'!F363*(1+入力!$C$31/100),-入力!$C$29)))),'ユーザー別小売(卸)価格試算(税抜)'!F363))</f>
        <v>17160</v>
      </c>
      <c r="G363" s="126" t="str">
        <f>'6桁'!G363</f>
        <v>H</v>
      </c>
      <c r="H363" s="95" t="str">
        <f>IF('ユーザー別小売(卸)価格試算(税抜)'!H363="","",IF(ISNUMBER('ユーザー別小売(卸)価格試算(税抜)'!H363),IF(入力!$C$30=1,ROUNDDOWN('ユーザー別小売(卸)価格試算(税抜)'!H363*(1+入力!$C$31/100),-入力!$C$29),IF(入力!$C$30=2,ROUNDUP('ユーザー別小売(卸)価格試算(税抜)'!H363*(1+入力!$C$31/100),-入力!$C$29),IF(入力!$C$30=3,ROUND('ユーザー別小売(卸)価格試算(税抜)'!H363*(1+入力!$C$31/100),-入力!$C$29)))),'ユーザー別小売(卸)価格試算(税抜)'!H363))</f>
        <v/>
      </c>
      <c r="I363" s="126">
        <f>'6桁'!I363</f>
        <v>0</v>
      </c>
      <c r="J363" s="95">
        <f>IF('ユーザー別小売(卸)価格試算(税抜)'!J363="","",IF(ISNUMBER('ユーザー別小売(卸)価格試算(税抜)'!J363),IF(入力!$C$30=1,ROUNDDOWN('ユーザー別小売(卸)価格試算(税抜)'!J363*(1+入力!$C$31/100),-入力!$C$29),IF(入力!$C$30=2,ROUNDUP('ユーザー別小売(卸)価格試算(税抜)'!J363*(1+入力!$C$31/100),-入力!$C$29),IF(入力!$C$30=3,ROUND('ユーザー別小売(卸)価格試算(税抜)'!J363*(1+入力!$C$31/100),-入力!$C$29)))),'ユーザー別小売(卸)価格試算(税抜)'!J363))</f>
        <v>14960</v>
      </c>
      <c r="K363" s="20" t="str">
        <f>'6桁'!K363</f>
        <v>S◇</v>
      </c>
      <c r="L363" s="95" t="str">
        <f>IF('ユーザー別小売(卸)価格試算(税抜)'!L363="","",IF(ISNUMBER('ユーザー別小売(卸)価格試算(税抜)'!L363),IF(入力!$C$30=1,ROUNDDOWN('ユーザー別小売(卸)価格試算(税抜)'!L363*(1+入力!$C$31/100),-入力!$C$29),IF(入力!$C$30=2,ROUNDUP('ユーザー別小売(卸)価格試算(税抜)'!L363*(1+入力!$C$31/100),-入力!$C$29),IF(入力!$C$30=3,ROUND('ユーザー別小売(卸)価格試算(税抜)'!L363*(1+入力!$C$31/100),-入力!$C$29)))),'ユーザー別小売(卸)価格試算(税抜)'!L363))</f>
        <v/>
      </c>
      <c r="M363" s="126">
        <f>'6桁'!M363</f>
        <v>0</v>
      </c>
      <c r="N363" s="95" t="str">
        <f>IF('ユーザー別小売(卸)価格試算(税抜)'!N363="","",IF(ISNUMBER('ユーザー別小売(卸)価格試算(税抜)'!N363),IF(入力!$C$30=1,ROUNDDOWN('ユーザー別小売(卸)価格試算(税抜)'!N363*(1+入力!$C$31/100),-入力!$C$29),IF(入力!$C$30=2,ROUNDUP('ユーザー別小売(卸)価格試算(税抜)'!N363*(1+入力!$C$31/100),-入力!$C$29),IF(入力!$C$30=3,ROUND('ユーザー別小売(卸)価格試算(税抜)'!N363*(1+入力!$C$31/100),-入力!$C$29)))),'ユーザー別小売(卸)価格試算(税抜)'!N363))</f>
        <v/>
      </c>
      <c r="O363" s="126">
        <f>'6桁'!O363</f>
        <v>0</v>
      </c>
      <c r="P363" s="95" t="str">
        <f>IF('ユーザー別小売(卸)価格試算(税抜)'!P363="","",IF(ISNUMBER('ユーザー別小売(卸)価格試算(税抜)'!P363),IF(入力!$C$30=1,ROUNDDOWN('ユーザー別小売(卸)価格試算(税抜)'!P363*(1+入力!$C$31/100),-入力!$C$29),IF(入力!$C$30=2,ROUNDUP('ユーザー別小売(卸)価格試算(税抜)'!P363*(1+入力!$C$31/100),-入力!$C$29),IF(入力!$C$30=3,ROUND('ユーザー別小売(卸)価格試算(税抜)'!P363*(1+入力!$C$31/100),-入力!$C$29)))),'ユーザー別小売(卸)価格試算(税抜)'!P363))</f>
        <v/>
      </c>
      <c r="Q363" s="20">
        <f>'6桁'!Q363</f>
        <v>0</v>
      </c>
      <c r="R363" s="267"/>
      <c r="S363" s="22"/>
      <c r="T363" s="74"/>
      <c r="U363" s="22"/>
      <c r="V363" s="74"/>
      <c r="W363" s="22"/>
      <c r="X363" s="74"/>
      <c r="Y363" s="22"/>
    </row>
    <row r="364" spans="2:25" ht="30" customHeight="1">
      <c r="B364" s="503"/>
      <c r="C364" s="341" t="s">
        <v>358</v>
      </c>
      <c r="D364" s="500">
        <v>91</v>
      </c>
      <c r="E364" s="501"/>
      <c r="F364" s="95" t="str">
        <f>IF('ユーザー別小売(卸)価格試算(税抜)'!F364="","",IF(ISNUMBER('ユーザー別小売(卸)価格試算(税抜)'!F364),IF(入力!$C$30=1,ROUNDDOWN('ユーザー別小売(卸)価格試算(税抜)'!F364*(1+入力!$C$31/100),-入力!$C$29),IF(入力!$C$30=2,ROUNDUP('ユーザー別小売(卸)価格試算(税抜)'!F364*(1+入力!$C$31/100),-入力!$C$29),IF(入力!$C$30=3,ROUND('ユーザー別小売(卸)価格試算(税抜)'!F364*(1+入力!$C$31/100),-入力!$C$29)))),'ユーザー別小売(卸)価格試算(税抜)'!F364))</f>
        <v/>
      </c>
      <c r="G364" s="126">
        <f>'6桁'!G364</f>
        <v>0</v>
      </c>
      <c r="H364" s="95" t="str">
        <f>IF('ユーザー別小売(卸)価格試算(税抜)'!H364="","",IF(ISNUMBER('ユーザー別小売(卸)価格試算(税抜)'!H364),IF(入力!$C$30=1,ROUNDDOWN('ユーザー別小売(卸)価格試算(税抜)'!H364*(1+入力!$C$31/100),-入力!$C$29),IF(入力!$C$30=2,ROUNDUP('ユーザー別小売(卸)価格試算(税抜)'!H364*(1+入力!$C$31/100),-入力!$C$29),IF(入力!$C$30=3,ROUND('ユーザー別小売(卸)価格試算(税抜)'!H364*(1+入力!$C$31/100),-入力!$C$29)))),'ユーザー別小売(卸)価格試算(税抜)'!H364))</f>
        <v/>
      </c>
      <c r="I364" s="126">
        <f>'6桁'!I364</f>
        <v>0</v>
      </c>
      <c r="J364" s="95">
        <f>IF('ユーザー別小売(卸)価格試算(税抜)'!J364="","",IF(ISNUMBER('ユーザー別小売(卸)価格試算(税抜)'!J364),IF(入力!$C$30=1,ROUNDDOWN('ユーザー別小売(卸)価格試算(税抜)'!J364*(1+入力!$C$31/100),-入力!$C$29),IF(入力!$C$30=2,ROUNDUP('ユーザー別小売(卸)価格試算(税抜)'!J364*(1+入力!$C$31/100),-入力!$C$29),IF(入力!$C$30=3,ROUND('ユーザー別小売(卸)価格試算(税抜)'!J364*(1+入力!$C$31/100),-入力!$C$29)))),'ユーザー別小売(卸)価格試算(税抜)'!J364))</f>
        <v>17050</v>
      </c>
      <c r="K364" s="20" t="str">
        <f>'6桁'!K364</f>
        <v>S◇</v>
      </c>
      <c r="L364" s="95" t="str">
        <f>IF('ユーザー別小売(卸)価格試算(税抜)'!L364="","",IF(ISNUMBER('ユーザー別小売(卸)価格試算(税抜)'!L364),IF(入力!$C$30=1,ROUNDDOWN('ユーザー別小売(卸)価格試算(税抜)'!L364*(1+入力!$C$31/100),-入力!$C$29),IF(入力!$C$30=2,ROUNDUP('ユーザー別小売(卸)価格試算(税抜)'!L364*(1+入力!$C$31/100),-入力!$C$29),IF(入力!$C$30=3,ROUND('ユーザー別小売(卸)価格試算(税抜)'!L364*(1+入力!$C$31/100),-入力!$C$29)))),'ユーザー別小売(卸)価格試算(税抜)'!L364))</f>
        <v/>
      </c>
      <c r="M364" s="20">
        <f>'6桁'!M364</f>
        <v>0</v>
      </c>
      <c r="N364" s="95" t="str">
        <f>IF('ユーザー別小売(卸)価格試算(税抜)'!N364="","",IF(ISNUMBER('ユーザー別小売(卸)価格試算(税抜)'!N364),IF(入力!$C$30=1,ROUNDDOWN('ユーザー別小売(卸)価格試算(税抜)'!N364*(1+入力!$C$31/100),-入力!$C$29),IF(入力!$C$30=2,ROUNDUP('ユーザー別小売(卸)価格試算(税抜)'!N364*(1+入力!$C$31/100),-入力!$C$29),IF(入力!$C$30=3,ROUND('ユーザー別小売(卸)価格試算(税抜)'!N364*(1+入力!$C$31/100),-入力!$C$29)))),'ユーザー別小売(卸)価格試算(税抜)'!N364))</f>
        <v/>
      </c>
      <c r="O364" s="126">
        <f>'6桁'!O364</f>
        <v>0</v>
      </c>
      <c r="P364" s="95" t="str">
        <f>IF('ユーザー別小売(卸)価格試算(税抜)'!P364="","",IF(ISNUMBER('ユーザー別小売(卸)価格試算(税抜)'!P364),IF(入力!$C$30=1,ROUNDDOWN('ユーザー別小売(卸)価格試算(税抜)'!P364*(1+入力!$C$31/100),-入力!$C$29),IF(入力!$C$30=2,ROUNDUP('ユーザー別小売(卸)価格試算(税抜)'!P364*(1+入力!$C$31/100),-入力!$C$29),IF(入力!$C$30=3,ROUND('ユーザー別小売(卸)価格試算(税抜)'!P364*(1+入力!$C$31/100),-入力!$C$29)))),'ユーザー別小売(卸)価格試算(税抜)'!P364))</f>
        <v/>
      </c>
      <c r="Q364" s="20">
        <f>'6桁'!Q364</f>
        <v>0</v>
      </c>
      <c r="R364" s="267"/>
      <c r="S364" s="22"/>
      <c r="T364" s="74"/>
      <c r="U364" s="22"/>
      <c r="V364" s="74"/>
      <c r="W364" s="22"/>
      <c r="X364" s="74"/>
      <c r="Y364" s="22"/>
    </row>
    <row r="365" spans="2:25" ht="30" customHeight="1">
      <c r="B365" s="503"/>
      <c r="C365" s="341" t="s">
        <v>148</v>
      </c>
      <c r="D365" s="500">
        <v>88</v>
      </c>
      <c r="E365" s="501"/>
      <c r="F365" s="95" t="str">
        <f>IF('ユーザー別小売(卸)価格試算(税抜)'!F365="","",IF(ISNUMBER('ユーザー別小売(卸)価格試算(税抜)'!F365),IF(入力!$C$30=1,ROUNDDOWN('ユーザー別小売(卸)価格試算(税抜)'!F365*(1+入力!$C$31/100),-入力!$C$29),IF(入力!$C$30=2,ROUNDUP('ユーザー別小売(卸)価格試算(税抜)'!F365*(1+入力!$C$31/100),-入力!$C$29),IF(入力!$C$30=3,ROUND('ユーザー別小売(卸)価格試算(税抜)'!F365*(1+入力!$C$31/100),-入力!$C$29)))),'ユーザー別小売(卸)価格試算(税抜)'!F365))</f>
        <v/>
      </c>
      <c r="G365" s="126">
        <f>'6桁'!G365</f>
        <v>0</v>
      </c>
      <c r="H365" s="95" t="str">
        <f>IF('ユーザー別小売(卸)価格試算(税抜)'!H365="","",IF(ISNUMBER('ユーザー別小売(卸)価格試算(税抜)'!H365),IF(入力!$C$30=1,ROUNDDOWN('ユーザー別小売(卸)価格試算(税抜)'!H365*(1+入力!$C$31/100),-入力!$C$29),IF(入力!$C$30=2,ROUNDUP('ユーザー別小売(卸)価格試算(税抜)'!H365*(1+入力!$C$31/100),-入力!$C$29),IF(入力!$C$30=3,ROUND('ユーザー別小売(卸)価格試算(税抜)'!H365*(1+入力!$C$31/100),-入力!$C$29)))),'ユーザー別小売(卸)価格試算(税抜)'!H365))</f>
        <v/>
      </c>
      <c r="I365" s="126">
        <f>'6桁'!I365</f>
        <v>0</v>
      </c>
      <c r="J365" s="95">
        <f>IF('ユーザー別小売(卸)価格試算(税抜)'!J365="","",IF(ISNUMBER('ユーザー別小売(卸)価格試算(税抜)'!J365),IF(入力!$C$30=1,ROUNDDOWN('ユーザー別小売(卸)価格試算(税抜)'!J365*(1+入力!$C$31/100),-入力!$C$29),IF(入力!$C$30=2,ROUNDUP('ユーザー別小売(卸)価格試算(税抜)'!J365*(1+入力!$C$31/100),-入力!$C$29),IF(入力!$C$30=3,ROUND('ユーザー別小売(卸)価格試算(税抜)'!J365*(1+入力!$C$31/100),-入力!$C$29)))),'ユーザー別小売(卸)価格試算(税抜)'!J365))</f>
        <v>14410</v>
      </c>
      <c r="K365" s="20" t="str">
        <f>'6桁'!K365</f>
        <v>S◇
EC202</v>
      </c>
      <c r="L365" s="95" t="str">
        <f>IF('ユーザー別小売(卸)価格試算(税抜)'!L365="","",IF(ISNUMBER('ユーザー別小売(卸)価格試算(税抜)'!L365),IF(入力!$C$30=1,ROUNDDOWN('ユーザー別小売(卸)価格試算(税抜)'!L365*(1+入力!$C$31/100),-入力!$C$29),IF(入力!$C$30=2,ROUNDUP('ユーザー別小売(卸)価格試算(税抜)'!L365*(1+入力!$C$31/100),-入力!$C$29),IF(入力!$C$30=3,ROUND('ユーザー別小売(卸)価格試算(税抜)'!L365*(1+入力!$C$31/100),-入力!$C$29)))),'ユーザー別小売(卸)価格試算(税抜)'!L365))</f>
        <v/>
      </c>
      <c r="M365" s="20">
        <f>'6桁'!M365</f>
        <v>0</v>
      </c>
      <c r="N365" s="95" t="str">
        <f>IF('ユーザー別小売(卸)価格試算(税抜)'!N365="","",IF(ISNUMBER('ユーザー別小売(卸)価格試算(税抜)'!N365),IF(入力!$C$30=1,ROUNDDOWN('ユーザー別小売(卸)価格試算(税抜)'!N365*(1+入力!$C$31/100),-入力!$C$29),IF(入力!$C$30=2,ROUNDUP('ユーザー別小売(卸)価格試算(税抜)'!N365*(1+入力!$C$31/100),-入力!$C$29),IF(入力!$C$30=3,ROUND('ユーザー別小売(卸)価格試算(税抜)'!N365*(1+入力!$C$31/100),-入力!$C$29)))),'ユーザー別小売(卸)価格試算(税抜)'!N365))</f>
        <v/>
      </c>
      <c r="O365" s="126">
        <f>'6桁'!O365</f>
        <v>0</v>
      </c>
      <c r="P365" s="95" t="str">
        <f>IF('ユーザー別小売(卸)価格試算(税抜)'!P365="","",IF(ISNUMBER('ユーザー別小売(卸)価格試算(税抜)'!P365),IF(入力!$C$30=1,ROUNDDOWN('ユーザー別小売(卸)価格試算(税抜)'!P365*(1+入力!$C$31/100),-入力!$C$29),IF(入力!$C$30=2,ROUNDUP('ユーザー別小売(卸)価格試算(税抜)'!P365*(1+入力!$C$31/100),-入力!$C$29),IF(入力!$C$30=3,ROUND('ユーザー別小売(卸)価格試算(税抜)'!P365*(1+入力!$C$31/100),-入力!$C$29)))),'ユーザー別小売(卸)価格試算(税抜)'!P365))</f>
        <v/>
      </c>
      <c r="Q365" s="20">
        <f>'6桁'!Q365</f>
        <v>0</v>
      </c>
      <c r="R365" s="267"/>
      <c r="S365" s="22"/>
      <c r="T365" s="74"/>
      <c r="U365" s="22"/>
      <c r="V365" s="74"/>
      <c r="W365" s="22"/>
      <c r="X365" s="74"/>
      <c r="Y365" s="22"/>
    </row>
    <row r="366" spans="2:25" ht="30" customHeight="1" thickBot="1">
      <c r="B366" s="544"/>
      <c r="C366" s="343" t="s">
        <v>149</v>
      </c>
      <c r="D366" s="558">
        <v>91</v>
      </c>
      <c r="E366" s="559"/>
      <c r="F366" s="118" t="str">
        <f>IF('ユーザー別小売(卸)価格試算(税抜)'!F366="","",IF(ISNUMBER('ユーザー別小売(卸)価格試算(税抜)'!F366),IF(入力!$C$30=1,ROUNDDOWN('ユーザー別小売(卸)価格試算(税抜)'!F366*(1+入力!$C$31/100),-入力!$C$29),IF(入力!$C$30=2,ROUNDUP('ユーザー別小売(卸)価格試算(税抜)'!F366*(1+入力!$C$31/100),-入力!$C$29),IF(入力!$C$30=3,ROUND('ユーザー別小売(卸)価格試算(税抜)'!F366*(1+入力!$C$31/100),-入力!$C$29)))),'ユーザー別小売(卸)価格試算(税抜)'!F366))</f>
        <v/>
      </c>
      <c r="G366" s="127">
        <f>'6桁'!G366</f>
        <v>0</v>
      </c>
      <c r="H366" s="118" t="str">
        <f>IF('ユーザー別小売(卸)価格試算(税抜)'!H366="","",IF(ISNUMBER('ユーザー別小売(卸)価格試算(税抜)'!H366),IF(入力!$C$30=1,ROUNDDOWN('ユーザー別小売(卸)価格試算(税抜)'!H366*(1+入力!$C$31/100),-入力!$C$29),IF(入力!$C$30=2,ROUNDUP('ユーザー別小売(卸)価格試算(税抜)'!H366*(1+入力!$C$31/100),-入力!$C$29),IF(入力!$C$30=3,ROUND('ユーザー別小売(卸)価格試算(税抜)'!H366*(1+入力!$C$31/100),-入力!$C$29)))),'ユーザー別小売(卸)価格試算(税抜)'!H366))</f>
        <v/>
      </c>
      <c r="I366" s="127">
        <f>'6桁'!I366</f>
        <v>0</v>
      </c>
      <c r="J366" s="118">
        <f>IF('ユーザー別小売(卸)価格試算(税抜)'!J366="","",IF(ISNUMBER('ユーザー別小売(卸)価格試算(税抜)'!J366),IF(入力!$C$30=1,ROUNDDOWN('ユーザー別小売(卸)価格試算(税抜)'!J366*(1+入力!$C$31/100),-入力!$C$29),IF(入力!$C$30=2,ROUNDUP('ユーザー別小売(卸)価格試算(税抜)'!J366*(1+入力!$C$31/100),-入力!$C$29),IF(入力!$C$30=3,ROUND('ユーザー別小売(卸)価格試算(税抜)'!J366*(1+入力!$C$31/100),-入力!$C$29)))),'ユーザー別小売(卸)価格試算(税抜)'!J366))</f>
        <v>15290</v>
      </c>
      <c r="K366" s="21" t="str">
        <f>'6桁'!K366</f>
        <v>S
EC202</v>
      </c>
      <c r="L366" s="118" t="str">
        <f>IF('ユーザー別小売(卸)価格試算(税抜)'!L366="","",IF(ISNUMBER('ユーザー別小売(卸)価格試算(税抜)'!L366),IF(入力!$C$30=1,ROUNDDOWN('ユーザー別小売(卸)価格試算(税抜)'!L366*(1+入力!$C$31/100),-入力!$C$29),IF(入力!$C$30=2,ROUNDUP('ユーザー別小売(卸)価格試算(税抜)'!L366*(1+入力!$C$31/100),-入力!$C$29),IF(入力!$C$30=3,ROUND('ユーザー別小売(卸)価格試算(税抜)'!L366*(1+入力!$C$31/100),-入力!$C$29)))),'ユーザー別小売(卸)価格試算(税抜)'!L366))</f>
        <v/>
      </c>
      <c r="M366" s="21">
        <f>'6桁'!M366</f>
        <v>0</v>
      </c>
      <c r="N366" s="118" t="str">
        <f>IF('ユーザー別小売(卸)価格試算(税抜)'!N366="","",IF(ISNUMBER('ユーザー別小売(卸)価格試算(税抜)'!N366),IF(入力!$C$30=1,ROUNDDOWN('ユーザー別小売(卸)価格試算(税抜)'!N366*(1+入力!$C$31/100),-入力!$C$29),IF(入力!$C$30=2,ROUNDUP('ユーザー別小売(卸)価格試算(税抜)'!N366*(1+入力!$C$31/100),-入力!$C$29),IF(入力!$C$30=3,ROUND('ユーザー別小売(卸)価格試算(税抜)'!N366*(1+入力!$C$31/100),-入力!$C$29)))),'ユーザー別小売(卸)価格試算(税抜)'!N366))</f>
        <v/>
      </c>
      <c r="O366" s="127">
        <f>'6桁'!O366</f>
        <v>0</v>
      </c>
      <c r="P366" s="118" t="str">
        <f>IF('ユーザー別小売(卸)価格試算(税抜)'!P366="","",IF(ISNUMBER('ユーザー別小売(卸)価格試算(税抜)'!P366),IF(入力!$C$30=1,ROUNDDOWN('ユーザー別小売(卸)価格試算(税抜)'!P366*(1+入力!$C$31/100),-入力!$C$29),IF(入力!$C$30=2,ROUNDUP('ユーザー別小売(卸)価格試算(税抜)'!P366*(1+入力!$C$31/100),-入力!$C$29),IF(入力!$C$30=3,ROUND('ユーザー別小売(卸)価格試算(税抜)'!P366*(1+入力!$C$31/100),-入力!$C$29)))),'ユーザー別小売(卸)価格試算(税抜)'!P366))</f>
        <v/>
      </c>
      <c r="Q366" s="21">
        <f>'6桁'!Q366</f>
        <v>0</v>
      </c>
      <c r="R366" s="267"/>
      <c r="S366" s="22"/>
      <c r="T366" s="74"/>
      <c r="U366" s="22"/>
      <c r="V366" s="74"/>
      <c r="W366" s="22"/>
      <c r="X366" s="74"/>
      <c r="Y366" s="22"/>
    </row>
    <row r="367" spans="2:25" ht="28.5" customHeight="1">
      <c r="B367" s="545" t="s">
        <v>1088</v>
      </c>
      <c r="C367" s="545"/>
      <c r="D367" s="545"/>
      <c r="E367" s="545"/>
      <c r="F367" s="545"/>
      <c r="G367" s="545"/>
      <c r="H367" s="545"/>
      <c r="I367" s="545"/>
      <c r="J367" s="545"/>
      <c r="K367" s="545"/>
      <c r="L367" s="545"/>
      <c r="M367" s="545"/>
      <c r="N367" s="545"/>
      <c r="O367" s="545"/>
      <c r="P367" s="545"/>
      <c r="Q367" s="545"/>
      <c r="X367" s="74"/>
    </row>
    <row r="368" spans="2:25" ht="13.5" customHeight="1">
      <c r="C368" s="327"/>
      <c r="D368" s="327"/>
      <c r="E368" s="327"/>
      <c r="F368" s="10"/>
      <c r="G368" s="17"/>
      <c r="H368" s="10"/>
      <c r="I368" s="17"/>
      <c r="J368" s="10"/>
      <c r="K368" s="17"/>
      <c r="L368" s="10"/>
      <c r="M368" s="17"/>
      <c r="N368" s="10"/>
      <c r="O368" s="17"/>
      <c r="P368" s="10"/>
      <c r="Q368" s="17"/>
      <c r="R368" s="10"/>
      <c r="S368" s="17"/>
      <c r="T368" s="10"/>
      <c r="U368" s="17"/>
      <c r="V368" s="10"/>
      <c r="W368" s="17"/>
      <c r="X368" s="10"/>
      <c r="Y368" s="17"/>
    </row>
    <row r="369" spans="2:26" s="239" customFormat="1" ht="20.100000000000001" customHeight="1" thickBot="1">
      <c r="B369" s="238" t="s">
        <v>979</v>
      </c>
      <c r="F369" s="240"/>
      <c r="H369" s="240"/>
      <c r="J369" s="240"/>
      <c r="L369" s="240"/>
      <c r="N369" s="240"/>
      <c r="P369" s="240"/>
      <c r="R369" s="240"/>
      <c r="T369" s="240"/>
      <c r="V369" s="240"/>
      <c r="X369" s="240"/>
    </row>
    <row r="370" spans="2:26" ht="19.5" customHeight="1" thickBot="1">
      <c r="B370" s="521" t="s">
        <v>452</v>
      </c>
      <c r="C370" s="524" t="s">
        <v>524</v>
      </c>
      <c r="D370" s="527" t="s">
        <v>1113</v>
      </c>
      <c r="E370" s="540"/>
      <c r="F370" s="531" t="s">
        <v>453</v>
      </c>
      <c r="G370" s="532"/>
      <c r="H370" s="532"/>
      <c r="I370" s="532"/>
      <c r="J370" s="532"/>
      <c r="K370" s="533"/>
      <c r="N370" s="371"/>
      <c r="O370" s="371"/>
      <c r="P370" s="371"/>
      <c r="Q370" s="371"/>
      <c r="R370" s="11"/>
      <c r="S370" s="11"/>
      <c r="T370" s="11"/>
      <c r="U370" s="11"/>
      <c r="V370" s="11"/>
      <c r="W370" s="11"/>
      <c r="X370" s="11"/>
      <c r="Y370" s="11"/>
      <c r="Z370" s="11"/>
    </row>
    <row r="371" spans="2:26" ht="19.5" customHeight="1">
      <c r="B371" s="522"/>
      <c r="C371" s="525"/>
      <c r="D371" s="541"/>
      <c r="E371" s="551"/>
      <c r="F371" s="516" t="s">
        <v>770</v>
      </c>
      <c r="G371" s="507"/>
      <c r="H371" s="506" t="s">
        <v>777</v>
      </c>
      <c r="I371" s="507"/>
      <c r="J371" s="506" t="s">
        <v>883</v>
      </c>
      <c r="K371" s="507"/>
      <c r="N371" s="371"/>
      <c r="O371" s="371"/>
      <c r="P371" s="371"/>
      <c r="Q371" s="371"/>
      <c r="R371" s="11"/>
      <c r="S371" s="11"/>
      <c r="T371" s="11"/>
      <c r="U371" s="11"/>
      <c r="V371" s="11"/>
      <c r="W371" s="11"/>
      <c r="X371" s="11"/>
      <c r="Y371" s="11"/>
      <c r="Z371" s="11"/>
    </row>
    <row r="372" spans="2:26" ht="19.5" customHeight="1">
      <c r="B372" s="522"/>
      <c r="C372" s="525"/>
      <c r="D372" s="510" t="s">
        <v>1115</v>
      </c>
      <c r="E372" s="550" t="s">
        <v>1114</v>
      </c>
      <c r="F372" s="517"/>
      <c r="G372" s="509"/>
      <c r="H372" s="508"/>
      <c r="I372" s="509"/>
      <c r="J372" s="508"/>
      <c r="K372" s="509"/>
      <c r="N372" s="407"/>
      <c r="O372" s="407"/>
      <c r="P372" s="407"/>
      <c r="Q372" s="407"/>
      <c r="R372" s="407"/>
      <c r="S372" s="407"/>
      <c r="T372" s="407"/>
      <c r="U372" s="407"/>
      <c r="V372" s="407"/>
      <c r="W372" s="407"/>
      <c r="X372" s="136"/>
      <c r="Y372" s="136"/>
    </row>
    <row r="373" spans="2:26" ht="19.5" customHeight="1" thickBot="1">
      <c r="B373" s="523"/>
      <c r="C373" s="526"/>
      <c r="D373" s="549"/>
      <c r="E373" s="551"/>
      <c r="F373" s="514" t="s">
        <v>511</v>
      </c>
      <c r="G373" s="515"/>
      <c r="H373" s="514" t="s">
        <v>782</v>
      </c>
      <c r="I373" s="515"/>
      <c r="J373" s="514" t="s">
        <v>492</v>
      </c>
      <c r="K373" s="515"/>
      <c r="N373" s="327"/>
      <c r="O373" s="327"/>
      <c r="P373" s="327"/>
      <c r="Q373" s="327"/>
      <c r="R373" s="327"/>
      <c r="S373" s="327"/>
      <c r="T373" s="327"/>
      <c r="U373" s="327"/>
      <c r="V373" s="327"/>
      <c r="W373" s="327"/>
      <c r="X373" s="4"/>
    </row>
    <row r="374" spans="2:26" ht="30" customHeight="1">
      <c r="B374" s="502">
        <v>13</v>
      </c>
      <c r="C374" s="352" t="s">
        <v>114</v>
      </c>
      <c r="D374" s="253">
        <v>73</v>
      </c>
      <c r="E374" s="353"/>
      <c r="F374" s="91">
        <f>IF('ユーザー別小売(卸)価格試算(税抜)'!F374="","",IF(ISNUMBER('ユーザー別小売(卸)価格試算(税抜)'!F374),IF(入力!$C$30=1,ROUNDDOWN('ユーザー別小売(卸)価格試算(税抜)'!F374*(1+入力!$C$31/100),-入力!$C$29),IF(入力!$C$30=2,ROUNDUP('ユーザー別小売(卸)価格試算(税抜)'!F374*(1+入力!$C$31/100),-入力!$C$29),IF(入力!$C$30=3,ROUND('ユーザー別小売(卸)価格試算(税抜)'!F374*(1+入力!$C$31/100),-入力!$C$29)))),'ユーザー別小売(卸)価格試算(税抜)'!F374))</f>
        <v>10230</v>
      </c>
      <c r="G374" s="124" t="str">
        <f>'6桁'!G374</f>
        <v>S◇</v>
      </c>
      <c r="H374" s="91">
        <f>IF('ユーザー別小売(卸)価格試算(税抜)'!H374="","",IF(ISNUMBER('ユーザー別小売(卸)価格試算(税抜)'!H374),IF(入力!$C$30=1,ROUNDDOWN('ユーザー別小売(卸)価格試算(税抜)'!H374*(1+入力!$C$31/100),-入力!$C$29),IF(入力!$C$30=2,ROUNDUP('ユーザー別小売(卸)価格試算(税抜)'!H374*(1+入力!$C$31/100),-入力!$C$29),IF(入力!$C$30=3,ROUND('ユーザー別小売(卸)価格試算(税抜)'!H374*(1+入力!$C$31/100),-入力!$C$29)))),'ユーザー別小売(卸)価格試算(税抜)'!H374))</f>
        <v>12980</v>
      </c>
      <c r="I374" s="92" t="str">
        <f>'6桁'!I374</f>
        <v>H</v>
      </c>
      <c r="J374" s="128">
        <f>IF('ユーザー別小売(卸)価格試算(税抜)'!J374="","",IF(ISNUMBER('ユーザー別小売(卸)価格試算(税抜)'!J374),IF(入力!$C$30=1,ROUNDDOWN('ユーザー別小売(卸)価格試算(税抜)'!J374*(1+入力!$C$31/100),-入力!$C$29),IF(入力!$C$30=2,ROUNDUP('ユーザー別小売(卸)価格試算(税抜)'!J374*(1+入力!$C$31/100),-入力!$C$29),IF(入力!$C$30=3,ROUND('ユーザー別小売(卸)価格試算(税抜)'!J374*(1+入力!$C$31/100),-入力!$C$29)))),'ユーザー別小売(卸)価格試算(税抜)'!J374))</f>
        <v>11660</v>
      </c>
      <c r="K374" s="131" t="str">
        <f>'6桁'!K374</f>
        <v>H</v>
      </c>
      <c r="N374" s="267"/>
      <c r="O374" s="251"/>
      <c r="P374" s="74"/>
      <c r="Q374" s="22"/>
      <c r="R374" s="74"/>
      <c r="S374" s="22"/>
      <c r="T374" s="74"/>
      <c r="U374" s="22"/>
      <c r="V374" s="74"/>
      <c r="W374" s="22"/>
      <c r="X374" s="74"/>
      <c r="Y374" s="22"/>
    </row>
    <row r="375" spans="2:26" ht="30" customHeight="1">
      <c r="B375" s="503"/>
      <c r="C375" s="341" t="s">
        <v>50</v>
      </c>
      <c r="D375" s="254" t="s">
        <v>1121</v>
      </c>
      <c r="E375" s="342"/>
      <c r="F375" s="95">
        <f>IF('ユーザー別小売(卸)価格試算(税抜)'!F375="","",IF(ISNUMBER('ユーザー別小売(卸)価格試算(税抜)'!F375),IF(入力!$C$30=1,ROUNDDOWN('ユーザー別小売(卸)価格試算(税抜)'!F375*(1+入力!$C$31/100),-入力!$C$29),IF(入力!$C$30=2,ROUNDUP('ユーザー別小売(卸)価格試算(税抜)'!F375*(1+入力!$C$31/100),-入力!$C$29),IF(入力!$C$30=3,ROUND('ユーザー別小売(卸)価格試算(税抜)'!F375*(1+入力!$C$31/100),-入力!$C$29)))),'ユーザー別小売(卸)価格試算(税抜)'!F375))</f>
        <v>12650</v>
      </c>
      <c r="G375" s="126" t="str">
        <f>'6桁'!G375</f>
        <v>S◇</v>
      </c>
      <c r="H375" s="95" t="str">
        <f>IF('ユーザー別小売(卸)価格試算(税抜)'!H375="","",IF(ISNUMBER('ユーザー別小売(卸)価格試算(税抜)'!H375),IF(入力!$C$30=1,ROUNDDOWN('ユーザー別小売(卸)価格試算(税抜)'!H375*(1+入力!$C$31/100),-入力!$C$29),IF(入力!$C$30=2,ROUNDUP('ユーザー別小売(卸)価格試算(税抜)'!H375*(1+入力!$C$31/100),-入力!$C$29),IF(入力!$C$30=3,ROUND('ユーザー別小売(卸)価格試算(税抜)'!H375*(1+入力!$C$31/100),-入力!$C$29)))),'ユーザー別小売(卸)価格試算(税抜)'!H375))</f>
        <v/>
      </c>
      <c r="I375" s="20">
        <f>'6桁'!I375</f>
        <v>0</v>
      </c>
      <c r="J375" s="95" t="str">
        <f>IF('ユーザー別小売(卸)価格試算(税抜)'!J375="","",IF(ISNUMBER('ユーザー別小売(卸)価格試算(税抜)'!J375),IF(入力!$C$30=1,ROUNDDOWN('ユーザー別小売(卸)価格試算(税抜)'!J375*(1+入力!$C$31/100),-入力!$C$29),IF(入力!$C$30=2,ROUNDUP('ユーザー別小売(卸)価格試算(税抜)'!J375*(1+入力!$C$31/100),-入力!$C$29),IF(入力!$C$30=3,ROUND('ユーザー別小売(卸)価格試算(税抜)'!J375*(1+入力!$C$31/100),-入力!$C$29)))),'ユーザー別小売(卸)価格試算(税抜)'!J375))</f>
        <v/>
      </c>
      <c r="K375" s="20">
        <f>'6桁'!K375</f>
        <v>0</v>
      </c>
      <c r="N375" s="267"/>
      <c r="O375" s="251"/>
      <c r="P375" s="74"/>
      <c r="Q375" s="22"/>
      <c r="R375" s="74"/>
      <c r="S375" s="22"/>
      <c r="T375" s="74"/>
      <c r="U375" s="22"/>
      <c r="V375" s="74"/>
      <c r="W375" s="22"/>
      <c r="X375" s="74"/>
      <c r="Y375" s="22"/>
    </row>
    <row r="376" spans="2:26" ht="30" customHeight="1">
      <c r="B376" s="503"/>
      <c r="C376" s="341" t="s">
        <v>359</v>
      </c>
      <c r="D376" s="500">
        <v>75</v>
      </c>
      <c r="E376" s="501"/>
      <c r="F376" s="95">
        <f>IF('ユーザー別小売(卸)価格試算(税抜)'!F376="","",IF(ISNUMBER('ユーザー別小売(卸)価格試算(税抜)'!F376),IF(入力!$C$30=1,ROUNDDOWN('ユーザー別小売(卸)価格試算(税抜)'!F376*(1+入力!$C$31/100),-入力!$C$29),IF(入力!$C$30=2,ROUNDUP('ユーザー別小売(卸)価格試算(税抜)'!F376*(1+入力!$C$31/100),-入力!$C$29),IF(入力!$C$30=3,ROUND('ユーザー別小売(卸)価格試算(税抜)'!F376*(1+入力!$C$31/100),-入力!$C$29)))),'ユーザー別小売(卸)価格試算(税抜)'!F376))</f>
        <v>10670</v>
      </c>
      <c r="G376" s="126" t="str">
        <f>'6桁'!G376</f>
        <v>S◇</v>
      </c>
      <c r="H376" s="95">
        <f>IF('ユーザー別小売(卸)価格試算(税抜)'!H376="","",IF(ISNUMBER('ユーザー別小売(卸)価格試算(税抜)'!H376),IF(入力!$C$30=1,ROUNDDOWN('ユーザー別小売(卸)価格試算(税抜)'!H376*(1+入力!$C$31/100),-入力!$C$29),IF(入力!$C$30=2,ROUNDUP('ユーザー別小売(卸)価格試算(税抜)'!H376*(1+入力!$C$31/100),-入力!$C$29),IF(入力!$C$30=3,ROUND('ユーザー別小売(卸)価格試算(税抜)'!H376*(1+入力!$C$31/100),-入力!$C$29)))),'ユーザー別小売(卸)価格試算(税抜)'!H376))</f>
        <v>12980</v>
      </c>
      <c r="I376" s="20" t="str">
        <f>'6桁'!I376</f>
        <v>H</v>
      </c>
      <c r="J376" s="95" t="str">
        <f>IF('ユーザー別小売(卸)価格試算(税抜)'!J376="","",IF(ISNUMBER('ユーザー別小売(卸)価格試算(税抜)'!J376),IF(入力!$C$30=1,ROUNDDOWN('ユーザー別小売(卸)価格試算(税抜)'!J376*(1+入力!$C$31/100),-入力!$C$29),IF(入力!$C$30=2,ROUNDUP('ユーザー別小売(卸)価格試算(税抜)'!J376*(1+入力!$C$31/100),-入力!$C$29),IF(入力!$C$30=3,ROUND('ユーザー別小売(卸)価格試算(税抜)'!J376*(1+入力!$C$31/100),-入力!$C$29)))),'ユーザー別小売(卸)価格試算(税抜)'!J376))</f>
        <v/>
      </c>
      <c r="K376" s="20">
        <f>'6桁'!K376</f>
        <v>0</v>
      </c>
      <c r="N376" s="267"/>
      <c r="O376" s="251"/>
      <c r="P376" s="74"/>
      <c r="Q376" s="22"/>
      <c r="R376" s="74"/>
      <c r="S376" s="22"/>
      <c r="T376" s="74"/>
      <c r="U376" s="22"/>
      <c r="V376" s="74"/>
      <c r="W376" s="22"/>
      <c r="X376" s="74"/>
      <c r="Y376" s="22"/>
    </row>
    <row r="377" spans="2:26" ht="30" customHeight="1">
      <c r="B377" s="503"/>
      <c r="C377" s="341" t="s">
        <v>360</v>
      </c>
      <c r="D377" s="500">
        <v>79</v>
      </c>
      <c r="E377" s="501"/>
      <c r="F377" s="95">
        <f>IF('ユーザー別小売(卸)価格試算(税抜)'!F377="","",IF(ISNUMBER('ユーザー別小売(卸)価格試算(税抜)'!F377),IF(入力!$C$30=1,ROUNDDOWN('ユーザー別小売(卸)価格試算(税抜)'!F377*(1+入力!$C$31/100),-入力!$C$29),IF(入力!$C$30=2,ROUNDUP('ユーザー別小売(卸)価格試算(税抜)'!F377*(1+入力!$C$31/100),-入力!$C$29),IF(入力!$C$30=3,ROUND('ユーザー別小売(卸)価格試算(税抜)'!F377*(1+入力!$C$31/100),-入力!$C$29)))),'ユーザー別小売(卸)価格試算(税抜)'!F377))</f>
        <v>10890</v>
      </c>
      <c r="G377" s="126" t="str">
        <f>'6桁'!G377</f>
        <v>S◇</v>
      </c>
      <c r="H377" s="95" t="str">
        <f>IF('ユーザー別小売(卸)価格試算(税抜)'!H377="","",IF(ISNUMBER('ユーザー別小売(卸)価格試算(税抜)'!H377),IF(入力!$C$30=1,ROUNDDOWN('ユーザー別小売(卸)価格試算(税抜)'!H377*(1+入力!$C$31/100),-入力!$C$29),IF(入力!$C$30=2,ROUNDUP('ユーザー別小売(卸)価格試算(税抜)'!H377*(1+入力!$C$31/100),-入力!$C$29),IF(入力!$C$30=3,ROUND('ユーザー別小売(卸)価格試算(税抜)'!H377*(1+入力!$C$31/100),-入力!$C$29)))),'ユーザー別小売(卸)価格試算(税抜)'!H377))</f>
        <v/>
      </c>
      <c r="I377" s="20">
        <f>'6桁'!I377</f>
        <v>0</v>
      </c>
      <c r="J377" s="95" t="str">
        <f>IF('ユーザー別小売(卸)価格試算(税抜)'!J377="","",IF(ISNUMBER('ユーザー別小売(卸)価格試算(税抜)'!J377),IF(入力!$C$30=1,ROUNDDOWN('ユーザー別小売(卸)価格試算(税抜)'!J377*(1+入力!$C$31/100),-入力!$C$29),IF(入力!$C$30=2,ROUNDUP('ユーザー別小売(卸)価格試算(税抜)'!J377*(1+入力!$C$31/100),-入力!$C$29),IF(入力!$C$30=3,ROUND('ユーザー別小売(卸)価格試算(税抜)'!J377*(1+入力!$C$31/100),-入力!$C$29)))),'ユーザー別小売(卸)価格試算(税抜)'!J377))</f>
        <v/>
      </c>
      <c r="K377" s="20">
        <f>'6桁'!K377</f>
        <v>0</v>
      </c>
      <c r="N377" s="267"/>
      <c r="O377" s="251"/>
      <c r="P377" s="74"/>
      <c r="Q377" s="22"/>
      <c r="R377" s="74"/>
      <c r="S377" s="22"/>
      <c r="T377" s="74"/>
      <c r="U377" s="22"/>
      <c r="V377" s="74"/>
      <c r="W377" s="22"/>
      <c r="X377" s="74"/>
      <c r="Y377" s="22"/>
    </row>
    <row r="378" spans="2:26" ht="30" customHeight="1">
      <c r="B378" s="503"/>
      <c r="C378" s="341" t="s">
        <v>123</v>
      </c>
      <c r="D378" s="500">
        <v>82</v>
      </c>
      <c r="E378" s="501"/>
      <c r="F378" s="95">
        <f>IF('ユーザー別小売(卸)価格試算(税抜)'!F378="","",IF(ISNUMBER('ユーザー別小売(卸)価格試算(税抜)'!F378),IF(入力!$C$30=1,ROUNDDOWN('ユーザー別小売(卸)価格試算(税抜)'!F378*(1+入力!$C$31/100),-入力!$C$29),IF(入力!$C$30=2,ROUNDUP('ユーザー別小売(卸)価格試算(税抜)'!F378*(1+入力!$C$31/100),-入力!$C$29),IF(入力!$C$30=3,ROUND('ユーザー別小売(卸)価格試算(税抜)'!F378*(1+入力!$C$31/100),-入力!$C$29)))),'ユーザー別小売(卸)価格試算(税抜)'!F378))</f>
        <v>12870</v>
      </c>
      <c r="G378" s="126" t="str">
        <f>'6桁'!G378</f>
        <v>S◇</v>
      </c>
      <c r="H378" s="95" t="str">
        <f>IF('ユーザー別小売(卸)価格試算(税抜)'!H378="","",IF(ISNUMBER('ユーザー別小売(卸)価格試算(税抜)'!H378),IF(入力!$C$30=1,ROUNDDOWN('ユーザー別小売(卸)価格試算(税抜)'!H378*(1+入力!$C$31/100),-入力!$C$29),IF(入力!$C$30=2,ROUNDUP('ユーザー別小売(卸)価格試算(税抜)'!H378*(1+入力!$C$31/100),-入力!$C$29),IF(入力!$C$30=3,ROUND('ユーザー別小売(卸)価格試算(税抜)'!H378*(1+入力!$C$31/100),-入力!$C$29)))),'ユーザー別小売(卸)価格試算(税抜)'!H378))</f>
        <v/>
      </c>
      <c r="I378" s="20">
        <f>'6桁'!I378</f>
        <v>0</v>
      </c>
      <c r="J378" s="95" t="str">
        <f>IF('ユーザー別小売(卸)価格試算(税抜)'!J378="","",IF(ISNUMBER('ユーザー別小売(卸)価格試算(税抜)'!J378),IF(入力!$C$30=1,ROUNDDOWN('ユーザー別小売(卸)価格試算(税抜)'!J378*(1+入力!$C$31/100),-入力!$C$29),IF(入力!$C$30=2,ROUNDUP('ユーザー別小売(卸)価格試算(税抜)'!J378*(1+入力!$C$31/100),-入力!$C$29),IF(入力!$C$30=3,ROUND('ユーザー別小売(卸)価格試算(税抜)'!J378*(1+入力!$C$31/100),-入力!$C$29)))),'ユーザー別小売(卸)価格試算(税抜)'!J378))</f>
        <v/>
      </c>
      <c r="K378" s="20">
        <f>'6桁'!K378</f>
        <v>0</v>
      </c>
      <c r="N378" s="267"/>
      <c r="O378" s="251"/>
      <c r="P378" s="74"/>
      <c r="Q378" s="22"/>
      <c r="R378" s="74"/>
      <c r="S378" s="22"/>
      <c r="T378" s="74"/>
      <c r="U378" s="22"/>
      <c r="V378" s="74"/>
      <c r="W378" s="22"/>
      <c r="X378" s="74"/>
      <c r="Y378" s="22"/>
    </row>
    <row r="379" spans="2:26" ht="30" customHeight="1">
      <c r="B379" s="503"/>
      <c r="C379" s="341" t="s">
        <v>63</v>
      </c>
      <c r="D379" s="500">
        <v>70</v>
      </c>
      <c r="E379" s="501"/>
      <c r="F379" s="95">
        <f>IF('ユーザー別小売(卸)価格試算(税抜)'!F379="","",IF(ISNUMBER('ユーザー別小売(卸)価格試算(税抜)'!F379),IF(入力!$C$30=1,ROUNDDOWN('ユーザー別小売(卸)価格試算(税抜)'!F379*(1+入力!$C$31/100),-入力!$C$29),IF(入力!$C$30=2,ROUNDUP('ユーザー別小売(卸)価格試算(税抜)'!F379*(1+入力!$C$31/100),-入力!$C$29),IF(入力!$C$30=3,ROUND('ユーザー別小売(卸)価格試算(税抜)'!F379*(1+入力!$C$31/100),-入力!$C$29)))),'ユーザー別小売(卸)価格試算(税抜)'!F379))</f>
        <v>9460</v>
      </c>
      <c r="G379" s="126" t="str">
        <f>'6桁'!G379</f>
        <v>S◇
EC202</v>
      </c>
      <c r="H379" s="95" t="str">
        <f>IF('ユーザー別小売(卸)価格試算(税抜)'!H379="","",IF(ISNUMBER('ユーザー別小売(卸)価格試算(税抜)'!H379),IF(入力!$C$30=1,ROUNDDOWN('ユーザー別小売(卸)価格試算(税抜)'!H379*(1+入力!$C$31/100),-入力!$C$29),IF(入力!$C$30=2,ROUNDUP('ユーザー別小売(卸)価格試算(税抜)'!H379*(1+入力!$C$31/100),-入力!$C$29),IF(入力!$C$30=3,ROUND('ユーザー別小売(卸)価格試算(税抜)'!H379*(1+入力!$C$31/100),-入力!$C$29)))),'ユーザー別小売(卸)価格試算(税抜)'!H379))</f>
        <v/>
      </c>
      <c r="I379" s="20">
        <f>'6桁'!I379</f>
        <v>0</v>
      </c>
      <c r="J379" s="95" t="str">
        <f>IF('ユーザー別小売(卸)価格試算(税抜)'!J379="","",IF(ISNUMBER('ユーザー別小売(卸)価格試算(税抜)'!J379),IF(入力!$C$30=1,ROUNDDOWN('ユーザー別小売(卸)価格試算(税抜)'!J379*(1+入力!$C$31/100),-入力!$C$29),IF(入力!$C$30=2,ROUNDUP('ユーザー別小売(卸)価格試算(税抜)'!J379*(1+入力!$C$31/100),-入力!$C$29),IF(入力!$C$30=3,ROUND('ユーザー別小売(卸)価格試算(税抜)'!J379*(1+入力!$C$31/100),-入力!$C$29)))),'ユーザー別小売(卸)価格試算(税抜)'!J379))</f>
        <v/>
      </c>
      <c r="K379" s="20">
        <f>'6桁'!K379</f>
        <v>0</v>
      </c>
      <c r="N379" s="267"/>
      <c r="O379" s="251"/>
      <c r="P379" s="74"/>
      <c r="Q379" s="22"/>
      <c r="R379" s="74"/>
      <c r="S379" s="22"/>
      <c r="T379" s="74"/>
      <c r="U379" s="22"/>
      <c r="V379" s="74"/>
      <c r="W379" s="22"/>
      <c r="X379" s="74"/>
      <c r="Y379" s="22"/>
    </row>
    <row r="380" spans="2:26" ht="30" customHeight="1">
      <c r="B380" s="503"/>
      <c r="C380" s="341" t="s">
        <v>131</v>
      </c>
      <c r="D380" s="500">
        <v>75</v>
      </c>
      <c r="E380" s="501"/>
      <c r="F380" s="95">
        <f>IF('ユーザー別小売(卸)価格試算(税抜)'!F380="","",IF(ISNUMBER('ユーザー別小売(卸)価格試算(税抜)'!F380),IF(入力!$C$30=1,ROUNDDOWN('ユーザー別小売(卸)価格試算(税抜)'!F380*(1+入力!$C$31/100),-入力!$C$29),IF(入力!$C$30=2,ROUNDUP('ユーザー別小売(卸)価格試算(税抜)'!F380*(1+入力!$C$31/100),-入力!$C$29),IF(入力!$C$30=3,ROUND('ユーザー別小売(卸)価格試算(税抜)'!F380*(1+入力!$C$31/100),-入力!$C$29)))),'ユーザー別小売(卸)価格試算(税抜)'!F380))</f>
        <v>9570</v>
      </c>
      <c r="G380" s="126" t="str">
        <f>'6桁'!G380</f>
        <v>S◇</v>
      </c>
      <c r="H380" s="95">
        <f>IF('ユーザー別小売(卸)価格試算(税抜)'!H380="","",IF(ISNUMBER('ユーザー別小売(卸)価格試算(税抜)'!H380),IF(入力!$C$30=1,ROUNDDOWN('ユーザー別小売(卸)価格試算(税抜)'!H380*(1+入力!$C$31/100),-入力!$C$29),IF(入力!$C$30=2,ROUNDUP('ユーザー別小売(卸)価格試算(税抜)'!H380*(1+入力!$C$31/100),-入力!$C$29),IF(入力!$C$30=3,ROUND('ユーザー別小売(卸)価格試算(税抜)'!H380*(1+入力!$C$31/100),-入力!$C$29)))),'ユーザー別小売(卸)価格試算(税抜)'!H380))</f>
        <v>10890</v>
      </c>
      <c r="I380" s="20" t="str">
        <f>'6桁'!I380</f>
        <v>S</v>
      </c>
      <c r="J380" s="95" t="str">
        <f>IF('ユーザー別小売(卸)価格試算(税抜)'!J380="","",IF(ISNUMBER('ユーザー別小売(卸)価格試算(税抜)'!J380),IF(入力!$C$30=1,ROUNDDOWN('ユーザー別小売(卸)価格試算(税抜)'!J380*(1+入力!$C$31/100),-入力!$C$29),IF(入力!$C$30=2,ROUNDUP('ユーザー別小売(卸)価格試算(税抜)'!J380*(1+入力!$C$31/100),-入力!$C$29),IF(入力!$C$30=3,ROUND('ユーザー別小売(卸)価格試算(税抜)'!J380*(1+入力!$C$31/100),-入力!$C$29)))),'ユーザー別小売(卸)価格試算(税抜)'!J380))</f>
        <v/>
      </c>
      <c r="K380" s="96">
        <f>'6桁'!K380</f>
        <v>0</v>
      </c>
      <c r="N380" s="267"/>
      <c r="O380" s="251"/>
      <c r="P380" s="74"/>
      <c r="Q380" s="22"/>
      <c r="R380" s="74"/>
      <c r="S380" s="22"/>
      <c r="T380" s="74"/>
      <c r="U380" s="22"/>
      <c r="V380" s="74"/>
      <c r="W380" s="22"/>
      <c r="X380" s="74"/>
      <c r="Y380" s="22"/>
    </row>
    <row r="381" spans="2:26" ht="30" customHeight="1">
      <c r="B381" s="503"/>
      <c r="C381" s="341" t="s">
        <v>46</v>
      </c>
      <c r="D381" s="500">
        <v>79</v>
      </c>
      <c r="E381" s="501"/>
      <c r="F381" s="95">
        <f>IF('ユーザー別小売(卸)価格試算(税抜)'!F381="","",IF(ISNUMBER('ユーザー別小売(卸)価格試算(税抜)'!F381),IF(入力!$C$30=1,ROUNDDOWN('ユーザー別小売(卸)価格試算(税抜)'!F381*(1+入力!$C$31/100),-入力!$C$29),IF(入力!$C$30=2,ROUNDUP('ユーザー別小売(卸)価格試算(税抜)'!F381*(1+入力!$C$31/100),-入力!$C$29),IF(入力!$C$30=3,ROUND('ユーザー別小売(卸)価格試算(税抜)'!F381*(1+入力!$C$31/100),-入力!$C$29)))),'ユーザー別小売(卸)価格試算(税抜)'!F381))</f>
        <v>11880</v>
      </c>
      <c r="G381" s="126" t="str">
        <f>'6桁'!G381</f>
        <v>S◇</v>
      </c>
      <c r="H381" s="95" t="str">
        <f>IF('ユーザー別小売(卸)価格試算(税抜)'!H381="","",IF(ISNUMBER('ユーザー別小売(卸)価格試算(税抜)'!H381),IF(入力!$C$30=1,ROUNDDOWN('ユーザー別小売(卸)価格試算(税抜)'!H381*(1+入力!$C$31/100),-入力!$C$29),IF(入力!$C$30=2,ROUNDUP('ユーザー別小売(卸)価格試算(税抜)'!H381*(1+入力!$C$31/100),-入力!$C$29),IF(入力!$C$30=3,ROUND('ユーザー別小売(卸)価格試算(税抜)'!H381*(1+入力!$C$31/100),-入力!$C$29)))),'ユーザー別小売(卸)価格試算(税抜)'!H381))</f>
        <v/>
      </c>
      <c r="I381" s="20">
        <f>'6桁'!I381</f>
        <v>0</v>
      </c>
      <c r="J381" s="95" t="str">
        <f>IF('ユーザー別小売(卸)価格試算(税抜)'!J381="","",IF(ISNUMBER('ユーザー別小売(卸)価格試算(税抜)'!J381),IF(入力!$C$30=1,ROUNDDOWN('ユーザー別小売(卸)価格試算(税抜)'!J381*(1+入力!$C$31/100),-入力!$C$29),IF(入力!$C$30=2,ROUNDUP('ユーザー別小売(卸)価格試算(税抜)'!J381*(1+入力!$C$31/100),-入力!$C$29),IF(入力!$C$30=3,ROUND('ユーザー別小売(卸)価格試算(税抜)'!J381*(1+入力!$C$31/100),-入力!$C$29)))),'ユーザー別小売(卸)価格試算(税抜)'!J381))</f>
        <v/>
      </c>
      <c r="K381" s="20">
        <f>'6桁'!K381</f>
        <v>0</v>
      </c>
      <c r="N381" s="267"/>
      <c r="O381" s="251"/>
      <c r="P381" s="74"/>
      <c r="Q381" s="22"/>
      <c r="R381" s="74"/>
      <c r="S381" s="22"/>
      <c r="T381" s="74"/>
      <c r="U381" s="22"/>
      <c r="V381" s="74"/>
      <c r="W381" s="22"/>
      <c r="X381" s="74"/>
      <c r="Y381" s="22"/>
    </row>
    <row r="382" spans="2:26" ht="30" customHeight="1" thickBot="1">
      <c r="B382" s="544"/>
      <c r="C382" s="343" t="s">
        <v>49</v>
      </c>
      <c r="D382" s="558">
        <v>83</v>
      </c>
      <c r="E382" s="559"/>
      <c r="F382" s="118">
        <f>IF('ユーザー別小売(卸)価格試算(税抜)'!F382="","",IF(ISNUMBER('ユーザー別小売(卸)価格試算(税抜)'!F382),IF(入力!$C$30=1,ROUNDDOWN('ユーザー別小売(卸)価格試算(税抜)'!F382*(1+入力!$C$31/100),-入力!$C$29),IF(入力!$C$30=2,ROUNDUP('ユーザー別小売(卸)価格試算(税抜)'!F382*(1+入力!$C$31/100),-入力!$C$29),IF(入力!$C$30=3,ROUND('ユーザー別小売(卸)価格試算(税抜)'!F382*(1+入力!$C$31/100),-入力!$C$29)))),'ユーザー別小売(卸)価格試算(税抜)'!F382))</f>
        <v>12320</v>
      </c>
      <c r="G382" s="127" t="str">
        <f>'6桁'!G382</f>
        <v>S◇</v>
      </c>
      <c r="H382" s="118" t="str">
        <f>IF('ユーザー別小売(卸)価格試算(税抜)'!H382="","",IF(ISNUMBER('ユーザー別小売(卸)価格試算(税抜)'!H382),IF(入力!$C$30=1,ROUNDDOWN('ユーザー別小売(卸)価格試算(税抜)'!H382*(1+入力!$C$31/100),-入力!$C$29),IF(入力!$C$30=2,ROUNDUP('ユーザー別小売(卸)価格試算(税抜)'!H382*(1+入力!$C$31/100),-入力!$C$29),IF(入力!$C$30=3,ROUND('ユーザー別小売(卸)価格試算(税抜)'!H382*(1+入力!$C$31/100),-入力!$C$29)))),'ユーザー別小売(卸)価格試算(税抜)'!H382))</f>
        <v/>
      </c>
      <c r="I382" s="21">
        <f>'6桁'!I382</f>
        <v>0</v>
      </c>
      <c r="J382" s="118" t="str">
        <f>IF('ユーザー別小売(卸)価格試算(税抜)'!J382="","",IF(ISNUMBER('ユーザー別小売(卸)価格試算(税抜)'!J382),IF(入力!$C$30=1,ROUNDDOWN('ユーザー別小売(卸)価格試算(税抜)'!J382*(1+入力!$C$31/100),-入力!$C$29),IF(入力!$C$30=2,ROUNDUP('ユーザー別小売(卸)価格試算(税抜)'!J382*(1+入力!$C$31/100),-入力!$C$29),IF(入力!$C$30=3,ROUND('ユーザー別小売(卸)価格試算(税抜)'!J382*(1+入力!$C$31/100),-入力!$C$29)))),'ユーザー別小売(卸)価格試算(税抜)'!J382))</f>
        <v/>
      </c>
      <c r="K382" s="21">
        <f>'6桁'!K382</f>
        <v>0</v>
      </c>
      <c r="N382" s="267"/>
      <c r="O382" s="251"/>
      <c r="P382" s="74"/>
      <c r="Q382" s="22"/>
      <c r="R382" s="74"/>
      <c r="S382" s="22"/>
      <c r="T382" s="74"/>
      <c r="U382" s="22"/>
      <c r="V382" s="74"/>
      <c r="W382" s="22"/>
      <c r="X382" s="74"/>
      <c r="Y382" s="22"/>
    </row>
    <row r="383" spans="2:26" ht="21" customHeight="1">
      <c r="B383" s="122" t="s">
        <v>1994</v>
      </c>
    </row>
    <row r="384" spans="2:26" ht="13.5" customHeight="1">
      <c r="C384" s="327"/>
      <c r="D384" s="327"/>
      <c r="E384" s="327"/>
      <c r="F384" s="10"/>
      <c r="G384" s="17"/>
      <c r="H384" s="10"/>
      <c r="I384" s="17"/>
      <c r="J384" s="10"/>
      <c r="K384" s="17"/>
      <c r="L384" s="10"/>
      <c r="M384" s="17"/>
      <c r="N384" s="10"/>
      <c r="O384" s="17"/>
      <c r="P384" s="10"/>
      <c r="Q384" s="17"/>
      <c r="R384" s="10"/>
      <c r="S384" s="17"/>
      <c r="T384" s="10"/>
      <c r="U384" s="17"/>
      <c r="V384" s="10"/>
      <c r="W384" s="17"/>
      <c r="X384" s="10"/>
      <c r="Y384" s="17"/>
    </row>
    <row r="385" spans="2:27" s="239" customFormat="1" ht="20.100000000000001" customHeight="1" thickBot="1">
      <c r="B385" s="238" t="s">
        <v>784</v>
      </c>
      <c r="F385" s="240"/>
      <c r="H385" s="240"/>
      <c r="J385" s="240"/>
      <c r="L385" s="240"/>
      <c r="N385" s="240"/>
      <c r="P385" s="240"/>
      <c r="R385" s="240"/>
      <c r="T385" s="240"/>
      <c r="V385" s="240"/>
      <c r="X385" s="240"/>
    </row>
    <row r="386" spans="2:27" ht="19.5" customHeight="1" thickBot="1">
      <c r="B386" s="521" t="s">
        <v>452</v>
      </c>
      <c r="C386" s="524" t="s">
        <v>524</v>
      </c>
      <c r="D386" s="527" t="s">
        <v>1113</v>
      </c>
      <c r="E386" s="540"/>
      <c r="F386" s="531" t="s">
        <v>453</v>
      </c>
      <c r="G386" s="532"/>
      <c r="H386" s="532"/>
      <c r="I386" s="533"/>
      <c r="J386" s="370"/>
      <c r="K386" s="521" t="s">
        <v>452</v>
      </c>
      <c r="L386" s="534" t="s">
        <v>524</v>
      </c>
      <c r="M386" s="535"/>
      <c r="N386" s="516" t="s">
        <v>1127</v>
      </c>
      <c r="O386" s="535"/>
      <c r="P386" s="531" t="s">
        <v>453</v>
      </c>
      <c r="Q386" s="532"/>
      <c r="R386" s="532"/>
      <c r="S386" s="533"/>
      <c r="T386" s="11"/>
      <c r="U386" s="11"/>
      <c r="V386" s="11"/>
      <c r="W386" s="11"/>
      <c r="X386" s="11"/>
      <c r="Y386" s="11"/>
      <c r="Z386" s="11"/>
      <c r="AA386" s="11"/>
    </row>
    <row r="387" spans="2:27" ht="19.5" customHeight="1">
      <c r="B387" s="522"/>
      <c r="C387" s="525"/>
      <c r="D387" s="541"/>
      <c r="E387" s="542"/>
      <c r="F387" s="516" t="s">
        <v>971</v>
      </c>
      <c r="G387" s="507"/>
      <c r="H387" s="506" t="s">
        <v>770</v>
      </c>
      <c r="I387" s="507"/>
      <c r="J387" s="370"/>
      <c r="K387" s="522"/>
      <c r="L387" s="536"/>
      <c r="M387" s="537"/>
      <c r="N387" s="536"/>
      <c r="O387" s="537"/>
      <c r="P387" s="516" t="s">
        <v>785</v>
      </c>
      <c r="Q387" s="507"/>
      <c r="R387" s="506" t="s">
        <v>770</v>
      </c>
      <c r="S387" s="507"/>
      <c r="T387" s="11"/>
      <c r="U387" s="11"/>
      <c r="V387" s="11"/>
      <c r="W387" s="11"/>
      <c r="X387" s="11"/>
      <c r="Y387" s="11"/>
      <c r="Z387" s="11"/>
      <c r="AA387" s="11"/>
    </row>
    <row r="388" spans="2:27" ht="19.5" customHeight="1">
      <c r="B388" s="522"/>
      <c r="C388" s="525"/>
      <c r="D388" s="510" t="s">
        <v>1115</v>
      </c>
      <c r="E388" s="550" t="s">
        <v>1114</v>
      </c>
      <c r="F388" s="517"/>
      <c r="G388" s="509"/>
      <c r="H388" s="508"/>
      <c r="I388" s="509"/>
      <c r="J388" s="410"/>
      <c r="K388" s="522"/>
      <c r="L388" s="536"/>
      <c r="M388" s="537"/>
      <c r="N388" s="536"/>
      <c r="O388" s="537"/>
      <c r="P388" s="517"/>
      <c r="Q388" s="509"/>
      <c r="R388" s="508"/>
      <c r="S388" s="509"/>
      <c r="T388" s="407"/>
      <c r="U388" s="407"/>
      <c r="V388" s="407"/>
      <c r="W388" s="407"/>
      <c r="X388" s="407"/>
      <c r="Y388" s="136"/>
      <c r="Z388" s="136"/>
    </row>
    <row r="389" spans="2:27" ht="19.5" customHeight="1" thickBot="1">
      <c r="B389" s="523"/>
      <c r="C389" s="526"/>
      <c r="D389" s="549"/>
      <c r="E389" s="551"/>
      <c r="F389" s="553" t="s">
        <v>492</v>
      </c>
      <c r="G389" s="554"/>
      <c r="H389" s="553" t="s">
        <v>511</v>
      </c>
      <c r="I389" s="573"/>
      <c r="J389" s="358"/>
      <c r="K389" s="523"/>
      <c r="L389" s="538"/>
      <c r="M389" s="539"/>
      <c r="N389" s="538"/>
      <c r="O389" s="539"/>
      <c r="P389" s="514" t="s">
        <v>492</v>
      </c>
      <c r="Q389" s="515"/>
      <c r="R389" s="514" t="s">
        <v>511</v>
      </c>
      <c r="S389" s="515"/>
      <c r="T389" s="327"/>
      <c r="U389" s="327"/>
      <c r="V389" s="327"/>
      <c r="W389" s="327"/>
      <c r="X389" s="327"/>
    </row>
    <row r="390" spans="2:27" ht="30" customHeight="1">
      <c r="B390" s="502">
        <v>12</v>
      </c>
      <c r="C390" s="352" t="s">
        <v>8</v>
      </c>
      <c r="D390" s="253">
        <v>70</v>
      </c>
      <c r="E390" s="353"/>
      <c r="F390" s="91">
        <f>IF('ユーザー別小売(卸)価格試算(税抜)'!F390="","",IF(ISNUMBER('ユーザー別小売(卸)価格試算(税抜)'!F390),IF(入力!$C$30=1,ROUNDDOWN('ユーザー別小売(卸)価格試算(税抜)'!F390*(1+入力!$C$31/100),-入力!$C$29),IF(入力!$C$30=2,ROUNDUP('ユーザー別小売(卸)価格試算(税抜)'!F390*(1+入力!$C$31/100),-入力!$C$29),IF(入力!$C$30=3,ROUND('ユーザー別小売(卸)価格試算(税抜)'!F390*(1+入力!$C$31/100),-入力!$C$29)))),'ユーザー別小売(卸)価格試算(税抜)'!F390))</f>
        <v>11550</v>
      </c>
      <c r="G390" s="124" t="str">
        <f>'6桁'!G390</f>
        <v>H
Bb490</v>
      </c>
      <c r="H390" s="91" t="str">
        <f>IF('ユーザー別小売(卸)価格試算(税抜)'!H390="","",IF(ISNUMBER('ユーザー別小売(卸)価格試算(税抜)'!H390),IF(入力!$C$30=1,ROUNDDOWN('ユーザー別小売(卸)価格試算(税抜)'!H390*(1+入力!$C$31/100),-入力!$C$29),IF(入力!$C$30=2,ROUNDUP('ユーザー別小売(卸)価格試算(税抜)'!H390*(1+入力!$C$31/100),-入力!$C$29),IF(入力!$C$30=3,ROUND('ユーザー別小売(卸)価格試算(税抜)'!H390*(1+入力!$C$31/100),-入力!$C$29)))),'ユーザー別小売(卸)価格試算(税抜)'!H390))</f>
        <v/>
      </c>
      <c r="I390" s="125" t="str">
        <f>'6桁'!I390</f>
        <v/>
      </c>
      <c r="J390" s="108"/>
      <c r="K390" s="502">
        <v>10</v>
      </c>
      <c r="L390" s="498" t="s">
        <v>88</v>
      </c>
      <c r="M390" s="499"/>
      <c r="N390" s="498">
        <v>72</v>
      </c>
      <c r="O390" s="499"/>
      <c r="P390" s="91">
        <f>IF('ユーザー別小売(卸)価格試算(税抜)'!P390="","",IF(ISNUMBER('ユーザー別小売(卸)価格試算(税抜)'!P390),IF(入力!$C$30=1,ROUNDDOWN('ユーザー別小売(卸)価格試算(税抜)'!P390*(1+入力!$C$31/100),-入力!$C$29),IF(入力!$C$30=2,ROUNDUP('ユーザー別小売(卸)価格試算(税抜)'!P390*(1+入力!$C$31/100),-入力!$C$29),IF(入力!$C$30=3,ROUND('ユーザー別小売(卸)価格試算(税抜)'!P390*(1+入力!$C$31/100),-入力!$C$29)))),'ユーザー別小売(卸)価格試算(税抜)'!P390))</f>
        <v>11550</v>
      </c>
      <c r="Q390" s="124" t="str">
        <f>'6桁'!Q390</f>
        <v>H</v>
      </c>
      <c r="R390" s="91" t="str">
        <f>IF('ユーザー別小売(卸)価格試算(税抜)'!R390="","",IF(ISNUMBER('ユーザー別小売(卸)価格試算(税抜)'!R390),IF(入力!$C$30=1,ROUNDDOWN('ユーザー別小売(卸)価格試算(税抜)'!R390*(1+入力!$C$31/100),-入力!$C$29),IF(入力!$C$30=2,ROUNDUP('ユーザー別小売(卸)価格試算(税抜)'!R390*(1+入力!$C$31/100),-入力!$C$29),IF(入力!$C$30=3,ROUND('ユーザー別小売(卸)価格試算(税抜)'!R390*(1+入力!$C$31/100),-入力!$C$29)))),'ユーザー別小売(卸)価格試算(税抜)'!R390))</f>
        <v/>
      </c>
      <c r="S390" s="125" t="str">
        <f>'6桁'!S390</f>
        <v/>
      </c>
      <c r="T390" s="22"/>
      <c r="U390" s="74"/>
      <c r="V390" s="22"/>
      <c r="W390" s="74"/>
      <c r="X390" s="22"/>
      <c r="Y390" s="74"/>
      <c r="Z390" s="22"/>
    </row>
    <row r="391" spans="2:27" ht="30" customHeight="1" thickBot="1">
      <c r="B391" s="503"/>
      <c r="C391" s="341" t="s">
        <v>351</v>
      </c>
      <c r="D391" s="254">
        <v>71</v>
      </c>
      <c r="E391" s="342"/>
      <c r="F391" s="95" t="str">
        <f>IF('ユーザー別小売(卸)価格試算(税抜)'!F391="","",IF(ISNUMBER('ユーザー別小売(卸)価格試算(税抜)'!F391),IF(入力!$C$30=1,ROUNDDOWN('ユーザー別小売(卸)価格試算(税抜)'!F391*(1+入力!$C$31/100),-入力!$C$29),IF(入力!$C$30=2,ROUNDUP('ユーザー別小売(卸)価格試算(税抜)'!F391*(1+入力!$C$31/100),-入力!$C$29),IF(入力!$C$30=3,ROUND('ユーザー別小売(卸)価格試算(税抜)'!F391*(1+入力!$C$31/100),-入力!$C$29)))),'ユーザー別小売(卸)価格試算(税抜)'!F391))</f>
        <v/>
      </c>
      <c r="G391" s="126" t="str">
        <f>'6桁'!G391</f>
        <v/>
      </c>
      <c r="H391" s="95">
        <f>IF('ユーザー別小売(卸)価格試算(税抜)'!H391="","",IF(ISNUMBER('ユーザー別小売(卸)価格試算(税抜)'!H391),IF(入力!$C$30=1,ROUNDDOWN('ユーザー別小売(卸)価格試算(税抜)'!H391*(1+入力!$C$31/100),-入力!$C$29),IF(入力!$C$30=2,ROUNDUP('ユーザー別小売(卸)価格試算(税抜)'!H391*(1+入力!$C$31/100),-入力!$C$29),IF(入力!$C$30=3,ROUND('ユーザー別小売(卸)価格試算(税抜)'!H391*(1+入力!$C$31/100),-入力!$C$29)))),'ユーザー別小売(卸)価格試算(税抜)'!H391))</f>
        <v>10010</v>
      </c>
      <c r="I391" s="96" t="str">
        <f>'6桁'!I391</f>
        <v>S
SP65j</v>
      </c>
      <c r="J391" s="108"/>
      <c r="K391" s="544"/>
      <c r="L391" s="538" t="s">
        <v>83</v>
      </c>
      <c r="M391" s="539"/>
      <c r="N391" s="558">
        <v>68</v>
      </c>
      <c r="O391" s="559"/>
      <c r="P391" s="118" t="str">
        <f>IF('ユーザー別小売(卸)価格試算(税抜)'!P391="","",IF(ISNUMBER('ユーザー別小売(卸)価格試算(税抜)'!P391),IF(入力!$C$30=1,ROUNDDOWN('ユーザー別小売(卸)価格試算(税抜)'!P391*(1+入力!$C$31/100),-入力!$C$29),IF(入力!$C$30=2,ROUNDUP('ユーザー別小売(卸)価格試算(税抜)'!P391*(1+入力!$C$31/100),-入力!$C$29),IF(入力!$C$30=3,ROUND('ユーザー別小売(卸)価格試算(税抜)'!P391*(1+入力!$C$31/100),-入力!$C$29)))),'ユーザー別小売(卸)価格試算(税抜)'!P391))</f>
        <v/>
      </c>
      <c r="Q391" s="127" t="str">
        <f>'6桁'!Q391</f>
        <v/>
      </c>
      <c r="R391" s="118">
        <f>IF('ユーザー別小売(卸)価格試算(税抜)'!R391="","",IF(ISNUMBER('ユーザー別小売(卸)価格試算(税抜)'!R391),IF(入力!$C$30=1,ROUNDDOWN('ユーザー別小売(卸)価格試算(税抜)'!R391*(1+入力!$C$31/100),-入力!$C$29),IF(入力!$C$30=2,ROUNDUP('ユーザー別小売(卸)価格試算(税抜)'!R391*(1+入力!$C$31/100),-入力!$C$29),IF(入力!$C$30=3,ROUND('ユーザー別小売(卸)価格試算(税抜)'!R391*(1+入力!$C$31/100),-入力!$C$29)))),'ユーザー別小売(卸)価格試算(税抜)'!R391))</f>
        <v>6380</v>
      </c>
      <c r="S391" s="119" t="str">
        <f>'6桁'!S391</f>
        <v>S
SP10</v>
      </c>
      <c r="T391" s="22"/>
      <c r="U391" s="74"/>
      <c r="V391" s="22"/>
      <c r="W391" s="74"/>
      <c r="X391" s="22"/>
      <c r="Y391" s="74"/>
      <c r="Z391" s="22"/>
    </row>
    <row r="392" spans="2:27" ht="30" customHeight="1">
      <c r="B392" s="503"/>
      <c r="C392" s="341" t="s">
        <v>361</v>
      </c>
      <c r="D392" s="500">
        <v>69</v>
      </c>
      <c r="E392" s="501"/>
      <c r="F392" s="95" t="str">
        <f>IF('ユーザー別小売(卸)価格試算(税抜)'!F392="","",IF(ISNUMBER('ユーザー別小売(卸)価格試算(税抜)'!F392),IF(入力!$C$30=1,ROUNDDOWN('ユーザー別小売(卸)価格試算(税抜)'!F392*(1+入力!$C$31/100),-入力!$C$29),IF(入力!$C$30=2,ROUNDUP('ユーザー別小売(卸)価格試算(税抜)'!F392*(1+入力!$C$31/100),-入力!$C$29),IF(入力!$C$30=3,ROUND('ユーザー別小売(卸)価格試算(税抜)'!F392*(1+入力!$C$31/100),-入力!$C$29)))),'ユーザー別小売(卸)価格試算(税抜)'!F392))</f>
        <v/>
      </c>
      <c r="G392" s="126" t="str">
        <f>'6桁'!G392</f>
        <v/>
      </c>
      <c r="H392" s="95">
        <f>IF('ユーザー別小売(卸)価格試算(税抜)'!H392="","",IF(ISNUMBER('ユーザー別小売(卸)価格試算(税抜)'!H392),IF(入力!$C$30=1,ROUNDDOWN('ユーザー別小売(卸)価格試算(税抜)'!H392*(1+入力!$C$31/100),-入力!$C$29),IF(入力!$C$30=2,ROUNDUP('ユーザー別小売(卸)価格試算(税抜)'!H392*(1+入力!$C$31/100),-入力!$C$29),IF(入力!$C$30=3,ROUND('ユーザー別小売(卸)価格試算(税抜)'!H392*(1+入力!$C$31/100),-入力!$C$29)))),'ユーザー別小売(卸)価格試算(税抜)'!H392))</f>
        <v>7260</v>
      </c>
      <c r="I392" s="96" t="str">
        <f>'6桁'!I392</f>
        <v>S
EC201</v>
      </c>
      <c r="J392" s="108"/>
      <c r="K392" s="22"/>
      <c r="L392" s="74"/>
      <c r="M392" s="22"/>
      <c r="N392" s="74"/>
      <c r="O392" s="251"/>
      <c r="P392" s="74"/>
      <c r="Q392" s="22"/>
      <c r="R392" s="74"/>
      <c r="S392" s="22"/>
      <c r="T392" s="74"/>
      <c r="U392" s="22"/>
      <c r="V392" s="74"/>
      <c r="W392" s="22"/>
      <c r="X392" s="74"/>
      <c r="Y392" s="22"/>
    </row>
    <row r="393" spans="2:27" ht="30" customHeight="1">
      <c r="B393" s="503"/>
      <c r="C393" s="341" t="s">
        <v>362</v>
      </c>
      <c r="D393" s="500">
        <v>73</v>
      </c>
      <c r="E393" s="501"/>
      <c r="F393" s="95" t="str">
        <f>IF('ユーザー別小売(卸)価格試算(税抜)'!F393="","",IF(ISNUMBER('ユーザー別小売(卸)価格試算(税抜)'!F393),IF(入力!$C$30=1,ROUNDDOWN('ユーザー別小売(卸)価格試算(税抜)'!F393*(1+入力!$C$31/100),-入力!$C$29),IF(入力!$C$30=2,ROUNDUP('ユーザー別小売(卸)価格試算(税抜)'!F393*(1+入力!$C$31/100),-入力!$C$29),IF(入力!$C$30=3,ROUND('ユーザー別小売(卸)価格試算(税抜)'!F393*(1+入力!$C$31/100),-入力!$C$29)))),'ユーザー別小売(卸)価格試算(税抜)'!F393))</f>
        <v/>
      </c>
      <c r="G393" s="126" t="str">
        <f>'6桁'!G393</f>
        <v/>
      </c>
      <c r="H393" s="95">
        <f>IF('ユーザー別小売(卸)価格試算(税抜)'!H393="","",IF(ISNUMBER('ユーザー別小売(卸)価格試算(税抜)'!H393),IF(入力!$C$30=1,ROUNDDOWN('ユーザー別小売(卸)価格試算(税抜)'!H393*(1+入力!$C$31/100),-入力!$C$29),IF(入力!$C$30=2,ROUNDUP('ユーザー別小売(卸)価格試算(税抜)'!H393*(1+入力!$C$31/100),-入力!$C$29),IF(入力!$C$30=3,ROUND('ユーザー別小売(卸)価格試算(税抜)'!H393*(1+入力!$C$31/100),-入力!$C$29)))),'ユーザー別小売(卸)価格試算(税抜)'!H393))</f>
        <v>9130</v>
      </c>
      <c r="I393" s="96" t="str">
        <f>'6桁'!I393</f>
        <v>S
EC201</v>
      </c>
      <c r="J393" s="108"/>
      <c r="K393" s="22"/>
      <c r="L393" s="74"/>
      <c r="M393" s="22"/>
      <c r="N393" s="74"/>
      <c r="O393" s="251"/>
      <c r="P393" s="74"/>
      <c r="Q393" s="22"/>
      <c r="R393" s="74"/>
      <c r="S393" s="22"/>
      <c r="T393" s="74"/>
      <c r="U393" s="22"/>
      <c r="V393" s="74"/>
      <c r="W393" s="22"/>
      <c r="X393" s="74"/>
      <c r="Y393" s="22"/>
    </row>
    <row r="394" spans="2:27" ht="30" customHeight="1">
      <c r="B394" s="503"/>
      <c r="C394" s="341" t="s">
        <v>502</v>
      </c>
      <c r="D394" s="500">
        <v>68</v>
      </c>
      <c r="E394" s="501"/>
      <c r="F394" s="95" t="str">
        <f>IF('ユーザー別小売(卸)価格試算(税抜)'!F394="","",IF(ISNUMBER('ユーザー別小売(卸)価格試算(税抜)'!F394),IF(入力!$C$30=1,ROUNDDOWN('ユーザー別小売(卸)価格試算(税抜)'!F394*(1+入力!$C$31/100),-入力!$C$29),IF(入力!$C$30=2,ROUNDUP('ユーザー別小売(卸)価格試算(税抜)'!F394*(1+入力!$C$31/100),-入力!$C$29),IF(入力!$C$30=3,ROUND('ユーザー別小売(卸)価格試算(税抜)'!F394*(1+入力!$C$31/100),-入力!$C$29)))),'ユーザー別小売(卸)価格試算(税抜)'!F394))</f>
        <v/>
      </c>
      <c r="G394" s="126" t="str">
        <f>'6桁'!G394</f>
        <v/>
      </c>
      <c r="H394" s="95">
        <f>IF('ユーザー別小売(卸)価格試算(税抜)'!H394="","",IF(ISNUMBER('ユーザー別小売(卸)価格試算(税抜)'!H394),IF(入力!$C$30=1,ROUNDDOWN('ユーザー別小売(卸)価格試算(税抜)'!H394*(1+入力!$C$31/100),-入力!$C$29),IF(入力!$C$30=2,ROUNDUP('ユーザー別小売(卸)価格試算(税抜)'!H394*(1+入力!$C$31/100),-入力!$C$29),IF(入力!$C$30=3,ROUND('ユーザー別小売(卸)価格試算(税抜)'!H394*(1+入力!$C$31/100),-入力!$C$29)))),'ユーザー別小売(卸)価格試算(税抜)'!H394))</f>
        <v>6930</v>
      </c>
      <c r="I394" s="96" t="str">
        <f>'6桁'!I394</f>
        <v>S
EC201</v>
      </c>
      <c r="J394" s="108"/>
      <c r="K394" s="22"/>
      <c r="L394" s="74"/>
      <c r="M394" s="22"/>
      <c r="N394" s="74"/>
      <c r="O394" s="251"/>
      <c r="P394" s="74"/>
      <c r="Q394" s="22"/>
      <c r="R394" s="74"/>
      <c r="S394" s="22"/>
      <c r="T394" s="74"/>
      <c r="U394" s="22"/>
      <c r="V394" s="74"/>
      <c r="W394" s="22"/>
      <c r="X394" s="74"/>
      <c r="Y394" s="22"/>
    </row>
    <row r="395" spans="2:27" ht="30" customHeight="1" thickBot="1">
      <c r="B395" s="544"/>
      <c r="C395" s="343" t="s">
        <v>503</v>
      </c>
      <c r="D395" s="558">
        <v>74</v>
      </c>
      <c r="E395" s="559"/>
      <c r="F395" s="118" t="str">
        <f>IF('ユーザー別小売(卸)価格試算(税抜)'!F395="","",IF(ISNUMBER('ユーザー別小売(卸)価格試算(税抜)'!F395),IF(入力!$C$30=1,ROUNDDOWN('ユーザー別小売(卸)価格試算(税抜)'!F395*(1+入力!$C$31/100),-入力!$C$29),IF(入力!$C$30=2,ROUNDUP('ユーザー別小売(卸)価格試算(税抜)'!F395*(1+入力!$C$31/100),-入力!$C$29),IF(入力!$C$30=3,ROUND('ユーザー別小売(卸)価格試算(税抜)'!F395*(1+入力!$C$31/100),-入力!$C$29)))),'ユーザー別小売(卸)価格試算(税抜)'!F395))</f>
        <v/>
      </c>
      <c r="G395" s="127" t="str">
        <f>'6桁'!G395</f>
        <v/>
      </c>
      <c r="H395" s="118">
        <f>IF('ユーザー別小売(卸)価格試算(税抜)'!H395="","",IF(ISNUMBER('ユーザー別小売(卸)価格試算(税抜)'!H395),IF(入力!$C$30=1,ROUNDDOWN('ユーザー別小売(卸)価格試算(税抜)'!H395*(1+入力!$C$31/100),-入力!$C$29),IF(入力!$C$30=2,ROUNDUP('ユーザー別小売(卸)価格試算(税抜)'!H395*(1+入力!$C$31/100),-入力!$C$29),IF(入力!$C$30=3,ROUND('ユーザー別小売(卸)価格試算(税抜)'!H395*(1+入力!$C$31/100),-入力!$C$29)))),'ユーザー別小売(卸)価格試算(税抜)'!H395))</f>
        <v>8140</v>
      </c>
      <c r="I395" s="119" t="str">
        <f>'6桁'!I395</f>
        <v>S
EC201</v>
      </c>
      <c r="J395" s="108"/>
      <c r="K395" s="22"/>
      <c r="L395" s="74"/>
      <c r="M395" s="22"/>
      <c r="N395" s="74"/>
      <c r="O395" s="251"/>
      <c r="P395" s="74"/>
      <c r="Q395" s="22"/>
      <c r="R395" s="74"/>
      <c r="S395" s="22"/>
      <c r="T395" s="74"/>
      <c r="U395" s="22"/>
      <c r="V395" s="74"/>
      <c r="W395" s="22"/>
      <c r="X395" s="74"/>
      <c r="Y395" s="22"/>
    </row>
    <row r="396" spans="2:27" ht="21" customHeight="1">
      <c r="B396" s="122"/>
    </row>
    <row r="397" spans="2:27" ht="13.5" customHeight="1">
      <c r="C397" s="327"/>
      <c r="D397" s="327"/>
      <c r="E397" s="327"/>
      <c r="F397" s="10"/>
      <c r="G397" s="17"/>
      <c r="H397" s="10"/>
      <c r="I397" s="17"/>
      <c r="J397" s="10"/>
      <c r="K397" s="17"/>
      <c r="L397" s="10"/>
      <c r="M397" s="17"/>
      <c r="N397" s="10"/>
      <c r="O397" s="17"/>
      <c r="P397" s="10"/>
      <c r="Q397" s="17"/>
      <c r="R397" s="10"/>
      <c r="S397" s="17"/>
      <c r="T397" s="10"/>
      <c r="U397" s="17"/>
      <c r="V397" s="10"/>
      <c r="W397" s="17"/>
      <c r="X397" s="10"/>
      <c r="Y397" s="17"/>
    </row>
    <row r="399" spans="2:27" ht="14.25" customHeight="1" thickBot="1">
      <c r="C399" s="315"/>
      <c r="D399" s="315"/>
      <c r="E399" s="315"/>
      <c r="F399" s="10"/>
      <c r="G399" s="17"/>
      <c r="H399" s="10"/>
      <c r="I399" s="17"/>
      <c r="J399" s="10"/>
      <c r="K399" s="22"/>
      <c r="L399" s="10"/>
      <c r="M399" s="17"/>
      <c r="N399" s="10"/>
      <c r="O399" s="407"/>
      <c r="P399" s="10"/>
      <c r="Q399" s="22"/>
    </row>
    <row r="400" spans="2:27" ht="25.5" customHeight="1" thickTop="1" thickBot="1">
      <c r="B400" s="518" t="s">
        <v>504</v>
      </c>
      <c r="C400" s="519"/>
      <c r="D400" s="519"/>
      <c r="E400" s="519"/>
      <c r="F400" s="519"/>
      <c r="G400" s="519"/>
      <c r="H400" s="519"/>
      <c r="I400" s="519"/>
      <c r="J400" s="519"/>
      <c r="K400" s="519"/>
      <c r="L400" s="519"/>
      <c r="M400" s="519"/>
      <c r="N400" s="519"/>
      <c r="O400" s="519"/>
      <c r="P400" s="519"/>
      <c r="Q400" s="519"/>
      <c r="R400" s="519"/>
      <c r="S400" s="519"/>
      <c r="T400" s="519"/>
      <c r="U400" s="519"/>
      <c r="V400" s="519"/>
      <c r="W400" s="519"/>
      <c r="X400" s="519"/>
      <c r="Y400" s="519"/>
      <c r="Z400" s="519"/>
      <c r="AA400" s="520"/>
    </row>
    <row r="401" spans="2:27" ht="10.5" customHeight="1" thickTop="1">
      <c r="C401" s="40"/>
      <c r="D401" s="40"/>
      <c r="E401" s="40"/>
      <c r="F401" s="79"/>
      <c r="H401" s="79"/>
      <c r="K401" s="52"/>
      <c r="M401" s="52"/>
      <c r="Q401" s="52"/>
    </row>
    <row r="402" spans="2:27" s="239" customFormat="1" ht="20.100000000000001" customHeight="1" thickBot="1">
      <c r="B402" s="238" t="s">
        <v>1126</v>
      </c>
      <c r="F402" s="240"/>
      <c r="H402" s="240"/>
      <c r="J402" s="240"/>
      <c r="L402" s="240"/>
      <c r="N402" s="240"/>
      <c r="P402" s="240"/>
      <c r="R402" s="240"/>
      <c r="T402" s="240"/>
      <c r="V402" s="240"/>
      <c r="X402" s="240"/>
    </row>
    <row r="403" spans="2:27" ht="19.5" customHeight="1" thickBot="1">
      <c r="B403" s="521" t="s">
        <v>452</v>
      </c>
      <c r="C403" s="524" t="s">
        <v>524</v>
      </c>
      <c r="D403" s="527" t="s">
        <v>1113</v>
      </c>
      <c r="E403" s="540"/>
      <c r="F403" s="531" t="s">
        <v>453</v>
      </c>
      <c r="G403" s="533"/>
      <c r="H403" s="135"/>
      <c r="I403" s="11"/>
      <c r="J403" s="575"/>
      <c r="K403" s="575"/>
      <c r="L403" s="11"/>
      <c r="M403" s="11"/>
      <c r="N403" s="10"/>
      <c r="O403" s="11"/>
      <c r="P403" s="10"/>
      <c r="Q403" s="11"/>
      <c r="R403" s="10"/>
      <c r="S403" s="11"/>
      <c r="T403" s="10"/>
      <c r="U403" s="11"/>
      <c r="X403" s="10"/>
      <c r="Y403" s="11"/>
    </row>
    <row r="404" spans="2:27" ht="19.5" customHeight="1">
      <c r="B404" s="522"/>
      <c r="C404" s="525"/>
      <c r="D404" s="541"/>
      <c r="E404" s="542"/>
      <c r="F404" s="516" t="s">
        <v>786</v>
      </c>
      <c r="G404" s="506"/>
      <c r="H404" s="552"/>
      <c r="I404" s="548"/>
      <c r="J404" s="548"/>
      <c r="K404" s="548"/>
      <c r="L404" s="548"/>
      <c r="M404" s="548"/>
      <c r="N404" s="10"/>
      <c r="O404" s="11"/>
      <c r="P404" s="10"/>
      <c r="Q404" s="11"/>
      <c r="R404" s="10"/>
      <c r="S404" s="11"/>
      <c r="T404" s="10"/>
      <c r="U404" s="11"/>
      <c r="X404" s="10"/>
      <c r="Y404" s="11"/>
    </row>
    <row r="405" spans="2:27" ht="19.5" customHeight="1">
      <c r="B405" s="522"/>
      <c r="C405" s="525"/>
      <c r="D405" s="510" t="s">
        <v>1115</v>
      </c>
      <c r="E405" s="550" t="s">
        <v>1114</v>
      </c>
      <c r="F405" s="517"/>
      <c r="G405" s="508"/>
      <c r="H405" s="552"/>
      <c r="I405" s="548"/>
      <c r="J405" s="548"/>
      <c r="K405" s="548"/>
      <c r="L405" s="548"/>
      <c r="M405" s="548"/>
      <c r="N405" s="407"/>
      <c r="O405" s="407"/>
      <c r="P405" s="407"/>
      <c r="Q405" s="407"/>
      <c r="R405" s="407"/>
      <c r="S405" s="407"/>
      <c r="T405" s="407"/>
      <c r="U405" s="407"/>
      <c r="X405" s="407"/>
      <c r="Y405" s="407"/>
    </row>
    <row r="406" spans="2:27" ht="19.5" customHeight="1" thickBot="1">
      <c r="B406" s="523"/>
      <c r="C406" s="526"/>
      <c r="D406" s="564"/>
      <c r="E406" s="574"/>
      <c r="F406" s="514" t="s">
        <v>766</v>
      </c>
      <c r="G406" s="555"/>
      <c r="H406" s="536"/>
      <c r="I406" s="547"/>
      <c r="J406" s="547"/>
      <c r="K406" s="547"/>
      <c r="L406" s="547"/>
      <c r="M406" s="547"/>
      <c r="N406" s="327"/>
      <c r="O406" s="327"/>
      <c r="P406" s="327"/>
      <c r="Q406" s="327"/>
      <c r="R406" s="327"/>
      <c r="S406" s="327"/>
      <c r="T406" s="327"/>
      <c r="U406" s="327"/>
      <c r="X406" s="327"/>
      <c r="Y406" s="327"/>
    </row>
    <row r="407" spans="2:27" ht="30" customHeight="1">
      <c r="B407" s="543">
        <v>18</v>
      </c>
      <c r="C407" s="143" t="s">
        <v>210</v>
      </c>
      <c r="D407" s="260">
        <v>99</v>
      </c>
      <c r="E407" s="389">
        <v>103</v>
      </c>
      <c r="F407" s="94">
        <f>IF('ユーザー別小売(卸)価格試算(税抜)'!F407="","",IF(ISNUMBER('ユーザー別小売(卸)価格試算(税抜)'!F407),IF(入力!$C$30=1,ROUNDDOWN('ユーザー別小売(卸)価格試算(税抜)'!F407*(1+入力!$C$31/100),-入力!$C$29),IF(入力!$C$30=2,ROUNDUP('ユーザー別小売(卸)価格試算(税抜)'!F407*(1+入力!$C$31/100),-入力!$C$29),IF(入力!$C$30=3,ROUND('ユーザー別小売(卸)価格試算(税抜)'!F407*(1+入力!$C$31/100),-入力!$C$29)))),'ユーザー別小売(卸)価格試算(税抜)'!F407))</f>
        <v>79310</v>
      </c>
      <c r="G407" s="133" t="str">
        <f>'6桁'!G407</f>
        <v>Y</v>
      </c>
      <c r="H407" s="108"/>
      <c r="J407" s="74"/>
      <c r="K407" s="251"/>
      <c r="L407" s="74"/>
      <c r="M407" s="251"/>
      <c r="N407" s="74"/>
      <c r="O407" s="251"/>
      <c r="P407" s="139"/>
      <c r="Q407" s="251"/>
      <c r="R407" s="74"/>
      <c r="S407" s="251"/>
      <c r="T407" s="74"/>
      <c r="U407" s="251"/>
      <c r="X407" s="74"/>
      <c r="Y407" s="251"/>
    </row>
    <row r="408" spans="2:27" ht="30" customHeight="1">
      <c r="B408" s="504"/>
      <c r="C408" s="141" t="s">
        <v>209</v>
      </c>
      <c r="D408" s="261">
        <v>96</v>
      </c>
      <c r="E408" s="349">
        <v>100</v>
      </c>
      <c r="F408" s="111">
        <f>IF('ユーザー別小売(卸)価格試算(税抜)'!F408="","",IF(ISNUMBER('ユーザー別小売(卸)価格試算(税抜)'!F408),IF(入力!$C$30=1,ROUNDDOWN('ユーザー別小売(卸)価格試算(税抜)'!F408*(1+入力!$C$31/100),-入力!$C$29),IF(入力!$C$30=2,ROUNDUP('ユーザー別小売(卸)価格試算(税抜)'!F408*(1+入力!$C$31/100),-入力!$C$29),IF(入力!$C$30=3,ROUND('ユーザー別小売(卸)価格試算(税抜)'!F408*(1+入力!$C$31/100),-入力!$C$29)))),'ユーザー別小売(卸)価格試算(税抜)'!F408))</f>
        <v>62810</v>
      </c>
      <c r="G408" s="142" t="str">
        <f>'6桁'!G408</f>
        <v>Y</v>
      </c>
      <c r="H408" s="108"/>
      <c r="J408" s="74"/>
      <c r="K408" s="251"/>
      <c r="L408" s="74"/>
      <c r="M408" s="251"/>
      <c r="N408" s="74"/>
      <c r="O408" s="251"/>
      <c r="P408" s="139"/>
      <c r="Q408" s="251"/>
      <c r="R408" s="74"/>
      <c r="S408" s="251"/>
      <c r="T408" s="74"/>
      <c r="U408" s="251"/>
      <c r="X408" s="74"/>
      <c r="Y408" s="251"/>
    </row>
    <row r="409" spans="2:27" ht="30" customHeight="1">
      <c r="B409" s="503">
        <v>17</v>
      </c>
      <c r="C409" s="145" t="s">
        <v>318</v>
      </c>
      <c r="D409" s="260">
        <v>91</v>
      </c>
      <c r="E409" s="389"/>
      <c r="F409" s="94">
        <f>IF('ユーザー別小売(卸)価格試算(税抜)'!F409="","",IF(ISNUMBER('ユーザー別小売(卸)価格試算(税抜)'!F409),IF(入力!$C$30=1,ROUNDDOWN('ユーザー別小売(卸)価格試算(税抜)'!F409*(1+入力!$C$31/100),-入力!$C$29),IF(入力!$C$30=2,ROUNDUP('ユーザー別小売(卸)価格試算(税抜)'!F409*(1+入力!$C$31/100),-入力!$C$29),IF(入力!$C$30=3,ROUND('ユーザー別小売(卸)価格試算(税抜)'!F409*(1+入力!$C$31/100),-入力!$C$29)))),'ユーザー別小売(卸)価格試算(税抜)'!F409))</f>
        <v>48510</v>
      </c>
      <c r="G409" s="133" t="str">
        <f>'6桁'!G409</f>
        <v>W</v>
      </c>
      <c r="H409" s="108"/>
      <c r="I409" s="251"/>
      <c r="J409" s="74"/>
      <c r="K409" s="251"/>
      <c r="L409" s="74"/>
      <c r="M409" s="251"/>
      <c r="N409" s="74"/>
      <c r="O409" s="251"/>
      <c r="P409" s="139"/>
      <c r="Q409" s="251"/>
      <c r="R409" s="74"/>
      <c r="S409" s="251"/>
      <c r="T409" s="74"/>
      <c r="U409" s="251"/>
      <c r="X409" s="74"/>
      <c r="Y409" s="251"/>
    </row>
    <row r="410" spans="2:27" ht="30" customHeight="1">
      <c r="B410" s="504"/>
      <c r="C410" s="141" t="s">
        <v>319</v>
      </c>
      <c r="D410" s="261">
        <v>94</v>
      </c>
      <c r="E410" s="349"/>
      <c r="F410" s="111">
        <f>IF('ユーザー別小売(卸)価格試算(税抜)'!F410="","",IF(ISNUMBER('ユーザー別小売(卸)価格試算(税抜)'!F410),IF(入力!$C$30=1,ROUNDDOWN('ユーザー別小売(卸)価格試算(税抜)'!F410*(1+入力!$C$31/100),-入力!$C$29),IF(入力!$C$30=2,ROUNDUP('ユーザー別小売(卸)価格試算(税抜)'!F410*(1+入力!$C$31/100),-入力!$C$29),IF(入力!$C$30=3,ROUND('ユーザー別小売(卸)価格試算(税抜)'!F410*(1+入力!$C$31/100),-入力!$C$29)))),'ユーザー別小売(卸)価格試算(税抜)'!F410))</f>
        <v>47740</v>
      </c>
      <c r="G410" s="142" t="str">
        <f>'6桁'!G410</f>
        <v>W</v>
      </c>
      <c r="H410" s="108"/>
      <c r="I410" s="251"/>
      <c r="J410" s="74"/>
      <c r="K410" s="251"/>
      <c r="L410" s="74"/>
      <c r="M410" s="251"/>
      <c r="N410" s="74"/>
      <c r="O410" s="251"/>
      <c r="P410" s="74"/>
      <c r="Q410" s="251"/>
      <c r="R410" s="74"/>
      <c r="S410" s="251"/>
      <c r="T410" s="74"/>
      <c r="U410" s="251"/>
      <c r="X410" s="74"/>
      <c r="Y410" s="251"/>
    </row>
    <row r="411" spans="2:27" ht="30" customHeight="1">
      <c r="B411" s="503">
        <v>16</v>
      </c>
      <c r="C411" s="143" t="s">
        <v>320</v>
      </c>
      <c r="D411" s="259">
        <v>87</v>
      </c>
      <c r="E411" s="250"/>
      <c r="F411" s="114">
        <f>IF('ユーザー別小売(卸)価格試算(税抜)'!F411="","",IF(ISNUMBER('ユーザー別小売(卸)価格試算(税抜)'!F411),IF(入力!$C$30=1,ROUNDDOWN('ユーザー別小売(卸)価格試算(税抜)'!F411*(1+入力!$C$31/100),-入力!$C$29),IF(入力!$C$30=2,ROUNDUP('ユーザー別小売(卸)価格試算(税抜)'!F411*(1+入力!$C$31/100),-入力!$C$29),IF(入力!$C$30=3,ROUND('ユーザー別小売(卸)価格試算(税抜)'!F411*(1+入力!$C$31/100),-入力!$C$29)))),'ユーザー別小売(卸)価格試算(税抜)'!F411))</f>
        <v>33440</v>
      </c>
      <c r="G411" s="144" t="str">
        <f>'6桁'!G411</f>
        <v>W</v>
      </c>
      <c r="H411" s="108"/>
      <c r="I411" s="251"/>
      <c r="J411" s="74"/>
      <c r="K411" s="251"/>
      <c r="L411" s="74"/>
      <c r="M411" s="251"/>
      <c r="N411" s="74"/>
      <c r="O411" s="251"/>
      <c r="P411" s="139"/>
      <c r="Q411" s="251"/>
      <c r="R411" s="74"/>
      <c r="S411" s="251"/>
      <c r="T411" s="74"/>
      <c r="U411" s="251"/>
      <c r="X411" s="74"/>
      <c r="Y411" s="251"/>
    </row>
    <row r="412" spans="2:27" ht="30" customHeight="1" thickBot="1">
      <c r="B412" s="544"/>
      <c r="C412" s="140" t="s">
        <v>321</v>
      </c>
      <c r="D412" s="262">
        <v>91</v>
      </c>
      <c r="E412" s="390"/>
      <c r="F412" s="95">
        <f>IF('ユーザー別小売(卸)価格試算(税抜)'!F412="","",IF(ISNUMBER('ユーザー別小売(卸)価格試算(税抜)'!F412),IF(入力!$C$30=1,ROUNDDOWN('ユーザー別小売(卸)価格試算(税抜)'!F412*(1+入力!$C$31/100),-入力!$C$29),IF(入力!$C$30=2,ROUNDUP('ユーザー別小売(卸)価格試算(税抜)'!F412*(1+入力!$C$31/100),-入力!$C$29),IF(入力!$C$30=3,ROUND('ユーザー別小売(卸)価格試算(税抜)'!F412*(1+入力!$C$31/100),-入力!$C$29)))),'ユーザー別小売(卸)価格試算(税抜)'!F412))</f>
        <v>35200</v>
      </c>
      <c r="G412" s="126" t="str">
        <f>'6桁'!G412</f>
        <v>W</v>
      </c>
      <c r="H412" s="108"/>
      <c r="I412" s="251"/>
      <c r="J412" s="74"/>
      <c r="K412" s="251"/>
      <c r="L412" s="74"/>
      <c r="M412" s="251"/>
      <c r="N412" s="74"/>
      <c r="O412" s="251"/>
      <c r="P412" s="139"/>
      <c r="Q412" s="251"/>
      <c r="R412" s="74"/>
      <c r="S412" s="251"/>
      <c r="T412" s="74"/>
      <c r="U412" s="251"/>
      <c r="X412" s="74"/>
      <c r="Y412" s="251"/>
    </row>
    <row r="413" spans="2:27" ht="28.5" customHeight="1">
      <c r="B413" s="545"/>
      <c r="C413" s="545"/>
      <c r="D413" s="545"/>
      <c r="E413" s="545"/>
      <c r="F413" s="545"/>
      <c r="G413" s="545"/>
      <c r="H413" s="546"/>
      <c r="I413" s="546"/>
      <c r="J413" s="546"/>
      <c r="K413" s="546"/>
      <c r="L413" s="546"/>
      <c r="M413" s="546"/>
      <c r="N413" s="10"/>
      <c r="O413" s="407"/>
      <c r="P413" s="10"/>
      <c r="Q413" s="22"/>
    </row>
    <row r="414" spans="2:27" ht="28.5" customHeight="1" thickBot="1">
      <c r="B414" s="380"/>
      <c r="C414" s="380"/>
      <c r="D414" s="380"/>
      <c r="E414" s="380"/>
      <c r="F414" s="380"/>
      <c r="G414" s="380"/>
      <c r="H414" s="380"/>
      <c r="I414" s="380"/>
      <c r="J414" s="380"/>
      <c r="K414" s="380"/>
      <c r="L414" s="380"/>
      <c r="M414" s="380"/>
      <c r="N414" s="10"/>
      <c r="O414" s="407"/>
      <c r="P414" s="10"/>
      <c r="Q414" s="22"/>
    </row>
    <row r="415" spans="2:27" ht="25.5" customHeight="1" thickTop="1" thickBot="1">
      <c r="B415" s="518" t="s">
        <v>980</v>
      </c>
      <c r="C415" s="519"/>
      <c r="D415" s="519"/>
      <c r="E415" s="519"/>
      <c r="F415" s="519"/>
      <c r="G415" s="519"/>
      <c r="H415" s="519"/>
      <c r="I415" s="519"/>
      <c r="J415" s="519"/>
      <c r="K415" s="519"/>
      <c r="L415" s="519"/>
      <c r="M415" s="519"/>
      <c r="N415" s="519"/>
      <c r="O415" s="519"/>
      <c r="P415" s="519"/>
      <c r="Q415" s="519"/>
      <c r="R415" s="519"/>
      <c r="S415" s="519"/>
      <c r="T415" s="519"/>
      <c r="U415" s="519"/>
      <c r="V415" s="519"/>
      <c r="W415" s="519"/>
      <c r="X415" s="519"/>
      <c r="Y415" s="519"/>
      <c r="Z415" s="519"/>
      <c r="AA415" s="520"/>
    </row>
    <row r="416" spans="2:27" ht="10.5" customHeight="1" thickTop="1">
      <c r="C416" s="40"/>
      <c r="D416" s="40"/>
      <c r="E416" s="40"/>
      <c r="F416" s="79"/>
      <c r="H416" s="79"/>
      <c r="K416" s="52"/>
      <c r="M416" s="52"/>
      <c r="Q416" s="52"/>
    </row>
    <row r="417" spans="2:25" s="239" customFormat="1" ht="20.100000000000001" customHeight="1" thickBot="1">
      <c r="B417" s="238" t="s">
        <v>981</v>
      </c>
      <c r="F417" s="240"/>
      <c r="H417" s="240"/>
      <c r="J417" s="240"/>
      <c r="L417" s="240"/>
      <c r="N417" s="240"/>
      <c r="P417" s="240"/>
      <c r="R417" s="240"/>
      <c r="T417" s="240"/>
      <c r="V417" s="240"/>
      <c r="X417" s="240"/>
    </row>
    <row r="418" spans="2:25" ht="19.5" customHeight="1" thickBot="1">
      <c r="B418" s="521" t="s">
        <v>452</v>
      </c>
      <c r="C418" s="524" t="s">
        <v>524</v>
      </c>
      <c r="D418" s="527" t="s">
        <v>1113</v>
      </c>
      <c r="E418" s="540"/>
      <c r="F418" s="531" t="s">
        <v>455</v>
      </c>
      <c r="G418" s="533"/>
      <c r="H418" s="370"/>
      <c r="I418" s="371"/>
      <c r="J418" s="10"/>
      <c r="K418" s="227"/>
      <c r="L418" s="327"/>
      <c r="M418" s="327"/>
      <c r="N418" s="371"/>
      <c r="O418" s="371"/>
      <c r="P418" s="371"/>
      <c r="Q418" s="371"/>
      <c r="R418" s="10"/>
      <c r="S418" s="11"/>
      <c r="T418" s="10"/>
      <c r="U418" s="11"/>
      <c r="V418" s="10"/>
      <c r="W418" s="11"/>
      <c r="X418" s="10"/>
      <c r="Y418" s="11"/>
    </row>
    <row r="419" spans="2:25" ht="19.5" customHeight="1">
      <c r="B419" s="522"/>
      <c r="C419" s="525"/>
      <c r="D419" s="541"/>
      <c r="E419" s="542"/>
      <c r="F419" s="516" t="s">
        <v>982</v>
      </c>
      <c r="G419" s="507"/>
      <c r="H419" s="370"/>
      <c r="I419" s="371"/>
      <c r="J419" s="10"/>
      <c r="K419" s="227"/>
      <c r="L419" s="327"/>
      <c r="M419" s="327"/>
      <c r="N419" s="371"/>
      <c r="O419" s="371"/>
      <c r="P419" s="371"/>
      <c r="Q419" s="371"/>
      <c r="R419" s="10"/>
      <c r="S419" s="11"/>
      <c r="T419" s="10"/>
      <c r="U419" s="11"/>
      <c r="V419" s="10"/>
      <c r="W419" s="11"/>
      <c r="X419" s="10"/>
      <c r="Y419" s="11"/>
    </row>
    <row r="420" spans="2:25" ht="19.5" customHeight="1">
      <c r="B420" s="522"/>
      <c r="C420" s="525"/>
      <c r="D420" s="578" t="s">
        <v>1114</v>
      </c>
      <c r="E420" s="565"/>
      <c r="F420" s="517"/>
      <c r="G420" s="509"/>
      <c r="H420" s="410"/>
      <c r="I420" s="407"/>
      <c r="J420" s="407"/>
      <c r="K420" s="227"/>
      <c r="L420" s="327"/>
      <c r="M420" s="327"/>
      <c r="N420" s="407"/>
      <c r="O420" s="407"/>
      <c r="P420" s="407"/>
      <c r="Q420" s="407"/>
      <c r="R420" s="407"/>
      <c r="S420" s="407"/>
      <c r="T420" s="407"/>
      <c r="U420" s="407"/>
      <c r="V420" s="407"/>
      <c r="W420" s="407"/>
      <c r="X420" s="407"/>
      <c r="Y420" s="407"/>
    </row>
    <row r="421" spans="2:25" ht="19.5" customHeight="1" thickBot="1">
      <c r="B421" s="523"/>
      <c r="C421" s="526"/>
      <c r="D421" s="579"/>
      <c r="E421" s="580"/>
      <c r="F421" s="514" t="s">
        <v>764</v>
      </c>
      <c r="G421" s="555"/>
      <c r="H421" s="358"/>
      <c r="I421" s="327"/>
      <c r="J421" s="327"/>
      <c r="K421" s="227"/>
      <c r="L421" s="327"/>
      <c r="M421" s="327"/>
      <c r="N421" s="327"/>
      <c r="O421" s="327"/>
      <c r="P421" s="327"/>
      <c r="Q421" s="327"/>
      <c r="R421" s="327"/>
      <c r="S421" s="327"/>
      <c r="T421" s="327"/>
      <c r="U421" s="327"/>
      <c r="V421" s="327"/>
      <c r="W421" s="327"/>
      <c r="X421" s="327"/>
      <c r="Y421" s="327"/>
    </row>
    <row r="422" spans="2:25" ht="30" customHeight="1">
      <c r="B422" s="502">
        <v>19</v>
      </c>
      <c r="C422" s="134" t="s">
        <v>300</v>
      </c>
      <c r="D422" s="498">
        <v>96</v>
      </c>
      <c r="E422" s="499"/>
      <c r="F422" s="91">
        <f>IF('ユーザー別小売(卸)価格試算(税抜)'!F422="","",IF(ISNUMBER('ユーザー別小売(卸)価格試算(税抜)'!F422),IF(入力!$E$30=1,ROUNDDOWN('ユーザー別小売(卸)価格試算(税抜)'!F422*(1+入力!$E$31/100),-入力!$E$29),IF(入力!$E$30=2,ROUNDUP('ユーザー別小売(卸)価格試算(税抜)'!F422*(1+入力!$E$31/100),-入力!$E$29),IF(入力!$E$30=3,ROUND('ユーザー別小売(卸)価格試算(税抜)'!F422*(1+入力!$E$31/100),-入力!$E$29)))),'ユーザー別小売(卸)価格試算(税抜)'!F422))</f>
        <v>59840</v>
      </c>
      <c r="G422" s="125" t="str">
        <f>'6桁'!G422</f>
        <v>Y★</v>
      </c>
      <c r="H422" s="108"/>
      <c r="I422" s="251"/>
      <c r="J422" s="74"/>
      <c r="K422" s="228"/>
      <c r="L422" s="327"/>
      <c r="M422" s="327"/>
      <c r="N422" s="74"/>
      <c r="O422" s="251"/>
      <c r="P422" s="74"/>
      <c r="Q422" s="251"/>
      <c r="R422" s="74"/>
      <c r="S422" s="22"/>
      <c r="T422" s="74"/>
      <c r="U422" s="22"/>
      <c r="V422" s="74"/>
      <c r="W422" s="22"/>
      <c r="X422" s="74"/>
      <c r="Y422" s="22"/>
    </row>
    <row r="423" spans="2:25" ht="30" customHeight="1">
      <c r="B423" s="503"/>
      <c r="C423" s="412" t="s">
        <v>217</v>
      </c>
      <c r="D423" s="500">
        <v>100</v>
      </c>
      <c r="E423" s="501"/>
      <c r="F423" s="94">
        <f>IF('ユーザー別小売(卸)価格試算(税抜)'!F423="","",IF(ISNUMBER('ユーザー別小売(卸)価格試算(税抜)'!F423),IF(入力!$E$30=1,ROUNDDOWN('ユーザー別小売(卸)価格試算(税抜)'!F423*(1+入力!$E$31/100),-入力!$E$29),IF(入力!$E$30=2,ROUNDUP('ユーザー別小売(卸)価格試算(税抜)'!F423*(1+入力!$E$31/100),-入力!$E$29),IF(入力!$E$30=3,ROUND('ユーザー別小売(卸)価格試算(税抜)'!F423*(1+入力!$E$31/100),-入力!$E$29)))),'ユーザー別小売(卸)価格試算(税抜)'!F423))</f>
        <v>64020</v>
      </c>
      <c r="G423" s="360" t="str">
        <f>'6桁'!G423</f>
        <v>Y★</v>
      </c>
      <c r="H423" s="108"/>
      <c r="I423" s="251"/>
      <c r="J423" s="74"/>
      <c r="K423" s="228"/>
      <c r="L423" s="327"/>
      <c r="M423" s="327"/>
      <c r="N423" s="74"/>
      <c r="O423" s="251"/>
      <c r="P423" s="74"/>
      <c r="Q423" s="251"/>
      <c r="R423" s="74"/>
      <c r="S423" s="22"/>
      <c r="T423" s="74"/>
      <c r="U423" s="22"/>
      <c r="V423" s="74"/>
      <c r="W423" s="22"/>
      <c r="X423" s="74"/>
      <c r="Y423" s="22"/>
    </row>
    <row r="424" spans="2:25" ht="30" customHeight="1">
      <c r="B424" s="503"/>
      <c r="C424" s="412" t="s">
        <v>218</v>
      </c>
      <c r="D424" s="500">
        <v>93</v>
      </c>
      <c r="E424" s="501"/>
      <c r="F424" s="94">
        <f>IF('ユーザー別小売(卸)価格試算(税抜)'!F424="","",IF(ISNUMBER('ユーザー別小売(卸)価格試算(税抜)'!F424),IF(入力!$E$30=1,ROUNDDOWN('ユーザー別小売(卸)価格試算(税抜)'!F424*(1+入力!$E$31/100),-入力!$E$29),IF(入力!$E$30=2,ROUNDUP('ユーザー別小売(卸)価格試算(税抜)'!F424*(1+入力!$E$31/100),-入力!$E$29),IF(入力!$E$30=3,ROUND('ユーザー別小売(卸)価格試算(税抜)'!F424*(1+入力!$E$31/100),-入力!$E$29)))),'ユーザー別小売(卸)価格試算(税抜)'!F424))</f>
        <v>52470</v>
      </c>
      <c r="G424" s="360" t="str">
        <f>'6桁'!G424</f>
        <v>Y★</v>
      </c>
      <c r="H424" s="108"/>
      <c r="I424" s="251"/>
      <c r="J424" s="74"/>
      <c r="K424" s="228"/>
      <c r="L424" s="327"/>
      <c r="M424" s="327"/>
      <c r="N424" s="74"/>
      <c r="O424" s="251"/>
      <c r="P424" s="74"/>
      <c r="Q424" s="251"/>
      <c r="R424" s="74"/>
      <c r="S424" s="22"/>
      <c r="T424" s="74"/>
      <c r="U424" s="22"/>
      <c r="V424" s="74"/>
      <c r="W424" s="22"/>
      <c r="X424" s="74"/>
      <c r="Y424" s="22"/>
    </row>
    <row r="425" spans="2:25" ht="30" customHeight="1">
      <c r="B425" s="504"/>
      <c r="C425" s="378" t="s">
        <v>203</v>
      </c>
      <c r="D425" s="560">
        <v>98</v>
      </c>
      <c r="E425" s="561"/>
      <c r="F425" s="190">
        <f>IF('ユーザー別小売(卸)価格試算(税抜)'!F425="","",IF(ISNUMBER('ユーザー別小売(卸)価格試算(税抜)'!F425),IF(入力!$E$30=1,ROUNDDOWN('ユーザー別小売(卸)価格試算(税抜)'!F425*(1+入力!$E$31/100),-入力!$E$29),IF(入力!$E$30=2,ROUNDUP('ユーザー別小売(卸)価格試算(税抜)'!F425*(1+入力!$E$31/100),-入力!$E$29),IF(入力!$E$30=3,ROUND('ユーザー別小売(卸)価格試算(税抜)'!F425*(1+入力!$E$31/100),-入力!$E$29)))),'ユーザー別小売(卸)価格試算(税抜)'!F425))</f>
        <v>56650</v>
      </c>
      <c r="G425" s="191" t="str">
        <f>'6桁'!G425</f>
        <v>Y★</v>
      </c>
      <c r="H425" s="108"/>
      <c r="I425" s="251"/>
      <c r="J425" s="74"/>
      <c r="K425" s="228"/>
      <c r="L425" s="327"/>
      <c r="M425" s="327"/>
      <c r="N425" s="74"/>
      <c r="O425" s="251"/>
      <c r="P425" s="74"/>
      <c r="Q425" s="251"/>
      <c r="R425" s="74"/>
      <c r="S425" s="22"/>
      <c r="T425" s="74"/>
      <c r="U425" s="22"/>
      <c r="V425" s="74"/>
      <c r="W425" s="22"/>
      <c r="X425" s="74"/>
      <c r="Y425" s="22"/>
    </row>
    <row r="426" spans="2:25" ht="30" customHeight="1">
      <c r="B426" s="503">
        <v>18</v>
      </c>
      <c r="C426" s="412" t="s">
        <v>136</v>
      </c>
      <c r="D426" s="576">
        <v>99</v>
      </c>
      <c r="E426" s="577"/>
      <c r="F426" s="94">
        <f>IF('ユーザー別小売(卸)価格試算(税抜)'!F426="","",IF(ISNUMBER('ユーザー別小売(卸)価格試算(税抜)'!F426),IF(入力!$E$30=1,ROUNDDOWN('ユーザー別小売(卸)価格試算(税抜)'!F426*(1+入力!$E$31/100),-入力!$E$29),IF(入力!$E$30=2,ROUNDUP('ユーザー別小売(卸)価格試算(税抜)'!F426*(1+入力!$E$31/100),-入力!$E$29),IF(入力!$E$30=3,ROUND('ユーザー別小売(卸)価格試算(税抜)'!F426*(1+入力!$E$31/100),-入力!$E$29)))),'ユーザー別小売(卸)価格試算(税抜)'!F426))</f>
        <v>58300</v>
      </c>
      <c r="G426" s="360" t="str">
        <f>'6桁'!G426</f>
        <v>Y★</v>
      </c>
      <c r="H426" s="108"/>
      <c r="I426" s="251"/>
      <c r="J426" s="74"/>
      <c r="K426" s="228"/>
      <c r="L426" s="327"/>
      <c r="M426" s="327"/>
      <c r="N426" s="74"/>
      <c r="O426" s="251"/>
      <c r="P426" s="74"/>
      <c r="Q426" s="251"/>
      <c r="R426" s="74"/>
      <c r="S426" s="22"/>
      <c r="T426" s="74"/>
      <c r="U426" s="22"/>
      <c r="V426" s="74"/>
      <c r="W426" s="22"/>
      <c r="X426" s="74"/>
      <c r="Y426" s="22"/>
    </row>
    <row r="427" spans="2:25" ht="30" customHeight="1">
      <c r="B427" s="503"/>
      <c r="C427" s="87" t="s">
        <v>86</v>
      </c>
      <c r="D427" s="500">
        <v>95</v>
      </c>
      <c r="E427" s="501"/>
      <c r="F427" s="95">
        <f>IF('ユーザー別小売(卸)価格試算(税抜)'!F427="","",IF(ISNUMBER('ユーザー別小売(卸)価格試算(税抜)'!F427),IF(入力!$E$30=1,ROUNDDOWN('ユーザー別小売(卸)価格試算(税抜)'!F427*(1+入力!$E$31/100),-入力!$E$29),IF(入力!$E$30=2,ROUNDUP('ユーザー別小売(卸)価格試算(税抜)'!F427*(1+入力!$E$31/100),-入力!$E$29),IF(入力!$E$30=3,ROUND('ユーザー別小売(卸)価格試算(税抜)'!F427*(1+入力!$E$31/100),-入力!$E$29)))),'ユーザー別小売(卸)価格試算(税抜)'!F427))</f>
        <v>41690</v>
      </c>
      <c r="G427" s="96" t="str">
        <f>'6桁'!G427</f>
        <v>Y★</v>
      </c>
      <c r="H427" s="108"/>
      <c r="I427" s="251"/>
      <c r="J427" s="74"/>
      <c r="K427" s="228"/>
      <c r="L427" s="327"/>
      <c r="M427" s="327"/>
      <c r="N427" s="74"/>
      <c r="O427" s="251"/>
      <c r="P427" s="74"/>
      <c r="Q427" s="251"/>
      <c r="R427" s="74"/>
      <c r="S427" s="22"/>
      <c r="T427" s="74"/>
      <c r="U427" s="22"/>
      <c r="V427" s="74"/>
      <c r="W427" s="22"/>
      <c r="X427" s="74"/>
      <c r="Y427" s="22"/>
    </row>
    <row r="428" spans="2:25" ht="30" customHeight="1">
      <c r="B428" s="503"/>
      <c r="C428" s="87" t="s">
        <v>90</v>
      </c>
      <c r="D428" s="500">
        <v>100</v>
      </c>
      <c r="E428" s="501"/>
      <c r="F428" s="95">
        <f>IF('ユーザー別小売(卸)価格試算(税抜)'!F428="","",IF(ISNUMBER('ユーザー別小売(卸)価格試算(税抜)'!F428),IF(入力!$E$30=1,ROUNDDOWN('ユーザー別小売(卸)価格試算(税抜)'!F428*(1+入力!$E$31/100),-入力!$E$29),IF(入力!$E$30=2,ROUNDUP('ユーザー別小売(卸)価格試算(税抜)'!F428*(1+入力!$E$31/100),-入力!$E$29),IF(入力!$E$30=3,ROUND('ユーザー別小売(卸)価格試算(税抜)'!F428*(1+入力!$E$31/100),-入力!$E$29)))),'ユーザー別小売(卸)価格試算(税抜)'!F428))</f>
        <v>46530</v>
      </c>
      <c r="G428" s="96" t="str">
        <f>'6桁'!G428</f>
        <v>Y★</v>
      </c>
      <c r="H428" s="108"/>
      <c r="I428" s="251"/>
      <c r="J428" s="74"/>
      <c r="K428" s="228"/>
      <c r="L428" s="327"/>
      <c r="M428" s="327"/>
      <c r="N428" s="74"/>
      <c r="O428" s="251"/>
      <c r="P428" s="74"/>
      <c r="Q428" s="251"/>
      <c r="R428" s="74"/>
      <c r="S428" s="22"/>
      <c r="T428" s="74"/>
      <c r="U428" s="22"/>
      <c r="V428" s="74"/>
      <c r="W428" s="22"/>
      <c r="X428" s="74"/>
      <c r="Y428" s="22"/>
    </row>
    <row r="429" spans="2:25" ht="30" customHeight="1" thickBot="1">
      <c r="B429" s="544"/>
      <c r="C429" s="88" t="s">
        <v>141</v>
      </c>
      <c r="D429" s="558">
        <v>104</v>
      </c>
      <c r="E429" s="559"/>
      <c r="F429" s="118">
        <f>IF('ユーザー別小売(卸)価格試算(税抜)'!F429="","",IF(ISNUMBER('ユーザー別小売(卸)価格試算(税抜)'!F429),IF(入力!$E$30=1,ROUNDDOWN('ユーザー別小売(卸)価格試算(税抜)'!F429*(1+入力!$E$31/100),-入力!$E$29),IF(入力!$E$30=2,ROUNDUP('ユーザー別小売(卸)価格試算(税抜)'!F429*(1+入力!$E$31/100),-入力!$E$29),IF(入力!$E$30=3,ROUND('ユーザー別小売(卸)価格試算(税抜)'!F429*(1+入力!$E$31/100),-入力!$E$29)))),'ユーザー別小売(卸)価格試算(税抜)'!F429))</f>
        <v>40150</v>
      </c>
      <c r="G429" s="127" t="str">
        <f>'6桁'!G429</f>
        <v>Y★</v>
      </c>
      <c r="H429" s="108"/>
      <c r="I429" s="251"/>
      <c r="J429" s="74"/>
      <c r="K429" s="22"/>
      <c r="L429" s="74"/>
      <c r="M429" s="22"/>
      <c r="N429" s="74"/>
      <c r="O429" s="251"/>
      <c r="P429" s="74"/>
      <c r="Q429" s="22"/>
      <c r="R429" s="74"/>
      <c r="S429" s="22"/>
      <c r="T429" s="74"/>
      <c r="U429" s="22"/>
      <c r="V429" s="74"/>
      <c r="W429" s="22"/>
      <c r="X429" s="74"/>
      <c r="Y429" s="22"/>
    </row>
    <row r="430" spans="2:25" ht="34.5" customHeight="1">
      <c r="B430" s="546" t="s">
        <v>934</v>
      </c>
      <c r="C430" s="546"/>
      <c r="D430" s="546"/>
      <c r="E430" s="546"/>
      <c r="F430" s="546"/>
      <c r="G430" s="546"/>
      <c r="H430" s="546"/>
      <c r="I430" s="546"/>
      <c r="J430" s="546"/>
      <c r="K430" s="17"/>
      <c r="L430" s="10"/>
      <c r="M430" s="17"/>
      <c r="N430" s="10"/>
      <c r="O430" s="17"/>
      <c r="P430" s="10"/>
      <c r="Q430" s="17"/>
      <c r="R430" s="10"/>
      <c r="S430" s="17"/>
      <c r="T430" s="10"/>
      <c r="U430" s="17"/>
      <c r="V430" s="10"/>
      <c r="W430" s="17"/>
      <c r="X430" s="10"/>
      <c r="Y430" s="17"/>
    </row>
    <row r="432" spans="2:25" ht="14.25" customHeight="1" thickBot="1"/>
    <row r="433" spans="2:27" ht="20.25" thickTop="1" thickBot="1">
      <c r="B433" s="518" t="s">
        <v>505</v>
      </c>
      <c r="C433" s="519"/>
      <c r="D433" s="519"/>
      <c r="E433" s="519"/>
      <c r="F433" s="519"/>
      <c r="G433" s="519"/>
      <c r="H433" s="519"/>
      <c r="I433" s="519"/>
      <c r="J433" s="519"/>
      <c r="K433" s="519"/>
      <c r="L433" s="519"/>
      <c r="M433" s="519"/>
      <c r="N433" s="519"/>
      <c r="O433" s="519"/>
      <c r="P433" s="519"/>
      <c r="Q433" s="519"/>
      <c r="R433" s="519"/>
      <c r="S433" s="519"/>
      <c r="T433" s="519"/>
      <c r="U433" s="519"/>
      <c r="V433" s="519"/>
      <c r="W433" s="519"/>
      <c r="X433" s="519"/>
      <c r="Y433" s="519"/>
      <c r="Z433" s="519"/>
      <c r="AA433" s="520"/>
    </row>
    <row r="434" spans="2:27" ht="14.25" thickTop="1">
      <c r="C434" s="40"/>
      <c r="D434" s="40"/>
      <c r="E434" s="40"/>
      <c r="F434" s="79"/>
      <c r="H434" s="79"/>
      <c r="K434" s="52"/>
      <c r="M434" s="52"/>
      <c r="Q434" s="52"/>
    </row>
    <row r="435" spans="2:27" ht="14.25" thickBot="1">
      <c r="B435" s="11"/>
    </row>
    <row r="436" spans="2:27" ht="19.5" customHeight="1" thickBot="1">
      <c r="B436" s="521" t="s">
        <v>41</v>
      </c>
      <c r="C436" s="534" t="s">
        <v>524</v>
      </c>
      <c r="D436" s="535"/>
      <c r="E436" s="527" t="s">
        <v>1113</v>
      </c>
      <c r="F436" s="581"/>
      <c r="G436" s="528"/>
      <c r="H436" s="531" t="s">
        <v>453</v>
      </c>
      <c r="I436" s="532"/>
      <c r="J436" s="532"/>
      <c r="K436" s="532"/>
      <c r="L436" s="532"/>
      <c r="M436" s="532"/>
      <c r="N436" s="532"/>
      <c r="O436" s="532"/>
      <c r="P436" s="532"/>
      <c r="Q436" s="533"/>
      <c r="R436" s="531" t="s">
        <v>455</v>
      </c>
      <c r="S436" s="532"/>
      <c r="T436" s="532"/>
      <c r="U436" s="532"/>
      <c r="V436" s="532"/>
      <c r="W436" s="532"/>
      <c r="X436" s="532"/>
      <c r="Y436" s="533"/>
    </row>
    <row r="437" spans="2:27" ht="19.5" customHeight="1">
      <c r="B437" s="522"/>
      <c r="C437" s="536"/>
      <c r="D437" s="537"/>
      <c r="E437" s="529"/>
      <c r="F437" s="582"/>
      <c r="G437" s="530"/>
      <c r="H437" s="516" t="s">
        <v>1378</v>
      </c>
      <c r="I437" s="507"/>
      <c r="J437" s="516" t="s">
        <v>1075</v>
      </c>
      <c r="K437" s="507"/>
      <c r="L437" s="516" t="s">
        <v>1005</v>
      </c>
      <c r="M437" s="507"/>
      <c r="N437" s="516" t="s">
        <v>790</v>
      </c>
      <c r="O437" s="507"/>
      <c r="P437" s="516" t="s">
        <v>1998</v>
      </c>
      <c r="Q437" s="507"/>
      <c r="R437" s="516" t="s">
        <v>973</v>
      </c>
      <c r="S437" s="507"/>
      <c r="T437" s="516" t="s">
        <v>765</v>
      </c>
      <c r="U437" s="507"/>
      <c r="V437" s="516" t="s">
        <v>788</v>
      </c>
      <c r="W437" s="507"/>
      <c r="X437" s="516" t="s">
        <v>1092</v>
      </c>
      <c r="Y437" s="507"/>
    </row>
    <row r="438" spans="2:27" ht="19.5" customHeight="1">
      <c r="B438" s="522"/>
      <c r="C438" s="536"/>
      <c r="D438" s="537"/>
      <c r="E438" s="583" t="s">
        <v>2033</v>
      </c>
      <c r="F438" s="584"/>
      <c r="G438" s="550" t="s">
        <v>1114</v>
      </c>
      <c r="H438" s="517"/>
      <c r="I438" s="509"/>
      <c r="J438" s="517"/>
      <c r="K438" s="509"/>
      <c r="L438" s="517"/>
      <c r="M438" s="509"/>
      <c r="N438" s="517"/>
      <c r="O438" s="509"/>
      <c r="P438" s="517"/>
      <c r="Q438" s="509"/>
      <c r="R438" s="517"/>
      <c r="S438" s="509"/>
      <c r="T438" s="517"/>
      <c r="U438" s="509"/>
      <c r="V438" s="517"/>
      <c r="W438" s="509"/>
      <c r="X438" s="517"/>
      <c r="Y438" s="509"/>
    </row>
    <row r="439" spans="2:27" ht="19.5" customHeight="1" thickBot="1">
      <c r="B439" s="523"/>
      <c r="C439" s="538"/>
      <c r="D439" s="539"/>
      <c r="E439" s="585"/>
      <c r="F439" s="586"/>
      <c r="G439" s="574"/>
      <c r="H439" s="514" t="s">
        <v>1078</v>
      </c>
      <c r="I439" s="515"/>
      <c r="J439" s="514" t="s">
        <v>167</v>
      </c>
      <c r="K439" s="515"/>
      <c r="L439" s="514" t="s">
        <v>1083</v>
      </c>
      <c r="M439" s="515"/>
      <c r="N439" s="514" t="s">
        <v>1090</v>
      </c>
      <c r="O439" s="515"/>
      <c r="P439" s="514" t="s">
        <v>1999</v>
      </c>
      <c r="Q439" s="515"/>
      <c r="R439" s="514" t="s">
        <v>1082</v>
      </c>
      <c r="S439" s="515"/>
      <c r="T439" s="514" t="s">
        <v>1082</v>
      </c>
      <c r="U439" s="515"/>
      <c r="V439" s="514" t="s">
        <v>1091</v>
      </c>
      <c r="W439" s="515"/>
      <c r="X439" s="514" t="s">
        <v>163</v>
      </c>
      <c r="Y439" s="515"/>
    </row>
    <row r="440" spans="2:27" ht="30" customHeight="1">
      <c r="B440" s="502">
        <v>22</v>
      </c>
      <c r="C440" s="534" t="s">
        <v>458</v>
      </c>
      <c r="D440" s="535"/>
      <c r="E440" s="500"/>
      <c r="F440" s="587"/>
      <c r="G440" s="353">
        <v>101</v>
      </c>
      <c r="H440" s="91" t="str">
        <f>IF('ユーザー別小売(卸)価格試算(税抜)'!H440="","",IF(ISNUMBER('ユーザー別小売(卸)価格試算(税抜)'!H440),IF(入力!$C$30=1,ROUNDDOWN('ユーザー別小売(卸)価格試算(税抜)'!H440*(1+入力!$C$31/100),-入力!$C$29),IF(入力!$C$30=2,ROUNDUP('ユーザー別小売(卸)価格試算(税抜)'!H440*(1+入力!$C$31/100),-入力!$C$29),IF(入力!$C$30=3,ROUND('ユーザー別小売(卸)価格試算(税抜)'!H440*(1+入力!$C$31/100),-入力!$C$29)))),'ユーザー別小売(卸)価格試算(税抜)'!H440))</f>
        <v/>
      </c>
      <c r="I440" s="125">
        <f>'6桁'!I440</f>
        <v>0</v>
      </c>
      <c r="J440" s="91" t="str">
        <f>IF('ユーザー別小売(卸)価格試算(税抜)'!J440="","",IF(ISNUMBER('ユーザー別小売(卸)価格試算(税抜)'!J440),IF(入力!$C$30=1,ROUNDDOWN('ユーザー別小売(卸)価格試算(税抜)'!J440*(1+入力!$C$31/100),-入力!$C$29),IF(入力!$C$30=2,ROUNDUP('ユーザー別小売(卸)価格試算(税抜)'!J440*(1+入力!$C$31/100),-入力!$C$29),IF(入力!$C$30=3,ROUND('ユーザー別小売(卸)価格試算(税抜)'!J440*(1+入力!$C$31/100),-入力!$C$29)))),'ユーザー別小売(卸)価格試算(税抜)'!J440))</f>
        <v/>
      </c>
      <c r="K440" s="125">
        <f>'6桁'!K440</f>
        <v>0</v>
      </c>
      <c r="L440" s="91" t="str">
        <f>IF('ユーザー別小売(卸)価格試算(税抜)'!L440="","",IF(ISNUMBER('ユーザー別小売(卸)価格試算(税抜)'!L440),IF(入力!$C$30=1,ROUNDDOWN('ユーザー別小売(卸)価格試算(税抜)'!L440*(1+入力!$C$31/100),-入力!$C$29),IF(入力!$C$30=2,ROUNDUP('ユーザー別小売(卸)価格試算(税抜)'!L440*(1+入力!$C$31/100),-入力!$C$29),IF(入力!$C$30=3,ROUND('ユーザー別小売(卸)価格試算(税抜)'!L440*(1+入力!$C$31/100),-入力!$C$29)))),'ユーザー別小売(卸)価格試算(税抜)'!L440))</f>
        <v/>
      </c>
      <c r="M440" s="125">
        <f>'6桁'!M440</f>
        <v>0</v>
      </c>
      <c r="N440" s="91" t="str">
        <f>IF('ユーザー別小売(卸)価格試算(税抜)'!N440="","",IF(ISNUMBER('ユーザー別小売(卸)価格試算(税抜)'!N440),IF(入力!$C$30=1,ROUNDDOWN('ユーザー別小売(卸)価格試算(税抜)'!N440*(1+入力!$C$31/100),-入力!$C$29),IF(入力!$C$30=2,ROUNDUP('ユーザー別小売(卸)価格試算(税抜)'!N440*(1+入力!$C$31/100),-入力!$C$29),IF(入力!$C$30=3,ROUND('ユーザー別小売(卸)価格試算(税抜)'!N440*(1+入力!$C$31/100),-入力!$C$29)))),'ユーザー別小売(卸)価格試算(税抜)'!N440))</f>
        <v/>
      </c>
      <c r="O440" s="125">
        <f>'6桁'!O440</f>
        <v>0</v>
      </c>
      <c r="P440" s="91" t="str">
        <f>IF('ユーザー別小売(卸)価格試算(税抜)'!P440="","",IF(ISNUMBER('ユーザー別小売(卸)価格試算(税抜)'!P440),IF(入力!$C$30=1,ROUNDDOWN('ユーザー別小売(卸)価格試算(税抜)'!P440*(1+入力!$C$31/100),-入力!$C$29),IF(入力!$C$30=2,ROUNDUP('ユーザー別小売(卸)価格試算(税抜)'!P440*(1+入力!$C$31/100),-入力!$C$29),IF(入力!$C$30=3,ROUND('ユーザー別小売(卸)価格試算(税抜)'!P440*(1+入力!$C$31/100),-入力!$C$29)))),'ユーザー別小売(卸)価格試算(税抜)'!P440))</f>
        <v/>
      </c>
      <c r="Q440" s="125">
        <f>'6桁'!Q440</f>
        <v>0</v>
      </c>
      <c r="R440" s="91" t="str">
        <f>IF('ユーザー別小売(卸)価格試算(税抜)'!R440="","",IF(ISNUMBER('ユーザー別小売(卸)価格試算(税抜)'!R440),IF(入力!$E$30=1,ROUNDDOWN('ユーザー別小売(卸)価格試算(税抜)'!R440*(1+入力!$E$31/100),-入力!$E$29),IF(入力!$E$30=2,ROUNDUP('ユーザー別小売(卸)価格試算(税抜)'!R440*(1+入力!$E$31/100),-入力!$E$29),IF(入力!$E$30=3,ROUND('ユーザー別小売(卸)価格試算(税抜)'!R440*(1+入力!$E$31/100),-入力!$E$29)))),'ユーザー別小売(卸)価格試算(税抜)'!R440))</f>
        <v/>
      </c>
      <c r="S440" s="125">
        <f>'6桁'!S440</f>
        <v>0</v>
      </c>
      <c r="T440" s="457" t="str">
        <f>IF('ユーザー別小売(卸)価格試算(税抜)'!T440="","",IF(ISNUMBER('ユーザー別小売(卸)価格試算(税抜)'!T440),IF(入力!$E$30=1,ROUNDDOWN('ユーザー別小売(卸)価格試算(税抜)'!T440*(1+入力!$E$31/100),-入力!$E$29),IF(入力!$E$30=2,ROUNDUP('ユーザー別小売(卸)価格試算(税抜)'!T440*(1+入力!$E$31/100),-入力!$E$29),IF(入力!$E$30=3,ROUND('ユーザー別小売(卸)価格試算(税抜)'!T440*(1+入力!$E$31/100),-入力!$E$29)))),'ユーザー別小売(卸)価格試算(税抜)'!T440))</f>
        <v>卸価格設定なし</v>
      </c>
      <c r="U440" s="125" t="str">
        <f>'6桁'!U440</f>
        <v>Y★</v>
      </c>
      <c r="V440" s="457" t="str">
        <f>IF('ユーザー別小売(卸)価格試算(税抜)'!V440="","",IF(ISNUMBER('ユーザー別小売(卸)価格試算(税抜)'!V440),IF(入力!$E$30=1,ROUNDDOWN('ユーザー別小売(卸)価格試算(税抜)'!V440*(1+入力!$E$31/100),-入力!$E$29),IF(入力!$E$30=2,ROUNDUP('ユーザー別小売(卸)価格試算(税抜)'!V440*(1+入力!$E$31/100),-入力!$E$29),IF(入力!$E$30=3,ROUND('ユーザー別小売(卸)価格試算(税抜)'!V440*(1+入力!$E$31/100),-入力!$E$29)))),'ユーザー別小売(卸)価格試算(税抜)'!V440))</f>
        <v/>
      </c>
      <c r="W440" s="124">
        <f>'6桁'!W440</f>
        <v>0</v>
      </c>
      <c r="X440" s="457" t="str">
        <f>IF('ユーザー別小売(卸)価格試算(税抜)'!X440="","",IF(ISNUMBER('ユーザー別小売(卸)価格試算(税抜)'!X440),IF(入力!$E$30=1,ROUNDDOWN('ユーザー別小売(卸)価格試算(税抜)'!X440*(1+入力!$E$31/100),-入力!$E$29),IF(入力!$E$30=2,ROUNDUP('ユーザー別小売(卸)価格試算(税抜)'!X440*(1+入力!$E$31/100),-入力!$E$29),IF(入力!$E$30=3,ROUND('ユーザー別小売(卸)価格試算(税抜)'!X440*(1+入力!$E$31/100),-入力!$E$29)))),'ユーザー別小売(卸)価格試算(税抜)'!X440))</f>
        <v/>
      </c>
      <c r="Y440" s="92">
        <f>'6桁'!Y440</f>
        <v>0</v>
      </c>
    </row>
    <row r="441" spans="2:27" ht="30" customHeight="1">
      <c r="B441" s="503"/>
      <c r="C441" s="500" t="s">
        <v>326</v>
      </c>
      <c r="D441" s="501"/>
      <c r="E441" s="500"/>
      <c r="F441" s="587"/>
      <c r="G441" s="361">
        <v>103</v>
      </c>
      <c r="H441" s="94" t="str">
        <f>IF('ユーザー別小売(卸)価格試算(税抜)'!H441="","",IF(ISNUMBER('ユーザー別小売(卸)価格試算(税抜)'!H441),IF(入力!$C$30=1,ROUNDDOWN('ユーザー別小売(卸)価格試算(税抜)'!H441*(1+入力!$C$31/100),-入力!$C$29),IF(入力!$C$30=2,ROUNDUP('ユーザー別小売(卸)価格試算(税抜)'!H441*(1+入力!$C$31/100),-入力!$C$29),IF(入力!$C$30=3,ROUND('ユーザー別小売(卸)価格試算(税抜)'!H441*(1+入力!$C$31/100),-入力!$C$29)))),'ユーザー別小売(卸)価格試算(税抜)'!H441))</f>
        <v/>
      </c>
      <c r="I441" s="360">
        <f>'6桁'!I441</f>
        <v>0</v>
      </c>
      <c r="J441" s="94" t="str">
        <f>IF('ユーザー別小売(卸)価格試算(税抜)'!J441="","",IF(ISNUMBER('ユーザー別小売(卸)価格試算(税抜)'!J441),IF(入力!$C$30=1,ROUNDDOWN('ユーザー別小売(卸)価格試算(税抜)'!J441*(1+入力!$C$31/100),-入力!$C$29),IF(入力!$C$30=2,ROUNDUP('ユーザー別小売(卸)価格試算(税抜)'!J441*(1+入力!$C$31/100),-入力!$C$29),IF(入力!$C$30=3,ROUND('ユーザー別小売(卸)価格試算(税抜)'!J441*(1+入力!$C$31/100),-入力!$C$29)))),'ユーザー別小売(卸)価格試算(税抜)'!J441))</f>
        <v/>
      </c>
      <c r="K441" s="360">
        <f>'6桁'!K441</f>
        <v>0</v>
      </c>
      <c r="L441" s="94" t="str">
        <f>IF('ユーザー別小売(卸)価格試算(税抜)'!L441="","",IF(ISNUMBER('ユーザー別小売(卸)価格試算(税抜)'!L441),IF(入力!$C$30=1,ROUNDDOWN('ユーザー別小売(卸)価格試算(税抜)'!L441*(1+入力!$C$31/100),-入力!$C$29),IF(入力!$C$30=2,ROUNDUP('ユーザー別小売(卸)価格試算(税抜)'!L441*(1+入力!$C$31/100),-入力!$C$29),IF(入力!$C$30=3,ROUND('ユーザー別小売(卸)価格試算(税抜)'!L441*(1+入力!$C$31/100),-入力!$C$29)))),'ユーザー別小売(卸)価格試算(税抜)'!L441))</f>
        <v/>
      </c>
      <c r="M441" s="360">
        <f>'6桁'!M441</f>
        <v>0</v>
      </c>
      <c r="N441" s="94" t="str">
        <f>IF('ユーザー別小売(卸)価格試算(税抜)'!N441="","",IF(ISNUMBER('ユーザー別小売(卸)価格試算(税抜)'!N441),IF(入力!$C$30=1,ROUNDDOWN('ユーザー別小売(卸)価格試算(税抜)'!N441*(1+入力!$C$31/100),-入力!$C$29),IF(入力!$C$30=2,ROUNDUP('ユーザー別小売(卸)価格試算(税抜)'!N441*(1+入力!$C$31/100),-入力!$C$29),IF(入力!$C$30=3,ROUND('ユーザー別小売(卸)価格試算(税抜)'!N441*(1+入力!$C$31/100),-入力!$C$29)))),'ユーザー別小売(卸)価格試算(税抜)'!N441))</f>
        <v/>
      </c>
      <c r="O441" s="360">
        <f>'6桁'!O441</f>
        <v>0</v>
      </c>
      <c r="P441" s="94" t="str">
        <f>IF('ユーザー別小売(卸)価格試算(税抜)'!P441="","",IF(ISNUMBER('ユーザー別小売(卸)価格試算(税抜)'!P441),IF(入力!$C$30=1,ROUNDDOWN('ユーザー別小売(卸)価格試算(税抜)'!P441*(1+入力!$C$31/100),-入力!$C$29),IF(入力!$C$30=2,ROUNDUP('ユーザー別小売(卸)価格試算(税抜)'!P441*(1+入力!$C$31/100),-入力!$C$29),IF(入力!$C$30=3,ROUND('ユーザー別小売(卸)価格試算(税抜)'!P441*(1+入力!$C$31/100),-入力!$C$29)))),'ユーザー別小売(卸)価格試算(税抜)'!P441))</f>
        <v/>
      </c>
      <c r="Q441" s="360">
        <f>'6桁'!Q441</f>
        <v>0</v>
      </c>
      <c r="R441" s="94" t="str">
        <f>IF('ユーザー別小売(卸)価格試算(税抜)'!R441="","",IF(ISNUMBER('ユーザー別小売(卸)価格試算(税抜)'!R441),IF(入力!$E$30=1,ROUNDDOWN('ユーザー別小売(卸)価格試算(税抜)'!R441*(1+入力!$E$31/100),-入力!$E$29),IF(入力!$E$30=2,ROUNDUP('ユーザー別小売(卸)価格試算(税抜)'!R441*(1+入力!$E$31/100),-入力!$E$29),IF(入力!$E$30=3,ROUND('ユーザー別小売(卸)価格試算(税抜)'!R441*(1+入力!$E$31/100),-入力!$E$29)))),'ユーザー別小売(卸)価格試算(税抜)'!R441))</f>
        <v/>
      </c>
      <c r="S441" s="360">
        <f>'6桁'!S441</f>
        <v>0</v>
      </c>
      <c r="T441" s="475" t="str">
        <f>IF('ユーザー別小売(卸)価格試算(税抜)'!T441="","",IF(ISNUMBER('ユーザー別小売(卸)価格試算(税抜)'!T441),IF(入力!$E$30=1,ROUNDDOWN('ユーザー別小売(卸)価格試算(税抜)'!T441*(1+入力!$E$31/100),-入力!$E$29),IF(入力!$E$30=2,ROUNDUP('ユーザー別小売(卸)価格試算(税抜)'!T441*(1+入力!$E$31/100),-入力!$E$29),IF(入力!$E$30=3,ROUND('ユーザー別小売(卸)価格試算(税抜)'!T441*(1+入力!$E$31/100),-入力!$E$29)))),'ユーザー別小売(卸)価格試算(税抜)'!T441))</f>
        <v>卸価格設定なし</v>
      </c>
      <c r="U441" s="360" t="str">
        <f>'6桁'!U441</f>
        <v>Y★</v>
      </c>
      <c r="V441" s="475" t="str">
        <f>IF('ユーザー別小売(卸)価格試算(税抜)'!V441="","",IF(ISNUMBER('ユーザー別小売(卸)価格試算(税抜)'!V441),IF(入力!$E$30=1,ROUNDDOWN('ユーザー別小売(卸)価格試算(税抜)'!V441*(1+入力!$E$31/100),-入力!$E$29),IF(入力!$E$30=2,ROUNDUP('ユーザー別小売(卸)価格試算(税抜)'!V441*(1+入力!$E$31/100),-入力!$E$29),IF(入力!$E$30=3,ROUND('ユーザー別小売(卸)価格試算(税抜)'!V441*(1+入力!$E$31/100),-入力!$E$29)))),'ユーザー別小売(卸)価格試算(税抜)'!V441))</f>
        <v/>
      </c>
      <c r="W441" s="133">
        <f>'6桁'!W441</f>
        <v>0</v>
      </c>
      <c r="X441" s="475" t="str">
        <f>IF('ユーザー別小売(卸)価格試算(税抜)'!X441="","",IF(ISNUMBER('ユーザー別小売(卸)価格試算(税抜)'!X441),IF(入力!$E$30=1,ROUNDDOWN('ユーザー別小売(卸)価格試算(税抜)'!X441*(1+入力!$E$31/100),-入力!$E$29),IF(入力!$E$30=2,ROUNDUP('ユーザー別小売(卸)価格試算(税抜)'!X441*(1+入力!$E$31/100),-入力!$E$29),IF(入力!$E$30=3,ROUND('ユーザー別小売(卸)価格試算(税抜)'!X441*(1+入力!$E$31/100),-入力!$E$29)))),'ユーザー別小売(卸)価格試算(税抜)'!X441))</f>
        <v/>
      </c>
      <c r="Y441" s="237">
        <f>'6桁'!Y441</f>
        <v>0</v>
      </c>
    </row>
    <row r="442" spans="2:27" ht="30" customHeight="1">
      <c r="B442" s="503"/>
      <c r="C442" s="500" t="s">
        <v>460</v>
      </c>
      <c r="D442" s="501"/>
      <c r="E442" s="500"/>
      <c r="F442" s="587"/>
      <c r="G442" s="342">
        <v>102</v>
      </c>
      <c r="H442" s="95" t="str">
        <f>IF('ユーザー別小売(卸)価格試算(税抜)'!H442="","",IF(ISNUMBER('ユーザー別小売(卸)価格試算(税抜)'!H442),IF(入力!$C$30=1,ROUNDDOWN('ユーザー別小売(卸)価格試算(税抜)'!H442*(1+入力!$C$31/100),-入力!$C$29),IF(入力!$C$30=2,ROUNDUP('ユーザー別小売(卸)価格試算(税抜)'!H442*(1+入力!$C$31/100),-入力!$C$29),IF(入力!$C$30=3,ROUND('ユーザー別小売(卸)価格試算(税抜)'!H442*(1+入力!$C$31/100),-入力!$C$29)))),'ユーザー別小売(卸)価格試算(税抜)'!H442))</f>
        <v/>
      </c>
      <c r="I442" s="96">
        <f>'6桁'!I442</f>
        <v>0</v>
      </c>
      <c r="J442" s="95" t="str">
        <f>IF('ユーザー別小売(卸)価格試算(税抜)'!J442="","",IF(ISNUMBER('ユーザー別小売(卸)価格試算(税抜)'!J442),IF(入力!$C$30=1,ROUNDDOWN('ユーザー別小売(卸)価格試算(税抜)'!J442*(1+入力!$C$31/100),-入力!$C$29),IF(入力!$C$30=2,ROUNDUP('ユーザー別小売(卸)価格試算(税抜)'!J442*(1+入力!$C$31/100),-入力!$C$29),IF(入力!$C$30=3,ROUND('ユーザー別小売(卸)価格試算(税抜)'!J442*(1+入力!$C$31/100),-入力!$C$29)))),'ユーザー別小売(卸)価格試算(税抜)'!J442))</f>
        <v/>
      </c>
      <c r="K442" s="96">
        <f>'6桁'!K442</f>
        <v>0</v>
      </c>
      <c r="L442" s="95" t="str">
        <f>IF('ユーザー別小売(卸)価格試算(税抜)'!L442="","",IF(ISNUMBER('ユーザー別小売(卸)価格試算(税抜)'!L442),IF(入力!$C$30=1,ROUNDDOWN('ユーザー別小売(卸)価格試算(税抜)'!L442*(1+入力!$C$31/100),-入力!$C$29),IF(入力!$C$30=2,ROUNDUP('ユーザー別小売(卸)価格試算(税抜)'!L442*(1+入力!$C$31/100),-入力!$C$29),IF(入力!$C$30=3,ROUND('ユーザー別小売(卸)価格試算(税抜)'!L442*(1+入力!$C$31/100),-入力!$C$29)))),'ユーザー別小売(卸)価格試算(税抜)'!L442))</f>
        <v/>
      </c>
      <c r="M442" s="96">
        <f>'6桁'!M442</f>
        <v>0</v>
      </c>
      <c r="N442" s="95" t="str">
        <f>IF('ユーザー別小売(卸)価格試算(税抜)'!N442="","",IF(ISNUMBER('ユーザー別小売(卸)価格試算(税抜)'!N442),IF(入力!$C$30=1,ROUNDDOWN('ユーザー別小売(卸)価格試算(税抜)'!N442*(1+入力!$C$31/100),-入力!$C$29),IF(入力!$C$30=2,ROUNDUP('ユーザー別小売(卸)価格試算(税抜)'!N442*(1+入力!$C$31/100),-入力!$C$29),IF(入力!$C$30=3,ROUND('ユーザー別小売(卸)価格試算(税抜)'!N442*(1+入力!$C$31/100),-入力!$C$29)))),'ユーザー別小売(卸)価格試算(税抜)'!N442))</f>
        <v/>
      </c>
      <c r="O442" s="96">
        <f>'6桁'!O442</f>
        <v>0</v>
      </c>
      <c r="P442" s="95" t="str">
        <f>IF('ユーザー別小売(卸)価格試算(税抜)'!P442="","",IF(ISNUMBER('ユーザー別小売(卸)価格試算(税抜)'!P442),IF(入力!$C$30=1,ROUNDDOWN('ユーザー別小売(卸)価格試算(税抜)'!P442*(1+入力!$C$31/100),-入力!$C$29),IF(入力!$C$30=2,ROUNDUP('ユーザー別小売(卸)価格試算(税抜)'!P442*(1+入力!$C$31/100),-入力!$C$29),IF(入力!$C$30=3,ROUND('ユーザー別小売(卸)価格試算(税抜)'!P442*(1+入力!$C$31/100),-入力!$C$29)))),'ユーザー別小売(卸)価格試算(税抜)'!P442))</f>
        <v/>
      </c>
      <c r="Q442" s="96">
        <f>'6桁'!Q442</f>
        <v>0</v>
      </c>
      <c r="R442" s="95" t="str">
        <f>IF('ユーザー別小売(卸)価格試算(税抜)'!R442="","",IF(ISNUMBER('ユーザー別小売(卸)価格試算(税抜)'!R442),IF(入力!$E$30=1,ROUNDDOWN('ユーザー別小売(卸)価格試算(税抜)'!R442*(1+入力!$E$31/100),-入力!$E$29),IF(入力!$E$30=2,ROUNDUP('ユーザー別小売(卸)価格試算(税抜)'!R442*(1+入力!$E$31/100),-入力!$E$29),IF(入力!$E$30=3,ROUND('ユーザー別小売(卸)価格試算(税抜)'!R442*(1+入力!$E$31/100),-入力!$E$29)))),'ユーザー別小売(卸)価格試算(税抜)'!R442))</f>
        <v/>
      </c>
      <c r="S442" s="96">
        <f>'6桁'!S442</f>
        <v>0</v>
      </c>
      <c r="T442" s="456" t="str">
        <f>IF('ユーザー別小売(卸)価格試算(税抜)'!T442="","",IF(ISNUMBER('ユーザー別小売(卸)価格試算(税抜)'!T442),IF(入力!$E$30=1,ROUNDDOWN('ユーザー別小売(卸)価格試算(税抜)'!T442*(1+入力!$E$31/100),-入力!$E$29),IF(入力!$E$30=2,ROUNDUP('ユーザー別小売(卸)価格試算(税抜)'!T442*(1+入力!$E$31/100),-入力!$E$29),IF(入力!$E$30=3,ROUND('ユーザー別小売(卸)価格試算(税抜)'!T442*(1+入力!$E$31/100),-入力!$E$29)))),'ユーザー別小売(卸)価格試算(税抜)'!T442))</f>
        <v>卸価格設定なし</v>
      </c>
      <c r="U442" s="96" t="str">
        <f>'6桁'!U442</f>
        <v>Y★</v>
      </c>
      <c r="V442" s="456" t="str">
        <f>IF('ユーザー別小売(卸)価格試算(税抜)'!V442="","",IF(ISNUMBER('ユーザー別小売(卸)価格試算(税抜)'!V442),IF(入力!$E$30=1,ROUNDDOWN('ユーザー別小売(卸)価格試算(税抜)'!V442*(1+入力!$E$31/100),-入力!$E$29),IF(入力!$E$30=2,ROUNDUP('ユーザー別小売(卸)価格試算(税抜)'!V442*(1+入力!$E$31/100),-入力!$E$29),IF(入力!$E$30=3,ROUND('ユーザー別小売(卸)価格試算(税抜)'!V442*(1+入力!$E$31/100),-入力!$E$29)))),'ユーザー別小売(卸)価格試算(税抜)'!V442))</f>
        <v/>
      </c>
      <c r="W442" s="126">
        <f>'6桁'!W442</f>
        <v>0</v>
      </c>
      <c r="X442" s="456" t="str">
        <f>IF('ユーザー別小売(卸)価格試算(税抜)'!X442="","",IF(ISNUMBER('ユーザー別小売(卸)価格試算(税抜)'!X442),IF(入力!$E$30=1,ROUNDDOWN('ユーザー別小売(卸)価格試算(税抜)'!X442*(1+入力!$E$31/100),-入力!$E$29),IF(入力!$E$30=2,ROUNDUP('ユーザー別小売(卸)価格試算(税抜)'!X442*(1+入力!$E$31/100),-入力!$E$29),IF(入力!$E$30=3,ROUND('ユーザー別小売(卸)価格試算(税抜)'!X442*(1+入力!$E$31/100),-入力!$E$29)))),'ユーザー別小売(卸)価格試算(税抜)'!X442))</f>
        <v/>
      </c>
      <c r="Y442" s="20">
        <f>'6桁'!Y442</f>
        <v>0</v>
      </c>
    </row>
    <row r="443" spans="2:27" ht="30" customHeight="1">
      <c r="B443" s="503"/>
      <c r="C443" s="500" t="s">
        <v>462</v>
      </c>
      <c r="D443" s="501"/>
      <c r="E443" s="500"/>
      <c r="F443" s="587"/>
      <c r="G443" s="342">
        <v>106</v>
      </c>
      <c r="H443" s="95" t="str">
        <f>IF('ユーザー別小売(卸)価格試算(税抜)'!H443="","",IF(ISNUMBER('ユーザー別小売(卸)価格試算(税抜)'!H443),IF(入力!$C$30=1,ROUNDDOWN('ユーザー別小売(卸)価格試算(税抜)'!H443*(1+入力!$C$31/100),-入力!$C$29),IF(入力!$C$30=2,ROUNDUP('ユーザー別小売(卸)価格試算(税抜)'!H443*(1+入力!$C$31/100),-入力!$C$29),IF(入力!$C$30=3,ROUND('ユーザー別小売(卸)価格試算(税抜)'!H443*(1+入力!$C$31/100),-入力!$C$29)))),'ユーザー別小売(卸)価格試算(税抜)'!H443))</f>
        <v/>
      </c>
      <c r="I443" s="96">
        <f>'6桁'!I443</f>
        <v>0</v>
      </c>
      <c r="J443" s="95" t="str">
        <f>IF('ユーザー別小売(卸)価格試算(税抜)'!J443="","",IF(ISNUMBER('ユーザー別小売(卸)価格試算(税抜)'!J443),IF(入力!$C$30=1,ROUNDDOWN('ユーザー別小売(卸)価格試算(税抜)'!J443*(1+入力!$C$31/100),-入力!$C$29),IF(入力!$C$30=2,ROUNDUP('ユーザー別小売(卸)価格試算(税抜)'!J443*(1+入力!$C$31/100),-入力!$C$29),IF(入力!$C$30=3,ROUND('ユーザー別小売(卸)価格試算(税抜)'!J443*(1+入力!$C$31/100),-入力!$C$29)))),'ユーザー別小売(卸)価格試算(税抜)'!J443))</f>
        <v/>
      </c>
      <c r="K443" s="96">
        <f>'6桁'!K443</f>
        <v>0</v>
      </c>
      <c r="L443" s="95" t="str">
        <f>IF('ユーザー別小売(卸)価格試算(税抜)'!L443="","",IF(ISNUMBER('ユーザー別小売(卸)価格試算(税抜)'!L443),IF(入力!$C$30=1,ROUNDDOWN('ユーザー別小売(卸)価格試算(税抜)'!L443*(1+入力!$C$31/100),-入力!$C$29),IF(入力!$C$30=2,ROUNDUP('ユーザー別小売(卸)価格試算(税抜)'!L443*(1+入力!$C$31/100),-入力!$C$29),IF(入力!$C$30=3,ROUND('ユーザー別小売(卸)価格試算(税抜)'!L443*(1+入力!$C$31/100),-入力!$C$29)))),'ユーザー別小売(卸)価格試算(税抜)'!L443))</f>
        <v/>
      </c>
      <c r="M443" s="96">
        <f>'6桁'!M443</f>
        <v>0</v>
      </c>
      <c r="N443" s="95" t="str">
        <f>IF('ユーザー別小売(卸)価格試算(税抜)'!N443="","",IF(ISNUMBER('ユーザー別小売(卸)価格試算(税抜)'!N443),IF(入力!$C$30=1,ROUNDDOWN('ユーザー別小売(卸)価格試算(税抜)'!N443*(1+入力!$C$31/100),-入力!$C$29),IF(入力!$C$30=2,ROUNDUP('ユーザー別小売(卸)価格試算(税抜)'!N443*(1+入力!$C$31/100),-入力!$C$29),IF(入力!$C$30=3,ROUND('ユーザー別小売(卸)価格試算(税抜)'!N443*(1+入力!$C$31/100),-入力!$C$29)))),'ユーザー別小売(卸)価格試算(税抜)'!N443))</f>
        <v/>
      </c>
      <c r="O443" s="96">
        <f>'6桁'!O443</f>
        <v>0</v>
      </c>
      <c r="P443" s="95" t="str">
        <f>IF('ユーザー別小売(卸)価格試算(税抜)'!P443="","",IF(ISNUMBER('ユーザー別小売(卸)価格試算(税抜)'!P443),IF(入力!$C$30=1,ROUNDDOWN('ユーザー別小売(卸)価格試算(税抜)'!P443*(1+入力!$C$31/100),-入力!$C$29),IF(入力!$C$30=2,ROUNDUP('ユーザー別小売(卸)価格試算(税抜)'!P443*(1+入力!$C$31/100),-入力!$C$29),IF(入力!$C$30=3,ROUND('ユーザー別小売(卸)価格試算(税抜)'!P443*(1+入力!$C$31/100),-入力!$C$29)))),'ユーザー別小売(卸)価格試算(税抜)'!P443))</f>
        <v/>
      </c>
      <c r="Q443" s="96">
        <f>'6桁'!Q443</f>
        <v>0</v>
      </c>
      <c r="R443" s="95" t="str">
        <f>IF('ユーザー別小売(卸)価格試算(税抜)'!R443="","",IF(ISNUMBER('ユーザー別小売(卸)価格試算(税抜)'!R443),IF(入力!$E$30=1,ROUNDDOWN('ユーザー別小売(卸)価格試算(税抜)'!R443*(1+入力!$E$31/100),-入力!$E$29),IF(入力!$E$30=2,ROUNDUP('ユーザー別小売(卸)価格試算(税抜)'!R443*(1+入力!$E$31/100),-入力!$E$29),IF(入力!$E$30=3,ROUND('ユーザー別小売(卸)価格試算(税抜)'!R443*(1+入力!$E$31/100),-入力!$E$29)))),'ユーザー別小売(卸)価格試算(税抜)'!R443))</f>
        <v/>
      </c>
      <c r="S443" s="96">
        <f>'6桁'!S443</f>
        <v>0</v>
      </c>
      <c r="T443" s="456" t="str">
        <f>IF('ユーザー別小売(卸)価格試算(税抜)'!T443="","",IF(ISNUMBER('ユーザー別小売(卸)価格試算(税抜)'!T443),IF(入力!$E$30=1,ROUNDDOWN('ユーザー別小売(卸)価格試算(税抜)'!T443*(1+入力!$E$31/100),-入力!$E$29),IF(入力!$E$30=2,ROUNDUP('ユーザー別小売(卸)価格試算(税抜)'!T443*(1+入力!$E$31/100),-入力!$E$29),IF(入力!$E$30=3,ROUND('ユーザー別小売(卸)価格試算(税抜)'!T443*(1+入力!$E$31/100),-入力!$E$29)))),'ユーザー別小売(卸)価格試算(税抜)'!T443))</f>
        <v>卸価格設定なし</v>
      </c>
      <c r="U443" s="96" t="str">
        <f>'6桁'!U443</f>
        <v>Y★</v>
      </c>
      <c r="V443" s="456" t="str">
        <f>IF('ユーザー別小売(卸)価格試算(税抜)'!V443="","",IF(ISNUMBER('ユーザー別小売(卸)価格試算(税抜)'!V443),IF(入力!$E$30=1,ROUNDDOWN('ユーザー別小売(卸)価格試算(税抜)'!V443*(1+入力!$E$31/100),-入力!$E$29),IF(入力!$E$30=2,ROUNDUP('ユーザー別小売(卸)価格試算(税抜)'!V443*(1+入力!$E$31/100),-入力!$E$29),IF(入力!$E$30=3,ROUND('ユーザー別小売(卸)価格試算(税抜)'!V443*(1+入力!$E$31/100),-入力!$E$29)))),'ユーザー別小売(卸)価格試算(税抜)'!V443))</f>
        <v/>
      </c>
      <c r="W443" s="126">
        <f>'6桁'!W443</f>
        <v>0</v>
      </c>
      <c r="X443" s="456" t="str">
        <f>IF('ユーザー別小売(卸)価格試算(税抜)'!X443="","",IF(ISNUMBER('ユーザー別小売(卸)価格試算(税抜)'!X443),IF(入力!$E$30=1,ROUNDDOWN('ユーザー別小売(卸)価格試算(税抜)'!X443*(1+入力!$E$31/100),-入力!$E$29),IF(入力!$E$30=2,ROUNDUP('ユーザー別小売(卸)価格試算(税抜)'!X443*(1+入力!$E$31/100),-入力!$E$29),IF(入力!$E$30=3,ROUND('ユーザー別小売(卸)価格試算(税抜)'!X443*(1+入力!$E$31/100),-入力!$E$29)))),'ユーザー別小売(卸)価格試算(税抜)'!X443))</f>
        <v/>
      </c>
      <c r="Y443" s="20">
        <f>'6桁'!Y443</f>
        <v>0</v>
      </c>
    </row>
    <row r="444" spans="2:27" ht="30" customHeight="1">
      <c r="B444" s="503"/>
      <c r="C444" s="500" t="s">
        <v>464</v>
      </c>
      <c r="D444" s="501"/>
      <c r="E444" s="500"/>
      <c r="F444" s="587"/>
      <c r="G444" s="342">
        <v>106</v>
      </c>
      <c r="H444" s="95" t="str">
        <f>IF('ユーザー別小売(卸)価格試算(税抜)'!H444="","",IF(ISNUMBER('ユーザー別小売(卸)価格試算(税抜)'!H444),IF(入力!$C$30=1,ROUNDDOWN('ユーザー別小売(卸)価格試算(税抜)'!H444*(1+入力!$C$31/100),-入力!$C$29),IF(入力!$C$30=2,ROUNDUP('ユーザー別小売(卸)価格試算(税抜)'!H444*(1+入力!$C$31/100),-入力!$C$29),IF(入力!$C$30=3,ROUND('ユーザー別小売(卸)価格試算(税抜)'!H444*(1+入力!$C$31/100),-入力!$C$29)))),'ユーザー別小売(卸)価格試算(税抜)'!H444))</f>
        <v/>
      </c>
      <c r="I444" s="96">
        <f>'6桁'!I444</f>
        <v>0</v>
      </c>
      <c r="J444" s="95" t="str">
        <f>IF('ユーザー別小売(卸)価格試算(税抜)'!J444="","",IF(ISNUMBER('ユーザー別小売(卸)価格試算(税抜)'!J444),IF(入力!$C$30=1,ROUNDDOWN('ユーザー別小売(卸)価格試算(税抜)'!J444*(1+入力!$C$31/100),-入力!$C$29),IF(入力!$C$30=2,ROUNDUP('ユーザー別小売(卸)価格試算(税抜)'!J444*(1+入力!$C$31/100),-入力!$C$29),IF(入力!$C$30=3,ROUND('ユーザー別小売(卸)価格試算(税抜)'!J444*(1+入力!$C$31/100),-入力!$C$29)))),'ユーザー別小売(卸)価格試算(税抜)'!J444))</f>
        <v/>
      </c>
      <c r="K444" s="96">
        <f>'6桁'!K444</f>
        <v>0</v>
      </c>
      <c r="L444" s="95" t="str">
        <f>IF('ユーザー別小売(卸)価格試算(税抜)'!L444="","",IF(ISNUMBER('ユーザー別小売(卸)価格試算(税抜)'!L444),IF(入力!$C$30=1,ROUNDDOWN('ユーザー別小売(卸)価格試算(税抜)'!L444*(1+入力!$C$31/100),-入力!$C$29),IF(入力!$C$30=2,ROUNDUP('ユーザー別小売(卸)価格試算(税抜)'!L444*(1+入力!$C$31/100),-入力!$C$29),IF(入力!$C$30=3,ROUND('ユーザー別小売(卸)価格試算(税抜)'!L444*(1+入力!$C$31/100),-入力!$C$29)))),'ユーザー別小売(卸)価格試算(税抜)'!L444))</f>
        <v/>
      </c>
      <c r="M444" s="96">
        <f>'6桁'!M444</f>
        <v>0</v>
      </c>
      <c r="N444" s="95" t="str">
        <f>IF('ユーザー別小売(卸)価格試算(税抜)'!N444="","",IF(ISNUMBER('ユーザー別小売(卸)価格試算(税抜)'!N444),IF(入力!$C$30=1,ROUNDDOWN('ユーザー別小売(卸)価格試算(税抜)'!N444*(1+入力!$C$31/100),-入力!$C$29),IF(入力!$C$30=2,ROUNDUP('ユーザー別小売(卸)価格試算(税抜)'!N444*(1+入力!$C$31/100),-入力!$C$29),IF(入力!$C$30=3,ROUND('ユーザー別小売(卸)価格試算(税抜)'!N444*(1+入力!$C$31/100),-入力!$C$29)))),'ユーザー別小売(卸)価格試算(税抜)'!N444))</f>
        <v/>
      </c>
      <c r="O444" s="96">
        <f>'6桁'!O444</f>
        <v>0</v>
      </c>
      <c r="P444" s="95" t="str">
        <f>IF('ユーザー別小売(卸)価格試算(税抜)'!P444="","",IF(ISNUMBER('ユーザー別小売(卸)価格試算(税抜)'!P444),IF(入力!$C$30=1,ROUNDDOWN('ユーザー別小売(卸)価格試算(税抜)'!P444*(1+入力!$C$31/100),-入力!$C$29),IF(入力!$C$30=2,ROUNDUP('ユーザー別小売(卸)価格試算(税抜)'!P444*(1+入力!$C$31/100),-入力!$C$29),IF(入力!$C$30=3,ROUND('ユーザー別小売(卸)価格試算(税抜)'!P444*(1+入力!$C$31/100),-入力!$C$29)))),'ユーザー別小売(卸)価格試算(税抜)'!P444))</f>
        <v/>
      </c>
      <c r="Q444" s="96">
        <f>'6桁'!Q444</f>
        <v>0</v>
      </c>
      <c r="R444" s="95" t="str">
        <f>IF('ユーザー別小売(卸)価格試算(税抜)'!R444="","",IF(ISNUMBER('ユーザー別小売(卸)価格試算(税抜)'!R444),IF(入力!$E$30=1,ROUNDDOWN('ユーザー別小売(卸)価格試算(税抜)'!R444*(1+入力!$E$31/100),-入力!$E$29),IF(入力!$E$30=2,ROUNDUP('ユーザー別小売(卸)価格試算(税抜)'!R444*(1+入力!$E$31/100),-入力!$E$29),IF(入力!$E$30=3,ROUND('ユーザー別小売(卸)価格試算(税抜)'!R444*(1+入力!$E$31/100),-入力!$E$29)))),'ユーザー別小売(卸)価格試算(税抜)'!R444))</f>
        <v/>
      </c>
      <c r="S444" s="96">
        <f>'6桁'!S444</f>
        <v>0</v>
      </c>
      <c r="T444" s="456" t="str">
        <f>IF('ユーザー別小売(卸)価格試算(税抜)'!T444="","",IF(ISNUMBER('ユーザー別小売(卸)価格試算(税抜)'!T444),IF(入力!$E$30=1,ROUNDDOWN('ユーザー別小売(卸)価格試算(税抜)'!T444*(1+入力!$E$31/100),-入力!$E$29),IF(入力!$E$30=2,ROUNDUP('ユーザー別小売(卸)価格試算(税抜)'!T444*(1+入力!$E$31/100),-入力!$E$29),IF(入力!$E$30=3,ROUND('ユーザー別小売(卸)価格試算(税抜)'!T444*(1+入力!$E$31/100),-入力!$E$29)))),'ユーザー別小売(卸)価格試算(税抜)'!T444))</f>
        <v>卸価格設定なし</v>
      </c>
      <c r="U444" s="96" t="str">
        <f>'6桁'!U444</f>
        <v>Y★</v>
      </c>
      <c r="V444" s="456" t="str">
        <f>IF('ユーザー別小売(卸)価格試算(税抜)'!V444="","",IF(ISNUMBER('ユーザー別小売(卸)価格試算(税抜)'!V444),IF(入力!$E$30=1,ROUNDDOWN('ユーザー別小売(卸)価格試算(税抜)'!V444*(1+入力!$E$31/100),-入力!$E$29),IF(入力!$E$30=2,ROUNDUP('ユーザー別小売(卸)価格試算(税抜)'!V444*(1+入力!$E$31/100),-入力!$E$29),IF(入力!$E$30=3,ROUND('ユーザー別小売(卸)価格試算(税抜)'!V444*(1+入力!$E$31/100),-入力!$E$29)))),'ユーザー別小売(卸)価格試算(税抜)'!V444))</f>
        <v/>
      </c>
      <c r="W444" s="126">
        <f>'6桁'!W444</f>
        <v>0</v>
      </c>
      <c r="X444" s="456" t="str">
        <f>IF('ユーザー別小売(卸)価格試算(税抜)'!X444="","",IF(ISNUMBER('ユーザー別小売(卸)価格試算(税抜)'!X444),IF(入力!$E$30=1,ROUNDDOWN('ユーザー別小売(卸)価格試算(税抜)'!X444*(1+入力!$E$31/100),-入力!$E$29),IF(入力!$E$30=2,ROUNDUP('ユーザー別小売(卸)価格試算(税抜)'!X444*(1+入力!$E$31/100),-入力!$E$29),IF(入力!$E$30=3,ROUND('ユーザー別小売(卸)価格試算(税抜)'!X444*(1+入力!$E$31/100),-入力!$E$29)))),'ユーザー別小売(卸)価格試算(税抜)'!X444))</f>
        <v/>
      </c>
      <c r="Y444" s="20">
        <f>'6桁'!Y444</f>
        <v>0</v>
      </c>
    </row>
    <row r="445" spans="2:27" ht="30" customHeight="1">
      <c r="B445" s="503"/>
      <c r="C445" s="500" t="s">
        <v>465</v>
      </c>
      <c r="D445" s="501"/>
      <c r="E445" s="500"/>
      <c r="F445" s="587"/>
      <c r="G445" s="342">
        <v>107</v>
      </c>
      <c r="H445" s="95" t="str">
        <f>IF('ユーザー別小売(卸)価格試算(税抜)'!H445="","",IF(ISNUMBER('ユーザー別小売(卸)価格試算(税抜)'!H445),IF(入力!$C$30=1,ROUNDDOWN('ユーザー別小売(卸)価格試算(税抜)'!H445*(1+入力!$C$31/100),-入力!$C$29),IF(入力!$C$30=2,ROUNDUP('ユーザー別小売(卸)価格試算(税抜)'!H445*(1+入力!$C$31/100),-入力!$C$29),IF(入力!$C$30=3,ROUND('ユーザー別小売(卸)価格試算(税抜)'!H445*(1+入力!$C$31/100),-入力!$C$29)))),'ユーザー別小売(卸)価格試算(税抜)'!H445))</f>
        <v/>
      </c>
      <c r="I445" s="96">
        <f>'6桁'!I445</f>
        <v>0</v>
      </c>
      <c r="J445" s="95" t="str">
        <f>IF('ユーザー別小売(卸)価格試算(税抜)'!J445="","",IF(ISNUMBER('ユーザー別小売(卸)価格試算(税抜)'!J445),IF(入力!$C$30=1,ROUNDDOWN('ユーザー別小売(卸)価格試算(税抜)'!J445*(1+入力!$C$31/100),-入力!$C$29),IF(入力!$C$30=2,ROUNDUP('ユーザー別小売(卸)価格試算(税抜)'!J445*(1+入力!$C$31/100),-入力!$C$29),IF(入力!$C$30=3,ROUND('ユーザー別小売(卸)価格試算(税抜)'!J445*(1+入力!$C$31/100),-入力!$C$29)))),'ユーザー別小売(卸)価格試算(税抜)'!J445))</f>
        <v/>
      </c>
      <c r="K445" s="96">
        <f>'6桁'!K445</f>
        <v>0</v>
      </c>
      <c r="L445" s="95" t="str">
        <f>IF('ユーザー別小売(卸)価格試算(税抜)'!L445="","",IF(ISNUMBER('ユーザー別小売(卸)価格試算(税抜)'!L445),IF(入力!$C$30=1,ROUNDDOWN('ユーザー別小売(卸)価格試算(税抜)'!L445*(1+入力!$C$31/100),-入力!$C$29),IF(入力!$C$30=2,ROUNDUP('ユーザー別小売(卸)価格試算(税抜)'!L445*(1+入力!$C$31/100),-入力!$C$29),IF(入力!$C$30=3,ROUND('ユーザー別小売(卸)価格試算(税抜)'!L445*(1+入力!$C$31/100),-入力!$C$29)))),'ユーザー別小売(卸)価格試算(税抜)'!L445))</f>
        <v/>
      </c>
      <c r="M445" s="96">
        <f>'6桁'!M445</f>
        <v>0</v>
      </c>
      <c r="N445" s="95" t="str">
        <f>IF('ユーザー別小売(卸)価格試算(税抜)'!N445="","",IF(ISNUMBER('ユーザー別小売(卸)価格試算(税抜)'!N445),IF(入力!$C$30=1,ROUNDDOWN('ユーザー別小売(卸)価格試算(税抜)'!N445*(1+入力!$C$31/100),-入力!$C$29),IF(入力!$C$30=2,ROUNDUP('ユーザー別小売(卸)価格試算(税抜)'!N445*(1+入力!$C$31/100),-入力!$C$29),IF(入力!$C$30=3,ROUND('ユーザー別小売(卸)価格試算(税抜)'!N445*(1+入力!$C$31/100),-入力!$C$29)))),'ユーザー別小売(卸)価格試算(税抜)'!N445))</f>
        <v/>
      </c>
      <c r="O445" s="96">
        <f>'6桁'!O445</f>
        <v>0</v>
      </c>
      <c r="P445" s="95" t="str">
        <f>IF('ユーザー別小売(卸)価格試算(税抜)'!P445="","",IF(ISNUMBER('ユーザー別小売(卸)価格試算(税抜)'!P445),IF(入力!$C$30=1,ROUNDDOWN('ユーザー別小売(卸)価格試算(税抜)'!P445*(1+入力!$C$31/100),-入力!$C$29),IF(入力!$C$30=2,ROUNDUP('ユーザー別小売(卸)価格試算(税抜)'!P445*(1+入力!$C$31/100),-入力!$C$29),IF(入力!$C$30=3,ROUND('ユーザー別小売(卸)価格試算(税抜)'!P445*(1+入力!$C$31/100),-入力!$C$29)))),'ユーザー別小売(卸)価格試算(税抜)'!P445))</f>
        <v/>
      </c>
      <c r="Q445" s="96">
        <f>'6桁'!Q445</f>
        <v>0</v>
      </c>
      <c r="R445" s="95" t="str">
        <f>IF('ユーザー別小売(卸)価格試算(税抜)'!R445="","",IF(ISNUMBER('ユーザー別小売(卸)価格試算(税抜)'!R445),IF(入力!$E$30=1,ROUNDDOWN('ユーザー別小売(卸)価格試算(税抜)'!R445*(1+入力!$E$31/100),-入力!$E$29),IF(入力!$E$30=2,ROUNDUP('ユーザー別小売(卸)価格試算(税抜)'!R445*(1+入力!$E$31/100),-入力!$E$29),IF(入力!$E$30=3,ROUND('ユーザー別小売(卸)価格試算(税抜)'!R445*(1+入力!$E$31/100),-入力!$E$29)))),'ユーザー別小売(卸)価格試算(税抜)'!R445))</f>
        <v/>
      </c>
      <c r="S445" s="96">
        <f>'6桁'!S445</f>
        <v>0</v>
      </c>
      <c r="T445" s="456" t="str">
        <f>IF('ユーザー別小売(卸)価格試算(税抜)'!T445="","",IF(ISNUMBER('ユーザー別小売(卸)価格試算(税抜)'!T445),IF(入力!$E$30=1,ROUNDDOWN('ユーザー別小売(卸)価格試算(税抜)'!T445*(1+入力!$E$31/100),-入力!$E$29),IF(入力!$E$30=2,ROUNDUP('ユーザー別小売(卸)価格試算(税抜)'!T445*(1+入力!$E$31/100),-入力!$E$29),IF(入力!$E$30=3,ROUND('ユーザー別小売(卸)価格試算(税抜)'!T445*(1+入力!$E$31/100),-入力!$E$29)))),'ユーザー別小売(卸)価格試算(税抜)'!T445))</f>
        <v>卸価格設定なし</v>
      </c>
      <c r="U445" s="96" t="str">
        <f>'6桁'!U445</f>
        <v>Y★</v>
      </c>
      <c r="V445" s="456" t="str">
        <f>IF('ユーザー別小売(卸)価格試算(税抜)'!V445="","",IF(ISNUMBER('ユーザー別小売(卸)価格試算(税抜)'!V445),IF(入力!$E$30=1,ROUNDDOWN('ユーザー別小売(卸)価格試算(税抜)'!V445*(1+入力!$E$31/100),-入力!$E$29),IF(入力!$E$30=2,ROUNDUP('ユーザー別小売(卸)価格試算(税抜)'!V445*(1+入力!$E$31/100),-入力!$E$29),IF(入力!$E$30=3,ROUND('ユーザー別小売(卸)価格試算(税抜)'!V445*(1+入力!$E$31/100),-入力!$E$29)))),'ユーザー別小売(卸)価格試算(税抜)'!V445))</f>
        <v/>
      </c>
      <c r="W445" s="126">
        <f>'6桁'!W445</f>
        <v>0</v>
      </c>
      <c r="X445" s="456" t="str">
        <f>IF('ユーザー別小売(卸)価格試算(税抜)'!X445="","",IF(ISNUMBER('ユーザー別小売(卸)価格試算(税抜)'!X445),IF(入力!$E$30=1,ROUNDDOWN('ユーザー別小売(卸)価格試算(税抜)'!X445*(1+入力!$E$31/100),-入力!$E$29),IF(入力!$E$30=2,ROUNDUP('ユーザー別小売(卸)価格試算(税抜)'!X445*(1+入力!$E$31/100),-入力!$E$29),IF(入力!$E$30=3,ROUND('ユーザー別小売(卸)価格試算(税抜)'!X445*(1+入力!$E$31/100),-入力!$E$29)))),'ユーザー別小売(卸)価格試算(税抜)'!X445))</f>
        <v/>
      </c>
      <c r="Y445" s="109">
        <f>'6桁'!Y445</f>
        <v>0</v>
      </c>
    </row>
    <row r="446" spans="2:27" ht="30" customHeight="1">
      <c r="B446" s="503"/>
      <c r="C446" s="500" t="s">
        <v>506</v>
      </c>
      <c r="D446" s="501"/>
      <c r="E446" s="500"/>
      <c r="F446" s="587"/>
      <c r="G446" s="342">
        <v>114</v>
      </c>
      <c r="H446" s="95" t="str">
        <f>IF('ユーザー別小売(卸)価格試算(税抜)'!H446="","",IF(ISNUMBER('ユーザー別小売(卸)価格試算(税抜)'!H446),IF(入力!$C$30=1,ROUNDDOWN('ユーザー別小売(卸)価格試算(税抜)'!H446*(1+入力!$C$31/100),-入力!$C$29),IF(入力!$C$30=2,ROUNDUP('ユーザー別小売(卸)価格試算(税抜)'!H446*(1+入力!$C$31/100),-入力!$C$29),IF(入力!$C$30=3,ROUND('ユーザー別小売(卸)価格試算(税抜)'!H446*(1+入力!$C$31/100),-入力!$C$29)))),'ユーザー別小売(卸)価格試算(税抜)'!H446))</f>
        <v/>
      </c>
      <c r="I446" s="96">
        <f>'6桁'!I446</f>
        <v>0</v>
      </c>
      <c r="J446" s="95" t="str">
        <f>IF('ユーザー別小売(卸)価格試算(税抜)'!J446="","",IF(ISNUMBER('ユーザー別小売(卸)価格試算(税抜)'!J446),IF(入力!$C$30=1,ROUNDDOWN('ユーザー別小売(卸)価格試算(税抜)'!J446*(1+入力!$C$31/100),-入力!$C$29),IF(入力!$C$30=2,ROUNDUP('ユーザー別小売(卸)価格試算(税抜)'!J446*(1+入力!$C$31/100),-入力!$C$29),IF(入力!$C$30=3,ROUND('ユーザー別小売(卸)価格試算(税抜)'!J446*(1+入力!$C$31/100),-入力!$C$29)))),'ユーザー別小売(卸)価格試算(税抜)'!J446))</f>
        <v/>
      </c>
      <c r="K446" s="96">
        <f>'6桁'!K446</f>
        <v>0</v>
      </c>
      <c r="L446" s="95" t="str">
        <f>IF('ユーザー別小売(卸)価格試算(税抜)'!L446="","",IF(ISNUMBER('ユーザー別小売(卸)価格試算(税抜)'!L446),IF(入力!$C$30=1,ROUNDDOWN('ユーザー別小売(卸)価格試算(税抜)'!L446*(1+入力!$C$31/100),-入力!$C$29),IF(入力!$C$30=2,ROUNDUP('ユーザー別小売(卸)価格試算(税抜)'!L446*(1+入力!$C$31/100),-入力!$C$29),IF(入力!$C$30=3,ROUND('ユーザー別小売(卸)価格試算(税抜)'!L446*(1+入力!$C$31/100),-入力!$C$29)))),'ユーザー別小売(卸)価格試算(税抜)'!L446))</f>
        <v/>
      </c>
      <c r="M446" s="96">
        <f>'6桁'!M446</f>
        <v>0</v>
      </c>
      <c r="N446" s="95" t="str">
        <f>IF('ユーザー別小売(卸)価格試算(税抜)'!N446="","",IF(ISNUMBER('ユーザー別小売(卸)価格試算(税抜)'!N446),IF(入力!$C$30=1,ROUNDDOWN('ユーザー別小売(卸)価格試算(税抜)'!N446*(1+入力!$C$31/100),-入力!$C$29),IF(入力!$C$30=2,ROUNDUP('ユーザー別小売(卸)価格試算(税抜)'!N446*(1+入力!$C$31/100),-入力!$C$29),IF(入力!$C$30=3,ROUND('ユーザー別小売(卸)価格試算(税抜)'!N446*(1+入力!$C$31/100),-入力!$C$29)))),'ユーザー別小売(卸)価格試算(税抜)'!N446))</f>
        <v/>
      </c>
      <c r="O446" s="96">
        <f>'6桁'!O446</f>
        <v>0</v>
      </c>
      <c r="P446" s="95" t="str">
        <f>IF('ユーザー別小売(卸)価格試算(税抜)'!P446="","",IF(ISNUMBER('ユーザー別小売(卸)価格試算(税抜)'!P446),IF(入力!$C$30=1,ROUNDDOWN('ユーザー別小売(卸)価格試算(税抜)'!P446*(1+入力!$C$31/100),-入力!$C$29),IF(入力!$C$30=2,ROUNDUP('ユーザー別小売(卸)価格試算(税抜)'!P446*(1+入力!$C$31/100),-入力!$C$29),IF(入力!$C$30=3,ROUND('ユーザー別小売(卸)価格試算(税抜)'!P446*(1+入力!$C$31/100),-入力!$C$29)))),'ユーザー別小売(卸)価格試算(税抜)'!P446))</f>
        <v/>
      </c>
      <c r="Q446" s="96">
        <f>'6桁'!Q446</f>
        <v>0</v>
      </c>
      <c r="R446" s="95" t="str">
        <f>IF('ユーザー別小売(卸)価格試算(税抜)'!R446="","",IF(ISNUMBER('ユーザー別小売(卸)価格試算(税抜)'!R446),IF(入力!$E$30=1,ROUNDDOWN('ユーザー別小売(卸)価格試算(税抜)'!R446*(1+入力!$E$31/100),-入力!$E$29),IF(入力!$E$30=2,ROUNDUP('ユーザー別小売(卸)価格試算(税抜)'!R446*(1+入力!$E$31/100),-入力!$E$29),IF(入力!$E$30=3,ROUND('ユーザー別小売(卸)価格試算(税抜)'!R446*(1+入力!$E$31/100),-入力!$E$29)))),'ユーザー別小売(卸)価格試算(税抜)'!R446))</f>
        <v/>
      </c>
      <c r="S446" s="96">
        <f>'6桁'!S446</f>
        <v>0</v>
      </c>
      <c r="T446" s="456" t="str">
        <f>IF('ユーザー別小売(卸)価格試算(税抜)'!T446="","",IF(ISNUMBER('ユーザー別小売(卸)価格試算(税抜)'!T446),IF(入力!$E$30=1,ROUNDDOWN('ユーザー別小売(卸)価格試算(税抜)'!T446*(1+入力!$E$31/100),-入力!$E$29),IF(入力!$E$30=2,ROUNDUP('ユーザー別小売(卸)価格試算(税抜)'!T446*(1+入力!$E$31/100),-入力!$E$29),IF(入力!$E$30=3,ROUND('ユーザー別小売(卸)価格試算(税抜)'!T446*(1+入力!$E$31/100),-入力!$E$29)))),'ユーザー別小売(卸)価格試算(税抜)'!T446))</f>
        <v/>
      </c>
      <c r="U446" s="96">
        <f>'6桁'!U446</f>
        <v>0</v>
      </c>
      <c r="V446" s="456" t="str">
        <f>IF('ユーザー別小売(卸)価格試算(税抜)'!V446="","",IF(ISNUMBER('ユーザー別小売(卸)価格試算(税抜)'!V446),IF(入力!$E$30=1,ROUNDDOWN('ユーザー別小売(卸)価格試算(税抜)'!V446*(1+入力!$E$31/100),-入力!$E$29),IF(入力!$E$30=2,ROUNDUP('ユーザー別小売(卸)価格試算(税抜)'!V446*(1+入力!$E$31/100),-入力!$E$29),IF(入力!$E$30=3,ROUND('ユーザー別小売(卸)価格試算(税抜)'!V446*(1+入力!$E$31/100),-入力!$E$29)))),'ユーザー別小売(卸)価格試算(税抜)'!V446))</f>
        <v/>
      </c>
      <c r="W446" s="126">
        <f>'6桁'!W446</f>
        <v>0</v>
      </c>
      <c r="X446" s="456" t="str">
        <f>IF('ユーザー別小売(卸)価格試算(税抜)'!X446="","",IF(ISNUMBER('ユーザー別小売(卸)価格試算(税抜)'!X446),IF(入力!$E$30=1,ROUNDDOWN('ユーザー別小売(卸)価格試算(税抜)'!X446*(1+入力!$E$31/100),-入力!$E$29),IF(入力!$E$30=2,ROUNDUP('ユーザー別小売(卸)価格試算(税抜)'!X446*(1+入力!$E$31/100),-入力!$E$29),IF(入力!$E$30=3,ROUND('ユーザー別小売(卸)価格試算(税抜)'!X446*(1+入力!$E$31/100),-入力!$E$29)))),'ユーザー別小売(卸)価格試算(税抜)'!X446))</f>
        <v>卸価格設定なし</v>
      </c>
      <c r="Y446" s="109" t="str">
        <f>'6桁'!Y446</f>
        <v>H★</v>
      </c>
    </row>
    <row r="447" spans="2:27" ht="30" customHeight="1">
      <c r="B447" s="503"/>
      <c r="C447" s="500" t="s">
        <v>507</v>
      </c>
      <c r="D447" s="501"/>
      <c r="E447" s="500"/>
      <c r="F447" s="587"/>
      <c r="G447" s="342">
        <v>114</v>
      </c>
      <c r="H447" s="95" t="str">
        <f>IF('ユーザー別小売(卸)価格試算(税抜)'!H447="","",IF(ISNUMBER('ユーザー別小売(卸)価格試算(税抜)'!H447),IF(入力!$C$30=1,ROUNDDOWN('ユーザー別小売(卸)価格試算(税抜)'!H447*(1+入力!$C$31/100),-入力!$C$29),IF(入力!$C$30=2,ROUNDUP('ユーザー別小売(卸)価格試算(税抜)'!H447*(1+入力!$C$31/100),-入力!$C$29),IF(入力!$C$30=3,ROUND('ユーザー別小売(卸)価格試算(税抜)'!H447*(1+入力!$C$31/100),-入力!$C$29)))),'ユーザー別小売(卸)価格試算(税抜)'!H447))</f>
        <v/>
      </c>
      <c r="I447" s="96">
        <f>'6桁'!I447</f>
        <v>0</v>
      </c>
      <c r="J447" s="95" t="str">
        <f>IF('ユーザー別小売(卸)価格試算(税抜)'!J447="","",IF(ISNUMBER('ユーザー別小売(卸)価格試算(税抜)'!J447),IF(入力!$C$30=1,ROUNDDOWN('ユーザー別小売(卸)価格試算(税抜)'!J447*(1+入力!$C$31/100),-入力!$C$29),IF(入力!$C$30=2,ROUNDUP('ユーザー別小売(卸)価格試算(税抜)'!J447*(1+入力!$C$31/100),-入力!$C$29),IF(入力!$C$30=3,ROUND('ユーザー別小売(卸)価格試算(税抜)'!J447*(1+入力!$C$31/100),-入力!$C$29)))),'ユーザー別小売(卸)価格試算(税抜)'!J447))</f>
        <v/>
      </c>
      <c r="K447" s="96">
        <f>'6桁'!K447</f>
        <v>0</v>
      </c>
      <c r="L447" s="95" t="str">
        <f>IF('ユーザー別小売(卸)価格試算(税抜)'!L447="","",IF(ISNUMBER('ユーザー別小売(卸)価格試算(税抜)'!L447),IF(入力!$C$30=1,ROUNDDOWN('ユーザー別小売(卸)価格試算(税抜)'!L447*(1+入力!$C$31/100),-入力!$C$29),IF(入力!$C$30=2,ROUNDUP('ユーザー別小売(卸)価格試算(税抜)'!L447*(1+入力!$C$31/100),-入力!$C$29),IF(入力!$C$30=3,ROUND('ユーザー別小売(卸)価格試算(税抜)'!L447*(1+入力!$C$31/100),-入力!$C$29)))),'ユーザー別小売(卸)価格試算(税抜)'!L447))</f>
        <v/>
      </c>
      <c r="M447" s="96">
        <f>'6桁'!M447</f>
        <v>0</v>
      </c>
      <c r="N447" s="95" t="str">
        <f>IF('ユーザー別小売(卸)価格試算(税抜)'!N447="","",IF(ISNUMBER('ユーザー別小売(卸)価格試算(税抜)'!N447),IF(入力!$C$30=1,ROUNDDOWN('ユーザー別小売(卸)価格試算(税抜)'!N447*(1+入力!$C$31/100),-入力!$C$29),IF(入力!$C$30=2,ROUNDUP('ユーザー別小売(卸)価格試算(税抜)'!N447*(1+入力!$C$31/100),-入力!$C$29),IF(入力!$C$30=3,ROUND('ユーザー別小売(卸)価格試算(税抜)'!N447*(1+入力!$C$31/100),-入力!$C$29)))),'ユーザー別小売(卸)価格試算(税抜)'!N447))</f>
        <v/>
      </c>
      <c r="O447" s="96">
        <f>'6桁'!O447</f>
        <v>0</v>
      </c>
      <c r="P447" s="95" t="str">
        <f>IF('ユーザー別小売(卸)価格試算(税抜)'!P447="","",IF(ISNUMBER('ユーザー別小売(卸)価格試算(税抜)'!P447),IF(入力!$C$30=1,ROUNDDOWN('ユーザー別小売(卸)価格試算(税抜)'!P447*(1+入力!$C$31/100),-入力!$C$29),IF(入力!$C$30=2,ROUNDUP('ユーザー別小売(卸)価格試算(税抜)'!P447*(1+入力!$C$31/100),-入力!$C$29),IF(入力!$C$30=3,ROUND('ユーザー別小売(卸)価格試算(税抜)'!P447*(1+入力!$C$31/100),-入力!$C$29)))),'ユーザー別小売(卸)価格試算(税抜)'!P447))</f>
        <v/>
      </c>
      <c r="Q447" s="96">
        <f>'6桁'!Q447</f>
        <v>0</v>
      </c>
      <c r="R447" s="95" t="str">
        <f>IF('ユーザー別小売(卸)価格試算(税抜)'!R447="","",IF(ISNUMBER('ユーザー別小売(卸)価格試算(税抜)'!R447),IF(入力!$E$30=1,ROUNDDOWN('ユーザー別小売(卸)価格試算(税抜)'!R447*(1+入力!$E$31/100),-入力!$E$29),IF(入力!$E$30=2,ROUNDUP('ユーザー別小売(卸)価格試算(税抜)'!R447*(1+入力!$E$31/100),-入力!$E$29),IF(入力!$E$30=3,ROUND('ユーザー別小売(卸)価格試算(税抜)'!R447*(1+入力!$E$31/100),-入力!$E$29)))),'ユーザー別小売(卸)価格試算(税抜)'!R447))</f>
        <v/>
      </c>
      <c r="S447" s="96">
        <f>'6桁'!S447</f>
        <v>0</v>
      </c>
      <c r="T447" s="456" t="str">
        <f>IF('ユーザー別小売(卸)価格試算(税抜)'!T447="","",IF(ISNUMBER('ユーザー別小売(卸)価格試算(税抜)'!T447),IF(入力!$E$30=1,ROUNDDOWN('ユーザー別小売(卸)価格試算(税抜)'!T447*(1+入力!$E$31/100),-入力!$E$29),IF(入力!$E$30=2,ROUNDUP('ユーザー別小売(卸)価格試算(税抜)'!T447*(1+入力!$E$31/100),-入力!$E$29),IF(入力!$E$30=3,ROUND('ユーザー別小売(卸)価格試算(税抜)'!T447*(1+入力!$E$31/100),-入力!$E$29)))),'ユーザー別小売(卸)価格試算(税抜)'!T447))</f>
        <v/>
      </c>
      <c r="U447" s="96">
        <f>'6桁'!U447</f>
        <v>0</v>
      </c>
      <c r="V447" s="456" t="str">
        <f>IF('ユーザー別小売(卸)価格試算(税抜)'!V447="","",IF(ISNUMBER('ユーザー別小売(卸)価格試算(税抜)'!V447),IF(入力!$E$30=1,ROUNDDOWN('ユーザー別小売(卸)価格試算(税抜)'!V447*(1+入力!$E$31/100),-入力!$E$29),IF(入力!$E$30=2,ROUNDUP('ユーザー別小売(卸)価格試算(税抜)'!V447*(1+入力!$E$31/100),-入力!$E$29),IF(入力!$E$30=3,ROUND('ユーザー別小売(卸)価格試算(税抜)'!V447*(1+入力!$E$31/100),-入力!$E$29)))),'ユーザー別小売(卸)価格試算(税抜)'!V447))</f>
        <v/>
      </c>
      <c r="W447" s="96">
        <f>'6桁'!W447</f>
        <v>0</v>
      </c>
      <c r="X447" s="456" t="str">
        <f>IF('ユーザー別小売(卸)価格試算(税抜)'!X447="","",IF(ISNUMBER('ユーザー別小売(卸)価格試算(税抜)'!X447),IF(入力!$E$30=1,ROUNDDOWN('ユーザー別小売(卸)価格試算(税抜)'!X447*(1+入力!$E$31/100),-入力!$E$29),IF(入力!$E$30=2,ROUNDUP('ユーザー別小売(卸)価格試算(税抜)'!X447*(1+入力!$E$31/100),-入力!$E$29),IF(入力!$E$30=3,ROUND('ユーザー別小売(卸)価格試算(税抜)'!X447*(1+入力!$E$31/100),-入力!$E$29)))),'ユーザー別小売(卸)価格試算(税抜)'!X447))</f>
        <v>卸価格設定なし</v>
      </c>
      <c r="Y447" s="109" t="str">
        <f>'6桁'!Y447</f>
        <v>H★</v>
      </c>
    </row>
    <row r="448" spans="2:27" ht="30" customHeight="1">
      <c r="B448" s="504"/>
      <c r="C448" s="560" t="s">
        <v>1995</v>
      </c>
      <c r="D448" s="561"/>
      <c r="E448" s="560"/>
      <c r="F448" s="592"/>
      <c r="G448" s="354">
        <v>118</v>
      </c>
      <c r="H448" s="111" t="str">
        <f>IF('ユーザー別小売(卸)価格試算(税抜)'!H448="","",IF(ISNUMBER('ユーザー別小売(卸)価格試算(税抜)'!H448),IF(入力!$C$30=1,ROUNDDOWN('ユーザー別小売(卸)価格試算(税抜)'!H448*(1+入力!$C$31/100),-入力!$C$29),IF(入力!$C$30=2,ROUNDUP('ユーザー別小売(卸)価格試算(税抜)'!H448*(1+入力!$C$31/100),-入力!$C$29),IF(入力!$C$30=3,ROUND('ユーザー別小売(卸)価格試算(税抜)'!H448*(1+入力!$C$31/100),-入力!$C$29)))),'ユーザー別小売(卸)価格試算(税抜)'!H448))</f>
        <v/>
      </c>
      <c r="I448" s="99">
        <f>'6桁'!I448</f>
        <v>0</v>
      </c>
      <c r="J448" s="111" t="str">
        <f>IF('ユーザー別小売(卸)価格試算(税抜)'!J448="","",IF(ISNUMBER('ユーザー別小売(卸)価格試算(税抜)'!J448),IF(入力!$C$30=1,ROUNDDOWN('ユーザー別小売(卸)価格試算(税抜)'!J448*(1+入力!$C$31/100),-入力!$C$29),IF(入力!$C$30=2,ROUNDUP('ユーザー別小売(卸)価格試算(税抜)'!J448*(1+入力!$C$31/100),-入力!$C$29),IF(入力!$C$30=3,ROUND('ユーザー別小売(卸)価格試算(税抜)'!J448*(1+入力!$C$31/100),-入力!$C$29)))),'ユーザー別小売(卸)価格試算(税抜)'!J448))</f>
        <v/>
      </c>
      <c r="K448" s="99">
        <f>'6桁'!K448</f>
        <v>0</v>
      </c>
      <c r="L448" s="111" t="str">
        <f>IF('ユーザー別小売(卸)価格試算(税抜)'!L448="","",IF(ISNUMBER('ユーザー別小売(卸)価格試算(税抜)'!L448),IF(入力!$C$30=1,ROUNDDOWN('ユーザー別小売(卸)価格試算(税抜)'!L448*(1+入力!$C$31/100),-入力!$C$29),IF(入力!$C$30=2,ROUNDUP('ユーザー別小売(卸)価格試算(税抜)'!L448*(1+入力!$C$31/100),-入力!$C$29),IF(入力!$C$30=3,ROUND('ユーザー別小売(卸)価格試算(税抜)'!L448*(1+入力!$C$31/100),-入力!$C$29)))),'ユーザー別小売(卸)価格試算(税抜)'!L448))</f>
        <v/>
      </c>
      <c r="M448" s="99">
        <f>'6桁'!M448</f>
        <v>0</v>
      </c>
      <c r="N448" s="111" t="str">
        <f>IF('ユーザー別小売(卸)価格試算(税抜)'!N448="","",IF(ISNUMBER('ユーザー別小売(卸)価格試算(税抜)'!N448),IF(入力!$C$30=1,ROUNDDOWN('ユーザー別小売(卸)価格試算(税抜)'!N448*(1+入力!$C$31/100),-入力!$C$29),IF(入力!$C$30=2,ROUNDUP('ユーザー別小売(卸)価格試算(税抜)'!N448*(1+入力!$C$31/100),-入力!$C$29),IF(入力!$C$30=3,ROUND('ユーザー別小売(卸)価格試算(税抜)'!N448*(1+入力!$C$31/100),-入力!$C$29)))),'ユーザー別小売(卸)価格試算(税抜)'!N448))</f>
        <v/>
      </c>
      <c r="O448" s="99">
        <f>'6桁'!O448</f>
        <v>0</v>
      </c>
      <c r="P448" s="111" t="str">
        <f>IF('ユーザー別小売(卸)価格試算(税抜)'!P448="","",IF(ISNUMBER('ユーザー別小売(卸)価格試算(税抜)'!P448),IF(入力!$C$30=1,ROUNDDOWN('ユーザー別小売(卸)価格試算(税抜)'!P448*(1+入力!$C$31/100),-入力!$C$29),IF(入力!$C$30=2,ROUNDUP('ユーザー別小売(卸)価格試算(税抜)'!P448*(1+入力!$C$31/100),-入力!$C$29),IF(入力!$C$30=3,ROUND('ユーザー別小売(卸)価格試算(税抜)'!P448*(1+入力!$C$31/100),-入力!$C$29)))),'ユーザー別小売(卸)価格試算(税抜)'!P448))</f>
        <v/>
      </c>
      <c r="Q448" s="99">
        <f>'6桁'!Q448</f>
        <v>0</v>
      </c>
      <c r="R448" s="111" t="str">
        <f>IF('ユーザー別小売(卸)価格試算(税抜)'!R448="","",IF(ISNUMBER('ユーザー別小売(卸)価格試算(税抜)'!R448),IF(入力!$E$30=1,ROUNDDOWN('ユーザー別小売(卸)価格試算(税抜)'!R448*(1+入力!$E$31/100),-入力!$E$29),IF(入力!$E$30=2,ROUNDUP('ユーザー別小売(卸)価格試算(税抜)'!R448*(1+入力!$E$31/100),-入力!$E$29),IF(入力!$E$30=3,ROUND('ユーザー別小売(卸)価格試算(税抜)'!R448*(1+入力!$E$31/100),-入力!$E$29)))),'ユーザー別小売(卸)価格試算(税抜)'!R448))</f>
        <v/>
      </c>
      <c r="S448" s="99">
        <f>'6桁'!S448</f>
        <v>0</v>
      </c>
      <c r="T448" s="458" t="str">
        <f>IF('ユーザー別小売(卸)価格試算(税抜)'!T448="","",IF(ISNUMBER('ユーザー別小売(卸)価格試算(税抜)'!T448),IF(入力!$E$30=1,ROUNDDOWN('ユーザー別小売(卸)価格試算(税抜)'!T448*(1+入力!$E$31/100),-入力!$E$29),IF(入力!$E$30=2,ROUNDUP('ユーザー別小売(卸)価格試算(税抜)'!T448*(1+入力!$E$31/100),-入力!$E$29),IF(入力!$E$30=3,ROUND('ユーザー別小売(卸)価格試算(税抜)'!T448*(1+入力!$E$31/100),-入力!$E$29)))),'ユーザー別小売(卸)価格試算(税抜)'!T448))</f>
        <v/>
      </c>
      <c r="U448" s="99">
        <f>'6桁'!U448</f>
        <v>0</v>
      </c>
      <c r="V448" s="458" t="str">
        <f>IF('ユーザー別小売(卸)価格試算(税抜)'!V448="","",IF(ISNUMBER('ユーザー別小売(卸)価格試算(税抜)'!V448),IF(入力!$E$30=1,ROUNDDOWN('ユーザー別小売(卸)価格試算(税抜)'!V448*(1+入力!$E$31/100),-入力!$E$29),IF(入力!$E$30=2,ROUNDUP('ユーザー別小売(卸)価格試算(税抜)'!V448*(1+入力!$E$31/100),-入力!$E$29),IF(入力!$E$30=3,ROUND('ユーザー別小売(卸)価格試算(税抜)'!V448*(1+入力!$E$31/100),-入力!$E$29)))),'ユーザー別小売(卸)価格試算(税抜)'!V448))</f>
        <v/>
      </c>
      <c r="W448" s="99">
        <f>'6桁'!W448</f>
        <v>0</v>
      </c>
      <c r="X448" s="458" t="str">
        <f>IF('ユーザー別小売(卸)価格試算(税抜)'!X448="","",IF(ISNUMBER('ユーザー別小売(卸)価格試算(税抜)'!X448),IF(入力!$E$30=1,ROUNDDOWN('ユーザー別小売(卸)価格試算(税抜)'!X448*(1+入力!$E$31/100),-入力!$E$29),IF(入力!$E$30=2,ROUNDUP('ユーザー別小売(卸)価格試算(税抜)'!X448*(1+入力!$E$31/100),-入力!$E$29),IF(入力!$E$30=3,ROUND('ユーザー別小売(卸)価格試算(税抜)'!X448*(1+入力!$E$31/100),-入力!$E$29)))),'ユーザー別小売(卸)価格試算(税抜)'!X448))</f>
        <v>卸価格設定なし</v>
      </c>
      <c r="Y448" s="98" t="str">
        <f>'6桁'!Y448</f>
        <v>H★</v>
      </c>
    </row>
    <row r="449" spans="2:25" ht="30" customHeight="1">
      <c r="B449" s="543">
        <v>21</v>
      </c>
      <c r="C449" s="576" t="s">
        <v>470</v>
      </c>
      <c r="D449" s="577"/>
      <c r="E449" s="576"/>
      <c r="F449" s="593"/>
      <c r="G449" s="402">
        <v>105</v>
      </c>
      <c r="H449" s="114" t="str">
        <f>IF('ユーザー別小売(卸)価格試算(税抜)'!H449="","",IF(ISNUMBER('ユーザー別小売(卸)価格試算(税抜)'!H449),IF(入力!$C$30=1,ROUNDDOWN('ユーザー別小売(卸)価格試算(税抜)'!H449*(1+入力!$C$31/100),-入力!$C$29),IF(入力!$C$30=2,ROUNDUP('ユーザー別小売(卸)価格試算(税抜)'!H449*(1+入力!$C$31/100),-入力!$C$29),IF(入力!$C$30=3,ROUND('ユーザー別小売(卸)価格試算(税抜)'!H449*(1+入力!$C$31/100),-入力!$C$29)))),'ユーザー別小売(卸)価格試算(税抜)'!H449))</f>
        <v/>
      </c>
      <c r="I449" s="97">
        <f>'6桁'!I449</f>
        <v>0</v>
      </c>
      <c r="J449" s="114" t="str">
        <f>IF('ユーザー別小売(卸)価格試算(税抜)'!J449="","",IF(ISNUMBER('ユーザー別小売(卸)価格試算(税抜)'!J449),IF(入力!$C$30=1,ROUNDDOWN('ユーザー別小売(卸)価格試算(税抜)'!J449*(1+入力!$C$31/100),-入力!$C$29),IF(入力!$C$30=2,ROUNDUP('ユーザー別小売(卸)価格試算(税抜)'!J449*(1+入力!$C$31/100),-入力!$C$29),IF(入力!$C$30=3,ROUND('ユーザー別小売(卸)価格試算(税抜)'!J449*(1+入力!$C$31/100),-入力!$C$29)))),'ユーザー別小売(卸)価格試算(税抜)'!J449))</f>
        <v/>
      </c>
      <c r="K449" s="97">
        <f>'6桁'!K449</f>
        <v>0</v>
      </c>
      <c r="L449" s="114" t="str">
        <f>IF('ユーザー別小売(卸)価格試算(税抜)'!L449="","",IF(ISNUMBER('ユーザー別小売(卸)価格試算(税抜)'!L449),IF(入力!$C$30=1,ROUNDDOWN('ユーザー別小売(卸)価格試算(税抜)'!L449*(1+入力!$C$31/100),-入力!$C$29),IF(入力!$C$30=2,ROUNDUP('ユーザー別小売(卸)価格試算(税抜)'!L449*(1+入力!$C$31/100),-入力!$C$29),IF(入力!$C$30=3,ROUND('ユーザー別小売(卸)価格試算(税抜)'!L449*(1+入力!$C$31/100),-入力!$C$29)))),'ユーザー別小売(卸)価格試算(税抜)'!L449))</f>
        <v/>
      </c>
      <c r="M449" s="97">
        <f>'6桁'!M449</f>
        <v>0</v>
      </c>
      <c r="N449" s="114" t="str">
        <f>IF('ユーザー別小売(卸)価格試算(税抜)'!N449="","",IF(ISNUMBER('ユーザー別小売(卸)価格試算(税抜)'!N449),IF(入力!$C$30=1,ROUNDDOWN('ユーザー別小売(卸)価格試算(税抜)'!N449*(1+入力!$C$31/100),-入力!$C$29),IF(入力!$C$30=2,ROUNDUP('ユーザー別小売(卸)価格試算(税抜)'!N449*(1+入力!$C$31/100),-入力!$C$29),IF(入力!$C$30=3,ROUND('ユーザー別小売(卸)価格試算(税抜)'!N449*(1+入力!$C$31/100),-入力!$C$29)))),'ユーザー別小売(卸)価格試算(税抜)'!N449))</f>
        <v/>
      </c>
      <c r="O449" s="97">
        <f>'6桁'!O449</f>
        <v>0</v>
      </c>
      <c r="P449" s="114" t="str">
        <f>IF('ユーザー別小売(卸)価格試算(税抜)'!P449="","",IF(ISNUMBER('ユーザー別小売(卸)価格試算(税抜)'!P449),IF(入力!$C$30=1,ROUNDDOWN('ユーザー別小売(卸)価格試算(税抜)'!P449*(1+入力!$C$31/100),-入力!$C$29),IF(入力!$C$30=2,ROUNDUP('ユーザー別小売(卸)価格試算(税抜)'!P449*(1+入力!$C$31/100),-入力!$C$29),IF(入力!$C$30=3,ROUND('ユーザー別小売(卸)価格試算(税抜)'!P449*(1+入力!$C$31/100),-入力!$C$29)))),'ユーザー別小売(卸)価格試算(税抜)'!P449))</f>
        <v/>
      </c>
      <c r="Q449" s="97">
        <f>'6桁'!Q449</f>
        <v>0</v>
      </c>
      <c r="R449" s="114" t="str">
        <f>IF('ユーザー別小売(卸)価格試算(税抜)'!R449="","",IF(ISNUMBER('ユーザー別小売(卸)価格試算(税抜)'!R449),IF(入力!$E$30=1,ROUNDDOWN('ユーザー別小売(卸)価格試算(税抜)'!R449*(1+入力!$E$31/100),-入力!$E$29),IF(入力!$E$30=2,ROUNDUP('ユーザー別小売(卸)価格試算(税抜)'!R449*(1+入力!$E$31/100),-入力!$E$29),IF(入力!$E$30=3,ROUND('ユーザー別小売(卸)価格試算(税抜)'!R449*(1+入力!$E$31/100),-入力!$E$29)))),'ユーザー別小売(卸)価格試算(税抜)'!R449))</f>
        <v/>
      </c>
      <c r="S449" s="97">
        <f>'6桁'!S449</f>
        <v>0</v>
      </c>
      <c r="T449" s="459" t="str">
        <f>IF('ユーザー別小売(卸)価格試算(税抜)'!T449="","",IF(ISNUMBER('ユーザー別小売(卸)価格試算(税抜)'!T449),IF(入力!$E$30=1,ROUNDDOWN('ユーザー別小売(卸)価格試算(税抜)'!T449*(1+入力!$E$31/100),-入力!$E$29),IF(入力!$E$30=2,ROUNDUP('ユーザー別小売(卸)価格試算(税抜)'!T449*(1+入力!$E$31/100),-入力!$E$29),IF(入力!$E$30=3,ROUND('ユーザー別小売(卸)価格試算(税抜)'!T449*(1+入力!$E$31/100),-入力!$E$29)))),'ユーザー別小売(卸)価格試算(税抜)'!T449))</f>
        <v>卸価格設定なし</v>
      </c>
      <c r="U449" s="97" t="str">
        <f>'6桁'!U449</f>
        <v>Y★</v>
      </c>
      <c r="V449" s="459" t="str">
        <f>IF('ユーザー別小売(卸)価格試算(税抜)'!V449="","",IF(ISNUMBER('ユーザー別小売(卸)価格試算(税抜)'!V449),IF(入力!$E$30=1,ROUNDDOWN('ユーザー別小売(卸)価格試算(税抜)'!V449*(1+入力!$E$31/100),-入力!$E$29),IF(入力!$E$30=2,ROUNDUP('ユーザー別小売(卸)価格試算(税抜)'!V449*(1+入力!$E$31/100),-入力!$E$29),IF(入力!$E$30=3,ROUND('ユーザー別小売(卸)価格試算(税抜)'!V449*(1+入力!$E$31/100),-入力!$E$29)))),'ユーザー別小売(卸)価格試算(税抜)'!V449))</f>
        <v/>
      </c>
      <c r="W449" s="144">
        <f>'6桁'!W449</f>
        <v>0</v>
      </c>
      <c r="X449" s="459" t="str">
        <f>IF('ユーザー別小売(卸)価格試算(税抜)'!X449="","",IF(ISNUMBER('ユーザー別小売(卸)価格試算(税抜)'!X449),IF(入力!$E$30=1,ROUNDDOWN('ユーザー別小売(卸)価格試算(税抜)'!X449*(1+入力!$E$31/100),-入力!$E$29),IF(入力!$E$30=2,ROUNDUP('ユーザー別小売(卸)価格試算(税抜)'!X449*(1+入力!$E$31/100),-入力!$E$29),IF(入力!$E$30=3,ROUND('ユーザー別小売(卸)価格試算(税抜)'!X449*(1+入力!$E$31/100),-入力!$E$29)))),'ユーザー別小売(卸)価格試算(税抜)'!X449))</f>
        <v/>
      </c>
      <c r="Y449" s="29">
        <f>'6桁'!Y449</f>
        <v>0</v>
      </c>
    </row>
    <row r="450" spans="2:25" ht="30" customHeight="1">
      <c r="B450" s="503"/>
      <c r="C450" s="500" t="s">
        <v>290</v>
      </c>
      <c r="D450" s="501"/>
      <c r="E450" s="500"/>
      <c r="F450" s="587"/>
      <c r="G450" s="342">
        <v>107</v>
      </c>
      <c r="H450" s="95" t="str">
        <f>IF('ユーザー別小売(卸)価格試算(税抜)'!H450="","",IF(ISNUMBER('ユーザー別小売(卸)価格試算(税抜)'!H450),IF(入力!$C$30=1,ROUNDDOWN('ユーザー別小売(卸)価格試算(税抜)'!H450*(1+入力!$C$31/100),-入力!$C$29),IF(入力!$C$30=2,ROUNDUP('ユーザー別小売(卸)価格試算(税抜)'!H450*(1+入力!$C$31/100),-入力!$C$29),IF(入力!$C$30=3,ROUND('ユーザー別小売(卸)価格試算(税抜)'!H450*(1+入力!$C$31/100),-入力!$C$29)))),'ユーザー別小売(卸)価格試算(税抜)'!H450))</f>
        <v/>
      </c>
      <c r="I450" s="96">
        <f>'6桁'!I450</f>
        <v>0</v>
      </c>
      <c r="J450" s="95" t="str">
        <f>IF('ユーザー別小売(卸)価格試算(税抜)'!J450="","",IF(ISNUMBER('ユーザー別小売(卸)価格試算(税抜)'!J450),IF(入力!$C$30=1,ROUNDDOWN('ユーザー別小売(卸)価格試算(税抜)'!J450*(1+入力!$C$31/100),-入力!$C$29),IF(入力!$C$30=2,ROUNDUP('ユーザー別小売(卸)価格試算(税抜)'!J450*(1+入力!$C$31/100),-入力!$C$29),IF(入力!$C$30=3,ROUND('ユーザー別小売(卸)価格試算(税抜)'!J450*(1+入力!$C$31/100),-入力!$C$29)))),'ユーザー別小売(卸)価格試算(税抜)'!J450))</f>
        <v/>
      </c>
      <c r="K450" s="96">
        <f>'6桁'!K450</f>
        <v>0</v>
      </c>
      <c r="L450" s="95" t="str">
        <f>IF('ユーザー別小売(卸)価格試算(税抜)'!L450="","",IF(ISNUMBER('ユーザー別小売(卸)価格試算(税抜)'!L450),IF(入力!$C$30=1,ROUNDDOWN('ユーザー別小売(卸)価格試算(税抜)'!L450*(1+入力!$C$31/100),-入力!$C$29),IF(入力!$C$30=2,ROUNDUP('ユーザー別小売(卸)価格試算(税抜)'!L450*(1+入力!$C$31/100),-入力!$C$29),IF(入力!$C$30=3,ROUND('ユーザー別小売(卸)価格試算(税抜)'!L450*(1+入力!$C$31/100),-入力!$C$29)))),'ユーザー別小売(卸)価格試算(税抜)'!L450))</f>
        <v/>
      </c>
      <c r="M450" s="96">
        <f>'6桁'!M450</f>
        <v>0</v>
      </c>
      <c r="N450" s="95" t="str">
        <f>IF('ユーザー別小売(卸)価格試算(税抜)'!N450="","",IF(ISNUMBER('ユーザー別小売(卸)価格試算(税抜)'!N450),IF(入力!$C$30=1,ROUNDDOWN('ユーザー別小売(卸)価格試算(税抜)'!N450*(1+入力!$C$31/100),-入力!$C$29),IF(入力!$C$30=2,ROUNDUP('ユーザー別小売(卸)価格試算(税抜)'!N450*(1+入力!$C$31/100),-入力!$C$29),IF(入力!$C$30=3,ROUND('ユーザー別小売(卸)価格試算(税抜)'!N450*(1+入力!$C$31/100),-入力!$C$29)))),'ユーザー別小売(卸)価格試算(税抜)'!N450))</f>
        <v/>
      </c>
      <c r="O450" s="96">
        <f>'6桁'!O450</f>
        <v>0</v>
      </c>
      <c r="P450" s="95" t="str">
        <f>IF('ユーザー別小売(卸)価格試算(税抜)'!P450="","",IF(ISNUMBER('ユーザー別小売(卸)価格試算(税抜)'!P450),IF(入力!$C$30=1,ROUNDDOWN('ユーザー別小売(卸)価格試算(税抜)'!P450*(1+入力!$C$31/100),-入力!$C$29),IF(入力!$C$30=2,ROUNDUP('ユーザー別小売(卸)価格試算(税抜)'!P450*(1+入力!$C$31/100),-入力!$C$29),IF(入力!$C$30=3,ROUND('ユーザー別小売(卸)価格試算(税抜)'!P450*(1+入力!$C$31/100),-入力!$C$29)))),'ユーザー別小売(卸)価格試算(税抜)'!P450))</f>
        <v/>
      </c>
      <c r="Q450" s="96">
        <f>'6桁'!Q450</f>
        <v>0</v>
      </c>
      <c r="R450" s="95">
        <f>IF('ユーザー別小売(卸)価格試算(税抜)'!R450="","",IF(ISNUMBER('ユーザー別小売(卸)価格試算(税抜)'!R450),IF(入力!$E$30=1,ROUNDDOWN('ユーザー別小売(卸)価格試算(税抜)'!R450*(1+入力!$E$31/100),-入力!$E$29),IF(入力!$E$30=2,ROUNDUP('ユーザー別小売(卸)価格試算(税抜)'!R450*(1+入力!$E$31/100),-入力!$E$29),IF(入力!$E$30=3,ROUND('ユーザー別小売(卸)価格試算(税抜)'!R450*(1+入力!$E$31/100),-入力!$E$29)))),'ユーザー別小売(卸)価格試算(税抜)'!R450))</f>
        <v>82280</v>
      </c>
      <c r="S450" s="96" t="str">
        <f>'6桁'!S450</f>
        <v>Y★</v>
      </c>
      <c r="T450" s="456" t="str">
        <f>IF('ユーザー別小売(卸)価格試算(税抜)'!T450="","",IF(ISNUMBER('ユーザー別小売(卸)価格試算(税抜)'!T450),IF(入力!$E$30=1,ROUNDDOWN('ユーザー別小売(卸)価格試算(税抜)'!T450*(1+入力!$E$31/100),-入力!$E$29),IF(入力!$E$30=2,ROUNDUP('ユーザー別小売(卸)価格試算(税抜)'!T450*(1+入力!$E$31/100),-入力!$E$29),IF(入力!$E$30=3,ROUND('ユーザー別小売(卸)価格試算(税抜)'!T450*(1+入力!$E$31/100),-入力!$E$29)))),'ユーザー別小売(卸)価格試算(税抜)'!T450))</f>
        <v/>
      </c>
      <c r="U450" s="96">
        <f>'6桁'!U450</f>
        <v>0</v>
      </c>
      <c r="V450" s="456" t="str">
        <f>IF('ユーザー別小売(卸)価格試算(税抜)'!V450="","",IF(ISNUMBER('ユーザー別小売(卸)価格試算(税抜)'!V450),IF(入力!$E$30=1,ROUNDDOWN('ユーザー別小売(卸)価格試算(税抜)'!V450*(1+入力!$E$31/100),-入力!$E$29),IF(入力!$E$30=2,ROUNDUP('ユーザー別小売(卸)価格試算(税抜)'!V450*(1+入力!$E$31/100),-入力!$E$29),IF(入力!$E$30=3,ROUND('ユーザー別小売(卸)価格試算(税抜)'!V450*(1+入力!$E$31/100),-入力!$E$29)))),'ユーザー別小売(卸)価格試算(税抜)'!V450))</f>
        <v/>
      </c>
      <c r="W450" s="126">
        <f>'6桁'!W450</f>
        <v>0</v>
      </c>
      <c r="X450" s="456" t="str">
        <f>IF('ユーザー別小売(卸)価格試算(税抜)'!X450="","",IF(ISNUMBER('ユーザー別小売(卸)価格試算(税抜)'!X450),IF(入力!$E$30=1,ROUNDDOWN('ユーザー別小売(卸)価格試算(税抜)'!X450*(1+入力!$E$31/100),-入力!$E$29),IF(入力!$E$30=2,ROUNDUP('ユーザー別小売(卸)価格試算(税抜)'!X450*(1+入力!$E$31/100),-入力!$E$29),IF(入力!$E$30=3,ROUND('ユーザー別小売(卸)価格試算(税抜)'!X450*(1+入力!$E$31/100),-入力!$E$29)))),'ユーザー別小売(卸)価格試算(税抜)'!X450))</f>
        <v/>
      </c>
      <c r="Y450" s="20">
        <f>'6桁'!Y450</f>
        <v>0</v>
      </c>
    </row>
    <row r="451" spans="2:25" ht="30" customHeight="1">
      <c r="B451" s="503"/>
      <c r="C451" s="500" t="s">
        <v>471</v>
      </c>
      <c r="D451" s="501"/>
      <c r="E451" s="500"/>
      <c r="F451" s="587"/>
      <c r="G451" s="342">
        <v>105</v>
      </c>
      <c r="H451" s="95" t="str">
        <f>IF('ユーザー別小売(卸)価格試算(税抜)'!H451="","",IF(ISNUMBER('ユーザー別小売(卸)価格試算(税抜)'!H451),IF(入力!$C$30=1,ROUNDDOWN('ユーザー別小売(卸)価格試算(税抜)'!H451*(1+入力!$C$31/100),-入力!$C$29),IF(入力!$C$30=2,ROUNDUP('ユーザー別小売(卸)価格試算(税抜)'!H451*(1+入力!$C$31/100),-入力!$C$29),IF(入力!$C$30=3,ROUND('ユーザー別小売(卸)価格試算(税抜)'!H451*(1+入力!$C$31/100),-入力!$C$29)))),'ユーザー別小売(卸)価格試算(税抜)'!H451))</f>
        <v/>
      </c>
      <c r="I451" s="96">
        <f>'6桁'!I451</f>
        <v>0</v>
      </c>
      <c r="J451" s="95" t="str">
        <f>IF('ユーザー別小売(卸)価格試算(税抜)'!J451="","",IF(ISNUMBER('ユーザー別小売(卸)価格試算(税抜)'!J451),IF(入力!$C$30=1,ROUNDDOWN('ユーザー別小売(卸)価格試算(税抜)'!J451*(1+入力!$C$31/100),-入力!$C$29),IF(入力!$C$30=2,ROUNDUP('ユーザー別小売(卸)価格試算(税抜)'!J451*(1+入力!$C$31/100),-入力!$C$29),IF(入力!$C$30=3,ROUND('ユーザー別小売(卸)価格試算(税抜)'!J451*(1+入力!$C$31/100),-入力!$C$29)))),'ユーザー別小売(卸)価格試算(税抜)'!J451))</f>
        <v/>
      </c>
      <c r="K451" s="96">
        <f>'6桁'!K451</f>
        <v>0</v>
      </c>
      <c r="L451" s="95" t="str">
        <f>IF('ユーザー別小売(卸)価格試算(税抜)'!L451="","",IF(ISNUMBER('ユーザー別小売(卸)価格試算(税抜)'!L451),IF(入力!$C$30=1,ROUNDDOWN('ユーザー別小売(卸)価格試算(税抜)'!L451*(1+入力!$C$31/100),-入力!$C$29),IF(入力!$C$30=2,ROUNDUP('ユーザー別小売(卸)価格試算(税抜)'!L451*(1+入力!$C$31/100),-入力!$C$29),IF(入力!$C$30=3,ROUND('ユーザー別小売(卸)価格試算(税抜)'!L451*(1+入力!$C$31/100),-入力!$C$29)))),'ユーザー別小売(卸)価格試算(税抜)'!L451))</f>
        <v/>
      </c>
      <c r="M451" s="96">
        <f>'6桁'!M451</f>
        <v>0</v>
      </c>
      <c r="N451" s="95" t="str">
        <f>IF('ユーザー別小売(卸)価格試算(税抜)'!N451="","",IF(ISNUMBER('ユーザー別小売(卸)価格試算(税抜)'!N451),IF(入力!$C$30=1,ROUNDDOWN('ユーザー別小売(卸)価格試算(税抜)'!N451*(1+入力!$C$31/100),-入力!$C$29),IF(入力!$C$30=2,ROUNDUP('ユーザー別小売(卸)価格試算(税抜)'!N451*(1+入力!$C$31/100),-入力!$C$29),IF(入力!$C$30=3,ROUND('ユーザー別小売(卸)価格試算(税抜)'!N451*(1+入力!$C$31/100),-入力!$C$29)))),'ユーザー別小売(卸)価格試算(税抜)'!N451))</f>
        <v/>
      </c>
      <c r="O451" s="96">
        <f>'6桁'!O451</f>
        <v>0</v>
      </c>
      <c r="P451" s="95" t="str">
        <f>IF('ユーザー別小売(卸)価格試算(税抜)'!P451="","",IF(ISNUMBER('ユーザー別小売(卸)価格試算(税抜)'!P451),IF(入力!$C$30=1,ROUNDDOWN('ユーザー別小売(卸)価格試算(税抜)'!P451*(1+入力!$C$31/100),-入力!$C$29),IF(入力!$C$30=2,ROUNDUP('ユーザー別小売(卸)価格試算(税抜)'!P451*(1+入力!$C$31/100),-入力!$C$29),IF(入力!$C$30=3,ROUND('ユーザー別小売(卸)価格試算(税抜)'!P451*(1+入力!$C$31/100),-入力!$C$29)))),'ユーザー別小売(卸)価格試算(税抜)'!P451))</f>
        <v/>
      </c>
      <c r="Q451" s="96">
        <f>'6桁'!Q451</f>
        <v>0</v>
      </c>
      <c r="R451" s="95">
        <f>IF('ユーザー別小売(卸)価格試算(税抜)'!R451="","",IF(ISNUMBER('ユーザー別小売(卸)価格試算(税抜)'!R451),IF(入力!$E$30=1,ROUNDDOWN('ユーザー別小売(卸)価格試算(税抜)'!R451*(1+入力!$E$31/100),-入力!$E$29),IF(入力!$E$30=2,ROUNDUP('ユーザー別小売(卸)価格試算(税抜)'!R451*(1+入力!$E$31/100),-入力!$E$29),IF(入力!$E$30=3,ROUND('ユーザー別小売(卸)価格試算(税抜)'!R451*(1+入力!$E$31/100),-入力!$E$29)))),'ユーザー別小売(卸)価格試算(税抜)'!R451))</f>
        <v>63690</v>
      </c>
      <c r="S451" s="96" t="str">
        <f>'6桁'!S451</f>
        <v>Y★</v>
      </c>
      <c r="T451" s="456" t="str">
        <f>IF('ユーザー別小売(卸)価格試算(税抜)'!T451="","",IF(ISNUMBER('ユーザー別小売(卸)価格試算(税抜)'!T451),IF(入力!$E$30=1,ROUNDDOWN('ユーザー別小売(卸)価格試算(税抜)'!T451*(1+入力!$E$31/100),-入力!$E$29),IF(入力!$E$30=2,ROUNDUP('ユーザー別小売(卸)価格試算(税抜)'!T451*(1+入力!$E$31/100),-入力!$E$29),IF(入力!$E$30=3,ROUND('ユーザー別小売(卸)価格試算(税抜)'!T451*(1+入力!$E$31/100),-入力!$E$29)))),'ユーザー別小売(卸)価格試算(税抜)'!T451))</f>
        <v/>
      </c>
      <c r="U451" s="96">
        <f>'6桁'!U451</f>
        <v>0</v>
      </c>
      <c r="V451" s="456" t="str">
        <f>IF('ユーザー別小売(卸)価格試算(税抜)'!V451="","",IF(ISNUMBER('ユーザー別小売(卸)価格試算(税抜)'!V451),IF(入力!$E$30=1,ROUNDDOWN('ユーザー別小売(卸)価格試算(税抜)'!V451*(1+入力!$E$31/100),-入力!$E$29),IF(入力!$E$30=2,ROUNDUP('ユーザー別小売(卸)価格試算(税抜)'!V451*(1+入力!$E$31/100),-入力!$E$29),IF(入力!$E$30=3,ROUND('ユーザー別小売(卸)価格試算(税抜)'!V451*(1+入力!$E$31/100),-入力!$E$29)))),'ユーザー別小売(卸)価格試算(税抜)'!V451))</f>
        <v/>
      </c>
      <c r="W451" s="126">
        <f>'6桁'!W451</f>
        <v>0</v>
      </c>
      <c r="X451" s="456" t="str">
        <f>IF('ユーザー別小売(卸)価格試算(税抜)'!X451="","",IF(ISNUMBER('ユーザー別小売(卸)価格試算(税抜)'!X451),IF(入力!$E$30=1,ROUNDDOWN('ユーザー別小売(卸)価格試算(税抜)'!X451*(1+入力!$E$31/100),-入力!$E$29),IF(入力!$E$30=2,ROUNDUP('ユーザー別小売(卸)価格試算(税抜)'!X451*(1+入力!$E$31/100),-入力!$E$29),IF(入力!$E$30=3,ROUND('ユーザー別小売(卸)価格試算(税抜)'!X451*(1+入力!$E$31/100),-入力!$E$29)))),'ユーザー別小売(卸)価格試算(税抜)'!X451))</f>
        <v/>
      </c>
      <c r="Y451" s="96">
        <f>'6桁'!Y451</f>
        <v>0</v>
      </c>
    </row>
    <row r="452" spans="2:25" ht="30" customHeight="1">
      <c r="B452" s="503"/>
      <c r="C452" s="500" t="s">
        <v>472</v>
      </c>
      <c r="D452" s="501"/>
      <c r="E452" s="500"/>
      <c r="F452" s="587"/>
      <c r="G452" s="342">
        <v>107</v>
      </c>
      <c r="H452" s="95" t="str">
        <f>IF('ユーザー別小売(卸)価格試算(税抜)'!H452="","",IF(ISNUMBER('ユーザー別小売(卸)価格試算(税抜)'!H452),IF(入力!$C$30=1,ROUNDDOWN('ユーザー別小売(卸)価格試算(税抜)'!H452*(1+入力!$C$31/100),-入力!$C$29),IF(入力!$C$30=2,ROUNDUP('ユーザー別小売(卸)価格試算(税抜)'!H452*(1+入力!$C$31/100),-入力!$C$29),IF(入力!$C$30=3,ROUND('ユーザー別小売(卸)価格試算(税抜)'!H452*(1+入力!$C$31/100),-入力!$C$29)))),'ユーザー別小売(卸)価格試算(税抜)'!H452))</f>
        <v/>
      </c>
      <c r="I452" s="96">
        <f>'6桁'!I452</f>
        <v>0</v>
      </c>
      <c r="J452" s="95" t="str">
        <f>IF('ユーザー別小売(卸)価格試算(税抜)'!J452="","",IF(ISNUMBER('ユーザー別小売(卸)価格試算(税抜)'!J452),IF(入力!$C$30=1,ROUNDDOWN('ユーザー別小売(卸)価格試算(税抜)'!J452*(1+入力!$C$31/100),-入力!$C$29),IF(入力!$C$30=2,ROUNDUP('ユーザー別小売(卸)価格試算(税抜)'!J452*(1+入力!$C$31/100),-入力!$C$29),IF(入力!$C$30=3,ROUND('ユーザー別小売(卸)価格試算(税抜)'!J452*(1+入力!$C$31/100),-入力!$C$29)))),'ユーザー別小売(卸)価格試算(税抜)'!J452))</f>
        <v/>
      </c>
      <c r="K452" s="96">
        <f>'6桁'!K452</f>
        <v>0</v>
      </c>
      <c r="L452" s="95" t="str">
        <f>IF('ユーザー別小売(卸)価格試算(税抜)'!L452="","",IF(ISNUMBER('ユーザー別小売(卸)価格試算(税抜)'!L452),IF(入力!$C$30=1,ROUNDDOWN('ユーザー別小売(卸)価格試算(税抜)'!L452*(1+入力!$C$31/100),-入力!$C$29),IF(入力!$C$30=2,ROUNDUP('ユーザー別小売(卸)価格試算(税抜)'!L452*(1+入力!$C$31/100),-入力!$C$29),IF(入力!$C$30=3,ROUND('ユーザー別小売(卸)価格試算(税抜)'!L452*(1+入力!$C$31/100),-入力!$C$29)))),'ユーザー別小売(卸)価格試算(税抜)'!L452))</f>
        <v/>
      </c>
      <c r="M452" s="96">
        <f>'6桁'!M452</f>
        <v>0</v>
      </c>
      <c r="N452" s="95" t="str">
        <f>IF('ユーザー別小売(卸)価格試算(税抜)'!N452="","",IF(ISNUMBER('ユーザー別小売(卸)価格試算(税抜)'!N452),IF(入力!$C$30=1,ROUNDDOWN('ユーザー別小売(卸)価格試算(税抜)'!N452*(1+入力!$C$31/100),-入力!$C$29),IF(入力!$C$30=2,ROUNDUP('ユーザー別小売(卸)価格試算(税抜)'!N452*(1+入力!$C$31/100),-入力!$C$29),IF(入力!$C$30=3,ROUND('ユーザー別小売(卸)価格試算(税抜)'!N452*(1+入力!$C$31/100),-入力!$C$29)))),'ユーザー別小売(卸)価格試算(税抜)'!N452))</f>
        <v/>
      </c>
      <c r="O452" s="96">
        <f>'6桁'!O452</f>
        <v>0</v>
      </c>
      <c r="P452" s="95" t="str">
        <f>IF('ユーザー別小売(卸)価格試算(税抜)'!P452="","",IF(ISNUMBER('ユーザー別小売(卸)価格試算(税抜)'!P452),IF(入力!$C$30=1,ROUNDDOWN('ユーザー別小売(卸)価格試算(税抜)'!P452*(1+入力!$C$31/100),-入力!$C$29),IF(入力!$C$30=2,ROUNDUP('ユーザー別小売(卸)価格試算(税抜)'!P452*(1+入力!$C$31/100),-入力!$C$29),IF(入力!$C$30=3,ROUND('ユーザー別小売(卸)価格試算(税抜)'!P452*(1+入力!$C$31/100),-入力!$C$29)))),'ユーザー別小売(卸)価格試算(税抜)'!P452))</f>
        <v/>
      </c>
      <c r="Q452" s="96">
        <f>'6桁'!Q452</f>
        <v>0</v>
      </c>
      <c r="R452" s="95" t="str">
        <f>IF('ユーザー別小売(卸)価格試算(税抜)'!R452="","",IF(ISNUMBER('ユーザー別小売(卸)価格試算(税抜)'!R452),IF(入力!$E$30=1,ROUNDDOWN('ユーザー別小売(卸)価格試算(税抜)'!R452*(1+入力!$E$31/100),-入力!$E$29),IF(入力!$E$30=2,ROUNDUP('ユーザー別小売(卸)価格試算(税抜)'!R452*(1+入力!$E$31/100),-入力!$E$29),IF(入力!$E$30=3,ROUND('ユーザー別小売(卸)価格試算(税抜)'!R452*(1+入力!$E$31/100),-入力!$E$29)))),'ユーザー別小売(卸)価格試算(税抜)'!R452))</f>
        <v/>
      </c>
      <c r="S452" s="96">
        <f>'6桁'!S452</f>
        <v>0</v>
      </c>
      <c r="T452" s="456" t="str">
        <f>IF('ユーザー別小売(卸)価格試算(税抜)'!T452="","",IF(ISNUMBER('ユーザー別小売(卸)価格試算(税抜)'!T452),IF(入力!$E$30=1,ROUNDDOWN('ユーザー別小売(卸)価格試算(税抜)'!T452*(1+入力!$E$31/100),-入力!$E$29),IF(入力!$E$30=2,ROUNDUP('ユーザー別小売(卸)価格試算(税抜)'!T452*(1+入力!$E$31/100),-入力!$E$29),IF(入力!$E$30=3,ROUND('ユーザー別小売(卸)価格試算(税抜)'!T452*(1+入力!$E$31/100),-入力!$E$29)))),'ユーザー別小売(卸)価格試算(税抜)'!T452))</f>
        <v>卸価格設定なし</v>
      </c>
      <c r="U452" s="96" t="str">
        <f>'6桁'!U452</f>
        <v>Y★</v>
      </c>
      <c r="V452" s="456" t="str">
        <f>IF('ユーザー別小売(卸)価格試算(税抜)'!V452="","",IF(ISNUMBER('ユーザー別小売(卸)価格試算(税抜)'!V452),IF(入力!$E$30=1,ROUNDDOWN('ユーザー別小売(卸)価格試算(税抜)'!V452*(1+入力!$E$31/100),-入力!$E$29),IF(入力!$E$30=2,ROUNDUP('ユーザー別小売(卸)価格試算(税抜)'!V452*(1+入力!$E$31/100),-入力!$E$29),IF(入力!$E$30=3,ROUND('ユーザー別小売(卸)価格試算(税抜)'!V452*(1+入力!$E$31/100),-入力!$E$29)))),'ユーザー別小売(卸)価格試算(税抜)'!V452))</f>
        <v/>
      </c>
      <c r="W452" s="126">
        <f>'6桁'!W452</f>
        <v>0</v>
      </c>
      <c r="X452" s="456" t="str">
        <f>IF('ユーザー別小売(卸)価格試算(税抜)'!X452="","",IF(ISNUMBER('ユーザー別小売(卸)価格試算(税抜)'!X452),IF(入力!$E$30=1,ROUNDDOWN('ユーザー別小売(卸)価格試算(税抜)'!X452*(1+入力!$E$31/100),-入力!$E$29),IF(入力!$E$30=2,ROUNDUP('ユーザー別小売(卸)価格試算(税抜)'!X452*(1+入力!$E$31/100),-入力!$E$29),IF(入力!$E$30=3,ROUND('ユーザー別小売(卸)価格試算(税抜)'!X452*(1+入力!$E$31/100),-入力!$E$29)))),'ユーザー別小売(卸)価格試算(税抜)'!X452))</f>
        <v/>
      </c>
      <c r="Y452" s="20">
        <f>'6桁'!Y452</f>
        <v>0</v>
      </c>
    </row>
    <row r="453" spans="2:25" ht="30" customHeight="1">
      <c r="B453" s="503"/>
      <c r="C453" s="500" t="s">
        <v>473</v>
      </c>
      <c r="D453" s="501"/>
      <c r="E453" s="500"/>
      <c r="F453" s="587"/>
      <c r="G453" s="342">
        <v>109</v>
      </c>
      <c r="H453" s="95" t="str">
        <f>IF('ユーザー別小売(卸)価格試算(税抜)'!H453="","",IF(ISNUMBER('ユーザー別小売(卸)価格試算(税抜)'!H453),IF(入力!$C$30=1,ROUNDDOWN('ユーザー別小売(卸)価格試算(税抜)'!H453*(1+入力!$C$31/100),-入力!$C$29),IF(入力!$C$30=2,ROUNDUP('ユーザー別小売(卸)価格試算(税抜)'!H453*(1+入力!$C$31/100),-入力!$C$29),IF(入力!$C$30=3,ROUND('ユーザー別小売(卸)価格試算(税抜)'!H453*(1+入力!$C$31/100),-入力!$C$29)))),'ユーザー別小売(卸)価格試算(税抜)'!H453))</f>
        <v/>
      </c>
      <c r="I453" s="96">
        <f>'6桁'!I453</f>
        <v>0</v>
      </c>
      <c r="J453" s="95" t="str">
        <f>IF('ユーザー別小売(卸)価格試算(税抜)'!J453="","",IF(ISNUMBER('ユーザー別小売(卸)価格試算(税抜)'!J453),IF(入力!$C$30=1,ROUNDDOWN('ユーザー別小売(卸)価格試算(税抜)'!J453*(1+入力!$C$31/100),-入力!$C$29),IF(入力!$C$30=2,ROUNDUP('ユーザー別小売(卸)価格試算(税抜)'!J453*(1+入力!$C$31/100),-入力!$C$29),IF(入力!$C$30=3,ROUND('ユーザー別小売(卸)価格試算(税抜)'!J453*(1+入力!$C$31/100),-入力!$C$29)))),'ユーザー別小売(卸)価格試算(税抜)'!J453))</f>
        <v/>
      </c>
      <c r="K453" s="96">
        <f>'6桁'!K453</f>
        <v>0</v>
      </c>
      <c r="L453" s="95" t="str">
        <f>IF('ユーザー別小売(卸)価格試算(税抜)'!L453="","",IF(ISNUMBER('ユーザー別小売(卸)価格試算(税抜)'!L453),IF(入力!$C$30=1,ROUNDDOWN('ユーザー別小売(卸)価格試算(税抜)'!L453*(1+入力!$C$31/100),-入力!$C$29),IF(入力!$C$30=2,ROUNDUP('ユーザー別小売(卸)価格試算(税抜)'!L453*(1+入力!$C$31/100),-入力!$C$29),IF(入力!$C$30=3,ROUND('ユーザー別小売(卸)価格試算(税抜)'!L453*(1+入力!$C$31/100),-入力!$C$29)))),'ユーザー別小売(卸)価格試算(税抜)'!L453))</f>
        <v/>
      </c>
      <c r="M453" s="96">
        <f>'6桁'!M453</f>
        <v>0</v>
      </c>
      <c r="N453" s="95" t="str">
        <f>IF('ユーザー別小売(卸)価格試算(税抜)'!N453="","",IF(ISNUMBER('ユーザー別小売(卸)価格試算(税抜)'!N453),IF(入力!$C$30=1,ROUNDDOWN('ユーザー別小売(卸)価格試算(税抜)'!N453*(1+入力!$C$31/100),-入力!$C$29),IF(入力!$C$30=2,ROUNDUP('ユーザー別小売(卸)価格試算(税抜)'!N453*(1+入力!$C$31/100),-入力!$C$29),IF(入力!$C$30=3,ROUND('ユーザー別小売(卸)価格試算(税抜)'!N453*(1+入力!$C$31/100),-入力!$C$29)))),'ユーザー別小売(卸)価格試算(税抜)'!N453))</f>
        <v/>
      </c>
      <c r="O453" s="96">
        <f>'6桁'!O453</f>
        <v>0</v>
      </c>
      <c r="P453" s="95" t="str">
        <f>IF('ユーザー別小売(卸)価格試算(税抜)'!P453="","",IF(ISNUMBER('ユーザー別小売(卸)価格試算(税抜)'!P453),IF(入力!$C$30=1,ROUNDDOWN('ユーザー別小売(卸)価格試算(税抜)'!P453*(1+入力!$C$31/100),-入力!$C$29),IF(入力!$C$30=2,ROUNDUP('ユーザー別小売(卸)価格試算(税抜)'!P453*(1+入力!$C$31/100),-入力!$C$29),IF(入力!$C$30=3,ROUND('ユーザー別小売(卸)価格試算(税抜)'!P453*(1+入力!$C$31/100),-入力!$C$29)))),'ユーザー別小売(卸)価格試算(税抜)'!P453))</f>
        <v/>
      </c>
      <c r="Q453" s="96">
        <f>'6桁'!Q453</f>
        <v>0</v>
      </c>
      <c r="R453" s="95" t="str">
        <f>IF('ユーザー別小売(卸)価格試算(税抜)'!R453="","",IF(ISNUMBER('ユーザー別小売(卸)価格試算(税抜)'!R453),IF(入力!$E$30=1,ROUNDDOWN('ユーザー別小売(卸)価格試算(税抜)'!R453*(1+入力!$E$31/100),-入力!$E$29),IF(入力!$E$30=2,ROUNDUP('ユーザー別小売(卸)価格試算(税抜)'!R453*(1+入力!$E$31/100),-入力!$E$29),IF(入力!$E$30=3,ROUND('ユーザー別小売(卸)価格試算(税抜)'!R453*(1+入力!$E$31/100),-入力!$E$29)))),'ユーザー別小売(卸)価格試算(税抜)'!R453))</f>
        <v/>
      </c>
      <c r="S453" s="96">
        <f>'6桁'!S453</f>
        <v>0</v>
      </c>
      <c r="T453" s="456" t="str">
        <f>IF('ユーザー別小売(卸)価格試算(税抜)'!T453="","",IF(ISNUMBER('ユーザー別小売(卸)価格試算(税抜)'!T453),IF(入力!$E$30=1,ROUNDDOWN('ユーザー別小売(卸)価格試算(税抜)'!T453*(1+入力!$E$31/100),-入力!$E$29),IF(入力!$E$30=2,ROUNDUP('ユーザー別小売(卸)価格試算(税抜)'!T453*(1+入力!$E$31/100),-入力!$E$29),IF(入力!$E$30=3,ROUND('ユーザー別小売(卸)価格試算(税抜)'!T453*(1+入力!$E$31/100),-入力!$E$29)))),'ユーザー別小売(卸)価格試算(税抜)'!T453))</f>
        <v>卸価格設定なし</v>
      </c>
      <c r="U453" s="96" t="str">
        <f>'6桁'!U453</f>
        <v>Y★</v>
      </c>
      <c r="V453" s="456" t="str">
        <f>IF('ユーザー別小売(卸)価格試算(税抜)'!V453="","",IF(ISNUMBER('ユーザー別小売(卸)価格試算(税抜)'!V453),IF(入力!$E$30=1,ROUNDDOWN('ユーザー別小売(卸)価格試算(税抜)'!V453*(1+入力!$E$31/100),-入力!$E$29),IF(入力!$E$30=2,ROUNDUP('ユーザー別小売(卸)価格試算(税抜)'!V453*(1+入力!$E$31/100),-入力!$E$29),IF(入力!$E$30=3,ROUND('ユーザー別小売(卸)価格試算(税抜)'!V453*(1+入力!$E$31/100),-入力!$E$29)))),'ユーザー別小売(卸)価格試算(税抜)'!V453))</f>
        <v/>
      </c>
      <c r="W453" s="126">
        <f>'6桁'!W453</f>
        <v>0</v>
      </c>
      <c r="X453" s="456" t="str">
        <f>IF('ユーザー別小売(卸)価格試算(税抜)'!X453="","",IF(ISNUMBER('ユーザー別小売(卸)価格試算(税抜)'!X453),IF(入力!$E$30=1,ROUNDDOWN('ユーザー別小売(卸)価格試算(税抜)'!X453*(1+入力!$E$31/100),-入力!$E$29),IF(入力!$E$30=2,ROUNDUP('ユーザー別小売(卸)価格試算(税抜)'!X453*(1+入力!$E$31/100),-入力!$E$29),IF(入力!$E$30=3,ROUND('ユーザー別小売(卸)価格試算(税抜)'!X453*(1+入力!$E$31/100),-入力!$E$29)))),'ユーザー別小売(卸)価格試算(税抜)'!X453))</f>
        <v/>
      </c>
      <c r="Y453" s="96">
        <f>'6桁'!Y453</f>
        <v>0</v>
      </c>
    </row>
    <row r="454" spans="2:25" ht="30" customHeight="1">
      <c r="B454" s="504"/>
      <c r="C454" s="560" t="s">
        <v>475</v>
      </c>
      <c r="D454" s="561"/>
      <c r="E454" s="560"/>
      <c r="F454" s="592"/>
      <c r="G454" s="354">
        <v>113</v>
      </c>
      <c r="H454" s="111" t="str">
        <f>IF('ユーザー別小売(卸)価格試算(税抜)'!H454="","",IF(ISNUMBER('ユーザー別小売(卸)価格試算(税抜)'!H454),IF(入力!$C$30=1,ROUNDDOWN('ユーザー別小売(卸)価格試算(税抜)'!H454*(1+入力!$C$31/100),-入力!$C$29),IF(入力!$C$30=2,ROUNDUP('ユーザー別小売(卸)価格試算(税抜)'!H454*(1+入力!$C$31/100),-入力!$C$29),IF(入力!$C$30=3,ROUND('ユーザー別小売(卸)価格試算(税抜)'!H454*(1+入力!$C$31/100),-入力!$C$29)))),'ユーザー別小売(卸)価格試算(税抜)'!H454))</f>
        <v/>
      </c>
      <c r="I454" s="99">
        <f>'6桁'!I454</f>
        <v>0</v>
      </c>
      <c r="J454" s="111" t="str">
        <f>IF('ユーザー別小売(卸)価格試算(税抜)'!J454="","",IF(ISNUMBER('ユーザー別小売(卸)価格試算(税抜)'!J454),IF(入力!$C$30=1,ROUNDDOWN('ユーザー別小売(卸)価格試算(税抜)'!J454*(1+入力!$C$31/100),-入力!$C$29),IF(入力!$C$30=2,ROUNDUP('ユーザー別小売(卸)価格試算(税抜)'!J454*(1+入力!$C$31/100),-入力!$C$29),IF(入力!$C$30=3,ROUND('ユーザー別小売(卸)価格試算(税抜)'!J454*(1+入力!$C$31/100),-入力!$C$29)))),'ユーザー別小売(卸)価格試算(税抜)'!J454))</f>
        <v/>
      </c>
      <c r="K454" s="99">
        <f>'6桁'!K454</f>
        <v>0</v>
      </c>
      <c r="L454" s="111" t="str">
        <f>IF('ユーザー別小売(卸)価格試算(税抜)'!L454="","",IF(ISNUMBER('ユーザー別小売(卸)価格試算(税抜)'!L454),IF(入力!$C$30=1,ROUNDDOWN('ユーザー別小売(卸)価格試算(税抜)'!L454*(1+入力!$C$31/100),-入力!$C$29),IF(入力!$C$30=2,ROUNDUP('ユーザー別小売(卸)価格試算(税抜)'!L454*(1+入力!$C$31/100),-入力!$C$29),IF(入力!$C$30=3,ROUND('ユーザー別小売(卸)価格試算(税抜)'!L454*(1+入力!$C$31/100),-入力!$C$29)))),'ユーザー別小売(卸)価格試算(税抜)'!L454))</f>
        <v/>
      </c>
      <c r="M454" s="99">
        <f>'6桁'!M454</f>
        <v>0</v>
      </c>
      <c r="N454" s="111" t="str">
        <f>IF('ユーザー別小売(卸)価格試算(税抜)'!N454="","",IF(ISNUMBER('ユーザー別小売(卸)価格試算(税抜)'!N454),IF(入力!$C$30=1,ROUNDDOWN('ユーザー別小売(卸)価格試算(税抜)'!N454*(1+入力!$C$31/100),-入力!$C$29),IF(入力!$C$30=2,ROUNDUP('ユーザー別小売(卸)価格試算(税抜)'!N454*(1+入力!$C$31/100),-入力!$C$29),IF(入力!$C$30=3,ROUND('ユーザー別小売(卸)価格試算(税抜)'!N454*(1+入力!$C$31/100),-入力!$C$29)))),'ユーザー別小売(卸)価格試算(税抜)'!N454))</f>
        <v/>
      </c>
      <c r="O454" s="99">
        <f>'6桁'!O454</f>
        <v>0</v>
      </c>
      <c r="P454" s="111" t="str">
        <f>IF('ユーザー別小売(卸)価格試算(税抜)'!P454="","",IF(ISNUMBER('ユーザー別小売(卸)価格試算(税抜)'!P454),IF(入力!$C$30=1,ROUNDDOWN('ユーザー別小売(卸)価格試算(税抜)'!P454*(1+入力!$C$31/100),-入力!$C$29),IF(入力!$C$30=2,ROUNDUP('ユーザー別小売(卸)価格試算(税抜)'!P454*(1+入力!$C$31/100),-入力!$C$29),IF(入力!$C$30=3,ROUND('ユーザー別小売(卸)価格試算(税抜)'!P454*(1+入力!$C$31/100),-入力!$C$29)))),'ユーザー別小売(卸)価格試算(税抜)'!P454))</f>
        <v/>
      </c>
      <c r="Q454" s="99">
        <f>'6桁'!Q454</f>
        <v>0</v>
      </c>
      <c r="R454" s="111" t="str">
        <f>IF('ユーザー別小売(卸)価格試算(税抜)'!R454="","",IF(ISNUMBER('ユーザー別小売(卸)価格試算(税抜)'!R454),IF(入力!$E$30=1,ROUNDDOWN('ユーザー別小売(卸)価格試算(税抜)'!R454*(1+入力!$E$31/100),-入力!$E$29),IF(入力!$E$30=2,ROUNDUP('ユーザー別小売(卸)価格試算(税抜)'!R454*(1+入力!$E$31/100),-入力!$E$29),IF(入力!$E$30=3,ROUND('ユーザー別小売(卸)価格試算(税抜)'!R454*(1+入力!$E$31/100),-入力!$E$29)))),'ユーザー別小売(卸)価格試算(税抜)'!R454))</f>
        <v/>
      </c>
      <c r="S454" s="99">
        <f>'6桁'!S454</f>
        <v>0</v>
      </c>
      <c r="T454" s="458" t="str">
        <f>IF('ユーザー別小売(卸)価格試算(税抜)'!T454="","",IF(ISNUMBER('ユーザー別小売(卸)価格試算(税抜)'!T454),IF(入力!$E$30=1,ROUNDDOWN('ユーザー別小売(卸)価格試算(税抜)'!T454*(1+入力!$E$31/100),-入力!$E$29),IF(入力!$E$30=2,ROUNDUP('ユーザー別小売(卸)価格試算(税抜)'!T454*(1+入力!$E$31/100),-入力!$E$29),IF(入力!$E$30=3,ROUND('ユーザー別小売(卸)価格試算(税抜)'!T454*(1+入力!$E$31/100),-入力!$E$29)))),'ユーザー別小売(卸)価格試算(税抜)'!T454))</f>
        <v>卸価格設定なし</v>
      </c>
      <c r="U454" s="99" t="str">
        <f>'6桁'!U454</f>
        <v>Y★</v>
      </c>
      <c r="V454" s="458" t="str">
        <f>IF('ユーザー別小売(卸)価格試算(税抜)'!V454="","",IF(ISNUMBER('ユーザー別小売(卸)価格試算(税抜)'!V454),IF(入力!$E$30=1,ROUNDDOWN('ユーザー別小売(卸)価格試算(税抜)'!V454*(1+入力!$E$31/100),-入力!$E$29),IF(入力!$E$30=2,ROUNDUP('ユーザー別小売(卸)価格試算(税抜)'!V454*(1+入力!$E$31/100),-入力!$E$29),IF(入力!$E$30=3,ROUND('ユーザー別小売(卸)価格試算(税抜)'!V454*(1+入力!$E$31/100),-入力!$E$29)))),'ユーザー別小売(卸)価格試算(税抜)'!V454))</f>
        <v/>
      </c>
      <c r="W454" s="142">
        <f>'6桁'!W454</f>
        <v>0</v>
      </c>
      <c r="X454" s="458" t="str">
        <f>IF('ユーザー別小売(卸)価格試算(税抜)'!X454="","",IF(ISNUMBER('ユーザー別小売(卸)価格試算(税抜)'!X454),IF(入力!$E$30=1,ROUNDDOWN('ユーザー別小売(卸)価格試算(税抜)'!X454*(1+入力!$E$31/100),-入力!$E$29),IF(入力!$E$30=2,ROUNDUP('ユーザー別小売(卸)価格試算(税抜)'!X454*(1+入力!$E$31/100),-入力!$E$29),IF(入力!$E$30=3,ROUND('ユーザー別小売(卸)価格試算(税抜)'!X454*(1+入力!$E$31/100),-入力!$E$29)))),'ユーザー別小売(卸)価格試算(税抜)'!X454))</f>
        <v/>
      </c>
      <c r="Y454" s="98">
        <f>'6桁'!Y454</f>
        <v>0</v>
      </c>
    </row>
    <row r="455" spans="2:25" ht="30" customHeight="1">
      <c r="B455" s="543">
        <v>20</v>
      </c>
      <c r="C455" s="576" t="s">
        <v>212</v>
      </c>
      <c r="D455" s="577"/>
      <c r="E455" s="576">
        <v>93</v>
      </c>
      <c r="F455" s="593"/>
      <c r="G455" s="402">
        <v>97</v>
      </c>
      <c r="H455" s="114">
        <f>IF('ユーザー別小売(卸)価格試算(税抜)'!H455="","",IF(ISNUMBER('ユーザー別小売(卸)価格試算(税抜)'!H455),IF(入力!$C$30=1,ROUNDDOWN('ユーザー別小売(卸)価格試算(税抜)'!H455*(1+入力!$C$31/100),-入力!$C$29),IF(入力!$C$30=2,ROUNDUP('ユーザー別小売(卸)価格試算(税抜)'!H455*(1+入力!$C$31/100),-入力!$C$29),IF(入力!$C$30=3,ROUND('ユーザー別小売(卸)価格試算(税抜)'!H455*(1+入力!$C$31/100),-入力!$C$29)))),'ユーザー別小売(卸)価格試算(税抜)'!H455))</f>
        <v>86460</v>
      </c>
      <c r="I455" s="97" t="str">
        <f>'6桁'!I455</f>
        <v>W★</v>
      </c>
      <c r="J455" s="114" t="str">
        <f>IF('ユーザー別小売(卸)価格試算(税抜)'!J455="","",IF(ISNUMBER('ユーザー別小売(卸)価格試算(税抜)'!J455),IF(入力!$C$30=1,ROUNDDOWN('ユーザー別小売(卸)価格試算(税抜)'!J455*(1+入力!$C$31/100),-入力!$C$29),IF(入力!$C$30=2,ROUNDUP('ユーザー別小売(卸)価格試算(税抜)'!J455*(1+入力!$C$31/100),-入力!$C$29),IF(入力!$C$30=3,ROUND('ユーザー別小売(卸)価格試算(税抜)'!J455*(1+入力!$C$31/100),-入力!$C$29)))),'ユーザー別小売(卸)価格試算(税抜)'!J455))</f>
        <v/>
      </c>
      <c r="K455" s="97">
        <f>'6桁'!K455</f>
        <v>0</v>
      </c>
      <c r="L455" s="114" t="str">
        <f>IF('ユーザー別小売(卸)価格試算(税抜)'!L455="","",IF(ISNUMBER('ユーザー別小売(卸)価格試算(税抜)'!L455),IF(入力!$C$30=1,ROUNDDOWN('ユーザー別小売(卸)価格試算(税抜)'!L455*(1+入力!$C$31/100),-入力!$C$29),IF(入力!$C$30=2,ROUNDUP('ユーザー別小売(卸)価格試算(税抜)'!L455*(1+入力!$C$31/100),-入力!$C$29),IF(入力!$C$30=3,ROUND('ユーザー別小売(卸)価格試算(税抜)'!L455*(1+入力!$C$31/100),-入力!$C$29)))),'ユーザー別小売(卸)価格試算(税抜)'!L455))</f>
        <v/>
      </c>
      <c r="M455" s="97">
        <f>'6桁'!M455</f>
        <v>0</v>
      </c>
      <c r="N455" s="114" t="str">
        <f>IF('ユーザー別小売(卸)価格試算(税抜)'!N455="","",IF(ISNUMBER('ユーザー別小売(卸)価格試算(税抜)'!N455),IF(入力!$C$30=1,ROUNDDOWN('ユーザー別小売(卸)価格試算(税抜)'!N455*(1+入力!$C$31/100),-入力!$C$29),IF(入力!$C$30=2,ROUNDUP('ユーザー別小売(卸)価格試算(税抜)'!N455*(1+入力!$C$31/100),-入力!$C$29),IF(入力!$C$30=3,ROUND('ユーザー別小売(卸)価格試算(税抜)'!N455*(1+入力!$C$31/100),-入力!$C$29)))),'ユーザー別小売(卸)価格試算(税抜)'!N455))</f>
        <v/>
      </c>
      <c r="O455" s="144">
        <f>'6桁'!O455</f>
        <v>0</v>
      </c>
      <c r="P455" s="114" t="str">
        <f>IF('ユーザー別小売(卸)価格試算(税抜)'!P455="","",IF(ISNUMBER('ユーザー別小売(卸)価格試算(税抜)'!P455),IF(入力!$C$30=1,ROUNDDOWN('ユーザー別小売(卸)価格試算(税抜)'!P455*(1+入力!$C$31/100),-入力!$C$29),IF(入力!$C$30=2,ROUNDUP('ユーザー別小売(卸)価格試算(税抜)'!P455*(1+入力!$C$31/100),-入力!$C$29),IF(入力!$C$30=3,ROUND('ユーザー別小売(卸)価格試算(税抜)'!P455*(1+入力!$C$31/100),-入力!$C$29)))),'ユーザー別小売(卸)価格試算(税抜)'!P455))</f>
        <v/>
      </c>
      <c r="Q455" s="144">
        <f>'6桁'!Q455</f>
        <v>0</v>
      </c>
      <c r="R455" s="114">
        <f>IF('ユーザー別小売(卸)価格試算(税抜)'!R455="","",IF(ISNUMBER('ユーザー別小売(卸)価格試算(税抜)'!R455),IF(入力!$E$30=1,ROUNDDOWN('ユーザー別小売(卸)価格試算(税抜)'!R455*(1+入力!$E$31/100),-入力!$E$29),IF(入力!$E$30=2,ROUNDUP('ユーザー別小売(卸)価格試算(税抜)'!R455*(1+入力!$E$31/100),-入力!$E$29),IF(入力!$E$30=3,ROUND('ユーザー別小売(卸)価格試算(税抜)'!R455*(1+入力!$E$31/100),-入力!$E$29)))),'ユーザー別小売(卸)価格試算(税抜)'!R455))</f>
        <v>65230</v>
      </c>
      <c r="S455" s="97" t="str">
        <f>'6桁'!S455</f>
        <v>Y★</v>
      </c>
      <c r="T455" s="459" t="str">
        <f>IF('ユーザー別小売(卸)価格試算(税抜)'!T455="","",IF(ISNUMBER('ユーザー別小売(卸)価格試算(税抜)'!T455),IF(入力!$E$30=1,ROUNDDOWN('ユーザー別小売(卸)価格試算(税抜)'!T455*(1+入力!$E$31/100),-入力!$E$29),IF(入力!$E$30=2,ROUNDUP('ユーザー別小売(卸)価格試算(税抜)'!T455*(1+入力!$E$31/100),-入力!$E$29),IF(入力!$E$30=3,ROUND('ユーザー別小売(卸)価格試算(税抜)'!T455*(1+入力!$E$31/100),-入力!$E$29)))),'ユーザー別小売(卸)価格試算(税抜)'!T455))</f>
        <v/>
      </c>
      <c r="U455" s="97">
        <f>'6桁'!U455</f>
        <v>0</v>
      </c>
      <c r="V455" s="459" t="str">
        <f>IF('ユーザー別小売(卸)価格試算(税抜)'!V455="","",IF(ISNUMBER('ユーザー別小売(卸)価格試算(税抜)'!V455),IF(入力!$E$30=1,ROUNDDOWN('ユーザー別小売(卸)価格試算(税抜)'!V455*(1+入力!$E$31/100),-入力!$E$29),IF(入力!$E$30=2,ROUNDUP('ユーザー別小売(卸)価格試算(税抜)'!V455*(1+入力!$E$31/100),-入力!$E$29),IF(入力!$E$30=3,ROUND('ユーザー別小売(卸)価格試算(税抜)'!V455*(1+入力!$E$31/100),-入力!$E$29)))),'ユーザー別小売(卸)価格試算(税抜)'!V455))</f>
        <v/>
      </c>
      <c r="W455" s="144">
        <f>'6桁'!W455</f>
        <v>0</v>
      </c>
      <c r="X455" s="459" t="str">
        <f>IF('ユーザー別小売(卸)価格試算(税抜)'!X455="","",IF(ISNUMBER('ユーザー別小売(卸)価格試算(税抜)'!X455),IF(入力!$E$30=1,ROUNDDOWN('ユーザー別小売(卸)価格試算(税抜)'!X455*(1+入力!$E$31/100),-入力!$E$29),IF(入力!$E$30=2,ROUNDUP('ユーザー別小売(卸)価格試算(税抜)'!X455*(1+入力!$E$31/100),-入力!$E$29),IF(入力!$E$30=3,ROUND('ユーザー別小売(卸)価格試算(税抜)'!X455*(1+入力!$E$31/100),-入力!$E$29)))),'ユーザー別小売(卸)価格試算(税抜)'!X455))</f>
        <v/>
      </c>
      <c r="Y455" s="29">
        <f>'6桁'!Y455</f>
        <v>0</v>
      </c>
    </row>
    <row r="456" spans="2:25" ht="30" customHeight="1">
      <c r="B456" s="503"/>
      <c r="C456" s="500" t="s">
        <v>295</v>
      </c>
      <c r="D456" s="501"/>
      <c r="E456" s="500">
        <v>102</v>
      </c>
      <c r="F456" s="587"/>
      <c r="G456" s="342">
        <v>106</v>
      </c>
      <c r="H456" s="95" t="str">
        <f>IF('ユーザー別小売(卸)価格試算(税抜)'!H456="","",IF(ISNUMBER('ユーザー別小売(卸)価格試算(税抜)'!H456),IF(入力!$C$30=1,ROUNDDOWN('ユーザー別小売(卸)価格試算(税抜)'!H456*(1+入力!$C$31/100),-入力!$C$29),IF(入力!$C$30=2,ROUNDUP('ユーザー別小売(卸)価格試算(税抜)'!H456*(1+入力!$C$31/100),-入力!$C$29),IF(入力!$C$30=3,ROUND('ユーザー別小売(卸)価格試算(税抜)'!H456*(1+入力!$C$31/100),-入力!$C$29)))),'ユーザー別小売(卸)価格試算(税抜)'!H456))</f>
        <v/>
      </c>
      <c r="I456" s="96">
        <f>'6桁'!I456</f>
        <v>0</v>
      </c>
      <c r="J456" s="95" t="str">
        <f>IF('ユーザー別小売(卸)価格試算(税抜)'!J456="","",IF(ISNUMBER('ユーザー別小売(卸)価格試算(税抜)'!J456),IF(入力!$C$30=1,ROUNDDOWN('ユーザー別小売(卸)価格試算(税抜)'!J456*(1+入力!$C$31/100),-入力!$C$29),IF(入力!$C$30=2,ROUNDUP('ユーザー別小売(卸)価格試算(税抜)'!J456*(1+入力!$C$31/100),-入力!$C$29),IF(入力!$C$30=3,ROUND('ユーザー別小売(卸)価格試算(税抜)'!J456*(1+入力!$C$31/100),-入力!$C$29)))),'ユーザー別小売(卸)価格試算(税抜)'!J456))</f>
        <v/>
      </c>
      <c r="K456" s="96">
        <f>'6桁'!K456</f>
        <v>0</v>
      </c>
      <c r="L456" s="95" t="str">
        <f>IF('ユーザー別小売(卸)価格試算(税抜)'!L456="","",IF(ISNUMBER('ユーザー別小売(卸)価格試算(税抜)'!L456),IF(入力!$C$30=1,ROUNDDOWN('ユーザー別小売(卸)価格試算(税抜)'!L456*(1+入力!$C$31/100),-入力!$C$29),IF(入力!$C$30=2,ROUNDUP('ユーザー別小売(卸)価格試算(税抜)'!L456*(1+入力!$C$31/100),-入力!$C$29),IF(入力!$C$30=3,ROUND('ユーザー別小売(卸)価格試算(税抜)'!L456*(1+入力!$C$31/100),-入力!$C$29)))),'ユーザー別小売(卸)価格試算(税抜)'!L456))</f>
        <v/>
      </c>
      <c r="M456" s="96">
        <f>'6桁'!M456</f>
        <v>0</v>
      </c>
      <c r="N456" s="95" t="str">
        <f>IF('ユーザー別小売(卸)価格試算(税抜)'!N456="","",IF(ISNUMBER('ユーザー別小売(卸)価格試算(税抜)'!N456),IF(入力!$C$30=1,ROUNDDOWN('ユーザー別小売(卸)価格試算(税抜)'!N456*(1+入力!$C$31/100),-入力!$C$29),IF(入力!$C$30=2,ROUNDUP('ユーザー別小売(卸)価格試算(税抜)'!N456*(1+入力!$C$31/100),-入力!$C$29),IF(入力!$C$30=3,ROUND('ユーザー別小売(卸)価格試算(税抜)'!N456*(1+入力!$C$31/100),-入力!$C$29)))),'ユーザー別小売(卸)価格試算(税抜)'!N456))</f>
        <v/>
      </c>
      <c r="O456" s="126">
        <f>'6桁'!O456</f>
        <v>0</v>
      </c>
      <c r="P456" s="95" t="str">
        <f>IF('ユーザー別小売(卸)価格試算(税抜)'!P456="","",IF(ISNUMBER('ユーザー別小売(卸)価格試算(税抜)'!P456),IF(入力!$C$30=1,ROUNDDOWN('ユーザー別小売(卸)価格試算(税抜)'!P456*(1+入力!$C$31/100),-入力!$C$29),IF(入力!$C$30=2,ROUNDUP('ユーザー別小売(卸)価格試算(税抜)'!P456*(1+入力!$C$31/100),-入力!$C$29),IF(入力!$C$30=3,ROUND('ユーザー別小売(卸)価格試算(税抜)'!P456*(1+入力!$C$31/100),-入力!$C$29)))),'ユーザー別小売(卸)価格試算(税抜)'!P456))</f>
        <v/>
      </c>
      <c r="Q456" s="126">
        <f>'6桁'!Q456</f>
        <v>0</v>
      </c>
      <c r="R456" s="95">
        <f>IF('ユーザー別小売(卸)価格試算(税抜)'!R456="","",IF(ISNUMBER('ユーザー別小売(卸)価格試算(税抜)'!R456),IF(入力!$E$30=1,ROUNDDOWN('ユーザー別小売(卸)価格試算(税抜)'!R456*(1+入力!$E$31/100),-入力!$E$29),IF(入力!$E$30=2,ROUNDUP('ユーザー別小売(卸)価格試算(税抜)'!R456*(1+入力!$E$31/100),-入力!$E$29),IF(入力!$E$30=3,ROUND('ユーザー別小売(卸)価格試算(税抜)'!R456*(1+入力!$E$31/100),-入力!$E$29)))),'ユーザー別小売(卸)価格試算(税抜)'!R456))</f>
        <v>60060</v>
      </c>
      <c r="S456" s="96" t="str">
        <f>'6桁'!S456</f>
        <v>Y★</v>
      </c>
      <c r="T456" s="456" t="str">
        <f>IF('ユーザー別小売(卸)価格試算(税抜)'!T456="","",IF(ISNUMBER('ユーザー別小売(卸)価格試算(税抜)'!T456),IF(入力!$E$30=1,ROUNDDOWN('ユーザー別小売(卸)価格試算(税抜)'!T456*(1+入力!$E$31/100),-入力!$E$29),IF(入力!$E$30=2,ROUNDUP('ユーザー別小売(卸)価格試算(税抜)'!T456*(1+入力!$E$31/100),-入力!$E$29),IF(入力!$E$30=3,ROUND('ユーザー別小売(卸)価格試算(税抜)'!T456*(1+入力!$E$31/100),-入力!$E$29)))),'ユーザー別小売(卸)価格試算(税抜)'!T456))</f>
        <v/>
      </c>
      <c r="U456" s="96">
        <f>'6桁'!U456</f>
        <v>0</v>
      </c>
      <c r="V456" s="456" t="str">
        <f>IF('ユーザー別小売(卸)価格試算(税抜)'!V456="","",IF(ISNUMBER('ユーザー別小売(卸)価格試算(税抜)'!V456),IF(入力!$E$30=1,ROUNDDOWN('ユーザー別小売(卸)価格試算(税抜)'!V456*(1+入力!$E$31/100),-入力!$E$29),IF(入力!$E$30=2,ROUNDUP('ユーザー別小売(卸)価格試算(税抜)'!V456*(1+入力!$E$31/100),-入力!$E$29),IF(入力!$E$30=3,ROUND('ユーザー別小売(卸)価格試算(税抜)'!V456*(1+入力!$E$31/100),-入力!$E$29)))),'ユーザー別小売(卸)価格試算(税抜)'!V456))</f>
        <v/>
      </c>
      <c r="W456" s="126">
        <f>'6桁'!W456</f>
        <v>0</v>
      </c>
      <c r="X456" s="456" t="str">
        <f>IF('ユーザー別小売(卸)価格試算(税抜)'!X456="","",IF(ISNUMBER('ユーザー別小売(卸)価格試算(税抜)'!X456),IF(入力!$E$30=1,ROUNDDOWN('ユーザー別小売(卸)価格試算(税抜)'!X456*(1+入力!$E$31/100),-入力!$E$29),IF(入力!$E$30=2,ROUNDUP('ユーザー別小売(卸)価格試算(税抜)'!X456*(1+入力!$E$31/100),-入力!$E$29),IF(入力!$E$30=3,ROUND('ユーザー別小売(卸)価格試算(税抜)'!X456*(1+入力!$E$31/100),-入力!$E$29)))),'ユーザー別小売(卸)価格試算(税抜)'!X456))</f>
        <v/>
      </c>
      <c r="Y456" s="20">
        <f>'6桁'!Y456</f>
        <v>0</v>
      </c>
    </row>
    <row r="457" spans="2:25" ht="30" customHeight="1">
      <c r="B457" s="503"/>
      <c r="C457" s="500" t="s">
        <v>457</v>
      </c>
      <c r="D457" s="501"/>
      <c r="E457" s="500">
        <v>106</v>
      </c>
      <c r="F457" s="587"/>
      <c r="G457" s="342">
        <v>110</v>
      </c>
      <c r="H457" s="95" t="str">
        <f>IF('ユーザー別小売(卸)価格試算(税抜)'!H457="","",IF(ISNUMBER('ユーザー別小売(卸)価格試算(税抜)'!H457),IF(入力!$C$30=1,ROUNDDOWN('ユーザー別小売(卸)価格試算(税抜)'!H457*(1+入力!$C$31/100),-入力!$C$29),IF(入力!$C$30=2,ROUNDUP('ユーザー別小売(卸)価格試算(税抜)'!H457*(1+入力!$C$31/100),-入力!$C$29),IF(入力!$C$30=3,ROUND('ユーザー別小売(卸)価格試算(税抜)'!H457*(1+入力!$C$31/100),-入力!$C$29)))),'ユーザー別小売(卸)価格試算(税抜)'!H457))</f>
        <v/>
      </c>
      <c r="I457" s="96">
        <f>'6桁'!I457</f>
        <v>0</v>
      </c>
      <c r="J457" s="95" t="str">
        <f>IF('ユーザー別小売(卸)価格試算(税抜)'!J457="","",IF(ISNUMBER('ユーザー別小売(卸)価格試算(税抜)'!J457),IF(入力!$C$30=1,ROUNDDOWN('ユーザー別小売(卸)価格試算(税抜)'!J457*(1+入力!$C$31/100),-入力!$C$29),IF(入力!$C$30=2,ROUNDUP('ユーザー別小売(卸)価格試算(税抜)'!J457*(1+入力!$C$31/100),-入力!$C$29),IF(入力!$C$30=3,ROUND('ユーザー別小売(卸)価格試算(税抜)'!J457*(1+入力!$C$31/100),-入力!$C$29)))),'ユーザー別小売(卸)価格試算(税抜)'!J457))</f>
        <v/>
      </c>
      <c r="K457" s="96">
        <f>'6桁'!K457</f>
        <v>0</v>
      </c>
      <c r="L457" s="95" t="str">
        <f>IF('ユーザー別小売(卸)価格試算(税抜)'!L457="","",IF(ISNUMBER('ユーザー別小売(卸)価格試算(税抜)'!L457),IF(入力!$C$30=1,ROUNDDOWN('ユーザー別小売(卸)価格試算(税抜)'!L457*(1+入力!$C$31/100),-入力!$C$29),IF(入力!$C$30=2,ROUNDUP('ユーザー別小売(卸)価格試算(税抜)'!L457*(1+入力!$C$31/100),-入力!$C$29),IF(入力!$C$30=3,ROUND('ユーザー別小売(卸)価格試算(税抜)'!L457*(1+入力!$C$31/100),-入力!$C$29)))),'ユーザー別小売(卸)価格試算(税抜)'!L457))</f>
        <v/>
      </c>
      <c r="M457" s="96">
        <f>'6桁'!M457</f>
        <v>0</v>
      </c>
      <c r="N457" s="95" t="str">
        <f>IF('ユーザー別小売(卸)価格試算(税抜)'!N457="","",IF(ISNUMBER('ユーザー別小売(卸)価格試算(税抜)'!N457),IF(入力!$C$30=1,ROUNDDOWN('ユーザー別小売(卸)価格試算(税抜)'!N457*(1+入力!$C$31/100),-入力!$C$29),IF(入力!$C$30=2,ROUNDUP('ユーザー別小売(卸)価格試算(税抜)'!N457*(1+入力!$C$31/100),-入力!$C$29),IF(入力!$C$30=3,ROUND('ユーザー別小売(卸)価格試算(税抜)'!N457*(1+入力!$C$31/100),-入力!$C$29)))),'ユーザー別小売(卸)価格試算(税抜)'!N457))</f>
        <v/>
      </c>
      <c r="O457" s="126">
        <f>'6桁'!O457</f>
        <v>0</v>
      </c>
      <c r="P457" s="95" t="str">
        <f>IF('ユーザー別小売(卸)価格試算(税抜)'!P457="","",IF(ISNUMBER('ユーザー別小売(卸)価格試算(税抜)'!P457),IF(入力!$C$30=1,ROUNDDOWN('ユーザー別小売(卸)価格試算(税抜)'!P457*(1+入力!$C$31/100),-入力!$C$29),IF(入力!$C$30=2,ROUNDUP('ユーザー別小売(卸)価格試算(税抜)'!P457*(1+入力!$C$31/100),-入力!$C$29),IF(入力!$C$30=3,ROUND('ユーザー別小売(卸)価格試算(税抜)'!P457*(1+入力!$C$31/100),-入力!$C$29)))),'ユーザー別小売(卸)価格試算(税抜)'!P457))</f>
        <v/>
      </c>
      <c r="Q457" s="126">
        <f>'6桁'!Q457</f>
        <v>0</v>
      </c>
      <c r="R457" s="95" t="str">
        <f>IF('ユーザー別小売(卸)価格試算(税抜)'!R457="","",IF(ISNUMBER('ユーザー別小売(卸)価格試算(税抜)'!R457),IF(入力!$E$30=1,ROUNDDOWN('ユーザー別小売(卸)価格試算(税抜)'!R457*(1+入力!$E$31/100),-入力!$E$29),IF(入力!$E$30=2,ROUNDUP('ユーザー別小売(卸)価格試算(税抜)'!R457*(1+入力!$E$31/100),-入力!$E$29),IF(入力!$E$30=3,ROUND('ユーザー別小売(卸)価格試算(税抜)'!R457*(1+入力!$E$31/100),-入力!$E$29)))),'ユーザー別小売(卸)価格試算(税抜)'!R457))</f>
        <v/>
      </c>
      <c r="S457" s="96">
        <f>'6桁'!S457</f>
        <v>0</v>
      </c>
      <c r="T457" s="456" t="str">
        <f>IF('ユーザー別小売(卸)価格試算(税抜)'!T457="","",IF(ISNUMBER('ユーザー別小売(卸)価格試算(税抜)'!T457),IF(入力!$E$30=1,ROUNDDOWN('ユーザー別小売(卸)価格試算(税抜)'!T457*(1+入力!$E$31/100),-入力!$E$29),IF(入力!$E$30=2,ROUNDUP('ユーザー別小売(卸)価格試算(税抜)'!T457*(1+入力!$E$31/100),-入力!$E$29),IF(入力!$E$30=3,ROUND('ユーザー別小売(卸)価格試算(税抜)'!T457*(1+入力!$E$31/100),-入力!$E$29)))),'ユーザー別小売(卸)価格試算(税抜)'!T457))</f>
        <v>卸価格設定なし</v>
      </c>
      <c r="U457" s="96" t="str">
        <f>'6桁'!U457</f>
        <v>Y★</v>
      </c>
      <c r="V457" s="456" t="str">
        <f>IF('ユーザー別小売(卸)価格試算(税抜)'!V457="","",IF(ISNUMBER('ユーザー別小売(卸)価格試算(税抜)'!V457),IF(入力!$E$30=1,ROUNDDOWN('ユーザー別小売(卸)価格試算(税抜)'!V457*(1+入力!$E$31/100),-入力!$E$29),IF(入力!$E$30=2,ROUNDUP('ユーザー別小売(卸)価格試算(税抜)'!V457*(1+入力!$E$31/100),-入力!$E$29),IF(入力!$E$30=3,ROUND('ユーザー別小売(卸)価格試算(税抜)'!V457*(1+入力!$E$31/100),-入力!$E$29)))),'ユーザー別小売(卸)価格試算(税抜)'!V457))</f>
        <v/>
      </c>
      <c r="W457" s="126">
        <f>'6桁'!W457</f>
        <v>0</v>
      </c>
      <c r="X457" s="456" t="str">
        <f>IF('ユーザー別小売(卸)価格試算(税抜)'!X457="","",IF(ISNUMBER('ユーザー別小売(卸)価格試算(税抜)'!X457),IF(入力!$E$30=1,ROUNDDOWN('ユーザー別小売(卸)価格試算(税抜)'!X457*(1+入力!$E$31/100),-入力!$E$29),IF(入力!$E$30=2,ROUNDUP('ユーザー別小売(卸)価格試算(税抜)'!X457*(1+入力!$E$31/100),-入力!$E$29),IF(入力!$E$30=3,ROUND('ユーザー別小売(卸)価格試算(税抜)'!X457*(1+入力!$E$31/100),-入力!$E$29)))),'ユーザー別小売(卸)価格試算(税抜)'!X457))</f>
        <v/>
      </c>
      <c r="Y457" s="20">
        <f>'6桁'!Y457</f>
        <v>0</v>
      </c>
    </row>
    <row r="458" spans="2:25" ht="30" customHeight="1">
      <c r="B458" s="503"/>
      <c r="C458" s="500" t="s">
        <v>296</v>
      </c>
      <c r="D458" s="501"/>
      <c r="E458" s="500">
        <v>99</v>
      </c>
      <c r="F458" s="587"/>
      <c r="G458" s="342">
        <v>103</v>
      </c>
      <c r="H458" s="95">
        <f>IF('ユーザー別小売(卸)価格試算(税抜)'!H458="","",IF(ISNUMBER('ユーザー別小売(卸)価格試算(税抜)'!H458),IF(入力!$C$30=1,ROUNDDOWN('ユーザー別小売(卸)価格試算(税抜)'!H458*(1+入力!$C$31/100),-入力!$C$29),IF(入力!$C$30=2,ROUNDUP('ユーザー別小売(卸)価格試算(税抜)'!H458*(1+入力!$C$31/100),-入力!$C$29),IF(入力!$C$30=3,ROUND('ユーザー別小売(卸)価格試算(税抜)'!H458*(1+入力!$C$31/100),-入力!$C$29)))),'ユーザー別小売(卸)価格試算(税抜)'!H458))</f>
        <v>64680</v>
      </c>
      <c r="I458" s="96" t="str">
        <f>'6桁'!I458</f>
        <v>W★</v>
      </c>
      <c r="J458" s="95" t="str">
        <f>IF('ユーザー別小売(卸)価格試算(税抜)'!J458="","",IF(ISNUMBER('ユーザー別小売(卸)価格試算(税抜)'!J458),IF(入力!$C$30=1,ROUNDDOWN('ユーザー別小売(卸)価格試算(税抜)'!J458*(1+入力!$C$31/100),-入力!$C$29),IF(入力!$C$30=2,ROUNDUP('ユーザー別小売(卸)価格試算(税抜)'!J458*(1+入力!$C$31/100),-入力!$C$29),IF(入力!$C$30=3,ROUND('ユーザー別小売(卸)価格試算(税抜)'!J458*(1+入力!$C$31/100),-入力!$C$29)))),'ユーザー別小売(卸)価格試算(税抜)'!J458))</f>
        <v/>
      </c>
      <c r="K458" s="96">
        <f>'6桁'!K458</f>
        <v>0</v>
      </c>
      <c r="L458" s="95" t="str">
        <f>IF('ユーザー別小売(卸)価格試算(税抜)'!L458="","",IF(ISNUMBER('ユーザー別小売(卸)価格試算(税抜)'!L458),IF(入力!$C$30=1,ROUNDDOWN('ユーザー別小売(卸)価格試算(税抜)'!L458*(1+入力!$C$31/100),-入力!$C$29),IF(入力!$C$30=2,ROUNDUP('ユーザー別小売(卸)価格試算(税抜)'!L458*(1+入力!$C$31/100),-入力!$C$29),IF(入力!$C$30=3,ROUND('ユーザー別小売(卸)価格試算(税抜)'!L458*(1+入力!$C$31/100),-入力!$C$29)))),'ユーザー別小売(卸)価格試算(税抜)'!L458))</f>
        <v/>
      </c>
      <c r="M458" s="96">
        <f>'6桁'!M458</f>
        <v>0</v>
      </c>
      <c r="N458" s="95" t="str">
        <f>IF('ユーザー別小売(卸)価格試算(税抜)'!N458="","",IF(ISNUMBER('ユーザー別小売(卸)価格試算(税抜)'!N458),IF(入力!$C$30=1,ROUNDDOWN('ユーザー別小売(卸)価格試算(税抜)'!N458*(1+入力!$C$31/100),-入力!$C$29),IF(入力!$C$30=2,ROUNDUP('ユーザー別小売(卸)価格試算(税抜)'!N458*(1+入力!$C$31/100),-入力!$C$29),IF(入力!$C$30=3,ROUND('ユーザー別小売(卸)価格試算(税抜)'!N458*(1+入力!$C$31/100),-入力!$C$29)))),'ユーザー別小売(卸)価格試算(税抜)'!N458))</f>
        <v/>
      </c>
      <c r="O458" s="126">
        <f>'6桁'!O458</f>
        <v>0</v>
      </c>
      <c r="P458" s="95" t="str">
        <f>IF('ユーザー別小売(卸)価格試算(税抜)'!P458="","",IF(ISNUMBER('ユーザー別小売(卸)価格試算(税抜)'!P458),IF(入力!$C$30=1,ROUNDDOWN('ユーザー別小売(卸)価格試算(税抜)'!P458*(1+入力!$C$31/100),-入力!$C$29),IF(入力!$C$30=2,ROUNDUP('ユーザー別小売(卸)価格試算(税抜)'!P458*(1+入力!$C$31/100),-入力!$C$29),IF(入力!$C$30=3,ROUND('ユーザー別小売(卸)価格試算(税抜)'!P458*(1+入力!$C$31/100),-入力!$C$29)))),'ユーザー別小売(卸)価格試算(税抜)'!P458))</f>
        <v/>
      </c>
      <c r="Q458" s="126">
        <f>'6桁'!Q458</f>
        <v>0</v>
      </c>
      <c r="R458" s="95">
        <f>IF('ユーザー別小売(卸)価格試算(税抜)'!R458="","",IF(ISNUMBER('ユーザー別小売(卸)価格試算(税抜)'!R458),IF(入力!$E$30=1,ROUNDDOWN('ユーザー別小売(卸)価格試算(税抜)'!R458*(1+入力!$E$31/100),-入力!$E$29),IF(入力!$E$30=2,ROUNDUP('ユーザー別小売(卸)価格試算(税抜)'!R458*(1+入力!$E$31/100),-入力!$E$29),IF(入力!$E$30=3,ROUND('ユーザー別小売(卸)価格試算(税抜)'!R458*(1+入力!$E$31/100),-入力!$E$29)))),'ユーザー別小売(卸)価格試算(税抜)'!R458))</f>
        <v>50490</v>
      </c>
      <c r="S458" s="96" t="str">
        <f>'6桁'!S458</f>
        <v>Y★</v>
      </c>
      <c r="T458" s="456" t="str">
        <f>IF('ユーザー別小売(卸)価格試算(税抜)'!T458="","",IF(ISNUMBER('ユーザー別小売(卸)価格試算(税抜)'!T458),IF(入力!$E$30=1,ROUNDDOWN('ユーザー別小売(卸)価格試算(税抜)'!T458*(1+入力!$E$31/100),-入力!$E$29),IF(入力!$E$30=2,ROUNDUP('ユーザー別小売(卸)価格試算(税抜)'!T458*(1+入力!$E$31/100),-入力!$E$29),IF(入力!$E$30=3,ROUND('ユーザー別小売(卸)価格試算(税抜)'!T458*(1+入力!$E$31/100),-入力!$E$29)))),'ユーザー別小売(卸)価格試算(税抜)'!T458))</f>
        <v/>
      </c>
      <c r="U458" s="96">
        <f>'6桁'!U458</f>
        <v>0</v>
      </c>
      <c r="V458" s="456" t="str">
        <f>IF('ユーザー別小売(卸)価格試算(税抜)'!V458="","",IF(ISNUMBER('ユーザー別小売(卸)価格試算(税抜)'!V458),IF(入力!$E$30=1,ROUNDDOWN('ユーザー別小売(卸)価格試算(税抜)'!V458*(1+入力!$E$31/100),-入力!$E$29),IF(入力!$E$30=2,ROUNDUP('ユーザー別小売(卸)価格試算(税抜)'!V458*(1+入力!$E$31/100),-入力!$E$29),IF(入力!$E$30=3,ROUND('ユーザー別小売(卸)価格試算(税抜)'!V458*(1+入力!$E$31/100),-入力!$E$29)))),'ユーザー別小売(卸)価格試算(税抜)'!V458))</f>
        <v/>
      </c>
      <c r="W458" s="126">
        <f>'6桁'!W458</f>
        <v>0</v>
      </c>
      <c r="X458" s="456" t="str">
        <f>IF('ユーザー別小売(卸)価格試算(税抜)'!X458="","",IF(ISNUMBER('ユーザー別小売(卸)価格試算(税抜)'!X458),IF(入力!$E$30=1,ROUNDDOWN('ユーザー別小売(卸)価格試算(税抜)'!X458*(1+入力!$E$31/100),-入力!$E$29),IF(入力!$E$30=2,ROUNDUP('ユーザー別小売(卸)価格試算(税抜)'!X458*(1+入力!$E$31/100),-入力!$E$29),IF(入力!$E$30=3,ROUND('ユーザー別小売(卸)価格試算(税抜)'!X458*(1+入力!$E$31/100),-入力!$E$29)))),'ユーザー別小売(卸)価格試算(税抜)'!X458))</f>
        <v/>
      </c>
      <c r="Y458" s="20">
        <f>'6桁'!Y458</f>
        <v>0</v>
      </c>
    </row>
    <row r="459" spans="2:25" ht="30" customHeight="1">
      <c r="B459" s="503"/>
      <c r="C459" s="500" t="s">
        <v>297</v>
      </c>
      <c r="D459" s="501"/>
      <c r="E459" s="500">
        <v>101</v>
      </c>
      <c r="F459" s="587"/>
      <c r="G459" s="342">
        <v>105</v>
      </c>
      <c r="H459" s="95">
        <f>IF('ユーザー別小売(卸)価格試算(税抜)'!H459="","",IF(ISNUMBER('ユーザー別小売(卸)価格試算(税抜)'!H459),IF(入力!$C$30=1,ROUNDDOWN('ユーザー別小売(卸)価格試算(税抜)'!H459*(1+入力!$C$31/100),-入力!$C$29),IF(入力!$C$30=2,ROUNDUP('ユーザー別小売(卸)価格試算(税抜)'!H459*(1+入力!$C$31/100),-入力!$C$29),IF(入力!$C$30=3,ROUND('ユーザー別小売(卸)価格試算(税抜)'!H459*(1+入力!$C$31/100),-入力!$C$29)))),'ユーザー別小売(卸)価格試算(税抜)'!H459))</f>
        <v>67320</v>
      </c>
      <c r="I459" s="96" t="str">
        <f>'6桁'!I459</f>
        <v>W★</v>
      </c>
      <c r="J459" s="95" t="str">
        <f>IF('ユーザー別小売(卸)価格試算(税抜)'!J459="","",IF(ISNUMBER('ユーザー別小売(卸)価格試算(税抜)'!J459),IF(入力!$C$30=1,ROUNDDOWN('ユーザー別小売(卸)価格試算(税抜)'!J459*(1+入力!$C$31/100),-入力!$C$29),IF(入力!$C$30=2,ROUNDUP('ユーザー別小売(卸)価格試算(税抜)'!J459*(1+入力!$C$31/100),-入力!$C$29),IF(入力!$C$30=3,ROUND('ユーザー別小売(卸)価格試算(税抜)'!J459*(1+入力!$C$31/100),-入力!$C$29)))),'ユーザー別小売(卸)価格試算(税抜)'!J459))</f>
        <v/>
      </c>
      <c r="K459" s="96">
        <f>'6桁'!K459</f>
        <v>0</v>
      </c>
      <c r="L459" s="95">
        <f>IF('ユーザー別小売(卸)価格試算(税抜)'!L459="","",IF(ISNUMBER('ユーザー別小売(卸)価格試算(税抜)'!L459),IF(入力!$C$30=1,ROUNDDOWN('ユーザー別小売(卸)価格試算(税抜)'!L459*(1+入力!$C$31/100),-入力!$C$29),IF(入力!$C$30=2,ROUNDUP('ユーザー別小売(卸)価格試算(税抜)'!L459*(1+入力!$C$31/100),-入力!$C$29),IF(入力!$C$30=3,ROUND('ユーザー別小売(卸)価格試算(税抜)'!L459*(1+入力!$C$31/100),-入力!$C$29)))),'ユーザー別小売(卸)価格試算(税抜)'!L459))</f>
        <v>69630</v>
      </c>
      <c r="M459" s="96" t="str">
        <f>'6桁'!M459</f>
        <v>W</v>
      </c>
      <c r="N459" s="95" t="str">
        <f>IF('ユーザー別小売(卸)価格試算(税抜)'!N459="","",IF(ISNUMBER('ユーザー別小売(卸)価格試算(税抜)'!N459),IF(入力!$C$30=1,ROUNDDOWN('ユーザー別小売(卸)価格試算(税抜)'!N459*(1+入力!$C$31/100),-入力!$C$29),IF(入力!$C$30=2,ROUNDUP('ユーザー別小売(卸)価格試算(税抜)'!N459*(1+入力!$C$31/100),-入力!$C$29),IF(入力!$C$30=3,ROUND('ユーザー別小売(卸)価格試算(税抜)'!N459*(1+入力!$C$31/100),-入力!$C$29)))),'ユーザー別小売(卸)価格試算(税抜)'!N459))</f>
        <v/>
      </c>
      <c r="O459" s="126">
        <f>'6桁'!O459</f>
        <v>0</v>
      </c>
      <c r="P459" s="95" t="str">
        <f>IF('ユーザー別小売(卸)価格試算(税抜)'!P459="","",IF(ISNUMBER('ユーザー別小売(卸)価格試算(税抜)'!P459),IF(入力!$C$30=1,ROUNDDOWN('ユーザー別小売(卸)価格試算(税抜)'!P459*(1+入力!$C$31/100),-入力!$C$29),IF(入力!$C$30=2,ROUNDUP('ユーザー別小売(卸)価格試算(税抜)'!P459*(1+入力!$C$31/100),-入力!$C$29),IF(入力!$C$30=3,ROUND('ユーザー別小売(卸)価格試算(税抜)'!P459*(1+入力!$C$31/100),-入力!$C$29)))),'ユーザー別小売(卸)価格試算(税抜)'!P459))</f>
        <v/>
      </c>
      <c r="Q459" s="126">
        <f>'6桁'!Q459</f>
        <v>0</v>
      </c>
      <c r="R459" s="95">
        <f>IF('ユーザー別小売(卸)価格試算(税抜)'!R459="","",IF(ISNUMBER('ユーザー別小売(卸)価格試算(税抜)'!R459),IF(入力!$E$30=1,ROUNDDOWN('ユーザー別小売(卸)価格試算(税抜)'!R459*(1+入力!$E$31/100),-入力!$E$29),IF(入力!$E$30=2,ROUNDUP('ユーザー別小売(卸)価格試算(税抜)'!R459*(1+入力!$E$31/100),-入力!$E$29),IF(入力!$E$30=3,ROUND('ユーザー別小売(卸)価格試算(税抜)'!R459*(1+入力!$E$31/100),-入力!$E$29)))),'ユーザー別小売(卸)価格試算(税抜)'!R459))</f>
        <v>52690</v>
      </c>
      <c r="S459" s="96" t="str">
        <f>'6桁'!S459</f>
        <v>Y★</v>
      </c>
      <c r="T459" s="456" t="str">
        <f>IF('ユーザー別小売(卸)価格試算(税抜)'!T459="","",IF(ISNUMBER('ユーザー別小売(卸)価格試算(税抜)'!T459),IF(入力!$E$30=1,ROUNDDOWN('ユーザー別小売(卸)価格試算(税抜)'!T459*(1+入力!$E$31/100),-入力!$E$29),IF(入力!$E$30=2,ROUNDUP('ユーザー別小売(卸)価格試算(税抜)'!T459*(1+入力!$E$31/100),-入力!$E$29),IF(入力!$E$30=3,ROUND('ユーザー別小売(卸)価格試算(税抜)'!T459*(1+入力!$E$31/100),-入力!$E$29)))),'ユーザー別小売(卸)価格試算(税抜)'!T459))</f>
        <v/>
      </c>
      <c r="U459" s="96">
        <f>'6桁'!U459</f>
        <v>0</v>
      </c>
      <c r="V459" s="456" t="str">
        <f>IF('ユーザー別小売(卸)価格試算(税抜)'!V459="","",IF(ISNUMBER('ユーザー別小売(卸)価格試算(税抜)'!V459),IF(入力!$E$30=1,ROUNDDOWN('ユーザー別小売(卸)価格試算(税抜)'!V459*(1+入力!$E$31/100),-入力!$E$29),IF(入力!$E$30=2,ROUNDUP('ユーザー別小売(卸)価格試算(税抜)'!V459*(1+入力!$E$31/100),-入力!$E$29),IF(入力!$E$30=3,ROUND('ユーザー別小売(卸)価格試算(税抜)'!V459*(1+入力!$E$31/100),-入力!$E$29)))),'ユーザー別小売(卸)価格試算(税抜)'!V459))</f>
        <v/>
      </c>
      <c r="W459" s="126">
        <f>'6桁'!W459</f>
        <v>0</v>
      </c>
      <c r="X459" s="456" t="str">
        <f>IF('ユーザー別小売(卸)価格試算(税抜)'!X459="","",IF(ISNUMBER('ユーザー別小売(卸)価格試算(税抜)'!X459),IF(入力!$E$30=1,ROUNDDOWN('ユーザー別小売(卸)価格試算(税抜)'!X459*(1+入力!$E$31/100),-入力!$E$29),IF(入力!$E$30=2,ROUNDUP('ユーザー別小売(卸)価格試算(税抜)'!X459*(1+入力!$E$31/100),-入力!$E$29),IF(入力!$E$30=3,ROUND('ユーザー別小売(卸)価格試算(税抜)'!X459*(1+入力!$E$31/100),-入力!$E$29)))),'ユーザー別小売(卸)価格試算(税抜)'!X459))</f>
        <v/>
      </c>
      <c r="Y459" s="20">
        <f>'6桁'!Y459</f>
        <v>0</v>
      </c>
    </row>
    <row r="460" spans="2:25" ht="30" customHeight="1">
      <c r="B460" s="503"/>
      <c r="C460" s="500" t="s">
        <v>459</v>
      </c>
      <c r="D460" s="501"/>
      <c r="E460" s="500">
        <v>100</v>
      </c>
      <c r="F460" s="587"/>
      <c r="G460" s="342">
        <v>108</v>
      </c>
      <c r="H460" s="95" t="str">
        <f>IF('ユーザー別小売(卸)価格試算(税抜)'!H460="","",IF(ISNUMBER('ユーザー別小売(卸)価格試算(税抜)'!H460),IF(入力!$C$30=1,ROUNDDOWN('ユーザー別小売(卸)価格試算(税抜)'!H460*(1+入力!$C$31/100),-入力!$C$29),IF(入力!$C$30=2,ROUNDUP('ユーザー別小売(卸)価格試算(税抜)'!H460*(1+入力!$C$31/100),-入力!$C$29),IF(入力!$C$30=3,ROUND('ユーザー別小売(卸)価格試算(税抜)'!H460*(1+入力!$C$31/100),-入力!$C$29)))),'ユーザー別小売(卸)価格試算(税抜)'!H460))</f>
        <v/>
      </c>
      <c r="I460" s="96">
        <f>'6桁'!I460</f>
        <v>0</v>
      </c>
      <c r="J460" s="95" t="str">
        <f>IF('ユーザー別小売(卸)価格試算(税抜)'!J460="","",IF(ISNUMBER('ユーザー別小売(卸)価格試算(税抜)'!J460),IF(入力!$C$30=1,ROUNDDOWN('ユーザー別小売(卸)価格試算(税抜)'!J460*(1+入力!$C$31/100),-入力!$C$29),IF(入力!$C$30=2,ROUNDUP('ユーザー別小売(卸)価格試算(税抜)'!J460*(1+入力!$C$31/100),-入力!$C$29),IF(入力!$C$30=3,ROUND('ユーザー別小売(卸)価格試算(税抜)'!J460*(1+入力!$C$31/100),-入力!$C$29)))),'ユーザー別小売(卸)価格試算(税抜)'!J460))</f>
        <v/>
      </c>
      <c r="K460" s="96">
        <f>'6桁'!K460</f>
        <v>0</v>
      </c>
      <c r="L460" s="95" t="str">
        <f>IF('ユーザー別小売(卸)価格試算(税抜)'!L460="","",IF(ISNUMBER('ユーザー別小売(卸)価格試算(税抜)'!L460),IF(入力!$C$30=1,ROUNDDOWN('ユーザー別小売(卸)価格試算(税抜)'!L460*(1+入力!$C$31/100),-入力!$C$29),IF(入力!$C$30=2,ROUNDUP('ユーザー別小売(卸)価格試算(税抜)'!L460*(1+入力!$C$31/100),-入力!$C$29),IF(入力!$C$30=3,ROUND('ユーザー別小売(卸)価格試算(税抜)'!L460*(1+入力!$C$31/100),-入力!$C$29)))),'ユーザー別小売(卸)価格試算(税抜)'!L460))</f>
        <v/>
      </c>
      <c r="M460" s="96">
        <f>'6桁'!M460</f>
        <v>0</v>
      </c>
      <c r="N460" s="95" t="str">
        <f>IF('ユーザー別小売(卸)価格試算(税抜)'!N460="","",IF(ISNUMBER('ユーザー別小売(卸)価格試算(税抜)'!N460),IF(入力!$C$30=1,ROUNDDOWN('ユーザー別小売(卸)価格試算(税抜)'!N460*(1+入力!$C$31/100),-入力!$C$29),IF(入力!$C$30=2,ROUNDUP('ユーザー別小売(卸)価格試算(税抜)'!N460*(1+入力!$C$31/100),-入力!$C$29),IF(入力!$C$30=3,ROUND('ユーザー別小売(卸)価格試算(税抜)'!N460*(1+入力!$C$31/100),-入力!$C$29)))),'ユーザー別小売(卸)価格試算(税抜)'!N460))</f>
        <v/>
      </c>
      <c r="O460" s="126">
        <f>'6桁'!O460</f>
        <v>0</v>
      </c>
      <c r="P460" s="95" t="str">
        <f>IF('ユーザー別小売(卸)価格試算(税抜)'!P460="","",IF(ISNUMBER('ユーザー別小売(卸)価格試算(税抜)'!P460),IF(入力!$C$30=1,ROUNDDOWN('ユーザー別小売(卸)価格試算(税抜)'!P460*(1+入力!$C$31/100),-入力!$C$29),IF(入力!$C$30=2,ROUNDUP('ユーザー別小売(卸)価格試算(税抜)'!P460*(1+入力!$C$31/100),-入力!$C$29),IF(入力!$C$30=3,ROUND('ユーザー別小売(卸)価格試算(税抜)'!P460*(1+入力!$C$31/100),-入力!$C$29)))),'ユーザー別小売(卸)価格試算(税抜)'!P460))</f>
        <v/>
      </c>
      <c r="Q460" s="126">
        <f>'6桁'!Q460</f>
        <v>0</v>
      </c>
      <c r="R460" s="95">
        <f>IF('ユーザー別小売(卸)価格試算(税抜)'!R460="","",IF(ISNUMBER('ユーザー別小売(卸)価格試算(税抜)'!R460),IF(入力!$E$30=1,ROUNDDOWN('ユーザー別小売(卸)価格試算(税抜)'!R460*(1+入力!$E$31/100),-入力!$E$29),IF(入力!$E$30=2,ROUNDUP('ユーザー別小売(卸)価格試算(税抜)'!R460*(1+入力!$E$31/100),-入力!$E$29),IF(入力!$E$30=3,ROUND('ユーザー別小売(卸)価格試算(税抜)'!R460*(1+入力!$E$31/100),-入力!$E$29)))),'ユーザー別小売(卸)価格試算(税抜)'!R460))</f>
        <v>54890</v>
      </c>
      <c r="S460" s="96" t="str">
        <f>'6桁'!S460</f>
        <v>Y★</v>
      </c>
      <c r="T460" s="456" t="str">
        <f>IF('ユーザー別小売(卸)価格試算(税抜)'!T460="","",IF(ISNUMBER('ユーザー別小売(卸)価格試算(税抜)'!T460),IF(入力!$E$30=1,ROUNDDOWN('ユーザー別小売(卸)価格試算(税抜)'!T460*(1+入力!$E$31/100),-入力!$E$29),IF(入力!$E$30=2,ROUNDUP('ユーザー別小売(卸)価格試算(税抜)'!T460*(1+入力!$E$31/100),-入力!$E$29),IF(入力!$E$30=3,ROUND('ユーザー別小売(卸)価格試算(税抜)'!T460*(1+入力!$E$31/100),-入力!$E$29)))),'ユーザー別小売(卸)価格試算(税抜)'!T460))</f>
        <v/>
      </c>
      <c r="U460" s="96">
        <f>'6桁'!U460</f>
        <v>0</v>
      </c>
      <c r="V460" s="456" t="str">
        <f>IF('ユーザー別小売(卸)価格試算(税抜)'!V460="","",IF(ISNUMBER('ユーザー別小売(卸)価格試算(税抜)'!V460),IF(入力!$E$30=1,ROUNDDOWN('ユーザー別小売(卸)価格試算(税抜)'!V460*(1+入力!$E$31/100),-入力!$E$29),IF(入力!$E$30=2,ROUNDUP('ユーザー別小売(卸)価格試算(税抜)'!V460*(1+入力!$E$31/100),-入力!$E$29),IF(入力!$E$30=3,ROUND('ユーザー別小売(卸)価格試算(税抜)'!V460*(1+入力!$E$31/100),-入力!$E$29)))),'ユーザー別小売(卸)価格試算(税抜)'!V460))</f>
        <v/>
      </c>
      <c r="W460" s="126">
        <f>'6桁'!W460</f>
        <v>0</v>
      </c>
      <c r="X460" s="456" t="str">
        <f>IF('ユーザー別小売(卸)価格試算(税抜)'!X460="","",IF(ISNUMBER('ユーザー別小売(卸)価格試算(税抜)'!X460),IF(入力!$E$30=1,ROUNDDOWN('ユーザー別小売(卸)価格試算(税抜)'!X460*(1+入力!$E$31/100),-入力!$E$29),IF(入力!$E$30=2,ROUNDUP('ユーザー別小売(卸)価格試算(税抜)'!X460*(1+入力!$E$31/100),-入力!$E$29),IF(入力!$E$30=3,ROUND('ユーザー別小売(卸)価格試算(税抜)'!X460*(1+入力!$E$31/100),-入力!$E$29)))),'ユーザー別小売(卸)価格試算(税抜)'!X460))</f>
        <v/>
      </c>
      <c r="Y460" s="20">
        <f>'6桁'!Y460</f>
        <v>0</v>
      </c>
    </row>
    <row r="461" spans="2:25" ht="30" customHeight="1">
      <c r="B461" s="503"/>
      <c r="C461" s="500" t="s">
        <v>298</v>
      </c>
      <c r="D461" s="501"/>
      <c r="E461" s="500">
        <v>106</v>
      </c>
      <c r="F461" s="587"/>
      <c r="G461" s="342">
        <v>110</v>
      </c>
      <c r="H461" s="95" t="str">
        <f>IF('ユーザー別小売(卸)価格試算(税抜)'!H461="","",IF(ISNUMBER('ユーザー別小売(卸)価格試算(税抜)'!H461),IF(入力!$C$30=1,ROUNDDOWN('ユーザー別小売(卸)価格試算(税抜)'!H461*(1+入力!$C$31/100),-入力!$C$29),IF(入力!$C$30=2,ROUNDUP('ユーザー別小売(卸)価格試算(税抜)'!H461*(1+入力!$C$31/100),-入力!$C$29),IF(入力!$C$30=3,ROUND('ユーザー別小売(卸)価格試算(税抜)'!H461*(1+入力!$C$31/100),-入力!$C$29)))),'ユーザー別小売(卸)価格試算(税抜)'!H461))</f>
        <v/>
      </c>
      <c r="I461" s="96">
        <f>'6桁'!I461</f>
        <v>0</v>
      </c>
      <c r="J461" s="95" t="str">
        <f>IF('ユーザー別小売(卸)価格試算(税抜)'!J461="","",IF(ISNUMBER('ユーザー別小売(卸)価格試算(税抜)'!J461),IF(入力!$C$30=1,ROUNDDOWN('ユーザー別小売(卸)価格試算(税抜)'!J461*(1+入力!$C$31/100),-入力!$C$29),IF(入力!$C$30=2,ROUNDUP('ユーザー別小売(卸)価格試算(税抜)'!J461*(1+入力!$C$31/100),-入力!$C$29),IF(入力!$C$30=3,ROUND('ユーザー別小売(卸)価格試算(税抜)'!J461*(1+入力!$C$31/100),-入力!$C$29)))),'ユーザー別小売(卸)価格試算(税抜)'!J461))</f>
        <v/>
      </c>
      <c r="K461" s="96">
        <f>'6桁'!K461</f>
        <v>0</v>
      </c>
      <c r="L461" s="95" t="str">
        <f>IF('ユーザー別小売(卸)価格試算(税抜)'!L461="","",IF(ISNUMBER('ユーザー別小売(卸)価格試算(税抜)'!L461),IF(入力!$C$30=1,ROUNDDOWN('ユーザー別小売(卸)価格試算(税抜)'!L461*(1+入力!$C$31/100),-入力!$C$29),IF(入力!$C$30=2,ROUNDUP('ユーザー別小売(卸)価格試算(税抜)'!L461*(1+入力!$C$31/100),-入力!$C$29),IF(入力!$C$30=3,ROUND('ユーザー別小売(卸)価格試算(税抜)'!L461*(1+入力!$C$31/100),-入力!$C$29)))),'ユーザー別小売(卸)価格試算(税抜)'!L461))</f>
        <v/>
      </c>
      <c r="M461" s="96">
        <f>'6桁'!M461</f>
        <v>0</v>
      </c>
      <c r="N461" s="95" t="str">
        <f>IF('ユーザー別小売(卸)価格試算(税抜)'!N461="","",IF(ISNUMBER('ユーザー別小売(卸)価格試算(税抜)'!N461),IF(入力!$C$30=1,ROUNDDOWN('ユーザー別小売(卸)価格試算(税抜)'!N461*(1+入力!$C$31/100),-入力!$C$29),IF(入力!$C$30=2,ROUNDUP('ユーザー別小売(卸)価格試算(税抜)'!N461*(1+入力!$C$31/100),-入力!$C$29),IF(入力!$C$30=3,ROUND('ユーザー別小売(卸)価格試算(税抜)'!N461*(1+入力!$C$31/100),-入力!$C$29)))),'ユーザー別小売(卸)価格試算(税抜)'!N461))</f>
        <v/>
      </c>
      <c r="O461" s="126">
        <f>'6桁'!O461</f>
        <v>0</v>
      </c>
      <c r="P461" s="95" t="str">
        <f>IF('ユーザー別小売(卸)価格試算(税抜)'!P461="","",IF(ISNUMBER('ユーザー別小売(卸)価格試算(税抜)'!P461),IF(入力!$C$30=1,ROUNDDOWN('ユーザー別小売(卸)価格試算(税抜)'!P461*(1+入力!$C$31/100),-入力!$C$29),IF(入力!$C$30=2,ROUNDUP('ユーザー別小売(卸)価格試算(税抜)'!P461*(1+入力!$C$31/100),-入力!$C$29),IF(入力!$C$30=3,ROUND('ユーザー別小売(卸)価格試算(税抜)'!P461*(1+入力!$C$31/100),-入力!$C$29)))),'ユーザー別小売(卸)価格試算(税抜)'!P461))</f>
        <v/>
      </c>
      <c r="Q461" s="126">
        <f>'6桁'!Q461</f>
        <v>0</v>
      </c>
      <c r="R461" s="95" t="str">
        <f>IF('ユーザー別小売(卸)価格試算(税抜)'!R461="","",IF(ISNUMBER('ユーザー別小売(卸)価格試算(税抜)'!R461),IF(入力!$E$30=1,ROUNDDOWN('ユーザー別小売(卸)価格試算(税抜)'!R461*(1+入力!$E$31/100),-入力!$E$29),IF(入力!$E$30=2,ROUNDUP('ユーザー別小売(卸)価格試算(税抜)'!R461*(1+入力!$E$31/100),-入力!$E$29),IF(入力!$E$30=3,ROUND('ユーザー別小売(卸)価格試算(税抜)'!R461*(1+入力!$E$31/100),-入力!$E$29)))),'ユーザー別小売(卸)価格試算(税抜)'!R461))</f>
        <v/>
      </c>
      <c r="S461" s="96">
        <f>'6桁'!S461</f>
        <v>0</v>
      </c>
      <c r="T461" s="456" t="str">
        <f>IF('ユーザー別小売(卸)価格試算(税抜)'!T461="","",IF(ISNUMBER('ユーザー別小売(卸)価格試算(税抜)'!T461),IF(入力!$E$30=1,ROUNDDOWN('ユーザー別小売(卸)価格試算(税抜)'!T461*(1+入力!$E$31/100),-入力!$E$29),IF(入力!$E$30=2,ROUNDUP('ユーザー別小売(卸)価格試算(税抜)'!T461*(1+入力!$E$31/100),-入力!$E$29),IF(入力!$E$30=3,ROUND('ユーザー別小売(卸)価格試算(税抜)'!T461*(1+入力!$E$31/100),-入力!$E$29)))),'ユーザー別小売(卸)価格試算(税抜)'!T461))</f>
        <v>卸価格設定なし</v>
      </c>
      <c r="U461" s="96" t="str">
        <f>'6桁'!U461</f>
        <v>W★</v>
      </c>
      <c r="V461" s="456" t="str">
        <f>IF('ユーザー別小売(卸)価格試算(税抜)'!V461="","",IF(ISNUMBER('ユーザー別小売(卸)価格試算(税抜)'!V461),IF(入力!$E$30=1,ROUNDDOWN('ユーザー別小売(卸)価格試算(税抜)'!V461*(1+入力!$E$31/100),-入力!$E$29),IF(入力!$E$30=2,ROUNDUP('ユーザー別小売(卸)価格試算(税抜)'!V461*(1+入力!$E$31/100),-入力!$E$29),IF(入力!$E$30=3,ROUND('ユーザー別小売(卸)価格試算(税抜)'!V461*(1+入力!$E$31/100),-入力!$E$29)))),'ユーザー別小売(卸)価格試算(税抜)'!V461))</f>
        <v/>
      </c>
      <c r="W461" s="126">
        <f>'6桁'!W461</f>
        <v>0</v>
      </c>
      <c r="X461" s="456" t="str">
        <f>IF('ユーザー別小売(卸)価格試算(税抜)'!X461="","",IF(ISNUMBER('ユーザー別小売(卸)価格試算(税抜)'!X461),IF(入力!$E$30=1,ROUNDDOWN('ユーザー別小売(卸)価格試算(税抜)'!X461*(1+入力!$E$31/100),-入力!$E$29),IF(入力!$E$30=2,ROUNDUP('ユーザー別小売(卸)価格試算(税抜)'!X461*(1+入力!$E$31/100),-入力!$E$29),IF(入力!$E$30=3,ROUND('ユーザー別小売(卸)価格試算(税抜)'!X461*(1+入力!$E$31/100),-入力!$E$29)))),'ユーザー別小売(卸)価格試算(税抜)'!X461))</f>
        <v/>
      </c>
      <c r="Y461" s="20">
        <f>'6桁'!Y461</f>
        <v>0</v>
      </c>
    </row>
    <row r="462" spans="2:25" ht="30" customHeight="1">
      <c r="B462" s="503"/>
      <c r="C462" s="500" t="s">
        <v>461</v>
      </c>
      <c r="D462" s="501"/>
      <c r="E462" s="500"/>
      <c r="F462" s="587"/>
      <c r="G462" s="342">
        <v>112</v>
      </c>
      <c r="H462" s="95" t="str">
        <f>IF('ユーザー別小売(卸)価格試算(税抜)'!H462="","",IF(ISNUMBER('ユーザー別小売(卸)価格試算(税抜)'!H462),IF(入力!$C$30=1,ROUNDDOWN('ユーザー別小売(卸)価格試算(税抜)'!H462*(1+入力!$C$31/100),-入力!$C$29),IF(入力!$C$30=2,ROUNDUP('ユーザー別小売(卸)価格試算(税抜)'!H462*(1+入力!$C$31/100),-入力!$C$29),IF(入力!$C$30=3,ROUND('ユーザー別小売(卸)価格試算(税抜)'!H462*(1+入力!$C$31/100),-入力!$C$29)))),'ユーザー別小売(卸)価格試算(税抜)'!H462))</f>
        <v/>
      </c>
      <c r="I462" s="96">
        <f>'6桁'!I462</f>
        <v>0</v>
      </c>
      <c r="J462" s="95" t="str">
        <f>IF('ユーザー別小売(卸)価格試算(税抜)'!J462="","",IF(ISNUMBER('ユーザー別小売(卸)価格試算(税抜)'!J462),IF(入力!$C$30=1,ROUNDDOWN('ユーザー別小売(卸)価格試算(税抜)'!J462*(1+入力!$C$31/100),-入力!$C$29),IF(入力!$C$30=2,ROUNDUP('ユーザー別小売(卸)価格試算(税抜)'!J462*(1+入力!$C$31/100),-入力!$C$29),IF(入力!$C$30=3,ROUND('ユーザー別小売(卸)価格試算(税抜)'!J462*(1+入力!$C$31/100),-入力!$C$29)))),'ユーザー別小売(卸)価格試算(税抜)'!J462))</f>
        <v/>
      </c>
      <c r="K462" s="96">
        <f>'6桁'!K462</f>
        <v>0</v>
      </c>
      <c r="L462" s="95" t="str">
        <f>IF('ユーザー別小売(卸)価格試算(税抜)'!L462="","",IF(ISNUMBER('ユーザー別小売(卸)価格試算(税抜)'!L462),IF(入力!$C$30=1,ROUNDDOWN('ユーザー別小売(卸)価格試算(税抜)'!L462*(1+入力!$C$31/100),-入力!$C$29),IF(入力!$C$30=2,ROUNDUP('ユーザー別小売(卸)価格試算(税抜)'!L462*(1+入力!$C$31/100),-入力!$C$29),IF(入力!$C$30=3,ROUND('ユーザー別小売(卸)価格試算(税抜)'!L462*(1+入力!$C$31/100),-入力!$C$29)))),'ユーザー別小売(卸)価格試算(税抜)'!L462))</f>
        <v/>
      </c>
      <c r="M462" s="96">
        <f>'6桁'!M462</f>
        <v>0</v>
      </c>
      <c r="N462" s="95" t="str">
        <f>IF('ユーザー別小売(卸)価格試算(税抜)'!N462="","",IF(ISNUMBER('ユーザー別小売(卸)価格試算(税抜)'!N462),IF(入力!$C$30=1,ROUNDDOWN('ユーザー別小売(卸)価格試算(税抜)'!N462*(1+入力!$C$31/100),-入力!$C$29),IF(入力!$C$30=2,ROUNDUP('ユーザー別小売(卸)価格試算(税抜)'!N462*(1+入力!$C$31/100),-入力!$C$29),IF(入力!$C$30=3,ROUND('ユーザー別小売(卸)価格試算(税抜)'!N462*(1+入力!$C$31/100),-入力!$C$29)))),'ユーザー別小売(卸)価格試算(税抜)'!N462))</f>
        <v/>
      </c>
      <c r="O462" s="110">
        <f>'6桁'!O462</f>
        <v>0</v>
      </c>
      <c r="P462" s="95" t="str">
        <f>IF('ユーザー別小売(卸)価格試算(税抜)'!P462="","",IF(ISNUMBER('ユーザー別小売(卸)価格試算(税抜)'!P462),IF(入力!$C$30=1,ROUNDDOWN('ユーザー別小売(卸)価格試算(税抜)'!P462*(1+入力!$C$31/100),-入力!$C$29),IF(入力!$C$30=2,ROUNDUP('ユーザー別小売(卸)価格試算(税抜)'!P462*(1+入力!$C$31/100),-入力!$C$29),IF(入力!$C$30=3,ROUND('ユーザー別小売(卸)価格試算(税抜)'!P462*(1+入力!$C$31/100),-入力!$C$29)))),'ユーザー別小売(卸)価格試算(税抜)'!P462))</f>
        <v/>
      </c>
      <c r="Q462" s="110">
        <f>'6桁'!Q462</f>
        <v>0</v>
      </c>
      <c r="R462" s="95" t="str">
        <f>IF('ユーザー別小売(卸)価格試算(税抜)'!R462="","",IF(ISNUMBER('ユーザー別小売(卸)価格試算(税抜)'!R462),IF(入力!$E$30=1,ROUNDDOWN('ユーザー別小売(卸)価格試算(税抜)'!R462*(1+入力!$E$31/100),-入力!$E$29),IF(入力!$E$30=2,ROUNDUP('ユーザー別小売(卸)価格試算(税抜)'!R462*(1+入力!$E$31/100),-入力!$E$29),IF(入力!$E$30=3,ROUND('ユーザー別小売(卸)価格試算(税抜)'!R462*(1+入力!$E$31/100),-入力!$E$29)))),'ユーザー別小売(卸)価格試算(税抜)'!R462))</f>
        <v/>
      </c>
      <c r="S462" s="96">
        <f>'6桁'!S462</f>
        <v>0</v>
      </c>
      <c r="T462" s="456" t="str">
        <f>IF('ユーザー別小売(卸)価格試算(税抜)'!T462="","",IF(ISNUMBER('ユーザー別小売(卸)価格試算(税抜)'!T462),IF(入力!$E$30=1,ROUNDDOWN('ユーザー別小売(卸)価格試算(税抜)'!T462*(1+入力!$E$31/100),-入力!$E$29),IF(入力!$E$30=2,ROUNDUP('ユーザー別小売(卸)価格試算(税抜)'!T462*(1+入力!$E$31/100),-入力!$E$29),IF(入力!$E$30=3,ROUND('ユーザー別小売(卸)価格試算(税抜)'!T462*(1+入力!$E$31/100),-入力!$E$29)))),'ユーザー別小売(卸)価格試算(税抜)'!T462))</f>
        <v>卸価格設定なし</v>
      </c>
      <c r="U462" s="96" t="str">
        <f>'6桁'!U462</f>
        <v>Y★</v>
      </c>
      <c r="V462" s="456" t="str">
        <f>IF('ユーザー別小売(卸)価格試算(税抜)'!V462="","",IF(ISNUMBER('ユーザー別小売(卸)価格試算(税抜)'!V462),IF(入力!$E$30=1,ROUNDDOWN('ユーザー別小売(卸)価格試算(税抜)'!V462*(1+入力!$E$31/100),-入力!$E$29),IF(入力!$E$30=2,ROUNDUP('ユーザー別小売(卸)価格試算(税抜)'!V462*(1+入力!$E$31/100),-入力!$E$29),IF(入力!$E$30=3,ROUND('ユーザー別小売(卸)価格試算(税抜)'!V462*(1+入力!$E$31/100),-入力!$E$29)))),'ユーザー別小売(卸)価格試算(税抜)'!V462))</f>
        <v/>
      </c>
      <c r="W462" s="126">
        <f>'6桁'!W462</f>
        <v>0</v>
      </c>
      <c r="X462" s="456" t="str">
        <f>IF('ユーザー別小売(卸)価格試算(税抜)'!X462="","",IF(ISNUMBER('ユーザー別小売(卸)価格試算(税抜)'!X462),IF(入力!$E$30=1,ROUNDDOWN('ユーザー別小売(卸)価格試算(税抜)'!X462*(1+入力!$E$31/100),-入力!$E$29),IF(入力!$E$30=2,ROUNDUP('ユーザー別小売(卸)価格試算(税抜)'!X462*(1+入力!$E$31/100),-入力!$E$29),IF(入力!$E$30=3,ROUND('ユーザー別小売(卸)価格試算(税抜)'!X462*(1+入力!$E$31/100),-入力!$E$29)))),'ユーザー別小売(卸)価格試算(税抜)'!X462))</f>
        <v/>
      </c>
      <c r="Y462" s="20">
        <f>'6桁'!Y462</f>
        <v>0</v>
      </c>
    </row>
    <row r="463" spans="2:25" ht="30" customHeight="1">
      <c r="B463" s="503"/>
      <c r="C463" s="500" t="s">
        <v>463</v>
      </c>
      <c r="D463" s="501"/>
      <c r="E463" s="500">
        <v>110</v>
      </c>
      <c r="F463" s="587"/>
      <c r="G463" s="342">
        <v>114</v>
      </c>
      <c r="H463" s="95" t="str">
        <f>IF('ユーザー別小売(卸)価格試算(税抜)'!H463="","",IF(ISNUMBER('ユーザー別小売(卸)価格試算(税抜)'!H463),IF(入力!$C$30=1,ROUNDDOWN('ユーザー別小売(卸)価格試算(税抜)'!H463*(1+入力!$C$31/100),-入力!$C$29),IF(入力!$C$30=2,ROUNDUP('ユーザー別小売(卸)価格試算(税抜)'!H463*(1+入力!$C$31/100),-入力!$C$29),IF(入力!$C$30=3,ROUND('ユーザー別小売(卸)価格試算(税抜)'!H463*(1+入力!$C$31/100),-入力!$C$29)))),'ユーザー別小売(卸)価格試算(税抜)'!H463))</f>
        <v/>
      </c>
      <c r="I463" s="96">
        <f>'6桁'!I463</f>
        <v>0</v>
      </c>
      <c r="J463" s="95" t="str">
        <f>IF('ユーザー別小売(卸)価格試算(税抜)'!J463="","",IF(ISNUMBER('ユーザー別小売(卸)価格試算(税抜)'!J463),IF(入力!$C$30=1,ROUNDDOWN('ユーザー別小売(卸)価格試算(税抜)'!J463*(1+入力!$C$31/100),-入力!$C$29),IF(入力!$C$30=2,ROUNDUP('ユーザー別小売(卸)価格試算(税抜)'!J463*(1+入力!$C$31/100),-入力!$C$29),IF(入力!$C$30=3,ROUND('ユーザー別小売(卸)価格試算(税抜)'!J463*(1+入力!$C$31/100),-入力!$C$29)))),'ユーザー別小売(卸)価格試算(税抜)'!J463))</f>
        <v/>
      </c>
      <c r="K463" s="96">
        <f>'6桁'!K463</f>
        <v>0</v>
      </c>
      <c r="L463" s="95" t="str">
        <f>IF('ユーザー別小売(卸)価格試算(税抜)'!L463="","",IF(ISNUMBER('ユーザー別小売(卸)価格試算(税抜)'!L463),IF(入力!$C$30=1,ROUNDDOWN('ユーザー別小売(卸)価格試算(税抜)'!L463*(1+入力!$C$31/100),-入力!$C$29),IF(入力!$C$30=2,ROUNDUP('ユーザー別小売(卸)価格試算(税抜)'!L463*(1+入力!$C$31/100),-入力!$C$29),IF(入力!$C$30=3,ROUND('ユーザー別小売(卸)価格試算(税抜)'!L463*(1+入力!$C$31/100),-入力!$C$29)))),'ユーザー別小売(卸)価格試算(税抜)'!L463))</f>
        <v/>
      </c>
      <c r="M463" s="96">
        <f>'6桁'!M463</f>
        <v>0</v>
      </c>
      <c r="N463" s="95" t="str">
        <f>IF('ユーザー別小売(卸)価格試算(税抜)'!N463="","",IF(ISNUMBER('ユーザー別小売(卸)価格試算(税抜)'!N463),IF(入力!$C$30=1,ROUNDDOWN('ユーザー別小売(卸)価格試算(税抜)'!N463*(1+入力!$C$31/100),-入力!$C$29),IF(入力!$C$30=2,ROUNDUP('ユーザー別小売(卸)価格試算(税抜)'!N463*(1+入力!$C$31/100),-入力!$C$29),IF(入力!$C$30=3,ROUND('ユーザー別小売(卸)価格試算(税抜)'!N463*(1+入力!$C$31/100),-入力!$C$29)))),'ユーザー別小売(卸)価格試算(税抜)'!N463))</f>
        <v/>
      </c>
      <c r="O463" s="96">
        <f>'6桁'!O463</f>
        <v>0</v>
      </c>
      <c r="P463" s="95" t="str">
        <f>IF('ユーザー別小売(卸)価格試算(税抜)'!P463="","",IF(ISNUMBER('ユーザー別小売(卸)価格試算(税抜)'!P463),IF(入力!$C$30=1,ROUNDDOWN('ユーザー別小売(卸)価格試算(税抜)'!P463*(1+入力!$C$31/100),-入力!$C$29),IF(入力!$C$30=2,ROUNDUP('ユーザー別小売(卸)価格試算(税抜)'!P463*(1+入力!$C$31/100),-入力!$C$29),IF(入力!$C$30=3,ROUND('ユーザー別小売(卸)価格試算(税抜)'!P463*(1+入力!$C$31/100),-入力!$C$29)))),'ユーザー別小売(卸)価格試算(税抜)'!P463))</f>
        <v/>
      </c>
      <c r="Q463" s="96">
        <f>'6桁'!Q463</f>
        <v>0</v>
      </c>
      <c r="R463" s="95" t="str">
        <f>IF('ユーザー別小売(卸)価格試算(税抜)'!R463="","",IF(ISNUMBER('ユーザー別小売(卸)価格試算(税抜)'!R463),IF(入力!$E$30=1,ROUNDDOWN('ユーザー別小売(卸)価格試算(税抜)'!R463*(1+入力!$E$31/100),-入力!$E$29),IF(入力!$E$30=2,ROUNDUP('ユーザー別小売(卸)価格試算(税抜)'!R463*(1+入力!$E$31/100),-入力!$E$29),IF(入力!$E$30=3,ROUND('ユーザー別小売(卸)価格試算(税抜)'!R463*(1+入力!$E$31/100),-入力!$E$29)))),'ユーザー別小売(卸)価格試算(税抜)'!R463))</f>
        <v/>
      </c>
      <c r="S463" s="96">
        <f>'6桁'!S463</f>
        <v>0</v>
      </c>
      <c r="T463" s="456" t="str">
        <f>IF('ユーザー別小売(卸)価格試算(税抜)'!T463="","",IF(ISNUMBER('ユーザー別小売(卸)価格試算(税抜)'!T463),IF(入力!$E$30=1,ROUNDDOWN('ユーザー別小売(卸)価格試算(税抜)'!T463*(1+入力!$E$31/100),-入力!$E$29),IF(入力!$E$30=2,ROUNDUP('ユーザー別小売(卸)価格試算(税抜)'!T463*(1+入力!$E$31/100),-入力!$E$29),IF(入力!$E$30=3,ROUND('ユーザー別小売(卸)価格試算(税抜)'!T463*(1+入力!$E$31/100),-入力!$E$29)))),'ユーザー別小売(卸)価格試算(税抜)'!T463))</f>
        <v>卸価格設定なし</v>
      </c>
      <c r="U463" s="96" t="str">
        <f>'6桁'!U463</f>
        <v>W★</v>
      </c>
      <c r="V463" s="456" t="str">
        <f>IF('ユーザー別小売(卸)価格試算(税抜)'!V463="","",IF(ISNUMBER('ユーザー別小売(卸)価格試算(税抜)'!V463),IF(入力!$E$30=1,ROUNDDOWN('ユーザー別小売(卸)価格試算(税抜)'!V463*(1+入力!$E$31/100),-入力!$E$29),IF(入力!$E$30=2,ROUNDUP('ユーザー別小売(卸)価格試算(税抜)'!V463*(1+入力!$E$31/100),-入力!$E$29),IF(入力!$E$30=3,ROUND('ユーザー別小売(卸)価格試算(税抜)'!V463*(1+入力!$E$31/100),-入力!$E$29)))),'ユーザー別小売(卸)価格試算(税抜)'!V463))</f>
        <v/>
      </c>
      <c r="W463" s="126">
        <f>'6桁'!W463</f>
        <v>0</v>
      </c>
      <c r="X463" s="456" t="str">
        <f>IF('ユーザー別小売(卸)価格試算(税抜)'!X463="","",IF(ISNUMBER('ユーザー別小売(卸)価格試算(税抜)'!X463),IF(入力!$E$30=1,ROUNDDOWN('ユーザー別小売(卸)価格試算(税抜)'!X463*(1+入力!$E$31/100),-入力!$E$29),IF(入力!$E$30=2,ROUNDUP('ユーザー別小売(卸)価格試算(税抜)'!X463*(1+入力!$E$31/100),-入力!$E$29),IF(入力!$E$30=3,ROUND('ユーザー別小売(卸)価格試算(税抜)'!X463*(1+入力!$E$31/100),-入力!$E$29)))),'ユーザー別小売(卸)価格試算(税抜)'!X463))</f>
        <v/>
      </c>
      <c r="Y463" s="20">
        <f>'6桁'!Y463</f>
        <v>0</v>
      </c>
    </row>
    <row r="464" spans="2:25" ht="30" customHeight="1">
      <c r="B464" s="503"/>
      <c r="C464" s="500" t="s">
        <v>1327</v>
      </c>
      <c r="D464" s="501"/>
      <c r="E464" s="500"/>
      <c r="F464" s="587"/>
      <c r="G464" s="342">
        <v>104</v>
      </c>
      <c r="H464" s="95" t="str">
        <f>IF('ユーザー別小売(卸)価格試算(税抜)'!H464="","",IF(ISNUMBER('ユーザー別小売(卸)価格試算(税抜)'!H464),IF(入力!$C$30=1,ROUNDDOWN('ユーザー別小売(卸)価格試算(税抜)'!H464*(1+入力!$C$31/100),-入力!$C$29),IF(入力!$C$30=2,ROUNDUP('ユーザー別小売(卸)価格試算(税抜)'!H464*(1+入力!$C$31/100),-入力!$C$29),IF(入力!$C$30=3,ROUND('ユーザー別小売(卸)価格試算(税抜)'!H464*(1+入力!$C$31/100),-入力!$C$29)))),'ユーザー別小売(卸)価格試算(税抜)'!H464))</f>
        <v/>
      </c>
      <c r="I464" s="96">
        <f>'6桁'!I464</f>
        <v>0</v>
      </c>
      <c r="J464" s="95" t="str">
        <f>IF('ユーザー別小売(卸)価格試算(税抜)'!J464="","",IF(ISNUMBER('ユーザー別小売(卸)価格試算(税抜)'!J464),IF(入力!$C$30=1,ROUNDDOWN('ユーザー別小売(卸)価格試算(税抜)'!J464*(1+入力!$C$31/100),-入力!$C$29),IF(入力!$C$30=2,ROUNDUP('ユーザー別小売(卸)価格試算(税抜)'!J464*(1+入力!$C$31/100),-入力!$C$29),IF(入力!$C$30=3,ROUND('ユーザー別小売(卸)価格試算(税抜)'!J464*(1+入力!$C$31/100),-入力!$C$29)))),'ユーザー別小売(卸)価格試算(税抜)'!J464))</f>
        <v/>
      </c>
      <c r="K464" s="96">
        <f>'6桁'!K464</f>
        <v>0</v>
      </c>
      <c r="L464" s="95">
        <f>IF('ユーザー別小売(卸)価格試算(税抜)'!L464="","",IF(ISNUMBER('ユーザー別小売(卸)価格試算(税抜)'!L464),IF(入力!$C$30=1,ROUNDDOWN('ユーザー別小売(卸)価格試算(税抜)'!L464*(1+入力!$C$31/100),-入力!$C$29),IF(入力!$C$30=2,ROUNDUP('ユーザー別小売(卸)価格試算(税抜)'!L464*(1+入力!$C$31/100),-入力!$C$29),IF(入力!$C$30=3,ROUND('ユーザー別小売(卸)価格試算(税抜)'!L464*(1+入力!$C$31/100),-入力!$C$29)))),'ユーザー別小売(卸)価格試算(税抜)'!L464))</f>
        <v>48950</v>
      </c>
      <c r="M464" s="96" t="str">
        <f>'6桁'!M464</f>
        <v>⑨V★</v>
      </c>
      <c r="N464" s="95" t="str">
        <f>IF('ユーザー別小売(卸)価格試算(税抜)'!N464="","",IF(ISNUMBER('ユーザー別小売(卸)価格試算(税抜)'!N464),IF(入力!$C$30=1,ROUNDDOWN('ユーザー別小売(卸)価格試算(税抜)'!N464*(1+入力!$C$31/100),-入力!$C$29),IF(入力!$C$30=2,ROUNDUP('ユーザー別小売(卸)価格試算(税抜)'!N464*(1+入力!$C$31/100),-入力!$C$29),IF(入力!$C$30=3,ROUND('ユーザー別小売(卸)価格試算(税抜)'!N464*(1+入力!$C$31/100),-入力!$C$29)))),'ユーザー別小売(卸)価格試算(税抜)'!N464))</f>
        <v/>
      </c>
      <c r="O464" s="96">
        <f>'6桁'!O464</f>
        <v>0</v>
      </c>
      <c r="P464" s="95" t="str">
        <f>IF('ユーザー別小売(卸)価格試算(税抜)'!P464="","",IF(ISNUMBER('ユーザー別小売(卸)価格試算(税抜)'!P464),IF(入力!$C$30=1,ROUNDDOWN('ユーザー別小売(卸)価格試算(税抜)'!P464*(1+入力!$C$31/100),-入力!$C$29),IF(入力!$C$30=2,ROUNDUP('ユーザー別小売(卸)価格試算(税抜)'!P464*(1+入力!$C$31/100),-入力!$C$29),IF(入力!$C$30=3,ROUND('ユーザー別小売(卸)価格試算(税抜)'!P464*(1+入力!$C$31/100),-入力!$C$29)))),'ユーザー別小売(卸)価格試算(税抜)'!P464))</f>
        <v/>
      </c>
      <c r="Q464" s="96">
        <f>'6桁'!Q464</f>
        <v>0</v>
      </c>
      <c r="R464" s="95" t="str">
        <f>IF('ユーザー別小売(卸)価格試算(税抜)'!R464="","",IF(ISNUMBER('ユーザー別小売(卸)価格試算(税抜)'!R464),IF(入力!$E$30=1,ROUNDDOWN('ユーザー別小売(卸)価格試算(税抜)'!R464*(1+入力!$E$31/100),-入力!$E$29),IF(入力!$E$30=2,ROUNDUP('ユーザー別小売(卸)価格試算(税抜)'!R464*(1+入力!$E$31/100),-入力!$E$29),IF(入力!$E$30=3,ROUND('ユーザー別小売(卸)価格試算(税抜)'!R464*(1+入力!$E$31/100),-入力!$E$29)))),'ユーザー別小売(卸)価格試算(税抜)'!R464))</f>
        <v/>
      </c>
      <c r="S464" s="96">
        <f>'6桁'!S464</f>
        <v>0</v>
      </c>
      <c r="T464" s="456" t="str">
        <f>IF('ユーザー別小売(卸)価格試算(税抜)'!T464="","",IF(ISNUMBER('ユーザー別小売(卸)価格試算(税抜)'!T464),IF(入力!$E$30=1,ROUNDDOWN('ユーザー別小売(卸)価格試算(税抜)'!T464*(1+入力!$E$31/100),-入力!$E$29),IF(入力!$E$30=2,ROUNDUP('ユーザー別小売(卸)価格試算(税抜)'!T464*(1+入力!$E$31/100),-入力!$E$29),IF(入力!$E$30=3,ROUND('ユーザー別小売(卸)価格試算(税抜)'!T464*(1+入力!$E$31/100),-入力!$E$29)))),'ユーザー別小売(卸)価格試算(税抜)'!T464))</f>
        <v/>
      </c>
      <c r="U464" s="96">
        <f>'6桁'!U464</f>
        <v>0</v>
      </c>
      <c r="V464" s="456" t="str">
        <f>IF('ユーザー別小売(卸)価格試算(税抜)'!V464="","",IF(ISNUMBER('ユーザー別小売(卸)価格試算(税抜)'!V464),IF(入力!$E$30=1,ROUNDDOWN('ユーザー別小売(卸)価格試算(税抜)'!V464*(1+入力!$E$31/100),-入力!$E$29),IF(入力!$E$30=2,ROUNDUP('ユーザー別小売(卸)価格試算(税抜)'!V464*(1+入力!$E$31/100),-入力!$E$29),IF(入力!$E$30=3,ROUND('ユーザー別小売(卸)価格試算(税抜)'!V464*(1+入力!$E$31/100),-入力!$E$29)))),'ユーザー別小売(卸)価格試算(税抜)'!V464))</f>
        <v/>
      </c>
      <c r="W464" s="126">
        <f>'6桁'!W464</f>
        <v>0</v>
      </c>
      <c r="X464" s="456" t="str">
        <f>IF('ユーザー別小売(卸)価格試算(税抜)'!X464="","",IF(ISNUMBER('ユーザー別小売(卸)価格試算(税抜)'!X464),IF(入力!$E$30=1,ROUNDDOWN('ユーザー別小売(卸)価格試算(税抜)'!X464*(1+入力!$E$31/100),-入力!$E$29),IF(入力!$E$30=2,ROUNDUP('ユーザー別小売(卸)価格試算(税抜)'!X464*(1+入力!$E$31/100),-入力!$E$29),IF(入力!$E$30=3,ROUND('ユーザー別小売(卸)価格試算(税抜)'!X464*(1+入力!$E$31/100),-入力!$E$29)))),'ユーザー別小売(卸)価格試算(税抜)'!X464))</f>
        <v/>
      </c>
      <c r="Y464" s="20">
        <f>'6桁'!Y464</f>
        <v>0</v>
      </c>
    </row>
    <row r="465" spans="2:25" ht="30" customHeight="1">
      <c r="B465" s="503"/>
      <c r="C465" s="500" t="s">
        <v>299</v>
      </c>
      <c r="D465" s="501"/>
      <c r="E465" s="500">
        <v>105</v>
      </c>
      <c r="F465" s="587"/>
      <c r="G465" s="342">
        <v>109</v>
      </c>
      <c r="H465" s="95" t="str">
        <f>IF('ユーザー別小売(卸)価格試算(税抜)'!H465="","",IF(ISNUMBER('ユーザー別小売(卸)価格試算(税抜)'!H465),IF(入力!$C$30=1,ROUNDDOWN('ユーザー別小売(卸)価格試算(税抜)'!H465*(1+入力!$C$31/100),-入力!$C$29),IF(入力!$C$30=2,ROUNDUP('ユーザー別小売(卸)価格試算(税抜)'!H465*(1+入力!$C$31/100),-入力!$C$29),IF(入力!$C$30=3,ROUND('ユーザー別小売(卸)価格試算(税抜)'!H465*(1+入力!$C$31/100),-入力!$C$29)))),'ユーザー別小売(卸)価格試算(税抜)'!H465))</f>
        <v/>
      </c>
      <c r="I465" s="96">
        <f>'6桁'!I465</f>
        <v>0</v>
      </c>
      <c r="J465" s="95" t="str">
        <f>IF('ユーザー別小売(卸)価格試算(税抜)'!J465="","",IF(ISNUMBER('ユーザー別小売(卸)価格試算(税抜)'!J465),IF(入力!$C$30=1,ROUNDDOWN('ユーザー別小売(卸)価格試算(税抜)'!J465*(1+入力!$C$31/100),-入力!$C$29),IF(入力!$C$30=2,ROUNDUP('ユーザー別小売(卸)価格試算(税抜)'!J465*(1+入力!$C$31/100),-入力!$C$29),IF(入力!$C$30=3,ROUND('ユーザー別小売(卸)価格試算(税抜)'!J465*(1+入力!$C$31/100),-入力!$C$29)))),'ユーザー別小売(卸)価格試算(税抜)'!J465))</f>
        <v/>
      </c>
      <c r="K465" s="96">
        <f>'6桁'!K465</f>
        <v>0</v>
      </c>
      <c r="L465" s="95" t="str">
        <f>IF('ユーザー別小売(卸)価格試算(税抜)'!L465="","",IF(ISNUMBER('ユーザー別小売(卸)価格試算(税抜)'!L465),IF(入力!$C$30=1,ROUNDDOWN('ユーザー別小売(卸)価格試算(税抜)'!L465*(1+入力!$C$31/100),-入力!$C$29),IF(入力!$C$30=2,ROUNDUP('ユーザー別小売(卸)価格試算(税抜)'!L465*(1+入力!$C$31/100),-入力!$C$29),IF(入力!$C$30=3,ROUND('ユーザー別小売(卸)価格試算(税抜)'!L465*(1+入力!$C$31/100),-入力!$C$29)))),'ユーザー別小売(卸)価格試算(税抜)'!L465))</f>
        <v/>
      </c>
      <c r="M465" s="96">
        <f>'6桁'!M465</f>
        <v>0</v>
      </c>
      <c r="N465" s="95" t="str">
        <f>IF('ユーザー別小売(卸)価格試算(税抜)'!N465="","",IF(ISNUMBER('ユーザー別小売(卸)価格試算(税抜)'!N465),IF(入力!$C$30=1,ROUNDDOWN('ユーザー別小売(卸)価格試算(税抜)'!N465*(1+入力!$C$31/100),-入力!$C$29),IF(入力!$C$30=2,ROUNDUP('ユーザー別小売(卸)価格試算(税抜)'!N465*(1+入力!$C$31/100),-入力!$C$29),IF(入力!$C$30=3,ROUND('ユーザー別小売(卸)価格試算(税抜)'!N465*(1+入力!$C$31/100),-入力!$C$29)))),'ユーザー別小売(卸)価格試算(税抜)'!N465))</f>
        <v/>
      </c>
      <c r="O465" s="96">
        <f>'6桁'!O465</f>
        <v>0</v>
      </c>
      <c r="P465" s="95" t="str">
        <f>IF('ユーザー別小売(卸)価格試算(税抜)'!P465="","",IF(ISNUMBER('ユーザー別小売(卸)価格試算(税抜)'!P465),IF(入力!$C$30=1,ROUNDDOWN('ユーザー別小売(卸)価格試算(税抜)'!P465*(1+入力!$C$31/100),-入力!$C$29),IF(入力!$C$30=2,ROUNDUP('ユーザー別小売(卸)価格試算(税抜)'!P465*(1+入力!$C$31/100),-入力!$C$29),IF(入力!$C$30=3,ROUND('ユーザー別小売(卸)価格試算(税抜)'!P465*(1+入力!$C$31/100),-入力!$C$29)))),'ユーザー別小売(卸)価格試算(税抜)'!P465))</f>
        <v/>
      </c>
      <c r="Q465" s="96">
        <f>'6桁'!Q465</f>
        <v>0</v>
      </c>
      <c r="R465" s="95">
        <f>IF('ユーザー別小売(卸)価格試算(税抜)'!R465="","",IF(ISNUMBER('ユーザー別小売(卸)価格試算(税抜)'!R465),IF(入力!$E$30=1,ROUNDDOWN('ユーザー別小売(卸)価格試算(税抜)'!R465*(1+入力!$E$31/100),-入力!$E$29),IF(入力!$E$30=2,ROUNDUP('ユーザー別小売(卸)価格試算(税抜)'!R465*(1+入力!$E$31/100),-入力!$E$29),IF(入力!$E$30=3,ROUND('ユーザー別小売(卸)価格試算(税抜)'!R465*(1+入力!$E$31/100),-入力!$E$29)))),'ユーザー別小売(卸)価格試算(税抜)'!R465))</f>
        <v>52250</v>
      </c>
      <c r="S465" s="96" t="str">
        <f>'6桁'!S465</f>
        <v>Y★</v>
      </c>
      <c r="T465" s="456" t="str">
        <f>IF('ユーザー別小売(卸)価格試算(税抜)'!T465="","",IF(ISNUMBER('ユーザー別小売(卸)価格試算(税抜)'!T465),IF(入力!$E$30=1,ROUNDDOWN('ユーザー別小売(卸)価格試算(税抜)'!T465*(1+入力!$E$31/100),-入力!$E$29),IF(入力!$E$30=2,ROUNDUP('ユーザー別小売(卸)価格試算(税抜)'!T465*(1+入力!$E$31/100),-入力!$E$29),IF(入力!$E$30=3,ROUND('ユーザー別小売(卸)価格試算(税抜)'!T465*(1+入力!$E$31/100),-入力!$E$29)))),'ユーザー別小売(卸)価格試算(税抜)'!T465))</f>
        <v/>
      </c>
      <c r="U465" s="96">
        <f>'6桁'!U465</f>
        <v>0</v>
      </c>
      <c r="V465" s="456" t="str">
        <f>IF('ユーザー別小売(卸)価格試算(税抜)'!V465="","",IF(ISNUMBER('ユーザー別小売(卸)価格試算(税抜)'!V465),IF(入力!$E$30=1,ROUNDDOWN('ユーザー別小売(卸)価格試算(税抜)'!V465*(1+入力!$E$31/100),-入力!$E$29),IF(入力!$E$30=2,ROUNDUP('ユーザー別小売(卸)価格試算(税抜)'!V465*(1+入力!$E$31/100),-入力!$E$29),IF(入力!$E$30=3,ROUND('ユーザー別小売(卸)価格試算(税抜)'!V465*(1+入力!$E$31/100),-入力!$E$29)))),'ユーザー別小売(卸)価格試算(税抜)'!V465))</f>
        <v/>
      </c>
      <c r="W465" s="126">
        <f>'6桁'!W465</f>
        <v>0</v>
      </c>
      <c r="X465" s="456" t="str">
        <f>IF('ユーザー別小売(卸)価格試算(税抜)'!X465="","",IF(ISNUMBER('ユーザー別小売(卸)価格試算(税抜)'!X465),IF(入力!$E$30=1,ROUNDDOWN('ユーザー別小売(卸)価格試算(税抜)'!X465*(1+入力!$E$31/100),-入力!$E$29),IF(入力!$E$30=2,ROUNDUP('ユーザー別小売(卸)価格試算(税抜)'!X465*(1+入力!$E$31/100),-入力!$E$29),IF(入力!$E$30=3,ROUND('ユーザー別小売(卸)価格試算(税抜)'!X465*(1+入力!$E$31/100),-入力!$E$29)))),'ユーザー別小売(卸)価格試算(税抜)'!X465))</f>
        <v/>
      </c>
      <c r="Y465" s="20">
        <f>'6桁'!Y465</f>
        <v>0</v>
      </c>
    </row>
    <row r="466" spans="2:25" ht="30" customHeight="1">
      <c r="B466" s="503"/>
      <c r="C466" s="500" t="s">
        <v>450</v>
      </c>
      <c r="D466" s="501"/>
      <c r="E466" s="500"/>
      <c r="F466" s="587"/>
      <c r="G466" s="342">
        <v>111</v>
      </c>
      <c r="H466" s="95" t="str">
        <f>IF('ユーザー別小売(卸)価格試算(税抜)'!H466="","",IF(ISNUMBER('ユーザー別小売(卸)価格試算(税抜)'!H466),IF(入力!$C$30=1,ROUNDDOWN('ユーザー別小売(卸)価格試算(税抜)'!H466*(1+入力!$C$31/100),-入力!$C$29),IF(入力!$C$30=2,ROUNDUP('ユーザー別小売(卸)価格試算(税抜)'!H466*(1+入力!$C$31/100),-入力!$C$29),IF(入力!$C$30=3,ROUND('ユーザー別小売(卸)価格試算(税抜)'!H466*(1+入力!$C$31/100),-入力!$C$29)))),'ユーザー別小売(卸)価格試算(税抜)'!H466))</f>
        <v/>
      </c>
      <c r="I466" s="96">
        <f>'6桁'!I466</f>
        <v>0</v>
      </c>
      <c r="J466" s="95" t="str">
        <f>IF('ユーザー別小売(卸)価格試算(税抜)'!J466="","",IF(ISNUMBER('ユーザー別小売(卸)価格試算(税抜)'!J466),IF(入力!$C$30=1,ROUNDDOWN('ユーザー別小売(卸)価格試算(税抜)'!J466*(1+入力!$C$31/100),-入力!$C$29),IF(入力!$C$30=2,ROUNDUP('ユーザー別小売(卸)価格試算(税抜)'!J466*(1+入力!$C$31/100),-入力!$C$29),IF(入力!$C$30=3,ROUND('ユーザー別小売(卸)価格試算(税抜)'!J466*(1+入力!$C$31/100),-入力!$C$29)))),'ユーザー別小売(卸)価格試算(税抜)'!J466))</f>
        <v/>
      </c>
      <c r="K466" s="96">
        <f>'6桁'!K466</f>
        <v>0</v>
      </c>
      <c r="L466" s="95" t="str">
        <f>IF('ユーザー別小売(卸)価格試算(税抜)'!L466="","",IF(ISNUMBER('ユーザー別小売(卸)価格試算(税抜)'!L466),IF(入力!$C$30=1,ROUNDDOWN('ユーザー別小売(卸)価格試算(税抜)'!L466*(1+入力!$C$31/100),-入力!$C$29),IF(入力!$C$30=2,ROUNDUP('ユーザー別小売(卸)価格試算(税抜)'!L466*(1+入力!$C$31/100),-入力!$C$29),IF(入力!$C$30=3,ROUND('ユーザー別小売(卸)価格試算(税抜)'!L466*(1+入力!$C$31/100),-入力!$C$29)))),'ユーザー別小売(卸)価格試算(税抜)'!L466))</f>
        <v/>
      </c>
      <c r="M466" s="96">
        <f>'6桁'!M466</f>
        <v>0</v>
      </c>
      <c r="N466" s="95" t="str">
        <f>IF('ユーザー別小売(卸)価格試算(税抜)'!N466="","",IF(ISNUMBER('ユーザー別小売(卸)価格試算(税抜)'!N466),IF(入力!$C$30=1,ROUNDDOWN('ユーザー別小売(卸)価格試算(税抜)'!N466*(1+入力!$C$31/100),-入力!$C$29),IF(入力!$C$30=2,ROUNDUP('ユーザー別小売(卸)価格試算(税抜)'!N466*(1+入力!$C$31/100),-入力!$C$29),IF(入力!$C$30=3,ROUND('ユーザー別小売(卸)価格試算(税抜)'!N466*(1+入力!$C$31/100),-入力!$C$29)))),'ユーザー別小売(卸)価格試算(税抜)'!N466))</f>
        <v/>
      </c>
      <c r="O466" s="96">
        <f>'6桁'!O466</f>
        <v>0</v>
      </c>
      <c r="P466" s="95" t="str">
        <f>IF('ユーザー別小売(卸)価格試算(税抜)'!P466="","",IF(ISNUMBER('ユーザー別小売(卸)価格試算(税抜)'!P466),IF(入力!$C$30=1,ROUNDDOWN('ユーザー別小売(卸)価格試算(税抜)'!P466*(1+入力!$C$31/100),-入力!$C$29),IF(入力!$C$30=2,ROUNDUP('ユーザー別小売(卸)価格試算(税抜)'!P466*(1+入力!$C$31/100),-入力!$C$29),IF(入力!$C$30=3,ROUND('ユーザー別小売(卸)価格試算(税抜)'!P466*(1+入力!$C$31/100),-入力!$C$29)))),'ユーザー別小売(卸)価格試算(税抜)'!P466))</f>
        <v/>
      </c>
      <c r="Q466" s="96">
        <f>'6桁'!Q466</f>
        <v>0</v>
      </c>
      <c r="R466" s="95" t="str">
        <f>IF('ユーザー別小売(卸)価格試算(税抜)'!R466="","",IF(ISNUMBER('ユーザー別小売(卸)価格試算(税抜)'!R466),IF(入力!$E$30=1,ROUNDDOWN('ユーザー別小売(卸)価格試算(税抜)'!R466*(1+入力!$E$31/100),-入力!$E$29),IF(入力!$E$30=2,ROUNDUP('ユーザー別小売(卸)価格試算(税抜)'!R466*(1+入力!$E$31/100),-入力!$E$29),IF(入力!$E$30=3,ROUND('ユーザー別小売(卸)価格試算(税抜)'!R466*(1+入力!$E$31/100),-入力!$E$29)))),'ユーザー別小売(卸)価格試算(税抜)'!R466))</f>
        <v/>
      </c>
      <c r="S466" s="96">
        <f>'6桁'!S466</f>
        <v>0</v>
      </c>
      <c r="T466" s="456" t="str">
        <f>IF('ユーザー別小売(卸)価格試算(税抜)'!T466="","",IF(ISNUMBER('ユーザー別小売(卸)価格試算(税抜)'!T466),IF(入力!$E$30=1,ROUNDDOWN('ユーザー別小売(卸)価格試算(税抜)'!T466*(1+入力!$E$31/100),-入力!$E$29),IF(入力!$E$30=2,ROUNDUP('ユーザー別小売(卸)価格試算(税抜)'!T466*(1+入力!$E$31/100),-入力!$E$29),IF(入力!$E$30=3,ROUND('ユーザー別小売(卸)価格試算(税抜)'!T466*(1+入力!$E$31/100),-入力!$E$29)))),'ユーザー別小売(卸)価格試算(税抜)'!T466))</f>
        <v/>
      </c>
      <c r="U466" s="96">
        <f>'6桁'!U466</f>
        <v>0</v>
      </c>
      <c r="V466" s="456" t="str">
        <f>IF('ユーザー別小売(卸)価格試算(税抜)'!V466="","",IF(ISNUMBER('ユーザー別小売(卸)価格試算(税抜)'!V466),IF(入力!$E$30=1,ROUNDDOWN('ユーザー別小売(卸)価格試算(税抜)'!V466*(1+入力!$E$31/100),-入力!$E$29),IF(入力!$E$30=2,ROUNDUP('ユーザー別小売(卸)価格試算(税抜)'!V466*(1+入力!$E$31/100),-入力!$E$29),IF(入力!$E$30=3,ROUND('ユーザー別小売(卸)価格試算(税抜)'!V466*(1+入力!$E$31/100),-入力!$E$29)))),'ユーザー別小売(卸)価格試算(税抜)'!V466))</f>
        <v/>
      </c>
      <c r="W466" s="126">
        <f>'6桁'!W466</f>
        <v>0</v>
      </c>
      <c r="X466" s="456" t="str">
        <f>IF('ユーザー別小売(卸)価格試算(税抜)'!X466="","",IF(ISNUMBER('ユーザー別小売(卸)価格試算(税抜)'!X466),IF(入力!$E$30=1,ROUNDDOWN('ユーザー別小売(卸)価格試算(税抜)'!X466*(1+入力!$E$31/100),-入力!$E$29),IF(入力!$E$30=2,ROUNDUP('ユーザー別小売(卸)価格試算(税抜)'!X466*(1+入力!$E$31/100),-入力!$E$29),IF(入力!$E$30=3,ROUND('ユーザー別小売(卸)価格試算(税抜)'!X466*(1+入力!$E$31/100),-入力!$E$29)))),'ユーザー別小売(卸)価格試算(税抜)'!X466))</f>
        <v>卸価格設定なし</v>
      </c>
      <c r="Y466" s="20" t="str">
        <f>'6桁'!Y466</f>
        <v>H★</v>
      </c>
    </row>
    <row r="467" spans="2:25" ht="30" customHeight="1">
      <c r="B467" s="503"/>
      <c r="C467" s="500" t="s">
        <v>466</v>
      </c>
      <c r="D467" s="501"/>
      <c r="E467" s="500"/>
      <c r="F467" s="587"/>
      <c r="G467" s="342">
        <v>113</v>
      </c>
      <c r="H467" s="95" t="str">
        <f>IF('ユーザー別小売(卸)価格試算(税抜)'!H467="","",IF(ISNUMBER('ユーザー別小売(卸)価格試算(税抜)'!H467),IF(入力!$C$30=1,ROUNDDOWN('ユーザー別小売(卸)価格試算(税抜)'!H467*(1+入力!$C$31/100),-入力!$C$29),IF(入力!$C$30=2,ROUNDUP('ユーザー別小売(卸)価格試算(税抜)'!H467*(1+入力!$C$31/100),-入力!$C$29),IF(入力!$C$30=3,ROUND('ユーザー別小売(卸)価格試算(税抜)'!H467*(1+入力!$C$31/100),-入力!$C$29)))),'ユーザー別小売(卸)価格試算(税抜)'!H467))</f>
        <v/>
      </c>
      <c r="I467" s="96">
        <f>'6桁'!I467</f>
        <v>0</v>
      </c>
      <c r="J467" s="95" t="str">
        <f>IF('ユーザー別小売(卸)価格試算(税抜)'!J467="","",IF(ISNUMBER('ユーザー別小売(卸)価格試算(税抜)'!J467),IF(入力!$C$30=1,ROUNDDOWN('ユーザー別小売(卸)価格試算(税抜)'!J467*(1+入力!$C$31/100),-入力!$C$29),IF(入力!$C$30=2,ROUNDUP('ユーザー別小売(卸)価格試算(税抜)'!J467*(1+入力!$C$31/100),-入力!$C$29),IF(入力!$C$30=3,ROUND('ユーザー別小売(卸)価格試算(税抜)'!J467*(1+入力!$C$31/100),-入力!$C$29)))),'ユーザー別小売(卸)価格試算(税抜)'!J467))</f>
        <v/>
      </c>
      <c r="K467" s="96">
        <f>'6桁'!K467</f>
        <v>0</v>
      </c>
      <c r="L467" s="95" t="str">
        <f>IF('ユーザー別小売(卸)価格試算(税抜)'!L467="","",IF(ISNUMBER('ユーザー別小売(卸)価格試算(税抜)'!L467),IF(入力!$C$30=1,ROUNDDOWN('ユーザー別小売(卸)価格試算(税抜)'!L467*(1+入力!$C$31/100),-入力!$C$29),IF(入力!$C$30=2,ROUNDUP('ユーザー別小売(卸)価格試算(税抜)'!L467*(1+入力!$C$31/100),-入力!$C$29),IF(入力!$C$30=3,ROUND('ユーザー別小売(卸)価格試算(税抜)'!L467*(1+入力!$C$31/100),-入力!$C$29)))),'ユーザー別小売(卸)価格試算(税抜)'!L467))</f>
        <v/>
      </c>
      <c r="M467" s="96">
        <f>'6桁'!M467</f>
        <v>0</v>
      </c>
      <c r="N467" s="95" t="str">
        <f>IF('ユーザー別小売(卸)価格試算(税抜)'!N467="","",IF(ISNUMBER('ユーザー別小売(卸)価格試算(税抜)'!N467),IF(入力!$C$30=1,ROUNDDOWN('ユーザー別小売(卸)価格試算(税抜)'!N467*(1+入力!$C$31/100),-入力!$C$29),IF(入力!$C$30=2,ROUNDUP('ユーザー別小売(卸)価格試算(税抜)'!N467*(1+入力!$C$31/100),-入力!$C$29),IF(入力!$C$30=3,ROUND('ユーザー別小売(卸)価格試算(税抜)'!N467*(1+入力!$C$31/100),-入力!$C$29)))),'ユーザー別小売(卸)価格試算(税抜)'!N467))</f>
        <v/>
      </c>
      <c r="O467" s="96">
        <f>'6桁'!O467</f>
        <v>0</v>
      </c>
      <c r="P467" s="95" t="str">
        <f>IF('ユーザー別小売(卸)価格試算(税抜)'!P467="","",IF(ISNUMBER('ユーザー別小売(卸)価格試算(税抜)'!P467),IF(入力!$C$30=1,ROUNDDOWN('ユーザー別小売(卸)価格試算(税抜)'!P467*(1+入力!$C$31/100),-入力!$C$29),IF(入力!$C$30=2,ROUNDUP('ユーザー別小売(卸)価格試算(税抜)'!P467*(1+入力!$C$31/100),-入力!$C$29),IF(入力!$C$30=3,ROUND('ユーザー別小売(卸)価格試算(税抜)'!P467*(1+入力!$C$31/100),-入力!$C$29)))),'ユーザー別小売(卸)価格試算(税抜)'!P467))</f>
        <v/>
      </c>
      <c r="Q467" s="96">
        <f>'6桁'!Q467</f>
        <v>0</v>
      </c>
      <c r="R467" s="95" t="str">
        <f>IF('ユーザー別小売(卸)価格試算(税抜)'!R467="","",IF(ISNUMBER('ユーザー別小売(卸)価格試算(税抜)'!R467),IF(入力!$E$30=1,ROUNDDOWN('ユーザー別小売(卸)価格試算(税抜)'!R467*(1+入力!$E$31/100),-入力!$E$29),IF(入力!$E$30=2,ROUNDUP('ユーザー別小売(卸)価格試算(税抜)'!R467*(1+入力!$E$31/100),-入力!$E$29),IF(入力!$E$30=3,ROUND('ユーザー別小売(卸)価格試算(税抜)'!R467*(1+入力!$E$31/100),-入力!$E$29)))),'ユーザー別小売(卸)価格試算(税抜)'!R467))</f>
        <v/>
      </c>
      <c r="S467" s="96">
        <f>'6桁'!S467</f>
        <v>0</v>
      </c>
      <c r="T467" s="456" t="str">
        <f>IF('ユーザー別小売(卸)価格試算(税抜)'!T467="","",IF(ISNUMBER('ユーザー別小売(卸)価格試算(税抜)'!T467),IF(入力!$E$30=1,ROUNDDOWN('ユーザー別小売(卸)価格試算(税抜)'!T467*(1+入力!$E$31/100),-入力!$E$29),IF(入力!$E$30=2,ROUNDUP('ユーザー別小売(卸)価格試算(税抜)'!T467*(1+入力!$E$31/100),-入力!$E$29),IF(入力!$E$30=3,ROUND('ユーザー別小売(卸)価格試算(税抜)'!T467*(1+入力!$E$31/100),-入力!$E$29)))),'ユーザー別小売(卸)価格試算(税抜)'!T467))</f>
        <v>卸価格設定なし</v>
      </c>
      <c r="U467" s="96" t="str">
        <f>'6桁'!U467</f>
        <v>Y★</v>
      </c>
      <c r="V467" s="456" t="str">
        <f>IF('ユーザー別小売(卸)価格試算(税抜)'!V467="","",IF(ISNUMBER('ユーザー別小売(卸)価格試算(税抜)'!V467),IF(入力!$E$30=1,ROUNDDOWN('ユーザー別小売(卸)価格試算(税抜)'!V467*(1+入力!$E$31/100),-入力!$E$29),IF(入力!$E$30=2,ROUNDUP('ユーザー別小売(卸)価格試算(税抜)'!V467*(1+入力!$E$31/100),-入力!$E$29),IF(入力!$E$30=3,ROUND('ユーザー別小売(卸)価格試算(税抜)'!V467*(1+入力!$E$31/100),-入力!$E$29)))),'ユーザー別小売(卸)価格試算(税抜)'!V467))</f>
        <v/>
      </c>
      <c r="W467" s="126">
        <f>'6桁'!W467</f>
        <v>0</v>
      </c>
      <c r="X467" s="456" t="str">
        <f>IF('ユーザー別小売(卸)価格試算(税抜)'!X467="","",IF(ISNUMBER('ユーザー別小売(卸)価格試算(税抜)'!X467),IF(入力!$E$30=1,ROUNDDOWN('ユーザー別小売(卸)価格試算(税抜)'!X467*(1+入力!$E$31/100),-入力!$E$29),IF(入力!$E$30=2,ROUNDUP('ユーザー別小売(卸)価格試算(税抜)'!X467*(1+入力!$E$31/100),-入力!$E$29),IF(入力!$E$30=3,ROUND('ユーザー別小売(卸)価格試算(税抜)'!X467*(1+入力!$E$31/100),-入力!$E$29)))),'ユーザー別小売(卸)価格試算(税抜)'!X467))</f>
        <v/>
      </c>
      <c r="Y467" s="20">
        <f>'6桁'!Y467</f>
        <v>0</v>
      </c>
    </row>
    <row r="468" spans="2:25" ht="30" customHeight="1">
      <c r="B468" s="503"/>
      <c r="C468" s="500" t="s">
        <v>508</v>
      </c>
      <c r="D468" s="501"/>
      <c r="E468" s="500">
        <v>112</v>
      </c>
      <c r="F468" s="587"/>
      <c r="G468" s="342"/>
      <c r="H468" s="95" t="str">
        <f>IF('ユーザー別小売(卸)価格試算(税抜)'!H468="","",IF(ISNUMBER('ユーザー別小売(卸)価格試算(税抜)'!H468),IF(入力!$C$30=1,ROUNDDOWN('ユーザー別小売(卸)価格試算(税抜)'!H468*(1+入力!$C$31/100),-入力!$C$29),IF(入力!$C$30=2,ROUNDUP('ユーザー別小売(卸)価格試算(税抜)'!H468*(1+入力!$C$31/100),-入力!$C$29),IF(入力!$C$30=3,ROUND('ユーザー別小売(卸)価格試算(税抜)'!H468*(1+入力!$C$31/100),-入力!$C$29)))),'ユーザー別小売(卸)価格試算(税抜)'!H468))</f>
        <v/>
      </c>
      <c r="I468" s="96">
        <f>'6桁'!I468</f>
        <v>0</v>
      </c>
      <c r="J468" s="95" t="str">
        <f>IF('ユーザー別小売(卸)価格試算(税抜)'!J468="","",IF(ISNUMBER('ユーザー別小売(卸)価格試算(税抜)'!J468),IF(入力!$C$30=1,ROUNDDOWN('ユーザー別小売(卸)価格試算(税抜)'!J468*(1+入力!$C$31/100),-入力!$C$29),IF(入力!$C$30=2,ROUNDUP('ユーザー別小売(卸)価格試算(税抜)'!J468*(1+入力!$C$31/100),-入力!$C$29),IF(入力!$C$30=3,ROUND('ユーザー別小売(卸)価格試算(税抜)'!J468*(1+入力!$C$31/100),-入力!$C$29)))),'ユーザー別小売(卸)価格試算(税抜)'!J468))</f>
        <v/>
      </c>
      <c r="K468" s="96">
        <f>'6桁'!K468</f>
        <v>0</v>
      </c>
      <c r="L468" s="95">
        <f>IF('ユーザー別小売(卸)価格試算(税抜)'!L468="","",IF(ISNUMBER('ユーザー別小売(卸)価格試算(税抜)'!L468),IF(入力!$C$30=1,ROUNDDOWN('ユーザー別小売(卸)価格試算(税抜)'!L468*(1+入力!$C$31/100),-入力!$C$29),IF(入力!$C$30=2,ROUNDUP('ユーザー別小売(卸)価格試算(税抜)'!L468*(1+入力!$C$31/100),-入力!$C$29),IF(入力!$C$30=3,ROUND('ユーザー別小売(卸)価格試算(税抜)'!L468*(1+入力!$C$31/100),-入力!$C$29)))),'ユーザー別小売(卸)価格試算(税抜)'!L468))</f>
        <v>59730</v>
      </c>
      <c r="M468" s="96" t="str">
        <f>'6桁'!M468</f>
        <v>V</v>
      </c>
      <c r="N468" s="95">
        <f>IF('ユーザー別小売(卸)価格試算(税抜)'!N468="","",IF(ISNUMBER('ユーザー別小売(卸)価格試算(税抜)'!N468),IF(入力!$C$30=1,ROUNDDOWN('ユーザー別小売(卸)価格試算(税抜)'!N468*(1+入力!$C$31/100),-入力!$C$29),IF(入力!$C$30=2,ROUNDUP('ユーザー別小売(卸)価格試算(税抜)'!N468*(1+入力!$C$31/100),-入力!$C$29),IF(入力!$C$30=3,ROUND('ユーザー別小売(卸)価格試算(税抜)'!N468*(1+入力!$C$31/100),-入力!$C$29)))),'ユーザー別小売(卸)価格試算(税抜)'!N468))</f>
        <v>63360</v>
      </c>
      <c r="O468" s="96" t="str">
        <f>'6桁'!O468</f>
        <v>H
RBL</v>
      </c>
      <c r="P468" s="95" t="str">
        <f>IF('ユーザー別小売(卸)価格試算(税抜)'!P468="","",IF(ISNUMBER('ユーザー別小売(卸)価格試算(税抜)'!P468),IF(入力!$C$30=1,ROUNDDOWN('ユーザー別小売(卸)価格試算(税抜)'!P468*(1+入力!$C$31/100),-入力!$C$29),IF(入力!$C$30=2,ROUNDUP('ユーザー別小売(卸)価格試算(税抜)'!P468*(1+入力!$C$31/100),-入力!$C$29),IF(入力!$C$30=3,ROUND('ユーザー別小売(卸)価格試算(税抜)'!P468*(1+入力!$C$31/100),-入力!$C$29)))),'ユーザー別小売(卸)価格試算(税抜)'!P468))</f>
        <v/>
      </c>
      <c r="Q468" s="96">
        <f>'6桁'!Q468</f>
        <v>0</v>
      </c>
      <c r="R468" s="95" t="str">
        <f>IF('ユーザー別小売(卸)価格試算(税抜)'!R468="","",IF(ISNUMBER('ユーザー別小売(卸)価格試算(税抜)'!R468),IF(入力!$E$30=1,ROUNDDOWN('ユーザー別小売(卸)価格試算(税抜)'!R468*(1+入力!$E$31/100),-入力!$E$29),IF(入力!$E$30=2,ROUNDUP('ユーザー別小売(卸)価格試算(税抜)'!R468*(1+入力!$E$31/100),-入力!$E$29),IF(入力!$E$30=3,ROUND('ユーザー別小売(卸)価格試算(税抜)'!R468*(1+入力!$E$31/100),-入力!$E$29)))),'ユーザー別小売(卸)価格試算(税抜)'!R468))</f>
        <v/>
      </c>
      <c r="S468" s="96">
        <f>'6桁'!S468</f>
        <v>0</v>
      </c>
      <c r="T468" s="456" t="str">
        <f>IF('ユーザー別小売(卸)価格試算(税抜)'!T468="","",IF(ISNUMBER('ユーザー別小売(卸)価格試算(税抜)'!T468),IF(入力!$E$30=1,ROUNDDOWN('ユーザー別小売(卸)価格試算(税抜)'!T468*(1+入力!$E$31/100),-入力!$E$29),IF(入力!$E$30=2,ROUNDUP('ユーザー別小売(卸)価格試算(税抜)'!T468*(1+入力!$E$31/100),-入力!$E$29),IF(入力!$E$30=3,ROUND('ユーザー別小売(卸)価格試算(税抜)'!T468*(1+入力!$E$31/100),-入力!$E$29)))),'ユーザー別小売(卸)価格試算(税抜)'!T468))</f>
        <v/>
      </c>
      <c r="U468" s="96">
        <f>'6桁'!U468</f>
        <v>0</v>
      </c>
      <c r="V468" s="456" t="str">
        <f>IF('ユーザー別小売(卸)価格試算(税抜)'!V468="","",IF(ISNUMBER('ユーザー別小売(卸)価格試算(税抜)'!V468),IF(入力!$E$30=1,ROUNDDOWN('ユーザー別小売(卸)価格試算(税抜)'!V468*(1+入力!$E$31/100),-入力!$E$29),IF(入力!$E$30=2,ROUNDUP('ユーザー別小売(卸)価格試算(税抜)'!V468*(1+入力!$E$31/100),-入力!$E$29),IF(入力!$E$30=3,ROUND('ユーザー別小売(卸)価格試算(税抜)'!V468*(1+入力!$E$31/100),-入力!$E$29)))),'ユーザー別小売(卸)価格試算(税抜)'!V468))</f>
        <v/>
      </c>
      <c r="W468" s="126">
        <f>'6桁'!W468</f>
        <v>0</v>
      </c>
      <c r="X468" s="456" t="str">
        <f>IF('ユーザー別小売(卸)価格試算(税抜)'!X468="","",IF(ISNUMBER('ユーザー別小売(卸)価格試算(税抜)'!X468),IF(入力!$E$30=1,ROUNDDOWN('ユーザー別小売(卸)価格試算(税抜)'!X468*(1+入力!$E$31/100),-入力!$E$29),IF(入力!$E$30=2,ROUNDUP('ユーザー別小売(卸)価格試算(税抜)'!X468*(1+入力!$E$31/100),-入力!$E$29),IF(入力!$E$30=3,ROUND('ユーザー別小売(卸)価格試算(税抜)'!X468*(1+入力!$E$31/100),-入力!$E$29)))),'ユーザー別小売(卸)価格試算(税抜)'!X468))</f>
        <v/>
      </c>
      <c r="Y468" s="20">
        <f>'6桁'!Y468</f>
        <v>0</v>
      </c>
    </row>
    <row r="469" spans="2:25" ht="30" customHeight="1">
      <c r="B469" s="503"/>
      <c r="C469" s="500" t="s">
        <v>509</v>
      </c>
      <c r="D469" s="501"/>
      <c r="E469" s="500">
        <v>102</v>
      </c>
      <c r="F469" s="587"/>
      <c r="G469" s="342"/>
      <c r="H469" s="95">
        <f>IF('ユーザー別小売(卸)価格試算(税抜)'!H469="","",IF(ISNUMBER('ユーザー別小売(卸)価格試算(税抜)'!H469),IF(入力!$C$30=1,ROUNDDOWN('ユーザー別小売(卸)価格試算(税抜)'!H469*(1+入力!$C$31/100),-入力!$C$29),IF(入力!$C$30=2,ROUNDUP('ユーザー別小売(卸)価格試算(税抜)'!H469*(1+入力!$C$31/100),-入力!$C$29),IF(入力!$C$30=3,ROUND('ユーザー別小売(卸)価格試算(税抜)'!H469*(1+入力!$C$31/100),-入力!$C$29)))),'ユーザー別小売(卸)価格試算(税抜)'!H469))</f>
        <v>49390</v>
      </c>
      <c r="I469" s="96" t="str">
        <f>'6桁'!I469</f>
        <v>V</v>
      </c>
      <c r="J469" s="95" t="str">
        <f>IF('ユーザー別小売(卸)価格試算(税抜)'!J469="","",IF(ISNUMBER('ユーザー別小売(卸)価格試算(税抜)'!J469),IF(入力!$C$30=1,ROUNDDOWN('ユーザー別小売(卸)価格試算(税抜)'!J469*(1+入力!$C$31/100),-入力!$C$29),IF(入力!$C$30=2,ROUNDUP('ユーザー別小売(卸)価格試算(税抜)'!J469*(1+入力!$C$31/100),-入力!$C$29),IF(入力!$C$30=3,ROUND('ユーザー別小売(卸)価格試算(税抜)'!J469*(1+入力!$C$31/100),-入力!$C$29)))),'ユーザー別小売(卸)価格試算(税抜)'!J469))</f>
        <v/>
      </c>
      <c r="K469" s="96">
        <f>'6桁'!K469</f>
        <v>0</v>
      </c>
      <c r="L469" s="95" t="str">
        <f>IF('ユーザー別小売(卸)価格試算(税抜)'!L469="","",IF(ISNUMBER('ユーザー別小売(卸)価格試算(税抜)'!L469),IF(入力!$C$30=1,ROUNDDOWN('ユーザー別小売(卸)価格試算(税抜)'!L469*(1+入力!$C$31/100),-入力!$C$29),IF(入力!$C$30=2,ROUNDUP('ユーザー別小売(卸)価格試算(税抜)'!L469*(1+入力!$C$31/100),-入力!$C$29),IF(入力!$C$30=3,ROUND('ユーザー別小売(卸)価格試算(税抜)'!L469*(1+入力!$C$31/100),-入力!$C$29)))),'ユーザー別小売(卸)価格試算(税抜)'!L469))</f>
        <v/>
      </c>
      <c r="M469" s="96">
        <f>'6桁'!M469</f>
        <v>0</v>
      </c>
      <c r="N469" s="95" t="str">
        <f>IF('ユーザー別小売(卸)価格試算(税抜)'!N469="","",IF(ISNUMBER('ユーザー別小売(卸)価格試算(税抜)'!N469),IF(入力!$C$30=1,ROUNDDOWN('ユーザー別小売(卸)価格試算(税抜)'!N469*(1+入力!$C$31/100),-入力!$C$29),IF(入力!$C$30=2,ROUNDUP('ユーザー別小売(卸)価格試算(税抜)'!N469*(1+入力!$C$31/100),-入力!$C$29),IF(入力!$C$30=3,ROUND('ユーザー別小売(卸)価格試算(税抜)'!N469*(1+入力!$C$31/100),-入力!$C$29)))),'ユーザー別小売(卸)価格試算(税抜)'!N469))</f>
        <v/>
      </c>
      <c r="O469" s="96">
        <f>'6桁'!O469</f>
        <v>0</v>
      </c>
      <c r="P469" s="95" t="str">
        <f>IF('ユーザー別小売(卸)価格試算(税抜)'!P469="","",IF(ISNUMBER('ユーザー別小売(卸)価格試算(税抜)'!P469),IF(入力!$C$30=1,ROUNDDOWN('ユーザー別小売(卸)価格試算(税抜)'!P469*(1+入力!$C$31/100),-入力!$C$29),IF(入力!$C$30=2,ROUNDUP('ユーザー別小売(卸)価格試算(税抜)'!P469*(1+入力!$C$31/100),-入力!$C$29),IF(入力!$C$30=3,ROUND('ユーザー別小売(卸)価格試算(税抜)'!P469*(1+入力!$C$31/100),-入力!$C$29)))),'ユーザー別小売(卸)価格試算(税抜)'!P469))</f>
        <v/>
      </c>
      <c r="Q469" s="96">
        <f>'6桁'!Q469</f>
        <v>0</v>
      </c>
      <c r="R469" s="95" t="str">
        <f>IF('ユーザー別小売(卸)価格試算(税抜)'!R469="","",IF(ISNUMBER('ユーザー別小売(卸)価格試算(税抜)'!R469),IF(入力!$E$30=1,ROUNDDOWN('ユーザー別小売(卸)価格試算(税抜)'!R469*(1+入力!$E$31/100),-入力!$E$29),IF(入力!$E$30=2,ROUNDUP('ユーザー別小売(卸)価格試算(税抜)'!R469*(1+入力!$E$31/100),-入力!$E$29),IF(入力!$E$30=3,ROUND('ユーザー別小売(卸)価格試算(税抜)'!R469*(1+入力!$E$31/100),-入力!$E$29)))),'ユーザー別小売(卸)価格試算(税抜)'!R469))</f>
        <v/>
      </c>
      <c r="S469" s="96">
        <f>'6桁'!S469</f>
        <v>0</v>
      </c>
      <c r="T469" s="456" t="str">
        <f>IF('ユーザー別小売(卸)価格試算(税抜)'!T469="","",IF(ISNUMBER('ユーザー別小売(卸)価格試算(税抜)'!T469),IF(入力!$E$30=1,ROUNDDOWN('ユーザー別小売(卸)価格試算(税抜)'!T469*(1+入力!$E$31/100),-入力!$E$29),IF(入力!$E$30=2,ROUNDUP('ユーザー別小売(卸)価格試算(税抜)'!T469*(1+入力!$E$31/100),-入力!$E$29),IF(入力!$E$30=3,ROUND('ユーザー別小売(卸)価格試算(税抜)'!T469*(1+入力!$E$31/100),-入力!$E$29)))),'ユーザー別小売(卸)価格試算(税抜)'!T469))</f>
        <v/>
      </c>
      <c r="U469" s="96">
        <f>'6桁'!U469</f>
        <v>0</v>
      </c>
      <c r="V469" s="456" t="str">
        <f>IF('ユーザー別小売(卸)価格試算(税抜)'!V469="","",IF(ISNUMBER('ユーザー別小売(卸)価格試算(税抜)'!V469),IF(入力!$E$30=1,ROUNDDOWN('ユーザー別小売(卸)価格試算(税抜)'!V469*(1+入力!$E$31/100),-入力!$E$29),IF(入力!$E$30=2,ROUNDUP('ユーザー別小売(卸)価格試算(税抜)'!V469*(1+入力!$E$31/100),-入力!$E$29),IF(入力!$E$30=3,ROUND('ユーザー別小売(卸)価格試算(税抜)'!V469*(1+入力!$E$31/100),-入力!$E$29)))),'ユーザー別小売(卸)価格試算(税抜)'!V469))</f>
        <v/>
      </c>
      <c r="W469" s="110">
        <f>'6桁'!W469</f>
        <v>0</v>
      </c>
      <c r="X469" s="456" t="str">
        <f>IF('ユーザー別小売(卸)価格試算(税抜)'!X469="","",IF(ISNUMBER('ユーザー別小売(卸)価格試算(税抜)'!X469),IF(入力!$E$30=1,ROUNDDOWN('ユーザー別小売(卸)価格試算(税抜)'!X469*(1+入力!$E$31/100),-入力!$E$29),IF(入力!$E$30=2,ROUNDUP('ユーザー別小売(卸)価格試算(税抜)'!X469*(1+入力!$E$31/100),-入力!$E$29),IF(入力!$E$30=3,ROUND('ユーザー別小売(卸)価格試算(税抜)'!X469*(1+入力!$E$31/100),-入力!$E$29)))),'ユーザー別小売(卸)価格試算(税抜)'!X469))</f>
        <v/>
      </c>
      <c r="Y469" s="109">
        <f>'6桁'!Y469</f>
        <v>0</v>
      </c>
    </row>
    <row r="470" spans="2:25" ht="30" customHeight="1">
      <c r="B470" s="503"/>
      <c r="C470" s="500" t="s">
        <v>510</v>
      </c>
      <c r="D470" s="501"/>
      <c r="E470" s="590" t="s">
        <v>1996</v>
      </c>
      <c r="F470" s="587"/>
      <c r="G470" s="342">
        <v>117</v>
      </c>
      <c r="H470" s="95" t="str">
        <f>IF('ユーザー別小売(卸)価格試算(税抜)'!H470="","",IF(ISNUMBER('ユーザー別小売(卸)価格試算(税抜)'!H470),IF(入力!$C$30=1,ROUNDDOWN('ユーザー別小売(卸)価格試算(税抜)'!H470*(1+入力!$C$31/100),-入力!$C$29),IF(入力!$C$30=2,ROUNDUP('ユーザー別小売(卸)価格試算(税抜)'!H470*(1+入力!$C$31/100),-入力!$C$29),IF(入力!$C$30=3,ROUND('ユーザー別小売(卸)価格試算(税抜)'!H470*(1+入力!$C$31/100),-入力!$C$29)))),'ユーザー別小売(卸)価格試算(税抜)'!H470))</f>
        <v/>
      </c>
      <c r="I470" s="96">
        <f>'6桁'!I470</f>
        <v>0</v>
      </c>
      <c r="J470" s="95" t="str">
        <f>IF('ユーザー別小売(卸)価格試算(税抜)'!J470="","",IF(ISNUMBER('ユーザー別小売(卸)価格試算(税抜)'!J470),IF(入力!$C$30=1,ROUNDDOWN('ユーザー別小売(卸)価格試算(税抜)'!J470*(1+入力!$C$31/100),-入力!$C$29),IF(入力!$C$30=2,ROUNDUP('ユーザー別小売(卸)価格試算(税抜)'!J470*(1+入力!$C$31/100),-入力!$C$29),IF(入力!$C$30=3,ROUND('ユーザー別小売(卸)価格試算(税抜)'!J470*(1+入力!$C$31/100),-入力!$C$29)))),'ユーザー別小売(卸)価格試算(税抜)'!J470))</f>
        <v/>
      </c>
      <c r="K470" s="96">
        <f>'6桁'!K470</f>
        <v>0</v>
      </c>
      <c r="L470" s="95" t="str">
        <f>IF('ユーザー別小売(卸)価格試算(税抜)'!L470="","",IF(ISNUMBER('ユーザー別小売(卸)価格試算(税抜)'!L470),IF(入力!$C$30=1,ROUNDDOWN('ユーザー別小売(卸)価格試算(税抜)'!L470*(1+入力!$C$31/100),-入力!$C$29),IF(入力!$C$30=2,ROUNDUP('ユーザー別小売(卸)価格試算(税抜)'!L470*(1+入力!$C$31/100),-入力!$C$29),IF(入力!$C$30=3,ROUND('ユーザー別小売(卸)価格試算(税抜)'!L470*(1+入力!$C$31/100),-入力!$C$29)))),'ユーザー別小売(卸)価格試算(税抜)'!L470))</f>
        <v/>
      </c>
      <c r="M470" s="96">
        <f>'6桁'!M470</f>
        <v>0</v>
      </c>
      <c r="N470" s="95">
        <f>IF('ユーザー別小売(卸)価格試算(税抜)'!N470="","",IF(ISNUMBER('ユーザー別小売(卸)価格試算(税抜)'!N470),IF(入力!$C$30=1,ROUNDDOWN('ユーザー別小売(卸)価格試算(税抜)'!N470*(1+入力!$C$31/100),-入力!$C$29),IF(入力!$C$30=2,ROUNDUP('ユーザー別小売(卸)価格試算(税抜)'!N470*(1+入力!$C$31/100),-入力!$C$29),IF(入力!$C$30=3,ROUND('ユーザー別小売(卸)価格試算(税抜)'!N470*(1+入力!$C$31/100),-入力!$C$29)))),'ユーザー別小売(卸)価格試算(税抜)'!N470))</f>
        <v>62150</v>
      </c>
      <c r="O470" s="96" t="str">
        <f>'6桁'!O470</f>
        <v>T
RBL</v>
      </c>
      <c r="P470" s="456" t="str">
        <f>IF('ユーザー別小売(卸)価格試算(税抜)'!P470="","",IF(ISNUMBER('ユーザー別小売(卸)価格試算(税抜)'!P470),IF(入力!$C$30=1,ROUNDDOWN('ユーザー別小売(卸)価格試算(税抜)'!P470*(1+入力!$C$31/100),-入力!$C$29),IF(入力!$C$30=2,ROUNDUP('ユーザー別小売(卸)価格試算(税抜)'!P470*(1+入力!$C$31/100),-入力!$C$29),IF(入力!$C$30=3,ROUND('ユーザー別小売(卸)価格試算(税抜)'!P470*(1+入力!$C$31/100),-入力!$C$29)))),'ユーザー別小売(卸)価格試算(税抜)'!P470))</f>
        <v>卸価格設定なし</v>
      </c>
      <c r="Q470" s="96" t="str">
        <f>'6桁'!Q470</f>
        <v>⑧Q</v>
      </c>
      <c r="R470" s="95" t="str">
        <f>IF('ユーザー別小売(卸)価格試算(税抜)'!R470="","",IF(ISNUMBER('ユーザー別小売(卸)価格試算(税抜)'!R470),IF(入力!$E$30=1,ROUNDDOWN('ユーザー別小売(卸)価格試算(税抜)'!R470*(1+入力!$E$31/100),-入力!$E$29),IF(入力!$E$30=2,ROUNDUP('ユーザー別小売(卸)価格試算(税抜)'!R470*(1+入力!$E$31/100),-入力!$E$29),IF(入力!$E$30=3,ROUND('ユーザー別小売(卸)価格試算(税抜)'!R470*(1+入力!$E$31/100),-入力!$E$29)))),'ユーザー別小売(卸)価格試算(税抜)'!R470))</f>
        <v/>
      </c>
      <c r="S470" s="96">
        <f>'6桁'!S470</f>
        <v>0</v>
      </c>
      <c r="T470" s="456" t="str">
        <f>IF('ユーザー別小売(卸)価格試算(税抜)'!T470="","",IF(ISNUMBER('ユーザー別小売(卸)価格試算(税抜)'!T470),IF(入力!$E$30=1,ROUNDDOWN('ユーザー別小売(卸)価格試算(税抜)'!T470*(1+入力!$E$31/100),-入力!$E$29),IF(入力!$E$30=2,ROUNDUP('ユーザー別小売(卸)価格試算(税抜)'!T470*(1+入力!$E$31/100),-入力!$E$29),IF(入力!$E$30=3,ROUND('ユーザー別小売(卸)価格試算(税抜)'!T470*(1+入力!$E$31/100),-入力!$E$29)))),'ユーザー別小売(卸)価格試算(税抜)'!T470))</f>
        <v/>
      </c>
      <c r="U470" s="96">
        <f>'6桁'!U470</f>
        <v>0</v>
      </c>
      <c r="V470" s="456" t="str">
        <f>IF('ユーザー別小売(卸)価格試算(税抜)'!V470="","",IF(ISNUMBER('ユーザー別小売(卸)価格試算(税抜)'!V470),IF(入力!$E$30=1,ROUNDDOWN('ユーザー別小売(卸)価格試算(税抜)'!V470*(1+入力!$E$31/100),-入力!$E$29),IF(入力!$E$30=2,ROUNDUP('ユーザー別小売(卸)価格試算(税抜)'!V470*(1+入力!$E$31/100),-入力!$E$29),IF(入力!$E$30=3,ROUND('ユーザー別小売(卸)価格試算(税抜)'!V470*(1+入力!$E$31/100),-入力!$E$29)))),'ユーザー別小売(卸)価格試算(税抜)'!V470))</f>
        <v>卸価格設定なし</v>
      </c>
      <c r="W470" s="110" t="str">
        <f>'6桁'!W470</f>
        <v>T★</v>
      </c>
      <c r="X470" s="456" t="str">
        <f>IF('ユーザー別小売(卸)価格試算(税抜)'!X470="","",IF(ISNUMBER('ユーザー別小売(卸)価格試算(税抜)'!X470),IF(入力!$E$30=1,ROUNDDOWN('ユーザー別小売(卸)価格試算(税抜)'!X470*(1+入力!$E$31/100),-入力!$E$29),IF(入力!$E$30=2,ROUNDUP('ユーザー別小売(卸)価格試算(税抜)'!X470*(1+入力!$E$31/100),-入力!$E$29),IF(入力!$E$30=3,ROUND('ユーザー別小売(卸)価格試算(税抜)'!X470*(1+入力!$E$31/100),-入力!$E$29)))),'ユーザー別小売(卸)価格試算(税抜)'!X470))</f>
        <v/>
      </c>
      <c r="Y470" s="109">
        <f>'6桁'!Y470</f>
        <v>0</v>
      </c>
    </row>
    <row r="471" spans="2:25" ht="30" customHeight="1">
      <c r="B471" s="504"/>
      <c r="C471" s="560" t="s">
        <v>1093</v>
      </c>
      <c r="D471" s="561"/>
      <c r="E471" s="560">
        <v>112</v>
      </c>
      <c r="F471" s="592"/>
      <c r="G471" s="354"/>
      <c r="H471" s="111" t="str">
        <f>IF('ユーザー別小売(卸)価格試算(税抜)'!H471="","",IF(ISNUMBER('ユーザー別小売(卸)価格試算(税抜)'!H471),IF(入力!$C$30=1,ROUNDDOWN('ユーザー別小売(卸)価格試算(税抜)'!H471*(1+入力!$C$31/100),-入力!$C$29),IF(入力!$C$30=2,ROUNDUP('ユーザー別小売(卸)価格試算(税抜)'!H471*(1+入力!$C$31/100),-入力!$C$29),IF(入力!$C$30=3,ROUND('ユーザー別小売(卸)価格試算(税抜)'!H471*(1+入力!$C$31/100),-入力!$C$29)))),'ユーザー別小売(卸)価格試算(税抜)'!H471))</f>
        <v/>
      </c>
      <c r="I471" s="99">
        <f>'6桁'!I471</f>
        <v>0</v>
      </c>
      <c r="J471" s="111" t="str">
        <f>IF('ユーザー別小売(卸)価格試算(税抜)'!J471="","",IF(ISNUMBER('ユーザー別小売(卸)価格試算(税抜)'!J471),IF(入力!$C$30=1,ROUNDDOWN('ユーザー別小売(卸)価格試算(税抜)'!J471*(1+入力!$C$31/100),-入力!$C$29),IF(入力!$C$30=2,ROUNDUP('ユーザー別小売(卸)価格試算(税抜)'!J471*(1+入力!$C$31/100),-入力!$C$29),IF(入力!$C$30=3,ROUND('ユーザー別小売(卸)価格試算(税抜)'!J471*(1+入力!$C$31/100),-入力!$C$29)))),'ユーザー別小売(卸)価格試算(税抜)'!J471))</f>
        <v/>
      </c>
      <c r="K471" s="99">
        <f>'6桁'!K471</f>
        <v>0</v>
      </c>
      <c r="L471" s="111">
        <f>IF('ユーザー別小売(卸)価格試算(税抜)'!L471="","",IF(ISNUMBER('ユーザー別小売(卸)価格試算(税抜)'!L471),IF(入力!$C$30=1,ROUNDDOWN('ユーザー別小売(卸)価格試算(税抜)'!L471*(1+入力!$C$31/100),-入力!$C$29),IF(入力!$C$30=2,ROUNDUP('ユーザー別小売(卸)価格試算(税抜)'!L471*(1+入力!$C$31/100),-入力!$C$29),IF(入力!$C$30=3,ROUND('ユーザー別小売(卸)価格試算(税抜)'!L471*(1+入力!$C$31/100),-入力!$C$29)))),'ユーザー別小売(卸)価格試算(税抜)'!L471))</f>
        <v>53240</v>
      </c>
      <c r="M471" s="99" t="str">
        <f>'6桁'!M471</f>
        <v>H</v>
      </c>
      <c r="N471" s="111" t="str">
        <f>IF('ユーザー別小売(卸)価格試算(税抜)'!N471="","",IF(ISNUMBER('ユーザー別小売(卸)価格試算(税抜)'!N471),IF(入力!$C$30=1,ROUNDDOWN('ユーザー別小売(卸)価格試算(税抜)'!N471*(1+入力!$C$31/100),-入力!$C$29),IF(入力!$C$30=2,ROUNDUP('ユーザー別小売(卸)価格試算(税抜)'!N471*(1+入力!$C$31/100),-入力!$C$29),IF(入力!$C$30=3,ROUND('ユーザー別小売(卸)価格試算(税抜)'!N471*(1+入力!$C$31/100),-入力!$C$29)))),'ユーザー別小売(卸)価格試算(税抜)'!N471))</f>
        <v/>
      </c>
      <c r="O471" s="99">
        <f>'6桁'!O471</f>
        <v>0</v>
      </c>
      <c r="P471" s="111" t="str">
        <f>IF('ユーザー別小売(卸)価格試算(税抜)'!P471="","",IF(ISNUMBER('ユーザー別小売(卸)価格試算(税抜)'!P471),IF(入力!$C$30=1,ROUNDDOWN('ユーザー別小売(卸)価格試算(税抜)'!P471*(1+入力!$C$31/100),-入力!$C$29),IF(入力!$C$30=2,ROUNDUP('ユーザー別小売(卸)価格試算(税抜)'!P471*(1+入力!$C$31/100),-入力!$C$29),IF(入力!$C$30=3,ROUND('ユーザー別小売(卸)価格試算(税抜)'!P471*(1+入力!$C$31/100),-入力!$C$29)))),'ユーザー別小売(卸)価格試算(税抜)'!P471))</f>
        <v/>
      </c>
      <c r="Q471" s="99">
        <f>'6桁'!Q471</f>
        <v>0</v>
      </c>
      <c r="R471" s="111" t="str">
        <f>IF('ユーザー別小売(卸)価格試算(税抜)'!R471="","",IF(ISNUMBER('ユーザー別小売(卸)価格試算(税抜)'!R471),IF(入力!$E$30=1,ROUNDDOWN('ユーザー別小売(卸)価格試算(税抜)'!R471*(1+入力!$E$31/100),-入力!$E$29),IF(入力!$E$30=2,ROUNDUP('ユーザー別小売(卸)価格試算(税抜)'!R471*(1+入力!$E$31/100),-入力!$E$29),IF(入力!$E$30=3,ROUND('ユーザー別小売(卸)価格試算(税抜)'!R471*(1+入力!$E$31/100),-入力!$E$29)))),'ユーザー別小売(卸)価格試算(税抜)'!R471))</f>
        <v/>
      </c>
      <c r="S471" s="99">
        <f>'6桁'!S471</f>
        <v>0</v>
      </c>
      <c r="T471" s="458" t="str">
        <f>IF('ユーザー別小売(卸)価格試算(税抜)'!T471="","",IF(ISNUMBER('ユーザー別小売(卸)価格試算(税抜)'!T471),IF(入力!$E$30=1,ROUNDDOWN('ユーザー別小売(卸)価格試算(税抜)'!T471*(1+入力!$E$31/100),-入力!$E$29),IF(入力!$E$30=2,ROUNDUP('ユーザー別小売(卸)価格試算(税抜)'!T471*(1+入力!$E$31/100),-入力!$E$29),IF(入力!$E$30=3,ROUND('ユーザー別小売(卸)価格試算(税抜)'!T471*(1+入力!$E$31/100),-入力!$E$29)))),'ユーザー別小売(卸)価格試算(税抜)'!T471))</f>
        <v/>
      </c>
      <c r="U471" s="99">
        <f>'6桁'!U471</f>
        <v>0</v>
      </c>
      <c r="V471" s="458" t="str">
        <f>IF('ユーザー別小売(卸)価格試算(税抜)'!V471="","",IF(ISNUMBER('ユーザー別小売(卸)価格試算(税抜)'!V471),IF(入力!$E$30=1,ROUNDDOWN('ユーザー別小売(卸)価格試算(税抜)'!V471*(1+入力!$E$31/100),-入力!$E$29),IF(入力!$E$30=2,ROUNDUP('ユーザー別小売(卸)価格試算(税抜)'!V471*(1+入力!$E$31/100),-入力!$E$29),IF(入力!$E$30=3,ROUND('ユーザー別小売(卸)価格試算(税抜)'!V471*(1+入力!$E$31/100),-入力!$E$29)))),'ユーザー別小売(卸)価格試算(税抜)'!V471))</f>
        <v/>
      </c>
      <c r="W471" s="112">
        <f>'6桁'!W471</f>
        <v>0</v>
      </c>
      <c r="X471" s="458" t="str">
        <f>IF('ユーザー別小売(卸)価格試算(税抜)'!X471="","",IF(ISNUMBER('ユーザー別小売(卸)価格試算(税抜)'!X471),IF(入力!$E$30=1,ROUNDDOWN('ユーザー別小売(卸)価格試算(税抜)'!X471*(1+入力!$E$31/100),-入力!$E$29),IF(入力!$E$30=2,ROUNDUP('ユーザー別小売(卸)価格試算(税抜)'!X471*(1+入力!$E$31/100),-入力!$E$29),IF(入力!$E$30=3,ROUND('ユーザー別小売(卸)価格試算(税抜)'!X471*(1+入力!$E$31/100),-入力!$E$29)))),'ユーザー別小売(卸)価格試算(税抜)'!X471))</f>
        <v/>
      </c>
      <c r="Y471" s="113">
        <f>'6桁'!Y471</f>
        <v>0</v>
      </c>
    </row>
    <row r="472" spans="2:25" ht="30" customHeight="1">
      <c r="B472" s="503">
        <v>19</v>
      </c>
      <c r="C472" s="576" t="s">
        <v>218</v>
      </c>
      <c r="D472" s="577"/>
      <c r="E472" s="576"/>
      <c r="F472" s="593"/>
      <c r="G472" s="361">
        <v>93</v>
      </c>
      <c r="H472" s="94">
        <f>IF('ユーザー別小売(卸)価格試算(税抜)'!H472="","",IF(ISNUMBER('ユーザー別小売(卸)価格試算(税抜)'!H472),IF(入力!$C$30=1,ROUNDDOWN('ユーザー別小売(卸)価格試算(税抜)'!H472*(1+入力!$C$31/100),-入力!$C$29),IF(入力!$C$30=2,ROUNDUP('ユーザー別小売(卸)価格試算(税抜)'!H472*(1+入力!$C$31/100),-入力!$C$29),IF(入力!$C$30=3,ROUND('ユーザー別小売(卸)価格試算(税抜)'!H472*(1+入力!$C$31/100),-入力!$C$29)))),'ユーザー別小売(卸)価格試算(税抜)'!H472))</f>
        <v>60060</v>
      </c>
      <c r="I472" s="360" t="str">
        <f>'6桁'!I472</f>
        <v>W★</v>
      </c>
      <c r="J472" s="94" t="str">
        <f>IF('ユーザー別小売(卸)価格試算(税抜)'!J472="","",IF(ISNUMBER('ユーザー別小売(卸)価格試算(税抜)'!J472),IF(入力!$C$30=1,ROUNDDOWN('ユーザー別小売(卸)価格試算(税抜)'!J472*(1+入力!$C$31/100),-入力!$C$29),IF(入力!$C$30=2,ROUNDUP('ユーザー別小売(卸)価格試算(税抜)'!J472*(1+入力!$C$31/100),-入力!$C$29),IF(入力!$C$30=3,ROUND('ユーザー別小売(卸)価格試算(税抜)'!J472*(1+入力!$C$31/100),-入力!$C$29)))),'ユーザー別小売(卸)価格試算(税抜)'!J472))</f>
        <v/>
      </c>
      <c r="K472" s="360">
        <f>'6桁'!K472</f>
        <v>0</v>
      </c>
      <c r="L472" s="94" t="str">
        <f>IF('ユーザー別小売(卸)価格試算(税抜)'!L472="","",IF(ISNUMBER('ユーザー別小売(卸)価格試算(税抜)'!L472),IF(入力!$C$30=1,ROUNDDOWN('ユーザー別小売(卸)価格試算(税抜)'!L472*(1+入力!$C$31/100),-入力!$C$29),IF(入力!$C$30=2,ROUNDUP('ユーザー別小売(卸)価格試算(税抜)'!L472*(1+入力!$C$31/100),-入力!$C$29),IF(入力!$C$30=3,ROUND('ユーザー別小売(卸)価格試算(税抜)'!L472*(1+入力!$C$31/100),-入力!$C$29)))),'ユーザー別小売(卸)価格試算(税抜)'!L472))</f>
        <v/>
      </c>
      <c r="M472" s="360">
        <f>'6桁'!M472</f>
        <v>0</v>
      </c>
      <c r="N472" s="94" t="str">
        <f>IF('ユーザー別小売(卸)価格試算(税抜)'!N472="","",IF(ISNUMBER('ユーザー別小売(卸)価格試算(税抜)'!N472),IF(入力!$C$30=1,ROUNDDOWN('ユーザー別小売(卸)価格試算(税抜)'!N472*(1+入力!$C$31/100),-入力!$C$29),IF(入力!$C$30=2,ROUNDUP('ユーザー別小売(卸)価格試算(税抜)'!N472*(1+入力!$C$31/100),-入力!$C$29),IF(入力!$C$30=3,ROUND('ユーザー別小売(卸)価格試算(税抜)'!N472*(1+入力!$C$31/100),-入力!$C$29)))),'ユーザー別小売(卸)価格試算(税抜)'!N472))</f>
        <v/>
      </c>
      <c r="O472" s="360">
        <f>'6桁'!O472</f>
        <v>0</v>
      </c>
      <c r="P472" s="94" t="str">
        <f>IF('ユーザー別小売(卸)価格試算(税抜)'!P472="","",IF(ISNUMBER('ユーザー別小売(卸)価格試算(税抜)'!P472),IF(入力!$C$30=1,ROUNDDOWN('ユーザー別小売(卸)価格試算(税抜)'!P472*(1+入力!$C$31/100),-入力!$C$29),IF(入力!$C$30=2,ROUNDUP('ユーザー別小売(卸)価格試算(税抜)'!P472*(1+入力!$C$31/100),-入力!$C$29),IF(入力!$C$30=3,ROUND('ユーザー別小売(卸)価格試算(税抜)'!P472*(1+入力!$C$31/100),-入力!$C$29)))),'ユーザー別小売(卸)価格試算(税抜)'!P472))</f>
        <v/>
      </c>
      <c r="Q472" s="360">
        <f>'6桁'!Q472</f>
        <v>0</v>
      </c>
      <c r="R472" s="94" t="str">
        <f>IF('ユーザー別小売(卸)価格試算(税抜)'!R472="","",IF(ISNUMBER('ユーザー別小売(卸)価格試算(税抜)'!R472),IF(入力!$E$30=1,ROUNDDOWN('ユーザー別小売(卸)価格試算(税抜)'!R472*(1+入力!$E$31/100),-入力!$E$29),IF(入力!$E$30=2,ROUNDUP('ユーザー別小売(卸)価格試算(税抜)'!R472*(1+入力!$E$31/100),-入力!$E$29),IF(入力!$E$30=3,ROUND('ユーザー別小売(卸)価格試算(税抜)'!R472*(1+入力!$E$31/100),-入力!$E$29)))),'ユーザー別小売(卸)価格試算(税抜)'!R472))</f>
        <v/>
      </c>
      <c r="S472" s="360">
        <f>'6桁'!S472</f>
        <v>0</v>
      </c>
      <c r="T472" s="475" t="str">
        <f>IF('ユーザー別小売(卸)価格試算(税抜)'!T472="","",IF(ISNUMBER('ユーザー別小売(卸)価格試算(税抜)'!T472),IF(入力!$E$30=1,ROUNDDOWN('ユーザー別小売(卸)価格試算(税抜)'!T472*(1+入力!$E$31/100),-入力!$E$29),IF(入力!$E$30=2,ROUNDUP('ユーザー別小売(卸)価格試算(税抜)'!T472*(1+入力!$E$31/100),-入力!$E$29),IF(入力!$E$30=3,ROUND('ユーザー別小売(卸)価格試算(税抜)'!T472*(1+入力!$E$31/100),-入力!$E$29)))),'ユーザー別小売(卸)価格試算(税抜)'!T472))</f>
        <v/>
      </c>
      <c r="U472" s="360">
        <f>'6桁'!U472</f>
        <v>0</v>
      </c>
      <c r="V472" s="475" t="str">
        <f>IF('ユーザー別小売(卸)価格試算(税抜)'!V472="","",IF(ISNUMBER('ユーザー別小売(卸)価格試算(税抜)'!V472),IF(入力!$E$30=1,ROUNDDOWN('ユーザー別小売(卸)価格試算(税抜)'!V472*(1+入力!$E$31/100),-入力!$E$29),IF(入力!$E$30=2,ROUNDUP('ユーザー別小売(卸)価格試算(税抜)'!V472*(1+入力!$E$31/100),-入力!$E$29),IF(入力!$E$30=3,ROUND('ユーザー別小売(卸)価格試算(税抜)'!V472*(1+入力!$E$31/100),-入力!$E$29)))),'ユーザー別小売(卸)価格試算(税抜)'!V472))</f>
        <v/>
      </c>
      <c r="W472" s="116">
        <f>'6桁'!W472</f>
        <v>0</v>
      </c>
      <c r="X472" s="475" t="str">
        <f>IF('ユーザー別小売(卸)価格試算(税抜)'!X472="","",IF(ISNUMBER('ユーザー別小売(卸)価格試算(税抜)'!X472),IF(入力!$E$30=1,ROUNDDOWN('ユーザー別小売(卸)価格試算(税抜)'!X472*(1+入力!$E$31/100),-入力!$E$29),IF(入力!$E$30=2,ROUNDUP('ユーザー別小売(卸)価格試算(税抜)'!X472*(1+入力!$E$31/100),-入力!$E$29),IF(入力!$E$30=3,ROUND('ユーザー別小売(卸)価格試算(税抜)'!X472*(1+入力!$E$31/100),-入力!$E$29)))),'ユーザー別小売(卸)価格試算(税抜)'!X472))</f>
        <v/>
      </c>
      <c r="Y472" s="288">
        <f>'6桁'!Y472</f>
        <v>0</v>
      </c>
    </row>
    <row r="473" spans="2:25" ht="30" customHeight="1">
      <c r="B473" s="503"/>
      <c r="C473" s="500" t="s">
        <v>219</v>
      </c>
      <c r="D473" s="501"/>
      <c r="E473" s="500">
        <v>98</v>
      </c>
      <c r="F473" s="587"/>
      <c r="G473" s="342">
        <v>102</v>
      </c>
      <c r="H473" s="95">
        <f>IF('ユーザー別小売(卸)価格試算(税抜)'!H473="","",IF(ISNUMBER('ユーザー別小売(卸)価格試算(税抜)'!H473),IF(入力!$C$30=1,ROUNDDOWN('ユーザー別小売(卸)価格試算(税抜)'!H473*(1+入力!$C$31/100),-入力!$C$29),IF(入力!$C$30=2,ROUNDUP('ユーザー別小売(卸)価格試算(税抜)'!H473*(1+入力!$C$31/100),-入力!$C$29),IF(入力!$C$30=3,ROUND('ユーザー別小売(卸)価格試算(税抜)'!H473*(1+入力!$C$31/100),-入力!$C$29)))),'ユーザー別小売(卸)価格試算(税抜)'!H473))</f>
        <v>58630</v>
      </c>
      <c r="I473" s="360" t="str">
        <f>'6桁'!I473</f>
        <v>W★</v>
      </c>
      <c r="J473" s="95">
        <f>IF('ユーザー別小売(卸)価格試算(税抜)'!J473="","",IF(ISNUMBER('ユーザー別小売(卸)価格試算(税抜)'!J473),IF(入力!$C$30=1,ROUNDDOWN('ユーザー別小売(卸)価格試算(税抜)'!J473*(1+入力!$C$31/100),-入力!$C$29),IF(入力!$C$30=2,ROUNDUP('ユーザー別小売(卸)価格試算(税抜)'!J473*(1+入力!$C$31/100),-入力!$C$29),IF(入力!$C$30=3,ROUND('ユーザー別小売(卸)価格試算(税抜)'!J473*(1+入力!$C$31/100),-入力!$C$29)))),'ユーザー別小売(卸)価格試算(税抜)'!J473))</f>
        <v>55330</v>
      </c>
      <c r="K473" s="96" t="str">
        <f>'6桁'!K473</f>
        <v>W</v>
      </c>
      <c r="L473" s="95" t="str">
        <f>IF('ユーザー別小売(卸)価格試算(税抜)'!L473="","",IF(ISNUMBER('ユーザー別小売(卸)価格試算(税抜)'!L473),IF(入力!$C$30=1,ROUNDDOWN('ユーザー別小売(卸)価格試算(税抜)'!L473*(1+入力!$C$31/100),-入力!$C$29),IF(入力!$C$30=2,ROUNDUP('ユーザー別小売(卸)価格試算(税抜)'!L473*(1+入力!$C$31/100),-入力!$C$29),IF(入力!$C$30=3,ROUND('ユーザー別小売(卸)価格試算(税抜)'!L473*(1+入力!$C$31/100),-入力!$C$29)))),'ユーザー別小売(卸)価格試算(税抜)'!L473))</f>
        <v/>
      </c>
      <c r="M473" s="96">
        <f>'6桁'!M473</f>
        <v>0</v>
      </c>
      <c r="N473" s="95" t="str">
        <f>IF('ユーザー別小売(卸)価格試算(税抜)'!N473="","",IF(ISNUMBER('ユーザー別小売(卸)価格試算(税抜)'!N473),IF(入力!$C$30=1,ROUNDDOWN('ユーザー別小売(卸)価格試算(税抜)'!N473*(1+入力!$C$31/100),-入力!$C$29),IF(入力!$C$30=2,ROUNDUP('ユーザー別小売(卸)価格試算(税抜)'!N473*(1+入力!$C$31/100),-入力!$C$29),IF(入力!$C$30=3,ROUND('ユーザー別小売(卸)価格試算(税抜)'!N473*(1+入力!$C$31/100),-入力!$C$29)))),'ユーザー別小売(卸)価格試算(税抜)'!N473))</f>
        <v/>
      </c>
      <c r="O473" s="96">
        <f>'6桁'!O473</f>
        <v>0</v>
      </c>
      <c r="P473" s="95" t="str">
        <f>IF('ユーザー別小売(卸)価格試算(税抜)'!P473="","",IF(ISNUMBER('ユーザー別小売(卸)価格試算(税抜)'!P473),IF(入力!$C$30=1,ROUNDDOWN('ユーザー別小売(卸)価格試算(税抜)'!P473*(1+入力!$C$31/100),-入力!$C$29),IF(入力!$C$30=2,ROUNDUP('ユーザー別小売(卸)価格試算(税抜)'!P473*(1+入力!$C$31/100),-入力!$C$29),IF(入力!$C$30=3,ROUND('ユーザー別小売(卸)価格試算(税抜)'!P473*(1+入力!$C$31/100),-入力!$C$29)))),'ユーザー別小売(卸)価格試算(税抜)'!P473))</f>
        <v/>
      </c>
      <c r="Q473" s="96">
        <f>'6桁'!Q473</f>
        <v>0</v>
      </c>
      <c r="R473" s="95">
        <f>IF('ユーザー別小売(卸)価格試算(税抜)'!R473="","",IF(ISNUMBER('ユーザー別小売(卸)価格試算(税抜)'!R473),IF(入力!$E$30=1,ROUNDDOWN('ユーザー別小売(卸)価格試算(税抜)'!R473*(1+入力!$E$31/100),-入力!$E$29),IF(入力!$E$30=2,ROUNDUP('ユーザー別小売(卸)価格試算(税抜)'!R473*(1+入力!$E$31/100),-入力!$E$29),IF(入力!$E$30=3,ROUND('ユーザー別小売(卸)価格試算(税抜)'!R473*(1+入力!$E$31/100),-入力!$E$29)))),'ユーザー別小売(卸)価格試算(税抜)'!R473))</f>
        <v>43120</v>
      </c>
      <c r="S473" s="96" t="str">
        <f>'6桁'!S473</f>
        <v>Y★</v>
      </c>
      <c r="T473" s="456" t="str">
        <f>IF('ユーザー別小売(卸)価格試算(税抜)'!T473="","",IF(ISNUMBER('ユーザー別小売(卸)価格試算(税抜)'!T473),IF(入力!$E$30=1,ROUNDDOWN('ユーザー別小売(卸)価格試算(税抜)'!T473*(1+入力!$E$31/100),-入力!$E$29),IF(入力!$E$30=2,ROUNDUP('ユーザー別小売(卸)価格試算(税抜)'!T473*(1+入力!$E$31/100),-入力!$E$29),IF(入力!$E$30=3,ROUND('ユーザー別小売(卸)価格試算(税抜)'!T473*(1+入力!$E$31/100),-入力!$E$29)))),'ユーザー別小売(卸)価格試算(税抜)'!T473))</f>
        <v/>
      </c>
      <c r="U473" s="96">
        <f>'6桁'!U473</f>
        <v>0</v>
      </c>
      <c r="V473" s="456" t="str">
        <f>IF('ユーザー別小売(卸)価格試算(税抜)'!V473="","",IF(ISNUMBER('ユーザー別小売(卸)価格試算(税抜)'!V473),IF(入力!$E$30=1,ROUNDDOWN('ユーザー別小売(卸)価格試算(税抜)'!V473*(1+入力!$E$31/100),-入力!$E$29),IF(入力!$E$30=2,ROUNDUP('ユーザー別小売(卸)価格試算(税抜)'!V473*(1+入力!$E$31/100),-入力!$E$29),IF(入力!$E$30=3,ROUND('ユーザー別小売(卸)価格試算(税抜)'!V473*(1+入力!$E$31/100),-入力!$E$29)))),'ユーザー別小売(卸)価格試算(税抜)'!V473))</f>
        <v/>
      </c>
      <c r="W473" s="19">
        <f>'6桁'!W473</f>
        <v>0</v>
      </c>
      <c r="X473" s="456" t="str">
        <f>IF('ユーザー別小売(卸)価格試算(税抜)'!X473="","",IF(ISNUMBER('ユーザー別小売(卸)価格試算(税抜)'!X473),IF(入力!$E$30=1,ROUNDDOWN('ユーザー別小売(卸)価格試算(税抜)'!X473*(1+入力!$E$31/100),-入力!$E$29),IF(入力!$E$30=2,ROUNDUP('ユーザー別小売(卸)価格試算(税抜)'!X473*(1+入力!$E$31/100),-入力!$E$29),IF(入力!$E$30=3,ROUND('ユーザー別小売(卸)価格試算(税抜)'!X473*(1+入力!$E$31/100),-入力!$E$29)))),'ユーザー別小売(卸)価格試算(税抜)'!X473))</f>
        <v/>
      </c>
      <c r="Y473" s="109">
        <f>'6桁'!Y473</f>
        <v>0</v>
      </c>
    </row>
    <row r="474" spans="2:25" ht="30" customHeight="1">
      <c r="B474" s="503"/>
      <c r="C474" s="500" t="s">
        <v>486</v>
      </c>
      <c r="D474" s="501"/>
      <c r="E474" s="500"/>
      <c r="F474" s="587"/>
      <c r="G474" s="342">
        <v>103</v>
      </c>
      <c r="H474" s="95">
        <f>IF('ユーザー別小売(卸)価格試算(税抜)'!H474="","",IF(ISNUMBER('ユーザー別小売(卸)価格試算(税抜)'!H474),IF(入力!$C$30=1,ROUNDDOWN('ユーザー別小売(卸)価格試算(税抜)'!H474*(1+入力!$C$31/100),-入力!$C$29),IF(入力!$C$30=2,ROUNDUP('ユーザー別小売(卸)価格試算(税抜)'!H474*(1+入力!$C$31/100),-入力!$C$29),IF(入力!$C$30=3,ROUND('ユーザー別小売(卸)価格試算(税抜)'!H474*(1+入力!$C$31/100),-入力!$C$29)))),'ユーザー別小売(卸)価格試算(税抜)'!H474))</f>
        <v>47410</v>
      </c>
      <c r="I474" s="96" t="str">
        <f>'6桁'!I474</f>
        <v>V★</v>
      </c>
      <c r="J474" s="95" t="str">
        <f>IF('ユーザー別小売(卸)価格試算(税抜)'!J474="","",IF(ISNUMBER('ユーザー別小売(卸)価格試算(税抜)'!J474),IF(入力!$C$30=1,ROUNDDOWN('ユーザー別小売(卸)価格試算(税抜)'!J474*(1+入力!$C$31/100),-入力!$C$29),IF(入力!$C$30=2,ROUNDUP('ユーザー別小売(卸)価格試算(税抜)'!J474*(1+入力!$C$31/100),-入力!$C$29),IF(入力!$C$30=3,ROUND('ユーザー別小売(卸)価格試算(税抜)'!J474*(1+入力!$C$31/100),-入力!$C$29)))),'ユーザー別小売(卸)価格試算(税抜)'!J474))</f>
        <v/>
      </c>
      <c r="K474" s="96">
        <f>'6桁'!K474</f>
        <v>0</v>
      </c>
      <c r="L474" s="95">
        <f>IF('ユーザー別小売(卸)価格試算(税抜)'!L474="","",IF(ISNUMBER('ユーザー別小売(卸)価格試算(税抜)'!L474),IF(入力!$C$30=1,ROUNDDOWN('ユーザー別小売(卸)価格試算(税抜)'!L474*(1+入力!$C$31/100),-入力!$C$29),IF(入力!$C$30=2,ROUNDUP('ユーザー別小売(卸)価格試算(税抜)'!L474*(1+入力!$C$31/100),-入力!$C$29),IF(入力!$C$30=3,ROUND('ユーザー別小売(卸)価格試算(税抜)'!L474*(1+入力!$C$31/100),-入力!$C$29)))),'ユーザー別小売(卸)価格試算(税抜)'!L474))</f>
        <v>45870</v>
      </c>
      <c r="M474" s="96" t="str">
        <f>'6桁'!M474</f>
        <v>V★</v>
      </c>
      <c r="N474" s="95" t="str">
        <f>IF('ユーザー別小売(卸)価格試算(税抜)'!N474="","",IF(ISNUMBER('ユーザー別小売(卸)価格試算(税抜)'!N474),IF(入力!$C$30=1,ROUNDDOWN('ユーザー別小売(卸)価格試算(税抜)'!N474*(1+入力!$C$31/100),-入力!$C$29),IF(入力!$C$30=2,ROUNDUP('ユーザー別小売(卸)価格試算(税抜)'!N474*(1+入力!$C$31/100),-入力!$C$29),IF(入力!$C$30=3,ROUND('ユーザー別小売(卸)価格試算(税抜)'!N474*(1+入力!$C$31/100),-入力!$C$29)))),'ユーザー別小売(卸)価格試算(税抜)'!N474))</f>
        <v/>
      </c>
      <c r="O474" s="96">
        <f>'6桁'!O474</f>
        <v>0</v>
      </c>
      <c r="P474" s="95" t="str">
        <f>IF('ユーザー別小売(卸)価格試算(税抜)'!P474="","",IF(ISNUMBER('ユーザー別小売(卸)価格試算(税抜)'!P474),IF(入力!$C$30=1,ROUNDDOWN('ユーザー別小売(卸)価格試算(税抜)'!P474*(1+入力!$C$31/100),-入力!$C$29),IF(入力!$C$30=2,ROUNDUP('ユーザー別小売(卸)価格試算(税抜)'!P474*(1+入力!$C$31/100),-入力!$C$29),IF(入力!$C$30=3,ROUND('ユーザー別小売(卸)価格試算(税抜)'!P474*(1+入力!$C$31/100),-入力!$C$29)))),'ユーザー別小売(卸)価格試算(税抜)'!P474))</f>
        <v/>
      </c>
      <c r="Q474" s="96">
        <f>'6桁'!Q474</f>
        <v>0</v>
      </c>
      <c r="R474" s="95">
        <f>IF('ユーザー別小売(卸)価格試算(税抜)'!R474="","",IF(ISNUMBER('ユーザー別小売(卸)価格試算(税抜)'!R474),IF(入力!$E$30=1,ROUNDDOWN('ユーザー別小売(卸)価格試算(税抜)'!R474*(1+入力!$E$31/100),-入力!$E$29),IF(入力!$E$30=2,ROUNDUP('ユーザー別小売(卸)価格試算(税抜)'!R474*(1+入力!$E$31/100),-入力!$E$29),IF(入力!$E$30=3,ROUND('ユーザー別小売(卸)価格試算(税抜)'!R474*(1+入力!$E$31/100),-入力!$E$29)))),'ユーザー別小売(卸)価格試算(税抜)'!R474))</f>
        <v>41030</v>
      </c>
      <c r="S474" s="96" t="str">
        <f>'6桁'!S474</f>
        <v>W★</v>
      </c>
      <c r="T474" s="456" t="str">
        <f>IF('ユーザー別小売(卸)価格試算(税抜)'!T474="","",IF(ISNUMBER('ユーザー別小売(卸)価格試算(税抜)'!T474),IF(入力!$E$30=1,ROUNDDOWN('ユーザー別小売(卸)価格試算(税抜)'!T474*(1+入力!$E$31/100),-入力!$E$29),IF(入力!$E$30=2,ROUNDUP('ユーザー別小売(卸)価格試算(税抜)'!T474*(1+入力!$E$31/100),-入力!$E$29),IF(入力!$E$30=3,ROUND('ユーザー別小売(卸)価格試算(税抜)'!T474*(1+入力!$E$31/100),-入力!$E$29)))),'ユーザー別小売(卸)価格試算(税抜)'!T474))</f>
        <v/>
      </c>
      <c r="U474" s="96">
        <f>'6桁'!U474</f>
        <v>0</v>
      </c>
      <c r="V474" s="456" t="str">
        <f>IF('ユーザー別小売(卸)価格試算(税抜)'!V474="","",IF(ISNUMBER('ユーザー別小売(卸)価格試算(税抜)'!V474),IF(入力!$E$30=1,ROUNDDOWN('ユーザー別小売(卸)価格試算(税抜)'!V474*(1+入力!$E$31/100),-入力!$E$29),IF(入力!$E$30=2,ROUNDUP('ユーザー別小売(卸)価格試算(税抜)'!V474*(1+入力!$E$31/100),-入力!$E$29),IF(入力!$E$30=3,ROUND('ユーザー別小売(卸)価格試算(税抜)'!V474*(1+入力!$E$31/100),-入力!$E$29)))),'ユーザー別小売(卸)価格試算(税抜)'!V474))</f>
        <v/>
      </c>
      <c r="W474" s="110">
        <f>'6桁'!W474</f>
        <v>0</v>
      </c>
      <c r="X474" s="456" t="str">
        <f>IF('ユーザー別小売(卸)価格試算(税抜)'!X474="","",IF(ISNUMBER('ユーザー別小売(卸)価格試算(税抜)'!X474),IF(入力!$E$30=1,ROUNDDOWN('ユーザー別小売(卸)価格試算(税抜)'!X474*(1+入力!$E$31/100),-入力!$E$29),IF(入力!$E$30=2,ROUNDUP('ユーザー別小売(卸)価格試算(税抜)'!X474*(1+入力!$E$31/100),-入力!$E$29),IF(入力!$E$30=3,ROUND('ユーザー別小売(卸)価格試算(税抜)'!X474*(1+入力!$E$31/100),-入力!$E$29)))),'ユーザー別小売(卸)価格試算(税抜)'!X474))</f>
        <v/>
      </c>
      <c r="Y474" s="109">
        <f>'6桁'!Y474</f>
        <v>0</v>
      </c>
    </row>
    <row r="475" spans="2:25" ht="30" customHeight="1">
      <c r="B475" s="503"/>
      <c r="C475" s="500" t="s">
        <v>305</v>
      </c>
      <c r="D475" s="501"/>
      <c r="E475" s="500"/>
      <c r="F475" s="587"/>
      <c r="G475" s="342">
        <v>107</v>
      </c>
      <c r="H475" s="95" t="str">
        <f>IF('ユーザー別小売(卸)価格試算(税抜)'!H475="","",IF(ISNUMBER('ユーザー別小売(卸)価格試算(税抜)'!H475),IF(入力!$C$30=1,ROUNDDOWN('ユーザー別小売(卸)価格試算(税抜)'!H475*(1+入力!$C$31/100),-入力!$C$29),IF(入力!$C$30=2,ROUNDUP('ユーザー別小売(卸)価格試算(税抜)'!H475*(1+入力!$C$31/100),-入力!$C$29),IF(入力!$C$30=3,ROUND('ユーザー別小売(卸)価格試算(税抜)'!H475*(1+入力!$C$31/100),-入力!$C$29)))),'ユーザー別小売(卸)価格試算(税抜)'!H475))</f>
        <v/>
      </c>
      <c r="I475" s="96">
        <f>'6桁'!I475</f>
        <v>0</v>
      </c>
      <c r="J475" s="95" t="str">
        <f>IF('ユーザー別小売(卸)価格試算(税抜)'!J475="","",IF(ISNUMBER('ユーザー別小売(卸)価格試算(税抜)'!J475),IF(入力!$C$30=1,ROUNDDOWN('ユーザー別小売(卸)価格試算(税抜)'!J475*(1+入力!$C$31/100),-入力!$C$29),IF(入力!$C$30=2,ROUNDUP('ユーザー別小売(卸)価格試算(税抜)'!J475*(1+入力!$C$31/100),-入力!$C$29),IF(入力!$C$30=3,ROUND('ユーザー別小売(卸)価格試算(税抜)'!J475*(1+入力!$C$31/100),-入力!$C$29)))),'ユーザー別小売(卸)価格試算(税抜)'!J475))</f>
        <v/>
      </c>
      <c r="K475" s="96">
        <f>'6桁'!K475</f>
        <v>0</v>
      </c>
      <c r="L475" s="95" t="str">
        <f>IF('ユーザー別小売(卸)価格試算(税抜)'!L475="","",IF(ISNUMBER('ユーザー別小売(卸)価格試算(税抜)'!L475),IF(入力!$C$30=1,ROUNDDOWN('ユーザー別小売(卸)価格試算(税抜)'!L475*(1+入力!$C$31/100),-入力!$C$29),IF(入力!$C$30=2,ROUNDUP('ユーザー別小売(卸)価格試算(税抜)'!L475*(1+入力!$C$31/100),-入力!$C$29),IF(入力!$C$30=3,ROUND('ユーザー別小売(卸)価格試算(税抜)'!L475*(1+入力!$C$31/100),-入力!$C$29)))),'ユーザー別小売(卸)価格試算(税抜)'!L475))</f>
        <v/>
      </c>
      <c r="M475" s="96">
        <f>'6桁'!M475</f>
        <v>0</v>
      </c>
      <c r="N475" s="95" t="str">
        <f>IF('ユーザー別小売(卸)価格試算(税抜)'!N475="","",IF(ISNUMBER('ユーザー別小売(卸)価格試算(税抜)'!N475),IF(入力!$C$30=1,ROUNDDOWN('ユーザー別小売(卸)価格試算(税抜)'!N475*(1+入力!$C$31/100),-入力!$C$29),IF(入力!$C$30=2,ROUNDUP('ユーザー別小売(卸)価格試算(税抜)'!N475*(1+入力!$C$31/100),-入力!$C$29),IF(入力!$C$30=3,ROUND('ユーザー別小売(卸)価格試算(税抜)'!N475*(1+入力!$C$31/100),-入力!$C$29)))),'ユーザー別小売(卸)価格試算(税抜)'!N475))</f>
        <v/>
      </c>
      <c r="O475" s="96">
        <f>'6桁'!O475</f>
        <v>0</v>
      </c>
      <c r="P475" s="95" t="str">
        <f>IF('ユーザー別小売(卸)価格試算(税抜)'!P475="","",IF(ISNUMBER('ユーザー別小売(卸)価格試算(税抜)'!P475),IF(入力!$C$30=1,ROUNDDOWN('ユーザー別小売(卸)価格試算(税抜)'!P475*(1+入力!$C$31/100),-入力!$C$29),IF(入力!$C$30=2,ROUNDUP('ユーザー別小売(卸)価格試算(税抜)'!P475*(1+入力!$C$31/100),-入力!$C$29),IF(入力!$C$30=3,ROUND('ユーザー別小売(卸)価格試算(税抜)'!P475*(1+入力!$C$31/100),-入力!$C$29)))),'ユーザー別小売(卸)価格試算(税抜)'!P475))</f>
        <v/>
      </c>
      <c r="Q475" s="96">
        <f>'6桁'!Q475</f>
        <v>0</v>
      </c>
      <c r="R475" s="95" t="str">
        <f>IF('ユーザー別小売(卸)価格試算(税抜)'!R475="","",IF(ISNUMBER('ユーザー別小売(卸)価格試算(税抜)'!R475),IF(入力!$E$30=1,ROUNDDOWN('ユーザー別小売(卸)価格試算(税抜)'!R475*(1+入力!$E$31/100),-入力!$E$29),IF(入力!$E$30=2,ROUNDUP('ユーザー別小売(卸)価格試算(税抜)'!R475*(1+入力!$E$31/100),-入力!$E$29),IF(入力!$E$30=3,ROUND('ユーザー別小売(卸)価格試算(税抜)'!R475*(1+入力!$E$31/100),-入力!$E$29)))),'ユーザー別小売(卸)価格試算(税抜)'!R475))</f>
        <v/>
      </c>
      <c r="S475" s="96">
        <f>'6桁'!S475</f>
        <v>0</v>
      </c>
      <c r="T475" s="456" t="str">
        <f>IF('ユーザー別小売(卸)価格試算(税抜)'!T475="","",IF(ISNUMBER('ユーザー別小売(卸)価格試算(税抜)'!T475),IF(入力!$E$30=1,ROUNDDOWN('ユーザー別小売(卸)価格試算(税抜)'!T475*(1+入力!$E$31/100),-入力!$E$29),IF(入力!$E$30=2,ROUNDUP('ユーザー別小売(卸)価格試算(税抜)'!T475*(1+入力!$E$31/100),-入力!$E$29),IF(入力!$E$30=3,ROUND('ユーザー別小売(卸)価格試算(税抜)'!T475*(1+入力!$E$31/100),-入力!$E$29)))),'ユーザー別小売(卸)価格試算(税抜)'!T475))</f>
        <v>卸価格設定なし</v>
      </c>
      <c r="U475" s="96" t="str">
        <f>'6桁'!U475</f>
        <v>Y★</v>
      </c>
      <c r="V475" s="456" t="str">
        <f>IF('ユーザー別小売(卸)価格試算(税抜)'!V475="","",IF(ISNUMBER('ユーザー別小売(卸)価格試算(税抜)'!V475),IF(入力!$E$30=1,ROUNDDOWN('ユーザー別小売(卸)価格試算(税抜)'!V475*(1+入力!$E$31/100),-入力!$E$29),IF(入力!$E$30=2,ROUNDUP('ユーザー別小売(卸)価格試算(税抜)'!V475*(1+入力!$E$31/100),-入力!$E$29),IF(入力!$E$30=3,ROUND('ユーザー別小売(卸)価格試算(税抜)'!V475*(1+入力!$E$31/100),-入力!$E$29)))),'ユーザー別小売(卸)価格試算(税抜)'!V475))</f>
        <v/>
      </c>
      <c r="W475" s="110">
        <f>'6桁'!W475</f>
        <v>0</v>
      </c>
      <c r="X475" s="456" t="str">
        <f>IF('ユーザー別小売(卸)価格試算(税抜)'!X475="","",IF(ISNUMBER('ユーザー別小売(卸)価格試算(税抜)'!X475),IF(入力!$E$30=1,ROUNDDOWN('ユーザー別小売(卸)価格試算(税抜)'!X475*(1+入力!$E$31/100),-入力!$E$29),IF(入力!$E$30=2,ROUNDUP('ユーザー別小売(卸)価格試算(税抜)'!X475*(1+入力!$E$31/100),-入力!$E$29),IF(入力!$E$30=3,ROUND('ユーザー別小売(卸)価格試算(税抜)'!X475*(1+入力!$E$31/100),-入力!$E$29)))),'ユーザー別小売(卸)価格試算(税抜)'!X475))</f>
        <v/>
      </c>
      <c r="Y475" s="109">
        <f>'6桁'!Y475</f>
        <v>0</v>
      </c>
    </row>
    <row r="476" spans="2:25" ht="30" customHeight="1">
      <c r="B476" s="503"/>
      <c r="C476" s="500" t="s">
        <v>364</v>
      </c>
      <c r="D476" s="501"/>
      <c r="E476" s="500">
        <v>99</v>
      </c>
      <c r="F476" s="587"/>
      <c r="G476" s="342">
        <v>103</v>
      </c>
      <c r="H476" s="95">
        <f>IF('ユーザー別小売(卸)価格試算(税抜)'!H476="","",IF(ISNUMBER('ユーザー別小売(卸)価格試算(税抜)'!H476),IF(入力!$C$30=1,ROUNDDOWN('ユーザー別小売(卸)価格試算(税抜)'!H476*(1+入力!$C$31/100),-入力!$C$29),IF(入力!$C$30=2,ROUNDUP('ユーザー別小売(卸)価格試算(税抜)'!H476*(1+入力!$C$31/100),-入力!$C$29),IF(入力!$C$30=3,ROUND('ユーザー別小売(卸)価格試算(税抜)'!H476*(1+入力!$C$31/100),-入力!$C$29)))),'ユーザー別小売(卸)価格試算(税抜)'!H476))</f>
        <v>43120</v>
      </c>
      <c r="I476" s="96" t="str">
        <f>'6桁'!I476</f>
        <v>V★</v>
      </c>
      <c r="J476" s="95" t="str">
        <f>IF('ユーザー別小売(卸)価格試算(税抜)'!J476="","",IF(ISNUMBER('ユーザー別小売(卸)価格試算(税抜)'!J476),IF(入力!$C$30=1,ROUNDDOWN('ユーザー別小売(卸)価格試算(税抜)'!J476*(1+入力!$C$31/100),-入力!$C$29),IF(入力!$C$30=2,ROUNDUP('ユーザー別小売(卸)価格試算(税抜)'!J476*(1+入力!$C$31/100),-入力!$C$29),IF(入力!$C$30=3,ROUND('ユーザー別小売(卸)価格試算(税抜)'!J476*(1+入力!$C$31/100),-入力!$C$29)))),'ユーザー別小売(卸)価格試算(税抜)'!J476))</f>
        <v/>
      </c>
      <c r="K476" s="96">
        <f>'6桁'!K476</f>
        <v>0</v>
      </c>
      <c r="L476" s="95">
        <f>IF('ユーザー別小売(卸)価格試算(税抜)'!L476="","",IF(ISNUMBER('ユーザー別小売(卸)価格試算(税抜)'!L476),IF(入力!$C$30=1,ROUNDDOWN('ユーザー別小売(卸)価格試算(税抜)'!L476*(1+入力!$C$31/100),-入力!$C$29),IF(入力!$C$30=2,ROUNDUP('ユーザー別小売(卸)価格試算(税抜)'!L476*(1+入力!$C$31/100),-入力!$C$29),IF(入力!$C$30=3,ROUND('ユーザー別小売(卸)価格試算(税抜)'!L476*(1+入力!$C$31/100),-入力!$C$29)))),'ユーザー別小売(卸)価格試算(税抜)'!L476))</f>
        <v>40040</v>
      </c>
      <c r="M476" s="96" t="str">
        <f>'6桁'!M476</f>
        <v>V</v>
      </c>
      <c r="N476" s="95" t="str">
        <f>IF('ユーザー別小売(卸)価格試算(税抜)'!N476="","",IF(ISNUMBER('ユーザー別小売(卸)価格試算(税抜)'!N476),IF(入力!$C$30=1,ROUNDDOWN('ユーザー別小売(卸)価格試算(税抜)'!N476*(1+入力!$C$31/100),-入力!$C$29),IF(入力!$C$30=2,ROUNDUP('ユーザー別小売(卸)価格試算(税抜)'!N476*(1+入力!$C$31/100),-入力!$C$29),IF(入力!$C$30=3,ROUND('ユーザー別小売(卸)価格試算(税抜)'!N476*(1+入力!$C$31/100),-入力!$C$29)))),'ユーザー別小売(卸)価格試算(税抜)'!N476))</f>
        <v/>
      </c>
      <c r="O476" s="96">
        <f>'6桁'!O476</f>
        <v>0</v>
      </c>
      <c r="P476" s="95" t="str">
        <f>IF('ユーザー別小売(卸)価格試算(税抜)'!P476="","",IF(ISNUMBER('ユーザー別小売(卸)価格試算(税抜)'!P476),IF(入力!$C$30=1,ROUNDDOWN('ユーザー別小売(卸)価格試算(税抜)'!P476*(1+入力!$C$31/100),-入力!$C$29),IF(入力!$C$30=2,ROUNDUP('ユーザー別小売(卸)価格試算(税抜)'!P476*(1+入力!$C$31/100),-入力!$C$29),IF(入力!$C$30=3,ROUND('ユーザー別小売(卸)価格試算(税抜)'!P476*(1+入力!$C$31/100),-入力!$C$29)))),'ユーザー別小売(卸)価格試算(税抜)'!P476))</f>
        <v/>
      </c>
      <c r="Q476" s="96">
        <f>'6桁'!Q476</f>
        <v>0</v>
      </c>
      <c r="R476" s="95">
        <f>IF('ユーザー別小売(卸)価格試算(税抜)'!R476="","",IF(ISNUMBER('ユーザー別小売(卸)価格試算(税抜)'!R476),IF(入力!$E$30=1,ROUNDDOWN('ユーザー別小売(卸)価格試算(税抜)'!R476*(1+入力!$E$31/100),-入力!$E$29),IF(入力!$E$30=2,ROUNDUP('ユーザー別小売(卸)価格試算(税抜)'!R476*(1+入力!$E$31/100),-入力!$E$29),IF(入力!$E$30=3,ROUND('ユーザー別小売(卸)価格試算(税抜)'!R476*(1+入力!$E$31/100),-入力!$E$29)))),'ユーザー別小売(卸)価格試算(税抜)'!R476))</f>
        <v>32230</v>
      </c>
      <c r="S476" s="96" t="str">
        <f>'6桁'!S476</f>
        <v>W</v>
      </c>
      <c r="T476" s="456" t="str">
        <f>IF('ユーザー別小売(卸)価格試算(税抜)'!T476="","",IF(ISNUMBER('ユーザー別小売(卸)価格試算(税抜)'!T476),IF(入力!$E$30=1,ROUNDDOWN('ユーザー別小売(卸)価格試算(税抜)'!T476*(1+入力!$E$31/100),-入力!$E$29),IF(入力!$E$30=2,ROUNDUP('ユーザー別小売(卸)価格試算(税抜)'!T476*(1+入力!$E$31/100),-入力!$E$29),IF(入力!$E$30=3,ROUND('ユーザー別小売(卸)価格試算(税抜)'!T476*(1+入力!$E$31/100),-入力!$E$29)))),'ユーザー別小売(卸)価格試算(税抜)'!T476))</f>
        <v/>
      </c>
      <c r="U476" s="96">
        <f>'6桁'!U476</f>
        <v>0</v>
      </c>
      <c r="V476" s="456" t="str">
        <f>IF('ユーザー別小売(卸)価格試算(税抜)'!V476="","",IF(ISNUMBER('ユーザー別小売(卸)価格試算(税抜)'!V476),IF(入力!$E$30=1,ROUNDDOWN('ユーザー別小売(卸)価格試算(税抜)'!V476*(1+入力!$E$31/100),-入力!$E$29),IF(入力!$E$30=2,ROUNDUP('ユーザー別小売(卸)価格試算(税抜)'!V476*(1+入力!$E$31/100),-入力!$E$29),IF(入力!$E$30=3,ROUND('ユーザー別小売(卸)価格試算(税抜)'!V476*(1+入力!$E$31/100),-入力!$E$29)))),'ユーザー別小売(卸)価格試算(税抜)'!V476))</f>
        <v/>
      </c>
      <c r="W476" s="110">
        <f>'6桁'!W476</f>
        <v>0</v>
      </c>
      <c r="X476" s="456" t="str">
        <f>IF('ユーザー別小売(卸)価格試算(税抜)'!X476="","",IF(ISNUMBER('ユーザー別小売(卸)価格試算(税抜)'!X476),IF(入力!$E$30=1,ROUNDDOWN('ユーザー別小売(卸)価格試算(税抜)'!X476*(1+入力!$E$31/100),-入力!$E$29),IF(入力!$E$30=2,ROUNDUP('ユーザー別小売(卸)価格試算(税抜)'!X476*(1+入力!$E$31/100),-入力!$E$29),IF(入力!$E$30=3,ROUND('ユーザー別小売(卸)価格試算(税抜)'!X476*(1+入力!$E$31/100),-入力!$E$29)))),'ユーザー別小売(卸)価格試算(税抜)'!X476))</f>
        <v/>
      </c>
      <c r="Y476" s="109">
        <f>'6桁'!Y476</f>
        <v>0</v>
      </c>
    </row>
    <row r="477" spans="2:25" ht="30" customHeight="1">
      <c r="B477" s="503"/>
      <c r="C477" s="500" t="s">
        <v>306</v>
      </c>
      <c r="D477" s="501"/>
      <c r="E477" s="500">
        <v>101</v>
      </c>
      <c r="F477" s="587"/>
      <c r="G477" s="342">
        <v>105</v>
      </c>
      <c r="H477" s="95">
        <f>IF('ユーザー別小売(卸)価格試算(税抜)'!H477="","",IF(ISNUMBER('ユーザー別小売(卸)価格試算(税抜)'!H477),IF(入力!$C$30=1,ROUNDDOWN('ユーザー別小売(卸)価格試算(税抜)'!H477*(1+入力!$C$31/100),-入力!$C$29),IF(入力!$C$30=2,ROUNDUP('ユーザー別小売(卸)価格試算(税抜)'!H477*(1+入力!$C$31/100),-入力!$C$29),IF(入力!$C$30=3,ROUND('ユーザー別小売(卸)価格試算(税抜)'!H477*(1+入力!$C$31/100),-入力!$C$29)))),'ユーザー別小売(卸)価格試算(税抜)'!H477))</f>
        <v>45210</v>
      </c>
      <c r="I477" s="96" t="str">
        <f>'6桁'!I477</f>
        <v>W★</v>
      </c>
      <c r="J477" s="95" t="str">
        <f>IF('ユーザー別小売(卸)価格試算(税抜)'!J477="","",IF(ISNUMBER('ユーザー別小売(卸)価格試算(税抜)'!J477),IF(入力!$C$30=1,ROUNDDOWN('ユーザー別小売(卸)価格試算(税抜)'!J477*(1+入力!$C$31/100),-入力!$C$29),IF(入力!$C$30=2,ROUNDUP('ユーザー別小売(卸)価格試算(税抜)'!J477*(1+入力!$C$31/100),-入力!$C$29),IF(入力!$C$30=3,ROUND('ユーザー別小売(卸)価格試算(税抜)'!J477*(1+入力!$C$31/100),-入力!$C$29)))),'ユーザー別小売(卸)価格試算(税抜)'!J477))</f>
        <v/>
      </c>
      <c r="K477" s="96">
        <f>'6桁'!K477</f>
        <v>0</v>
      </c>
      <c r="L477" s="95">
        <f>IF('ユーザー別小売(卸)価格試算(税抜)'!L477="","",IF(ISNUMBER('ユーザー別小売(卸)価格試算(税抜)'!L477),IF(入力!$C$30=1,ROUNDDOWN('ユーザー別小売(卸)価格試算(税抜)'!L477*(1+入力!$C$31/100),-入力!$C$29),IF(入力!$C$30=2,ROUNDUP('ユーザー別小売(卸)価格試算(税抜)'!L477*(1+入力!$C$31/100),-入力!$C$29),IF(入力!$C$30=3,ROUND('ユーザー別小売(卸)価格試算(税抜)'!L477*(1+入力!$C$31/100),-入力!$C$29)))),'ユーザー別小売(卸)価格試算(税抜)'!L477))</f>
        <v>43010</v>
      </c>
      <c r="M477" s="96" t="str">
        <f>'6桁'!M477</f>
        <v>V</v>
      </c>
      <c r="N477" s="95">
        <f>IF('ユーザー別小売(卸)価格試算(税抜)'!N477="","",IF(ISNUMBER('ユーザー別小売(卸)価格試算(税抜)'!N477),IF(入力!$C$30=1,ROUNDDOWN('ユーザー別小売(卸)価格試算(税抜)'!N477*(1+入力!$C$31/100),-入力!$C$29),IF(入力!$C$30=2,ROUNDUP('ユーザー別小売(卸)価格試算(税抜)'!N477*(1+入力!$C$31/100),-入力!$C$29),IF(入力!$C$30=3,ROUND('ユーザー別小売(卸)価格試算(税抜)'!N477*(1+入力!$C$31/100),-入力!$C$29)))),'ユーザー別小売(卸)価格試算(税抜)'!N477))</f>
        <v>46860</v>
      </c>
      <c r="O477" s="96" t="str">
        <f>'6桁'!O477</f>
        <v>V
RBL</v>
      </c>
      <c r="P477" s="95" t="str">
        <f>IF('ユーザー別小売(卸)価格試算(税抜)'!P477="","",IF(ISNUMBER('ユーザー別小売(卸)価格試算(税抜)'!P477),IF(入力!$C$30=1,ROUNDDOWN('ユーザー別小売(卸)価格試算(税抜)'!P477*(1+入力!$C$31/100),-入力!$C$29),IF(入力!$C$30=2,ROUNDUP('ユーザー別小売(卸)価格試算(税抜)'!P477*(1+入力!$C$31/100),-入力!$C$29),IF(入力!$C$30=3,ROUND('ユーザー別小売(卸)価格試算(税抜)'!P477*(1+入力!$C$31/100),-入力!$C$29)))),'ユーザー別小売(卸)価格試算(税抜)'!P477))</f>
        <v/>
      </c>
      <c r="Q477" s="96">
        <f>'6桁'!Q477</f>
        <v>0</v>
      </c>
      <c r="R477" s="95">
        <f>IF('ユーザー別小売(卸)価格試算(税抜)'!R477="","",IF(ISNUMBER('ユーザー別小売(卸)価格試算(税抜)'!R477),IF(入力!$E$30=1,ROUNDDOWN('ユーザー別小売(卸)価格試算(税抜)'!R477*(1+入力!$E$31/100),-入力!$E$29),IF(入力!$E$30=2,ROUNDUP('ユーザー別小売(卸)価格試算(税抜)'!R477*(1+入力!$E$31/100),-入力!$E$29),IF(入力!$E$30=3,ROUND('ユーザー別小売(卸)価格試算(税抜)'!R477*(1+入力!$E$31/100),-入力!$E$29)))),'ユーザー別小売(卸)価格試算(税抜)'!R477))</f>
        <v>36080</v>
      </c>
      <c r="S477" s="96" t="str">
        <f>'6桁'!S477</f>
        <v>Y★</v>
      </c>
      <c r="T477" s="456" t="str">
        <f>IF('ユーザー別小売(卸)価格試算(税抜)'!T477="","",IF(ISNUMBER('ユーザー別小売(卸)価格試算(税抜)'!T477),IF(入力!$E$30=1,ROUNDDOWN('ユーザー別小売(卸)価格試算(税抜)'!T477*(1+入力!$E$31/100),-入力!$E$29),IF(入力!$E$30=2,ROUNDUP('ユーザー別小売(卸)価格試算(税抜)'!T477*(1+入力!$E$31/100),-入力!$E$29),IF(入力!$E$30=3,ROUND('ユーザー別小売(卸)価格試算(税抜)'!T477*(1+入力!$E$31/100),-入力!$E$29)))),'ユーザー別小売(卸)価格試算(税抜)'!T477))</f>
        <v/>
      </c>
      <c r="U477" s="96">
        <f>'6桁'!U477</f>
        <v>0</v>
      </c>
      <c r="V477" s="456" t="str">
        <f>IF('ユーザー別小売(卸)価格試算(税抜)'!V477="","",IF(ISNUMBER('ユーザー別小売(卸)価格試算(税抜)'!V477),IF(入力!$E$30=1,ROUNDDOWN('ユーザー別小売(卸)価格試算(税抜)'!V477*(1+入力!$E$31/100),-入力!$E$29),IF(入力!$E$30=2,ROUNDUP('ユーザー別小売(卸)価格試算(税抜)'!V477*(1+入力!$E$31/100),-入力!$E$29),IF(入力!$E$30=3,ROUND('ユーザー別小売(卸)価格試算(税抜)'!V477*(1+入力!$E$31/100),-入力!$E$29)))),'ユーザー別小売(卸)価格試算(税抜)'!V477))</f>
        <v/>
      </c>
      <c r="W477" s="110">
        <f>'6桁'!W477</f>
        <v>0</v>
      </c>
      <c r="X477" s="456" t="str">
        <f>IF('ユーザー別小売(卸)価格試算(税抜)'!X477="","",IF(ISNUMBER('ユーザー別小売(卸)価格試算(税抜)'!X477),IF(入力!$E$30=1,ROUNDDOWN('ユーザー別小売(卸)価格試算(税抜)'!X477*(1+入力!$E$31/100),-入力!$E$29),IF(入力!$E$30=2,ROUNDUP('ユーザー別小売(卸)価格試算(税抜)'!X477*(1+入力!$E$31/100),-入力!$E$29),IF(入力!$E$30=3,ROUND('ユーザー別小売(卸)価格試算(税抜)'!X477*(1+入力!$E$31/100),-入力!$E$29)))),'ユーザー別小売(卸)価格試算(税抜)'!X477))</f>
        <v/>
      </c>
      <c r="Y477" s="109">
        <f>'6桁'!Y477</f>
        <v>0</v>
      </c>
    </row>
    <row r="478" spans="2:25" ht="30" customHeight="1">
      <c r="B478" s="503"/>
      <c r="C478" s="500" t="s">
        <v>307</v>
      </c>
      <c r="D478" s="501"/>
      <c r="E478" s="500">
        <v>107</v>
      </c>
      <c r="F478" s="587"/>
      <c r="G478" s="342">
        <v>111</v>
      </c>
      <c r="H478" s="95" t="str">
        <f>IF('ユーザー別小売(卸)価格試算(税抜)'!H478="","",IF(ISNUMBER('ユーザー別小売(卸)価格試算(税抜)'!H478),IF(入力!$C$30=1,ROUNDDOWN('ユーザー別小売(卸)価格試算(税抜)'!H478*(1+入力!$C$31/100),-入力!$C$29),IF(入力!$C$30=2,ROUNDUP('ユーザー別小売(卸)価格試算(税抜)'!H478*(1+入力!$C$31/100),-入力!$C$29),IF(入力!$C$30=3,ROUND('ユーザー別小売(卸)価格試算(税抜)'!H478*(1+入力!$C$31/100),-入力!$C$29)))),'ユーザー別小売(卸)価格試算(税抜)'!H478))</f>
        <v/>
      </c>
      <c r="I478" s="96">
        <f>'6桁'!I478</f>
        <v>0</v>
      </c>
      <c r="J478" s="95" t="str">
        <f>IF('ユーザー別小売(卸)価格試算(税抜)'!J478="","",IF(ISNUMBER('ユーザー別小売(卸)価格試算(税抜)'!J478),IF(入力!$C$30=1,ROUNDDOWN('ユーザー別小売(卸)価格試算(税抜)'!J478*(1+入力!$C$31/100),-入力!$C$29),IF(入力!$C$30=2,ROUNDUP('ユーザー別小売(卸)価格試算(税抜)'!J478*(1+入力!$C$31/100),-入力!$C$29),IF(入力!$C$30=3,ROUND('ユーザー別小売(卸)価格試算(税抜)'!J478*(1+入力!$C$31/100),-入力!$C$29)))),'ユーザー別小売(卸)価格試算(税抜)'!J478))</f>
        <v/>
      </c>
      <c r="K478" s="96">
        <f>'6桁'!K478</f>
        <v>0</v>
      </c>
      <c r="L478" s="95" t="str">
        <f>IF('ユーザー別小売(卸)価格試算(税抜)'!L478="","",IF(ISNUMBER('ユーザー別小売(卸)価格試算(税抜)'!L478),IF(入力!$C$30=1,ROUNDDOWN('ユーザー別小売(卸)価格試算(税抜)'!L478*(1+入力!$C$31/100),-入力!$C$29),IF(入力!$C$30=2,ROUNDUP('ユーザー別小売(卸)価格試算(税抜)'!L478*(1+入力!$C$31/100),-入力!$C$29),IF(入力!$C$30=3,ROUND('ユーザー別小売(卸)価格試算(税抜)'!L478*(1+入力!$C$31/100),-入力!$C$29)))),'ユーザー別小売(卸)価格試算(税抜)'!L478))</f>
        <v/>
      </c>
      <c r="M478" s="96">
        <f>'6桁'!M478</f>
        <v>0</v>
      </c>
      <c r="N478" s="95" t="str">
        <f>IF('ユーザー別小売(卸)価格試算(税抜)'!N478="","",IF(ISNUMBER('ユーザー別小売(卸)価格試算(税抜)'!N478),IF(入力!$C$30=1,ROUNDDOWN('ユーザー別小売(卸)価格試算(税抜)'!N478*(1+入力!$C$31/100),-入力!$C$29),IF(入力!$C$30=2,ROUNDUP('ユーザー別小売(卸)価格試算(税抜)'!N478*(1+入力!$C$31/100),-入力!$C$29),IF(入力!$C$30=3,ROUND('ユーザー別小売(卸)価格試算(税抜)'!N478*(1+入力!$C$31/100),-入力!$C$29)))),'ユーザー別小売(卸)価格試算(税抜)'!N478))</f>
        <v/>
      </c>
      <c r="O478" s="96">
        <f>'6桁'!O478</f>
        <v>0</v>
      </c>
      <c r="P478" s="95" t="str">
        <f>IF('ユーザー別小売(卸)価格試算(税抜)'!P478="","",IF(ISNUMBER('ユーザー別小売(卸)価格試算(税抜)'!P478),IF(入力!$C$30=1,ROUNDDOWN('ユーザー別小売(卸)価格試算(税抜)'!P478*(1+入力!$C$31/100),-入力!$C$29),IF(入力!$C$30=2,ROUNDUP('ユーザー別小売(卸)価格試算(税抜)'!P478*(1+入力!$C$31/100),-入力!$C$29),IF(入力!$C$30=3,ROUND('ユーザー別小売(卸)価格試算(税抜)'!P478*(1+入力!$C$31/100),-入力!$C$29)))),'ユーザー別小売(卸)価格試算(税抜)'!P478))</f>
        <v/>
      </c>
      <c r="Q478" s="96">
        <f>'6桁'!Q478</f>
        <v>0</v>
      </c>
      <c r="R478" s="95" t="str">
        <f>IF('ユーザー別小売(卸)価格試算(税抜)'!R478="","",IF(ISNUMBER('ユーザー別小売(卸)価格試算(税抜)'!R478),IF(入力!$E$30=1,ROUNDDOWN('ユーザー別小売(卸)価格試算(税抜)'!R478*(1+入力!$E$31/100),-入力!$E$29),IF(入力!$E$30=2,ROUNDUP('ユーザー別小売(卸)価格試算(税抜)'!R478*(1+入力!$E$31/100),-入力!$E$29),IF(入力!$E$30=3,ROUND('ユーザー別小売(卸)価格試算(税抜)'!R478*(1+入力!$E$31/100),-入力!$E$29)))),'ユーザー別小売(卸)価格試算(税抜)'!R478))</f>
        <v/>
      </c>
      <c r="S478" s="96">
        <f>'6桁'!S478</f>
        <v>0</v>
      </c>
      <c r="T478" s="456" t="str">
        <f>IF('ユーザー別小売(卸)価格試算(税抜)'!T478="","",IF(ISNUMBER('ユーザー別小売(卸)価格試算(税抜)'!T478),IF(入力!$E$30=1,ROUNDDOWN('ユーザー別小売(卸)価格試算(税抜)'!T478*(1+入力!$E$31/100),-入力!$E$29),IF(入力!$E$30=2,ROUNDUP('ユーザー別小売(卸)価格試算(税抜)'!T478*(1+入力!$E$31/100),-入力!$E$29),IF(入力!$E$30=3,ROUND('ユーザー別小売(卸)価格試算(税抜)'!T478*(1+入力!$E$31/100),-入力!$E$29)))),'ユーザー別小売(卸)価格試算(税抜)'!T478))</f>
        <v>卸価格設定なし</v>
      </c>
      <c r="U478" s="96" t="str">
        <f>'6桁'!U478</f>
        <v>W★</v>
      </c>
      <c r="V478" s="456" t="str">
        <f>IF('ユーザー別小売(卸)価格試算(税抜)'!V478="","",IF(ISNUMBER('ユーザー別小売(卸)価格試算(税抜)'!V478),IF(入力!$E$30=1,ROUNDDOWN('ユーザー別小売(卸)価格試算(税抜)'!V478*(1+入力!$E$31/100),-入力!$E$29),IF(入力!$E$30=2,ROUNDUP('ユーザー別小売(卸)価格試算(税抜)'!V478*(1+入力!$E$31/100),-入力!$E$29),IF(入力!$E$30=3,ROUND('ユーザー別小売(卸)価格試算(税抜)'!V478*(1+入力!$E$31/100),-入力!$E$29)))),'ユーザー別小売(卸)価格試算(税抜)'!V478))</f>
        <v/>
      </c>
      <c r="W478" s="110">
        <f>'6桁'!W478</f>
        <v>0</v>
      </c>
      <c r="X478" s="456" t="str">
        <f>IF('ユーザー別小売(卸)価格試算(税抜)'!X478="","",IF(ISNUMBER('ユーザー別小売(卸)価格試算(税抜)'!X478),IF(入力!$E$30=1,ROUNDDOWN('ユーザー別小売(卸)価格試算(税抜)'!X478*(1+入力!$E$31/100),-入力!$E$29),IF(入力!$E$30=2,ROUNDUP('ユーザー別小売(卸)価格試算(税抜)'!X478*(1+入力!$E$31/100),-入力!$E$29),IF(入力!$E$30=3,ROUND('ユーザー別小売(卸)価格試算(税抜)'!X478*(1+入力!$E$31/100),-入力!$E$29)))),'ユーザー別小売(卸)価格試算(税抜)'!X478))</f>
        <v/>
      </c>
      <c r="Y478" s="109">
        <f>'6桁'!Y478</f>
        <v>0</v>
      </c>
    </row>
    <row r="479" spans="2:25" ht="30" customHeight="1" thickBot="1">
      <c r="B479" s="544"/>
      <c r="C479" s="558" t="s">
        <v>490</v>
      </c>
      <c r="D479" s="559"/>
      <c r="E479" s="558">
        <v>109</v>
      </c>
      <c r="F479" s="932"/>
      <c r="G479" s="344"/>
      <c r="H479" s="118" t="str">
        <f>IF('ユーザー別小売(卸)価格試算(税抜)'!H479="","",IF(ISNUMBER('ユーザー別小売(卸)価格試算(税抜)'!H479),IF(入力!$C$30=1,ROUNDDOWN('ユーザー別小売(卸)価格試算(税抜)'!H479*(1+入力!$C$31/100),-入力!$C$29),IF(入力!$C$30=2,ROUNDUP('ユーザー別小売(卸)価格試算(税抜)'!H479*(1+入力!$C$31/100),-入力!$C$29),IF(入力!$C$30=3,ROUND('ユーザー別小売(卸)価格試算(税抜)'!H479*(1+入力!$C$31/100),-入力!$C$29)))),'ユーザー別小売(卸)価格試算(税抜)'!H479))</f>
        <v/>
      </c>
      <c r="I479" s="119">
        <f>'6桁'!I479</f>
        <v>0</v>
      </c>
      <c r="J479" s="118" t="str">
        <f>IF('ユーザー別小売(卸)価格試算(税抜)'!J479="","",IF(ISNUMBER('ユーザー別小売(卸)価格試算(税抜)'!J479),IF(入力!$C$30=1,ROUNDDOWN('ユーザー別小売(卸)価格試算(税抜)'!J479*(1+入力!$C$31/100),-入力!$C$29),IF(入力!$C$30=2,ROUNDUP('ユーザー別小売(卸)価格試算(税抜)'!J479*(1+入力!$C$31/100),-入力!$C$29),IF(入力!$C$30=3,ROUND('ユーザー別小売(卸)価格試算(税抜)'!J479*(1+入力!$C$31/100),-入力!$C$29)))),'ユーザー別小売(卸)価格試算(税抜)'!J479))</f>
        <v/>
      </c>
      <c r="K479" s="119">
        <f>'6桁'!K479</f>
        <v>0</v>
      </c>
      <c r="L479" s="118">
        <f>IF('ユーザー別小売(卸)価格試算(税抜)'!L479="","",IF(ISNUMBER('ユーザー別小売(卸)価格試算(税抜)'!L479),IF(入力!$C$30=1,ROUNDDOWN('ユーザー別小売(卸)価格試算(税抜)'!L479*(1+入力!$C$31/100),-入力!$C$29),IF(入力!$C$30=2,ROUNDUP('ユーザー別小売(卸)価格試算(税抜)'!L479*(1+入力!$C$31/100),-入力!$C$29),IF(入力!$C$30=3,ROUND('ユーザー別小売(卸)価格試算(税抜)'!L479*(1+入力!$C$31/100),-入力!$C$29)))),'ユーザー別小売(卸)価格試算(税抜)'!L479))</f>
        <v>48290</v>
      </c>
      <c r="M479" s="119" t="str">
        <f>'6桁'!M479</f>
        <v>W</v>
      </c>
      <c r="N479" s="118">
        <f>IF('ユーザー別小売(卸)価格試算(税抜)'!N479="","",IF(ISNUMBER('ユーザー別小売(卸)価格試算(税抜)'!N479),IF(入力!$C$30=1,ROUNDDOWN('ユーザー別小売(卸)価格試算(税抜)'!N479*(1+入力!$C$31/100),-入力!$C$29),IF(入力!$C$30=2,ROUNDUP('ユーザー別小売(卸)価格試算(税抜)'!N479*(1+入力!$C$31/100),-入力!$C$29),IF(入力!$C$30=3,ROUND('ユーザー別小売(卸)価格試算(税抜)'!N479*(1+入力!$C$31/100),-入力!$C$29)))),'ユーザー別小売(卸)価格試算(税抜)'!N479))</f>
        <v>51920</v>
      </c>
      <c r="O479" s="119" t="str">
        <f>'6桁'!O479</f>
        <v>V
RBL</v>
      </c>
      <c r="P479" s="118" t="str">
        <f>IF('ユーザー別小売(卸)価格試算(税抜)'!P479="","",IF(ISNUMBER('ユーザー別小売(卸)価格試算(税抜)'!P479),IF(入力!$C$30=1,ROUNDDOWN('ユーザー別小売(卸)価格試算(税抜)'!P479*(1+入力!$C$31/100),-入力!$C$29),IF(入力!$C$30=2,ROUNDUP('ユーザー別小売(卸)価格試算(税抜)'!P479*(1+入力!$C$31/100),-入力!$C$29),IF(入力!$C$30=3,ROUND('ユーザー別小売(卸)価格試算(税抜)'!P479*(1+入力!$C$31/100),-入力!$C$29)))),'ユーザー別小売(卸)価格試算(税抜)'!P479))</f>
        <v/>
      </c>
      <c r="Q479" s="119">
        <f>'6桁'!Q479</f>
        <v>0</v>
      </c>
      <c r="R479" s="118" t="str">
        <f>IF('ユーザー別小売(卸)価格試算(税抜)'!R479="","",IF(ISNUMBER('ユーザー別小売(卸)価格試算(税抜)'!R479),IF(入力!$E$30=1,ROUNDDOWN('ユーザー別小売(卸)価格試算(税抜)'!R479*(1+入力!$E$31/100),-入力!$E$29),IF(入力!$E$30=2,ROUNDUP('ユーザー別小売(卸)価格試算(税抜)'!R479*(1+入力!$E$31/100),-入力!$E$29),IF(入力!$E$30=3,ROUND('ユーザー別小売(卸)価格試算(税抜)'!R479*(1+入力!$E$31/100),-入力!$E$29)))),'ユーザー別小売(卸)価格試算(税抜)'!R479))</f>
        <v/>
      </c>
      <c r="S479" s="119">
        <f>'6桁'!S479</f>
        <v>0</v>
      </c>
      <c r="T479" s="460" t="str">
        <f>IF('ユーザー別小売(卸)価格試算(税抜)'!T479="","",IF(ISNUMBER('ユーザー別小売(卸)価格試算(税抜)'!T479),IF(入力!$E$30=1,ROUNDDOWN('ユーザー別小売(卸)価格試算(税抜)'!T479*(1+入力!$E$31/100),-入力!$E$29),IF(入力!$E$30=2,ROUNDUP('ユーザー別小売(卸)価格試算(税抜)'!T479*(1+入力!$E$31/100),-入力!$E$29),IF(入力!$E$30=3,ROUND('ユーザー別小売(卸)価格試算(税抜)'!T479*(1+入力!$E$31/100),-入力!$E$29)))),'ユーザー別小売(卸)価格試算(税抜)'!T479))</f>
        <v>卸価格設定なし</v>
      </c>
      <c r="U479" s="119" t="str">
        <f>'6桁'!U479</f>
        <v>Y</v>
      </c>
      <c r="V479" s="460" t="str">
        <f>IF('ユーザー別小売(卸)価格試算(税抜)'!V479="","",IF(ISNUMBER('ユーザー別小売(卸)価格試算(税抜)'!V479),IF(入力!$E$30=1,ROUNDDOWN('ユーザー別小売(卸)価格試算(税抜)'!V479*(1+入力!$E$31/100),-入力!$E$29),IF(入力!$E$30=2,ROUNDUP('ユーザー別小売(卸)価格試算(税抜)'!V479*(1+入力!$E$31/100),-入力!$E$29),IF(入力!$E$30=3,ROUND('ユーザー別小売(卸)価格試算(税抜)'!V479*(1+入力!$E$31/100),-入力!$E$29)))),'ユーザー別小売(卸)価格試算(税抜)'!V479))</f>
        <v/>
      </c>
      <c r="W479" s="121">
        <f>'6桁'!W479</f>
        <v>0</v>
      </c>
      <c r="X479" s="460" t="str">
        <f>IF('ユーザー別小売(卸)価格試算(税抜)'!X479="","",IF(ISNUMBER('ユーザー別小売(卸)価格試算(税抜)'!X479),IF(入力!$E$30=1,ROUNDDOWN('ユーザー別小売(卸)価格試算(税抜)'!X479*(1+入力!$E$31/100),-入力!$E$29),IF(入力!$E$30=2,ROUNDUP('ユーザー別小売(卸)価格試算(税抜)'!X479*(1+入力!$E$31/100),-入力!$E$29),IF(入力!$E$30=3,ROUND('ユーザー別小売(卸)価格試算(税抜)'!X479*(1+入力!$E$31/100),-入力!$E$29)))),'ユーザー別小売(卸)価格試算(税抜)'!X479))</f>
        <v/>
      </c>
      <c r="Y479" s="121">
        <f>'6桁'!Y479</f>
        <v>0</v>
      </c>
    </row>
    <row r="480" spans="2:25" ht="67.5" customHeight="1">
      <c r="B480" s="546" t="s">
        <v>2250</v>
      </c>
      <c r="C480" s="546"/>
      <c r="D480" s="546"/>
      <c r="E480" s="546"/>
      <c r="F480" s="546"/>
      <c r="G480" s="546"/>
      <c r="H480" s="546"/>
      <c r="I480" s="546"/>
      <c r="J480" s="546"/>
      <c r="K480" s="546"/>
      <c r="L480" s="546"/>
      <c r="M480" s="546"/>
      <c r="N480" s="546"/>
      <c r="O480" s="546"/>
      <c r="P480" s="546"/>
      <c r="Q480" s="546"/>
      <c r="R480" s="546"/>
      <c r="S480" s="546"/>
      <c r="T480" s="546"/>
      <c r="U480" s="546"/>
      <c r="V480" s="546"/>
      <c r="W480" s="546"/>
      <c r="X480" s="546"/>
      <c r="Y480" s="546"/>
    </row>
    <row r="482" spans="2:27" ht="14.25" customHeight="1" thickBot="1"/>
    <row r="483" spans="2:27" ht="20.25" thickTop="1" thickBot="1">
      <c r="B483" s="518" t="s">
        <v>505</v>
      </c>
      <c r="C483" s="519"/>
      <c r="D483" s="519"/>
      <c r="E483" s="519"/>
      <c r="F483" s="519"/>
      <c r="G483" s="519"/>
      <c r="H483" s="519"/>
      <c r="I483" s="519"/>
      <c r="J483" s="519"/>
      <c r="K483" s="519"/>
      <c r="L483" s="519"/>
      <c r="M483" s="519"/>
      <c r="N483" s="519"/>
      <c r="O483" s="519"/>
      <c r="P483" s="519"/>
      <c r="Q483" s="519"/>
      <c r="R483" s="519"/>
      <c r="S483" s="519"/>
      <c r="T483" s="519"/>
      <c r="U483" s="519"/>
      <c r="V483" s="519"/>
      <c r="W483" s="519"/>
      <c r="X483" s="519"/>
      <c r="Y483" s="519"/>
      <c r="Z483" s="519"/>
      <c r="AA483" s="520"/>
    </row>
    <row r="484" spans="2:27" ht="14.25" thickTop="1">
      <c r="C484" s="40"/>
      <c r="D484" s="40"/>
      <c r="E484" s="40"/>
      <c r="F484" s="79"/>
      <c r="H484" s="79"/>
      <c r="K484" s="52"/>
      <c r="M484" s="52"/>
      <c r="Q484" s="52"/>
    </row>
    <row r="485" spans="2:27" ht="14.25" thickBot="1">
      <c r="B485" s="11"/>
    </row>
    <row r="486" spans="2:27" ht="19.5" customHeight="1" thickBot="1">
      <c r="B486" s="521" t="s">
        <v>41</v>
      </c>
      <c r="C486" s="534" t="s">
        <v>524</v>
      </c>
      <c r="D486" s="535"/>
      <c r="E486" s="581" t="s">
        <v>1113</v>
      </c>
      <c r="F486" s="581"/>
      <c r="G486" s="528"/>
      <c r="H486" s="531" t="s">
        <v>453</v>
      </c>
      <c r="I486" s="532"/>
      <c r="J486" s="532"/>
      <c r="K486" s="532"/>
      <c r="L486" s="532"/>
      <c r="M486" s="532"/>
      <c r="N486" s="532"/>
      <c r="O486" s="532"/>
      <c r="P486" s="532"/>
      <c r="Q486" s="533"/>
      <c r="R486" s="531" t="s">
        <v>455</v>
      </c>
      <c r="S486" s="532"/>
      <c r="T486" s="532"/>
      <c r="U486" s="532"/>
      <c r="V486" s="532"/>
      <c r="W486" s="533"/>
      <c r="X486" s="11"/>
      <c r="Y486" s="11"/>
    </row>
    <row r="487" spans="2:27" ht="19.5" customHeight="1">
      <c r="B487" s="522"/>
      <c r="C487" s="536"/>
      <c r="D487" s="537"/>
      <c r="E487" s="582"/>
      <c r="F487" s="582"/>
      <c r="G487" s="530"/>
      <c r="H487" s="516" t="s">
        <v>1378</v>
      </c>
      <c r="I487" s="507"/>
      <c r="J487" s="516" t="s">
        <v>971</v>
      </c>
      <c r="K487" s="507"/>
      <c r="L487" s="516" t="s">
        <v>1005</v>
      </c>
      <c r="M487" s="507"/>
      <c r="N487" s="516" t="s">
        <v>790</v>
      </c>
      <c r="O487" s="507"/>
      <c r="P487" s="516" t="s">
        <v>1998</v>
      </c>
      <c r="Q487" s="507"/>
      <c r="R487" s="516" t="s">
        <v>973</v>
      </c>
      <c r="S487" s="507"/>
      <c r="T487" s="516" t="s">
        <v>765</v>
      </c>
      <c r="U487" s="507"/>
      <c r="V487" s="516" t="s">
        <v>788</v>
      </c>
      <c r="W487" s="507"/>
      <c r="X487" s="11"/>
      <c r="Y487" s="11"/>
    </row>
    <row r="488" spans="2:27" ht="19.5" customHeight="1">
      <c r="B488" s="522"/>
      <c r="C488" s="536"/>
      <c r="D488" s="537"/>
      <c r="E488" s="583" t="s">
        <v>2033</v>
      </c>
      <c r="F488" s="584"/>
      <c r="G488" s="355" t="s">
        <v>1114</v>
      </c>
      <c r="H488" s="517"/>
      <c r="I488" s="509"/>
      <c r="J488" s="517"/>
      <c r="K488" s="509"/>
      <c r="L488" s="517"/>
      <c r="M488" s="509"/>
      <c r="N488" s="517"/>
      <c r="O488" s="509"/>
      <c r="P488" s="517"/>
      <c r="Q488" s="509"/>
      <c r="R488" s="517"/>
      <c r="S488" s="509"/>
      <c r="T488" s="517"/>
      <c r="U488" s="509"/>
      <c r="V488" s="517"/>
      <c r="W488" s="509"/>
      <c r="X488" s="136"/>
      <c r="Z488" s="40"/>
    </row>
    <row r="489" spans="2:27" ht="19.5" customHeight="1" thickBot="1">
      <c r="B489" s="523"/>
      <c r="C489" s="538"/>
      <c r="D489" s="539"/>
      <c r="E489" s="585"/>
      <c r="F489" s="586"/>
      <c r="G489" s="356"/>
      <c r="H489" s="514" t="s">
        <v>1083</v>
      </c>
      <c r="I489" s="515"/>
      <c r="J489" s="514" t="s">
        <v>1078</v>
      </c>
      <c r="K489" s="515"/>
      <c r="L489" s="514" t="s">
        <v>1094</v>
      </c>
      <c r="M489" s="515"/>
      <c r="N489" s="514" t="s">
        <v>1095</v>
      </c>
      <c r="O489" s="515"/>
      <c r="P489" s="514" t="s">
        <v>1999</v>
      </c>
      <c r="Q489" s="515"/>
      <c r="R489" s="514" t="s">
        <v>1082</v>
      </c>
      <c r="S489" s="515"/>
      <c r="T489" s="514" t="s">
        <v>767</v>
      </c>
      <c r="U489" s="515"/>
      <c r="V489" s="514" t="s">
        <v>166</v>
      </c>
      <c r="W489" s="515"/>
      <c r="X489" s="4"/>
      <c r="Z489" s="40"/>
    </row>
    <row r="490" spans="2:27" ht="30" customHeight="1">
      <c r="B490" s="502">
        <v>18</v>
      </c>
      <c r="C490" s="500" t="s">
        <v>137</v>
      </c>
      <c r="D490" s="605"/>
      <c r="E490" s="498"/>
      <c r="F490" s="594"/>
      <c r="G490" s="353">
        <v>93</v>
      </c>
      <c r="H490" s="91">
        <f>IF('ユーザー別小売(卸)価格試算(税抜)'!H490="","",IF(ISNUMBER('ユーザー別小売(卸)価格試算(税抜)'!H490),IF(入力!$C$30=1,ROUNDDOWN('ユーザー別小売(卸)価格試算(税抜)'!H490*(1+入力!$C$31/100),-入力!$C$29),IF(入力!$C$30=2,ROUNDUP('ユーザー別小売(卸)価格試算(税抜)'!H490*(1+入力!$C$31/100),-入力!$C$29),IF(入力!$C$30=3,ROUND('ユーザー別小売(卸)価格試算(税抜)'!H490*(1+入力!$C$31/100),-入力!$C$29)))),'ユーザー別小売(卸)価格試算(税抜)'!H490))</f>
        <v>45760</v>
      </c>
      <c r="I490" s="125" t="str">
        <f>'6桁'!I490</f>
        <v>W★</v>
      </c>
      <c r="J490" s="91" t="str">
        <f>IF('ユーザー別小売(卸)価格試算(税抜)'!J490="","",IF(ISNUMBER('ユーザー別小売(卸)価格試算(税抜)'!J490),IF(入力!$C$30=1,ROUNDDOWN('ユーザー別小売(卸)価格試算(税抜)'!J490*(1+入力!$C$31/100),-入力!$C$29),IF(入力!$C$30=2,ROUNDUP('ユーザー別小売(卸)価格試算(税抜)'!J490*(1+入力!$C$31/100),-入力!$C$29),IF(入力!$C$30=3,ROUND('ユーザー別小売(卸)価格試算(税抜)'!J490*(1+入力!$C$31/100),-入力!$C$29)))),'ユーザー別小売(卸)価格試算(税抜)'!J490))</f>
        <v/>
      </c>
      <c r="K490" s="125">
        <f>'6桁'!K490</f>
        <v>0</v>
      </c>
      <c r="L490" s="91" t="str">
        <f>IF('ユーザー別小売(卸)価格試算(税抜)'!L490="","",IF(ISNUMBER('ユーザー別小売(卸)価格試算(税抜)'!L490),IF(入力!$C$30=1,ROUNDDOWN('ユーザー別小売(卸)価格試算(税抜)'!L490*(1+入力!$C$31/100),-入力!$C$29),IF(入力!$C$30=2,ROUNDUP('ユーザー別小売(卸)価格試算(税抜)'!L490*(1+入力!$C$31/100),-入力!$C$29),IF(入力!$C$30=3,ROUND('ユーザー別小売(卸)価格試算(税抜)'!L490*(1+入力!$C$31/100),-入力!$C$29)))),'ユーザー別小売(卸)価格試算(税抜)'!L490))</f>
        <v/>
      </c>
      <c r="M490" s="125">
        <f>'6桁'!M490</f>
        <v>0</v>
      </c>
      <c r="N490" s="91" t="str">
        <f>IF('ユーザー別小売(卸)価格試算(税抜)'!N490="","",IF(ISNUMBER('ユーザー別小売(卸)価格試算(税抜)'!N490),IF(入力!$C$30=1,ROUNDDOWN('ユーザー別小売(卸)価格試算(税抜)'!N490*(1+入力!$C$31/100),-入力!$C$29),IF(入力!$C$30=2,ROUNDUP('ユーザー別小売(卸)価格試算(税抜)'!N490*(1+入力!$C$31/100),-入力!$C$29),IF(入力!$C$30=3,ROUND('ユーザー別小売(卸)価格試算(税抜)'!N490*(1+入力!$C$31/100),-入力!$C$29)))),'ユーザー別小売(卸)価格試算(税抜)'!N490))</f>
        <v/>
      </c>
      <c r="O490" s="125">
        <f>'6桁'!O490</f>
        <v>0</v>
      </c>
      <c r="P490" s="91" t="str">
        <f>IF('ユーザー別小売(卸)価格試算(税抜)'!P490="","",IF(ISNUMBER('ユーザー別小売(卸)価格試算(税抜)'!P490),IF(入力!$C$30=1,ROUNDDOWN('ユーザー別小売(卸)価格試算(税抜)'!P490*(1+入力!$C$31/100),-入力!$C$29),IF(入力!$C$30=2,ROUNDUP('ユーザー別小売(卸)価格試算(税抜)'!P490*(1+入力!$C$31/100),-入力!$C$29),IF(入力!$C$30=3,ROUND('ユーザー別小売(卸)価格試算(税抜)'!P490*(1+入力!$C$31/100),-入力!$C$29)))),'ユーザー別小売(卸)価格試算(税抜)'!P490))</f>
        <v/>
      </c>
      <c r="Q490" s="125">
        <f>'6桁'!Q490</f>
        <v>0</v>
      </c>
      <c r="R490" s="91" t="str">
        <f>IF('ユーザー別小売(卸)価格試算(税抜)'!R490="","",IF(ISNUMBER('ユーザー別小売(卸)価格試算(税抜)'!R490),IF(入力!$E$30=1,ROUNDDOWN('ユーザー別小売(卸)価格試算(税抜)'!R490*(1+入力!$E$31/100),-入力!$E$29),IF(入力!$E$30=2,ROUNDUP('ユーザー別小売(卸)価格試算(税抜)'!R490*(1+入力!$E$31/100),-入力!$E$29),IF(入力!$E$30=3,ROUND('ユーザー別小売(卸)価格試算(税抜)'!R490*(1+入力!$E$31/100),-入力!$E$29)))),'ユーザー別小売(卸)価格試算(税抜)'!R490))</f>
        <v/>
      </c>
      <c r="S490" s="125">
        <f>'6桁'!S490</f>
        <v>0</v>
      </c>
      <c r="T490" s="457" t="str">
        <f>IF('ユーザー別小売(卸)価格試算(税抜)'!T490="","",IF(ISNUMBER('ユーザー別小売(卸)価格試算(税抜)'!T490),IF(入力!$E$30=1,ROUNDDOWN('ユーザー別小売(卸)価格試算(税抜)'!T490*(1+入力!$E$31/100),-入力!$E$29),IF(入力!$E$30=2,ROUNDUP('ユーザー別小売(卸)価格試算(税抜)'!T490*(1+入力!$E$31/100),-入力!$E$29),IF(入力!$E$30=3,ROUND('ユーザー別小売(卸)価格試算(税抜)'!T490*(1+入力!$E$31/100),-入力!$E$29)))),'ユーザー別小売(卸)価格試算(税抜)'!T490))</f>
        <v/>
      </c>
      <c r="U490" s="124">
        <f>'6桁'!U490</f>
        <v>0</v>
      </c>
      <c r="V490" s="457" t="str">
        <f>IF('ユーザー別小売(卸)価格試算(税抜)'!V490="","",IF(ISNUMBER('ユーザー別小売(卸)価格試算(税抜)'!V490),IF(入力!$E$30=1,ROUNDDOWN('ユーザー別小売(卸)価格試算(税抜)'!V490*(1+入力!$E$31/100),-入力!$E$29),IF(入力!$E$30=2,ROUNDUP('ユーザー別小売(卸)価格試算(税抜)'!V490*(1+入力!$E$31/100),-入力!$E$29),IF(入力!$E$30=3,ROUND('ユーザー別小売(卸)価格試算(税抜)'!V490*(1+入力!$E$31/100),-入力!$E$29)))),'ユーザー別小売(卸)価格試算(税抜)'!V490))</f>
        <v/>
      </c>
      <c r="W490" s="125">
        <f>'6桁'!W490</f>
        <v>0</v>
      </c>
      <c r="X490" s="74"/>
      <c r="Y490" s="265"/>
      <c r="Z490" s="40"/>
    </row>
    <row r="491" spans="2:27" ht="30" customHeight="1">
      <c r="B491" s="503"/>
      <c r="C491" s="500" t="s">
        <v>86</v>
      </c>
      <c r="D491" s="605"/>
      <c r="E491" s="500"/>
      <c r="F491" s="587"/>
      <c r="G491" s="342">
        <v>95</v>
      </c>
      <c r="H491" s="95">
        <f>IF('ユーザー別小売(卸)価格試算(税抜)'!H491="","",IF(ISNUMBER('ユーザー別小売(卸)価格試算(税抜)'!H491),IF(入力!$C$30=1,ROUNDDOWN('ユーザー別小売(卸)価格試算(税抜)'!H491*(1+入力!$C$31/100),-入力!$C$29),IF(入力!$C$30=2,ROUNDUP('ユーザー別小売(卸)価格試算(税抜)'!H491*(1+入力!$C$31/100),-入力!$C$29),IF(入力!$C$30=3,ROUND('ユーザー別小売(卸)価格試算(税抜)'!H491*(1+入力!$C$31/100),-入力!$C$29)))),'ユーザー別小売(卸)価格試算(税抜)'!H491))</f>
        <v>49280</v>
      </c>
      <c r="I491" s="96" t="str">
        <f>'6桁'!I491</f>
        <v>W★</v>
      </c>
      <c r="J491" s="95" t="str">
        <f>IF('ユーザー別小売(卸)価格試算(税抜)'!J491="","",IF(ISNUMBER('ユーザー別小売(卸)価格試算(税抜)'!J491),IF(入力!$C$30=1,ROUNDDOWN('ユーザー別小売(卸)価格試算(税抜)'!J491*(1+入力!$C$31/100),-入力!$C$29),IF(入力!$C$30=2,ROUNDUP('ユーザー別小売(卸)価格試算(税抜)'!J491*(1+入力!$C$31/100),-入力!$C$29),IF(入力!$C$30=3,ROUND('ユーザー別小売(卸)価格試算(税抜)'!J491*(1+入力!$C$31/100),-入力!$C$29)))),'ユーザー別小売(卸)価格試算(税抜)'!J491))</f>
        <v/>
      </c>
      <c r="K491" s="96">
        <f>'6桁'!K491</f>
        <v>0</v>
      </c>
      <c r="L491" s="95" t="str">
        <f>IF('ユーザー別小売(卸)価格試算(税抜)'!L491="","",IF(ISNUMBER('ユーザー別小売(卸)価格試算(税抜)'!L491),IF(入力!$C$30=1,ROUNDDOWN('ユーザー別小売(卸)価格試算(税抜)'!L491*(1+入力!$C$31/100),-入力!$C$29),IF(入力!$C$30=2,ROUNDUP('ユーザー別小売(卸)価格試算(税抜)'!L491*(1+入力!$C$31/100),-入力!$C$29),IF(入力!$C$30=3,ROUND('ユーザー別小売(卸)価格試算(税抜)'!L491*(1+入力!$C$31/100),-入力!$C$29)))),'ユーザー別小売(卸)価格試算(税抜)'!L491))</f>
        <v/>
      </c>
      <c r="M491" s="96">
        <f>'6桁'!M491</f>
        <v>0</v>
      </c>
      <c r="N491" s="95" t="str">
        <f>IF('ユーザー別小売(卸)価格試算(税抜)'!N491="","",IF(ISNUMBER('ユーザー別小売(卸)価格試算(税抜)'!N491),IF(入力!$C$30=1,ROUNDDOWN('ユーザー別小売(卸)価格試算(税抜)'!N491*(1+入力!$C$31/100),-入力!$C$29),IF(入力!$C$30=2,ROUNDUP('ユーザー別小売(卸)価格試算(税抜)'!N491*(1+入力!$C$31/100),-入力!$C$29),IF(入力!$C$30=3,ROUND('ユーザー別小売(卸)価格試算(税抜)'!N491*(1+入力!$C$31/100),-入力!$C$29)))),'ユーザー別小売(卸)価格試算(税抜)'!N491))</f>
        <v/>
      </c>
      <c r="O491" s="96">
        <f>'6桁'!O491</f>
        <v>0</v>
      </c>
      <c r="P491" s="95" t="str">
        <f>IF('ユーザー別小売(卸)価格試算(税抜)'!P491="","",IF(ISNUMBER('ユーザー別小売(卸)価格試算(税抜)'!P491),IF(入力!$C$30=1,ROUNDDOWN('ユーザー別小売(卸)価格試算(税抜)'!P491*(1+入力!$C$31/100),-入力!$C$29),IF(入力!$C$30=2,ROUNDUP('ユーザー別小売(卸)価格試算(税抜)'!P491*(1+入力!$C$31/100),-入力!$C$29),IF(入力!$C$30=3,ROUND('ユーザー別小売(卸)価格試算(税抜)'!P491*(1+入力!$C$31/100),-入力!$C$29)))),'ユーザー別小売(卸)価格試算(税抜)'!P491))</f>
        <v/>
      </c>
      <c r="Q491" s="96">
        <f>'6桁'!Q491</f>
        <v>0</v>
      </c>
      <c r="R491" s="95" t="str">
        <f>IF('ユーザー別小売(卸)価格試算(税抜)'!R491="","",IF(ISNUMBER('ユーザー別小売(卸)価格試算(税抜)'!R491),IF(入力!$E$30=1,ROUNDDOWN('ユーザー別小売(卸)価格試算(税抜)'!R491*(1+入力!$E$31/100),-入力!$E$29),IF(入力!$E$30=2,ROUNDUP('ユーザー別小売(卸)価格試算(税抜)'!R491*(1+入力!$E$31/100),-入力!$E$29),IF(入力!$E$30=3,ROUND('ユーザー別小売(卸)価格試算(税抜)'!R491*(1+入力!$E$31/100),-入力!$E$29)))),'ユーザー別小売(卸)価格試算(税抜)'!R491))</f>
        <v/>
      </c>
      <c r="S491" s="96">
        <f>'6桁'!S491</f>
        <v>0</v>
      </c>
      <c r="T491" s="456" t="str">
        <f>IF('ユーザー別小売(卸)価格試算(税抜)'!T491="","",IF(ISNUMBER('ユーザー別小売(卸)価格試算(税抜)'!T491),IF(入力!$E$30=1,ROUNDDOWN('ユーザー別小売(卸)価格試算(税抜)'!T491*(1+入力!$E$31/100),-入力!$E$29),IF(入力!$E$30=2,ROUNDUP('ユーザー別小売(卸)価格試算(税抜)'!T491*(1+入力!$E$31/100),-入力!$E$29),IF(入力!$E$30=3,ROUND('ユーザー別小売(卸)価格試算(税抜)'!T491*(1+入力!$E$31/100),-入力!$E$29)))),'ユーザー別小売(卸)価格試算(税抜)'!T491))</f>
        <v/>
      </c>
      <c r="U491" s="126">
        <f>'6桁'!U491</f>
        <v>0</v>
      </c>
      <c r="V491" s="456" t="str">
        <f>IF('ユーザー別小売(卸)価格試算(税抜)'!V491="","",IF(ISNUMBER('ユーザー別小売(卸)価格試算(税抜)'!V491),IF(入力!$E$30=1,ROUNDDOWN('ユーザー別小売(卸)価格試算(税抜)'!V491*(1+入力!$E$31/100),-入力!$E$29),IF(入力!$E$30=2,ROUNDUP('ユーザー別小売(卸)価格試算(税抜)'!V491*(1+入力!$E$31/100),-入力!$E$29),IF(入力!$E$30=3,ROUND('ユーザー別小売(卸)価格試算(税抜)'!V491*(1+入力!$E$31/100),-入力!$E$29)))),'ユーザー別小売(卸)価格試算(税抜)'!V491))</f>
        <v/>
      </c>
      <c r="W491" s="96">
        <f>'6桁'!W491</f>
        <v>0</v>
      </c>
      <c r="X491" s="74"/>
      <c r="Y491" s="265"/>
      <c r="Z491" s="40"/>
    </row>
    <row r="492" spans="2:27" ht="30" customHeight="1">
      <c r="B492" s="503"/>
      <c r="C492" s="500" t="s">
        <v>308</v>
      </c>
      <c r="D492" s="605"/>
      <c r="E492" s="500">
        <v>92</v>
      </c>
      <c r="F492" s="587"/>
      <c r="G492" s="342"/>
      <c r="H492" s="95">
        <f>IF('ユーザー別小売(卸)価格試算(税抜)'!H492="","",IF(ISNUMBER('ユーザー別小売(卸)価格試算(税抜)'!H492),IF(入力!$C$30=1,ROUNDDOWN('ユーザー別小売(卸)価格試算(税抜)'!H492*(1+入力!$C$31/100),-入力!$C$29),IF(入力!$C$30=2,ROUNDUP('ユーザー別小売(卸)価格試算(税抜)'!H492*(1+入力!$C$31/100),-入力!$C$29),IF(入力!$C$30=3,ROUND('ユーザー別小売(卸)価格試算(税抜)'!H492*(1+入力!$C$31/100),-入力!$C$29)))),'ユーザー別小売(卸)価格試算(税抜)'!H492))</f>
        <v>40040</v>
      </c>
      <c r="I492" s="96" t="str">
        <f>'6桁'!I492</f>
        <v>V</v>
      </c>
      <c r="J492" s="95" t="str">
        <f>IF('ユーザー別小売(卸)価格試算(税抜)'!J492="","",IF(ISNUMBER('ユーザー別小売(卸)価格試算(税抜)'!J492),IF(入力!$C$30=1,ROUNDDOWN('ユーザー別小売(卸)価格試算(税抜)'!J492*(1+入力!$C$31/100),-入力!$C$29),IF(入力!$C$30=2,ROUNDUP('ユーザー別小売(卸)価格試算(税抜)'!J492*(1+入力!$C$31/100),-入力!$C$29),IF(入力!$C$30=3,ROUND('ユーザー別小売(卸)価格試算(税抜)'!J492*(1+入力!$C$31/100),-入力!$C$29)))),'ユーザー別小売(卸)価格試算(税抜)'!J492))</f>
        <v/>
      </c>
      <c r="K492" s="96">
        <f>'6桁'!K492</f>
        <v>0</v>
      </c>
      <c r="L492" s="95">
        <f>IF('ユーザー別小売(卸)価格試算(税抜)'!L492="","",IF(ISNUMBER('ユーザー別小売(卸)価格試算(税抜)'!L492),IF(入力!$C$30=1,ROUNDDOWN('ユーザー別小売(卸)価格試算(税抜)'!L492*(1+入力!$C$31/100),-入力!$C$29),IF(入力!$C$30=2,ROUNDUP('ユーザー別小売(卸)価格試算(税抜)'!L492*(1+入力!$C$31/100),-入力!$C$29),IF(入力!$C$30=3,ROUND('ユーザー別小売(卸)価格試算(税抜)'!L492*(1+入力!$C$31/100),-入力!$C$29)))),'ユーザー別小売(卸)価格試算(税抜)'!L492))</f>
        <v>39600</v>
      </c>
      <c r="M492" s="96" t="str">
        <f>'6桁'!M492</f>
        <v>V</v>
      </c>
      <c r="N492" s="95" t="str">
        <f>IF('ユーザー別小売(卸)価格試算(税抜)'!N492="","",IF(ISNUMBER('ユーザー別小売(卸)価格試算(税抜)'!N492),IF(入力!$C$30=1,ROUNDDOWN('ユーザー別小売(卸)価格試算(税抜)'!N492*(1+入力!$C$31/100),-入力!$C$29),IF(入力!$C$30=2,ROUNDUP('ユーザー別小売(卸)価格試算(税抜)'!N492*(1+入力!$C$31/100),-入力!$C$29),IF(入力!$C$30=3,ROUND('ユーザー別小売(卸)価格試算(税抜)'!N492*(1+入力!$C$31/100),-入力!$C$29)))),'ユーザー別小売(卸)価格試算(税抜)'!N492))</f>
        <v/>
      </c>
      <c r="O492" s="96">
        <f>'6桁'!O492</f>
        <v>0</v>
      </c>
      <c r="P492" s="95" t="str">
        <f>IF('ユーザー別小売(卸)価格試算(税抜)'!P492="","",IF(ISNUMBER('ユーザー別小売(卸)価格試算(税抜)'!P492),IF(入力!$C$30=1,ROUNDDOWN('ユーザー別小売(卸)価格試算(税抜)'!P492*(1+入力!$C$31/100),-入力!$C$29),IF(入力!$C$30=2,ROUNDUP('ユーザー別小売(卸)価格試算(税抜)'!P492*(1+入力!$C$31/100),-入力!$C$29),IF(入力!$C$30=3,ROUND('ユーザー別小売(卸)価格試算(税抜)'!P492*(1+入力!$C$31/100),-入力!$C$29)))),'ユーザー別小売(卸)価格試算(税抜)'!P492))</f>
        <v/>
      </c>
      <c r="Q492" s="96">
        <f>'6桁'!Q492</f>
        <v>0</v>
      </c>
      <c r="R492" s="95">
        <f>IF('ユーザー別小売(卸)価格試算(税抜)'!R492="","",IF(ISNUMBER('ユーザー別小売(卸)価格試算(税抜)'!R492),IF(入力!$E$30=1,ROUNDDOWN('ユーザー別小売(卸)価格試算(税抜)'!R492*(1+入力!$E$31/100),-入力!$E$29),IF(入力!$E$30=2,ROUNDUP('ユーザー別小売(卸)価格試算(税抜)'!R492*(1+入力!$E$31/100),-入力!$E$29),IF(入力!$E$30=3,ROUND('ユーザー別小売(卸)価格試算(税抜)'!R492*(1+入力!$E$31/100),-入力!$E$29)))),'ユーザー別小売(卸)価格試算(税抜)'!R492))</f>
        <v>30250</v>
      </c>
      <c r="S492" s="96" t="str">
        <f>'6桁'!S492</f>
        <v>W</v>
      </c>
      <c r="T492" s="456" t="str">
        <f>IF('ユーザー別小売(卸)価格試算(税抜)'!T492="","",IF(ISNUMBER('ユーザー別小売(卸)価格試算(税抜)'!T492),IF(入力!$E$30=1,ROUNDDOWN('ユーザー別小売(卸)価格試算(税抜)'!T492*(1+入力!$E$31/100),-入力!$E$29),IF(入力!$E$30=2,ROUNDUP('ユーザー別小売(卸)価格試算(税抜)'!T492*(1+入力!$E$31/100),-入力!$E$29),IF(入力!$E$30=3,ROUND('ユーザー別小売(卸)価格試算(税抜)'!T492*(1+入力!$E$31/100),-入力!$E$29)))),'ユーザー別小売(卸)価格試算(税抜)'!T492))</f>
        <v/>
      </c>
      <c r="U492" s="126">
        <f>'6桁'!U492</f>
        <v>0</v>
      </c>
      <c r="V492" s="456" t="str">
        <f>IF('ユーザー別小売(卸)価格試算(税抜)'!V492="","",IF(ISNUMBER('ユーザー別小売(卸)価格試算(税抜)'!V492),IF(入力!$E$30=1,ROUNDDOWN('ユーザー別小売(卸)価格試算(税抜)'!V492*(1+入力!$E$31/100),-入力!$E$29),IF(入力!$E$30=2,ROUNDUP('ユーザー別小売(卸)価格試算(税抜)'!V492*(1+入力!$E$31/100),-入力!$E$29),IF(入力!$E$30=3,ROUND('ユーザー別小売(卸)価格試算(税抜)'!V492*(1+入力!$E$31/100),-入力!$E$29)))),'ユーザー別小売(卸)価格試算(税抜)'!V492))</f>
        <v/>
      </c>
      <c r="W492" s="96">
        <f>'6桁'!W492</f>
        <v>0</v>
      </c>
      <c r="X492" s="74"/>
      <c r="Y492" s="265"/>
      <c r="Z492" s="40"/>
    </row>
    <row r="493" spans="2:27" ht="30" customHeight="1">
      <c r="B493" s="503"/>
      <c r="C493" s="500" t="s">
        <v>139</v>
      </c>
      <c r="D493" s="605"/>
      <c r="E493" s="500">
        <v>95</v>
      </c>
      <c r="F493" s="587"/>
      <c r="G493" s="342">
        <v>99</v>
      </c>
      <c r="H493" s="456">
        <f>IF('ユーザー別小売(卸)価格試算(税抜)'!H493="","",IF(ISNUMBER('ユーザー別小売(卸)価格試算(税抜)'!H493),IF(入力!$C$30=1,ROUNDDOWN('ユーザー別小売(卸)価格試算(税抜)'!H493*(1+入力!$C$31/100),-入力!$C$29),IF(入力!$C$30=2,ROUNDUP('ユーザー別小売(卸)価格試算(税抜)'!H493*(1+入力!$C$31/100),-入力!$C$29),IF(入力!$C$30=3,ROUND('ユーザー別小売(卸)価格試算(税抜)'!H493*(1+入力!$C$31/100),-入力!$C$29)))),'ユーザー別小売(卸)価格試算(税抜)'!H493))</f>
        <v>41580</v>
      </c>
      <c r="I493" s="96" t="str">
        <f>'6桁'!I493</f>
        <v>W</v>
      </c>
      <c r="J493" s="95" t="str">
        <f>IF('ユーザー別小売(卸)価格試算(税抜)'!J493="","",IF(ISNUMBER('ユーザー別小売(卸)価格試算(税抜)'!J493),IF(入力!$C$30=1,ROUNDDOWN('ユーザー別小売(卸)価格試算(税抜)'!J493*(1+入力!$C$31/100),-入力!$C$29),IF(入力!$C$30=2,ROUNDUP('ユーザー別小売(卸)価格試算(税抜)'!J493*(1+入力!$C$31/100),-入力!$C$29),IF(入力!$C$30=3,ROUND('ユーザー別小売(卸)価格試算(税抜)'!J493*(1+入力!$C$31/100),-入力!$C$29)))),'ユーザー別小売(卸)価格試算(税抜)'!J493))</f>
        <v/>
      </c>
      <c r="K493" s="96">
        <f>'6桁'!K493</f>
        <v>0</v>
      </c>
      <c r="L493" s="95">
        <f>IF('ユーザー別小売(卸)価格試算(税抜)'!L493="","",IF(ISNUMBER('ユーザー別小売(卸)価格試算(税抜)'!L493),IF(入力!$C$30=1,ROUNDDOWN('ユーザー別小売(卸)価格試算(税抜)'!L493*(1+入力!$C$31/100),-入力!$C$29),IF(入力!$C$30=2,ROUNDUP('ユーザー別小売(卸)価格試算(税抜)'!L493*(1+入力!$C$31/100),-入力!$C$29),IF(入力!$C$30=3,ROUND('ユーザー別小売(卸)価格試算(税抜)'!L493*(1+入力!$C$31/100),-入力!$C$29)))),'ユーザー別小売(卸)価格試算(税抜)'!L493))</f>
        <v>39600</v>
      </c>
      <c r="M493" s="96" t="str">
        <f>'6桁'!M493</f>
        <v>⑩V</v>
      </c>
      <c r="N493" s="95" t="str">
        <f>IF('ユーザー別小売(卸)価格試算(税抜)'!N493="","",IF(ISNUMBER('ユーザー別小売(卸)価格試算(税抜)'!N493),IF(入力!$C$30=1,ROUNDDOWN('ユーザー別小売(卸)価格試算(税抜)'!N493*(1+入力!$C$31/100),-入力!$C$29),IF(入力!$C$30=2,ROUNDUP('ユーザー別小売(卸)価格試算(税抜)'!N493*(1+入力!$C$31/100),-入力!$C$29),IF(入力!$C$30=3,ROUND('ユーザー別小売(卸)価格試算(税抜)'!N493*(1+入力!$C$31/100),-入力!$C$29)))),'ユーザー別小売(卸)価格試算(税抜)'!N493))</f>
        <v/>
      </c>
      <c r="O493" s="96">
        <f>'6桁'!O493</f>
        <v>0</v>
      </c>
      <c r="P493" s="95" t="str">
        <f>IF('ユーザー別小売(卸)価格試算(税抜)'!P493="","",IF(ISNUMBER('ユーザー別小売(卸)価格試算(税抜)'!P493),IF(入力!$C$30=1,ROUNDDOWN('ユーザー別小売(卸)価格試算(税抜)'!P493*(1+入力!$C$31/100),-入力!$C$29),IF(入力!$C$30=2,ROUNDUP('ユーザー別小売(卸)価格試算(税抜)'!P493*(1+入力!$C$31/100),-入力!$C$29),IF(入力!$C$30=3,ROUND('ユーザー別小売(卸)価格試算(税抜)'!P493*(1+入力!$C$31/100),-入力!$C$29)))),'ユーザー別小売(卸)価格試算(税抜)'!P493))</f>
        <v/>
      </c>
      <c r="Q493" s="96">
        <f>'6桁'!Q493</f>
        <v>0</v>
      </c>
      <c r="R493" s="95">
        <f>IF('ユーザー別小売(卸)価格試算(税抜)'!R493="","",IF(ISNUMBER('ユーザー別小売(卸)価格試算(税抜)'!R493),IF(入力!$E$30=1,ROUNDDOWN('ユーザー別小売(卸)価格試算(税抜)'!R493*(1+入力!$E$31/100),-入力!$E$29),IF(入力!$E$30=2,ROUNDUP('ユーザー別小売(卸)価格試算(税抜)'!R493*(1+入力!$E$31/100),-入力!$E$29),IF(入力!$E$30=3,ROUND('ユーザー別小売(卸)価格試算(税抜)'!R493*(1+入力!$E$31/100),-入力!$E$29)))),'ユーザー別小売(卸)価格試算(税抜)'!R493))</f>
        <v>33550</v>
      </c>
      <c r="S493" s="96" t="str">
        <f>'6桁'!S493</f>
        <v>W★</v>
      </c>
      <c r="T493" s="456" t="str">
        <f>IF('ユーザー別小売(卸)価格試算(税抜)'!T493="","",IF(ISNUMBER('ユーザー別小売(卸)価格試算(税抜)'!T493),IF(入力!$E$30=1,ROUNDDOWN('ユーザー別小売(卸)価格試算(税抜)'!T493*(1+入力!$E$31/100),-入力!$E$29),IF(入力!$E$30=2,ROUNDUP('ユーザー別小売(卸)価格試算(税抜)'!T493*(1+入力!$E$31/100),-入力!$E$29),IF(入力!$E$30=3,ROUND('ユーザー別小売(卸)価格試算(税抜)'!T493*(1+入力!$E$31/100),-入力!$E$29)))),'ユーザー別小売(卸)価格試算(税抜)'!T493))</f>
        <v/>
      </c>
      <c r="U493" s="126">
        <f>'6桁'!U493</f>
        <v>0</v>
      </c>
      <c r="V493" s="456" t="str">
        <f>IF('ユーザー別小売(卸)価格試算(税抜)'!V493="","",IF(ISNUMBER('ユーザー別小売(卸)価格試算(税抜)'!V493),IF(入力!$E$30=1,ROUNDDOWN('ユーザー別小売(卸)価格試算(税抜)'!V493*(1+入力!$E$31/100),-入力!$E$29),IF(入力!$E$30=2,ROUNDUP('ユーザー別小売(卸)価格試算(税抜)'!V493*(1+入力!$E$31/100),-入力!$E$29),IF(入力!$E$30=3,ROUND('ユーザー別小売(卸)価格試算(税抜)'!V493*(1+入力!$E$31/100),-入力!$E$29)))),'ユーザー別小売(卸)価格試算(税抜)'!V493))</f>
        <v/>
      </c>
      <c r="W493" s="96">
        <f>'6桁'!W493</f>
        <v>0</v>
      </c>
      <c r="X493" s="74"/>
      <c r="Y493" s="265"/>
      <c r="Z493" s="40"/>
    </row>
    <row r="494" spans="2:27" ht="30" customHeight="1">
      <c r="B494" s="503"/>
      <c r="C494" s="500" t="s">
        <v>140</v>
      </c>
      <c r="D494" s="605"/>
      <c r="E494" s="500">
        <v>97</v>
      </c>
      <c r="F494" s="587"/>
      <c r="G494" s="342">
        <v>101</v>
      </c>
      <c r="H494" s="95" t="str">
        <f>IF('ユーザー別小売(卸)価格試算(税抜)'!H494="","",IF(ISNUMBER('ユーザー別小売(卸)価格試算(税抜)'!H494),IF(入力!$C$30=1,ROUNDDOWN('ユーザー別小売(卸)価格試算(税抜)'!H494*(1+入力!$C$31/100),-入力!$C$29),IF(入力!$C$30=2,ROUNDUP('ユーザー別小売(卸)価格試算(税抜)'!H494*(1+入力!$C$31/100),-入力!$C$29),IF(入力!$C$30=3,ROUND('ユーザー別小売(卸)価格試算(税抜)'!H494*(1+入力!$C$31/100),-入力!$C$29)))),'ユーザー別小売(卸)価格試算(税抜)'!H494))</f>
        <v/>
      </c>
      <c r="I494" s="96">
        <f>'6桁'!I494</f>
        <v>0</v>
      </c>
      <c r="J494" s="95" t="str">
        <f>IF('ユーザー別小売(卸)価格試算(税抜)'!J494="","",IF(ISNUMBER('ユーザー別小売(卸)価格試算(税抜)'!J494),IF(入力!$C$30=1,ROUNDDOWN('ユーザー別小売(卸)価格試算(税抜)'!J494*(1+入力!$C$31/100),-入力!$C$29),IF(入力!$C$30=2,ROUNDUP('ユーザー別小売(卸)価格試算(税抜)'!J494*(1+入力!$C$31/100),-入力!$C$29),IF(入力!$C$30=3,ROUND('ユーザー別小売(卸)価格試算(税抜)'!J494*(1+入力!$C$31/100),-入力!$C$29)))),'ユーザー別小売(卸)価格試算(税抜)'!J494))</f>
        <v/>
      </c>
      <c r="K494" s="96">
        <f>'6桁'!K494</f>
        <v>0</v>
      </c>
      <c r="L494" s="95" t="str">
        <f>IF('ユーザー別小売(卸)価格試算(税抜)'!L494="","",IF(ISNUMBER('ユーザー別小売(卸)価格試算(税抜)'!L494),IF(入力!$C$30=1,ROUNDDOWN('ユーザー別小売(卸)価格試算(税抜)'!L494*(1+入力!$C$31/100),-入力!$C$29),IF(入力!$C$30=2,ROUNDUP('ユーザー別小売(卸)価格試算(税抜)'!L494*(1+入力!$C$31/100),-入力!$C$29),IF(入力!$C$30=3,ROUND('ユーザー別小売(卸)価格試算(税抜)'!L494*(1+入力!$C$31/100),-入力!$C$29)))),'ユーザー別小売(卸)価格試算(税抜)'!L494))</f>
        <v/>
      </c>
      <c r="M494" s="96">
        <f>'6桁'!M494</f>
        <v>0</v>
      </c>
      <c r="N494" s="95" t="str">
        <f>IF('ユーザー別小売(卸)価格試算(税抜)'!N494="","",IF(ISNUMBER('ユーザー別小売(卸)価格試算(税抜)'!N494),IF(入力!$C$30=1,ROUNDDOWN('ユーザー別小売(卸)価格試算(税抜)'!N494*(1+入力!$C$31/100),-入力!$C$29),IF(入力!$C$30=2,ROUNDUP('ユーザー別小売(卸)価格試算(税抜)'!N494*(1+入力!$C$31/100),-入力!$C$29),IF(入力!$C$30=3,ROUND('ユーザー別小売(卸)価格試算(税抜)'!N494*(1+入力!$C$31/100),-入力!$C$29)))),'ユーザー別小売(卸)価格試算(税抜)'!N494))</f>
        <v/>
      </c>
      <c r="O494" s="96">
        <f>'6桁'!O494</f>
        <v>0</v>
      </c>
      <c r="P494" s="95" t="str">
        <f>IF('ユーザー別小売(卸)価格試算(税抜)'!P494="","",IF(ISNUMBER('ユーザー別小売(卸)価格試算(税抜)'!P494),IF(入力!$C$30=1,ROUNDDOWN('ユーザー別小売(卸)価格試算(税抜)'!P494*(1+入力!$C$31/100),-入力!$C$29),IF(入力!$C$30=2,ROUNDUP('ユーザー別小売(卸)価格試算(税抜)'!P494*(1+入力!$C$31/100),-入力!$C$29),IF(入力!$C$30=3,ROUND('ユーザー別小売(卸)価格試算(税抜)'!P494*(1+入力!$C$31/100),-入力!$C$29)))),'ユーザー別小売(卸)価格試算(税抜)'!P494))</f>
        <v/>
      </c>
      <c r="Q494" s="96">
        <f>'6桁'!Q494</f>
        <v>0</v>
      </c>
      <c r="R494" s="95">
        <f>IF('ユーザー別小売(卸)価格試算(税抜)'!R494="","",IF(ISNUMBER('ユーザー別小売(卸)価格試算(税抜)'!R494),IF(入力!$E$30=1,ROUNDDOWN('ユーザー別小売(卸)価格試算(税抜)'!R494*(1+入力!$E$31/100),-入力!$E$29),IF(入力!$E$30=2,ROUNDUP('ユーザー別小売(卸)価格試算(税抜)'!R494*(1+入力!$E$31/100),-入力!$E$29),IF(入力!$E$30=3,ROUND('ユーザー別小売(卸)価格試算(税抜)'!R494*(1+入力!$E$31/100),-入力!$E$29)))),'ユーザー別小売(卸)価格試算(税抜)'!R494))</f>
        <v>33000</v>
      </c>
      <c r="S494" s="96" t="str">
        <f>'6桁'!S494</f>
        <v>Y★</v>
      </c>
      <c r="T494" s="456" t="str">
        <f>IF('ユーザー別小売(卸)価格試算(税抜)'!T494="","",IF(ISNUMBER('ユーザー別小売(卸)価格試算(税抜)'!T494),IF(入力!$E$30=1,ROUNDDOWN('ユーザー別小売(卸)価格試算(税抜)'!T494*(1+入力!$E$31/100),-入力!$E$29),IF(入力!$E$30=2,ROUNDUP('ユーザー別小売(卸)価格試算(税抜)'!T494*(1+入力!$E$31/100),-入力!$E$29),IF(入力!$E$30=3,ROUND('ユーザー別小売(卸)価格試算(税抜)'!T494*(1+入力!$E$31/100),-入力!$E$29)))),'ユーザー別小売(卸)価格試算(税抜)'!T494))</f>
        <v/>
      </c>
      <c r="U494" s="126">
        <f>'6桁'!U494</f>
        <v>0</v>
      </c>
      <c r="V494" s="456" t="str">
        <f>IF('ユーザー別小売(卸)価格試算(税抜)'!V494="","",IF(ISNUMBER('ユーザー別小売(卸)価格試算(税抜)'!V494),IF(入力!$E$30=1,ROUNDDOWN('ユーザー別小売(卸)価格試算(税抜)'!V494*(1+入力!$E$31/100),-入力!$E$29),IF(入力!$E$30=2,ROUNDUP('ユーザー別小売(卸)価格試算(税抜)'!V494*(1+入力!$E$31/100),-入力!$E$29),IF(入力!$E$30=3,ROUND('ユーザー別小売(卸)価格試算(税抜)'!V494*(1+入力!$E$31/100),-入力!$E$29)))),'ユーザー別小売(卸)価格試算(税抜)'!V494))</f>
        <v/>
      </c>
      <c r="W494" s="96">
        <f>'6桁'!W494</f>
        <v>0</v>
      </c>
      <c r="X494" s="74"/>
      <c r="Y494" s="265"/>
      <c r="Z494" s="40"/>
    </row>
    <row r="495" spans="2:27" ht="30" customHeight="1">
      <c r="B495" s="503"/>
      <c r="C495" s="500" t="s">
        <v>496</v>
      </c>
      <c r="D495" s="605"/>
      <c r="E495" s="500"/>
      <c r="F495" s="587"/>
      <c r="G495" s="342">
        <v>106</v>
      </c>
      <c r="H495" s="95" t="str">
        <f>IF('ユーザー別小売(卸)価格試算(税抜)'!H495="","",IF(ISNUMBER('ユーザー別小売(卸)価格試算(税抜)'!H495),IF(入力!$C$30=1,ROUNDDOWN('ユーザー別小売(卸)価格試算(税抜)'!H495*(1+入力!$C$31/100),-入力!$C$29),IF(入力!$C$30=2,ROUNDUP('ユーザー別小売(卸)価格試算(税抜)'!H495*(1+入力!$C$31/100),-入力!$C$29),IF(入力!$C$30=3,ROUND('ユーザー別小売(卸)価格試算(税抜)'!H495*(1+入力!$C$31/100),-入力!$C$29)))),'ユーザー別小売(卸)価格試算(税抜)'!H495))</f>
        <v/>
      </c>
      <c r="I495" s="96">
        <f>'6桁'!I495</f>
        <v>0</v>
      </c>
      <c r="J495" s="95" t="str">
        <f>IF('ユーザー別小売(卸)価格試算(税抜)'!J495="","",IF(ISNUMBER('ユーザー別小売(卸)価格試算(税抜)'!J495),IF(入力!$C$30=1,ROUNDDOWN('ユーザー別小売(卸)価格試算(税抜)'!J495*(1+入力!$C$31/100),-入力!$C$29),IF(入力!$C$30=2,ROUNDUP('ユーザー別小売(卸)価格試算(税抜)'!J495*(1+入力!$C$31/100),-入力!$C$29),IF(入力!$C$30=3,ROUND('ユーザー別小売(卸)価格試算(税抜)'!J495*(1+入力!$C$31/100),-入力!$C$29)))),'ユーザー別小売(卸)価格試算(税抜)'!J495))</f>
        <v/>
      </c>
      <c r="K495" s="96">
        <f>'6桁'!K495</f>
        <v>0</v>
      </c>
      <c r="L495" s="95" t="str">
        <f>IF('ユーザー別小売(卸)価格試算(税抜)'!L495="","",IF(ISNUMBER('ユーザー別小売(卸)価格試算(税抜)'!L495),IF(入力!$C$30=1,ROUNDDOWN('ユーザー別小売(卸)価格試算(税抜)'!L495*(1+入力!$C$31/100),-入力!$C$29),IF(入力!$C$30=2,ROUNDUP('ユーザー別小売(卸)価格試算(税抜)'!L495*(1+入力!$C$31/100),-入力!$C$29),IF(入力!$C$30=3,ROUND('ユーザー別小売(卸)価格試算(税抜)'!L495*(1+入力!$C$31/100),-入力!$C$29)))),'ユーザー別小売(卸)価格試算(税抜)'!L495))</f>
        <v/>
      </c>
      <c r="M495" s="96">
        <f>'6桁'!M495</f>
        <v>0</v>
      </c>
      <c r="N495" s="95" t="str">
        <f>IF('ユーザー別小売(卸)価格試算(税抜)'!N495="","",IF(ISNUMBER('ユーザー別小売(卸)価格試算(税抜)'!N495),IF(入力!$C$30=1,ROUNDDOWN('ユーザー別小売(卸)価格試算(税抜)'!N495*(1+入力!$C$31/100),-入力!$C$29),IF(入力!$C$30=2,ROUNDUP('ユーザー別小売(卸)価格試算(税抜)'!N495*(1+入力!$C$31/100),-入力!$C$29),IF(入力!$C$30=3,ROUND('ユーザー別小売(卸)価格試算(税抜)'!N495*(1+入力!$C$31/100),-入力!$C$29)))),'ユーザー別小売(卸)価格試算(税抜)'!N495))</f>
        <v/>
      </c>
      <c r="O495" s="96">
        <f>'6桁'!O495</f>
        <v>0</v>
      </c>
      <c r="P495" s="95" t="str">
        <f>IF('ユーザー別小売(卸)価格試算(税抜)'!P495="","",IF(ISNUMBER('ユーザー別小売(卸)価格試算(税抜)'!P495),IF(入力!$C$30=1,ROUNDDOWN('ユーザー別小売(卸)価格試算(税抜)'!P495*(1+入力!$C$31/100),-入力!$C$29),IF(入力!$C$30=2,ROUNDUP('ユーザー別小売(卸)価格試算(税抜)'!P495*(1+入力!$C$31/100),-入力!$C$29),IF(入力!$C$30=3,ROUND('ユーザー別小売(卸)価格試算(税抜)'!P495*(1+入力!$C$31/100),-入力!$C$29)))),'ユーザー別小売(卸)価格試算(税抜)'!P495))</f>
        <v/>
      </c>
      <c r="Q495" s="96">
        <f>'6桁'!Q495</f>
        <v>0</v>
      </c>
      <c r="R495" s="95" t="str">
        <f>IF('ユーザー別小売(卸)価格試算(税抜)'!R495="","",IF(ISNUMBER('ユーザー別小売(卸)価格試算(税抜)'!R495),IF(入力!$E$30=1,ROUNDDOWN('ユーザー別小売(卸)価格試算(税抜)'!R495*(1+入力!$E$31/100),-入力!$E$29),IF(入力!$E$30=2,ROUNDUP('ユーザー別小売(卸)価格試算(税抜)'!R495*(1+入力!$E$31/100),-入力!$E$29),IF(入力!$E$30=3,ROUND('ユーザー別小売(卸)価格試算(税抜)'!R495*(1+入力!$E$31/100),-入力!$E$29)))),'ユーザー別小売(卸)価格試算(税抜)'!R495))</f>
        <v/>
      </c>
      <c r="S495" s="96">
        <f>'6桁'!S495</f>
        <v>0</v>
      </c>
      <c r="T495" s="456" t="str">
        <f>IF('ユーザー別小売(卸)価格試算(税抜)'!T495="","",IF(ISNUMBER('ユーザー別小売(卸)価格試算(税抜)'!T495),IF(入力!$E$30=1,ROUNDDOWN('ユーザー別小売(卸)価格試算(税抜)'!T495*(1+入力!$E$31/100),-入力!$E$29),IF(入力!$E$30=2,ROUNDUP('ユーザー別小売(卸)価格試算(税抜)'!T495*(1+入力!$E$31/100),-入力!$E$29),IF(入力!$E$30=3,ROUND('ユーザー別小売(卸)価格試算(税抜)'!T495*(1+入力!$E$31/100),-入力!$E$29)))),'ユーザー別小売(卸)価格試算(税抜)'!T495))</f>
        <v>卸価格設定なし</v>
      </c>
      <c r="U495" s="126" t="str">
        <f>'6桁'!U495</f>
        <v>W★</v>
      </c>
      <c r="V495" s="456" t="str">
        <f>IF('ユーザー別小売(卸)価格試算(税抜)'!V495="","",IF(ISNUMBER('ユーザー別小売(卸)価格試算(税抜)'!V495),IF(入力!$E$30=1,ROUNDDOWN('ユーザー別小売(卸)価格試算(税抜)'!V495*(1+入力!$E$31/100),-入力!$E$29),IF(入力!$E$30=2,ROUNDUP('ユーザー別小売(卸)価格試算(税抜)'!V495*(1+入力!$E$31/100),-入力!$E$29),IF(入力!$E$30=3,ROUND('ユーザー別小売(卸)価格試算(税抜)'!V495*(1+入力!$E$31/100),-入力!$E$29)))),'ユーザー別小売(卸)価格試算(税抜)'!V495))</f>
        <v/>
      </c>
      <c r="W495" s="96">
        <f>'6桁'!W495</f>
        <v>0</v>
      </c>
      <c r="X495" s="74"/>
      <c r="Y495" s="265"/>
      <c r="Z495" s="40"/>
    </row>
    <row r="496" spans="2:27" ht="30" customHeight="1">
      <c r="B496" s="503"/>
      <c r="C496" s="500" t="s">
        <v>142</v>
      </c>
      <c r="D496" s="605"/>
      <c r="E496" s="500">
        <v>95</v>
      </c>
      <c r="F496" s="587"/>
      <c r="G496" s="342">
        <v>99</v>
      </c>
      <c r="H496" s="95">
        <f>IF('ユーザー別小売(卸)価格試算(税抜)'!H496="","",IF(ISNUMBER('ユーザー別小売(卸)価格試算(税抜)'!H496),IF(入力!$C$30=1,ROUNDDOWN('ユーザー別小売(卸)価格試算(税抜)'!H496*(1+入力!$C$31/100),-入力!$C$29),IF(入力!$C$30=2,ROUNDUP('ユーザー別小売(卸)価格試算(税抜)'!H496*(1+入力!$C$31/100),-入力!$C$29),IF(入力!$C$30=3,ROUND('ユーザー別小売(卸)価格試算(税抜)'!H496*(1+入力!$C$31/100),-入力!$C$29)))),'ユーザー別小売(卸)価格試算(税抜)'!H496))</f>
        <v>38610</v>
      </c>
      <c r="I496" s="96" t="str">
        <f>'6桁'!I496</f>
        <v>V★</v>
      </c>
      <c r="J496" s="95" t="str">
        <f>IF('ユーザー別小売(卸)価格試算(税抜)'!J496="","",IF(ISNUMBER('ユーザー別小売(卸)価格試算(税抜)'!J496),IF(入力!$C$30=1,ROUNDDOWN('ユーザー別小売(卸)価格試算(税抜)'!J496*(1+入力!$C$31/100),-入力!$C$29),IF(入力!$C$30=2,ROUNDUP('ユーザー別小売(卸)価格試算(税抜)'!J496*(1+入力!$C$31/100),-入力!$C$29),IF(入力!$C$30=3,ROUND('ユーザー別小売(卸)価格試算(税抜)'!J496*(1+入力!$C$31/100),-入力!$C$29)))),'ユーザー別小売(卸)価格試算(税抜)'!J496))</f>
        <v/>
      </c>
      <c r="K496" s="96">
        <f>'6桁'!K496</f>
        <v>0</v>
      </c>
      <c r="L496" s="95">
        <f>IF('ユーザー別小売(卸)価格試算(税抜)'!L496="","",IF(ISNUMBER('ユーザー別小売(卸)価格試算(税抜)'!L496),IF(入力!$C$30=1,ROUNDDOWN('ユーザー別小売(卸)価格試算(税抜)'!L496*(1+入力!$C$31/100),-入力!$C$29),IF(入力!$C$30=2,ROUNDUP('ユーザー別小売(卸)価格試算(税抜)'!L496*(1+入力!$C$31/100),-入力!$C$29),IF(入力!$C$30=3,ROUND('ユーザー別小売(卸)価格試算(税抜)'!L496*(1+入力!$C$31/100),-入力!$C$29)))),'ユーザー別小売(卸)価格試算(税抜)'!L496))</f>
        <v>37510</v>
      </c>
      <c r="M496" s="96" t="str">
        <f>'6桁'!M496</f>
        <v>V★</v>
      </c>
      <c r="N496" s="95" t="str">
        <f>IF('ユーザー別小売(卸)価格試算(税抜)'!N496="","",IF(ISNUMBER('ユーザー別小売(卸)価格試算(税抜)'!N496),IF(入力!$C$30=1,ROUNDDOWN('ユーザー別小売(卸)価格試算(税抜)'!N496*(1+入力!$C$31/100),-入力!$C$29),IF(入力!$C$30=2,ROUNDUP('ユーザー別小売(卸)価格試算(税抜)'!N496*(1+入力!$C$31/100),-入力!$C$29),IF(入力!$C$30=3,ROUND('ユーザー別小売(卸)価格試算(税抜)'!N496*(1+入力!$C$31/100),-入力!$C$29)))),'ユーザー別小売(卸)価格試算(税抜)'!N496))</f>
        <v/>
      </c>
      <c r="O496" s="96">
        <f>'6桁'!O496</f>
        <v>0</v>
      </c>
      <c r="P496" s="95" t="str">
        <f>IF('ユーザー別小売(卸)価格試算(税抜)'!P496="","",IF(ISNUMBER('ユーザー別小売(卸)価格試算(税抜)'!P496),IF(入力!$C$30=1,ROUNDDOWN('ユーザー別小売(卸)価格試算(税抜)'!P496*(1+入力!$C$31/100),-入力!$C$29),IF(入力!$C$30=2,ROUNDUP('ユーザー別小売(卸)価格試算(税抜)'!P496*(1+入力!$C$31/100),-入力!$C$29),IF(入力!$C$30=3,ROUND('ユーザー別小売(卸)価格試算(税抜)'!P496*(1+入力!$C$31/100),-入力!$C$29)))),'ユーザー別小売(卸)価格試算(税抜)'!P496))</f>
        <v/>
      </c>
      <c r="Q496" s="96">
        <f>'6桁'!Q496</f>
        <v>0</v>
      </c>
      <c r="R496" s="95" t="str">
        <f>IF('ユーザー別小売(卸)価格試算(税抜)'!R496="","",IF(ISNUMBER('ユーザー別小売(卸)価格試算(税抜)'!R496),IF(入力!$E$30=1,ROUNDDOWN('ユーザー別小売(卸)価格試算(税抜)'!R496*(1+入力!$E$31/100),-入力!$E$29),IF(入力!$E$30=2,ROUNDUP('ユーザー別小売(卸)価格試算(税抜)'!R496*(1+入力!$E$31/100),-入力!$E$29),IF(入力!$E$30=3,ROUND('ユーザー別小売(卸)価格試算(税抜)'!R496*(1+入力!$E$31/100),-入力!$E$29)))),'ユーザー別小売(卸)価格試算(税抜)'!R496))</f>
        <v/>
      </c>
      <c r="S496" s="96">
        <f>'6桁'!S496</f>
        <v>0</v>
      </c>
      <c r="T496" s="456" t="str">
        <f>IF('ユーザー別小売(卸)価格試算(税抜)'!T496="","",IF(ISNUMBER('ユーザー別小売(卸)価格試算(税抜)'!T496),IF(入力!$E$30=1,ROUNDDOWN('ユーザー別小売(卸)価格試算(税抜)'!T496*(1+入力!$E$31/100),-入力!$E$29),IF(入力!$E$30=2,ROUNDUP('ユーザー別小売(卸)価格試算(税抜)'!T496*(1+入力!$E$31/100),-入力!$E$29),IF(入力!$E$30=3,ROUND('ユーザー別小売(卸)価格試算(税抜)'!T496*(1+入力!$E$31/100),-入力!$E$29)))),'ユーザー別小売(卸)価格試算(税抜)'!T496))</f>
        <v>卸価格設定なし</v>
      </c>
      <c r="U496" s="126" t="str">
        <f>'6桁'!U496</f>
        <v>W★</v>
      </c>
      <c r="V496" s="456" t="str">
        <f>IF('ユーザー別小売(卸)価格試算(税抜)'!V496="","",IF(ISNUMBER('ユーザー別小売(卸)価格試算(税抜)'!V496),IF(入力!$E$30=1,ROUNDDOWN('ユーザー別小売(卸)価格試算(税抜)'!V496*(1+入力!$E$31/100),-入力!$E$29),IF(入力!$E$30=2,ROUNDUP('ユーザー別小売(卸)価格試算(税抜)'!V496*(1+入力!$E$31/100),-入力!$E$29),IF(入力!$E$30=3,ROUND('ユーザー別小売(卸)価格試算(税抜)'!V496*(1+入力!$E$31/100),-入力!$E$29)))),'ユーザー別小売(卸)価格試算(税抜)'!V496))</f>
        <v/>
      </c>
      <c r="W496" s="96">
        <f>'6桁'!W496</f>
        <v>0</v>
      </c>
      <c r="X496" s="74"/>
      <c r="Y496" s="265"/>
      <c r="Z496" s="40"/>
    </row>
    <row r="497" spans="2:26" ht="30" customHeight="1">
      <c r="B497" s="503"/>
      <c r="C497" s="500" t="s">
        <v>4</v>
      </c>
      <c r="D497" s="605"/>
      <c r="E497" s="500">
        <v>98</v>
      </c>
      <c r="F497" s="587"/>
      <c r="G497" s="342">
        <v>102</v>
      </c>
      <c r="H497" s="95">
        <f>IF('ユーザー別小売(卸)価格試算(税抜)'!H497="","",IF(ISNUMBER('ユーザー別小売(卸)価格試算(税抜)'!H497),IF(入力!$C$30=1,ROUNDDOWN('ユーザー別小売(卸)価格試算(税抜)'!H497*(1+入力!$C$31/100),-入力!$C$29),IF(入力!$C$30=2,ROUNDUP('ユーザー別小売(卸)価格試算(税抜)'!H497*(1+入力!$C$31/100),-入力!$C$29),IF(入力!$C$30=3,ROUND('ユーザー別小売(卸)価格試算(税抜)'!H497*(1+入力!$C$31/100),-入力!$C$29)))),'ユーザー別小売(卸)価格試算(税抜)'!H497))</f>
        <v>41140</v>
      </c>
      <c r="I497" s="96" t="str">
        <f>'6桁'!I497</f>
        <v>V</v>
      </c>
      <c r="J497" s="95" t="str">
        <f>IF('ユーザー別小売(卸)価格試算(税抜)'!J497="","",IF(ISNUMBER('ユーザー別小売(卸)価格試算(税抜)'!J497),IF(入力!$C$30=1,ROUNDDOWN('ユーザー別小売(卸)価格試算(税抜)'!J497*(1+入力!$C$31/100),-入力!$C$29),IF(入力!$C$30=2,ROUNDUP('ユーザー別小売(卸)価格試算(税抜)'!J497*(1+入力!$C$31/100),-入力!$C$29),IF(入力!$C$30=3,ROUND('ユーザー別小売(卸)価格試算(税抜)'!J497*(1+入力!$C$31/100),-入力!$C$29)))),'ユーザー別小売(卸)価格試算(税抜)'!J497))</f>
        <v/>
      </c>
      <c r="K497" s="96">
        <f>'6桁'!K497</f>
        <v>0</v>
      </c>
      <c r="L497" s="95">
        <f>IF('ユーザー別小売(卸)価格試算(税抜)'!L497="","",IF(ISNUMBER('ユーザー別小売(卸)価格試算(税抜)'!L497),IF(入力!$C$30=1,ROUNDDOWN('ユーザー別小売(卸)価格試算(税抜)'!L497*(1+入力!$C$31/100),-入力!$C$29),IF(入力!$C$30=2,ROUNDUP('ユーザー別小売(卸)価格試算(税抜)'!L497*(1+入力!$C$31/100),-入力!$C$29),IF(入力!$C$30=3,ROUND('ユーザー別小売(卸)価格試算(税抜)'!L497*(1+入力!$C$31/100),-入力!$C$29)))),'ユーザー別小売(卸)価格試算(税抜)'!L497))</f>
        <v>37950</v>
      </c>
      <c r="M497" s="96" t="str">
        <f>'6桁'!M497</f>
        <v>V</v>
      </c>
      <c r="N497" s="95">
        <f>IF('ユーザー別小売(卸)価格試算(税抜)'!N497="","",IF(ISNUMBER('ユーザー別小売(卸)価格試算(税抜)'!N497),IF(入力!$C$30=1,ROUNDDOWN('ユーザー別小売(卸)価格試算(税抜)'!N497*(1+入力!$C$31/100),-入力!$C$29),IF(入力!$C$30=2,ROUNDUP('ユーザー別小売(卸)価格試算(税抜)'!N497*(1+入力!$C$31/100),-入力!$C$29),IF(入力!$C$30=3,ROUND('ユーザー別小売(卸)価格試算(税抜)'!N497*(1+入力!$C$31/100),-入力!$C$29)))),'ユーザー別小売(卸)価格試算(税抜)'!N497))</f>
        <v>44330</v>
      </c>
      <c r="O497" s="96" t="str">
        <f>'6桁'!O497</f>
        <v>H
RBL</v>
      </c>
      <c r="P497" s="95" t="str">
        <f>IF('ユーザー別小売(卸)価格試算(税抜)'!P497="","",IF(ISNUMBER('ユーザー別小売(卸)価格試算(税抜)'!P497),IF(入力!$C$30=1,ROUNDDOWN('ユーザー別小売(卸)価格試算(税抜)'!P497*(1+入力!$C$31/100),-入力!$C$29),IF(入力!$C$30=2,ROUNDUP('ユーザー別小売(卸)価格試算(税抜)'!P497*(1+入力!$C$31/100),-入力!$C$29),IF(入力!$C$30=3,ROUND('ユーザー別小売(卸)価格試算(税抜)'!P497*(1+入力!$C$31/100),-入力!$C$29)))),'ユーザー別小売(卸)価格試算(税抜)'!P497))</f>
        <v/>
      </c>
      <c r="Q497" s="96">
        <f>'6桁'!Q497</f>
        <v>0</v>
      </c>
      <c r="R497" s="95">
        <f>IF('ユーザー別小売(卸)価格試算(税抜)'!R497="","",IF(ISNUMBER('ユーザー別小売(卸)価格試算(税抜)'!R497),IF(入力!$E$30=1,ROUNDDOWN('ユーザー別小売(卸)価格試算(税抜)'!R497*(1+入力!$E$31/100),-入力!$E$29),IF(入力!$E$30=2,ROUNDUP('ユーザー別小売(卸)価格試算(税抜)'!R497*(1+入力!$E$31/100),-入力!$E$29),IF(入力!$E$30=3,ROUND('ユーザー別小売(卸)価格試算(税抜)'!R497*(1+入力!$E$31/100),-入力!$E$29)))),'ユーザー別小売(卸)価格試算(税抜)'!R497))</f>
        <v>32560</v>
      </c>
      <c r="S497" s="96" t="str">
        <f>'6桁'!S497</f>
        <v>W★</v>
      </c>
      <c r="T497" s="456" t="str">
        <f>IF('ユーザー別小売(卸)価格試算(税抜)'!T497="","",IF(ISNUMBER('ユーザー別小売(卸)価格試算(税抜)'!T497),IF(入力!$E$30=1,ROUNDDOWN('ユーザー別小売(卸)価格試算(税抜)'!T497*(1+入力!$E$31/100),-入力!$E$29),IF(入力!$E$30=2,ROUNDUP('ユーザー別小売(卸)価格試算(税抜)'!T497*(1+入力!$E$31/100),-入力!$E$29),IF(入力!$E$30=3,ROUND('ユーザー別小売(卸)価格試算(税抜)'!T497*(1+入力!$E$31/100),-入力!$E$29)))),'ユーザー別小売(卸)価格試算(税抜)'!T497))</f>
        <v/>
      </c>
      <c r="U497" s="96">
        <f>'6桁'!U497</f>
        <v>0</v>
      </c>
      <c r="V497" s="456" t="str">
        <f>IF('ユーザー別小売(卸)価格試算(税抜)'!V497="","",IF(ISNUMBER('ユーザー別小売(卸)価格試算(税抜)'!V497),IF(入力!$E$30=1,ROUNDDOWN('ユーザー別小売(卸)価格試算(税抜)'!V497*(1+入力!$E$31/100),-入力!$E$29),IF(入力!$E$30=2,ROUNDUP('ユーザー別小売(卸)価格試算(税抜)'!V497*(1+入力!$E$31/100),-入力!$E$29),IF(入力!$E$30=3,ROUND('ユーザー別小売(卸)価格試算(税抜)'!V497*(1+入力!$E$31/100),-入力!$E$29)))),'ユーザー別小売(卸)価格試算(税抜)'!V497))</f>
        <v/>
      </c>
      <c r="W497" s="96">
        <f>'6桁'!W497</f>
        <v>0</v>
      </c>
      <c r="X497" s="74"/>
      <c r="Y497" s="265"/>
      <c r="Z497" s="40"/>
    </row>
    <row r="498" spans="2:26" ht="30" customHeight="1">
      <c r="B498" s="503"/>
      <c r="C498" s="500" t="s">
        <v>205</v>
      </c>
      <c r="D498" s="605"/>
      <c r="E498" s="500">
        <v>100</v>
      </c>
      <c r="F498" s="587"/>
      <c r="G498" s="342">
        <v>104</v>
      </c>
      <c r="H498" s="95">
        <f>IF('ユーザー別小売(卸)価格試算(税抜)'!H498="","",IF(ISNUMBER('ユーザー別小売(卸)価格試算(税抜)'!H498),IF(入力!$C$30=1,ROUNDDOWN('ユーザー別小売(卸)価格試算(税抜)'!H498*(1+入力!$C$31/100),-入力!$C$29),IF(入力!$C$30=2,ROUNDUP('ユーザー別小売(卸)価格試算(税抜)'!H498*(1+入力!$C$31/100),-入力!$C$29),IF(入力!$C$30=3,ROUND('ユーザー別小売(卸)価格試算(税抜)'!H498*(1+入力!$C$31/100),-入力!$C$29)))),'ユーザー別小売(卸)価格試算(税抜)'!H498))</f>
        <v>42570</v>
      </c>
      <c r="I498" s="96" t="str">
        <f>'6桁'!I498</f>
        <v>V</v>
      </c>
      <c r="J498" s="95" t="str">
        <f>IF('ユーザー別小売(卸)価格試算(税抜)'!J498="","",IF(ISNUMBER('ユーザー別小売(卸)価格試算(税抜)'!J498),IF(入力!$C$30=1,ROUNDDOWN('ユーザー別小売(卸)価格試算(税抜)'!J498*(1+入力!$C$31/100),-入力!$C$29),IF(入力!$C$30=2,ROUNDUP('ユーザー別小売(卸)価格試算(税抜)'!J498*(1+入力!$C$31/100),-入力!$C$29),IF(入力!$C$30=3,ROUND('ユーザー別小売(卸)価格試算(税抜)'!J498*(1+入力!$C$31/100),-入力!$C$29)))),'ユーザー別小売(卸)価格試算(税抜)'!J498))</f>
        <v/>
      </c>
      <c r="K498" s="96">
        <f>'6桁'!K498</f>
        <v>0</v>
      </c>
      <c r="L498" s="95">
        <f>IF('ユーザー別小売(卸)価格試算(税抜)'!L498="","",IF(ISNUMBER('ユーザー別小売(卸)価格試算(税抜)'!L498),IF(入力!$C$30=1,ROUNDDOWN('ユーザー別小売(卸)価格試算(税抜)'!L498*(1+入力!$C$31/100),-入力!$C$29),IF(入力!$C$30=2,ROUNDUP('ユーザー別小売(卸)価格試算(税抜)'!L498*(1+入力!$C$31/100),-入力!$C$29),IF(入力!$C$30=3,ROUND('ユーザー別小売(卸)価格試算(税抜)'!L498*(1+入力!$C$31/100),-入力!$C$29)))),'ユーザー別小売(卸)価格試算(税抜)'!L498))</f>
        <v>39930</v>
      </c>
      <c r="M498" s="96" t="str">
        <f>'6桁'!M498</f>
        <v>V</v>
      </c>
      <c r="N498" s="95" t="str">
        <f>IF('ユーザー別小売(卸)価格試算(税抜)'!N498="","",IF(ISNUMBER('ユーザー別小売(卸)価格試算(税抜)'!N498),IF(入力!$C$30=1,ROUNDDOWN('ユーザー別小売(卸)価格試算(税抜)'!N498*(1+入力!$C$31/100),-入力!$C$29),IF(入力!$C$30=2,ROUNDUP('ユーザー別小売(卸)価格試算(税抜)'!N498*(1+入力!$C$31/100),-入力!$C$29),IF(入力!$C$30=3,ROUND('ユーザー別小売(卸)価格試算(税抜)'!N498*(1+入力!$C$31/100),-入力!$C$29)))),'ユーザー別小売(卸)価格試算(税抜)'!N498))</f>
        <v/>
      </c>
      <c r="O498" s="96">
        <f>'6桁'!O498</f>
        <v>0</v>
      </c>
      <c r="P498" s="95" t="str">
        <f>IF('ユーザー別小売(卸)価格試算(税抜)'!P498="","",IF(ISNUMBER('ユーザー別小売(卸)価格試算(税抜)'!P498),IF(入力!$C$30=1,ROUNDDOWN('ユーザー別小売(卸)価格試算(税抜)'!P498*(1+入力!$C$31/100),-入力!$C$29),IF(入力!$C$30=2,ROUNDUP('ユーザー別小売(卸)価格試算(税抜)'!P498*(1+入力!$C$31/100),-入力!$C$29),IF(入力!$C$30=3,ROUND('ユーザー別小売(卸)価格試算(税抜)'!P498*(1+入力!$C$31/100),-入力!$C$29)))),'ユーザー別小売(卸)価格試算(税抜)'!P498))</f>
        <v/>
      </c>
      <c r="Q498" s="96">
        <f>'6桁'!Q498</f>
        <v>0</v>
      </c>
      <c r="R498" s="95">
        <f>IF('ユーザー別小売(卸)価格試算(税抜)'!R498="","",IF(ISNUMBER('ユーザー別小売(卸)価格試算(税抜)'!R498),IF(入力!$E$30=1,ROUNDDOWN('ユーザー別小売(卸)価格試算(税抜)'!R498*(1+入力!$E$31/100),-入力!$E$29),IF(入力!$E$30=2,ROUNDUP('ユーザー別小売(卸)価格試算(税抜)'!R498*(1+入力!$E$31/100),-入力!$E$29),IF(入力!$E$30=3,ROUND('ユーザー別小売(卸)価格試算(税抜)'!R498*(1+入力!$E$31/100),-入力!$E$29)))),'ユーザー別小売(卸)価格試算(税抜)'!R498))</f>
        <v>32010</v>
      </c>
      <c r="S498" s="96" t="str">
        <f>'6桁'!S498</f>
        <v>Y★</v>
      </c>
      <c r="T498" s="456" t="str">
        <f>IF('ユーザー別小売(卸)価格試算(税抜)'!T498="","",IF(ISNUMBER('ユーザー別小売(卸)価格試算(税抜)'!T498),IF(入力!$E$30=1,ROUNDDOWN('ユーザー別小売(卸)価格試算(税抜)'!T498*(1+入力!$E$31/100),-入力!$E$29),IF(入力!$E$30=2,ROUNDUP('ユーザー別小売(卸)価格試算(税抜)'!T498*(1+入力!$E$31/100),-入力!$E$29),IF(入力!$E$30=3,ROUND('ユーザー別小売(卸)価格試算(税抜)'!T498*(1+入力!$E$31/100),-入力!$E$29)))),'ユーザー別小売(卸)価格試算(税抜)'!T498))</f>
        <v/>
      </c>
      <c r="U498" s="96">
        <f>'6桁'!U498</f>
        <v>0</v>
      </c>
      <c r="V498" s="456" t="str">
        <f>IF('ユーザー別小売(卸)価格試算(税抜)'!V498="","",IF(ISNUMBER('ユーザー別小売(卸)価格試算(税抜)'!V498),IF(入力!$E$30=1,ROUNDDOWN('ユーザー別小売(卸)価格試算(税抜)'!V498*(1+入力!$E$31/100),-入力!$E$29),IF(入力!$E$30=2,ROUNDUP('ユーザー別小売(卸)価格試算(税抜)'!V498*(1+入力!$E$31/100),-入力!$E$29),IF(入力!$E$30=3,ROUND('ユーザー別小売(卸)価格試算(税抜)'!V498*(1+入力!$E$31/100),-入力!$E$29)))),'ユーザー別小売(卸)価格試算(税抜)'!V498))</f>
        <v/>
      </c>
      <c r="W498" s="96">
        <f>'6桁'!W498</f>
        <v>0</v>
      </c>
      <c r="X498" s="74"/>
      <c r="Y498" s="265"/>
      <c r="Z498" s="40"/>
    </row>
    <row r="499" spans="2:26" ht="30" customHeight="1">
      <c r="B499" s="503"/>
      <c r="C499" s="500" t="s">
        <v>207</v>
      </c>
      <c r="D499" s="605"/>
      <c r="E499" s="500">
        <v>105</v>
      </c>
      <c r="F499" s="587"/>
      <c r="G499" s="342">
        <v>109</v>
      </c>
      <c r="H499" s="95">
        <f>IF('ユーザー別小売(卸)価格試算(税抜)'!H499="","",IF(ISNUMBER('ユーザー別小売(卸)価格試算(税抜)'!H499),IF(入力!$C$30=1,ROUNDDOWN('ユーザー別小売(卸)価格試算(税抜)'!H499*(1+入力!$C$31/100),-入力!$C$29),IF(入力!$C$30=2,ROUNDUP('ユーザー別小売(卸)価格試算(税抜)'!H499*(1+入力!$C$31/100),-入力!$C$29),IF(入力!$C$30=3,ROUND('ユーザー別小売(卸)価格試算(税抜)'!H499*(1+入力!$C$31/100),-入力!$C$29)))),'ユーザー別小売(卸)価格試算(税抜)'!H499))</f>
        <v>47190</v>
      </c>
      <c r="I499" s="96" t="str">
        <f>'6桁'!I499</f>
        <v>V★</v>
      </c>
      <c r="J499" s="95" t="str">
        <f>IF('ユーザー別小売(卸)価格試算(税抜)'!J499="","",IF(ISNUMBER('ユーザー別小売(卸)価格試算(税抜)'!J499),IF(入力!$C$30=1,ROUNDDOWN('ユーザー別小売(卸)価格試算(税抜)'!J499*(1+入力!$C$31/100),-入力!$C$29),IF(入力!$C$30=2,ROUNDUP('ユーザー別小売(卸)価格試算(税抜)'!J499*(1+入力!$C$31/100),-入力!$C$29),IF(入力!$C$30=3,ROUND('ユーザー別小売(卸)価格試算(税抜)'!J499*(1+入力!$C$31/100),-入力!$C$29)))),'ユーザー別小売(卸)価格試算(税抜)'!J499))</f>
        <v/>
      </c>
      <c r="K499" s="96">
        <f>'6桁'!K499</f>
        <v>0</v>
      </c>
      <c r="L499" s="95">
        <f>IF('ユーザー別小売(卸)価格試算(税抜)'!L499="","",IF(ISNUMBER('ユーザー別小売(卸)価格試算(税抜)'!L499),IF(入力!$C$30=1,ROUNDDOWN('ユーザー別小売(卸)価格試算(税抜)'!L499*(1+入力!$C$31/100),-入力!$C$29),IF(入力!$C$30=2,ROUNDUP('ユーザー別小売(卸)価格試算(税抜)'!L499*(1+入力!$C$31/100),-入力!$C$29),IF(入力!$C$30=3,ROUND('ユーザー別小売(卸)価格試算(税抜)'!L499*(1+入力!$C$31/100),-入力!$C$29)))),'ユーザー別小売(卸)価格試算(税抜)'!L499))</f>
        <v>44880</v>
      </c>
      <c r="M499" s="96" t="str">
        <f>'6桁'!M499</f>
        <v>V★</v>
      </c>
      <c r="N499" s="95" t="str">
        <f>IF('ユーザー別小売(卸)価格試算(税抜)'!N499="","",IF(ISNUMBER('ユーザー別小売(卸)価格試算(税抜)'!N499),IF(入力!$C$30=1,ROUNDDOWN('ユーザー別小売(卸)価格試算(税抜)'!N499*(1+入力!$C$31/100),-入力!$C$29),IF(入力!$C$30=2,ROUNDUP('ユーザー別小売(卸)価格試算(税抜)'!N499*(1+入力!$C$31/100),-入力!$C$29),IF(入力!$C$30=3,ROUND('ユーザー別小売(卸)価格試算(税抜)'!N499*(1+入力!$C$31/100),-入力!$C$29)))),'ユーザー別小売(卸)価格試算(税抜)'!N499))</f>
        <v/>
      </c>
      <c r="O499" s="96">
        <f>'6桁'!O499</f>
        <v>0</v>
      </c>
      <c r="P499" s="95" t="str">
        <f>IF('ユーザー別小売(卸)価格試算(税抜)'!P499="","",IF(ISNUMBER('ユーザー別小売(卸)価格試算(税抜)'!P499),IF(入力!$C$30=1,ROUNDDOWN('ユーザー別小売(卸)価格試算(税抜)'!P499*(1+入力!$C$31/100),-入力!$C$29),IF(入力!$C$30=2,ROUNDUP('ユーザー別小売(卸)価格試算(税抜)'!P499*(1+入力!$C$31/100),-入力!$C$29),IF(入力!$C$30=3,ROUND('ユーザー別小売(卸)価格試算(税抜)'!P499*(1+入力!$C$31/100),-入力!$C$29)))),'ユーザー別小売(卸)価格試算(税抜)'!P499))</f>
        <v/>
      </c>
      <c r="Q499" s="96">
        <f>'6桁'!Q499</f>
        <v>0</v>
      </c>
      <c r="R499" s="95" t="str">
        <f>IF('ユーザー別小売(卸)価格試算(税抜)'!R499="","",IF(ISNUMBER('ユーザー別小売(卸)価格試算(税抜)'!R499),IF(入力!$E$30=1,ROUNDDOWN('ユーザー別小売(卸)価格試算(税抜)'!R499*(1+入力!$E$31/100),-入力!$E$29),IF(入力!$E$30=2,ROUNDUP('ユーザー別小売(卸)価格試算(税抜)'!R499*(1+入力!$E$31/100),-入力!$E$29),IF(入力!$E$30=3,ROUND('ユーザー別小売(卸)価格試算(税抜)'!R499*(1+入力!$E$31/100),-入力!$E$29)))),'ユーザー別小売(卸)価格試算(税抜)'!R499))</f>
        <v/>
      </c>
      <c r="S499" s="96">
        <f>'6桁'!S499</f>
        <v>0</v>
      </c>
      <c r="T499" s="456" t="str">
        <f>IF('ユーザー別小売(卸)価格試算(税抜)'!T499="","",IF(ISNUMBER('ユーザー別小売(卸)価格試算(税抜)'!T499),IF(入力!$E$30=1,ROUNDDOWN('ユーザー別小売(卸)価格試算(税抜)'!T499*(1+入力!$E$31/100),-入力!$E$29),IF(入力!$E$30=2,ROUNDUP('ユーザー別小売(卸)価格試算(税抜)'!T499*(1+入力!$E$31/100),-入力!$E$29),IF(入力!$E$30=3,ROUND('ユーザー別小売(卸)価格試算(税抜)'!T499*(1+入力!$E$31/100),-入力!$E$29)))),'ユーザー別小売(卸)価格試算(税抜)'!T499))</f>
        <v>卸価格設定なし</v>
      </c>
      <c r="U499" s="126" t="str">
        <f>'6桁'!U499</f>
        <v>W★</v>
      </c>
      <c r="V499" s="456" t="str">
        <f>IF('ユーザー別小売(卸)価格試算(税抜)'!V499="","",IF(ISNUMBER('ユーザー別小売(卸)価格試算(税抜)'!V499),IF(入力!$E$30=1,ROUNDDOWN('ユーザー別小売(卸)価格試算(税抜)'!V499*(1+入力!$E$31/100),-入力!$E$29),IF(入力!$E$30=2,ROUNDUP('ユーザー別小売(卸)価格試算(税抜)'!V499*(1+入力!$E$31/100),-入力!$E$29),IF(入力!$E$30=3,ROUND('ユーザー別小売(卸)価格試算(税抜)'!V499*(1+入力!$E$31/100),-入力!$E$29)))),'ユーザー別小売(卸)価格試算(税抜)'!V499))</f>
        <v/>
      </c>
      <c r="W499" s="96">
        <f>'6桁'!W499</f>
        <v>0</v>
      </c>
      <c r="X499" s="74"/>
      <c r="Y499" s="265"/>
      <c r="Z499" s="40"/>
    </row>
    <row r="500" spans="2:26" ht="30" customHeight="1">
      <c r="B500" s="503"/>
      <c r="C500" s="500" t="s">
        <v>365</v>
      </c>
      <c r="D500" s="605"/>
      <c r="E500" s="500">
        <v>100</v>
      </c>
      <c r="F500" s="587"/>
      <c r="G500" s="342"/>
      <c r="H500" s="95">
        <f>IF('ユーザー別小売(卸)価格試算(税抜)'!H500="","",IF(ISNUMBER('ユーザー別小売(卸)価格試算(税抜)'!H500),IF(入力!$C$30=1,ROUNDDOWN('ユーザー別小売(卸)価格試算(税抜)'!H500*(1+入力!$C$31/100),-入力!$C$29),IF(入力!$C$30=2,ROUNDUP('ユーザー別小売(卸)価格試算(税抜)'!H500*(1+入力!$C$31/100),-入力!$C$29),IF(入力!$C$30=3,ROUND('ユーザー別小売(卸)価格試算(税抜)'!H500*(1+入力!$C$31/100),-入力!$C$29)))),'ユーザー別小売(卸)価格試算(税抜)'!H500))</f>
        <v>38830</v>
      </c>
      <c r="I500" s="96" t="str">
        <f>'6桁'!I500</f>
        <v>H</v>
      </c>
      <c r="J500" s="95" t="str">
        <f>IF('ユーザー別小売(卸)価格試算(税抜)'!J500="","",IF(ISNUMBER('ユーザー別小売(卸)価格試算(税抜)'!J500),IF(入力!$C$30=1,ROUNDDOWN('ユーザー別小売(卸)価格試算(税抜)'!J500*(1+入力!$C$31/100),-入力!$C$29),IF(入力!$C$30=2,ROUNDUP('ユーザー別小売(卸)価格試算(税抜)'!J500*(1+入力!$C$31/100),-入力!$C$29),IF(入力!$C$30=3,ROUND('ユーザー別小売(卸)価格試算(税抜)'!J500*(1+入力!$C$31/100),-入力!$C$29)))),'ユーザー別小売(卸)価格試算(税抜)'!J500))</f>
        <v/>
      </c>
      <c r="K500" s="96">
        <f>'6桁'!K500</f>
        <v>0</v>
      </c>
      <c r="L500" s="95">
        <f>IF('ユーザー別小売(卸)価格試算(税抜)'!L500="","",IF(ISNUMBER('ユーザー別小売(卸)価格試算(税抜)'!L500),IF(入力!$C$30=1,ROUNDDOWN('ユーザー別小売(卸)価格試算(税抜)'!L500*(1+入力!$C$31/100),-入力!$C$29),IF(入力!$C$30=2,ROUNDUP('ユーザー別小売(卸)価格試算(税抜)'!L500*(1+入力!$C$31/100),-入力!$C$29),IF(入力!$C$30=3,ROUND('ユーザー別小売(卸)価格試算(税抜)'!L500*(1+入力!$C$31/100),-入力!$C$29)))),'ユーザー別小売(卸)価格試算(税抜)'!L500))</f>
        <v>35530</v>
      </c>
      <c r="M500" s="96" t="str">
        <f>'6桁'!M500</f>
        <v>H</v>
      </c>
      <c r="N500" s="95">
        <f>IF('ユーザー別小売(卸)価格試算(税抜)'!N500="","",IF(ISNUMBER('ユーザー別小売(卸)価格試算(税抜)'!N500),IF(入力!$C$30=1,ROUNDDOWN('ユーザー別小売(卸)価格試算(税抜)'!N500*(1+入力!$C$31/100),-入力!$C$29),IF(入力!$C$30=2,ROUNDUP('ユーザー別小売(卸)価格試算(税抜)'!N500*(1+入力!$C$31/100),-入力!$C$29),IF(入力!$C$30=3,ROUND('ユーザー別小売(卸)価格試算(税抜)'!N500*(1+入力!$C$31/100),-入力!$C$29)))),'ユーザー別小売(卸)価格試算(税抜)'!N500))</f>
        <v>44440</v>
      </c>
      <c r="O500" s="96" t="str">
        <f>'6桁'!O500</f>
        <v>H
RBL</v>
      </c>
      <c r="P500" s="95" t="str">
        <f>IF('ユーザー別小売(卸)価格試算(税抜)'!P500="","",IF(ISNUMBER('ユーザー別小売(卸)価格試算(税抜)'!P500),IF(入力!$C$30=1,ROUNDDOWN('ユーザー別小売(卸)価格試算(税抜)'!P500*(1+入力!$C$31/100),-入力!$C$29),IF(入力!$C$30=2,ROUNDUP('ユーザー別小売(卸)価格試算(税抜)'!P500*(1+入力!$C$31/100),-入力!$C$29),IF(入力!$C$30=3,ROUND('ユーザー別小売(卸)価格試算(税抜)'!P500*(1+入力!$C$31/100),-入力!$C$29)))),'ユーザー別小売(卸)価格試算(税抜)'!P500))</f>
        <v/>
      </c>
      <c r="Q500" s="96">
        <f>'6桁'!Q500</f>
        <v>0</v>
      </c>
      <c r="R500" s="95" t="str">
        <f>IF('ユーザー別小売(卸)価格試算(税抜)'!R500="","",IF(ISNUMBER('ユーザー別小売(卸)価格試算(税抜)'!R500),IF(入力!$E$30=1,ROUNDDOWN('ユーザー別小売(卸)価格試算(税抜)'!R500*(1+入力!$E$31/100),-入力!$E$29),IF(入力!$E$30=2,ROUNDUP('ユーザー別小売(卸)価格試算(税抜)'!R500*(1+入力!$E$31/100),-入力!$E$29),IF(入力!$E$30=3,ROUND('ユーザー別小売(卸)価格試算(税抜)'!R500*(1+入力!$E$31/100),-入力!$E$29)))),'ユーザー別小売(卸)価格試算(税抜)'!R500))</f>
        <v/>
      </c>
      <c r="S500" s="96">
        <f>'6桁'!S500</f>
        <v>0</v>
      </c>
      <c r="T500" s="456" t="str">
        <f>IF('ユーザー別小売(卸)価格試算(税抜)'!T500="","",IF(ISNUMBER('ユーザー別小売(卸)価格試算(税抜)'!T500),IF(入力!$E$30=1,ROUNDDOWN('ユーザー別小売(卸)価格試算(税抜)'!T500*(1+入力!$E$31/100),-入力!$E$29),IF(入力!$E$30=2,ROUNDUP('ユーザー別小売(卸)価格試算(税抜)'!T500*(1+入力!$E$31/100),-入力!$E$29),IF(入力!$E$30=3,ROUND('ユーザー別小売(卸)価格試算(税抜)'!T500*(1+入力!$E$31/100),-入力!$E$29)))),'ユーザー別小売(卸)価格試算(税抜)'!T500))</f>
        <v/>
      </c>
      <c r="U500" s="126">
        <f>'6桁'!U500</f>
        <v>0</v>
      </c>
      <c r="V500" s="456" t="str">
        <f>IF('ユーザー別小売(卸)価格試算(税抜)'!V500="","",IF(ISNUMBER('ユーザー別小売(卸)価格試算(税抜)'!V500),IF(入力!$E$30=1,ROUNDDOWN('ユーザー別小売(卸)価格試算(税抜)'!V500*(1+入力!$E$31/100),-入力!$E$29),IF(入力!$E$30=2,ROUNDUP('ユーザー別小売(卸)価格試算(税抜)'!V500*(1+入力!$E$31/100),-入力!$E$29),IF(入力!$E$30=3,ROUND('ユーザー別小売(卸)価格試算(税抜)'!V500*(1+入力!$E$31/100),-入力!$E$29)))),'ユーザー別小売(卸)価格試算(税抜)'!V500))</f>
        <v/>
      </c>
      <c r="W500" s="96">
        <f>'6桁'!W500</f>
        <v>0</v>
      </c>
      <c r="X500" s="74"/>
      <c r="Y500" s="265"/>
      <c r="Z500" s="40"/>
    </row>
    <row r="501" spans="2:26" ht="30" customHeight="1">
      <c r="B501" s="503"/>
      <c r="C501" s="500" t="s">
        <v>339</v>
      </c>
      <c r="D501" s="605"/>
      <c r="E501" s="500">
        <v>103</v>
      </c>
      <c r="F501" s="587"/>
      <c r="G501" s="342">
        <v>107</v>
      </c>
      <c r="H501" s="95">
        <f>IF('ユーザー別小売(卸)価格試算(税抜)'!H501="","",IF(ISNUMBER('ユーザー別小売(卸)価格試算(税抜)'!H501),IF(入力!$C$30=1,ROUNDDOWN('ユーザー別小売(卸)価格試算(税抜)'!H501*(1+入力!$C$31/100),-入力!$C$29),IF(入力!$C$30=2,ROUNDUP('ユーザー別小売(卸)価格試算(税抜)'!H501*(1+入力!$C$31/100),-入力!$C$29),IF(入力!$C$30=3,ROUND('ユーザー別小売(卸)価格試算(税抜)'!H501*(1+入力!$C$31/100),-入力!$C$29)))),'ユーザー別小売(卸)価格試算(税抜)'!H501))</f>
        <v>40370</v>
      </c>
      <c r="I501" s="96" t="str">
        <f>'6桁'!I501</f>
        <v>V</v>
      </c>
      <c r="J501" s="95" t="str">
        <f>IF('ユーザー別小売(卸)価格試算(税抜)'!J501="","",IF(ISNUMBER('ユーザー別小売(卸)価格試算(税抜)'!J501),IF(入力!$C$30=1,ROUNDDOWN('ユーザー別小売(卸)価格試算(税抜)'!J501*(1+入力!$C$31/100),-入力!$C$29),IF(入力!$C$30=2,ROUNDUP('ユーザー別小売(卸)価格試算(税抜)'!J501*(1+入力!$C$31/100),-入力!$C$29),IF(入力!$C$30=3,ROUND('ユーザー別小売(卸)価格試算(税抜)'!J501*(1+入力!$C$31/100),-入力!$C$29)))),'ユーザー別小売(卸)価格試算(税抜)'!J501))</f>
        <v/>
      </c>
      <c r="K501" s="96">
        <f>'6桁'!K501</f>
        <v>0</v>
      </c>
      <c r="L501" s="95">
        <f>IF('ユーザー別小売(卸)価格試算(税抜)'!L501="","",IF(ISNUMBER('ユーザー別小売(卸)価格試算(税抜)'!L501),IF(入力!$C$30=1,ROUNDDOWN('ユーザー別小売(卸)価格試算(税抜)'!L501*(1+入力!$C$31/100),-入力!$C$29),IF(入力!$C$30=2,ROUNDUP('ユーザー別小売(卸)価格試算(税抜)'!L501*(1+入力!$C$31/100),-入力!$C$29),IF(入力!$C$30=3,ROUND('ユーザー別小売(卸)価格試算(税抜)'!L501*(1+入力!$C$31/100),-入力!$C$29)))),'ユーザー別小売(卸)価格試算(税抜)'!L501))</f>
        <v>37510</v>
      </c>
      <c r="M501" s="96" t="str">
        <f>'6桁'!M501</f>
        <v>V★</v>
      </c>
      <c r="N501" s="95">
        <f>IF('ユーザー別小売(卸)価格試算(税抜)'!N501="","",IF(ISNUMBER('ユーザー別小売(卸)価格試算(税抜)'!N501),IF(入力!$C$30=1,ROUNDDOWN('ユーザー別小売(卸)価格試算(税抜)'!N501*(1+入力!$C$31/100),-入力!$C$29),IF(入力!$C$30=2,ROUNDUP('ユーザー別小売(卸)価格試算(税抜)'!N501*(1+入力!$C$31/100),-入力!$C$29),IF(入力!$C$30=3,ROUND('ユーザー別小売(卸)価格試算(税抜)'!N501*(1+入力!$C$31/100),-入力!$C$29)))),'ユーザー別小売(卸)価格試算(税抜)'!N501))</f>
        <v>43120</v>
      </c>
      <c r="O501" s="96" t="str">
        <f>'6桁'!O501</f>
        <v>H
RBL</v>
      </c>
      <c r="P501" s="95" t="str">
        <f>IF('ユーザー別小売(卸)価格試算(税抜)'!P501="","",IF(ISNUMBER('ユーザー別小売(卸)価格試算(税抜)'!P501),IF(入力!$C$30=1,ROUNDDOWN('ユーザー別小売(卸)価格試算(税抜)'!P501*(1+入力!$C$31/100),-入力!$C$29),IF(入力!$C$30=2,ROUNDUP('ユーザー別小売(卸)価格試算(税抜)'!P501*(1+入力!$C$31/100),-入力!$C$29),IF(入力!$C$30=3,ROUND('ユーザー別小売(卸)価格試算(税抜)'!P501*(1+入力!$C$31/100),-入力!$C$29)))),'ユーザー別小売(卸)価格試算(税抜)'!P501))</f>
        <v/>
      </c>
      <c r="Q501" s="96">
        <f>'6桁'!Q501</f>
        <v>0</v>
      </c>
      <c r="R501" s="95" t="str">
        <f>IF('ユーザー別小売(卸)価格試算(税抜)'!R501="","",IF(ISNUMBER('ユーザー別小売(卸)価格試算(税抜)'!R501),IF(入力!$E$30=1,ROUNDDOWN('ユーザー別小売(卸)価格試算(税抜)'!R501*(1+入力!$E$31/100),-入力!$E$29),IF(入力!$E$30=2,ROUNDUP('ユーザー別小売(卸)価格試算(税抜)'!R501*(1+入力!$E$31/100),-入力!$E$29),IF(入力!$E$30=3,ROUND('ユーザー別小売(卸)価格試算(税抜)'!R501*(1+入力!$E$31/100),-入力!$E$29)))),'ユーザー別小売(卸)価格試算(税抜)'!R501))</f>
        <v/>
      </c>
      <c r="S501" s="96">
        <f>'6桁'!S501</f>
        <v>0</v>
      </c>
      <c r="T501" s="456" t="str">
        <f>IF('ユーザー別小売(卸)価格試算(税抜)'!T501="","",IF(ISNUMBER('ユーザー別小売(卸)価格試算(税抜)'!T501),IF(入力!$E$30=1,ROUNDDOWN('ユーザー別小売(卸)価格試算(税抜)'!T501*(1+入力!$E$31/100),-入力!$E$29),IF(入力!$E$30=2,ROUNDUP('ユーザー別小売(卸)価格試算(税抜)'!T501*(1+入力!$E$31/100),-入力!$E$29),IF(入力!$E$30=3,ROUND('ユーザー別小売(卸)価格試算(税抜)'!T501*(1+入力!$E$31/100),-入力!$E$29)))),'ユーザー別小売(卸)価格試算(税抜)'!T501))</f>
        <v>卸価格設定なし</v>
      </c>
      <c r="U501" s="126" t="str">
        <f>'6桁'!U501</f>
        <v>W★</v>
      </c>
      <c r="V501" s="456" t="str">
        <f>IF('ユーザー別小売(卸)価格試算(税抜)'!V501="","",IF(ISNUMBER('ユーザー別小売(卸)価格試算(税抜)'!V501),IF(入力!$E$30=1,ROUNDDOWN('ユーザー別小売(卸)価格試算(税抜)'!V501*(1+入力!$E$31/100),-入力!$E$29),IF(入力!$E$30=2,ROUNDUP('ユーザー別小売(卸)価格試算(税抜)'!V501*(1+入力!$E$31/100),-入力!$E$29),IF(入力!$E$30=3,ROUND('ユーザー別小売(卸)価格試算(税抜)'!V501*(1+入力!$E$31/100),-入力!$E$29)))),'ユーザー別小売(卸)価格試算(税抜)'!V501))</f>
        <v/>
      </c>
      <c r="W501" s="96">
        <f>'6桁'!W501</f>
        <v>0</v>
      </c>
      <c r="X501" s="263"/>
      <c r="Y501" s="270"/>
      <c r="Z501" s="40"/>
    </row>
    <row r="502" spans="2:26" ht="30" customHeight="1">
      <c r="B502" s="503"/>
      <c r="C502" s="500" t="s">
        <v>671</v>
      </c>
      <c r="D502" s="605"/>
      <c r="E502" s="500"/>
      <c r="F502" s="587"/>
      <c r="G502" s="361">
        <v>112</v>
      </c>
      <c r="H502" s="94" t="str">
        <f>IF('ユーザー別小売(卸)価格試算(税抜)'!H502="","",IF(ISNUMBER('ユーザー別小売(卸)価格試算(税抜)'!H502),IF(入力!$C$30=1,ROUNDDOWN('ユーザー別小売(卸)価格試算(税抜)'!H502*(1+入力!$C$31/100),-入力!$C$29),IF(入力!$C$30=2,ROUNDUP('ユーザー別小売(卸)価格試算(税抜)'!H502*(1+入力!$C$31/100),-入力!$C$29),IF(入力!$C$30=3,ROUND('ユーザー別小売(卸)価格試算(税抜)'!H502*(1+入力!$C$31/100),-入力!$C$29)))),'ユーザー別小売(卸)価格試算(税抜)'!H502))</f>
        <v/>
      </c>
      <c r="I502" s="360">
        <f>'6桁'!I502</f>
        <v>0</v>
      </c>
      <c r="J502" s="94" t="str">
        <f>IF('ユーザー別小売(卸)価格試算(税抜)'!J502="","",IF(ISNUMBER('ユーザー別小売(卸)価格試算(税抜)'!J502),IF(入力!$C$30=1,ROUNDDOWN('ユーザー別小売(卸)価格試算(税抜)'!J502*(1+入力!$C$31/100),-入力!$C$29),IF(入力!$C$30=2,ROUNDUP('ユーザー別小売(卸)価格試算(税抜)'!J502*(1+入力!$C$31/100),-入力!$C$29),IF(入力!$C$30=3,ROUND('ユーザー別小売(卸)価格試算(税抜)'!J502*(1+入力!$C$31/100),-入力!$C$29)))),'ユーザー別小売(卸)価格試算(税抜)'!J502))</f>
        <v/>
      </c>
      <c r="K502" s="360">
        <f>'6桁'!K502</f>
        <v>0</v>
      </c>
      <c r="L502" s="94" t="str">
        <f>IF('ユーザー別小売(卸)価格試算(税抜)'!L502="","",IF(ISNUMBER('ユーザー別小売(卸)価格試算(税抜)'!L502),IF(入力!$C$30=1,ROUNDDOWN('ユーザー別小売(卸)価格試算(税抜)'!L502*(1+入力!$C$31/100),-入力!$C$29),IF(入力!$C$30=2,ROUNDUP('ユーザー別小売(卸)価格試算(税抜)'!L502*(1+入力!$C$31/100),-入力!$C$29),IF(入力!$C$30=3,ROUND('ユーザー別小売(卸)価格試算(税抜)'!L502*(1+入力!$C$31/100),-入力!$C$29)))),'ユーザー別小売(卸)価格試算(税抜)'!L502))</f>
        <v/>
      </c>
      <c r="M502" s="360">
        <f>'6桁'!M502</f>
        <v>0</v>
      </c>
      <c r="N502" s="94">
        <f>IF('ユーザー別小売(卸)価格試算(税抜)'!N502="","",IF(ISNUMBER('ユーザー別小売(卸)価格試算(税抜)'!N502),IF(入力!$C$30=1,ROUNDDOWN('ユーザー別小売(卸)価格試算(税抜)'!N502*(1+入力!$C$31/100),-入力!$C$29),IF(入力!$C$30=2,ROUNDUP('ユーザー別小売(卸)価格試算(税抜)'!N502*(1+入力!$C$31/100),-入力!$C$29),IF(入力!$C$30=3,ROUND('ユーザー別小売(卸)価格試算(税抜)'!N502*(1+入力!$C$31/100),-入力!$C$29)))),'ユーザー別小売(卸)価格試算(税抜)'!N502))</f>
        <v>48950</v>
      </c>
      <c r="O502" s="96" t="str">
        <f>'6桁'!O502</f>
        <v>H★
RBL</v>
      </c>
      <c r="P502" s="94" t="str">
        <f>IF('ユーザー別小売(卸)価格試算(税抜)'!P502="","",IF(ISNUMBER('ユーザー別小売(卸)価格試算(税抜)'!P502),IF(入力!$C$30=1,ROUNDDOWN('ユーザー別小売(卸)価格試算(税抜)'!P502*(1+入力!$C$31/100),-入力!$C$29),IF(入力!$C$30=2,ROUNDUP('ユーザー別小売(卸)価格試算(税抜)'!P502*(1+入力!$C$31/100),-入力!$C$29),IF(入力!$C$30=3,ROUND('ユーザー別小売(卸)価格試算(税抜)'!P502*(1+入力!$C$31/100),-入力!$C$29)))),'ユーザー別小売(卸)価格試算(税抜)'!P502))</f>
        <v/>
      </c>
      <c r="Q502" s="360">
        <f>'6桁'!Q502</f>
        <v>0</v>
      </c>
      <c r="R502" s="94" t="str">
        <f>IF('ユーザー別小売(卸)価格試算(税抜)'!R502="","",IF(ISNUMBER('ユーザー別小売(卸)価格試算(税抜)'!R502),IF(入力!$E$30=1,ROUNDDOWN('ユーザー別小売(卸)価格試算(税抜)'!R502*(1+入力!$E$31/100),-入力!$E$29),IF(入力!$E$30=2,ROUNDUP('ユーザー別小売(卸)価格試算(税抜)'!R502*(1+入力!$E$31/100),-入力!$E$29),IF(入力!$E$30=3,ROUND('ユーザー別小売(卸)価格試算(税抜)'!R502*(1+入力!$E$31/100),-入力!$E$29)))),'ユーザー別小売(卸)価格試算(税抜)'!R502))</f>
        <v/>
      </c>
      <c r="S502" s="360">
        <f>'6桁'!S502</f>
        <v>0</v>
      </c>
      <c r="T502" s="475" t="str">
        <f>IF('ユーザー別小売(卸)価格試算(税抜)'!T502="","",IF(ISNUMBER('ユーザー別小売(卸)価格試算(税抜)'!T502),IF(入力!$E$30=1,ROUNDDOWN('ユーザー別小売(卸)価格試算(税抜)'!T502*(1+入力!$E$31/100),-入力!$E$29),IF(入力!$E$30=2,ROUNDUP('ユーザー別小売(卸)価格試算(税抜)'!T502*(1+入力!$E$31/100),-入力!$E$29),IF(入力!$E$30=3,ROUND('ユーザー別小売(卸)価格試算(税抜)'!T502*(1+入力!$E$31/100),-入力!$E$29)))),'ユーザー別小売(卸)価格試算(税抜)'!T502))</f>
        <v/>
      </c>
      <c r="U502" s="133">
        <f>'6桁'!U502</f>
        <v>0</v>
      </c>
      <c r="V502" s="475" t="str">
        <f>IF('ユーザー別小売(卸)価格試算(税抜)'!V502="","",IF(ISNUMBER('ユーザー別小売(卸)価格試算(税抜)'!V502),IF(入力!$E$30=1,ROUNDDOWN('ユーザー別小売(卸)価格試算(税抜)'!V502*(1+入力!$E$31/100),-入力!$E$29),IF(入力!$E$30=2,ROUNDUP('ユーザー別小売(卸)価格試算(税抜)'!V502*(1+入力!$E$31/100),-入力!$E$29),IF(入力!$E$30=3,ROUND('ユーザー別小売(卸)価格試算(税抜)'!V502*(1+入力!$E$31/100),-入力!$E$29)))),'ユーザー別小売(卸)価格試算(税抜)'!V502))</f>
        <v/>
      </c>
      <c r="W502" s="360">
        <f>'6桁'!W502</f>
        <v>0</v>
      </c>
      <c r="X502" s="263"/>
      <c r="Y502" s="270"/>
      <c r="Z502" s="40"/>
    </row>
    <row r="503" spans="2:26" ht="30" customHeight="1">
      <c r="B503" s="503"/>
      <c r="C503" s="567" t="s">
        <v>366</v>
      </c>
      <c r="D503" s="568"/>
      <c r="E503" s="928" t="s">
        <v>2010</v>
      </c>
      <c r="F503" s="929"/>
      <c r="G503" s="249"/>
      <c r="H503" s="319" t="str">
        <f>IF('ユーザー別小売(卸)価格試算(税抜)'!H503="","",IF(ISNUMBER('ユーザー別小売(卸)価格試算(税抜)'!H503),IF(入力!$C$30=1,ROUNDDOWN('ユーザー別小売(卸)価格試算(税抜)'!H503*(1+入力!$C$31/100),-入力!$C$29),IF(入力!$C$30=2,ROUNDUP('ユーザー別小売(卸)価格試算(税抜)'!H503*(1+入力!$C$31/100),-入力!$C$29),IF(入力!$C$30=3,ROUND('ユーザー別小売(卸)価格試算(税抜)'!H503*(1+入力!$C$31/100),-入力!$C$29)))),'ユーザー別小売(卸)価格試算(税抜)'!H503))</f>
        <v/>
      </c>
      <c r="I503" s="359">
        <f>'6桁'!I503</f>
        <v>0</v>
      </c>
      <c r="J503" s="319" t="str">
        <f>IF('ユーザー別小売(卸)価格試算(税抜)'!J503="","",IF(ISNUMBER('ユーザー別小売(卸)価格試算(税抜)'!J503),IF(入力!$C$30=1,ROUNDDOWN('ユーザー別小売(卸)価格試算(税抜)'!J503*(1+入力!$C$31/100),-入力!$C$29),IF(入力!$C$30=2,ROUNDUP('ユーザー別小売(卸)価格試算(税抜)'!J503*(1+入力!$C$31/100),-入力!$C$29),IF(入力!$C$30=3,ROUND('ユーザー別小売(卸)価格試算(税抜)'!J503*(1+入力!$C$31/100),-入力!$C$29)))),'ユーザー別小売(卸)価格試算(税抜)'!J503))</f>
        <v/>
      </c>
      <c r="K503" s="359">
        <f>'6桁'!K503</f>
        <v>0</v>
      </c>
      <c r="L503" s="935">
        <f>IF('ユーザー別小売(卸)価格試算(税抜)'!L503="","",IF(ISNUMBER('ユーザー別小売(卸)価格試算(税抜)'!L503),IF(入力!$C$30=1,ROUNDDOWN('ユーザー別小売(卸)価格試算(税抜)'!L503*(1+入力!$C$31/100),-入力!$C$29),IF(入力!$C$30=2,ROUNDUP('ユーザー別小売(卸)価格試算(税抜)'!L503*(1+入力!$C$31/100),-入力!$C$29),IF(入力!$C$30=3,ROUND('ユーザー別小売(卸)価格試算(税抜)'!L503*(1+入力!$C$31/100),-入力!$C$29)))),'ユーザー別小売(卸)価格試算(税抜)'!L503))</f>
        <v>43670</v>
      </c>
      <c r="M503" s="933" t="str">
        <f>'6桁'!M503</f>
        <v>V</v>
      </c>
      <c r="N503" s="95">
        <f>IF('ユーザー別小売(卸)価格試算(税抜)'!N503="","",IF(ISNUMBER('ユーザー別小売(卸)価格試算(税抜)'!N503),IF(入力!$C$30=1,ROUNDDOWN('ユーザー別小売(卸)価格試算(税抜)'!N503*(1+入力!$C$31/100),-入力!$C$29),IF(入力!$C$30=2,ROUNDUP('ユーザー別小売(卸)価格試算(税抜)'!N503*(1+入力!$C$31/100),-入力!$C$29),IF(入力!$C$30=3,ROUND('ユーザー別小売(卸)価格試算(税抜)'!N503*(1+入力!$C$31/100),-入力!$C$29)))),'ユーザー別小売(卸)価格試算(税抜)'!N503))</f>
        <v>47850</v>
      </c>
      <c r="O503" s="96" t="str">
        <f>'6桁'!O503</f>
        <v>H
RBL</v>
      </c>
      <c r="P503" s="1006" t="str">
        <f>IF('ユーザー別小売(卸)価格試算(税抜)'!P503="","",IF(ISNUMBER('ユーザー別小売(卸)価格試算(税抜)'!P503),IF(入力!$C$30=1,ROUNDDOWN('ユーザー別小売(卸)価格試算(税抜)'!P503*(1+入力!$C$31/100),-入力!$C$29),IF(入力!$C$30=2,ROUNDUP('ユーザー別小売(卸)価格試算(税抜)'!P503*(1+入力!$C$31/100),-入力!$C$29),IF(入力!$C$30=3,ROUND('ユーザー別小売(卸)価格試算(税抜)'!P503*(1+入力!$C$31/100),-入力!$C$29)))),'ユーザー別小売(卸)価格試算(税抜)'!P503))</f>
        <v>卸価格設定なし</v>
      </c>
      <c r="Q503" s="933" t="str">
        <f>'6桁'!Q503</f>
        <v>⑧Q
WL</v>
      </c>
      <c r="R503" s="319" t="str">
        <f>IF('ユーザー別小売(卸)価格試算(税抜)'!R503="","",IF(ISNUMBER('ユーザー別小売(卸)価格試算(税抜)'!R503),IF(入力!$E$30=1,ROUNDDOWN('ユーザー別小売(卸)価格試算(税抜)'!R503*(1+入力!$E$31/100),-入力!$E$29),IF(入力!$E$30=2,ROUNDUP('ユーザー別小売(卸)価格試算(税抜)'!R503*(1+入力!$E$31/100),-入力!$E$29),IF(入力!$E$30=3,ROUND('ユーザー別小売(卸)価格試算(税抜)'!R503*(1+入力!$E$31/100),-入力!$E$29)))),'ユーザー別小売(卸)価格試算(税抜)'!R503))</f>
        <v/>
      </c>
      <c r="S503" s="359">
        <f>'6桁'!S503</f>
        <v>0</v>
      </c>
      <c r="T503" s="474" t="str">
        <f>IF('ユーザー別小売(卸)価格試算(税抜)'!T503="","",IF(ISNUMBER('ユーザー別小売(卸)価格試算(税抜)'!T503),IF(入力!$E$30=1,ROUNDDOWN('ユーザー別小売(卸)価格試算(税抜)'!T503*(1+入力!$E$31/100),-入力!$E$29),IF(入力!$E$30=2,ROUNDUP('ユーザー別小売(卸)価格試算(税抜)'!T503*(1+入力!$E$31/100),-入力!$E$29),IF(入力!$E$30=3,ROUND('ユーザー別小売(卸)価格試算(税抜)'!T503*(1+入力!$E$31/100),-入力!$E$29)))),'ユーザー別小売(卸)価格試算(税抜)'!T503))</f>
        <v/>
      </c>
      <c r="U503" s="359">
        <f>'6桁'!U503</f>
        <v>0</v>
      </c>
      <c r="V503" s="480" t="str">
        <f>IF('ユーザー別小売(卸)価格試算(税抜)'!V503="","",IF(ISNUMBER('ユーザー別小売(卸)価格試算(税抜)'!V503),IF(入力!$E$30=1,ROUNDDOWN('ユーザー別小売(卸)価格試算(税抜)'!V503*(1+入力!$E$31/100),-入力!$E$29),IF(入力!$E$30=2,ROUNDUP('ユーザー別小売(卸)価格試算(税抜)'!V503*(1+入力!$E$31/100),-入力!$E$29),IF(入力!$E$30=3,ROUND('ユーザー別小売(卸)価格試算(税抜)'!V503*(1+入力!$E$31/100),-入力!$E$29)))),'ユーザー別小売(卸)価格試算(税抜)'!V503))</f>
        <v/>
      </c>
      <c r="W503" s="359">
        <f>'6桁'!W503</f>
        <v>0</v>
      </c>
      <c r="X503" s="74"/>
      <c r="Y503" s="265"/>
      <c r="Z503" s="40"/>
    </row>
    <row r="504" spans="2:26" ht="30" customHeight="1">
      <c r="B504" s="503"/>
      <c r="C504" s="576"/>
      <c r="D504" s="577"/>
      <c r="E504" s="930"/>
      <c r="F504" s="931"/>
      <c r="G504" s="361"/>
      <c r="H504" s="94" t="str">
        <f>IF('ユーザー別小売(卸)価格試算(税抜)'!H504="","",IF(ISNUMBER('ユーザー別小売(卸)価格試算(税抜)'!H504),IF(入力!$C$30=1,ROUNDDOWN('ユーザー別小売(卸)価格試算(税抜)'!H504*(1+入力!$C$31/100),-入力!$C$29),IF(入力!$C$30=2,ROUNDUP('ユーザー別小売(卸)価格試算(税抜)'!H504*(1+入力!$C$31/100),-入力!$C$29),IF(入力!$C$30=3,ROUND('ユーザー別小売(卸)価格試算(税抜)'!H504*(1+入力!$C$31/100),-入力!$C$29)))),'ユーザー別小売(卸)価格試算(税抜)'!H504))</f>
        <v/>
      </c>
      <c r="I504" s="360">
        <f>'6桁'!I504</f>
        <v>0</v>
      </c>
      <c r="J504" s="94" t="str">
        <f>IF('ユーザー別小売(卸)価格試算(税抜)'!J504="","",IF(ISNUMBER('ユーザー別小売(卸)価格試算(税抜)'!J504),IF(入力!$C$30=1,ROUNDDOWN('ユーザー別小売(卸)価格試算(税抜)'!J504*(1+入力!$C$31/100),-入力!$C$29),IF(入力!$C$30=2,ROUNDUP('ユーザー別小売(卸)価格試算(税抜)'!J504*(1+入力!$C$31/100),-入力!$C$29),IF(入力!$C$30=3,ROUND('ユーザー別小売(卸)価格試算(税抜)'!J504*(1+入力!$C$31/100),-入力!$C$29)))),'ユーザー別小売(卸)価格試算(税抜)'!J504))</f>
        <v/>
      </c>
      <c r="K504" s="360">
        <f>'6桁'!K504</f>
        <v>0</v>
      </c>
      <c r="L504" s="936" t="str">
        <f>IF('ユーザー別小売(卸)価格試算(税抜)'!L504="","",IF(ISNUMBER('ユーザー別小売(卸)価格試算(税抜)'!L504),IF(入力!$C$30=1,ROUNDDOWN('ユーザー別小売(卸)価格試算(税抜)'!L504*(1+入力!$C$31/100),-入力!$C$29),IF(入力!$C$30=2,ROUNDUP('ユーザー別小売(卸)価格試算(税抜)'!L504*(1+入力!$C$31/100),-入力!$C$29),IF(入力!$C$30=3,ROUND('ユーザー別小売(卸)価格試算(税抜)'!L504*(1+入力!$C$31/100),-入力!$C$29)))),'ユーザー別小売(卸)価格試算(税抜)'!L504))</f>
        <v/>
      </c>
      <c r="M504" s="934">
        <f>'6桁'!M504</f>
        <v>0</v>
      </c>
      <c r="N504" s="95">
        <f>IF('ユーザー別小売(卸)価格試算(税抜)'!N504="","",IF(ISNUMBER('ユーザー別小売(卸)価格試算(税抜)'!N504),IF(入力!$C$30=1,ROUNDDOWN('ユーザー別小売(卸)価格試算(税抜)'!N504*(1+入力!$C$31/100),-入力!$C$29),IF(入力!$C$30=2,ROUNDUP('ユーザー別小売(卸)価格試算(税抜)'!N504*(1+入力!$C$31/100),-入力!$C$29),IF(入力!$C$30=3,ROUND('ユーザー別小売(卸)価格試算(税抜)'!N504*(1+入力!$C$31/100),-入力!$C$29)))),'ユーザー別小売(卸)価格試算(税抜)'!N504))</f>
        <v>47850</v>
      </c>
      <c r="O504" s="96" t="str">
        <f>'6桁'!O504</f>
        <v>H
WL AT25</v>
      </c>
      <c r="P504" s="1007" t="str">
        <f>IF('ユーザー別小売(卸)価格試算(税抜)'!P504="","",IF(ISNUMBER('ユーザー別小売(卸)価格試算(税抜)'!P504),IF(入力!$C$30=1,ROUNDDOWN('ユーザー別小売(卸)価格試算(税抜)'!P504*(1+入力!$C$31/100),-入力!$C$29),IF(入力!$C$30=2,ROUNDUP('ユーザー別小売(卸)価格試算(税抜)'!P504*(1+入力!$C$31/100),-入力!$C$29),IF(入力!$C$30=3,ROUND('ユーザー別小売(卸)価格試算(税抜)'!P504*(1+入力!$C$31/100),-入力!$C$29)))),'ユーザー別小売(卸)価格試算(税抜)'!P504))</f>
        <v/>
      </c>
      <c r="Q504" s="934">
        <f>'6桁'!Q504</f>
        <v>0</v>
      </c>
      <c r="R504" s="94" t="str">
        <f>IF('ユーザー別小売(卸)価格試算(税抜)'!R504="","",IF(ISNUMBER('ユーザー別小売(卸)価格試算(税抜)'!R504),IF(入力!$E$30=1,ROUNDDOWN('ユーザー別小売(卸)価格試算(税抜)'!R504*(1+入力!$E$31/100),-入力!$E$29),IF(入力!$E$30=2,ROUNDUP('ユーザー別小売(卸)価格試算(税抜)'!R504*(1+入力!$E$31/100),-入力!$E$29),IF(入力!$E$30=3,ROUND('ユーザー別小売(卸)価格試算(税抜)'!R504*(1+入力!$E$31/100),-入力!$E$29)))),'ユーザー別小売(卸)価格試算(税抜)'!R504))</f>
        <v/>
      </c>
      <c r="S504" s="360">
        <f>'6桁'!S504</f>
        <v>0</v>
      </c>
      <c r="T504" s="475" t="str">
        <f>IF('ユーザー別小売(卸)価格試算(税抜)'!T504="","",IF(ISNUMBER('ユーザー別小売(卸)価格試算(税抜)'!T504),IF(入力!$E$30=1,ROUNDDOWN('ユーザー別小売(卸)価格試算(税抜)'!T504*(1+入力!$E$31/100),-入力!$E$29),IF(入力!$E$30=2,ROUNDUP('ユーザー別小売(卸)価格試算(税抜)'!T504*(1+入力!$E$31/100),-入力!$E$29),IF(入力!$E$30=3,ROUND('ユーザー別小売(卸)価格試算(税抜)'!T504*(1+入力!$E$31/100),-入力!$E$29)))),'ユーザー別小売(卸)価格試算(税抜)'!T504))</f>
        <v/>
      </c>
      <c r="U504" s="133">
        <f>'6桁'!U504</f>
        <v>0</v>
      </c>
      <c r="V504" s="481" t="str">
        <f>IF('ユーザー別小売(卸)価格試算(税抜)'!V504="","",IF(ISNUMBER('ユーザー別小売(卸)価格試算(税抜)'!V504),IF(入力!$E$30=1,ROUNDDOWN('ユーザー別小売(卸)価格試算(税抜)'!V504*(1+入力!$E$31/100),-入力!$E$29),IF(入力!$E$30=2,ROUNDUP('ユーザー別小売(卸)価格試算(税抜)'!V504*(1+入力!$E$31/100),-入力!$E$29),IF(入力!$E$30=3,ROUND('ユーザー別小売(卸)価格試算(税抜)'!V504*(1+入力!$E$31/100),-入力!$E$29)))),'ユーザー別小売(卸)価格試算(税抜)'!V504))</f>
        <v/>
      </c>
      <c r="W504" s="360">
        <f>'6桁'!W504</f>
        <v>0</v>
      </c>
      <c r="X504" s="74"/>
      <c r="Y504" s="265"/>
      <c r="Z504" s="40"/>
    </row>
    <row r="505" spans="2:26" ht="30" customHeight="1">
      <c r="B505" s="503"/>
      <c r="C505" s="500" t="s">
        <v>367</v>
      </c>
      <c r="D505" s="605"/>
      <c r="E505" s="500">
        <v>116</v>
      </c>
      <c r="F505" s="587"/>
      <c r="G505" s="342">
        <v>120</v>
      </c>
      <c r="H505" s="95" t="str">
        <f>IF('ユーザー別小売(卸)価格試算(税抜)'!H505="","",IF(ISNUMBER('ユーザー別小売(卸)価格試算(税抜)'!H505),IF(入力!$C$30=1,ROUNDDOWN('ユーザー別小売(卸)価格試算(税抜)'!H505*(1+入力!$C$31/100),-入力!$C$29),IF(入力!$C$30=2,ROUNDUP('ユーザー別小売(卸)価格試算(税抜)'!H505*(1+入力!$C$31/100),-入力!$C$29),IF(入力!$C$30=3,ROUND('ユーザー別小売(卸)価格試算(税抜)'!H505*(1+入力!$C$31/100),-入力!$C$29)))),'ユーザー別小売(卸)価格試算(税抜)'!H505))</f>
        <v/>
      </c>
      <c r="I505" s="96">
        <f>'6桁'!I505</f>
        <v>0</v>
      </c>
      <c r="J505" s="95" t="str">
        <f>IF('ユーザー別小売(卸)価格試算(税抜)'!J505="","",IF(ISNUMBER('ユーザー別小売(卸)価格試算(税抜)'!J505),IF(入力!$C$30=1,ROUNDDOWN('ユーザー別小売(卸)価格試算(税抜)'!J505*(1+入力!$C$31/100),-入力!$C$29),IF(入力!$C$30=2,ROUNDUP('ユーザー別小売(卸)価格試算(税抜)'!J505*(1+入力!$C$31/100),-入力!$C$29),IF(入力!$C$30=3,ROUND('ユーザー別小売(卸)価格試算(税抜)'!J505*(1+入力!$C$31/100),-入力!$C$29)))),'ユーザー別小売(卸)価格試算(税抜)'!J505))</f>
        <v/>
      </c>
      <c r="K505" s="96">
        <f>'6桁'!K505</f>
        <v>0</v>
      </c>
      <c r="L505" s="95">
        <f>IF('ユーザー別小売(卸)価格試算(税抜)'!L505="","",IF(ISNUMBER('ユーザー別小売(卸)価格試算(税抜)'!L505),IF(入力!$C$30=1,ROUNDDOWN('ユーザー別小売(卸)価格試算(税抜)'!L505*(1+入力!$C$31/100),-入力!$C$29),IF(入力!$C$30=2,ROUNDUP('ユーザー別小売(卸)価格試算(税抜)'!L505*(1+入力!$C$31/100),-入力!$C$29),IF(入力!$C$30=3,ROUND('ユーザー別小売(卸)価格試算(税抜)'!L505*(1+入力!$C$31/100),-入力!$C$29)))),'ユーザー別小売(卸)価格試算(税抜)'!L505))</f>
        <v>46640</v>
      </c>
      <c r="M505" s="96" t="str">
        <f>'6桁'!M505</f>
        <v>V</v>
      </c>
      <c r="N505" s="95">
        <f>IF('ユーザー別小売(卸)価格試算(税抜)'!N505="","",IF(ISNUMBER('ユーザー別小売(卸)価格試算(税抜)'!N505),IF(入力!$C$30=1,ROUNDDOWN('ユーザー別小売(卸)価格試算(税抜)'!N505*(1+入力!$C$31/100),-入力!$C$29),IF(入力!$C$30=2,ROUNDUP('ユーザー別小売(卸)価格試算(税抜)'!N505*(1+入力!$C$31/100),-入力!$C$29),IF(入力!$C$30=3,ROUND('ユーザー別小売(卸)価格試算(税抜)'!N505*(1+入力!$C$31/100),-入力!$C$29)))),'ユーザー別小売(卸)価格試算(税抜)'!N505))</f>
        <v>53130</v>
      </c>
      <c r="O505" s="126" t="str">
        <f>'6桁'!O505</f>
        <v>H★
RBL</v>
      </c>
      <c r="P505" s="95" t="str">
        <f>IF('ユーザー別小売(卸)価格試算(税抜)'!P505="","",IF(ISNUMBER('ユーザー別小売(卸)価格試算(税抜)'!P505),IF(入力!$C$30=1,ROUNDDOWN('ユーザー別小売(卸)価格試算(税抜)'!P505*(1+入力!$C$31/100),-入力!$C$29),IF(入力!$C$30=2,ROUNDUP('ユーザー別小売(卸)価格試算(税抜)'!P505*(1+入力!$C$31/100),-入力!$C$29),IF(入力!$C$30=3,ROUND('ユーザー別小売(卸)価格試算(税抜)'!P505*(1+入力!$C$31/100),-入力!$C$29)))),'ユーザー別小売(卸)価格試算(税抜)'!P505))</f>
        <v/>
      </c>
      <c r="Q505" s="96">
        <f>'6桁'!Q505</f>
        <v>0</v>
      </c>
      <c r="R505" s="95" t="str">
        <f>IF('ユーザー別小売(卸)価格試算(税抜)'!R505="","",IF(ISNUMBER('ユーザー別小売(卸)価格試算(税抜)'!R505),IF(入力!$E$30=1,ROUNDDOWN('ユーザー別小売(卸)価格試算(税抜)'!R505*(1+入力!$E$31/100),-入力!$E$29),IF(入力!$E$30=2,ROUNDUP('ユーザー別小売(卸)価格試算(税抜)'!R505*(1+入力!$E$31/100),-入力!$E$29),IF(入力!$E$30=3,ROUND('ユーザー別小売(卸)価格試算(税抜)'!R505*(1+入力!$E$31/100),-入力!$E$29)))),'ユーザー別小売(卸)価格試算(税抜)'!R505))</f>
        <v/>
      </c>
      <c r="S505" s="96">
        <f>'6桁'!S505</f>
        <v>0</v>
      </c>
      <c r="T505" s="456" t="str">
        <f>IF('ユーザー別小売(卸)価格試算(税抜)'!T505="","",IF(ISNUMBER('ユーザー別小売(卸)価格試算(税抜)'!T505),IF(入力!$E$30=1,ROUNDDOWN('ユーザー別小売(卸)価格試算(税抜)'!T505*(1+入力!$E$31/100),-入力!$E$29),IF(入力!$E$30=2,ROUNDUP('ユーザー別小売(卸)価格試算(税抜)'!T505*(1+入力!$E$31/100),-入力!$E$29),IF(入力!$E$30=3,ROUND('ユーザー別小売(卸)価格試算(税抜)'!T505*(1+入力!$E$31/100),-入力!$E$29)))),'ユーザー別小売(卸)価格試算(税抜)'!T505))</f>
        <v/>
      </c>
      <c r="U505" s="126">
        <f>'6桁'!U505</f>
        <v>0</v>
      </c>
      <c r="V505" s="456" t="str">
        <f>IF('ユーザー別小売(卸)価格試算(税抜)'!V505="","",IF(ISNUMBER('ユーザー別小売(卸)価格試算(税抜)'!V505),IF(入力!$E$30=1,ROUNDDOWN('ユーザー別小売(卸)価格試算(税抜)'!V505*(1+入力!$E$31/100),-入力!$E$29),IF(入力!$E$30=2,ROUNDUP('ユーザー別小売(卸)価格試算(税抜)'!V505*(1+入力!$E$31/100),-入力!$E$29),IF(入力!$E$30=3,ROUND('ユーザー別小売(卸)価格試算(税抜)'!V505*(1+入力!$E$31/100),-入力!$E$29)))),'ユーザー別小売(卸)価格試算(税抜)'!V505))</f>
        <v/>
      </c>
      <c r="W505" s="96">
        <f>'6桁'!W505</f>
        <v>0</v>
      </c>
      <c r="X505" s="74"/>
      <c r="Y505" s="265"/>
      <c r="Z505" s="40"/>
    </row>
    <row r="506" spans="2:26" ht="30" customHeight="1">
      <c r="B506" s="503"/>
      <c r="C506" s="500" t="s">
        <v>368</v>
      </c>
      <c r="D506" s="605"/>
      <c r="E506" s="500">
        <v>103</v>
      </c>
      <c r="F506" s="587"/>
      <c r="G506" s="249"/>
      <c r="H506" s="319" t="str">
        <f>IF('ユーザー別小売(卸)価格試算(税抜)'!H506="","",IF(ISNUMBER('ユーザー別小売(卸)価格試算(税抜)'!H506),IF(入力!$C$30=1,ROUNDDOWN('ユーザー別小売(卸)価格試算(税抜)'!H506*(1+入力!$C$31/100),-入力!$C$29),IF(入力!$C$30=2,ROUNDUP('ユーザー別小売(卸)価格試算(税抜)'!H506*(1+入力!$C$31/100),-入力!$C$29),IF(入力!$C$30=3,ROUND('ユーザー別小売(卸)価格試算(税抜)'!H506*(1+入力!$C$31/100),-入力!$C$29)))),'ユーザー別小売(卸)価格試算(税抜)'!H506))</f>
        <v/>
      </c>
      <c r="I506" s="359">
        <f>'6桁'!I506</f>
        <v>0</v>
      </c>
      <c r="J506" s="319" t="str">
        <f>IF('ユーザー別小売(卸)価格試算(税抜)'!J506="","",IF(ISNUMBER('ユーザー別小売(卸)価格試算(税抜)'!J506),IF(入力!$C$30=1,ROUNDDOWN('ユーザー別小売(卸)価格試算(税抜)'!J506*(1+入力!$C$31/100),-入力!$C$29),IF(入力!$C$30=2,ROUNDUP('ユーザー別小売(卸)価格試算(税抜)'!J506*(1+入力!$C$31/100),-入力!$C$29),IF(入力!$C$30=3,ROUND('ユーザー別小売(卸)価格試算(税抜)'!J506*(1+入力!$C$31/100),-入力!$C$29)))),'ユーザー別小売(卸)価格試算(税抜)'!J506))</f>
        <v/>
      </c>
      <c r="K506" s="359">
        <f>'6桁'!K506</f>
        <v>0</v>
      </c>
      <c r="L506" s="319">
        <f>IF('ユーザー別小売(卸)価格試算(税抜)'!L506="","",IF(ISNUMBER('ユーザー別小売(卸)価格試算(税抜)'!L506),IF(入力!$C$30=1,ROUNDDOWN('ユーザー別小売(卸)価格試算(税抜)'!L506*(1+入力!$C$31/100),-入力!$C$29),IF(入力!$C$30=2,ROUNDUP('ユーザー別小売(卸)価格試算(税抜)'!L506*(1+入力!$C$31/100),-入力!$C$29),IF(入力!$C$30=3,ROUND('ユーザー別小売(卸)価格試算(税抜)'!L506*(1+入力!$C$31/100),-入力!$C$29)))),'ユーザー別小売(卸)価格試算(税抜)'!L506))</f>
        <v>35530</v>
      </c>
      <c r="M506" s="359" t="str">
        <f>'6桁'!M506</f>
        <v>H</v>
      </c>
      <c r="N506" s="319" t="str">
        <f>IF('ユーザー別小売(卸)価格試算(税抜)'!N506="","",IF(ISNUMBER('ユーザー別小売(卸)価格試算(税抜)'!N506),IF(入力!$C$30=1,ROUNDDOWN('ユーザー別小売(卸)価格試算(税抜)'!N506*(1+入力!$C$31/100),-入力!$C$29),IF(入力!$C$30=2,ROUNDUP('ユーザー別小売(卸)価格試算(税抜)'!N506*(1+入力!$C$31/100),-入力!$C$29),IF(入力!$C$30=3,ROUND('ユーザー別小売(卸)価格試算(税抜)'!N506*(1+入力!$C$31/100),-入力!$C$29)))),'ユーザー別小売(卸)価格試算(税抜)'!N506))</f>
        <v/>
      </c>
      <c r="O506" s="359">
        <f>'6桁'!O506</f>
        <v>0</v>
      </c>
      <c r="P506" s="319" t="str">
        <f>IF('ユーザー別小売(卸)価格試算(税抜)'!P506="","",IF(ISNUMBER('ユーザー別小売(卸)価格試算(税抜)'!P506),IF(入力!$C$30=1,ROUNDDOWN('ユーザー別小売(卸)価格試算(税抜)'!P506*(1+入力!$C$31/100),-入力!$C$29),IF(入力!$C$30=2,ROUNDUP('ユーザー別小売(卸)価格試算(税抜)'!P506*(1+入力!$C$31/100),-入力!$C$29),IF(入力!$C$30=3,ROUND('ユーザー別小売(卸)価格試算(税抜)'!P506*(1+入力!$C$31/100),-入力!$C$29)))),'ユーザー別小売(卸)価格試算(税抜)'!P506))</f>
        <v/>
      </c>
      <c r="Q506" s="359">
        <f>'6桁'!Q506</f>
        <v>0</v>
      </c>
      <c r="R506" s="319" t="str">
        <f>IF('ユーザー別小売(卸)価格試算(税抜)'!R506="","",IF(ISNUMBER('ユーザー別小売(卸)価格試算(税抜)'!R506),IF(入力!$E$30=1,ROUNDDOWN('ユーザー別小売(卸)価格試算(税抜)'!R506*(1+入力!$E$31/100),-入力!$E$29),IF(入力!$E$30=2,ROUNDUP('ユーザー別小売(卸)価格試算(税抜)'!R506*(1+入力!$E$31/100),-入力!$E$29),IF(入力!$E$30=3,ROUND('ユーザー別小売(卸)価格試算(税抜)'!R506*(1+入力!$E$31/100),-入力!$E$29)))),'ユーザー別小売(卸)価格試算(税抜)'!R506))</f>
        <v/>
      </c>
      <c r="S506" s="359">
        <f>'6桁'!S506</f>
        <v>0</v>
      </c>
      <c r="T506" s="474" t="str">
        <f>IF('ユーザー別小売(卸)価格試算(税抜)'!T506="","",IF(ISNUMBER('ユーザー別小売(卸)価格試算(税抜)'!T506),IF(入力!$E$30=1,ROUNDDOWN('ユーザー別小売(卸)価格試算(税抜)'!T506*(1+入力!$E$31/100),-入力!$E$29),IF(入力!$E$30=2,ROUNDUP('ユーザー別小売(卸)価格試算(税抜)'!T506*(1+入力!$E$31/100),-入力!$E$29),IF(入力!$E$30=3,ROUND('ユーザー別小売(卸)価格試算(税抜)'!T506*(1+入力!$E$31/100),-入力!$E$29)))),'ユーザー別小売(卸)価格試算(税抜)'!T506))</f>
        <v/>
      </c>
      <c r="U506" s="132">
        <f>'6桁'!U506</f>
        <v>0</v>
      </c>
      <c r="V506" s="474" t="str">
        <f>IF('ユーザー別小売(卸)価格試算(税抜)'!V506="","",IF(ISNUMBER('ユーザー別小売(卸)価格試算(税抜)'!V506),IF(入力!$E$30=1,ROUNDDOWN('ユーザー別小売(卸)価格試算(税抜)'!V506*(1+入力!$E$31/100),-入力!$E$29),IF(入力!$E$30=2,ROUNDUP('ユーザー別小売(卸)価格試算(税抜)'!V506*(1+入力!$E$31/100),-入力!$E$29),IF(入力!$E$30=3,ROUND('ユーザー別小売(卸)価格試算(税抜)'!V506*(1+入力!$E$31/100),-入力!$E$29)))),'ユーザー別小売(卸)価格試算(税抜)'!V506))</f>
        <v/>
      </c>
      <c r="W506" s="359">
        <f>'6桁'!W506</f>
        <v>0</v>
      </c>
      <c r="X506" s="74"/>
      <c r="Y506" s="265"/>
      <c r="Z506" s="40"/>
    </row>
    <row r="507" spans="2:26" ht="30" customHeight="1">
      <c r="B507" s="503"/>
      <c r="C507" s="500" t="s">
        <v>369</v>
      </c>
      <c r="D507" s="605"/>
      <c r="E507" s="500">
        <v>106</v>
      </c>
      <c r="F507" s="587"/>
      <c r="G507" s="342"/>
      <c r="H507" s="95">
        <f>IF('ユーザー別小売(卸)価格試算(税抜)'!H507="","",IF(ISNUMBER('ユーザー別小売(卸)価格試算(税抜)'!H507),IF(入力!$C$30=1,ROUNDDOWN('ユーザー別小売(卸)価格試算(税抜)'!H507*(1+入力!$C$31/100),-入力!$C$29),IF(入力!$C$30=2,ROUNDUP('ユーザー別小売(卸)価格試算(税抜)'!H507*(1+入力!$C$31/100),-入力!$C$29),IF(入力!$C$30=3,ROUND('ユーザー別小売(卸)価格試算(税抜)'!H507*(1+入力!$C$31/100),-入力!$C$29)))),'ユーザー別小売(卸)価格試算(税抜)'!H507))</f>
        <v>35640</v>
      </c>
      <c r="I507" s="96" t="str">
        <f>'6桁'!I507</f>
        <v>V</v>
      </c>
      <c r="J507" s="95" t="str">
        <f>IF('ユーザー別小売(卸)価格試算(税抜)'!J507="","",IF(ISNUMBER('ユーザー別小売(卸)価格試算(税抜)'!J507),IF(入力!$C$30=1,ROUNDDOWN('ユーザー別小売(卸)価格試算(税抜)'!J507*(1+入力!$C$31/100),-入力!$C$29),IF(入力!$C$30=2,ROUNDUP('ユーザー別小売(卸)価格試算(税抜)'!J507*(1+入力!$C$31/100),-入力!$C$29),IF(入力!$C$30=3,ROUND('ユーザー別小売(卸)価格試算(税抜)'!J507*(1+入力!$C$31/100),-入力!$C$29)))),'ユーザー別小売(卸)価格試算(税抜)'!J507))</f>
        <v/>
      </c>
      <c r="K507" s="96">
        <f>'6桁'!K507</f>
        <v>0</v>
      </c>
      <c r="L507" s="95">
        <f>IF('ユーザー別小売(卸)価格試算(税抜)'!L507="","",IF(ISNUMBER('ユーザー別小売(卸)価格試算(税抜)'!L507),IF(入力!$C$30=1,ROUNDDOWN('ユーザー別小売(卸)価格試算(税抜)'!L507*(1+入力!$C$31/100),-入力!$C$29),IF(入力!$C$30=2,ROUNDUP('ユーザー別小売(卸)価格試算(税抜)'!L507*(1+入力!$C$31/100),-入力!$C$29),IF(入力!$C$30=3,ROUND('ユーザー別小売(卸)価格試算(税抜)'!L507*(1+入力!$C$31/100),-入力!$C$29)))),'ユーザー別小売(卸)価格試算(税抜)'!L507))</f>
        <v>36410</v>
      </c>
      <c r="M507" s="96" t="str">
        <f>'6桁'!M507</f>
        <v>H</v>
      </c>
      <c r="N507" s="95" t="str">
        <f>IF('ユーザー別小売(卸)価格試算(税抜)'!N507="","",IF(ISNUMBER('ユーザー別小売(卸)価格試算(税抜)'!N507),IF(入力!$C$30=1,ROUNDDOWN('ユーザー別小売(卸)価格試算(税抜)'!N507*(1+入力!$C$31/100),-入力!$C$29),IF(入力!$C$30=2,ROUNDUP('ユーザー別小売(卸)価格試算(税抜)'!N507*(1+入力!$C$31/100),-入力!$C$29),IF(入力!$C$30=3,ROUND('ユーザー別小売(卸)価格試算(税抜)'!N507*(1+入力!$C$31/100),-入力!$C$29)))),'ユーザー別小売(卸)価格試算(税抜)'!N507))</f>
        <v/>
      </c>
      <c r="O507" s="126">
        <f>'6桁'!O507</f>
        <v>0</v>
      </c>
      <c r="P507" s="456" t="str">
        <f>IF('ユーザー別小売(卸)価格試算(税抜)'!P507="","",IF(ISNUMBER('ユーザー別小売(卸)価格試算(税抜)'!P507),IF(入力!$C$30=1,ROUNDDOWN('ユーザー別小売(卸)価格試算(税抜)'!P507*(1+入力!$C$31/100),-入力!$C$29),IF(入力!$C$30=2,ROUNDUP('ユーザー別小売(卸)価格試算(税抜)'!P507*(1+入力!$C$31/100),-入力!$C$29),IF(入力!$C$30=3,ROUND('ユーザー別小売(卸)価格試算(税抜)'!P507*(1+入力!$C$31/100),-入力!$C$29)))),'ユーザー別小売(卸)価格試算(税抜)'!P507))</f>
        <v/>
      </c>
      <c r="Q507" s="96">
        <f>'6桁'!Q507</f>
        <v>0</v>
      </c>
      <c r="R507" s="95" t="str">
        <f>IF('ユーザー別小売(卸)価格試算(税抜)'!R507="","",IF(ISNUMBER('ユーザー別小売(卸)価格試算(税抜)'!R507),IF(入力!$E$30=1,ROUNDDOWN('ユーザー別小売(卸)価格試算(税抜)'!R507*(1+入力!$E$31/100),-入力!$E$29),IF(入力!$E$30=2,ROUNDUP('ユーザー別小売(卸)価格試算(税抜)'!R507*(1+入力!$E$31/100),-入力!$E$29),IF(入力!$E$30=3,ROUND('ユーザー別小売(卸)価格試算(税抜)'!R507*(1+入力!$E$31/100),-入力!$E$29)))),'ユーザー別小売(卸)価格試算(税抜)'!R507))</f>
        <v/>
      </c>
      <c r="S507" s="96">
        <f>'6桁'!S507</f>
        <v>0</v>
      </c>
      <c r="T507" s="456" t="str">
        <f>IF('ユーザー別小売(卸)価格試算(税抜)'!T507="","",IF(ISNUMBER('ユーザー別小売(卸)価格試算(税抜)'!T507),IF(入力!$E$30=1,ROUNDDOWN('ユーザー別小売(卸)価格試算(税抜)'!T507*(1+入力!$E$31/100),-入力!$E$29),IF(入力!$E$30=2,ROUNDUP('ユーザー別小売(卸)価格試算(税抜)'!T507*(1+入力!$E$31/100),-入力!$E$29),IF(入力!$E$30=3,ROUND('ユーザー別小売(卸)価格試算(税抜)'!T507*(1+入力!$E$31/100),-入力!$E$29)))),'ユーザー別小売(卸)価格試算(税抜)'!T507))</f>
        <v>卸価格設定なし</v>
      </c>
      <c r="U507" s="126" t="str">
        <f>'6桁'!U507</f>
        <v>W</v>
      </c>
      <c r="V507" s="456" t="str">
        <f>IF('ユーザー別小売(卸)価格試算(税抜)'!V507="","",IF(ISNUMBER('ユーザー別小売(卸)価格試算(税抜)'!V507),IF(入力!$E$30=1,ROUNDDOWN('ユーザー別小売(卸)価格試算(税抜)'!V507*(1+入力!$E$31/100),-入力!$E$29),IF(入力!$E$30=2,ROUNDUP('ユーザー別小売(卸)価格試算(税抜)'!V507*(1+入力!$E$31/100),-入力!$E$29),IF(入力!$E$30=3,ROUND('ユーザー別小売(卸)価格試算(税抜)'!V507*(1+入力!$E$31/100),-入力!$E$29)))),'ユーザー別小売(卸)価格試算(税抜)'!V507))</f>
        <v/>
      </c>
      <c r="W507" s="96">
        <f>'6桁'!W507</f>
        <v>0</v>
      </c>
      <c r="X507" s="74"/>
      <c r="Y507" s="265"/>
      <c r="Z507" s="40"/>
    </row>
    <row r="508" spans="2:26" ht="30" customHeight="1">
      <c r="B508" s="503"/>
      <c r="C508" s="500" t="s">
        <v>1096</v>
      </c>
      <c r="D508" s="605"/>
      <c r="E508" s="590" t="s">
        <v>2008</v>
      </c>
      <c r="F508" s="587"/>
      <c r="G508" s="327"/>
      <c r="H508" s="108" t="str">
        <f>IF('ユーザー別小売(卸)価格試算(税抜)'!H508="","",IF(ISNUMBER('ユーザー別小売(卸)価格試算(税抜)'!H508),IF(入力!$C$30=1,ROUNDDOWN('ユーザー別小売(卸)価格試算(税抜)'!H508*(1+入力!$C$31/100),-入力!$C$29),IF(入力!$C$30=2,ROUNDUP('ユーザー別小売(卸)価格試算(税抜)'!H508*(1+入力!$C$31/100),-入力!$C$29),IF(入力!$C$30=3,ROUND('ユーザー別小売(卸)価格試算(税抜)'!H508*(1+入力!$C$31/100),-入力!$C$29)))),'ユーザー別小売(卸)価格試算(税抜)'!H508))</f>
        <v/>
      </c>
      <c r="I508" s="328">
        <f>'6桁'!I508</f>
        <v>0</v>
      </c>
      <c r="J508" s="108" t="str">
        <f>IF('ユーザー別小売(卸)価格試算(税抜)'!J508="","",IF(ISNUMBER('ユーザー別小売(卸)価格試算(税抜)'!J508),IF(入力!$C$30=1,ROUNDDOWN('ユーザー別小売(卸)価格試算(税抜)'!J508*(1+入力!$C$31/100),-入力!$C$29),IF(入力!$C$30=2,ROUNDUP('ユーザー別小売(卸)価格試算(税抜)'!J508*(1+入力!$C$31/100),-入力!$C$29),IF(入力!$C$30=3,ROUND('ユーザー別小売(卸)価格試算(税抜)'!J508*(1+入力!$C$31/100),-入力!$C$29)))),'ユーザー別小売(卸)価格試算(税抜)'!J508))</f>
        <v/>
      </c>
      <c r="K508" s="328">
        <f>'6桁'!K508</f>
        <v>0</v>
      </c>
      <c r="L508" s="108">
        <f>IF('ユーザー別小売(卸)価格試算(税抜)'!L508="","",IF(ISNUMBER('ユーザー別小売(卸)価格試算(税抜)'!L508),IF(入力!$C$30=1,ROUNDDOWN('ユーザー別小売(卸)価格試算(税抜)'!L508*(1+入力!$C$31/100),-入力!$C$29),IF(入力!$C$30=2,ROUNDUP('ユーザー別小売(卸)価格試算(税抜)'!L508*(1+入力!$C$31/100),-入力!$C$29),IF(入力!$C$30=3,ROUND('ユーザー別小売(卸)価格試算(税抜)'!L508*(1+入力!$C$31/100),-入力!$C$29)))),'ユーザー別小売(卸)価格試算(税抜)'!L508))</f>
        <v>44330</v>
      </c>
      <c r="M508" s="328" t="str">
        <f>'6桁'!M508</f>
        <v>V</v>
      </c>
      <c r="N508" s="108" t="str">
        <f>IF('ユーザー別小売(卸)価格試算(税抜)'!N508="","",IF(ISNUMBER('ユーザー別小売(卸)価格試算(税抜)'!N508),IF(入力!$C$30=1,ROUNDDOWN('ユーザー別小売(卸)価格試算(税抜)'!N508*(1+入力!$C$31/100),-入力!$C$29),IF(入力!$C$30=2,ROUNDUP('ユーザー別小売(卸)価格試算(税抜)'!N508*(1+入力!$C$31/100),-入力!$C$29),IF(入力!$C$30=3,ROUND('ユーザー別小売(卸)価格試算(税抜)'!N508*(1+入力!$C$31/100),-入力!$C$29)))),'ユーザー別小売(卸)価格試算(税抜)'!N508))</f>
        <v/>
      </c>
      <c r="O508" s="251">
        <f>'6桁'!O508</f>
        <v>0</v>
      </c>
      <c r="P508" s="461" t="str">
        <f>IF('ユーザー別小売(卸)価格試算(税抜)'!P508="","",IF(ISNUMBER('ユーザー別小売(卸)価格試算(税抜)'!P508),IF(入力!$C$30=1,ROUNDDOWN('ユーザー別小売(卸)価格試算(税抜)'!P508*(1+入力!$C$31/100),-入力!$C$29),IF(入力!$C$30=2,ROUNDUP('ユーザー別小売(卸)価格試算(税抜)'!P508*(1+入力!$C$31/100),-入力!$C$29),IF(入力!$C$30=3,ROUND('ユーザー別小売(卸)価格試算(税抜)'!P508*(1+入力!$C$31/100),-入力!$C$29)))),'ユーザー別小売(卸)価格試算(税抜)'!P508))</f>
        <v>卸価格設定なし</v>
      </c>
      <c r="Q508" s="328" t="str">
        <f>'6桁'!Q508</f>
        <v>⑩Q
WL</v>
      </c>
      <c r="R508" s="108" t="str">
        <f>IF('ユーザー別小売(卸)価格試算(税抜)'!R508="","",IF(ISNUMBER('ユーザー別小売(卸)価格試算(税抜)'!R508),IF(入力!$E$30=1,ROUNDDOWN('ユーザー別小売(卸)価格試算(税抜)'!R508*(1+入力!$E$31/100),-入力!$E$29),IF(入力!$E$30=2,ROUNDUP('ユーザー別小売(卸)価格試算(税抜)'!R508*(1+入力!$E$31/100),-入力!$E$29),IF(入力!$E$30=3,ROUND('ユーザー別小売(卸)価格試算(税抜)'!R508*(1+入力!$E$31/100),-入力!$E$29)))),'ユーザー別小売(卸)価格試算(税抜)'!R508))</f>
        <v/>
      </c>
      <c r="S508" s="328">
        <f>'6桁'!S508</f>
        <v>0</v>
      </c>
      <c r="T508" s="461" t="str">
        <f>IF('ユーザー別小売(卸)価格試算(税抜)'!T508="","",IF(ISNUMBER('ユーザー別小売(卸)価格試算(税抜)'!T508),IF(入力!$E$30=1,ROUNDDOWN('ユーザー別小売(卸)価格試算(税抜)'!T508*(1+入力!$E$31/100),-入力!$E$29),IF(入力!$E$30=2,ROUNDUP('ユーザー別小売(卸)価格試算(税抜)'!T508*(1+入力!$E$31/100),-入力!$E$29),IF(入力!$E$30=3,ROUND('ユーザー別小売(卸)価格試算(税抜)'!T508*(1+入力!$E$31/100),-入力!$E$29)))),'ユーザー別小売(卸)価格試算(税抜)'!T508))</f>
        <v/>
      </c>
      <c r="U508" s="251">
        <f>'6桁'!U508</f>
        <v>0</v>
      </c>
      <c r="V508" s="461" t="str">
        <f>IF('ユーザー別小売(卸)価格試算(税抜)'!V508="","",IF(ISNUMBER('ユーザー別小売(卸)価格試算(税抜)'!V508),IF(入力!$E$30=1,ROUNDDOWN('ユーザー別小売(卸)価格試算(税抜)'!V508*(1+入力!$E$31/100),-入力!$E$29),IF(入力!$E$30=2,ROUNDUP('ユーザー別小売(卸)価格試算(税抜)'!V508*(1+入力!$E$31/100),-入力!$E$29),IF(入力!$E$30=3,ROUND('ユーザー別小売(卸)価格試算(税抜)'!V508*(1+入力!$E$31/100),-入力!$E$29)))),'ユーザー別小売(卸)価格試算(税抜)'!V508))</f>
        <v/>
      </c>
      <c r="W508" s="328">
        <f>'6桁'!W508</f>
        <v>0</v>
      </c>
      <c r="X508" s="74"/>
      <c r="Y508" s="265"/>
      <c r="Z508" s="40"/>
    </row>
    <row r="509" spans="2:26" ht="30" customHeight="1">
      <c r="B509" s="504"/>
      <c r="C509" s="560" t="s">
        <v>2002</v>
      </c>
      <c r="D509" s="607"/>
      <c r="E509" s="591" t="s">
        <v>2009</v>
      </c>
      <c r="F509" s="592"/>
      <c r="G509" s="363"/>
      <c r="H509" s="111" t="str">
        <f>IF('ユーザー別小売(卸)価格試算(税抜)'!H509="","",IF(ISNUMBER('ユーザー別小売(卸)価格試算(税抜)'!H509),IF(入力!$C$30=1,ROUNDDOWN('ユーザー別小売(卸)価格試算(税抜)'!H509*(1+入力!$C$31/100),-入力!$C$29),IF(入力!$C$30=2,ROUNDUP('ユーザー別小売(卸)価格試算(税抜)'!H509*(1+入力!$C$31/100),-入力!$C$29),IF(入力!$C$30=3,ROUND('ユーザー別小売(卸)価格試算(税抜)'!H509*(1+入力!$C$31/100),-入力!$C$29)))),'ユーザー別小売(卸)価格試算(税抜)'!H509))</f>
        <v/>
      </c>
      <c r="I509" s="99">
        <f>'6桁'!I509</f>
        <v>0</v>
      </c>
      <c r="J509" s="111" t="str">
        <f>IF('ユーザー別小売(卸)価格試算(税抜)'!J509="","",IF(ISNUMBER('ユーザー別小売(卸)価格試算(税抜)'!J509),IF(入力!$C$30=1,ROUNDDOWN('ユーザー別小売(卸)価格試算(税抜)'!J509*(1+入力!$C$31/100),-入力!$C$29),IF(入力!$C$30=2,ROUNDUP('ユーザー別小売(卸)価格試算(税抜)'!J509*(1+入力!$C$31/100),-入力!$C$29),IF(入力!$C$30=3,ROUND('ユーザー別小売(卸)価格試算(税抜)'!J509*(1+入力!$C$31/100),-入力!$C$29)))),'ユーザー別小売(卸)価格試算(税抜)'!J509))</f>
        <v/>
      </c>
      <c r="K509" s="99">
        <f>'6桁'!K509</f>
        <v>0</v>
      </c>
      <c r="L509" s="111">
        <f>IF('ユーザー別小売(卸)価格試算(税抜)'!L509="","",IF(ISNUMBER('ユーザー別小売(卸)価格試算(税抜)'!L509),IF(入力!$C$30=1,ROUNDDOWN('ユーザー別小売(卸)価格試算(税抜)'!L509*(1+入力!$C$31/100),-入力!$C$29),IF(入力!$C$30=2,ROUNDUP('ユーザー別小売(卸)価格試算(税抜)'!L509*(1+入力!$C$31/100),-入力!$C$29),IF(入力!$C$30=3,ROUND('ユーザー別小売(卸)価格試算(税抜)'!L509*(1+入力!$C$31/100),-入力!$C$29)))),'ユーザー別小売(卸)価格試算(税抜)'!L509))</f>
        <v>37180</v>
      </c>
      <c r="M509" s="99" t="str">
        <f>'6桁'!M509</f>
        <v>⑨H</v>
      </c>
      <c r="N509" s="111" t="str">
        <f>IF('ユーザー別小売(卸)価格試算(税抜)'!N509="","",IF(ISNUMBER('ユーザー別小売(卸)価格試算(税抜)'!N509),IF(入力!$C$30=1,ROUNDDOWN('ユーザー別小売(卸)価格試算(税抜)'!N509*(1+入力!$C$31/100),-入力!$C$29),IF(入力!$C$30=2,ROUNDUP('ユーザー別小売(卸)価格試算(税抜)'!N509*(1+入力!$C$31/100),-入力!$C$29),IF(入力!$C$30=3,ROUND('ユーザー別小売(卸)価格試算(税抜)'!N509*(1+入力!$C$31/100),-入力!$C$29)))),'ユーザー別小売(卸)価格試算(税抜)'!N509))</f>
        <v/>
      </c>
      <c r="O509" s="142">
        <f>'6桁'!O509</f>
        <v>0</v>
      </c>
      <c r="P509" s="458" t="str">
        <f>IF('ユーザー別小売(卸)価格試算(税抜)'!P509="","",IF(ISNUMBER('ユーザー別小売(卸)価格試算(税抜)'!P509),IF(入力!$C$30=1,ROUNDDOWN('ユーザー別小売(卸)価格試算(税抜)'!P509*(1+入力!$C$31/100),-入力!$C$29),IF(入力!$C$30=2,ROUNDUP('ユーザー別小売(卸)価格試算(税抜)'!P509*(1+入力!$C$31/100),-入力!$C$29),IF(入力!$C$30=3,ROUND('ユーザー別小売(卸)価格試算(税抜)'!P509*(1+入力!$C$31/100),-入力!$C$29)))),'ユーザー別小売(卸)価格試算(税抜)'!P509))</f>
        <v>卸価格設定なし</v>
      </c>
      <c r="Q509" s="99" t="str">
        <f>'6桁'!Q509</f>
        <v>⑧Q
WL</v>
      </c>
      <c r="R509" s="111" t="str">
        <f>IF('ユーザー別小売(卸)価格試算(税抜)'!R509="","",IF(ISNUMBER('ユーザー別小売(卸)価格試算(税抜)'!R509),IF(入力!$E$30=1,ROUNDDOWN('ユーザー別小売(卸)価格試算(税抜)'!R509*(1+入力!$E$31/100),-入力!$E$29),IF(入力!$E$30=2,ROUNDUP('ユーザー別小売(卸)価格試算(税抜)'!R509*(1+入力!$E$31/100),-入力!$E$29),IF(入力!$E$30=3,ROUND('ユーザー別小売(卸)価格試算(税抜)'!R509*(1+入力!$E$31/100),-入力!$E$29)))),'ユーザー別小売(卸)価格試算(税抜)'!R509))</f>
        <v/>
      </c>
      <c r="S509" s="99">
        <f>'6桁'!S509</f>
        <v>0</v>
      </c>
      <c r="T509" s="458" t="str">
        <f>IF('ユーザー別小売(卸)価格試算(税抜)'!T509="","",IF(ISNUMBER('ユーザー別小売(卸)価格試算(税抜)'!T509),IF(入力!$E$30=1,ROUNDDOWN('ユーザー別小売(卸)価格試算(税抜)'!T509*(1+入力!$E$31/100),-入力!$E$29),IF(入力!$E$30=2,ROUNDUP('ユーザー別小売(卸)価格試算(税抜)'!T509*(1+入力!$E$31/100),-入力!$E$29),IF(入力!$E$30=3,ROUND('ユーザー別小売(卸)価格試算(税抜)'!T509*(1+入力!$E$31/100),-入力!$E$29)))),'ユーザー別小売(卸)価格試算(税抜)'!T509))</f>
        <v/>
      </c>
      <c r="U509" s="142">
        <f>'6桁'!U509</f>
        <v>0</v>
      </c>
      <c r="V509" s="458" t="str">
        <f>IF('ユーザー別小売(卸)価格試算(税抜)'!V509="","",IF(ISNUMBER('ユーザー別小売(卸)価格試算(税抜)'!V509),IF(入力!$E$30=1,ROUNDDOWN('ユーザー別小売(卸)価格試算(税抜)'!V509*(1+入力!$E$31/100),-入力!$E$29),IF(入力!$E$30=2,ROUNDUP('ユーザー別小売(卸)価格試算(税抜)'!V509*(1+入力!$E$31/100),-入力!$E$29),IF(入力!$E$30=3,ROUND('ユーザー別小売(卸)価格試算(税抜)'!V509*(1+入力!$E$31/100),-入力!$E$29)))),'ユーザー別小売(卸)価格試算(税抜)'!V509))</f>
        <v/>
      </c>
      <c r="W509" s="99">
        <f>'6桁'!W509</f>
        <v>0</v>
      </c>
      <c r="X509" s="74"/>
      <c r="Y509" s="265"/>
      <c r="Z509" s="40"/>
    </row>
    <row r="510" spans="2:26" ht="30" customHeight="1">
      <c r="B510" s="503">
        <v>17</v>
      </c>
      <c r="C510" s="576" t="s">
        <v>144</v>
      </c>
      <c r="D510" s="610"/>
      <c r="E510" s="576"/>
      <c r="F510" s="593"/>
      <c r="G510" s="361">
        <v>95</v>
      </c>
      <c r="H510" s="94">
        <f>IF('ユーザー別小売(卸)価格試算(税抜)'!H510="","",IF(ISNUMBER('ユーザー別小売(卸)価格試算(税抜)'!H510),IF(入力!$C$30=1,ROUNDDOWN('ユーザー別小売(卸)価格試算(税抜)'!H510*(1+入力!$C$31/100),-入力!$C$29),IF(入力!$C$30=2,ROUNDUP('ユーザー別小売(卸)価格試算(税抜)'!H510*(1+入力!$C$31/100),-入力!$C$29),IF(入力!$C$30=3,ROUND('ユーザー別小売(卸)価格試算(税抜)'!H510*(1+入力!$C$31/100),-入力!$C$29)))),'ユーザー別小売(卸)価格試算(税抜)'!H510))</f>
        <v>35750</v>
      </c>
      <c r="I510" s="360" t="str">
        <f>'6桁'!I510</f>
        <v>V★</v>
      </c>
      <c r="J510" s="94" t="str">
        <f>IF('ユーザー別小売(卸)価格試算(税抜)'!J510="","",IF(ISNUMBER('ユーザー別小売(卸)価格試算(税抜)'!J510),IF(入力!$C$30=1,ROUNDDOWN('ユーザー別小売(卸)価格試算(税抜)'!J510*(1+入力!$C$31/100),-入力!$C$29),IF(入力!$C$30=2,ROUNDUP('ユーザー別小売(卸)価格試算(税抜)'!J510*(1+入力!$C$31/100),-入力!$C$29),IF(入力!$C$30=3,ROUND('ユーザー別小売(卸)価格試算(税抜)'!J510*(1+入力!$C$31/100),-入力!$C$29)))),'ユーザー別小売(卸)価格試算(税抜)'!J510))</f>
        <v/>
      </c>
      <c r="K510" s="360">
        <f>'6桁'!K510</f>
        <v>0</v>
      </c>
      <c r="L510" s="94" t="str">
        <f>IF('ユーザー別小売(卸)価格試算(税抜)'!L510="","",IF(ISNUMBER('ユーザー別小売(卸)価格試算(税抜)'!L510),IF(入力!$C$30=1,ROUNDDOWN('ユーザー別小売(卸)価格試算(税抜)'!L510*(1+入力!$C$31/100),-入力!$C$29),IF(入力!$C$30=2,ROUNDUP('ユーザー別小売(卸)価格試算(税抜)'!L510*(1+入力!$C$31/100),-入力!$C$29),IF(入力!$C$30=3,ROUND('ユーザー別小売(卸)価格試算(税抜)'!L510*(1+入力!$C$31/100),-入力!$C$29)))),'ユーザー別小売(卸)価格試算(税抜)'!L510))</f>
        <v/>
      </c>
      <c r="M510" s="360">
        <f>'6桁'!M510</f>
        <v>0</v>
      </c>
      <c r="N510" s="94" t="str">
        <f>IF('ユーザー別小売(卸)価格試算(税抜)'!N510="","",IF(ISNUMBER('ユーザー別小売(卸)価格試算(税抜)'!N510),IF(入力!$C$30=1,ROUNDDOWN('ユーザー別小売(卸)価格試算(税抜)'!N510*(1+入力!$C$31/100),-入力!$C$29),IF(入力!$C$30=2,ROUNDUP('ユーザー別小売(卸)価格試算(税抜)'!N510*(1+入力!$C$31/100),-入力!$C$29),IF(入力!$C$30=3,ROUND('ユーザー別小売(卸)価格試算(税抜)'!N510*(1+入力!$C$31/100),-入力!$C$29)))),'ユーザー別小売(卸)価格試算(税抜)'!N510))</f>
        <v/>
      </c>
      <c r="O510" s="133">
        <f>'6桁'!O510</f>
        <v>0</v>
      </c>
      <c r="P510" s="94" t="str">
        <f>IF('ユーザー別小売(卸)価格試算(税抜)'!P510="","",IF(ISNUMBER('ユーザー別小売(卸)価格試算(税抜)'!P510),IF(入力!$C$30=1,ROUNDDOWN('ユーザー別小売(卸)価格試算(税抜)'!P510*(1+入力!$C$31/100),-入力!$C$29),IF(入力!$C$30=2,ROUNDUP('ユーザー別小売(卸)価格試算(税抜)'!P510*(1+入力!$C$31/100),-入力!$C$29),IF(入力!$C$30=3,ROUND('ユーザー別小売(卸)価格試算(税抜)'!P510*(1+入力!$C$31/100),-入力!$C$29)))),'ユーザー別小売(卸)価格試算(税抜)'!P510))</f>
        <v/>
      </c>
      <c r="Q510" s="360">
        <f>'6桁'!Q510</f>
        <v>0</v>
      </c>
      <c r="R510" s="94" t="str">
        <f>IF('ユーザー別小売(卸)価格試算(税抜)'!R510="","",IF(ISNUMBER('ユーザー別小売(卸)価格試算(税抜)'!R510),IF(入力!$E$30=1,ROUNDDOWN('ユーザー別小売(卸)価格試算(税抜)'!R510*(1+入力!$E$31/100),-入力!$E$29),IF(入力!$E$30=2,ROUNDUP('ユーザー別小売(卸)価格試算(税抜)'!R510*(1+入力!$E$31/100),-入力!$E$29),IF(入力!$E$30=3,ROUND('ユーザー別小売(卸)価格試算(税抜)'!R510*(1+入力!$E$31/100),-入力!$E$29)))),'ユーザー別小売(卸)価格試算(税抜)'!R510))</f>
        <v/>
      </c>
      <c r="S510" s="360">
        <f>'6桁'!S510</f>
        <v>0</v>
      </c>
      <c r="T510" s="475" t="str">
        <f>IF('ユーザー別小売(卸)価格試算(税抜)'!T510="","",IF(ISNUMBER('ユーザー別小売(卸)価格試算(税抜)'!T510),IF(入力!$E$30=1,ROUNDDOWN('ユーザー別小売(卸)価格試算(税抜)'!T510*(1+入力!$E$31/100),-入力!$E$29),IF(入力!$E$30=2,ROUNDUP('ユーザー別小売(卸)価格試算(税抜)'!T510*(1+入力!$E$31/100),-入力!$E$29),IF(入力!$E$30=3,ROUND('ユーザー別小売(卸)価格試算(税抜)'!T510*(1+入力!$E$31/100),-入力!$E$29)))),'ユーザー別小売(卸)価格試算(税抜)'!T510))</f>
        <v/>
      </c>
      <c r="U510" s="133">
        <f>'6桁'!U510</f>
        <v>0</v>
      </c>
      <c r="V510" s="475" t="str">
        <f>IF('ユーザー別小売(卸)価格試算(税抜)'!V510="","",IF(ISNUMBER('ユーザー別小売(卸)価格試算(税抜)'!V510),IF(入力!$E$30=1,ROUNDDOWN('ユーザー別小売(卸)価格試算(税抜)'!V510*(1+入力!$E$31/100),-入力!$E$29),IF(入力!$E$30=2,ROUNDUP('ユーザー別小売(卸)価格試算(税抜)'!V510*(1+入力!$E$31/100),-入力!$E$29),IF(入力!$E$30=3,ROUND('ユーザー別小売(卸)価格試算(税抜)'!V510*(1+入力!$E$31/100),-入力!$E$29)))),'ユーザー別小売(卸)価格試算(税抜)'!V510))</f>
        <v/>
      </c>
      <c r="W510" s="360">
        <f>'6桁'!W510</f>
        <v>0</v>
      </c>
      <c r="X510" s="74"/>
      <c r="Y510" s="265"/>
      <c r="Z510" s="40"/>
    </row>
    <row r="511" spans="2:26" ht="30" customHeight="1">
      <c r="B511" s="503"/>
      <c r="C511" s="500" t="s">
        <v>51</v>
      </c>
      <c r="D511" s="605"/>
      <c r="E511" s="500">
        <v>94</v>
      </c>
      <c r="F511" s="587"/>
      <c r="G511" s="342">
        <v>98</v>
      </c>
      <c r="H511" s="95">
        <f>IF('ユーザー別小売(卸)価格試算(税抜)'!H511="","",IF(ISNUMBER('ユーザー別小売(卸)価格試算(税抜)'!H511),IF(入力!$C$30=1,ROUNDDOWN('ユーザー別小売(卸)価格試算(税抜)'!H511*(1+入力!$C$31/100),-入力!$C$29),IF(入力!$C$30=2,ROUNDUP('ユーザー別小売(卸)価格試算(税抜)'!H511*(1+入力!$C$31/100),-入力!$C$29),IF(入力!$C$30=3,ROUND('ユーザー別小売(卸)価格試算(税抜)'!H511*(1+入力!$C$31/100),-入力!$C$29)))),'ユーザー別小売(卸)価格試算(税抜)'!H511))</f>
        <v>36190</v>
      </c>
      <c r="I511" s="96" t="str">
        <f>'6桁'!I511</f>
        <v>W</v>
      </c>
      <c r="J511" s="95">
        <f>IF('ユーザー別小売(卸)価格試算(税抜)'!J511="","",IF(ISNUMBER('ユーザー別小売(卸)価格試算(税抜)'!J511),IF(入力!$C$30=1,ROUNDDOWN('ユーザー別小売(卸)価格試算(税抜)'!J511*(1+入力!$C$31/100),-入力!$C$29),IF(入力!$C$30=2,ROUNDUP('ユーザー別小売(卸)価格試算(税抜)'!J511*(1+入力!$C$31/100),-入力!$C$29),IF(入力!$C$30=3,ROUND('ユーザー別小売(卸)価格試算(税抜)'!J511*(1+入力!$C$31/100),-入力!$C$29)))),'ユーザー別小売(卸)価格試算(税抜)'!J511))</f>
        <v>32340</v>
      </c>
      <c r="K511" s="96" t="str">
        <f>'6桁'!K511</f>
        <v>V</v>
      </c>
      <c r="L511" s="95" t="str">
        <f>IF('ユーザー別小売(卸)価格試算(税抜)'!L511="","",IF(ISNUMBER('ユーザー別小売(卸)価格試算(税抜)'!L511),IF(入力!$C$30=1,ROUNDDOWN('ユーザー別小売(卸)価格試算(税抜)'!L511*(1+入力!$C$31/100),-入力!$C$29),IF(入力!$C$30=2,ROUNDUP('ユーザー別小売(卸)価格試算(税抜)'!L511*(1+入力!$C$31/100),-入力!$C$29),IF(入力!$C$30=3,ROUND('ユーザー別小売(卸)価格試算(税抜)'!L511*(1+入力!$C$31/100),-入力!$C$29)))),'ユーザー別小売(卸)価格試算(税抜)'!L511))</f>
        <v/>
      </c>
      <c r="M511" s="96">
        <f>'6桁'!M511</f>
        <v>0</v>
      </c>
      <c r="N511" s="95" t="str">
        <f>IF('ユーザー別小売(卸)価格試算(税抜)'!N511="","",IF(ISNUMBER('ユーザー別小売(卸)価格試算(税抜)'!N511),IF(入力!$C$30=1,ROUNDDOWN('ユーザー別小売(卸)価格試算(税抜)'!N511*(1+入力!$C$31/100),-入力!$C$29),IF(入力!$C$30=2,ROUNDUP('ユーザー別小売(卸)価格試算(税抜)'!N511*(1+入力!$C$31/100),-入力!$C$29),IF(入力!$C$30=3,ROUND('ユーザー別小売(卸)価格試算(税抜)'!N511*(1+入力!$C$31/100),-入力!$C$29)))),'ユーザー別小売(卸)価格試算(税抜)'!N511))</f>
        <v/>
      </c>
      <c r="O511" s="126">
        <f>'6桁'!O511</f>
        <v>0</v>
      </c>
      <c r="P511" s="95" t="str">
        <f>IF('ユーザー別小売(卸)価格試算(税抜)'!P511="","",IF(ISNUMBER('ユーザー別小売(卸)価格試算(税抜)'!P511),IF(入力!$C$30=1,ROUNDDOWN('ユーザー別小売(卸)価格試算(税抜)'!P511*(1+入力!$C$31/100),-入力!$C$29),IF(入力!$C$30=2,ROUNDUP('ユーザー別小売(卸)価格試算(税抜)'!P511*(1+入力!$C$31/100),-入力!$C$29),IF(入力!$C$30=3,ROUND('ユーザー別小売(卸)価格試算(税抜)'!P511*(1+入力!$C$31/100),-入力!$C$29)))),'ユーザー別小売(卸)価格試算(税抜)'!P511))</f>
        <v/>
      </c>
      <c r="Q511" s="96">
        <f>'6桁'!Q511</f>
        <v>0</v>
      </c>
      <c r="R511" s="95" t="str">
        <f>IF('ユーザー別小売(卸)価格試算(税抜)'!R511="","",IF(ISNUMBER('ユーザー別小売(卸)価格試算(税抜)'!R511),IF(入力!$E$30=1,ROUNDDOWN('ユーザー別小売(卸)価格試算(税抜)'!R511*(1+入力!$E$31/100),-入力!$E$29),IF(入力!$E$30=2,ROUNDUP('ユーザー別小売(卸)価格試算(税抜)'!R511*(1+入力!$E$31/100),-入力!$E$29),IF(入力!$E$30=3,ROUND('ユーザー別小売(卸)価格試算(税抜)'!R511*(1+入力!$E$31/100),-入力!$E$29)))),'ユーザー別小売(卸)価格試算(税抜)'!R511))</f>
        <v/>
      </c>
      <c r="S511" s="96">
        <f>'6桁'!S511</f>
        <v>0</v>
      </c>
      <c r="T511" s="456" t="str">
        <f>IF('ユーザー別小売(卸)価格試算(税抜)'!T511="","",IF(ISNUMBER('ユーザー別小売(卸)価格試算(税抜)'!T511),IF(入力!$E$30=1,ROUNDDOWN('ユーザー別小売(卸)価格試算(税抜)'!T511*(1+入力!$E$31/100),-入力!$E$29),IF(入力!$E$30=2,ROUNDUP('ユーザー別小売(卸)価格試算(税抜)'!T511*(1+入力!$E$31/100),-入力!$E$29),IF(入力!$E$30=3,ROUND('ユーザー別小売(卸)価格試算(税抜)'!T511*(1+入力!$E$31/100),-入力!$E$29)))),'ユーザー別小売(卸)価格試算(税抜)'!T511))</f>
        <v/>
      </c>
      <c r="U511" s="126">
        <f>'6桁'!U511</f>
        <v>0</v>
      </c>
      <c r="V511" s="456" t="str">
        <f>IF('ユーザー別小売(卸)価格試算(税抜)'!V511="","",IF(ISNUMBER('ユーザー別小売(卸)価格試算(税抜)'!V511),IF(入力!$E$30=1,ROUNDDOWN('ユーザー別小売(卸)価格試算(税抜)'!V511*(1+入力!$E$31/100),-入力!$E$29),IF(入力!$E$30=2,ROUNDUP('ユーザー別小売(卸)価格試算(税抜)'!V511*(1+入力!$E$31/100),-入力!$E$29),IF(入力!$E$30=3,ROUND('ユーザー別小売(卸)価格試算(税抜)'!V511*(1+入力!$E$31/100),-入力!$E$29)))),'ユーザー別小売(卸)価格試算(税抜)'!V511))</f>
        <v/>
      </c>
      <c r="W511" s="96">
        <f>'6桁'!W511</f>
        <v>0</v>
      </c>
      <c r="X511" s="74"/>
      <c r="Y511" s="265"/>
      <c r="Z511" s="40"/>
    </row>
    <row r="512" spans="2:26" ht="30" customHeight="1">
      <c r="B512" s="503"/>
      <c r="C512" s="500" t="s">
        <v>145</v>
      </c>
      <c r="D512" s="605"/>
      <c r="E512" s="500">
        <v>97</v>
      </c>
      <c r="F512" s="587"/>
      <c r="G512" s="342">
        <v>101</v>
      </c>
      <c r="H512" s="95">
        <f>IF('ユーザー別小売(卸)価格試算(税抜)'!H512="","",IF(ISNUMBER('ユーザー別小売(卸)価格試算(税抜)'!H512),IF(入力!$C$30=1,ROUNDDOWN('ユーザー別小売(卸)価格試算(税抜)'!H512*(1+入力!$C$31/100),-入力!$C$29),IF(入力!$C$30=2,ROUNDUP('ユーザー別小売(卸)価格試算(税抜)'!H512*(1+入力!$C$31/100),-入力!$C$29),IF(入力!$C$30=3,ROUND('ユーザー別小売(卸)価格試算(税抜)'!H512*(1+入力!$C$31/100),-入力!$C$29)))),'ユーザー別小売(卸)価格試算(税抜)'!H512))</f>
        <v>38500</v>
      </c>
      <c r="I512" s="96" t="str">
        <f>'6桁'!I512</f>
        <v>W</v>
      </c>
      <c r="J512" s="95">
        <f>IF('ユーザー別小売(卸)価格試算(税抜)'!J512="","",IF(ISNUMBER('ユーザー別小売(卸)価格試算(税抜)'!J512),IF(入力!$C$30=1,ROUNDDOWN('ユーザー別小売(卸)価格試算(税抜)'!J512*(1+入力!$C$31/100),-入力!$C$29),IF(入力!$C$30=2,ROUNDUP('ユーザー別小売(卸)価格試算(税抜)'!J512*(1+入力!$C$31/100),-入力!$C$29),IF(入力!$C$30=3,ROUND('ユーザー別小売(卸)価格試算(税抜)'!J512*(1+入力!$C$31/100),-入力!$C$29)))),'ユーザー別小売(卸)価格試算(税抜)'!J512))</f>
        <v>37070</v>
      </c>
      <c r="K512" s="96" t="str">
        <f>'6桁'!K512</f>
        <v>W★</v>
      </c>
      <c r="L512" s="95" t="str">
        <f>IF('ユーザー別小売(卸)価格試算(税抜)'!L512="","",IF(ISNUMBER('ユーザー別小売(卸)価格試算(税抜)'!L512),IF(入力!$C$30=1,ROUNDDOWN('ユーザー別小売(卸)価格試算(税抜)'!L512*(1+入力!$C$31/100),-入力!$C$29),IF(入力!$C$30=2,ROUNDUP('ユーザー別小売(卸)価格試算(税抜)'!L512*(1+入力!$C$31/100),-入力!$C$29),IF(入力!$C$30=3,ROUND('ユーザー別小売(卸)価格試算(税抜)'!L512*(1+入力!$C$31/100),-入力!$C$29)))),'ユーザー別小売(卸)価格試算(税抜)'!L512))</f>
        <v/>
      </c>
      <c r="M512" s="96">
        <f>'6桁'!M512</f>
        <v>0</v>
      </c>
      <c r="N512" s="95" t="str">
        <f>IF('ユーザー別小売(卸)価格試算(税抜)'!N512="","",IF(ISNUMBER('ユーザー別小売(卸)価格試算(税抜)'!N512),IF(入力!$C$30=1,ROUNDDOWN('ユーザー別小売(卸)価格試算(税抜)'!N512*(1+入力!$C$31/100),-入力!$C$29),IF(入力!$C$30=2,ROUNDUP('ユーザー別小売(卸)価格試算(税抜)'!N512*(1+入力!$C$31/100),-入力!$C$29),IF(入力!$C$30=3,ROUND('ユーザー別小売(卸)価格試算(税抜)'!N512*(1+入力!$C$31/100),-入力!$C$29)))),'ユーザー別小売(卸)価格試算(税抜)'!N512))</f>
        <v/>
      </c>
      <c r="O512" s="126">
        <f>'6桁'!O512</f>
        <v>0</v>
      </c>
      <c r="P512" s="95" t="str">
        <f>IF('ユーザー別小売(卸)価格試算(税抜)'!P512="","",IF(ISNUMBER('ユーザー別小売(卸)価格試算(税抜)'!P512),IF(入力!$C$30=1,ROUNDDOWN('ユーザー別小売(卸)価格試算(税抜)'!P512*(1+入力!$C$31/100),-入力!$C$29),IF(入力!$C$30=2,ROUNDUP('ユーザー別小売(卸)価格試算(税抜)'!P512*(1+入力!$C$31/100),-入力!$C$29),IF(入力!$C$30=3,ROUND('ユーザー別小売(卸)価格試算(税抜)'!P512*(1+入力!$C$31/100),-入力!$C$29)))),'ユーザー別小売(卸)価格試算(税抜)'!P512))</f>
        <v/>
      </c>
      <c r="Q512" s="96">
        <f>'6桁'!Q512</f>
        <v>0</v>
      </c>
      <c r="R512" s="95" t="str">
        <f>IF('ユーザー別小売(卸)価格試算(税抜)'!R512="","",IF(ISNUMBER('ユーザー別小売(卸)価格試算(税抜)'!R512),IF(入力!$E$30=1,ROUNDDOWN('ユーザー別小売(卸)価格試算(税抜)'!R512*(1+入力!$E$31/100),-入力!$E$29),IF(入力!$E$30=2,ROUNDUP('ユーザー別小売(卸)価格試算(税抜)'!R512*(1+入力!$E$31/100),-入力!$E$29),IF(入力!$E$30=3,ROUND('ユーザー別小売(卸)価格試算(税抜)'!R512*(1+入力!$E$31/100),-入力!$E$29)))),'ユーザー別小売(卸)価格試算(税抜)'!R512))</f>
        <v/>
      </c>
      <c r="S512" s="96">
        <f>'6桁'!S512</f>
        <v>0</v>
      </c>
      <c r="T512" s="456" t="str">
        <f>IF('ユーザー別小売(卸)価格試算(税抜)'!T512="","",IF(ISNUMBER('ユーザー別小売(卸)価格試算(税抜)'!T512),IF(入力!$E$30=1,ROUNDDOWN('ユーザー別小売(卸)価格試算(税抜)'!T512*(1+入力!$E$31/100),-入力!$E$29),IF(入力!$E$30=2,ROUNDUP('ユーザー別小売(卸)価格試算(税抜)'!T512*(1+入力!$E$31/100),-入力!$E$29),IF(入力!$E$30=3,ROUND('ユーザー別小売(卸)価格試算(税抜)'!T512*(1+入力!$E$31/100),-入力!$E$29)))),'ユーザー別小売(卸)価格試算(税抜)'!T512))</f>
        <v/>
      </c>
      <c r="U512" s="126">
        <f>'6桁'!U512</f>
        <v>0</v>
      </c>
      <c r="V512" s="456" t="str">
        <f>IF('ユーザー別小売(卸)価格試算(税抜)'!V512="","",IF(ISNUMBER('ユーザー別小売(卸)価格試算(税抜)'!V512),IF(入力!$E$30=1,ROUNDDOWN('ユーザー別小売(卸)価格試算(税抜)'!V512*(1+入力!$E$31/100),-入力!$E$29),IF(入力!$E$30=2,ROUNDUP('ユーザー別小売(卸)価格試算(税抜)'!V512*(1+入力!$E$31/100),-入力!$E$29),IF(入力!$E$30=3,ROUND('ユーザー別小売(卸)価格試算(税抜)'!V512*(1+入力!$E$31/100),-入力!$E$29)))),'ユーザー別小売(卸)価格試算(税抜)'!V512))</f>
        <v/>
      </c>
      <c r="W512" s="96">
        <f>'6桁'!W512</f>
        <v>0</v>
      </c>
      <c r="X512" s="74"/>
      <c r="Y512" s="265"/>
      <c r="Z512" s="40"/>
    </row>
    <row r="513" spans="2:27" ht="30" customHeight="1">
      <c r="B513" s="503"/>
      <c r="C513" s="500" t="s">
        <v>146</v>
      </c>
      <c r="D513" s="605"/>
      <c r="E513" s="500">
        <v>99</v>
      </c>
      <c r="F513" s="587"/>
      <c r="G513" s="342">
        <v>103</v>
      </c>
      <c r="H513" s="95">
        <f>IF('ユーザー別小売(卸)価格試算(税抜)'!H513="","",IF(ISNUMBER('ユーザー別小売(卸)価格試算(税抜)'!H513),IF(入力!$C$30=1,ROUNDDOWN('ユーザー別小売(卸)価格試算(税抜)'!H513*(1+入力!$C$31/100),-入力!$C$29),IF(入力!$C$30=2,ROUNDUP('ユーザー別小売(卸)価格試算(税抜)'!H513*(1+入力!$C$31/100),-入力!$C$29),IF(入力!$C$30=3,ROUND('ユーザー別小売(卸)価格試算(税抜)'!H513*(1+入力!$C$31/100),-入力!$C$29)))),'ユーザー別小売(卸)価格試算(税抜)'!H513))</f>
        <v>39820</v>
      </c>
      <c r="I513" s="96" t="str">
        <f>'6桁'!I513</f>
        <v>W</v>
      </c>
      <c r="J513" s="95" t="str">
        <f>IF('ユーザー別小売(卸)価格試算(税抜)'!J513="","",IF(ISNUMBER('ユーザー別小売(卸)価格試算(税抜)'!J513),IF(入力!$C$30=1,ROUNDDOWN('ユーザー別小売(卸)価格試算(税抜)'!J513*(1+入力!$C$31/100),-入力!$C$29),IF(入力!$C$30=2,ROUNDUP('ユーザー別小売(卸)価格試算(税抜)'!J513*(1+入力!$C$31/100),-入力!$C$29),IF(入力!$C$30=3,ROUND('ユーザー別小売(卸)価格試算(税抜)'!J513*(1+入力!$C$31/100),-入力!$C$29)))),'ユーザー別小売(卸)価格試算(税抜)'!J513))</f>
        <v/>
      </c>
      <c r="K513" s="96">
        <f>'6桁'!K513</f>
        <v>0</v>
      </c>
      <c r="L513" s="95" t="str">
        <f>IF('ユーザー別小売(卸)価格試算(税抜)'!L513="","",IF(ISNUMBER('ユーザー別小売(卸)価格試算(税抜)'!L513),IF(入力!$C$30=1,ROUNDDOWN('ユーザー別小売(卸)価格試算(税抜)'!L513*(1+入力!$C$31/100),-入力!$C$29),IF(入力!$C$30=2,ROUNDUP('ユーザー別小売(卸)価格試算(税抜)'!L513*(1+入力!$C$31/100),-入力!$C$29),IF(入力!$C$30=3,ROUND('ユーザー別小売(卸)価格試算(税抜)'!L513*(1+入力!$C$31/100),-入力!$C$29)))),'ユーザー別小売(卸)価格試算(税抜)'!L513))</f>
        <v/>
      </c>
      <c r="M513" s="96">
        <f>'6桁'!M513</f>
        <v>0</v>
      </c>
      <c r="N513" s="95" t="str">
        <f>IF('ユーザー別小売(卸)価格試算(税抜)'!N513="","",IF(ISNUMBER('ユーザー別小売(卸)価格試算(税抜)'!N513),IF(入力!$C$30=1,ROUNDDOWN('ユーザー別小売(卸)価格試算(税抜)'!N513*(1+入力!$C$31/100),-入力!$C$29),IF(入力!$C$30=2,ROUNDUP('ユーザー別小売(卸)価格試算(税抜)'!N513*(1+入力!$C$31/100),-入力!$C$29),IF(入力!$C$30=3,ROUND('ユーザー別小売(卸)価格試算(税抜)'!N513*(1+入力!$C$31/100),-入力!$C$29)))),'ユーザー別小売(卸)価格試算(税抜)'!N513))</f>
        <v/>
      </c>
      <c r="O513" s="126">
        <f>'6桁'!O513</f>
        <v>0</v>
      </c>
      <c r="P513" s="95" t="str">
        <f>IF('ユーザー別小売(卸)価格試算(税抜)'!P513="","",IF(ISNUMBER('ユーザー別小売(卸)価格試算(税抜)'!P513),IF(入力!$C$30=1,ROUNDDOWN('ユーザー別小売(卸)価格試算(税抜)'!P513*(1+入力!$C$31/100),-入力!$C$29),IF(入力!$C$30=2,ROUNDUP('ユーザー別小売(卸)価格試算(税抜)'!P513*(1+入力!$C$31/100),-入力!$C$29),IF(入力!$C$30=3,ROUND('ユーザー別小売(卸)価格試算(税抜)'!P513*(1+入力!$C$31/100),-入力!$C$29)))),'ユーザー別小売(卸)価格試算(税抜)'!P513))</f>
        <v/>
      </c>
      <c r="Q513" s="96">
        <f>'6桁'!Q513</f>
        <v>0</v>
      </c>
      <c r="R513" s="95" t="str">
        <f>IF('ユーザー別小売(卸)価格試算(税抜)'!R513="","",IF(ISNUMBER('ユーザー別小売(卸)価格試算(税抜)'!R513),IF(入力!$E$30=1,ROUNDDOWN('ユーザー別小売(卸)価格試算(税抜)'!R513*(1+入力!$E$31/100),-入力!$E$29),IF(入力!$E$30=2,ROUNDUP('ユーザー別小売(卸)価格試算(税抜)'!R513*(1+入力!$E$31/100),-入力!$E$29),IF(入力!$E$30=3,ROUND('ユーザー別小売(卸)価格試算(税抜)'!R513*(1+入力!$E$31/100),-入力!$E$29)))),'ユーザー別小売(卸)価格試算(税抜)'!R513))</f>
        <v/>
      </c>
      <c r="S513" s="96">
        <f>'6桁'!S513</f>
        <v>0</v>
      </c>
      <c r="T513" s="456" t="str">
        <f>IF('ユーザー別小売(卸)価格試算(税抜)'!T513="","",IF(ISNUMBER('ユーザー別小売(卸)価格試算(税抜)'!T513),IF(入力!$E$30=1,ROUNDDOWN('ユーザー別小売(卸)価格試算(税抜)'!T513*(1+入力!$E$31/100),-入力!$E$29),IF(入力!$E$30=2,ROUNDUP('ユーザー別小売(卸)価格試算(税抜)'!T513*(1+入力!$E$31/100),-入力!$E$29),IF(入力!$E$30=3,ROUND('ユーザー別小売(卸)価格試算(税抜)'!T513*(1+入力!$E$31/100),-入力!$E$29)))),'ユーザー別小売(卸)価格試算(税抜)'!T513))</f>
        <v>卸価格設定なし</v>
      </c>
      <c r="U513" s="126" t="str">
        <f>'6桁'!U513</f>
        <v>W★</v>
      </c>
      <c r="V513" s="456" t="str">
        <f>IF('ユーザー別小売(卸)価格試算(税抜)'!V513="","",IF(ISNUMBER('ユーザー別小売(卸)価格試算(税抜)'!V513),IF(入力!$E$30=1,ROUNDDOWN('ユーザー別小売(卸)価格試算(税抜)'!V513*(1+入力!$E$31/100),-入力!$E$29),IF(入力!$E$30=2,ROUNDUP('ユーザー別小売(卸)価格試算(税抜)'!V513*(1+入力!$E$31/100),-入力!$E$29),IF(入力!$E$30=3,ROUND('ユーザー別小売(卸)価格試算(税抜)'!V513*(1+入力!$E$31/100),-入力!$E$29)))),'ユーザー別小売(卸)価格試算(税抜)'!V513))</f>
        <v/>
      </c>
      <c r="W513" s="96">
        <f>'6桁'!W513</f>
        <v>0</v>
      </c>
      <c r="X513" s="74"/>
      <c r="Y513" s="265"/>
      <c r="Z513" s="40"/>
    </row>
    <row r="514" spans="2:27" ht="30" customHeight="1">
      <c r="B514" s="503"/>
      <c r="C514" s="500" t="s">
        <v>82</v>
      </c>
      <c r="D514" s="605"/>
      <c r="E514" s="500">
        <v>96</v>
      </c>
      <c r="F514" s="587"/>
      <c r="G514" s="342">
        <v>100</v>
      </c>
      <c r="H514" s="95">
        <f>IF('ユーザー別小売(卸)価格試算(税抜)'!H514="","",IF(ISNUMBER('ユーザー別小売(卸)価格試算(税抜)'!H514),IF(入力!$C$30=1,ROUNDDOWN('ユーザー別小売(卸)価格試算(税抜)'!H514*(1+入力!$C$31/100),-入力!$C$29),IF(入力!$C$30=2,ROUNDUP('ユーザー別小売(卸)価格試算(税抜)'!H514*(1+入力!$C$31/100),-入力!$C$29),IF(入力!$C$30=3,ROUND('ユーザー別小売(卸)価格試算(税抜)'!H514*(1+入力!$C$31/100),-入力!$C$29)))),'ユーザー別小売(卸)価格試算(税抜)'!H514))</f>
        <v>32890</v>
      </c>
      <c r="I514" s="96" t="str">
        <f>'6桁'!I514</f>
        <v>H</v>
      </c>
      <c r="J514" s="95" t="str">
        <f>IF('ユーザー別小売(卸)価格試算(税抜)'!J514="","",IF(ISNUMBER('ユーザー別小売(卸)価格試算(税抜)'!J514),IF(入力!$C$30=1,ROUNDDOWN('ユーザー別小売(卸)価格試算(税抜)'!J514*(1+入力!$C$31/100),-入力!$C$29),IF(入力!$C$30=2,ROUNDUP('ユーザー別小売(卸)価格試算(税抜)'!J514*(1+入力!$C$31/100),-入力!$C$29),IF(入力!$C$30=3,ROUND('ユーザー別小売(卸)価格試算(税抜)'!J514*(1+入力!$C$31/100),-入力!$C$29)))),'ユーザー別小売(卸)価格試算(税抜)'!J514))</f>
        <v/>
      </c>
      <c r="K514" s="96">
        <f>'6桁'!K514</f>
        <v>0</v>
      </c>
      <c r="L514" s="95">
        <f>IF('ユーザー別小売(卸)価格試算(税抜)'!L514="","",IF(ISNUMBER('ユーザー別小売(卸)価格試算(税抜)'!L514),IF(入力!$C$30=1,ROUNDDOWN('ユーザー別小売(卸)価格試算(税抜)'!L514*(1+入力!$C$31/100),-入力!$C$29),IF(入力!$C$30=2,ROUNDUP('ユーザー別小売(卸)価格試算(税抜)'!L514*(1+入力!$C$31/100),-入力!$C$29),IF(入力!$C$30=3,ROUND('ユーザー別小売(卸)価格試算(税抜)'!L514*(1+入力!$C$31/100),-入力!$C$29)))),'ユーザー別小売(卸)価格試算(税抜)'!L514))</f>
        <v>33330</v>
      </c>
      <c r="M514" s="96" t="str">
        <f>'6桁'!M514</f>
        <v>H</v>
      </c>
      <c r="N514" s="95">
        <f>IF('ユーザー別小売(卸)価格試算(税抜)'!N514="","",IF(ISNUMBER('ユーザー別小売(卸)価格試算(税抜)'!N514),IF(入力!$C$30=1,ROUNDDOWN('ユーザー別小売(卸)価格試算(税抜)'!N514*(1+入力!$C$31/100),-入力!$C$29),IF(入力!$C$30=2,ROUNDUP('ユーザー別小売(卸)価格試算(税抜)'!N514*(1+入力!$C$31/100),-入力!$C$29),IF(入力!$C$30=3,ROUND('ユーザー別小売(卸)価格試算(税抜)'!N514*(1+入力!$C$31/100),-入力!$C$29)))),'ユーザー別小売(卸)価格試算(税抜)'!N514))</f>
        <v>36850</v>
      </c>
      <c r="O514" s="126" t="str">
        <f>'6桁'!O514</f>
        <v>H★
RBL</v>
      </c>
      <c r="P514" s="95" t="str">
        <f>IF('ユーザー別小売(卸)価格試算(税抜)'!P514="","",IF(ISNUMBER('ユーザー別小売(卸)価格試算(税抜)'!P514),IF(入力!$C$30=1,ROUNDDOWN('ユーザー別小売(卸)価格試算(税抜)'!P514*(1+入力!$C$31/100),-入力!$C$29),IF(入力!$C$30=2,ROUNDUP('ユーザー別小売(卸)価格試算(税抜)'!P514*(1+入力!$C$31/100),-入力!$C$29),IF(入力!$C$30=3,ROUND('ユーザー別小売(卸)価格試算(税抜)'!P514*(1+入力!$C$31/100),-入力!$C$29)))),'ユーザー別小売(卸)価格試算(税抜)'!P514))</f>
        <v/>
      </c>
      <c r="Q514" s="96">
        <f>'6桁'!Q514</f>
        <v>0</v>
      </c>
      <c r="R514" s="95" t="str">
        <f>IF('ユーザー別小売(卸)価格試算(税抜)'!R514="","",IF(ISNUMBER('ユーザー別小売(卸)価格試算(税抜)'!R514),IF(入力!$E$30=1,ROUNDDOWN('ユーザー別小売(卸)価格試算(税抜)'!R514*(1+入力!$E$31/100),-入力!$E$29),IF(入力!$E$30=2,ROUNDUP('ユーザー別小売(卸)価格試算(税抜)'!R514*(1+入力!$E$31/100),-入力!$E$29),IF(入力!$E$30=3,ROUND('ユーザー別小売(卸)価格試算(税抜)'!R514*(1+入力!$E$31/100),-入力!$E$29)))),'ユーザー別小売(卸)価格試算(税抜)'!R514))</f>
        <v/>
      </c>
      <c r="S514" s="96">
        <f>'6桁'!S514</f>
        <v>0</v>
      </c>
      <c r="T514" s="456" t="str">
        <f>IF('ユーザー別小売(卸)価格試算(税抜)'!T514="","",IF(ISNUMBER('ユーザー別小売(卸)価格試算(税抜)'!T514),IF(入力!$E$30=1,ROUNDDOWN('ユーザー別小売(卸)価格試算(税抜)'!T514*(1+入力!$E$31/100),-入力!$E$29),IF(入力!$E$30=2,ROUNDUP('ユーザー別小売(卸)価格試算(税抜)'!T514*(1+入力!$E$31/100),-入力!$E$29),IF(入力!$E$30=3,ROUND('ユーザー別小売(卸)価格試算(税抜)'!T514*(1+入力!$E$31/100),-入力!$E$29)))),'ユーザー別小売(卸)価格試算(税抜)'!T514))</f>
        <v/>
      </c>
      <c r="U514" s="126">
        <f>'6桁'!U514</f>
        <v>0</v>
      </c>
      <c r="V514" s="456" t="str">
        <f>IF('ユーザー別小売(卸)価格試算(税抜)'!V514="","",IF(ISNUMBER('ユーザー別小売(卸)価格試算(税抜)'!V514),IF(入力!$E$30=1,ROUNDDOWN('ユーザー別小売(卸)価格試算(税抜)'!V514*(1+入力!$E$31/100),-入力!$E$29),IF(入力!$E$30=2,ROUNDUP('ユーザー別小売(卸)価格試算(税抜)'!V514*(1+入力!$E$31/100),-入力!$E$29),IF(入力!$E$30=3,ROUND('ユーザー別小売(卸)価格試算(税抜)'!V514*(1+入力!$E$31/100),-入力!$E$29)))),'ユーザー別小売(卸)価格試算(税抜)'!V514))</f>
        <v/>
      </c>
      <c r="W514" s="96">
        <f>'6桁'!W514</f>
        <v>0</v>
      </c>
      <c r="X514" s="74"/>
      <c r="Y514" s="265"/>
      <c r="Z514" s="40"/>
    </row>
    <row r="515" spans="2:27" ht="30" customHeight="1">
      <c r="B515" s="503"/>
      <c r="C515" s="500" t="s">
        <v>208</v>
      </c>
      <c r="D515" s="605"/>
      <c r="E515" s="500">
        <v>99</v>
      </c>
      <c r="F515" s="587"/>
      <c r="G515" s="342">
        <v>103</v>
      </c>
      <c r="H515" s="95">
        <f>IF('ユーザー別小売(卸)価格試算(税抜)'!H515="","",IF(ISNUMBER('ユーザー別小売(卸)価格試算(税抜)'!H515),IF(入力!$C$30=1,ROUNDDOWN('ユーザー別小売(卸)価格試算(税抜)'!H515*(1+入力!$C$31/100),-入力!$C$29),IF(入力!$C$30=2,ROUNDUP('ユーザー別小売(卸)価格試算(税抜)'!H515*(1+入力!$C$31/100),-入力!$C$29),IF(入力!$C$30=3,ROUND('ユーザー別小売(卸)価格試算(税抜)'!H515*(1+入力!$C$31/100),-入力!$C$29)))),'ユーザー別小売(卸)価格試算(税抜)'!H515))</f>
        <v>34210</v>
      </c>
      <c r="I515" s="96" t="str">
        <f>'6桁'!I515</f>
        <v>H</v>
      </c>
      <c r="J515" s="95" t="str">
        <f>IF('ユーザー別小売(卸)価格試算(税抜)'!J515="","",IF(ISNUMBER('ユーザー別小売(卸)価格試算(税抜)'!J515),IF(入力!$C$30=1,ROUNDDOWN('ユーザー別小売(卸)価格試算(税抜)'!J515*(1+入力!$C$31/100),-入力!$C$29),IF(入力!$C$30=2,ROUNDUP('ユーザー別小売(卸)価格試算(税抜)'!J515*(1+入力!$C$31/100),-入力!$C$29),IF(入力!$C$30=3,ROUND('ユーザー別小売(卸)価格試算(税抜)'!J515*(1+入力!$C$31/100),-入力!$C$29)))),'ユーザー別小売(卸)価格試算(税抜)'!J515))</f>
        <v/>
      </c>
      <c r="K515" s="96">
        <f>'6桁'!K515</f>
        <v>0</v>
      </c>
      <c r="L515" s="95">
        <f>IF('ユーザー別小売(卸)価格試算(税抜)'!L515="","",IF(ISNUMBER('ユーザー別小売(卸)価格試算(税抜)'!L515),IF(入力!$C$30=1,ROUNDDOWN('ユーザー別小売(卸)価格試算(税抜)'!L515*(1+入力!$C$31/100),-入力!$C$29),IF(入力!$C$30=2,ROUNDUP('ユーザー別小売(卸)価格試算(税抜)'!L515*(1+入力!$C$31/100),-入力!$C$29),IF(入力!$C$30=3,ROUND('ユーザー別小売(卸)価格試算(税抜)'!L515*(1+入力!$C$31/100),-入力!$C$29)))),'ユーザー別小売(卸)価格試算(税抜)'!L515))</f>
        <v>34760</v>
      </c>
      <c r="M515" s="96" t="str">
        <f>'6桁'!M515</f>
        <v>V</v>
      </c>
      <c r="N515" s="95">
        <f>IF('ユーザー別小売(卸)価格試算(税抜)'!N515="","",IF(ISNUMBER('ユーザー別小売(卸)価格試算(税抜)'!N515),IF(入力!$C$30=1,ROUNDDOWN('ユーザー別小売(卸)価格試算(税抜)'!N515*(1+入力!$C$31/100),-入力!$C$29),IF(入力!$C$30=2,ROUNDUP('ユーザー別小売(卸)価格試算(税抜)'!N515*(1+入力!$C$31/100),-入力!$C$29),IF(入力!$C$30=3,ROUND('ユーザー別小売(卸)価格試算(税抜)'!N515*(1+入力!$C$31/100),-入力!$C$29)))),'ユーザー別小売(卸)価格試算(税抜)'!N515))</f>
        <v>38830</v>
      </c>
      <c r="O515" s="126" t="str">
        <f>'6桁'!O515</f>
        <v>H
RBL</v>
      </c>
      <c r="P515" s="95" t="str">
        <f>IF('ユーザー別小売(卸)価格試算(税抜)'!P515="","",IF(ISNUMBER('ユーザー別小売(卸)価格試算(税抜)'!P515),IF(入力!$C$30=1,ROUNDDOWN('ユーザー別小売(卸)価格試算(税抜)'!P515*(1+入力!$C$31/100),-入力!$C$29),IF(入力!$C$30=2,ROUNDUP('ユーザー別小売(卸)価格試算(税抜)'!P515*(1+入力!$C$31/100),-入力!$C$29),IF(入力!$C$30=3,ROUND('ユーザー別小売(卸)価格試算(税抜)'!P515*(1+入力!$C$31/100),-入力!$C$29)))),'ユーザー別小売(卸)価格試算(税抜)'!P515))</f>
        <v/>
      </c>
      <c r="Q515" s="96">
        <f>'6桁'!Q515</f>
        <v>0</v>
      </c>
      <c r="R515" s="95" t="str">
        <f>IF('ユーザー別小売(卸)価格試算(税抜)'!R515="","",IF(ISNUMBER('ユーザー別小売(卸)価格試算(税抜)'!R515),IF(入力!$E$30=1,ROUNDDOWN('ユーザー別小売(卸)価格試算(税抜)'!R515*(1+入力!$E$31/100),-入力!$E$29),IF(入力!$E$30=2,ROUNDUP('ユーザー別小売(卸)価格試算(税抜)'!R515*(1+入力!$E$31/100),-入力!$E$29),IF(入力!$E$30=3,ROUND('ユーザー別小売(卸)価格試算(税抜)'!R515*(1+入力!$E$31/100),-入力!$E$29)))),'ユーザー別小売(卸)価格試算(税抜)'!R515))</f>
        <v/>
      </c>
      <c r="S515" s="96">
        <f>'6桁'!S515</f>
        <v>0</v>
      </c>
      <c r="T515" s="456" t="str">
        <f>IF('ユーザー別小売(卸)価格試算(税抜)'!T515="","",IF(ISNUMBER('ユーザー別小売(卸)価格試算(税抜)'!T515),IF(入力!$E$30=1,ROUNDDOWN('ユーザー別小売(卸)価格試算(税抜)'!T515*(1+入力!$E$31/100),-入力!$E$29),IF(入力!$E$30=2,ROUNDUP('ユーザー別小売(卸)価格試算(税抜)'!T515*(1+入力!$E$31/100),-入力!$E$29),IF(入力!$E$30=3,ROUND('ユーザー別小売(卸)価格試算(税抜)'!T515*(1+入力!$E$31/100),-入力!$E$29)))),'ユーザー別小売(卸)価格試算(税抜)'!T515))</f>
        <v/>
      </c>
      <c r="U515" s="126">
        <f>'6桁'!U515</f>
        <v>0</v>
      </c>
      <c r="V515" s="456" t="str">
        <f>IF('ユーザー別小売(卸)価格試算(税抜)'!V515="","",IF(ISNUMBER('ユーザー別小売(卸)価格試算(税抜)'!V515),IF(入力!$E$30=1,ROUNDDOWN('ユーザー別小売(卸)価格試算(税抜)'!V515*(1+入力!$E$31/100),-入力!$E$29),IF(入力!$E$30=2,ROUNDUP('ユーザー別小売(卸)価格試算(税抜)'!V515*(1+入力!$E$31/100),-入力!$E$29),IF(入力!$E$30=3,ROUND('ユーザー別小売(卸)価格試算(税抜)'!V515*(1+入力!$E$31/100),-入力!$E$29)))),'ユーザー別小売(卸)価格試算(税抜)'!V515))</f>
        <v/>
      </c>
      <c r="W515" s="96">
        <f>'6桁'!W515</f>
        <v>0</v>
      </c>
      <c r="X515" s="74"/>
      <c r="Y515" s="265"/>
      <c r="Z515" s="40"/>
    </row>
    <row r="516" spans="2:27" ht="30" customHeight="1">
      <c r="B516" s="503"/>
      <c r="C516" s="500" t="s">
        <v>437</v>
      </c>
      <c r="D516" s="605"/>
      <c r="E516" s="500">
        <v>102</v>
      </c>
      <c r="F516" s="587"/>
      <c r="G516" s="342"/>
      <c r="H516" s="95" t="str">
        <f>IF('ユーザー別小売(卸)価格試算(税抜)'!H516="","",IF(ISNUMBER('ユーザー別小売(卸)価格試算(税抜)'!H516),IF(入力!$C$30=1,ROUNDDOWN('ユーザー別小売(卸)価格試算(税抜)'!H516*(1+入力!$C$31/100),-入力!$C$29),IF(入力!$C$30=2,ROUNDUP('ユーザー別小売(卸)価格試算(税抜)'!H516*(1+入力!$C$31/100),-入力!$C$29),IF(入力!$C$30=3,ROUND('ユーザー別小売(卸)価格試算(税抜)'!H516*(1+入力!$C$31/100),-入力!$C$29)))),'ユーザー別小売(卸)価格試算(税抜)'!H516))</f>
        <v/>
      </c>
      <c r="I516" s="96">
        <f>'6桁'!I516</f>
        <v>0</v>
      </c>
      <c r="J516" s="95" t="str">
        <f>IF('ユーザー別小売(卸)価格試算(税抜)'!J516="","",IF(ISNUMBER('ユーザー別小売(卸)価格試算(税抜)'!J516),IF(入力!$C$30=1,ROUNDDOWN('ユーザー別小売(卸)価格試算(税抜)'!J516*(1+入力!$C$31/100),-入力!$C$29),IF(入力!$C$30=2,ROUNDUP('ユーザー別小売(卸)価格試算(税抜)'!J516*(1+入力!$C$31/100),-入力!$C$29),IF(入力!$C$30=3,ROUND('ユーザー別小売(卸)価格試算(税抜)'!J516*(1+入力!$C$31/100),-入力!$C$29)))),'ユーザー別小売(卸)価格試算(税抜)'!J516))</f>
        <v/>
      </c>
      <c r="K516" s="96">
        <f>'6桁'!K516</f>
        <v>0</v>
      </c>
      <c r="L516" s="95" t="str">
        <f>IF('ユーザー別小売(卸)価格試算(税抜)'!L516="","",IF(ISNUMBER('ユーザー別小売(卸)価格試算(税抜)'!L516),IF(入力!$C$30=1,ROUNDDOWN('ユーザー別小売(卸)価格試算(税抜)'!L516*(1+入力!$C$31/100),-入力!$C$29),IF(入力!$C$30=2,ROUNDUP('ユーザー別小売(卸)価格試算(税抜)'!L516*(1+入力!$C$31/100),-入力!$C$29),IF(入力!$C$30=3,ROUND('ユーザー別小売(卸)価格試算(税抜)'!L516*(1+入力!$C$31/100),-入力!$C$29)))),'ユーザー別小売(卸)価格試算(税抜)'!L516))</f>
        <v/>
      </c>
      <c r="M516" s="96">
        <f>'6桁'!M516</f>
        <v>0</v>
      </c>
      <c r="N516" s="95" t="str">
        <f>IF('ユーザー別小売(卸)価格試算(税抜)'!N516="","",IF(ISNUMBER('ユーザー別小売(卸)価格試算(税抜)'!N516),IF(入力!$C$30=1,ROUNDDOWN('ユーザー別小売(卸)価格試算(税抜)'!N516*(1+入力!$C$31/100),-入力!$C$29),IF(入力!$C$30=2,ROUNDUP('ユーザー別小売(卸)価格試算(税抜)'!N516*(1+入力!$C$31/100),-入力!$C$29),IF(入力!$C$30=3,ROUND('ユーザー別小売(卸)価格試算(税抜)'!N516*(1+入力!$C$31/100),-入力!$C$29)))),'ユーザー別小売(卸)価格試算(税抜)'!N516))</f>
        <v/>
      </c>
      <c r="O516" s="126">
        <f>'6桁'!O516</f>
        <v>0</v>
      </c>
      <c r="P516" s="95" t="str">
        <f>IF('ユーザー別小売(卸)価格試算(税抜)'!P516="","",IF(ISNUMBER('ユーザー別小売(卸)価格試算(税抜)'!P516),IF(入力!$C$30=1,ROUNDDOWN('ユーザー別小売(卸)価格試算(税抜)'!P516*(1+入力!$C$31/100),-入力!$C$29),IF(入力!$C$30=2,ROUNDUP('ユーザー別小売(卸)価格試算(税抜)'!P516*(1+入力!$C$31/100),-入力!$C$29),IF(入力!$C$30=3,ROUND('ユーザー別小売(卸)価格試算(税抜)'!P516*(1+入力!$C$31/100),-入力!$C$29)))),'ユーザー別小売(卸)価格試算(税抜)'!P516))</f>
        <v/>
      </c>
      <c r="Q516" s="96">
        <f>'6桁'!Q516</f>
        <v>0</v>
      </c>
      <c r="R516" s="95" t="str">
        <f>IF('ユーザー別小売(卸)価格試算(税抜)'!R516="","",IF(ISNUMBER('ユーザー別小売(卸)価格試算(税抜)'!R516),IF(入力!$E$30=1,ROUNDDOWN('ユーザー別小売(卸)価格試算(税抜)'!R516*(1+入力!$E$31/100),-入力!$E$29),IF(入力!$E$30=2,ROUNDUP('ユーザー別小売(卸)価格試算(税抜)'!R516*(1+入力!$E$31/100),-入力!$E$29),IF(入力!$E$30=3,ROUND('ユーザー別小売(卸)価格試算(税抜)'!R516*(1+入力!$E$31/100),-入力!$E$29)))),'ユーザー別小売(卸)価格試算(税抜)'!R516))</f>
        <v/>
      </c>
      <c r="S516" s="96">
        <f>'6桁'!S516</f>
        <v>0</v>
      </c>
      <c r="T516" s="456" t="str">
        <f>IF('ユーザー別小売(卸)価格試算(税抜)'!T516="","",IF(ISNUMBER('ユーザー別小売(卸)価格試算(税抜)'!T516),IF(入力!$E$30=1,ROUNDDOWN('ユーザー別小売(卸)価格試算(税抜)'!T516*(1+入力!$E$31/100),-入力!$E$29),IF(入力!$E$30=2,ROUNDUP('ユーザー別小売(卸)価格試算(税抜)'!T516*(1+入力!$E$31/100),-入力!$E$29),IF(入力!$E$30=3,ROUND('ユーザー別小売(卸)価格試算(税抜)'!T516*(1+入力!$E$31/100),-入力!$E$29)))),'ユーザー別小売(卸)価格試算(税抜)'!T516))</f>
        <v>卸価格設定なし</v>
      </c>
      <c r="U516" s="126" t="str">
        <f>'6桁'!U516</f>
        <v>W</v>
      </c>
      <c r="V516" s="456" t="str">
        <f>IF('ユーザー別小売(卸)価格試算(税抜)'!V516="","",IF(ISNUMBER('ユーザー別小売(卸)価格試算(税抜)'!V516),IF(入力!$E$30=1,ROUNDDOWN('ユーザー別小売(卸)価格試算(税抜)'!V516*(1+入力!$E$31/100),-入力!$E$29),IF(入力!$E$30=2,ROUNDUP('ユーザー別小売(卸)価格試算(税抜)'!V516*(1+入力!$E$31/100),-入力!$E$29),IF(入力!$E$30=3,ROUND('ユーザー別小売(卸)価格試算(税抜)'!V516*(1+入力!$E$31/100),-入力!$E$29)))),'ユーザー別小売(卸)価格試算(税抜)'!V516))</f>
        <v/>
      </c>
      <c r="W516" s="96">
        <f>'6桁'!W516</f>
        <v>0</v>
      </c>
      <c r="X516" s="74"/>
      <c r="Y516" s="265"/>
      <c r="Z516" s="40"/>
    </row>
    <row r="517" spans="2:27" ht="30" customHeight="1">
      <c r="B517" s="503"/>
      <c r="C517" s="500" t="s">
        <v>340</v>
      </c>
      <c r="D517" s="605"/>
      <c r="E517" s="590" t="s">
        <v>2005</v>
      </c>
      <c r="F517" s="587"/>
      <c r="G517" s="342">
        <v>106</v>
      </c>
      <c r="H517" s="95">
        <f>IF('ユーザー別小売(卸)価格試算(税抜)'!H517="","",IF(ISNUMBER('ユーザー別小売(卸)価格試算(税抜)'!H517),IF(入力!$C$30=1,ROUNDDOWN('ユーザー別小売(卸)価格試算(税抜)'!H517*(1+入力!$C$31/100),-入力!$C$29),IF(入力!$C$30=2,ROUNDUP('ユーザー別小売(卸)価格試算(税抜)'!H517*(1+入力!$C$31/100),-入力!$C$29),IF(入力!$C$30=3,ROUND('ユーザー別小売(卸)価格試算(税抜)'!H517*(1+入力!$C$31/100),-入力!$C$29)))),'ユーザー別小売(卸)価格試算(税抜)'!H517))</f>
        <v>30580</v>
      </c>
      <c r="I517" s="96" t="str">
        <f>'6桁'!I517</f>
        <v>H</v>
      </c>
      <c r="J517" s="95" t="str">
        <f>IF('ユーザー別小売(卸)価格試算(税抜)'!J517="","",IF(ISNUMBER('ユーザー別小売(卸)価格試算(税抜)'!J517),IF(入力!$C$30=1,ROUNDDOWN('ユーザー別小売(卸)価格試算(税抜)'!J517*(1+入力!$C$31/100),-入力!$C$29),IF(入力!$C$30=2,ROUNDUP('ユーザー別小売(卸)価格試算(税抜)'!J517*(1+入力!$C$31/100),-入力!$C$29),IF(入力!$C$30=3,ROUND('ユーザー別小売(卸)価格試算(税抜)'!J517*(1+入力!$C$31/100),-入力!$C$29)))),'ユーザー別小売(卸)価格試算(税抜)'!J517))</f>
        <v/>
      </c>
      <c r="K517" s="96">
        <f>'6桁'!K517</f>
        <v>0</v>
      </c>
      <c r="L517" s="95">
        <f>IF('ユーザー別小売(卸)価格試算(税抜)'!L517="","",IF(ISNUMBER('ユーザー別小売(卸)価格試算(税抜)'!L517),IF(入力!$C$30=1,ROUNDDOWN('ユーザー別小売(卸)価格試算(税抜)'!L517*(1+入力!$C$31/100),-入力!$C$29),IF(入力!$C$30=2,ROUNDUP('ユーザー別小売(卸)価格試算(税抜)'!L517*(1+入力!$C$31/100),-入力!$C$29),IF(入力!$C$30=3,ROUND('ユーザー別小売(卸)価格試算(税抜)'!L517*(1+入力!$C$31/100),-入力!$C$29)))),'ユーザー別小売(卸)価格試算(税抜)'!L517))</f>
        <v>29150</v>
      </c>
      <c r="M517" s="96" t="str">
        <f>'6桁'!M517</f>
        <v>V</v>
      </c>
      <c r="N517" s="95">
        <f>IF('ユーザー別小売(卸)価格試算(税抜)'!N517="","",IF(ISNUMBER('ユーザー別小売(卸)価格試算(税抜)'!N517),IF(入力!$C$30=1,ROUNDDOWN('ユーザー別小売(卸)価格試算(税抜)'!N517*(1+入力!$C$31/100),-入力!$C$29),IF(入力!$C$30=2,ROUNDUP('ユーザー別小売(卸)価格試算(税抜)'!N517*(1+入力!$C$31/100),-入力!$C$29),IF(入力!$C$30=3,ROUND('ユーザー別小売(卸)価格試算(税抜)'!N517*(1+入力!$C$31/100),-入力!$C$29)))),'ユーザー別小売(卸)価格試算(税抜)'!N517))</f>
        <v>36520</v>
      </c>
      <c r="O517" s="126" t="str">
        <f>'6桁'!O517</f>
        <v>H
RBL</v>
      </c>
      <c r="P517" s="456" t="str">
        <f>IF('ユーザー別小売(卸)価格試算(税抜)'!P517="","",IF(ISNUMBER('ユーザー別小売(卸)価格試算(税抜)'!P517),IF(入力!$C$30=1,ROUNDDOWN('ユーザー別小売(卸)価格試算(税抜)'!P517*(1+入力!$C$31/100),-入力!$C$29),IF(入力!$C$30=2,ROUNDUP('ユーザー別小売(卸)価格試算(税抜)'!P517*(1+入力!$C$31/100),-入力!$C$29),IF(入力!$C$30=3,ROUND('ユーザー別小売(卸)価格試算(税抜)'!P517*(1+入力!$C$31/100),-入力!$C$29)))),'ユーザー別小売(卸)価格試算(税抜)'!P517))</f>
        <v>卸価格設定なし</v>
      </c>
      <c r="Q517" s="96" t="str">
        <f>'6桁'!Q517</f>
        <v>⑧Q
WL</v>
      </c>
      <c r="R517" s="95" t="str">
        <f>IF('ユーザー別小売(卸)価格試算(税抜)'!R517="","",IF(ISNUMBER('ユーザー別小売(卸)価格試算(税抜)'!R517),IF(入力!$E$30=1,ROUNDDOWN('ユーザー別小売(卸)価格試算(税抜)'!R517*(1+入力!$E$31/100),-入力!$E$29),IF(入力!$E$30=2,ROUNDUP('ユーザー別小売(卸)価格試算(税抜)'!R517*(1+入力!$E$31/100),-入力!$E$29),IF(入力!$E$30=3,ROUND('ユーザー別小売(卸)価格試算(税抜)'!R517*(1+入力!$E$31/100),-入力!$E$29)))),'ユーザー別小売(卸)価格試算(税抜)'!R517))</f>
        <v/>
      </c>
      <c r="S517" s="96">
        <f>'6桁'!S517</f>
        <v>0</v>
      </c>
      <c r="T517" s="456" t="str">
        <f>IF('ユーザー別小売(卸)価格試算(税抜)'!T517="","",IF(ISNUMBER('ユーザー別小売(卸)価格試算(税抜)'!T517),IF(入力!$E$30=1,ROUNDDOWN('ユーザー別小売(卸)価格試算(税抜)'!T517*(1+入力!$E$31/100),-入力!$E$29),IF(入力!$E$30=2,ROUNDUP('ユーザー別小売(卸)価格試算(税抜)'!T517*(1+入力!$E$31/100),-入力!$E$29),IF(入力!$E$30=3,ROUND('ユーザー別小売(卸)価格試算(税抜)'!T517*(1+入力!$E$31/100),-入力!$E$29)))),'ユーザー別小売(卸)価格試算(税抜)'!T517))</f>
        <v/>
      </c>
      <c r="U517" s="126">
        <f>'6桁'!U517</f>
        <v>0</v>
      </c>
      <c r="V517" s="456" t="str">
        <f>IF('ユーザー別小売(卸)価格試算(税抜)'!V517="","",IF(ISNUMBER('ユーザー別小売(卸)価格試算(税抜)'!V517),IF(入力!$E$30=1,ROUNDDOWN('ユーザー別小売(卸)価格試算(税抜)'!V517*(1+入力!$E$31/100),-入力!$E$29),IF(入力!$E$30=2,ROUNDUP('ユーザー別小売(卸)価格試算(税抜)'!V517*(1+入力!$E$31/100),-入力!$E$29),IF(入力!$E$30=3,ROUND('ユーザー別小売(卸)価格試算(税抜)'!V517*(1+入力!$E$31/100),-入力!$E$29)))),'ユーザー別小売(卸)価格試算(税抜)'!V517))</f>
        <v/>
      </c>
      <c r="W517" s="96">
        <f>'6桁'!W517</f>
        <v>0</v>
      </c>
      <c r="X517" s="74"/>
      <c r="Y517" s="265"/>
      <c r="Z517" s="40"/>
    </row>
    <row r="518" spans="2:27" ht="30" customHeight="1">
      <c r="B518" s="503"/>
      <c r="C518" s="500" t="s">
        <v>317</v>
      </c>
      <c r="D518" s="605"/>
      <c r="E518" s="500"/>
      <c r="F518" s="587"/>
      <c r="G518" s="342">
        <v>108</v>
      </c>
      <c r="H518" s="95" t="str">
        <f>IF('ユーザー別小売(卸)価格試算(税抜)'!H518="","",IF(ISNUMBER('ユーザー別小売(卸)価格試算(税抜)'!H518),IF(入力!$C$30=1,ROUNDDOWN('ユーザー別小売(卸)価格試算(税抜)'!H518*(1+入力!$C$31/100),-入力!$C$29),IF(入力!$C$30=2,ROUNDUP('ユーザー別小売(卸)価格試算(税抜)'!H518*(1+入力!$C$31/100),-入力!$C$29),IF(入力!$C$30=3,ROUND('ユーザー別小売(卸)価格試算(税抜)'!H518*(1+入力!$C$31/100),-入力!$C$29)))),'ユーザー別小売(卸)価格試算(税抜)'!H518))</f>
        <v/>
      </c>
      <c r="I518" s="96">
        <f>'6桁'!I518</f>
        <v>0</v>
      </c>
      <c r="J518" s="95" t="str">
        <f>IF('ユーザー別小売(卸)価格試算(税抜)'!J518="","",IF(ISNUMBER('ユーザー別小売(卸)価格試算(税抜)'!J518),IF(入力!$C$30=1,ROUNDDOWN('ユーザー別小売(卸)価格試算(税抜)'!J518*(1+入力!$C$31/100),-入力!$C$29),IF(入力!$C$30=2,ROUNDUP('ユーザー別小売(卸)価格試算(税抜)'!J518*(1+入力!$C$31/100),-入力!$C$29),IF(入力!$C$30=3,ROUND('ユーザー別小売(卸)価格試算(税抜)'!J518*(1+入力!$C$31/100),-入力!$C$29)))),'ユーザー別小売(卸)価格試算(税抜)'!J518))</f>
        <v/>
      </c>
      <c r="K518" s="96">
        <f>'6桁'!K518</f>
        <v>0</v>
      </c>
      <c r="L518" s="95">
        <f>IF('ユーザー別小売(卸)価格試算(税抜)'!L518="","",IF(ISNUMBER('ユーザー別小売(卸)価格試算(税抜)'!L518),IF(入力!$C$30=1,ROUNDDOWN('ユーザー別小売(卸)価格試算(税抜)'!L518*(1+入力!$C$31/100),-入力!$C$29),IF(入力!$C$30=2,ROUNDUP('ユーザー別小売(卸)価格試算(税抜)'!L518*(1+入力!$C$31/100),-入力!$C$29),IF(入力!$C$30=3,ROUND('ユーザー別小売(卸)価格試算(税抜)'!L518*(1+入力!$C$31/100),-入力!$C$29)))),'ユーザー別小売(卸)価格試算(税抜)'!L518))</f>
        <v>33330</v>
      </c>
      <c r="M518" s="96" t="str">
        <f>'6桁'!M518</f>
        <v>V★</v>
      </c>
      <c r="N518" s="95">
        <f>IF('ユーザー別小売(卸)価格試算(税抜)'!N518="","",IF(ISNUMBER('ユーザー別小売(卸)価格試算(税抜)'!N518),IF(入力!$C$30=1,ROUNDDOWN('ユーザー別小売(卸)価格試算(税抜)'!N518*(1+入力!$C$31/100),-入力!$C$29),IF(入力!$C$30=2,ROUNDUP('ユーザー別小売(卸)価格試算(税抜)'!N518*(1+入力!$C$31/100),-入力!$C$29),IF(入力!$C$30=3,ROUND('ユーザー別小売(卸)価格試算(税抜)'!N518*(1+入力!$C$31/100),-入力!$C$29)))),'ユーザー別小売(卸)価格試算(税抜)'!N518))</f>
        <v>40370</v>
      </c>
      <c r="O518" s="96" t="str">
        <f>'6桁'!O518</f>
        <v>H★
RBL</v>
      </c>
      <c r="P518" s="95" t="str">
        <f>IF('ユーザー別小売(卸)価格試算(税抜)'!P518="","",IF(ISNUMBER('ユーザー別小売(卸)価格試算(税抜)'!P518),IF(入力!$C$30=1,ROUNDDOWN('ユーザー別小売(卸)価格試算(税抜)'!P518*(1+入力!$C$31/100),-入力!$C$29),IF(入力!$C$30=2,ROUNDUP('ユーザー別小売(卸)価格試算(税抜)'!P518*(1+入力!$C$31/100),-入力!$C$29),IF(入力!$C$30=3,ROUND('ユーザー別小売(卸)価格試算(税抜)'!P518*(1+入力!$C$31/100),-入力!$C$29)))),'ユーザー別小売(卸)価格試算(税抜)'!P518))</f>
        <v/>
      </c>
      <c r="Q518" s="96">
        <f>'6桁'!Q518</f>
        <v>0</v>
      </c>
      <c r="R518" s="95" t="str">
        <f>IF('ユーザー別小売(卸)価格試算(税抜)'!R518="","",IF(ISNUMBER('ユーザー別小売(卸)価格試算(税抜)'!R518),IF(入力!$E$30=1,ROUNDDOWN('ユーザー別小売(卸)価格試算(税抜)'!R518*(1+入力!$E$31/100),-入力!$E$29),IF(入力!$E$30=2,ROUNDUP('ユーザー別小売(卸)価格試算(税抜)'!R518*(1+入力!$E$31/100),-入力!$E$29),IF(入力!$E$30=3,ROUND('ユーザー別小売(卸)価格試算(税抜)'!R518*(1+入力!$E$31/100),-入力!$E$29)))),'ユーザー別小売(卸)価格試算(税抜)'!R518))</f>
        <v/>
      </c>
      <c r="S518" s="96">
        <f>'6桁'!S518</f>
        <v>0</v>
      </c>
      <c r="T518" s="456" t="str">
        <f>IF('ユーザー別小売(卸)価格試算(税抜)'!T518="","",IF(ISNUMBER('ユーザー別小売(卸)価格試算(税抜)'!T518),IF(入力!$E$30=1,ROUNDDOWN('ユーザー別小売(卸)価格試算(税抜)'!T518*(1+入力!$E$31/100),-入力!$E$29),IF(入力!$E$30=2,ROUNDUP('ユーザー別小売(卸)価格試算(税抜)'!T518*(1+入力!$E$31/100),-入力!$E$29),IF(入力!$E$30=3,ROUND('ユーザー別小売(卸)価格試算(税抜)'!T518*(1+入力!$E$31/100),-入力!$E$29)))),'ユーザー別小売(卸)価格試算(税抜)'!T518))</f>
        <v/>
      </c>
      <c r="U518" s="126">
        <f>'6桁'!U518</f>
        <v>0</v>
      </c>
      <c r="V518" s="456" t="str">
        <f>IF('ユーザー別小売(卸)価格試算(税抜)'!V518="","",IF(ISNUMBER('ユーザー別小売(卸)価格試算(税抜)'!V518),IF(入力!$E$30=1,ROUNDDOWN('ユーザー別小売(卸)価格試算(税抜)'!V518*(1+入力!$E$31/100),-入力!$E$29),IF(入力!$E$30=2,ROUNDUP('ユーザー別小売(卸)価格試算(税抜)'!V518*(1+入力!$E$31/100),-入力!$E$29),IF(入力!$E$30=3,ROUND('ユーザー別小売(卸)価格試算(税抜)'!V518*(1+入力!$E$31/100),-入力!$E$29)))),'ユーザー別小売(卸)価格試算(税抜)'!V518))</f>
        <v/>
      </c>
      <c r="W518" s="96">
        <f>'6桁'!W518</f>
        <v>0</v>
      </c>
      <c r="X518" s="74"/>
      <c r="Y518" s="265"/>
      <c r="Z518" s="40"/>
    </row>
    <row r="519" spans="2:27" ht="30" customHeight="1">
      <c r="B519" s="503"/>
      <c r="C519" s="500" t="s">
        <v>672</v>
      </c>
      <c r="D519" s="605"/>
      <c r="E519" s="500">
        <v>107</v>
      </c>
      <c r="F519" s="587"/>
      <c r="G519" s="342"/>
      <c r="H519" s="95" t="str">
        <f>IF('ユーザー別小売(卸)価格試算(税抜)'!H519="","",IF(ISNUMBER('ユーザー別小売(卸)価格試算(税抜)'!H519),IF(入力!$C$30=1,ROUNDDOWN('ユーザー別小売(卸)価格試算(税抜)'!H519*(1+入力!$C$31/100),-入力!$C$29),IF(入力!$C$30=2,ROUNDUP('ユーザー別小売(卸)価格試算(税抜)'!H519*(1+入力!$C$31/100),-入力!$C$29),IF(入力!$C$30=3,ROUND('ユーザー別小売(卸)価格試算(税抜)'!H519*(1+入力!$C$31/100),-入力!$C$29)))),'ユーザー別小売(卸)価格試算(税抜)'!H519))</f>
        <v/>
      </c>
      <c r="I519" s="96">
        <f>'6桁'!I519</f>
        <v>0</v>
      </c>
      <c r="J519" s="95" t="str">
        <f>IF('ユーザー別小売(卸)価格試算(税抜)'!J519="","",IF(ISNUMBER('ユーザー別小売(卸)価格試算(税抜)'!J519),IF(入力!$C$30=1,ROUNDDOWN('ユーザー別小売(卸)価格試算(税抜)'!J519*(1+入力!$C$31/100),-入力!$C$29),IF(入力!$C$30=2,ROUNDUP('ユーザー別小売(卸)価格試算(税抜)'!J519*(1+入力!$C$31/100),-入力!$C$29),IF(入力!$C$30=3,ROUND('ユーザー別小売(卸)価格試算(税抜)'!J519*(1+入力!$C$31/100),-入力!$C$29)))),'ユーザー別小売(卸)価格試算(税抜)'!J519))</f>
        <v/>
      </c>
      <c r="K519" s="96">
        <f>'6桁'!K519</f>
        <v>0</v>
      </c>
      <c r="L519" s="95" t="str">
        <f>IF('ユーザー別小売(卸)価格試算(税抜)'!L519="","",IF(ISNUMBER('ユーザー別小売(卸)価格試算(税抜)'!L519),IF(入力!$C$30=1,ROUNDDOWN('ユーザー別小売(卸)価格試算(税抜)'!L519*(1+入力!$C$31/100),-入力!$C$29),IF(入力!$C$30=2,ROUNDUP('ユーザー別小売(卸)価格試算(税抜)'!L519*(1+入力!$C$31/100),-入力!$C$29),IF(入力!$C$30=3,ROUND('ユーザー別小売(卸)価格試算(税抜)'!L519*(1+入力!$C$31/100),-入力!$C$29)))),'ユーザー別小売(卸)価格試算(税抜)'!L519))</f>
        <v/>
      </c>
      <c r="M519" s="96">
        <f>'6桁'!M519</f>
        <v>0</v>
      </c>
      <c r="N519" s="95">
        <f>IF('ユーザー別小売(卸)価格試算(税抜)'!N519="","",IF(ISNUMBER('ユーザー別小売(卸)価格試算(税抜)'!N519),IF(入力!$C$30=1,ROUNDDOWN('ユーザー別小売(卸)価格試算(税抜)'!N519*(1+入力!$C$31/100),-入力!$C$29),IF(入力!$C$30=2,ROUNDUP('ユーザー別小売(卸)価格試算(税抜)'!N519*(1+入力!$C$31/100),-入力!$C$29),IF(入力!$C$30=3,ROUND('ユーザー別小売(卸)価格試算(税抜)'!N519*(1+入力!$C$31/100),-入力!$C$29)))),'ユーザー別小売(卸)価格試算(税抜)'!N519))</f>
        <v>41800</v>
      </c>
      <c r="O519" s="96" t="str">
        <f>'6桁'!O519</f>
        <v>H
OWL</v>
      </c>
      <c r="P519" s="95" t="str">
        <f>IF('ユーザー別小売(卸)価格試算(税抜)'!P519="","",IF(ISNUMBER('ユーザー別小売(卸)価格試算(税抜)'!P519),IF(入力!$C$30=1,ROUNDDOWN('ユーザー別小売(卸)価格試算(税抜)'!P519*(1+入力!$C$31/100),-入力!$C$29),IF(入力!$C$30=2,ROUNDUP('ユーザー別小売(卸)価格試算(税抜)'!P519*(1+入力!$C$31/100),-入力!$C$29),IF(入力!$C$30=3,ROUND('ユーザー別小売(卸)価格試算(税抜)'!P519*(1+入力!$C$31/100),-入力!$C$29)))),'ユーザー別小売(卸)価格試算(税抜)'!P519))</f>
        <v/>
      </c>
      <c r="Q519" s="96">
        <f>'6桁'!Q519</f>
        <v>0</v>
      </c>
      <c r="R519" s="95" t="str">
        <f>IF('ユーザー別小売(卸)価格試算(税抜)'!R519="","",IF(ISNUMBER('ユーザー別小売(卸)価格試算(税抜)'!R519),IF(入力!$E$30=1,ROUNDDOWN('ユーザー別小売(卸)価格試算(税抜)'!R519*(1+入力!$E$31/100),-入力!$E$29),IF(入力!$E$30=2,ROUNDUP('ユーザー別小売(卸)価格試算(税抜)'!R519*(1+入力!$E$31/100),-入力!$E$29),IF(入力!$E$30=3,ROUND('ユーザー別小売(卸)価格試算(税抜)'!R519*(1+入力!$E$31/100),-入力!$E$29)))),'ユーザー別小売(卸)価格試算(税抜)'!R519))</f>
        <v/>
      </c>
      <c r="S519" s="96">
        <f>'6桁'!S519</f>
        <v>0</v>
      </c>
      <c r="T519" s="456" t="str">
        <f>IF('ユーザー別小売(卸)価格試算(税抜)'!T519="","",IF(ISNUMBER('ユーザー別小売(卸)価格試算(税抜)'!T519),IF(入力!$E$30=1,ROUNDDOWN('ユーザー別小売(卸)価格試算(税抜)'!T519*(1+入力!$E$31/100),-入力!$E$29),IF(入力!$E$30=2,ROUNDUP('ユーザー別小売(卸)価格試算(税抜)'!T519*(1+入力!$E$31/100),-入力!$E$29),IF(入力!$E$30=3,ROUND('ユーザー別小売(卸)価格試算(税抜)'!T519*(1+入力!$E$31/100),-入力!$E$29)))),'ユーザー別小売(卸)価格試算(税抜)'!T519))</f>
        <v/>
      </c>
      <c r="U519" s="126">
        <f>'6桁'!U519</f>
        <v>0</v>
      </c>
      <c r="V519" s="456" t="str">
        <f>IF('ユーザー別小売(卸)価格試算(税抜)'!V519="","",IF(ISNUMBER('ユーザー別小売(卸)価格試算(税抜)'!V519),IF(入力!$E$30=1,ROUNDDOWN('ユーザー別小売(卸)価格試算(税抜)'!V519*(1+入力!$E$31/100),-入力!$E$29),IF(入力!$E$30=2,ROUNDUP('ユーザー別小売(卸)価格試算(税抜)'!V519*(1+入力!$E$31/100),-入力!$E$29),IF(入力!$E$30=3,ROUND('ユーザー別小売(卸)価格試算(税抜)'!V519*(1+入力!$E$31/100),-入力!$E$29)))),'ユーザー別小売(卸)価格試算(税抜)'!V519))</f>
        <v/>
      </c>
      <c r="W519" s="96">
        <f>'6桁'!W519</f>
        <v>0</v>
      </c>
      <c r="X519" s="74"/>
      <c r="Y519" s="265"/>
      <c r="Z519" s="40"/>
    </row>
    <row r="520" spans="2:27" ht="30" customHeight="1">
      <c r="B520" s="503"/>
      <c r="C520" s="500" t="s">
        <v>370</v>
      </c>
      <c r="D520" s="605"/>
      <c r="E520" s="590" t="s">
        <v>2006</v>
      </c>
      <c r="F520" s="587"/>
      <c r="G520" s="342">
        <v>116</v>
      </c>
      <c r="H520" s="95" t="str">
        <f>IF('ユーザー別小売(卸)価格試算(税抜)'!H520="","",IF(ISNUMBER('ユーザー別小売(卸)価格試算(税抜)'!H520),IF(入力!$C$30=1,ROUNDDOWN('ユーザー別小売(卸)価格試算(税抜)'!H520*(1+入力!$C$31/100),-入力!$C$29),IF(入力!$C$30=2,ROUNDUP('ユーザー別小売(卸)価格試算(税抜)'!H520*(1+入力!$C$31/100),-入力!$C$29),IF(入力!$C$30=3,ROUND('ユーザー別小売(卸)価格試算(税抜)'!H520*(1+入力!$C$31/100),-入力!$C$29)))),'ユーザー別小売(卸)価格試算(税抜)'!H520))</f>
        <v/>
      </c>
      <c r="I520" s="96">
        <f>'6桁'!I520</f>
        <v>0</v>
      </c>
      <c r="J520" s="95" t="str">
        <f>IF('ユーザー別小売(卸)価格試算(税抜)'!J520="","",IF(ISNUMBER('ユーザー別小売(卸)価格試算(税抜)'!J520),IF(入力!$C$30=1,ROUNDDOWN('ユーザー別小売(卸)価格試算(税抜)'!J520*(1+入力!$C$31/100),-入力!$C$29),IF(入力!$C$30=2,ROUNDUP('ユーザー別小売(卸)価格試算(税抜)'!J520*(1+入力!$C$31/100),-入力!$C$29),IF(入力!$C$30=3,ROUND('ユーザー別小売(卸)価格試算(税抜)'!J520*(1+入力!$C$31/100),-入力!$C$29)))),'ユーザー別小売(卸)価格試算(税抜)'!J520))</f>
        <v/>
      </c>
      <c r="K520" s="96">
        <f>'6桁'!K520</f>
        <v>0</v>
      </c>
      <c r="L520" s="95">
        <f>IF('ユーザー別小売(卸)価格試算(税抜)'!L520="","",IF(ISNUMBER('ユーザー別小売(卸)価格試算(税抜)'!L520),IF(入力!$C$30=1,ROUNDDOWN('ユーザー別小売(卸)価格試算(税抜)'!L520*(1+入力!$C$31/100),-入力!$C$29),IF(入力!$C$30=2,ROUNDUP('ユーザー別小売(卸)価格試算(税抜)'!L520*(1+入力!$C$31/100),-入力!$C$29),IF(入力!$C$30=3,ROUND('ユーザー別小売(卸)価格試算(税抜)'!L520*(1+入力!$C$31/100),-入力!$C$29)))),'ユーザー別小売(卸)価格試算(税抜)'!L520))</f>
        <v>34980</v>
      </c>
      <c r="M520" s="96" t="str">
        <f>'6桁'!M520</f>
        <v>H</v>
      </c>
      <c r="N520" s="95">
        <f>IF('ユーザー別小売(卸)価格試算(税抜)'!N520="","",IF(ISNUMBER('ユーザー別小売(卸)価格試算(税抜)'!N520),IF(入力!$C$30=1,ROUNDDOWN('ユーザー別小売(卸)価格試算(税抜)'!N520*(1+入力!$C$31/100),-入力!$C$29),IF(入力!$C$30=2,ROUNDUP('ユーザー別小売(卸)価格試算(税抜)'!N520*(1+入力!$C$31/100),-入力!$C$29),IF(入力!$C$30=3,ROUND('ユーザー別小売(卸)価格試算(税抜)'!N520*(1+入力!$C$31/100),-入力!$C$29)))),'ユーザー別小売(卸)価格試算(税抜)'!N520))</f>
        <v>38390</v>
      </c>
      <c r="O520" s="126" t="str">
        <f>'6桁'!O520</f>
        <v>S
RBL</v>
      </c>
      <c r="P520" s="456" t="str">
        <f>IF('ユーザー別小売(卸)価格試算(税抜)'!P520="","",IF(ISNUMBER('ユーザー別小売(卸)価格試算(税抜)'!P520),IF(入力!$C$30=1,ROUNDDOWN('ユーザー別小売(卸)価格試算(税抜)'!P520*(1+入力!$C$31/100),-入力!$C$29),IF(入力!$C$30=2,ROUNDUP('ユーザー別小売(卸)価格試算(税抜)'!P520*(1+入力!$C$31/100),-入力!$C$29),IF(入力!$C$30=3,ROUND('ユーザー別小売(卸)価格試算(税抜)'!P520*(1+入力!$C$31/100),-入力!$C$29)))),'ユーザー別小売(卸)価格試算(税抜)'!P520))</f>
        <v>卸価格設定なし</v>
      </c>
      <c r="Q520" s="96" t="str">
        <f>'6桁'!Q520</f>
        <v>Q
WL</v>
      </c>
      <c r="R520" s="95" t="str">
        <f>IF('ユーザー別小売(卸)価格試算(税抜)'!R520="","",IF(ISNUMBER('ユーザー別小売(卸)価格試算(税抜)'!R520),IF(入力!$E$30=1,ROUNDDOWN('ユーザー別小売(卸)価格試算(税抜)'!R520*(1+入力!$E$31/100),-入力!$E$29),IF(入力!$E$30=2,ROUNDUP('ユーザー別小売(卸)価格試算(税抜)'!R520*(1+入力!$E$31/100),-入力!$E$29),IF(入力!$E$30=3,ROUND('ユーザー別小売(卸)価格試算(税抜)'!R520*(1+入力!$E$31/100),-入力!$E$29)))),'ユーザー別小売(卸)価格試算(税抜)'!R520))</f>
        <v/>
      </c>
      <c r="S520" s="96">
        <f>'6桁'!S520</f>
        <v>0</v>
      </c>
      <c r="T520" s="456" t="str">
        <f>IF('ユーザー別小売(卸)価格試算(税抜)'!T520="","",IF(ISNUMBER('ユーザー別小売(卸)価格試算(税抜)'!T520),IF(入力!$E$30=1,ROUNDDOWN('ユーザー別小売(卸)価格試算(税抜)'!T520*(1+入力!$E$31/100),-入力!$E$29),IF(入力!$E$30=2,ROUNDUP('ユーザー別小売(卸)価格試算(税抜)'!T520*(1+入力!$E$31/100),-入力!$E$29),IF(入力!$E$30=3,ROUND('ユーザー別小売(卸)価格試算(税抜)'!T520*(1+入力!$E$31/100),-入力!$E$29)))),'ユーザー別小売(卸)価格試算(税抜)'!T520))</f>
        <v/>
      </c>
      <c r="U520" s="126">
        <f>'6桁'!U520</f>
        <v>0</v>
      </c>
      <c r="V520" s="456" t="str">
        <f>IF('ユーザー別小売(卸)価格試算(税抜)'!V520="","",IF(ISNUMBER('ユーザー別小売(卸)価格試算(税抜)'!V520),IF(入力!$E$30=1,ROUNDDOWN('ユーザー別小売(卸)価格試算(税抜)'!V520*(1+入力!$E$31/100),-入力!$E$29),IF(入力!$E$30=2,ROUNDUP('ユーザー別小売(卸)価格試算(税抜)'!V520*(1+入力!$E$31/100),-入力!$E$29),IF(入力!$E$30=3,ROUND('ユーザー別小売(卸)価格試算(税抜)'!V520*(1+入力!$E$31/100),-入力!$E$29)))),'ユーザー別小売(卸)価格試算(税抜)'!V520))</f>
        <v>卸価格設定なし</v>
      </c>
      <c r="W520" s="96" t="str">
        <f>'6桁'!W520</f>
        <v>S★</v>
      </c>
      <c r="X520" s="74"/>
      <c r="Y520" s="265"/>
      <c r="Z520" s="40"/>
    </row>
    <row r="521" spans="2:27" ht="30" customHeight="1">
      <c r="B521" s="503"/>
      <c r="C521" s="500" t="s">
        <v>371</v>
      </c>
      <c r="D521" s="605"/>
      <c r="E521" s="500">
        <v>115</v>
      </c>
      <c r="F521" s="587"/>
      <c r="G521" s="342"/>
      <c r="H521" s="95" t="str">
        <f>IF('ユーザー別小売(卸)価格試算(税抜)'!H521="","",IF(ISNUMBER('ユーザー別小売(卸)価格試算(税抜)'!H521),IF(入力!$C$30=1,ROUNDDOWN('ユーザー別小売(卸)価格試算(税抜)'!H521*(1+入力!$C$31/100),-入力!$C$29),IF(入力!$C$30=2,ROUNDUP('ユーザー別小売(卸)価格試算(税抜)'!H521*(1+入力!$C$31/100),-入力!$C$29),IF(入力!$C$30=3,ROUND('ユーザー別小売(卸)価格試算(税抜)'!H521*(1+入力!$C$31/100),-入力!$C$29)))),'ユーザー別小売(卸)価格試算(税抜)'!H521))</f>
        <v/>
      </c>
      <c r="I521" s="96">
        <f>'6桁'!I521</f>
        <v>0</v>
      </c>
      <c r="J521" s="95" t="str">
        <f>IF('ユーザー別小売(卸)価格試算(税抜)'!J521="","",IF(ISNUMBER('ユーザー別小売(卸)価格試算(税抜)'!J521),IF(入力!$C$30=1,ROUNDDOWN('ユーザー別小売(卸)価格試算(税抜)'!J521*(1+入力!$C$31/100),-入力!$C$29),IF(入力!$C$30=2,ROUNDUP('ユーザー別小売(卸)価格試算(税抜)'!J521*(1+入力!$C$31/100),-入力!$C$29),IF(入力!$C$30=3,ROUND('ユーザー別小売(卸)価格試算(税抜)'!J521*(1+入力!$C$31/100),-入力!$C$29)))),'ユーザー別小売(卸)価格試算(税抜)'!J521))</f>
        <v/>
      </c>
      <c r="K521" s="96">
        <f>'6桁'!K521</f>
        <v>0</v>
      </c>
      <c r="L521" s="95">
        <f>IF('ユーザー別小売(卸)価格試算(税抜)'!L521="","",IF(ISNUMBER('ユーザー別小売(卸)価格試算(税抜)'!L521),IF(入力!$C$30=1,ROUNDDOWN('ユーザー別小売(卸)価格試算(税抜)'!L521*(1+入力!$C$31/100),-入力!$C$29),IF(入力!$C$30=2,ROUNDUP('ユーザー別小売(卸)価格試算(税抜)'!L521*(1+入力!$C$31/100),-入力!$C$29),IF(入力!$C$30=3,ROUND('ユーザー別小売(卸)価格試算(税抜)'!L521*(1+入力!$C$31/100),-入力!$C$29)))),'ユーザー別小売(卸)価格試算(税抜)'!L521))</f>
        <v>36410</v>
      </c>
      <c r="M521" s="96" t="str">
        <f>'6桁'!M521</f>
        <v>H</v>
      </c>
      <c r="N521" s="95">
        <f>IF('ユーザー別小売(卸)価格試算(税抜)'!N521="","",IF(ISNUMBER('ユーザー別小売(卸)価格試算(税抜)'!N521),IF(入力!$C$30=1,ROUNDDOWN('ユーザー別小売(卸)価格試算(税抜)'!N521*(1+入力!$C$31/100),-入力!$C$29),IF(入力!$C$30=2,ROUNDUP('ユーザー別小売(卸)価格試算(税抜)'!N521*(1+入力!$C$31/100),-入力!$C$29),IF(入力!$C$30=3,ROUND('ユーザー別小売(卸)価格試算(税抜)'!N521*(1+入力!$C$31/100),-入力!$C$29)))),'ユーザー別小売(卸)価格試算(税抜)'!N521))</f>
        <v>40810</v>
      </c>
      <c r="O521" s="126" t="str">
        <f>'6桁'!O521</f>
        <v>T
OWL</v>
      </c>
      <c r="P521" s="95" t="str">
        <f>IF('ユーザー別小売(卸)価格試算(税抜)'!P521="","",IF(ISNUMBER('ユーザー別小売(卸)価格試算(税抜)'!P521),IF(入力!$C$30=1,ROUNDDOWN('ユーザー別小売(卸)価格試算(税抜)'!P521*(1+入力!$C$31/100),-入力!$C$29),IF(入力!$C$30=2,ROUNDUP('ユーザー別小売(卸)価格試算(税抜)'!P521*(1+入力!$C$31/100),-入力!$C$29),IF(入力!$C$30=3,ROUND('ユーザー別小売(卸)価格試算(税抜)'!P521*(1+入力!$C$31/100),-入力!$C$29)))),'ユーザー別小売(卸)価格試算(税抜)'!P521))</f>
        <v/>
      </c>
      <c r="Q521" s="96">
        <f>'6桁'!Q521</f>
        <v>0</v>
      </c>
      <c r="R521" s="95" t="str">
        <f>IF('ユーザー別小売(卸)価格試算(税抜)'!R521="","",IF(ISNUMBER('ユーザー別小売(卸)価格試算(税抜)'!R521),IF(入力!$E$30=1,ROUNDDOWN('ユーザー別小売(卸)価格試算(税抜)'!R521*(1+入力!$E$31/100),-入力!$E$29),IF(入力!$E$30=2,ROUNDUP('ユーザー別小売(卸)価格試算(税抜)'!R521*(1+入力!$E$31/100),-入力!$E$29),IF(入力!$E$30=3,ROUND('ユーザー別小売(卸)価格試算(税抜)'!R521*(1+入力!$E$31/100),-入力!$E$29)))),'ユーザー別小売(卸)価格試算(税抜)'!R521))</f>
        <v/>
      </c>
      <c r="S521" s="96">
        <f>'6桁'!S521</f>
        <v>0</v>
      </c>
      <c r="T521" s="456" t="str">
        <f>IF('ユーザー別小売(卸)価格試算(税抜)'!T521="","",IF(ISNUMBER('ユーザー別小売(卸)価格試算(税抜)'!T521),IF(入力!$E$30=1,ROUNDDOWN('ユーザー別小売(卸)価格試算(税抜)'!T521*(1+入力!$E$31/100),-入力!$E$29),IF(入力!$E$30=2,ROUNDUP('ユーザー別小売(卸)価格試算(税抜)'!T521*(1+入力!$E$31/100),-入力!$E$29),IF(入力!$E$30=3,ROUND('ユーザー別小売(卸)価格試算(税抜)'!T521*(1+入力!$E$31/100),-入力!$E$29)))),'ユーザー別小売(卸)価格試算(税抜)'!T521))</f>
        <v/>
      </c>
      <c r="U521" s="126">
        <f>'6桁'!U521</f>
        <v>0</v>
      </c>
      <c r="V521" s="456" t="str">
        <f>IF('ユーザー別小売(卸)価格試算(税抜)'!V521="","",IF(ISNUMBER('ユーザー別小売(卸)価格試算(税抜)'!V521),IF(入力!$E$30=1,ROUNDDOWN('ユーザー別小売(卸)価格試算(税抜)'!V521*(1+入力!$E$31/100),-入力!$E$29),IF(入力!$E$30=2,ROUNDUP('ユーザー別小売(卸)価格試算(税抜)'!V521*(1+入力!$E$31/100),-入力!$E$29),IF(入力!$E$30=3,ROUND('ユーザー別小売(卸)価格試算(税抜)'!V521*(1+入力!$E$31/100),-入力!$E$29)))),'ユーザー別小売(卸)価格試算(税抜)'!V521))</f>
        <v/>
      </c>
      <c r="W521" s="96">
        <f>'6桁'!W521</f>
        <v>0</v>
      </c>
      <c r="X521" s="74"/>
      <c r="Y521" s="265"/>
      <c r="Z521" s="40"/>
    </row>
    <row r="522" spans="2:27" ht="30" customHeight="1">
      <c r="B522" s="503"/>
      <c r="C522" s="500" t="s">
        <v>372</v>
      </c>
      <c r="D522" s="605"/>
      <c r="E522" s="590" t="s">
        <v>2007</v>
      </c>
      <c r="F522" s="587"/>
      <c r="G522" s="342"/>
      <c r="H522" s="95" t="str">
        <f>IF('ユーザー別小売(卸)価格試算(税抜)'!H522="","",IF(ISNUMBER('ユーザー別小売(卸)価格試算(税抜)'!H522),IF(入力!$C$30=1,ROUNDDOWN('ユーザー別小売(卸)価格試算(税抜)'!H522*(1+入力!$C$31/100),-入力!$C$29),IF(入力!$C$30=2,ROUNDUP('ユーザー別小売(卸)価格試算(税抜)'!H522*(1+入力!$C$31/100),-入力!$C$29),IF(入力!$C$30=3,ROUND('ユーザー別小売(卸)価格試算(税抜)'!H522*(1+入力!$C$31/100),-入力!$C$29)))),'ユーザー別小売(卸)価格試算(税抜)'!H522))</f>
        <v/>
      </c>
      <c r="I522" s="96">
        <f>'6桁'!I522</f>
        <v>0</v>
      </c>
      <c r="J522" s="95" t="str">
        <f>IF('ユーザー別小売(卸)価格試算(税抜)'!J522="","",IF(ISNUMBER('ユーザー別小売(卸)価格試算(税抜)'!J522),IF(入力!$C$30=1,ROUNDDOWN('ユーザー別小売(卸)価格試算(税抜)'!J522*(1+入力!$C$31/100),-入力!$C$29),IF(入力!$C$30=2,ROUNDUP('ユーザー別小売(卸)価格試算(税抜)'!J522*(1+入力!$C$31/100),-入力!$C$29),IF(入力!$C$30=3,ROUND('ユーザー別小売(卸)価格試算(税抜)'!J522*(1+入力!$C$31/100),-入力!$C$29)))),'ユーザー別小売(卸)価格試算(税抜)'!J522))</f>
        <v/>
      </c>
      <c r="K522" s="96">
        <f>'6桁'!K522</f>
        <v>0</v>
      </c>
      <c r="L522" s="95">
        <f>IF('ユーザー別小売(卸)価格試算(税抜)'!L522="","",IF(ISNUMBER('ユーザー別小売(卸)価格試算(税抜)'!L522),IF(入力!$C$30=1,ROUNDDOWN('ユーザー別小売(卸)価格試算(税抜)'!L522*(1+入力!$C$31/100),-入力!$C$29),IF(入力!$C$30=2,ROUNDUP('ユーザー別小売(卸)価格試算(税抜)'!L522*(1+入力!$C$31/100),-入力!$C$29),IF(入力!$C$30=3,ROUND('ユーザー別小売(卸)価格試算(税抜)'!L522*(1+入力!$C$31/100),-入力!$C$29)))),'ユーザー別小売(卸)価格試算(税抜)'!L522))</f>
        <v>33220</v>
      </c>
      <c r="M522" s="96" t="str">
        <f>'6桁'!M522</f>
        <v>S</v>
      </c>
      <c r="N522" s="95">
        <f>IF('ユーザー別小売(卸)価格試算(税抜)'!N522="","",IF(ISNUMBER('ユーザー別小売(卸)価格試算(税抜)'!N522),IF(入力!$C$30=1,ROUNDDOWN('ユーザー別小売(卸)価格試算(税抜)'!N522*(1+入力!$C$31/100),-入力!$C$29),IF(入力!$C$30=2,ROUNDUP('ユーザー別小売(卸)価格試算(税抜)'!N522*(1+入力!$C$31/100),-入力!$C$29),IF(入力!$C$30=3,ROUND('ユーザー別小売(卸)価格試算(税抜)'!N522*(1+入力!$C$31/100),-入力!$C$29)))),'ユーザー別小売(卸)価格試算(税抜)'!N522))</f>
        <v>34430</v>
      </c>
      <c r="O522" s="126" t="str">
        <f>'6桁'!O522</f>
        <v>S
RBL</v>
      </c>
      <c r="P522" s="456" t="str">
        <f>IF('ユーザー別小売(卸)価格試算(税抜)'!P522="","",IF(ISNUMBER('ユーザー別小売(卸)価格試算(税抜)'!P522),IF(入力!$C$30=1,ROUNDDOWN('ユーザー別小売(卸)価格試算(税抜)'!P522*(1+入力!$C$31/100),-入力!$C$29),IF(入力!$C$30=2,ROUNDUP('ユーザー別小売(卸)価格試算(税抜)'!P522*(1+入力!$C$31/100),-入力!$C$29),IF(入力!$C$30=3,ROUND('ユーザー別小売(卸)価格試算(税抜)'!P522*(1+入力!$C$31/100),-入力!$C$29)))),'ユーザー別小売(卸)価格試算(税抜)'!P522))</f>
        <v>卸価格設定なし</v>
      </c>
      <c r="Q522" s="96" t="str">
        <f>'6桁'!Q522</f>
        <v>⑧Q
WL</v>
      </c>
      <c r="R522" s="95" t="str">
        <f>IF('ユーザー別小売(卸)価格試算(税抜)'!R522="","",IF(ISNUMBER('ユーザー別小売(卸)価格試算(税抜)'!R522),IF(入力!$E$30=1,ROUNDDOWN('ユーザー別小売(卸)価格試算(税抜)'!R522*(1+入力!$E$31/100),-入力!$E$29),IF(入力!$E$30=2,ROUNDUP('ユーザー別小売(卸)価格試算(税抜)'!R522*(1+入力!$E$31/100),-入力!$E$29),IF(入力!$E$30=3,ROUND('ユーザー別小売(卸)価格試算(税抜)'!R522*(1+入力!$E$31/100),-入力!$E$29)))),'ユーザー別小売(卸)価格試算(税抜)'!R522))</f>
        <v/>
      </c>
      <c r="S522" s="96">
        <f>'6桁'!S522</f>
        <v>0</v>
      </c>
      <c r="T522" s="456" t="str">
        <f>IF('ユーザー別小売(卸)価格試算(税抜)'!T522="","",IF(ISNUMBER('ユーザー別小売(卸)価格試算(税抜)'!T522),IF(入力!$E$30=1,ROUNDDOWN('ユーザー別小売(卸)価格試算(税抜)'!T522*(1+入力!$E$31/100),-入力!$E$29),IF(入力!$E$30=2,ROUNDUP('ユーザー別小売(卸)価格試算(税抜)'!T522*(1+入力!$E$31/100),-入力!$E$29),IF(入力!$E$30=3,ROUND('ユーザー別小売(卸)価格試算(税抜)'!T522*(1+入力!$E$31/100),-入力!$E$29)))),'ユーザー別小売(卸)価格試算(税抜)'!T522))</f>
        <v/>
      </c>
      <c r="U522" s="126">
        <f>'6桁'!U522</f>
        <v>0</v>
      </c>
      <c r="V522" s="456" t="str">
        <f>IF('ユーザー別小売(卸)価格試算(税抜)'!V522="","",IF(ISNUMBER('ユーザー別小売(卸)価格試算(税抜)'!V522),IF(入力!$E$30=1,ROUNDDOWN('ユーザー別小売(卸)価格試算(税抜)'!V522*(1+入力!$E$31/100),-入力!$E$29),IF(入力!$E$30=2,ROUNDUP('ユーザー別小売(卸)価格試算(税抜)'!V522*(1+入力!$E$31/100),-入力!$E$29),IF(入力!$E$30=3,ROUND('ユーザー別小売(卸)価格試算(税抜)'!V522*(1+入力!$E$31/100),-入力!$E$29)))),'ユーザー別小売(卸)価格試算(税抜)'!V522))</f>
        <v/>
      </c>
      <c r="W522" s="96">
        <f>'6桁'!W522</f>
        <v>0</v>
      </c>
      <c r="X522" s="74"/>
      <c r="Y522" s="265"/>
      <c r="Z522" s="40"/>
    </row>
    <row r="523" spans="2:27" ht="30" customHeight="1">
      <c r="B523" s="503"/>
      <c r="C523" s="500" t="s">
        <v>2003</v>
      </c>
      <c r="D523" s="605"/>
      <c r="E523" s="500" t="s">
        <v>2004</v>
      </c>
      <c r="F523" s="587"/>
      <c r="G523" s="249"/>
      <c r="H523" s="319" t="str">
        <f>IF('ユーザー別小売(卸)価格試算(税抜)'!H523="","",IF(ISNUMBER('ユーザー別小売(卸)価格試算(税抜)'!H523),IF(入力!$C$30=1,ROUNDDOWN('ユーザー別小売(卸)価格試算(税抜)'!H523*(1+入力!$C$31/100),-入力!$C$29),IF(入力!$C$30=2,ROUNDUP('ユーザー別小売(卸)価格試算(税抜)'!H523*(1+入力!$C$31/100),-入力!$C$29),IF(入力!$C$30=3,ROUND('ユーザー別小売(卸)価格試算(税抜)'!H523*(1+入力!$C$31/100),-入力!$C$29)))),'ユーザー別小売(卸)価格試算(税抜)'!H523))</f>
        <v/>
      </c>
      <c r="I523" s="359">
        <f>'6桁'!I523</f>
        <v>0</v>
      </c>
      <c r="J523" s="319" t="str">
        <f>IF('ユーザー別小売(卸)価格試算(税抜)'!J523="","",IF(ISNUMBER('ユーザー別小売(卸)価格試算(税抜)'!J523),IF(入力!$C$30=1,ROUNDDOWN('ユーザー別小売(卸)価格試算(税抜)'!J523*(1+入力!$C$31/100),-入力!$C$29),IF(入力!$C$30=2,ROUNDUP('ユーザー別小売(卸)価格試算(税抜)'!J523*(1+入力!$C$31/100),-入力!$C$29),IF(入力!$C$30=3,ROUND('ユーザー別小売(卸)価格試算(税抜)'!J523*(1+入力!$C$31/100),-入力!$C$29)))),'ユーザー別小売(卸)価格試算(税抜)'!J523))</f>
        <v/>
      </c>
      <c r="K523" s="359">
        <f>'6桁'!K523</f>
        <v>0</v>
      </c>
      <c r="L523" s="319" t="str">
        <f>IF('ユーザー別小売(卸)価格試算(税抜)'!L523="","",IF(ISNUMBER('ユーザー別小売(卸)価格試算(税抜)'!L523),IF(入力!$C$30=1,ROUNDDOWN('ユーザー別小売(卸)価格試算(税抜)'!L523*(1+入力!$C$31/100),-入力!$C$29),IF(入力!$C$30=2,ROUNDUP('ユーザー別小売(卸)価格試算(税抜)'!L523*(1+入力!$C$31/100),-入力!$C$29),IF(入力!$C$30=3,ROUND('ユーザー別小売(卸)価格試算(税抜)'!L523*(1+入力!$C$31/100),-入力!$C$29)))),'ユーザー別小売(卸)価格試算(税抜)'!L523))</f>
        <v/>
      </c>
      <c r="M523" s="359">
        <f>'6桁'!M523</f>
        <v>0</v>
      </c>
      <c r="N523" s="319" t="str">
        <f>IF('ユーザー別小売(卸)価格試算(税抜)'!N523="","",IF(ISNUMBER('ユーザー別小売(卸)価格試算(税抜)'!N523),IF(入力!$C$30=1,ROUNDDOWN('ユーザー別小売(卸)価格試算(税抜)'!N523*(1+入力!$C$31/100),-入力!$C$29),IF(入力!$C$30=2,ROUNDUP('ユーザー別小売(卸)価格試算(税抜)'!N523*(1+入力!$C$31/100),-入力!$C$29),IF(入力!$C$30=3,ROUND('ユーザー別小売(卸)価格試算(税抜)'!N523*(1+入力!$C$31/100),-入力!$C$29)))),'ユーザー別小売(卸)価格試算(税抜)'!N523))</f>
        <v/>
      </c>
      <c r="O523" s="132">
        <f>'6桁'!O523</f>
        <v>0</v>
      </c>
      <c r="P523" s="474" t="str">
        <f>IF('ユーザー別小売(卸)価格試算(税抜)'!P523="","",IF(ISNUMBER('ユーザー別小売(卸)価格試算(税抜)'!P523),IF(入力!$C$30=1,ROUNDDOWN('ユーザー別小売(卸)価格試算(税抜)'!P523*(1+入力!$C$31/100),-入力!$C$29),IF(入力!$C$30=2,ROUNDUP('ユーザー別小売(卸)価格試算(税抜)'!P523*(1+入力!$C$31/100),-入力!$C$29),IF(入力!$C$30=3,ROUND('ユーザー別小売(卸)価格試算(税抜)'!P523*(1+入力!$C$31/100),-入力!$C$29)))),'ユーザー別小売(卸)価格試算(税抜)'!P523))</f>
        <v>卸価格設定なし</v>
      </c>
      <c r="Q523" s="359" t="str">
        <f>'6桁'!Q523</f>
        <v>⑧Q
WL</v>
      </c>
      <c r="R523" s="319" t="str">
        <f>IF('ユーザー別小売(卸)価格試算(税抜)'!R523="","",IF(ISNUMBER('ユーザー別小売(卸)価格試算(税抜)'!R523),IF(入力!$E$30=1,ROUNDDOWN('ユーザー別小売(卸)価格試算(税抜)'!R523*(1+入力!$E$31/100),-入力!$E$29),IF(入力!$E$30=2,ROUNDUP('ユーザー別小売(卸)価格試算(税抜)'!R523*(1+入力!$E$31/100),-入力!$E$29),IF(入力!$E$30=3,ROUND('ユーザー別小売(卸)価格試算(税抜)'!R523*(1+入力!$E$31/100),-入力!$E$29)))),'ユーザー別小売(卸)価格試算(税抜)'!R523))</f>
        <v/>
      </c>
      <c r="S523" s="359">
        <f>'6桁'!S523</f>
        <v>0</v>
      </c>
      <c r="T523" s="474" t="str">
        <f>IF('ユーザー別小売(卸)価格試算(税抜)'!T523="","",IF(ISNUMBER('ユーザー別小売(卸)価格試算(税抜)'!T523),IF(入力!$E$30=1,ROUNDDOWN('ユーザー別小売(卸)価格試算(税抜)'!T523*(1+入力!$E$31/100),-入力!$E$29),IF(入力!$E$30=2,ROUNDUP('ユーザー別小売(卸)価格試算(税抜)'!T523*(1+入力!$E$31/100),-入力!$E$29),IF(入力!$E$30=3,ROUND('ユーザー別小売(卸)価格試算(税抜)'!T523*(1+入力!$E$31/100),-入力!$E$29)))),'ユーザー別小売(卸)価格試算(税抜)'!T523))</f>
        <v/>
      </c>
      <c r="U523" s="132">
        <f>'6桁'!U523</f>
        <v>0</v>
      </c>
      <c r="V523" s="474" t="str">
        <f>IF('ユーザー別小売(卸)価格試算(税抜)'!V523="","",IF(ISNUMBER('ユーザー別小売(卸)価格試算(税抜)'!V523),IF(入力!$E$30=1,ROUNDDOWN('ユーザー別小売(卸)価格試算(税抜)'!V523*(1+入力!$E$31/100),-入力!$E$29),IF(入力!$E$30=2,ROUNDUP('ユーザー別小売(卸)価格試算(税抜)'!V523*(1+入力!$E$31/100),-入力!$E$29),IF(入力!$E$30=3,ROUND('ユーザー別小売(卸)価格試算(税抜)'!V523*(1+入力!$E$31/100),-入力!$E$29)))),'ユーザー別小売(卸)価格試算(税抜)'!V523))</f>
        <v/>
      </c>
      <c r="W523" s="359">
        <f>'6桁'!W523</f>
        <v>0</v>
      </c>
      <c r="X523" s="74"/>
      <c r="Y523" s="265"/>
      <c r="Z523" s="40"/>
    </row>
    <row r="524" spans="2:27" ht="30" customHeight="1" thickBot="1">
      <c r="B524" s="544"/>
      <c r="C524" s="500" t="s">
        <v>673</v>
      </c>
      <c r="D524" s="605"/>
      <c r="E524" s="558">
        <v>112</v>
      </c>
      <c r="F524" s="932"/>
      <c r="G524" s="344"/>
      <c r="H524" s="118" t="str">
        <f>IF('ユーザー別小売(卸)価格試算(税抜)'!H524="","",IF(ISNUMBER('ユーザー別小売(卸)価格試算(税抜)'!H524),IF(入力!$C$30=1,ROUNDDOWN('ユーザー別小売(卸)価格試算(税抜)'!H524*(1+入力!$C$31/100),-入力!$C$29),IF(入力!$C$30=2,ROUNDUP('ユーザー別小売(卸)価格試算(税抜)'!H524*(1+入力!$C$31/100),-入力!$C$29),IF(入力!$C$30=3,ROUND('ユーザー別小売(卸)価格試算(税抜)'!H524*(1+入力!$C$31/100),-入力!$C$29)))),'ユーザー別小売(卸)価格試算(税抜)'!H524))</f>
        <v/>
      </c>
      <c r="I524" s="119">
        <f>'6桁'!I524</f>
        <v>0</v>
      </c>
      <c r="J524" s="118" t="str">
        <f>IF('ユーザー別小売(卸)価格試算(税抜)'!J524="","",IF(ISNUMBER('ユーザー別小売(卸)価格試算(税抜)'!J524),IF(入力!$C$30=1,ROUNDDOWN('ユーザー別小売(卸)価格試算(税抜)'!J524*(1+入力!$C$31/100),-入力!$C$29),IF(入力!$C$30=2,ROUNDUP('ユーザー別小売(卸)価格試算(税抜)'!J524*(1+入力!$C$31/100),-入力!$C$29),IF(入力!$C$30=3,ROUND('ユーザー別小売(卸)価格試算(税抜)'!J524*(1+入力!$C$31/100),-入力!$C$29)))),'ユーザー別小売(卸)価格試算(税抜)'!J524))</f>
        <v/>
      </c>
      <c r="K524" s="119">
        <f>'6桁'!K524</f>
        <v>0</v>
      </c>
      <c r="L524" s="118" t="str">
        <f>IF('ユーザー別小売(卸)価格試算(税抜)'!L524="","",IF(ISNUMBER('ユーザー別小売(卸)価格試算(税抜)'!L524),IF(入力!$C$30=1,ROUNDDOWN('ユーザー別小売(卸)価格試算(税抜)'!L524*(1+入力!$C$31/100),-入力!$C$29),IF(入力!$C$30=2,ROUNDUP('ユーザー別小売(卸)価格試算(税抜)'!L524*(1+入力!$C$31/100),-入力!$C$29),IF(入力!$C$30=3,ROUND('ユーザー別小売(卸)価格試算(税抜)'!L524*(1+入力!$C$31/100),-入力!$C$29)))),'ユーザー別小売(卸)価格試算(税抜)'!L524))</f>
        <v/>
      </c>
      <c r="M524" s="119">
        <f>'6桁'!M524</f>
        <v>0</v>
      </c>
      <c r="N524" s="118">
        <f>IF('ユーザー別小売(卸)価格試算(税抜)'!N524="","",IF(ISNUMBER('ユーザー別小売(卸)価格試算(税抜)'!N524),IF(入力!$C$30=1,ROUNDDOWN('ユーザー別小売(卸)価格試算(税抜)'!N524*(1+入力!$C$31/100),-入力!$C$29),IF(入力!$C$30=2,ROUNDUP('ユーザー別小売(卸)価格試算(税抜)'!N524*(1+入力!$C$31/100),-入力!$C$29),IF(入力!$C$30=3,ROUND('ユーザー別小売(卸)価格試算(税抜)'!N524*(1+入力!$C$31/100),-入力!$C$29)))),'ユーザー別小売(卸)価格試算(税抜)'!N524))</f>
        <v>37620</v>
      </c>
      <c r="O524" s="127" t="str">
        <f>'6桁'!O524</f>
        <v>S
OWL</v>
      </c>
      <c r="P524" s="118" t="str">
        <f>IF('ユーザー別小売(卸)価格試算(税抜)'!P524="","",IF(ISNUMBER('ユーザー別小売(卸)価格試算(税抜)'!P524),IF(入力!$C$30=1,ROUNDDOWN('ユーザー別小売(卸)価格試算(税抜)'!P524*(1+入力!$C$31/100),-入力!$C$29),IF(入力!$C$30=2,ROUNDUP('ユーザー別小売(卸)価格試算(税抜)'!P524*(1+入力!$C$31/100),-入力!$C$29),IF(入力!$C$30=3,ROUND('ユーザー別小売(卸)価格試算(税抜)'!P524*(1+入力!$C$31/100),-入力!$C$29)))),'ユーザー別小売(卸)価格試算(税抜)'!P524))</f>
        <v/>
      </c>
      <c r="Q524" s="119">
        <f>'6桁'!Q524</f>
        <v>0</v>
      </c>
      <c r="R524" s="118" t="str">
        <f>IF('ユーザー別小売(卸)価格試算(税抜)'!R524="","",IF(ISNUMBER('ユーザー別小売(卸)価格試算(税抜)'!R524),IF(入力!$E$30=1,ROUNDDOWN('ユーザー別小売(卸)価格試算(税抜)'!R524*(1+入力!$E$31/100),-入力!$E$29),IF(入力!$E$30=2,ROUNDUP('ユーザー別小売(卸)価格試算(税抜)'!R524*(1+入力!$E$31/100),-入力!$E$29),IF(入力!$E$30=3,ROUND('ユーザー別小売(卸)価格試算(税抜)'!R524*(1+入力!$E$31/100),-入力!$E$29)))),'ユーザー別小売(卸)価格試算(税抜)'!R524))</f>
        <v/>
      </c>
      <c r="S524" s="119">
        <f>'6桁'!S524</f>
        <v>0</v>
      </c>
      <c r="T524" s="460" t="str">
        <f>IF('ユーザー別小売(卸)価格試算(税抜)'!T524="","",IF(ISNUMBER('ユーザー別小売(卸)価格試算(税抜)'!T524),IF(入力!$E$30=1,ROUNDDOWN('ユーザー別小売(卸)価格試算(税抜)'!T524*(1+入力!$E$31/100),-入力!$E$29),IF(入力!$E$30=2,ROUNDUP('ユーザー別小売(卸)価格試算(税抜)'!T524*(1+入力!$E$31/100),-入力!$E$29),IF(入力!$E$30=3,ROUND('ユーザー別小売(卸)価格試算(税抜)'!T524*(1+入力!$E$31/100),-入力!$E$29)))),'ユーザー別小売(卸)価格試算(税抜)'!T524))</f>
        <v/>
      </c>
      <c r="U524" s="127">
        <f>'6桁'!U524</f>
        <v>0</v>
      </c>
      <c r="V524" s="460" t="str">
        <f>IF('ユーザー別小売(卸)価格試算(税抜)'!V524="","",IF(ISNUMBER('ユーザー別小売(卸)価格試算(税抜)'!V524),IF(入力!$E$30=1,ROUNDDOWN('ユーザー別小売(卸)価格試算(税抜)'!V524*(1+入力!$E$31/100),-入力!$E$29),IF(入力!$E$30=2,ROUNDUP('ユーザー別小売(卸)価格試算(税抜)'!V524*(1+入力!$E$31/100),-入力!$E$29),IF(入力!$E$30=3,ROUND('ユーザー別小売(卸)価格試算(税抜)'!V524*(1+入力!$E$31/100),-入力!$E$29)))),'ユーザー別小売(卸)価格試算(税抜)'!V524))</f>
        <v/>
      </c>
      <c r="W524" s="119">
        <f>'6桁'!W524</f>
        <v>0</v>
      </c>
      <c r="X524" s="74"/>
      <c r="Y524" s="265"/>
      <c r="Z524" s="40"/>
    </row>
    <row r="525" spans="2:27" ht="70.5" customHeight="1">
      <c r="B525" s="545" t="s">
        <v>2011</v>
      </c>
      <c r="C525" s="588"/>
      <c r="D525" s="588"/>
      <c r="E525" s="588"/>
      <c r="F525" s="588"/>
      <c r="G525" s="588"/>
      <c r="H525" s="588"/>
      <c r="I525" s="588"/>
      <c r="J525" s="588"/>
      <c r="K525" s="588"/>
      <c r="L525" s="588"/>
      <c r="M525" s="588"/>
      <c r="N525" s="588"/>
      <c r="O525" s="588"/>
      <c r="P525" s="588"/>
      <c r="Q525" s="588"/>
      <c r="R525" s="588"/>
      <c r="S525" s="588"/>
      <c r="T525" s="588"/>
      <c r="U525" s="588"/>
      <c r="V525" s="589"/>
      <c r="W525" s="589"/>
    </row>
    <row r="527" spans="2:27" ht="14.25" thickBot="1"/>
    <row r="528" spans="2:27" ht="20.25" thickTop="1" thickBot="1">
      <c r="B528" s="518" t="s">
        <v>505</v>
      </c>
      <c r="C528" s="519"/>
      <c r="D528" s="519"/>
      <c r="E528" s="519"/>
      <c r="F528" s="519"/>
      <c r="G528" s="519"/>
      <c r="H528" s="519"/>
      <c r="I528" s="519"/>
      <c r="J528" s="519"/>
      <c r="K528" s="519"/>
      <c r="L528" s="519"/>
      <c r="M528" s="519"/>
      <c r="N528" s="519"/>
      <c r="O528" s="519"/>
      <c r="P528" s="519"/>
      <c r="Q528" s="519"/>
      <c r="R528" s="519"/>
      <c r="S528" s="519"/>
      <c r="T528" s="519"/>
      <c r="U528" s="519"/>
      <c r="V528" s="519"/>
      <c r="W528" s="519"/>
      <c r="X528" s="519"/>
      <c r="Y528" s="519"/>
      <c r="Z528" s="519"/>
      <c r="AA528" s="520"/>
    </row>
    <row r="529" spans="2:25" ht="14.25" thickTop="1">
      <c r="C529" s="40"/>
      <c r="D529" s="40"/>
      <c r="E529" s="40"/>
      <c r="F529" s="79"/>
      <c r="H529" s="79"/>
      <c r="K529" s="52"/>
      <c r="M529" s="52"/>
      <c r="Q529" s="52"/>
    </row>
    <row r="530" spans="2:25" ht="14.25" thickBot="1">
      <c r="B530" s="11"/>
    </row>
    <row r="531" spans="2:25" ht="19.5" customHeight="1" thickBot="1">
      <c r="B531" s="521" t="s">
        <v>41</v>
      </c>
      <c r="C531" s="534" t="s">
        <v>524</v>
      </c>
      <c r="D531" s="535"/>
      <c r="E531" s="527" t="s">
        <v>1113</v>
      </c>
      <c r="F531" s="581"/>
      <c r="G531" s="528"/>
      <c r="H531" s="531" t="s">
        <v>453</v>
      </c>
      <c r="I531" s="532"/>
      <c r="J531" s="532"/>
      <c r="K531" s="532"/>
      <c r="L531" s="532"/>
      <c r="M531" s="532"/>
      <c r="N531" s="532"/>
      <c r="O531" s="532"/>
      <c r="P531" s="532"/>
      <c r="Q531" s="532"/>
      <c r="R531" s="532"/>
      <c r="S531" s="532"/>
      <c r="T531" s="532"/>
      <c r="U531" s="533"/>
      <c r="V531" s="531" t="s">
        <v>455</v>
      </c>
      <c r="W531" s="532"/>
      <c r="X531" s="532"/>
      <c r="Y531" s="533"/>
    </row>
    <row r="532" spans="2:25" ht="19.5" customHeight="1">
      <c r="B532" s="522"/>
      <c r="C532" s="536"/>
      <c r="D532" s="537"/>
      <c r="E532" s="529"/>
      <c r="F532" s="582"/>
      <c r="G532" s="530"/>
      <c r="H532" s="516" t="s">
        <v>773</v>
      </c>
      <c r="I532" s="507"/>
      <c r="J532" s="516" t="s">
        <v>971</v>
      </c>
      <c r="K532" s="507"/>
      <c r="L532" s="516" t="s">
        <v>1005</v>
      </c>
      <c r="M532" s="507"/>
      <c r="N532" s="516" t="s">
        <v>790</v>
      </c>
      <c r="O532" s="507"/>
      <c r="P532" s="516" t="s">
        <v>1998</v>
      </c>
      <c r="Q532" s="507"/>
      <c r="R532" s="516" t="s">
        <v>792</v>
      </c>
      <c r="S532" s="507"/>
      <c r="T532" s="516" t="s">
        <v>794</v>
      </c>
      <c r="U532" s="507"/>
      <c r="V532" s="516" t="s">
        <v>788</v>
      </c>
      <c r="W532" s="507"/>
      <c r="X532" s="516" t="s">
        <v>797</v>
      </c>
      <c r="Y532" s="507"/>
    </row>
    <row r="533" spans="2:25" ht="19.5" customHeight="1">
      <c r="B533" s="522"/>
      <c r="C533" s="536"/>
      <c r="D533" s="537"/>
      <c r="E533" s="583" t="s">
        <v>2033</v>
      </c>
      <c r="F533" s="584"/>
      <c r="G533" s="550" t="s">
        <v>1114</v>
      </c>
      <c r="H533" s="517"/>
      <c r="I533" s="509"/>
      <c r="J533" s="517"/>
      <c r="K533" s="509"/>
      <c r="L533" s="517"/>
      <c r="M533" s="509"/>
      <c r="N533" s="517"/>
      <c r="O533" s="509"/>
      <c r="P533" s="517"/>
      <c r="Q533" s="509"/>
      <c r="R533" s="517"/>
      <c r="S533" s="509"/>
      <c r="T533" s="517"/>
      <c r="U533" s="509"/>
      <c r="V533" s="517"/>
      <c r="W533" s="509"/>
      <c r="X533" s="517"/>
      <c r="Y533" s="509"/>
    </row>
    <row r="534" spans="2:25" ht="19.5" customHeight="1" thickBot="1">
      <c r="B534" s="523"/>
      <c r="C534" s="538"/>
      <c r="D534" s="539"/>
      <c r="E534" s="585"/>
      <c r="F534" s="586"/>
      <c r="G534" s="574"/>
      <c r="H534" s="514" t="s">
        <v>652</v>
      </c>
      <c r="I534" s="515"/>
      <c r="J534" s="514" t="s">
        <v>492</v>
      </c>
      <c r="K534" s="515"/>
      <c r="L534" s="514" t="s">
        <v>782</v>
      </c>
      <c r="M534" s="515"/>
      <c r="N534" s="514" t="s">
        <v>791</v>
      </c>
      <c r="O534" s="515"/>
      <c r="P534" s="514" t="s">
        <v>2018</v>
      </c>
      <c r="Q534" s="515"/>
      <c r="R534" s="514" t="s">
        <v>793</v>
      </c>
      <c r="S534" s="515"/>
      <c r="T534" s="514" t="s">
        <v>793</v>
      </c>
      <c r="U534" s="515"/>
      <c r="V534" s="514" t="s">
        <v>796</v>
      </c>
      <c r="W534" s="515"/>
      <c r="X534" s="514" t="s">
        <v>798</v>
      </c>
      <c r="Y534" s="515"/>
    </row>
    <row r="535" spans="2:25" ht="30" customHeight="1">
      <c r="B535" s="502">
        <v>16</v>
      </c>
      <c r="C535" s="498" t="s">
        <v>60</v>
      </c>
      <c r="D535" s="606"/>
      <c r="E535" s="498">
        <v>95</v>
      </c>
      <c r="F535" s="594"/>
      <c r="G535" s="353">
        <v>99</v>
      </c>
      <c r="H535" s="91">
        <f>IF('ユーザー別小売(卸)価格試算(税抜)'!H535="","",IF(ISNUMBER('ユーザー別小売(卸)価格試算(税抜)'!H535),IF(入力!$C$30=1,ROUNDDOWN('ユーザー別小売(卸)価格試算(税抜)'!H535*(1+入力!$C$31/100),-入力!$C$29),IF(入力!$C$30=2,ROUNDUP('ユーザー別小売(卸)価格試算(税抜)'!H535*(1+入力!$C$31/100),-入力!$C$29),IF(入力!$C$30=3,ROUND('ユーザー別小売(卸)価格試算(税抜)'!H535*(1+入力!$C$31/100),-入力!$C$29)))),'ユーザー別小売(卸)価格試算(税抜)'!H535))</f>
        <v>29810</v>
      </c>
      <c r="I535" s="125" t="str">
        <f>'6桁'!I535</f>
        <v>V</v>
      </c>
      <c r="J535" s="91">
        <f>IF('ユーザー別小売(卸)価格試算(税抜)'!J535="","",IF(ISNUMBER('ユーザー別小売(卸)価格試算(税抜)'!J535),IF(入力!$C$30=1,ROUNDDOWN('ユーザー別小売(卸)価格試算(税抜)'!J535*(1+入力!$C$31/100),-入力!$C$29),IF(入力!$C$30=2,ROUNDUP('ユーザー別小売(卸)価格試算(税抜)'!J535*(1+入力!$C$31/100),-入力!$C$29),IF(入力!$C$30=3,ROUND('ユーザー別小売(卸)価格試算(税抜)'!J535*(1+入力!$C$31/100),-入力!$C$29)))),'ユーザー別小売(卸)価格試算(税抜)'!J535))</f>
        <v>27610</v>
      </c>
      <c r="K535" s="125" t="str">
        <f>'6桁'!K535</f>
        <v>H</v>
      </c>
      <c r="L535" s="91" t="str">
        <f>IF('ユーザー別小売(卸)価格試算(税抜)'!L535="","",IF(ISNUMBER('ユーザー別小売(卸)価格試算(税抜)'!L535),IF(入力!$C$30=1,ROUNDDOWN('ユーザー別小売(卸)価格試算(税抜)'!L535*(1+入力!$C$31/100),-入力!$C$29),IF(入力!$C$30=2,ROUNDUP('ユーザー別小売(卸)価格試算(税抜)'!L535*(1+入力!$C$31/100),-入力!$C$29),IF(入力!$C$30=3,ROUND('ユーザー別小売(卸)価格試算(税抜)'!L535*(1+入力!$C$31/100),-入力!$C$29)))),'ユーザー別小売(卸)価格試算(税抜)'!L535))</f>
        <v/>
      </c>
      <c r="M535" s="125">
        <f>'6桁'!M535</f>
        <v>0</v>
      </c>
      <c r="N535" s="91" t="str">
        <f>IF('ユーザー別小売(卸)価格試算(税抜)'!N535="","",IF(ISNUMBER('ユーザー別小売(卸)価格試算(税抜)'!N535),IF(入力!$C$30=1,ROUNDDOWN('ユーザー別小売(卸)価格試算(税抜)'!N535*(1+入力!$C$31/100),-入力!$C$29),IF(入力!$C$30=2,ROUNDUP('ユーザー別小売(卸)価格試算(税抜)'!N535*(1+入力!$C$31/100),-入力!$C$29),IF(入力!$C$30=3,ROUND('ユーザー別小売(卸)価格試算(税抜)'!N535*(1+入力!$C$31/100),-入力!$C$29)))),'ユーザー別小売(卸)価格試算(税抜)'!N535))</f>
        <v/>
      </c>
      <c r="O535" s="125">
        <f>'6桁'!O535</f>
        <v>0</v>
      </c>
      <c r="P535" s="91" t="str">
        <f>IF('ユーザー別小売(卸)価格試算(税抜)'!P535="","",IF(ISNUMBER('ユーザー別小売(卸)価格試算(税抜)'!P535),IF(入力!$C$30=1,ROUNDDOWN('ユーザー別小売(卸)価格試算(税抜)'!P535*(1+入力!$C$31/100),-入力!$C$29),IF(入力!$C$30=2,ROUNDUP('ユーザー別小売(卸)価格試算(税抜)'!P535*(1+入力!$C$31/100),-入力!$C$29),IF(入力!$C$30=3,ROUND('ユーザー別小売(卸)価格試算(税抜)'!P535*(1+入力!$C$31/100),-入力!$C$29)))),'ユーザー別小売(卸)価格試算(税抜)'!P535))</f>
        <v/>
      </c>
      <c r="Q535" s="125">
        <f>'6桁'!Q535</f>
        <v>0</v>
      </c>
      <c r="R535" s="91" t="str">
        <f>IF('ユーザー別小売(卸)価格試算(税抜)'!R535="","",IF(ISNUMBER('ユーザー別小売(卸)価格試算(税抜)'!R535),IF(入力!$C$30=1,ROUNDDOWN('ユーザー別小売(卸)価格試算(税抜)'!R535*(1+入力!$C$31/100),-入力!$C$29),IF(入力!$C$30=2,ROUNDUP('ユーザー別小売(卸)価格試算(税抜)'!R535*(1+入力!$C$31/100),-入力!$C$29),IF(入力!$C$30=3,ROUND('ユーザー別小売(卸)価格試算(税抜)'!R535*(1+入力!$C$31/100),-入力!$C$29)))),'ユーザー別小売(卸)価格試算(税抜)'!R535))</f>
        <v/>
      </c>
      <c r="S535" s="125">
        <f>'6桁'!S535</f>
        <v>0</v>
      </c>
      <c r="T535" s="91" t="str">
        <f>IF('ユーザー別小売(卸)価格試算(税抜)'!T535="","",IF(ISNUMBER('ユーザー別小売(卸)価格試算(税抜)'!T535),IF(入力!$C$30=1,ROUNDDOWN('ユーザー別小売(卸)価格試算(税抜)'!T535*(1+入力!$C$31/100),-入力!$C$29),IF(入力!$C$30=2,ROUNDUP('ユーザー別小売(卸)価格試算(税抜)'!T535*(1+入力!$C$31/100),-入力!$C$29),IF(入力!$C$30=3,ROUND('ユーザー別小売(卸)価格試算(税抜)'!T535*(1+入力!$C$31/100),-入力!$C$29)))),'ユーザー別小売(卸)価格試算(税抜)'!T535))</f>
        <v/>
      </c>
      <c r="U535" s="125">
        <f>'6桁'!U535</f>
        <v>0</v>
      </c>
      <c r="V535" s="457" t="str">
        <f>IF('ユーザー別小売(卸)価格試算(税抜)'!V535="","",IF(ISNUMBER('ユーザー別小売(卸)価格試算(税抜)'!V535),IF(入力!$E$30=1,ROUNDDOWN('ユーザー別小売(卸)価格試算(税抜)'!V535*(1+入力!$E$31/100),-入力!$E$29),IF(入力!$E$30=2,ROUNDUP('ユーザー別小売(卸)価格試算(税抜)'!V535*(1+入力!$E$31/100),-入力!$E$29),IF(入力!$E$30=3,ROUND('ユーザー別小売(卸)価格試算(税抜)'!V535*(1+入力!$E$31/100),-入力!$E$29)))),'ユーザー別小売(卸)価格試算(税抜)'!V535))</f>
        <v/>
      </c>
      <c r="W535" s="124">
        <f>'6桁'!W535</f>
        <v>0</v>
      </c>
      <c r="X535" s="457" t="str">
        <f>IF('ユーザー別小売(卸)価格試算(税抜)'!X535="","",IF(ISNUMBER('ユーザー別小売(卸)価格試算(税抜)'!X535),IF(入力!$E$30=1,ROUNDDOWN('ユーザー別小売(卸)価格試算(税抜)'!X535*(1+入力!$E$31/100),-入力!$E$29),IF(入力!$E$30=2,ROUNDUP('ユーザー別小売(卸)価格試算(税抜)'!X535*(1+入力!$E$31/100),-入力!$E$29),IF(入力!$E$30=3,ROUND('ユーザー別小売(卸)価格試算(税抜)'!X535*(1+入力!$E$31/100),-入力!$E$29)))),'ユーザー別小売(卸)価格試算(税抜)'!X535))</f>
        <v/>
      </c>
      <c r="Y535" s="92">
        <f>'6桁'!Y535</f>
        <v>0</v>
      </c>
    </row>
    <row r="536" spans="2:25" ht="30" customHeight="1">
      <c r="B536" s="503"/>
      <c r="C536" s="500" t="s">
        <v>93</v>
      </c>
      <c r="D536" s="605"/>
      <c r="E536" s="500">
        <v>100</v>
      </c>
      <c r="F536" s="587"/>
      <c r="G536" s="342"/>
      <c r="H536" s="95" t="str">
        <f>IF('ユーザー別小売(卸)価格試算(税抜)'!H536="","",IF(ISNUMBER('ユーザー別小売(卸)価格試算(税抜)'!H536),IF(入力!$C$30=1,ROUNDDOWN('ユーザー別小売(卸)価格試算(税抜)'!H536*(1+入力!$C$31/100),-入力!$C$29),IF(入力!$C$30=2,ROUNDUP('ユーザー別小売(卸)価格試算(税抜)'!H536*(1+入力!$C$31/100),-入力!$C$29),IF(入力!$C$30=3,ROUND('ユーザー別小売(卸)価格試算(税抜)'!H536*(1+入力!$C$31/100),-入力!$C$29)))),'ユーザー別小売(卸)価格試算(税抜)'!H536))</f>
        <v/>
      </c>
      <c r="I536" s="96">
        <f>'6桁'!I536</f>
        <v>0</v>
      </c>
      <c r="J536" s="95" t="str">
        <f>IF('ユーザー別小売(卸)価格試算(税抜)'!J536="","",IF(ISNUMBER('ユーザー別小売(卸)価格試算(税抜)'!J536),IF(入力!$C$30=1,ROUNDDOWN('ユーザー別小売(卸)価格試算(税抜)'!J536*(1+入力!$C$31/100),-入力!$C$29),IF(入力!$C$30=2,ROUNDUP('ユーザー別小売(卸)価格試算(税抜)'!J536*(1+入力!$C$31/100),-入力!$C$29),IF(入力!$C$30=3,ROUND('ユーザー別小売(卸)価格試算(税抜)'!J536*(1+入力!$C$31/100),-入力!$C$29)))),'ユーザー別小売(卸)価格試算(税抜)'!J536))</f>
        <v/>
      </c>
      <c r="K536" s="96">
        <f>'6桁'!K536</f>
        <v>0</v>
      </c>
      <c r="L536" s="95">
        <f>IF('ユーザー別小売(卸)価格試算(税抜)'!L536="","",IF(ISNUMBER('ユーザー別小売(卸)価格試算(税抜)'!L536),IF(入力!$C$30=1,ROUNDDOWN('ユーザー別小売(卸)価格試算(税抜)'!L536*(1+入力!$C$31/100),-入力!$C$29),IF(入力!$C$30=2,ROUNDUP('ユーザー別小売(卸)価格試算(税抜)'!L536*(1+入力!$C$31/100),-入力!$C$29),IF(入力!$C$30=3,ROUND('ユーザー別小売(卸)価格試算(税抜)'!L536*(1+入力!$C$31/100),-入力!$C$29)))),'ユーザー別小売(卸)価格試算(税抜)'!L536))</f>
        <v>35530</v>
      </c>
      <c r="M536" s="96" t="str">
        <f>'6桁'!M536</f>
        <v>H</v>
      </c>
      <c r="N536" s="95" t="str">
        <f>IF('ユーザー別小売(卸)価格試算(税抜)'!N536="","",IF(ISNUMBER('ユーザー別小売(卸)価格試算(税抜)'!N536),IF(入力!$C$30=1,ROUNDDOWN('ユーザー別小売(卸)価格試算(税抜)'!N536*(1+入力!$C$31/100),-入力!$C$29),IF(入力!$C$30=2,ROUNDUP('ユーザー別小売(卸)価格試算(税抜)'!N536*(1+入力!$C$31/100),-入力!$C$29),IF(入力!$C$30=3,ROUND('ユーザー別小売(卸)価格試算(税抜)'!N536*(1+入力!$C$31/100),-入力!$C$29)))),'ユーザー別小売(卸)価格試算(税抜)'!N536))</f>
        <v/>
      </c>
      <c r="O536" s="96">
        <f>'6桁'!O536</f>
        <v>0</v>
      </c>
      <c r="P536" s="95" t="str">
        <f>IF('ユーザー別小売(卸)価格試算(税抜)'!P536="","",IF(ISNUMBER('ユーザー別小売(卸)価格試算(税抜)'!P536),IF(入力!$C$30=1,ROUNDDOWN('ユーザー別小売(卸)価格試算(税抜)'!P536*(1+入力!$C$31/100),-入力!$C$29),IF(入力!$C$30=2,ROUNDUP('ユーザー別小売(卸)価格試算(税抜)'!P536*(1+入力!$C$31/100),-入力!$C$29),IF(入力!$C$30=3,ROUND('ユーザー別小売(卸)価格試算(税抜)'!P536*(1+入力!$C$31/100),-入力!$C$29)))),'ユーザー別小売(卸)価格試算(税抜)'!P536))</f>
        <v/>
      </c>
      <c r="Q536" s="96">
        <f>'6桁'!Q536</f>
        <v>0</v>
      </c>
      <c r="R536" s="95" t="str">
        <f>IF('ユーザー別小売(卸)価格試算(税抜)'!R536="","",IF(ISNUMBER('ユーザー別小売(卸)価格試算(税抜)'!R536),IF(入力!$C$30=1,ROUNDDOWN('ユーザー別小売(卸)価格試算(税抜)'!R536*(1+入力!$C$31/100),-入力!$C$29),IF(入力!$C$30=2,ROUNDUP('ユーザー別小売(卸)価格試算(税抜)'!R536*(1+入力!$C$31/100),-入力!$C$29),IF(入力!$C$30=3,ROUND('ユーザー別小売(卸)価格試算(税抜)'!R536*(1+入力!$C$31/100),-入力!$C$29)))),'ユーザー別小売(卸)価格試算(税抜)'!R536))</f>
        <v/>
      </c>
      <c r="S536" s="96">
        <f>'6桁'!S536</f>
        <v>0</v>
      </c>
      <c r="T536" s="95" t="str">
        <f>IF('ユーザー別小売(卸)価格試算(税抜)'!T536="","",IF(ISNUMBER('ユーザー別小売(卸)価格試算(税抜)'!T536),IF(入力!$C$30=1,ROUNDDOWN('ユーザー別小売(卸)価格試算(税抜)'!T536*(1+入力!$C$31/100),-入力!$C$29),IF(入力!$C$30=2,ROUNDUP('ユーザー別小売(卸)価格試算(税抜)'!T536*(1+入力!$C$31/100),-入力!$C$29),IF(入力!$C$30=3,ROUND('ユーザー別小売(卸)価格試算(税抜)'!T536*(1+入力!$C$31/100),-入力!$C$29)))),'ユーザー別小売(卸)価格試算(税抜)'!T536))</f>
        <v/>
      </c>
      <c r="U536" s="96">
        <f>'6桁'!U536</f>
        <v>0</v>
      </c>
      <c r="V536" s="456" t="str">
        <f>IF('ユーザー別小売(卸)価格試算(税抜)'!V536="","",IF(ISNUMBER('ユーザー別小売(卸)価格試算(税抜)'!V536),IF(入力!$E$30=1,ROUNDDOWN('ユーザー別小売(卸)価格試算(税抜)'!V536*(1+入力!$E$31/100),-入力!$E$29),IF(入力!$E$30=2,ROUNDUP('ユーザー別小売(卸)価格試算(税抜)'!V536*(1+入力!$E$31/100),-入力!$E$29),IF(入力!$E$30=3,ROUND('ユーザー別小売(卸)価格試算(税抜)'!V536*(1+入力!$E$31/100),-入力!$E$29)))),'ユーザー別小売(卸)価格試算(税抜)'!V536))</f>
        <v/>
      </c>
      <c r="W536" s="126">
        <f>'6桁'!W536</f>
        <v>0</v>
      </c>
      <c r="X536" s="456" t="str">
        <f>IF('ユーザー別小売(卸)価格試算(税抜)'!X536="","",IF(ISNUMBER('ユーザー別小売(卸)価格試算(税抜)'!X536),IF(入力!$E$30=1,ROUNDDOWN('ユーザー別小売(卸)価格試算(税抜)'!X536*(1+入力!$E$31/100),-入力!$E$29),IF(入力!$E$30=2,ROUNDUP('ユーザー別小売(卸)価格試算(税抜)'!X536*(1+入力!$E$31/100),-入力!$E$29),IF(入力!$E$30=3,ROUND('ユーザー別小売(卸)価格試算(税抜)'!X536*(1+入力!$E$31/100),-入力!$E$29)))),'ユーザー別小売(卸)価格試算(税抜)'!X536))</f>
        <v/>
      </c>
      <c r="Y536" s="20">
        <f>'6桁'!Y536</f>
        <v>0</v>
      </c>
    </row>
    <row r="537" spans="2:25" ht="30" customHeight="1">
      <c r="B537" s="503"/>
      <c r="C537" s="500" t="s">
        <v>343</v>
      </c>
      <c r="D537" s="605"/>
      <c r="E537" s="500">
        <v>98</v>
      </c>
      <c r="F537" s="587"/>
      <c r="G537" s="342"/>
      <c r="H537" s="95" t="str">
        <f>IF('ユーザー別小売(卸)価格試算(税抜)'!H537="","",IF(ISNUMBER('ユーザー別小売(卸)価格試算(税抜)'!H537),IF(入力!$C$30=1,ROUNDDOWN('ユーザー別小売(卸)価格試算(税抜)'!H537*(1+入力!$C$31/100),-入力!$C$29),IF(入力!$C$30=2,ROUNDUP('ユーザー別小売(卸)価格試算(税抜)'!H537*(1+入力!$C$31/100),-入力!$C$29),IF(入力!$C$30=3,ROUND('ユーザー別小売(卸)価格試算(税抜)'!H537*(1+入力!$C$31/100),-入力!$C$29)))),'ユーザー別小売(卸)価格試算(税抜)'!H537))</f>
        <v/>
      </c>
      <c r="I537" s="96">
        <f>'6桁'!I537</f>
        <v>0</v>
      </c>
      <c r="J537" s="95" t="str">
        <f>IF('ユーザー別小売(卸)価格試算(税抜)'!J537="","",IF(ISNUMBER('ユーザー別小売(卸)価格試算(税抜)'!J537),IF(入力!$C$30=1,ROUNDDOWN('ユーザー別小売(卸)価格試算(税抜)'!J537*(1+入力!$C$31/100),-入力!$C$29),IF(入力!$C$30=2,ROUNDUP('ユーザー別小売(卸)価格試算(税抜)'!J537*(1+入力!$C$31/100),-入力!$C$29),IF(入力!$C$30=3,ROUND('ユーザー別小売(卸)価格試算(税抜)'!J537*(1+入力!$C$31/100),-入力!$C$29)))),'ユーザー別小売(卸)価格試算(税抜)'!J537))</f>
        <v/>
      </c>
      <c r="K537" s="96">
        <f>'6桁'!K537</f>
        <v>0</v>
      </c>
      <c r="L537" s="95">
        <f>IF('ユーザー別小売(卸)価格試算(税抜)'!L537="","",IF(ISNUMBER('ユーザー別小売(卸)価格試算(税抜)'!L537),IF(入力!$C$30=1,ROUNDDOWN('ユーザー別小売(卸)価格試算(税抜)'!L537*(1+入力!$C$31/100),-入力!$C$29),IF(入力!$C$30=2,ROUNDUP('ユーザー別小売(卸)価格試算(税抜)'!L537*(1+入力!$C$31/100),-入力!$C$29),IF(入力!$C$30=3,ROUND('ユーザー別小売(卸)価格試算(税抜)'!L537*(1+入力!$C$31/100),-入力!$C$29)))),'ユーザー別小売(卸)価格試算(税抜)'!L537))</f>
        <v>25080</v>
      </c>
      <c r="M537" s="96" t="str">
        <f>'6桁'!M537</f>
        <v>H</v>
      </c>
      <c r="N537" s="95">
        <f>IF('ユーザー別小売(卸)価格試算(税抜)'!N537="","",IF(ISNUMBER('ユーザー別小売(卸)価格試算(税抜)'!N537),IF(入力!$C$30=1,ROUNDDOWN('ユーザー別小売(卸)価格試算(税抜)'!N537*(1+入力!$C$31/100),-入力!$C$29),IF(入力!$C$30=2,ROUNDUP('ユーザー別小売(卸)価格試算(税抜)'!N537*(1+入力!$C$31/100),-入力!$C$29),IF(入力!$C$30=3,ROUND('ユーザー別小売(卸)価格試算(税抜)'!N537*(1+入力!$C$31/100),-入力!$C$29)))),'ユーザー別小売(卸)価格試算(税抜)'!N537))</f>
        <v>28380</v>
      </c>
      <c r="O537" s="96" t="str">
        <f>'6桁'!O537</f>
        <v>H
RBL</v>
      </c>
      <c r="P537" s="456" t="str">
        <f>IF('ユーザー別小売(卸)価格試算(税抜)'!P537="","",IF(ISNUMBER('ユーザー別小売(卸)価格試算(税抜)'!P537),IF(入力!$C$30=1,ROUNDDOWN('ユーザー別小売(卸)価格試算(税抜)'!P537*(1+入力!$C$31/100),-入力!$C$29),IF(入力!$C$30=2,ROUNDUP('ユーザー別小売(卸)価格試算(税抜)'!P537*(1+入力!$C$31/100),-入力!$C$29),IF(入力!$C$30=3,ROUND('ユーザー別小売(卸)価格試算(税抜)'!P537*(1+入力!$C$31/100),-入力!$C$29)))),'ユーザー別小売(卸)価格試算(税抜)'!P537))</f>
        <v/>
      </c>
      <c r="Q537" s="96">
        <f>'6桁'!Q537</f>
        <v>0</v>
      </c>
      <c r="R537" s="95" t="str">
        <f>IF('ユーザー別小売(卸)価格試算(税抜)'!R537="","",IF(ISNUMBER('ユーザー別小売(卸)価格試算(税抜)'!R537),IF(入力!$C$30=1,ROUNDDOWN('ユーザー別小売(卸)価格試算(税抜)'!R537*(1+入力!$C$31/100),-入力!$C$29),IF(入力!$C$30=2,ROUNDUP('ユーザー別小売(卸)価格試算(税抜)'!R537*(1+入力!$C$31/100),-入力!$C$29),IF(入力!$C$30=3,ROUND('ユーザー別小売(卸)価格試算(税抜)'!R537*(1+入力!$C$31/100),-入力!$C$29)))),'ユーザー別小売(卸)価格試算(税抜)'!R537))</f>
        <v/>
      </c>
      <c r="S537" s="96">
        <f>'6桁'!S537</f>
        <v>0</v>
      </c>
      <c r="T537" s="95" t="str">
        <f>IF('ユーザー別小売(卸)価格試算(税抜)'!T537="","",IF(ISNUMBER('ユーザー別小売(卸)価格試算(税抜)'!T537),IF(入力!$C$30=1,ROUNDDOWN('ユーザー別小売(卸)価格試算(税抜)'!T537*(1+入力!$C$31/100),-入力!$C$29),IF(入力!$C$30=2,ROUNDUP('ユーザー別小売(卸)価格試算(税抜)'!T537*(1+入力!$C$31/100),-入力!$C$29),IF(入力!$C$30=3,ROUND('ユーザー別小売(卸)価格試算(税抜)'!T537*(1+入力!$C$31/100),-入力!$C$29)))),'ユーザー別小売(卸)価格試算(税抜)'!T537))</f>
        <v/>
      </c>
      <c r="U537" s="96">
        <f>'6桁'!U537</f>
        <v>0</v>
      </c>
      <c r="V537" s="456" t="str">
        <f>IF('ユーザー別小売(卸)価格試算(税抜)'!V537="","",IF(ISNUMBER('ユーザー別小売(卸)価格試算(税抜)'!V537),IF(入力!$E$30=1,ROUNDDOWN('ユーザー別小売(卸)価格試算(税抜)'!V537*(1+入力!$E$31/100),-入力!$E$29),IF(入力!$E$30=2,ROUNDUP('ユーザー別小売(卸)価格試算(税抜)'!V537*(1+入力!$E$31/100),-入力!$E$29),IF(入力!$E$30=3,ROUND('ユーザー別小売(卸)価格試算(税抜)'!V537*(1+入力!$E$31/100),-入力!$E$29)))),'ユーザー別小売(卸)価格試算(税抜)'!V537))</f>
        <v/>
      </c>
      <c r="W537" s="126">
        <f>'6桁'!W537</f>
        <v>0</v>
      </c>
      <c r="X537" s="456" t="str">
        <f>IF('ユーザー別小売(卸)価格試算(税抜)'!X537="","",IF(ISNUMBER('ユーザー別小売(卸)価格試算(税抜)'!X537),IF(入力!$E$30=1,ROUNDDOWN('ユーザー別小売(卸)価格試算(税抜)'!X537*(1+入力!$E$31/100),-入力!$E$29),IF(入力!$E$30=2,ROUNDUP('ユーザー別小売(卸)価格試算(税抜)'!X537*(1+入力!$E$31/100),-入力!$E$29),IF(入力!$E$30=3,ROUND('ユーザー別小売(卸)価格試算(税抜)'!X537*(1+入力!$E$31/100),-入力!$E$29)))),'ユーザー別小売(卸)価格試算(税抜)'!X537))</f>
        <v/>
      </c>
      <c r="Y537" s="20">
        <f>'6桁'!Y537</f>
        <v>0</v>
      </c>
    </row>
    <row r="538" spans="2:25" ht="30" customHeight="1">
      <c r="B538" s="503"/>
      <c r="C538" s="500" t="s">
        <v>373</v>
      </c>
      <c r="D538" s="605"/>
      <c r="E538" s="590" t="s">
        <v>2035</v>
      </c>
      <c r="F538" s="587"/>
      <c r="G538" s="342"/>
      <c r="H538" s="95" t="str">
        <f>IF('ユーザー別小売(卸)価格試算(税抜)'!H538="","",IF(ISNUMBER('ユーザー別小売(卸)価格試算(税抜)'!H538),IF(入力!$C$30=1,ROUNDDOWN('ユーザー別小売(卸)価格試算(税抜)'!H538*(1+入力!$C$31/100),-入力!$C$29),IF(入力!$C$30=2,ROUNDUP('ユーザー別小売(卸)価格試算(税抜)'!H538*(1+入力!$C$31/100),-入力!$C$29),IF(入力!$C$30=3,ROUND('ユーザー別小売(卸)価格試算(税抜)'!H538*(1+入力!$C$31/100),-入力!$C$29)))),'ユーザー別小売(卸)価格試算(税抜)'!H538))</f>
        <v/>
      </c>
      <c r="I538" s="96">
        <f>'6桁'!I538</f>
        <v>0</v>
      </c>
      <c r="J538" s="95" t="str">
        <f>IF('ユーザー別小売(卸)価格試算(税抜)'!J538="","",IF(ISNUMBER('ユーザー別小売(卸)価格試算(税抜)'!J538),IF(入力!$C$30=1,ROUNDDOWN('ユーザー別小売(卸)価格試算(税抜)'!J538*(1+入力!$C$31/100),-入力!$C$29),IF(入力!$C$30=2,ROUNDUP('ユーザー別小売(卸)価格試算(税抜)'!J538*(1+入力!$C$31/100),-入力!$C$29),IF(入力!$C$30=3,ROUND('ユーザー別小売(卸)価格試算(税抜)'!J538*(1+入力!$C$31/100),-入力!$C$29)))),'ユーザー別小売(卸)価格試算(税抜)'!J538))</f>
        <v/>
      </c>
      <c r="K538" s="96">
        <f>'6桁'!K538</f>
        <v>0</v>
      </c>
      <c r="L538" s="95">
        <f>IF('ユーザー別小売(卸)価格試算(税抜)'!L538="","",IF(ISNUMBER('ユーザー別小売(卸)価格試算(税抜)'!L538),IF(入力!$C$30=1,ROUNDDOWN('ユーザー別小売(卸)価格試算(税抜)'!L538*(1+入力!$C$31/100),-入力!$C$29),IF(入力!$C$30=2,ROUNDUP('ユーザー別小売(卸)価格試算(税抜)'!L538*(1+入力!$C$31/100),-入力!$C$29),IF(入力!$C$30=3,ROUND('ユーザー別小売(卸)価格試算(税抜)'!L538*(1+入力!$C$31/100),-入力!$C$29)))),'ユーザー別小売(卸)価格試算(税抜)'!L538))</f>
        <v>24200</v>
      </c>
      <c r="M538" s="96" t="str">
        <f>'6桁'!M538</f>
        <v>H</v>
      </c>
      <c r="N538" s="95">
        <f>IF('ユーザー別小売(卸)価格試算(税抜)'!N538="","",IF(ISNUMBER('ユーザー別小売(卸)価格試算(税抜)'!N538),IF(入力!$C$30=1,ROUNDDOWN('ユーザー別小売(卸)価格試算(税抜)'!N538*(1+入力!$C$31/100),-入力!$C$29),IF(入力!$C$30=2,ROUNDUP('ユーザー別小売(卸)価格試算(税抜)'!N538*(1+入力!$C$31/100),-入力!$C$29),IF(入力!$C$30=3,ROUND('ユーザー別小売(卸)価格試算(税抜)'!N538*(1+入力!$C$31/100),-入力!$C$29)))),'ユーザー別小売(卸)価格試算(税抜)'!N538))</f>
        <v>24970</v>
      </c>
      <c r="O538" s="96" t="str">
        <f>'6桁'!O538</f>
        <v>T
RBL</v>
      </c>
      <c r="P538" s="456" t="str">
        <f>IF('ユーザー別小売(卸)価格試算(税抜)'!P538="","",IF(ISNUMBER('ユーザー別小売(卸)価格試算(税抜)'!P538),IF(入力!$C$30=1,ROUNDDOWN('ユーザー別小売(卸)価格試算(税抜)'!P538*(1+入力!$C$31/100),-入力!$C$29),IF(入力!$C$30=2,ROUNDUP('ユーザー別小売(卸)価格試算(税抜)'!P538*(1+入力!$C$31/100),-入力!$C$29),IF(入力!$C$30=3,ROUND('ユーザー別小売(卸)価格試算(税抜)'!P538*(1+入力!$C$31/100),-入力!$C$29)))),'ユーザー別小売(卸)価格試算(税抜)'!P538))</f>
        <v>卸価格設定なし</v>
      </c>
      <c r="Q538" s="96" t="str">
        <f>'6桁'!Q538</f>
        <v>⑧Q
WL</v>
      </c>
      <c r="R538" s="95" t="str">
        <f>IF('ユーザー別小売(卸)価格試算(税抜)'!R538="","",IF(ISNUMBER('ユーザー別小売(卸)価格試算(税抜)'!R538),IF(入力!$C$30=1,ROUNDDOWN('ユーザー別小売(卸)価格試算(税抜)'!R538*(1+入力!$C$31/100),-入力!$C$29),IF(入力!$C$30=2,ROUNDUP('ユーザー別小売(卸)価格試算(税抜)'!R538*(1+入力!$C$31/100),-入力!$C$29),IF(入力!$C$30=3,ROUND('ユーザー別小売(卸)価格試算(税抜)'!R538*(1+入力!$C$31/100),-入力!$C$29)))),'ユーザー別小売(卸)価格試算(税抜)'!R538))</f>
        <v/>
      </c>
      <c r="S538" s="96">
        <f>'6桁'!S538</f>
        <v>0</v>
      </c>
      <c r="T538" s="95" t="str">
        <f>IF('ユーザー別小売(卸)価格試算(税抜)'!T538="","",IF(ISNUMBER('ユーザー別小売(卸)価格試算(税抜)'!T538),IF(入力!$C$30=1,ROUNDDOWN('ユーザー別小売(卸)価格試算(税抜)'!T538*(1+入力!$C$31/100),-入力!$C$29),IF(入力!$C$30=2,ROUNDUP('ユーザー別小売(卸)価格試算(税抜)'!T538*(1+入力!$C$31/100),-入力!$C$29),IF(入力!$C$30=3,ROUND('ユーザー別小売(卸)価格試算(税抜)'!T538*(1+入力!$C$31/100),-入力!$C$29)))),'ユーザー別小売(卸)価格試算(税抜)'!T538))</f>
        <v/>
      </c>
      <c r="U538" s="96">
        <f>'6桁'!U538</f>
        <v>0</v>
      </c>
      <c r="V538" s="456" t="str">
        <f>IF('ユーザー別小売(卸)価格試算(税抜)'!V538="","",IF(ISNUMBER('ユーザー別小売(卸)価格試算(税抜)'!V538),IF(入力!$E$30=1,ROUNDDOWN('ユーザー別小売(卸)価格試算(税抜)'!V538*(1+入力!$E$31/100),-入力!$E$29),IF(入力!$E$30=2,ROUNDUP('ユーザー別小売(卸)価格試算(税抜)'!V538*(1+入力!$E$31/100),-入力!$E$29),IF(入力!$E$30=3,ROUND('ユーザー別小売(卸)価格試算(税抜)'!V538*(1+入力!$E$31/100),-入力!$E$29)))),'ユーザー別小売(卸)価格試算(税抜)'!V538))</f>
        <v/>
      </c>
      <c r="W538" s="126">
        <f>'6桁'!W538</f>
        <v>0</v>
      </c>
      <c r="X538" s="456" t="str">
        <f>IF('ユーザー別小売(卸)価格試算(税抜)'!X538="","",IF(ISNUMBER('ユーザー別小売(卸)価格試算(税抜)'!X538),IF(入力!$E$30=1,ROUNDDOWN('ユーザー別小売(卸)価格試算(税抜)'!X538*(1+入力!$E$31/100),-入力!$E$29),IF(入力!$E$30=2,ROUNDUP('ユーザー別小売(卸)価格試算(税抜)'!X538*(1+入力!$E$31/100),-入力!$E$29),IF(入力!$E$30=3,ROUND('ユーザー別小売(卸)価格試算(税抜)'!X538*(1+入力!$E$31/100),-入力!$E$29)))),'ユーザー別小売(卸)価格試算(税抜)'!X538))</f>
        <v/>
      </c>
      <c r="Y538" s="109">
        <f>'6桁'!Y538</f>
        <v>0</v>
      </c>
    </row>
    <row r="539" spans="2:25" ht="30" customHeight="1">
      <c r="B539" s="503"/>
      <c r="C539" s="500" t="s">
        <v>374</v>
      </c>
      <c r="D539" s="605"/>
      <c r="E539" s="590" t="s">
        <v>2036</v>
      </c>
      <c r="F539" s="587"/>
      <c r="G539" s="342"/>
      <c r="H539" s="95" t="str">
        <f>IF('ユーザー別小売(卸)価格試算(税抜)'!H539="","",IF(ISNUMBER('ユーザー別小売(卸)価格試算(税抜)'!H539),IF(入力!$C$30=1,ROUNDDOWN('ユーザー別小売(卸)価格試算(税抜)'!H539*(1+入力!$C$31/100),-入力!$C$29),IF(入力!$C$30=2,ROUNDUP('ユーザー別小売(卸)価格試算(税抜)'!H539*(1+入力!$C$31/100),-入力!$C$29),IF(入力!$C$30=3,ROUND('ユーザー別小売(卸)価格試算(税抜)'!H539*(1+入力!$C$31/100),-入力!$C$29)))),'ユーザー別小売(卸)価格試算(税抜)'!H539))</f>
        <v/>
      </c>
      <c r="I539" s="96">
        <f>'6桁'!I539</f>
        <v>0</v>
      </c>
      <c r="J539" s="95" t="str">
        <f>IF('ユーザー別小売(卸)価格試算(税抜)'!J539="","",IF(ISNUMBER('ユーザー別小売(卸)価格試算(税抜)'!J539),IF(入力!$C$30=1,ROUNDDOWN('ユーザー別小売(卸)価格試算(税抜)'!J539*(1+入力!$C$31/100),-入力!$C$29),IF(入力!$C$30=2,ROUNDUP('ユーザー別小売(卸)価格試算(税抜)'!J539*(1+入力!$C$31/100),-入力!$C$29),IF(入力!$C$30=3,ROUND('ユーザー別小売(卸)価格試算(税抜)'!J539*(1+入力!$C$31/100),-入力!$C$29)))),'ユーザー別小売(卸)価格試算(税抜)'!J539))</f>
        <v/>
      </c>
      <c r="K539" s="96">
        <f>'6桁'!K539</f>
        <v>0</v>
      </c>
      <c r="L539" s="95">
        <f>IF('ユーザー別小売(卸)価格試算(税抜)'!L539="","",IF(ISNUMBER('ユーザー別小売(卸)価格試算(税抜)'!L539),IF(入力!$C$30=1,ROUNDDOWN('ユーザー別小売(卸)価格試算(税抜)'!L539*(1+入力!$C$31/100),-入力!$C$29),IF(入力!$C$30=2,ROUNDUP('ユーザー別小売(卸)価格試算(税抜)'!L539*(1+入力!$C$31/100),-入力!$C$29),IF(入力!$C$30=3,ROUND('ユーザー別小売(卸)価格試算(税抜)'!L539*(1+入力!$C$31/100),-入力!$C$29)))),'ユーザー別小売(卸)価格試算(税抜)'!L539))</f>
        <v>25740</v>
      </c>
      <c r="M539" s="96" t="str">
        <f>'6桁'!M539</f>
        <v>H</v>
      </c>
      <c r="N539" s="95">
        <f>IF('ユーザー別小売(卸)価格試算(税抜)'!N539="","",IF(ISNUMBER('ユーザー別小売(卸)価格試算(税抜)'!N539),IF(入力!$C$30=1,ROUNDDOWN('ユーザー別小売(卸)価格試算(税抜)'!N539*(1+入力!$C$31/100),-入力!$C$29),IF(入力!$C$30=2,ROUNDUP('ユーザー別小売(卸)価格試算(税抜)'!N539*(1+入力!$C$31/100),-入力!$C$29),IF(入力!$C$30=3,ROUND('ユーザー別小売(卸)価格試算(税抜)'!N539*(1+入力!$C$31/100),-入力!$C$29)))),'ユーザー別小売(卸)価格試算(税抜)'!N539))</f>
        <v>27170</v>
      </c>
      <c r="O539" s="96" t="str">
        <f>'6桁'!O539</f>
        <v>T
OWL</v>
      </c>
      <c r="P539" s="456" t="str">
        <f>IF('ユーザー別小売(卸)価格試算(税抜)'!P539="","",IF(ISNUMBER('ユーザー別小売(卸)価格試算(税抜)'!P539),IF(入力!$C$30=1,ROUNDDOWN('ユーザー別小売(卸)価格試算(税抜)'!P539*(1+入力!$C$31/100),-入力!$C$29),IF(入力!$C$30=2,ROUNDUP('ユーザー別小売(卸)価格試算(税抜)'!P539*(1+入力!$C$31/100),-入力!$C$29),IF(入力!$C$30=3,ROUND('ユーザー別小売(卸)価格試算(税抜)'!P539*(1+入力!$C$31/100),-入力!$C$29)))),'ユーザー別小売(卸)価格試算(税抜)'!P539))</f>
        <v>卸価格設定なし</v>
      </c>
      <c r="Q539" s="96" t="str">
        <f>'6桁'!Q539</f>
        <v>⑧Q
WL</v>
      </c>
      <c r="R539" s="95" t="str">
        <f>IF('ユーザー別小売(卸)価格試算(税抜)'!R539="","",IF(ISNUMBER('ユーザー別小売(卸)価格試算(税抜)'!R539),IF(入力!$C$30=1,ROUNDDOWN('ユーザー別小売(卸)価格試算(税抜)'!R539*(1+入力!$C$31/100),-入力!$C$29),IF(入力!$C$30=2,ROUNDUP('ユーザー別小売(卸)価格試算(税抜)'!R539*(1+入力!$C$31/100),-入力!$C$29),IF(入力!$C$30=3,ROUND('ユーザー別小売(卸)価格試算(税抜)'!R539*(1+入力!$C$31/100),-入力!$C$29)))),'ユーザー別小売(卸)価格試算(税抜)'!R539))</f>
        <v/>
      </c>
      <c r="S539" s="96">
        <f>'6桁'!S539</f>
        <v>0</v>
      </c>
      <c r="T539" s="95" t="str">
        <f>IF('ユーザー別小売(卸)価格試算(税抜)'!T539="","",IF(ISNUMBER('ユーザー別小売(卸)価格試算(税抜)'!T539),IF(入力!$C$30=1,ROUNDDOWN('ユーザー別小売(卸)価格試算(税抜)'!T539*(1+入力!$C$31/100),-入力!$C$29),IF(入力!$C$30=2,ROUNDUP('ユーザー別小売(卸)価格試算(税抜)'!T539*(1+入力!$C$31/100),-入力!$C$29),IF(入力!$C$30=3,ROUND('ユーザー別小売(卸)価格試算(税抜)'!T539*(1+入力!$C$31/100),-入力!$C$29)))),'ユーザー別小売(卸)価格試算(税抜)'!T539))</f>
        <v/>
      </c>
      <c r="U539" s="96">
        <f>'6桁'!U539</f>
        <v>0</v>
      </c>
      <c r="V539" s="456" t="str">
        <f>IF('ユーザー別小売(卸)価格試算(税抜)'!V539="","",IF(ISNUMBER('ユーザー別小売(卸)価格試算(税抜)'!V539),IF(入力!$E$30=1,ROUNDDOWN('ユーザー別小売(卸)価格試算(税抜)'!V539*(1+入力!$E$31/100),-入力!$E$29),IF(入力!$E$30=2,ROUNDUP('ユーザー別小売(卸)価格試算(税抜)'!V539*(1+入力!$E$31/100),-入力!$E$29),IF(入力!$E$30=3,ROUND('ユーザー別小売(卸)価格試算(税抜)'!V539*(1+入力!$E$31/100),-入力!$E$29)))),'ユーザー別小売(卸)価格試算(税抜)'!V539))</f>
        <v/>
      </c>
      <c r="W539" s="126">
        <f>'6桁'!W539</f>
        <v>0</v>
      </c>
      <c r="X539" s="456" t="str">
        <f>IF('ユーザー別小売(卸)価格試算(税抜)'!X539="","",IF(ISNUMBER('ユーザー別小売(卸)価格試算(税抜)'!X539),IF(入力!$E$30=1,ROUNDDOWN('ユーザー別小売(卸)価格試算(税抜)'!X539*(1+入力!$E$31/100),-入力!$E$29),IF(入力!$E$30=2,ROUNDUP('ユーザー別小売(卸)価格試算(税抜)'!X539*(1+入力!$E$31/100),-入力!$E$29),IF(入力!$E$30=3,ROUND('ユーザー別小売(卸)価格試算(税抜)'!X539*(1+入力!$E$31/100),-入力!$E$29)))),'ユーザー別小売(卸)価格試算(税抜)'!X539))</f>
        <v/>
      </c>
      <c r="Y539" s="109">
        <f>'6桁'!Y539</f>
        <v>0</v>
      </c>
    </row>
    <row r="540" spans="2:25" ht="30" customHeight="1">
      <c r="B540" s="503"/>
      <c r="C540" s="500" t="s">
        <v>375</v>
      </c>
      <c r="D540" s="605"/>
      <c r="E540" s="590" t="s">
        <v>2037</v>
      </c>
      <c r="F540" s="587"/>
      <c r="G540" s="342">
        <v>109</v>
      </c>
      <c r="H540" s="95" t="str">
        <f>IF('ユーザー別小売(卸)価格試算(税抜)'!H540="","",IF(ISNUMBER('ユーザー別小売(卸)価格試算(税抜)'!H540),IF(入力!$C$30=1,ROUNDDOWN('ユーザー別小売(卸)価格試算(税抜)'!H540*(1+入力!$C$31/100),-入力!$C$29),IF(入力!$C$30=2,ROUNDUP('ユーザー別小売(卸)価格試算(税抜)'!H540*(1+入力!$C$31/100),-入力!$C$29),IF(入力!$C$30=3,ROUND('ユーザー別小売(卸)価格試算(税抜)'!H540*(1+入力!$C$31/100),-入力!$C$29)))),'ユーザー別小売(卸)価格試算(税抜)'!H540))</f>
        <v/>
      </c>
      <c r="I540" s="96">
        <f>'6桁'!I540</f>
        <v>0</v>
      </c>
      <c r="J540" s="95" t="str">
        <f>IF('ユーザー別小売(卸)価格試算(税抜)'!J540="","",IF(ISNUMBER('ユーザー別小売(卸)価格試算(税抜)'!J540),IF(入力!$C$30=1,ROUNDDOWN('ユーザー別小売(卸)価格試算(税抜)'!J540*(1+入力!$C$31/100),-入力!$C$29),IF(入力!$C$30=2,ROUNDUP('ユーザー別小売(卸)価格試算(税抜)'!J540*(1+入力!$C$31/100),-入力!$C$29),IF(入力!$C$30=3,ROUND('ユーザー別小売(卸)価格試算(税抜)'!J540*(1+入力!$C$31/100),-入力!$C$29)))),'ユーザー別小売(卸)価格試算(税抜)'!J540))</f>
        <v/>
      </c>
      <c r="K540" s="96">
        <f>'6桁'!K540</f>
        <v>0</v>
      </c>
      <c r="L540" s="95" t="str">
        <f>IF('ユーザー別小売(卸)価格試算(税抜)'!L540="","",IF(ISNUMBER('ユーザー別小売(卸)価格試算(税抜)'!L540),IF(入力!$C$30=1,ROUNDDOWN('ユーザー別小売(卸)価格試算(税抜)'!L540*(1+入力!$C$31/100),-入力!$C$29),IF(入力!$C$30=2,ROUNDUP('ユーザー別小売(卸)価格試算(税抜)'!L540*(1+入力!$C$31/100),-入力!$C$29),IF(入力!$C$30=3,ROUND('ユーザー別小売(卸)価格試算(税抜)'!L540*(1+入力!$C$31/100),-入力!$C$29)))),'ユーザー別小売(卸)価格試算(税抜)'!L540))</f>
        <v/>
      </c>
      <c r="M540" s="96">
        <f>'6桁'!M540</f>
        <v>0</v>
      </c>
      <c r="N540" s="95">
        <f>IF('ユーザー別小売(卸)価格試算(税抜)'!N540="","",IF(ISNUMBER('ユーザー別小売(卸)価格試算(税抜)'!N540),IF(入力!$C$30=1,ROUNDDOWN('ユーザー別小売(卸)価格試算(税抜)'!N540*(1+入力!$C$31/100),-入力!$C$29),IF(入力!$C$30=2,ROUNDUP('ユーザー別小売(卸)価格試算(税抜)'!N540*(1+入力!$C$31/100),-入力!$C$29),IF(入力!$C$30=3,ROUND('ユーザー別小売(卸)価格試算(税抜)'!N540*(1+入力!$C$31/100),-入力!$C$29)))),'ユーザー別小売(卸)価格試算(税抜)'!N540))</f>
        <v>30030</v>
      </c>
      <c r="O540" s="96" t="str">
        <f>'6桁'!O540</f>
        <v>S
OWL</v>
      </c>
      <c r="P540" s="456" t="str">
        <f>IF('ユーザー別小売(卸)価格試算(税抜)'!P540="","",IF(ISNUMBER('ユーザー別小売(卸)価格試算(税抜)'!P540),IF(入力!$C$30=1,ROUNDDOWN('ユーザー別小売(卸)価格試算(税抜)'!P540*(1+入力!$C$31/100),-入力!$C$29),IF(入力!$C$30=2,ROUNDUP('ユーザー別小売(卸)価格試算(税抜)'!P540*(1+入力!$C$31/100),-入力!$C$29),IF(入力!$C$30=3,ROUND('ユーザー別小売(卸)価格試算(税抜)'!P540*(1+入力!$C$31/100),-入力!$C$29)))),'ユーザー別小売(卸)価格試算(税抜)'!P540))</f>
        <v>卸価格設定なし</v>
      </c>
      <c r="Q540" s="96" t="str">
        <f>'6桁'!Q540</f>
        <v>⑧Q
WL</v>
      </c>
      <c r="R540" s="95" t="str">
        <f>IF('ユーザー別小売(卸)価格試算(税抜)'!R540="","",IF(ISNUMBER('ユーザー別小売(卸)価格試算(税抜)'!R540),IF(入力!$C$30=1,ROUNDDOWN('ユーザー別小売(卸)価格試算(税抜)'!R540*(1+入力!$C$31/100),-入力!$C$29),IF(入力!$C$30=2,ROUNDUP('ユーザー別小売(卸)価格試算(税抜)'!R540*(1+入力!$C$31/100),-入力!$C$29),IF(入力!$C$30=3,ROUND('ユーザー別小売(卸)価格試算(税抜)'!R540*(1+入力!$C$31/100),-入力!$C$29)))),'ユーザー別小売(卸)価格試算(税抜)'!R540))</f>
        <v/>
      </c>
      <c r="S540" s="96">
        <f>'6桁'!S540</f>
        <v>0</v>
      </c>
      <c r="T540" s="95" t="str">
        <f>IF('ユーザー別小売(卸)価格試算(税抜)'!T540="","",IF(ISNUMBER('ユーザー別小売(卸)価格試算(税抜)'!T540),IF(入力!$C$30=1,ROUNDDOWN('ユーザー別小売(卸)価格試算(税抜)'!T540*(1+入力!$C$31/100),-入力!$C$29),IF(入力!$C$30=2,ROUNDUP('ユーザー別小売(卸)価格試算(税抜)'!T540*(1+入力!$C$31/100),-入力!$C$29),IF(入力!$C$30=3,ROUND('ユーザー別小売(卸)価格試算(税抜)'!T540*(1+入力!$C$31/100),-入力!$C$29)))),'ユーザー別小売(卸)価格試算(税抜)'!T540))</f>
        <v/>
      </c>
      <c r="U540" s="96">
        <f>'6桁'!U540</f>
        <v>0</v>
      </c>
      <c r="V540" s="456" t="str">
        <f>IF('ユーザー別小売(卸)価格試算(税抜)'!V540="","",IF(ISNUMBER('ユーザー別小売(卸)価格試算(税抜)'!V540),IF(入力!$E$30=1,ROUNDDOWN('ユーザー別小売(卸)価格試算(税抜)'!V540*(1+入力!$E$31/100),-入力!$E$29),IF(入力!$E$30=2,ROUNDUP('ユーザー別小売(卸)価格試算(税抜)'!V540*(1+入力!$E$31/100),-入力!$E$29),IF(入力!$E$30=3,ROUND('ユーザー別小売(卸)価格試算(税抜)'!V540*(1+入力!$E$31/100),-入力!$E$29)))),'ユーザー別小売(卸)価格試算(税抜)'!V540))</f>
        <v>卸価格設定なし</v>
      </c>
      <c r="W540" s="96" t="str">
        <f>'6桁'!W540</f>
        <v>T★</v>
      </c>
      <c r="X540" s="456" t="str">
        <f>IF('ユーザー別小売(卸)価格試算(税抜)'!X540="","",IF(ISNUMBER('ユーザー別小売(卸)価格試算(税抜)'!X540),IF(入力!$E$30=1,ROUNDDOWN('ユーザー別小売(卸)価格試算(税抜)'!X540*(1+入力!$E$31/100),-入力!$E$29),IF(入力!$E$30=2,ROUNDUP('ユーザー別小売(卸)価格試算(税抜)'!X540*(1+入力!$E$31/100),-入力!$E$29),IF(入力!$E$30=3,ROUND('ユーザー別小売(卸)価格試算(税抜)'!X540*(1+入力!$E$31/100),-入力!$E$29)))),'ユーザー別小売(卸)価格試算(税抜)'!X540))</f>
        <v/>
      </c>
      <c r="Y540" s="109">
        <f>'6桁'!Y540</f>
        <v>0</v>
      </c>
    </row>
    <row r="541" spans="2:25" ht="30" customHeight="1">
      <c r="B541" s="503"/>
      <c r="C541" s="500" t="s">
        <v>376</v>
      </c>
      <c r="D541" s="605"/>
      <c r="E541" s="500">
        <v>107</v>
      </c>
      <c r="F541" s="587"/>
      <c r="G541" s="342">
        <v>111</v>
      </c>
      <c r="H541" s="95" t="str">
        <f>IF('ユーザー別小売(卸)価格試算(税抜)'!H541="","",IF(ISNUMBER('ユーザー別小売(卸)価格試算(税抜)'!H541),IF(入力!$C$30=1,ROUNDDOWN('ユーザー別小売(卸)価格試算(税抜)'!H541*(1+入力!$C$31/100),-入力!$C$29),IF(入力!$C$30=2,ROUNDUP('ユーザー別小売(卸)価格試算(税抜)'!H541*(1+入力!$C$31/100),-入力!$C$29),IF(入力!$C$30=3,ROUND('ユーザー別小売(卸)価格試算(税抜)'!H541*(1+入力!$C$31/100),-入力!$C$29)))),'ユーザー別小売(卸)価格試算(税抜)'!H541))</f>
        <v/>
      </c>
      <c r="I541" s="96">
        <f>'6桁'!I541</f>
        <v>0</v>
      </c>
      <c r="J541" s="95" t="str">
        <f>IF('ユーザー別小売(卸)価格試算(税抜)'!J541="","",IF(ISNUMBER('ユーザー別小売(卸)価格試算(税抜)'!J541),IF(入力!$C$30=1,ROUNDDOWN('ユーザー別小売(卸)価格試算(税抜)'!J541*(1+入力!$C$31/100),-入力!$C$29),IF(入力!$C$30=2,ROUNDUP('ユーザー別小売(卸)価格試算(税抜)'!J541*(1+入力!$C$31/100),-入力!$C$29),IF(入力!$C$30=3,ROUND('ユーザー別小売(卸)価格試算(税抜)'!J541*(1+入力!$C$31/100),-入力!$C$29)))),'ユーザー別小売(卸)価格試算(税抜)'!J541))</f>
        <v/>
      </c>
      <c r="K541" s="96">
        <f>'6桁'!K541</f>
        <v>0</v>
      </c>
      <c r="L541" s="95" t="str">
        <f>IF('ユーザー別小売(卸)価格試算(税抜)'!L541="","",IF(ISNUMBER('ユーザー別小売(卸)価格試算(税抜)'!L541),IF(入力!$C$30=1,ROUNDDOWN('ユーザー別小売(卸)価格試算(税抜)'!L541*(1+入力!$C$31/100),-入力!$C$29),IF(入力!$C$30=2,ROUNDUP('ユーザー別小売(卸)価格試算(税抜)'!L541*(1+入力!$C$31/100),-入力!$C$29),IF(入力!$C$30=3,ROUND('ユーザー別小売(卸)価格試算(税抜)'!L541*(1+入力!$C$31/100),-入力!$C$29)))),'ユーザー別小売(卸)価格試算(税抜)'!L541))</f>
        <v/>
      </c>
      <c r="M541" s="96">
        <f>'6桁'!M541</f>
        <v>0</v>
      </c>
      <c r="N541" s="95">
        <f>IF('ユーザー別小売(卸)価格試算(税抜)'!N541="","",IF(ISNUMBER('ユーザー別小売(卸)価格試算(税抜)'!N541),IF(入力!$C$30=1,ROUNDDOWN('ユーザー別小売(卸)価格試算(税抜)'!N541*(1+入力!$C$31/100),-入力!$C$29),IF(入力!$C$30=2,ROUNDUP('ユーザー別小売(卸)価格試算(税抜)'!N541*(1+入力!$C$31/100),-入力!$C$29),IF(入力!$C$30=3,ROUND('ユーザー別小売(卸)価格試算(税抜)'!N541*(1+入力!$C$31/100),-入力!$C$29)))),'ユーザー別小売(卸)価格試算(税抜)'!N541))</f>
        <v>30910</v>
      </c>
      <c r="O541" s="96" t="str">
        <f>'6桁'!O541</f>
        <v>T★
OWL</v>
      </c>
      <c r="P541" s="456" t="str">
        <f>IF('ユーザー別小売(卸)価格試算(税抜)'!P541="","",IF(ISNUMBER('ユーザー別小売(卸)価格試算(税抜)'!P541),IF(入力!$C$30=1,ROUNDDOWN('ユーザー別小売(卸)価格試算(税抜)'!P541*(1+入力!$C$31/100),-入力!$C$29),IF(入力!$C$30=2,ROUNDUP('ユーザー別小売(卸)価格試算(税抜)'!P541*(1+入力!$C$31/100),-入力!$C$29),IF(入力!$C$30=3,ROUND('ユーザー別小売(卸)価格試算(税抜)'!P541*(1+入力!$C$31/100),-入力!$C$29)))),'ユーザー別小売(卸)価格試算(税抜)'!P541))</f>
        <v/>
      </c>
      <c r="Q541" s="96">
        <f>'6桁'!Q541</f>
        <v>0</v>
      </c>
      <c r="R541" s="95" t="str">
        <f>IF('ユーザー別小売(卸)価格試算(税抜)'!R541="","",IF(ISNUMBER('ユーザー別小売(卸)価格試算(税抜)'!R541),IF(入力!$C$30=1,ROUNDDOWN('ユーザー別小売(卸)価格試算(税抜)'!R541*(1+入力!$C$31/100),-入力!$C$29),IF(入力!$C$30=2,ROUNDUP('ユーザー別小売(卸)価格試算(税抜)'!R541*(1+入力!$C$31/100),-入力!$C$29),IF(入力!$C$30=3,ROUND('ユーザー別小売(卸)価格試算(税抜)'!R541*(1+入力!$C$31/100),-入力!$C$29)))),'ユーザー別小売(卸)価格試算(税抜)'!R541))</f>
        <v/>
      </c>
      <c r="S541" s="96">
        <f>'6桁'!S541</f>
        <v>0</v>
      </c>
      <c r="T541" s="95" t="str">
        <f>IF('ユーザー別小売(卸)価格試算(税抜)'!T541="","",IF(ISNUMBER('ユーザー別小売(卸)価格試算(税抜)'!T541),IF(入力!$C$30=1,ROUNDDOWN('ユーザー別小売(卸)価格試算(税抜)'!T541*(1+入力!$C$31/100),-入力!$C$29),IF(入力!$C$30=2,ROUNDUP('ユーザー別小売(卸)価格試算(税抜)'!T541*(1+入力!$C$31/100),-入力!$C$29),IF(入力!$C$30=3,ROUND('ユーザー別小売(卸)価格試算(税抜)'!T541*(1+入力!$C$31/100),-入力!$C$29)))),'ユーザー別小売(卸)価格試算(税抜)'!T541))</f>
        <v/>
      </c>
      <c r="U541" s="96">
        <f>'6桁'!U541</f>
        <v>0</v>
      </c>
      <c r="V541" s="456" t="str">
        <f>IF('ユーザー別小売(卸)価格試算(税抜)'!V541="","",IF(ISNUMBER('ユーザー別小売(卸)価格試算(税抜)'!V541),IF(入力!$E$30=1,ROUNDDOWN('ユーザー別小売(卸)価格試算(税抜)'!V541*(1+入力!$E$31/100),-入力!$E$29),IF(入力!$E$30=2,ROUNDUP('ユーザー別小売(卸)価格試算(税抜)'!V541*(1+入力!$E$31/100),-入力!$E$29),IF(入力!$E$30=3,ROUND('ユーザー別小売(卸)価格試算(税抜)'!V541*(1+入力!$E$31/100),-入力!$E$29)))),'ユーザー別小売(卸)価格試算(税抜)'!V541))</f>
        <v/>
      </c>
      <c r="W541" s="96">
        <f>'6桁'!W541</f>
        <v>0</v>
      </c>
      <c r="X541" s="456" t="str">
        <f>IF('ユーザー別小売(卸)価格試算(税抜)'!X541="","",IF(ISNUMBER('ユーザー別小売(卸)価格試算(税抜)'!X541),IF(入力!$E$30=1,ROUNDDOWN('ユーザー別小売(卸)価格試算(税抜)'!X541*(1+入力!$E$31/100),-入力!$E$29),IF(入力!$E$30=2,ROUNDUP('ユーザー別小売(卸)価格試算(税抜)'!X541*(1+入力!$E$31/100),-入力!$E$29),IF(入力!$E$30=3,ROUND('ユーザー別小売(卸)価格試算(税抜)'!X541*(1+入力!$E$31/100),-入力!$E$29)))),'ユーザー別小売(卸)価格試算(税抜)'!X541))</f>
        <v/>
      </c>
      <c r="Y541" s="20">
        <f>'6桁'!Y541</f>
        <v>0</v>
      </c>
    </row>
    <row r="542" spans="2:25" ht="30" customHeight="1">
      <c r="B542" s="503"/>
      <c r="C542" s="500" t="s">
        <v>377</v>
      </c>
      <c r="D542" s="605"/>
      <c r="E542" s="590" t="s">
        <v>2034</v>
      </c>
      <c r="F542" s="587"/>
      <c r="G542" s="342"/>
      <c r="H542" s="95" t="str">
        <f>IF('ユーザー別小売(卸)価格試算(税抜)'!H542="","",IF(ISNUMBER('ユーザー別小売(卸)価格試算(税抜)'!H542),IF(入力!$C$30=1,ROUNDDOWN('ユーザー別小売(卸)価格試算(税抜)'!H542*(1+入力!$C$31/100),-入力!$C$29),IF(入力!$C$30=2,ROUNDUP('ユーザー別小売(卸)価格試算(税抜)'!H542*(1+入力!$C$31/100),-入力!$C$29),IF(入力!$C$30=3,ROUND('ユーザー別小売(卸)価格試算(税抜)'!H542*(1+入力!$C$31/100),-入力!$C$29)))),'ユーザー別小売(卸)価格試算(税抜)'!H542))</f>
        <v/>
      </c>
      <c r="I542" s="96">
        <f>'6桁'!I542</f>
        <v>0</v>
      </c>
      <c r="J542" s="95" t="str">
        <f>IF('ユーザー別小売(卸)価格試算(税抜)'!J542="","",IF(ISNUMBER('ユーザー別小売(卸)価格試算(税抜)'!J542),IF(入力!$C$30=1,ROUNDDOWN('ユーザー別小売(卸)価格試算(税抜)'!J542*(1+入力!$C$31/100),-入力!$C$29),IF(入力!$C$30=2,ROUNDUP('ユーザー別小売(卸)価格試算(税抜)'!J542*(1+入力!$C$31/100),-入力!$C$29),IF(入力!$C$30=3,ROUND('ユーザー別小売(卸)価格試算(税抜)'!J542*(1+入力!$C$31/100),-入力!$C$29)))),'ユーザー別小売(卸)価格試算(税抜)'!J542))</f>
        <v/>
      </c>
      <c r="K542" s="96">
        <f>'6桁'!K542</f>
        <v>0</v>
      </c>
      <c r="L542" s="95">
        <f>IF('ユーザー別小売(卸)価格試算(税抜)'!L542="","",IF(ISNUMBER('ユーザー別小売(卸)価格試算(税抜)'!L542),IF(入力!$C$30=1,ROUNDDOWN('ユーザー別小売(卸)価格試算(税抜)'!L542*(1+入力!$C$31/100),-入力!$C$29),IF(入力!$C$30=2,ROUNDUP('ユーザー別小売(卸)価格試算(税抜)'!L542*(1+入力!$C$31/100),-入力!$C$29),IF(入力!$C$30=3,ROUND('ユーザー別小売(卸)価格試算(税抜)'!L542*(1+入力!$C$31/100),-入力!$C$29)))),'ユーザー別小売(卸)価格試算(税抜)'!L542))</f>
        <v>30470</v>
      </c>
      <c r="M542" s="96" t="str">
        <f>'6桁'!M542</f>
        <v>H</v>
      </c>
      <c r="N542" s="95">
        <f>IF('ユーザー別小売(卸)価格試算(税抜)'!N542="","",IF(ISNUMBER('ユーザー別小売(卸)価格試算(税抜)'!N542),IF(入力!$C$30=1,ROUNDDOWN('ユーザー別小売(卸)価格試算(税抜)'!N542*(1+入力!$C$31/100),-入力!$C$29),IF(入力!$C$30=2,ROUNDUP('ユーザー別小売(卸)価格試算(税抜)'!N542*(1+入力!$C$31/100),-入力!$C$29),IF(入力!$C$30=3,ROUND('ユーザー別小売(卸)価格試算(税抜)'!N542*(1+入力!$C$31/100),-入力!$C$29)))),'ユーザー別小売(卸)価格試算(税抜)'!N542))</f>
        <v>33330</v>
      </c>
      <c r="O542" s="96" t="str">
        <f>'6桁'!O542</f>
        <v>T
OWL</v>
      </c>
      <c r="P542" s="456" t="str">
        <f>IF('ユーザー別小売(卸)価格試算(税抜)'!P542="","",IF(ISNUMBER('ユーザー別小売(卸)価格試算(税抜)'!P542),IF(入力!$C$30=1,ROUNDDOWN('ユーザー別小売(卸)価格試算(税抜)'!P542*(1+入力!$C$31/100),-入力!$C$29),IF(入力!$C$30=2,ROUNDUP('ユーザー別小売(卸)価格試算(税抜)'!P542*(1+入力!$C$31/100),-入力!$C$29),IF(入力!$C$30=3,ROUND('ユーザー別小売(卸)価格試算(税抜)'!P542*(1+入力!$C$31/100),-入力!$C$29)))),'ユーザー別小売(卸)価格試算(税抜)'!P542))</f>
        <v>卸価格設定なし</v>
      </c>
      <c r="Q542" s="96" t="str">
        <f>'6桁'!Q542</f>
        <v>⑩Q
WL</v>
      </c>
      <c r="R542" s="95">
        <f>IF('ユーザー別小売(卸)価格試算(税抜)'!R542="","",IF(ISNUMBER('ユーザー別小売(卸)価格試算(税抜)'!R542),IF(入力!$C$30=1,ROUNDDOWN('ユーザー別小売(卸)価格試算(税抜)'!R542*(1+入力!$C$31/100),-入力!$C$29),IF(入力!$C$30=2,ROUNDUP('ユーザー別小売(卸)価格試算(税抜)'!R542*(1+入力!$C$31/100),-入力!$C$29),IF(入力!$C$30=3,ROUND('ユーザー別小売(卸)価格試算(税抜)'!R542*(1+入力!$C$31/100),-入力!$C$29)))),'ユーザー別小売(卸)価格試算(税抜)'!R542))</f>
        <v>33550</v>
      </c>
      <c r="S542" s="96" t="str">
        <f>'6桁'!S542</f>
        <v>Q
ワイド</v>
      </c>
      <c r="T542" s="95" t="str">
        <f>IF('ユーザー別小売(卸)価格試算(税抜)'!T542="","",IF(ISNUMBER('ユーザー別小売(卸)価格試算(税抜)'!T542),IF(入力!$C$30=1,ROUNDDOWN('ユーザー別小売(卸)価格試算(税抜)'!T542*(1+入力!$C$31/100),-入力!$C$29),IF(入力!$C$30=2,ROUNDUP('ユーザー別小売(卸)価格試算(税抜)'!T542*(1+入力!$C$31/100),-入力!$C$29),IF(入力!$C$30=3,ROUND('ユーザー別小売(卸)価格試算(税抜)'!T542*(1+入力!$C$31/100),-入力!$C$29)))),'ユーザー別小売(卸)価格試算(税抜)'!T542))</f>
        <v/>
      </c>
      <c r="U542" s="96">
        <f>'6桁'!U542</f>
        <v>0</v>
      </c>
      <c r="V542" s="456" t="str">
        <f>IF('ユーザー別小売(卸)価格試算(税抜)'!V542="","",IF(ISNUMBER('ユーザー別小売(卸)価格試算(税抜)'!V542),IF(入力!$E$30=1,ROUNDDOWN('ユーザー別小売(卸)価格試算(税抜)'!V542*(1+入力!$E$31/100),-入力!$E$29),IF(入力!$E$30=2,ROUNDUP('ユーザー別小売(卸)価格試算(税抜)'!V542*(1+入力!$E$31/100),-入力!$E$29),IF(入力!$E$30=3,ROUND('ユーザー別小売(卸)価格試算(税抜)'!V542*(1+入力!$E$31/100),-入力!$E$29)))),'ユーザー別小売(卸)価格試算(税抜)'!V542))</f>
        <v/>
      </c>
      <c r="W542" s="126">
        <f>'6桁'!W542</f>
        <v>0</v>
      </c>
      <c r="X542" s="456" t="str">
        <f>IF('ユーザー別小売(卸)価格試算(税抜)'!X542="","",IF(ISNUMBER('ユーザー別小売(卸)価格試算(税抜)'!X542),IF(入力!$E$30=1,ROUNDDOWN('ユーザー別小売(卸)価格試算(税抜)'!X542*(1+入力!$E$31/100),-入力!$E$29),IF(入力!$E$30=2,ROUNDUP('ユーザー別小売(卸)価格試算(税抜)'!X542*(1+入力!$E$31/100),-入力!$E$29),IF(入力!$E$30=3,ROUND('ユーザー別小売(卸)価格試算(税抜)'!X542*(1+入力!$E$31/100),-入力!$E$29)))),'ユーザー別小売(卸)価格試算(税抜)'!X542))</f>
        <v/>
      </c>
      <c r="Y542" s="20">
        <f>'6桁'!Y542</f>
        <v>0</v>
      </c>
    </row>
    <row r="543" spans="2:25" ht="30" customHeight="1">
      <c r="B543" s="503"/>
      <c r="C543" s="500" t="s">
        <v>378</v>
      </c>
      <c r="D543" s="605"/>
      <c r="E543" s="500">
        <v>114</v>
      </c>
      <c r="F543" s="587"/>
      <c r="G543" s="342"/>
      <c r="H543" s="95" t="str">
        <f>IF('ユーザー別小売(卸)価格試算(税抜)'!H543="","",IF(ISNUMBER('ユーザー別小売(卸)価格試算(税抜)'!H543),IF(入力!$C$30=1,ROUNDDOWN('ユーザー別小売(卸)価格試算(税抜)'!H543*(1+入力!$C$31/100),-入力!$C$29),IF(入力!$C$30=2,ROUNDUP('ユーザー別小売(卸)価格試算(税抜)'!H543*(1+入力!$C$31/100),-入力!$C$29),IF(入力!$C$30=3,ROUND('ユーザー別小売(卸)価格試算(税抜)'!H543*(1+入力!$C$31/100),-入力!$C$29)))),'ユーザー別小売(卸)価格試算(税抜)'!H543))</f>
        <v/>
      </c>
      <c r="I543" s="96">
        <f>'6桁'!I543</f>
        <v>0</v>
      </c>
      <c r="J543" s="95" t="str">
        <f>IF('ユーザー別小売(卸)価格試算(税抜)'!J543="","",IF(ISNUMBER('ユーザー別小売(卸)価格試算(税抜)'!J543),IF(入力!$C$30=1,ROUNDDOWN('ユーザー別小売(卸)価格試算(税抜)'!J543*(1+入力!$C$31/100),-入力!$C$29),IF(入力!$C$30=2,ROUNDUP('ユーザー別小売(卸)価格試算(税抜)'!J543*(1+入力!$C$31/100),-入力!$C$29),IF(入力!$C$30=3,ROUND('ユーザー別小売(卸)価格試算(税抜)'!J543*(1+入力!$C$31/100),-入力!$C$29)))),'ユーザー別小売(卸)価格試算(税抜)'!J543))</f>
        <v/>
      </c>
      <c r="K543" s="96">
        <f>'6桁'!K543</f>
        <v>0</v>
      </c>
      <c r="L543" s="95" t="str">
        <f>IF('ユーザー別小売(卸)価格試算(税抜)'!L543="","",IF(ISNUMBER('ユーザー別小売(卸)価格試算(税抜)'!L543),IF(入力!$C$30=1,ROUNDDOWN('ユーザー別小売(卸)価格試算(税抜)'!L543*(1+入力!$C$31/100),-入力!$C$29),IF(入力!$C$30=2,ROUNDUP('ユーザー別小売(卸)価格試算(税抜)'!L543*(1+入力!$C$31/100),-入力!$C$29),IF(入力!$C$30=3,ROUND('ユーザー別小売(卸)価格試算(税抜)'!L543*(1+入力!$C$31/100),-入力!$C$29)))),'ユーザー別小売(卸)価格試算(税抜)'!L543))</f>
        <v/>
      </c>
      <c r="M543" s="96">
        <f>'6桁'!M543</f>
        <v>0</v>
      </c>
      <c r="N543" s="95">
        <f>IF('ユーザー別小売(卸)価格試算(税抜)'!N543="","",IF(ISNUMBER('ユーザー別小売(卸)価格試算(税抜)'!N543),IF(入力!$C$30=1,ROUNDDOWN('ユーザー別小売(卸)価格試算(税抜)'!N543*(1+入力!$C$31/100),-入力!$C$29),IF(入力!$C$30=2,ROUNDUP('ユーザー別小売(卸)価格試算(税抜)'!N543*(1+入力!$C$31/100),-入力!$C$29),IF(入力!$C$30=3,ROUND('ユーザー別小売(卸)価格試算(税抜)'!N543*(1+入力!$C$31/100),-入力!$C$29)))),'ユーザー別小売(卸)価格試算(税抜)'!N543))</f>
        <v>34320</v>
      </c>
      <c r="O543" s="96" t="str">
        <f>'6桁'!O543</f>
        <v>T
OWL</v>
      </c>
      <c r="P543" s="456" t="str">
        <f>IF('ユーザー別小売(卸)価格試算(税抜)'!P543="","",IF(ISNUMBER('ユーザー別小売(卸)価格試算(税抜)'!P543),IF(入力!$C$30=1,ROUNDDOWN('ユーザー別小売(卸)価格試算(税抜)'!P543*(1+入力!$C$31/100),-入力!$C$29),IF(入力!$C$30=2,ROUNDUP('ユーザー別小売(卸)価格試算(税抜)'!P543*(1+入力!$C$31/100),-入力!$C$29),IF(入力!$C$30=3,ROUND('ユーザー別小売(卸)価格試算(税抜)'!P543*(1+入力!$C$31/100),-入力!$C$29)))),'ユーザー別小売(卸)価格試算(税抜)'!P543))</f>
        <v/>
      </c>
      <c r="Q543" s="96">
        <f>'6桁'!Q543</f>
        <v>0</v>
      </c>
      <c r="R543" s="95" t="str">
        <f>IF('ユーザー別小売(卸)価格試算(税抜)'!R543="","",IF(ISNUMBER('ユーザー別小売(卸)価格試算(税抜)'!R543),IF(入力!$C$30=1,ROUNDDOWN('ユーザー別小売(卸)価格試算(税抜)'!R543*(1+入力!$C$31/100),-入力!$C$29),IF(入力!$C$30=2,ROUNDUP('ユーザー別小売(卸)価格試算(税抜)'!R543*(1+入力!$C$31/100),-入力!$C$29),IF(入力!$C$30=3,ROUND('ユーザー別小売(卸)価格試算(税抜)'!R543*(1+入力!$C$31/100),-入力!$C$29)))),'ユーザー別小売(卸)価格試算(税抜)'!R543))</f>
        <v/>
      </c>
      <c r="S543" s="96">
        <f>'6桁'!S543</f>
        <v>0</v>
      </c>
      <c r="T543" s="95" t="str">
        <f>IF('ユーザー別小売(卸)価格試算(税抜)'!T543="","",IF(ISNUMBER('ユーザー別小売(卸)価格試算(税抜)'!T543),IF(入力!$C$30=1,ROUNDDOWN('ユーザー別小売(卸)価格試算(税抜)'!T543*(1+入力!$C$31/100),-入力!$C$29),IF(入力!$C$30=2,ROUNDUP('ユーザー別小売(卸)価格試算(税抜)'!T543*(1+入力!$C$31/100),-入力!$C$29),IF(入力!$C$30=3,ROUND('ユーザー別小売(卸)価格試算(税抜)'!T543*(1+入力!$C$31/100),-入力!$C$29)))),'ユーザー別小売(卸)価格試算(税抜)'!T543))</f>
        <v/>
      </c>
      <c r="U543" s="96">
        <f>'6桁'!U543</f>
        <v>0</v>
      </c>
      <c r="V543" s="456" t="str">
        <f>IF('ユーザー別小売(卸)価格試算(税抜)'!V543="","",IF(ISNUMBER('ユーザー別小売(卸)価格試算(税抜)'!V543),IF(入力!$E$30=1,ROUNDDOWN('ユーザー別小売(卸)価格試算(税抜)'!V543*(1+入力!$E$31/100),-入力!$E$29),IF(入力!$E$30=2,ROUNDUP('ユーザー別小売(卸)価格試算(税抜)'!V543*(1+入力!$E$31/100),-入力!$E$29),IF(入力!$E$30=3,ROUND('ユーザー別小売(卸)価格試算(税抜)'!V543*(1+入力!$E$31/100),-入力!$E$29)))),'ユーザー別小売(卸)価格試算(税抜)'!V543))</f>
        <v/>
      </c>
      <c r="W543" s="126">
        <f>'6桁'!W543</f>
        <v>0</v>
      </c>
      <c r="X543" s="456" t="str">
        <f>IF('ユーザー別小売(卸)価格試算(税抜)'!X543="","",IF(ISNUMBER('ユーザー別小売(卸)価格試算(税抜)'!X543),IF(入力!$E$30=1,ROUNDDOWN('ユーザー別小売(卸)価格試算(税抜)'!X543*(1+入力!$E$31/100),-入力!$E$29),IF(入力!$E$30=2,ROUNDUP('ユーザー別小売(卸)価格試算(税抜)'!X543*(1+入力!$E$31/100),-入力!$E$29),IF(入力!$E$30=3,ROUND('ユーザー別小売(卸)価格試算(税抜)'!X543*(1+入力!$E$31/100),-入力!$E$29)))),'ユーザー別小売(卸)価格試算(税抜)'!X543))</f>
        <v/>
      </c>
      <c r="Y543" s="20">
        <f>'6桁'!Y543</f>
        <v>0</v>
      </c>
    </row>
    <row r="544" spans="2:25" ht="30" customHeight="1">
      <c r="B544" s="503"/>
      <c r="C544" s="500" t="s">
        <v>2019</v>
      </c>
      <c r="D544" s="605"/>
      <c r="E544" s="500" t="s">
        <v>2025</v>
      </c>
      <c r="F544" s="587"/>
      <c r="G544" s="342"/>
      <c r="H544" s="95" t="str">
        <f>IF('ユーザー別小売(卸)価格試算(税抜)'!H544="","",IF(ISNUMBER('ユーザー別小売(卸)価格試算(税抜)'!H544),IF(入力!$C$30=1,ROUNDDOWN('ユーザー別小売(卸)価格試算(税抜)'!H544*(1+入力!$C$31/100),-入力!$C$29),IF(入力!$C$30=2,ROUNDUP('ユーザー別小売(卸)価格試算(税抜)'!H544*(1+入力!$C$31/100),-入力!$C$29),IF(入力!$C$30=3,ROUND('ユーザー別小売(卸)価格試算(税抜)'!H544*(1+入力!$C$31/100),-入力!$C$29)))),'ユーザー別小売(卸)価格試算(税抜)'!H544))</f>
        <v/>
      </c>
      <c r="I544" s="96">
        <f>'6桁'!I544</f>
        <v>0</v>
      </c>
      <c r="J544" s="95" t="str">
        <f>IF('ユーザー別小売(卸)価格試算(税抜)'!J544="","",IF(ISNUMBER('ユーザー別小売(卸)価格試算(税抜)'!J544),IF(入力!$C$30=1,ROUNDDOWN('ユーザー別小売(卸)価格試算(税抜)'!J544*(1+入力!$C$31/100),-入力!$C$29),IF(入力!$C$30=2,ROUNDUP('ユーザー別小売(卸)価格試算(税抜)'!J544*(1+入力!$C$31/100),-入力!$C$29),IF(入力!$C$30=3,ROUND('ユーザー別小売(卸)価格試算(税抜)'!J544*(1+入力!$C$31/100),-入力!$C$29)))),'ユーザー別小売(卸)価格試算(税抜)'!J544))</f>
        <v/>
      </c>
      <c r="K544" s="96">
        <f>'6桁'!K544</f>
        <v>0</v>
      </c>
      <c r="L544" s="95" t="str">
        <f>IF('ユーザー別小売(卸)価格試算(税抜)'!L544="","",IF(ISNUMBER('ユーザー別小売(卸)価格試算(税抜)'!L544),IF(入力!$C$30=1,ROUNDDOWN('ユーザー別小売(卸)価格試算(税抜)'!L544*(1+入力!$C$31/100),-入力!$C$29),IF(入力!$C$30=2,ROUNDUP('ユーザー別小売(卸)価格試算(税抜)'!L544*(1+入力!$C$31/100),-入力!$C$29),IF(入力!$C$30=3,ROUND('ユーザー別小売(卸)価格試算(税抜)'!L544*(1+入力!$C$31/100),-入力!$C$29)))),'ユーザー別小売(卸)価格試算(税抜)'!L544))</f>
        <v/>
      </c>
      <c r="M544" s="96">
        <f>'6桁'!M544</f>
        <v>0</v>
      </c>
      <c r="N544" s="95" t="str">
        <f>IF('ユーザー別小売(卸)価格試算(税抜)'!N544="","",IF(ISNUMBER('ユーザー別小売(卸)価格試算(税抜)'!N544),IF(入力!$C$30=1,ROUNDDOWN('ユーザー別小売(卸)価格試算(税抜)'!N544*(1+入力!$C$31/100),-入力!$C$29),IF(入力!$C$30=2,ROUNDUP('ユーザー別小売(卸)価格試算(税抜)'!N544*(1+入力!$C$31/100),-入力!$C$29),IF(入力!$C$30=3,ROUND('ユーザー別小売(卸)価格試算(税抜)'!N544*(1+入力!$C$31/100),-入力!$C$29)))),'ユーザー別小売(卸)価格試算(税抜)'!N544))</f>
        <v/>
      </c>
      <c r="O544" s="96">
        <f>'6桁'!O544</f>
        <v>0</v>
      </c>
      <c r="P544" s="456" t="str">
        <f>IF('ユーザー別小売(卸)価格試算(税抜)'!P544="","",IF(ISNUMBER('ユーザー別小売(卸)価格試算(税抜)'!P544),IF(入力!$C$30=1,ROUNDDOWN('ユーザー別小売(卸)価格試算(税抜)'!P544*(1+入力!$C$31/100),-入力!$C$29),IF(入力!$C$30=2,ROUNDUP('ユーザー別小売(卸)価格試算(税抜)'!P544*(1+入力!$C$31/100),-入力!$C$29),IF(入力!$C$30=3,ROUND('ユーザー別小売(卸)価格試算(税抜)'!P544*(1+入力!$C$31/100),-入力!$C$29)))),'ユーザー別小売(卸)価格試算(税抜)'!P544))</f>
        <v>卸価格設定なし</v>
      </c>
      <c r="Q544" s="96" t="str">
        <f>'6桁'!Q544</f>
        <v>⑧Q
WL</v>
      </c>
      <c r="R544" s="95" t="str">
        <f>IF('ユーザー別小売(卸)価格試算(税抜)'!R544="","",IF(ISNUMBER('ユーザー別小売(卸)価格試算(税抜)'!R544),IF(入力!$C$30=1,ROUNDDOWN('ユーザー別小売(卸)価格試算(税抜)'!R544*(1+入力!$C$31/100),-入力!$C$29),IF(入力!$C$30=2,ROUNDUP('ユーザー別小売(卸)価格試算(税抜)'!R544*(1+入力!$C$31/100),-入力!$C$29),IF(入力!$C$30=3,ROUND('ユーザー別小売(卸)価格試算(税抜)'!R544*(1+入力!$C$31/100),-入力!$C$29)))),'ユーザー別小売(卸)価格試算(税抜)'!R544))</f>
        <v/>
      </c>
      <c r="S544" s="96">
        <f>'6桁'!S544</f>
        <v>0</v>
      </c>
      <c r="T544" s="95" t="str">
        <f>IF('ユーザー別小売(卸)価格試算(税抜)'!T544="","",IF(ISNUMBER('ユーザー別小売(卸)価格試算(税抜)'!T544),IF(入力!$C$30=1,ROUNDDOWN('ユーザー別小売(卸)価格試算(税抜)'!T544*(1+入力!$C$31/100),-入力!$C$29),IF(入力!$C$30=2,ROUNDUP('ユーザー別小売(卸)価格試算(税抜)'!T544*(1+入力!$C$31/100),-入力!$C$29),IF(入力!$C$30=3,ROUND('ユーザー別小売(卸)価格試算(税抜)'!T544*(1+入力!$C$31/100),-入力!$C$29)))),'ユーザー別小売(卸)価格試算(税抜)'!T544))</f>
        <v/>
      </c>
      <c r="U544" s="96">
        <f>'6桁'!U544</f>
        <v>0</v>
      </c>
      <c r="V544" s="456" t="str">
        <f>IF('ユーザー別小売(卸)価格試算(税抜)'!V544="","",IF(ISNUMBER('ユーザー別小売(卸)価格試算(税抜)'!V544),IF(入力!$E$30=1,ROUNDDOWN('ユーザー別小売(卸)価格試算(税抜)'!V544*(1+入力!$E$31/100),-入力!$E$29),IF(入力!$E$30=2,ROUNDUP('ユーザー別小売(卸)価格試算(税抜)'!V544*(1+入力!$E$31/100),-入力!$E$29),IF(入力!$E$30=3,ROUND('ユーザー別小売(卸)価格試算(税抜)'!V544*(1+入力!$E$31/100),-入力!$E$29)))),'ユーザー別小売(卸)価格試算(税抜)'!V544))</f>
        <v/>
      </c>
      <c r="W544" s="126">
        <f>'6桁'!W544</f>
        <v>0</v>
      </c>
      <c r="X544" s="456" t="str">
        <f>IF('ユーザー別小売(卸)価格試算(税抜)'!X544="","",IF(ISNUMBER('ユーザー別小売(卸)価格試算(税抜)'!X544),IF(入力!$E$30=1,ROUNDDOWN('ユーザー別小売(卸)価格試算(税抜)'!X544*(1+入力!$E$31/100),-入力!$E$29),IF(入力!$E$30=2,ROUNDUP('ユーザー別小売(卸)価格試算(税抜)'!X544*(1+入力!$E$31/100),-入力!$E$29),IF(入力!$E$30=3,ROUND('ユーザー別小売(卸)価格試算(税抜)'!X544*(1+入力!$E$31/100),-入力!$E$29)))),'ユーザー別小売(卸)価格試算(税抜)'!X544))</f>
        <v/>
      </c>
      <c r="Y544" s="20">
        <f>'6桁'!Y544</f>
        <v>0</v>
      </c>
    </row>
    <row r="545" spans="2:25" ht="30" customHeight="1">
      <c r="B545" s="503"/>
      <c r="C545" s="500" t="s">
        <v>2020</v>
      </c>
      <c r="D545" s="605"/>
      <c r="E545" s="500" t="s">
        <v>2026</v>
      </c>
      <c r="F545" s="587"/>
      <c r="G545" s="342"/>
      <c r="H545" s="95" t="str">
        <f>IF('ユーザー別小売(卸)価格試算(税抜)'!H545="","",IF(ISNUMBER('ユーザー別小売(卸)価格試算(税抜)'!H545),IF(入力!$C$30=1,ROUNDDOWN('ユーザー別小売(卸)価格試算(税抜)'!H545*(1+入力!$C$31/100),-入力!$C$29),IF(入力!$C$30=2,ROUNDUP('ユーザー別小売(卸)価格試算(税抜)'!H545*(1+入力!$C$31/100),-入力!$C$29),IF(入力!$C$30=3,ROUND('ユーザー別小売(卸)価格試算(税抜)'!H545*(1+入力!$C$31/100),-入力!$C$29)))),'ユーザー別小売(卸)価格試算(税抜)'!H545))</f>
        <v/>
      </c>
      <c r="I545" s="96">
        <f>'6桁'!I545</f>
        <v>0</v>
      </c>
      <c r="J545" s="95" t="str">
        <f>IF('ユーザー別小売(卸)価格試算(税抜)'!J545="","",IF(ISNUMBER('ユーザー別小売(卸)価格試算(税抜)'!J545),IF(入力!$C$30=1,ROUNDDOWN('ユーザー別小売(卸)価格試算(税抜)'!J545*(1+入力!$C$31/100),-入力!$C$29),IF(入力!$C$30=2,ROUNDUP('ユーザー別小売(卸)価格試算(税抜)'!J545*(1+入力!$C$31/100),-入力!$C$29),IF(入力!$C$30=3,ROUND('ユーザー別小売(卸)価格試算(税抜)'!J545*(1+入力!$C$31/100),-入力!$C$29)))),'ユーザー別小売(卸)価格試算(税抜)'!J545))</f>
        <v/>
      </c>
      <c r="K545" s="96">
        <f>'6桁'!K545</f>
        <v>0</v>
      </c>
      <c r="L545" s="95" t="str">
        <f>IF('ユーザー別小売(卸)価格試算(税抜)'!L545="","",IF(ISNUMBER('ユーザー別小売(卸)価格試算(税抜)'!L545),IF(入力!$C$30=1,ROUNDDOWN('ユーザー別小売(卸)価格試算(税抜)'!L545*(1+入力!$C$31/100),-入力!$C$29),IF(入力!$C$30=2,ROUNDUP('ユーザー別小売(卸)価格試算(税抜)'!L545*(1+入力!$C$31/100),-入力!$C$29),IF(入力!$C$30=3,ROUND('ユーザー別小売(卸)価格試算(税抜)'!L545*(1+入力!$C$31/100),-入力!$C$29)))),'ユーザー別小売(卸)価格試算(税抜)'!L545))</f>
        <v/>
      </c>
      <c r="M545" s="96">
        <f>'6桁'!M545</f>
        <v>0</v>
      </c>
      <c r="N545" s="95" t="str">
        <f>IF('ユーザー別小売(卸)価格試算(税抜)'!N545="","",IF(ISNUMBER('ユーザー別小売(卸)価格試算(税抜)'!N545),IF(入力!$C$30=1,ROUNDDOWN('ユーザー別小売(卸)価格試算(税抜)'!N545*(1+入力!$C$31/100),-入力!$C$29),IF(入力!$C$30=2,ROUNDUP('ユーザー別小売(卸)価格試算(税抜)'!N545*(1+入力!$C$31/100),-入力!$C$29),IF(入力!$C$30=3,ROUND('ユーザー別小売(卸)価格試算(税抜)'!N545*(1+入力!$C$31/100),-入力!$C$29)))),'ユーザー別小売(卸)価格試算(税抜)'!N545))</f>
        <v/>
      </c>
      <c r="O545" s="96">
        <f>'6桁'!O545</f>
        <v>0</v>
      </c>
      <c r="P545" s="456" t="str">
        <f>IF('ユーザー別小売(卸)価格試算(税抜)'!P545="","",IF(ISNUMBER('ユーザー別小売(卸)価格試算(税抜)'!P545),IF(入力!$C$30=1,ROUNDDOWN('ユーザー別小売(卸)価格試算(税抜)'!P545*(1+入力!$C$31/100),-入力!$C$29),IF(入力!$C$30=2,ROUNDUP('ユーザー別小売(卸)価格試算(税抜)'!P545*(1+入力!$C$31/100),-入力!$C$29),IF(入力!$C$30=3,ROUND('ユーザー別小売(卸)価格試算(税抜)'!P545*(1+入力!$C$31/100),-入力!$C$29)))),'ユーザー別小売(卸)価格試算(税抜)'!P545))</f>
        <v>卸価格設定なし</v>
      </c>
      <c r="Q545" s="96" t="str">
        <f>'6桁'!Q545</f>
        <v>⑨Q
WL</v>
      </c>
      <c r="R545" s="95" t="str">
        <f>IF('ユーザー別小売(卸)価格試算(税抜)'!R545="","",IF(ISNUMBER('ユーザー別小売(卸)価格試算(税抜)'!R545),IF(入力!$C$30=1,ROUNDDOWN('ユーザー別小売(卸)価格試算(税抜)'!R545*(1+入力!$C$31/100),-入力!$C$29),IF(入力!$C$30=2,ROUNDUP('ユーザー別小売(卸)価格試算(税抜)'!R545*(1+入力!$C$31/100),-入力!$C$29),IF(入力!$C$30=3,ROUND('ユーザー別小売(卸)価格試算(税抜)'!R545*(1+入力!$C$31/100),-入力!$C$29)))),'ユーザー別小売(卸)価格試算(税抜)'!R545))</f>
        <v/>
      </c>
      <c r="S545" s="96">
        <f>'6桁'!S545</f>
        <v>0</v>
      </c>
      <c r="T545" s="95" t="str">
        <f>IF('ユーザー別小売(卸)価格試算(税抜)'!T545="","",IF(ISNUMBER('ユーザー別小売(卸)価格試算(税抜)'!T545),IF(入力!$C$30=1,ROUNDDOWN('ユーザー別小売(卸)価格試算(税抜)'!T545*(1+入力!$C$31/100),-入力!$C$29),IF(入力!$C$30=2,ROUNDUP('ユーザー別小売(卸)価格試算(税抜)'!T545*(1+入力!$C$31/100),-入力!$C$29),IF(入力!$C$30=3,ROUND('ユーザー別小売(卸)価格試算(税抜)'!T545*(1+入力!$C$31/100),-入力!$C$29)))),'ユーザー別小売(卸)価格試算(税抜)'!T545))</f>
        <v/>
      </c>
      <c r="U545" s="96">
        <f>'6桁'!U545</f>
        <v>0</v>
      </c>
      <c r="V545" s="456" t="str">
        <f>IF('ユーザー別小売(卸)価格試算(税抜)'!V545="","",IF(ISNUMBER('ユーザー別小売(卸)価格試算(税抜)'!V545),IF(入力!$E$30=1,ROUNDDOWN('ユーザー別小売(卸)価格試算(税抜)'!V545*(1+入力!$E$31/100),-入力!$E$29),IF(入力!$E$30=2,ROUNDUP('ユーザー別小売(卸)価格試算(税抜)'!V545*(1+入力!$E$31/100),-入力!$E$29),IF(入力!$E$30=3,ROUND('ユーザー別小売(卸)価格試算(税抜)'!V545*(1+入力!$E$31/100),-入力!$E$29)))),'ユーザー別小売(卸)価格試算(税抜)'!V545))</f>
        <v/>
      </c>
      <c r="W545" s="126">
        <f>'6桁'!W545</f>
        <v>0</v>
      </c>
      <c r="X545" s="456" t="str">
        <f>IF('ユーザー別小売(卸)価格試算(税抜)'!X545="","",IF(ISNUMBER('ユーザー別小売(卸)価格試算(税抜)'!X545),IF(入力!$E$30=1,ROUNDDOWN('ユーザー別小売(卸)価格試算(税抜)'!X545*(1+入力!$E$31/100),-入力!$E$29),IF(入力!$E$30=2,ROUNDUP('ユーザー別小売(卸)価格試算(税抜)'!X545*(1+入力!$E$31/100),-入力!$E$29),IF(入力!$E$30=3,ROUND('ユーザー別小売(卸)価格試算(税抜)'!X545*(1+入力!$E$31/100),-入力!$E$29)))),'ユーザー別小売(卸)価格試算(税抜)'!X545))</f>
        <v/>
      </c>
      <c r="Y545" s="20">
        <f>'6桁'!Y545</f>
        <v>0</v>
      </c>
    </row>
    <row r="546" spans="2:25" ht="30" customHeight="1">
      <c r="B546" s="503"/>
      <c r="C546" s="500" t="s">
        <v>2021</v>
      </c>
      <c r="D546" s="605"/>
      <c r="E546" s="500" t="s">
        <v>2027</v>
      </c>
      <c r="F546" s="587"/>
      <c r="G546" s="342"/>
      <c r="H546" s="95" t="str">
        <f>IF('ユーザー別小売(卸)価格試算(税抜)'!H546="","",IF(ISNUMBER('ユーザー別小売(卸)価格試算(税抜)'!H546),IF(入力!$C$30=1,ROUNDDOWN('ユーザー別小売(卸)価格試算(税抜)'!H546*(1+入力!$C$31/100),-入力!$C$29),IF(入力!$C$30=2,ROUNDUP('ユーザー別小売(卸)価格試算(税抜)'!H546*(1+入力!$C$31/100),-入力!$C$29),IF(入力!$C$30=3,ROUND('ユーザー別小売(卸)価格試算(税抜)'!H546*(1+入力!$C$31/100),-入力!$C$29)))),'ユーザー別小売(卸)価格試算(税抜)'!H546))</f>
        <v/>
      </c>
      <c r="I546" s="96">
        <f>'6桁'!I546</f>
        <v>0</v>
      </c>
      <c r="J546" s="95" t="str">
        <f>IF('ユーザー別小売(卸)価格試算(税抜)'!J546="","",IF(ISNUMBER('ユーザー別小売(卸)価格試算(税抜)'!J546),IF(入力!$C$30=1,ROUNDDOWN('ユーザー別小売(卸)価格試算(税抜)'!J546*(1+入力!$C$31/100),-入力!$C$29),IF(入力!$C$30=2,ROUNDUP('ユーザー別小売(卸)価格試算(税抜)'!J546*(1+入力!$C$31/100),-入力!$C$29),IF(入力!$C$30=3,ROUND('ユーザー別小売(卸)価格試算(税抜)'!J546*(1+入力!$C$31/100),-入力!$C$29)))),'ユーザー別小売(卸)価格試算(税抜)'!J546))</f>
        <v/>
      </c>
      <c r="K546" s="96">
        <f>'6桁'!K546</f>
        <v>0</v>
      </c>
      <c r="L546" s="95" t="str">
        <f>IF('ユーザー別小売(卸)価格試算(税抜)'!L546="","",IF(ISNUMBER('ユーザー別小売(卸)価格試算(税抜)'!L546),IF(入力!$C$30=1,ROUNDDOWN('ユーザー別小売(卸)価格試算(税抜)'!L546*(1+入力!$C$31/100),-入力!$C$29),IF(入力!$C$30=2,ROUNDUP('ユーザー別小売(卸)価格試算(税抜)'!L546*(1+入力!$C$31/100),-入力!$C$29),IF(入力!$C$30=3,ROUND('ユーザー別小売(卸)価格試算(税抜)'!L546*(1+入力!$C$31/100),-入力!$C$29)))),'ユーザー別小売(卸)価格試算(税抜)'!L546))</f>
        <v/>
      </c>
      <c r="M546" s="96">
        <f>'6桁'!M546</f>
        <v>0</v>
      </c>
      <c r="N546" s="95" t="str">
        <f>IF('ユーザー別小売(卸)価格試算(税抜)'!N546="","",IF(ISNUMBER('ユーザー別小売(卸)価格試算(税抜)'!N546),IF(入力!$C$30=1,ROUNDDOWN('ユーザー別小売(卸)価格試算(税抜)'!N546*(1+入力!$C$31/100),-入力!$C$29),IF(入力!$C$30=2,ROUNDUP('ユーザー別小売(卸)価格試算(税抜)'!N546*(1+入力!$C$31/100),-入力!$C$29),IF(入力!$C$30=3,ROUND('ユーザー別小売(卸)価格試算(税抜)'!N546*(1+入力!$C$31/100),-入力!$C$29)))),'ユーザー別小売(卸)価格試算(税抜)'!N546))</f>
        <v/>
      </c>
      <c r="O546" s="96">
        <f>'6桁'!O546</f>
        <v>0</v>
      </c>
      <c r="P546" s="456" t="str">
        <f>IF('ユーザー別小売(卸)価格試算(税抜)'!P546="","",IF(ISNUMBER('ユーザー別小売(卸)価格試算(税抜)'!P546),IF(入力!$C$30=1,ROUNDDOWN('ユーザー別小売(卸)価格試算(税抜)'!P546*(1+入力!$C$31/100),-入力!$C$29),IF(入力!$C$30=2,ROUNDUP('ユーザー別小売(卸)価格試算(税抜)'!P546*(1+入力!$C$31/100),-入力!$C$29),IF(入力!$C$30=3,ROUND('ユーザー別小売(卸)価格試算(税抜)'!P546*(1+入力!$C$31/100),-入力!$C$29)))),'ユーザー別小売(卸)価格試算(税抜)'!P546))</f>
        <v>卸価格設定なし</v>
      </c>
      <c r="Q546" s="96" t="str">
        <f>'6桁'!Q546</f>
        <v>⑨Q
WL</v>
      </c>
      <c r="R546" s="95" t="str">
        <f>IF('ユーザー別小売(卸)価格試算(税抜)'!R546="","",IF(ISNUMBER('ユーザー別小売(卸)価格試算(税抜)'!R546),IF(入力!$C$30=1,ROUNDDOWN('ユーザー別小売(卸)価格試算(税抜)'!R546*(1+入力!$C$31/100),-入力!$C$29),IF(入力!$C$30=2,ROUNDUP('ユーザー別小売(卸)価格試算(税抜)'!R546*(1+入力!$C$31/100),-入力!$C$29),IF(入力!$C$30=3,ROUND('ユーザー別小売(卸)価格試算(税抜)'!R546*(1+入力!$C$31/100),-入力!$C$29)))),'ユーザー別小売(卸)価格試算(税抜)'!R546))</f>
        <v/>
      </c>
      <c r="S546" s="96">
        <f>'6桁'!S546</f>
        <v>0</v>
      </c>
      <c r="T546" s="95" t="str">
        <f>IF('ユーザー別小売(卸)価格試算(税抜)'!T546="","",IF(ISNUMBER('ユーザー別小売(卸)価格試算(税抜)'!T546),IF(入力!$C$30=1,ROUNDDOWN('ユーザー別小売(卸)価格試算(税抜)'!T546*(1+入力!$C$31/100),-入力!$C$29),IF(入力!$C$30=2,ROUNDUP('ユーザー別小売(卸)価格試算(税抜)'!T546*(1+入力!$C$31/100),-入力!$C$29),IF(入力!$C$30=3,ROUND('ユーザー別小売(卸)価格試算(税抜)'!T546*(1+入力!$C$31/100),-入力!$C$29)))),'ユーザー別小売(卸)価格試算(税抜)'!T546))</f>
        <v/>
      </c>
      <c r="U546" s="96">
        <f>'6桁'!U546</f>
        <v>0</v>
      </c>
      <c r="V546" s="456" t="str">
        <f>IF('ユーザー別小売(卸)価格試算(税抜)'!V546="","",IF(ISNUMBER('ユーザー別小売(卸)価格試算(税抜)'!V546),IF(入力!$E$30=1,ROUNDDOWN('ユーザー別小売(卸)価格試算(税抜)'!V546*(1+入力!$E$31/100),-入力!$E$29),IF(入力!$E$30=2,ROUNDUP('ユーザー別小売(卸)価格試算(税抜)'!V546*(1+入力!$E$31/100),-入力!$E$29),IF(入力!$E$30=3,ROUND('ユーザー別小売(卸)価格試算(税抜)'!V546*(1+入力!$E$31/100),-入力!$E$29)))),'ユーザー別小売(卸)価格試算(税抜)'!V546))</f>
        <v/>
      </c>
      <c r="W546" s="126">
        <f>'6桁'!W546</f>
        <v>0</v>
      </c>
      <c r="X546" s="456" t="str">
        <f>IF('ユーザー別小売(卸)価格試算(税抜)'!X546="","",IF(ISNUMBER('ユーザー別小売(卸)価格試算(税抜)'!X546),IF(入力!$E$30=1,ROUNDDOWN('ユーザー別小売(卸)価格試算(税抜)'!X546*(1+入力!$E$31/100),-入力!$E$29),IF(入力!$E$30=2,ROUNDUP('ユーザー別小売(卸)価格試算(税抜)'!X546*(1+入力!$E$31/100),-入力!$E$29),IF(入力!$E$30=3,ROUND('ユーザー別小売(卸)価格試算(税抜)'!X546*(1+入力!$E$31/100),-入力!$E$29)))),'ユーザー別小売(卸)価格試算(税抜)'!X546))</f>
        <v/>
      </c>
      <c r="Y546" s="20">
        <f>'6桁'!Y546</f>
        <v>0</v>
      </c>
    </row>
    <row r="547" spans="2:25" ht="30" customHeight="1">
      <c r="B547" s="503"/>
      <c r="C547" s="500" t="s">
        <v>379</v>
      </c>
      <c r="D547" s="605"/>
      <c r="E547" s="500">
        <v>91</v>
      </c>
      <c r="F547" s="587"/>
      <c r="G547" s="342"/>
      <c r="H547" s="95" t="str">
        <f>IF('ユーザー別小売(卸)価格試算(税抜)'!H547="","",IF(ISNUMBER('ユーザー別小売(卸)価格試算(税抜)'!H547),IF(入力!$C$30=1,ROUNDDOWN('ユーザー別小売(卸)価格試算(税抜)'!H547*(1+入力!$C$31/100),-入力!$C$29),IF(入力!$C$30=2,ROUNDUP('ユーザー別小売(卸)価格試算(税抜)'!H547*(1+入力!$C$31/100),-入力!$C$29),IF(入力!$C$30=3,ROUND('ユーザー別小売(卸)価格試算(税抜)'!H547*(1+入力!$C$31/100),-入力!$C$29)))),'ユーザー別小売(卸)価格試算(税抜)'!H547))</f>
        <v/>
      </c>
      <c r="I547" s="96">
        <f>'6桁'!I547</f>
        <v>0</v>
      </c>
      <c r="J547" s="95" t="str">
        <f>IF('ユーザー別小売(卸)価格試算(税抜)'!J547="","",IF(ISNUMBER('ユーザー別小売(卸)価格試算(税抜)'!J547),IF(入力!$C$30=1,ROUNDDOWN('ユーザー別小売(卸)価格試算(税抜)'!J547*(1+入力!$C$31/100),-入力!$C$29),IF(入力!$C$30=2,ROUNDUP('ユーザー別小売(卸)価格試算(税抜)'!J547*(1+入力!$C$31/100),-入力!$C$29),IF(入力!$C$30=3,ROUND('ユーザー別小売(卸)価格試算(税抜)'!J547*(1+入力!$C$31/100),-入力!$C$29)))),'ユーザー別小売(卸)価格試算(税抜)'!J547))</f>
        <v/>
      </c>
      <c r="K547" s="96">
        <f>'6桁'!K547</f>
        <v>0</v>
      </c>
      <c r="L547" s="95">
        <f>IF('ユーザー別小売(卸)価格試算(税抜)'!L547="","",IF(ISNUMBER('ユーザー別小売(卸)価格試算(税抜)'!L547),IF(入力!$C$30=1,ROUNDDOWN('ユーザー別小売(卸)価格試算(税抜)'!L547*(1+入力!$C$31/100),-入力!$C$29),IF(入力!$C$30=2,ROUNDUP('ユーザー別小売(卸)価格試算(税抜)'!L547*(1+入力!$C$31/100),-入力!$C$29),IF(入力!$C$30=3,ROUND('ユーザー別小売(卸)価格試算(税抜)'!L547*(1+入力!$C$31/100),-入力!$C$29)))),'ユーザー別小売(卸)価格試算(税抜)'!L547))</f>
        <v>18040</v>
      </c>
      <c r="M547" s="96" t="str">
        <f>'6桁'!M547</f>
        <v>S</v>
      </c>
      <c r="N547" s="95">
        <f>IF('ユーザー別小売(卸)価格試算(税抜)'!N547="","",IF(ISNUMBER('ユーザー別小売(卸)価格試算(税抜)'!N547),IF(入力!$C$30=1,ROUNDDOWN('ユーザー別小売(卸)価格試算(税抜)'!N547*(1+入力!$C$31/100),-入力!$C$29),IF(入力!$C$30=2,ROUNDUP('ユーザー別小売(卸)価格試算(税抜)'!N547*(1+入力!$C$31/100),-入力!$C$29),IF(入力!$C$30=3,ROUND('ユーザー別小売(卸)価格試算(税抜)'!N547*(1+入力!$C$31/100),-入力!$C$29)))),'ユーザー別小売(卸)価格試算(税抜)'!N547))</f>
        <v>19360</v>
      </c>
      <c r="O547" s="96" t="str">
        <f>'6桁'!O547</f>
        <v>S
RBL</v>
      </c>
      <c r="P547" s="456" t="str">
        <f>IF('ユーザー別小売(卸)価格試算(税抜)'!P547="","",IF(ISNUMBER('ユーザー別小売(卸)価格試算(税抜)'!P547),IF(入力!$C$30=1,ROUNDDOWN('ユーザー別小売(卸)価格試算(税抜)'!P547*(1+入力!$C$31/100),-入力!$C$29),IF(入力!$C$30=2,ROUNDUP('ユーザー別小売(卸)価格試算(税抜)'!P547*(1+入力!$C$31/100),-入力!$C$29),IF(入力!$C$30=3,ROUND('ユーザー別小売(卸)価格試算(税抜)'!P547*(1+入力!$C$31/100),-入力!$C$29)))),'ユーザー別小売(卸)価格試算(税抜)'!P547))</f>
        <v/>
      </c>
      <c r="Q547" s="96">
        <f>'6桁'!Q547</f>
        <v>0</v>
      </c>
      <c r="R547" s="95" t="str">
        <f>IF('ユーザー別小売(卸)価格試算(税抜)'!R547="","",IF(ISNUMBER('ユーザー別小売(卸)価格試算(税抜)'!R547),IF(入力!$C$30=1,ROUNDDOWN('ユーザー別小売(卸)価格試算(税抜)'!R547*(1+入力!$C$31/100),-入力!$C$29),IF(入力!$C$30=2,ROUNDUP('ユーザー別小売(卸)価格試算(税抜)'!R547*(1+入力!$C$31/100),-入力!$C$29),IF(入力!$C$30=3,ROUND('ユーザー別小売(卸)価格試算(税抜)'!R547*(1+入力!$C$31/100),-入力!$C$29)))),'ユーザー別小売(卸)価格試算(税抜)'!R547))</f>
        <v/>
      </c>
      <c r="S547" s="96">
        <f>'6桁'!S547</f>
        <v>0</v>
      </c>
      <c r="T547" s="95" t="str">
        <f>IF('ユーザー別小売(卸)価格試算(税抜)'!T547="","",IF(ISNUMBER('ユーザー別小売(卸)価格試算(税抜)'!T547),IF(入力!$C$30=1,ROUNDDOWN('ユーザー別小売(卸)価格試算(税抜)'!T547*(1+入力!$C$31/100),-入力!$C$29),IF(入力!$C$30=2,ROUNDUP('ユーザー別小売(卸)価格試算(税抜)'!T547*(1+入力!$C$31/100),-入力!$C$29),IF(入力!$C$30=3,ROUND('ユーザー別小売(卸)価格試算(税抜)'!T547*(1+入力!$C$31/100),-入力!$C$29)))),'ユーザー別小売(卸)価格試算(税抜)'!T547))</f>
        <v/>
      </c>
      <c r="U547" s="96">
        <f>'6桁'!U547</f>
        <v>0</v>
      </c>
      <c r="V547" s="456" t="str">
        <f>IF('ユーザー別小売(卸)価格試算(税抜)'!V547="","",IF(ISNUMBER('ユーザー別小売(卸)価格試算(税抜)'!V547),IF(入力!$E$30=1,ROUNDDOWN('ユーザー別小売(卸)価格試算(税抜)'!V547*(1+入力!$E$31/100),-入力!$E$29),IF(入力!$E$30=2,ROUNDUP('ユーザー別小売(卸)価格試算(税抜)'!V547*(1+入力!$E$31/100),-入力!$E$29),IF(入力!$E$30=3,ROUND('ユーザー別小売(卸)価格試算(税抜)'!V547*(1+入力!$E$31/100),-入力!$E$29)))),'ユーザー別小売(卸)価格試算(税抜)'!V547))</f>
        <v>卸価格設定なし</v>
      </c>
      <c r="W547" s="126" t="str">
        <f>'6桁'!W547</f>
        <v>S</v>
      </c>
      <c r="X547" s="456" t="str">
        <f>IF('ユーザー別小売(卸)価格試算(税抜)'!X547="","",IF(ISNUMBER('ユーザー別小売(卸)価格試算(税抜)'!X547),IF(入力!$E$30=1,ROUNDDOWN('ユーザー別小売(卸)価格試算(税抜)'!X547*(1+入力!$E$31/100),-入力!$E$29),IF(入力!$E$30=2,ROUNDUP('ユーザー別小売(卸)価格試算(税抜)'!X547*(1+入力!$E$31/100),-入力!$E$29),IF(入力!$E$30=3,ROUND('ユーザー別小売(卸)価格試算(税抜)'!X547*(1+入力!$E$31/100),-入力!$E$29)))),'ユーザー別小売(卸)価格試算(税抜)'!X547))</f>
        <v/>
      </c>
      <c r="Y547" s="20">
        <f>'6桁'!Y547</f>
        <v>0</v>
      </c>
    </row>
    <row r="548" spans="2:25" ht="30" customHeight="1">
      <c r="B548" s="503"/>
      <c r="C548" s="500" t="s">
        <v>733</v>
      </c>
      <c r="D548" s="605"/>
      <c r="E548" s="500" t="s">
        <v>1349</v>
      </c>
      <c r="F548" s="587"/>
      <c r="G548" s="249"/>
      <c r="H548" s="319" t="str">
        <f>IF('ユーザー別小売(卸)価格試算(税抜)'!H548="","",IF(ISNUMBER('ユーザー別小売(卸)価格試算(税抜)'!H548),IF(入力!$C$30=1,ROUNDDOWN('ユーザー別小売(卸)価格試算(税抜)'!H548*(1+入力!$C$31/100),-入力!$C$29),IF(入力!$C$30=2,ROUNDUP('ユーザー別小売(卸)価格試算(税抜)'!H548*(1+入力!$C$31/100),-入力!$C$29),IF(入力!$C$30=3,ROUND('ユーザー別小売(卸)価格試算(税抜)'!H548*(1+入力!$C$31/100),-入力!$C$29)))),'ユーザー別小売(卸)価格試算(税抜)'!H548))</f>
        <v/>
      </c>
      <c r="I548" s="359">
        <f>'6桁'!I548</f>
        <v>0</v>
      </c>
      <c r="J548" s="319" t="str">
        <f>IF('ユーザー別小売(卸)価格試算(税抜)'!J548="","",IF(ISNUMBER('ユーザー別小売(卸)価格試算(税抜)'!J548),IF(入力!$C$30=1,ROUNDDOWN('ユーザー別小売(卸)価格試算(税抜)'!J548*(1+入力!$C$31/100),-入力!$C$29),IF(入力!$C$30=2,ROUNDUP('ユーザー別小売(卸)価格試算(税抜)'!J548*(1+入力!$C$31/100),-入力!$C$29),IF(入力!$C$30=3,ROUND('ユーザー別小売(卸)価格試算(税抜)'!J548*(1+入力!$C$31/100),-入力!$C$29)))),'ユーザー別小売(卸)価格試算(税抜)'!J548))</f>
        <v/>
      </c>
      <c r="K548" s="359">
        <f>'6桁'!K548</f>
        <v>0</v>
      </c>
      <c r="L548" s="319" t="str">
        <f>IF('ユーザー別小売(卸)価格試算(税抜)'!L548="","",IF(ISNUMBER('ユーザー別小売(卸)価格試算(税抜)'!L548),IF(入力!$C$30=1,ROUNDDOWN('ユーザー別小売(卸)価格試算(税抜)'!L548*(1+入力!$C$31/100),-入力!$C$29),IF(入力!$C$30=2,ROUNDUP('ユーザー別小売(卸)価格試算(税抜)'!L548*(1+入力!$C$31/100),-入力!$C$29),IF(入力!$C$30=3,ROUND('ユーザー別小売(卸)価格試算(税抜)'!L548*(1+入力!$C$31/100),-入力!$C$29)))),'ユーザー別小売(卸)価格試算(税抜)'!L548))</f>
        <v/>
      </c>
      <c r="M548" s="359">
        <f>'6桁'!M548</f>
        <v>0</v>
      </c>
      <c r="N548" s="319" t="str">
        <f>IF('ユーザー別小売(卸)価格試算(税抜)'!N548="","",IF(ISNUMBER('ユーザー別小売(卸)価格試算(税抜)'!N548),IF(入力!$C$30=1,ROUNDDOWN('ユーザー別小売(卸)価格試算(税抜)'!N548*(1+入力!$C$31/100),-入力!$C$29),IF(入力!$C$30=2,ROUNDUP('ユーザー別小売(卸)価格試算(税抜)'!N548*(1+入力!$C$31/100),-入力!$C$29),IF(入力!$C$30=3,ROUND('ユーザー別小売(卸)価格試算(税抜)'!N548*(1+入力!$C$31/100),-入力!$C$29)))),'ユーザー別小売(卸)価格試算(税抜)'!N548))</f>
        <v/>
      </c>
      <c r="O548" s="359">
        <f>'6桁'!O548</f>
        <v>0</v>
      </c>
      <c r="P548" s="474" t="str">
        <f>IF('ユーザー別小売(卸)価格試算(税抜)'!P548="","",IF(ISNUMBER('ユーザー別小売(卸)価格試算(税抜)'!P548),IF(入力!$C$30=1,ROUNDDOWN('ユーザー別小売(卸)価格試算(税抜)'!P548*(1+入力!$C$31/100),-入力!$C$29),IF(入力!$C$30=2,ROUNDUP('ユーザー別小売(卸)価格試算(税抜)'!P548*(1+入力!$C$31/100),-入力!$C$29),IF(入力!$C$30=3,ROUND('ユーザー別小売(卸)価格試算(税抜)'!P548*(1+入力!$C$31/100),-入力!$C$29)))),'ユーザー別小売(卸)価格試算(税抜)'!P548))</f>
        <v>卸価格設定なし</v>
      </c>
      <c r="Q548" s="359" t="str">
        <f>'6桁'!Q548</f>
        <v>⑨N
WL</v>
      </c>
      <c r="R548" s="319" t="str">
        <f>IF('ユーザー別小売(卸)価格試算(税抜)'!R548="","",IF(ISNUMBER('ユーザー別小売(卸)価格試算(税抜)'!R548),IF(入力!$C$30=1,ROUNDDOWN('ユーザー別小売(卸)価格試算(税抜)'!R548*(1+入力!$C$31/100),-入力!$C$29),IF(入力!$C$30=2,ROUNDUP('ユーザー別小売(卸)価格試算(税抜)'!R548*(1+入力!$C$31/100),-入力!$C$29),IF(入力!$C$30=3,ROUND('ユーザー別小売(卸)価格試算(税抜)'!R548*(1+入力!$C$31/100),-入力!$C$29)))),'ユーザー別小売(卸)価格試算(税抜)'!R548))</f>
        <v/>
      </c>
      <c r="S548" s="359">
        <f>'6桁'!S548</f>
        <v>0</v>
      </c>
      <c r="T548" s="319" t="str">
        <f>IF('ユーザー別小売(卸)価格試算(税抜)'!T548="","",IF(ISNUMBER('ユーザー別小売(卸)価格試算(税抜)'!T548),IF(入力!$C$30=1,ROUNDDOWN('ユーザー別小売(卸)価格試算(税抜)'!T548*(1+入力!$C$31/100),-入力!$C$29),IF(入力!$C$30=2,ROUNDUP('ユーザー別小売(卸)価格試算(税抜)'!T548*(1+入力!$C$31/100),-入力!$C$29),IF(入力!$C$30=3,ROUND('ユーザー別小売(卸)価格試算(税抜)'!T548*(1+入力!$C$31/100),-入力!$C$29)))),'ユーザー別小売(卸)価格試算(税抜)'!T548))</f>
        <v/>
      </c>
      <c r="U548" s="359">
        <f>'6桁'!U548</f>
        <v>0</v>
      </c>
      <c r="V548" s="474" t="str">
        <f>IF('ユーザー別小売(卸)価格試算(税抜)'!V548="","",IF(ISNUMBER('ユーザー別小売(卸)価格試算(税抜)'!V548),IF(入力!$E$30=1,ROUNDDOWN('ユーザー別小売(卸)価格試算(税抜)'!V548*(1+入力!$E$31/100),-入力!$E$29),IF(入力!$E$30=2,ROUNDUP('ユーザー別小売(卸)価格試算(税抜)'!V548*(1+入力!$E$31/100),-入力!$E$29),IF(入力!$E$30=3,ROUND('ユーザー別小売(卸)価格試算(税抜)'!V548*(1+入力!$E$31/100),-入力!$E$29)))),'ユーザー別小売(卸)価格試算(税抜)'!V548))</f>
        <v/>
      </c>
      <c r="W548" s="132">
        <f>'6桁'!W548</f>
        <v>0</v>
      </c>
      <c r="X548" s="474" t="str">
        <f>IF('ユーザー別小売(卸)価格試算(税抜)'!X548="","",IF(ISNUMBER('ユーザー別小売(卸)価格試算(税抜)'!X548),IF(入力!$E$30=1,ROUNDDOWN('ユーザー別小売(卸)価格試算(税抜)'!X548*(1+入力!$E$31/100),-入力!$E$29),IF(入力!$E$30=2,ROUNDUP('ユーザー別小売(卸)価格試算(税抜)'!X548*(1+入力!$E$31/100),-入力!$E$29),IF(入力!$E$30=3,ROUND('ユーザー別小売(卸)価格試算(税抜)'!X548*(1+入力!$E$31/100),-入力!$E$29)))),'ユーザー別小売(卸)価格試算(税抜)'!X548))</f>
        <v>卸価格設定なし</v>
      </c>
      <c r="Y548" s="236" t="str">
        <f>'6桁'!Y548</f>
        <v>L</v>
      </c>
    </row>
    <row r="549" spans="2:25" ht="30" customHeight="1">
      <c r="B549" s="503"/>
      <c r="C549" s="500" t="s">
        <v>2022</v>
      </c>
      <c r="D549" s="605"/>
      <c r="E549" s="500" t="s">
        <v>2028</v>
      </c>
      <c r="F549" s="587"/>
      <c r="G549" s="249"/>
      <c r="H549" s="319" t="str">
        <f>IF('ユーザー別小売(卸)価格試算(税抜)'!H549="","",IF(ISNUMBER('ユーザー別小売(卸)価格試算(税抜)'!H549),IF(入力!$C$30=1,ROUNDDOWN('ユーザー別小売(卸)価格試算(税抜)'!H549*(1+入力!$C$31/100),-入力!$C$29),IF(入力!$C$30=2,ROUNDUP('ユーザー別小売(卸)価格試算(税抜)'!H549*(1+入力!$C$31/100),-入力!$C$29),IF(入力!$C$30=3,ROUND('ユーザー別小売(卸)価格試算(税抜)'!H549*(1+入力!$C$31/100),-入力!$C$29)))),'ユーザー別小売(卸)価格試算(税抜)'!H549))</f>
        <v/>
      </c>
      <c r="I549" s="359">
        <f>'6桁'!I549</f>
        <v>0</v>
      </c>
      <c r="J549" s="319" t="str">
        <f>IF('ユーザー別小売(卸)価格試算(税抜)'!J549="","",IF(ISNUMBER('ユーザー別小売(卸)価格試算(税抜)'!J549),IF(入力!$C$30=1,ROUNDDOWN('ユーザー別小売(卸)価格試算(税抜)'!J549*(1+入力!$C$31/100),-入力!$C$29),IF(入力!$C$30=2,ROUNDUP('ユーザー別小売(卸)価格試算(税抜)'!J549*(1+入力!$C$31/100),-入力!$C$29),IF(入力!$C$30=3,ROUND('ユーザー別小売(卸)価格試算(税抜)'!J549*(1+入力!$C$31/100),-入力!$C$29)))),'ユーザー別小売(卸)価格試算(税抜)'!J549))</f>
        <v/>
      </c>
      <c r="K549" s="359">
        <f>'6桁'!K549</f>
        <v>0</v>
      </c>
      <c r="L549" s="319" t="str">
        <f>IF('ユーザー別小売(卸)価格試算(税抜)'!L549="","",IF(ISNUMBER('ユーザー別小売(卸)価格試算(税抜)'!L549),IF(入力!$C$30=1,ROUNDDOWN('ユーザー別小売(卸)価格試算(税抜)'!L549*(1+入力!$C$31/100),-入力!$C$29),IF(入力!$C$30=2,ROUNDUP('ユーザー別小売(卸)価格試算(税抜)'!L549*(1+入力!$C$31/100),-入力!$C$29),IF(入力!$C$30=3,ROUND('ユーザー別小売(卸)価格試算(税抜)'!L549*(1+入力!$C$31/100),-入力!$C$29)))),'ユーザー別小売(卸)価格試算(税抜)'!L549))</f>
        <v/>
      </c>
      <c r="M549" s="359">
        <f>'6桁'!M549</f>
        <v>0</v>
      </c>
      <c r="N549" s="319" t="str">
        <f>IF('ユーザー別小売(卸)価格試算(税抜)'!N549="","",IF(ISNUMBER('ユーザー別小売(卸)価格試算(税抜)'!N549),IF(入力!$C$30=1,ROUNDDOWN('ユーザー別小売(卸)価格試算(税抜)'!N549*(1+入力!$C$31/100),-入力!$C$29),IF(入力!$C$30=2,ROUNDUP('ユーザー別小売(卸)価格試算(税抜)'!N549*(1+入力!$C$31/100),-入力!$C$29),IF(入力!$C$30=3,ROUND('ユーザー別小売(卸)価格試算(税抜)'!N549*(1+入力!$C$31/100),-入力!$C$29)))),'ユーザー別小売(卸)価格試算(税抜)'!N549))</f>
        <v/>
      </c>
      <c r="O549" s="359">
        <f>'6桁'!O549</f>
        <v>0</v>
      </c>
      <c r="P549" s="474" t="str">
        <f>IF('ユーザー別小売(卸)価格試算(税抜)'!P549="","",IF(ISNUMBER('ユーザー別小売(卸)価格試算(税抜)'!P549),IF(入力!$C$30=1,ROUNDDOWN('ユーザー別小売(卸)価格試算(税抜)'!P549*(1+入力!$C$31/100),-入力!$C$29),IF(入力!$C$30=2,ROUNDUP('ユーザー別小売(卸)価格試算(税抜)'!P549*(1+入力!$C$31/100),-入力!$C$29),IF(入力!$C$30=3,ROUND('ユーザー別小売(卸)価格試算(税抜)'!P549*(1+入力!$C$31/100),-入力!$C$29)))),'ユーザー別小売(卸)価格試算(税抜)'!P549))</f>
        <v>卸価格設定なし</v>
      </c>
      <c r="Q549" s="359" t="str">
        <f>'6桁'!Q549</f>
        <v>⑧Q
WL</v>
      </c>
      <c r="R549" s="319" t="str">
        <f>IF('ユーザー別小売(卸)価格試算(税抜)'!R549="","",IF(ISNUMBER('ユーザー別小売(卸)価格試算(税抜)'!R549),IF(入力!$C$30=1,ROUNDDOWN('ユーザー別小売(卸)価格試算(税抜)'!R549*(1+入力!$C$31/100),-入力!$C$29),IF(入力!$C$30=2,ROUNDUP('ユーザー別小売(卸)価格試算(税抜)'!R549*(1+入力!$C$31/100),-入力!$C$29),IF(入力!$C$30=3,ROUND('ユーザー別小売(卸)価格試算(税抜)'!R549*(1+入力!$C$31/100),-入力!$C$29)))),'ユーザー別小売(卸)価格試算(税抜)'!R549))</f>
        <v/>
      </c>
      <c r="S549" s="359">
        <f>'6桁'!S549</f>
        <v>0</v>
      </c>
      <c r="T549" s="319" t="str">
        <f>IF('ユーザー別小売(卸)価格試算(税抜)'!T549="","",IF(ISNUMBER('ユーザー別小売(卸)価格試算(税抜)'!T549),IF(入力!$C$30=1,ROUNDDOWN('ユーザー別小売(卸)価格試算(税抜)'!T549*(1+入力!$C$31/100),-入力!$C$29),IF(入力!$C$30=2,ROUNDUP('ユーザー別小売(卸)価格試算(税抜)'!T549*(1+入力!$C$31/100),-入力!$C$29),IF(入力!$C$30=3,ROUND('ユーザー別小売(卸)価格試算(税抜)'!T549*(1+入力!$C$31/100),-入力!$C$29)))),'ユーザー別小売(卸)価格試算(税抜)'!T549))</f>
        <v/>
      </c>
      <c r="U549" s="359">
        <f>'6桁'!U549</f>
        <v>0</v>
      </c>
      <c r="V549" s="474" t="str">
        <f>IF('ユーザー別小売(卸)価格試算(税抜)'!V549="","",IF(ISNUMBER('ユーザー別小売(卸)価格試算(税抜)'!V549),IF(入力!$E$30=1,ROUNDDOWN('ユーザー別小売(卸)価格試算(税抜)'!V549*(1+入力!$E$31/100),-入力!$E$29),IF(入力!$E$30=2,ROUNDUP('ユーザー別小売(卸)価格試算(税抜)'!V549*(1+入力!$E$31/100),-入力!$E$29),IF(入力!$E$30=3,ROUND('ユーザー別小売(卸)価格試算(税抜)'!V549*(1+入力!$E$31/100),-入力!$E$29)))),'ユーザー別小売(卸)価格試算(税抜)'!V549))</f>
        <v/>
      </c>
      <c r="W549" s="132">
        <f>'6桁'!W549</f>
        <v>0</v>
      </c>
      <c r="X549" s="474" t="str">
        <f>IF('ユーザー別小売(卸)価格試算(税抜)'!X549="","",IF(ISNUMBER('ユーザー別小売(卸)価格試算(税抜)'!X549),IF(入力!$E$30=1,ROUNDDOWN('ユーザー別小売(卸)価格試算(税抜)'!X549*(1+入力!$E$31/100),-入力!$E$29),IF(入力!$E$30=2,ROUNDUP('ユーザー別小売(卸)価格試算(税抜)'!X549*(1+入力!$E$31/100),-入力!$E$29),IF(入力!$E$30=3,ROUND('ユーザー別小売(卸)価格試算(税抜)'!X549*(1+入力!$E$31/100),-入力!$E$29)))),'ユーザー別小売(卸)価格試算(税抜)'!X549))</f>
        <v/>
      </c>
      <c r="Y549" s="236">
        <f>'6桁'!Y549</f>
        <v>0</v>
      </c>
    </row>
    <row r="550" spans="2:25" ht="30" customHeight="1">
      <c r="B550" s="504"/>
      <c r="C550" s="560" t="s">
        <v>2023</v>
      </c>
      <c r="D550" s="607"/>
      <c r="E550" s="560" t="s">
        <v>2004</v>
      </c>
      <c r="F550" s="592"/>
      <c r="G550" s="354"/>
      <c r="H550" s="111" t="str">
        <f>IF('ユーザー別小売(卸)価格試算(税抜)'!H550="","",IF(ISNUMBER('ユーザー別小売(卸)価格試算(税抜)'!H550),IF(入力!$C$30=1,ROUNDDOWN('ユーザー別小売(卸)価格試算(税抜)'!H550*(1+入力!$C$31/100),-入力!$C$29),IF(入力!$C$30=2,ROUNDUP('ユーザー別小売(卸)価格試算(税抜)'!H550*(1+入力!$C$31/100),-入力!$C$29),IF(入力!$C$30=3,ROUND('ユーザー別小売(卸)価格試算(税抜)'!H550*(1+入力!$C$31/100),-入力!$C$29)))),'ユーザー別小売(卸)価格試算(税抜)'!H550))</f>
        <v/>
      </c>
      <c r="I550" s="99">
        <f>'6桁'!I550</f>
        <v>0</v>
      </c>
      <c r="J550" s="111" t="str">
        <f>IF('ユーザー別小売(卸)価格試算(税抜)'!J550="","",IF(ISNUMBER('ユーザー別小売(卸)価格試算(税抜)'!J550),IF(入力!$C$30=1,ROUNDDOWN('ユーザー別小売(卸)価格試算(税抜)'!J550*(1+入力!$C$31/100),-入力!$C$29),IF(入力!$C$30=2,ROUNDUP('ユーザー別小売(卸)価格試算(税抜)'!J550*(1+入力!$C$31/100),-入力!$C$29),IF(入力!$C$30=3,ROUND('ユーザー別小売(卸)価格試算(税抜)'!J550*(1+入力!$C$31/100),-入力!$C$29)))),'ユーザー別小売(卸)価格試算(税抜)'!J550))</f>
        <v/>
      </c>
      <c r="K550" s="99">
        <f>'6桁'!K550</f>
        <v>0</v>
      </c>
      <c r="L550" s="111" t="str">
        <f>IF('ユーザー別小売(卸)価格試算(税抜)'!L550="","",IF(ISNUMBER('ユーザー別小売(卸)価格試算(税抜)'!L550),IF(入力!$C$30=1,ROUNDDOWN('ユーザー別小売(卸)価格試算(税抜)'!L550*(1+入力!$C$31/100),-入力!$C$29),IF(入力!$C$30=2,ROUNDUP('ユーザー別小売(卸)価格試算(税抜)'!L550*(1+入力!$C$31/100),-入力!$C$29),IF(入力!$C$30=3,ROUND('ユーザー別小売(卸)価格試算(税抜)'!L550*(1+入力!$C$31/100),-入力!$C$29)))),'ユーザー別小売(卸)価格試算(税抜)'!L550))</f>
        <v/>
      </c>
      <c r="M550" s="99">
        <f>'6桁'!M550</f>
        <v>0</v>
      </c>
      <c r="N550" s="111" t="str">
        <f>IF('ユーザー別小売(卸)価格試算(税抜)'!N550="","",IF(ISNUMBER('ユーザー別小売(卸)価格試算(税抜)'!N550),IF(入力!$C$30=1,ROUNDDOWN('ユーザー別小売(卸)価格試算(税抜)'!N550*(1+入力!$C$31/100),-入力!$C$29),IF(入力!$C$30=2,ROUNDUP('ユーザー別小売(卸)価格試算(税抜)'!N550*(1+入力!$C$31/100),-入力!$C$29),IF(入力!$C$30=3,ROUND('ユーザー別小売(卸)価格試算(税抜)'!N550*(1+入力!$C$31/100),-入力!$C$29)))),'ユーザー別小売(卸)価格試算(税抜)'!N550))</f>
        <v/>
      </c>
      <c r="O550" s="99">
        <f>'6桁'!O550</f>
        <v>0</v>
      </c>
      <c r="P550" s="458" t="str">
        <f>IF('ユーザー別小売(卸)価格試算(税抜)'!P550="","",IF(ISNUMBER('ユーザー別小売(卸)価格試算(税抜)'!P550),IF(入力!$C$30=1,ROUNDDOWN('ユーザー別小売(卸)価格試算(税抜)'!P550*(1+入力!$C$31/100),-入力!$C$29),IF(入力!$C$30=2,ROUNDUP('ユーザー別小売(卸)価格試算(税抜)'!P550*(1+入力!$C$31/100),-入力!$C$29),IF(入力!$C$30=3,ROUND('ユーザー別小売(卸)価格試算(税抜)'!P550*(1+入力!$C$31/100),-入力!$C$29)))),'ユーザー別小売(卸)価格試算(税抜)'!P550))</f>
        <v>卸価格設定なし</v>
      </c>
      <c r="Q550" s="99" t="str">
        <f>'6桁'!Q550</f>
        <v>⑩Q
WL</v>
      </c>
      <c r="R550" s="111" t="str">
        <f>IF('ユーザー別小売(卸)価格試算(税抜)'!R550="","",IF(ISNUMBER('ユーザー別小売(卸)価格試算(税抜)'!R550),IF(入力!$C$30=1,ROUNDDOWN('ユーザー別小売(卸)価格試算(税抜)'!R550*(1+入力!$C$31/100),-入力!$C$29),IF(入力!$C$30=2,ROUNDUP('ユーザー別小売(卸)価格試算(税抜)'!R550*(1+入力!$C$31/100),-入力!$C$29),IF(入力!$C$30=3,ROUND('ユーザー別小売(卸)価格試算(税抜)'!R550*(1+入力!$C$31/100),-入力!$C$29)))),'ユーザー別小売(卸)価格試算(税抜)'!R550))</f>
        <v/>
      </c>
      <c r="S550" s="99">
        <f>'6桁'!S550</f>
        <v>0</v>
      </c>
      <c r="T550" s="111" t="str">
        <f>IF('ユーザー別小売(卸)価格試算(税抜)'!T550="","",IF(ISNUMBER('ユーザー別小売(卸)価格試算(税抜)'!T550),IF(入力!$C$30=1,ROUNDDOWN('ユーザー別小売(卸)価格試算(税抜)'!T550*(1+入力!$C$31/100),-入力!$C$29),IF(入力!$C$30=2,ROUNDUP('ユーザー別小売(卸)価格試算(税抜)'!T550*(1+入力!$C$31/100),-入力!$C$29),IF(入力!$C$30=3,ROUND('ユーザー別小売(卸)価格試算(税抜)'!T550*(1+入力!$C$31/100),-入力!$C$29)))),'ユーザー別小売(卸)価格試算(税抜)'!T550))</f>
        <v/>
      </c>
      <c r="U550" s="99">
        <f>'6桁'!U550</f>
        <v>0</v>
      </c>
      <c r="V550" s="458" t="str">
        <f>IF('ユーザー別小売(卸)価格試算(税抜)'!V550="","",IF(ISNUMBER('ユーザー別小売(卸)価格試算(税抜)'!V550),IF(入力!$E$30=1,ROUNDDOWN('ユーザー別小売(卸)価格試算(税抜)'!V550*(1+入力!$E$31/100),-入力!$E$29),IF(入力!$E$30=2,ROUNDUP('ユーザー別小売(卸)価格試算(税抜)'!V550*(1+入力!$E$31/100),-入力!$E$29),IF(入力!$E$30=3,ROUND('ユーザー別小売(卸)価格試算(税抜)'!V550*(1+入力!$E$31/100),-入力!$E$29)))),'ユーザー別小売(卸)価格試算(税抜)'!V550))</f>
        <v/>
      </c>
      <c r="W550" s="142">
        <f>'6桁'!W550</f>
        <v>0</v>
      </c>
      <c r="X550" s="458" t="str">
        <f>IF('ユーザー別小売(卸)価格試算(税抜)'!X550="","",IF(ISNUMBER('ユーザー別小売(卸)価格試算(税抜)'!X550),IF(入力!$E$30=1,ROUNDDOWN('ユーザー別小売(卸)価格試算(税抜)'!X550*(1+入力!$E$31/100),-入力!$E$29),IF(入力!$E$30=2,ROUNDUP('ユーザー別小売(卸)価格試算(税抜)'!X550*(1+入力!$E$31/100),-入力!$E$29),IF(入力!$E$30=3,ROUND('ユーザー別小売(卸)価格試算(税抜)'!X550*(1+入力!$E$31/100),-入力!$E$29)))),'ユーザー別小売(卸)価格試算(税抜)'!X550))</f>
        <v/>
      </c>
      <c r="Y550" s="98">
        <f>'6桁'!Y550</f>
        <v>0</v>
      </c>
    </row>
    <row r="551" spans="2:25" ht="30" customHeight="1">
      <c r="B551" s="543">
        <v>15</v>
      </c>
      <c r="C551" s="553" t="s">
        <v>353</v>
      </c>
      <c r="D551" s="554"/>
      <c r="E551" s="576">
        <v>96</v>
      </c>
      <c r="F551" s="593"/>
      <c r="G551" s="361"/>
      <c r="H551" s="94" t="str">
        <f>IF('ユーザー別小売(卸)価格試算(税抜)'!H551="","",IF(ISNUMBER('ユーザー別小売(卸)価格試算(税抜)'!H551),IF(入力!$C$30=1,ROUNDDOWN('ユーザー別小売(卸)価格試算(税抜)'!H551*(1+入力!$C$31/100),-入力!$C$29),IF(入力!$C$30=2,ROUNDUP('ユーザー別小売(卸)価格試算(税抜)'!H551*(1+入力!$C$31/100),-入力!$C$29),IF(入力!$C$30=3,ROUND('ユーザー別小売(卸)価格試算(税抜)'!H551*(1+入力!$C$31/100),-入力!$C$29)))),'ユーザー別小売(卸)価格試算(税抜)'!H551))</f>
        <v/>
      </c>
      <c r="I551" s="360">
        <f>'6桁'!I551</f>
        <v>0</v>
      </c>
      <c r="J551" s="94" t="str">
        <f>IF('ユーザー別小売(卸)価格試算(税抜)'!J551="","",IF(ISNUMBER('ユーザー別小売(卸)価格試算(税抜)'!J551),IF(入力!$C$30=1,ROUNDDOWN('ユーザー別小売(卸)価格試算(税抜)'!J551*(1+入力!$C$31/100),-入力!$C$29),IF(入力!$C$30=2,ROUNDUP('ユーザー別小売(卸)価格試算(税抜)'!J551*(1+入力!$C$31/100),-入力!$C$29),IF(入力!$C$30=3,ROUND('ユーザー別小売(卸)価格試算(税抜)'!J551*(1+入力!$C$31/100),-入力!$C$29)))),'ユーザー別小売(卸)価格試算(税抜)'!J551))</f>
        <v/>
      </c>
      <c r="K551" s="360">
        <f>'6桁'!K551</f>
        <v>0</v>
      </c>
      <c r="L551" s="94">
        <f>IF('ユーザー別小売(卸)価格試算(税抜)'!L551="","",IF(ISNUMBER('ユーザー別小売(卸)価格試算(税抜)'!L551),IF(入力!$C$30=1,ROUNDDOWN('ユーザー別小売(卸)価格試算(税抜)'!L551*(1+入力!$C$31/100),-入力!$C$29),IF(入力!$C$30=2,ROUNDUP('ユーザー別小売(卸)価格試算(税抜)'!L551*(1+入力!$C$31/100),-入力!$C$29),IF(入力!$C$30=3,ROUND('ユーザー別小売(卸)価格試算(税抜)'!L551*(1+入力!$C$31/100),-入力!$C$29)))),'ユーザー別小売(卸)価格試算(税抜)'!L551))</f>
        <v>20900</v>
      </c>
      <c r="M551" s="360" t="str">
        <f>'6桁'!M551</f>
        <v>H
PT3</v>
      </c>
      <c r="N551" s="94">
        <f>IF('ユーザー別小売(卸)価格試算(税抜)'!N551="","",IF(ISNUMBER('ユーザー別小売(卸)価格試算(税抜)'!N551),IF(入力!$C$30=1,ROUNDDOWN('ユーザー別小売(卸)価格試算(税抜)'!N551*(1+入力!$C$31/100),-入力!$C$29),IF(入力!$C$30=2,ROUNDUP('ユーザー別小売(卸)価格試算(税抜)'!N551*(1+入力!$C$31/100),-入力!$C$29),IF(入力!$C$30=3,ROUND('ユーザー別小売(卸)価格試算(税抜)'!N551*(1+入力!$C$31/100),-入力!$C$29)))),'ユーザー別小売(卸)価格試算(税抜)'!N551))</f>
        <v>22550</v>
      </c>
      <c r="O551" s="360" t="str">
        <f>'6桁'!O551</f>
        <v>T
OWL</v>
      </c>
      <c r="P551" s="475" t="str">
        <f>IF('ユーザー別小売(卸)価格試算(税抜)'!P551="","",IF(ISNUMBER('ユーザー別小売(卸)価格試算(税抜)'!P551),IF(入力!$C$30=1,ROUNDDOWN('ユーザー別小売(卸)価格試算(税抜)'!P551*(1+入力!$C$31/100),-入力!$C$29),IF(入力!$C$30=2,ROUNDUP('ユーザー別小売(卸)価格試算(税抜)'!P551*(1+入力!$C$31/100),-入力!$C$29),IF(入力!$C$30=3,ROUND('ユーザー別小売(卸)価格試算(税抜)'!P551*(1+入力!$C$31/100),-入力!$C$29)))),'ユーザー別小売(卸)価格試算(税抜)'!P551))</f>
        <v/>
      </c>
      <c r="Q551" s="360">
        <f>'6桁'!Q551</f>
        <v>0</v>
      </c>
      <c r="R551" s="94" t="str">
        <f>IF('ユーザー別小売(卸)価格試算(税抜)'!R551="","",IF(ISNUMBER('ユーザー別小売(卸)価格試算(税抜)'!R551),IF(入力!$C$30=1,ROUNDDOWN('ユーザー別小売(卸)価格試算(税抜)'!R551*(1+入力!$C$31/100),-入力!$C$29),IF(入力!$C$30=2,ROUNDUP('ユーザー別小売(卸)価格試算(税抜)'!R551*(1+入力!$C$31/100),-入力!$C$29),IF(入力!$C$30=3,ROUND('ユーザー別小売(卸)価格試算(税抜)'!R551*(1+入力!$C$31/100),-入力!$C$29)))),'ユーザー別小売(卸)価格試算(税抜)'!R551))</f>
        <v/>
      </c>
      <c r="S551" s="360">
        <f>'6桁'!S551</f>
        <v>0</v>
      </c>
      <c r="T551" s="94" t="str">
        <f>IF('ユーザー別小売(卸)価格試算(税抜)'!T551="","",IF(ISNUMBER('ユーザー別小売(卸)価格試算(税抜)'!T551),IF(入力!$C$30=1,ROUNDDOWN('ユーザー別小売(卸)価格試算(税抜)'!T551*(1+入力!$C$31/100),-入力!$C$29),IF(入力!$C$30=2,ROUNDUP('ユーザー別小売(卸)価格試算(税抜)'!T551*(1+入力!$C$31/100),-入力!$C$29),IF(入力!$C$30=3,ROUND('ユーザー別小売(卸)価格試算(税抜)'!T551*(1+入力!$C$31/100),-入力!$C$29)))),'ユーザー別小売(卸)価格試算(税抜)'!T551))</f>
        <v/>
      </c>
      <c r="U551" s="360">
        <f>'6桁'!U551</f>
        <v>0</v>
      </c>
      <c r="V551" s="475" t="str">
        <f>IF('ユーザー別小売(卸)価格試算(税抜)'!V551="","",IF(ISNUMBER('ユーザー別小売(卸)価格試算(税抜)'!V551),IF(入力!$E$30=1,ROUNDDOWN('ユーザー別小売(卸)価格試算(税抜)'!V551*(1+入力!$E$31/100),-入力!$E$29),IF(入力!$E$30=2,ROUNDUP('ユーザー別小売(卸)価格試算(税抜)'!V551*(1+入力!$E$31/100),-入力!$E$29),IF(入力!$E$30=3,ROUND('ユーザー別小売(卸)価格試算(税抜)'!V551*(1+入力!$E$31/100),-入力!$E$29)))),'ユーザー別小売(卸)価格試算(税抜)'!V551))</f>
        <v/>
      </c>
      <c r="W551" s="133">
        <f>'6桁'!W551</f>
        <v>0</v>
      </c>
      <c r="X551" s="475" t="str">
        <f>IF('ユーザー別小売(卸)価格試算(税抜)'!X551="","",IF(ISNUMBER('ユーザー別小売(卸)価格試算(税抜)'!X551),IF(入力!$E$30=1,ROUNDDOWN('ユーザー別小売(卸)価格試算(税抜)'!X551*(1+入力!$E$31/100),-入力!$E$29),IF(入力!$E$30=2,ROUNDUP('ユーザー別小売(卸)価格試算(税抜)'!X551*(1+入力!$E$31/100),-入力!$E$29),IF(入力!$E$30=3,ROUND('ユーザー別小売(卸)価格試算(税抜)'!X551*(1+入力!$E$31/100),-入力!$E$29)))),'ユーザー別小売(卸)価格試算(税抜)'!X551))</f>
        <v/>
      </c>
      <c r="Y551" s="360">
        <f>'6桁'!Y551</f>
        <v>0</v>
      </c>
    </row>
    <row r="552" spans="2:25" ht="30" customHeight="1">
      <c r="B552" s="503"/>
      <c r="C552" s="576"/>
      <c r="D552" s="577"/>
      <c r="E552" s="500">
        <v>98</v>
      </c>
      <c r="F552" s="587"/>
      <c r="G552" s="361"/>
      <c r="H552" s="94" t="str">
        <f>IF('ユーザー別小売(卸)価格試算(税抜)'!H552="","",IF(ISNUMBER('ユーザー別小売(卸)価格試算(税抜)'!H552),IF(入力!$C$30=1,ROUNDDOWN('ユーザー別小売(卸)価格試算(税抜)'!H552*(1+入力!$C$31/100),-入力!$C$29),IF(入力!$C$30=2,ROUNDUP('ユーザー別小売(卸)価格試算(税抜)'!H552*(1+入力!$C$31/100),-入力!$C$29),IF(入力!$C$30=3,ROUND('ユーザー別小売(卸)価格試算(税抜)'!H552*(1+入力!$C$31/100),-入力!$C$29)))),'ユーザー別小売(卸)価格試算(税抜)'!H552))</f>
        <v/>
      </c>
      <c r="I552" s="360">
        <f>'6桁'!I552</f>
        <v>0</v>
      </c>
      <c r="J552" s="94" t="str">
        <f>IF('ユーザー別小売(卸)価格試算(税抜)'!J552="","",IF(ISNUMBER('ユーザー別小売(卸)価格試算(税抜)'!J552),IF(入力!$C$30=1,ROUNDDOWN('ユーザー別小売(卸)価格試算(税抜)'!J552*(1+入力!$C$31/100),-入力!$C$29),IF(入力!$C$30=2,ROUNDUP('ユーザー別小売(卸)価格試算(税抜)'!J552*(1+入力!$C$31/100),-入力!$C$29),IF(入力!$C$30=3,ROUND('ユーザー別小売(卸)価格試算(税抜)'!J552*(1+入力!$C$31/100),-入力!$C$29)))),'ユーザー別小売(卸)価格試算(税抜)'!J552))</f>
        <v/>
      </c>
      <c r="K552" s="360">
        <f>'6桁'!K552</f>
        <v>0</v>
      </c>
      <c r="L552" s="94">
        <f>IF('ユーザー別小売(卸)価格試算(税抜)'!L552="","",IF(ISNUMBER('ユーザー別小売(卸)価格試算(税抜)'!L552),IF(入力!$C$30=1,ROUNDDOWN('ユーザー別小売(卸)価格試算(税抜)'!L552*(1+入力!$C$31/100),-入力!$C$29),IF(入力!$C$30=2,ROUNDUP('ユーザー別小売(卸)価格試算(税抜)'!L552*(1+入力!$C$31/100),-入力!$C$29),IF(入力!$C$30=3,ROUND('ユーザー別小売(卸)価格試算(税抜)'!L552*(1+入力!$C$31/100),-入力!$C$29)))),'ユーザー別小売(卸)価格試算(税抜)'!L552))</f>
        <v>21890</v>
      </c>
      <c r="M552" s="360" t="str">
        <f>'6桁'!M552</f>
        <v>H</v>
      </c>
      <c r="N552" s="94" t="str">
        <f>IF('ユーザー別小売(卸)価格試算(税抜)'!N552="","",IF(ISNUMBER('ユーザー別小売(卸)価格試算(税抜)'!N552),IF(入力!$C$30=1,ROUNDDOWN('ユーザー別小売(卸)価格試算(税抜)'!N552*(1+入力!$C$31/100),-入力!$C$29),IF(入力!$C$30=2,ROUNDUP('ユーザー別小売(卸)価格試算(税抜)'!N552*(1+入力!$C$31/100),-入力!$C$29),IF(入力!$C$30=3,ROUND('ユーザー別小売(卸)価格試算(税抜)'!N552*(1+入力!$C$31/100),-入力!$C$29)))),'ユーザー別小売(卸)価格試算(税抜)'!N552))</f>
        <v/>
      </c>
      <c r="O552" s="360">
        <f>'6桁'!O552</f>
        <v>0</v>
      </c>
      <c r="P552" s="475" t="str">
        <f>IF('ユーザー別小売(卸)価格試算(税抜)'!P552="","",IF(ISNUMBER('ユーザー別小売(卸)価格試算(税抜)'!P552),IF(入力!$C$30=1,ROUNDDOWN('ユーザー別小売(卸)価格試算(税抜)'!P552*(1+入力!$C$31/100),-入力!$C$29),IF(入力!$C$30=2,ROUNDUP('ユーザー別小売(卸)価格試算(税抜)'!P552*(1+入力!$C$31/100),-入力!$C$29),IF(入力!$C$30=3,ROUND('ユーザー別小売(卸)価格試算(税抜)'!P552*(1+入力!$C$31/100),-入力!$C$29)))),'ユーザー別小売(卸)価格試算(税抜)'!P552))</f>
        <v/>
      </c>
      <c r="Q552" s="360">
        <f>'6桁'!Q552</f>
        <v>0</v>
      </c>
      <c r="R552" s="94" t="str">
        <f>IF('ユーザー別小売(卸)価格試算(税抜)'!R552="","",IF(ISNUMBER('ユーザー別小売(卸)価格試算(税抜)'!R552),IF(入力!$C$30=1,ROUNDDOWN('ユーザー別小売(卸)価格試算(税抜)'!R552*(1+入力!$C$31/100),-入力!$C$29),IF(入力!$C$30=2,ROUNDUP('ユーザー別小売(卸)価格試算(税抜)'!R552*(1+入力!$C$31/100),-入力!$C$29),IF(入力!$C$30=3,ROUND('ユーザー別小売(卸)価格試算(税抜)'!R552*(1+入力!$C$31/100),-入力!$C$29)))),'ユーザー別小売(卸)価格試算(税抜)'!R552))</f>
        <v/>
      </c>
      <c r="S552" s="360">
        <f>'6桁'!S552</f>
        <v>0</v>
      </c>
      <c r="T552" s="94" t="str">
        <f>IF('ユーザー別小売(卸)価格試算(税抜)'!T552="","",IF(ISNUMBER('ユーザー別小売(卸)価格試算(税抜)'!T552),IF(入力!$C$30=1,ROUNDDOWN('ユーザー別小売(卸)価格試算(税抜)'!T552*(1+入力!$C$31/100),-入力!$C$29),IF(入力!$C$30=2,ROUNDUP('ユーザー別小売(卸)価格試算(税抜)'!T552*(1+入力!$C$31/100),-入力!$C$29),IF(入力!$C$30=3,ROUND('ユーザー別小売(卸)価格試算(税抜)'!T552*(1+入力!$C$31/100),-入力!$C$29)))),'ユーザー別小売(卸)価格試算(税抜)'!T552))</f>
        <v/>
      </c>
      <c r="U552" s="360">
        <f>'6桁'!U552</f>
        <v>0</v>
      </c>
      <c r="V552" s="475" t="str">
        <f>IF('ユーザー別小売(卸)価格試算(税抜)'!V552="","",IF(ISNUMBER('ユーザー別小売(卸)価格試算(税抜)'!V552),IF(入力!$E$30=1,ROUNDDOWN('ユーザー別小売(卸)価格試算(税抜)'!V552*(1+入力!$E$31/100),-入力!$E$29),IF(入力!$E$30=2,ROUNDUP('ユーザー別小売(卸)価格試算(税抜)'!V552*(1+入力!$E$31/100),-入力!$E$29),IF(入力!$E$30=3,ROUND('ユーザー別小売(卸)価格試算(税抜)'!V552*(1+入力!$E$31/100),-入力!$E$29)))),'ユーザー別小売(卸)価格試算(税抜)'!V552))</f>
        <v/>
      </c>
      <c r="W552" s="133">
        <f>'6桁'!W552</f>
        <v>0</v>
      </c>
      <c r="X552" s="475" t="str">
        <f>IF('ユーザー別小売(卸)価格試算(税抜)'!X552="","",IF(ISNUMBER('ユーザー別小売(卸)価格試算(税抜)'!X552),IF(入力!$E$30=1,ROUNDDOWN('ユーザー別小売(卸)価格試算(税抜)'!X552*(1+入力!$E$31/100),-入力!$E$29),IF(入力!$E$30=2,ROUNDUP('ユーザー別小売(卸)価格試算(税抜)'!X552*(1+入力!$E$31/100),-入力!$E$29),IF(入力!$E$30=3,ROUND('ユーザー別小売(卸)価格試算(税抜)'!X552*(1+入力!$E$31/100),-入力!$E$29)))),'ユーザー別小売(卸)価格試算(税抜)'!X552))</f>
        <v/>
      </c>
      <c r="Y552" s="360">
        <f>'6桁'!Y552</f>
        <v>0</v>
      </c>
    </row>
    <row r="553" spans="2:25" ht="30" customHeight="1">
      <c r="B553" s="503"/>
      <c r="C553" s="500" t="s">
        <v>380</v>
      </c>
      <c r="D553" s="605"/>
      <c r="E553" s="500">
        <v>108</v>
      </c>
      <c r="F553" s="587"/>
      <c r="G553" s="342"/>
      <c r="H553" s="95" t="str">
        <f>IF('ユーザー別小売(卸)価格試算(税抜)'!H553="","",IF(ISNUMBER('ユーザー別小売(卸)価格試算(税抜)'!H553),IF(入力!$C$30=1,ROUNDDOWN('ユーザー別小売(卸)価格試算(税抜)'!H553*(1+入力!$C$31/100),-入力!$C$29),IF(入力!$C$30=2,ROUNDUP('ユーザー別小売(卸)価格試算(税抜)'!H553*(1+入力!$C$31/100),-入力!$C$29),IF(入力!$C$30=3,ROUND('ユーザー別小売(卸)価格試算(税抜)'!H553*(1+入力!$C$31/100),-入力!$C$29)))),'ユーザー別小売(卸)価格試算(税抜)'!H553))</f>
        <v/>
      </c>
      <c r="I553" s="96">
        <f>'6桁'!I553</f>
        <v>0</v>
      </c>
      <c r="J553" s="95" t="str">
        <f>IF('ユーザー別小売(卸)価格試算(税抜)'!J553="","",IF(ISNUMBER('ユーザー別小売(卸)価格試算(税抜)'!J553),IF(入力!$C$30=1,ROUNDDOWN('ユーザー別小売(卸)価格試算(税抜)'!J553*(1+入力!$C$31/100),-入力!$C$29),IF(入力!$C$30=2,ROUNDUP('ユーザー別小売(卸)価格試算(税抜)'!J553*(1+入力!$C$31/100),-入力!$C$29),IF(入力!$C$30=3,ROUND('ユーザー別小売(卸)価格試算(税抜)'!J553*(1+入力!$C$31/100),-入力!$C$29)))),'ユーザー別小売(卸)価格試算(税抜)'!J553))</f>
        <v/>
      </c>
      <c r="K553" s="96">
        <f>'6桁'!K553</f>
        <v>0</v>
      </c>
      <c r="L553" s="95" t="str">
        <f>IF('ユーザー別小売(卸)価格試算(税抜)'!L553="","",IF(ISNUMBER('ユーザー別小売(卸)価格試算(税抜)'!L553),IF(入力!$C$30=1,ROUNDDOWN('ユーザー別小売(卸)価格試算(税抜)'!L553*(1+入力!$C$31/100),-入力!$C$29),IF(入力!$C$30=2,ROUNDUP('ユーザー別小売(卸)価格試算(税抜)'!L553*(1+入力!$C$31/100),-入力!$C$29),IF(入力!$C$30=3,ROUND('ユーザー別小売(卸)価格試算(税抜)'!L553*(1+入力!$C$31/100),-入力!$C$29)))),'ユーザー別小売(卸)価格試算(税抜)'!L553))</f>
        <v/>
      </c>
      <c r="M553" s="96">
        <f>'6桁'!M553</f>
        <v>0</v>
      </c>
      <c r="N553" s="95" t="str">
        <f>IF('ユーザー別小売(卸)価格試算(税抜)'!N553="","",IF(ISNUMBER('ユーザー別小売(卸)価格試算(税抜)'!N553),IF(入力!$C$30=1,ROUNDDOWN('ユーザー別小売(卸)価格試算(税抜)'!N553*(1+入力!$C$31/100),-入力!$C$29),IF(入力!$C$30=2,ROUNDUP('ユーザー別小売(卸)価格試算(税抜)'!N553*(1+入力!$C$31/100),-入力!$C$29),IF(入力!$C$30=3,ROUND('ユーザー別小売(卸)価格試算(税抜)'!N553*(1+入力!$C$31/100),-入力!$C$29)))),'ユーザー別小売(卸)価格試算(税抜)'!N553))</f>
        <v/>
      </c>
      <c r="O553" s="96">
        <f>'6桁'!O553</f>
        <v>0</v>
      </c>
      <c r="P553" s="456" t="str">
        <f>IF('ユーザー別小売(卸)価格試算(税抜)'!P553="","",IF(ISNUMBER('ユーザー別小売(卸)価格試算(税抜)'!P553),IF(入力!$C$30=1,ROUNDDOWN('ユーザー別小売(卸)価格試算(税抜)'!P553*(1+入力!$C$31/100),-入力!$C$29),IF(入力!$C$30=2,ROUNDUP('ユーザー別小売(卸)価格試算(税抜)'!P553*(1+入力!$C$31/100),-入力!$C$29),IF(入力!$C$30=3,ROUND('ユーザー別小売(卸)価格試算(税抜)'!P553*(1+入力!$C$31/100),-入力!$C$29)))),'ユーザー別小売(卸)価格試算(税抜)'!P553))</f>
        <v/>
      </c>
      <c r="Q553" s="96">
        <f>'6桁'!Q553</f>
        <v>0</v>
      </c>
      <c r="R553" s="95" t="str">
        <f>IF('ユーザー別小売(卸)価格試算(税抜)'!R553="","",IF(ISNUMBER('ユーザー別小売(卸)価格試算(税抜)'!R553),IF(入力!$C$30=1,ROUNDDOWN('ユーザー別小売(卸)価格試算(税抜)'!R553*(1+入力!$C$31/100),-入力!$C$29),IF(入力!$C$30=2,ROUNDUP('ユーザー別小売(卸)価格試算(税抜)'!R553*(1+入力!$C$31/100),-入力!$C$29),IF(入力!$C$30=3,ROUND('ユーザー別小売(卸)価格試算(税抜)'!R553*(1+入力!$C$31/100),-入力!$C$29)))),'ユーザー別小売(卸)価格試算(税抜)'!R553))</f>
        <v/>
      </c>
      <c r="S553" s="96">
        <f>'6桁'!S553</f>
        <v>0</v>
      </c>
      <c r="T553" s="95">
        <f>IF('ユーザー別小売(卸)価格試算(税抜)'!T553="","",IF(ISNUMBER('ユーザー別小売(卸)価格試算(税抜)'!T553),IF(入力!$C$30=1,ROUNDDOWN('ユーザー別小売(卸)価格試算(税抜)'!T553*(1+入力!$C$31/100),-入力!$C$29),IF(入力!$C$30=2,ROUNDUP('ユーザー別小売(卸)価格試算(税抜)'!T553*(1+入力!$C$31/100),-入力!$C$29),IF(入力!$C$30=3,ROUND('ユーザー別小売(卸)価格試算(税抜)'!T553*(1+入力!$C$31/100),-入力!$C$29)))),'ユーザー別小売(卸)価格試算(税抜)'!T553))</f>
        <v>30910</v>
      </c>
      <c r="U553" s="96" t="str">
        <f>'6桁'!U553</f>
        <v>Q
RBL</v>
      </c>
      <c r="V553" s="456" t="str">
        <f>IF('ユーザー別小売(卸)価格試算(税抜)'!V553="","",IF(ISNUMBER('ユーザー別小売(卸)価格試算(税抜)'!V553),IF(入力!$E$30=1,ROUNDDOWN('ユーザー別小売(卸)価格試算(税抜)'!V553*(1+入力!$E$31/100),-入力!$E$29),IF(入力!$E$30=2,ROUNDUP('ユーザー別小売(卸)価格試算(税抜)'!V553*(1+入力!$E$31/100),-入力!$E$29),IF(入力!$E$30=3,ROUND('ユーザー別小売(卸)価格試算(税抜)'!V553*(1+入力!$E$31/100),-入力!$E$29)))),'ユーザー別小売(卸)価格試算(税抜)'!V553))</f>
        <v/>
      </c>
      <c r="W553" s="126">
        <f>'6桁'!W553</f>
        <v>0</v>
      </c>
      <c r="X553" s="456" t="str">
        <f>IF('ユーザー別小売(卸)価格試算(税抜)'!X553="","",IF(ISNUMBER('ユーザー別小売(卸)価格試算(税抜)'!X553),IF(入力!$E$30=1,ROUNDDOWN('ユーザー別小売(卸)価格試算(税抜)'!X553*(1+入力!$E$31/100),-入力!$E$29),IF(入力!$E$30=2,ROUNDUP('ユーザー別小売(卸)価格試算(税抜)'!X553*(1+入力!$E$31/100),-入力!$E$29),IF(入力!$E$30=3,ROUND('ユーザー別小売(卸)価格試算(税抜)'!X553*(1+入力!$E$31/100),-入力!$E$29)))),'ユーザー別小売(卸)価格試算(税抜)'!X553))</f>
        <v/>
      </c>
      <c r="Y553" s="20">
        <f>'6桁'!Y553</f>
        <v>0</v>
      </c>
    </row>
    <row r="554" spans="2:25" ht="30" customHeight="1">
      <c r="B554" s="503"/>
      <c r="C554" s="500" t="s">
        <v>381</v>
      </c>
      <c r="D554" s="605"/>
      <c r="E554" s="500">
        <v>112</v>
      </c>
      <c r="F554" s="587"/>
      <c r="G554" s="342"/>
      <c r="H554" s="95" t="str">
        <f>IF('ユーザー別小売(卸)価格試算(税抜)'!H554="","",IF(ISNUMBER('ユーザー別小売(卸)価格試算(税抜)'!H554),IF(入力!$C$30=1,ROUNDDOWN('ユーザー別小売(卸)価格試算(税抜)'!H554*(1+入力!$C$31/100),-入力!$C$29),IF(入力!$C$30=2,ROUNDUP('ユーザー別小売(卸)価格試算(税抜)'!H554*(1+入力!$C$31/100),-入力!$C$29),IF(入力!$C$30=3,ROUND('ユーザー別小売(卸)価格試算(税抜)'!H554*(1+入力!$C$31/100),-入力!$C$29)))),'ユーザー別小売(卸)価格試算(税抜)'!H554))</f>
        <v/>
      </c>
      <c r="I554" s="96">
        <f>'6桁'!I554</f>
        <v>0</v>
      </c>
      <c r="J554" s="95" t="str">
        <f>IF('ユーザー別小売(卸)価格試算(税抜)'!J554="","",IF(ISNUMBER('ユーザー別小売(卸)価格試算(税抜)'!J554),IF(入力!$C$30=1,ROUNDDOWN('ユーザー別小売(卸)価格試算(税抜)'!J554*(1+入力!$C$31/100),-入力!$C$29),IF(入力!$C$30=2,ROUNDUP('ユーザー別小売(卸)価格試算(税抜)'!J554*(1+入力!$C$31/100),-入力!$C$29),IF(入力!$C$30=3,ROUND('ユーザー別小売(卸)価格試算(税抜)'!J554*(1+入力!$C$31/100),-入力!$C$29)))),'ユーザー別小売(卸)価格試算(税抜)'!J554))</f>
        <v/>
      </c>
      <c r="K554" s="96">
        <f>'6桁'!K554</f>
        <v>0</v>
      </c>
      <c r="L554" s="95" t="str">
        <f>IF('ユーザー別小売(卸)価格試算(税抜)'!L554="","",IF(ISNUMBER('ユーザー別小売(卸)価格試算(税抜)'!L554),IF(入力!$C$30=1,ROUNDDOWN('ユーザー別小売(卸)価格試算(税抜)'!L554*(1+入力!$C$31/100),-入力!$C$29),IF(入力!$C$30=2,ROUNDUP('ユーザー別小売(卸)価格試算(税抜)'!L554*(1+入力!$C$31/100),-入力!$C$29),IF(入力!$C$30=3,ROUND('ユーザー別小売(卸)価格試算(税抜)'!L554*(1+入力!$C$31/100),-入力!$C$29)))),'ユーザー別小売(卸)価格試算(税抜)'!L554))</f>
        <v/>
      </c>
      <c r="M554" s="96">
        <f>'6桁'!M554</f>
        <v>0</v>
      </c>
      <c r="N554" s="95">
        <f>IF('ユーザー別小売(卸)価格試算(税抜)'!N554="","",IF(ISNUMBER('ユーザー別小売(卸)価格試算(税抜)'!N554),IF(入力!$C$30=1,ROUNDDOWN('ユーザー別小売(卸)価格試算(税抜)'!N554*(1+入力!$C$31/100),-入力!$C$29),IF(入力!$C$30=2,ROUNDUP('ユーザー別小売(卸)価格試算(税抜)'!N554*(1+入力!$C$31/100),-入力!$C$29),IF(入力!$C$30=3,ROUND('ユーザー別小売(卸)価格試算(税抜)'!N554*(1+入力!$C$31/100),-入力!$C$29)))),'ユーザー別小売(卸)価格試算(税抜)'!N554))</f>
        <v>31680</v>
      </c>
      <c r="O554" s="126" t="str">
        <f>'6桁'!O554</f>
        <v>T
OWL</v>
      </c>
      <c r="P554" s="456" t="str">
        <f>IF('ユーザー別小売(卸)価格試算(税抜)'!P554="","",IF(ISNUMBER('ユーザー別小売(卸)価格試算(税抜)'!P554),IF(入力!$C$30=1,ROUNDDOWN('ユーザー別小売(卸)価格試算(税抜)'!P554*(1+入力!$C$31/100),-入力!$C$29),IF(入力!$C$30=2,ROUNDUP('ユーザー別小売(卸)価格試算(税抜)'!P554*(1+入力!$C$31/100),-入力!$C$29),IF(入力!$C$30=3,ROUND('ユーザー別小売(卸)価格試算(税抜)'!P554*(1+入力!$C$31/100),-入力!$C$29)))),'ユーザー別小売(卸)価格試算(税抜)'!P554))</f>
        <v/>
      </c>
      <c r="Q554" s="96">
        <f>'6桁'!Q554</f>
        <v>0</v>
      </c>
      <c r="R554" s="95" t="str">
        <f>IF('ユーザー別小売(卸)価格試算(税抜)'!R554="","",IF(ISNUMBER('ユーザー別小売(卸)価格試算(税抜)'!R554),IF(入力!$C$30=1,ROUNDDOWN('ユーザー別小売(卸)価格試算(税抜)'!R554*(1+入力!$C$31/100),-入力!$C$29),IF(入力!$C$30=2,ROUNDUP('ユーザー別小売(卸)価格試算(税抜)'!R554*(1+入力!$C$31/100),-入力!$C$29),IF(入力!$C$30=3,ROUND('ユーザー別小売(卸)価格試算(税抜)'!R554*(1+入力!$C$31/100),-入力!$C$29)))),'ユーザー別小売(卸)価格試算(税抜)'!R554))</f>
        <v/>
      </c>
      <c r="S554" s="96">
        <f>'6桁'!S554</f>
        <v>0</v>
      </c>
      <c r="T554" s="95" t="str">
        <f>IF('ユーザー別小売(卸)価格試算(税抜)'!T554="","",IF(ISNUMBER('ユーザー別小売(卸)価格試算(税抜)'!T554),IF(入力!$C$30=1,ROUNDDOWN('ユーザー別小売(卸)価格試算(税抜)'!T554*(1+入力!$C$31/100),-入力!$C$29),IF(入力!$C$30=2,ROUNDUP('ユーザー別小売(卸)価格試算(税抜)'!T554*(1+入力!$C$31/100),-入力!$C$29),IF(入力!$C$30=3,ROUND('ユーザー別小売(卸)価格試算(税抜)'!T554*(1+入力!$C$31/100),-入力!$C$29)))),'ユーザー別小売(卸)価格試算(税抜)'!T554))</f>
        <v/>
      </c>
      <c r="U554" s="96">
        <f>'6桁'!U554</f>
        <v>0</v>
      </c>
      <c r="V554" s="456" t="str">
        <f>IF('ユーザー別小売(卸)価格試算(税抜)'!V554="","",IF(ISNUMBER('ユーザー別小売(卸)価格試算(税抜)'!V554),IF(入力!$E$30=1,ROUNDDOWN('ユーザー別小売(卸)価格試算(税抜)'!V554*(1+入力!$E$31/100),-入力!$E$29),IF(入力!$E$30=2,ROUNDUP('ユーザー別小売(卸)価格試算(税抜)'!V554*(1+入力!$E$31/100),-入力!$E$29),IF(入力!$E$30=3,ROUND('ユーザー別小売(卸)価格試算(税抜)'!V554*(1+入力!$E$31/100),-入力!$E$29)))),'ユーザー別小売(卸)価格試算(税抜)'!V554))</f>
        <v/>
      </c>
      <c r="W554" s="126">
        <f>'6桁'!W554</f>
        <v>0</v>
      </c>
      <c r="X554" s="456" t="str">
        <f>IF('ユーザー別小売(卸)価格試算(税抜)'!X554="","",IF(ISNUMBER('ユーザー別小売(卸)価格試算(税抜)'!X554),IF(入力!$E$30=1,ROUNDDOWN('ユーザー別小売(卸)価格試算(税抜)'!X554*(1+入力!$E$31/100),-入力!$E$29),IF(入力!$E$30=2,ROUNDUP('ユーザー別小売(卸)価格試算(税抜)'!X554*(1+入力!$E$31/100),-入力!$E$29),IF(入力!$E$30=3,ROUND('ユーザー別小売(卸)価格試算(税抜)'!X554*(1+入力!$E$31/100),-入力!$E$29)))),'ユーザー別小売(卸)価格試算(税抜)'!X554))</f>
        <v/>
      </c>
      <c r="Y554" s="20">
        <f>'6桁'!Y554</f>
        <v>0</v>
      </c>
    </row>
    <row r="555" spans="2:25" ht="30" customHeight="1">
      <c r="B555" s="503"/>
      <c r="C555" s="500" t="s">
        <v>2024</v>
      </c>
      <c r="D555" s="605"/>
      <c r="E555" s="500" t="s">
        <v>2029</v>
      </c>
      <c r="F555" s="587"/>
      <c r="G555" s="342"/>
      <c r="H555" s="95" t="str">
        <f>IF('ユーザー別小売(卸)価格試算(税抜)'!H555="","",IF(ISNUMBER('ユーザー別小売(卸)価格試算(税抜)'!H555),IF(入力!$C$30=1,ROUNDDOWN('ユーザー別小売(卸)価格試算(税抜)'!H555*(1+入力!$C$31/100),-入力!$C$29),IF(入力!$C$30=2,ROUNDUP('ユーザー別小売(卸)価格試算(税抜)'!H555*(1+入力!$C$31/100),-入力!$C$29),IF(入力!$C$30=3,ROUND('ユーザー別小売(卸)価格試算(税抜)'!H555*(1+入力!$C$31/100),-入力!$C$29)))),'ユーザー別小売(卸)価格試算(税抜)'!H555))</f>
        <v/>
      </c>
      <c r="I555" s="96">
        <f>'6桁'!I555</f>
        <v>0</v>
      </c>
      <c r="J555" s="95" t="str">
        <f>IF('ユーザー別小売(卸)価格試算(税抜)'!J555="","",IF(ISNUMBER('ユーザー別小売(卸)価格試算(税抜)'!J555),IF(入力!$C$30=1,ROUNDDOWN('ユーザー別小売(卸)価格試算(税抜)'!J555*(1+入力!$C$31/100),-入力!$C$29),IF(入力!$C$30=2,ROUNDUP('ユーザー別小売(卸)価格試算(税抜)'!J555*(1+入力!$C$31/100),-入力!$C$29),IF(入力!$C$30=3,ROUND('ユーザー別小売(卸)価格試算(税抜)'!J555*(1+入力!$C$31/100),-入力!$C$29)))),'ユーザー別小売(卸)価格試算(税抜)'!J555))</f>
        <v/>
      </c>
      <c r="K555" s="96">
        <f>'6桁'!K555</f>
        <v>0</v>
      </c>
      <c r="L555" s="95" t="str">
        <f>IF('ユーザー別小売(卸)価格試算(税抜)'!L555="","",IF(ISNUMBER('ユーザー別小売(卸)価格試算(税抜)'!L555),IF(入力!$C$30=1,ROUNDDOWN('ユーザー別小売(卸)価格試算(税抜)'!L555*(1+入力!$C$31/100),-入力!$C$29),IF(入力!$C$30=2,ROUNDUP('ユーザー別小売(卸)価格試算(税抜)'!L555*(1+入力!$C$31/100),-入力!$C$29),IF(入力!$C$30=3,ROUND('ユーザー別小売(卸)価格試算(税抜)'!L555*(1+入力!$C$31/100),-入力!$C$29)))),'ユーザー別小売(卸)価格試算(税抜)'!L555))</f>
        <v/>
      </c>
      <c r="M555" s="96">
        <f>'6桁'!M555</f>
        <v>0</v>
      </c>
      <c r="N555" s="95" t="str">
        <f>IF('ユーザー別小売(卸)価格試算(税抜)'!N555="","",IF(ISNUMBER('ユーザー別小売(卸)価格試算(税抜)'!N555),IF(入力!$C$30=1,ROUNDDOWN('ユーザー別小売(卸)価格試算(税抜)'!N555*(1+入力!$C$31/100),-入力!$C$29),IF(入力!$C$30=2,ROUNDUP('ユーザー別小売(卸)価格試算(税抜)'!N555*(1+入力!$C$31/100),-入力!$C$29),IF(入力!$C$30=3,ROUND('ユーザー別小売(卸)価格試算(税抜)'!N555*(1+入力!$C$31/100),-入力!$C$29)))),'ユーザー別小売(卸)価格試算(税抜)'!N555))</f>
        <v/>
      </c>
      <c r="O555" s="126">
        <f>'6桁'!O555</f>
        <v>0</v>
      </c>
      <c r="P555" s="456" t="str">
        <f>IF('ユーザー別小売(卸)価格試算(税抜)'!P555="","",IF(ISNUMBER('ユーザー別小売(卸)価格試算(税抜)'!P555),IF(入力!$C$30=1,ROUNDDOWN('ユーザー別小売(卸)価格試算(税抜)'!P555*(1+入力!$C$31/100),-入力!$C$29),IF(入力!$C$30=2,ROUNDUP('ユーザー別小売(卸)価格試算(税抜)'!P555*(1+入力!$C$31/100),-入力!$C$29),IF(入力!$C$30=3,ROUND('ユーザー別小売(卸)価格試算(税抜)'!P555*(1+入力!$C$31/100),-入力!$C$29)))),'ユーザー別小売(卸)価格試算(税抜)'!P555))</f>
        <v>卸価格設定なし</v>
      </c>
      <c r="Q555" s="96" t="str">
        <f>'6桁'!Q555</f>
        <v>⑧Q
WL</v>
      </c>
      <c r="R555" s="95" t="str">
        <f>IF('ユーザー別小売(卸)価格試算(税抜)'!R555="","",IF(ISNUMBER('ユーザー別小売(卸)価格試算(税抜)'!R555),IF(入力!$C$30=1,ROUNDDOWN('ユーザー別小売(卸)価格試算(税抜)'!R555*(1+入力!$C$31/100),-入力!$C$29),IF(入力!$C$30=2,ROUNDUP('ユーザー別小売(卸)価格試算(税抜)'!R555*(1+入力!$C$31/100),-入力!$C$29),IF(入力!$C$30=3,ROUND('ユーザー別小売(卸)価格試算(税抜)'!R555*(1+入力!$C$31/100),-入力!$C$29)))),'ユーザー別小売(卸)価格試算(税抜)'!R555))</f>
        <v/>
      </c>
      <c r="S555" s="96">
        <f>'6桁'!S555</f>
        <v>0</v>
      </c>
      <c r="T555" s="95" t="str">
        <f>IF('ユーザー別小売(卸)価格試算(税抜)'!T555="","",IF(ISNUMBER('ユーザー別小売(卸)価格試算(税抜)'!T555),IF(入力!$C$30=1,ROUNDDOWN('ユーザー別小売(卸)価格試算(税抜)'!T555*(1+入力!$C$31/100),-入力!$C$29),IF(入力!$C$30=2,ROUNDUP('ユーザー別小売(卸)価格試算(税抜)'!T555*(1+入力!$C$31/100),-入力!$C$29),IF(入力!$C$30=3,ROUND('ユーザー別小売(卸)価格試算(税抜)'!T555*(1+入力!$C$31/100),-入力!$C$29)))),'ユーザー別小売(卸)価格試算(税抜)'!T555))</f>
        <v/>
      </c>
      <c r="U555" s="96">
        <f>'6桁'!U555</f>
        <v>0</v>
      </c>
      <c r="V555" s="456" t="str">
        <f>IF('ユーザー別小売(卸)価格試算(税抜)'!V555="","",IF(ISNUMBER('ユーザー別小売(卸)価格試算(税抜)'!V555),IF(入力!$E$30=1,ROUNDDOWN('ユーザー別小売(卸)価格試算(税抜)'!V555*(1+入力!$E$31/100),-入力!$E$29),IF(入力!$E$30=2,ROUNDUP('ユーザー別小売(卸)価格試算(税抜)'!V555*(1+入力!$E$31/100),-入力!$E$29),IF(入力!$E$30=3,ROUND('ユーザー別小売(卸)価格試算(税抜)'!V555*(1+入力!$E$31/100),-入力!$E$29)))),'ユーザー別小売(卸)価格試算(税抜)'!V555))</f>
        <v/>
      </c>
      <c r="W555" s="126">
        <f>'6桁'!W555</f>
        <v>0</v>
      </c>
      <c r="X555" s="456" t="str">
        <f>IF('ユーザー別小売(卸)価格試算(税抜)'!X555="","",IF(ISNUMBER('ユーザー別小売(卸)価格試算(税抜)'!X555),IF(入力!$E$30=1,ROUNDDOWN('ユーザー別小売(卸)価格試算(税抜)'!X555*(1+入力!$E$31/100),-入力!$E$29),IF(入力!$E$30=2,ROUNDUP('ユーザー別小売(卸)価格試算(税抜)'!X555*(1+入力!$E$31/100),-入力!$E$29),IF(入力!$E$30=3,ROUND('ユーザー別小売(卸)価格試算(税抜)'!X555*(1+入力!$E$31/100),-入力!$E$29)))),'ユーザー別小売(卸)価格試算(税抜)'!X555))</f>
        <v/>
      </c>
      <c r="Y555" s="20">
        <f>'6桁'!Y555</f>
        <v>0</v>
      </c>
    </row>
    <row r="556" spans="2:25" ht="30" customHeight="1">
      <c r="B556" s="503"/>
      <c r="C556" s="500" t="s">
        <v>382</v>
      </c>
      <c r="D556" s="605"/>
      <c r="E556" s="500">
        <v>90</v>
      </c>
      <c r="F556" s="587"/>
      <c r="G556" s="342"/>
      <c r="H556" s="95" t="str">
        <f>IF('ユーザー別小売(卸)価格試算(税抜)'!H556="","",IF(ISNUMBER('ユーザー別小売(卸)価格試算(税抜)'!H556),IF(入力!$C$30=1,ROUNDDOWN('ユーザー別小売(卸)価格試算(税抜)'!H556*(1+入力!$C$31/100),-入力!$C$29),IF(入力!$C$30=2,ROUNDUP('ユーザー別小売(卸)価格試算(税抜)'!H556*(1+入力!$C$31/100),-入力!$C$29),IF(入力!$C$30=3,ROUND('ユーザー別小売(卸)価格試算(税抜)'!H556*(1+入力!$C$31/100),-入力!$C$29)))),'ユーザー別小売(卸)価格試算(税抜)'!H556))</f>
        <v/>
      </c>
      <c r="I556" s="96">
        <f>'6桁'!I556</f>
        <v>0</v>
      </c>
      <c r="J556" s="95" t="str">
        <f>IF('ユーザー別小売(卸)価格試算(税抜)'!J556="","",IF(ISNUMBER('ユーザー別小売(卸)価格試算(税抜)'!J556),IF(入力!$C$30=1,ROUNDDOWN('ユーザー別小売(卸)価格試算(税抜)'!J556*(1+入力!$C$31/100),-入力!$C$29),IF(入力!$C$30=2,ROUNDUP('ユーザー別小売(卸)価格試算(税抜)'!J556*(1+入力!$C$31/100),-入力!$C$29),IF(入力!$C$30=3,ROUND('ユーザー別小売(卸)価格試算(税抜)'!J556*(1+入力!$C$31/100),-入力!$C$29)))),'ユーザー別小売(卸)価格試算(税抜)'!J556))</f>
        <v/>
      </c>
      <c r="K556" s="96">
        <f>'6桁'!K556</f>
        <v>0</v>
      </c>
      <c r="L556" s="95">
        <f>IF('ユーザー別小売(卸)価格試算(税抜)'!L556="","",IF(ISNUMBER('ユーザー別小売(卸)価格試算(税抜)'!L556),IF(入力!$C$30=1,ROUNDDOWN('ユーザー別小売(卸)価格試算(税抜)'!L556*(1+入力!$C$31/100),-入力!$C$29),IF(入力!$C$30=2,ROUNDUP('ユーザー別小売(卸)価格試算(税抜)'!L556*(1+入力!$C$31/100),-入力!$C$29),IF(入力!$C$30=3,ROUND('ユーザー別小売(卸)価格試算(税抜)'!L556*(1+入力!$C$31/100),-入力!$C$29)))),'ユーザー別小売(卸)価格試算(税抜)'!L556))</f>
        <v>16500</v>
      </c>
      <c r="M556" s="96" t="str">
        <f>'6桁'!M556</f>
        <v>S</v>
      </c>
      <c r="N556" s="95">
        <f>IF('ユーザー別小売(卸)価格試算(税抜)'!N556="","",IF(ISNUMBER('ユーザー別小売(卸)価格試算(税抜)'!N556),IF(入力!$C$30=1,ROUNDDOWN('ユーザー別小売(卸)価格試算(税抜)'!N556*(1+入力!$C$31/100),-入力!$C$29),IF(入力!$C$30=2,ROUNDUP('ユーザー別小売(卸)価格試算(税抜)'!N556*(1+入力!$C$31/100),-入力!$C$29),IF(入力!$C$30=3,ROUND('ユーザー別小売(卸)価格試算(税抜)'!N556*(1+入力!$C$31/100),-入力!$C$29)))),'ユーザー別小売(卸)価格試算(税抜)'!N556))</f>
        <v>17930</v>
      </c>
      <c r="O556" s="126" t="str">
        <f>'6桁'!O556</f>
        <v>S
RBL</v>
      </c>
      <c r="P556" s="95" t="str">
        <f>IF('ユーザー別小売(卸)価格試算(税抜)'!P556="","",IF(ISNUMBER('ユーザー別小売(卸)価格試算(税抜)'!P556),IF(入力!$C$30=1,ROUNDDOWN('ユーザー別小売(卸)価格試算(税抜)'!P556*(1+入力!$C$31/100),-入力!$C$29),IF(入力!$C$30=2,ROUNDUP('ユーザー別小売(卸)価格試算(税抜)'!P556*(1+入力!$C$31/100),-入力!$C$29),IF(入力!$C$30=3,ROUND('ユーザー別小売(卸)価格試算(税抜)'!P556*(1+入力!$C$31/100),-入力!$C$29)))),'ユーザー別小売(卸)価格試算(税抜)'!P556))</f>
        <v/>
      </c>
      <c r="Q556" s="96">
        <f>'6桁'!Q556</f>
        <v>0</v>
      </c>
      <c r="R556" s="95" t="str">
        <f>IF('ユーザー別小売(卸)価格試算(税抜)'!R556="","",IF(ISNUMBER('ユーザー別小売(卸)価格試算(税抜)'!R556),IF(入力!$C$30=1,ROUNDDOWN('ユーザー別小売(卸)価格試算(税抜)'!R556*(1+入力!$C$31/100),-入力!$C$29),IF(入力!$C$30=2,ROUNDUP('ユーザー別小売(卸)価格試算(税抜)'!R556*(1+入力!$C$31/100),-入力!$C$29),IF(入力!$C$30=3,ROUND('ユーザー別小売(卸)価格試算(税抜)'!R556*(1+入力!$C$31/100),-入力!$C$29)))),'ユーザー別小売(卸)価格試算(税抜)'!R556))</f>
        <v/>
      </c>
      <c r="S556" s="96">
        <f>'6桁'!S556</f>
        <v>0</v>
      </c>
      <c r="T556" s="95" t="str">
        <f>IF('ユーザー別小売(卸)価格試算(税抜)'!T556="","",IF(ISNUMBER('ユーザー別小売(卸)価格試算(税抜)'!T556),IF(入力!$C$30=1,ROUNDDOWN('ユーザー別小売(卸)価格試算(税抜)'!T556*(1+入力!$C$31/100),-入力!$C$29),IF(入力!$C$30=2,ROUNDUP('ユーザー別小売(卸)価格試算(税抜)'!T556*(1+入力!$C$31/100),-入力!$C$29),IF(入力!$C$30=3,ROUND('ユーザー別小売(卸)価格試算(税抜)'!T556*(1+入力!$C$31/100),-入力!$C$29)))),'ユーザー別小売(卸)価格試算(税抜)'!T556))</f>
        <v/>
      </c>
      <c r="U556" s="96">
        <f>'6桁'!U556</f>
        <v>0</v>
      </c>
      <c r="V556" s="456" t="str">
        <f>IF('ユーザー別小売(卸)価格試算(税抜)'!V556="","",IF(ISNUMBER('ユーザー別小売(卸)価格試算(税抜)'!V556),IF(入力!$E$30=1,ROUNDDOWN('ユーザー別小売(卸)価格試算(税抜)'!V556*(1+入力!$E$31/100),-入力!$E$29),IF(入力!$E$30=2,ROUNDUP('ユーザー別小売(卸)価格試算(税抜)'!V556*(1+入力!$E$31/100),-入力!$E$29),IF(入力!$E$30=3,ROUND('ユーザー別小売(卸)価格試算(税抜)'!V556*(1+入力!$E$31/100),-入力!$E$29)))),'ユーザー別小売(卸)価格試算(税抜)'!V556))</f>
        <v/>
      </c>
      <c r="W556" s="126">
        <f>'6桁'!W556</f>
        <v>0</v>
      </c>
      <c r="X556" s="456" t="str">
        <f>IF('ユーザー別小売(卸)価格試算(税抜)'!X556="","",IF(ISNUMBER('ユーザー別小売(卸)価格試算(税抜)'!X556),IF(入力!$E$30=1,ROUNDDOWN('ユーザー別小売(卸)価格試算(税抜)'!X556*(1+入力!$E$31/100),-入力!$E$29),IF(入力!$E$30=2,ROUNDUP('ユーザー別小売(卸)価格試算(税抜)'!X556*(1+入力!$E$31/100),-入力!$E$29),IF(入力!$E$30=3,ROUND('ユーザー別小売(卸)価格試算(税抜)'!X556*(1+入力!$E$31/100),-入力!$E$29)))),'ユーザー別小売(卸)価格試算(税抜)'!X556))</f>
        <v/>
      </c>
      <c r="Y556" s="20">
        <f>'6桁'!Y556</f>
        <v>0</v>
      </c>
    </row>
    <row r="557" spans="2:25" ht="30" customHeight="1">
      <c r="B557" s="503"/>
      <c r="C557" s="567" t="s">
        <v>383</v>
      </c>
      <c r="D557" s="568"/>
      <c r="E557" s="500">
        <v>96</v>
      </c>
      <c r="F557" s="587"/>
      <c r="G557" s="362"/>
      <c r="H557" s="95" t="str">
        <f>IF('ユーザー別小売(卸)価格試算(税抜)'!H557="","",IF(ISNUMBER('ユーザー別小売(卸)価格試算(税抜)'!H557),IF(入力!$C$30=1,ROUNDDOWN('ユーザー別小売(卸)価格試算(税抜)'!H557*(1+入力!$C$31/100),-入力!$C$29),IF(入力!$C$30=2,ROUNDUP('ユーザー別小売(卸)価格試算(税抜)'!H557*(1+入力!$C$31/100),-入力!$C$29),IF(入力!$C$30=3,ROUND('ユーザー別小売(卸)価格試算(税抜)'!H557*(1+入力!$C$31/100),-入力!$C$29)))),'ユーザー別小売(卸)価格試算(税抜)'!H557))</f>
        <v/>
      </c>
      <c r="I557" s="96">
        <f>'6桁'!I557</f>
        <v>0</v>
      </c>
      <c r="J557" s="95" t="str">
        <f>IF('ユーザー別小売(卸)価格試算(税抜)'!J557="","",IF(ISNUMBER('ユーザー別小売(卸)価格試算(税抜)'!J557),IF(入力!$C$30=1,ROUNDDOWN('ユーザー別小売(卸)価格試算(税抜)'!J557*(1+入力!$C$31/100),-入力!$C$29),IF(入力!$C$30=2,ROUNDUP('ユーザー別小売(卸)価格試算(税抜)'!J557*(1+入力!$C$31/100),-入力!$C$29),IF(入力!$C$30=3,ROUND('ユーザー別小売(卸)価格試算(税抜)'!J557*(1+入力!$C$31/100),-入力!$C$29)))),'ユーザー別小売(卸)価格試算(税抜)'!J557))</f>
        <v/>
      </c>
      <c r="K557" s="96">
        <f>'6桁'!K557</f>
        <v>0</v>
      </c>
      <c r="L557" s="95" t="str">
        <f>IF('ユーザー別小売(卸)価格試算(税抜)'!L557="","",IF(ISNUMBER('ユーザー別小売(卸)価格試算(税抜)'!L557),IF(入力!$C$30=1,ROUNDDOWN('ユーザー別小売(卸)価格試算(税抜)'!L557*(1+入力!$C$31/100),-入力!$C$29),IF(入力!$C$30=2,ROUNDUP('ユーザー別小売(卸)価格試算(税抜)'!L557*(1+入力!$C$31/100),-入力!$C$29),IF(入力!$C$30=3,ROUND('ユーザー別小売(卸)価格試算(税抜)'!L557*(1+入力!$C$31/100),-入力!$C$29)))),'ユーザー別小売(卸)価格試算(税抜)'!L557))</f>
        <v/>
      </c>
      <c r="M557" s="96">
        <f>'6桁'!M557</f>
        <v>0</v>
      </c>
      <c r="N557" s="95">
        <f>IF('ユーザー別小売(卸)価格試算(税抜)'!N557="","",IF(ISNUMBER('ユーザー別小売(卸)価格試算(税抜)'!N557),IF(入力!$C$30=1,ROUNDDOWN('ユーザー別小売(卸)価格試算(税抜)'!N557*(1+入力!$C$31/100),-入力!$C$29),IF(入力!$C$30=2,ROUNDUP('ユーザー別小売(卸)価格試算(税抜)'!N557*(1+入力!$C$31/100),-入力!$C$29),IF(入力!$C$30=3,ROUND('ユーザー別小売(卸)価格試算(税抜)'!N557*(1+入力!$C$31/100),-入力!$C$29)))),'ユーザー別小売(卸)価格試算(税抜)'!N557))</f>
        <v>20900</v>
      </c>
      <c r="O557" s="126" t="str">
        <f>'6桁'!O557</f>
        <v>S
RBL</v>
      </c>
      <c r="P557" s="95" t="str">
        <f>IF('ユーザー別小売(卸)価格試算(税抜)'!P557="","",IF(ISNUMBER('ユーザー別小売(卸)価格試算(税抜)'!P557),IF(入力!$C$30=1,ROUNDDOWN('ユーザー別小売(卸)価格試算(税抜)'!P557*(1+入力!$C$31/100),-入力!$C$29),IF(入力!$C$30=2,ROUNDUP('ユーザー別小売(卸)価格試算(税抜)'!P557*(1+入力!$C$31/100),-入力!$C$29),IF(入力!$C$30=3,ROUND('ユーザー別小売(卸)価格試算(税抜)'!P557*(1+入力!$C$31/100),-入力!$C$29)))),'ユーザー別小売(卸)価格試算(税抜)'!P557))</f>
        <v/>
      </c>
      <c r="Q557" s="96">
        <f>'6桁'!Q557</f>
        <v>0</v>
      </c>
      <c r="R557" s="95" t="str">
        <f>IF('ユーザー別小売(卸)価格試算(税抜)'!R557="","",IF(ISNUMBER('ユーザー別小売(卸)価格試算(税抜)'!R557),IF(入力!$C$30=1,ROUNDDOWN('ユーザー別小売(卸)価格試算(税抜)'!R557*(1+入力!$C$31/100),-入力!$C$29),IF(入力!$C$30=2,ROUNDUP('ユーザー別小売(卸)価格試算(税抜)'!R557*(1+入力!$C$31/100),-入力!$C$29),IF(入力!$C$30=3,ROUND('ユーザー別小売(卸)価格試算(税抜)'!R557*(1+入力!$C$31/100),-入力!$C$29)))),'ユーザー別小売(卸)価格試算(税抜)'!R557))</f>
        <v/>
      </c>
      <c r="S557" s="96">
        <f>'6桁'!S557</f>
        <v>0</v>
      </c>
      <c r="T557" s="95" t="str">
        <f>IF('ユーザー別小売(卸)価格試算(税抜)'!T557="","",IF(ISNUMBER('ユーザー別小売(卸)価格試算(税抜)'!T557),IF(入力!$C$30=1,ROUNDDOWN('ユーザー別小売(卸)価格試算(税抜)'!T557*(1+入力!$C$31/100),-入力!$C$29),IF(入力!$C$30=2,ROUNDUP('ユーザー別小売(卸)価格試算(税抜)'!T557*(1+入力!$C$31/100),-入力!$C$29),IF(入力!$C$30=3,ROUND('ユーザー別小売(卸)価格試算(税抜)'!T557*(1+入力!$C$31/100),-入力!$C$29)))),'ユーザー別小売(卸)価格試算(税抜)'!T557))</f>
        <v/>
      </c>
      <c r="U557" s="96">
        <f>'6桁'!U557</f>
        <v>0</v>
      </c>
      <c r="V557" s="456" t="str">
        <f>IF('ユーザー別小売(卸)価格試算(税抜)'!V557="","",IF(ISNUMBER('ユーザー別小売(卸)価格試算(税抜)'!V557),IF(入力!$E$30=1,ROUNDDOWN('ユーザー別小売(卸)価格試算(税抜)'!V557*(1+入力!$E$31/100),-入力!$E$29),IF(入力!$E$30=2,ROUNDUP('ユーザー別小売(卸)価格試算(税抜)'!V557*(1+入力!$E$31/100),-入力!$E$29),IF(入力!$E$30=3,ROUND('ユーザー別小売(卸)価格試算(税抜)'!V557*(1+入力!$E$31/100),-入力!$E$29)))),'ユーザー別小売(卸)価格試算(税抜)'!V557))</f>
        <v/>
      </c>
      <c r="W557" s="126">
        <f>'6桁'!W557</f>
        <v>0</v>
      </c>
      <c r="X557" s="456" t="str">
        <f>IF('ユーザー別小売(卸)価格試算(税抜)'!X557="","",IF(ISNUMBER('ユーザー別小売(卸)価格試算(税抜)'!X557),IF(入力!$E$30=1,ROUNDDOWN('ユーザー別小売(卸)価格試算(税抜)'!X557*(1+入力!$E$31/100),-入力!$E$29),IF(入力!$E$30=2,ROUNDUP('ユーザー別小売(卸)価格試算(税抜)'!X557*(1+入力!$E$31/100),-入力!$E$29),IF(入力!$E$30=3,ROUND('ユーザー別小売(卸)価格試算(税抜)'!X557*(1+入力!$E$31/100),-入力!$E$29)))),'ユーザー別小売(卸)価格試算(税抜)'!X557))</f>
        <v/>
      </c>
      <c r="Y557" s="20">
        <f>'6桁'!Y557</f>
        <v>0</v>
      </c>
    </row>
    <row r="558" spans="2:25" ht="30" customHeight="1">
      <c r="B558" s="503"/>
      <c r="C558" s="576"/>
      <c r="D558" s="577"/>
      <c r="E558" s="500" t="s">
        <v>1352</v>
      </c>
      <c r="F558" s="587"/>
      <c r="G558" s="361"/>
      <c r="H558" s="95" t="str">
        <f>IF('ユーザー別小売(卸)価格試算(税抜)'!H558="","",IF(ISNUMBER('ユーザー別小売(卸)価格試算(税抜)'!H558),IF(入力!$C$30=1,ROUNDDOWN('ユーザー別小売(卸)価格試算(税抜)'!H558*(1+入力!$C$31/100),-入力!$C$29),IF(入力!$C$30=2,ROUNDUP('ユーザー別小売(卸)価格試算(税抜)'!H558*(1+入力!$C$31/100),-入力!$C$29),IF(入力!$C$30=3,ROUND('ユーザー別小売(卸)価格試算(税抜)'!H558*(1+入力!$C$31/100),-入力!$C$29)))),'ユーザー別小売(卸)価格試算(税抜)'!H558))</f>
        <v/>
      </c>
      <c r="I558" s="96">
        <f>'6桁'!I558</f>
        <v>0</v>
      </c>
      <c r="J558" s="95" t="str">
        <f>IF('ユーザー別小売(卸)価格試算(税抜)'!J558="","",IF(ISNUMBER('ユーザー別小売(卸)価格試算(税抜)'!J558),IF(入力!$C$30=1,ROUNDDOWN('ユーザー別小売(卸)価格試算(税抜)'!J558*(1+入力!$C$31/100),-入力!$C$29),IF(入力!$C$30=2,ROUNDUP('ユーザー別小売(卸)価格試算(税抜)'!J558*(1+入力!$C$31/100),-入力!$C$29),IF(入力!$C$30=3,ROUND('ユーザー別小売(卸)価格試算(税抜)'!J558*(1+入力!$C$31/100),-入力!$C$29)))),'ユーザー別小売(卸)価格試算(税抜)'!J558))</f>
        <v/>
      </c>
      <c r="K558" s="96">
        <f>'6桁'!K558</f>
        <v>0</v>
      </c>
      <c r="L558" s="95" t="str">
        <f>IF('ユーザー別小売(卸)価格試算(税抜)'!L558="","",IF(ISNUMBER('ユーザー別小売(卸)価格試算(税抜)'!L558),IF(入力!$C$30=1,ROUNDDOWN('ユーザー別小売(卸)価格試算(税抜)'!L558*(1+入力!$C$31/100),-入力!$C$29),IF(入力!$C$30=2,ROUNDUP('ユーザー別小売(卸)価格試算(税抜)'!L558*(1+入力!$C$31/100),-入力!$C$29),IF(入力!$C$30=3,ROUND('ユーザー別小売(卸)価格試算(税抜)'!L558*(1+入力!$C$31/100),-入力!$C$29)))),'ユーザー別小売(卸)価格試算(税抜)'!L558))</f>
        <v/>
      </c>
      <c r="M558" s="96">
        <f>'6桁'!M558</f>
        <v>0</v>
      </c>
      <c r="N558" s="95" t="str">
        <f>IF('ユーザー別小売(卸)価格試算(税抜)'!N558="","",IF(ISNUMBER('ユーザー別小売(卸)価格試算(税抜)'!N558),IF(入力!$C$30=1,ROUNDDOWN('ユーザー別小売(卸)価格試算(税抜)'!N558*(1+入力!$C$31/100),-入力!$C$29),IF(入力!$C$30=2,ROUNDUP('ユーザー別小売(卸)価格試算(税抜)'!N558*(1+入力!$C$31/100),-入力!$C$29),IF(入力!$C$30=3,ROUND('ユーザー別小売(卸)価格試算(税抜)'!N558*(1+入力!$C$31/100),-入力!$C$29)))),'ユーザー別小売(卸)価格試算(税抜)'!N558))</f>
        <v/>
      </c>
      <c r="O558" s="126">
        <f>'6桁'!O558</f>
        <v>0</v>
      </c>
      <c r="P558" s="95" t="str">
        <f>IF('ユーザー別小売(卸)価格試算(税抜)'!P558="","",IF(ISNUMBER('ユーザー別小売(卸)価格試算(税抜)'!P558),IF(入力!$C$30=1,ROUNDDOWN('ユーザー別小売(卸)価格試算(税抜)'!P558*(1+入力!$C$31/100),-入力!$C$29),IF(入力!$C$30=2,ROUNDUP('ユーザー別小売(卸)価格試算(税抜)'!P558*(1+入力!$C$31/100),-入力!$C$29),IF(入力!$C$30=3,ROUND('ユーザー別小売(卸)価格試算(税抜)'!P558*(1+入力!$C$31/100),-入力!$C$29)))),'ユーザー別小売(卸)価格試算(税抜)'!P558))</f>
        <v/>
      </c>
      <c r="Q558" s="96">
        <f>'6桁'!Q558</f>
        <v>0</v>
      </c>
      <c r="R558" s="95" t="str">
        <f>IF('ユーザー別小売(卸)価格試算(税抜)'!R558="","",IF(ISNUMBER('ユーザー別小売(卸)価格試算(税抜)'!R558),IF(入力!$C$30=1,ROUNDDOWN('ユーザー別小売(卸)価格試算(税抜)'!R558*(1+入力!$C$31/100),-入力!$C$29),IF(入力!$C$30=2,ROUNDUP('ユーザー別小売(卸)価格試算(税抜)'!R558*(1+入力!$C$31/100),-入力!$C$29),IF(入力!$C$30=3,ROUND('ユーザー別小売(卸)価格試算(税抜)'!R558*(1+入力!$C$31/100),-入力!$C$29)))),'ユーザー別小売(卸)価格試算(税抜)'!R558))</f>
        <v/>
      </c>
      <c r="S558" s="96">
        <f>'6桁'!S558</f>
        <v>0</v>
      </c>
      <c r="T558" s="95" t="str">
        <f>IF('ユーザー別小売(卸)価格試算(税抜)'!T558="","",IF(ISNUMBER('ユーザー別小売(卸)価格試算(税抜)'!T558),IF(入力!$C$30=1,ROUNDDOWN('ユーザー別小売(卸)価格試算(税抜)'!T558*(1+入力!$C$31/100),-入力!$C$29),IF(入力!$C$30=2,ROUNDUP('ユーザー別小売(卸)価格試算(税抜)'!T558*(1+入力!$C$31/100),-入力!$C$29),IF(入力!$C$30=3,ROUND('ユーザー別小売(卸)価格試算(税抜)'!T558*(1+入力!$C$31/100),-入力!$C$29)))),'ユーザー別小売(卸)価格試算(税抜)'!T558))</f>
        <v/>
      </c>
      <c r="U558" s="96">
        <f>'6桁'!U558</f>
        <v>0</v>
      </c>
      <c r="V558" s="456" t="str">
        <f>IF('ユーザー別小売(卸)価格試算(税抜)'!V558="","",IF(ISNUMBER('ユーザー別小売(卸)価格試算(税抜)'!V558),IF(入力!$E$30=1,ROUNDDOWN('ユーザー別小売(卸)価格試算(税抜)'!V558*(1+入力!$E$31/100),-入力!$E$29),IF(入力!$E$30=2,ROUNDUP('ユーザー別小売(卸)価格試算(税抜)'!V558*(1+入力!$E$31/100),-入力!$E$29),IF(入力!$E$30=3,ROUND('ユーザー別小売(卸)価格試算(税抜)'!V558*(1+入力!$E$31/100),-入力!$E$29)))),'ユーザー別小売(卸)価格試算(税抜)'!V558))</f>
        <v>卸価格設定なし</v>
      </c>
      <c r="W558" s="126" t="str">
        <f>'6桁'!W558</f>
        <v>N</v>
      </c>
      <c r="X558" s="456" t="str">
        <f>IF('ユーザー別小売(卸)価格試算(税抜)'!X558="","",IF(ISNUMBER('ユーザー別小売(卸)価格試算(税抜)'!X558),IF(入力!$E$30=1,ROUNDDOWN('ユーザー別小売(卸)価格試算(税抜)'!X558*(1+入力!$E$31/100),-入力!$E$29),IF(入力!$E$30=2,ROUNDUP('ユーザー別小売(卸)価格試算(税抜)'!X558*(1+入力!$E$31/100),-入力!$E$29),IF(入力!$E$30=3,ROUND('ユーザー別小売(卸)価格試算(税抜)'!X558*(1+入力!$E$31/100),-入力!$E$29)))),'ユーザー別小売(卸)価格試算(税抜)'!X558))</f>
        <v/>
      </c>
      <c r="Y558" s="20">
        <f>'6桁'!Y558</f>
        <v>0</v>
      </c>
    </row>
    <row r="559" spans="2:25" ht="30" customHeight="1" thickBot="1">
      <c r="B559" s="544"/>
      <c r="C559" s="558" t="s">
        <v>384</v>
      </c>
      <c r="D559" s="656"/>
      <c r="E559" s="558">
        <v>105</v>
      </c>
      <c r="F559" s="932"/>
      <c r="G559" s="344"/>
      <c r="H559" s="118" t="str">
        <f>IF('ユーザー別小売(卸)価格試算(税抜)'!H559="","",IF(ISNUMBER('ユーザー別小売(卸)価格試算(税抜)'!H559),IF(入力!$C$30=1,ROUNDDOWN('ユーザー別小売(卸)価格試算(税抜)'!H559*(1+入力!$C$31/100),-入力!$C$29),IF(入力!$C$30=2,ROUNDUP('ユーザー別小売(卸)価格試算(税抜)'!H559*(1+入力!$C$31/100),-入力!$C$29),IF(入力!$C$30=3,ROUND('ユーザー別小売(卸)価格試算(税抜)'!H559*(1+入力!$C$31/100),-入力!$C$29)))),'ユーザー別小売(卸)価格試算(税抜)'!H559))</f>
        <v/>
      </c>
      <c r="I559" s="119">
        <f>'6桁'!I559</f>
        <v>0</v>
      </c>
      <c r="J559" s="118" t="str">
        <f>IF('ユーザー別小売(卸)価格試算(税抜)'!J559="","",IF(ISNUMBER('ユーザー別小売(卸)価格試算(税抜)'!J559),IF(入力!$C$30=1,ROUNDDOWN('ユーザー別小売(卸)価格試算(税抜)'!J559*(1+入力!$C$31/100),-入力!$C$29),IF(入力!$C$30=2,ROUNDUP('ユーザー別小売(卸)価格試算(税抜)'!J559*(1+入力!$C$31/100),-入力!$C$29),IF(入力!$C$30=3,ROUND('ユーザー別小売(卸)価格試算(税抜)'!J559*(1+入力!$C$31/100),-入力!$C$29)))),'ユーザー別小売(卸)価格試算(税抜)'!J559))</f>
        <v/>
      </c>
      <c r="K559" s="119">
        <f>'6桁'!K559</f>
        <v>0</v>
      </c>
      <c r="L559" s="118" t="str">
        <f>IF('ユーザー別小売(卸)価格試算(税抜)'!L559="","",IF(ISNUMBER('ユーザー別小売(卸)価格試算(税抜)'!L559),IF(入力!$C$30=1,ROUNDDOWN('ユーザー別小売(卸)価格試算(税抜)'!L559*(1+入力!$C$31/100),-入力!$C$29),IF(入力!$C$30=2,ROUNDUP('ユーザー別小売(卸)価格試算(税抜)'!L559*(1+入力!$C$31/100),-入力!$C$29),IF(入力!$C$30=3,ROUND('ユーザー別小売(卸)価格試算(税抜)'!L559*(1+入力!$C$31/100),-入力!$C$29)))),'ユーザー別小売(卸)価格試算(税抜)'!L559))</f>
        <v/>
      </c>
      <c r="M559" s="119">
        <f>'6桁'!M559</f>
        <v>0</v>
      </c>
      <c r="N559" s="118">
        <f>IF('ユーザー別小売(卸)価格試算(税抜)'!N559="","",IF(ISNUMBER('ユーザー別小売(卸)価格試算(税抜)'!N559),IF(入力!$C$30=1,ROUNDDOWN('ユーザー別小売(卸)価格試算(税抜)'!N559*(1+入力!$C$31/100),-入力!$C$29),IF(入力!$C$30=2,ROUNDUP('ユーザー別小売(卸)価格試算(税抜)'!N559*(1+入力!$C$31/100),-入力!$C$29),IF(入力!$C$30=3,ROUND('ユーザー別小売(卸)価格試算(税抜)'!N559*(1+入力!$C$31/100),-入力!$C$29)))),'ユーザー別小売(卸)価格試算(税抜)'!N559))</f>
        <v>26400</v>
      </c>
      <c r="O559" s="127" t="s">
        <v>2251</v>
      </c>
      <c r="P559" s="118" t="str">
        <f>IF('ユーザー別小売(卸)価格試算(税抜)'!P559="","",IF(ISNUMBER('ユーザー別小売(卸)価格試算(税抜)'!P559),IF(入力!$C$30=1,ROUNDDOWN('ユーザー別小売(卸)価格試算(税抜)'!P559*(1+入力!$C$31/100),-入力!$C$29),IF(入力!$C$30=2,ROUNDUP('ユーザー別小売(卸)価格試算(税抜)'!P559*(1+入力!$C$31/100),-入力!$C$29),IF(入力!$C$30=3,ROUND('ユーザー別小売(卸)価格試算(税抜)'!P559*(1+入力!$C$31/100),-入力!$C$29)))),'ユーザー別小売(卸)価格試算(税抜)'!P559))</f>
        <v/>
      </c>
      <c r="Q559" s="119">
        <f>'6桁'!Q559</f>
        <v>0</v>
      </c>
      <c r="R559" s="118" t="str">
        <f>IF('ユーザー別小売(卸)価格試算(税抜)'!R559="","",IF(ISNUMBER('ユーザー別小売(卸)価格試算(税抜)'!R559),IF(入力!$C$30=1,ROUNDDOWN('ユーザー別小売(卸)価格試算(税抜)'!R559*(1+入力!$C$31/100),-入力!$C$29),IF(入力!$C$30=2,ROUNDUP('ユーザー別小売(卸)価格試算(税抜)'!R559*(1+入力!$C$31/100),-入力!$C$29),IF(入力!$C$30=3,ROUND('ユーザー別小売(卸)価格試算(税抜)'!R559*(1+入力!$C$31/100),-入力!$C$29)))),'ユーザー別小売(卸)価格試算(税抜)'!R559))</f>
        <v/>
      </c>
      <c r="S559" s="119">
        <f>'6桁'!S559</f>
        <v>0</v>
      </c>
      <c r="T559" s="118" t="str">
        <f>IF('ユーザー別小売(卸)価格試算(税抜)'!T559="","",IF(ISNUMBER('ユーザー別小売(卸)価格試算(税抜)'!T559),IF(入力!$C$30=1,ROUNDDOWN('ユーザー別小売(卸)価格試算(税抜)'!T559*(1+入力!$C$31/100),-入力!$C$29),IF(入力!$C$30=2,ROUNDUP('ユーザー別小売(卸)価格試算(税抜)'!T559*(1+入力!$C$31/100),-入力!$C$29),IF(入力!$C$30=3,ROUND('ユーザー別小売(卸)価格試算(税抜)'!T559*(1+入力!$C$31/100),-入力!$C$29)))),'ユーザー別小売(卸)価格試算(税抜)'!T559))</f>
        <v/>
      </c>
      <c r="U559" s="119">
        <f>'6桁'!U559</f>
        <v>0</v>
      </c>
      <c r="V559" s="460" t="str">
        <f>IF('ユーザー別小売(卸)価格試算(税抜)'!V559="","",IF(ISNUMBER('ユーザー別小売(卸)価格試算(税抜)'!V559),IF(入力!$E$30=1,ROUNDDOWN('ユーザー別小売(卸)価格試算(税抜)'!V559*(1+入力!$E$31/100),-入力!$E$29),IF(入力!$E$30=2,ROUNDUP('ユーザー別小売(卸)価格試算(税抜)'!V559*(1+入力!$E$31/100),-入力!$E$29),IF(入力!$E$30=3,ROUND('ユーザー別小売(卸)価格試算(税抜)'!V559*(1+入力!$E$31/100),-入力!$E$29)))),'ユーザー別小売(卸)価格試算(税抜)'!V559))</f>
        <v/>
      </c>
      <c r="W559" s="127">
        <f>'6桁'!W559</f>
        <v>0</v>
      </c>
      <c r="X559" s="460" t="str">
        <f>IF('ユーザー別小売(卸)価格試算(税抜)'!X559="","",IF(ISNUMBER('ユーザー別小売(卸)価格試算(税抜)'!X559),IF(入力!$E$30=1,ROUNDDOWN('ユーザー別小売(卸)価格試算(税抜)'!X559*(1+入力!$E$31/100),-入力!$E$29),IF(入力!$E$30=2,ROUNDUP('ユーザー別小売(卸)価格試算(税抜)'!X559*(1+入力!$E$31/100),-入力!$E$29),IF(入力!$E$30=3,ROUND('ユーザー別小売(卸)価格試算(税抜)'!X559*(1+入力!$E$31/100),-入力!$E$29)))),'ユーザー別小売(卸)価格試算(税抜)'!X559))</f>
        <v/>
      </c>
      <c r="Y559" s="21">
        <f>'6桁'!Y559</f>
        <v>0</v>
      </c>
    </row>
    <row r="560" spans="2:25" ht="76.5" customHeight="1">
      <c r="B560" s="546" t="s">
        <v>2032</v>
      </c>
      <c r="C560" s="546"/>
      <c r="D560" s="546"/>
      <c r="E560" s="546"/>
      <c r="F560" s="546"/>
      <c r="G560" s="546"/>
      <c r="H560" s="546"/>
      <c r="I560" s="546"/>
      <c r="J560" s="546"/>
      <c r="K560" s="546"/>
      <c r="L560" s="546"/>
      <c r="M560" s="546"/>
      <c r="N560" s="546"/>
      <c r="O560" s="546"/>
      <c r="P560" s="546"/>
      <c r="Q560" s="546"/>
      <c r="R560" s="546"/>
      <c r="S560" s="546"/>
      <c r="T560" s="546"/>
      <c r="U560" s="546"/>
      <c r="V560" s="546"/>
      <c r="W560" s="546"/>
      <c r="X560" s="546"/>
      <c r="Y560" s="546"/>
    </row>
    <row r="562" spans="2:27" ht="14.25" customHeight="1" thickBot="1">
      <c r="B562" s="371"/>
      <c r="C562" s="315"/>
      <c r="D562" s="315"/>
      <c r="E562" s="315"/>
      <c r="F562" s="80"/>
      <c r="G562" s="18"/>
      <c r="H562" s="74"/>
      <c r="I562" s="28"/>
      <c r="J562" s="80"/>
      <c r="K562" s="53"/>
      <c r="M562" s="11"/>
      <c r="N562" s="10"/>
      <c r="O562" s="11"/>
      <c r="P562" s="10"/>
    </row>
    <row r="563" spans="2:27" ht="20.25" thickTop="1" thickBot="1">
      <c r="B563" s="518" t="s">
        <v>35</v>
      </c>
      <c r="C563" s="519"/>
      <c r="D563" s="519"/>
      <c r="E563" s="519"/>
      <c r="F563" s="519"/>
      <c r="G563" s="519"/>
      <c r="H563" s="519"/>
      <c r="I563" s="519"/>
      <c r="J563" s="519"/>
      <c r="K563" s="519"/>
      <c r="L563" s="519"/>
      <c r="M563" s="519"/>
      <c r="N563" s="519"/>
      <c r="O563" s="519"/>
      <c r="P563" s="519"/>
      <c r="Q563" s="519"/>
      <c r="R563" s="519"/>
      <c r="S563" s="519"/>
      <c r="T563" s="519"/>
      <c r="U563" s="519"/>
      <c r="V563" s="519"/>
      <c r="W563" s="519"/>
      <c r="X563" s="519"/>
      <c r="Y563" s="519"/>
      <c r="Z563" s="519"/>
      <c r="AA563" s="520"/>
    </row>
    <row r="564" spans="2:27" ht="9.75" customHeight="1" thickTop="1">
      <c r="C564" s="40"/>
      <c r="D564" s="40"/>
      <c r="E564" s="40"/>
      <c r="F564" s="79"/>
      <c r="H564" s="79"/>
      <c r="K564" s="52"/>
      <c r="M564" s="52"/>
      <c r="Q564" s="52"/>
    </row>
    <row r="565" spans="2:27" s="239" customFormat="1" ht="20.100000000000001" customHeight="1" thickBot="1">
      <c r="B565" s="238" t="s">
        <v>566</v>
      </c>
      <c r="F565" s="240"/>
      <c r="H565" s="240"/>
      <c r="J565" s="240"/>
      <c r="L565" s="240"/>
      <c r="N565" s="240"/>
      <c r="P565" s="240"/>
      <c r="Q565" s="238"/>
      <c r="R565" s="240"/>
      <c r="T565" s="240"/>
      <c r="V565" s="240"/>
      <c r="X565" s="240"/>
    </row>
    <row r="566" spans="2:27" ht="20.100000000000001" customHeight="1" thickBot="1">
      <c r="B566" s="284"/>
      <c r="C566" s="595"/>
      <c r="D566" s="595"/>
      <c r="E566" s="596"/>
      <c r="F566" s="531" t="s">
        <v>453</v>
      </c>
      <c r="G566" s="532"/>
      <c r="H566" s="532"/>
      <c r="I566" s="532"/>
      <c r="J566" s="532"/>
      <c r="K566" s="532"/>
      <c r="L566" s="532"/>
      <c r="M566" s="533"/>
      <c r="Q566" s="11"/>
      <c r="R566" s="80"/>
      <c r="T566" s="575"/>
      <c r="U566" s="575"/>
      <c r="V566" s="575"/>
      <c r="W566" s="575"/>
      <c r="X566" s="575"/>
      <c r="Y566" s="575"/>
    </row>
    <row r="567" spans="2:27" ht="20.100000000000001" customHeight="1" thickBot="1">
      <c r="B567" s="597" t="s">
        <v>41</v>
      </c>
      <c r="C567" s="599" t="s">
        <v>157</v>
      </c>
      <c r="D567" s="600"/>
      <c r="E567" s="601"/>
      <c r="F567" s="602" t="s">
        <v>158</v>
      </c>
      <c r="G567" s="603"/>
      <c r="H567" s="603"/>
      <c r="I567" s="603"/>
      <c r="J567" s="603"/>
      <c r="K567" s="603"/>
      <c r="L567" s="603"/>
      <c r="M567" s="604"/>
      <c r="O567" s="146"/>
      <c r="P567" s="147"/>
      <c r="Q567" s="148"/>
      <c r="R567" s="149"/>
      <c r="S567" s="150"/>
      <c r="T567" s="147"/>
      <c r="U567" s="151"/>
      <c r="V567" s="147"/>
      <c r="W567" s="327"/>
      <c r="Y567" s="327"/>
    </row>
    <row r="568" spans="2:27" ht="20.100000000000001" customHeight="1" thickBot="1">
      <c r="B568" s="597"/>
      <c r="C568" s="599" t="s">
        <v>159</v>
      </c>
      <c r="D568" s="600"/>
      <c r="E568" s="601"/>
      <c r="F568" s="602" t="s">
        <v>512</v>
      </c>
      <c r="G568" s="603"/>
      <c r="H568" s="603"/>
      <c r="I568" s="603"/>
      <c r="J568" s="603"/>
      <c r="K568" s="603"/>
      <c r="L568" s="603"/>
      <c r="M568" s="604"/>
      <c r="Q568" s="406"/>
      <c r="R568" s="152"/>
      <c r="S568" s="405"/>
      <c r="U568" s="327"/>
      <c r="W568" s="327"/>
      <c r="Y568" s="327"/>
    </row>
    <row r="569" spans="2:27" ht="20.100000000000001" customHeight="1" thickBot="1">
      <c r="B569" s="597"/>
      <c r="C569" s="599" t="s">
        <v>513</v>
      </c>
      <c r="D569" s="600"/>
      <c r="E569" s="601"/>
      <c r="F569" s="602" t="s">
        <v>799</v>
      </c>
      <c r="G569" s="604"/>
      <c r="H569" s="602" t="s">
        <v>800</v>
      </c>
      <c r="I569" s="604"/>
      <c r="J569" s="602" t="s">
        <v>801</v>
      </c>
      <c r="K569" s="604"/>
      <c r="L569" s="608" t="s">
        <v>803</v>
      </c>
      <c r="M569" s="609"/>
      <c r="Q569" s="406"/>
      <c r="R569" s="152"/>
      <c r="S569" s="405"/>
      <c r="U569" s="327"/>
      <c r="W569" s="327"/>
      <c r="Y569" s="327"/>
    </row>
    <row r="570" spans="2:27" ht="20.100000000000001" customHeight="1" thickBot="1">
      <c r="B570" s="598"/>
      <c r="C570" s="599" t="s">
        <v>164</v>
      </c>
      <c r="D570" s="600"/>
      <c r="E570" s="601"/>
      <c r="F570" s="602" t="s">
        <v>789</v>
      </c>
      <c r="G570" s="604"/>
      <c r="H570" s="602" t="s">
        <v>787</v>
      </c>
      <c r="I570" s="604"/>
      <c r="J570" s="602" t="s">
        <v>802</v>
      </c>
      <c r="K570" s="604"/>
      <c r="L570" s="608" t="s">
        <v>804</v>
      </c>
      <c r="M570" s="609"/>
      <c r="Q570" s="406"/>
      <c r="R570" s="152"/>
      <c r="S570" s="405"/>
      <c r="U570" s="327"/>
      <c r="W570" s="327"/>
      <c r="Y570" s="327"/>
    </row>
    <row r="571" spans="2:27" ht="30" customHeight="1">
      <c r="B571" s="502">
        <v>18</v>
      </c>
      <c r="C571" s="498" t="s">
        <v>310</v>
      </c>
      <c r="D571" s="606"/>
      <c r="E571" s="499"/>
      <c r="F571" s="12" t="str">
        <f>IF('ユーザー別小売(卸)価格試算(税抜)'!F571="","",IF(ISNUMBER('ユーザー別小売(卸)価格試算(税抜)'!F571),IF(入力!$C$30=1,ROUNDDOWN('ユーザー別小売(卸)価格試算(税抜)'!F571*(1+入力!$C$31/100),-入力!$C$29),IF(入力!$C$30=2,ROUNDUP('ユーザー別小売(卸)価格試算(税抜)'!F571*(1+入力!$C$31/100),-入力!$C$29),IF(入力!$C$30=3,ROUND('ユーザー別小売(卸)価格試算(税抜)'!F571*(1+入力!$C$31/100),-入力!$C$29)))),'ユーザー別小売(卸)価格試算(税抜)'!F571))</f>
        <v/>
      </c>
      <c r="G571" s="20">
        <f>'6桁'!G571</f>
        <v>0</v>
      </c>
      <c r="H571" s="14" t="str">
        <f>IF('ユーザー別小売(卸)価格試算(税抜)'!H571="","",IF(ISNUMBER('ユーザー別小売(卸)価格試算(税抜)'!H571),IF(入力!$C$30=1,ROUNDDOWN('ユーザー別小売(卸)価格試算(税抜)'!H571*(1+入力!$C$31/100),-入力!$C$29),IF(入力!$C$30=2,ROUNDUP('ユーザー別小売(卸)価格試算(税抜)'!H571*(1+入力!$C$31/100),-入力!$C$29),IF(入力!$C$30=3,ROUND('ユーザー別小売(卸)価格試算(税抜)'!H571*(1+入力!$C$31/100),-入力!$C$29)))),'ユーザー別小売(卸)価格試算(税抜)'!H571))</f>
        <v/>
      </c>
      <c r="I571" s="20">
        <f>'6桁'!I571</f>
        <v>0</v>
      </c>
      <c r="J571" s="14">
        <f>IF('ユーザー別小売(卸)価格試算(税抜)'!J571="","",IF(ISNUMBER('ユーザー別小売(卸)価格試算(税抜)'!J571),IF(入力!$C$30=1,ROUNDDOWN('ユーザー別小売(卸)価格試算(税抜)'!J571*(1+入力!$C$31/100),-入力!$C$29),IF(入力!$C$30=2,ROUNDUP('ユーザー別小売(卸)価格試算(税抜)'!J571*(1+入力!$C$31/100),-入力!$C$29),IF(入力!$C$30=3,ROUND('ユーザー別小売(卸)価格試算(税抜)'!J571*(1+入力!$C$31/100),-入力!$C$29)))),'ユーザー別小売(卸)価格試算(税抜)'!J571))</f>
        <v>105600</v>
      </c>
      <c r="K571" s="153" t="str">
        <f>'6桁'!K571</f>
        <v>Y★</v>
      </c>
      <c r="L571" s="14">
        <f>IF('ユーザー別小売(卸)価格試算(税抜)'!L571="","",IF(ISNUMBER('ユーザー別小売(卸)価格試算(税抜)'!L571),IF(入力!$C$30=1,ROUNDDOWN('ユーザー別小売(卸)価格試算(税抜)'!L571*(1+入力!$C$31/100),-入力!$C$29),IF(入力!$C$30=2,ROUNDUP('ユーザー別小売(卸)価格試算(税抜)'!L571*(1+入力!$C$31/100),-入力!$C$29),IF(入力!$C$30=3,ROUND('ユーザー別小売(卸)価格試算(税抜)'!L571*(1+入力!$C$31/100),-入力!$C$29)))),'ユーザー別小売(卸)価格試算(税抜)'!L571))</f>
        <v>105600</v>
      </c>
      <c r="M571" s="20" t="str">
        <f>'6桁'!M571</f>
        <v>Y★</v>
      </c>
      <c r="Q571" s="228"/>
      <c r="S571" s="327"/>
      <c r="T571" s="10"/>
      <c r="U571" s="22"/>
      <c r="V571" s="10"/>
      <c r="W571" s="22"/>
      <c r="X571" s="10"/>
      <c r="Y571" s="22"/>
    </row>
    <row r="572" spans="2:27" ht="30" customHeight="1">
      <c r="B572" s="503"/>
      <c r="C572" s="500" t="s">
        <v>169</v>
      </c>
      <c r="D572" s="605"/>
      <c r="E572" s="501"/>
      <c r="F572" s="12">
        <f>IF('ユーザー別小売(卸)価格試算(税抜)'!F572="","",IF(ISNUMBER('ユーザー別小売(卸)価格試算(税抜)'!F572),IF(入力!$C$30=1,ROUNDDOWN('ユーザー別小売(卸)価格試算(税抜)'!F572*(1+入力!$C$31/100),-入力!$C$29),IF(入力!$C$30=2,ROUNDUP('ユーザー別小売(卸)価格試算(税抜)'!F572*(1+入力!$C$31/100),-入力!$C$29),IF(入力!$C$30=3,ROUND('ユーザー別小売(卸)価格試算(税抜)'!F572*(1+入力!$C$31/100),-入力!$C$29)))),'ユーザー別小売(卸)価格試算(税抜)'!F572))</f>
        <v>93720</v>
      </c>
      <c r="G572" s="20" t="str">
        <f>'6桁'!G572</f>
        <v>W</v>
      </c>
      <c r="H572" s="14">
        <f>IF('ユーザー別小売(卸)価格試算(税抜)'!H572="","",IF(ISNUMBER('ユーザー別小売(卸)価格試算(税抜)'!H572),IF(入力!$C$30=1,ROUNDDOWN('ユーザー別小売(卸)価格試算(税抜)'!H572*(1+入力!$C$31/100),-入力!$C$29),IF(入力!$C$30=2,ROUNDUP('ユーザー別小売(卸)価格試算(税抜)'!H572*(1+入力!$C$31/100),-入力!$C$29),IF(入力!$C$30=3,ROUND('ユーザー別小売(卸)価格試算(税抜)'!H572*(1+入力!$C$31/100),-入力!$C$29)))),'ユーザー別小売(卸)価格試算(税抜)'!H572))</f>
        <v>93720</v>
      </c>
      <c r="I572" s="20" t="str">
        <f>'6桁'!I572</f>
        <v>W</v>
      </c>
      <c r="J572" s="14">
        <f>IF('ユーザー別小売(卸)価格試算(税抜)'!J572="","",IF(ISNUMBER('ユーザー別小売(卸)価格試算(税抜)'!J572),IF(入力!$C$30=1,ROUNDDOWN('ユーザー別小売(卸)価格試算(税抜)'!J572*(1+入力!$C$31/100),-入力!$C$29),IF(入力!$C$30=2,ROUNDUP('ユーザー別小売(卸)価格試算(税抜)'!J572*(1+入力!$C$31/100),-入力!$C$29),IF(入力!$C$30=3,ROUND('ユーザー別小売(卸)価格試算(税抜)'!J572*(1+入力!$C$31/100),-入力!$C$29)))),'ユーザー別小売(卸)価格試算(税抜)'!J572))</f>
        <v>92070</v>
      </c>
      <c r="K572" s="20" t="str">
        <f>'6桁'!K572</f>
        <v>W</v>
      </c>
      <c r="L572" s="14">
        <f>IF('ユーザー別小売(卸)価格試算(税抜)'!L572="","",IF(ISNUMBER('ユーザー別小売(卸)価格試算(税抜)'!L572),IF(入力!$C$30=1,ROUNDDOWN('ユーザー別小売(卸)価格試算(税抜)'!L572*(1+入力!$C$31/100),-入力!$C$29),IF(入力!$C$30=2,ROUNDUP('ユーザー別小売(卸)価格試算(税抜)'!L572*(1+入力!$C$31/100),-入力!$C$29),IF(入力!$C$30=3,ROUND('ユーザー別小売(卸)価格試算(税抜)'!L572*(1+入力!$C$31/100),-入力!$C$29)))),'ユーザー別小売(卸)価格試算(税抜)'!L572))</f>
        <v>92070</v>
      </c>
      <c r="M572" s="20" t="str">
        <f>'6桁'!M572</f>
        <v>W</v>
      </c>
      <c r="Q572" s="228"/>
      <c r="R572" s="547"/>
      <c r="S572" s="547"/>
      <c r="T572" s="10"/>
      <c r="U572" s="22"/>
      <c r="V572" s="10"/>
      <c r="W572" s="22"/>
      <c r="X572" s="10"/>
      <c r="Y572" s="22"/>
    </row>
    <row r="573" spans="2:27" ht="30" customHeight="1">
      <c r="B573" s="503"/>
      <c r="C573" s="500" t="s">
        <v>66</v>
      </c>
      <c r="D573" s="605"/>
      <c r="E573" s="501"/>
      <c r="F573" s="12" t="str">
        <f>IF('ユーザー別小売(卸)価格試算(税抜)'!F573="","",IF(ISNUMBER('ユーザー別小売(卸)価格試算(税抜)'!F573),IF(入力!$C$30=1,ROUNDDOWN('ユーザー別小売(卸)価格試算(税抜)'!F573*(1+入力!$C$31/100),-入力!$C$29),IF(入力!$C$30=2,ROUNDUP('ユーザー別小売(卸)価格試算(税抜)'!F573*(1+入力!$C$31/100),-入力!$C$29),IF(入力!$C$30=3,ROUND('ユーザー別小売(卸)価格試算(税抜)'!F573*(1+入力!$C$31/100),-入力!$C$29)))),'ユーザー別小売(卸)価格試算(税抜)'!F573))</f>
        <v/>
      </c>
      <c r="G573" s="20">
        <f>'6桁'!G573</f>
        <v>0</v>
      </c>
      <c r="H573" s="14" t="str">
        <f>IF('ユーザー別小売(卸)価格試算(税抜)'!H573="","",IF(ISNUMBER('ユーザー別小売(卸)価格試算(税抜)'!H573),IF(入力!$C$30=1,ROUNDDOWN('ユーザー別小売(卸)価格試算(税抜)'!H573*(1+入力!$C$31/100),-入力!$C$29),IF(入力!$C$30=2,ROUNDUP('ユーザー別小売(卸)価格試算(税抜)'!H573*(1+入力!$C$31/100),-入力!$C$29),IF(入力!$C$30=3,ROUND('ユーザー別小売(卸)価格試算(税抜)'!H573*(1+入力!$C$31/100),-入力!$C$29)))),'ユーザー別小売(卸)価格試算(税抜)'!H573))</f>
        <v/>
      </c>
      <c r="I573" s="20">
        <f>'6桁'!I573</f>
        <v>0</v>
      </c>
      <c r="J573" s="14" t="str">
        <f>IF('ユーザー別小売(卸)価格試算(税抜)'!J573="","",IF(ISNUMBER('ユーザー別小売(卸)価格試算(税抜)'!J573),IF(入力!$C$30=1,ROUNDDOWN('ユーザー別小売(卸)価格試算(税抜)'!J573*(1+入力!$C$31/100),-入力!$C$29),IF(入力!$C$30=2,ROUNDUP('ユーザー別小売(卸)価格試算(税抜)'!J573*(1+入力!$C$31/100),-入力!$C$29),IF(入力!$C$30=3,ROUND('ユーザー別小売(卸)価格試算(税抜)'!J573*(1+入力!$C$31/100),-入力!$C$29)))),'ユーザー別小売(卸)価格試算(税抜)'!J573))</f>
        <v/>
      </c>
      <c r="K573" s="153">
        <f>'6桁'!K573</f>
        <v>0</v>
      </c>
      <c r="L573" s="14">
        <f>IF('ユーザー別小売(卸)価格試算(税抜)'!L573="","",IF(ISNUMBER('ユーザー別小売(卸)価格試算(税抜)'!L573),IF(入力!$C$30=1,ROUNDDOWN('ユーザー別小売(卸)価格試算(税抜)'!L573*(1+入力!$C$31/100),-入力!$C$29),IF(入力!$C$30=2,ROUNDUP('ユーザー別小売(卸)価格試算(税抜)'!L573*(1+入力!$C$31/100),-入力!$C$29),IF(入力!$C$30=3,ROUND('ユーザー別小売(卸)価格試算(税抜)'!L573*(1+入力!$C$31/100),-入力!$C$29)))),'ユーザー別小売(卸)価格試算(税抜)'!L573))</f>
        <v>76230</v>
      </c>
      <c r="M573" s="20" t="str">
        <f>'6桁'!M573</f>
        <v>Y★</v>
      </c>
    </row>
    <row r="574" spans="2:27" ht="30" customHeight="1">
      <c r="B574" s="503"/>
      <c r="C574" s="500" t="s">
        <v>172</v>
      </c>
      <c r="D574" s="605"/>
      <c r="E574" s="501"/>
      <c r="F574" s="12">
        <f>IF('ユーザー別小売(卸)価格試算(税抜)'!F574="","",IF(ISNUMBER('ユーザー別小売(卸)価格試算(税抜)'!F574),IF(入力!$C$30=1,ROUNDDOWN('ユーザー別小売(卸)価格試算(税抜)'!F574*(1+入力!$C$31/100),-入力!$C$29),IF(入力!$C$30=2,ROUNDUP('ユーザー別小売(卸)価格試算(税抜)'!F574*(1+入力!$C$31/100),-入力!$C$29),IF(入力!$C$30=3,ROUND('ユーザー別小売(卸)価格試算(税抜)'!F574*(1+入力!$C$31/100),-入力!$C$29)))),'ユーザー別小売(卸)価格試算(税抜)'!F574))</f>
        <v>78980</v>
      </c>
      <c r="G574" s="20" t="str">
        <f>'6桁'!G574</f>
        <v>W</v>
      </c>
      <c r="H574" s="14">
        <f>IF('ユーザー別小売(卸)価格試算(税抜)'!H574="","",IF(ISNUMBER('ユーザー別小売(卸)価格試算(税抜)'!H574),IF(入力!$C$30=1,ROUNDDOWN('ユーザー別小売(卸)価格試算(税抜)'!H574*(1+入力!$C$31/100),-入力!$C$29),IF(入力!$C$30=2,ROUNDUP('ユーザー別小売(卸)価格試算(税抜)'!H574*(1+入力!$C$31/100),-入力!$C$29),IF(入力!$C$30=3,ROUND('ユーザー別小売(卸)価格試算(税抜)'!H574*(1+入力!$C$31/100),-入力!$C$29)))),'ユーザー別小売(卸)価格試算(税抜)'!H574))</f>
        <v>78980</v>
      </c>
      <c r="I574" s="20" t="str">
        <f>'6桁'!I574</f>
        <v>W</v>
      </c>
      <c r="J574" s="14">
        <f>IF('ユーザー別小売(卸)価格試算(税抜)'!J574="","",IF(ISNUMBER('ユーザー別小売(卸)価格試算(税抜)'!J574),IF(入力!$C$30=1,ROUNDDOWN('ユーザー別小売(卸)価格試算(税抜)'!J574*(1+入力!$C$31/100),-入力!$C$29),IF(入力!$C$30=2,ROUNDUP('ユーザー別小売(卸)価格試算(税抜)'!J574*(1+入力!$C$31/100),-入力!$C$29),IF(入力!$C$30=3,ROUND('ユーザー別小売(卸)価格試算(税抜)'!J574*(1+入力!$C$31/100),-入力!$C$29)))),'ユーザー別小売(卸)価格試算(税抜)'!J574))</f>
        <v>77330</v>
      </c>
      <c r="K574" s="20" t="str">
        <f>'6桁'!K574</f>
        <v>W</v>
      </c>
      <c r="L574" s="14">
        <f>IF('ユーザー別小売(卸)価格試算(税抜)'!L574="","",IF(ISNUMBER('ユーザー別小売(卸)価格試算(税抜)'!L574),IF(入力!$C$30=1,ROUNDDOWN('ユーザー別小売(卸)価格試算(税抜)'!L574*(1+入力!$C$31/100),-入力!$C$29),IF(入力!$C$30=2,ROUNDUP('ユーザー別小売(卸)価格試算(税抜)'!L574*(1+入力!$C$31/100),-入力!$C$29),IF(入力!$C$30=3,ROUND('ユーザー別小売(卸)価格試算(税抜)'!L574*(1+入力!$C$31/100),-入力!$C$29)))),'ユーザー別小売(卸)価格試算(税抜)'!L574))</f>
        <v>77330</v>
      </c>
      <c r="M574" s="20" t="str">
        <f>'6桁'!M574</f>
        <v>W</v>
      </c>
    </row>
    <row r="575" spans="2:27" ht="30" customHeight="1">
      <c r="B575" s="503"/>
      <c r="C575" s="500" t="s">
        <v>70</v>
      </c>
      <c r="D575" s="605"/>
      <c r="E575" s="501"/>
      <c r="F575" s="12">
        <f>IF('ユーザー別小売(卸)価格試算(税抜)'!F575="","",IF(ISNUMBER('ユーザー別小売(卸)価格試算(税抜)'!F575),IF(入力!$C$30=1,ROUNDDOWN('ユーザー別小売(卸)価格試算(税抜)'!F575*(1+入力!$C$31/100),-入力!$C$29),IF(入力!$C$30=2,ROUNDUP('ユーザー別小売(卸)価格試算(税抜)'!F575*(1+入力!$C$31/100),-入力!$C$29),IF(入力!$C$30=3,ROUND('ユーザー別小売(卸)価格試算(税抜)'!F575*(1+入力!$C$31/100),-入力!$C$29)))),'ユーザー別小売(卸)価格試算(税抜)'!F575))</f>
        <v>82610</v>
      </c>
      <c r="G575" s="20" t="str">
        <f>'6桁'!G575</f>
        <v>W</v>
      </c>
      <c r="H575" s="14">
        <f>IF('ユーザー別小売(卸)価格試算(税抜)'!H575="","",IF(ISNUMBER('ユーザー別小売(卸)価格試算(税抜)'!H575),IF(入力!$C$30=1,ROUNDDOWN('ユーザー別小売(卸)価格試算(税抜)'!H575*(1+入力!$C$31/100),-入力!$C$29),IF(入力!$C$30=2,ROUNDUP('ユーザー別小売(卸)価格試算(税抜)'!H575*(1+入力!$C$31/100),-入力!$C$29),IF(入力!$C$30=3,ROUND('ユーザー別小売(卸)価格試算(税抜)'!H575*(1+入力!$C$31/100),-入力!$C$29)))),'ユーザー別小売(卸)価格試算(税抜)'!H575))</f>
        <v>82610</v>
      </c>
      <c r="I575" s="20" t="str">
        <f>'6桁'!I575</f>
        <v>W</v>
      </c>
      <c r="J575" s="14">
        <f>IF('ユーザー別小売(卸)価格試算(税抜)'!J575="","",IF(ISNUMBER('ユーザー別小売(卸)価格試算(税抜)'!J575),IF(入力!$C$30=1,ROUNDDOWN('ユーザー別小売(卸)価格試算(税抜)'!J575*(1+入力!$C$31/100),-入力!$C$29),IF(入力!$C$30=2,ROUNDUP('ユーザー別小売(卸)価格試算(税抜)'!J575*(1+入力!$C$31/100),-入力!$C$29),IF(入力!$C$30=3,ROUND('ユーザー別小売(卸)価格試算(税抜)'!J575*(1+入力!$C$31/100),-入力!$C$29)))),'ユーザー別小売(卸)価格試算(税抜)'!J575))</f>
        <v>80960</v>
      </c>
      <c r="K575" s="20" t="str">
        <f>'6桁'!K575</f>
        <v>W</v>
      </c>
      <c r="L575" s="14" t="str">
        <f>IF('ユーザー別小売(卸)価格試算(税抜)'!L575="","",IF(ISNUMBER('ユーザー別小売(卸)価格試算(税抜)'!L575),IF(入力!$C$30=1,ROUNDDOWN('ユーザー別小売(卸)価格試算(税抜)'!L575*(1+入力!$C$31/100),-入力!$C$29),IF(入力!$C$30=2,ROUNDUP('ユーザー別小売(卸)価格試算(税抜)'!L575*(1+入力!$C$31/100),-入力!$C$29),IF(入力!$C$30=3,ROUND('ユーザー別小売(卸)価格試算(税抜)'!L575*(1+入力!$C$31/100),-入力!$C$29)))),'ユーザー別小売(卸)価格試算(税抜)'!L575))</f>
        <v/>
      </c>
      <c r="M575" s="20">
        <f>'6桁'!M575</f>
        <v>0</v>
      </c>
    </row>
    <row r="576" spans="2:27" ht="30" customHeight="1">
      <c r="B576" s="504"/>
      <c r="C576" s="560" t="s">
        <v>136</v>
      </c>
      <c r="D576" s="607"/>
      <c r="E576" s="561"/>
      <c r="F576" s="100">
        <f>IF('ユーザー別小売(卸)価格試算(税抜)'!F576="","",IF(ISNUMBER('ユーザー別小売(卸)価格試算(税抜)'!F576),IF(入力!$C$30=1,ROUNDDOWN('ユーザー別小売(卸)価格試算(税抜)'!F576*(1+入力!$C$31/100),-入力!$C$29),IF(入力!$C$30=2,ROUNDUP('ユーザー別小売(卸)価格試算(税抜)'!F576*(1+入力!$C$31/100),-入力!$C$29),IF(入力!$C$30=3,ROUND('ユーザー別小売(卸)価格試算(税抜)'!F576*(1+入力!$C$31/100),-入力!$C$29)))),'ユーザー別小売(卸)価格試算(税抜)'!F576))</f>
        <v>87340</v>
      </c>
      <c r="G576" s="98" t="str">
        <f>'6桁'!G576</f>
        <v>W</v>
      </c>
      <c r="H576" s="154">
        <f>IF('ユーザー別小売(卸)価格試算(税抜)'!H576="","",IF(ISNUMBER('ユーザー別小売(卸)価格試算(税抜)'!H576),IF(入力!$C$30=1,ROUNDDOWN('ユーザー別小売(卸)価格試算(税抜)'!H576*(1+入力!$C$31/100),-入力!$C$29),IF(入力!$C$30=2,ROUNDUP('ユーザー別小売(卸)価格試算(税抜)'!H576*(1+入力!$C$31/100),-入力!$C$29),IF(入力!$C$30=3,ROUND('ユーザー別小売(卸)価格試算(税抜)'!H576*(1+入力!$C$31/100),-入力!$C$29)))),'ユーザー別小売(卸)価格試算(税抜)'!H576))</f>
        <v>87340</v>
      </c>
      <c r="I576" s="98" t="str">
        <f>'6桁'!I576</f>
        <v>W</v>
      </c>
      <c r="J576" s="154">
        <f>IF('ユーザー別小売(卸)価格試算(税抜)'!J576="","",IF(ISNUMBER('ユーザー別小売(卸)価格試算(税抜)'!J576),IF(入力!$C$30=1,ROUNDDOWN('ユーザー別小売(卸)価格試算(税抜)'!J576*(1+入力!$C$31/100),-入力!$C$29),IF(入力!$C$30=2,ROUNDUP('ユーザー別小売(卸)価格試算(税抜)'!J576*(1+入力!$C$31/100),-入力!$C$29),IF(入力!$C$30=3,ROUND('ユーザー別小売(卸)価格試算(税抜)'!J576*(1+入力!$C$31/100),-入力!$C$29)))),'ユーザー別小売(卸)価格試算(税抜)'!J576))</f>
        <v>83050</v>
      </c>
      <c r="K576" s="98" t="str">
        <f>'6桁'!K576</f>
        <v>W</v>
      </c>
      <c r="L576" s="154" t="str">
        <f>IF('ユーザー別小売(卸)価格試算(税抜)'!L576="","",IF(ISNUMBER('ユーザー別小売(卸)価格試算(税抜)'!L576),IF(入力!$C$30=1,ROUNDDOWN('ユーザー別小売(卸)価格試算(税抜)'!L576*(1+入力!$C$31/100),-入力!$C$29),IF(入力!$C$30=2,ROUNDUP('ユーザー別小売(卸)価格試算(税抜)'!L576*(1+入力!$C$31/100),-入力!$C$29),IF(入力!$C$30=3,ROUND('ユーザー別小売(卸)価格試算(税抜)'!L576*(1+入力!$C$31/100),-入力!$C$29)))),'ユーザー別小売(卸)価格試算(税抜)'!L576))</f>
        <v/>
      </c>
      <c r="M576" s="98">
        <f>'6桁'!M576</f>
        <v>0</v>
      </c>
    </row>
    <row r="577" spans="2:23" ht="30" customHeight="1">
      <c r="B577" s="543">
        <v>17</v>
      </c>
      <c r="C577" s="576" t="s">
        <v>177</v>
      </c>
      <c r="D577" s="610"/>
      <c r="E577" s="577"/>
      <c r="F577" s="75" t="str">
        <f>IF('ユーザー別小売(卸)価格試算(税抜)'!F577="","",IF(ISNUMBER('ユーザー別小売(卸)価格試算(税抜)'!F577),IF(入力!$C$30=1,ROUNDDOWN('ユーザー別小売(卸)価格試算(税抜)'!F577*(1+入力!$C$31/100),-入力!$C$29),IF(入力!$C$30=2,ROUNDUP('ユーザー別小売(卸)価格試算(税抜)'!F577*(1+入力!$C$31/100),-入力!$C$29),IF(入力!$C$30=3,ROUND('ユーザー別小売(卸)価格試算(税抜)'!F577*(1+入力!$C$31/100),-入力!$C$29)))),'ユーザー別小売(卸)価格試算(税抜)'!F577))</f>
        <v/>
      </c>
      <c r="G577" s="29">
        <f>'6桁'!G577</f>
        <v>0</v>
      </c>
      <c r="H577" s="76" t="str">
        <f>IF('ユーザー別小売(卸)価格試算(税抜)'!H577="","",IF(ISNUMBER('ユーザー別小売(卸)価格試算(税抜)'!H577),IF(入力!$C$30=1,ROUNDDOWN('ユーザー別小売(卸)価格試算(税抜)'!H577*(1+入力!$C$31/100),-入力!$C$29),IF(入力!$C$30=2,ROUNDUP('ユーザー別小売(卸)価格試算(税抜)'!H577*(1+入力!$C$31/100),-入力!$C$29),IF(入力!$C$30=3,ROUND('ユーザー別小売(卸)価格試算(税抜)'!H577*(1+入力!$C$31/100),-入力!$C$29)))),'ユーザー別小売(卸)価格試算(税抜)'!H577))</f>
        <v/>
      </c>
      <c r="I577" s="29">
        <f>'6桁'!I577</f>
        <v>0</v>
      </c>
      <c r="J577" s="75">
        <f>IF('ユーザー別小売(卸)価格試算(税抜)'!J577="","",IF(ISNUMBER('ユーザー別小売(卸)価格試算(税抜)'!J577),IF(入力!$C$30=1,ROUNDDOWN('ユーザー別小売(卸)価格試算(税抜)'!J577*(1+入力!$C$31/100),-入力!$C$29),IF(入力!$C$30=2,ROUNDUP('ユーザー別小売(卸)価格試算(税抜)'!J577*(1+入力!$C$31/100),-入力!$C$29),IF(入力!$C$30=3,ROUND('ユーザー別小売(卸)価格試算(税抜)'!J577*(1+入力!$C$31/100),-入力!$C$29)))),'ユーザー別小売(卸)価格試算(税抜)'!J577))</f>
        <v>66220</v>
      </c>
      <c r="K577" s="29" t="str">
        <f>'6桁'!K577</f>
        <v>W</v>
      </c>
      <c r="L577" s="76" t="str">
        <f>IF('ユーザー別小売(卸)価格試算(税抜)'!L577="","",IF(ISNUMBER('ユーザー別小売(卸)価格試算(税抜)'!L577),IF(入力!$C$30=1,ROUNDDOWN('ユーザー別小売(卸)価格試算(税抜)'!L577*(1+入力!$C$31/100),-入力!$C$29),IF(入力!$C$30=2,ROUNDUP('ユーザー別小売(卸)価格試算(税抜)'!L577*(1+入力!$C$31/100),-入力!$C$29),IF(入力!$C$30=3,ROUND('ユーザー別小売(卸)価格試算(税抜)'!L577*(1+入力!$C$31/100),-入力!$C$29)))),'ユーザー別小売(卸)価格試算(税抜)'!L577))</f>
        <v/>
      </c>
      <c r="M577" s="29">
        <f>'6桁'!M577</f>
        <v>0</v>
      </c>
      <c r="Q577" s="11"/>
    </row>
    <row r="578" spans="2:23" ht="30" customHeight="1">
      <c r="B578" s="503"/>
      <c r="C578" s="500" t="s">
        <v>178</v>
      </c>
      <c r="D578" s="605"/>
      <c r="E578" s="501"/>
      <c r="F578" s="12">
        <f>IF('ユーザー別小売(卸)価格試算(税抜)'!F578="","",IF(ISNUMBER('ユーザー別小売(卸)価格試算(税抜)'!F578),IF(入力!$C$30=1,ROUNDDOWN('ユーザー別小売(卸)価格試算(税抜)'!F578*(1+入力!$C$31/100),-入力!$C$29),IF(入力!$C$30=2,ROUNDUP('ユーザー別小売(卸)価格試算(税抜)'!F578*(1+入力!$C$31/100),-入力!$C$29),IF(入力!$C$30=3,ROUND('ユーザー別小売(卸)価格試算(税抜)'!F578*(1+入力!$C$31/100),-入力!$C$29)))),'ユーザー別小売(卸)価格試算(税抜)'!F578))</f>
        <v>71830</v>
      </c>
      <c r="G578" s="20" t="str">
        <f>'6桁'!G578</f>
        <v>W</v>
      </c>
      <c r="H578" s="14">
        <f>IF('ユーザー別小売(卸)価格試算(税抜)'!H578="","",IF(ISNUMBER('ユーザー別小売(卸)価格試算(税抜)'!H578),IF(入力!$C$30=1,ROUNDDOWN('ユーザー別小売(卸)価格試算(税抜)'!H578*(1+入力!$C$31/100),-入力!$C$29),IF(入力!$C$30=2,ROUNDUP('ユーザー別小売(卸)価格試算(税抜)'!H578*(1+入力!$C$31/100),-入力!$C$29),IF(入力!$C$30=3,ROUND('ユーザー別小売(卸)価格試算(税抜)'!H578*(1+入力!$C$31/100),-入力!$C$29)))),'ユーザー別小売(卸)価格試算(税抜)'!H578))</f>
        <v>71830</v>
      </c>
      <c r="I578" s="20" t="str">
        <f>'6桁'!I578</f>
        <v>W</v>
      </c>
      <c r="J578" s="12">
        <f>IF('ユーザー別小売(卸)価格試算(税抜)'!J578="","",IF(ISNUMBER('ユーザー別小売(卸)価格試算(税抜)'!J578),IF(入力!$C$30=1,ROUNDDOWN('ユーザー別小売(卸)価格試算(税抜)'!J578*(1+入力!$C$31/100),-入力!$C$29),IF(入力!$C$30=2,ROUNDUP('ユーザー別小売(卸)価格試算(税抜)'!J578*(1+入力!$C$31/100),-入力!$C$29),IF(入力!$C$30=3,ROUND('ユーザー別小売(卸)価格試算(税抜)'!J578*(1+入力!$C$31/100),-入力!$C$29)))),'ユーザー別小売(卸)価格試算(税抜)'!J578))</f>
        <v>69410</v>
      </c>
      <c r="K578" s="20" t="str">
        <f>'6桁'!K578</f>
        <v>W</v>
      </c>
      <c r="L578" s="14">
        <f>IF('ユーザー別小売(卸)価格試算(税抜)'!L578="","",IF(ISNUMBER('ユーザー別小売(卸)価格試算(税抜)'!L578),IF(入力!$C$30=1,ROUNDDOWN('ユーザー別小売(卸)価格試算(税抜)'!L578*(1+入力!$C$31/100),-入力!$C$29),IF(入力!$C$30=2,ROUNDUP('ユーザー別小売(卸)価格試算(税抜)'!L578*(1+入力!$C$31/100),-入力!$C$29),IF(入力!$C$30=3,ROUND('ユーザー別小売(卸)価格試算(税抜)'!L578*(1+入力!$C$31/100),-入力!$C$29)))),'ユーザー別小売(卸)価格試算(税抜)'!L578))</f>
        <v>69410</v>
      </c>
      <c r="M578" s="20" t="str">
        <f>'6桁'!M578</f>
        <v>W</v>
      </c>
      <c r="Q578" s="11"/>
      <c r="R578" s="80"/>
      <c r="T578" s="575"/>
      <c r="U578" s="575"/>
      <c r="V578" s="575"/>
      <c r="W578" s="575"/>
    </row>
    <row r="579" spans="2:23" ht="30" customHeight="1">
      <c r="B579" s="503"/>
      <c r="C579" s="500" t="s">
        <v>110</v>
      </c>
      <c r="D579" s="605"/>
      <c r="E579" s="501"/>
      <c r="F579" s="12">
        <f>IF('ユーザー別小売(卸)価格試算(税抜)'!F579="","",IF(ISNUMBER('ユーザー別小売(卸)価格試算(税抜)'!F579),IF(入力!$C$30=1,ROUNDDOWN('ユーザー別小売(卸)価格試算(税抜)'!F579*(1+入力!$C$31/100),-入力!$C$29),IF(入力!$C$30=2,ROUNDUP('ユーザー別小売(卸)価格試算(税抜)'!F579*(1+入力!$C$31/100),-入力!$C$29),IF(入力!$C$30=3,ROUND('ユーザー別小売(卸)価格試算(税抜)'!F579*(1+入力!$C$31/100),-入力!$C$29)))),'ユーザー別小売(卸)価格試算(税抜)'!F579))</f>
        <v>57090</v>
      </c>
      <c r="G579" s="20" t="str">
        <f>'6桁'!G579</f>
        <v>W</v>
      </c>
      <c r="H579" s="14">
        <f>IF('ユーザー別小売(卸)価格試算(税抜)'!H579="","",IF(ISNUMBER('ユーザー別小売(卸)価格試算(税抜)'!H579),IF(入力!$C$30=1,ROUNDDOWN('ユーザー別小売(卸)価格試算(税抜)'!H579*(1+入力!$C$31/100),-入力!$C$29),IF(入力!$C$30=2,ROUNDUP('ユーザー別小売(卸)価格試算(税抜)'!H579*(1+入力!$C$31/100),-入力!$C$29),IF(入力!$C$30=3,ROUND('ユーザー別小売(卸)価格試算(税抜)'!H579*(1+入力!$C$31/100),-入力!$C$29)))),'ユーザー別小売(卸)価格試算(税抜)'!H579))</f>
        <v>57090</v>
      </c>
      <c r="I579" s="20" t="str">
        <f>'6桁'!I579</f>
        <v>W</v>
      </c>
      <c r="J579" s="12">
        <f>IF('ユーザー別小売(卸)価格試算(税抜)'!J579="","",IF(ISNUMBER('ユーザー別小売(卸)価格試算(税抜)'!J579),IF(入力!$C$30=1,ROUNDDOWN('ユーザー別小売(卸)価格試算(税抜)'!J579*(1+入力!$C$31/100),-入力!$C$29),IF(入力!$C$30=2,ROUNDUP('ユーザー別小売(卸)価格試算(税抜)'!J579*(1+入力!$C$31/100),-入力!$C$29),IF(入力!$C$30=3,ROUND('ユーザー別小売(卸)価格試算(税抜)'!J579*(1+入力!$C$31/100),-入力!$C$29)))),'ユーザー別小売(卸)価格試算(税抜)'!J579))</f>
        <v>55440</v>
      </c>
      <c r="K579" s="20" t="str">
        <f>'6桁'!K579</f>
        <v>W</v>
      </c>
      <c r="L579" s="14">
        <f>IF('ユーザー別小売(卸)価格試算(税抜)'!L579="","",IF(ISNUMBER('ユーザー別小売(卸)価格試算(税抜)'!L579),IF(入力!$C$30=1,ROUNDDOWN('ユーザー別小売(卸)価格試算(税抜)'!L579*(1+入力!$C$31/100),-入力!$C$29),IF(入力!$C$30=2,ROUNDUP('ユーザー別小売(卸)価格試算(税抜)'!L579*(1+入力!$C$31/100),-入力!$C$29),IF(入力!$C$30=3,ROUND('ユーザー別小売(卸)価格試算(税抜)'!L579*(1+入力!$C$31/100),-入力!$C$29)))),'ユーザー別小売(卸)価格試算(税抜)'!L579))</f>
        <v>55440</v>
      </c>
      <c r="M579" s="20" t="str">
        <f>'6桁'!M579</f>
        <v>W</v>
      </c>
      <c r="Q579" s="406"/>
      <c r="R579" s="611"/>
      <c r="S579" s="611"/>
      <c r="T579" s="548"/>
      <c r="U579" s="548"/>
      <c r="V579" s="548"/>
      <c r="W579" s="548"/>
    </row>
    <row r="580" spans="2:23" ht="30" customHeight="1">
      <c r="B580" s="503"/>
      <c r="C580" s="500" t="s">
        <v>113</v>
      </c>
      <c r="D580" s="605"/>
      <c r="E580" s="501"/>
      <c r="F580" s="12">
        <f>IF('ユーザー別小売(卸)価格試算(税抜)'!F580="","",IF(ISNUMBER('ユーザー別小売(卸)価格試算(税抜)'!F580),IF(入力!$C$30=1,ROUNDDOWN('ユーザー別小売(卸)価格試算(税抜)'!F580*(1+入力!$C$31/100),-入力!$C$29),IF(入力!$C$30=2,ROUNDUP('ユーザー別小売(卸)価格試算(税抜)'!F580*(1+入力!$C$31/100),-入力!$C$29),IF(入力!$C$30=3,ROUND('ユーザー別小売(卸)価格試算(税抜)'!F580*(1+入力!$C$31/100),-入力!$C$29)))),'ユーザー別小売(卸)価格試算(税抜)'!F580))</f>
        <v>61160</v>
      </c>
      <c r="G580" s="20" t="str">
        <f>'6桁'!G580</f>
        <v>W</v>
      </c>
      <c r="H580" s="14">
        <f>IF('ユーザー別小売(卸)価格試算(税抜)'!H580="","",IF(ISNUMBER('ユーザー別小売(卸)価格試算(税抜)'!H580),IF(入力!$C$30=1,ROUNDDOWN('ユーザー別小売(卸)価格試算(税抜)'!H580*(1+入力!$C$31/100),-入力!$C$29),IF(入力!$C$30=2,ROUNDUP('ユーザー別小売(卸)価格試算(税抜)'!H580*(1+入力!$C$31/100),-入力!$C$29),IF(入力!$C$30=3,ROUND('ユーザー別小売(卸)価格試算(税抜)'!H580*(1+入力!$C$31/100),-入力!$C$29)))),'ユーザー別小売(卸)価格試算(税抜)'!H580))</f>
        <v>61160</v>
      </c>
      <c r="I580" s="20" t="str">
        <f>'6桁'!I580</f>
        <v>W</v>
      </c>
      <c r="J580" s="12">
        <f>IF('ユーザー別小売(卸)価格試算(税抜)'!J580="","",IF(ISNUMBER('ユーザー別小売(卸)価格試算(税抜)'!J580),IF(入力!$C$30=1,ROUNDDOWN('ユーザー別小売(卸)価格試算(税抜)'!J580*(1+入力!$C$31/100),-入力!$C$29),IF(入力!$C$30=2,ROUNDUP('ユーザー別小売(卸)価格試算(税抜)'!J580*(1+入力!$C$31/100),-入力!$C$29),IF(入力!$C$30=3,ROUND('ユーザー別小売(卸)価格試算(税抜)'!J580*(1+入力!$C$31/100),-入力!$C$29)))),'ユーザー別小売(卸)価格試算(税抜)'!J580))</f>
        <v>61160</v>
      </c>
      <c r="K580" s="20" t="str">
        <f>'6桁'!K580</f>
        <v>W</v>
      </c>
      <c r="L580" s="14">
        <f>IF('ユーザー別小売(卸)価格試算(税抜)'!L580="","",IF(ISNUMBER('ユーザー別小売(卸)価格試算(税抜)'!L580),IF(入力!$C$30=1,ROUNDDOWN('ユーザー別小売(卸)価格試算(税抜)'!L580*(1+入力!$C$31/100),-入力!$C$29),IF(入力!$C$30=2,ROUNDUP('ユーザー別小売(卸)価格試算(税抜)'!L580*(1+入力!$C$31/100),-入力!$C$29),IF(入力!$C$30=3,ROUND('ユーザー別小売(卸)価格試算(税抜)'!L580*(1+入力!$C$31/100),-入力!$C$29)))),'ユーザー別小売(卸)価格試算(税抜)'!L580))</f>
        <v>61160</v>
      </c>
      <c r="M580" s="20" t="str">
        <f>'6桁'!M580</f>
        <v>W</v>
      </c>
      <c r="Q580" s="406"/>
      <c r="R580" s="611"/>
      <c r="S580" s="611"/>
      <c r="T580" s="547"/>
      <c r="U580" s="547"/>
      <c r="V580" s="547"/>
      <c r="W580" s="547"/>
    </row>
    <row r="581" spans="2:23" ht="30" customHeight="1">
      <c r="B581" s="504"/>
      <c r="C581" s="560" t="s">
        <v>116</v>
      </c>
      <c r="D581" s="607"/>
      <c r="E581" s="561"/>
      <c r="F581" s="100" t="str">
        <f>IF('ユーザー別小売(卸)価格試算(税抜)'!F581="","",IF(ISNUMBER('ユーザー別小売(卸)価格試算(税抜)'!F581),IF(入力!$C$30=1,ROUNDDOWN('ユーザー別小売(卸)価格試算(税抜)'!F581*(1+入力!$C$31/100),-入力!$C$29),IF(入力!$C$30=2,ROUNDUP('ユーザー別小売(卸)価格試算(税抜)'!F581*(1+入力!$C$31/100),-入力!$C$29),IF(入力!$C$30=3,ROUND('ユーザー別小売(卸)価格試算(税抜)'!F581*(1+入力!$C$31/100),-入力!$C$29)))),'ユーザー別小売(卸)価格試算(税抜)'!F581))</f>
        <v/>
      </c>
      <c r="G581" s="98">
        <f>'6桁'!G581</f>
        <v>0</v>
      </c>
      <c r="H581" s="154" t="str">
        <f>IF('ユーザー別小売(卸)価格試算(税抜)'!H581="","",IF(ISNUMBER('ユーザー別小売(卸)価格試算(税抜)'!H581),IF(入力!$C$30=1,ROUNDDOWN('ユーザー別小売(卸)価格試算(税抜)'!H581*(1+入力!$C$31/100),-入力!$C$29),IF(入力!$C$30=2,ROUNDUP('ユーザー別小売(卸)価格試算(税抜)'!H581*(1+入力!$C$31/100),-入力!$C$29),IF(入力!$C$30=3,ROUND('ユーザー別小売(卸)価格試算(税抜)'!H581*(1+入力!$C$31/100),-入力!$C$29)))),'ユーザー別小売(卸)価格試算(税抜)'!H581))</f>
        <v/>
      </c>
      <c r="I581" s="98">
        <f>'6桁'!I581</f>
        <v>0</v>
      </c>
      <c r="J581" s="100">
        <f>IF('ユーザー別小売(卸)価格試算(税抜)'!J581="","",IF(ISNUMBER('ユーザー別小売(卸)価格試算(税抜)'!J581),IF(入力!$C$30=1,ROUNDDOWN('ユーザー別小売(卸)価格試算(税抜)'!J581*(1+入力!$C$31/100),-入力!$C$29),IF(入力!$C$30=2,ROUNDUP('ユーザー別小売(卸)価格試算(税抜)'!J581*(1+入力!$C$31/100),-入力!$C$29),IF(入力!$C$30=3,ROUND('ユーザー別小売(卸)価格試算(税抜)'!J581*(1+入力!$C$31/100),-入力!$C$29)))),'ユーザー別小売(卸)価格試算(税抜)'!J581))</f>
        <v>63140</v>
      </c>
      <c r="K581" s="98" t="str">
        <f>'6桁'!K581</f>
        <v>W</v>
      </c>
      <c r="L581" s="154">
        <f>IF('ユーザー別小売(卸)価格試算(税抜)'!L581="","",IF(ISNUMBER('ユーザー別小売(卸)価格試算(税抜)'!L581),IF(入力!$C$30=1,ROUNDDOWN('ユーザー別小売(卸)価格試算(税抜)'!L581*(1+入力!$C$31/100),-入力!$C$29),IF(入力!$C$30=2,ROUNDUP('ユーザー別小売(卸)価格試算(税抜)'!L581*(1+入力!$C$31/100),-入力!$C$29),IF(入力!$C$30=3,ROUND('ユーザー別小売(卸)価格試算(税抜)'!L581*(1+入力!$C$31/100),-入力!$C$29)))),'ユーザー別小売(卸)価格試算(税抜)'!L581))</f>
        <v>63140</v>
      </c>
      <c r="M581" s="98" t="str">
        <f>'6桁'!M581</f>
        <v>W</v>
      </c>
      <c r="Q581" s="406"/>
      <c r="R581" s="611"/>
      <c r="S581" s="611"/>
      <c r="T581" s="547"/>
      <c r="U581" s="547"/>
      <c r="V581" s="547"/>
      <c r="W581" s="547"/>
    </row>
    <row r="582" spans="2:23" ht="30" customHeight="1">
      <c r="B582" s="543">
        <v>16</v>
      </c>
      <c r="C582" s="576" t="s">
        <v>112</v>
      </c>
      <c r="D582" s="610"/>
      <c r="E582" s="577"/>
      <c r="F582" s="75">
        <f>IF('ユーザー別小売(卸)価格試算(税抜)'!F582="","",IF(ISNUMBER('ユーザー別小売(卸)価格試算(税抜)'!F582),IF(入力!$C$30=1,ROUNDDOWN('ユーザー別小売(卸)価格試算(税抜)'!F582*(1+入力!$C$31/100),-入力!$C$29),IF(入力!$C$30=2,ROUNDUP('ユーザー別小売(卸)価格試算(税抜)'!F582*(1+入力!$C$31/100),-入力!$C$29),IF(入力!$C$30=3,ROUND('ユーザー別小売(卸)価格試算(税抜)'!F582*(1+入力!$C$31/100),-入力!$C$29)))),'ユーザー別小売(卸)価格試算(税抜)'!F582))</f>
        <v>55220</v>
      </c>
      <c r="G582" s="29" t="str">
        <f>'6桁'!G582</f>
        <v>W</v>
      </c>
      <c r="H582" s="76">
        <f>IF('ユーザー別小売(卸)価格試算(税抜)'!H582="","",IF(ISNUMBER('ユーザー別小売(卸)価格試算(税抜)'!H582),IF(入力!$C$30=1,ROUNDDOWN('ユーザー別小売(卸)価格試算(税抜)'!H582*(1+入力!$C$31/100),-入力!$C$29),IF(入力!$C$30=2,ROUNDUP('ユーザー別小売(卸)価格試算(税抜)'!H582*(1+入力!$C$31/100),-入力!$C$29),IF(入力!$C$30=3,ROUND('ユーザー別小売(卸)価格試算(税抜)'!H582*(1+入力!$C$31/100),-入力!$C$29)))),'ユーザー別小売(卸)価格試算(税抜)'!H582))</f>
        <v>55220</v>
      </c>
      <c r="I582" s="29" t="str">
        <f>'6桁'!I582</f>
        <v>W</v>
      </c>
      <c r="J582" s="76">
        <f>IF('ユーザー別小売(卸)価格試算(税抜)'!J582="","",IF(ISNUMBER('ユーザー別小売(卸)価格試算(税抜)'!J582),IF(入力!$C$30=1,ROUNDDOWN('ユーザー別小売(卸)価格試算(税抜)'!J582*(1+入力!$C$31/100),-入力!$C$29),IF(入力!$C$30=2,ROUNDUP('ユーザー別小売(卸)価格試算(税抜)'!J582*(1+入力!$C$31/100),-入力!$C$29),IF(入力!$C$30=3,ROUND('ユーザー別小売(卸)価格試算(税抜)'!J582*(1+入力!$C$31/100),-入力!$C$29)))),'ユーザー別小売(卸)価格試算(税抜)'!J582))</f>
        <v>50820</v>
      </c>
      <c r="K582" s="29" t="str">
        <f>'6桁'!K582</f>
        <v>W</v>
      </c>
      <c r="L582" s="76">
        <f>IF('ユーザー別小売(卸)価格試算(税抜)'!L582="","",IF(ISNUMBER('ユーザー別小売(卸)価格試算(税抜)'!L582),IF(入力!$C$30=1,ROUNDDOWN('ユーザー別小売(卸)価格試算(税抜)'!L582*(1+入力!$C$31/100),-入力!$C$29),IF(入力!$C$30=2,ROUNDUP('ユーザー別小売(卸)価格試算(税抜)'!L582*(1+入力!$C$31/100),-入力!$C$29),IF(入力!$C$30=3,ROUND('ユーザー別小売(卸)価格試算(税抜)'!L582*(1+入力!$C$31/100),-入力!$C$29)))),'ユーザー別小売(卸)価格試算(税抜)'!L582))</f>
        <v>50820</v>
      </c>
      <c r="M582" s="29" t="str">
        <f>'6桁'!M582</f>
        <v>W</v>
      </c>
      <c r="Q582" s="406"/>
      <c r="R582" s="611"/>
      <c r="S582" s="611"/>
      <c r="T582" s="547"/>
      <c r="U582" s="547"/>
      <c r="V582" s="547"/>
      <c r="W582" s="547"/>
    </row>
    <row r="583" spans="2:23" ht="30" customHeight="1">
      <c r="B583" s="503"/>
      <c r="C583" s="500" t="s">
        <v>121</v>
      </c>
      <c r="D583" s="605"/>
      <c r="E583" s="501"/>
      <c r="F583" s="12">
        <f>IF('ユーザー別小売(卸)価格試算(税抜)'!F583="","",IF(ISNUMBER('ユーザー別小売(卸)価格試算(税抜)'!F583),IF(入力!$C$30=1,ROUNDDOWN('ユーザー別小売(卸)価格試算(税抜)'!F583*(1+入力!$C$31/100),-入力!$C$29),IF(入力!$C$30=2,ROUNDUP('ユーザー別小売(卸)価格試算(税抜)'!F583*(1+入力!$C$31/100),-入力!$C$29),IF(入力!$C$30=3,ROUND('ユーザー別小売(卸)価格試算(税抜)'!F583*(1+入力!$C$31/100),-入力!$C$29)))),'ユーザー別小売(卸)価格試算(税抜)'!F583))</f>
        <v>42680</v>
      </c>
      <c r="G583" s="20" t="str">
        <f>'6桁'!G583</f>
        <v>V</v>
      </c>
      <c r="H583" s="14">
        <f>IF('ユーザー別小売(卸)価格試算(税抜)'!H583="","",IF(ISNUMBER('ユーザー別小売(卸)価格試算(税抜)'!H583),IF(入力!$C$30=1,ROUNDDOWN('ユーザー別小売(卸)価格試算(税抜)'!H583*(1+入力!$C$31/100),-入力!$C$29),IF(入力!$C$30=2,ROUNDUP('ユーザー別小売(卸)価格試算(税抜)'!H583*(1+入力!$C$31/100),-入力!$C$29),IF(入力!$C$30=3,ROUND('ユーザー別小売(卸)価格試算(税抜)'!H583*(1+入力!$C$31/100),-入力!$C$29)))),'ユーザー別小売(卸)価格試算(税抜)'!H583))</f>
        <v>42680</v>
      </c>
      <c r="I583" s="20" t="str">
        <f>'6桁'!I583</f>
        <v>V</v>
      </c>
      <c r="J583" s="14">
        <f>IF('ユーザー別小売(卸)価格試算(税抜)'!J583="","",IF(ISNUMBER('ユーザー別小売(卸)価格試算(税抜)'!J583),IF(入力!$C$30=1,ROUNDDOWN('ユーザー別小売(卸)価格試算(税抜)'!J583*(1+入力!$C$31/100),-入力!$C$29),IF(入力!$C$30=2,ROUNDUP('ユーザー別小売(卸)価格試算(税抜)'!J583*(1+入力!$C$31/100),-入力!$C$29),IF(入力!$C$30=3,ROUND('ユーザー別小売(卸)価格試算(税抜)'!J583*(1+入力!$C$31/100),-入力!$C$29)))),'ユーザー別小売(卸)価格試算(税抜)'!J583))</f>
        <v>42240</v>
      </c>
      <c r="K583" s="20" t="str">
        <f>'6桁'!K583</f>
        <v>V</v>
      </c>
      <c r="L583" s="14" t="str">
        <f>IF('ユーザー別小売(卸)価格試算(税抜)'!L583="","",IF(ISNUMBER('ユーザー別小売(卸)価格試算(税抜)'!L583),IF(入力!$C$30=1,ROUNDDOWN('ユーザー別小売(卸)価格試算(税抜)'!L583*(1+入力!$C$31/100),-入力!$C$29),IF(入力!$C$30=2,ROUNDUP('ユーザー別小売(卸)価格試算(税抜)'!L583*(1+入力!$C$31/100),-入力!$C$29),IF(入力!$C$30=3,ROUND('ユーザー別小売(卸)価格試算(税抜)'!L583*(1+入力!$C$31/100),-入力!$C$29)))),'ユーザー別小売(卸)価格試算(税抜)'!L583))</f>
        <v/>
      </c>
      <c r="M583" s="20">
        <f>'6桁'!M583</f>
        <v>0</v>
      </c>
      <c r="Q583" s="371"/>
      <c r="T583" s="10"/>
      <c r="U583" s="22"/>
      <c r="V583" s="74"/>
      <c r="W583" s="251"/>
    </row>
    <row r="584" spans="2:23" ht="30" customHeight="1">
      <c r="B584" s="504"/>
      <c r="C584" s="560" t="s">
        <v>126</v>
      </c>
      <c r="D584" s="607"/>
      <c r="E584" s="561"/>
      <c r="F584" s="100">
        <f>IF('ユーザー別小売(卸)価格試算(税抜)'!F584="","",IF(ISNUMBER('ユーザー別小売(卸)価格試算(税抜)'!F584),IF(入力!$C$30=1,ROUNDDOWN('ユーザー別小売(卸)価格試算(税抜)'!F584*(1+入力!$C$31/100),-入力!$C$29),IF(入力!$C$30=2,ROUNDUP('ユーザー別小売(卸)価格試算(税抜)'!F584*(1+入力!$C$31/100),-入力!$C$29),IF(入力!$C$30=3,ROUND('ユーザー別小売(卸)価格試算(税抜)'!F584*(1+入力!$C$31/100),-入力!$C$29)))),'ユーザー別小売(卸)価格試算(税抜)'!F584))</f>
        <v>42570</v>
      </c>
      <c r="G584" s="98" t="str">
        <f>'6桁'!G584</f>
        <v>V</v>
      </c>
      <c r="H584" s="154" t="str">
        <f>IF('ユーザー別小売(卸)価格試算(税抜)'!H584="","",IF(ISNUMBER('ユーザー別小売(卸)価格試算(税抜)'!H584),IF(入力!$C$30=1,ROUNDDOWN('ユーザー別小売(卸)価格試算(税抜)'!H584*(1+入力!$C$31/100),-入力!$C$29),IF(入力!$C$30=2,ROUNDUP('ユーザー別小売(卸)価格試算(税抜)'!H584*(1+入力!$C$31/100),-入力!$C$29),IF(入力!$C$30=3,ROUND('ユーザー別小売(卸)価格試算(税抜)'!H584*(1+入力!$C$31/100),-入力!$C$29)))),'ユーザー別小売(卸)価格試算(税抜)'!H584))</f>
        <v/>
      </c>
      <c r="I584" s="98">
        <f>'6桁'!I584</f>
        <v>0</v>
      </c>
      <c r="J584" s="154" t="str">
        <f>IF('ユーザー別小売(卸)価格試算(税抜)'!J584="","",IF(ISNUMBER('ユーザー別小売(卸)価格試算(税抜)'!J584),IF(入力!$C$30=1,ROUNDDOWN('ユーザー別小売(卸)価格試算(税抜)'!J584*(1+入力!$C$31/100),-入力!$C$29),IF(入力!$C$30=2,ROUNDUP('ユーザー別小売(卸)価格試算(税抜)'!J584*(1+入力!$C$31/100),-入力!$C$29),IF(入力!$C$30=3,ROUND('ユーザー別小売(卸)価格試算(税抜)'!J584*(1+入力!$C$31/100),-入力!$C$29)))),'ユーザー別小売(卸)価格試算(税抜)'!J584))</f>
        <v/>
      </c>
      <c r="K584" s="98">
        <f>'6桁'!K584</f>
        <v>0</v>
      </c>
      <c r="L584" s="154" t="str">
        <f>IF('ユーザー別小売(卸)価格試算(税抜)'!L584="","",IF(ISNUMBER('ユーザー別小売(卸)価格試算(税抜)'!L584),IF(入力!$C$30=1,ROUNDDOWN('ユーザー別小売(卸)価格試算(税抜)'!L584*(1+入力!$C$31/100),-入力!$C$29),IF(入力!$C$30=2,ROUNDUP('ユーザー別小売(卸)価格試算(税抜)'!L584*(1+入力!$C$31/100),-入力!$C$29),IF(入力!$C$30=3,ROUND('ユーザー別小売(卸)価格試算(税抜)'!L584*(1+入力!$C$31/100),-入力!$C$29)))),'ユーザー別小売(卸)価格試算(税抜)'!L584))</f>
        <v/>
      </c>
      <c r="M584" s="98">
        <f>'6桁'!M584</f>
        <v>0</v>
      </c>
      <c r="Q584" s="371"/>
      <c r="T584" s="10"/>
      <c r="U584" s="22"/>
      <c r="V584" s="74"/>
      <c r="W584" s="251"/>
    </row>
    <row r="585" spans="2:23" ht="30" customHeight="1">
      <c r="B585" s="543">
        <v>15</v>
      </c>
      <c r="C585" s="576" t="s">
        <v>129</v>
      </c>
      <c r="D585" s="610"/>
      <c r="E585" s="577"/>
      <c r="F585" s="75" t="str">
        <f>IF('ユーザー別小売(卸)価格試算(税抜)'!F585="","",IF(ISNUMBER('ユーザー別小売(卸)価格試算(税抜)'!F585),IF(入力!$C$30=1,ROUNDDOWN('ユーザー別小売(卸)価格試算(税抜)'!F585*(1+入力!$C$31/100),-入力!$C$29),IF(入力!$C$30=2,ROUNDUP('ユーザー別小売(卸)価格試算(税抜)'!F585*(1+入力!$C$31/100),-入力!$C$29),IF(入力!$C$30=3,ROUND('ユーザー別小売(卸)価格試算(税抜)'!F585*(1+入力!$C$31/100),-入力!$C$29)))),'ユーザー別小売(卸)価格試算(税抜)'!F585))</f>
        <v/>
      </c>
      <c r="G585" s="29">
        <f>'6桁'!G585</f>
        <v>0</v>
      </c>
      <c r="H585" s="76" t="str">
        <f>IF('ユーザー別小売(卸)価格試算(税抜)'!H585="","",IF(ISNUMBER('ユーザー別小売(卸)価格試算(税抜)'!H585),IF(入力!$C$30=1,ROUNDDOWN('ユーザー別小売(卸)価格試算(税抜)'!H585*(1+入力!$C$31/100),-入力!$C$29),IF(入力!$C$30=2,ROUNDUP('ユーザー別小売(卸)価格試算(税抜)'!H585*(1+入力!$C$31/100),-入力!$C$29),IF(入力!$C$30=3,ROUND('ユーザー別小売(卸)価格試算(税抜)'!H585*(1+入力!$C$31/100),-入力!$C$29)))),'ユーザー別小売(卸)価格試算(税抜)'!H585))</f>
        <v/>
      </c>
      <c r="I585" s="29">
        <f>'6桁'!I585</f>
        <v>0</v>
      </c>
      <c r="J585" s="75">
        <f>IF('ユーザー別小売(卸)価格試算(税抜)'!J585="","",IF(ISNUMBER('ユーザー別小売(卸)価格試算(税抜)'!J585),IF(入力!$C$30=1,ROUNDDOWN('ユーザー別小売(卸)価格試算(税抜)'!J585*(1+入力!$C$31/100),-入力!$C$29),IF(入力!$C$30=2,ROUNDUP('ユーザー別小売(卸)価格試算(税抜)'!J585*(1+入力!$C$31/100),-入力!$C$29),IF(入力!$C$30=3,ROUND('ユーザー別小売(卸)価格試算(税抜)'!J585*(1+入力!$C$31/100),-入力!$C$29)))),'ユーザー別小売(卸)価格試算(税抜)'!J585))</f>
        <v>30910</v>
      </c>
      <c r="K585" s="29" t="str">
        <f>'6桁'!K585</f>
        <v>V</v>
      </c>
      <c r="L585" s="76" t="str">
        <f>IF('ユーザー別小売(卸)価格試算(税抜)'!L585="","",IF(ISNUMBER('ユーザー別小売(卸)価格試算(税抜)'!L585),IF(入力!$C$30=1,ROUNDDOWN('ユーザー別小売(卸)価格試算(税抜)'!L585*(1+入力!$C$31/100),-入力!$C$29),IF(入力!$C$30=2,ROUNDUP('ユーザー別小売(卸)価格試算(税抜)'!L585*(1+入力!$C$31/100),-入力!$C$29),IF(入力!$C$30=3,ROUND('ユーザー別小売(卸)価格試算(税抜)'!L585*(1+入力!$C$31/100),-入力!$C$29)))),'ユーザー別小売(卸)価格試算(税抜)'!L585))</f>
        <v/>
      </c>
      <c r="M585" s="29">
        <f>'6桁'!M585</f>
        <v>0</v>
      </c>
      <c r="Q585" s="371"/>
      <c r="T585" s="10"/>
      <c r="U585" s="22"/>
      <c r="V585" s="74"/>
      <c r="W585" s="251"/>
    </row>
    <row r="586" spans="2:23" ht="30" customHeight="1">
      <c r="B586" s="503"/>
      <c r="C586" s="500" t="s">
        <v>45</v>
      </c>
      <c r="D586" s="605"/>
      <c r="E586" s="501"/>
      <c r="F586" s="12">
        <f>IF('ユーザー別小売(卸)価格試算(税抜)'!F586="","",IF(ISNUMBER('ユーザー別小売(卸)価格試算(税抜)'!F586),IF(入力!$C$30=1,ROUNDDOWN('ユーザー別小売(卸)価格試算(税抜)'!F586*(1+入力!$C$31/100),-入力!$C$29),IF(入力!$C$30=2,ROUNDUP('ユーザー別小売(卸)価格試算(税抜)'!F586*(1+入力!$C$31/100),-入力!$C$29),IF(入力!$C$30=3,ROUND('ユーザー別小売(卸)価格試算(税抜)'!F586*(1+入力!$C$31/100),-入力!$C$29)))),'ユーザー別小売(卸)価格試算(税抜)'!F586))</f>
        <v>39380</v>
      </c>
      <c r="G586" s="20" t="str">
        <f>'6桁'!G586</f>
        <v>V</v>
      </c>
      <c r="H586" s="14">
        <f>IF('ユーザー別小売(卸)価格試算(税抜)'!H586="","",IF(ISNUMBER('ユーザー別小売(卸)価格試算(税抜)'!H586),IF(入力!$C$30=1,ROUNDDOWN('ユーザー別小売(卸)価格試算(税抜)'!H586*(1+入力!$C$31/100),-入力!$C$29),IF(入力!$C$30=2,ROUNDUP('ユーザー別小売(卸)価格試算(税抜)'!H586*(1+入力!$C$31/100),-入力!$C$29),IF(入力!$C$30=3,ROUND('ユーザー別小売(卸)価格試算(税抜)'!H586*(1+入力!$C$31/100),-入力!$C$29)))),'ユーザー別小売(卸)価格試算(税抜)'!H586))</f>
        <v>39380</v>
      </c>
      <c r="I586" s="20" t="str">
        <f>'6桁'!I586</f>
        <v>V</v>
      </c>
      <c r="J586" s="12">
        <f>IF('ユーザー別小売(卸)価格試算(税抜)'!J586="","",IF(ISNUMBER('ユーザー別小売(卸)価格試算(税抜)'!J586),IF(入力!$C$30=1,ROUNDDOWN('ユーザー別小売(卸)価格試算(税抜)'!J586*(1+入力!$C$31/100),-入力!$C$29),IF(入力!$C$30=2,ROUNDUP('ユーザー別小売(卸)価格試算(税抜)'!J586*(1+入力!$C$31/100),-入力!$C$29),IF(入力!$C$30=3,ROUND('ユーザー別小売(卸)価格試算(税抜)'!J586*(1+入力!$C$31/100),-入力!$C$29)))),'ユーザー別小売(卸)価格試算(税抜)'!J586))</f>
        <v>37510</v>
      </c>
      <c r="K586" s="20" t="str">
        <f>'6桁'!K586</f>
        <v>V</v>
      </c>
      <c r="L586" s="14">
        <f>IF('ユーザー別小売(卸)価格試算(税抜)'!L586="","",IF(ISNUMBER('ユーザー別小売(卸)価格試算(税抜)'!L586),IF(入力!$C$30=1,ROUNDDOWN('ユーザー別小売(卸)価格試算(税抜)'!L586*(1+入力!$C$31/100),-入力!$C$29),IF(入力!$C$30=2,ROUNDUP('ユーザー別小売(卸)価格試算(税抜)'!L586*(1+入力!$C$31/100),-入力!$C$29),IF(入力!$C$30=3,ROUND('ユーザー別小売(卸)価格試算(税抜)'!L586*(1+入力!$C$31/100),-入力!$C$29)))),'ユーザー別小売(卸)価格試算(税抜)'!L586))</f>
        <v>37510</v>
      </c>
      <c r="M586" s="20" t="str">
        <f>'6桁'!M586</f>
        <v>V</v>
      </c>
    </row>
    <row r="587" spans="2:23" ht="30" customHeight="1">
      <c r="B587" s="503"/>
      <c r="C587" s="500" t="s">
        <v>363</v>
      </c>
      <c r="D587" s="605"/>
      <c r="E587" s="501"/>
      <c r="F587" s="12" t="str">
        <f>IF('ユーザー別小売(卸)価格試算(税抜)'!F587="","",IF(ISNUMBER('ユーザー別小売(卸)価格試算(税抜)'!F587),IF(入力!$C$30=1,ROUNDDOWN('ユーザー別小売(卸)価格試算(税抜)'!F587*(1+入力!$C$31/100),-入力!$C$29),IF(入力!$C$30=2,ROUNDUP('ユーザー別小売(卸)価格試算(税抜)'!F587*(1+入力!$C$31/100),-入力!$C$29),IF(入力!$C$30=3,ROUND('ユーザー別小売(卸)価格試算(税抜)'!F587*(1+入力!$C$31/100),-入力!$C$29)))),'ユーザー別小売(卸)価格試算(税抜)'!F587))</f>
        <v/>
      </c>
      <c r="G587" s="20">
        <f>'6桁'!G587</f>
        <v>0</v>
      </c>
      <c r="H587" s="14" t="str">
        <f>IF('ユーザー別小売(卸)価格試算(税抜)'!H587="","",IF(ISNUMBER('ユーザー別小売(卸)価格試算(税抜)'!H587),IF(入力!$C$30=1,ROUNDDOWN('ユーザー別小売(卸)価格試算(税抜)'!H587*(1+入力!$C$31/100),-入力!$C$29),IF(入力!$C$30=2,ROUNDUP('ユーザー別小売(卸)価格試算(税抜)'!H587*(1+入力!$C$31/100),-入力!$C$29),IF(入力!$C$30=3,ROUND('ユーザー別小売(卸)価格試算(税抜)'!H587*(1+入力!$C$31/100),-入力!$C$29)))),'ユーザー別小売(卸)価格試算(税抜)'!H587))</f>
        <v/>
      </c>
      <c r="I587" s="20">
        <f>'6桁'!I587</f>
        <v>0</v>
      </c>
      <c r="J587" s="12">
        <f>IF('ユーザー別小売(卸)価格試算(税抜)'!J587="","",IF(ISNUMBER('ユーザー別小売(卸)価格試算(税抜)'!J587),IF(入力!$C$30=1,ROUNDDOWN('ユーザー別小売(卸)価格試算(税抜)'!J587*(1+入力!$C$31/100),-入力!$C$29),IF(入力!$C$30=2,ROUNDUP('ユーザー別小売(卸)価格試算(税抜)'!J587*(1+入力!$C$31/100),-入力!$C$29),IF(入力!$C$30=3,ROUND('ユーザー別小売(卸)価格試算(税抜)'!J587*(1+入力!$C$31/100),-入力!$C$29)))),'ユーザー別小売(卸)価格試算(税抜)'!J587))</f>
        <v>38830</v>
      </c>
      <c r="K587" s="20" t="str">
        <f>'6桁'!K587</f>
        <v>V</v>
      </c>
      <c r="L587" s="14" t="str">
        <f>IF('ユーザー別小売(卸)価格試算(税抜)'!L587="","",IF(ISNUMBER('ユーザー別小売(卸)価格試算(税抜)'!L587),IF(入力!$C$30=1,ROUNDDOWN('ユーザー別小売(卸)価格試算(税抜)'!L587*(1+入力!$C$31/100),-入力!$C$29),IF(入力!$C$30=2,ROUNDUP('ユーザー別小売(卸)価格試算(税抜)'!L587*(1+入力!$C$31/100),-入力!$C$29),IF(入力!$C$30=3,ROUND('ユーザー別小売(卸)価格試算(税抜)'!L587*(1+入力!$C$31/100),-入力!$C$29)))),'ユーザー別小売(卸)価格試算(税抜)'!L587))</f>
        <v/>
      </c>
      <c r="M587" s="20">
        <f>'6桁'!M587</f>
        <v>0</v>
      </c>
    </row>
    <row r="588" spans="2:23" ht="30" customHeight="1">
      <c r="B588" s="504"/>
      <c r="C588" s="560" t="s">
        <v>48</v>
      </c>
      <c r="D588" s="607"/>
      <c r="E588" s="561"/>
      <c r="F588" s="100">
        <f>IF('ユーザー別小売(卸)価格試算(税抜)'!F588="","",IF(ISNUMBER('ユーザー別小売(卸)価格試算(税抜)'!F588),IF(入力!$C$30=1,ROUNDDOWN('ユーザー別小売(卸)価格試算(税抜)'!F588*(1+入力!$C$31/100),-入力!$C$29),IF(入力!$C$30=2,ROUNDUP('ユーザー別小売(卸)価格試算(税抜)'!F588*(1+入力!$C$31/100),-入力!$C$29),IF(入力!$C$30=3,ROUND('ユーザー別小売(卸)価格試算(税抜)'!F588*(1+入力!$C$31/100),-入力!$C$29)))),'ユーザー別小売(卸)価格試算(税抜)'!F588))</f>
        <v>32780</v>
      </c>
      <c r="G588" s="98" t="str">
        <f>'6桁'!G588</f>
        <v>V</v>
      </c>
      <c r="H588" s="154">
        <f>IF('ユーザー別小売(卸)価格試算(税抜)'!H588="","",IF(ISNUMBER('ユーザー別小売(卸)価格試算(税抜)'!H588),IF(入力!$C$30=1,ROUNDDOWN('ユーザー別小売(卸)価格試算(税抜)'!H588*(1+入力!$C$31/100),-入力!$C$29),IF(入力!$C$30=2,ROUNDUP('ユーザー別小売(卸)価格試算(税抜)'!H588*(1+入力!$C$31/100),-入力!$C$29),IF(入力!$C$30=3,ROUND('ユーザー別小売(卸)価格試算(税抜)'!H588*(1+入力!$C$31/100),-入力!$C$29)))),'ユーザー別小売(卸)価格試算(税抜)'!H588))</f>
        <v>32780</v>
      </c>
      <c r="I588" s="98" t="str">
        <f>'6桁'!I588</f>
        <v>V</v>
      </c>
      <c r="J588" s="100">
        <f>IF('ユーザー別小売(卸)価格試算(税抜)'!J588="","",IF(ISNUMBER('ユーザー別小売(卸)価格試算(税抜)'!J588),IF(入力!$C$30=1,ROUNDDOWN('ユーザー別小売(卸)価格試算(税抜)'!J588*(1+入力!$C$31/100),-入力!$C$29),IF(入力!$C$30=2,ROUNDUP('ユーザー別小売(卸)価格試算(税抜)'!J588*(1+入力!$C$31/100),-入力!$C$29),IF(入力!$C$30=3,ROUND('ユーザー別小売(卸)価格試算(税抜)'!J588*(1+入力!$C$31/100),-入力!$C$29)))),'ユーザー別小売(卸)価格試算(税抜)'!J588))</f>
        <v>32780</v>
      </c>
      <c r="K588" s="98" t="str">
        <f>'6桁'!K588</f>
        <v>V</v>
      </c>
      <c r="L588" s="154">
        <f>IF('ユーザー別小売(卸)価格試算(税抜)'!L588="","",IF(ISNUMBER('ユーザー別小売(卸)価格試算(税抜)'!L588),IF(入力!$C$30=1,ROUNDDOWN('ユーザー別小売(卸)価格試算(税抜)'!L588*(1+入力!$C$31/100),-入力!$C$29),IF(入力!$C$30=2,ROUNDUP('ユーザー別小売(卸)価格試算(税抜)'!L588*(1+入力!$C$31/100),-入力!$C$29),IF(入力!$C$30=3,ROUND('ユーザー別小売(卸)価格試算(税抜)'!L588*(1+入力!$C$31/100),-入力!$C$29)))),'ユーザー別小売(卸)価格試算(税抜)'!L588))</f>
        <v>31570</v>
      </c>
      <c r="M588" s="98" t="str">
        <f>'6桁'!M588</f>
        <v>V</v>
      </c>
    </row>
    <row r="589" spans="2:23" ht="30" customHeight="1">
      <c r="B589" s="543">
        <v>14</v>
      </c>
      <c r="C589" s="576" t="s">
        <v>58</v>
      </c>
      <c r="D589" s="610"/>
      <c r="E589" s="577"/>
      <c r="F589" s="75" t="str">
        <f>IF('ユーザー別小売(卸)価格試算(税抜)'!F589="","",IF(ISNUMBER('ユーザー別小売(卸)価格試算(税抜)'!F589),IF(入力!$C$30=1,ROUNDDOWN('ユーザー別小売(卸)価格試算(税抜)'!F589*(1+入力!$C$31/100),-入力!$C$29),IF(入力!$C$30=2,ROUNDUP('ユーザー別小売(卸)価格試算(税抜)'!F589*(1+入力!$C$31/100),-入力!$C$29),IF(入力!$C$30=3,ROUND('ユーザー別小売(卸)価格試算(税抜)'!F589*(1+入力!$C$31/100),-入力!$C$29)))),'ユーザー別小売(卸)価格試算(税抜)'!F589))</f>
        <v/>
      </c>
      <c r="G589" s="29">
        <f>'6桁'!G589</f>
        <v>0</v>
      </c>
      <c r="H589" s="76" t="str">
        <f>IF('ユーザー別小売(卸)価格試算(税抜)'!H589="","",IF(ISNUMBER('ユーザー別小売(卸)価格試算(税抜)'!H589),IF(入力!$C$30=1,ROUNDDOWN('ユーザー別小売(卸)価格試算(税抜)'!H589*(1+入力!$C$31/100),-入力!$C$29),IF(入力!$C$30=2,ROUNDUP('ユーザー別小売(卸)価格試算(税抜)'!H589*(1+入力!$C$31/100),-入力!$C$29),IF(入力!$C$30=3,ROUND('ユーザー別小売(卸)価格試算(税抜)'!H589*(1+入力!$C$31/100),-入力!$C$29)))),'ユーザー別小売(卸)価格試算(税抜)'!H589))</f>
        <v/>
      </c>
      <c r="I589" s="29">
        <f>'6桁'!I589</f>
        <v>0</v>
      </c>
      <c r="J589" s="76">
        <f>IF('ユーザー別小売(卸)価格試算(税抜)'!J589="","",IF(ISNUMBER('ユーザー別小売(卸)価格試算(税抜)'!J589),IF(入力!$C$30=1,ROUNDDOWN('ユーザー別小売(卸)価格試算(税抜)'!J589*(1+入力!$C$31/100),-入力!$C$29),IF(入力!$C$30=2,ROUNDUP('ユーザー別小売(卸)価格試算(税抜)'!J589*(1+入力!$C$31/100),-入力!$C$29),IF(入力!$C$30=3,ROUND('ユーザー別小売(卸)価格試算(税抜)'!J589*(1+入力!$C$31/100),-入力!$C$29)))),'ユーザー別小売(卸)価格試算(税抜)'!J589))</f>
        <v>23320</v>
      </c>
      <c r="K589" s="29" t="str">
        <f>'6桁'!K589</f>
        <v>V</v>
      </c>
      <c r="L589" s="76">
        <f>IF('ユーザー別小売(卸)価格試算(税抜)'!L589="","",IF(ISNUMBER('ユーザー別小売(卸)価格試算(税抜)'!L589),IF(入力!$C$30=1,ROUNDDOWN('ユーザー別小売(卸)価格試算(税抜)'!L589*(1+入力!$C$31/100),-入力!$C$29),IF(入力!$C$30=2,ROUNDUP('ユーザー別小売(卸)価格試算(税抜)'!L589*(1+入力!$C$31/100),-入力!$C$29),IF(入力!$C$30=3,ROUND('ユーザー別小売(卸)価格試算(税抜)'!L589*(1+入力!$C$31/100),-入力!$C$29)))),'ユーザー別小売(卸)価格試算(税抜)'!L589))</f>
        <v>22880</v>
      </c>
      <c r="M589" s="29" t="str">
        <f>'6桁'!M589</f>
        <v>V
（KH）</v>
      </c>
    </row>
    <row r="590" spans="2:23" ht="30" customHeight="1">
      <c r="B590" s="503"/>
      <c r="C590" s="500" t="s">
        <v>59</v>
      </c>
      <c r="D590" s="605"/>
      <c r="E590" s="501"/>
      <c r="F590" s="12">
        <f>IF('ユーザー別小売(卸)価格試算(税抜)'!F590="","",IF(ISNUMBER('ユーザー別小売(卸)価格試算(税抜)'!F590),IF(入力!$C$30=1,ROUNDDOWN('ユーザー別小売(卸)価格試算(税抜)'!F590*(1+入力!$C$31/100),-入力!$C$29),IF(入力!$C$30=2,ROUNDUP('ユーザー別小売(卸)価格試算(税抜)'!F590*(1+入力!$C$31/100),-入力!$C$29),IF(入力!$C$30=3,ROUND('ユーザー別小売(卸)価格試算(税抜)'!F590*(1+入力!$C$31/100),-入力!$C$29)))),'ユーザー別小売(卸)価格試算(税抜)'!F590))</f>
        <v>28160</v>
      </c>
      <c r="G590" s="20" t="str">
        <f>'6桁'!G590</f>
        <v>V</v>
      </c>
      <c r="H590" s="14" t="str">
        <f>IF('ユーザー別小売(卸)価格試算(税抜)'!H590="","",IF(ISNUMBER('ユーザー別小売(卸)価格試算(税抜)'!H590),IF(入力!$C$30=1,ROUNDDOWN('ユーザー別小売(卸)価格試算(税抜)'!H590*(1+入力!$C$31/100),-入力!$C$29),IF(入力!$C$30=2,ROUNDUP('ユーザー別小売(卸)価格試算(税抜)'!H590*(1+入力!$C$31/100),-入力!$C$29),IF(入力!$C$30=3,ROUND('ユーザー別小売(卸)価格試算(税抜)'!H590*(1+入力!$C$31/100),-入力!$C$29)))),'ユーザー別小売(卸)価格試算(税抜)'!H590))</f>
        <v/>
      </c>
      <c r="I590" s="20">
        <f>'6桁'!I590</f>
        <v>0</v>
      </c>
      <c r="J590" s="14">
        <f>IF('ユーザー別小売(卸)価格試算(税抜)'!J590="","",IF(ISNUMBER('ユーザー別小売(卸)価格試算(税抜)'!J590),IF(入力!$C$30=1,ROUNDDOWN('ユーザー別小売(卸)価格試算(税抜)'!J590*(1+入力!$C$31/100),-入力!$C$29),IF(入力!$C$30=2,ROUNDUP('ユーザー別小売(卸)価格試算(税抜)'!J590*(1+入力!$C$31/100),-入力!$C$29),IF(入力!$C$30=3,ROUND('ユーザー別小売(卸)価格試算(税抜)'!J590*(1+入力!$C$31/100),-入力!$C$29)))),'ユーザー別小売(卸)価格試算(税抜)'!J590))</f>
        <v>28160</v>
      </c>
      <c r="K590" s="155" t="str">
        <f>'6桁'!K590</f>
        <v>V</v>
      </c>
      <c r="L590" s="14">
        <f>IF('ユーザー別小売(卸)価格試算(税抜)'!L590="","",IF(ISNUMBER('ユーザー別小売(卸)価格試算(税抜)'!L590),IF(入力!$C$30=1,ROUNDDOWN('ユーザー別小売(卸)価格試算(税抜)'!L590*(1+入力!$C$31/100),-入力!$C$29),IF(入力!$C$30=2,ROUNDUP('ユーザー別小売(卸)価格試算(税抜)'!L590*(1+入力!$C$31/100),-入力!$C$29),IF(入力!$C$30=3,ROUND('ユーザー別小売(卸)価格試算(税抜)'!L590*(1+入力!$C$31/100),-入力!$C$29)))),'ユーザー別小売(卸)価格試算(税抜)'!L590))</f>
        <v>27610</v>
      </c>
      <c r="M590" s="20" t="str">
        <f>'6桁'!M590</f>
        <v>V</v>
      </c>
    </row>
    <row r="591" spans="2:23" ht="30" customHeight="1">
      <c r="B591" s="503"/>
      <c r="C591" s="500" t="s">
        <v>80</v>
      </c>
      <c r="D591" s="605"/>
      <c r="E591" s="501"/>
      <c r="F591" s="12" t="str">
        <f>IF('ユーザー別小売(卸)価格試算(税抜)'!F591="","",IF(ISNUMBER('ユーザー別小売(卸)価格試算(税抜)'!F591),IF(入力!$C$30=1,ROUNDDOWN('ユーザー別小売(卸)価格試算(税抜)'!F591*(1+入力!$C$31/100),-入力!$C$29),IF(入力!$C$30=2,ROUNDUP('ユーザー別小売(卸)価格試算(税抜)'!F591*(1+入力!$C$31/100),-入力!$C$29),IF(入力!$C$30=3,ROUND('ユーザー別小売(卸)価格試算(税抜)'!F591*(1+入力!$C$31/100),-入力!$C$29)))),'ユーザー別小売(卸)価格試算(税抜)'!F591))</f>
        <v/>
      </c>
      <c r="G591" s="20">
        <f>'6桁'!G591</f>
        <v>0</v>
      </c>
      <c r="H591" s="14" t="str">
        <f>IF('ユーザー別小売(卸)価格試算(税抜)'!H591="","",IF(ISNUMBER('ユーザー別小売(卸)価格試算(税抜)'!H591),IF(入力!$C$30=1,ROUNDDOWN('ユーザー別小売(卸)価格試算(税抜)'!H591*(1+入力!$C$31/100),-入力!$C$29),IF(入力!$C$30=2,ROUNDUP('ユーザー別小売(卸)価格試算(税抜)'!H591*(1+入力!$C$31/100),-入力!$C$29),IF(入力!$C$30=3,ROUND('ユーザー別小売(卸)価格試算(税抜)'!H591*(1+入力!$C$31/100),-入力!$C$29)))),'ユーザー別小売(卸)価格試算(税抜)'!H591))</f>
        <v/>
      </c>
      <c r="I591" s="20">
        <f>'6桁'!I591</f>
        <v>0</v>
      </c>
      <c r="J591" s="14">
        <f>IF('ユーザー別小売(卸)価格試算(税抜)'!J591="","",IF(ISNUMBER('ユーザー別小売(卸)価格試算(税抜)'!J591),IF(入力!$C$30=1,ROUNDDOWN('ユーザー別小売(卸)価格試算(税抜)'!J591*(1+入力!$C$31/100),-入力!$C$29),IF(入力!$C$30=2,ROUNDUP('ユーザー別小売(卸)価格試算(税抜)'!J591*(1+入力!$C$31/100),-入力!$C$29),IF(入力!$C$30=3,ROUND('ユーザー別小売(卸)価格試算(税抜)'!J591*(1+入力!$C$31/100),-入力!$C$29)))),'ユーザー別小売(卸)価格試算(税抜)'!J591))</f>
        <v>25410</v>
      </c>
      <c r="K591" s="155" t="str">
        <f>'6桁'!K591</f>
        <v>H</v>
      </c>
      <c r="L591" s="14" t="str">
        <f>IF('ユーザー別小売(卸)価格試算(税抜)'!L591="","",IF(ISNUMBER('ユーザー別小売(卸)価格試算(税抜)'!L591),IF(入力!$C$30=1,ROUNDDOWN('ユーザー別小売(卸)価格試算(税抜)'!L591*(1+入力!$C$31/100),-入力!$C$29),IF(入力!$C$30=2,ROUNDUP('ユーザー別小売(卸)価格試算(税抜)'!L591*(1+入力!$C$31/100),-入力!$C$29),IF(入力!$C$30=3,ROUND('ユーザー別小売(卸)価格試算(税抜)'!L591*(1+入力!$C$31/100),-入力!$C$29)))),'ユーザー別小売(卸)価格試算(税抜)'!L591))</f>
        <v/>
      </c>
      <c r="M591" s="20">
        <f>'6桁'!M591</f>
        <v>0</v>
      </c>
    </row>
    <row r="592" spans="2:23" ht="30" customHeight="1">
      <c r="B592" s="504"/>
      <c r="C592" s="560" t="s">
        <v>81</v>
      </c>
      <c r="D592" s="607"/>
      <c r="E592" s="561"/>
      <c r="F592" s="100" t="str">
        <f>IF('ユーザー別小売(卸)価格試算(税抜)'!F592="","",IF(ISNUMBER('ユーザー別小売(卸)価格試算(税抜)'!F592),IF(入力!$C$30=1,ROUNDDOWN('ユーザー別小売(卸)価格試算(税抜)'!F592*(1+入力!$C$31/100),-入力!$C$29),IF(入力!$C$30=2,ROUNDUP('ユーザー別小売(卸)価格試算(税抜)'!F592*(1+入力!$C$31/100),-入力!$C$29),IF(入力!$C$30=3,ROUND('ユーザー別小売(卸)価格試算(税抜)'!F592*(1+入力!$C$31/100),-入力!$C$29)))),'ユーザー別小売(卸)価格試算(税抜)'!F592))</f>
        <v/>
      </c>
      <c r="G592" s="98">
        <f>'6桁'!G592</f>
        <v>0</v>
      </c>
      <c r="H592" s="154" t="str">
        <f>IF('ユーザー別小売(卸)価格試算(税抜)'!H592="","",IF(ISNUMBER('ユーザー別小売(卸)価格試算(税抜)'!H592),IF(入力!$C$30=1,ROUNDDOWN('ユーザー別小売(卸)価格試算(税抜)'!H592*(1+入力!$C$31/100),-入力!$C$29),IF(入力!$C$30=2,ROUNDUP('ユーザー別小売(卸)価格試算(税抜)'!H592*(1+入力!$C$31/100),-入力!$C$29),IF(入力!$C$30=3,ROUND('ユーザー別小売(卸)価格試算(税抜)'!H592*(1+入力!$C$31/100),-入力!$C$29)))),'ユーザー別小売(卸)価格試算(税抜)'!H592))</f>
        <v/>
      </c>
      <c r="I592" s="98">
        <f>'6桁'!I592</f>
        <v>0</v>
      </c>
      <c r="J592" s="154">
        <f>IF('ユーザー別小売(卸)価格試算(税抜)'!J592="","",IF(ISNUMBER('ユーザー別小売(卸)価格試算(税抜)'!J592),IF(入力!$C$30=1,ROUNDDOWN('ユーザー別小売(卸)価格試算(税抜)'!J592*(1+入力!$C$31/100),-入力!$C$29),IF(入力!$C$30=2,ROUNDUP('ユーザー別小売(卸)価格試算(税抜)'!J592*(1+入力!$C$31/100),-入力!$C$29),IF(入力!$C$30=3,ROUND('ユーザー別小売(卸)価格試算(税抜)'!J592*(1+入力!$C$31/100),-入力!$C$29)))),'ユーザー別小売(卸)価格試算(税抜)'!J592))</f>
        <v>28160</v>
      </c>
      <c r="K592" s="156" t="str">
        <f>'6桁'!K592</f>
        <v>H</v>
      </c>
      <c r="L592" s="154" t="str">
        <f>IF('ユーザー別小売(卸)価格試算(税抜)'!L592="","",IF(ISNUMBER('ユーザー別小売(卸)価格試算(税抜)'!L592),IF(入力!$C$30=1,ROUNDDOWN('ユーザー別小売(卸)価格試算(税抜)'!L592*(1+入力!$C$31/100),-入力!$C$29),IF(入力!$C$30=2,ROUNDUP('ユーザー別小売(卸)価格試算(税抜)'!L592*(1+入力!$C$31/100),-入力!$C$29),IF(入力!$C$30=3,ROUND('ユーザー別小売(卸)価格試算(税抜)'!L592*(1+入力!$C$31/100),-入力!$C$29)))),'ユーザー別小売(卸)価格試算(税抜)'!L592))</f>
        <v/>
      </c>
      <c r="M592" s="98">
        <f>'6桁'!M592</f>
        <v>0</v>
      </c>
    </row>
    <row r="593" spans="2:25" ht="30" customHeight="1" thickBot="1">
      <c r="B593" s="408">
        <v>13</v>
      </c>
      <c r="C593" s="514" t="s">
        <v>84</v>
      </c>
      <c r="D593" s="555"/>
      <c r="E593" s="515"/>
      <c r="F593" s="393">
        <f>IF('ユーザー別小売(卸)価格試算(税抜)'!F593="","",IF(ISNUMBER('ユーザー別小売(卸)価格試算(税抜)'!F593),IF(入力!$C$30=1,ROUNDDOWN('ユーザー別小売(卸)価格試算(税抜)'!F593*(1+入力!$C$31/100),-入力!$C$29),IF(入力!$C$30=2,ROUNDUP('ユーザー別小売(卸)価格試算(税抜)'!F593*(1+入力!$C$31/100),-入力!$C$29),IF(入力!$C$30=3,ROUND('ユーザー別小売(卸)価格試算(税抜)'!F593*(1+入力!$C$31/100),-入力!$C$29)))),'ユーザー別小売(卸)価格試算(税抜)'!F593))</f>
        <v>23320</v>
      </c>
      <c r="G593" s="157" t="str">
        <f>'6桁'!G593</f>
        <v>H</v>
      </c>
      <c r="H593" s="158" t="str">
        <f>IF('ユーザー別小売(卸)価格試算(税抜)'!H593="","",IF(ISNUMBER('ユーザー別小売(卸)価格試算(税抜)'!H593),IF(入力!$C$30=1,ROUNDDOWN('ユーザー別小売(卸)価格試算(税抜)'!H593*(1+入力!$C$31/100),-入力!$C$29),IF(入力!$C$30=2,ROUNDUP('ユーザー別小売(卸)価格試算(税抜)'!H593*(1+入力!$C$31/100),-入力!$C$29),IF(入力!$C$30=3,ROUND('ユーザー別小売(卸)価格試算(税抜)'!H593*(1+入力!$C$31/100),-入力!$C$29)))),'ユーザー別小売(卸)価格試算(税抜)'!H593))</f>
        <v/>
      </c>
      <c r="I593" s="157">
        <f>'6桁'!I593</f>
        <v>0</v>
      </c>
      <c r="J593" s="158">
        <f>IF('ユーザー別小売(卸)価格試算(税抜)'!J593="","",IF(ISNUMBER('ユーザー別小売(卸)価格試算(税抜)'!J593),IF(入力!$C$30=1,ROUNDDOWN('ユーザー別小売(卸)価格試算(税抜)'!J593*(1+入力!$C$31/100),-入力!$C$29),IF(入力!$C$30=2,ROUNDUP('ユーザー別小売(卸)価格試算(税抜)'!J593*(1+入力!$C$31/100),-入力!$C$29),IF(入力!$C$30=3,ROUND('ユーザー別小売(卸)価格試算(税抜)'!J593*(1+入力!$C$31/100),-入力!$C$29)))),'ユーザー別小売(卸)価格試算(税抜)'!J593))</f>
        <v>23320</v>
      </c>
      <c r="K593" s="159" t="str">
        <f>'6桁'!K593</f>
        <v>H</v>
      </c>
      <c r="L593" s="158" t="str">
        <f>IF('ユーザー別小売(卸)価格試算(税抜)'!L593="","",IF(ISNUMBER('ユーザー別小売(卸)価格試算(税抜)'!L593),IF(入力!$C$30=1,ROUNDDOWN('ユーザー別小売(卸)価格試算(税抜)'!L593*(1+入力!$C$31/100),-入力!$C$29),IF(入力!$C$30=2,ROUNDUP('ユーザー別小売(卸)価格試算(税抜)'!L593*(1+入力!$C$31/100),-入力!$C$29),IF(入力!$C$30=3,ROUND('ユーザー別小売(卸)価格試算(税抜)'!L593*(1+入力!$C$31/100),-入力!$C$29)))),'ユーザー別小売(卸)価格試算(税抜)'!L593))</f>
        <v/>
      </c>
      <c r="M593" s="157">
        <f>'6桁'!M593</f>
        <v>0</v>
      </c>
    </row>
    <row r="594" spans="2:25">
      <c r="B594" s="4" t="s">
        <v>934</v>
      </c>
    </row>
    <row r="596" spans="2:25" s="239" customFormat="1" ht="20.100000000000001" customHeight="1" thickBot="1">
      <c r="B596" s="238" t="s">
        <v>565</v>
      </c>
      <c r="F596" s="240"/>
      <c r="H596" s="240"/>
      <c r="J596" s="240"/>
      <c r="L596" s="240"/>
      <c r="N596" s="240"/>
      <c r="P596" s="240"/>
      <c r="R596" s="240"/>
      <c r="T596" s="240"/>
      <c r="V596" s="240"/>
      <c r="X596" s="240"/>
    </row>
    <row r="597" spans="2:25" ht="20.100000000000001" customHeight="1" thickBot="1">
      <c r="B597" s="619"/>
      <c r="C597" s="595"/>
      <c r="D597" s="400"/>
      <c r="E597" s="400"/>
      <c r="F597" s="531" t="s">
        <v>453</v>
      </c>
      <c r="G597" s="532"/>
      <c r="H597" s="532"/>
      <c r="I597" s="532"/>
      <c r="J597" s="532"/>
      <c r="K597" s="533"/>
      <c r="L597" s="160"/>
      <c r="M597" s="161"/>
      <c r="N597" s="80"/>
      <c r="O597" s="161"/>
      <c r="Q597" s="11"/>
      <c r="R597" s="80"/>
      <c r="T597" s="371"/>
      <c r="U597" s="371"/>
      <c r="V597" s="371"/>
      <c r="W597" s="371"/>
      <c r="X597" s="371"/>
      <c r="Y597" s="371"/>
    </row>
    <row r="598" spans="2:25" ht="20.100000000000001" customHeight="1" thickBot="1">
      <c r="B598" s="620" t="s">
        <v>41</v>
      </c>
      <c r="C598" s="599" t="s">
        <v>157</v>
      </c>
      <c r="D598" s="600"/>
      <c r="E598" s="601"/>
      <c r="F598" s="602" t="s">
        <v>158</v>
      </c>
      <c r="G598" s="603"/>
      <c r="H598" s="603"/>
      <c r="I598" s="603"/>
      <c r="J598" s="603"/>
      <c r="K598" s="604"/>
      <c r="L598" s="160"/>
      <c r="M598" s="161"/>
      <c r="N598" s="80"/>
      <c r="O598" s="161"/>
      <c r="Q598" s="406"/>
      <c r="R598" s="405"/>
      <c r="S598" s="405"/>
      <c r="T598" s="327"/>
      <c r="U598" s="327"/>
      <c r="V598" s="327"/>
      <c r="W598" s="327"/>
      <c r="X598" s="327"/>
      <c r="Y598" s="327"/>
    </row>
    <row r="599" spans="2:25" ht="20.100000000000001" customHeight="1" thickBot="1">
      <c r="B599" s="620"/>
      <c r="C599" s="599" t="s">
        <v>159</v>
      </c>
      <c r="D599" s="600"/>
      <c r="E599" s="601"/>
      <c r="F599" s="622" t="s">
        <v>514</v>
      </c>
      <c r="G599" s="623"/>
      <c r="H599" s="623"/>
      <c r="I599" s="624"/>
      <c r="J599" s="622" t="s">
        <v>515</v>
      </c>
      <c r="K599" s="623"/>
      <c r="L599" s="160"/>
      <c r="M599" s="161"/>
      <c r="N599" s="80"/>
      <c r="O599" s="161"/>
      <c r="Q599" s="406"/>
      <c r="R599" s="405"/>
      <c r="S599" s="405"/>
      <c r="X599" s="327"/>
      <c r="Y599" s="327"/>
    </row>
    <row r="600" spans="2:25" ht="20.100000000000001" customHeight="1" thickBot="1">
      <c r="B600" s="620"/>
      <c r="C600" s="599" t="s">
        <v>513</v>
      </c>
      <c r="D600" s="600"/>
      <c r="E600" s="601"/>
      <c r="F600" s="602" t="s">
        <v>805</v>
      </c>
      <c r="G600" s="604"/>
      <c r="H600" s="602" t="s">
        <v>803</v>
      </c>
      <c r="I600" s="604"/>
      <c r="J600" s="602"/>
      <c r="K600" s="603"/>
      <c r="L600" s="162"/>
      <c r="M600" s="403"/>
      <c r="N600" s="403"/>
      <c r="O600" s="404"/>
      <c r="Q600" s="406"/>
      <c r="R600" s="405"/>
      <c r="S600" s="405"/>
      <c r="T600" s="327"/>
      <c r="U600" s="327"/>
      <c r="V600" s="327"/>
      <c r="W600" s="327"/>
      <c r="Y600" s="327"/>
    </row>
    <row r="601" spans="2:25" ht="20.100000000000001" customHeight="1" thickBot="1">
      <c r="B601" s="621"/>
      <c r="C601" s="599" t="s">
        <v>164</v>
      </c>
      <c r="D601" s="600"/>
      <c r="E601" s="601"/>
      <c r="F601" s="602" t="s">
        <v>492</v>
      </c>
      <c r="G601" s="604"/>
      <c r="H601" s="602" t="s">
        <v>492</v>
      </c>
      <c r="I601" s="604"/>
      <c r="J601" s="602" t="s">
        <v>652</v>
      </c>
      <c r="K601" s="603"/>
      <c r="L601" s="162"/>
      <c r="M601" s="403"/>
      <c r="N601" s="403"/>
      <c r="O601" s="404"/>
      <c r="Q601" s="406"/>
      <c r="R601" s="405"/>
      <c r="S601" s="405"/>
      <c r="T601" s="327"/>
      <c r="U601" s="327"/>
      <c r="V601" s="327"/>
      <c r="W601" s="327"/>
      <c r="X601" s="327"/>
      <c r="Y601" s="327"/>
    </row>
    <row r="602" spans="2:25" ht="30" customHeight="1">
      <c r="B602" s="163">
        <v>16</v>
      </c>
      <c r="C602" s="612" t="s">
        <v>118</v>
      </c>
      <c r="D602" s="613"/>
      <c r="E602" s="614"/>
      <c r="F602" s="164" t="str">
        <f>IF('ユーザー別小売(卸)価格試算(税抜)'!F602="","",IF(ISNUMBER('ユーザー別小売(卸)価格試算(税抜)'!F602),IF(入力!$C$30=1,ROUNDDOWN('ユーザー別小売(卸)価格試算(税抜)'!F602*(1+入力!$C$31/100),-入力!$C$29),IF(入力!$C$30=2,ROUNDUP('ユーザー別小売(卸)価格試算(税抜)'!F602*(1+入力!$C$31/100),-入力!$C$29),IF(入力!$C$30=3,ROUND('ユーザー別小売(卸)価格試算(税抜)'!F602*(1+入力!$C$31/100),-入力!$C$29)))),'ユーザー別小売(卸)価格試算(税抜)'!F602))</f>
        <v/>
      </c>
      <c r="G602" s="165">
        <f>'6桁'!G602</f>
        <v>0</v>
      </c>
      <c r="H602" s="166" t="str">
        <f>IF('ユーザー別小売(卸)価格試算(税抜)'!H602="","",IF(ISNUMBER('ユーザー別小売(卸)価格試算(税抜)'!H602),IF(入力!$C$30=1,ROUNDDOWN('ユーザー別小売(卸)価格試算(税抜)'!H602*(1+入力!$C$31/100),-入力!$C$29),IF(入力!$C$30=2,ROUNDUP('ユーザー別小売(卸)価格試算(税抜)'!H602*(1+入力!$C$31/100),-入力!$C$29),IF(入力!$C$30=3,ROUND('ユーザー別小売(卸)価格試算(税抜)'!H602*(1+入力!$C$31/100),-入力!$C$29)))),'ユーザー別小売(卸)価格試算(税抜)'!H602))</f>
        <v/>
      </c>
      <c r="I602" s="165">
        <f>'6桁'!I602</f>
        <v>0</v>
      </c>
      <c r="J602" s="166">
        <f>IF('ユーザー別小売(卸)価格試算(税抜)'!J602="","",IF(ISNUMBER('ユーザー別小売(卸)価格試算(税抜)'!J602),IF(入力!$C$30=1,ROUNDDOWN('ユーザー別小売(卸)価格試算(税抜)'!J602*(1+入力!$C$31/100),-入力!$C$29),IF(入力!$C$30=2,ROUNDUP('ユーザー別小売(卸)価格試算(税抜)'!J602*(1+入力!$C$31/100),-入力!$C$29),IF(入力!$C$30=3,ROUND('ユーザー別小売(卸)価格試算(税抜)'!J602*(1+入力!$C$31/100),-入力!$C$29)))),'ユーザー別小売(卸)価格試算(税抜)'!J602))</f>
        <v>39380</v>
      </c>
      <c r="K602" s="165" t="str">
        <f>'6桁'!K602</f>
        <v>※V★</v>
      </c>
      <c r="L602" s="103"/>
      <c r="M602" s="167"/>
      <c r="N602" s="10"/>
      <c r="O602" s="22"/>
      <c r="Q602" s="228"/>
      <c r="T602" s="10"/>
      <c r="U602" s="22"/>
      <c r="V602" s="10"/>
      <c r="W602" s="22"/>
      <c r="X602" s="10"/>
      <c r="Y602" s="22"/>
    </row>
    <row r="603" spans="2:25" ht="30" customHeight="1">
      <c r="B603" s="163">
        <v>15</v>
      </c>
      <c r="C603" s="615" t="s">
        <v>48</v>
      </c>
      <c r="D603" s="616"/>
      <c r="E603" s="617"/>
      <c r="F603" s="164" t="str">
        <f>IF('ユーザー別小売(卸)価格試算(税抜)'!F603="","",IF(ISNUMBER('ユーザー別小売(卸)価格試算(税抜)'!F603),IF(入力!$C$30=1,ROUNDDOWN('ユーザー別小売(卸)価格試算(税抜)'!F603*(1+入力!$C$31/100),-入力!$C$29),IF(入力!$C$30=2,ROUNDUP('ユーザー別小売(卸)価格試算(税抜)'!F603*(1+入力!$C$31/100),-入力!$C$29),IF(入力!$C$30=3,ROUND('ユーザー別小売(卸)価格試算(税抜)'!F603*(1+入力!$C$31/100),-入力!$C$29)))),'ユーザー別小売(卸)価格試算(税抜)'!F603))</f>
        <v/>
      </c>
      <c r="G603" s="165">
        <f>'6桁'!G603</f>
        <v>0</v>
      </c>
      <c r="H603" s="166" t="str">
        <f>IF('ユーザー別小売(卸)価格試算(税抜)'!H603="","",IF(ISNUMBER('ユーザー別小売(卸)価格試算(税抜)'!H603),IF(入力!$C$30=1,ROUNDDOWN('ユーザー別小売(卸)価格試算(税抜)'!H603*(1+入力!$C$31/100),-入力!$C$29),IF(入力!$C$30=2,ROUNDUP('ユーザー別小売(卸)価格試算(税抜)'!H603*(1+入力!$C$31/100),-入力!$C$29),IF(入力!$C$30=3,ROUND('ユーザー別小売(卸)価格試算(税抜)'!H603*(1+入力!$C$31/100),-入力!$C$29)))),'ユーザー別小売(卸)価格試算(税抜)'!H603))</f>
        <v/>
      </c>
      <c r="I603" s="165">
        <f>'6桁'!I603</f>
        <v>0</v>
      </c>
      <c r="J603" s="166">
        <f>IF('ユーザー別小売(卸)価格試算(税抜)'!J603="","",IF(ISNUMBER('ユーザー別小売(卸)価格試算(税抜)'!J603),IF(入力!$C$30=1,ROUNDDOWN('ユーザー別小売(卸)価格試算(税抜)'!J603*(1+入力!$C$31/100),-入力!$C$29),IF(入力!$C$30=2,ROUNDUP('ユーザー別小売(卸)価格試算(税抜)'!J603*(1+入力!$C$31/100),-入力!$C$29),IF(入力!$C$30=3,ROUND('ユーザー別小売(卸)価格試算(税抜)'!J603*(1+入力!$C$31/100),-入力!$C$29)))),'ユーザー別小売(卸)価格試算(税抜)'!J603))</f>
        <v>34430</v>
      </c>
      <c r="K603" s="165" t="str">
        <f>'6桁'!K603</f>
        <v>V</v>
      </c>
      <c r="L603" s="103"/>
      <c r="M603" s="22"/>
      <c r="N603" s="10"/>
      <c r="O603" s="22"/>
      <c r="Q603" s="228"/>
      <c r="T603" s="10"/>
      <c r="U603" s="22"/>
      <c r="V603" s="10"/>
      <c r="W603" s="22"/>
      <c r="X603" s="10"/>
      <c r="Y603" s="22"/>
    </row>
    <row r="604" spans="2:25" ht="30" customHeight="1" thickBot="1">
      <c r="B604" s="168">
        <v>13</v>
      </c>
      <c r="C604" s="538" t="s">
        <v>516</v>
      </c>
      <c r="D604" s="618"/>
      <c r="E604" s="539"/>
      <c r="F604" s="169">
        <f>IF('ユーザー別小売(卸)価格試算(税抜)'!F604="","",IF(ISNUMBER('ユーザー別小売(卸)価格試算(税抜)'!F604),IF(入力!$C$30=1,ROUNDDOWN('ユーザー別小売(卸)価格試算(税抜)'!F604*(1+入力!$C$31/100),-入力!$C$29),IF(入力!$C$30=2,ROUNDUP('ユーザー別小売(卸)価格試算(税抜)'!F604*(1+入力!$C$31/100),-入力!$C$29),IF(入力!$C$30=3,ROUND('ユーザー別小売(卸)価格試算(税抜)'!F604*(1+入力!$C$31/100),-入力!$C$29)))),'ユーザー別小売(卸)価格試算(税抜)'!F604))</f>
        <v>18370</v>
      </c>
      <c r="G604" s="170" t="str">
        <f>'6桁'!G604</f>
        <v>H</v>
      </c>
      <c r="H604" s="171">
        <f>IF('ユーザー別小売(卸)価格試算(税抜)'!H604="","",IF(ISNUMBER('ユーザー別小売(卸)価格試算(税抜)'!H604),IF(入力!$C$30=1,ROUNDDOWN('ユーザー別小売(卸)価格試算(税抜)'!H604*(1+入力!$C$31/100),-入力!$C$29),IF(入力!$C$30=2,ROUNDUP('ユーザー別小売(卸)価格試算(税抜)'!H604*(1+入力!$C$31/100),-入力!$C$29),IF(入力!$C$30=3,ROUND('ユーザー別小売(卸)価格試算(税抜)'!H604*(1+入力!$C$31/100),-入力!$C$29)))),'ユーザー別小売(卸)価格試算(税抜)'!H604))</f>
        <v>18370</v>
      </c>
      <c r="I604" s="170" t="str">
        <f>'6桁'!I604</f>
        <v>H</v>
      </c>
      <c r="J604" s="171" t="str">
        <f>IF('ユーザー別小売(卸)価格試算(税抜)'!J604="","",IF(ISNUMBER('ユーザー別小売(卸)価格試算(税抜)'!J604),IF(入力!$C$30=1,ROUNDDOWN('ユーザー別小売(卸)価格試算(税抜)'!J604*(1+入力!$C$31/100),-入力!$C$29),IF(入力!$C$30=2,ROUNDUP('ユーザー別小売(卸)価格試算(税抜)'!J604*(1+入力!$C$31/100),-入力!$C$29),IF(入力!$C$30=3,ROUND('ユーザー別小売(卸)価格試算(税抜)'!J604*(1+入力!$C$31/100),-入力!$C$29)))),'ユーザー別小売(卸)価格試算(税抜)'!J604))</f>
        <v/>
      </c>
      <c r="K604" s="170">
        <f>'6桁'!K604</f>
        <v>0</v>
      </c>
      <c r="L604" s="103"/>
      <c r="M604" s="22"/>
      <c r="N604" s="10"/>
      <c r="O604" s="22"/>
      <c r="Q604" s="228"/>
      <c r="T604" s="10"/>
      <c r="U604" s="22"/>
      <c r="V604" s="10"/>
      <c r="W604" s="22"/>
      <c r="X604" s="10"/>
      <c r="Y604" s="22"/>
    </row>
    <row r="605" spans="2:25" ht="33.75" customHeight="1">
      <c r="B605" s="545" t="s">
        <v>2039</v>
      </c>
      <c r="C605" s="545"/>
      <c r="D605" s="545"/>
      <c r="E605" s="545"/>
      <c r="F605" s="545"/>
      <c r="G605" s="545"/>
      <c r="H605" s="545"/>
      <c r="I605" s="545"/>
      <c r="J605" s="545"/>
      <c r="K605" s="545"/>
    </row>
    <row r="607" spans="2:25" s="239" customFormat="1" ht="20.100000000000001" customHeight="1" thickBot="1">
      <c r="B607" s="238" t="s">
        <v>565</v>
      </c>
      <c r="F607" s="240"/>
      <c r="H607" s="240"/>
      <c r="J607" s="240"/>
      <c r="L607" s="240"/>
      <c r="N607" s="240"/>
      <c r="P607" s="240"/>
      <c r="R607" s="240"/>
      <c r="T607" s="240"/>
      <c r="V607" s="240"/>
      <c r="X607" s="240"/>
    </row>
    <row r="608" spans="2:25" ht="20.100000000000001" customHeight="1" thickBot="1">
      <c r="B608" s="619"/>
      <c r="C608" s="595"/>
      <c r="D608" s="400"/>
      <c r="E608" s="400"/>
      <c r="F608" s="531" t="s">
        <v>453</v>
      </c>
      <c r="G608" s="532"/>
      <c r="H608" s="532"/>
      <c r="I608" s="533"/>
      <c r="J608" s="80"/>
      <c r="K608" s="161"/>
      <c r="L608" s="80"/>
      <c r="M608" s="161"/>
      <c r="N608" s="80"/>
      <c r="O608" s="161"/>
      <c r="Q608" s="11"/>
      <c r="R608" s="80"/>
      <c r="T608" s="575"/>
      <c r="U608" s="575"/>
      <c r="V608" s="575"/>
      <c r="W608" s="575"/>
      <c r="X608" s="575"/>
      <c r="Y608" s="575"/>
    </row>
    <row r="609" spans="2:27" ht="20.100000000000001" customHeight="1" thickBot="1">
      <c r="B609" s="597" t="s">
        <v>41</v>
      </c>
      <c r="C609" s="599" t="s">
        <v>157</v>
      </c>
      <c r="D609" s="600"/>
      <c r="E609" s="601"/>
      <c r="F609" s="602" t="s">
        <v>517</v>
      </c>
      <c r="G609" s="603"/>
      <c r="H609" s="603"/>
      <c r="I609" s="604"/>
      <c r="J609" s="80"/>
      <c r="K609" s="161"/>
      <c r="L609" s="80"/>
      <c r="M609" s="161"/>
      <c r="N609" s="80"/>
      <c r="O609" s="161"/>
      <c r="Q609" s="629"/>
      <c r="R609" s="611"/>
      <c r="S609" s="611"/>
      <c r="T609" s="547"/>
      <c r="U609" s="547"/>
      <c r="V609" s="547"/>
      <c r="W609" s="547"/>
      <c r="X609" s="547"/>
      <c r="Y609" s="547"/>
    </row>
    <row r="610" spans="2:27" ht="20.100000000000001" customHeight="1" thickBot="1">
      <c r="B610" s="597"/>
      <c r="C610" s="599" t="s">
        <v>159</v>
      </c>
      <c r="D610" s="600"/>
      <c r="E610" s="601"/>
      <c r="F610" s="622" t="s">
        <v>806</v>
      </c>
      <c r="G610" s="624"/>
      <c r="H610" s="622" t="s">
        <v>515</v>
      </c>
      <c r="I610" s="624"/>
      <c r="J610" s="547"/>
      <c r="K610" s="547"/>
      <c r="L610" s="80"/>
      <c r="M610" s="161"/>
      <c r="N610" s="80"/>
      <c r="O610" s="161"/>
      <c r="Q610" s="629"/>
      <c r="R610" s="611"/>
      <c r="S610" s="611"/>
      <c r="X610" s="547"/>
      <c r="Y610" s="547"/>
    </row>
    <row r="611" spans="2:27" ht="20.100000000000001" customHeight="1" thickBot="1">
      <c r="B611" s="597"/>
      <c r="C611" s="599" t="s">
        <v>513</v>
      </c>
      <c r="D611" s="600"/>
      <c r="E611" s="601"/>
      <c r="F611" s="622" t="s">
        <v>511</v>
      </c>
      <c r="G611" s="624"/>
      <c r="H611" s="622"/>
      <c r="I611" s="624"/>
      <c r="J611" s="490"/>
      <c r="K611" s="490"/>
      <c r="L611" s="403"/>
      <c r="M611" s="403"/>
      <c r="N611" s="490"/>
      <c r="O611" s="628"/>
      <c r="Q611" s="629"/>
      <c r="R611" s="611"/>
      <c r="S611" s="611"/>
      <c r="T611" s="547"/>
      <c r="U611" s="547"/>
      <c r="V611" s="547"/>
      <c r="W611" s="547"/>
      <c r="Y611" s="327"/>
    </row>
    <row r="612" spans="2:27" ht="20.100000000000001" customHeight="1" thickBot="1">
      <c r="B612" s="598"/>
      <c r="C612" s="599" t="s">
        <v>164</v>
      </c>
      <c r="D612" s="600"/>
      <c r="E612" s="601"/>
      <c r="F612" s="622" t="s">
        <v>652</v>
      </c>
      <c r="G612" s="624"/>
      <c r="H612" s="622" t="s">
        <v>492</v>
      </c>
      <c r="I612" s="624"/>
      <c r="J612" s="490"/>
      <c r="K612" s="490"/>
      <c r="L612" s="403"/>
      <c r="M612" s="403"/>
      <c r="N612" s="490"/>
      <c r="O612" s="628"/>
      <c r="Q612" s="629"/>
      <c r="R612" s="611"/>
      <c r="S612" s="611"/>
      <c r="T612" s="547"/>
      <c r="U612" s="547"/>
      <c r="V612" s="547"/>
      <c r="W612" s="547"/>
      <c r="X612" s="547"/>
      <c r="Y612" s="547"/>
    </row>
    <row r="613" spans="2:27" ht="30" customHeight="1">
      <c r="B613" s="264">
        <v>12</v>
      </c>
      <c r="C613" s="625" t="s">
        <v>87</v>
      </c>
      <c r="D613" s="626"/>
      <c r="E613" s="627"/>
      <c r="F613" s="166">
        <f>IF('ユーザー別小売(卸)価格試算(税抜)'!F613="","",IF(ISNUMBER('ユーザー別小売(卸)価格試算(税抜)'!F613),IF(入力!$C$30=1,ROUNDDOWN('ユーザー別小売(卸)価格試算(税抜)'!F613*(1+入力!$C$31/100),-入力!$C$29),IF(入力!$C$30=2,ROUNDUP('ユーザー別小売(卸)価格試算(税抜)'!F613*(1+入力!$C$31/100),-入力!$C$29),IF(入力!$C$30=3,ROUND('ユーザー別小売(卸)価格試算(税抜)'!F613*(1+入力!$C$31/100),-入力!$C$29)))),'ユーザー別小売(卸)価格試算(税抜)'!F613))</f>
        <v>22880</v>
      </c>
      <c r="G613" s="165" t="str">
        <f>'6桁'!G613</f>
        <v>V</v>
      </c>
      <c r="H613" s="166" t="str">
        <f>IF('ユーザー別小売(卸)価格試算(税抜)'!H613="","",IF(ISNUMBER('ユーザー別小売(卸)価格試算(税抜)'!H613),IF(入力!$C$30=1,ROUNDDOWN('ユーザー別小売(卸)価格試算(税抜)'!H613*(1+入力!$C$31/100),-入力!$C$29),IF(入力!$C$30=2,ROUNDUP('ユーザー別小売(卸)価格試算(税抜)'!H613*(1+入力!$C$31/100),-入力!$C$29),IF(入力!$C$30=3,ROUND('ユーザー別小売(卸)価格試算(税抜)'!H613*(1+入力!$C$31/100),-入力!$C$29)))),'ユーザー別小売(卸)価格試算(税抜)'!H613))</f>
        <v/>
      </c>
      <c r="I613" s="165">
        <f>'6桁'!I613</f>
        <v>0</v>
      </c>
      <c r="J613" s="10"/>
      <c r="K613" s="22"/>
      <c r="L613" s="10"/>
      <c r="M613" s="167"/>
      <c r="N613" s="10"/>
      <c r="O613" s="22"/>
      <c r="Q613" s="228"/>
      <c r="T613" s="10"/>
      <c r="U613" s="22"/>
      <c r="V613" s="10"/>
      <c r="W613" s="22"/>
      <c r="X613" s="10"/>
      <c r="Y613" s="22"/>
    </row>
    <row r="614" spans="2:27" ht="30" customHeight="1" thickBot="1">
      <c r="B614" s="366">
        <v>10</v>
      </c>
      <c r="C614" s="538" t="s">
        <v>88</v>
      </c>
      <c r="D614" s="618"/>
      <c r="E614" s="539"/>
      <c r="F614" s="169" t="str">
        <f>IF('ユーザー別小売(卸)価格試算(税抜)'!F614="","",IF(ISNUMBER('ユーザー別小売(卸)価格試算(税抜)'!F614),IF(入力!$C$30=1,ROUNDDOWN('ユーザー別小売(卸)価格試算(税抜)'!F614*(1+入力!$C$31/100),-入力!$C$29),IF(入力!$C$30=2,ROUNDUP('ユーザー別小売(卸)価格試算(税抜)'!F614*(1+入力!$C$31/100),-入力!$C$29),IF(入力!$C$30=3,ROUND('ユーザー別小売(卸)価格試算(税抜)'!F614*(1+入力!$C$31/100),-入力!$C$29)))),'ユーザー別小売(卸)価格試算(税抜)'!F614))</f>
        <v/>
      </c>
      <c r="G614" s="170">
        <f>'6桁'!G614</f>
        <v>0</v>
      </c>
      <c r="H614" s="171">
        <f>IF('ユーザー別小売(卸)価格試算(税抜)'!H614="","",IF(ISNUMBER('ユーザー別小売(卸)価格試算(税抜)'!H614),IF(入力!$C$30=1,ROUNDDOWN('ユーザー別小売(卸)価格試算(税抜)'!H614*(1+入力!$C$31/100),-入力!$C$29),IF(入力!$C$30=2,ROUNDUP('ユーザー別小売(卸)価格試算(税抜)'!H614*(1+入力!$C$31/100),-入力!$C$29),IF(入力!$C$30=3,ROUND('ユーザー別小売(卸)価格試算(税抜)'!H614*(1+入力!$C$31/100),-入力!$C$29)))),'ユーザー別小売(卸)価格試算(税抜)'!H614))</f>
        <v>14410</v>
      </c>
      <c r="I614" s="170" t="str">
        <f>'6桁'!I614</f>
        <v>H</v>
      </c>
      <c r="J614" s="10"/>
      <c r="K614" s="22"/>
      <c r="L614" s="10"/>
      <c r="M614" s="22"/>
      <c r="N614" s="10"/>
      <c r="O614" s="22"/>
      <c r="Q614" s="228"/>
      <c r="T614" s="10"/>
      <c r="U614" s="22"/>
      <c r="V614" s="10"/>
      <c r="W614" s="22"/>
      <c r="X614" s="10"/>
      <c r="Y614" s="22"/>
    </row>
    <row r="615" spans="2:27" ht="21" customHeight="1">
      <c r="B615" s="122"/>
    </row>
    <row r="617" spans="2:27" ht="14.25" customHeight="1" thickBot="1">
      <c r="B617" s="371"/>
      <c r="C617" s="315"/>
      <c r="D617" s="315"/>
      <c r="E617" s="315"/>
      <c r="F617" s="80"/>
      <c r="G617" s="18"/>
      <c r="H617" s="74"/>
      <c r="I617" s="28"/>
      <c r="J617" s="80"/>
      <c r="K617" s="53"/>
      <c r="M617" s="11"/>
      <c r="N617" s="10"/>
      <c r="O617" s="11"/>
      <c r="P617" s="10"/>
    </row>
    <row r="618" spans="2:27" ht="20.25" thickTop="1" thickBot="1">
      <c r="B618" s="518" t="s">
        <v>35</v>
      </c>
      <c r="C618" s="519"/>
      <c r="D618" s="519"/>
      <c r="E618" s="519"/>
      <c r="F618" s="519"/>
      <c r="G618" s="519"/>
      <c r="H618" s="519"/>
      <c r="I618" s="519"/>
      <c r="J618" s="519"/>
      <c r="K618" s="519"/>
      <c r="L618" s="519"/>
      <c r="M618" s="519"/>
      <c r="N618" s="519"/>
      <c r="O618" s="519"/>
      <c r="P618" s="519"/>
      <c r="Q618" s="519"/>
      <c r="R618" s="519"/>
      <c r="S618" s="519"/>
      <c r="T618" s="519"/>
      <c r="U618" s="519"/>
      <c r="V618" s="519"/>
      <c r="W618" s="519"/>
      <c r="X618" s="519"/>
      <c r="Y618" s="519"/>
      <c r="Z618" s="519"/>
      <c r="AA618" s="520"/>
    </row>
    <row r="619" spans="2:27" ht="9.75" customHeight="1" thickTop="1"/>
    <row r="620" spans="2:27" s="239" customFormat="1" ht="20.100000000000001" customHeight="1" thickBot="1">
      <c r="B620" s="238" t="s">
        <v>95</v>
      </c>
      <c r="F620" s="240"/>
      <c r="H620" s="240"/>
      <c r="J620" s="240"/>
      <c r="L620" s="240"/>
      <c r="N620" s="240"/>
      <c r="P620" s="240"/>
      <c r="R620" s="240"/>
      <c r="T620" s="240"/>
      <c r="V620" s="240"/>
      <c r="X620" s="240"/>
    </row>
    <row r="621" spans="2:27" ht="20.100000000000001" customHeight="1" thickBot="1">
      <c r="B621" s="619"/>
      <c r="C621" s="595"/>
      <c r="D621" s="400"/>
      <c r="E621" s="400"/>
      <c r="F621" s="531" t="s">
        <v>453</v>
      </c>
      <c r="G621" s="532"/>
      <c r="H621" s="532"/>
      <c r="I621" s="532"/>
      <c r="J621" s="532"/>
      <c r="K621" s="532"/>
      <c r="L621" s="532"/>
      <c r="M621" s="532"/>
      <c r="N621" s="532"/>
      <c r="O621" s="532"/>
      <c r="P621" s="532"/>
      <c r="Q621" s="532"/>
      <c r="R621" s="532"/>
      <c r="S621" s="532"/>
      <c r="T621" s="532"/>
      <c r="U621" s="533"/>
      <c r="V621" s="11"/>
      <c r="W621" s="11"/>
      <c r="X621" s="10"/>
      <c r="Y621" s="371"/>
    </row>
    <row r="622" spans="2:27" ht="20.100000000000001" customHeight="1" thickBot="1">
      <c r="B622" s="597" t="s">
        <v>41</v>
      </c>
      <c r="C622" s="599" t="s">
        <v>157</v>
      </c>
      <c r="D622" s="600"/>
      <c r="E622" s="601"/>
      <c r="F622" s="622" t="s">
        <v>518</v>
      </c>
      <c r="G622" s="623"/>
      <c r="H622" s="623"/>
      <c r="I622" s="623"/>
      <c r="J622" s="623"/>
      <c r="K622" s="623"/>
      <c r="L622" s="623"/>
      <c r="M622" s="623"/>
      <c r="N622" s="623"/>
      <c r="O622" s="623"/>
      <c r="P622" s="623"/>
      <c r="Q622" s="623"/>
      <c r="R622" s="623"/>
      <c r="S622" s="623"/>
      <c r="T622" s="623"/>
      <c r="U622" s="624"/>
      <c r="V622" s="4"/>
      <c r="Y622" s="327"/>
    </row>
    <row r="623" spans="2:27" ht="20.100000000000001" customHeight="1" thickBot="1">
      <c r="B623" s="597"/>
      <c r="C623" s="599" t="s">
        <v>159</v>
      </c>
      <c r="D623" s="600"/>
      <c r="E623" s="601"/>
      <c r="F623" s="538" t="s">
        <v>807</v>
      </c>
      <c r="G623" s="618"/>
      <c r="H623" s="618"/>
      <c r="I623" s="539"/>
      <c r="J623" s="622" t="s">
        <v>810</v>
      </c>
      <c r="K623" s="624"/>
      <c r="L623" s="622" t="s">
        <v>811</v>
      </c>
      <c r="M623" s="624"/>
      <c r="N623" s="622" t="s">
        <v>1022</v>
      </c>
      <c r="O623" s="624"/>
      <c r="P623" s="622" t="s">
        <v>1023</v>
      </c>
      <c r="Q623" s="624"/>
      <c r="R623" s="622" t="s">
        <v>812</v>
      </c>
      <c r="S623" s="624"/>
      <c r="T623" s="622" t="s">
        <v>813</v>
      </c>
      <c r="U623" s="624"/>
      <c r="V623" s="547"/>
      <c r="W623" s="547"/>
      <c r="X623" s="327"/>
      <c r="Y623" s="327"/>
    </row>
    <row r="624" spans="2:27" ht="20.100000000000001" customHeight="1" thickBot="1">
      <c r="B624" s="597"/>
      <c r="C624" s="599" t="s">
        <v>513</v>
      </c>
      <c r="D624" s="600"/>
      <c r="E624" s="601"/>
      <c r="F624" s="622" t="s">
        <v>808</v>
      </c>
      <c r="G624" s="624"/>
      <c r="H624" s="622" t="s">
        <v>809</v>
      </c>
      <c r="I624" s="624"/>
      <c r="J624" s="622"/>
      <c r="K624" s="624"/>
      <c r="L624" s="622"/>
      <c r="M624" s="624"/>
      <c r="N624" s="622"/>
      <c r="O624" s="624"/>
      <c r="P624" s="622"/>
      <c r="Q624" s="624"/>
      <c r="R624" s="622"/>
      <c r="S624" s="624"/>
      <c r="T624" s="622"/>
      <c r="U624" s="624"/>
      <c r="V624" s="547"/>
      <c r="W624" s="547"/>
      <c r="X624" s="327"/>
      <c r="Y624" s="327"/>
    </row>
    <row r="625" spans="2:25" ht="20.100000000000001" customHeight="1" thickBot="1">
      <c r="B625" s="598"/>
      <c r="C625" s="599" t="s">
        <v>164</v>
      </c>
      <c r="D625" s="600"/>
      <c r="E625" s="601"/>
      <c r="F625" s="622" t="s">
        <v>793</v>
      </c>
      <c r="G625" s="623"/>
      <c r="H625" s="622" t="s">
        <v>793</v>
      </c>
      <c r="I625" s="623"/>
      <c r="J625" s="622" t="s">
        <v>793</v>
      </c>
      <c r="K625" s="623"/>
      <c r="L625" s="622" t="s">
        <v>793</v>
      </c>
      <c r="M625" s="623"/>
      <c r="N625" s="622" t="s">
        <v>787</v>
      </c>
      <c r="O625" s="623"/>
      <c r="P625" s="622" t="s">
        <v>787</v>
      </c>
      <c r="Q625" s="624"/>
      <c r="R625" s="622" t="s">
        <v>652</v>
      </c>
      <c r="S625" s="624"/>
      <c r="T625" s="622" t="s">
        <v>787</v>
      </c>
      <c r="U625" s="624"/>
      <c r="V625" s="547"/>
      <c r="W625" s="547"/>
      <c r="X625" s="327"/>
      <c r="Y625" s="327"/>
    </row>
    <row r="626" spans="2:25" ht="30" customHeight="1">
      <c r="B626" s="316">
        <v>18</v>
      </c>
      <c r="C626" s="634" t="s">
        <v>70</v>
      </c>
      <c r="D626" s="635"/>
      <c r="E626" s="636"/>
      <c r="F626" s="414" t="str">
        <f>IF('ユーザー別小売(卸)価格試算(税抜)'!F626="","",IF(ISNUMBER('ユーザー別小売(卸)価格試算(税抜)'!F626),IF(入力!$C$30=1,ROUNDDOWN('ユーザー別小売(卸)価格試算(税抜)'!F626*(1+入力!$C$31/100),-入力!$C$29),IF(入力!$C$30=2,ROUNDUP('ユーザー別小売(卸)価格試算(税抜)'!F626*(1+入力!$C$31/100),-入力!$C$29),IF(入力!$C$30=3,ROUND('ユーザー別小売(卸)価格試算(税抜)'!F626*(1+入力!$C$31/100),-入力!$C$29)))),'ユーザー別小売(卸)価格試算(税抜)'!F626))</f>
        <v/>
      </c>
      <c r="G626" s="415">
        <f>'6桁'!G626</f>
        <v>0</v>
      </c>
      <c r="H626" s="416" t="str">
        <f>IF('ユーザー別小売(卸)価格試算(税抜)'!H626="","",IF(ISNUMBER('ユーザー別小売(卸)価格試算(税抜)'!H626),IF(入力!$C$30=1,ROUNDDOWN('ユーザー別小売(卸)価格試算(税抜)'!H626*(1+入力!$C$31/100),-入力!$C$29),IF(入力!$C$30=2,ROUNDUP('ユーザー別小売(卸)価格試算(税抜)'!H626*(1+入力!$C$31/100),-入力!$C$29),IF(入力!$C$30=3,ROUND('ユーザー別小売(卸)価格試算(税抜)'!H626*(1+入力!$C$31/100),-入力!$C$29)))),'ユーザー別小売(卸)価格試算(税抜)'!H626))</f>
        <v/>
      </c>
      <c r="I626" s="415">
        <f>'6桁'!I626</f>
        <v>0</v>
      </c>
      <c r="J626" s="416" t="str">
        <f>IF('ユーザー別小売(卸)価格試算(税抜)'!J626="","",IF(ISNUMBER('ユーザー別小売(卸)価格試算(税抜)'!J626),IF(入力!$C$30=1,ROUNDDOWN('ユーザー別小売(卸)価格試算(税抜)'!J626*(1+入力!$C$31/100),-入力!$C$29),IF(入力!$C$30=2,ROUNDUP('ユーザー別小売(卸)価格試算(税抜)'!J626*(1+入力!$C$31/100),-入力!$C$29),IF(入力!$C$30=3,ROUND('ユーザー別小売(卸)価格試算(税抜)'!J626*(1+入力!$C$31/100),-入力!$C$29)))),'ユーザー別小売(卸)価格試算(税抜)'!J626))</f>
        <v/>
      </c>
      <c r="K626" s="415">
        <f>'6桁'!K626</f>
        <v>0</v>
      </c>
      <c r="L626" s="416" t="str">
        <f>IF('ユーザー別小売(卸)価格試算(税抜)'!L626="","",IF(ISNUMBER('ユーザー別小売(卸)価格試算(税抜)'!L626),IF(入力!$C$30=1,ROUNDDOWN('ユーザー別小売(卸)価格試算(税抜)'!L626*(1+入力!$C$31/100),-入力!$C$29),IF(入力!$C$30=2,ROUNDUP('ユーザー別小売(卸)価格試算(税抜)'!L626*(1+入力!$C$31/100),-入力!$C$29),IF(入力!$C$30=3,ROUND('ユーザー別小売(卸)価格試算(税抜)'!L626*(1+入力!$C$31/100),-入力!$C$29)))),'ユーザー別小売(卸)価格試算(税抜)'!L626))</f>
        <v/>
      </c>
      <c r="M626" s="417">
        <f>'6桁'!M626</f>
        <v>0</v>
      </c>
      <c r="N626" s="414">
        <f>IF('ユーザー別小売(卸)価格試算(税抜)'!N626="","",IF(ISNUMBER('ユーザー別小売(卸)価格試算(税抜)'!N626),IF(入力!$C$30=1,ROUNDDOWN('ユーザー別小売(卸)価格試算(税抜)'!N626*(1+入力!$C$31/100),-入力!$C$29),IF(入力!$C$30=2,ROUNDUP('ユーザー別小売(卸)価格試算(税抜)'!N626*(1+入力!$C$31/100),-入力!$C$29),IF(入力!$C$30=3,ROUND('ユーザー別小売(卸)価格試算(税抜)'!N626*(1+入力!$C$31/100),-入力!$C$29)))),'ユーザー別小売(卸)価格試算(税抜)'!N626))</f>
        <v>82610</v>
      </c>
      <c r="O626" s="415" t="str">
        <f>'6桁'!O626</f>
        <v>W★</v>
      </c>
      <c r="P626" s="414">
        <f>IF('ユーザー別小売(卸)価格試算(税抜)'!P626="","",IF(ISNUMBER('ユーザー別小売(卸)価格試算(税抜)'!P626),IF(入力!$C$30=1,ROUNDDOWN('ユーザー別小売(卸)価格試算(税抜)'!P626*(1+入力!$C$31/100),-入力!$C$29),IF(入力!$C$30=2,ROUNDUP('ユーザー別小売(卸)価格試算(税抜)'!P626*(1+入力!$C$31/100),-入力!$C$29),IF(入力!$C$30=3,ROUND('ユーザー別小売(卸)価格試算(税抜)'!P626*(1+入力!$C$31/100),-入力!$C$29)))),'ユーザー別小売(卸)価格試算(税抜)'!P626))</f>
        <v>82610</v>
      </c>
      <c r="Q626" s="415" t="str">
        <f>'6桁'!Q626</f>
        <v>W★</v>
      </c>
      <c r="R626" s="416" t="str">
        <f>IF('ユーザー別小売(卸)価格試算(税抜)'!R626="","",IF(ISNUMBER('ユーザー別小売(卸)価格試算(税抜)'!R626),IF(入力!$C$30=1,ROUNDDOWN('ユーザー別小売(卸)価格試算(税抜)'!R626*(1+入力!$C$31/100),-入力!$C$29),IF(入力!$C$30=2,ROUNDUP('ユーザー別小売(卸)価格試算(税抜)'!R626*(1+入力!$C$31/100),-入力!$C$29),IF(入力!$C$30=3,ROUND('ユーザー別小売(卸)価格試算(税抜)'!R626*(1+入力!$C$31/100),-入力!$C$29)))),'ユーザー別小売(卸)価格試算(税抜)'!R626))</f>
        <v/>
      </c>
      <c r="S626" s="415">
        <f>'6桁'!S626</f>
        <v>0</v>
      </c>
      <c r="T626" s="416">
        <f>IF('ユーザー別小売(卸)価格試算(税抜)'!T626="","",IF(ISNUMBER('ユーザー別小売(卸)価格試算(税抜)'!T626),IF(入力!$C$30=1,ROUNDDOWN('ユーザー別小売(卸)価格試算(税抜)'!T626*(1+入力!$C$31/100),-入力!$C$29),IF(入力!$C$30=2,ROUNDUP('ユーザー別小売(卸)価格試算(税抜)'!T626*(1+入力!$C$31/100),-入力!$C$29),IF(入力!$C$30=3,ROUND('ユーザー別小売(卸)価格試算(税抜)'!T626*(1+入力!$C$31/100),-入力!$C$29)))),'ユーザー別小売(卸)価格試算(税抜)'!T626))</f>
        <v>82610</v>
      </c>
      <c r="U626" s="415" t="str">
        <f>'6桁'!U626</f>
        <v>W★</v>
      </c>
      <c r="V626" s="74"/>
      <c r="W626" s="251"/>
      <c r="X626" s="74"/>
      <c r="Y626" s="251"/>
    </row>
    <row r="627" spans="2:25" ht="30" customHeight="1">
      <c r="B627" s="391">
        <v>17</v>
      </c>
      <c r="C627" s="576" t="s">
        <v>113</v>
      </c>
      <c r="D627" s="610"/>
      <c r="E627" s="577"/>
      <c r="F627" s="398" t="str">
        <f>IF('ユーザー別小売(卸)価格試算(税抜)'!F627="","",IF(ISNUMBER('ユーザー別小売(卸)価格試算(税抜)'!F627),IF(入力!$C$30=1,ROUNDDOWN('ユーザー別小売(卸)価格試算(税抜)'!F627*(1+入力!$C$31/100),-入力!$C$29),IF(入力!$C$30=2,ROUNDUP('ユーザー別小売(卸)価格試算(税抜)'!F627*(1+入力!$C$31/100),-入力!$C$29),IF(入力!$C$30=3,ROUND('ユーザー別小売(卸)価格試算(税抜)'!F627*(1+入力!$C$31/100),-入力!$C$29)))),'ユーザー別小売(卸)価格試算(税抜)'!F627))</f>
        <v/>
      </c>
      <c r="G627" s="396">
        <f>'6桁'!G627</f>
        <v>0</v>
      </c>
      <c r="H627" s="398" t="str">
        <f>IF('ユーザー別小売(卸)価格試算(税抜)'!H627="","",IF(ISNUMBER('ユーザー別小売(卸)価格試算(税抜)'!H627),IF(入力!$C$30=1,ROUNDDOWN('ユーザー別小売(卸)価格試算(税抜)'!H627*(1+入力!$C$31/100),-入力!$C$29),IF(入力!$C$30=2,ROUNDUP('ユーザー別小売(卸)価格試算(税抜)'!H627*(1+入力!$C$31/100),-入力!$C$29),IF(入力!$C$30=3,ROUND('ユーザー別小売(卸)価格試算(税抜)'!H627*(1+入力!$C$31/100),-入力!$C$29)))),'ユーザー別小売(卸)価格試算(税抜)'!H627))</f>
        <v/>
      </c>
      <c r="I627" s="399">
        <f>'6桁'!I627</f>
        <v>0</v>
      </c>
      <c r="J627" s="398" t="str">
        <f>IF('ユーザー別小売(卸)価格試算(税抜)'!J627="","",IF(ISNUMBER('ユーザー別小売(卸)価格試算(税抜)'!J627),IF(入力!$C$30=1,ROUNDDOWN('ユーザー別小売(卸)価格試算(税抜)'!J627*(1+入力!$C$31/100),-入力!$C$29),IF(入力!$C$30=2,ROUNDUP('ユーザー別小売(卸)価格試算(税抜)'!J627*(1+入力!$C$31/100),-入力!$C$29),IF(入力!$C$30=3,ROUND('ユーザー別小売(卸)価格試算(税抜)'!J627*(1+入力!$C$31/100),-入力!$C$29)))),'ユーザー別小売(卸)価格試算(税抜)'!J627))</f>
        <v/>
      </c>
      <c r="K627" s="413">
        <f>'6桁'!K627</f>
        <v>0</v>
      </c>
      <c r="L627" s="398" t="str">
        <f>IF('ユーザー別小売(卸)価格試算(税抜)'!L627="","",IF(ISNUMBER('ユーザー別小売(卸)価格試算(税抜)'!L627),IF(入力!$C$30=1,ROUNDDOWN('ユーザー別小売(卸)価格試算(税抜)'!L627*(1+入力!$C$31/100),-入力!$C$29),IF(入力!$C$30=2,ROUNDUP('ユーザー別小売(卸)価格試算(税抜)'!L627*(1+入力!$C$31/100),-入力!$C$29),IF(入力!$C$30=3,ROUND('ユーザー別小売(卸)価格試算(税抜)'!L627*(1+入力!$C$31/100),-入力!$C$29)))),'ユーザー別小売(卸)価格試算(税抜)'!L627))</f>
        <v/>
      </c>
      <c r="M627" s="413">
        <f>'6桁'!M627</f>
        <v>0</v>
      </c>
      <c r="N627" s="398">
        <f>IF('ユーザー別小売(卸)価格試算(税抜)'!N627="","",IF(ISNUMBER('ユーザー別小売(卸)価格試算(税抜)'!N627),IF(入力!$C$30=1,ROUNDDOWN('ユーザー別小売(卸)価格試算(税抜)'!N627*(1+入力!$C$31/100),-入力!$C$29),IF(入力!$C$30=2,ROUNDUP('ユーザー別小売(卸)価格試算(税抜)'!N627*(1+入力!$C$31/100),-入力!$C$29),IF(入力!$C$30=3,ROUND('ユーザー別小売(卸)価格試算(税抜)'!N627*(1+入力!$C$31/100),-入力!$C$29)))),'ユーザー別小売(卸)価格試算(税抜)'!N627))</f>
        <v>62590</v>
      </c>
      <c r="O627" s="399" t="str">
        <f>'6桁'!O627</f>
        <v>V★</v>
      </c>
      <c r="P627" s="190">
        <f>IF('ユーザー別小売(卸)価格試算(税抜)'!P627="","",IF(ISNUMBER('ユーザー別小売(卸)価格試算(税抜)'!P627),IF(入力!$C$30=1,ROUNDDOWN('ユーザー別小売(卸)価格試算(税抜)'!P627*(1+入力!$C$31/100),-入力!$C$29),IF(入力!$C$30=2,ROUNDUP('ユーザー別小売(卸)価格試算(税抜)'!P627*(1+入力!$C$31/100),-入力!$C$29),IF(入力!$C$30=3,ROUND('ユーザー別小売(卸)価格試算(税抜)'!P627*(1+入力!$C$31/100),-入力!$C$29)))),'ユーザー別小売(卸)価格試算(税抜)'!P627))</f>
        <v>62590</v>
      </c>
      <c r="Q627" s="191" t="str">
        <f>'6桁'!Q627</f>
        <v>V★</v>
      </c>
      <c r="R627" s="398" t="str">
        <f>IF('ユーザー別小売(卸)価格試算(税抜)'!R627="","",IF(ISNUMBER('ユーザー別小売(卸)価格試算(税抜)'!R627),IF(入力!$C$30=1,ROUNDDOWN('ユーザー別小売(卸)価格試算(税抜)'!R627*(1+入力!$C$31/100),-入力!$C$29),IF(入力!$C$30=2,ROUNDUP('ユーザー別小売(卸)価格試算(税抜)'!R627*(1+入力!$C$31/100),-入力!$C$29),IF(入力!$C$30=3,ROUND('ユーザー別小売(卸)価格試算(税抜)'!R627*(1+入力!$C$31/100),-入力!$C$29)))),'ユーザー別小売(卸)価格試算(税抜)'!R627))</f>
        <v/>
      </c>
      <c r="S627" s="399">
        <f>'6桁'!S627</f>
        <v>0</v>
      </c>
      <c r="T627" s="398">
        <f>IF('ユーザー別小売(卸)価格試算(税抜)'!T627="","",IF(ISNUMBER('ユーザー別小売(卸)価格試算(税抜)'!T627),IF(入力!$C$30=1,ROUNDDOWN('ユーザー別小売(卸)価格試算(税抜)'!T627*(1+入力!$C$31/100),-入力!$C$29),IF(入力!$C$30=2,ROUNDUP('ユーザー別小売(卸)価格試算(税抜)'!T627*(1+入力!$C$31/100),-入力!$C$29),IF(入力!$C$30=3,ROUND('ユーザー別小売(卸)価格試算(税抜)'!T627*(1+入力!$C$31/100),-入力!$C$29)))),'ユーザー別小売(卸)価格試算(税抜)'!T627))</f>
        <v>62590</v>
      </c>
      <c r="U627" s="191" t="str">
        <f>'6桁'!U627</f>
        <v>V★</v>
      </c>
      <c r="V627" s="10"/>
      <c r="W627" s="251"/>
      <c r="X627" s="10"/>
      <c r="Y627" s="123"/>
    </row>
    <row r="628" spans="2:25" ht="30" customHeight="1">
      <c r="B628" s="391">
        <v>16</v>
      </c>
      <c r="C628" s="556" t="s">
        <v>108</v>
      </c>
      <c r="D628" s="633"/>
      <c r="E628" s="557"/>
      <c r="F628" s="75" t="str">
        <f>IF('ユーザー別小売(卸)価格試算(税抜)'!F628="","",IF(ISNUMBER('ユーザー別小売(卸)価格試算(税抜)'!F628),IF(入力!$C$30=1,ROUNDDOWN('ユーザー別小売(卸)価格試算(税抜)'!F628*(1+入力!$C$31/100),-入力!$C$29),IF(入力!$C$30=2,ROUNDUP('ユーザー別小売(卸)価格試算(税抜)'!F628*(1+入力!$C$31/100),-入力!$C$29),IF(入力!$C$30=3,ROUND('ユーザー別小売(卸)価格試算(税抜)'!F628*(1+入力!$C$31/100),-入力!$C$29)))),'ユーザー別小売(卸)価格試算(税抜)'!F628))</f>
        <v/>
      </c>
      <c r="G628" s="402">
        <f>'6桁'!G628</f>
        <v>0</v>
      </c>
      <c r="H628" s="75" t="str">
        <f>IF('ユーザー別小売(卸)価格試算(税抜)'!H628="","",IF(ISNUMBER('ユーザー別小売(卸)価格試算(税抜)'!H628),IF(入力!$C$30=1,ROUNDDOWN('ユーザー別小売(卸)価格試算(税抜)'!H628*(1+入力!$C$31/100),-入力!$C$29),IF(入力!$C$30=2,ROUNDUP('ユーザー別小売(卸)価格試算(税抜)'!H628*(1+入力!$C$31/100),-入力!$C$29),IF(入力!$C$30=3,ROUND('ユーザー別小売(卸)価格試算(税抜)'!H628*(1+入力!$C$31/100),-入力!$C$29)))),'ユーザー別小売(卸)価格試算(税抜)'!H628))</f>
        <v/>
      </c>
      <c r="I628" s="174">
        <f>'6桁'!I628</f>
        <v>0</v>
      </c>
      <c r="J628" s="75" t="str">
        <f>IF('ユーザー別小売(卸)価格試算(税抜)'!J628="","",IF(ISNUMBER('ユーザー別小売(卸)価格試算(税抜)'!J628),IF(入力!$C$30=1,ROUNDDOWN('ユーザー別小売(卸)価格試算(税抜)'!J628*(1+入力!$C$31/100),-入力!$C$29),IF(入力!$C$30=2,ROUNDUP('ユーザー別小売(卸)価格試算(税抜)'!J628*(1+入力!$C$31/100),-入力!$C$29),IF(入力!$C$30=3,ROUND('ユーザー別小売(卸)価格試算(税抜)'!J628*(1+入力!$C$31/100),-入力!$C$29)))),'ユーザー別小売(卸)価格試算(税抜)'!J628))</f>
        <v/>
      </c>
      <c r="K628" s="115">
        <f>'6桁'!K628</f>
        <v>0</v>
      </c>
      <c r="L628" s="75" t="str">
        <f>IF('ユーザー別小売(卸)価格試算(税抜)'!L628="","",IF(ISNUMBER('ユーザー別小売(卸)価格試算(税抜)'!L628),IF(入力!$C$30=1,ROUNDDOWN('ユーザー別小売(卸)価格試算(税抜)'!L628*(1+入力!$C$31/100),-入力!$C$29),IF(入力!$C$30=2,ROUNDUP('ユーザー別小売(卸)価格試算(税抜)'!L628*(1+入力!$C$31/100),-入力!$C$29),IF(入力!$C$30=3,ROUND('ユーザー別小売(卸)価格試算(税抜)'!L628*(1+入力!$C$31/100),-入力!$C$29)))),'ユーザー別小売(卸)価格試算(税抜)'!L628))</f>
        <v/>
      </c>
      <c r="M628" s="115">
        <f>'6桁'!M628</f>
        <v>0</v>
      </c>
      <c r="N628" s="75">
        <f>IF('ユーザー別小売(卸)価格試算(税抜)'!N628="","",IF(ISNUMBER('ユーザー別小売(卸)価格試算(税抜)'!N628),IF(入力!$C$30=1,ROUNDDOWN('ユーザー別小売(卸)価格試算(税抜)'!N628*(1+入力!$C$31/100),-入力!$C$29),IF(入力!$C$30=2,ROUNDUP('ユーザー別小売(卸)価格試算(税抜)'!N628*(1+入力!$C$31/100),-入力!$C$29),IF(入力!$C$30=3,ROUND('ユーザー別小売(卸)価格試算(税抜)'!N628*(1+入力!$C$31/100),-入力!$C$29)))),'ユーザー別小売(卸)価格試算(税抜)'!N628))</f>
        <v>53350</v>
      </c>
      <c r="O628" s="174" t="str">
        <f>'6桁'!O628</f>
        <v>V★</v>
      </c>
      <c r="P628" s="75">
        <f>IF('ユーザー別小売(卸)価格試算(税抜)'!P628="","",IF(ISNUMBER('ユーザー別小売(卸)価格試算(税抜)'!P628),IF(入力!$C$30=1,ROUNDDOWN('ユーザー別小売(卸)価格試算(税抜)'!P628*(1+入力!$C$31/100),-入力!$C$29),IF(入力!$C$30=2,ROUNDUP('ユーザー別小売(卸)価格試算(税抜)'!P628*(1+入力!$C$31/100),-入力!$C$29),IF(入力!$C$30=3,ROUND('ユーザー別小売(卸)価格試算(税抜)'!P628*(1+入力!$C$31/100),-入力!$C$29)))),'ユーザー別小売(卸)価格試算(税抜)'!P628))</f>
        <v>53350</v>
      </c>
      <c r="Q628" s="174" t="str">
        <f>'6桁'!Q628</f>
        <v>V★</v>
      </c>
      <c r="R628" s="75" t="str">
        <f>IF('ユーザー別小売(卸)価格試算(税抜)'!R628="","",IF(ISNUMBER('ユーザー別小売(卸)価格試算(税抜)'!R628),IF(入力!$C$30=1,ROUNDDOWN('ユーザー別小売(卸)価格試算(税抜)'!R628*(1+入力!$C$31/100),-入力!$C$29),IF(入力!$C$30=2,ROUNDUP('ユーザー別小売(卸)価格試算(税抜)'!R628*(1+入力!$C$31/100),-入力!$C$29),IF(入力!$C$30=3,ROUND('ユーザー別小売(卸)価格試算(税抜)'!R628*(1+入力!$C$31/100),-入力!$C$29)))),'ユーザー別小売(卸)価格試算(税抜)'!R628))</f>
        <v/>
      </c>
      <c r="S628" s="174">
        <f>'6桁'!S628</f>
        <v>0</v>
      </c>
      <c r="T628" s="75">
        <f>IF('ユーザー別小売(卸)価格試算(税抜)'!T628="","",IF(ISNUMBER('ユーザー別小売(卸)価格試算(税抜)'!T628),IF(入力!$C$30=1,ROUNDDOWN('ユーザー別小売(卸)価格試算(税抜)'!T628*(1+入力!$C$31/100),-入力!$C$29),IF(入力!$C$30=2,ROUNDUP('ユーザー別小売(卸)価格試算(税抜)'!T628*(1+入力!$C$31/100),-入力!$C$29),IF(入力!$C$30=3,ROUND('ユーザー別小売(卸)価格試算(税抜)'!T628*(1+入力!$C$31/100),-入力!$C$29)))),'ユーザー別小売(卸)価格試算(税抜)'!T628))</f>
        <v>53350</v>
      </c>
      <c r="U628" s="360" t="str">
        <f>'6桁'!U628</f>
        <v>V★</v>
      </c>
      <c r="V628" s="10"/>
      <c r="W628" s="251"/>
      <c r="X628" s="10"/>
      <c r="Y628" s="123"/>
    </row>
    <row r="629" spans="2:25" ht="30" customHeight="1">
      <c r="B629" s="630">
        <v>15</v>
      </c>
      <c r="C629" s="556" t="s">
        <v>45</v>
      </c>
      <c r="D629" s="633"/>
      <c r="E629" s="557"/>
      <c r="F629" s="114" t="str">
        <f>IF('ユーザー別小売(卸)価格試算(税抜)'!F629="","",IF(ISNUMBER('ユーザー別小売(卸)価格試算(税抜)'!F629),IF(入力!$C$30=1,ROUNDDOWN('ユーザー別小売(卸)価格試算(税抜)'!F629*(1+入力!$C$31/100),-入力!$C$29),IF(入力!$C$30=2,ROUNDUP('ユーザー別小売(卸)価格試算(税抜)'!F629*(1+入力!$C$31/100),-入力!$C$29),IF(入力!$C$30=3,ROUND('ユーザー別小売(卸)価格試算(税抜)'!F629*(1+入力!$C$31/100),-入力!$C$29)))),'ユーザー別小売(卸)価格試算(税抜)'!F629))</f>
        <v/>
      </c>
      <c r="G629" s="97">
        <f>'6桁'!G629</f>
        <v>0</v>
      </c>
      <c r="H629" s="114" t="str">
        <f>IF('ユーザー別小売(卸)価格試算(税抜)'!H629="","",IF(ISNUMBER('ユーザー別小売(卸)価格試算(税抜)'!H629),IF(入力!$C$30=1,ROUNDDOWN('ユーザー別小売(卸)価格試算(税抜)'!H629*(1+入力!$C$31/100),-入力!$C$29),IF(入力!$C$30=2,ROUNDUP('ユーザー別小売(卸)価格試算(税抜)'!H629*(1+入力!$C$31/100),-入力!$C$29),IF(入力!$C$30=3,ROUND('ユーザー別小売(卸)価格試算(税抜)'!H629*(1+入力!$C$31/100),-入力!$C$29)))),'ユーザー別小売(卸)価格試算(税抜)'!H629))</f>
        <v/>
      </c>
      <c r="I629" s="97">
        <f>'6桁'!I629</f>
        <v>0</v>
      </c>
      <c r="J629" s="114" t="str">
        <f>IF('ユーザー別小売(卸)価格試算(税抜)'!J629="","",IF(ISNUMBER('ユーザー別小売(卸)価格試算(税抜)'!J629),IF(入力!$C$30=1,ROUNDDOWN('ユーザー別小売(卸)価格試算(税抜)'!J629*(1+入力!$C$31/100),-入力!$C$29),IF(入力!$C$30=2,ROUNDUP('ユーザー別小売(卸)価格試算(税抜)'!J629*(1+入力!$C$31/100),-入力!$C$29),IF(入力!$C$30=3,ROUND('ユーザー別小売(卸)価格試算(税抜)'!J629*(1+入力!$C$31/100),-入力!$C$29)))),'ユーザー別小売(卸)価格試算(税抜)'!J629))</f>
        <v/>
      </c>
      <c r="K629" s="97">
        <f>'6桁'!K629</f>
        <v>0</v>
      </c>
      <c r="L629" s="175" t="str">
        <f>IF('ユーザー別小売(卸)価格試算(税抜)'!L629="","",IF(ISNUMBER('ユーザー別小売(卸)価格試算(税抜)'!L629),IF(入力!$C$30=1,ROUNDDOWN('ユーザー別小売(卸)価格試算(税抜)'!L629*(1+入力!$C$31/100),-入力!$C$29),IF(入力!$C$30=2,ROUNDUP('ユーザー別小売(卸)価格試算(税抜)'!L629*(1+入力!$C$31/100),-入力!$C$29),IF(入力!$C$30=3,ROUND('ユーザー別小売(卸)価格試算(税抜)'!L629*(1+入力!$C$31/100),-入力!$C$29)))),'ユーザー別小売(卸)価格試算(税抜)'!L629))</f>
        <v/>
      </c>
      <c r="M629" s="144">
        <f>'6桁'!M629</f>
        <v>0</v>
      </c>
      <c r="N629" s="114">
        <f>IF('ユーザー別小売(卸)価格試算(税抜)'!N629="","",IF(ISNUMBER('ユーザー別小売(卸)価格試算(税抜)'!N629),IF(入力!$C$30=1,ROUNDDOWN('ユーザー別小売(卸)価格試算(税抜)'!N629*(1+入力!$C$31/100),-入力!$C$29),IF(入力!$C$30=2,ROUNDUP('ユーザー別小売(卸)価格試算(税抜)'!N629*(1+入力!$C$31/100),-入力!$C$29),IF(入力!$C$30=3,ROUND('ユーザー別小売(卸)価格試算(税抜)'!N629*(1+入力!$C$31/100),-入力!$C$29)))),'ユーザー別小売(卸)価格試算(税抜)'!N629))</f>
        <v>39380</v>
      </c>
      <c r="O629" s="97" t="str">
        <f>'6桁'!O629</f>
        <v>V
94R M21</v>
      </c>
      <c r="P629" s="175">
        <f>IF('ユーザー別小売(卸)価格試算(税抜)'!P629="","",IF(ISNUMBER('ユーザー別小売(卸)価格試算(税抜)'!P629),IF(入力!$C$30=1,ROUNDDOWN('ユーザー別小売(卸)価格試算(税抜)'!P629*(1+入力!$C$31/100),-入力!$C$29),IF(入力!$C$30=2,ROUNDUP('ユーザー別小売(卸)価格試算(税抜)'!P629*(1+入力!$C$31/100),-入力!$C$29),IF(入力!$C$30=3,ROUND('ユーザー別小売(卸)価格試算(税抜)'!P629*(1+入力!$C$31/100),-入力!$C$29)))),'ユーザー別小売(卸)価格試算(税抜)'!P629))</f>
        <v>39380</v>
      </c>
      <c r="Q629" s="97" t="str">
        <f>'6桁'!Q629</f>
        <v>V
94R S11</v>
      </c>
      <c r="R629" s="114">
        <f>IF('ユーザー別小売(卸)価格試算(税抜)'!R629="","",IF(ISNUMBER('ユーザー別小売(卸)価格試算(税抜)'!R629),IF(入力!$C$30=1,ROUNDDOWN('ユーザー別小売(卸)価格試算(税抜)'!R629*(1+入力!$C$31/100),-入力!$C$29),IF(入力!$C$30=2,ROUNDUP('ユーザー別小売(卸)価格試算(税抜)'!R629*(1+入力!$C$31/100),-入力!$C$29),IF(入力!$C$30=3,ROUND('ユーザー別小売(卸)価格試算(税抜)'!R629*(1+入力!$C$31/100),-入力!$C$29)))),'ユーザー別小売(卸)価格試算(税抜)'!R629))</f>
        <v>39380</v>
      </c>
      <c r="S629" s="97" t="str">
        <f>'6桁'!S629</f>
        <v>V</v>
      </c>
      <c r="T629" s="114" t="str">
        <f>IF('ユーザー別小売(卸)価格試算(税抜)'!T629="","",IF(ISNUMBER('ユーザー別小売(卸)価格試算(税抜)'!T629),IF(入力!$C$30=1,ROUNDDOWN('ユーザー別小売(卸)価格試算(税抜)'!T629*(1+入力!$C$31/100),-入力!$C$29),IF(入力!$C$30=2,ROUNDUP('ユーザー別小売(卸)価格試算(税抜)'!T629*(1+入力!$C$31/100),-入力!$C$29),IF(入力!$C$30=3,ROUND('ユーザー別小売(卸)価格試算(税抜)'!T629*(1+入力!$C$31/100),-入力!$C$29)))),'ユーザー別小売(卸)価格試算(税抜)'!T629))</f>
        <v/>
      </c>
      <c r="U629" s="97">
        <f>'6桁'!U629</f>
        <v>0</v>
      </c>
      <c r="V629" s="74"/>
      <c r="W629" s="251"/>
      <c r="X629" s="74"/>
      <c r="Y629" s="251"/>
    </row>
    <row r="630" spans="2:25" ht="30" customHeight="1">
      <c r="B630" s="631"/>
      <c r="C630" s="576" t="s">
        <v>102</v>
      </c>
      <c r="D630" s="610"/>
      <c r="E630" s="577"/>
      <c r="F630" s="95">
        <f>IF('ユーザー別小売(卸)価格試算(税抜)'!F630="","",IF(ISNUMBER('ユーザー別小売(卸)価格試算(税抜)'!F630),IF(入力!$C$30=1,ROUNDDOWN('ユーザー別小売(卸)価格試算(税抜)'!F630*(1+入力!$C$31/100),-入力!$C$29),IF(入力!$C$30=2,ROUNDUP('ユーザー別小売(卸)価格試算(税抜)'!F630*(1+入力!$C$31/100),-入力!$C$29),IF(入力!$C$30=3,ROUND('ユーザー別小売(卸)価格試算(税抜)'!F630*(1+入力!$C$31/100),-入力!$C$29)))),'ユーザー別小売(卸)価格試算(税抜)'!F630))</f>
        <v>36410</v>
      </c>
      <c r="G630" s="126" t="str">
        <f>'6桁'!G630</f>
        <v>Q★</v>
      </c>
      <c r="H630" s="95">
        <f>IF('ユーザー別小売(卸)価格試算(税抜)'!H630="","",IF(ISNUMBER('ユーザー別小売(卸)価格試算(税抜)'!H630),IF(入力!$C$30=1,ROUNDDOWN('ユーザー別小売(卸)価格試算(税抜)'!H630*(1+入力!$C$31/100),-入力!$C$29),IF(入力!$C$30=2,ROUNDUP('ユーザー別小売(卸)価格試算(税抜)'!H630*(1+入力!$C$31/100),-入力!$C$29),IF(入力!$C$30=3,ROUND('ユーザー別小売(卸)価格試算(税抜)'!H630*(1+入力!$C$31/100),-入力!$C$29)))),'ユーザー別小売(卸)価格試算(税抜)'!H630))</f>
        <v>36410</v>
      </c>
      <c r="I630" s="126" t="str">
        <f>'6桁'!I630</f>
        <v>Q★</v>
      </c>
      <c r="J630" s="95">
        <f>IF('ユーザー別小売(卸)価格試算(税抜)'!J630="","",IF(ISNUMBER('ユーザー別小売(卸)価格試算(税抜)'!J630),IF(入力!$C$30=1,ROUNDDOWN('ユーザー別小売(卸)価格試算(税抜)'!J630*(1+入力!$C$31/100),-入力!$C$29),IF(入力!$C$30=2,ROUNDUP('ユーザー別小売(卸)価格試算(税抜)'!J630*(1+入力!$C$31/100),-入力!$C$29),IF(入力!$C$30=3,ROUND('ユーザー別小売(卸)価格試算(税抜)'!J630*(1+入力!$C$31/100),-入力!$C$29)))),'ユーザー別小売(卸)価格試算(税抜)'!J630))</f>
        <v>28600</v>
      </c>
      <c r="K630" s="126" t="str">
        <f>'6桁'!K630</f>
        <v>Q</v>
      </c>
      <c r="L630" s="95">
        <f>IF('ユーザー別小売(卸)価格試算(税抜)'!L630="","",IF(ISNUMBER('ユーザー別小売(卸)価格試算(税抜)'!L630),IF(入力!$C$30=1,ROUNDDOWN('ユーザー別小売(卸)価格試算(税抜)'!L630*(1+入力!$C$31/100),-入力!$C$29),IF(入力!$C$30=2,ROUNDUP('ユーザー別小売(卸)価格試算(税抜)'!L630*(1+入力!$C$31/100),-入力!$C$29),IF(入力!$C$30=3,ROUND('ユーザー別小売(卸)価格試算(税抜)'!L630*(1+入力!$C$31/100),-入力!$C$29)))),'ユーザー別小売(卸)価格試算(税抜)'!L630))</f>
        <v>36410</v>
      </c>
      <c r="M630" s="126" t="str">
        <f>'6桁'!M630</f>
        <v>Q★</v>
      </c>
      <c r="N630" s="95" t="str">
        <f>IF('ユーザー別小売(卸)価格試算(税抜)'!N630="","",IF(ISNUMBER('ユーザー別小売(卸)価格試算(税抜)'!N630),IF(入力!$C$30=1,ROUNDDOWN('ユーザー別小売(卸)価格試算(税抜)'!N630*(1+入力!$C$31/100),-入力!$C$29),IF(入力!$C$30=2,ROUNDUP('ユーザー別小売(卸)価格試算(税抜)'!N630*(1+入力!$C$31/100),-入力!$C$29),IF(入力!$C$30=3,ROUND('ユーザー別小売(卸)価格試算(税抜)'!N630*(1+入力!$C$31/100),-入力!$C$29)))),'ユーザー別小売(卸)価格試算(税抜)'!N630))</f>
        <v/>
      </c>
      <c r="O630" s="96">
        <f>'6桁'!O630</f>
        <v>0</v>
      </c>
      <c r="P630" s="176" t="str">
        <f>IF('ユーザー別小売(卸)価格試算(税抜)'!P630="","",IF(ISNUMBER('ユーザー別小売(卸)価格試算(税抜)'!P630),IF(入力!$C$30=1,ROUNDDOWN('ユーザー別小売(卸)価格試算(税抜)'!P630*(1+入力!$C$31/100),-入力!$C$29),IF(入力!$C$30=2,ROUNDUP('ユーザー別小売(卸)価格試算(税抜)'!P630*(1+入力!$C$31/100),-入力!$C$29),IF(入力!$C$30=3,ROUND('ユーザー別小売(卸)価格試算(税抜)'!P630*(1+入力!$C$31/100),-入力!$C$29)))),'ユーザー別小売(卸)価格試算(税抜)'!P630))</f>
        <v/>
      </c>
      <c r="Q630" s="96">
        <f>'6桁'!Q630</f>
        <v>0</v>
      </c>
      <c r="R630" s="176" t="str">
        <f>IF('ユーザー別小売(卸)価格試算(税抜)'!R630="","",IF(ISNUMBER('ユーザー別小売(卸)価格試算(税抜)'!R630),IF(入力!$C$30=1,ROUNDDOWN('ユーザー別小売(卸)価格試算(税抜)'!R630*(1+入力!$C$31/100),-入力!$C$29),IF(入力!$C$30=2,ROUNDUP('ユーザー別小売(卸)価格試算(税抜)'!R630*(1+入力!$C$31/100),-入力!$C$29),IF(入力!$C$30=3,ROUND('ユーザー別小売(卸)価格試算(税抜)'!R630*(1+入力!$C$31/100),-入力!$C$29)))),'ユーザー別小売(卸)価格試算(税抜)'!R630))</f>
        <v/>
      </c>
      <c r="S630" s="96">
        <f>'6桁'!S630</f>
        <v>0</v>
      </c>
      <c r="T630" s="176" t="str">
        <f>IF('ユーザー別小売(卸)価格試算(税抜)'!T630="","",IF(ISNUMBER('ユーザー別小売(卸)価格試算(税抜)'!T630),IF(入力!$C$30=1,ROUNDDOWN('ユーザー別小売(卸)価格試算(税抜)'!T630*(1+入力!$C$31/100),-入力!$C$29),IF(入力!$C$30=2,ROUNDUP('ユーザー別小売(卸)価格試算(税抜)'!T630*(1+入力!$C$31/100),-入力!$C$29),IF(入力!$C$30=3,ROUND('ユーザー別小売(卸)価格試算(税抜)'!T630*(1+入力!$C$31/100),-入力!$C$29)))),'ユーザー別小売(卸)価格試算(税抜)'!T630))</f>
        <v/>
      </c>
      <c r="U630" s="96">
        <f>'6桁'!U630</f>
        <v>0</v>
      </c>
      <c r="V630" s="74"/>
      <c r="W630" s="251"/>
      <c r="X630" s="74"/>
      <c r="Y630" s="251"/>
    </row>
    <row r="631" spans="2:25" ht="30" customHeight="1">
      <c r="B631" s="631"/>
      <c r="C631" s="576" t="s">
        <v>109</v>
      </c>
      <c r="D631" s="610"/>
      <c r="E631" s="577"/>
      <c r="F631" s="95">
        <f>IF('ユーザー別小売(卸)価格試算(税抜)'!F631="","",IF(ISNUMBER('ユーザー別小売(卸)価格試算(税抜)'!F631),IF(入力!$C$30=1,ROUNDDOWN('ユーザー別小売(卸)価格試算(税抜)'!F631*(1+入力!$C$31/100),-入力!$C$29),IF(入力!$C$30=2,ROUNDUP('ユーザー別小売(卸)価格試算(税抜)'!F631*(1+入力!$C$31/100),-入力!$C$29),IF(入力!$C$30=3,ROUND('ユーザー別小売(卸)価格試算(税抜)'!F631*(1+入力!$C$31/100),-入力!$C$29)))),'ユーザー別小売(卸)価格試算(税抜)'!F631))</f>
        <v>36850</v>
      </c>
      <c r="G631" s="126" t="str">
        <f>'6桁'!G631</f>
        <v>Q
H-R</v>
      </c>
      <c r="H631" s="95">
        <f>IF('ユーザー別小売(卸)価格試算(税抜)'!H631="","",IF(ISNUMBER('ユーザー別小売(卸)価格試算(税抜)'!H631),IF(入力!$C$30=1,ROUNDDOWN('ユーザー別小売(卸)価格試算(税抜)'!H631*(1+入力!$C$31/100),-入力!$C$29),IF(入力!$C$30=2,ROUNDUP('ユーザー別小売(卸)価格試算(税抜)'!H631*(1+入力!$C$31/100),-入力!$C$29),IF(入力!$C$30=3,ROUND('ユーザー別小売(卸)価格試算(税抜)'!H631*(1+入力!$C$31/100),-入力!$C$29)))),'ユーザー別小売(卸)価格試算(税抜)'!H631))</f>
        <v>36850</v>
      </c>
      <c r="I631" s="126" t="str">
        <f>'6桁'!I631</f>
        <v>Q
H-L</v>
      </c>
      <c r="J631" s="95" t="str">
        <f>IF('ユーザー別小売(卸)価格試算(税抜)'!J631="","",IF(ISNUMBER('ユーザー別小売(卸)価格試算(税抜)'!J631),IF(入力!$C$30=1,ROUNDDOWN('ユーザー別小売(卸)価格試算(税抜)'!J631*(1+入力!$C$31/100),-入力!$C$29),IF(入力!$C$30=2,ROUNDUP('ユーザー別小売(卸)価格試算(税抜)'!J631*(1+入力!$C$31/100),-入力!$C$29),IF(入力!$C$30=3,ROUND('ユーザー別小売(卸)価格試算(税抜)'!J631*(1+入力!$C$31/100),-入力!$C$29)))),'ユーザー別小売(卸)価格試算(税抜)'!J631))</f>
        <v/>
      </c>
      <c r="K631" s="126">
        <f>'6桁'!K631</f>
        <v>0</v>
      </c>
      <c r="L631" s="95">
        <f>IF('ユーザー別小売(卸)価格試算(税抜)'!L631="","",IF(ISNUMBER('ユーザー別小売(卸)価格試算(税抜)'!L631),IF(入力!$C$30=1,ROUNDDOWN('ユーザー別小売(卸)価格試算(税抜)'!L631*(1+入力!$C$31/100),-入力!$C$29),IF(入力!$C$30=2,ROUNDUP('ユーザー別小売(卸)価格試算(税抜)'!L631*(1+入力!$C$31/100),-入力!$C$29),IF(入力!$C$30=3,ROUND('ユーザー別小売(卸)価格試算(税抜)'!L631*(1+入力!$C$31/100),-入力!$C$29)))),'ユーザー別小売(卸)価格試算(税抜)'!L631))</f>
        <v>36850</v>
      </c>
      <c r="M631" s="126" t="str">
        <f>'6桁'!M631</f>
        <v>Q</v>
      </c>
      <c r="N631" s="95" t="str">
        <f>IF('ユーザー別小売(卸)価格試算(税抜)'!N631="","",IF(ISNUMBER('ユーザー別小売(卸)価格試算(税抜)'!N631),IF(入力!$C$30=1,ROUNDDOWN('ユーザー別小売(卸)価格試算(税抜)'!N631*(1+入力!$C$31/100),-入力!$C$29),IF(入力!$C$30=2,ROUNDUP('ユーザー別小売(卸)価格試算(税抜)'!N631*(1+入力!$C$31/100),-入力!$C$29),IF(入力!$C$30=3,ROUND('ユーザー別小売(卸)価格試算(税抜)'!N631*(1+入力!$C$31/100),-入力!$C$29)))),'ユーザー別小売(卸)価格試算(税抜)'!N631))</f>
        <v/>
      </c>
      <c r="O631" s="96">
        <f>'6桁'!O631</f>
        <v>0</v>
      </c>
      <c r="P631" s="176" t="str">
        <f>IF('ユーザー別小売(卸)価格試算(税抜)'!P631="","",IF(ISNUMBER('ユーザー別小売(卸)価格試算(税抜)'!P631),IF(入力!$C$30=1,ROUNDDOWN('ユーザー別小売(卸)価格試算(税抜)'!P631*(1+入力!$C$31/100),-入力!$C$29),IF(入力!$C$30=2,ROUNDUP('ユーザー別小売(卸)価格試算(税抜)'!P631*(1+入力!$C$31/100),-入力!$C$29),IF(入力!$C$30=3,ROUND('ユーザー別小売(卸)価格試算(税抜)'!P631*(1+入力!$C$31/100),-入力!$C$29)))),'ユーザー別小売(卸)価格試算(税抜)'!P631))</f>
        <v/>
      </c>
      <c r="Q631" s="96">
        <f>'6桁'!Q631</f>
        <v>0</v>
      </c>
      <c r="R631" s="176" t="str">
        <f>IF('ユーザー別小売(卸)価格試算(税抜)'!R631="","",IF(ISNUMBER('ユーザー別小売(卸)価格試算(税抜)'!R631),IF(入力!$C$30=1,ROUNDDOWN('ユーザー別小売(卸)価格試算(税抜)'!R631*(1+入力!$C$31/100),-入力!$C$29),IF(入力!$C$30=2,ROUNDUP('ユーザー別小売(卸)価格試算(税抜)'!R631*(1+入力!$C$31/100),-入力!$C$29),IF(入力!$C$30=3,ROUND('ユーザー別小売(卸)価格試算(税抜)'!R631*(1+入力!$C$31/100),-入力!$C$29)))),'ユーザー別小売(卸)価格試算(税抜)'!R631))</f>
        <v/>
      </c>
      <c r="S631" s="96">
        <f>'6桁'!S631</f>
        <v>0</v>
      </c>
      <c r="T631" s="176" t="str">
        <f>IF('ユーザー別小売(卸)価格試算(税抜)'!T631="","",IF(ISNUMBER('ユーザー別小売(卸)価格試算(税抜)'!T631),IF(入力!$C$30=1,ROUNDDOWN('ユーザー別小売(卸)価格試算(税抜)'!T631*(1+入力!$C$31/100),-入力!$C$29),IF(入力!$C$30=2,ROUNDUP('ユーザー別小売(卸)価格試算(税抜)'!T631*(1+入力!$C$31/100),-入力!$C$29),IF(入力!$C$30=3,ROUND('ユーザー別小売(卸)価格試算(税抜)'!T631*(1+入力!$C$31/100),-入力!$C$29)))),'ユーザー別小売(卸)価格試算(税抜)'!T631))</f>
        <v/>
      </c>
      <c r="U631" s="96">
        <f>'6桁'!U631</f>
        <v>0</v>
      </c>
      <c r="V631" s="74"/>
      <c r="W631" s="251"/>
      <c r="X631" s="74"/>
      <c r="Y631" s="251"/>
    </row>
    <row r="632" spans="2:25" ht="30" customHeight="1">
      <c r="B632" s="631"/>
      <c r="C632" s="576" t="s">
        <v>735</v>
      </c>
      <c r="D632" s="610"/>
      <c r="E632" s="577"/>
      <c r="F632" s="95" t="str">
        <f>IF('ユーザー別小売(卸)価格試算(税抜)'!F632="","",IF(ISNUMBER('ユーザー別小売(卸)価格試算(税抜)'!F632),IF(入力!$C$30=1,ROUNDDOWN('ユーザー別小売(卸)価格試算(税抜)'!F632*(1+入力!$C$31/100),-入力!$C$29),IF(入力!$C$30=2,ROUNDUP('ユーザー別小売(卸)価格試算(税抜)'!F632*(1+入力!$C$31/100),-入力!$C$29),IF(入力!$C$30=3,ROUND('ユーザー別小売(卸)価格試算(税抜)'!F632*(1+入力!$C$31/100),-入力!$C$29)))),'ユーザー別小売(卸)価格試算(税抜)'!F632))</f>
        <v/>
      </c>
      <c r="G632" s="96">
        <f>'6桁'!G632</f>
        <v>0</v>
      </c>
      <c r="H632" s="176" t="str">
        <f>IF('ユーザー別小売(卸)価格試算(税抜)'!H632="","",IF(ISNUMBER('ユーザー別小売(卸)価格試算(税抜)'!H632),IF(入力!$C$30=1,ROUNDDOWN('ユーザー別小売(卸)価格試算(税抜)'!H632*(1+入力!$C$31/100),-入力!$C$29),IF(入力!$C$30=2,ROUNDUP('ユーザー別小売(卸)価格試算(税抜)'!H632*(1+入力!$C$31/100),-入力!$C$29),IF(入力!$C$30=3,ROUND('ユーザー別小売(卸)価格試算(税抜)'!H632*(1+入力!$C$31/100),-入力!$C$29)))),'ユーザー別小売(卸)価格試算(税抜)'!H632))</f>
        <v/>
      </c>
      <c r="I632" s="96">
        <f>'6桁'!I632</f>
        <v>0</v>
      </c>
      <c r="J632" s="176" t="str">
        <f>IF('ユーザー別小売(卸)価格試算(税抜)'!J632="","",IF(ISNUMBER('ユーザー別小売(卸)価格試算(税抜)'!J632),IF(入力!$C$30=1,ROUNDDOWN('ユーザー別小売(卸)価格試算(税抜)'!J632*(1+入力!$C$31/100),-入力!$C$29),IF(入力!$C$30=2,ROUNDUP('ユーザー別小売(卸)価格試算(税抜)'!J632*(1+入力!$C$31/100),-入力!$C$29),IF(入力!$C$30=3,ROUND('ユーザー別小売(卸)価格試算(税抜)'!J632*(1+入力!$C$31/100),-入力!$C$29)))),'ユーザー別小売(卸)価格試算(税抜)'!J632))</f>
        <v/>
      </c>
      <c r="K632" s="96">
        <f>'6桁'!K632</f>
        <v>0</v>
      </c>
      <c r="L632" s="176">
        <f>IF('ユーザー別小売(卸)価格試算(税抜)'!L632="","",IF(ISNUMBER('ユーザー別小売(卸)価格試算(税抜)'!L632),IF(入力!$C$30=1,ROUNDDOWN('ユーザー別小売(卸)価格試算(税抜)'!L632*(1+入力!$C$31/100),-入力!$C$29),IF(入力!$C$30=2,ROUNDUP('ユーザー別小売(卸)価格試算(税抜)'!L632*(1+入力!$C$31/100),-入力!$C$29),IF(入力!$C$30=3,ROUND('ユーザー別小売(卸)価格試算(税抜)'!L632*(1+入力!$C$31/100),-入力!$C$29)))),'ユーザー別小売(卸)価格試算(税抜)'!L632))</f>
        <v>41690</v>
      </c>
      <c r="M632" s="126" t="str">
        <f>'6桁'!M632</f>
        <v>Q</v>
      </c>
      <c r="N632" s="95" t="str">
        <f>IF('ユーザー別小売(卸)価格試算(税抜)'!N632="","",IF(ISNUMBER('ユーザー別小売(卸)価格試算(税抜)'!N632),IF(入力!$C$30=1,ROUNDDOWN('ユーザー別小売(卸)価格試算(税抜)'!N632*(1+入力!$C$31/100),-入力!$C$29),IF(入力!$C$30=2,ROUNDUP('ユーザー別小売(卸)価格試算(税抜)'!N632*(1+入力!$C$31/100),-入力!$C$29),IF(入力!$C$30=3,ROUND('ユーザー別小売(卸)価格試算(税抜)'!N632*(1+入力!$C$31/100),-入力!$C$29)))),'ユーザー別小売(卸)価格試算(税抜)'!N632))</f>
        <v/>
      </c>
      <c r="O632" s="96">
        <f>'6桁'!O632</f>
        <v>0</v>
      </c>
      <c r="P632" s="176" t="str">
        <f>IF('ユーザー別小売(卸)価格試算(税抜)'!P632="","",IF(ISNUMBER('ユーザー別小売(卸)価格試算(税抜)'!P632),IF(入力!$C$30=1,ROUNDDOWN('ユーザー別小売(卸)価格試算(税抜)'!P632*(1+入力!$C$31/100),-入力!$C$29),IF(入力!$C$30=2,ROUNDUP('ユーザー別小売(卸)価格試算(税抜)'!P632*(1+入力!$C$31/100),-入力!$C$29),IF(入力!$C$30=3,ROUND('ユーザー別小売(卸)価格試算(税抜)'!P632*(1+入力!$C$31/100),-入力!$C$29)))),'ユーザー別小売(卸)価格試算(税抜)'!P632))</f>
        <v/>
      </c>
      <c r="Q632" s="96">
        <f>'6桁'!Q632</f>
        <v>0</v>
      </c>
      <c r="R632" s="176" t="str">
        <f>IF('ユーザー別小売(卸)価格試算(税抜)'!R632="","",IF(ISNUMBER('ユーザー別小売(卸)価格試算(税抜)'!R632),IF(入力!$C$30=1,ROUNDDOWN('ユーザー別小売(卸)価格試算(税抜)'!R632*(1+入力!$C$31/100),-入力!$C$29),IF(入力!$C$30=2,ROUNDUP('ユーザー別小売(卸)価格試算(税抜)'!R632*(1+入力!$C$31/100),-入力!$C$29),IF(入力!$C$30=3,ROUND('ユーザー別小売(卸)価格試算(税抜)'!R632*(1+入力!$C$31/100),-入力!$C$29)))),'ユーザー別小売(卸)価格試算(税抜)'!R632))</f>
        <v/>
      </c>
      <c r="S632" s="96">
        <f>'6桁'!S632</f>
        <v>0</v>
      </c>
      <c r="T632" s="176" t="str">
        <f>IF('ユーザー別小売(卸)価格試算(税抜)'!T632="","",IF(ISNUMBER('ユーザー別小売(卸)価格試算(税抜)'!T632),IF(入力!$C$30=1,ROUNDDOWN('ユーザー別小売(卸)価格試算(税抜)'!T632*(1+入力!$C$31/100),-入力!$C$29),IF(入力!$C$30=2,ROUNDUP('ユーザー別小売(卸)価格試算(税抜)'!T632*(1+入力!$C$31/100),-入力!$C$29),IF(入力!$C$30=3,ROUND('ユーザー別小売(卸)価格試算(税抜)'!T632*(1+入力!$C$31/100),-入力!$C$29)))),'ユーザー別小売(卸)価格試算(税抜)'!T632))</f>
        <v/>
      </c>
      <c r="U632" s="96">
        <f>'6桁'!U632</f>
        <v>0</v>
      </c>
      <c r="V632" s="74"/>
      <c r="W632" s="251"/>
      <c r="X632" s="74"/>
      <c r="Y632" s="251"/>
    </row>
    <row r="633" spans="2:25" ht="30" customHeight="1">
      <c r="B633" s="631"/>
      <c r="C633" s="576" t="s">
        <v>176</v>
      </c>
      <c r="D633" s="610"/>
      <c r="E633" s="577"/>
      <c r="F633" s="95">
        <f>IF('ユーザー別小売(卸)価格試算(税抜)'!F633="","",IF(ISNUMBER('ユーザー別小売(卸)価格試算(税抜)'!F633),IF(入力!$C$30=1,ROUNDDOWN('ユーザー別小売(卸)価格試算(税抜)'!F633*(1+入力!$C$31/100),-入力!$C$29),IF(入力!$C$30=2,ROUNDUP('ユーザー別小売(卸)価格試算(税抜)'!F633*(1+入力!$C$31/100),-入力!$C$29),IF(入力!$C$30=3,ROUND('ユーザー別小売(卸)価格試算(税抜)'!F633*(1+入力!$C$31/100),-入力!$C$29)))),'ユーザー別小売(卸)価格試算(税抜)'!F633))</f>
        <v>31460</v>
      </c>
      <c r="G633" s="96" t="str">
        <f>'6桁'!G633</f>
        <v>Q★</v>
      </c>
      <c r="H633" s="176">
        <f>IF('ユーザー別小売(卸)価格試算(税抜)'!H633="","",IF(ISNUMBER('ユーザー別小売(卸)価格試算(税抜)'!H633),IF(入力!$C$30=1,ROUNDDOWN('ユーザー別小売(卸)価格試算(税抜)'!H633*(1+入力!$C$31/100),-入力!$C$29),IF(入力!$C$30=2,ROUNDUP('ユーザー別小売(卸)価格試算(税抜)'!H633*(1+入力!$C$31/100),-入力!$C$29),IF(入力!$C$30=3,ROUND('ユーザー別小売(卸)価格試算(税抜)'!H633*(1+入力!$C$31/100),-入力!$C$29)))),'ユーザー別小売(卸)価格試算(税抜)'!H633))</f>
        <v>31460</v>
      </c>
      <c r="I633" s="96" t="str">
        <f>'6桁'!I633</f>
        <v>Q★</v>
      </c>
      <c r="J633" s="176">
        <f>IF('ユーザー別小売(卸)価格試算(税抜)'!J633="","",IF(ISNUMBER('ユーザー別小売(卸)価格試算(税抜)'!J633),IF(入力!$C$30=1,ROUNDDOWN('ユーザー別小売(卸)価格試算(税抜)'!J633*(1+入力!$C$31/100),-入力!$C$29),IF(入力!$C$30=2,ROUNDUP('ユーザー別小売(卸)価格試算(税抜)'!J633*(1+入力!$C$31/100),-入力!$C$29),IF(入力!$C$30=3,ROUND('ユーザー別小売(卸)価格試算(税抜)'!J633*(1+入力!$C$31/100),-入力!$C$29)))),'ユーザー別小売(卸)価格試算(税抜)'!J633))</f>
        <v>24970</v>
      </c>
      <c r="K633" s="96" t="str">
        <f>'6桁'!K633</f>
        <v>Q</v>
      </c>
      <c r="L633" s="176">
        <f>IF('ユーザー別小売(卸)価格試算(税抜)'!L633="","",IF(ISNUMBER('ユーザー別小売(卸)価格試算(税抜)'!L633),IF(入力!$C$30=1,ROUNDDOWN('ユーザー別小売(卸)価格試算(税抜)'!L633*(1+入力!$C$31/100),-入力!$C$29),IF(入力!$C$30=2,ROUNDUP('ユーザー別小売(卸)価格試算(税抜)'!L633*(1+入力!$C$31/100),-入力!$C$29),IF(入力!$C$30=3,ROUND('ユーザー別小売(卸)価格試算(税抜)'!L633*(1+入力!$C$31/100),-入力!$C$29)))),'ユーザー別小売(卸)価格試算(税抜)'!L633))</f>
        <v>31460</v>
      </c>
      <c r="M633" s="126" t="str">
        <f>'6桁'!M633</f>
        <v>Q★</v>
      </c>
      <c r="N633" s="95" t="str">
        <f>IF('ユーザー別小売(卸)価格試算(税抜)'!N633="","",IF(ISNUMBER('ユーザー別小売(卸)価格試算(税抜)'!N633),IF(入力!$C$30=1,ROUNDDOWN('ユーザー別小売(卸)価格試算(税抜)'!N633*(1+入力!$C$31/100),-入力!$C$29),IF(入力!$C$30=2,ROUNDUP('ユーザー別小売(卸)価格試算(税抜)'!N633*(1+入力!$C$31/100),-入力!$C$29),IF(入力!$C$30=3,ROUND('ユーザー別小売(卸)価格試算(税抜)'!N633*(1+入力!$C$31/100),-入力!$C$29)))),'ユーザー別小売(卸)価格試算(税抜)'!N633))</f>
        <v/>
      </c>
      <c r="O633" s="96">
        <f>'6桁'!O633</f>
        <v>0</v>
      </c>
      <c r="P633" s="176" t="str">
        <f>IF('ユーザー別小売(卸)価格試算(税抜)'!P633="","",IF(ISNUMBER('ユーザー別小売(卸)価格試算(税抜)'!P633),IF(入力!$C$30=1,ROUNDDOWN('ユーザー別小売(卸)価格試算(税抜)'!P633*(1+入力!$C$31/100),-入力!$C$29),IF(入力!$C$30=2,ROUNDUP('ユーザー別小売(卸)価格試算(税抜)'!P633*(1+入力!$C$31/100),-入力!$C$29),IF(入力!$C$30=3,ROUND('ユーザー別小売(卸)価格試算(税抜)'!P633*(1+入力!$C$31/100),-入力!$C$29)))),'ユーザー別小売(卸)価格試算(税抜)'!P633))</f>
        <v/>
      </c>
      <c r="Q633" s="96">
        <f>'6桁'!Q633</f>
        <v>0</v>
      </c>
      <c r="R633" s="176" t="str">
        <f>IF('ユーザー別小売(卸)価格試算(税抜)'!R633="","",IF(ISNUMBER('ユーザー別小売(卸)価格試算(税抜)'!R633),IF(入力!$C$30=1,ROUNDDOWN('ユーザー別小売(卸)価格試算(税抜)'!R633*(1+入力!$C$31/100),-入力!$C$29),IF(入力!$C$30=2,ROUNDUP('ユーザー別小売(卸)価格試算(税抜)'!R633*(1+入力!$C$31/100),-入力!$C$29),IF(入力!$C$30=3,ROUND('ユーザー別小売(卸)価格試算(税抜)'!R633*(1+入力!$C$31/100),-入力!$C$29)))),'ユーザー別小売(卸)価格試算(税抜)'!R633))</f>
        <v/>
      </c>
      <c r="S633" s="96">
        <f>'6桁'!S633</f>
        <v>0</v>
      </c>
      <c r="T633" s="176" t="str">
        <f>IF('ユーザー別小売(卸)価格試算(税抜)'!T633="","",IF(ISNUMBER('ユーザー別小売(卸)価格試算(税抜)'!T633),IF(入力!$C$30=1,ROUNDDOWN('ユーザー別小売(卸)価格試算(税抜)'!T633*(1+入力!$C$31/100),-入力!$C$29),IF(入力!$C$30=2,ROUNDUP('ユーザー別小売(卸)価格試算(税抜)'!T633*(1+入力!$C$31/100),-入力!$C$29),IF(入力!$C$30=3,ROUND('ユーザー別小売(卸)価格試算(税抜)'!T633*(1+入力!$C$31/100),-入力!$C$29)))),'ユーザー別小売(卸)価格試算(税抜)'!T633))</f>
        <v/>
      </c>
      <c r="U633" s="96">
        <f>'6桁'!U633</f>
        <v>0</v>
      </c>
      <c r="V633" s="74"/>
      <c r="W633" s="251"/>
      <c r="X633" s="74"/>
      <c r="Y633" s="251"/>
    </row>
    <row r="634" spans="2:25" ht="30" customHeight="1">
      <c r="B634" s="631"/>
      <c r="C634" s="576" t="s">
        <v>107</v>
      </c>
      <c r="D634" s="610"/>
      <c r="E634" s="577"/>
      <c r="F634" s="95">
        <f>IF('ユーザー別小売(卸)価格試算(税抜)'!F634="","",IF(ISNUMBER('ユーザー別小売(卸)価格試算(税抜)'!F634),IF(入力!$C$30=1,ROUNDDOWN('ユーザー別小売(卸)価格試算(税抜)'!F634*(1+入力!$C$31/100),-入力!$C$29),IF(入力!$C$30=2,ROUNDUP('ユーザー別小売(卸)価格試算(税抜)'!F634*(1+入力!$C$31/100),-入力!$C$29),IF(入力!$C$30=3,ROUND('ユーザー別小売(卸)価格試算(税抜)'!F634*(1+入力!$C$31/100),-入力!$C$29)))),'ユーザー別小売(卸)価格試算(税抜)'!F634))</f>
        <v>33550</v>
      </c>
      <c r="G634" s="96" t="str">
        <f>'6桁'!G634</f>
        <v>Q★</v>
      </c>
      <c r="H634" s="176">
        <f>IF('ユーザー別小売(卸)価格試算(税抜)'!H634="","",IF(ISNUMBER('ユーザー別小売(卸)価格試算(税抜)'!H634),IF(入力!$C$30=1,ROUNDDOWN('ユーザー別小売(卸)価格試算(税抜)'!H634*(1+入力!$C$31/100),-入力!$C$29),IF(入力!$C$30=2,ROUNDUP('ユーザー別小売(卸)価格試算(税抜)'!H634*(1+入力!$C$31/100),-入力!$C$29),IF(入力!$C$30=3,ROUND('ユーザー別小売(卸)価格試算(税抜)'!H634*(1+入力!$C$31/100),-入力!$C$29)))),'ユーザー別小売(卸)価格試算(税抜)'!H634))</f>
        <v>33550</v>
      </c>
      <c r="I634" s="96" t="str">
        <f>'6桁'!I634</f>
        <v>Q★</v>
      </c>
      <c r="J634" s="176">
        <f>IF('ユーザー別小売(卸)価格試算(税抜)'!J634="","",IF(ISNUMBER('ユーザー別小売(卸)価格試算(税抜)'!J634),IF(入力!$C$30=1,ROUNDDOWN('ユーザー別小売(卸)価格試算(税抜)'!J634*(1+入力!$C$31/100),-入力!$C$29),IF(入力!$C$30=2,ROUNDUP('ユーザー別小売(卸)価格試算(税抜)'!J634*(1+入力!$C$31/100),-入力!$C$29),IF(入力!$C$30=3,ROUND('ユーザー別小売(卸)価格試算(税抜)'!J634*(1+入力!$C$31/100),-入力!$C$29)))),'ユーザー別小売(卸)価格試算(税抜)'!J634))</f>
        <v>26510</v>
      </c>
      <c r="K634" s="96" t="str">
        <f>'6桁'!K634</f>
        <v>Q★</v>
      </c>
      <c r="L634" s="176" t="str">
        <f>IF('ユーザー別小売(卸)価格試算(税抜)'!L634="","",IF(ISNUMBER('ユーザー別小売(卸)価格試算(税抜)'!L634),IF(入力!$C$30=1,ROUNDDOWN('ユーザー別小売(卸)価格試算(税抜)'!L634*(1+入力!$C$31/100),-入力!$C$29),IF(入力!$C$30=2,ROUNDUP('ユーザー別小売(卸)価格試算(税抜)'!L634*(1+入力!$C$31/100),-入力!$C$29),IF(入力!$C$30=3,ROUND('ユーザー別小売(卸)価格試算(税抜)'!L634*(1+入力!$C$31/100),-入力!$C$29)))),'ユーザー別小売(卸)価格試算(税抜)'!L634))</f>
        <v/>
      </c>
      <c r="M634" s="126">
        <f>'6桁'!M634</f>
        <v>0</v>
      </c>
      <c r="N634" s="95" t="str">
        <f>IF('ユーザー別小売(卸)価格試算(税抜)'!N634="","",IF(ISNUMBER('ユーザー別小売(卸)価格試算(税抜)'!N634),IF(入力!$C$30=1,ROUNDDOWN('ユーザー別小売(卸)価格試算(税抜)'!N634*(1+入力!$C$31/100),-入力!$C$29),IF(入力!$C$30=2,ROUNDUP('ユーザー別小売(卸)価格試算(税抜)'!N634*(1+入力!$C$31/100),-入力!$C$29),IF(入力!$C$30=3,ROUND('ユーザー別小売(卸)価格試算(税抜)'!N634*(1+入力!$C$31/100),-入力!$C$29)))),'ユーザー別小売(卸)価格試算(税抜)'!N634))</f>
        <v/>
      </c>
      <c r="O634" s="96">
        <f>'6桁'!O634</f>
        <v>0</v>
      </c>
      <c r="P634" s="176" t="str">
        <f>IF('ユーザー別小売(卸)価格試算(税抜)'!P634="","",IF(ISNUMBER('ユーザー別小売(卸)価格試算(税抜)'!P634),IF(入力!$C$30=1,ROUNDDOWN('ユーザー別小売(卸)価格試算(税抜)'!P634*(1+入力!$C$31/100),-入力!$C$29),IF(入力!$C$30=2,ROUNDUP('ユーザー別小売(卸)価格試算(税抜)'!P634*(1+入力!$C$31/100),-入力!$C$29),IF(入力!$C$30=3,ROUND('ユーザー別小売(卸)価格試算(税抜)'!P634*(1+入力!$C$31/100),-入力!$C$29)))),'ユーザー別小売(卸)価格試算(税抜)'!P634))</f>
        <v/>
      </c>
      <c r="Q634" s="96">
        <f>'6桁'!Q634</f>
        <v>0</v>
      </c>
      <c r="R634" s="176" t="str">
        <f>IF('ユーザー別小売(卸)価格試算(税抜)'!R634="","",IF(ISNUMBER('ユーザー別小売(卸)価格試算(税抜)'!R634),IF(入力!$C$30=1,ROUNDDOWN('ユーザー別小売(卸)価格試算(税抜)'!R634*(1+入力!$C$31/100),-入力!$C$29),IF(入力!$C$30=2,ROUNDUP('ユーザー別小売(卸)価格試算(税抜)'!R634*(1+入力!$C$31/100),-入力!$C$29),IF(入力!$C$30=3,ROUND('ユーザー別小売(卸)価格試算(税抜)'!R634*(1+入力!$C$31/100),-入力!$C$29)))),'ユーザー別小売(卸)価格試算(税抜)'!R634))</f>
        <v/>
      </c>
      <c r="S634" s="96">
        <f>'6桁'!S634</f>
        <v>0</v>
      </c>
      <c r="T634" s="176" t="str">
        <f>IF('ユーザー別小売(卸)価格試算(税抜)'!T634="","",IF(ISNUMBER('ユーザー別小売(卸)価格試算(税抜)'!T634),IF(入力!$C$30=1,ROUNDDOWN('ユーザー別小売(卸)価格試算(税抜)'!T634*(1+入力!$C$31/100),-入力!$C$29),IF(入力!$C$30=2,ROUNDUP('ユーザー別小売(卸)価格試算(税抜)'!T634*(1+入力!$C$31/100),-入力!$C$29),IF(入力!$C$30=3,ROUND('ユーザー別小売(卸)価格試算(税抜)'!T634*(1+入力!$C$31/100),-入力!$C$29)))),'ユーザー別小売(卸)価格試算(税抜)'!T634))</f>
        <v/>
      </c>
      <c r="U634" s="96">
        <f>'6桁'!U634</f>
        <v>0</v>
      </c>
      <c r="V634" s="74"/>
      <c r="W634" s="251"/>
      <c r="X634" s="74"/>
      <c r="Y634" s="251"/>
    </row>
    <row r="635" spans="2:25" ht="30" customHeight="1">
      <c r="B635" s="632"/>
      <c r="C635" s="576" t="s">
        <v>109</v>
      </c>
      <c r="D635" s="610"/>
      <c r="E635" s="577"/>
      <c r="F635" s="111">
        <f>IF('ユーザー別小売(卸)価格試算(税抜)'!F635="","",IF(ISNUMBER('ユーザー別小売(卸)価格試算(税抜)'!F635),IF(入力!$C$30=1,ROUNDDOWN('ユーザー別小売(卸)価格試算(税抜)'!F635*(1+入力!$C$31/100),-入力!$C$29),IF(入力!$C$30=2,ROUNDUP('ユーザー別小売(卸)価格試算(税抜)'!F635*(1+入力!$C$31/100),-入力!$C$29),IF(入力!$C$30=3,ROUND('ユーザー別小売(卸)価格試算(税抜)'!F635*(1+入力!$C$31/100),-入力!$C$29)))),'ユーザー別小売(卸)価格試算(税抜)'!F635))</f>
        <v>36850</v>
      </c>
      <c r="G635" s="99" t="str">
        <f>'6桁'!G635</f>
        <v>Q</v>
      </c>
      <c r="H635" s="111">
        <f>IF('ユーザー別小売(卸)価格試算(税抜)'!H635="","",IF(ISNUMBER('ユーザー別小売(卸)価格試算(税抜)'!H635),IF(入力!$C$30=1,ROUNDDOWN('ユーザー別小売(卸)価格試算(税抜)'!H635*(1+入力!$C$31/100),-入力!$C$29),IF(入力!$C$30=2,ROUNDUP('ユーザー別小売(卸)価格試算(税抜)'!H635*(1+入力!$C$31/100),-入力!$C$29),IF(入力!$C$30=3,ROUND('ユーザー別小売(卸)価格試算(税抜)'!H635*(1+入力!$C$31/100),-入力!$C$29)))),'ユーザー別小売(卸)価格試算(税抜)'!H635))</f>
        <v>36850</v>
      </c>
      <c r="I635" s="99" t="str">
        <f>'6桁'!I635</f>
        <v>Q</v>
      </c>
      <c r="J635" s="111">
        <f>IF('ユーザー別小売(卸)価格試算(税抜)'!J635="","",IF(ISNUMBER('ユーザー別小売(卸)価格試算(税抜)'!J635),IF(入力!$C$30=1,ROUNDDOWN('ユーザー別小売(卸)価格試算(税抜)'!J635*(1+入力!$C$31/100),-入力!$C$29),IF(入力!$C$30=2,ROUNDUP('ユーザー別小売(卸)価格試算(税抜)'!J635*(1+入力!$C$31/100),-入力!$C$29),IF(入力!$C$30=3,ROUND('ユーザー別小売(卸)価格試算(税抜)'!J635*(1+入力!$C$31/100),-入力!$C$29)))),'ユーザー別小売(卸)価格試算(税抜)'!J635))</f>
        <v>29590</v>
      </c>
      <c r="K635" s="99" t="str">
        <f>'6桁'!K635</f>
        <v>Q</v>
      </c>
      <c r="L635" s="177" t="str">
        <f>IF('ユーザー別小売(卸)価格試算(税抜)'!L635="","",IF(ISNUMBER('ユーザー別小売(卸)価格試算(税抜)'!L635),IF(入力!$C$30=1,ROUNDDOWN('ユーザー別小売(卸)価格試算(税抜)'!L635*(1+入力!$C$31/100),-入力!$C$29),IF(入力!$C$30=2,ROUNDUP('ユーザー別小売(卸)価格試算(税抜)'!L635*(1+入力!$C$31/100),-入力!$C$29),IF(入力!$C$30=3,ROUND('ユーザー別小売(卸)価格試算(税抜)'!L635*(1+入力!$C$31/100),-入力!$C$29)))),'ユーザー別小売(卸)価格試算(税抜)'!L635))</f>
        <v/>
      </c>
      <c r="M635" s="142">
        <f>'6桁'!M635</f>
        <v>0</v>
      </c>
      <c r="N635" s="111" t="str">
        <f>IF('ユーザー別小売(卸)価格試算(税抜)'!N635="","",IF(ISNUMBER('ユーザー別小売(卸)価格試算(税抜)'!N635),IF(入力!$C$30=1,ROUNDDOWN('ユーザー別小売(卸)価格試算(税抜)'!N635*(1+入力!$C$31/100),-入力!$C$29),IF(入力!$C$30=2,ROUNDUP('ユーザー別小売(卸)価格試算(税抜)'!N635*(1+入力!$C$31/100),-入力!$C$29),IF(入力!$C$30=3,ROUND('ユーザー別小売(卸)価格試算(税抜)'!N635*(1+入力!$C$31/100),-入力!$C$29)))),'ユーザー別小売(卸)価格試算(税抜)'!N635))</f>
        <v/>
      </c>
      <c r="O635" s="99">
        <f>'6桁'!O635</f>
        <v>0</v>
      </c>
      <c r="P635" s="177" t="str">
        <f>IF('ユーザー別小売(卸)価格試算(税抜)'!P635="","",IF(ISNUMBER('ユーザー別小売(卸)価格試算(税抜)'!P635),IF(入力!$C$30=1,ROUNDDOWN('ユーザー別小売(卸)価格試算(税抜)'!P635*(1+入力!$C$31/100),-入力!$C$29),IF(入力!$C$30=2,ROUNDUP('ユーザー別小売(卸)価格試算(税抜)'!P635*(1+入力!$C$31/100),-入力!$C$29),IF(入力!$C$30=3,ROUND('ユーザー別小売(卸)価格試算(税抜)'!P635*(1+入力!$C$31/100),-入力!$C$29)))),'ユーザー別小売(卸)価格試算(税抜)'!P635))</f>
        <v/>
      </c>
      <c r="Q635" s="99">
        <f>'6桁'!Q635</f>
        <v>0</v>
      </c>
      <c r="R635" s="177" t="str">
        <f>IF('ユーザー別小売(卸)価格試算(税抜)'!R635="","",IF(ISNUMBER('ユーザー別小売(卸)価格試算(税抜)'!R635),IF(入力!$C$30=1,ROUNDDOWN('ユーザー別小売(卸)価格試算(税抜)'!R635*(1+入力!$C$31/100),-入力!$C$29),IF(入力!$C$30=2,ROUNDUP('ユーザー別小売(卸)価格試算(税抜)'!R635*(1+入力!$C$31/100),-入力!$C$29),IF(入力!$C$30=3,ROUND('ユーザー別小売(卸)価格試算(税抜)'!R635*(1+入力!$C$31/100),-入力!$C$29)))),'ユーザー別小売(卸)価格試算(税抜)'!R635))</f>
        <v/>
      </c>
      <c r="S635" s="99">
        <f>'6桁'!S635</f>
        <v>0</v>
      </c>
      <c r="T635" s="177" t="str">
        <f>IF('ユーザー別小売(卸)価格試算(税抜)'!T635="","",IF(ISNUMBER('ユーザー別小売(卸)価格試算(税抜)'!T635),IF(入力!$C$30=1,ROUNDDOWN('ユーザー別小売(卸)価格試算(税抜)'!T635*(1+入力!$C$31/100),-入力!$C$29),IF(入力!$C$30=2,ROUNDUP('ユーザー別小売(卸)価格試算(税抜)'!T635*(1+入力!$C$31/100),-入力!$C$29),IF(入力!$C$30=3,ROUND('ユーザー別小売(卸)価格試算(税抜)'!T635*(1+入力!$C$31/100),-入力!$C$29)))),'ユーザー別小売(卸)価格試算(税抜)'!T635))</f>
        <v/>
      </c>
      <c r="U635" s="99">
        <f>'6桁'!U635</f>
        <v>0</v>
      </c>
      <c r="V635" s="74"/>
      <c r="W635" s="251"/>
      <c r="X635" s="74"/>
      <c r="Y635" s="251"/>
    </row>
    <row r="636" spans="2:25" ht="30" customHeight="1" thickBot="1">
      <c r="B636" s="392">
        <v>14</v>
      </c>
      <c r="C636" s="514" t="s">
        <v>173</v>
      </c>
      <c r="D636" s="555"/>
      <c r="E636" s="515"/>
      <c r="F636" s="118">
        <f>IF('ユーザー別小売(卸)価格試算(税抜)'!F636="","",IF(ISNUMBER('ユーザー別小売(卸)価格試算(税抜)'!F636),IF(入力!$C$30=1,ROUNDDOWN('ユーザー別小売(卸)価格試算(税抜)'!F636*(1+入力!$C$31/100),-入力!$C$29),IF(入力!$C$30=2,ROUNDUP('ユーザー別小売(卸)価格試算(税抜)'!F636*(1+入力!$C$31/100),-入力!$C$29),IF(入力!$C$30=3,ROUND('ユーザー別小売(卸)価格試算(税抜)'!F636*(1+入力!$C$31/100),-入力!$C$29)))),'ユーザー別小売(卸)価格試算(税抜)'!F636))</f>
        <v>27610</v>
      </c>
      <c r="G636" s="119" t="str">
        <f>'6桁'!G636</f>
        <v>Q</v>
      </c>
      <c r="H636" s="118">
        <f>IF('ユーザー別小売(卸)価格試算(税抜)'!H636="","",IF(ISNUMBER('ユーザー別小売(卸)価格試算(税抜)'!H636),IF(入力!$C$30=1,ROUNDDOWN('ユーザー別小売(卸)価格試算(税抜)'!H636*(1+入力!$C$31/100),-入力!$C$29),IF(入力!$C$30=2,ROUNDUP('ユーザー別小売(卸)価格試算(税抜)'!H636*(1+入力!$C$31/100),-入力!$C$29),IF(入力!$C$30=3,ROUND('ユーザー別小売(卸)価格試算(税抜)'!H636*(1+入力!$C$31/100),-入力!$C$29)))),'ユーザー別小売(卸)価格試算(税抜)'!H636))</f>
        <v>27610</v>
      </c>
      <c r="I636" s="119" t="str">
        <f>'6桁'!I636</f>
        <v>Q</v>
      </c>
      <c r="J636" s="118">
        <f>IF('ユーザー別小売(卸)価格試算(税抜)'!J636="","",IF(ISNUMBER('ユーザー別小売(卸)価格試算(税抜)'!J636),IF(入力!$C$30=1,ROUNDDOWN('ユーザー別小売(卸)価格試算(税抜)'!J636*(1+入力!$C$31/100),-入力!$C$29),IF(入力!$C$30=2,ROUNDUP('ユーザー別小売(卸)価格試算(税抜)'!J636*(1+入力!$C$31/100),-入力!$C$29),IF(入力!$C$30=3,ROUND('ユーザー別小売(卸)価格試算(税抜)'!J636*(1+入力!$C$31/100),-入力!$C$29)))),'ユーザー別小売(卸)価格試算(税抜)'!J636))</f>
        <v>21560</v>
      </c>
      <c r="K636" s="119" t="str">
        <f>'6桁'!K636</f>
        <v>Q</v>
      </c>
      <c r="L636" s="118" t="str">
        <f>IF('ユーザー別小売(卸)価格試算(税抜)'!L636="","",IF(ISNUMBER('ユーザー別小売(卸)価格試算(税抜)'!L636),IF(入力!$C$30=1,ROUNDDOWN('ユーザー別小売(卸)価格試算(税抜)'!L636*(1+入力!$C$31/100),-入力!$C$29),IF(入力!$C$30=2,ROUNDUP('ユーザー別小売(卸)価格試算(税抜)'!L636*(1+入力!$C$31/100),-入力!$C$29),IF(入力!$C$30=3,ROUND('ユーザー別小売(卸)価格試算(税抜)'!L636*(1+入力!$C$31/100),-入力!$C$29)))),'ユーザー別小売(卸)価格試算(税抜)'!L636))</f>
        <v/>
      </c>
      <c r="M636" s="127">
        <f>'6桁'!M636</f>
        <v>0</v>
      </c>
      <c r="N636" s="118" t="str">
        <f>IF('ユーザー別小売(卸)価格試算(税抜)'!N636="","",IF(ISNUMBER('ユーザー別小売(卸)価格試算(税抜)'!N636),IF(入力!$C$30=1,ROUNDDOWN('ユーザー別小売(卸)価格試算(税抜)'!N636*(1+入力!$C$31/100),-入力!$C$29),IF(入力!$C$30=2,ROUNDUP('ユーザー別小売(卸)価格試算(税抜)'!N636*(1+入力!$C$31/100),-入力!$C$29),IF(入力!$C$30=3,ROUND('ユーザー別小売(卸)価格試算(税抜)'!N636*(1+入力!$C$31/100),-入力!$C$29)))),'ユーザー別小売(卸)価格試算(税抜)'!N636))</f>
        <v/>
      </c>
      <c r="O636" s="119">
        <f>'6桁'!O636</f>
        <v>0</v>
      </c>
      <c r="P636" s="178" t="str">
        <f>IF('ユーザー別小売(卸)価格試算(税抜)'!P636="","",IF(ISNUMBER('ユーザー別小売(卸)価格試算(税抜)'!P636),IF(入力!$C$30=1,ROUNDDOWN('ユーザー別小売(卸)価格試算(税抜)'!P636*(1+入力!$C$31/100),-入力!$C$29),IF(入力!$C$30=2,ROUNDUP('ユーザー別小売(卸)価格試算(税抜)'!P636*(1+入力!$C$31/100),-入力!$C$29),IF(入力!$C$30=3,ROUND('ユーザー別小売(卸)価格試算(税抜)'!P636*(1+入力!$C$31/100),-入力!$C$29)))),'ユーザー別小売(卸)価格試算(税抜)'!P636))</f>
        <v/>
      </c>
      <c r="Q636" s="119">
        <f>'6桁'!Q636</f>
        <v>0</v>
      </c>
      <c r="R636" s="118" t="str">
        <f>IF('ユーザー別小売(卸)価格試算(税抜)'!R636="","",IF(ISNUMBER('ユーザー別小売(卸)価格試算(税抜)'!R636),IF(入力!$C$30=1,ROUNDDOWN('ユーザー別小売(卸)価格試算(税抜)'!R636*(1+入力!$C$31/100),-入力!$C$29),IF(入力!$C$30=2,ROUNDUP('ユーザー別小売(卸)価格試算(税抜)'!R636*(1+入力!$C$31/100),-入力!$C$29),IF(入力!$C$30=3,ROUND('ユーザー別小売(卸)価格試算(税抜)'!R636*(1+入力!$C$31/100),-入力!$C$29)))),'ユーザー別小売(卸)価格試算(税抜)'!R636))</f>
        <v/>
      </c>
      <c r="S636" s="179">
        <f>'6桁'!S636</f>
        <v>0</v>
      </c>
      <c r="T636" s="118" t="str">
        <f>IF('ユーザー別小売(卸)価格試算(税抜)'!T636="","",IF(ISNUMBER('ユーザー別小売(卸)価格試算(税抜)'!T636),IF(入力!$C$30=1,ROUNDDOWN('ユーザー別小売(卸)価格試算(税抜)'!T636*(1+入力!$C$31/100),-入力!$C$29),IF(入力!$C$30=2,ROUNDUP('ユーザー別小売(卸)価格試算(税抜)'!T636*(1+入力!$C$31/100),-入力!$C$29),IF(入力!$C$30=3,ROUND('ユーザー別小売(卸)価格試算(税抜)'!T636*(1+入力!$C$31/100),-入力!$C$29)))),'ユーザー別小売(卸)価格試算(税抜)'!T636))</f>
        <v/>
      </c>
      <c r="U636" s="179">
        <f>'6桁'!U636</f>
        <v>0</v>
      </c>
      <c r="V636" s="74"/>
      <c r="W636" s="180"/>
      <c r="X636" s="74"/>
      <c r="Y636" s="180"/>
    </row>
    <row r="637" spans="2:25" ht="18" customHeight="1">
      <c r="B637" s="122" t="s">
        <v>934</v>
      </c>
    </row>
    <row r="638" spans="2:25" ht="13.5" customHeight="1"/>
    <row r="639" spans="2:25" s="239" customFormat="1" ht="20.100000000000001" customHeight="1" thickBot="1">
      <c r="B639" s="238" t="s">
        <v>95</v>
      </c>
      <c r="F639" s="240"/>
      <c r="H639" s="240"/>
      <c r="J639" s="240"/>
      <c r="L639" s="240"/>
      <c r="N639" s="240"/>
      <c r="P639" s="240"/>
      <c r="R639" s="240"/>
      <c r="T639" s="240"/>
      <c r="V639" s="240"/>
      <c r="X639" s="240"/>
    </row>
    <row r="640" spans="2:25" ht="20.100000000000001" customHeight="1" thickBot="1">
      <c r="B640" s="619"/>
      <c r="C640" s="595"/>
      <c r="D640" s="400"/>
      <c r="E640" s="400"/>
      <c r="F640" s="531" t="s">
        <v>453</v>
      </c>
      <c r="G640" s="532"/>
      <c r="H640" s="532"/>
      <c r="I640" s="533"/>
      <c r="J640" s="103"/>
      <c r="K640" s="371"/>
      <c r="L640" s="10"/>
      <c r="M640" s="371"/>
      <c r="N640" s="10"/>
      <c r="O640" s="371"/>
      <c r="P640" s="10"/>
      <c r="Q640" s="371"/>
      <c r="R640" s="10"/>
      <c r="S640" s="371"/>
      <c r="T640" s="10"/>
      <c r="U640" s="371"/>
      <c r="V640" s="10"/>
      <c r="W640" s="371"/>
      <c r="X640" s="10"/>
      <c r="Y640" s="371"/>
    </row>
    <row r="641" spans="2:27" ht="20.100000000000001" customHeight="1" thickBot="1">
      <c r="B641" s="597" t="s">
        <v>41</v>
      </c>
      <c r="C641" s="599" t="s">
        <v>157</v>
      </c>
      <c r="D641" s="600"/>
      <c r="E641" s="601"/>
      <c r="F641" s="622" t="s">
        <v>97</v>
      </c>
      <c r="G641" s="623"/>
      <c r="H641" s="623"/>
      <c r="I641" s="624"/>
      <c r="J641" s="105"/>
      <c r="K641" s="327"/>
      <c r="M641" s="327"/>
      <c r="O641" s="327"/>
      <c r="Q641" s="327"/>
      <c r="S641" s="327"/>
    </row>
    <row r="642" spans="2:27" ht="20.100000000000001" customHeight="1" thickBot="1">
      <c r="B642" s="597"/>
      <c r="C642" s="599" t="s">
        <v>159</v>
      </c>
      <c r="D642" s="600"/>
      <c r="E642" s="601"/>
      <c r="F642" s="622" t="s">
        <v>816</v>
      </c>
      <c r="G642" s="624"/>
      <c r="H642" s="622" t="s">
        <v>821</v>
      </c>
      <c r="I642" s="623"/>
      <c r="J642" s="105"/>
      <c r="K642" s="327"/>
      <c r="M642" s="327"/>
      <c r="O642" s="327"/>
      <c r="Q642" s="327"/>
      <c r="S642" s="327"/>
    </row>
    <row r="643" spans="2:27" ht="20.100000000000001" customHeight="1" thickBot="1">
      <c r="B643" s="597"/>
      <c r="C643" s="599" t="s">
        <v>513</v>
      </c>
      <c r="D643" s="600"/>
      <c r="E643" s="601"/>
      <c r="F643" s="622" t="s">
        <v>884</v>
      </c>
      <c r="G643" s="624"/>
      <c r="H643" s="622"/>
      <c r="I643" s="623"/>
      <c r="J643" s="105"/>
      <c r="K643" s="327"/>
      <c r="M643" s="327"/>
      <c r="O643" s="327"/>
      <c r="Q643" s="327"/>
      <c r="S643" s="327"/>
    </row>
    <row r="644" spans="2:27" ht="20.100000000000001" customHeight="1" thickBot="1">
      <c r="B644" s="598"/>
      <c r="C644" s="599" t="s">
        <v>164</v>
      </c>
      <c r="D644" s="600"/>
      <c r="E644" s="601"/>
      <c r="F644" s="622" t="s">
        <v>793</v>
      </c>
      <c r="G644" s="624"/>
      <c r="H644" s="622" t="s">
        <v>793</v>
      </c>
      <c r="I644" s="623"/>
      <c r="J644" s="105"/>
      <c r="K644" s="327"/>
      <c r="M644" s="327"/>
      <c r="O644" s="327"/>
      <c r="Q644" s="327"/>
      <c r="S644" s="327"/>
    </row>
    <row r="645" spans="2:27" ht="30" customHeight="1">
      <c r="B645" s="630">
        <v>14</v>
      </c>
      <c r="C645" s="534" t="s">
        <v>814</v>
      </c>
      <c r="D645" s="637"/>
      <c r="E645" s="535"/>
      <c r="F645" s="75">
        <f>IF('ユーザー別小売(卸)価格試算(税抜)'!F645="","",IF(ISNUMBER('ユーザー別小売(卸)価格試算(税抜)'!F645),IF(入力!$C$30=1,ROUNDDOWN('ユーザー別小売(卸)価格試算(税抜)'!F645*(1+入力!$C$31/100),-入力!$C$29),IF(入力!$C$30=2,ROUNDUP('ユーザー別小売(卸)価格試算(税抜)'!F645*(1+入力!$C$31/100),-入力!$C$29),IF(入力!$C$30=3,ROUND('ユーザー別小売(卸)価格試算(税抜)'!F645*(1+入力!$C$31/100),-入力!$C$29)))),'ユーザー別小売(卸)価格試算(税抜)'!F645))</f>
        <v>19690</v>
      </c>
      <c r="G645" s="57" t="str">
        <f>'6桁'!G645</f>
        <v>Q
DT3</v>
      </c>
      <c r="H645" s="638">
        <f>IF('ユーザー別小売(卸)価格試算(税抜)'!H645="","",IF(ISNUMBER('ユーザー別小売(卸)価格試算(税抜)'!H645),IF(入力!$C$30=1,ROUNDDOWN('ユーザー別小売(卸)価格試算(税抜)'!H645*(1+入力!$C$31/100),-入力!$C$29),IF(入力!$C$30=2,ROUNDUP('ユーザー別小売(卸)価格試算(税抜)'!H645*(1+入力!$C$31/100),-入力!$C$29),IF(入力!$C$30=3,ROUND('ユーザー別小売(卸)価格試算(税抜)'!H645*(1+入力!$C$31/100),-入力!$C$29)))),'ユーザー別小売(卸)価格試算(税抜)'!H645))</f>
        <v>19690</v>
      </c>
      <c r="I645" s="640" t="str">
        <f>'6桁'!I645</f>
        <v>Q</v>
      </c>
      <c r="J645" s="103"/>
      <c r="K645" s="123"/>
      <c r="M645" s="123"/>
      <c r="N645" s="10"/>
      <c r="O645" s="123"/>
      <c r="P645" s="10"/>
      <c r="Q645" s="123"/>
      <c r="R645" s="10"/>
      <c r="S645" s="123"/>
    </row>
    <row r="646" spans="2:27" ht="30" customHeight="1">
      <c r="B646" s="632"/>
      <c r="C646" s="615"/>
      <c r="D646" s="616"/>
      <c r="E646" s="617"/>
      <c r="F646" s="398">
        <f>IF('ユーザー別小売(卸)価格試算(税抜)'!F646="","",IF(ISNUMBER('ユーザー別小売(卸)価格試算(税抜)'!F646),IF(入力!$C$30=1,ROUNDDOWN('ユーザー別小売(卸)価格試算(税抜)'!F646*(1+入力!$C$31/100),-入力!$C$29),IF(入力!$C$30=2,ROUNDUP('ユーザー別小売(卸)価格試算(税抜)'!F646*(1+入力!$C$31/100),-入力!$C$29),IF(入力!$C$30=3,ROUND('ユーザー別小売(卸)価格試算(税抜)'!F646*(1+入力!$C$31/100),-入力!$C$29)))),'ユーザー別小売(卸)価格試算(税抜)'!F646))</f>
        <v>19690</v>
      </c>
      <c r="G646" s="181" t="str">
        <f>'6桁'!G646</f>
        <v>Q
S</v>
      </c>
      <c r="H646" s="639" t="str">
        <f>IF('ユーザー別小売(卸)価格試算(税抜)'!H646="","",IF(ISNUMBER('ユーザー別小売(卸)価格試算(税抜)'!H646),IF(入力!$C$30=1,ROUNDDOWN('ユーザー別小売(卸)価格試算(税抜)'!H646*(1+入力!$C$31/100),-入力!$C$29),IF(入力!$C$30=2,ROUNDUP('ユーザー別小売(卸)価格試算(税抜)'!H646*(1+入力!$C$31/100),-入力!$C$29),IF(入力!$C$30=3,ROUND('ユーザー別小売(卸)価格試算(税抜)'!H646*(1+入力!$C$31/100),-入力!$C$29)))),'ユーザー別小売(卸)価格試算(税抜)'!H646))</f>
        <v/>
      </c>
      <c r="I646" s="641">
        <f>'6桁'!I646</f>
        <v>0</v>
      </c>
      <c r="J646" s="103"/>
      <c r="K646" s="123"/>
      <c r="M646" s="123"/>
      <c r="N646" s="10"/>
      <c r="O646" s="123"/>
      <c r="P646" s="10"/>
      <c r="Q646" s="123"/>
      <c r="R646" s="10"/>
      <c r="S646" s="123"/>
    </row>
    <row r="647" spans="2:27" ht="30" customHeight="1">
      <c r="B647" s="630">
        <v>13</v>
      </c>
      <c r="C647" s="553" t="s">
        <v>815</v>
      </c>
      <c r="D647" s="573"/>
      <c r="E647" s="554"/>
      <c r="F647" s="75">
        <f>IF('ユーザー別小売(卸)価格試算(税抜)'!F647="","",IF(ISNUMBER('ユーザー別小売(卸)価格試算(税抜)'!F647),IF(入力!$C$30=1,ROUNDDOWN('ユーザー別小売(卸)価格試算(税抜)'!F647*(1+入力!$C$31/100),-入力!$C$29),IF(入力!$C$30=2,ROUNDUP('ユーザー別小売(卸)価格試算(税抜)'!F647*(1+入力!$C$31/100),-入力!$C$29),IF(入力!$C$30=3,ROUND('ユーザー別小売(卸)価格試算(税抜)'!F647*(1+入力!$C$31/100),-入力!$C$29)))),'ユーザー別小売(卸)価格試算(税抜)'!F647))</f>
        <v>16720</v>
      </c>
      <c r="G647" s="57" t="str">
        <f>'6桁'!G647</f>
        <v>Q
DT3</v>
      </c>
      <c r="H647" s="652">
        <f>IF('ユーザー別小売(卸)価格試算(税抜)'!H647="","",IF(ISNUMBER('ユーザー別小売(卸)価格試算(税抜)'!H647),IF(入力!$C$30=1,ROUNDDOWN('ユーザー別小売(卸)価格試算(税抜)'!H647*(1+入力!$C$31/100),-入力!$C$29),IF(入力!$C$30=2,ROUNDUP('ユーザー別小売(卸)価格試算(税抜)'!H647*(1+入力!$C$31/100),-入力!$C$29),IF(入力!$C$30=3,ROUND('ユーザー別小売(卸)価格試算(税抜)'!H647*(1+入力!$C$31/100),-入力!$C$29)))),'ユーザー別小売(卸)価格試算(税抜)'!H647))</f>
        <v>16720</v>
      </c>
      <c r="I647" s="654" t="str">
        <f>'6桁'!I647</f>
        <v>Q</v>
      </c>
      <c r="J647" s="103"/>
      <c r="K647" s="123"/>
      <c r="M647" s="123"/>
      <c r="N647" s="10"/>
      <c r="O647" s="123"/>
      <c r="P647" s="10"/>
      <c r="Q647" s="123"/>
      <c r="R647" s="10"/>
      <c r="S647" s="123"/>
    </row>
    <row r="648" spans="2:27" ht="30" customHeight="1" thickBot="1">
      <c r="B648" s="651"/>
      <c r="C648" s="538"/>
      <c r="D648" s="618"/>
      <c r="E648" s="539"/>
      <c r="F648" s="15">
        <f>IF('ユーザー別小売(卸)価格試算(税抜)'!F648="","",IF(ISNUMBER('ユーザー別小売(卸)価格試算(税抜)'!F648),IF(入力!$C$30=1,ROUNDDOWN('ユーザー別小売(卸)価格試算(税抜)'!F648*(1+入力!$C$31/100),-入力!$C$29),IF(入力!$C$30=2,ROUNDUP('ユーザー別小売(卸)価格試算(税抜)'!F648*(1+入力!$C$31/100),-入力!$C$29),IF(入力!$C$30=3,ROUND('ユーザー別小売(卸)価格試算(税抜)'!F648*(1+入力!$C$31/100),-入力!$C$29)))),'ユーザー別小売(卸)価格試算(税抜)'!F648))</f>
        <v>16720</v>
      </c>
      <c r="G648" s="31" t="str">
        <f>'6桁'!G648</f>
        <v>Q
S</v>
      </c>
      <c r="H648" s="653" t="str">
        <f>IF('ユーザー別小売(卸)価格試算(税抜)'!H648="","",IF(ISNUMBER('ユーザー別小売(卸)価格試算(税抜)'!H648),IF(入力!$C$30=1,ROUNDDOWN('ユーザー別小売(卸)価格試算(税抜)'!H648*(1+入力!$C$31/100),-入力!$C$29),IF(入力!$C$30=2,ROUNDUP('ユーザー別小売(卸)価格試算(税抜)'!H648*(1+入力!$C$31/100),-入力!$C$29),IF(入力!$C$30=3,ROUND('ユーザー別小売(卸)価格試算(税抜)'!H648*(1+入力!$C$31/100),-入力!$C$29)))),'ユーザー別小売(卸)価格試算(税抜)'!H648))</f>
        <v/>
      </c>
      <c r="I648" s="655">
        <f>'6桁'!I648</f>
        <v>0</v>
      </c>
      <c r="J648" s="103"/>
      <c r="K648" s="123"/>
      <c r="M648" s="123"/>
      <c r="N648" s="10"/>
      <c r="O648" s="123"/>
      <c r="P648" s="10"/>
      <c r="Q648" s="123"/>
      <c r="R648" s="10"/>
      <c r="S648" s="123"/>
    </row>
    <row r="649" spans="2:27" ht="21.75" customHeight="1">
      <c r="B649" s="122"/>
    </row>
    <row r="650" spans="2:27" ht="13.5" customHeight="1"/>
    <row r="652" spans="2:27" ht="14.25" customHeight="1" thickBot="1"/>
    <row r="653" spans="2:27" ht="20.25" thickTop="1" thickBot="1">
      <c r="B653" s="518" t="s">
        <v>520</v>
      </c>
      <c r="C653" s="519"/>
      <c r="D653" s="519"/>
      <c r="E653" s="519"/>
      <c r="F653" s="519"/>
      <c r="G653" s="519"/>
      <c r="H653" s="519"/>
      <c r="I653" s="519"/>
      <c r="J653" s="519"/>
      <c r="K653" s="519"/>
      <c r="L653" s="519"/>
      <c r="M653" s="519"/>
      <c r="N653" s="519"/>
      <c r="O653" s="519"/>
      <c r="P653" s="519"/>
      <c r="Q653" s="519"/>
      <c r="R653" s="519"/>
      <c r="S653" s="519"/>
      <c r="T653" s="519"/>
      <c r="U653" s="519"/>
      <c r="V653" s="519"/>
      <c r="W653" s="519"/>
      <c r="X653" s="519"/>
      <c r="Y653" s="519"/>
      <c r="Z653" s="519"/>
      <c r="AA653" s="520"/>
    </row>
    <row r="654" spans="2:27" ht="14.25" thickTop="1">
      <c r="C654" s="40"/>
      <c r="D654" s="40"/>
      <c r="E654" s="40"/>
      <c r="F654" s="79"/>
      <c r="H654" s="79"/>
      <c r="K654" s="52"/>
      <c r="M654" s="52"/>
      <c r="Q654" s="52"/>
    </row>
    <row r="655" spans="2:27" ht="14.25" thickBot="1">
      <c r="B655" s="11"/>
    </row>
    <row r="656" spans="2:27" ht="20.100000000000001" customHeight="1" thickBot="1">
      <c r="B656" s="498" t="s">
        <v>524</v>
      </c>
      <c r="C656" s="606"/>
      <c r="D656" s="499"/>
      <c r="E656" s="506" t="s">
        <v>1127</v>
      </c>
      <c r="F656" s="637"/>
      <c r="G656" s="535"/>
      <c r="H656" s="531" t="s">
        <v>453</v>
      </c>
      <c r="I656" s="532"/>
      <c r="J656" s="532"/>
      <c r="K656" s="532"/>
      <c r="L656" s="532"/>
      <c r="M656" s="533"/>
      <c r="N656" s="531" t="s">
        <v>455</v>
      </c>
      <c r="O656" s="532"/>
      <c r="P656" s="532"/>
      <c r="Q656" s="533"/>
      <c r="X656" s="4"/>
    </row>
    <row r="657" spans="2:24" ht="39.950000000000003" customHeight="1">
      <c r="B657" s="500"/>
      <c r="C657" s="605"/>
      <c r="D657" s="501"/>
      <c r="E657" s="547"/>
      <c r="F657" s="547"/>
      <c r="G657" s="537"/>
      <c r="H657" s="516" t="s">
        <v>2041</v>
      </c>
      <c r="I657" s="507"/>
      <c r="J657" s="516" t="s">
        <v>792</v>
      </c>
      <c r="K657" s="507"/>
      <c r="L657" s="516" t="s">
        <v>794</v>
      </c>
      <c r="M657" s="507"/>
      <c r="N657" s="516" t="s">
        <v>797</v>
      </c>
      <c r="O657" s="507"/>
      <c r="P657" s="516" t="s">
        <v>788</v>
      </c>
      <c r="Q657" s="507"/>
      <c r="X657" s="4"/>
    </row>
    <row r="658" spans="2:24" ht="20.100000000000001" customHeight="1" thickBot="1">
      <c r="B658" s="558"/>
      <c r="C658" s="656"/>
      <c r="D658" s="559"/>
      <c r="E658" s="618"/>
      <c r="F658" s="618"/>
      <c r="G658" s="539"/>
      <c r="H658" s="514" t="s">
        <v>793</v>
      </c>
      <c r="I658" s="515"/>
      <c r="J658" s="514" t="s">
        <v>793</v>
      </c>
      <c r="K658" s="515"/>
      <c r="L658" s="438"/>
      <c r="M658" s="439"/>
      <c r="N658" s="514" t="s">
        <v>793</v>
      </c>
      <c r="O658" s="515"/>
      <c r="P658" s="514" t="s">
        <v>822</v>
      </c>
      <c r="Q658" s="515"/>
      <c r="X658" s="4"/>
    </row>
    <row r="659" spans="2:24" ht="30" customHeight="1">
      <c r="B659" s="645" t="s">
        <v>2042</v>
      </c>
      <c r="C659" s="646"/>
      <c r="D659" s="647"/>
      <c r="E659" s="645" t="s">
        <v>1128</v>
      </c>
      <c r="F659" s="646"/>
      <c r="G659" s="647"/>
      <c r="H659" s="91" t="str">
        <f>IF('ユーザー別小売(卸)価格試算(税抜)'!H659="","",IF(ISNUMBER('ユーザー別小売(卸)価格試算(税抜)'!H659),IF(入力!$C$30=1,ROUNDDOWN('ユーザー別小売(卸)価格試算(税抜)'!H659*(1+入力!$C$31/100),-入力!$C$29),IF(入力!$C$30=2,ROUNDUP('ユーザー別小売(卸)価格試算(税抜)'!H659*(1+入力!$C$31/100),-入力!$C$29),IF(入力!$C$30=3,ROUND('ユーザー別小売(卸)価格試算(税抜)'!H659*(1+入力!$C$31/100),-入力!$C$29)))),'ユーザー別小売(卸)価格試算(税抜)'!H659))</f>
        <v/>
      </c>
      <c r="I659" s="125">
        <f>'6桁'!I659</f>
        <v>0</v>
      </c>
      <c r="J659" s="91" t="str">
        <f>IF('ユーザー別小売(卸)価格試算(税抜)'!J659="","",IF(ISNUMBER('ユーザー別小売(卸)価格試算(税抜)'!J659),IF(入力!$C$30=1,ROUNDDOWN('ユーザー別小売(卸)価格試算(税抜)'!J659*(1+入力!$C$31/100),-入力!$C$29),IF(入力!$C$30=2,ROUNDUP('ユーザー別小売(卸)価格試算(税抜)'!J659*(1+入力!$C$31/100),-入力!$C$29),IF(入力!$C$30=3,ROUND('ユーザー別小売(卸)価格試算(税抜)'!J659*(1+入力!$C$31/100),-入力!$C$29)))),'ユーザー別小売(卸)価格試算(税抜)'!J659))</f>
        <v/>
      </c>
      <c r="K659" s="125">
        <f>'6桁'!K659</f>
        <v>0</v>
      </c>
      <c r="L659" s="182">
        <f>IF('ユーザー別小売(卸)価格試算(税抜)'!L659="","",IF(ISNUMBER('ユーザー別小売(卸)価格試算(税抜)'!L659),IF(入力!$C$30=1,ROUNDDOWN('ユーザー別小売(卸)価格試算(税抜)'!L659*(1+入力!$C$31/100),-入力!$C$29),IF(入力!$C$30=2,ROUNDUP('ユーザー別小売(卸)価格試算(税抜)'!L659*(1+入力!$C$31/100),-入力!$C$29),IF(入力!$C$30=3,ROUND('ユーザー別小売(卸)価格試算(税抜)'!L659*(1+入力!$C$31/100),-入力!$C$29)))),'ユーザー別小売(卸)価格試算(税抜)'!L659))</f>
        <v>9350</v>
      </c>
      <c r="M659" s="125">
        <f>'6桁'!M659</f>
        <v>0</v>
      </c>
      <c r="N659" s="457" t="str">
        <f>IF('ユーザー別小売(卸)価格試算(税抜)'!N659="","",IF(ISNUMBER('ユーザー別小売(卸)価格試算(税抜)'!N659),IF(入力!$E$30=1,ROUNDDOWN('ユーザー別小売(卸)価格試算(税抜)'!N659*(1+入力!$E$31/100),-入力!$E$29),IF(入力!$E$30=2,ROUNDUP('ユーザー別小売(卸)価格試算(税抜)'!N659*(1+入力!$E$31/100),-入力!$E$29),IF(入力!$E$30=3,ROUND('ユーザー別小売(卸)価格試算(税抜)'!N659*(1+入力!$E$31/100),-入力!$E$29)))),'ユーザー別小売(卸)価格試算(税抜)'!N659))</f>
        <v/>
      </c>
      <c r="O659" s="124">
        <f>'6桁'!O659</f>
        <v>0</v>
      </c>
      <c r="P659" s="457" t="str">
        <f>IF('ユーザー別小売(卸)価格試算(税抜)'!P659="","",IF(ISNUMBER('ユーザー別小売(卸)価格試算(税抜)'!P659),IF(入力!$E$30=1,ROUNDDOWN('ユーザー別小売(卸)価格試算(税抜)'!P659*(1+入力!$E$31/100),-入力!$E$29),IF(入力!$E$30=2,ROUNDUP('ユーザー別小売(卸)価格試算(税抜)'!P659*(1+入力!$E$31/100),-入力!$E$29),IF(入力!$E$30=3,ROUND('ユーザー別小売(卸)価格試算(税抜)'!P659*(1+入力!$E$31/100),-入力!$E$29)))),'ユーザー別小売(卸)価格試算(税抜)'!P659))</f>
        <v/>
      </c>
      <c r="Q659" s="106">
        <f>'6桁'!Q659</f>
        <v>0</v>
      </c>
      <c r="X659" s="4"/>
    </row>
    <row r="660" spans="2:24" ht="30" customHeight="1">
      <c r="B660" s="648" t="s">
        <v>2043</v>
      </c>
      <c r="C660" s="649"/>
      <c r="D660" s="650"/>
      <c r="E660" s="648" t="s">
        <v>1129</v>
      </c>
      <c r="F660" s="649"/>
      <c r="G660" s="650"/>
      <c r="H660" s="94" t="str">
        <f>IF('ユーザー別小売(卸)価格試算(税抜)'!H660="","",IF(ISNUMBER('ユーザー別小売(卸)価格試算(税抜)'!H660),IF(入力!$C$30=1,ROUNDDOWN('ユーザー別小売(卸)価格試算(税抜)'!H660*(1+入力!$C$31/100),-入力!$C$29),IF(入力!$C$30=2,ROUNDUP('ユーザー別小売(卸)価格試算(税抜)'!H660*(1+入力!$C$31/100),-入力!$C$29),IF(入力!$C$30=3,ROUND('ユーザー別小売(卸)価格試算(税抜)'!H660*(1+入力!$C$31/100),-入力!$C$29)))),'ユーザー別小売(卸)価格試算(税抜)'!H660))</f>
        <v/>
      </c>
      <c r="I660" s="360">
        <f>'6桁'!I660</f>
        <v>0</v>
      </c>
      <c r="J660" s="94" t="str">
        <f>IF('ユーザー別小売(卸)価格試算(税抜)'!J660="","",IF(ISNUMBER('ユーザー別小売(卸)価格試算(税抜)'!J660),IF(入力!$C$30=1,ROUNDDOWN('ユーザー別小売(卸)価格試算(税抜)'!J660*(1+入力!$C$31/100),-入力!$C$29),IF(入力!$C$30=2,ROUNDUP('ユーザー別小売(卸)価格試算(税抜)'!J660*(1+入力!$C$31/100),-入力!$C$29),IF(入力!$C$30=3,ROUND('ユーザー別小売(卸)価格試算(税抜)'!J660*(1+入力!$C$31/100),-入力!$C$29)))),'ユーザー別小売(卸)価格試算(税抜)'!J660))</f>
        <v/>
      </c>
      <c r="K660" s="360">
        <f>'6桁'!K660</f>
        <v>0</v>
      </c>
      <c r="L660" s="194">
        <f>IF('ユーザー別小売(卸)価格試算(税抜)'!L660="","",IF(ISNUMBER('ユーザー別小売(卸)価格試算(税抜)'!L660),IF(入力!$C$30=1,ROUNDDOWN('ユーザー別小売(卸)価格試算(税抜)'!L660*(1+入力!$C$31/100),-入力!$C$29),IF(入力!$C$30=2,ROUNDUP('ユーザー別小売(卸)価格試算(税抜)'!L660*(1+入力!$C$31/100),-入力!$C$29),IF(入力!$C$30=3,ROUND('ユーザー別小売(卸)価格試算(税抜)'!L660*(1+入力!$C$31/100),-入力!$C$29)))),'ユーザー別小売(卸)価格試算(税抜)'!L660))</f>
        <v>9350</v>
      </c>
      <c r="M660" s="360" t="str">
        <f>'6桁'!M660</f>
        <v>※</v>
      </c>
      <c r="N660" s="475" t="str">
        <f>IF('ユーザー別小売(卸)価格試算(税抜)'!N660="","",IF(ISNUMBER('ユーザー別小売(卸)価格試算(税抜)'!N660),IF(入力!$E$30=1,ROUNDDOWN('ユーザー別小売(卸)価格試算(税抜)'!N660*(1+入力!$E$31/100),-入力!$E$29),IF(入力!$E$30=2,ROUNDUP('ユーザー別小売(卸)価格試算(税抜)'!N660*(1+入力!$E$31/100),-入力!$E$29),IF(入力!$E$30=3,ROUND('ユーザー別小売(卸)価格試算(税抜)'!N660*(1+入力!$E$31/100),-入力!$E$29)))),'ユーザー別小売(卸)価格試算(税抜)'!N660))</f>
        <v/>
      </c>
      <c r="O660" s="133">
        <f>'6桁'!O660</f>
        <v>0</v>
      </c>
      <c r="P660" s="475" t="str">
        <f>IF('ユーザー別小売(卸)価格試算(税抜)'!P660="","",IF(ISNUMBER('ユーザー別小売(卸)価格試算(税抜)'!P660),IF(入力!$E$30=1,ROUNDDOWN('ユーザー別小売(卸)価格試算(税抜)'!P660*(1+入力!$E$31/100),-入力!$E$29),IF(入力!$E$30=2,ROUNDUP('ユーザー別小売(卸)価格試算(税抜)'!P660*(1+入力!$E$31/100),-入力!$E$29),IF(入力!$E$30=3,ROUND('ユーザー別小売(卸)価格試算(税抜)'!P660*(1+入力!$E$31/100),-入力!$E$29)))),'ユーザー別小売(卸)価格試算(税抜)'!P660))</f>
        <v/>
      </c>
      <c r="Q660" s="288">
        <f>'6桁'!Q660</f>
        <v>0</v>
      </c>
      <c r="X660" s="4"/>
    </row>
    <row r="661" spans="2:24" ht="30" customHeight="1">
      <c r="B661" s="648" t="s">
        <v>2043</v>
      </c>
      <c r="C661" s="649"/>
      <c r="D661" s="650"/>
      <c r="E661" s="648" t="s">
        <v>1130</v>
      </c>
      <c r="F661" s="649"/>
      <c r="G661" s="650"/>
      <c r="H661" s="95" t="str">
        <f>IF('ユーザー別小売(卸)価格試算(税抜)'!H661="","",IF(ISNUMBER('ユーザー別小売(卸)価格試算(税抜)'!H661),IF(入力!$C$30=1,ROUNDDOWN('ユーザー別小売(卸)価格試算(税抜)'!H661*(1+入力!$C$31/100),-入力!$C$29),IF(入力!$C$30=2,ROUNDUP('ユーザー別小売(卸)価格試算(税抜)'!H661*(1+入力!$C$31/100),-入力!$C$29),IF(入力!$C$30=3,ROUND('ユーザー別小売(卸)価格試算(税抜)'!H661*(1+入力!$C$31/100),-入力!$C$29)))),'ユーザー別小売(卸)価格試算(税抜)'!H661))</f>
        <v/>
      </c>
      <c r="I661" s="96">
        <f>'6桁'!I661</f>
        <v>0</v>
      </c>
      <c r="J661" s="95" t="str">
        <f>IF('ユーザー別小売(卸)価格試算(税抜)'!J661="","",IF(ISNUMBER('ユーザー別小売(卸)価格試算(税抜)'!J661),IF(入力!$C$30=1,ROUNDDOWN('ユーザー別小売(卸)価格試算(税抜)'!J661*(1+入力!$C$31/100),-入力!$C$29),IF(入力!$C$30=2,ROUNDUP('ユーザー別小売(卸)価格試算(税抜)'!J661*(1+入力!$C$31/100),-入力!$C$29),IF(入力!$C$30=3,ROUND('ユーザー別小売(卸)価格試算(税抜)'!J661*(1+入力!$C$31/100),-入力!$C$29)))),'ユーザー別小売(卸)価格試算(税抜)'!J661))</f>
        <v/>
      </c>
      <c r="K661" s="96">
        <f>'6桁'!K661</f>
        <v>0</v>
      </c>
      <c r="L661" s="183">
        <f>IF('ユーザー別小売(卸)価格試算(税抜)'!L661="","",IF(ISNUMBER('ユーザー別小売(卸)価格試算(税抜)'!L661),IF(入力!$C$30=1,ROUNDDOWN('ユーザー別小売(卸)価格試算(税抜)'!L661*(1+入力!$C$31/100),-入力!$C$29),IF(入力!$C$30=2,ROUNDUP('ユーザー別小売(卸)価格試算(税抜)'!L661*(1+入力!$C$31/100),-入力!$C$29),IF(入力!$C$30=3,ROUND('ユーザー別小売(卸)価格試算(税抜)'!L661*(1+入力!$C$31/100),-入力!$C$29)))),'ユーザー別小売(卸)価格試算(税抜)'!L661))</f>
        <v>10450</v>
      </c>
      <c r="M661" s="96" t="str">
        <f>'6桁'!M661</f>
        <v>※</v>
      </c>
      <c r="N661" s="456" t="str">
        <f>IF('ユーザー別小売(卸)価格試算(税抜)'!N661="","",IF(ISNUMBER('ユーザー別小売(卸)価格試算(税抜)'!N661),IF(入力!$E$30=1,ROUNDDOWN('ユーザー別小売(卸)価格試算(税抜)'!N661*(1+入力!$E$31/100),-入力!$E$29),IF(入力!$E$30=2,ROUNDUP('ユーザー別小売(卸)価格試算(税抜)'!N661*(1+入力!$E$31/100),-入力!$E$29),IF(入力!$E$30=3,ROUND('ユーザー別小売(卸)価格試算(税抜)'!N661*(1+入力!$E$31/100),-入力!$E$29)))),'ユーザー別小売(卸)価格試算(税抜)'!N661))</f>
        <v/>
      </c>
      <c r="O661" s="126">
        <f>'6桁'!O661</f>
        <v>0</v>
      </c>
      <c r="P661" s="456" t="str">
        <f>IF('ユーザー別小売(卸)価格試算(税抜)'!P661="","",IF(ISNUMBER('ユーザー別小売(卸)価格試算(税抜)'!P661),IF(入力!$E$30=1,ROUNDDOWN('ユーザー別小売(卸)価格試算(税抜)'!P661*(1+入力!$E$31/100),-入力!$E$29),IF(入力!$E$30=2,ROUNDUP('ユーザー別小売(卸)価格試算(税抜)'!P661*(1+入力!$E$31/100),-入力!$E$29),IF(入力!$E$30=3,ROUND('ユーザー別小売(卸)価格試算(税抜)'!P661*(1+入力!$E$31/100),-入力!$E$29)))),'ユーザー別小売(卸)価格試算(税抜)'!P661))</f>
        <v/>
      </c>
      <c r="Q661" s="109">
        <f>'6桁'!Q661</f>
        <v>0</v>
      </c>
      <c r="X661" s="4"/>
    </row>
    <row r="662" spans="2:24" ht="30" customHeight="1">
      <c r="B662" s="657" t="s">
        <v>2044</v>
      </c>
      <c r="C662" s="658"/>
      <c r="D662" s="659"/>
      <c r="E662" s="657" t="s">
        <v>1129</v>
      </c>
      <c r="F662" s="658"/>
      <c r="G662" s="659"/>
      <c r="H662" s="111" t="str">
        <f>IF('ユーザー別小売(卸)価格試算(税抜)'!H662="","",IF(ISNUMBER('ユーザー別小売(卸)価格試算(税抜)'!H662),IF(入力!$C$30=1,ROUNDDOWN('ユーザー別小売(卸)価格試算(税抜)'!H662*(1+入力!$C$31/100),-入力!$C$29),IF(入力!$C$30=2,ROUNDUP('ユーザー別小売(卸)価格試算(税抜)'!H662*(1+入力!$C$31/100),-入力!$C$29),IF(入力!$C$30=3,ROUND('ユーザー別小売(卸)価格試算(税抜)'!H662*(1+入力!$C$31/100),-入力!$C$29)))),'ユーザー別小売(卸)価格試算(税抜)'!H662))</f>
        <v/>
      </c>
      <c r="I662" s="99">
        <f>'6桁'!I662</f>
        <v>0</v>
      </c>
      <c r="J662" s="111" t="str">
        <f>IF('ユーザー別小売(卸)価格試算(税抜)'!J662="","",IF(ISNUMBER('ユーザー別小売(卸)価格試算(税抜)'!J662),IF(入力!$C$30=1,ROUNDDOWN('ユーザー別小売(卸)価格試算(税抜)'!J662*(1+入力!$C$31/100),-入力!$C$29),IF(入力!$C$30=2,ROUNDUP('ユーザー別小売(卸)価格試算(税抜)'!J662*(1+入力!$C$31/100),-入力!$C$29),IF(入力!$C$30=3,ROUND('ユーザー別小売(卸)価格試算(税抜)'!J662*(1+入力!$C$31/100),-入力!$C$29)))),'ユーザー別小売(卸)価格試算(税抜)'!J662))</f>
        <v/>
      </c>
      <c r="K662" s="99">
        <f>'6桁'!K662</f>
        <v>0</v>
      </c>
      <c r="L662" s="184">
        <f>IF('ユーザー別小売(卸)価格試算(税抜)'!L662="","",IF(ISNUMBER('ユーザー別小売(卸)価格試算(税抜)'!L662),IF(入力!$C$30=1,ROUNDDOWN('ユーザー別小売(卸)価格試算(税抜)'!L662*(1+入力!$C$31/100),-入力!$C$29),IF(入力!$C$30=2,ROUNDUP('ユーザー別小売(卸)価格試算(税抜)'!L662*(1+入力!$C$31/100),-入力!$C$29),IF(入力!$C$30=3,ROUND('ユーザー別小売(卸)価格試算(税抜)'!L662*(1+入力!$C$31/100),-入力!$C$29)))),'ユーザー別小売(卸)価格試算(税抜)'!L662))</f>
        <v>13200</v>
      </c>
      <c r="M662" s="99">
        <f>'6桁'!M662</f>
        <v>0</v>
      </c>
      <c r="N662" s="458" t="str">
        <f>IF('ユーザー別小売(卸)価格試算(税抜)'!N662="","",IF(ISNUMBER('ユーザー別小売(卸)価格試算(税抜)'!N662),IF(入力!$E$30=1,ROUNDDOWN('ユーザー別小売(卸)価格試算(税抜)'!N662*(1+入力!$E$31/100),-入力!$E$29),IF(入力!$E$30=2,ROUNDUP('ユーザー別小売(卸)価格試算(税抜)'!N662*(1+入力!$E$31/100),-入力!$E$29),IF(入力!$E$30=3,ROUND('ユーザー別小売(卸)価格試算(税抜)'!N662*(1+入力!$E$31/100),-入力!$E$29)))),'ユーザー別小売(卸)価格試算(税抜)'!N662))</f>
        <v/>
      </c>
      <c r="O662" s="142">
        <f>'6桁'!O662</f>
        <v>0</v>
      </c>
      <c r="P662" s="458" t="str">
        <f>IF('ユーザー別小売(卸)価格試算(税抜)'!P662="","",IF(ISNUMBER('ユーザー別小売(卸)価格試算(税抜)'!P662),IF(入力!$E$30=1,ROUNDDOWN('ユーザー別小売(卸)価格試算(税抜)'!P662*(1+入力!$E$31/100),-入力!$E$29),IF(入力!$E$30=2,ROUNDUP('ユーザー別小売(卸)価格試算(税抜)'!P662*(1+入力!$E$31/100),-入力!$E$29),IF(入力!$E$30=3,ROUND('ユーザー別小売(卸)価格試算(税抜)'!P662*(1+入力!$E$31/100),-入力!$E$29)))),'ユーザー別小売(卸)価格試算(税抜)'!P662))</f>
        <v/>
      </c>
      <c r="Q662" s="113">
        <f>'6桁'!Q662</f>
        <v>0</v>
      </c>
      <c r="X662" s="4"/>
    </row>
    <row r="663" spans="2:24" ht="30" customHeight="1">
      <c r="B663" s="642" t="s">
        <v>2045</v>
      </c>
      <c r="C663" s="643"/>
      <c r="D663" s="644"/>
      <c r="E663" s="642" t="s">
        <v>1129</v>
      </c>
      <c r="F663" s="643"/>
      <c r="G663" s="644"/>
      <c r="H663" s="185" t="str">
        <f>IF('ユーザー別小売(卸)価格試算(税抜)'!H663="","",IF(ISNUMBER('ユーザー別小売(卸)価格試算(税抜)'!H663),IF(入力!$C$30=1,ROUNDDOWN('ユーザー別小売(卸)価格試算(税抜)'!H663*(1+入力!$C$31/100),-入力!$C$29),IF(入力!$C$30=2,ROUNDUP('ユーザー別小売(卸)価格試算(税抜)'!H663*(1+入力!$C$31/100),-入力!$C$29),IF(入力!$C$30=3,ROUND('ユーザー別小売(卸)価格試算(税抜)'!H663*(1+入力!$C$31/100),-入力!$C$29)))),'ユーザー別小売(卸)価格試算(税抜)'!H663))</f>
        <v/>
      </c>
      <c r="I663" s="186">
        <f>'6桁'!I663</f>
        <v>0</v>
      </c>
      <c r="J663" s="185" t="str">
        <f>IF('ユーザー別小売(卸)価格試算(税抜)'!J663="","",IF(ISNUMBER('ユーザー別小売(卸)価格試算(税抜)'!J663),IF(入力!$C$30=1,ROUNDDOWN('ユーザー別小売(卸)価格試算(税抜)'!J663*(1+入力!$C$31/100),-入力!$C$29),IF(入力!$C$30=2,ROUNDUP('ユーザー別小売(卸)価格試算(税抜)'!J663*(1+入力!$C$31/100),-入力!$C$29),IF(入力!$C$30=3,ROUND('ユーザー別小売(卸)価格試算(税抜)'!J663*(1+入力!$C$31/100),-入力!$C$29)))),'ユーザー別小売(卸)価格試算(税抜)'!J663))</f>
        <v/>
      </c>
      <c r="K663" s="186">
        <f>'6桁'!K663</f>
        <v>0</v>
      </c>
      <c r="L663" s="187">
        <f>IF('ユーザー別小売(卸)価格試算(税抜)'!L663="","",IF(ISNUMBER('ユーザー別小売(卸)価格試算(税抜)'!L663),IF(入力!$C$30=1,ROUNDDOWN('ユーザー別小売(卸)価格試算(税抜)'!L663*(1+入力!$C$31/100),-入力!$C$29),IF(入力!$C$30=2,ROUNDUP('ユーザー別小売(卸)価格試算(税抜)'!L663*(1+入力!$C$31/100),-入力!$C$29),IF(入力!$C$30=3,ROUND('ユーザー別小売(卸)価格試算(税抜)'!L663*(1+入力!$C$31/100),-入力!$C$29)))),'ユーザー別小売(卸)価格試算(税抜)'!L663))</f>
        <v>12760</v>
      </c>
      <c r="M663" s="186">
        <f>'6桁'!M663</f>
        <v>0</v>
      </c>
      <c r="N663" s="462" t="str">
        <f>IF('ユーザー別小売(卸)価格試算(税抜)'!N663="","",IF(ISNUMBER('ユーザー別小売(卸)価格試算(税抜)'!N663),IF(入力!$E$30=1,ROUNDDOWN('ユーザー別小売(卸)価格試算(税抜)'!N663*(1+入力!$E$31/100),-入力!$E$29),IF(入力!$E$30=2,ROUNDUP('ユーザー別小売(卸)価格試算(税抜)'!N663*(1+入力!$E$31/100),-入力!$E$29),IF(入力!$E$30=3,ROUND('ユーザー別小売(卸)価格試算(税抜)'!N663*(1+入力!$E$31/100),-入力!$E$29)))),'ユーザー別小売(卸)価格試算(税抜)'!N663))</f>
        <v/>
      </c>
      <c r="O663" s="188">
        <f>'6桁'!O663</f>
        <v>0</v>
      </c>
      <c r="P663" s="462" t="str">
        <f>IF('ユーザー別小売(卸)価格試算(税抜)'!P663="","",IF(ISNUMBER('ユーザー別小売(卸)価格試算(税抜)'!P663),IF(入力!$E$30=1,ROUNDDOWN('ユーザー別小売(卸)価格試算(税抜)'!P663*(1+入力!$E$31/100),-入力!$E$29),IF(入力!$E$30=2,ROUNDUP('ユーザー別小売(卸)価格試算(税抜)'!P663*(1+入力!$E$31/100),-入力!$E$29),IF(入力!$E$30=3,ROUND('ユーザー別小売(卸)価格試算(税抜)'!P663*(1+入力!$E$31/100),-入力!$E$29)))),'ユーザー別小売(卸)価格試算(税抜)'!P663))</f>
        <v/>
      </c>
      <c r="Q663" s="189">
        <f>'6桁'!Q663</f>
        <v>0</v>
      </c>
      <c r="X663" s="4"/>
    </row>
    <row r="664" spans="2:24" ht="30" customHeight="1">
      <c r="B664" s="642" t="s">
        <v>2046</v>
      </c>
      <c r="C664" s="643"/>
      <c r="D664" s="644"/>
      <c r="E664" s="642" t="s">
        <v>1129</v>
      </c>
      <c r="F664" s="643"/>
      <c r="G664" s="644"/>
      <c r="H664" s="190" t="str">
        <f>IF('ユーザー別小売(卸)価格試算(税抜)'!H664="","",IF(ISNUMBER('ユーザー別小売(卸)価格試算(税抜)'!H664),IF(入力!$C$30=1,ROUNDDOWN('ユーザー別小売(卸)価格試算(税抜)'!H664*(1+入力!$C$31/100),-入力!$C$29),IF(入力!$C$30=2,ROUNDUP('ユーザー別小売(卸)価格試算(税抜)'!H664*(1+入力!$C$31/100),-入力!$C$29),IF(入力!$C$30=3,ROUND('ユーザー別小売(卸)価格試算(税抜)'!H664*(1+入力!$C$31/100),-入力!$C$29)))),'ユーザー別小売(卸)価格試算(税抜)'!H664))</f>
        <v/>
      </c>
      <c r="I664" s="191">
        <f>'6桁'!I664</f>
        <v>0</v>
      </c>
      <c r="J664" s="190" t="str">
        <f>IF('ユーザー別小売(卸)価格試算(税抜)'!J664="","",IF(ISNUMBER('ユーザー別小売(卸)価格試算(税抜)'!J664),IF(入力!$C$30=1,ROUNDDOWN('ユーザー別小売(卸)価格試算(税抜)'!J664*(1+入力!$C$31/100),-入力!$C$29),IF(入力!$C$30=2,ROUNDUP('ユーザー別小売(卸)価格試算(税抜)'!J664*(1+入力!$C$31/100),-入力!$C$29),IF(入力!$C$30=3,ROUND('ユーザー別小売(卸)価格試算(税抜)'!J664*(1+入力!$C$31/100),-入力!$C$29)))),'ユーザー別小売(卸)価格試算(税抜)'!J664))</f>
        <v/>
      </c>
      <c r="K664" s="191">
        <f>'6桁'!K664</f>
        <v>0</v>
      </c>
      <c r="L664" s="192">
        <f>IF('ユーザー別小売(卸)価格試算(税抜)'!L664="","",IF(ISNUMBER('ユーザー別小売(卸)価格試算(税抜)'!L664),IF(入力!$C$30=1,ROUNDDOWN('ユーザー別小売(卸)価格試算(税抜)'!L664*(1+入力!$C$31/100),-入力!$C$29),IF(入力!$C$30=2,ROUNDUP('ユーザー別小売(卸)価格試算(税抜)'!L664*(1+入力!$C$31/100),-入力!$C$29),IF(入力!$C$30=3,ROUND('ユーザー別小売(卸)価格試算(税抜)'!L664*(1+入力!$C$31/100),-入力!$C$29)))),'ユーザー別小売(卸)価格試算(税抜)'!L664))</f>
        <v>17710</v>
      </c>
      <c r="M664" s="191">
        <f>'6桁'!M664</f>
        <v>0</v>
      </c>
      <c r="N664" s="463" t="str">
        <f>IF('ユーザー別小売(卸)価格試算(税抜)'!N664="","",IF(ISNUMBER('ユーザー別小売(卸)価格試算(税抜)'!N664),IF(入力!$E$30=1,ROUNDDOWN('ユーザー別小売(卸)価格試算(税抜)'!N664*(1+入力!$E$31/100),-入力!$E$29),IF(入力!$E$30=2,ROUNDUP('ユーザー別小売(卸)価格試算(税抜)'!N664*(1+入力!$E$31/100),-入力!$E$29),IF(入力!$E$30=3,ROUND('ユーザー別小売(卸)価格試算(税抜)'!N664*(1+入力!$E$31/100),-入力!$E$29)))),'ユーザー別小売(卸)価格試算(税抜)'!N664))</f>
        <v/>
      </c>
      <c r="O664" s="193">
        <f>'6桁'!O664</f>
        <v>0</v>
      </c>
      <c r="P664" s="463" t="str">
        <f>IF('ユーザー別小売(卸)価格試算(税抜)'!P664="","",IF(ISNUMBER('ユーザー別小売(卸)価格試算(税抜)'!P664),IF(入力!$E$30=1,ROUNDDOWN('ユーザー別小売(卸)価格試算(税抜)'!P664*(1+入力!$E$31/100),-入力!$E$29),IF(入力!$E$30=2,ROUNDUP('ユーザー別小売(卸)価格試算(税抜)'!P664*(1+入力!$E$31/100),-入力!$E$29),IF(入力!$E$30=3,ROUND('ユーザー別小売(卸)価格試算(税抜)'!P664*(1+入力!$E$31/100),-入力!$E$29)))),'ユーザー別小売(卸)価格試算(税抜)'!P664))</f>
        <v/>
      </c>
      <c r="Q664" s="399">
        <f>'6桁'!Q664</f>
        <v>0</v>
      </c>
      <c r="X664" s="4"/>
    </row>
    <row r="665" spans="2:24" ht="30" customHeight="1">
      <c r="B665" s="642" t="s">
        <v>2047</v>
      </c>
      <c r="C665" s="643"/>
      <c r="D665" s="644"/>
      <c r="E665" s="642" t="s">
        <v>1130</v>
      </c>
      <c r="F665" s="643"/>
      <c r="G665" s="644"/>
      <c r="H665" s="185" t="str">
        <f>IF('ユーザー別小売(卸)価格試算(税抜)'!H665="","",IF(ISNUMBER('ユーザー別小売(卸)価格試算(税抜)'!H665),IF(入力!$C$30=1,ROUNDDOWN('ユーザー別小売(卸)価格試算(税抜)'!H665*(1+入力!$C$31/100),-入力!$C$29),IF(入力!$C$30=2,ROUNDUP('ユーザー別小売(卸)価格試算(税抜)'!H665*(1+入力!$C$31/100),-入力!$C$29),IF(入力!$C$30=3,ROUND('ユーザー別小売(卸)価格試算(税抜)'!H665*(1+入力!$C$31/100),-入力!$C$29)))),'ユーザー別小売(卸)価格試算(税抜)'!H665))</f>
        <v/>
      </c>
      <c r="I665" s="186">
        <f>'6桁'!I665</f>
        <v>0</v>
      </c>
      <c r="J665" s="185" t="str">
        <f>IF('ユーザー別小売(卸)価格試算(税抜)'!J665="","",IF(ISNUMBER('ユーザー別小売(卸)価格試算(税抜)'!J665),IF(入力!$C$30=1,ROUNDDOWN('ユーザー別小売(卸)価格試算(税抜)'!J665*(1+入力!$C$31/100),-入力!$C$29),IF(入力!$C$30=2,ROUNDUP('ユーザー別小売(卸)価格試算(税抜)'!J665*(1+入力!$C$31/100),-入力!$C$29),IF(入力!$C$30=3,ROUND('ユーザー別小売(卸)価格試算(税抜)'!J665*(1+入力!$C$31/100),-入力!$C$29)))),'ユーザー別小売(卸)価格試算(税抜)'!J665))</f>
        <v/>
      </c>
      <c r="K665" s="186">
        <f>'6桁'!K665</f>
        <v>0</v>
      </c>
      <c r="L665" s="187">
        <f>IF('ユーザー別小売(卸)価格試算(税抜)'!L665="","",IF(ISNUMBER('ユーザー別小売(卸)価格試算(税抜)'!L665),IF(入力!$C$30=1,ROUNDDOWN('ユーザー別小売(卸)価格試算(税抜)'!L665*(1+入力!$C$31/100),-入力!$C$29),IF(入力!$C$30=2,ROUNDUP('ユーザー別小売(卸)価格試算(税抜)'!L665*(1+入力!$C$31/100),-入力!$C$29),IF(入力!$C$30=3,ROUND('ユーザー別小売(卸)価格試算(税抜)'!L665*(1+入力!$C$31/100),-入力!$C$29)))),'ユーザー別小売(卸)価格試算(税抜)'!L665))</f>
        <v>24750</v>
      </c>
      <c r="M665" s="186">
        <f>'6桁'!M665</f>
        <v>0</v>
      </c>
      <c r="N665" s="462" t="str">
        <f>IF('ユーザー別小売(卸)価格試算(税抜)'!N665="","",IF(ISNUMBER('ユーザー別小売(卸)価格試算(税抜)'!N665),IF(入力!$E$30=1,ROUNDDOWN('ユーザー別小売(卸)価格試算(税抜)'!N665*(1+入力!$E$31/100),-入力!$E$29),IF(入力!$E$30=2,ROUNDUP('ユーザー別小売(卸)価格試算(税抜)'!N665*(1+入力!$E$31/100),-入力!$E$29),IF(入力!$E$30=3,ROUND('ユーザー別小売(卸)価格試算(税抜)'!N665*(1+入力!$E$31/100),-入力!$E$29)))),'ユーザー別小売(卸)価格試算(税抜)'!N665))</f>
        <v/>
      </c>
      <c r="O665" s="188">
        <f>'6桁'!O665</f>
        <v>0</v>
      </c>
      <c r="P665" s="462" t="str">
        <f>IF('ユーザー別小売(卸)価格試算(税抜)'!P665="","",IF(ISNUMBER('ユーザー別小売(卸)価格試算(税抜)'!P665),IF(入力!$E$30=1,ROUNDDOWN('ユーザー別小売(卸)価格試算(税抜)'!P665*(1+入力!$E$31/100),-入力!$E$29),IF(入力!$E$30=2,ROUNDUP('ユーザー別小売(卸)価格試算(税抜)'!P665*(1+入力!$E$31/100),-入力!$E$29),IF(入力!$E$30=3,ROUND('ユーザー別小売(卸)価格試算(税抜)'!P665*(1+入力!$E$31/100),-入力!$E$29)))),'ユーザー別小売(卸)価格試算(税抜)'!P665))</f>
        <v/>
      </c>
      <c r="Q665" s="189">
        <f>'6桁'!Q665</f>
        <v>0</v>
      </c>
      <c r="X665" s="4"/>
    </row>
    <row r="666" spans="2:24" ht="30" customHeight="1">
      <c r="B666" s="642" t="s">
        <v>2048</v>
      </c>
      <c r="C666" s="643"/>
      <c r="D666" s="644"/>
      <c r="E666" s="642" t="s">
        <v>1131</v>
      </c>
      <c r="F666" s="643"/>
      <c r="G666" s="644"/>
      <c r="H666" s="187" t="str">
        <f>IF('ユーザー別小売(卸)価格試算(税抜)'!H666="","",IF(ISNUMBER('ユーザー別小売(卸)価格試算(税抜)'!H666),IF(入力!$C$30=1,ROUNDDOWN('ユーザー別小売(卸)価格試算(税抜)'!H666*(1+入力!$C$31/100),-入力!$C$29),IF(入力!$C$30=2,ROUNDUP('ユーザー別小売(卸)価格試算(税抜)'!H666*(1+入力!$C$31/100),-入力!$C$29),IF(入力!$C$30=3,ROUND('ユーザー別小売(卸)価格試算(税抜)'!H666*(1+入力!$C$31/100),-入力!$C$29)))),'ユーザー別小売(卸)価格試算(税抜)'!H666))</f>
        <v/>
      </c>
      <c r="I666" s="186">
        <f>'6桁'!I666</f>
        <v>0</v>
      </c>
      <c r="J666" s="187">
        <f>IF('ユーザー別小売(卸)価格試算(税抜)'!J666="","",IF(ISNUMBER('ユーザー別小売(卸)価格試算(税抜)'!J666),IF(入力!$C$30=1,ROUNDDOWN('ユーザー別小売(卸)価格試算(税抜)'!J666*(1+入力!$C$31/100),-入力!$C$29),IF(入力!$C$30=2,ROUNDUP('ユーザー別小売(卸)価格試算(税抜)'!J666*(1+入力!$C$31/100),-入力!$C$29),IF(入力!$C$30=3,ROUND('ユーザー別小売(卸)価格試算(税抜)'!J666*(1+入力!$C$31/100),-入力!$C$29)))),'ユーザー別小売(卸)価格試算(税抜)'!J666))</f>
        <v>23980</v>
      </c>
      <c r="K666" s="186" t="str">
        <f>'6桁'!K666</f>
        <v>Q
ﾅﾛｰ</v>
      </c>
      <c r="L666" s="185" t="str">
        <f>IF('ユーザー別小売(卸)価格試算(税抜)'!L666="","",IF(ISNUMBER('ユーザー別小売(卸)価格試算(税抜)'!L666),IF(入力!$C$30=1,ROUNDDOWN('ユーザー別小売(卸)価格試算(税抜)'!L666*(1+入力!$C$31/100),-入力!$C$29),IF(入力!$C$30=2,ROUNDUP('ユーザー別小売(卸)価格試算(税抜)'!L666*(1+入力!$C$31/100),-入力!$C$29),IF(入力!$C$30=3,ROUND('ユーザー別小売(卸)価格試算(税抜)'!L666*(1+入力!$C$31/100),-入力!$C$29)))),'ユーザー別小売(卸)価格試算(税抜)'!L666))</f>
        <v/>
      </c>
      <c r="M666" s="186">
        <f>'6桁'!M666</f>
        <v>0</v>
      </c>
      <c r="N666" s="462" t="str">
        <f>IF('ユーザー別小売(卸)価格試算(税抜)'!N666="","",IF(ISNUMBER('ユーザー別小売(卸)価格試算(税抜)'!N666),IF(入力!$E$30=1,ROUNDDOWN('ユーザー別小売(卸)価格試算(税抜)'!N666*(1+入力!$E$31/100),-入力!$E$29),IF(入力!$E$30=2,ROUNDUP('ユーザー別小売(卸)価格試算(税抜)'!N666*(1+入力!$E$31/100),-入力!$E$29),IF(入力!$E$30=3,ROUND('ユーザー別小売(卸)価格試算(税抜)'!N666*(1+入力!$E$31/100),-入力!$E$29)))),'ユーザー別小売(卸)価格試算(税抜)'!N666))</f>
        <v/>
      </c>
      <c r="O666" s="188">
        <f>'6桁'!O666</f>
        <v>0</v>
      </c>
      <c r="P666" s="462" t="str">
        <f>IF('ユーザー別小売(卸)価格試算(税抜)'!P666="","",IF(ISNUMBER('ユーザー別小売(卸)価格試算(税抜)'!P666),IF(入力!$E$30=1,ROUNDDOWN('ユーザー別小売(卸)価格試算(税抜)'!P666*(1+入力!$E$31/100),-入力!$E$29),IF(入力!$E$30=2,ROUNDUP('ユーザー別小売(卸)価格試算(税抜)'!P666*(1+入力!$E$31/100),-入力!$E$29),IF(入力!$E$30=3,ROUND('ユーザー別小売(卸)価格試算(税抜)'!P666*(1+入力!$E$31/100),-入力!$E$29)))),'ユーザー別小売(卸)価格試算(税抜)'!P666))</f>
        <v/>
      </c>
      <c r="Q666" s="189">
        <f>'6桁'!Q666</f>
        <v>0</v>
      </c>
      <c r="X666" s="4"/>
    </row>
    <row r="667" spans="2:24" ht="30" customHeight="1">
      <c r="B667" s="660" t="s">
        <v>2049</v>
      </c>
      <c r="C667" s="661"/>
      <c r="D667" s="662"/>
      <c r="E667" s="660">
        <v>104</v>
      </c>
      <c r="F667" s="661"/>
      <c r="G667" s="662"/>
      <c r="H667" s="329" t="str">
        <f>IF('ユーザー別小売(卸)価格試算(税抜)'!H667="","",IF(ISNUMBER('ユーザー別小売(卸)価格試算(税抜)'!H667),IF(入力!$C$30=1,ROUNDDOWN('ユーザー別小売(卸)価格試算(税抜)'!H667*(1+入力!$C$31/100),-入力!$C$29),IF(入力!$C$30=2,ROUNDUP('ユーザー別小売(卸)価格試算(税抜)'!H667*(1+入力!$C$31/100),-入力!$C$29),IF(入力!$C$30=3,ROUND('ユーザー別小売(卸)価格試算(税抜)'!H667*(1+入力!$C$31/100),-入力!$C$29)))),'ユーザー別小売(卸)価格試算(税抜)'!H667))</f>
        <v/>
      </c>
      <c r="I667" s="330">
        <f>'6桁'!I667</f>
        <v>0</v>
      </c>
      <c r="J667" s="329" t="str">
        <f>IF('ユーザー別小売(卸)価格試算(税抜)'!J667="","",IF(ISNUMBER('ユーザー別小売(卸)価格試算(税抜)'!J667),IF(入力!$C$30=1,ROUNDDOWN('ユーザー別小売(卸)価格試算(税抜)'!J667*(1+入力!$C$31/100),-入力!$C$29),IF(入力!$C$30=2,ROUNDUP('ユーザー別小売(卸)価格試算(税抜)'!J667*(1+入力!$C$31/100),-入力!$C$29),IF(入力!$C$30=3,ROUND('ユーザー別小売(卸)価格試算(税抜)'!J667*(1+入力!$C$31/100),-入力!$C$29)))),'ユーザー別小売(卸)価格試算(税抜)'!J667))</f>
        <v/>
      </c>
      <c r="K667" s="330">
        <f>'6桁'!K667</f>
        <v>0</v>
      </c>
      <c r="L667" s="329" t="str">
        <f>IF('ユーザー別小売(卸)価格試算(税抜)'!L667="","",IF(ISNUMBER('ユーザー別小売(卸)価格試算(税抜)'!L667),IF(入力!$C$30=1,ROUNDDOWN('ユーザー別小売(卸)価格試算(税抜)'!L667*(1+入力!$C$31/100),-入力!$C$29),IF(入力!$C$30=2,ROUNDUP('ユーザー別小売(卸)価格試算(税抜)'!L667*(1+入力!$C$31/100),-入力!$C$29),IF(入力!$C$30=3,ROUND('ユーザー別小売(卸)価格試算(税抜)'!L667*(1+入力!$C$31/100),-入力!$C$29)))),'ユーザー別小売(卸)価格試算(税抜)'!L667))</f>
        <v/>
      </c>
      <c r="M667" s="330">
        <f>'6桁'!M667</f>
        <v>0</v>
      </c>
      <c r="N667" s="465" t="str">
        <f>IF('ユーザー別小売(卸)価格試算(税抜)'!N667="","",IF(ISNUMBER('ユーザー別小売(卸)価格試算(税抜)'!N667),IF(入力!$E$30=1,ROUNDDOWN('ユーザー別小売(卸)価格試算(税抜)'!N667*(1+入力!$E$31/100),-入力!$E$29),IF(入力!$E$30=2,ROUNDUP('ユーザー別小売(卸)価格試算(税抜)'!N667*(1+入力!$E$31/100),-入力!$E$29),IF(入力!$E$30=3,ROUND('ユーザー別小売(卸)価格試算(税抜)'!N667*(1+入力!$E$31/100),-入力!$E$29)))),'ユーザー別小売(卸)価格試算(税抜)'!N667))</f>
        <v/>
      </c>
      <c r="O667" s="331">
        <f>'6桁'!O667</f>
        <v>0</v>
      </c>
      <c r="P667" s="465" t="str">
        <f>IF('ユーザー別小売(卸)価格試算(税抜)'!P667="","",IF(ISNUMBER('ユーザー別小売(卸)価格試算(税抜)'!P667),IF(入力!$E$30=1,ROUNDDOWN('ユーザー別小売(卸)価格試算(税抜)'!P667*(1+入力!$E$31/100),-入力!$E$29),IF(入力!$E$30=2,ROUNDUP('ユーザー別小売(卸)価格試算(税抜)'!P667*(1+入力!$E$31/100),-入力!$E$29),IF(入力!$E$30=3,ROUND('ユーザー別小売(卸)価格試算(税抜)'!P667*(1+入力!$E$31/100),-入力!$E$29)))),'ユーザー別小売(卸)価格試算(税抜)'!P667))</f>
        <v>卸価格設定なし</v>
      </c>
      <c r="Q667" s="394" t="str">
        <f>'6桁'!Q667</f>
        <v>R</v>
      </c>
      <c r="X667" s="4"/>
    </row>
    <row r="668" spans="2:24" ht="30" customHeight="1">
      <c r="B668" s="657" t="s">
        <v>2050</v>
      </c>
      <c r="C668" s="658"/>
      <c r="D668" s="659"/>
      <c r="E668" s="657">
        <v>109</v>
      </c>
      <c r="F668" s="658"/>
      <c r="G668" s="659"/>
      <c r="H668" s="458" t="str">
        <f>IF('ユーザー別小売(卸)価格試算(税抜)'!H668="","",IF(ISNUMBER('ユーザー別小売(卸)価格試算(税抜)'!H668),IF(入力!$C$30=1,ROUNDDOWN('ユーザー別小売(卸)価格試算(税抜)'!H668*(1+入力!$C$31/100),-入力!$C$29),IF(入力!$C$30=2,ROUNDUP('ユーザー別小売(卸)価格試算(税抜)'!H668*(1+入力!$C$31/100),-入力!$C$29),IF(入力!$C$30=3,ROUND('ユーザー別小売(卸)価格試算(税抜)'!H668*(1+入力!$C$31/100),-入力!$C$29)))),'ユーザー別小売(卸)価格試算(税抜)'!H668))</f>
        <v>卸価格設定なし</v>
      </c>
      <c r="I668" s="99" t="str">
        <f>'6桁'!I668</f>
        <v>⑨Q
WL</v>
      </c>
      <c r="J668" s="177" t="str">
        <f>IF('ユーザー別小売(卸)価格試算(税抜)'!J668="","",IF(ISNUMBER('ユーザー別小売(卸)価格試算(税抜)'!J668),IF(入力!$C$30=1,ROUNDDOWN('ユーザー別小売(卸)価格試算(税抜)'!J668*(1+入力!$C$31/100),-入力!$C$29),IF(入力!$C$30=2,ROUNDUP('ユーザー別小売(卸)価格試算(税抜)'!J668*(1+入力!$C$31/100),-入力!$C$29),IF(入力!$C$30=3,ROUND('ユーザー別小売(卸)価格試算(税抜)'!J668*(1+入力!$C$31/100),-入力!$C$29)))),'ユーザー別小売(卸)価格試算(税抜)'!J668))</f>
        <v/>
      </c>
      <c r="K668" s="99">
        <f>'6桁'!K668</f>
        <v>0</v>
      </c>
      <c r="L668" s="111" t="str">
        <f>IF('ユーザー別小売(卸)価格試算(税抜)'!L668="","",IF(ISNUMBER('ユーザー別小売(卸)価格試算(税抜)'!L668),IF(入力!$C$30=1,ROUNDDOWN('ユーザー別小売(卸)価格試算(税抜)'!L668*(1+入力!$C$31/100),-入力!$C$29),IF(入力!$C$30=2,ROUNDUP('ユーザー別小売(卸)価格試算(税抜)'!L668*(1+入力!$C$31/100),-入力!$C$29),IF(入力!$C$30=3,ROUND('ユーザー別小売(卸)価格試算(税抜)'!L668*(1+入力!$C$31/100),-入力!$C$29)))),'ユーザー別小売(卸)価格試算(税抜)'!L668))</f>
        <v/>
      </c>
      <c r="M668" s="99">
        <f>'6桁'!M668</f>
        <v>0</v>
      </c>
      <c r="N668" s="458" t="str">
        <f>IF('ユーザー別小売(卸)価格試算(税抜)'!N668="","",IF(ISNUMBER('ユーザー別小売(卸)価格試算(税抜)'!N668),IF(入力!$E$30=1,ROUNDDOWN('ユーザー別小売(卸)価格試算(税抜)'!N668*(1+入力!$E$31/100),-入力!$E$29),IF(入力!$E$30=2,ROUNDUP('ユーザー別小売(卸)価格試算(税抜)'!N668*(1+入力!$E$31/100),-入力!$E$29),IF(入力!$E$30=3,ROUND('ユーザー別小売(卸)価格試算(税抜)'!N668*(1+入力!$E$31/100),-入力!$E$29)))),'ユーザー別小売(卸)価格試算(税抜)'!N668))</f>
        <v/>
      </c>
      <c r="O668" s="142">
        <f>'6桁'!O668</f>
        <v>0</v>
      </c>
      <c r="P668" s="458" t="str">
        <f>IF('ユーザー別小売(卸)価格試算(税抜)'!P668="","",IF(ISNUMBER('ユーザー別小売(卸)価格試算(税抜)'!P668),IF(入力!$E$30=1,ROUNDDOWN('ユーザー別小売(卸)価格試算(税抜)'!P668*(1+入力!$E$31/100),-入力!$E$29),IF(入力!$E$30=2,ROUNDUP('ユーザー別小売(卸)価格試算(税抜)'!P668*(1+入力!$E$31/100),-入力!$E$29),IF(入力!$E$30=3,ROUND('ユーザー別小売(卸)価格試算(税抜)'!P668*(1+入力!$E$31/100),-入力!$E$29)))),'ユーザー別小売(卸)価格試算(税抜)'!P668))</f>
        <v/>
      </c>
      <c r="Q668" s="113">
        <f>'6桁'!Q668</f>
        <v>0</v>
      </c>
      <c r="X668" s="4"/>
    </row>
    <row r="669" spans="2:24" ht="30" customHeight="1">
      <c r="B669" s="660" t="s">
        <v>2051</v>
      </c>
      <c r="C669" s="661"/>
      <c r="D669" s="662"/>
      <c r="E669" s="660">
        <v>121</v>
      </c>
      <c r="F669" s="661"/>
      <c r="G669" s="662"/>
      <c r="H669" s="475" t="str">
        <f>IF('ユーザー別小売(卸)価格試算(税抜)'!H669="","",IF(ISNUMBER('ユーザー別小売(卸)価格試算(税抜)'!H669),IF(入力!$C$30=1,ROUNDDOWN('ユーザー別小売(卸)価格試算(税抜)'!H669*(1+入力!$C$31/100),-入力!$C$29),IF(入力!$C$30=2,ROUNDUP('ユーザー別小売(卸)価格試算(税抜)'!H669*(1+入力!$C$31/100),-入力!$C$29),IF(入力!$C$30=3,ROUND('ユーザー別小売(卸)価格試算(税抜)'!H669*(1+入力!$C$31/100),-入力!$C$29)))),'ユーザー別小売(卸)価格試算(税抜)'!H669))</f>
        <v>卸価格設定なし</v>
      </c>
      <c r="I669" s="360" t="str">
        <f>'6桁'!I669</f>
        <v>⑩Q</v>
      </c>
      <c r="J669" s="173" t="str">
        <f>IF('ユーザー別小売(卸)価格試算(税抜)'!J669="","",IF(ISNUMBER('ユーザー別小売(卸)価格試算(税抜)'!J669),IF(入力!$C$30=1,ROUNDDOWN('ユーザー別小売(卸)価格試算(税抜)'!J669*(1+入力!$C$31/100),-入力!$C$29),IF(入力!$C$30=2,ROUNDUP('ユーザー別小売(卸)価格試算(税抜)'!J669*(1+入力!$C$31/100),-入力!$C$29),IF(入力!$C$30=3,ROUND('ユーザー別小売(卸)価格試算(税抜)'!J669*(1+入力!$C$31/100),-入力!$C$29)))),'ユーザー別小売(卸)価格試算(税抜)'!J669))</f>
        <v/>
      </c>
      <c r="K669" s="360">
        <f>'6桁'!K669</f>
        <v>0</v>
      </c>
      <c r="L669" s="94" t="str">
        <f>IF('ユーザー別小売(卸)価格試算(税抜)'!L669="","",IF(ISNUMBER('ユーザー別小売(卸)価格試算(税抜)'!L669),IF(入力!$C$30=1,ROUNDDOWN('ユーザー別小売(卸)価格試算(税抜)'!L669*(1+入力!$C$31/100),-入力!$C$29),IF(入力!$C$30=2,ROUNDUP('ユーザー別小売(卸)価格試算(税抜)'!L669*(1+入力!$C$31/100),-入力!$C$29),IF(入力!$C$30=3,ROUND('ユーザー別小売(卸)価格試算(税抜)'!L669*(1+入力!$C$31/100),-入力!$C$29)))),'ユーザー別小売(卸)価格試算(税抜)'!L669))</f>
        <v/>
      </c>
      <c r="M669" s="360">
        <f>'6桁'!M669</f>
        <v>0</v>
      </c>
      <c r="N669" s="475" t="str">
        <f>IF('ユーザー別小売(卸)価格試算(税抜)'!N669="","",IF(ISNUMBER('ユーザー別小売(卸)価格試算(税抜)'!N669),IF(入力!$E$30=1,ROUNDDOWN('ユーザー別小売(卸)価格試算(税抜)'!N669*(1+入力!$E$31/100),-入力!$E$29),IF(入力!$E$30=2,ROUNDUP('ユーザー別小売(卸)価格試算(税抜)'!N669*(1+入力!$E$31/100),-入力!$E$29),IF(入力!$E$30=3,ROUND('ユーザー別小売(卸)価格試算(税抜)'!N669*(1+入力!$E$31/100),-入力!$E$29)))),'ユーザー別小売(卸)価格試算(税抜)'!N669))</f>
        <v>卸価格設定なし</v>
      </c>
      <c r="O669" s="133" t="str">
        <f>'6桁'!O669</f>
        <v>Q</v>
      </c>
      <c r="P669" s="475" t="str">
        <f>IF('ユーザー別小売(卸)価格試算(税抜)'!P669="","",IF(ISNUMBER('ユーザー別小売(卸)価格試算(税抜)'!P669),IF(入力!$E$30=1,ROUNDDOWN('ユーザー別小売(卸)価格試算(税抜)'!P669*(1+入力!$E$31/100),-入力!$E$29),IF(入力!$E$30=2,ROUNDUP('ユーザー別小売(卸)価格試算(税抜)'!P669*(1+入力!$E$31/100),-入力!$E$29),IF(入力!$E$30=3,ROUND('ユーザー別小売(卸)価格試算(税抜)'!P669*(1+入力!$E$31/100),-入力!$E$29)))),'ユーザー別小売(卸)価格試算(税抜)'!P669))</f>
        <v>卸価格設定なし</v>
      </c>
      <c r="Q669" s="288" t="str">
        <f>'6桁'!Q669</f>
        <v>Q</v>
      </c>
      <c r="X669" s="4"/>
    </row>
    <row r="670" spans="2:24" ht="30" customHeight="1">
      <c r="B670" s="657" t="s">
        <v>2052</v>
      </c>
      <c r="C670" s="658"/>
      <c r="D670" s="659"/>
      <c r="E670" s="657">
        <v>124</v>
      </c>
      <c r="F670" s="658"/>
      <c r="G670" s="659"/>
      <c r="H670" s="458" t="str">
        <f>IF('ユーザー別小売(卸)価格試算(税抜)'!H670="","",IF(ISNUMBER('ユーザー別小売(卸)価格試算(税抜)'!H670),IF(入力!$C$30=1,ROUNDDOWN('ユーザー別小売(卸)価格試算(税抜)'!H670*(1+入力!$C$31/100),-入力!$C$29),IF(入力!$C$30=2,ROUNDUP('ユーザー別小売(卸)価格試算(税抜)'!H670*(1+入力!$C$31/100),-入力!$C$29),IF(入力!$C$30=3,ROUND('ユーザー別小売(卸)価格試算(税抜)'!H670*(1+入力!$C$31/100),-入力!$C$29)))),'ユーザー別小売(卸)価格試算(税抜)'!H670))</f>
        <v/>
      </c>
      <c r="I670" s="99">
        <f>'6桁'!I670</f>
        <v>0</v>
      </c>
      <c r="J670" s="184" t="str">
        <f>IF('ユーザー別小売(卸)価格試算(税抜)'!J670="","",IF(ISNUMBER('ユーザー別小売(卸)価格試算(税抜)'!J670),IF(入力!$C$30=1,ROUNDDOWN('ユーザー別小売(卸)価格試算(税抜)'!J670*(1+入力!$C$31/100),-入力!$C$29),IF(入力!$C$30=2,ROUNDUP('ユーザー別小売(卸)価格試算(税抜)'!J670*(1+入力!$C$31/100),-入力!$C$29),IF(入力!$C$30=3,ROUND('ユーザー別小売(卸)価格試算(税抜)'!J670*(1+入力!$C$31/100),-入力!$C$29)))),'ユーザー別小売(卸)価格試算(税抜)'!J670))</f>
        <v/>
      </c>
      <c r="K670" s="99">
        <f>'6桁'!K670</f>
        <v>0</v>
      </c>
      <c r="L670" s="111" t="str">
        <f>IF('ユーザー別小売(卸)価格試算(税抜)'!L670="","",IF(ISNUMBER('ユーザー別小売(卸)価格試算(税抜)'!L670),IF(入力!$C$30=1,ROUNDDOWN('ユーザー別小売(卸)価格試算(税抜)'!L670*(1+入力!$C$31/100),-入力!$C$29),IF(入力!$C$30=2,ROUNDUP('ユーザー別小売(卸)価格試算(税抜)'!L670*(1+入力!$C$31/100),-入力!$C$29),IF(入力!$C$30=3,ROUND('ユーザー別小売(卸)価格試算(税抜)'!L670*(1+入力!$C$31/100),-入力!$C$29)))),'ユーザー別小売(卸)価格試算(税抜)'!L670))</f>
        <v/>
      </c>
      <c r="M670" s="99">
        <f>'6桁'!M670</f>
        <v>0</v>
      </c>
      <c r="N670" s="458" t="str">
        <f>IF('ユーザー別小売(卸)価格試算(税抜)'!N670="","",IF(ISNUMBER('ユーザー別小売(卸)価格試算(税抜)'!N670),IF(入力!$E$30=1,ROUNDDOWN('ユーザー別小売(卸)価格試算(税抜)'!N670*(1+入力!$E$31/100),-入力!$E$29),IF(入力!$E$30=2,ROUNDUP('ユーザー別小売(卸)価格試算(税抜)'!N670*(1+入力!$E$31/100),-入力!$E$29),IF(入力!$E$30=3,ROUND('ユーザー別小売(卸)価格試算(税抜)'!N670*(1+入力!$E$31/100),-入力!$E$29)))),'ユーザー別小売(卸)価格試算(税抜)'!N670))</f>
        <v>卸価格設定なし</v>
      </c>
      <c r="O670" s="142" t="str">
        <f>'6桁'!O670</f>
        <v>Q</v>
      </c>
      <c r="P670" s="458" t="str">
        <f>IF('ユーザー別小売(卸)価格試算(税抜)'!P670="","",IF(ISNUMBER('ユーザー別小売(卸)価格試算(税抜)'!P670),IF(入力!$E$30=1,ROUNDDOWN('ユーザー別小売(卸)価格試算(税抜)'!P670*(1+入力!$E$31/100),-入力!$E$29),IF(入力!$E$30=2,ROUNDUP('ユーザー別小売(卸)価格試算(税抜)'!P670*(1+入力!$E$31/100),-入力!$E$29),IF(入力!$E$30=3,ROUND('ユーザー別小売(卸)価格試算(税抜)'!P670*(1+入力!$E$31/100),-入力!$E$29)))),'ユーザー別小売(卸)価格試算(税抜)'!P670))</f>
        <v>卸価格設定なし</v>
      </c>
      <c r="Q670" s="98" t="str">
        <f>'6桁'!Q670</f>
        <v>Q</v>
      </c>
      <c r="X670" s="4"/>
    </row>
    <row r="671" spans="2:24" ht="30" customHeight="1">
      <c r="B671" s="642" t="s">
        <v>2053</v>
      </c>
      <c r="C671" s="643"/>
      <c r="D671" s="644"/>
      <c r="E671" s="642">
        <v>118</v>
      </c>
      <c r="F671" s="643"/>
      <c r="G671" s="644"/>
      <c r="H671" s="464" t="str">
        <f>IF('ユーザー別小売(卸)価格試算(税抜)'!H671="","",IF(ISNUMBER('ユーザー別小売(卸)価格試算(税抜)'!H671),IF(入力!$C$30=1,ROUNDDOWN('ユーザー別小売(卸)価格試算(税抜)'!H671*(1+入力!$C$31/100),-入力!$C$29),IF(入力!$C$30=2,ROUNDUP('ユーザー別小売(卸)価格試算(税抜)'!H671*(1+入力!$C$31/100),-入力!$C$29),IF(入力!$C$30=3,ROUND('ユーザー別小売(卸)価格試算(税抜)'!H671*(1+入力!$C$31/100),-入力!$C$29)))),'ユーザー別小売(卸)価格試算(税抜)'!H671))</f>
        <v>卸価格設定なし</v>
      </c>
      <c r="I671" s="186" t="str">
        <f>'6桁'!I671</f>
        <v>⑩Q</v>
      </c>
      <c r="J671" s="187" t="str">
        <f>IF('ユーザー別小売(卸)価格試算(税抜)'!J671="","",IF(ISNUMBER('ユーザー別小売(卸)価格試算(税抜)'!J671),IF(入力!$C$30=1,ROUNDDOWN('ユーザー別小売(卸)価格試算(税抜)'!J671*(1+入力!$C$31/100),-入力!$C$29),IF(入力!$C$30=2,ROUNDUP('ユーザー別小売(卸)価格試算(税抜)'!J671*(1+入力!$C$31/100),-入力!$C$29),IF(入力!$C$30=3,ROUND('ユーザー別小売(卸)価格試算(税抜)'!J671*(1+入力!$C$31/100),-入力!$C$29)))),'ユーザー別小売(卸)価格試算(税抜)'!J671))</f>
        <v/>
      </c>
      <c r="K671" s="186">
        <f>'6桁'!K671</f>
        <v>0</v>
      </c>
      <c r="L671" s="185" t="str">
        <f>IF('ユーザー別小売(卸)価格試算(税抜)'!L671="","",IF(ISNUMBER('ユーザー別小売(卸)価格試算(税抜)'!L671),IF(入力!$C$30=1,ROUNDDOWN('ユーザー別小売(卸)価格試算(税抜)'!L671*(1+入力!$C$31/100),-入力!$C$29),IF(入力!$C$30=2,ROUNDUP('ユーザー別小売(卸)価格試算(税抜)'!L671*(1+入力!$C$31/100),-入力!$C$29),IF(入力!$C$30=3,ROUND('ユーザー別小売(卸)価格試算(税抜)'!L671*(1+入力!$C$31/100),-入力!$C$29)))),'ユーザー別小売(卸)価格試算(税抜)'!L671))</f>
        <v/>
      </c>
      <c r="M671" s="186">
        <f>'6桁'!M671</f>
        <v>0</v>
      </c>
      <c r="N671" s="462" t="str">
        <f>IF('ユーザー別小売(卸)価格試算(税抜)'!N671="","",IF(ISNUMBER('ユーザー別小売(卸)価格試算(税抜)'!N671),IF(入力!$E$30=1,ROUNDDOWN('ユーザー別小売(卸)価格試算(税抜)'!N671*(1+入力!$E$31/100),-入力!$E$29),IF(入力!$E$30=2,ROUNDUP('ユーザー別小売(卸)価格試算(税抜)'!N671*(1+入力!$E$31/100),-入力!$E$29),IF(入力!$E$30=3,ROUND('ユーザー別小売(卸)価格試算(税抜)'!N671*(1+入力!$E$31/100),-入力!$E$29)))),'ユーザー別小売(卸)価格試算(税抜)'!N671))</f>
        <v/>
      </c>
      <c r="O671" s="188">
        <f>'6桁'!O671</f>
        <v>0</v>
      </c>
      <c r="P671" s="462" t="str">
        <f>IF('ユーザー別小売(卸)価格試算(税抜)'!P671="","",IF(ISNUMBER('ユーザー別小売(卸)価格試算(税抜)'!P671),IF(入力!$E$30=1,ROUNDDOWN('ユーザー別小売(卸)価格試算(税抜)'!P671*(1+入力!$E$31/100),-入力!$E$29),IF(入力!$E$30=2,ROUNDUP('ユーザー別小売(卸)価格試算(税抜)'!P671*(1+入力!$E$31/100),-入力!$E$29),IF(入力!$E$30=3,ROUND('ユーザー別小売(卸)価格試算(税抜)'!P671*(1+入力!$E$31/100),-入力!$E$29)))),'ユーザー別小売(卸)価格試算(税抜)'!P671))</f>
        <v/>
      </c>
      <c r="Q671" s="165">
        <f>'6桁'!Q671</f>
        <v>0</v>
      </c>
      <c r="X671" s="4"/>
    </row>
    <row r="672" spans="2:24" ht="30" customHeight="1">
      <c r="B672" s="642" t="s">
        <v>2054</v>
      </c>
      <c r="C672" s="643"/>
      <c r="D672" s="644"/>
      <c r="E672" s="642">
        <v>121</v>
      </c>
      <c r="F672" s="643"/>
      <c r="G672" s="644"/>
      <c r="H672" s="464" t="str">
        <f>IF('ユーザー別小売(卸)価格試算(税抜)'!H672="","",IF(ISNUMBER('ユーザー別小売(卸)価格試算(税抜)'!H672),IF(入力!$C$30=1,ROUNDDOWN('ユーザー別小売(卸)価格試算(税抜)'!H672*(1+入力!$C$31/100),-入力!$C$29),IF(入力!$C$30=2,ROUNDUP('ユーザー別小売(卸)価格試算(税抜)'!H672*(1+入力!$C$31/100),-入力!$C$29),IF(入力!$C$30=3,ROUND('ユーザー別小売(卸)価格試算(税抜)'!H672*(1+入力!$C$31/100),-入力!$C$29)))),'ユーザー別小売(卸)価格試算(税抜)'!H672))</f>
        <v>卸価格設定なし</v>
      </c>
      <c r="I672" s="186" t="str">
        <f>'6桁'!I672</f>
        <v>⑩Q</v>
      </c>
      <c r="J672" s="187" t="str">
        <f>IF('ユーザー別小売(卸)価格試算(税抜)'!J672="","",IF(ISNUMBER('ユーザー別小売(卸)価格試算(税抜)'!J672),IF(入力!$C$30=1,ROUNDDOWN('ユーザー別小売(卸)価格試算(税抜)'!J672*(1+入力!$C$31/100),-入力!$C$29),IF(入力!$C$30=2,ROUNDUP('ユーザー別小売(卸)価格試算(税抜)'!J672*(1+入力!$C$31/100),-入力!$C$29),IF(入力!$C$30=3,ROUND('ユーザー別小売(卸)価格試算(税抜)'!J672*(1+入力!$C$31/100),-入力!$C$29)))),'ユーザー別小売(卸)価格試算(税抜)'!J672))</f>
        <v/>
      </c>
      <c r="K672" s="186">
        <f>'6桁'!K672</f>
        <v>0</v>
      </c>
      <c r="L672" s="185" t="str">
        <f>IF('ユーザー別小売(卸)価格試算(税抜)'!L672="","",IF(ISNUMBER('ユーザー別小売(卸)価格試算(税抜)'!L672),IF(入力!$C$30=1,ROUNDDOWN('ユーザー別小売(卸)価格試算(税抜)'!L672*(1+入力!$C$31/100),-入力!$C$29),IF(入力!$C$30=2,ROUNDUP('ユーザー別小売(卸)価格試算(税抜)'!L672*(1+入力!$C$31/100),-入力!$C$29),IF(入力!$C$30=3,ROUND('ユーザー別小売(卸)価格試算(税抜)'!L672*(1+入力!$C$31/100),-入力!$C$29)))),'ユーザー別小売(卸)価格試算(税抜)'!L672))</f>
        <v/>
      </c>
      <c r="M672" s="186">
        <f>'6桁'!M672</f>
        <v>0</v>
      </c>
      <c r="N672" s="462" t="str">
        <f>IF('ユーザー別小売(卸)価格試算(税抜)'!N672="","",IF(ISNUMBER('ユーザー別小売(卸)価格試算(税抜)'!N672),IF(入力!$E$30=1,ROUNDDOWN('ユーザー別小売(卸)価格試算(税抜)'!N672*(1+入力!$E$31/100),-入力!$E$29),IF(入力!$E$30=2,ROUNDUP('ユーザー別小売(卸)価格試算(税抜)'!N672*(1+入力!$E$31/100),-入力!$E$29),IF(入力!$E$30=3,ROUND('ユーザー別小売(卸)価格試算(税抜)'!N672*(1+入力!$E$31/100),-入力!$E$29)))),'ユーザー別小売(卸)価格試算(税抜)'!N672))</f>
        <v/>
      </c>
      <c r="O672" s="188">
        <f>'6桁'!O672</f>
        <v>0</v>
      </c>
      <c r="P672" s="462" t="str">
        <f>IF('ユーザー別小売(卸)価格試算(税抜)'!P672="","",IF(ISNUMBER('ユーザー別小売(卸)価格試算(税抜)'!P672),IF(入力!$E$30=1,ROUNDDOWN('ユーザー別小売(卸)価格試算(税抜)'!P672*(1+入力!$E$31/100),-入力!$E$29),IF(入力!$E$30=2,ROUNDUP('ユーザー別小売(卸)価格試算(税抜)'!P672*(1+入力!$E$31/100),-入力!$E$29),IF(入力!$E$30=3,ROUND('ユーザー別小売(卸)価格試算(税抜)'!P672*(1+入力!$E$31/100),-入力!$E$29)))),'ユーザー別小売(卸)価格試算(税抜)'!P672))</f>
        <v/>
      </c>
      <c r="Q672" s="165">
        <f>'6桁'!Q672</f>
        <v>0</v>
      </c>
      <c r="S672" s="327"/>
      <c r="X672" s="4"/>
    </row>
    <row r="673" spans="2:27" ht="30" customHeight="1">
      <c r="B673" s="660" t="s">
        <v>2055</v>
      </c>
      <c r="C673" s="661"/>
      <c r="D673" s="662"/>
      <c r="E673" s="660" t="s">
        <v>1132</v>
      </c>
      <c r="F673" s="661"/>
      <c r="G673" s="662"/>
      <c r="H673" s="466" t="str">
        <f>IF('ユーザー別小売(卸)価格試算(税抜)'!H673="","",IF(ISNUMBER('ユーザー別小売(卸)価格試算(税抜)'!H673),IF(入力!$C$30=1,ROUNDDOWN('ユーザー別小売(卸)価格試算(税抜)'!H673*(1+入力!$C$31/100),-入力!$C$29),IF(入力!$C$30=2,ROUNDUP('ユーザー別小売(卸)価格試算(税抜)'!H673*(1+入力!$C$31/100),-入力!$C$29),IF(入力!$C$30=3,ROUND('ユーザー別小売(卸)価格試算(税抜)'!H673*(1+入力!$C$31/100),-入力!$C$29)))),'ユーザー別小売(卸)価格試算(税抜)'!H673))</f>
        <v/>
      </c>
      <c r="I673" s="360">
        <f>'6桁'!I673</f>
        <v>0</v>
      </c>
      <c r="J673" s="194" t="str">
        <f>IF('ユーザー別小売(卸)価格試算(税抜)'!J673="","",IF(ISNUMBER('ユーザー別小売(卸)価格試算(税抜)'!J673),IF(入力!$C$30=1,ROUNDDOWN('ユーザー別小売(卸)価格試算(税抜)'!J673*(1+入力!$C$31/100),-入力!$C$29),IF(入力!$C$30=2,ROUNDUP('ユーザー別小売(卸)価格試算(税抜)'!J673*(1+入力!$C$31/100),-入力!$C$29),IF(入力!$C$30=3,ROUND('ユーザー別小売(卸)価格試算(税抜)'!J673*(1+入力!$C$31/100),-入力!$C$29)))),'ユーザー別小売(卸)価格試算(税抜)'!J673))</f>
        <v/>
      </c>
      <c r="K673" s="360">
        <f>'6桁'!K673</f>
        <v>0</v>
      </c>
      <c r="L673" s="94" t="str">
        <f>IF('ユーザー別小売(卸)価格試算(税抜)'!L673="","",IF(ISNUMBER('ユーザー別小売(卸)価格試算(税抜)'!L673),IF(入力!$C$30=1,ROUNDDOWN('ユーザー別小売(卸)価格試算(税抜)'!L673*(1+入力!$C$31/100),-入力!$C$29),IF(入力!$C$30=2,ROUNDUP('ユーザー別小売(卸)価格試算(税抜)'!L673*(1+入力!$C$31/100),-入力!$C$29),IF(入力!$C$30=3,ROUND('ユーザー別小売(卸)価格試算(税抜)'!L673*(1+入力!$C$31/100),-入力!$C$29)))),'ユーザー別小売(卸)価格試算(税抜)'!L673))</f>
        <v/>
      </c>
      <c r="M673" s="360">
        <f>'6桁'!M673</f>
        <v>0</v>
      </c>
      <c r="N673" s="475" t="str">
        <f>IF('ユーザー別小売(卸)価格試算(税抜)'!N673="","",IF(ISNUMBER('ユーザー別小売(卸)価格試算(税抜)'!N673),IF(入力!$E$30=1,ROUNDDOWN('ユーザー別小売(卸)価格試算(税抜)'!N673*(1+入力!$E$31/100),-入力!$E$29),IF(入力!$E$30=2,ROUNDUP('ユーザー別小売(卸)価格試算(税抜)'!N673*(1+入力!$E$31/100),-入力!$E$29),IF(入力!$E$30=3,ROUND('ユーザー別小売(卸)価格試算(税抜)'!N673*(1+入力!$E$31/100),-入力!$E$29)))),'ユーザー別小売(卸)価格試算(税抜)'!N673))</f>
        <v>卸価格設定なし</v>
      </c>
      <c r="O673" s="133" t="str">
        <f>'6桁'!O673</f>
        <v>Q</v>
      </c>
      <c r="P673" s="475" t="str">
        <f>IF('ユーザー別小売(卸)価格試算(税抜)'!P673="","",IF(ISNUMBER('ユーザー別小売(卸)価格試算(税抜)'!P673),IF(入力!$E$30=1,ROUNDDOWN('ユーザー別小売(卸)価格試算(税抜)'!P673*(1+入力!$E$31/100),-入力!$E$29),IF(入力!$E$30=2,ROUNDUP('ユーザー別小売(卸)価格試算(税抜)'!P673*(1+入力!$E$31/100),-入力!$E$29),IF(入力!$E$30=3,ROUND('ユーザー別小売(卸)価格試算(税抜)'!P673*(1+入力!$E$31/100),-入力!$E$29)))),'ユーザー別小売(卸)価格試算(税抜)'!P673))</f>
        <v>卸価格設定なし</v>
      </c>
      <c r="Q673" s="288" t="str">
        <f>'6桁'!Q673</f>
        <v>Q</v>
      </c>
      <c r="X673" s="4"/>
    </row>
    <row r="674" spans="2:27" ht="30" customHeight="1">
      <c r="B674" s="648" t="s">
        <v>2056</v>
      </c>
      <c r="C674" s="649"/>
      <c r="D674" s="650"/>
      <c r="E674" s="648" t="s">
        <v>1130</v>
      </c>
      <c r="F674" s="649"/>
      <c r="G674" s="650"/>
      <c r="H674" s="183" t="str">
        <f>IF('ユーザー別小売(卸)価格試算(税抜)'!H674="","",IF(ISNUMBER('ユーザー別小売(卸)価格試算(税抜)'!H674),IF(入力!$C$30=1,ROUNDDOWN('ユーザー別小売(卸)価格試算(税抜)'!H674*(1+入力!$C$31/100),-入力!$C$29),IF(入力!$C$30=2,ROUNDUP('ユーザー別小売(卸)価格試算(税抜)'!H674*(1+入力!$C$31/100),-入力!$C$29),IF(入力!$C$30=3,ROUND('ユーザー別小売(卸)価格試算(税抜)'!H674*(1+入力!$C$31/100),-入力!$C$29)))),'ユーザー別小売(卸)価格試算(税抜)'!H674))</f>
        <v/>
      </c>
      <c r="I674" s="96">
        <f>'6桁'!I674</f>
        <v>0</v>
      </c>
      <c r="J674" s="183">
        <f>IF('ユーザー別小売(卸)価格試算(税抜)'!J674="","",IF(ISNUMBER('ユーザー別小売(卸)価格試算(税抜)'!J674),IF(入力!$C$30=1,ROUNDDOWN('ユーザー別小売(卸)価格試算(税抜)'!J674*(1+入力!$C$31/100),-入力!$C$29),IF(入力!$C$30=2,ROUNDUP('ユーザー別小売(卸)価格試算(税抜)'!J674*(1+入力!$C$31/100),-入力!$C$29),IF(入力!$C$30=3,ROUND('ユーザー別小売(卸)価格試算(税抜)'!J674*(1+入力!$C$31/100),-入力!$C$29)))),'ユーザー別小売(卸)価格試算(税抜)'!J674))</f>
        <v>27500</v>
      </c>
      <c r="K674" s="96" t="str">
        <f>'6桁'!K674</f>
        <v>□
ﾅﾛｰ</v>
      </c>
      <c r="L674" s="95" t="str">
        <f>IF('ユーザー別小売(卸)価格試算(税抜)'!L674="","",IF(ISNUMBER('ユーザー別小売(卸)価格試算(税抜)'!L674),IF(入力!$C$30=1,ROUNDDOWN('ユーザー別小売(卸)価格試算(税抜)'!L674*(1+入力!$C$31/100),-入力!$C$29),IF(入力!$C$30=2,ROUNDUP('ユーザー別小売(卸)価格試算(税抜)'!L674*(1+入力!$C$31/100),-入力!$C$29),IF(入力!$C$30=3,ROUND('ユーザー別小売(卸)価格試算(税抜)'!L674*(1+入力!$C$31/100),-入力!$C$29)))),'ユーザー別小売(卸)価格試算(税抜)'!L674))</f>
        <v/>
      </c>
      <c r="M674" s="96">
        <f>'6桁'!M674</f>
        <v>0</v>
      </c>
      <c r="N674" s="456" t="str">
        <f>IF('ユーザー別小売(卸)価格試算(税抜)'!N674="","",IF(ISNUMBER('ユーザー別小売(卸)価格試算(税抜)'!N674),IF(入力!$E$30=1,ROUNDDOWN('ユーザー別小売(卸)価格試算(税抜)'!N674*(1+入力!$E$31/100),-入力!$E$29),IF(入力!$E$30=2,ROUNDUP('ユーザー別小売(卸)価格試算(税抜)'!N674*(1+入力!$E$31/100),-入力!$E$29),IF(入力!$E$30=3,ROUND('ユーザー別小売(卸)価格試算(税抜)'!N674*(1+入力!$E$31/100),-入力!$E$29)))),'ユーザー別小売(卸)価格試算(税抜)'!N674))</f>
        <v/>
      </c>
      <c r="O674" s="126">
        <f>'6桁'!O674</f>
        <v>0</v>
      </c>
      <c r="P674" s="456" t="str">
        <f>IF('ユーザー別小売(卸)価格試算(税抜)'!P674="","",IF(ISNUMBER('ユーザー別小売(卸)価格試算(税抜)'!P674),IF(入力!$E$30=1,ROUNDDOWN('ユーザー別小売(卸)価格試算(税抜)'!P674*(1+入力!$E$31/100),-入力!$E$29),IF(入力!$E$30=2,ROUNDUP('ユーザー別小売(卸)価格試算(税抜)'!P674*(1+入力!$E$31/100),-入力!$E$29),IF(入力!$E$30=3,ROUND('ユーザー別小売(卸)価格試算(税抜)'!P674*(1+入力!$E$31/100),-入力!$E$29)))),'ユーザー別小売(卸)価格試算(税抜)'!P674))</f>
        <v/>
      </c>
      <c r="Q674" s="20">
        <f>'6桁'!Q674</f>
        <v>0</v>
      </c>
      <c r="X674" s="4"/>
    </row>
    <row r="675" spans="2:27" ht="30" customHeight="1">
      <c r="B675" s="648" t="s">
        <v>2057</v>
      </c>
      <c r="C675" s="649"/>
      <c r="D675" s="650"/>
      <c r="E675" s="648" t="s">
        <v>1129</v>
      </c>
      <c r="F675" s="649"/>
      <c r="G675" s="650"/>
      <c r="H675" s="183" t="str">
        <f>IF('ユーザー別小売(卸)価格試算(税抜)'!H675="","",IF(ISNUMBER('ユーザー別小売(卸)価格試算(税抜)'!H675),IF(入力!$C$30=1,ROUNDDOWN('ユーザー別小売(卸)価格試算(税抜)'!H675*(1+入力!$C$31/100),-入力!$C$29),IF(入力!$C$30=2,ROUNDUP('ユーザー別小売(卸)価格試算(税抜)'!H675*(1+入力!$C$31/100),-入力!$C$29),IF(入力!$C$30=3,ROUND('ユーザー別小売(卸)価格試算(税抜)'!H675*(1+入力!$C$31/100),-入力!$C$29)))),'ユーザー別小売(卸)価格試算(税抜)'!H675))</f>
        <v/>
      </c>
      <c r="I675" s="96">
        <f>'6桁'!I675</f>
        <v>0</v>
      </c>
      <c r="J675" s="183">
        <f>IF('ユーザー別小売(卸)価格試算(税抜)'!J675="","",IF(ISNUMBER('ユーザー別小売(卸)価格試算(税抜)'!J675),IF(入力!$C$30=1,ROUNDDOWN('ユーザー別小売(卸)価格試算(税抜)'!J675*(1+入力!$C$31/100),-入力!$C$29),IF(入力!$C$30=2,ROUNDUP('ユーザー別小売(卸)価格試算(税抜)'!J675*(1+入力!$C$31/100),-入力!$C$29),IF(入力!$C$30=3,ROUND('ユーザー別小売(卸)価格試算(税抜)'!J675*(1+入力!$C$31/100),-入力!$C$29)))),'ユーザー別小売(卸)価格試算(税抜)'!J675))</f>
        <v>28050</v>
      </c>
      <c r="K675" s="96" t="str">
        <f>'6桁'!K675</f>
        <v>ﾅﾛｰ</v>
      </c>
      <c r="L675" s="95" t="str">
        <f>IF('ユーザー別小売(卸)価格試算(税抜)'!L675="","",IF(ISNUMBER('ユーザー別小売(卸)価格試算(税抜)'!L675),IF(入力!$C$30=1,ROUNDDOWN('ユーザー別小売(卸)価格試算(税抜)'!L675*(1+入力!$C$31/100),-入力!$C$29),IF(入力!$C$30=2,ROUNDUP('ユーザー別小売(卸)価格試算(税抜)'!L675*(1+入力!$C$31/100),-入力!$C$29),IF(入力!$C$30=3,ROUND('ユーザー別小売(卸)価格試算(税抜)'!L675*(1+入力!$C$31/100),-入力!$C$29)))),'ユーザー別小売(卸)価格試算(税抜)'!L675))</f>
        <v/>
      </c>
      <c r="M675" s="96">
        <f>'6桁'!M675</f>
        <v>0</v>
      </c>
      <c r="N675" s="456" t="str">
        <f>IF('ユーザー別小売(卸)価格試算(税抜)'!N675="","",IF(ISNUMBER('ユーザー別小売(卸)価格試算(税抜)'!N675),IF(入力!$E$30=1,ROUNDDOWN('ユーザー別小売(卸)価格試算(税抜)'!N675*(1+入力!$E$31/100),-入力!$E$29),IF(入力!$E$30=2,ROUNDUP('ユーザー別小売(卸)価格試算(税抜)'!N675*(1+入力!$E$31/100),-入力!$E$29),IF(入力!$E$30=3,ROUND('ユーザー別小売(卸)価格試算(税抜)'!N675*(1+入力!$E$31/100),-入力!$E$29)))),'ユーザー別小売(卸)価格試算(税抜)'!N675))</f>
        <v/>
      </c>
      <c r="O675" s="126">
        <f>'6桁'!O675</f>
        <v>0</v>
      </c>
      <c r="P675" s="456" t="str">
        <f>IF('ユーザー別小売(卸)価格試算(税抜)'!P675="","",IF(ISNUMBER('ユーザー別小売(卸)価格試算(税抜)'!P675),IF(入力!$E$30=1,ROUNDDOWN('ユーザー別小売(卸)価格試算(税抜)'!P675*(1+入力!$E$31/100),-入力!$E$29),IF(入力!$E$30=2,ROUNDUP('ユーザー別小売(卸)価格試算(税抜)'!P675*(1+入力!$E$31/100),-入力!$E$29),IF(入力!$E$30=3,ROUND('ユーザー別小売(卸)価格試算(税抜)'!P675*(1+入力!$E$31/100),-入力!$E$29)))),'ユーザー別小売(卸)価格試算(税抜)'!P675))</f>
        <v/>
      </c>
      <c r="Q675" s="20">
        <f>'6桁'!Q675</f>
        <v>0</v>
      </c>
      <c r="X675" s="4"/>
    </row>
    <row r="676" spans="2:27" ht="30" customHeight="1">
      <c r="B676" s="648" t="s">
        <v>2058</v>
      </c>
      <c r="C676" s="649"/>
      <c r="D676" s="650"/>
      <c r="E676" s="664" t="s">
        <v>2071</v>
      </c>
      <c r="F676" s="649"/>
      <c r="G676" s="650"/>
      <c r="H676" s="183" t="str">
        <f>IF('ユーザー別小売(卸)価格試算(税抜)'!H676="","",IF(ISNUMBER('ユーザー別小売(卸)価格試算(税抜)'!H676),IF(入力!$C$30=1,ROUNDDOWN('ユーザー別小売(卸)価格試算(税抜)'!H676*(1+入力!$C$31/100),-入力!$C$29),IF(入力!$C$30=2,ROUNDUP('ユーザー別小売(卸)価格試算(税抜)'!H676*(1+入力!$C$31/100),-入力!$C$29),IF(入力!$C$30=3,ROUND('ユーザー別小売(卸)価格試算(税抜)'!H676*(1+入力!$C$31/100),-入力!$C$29)))),'ユーザー別小売(卸)価格試算(税抜)'!H676))</f>
        <v/>
      </c>
      <c r="I676" s="96">
        <f>'6桁'!I676</f>
        <v>0</v>
      </c>
      <c r="J676" s="183">
        <f>IF('ユーザー別小売(卸)価格試算(税抜)'!J676="","",IF(ISNUMBER('ユーザー別小売(卸)価格試算(税抜)'!J676),IF(入力!$C$30=1,ROUNDDOWN('ユーザー別小売(卸)価格試算(税抜)'!J676*(1+入力!$C$31/100),-入力!$C$29),IF(入力!$C$30=2,ROUNDUP('ユーザー別小売(卸)価格試算(税抜)'!J676*(1+入力!$C$31/100),-入力!$C$29),IF(入力!$C$30=3,ROUND('ユーザー別小売(卸)価格試算(税抜)'!J676*(1+入力!$C$31/100),-入力!$C$29)))),'ユーザー別小売(卸)価格試算(税抜)'!J676))</f>
        <v>26730</v>
      </c>
      <c r="K676" s="96" t="str">
        <f>'6桁'!K676</f>
        <v>Q
OWL ﾜｲﾄﾞ</v>
      </c>
      <c r="L676" s="95" t="str">
        <f>IF('ユーザー別小売(卸)価格試算(税抜)'!L676="","",IF(ISNUMBER('ユーザー別小売(卸)価格試算(税抜)'!L676),IF(入力!$C$30=1,ROUNDDOWN('ユーザー別小売(卸)価格試算(税抜)'!L676*(1+入力!$C$31/100),-入力!$C$29),IF(入力!$C$30=2,ROUNDUP('ユーザー別小売(卸)価格試算(税抜)'!L676*(1+入力!$C$31/100),-入力!$C$29),IF(入力!$C$30=3,ROUND('ユーザー別小売(卸)価格試算(税抜)'!L676*(1+入力!$C$31/100),-入力!$C$29)))),'ユーザー別小売(卸)価格試算(税抜)'!L676))</f>
        <v/>
      </c>
      <c r="M676" s="96">
        <f>'6桁'!M676</f>
        <v>0</v>
      </c>
      <c r="N676" s="456" t="str">
        <f>IF('ユーザー別小売(卸)価格試算(税抜)'!N676="","",IF(ISNUMBER('ユーザー別小売(卸)価格試算(税抜)'!N676),IF(入力!$E$30=1,ROUNDDOWN('ユーザー別小売(卸)価格試算(税抜)'!N676*(1+入力!$E$31/100),-入力!$E$29),IF(入力!$E$30=2,ROUNDUP('ユーザー別小売(卸)価格試算(税抜)'!N676*(1+入力!$E$31/100),-入力!$E$29),IF(入力!$E$30=3,ROUND('ユーザー別小売(卸)価格試算(税抜)'!N676*(1+入力!$E$31/100),-入力!$E$29)))),'ユーザー別小売(卸)価格試算(税抜)'!N676))</f>
        <v/>
      </c>
      <c r="O676" s="126">
        <f>'6桁'!O676</f>
        <v>0</v>
      </c>
      <c r="P676" s="456" t="str">
        <f>IF('ユーザー別小売(卸)価格試算(税抜)'!P676="","",IF(ISNUMBER('ユーザー別小売(卸)価格試算(税抜)'!P676),IF(入力!$E$30=1,ROUNDDOWN('ユーザー別小売(卸)価格試算(税抜)'!P676*(1+入力!$E$31/100),-入力!$E$29),IF(入力!$E$30=2,ROUNDUP('ユーザー別小売(卸)価格試算(税抜)'!P676*(1+入力!$E$31/100),-入力!$E$29),IF(入力!$E$30=3,ROUND('ユーザー別小売(卸)価格試算(税抜)'!P676*(1+入力!$E$31/100),-入力!$E$29)))),'ユーザー別小売(卸)価格試算(税抜)'!P676))</f>
        <v>卸価格設定なし</v>
      </c>
      <c r="Q676" s="20" t="str">
        <f>'6桁'!Q676</f>
        <v>Q</v>
      </c>
      <c r="X676" s="4"/>
    </row>
    <row r="677" spans="2:27" ht="30" customHeight="1">
      <c r="B677" s="648" t="s">
        <v>2059</v>
      </c>
      <c r="C677" s="649"/>
      <c r="D677" s="650"/>
      <c r="E677" s="664" t="s">
        <v>2070</v>
      </c>
      <c r="F677" s="649"/>
      <c r="G677" s="650"/>
      <c r="H677" s="183" t="str">
        <f>IF('ユーザー別小売(卸)価格試算(税抜)'!H677="","",IF(ISNUMBER('ユーザー別小売(卸)価格試算(税抜)'!H677),IF(入力!$C$30=1,ROUNDDOWN('ユーザー別小売(卸)価格試算(税抜)'!H677*(1+入力!$C$31/100),-入力!$C$29),IF(入力!$C$30=2,ROUNDUP('ユーザー別小売(卸)価格試算(税抜)'!H677*(1+入力!$C$31/100),-入力!$C$29),IF(入力!$C$30=3,ROUND('ユーザー別小売(卸)価格試算(税抜)'!H677*(1+入力!$C$31/100),-入力!$C$29)))),'ユーザー別小売(卸)価格試算(税抜)'!H677))</f>
        <v/>
      </c>
      <c r="I677" s="96">
        <f>'6桁'!I677</f>
        <v>0</v>
      </c>
      <c r="J677" s="183">
        <f>IF('ユーザー別小売(卸)価格試算(税抜)'!J677="","",IF(ISNUMBER('ユーザー別小売(卸)価格試算(税抜)'!J677),IF(入力!$C$30=1,ROUNDDOWN('ユーザー別小売(卸)価格試算(税抜)'!J677*(1+入力!$C$31/100),-入力!$C$29),IF(入力!$C$30=2,ROUNDUP('ユーザー別小売(卸)価格試算(税抜)'!J677*(1+入力!$C$31/100),-入力!$C$29),IF(入力!$C$30=3,ROUND('ユーザー別小売(卸)価格試算(税抜)'!J677*(1+入力!$C$31/100),-入力!$C$29)))),'ユーザー別小売(卸)価格試算(税抜)'!J677))</f>
        <v>29480</v>
      </c>
      <c r="K677" s="96" t="str">
        <f>'6桁'!K677</f>
        <v>Q
OWL ﾜｲﾄﾞ</v>
      </c>
      <c r="L677" s="95" t="str">
        <f>IF('ユーザー別小売(卸)価格試算(税抜)'!L677="","",IF(ISNUMBER('ユーザー別小売(卸)価格試算(税抜)'!L677),IF(入力!$C$30=1,ROUNDDOWN('ユーザー別小売(卸)価格試算(税抜)'!L677*(1+入力!$C$31/100),-入力!$C$29),IF(入力!$C$30=2,ROUNDUP('ユーザー別小売(卸)価格試算(税抜)'!L677*(1+入力!$C$31/100),-入力!$C$29),IF(入力!$C$30=3,ROUND('ユーザー別小売(卸)価格試算(税抜)'!L677*(1+入力!$C$31/100),-入力!$C$29)))),'ユーザー別小売(卸)価格試算(税抜)'!L677))</f>
        <v/>
      </c>
      <c r="M677" s="96">
        <f>'6桁'!M677</f>
        <v>0</v>
      </c>
      <c r="N677" s="456" t="str">
        <f>IF('ユーザー別小売(卸)価格試算(税抜)'!N677="","",IF(ISNUMBER('ユーザー別小売(卸)価格試算(税抜)'!N677),IF(入力!$E$30=1,ROUNDDOWN('ユーザー別小売(卸)価格試算(税抜)'!N677*(1+入力!$E$31/100),-入力!$E$29),IF(入力!$E$30=2,ROUNDUP('ユーザー別小売(卸)価格試算(税抜)'!N677*(1+入力!$E$31/100),-入力!$E$29),IF(入力!$E$30=3,ROUND('ユーザー別小売(卸)価格試算(税抜)'!N677*(1+入力!$E$31/100),-入力!$E$29)))),'ユーザー別小売(卸)価格試算(税抜)'!N677))</f>
        <v>卸価格設定なし</v>
      </c>
      <c r="O677" s="126" t="str">
        <f>'6桁'!O677</f>
        <v>Q</v>
      </c>
      <c r="P677" s="456" t="str">
        <f>IF('ユーザー別小売(卸)価格試算(税抜)'!P677="","",IF(ISNUMBER('ユーザー別小売(卸)価格試算(税抜)'!P677),IF(入力!$E$30=1,ROUNDDOWN('ユーザー別小売(卸)価格試算(税抜)'!P677*(1+入力!$E$31/100),-入力!$E$29),IF(入力!$E$30=2,ROUNDUP('ユーザー別小売(卸)価格試算(税抜)'!P677*(1+入力!$E$31/100),-入力!$E$29),IF(入力!$E$30=3,ROUND('ユーザー別小売(卸)価格試算(税抜)'!P677*(1+入力!$E$31/100),-入力!$E$29)))),'ユーザー別小売(卸)価格試算(税抜)'!P677))</f>
        <v/>
      </c>
      <c r="Q677" s="20">
        <f>'6桁'!Q677</f>
        <v>0</v>
      </c>
      <c r="X677" s="4"/>
    </row>
    <row r="678" spans="2:27" ht="30" customHeight="1">
      <c r="B678" s="648" t="s">
        <v>2060</v>
      </c>
      <c r="C678" s="649"/>
      <c r="D678" s="650"/>
      <c r="E678" s="664" t="s">
        <v>2069</v>
      </c>
      <c r="F678" s="649"/>
      <c r="G678" s="650"/>
      <c r="H678" s="183" t="str">
        <f>IF('ユーザー別小売(卸)価格試算(税抜)'!H678="","",IF(ISNUMBER('ユーザー別小売(卸)価格試算(税抜)'!H678),IF(入力!$C$30=1,ROUNDDOWN('ユーザー別小売(卸)価格試算(税抜)'!H678*(1+入力!$C$31/100),-入力!$C$29),IF(入力!$C$30=2,ROUNDUP('ユーザー別小売(卸)価格試算(税抜)'!H678*(1+入力!$C$31/100),-入力!$C$29),IF(入力!$C$30=3,ROUND('ユーザー別小売(卸)価格試算(税抜)'!H678*(1+入力!$C$31/100),-入力!$C$29)))),'ユーザー別小売(卸)価格試算(税抜)'!H678))</f>
        <v/>
      </c>
      <c r="I678" s="96">
        <f>'6桁'!I678</f>
        <v>0</v>
      </c>
      <c r="J678" s="183">
        <f>IF('ユーザー別小売(卸)価格試算(税抜)'!J678="","",IF(ISNUMBER('ユーザー別小売(卸)価格試算(税抜)'!J678),IF(入力!$C$30=1,ROUNDDOWN('ユーザー別小売(卸)価格試算(税抜)'!J678*(1+入力!$C$31/100),-入力!$C$29),IF(入力!$C$30=2,ROUNDUP('ユーザー別小売(卸)価格試算(税抜)'!J678*(1+入力!$C$31/100),-入力!$C$29),IF(入力!$C$30=3,ROUND('ユーザー別小売(卸)価格試算(税抜)'!J678*(1+入力!$C$31/100),-入力!$C$29)))),'ユーザー別小売(卸)価格試算(税抜)'!J678))</f>
        <v>32340</v>
      </c>
      <c r="K678" s="96" t="str">
        <f>'6桁'!K678</f>
        <v>Q
OWL ﾜｲﾄﾞ</v>
      </c>
      <c r="L678" s="95" t="str">
        <f>IF('ユーザー別小売(卸)価格試算(税抜)'!L678="","",IF(ISNUMBER('ユーザー別小売(卸)価格試算(税抜)'!L678),IF(入力!$C$30=1,ROUNDDOWN('ユーザー別小売(卸)価格試算(税抜)'!L678*(1+入力!$C$31/100),-入力!$C$29),IF(入力!$C$30=2,ROUNDUP('ユーザー別小売(卸)価格試算(税抜)'!L678*(1+入力!$C$31/100),-入力!$C$29),IF(入力!$C$30=3,ROUND('ユーザー別小売(卸)価格試算(税抜)'!L678*(1+入力!$C$31/100),-入力!$C$29)))),'ユーザー別小売(卸)価格試算(税抜)'!L678))</f>
        <v/>
      </c>
      <c r="M678" s="96">
        <f>'6桁'!M678</f>
        <v>0</v>
      </c>
      <c r="N678" s="456" t="str">
        <f>IF('ユーザー別小売(卸)価格試算(税抜)'!N678="","",IF(ISNUMBER('ユーザー別小売(卸)価格試算(税抜)'!N678),IF(入力!$E$30=1,ROUNDDOWN('ユーザー別小売(卸)価格試算(税抜)'!N678*(1+入力!$E$31/100),-入力!$E$29),IF(入力!$E$30=2,ROUNDUP('ユーザー別小売(卸)価格試算(税抜)'!N678*(1+入力!$E$31/100),-入力!$E$29),IF(入力!$E$30=3,ROUND('ユーザー別小売(卸)価格試算(税抜)'!N678*(1+入力!$E$31/100),-入力!$E$29)))),'ユーザー別小売(卸)価格試算(税抜)'!N678))</f>
        <v/>
      </c>
      <c r="O678" s="126">
        <f>'6桁'!O678</f>
        <v>0</v>
      </c>
      <c r="P678" s="456" t="str">
        <f>IF('ユーザー別小売(卸)価格試算(税抜)'!P678="","",IF(ISNUMBER('ユーザー別小売(卸)価格試算(税抜)'!P678),IF(入力!$E$30=1,ROUNDDOWN('ユーザー別小売(卸)価格試算(税抜)'!P678*(1+入力!$E$31/100),-入力!$E$29),IF(入力!$E$30=2,ROUNDUP('ユーザー別小売(卸)価格試算(税抜)'!P678*(1+入力!$E$31/100),-入力!$E$29),IF(入力!$E$30=3,ROUND('ユーザー別小売(卸)価格試算(税抜)'!P678*(1+入力!$E$31/100),-入力!$E$29)))),'ユーザー別小売(卸)価格試算(税抜)'!P678))</f>
        <v>卸価格設定なし</v>
      </c>
      <c r="Q678" s="20" t="str">
        <f>'6桁'!Q678</f>
        <v>Q</v>
      </c>
      <c r="X678" s="4"/>
    </row>
    <row r="679" spans="2:27" ht="30" customHeight="1">
      <c r="B679" s="648" t="s">
        <v>2061</v>
      </c>
      <c r="C679" s="649"/>
      <c r="D679" s="650"/>
      <c r="E679" s="664" t="s">
        <v>2068</v>
      </c>
      <c r="F679" s="649"/>
      <c r="G679" s="650"/>
      <c r="H679" s="183" t="str">
        <f>IF('ユーザー別小売(卸)価格試算(税抜)'!H679="","",IF(ISNUMBER('ユーザー別小売(卸)価格試算(税抜)'!H679),IF(入力!$C$30=1,ROUNDDOWN('ユーザー別小売(卸)価格試算(税抜)'!H679*(1+入力!$C$31/100),-入力!$C$29),IF(入力!$C$30=2,ROUNDUP('ユーザー別小売(卸)価格試算(税抜)'!H679*(1+入力!$C$31/100),-入力!$C$29),IF(入力!$C$30=3,ROUND('ユーザー別小売(卸)価格試算(税抜)'!H679*(1+入力!$C$31/100),-入力!$C$29)))),'ユーザー別小売(卸)価格試算(税抜)'!H679))</f>
        <v/>
      </c>
      <c r="I679" s="96">
        <f>'6桁'!I679</f>
        <v>0</v>
      </c>
      <c r="J679" s="183">
        <f>IF('ユーザー別小売(卸)価格試算(税抜)'!J679="","",IF(ISNUMBER('ユーザー別小売(卸)価格試算(税抜)'!J679),IF(入力!$C$30=1,ROUNDDOWN('ユーザー別小売(卸)価格試算(税抜)'!J679*(1+入力!$C$31/100),-入力!$C$29),IF(入力!$C$30=2,ROUNDUP('ユーザー別小売(卸)価格試算(税抜)'!J679*(1+入力!$C$31/100),-入力!$C$29),IF(入力!$C$30=3,ROUND('ユーザー別小売(卸)価格試算(税抜)'!J679*(1+入力!$C$31/100),-入力!$C$29)))),'ユーザー別小売(卸)価格試算(税抜)'!J679))</f>
        <v>35970</v>
      </c>
      <c r="K679" s="96" t="str">
        <f>'6桁'!K679</f>
        <v>Q
OWL ﾜｲﾄﾞ</v>
      </c>
      <c r="L679" s="95" t="str">
        <f>IF('ユーザー別小売(卸)価格試算(税抜)'!L679="","",IF(ISNUMBER('ユーザー別小売(卸)価格試算(税抜)'!L679),IF(入力!$C$30=1,ROUNDDOWN('ユーザー別小売(卸)価格試算(税抜)'!L679*(1+入力!$C$31/100),-入力!$C$29),IF(入力!$C$30=2,ROUNDUP('ユーザー別小売(卸)価格試算(税抜)'!L679*(1+入力!$C$31/100),-入力!$C$29),IF(入力!$C$30=3,ROUND('ユーザー別小売(卸)価格試算(税抜)'!L679*(1+入力!$C$31/100),-入力!$C$29)))),'ユーザー別小売(卸)価格試算(税抜)'!L679))</f>
        <v/>
      </c>
      <c r="M679" s="96">
        <f>'6桁'!M679</f>
        <v>0</v>
      </c>
      <c r="N679" s="456" t="str">
        <f>IF('ユーザー別小売(卸)価格試算(税抜)'!N679="","",IF(ISNUMBER('ユーザー別小売(卸)価格試算(税抜)'!N679),IF(入力!$E$30=1,ROUNDDOWN('ユーザー別小売(卸)価格試算(税抜)'!N679*(1+入力!$E$31/100),-入力!$E$29),IF(入力!$E$30=2,ROUNDUP('ユーザー別小売(卸)価格試算(税抜)'!N679*(1+入力!$E$31/100),-入力!$E$29),IF(入力!$E$30=3,ROUND('ユーザー別小売(卸)価格試算(税抜)'!N679*(1+入力!$E$31/100),-入力!$E$29)))),'ユーザー別小売(卸)価格試算(税抜)'!N679))</f>
        <v/>
      </c>
      <c r="O679" s="126">
        <f>'6桁'!O679</f>
        <v>0</v>
      </c>
      <c r="P679" s="456" t="str">
        <f>IF('ユーザー別小売(卸)価格試算(税抜)'!P679="","",IF(ISNUMBER('ユーザー別小売(卸)価格試算(税抜)'!P679),IF(入力!$E$30=1,ROUNDDOWN('ユーザー別小売(卸)価格試算(税抜)'!P679*(1+入力!$E$31/100),-入力!$E$29),IF(入力!$E$30=2,ROUNDUP('ユーザー別小売(卸)価格試算(税抜)'!P679*(1+入力!$E$31/100),-入力!$E$29),IF(入力!$E$30=3,ROUND('ユーザー別小売(卸)価格試算(税抜)'!P679*(1+入力!$E$31/100),-入力!$E$29)))),'ユーザー別小売(卸)価格試算(税抜)'!P679))</f>
        <v>卸価格設定なし</v>
      </c>
      <c r="Q679" s="20" t="str">
        <f>'6桁'!Q679</f>
        <v>Q</v>
      </c>
      <c r="X679" s="4"/>
    </row>
    <row r="680" spans="2:27" ht="30" customHeight="1">
      <c r="B680" s="648" t="s">
        <v>2062</v>
      </c>
      <c r="C680" s="649"/>
      <c r="D680" s="650"/>
      <c r="E680" s="648" t="s">
        <v>1133</v>
      </c>
      <c r="F680" s="649"/>
      <c r="G680" s="650"/>
      <c r="H680" s="183" t="str">
        <f>IF('ユーザー別小売(卸)価格試算(税抜)'!H680="","",IF(ISNUMBER('ユーザー別小売(卸)価格試算(税抜)'!H680),IF(入力!$C$30=1,ROUNDDOWN('ユーザー別小売(卸)価格試算(税抜)'!H680*(1+入力!$C$31/100),-入力!$C$29),IF(入力!$C$30=2,ROUNDUP('ユーザー別小売(卸)価格試算(税抜)'!H680*(1+入力!$C$31/100),-入力!$C$29),IF(入力!$C$30=3,ROUND('ユーザー別小売(卸)価格試算(税抜)'!H680*(1+入力!$C$31/100),-入力!$C$29)))),'ユーザー別小売(卸)価格試算(税抜)'!H680))</f>
        <v/>
      </c>
      <c r="I680" s="96">
        <f>'6桁'!I680</f>
        <v>0</v>
      </c>
      <c r="J680" s="183">
        <f>IF('ユーザー別小売(卸)価格試算(税抜)'!J680="","",IF(ISNUMBER('ユーザー別小売(卸)価格試算(税抜)'!J680),IF(入力!$C$30=1,ROUNDDOWN('ユーザー別小売(卸)価格試算(税抜)'!J680*(1+入力!$C$31/100),-入力!$C$29),IF(入力!$C$30=2,ROUNDUP('ユーザー別小売(卸)価格試算(税抜)'!J680*(1+入力!$C$31/100),-入力!$C$29),IF(入力!$C$30=3,ROUND('ユーザー別小売(卸)価格試算(税抜)'!J680*(1+入力!$C$31/100),-入力!$C$29)))),'ユーザー別小売(卸)価格試算(税抜)'!J680))</f>
        <v>27720</v>
      </c>
      <c r="K680" s="96" t="str">
        <f>'6桁'!K680</f>
        <v>Q
OWL ﾅﾛｰ</v>
      </c>
      <c r="L680" s="95" t="str">
        <f>IF('ユーザー別小売(卸)価格試算(税抜)'!L680="","",IF(ISNUMBER('ユーザー別小売(卸)価格試算(税抜)'!L680),IF(入力!$C$30=1,ROUNDDOWN('ユーザー別小売(卸)価格試算(税抜)'!L680*(1+入力!$C$31/100),-入力!$C$29),IF(入力!$C$30=2,ROUNDUP('ユーザー別小売(卸)価格試算(税抜)'!L680*(1+入力!$C$31/100),-入力!$C$29),IF(入力!$C$30=3,ROUND('ユーザー別小売(卸)価格試算(税抜)'!L680*(1+入力!$C$31/100),-入力!$C$29)))),'ユーザー別小売(卸)価格試算(税抜)'!L680))</f>
        <v/>
      </c>
      <c r="M680" s="96">
        <f>'6桁'!M680</f>
        <v>0</v>
      </c>
      <c r="N680" s="472" t="str">
        <f>IF('ユーザー別小売(卸)価格試算(税抜)'!N680="","",IF(ISNUMBER('ユーザー別小売(卸)価格試算(税抜)'!N680),IF(入力!$E$30=1,ROUNDDOWN('ユーザー別小売(卸)価格試算(税抜)'!N680*(1+入力!$E$31/100),-入力!$E$29),IF(入力!$E$30=2,ROUNDUP('ユーザー別小売(卸)価格試算(税抜)'!N680*(1+入力!$E$31/100),-入力!$E$29),IF(入力!$E$30=3,ROUND('ユーザー別小売(卸)価格試算(税抜)'!N680*(1+入力!$E$31/100),-入力!$E$29)))),'ユーザー別小売(卸)価格試算(税抜)'!N680))</f>
        <v/>
      </c>
      <c r="O680" s="110">
        <f>'6桁'!O680</f>
        <v>0</v>
      </c>
      <c r="P680" s="472" t="str">
        <f>IF('ユーザー別小売(卸)価格試算(税抜)'!P680="","",IF(ISNUMBER('ユーザー別小売(卸)価格試算(税抜)'!P680),IF(入力!$E$30=1,ROUNDDOWN('ユーザー別小売(卸)価格試算(税抜)'!P680*(1+入力!$E$31/100),-入力!$E$29),IF(入力!$E$30=2,ROUNDUP('ユーザー別小売(卸)価格試算(税抜)'!P680*(1+入力!$E$31/100),-入力!$E$29),IF(入力!$E$30=3,ROUND('ユーザー別小売(卸)価格試算(税抜)'!P680*(1+入力!$E$31/100),-入力!$E$29)))),'ユーザー別小売(卸)価格試算(税抜)'!P680))</f>
        <v/>
      </c>
      <c r="Q680" s="109">
        <f>'6桁'!Q680</f>
        <v>0</v>
      </c>
      <c r="X680" s="4"/>
    </row>
    <row r="681" spans="2:27" ht="30" customHeight="1">
      <c r="B681" s="657" t="s">
        <v>2063</v>
      </c>
      <c r="C681" s="658"/>
      <c r="D681" s="659"/>
      <c r="E681" s="657" t="s">
        <v>1134</v>
      </c>
      <c r="F681" s="658"/>
      <c r="G681" s="659"/>
      <c r="H681" s="184" t="str">
        <f>IF('ユーザー別小売(卸)価格試算(税抜)'!H681="","",IF(ISNUMBER('ユーザー別小売(卸)価格試算(税抜)'!H681),IF(入力!$C$30=1,ROUNDDOWN('ユーザー別小売(卸)価格試算(税抜)'!H681*(1+入力!$C$31/100),-入力!$C$29),IF(入力!$C$30=2,ROUNDUP('ユーザー別小売(卸)価格試算(税抜)'!H681*(1+入力!$C$31/100),-入力!$C$29),IF(入力!$C$30=3,ROUND('ユーザー別小売(卸)価格試算(税抜)'!H681*(1+入力!$C$31/100),-入力!$C$29)))),'ユーザー別小売(卸)価格試算(税抜)'!H681))</f>
        <v/>
      </c>
      <c r="I681" s="99">
        <f>'6桁'!I681</f>
        <v>0</v>
      </c>
      <c r="J681" s="184">
        <f>IF('ユーザー別小売(卸)価格試算(税抜)'!J681="","",IF(ISNUMBER('ユーザー別小売(卸)価格試算(税抜)'!J681),IF(入力!$C$30=1,ROUNDDOWN('ユーザー別小売(卸)価格試算(税抜)'!J681*(1+入力!$C$31/100),-入力!$C$29),IF(入力!$C$30=2,ROUNDUP('ユーザー別小売(卸)価格試算(税抜)'!J681*(1+入力!$C$31/100),-入力!$C$29),IF(入力!$C$30=3,ROUND('ユーザー別小売(卸)価格試算(税抜)'!J681*(1+入力!$C$31/100),-入力!$C$29)))),'ユーザー別小売(卸)価格試算(税抜)'!J681))</f>
        <v>32450</v>
      </c>
      <c r="K681" s="99" t="str">
        <f>'6桁'!K681</f>
        <v>Q
OWL ﾅﾛｰ</v>
      </c>
      <c r="L681" s="111" t="str">
        <f>IF('ユーザー別小売(卸)価格試算(税抜)'!L681="","",IF(ISNUMBER('ユーザー別小売(卸)価格試算(税抜)'!L681),IF(入力!$C$30=1,ROUNDDOWN('ユーザー別小売(卸)価格試算(税抜)'!L681*(1+入力!$C$31/100),-入力!$C$29),IF(入力!$C$30=2,ROUNDUP('ユーザー別小売(卸)価格試算(税抜)'!L681*(1+入力!$C$31/100),-入力!$C$29),IF(入力!$C$30=3,ROUND('ユーザー別小売(卸)価格試算(税抜)'!L681*(1+入力!$C$31/100),-入力!$C$29)))),'ユーザー別小売(卸)価格試算(税抜)'!L681))</f>
        <v/>
      </c>
      <c r="M681" s="99">
        <f>'6桁'!M681</f>
        <v>0</v>
      </c>
      <c r="N681" s="482" t="str">
        <f>IF('ユーザー別小売(卸)価格試算(税抜)'!N681="","",IF(ISNUMBER('ユーザー別小売(卸)価格試算(税抜)'!N681),IF(入力!$E$30=1,ROUNDDOWN('ユーザー別小売(卸)価格試算(税抜)'!N681*(1+入力!$E$31/100),-入力!$E$29),IF(入力!$E$30=2,ROUNDUP('ユーザー別小売(卸)価格試算(税抜)'!N681*(1+入力!$E$31/100),-入力!$E$29),IF(入力!$E$30=3,ROUND('ユーザー別小売(卸)価格試算(税抜)'!N681*(1+入力!$E$31/100),-入力!$E$29)))),'ユーザー別小売(卸)価格試算(税抜)'!N681))</f>
        <v/>
      </c>
      <c r="O681" s="112">
        <f>'6桁'!O681</f>
        <v>0</v>
      </c>
      <c r="P681" s="482" t="str">
        <f>IF('ユーザー別小売(卸)価格試算(税抜)'!P681="","",IF(ISNUMBER('ユーザー別小売(卸)価格試算(税抜)'!P681),IF(入力!$E$30=1,ROUNDDOWN('ユーザー別小売(卸)価格試算(税抜)'!P681*(1+入力!$E$31/100),-入力!$E$29),IF(入力!$E$30=2,ROUNDUP('ユーザー別小売(卸)価格試算(税抜)'!P681*(1+入力!$E$31/100),-入力!$E$29),IF(入力!$E$30=3,ROUND('ユーザー別小売(卸)価格試算(税抜)'!P681*(1+入力!$E$31/100),-入力!$E$29)))),'ユーザー別小売(卸)価格試算(税抜)'!P681))</f>
        <v/>
      </c>
      <c r="Q681" s="113">
        <f>'6桁'!Q681</f>
        <v>0</v>
      </c>
      <c r="X681" s="4"/>
    </row>
    <row r="682" spans="2:27" ht="30" customHeight="1">
      <c r="B682" s="660" t="s">
        <v>2064</v>
      </c>
      <c r="C682" s="661"/>
      <c r="D682" s="662"/>
      <c r="E682" s="660" t="s">
        <v>1135</v>
      </c>
      <c r="F682" s="661"/>
      <c r="G682" s="662"/>
      <c r="H682" s="194" t="str">
        <f>IF('ユーザー別小売(卸)価格試算(税抜)'!H682="","",IF(ISNUMBER('ユーザー別小売(卸)価格試算(税抜)'!H682),IF(入力!$C$30=1,ROUNDDOWN('ユーザー別小売(卸)価格試算(税抜)'!H682*(1+入力!$C$31/100),-入力!$C$29),IF(入力!$C$30=2,ROUNDUP('ユーザー別小売(卸)価格試算(税抜)'!H682*(1+入力!$C$31/100),-入力!$C$29),IF(入力!$C$30=3,ROUND('ユーザー別小売(卸)価格試算(税抜)'!H682*(1+入力!$C$31/100),-入力!$C$29)))),'ユーザー別小売(卸)価格試算(税抜)'!H682))</f>
        <v/>
      </c>
      <c r="I682" s="360">
        <f>'6桁'!I682</f>
        <v>0</v>
      </c>
      <c r="J682" s="194" t="str">
        <f>IF('ユーザー別小売(卸)価格試算(税抜)'!J682="","",IF(ISNUMBER('ユーザー別小売(卸)価格試算(税抜)'!J682),IF(入力!$C$30=1,ROUNDDOWN('ユーザー別小売(卸)価格試算(税抜)'!J682*(1+入力!$C$31/100),-入力!$C$29),IF(入力!$C$30=2,ROUNDUP('ユーザー別小売(卸)価格試算(税抜)'!J682*(1+入力!$C$31/100),-入力!$C$29),IF(入力!$C$30=3,ROUND('ユーザー別小売(卸)価格試算(税抜)'!J682*(1+入力!$C$31/100),-入力!$C$29)))),'ユーザー別小売(卸)価格試算(税抜)'!J682))</f>
        <v/>
      </c>
      <c r="K682" s="360">
        <f>'6桁'!K682</f>
        <v>0</v>
      </c>
      <c r="L682" s="94" t="str">
        <f>IF('ユーザー別小売(卸)価格試算(税抜)'!L682="","",IF(ISNUMBER('ユーザー別小売(卸)価格試算(税抜)'!L682),IF(入力!$C$30=1,ROUNDDOWN('ユーザー別小売(卸)価格試算(税抜)'!L682*(1+入力!$C$31/100),-入力!$C$29),IF(入力!$C$30=2,ROUNDUP('ユーザー別小売(卸)価格試算(税抜)'!L682*(1+入力!$C$31/100),-入力!$C$29),IF(入力!$C$30=3,ROUND('ユーザー別小売(卸)価格試算(税抜)'!L682*(1+入力!$C$31/100),-入力!$C$29)))),'ユーザー別小売(卸)価格試算(税抜)'!L682))</f>
        <v/>
      </c>
      <c r="M682" s="360">
        <f>'6桁'!M682</f>
        <v>0</v>
      </c>
      <c r="N682" s="478" t="str">
        <f>IF('ユーザー別小売(卸)価格試算(税抜)'!N682="","",IF(ISNUMBER('ユーザー別小売(卸)価格試算(税抜)'!N682),IF(入力!$E$30=1,ROUNDDOWN('ユーザー別小売(卸)価格試算(税抜)'!N682*(1+入力!$E$31/100),-入力!$E$29),IF(入力!$E$30=2,ROUNDUP('ユーザー別小売(卸)価格試算(税抜)'!N682*(1+入力!$E$31/100),-入力!$E$29),IF(入力!$E$30=3,ROUND('ユーザー別小売(卸)価格試算(税抜)'!N682*(1+入力!$E$31/100),-入力!$E$29)))),'ユーザー別小売(卸)価格試算(税抜)'!N682))</f>
        <v>卸価格設定なし</v>
      </c>
      <c r="O682" s="116" t="str">
        <f>'6桁'!O682</f>
        <v>Q</v>
      </c>
      <c r="P682" s="478" t="str">
        <f>IF('ユーザー別小売(卸)価格試算(税抜)'!P682="","",IF(ISNUMBER('ユーザー別小売(卸)価格試算(税抜)'!P682),IF(入力!$E$30=1,ROUNDDOWN('ユーザー別小売(卸)価格試算(税抜)'!P682*(1+入力!$E$31/100),-入力!$E$29),IF(入力!$E$30=2,ROUNDUP('ユーザー別小売(卸)価格試算(税抜)'!P682*(1+入力!$E$31/100),-入力!$E$29),IF(入力!$E$30=3,ROUND('ユーザー別小売(卸)価格試算(税抜)'!P682*(1+入力!$E$31/100),-入力!$E$29)))),'ユーザー別小売(卸)価格試算(税抜)'!P682))</f>
        <v>卸価格設定なし</v>
      </c>
      <c r="Q682" s="288" t="str">
        <f>'6桁'!Q682</f>
        <v>R</v>
      </c>
      <c r="X682" s="4"/>
    </row>
    <row r="683" spans="2:27" ht="30" customHeight="1">
      <c r="B683" s="657" t="s">
        <v>2065</v>
      </c>
      <c r="C683" s="658"/>
      <c r="D683" s="659"/>
      <c r="E683" s="663" t="s">
        <v>2067</v>
      </c>
      <c r="F683" s="658"/>
      <c r="G683" s="659"/>
      <c r="H683" s="184" t="str">
        <f>IF('ユーザー別小売(卸)価格試算(税抜)'!H683="","",IF(ISNUMBER('ユーザー別小売(卸)価格試算(税抜)'!H683),IF(入力!$C$30=1,ROUNDDOWN('ユーザー別小売(卸)価格試算(税抜)'!H683*(1+入力!$C$31/100),-入力!$C$29),IF(入力!$C$30=2,ROUNDUP('ユーザー別小売(卸)価格試算(税抜)'!H683*(1+入力!$C$31/100),-入力!$C$29),IF(入力!$C$30=3,ROUND('ユーザー別小売(卸)価格試算(税抜)'!H683*(1+入力!$C$31/100),-入力!$C$29)))),'ユーザー別小売(卸)価格試算(税抜)'!H683))</f>
        <v/>
      </c>
      <c r="I683" s="99">
        <f>'6桁'!I683</f>
        <v>0</v>
      </c>
      <c r="J683" s="184" t="str">
        <f>IF('ユーザー別小売(卸)価格試算(税抜)'!J683="","",IF(ISNUMBER('ユーザー別小売(卸)価格試算(税抜)'!J683),IF(入力!$C$30=1,ROUNDDOWN('ユーザー別小売(卸)価格試算(税抜)'!J683*(1+入力!$C$31/100),-入力!$C$29),IF(入力!$C$30=2,ROUNDUP('ユーザー別小売(卸)価格試算(税抜)'!J683*(1+入力!$C$31/100),-入力!$C$29),IF(入力!$C$30=3,ROUND('ユーザー別小売(卸)価格試算(税抜)'!J683*(1+入力!$C$31/100),-入力!$C$29)))),'ユーザー別小売(卸)価格試算(税抜)'!J683))</f>
        <v/>
      </c>
      <c r="K683" s="99">
        <f>'6桁'!K683</f>
        <v>0</v>
      </c>
      <c r="L683" s="111" t="str">
        <f>IF('ユーザー別小売(卸)価格試算(税抜)'!L683="","",IF(ISNUMBER('ユーザー別小売(卸)価格試算(税抜)'!L683),IF(入力!$C$30=1,ROUNDDOWN('ユーザー別小売(卸)価格試算(税抜)'!L683*(1+入力!$C$31/100),-入力!$C$29),IF(入力!$C$30=2,ROUNDUP('ユーザー別小売(卸)価格試算(税抜)'!L683*(1+入力!$C$31/100),-入力!$C$29),IF(入力!$C$30=3,ROUND('ユーザー別小売(卸)価格試算(税抜)'!L683*(1+入力!$C$31/100),-入力!$C$29)))),'ユーザー別小売(卸)価格試算(税抜)'!L683))</f>
        <v/>
      </c>
      <c r="M683" s="99">
        <f>'6桁'!M683</f>
        <v>0</v>
      </c>
      <c r="N683" s="482" t="str">
        <f>IF('ユーザー別小売(卸)価格試算(税抜)'!N683="","",IF(ISNUMBER('ユーザー別小売(卸)価格試算(税抜)'!N683),IF(入力!$E$30=1,ROUNDDOWN('ユーザー別小売(卸)価格試算(税抜)'!N683*(1+入力!$E$31/100),-入力!$E$29),IF(入力!$E$30=2,ROUNDUP('ユーザー別小売(卸)価格試算(税抜)'!N683*(1+入力!$E$31/100),-入力!$E$29),IF(入力!$E$30=3,ROUND('ユーザー別小売(卸)価格試算(税抜)'!N683*(1+入力!$E$31/100),-入力!$E$29)))),'ユーザー別小売(卸)価格試算(税抜)'!N683))</f>
        <v>卸価格設定なし</v>
      </c>
      <c r="O683" s="112" t="str">
        <f>'6桁'!O683</f>
        <v>Q</v>
      </c>
      <c r="P683" s="482" t="str">
        <f>IF('ユーザー別小売(卸)価格試算(税抜)'!P683="","",IF(ISNUMBER('ユーザー別小売(卸)価格試算(税抜)'!P683),IF(入力!$E$30=1,ROUNDDOWN('ユーザー別小売(卸)価格試算(税抜)'!P683*(1+入力!$E$31/100),-入力!$E$29),IF(入力!$E$30=2,ROUNDUP('ユーザー別小売(卸)価格試算(税抜)'!P683*(1+入力!$E$31/100),-入力!$E$29),IF(入力!$E$30=3,ROUND('ユーザー別小売(卸)価格試算(税抜)'!P683*(1+入力!$E$31/100),-入力!$E$29)))),'ユーザー別小売(卸)価格試算(税抜)'!P683))</f>
        <v>卸価格設定なし</v>
      </c>
      <c r="Q683" s="113" t="str">
        <f>'6桁'!Q683</f>
        <v>Q</v>
      </c>
      <c r="X683" s="4"/>
    </row>
    <row r="684" spans="2:27" ht="30" customHeight="1" thickBot="1">
      <c r="B684" s="665" t="s">
        <v>2066</v>
      </c>
      <c r="C684" s="666"/>
      <c r="D684" s="667"/>
      <c r="E684" s="665" t="s">
        <v>1136</v>
      </c>
      <c r="F684" s="666"/>
      <c r="G684" s="667"/>
      <c r="H684" s="197" t="str">
        <f>IF('ユーザー別小売(卸)価格試算(税抜)'!H684="","",IF(ISNUMBER('ユーザー別小売(卸)価格試算(税抜)'!H684),IF(入力!$C$30=1,ROUNDDOWN('ユーザー別小売(卸)価格試算(税抜)'!H684*(1+入力!$C$31/100),-入力!$C$29),IF(入力!$C$30=2,ROUNDUP('ユーザー別小売(卸)価格試算(税抜)'!H684*(1+入力!$C$31/100),-入力!$C$29),IF(入力!$C$30=3,ROUND('ユーザー別小売(卸)価格試算(税抜)'!H684*(1+入力!$C$31/100),-入力!$C$29)))),'ユーザー別小売(卸)価格試算(税抜)'!H684))</f>
        <v/>
      </c>
      <c r="I684" s="196">
        <f>'6桁'!I684</f>
        <v>0</v>
      </c>
      <c r="J684" s="197" t="str">
        <f>IF('ユーザー別小売(卸)価格試算(税抜)'!J684="","",IF(ISNUMBER('ユーザー別小売(卸)価格試算(税抜)'!J684),IF(入力!$C$30=1,ROUNDDOWN('ユーザー別小売(卸)価格試算(税抜)'!J684*(1+入力!$C$31/100),-入力!$C$29),IF(入力!$C$30=2,ROUNDUP('ユーザー別小売(卸)価格試算(税抜)'!J684*(1+入力!$C$31/100),-入力!$C$29),IF(入力!$C$30=3,ROUND('ユーザー別小売(卸)価格試算(税抜)'!J684*(1+入力!$C$31/100),-入力!$C$29)))),'ユーザー別小売(卸)価格試算(税抜)'!J684))</f>
        <v/>
      </c>
      <c r="K684" s="196">
        <f>'6桁'!K684</f>
        <v>0</v>
      </c>
      <c r="L684" s="195" t="str">
        <f>IF('ユーザー別小売(卸)価格試算(税抜)'!L684="","",IF(ISNUMBER('ユーザー別小売(卸)価格試算(税抜)'!L684),IF(入力!$C$30=1,ROUNDDOWN('ユーザー別小売(卸)価格試算(税抜)'!L684*(1+入力!$C$31/100),-入力!$C$29),IF(入力!$C$30=2,ROUNDUP('ユーザー別小売(卸)価格試算(税抜)'!L684*(1+入力!$C$31/100),-入力!$C$29),IF(入力!$C$30=3,ROUND('ユーザー別小売(卸)価格試算(税抜)'!L684*(1+入力!$C$31/100),-入力!$C$29)))),'ユーザー別小売(卸)価格試算(税抜)'!L684))</f>
        <v/>
      </c>
      <c r="M684" s="196">
        <f>'6桁'!M684</f>
        <v>0</v>
      </c>
      <c r="N684" s="483" t="str">
        <f>IF('ユーザー別小売(卸)価格試算(税抜)'!N684="","",IF(ISNUMBER('ユーザー別小売(卸)価格試算(税抜)'!N684),IF(入力!$E$30=1,ROUNDDOWN('ユーザー別小売(卸)価格試算(税抜)'!N684*(1+入力!$E$31/100),-入力!$E$29),IF(入力!$E$30=2,ROUNDUP('ユーザー別小売(卸)価格試算(税抜)'!N684*(1+入力!$E$31/100),-入力!$E$29),IF(入力!$E$30=3,ROUND('ユーザー別小売(卸)価格試算(税抜)'!N684*(1+入力!$E$31/100),-入力!$E$29)))),'ユーザー別小売(卸)価格試算(税抜)'!N684))</f>
        <v/>
      </c>
      <c r="O684" s="198">
        <f>'6桁'!O684</f>
        <v>0</v>
      </c>
      <c r="P684" s="483" t="str">
        <f>IF('ユーザー別小売(卸)価格試算(税抜)'!P684="","",IF(ISNUMBER('ユーザー別小売(卸)価格試算(税抜)'!P684),IF(入力!$E$30=1,ROUNDDOWN('ユーザー別小売(卸)価格試算(税抜)'!P684*(1+入力!$E$31/100),-入力!$E$29),IF(入力!$E$30=2,ROUNDUP('ユーザー別小売(卸)価格試算(税抜)'!P684*(1+入力!$E$31/100),-入力!$E$29),IF(入力!$E$30=3,ROUND('ユーザー別小売(卸)価格試算(税抜)'!P684*(1+入力!$E$31/100),-入力!$E$29)))),'ユーザー別小売(卸)価格試算(税抜)'!P684))</f>
        <v>卸価格設定なし</v>
      </c>
      <c r="Q684" s="395" t="str">
        <f>'6桁'!Q684</f>
        <v>Q</v>
      </c>
      <c r="X684" s="4"/>
    </row>
    <row r="685" spans="2:27" ht="57.75" customHeight="1">
      <c r="B685" s="546" t="s">
        <v>2040</v>
      </c>
      <c r="C685" s="546"/>
      <c r="D685" s="546"/>
      <c r="E685" s="546"/>
      <c r="F685" s="546"/>
      <c r="G685" s="546"/>
      <c r="H685" s="546"/>
      <c r="I685" s="546"/>
      <c r="J685" s="546"/>
      <c r="K685" s="546"/>
      <c r="L685" s="546"/>
      <c r="M685" s="546"/>
      <c r="N685" s="546"/>
      <c r="O685" s="546"/>
      <c r="P685" s="546"/>
      <c r="Q685" s="546"/>
      <c r="R685" s="546"/>
      <c r="S685" s="546"/>
      <c r="T685" s="546"/>
      <c r="U685" s="546"/>
      <c r="V685" s="546"/>
      <c r="W685" s="546"/>
      <c r="X685" s="546"/>
      <c r="Y685" s="546"/>
    </row>
    <row r="687" spans="2:27" ht="14.25" customHeight="1" thickBot="1"/>
    <row r="688" spans="2:27" ht="25.5" customHeight="1" thickTop="1" thickBot="1">
      <c r="B688" s="518" t="s">
        <v>36</v>
      </c>
      <c r="C688" s="519"/>
      <c r="D688" s="519"/>
      <c r="E688" s="519"/>
      <c r="F688" s="519"/>
      <c r="G688" s="519"/>
      <c r="H688" s="519"/>
      <c r="I688" s="519"/>
      <c r="J688" s="519"/>
      <c r="K688" s="519"/>
      <c r="L688" s="519"/>
      <c r="M688" s="519"/>
      <c r="N688" s="519"/>
      <c r="O688" s="519"/>
      <c r="P688" s="519"/>
      <c r="Q688" s="519"/>
      <c r="R688" s="519"/>
      <c r="S688" s="519"/>
      <c r="T688" s="519"/>
      <c r="U688" s="519"/>
      <c r="V688" s="519"/>
      <c r="W688" s="519"/>
      <c r="X688" s="519"/>
      <c r="Y688" s="519"/>
      <c r="Z688" s="519"/>
      <c r="AA688" s="520"/>
    </row>
    <row r="689" spans="2:24" ht="20.25" customHeight="1" thickTop="1" thickBot="1">
      <c r="C689" s="40"/>
      <c r="D689" s="40"/>
      <c r="E689" s="40"/>
      <c r="F689" s="79"/>
      <c r="H689" s="79"/>
      <c r="K689" s="52"/>
      <c r="M689" s="52"/>
      <c r="Q689" s="52"/>
    </row>
    <row r="690" spans="2:24" ht="20.100000000000001" customHeight="1" thickBot="1">
      <c r="B690" s="521" t="s">
        <v>452</v>
      </c>
      <c r="C690" s="534" t="s">
        <v>524</v>
      </c>
      <c r="D690" s="637"/>
      <c r="E690" s="535"/>
      <c r="F690" s="531" t="s">
        <v>453</v>
      </c>
      <c r="G690" s="532"/>
      <c r="H690" s="532"/>
      <c r="I690" s="532"/>
      <c r="J690" s="532"/>
      <c r="K690" s="532"/>
      <c r="L690" s="532"/>
      <c r="M690" s="532"/>
      <c r="N690" s="532"/>
      <c r="O690" s="532"/>
      <c r="P690" s="532"/>
      <c r="Q690" s="533"/>
      <c r="V690" s="4"/>
      <c r="X690" s="4"/>
    </row>
    <row r="691" spans="2:24" ht="39.950000000000003" customHeight="1">
      <c r="B691" s="522"/>
      <c r="C691" s="536"/>
      <c r="D691" s="547"/>
      <c r="E691" s="537"/>
      <c r="F691" s="683" t="s">
        <v>824</v>
      </c>
      <c r="G691" s="684"/>
      <c r="H691" s="683" t="s">
        <v>826</v>
      </c>
      <c r="I691" s="684"/>
      <c r="J691" s="685" t="s">
        <v>827</v>
      </c>
      <c r="K691" s="684"/>
      <c r="L691" s="685" t="s">
        <v>828</v>
      </c>
      <c r="M691" s="686"/>
      <c r="N691" s="683" t="s">
        <v>1998</v>
      </c>
      <c r="O691" s="684"/>
      <c r="P691" s="686" t="s">
        <v>2118</v>
      </c>
      <c r="Q691" s="684"/>
      <c r="V691" s="4"/>
      <c r="X691" s="4"/>
    </row>
    <row r="692" spans="2:24" ht="20.100000000000001" customHeight="1" thickBot="1">
      <c r="B692" s="523"/>
      <c r="C692" s="538"/>
      <c r="D692" s="618"/>
      <c r="E692" s="539"/>
      <c r="F692" s="514" t="s">
        <v>825</v>
      </c>
      <c r="G692" s="515"/>
      <c r="H692" s="514" t="s">
        <v>825</v>
      </c>
      <c r="I692" s="515"/>
      <c r="J692" s="514" t="s">
        <v>825</v>
      </c>
      <c r="K692" s="515"/>
      <c r="L692" s="514" t="s">
        <v>825</v>
      </c>
      <c r="M692" s="555"/>
      <c r="N692" s="514" t="s">
        <v>793</v>
      </c>
      <c r="O692" s="515"/>
      <c r="P692" s="555" t="s">
        <v>825</v>
      </c>
      <c r="Q692" s="515"/>
      <c r="V692" s="4"/>
      <c r="X692" s="4"/>
    </row>
    <row r="693" spans="2:24" ht="30" customHeight="1">
      <c r="B693" s="687">
        <v>17</v>
      </c>
      <c r="C693" s="680" t="s">
        <v>2074</v>
      </c>
      <c r="D693" s="681"/>
      <c r="E693" s="682"/>
      <c r="F693" s="93" t="str">
        <f>IF('ユーザー別小売(卸)価格試算(税抜)'!F693="","",IF(ISNUMBER('ユーザー別小売(卸)価格試算(税抜)'!F693),IF(入力!$C$30=1,ROUNDDOWN('ユーザー別小売(卸)価格試算(税抜)'!F693*(1+入力!$C$31/100),-入力!$C$29),IF(入力!$C$30=2,ROUNDUP('ユーザー別小売(卸)価格試算(税抜)'!F693*(1+入力!$C$31/100),-入力!$C$29),IF(入力!$C$30=3,ROUND('ユーザー別小売(卸)価格試算(税抜)'!F693*(1+入力!$C$31/100),-入力!$C$29)))),'ユーザー別小売(卸)価格試算(税抜)'!F693))</f>
        <v/>
      </c>
      <c r="G693" s="92">
        <f>'6桁'!G693</f>
        <v>0</v>
      </c>
      <c r="H693" s="93" t="str">
        <f>IF('ユーザー別小売(卸)価格試算(税抜)'!H693="","",IF(ISNUMBER('ユーザー別小売(卸)価格試算(税抜)'!H693),IF(入力!$C$30=1,ROUNDDOWN('ユーザー別小売(卸)価格試算(税抜)'!H693*(1+入力!$C$31/100),-入力!$C$29),IF(入力!$C$30=2,ROUNDUP('ユーザー別小売(卸)価格試算(税抜)'!H693*(1+入力!$C$31/100),-入力!$C$29),IF(入力!$C$30=3,ROUND('ユーザー別小売(卸)価格試算(税抜)'!H693*(1+入力!$C$31/100),-入力!$C$29)))),'ユーザー別小売(卸)価格試算(税抜)'!H693))</f>
        <v/>
      </c>
      <c r="I693" s="92">
        <f>'6桁'!I693</f>
        <v>0</v>
      </c>
      <c r="J693" s="93" t="str">
        <f>IF('ユーザー別小売(卸)価格試算(税抜)'!J693="","",IF(ISNUMBER('ユーザー別小売(卸)価格試算(税抜)'!J693),IF(入力!$C$30=1,ROUNDDOWN('ユーザー別小売(卸)価格試算(税抜)'!J693*(1+入力!$C$31/100),-入力!$C$29),IF(入力!$C$30=2,ROUNDUP('ユーザー別小売(卸)価格試算(税抜)'!J693*(1+入力!$C$31/100),-入力!$C$29),IF(入力!$C$30=3,ROUND('ユーザー別小売(卸)価格試算(税抜)'!J693*(1+入力!$C$31/100),-入力!$C$29)))),'ユーザー別小売(卸)価格試算(税抜)'!J693))</f>
        <v/>
      </c>
      <c r="K693" s="92">
        <f>'6桁'!K693</f>
        <v>0</v>
      </c>
      <c r="L693" s="93">
        <f>IF('ユーザー別小売(卸)価格試算(税抜)'!L693="","",IF(ISNUMBER('ユーザー別小売(卸)価格試算(税抜)'!L693),IF(入力!$C$30=1,ROUNDDOWN('ユーザー別小売(卸)価格試算(税抜)'!L693*(1+入力!$C$31/100),-入力!$C$29),IF(入力!$C$30=2,ROUNDUP('ユーザー別小売(卸)価格試算(税抜)'!L693*(1+入力!$C$31/100),-入力!$C$29),IF(入力!$C$30=3,ROUND('ユーザー別小売(卸)価格試算(税抜)'!L693*(1+入力!$C$31/100),-入力!$C$29)))),'ユーザー別小売(卸)価格試算(税抜)'!L693))</f>
        <v>38500</v>
      </c>
      <c r="M693" s="92" t="str">
        <f>'6桁'!M693</f>
        <v>※
RBL</v>
      </c>
      <c r="N693" s="93" t="str">
        <f>IF('ユーザー別小売(卸)価格試算(税抜)'!N693="","",IF(ISNUMBER('ユーザー別小売(卸)価格試算(税抜)'!N693),IF(入力!$C$30=1,ROUNDDOWN('ユーザー別小売(卸)価格試算(税抜)'!N693*(1+入力!$C$31/100),-入力!$C$29),IF(入力!$C$30=2,ROUNDUP('ユーザー別小売(卸)価格試算(税抜)'!N693*(1+入力!$C$31/100),-入力!$C$29),IF(入力!$C$30=3,ROUND('ユーザー別小売(卸)価格試算(税抜)'!N693*(1+入力!$C$31/100),-入力!$C$29)))),'ユーザー別小売(卸)価格試算(税抜)'!N693))</f>
        <v/>
      </c>
      <c r="O693" s="92">
        <f>'6桁'!O693</f>
        <v>0</v>
      </c>
      <c r="P693" s="202" t="str">
        <f>IF('ユーザー別小売(卸)価格試算(税抜)'!P693="","",IF(ISNUMBER('ユーザー別小売(卸)価格試算(税抜)'!P693),IF(入力!$C$30=1,ROUNDDOWN('ユーザー別小売(卸)価格試算(税抜)'!P693*(1+入力!$C$31/100),-入力!$C$29),IF(入力!$C$30=2,ROUNDUP('ユーザー別小売(卸)価格試算(税抜)'!P693*(1+入力!$C$31/100),-入力!$C$29),IF(入力!$C$30=3,ROUND('ユーザー別小売(卸)価格試算(税抜)'!P693*(1+入力!$C$31/100),-入力!$C$29)))),'ユーザー別小売(卸)価格試算(税抜)'!P693))</f>
        <v/>
      </c>
      <c r="Q693" s="325">
        <f>'6桁'!Q693</f>
        <v>0</v>
      </c>
      <c r="V693" s="4"/>
      <c r="X693" s="4"/>
    </row>
    <row r="694" spans="2:24" ht="30" customHeight="1">
      <c r="B694" s="670"/>
      <c r="C694" s="677" t="s">
        <v>2075</v>
      </c>
      <c r="D694" s="678"/>
      <c r="E694" s="679"/>
      <c r="F694" s="100" t="str">
        <f>IF('ユーザー別小売(卸)価格試算(税抜)'!F694="","",IF(ISNUMBER('ユーザー別小売(卸)価格試算(税抜)'!F694),IF(入力!$C$30=1,ROUNDDOWN('ユーザー別小売(卸)価格試算(税抜)'!F694*(1+入力!$C$31/100),-入力!$C$29),IF(入力!$C$30=2,ROUNDUP('ユーザー別小売(卸)価格試算(税抜)'!F694*(1+入力!$C$31/100),-入力!$C$29),IF(入力!$C$30=3,ROUND('ユーザー別小売(卸)価格試算(税抜)'!F694*(1+入力!$C$31/100),-入力!$C$29)))),'ユーザー別小売(卸)価格試算(税抜)'!F694))</f>
        <v/>
      </c>
      <c r="G694" s="98">
        <f>'6桁'!G694</f>
        <v>0</v>
      </c>
      <c r="H694" s="100" t="str">
        <f>IF('ユーザー別小売(卸)価格試算(税抜)'!H694="","",IF(ISNUMBER('ユーザー別小売(卸)価格試算(税抜)'!H694),IF(入力!$C$30=1,ROUNDDOWN('ユーザー別小売(卸)価格試算(税抜)'!H694*(1+入力!$C$31/100),-入力!$C$29),IF(入力!$C$30=2,ROUNDUP('ユーザー別小売(卸)価格試算(税抜)'!H694*(1+入力!$C$31/100),-入力!$C$29),IF(入力!$C$30=3,ROUND('ユーザー別小売(卸)価格試算(税抜)'!H694*(1+入力!$C$31/100),-入力!$C$29)))),'ユーザー別小売(卸)価格試算(税抜)'!H694))</f>
        <v/>
      </c>
      <c r="I694" s="98">
        <f>'6桁'!I694</f>
        <v>0</v>
      </c>
      <c r="J694" s="100" t="str">
        <f>IF('ユーザー別小売(卸)価格試算(税抜)'!J694="","",IF(ISNUMBER('ユーザー別小売(卸)価格試算(税抜)'!J694),IF(入力!$C$30=1,ROUNDDOWN('ユーザー別小売(卸)価格試算(税抜)'!J694*(1+入力!$C$31/100),-入力!$C$29),IF(入力!$C$30=2,ROUNDUP('ユーザー別小売(卸)価格試算(税抜)'!J694*(1+入力!$C$31/100),-入力!$C$29),IF(入力!$C$30=3,ROUND('ユーザー別小売(卸)価格試算(税抜)'!J694*(1+入力!$C$31/100),-入力!$C$29)))),'ユーザー別小売(卸)価格試算(税抜)'!J694))</f>
        <v/>
      </c>
      <c r="K694" s="98">
        <f>'6桁'!K694</f>
        <v>0</v>
      </c>
      <c r="L694" s="100" t="str">
        <f>IF('ユーザー別小売(卸)価格試算(税抜)'!L694="","",IF(ISNUMBER('ユーザー別小売(卸)価格試算(税抜)'!L694),IF(入力!$C$30=1,ROUNDDOWN('ユーザー別小売(卸)価格試算(税抜)'!L694*(1+入力!$C$31/100),-入力!$C$29),IF(入力!$C$30=2,ROUNDUP('ユーザー別小売(卸)価格試算(税抜)'!L694*(1+入力!$C$31/100),-入力!$C$29),IF(入力!$C$30=3,ROUND('ユーザー別小売(卸)価格試算(税抜)'!L694*(1+入力!$C$31/100),-入力!$C$29)))),'ユーザー別小売(卸)価格試算(税抜)'!L694))</f>
        <v/>
      </c>
      <c r="M694" s="98">
        <f>'6桁'!M694</f>
        <v>0</v>
      </c>
      <c r="N694" s="100" t="str">
        <f>IF('ユーザー別小売(卸)価格試算(税抜)'!N694="","",IF(ISNUMBER('ユーザー別小売(卸)価格試算(税抜)'!N694),IF(入力!$C$30=1,ROUNDDOWN('ユーザー別小売(卸)価格試算(税抜)'!N694*(1+入力!$C$31/100),-入力!$C$29),IF(入力!$C$30=2,ROUNDUP('ユーザー別小売(卸)価格試算(税抜)'!N694*(1+入力!$C$31/100),-入力!$C$29),IF(入力!$C$30=3,ROUND('ユーザー別小売(卸)価格試算(税抜)'!N694*(1+入力!$C$31/100),-入力!$C$29)))),'ユーザー別小売(卸)価格試算(税抜)'!N694))</f>
        <v/>
      </c>
      <c r="O694" s="98">
        <f>'6桁'!O694</f>
        <v>0</v>
      </c>
      <c r="P694" s="471" t="str">
        <f>IF('ユーザー別小売(卸)価格試算(税抜)'!P694="","",IF(ISNUMBER('ユーザー別小売(卸)価格試算(税抜)'!P694),IF(入力!$C$30=1,ROUNDDOWN('ユーザー別小売(卸)価格試算(税抜)'!P694*(1+入力!$C$31/100),-入力!$C$29),IF(入力!$C$30=2,ROUNDUP('ユーザー別小売(卸)価格試算(税抜)'!P694*(1+入力!$C$31/100),-入力!$C$29),IF(入力!$C$30=3,ROUND('ユーザー別小売(卸)価格試算(税抜)'!P694*(1+入力!$C$31/100),-入力!$C$29)))),'ユーザー別小売(卸)価格試算(税抜)'!P694))</f>
        <v>卸価格設定なし</v>
      </c>
      <c r="Q694" s="333" t="str">
        <f>'6桁'!Q694</f>
        <v>WL</v>
      </c>
      <c r="V694" s="4"/>
      <c r="X694" s="4"/>
    </row>
    <row r="695" spans="2:24" ht="30" customHeight="1">
      <c r="B695" s="668">
        <v>16</v>
      </c>
      <c r="C695" s="671" t="s">
        <v>2076</v>
      </c>
      <c r="D695" s="672"/>
      <c r="E695" s="673"/>
      <c r="F695" s="289" t="str">
        <f>IF('ユーザー別小売(卸)価格試算(税抜)'!F695="","",IF(ISNUMBER('ユーザー別小売(卸)価格試算(税抜)'!F695),IF(入力!$C$30=1,ROUNDDOWN('ユーザー別小売(卸)価格試算(税抜)'!F695*(1+入力!$C$31/100),-入力!$C$29),IF(入力!$C$30=2,ROUNDUP('ユーザー別小売(卸)価格試算(税抜)'!F695*(1+入力!$C$31/100),-入力!$C$29),IF(入力!$C$30=3,ROUND('ユーザー別小売(卸)価格試算(税抜)'!F695*(1+入力!$C$31/100),-入力!$C$29)))),'ユーザー別小売(卸)価格試算(税抜)'!F695))</f>
        <v/>
      </c>
      <c r="G695" s="237">
        <f>'6桁'!G695</f>
        <v>0</v>
      </c>
      <c r="H695" s="289" t="str">
        <f>IF('ユーザー別小売(卸)価格試算(税抜)'!H695="","",IF(ISNUMBER('ユーザー別小売(卸)価格試算(税抜)'!H695),IF(入力!$C$30=1,ROUNDDOWN('ユーザー別小売(卸)価格試算(税抜)'!H695*(1+入力!$C$31/100),-入力!$C$29),IF(入力!$C$30=2,ROUNDUP('ユーザー別小売(卸)価格試算(税抜)'!H695*(1+入力!$C$31/100),-入力!$C$29),IF(入力!$C$30=3,ROUND('ユーザー別小売(卸)価格試算(税抜)'!H695*(1+入力!$C$31/100),-入力!$C$29)))),'ユーザー別小売(卸)価格試算(税抜)'!H695))</f>
        <v/>
      </c>
      <c r="I695" s="237">
        <f>'6桁'!I695</f>
        <v>0</v>
      </c>
      <c r="J695" s="289" t="str">
        <f>IF('ユーザー別小売(卸)価格試算(税抜)'!J695="","",IF(ISNUMBER('ユーザー別小売(卸)価格試算(税抜)'!J695),IF(入力!$C$30=1,ROUNDDOWN('ユーザー別小売(卸)価格試算(税抜)'!J695*(1+入力!$C$31/100),-入力!$C$29),IF(入力!$C$30=2,ROUNDUP('ユーザー別小売(卸)価格試算(税抜)'!J695*(1+入力!$C$31/100),-入力!$C$29),IF(入力!$C$30=3,ROUND('ユーザー別小売(卸)価格試算(税抜)'!J695*(1+入力!$C$31/100),-入力!$C$29)))),'ユーザー別小売(卸)価格試算(税抜)'!J695))</f>
        <v/>
      </c>
      <c r="K695" s="237">
        <f>'6桁'!K695</f>
        <v>0</v>
      </c>
      <c r="L695" s="289">
        <f>IF('ユーザー別小売(卸)価格試算(税抜)'!L695="","",IF(ISNUMBER('ユーザー別小売(卸)価格試算(税抜)'!L695),IF(入力!$C$30=1,ROUNDDOWN('ユーザー別小売(卸)価格試算(税抜)'!L695*(1+入力!$C$31/100),-入力!$C$29),IF(入力!$C$30=2,ROUNDUP('ユーザー別小売(卸)価格試算(税抜)'!L695*(1+入力!$C$31/100),-入力!$C$29),IF(入力!$C$30=3,ROUND('ユーザー別小売(卸)価格試算(税抜)'!L695*(1+入力!$C$31/100),-入力!$C$29)))),'ユーザー別小売(卸)価格試算(税抜)'!L695))</f>
        <v>36190</v>
      </c>
      <c r="M695" s="237" t="str">
        <f>'6桁'!M695</f>
        <v>※
RBL</v>
      </c>
      <c r="N695" s="289" t="str">
        <f>IF('ユーザー別小売(卸)価格試算(税抜)'!N695="","",IF(ISNUMBER('ユーザー別小売(卸)価格試算(税抜)'!N695),IF(入力!$C$30=1,ROUNDDOWN('ユーザー別小売(卸)価格試算(税抜)'!N695*(1+入力!$C$31/100),-入力!$C$29),IF(入力!$C$30=2,ROUNDUP('ユーザー別小売(卸)価格試算(税抜)'!N695*(1+入力!$C$31/100),-入力!$C$29),IF(入力!$C$30=3,ROUND('ユーザー別小売(卸)価格試算(税抜)'!N695*(1+入力!$C$31/100),-入力!$C$29)))),'ユーザー別小売(卸)価格試算(税抜)'!N695))</f>
        <v/>
      </c>
      <c r="O695" s="237">
        <f>'6桁'!O695</f>
        <v>0</v>
      </c>
      <c r="P695" s="320" t="str">
        <f>IF('ユーザー別小売(卸)価格試算(税抜)'!P695="","",IF(ISNUMBER('ユーザー別小売(卸)価格試算(税抜)'!P695),IF(入力!$C$30=1,ROUNDDOWN('ユーザー別小売(卸)価格試算(税抜)'!P695*(1+入力!$C$31/100),-入力!$C$29),IF(入力!$C$30=2,ROUNDUP('ユーザー別小売(卸)価格試算(税抜)'!P695*(1+入力!$C$31/100),-入力!$C$29),IF(入力!$C$30=3,ROUND('ユーザー別小売(卸)価格試算(税抜)'!P695*(1+入力!$C$31/100),-入力!$C$29)))),'ユーザー別小売(卸)価格試算(税抜)'!P695))</f>
        <v/>
      </c>
      <c r="Q695" s="332">
        <f>'6桁'!Q695</f>
        <v>0</v>
      </c>
      <c r="V695" s="4"/>
      <c r="X695" s="4"/>
    </row>
    <row r="696" spans="2:24" ht="30" customHeight="1">
      <c r="B696" s="669"/>
      <c r="C696" s="674" t="s">
        <v>2077</v>
      </c>
      <c r="D696" s="675"/>
      <c r="E696" s="676"/>
      <c r="F696" s="12" t="str">
        <f>IF('ユーザー別小売(卸)価格試算(税抜)'!F696="","",IF(ISNUMBER('ユーザー別小売(卸)価格試算(税抜)'!F696),IF(入力!$C$30=1,ROUNDDOWN('ユーザー別小売(卸)価格試算(税抜)'!F696*(1+入力!$C$31/100),-入力!$C$29),IF(入力!$C$30=2,ROUNDUP('ユーザー別小売(卸)価格試算(税抜)'!F696*(1+入力!$C$31/100),-入力!$C$29),IF(入力!$C$30=3,ROUND('ユーザー別小売(卸)価格試算(税抜)'!F696*(1+入力!$C$31/100),-入力!$C$29)))),'ユーザー別小売(卸)価格試算(税抜)'!F696))</f>
        <v/>
      </c>
      <c r="G696" s="20">
        <f>'6桁'!G696</f>
        <v>0</v>
      </c>
      <c r="H696" s="12" t="str">
        <f>IF('ユーザー別小売(卸)価格試算(税抜)'!H696="","",IF(ISNUMBER('ユーザー別小売(卸)価格試算(税抜)'!H696),IF(入力!$C$30=1,ROUNDDOWN('ユーザー別小売(卸)価格試算(税抜)'!H696*(1+入力!$C$31/100),-入力!$C$29),IF(入力!$C$30=2,ROUNDUP('ユーザー別小売(卸)価格試算(税抜)'!H696*(1+入力!$C$31/100),-入力!$C$29),IF(入力!$C$30=3,ROUND('ユーザー別小売(卸)価格試算(税抜)'!H696*(1+入力!$C$31/100),-入力!$C$29)))),'ユーザー別小売(卸)価格試算(税抜)'!H696))</f>
        <v/>
      </c>
      <c r="I696" s="20">
        <f>'6桁'!I696</f>
        <v>0</v>
      </c>
      <c r="J696" s="12" t="str">
        <f>IF('ユーザー別小売(卸)価格試算(税抜)'!J696="","",IF(ISNUMBER('ユーザー別小売(卸)価格試算(税抜)'!J696),IF(入力!$C$30=1,ROUNDDOWN('ユーザー別小売(卸)価格試算(税抜)'!J696*(1+入力!$C$31/100),-入力!$C$29),IF(入力!$C$30=2,ROUNDUP('ユーザー別小売(卸)価格試算(税抜)'!J696*(1+入力!$C$31/100),-入力!$C$29),IF(入力!$C$30=3,ROUND('ユーザー別小売(卸)価格試算(税抜)'!J696*(1+入力!$C$31/100),-入力!$C$29)))),'ユーザー別小売(卸)価格試算(税抜)'!J696))</f>
        <v/>
      </c>
      <c r="K696" s="20">
        <f>'6桁'!K696</f>
        <v>0</v>
      </c>
      <c r="L696" s="12" t="str">
        <f>IF('ユーザー別小売(卸)価格試算(税抜)'!L696="","",IF(ISNUMBER('ユーザー別小売(卸)価格試算(税抜)'!L696),IF(入力!$C$30=1,ROUNDDOWN('ユーザー別小売(卸)価格試算(税抜)'!L696*(1+入力!$C$31/100),-入力!$C$29),IF(入力!$C$30=2,ROUNDUP('ユーザー別小売(卸)価格試算(税抜)'!L696*(1+入力!$C$31/100),-入力!$C$29),IF(入力!$C$30=3,ROUND('ユーザー別小売(卸)価格試算(税抜)'!L696*(1+入力!$C$31/100),-入力!$C$29)))),'ユーザー別小売(卸)価格試算(税抜)'!L696))</f>
        <v/>
      </c>
      <c r="M696" s="20">
        <f>'6桁'!M696</f>
        <v>0</v>
      </c>
      <c r="N696" s="472" t="str">
        <f>IF('ユーザー別小売(卸)価格試算(税抜)'!N696="","",IF(ISNUMBER('ユーザー別小売(卸)価格試算(税抜)'!N696),IF(入力!$C$30=1,ROUNDDOWN('ユーザー別小売(卸)価格試算(税抜)'!N696*(1+入力!$C$31/100),-入力!$C$29),IF(入力!$C$30=2,ROUNDUP('ユーザー別小売(卸)価格試算(税抜)'!N696*(1+入力!$C$31/100),-入力!$C$29),IF(入力!$C$30=3,ROUND('ユーザー別小売(卸)価格試算(税抜)'!N696*(1+入力!$C$31/100),-入力!$C$29)))),'ユーザー別小売(卸)価格試算(税抜)'!N696))</f>
        <v>卸価格設定なし</v>
      </c>
      <c r="O696" s="20" t="str">
        <f>'6桁'!O696</f>
        <v>⑧Q
WL</v>
      </c>
      <c r="P696" s="14" t="str">
        <f>IF('ユーザー別小売(卸)価格試算(税抜)'!P696="","",IF(ISNUMBER('ユーザー別小売(卸)価格試算(税抜)'!P696),IF(入力!$C$30=1,ROUNDDOWN('ユーザー別小売(卸)価格試算(税抜)'!P696*(1+入力!$C$31/100),-入力!$C$29),IF(入力!$C$30=2,ROUNDUP('ユーザー別小売(卸)価格試算(税抜)'!P696*(1+入力!$C$31/100),-入力!$C$29),IF(入力!$C$30=3,ROUND('ユーザー別小売(卸)価格試算(税抜)'!P696*(1+入力!$C$31/100),-入力!$C$29)))),'ユーザー別小売(卸)価格試算(税抜)'!P696))</f>
        <v/>
      </c>
      <c r="Q696" s="324">
        <f>'6桁'!Q696</f>
        <v>0</v>
      </c>
      <c r="V696" s="4"/>
      <c r="X696" s="4"/>
    </row>
    <row r="697" spans="2:24" ht="30" customHeight="1">
      <c r="B697" s="670"/>
      <c r="C697" s="677" t="s">
        <v>2078</v>
      </c>
      <c r="D697" s="678"/>
      <c r="E697" s="679"/>
      <c r="F697" s="100" t="str">
        <f>IF('ユーザー別小売(卸)価格試算(税抜)'!F697="","",IF(ISNUMBER('ユーザー別小売(卸)価格試算(税抜)'!F697),IF(入力!$C$30=1,ROUNDDOWN('ユーザー別小売(卸)価格試算(税抜)'!F697*(1+入力!$C$31/100),-入力!$C$29),IF(入力!$C$30=2,ROUNDUP('ユーザー別小売(卸)価格試算(税抜)'!F697*(1+入力!$C$31/100),-入力!$C$29),IF(入力!$C$30=3,ROUND('ユーザー別小売(卸)価格試算(税抜)'!F697*(1+入力!$C$31/100),-入力!$C$29)))),'ユーザー別小売(卸)価格試算(税抜)'!F697))</f>
        <v/>
      </c>
      <c r="G697" s="98">
        <f>'6桁'!G697</f>
        <v>0</v>
      </c>
      <c r="H697" s="100" t="str">
        <f>IF('ユーザー別小売(卸)価格試算(税抜)'!H697="","",IF(ISNUMBER('ユーザー別小売(卸)価格試算(税抜)'!H697),IF(入力!$C$30=1,ROUNDDOWN('ユーザー別小売(卸)価格試算(税抜)'!H697*(1+入力!$C$31/100),-入力!$C$29),IF(入力!$C$30=2,ROUNDUP('ユーザー別小売(卸)価格試算(税抜)'!H697*(1+入力!$C$31/100),-入力!$C$29),IF(入力!$C$30=3,ROUND('ユーザー別小売(卸)価格試算(税抜)'!H697*(1+入力!$C$31/100),-入力!$C$29)))),'ユーザー別小売(卸)価格試算(税抜)'!H697))</f>
        <v/>
      </c>
      <c r="I697" s="98">
        <f>'6桁'!I697</f>
        <v>0</v>
      </c>
      <c r="J697" s="100" t="str">
        <f>IF('ユーザー別小売(卸)価格試算(税抜)'!J697="","",IF(ISNUMBER('ユーザー別小売(卸)価格試算(税抜)'!J697),IF(入力!$C$30=1,ROUNDDOWN('ユーザー別小売(卸)価格試算(税抜)'!J697*(1+入力!$C$31/100),-入力!$C$29),IF(入力!$C$30=2,ROUNDUP('ユーザー別小売(卸)価格試算(税抜)'!J697*(1+入力!$C$31/100),-入力!$C$29),IF(入力!$C$30=3,ROUND('ユーザー別小売(卸)価格試算(税抜)'!J697*(1+入力!$C$31/100),-入力!$C$29)))),'ユーザー別小売(卸)価格試算(税抜)'!J697))</f>
        <v/>
      </c>
      <c r="K697" s="98">
        <f>'6桁'!K697</f>
        <v>0</v>
      </c>
      <c r="L697" s="100" t="str">
        <f>IF('ユーザー別小売(卸)価格試算(税抜)'!L697="","",IF(ISNUMBER('ユーザー別小売(卸)価格試算(税抜)'!L697),IF(入力!$C$30=1,ROUNDDOWN('ユーザー別小売(卸)価格試算(税抜)'!L697*(1+入力!$C$31/100),-入力!$C$29),IF(入力!$C$30=2,ROUNDUP('ユーザー別小売(卸)価格試算(税抜)'!L697*(1+入力!$C$31/100),-入力!$C$29),IF(入力!$C$30=3,ROUND('ユーザー別小売(卸)価格試算(税抜)'!L697*(1+入力!$C$31/100),-入力!$C$29)))),'ユーザー別小売(卸)価格試算(税抜)'!L697))</f>
        <v/>
      </c>
      <c r="M697" s="98">
        <f>'6桁'!M697</f>
        <v>0</v>
      </c>
      <c r="N697" s="100" t="str">
        <f>IF('ユーザー別小売(卸)価格試算(税抜)'!N697="","",IF(ISNUMBER('ユーザー別小売(卸)価格試算(税抜)'!N697),IF(入力!$C$30=1,ROUNDDOWN('ユーザー別小売(卸)価格試算(税抜)'!N697*(1+入力!$C$31/100),-入力!$C$29),IF(入力!$C$30=2,ROUNDUP('ユーザー別小売(卸)価格試算(税抜)'!N697*(1+入力!$C$31/100),-入力!$C$29),IF(入力!$C$30=3,ROUND('ユーザー別小売(卸)価格試算(税抜)'!N697*(1+入力!$C$31/100),-入力!$C$29)))),'ユーザー別小売(卸)価格試算(税抜)'!N697))</f>
        <v/>
      </c>
      <c r="O697" s="98">
        <f>'6桁'!O697</f>
        <v>0</v>
      </c>
      <c r="P697" s="471" t="str">
        <f>IF('ユーザー別小売(卸)価格試算(税抜)'!P697="","",IF(ISNUMBER('ユーザー別小売(卸)価格試算(税抜)'!P697),IF(入力!$C$30=1,ROUNDDOWN('ユーザー別小売(卸)価格試算(税抜)'!P697*(1+入力!$C$31/100),-入力!$C$29),IF(入力!$C$30=2,ROUNDUP('ユーザー別小売(卸)価格試算(税抜)'!P697*(1+入力!$C$31/100),-入力!$C$29),IF(入力!$C$30=3,ROUND('ユーザー別小売(卸)価格試算(税抜)'!P697*(1+入力!$C$31/100),-入力!$C$29)))),'ユーザー別小売(卸)価格試算(税抜)'!P697))</f>
        <v>卸価格設定なし</v>
      </c>
      <c r="Q697" s="333" t="str">
        <f>'6桁'!Q697</f>
        <v>WL</v>
      </c>
      <c r="V697" s="4"/>
      <c r="X697" s="4"/>
    </row>
    <row r="698" spans="2:24" ht="30" customHeight="1">
      <c r="B698" s="668">
        <v>15</v>
      </c>
      <c r="C698" s="671" t="s">
        <v>2079</v>
      </c>
      <c r="D698" s="672"/>
      <c r="E698" s="673"/>
      <c r="F698" s="289">
        <f>IF('ユーザー別小売(卸)価格試算(税抜)'!F698="","",IF(ISNUMBER('ユーザー別小売(卸)価格試算(税抜)'!F698),IF(入力!$C$30=1,ROUNDDOWN('ユーザー別小売(卸)価格試算(税抜)'!F698*(1+入力!$C$31/100),-入力!$C$29),IF(入力!$C$30=2,ROUNDUP('ユーザー別小売(卸)価格試算(税抜)'!F698*(1+入力!$C$31/100),-入力!$C$29),IF(入力!$C$30=3,ROUND('ユーザー別小売(卸)価格試算(税抜)'!F698*(1+入力!$C$31/100),-入力!$C$29)))),'ユーザー別小売(卸)価格試算(税抜)'!F698))</f>
        <v>24310</v>
      </c>
      <c r="G698" s="237">
        <f>'6桁'!G698</f>
        <v>0</v>
      </c>
      <c r="H698" s="289" t="str">
        <f>IF('ユーザー別小売(卸)価格試算(税抜)'!H698="","",IF(ISNUMBER('ユーザー別小売(卸)価格試算(税抜)'!H698),IF(入力!$C$30=1,ROUNDDOWN('ユーザー別小売(卸)価格試算(税抜)'!H698*(1+入力!$C$31/100),-入力!$C$29),IF(入力!$C$30=2,ROUNDUP('ユーザー別小売(卸)価格試算(税抜)'!H698*(1+入力!$C$31/100),-入力!$C$29),IF(入力!$C$30=3,ROUND('ユーザー別小売(卸)価格試算(税抜)'!H698*(1+入力!$C$31/100),-入力!$C$29)))),'ユーザー別小売(卸)価格試算(税抜)'!H698))</f>
        <v/>
      </c>
      <c r="I698" s="237">
        <f>'6桁'!I698</f>
        <v>0</v>
      </c>
      <c r="J698" s="289" t="str">
        <f>IF('ユーザー別小売(卸)価格試算(税抜)'!J698="","",IF(ISNUMBER('ユーザー別小売(卸)価格試算(税抜)'!J698),IF(入力!$C$30=1,ROUNDDOWN('ユーザー別小売(卸)価格試算(税抜)'!J698*(1+入力!$C$31/100),-入力!$C$29),IF(入力!$C$30=2,ROUNDUP('ユーザー別小売(卸)価格試算(税抜)'!J698*(1+入力!$C$31/100),-入力!$C$29),IF(入力!$C$30=3,ROUND('ユーザー別小売(卸)価格試算(税抜)'!J698*(1+入力!$C$31/100),-入力!$C$29)))),'ユーザー別小売(卸)価格試算(税抜)'!J698))</f>
        <v/>
      </c>
      <c r="K698" s="237">
        <f>'6桁'!K698</f>
        <v>0</v>
      </c>
      <c r="L698" s="289" t="str">
        <f>IF('ユーザー別小売(卸)価格試算(税抜)'!L698="","",IF(ISNUMBER('ユーザー別小売(卸)価格試算(税抜)'!L698),IF(入力!$C$30=1,ROUNDDOWN('ユーザー別小売(卸)価格試算(税抜)'!L698*(1+入力!$C$31/100),-入力!$C$29),IF(入力!$C$30=2,ROUNDUP('ユーザー別小売(卸)価格試算(税抜)'!L698*(1+入力!$C$31/100),-入力!$C$29),IF(入力!$C$30=3,ROUND('ユーザー別小売(卸)価格試算(税抜)'!L698*(1+入力!$C$31/100),-入力!$C$29)))),'ユーザー別小売(卸)価格試算(税抜)'!L698))</f>
        <v/>
      </c>
      <c r="M698" s="237">
        <f>'6桁'!M698</f>
        <v>0</v>
      </c>
      <c r="N698" s="289" t="str">
        <f>IF('ユーザー別小売(卸)価格試算(税抜)'!N698="","",IF(ISNUMBER('ユーザー別小売(卸)価格試算(税抜)'!N698),IF(入力!$C$30=1,ROUNDDOWN('ユーザー別小売(卸)価格試算(税抜)'!N698*(1+入力!$C$31/100),-入力!$C$29),IF(入力!$C$30=2,ROUNDUP('ユーザー別小売(卸)価格試算(税抜)'!N698*(1+入力!$C$31/100),-入力!$C$29),IF(入力!$C$30=3,ROUND('ユーザー別小売(卸)価格試算(税抜)'!N698*(1+入力!$C$31/100),-入力!$C$29)))),'ユーザー別小売(卸)価格試算(税抜)'!N698))</f>
        <v/>
      </c>
      <c r="O698" s="237">
        <f>'6桁'!O698</f>
        <v>0</v>
      </c>
      <c r="P698" s="320" t="str">
        <f>IF('ユーザー別小売(卸)価格試算(税抜)'!P698="","",IF(ISNUMBER('ユーザー別小売(卸)価格試算(税抜)'!P698),IF(入力!$C$30=1,ROUNDDOWN('ユーザー別小売(卸)価格試算(税抜)'!P698*(1+入力!$C$31/100),-入力!$C$29),IF(入力!$C$30=2,ROUNDUP('ユーザー別小売(卸)価格試算(税抜)'!P698*(1+入力!$C$31/100),-入力!$C$29),IF(入力!$C$30=3,ROUND('ユーザー別小売(卸)価格試算(税抜)'!P698*(1+入力!$C$31/100),-入力!$C$29)))),'ユーザー別小売(卸)価格試算(税抜)'!P698))</f>
        <v/>
      </c>
      <c r="Q698" s="332">
        <f>'6桁'!Q698</f>
        <v>0</v>
      </c>
      <c r="V698" s="4"/>
      <c r="X698" s="4"/>
    </row>
    <row r="699" spans="2:24" ht="30" customHeight="1">
      <c r="B699" s="669"/>
      <c r="C699" s="674" t="s">
        <v>2080</v>
      </c>
      <c r="D699" s="675"/>
      <c r="E699" s="676"/>
      <c r="F699" s="12">
        <f>IF('ユーザー別小売(卸)価格試算(税抜)'!F699="","",IF(ISNUMBER('ユーザー別小売(卸)価格試算(税抜)'!F699),IF(入力!$C$30=1,ROUNDDOWN('ユーザー別小売(卸)価格試算(税抜)'!F699*(1+入力!$C$31/100),-入力!$C$29),IF(入力!$C$30=2,ROUNDUP('ユーザー別小売(卸)価格試算(税抜)'!F699*(1+入力!$C$31/100),-入力!$C$29),IF(入力!$C$30=3,ROUND('ユーザー別小売(卸)価格試算(税抜)'!F699*(1+入力!$C$31/100),-入力!$C$29)))),'ユーザー別小売(卸)価格試算(税抜)'!F699))</f>
        <v>25410</v>
      </c>
      <c r="G699" s="20">
        <f>'6桁'!G699</f>
        <v>0</v>
      </c>
      <c r="H699" s="12" t="str">
        <f>IF('ユーザー別小売(卸)価格試算(税抜)'!H699="","",IF(ISNUMBER('ユーザー別小売(卸)価格試算(税抜)'!H699),IF(入力!$C$30=1,ROUNDDOWN('ユーザー別小売(卸)価格試算(税抜)'!H699*(1+入力!$C$31/100),-入力!$C$29),IF(入力!$C$30=2,ROUNDUP('ユーザー別小売(卸)価格試算(税抜)'!H699*(1+入力!$C$31/100),-入力!$C$29),IF(入力!$C$30=3,ROUND('ユーザー別小売(卸)価格試算(税抜)'!H699*(1+入力!$C$31/100),-入力!$C$29)))),'ユーザー別小売(卸)価格試算(税抜)'!H699))</f>
        <v/>
      </c>
      <c r="I699" s="20">
        <f>'6桁'!I699</f>
        <v>0</v>
      </c>
      <c r="J699" s="12" t="str">
        <f>IF('ユーザー別小売(卸)価格試算(税抜)'!J699="","",IF(ISNUMBER('ユーザー別小売(卸)価格試算(税抜)'!J699),IF(入力!$C$30=1,ROUNDDOWN('ユーザー別小売(卸)価格試算(税抜)'!J699*(1+入力!$C$31/100),-入力!$C$29),IF(入力!$C$30=2,ROUNDUP('ユーザー別小売(卸)価格試算(税抜)'!J699*(1+入力!$C$31/100),-入力!$C$29),IF(入力!$C$30=3,ROUND('ユーザー別小売(卸)価格試算(税抜)'!J699*(1+入力!$C$31/100),-入力!$C$29)))),'ユーザー別小売(卸)価格試算(税抜)'!J699))</f>
        <v/>
      </c>
      <c r="K699" s="20">
        <f>'6桁'!K699</f>
        <v>0</v>
      </c>
      <c r="L699" s="12" t="str">
        <f>IF('ユーザー別小売(卸)価格試算(税抜)'!L699="","",IF(ISNUMBER('ユーザー別小売(卸)価格試算(税抜)'!L699),IF(入力!$C$30=1,ROUNDDOWN('ユーザー別小売(卸)価格試算(税抜)'!L699*(1+入力!$C$31/100),-入力!$C$29),IF(入力!$C$30=2,ROUNDUP('ユーザー別小売(卸)価格試算(税抜)'!L699*(1+入力!$C$31/100),-入力!$C$29),IF(入力!$C$30=3,ROUND('ユーザー別小売(卸)価格試算(税抜)'!L699*(1+入力!$C$31/100),-入力!$C$29)))),'ユーザー別小売(卸)価格試算(税抜)'!L699))</f>
        <v/>
      </c>
      <c r="M699" s="20">
        <f>'6桁'!M699</f>
        <v>0</v>
      </c>
      <c r="N699" s="12" t="str">
        <f>IF('ユーザー別小売(卸)価格試算(税抜)'!N699="","",IF(ISNUMBER('ユーザー別小売(卸)価格試算(税抜)'!N699),IF(入力!$C$30=1,ROUNDDOWN('ユーザー別小売(卸)価格試算(税抜)'!N699*(1+入力!$C$31/100),-入力!$C$29),IF(入力!$C$30=2,ROUNDUP('ユーザー別小売(卸)価格試算(税抜)'!N699*(1+入力!$C$31/100),-入力!$C$29),IF(入力!$C$30=3,ROUND('ユーザー別小売(卸)価格試算(税抜)'!N699*(1+入力!$C$31/100),-入力!$C$29)))),'ユーザー別小売(卸)価格試算(税抜)'!N699))</f>
        <v/>
      </c>
      <c r="O699" s="20">
        <f>'6桁'!O699</f>
        <v>0</v>
      </c>
      <c r="P699" s="14" t="str">
        <f>IF('ユーザー別小売(卸)価格試算(税抜)'!P699="","",IF(ISNUMBER('ユーザー別小売(卸)価格試算(税抜)'!P699),IF(入力!$C$30=1,ROUNDDOWN('ユーザー別小売(卸)価格試算(税抜)'!P699*(1+入力!$C$31/100),-入力!$C$29),IF(入力!$C$30=2,ROUNDUP('ユーザー別小売(卸)価格試算(税抜)'!P699*(1+入力!$C$31/100),-入力!$C$29),IF(入力!$C$30=3,ROUND('ユーザー別小売(卸)価格試算(税抜)'!P699*(1+入力!$C$31/100),-入力!$C$29)))),'ユーザー別小売(卸)価格試算(税抜)'!P699))</f>
        <v/>
      </c>
      <c r="Q699" s="324">
        <f>'6桁'!Q699</f>
        <v>0</v>
      </c>
      <c r="V699" s="4"/>
      <c r="X699" s="4"/>
    </row>
    <row r="700" spans="2:24" ht="30" customHeight="1">
      <c r="B700" s="669"/>
      <c r="C700" s="674" t="s">
        <v>2081</v>
      </c>
      <c r="D700" s="675"/>
      <c r="E700" s="676"/>
      <c r="F700" s="12">
        <f>IF('ユーザー別小売(卸)価格試算(税抜)'!F700="","",IF(ISNUMBER('ユーザー別小売(卸)価格試算(税抜)'!F700),IF(入力!$C$30=1,ROUNDDOWN('ユーザー別小売(卸)価格試算(税抜)'!F700*(1+入力!$C$31/100),-入力!$C$29),IF(入力!$C$30=2,ROUNDUP('ユーザー別小売(卸)価格試算(税抜)'!F700*(1+入力!$C$31/100),-入力!$C$29),IF(入力!$C$30=3,ROUND('ユーザー別小売(卸)価格試算(税抜)'!F700*(1+入力!$C$31/100),-入力!$C$29)))),'ユーザー別小売(卸)価格試算(税抜)'!F700))</f>
        <v>26950</v>
      </c>
      <c r="G700" s="20">
        <f>'6桁'!G700</f>
        <v>0</v>
      </c>
      <c r="H700" s="12" t="str">
        <f>IF('ユーザー別小売(卸)価格試算(税抜)'!H700="","",IF(ISNUMBER('ユーザー別小売(卸)価格試算(税抜)'!H700),IF(入力!$C$30=1,ROUNDDOWN('ユーザー別小売(卸)価格試算(税抜)'!H700*(1+入力!$C$31/100),-入力!$C$29),IF(入力!$C$30=2,ROUNDUP('ユーザー別小売(卸)価格試算(税抜)'!H700*(1+入力!$C$31/100),-入力!$C$29),IF(入力!$C$30=3,ROUND('ユーザー別小売(卸)価格試算(税抜)'!H700*(1+入力!$C$31/100),-入力!$C$29)))),'ユーザー別小売(卸)価格試算(税抜)'!H700))</f>
        <v/>
      </c>
      <c r="I700" s="20">
        <f>'6桁'!I700</f>
        <v>0</v>
      </c>
      <c r="J700" s="12" t="str">
        <f>IF('ユーザー別小売(卸)価格試算(税抜)'!J700="","",IF(ISNUMBER('ユーザー別小売(卸)価格試算(税抜)'!J700),IF(入力!$C$30=1,ROUNDDOWN('ユーザー別小売(卸)価格試算(税抜)'!J700*(1+入力!$C$31/100),-入力!$C$29),IF(入力!$C$30=2,ROUNDUP('ユーザー別小売(卸)価格試算(税抜)'!J700*(1+入力!$C$31/100),-入力!$C$29),IF(入力!$C$30=3,ROUND('ユーザー別小売(卸)価格試算(税抜)'!J700*(1+入力!$C$31/100),-入力!$C$29)))),'ユーザー別小売(卸)価格試算(税抜)'!J700))</f>
        <v/>
      </c>
      <c r="K700" s="20">
        <f>'6桁'!K700</f>
        <v>0</v>
      </c>
      <c r="L700" s="12" t="str">
        <f>IF('ユーザー別小売(卸)価格試算(税抜)'!L700="","",IF(ISNUMBER('ユーザー別小売(卸)価格試算(税抜)'!L700),IF(入力!$C$30=1,ROUNDDOWN('ユーザー別小売(卸)価格試算(税抜)'!L700*(1+入力!$C$31/100),-入力!$C$29),IF(入力!$C$30=2,ROUNDUP('ユーザー別小売(卸)価格試算(税抜)'!L700*(1+入力!$C$31/100),-入力!$C$29),IF(入力!$C$30=3,ROUND('ユーザー別小売(卸)価格試算(税抜)'!L700*(1+入力!$C$31/100),-入力!$C$29)))),'ユーザー別小売(卸)価格試算(税抜)'!L700))</f>
        <v/>
      </c>
      <c r="M700" s="20">
        <f>'6桁'!M700</f>
        <v>0</v>
      </c>
      <c r="N700" s="12" t="str">
        <f>IF('ユーザー別小売(卸)価格試算(税抜)'!N700="","",IF(ISNUMBER('ユーザー別小売(卸)価格試算(税抜)'!N700),IF(入力!$C$30=1,ROUNDDOWN('ユーザー別小売(卸)価格試算(税抜)'!N700*(1+入力!$C$31/100),-入力!$C$29),IF(入力!$C$30=2,ROUNDUP('ユーザー別小売(卸)価格試算(税抜)'!N700*(1+入力!$C$31/100),-入力!$C$29),IF(入力!$C$30=3,ROUND('ユーザー別小売(卸)価格試算(税抜)'!N700*(1+入力!$C$31/100),-入力!$C$29)))),'ユーザー別小売(卸)価格試算(税抜)'!N700))</f>
        <v/>
      </c>
      <c r="O700" s="20">
        <f>'6桁'!O700</f>
        <v>0</v>
      </c>
      <c r="P700" s="14" t="str">
        <f>IF('ユーザー別小売(卸)価格試算(税抜)'!P700="","",IF(ISNUMBER('ユーザー別小売(卸)価格試算(税抜)'!P700),IF(入力!$C$30=1,ROUNDDOWN('ユーザー別小売(卸)価格試算(税抜)'!P700*(1+入力!$C$31/100),-入力!$C$29),IF(入力!$C$30=2,ROUNDUP('ユーザー別小売(卸)価格試算(税抜)'!P700*(1+入力!$C$31/100),-入力!$C$29),IF(入力!$C$30=3,ROUND('ユーザー別小売(卸)価格試算(税抜)'!P700*(1+入力!$C$31/100),-入力!$C$29)))),'ユーザー別小売(卸)価格試算(税抜)'!P700))</f>
        <v/>
      </c>
      <c r="Q700" s="324">
        <f>'6桁'!Q700</f>
        <v>0</v>
      </c>
      <c r="V700" s="4"/>
      <c r="X700" s="4"/>
    </row>
    <row r="701" spans="2:24" ht="30" customHeight="1">
      <c r="B701" s="669"/>
      <c r="C701" s="674" t="s">
        <v>2082</v>
      </c>
      <c r="D701" s="675"/>
      <c r="E701" s="676"/>
      <c r="F701" s="12">
        <f>IF('ユーザー別小売(卸)価格試算(税抜)'!F701="","",IF(ISNUMBER('ユーザー別小売(卸)価格試算(税抜)'!F701),IF(入力!$C$30=1,ROUNDDOWN('ユーザー別小売(卸)価格試算(税抜)'!F701*(1+入力!$C$31/100),-入力!$C$29),IF(入力!$C$30=2,ROUNDUP('ユーザー別小売(卸)価格試算(税抜)'!F701*(1+入力!$C$31/100),-入力!$C$29),IF(入力!$C$30=3,ROUND('ユーザー別小売(卸)価格試算(税抜)'!F701*(1+入力!$C$31/100),-入力!$C$29)))),'ユーザー別小売(卸)価格試算(税抜)'!F701))</f>
        <v>25410</v>
      </c>
      <c r="G701" s="20">
        <f>'6桁'!G701</f>
        <v>0</v>
      </c>
      <c r="H701" s="12" t="str">
        <f>IF('ユーザー別小売(卸)価格試算(税抜)'!H701="","",IF(ISNUMBER('ユーザー別小売(卸)価格試算(税抜)'!H701),IF(入力!$C$30=1,ROUNDDOWN('ユーザー別小売(卸)価格試算(税抜)'!H701*(1+入力!$C$31/100),-入力!$C$29),IF(入力!$C$30=2,ROUNDUP('ユーザー別小売(卸)価格試算(税抜)'!H701*(1+入力!$C$31/100),-入力!$C$29),IF(入力!$C$30=3,ROUND('ユーザー別小売(卸)価格試算(税抜)'!H701*(1+入力!$C$31/100),-入力!$C$29)))),'ユーザー別小売(卸)価格試算(税抜)'!H701))</f>
        <v/>
      </c>
      <c r="I701" s="20">
        <f>'6桁'!I701</f>
        <v>0</v>
      </c>
      <c r="J701" s="12" t="str">
        <f>IF('ユーザー別小売(卸)価格試算(税抜)'!J701="","",IF(ISNUMBER('ユーザー別小売(卸)価格試算(税抜)'!J701),IF(入力!$C$30=1,ROUNDDOWN('ユーザー別小売(卸)価格試算(税抜)'!J701*(1+入力!$C$31/100),-入力!$C$29),IF(入力!$C$30=2,ROUNDUP('ユーザー別小売(卸)価格試算(税抜)'!J701*(1+入力!$C$31/100),-入力!$C$29),IF(入力!$C$30=3,ROUND('ユーザー別小売(卸)価格試算(税抜)'!J701*(1+入力!$C$31/100),-入力!$C$29)))),'ユーザー別小売(卸)価格試算(税抜)'!J701))</f>
        <v/>
      </c>
      <c r="K701" s="20">
        <f>'6桁'!K701</f>
        <v>0</v>
      </c>
      <c r="L701" s="12" t="str">
        <f>IF('ユーザー別小売(卸)価格試算(税抜)'!L701="","",IF(ISNUMBER('ユーザー別小売(卸)価格試算(税抜)'!L701),IF(入力!$C$30=1,ROUNDDOWN('ユーザー別小売(卸)価格試算(税抜)'!L701*(1+入力!$C$31/100),-入力!$C$29),IF(入力!$C$30=2,ROUNDUP('ユーザー別小売(卸)価格試算(税抜)'!L701*(1+入力!$C$31/100),-入力!$C$29),IF(入力!$C$30=3,ROUND('ユーザー別小売(卸)価格試算(税抜)'!L701*(1+入力!$C$31/100),-入力!$C$29)))),'ユーザー別小売(卸)価格試算(税抜)'!L701))</f>
        <v/>
      </c>
      <c r="M701" s="20">
        <f>'6桁'!M701</f>
        <v>0</v>
      </c>
      <c r="N701" s="12" t="str">
        <f>IF('ユーザー別小売(卸)価格試算(税抜)'!N701="","",IF(ISNUMBER('ユーザー別小売(卸)価格試算(税抜)'!N701),IF(入力!$C$30=1,ROUNDDOWN('ユーザー別小売(卸)価格試算(税抜)'!N701*(1+入力!$C$31/100),-入力!$C$29),IF(入力!$C$30=2,ROUNDUP('ユーザー別小売(卸)価格試算(税抜)'!N701*(1+入力!$C$31/100),-入力!$C$29),IF(入力!$C$30=3,ROUND('ユーザー別小売(卸)価格試算(税抜)'!N701*(1+入力!$C$31/100),-入力!$C$29)))),'ユーザー別小売(卸)価格試算(税抜)'!N701))</f>
        <v/>
      </c>
      <c r="O701" s="20">
        <f>'6桁'!O701</f>
        <v>0</v>
      </c>
      <c r="P701" s="14" t="str">
        <f>IF('ユーザー別小売(卸)価格試算(税抜)'!P701="","",IF(ISNUMBER('ユーザー別小売(卸)価格試算(税抜)'!P701),IF(入力!$C$30=1,ROUNDDOWN('ユーザー別小売(卸)価格試算(税抜)'!P701*(1+入力!$C$31/100),-入力!$C$29),IF(入力!$C$30=2,ROUNDUP('ユーザー別小売(卸)価格試算(税抜)'!P701*(1+入力!$C$31/100),-入力!$C$29),IF(入力!$C$30=3,ROUND('ユーザー別小売(卸)価格試算(税抜)'!P701*(1+入力!$C$31/100),-入力!$C$29)))),'ユーザー別小売(卸)価格試算(税抜)'!P701))</f>
        <v/>
      </c>
      <c r="Q701" s="324">
        <f>'6桁'!Q701</f>
        <v>0</v>
      </c>
      <c r="V701" s="4"/>
      <c r="X701" s="4"/>
    </row>
    <row r="702" spans="2:24" ht="30" customHeight="1">
      <c r="B702" s="669"/>
      <c r="C702" s="674" t="s">
        <v>2083</v>
      </c>
      <c r="D702" s="675"/>
      <c r="E702" s="676"/>
      <c r="F702" s="12">
        <f>IF('ユーザー別小売(卸)価格試算(税抜)'!F702="","",IF(ISNUMBER('ユーザー別小売(卸)価格試算(税抜)'!F702),IF(入力!$C$30=1,ROUNDDOWN('ユーザー別小売(卸)価格試算(税抜)'!F702*(1+入力!$C$31/100),-入力!$C$29),IF(入力!$C$30=2,ROUNDUP('ユーザー別小売(卸)価格試算(税抜)'!F702*(1+入力!$C$31/100),-入力!$C$29),IF(入力!$C$30=3,ROUND('ユーザー別小売(卸)価格試算(税抜)'!F702*(1+入力!$C$31/100),-入力!$C$29)))),'ユーザー別小売(卸)価格試算(税抜)'!F702))</f>
        <v>20900</v>
      </c>
      <c r="G702" s="20" t="str">
        <f>'6桁'!G702</f>
        <v>※◎</v>
      </c>
      <c r="H702" s="12" t="str">
        <f>IF('ユーザー別小売(卸)価格試算(税抜)'!H702="","",IF(ISNUMBER('ユーザー別小売(卸)価格試算(税抜)'!H702),IF(入力!$C$30=1,ROUNDDOWN('ユーザー別小売(卸)価格試算(税抜)'!H702*(1+入力!$C$31/100),-入力!$C$29),IF(入力!$C$30=2,ROUNDUP('ユーザー別小売(卸)価格試算(税抜)'!H702*(1+入力!$C$31/100),-入力!$C$29),IF(入力!$C$30=3,ROUND('ユーザー別小売(卸)価格試算(税抜)'!H702*(1+入力!$C$31/100),-入力!$C$29)))),'ユーザー別小売(卸)価格試算(税抜)'!H702))</f>
        <v/>
      </c>
      <c r="I702" s="20">
        <f>'6桁'!I702</f>
        <v>0</v>
      </c>
      <c r="J702" s="12" t="str">
        <f>IF('ユーザー別小売(卸)価格試算(税抜)'!J702="","",IF(ISNUMBER('ユーザー別小売(卸)価格試算(税抜)'!J702),IF(入力!$C$30=1,ROUNDDOWN('ユーザー別小売(卸)価格試算(税抜)'!J702*(1+入力!$C$31/100),-入力!$C$29),IF(入力!$C$30=2,ROUNDUP('ユーザー別小売(卸)価格試算(税抜)'!J702*(1+入力!$C$31/100),-入力!$C$29),IF(入力!$C$30=3,ROUND('ユーザー別小売(卸)価格試算(税抜)'!J702*(1+入力!$C$31/100),-入力!$C$29)))),'ユーザー別小売(卸)価格試算(税抜)'!J702))</f>
        <v/>
      </c>
      <c r="K702" s="20">
        <f>'6桁'!K702</f>
        <v>0</v>
      </c>
      <c r="L702" s="12" t="str">
        <f>IF('ユーザー別小売(卸)価格試算(税抜)'!L702="","",IF(ISNUMBER('ユーザー別小売(卸)価格試算(税抜)'!L702),IF(入力!$C$30=1,ROUNDDOWN('ユーザー別小売(卸)価格試算(税抜)'!L702*(1+入力!$C$31/100),-入力!$C$29),IF(入力!$C$30=2,ROUNDUP('ユーザー別小売(卸)価格試算(税抜)'!L702*(1+入力!$C$31/100),-入力!$C$29),IF(入力!$C$30=3,ROUND('ユーザー別小売(卸)価格試算(税抜)'!L702*(1+入力!$C$31/100),-入力!$C$29)))),'ユーザー別小売(卸)価格試算(税抜)'!L702))</f>
        <v/>
      </c>
      <c r="M702" s="20">
        <f>'6桁'!M702</f>
        <v>0</v>
      </c>
      <c r="N702" s="12" t="str">
        <f>IF('ユーザー別小売(卸)価格試算(税抜)'!N702="","",IF(ISNUMBER('ユーザー別小売(卸)価格試算(税抜)'!N702),IF(入力!$C$30=1,ROUNDDOWN('ユーザー別小売(卸)価格試算(税抜)'!N702*(1+入力!$C$31/100),-入力!$C$29),IF(入力!$C$30=2,ROUNDUP('ユーザー別小売(卸)価格試算(税抜)'!N702*(1+入力!$C$31/100),-入力!$C$29),IF(入力!$C$30=3,ROUND('ユーザー別小売(卸)価格試算(税抜)'!N702*(1+入力!$C$31/100),-入力!$C$29)))),'ユーザー別小売(卸)価格試算(税抜)'!N702))</f>
        <v/>
      </c>
      <c r="O702" s="20">
        <f>'6桁'!O702</f>
        <v>0</v>
      </c>
      <c r="P702" s="14" t="str">
        <f>IF('ユーザー別小売(卸)価格試算(税抜)'!P702="","",IF(ISNUMBER('ユーザー別小売(卸)価格試算(税抜)'!P702),IF(入力!$C$30=1,ROUNDDOWN('ユーザー別小売(卸)価格試算(税抜)'!P702*(1+入力!$C$31/100),-入力!$C$29),IF(入力!$C$30=2,ROUNDUP('ユーザー別小売(卸)価格試算(税抜)'!P702*(1+入力!$C$31/100),-入力!$C$29),IF(入力!$C$30=3,ROUND('ユーザー別小売(卸)価格試算(税抜)'!P702*(1+入力!$C$31/100),-入力!$C$29)))),'ユーザー別小売(卸)価格試算(税抜)'!P702))</f>
        <v/>
      </c>
      <c r="Q702" s="324">
        <f>'6桁'!Q702</f>
        <v>0</v>
      </c>
      <c r="V702" s="4"/>
      <c r="X702" s="4"/>
    </row>
    <row r="703" spans="2:24" ht="30" customHeight="1">
      <c r="B703" s="669"/>
      <c r="C703" s="674" t="s">
        <v>2084</v>
      </c>
      <c r="D703" s="675"/>
      <c r="E703" s="676"/>
      <c r="F703" s="12">
        <f>IF('ユーザー別小売(卸)価格試算(税抜)'!F703="","",IF(ISNUMBER('ユーザー別小売(卸)価格試算(税抜)'!F703),IF(入力!$C$30=1,ROUNDDOWN('ユーザー別小売(卸)価格試算(税抜)'!F703*(1+入力!$C$31/100),-入力!$C$29),IF(入力!$C$30=2,ROUNDUP('ユーザー別小売(卸)価格試算(税抜)'!F703*(1+入力!$C$31/100),-入力!$C$29),IF(入力!$C$30=3,ROUND('ユーザー別小売(卸)価格試算(税抜)'!F703*(1+入力!$C$31/100),-入力!$C$29)))),'ユーザー別小売(卸)価格試算(税抜)'!F703))</f>
        <v>20900</v>
      </c>
      <c r="G703" s="20" t="str">
        <f>'6桁'!G703</f>
        <v>⑩◎</v>
      </c>
      <c r="H703" s="12" t="str">
        <f>IF('ユーザー別小売(卸)価格試算(税抜)'!H703="","",IF(ISNUMBER('ユーザー別小売(卸)価格試算(税抜)'!H703),IF(入力!$C$30=1,ROUNDDOWN('ユーザー別小売(卸)価格試算(税抜)'!H703*(1+入力!$C$31/100),-入力!$C$29),IF(入力!$C$30=2,ROUNDUP('ユーザー別小売(卸)価格試算(税抜)'!H703*(1+入力!$C$31/100),-入力!$C$29),IF(入力!$C$30=3,ROUND('ユーザー別小売(卸)価格試算(税抜)'!H703*(1+入力!$C$31/100),-入力!$C$29)))),'ユーザー別小売(卸)価格試算(税抜)'!H703))</f>
        <v/>
      </c>
      <c r="I703" s="20">
        <f>'6桁'!I703</f>
        <v>0</v>
      </c>
      <c r="J703" s="12" t="str">
        <f>IF('ユーザー別小売(卸)価格試算(税抜)'!J703="","",IF(ISNUMBER('ユーザー別小売(卸)価格試算(税抜)'!J703),IF(入力!$C$30=1,ROUNDDOWN('ユーザー別小売(卸)価格試算(税抜)'!J703*(1+入力!$C$31/100),-入力!$C$29),IF(入力!$C$30=2,ROUNDUP('ユーザー別小売(卸)価格試算(税抜)'!J703*(1+入力!$C$31/100),-入力!$C$29),IF(入力!$C$30=3,ROUND('ユーザー別小売(卸)価格試算(税抜)'!J703*(1+入力!$C$31/100),-入力!$C$29)))),'ユーザー別小売(卸)価格試算(税抜)'!J703))</f>
        <v/>
      </c>
      <c r="K703" s="20">
        <f>'6桁'!K703</f>
        <v>0</v>
      </c>
      <c r="L703" s="12" t="str">
        <f>IF('ユーザー別小売(卸)価格試算(税抜)'!L703="","",IF(ISNUMBER('ユーザー別小売(卸)価格試算(税抜)'!L703),IF(入力!$C$30=1,ROUNDDOWN('ユーザー別小売(卸)価格試算(税抜)'!L703*(1+入力!$C$31/100),-入力!$C$29),IF(入力!$C$30=2,ROUNDUP('ユーザー別小売(卸)価格試算(税抜)'!L703*(1+入力!$C$31/100),-入力!$C$29),IF(入力!$C$30=3,ROUND('ユーザー別小売(卸)価格試算(税抜)'!L703*(1+入力!$C$31/100),-入力!$C$29)))),'ユーザー別小売(卸)価格試算(税抜)'!L703))</f>
        <v/>
      </c>
      <c r="M703" s="20">
        <f>'6桁'!M703</f>
        <v>0</v>
      </c>
      <c r="N703" s="12" t="str">
        <f>IF('ユーザー別小売(卸)価格試算(税抜)'!N703="","",IF(ISNUMBER('ユーザー別小売(卸)価格試算(税抜)'!N703),IF(入力!$C$30=1,ROUNDDOWN('ユーザー別小売(卸)価格試算(税抜)'!N703*(1+入力!$C$31/100),-入力!$C$29),IF(入力!$C$30=2,ROUNDUP('ユーザー別小売(卸)価格試算(税抜)'!N703*(1+入力!$C$31/100),-入力!$C$29),IF(入力!$C$30=3,ROUND('ユーザー別小売(卸)価格試算(税抜)'!N703*(1+入力!$C$31/100),-入力!$C$29)))),'ユーザー別小売(卸)価格試算(税抜)'!N703))</f>
        <v/>
      </c>
      <c r="O703" s="20">
        <f>'6桁'!O703</f>
        <v>0</v>
      </c>
      <c r="P703" s="14" t="str">
        <f>IF('ユーザー別小売(卸)価格試算(税抜)'!P703="","",IF(ISNUMBER('ユーザー別小売(卸)価格試算(税抜)'!P703),IF(入力!$C$30=1,ROUNDDOWN('ユーザー別小売(卸)価格試算(税抜)'!P703*(1+入力!$C$31/100),-入力!$C$29),IF(入力!$C$30=2,ROUNDUP('ユーザー別小売(卸)価格試算(税抜)'!P703*(1+入力!$C$31/100),-入力!$C$29),IF(入力!$C$30=3,ROUND('ユーザー別小売(卸)価格試算(税抜)'!P703*(1+入力!$C$31/100),-入力!$C$29)))),'ユーザー別小売(卸)価格試算(税抜)'!P703))</f>
        <v/>
      </c>
      <c r="Q703" s="324">
        <f>'6桁'!Q703</f>
        <v>0</v>
      </c>
      <c r="V703" s="4"/>
      <c r="X703" s="4"/>
    </row>
    <row r="704" spans="2:24" ht="30" customHeight="1">
      <c r="B704" s="669"/>
      <c r="C704" s="674" t="s">
        <v>2085</v>
      </c>
      <c r="D704" s="675"/>
      <c r="E704" s="676"/>
      <c r="F704" s="12">
        <f>IF('ユーザー別小売(卸)価格試算(税抜)'!F704="","",IF(ISNUMBER('ユーザー別小売(卸)価格試算(税抜)'!F704),IF(入力!$C$30=1,ROUNDDOWN('ユーザー別小売(卸)価格試算(税抜)'!F704*(1+入力!$C$31/100),-入力!$C$29),IF(入力!$C$30=2,ROUNDUP('ユーザー別小売(卸)価格試算(税抜)'!F704*(1+入力!$C$31/100),-入力!$C$29),IF(入力!$C$30=3,ROUND('ユーザー別小売(卸)価格試算(税抜)'!F704*(1+入力!$C$31/100),-入力!$C$29)))),'ユーザー別小売(卸)価格試算(税抜)'!F704))</f>
        <v>22110</v>
      </c>
      <c r="G704" s="20" t="str">
        <f>'6桁'!G704</f>
        <v>※◎</v>
      </c>
      <c r="H704" s="12" t="str">
        <f>IF('ユーザー別小売(卸)価格試算(税抜)'!H704="","",IF(ISNUMBER('ユーザー別小売(卸)価格試算(税抜)'!H704),IF(入力!$C$30=1,ROUNDDOWN('ユーザー別小売(卸)価格試算(税抜)'!H704*(1+入力!$C$31/100),-入力!$C$29),IF(入力!$C$30=2,ROUNDUP('ユーザー別小売(卸)価格試算(税抜)'!H704*(1+入力!$C$31/100),-入力!$C$29),IF(入力!$C$30=3,ROUND('ユーザー別小売(卸)価格試算(税抜)'!H704*(1+入力!$C$31/100),-入力!$C$29)))),'ユーザー別小売(卸)価格試算(税抜)'!H704))</f>
        <v/>
      </c>
      <c r="I704" s="20">
        <f>'6桁'!I704</f>
        <v>0</v>
      </c>
      <c r="J704" s="12" t="str">
        <f>IF('ユーザー別小売(卸)価格試算(税抜)'!J704="","",IF(ISNUMBER('ユーザー別小売(卸)価格試算(税抜)'!J704),IF(入力!$C$30=1,ROUNDDOWN('ユーザー別小売(卸)価格試算(税抜)'!J704*(1+入力!$C$31/100),-入力!$C$29),IF(入力!$C$30=2,ROUNDUP('ユーザー別小売(卸)価格試算(税抜)'!J704*(1+入力!$C$31/100),-入力!$C$29),IF(入力!$C$30=3,ROUND('ユーザー別小売(卸)価格試算(税抜)'!J704*(1+入力!$C$31/100),-入力!$C$29)))),'ユーザー別小売(卸)価格試算(税抜)'!J704))</f>
        <v/>
      </c>
      <c r="K704" s="20">
        <f>'6桁'!K704</f>
        <v>0</v>
      </c>
      <c r="L704" s="12">
        <f>IF('ユーザー別小売(卸)価格試算(税抜)'!L704="","",IF(ISNUMBER('ユーザー別小売(卸)価格試算(税抜)'!L704),IF(入力!$C$30=1,ROUNDDOWN('ユーザー別小売(卸)価格試算(税抜)'!L704*(1+入力!$C$31/100),-入力!$C$29),IF(入力!$C$30=2,ROUNDUP('ユーザー別小売(卸)価格試算(税抜)'!L704*(1+入力!$C$31/100),-入力!$C$29),IF(入力!$C$30=3,ROUND('ユーザー別小売(卸)価格試算(税抜)'!L704*(1+入力!$C$31/100),-入力!$C$29)))),'ユーザー別小売(卸)価格試算(税抜)'!L704))</f>
        <v>23100</v>
      </c>
      <c r="M704" s="20" t="str">
        <f>'6桁'!M704</f>
        <v>※◎
RBL</v>
      </c>
      <c r="N704" s="12" t="str">
        <f>IF('ユーザー別小売(卸)価格試算(税抜)'!N704="","",IF(ISNUMBER('ユーザー別小売(卸)価格試算(税抜)'!N704),IF(入力!$C$30=1,ROUNDDOWN('ユーザー別小売(卸)価格試算(税抜)'!N704*(1+入力!$C$31/100),-入力!$C$29),IF(入力!$C$30=2,ROUNDUP('ユーザー別小売(卸)価格試算(税抜)'!N704*(1+入力!$C$31/100),-入力!$C$29),IF(入力!$C$30=3,ROUND('ユーザー別小売(卸)価格試算(税抜)'!N704*(1+入力!$C$31/100),-入力!$C$29)))),'ユーザー別小売(卸)価格試算(税抜)'!N704))</f>
        <v/>
      </c>
      <c r="O704" s="20">
        <f>'6桁'!O704</f>
        <v>0</v>
      </c>
      <c r="P704" s="14" t="str">
        <f>IF('ユーザー別小売(卸)価格試算(税抜)'!P704="","",IF(ISNUMBER('ユーザー別小売(卸)価格試算(税抜)'!P704),IF(入力!$C$30=1,ROUNDDOWN('ユーザー別小売(卸)価格試算(税抜)'!P704*(1+入力!$C$31/100),-入力!$C$29),IF(入力!$C$30=2,ROUNDUP('ユーザー別小売(卸)価格試算(税抜)'!P704*(1+入力!$C$31/100),-入力!$C$29),IF(入力!$C$30=3,ROUND('ユーザー別小売(卸)価格試算(税抜)'!P704*(1+入力!$C$31/100),-入力!$C$29)))),'ユーザー別小売(卸)価格試算(税抜)'!P704))</f>
        <v/>
      </c>
      <c r="Q704" s="324">
        <f>'6桁'!Q704</f>
        <v>0</v>
      </c>
      <c r="V704" s="4"/>
      <c r="X704" s="4"/>
    </row>
    <row r="705" spans="2:24" ht="30" customHeight="1">
      <c r="B705" s="670"/>
      <c r="C705" s="677" t="s">
        <v>2086</v>
      </c>
      <c r="D705" s="678"/>
      <c r="E705" s="679"/>
      <c r="F705" s="100">
        <f>IF('ユーザー別小売(卸)価格試算(税抜)'!F705="","",IF(ISNUMBER('ユーザー別小売(卸)価格試算(税抜)'!F705),IF(入力!$C$30=1,ROUNDDOWN('ユーザー別小売(卸)価格試算(税抜)'!F705*(1+入力!$C$31/100),-入力!$C$29),IF(入力!$C$30=2,ROUNDUP('ユーザー別小売(卸)価格試算(税抜)'!F705*(1+入力!$C$31/100),-入力!$C$29),IF(入力!$C$30=3,ROUND('ユーザー別小売(卸)価格試算(税抜)'!F705*(1+入力!$C$31/100),-入力!$C$29)))),'ユーザー別小売(卸)価格試算(税抜)'!F705))</f>
        <v>22110</v>
      </c>
      <c r="G705" s="98" t="str">
        <f>'6桁'!G705</f>
        <v>⑩◎</v>
      </c>
      <c r="H705" s="100">
        <f>IF('ユーザー別小売(卸)価格試算(税抜)'!H705="","",IF(ISNUMBER('ユーザー別小売(卸)価格試算(税抜)'!H705),IF(入力!$C$30=1,ROUNDDOWN('ユーザー別小売(卸)価格試算(税抜)'!H705*(1+入力!$C$31/100),-入力!$C$29),IF(入力!$C$30=2,ROUNDUP('ユーザー別小売(卸)価格試算(税抜)'!H705*(1+入力!$C$31/100),-入力!$C$29),IF(入力!$C$30=3,ROUND('ユーザー別小売(卸)価格試算(税抜)'!H705*(1+入力!$C$31/100),-入力!$C$29)))),'ユーザー別小売(卸)価格試算(税抜)'!H705))</f>
        <v>28270</v>
      </c>
      <c r="I705" s="98">
        <f>'6桁'!I705</f>
        <v>0</v>
      </c>
      <c r="J705" s="100" t="str">
        <f>IF('ユーザー別小売(卸)価格試算(税抜)'!J705="","",IF(ISNUMBER('ユーザー別小売(卸)価格試算(税抜)'!J705),IF(入力!$C$30=1,ROUNDDOWN('ユーザー別小売(卸)価格試算(税抜)'!J705*(1+入力!$C$31/100),-入力!$C$29),IF(入力!$C$30=2,ROUNDUP('ユーザー別小売(卸)価格試算(税抜)'!J705*(1+入力!$C$31/100),-入力!$C$29),IF(入力!$C$30=3,ROUND('ユーザー別小売(卸)価格試算(税抜)'!J705*(1+入力!$C$31/100),-入力!$C$29)))),'ユーザー別小売(卸)価格試算(税抜)'!J705))</f>
        <v/>
      </c>
      <c r="K705" s="98">
        <f>'6桁'!K705</f>
        <v>0</v>
      </c>
      <c r="L705" s="100" t="str">
        <f>IF('ユーザー別小売(卸)価格試算(税抜)'!L705="","",IF(ISNUMBER('ユーザー別小売(卸)価格試算(税抜)'!L705),IF(入力!$C$30=1,ROUNDDOWN('ユーザー別小売(卸)価格試算(税抜)'!L705*(1+入力!$C$31/100),-入力!$C$29),IF(入力!$C$30=2,ROUNDUP('ユーザー別小売(卸)価格試算(税抜)'!L705*(1+入力!$C$31/100),-入力!$C$29),IF(入力!$C$30=3,ROUND('ユーザー別小売(卸)価格試算(税抜)'!L705*(1+入力!$C$31/100),-入力!$C$29)))),'ユーザー別小売(卸)価格試算(税抜)'!L705))</f>
        <v/>
      </c>
      <c r="M705" s="98">
        <f>'6桁'!M705</f>
        <v>0</v>
      </c>
      <c r="N705" s="100" t="str">
        <f>IF('ユーザー別小売(卸)価格試算(税抜)'!N705="","",IF(ISNUMBER('ユーザー別小売(卸)価格試算(税抜)'!N705),IF(入力!$C$30=1,ROUNDDOWN('ユーザー別小売(卸)価格試算(税抜)'!N705*(1+入力!$C$31/100),-入力!$C$29),IF(入力!$C$30=2,ROUNDUP('ユーザー別小売(卸)価格試算(税抜)'!N705*(1+入力!$C$31/100),-入力!$C$29),IF(入力!$C$30=3,ROUND('ユーザー別小売(卸)価格試算(税抜)'!N705*(1+入力!$C$31/100),-入力!$C$29)))),'ユーザー別小売(卸)価格試算(税抜)'!N705))</f>
        <v/>
      </c>
      <c r="O705" s="98">
        <f>'6桁'!O705</f>
        <v>0</v>
      </c>
      <c r="P705" s="471" t="str">
        <f>IF('ユーザー別小売(卸)価格試算(税抜)'!P705="","",IF(ISNUMBER('ユーザー別小売(卸)価格試算(税抜)'!P705),IF(入力!$C$30=1,ROUNDDOWN('ユーザー別小売(卸)価格試算(税抜)'!P705*(1+入力!$C$31/100),-入力!$C$29),IF(入力!$C$30=2,ROUNDUP('ユーザー別小売(卸)価格試算(税抜)'!P705*(1+入力!$C$31/100),-入力!$C$29),IF(入力!$C$30=3,ROUND('ユーザー別小売(卸)価格試算(税抜)'!P705*(1+入力!$C$31/100),-入力!$C$29)))),'ユーザー別小売(卸)価格試算(税抜)'!P705))</f>
        <v>卸価格設定なし</v>
      </c>
      <c r="Q705" s="333" t="str">
        <f>'6桁'!Q705</f>
        <v>WL</v>
      </c>
      <c r="V705" s="4"/>
      <c r="X705" s="4"/>
    </row>
    <row r="706" spans="2:24" ht="30" customHeight="1">
      <c r="B706" s="668">
        <v>14</v>
      </c>
      <c r="C706" s="671" t="s">
        <v>2087</v>
      </c>
      <c r="D706" s="672"/>
      <c r="E706" s="673"/>
      <c r="F706" s="289">
        <f>IF('ユーザー別小売(卸)価格試算(税抜)'!F706="","",IF(ISNUMBER('ユーザー別小売(卸)価格試算(税抜)'!F706),IF(入力!$C$30=1,ROUNDDOWN('ユーザー別小売(卸)価格試算(税抜)'!F706*(1+入力!$C$31/100),-入力!$C$29),IF(入力!$C$30=2,ROUNDUP('ユーザー別小売(卸)価格試算(税抜)'!F706*(1+入力!$C$31/100),-入力!$C$29),IF(入力!$C$30=3,ROUND('ユーザー別小売(卸)価格試算(税抜)'!F706*(1+入力!$C$31/100),-入力!$C$29)))),'ユーザー別小売(卸)価格試算(税抜)'!F706))</f>
        <v>13750</v>
      </c>
      <c r="G706" s="237">
        <f>'6桁'!G706</f>
        <v>0</v>
      </c>
      <c r="H706" s="289">
        <f>IF('ユーザー別小売(卸)価格試算(税抜)'!H706="","",IF(ISNUMBER('ユーザー別小売(卸)価格試算(税抜)'!H706),IF(入力!$C$30=1,ROUNDDOWN('ユーザー別小売(卸)価格試算(税抜)'!H706*(1+入力!$C$31/100),-入力!$C$29),IF(入力!$C$30=2,ROUNDUP('ユーザー別小売(卸)価格試算(税抜)'!H706*(1+入力!$C$31/100),-入力!$C$29),IF(入力!$C$30=3,ROUND('ユーザー別小売(卸)価格試算(税抜)'!H706*(1+入力!$C$31/100),-入力!$C$29)))),'ユーザー別小売(卸)価格試算(税抜)'!H706))</f>
        <v>18260</v>
      </c>
      <c r="I706" s="237">
        <f>'6桁'!I706</f>
        <v>0</v>
      </c>
      <c r="J706" s="289" t="str">
        <f>IF('ユーザー別小売(卸)価格試算(税抜)'!J706="","",IF(ISNUMBER('ユーザー別小売(卸)価格試算(税抜)'!J706),IF(入力!$C$30=1,ROUNDDOWN('ユーザー別小売(卸)価格試算(税抜)'!J706*(1+入力!$C$31/100),-入力!$C$29),IF(入力!$C$30=2,ROUNDUP('ユーザー別小売(卸)価格試算(税抜)'!J706*(1+入力!$C$31/100),-入力!$C$29),IF(入力!$C$30=3,ROUND('ユーザー別小売(卸)価格試算(税抜)'!J706*(1+入力!$C$31/100),-入力!$C$29)))),'ユーザー別小売(卸)価格試算(税抜)'!J706))</f>
        <v/>
      </c>
      <c r="K706" s="237">
        <f>'6桁'!K706</f>
        <v>0</v>
      </c>
      <c r="L706" s="289" t="str">
        <f>IF('ユーザー別小売(卸)価格試算(税抜)'!L706="","",IF(ISNUMBER('ユーザー別小売(卸)価格試算(税抜)'!L706),IF(入力!$C$30=1,ROUNDDOWN('ユーザー別小売(卸)価格試算(税抜)'!L706*(1+入力!$C$31/100),-入力!$C$29),IF(入力!$C$30=2,ROUNDUP('ユーザー別小売(卸)価格試算(税抜)'!L706*(1+入力!$C$31/100),-入力!$C$29),IF(入力!$C$30=3,ROUND('ユーザー別小売(卸)価格試算(税抜)'!L706*(1+入力!$C$31/100),-入力!$C$29)))),'ユーザー別小売(卸)価格試算(税抜)'!L706))</f>
        <v/>
      </c>
      <c r="M706" s="237">
        <f>'6桁'!M706</f>
        <v>0</v>
      </c>
      <c r="N706" s="289" t="str">
        <f>IF('ユーザー別小売(卸)価格試算(税抜)'!N706="","",IF(ISNUMBER('ユーザー別小売(卸)価格試算(税抜)'!N706),IF(入力!$C$30=1,ROUNDDOWN('ユーザー別小売(卸)価格試算(税抜)'!N706*(1+入力!$C$31/100),-入力!$C$29),IF(入力!$C$30=2,ROUNDUP('ユーザー別小売(卸)価格試算(税抜)'!N706*(1+入力!$C$31/100),-入力!$C$29),IF(入力!$C$30=3,ROUND('ユーザー別小売(卸)価格試算(税抜)'!N706*(1+入力!$C$31/100),-入力!$C$29)))),'ユーザー別小売(卸)価格試算(税抜)'!N706))</f>
        <v/>
      </c>
      <c r="O706" s="237">
        <f>'6桁'!O706</f>
        <v>0</v>
      </c>
      <c r="P706" s="320" t="str">
        <f>IF('ユーザー別小売(卸)価格試算(税抜)'!P706="","",IF(ISNUMBER('ユーザー別小売(卸)価格試算(税抜)'!P706),IF(入力!$C$30=1,ROUNDDOWN('ユーザー別小売(卸)価格試算(税抜)'!P706*(1+入力!$C$31/100),-入力!$C$29),IF(入力!$C$30=2,ROUNDUP('ユーザー別小売(卸)価格試算(税抜)'!P706*(1+入力!$C$31/100),-入力!$C$29),IF(入力!$C$30=3,ROUND('ユーザー別小売(卸)価格試算(税抜)'!P706*(1+入力!$C$31/100),-入力!$C$29)))),'ユーザー別小売(卸)価格試算(税抜)'!P706))</f>
        <v/>
      </c>
      <c r="Q706" s="332">
        <f>'6桁'!Q706</f>
        <v>0</v>
      </c>
      <c r="V706" s="4"/>
      <c r="X706" s="4"/>
    </row>
    <row r="707" spans="2:24" ht="30" customHeight="1">
      <c r="B707" s="669"/>
      <c r="C707" s="674" t="s">
        <v>2088</v>
      </c>
      <c r="D707" s="675"/>
      <c r="E707" s="676"/>
      <c r="F707" s="12">
        <f>IF('ユーザー別小売(卸)価格試算(税抜)'!F707="","",IF(ISNUMBER('ユーザー別小売(卸)価格試算(税抜)'!F707),IF(入力!$C$30=1,ROUNDDOWN('ユーザー別小売(卸)価格試算(税抜)'!F707*(1+入力!$C$31/100),-入力!$C$29),IF(入力!$C$30=2,ROUNDUP('ユーザー別小売(卸)価格試算(税抜)'!F707*(1+入力!$C$31/100),-入力!$C$29),IF(入力!$C$30=3,ROUND('ユーザー別小売(卸)価格試算(税抜)'!F707*(1+入力!$C$31/100),-入力!$C$29)))),'ユーザー別小売(卸)価格試算(税抜)'!F707))</f>
        <v>14960</v>
      </c>
      <c r="G707" s="20" t="str">
        <f>'6桁'!G707</f>
        <v>◎</v>
      </c>
      <c r="H707" s="12" t="str">
        <f>IF('ユーザー別小売(卸)価格試算(税抜)'!H707="","",IF(ISNUMBER('ユーザー別小売(卸)価格試算(税抜)'!H707),IF(入力!$C$30=1,ROUNDDOWN('ユーザー別小売(卸)価格試算(税抜)'!H707*(1+入力!$C$31/100),-入力!$C$29),IF(入力!$C$30=2,ROUNDUP('ユーザー別小売(卸)価格試算(税抜)'!H707*(1+入力!$C$31/100),-入力!$C$29),IF(入力!$C$30=3,ROUND('ユーザー別小売(卸)価格試算(税抜)'!H707*(1+入力!$C$31/100),-入力!$C$29)))),'ユーザー別小売(卸)価格試算(税抜)'!H707))</f>
        <v/>
      </c>
      <c r="I707" s="20">
        <f>'6桁'!I707</f>
        <v>0</v>
      </c>
      <c r="J707" s="12" t="str">
        <f>IF('ユーザー別小売(卸)価格試算(税抜)'!J707="","",IF(ISNUMBER('ユーザー別小売(卸)価格試算(税抜)'!J707),IF(入力!$C$30=1,ROUNDDOWN('ユーザー別小売(卸)価格試算(税抜)'!J707*(1+入力!$C$31/100),-入力!$C$29),IF(入力!$C$30=2,ROUNDUP('ユーザー別小売(卸)価格試算(税抜)'!J707*(1+入力!$C$31/100),-入力!$C$29),IF(入力!$C$30=3,ROUND('ユーザー別小売(卸)価格試算(税抜)'!J707*(1+入力!$C$31/100),-入力!$C$29)))),'ユーザー別小売(卸)価格試算(税抜)'!J707))</f>
        <v/>
      </c>
      <c r="K707" s="20">
        <f>'6桁'!K707</f>
        <v>0</v>
      </c>
      <c r="L707" s="12" t="str">
        <f>IF('ユーザー別小売(卸)価格試算(税抜)'!L707="","",IF(ISNUMBER('ユーザー別小売(卸)価格試算(税抜)'!L707),IF(入力!$C$30=1,ROUNDDOWN('ユーザー別小売(卸)価格試算(税抜)'!L707*(1+入力!$C$31/100),-入力!$C$29),IF(入力!$C$30=2,ROUNDUP('ユーザー別小売(卸)価格試算(税抜)'!L707*(1+入力!$C$31/100),-入力!$C$29),IF(入力!$C$30=3,ROUND('ユーザー別小売(卸)価格試算(税抜)'!L707*(1+入力!$C$31/100),-入力!$C$29)))),'ユーザー別小売(卸)価格試算(税抜)'!L707))</f>
        <v/>
      </c>
      <c r="M707" s="20">
        <f>'6桁'!M707</f>
        <v>0</v>
      </c>
      <c r="N707" s="12" t="str">
        <f>IF('ユーザー別小売(卸)価格試算(税抜)'!N707="","",IF(ISNUMBER('ユーザー別小売(卸)価格試算(税抜)'!N707),IF(入力!$C$30=1,ROUNDDOWN('ユーザー別小売(卸)価格試算(税抜)'!N707*(1+入力!$C$31/100),-入力!$C$29),IF(入力!$C$30=2,ROUNDUP('ユーザー別小売(卸)価格試算(税抜)'!N707*(1+入力!$C$31/100),-入力!$C$29),IF(入力!$C$30=3,ROUND('ユーザー別小売(卸)価格試算(税抜)'!N707*(1+入力!$C$31/100),-入力!$C$29)))),'ユーザー別小売(卸)価格試算(税抜)'!N707))</f>
        <v/>
      </c>
      <c r="O707" s="20">
        <f>'6桁'!O707</f>
        <v>0</v>
      </c>
      <c r="P707" s="14" t="str">
        <f>IF('ユーザー別小売(卸)価格試算(税抜)'!P707="","",IF(ISNUMBER('ユーザー別小売(卸)価格試算(税抜)'!P707),IF(入力!$C$30=1,ROUNDDOWN('ユーザー別小売(卸)価格試算(税抜)'!P707*(1+入力!$C$31/100),-入力!$C$29),IF(入力!$C$30=2,ROUNDUP('ユーザー別小売(卸)価格試算(税抜)'!P707*(1+入力!$C$31/100),-入力!$C$29),IF(入力!$C$30=3,ROUND('ユーザー別小売(卸)価格試算(税抜)'!P707*(1+入力!$C$31/100),-入力!$C$29)))),'ユーザー別小売(卸)価格試算(税抜)'!P707))</f>
        <v/>
      </c>
      <c r="Q707" s="324">
        <f>'6桁'!Q707</f>
        <v>0</v>
      </c>
      <c r="V707" s="4"/>
      <c r="X707" s="4"/>
    </row>
    <row r="708" spans="2:24" ht="30" customHeight="1">
      <c r="B708" s="669"/>
      <c r="C708" s="674" t="s">
        <v>2089</v>
      </c>
      <c r="D708" s="675"/>
      <c r="E708" s="676"/>
      <c r="F708" s="12">
        <f>IF('ユーザー別小売(卸)価格試算(税抜)'!F708="","",IF(ISNUMBER('ユーザー別小売(卸)価格試算(税抜)'!F708),IF(入力!$C$30=1,ROUNDDOWN('ユーザー別小売(卸)価格試算(税抜)'!F708*(1+入力!$C$31/100),-入力!$C$29),IF(入力!$C$30=2,ROUNDUP('ユーザー別小売(卸)価格試算(税抜)'!F708*(1+入力!$C$31/100),-入力!$C$29),IF(入力!$C$30=3,ROUND('ユーザー別小売(卸)価格試算(税抜)'!F708*(1+入力!$C$31/100),-入力!$C$29)))),'ユーザー別小売(卸)価格試算(税抜)'!F708))</f>
        <v>15730</v>
      </c>
      <c r="G708" s="20" t="str">
        <f>'6桁'!G708</f>
        <v>◎</v>
      </c>
      <c r="H708" s="12">
        <f>IF('ユーザー別小売(卸)価格試算(税抜)'!H708="","",IF(ISNUMBER('ユーザー別小売(卸)価格試算(税抜)'!H708),IF(入力!$C$30=1,ROUNDDOWN('ユーザー別小売(卸)価格試算(税抜)'!H708*(1+入力!$C$31/100),-入力!$C$29),IF(入力!$C$30=2,ROUNDUP('ユーザー別小売(卸)価格試算(税抜)'!H708*(1+入力!$C$31/100),-入力!$C$29),IF(入力!$C$30=3,ROUND('ユーザー別小売(卸)価格試算(税抜)'!H708*(1+入力!$C$31/100),-入力!$C$29)))),'ユーザー別小売(卸)価格試算(税抜)'!H708))</f>
        <v>20350</v>
      </c>
      <c r="I708" s="20">
        <f>'6桁'!I708</f>
        <v>0</v>
      </c>
      <c r="J708" s="12" t="str">
        <f>IF('ユーザー別小売(卸)価格試算(税抜)'!J708="","",IF(ISNUMBER('ユーザー別小売(卸)価格試算(税抜)'!J708),IF(入力!$C$30=1,ROUNDDOWN('ユーザー別小売(卸)価格試算(税抜)'!J708*(1+入力!$C$31/100),-入力!$C$29),IF(入力!$C$30=2,ROUNDUP('ユーザー別小売(卸)価格試算(税抜)'!J708*(1+入力!$C$31/100),-入力!$C$29),IF(入力!$C$30=3,ROUND('ユーザー別小売(卸)価格試算(税抜)'!J708*(1+入力!$C$31/100),-入力!$C$29)))),'ユーザー別小売(卸)価格試算(税抜)'!J708))</f>
        <v/>
      </c>
      <c r="K708" s="20">
        <f>'6桁'!K708</f>
        <v>0</v>
      </c>
      <c r="L708" s="12" t="str">
        <f>IF('ユーザー別小売(卸)価格試算(税抜)'!L708="","",IF(ISNUMBER('ユーザー別小売(卸)価格試算(税抜)'!L708),IF(入力!$C$30=1,ROUNDDOWN('ユーザー別小売(卸)価格試算(税抜)'!L708*(1+入力!$C$31/100),-入力!$C$29),IF(入力!$C$30=2,ROUNDUP('ユーザー別小売(卸)価格試算(税抜)'!L708*(1+入力!$C$31/100),-入力!$C$29),IF(入力!$C$30=3,ROUND('ユーザー別小売(卸)価格試算(税抜)'!L708*(1+入力!$C$31/100),-入力!$C$29)))),'ユーザー別小売(卸)価格試算(税抜)'!L708))</f>
        <v/>
      </c>
      <c r="M708" s="20">
        <f>'6桁'!M708</f>
        <v>0</v>
      </c>
      <c r="N708" s="12" t="str">
        <f>IF('ユーザー別小売(卸)価格試算(税抜)'!N708="","",IF(ISNUMBER('ユーザー別小売(卸)価格試算(税抜)'!N708),IF(入力!$C$30=1,ROUNDDOWN('ユーザー別小売(卸)価格試算(税抜)'!N708*(1+入力!$C$31/100),-入力!$C$29),IF(入力!$C$30=2,ROUNDUP('ユーザー別小売(卸)価格試算(税抜)'!N708*(1+入力!$C$31/100),-入力!$C$29),IF(入力!$C$30=3,ROUND('ユーザー別小売(卸)価格試算(税抜)'!N708*(1+入力!$C$31/100),-入力!$C$29)))),'ユーザー別小売(卸)価格試算(税抜)'!N708))</f>
        <v/>
      </c>
      <c r="O708" s="20">
        <f>'6桁'!O708</f>
        <v>0</v>
      </c>
      <c r="P708" s="14" t="str">
        <f>IF('ユーザー別小売(卸)価格試算(税抜)'!P708="","",IF(ISNUMBER('ユーザー別小売(卸)価格試算(税抜)'!P708),IF(入力!$C$30=1,ROUNDDOWN('ユーザー別小売(卸)価格試算(税抜)'!P708*(1+入力!$C$31/100),-入力!$C$29),IF(入力!$C$30=2,ROUNDUP('ユーザー別小売(卸)価格試算(税抜)'!P708*(1+入力!$C$31/100),-入力!$C$29),IF(入力!$C$30=3,ROUND('ユーザー別小売(卸)価格試算(税抜)'!P708*(1+入力!$C$31/100),-入力!$C$29)))),'ユーザー別小売(卸)価格試算(税抜)'!P708))</f>
        <v/>
      </c>
      <c r="Q708" s="324">
        <f>'6桁'!Q708</f>
        <v>0</v>
      </c>
      <c r="V708" s="4"/>
      <c r="X708" s="4"/>
    </row>
    <row r="709" spans="2:24" ht="30" customHeight="1">
      <c r="B709" s="669"/>
      <c r="C709" s="674" t="s">
        <v>2090</v>
      </c>
      <c r="D709" s="675"/>
      <c r="E709" s="676"/>
      <c r="F709" s="12">
        <f>IF('ユーザー別小売(卸)価格試算(税抜)'!F709="","",IF(ISNUMBER('ユーザー別小売(卸)価格試算(税抜)'!F709),IF(入力!$C$30=1,ROUNDDOWN('ユーザー別小売(卸)価格試算(税抜)'!F709*(1+入力!$C$31/100),-入力!$C$29),IF(入力!$C$30=2,ROUNDUP('ユーザー別小売(卸)価格試算(税抜)'!F709*(1+入力!$C$31/100),-入力!$C$29),IF(入力!$C$30=3,ROUND('ユーザー別小売(卸)価格試算(税抜)'!F709*(1+入力!$C$31/100),-入力!$C$29)))),'ユーザー別小売(卸)価格試算(税抜)'!F709))</f>
        <v>17490</v>
      </c>
      <c r="G709" s="20" t="str">
        <f>'6桁'!G709</f>
        <v>◎</v>
      </c>
      <c r="H709" s="12" t="str">
        <f>IF('ユーザー別小売(卸)価格試算(税抜)'!H709="","",IF(ISNUMBER('ユーザー別小売(卸)価格試算(税抜)'!H709),IF(入力!$C$30=1,ROUNDDOWN('ユーザー別小売(卸)価格試算(税抜)'!H709*(1+入力!$C$31/100),-入力!$C$29),IF(入力!$C$30=2,ROUNDUP('ユーザー別小売(卸)価格試算(税抜)'!H709*(1+入力!$C$31/100),-入力!$C$29),IF(入力!$C$30=3,ROUND('ユーザー別小売(卸)価格試算(税抜)'!H709*(1+入力!$C$31/100),-入力!$C$29)))),'ユーザー別小売(卸)価格試算(税抜)'!H709))</f>
        <v/>
      </c>
      <c r="I709" s="20">
        <f>'6桁'!I709</f>
        <v>0</v>
      </c>
      <c r="J709" s="12" t="str">
        <f>IF('ユーザー別小売(卸)価格試算(税抜)'!J709="","",IF(ISNUMBER('ユーザー別小売(卸)価格試算(税抜)'!J709),IF(入力!$C$30=1,ROUNDDOWN('ユーザー別小売(卸)価格試算(税抜)'!J709*(1+入力!$C$31/100),-入力!$C$29),IF(入力!$C$30=2,ROUNDUP('ユーザー別小売(卸)価格試算(税抜)'!J709*(1+入力!$C$31/100),-入力!$C$29),IF(入力!$C$30=3,ROUND('ユーザー別小売(卸)価格試算(税抜)'!J709*(1+入力!$C$31/100),-入力!$C$29)))),'ユーザー別小売(卸)価格試算(税抜)'!J709))</f>
        <v/>
      </c>
      <c r="K709" s="20">
        <f>'6桁'!K709</f>
        <v>0</v>
      </c>
      <c r="L709" s="12" t="str">
        <f>IF('ユーザー別小売(卸)価格試算(税抜)'!L709="","",IF(ISNUMBER('ユーザー別小売(卸)価格試算(税抜)'!L709),IF(入力!$C$30=1,ROUNDDOWN('ユーザー別小売(卸)価格試算(税抜)'!L709*(1+入力!$C$31/100),-入力!$C$29),IF(入力!$C$30=2,ROUNDUP('ユーザー別小売(卸)価格試算(税抜)'!L709*(1+入力!$C$31/100),-入力!$C$29),IF(入力!$C$30=3,ROUND('ユーザー別小売(卸)価格試算(税抜)'!L709*(1+入力!$C$31/100),-入力!$C$29)))),'ユーザー別小売(卸)価格試算(税抜)'!L709))</f>
        <v/>
      </c>
      <c r="M709" s="20">
        <f>'6桁'!M709</f>
        <v>0</v>
      </c>
      <c r="N709" s="12" t="str">
        <f>IF('ユーザー別小売(卸)価格試算(税抜)'!N709="","",IF(ISNUMBER('ユーザー別小売(卸)価格試算(税抜)'!N709),IF(入力!$C$30=1,ROUNDDOWN('ユーザー別小売(卸)価格試算(税抜)'!N709*(1+入力!$C$31/100),-入力!$C$29),IF(入力!$C$30=2,ROUNDUP('ユーザー別小売(卸)価格試算(税抜)'!N709*(1+入力!$C$31/100),-入力!$C$29),IF(入力!$C$30=3,ROUND('ユーザー別小売(卸)価格試算(税抜)'!N709*(1+入力!$C$31/100),-入力!$C$29)))),'ユーザー別小売(卸)価格試算(税抜)'!N709))</f>
        <v/>
      </c>
      <c r="O709" s="20">
        <f>'6桁'!O709</f>
        <v>0</v>
      </c>
      <c r="P709" s="14" t="str">
        <f>IF('ユーザー別小売(卸)価格試算(税抜)'!P709="","",IF(ISNUMBER('ユーザー別小売(卸)価格試算(税抜)'!P709),IF(入力!$C$30=1,ROUNDDOWN('ユーザー別小売(卸)価格試算(税抜)'!P709*(1+入力!$C$31/100),-入力!$C$29),IF(入力!$C$30=2,ROUNDUP('ユーザー別小売(卸)価格試算(税抜)'!P709*(1+入力!$C$31/100),-入力!$C$29),IF(入力!$C$30=3,ROUND('ユーザー別小売(卸)価格試算(税抜)'!P709*(1+入力!$C$31/100),-入力!$C$29)))),'ユーザー別小売(卸)価格試算(税抜)'!P709))</f>
        <v/>
      </c>
      <c r="Q709" s="324">
        <f>'6桁'!Q709</f>
        <v>0</v>
      </c>
      <c r="V709" s="4"/>
      <c r="X709" s="4"/>
    </row>
    <row r="710" spans="2:24" ht="30" customHeight="1">
      <c r="B710" s="669"/>
      <c r="C710" s="674" t="s">
        <v>2091</v>
      </c>
      <c r="D710" s="675"/>
      <c r="E710" s="676"/>
      <c r="F710" s="12">
        <f>IF('ユーザー別小売(卸)価格試算(税抜)'!F710="","",IF(ISNUMBER('ユーザー別小売(卸)価格試算(税抜)'!F710),IF(入力!$C$30=1,ROUNDDOWN('ユーザー別小売(卸)価格試算(税抜)'!F710*(1+入力!$C$31/100),-入力!$C$29),IF(入力!$C$30=2,ROUNDUP('ユーザー別小売(卸)価格試算(税抜)'!F710*(1+入力!$C$31/100),-入力!$C$29),IF(入力!$C$30=3,ROUND('ユーザー別小売(卸)価格試算(税抜)'!F710*(1+入力!$C$31/100),-入力!$C$29)))),'ユーザー別小売(卸)価格試算(税抜)'!F710))</f>
        <v>16940</v>
      </c>
      <c r="G710" s="20" t="str">
        <f>'6桁'!G710</f>
        <v>◎</v>
      </c>
      <c r="H710" s="12" t="str">
        <f>IF('ユーザー別小売(卸)価格試算(税抜)'!H710="","",IF(ISNUMBER('ユーザー別小売(卸)価格試算(税抜)'!H710),IF(入力!$C$30=1,ROUNDDOWN('ユーザー別小売(卸)価格試算(税抜)'!H710*(1+入力!$C$31/100),-入力!$C$29),IF(入力!$C$30=2,ROUNDUP('ユーザー別小売(卸)価格試算(税抜)'!H710*(1+入力!$C$31/100),-入力!$C$29),IF(入力!$C$30=3,ROUND('ユーザー別小売(卸)価格試算(税抜)'!H710*(1+入力!$C$31/100),-入力!$C$29)))),'ユーザー別小売(卸)価格試算(税抜)'!H710))</f>
        <v/>
      </c>
      <c r="I710" s="20">
        <f>'6桁'!I710</f>
        <v>0</v>
      </c>
      <c r="J710" s="12" t="str">
        <f>IF('ユーザー別小売(卸)価格試算(税抜)'!J710="","",IF(ISNUMBER('ユーザー別小売(卸)価格試算(税抜)'!J710),IF(入力!$C$30=1,ROUNDDOWN('ユーザー別小売(卸)価格試算(税抜)'!J710*(1+入力!$C$31/100),-入力!$C$29),IF(入力!$C$30=2,ROUNDUP('ユーザー別小売(卸)価格試算(税抜)'!J710*(1+入力!$C$31/100),-入力!$C$29),IF(入力!$C$30=3,ROUND('ユーザー別小売(卸)価格試算(税抜)'!J710*(1+入力!$C$31/100),-入力!$C$29)))),'ユーザー別小売(卸)価格試算(税抜)'!J710))</f>
        <v/>
      </c>
      <c r="K710" s="20">
        <f>'6桁'!K710</f>
        <v>0</v>
      </c>
      <c r="L710" s="12" t="str">
        <f>IF('ユーザー別小売(卸)価格試算(税抜)'!L710="","",IF(ISNUMBER('ユーザー別小売(卸)価格試算(税抜)'!L710),IF(入力!$C$30=1,ROUNDDOWN('ユーザー別小売(卸)価格試算(税抜)'!L710*(1+入力!$C$31/100),-入力!$C$29),IF(入力!$C$30=2,ROUNDUP('ユーザー別小売(卸)価格試算(税抜)'!L710*(1+入力!$C$31/100),-入力!$C$29),IF(入力!$C$30=3,ROUND('ユーザー別小売(卸)価格試算(税抜)'!L710*(1+入力!$C$31/100),-入力!$C$29)))),'ユーザー別小売(卸)価格試算(税抜)'!L710))</f>
        <v/>
      </c>
      <c r="M710" s="20">
        <f>'6桁'!M710</f>
        <v>0</v>
      </c>
      <c r="N710" s="12" t="str">
        <f>IF('ユーザー別小売(卸)価格試算(税抜)'!N710="","",IF(ISNUMBER('ユーザー別小売(卸)価格試算(税抜)'!N710),IF(入力!$C$30=1,ROUNDDOWN('ユーザー別小売(卸)価格試算(税抜)'!N710*(1+入力!$C$31/100),-入力!$C$29),IF(入力!$C$30=2,ROUNDUP('ユーザー別小売(卸)価格試算(税抜)'!N710*(1+入力!$C$31/100),-入力!$C$29),IF(入力!$C$30=3,ROUND('ユーザー別小売(卸)価格試算(税抜)'!N710*(1+入力!$C$31/100),-入力!$C$29)))),'ユーザー別小売(卸)価格試算(税抜)'!N710))</f>
        <v/>
      </c>
      <c r="O710" s="20">
        <f>'6桁'!O710</f>
        <v>0</v>
      </c>
      <c r="P710" s="14" t="str">
        <f>IF('ユーザー別小売(卸)価格試算(税抜)'!P710="","",IF(ISNUMBER('ユーザー別小売(卸)価格試算(税抜)'!P710),IF(入力!$C$30=1,ROUNDDOWN('ユーザー別小売(卸)価格試算(税抜)'!P710*(1+入力!$C$31/100),-入力!$C$29),IF(入力!$C$30=2,ROUNDUP('ユーザー別小売(卸)価格試算(税抜)'!P710*(1+入力!$C$31/100),-入力!$C$29),IF(入力!$C$30=3,ROUND('ユーザー別小売(卸)価格試算(税抜)'!P710*(1+入力!$C$31/100),-入力!$C$29)))),'ユーザー別小売(卸)価格試算(税抜)'!P710))</f>
        <v/>
      </c>
      <c r="Q710" s="324">
        <f>'6桁'!Q710</f>
        <v>0</v>
      </c>
      <c r="V710" s="4"/>
      <c r="X710" s="4"/>
    </row>
    <row r="711" spans="2:24" ht="30" customHeight="1">
      <c r="B711" s="669"/>
      <c r="C711" s="674" t="s">
        <v>2092</v>
      </c>
      <c r="D711" s="675"/>
      <c r="E711" s="676"/>
      <c r="F711" s="12">
        <f>IF('ユーザー別小売(卸)価格試算(税抜)'!F711="","",IF(ISNUMBER('ユーザー別小売(卸)価格試算(税抜)'!F711),IF(入力!$C$30=1,ROUNDDOWN('ユーザー別小売(卸)価格試算(税抜)'!F711*(1+入力!$C$31/100),-入力!$C$29),IF(入力!$C$30=2,ROUNDUP('ユーザー別小売(卸)価格試算(税抜)'!F711*(1+入力!$C$31/100),-入力!$C$29),IF(入力!$C$30=3,ROUND('ユーザー別小売(卸)価格試算(税抜)'!F711*(1+入力!$C$31/100),-入力!$C$29)))),'ユーザー別小売(卸)価格試算(税抜)'!F711))</f>
        <v>17930</v>
      </c>
      <c r="G711" s="20" t="str">
        <f>'6桁'!G711</f>
        <v>◎</v>
      </c>
      <c r="H711" s="12" t="str">
        <f>IF('ユーザー別小売(卸)価格試算(税抜)'!H711="","",IF(ISNUMBER('ユーザー別小売(卸)価格試算(税抜)'!H711),IF(入力!$C$30=1,ROUNDDOWN('ユーザー別小売(卸)価格試算(税抜)'!H711*(1+入力!$C$31/100),-入力!$C$29),IF(入力!$C$30=2,ROUNDUP('ユーザー別小売(卸)価格試算(税抜)'!H711*(1+入力!$C$31/100),-入力!$C$29),IF(入力!$C$30=3,ROUND('ユーザー別小売(卸)価格試算(税抜)'!H711*(1+入力!$C$31/100),-入力!$C$29)))),'ユーザー別小売(卸)価格試算(税抜)'!H711))</f>
        <v/>
      </c>
      <c r="I711" s="20">
        <f>'6桁'!I711</f>
        <v>0</v>
      </c>
      <c r="J711" s="12" t="str">
        <f>IF('ユーザー別小売(卸)価格試算(税抜)'!J711="","",IF(ISNUMBER('ユーザー別小売(卸)価格試算(税抜)'!J711),IF(入力!$C$30=1,ROUNDDOWN('ユーザー別小売(卸)価格試算(税抜)'!J711*(1+入力!$C$31/100),-入力!$C$29),IF(入力!$C$30=2,ROUNDUP('ユーザー別小売(卸)価格試算(税抜)'!J711*(1+入力!$C$31/100),-入力!$C$29),IF(入力!$C$30=3,ROUND('ユーザー別小売(卸)価格試算(税抜)'!J711*(1+入力!$C$31/100),-入力!$C$29)))),'ユーザー別小売(卸)価格試算(税抜)'!J711))</f>
        <v/>
      </c>
      <c r="K711" s="20">
        <f>'6桁'!K711</f>
        <v>0</v>
      </c>
      <c r="L711" s="12" t="str">
        <f>IF('ユーザー別小売(卸)価格試算(税抜)'!L711="","",IF(ISNUMBER('ユーザー別小売(卸)価格試算(税抜)'!L711),IF(入力!$C$30=1,ROUNDDOWN('ユーザー別小売(卸)価格試算(税抜)'!L711*(1+入力!$C$31/100),-入力!$C$29),IF(入力!$C$30=2,ROUNDUP('ユーザー別小売(卸)価格試算(税抜)'!L711*(1+入力!$C$31/100),-入力!$C$29),IF(入力!$C$30=3,ROUND('ユーザー別小売(卸)価格試算(税抜)'!L711*(1+入力!$C$31/100),-入力!$C$29)))),'ユーザー別小売(卸)価格試算(税抜)'!L711))</f>
        <v/>
      </c>
      <c r="M711" s="20">
        <f>'6桁'!M711</f>
        <v>0</v>
      </c>
      <c r="N711" s="12" t="str">
        <f>IF('ユーザー別小売(卸)価格試算(税抜)'!N711="","",IF(ISNUMBER('ユーザー別小売(卸)価格試算(税抜)'!N711),IF(入力!$C$30=1,ROUNDDOWN('ユーザー別小売(卸)価格試算(税抜)'!N711*(1+入力!$C$31/100),-入力!$C$29),IF(入力!$C$30=2,ROUNDUP('ユーザー別小売(卸)価格試算(税抜)'!N711*(1+入力!$C$31/100),-入力!$C$29),IF(入力!$C$30=3,ROUND('ユーザー別小売(卸)価格試算(税抜)'!N711*(1+入力!$C$31/100),-入力!$C$29)))),'ユーザー別小売(卸)価格試算(税抜)'!N711))</f>
        <v/>
      </c>
      <c r="O711" s="20">
        <f>'6桁'!O711</f>
        <v>0</v>
      </c>
      <c r="P711" s="14" t="str">
        <f>IF('ユーザー別小売(卸)価格試算(税抜)'!P711="","",IF(ISNUMBER('ユーザー別小売(卸)価格試算(税抜)'!P711),IF(入力!$C$30=1,ROUNDDOWN('ユーザー別小売(卸)価格試算(税抜)'!P711*(1+入力!$C$31/100),-入力!$C$29),IF(入力!$C$30=2,ROUNDUP('ユーザー別小売(卸)価格試算(税抜)'!P711*(1+入力!$C$31/100),-入力!$C$29),IF(入力!$C$30=3,ROUND('ユーザー別小売(卸)価格試算(税抜)'!P711*(1+入力!$C$31/100),-入力!$C$29)))),'ユーザー別小売(卸)価格試算(税抜)'!P711))</f>
        <v/>
      </c>
      <c r="Q711" s="324">
        <f>'6桁'!Q711</f>
        <v>0</v>
      </c>
      <c r="V711" s="4"/>
      <c r="X711" s="4"/>
    </row>
    <row r="712" spans="2:24" ht="30" customHeight="1">
      <c r="B712" s="669"/>
      <c r="C712" s="674" t="s">
        <v>2093</v>
      </c>
      <c r="D712" s="675"/>
      <c r="E712" s="676"/>
      <c r="F712" s="12">
        <f>IF('ユーザー別小売(卸)価格試算(税抜)'!F712="","",IF(ISNUMBER('ユーザー別小売(卸)価格試算(税抜)'!F712),IF(入力!$C$30=1,ROUNDDOWN('ユーザー別小売(卸)価格試算(税抜)'!F712*(1+入力!$C$31/100),-入力!$C$29),IF(入力!$C$30=2,ROUNDUP('ユーザー別小売(卸)価格試算(税抜)'!F712*(1+入力!$C$31/100),-入力!$C$29),IF(入力!$C$30=3,ROUND('ユーザー別小売(卸)価格試算(税抜)'!F712*(1+入力!$C$31/100),-入力!$C$29)))),'ユーザー別小売(卸)価格試算(税抜)'!F712))</f>
        <v>14960</v>
      </c>
      <c r="G712" s="20">
        <f>'6桁'!G712</f>
        <v>0</v>
      </c>
      <c r="H712" s="12" t="str">
        <f>IF('ユーザー別小売(卸)価格試算(税抜)'!H712="","",IF(ISNUMBER('ユーザー別小売(卸)価格試算(税抜)'!H712),IF(入力!$C$30=1,ROUNDDOWN('ユーザー別小売(卸)価格試算(税抜)'!H712*(1+入力!$C$31/100),-入力!$C$29),IF(入力!$C$30=2,ROUNDUP('ユーザー別小売(卸)価格試算(税抜)'!H712*(1+入力!$C$31/100),-入力!$C$29),IF(入力!$C$30=3,ROUND('ユーザー別小売(卸)価格試算(税抜)'!H712*(1+入力!$C$31/100),-入力!$C$29)))),'ユーザー別小売(卸)価格試算(税抜)'!H712))</f>
        <v/>
      </c>
      <c r="I712" s="20">
        <f>'6桁'!I712</f>
        <v>0</v>
      </c>
      <c r="J712" s="12" t="str">
        <f>IF('ユーザー別小売(卸)価格試算(税抜)'!J712="","",IF(ISNUMBER('ユーザー別小売(卸)価格試算(税抜)'!J712),IF(入力!$C$30=1,ROUNDDOWN('ユーザー別小売(卸)価格試算(税抜)'!J712*(1+入力!$C$31/100),-入力!$C$29),IF(入力!$C$30=2,ROUNDUP('ユーザー別小売(卸)価格試算(税抜)'!J712*(1+入力!$C$31/100),-入力!$C$29),IF(入力!$C$30=3,ROUND('ユーザー別小売(卸)価格試算(税抜)'!J712*(1+入力!$C$31/100),-入力!$C$29)))),'ユーザー別小売(卸)価格試算(税抜)'!J712))</f>
        <v/>
      </c>
      <c r="K712" s="20">
        <f>'6桁'!K712</f>
        <v>0</v>
      </c>
      <c r="L712" s="12" t="str">
        <f>IF('ユーザー別小売(卸)価格試算(税抜)'!L712="","",IF(ISNUMBER('ユーザー別小売(卸)価格試算(税抜)'!L712),IF(入力!$C$30=1,ROUNDDOWN('ユーザー別小売(卸)価格試算(税抜)'!L712*(1+入力!$C$31/100),-入力!$C$29),IF(入力!$C$30=2,ROUNDUP('ユーザー別小売(卸)価格試算(税抜)'!L712*(1+入力!$C$31/100),-入力!$C$29),IF(入力!$C$30=3,ROUND('ユーザー別小売(卸)価格試算(税抜)'!L712*(1+入力!$C$31/100),-入力!$C$29)))),'ユーザー別小売(卸)価格試算(税抜)'!L712))</f>
        <v/>
      </c>
      <c r="M712" s="20">
        <f>'6桁'!M712</f>
        <v>0</v>
      </c>
      <c r="N712" s="12" t="str">
        <f>IF('ユーザー別小売(卸)価格試算(税抜)'!N712="","",IF(ISNUMBER('ユーザー別小売(卸)価格試算(税抜)'!N712),IF(入力!$C$30=1,ROUNDDOWN('ユーザー別小売(卸)価格試算(税抜)'!N712*(1+入力!$C$31/100),-入力!$C$29),IF(入力!$C$30=2,ROUNDUP('ユーザー別小売(卸)価格試算(税抜)'!N712*(1+入力!$C$31/100),-入力!$C$29),IF(入力!$C$30=3,ROUND('ユーザー別小売(卸)価格試算(税抜)'!N712*(1+入力!$C$31/100),-入力!$C$29)))),'ユーザー別小売(卸)価格試算(税抜)'!N712))</f>
        <v/>
      </c>
      <c r="O712" s="20">
        <f>'6桁'!O712</f>
        <v>0</v>
      </c>
      <c r="P712" s="14" t="str">
        <f>IF('ユーザー別小売(卸)価格試算(税抜)'!P712="","",IF(ISNUMBER('ユーザー別小売(卸)価格試算(税抜)'!P712),IF(入力!$C$30=1,ROUNDDOWN('ユーザー別小売(卸)価格試算(税抜)'!P712*(1+入力!$C$31/100),-入力!$C$29),IF(入力!$C$30=2,ROUNDUP('ユーザー別小売(卸)価格試算(税抜)'!P712*(1+入力!$C$31/100),-入力!$C$29),IF(入力!$C$30=3,ROUND('ユーザー別小売(卸)価格試算(税抜)'!P712*(1+入力!$C$31/100),-入力!$C$29)))),'ユーザー別小売(卸)価格試算(税抜)'!P712))</f>
        <v/>
      </c>
      <c r="Q712" s="324">
        <f>'6桁'!Q712</f>
        <v>0</v>
      </c>
      <c r="V712" s="4"/>
      <c r="X712" s="4"/>
    </row>
    <row r="713" spans="2:24" ht="30" customHeight="1">
      <c r="B713" s="669"/>
      <c r="C713" s="674" t="s">
        <v>2094</v>
      </c>
      <c r="D713" s="675"/>
      <c r="E713" s="676"/>
      <c r="F713" s="12">
        <f>IF('ユーザー別小売(卸)価格試算(税抜)'!F713="","",IF(ISNUMBER('ユーザー別小売(卸)価格試算(税抜)'!F713),IF(入力!$C$30=1,ROUNDDOWN('ユーザー別小売(卸)価格試算(税抜)'!F713*(1+入力!$C$31/100),-入力!$C$29),IF(入力!$C$30=2,ROUNDUP('ユーザー別小売(卸)価格試算(税抜)'!F713*(1+入力!$C$31/100),-入力!$C$29),IF(入力!$C$30=3,ROUND('ユーザー別小売(卸)価格試算(税抜)'!F713*(1+入力!$C$31/100),-入力!$C$29)))),'ユーザー別小売(卸)価格試算(税抜)'!F713))</f>
        <v>15730</v>
      </c>
      <c r="G713" s="20">
        <f>'6桁'!G713</f>
        <v>0</v>
      </c>
      <c r="H713" s="12" t="str">
        <f>IF('ユーザー別小売(卸)価格試算(税抜)'!H713="","",IF(ISNUMBER('ユーザー別小売(卸)価格試算(税抜)'!H713),IF(入力!$C$30=1,ROUNDDOWN('ユーザー別小売(卸)価格試算(税抜)'!H713*(1+入力!$C$31/100),-入力!$C$29),IF(入力!$C$30=2,ROUNDUP('ユーザー別小売(卸)価格試算(税抜)'!H713*(1+入力!$C$31/100),-入力!$C$29),IF(入力!$C$30=3,ROUND('ユーザー別小売(卸)価格試算(税抜)'!H713*(1+入力!$C$31/100),-入力!$C$29)))),'ユーザー別小売(卸)価格試算(税抜)'!H713))</f>
        <v/>
      </c>
      <c r="I713" s="20">
        <f>'6桁'!I713</f>
        <v>0</v>
      </c>
      <c r="J713" s="12" t="str">
        <f>IF('ユーザー別小売(卸)価格試算(税抜)'!J713="","",IF(ISNUMBER('ユーザー別小売(卸)価格試算(税抜)'!J713),IF(入力!$C$30=1,ROUNDDOWN('ユーザー別小売(卸)価格試算(税抜)'!J713*(1+入力!$C$31/100),-入力!$C$29),IF(入力!$C$30=2,ROUNDUP('ユーザー別小売(卸)価格試算(税抜)'!J713*(1+入力!$C$31/100),-入力!$C$29),IF(入力!$C$30=3,ROUND('ユーザー別小売(卸)価格試算(税抜)'!J713*(1+入力!$C$31/100),-入力!$C$29)))),'ユーザー別小売(卸)価格試算(税抜)'!J713))</f>
        <v/>
      </c>
      <c r="K713" s="20">
        <f>'6桁'!K713</f>
        <v>0</v>
      </c>
      <c r="L713" s="12" t="str">
        <f>IF('ユーザー別小売(卸)価格試算(税抜)'!L713="","",IF(ISNUMBER('ユーザー別小売(卸)価格試算(税抜)'!L713),IF(入力!$C$30=1,ROUNDDOWN('ユーザー別小売(卸)価格試算(税抜)'!L713*(1+入力!$C$31/100),-入力!$C$29),IF(入力!$C$30=2,ROUNDUP('ユーザー別小売(卸)価格試算(税抜)'!L713*(1+入力!$C$31/100),-入力!$C$29),IF(入力!$C$30=3,ROUND('ユーザー別小売(卸)価格試算(税抜)'!L713*(1+入力!$C$31/100),-入力!$C$29)))),'ユーザー別小売(卸)価格試算(税抜)'!L713))</f>
        <v/>
      </c>
      <c r="M713" s="20">
        <f>'6桁'!M713</f>
        <v>0</v>
      </c>
      <c r="N713" s="12" t="str">
        <f>IF('ユーザー別小売(卸)価格試算(税抜)'!N713="","",IF(ISNUMBER('ユーザー別小売(卸)価格試算(税抜)'!N713),IF(入力!$C$30=1,ROUNDDOWN('ユーザー別小売(卸)価格試算(税抜)'!N713*(1+入力!$C$31/100),-入力!$C$29),IF(入力!$C$30=2,ROUNDUP('ユーザー別小売(卸)価格試算(税抜)'!N713*(1+入力!$C$31/100),-入力!$C$29),IF(入力!$C$30=3,ROUND('ユーザー別小売(卸)価格試算(税抜)'!N713*(1+入力!$C$31/100),-入力!$C$29)))),'ユーザー別小売(卸)価格試算(税抜)'!N713))</f>
        <v/>
      </c>
      <c r="O713" s="20">
        <f>'6桁'!O713</f>
        <v>0</v>
      </c>
      <c r="P713" s="14" t="str">
        <f>IF('ユーザー別小売(卸)価格試算(税抜)'!P713="","",IF(ISNUMBER('ユーザー別小売(卸)価格試算(税抜)'!P713),IF(入力!$C$30=1,ROUNDDOWN('ユーザー別小売(卸)価格試算(税抜)'!P713*(1+入力!$C$31/100),-入力!$C$29),IF(入力!$C$30=2,ROUNDUP('ユーザー別小売(卸)価格試算(税抜)'!P713*(1+入力!$C$31/100),-入力!$C$29),IF(入力!$C$30=3,ROUND('ユーザー別小売(卸)価格試算(税抜)'!P713*(1+入力!$C$31/100),-入力!$C$29)))),'ユーザー別小売(卸)価格試算(税抜)'!P713))</f>
        <v/>
      </c>
      <c r="Q713" s="324">
        <f>'6桁'!Q713</f>
        <v>0</v>
      </c>
      <c r="V713" s="4"/>
      <c r="X713" s="4"/>
    </row>
    <row r="714" spans="2:24" ht="30" customHeight="1">
      <c r="B714" s="669"/>
      <c r="C714" s="674" t="s">
        <v>2095</v>
      </c>
      <c r="D714" s="675"/>
      <c r="E714" s="676"/>
      <c r="F714" s="12">
        <f>IF('ユーザー別小売(卸)価格試算(税抜)'!F714="","",IF(ISNUMBER('ユーザー別小売(卸)価格試算(税抜)'!F714),IF(入力!$C$30=1,ROUNDDOWN('ユーザー別小売(卸)価格試算(税抜)'!F714*(1+入力!$C$31/100),-入力!$C$29),IF(入力!$C$30=2,ROUNDUP('ユーザー別小売(卸)価格試算(税抜)'!F714*(1+入力!$C$31/100),-入力!$C$29),IF(入力!$C$30=3,ROUND('ユーザー別小売(卸)価格試算(税抜)'!F714*(1+入力!$C$31/100),-入力!$C$29)))),'ユーザー別小売(卸)価格試算(税抜)'!F714))</f>
        <v>16610</v>
      </c>
      <c r="G714" s="20">
        <f>'6桁'!G714</f>
        <v>0</v>
      </c>
      <c r="H714" s="12" t="str">
        <f>IF('ユーザー別小売(卸)価格試算(税抜)'!H714="","",IF(ISNUMBER('ユーザー別小売(卸)価格試算(税抜)'!H714),IF(入力!$C$30=1,ROUNDDOWN('ユーザー別小売(卸)価格試算(税抜)'!H714*(1+入力!$C$31/100),-入力!$C$29),IF(入力!$C$30=2,ROUNDUP('ユーザー別小売(卸)価格試算(税抜)'!H714*(1+入力!$C$31/100),-入力!$C$29),IF(入力!$C$30=3,ROUND('ユーザー別小売(卸)価格試算(税抜)'!H714*(1+入力!$C$31/100),-入力!$C$29)))),'ユーザー別小売(卸)価格試算(税抜)'!H714))</f>
        <v/>
      </c>
      <c r="I714" s="20">
        <f>'6桁'!I714</f>
        <v>0</v>
      </c>
      <c r="J714" s="12" t="str">
        <f>IF('ユーザー別小売(卸)価格試算(税抜)'!J714="","",IF(ISNUMBER('ユーザー別小売(卸)価格試算(税抜)'!J714),IF(入力!$C$30=1,ROUNDDOWN('ユーザー別小売(卸)価格試算(税抜)'!J714*(1+入力!$C$31/100),-入力!$C$29),IF(入力!$C$30=2,ROUNDUP('ユーザー別小売(卸)価格試算(税抜)'!J714*(1+入力!$C$31/100),-入力!$C$29),IF(入力!$C$30=3,ROUND('ユーザー別小売(卸)価格試算(税抜)'!J714*(1+入力!$C$31/100),-入力!$C$29)))),'ユーザー別小売(卸)価格試算(税抜)'!J714))</f>
        <v/>
      </c>
      <c r="K714" s="20">
        <f>'6桁'!K714</f>
        <v>0</v>
      </c>
      <c r="L714" s="12" t="str">
        <f>IF('ユーザー別小売(卸)価格試算(税抜)'!L714="","",IF(ISNUMBER('ユーザー別小売(卸)価格試算(税抜)'!L714),IF(入力!$C$30=1,ROUNDDOWN('ユーザー別小売(卸)価格試算(税抜)'!L714*(1+入力!$C$31/100),-入力!$C$29),IF(入力!$C$30=2,ROUNDUP('ユーザー別小売(卸)価格試算(税抜)'!L714*(1+入力!$C$31/100),-入力!$C$29),IF(入力!$C$30=3,ROUND('ユーザー別小売(卸)価格試算(税抜)'!L714*(1+入力!$C$31/100),-入力!$C$29)))),'ユーザー別小売(卸)価格試算(税抜)'!L714))</f>
        <v/>
      </c>
      <c r="M714" s="20">
        <f>'6桁'!M714</f>
        <v>0</v>
      </c>
      <c r="N714" s="12" t="str">
        <f>IF('ユーザー別小売(卸)価格試算(税抜)'!N714="","",IF(ISNUMBER('ユーザー別小売(卸)価格試算(税抜)'!N714),IF(入力!$C$30=1,ROUNDDOWN('ユーザー別小売(卸)価格試算(税抜)'!N714*(1+入力!$C$31/100),-入力!$C$29),IF(入力!$C$30=2,ROUNDUP('ユーザー別小売(卸)価格試算(税抜)'!N714*(1+入力!$C$31/100),-入力!$C$29),IF(入力!$C$30=3,ROUND('ユーザー別小売(卸)価格試算(税抜)'!N714*(1+入力!$C$31/100),-入力!$C$29)))),'ユーザー別小売(卸)価格試算(税抜)'!N714))</f>
        <v/>
      </c>
      <c r="O714" s="20">
        <f>'6桁'!O714</f>
        <v>0</v>
      </c>
      <c r="P714" s="14" t="str">
        <f>IF('ユーザー別小売(卸)価格試算(税抜)'!P714="","",IF(ISNUMBER('ユーザー別小売(卸)価格試算(税抜)'!P714),IF(入力!$C$30=1,ROUNDDOWN('ユーザー別小売(卸)価格試算(税抜)'!P714*(1+入力!$C$31/100),-入力!$C$29),IF(入力!$C$30=2,ROUNDUP('ユーザー別小売(卸)価格試算(税抜)'!P714*(1+入力!$C$31/100),-入力!$C$29),IF(入力!$C$30=3,ROUND('ユーザー別小売(卸)価格試算(税抜)'!P714*(1+入力!$C$31/100),-入力!$C$29)))),'ユーザー別小売(卸)価格試算(税抜)'!P714))</f>
        <v/>
      </c>
      <c r="Q714" s="324">
        <f>'6桁'!Q714</f>
        <v>0</v>
      </c>
      <c r="V714" s="4"/>
      <c r="X714" s="4"/>
    </row>
    <row r="715" spans="2:24" ht="30" customHeight="1">
      <c r="B715" s="669"/>
      <c r="C715" s="674" t="s">
        <v>2096</v>
      </c>
      <c r="D715" s="675"/>
      <c r="E715" s="676"/>
      <c r="F715" s="12">
        <f>IF('ユーザー別小売(卸)価格試算(税抜)'!F715="","",IF(ISNUMBER('ユーザー別小売(卸)価格試算(税抜)'!F715),IF(入力!$C$30=1,ROUNDDOWN('ユーザー別小売(卸)価格試算(税抜)'!F715*(1+入力!$C$31/100),-入力!$C$29),IF(入力!$C$30=2,ROUNDUP('ユーザー別小売(卸)価格試算(税抜)'!F715*(1+入力!$C$31/100),-入力!$C$29),IF(入力!$C$30=3,ROUND('ユーザー別小売(卸)価格試算(税抜)'!F715*(1+入力!$C$31/100),-入力!$C$29)))),'ユーザー別小売(卸)価格試算(税抜)'!F715))</f>
        <v>17490</v>
      </c>
      <c r="G715" s="20">
        <f>'6桁'!G715</f>
        <v>0</v>
      </c>
      <c r="H715" s="12" t="str">
        <f>IF('ユーザー別小売(卸)価格試算(税抜)'!H715="","",IF(ISNUMBER('ユーザー別小売(卸)価格試算(税抜)'!H715),IF(入力!$C$30=1,ROUNDDOWN('ユーザー別小売(卸)価格試算(税抜)'!H715*(1+入力!$C$31/100),-入力!$C$29),IF(入力!$C$30=2,ROUNDUP('ユーザー別小売(卸)価格試算(税抜)'!H715*(1+入力!$C$31/100),-入力!$C$29),IF(入力!$C$30=3,ROUND('ユーザー別小売(卸)価格試算(税抜)'!H715*(1+入力!$C$31/100),-入力!$C$29)))),'ユーザー別小売(卸)価格試算(税抜)'!H715))</f>
        <v/>
      </c>
      <c r="I715" s="20">
        <f>'6桁'!I715</f>
        <v>0</v>
      </c>
      <c r="J715" s="12" t="str">
        <f>IF('ユーザー別小売(卸)価格試算(税抜)'!J715="","",IF(ISNUMBER('ユーザー別小売(卸)価格試算(税抜)'!J715),IF(入力!$C$30=1,ROUNDDOWN('ユーザー別小売(卸)価格試算(税抜)'!J715*(1+入力!$C$31/100),-入力!$C$29),IF(入力!$C$30=2,ROUNDUP('ユーザー別小売(卸)価格試算(税抜)'!J715*(1+入力!$C$31/100),-入力!$C$29),IF(入力!$C$30=3,ROUND('ユーザー別小売(卸)価格試算(税抜)'!J715*(1+入力!$C$31/100),-入力!$C$29)))),'ユーザー別小売(卸)価格試算(税抜)'!J715))</f>
        <v/>
      </c>
      <c r="K715" s="20">
        <f>'6桁'!K715</f>
        <v>0</v>
      </c>
      <c r="L715" s="12" t="str">
        <f>IF('ユーザー別小売(卸)価格試算(税抜)'!L715="","",IF(ISNUMBER('ユーザー別小売(卸)価格試算(税抜)'!L715),IF(入力!$C$30=1,ROUNDDOWN('ユーザー別小売(卸)価格試算(税抜)'!L715*(1+入力!$C$31/100),-入力!$C$29),IF(入力!$C$30=2,ROUNDUP('ユーザー別小売(卸)価格試算(税抜)'!L715*(1+入力!$C$31/100),-入力!$C$29),IF(入力!$C$30=3,ROUND('ユーザー別小売(卸)価格試算(税抜)'!L715*(1+入力!$C$31/100),-入力!$C$29)))),'ユーザー別小売(卸)価格試算(税抜)'!L715))</f>
        <v/>
      </c>
      <c r="M715" s="20">
        <f>'6桁'!M715</f>
        <v>0</v>
      </c>
      <c r="N715" s="12" t="str">
        <f>IF('ユーザー別小売(卸)価格試算(税抜)'!N715="","",IF(ISNUMBER('ユーザー別小売(卸)価格試算(税抜)'!N715),IF(入力!$C$30=1,ROUNDDOWN('ユーザー別小売(卸)価格試算(税抜)'!N715*(1+入力!$C$31/100),-入力!$C$29),IF(入力!$C$30=2,ROUNDUP('ユーザー別小売(卸)価格試算(税抜)'!N715*(1+入力!$C$31/100),-入力!$C$29),IF(入力!$C$30=3,ROUND('ユーザー別小売(卸)価格試算(税抜)'!N715*(1+入力!$C$31/100),-入力!$C$29)))),'ユーザー別小売(卸)価格試算(税抜)'!N715))</f>
        <v/>
      </c>
      <c r="O715" s="20">
        <f>'6桁'!O715</f>
        <v>0</v>
      </c>
      <c r="P715" s="14" t="str">
        <f>IF('ユーザー別小売(卸)価格試算(税抜)'!P715="","",IF(ISNUMBER('ユーザー別小売(卸)価格試算(税抜)'!P715),IF(入力!$C$30=1,ROUNDDOWN('ユーザー別小売(卸)価格試算(税抜)'!P715*(1+入力!$C$31/100),-入力!$C$29),IF(入力!$C$30=2,ROUNDUP('ユーザー別小売(卸)価格試算(税抜)'!P715*(1+入力!$C$31/100),-入力!$C$29),IF(入力!$C$30=3,ROUND('ユーザー別小売(卸)価格試算(税抜)'!P715*(1+入力!$C$31/100),-入力!$C$29)))),'ユーザー別小売(卸)価格試算(税抜)'!P715))</f>
        <v/>
      </c>
      <c r="Q715" s="324">
        <f>'6桁'!Q715</f>
        <v>0</v>
      </c>
      <c r="V715" s="4"/>
      <c r="X715" s="4"/>
    </row>
    <row r="716" spans="2:24" ht="30" customHeight="1">
      <c r="B716" s="669"/>
      <c r="C716" s="674" t="s">
        <v>2097</v>
      </c>
      <c r="D716" s="675"/>
      <c r="E716" s="676"/>
      <c r="F716" s="12">
        <f>IF('ユーザー別小売(卸)価格試算(税抜)'!F716="","",IF(ISNUMBER('ユーザー別小売(卸)価格試算(税抜)'!F716),IF(入力!$C$30=1,ROUNDDOWN('ユーザー別小売(卸)価格試算(税抜)'!F716*(1+入力!$C$31/100),-入力!$C$29),IF(入力!$C$30=2,ROUNDUP('ユーザー別小売(卸)価格試算(税抜)'!F716*(1+入力!$C$31/100),-入力!$C$29),IF(入力!$C$30=3,ROUND('ユーザー別小売(卸)価格試算(税抜)'!F716*(1+入力!$C$31/100),-入力!$C$29)))),'ユーザー別小売(卸)価格試算(税抜)'!F716))</f>
        <v>17930</v>
      </c>
      <c r="G716" s="20">
        <f>'6桁'!G716</f>
        <v>0</v>
      </c>
      <c r="H716" s="12" t="str">
        <f>IF('ユーザー別小売(卸)価格試算(税抜)'!H716="","",IF(ISNUMBER('ユーザー別小売(卸)価格試算(税抜)'!H716),IF(入力!$C$30=1,ROUNDDOWN('ユーザー別小売(卸)価格試算(税抜)'!H716*(1+入力!$C$31/100),-入力!$C$29),IF(入力!$C$30=2,ROUNDUP('ユーザー別小売(卸)価格試算(税抜)'!H716*(1+入力!$C$31/100),-入力!$C$29),IF(入力!$C$30=3,ROUND('ユーザー別小売(卸)価格試算(税抜)'!H716*(1+入力!$C$31/100),-入力!$C$29)))),'ユーザー別小売(卸)価格試算(税抜)'!H716))</f>
        <v/>
      </c>
      <c r="I716" s="20">
        <f>'6桁'!I716</f>
        <v>0</v>
      </c>
      <c r="J716" s="12" t="str">
        <f>IF('ユーザー別小売(卸)価格試算(税抜)'!J716="","",IF(ISNUMBER('ユーザー別小売(卸)価格試算(税抜)'!J716),IF(入力!$C$30=1,ROUNDDOWN('ユーザー別小売(卸)価格試算(税抜)'!J716*(1+入力!$C$31/100),-入力!$C$29),IF(入力!$C$30=2,ROUNDUP('ユーザー別小売(卸)価格試算(税抜)'!J716*(1+入力!$C$31/100),-入力!$C$29),IF(入力!$C$30=3,ROUND('ユーザー別小売(卸)価格試算(税抜)'!J716*(1+入力!$C$31/100),-入力!$C$29)))),'ユーザー別小売(卸)価格試算(税抜)'!J716))</f>
        <v/>
      </c>
      <c r="K716" s="20">
        <f>'6桁'!K716</f>
        <v>0</v>
      </c>
      <c r="L716" s="12" t="str">
        <f>IF('ユーザー別小売(卸)価格試算(税抜)'!L716="","",IF(ISNUMBER('ユーザー別小売(卸)価格試算(税抜)'!L716),IF(入力!$C$30=1,ROUNDDOWN('ユーザー別小売(卸)価格試算(税抜)'!L716*(1+入力!$C$31/100),-入力!$C$29),IF(入力!$C$30=2,ROUNDUP('ユーザー別小売(卸)価格試算(税抜)'!L716*(1+入力!$C$31/100),-入力!$C$29),IF(入力!$C$30=3,ROUND('ユーザー別小売(卸)価格試算(税抜)'!L716*(1+入力!$C$31/100),-入力!$C$29)))),'ユーザー別小売(卸)価格試算(税抜)'!L716))</f>
        <v/>
      </c>
      <c r="M716" s="20">
        <f>'6桁'!M716</f>
        <v>0</v>
      </c>
      <c r="N716" s="12" t="str">
        <f>IF('ユーザー別小売(卸)価格試算(税抜)'!N716="","",IF(ISNUMBER('ユーザー別小売(卸)価格試算(税抜)'!N716),IF(入力!$C$30=1,ROUNDDOWN('ユーザー別小売(卸)価格試算(税抜)'!N716*(1+入力!$C$31/100),-入力!$C$29),IF(入力!$C$30=2,ROUNDUP('ユーザー別小売(卸)価格試算(税抜)'!N716*(1+入力!$C$31/100),-入力!$C$29),IF(入力!$C$30=3,ROUND('ユーザー別小売(卸)価格試算(税抜)'!N716*(1+入力!$C$31/100),-入力!$C$29)))),'ユーザー別小売(卸)価格試算(税抜)'!N716))</f>
        <v/>
      </c>
      <c r="O716" s="20">
        <f>'6桁'!O716</f>
        <v>0</v>
      </c>
      <c r="P716" s="14" t="str">
        <f>IF('ユーザー別小売(卸)価格試算(税抜)'!P716="","",IF(ISNUMBER('ユーザー別小売(卸)価格試算(税抜)'!P716),IF(入力!$C$30=1,ROUNDDOWN('ユーザー別小売(卸)価格試算(税抜)'!P716*(1+入力!$C$31/100),-入力!$C$29),IF(入力!$C$30=2,ROUNDUP('ユーザー別小売(卸)価格試算(税抜)'!P716*(1+入力!$C$31/100),-入力!$C$29),IF(入力!$C$30=3,ROUND('ユーザー別小売(卸)価格試算(税抜)'!P716*(1+入力!$C$31/100),-入力!$C$29)))),'ユーザー別小売(卸)価格試算(税抜)'!P716))</f>
        <v/>
      </c>
      <c r="Q716" s="324">
        <f>'6桁'!Q716</f>
        <v>0</v>
      </c>
      <c r="V716" s="4"/>
      <c r="X716" s="4"/>
    </row>
    <row r="717" spans="2:24" ht="30" customHeight="1">
      <c r="B717" s="670"/>
      <c r="C717" s="677" t="s">
        <v>2098</v>
      </c>
      <c r="D717" s="678"/>
      <c r="E717" s="679"/>
      <c r="F717" s="100">
        <f>IF('ユーザー別小売(卸)価格試算(税抜)'!F717="","",IF(ISNUMBER('ユーザー別小売(卸)価格試算(税抜)'!F717),IF(入力!$C$30=1,ROUNDDOWN('ユーザー別小売(卸)価格試算(税抜)'!F717*(1+入力!$C$31/100),-入力!$C$29),IF(入力!$C$30=2,ROUNDUP('ユーザー別小売(卸)価格試算(税抜)'!F717*(1+入力!$C$31/100),-入力!$C$29),IF(入力!$C$30=3,ROUND('ユーザー別小売(卸)価格試算(税抜)'!F717*(1+入力!$C$31/100),-入力!$C$29)))),'ユーザー別小売(卸)価格試算(税抜)'!F717))</f>
        <v>20900</v>
      </c>
      <c r="G717" s="98">
        <f>'6桁'!G717</f>
        <v>0</v>
      </c>
      <c r="H717" s="100" t="str">
        <f>IF('ユーザー別小売(卸)価格試算(税抜)'!H717="","",IF(ISNUMBER('ユーザー別小売(卸)価格試算(税抜)'!H717),IF(入力!$C$30=1,ROUNDDOWN('ユーザー別小売(卸)価格試算(税抜)'!H717*(1+入力!$C$31/100),-入力!$C$29),IF(入力!$C$30=2,ROUNDUP('ユーザー別小売(卸)価格試算(税抜)'!H717*(1+入力!$C$31/100),-入力!$C$29),IF(入力!$C$30=3,ROUND('ユーザー別小売(卸)価格試算(税抜)'!H717*(1+入力!$C$31/100),-入力!$C$29)))),'ユーザー別小売(卸)価格試算(税抜)'!H717))</f>
        <v/>
      </c>
      <c r="I717" s="98">
        <f>'6桁'!I717</f>
        <v>0</v>
      </c>
      <c r="J717" s="100" t="str">
        <f>IF('ユーザー別小売(卸)価格試算(税抜)'!J717="","",IF(ISNUMBER('ユーザー別小売(卸)価格試算(税抜)'!J717),IF(入力!$C$30=1,ROUNDDOWN('ユーザー別小売(卸)価格試算(税抜)'!J717*(1+入力!$C$31/100),-入力!$C$29),IF(入力!$C$30=2,ROUNDUP('ユーザー別小売(卸)価格試算(税抜)'!J717*(1+入力!$C$31/100),-入力!$C$29),IF(入力!$C$30=3,ROUND('ユーザー別小売(卸)価格試算(税抜)'!J717*(1+入力!$C$31/100),-入力!$C$29)))),'ユーザー別小売(卸)価格試算(税抜)'!J717))</f>
        <v/>
      </c>
      <c r="K717" s="98">
        <f>'6桁'!K717</f>
        <v>0</v>
      </c>
      <c r="L717" s="100" t="str">
        <f>IF('ユーザー別小売(卸)価格試算(税抜)'!L717="","",IF(ISNUMBER('ユーザー別小売(卸)価格試算(税抜)'!L717),IF(入力!$C$30=1,ROUNDDOWN('ユーザー別小売(卸)価格試算(税抜)'!L717*(1+入力!$C$31/100),-入力!$C$29),IF(入力!$C$30=2,ROUNDUP('ユーザー別小売(卸)価格試算(税抜)'!L717*(1+入力!$C$31/100),-入力!$C$29),IF(入力!$C$30=3,ROUND('ユーザー別小売(卸)価格試算(税抜)'!L717*(1+入力!$C$31/100),-入力!$C$29)))),'ユーザー別小売(卸)価格試算(税抜)'!L717))</f>
        <v/>
      </c>
      <c r="M717" s="98">
        <f>'6桁'!M717</f>
        <v>0</v>
      </c>
      <c r="N717" s="100" t="str">
        <f>IF('ユーザー別小売(卸)価格試算(税抜)'!N717="","",IF(ISNUMBER('ユーザー別小売(卸)価格試算(税抜)'!N717),IF(入力!$C$30=1,ROUNDDOWN('ユーザー別小売(卸)価格試算(税抜)'!N717*(1+入力!$C$31/100),-入力!$C$29),IF(入力!$C$30=2,ROUNDUP('ユーザー別小売(卸)価格試算(税抜)'!N717*(1+入力!$C$31/100),-入力!$C$29),IF(入力!$C$30=3,ROUND('ユーザー別小売(卸)価格試算(税抜)'!N717*(1+入力!$C$31/100),-入力!$C$29)))),'ユーザー別小売(卸)価格試算(税抜)'!N717))</f>
        <v/>
      </c>
      <c r="O717" s="98">
        <f>'6桁'!O717</f>
        <v>0</v>
      </c>
      <c r="P717" s="154" t="str">
        <f>IF('ユーザー別小売(卸)価格試算(税抜)'!P717="","",IF(ISNUMBER('ユーザー別小売(卸)価格試算(税抜)'!P717),IF(入力!$C$30=1,ROUNDDOWN('ユーザー別小売(卸)価格試算(税抜)'!P717*(1+入力!$C$31/100),-入力!$C$29),IF(入力!$C$30=2,ROUNDUP('ユーザー別小売(卸)価格試算(税抜)'!P717*(1+入力!$C$31/100),-入力!$C$29),IF(入力!$C$30=3,ROUND('ユーザー別小売(卸)価格試算(税抜)'!P717*(1+入力!$C$31/100),-入力!$C$29)))),'ユーザー別小売(卸)価格試算(税抜)'!P717))</f>
        <v/>
      </c>
      <c r="Q717" s="333">
        <f>'6桁'!Q717</f>
        <v>0</v>
      </c>
      <c r="V717" s="4"/>
      <c r="X717" s="4"/>
    </row>
    <row r="718" spans="2:24" ht="30" customHeight="1">
      <c r="B718" s="668">
        <v>13</v>
      </c>
      <c r="C718" s="671" t="s">
        <v>2099</v>
      </c>
      <c r="D718" s="672"/>
      <c r="E718" s="673"/>
      <c r="F718" s="289">
        <f>IF('ユーザー別小売(卸)価格試算(税抜)'!F718="","",IF(ISNUMBER('ユーザー別小売(卸)価格試算(税抜)'!F718),IF(入力!$C$30=1,ROUNDDOWN('ユーザー別小売(卸)価格試算(税抜)'!F718*(1+入力!$C$31/100),-入力!$C$29),IF(入力!$C$30=2,ROUNDUP('ユーザー別小売(卸)価格試算(税抜)'!F718*(1+入力!$C$31/100),-入力!$C$29),IF(入力!$C$30=3,ROUND('ユーザー別小売(卸)価格試算(税抜)'!F718*(1+入力!$C$31/100),-入力!$C$29)))),'ユーザー別小売(卸)価格試算(税抜)'!F718))</f>
        <v>10560</v>
      </c>
      <c r="G718" s="101" t="str">
        <f>'6桁'!G718</f>
        <v>※</v>
      </c>
      <c r="H718" s="289" t="str">
        <f>IF('ユーザー別小売(卸)価格試算(税抜)'!H718="","",IF(ISNUMBER('ユーザー別小売(卸)価格試算(税抜)'!H718),IF(入力!$C$30=1,ROUNDDOWN('ユーザー別小売(卸)価格試算(税抜)'!H718*(1+入力!$C$31/100),-入力!$C$29),IF(入力!$C$30=2,ROUNDUP('ユーザー別小売(卸)価格試算(税抜)'!H718*(1+入力!$C$31/100),-入力!$C$29),IF(入力!$C$30=3,ROUND('ユーザー別小売(卸)価格試算(税抜)'!H718*(1+入力!$C$31/100),-入力!$C$29)))),'ユーザー別小売(卸)価格試算(税抜)'!H718))</f>
        <v/>
      </c>
      <c r="I718" s="101">
        <f>'6桁'!I718</f>
        <v>0</v>
      </c>
      <c r="J718" s="289" t="str">
        <f>IF('ユーザー別小売(卸)価格試算(税抜)'!J718="","",IF(ISNUMBER('ユーザー別小売(卸)価格試算(税抜)'!J718),IF(入力!$C$30=1,ROUNDDOWN('ユーザー別小売(卸)価格試算(税抜)'!J718*(1+入力!$C$31/100),-入力!$C$29),IF(入力!$C$30=2,ROUNDUP('ユーザー別小売(卸)価格試算(税抜)'!J718*(1+入力!$C$31/100),-入力!$C$29),IF(入力!$C$30=3,ROUND('ユーザー別小売(卸)価格試算(税抜)'!J718*(1+入力!$C$31/100),-入力!$C$29)))),'ユーザー別小売(卸)価格試算(税抜)'!J718))</f>
        <v/>
      </c>
      <c r="K718" s="101">
        <f>'6桁'!K718</f>
        <v>0</v>
      </c>
      <c r="L718" s="289" t="str">
        <f>IF('ユーザー別小売(卸)価格試算(税抜)'!L718="","",IF(ISNUMBER('ユーザー別小売(卸)価格試算(税抜)'!L718),IF(入力!$C$30=1,ROUNDDOWN('ユーザー別小売(卸)価格試算(税抜)'!L718*(1+入力!$C$31/100),-入力!$C$29),IF(入力!$C$30=2,ROUNDUP('ユーザー別小売(卸)価格試算(税抜)'!L718*(1+入力!$C$31/100),-入力!$C$29),IF(入力!$C$30=3,ROUND('ユーザー別小売(卸)価格試算(税抜)'!L718*(1+入力!$C$31/100),-入力!$C$29)))),'ユーザー別小売(卸)価格試算(税抜)'!L718))</f>
        <v/>
      </c>
      <c r="M718" s="237">
        <f>'6桁'!M718</f>
        <v>0</v>
      </c>
      <c r="N718" s="289" t="str">
        <f>IF('ユーザー別小売(卸)価格試算(税抜)'!N718="","",IF(ISNUMBER('ユーザー別小売(卸)価格試算(税抜)'!N718),IF(入力!$C$30=1,ROUNDDOWN('ユーザー別小売(卸)価格試算(税抜)'!N718*(1+入力!$C$31/100),-入力!$C$29),IF(入力!$C$30=2,ROUNDUP('ユーザー別小売(卸)価格試算(税抜)'!N718*(1+入力!$C$31/100),-入力!$C$29),IF(入力!$C$30=3,ROUND('ユーザー別小売(卸)価格試算(税抜)'!N718*(1+入力!$C$31/100),-入力!$C$29)))),'ユーザー別小売(卸)価格試算(税抜)'!N718))</f>
        <v/>
      </c>
      <c r="O718" s="237">
        <f>'6桁'!O718</f>
        <v>0</v>
      </c>
      <c r="P718" s="320" t="str">
        <f>IF('ユーザー別小売(卸)価格試算(税抜)'!P718="","",IF(ISNUMBER('ユーザー別小売(卸)価格試算(税抜)'!P718),IF(入力!$C$30=1,ROUNDDOWN('ユーザー別小売(卸)価格試算(税抜)'!P718*(1+入力!$C$31/100),-入力!$C$29),IF(入力!$C$30=2,ROUNDUP('ユーザー別小売(卸)価格試算(税抜)'!P718*(1+入力!$C$31/100),-入力!$C$29),IF(入力!$C$30=3,ROUND('ユーザー別小売(卸)価格試算(税抜)'!P718*(1+入力!$C$31/100),-入力!$C$29)))),'ユーザー別小売(卸)価格試算(税抜)'!P718))</f>
        <v/>
      </c>
      <c r="Q718" s="332">
        <f>'6桁'!Q718</f>
        <v>0</v>
      </c>
      <c r="V718" s="4"/>
      <c r="X718" s="4"/>
    </row>
    <row r="719" spans="2:24" ht="30" customHeight="1">
      <c r="B719" s="669"/>
      <c r="C719" s="674" t="s">
        <v>2100</v>
      </c>
      <c r="D719" s="675"/>
      <c r="E719" s="676"/>
      <c r="F719" s="12">
        <f>IF('ユーザー別小売(卸)価格試算(税抜)'!F719="","",IF(ISNUMBER('ユーザー別小売(卸)価格試算(税抜)'!F719),IF(入力!$C$30=1,ROUNDDOWN('ユーザー別小売(卸)価格試算(税抜)'!F719*(1+入力!$C$31/100),-入力!$C$29),IF(入力!$C$30=2,ROUNDUP('ユーザー別小売(卸)価格試算(税抜)'!F719*(1+入力!$C$31/100),-入力!$C$29),IF(入力!$C$30=3,ROUND('ユーザー別小売(卸)価格試算(税抜)'!F719*(1+入力!$C$31/100),-入力!$C$29)))),'ユーザー別小売(卸)価格試算(税抜)'!F719))</f>
        <v>10890</v>
      </c>
      <c r="G719" s="20" t="str">
        <f>'6桁'!G719</f>
        <v>※</v>
      </c>
      <c r="H719" s="12" t="str">
        <f>IF('ユーザー別小売(卸)価格試算(税抜)'!H719="","",IF(ISNUMBER('ユーザー別小売(卸)価格試算(税抜)'!H719),IF(入力!$C$30=1,ROUNDDOWN('ユーザー別小売(卸)価格試算(税抜)'!H719*(1+入力!$C$31/100),-入力!$C$29),IF(入力!$C$30=2,ROUNDUP('ユーザー別小売(卸)価格試算(税抜)'!H719*(1+入力!$C$31/100),-入力!$C$29),IF(入力!$C$30=3,ROUND('ユーザー別小売(卸)価格試算(税抜)'!H719*(1+入力!$C$31/100),-入力!$C$29)))),'ユーザー別小売(卸)価格試算(税抜)'!H719))</f>
        <v/>
      </c>
      <c r="I719" s="20">
        <f>'6桁'!I719</f>
        <v>0</v>
      </c>
      <c r="J719" s="12" t="str">
        <f>IF('ユーザー別小売(卸)価格試算(税抜)'!J719="","",IF(ISNUMBER('ユーザー別小売(卸)価格試算(税抜)'!J719),IF(入力!$C$30=1,ROUNDDOWN('ユーザー別小売(卸)価格試算(税抜)'!J719*(1+入力!$C$31/100),-入力!$C$29),IF(入力!$C$30=2,ROUNDUP('ユーザー別小売(卸)価格試算(税抜)'!J719*(1+入力!$C$31/100),-入力!$C$29),IF(入力!$C$30=3,ROUND('ユーザー別小売(卸)価格試算(税抜)'!J719*(1+入力!$C$31/100),-入力!$C$29)))),'ユーザー別小売(卸)価格試算(税抜)'!J719))</f>
        <v/>
      </c>
      <c r="K719" s="20">
        <f>'6桁'!K719</f>
        <v>0</v>
      </c>
      <c r="L719" s="12" t="str">
        <f>IF('ユーザー別小売(卸)価格試算(税抜)'!L719="","",IF(ISNUMBER('ユーザー別小売(卸)価格試算(税抜)'!L719),IF(入力!$C$30=1,ROUNDDOWN('ユーザー別小売(卸)価格試算(税抜)'!L719*(1+入力!$C$31/100),-入力!$C$29),IF(入力!$C$30=2,ROUNDUP('ユーザー別小売(卸)価格試算(税抜)'!L719*(1+入力!$C$31/100),-入力!$C$29),IF(入力!$C$30=3,ROUND('ユーザー別小売(卸)価格試算(税抜)'!L719*(1+入力!$C$31/100),-入力!$C$29)))),'ユーザー別小売(卸)価格試算(税抜)'!L719))</f>
        <v/>
      </c>
      <c r="M719" s="20">
        <f>'6桁'!M719</f>
        <v>0</v>
      </c>
      <c r="N719" s="12" t="str">
        <f>IF('ユーザー別小売(卸)価格試算(税抜)'!N719="","",IF(ISNUMBER('ユーザー別小売(卸)価格試算(税抜)'!N719),IF(入力!$C$30=1,ROUNDDOWN('ユーザー別小売(卸)価格試算(税抜)'!N719*(1+入力!$C$31/100),-入力!$C$29),IF(入力!$C$30=2,ROUNDUP('ユーザー別小売(卸)価格試算(税抜)'!N719*(1+入力!$C$31/100),-入力!$C$29),IF(入力!$C$30=3,ROUND('ユーザー別小売(卸)価格試算(税抜)'!N719*(1+入力!$C$31/100),-入力!$C$29)))),'ユーザー別小売(卸)価格試算(税抜)'!N719))</f>
        <v/>
      </c>
      <c r="O719" s="20">
        <f>'6桁'!O719</f>
        <v>0</v>
      </c>
      <c r="P719" s="14" t="str">
        <f>IF('ユーザー別小売(卸)価格試算(税抜)'!P719="","",IF(ISNUMBER('ユーザー別小売(卸)価格試算(税抜)'!P719),IF(入力!$C$30=1,ROUNDDOWN('ユーザー別小売(卸)価格試算(税抜)'!P719*(1+入力!$C$31/100),-入力!$C$29),IF(入力!$C$30=2,ROUNDUP('ユーザー別小売(卸)価格試算(税抜)'!P719*(1+入力!$C$31/100),-入力!$C$29),IF(入力!$C$30=3,ROUND('ユーザー別小売(卸)価格試算(税抜)'!P719*(1+入力!$C$31/100),-入力!$C$29)))),'ユーザー別小売(卸)価格試算(税抜)'!P719))</f>
        <v/>
      </c>
      <c r="Q719" s="324">
        <f>'6桁'!Q719</f>
        <v>0</v>
      </c>
      <c r="V719" s="4"/>
      <c r="X719" s="4"/>
    </row>
    <row r="720" spans="2:24" ht="30" customHeight="1">
      <c r="B720" s="669"/>
      <c r="C720" s="674" t="s">
        <v>2101</v>
      </c>
      <c r="D720" s="675"/>
      <c r="E720" s="676"/>
      <c r="F720" s="12">
        <f>IF('ユーザー別小売(卸)価格試算(税抜)'!F720="","",IF(ISNUMBER('ユーザー別小売(卸)価格試算(税抜)'!F720),IF(入力!$C$30=1,ROUNDDOWN('ユーザー別小売(卸)価格試算(税抜)'!F720*(1+入力!$C$31/100),-入力!$C$29),IF(入力!$C$30=2,ROUNDUP('ユーザー別小売(卸)価格試算(税抜)'!F720*(1+入力!$C$31/100),-入力!$C$29),IF(入力!$C$30=3,ROUND('ユーザー別小売(卸)価格試算(税抜)'!F720*(1+入力!$C$31/100),-入力!$C$29)))),'ユーザー別小売(卸)価格試算(税抜)'!F720))</f>
        <v>12320</v>
      </c>
      <c r="G720" s="20">
        <f>'6桁'!G720</f>
        <v>0</v>
      </c>
      <c r="H720" s="12" t="str">
        <f>IF('ユーザー別小売(卸)価格試算(税抜)'!H720="","",IF(ISNUMBER('ユーザー別小売(卸)価格試算(税抜)'!H720),IF(入力!$C$30=1,ROUNDDOWN('ユーザー別小売(卸)価格試算(税抜)'!H720*(1+入力!$C$31/100),-入力!$C$29),IF(入力!$C$30=2,ROUNDUP('ユーザー別小売(卸)価格試算(税抜)'!H720*(1+入力!$C$31/100),-入力!$C$29),IF(入力!$C$30=3,ROUND('ユーザー別小売(卸)価格試算(税抜)'!H720*(1+入力!$C$31/100),-入力!$C$29)))),'ユーザー別小売(卸)価格試算(税抜)'!H720))</f>
        <v/>
      </c>
      <c r="I720" s="20">
        <f>'6桁'!I720</f>
        <v>0</v>
      </c>
      <c r="J720" s="12" t="str">
        <f>IF('ユーザー別小売(卸)価格試算(税抜)'!J720="","",IF(ISNUMBER('ユーザー別小売(卸)価格試算(税抜)'!J720),IF(入力!$C$30=1,ROUNDDOWN('ユーザー別小売(卸)価格試算(税抜)'!J720*(1+入力!$C$31/100),-入力!$C$29),IF(入力!$C$30=2,ROUNDUP('ユーザー別小売(卸)価格試算(税抜)'!J720*(1+入力!$C$31/100),-入力!$C$29),IF(入力!$C$30=3,ROUND('ユーザー別小売(卸)価格試算(税抜)'!J720*(1+入力!$C$31/100),-入力!$C$29)))),'ユーザー別小売(卸)価格試算(税抜)'!J720))</f>
        <v/>
      </c>
      <c r="K720" s="20">
        <f>'6桁'!K720</f>
        <v>0</v>
      </c>
      <c r="L720" s="12" t="str">
        <f>IF('ユーザー別小売(卸)価格試算(税抜)'!L720="","",IF(ISNUMBER('ユーザー別小売(卸)価格試算(税抜)'!L720),IF(入力!$C$30=1,ROUNDDOWN('ユーザー別小売(卸)価格試算(税抜)'!L720*(1+入力!$C$31/100),-入力!$C$29),IF(入力!$C$30=2,ROUNDUP('ユーザー別小売(卸)価格試算(税抜)'!L720*(1+入力!$C$31/100),-入力!$C$29),IF(入力!$C$30=3,ROUND('ユーザー別小売(卸)価格試算(税抜)'!L720*(1+入力!$C$31/100),-入力!$C$29)))),'ユーザー別小売(卸)価格試算(税抜)'!L720))</f>
        <v/>
      </c>
      <c r="M720" s="20">
        <f>'6桁'!M720</f>
        <v>0</v>
      </c>
      <c r="N720" s="12" t="str">
        <f>IF('ユーザー別小売(卸)価格試算(税抜)'!N720="","",IF(ISNUMBER('ユーザー別小売(卸)価格試算(税抜)'!N720),IF(入力!$C$30=1,ROUNDDOWN('ユーザー別小売(卸)価格試算(税抜)'!N720*(1+入力!$C$31/100),-入力!$C$29),IF(入力!$C$30=2,ROUNDUP('ユーザー別小売(卸)価格試算(税抜)'!N720*(1+入力!$C$31/100),-入力!$C$29),IF(入力!$C$30=3,ROUND('ユーザー別小売(卸)価格試算(税抜)'!N720*(1+入力!$C$31/100),-入力!$C$29)))),'ユーザー別小売(卸)価格試算(税抜)'!N720))</f>
        <v/>
      </c>
      <c r="O720" s="20">
        <f>'6桁'!O720</f>
        <v>0</v>
      </c>
      <c r="P720" s="14" t="str">
        <f>IF('ユーザー別小売(卸)価格試算(税抜)'!P720="","",IF(ISNUMBER('ユーザー別小売(卸)価格試算(税抜)'!P720),IF(入力!$C$30=1,ROUNDDOWN('ユーザー別小売(卸)価格試算(税抜)'!P720*(1+入力!$C$31/100),-入力!$C$29),IF(入力!$C$30=2,ROUNDUP('ユーザー別小売(卸)価格試算(税抜)'!P720*(1+入力!$C$31/100),-入力!$C$29),IF(入力!$C$30=3,ROUND('ユーザー別小売(卸)価格試算(税抜)'!P720*(1+入力!$C$31/100),-入力!$C$29)))),'ユーザー別小売(卸)価格試算(税抜)'!P720))</f>
        <v/>
      </c>
      <c r="Q720" s="324">
        <f>'6桁'!Q720</f>
        <v>0</v>
      </c>
      <c r="V720" s="4"/>
      <c r="X720" s="4"/>
    </row>
    <row r="721" spans="2:27" ht="30" customHeight="1">
      <c r="B721" s="669"/>
      <c r="C721" s="674" t="s">
        <v>2102</v>
      </c>
      <c r="D721" s="675"/>
      <c r="E721" s="676"/>
      <c r="F721" s="12">
        <f>IF('ユーザー別小売(卸)価格試算(税抜)'!F721="","",IF(ISNUMBER('ユーザー別小売(卸)価格試算(税抜)'!F721),IF(入力!$C$30=1,ROUNDDOWN('ユーザー別小売(卸)価格試算(税抜)'!F721*(1+入力!$C$31/100),-入力!$C$29),IF(入力!$C$30=2,ROUNDUP('ユーザー別小売(卸)価格試算(税抜)'!F721*(1+入力!$C$31/100),-入力!$C$29),IF(入力!$C$30=3,ROUND('ユーザー別小売(卸)価格試算(税抜)'!F721*(1+入力!$C$31/100),-入力!$C$29)))),'ユーザー別小売(卸)価格試算(税抜)'!F721))</f>
        <v>12870</v>
      </c>
      <c r="G721" s="20">
        <f>'6桁'!G721</f>
        <v>0</v>
      </c>
      <c r="H721" s="12" t="str">
        <f>IF('ユーザー別小売(卸)価格試算(税抜)'!H721="","",IF(ISNUMBER('ユーザー別小売(卸)価格試算(税抜)'!H721),IF(入力!$C$30=1,ROUNDDOWN('ユーザー別小売(卸)価格試算(税抜)'!H721*(1+入力!$C$31/100),-入力!$C$29),IF(入力!$C$30=2,ROUNDUP('ユーザー別小売(卸)価格試算(税抜)'!H721*(1+入力!$C$31/100),-入力!$C$29),IF(入力!$C$30=3,ROUND('ユーザー別小売(卸)価格試算(税抜)'!H721*(1+入力!$C$31/100),-入力!$C$29)))),'ユーザー別小売(卸)価格試算(税抜)'!H721))</f>
        <v/>
      </c>
      <c r="I721" s="20">
        <f>'6桁'!I721</f>
        <v>0</v>
      </c>
      <c r="J721" s="12" t="str">
        <f>IF('ユーザー別小売(卸)価格試算(税抜)'!J721="","",IF(ISNUMBER('ユーザー別小売(卸)価格試算(税抜)'!J721),IF(入力!$C$30=1,ROUNDDOWN('ユーザー別小売(卸)価格試算(税抜)'!J721*(1+入力!$C$31/100),-入力!$C$29),IF(入力!$C$30=2,ROUNDUP('ユーザー別小売(卸)価格試算(税抜)'!J721*(1+入力!$C$31/100),-入力!$C$29),IF(入力!$C$30=3,ROUND('ユーザー別小売(卸)価格試算(税抜)'!J721*(1+入力!$C$31/100),-入力!$C$29)))),'ユーザー別小売(卸)価格試算(税抜)'!J721))</f>
        <v/>
      </c>
      <c r="K721" s="20">
        <f>'6桁'!K721</f>
        <v>0</v>
      </c>
      <c r="L721" s="12" t="str">
        <f>IF('ユーザー別小売(卸)価格試算(税抜)'!L721="","",IF(ISNUMBER('ユーザー別小売(卸)価格試算(税抜)'!L721),IF(入力!$C$30=1,ROUNDDOWN('ユーザー別小売(卸)価格試算(税抜)'!L721*(1+入力!$C$31/100),-入力!$C$29),IF(入力!$C$30=2,ROUNDUP('ユーザー別小売(卸)価格試算(税抜)'!L721*(1+入力!$C$31/100),-入力!$C$29),IF(入力!$C$30=3,ROUND('ユーザー別小売(卸)価格試算(税抜)'!L721*(1+入力!$C$31/100),-入力!$C$29)))),'ユーザー別小売(卸)価格試算(税抜)'!L721))</f>
        <v/>
      </c>
      <c r="M721" s="20">
        <f>'6桁'!M721</f>
        <v>0</v>
      </c>
      <c r="N721" s="12" t="str">
        <f>IF('ユーザー別小売(卸)価格試算(税抜)'!N721="","",IF(ISNUMBER('ユーザー別小売(卸)価格試算(税抜)'!N721),IF(入力!$C$30=1,ROUNDDOWN('ユーザー別小売(卸)価格試算(税抜)'!N721*(1+入力!$C$31/100),-入力!$C$29),IF(入力!$C$30=2,ROUNDUP('ユーザー別小売(卸)価格試算(税抜)'!N721*(1+入力!$C$31/100),-入力!$C$29),IF(入力!$C$30=3,ROUND('ユーザー別小売(卸)価格試算(税抜)'!N721*(1+入力!$C$31/100),-入力!$C$29)))),'ユーザー別小売(卸)価格試算(税抜)'!N721))</f>
        <v/>
      </c>
      <c r="O721" s="20">
        <f>'6桁'!O721</f>
        <v>0</v>
      </c>
      <c r="P721" s="14" t="str">
        <f>IF('ユーザー別小売(卸)価格試算(税抜)'!P721="","",IF(ISNUMBER('ユーザー別小売(卸)価格試算(税抜)'!P721),IF(入力!$C$30=1,ROUNDDOWN('ユーザー別小売(卸)価格試算(税抜)'!P721*(1+入力!$C$31/100),-入力!$C$29),IF(入力!$C$30=2,ROUNDUP('ユーザー別小売(卸)価格試算(税抜)'!P721*(1+入力!$C$31/100),-入力!$C$29),IF(入力!$C$30=3,ROUND('ユーザー別小売(卸)価格試算(税抜)'!P721*(1+入力!$C$31/100),-入力!$C$29)))),'ユーザー別小売(卸)価格試算(税抜)'!P721))</f>
        <v/>
      </c>
      <c r="Q721" s="324">
        <f>'6桁'!Q721</f>
        <v>0</v>
      </c>
      <c r="V721" s="4"/>
      <c r="X721" s="4"/>
    </row>
    <row r="722" spans="2:27" ht="30" customHeight="1">
      <c r="B722" s="669"/>
      <c r="C722" s="674" t="s">
        <v>2103</v>
      </c>
      <c r="D722" s="675"/>
      <c r="E722" s="676"/>
      <c r="F722" s="12">
        <f>IF('ユーザー別小売(卸)価格試算(税抜)'!F722="","",IF(ISNUMBER('ユーザー別小売(卸)価格試算(税抜)'!F722),IF(入力!$C$30=1,ROUNDDOWN('ユーザー別小売(卸)価格試算(税抜)'!F722*(1+入力!$C$31/100),-入力!$C$29),IF(入力!$C$30=2,ROUNDUP('ユーザー別小売(卸)価格試算(税抜)'!F722*(1+入力!$C$31/100),-入力!$C$29),IF(入力!$C$30=3,ROUND('ユーザー別小売(卸)価格試算(税抜)'!F722*(1+入力!$C$31/100),-入力!$C$29)))),'ユーザー別小売(卸)価格試算(税抜)'!F722))</f>
        <v>13310</v>
      </c>
      <c r="G722" s="20">
        <f>'6桁'!G722</f>
        <v>0</v>
      </c>
      <c r="H722" s="12" t="str">
        <f>IF('ユーザー別小売(卸)価格試算(税抜)'!H722="","",IF(ISNUMBER('ユーザー別小売(卸)価格試算(税抜)'!H722),IF(入力!$C$30=1,ROUNDDOWN('ユーザー別小売(卸)価格試算(税抜)'!H722*(1+入力!$C$31/100),-入力!$C$29),IF(入力!$C$30=2,ROUNDUP('ユーザー別小売(卸)価格試算(税抜)'!H722*(1+入力!$C$31/100),-入力!$C$29),IF(入力!$C$30=3,ROUND('ユーザー別小売(卸)価格試算(税抜)'!H722*(1+入力!$C$31/100),-入力!$C$29)))),'ユーザー別小売(卸)価格試算(税抜)'!H722))</f>
        <v/>
      </c>
      <c r="I722" s="20">
        <f>'6桁'!I722</f>
        <v>0</v>
      </c>
      <c r="J722" s="12" t="str">
        <f>IF('ユーザー別小売(卸)価格試算(税抜)'!J722="","",IF(ISNUMBER('ユーザー別小売(卸)価格試算(税抜)'!J722),IF(入力!$C$30=1,ROUNDDOWN('ユーザー別小売(卸)価格試算(税抜)'!J722*(1+入力!$C$31/100),-入力!$C$29),IF(入力!$C$30=2,ROUNDUP('ユーザー別小売(卸)価格試算(税抜)'!J722*(1+入力!$C$31/100),-入力!$C$29),IF(入力!$C$30=3,ROUND('ユーザー別小売(卸)価格試算(税抜)'!J722*(1+入力!$C$31/100),-入力!$C$29)))),'ユーザー別小売(卸)価格試算(税抜)'!J722))</f>
        <v/>
      </c>
      <c r="K722" s="20">
        <f>'6桁'!K722</f>
        <v>0</v>
      </c>
      <c r="L722" s="12" t="str">
        <f>IF('ユーザー別小売(卸)価格試算(税抜)'!L722="","",IF(ISNUMBER('ユーザー別小売(卸)価格試算(税抜)'!L722),IF(入力!$C$30=1,ROUNDDOWN('ユーザー別小売(卸)価格試算(税抜)'!L722*(1+入力!$C$31/100),-入力!$C$29),IF(入力!$C$30=2,ROUNDUP('ユーザー別小売(卸)価格試算(税抜)'!L722*(1+入力!$C$31/100),-入力!$C$29),IF(入力!$C$30=3,ROUND('ユーザー別小売(卸)価格試算(税抜)'!L722*(1+入力!$C$31/100),-入力!$C$29)))),'ユーザー別小売(卸)価格試算(税抜)'!L722))</f>
        <v/>
      </c>
      <c r="M722" s="20">
        <f>'6桁'!M722</f>
        <v>0</v>
      </c>
      <c r="N722" s="12" t="str">
        <f>IF('ユーザー別小売(卸)価格試算(税抜)'!N722="","",IF(ISNUMBER('ユーザー別小売(卸)価格試算(税抜)'!N722),IF(入力!$C$30=1,ROUNDDOWN('ユーザー別小売(卸)価格試算(税抜)'!N722*(1+入力!$C$31/100),-入力!$C$29),IF(入力!$C$30=2,ROUNDUP('ユーザー別小売(卸)価格試算(税抜)'!N722*(1+入力!$C$31/100),-入力!$C$29),IF(入力!$C$30=3,ROUND('ユーザー別小売(卸)価格試算(税抜)'!N722*(1+入力!$C$31/100),-入力!$C$29)))),'ユーザー別小売(卸)価格試算(税抜)'!N722))</f>
        <v/>
      </c>
      <c r="O722" s="20">
        <f>'6桁'!O722</f>
        <v>0</v>
      </c>
      <c r="P722" s="14" t="str">
        <f>IF('ユーザー別小売(卸)価格試算(税抜)'!P722="","",IF(ISNUMBER('ユーザー別小売(卸)価格試算(税抜)'!P722),IF(入力!$C$30=1,ROUNDDOWN('ユーザー別小売(卸)価格試算(税抜)'!P722*(1+入力!$C$31/100),-入力!$C$29),IF(入力!$C$30=2,ROUNDUP('ユーザー別小売(卸)価格試算(税抜)'!P722*(1+入力!$C$31/100),-入力!$C$29),IF(入力!$C$30=3,ROUND('ユーザー別小売(卸)価格試算(税抜)'!P722*(1+入力!$C$31/100),-入力!$C$29)))),'ユーザー別小売(卸)価格試算(税抜)'!P722))</f>
        <v/>
      </c>
      <c r="Q722" s="324">
        <f>'6桁'!Q722</f>
        <v>0</v>
      </c>
      <c r="V722" s="4"/>
      <c r="X722" s="4"/>
    </row>
    <row r="723" spans="2:27" ht="30" customHeight="1">
      <c r="B723" s="669"/>
      <c r="C723" s="674" t="s">
        <v>2104</v>
      </c>
      <c r="D723" s="675"/>
      <c r="E723" s="676"/>
      <c r="F723" s="12">
        <f>IF('ユーザー別小売(卸)価格試算(税抜)'!F723="","",IF(ISNUMBER('ユーザー別小売(卸)価格試算(税抜)'!F723),IF(入力!$C$30=1,ROUNDDOWN('ユーザー別小売(卸)価格試算(税抜)'!F723*(1+入力!$C$31/100),-入力!$C$29),IF(入力!$C$30=2,ROUNDUP('ユーザー別小売(卸)価格試算(税抜)'!F723*(1+入力!$C$31/100),-入力!$C$29),IF(入力!$C$30=3,ROUND('ユーザー別小売(卸)価格試算(税抜)'!F723*(1+入力!$C$31/100),-入力!$C$29)))),'ユーザー別小売(卸)価格試算(税抜)'!F723))</f>
        <v>13310</v>
      </c>
      <c r="G723" s="20">
        <f>'6桁'!G723</f>
        <v>0</v>
      </c>
      <c r="H723" s="12" t="str">
        <f>IF('ユーザー別小売(卸)価格試算(税抜)'!H723="","",IF(ISNUMBER('ユーザー別小売(卸)価格試算(税抜)'!H723),IF(入力!$C$30=1,ROUNDDOWN('ユーザー別小売(卸)価格試算(税抜)'!H723*(1+入力!$C$31/100),-入力!$C$29),IF(入力!$C$30=2,ROUNDUP('ユーザー別小売(卸)価格試算(税抜)'!H723*(1+入力!$C$31/100),-入力!$C$29),IF(入力!$C$30=3,ROUND('ユーザー別小売(卸)価格試算(税抜)'!H723*(1+入力!$C$31/100),-入力!$C$29)))),'ユーザー別小売(卸)価格試算(税抜)'!H723))</f>
        <v/>
      </c>
      <c r="I723" s="20">
        <f>'6桁'!I723</f>
        <v>0</v>
      </c>
      <c r="J723" s="12" t="str">
        <f>IF('ユーザー別小売(卸)価格試算(税抜)'!J723="","",IF(ISNUMBER('ユーザー別小売(卸)価格試算(税抜)'!J723),IF(入力!$C$30=1,ROUNDDOWN('ユーザー別小売(卸)価格試算(税抜)'!J723*(1+入力!$C$31/100),-入力!$C$29),IF(入力!$C$30=2,ROUNDUP('ユーザー別小売(卸)価格試算(税抜)'!J723*(1+入力!$C$31/100),-入力!$C$29),IF(入力!$C$30=3,ROUND('ユーザー別小売(卸)価格試算(税抜)'!J723*(1+入力!$C$31/100),-入力!$C$29)))),'ユーザー別小売(卸)価格試算(税抜)'!J723))</f>
        <v/>
      </c>
      <c r="K723" s="20">
        <f>'6桁'!K723</f>
        <v>0</v>
      </c>
      <c r="L723" s="12" t="str">
        <f>IF('ユーザー別小売(卸)価格試算(税抜)'!L723="","",IF(ISNUMBER('ユーザー別小売(卸)価格試算(税抜)'!L723),IF(入力!$C$30=1,ROUNDDOWN('ユーザー別小売(卸)価格試算(税抜)'!L723*(1+入力!$C$31/100),-入力!$C$29),IF(入力!$C$30=2,ROUNDUP('ユーザー別小売(卸)価格試算(税抜)'!L723*(1+入力!$C$31/100),-入力!$C$29),IF(入力!$C$30=3,ROUND('ユーザー別小売(卸)価格試算(税抜)'!L723*(1+入力!$C$31/100),-入力!$C$29)))),'ユーザー別小売(卸)価格試算(税抜)'!L723))</f>
        <v/>
      </c>
      <c r="M723" s="20">
        <f>'6桁'!M723</f>
        <v>0</v>
      </c>
      <c r="N723" s="12" t="str">
        <f>IF('ユーザー別小売(卸)価格試算(税抜)'!N723="","",IF(ISNUMBER('ユーザー別小売(卸)価格試算(税抜)'!N723),IF(入力!$C$30=1,ROUNDDOWN('ユーザー別小売(卸)価格試算(税抜)'!N723*(1+入力!$C$31/100),-入力!$C$29),IF(入力!$C$30=2,ROUNDUP('ユーザー別小売(卸)価格試算(税抜)'!N723*(1+入力!$C$31/100),-入力!$C$29),IF(入力!$C$30=3,ROUND('ユーザー別小売(卸)価格試算(税抜)'!N723*(1+入力!$C$31/100),-入力!$C$29)))),'ユーザー別小売(卸)価格試算(税抜)'!N723))</f>
        <v/>
      </c>
      <c r="O723" s="20">
        <f>'6桁'!O723</f>
        <v>0</v>
      </c>
      <c r="P723" s="14" t="str">
        <f>IF('ユーザー別小売(卸)価格試算(税抜)'!P723="","",IF(ISNUMBER('ユーザー別小売(卸)価格試算(税抜)'!P723),IF(入力!$C$30=1,ROUNDDOWN('ユーザー別小売(卸)価格試算(税抜)'!P723*(1+入力!$C$31/100),-入力!$C$29),IF(入力!$C$30=2,ROUNDUP('ユーザー別小売(卸)価格試算(税抜)'!P723*(1+入力!$C$31/100),-入力!$C$29),IF(入力!$C$30=3,ROUND('ユーザー別小売(卸)価格試算(税抜)'!P723*(1+入力!$C$31/100),-入力!$C$29)))),'ユーザー別小売(卸)価格試算(税抜)'!P723))</f>
        <v/>
      </c>
      <c r="Q723" s="324">
        <f>'6桁'!Q723</f>
        <v>0</v>
      </c>
      <c r="V723" s="4"/>
      <c r="X723" s="4"/>
    </row>
    <row r="724" spans="2:27" ht="30" customHeight="1">
      <c r="B724" s="669"/>
      <c r="C724" s="674" t="s">
        <v>2105</v>
      </c>
      <c r="D724" s="675"/>
      <c r="E724" s="676"/>
      <c r="F724" s="12">
        <f>IF('ユーザー別小売(卸)価格試算(税抜)'!F724="","",IF(ISNUMBER('ユーザー別小売(卸)価格試算(税抜)'!F724),IF(入力!$C$30=1,ROUNDDOWN('ユーザー別小売(卸)価格試算(税抜)'!F724*(1+入力!$C$31/100),-入力!$C$29),IF(入力!$C$30=2,ROUNDUP('ユーザー別小売(卸)価格試算(税抜)'!F724*(1+入力!$C$31/100),-入力!$C$29),IF(入力!$C$30=3,ROUND('ユーザー別小売(卸)価格試算(税抜)'!F724*(1+入力!$C$31/100),-入力!$C$29)))),'ユーザー別小売(卸)価格試算(税抜)'!F724))</f>
        <v>13970</v>
      </c>
      <c r="G724" s="20">
        <f>'6桁'!G724</f>
        <v>0</v>
      </c>
      <c r="H724" s="12" t="str">
        <f>IF('ユーザー別小売(卸)価格試算(税抜)'!H724="","",IF(ISNUMBER('ユーザー別小売(卸)価格試算(税抜)'!H724),IF(入力!$C$30=1,ROUNDDOWN('ユーザー別小売(卸)価格試算(税抜)'!H724*(1+入力!$C$31/100),-入力!$C$29),IF(入力!$C$30=2,ROUNDUP('ユーザー別小売(卸)価格試算(税抜)'!H724*(1+入力!$C$31/100),-入力!$C$29),IF(入力!$C$30=3,ROUND('ユーザー別小売(卸)価格試算(税抜)'!H724*(1+入力!$C$31/100),-入力!$C$29)))),'ユーザー別小売(卸)価格試算(税抜)'!H724))</f>
        <v/>
      </c>
      <c r="I724" s="20">
        <f>'6桁'!I724</f>
        <v>0</v>
      </c>
      <c r="J724" s="12" t="str">
        <f>IF('ユーザー別小売(卸)価格試算(税抜)'!J724="","",IF(ISNUMBER('ユーザー別小売(卸)価格試算(税抜)'!J724),IF(入力!$C$30=1,ROUNDDOWN('ユーザー別小売(卸)価格試算(税抜)'!J724*(1+入力!$C$31/100),-入力!$C$29),IF(入力!$C$30=2,ROUNDUP('ユーザー別小売(卸)価格試算(税抜)'!J724*(1+入力!$C$31/100),-入力!$C$29),IF(入力!$C$30=3,ROUND('ユーザー別小売(卸)価格試算(税抜)'!J724*(1+入力!$C$31/100),-入力!$C$29)))),'ユーザー別小売(卸)価格試算(税抜)'!J724))</f>
        <v/>
      </c>
      <c r="K724" s="20">
        <f>'6桁'!K724</f>
        <v>0</v>
      </c>
      <c r="L724" s="12" t="str">
        <f>IF('ユーザー別小売(卸)価格試算(税抜)'!L724="","",IF(ISNUMBER('ユーザー別小売(卸)価格試算(税抜)'!L724),IF(入力!$C$30=1,ROUNDDOWN('ユーザー別小売(卸)価格試算(税抜)'!L724*(1+入力!$C$31/100),-入力!$C$29),IF(入力!$C$30=2,ROUNDUP('ユーザー別小売(卸)価格試算(税抜)'!L724*(1+入力!$C$31/100),-入力!$C$29),IF(入力!$C$30=3,ROUND('ユーザー別小売(卸)価格試算(税抜)'!L724*(1+入力!$C$31/100),-入力!$C$29)))),'ユーザー別小売(卸)価格試算(税抜)'!L724))</f>
        <v/>
      </c>
      <c r="M724" s="20">
        <f>'6桁'!M724</f>
        <v>0</v>
      </c>
      <c r="N724" s="12" t="str">
        <f>IF('ユーザー別小売(卸)価格試算(税抜)'!N724="","",IF(ISNUMBER('ユーザー別小売(卸)価格試算(税抜)'!N724),IF(入力!$C$30=1,ROUNDDOWN('ユーザー別小売(卸)価格試算(税抜)'!N724*(1+入力!$C$31/100),-入力!$C$29),IF(入力!$C$30=2,ROUNDUP('ユーザー別小売(卸)価格試算(税抜)'!N724*(1+入力!$C$31/100),-入力!$C$29),IF(入力!$C$30=3,ROUND('ユーザー別小売(卸)価格試算(税抜)'!N724*(1+入力!$C$31/100),-入力!$C$29)))),'ユーザー別小売(卸)価格試算(税抜)'!N724))</f>
        <v/>
      </c>
      <c r="O724" s="20">
        <f>'6桁'!O724</f>
        <v>0</v>
      </c>
      <c r="P724" s="14" t="str">
        <f>IF('ユーザー別小売(卸)価格試算(税抜)'!P724="","",IF(ISNUMBER('ユーザー別小売(卸)価格試算(税抜)'!P724),IF(入力!$C$30=1,ROUNDDOWN('ユーザー別小売(卸)価格試算(税抜)'!P724*(1+入力!$C$31/100),-入力!$C$29),IF(入力!$C$30=2,ROUNDUP('ユーザー別小売(卸)価格試算(税抜)'!P724*(1+入力!$C$31/100),-入力!$C$29),IF(入力!$C$30=3,ROUND('ユーザー別小売(卸)価格試算(税抜)'!P724*(1+入力!$C$31/100),-入力!$C$29)))),'ユーザー別小売(卸)価格試算(税抜)'!P724))</f>
        <v/>
      </c>
      <c r="Q724" s="324">
        <f>'6桁'!Q724</f>
        <v>0</v>
      </c>
      <c r="V724" s="4"/>
      <c r="X724" s="4"/>
    </row>
    <row r="725" spans="2:27" ht="30" customHeight="1">
      <c r="B725" s="670"/>
      <c r="C725" s="677" t="s">
        <v>2106</v>
      </c>
      <c r="D725" s="678"/>
      <c r="E725" s="679"/>
      <c r="F725" s="100">
        <f>IF('ユーザー別小売(卸)価格試算(税抜)'!F725="","",IF(ISNUMBER('ユーザー別小売(卸)価格試算(税抜)'!F725),IF(入力!$C$30=1,ROUNDDOWN('ユーザー別小売(卸)価格試算(税抜)'!F725*(1+入力!$C$31/100),-入力!$C$29),IF(入力!$C$30=2,ROUNDUP('ユーザー別小売(卸)価格試算(税抜)'!F725*(1+入力!$C$31/100),-入力!$C$29),IF(入力!$C$30=3,ROUND('ユーザー別小売(卸)価格試算(税抜)'!F725*(1+入力!$C$31/100),-入力!$C$29)))),'ユーザー別小売(卸)価格試算(税抜)'!F725))</f>
        <v>15730</v>
      </c>
      <c r="G725" s="98">
        <f>'6桁'!G725</f>
        <v>0</v>
      </c>
      <c r="H725" s="100" t="str">
        <f>IF('ユーザー別小売(卸)価格試算(税抜)'!H725="","",IF(ISNUMBER('ユーザー別小売(卸)価格試算(税抜)'!H725),IF(入力!$C$30=1,ROUNDDOWN('ユーザー別小売(卸)価格試算(税抜)'!H725*(1+入力!$C$31/100),-入力!$C$29),IF(入力!$C$30=2,ROUNDUP('ユーザー別小売(卸)価格試算(税抜)'!H725*(1+入力!$C$31/100),-入力!$C$29),IF(入力!$C$30=3,ROUND('ユーザー別小売(卸)価格試算(税抜)'!H725*(1+入力!$C$31/100),-入力!$C$29)))),'ユーザー別小売(卸)価格試算(税抜)'!H725))</f>
        <v/>
      </c>
      <c r="I725" s="98">
        <f>'6桁'!I725</f>
        <v>0</v>
      </c>
      <c r="J725" s="100" t="str">
        <f>IF('ユーザー別小売(卸)価格試算(税抜)'!J725="","",IF(ISNUMBER('ユーザー別小売(卸)価格試算(税抜)'!J725),IF(入力!$C$30=1,ROUNDDOWN('ユーザー別小売(卸)価格試算(税抜)'!J725*(1+入力!$C$31/100),-入力!$C$29),IF(入力!$C$30=2,ROUNDUP('ユーザー別小売(卸)価格試算(税抜)'!J725*(1+入力!$C$31/100),-入力!$C$29),IF(入力!$C$30=3,ROUND('ユーザー別小売(卸)価格試算(税抜)'!J725*(1+入力!$C$31/100),-入力!$C$29)))),'ユーザー別小売(卸)価格試算(税抜)'!J725))</f>
        <v/>
      </c>
      <c r="K725" s="98">
        <f>'6桁'!K725</f>
        <v>0</v>
      </c>
      <c r="L725" s="100" t="str">
        <f>IF('ユーザー別小売(卸)価格試算(税抜)'!L725="","",IF(ISNUMBER('ユーザー別小売(卸)価格試算(税抜)'!L725),IF(入力!$C$30=1,ROUNDDOWN('ユーザー別小売(卸)価格試算(税抜)'!L725*(1+入力!$C$31/100),-入力!$C$29),IF(入力!$C$30=2,ROUNDUP('ユーザー別小売(卸)価格試算(税抜)'!L725*(1+入力!$C$31/100),-入力!$C$29),IF(入力!$C$30=3,ROUND('ユーザー別小売(卸)価格試算(税抜)'!L725*(1+入力!$C$31/100),-入力!$C$29)))),'ユーザー別小売(卸)価格試算(税抜)'!L725))</f>
        <v/>
      </c>
      <c r="M725" s="98">
        <f>'6桁'!M725</f>
        <v>0</v>
      </c>
      <c r="N725" s="100" t="str">
        <f>IF('ユーザー別小売(卸)価格試算(税抜)'!N725="","",IF(ISNUMBER('ユーザー別小売(卸)価格試算(税抜)'!N725),IF(入力!$C$30=1,ROUNDDOWN('ユーザー別小売(卸)価格試算(税抜)'!N725*(1+入力!$C$31/100),-入力!$C$29),IF(入力!$C$30=2,ROUNDUP('ユーザー別小売(卸)価格試算(税抜)'!N725*(1+入力!$C$31/100),-入力!$C$29),IF(入力!$C$30=3,ROUND('ユーザー別小売(卸)価格試算(税抜)'!N725*(1+入力!$C$31/100),-入力!$C$29)))),'ユーザー別小売(卸)価格試算(税抜)'!N725))</f>
        <v/>
      </c>
      <c r="O725" s="98">
        <f>'6桁'!O725</f>
        <v>0</v>
      </c>
      <c r="P725" s="154" t="str">
        <f>IF('ユーザー別小売(卸)価格試算(税抜)'!P725="","",IF(ISNUMBER('ユーザー別小売(卸)価格試算(税抜)'!P725),IF(入力!$C$30=1,ROUNDDOWN('ユーザー別小売(卸)価格試算(税抜)'!P725*(1+入力!$C$31/100),-入力!$C$29),IF(入力!$C$30=2,ROUNDUP('ユーザー別小売(卸)価格試算(税抜)'!P725*(1+入力!$C$31/100),-入力!$C$29),IF(入力!$C$30=3,ROUND('ユーザー別小売(卸)価格試算(税抜)'!P725*(1+入力!$C$31/100),-入力!$C$29)))),'ユーザー別小売(卸)価格試算(税抜)'!P725))</f>
        <v/>
      </c>
      <c r="Q725" s="333">
        <f>'6桁'!Q725</f>
        <v>0</v>
      </c>
      <c r="V725" s="4"/>
      <c r="X725" s="4"/>
    </row>
    <row r="726" spans="2:27" ht="30" customHeight="1">
      <c r="B726" s="668">
        <v>12</v>
      </c>
      <c r="C726" s="671" t="s">
        <v>2107</v>
      </c>
      <c r="D726" s="672"/>
      <c r="E726" s="673"/>
      <c r="F726" s="289">
        <f>IF('ユーザー別小売(卸)価格試算(税抜)'!F726="","",IF(ISNUMBER('ユーザー別小売(卸)価格試算(税抜)'!F726),IF(入力!$C$30=1,ROUNDDOWN('ユーザー別小売(卸)価格試算(税抜)'!F726*(1+入力!$C$31/100),-入力!$C$29),IF(入力!$C$30=2,ROUNDUP('ユーザー別小売(卸)価格試算(税抜)'!F726*(1+入力!$C$31/100),-入力!$C$29),IF(入力!$C$30=3,ROUND('ユーザー別小売(卸)価格試算(税抜)'!F726*(1+入力!$C$31/100),-入力!$C$29)))),'ユーザー別小売(卸)価格試算(税抜)'!F726))</f>
        <v>9240</v>
      </c>
      <c r="G726" s="237" t="str">
        <f>'6桁'!G726</f>
        <v>◎</v>
      </c>
      <c r="H726" s="289">
        <f>IF('ユーザー別小売(卸)価格試算(税抜)'!H726="","",IF(ISNUMBER('ユーザー別小売(卸)価格試算(税抜)'!H726),IF(入力!$C$30=1,ROUNDDOWN('ユーザー別小売(卸)価格試算(税抜)'!H726*(1+入力!$C$31/100),-入力!$C$29),IF(入力!$C$30=2,ROUNDUP('ユーザー別小売(卸)価格試算(税抜)'!H726*(1+入力!$C$31/100),-入力!$C$29),IF(入力!$C$30=3,ROUND('ユーザー別小売(卸)価格試算(税抜)'!H726*(1+入力!$C$31/100),-入力!$C$29)))),'ユーザー別小売(卸)価格試算(税抜)'!H726))</f>
        <v>11330</v>
      </c>
      <c r="I726" s="237">
        <f>'6桁'!I726</f>
        <v>0</v>
      </c>
      <c r="J726" s="289" t="str">
        <f>IF('ユーザー別小売(卸)価格試算(税抜)'!J726="","",IF(ISNUMBER('ユーザー別小売(卸)価格試算(税抜)'!J726),IF(入力!$C$30=1,ROUNDDOWN('ユーザー別小売(卸)価格試算(税抜)'!J726*(1+入力!$C$31/100),-入力!$C$29),IF(入力!$C$30=2,ROUNDUP('ユーザー別小売(卸)価格試算(税抜)'!J726*(1+入力!$C$31/100),-入力!$C$29),IF(入力!$C$30=3,ROUND('ユーザー別小売(卸)価格試算(税抜)'!J726*(1+入力!$C$31/100),-入力!$C$29)))),'ユーザー別小売(卸)価格試算(税抜)'!J726))</f>
        <v/>
      </c>
      <c r="K726" s="237">
        <f>'6桁'!K726</f>
        <v>0</v>
      </c>
      <c r="L726" s="289" t="str">
        <f>IF('ユーザー別小売(卸)価格試算(税抜)'!L726="","",IF(ISNUMBER('ユーザー別小売(卸)価格試算(税抜)'!L726),IF(入力!$C$30=1,ROUNDDOWN('ユーザー別小売(卸)価格試算(税抜)'!L726*(1+入力!$C$31/100),-入力!$C$29),IF(入力!$C$30=2,ROUNDUP('ユーザー別小売(卸)価格試算(税抜)'!L726*(1+入力!$C$31/100),-入力!$C$29),IF(入力!$C$30=3,ROUND('ユーザー別小売(卸)価格試算(税抜)'!L726*(1+入力!$C$31/100),-入力!$C$29)))),'ユーザー別小売(卸)価格試算(税抜)'!L726))</f>
        <v/>
      </c>
      <c r="M726" s="237">
        <f>'6桁'!M726</f>
        <v>0</v>
      </c>
      <c r="N726" s="289" t="str">
        <f>IF('ユーザー別小売(卸)価格試算(税抜)'!N726="","",IF(ISNUMBER('ユーザー別小売(卸)価格試算(税抜)'!N726),IF(入力!$C$30=1,ROUNDDOWN('ユーザー別小売(卸)価格試算(税抜)'!N726*(1+入力!$C$31/100),-入力!$C$29),IF(入力!$C$30=2,ROUNDUP('ユーザー別小売(卸)価格試算(税抜)'!N726*(1+入力!$C$31/100),-入力!$C$29),IF(入力!$C$30=3,ROUND('ユーザー別小売(卸)価格試算(税抜)'!N726*(1+入力!$C$31/100),-入力!$C$29)))),'ユーザー別小売(卸)価格試算(税抜)'!N726))</f>
        <v/>
      </c>
      <c r="O726" s="237">
        <f>'6桁'!O726</f>
        <v>0</v>
      </c>
      <c r="P726" s="320" t="str">
        <f>IF('ユーザー別小売(卸)価格試算(税抜)'!P726="","",IF(ISNUMBER('ユーザー別小売(卸)価格試算(税抜)'!P726),IF(入力!$C$30=1,ROUNDDOWN('ユーザー別小売(卸)価格試算(税抜)'!P726*(1+入力!$C$31/100),-入力!$C$29),IF(入力!$C$30=2,ROUNDUP('ユーザー別小売(卸)価格試算(税抜)'!P726*(1+入力!$C$31/100),-入力!$C$29),IF(入力!$C$30=3,ROUND('ユーザー別小売(卸)価格試算(税抜)'!P726*(1+入力!$C$31/100),-入力!$C$29)))),'ユーザー別小売(卸)価格試算(税抜)'!P726))</f>
        <v/>
      </c>
      <c r="Q726" s="332">
        <f>'6桁'!Q726</f>
        <v>0</v>
      </c>
      <c r="V726" s="4"/>
      <c r="X726" s="4"/>
    </row>
    <row r="727" spans="2:27" ht="30" customHeight="1">
      <c r="B727" s="669"/>
      <c r="C727" s="674" t="s">
        <v>2108</v>
      </c>
      <c r="D727" s="675"/>
      <c r="E727" s="676"/>
      <c r="F727" s="12">
        <f>IF('ユーザー別小売(卸)価格試算(税抜)'!F727="","",IF(ISNUMBER('ユーザー別小売(卸)価格試算(税抜)'!F727),IF(入力!$C$30=1,ROUNDDOWN('ユーザー別小売(卸)価格試算(税抜)'!F727*(1+入力!$C$31/100),-入力!$C$29),IF(入力!$C$30=2,ROUNDUP('ユーザー別小売(卸)価格試算(税抜)'!F727*(1+入力!$C$31/100),-入力!$C$29),IF(入力!$C$30=3,ROUND('ユーザー別小売(卸)価格試算(税抜)'!F727*(1+入力!$C$31/100),-入力!$C$29)))),'ユーザー別小売(卸)価格試算(税抜)'!F727))</f>
        <v>10670</v>
      </c>
      <c r="G727" s="20" t="str">
        <f>'6桁'!G727</f>
        <v>◎</v>
      </c>
      <c r="H727" s="12" t="str">
        <f>IF('ユーザー別小売(卸)価格試算(税抜)'!H727="","",IF(ISNUMBER('ユーザー別小売(卸)価格試算(税抜)'!H727),IF(入力!$C$30=1,ROUNDDOWN('ユーザー別小売(卸)価格試算(税抜)'!H727*(1+入力!$C$31/100),-入力!$C$29),IF(入力!$C$30=2,ROUNDUP('ユーザー別小売(卸)価格試算(税抜)'!H727*(1+入力!$C$31/100),-入力!$C$29),IF(入力!$C$30=3,ROUND('ユーザー別小売(卸)価格試算(税抜)'!H727*(1+入力!$C$31/100),-入力!$C$29)))),'ユーザー別小売(卸)価格試算(税抜)'!H727))</f>
        <v/>
      </c>
      <c r="I727" s="20">
        <f>'6桁'!I727</f>
        <v>0</v>
      </c>
      <c r="J727" s="12" t="str">
        <f>IF('ユーザー別小売(卸)価格試算(税抜)'!J727="","",IF(ISNUMBER('ユーザー別小売(卸)価格試算(税抜)'!J727),IF(入力!$C$30=1,ROUNDDOWN('ユーザー別小売(卸)価格試算(税抜)'!J727*(1+入力!$C$31/100),-入力!$C$29),IF(入力!$C$30=2,ROUNDUP('ユーザー別小売(卸)価格試算(税抜)'!J727*(1+入力!$C$31/100),-入力!$C$29),IF(入力!$C$30=3,ROUND('ユーザー別小売(卸)価格試算(税抜)'!J727*(1+入力!$C$31/100),-入力!$C$29)))),'ユーザー別小売(卸)価格試算(税抜)'!J727))</f>
        <v/>
      </c>
      <c r="K727" s="20">
        <f>'6桁'!K727</f>
        <v>0</v>
      </c>
      <c r="L727" s="12" t="str">
        <f>IF('ユーザー別小売(卸)価格試算(税抜)'!L727="","",IF(ISNUMBER('ユーザー別小売(卸)価格試算(税抜)'!L727),IF(入力!$C$30=1,ROUNDDOWN('ユーザー別小売(卸)価格試算(税抜)'!L727*(1+入力!$C$31/100),-入力!$C$29),IF(入力!$C$30=2,ROUNDUP('ユーザー別小売(卸)価格試算(税抜)'!L727*(1+入力!$C$31/100),-入力!$C$29),IF(入力!$C$30=3,ROUND('ユーザー別小売(卸)価格試算(税抜)'!L727*(1+入力!$C$31/100),-入力!$C$29)))),'ユーザー別小売(卸)価格試算(税抜)'!L727))</f>
        <v/>
      </c>
      <c r="M727" s="20">
        <f>'6桁'!M727</f>
        <v>0</v>
      </c>
      <c r="N727" s="12" t="str">
        <f>IF('ユーザー別小売(卸)価格試算(税抜)'!N727="","",IF(ISNUMBER('ユーザー別小売(卸)価格試算(税抜)'!N727),IF(入力!$C$30=1,ROUNDDOWN('ユーザー別小売(卸)価格試算(税抜)'!N727*(1+入力!$C$31/100),-入力!$C$29),IF(入力!$C$30=2,ROUNDUP('ユーザー別小売(卸)価格試算(税抜)'!N727*(1+入力!$C$31/100),-入力!$C$29),IF(入力!$C$30=3,ROUND('ユーザー別小売(卸)価格試算(税抜)'!N727*(1+入力!$C$31/100),-入力!$C$29)))),'ユーザー別小売(卸)価格試算(税抜)'!N727))</f>
        <v/>
      </c>
      <c r="O727" s="20">
        <f>'6桁'!O727</f>
        <v>0</v>
      </c>
      <c r="P727" s="14" t="str">
        <f>IF('ユーザー別小売(卸)価格試算(税抜)'!P727="","",IF(ISNUMBER('ユーザー別小売(卸)価格試算(税抜)'!P727),IF(入力!$C$30=1,ROUNDDOWN('ユーザー別小売(卸)価格試算(税抜)'!P727*(1+入力!$C$31/100),-入力!$C$29),IF(入力!$C$30=2,ROUNDUP('ユーザー別小売(卸)価格試算(税抜)'!P727*(1+入力!$C$31/100),-入力!$C$29),IF(入力!$C$30=3,ROUND('ユーザー別小売(卸)価格試算(税抜)'!P727*(1+入力!$C$31/100),-入力!$C$29)))),'ユーザー別小売(卸)価格試算(税抜)'!P727))</f>
        <v/>
      </c>
      <c r="Q727" s="324">
        <f>'6桁'!Q727</f>
        <v>0</v>
      </c>
      <c r="V727" s="4"/>
      <c r="X727" s="4"/>
    </row>
    <row r="728" spans="2:27" ht="30" customHeight="1">
      <c r="B728" s="669"/>
      <c r="C728" s="674" t="s">
        <v>2109</v>
      </c>
      <c r="D728" s="675"/>
      <c r="E728" s="676"/>
      <c r="F728" s="12">
        <f>IF('ユーザー別小売(卸)価格試算(税抜)'!F728="","",IF(ISNUMBER('ユーザー別小売(卸)価格試算(税抜)'!F728),IF(入力!$C$30=1,ROUNDDOWN('ユーザー別小売(卸)価格試算(税抜)'!F728*(1+入力!$C$31/100),-入力!$C$29),IF(入力!$C$30=2,ROUNDUP('ユーザー別小売(卸)価格試算(税抜)'!F728*(1+入力!$C$31/100),-入力!$C$29),IF(入力!$C$30=3,ROUND('ユーザー別小売(卸)価格試算(税抜)'!F728*(1+入力!$C$31/100),-入力!$C$29)))),'ユーザー別小売(卸)価格試算(税抜)'!F728))</f>
        <v>9240</v>
      </c>
      <c r="G728" s="20" t="str">
        <f>'6桁'!G728</f>
        <v>※</v>
      </c>
      <c r="H728" s="12" t="str">
        <f>IF('ユーザー別小売(卸)価格試算(税抜)'!H728="","",IF(ISNUMBER('ユーザー別小売(卸)価格試算(税抜)'!H728),IF(入力!$C$30=1,ROUNDDOWN('ユーザー別小売(卸)価格試算(税抜)'!H728*(1+入力!$C$31/100),-入力!$C$29),IF(入力!$C$30=2,ROUNDUP('ユーザー別小売(卸)価格試算(税抜)'!H728*(1+入力!$C$31/100),-入力!$C$29),IF(入力!$C$30=3,ROUND('ユーザー別小売(卸)価格試算(税抜)'!H728*(1+入力!$C$31/100),-入力!$C$29)))),'ユーザー別小売(卸)価格試算(税抜)'!H728))</f>
        <v/>
      </c>
      <c r="I728" s="20">
        <f>'6桁'!I728</f>
        <v>0</v>
      </c>
      <c r="J728" s="12" t="str">
        <f>IF('ユーザー別小売(卸)価格試算(税抜)'!J728="","",IF(ISNUMBER('ユーザー別小売(卸)価格試算(税抜)'!J728),IF(入力!$C$30=1,ROUNDDOWN('ユーザー別小売(卸)価格試算(税抜)'!J728*(1+入力!$C$31/100),-入力!$C$29),IF(入力!$C$30=2,ROUNDUP('ユーザー別小売(卸)価格試算(税抜)'!J728*(1+入力!$C$31/100),-入力!$C$29),IF(入力!$C$30=3,ROUND('ユーザー別小売(卸)価格試算(税抜)'!J728*(1+入力!$C$31/100),-入力!$C$29)))),'ユーザー別小売(卸)価格試算(税抜)'!J728))</f>
        <v/>
      </c>
      <c r="K728" s="20">
        <f>'6桁'!K728</f>
        <v>0</v>
      </c>
      <c r="L728" s="12" t="str">
        <f>IF('ユーザー別小売(卸)価格試算(税抜)'!L728="","",IF(ISNUMBER('ユーザー別小売(卸)価格試算(税抜)'!L728),IF(入力!$C$30=1,ROUNDDOWN('ユーザー別小売(卸)価格試算(税抜)'!L728*(1+入力!$C$31/100),-入力!$C$29),IF(入力!$C$30=2,ROUNDUP('ユーザー別小売(卸)価格試算(税抜)'!L728*(1+入力!$C$31/100),-入力!$C$29),IF(入力!$C$30=3,ROUND('ユーザー別小売(卸)価格試算(税抜)'!L728*(1+入力!$C$31/100),-入力!$C$29)))),'ユーザー別小売(卸)価格試算(税抜)'!L728))</f>
        <v/>
      </c>
      <c r="M728" s="20">
        <f>'6桁'!M728</f>
        <v>0</v>
      </c>
      <c r="N728" s="12" t="str">
        <f>IF('ユーザー別小売(卸)価格試算(税抜)'!N728="","",IF(ISNUMBER('ユーザー別小売(卸)価格試算(税抜)'!N728),IF(入力!$C$30=1,ROUNDDOWN('ユーザー別小売(卸)価格試算(税抜)'!N728*(1+入力!$C$31/100),-入力!$C$29),IF(入力!$C$30=2,ROUNDUP('ユーザー別小売(卸)価格試算(税抜)'!N728*(1+入力!$C$31/100),-入力!$C$29),IF(入力!$C$30=3,ROUND('ユーザー別小売(卸)価格試算(税抜)'!N728*(1+入力!$C$31/100),-入力!$C$29)))),'ユーザー別小売(卸)価格試算(税抜)'!N728))</f>
        <v/>
      </c>
      <c r="O728" s="20">
        <f>'6桁'!O728</f>
        <v>0</v>
      </c>
      <c r="P728" s="14" t="str">
        <f>IF('ユーザー別小売(卸)価格試算(税抜)'!P728="","",IF(ISNUMBER('ユーザー別小売(卸)価格試算(税抜)'!P728),IF(入力!$C$30=1,ROUNDDOWN('ユーザー別小売(卸)価格試算(税抜)'!P728*(1+入力!$C$31/100),-入力!$C$29),IF(入力!$C$30=2,ROUNDUP('ユーザー別小売(卸)価格試算(税抜)'!P728*(1+入力!$C$31/100),-入力!$C$29),IF(入力!$C$30=3,ROUND('ユーザー別小売(卸)価格試算(税抜)'!P728*(1+入力!$C$31/100),-入力!$C$29)))),'ユーザー別小売(卸)価格試算(税抜)'!P728))</f>
        <v/>
      </c>
      <c r="Q728" s="324">
        <f>'6桁'!Q728</f>
        <v>0</v>
      </c>
      <c r="V728" s="4"/>
      <c r="X728" s="4"/>
    </row>
    <row r="729" spans="2:27" ht="30" customHeight="1">
      <c r="B729" s="669"/>
      <c r="C729" s="674" t="s">
        <v>2110</v>
      </c>
      <c r="D729" s="675"/>
      <c r="E729" s="676"/>
      <c r="F729" s="12">
        <f>IF('ユーザー別小売(卸)価格試算(税抜)'!F729="","",IF(ISNUMBER('ユーザー別小売(卸)価格試算(税抜)'!F729),IF(入力!$C$30=1,ROUNDDOWN('ユーザー別小売(卸)価格試算(税抜)'!F729*(1+入力!$C$31/100),-入力!$C$29),IF(入力!$C$30=2,ROUNDUP('ユーザー別小売(卸)価格試算(税抜)'!F729*(1+入力!$C$31/100),-入力!$C$29),IF(入力!$C$30=3,ROUND('ユーザー別小売(卸)価格試算(税抜)'!F729*(1+入力!$C$31/100),-入力!$C$29)))),'ユーザー別小売(卸)価格試算(税抜)'!F729))</f>
        <v>10670</v>
      </c>
      <c r="G729" s="20">
        <f>'6桁'!G729</f>
        <v>0</v>
      </c>
      <c r="H729" s="12" t="str">
        <f>IF('ユーザー別小売(卸)価格試算(税抜)'!H729="","",IF(ISNUMBER('ユーザー別小売(卸)価格試算(税抜)'!H729),IF(入力!$C$30=1,ROUNDDOWN('ユーザー別小売(卸)価格試算(税抜)'!H729*(1+入力!$C$31/100),-入力!$C$29),IF(入力!$C$30=2,ROUNDUP('ユーザー別小売(卸)価格試算(税抜)'!H729*(1+入力!$C$31/100),-入力!$C$29),IF(入力!$C$30=3,ROUND('ユーザー別小売(卸)価格試算(税抜)'!H729*(1+入力!$C$31/100),-入力!$C$29)))),'ユーザー別小売(卸)価格試算(税抜)'!H729))</f>
        <v/>
      </c>
      <c r="I729" s="20">
        <f>'6桁'!I729</f>
        <v>0</v>
      </c>
      <c r="J729" s="12" t="str">
        <f>IF('ユーザー別小売(卸)価格試算(税抜)'!J729="","",IF(ISNUMBER('ユーザー別小売(卸)価格試算(税抜)'!J729),IF(入力!$C$30=1,ROUNDDOWN('ユーザー別小売(卸)価格試算(税抜)'!J729*(1+入力!$C$31/100),-入力!$C$29),IF(入力!$C$30=2,ROUNDUP('ユーザー別小売(卸)価格試算(税抜)'!J729*(1+入力!$C$31/100),-入力!$C$29),IF(入力!$C$30=3,ROUND('ユーザー別小売(卸)価格試算(税抜)'!J729*(1+入力!$C$31/100),-入力!$C$29)))),'ユーザー別小売(卸)価格試算(税抜)'!J729))</f>
        <v/>
      </c>
      <c r="K729" s="20">
        <f>'6桁'!K729</f>
        <v>0</v>
      </c>
      <c r="L729" s="12" t="str">
        <f>IF('ユーザー別小売(卸)価格試算(税抜)'!L729="","",IF(ISNUMBER('ユーザー別小売(卸)価格試算(税抜)'!L729),IF(入力!$C$30=1,ROUNDDOWN('ユーザー別小売(卸)価格試算(税抜)'!L729*(1+入力!$C$31/100),-入力!$C$29),IF(入力!$C$30=2,ROUNDUP('ユーザー別小売(卸)価格試算(税抜)'!L729*(1+入力!$C$31/100),-入力!$C$29),IF(入力!$C$30=3,ROUND('ユーザー別小売(卸)価格試算(税抜)'!L729*(1+入力!$C$31/100),-入力!$C$29)))),'ユーザー別小売(卸)価格試算(税抜)'!L729))</f>
        <v/>
      </c>
      <c r="M729" s="20">
        <f>'6桁'!M729</f>
        <v>0</v>
      </c>
      <c r="N729" s="12" t="str">
        <f>IF('ユーザー別小売(卸)価格試算(税抜)'!N729="","",IF(ISNUMBER('ユーザー別小売(卸)価格試算(税抜)'!N729),IF(入力!$C$30=1,ROUNDDOWN('ユーザー別小売(卸)価格試算(税抜)'!N729*(1+入力!$C$31/100),-入力!$C$29),IF(入力!$C$30=2,ROUNDUP('ユーザー別小売(卸)価格試算(税抜)'!N729*(1+入力!$C$31/100),-入力!$C$29),IF(入力!$C$30=3,ROUND('ユーザー別小売(卸)価格試算(税抜)'!N729*(1+入力!$C$31/100),-入力!$C$29)))),'ユーザー別小売(卸)価格試算(税抜)'!N729))</f>
        <v/>
      </c>
      <c r="O729" s="20">
        <f>'6桁'!O729</f>
        <v>0</v>
      </c>
      <c r="P729" s="14" t="str">
        <f>IF('ユーザー別小売(卸)価格試算(税抜)'!P729="","",IF(ISNUMBER('ユーザー別小売(卸)価格試算(税抜)'!P729),IF(入力!$C$30=1,ROUNDDOWN('ユーザー別小売(卸)価格試算(税抜)'!P729*(1+入力!$C$31/100),-入力!$C$29),IF(入力!$C$30=2,ROUNDUP('ユーザー別小売(卸)価格試算(税抜)'!P729*(1+入力!$C$31/100),-入力!$C$29),IF(入力!$C$30=3,ROUND('ユーザー別小売(卸)価格試算(税抜)'!P729*(1+入力!$C$31/100),-入力!$C$29)))),'ユーザー別小売(卸)価格試算(税抜)'!P729))</f>
        <v/>
      </c>
      <c r="Q729" s="324">
        <f>'6桁'!Q729</f>
        <v>0</v>
      </c>
      <c r="V729" s="4"/>
      <c r="X729" s="4"/>
    </row>
    <row r="730" spans="2:27" ht="30" customHeight="1">
      <c r="B730" s="669"/>
      <c r="C730" s="674" t="s">
        <v>2111</v>
      </c>
      <c r="D730" s="675"/>
      <c r="E730" s="676"/>
      <c r="F730" s="12">
        <f>IF('ユーザー別小売(卸)価格試算(税抜)'!F730="","",IF(ISNUMBER('ユーザー別小売(卸)価格試算(税抜)'!F730),IF(入力!$C$30=1,ROUNDDOWN('ユーザー別小売(卸)価格試算(税抜)'!F730*(1+入力!$C$31/100),-入力!$C$29),IF(入力!$C$30=2,ROUNDUP('ユーザー別小売(卸)価格試算(税抜)'!F730*(1+入力!$C$31/100),-入力!$C$29),IF(入力!$C$30=3,ROUND('ユーザー別小売(卸)価格試算(税抜)'!F730*(1+入力!$C$31/100),-入力!$C$29)))),'ユーザー別小売(卸)価格試算(税抜)'!F730))</f>
        <v>11550</v>
      </c>
      <c r="G730" s="20">
        <f>'6桁'!G730</f>
        <v>0</v>
      </c>
      <c r="H730" s="12" t="str">
        <f>IF('ユーザー別小売(卸)価格試算(税抜)'!H730="","",IF(ISNUMBER('ユーザー別小売(卸)価格試算(税抜)'!H730),IF(入力!$C$30=1,ROUNDDOWN('ユーザー別小売(卸)価格試算(税抜)'!H730*(1+入力!$C$31/100),-入力!$C$29),IF(入力!$C$30=2,ROUNDUP('ユーザー別小売(卸)価格試算(税抜)'!H730*(1+入力!$C$31/100),-入力!$C$29),IF(入力!$C$30=3,ROUND('ユーザー別小売(卸)価格試算(税抜)'!H730*(1+入力!$C$31/100),-入力!$C$29)))),'ユーザー別小売(卸)価格試算(税抜)'!H730))</f>
        <v/>
      </c>
      <c r="I730" s="20">
        <f>'6桁'!I730</f>
        <v>0</v>
      </c>
      <c r="J730" s="12" t="str">
        <f>IF('ユーザー別小売(卸)価格試算(税抜)'!J730="","",IF(ISNUMBER('ユーザー別小売(卸)価格試算(税抜)'!J730),IF(入力!$C$30=1,ROUNDDOWN('ユーザー別小売(卸)価格試算(税抜)'!J730*(1+入力!$C$31/100),-入力!$C$29),IF(入力!$C$30=2,ROUNDUP('ユーザー別小売(卸)価格試算(税抜)'!J730*(1+入力!$C$31/100),-入力!$C$29),IF(入力!$C$30=3,ROUND('ユーザー別小売(卸)価格試算(税抜)'!J730*(1+入力!$C$31/100),-入力!$C$29)))),'ユーザー別小売(卸)価格試算(税抜)'!J730))</f>
        <v/>
      </c>
      <c r="K730" s="20">
        <f>'6桁'!K730</f>
        <v>0</v>
      </c>
      <c r="L730" s="12" t="str">
        <f>IF('ユーザー別小売(卸)価格試算(税抜)'!L730="","",IF(ISNUMBER('ユーザー別小売(卸)価格試算(税抜)'!L730),IF(入力!$C$30=1,ROUNDDOWN('ユーザー別小売(卸)価格試算(税抜)'!L730*(1+入力!$C$31/100),-入力!$C$29),IF(入力!$C$30=2,ROUNDUP('ユーザー別小売(卸)価格試算(税抜)'!L730*(1+入力!$C$31/100),-入力!$C$29),IF(入力!$C$30=3,ROUND('ユーザー別小売(卸)価格試算(税抜)'!L730*(1+入力!$C$31/100),-入力!$C$29)))),'ユーザー別小売(卸)価格試算(税抜)'!L730))</f>
        <v/>
      </c>
      <c r="M730" s="20">
        <f>'6桁'!M730</f>
        <v>0</v>
      </c>
      <c r="N730" s="12" t="str">
        <f>IF('ユーザー別小売(卸)価格試算(税抜)'!N730="","",IF(ISNUMBER('ユーザー別小売(卸)価格試算(税抜)'!N730),IF(入力!$C$30=1,ROUNDDOWN('ユーザー別小売(卸)価格試算(税抜)'!N730*(1+入力!$C$31/100),-入力!$C$29),IF(入力!$C$30=2,ROUNDUP('ユーザー別小売(卸)価格試算(税抜)'!N730*(1+入力!$C$31/100),-入力!$C$29),IF(入力!$C$30=3,ROUND('ユーザー別小売(卸)価格試算(税抜)'!N730*(1+入力!$C$31/100),-入力!$C$29)))),'ユーザー別小売(卸)価格試算(税抜)'!N730))</f>
        <v/>
      </c>
      <c r="O730" s="20">
        <f>'6桁'!O730</f>
        <v>0</v>
      </c>
      <c r="P730" s="14" t="str">
        <f>IF('ユーザー別小売(卸)価格試算(税抜)'!P730="","",IF(ISNUMBER('ユーザー別小売(卸)価格試算(税抜)'!P730),IF(入力!$C$30=1,ROUNDDOWN('ユーザー別小売(卸)価格試算(税抜)'!P730*(1+入力!$C$31/100),-入力!$C$29),IF(入力!$C$30=2,ROUNDUP('ユーザー別小売(卸)価格試算(税抜)'!P730*(1+入力!$C$31/100),-入力!$C$29),IF(入力!$C$30=3,ROUND('ユーザー別小売(卸)価格試算(税抜)'!P730*(1+入力!$C$31/100),-入力!$C$29)))),'ユーザー別小売(卸)価格試算(税抜)'!P730))</f>
        <v/>
      </c>
      <c r="Q730" s="324">
        <f>'6桁'!Q730</f>
        <v>0</v>
      </c>
      <c r="V730" s="4"/>
      <c r="X730" s="4"/>
    </row>
    <row r="731" spans="2:27" ht="30" customHeight="1">
      <c r="B731" s="670"/>
      <c r="C731" s="677" t="s">
        <v>2112</v>
      </c>
      <c r="D731" s="678"/>
      <c r="E731" s="679"/>
      <c r="F731" s="100">
        <f>IF('ユーザー別小売(卸)価格試算(税抜)'!F731="","",IF(ISNUMBER('ユーザー別小売(卸)価格試算(税抜)'!F731),IF(入力!$C$30=1,ROUNDDOWN('ユーザー別小売(卸)価格試算(税抜)'!F731*(1+入力!$C$31/100),-入力!$C$29),IF(入力!$C$30=2,ROUNDUP('ユーザー別小売(卸)価格試算(税抜)'!F731*(1+入力!$C$31/100),-入力!$C$29),IF(入力!$C$30=3,ROUND('ユーザー別小売(卸)価格試算(税抜)'!F731*(1+入力!$C$31/100),-入力!$C$29)))),'ユーザー別小売(卸)価格試算(税抜)'!F731))</f>
        <v>12100</v>
      </c>
      <c r="G731" s="98">
        <f>'6桁'!G731</f>
        <v>0</v>
      </c>
      <c r="H731" s="100" t="str">
        <f>IF('ユーザー別小売(卸)価格試算(税抜)'!H731="","",IF(ISNUMBER('ユーザー別小売(卸)価格試算(税抜)'!H731),IF(入力!$C$30=1,ROUNDDOWN('ユーザー別小売(卸)価格試算(税抜)'!H731*(1+入力!$C$31/100),-入力!$C$29),IF(入力!$C$30=2,ROUNDUP('ユーザー別小売(卸)価格試算(税抜)'!H731*(1+入力!$C$31/100),-入力!$C$29),IF(入力!$C$30=3,ROUND('ユーザー別小売(卸)価格試算(税抜)'!H731*(1+入力!$C$31/100),-入力!$C$29)))),'ユーザー別小売(卸)価格試算(税抜)'!H731))</f>
        <v/>
      </c>
      <c r="I731" s="98">
        <f>'6桁'!I731</f>
        <v>0</v>
      </c>
      <c r="J731" s="100" t="str">
        <f>IF('ユーザー別小売(卸)価格試算(税抜)'!J731="","",IF(ISNUMBER('ユーザー別小売(卸)価格試算(税抜)'!J731),IF(入力!$C$30=1,ROUNDDOWN('ユーザー別小売(卸)価格試算(税抜)'!J731*(1+入力!$C$31/100),-入力!$C$29),IF(入力!$C$30=2,ROUNDUP('ユーザー別小売(卸)価格試算(税抜)'!J731*(1+入力!$C$31/100),-入力!$C$29),IF(入力!$C$30=3,ROUND('ユーザー別小売(卸)価格試算(税抜)'!J731*(1+入力!$C$31/100),-入力!$C$29)))),'ユーザー別小売(卸)価格試算(税抜)'!J731))</f>
        <v/>
      </c>
      <c r="K731" s="98">
        <f>'6桁'!K731</f>
        <v>0</v>
      </c>
      <c r="L731" s="100" t="str">
        <f>IF('ユーザー別小売(卸)価格試算(税抜)'!L731="","",IF(ISNUMBER('ユーザー別小売(卸)価格試算(税抜)'!L731),IF(入力!$C$30=1,ROUNDDOWN('ユーザー別小売(卸)価格試算(税抜)'!L731*(1+入力!$C$31/100),-入力!$C$29),IF(入力!$C$30=2,ROUNDUP('ユーザー別小売(卸)価格試算(税抜)'!L731*(1+入力!$C$31/100),-入力!$C$29),IF(入力!$C$30=3,ROUND('ユーザー別小売(卸)価格試算(税抜)'!L731*(1+入力!$C$31/100),-入力!$C$29)))),'ユーザー別小売(卸)価格試算(税抜)'!L731))</f>
        <v/>
      </c>
      <c r="M731" s="98">
        <f>'6桁'!M731</f>
        <v>0</v>
      </c>
      <c r="N731" s="100" t="str">
        <f>IF('ユーザー別小売(卸)価格試算(税抜)'!N731="","",IF(ISNUMBER('ユーザー別小売(卸)価格試算(税抜)'!N731),IF(入力!$C$30=1,ROUNDDOWN('ユーザー別小売(卸)価格試算(税抜)'!N731*(1+入力!$C$31/100),-入力!$C$29),IF(入力!$C$30=2,ROUNDUP('ユーザー別小売(卸)価格試算(税抜)'!N731*(1+入力!$C$31/100),-入力!$C$29),IF(入力!$C$30=3,ROUND('ユーザー別小売(卸)価格試算(税抜)'!N731*(1+入力!$C$31/100),-入力!$C$29)))),'ユーザー別小売(卸)価格試算(税抜)'!N731))</f>
        <v/>
      </c>
      <c r="O731" s="98">
        <f>'6桁'!O731</f>
        <v>0</v>
      </c>
      <c r="P731" s="154" t="str">
        <f>IF('ユーザー別小売(卸)価格試算(税抜)'!P731="","",IF(ISNUMBER('ユーザー別小売(卸)価格試算(税抜)'!P731),IF(入力!$C$30=1,ROUNDDOWN('ユーザー別小売(卸)価格試算(税抜)'!P731*(1+入力!$C$31/100),-入力!$C$29),IF(入力!$C$30=2,ROUNDUP('ユーザー別小売(卸)価格試算(税抜)'!P731*(1+入力!$C$31/100),-入力!$C$29),IF(入力!$C$30=3,ROUND('ユーザー別小売(卸)価格試算(税抜)'!P731*(1+入力!$C$31/100),-入力!$C$29)))),'ユーザー別小売(卸)価格試算(税抜)'!P731))</f>
        <v/>
      </c>
      <c r="Q731" s="333">
        <f>'6桁'!Q731</f>
        <v>0</v>
      </c>
      <c r="V731" s="4"/>
      <c r="X731" s="4"/>
    </row>
    <row r="732" spans="2:27" ht="30" customHeight="1" thickBot="1">
      <c r="B732" s="382">
        <v>10</v>
      </c>
      <c r="C732" s="688" t="s">
        <v>2113</v>
      </c>
      <c r="D732" s="689"/>
      <c r="E732" s="690"/>
      <c r="F732" s="393" t="str">
        <f>IF('ユーザー別小売(卸)価格試算(税抜)'!F732="","",IF(ISNUMBER('ユーザー別小売(卸)価格試算(税抜)'!F732),IF(入力!$C$30=1,ROUNDDOWN('ユーザー別小売(卸)価格試算(税抜)'!F732*(1+入力!$C$31/100),-入力!$C$29),IF(入力!$C$30=2,ROUNDUP('ユーザー別小売(卸)価格試算(税抜)'!F732*(1+入力!$C$31/100),-入力!$C$29),IF(入力!$C$30=3,ROUND('ユーザー別小売(卸)価格試算(税抜)'!F732*(1+入力!$C$31/100),-入力!$C$29)))),'ユーザー別小売(卸)価格試算(税抜)'!F732))</f>
        <v/>
      </c>
      <c r="G732" s="157">
        <f>'6桁'!G732</f>
        <v>0</v>
      </c>
      <c r="H732" s="393" t="str">
        <f>IF('ユーザー別小売(卸)価格試算(税抜)'!H732="","",IF(ISNUMBER('ユーザー別小売(卸)価格試算(税抜)'!H732),IF(入力!$C$30=1,ROUNDDOWN('ユーザー別小売(卸)価格試算(税抜)'!H732*(1+入力!$C$31/100),-入力!$C$29),IF(入力!$C$30=2,ROUNDUP('ユーザー別小売(卸)価格試算(税抜)'!H732*(1+入力!$C$31/100),-入力!$C$29),IF(入力!$C$30=3,ROUND('ユーザー別小売(卸)価格試算(税抜)'!H732*(1+入力!$C$31/100),-入力!$C$29)))),'ユーザー別小売(卸)価格試算(税抜)'!H732))</f>
        <v/>
      </c>
      <c r="I732" s="157">
        <f>'6桁'!I732</f>
        <v>0</v>
      </c>
      <c r="J732" s="393">
        <f>IF('ユーザー別小売(卸)価格試算(税抜)'!J732="","",IF(ISNUMBER('ユーザー別小売(卸)価格試算(税抜)'!J732),IF(入力!$C$30=1,ROUNDDOWN('ユーザー別小売(卸)価格試算(税抜)'!J732*(1+入力!$C$31/100),-入力!$C$29),IF(入力!$C$30=2,ROUNDUP('ユーザー別小売(卸)価格試算(税抜)'!J732*(1+入力!$C$31/100),-入力!$C$29),IF(入力!$C$30=3,ROUND('ユーザー別小売(卸)価格試算(税抜)'!J732*(1+入力!$C$31/100),-入力!$C$29)))),'ユーザー別小売(卸)価格試算(税抜)'!J732))</f>
        <v>7150</v>
      </c>
      <c r="K732" s="157" t="str">
        <f>'6桁'!K732</f>
        <v>※</v>
      </c>
      <c r="L732" s="393" t="str">
        <f>IF('ユーザー別小売(卸)価格試算(税抜)'!L732="","",IF(ISNUMBER('ユーザー別小売(卸)価格試算(税抜)'!L732),IF(入力!$C$30=1,ROUNDDOWN('ユーザー別小売(卸)価格試算(税抜)'!L732*(1+入力!$C$31/100),-入力!$C$29),IF(入力!$C$30=2,ROUNDUP('ユーザー別小売(卸)価格試算(税抜)'!L732*(1+入力!$C$31/100),-入力!$C$29),IF(入力!$C$30=3,ROUND('ユーザー別小売(卸)価格試算(税抜)'!L732*(1+入力!$C$31/100),-入力!$C$29)))),'ユーザー別小売(卸)価格試算(税抜)'!L732))</f>
        <v/>
      </c>
      <c r="M732" s="157">
        <f>'6桁'!M732</f>
        <v>0</v>
      </c>
      <c r="N732" s="393" t="str">
        <f>IF('ユーザー別小売(卸)価格試算(税抜)'!N732="","",IF(ISNUMBER('ユーザー別小売(卸)価格試算(税抜)'!N732),IF(入力!$C$30=1,ROUNDDOWN('ユーザー別小売(卸)価格試算(税抜)'!N732*(1+入力!$C$31/100),-入力!$C$29),IF(入力!$C$30=2,ROUNDUP('ユーザー別小売(卸)価格試算(税抜)'!N732*(1+入力!$C$31/100),-入力!$C$29),IF(入力!$C$30=3,ROUND('ユーザー別小売(卸)価格試算(税抜)'!N732*(1+入力!$C$31/100),-入力!$C$29)))),'ユーザー別小売(卸)価格試算(税抜)'!N732))</f>
        <v/>
      </c>
      <c r="O732" s="157">
        <f>'6桁'!O732</f>
        <v>0</v>
      </c>
      <c r="P732" s="158" t="str">
        <f>IF('ユーザー別小売(卸)価格試算(税抜)'!P732="","",IF(ISNUMBER('ユーザー別小売(卸)価格試算(税抜)'!P732),IF(入力!$C$30=1,ROUNDDOWN('ユーザー別小売(卸)価格試算(税抜)'!P732*(1+入力!$C$31/100),-入力!$C$29),IF(入力!$C$30=2,ROUNDUP('ユーザー別小売(卸)価格試算(税抜)'!P732*(1+入力!$C$31/100),-入力!$C$29),IF(入力!$C$30=3,ROUND('ユーザー別小売(卸)価格試算(税抜)'!P732*(1+入力!$C$31/100),-入力!$C$29)))),'ユーザー別小売(卸)価格試算(税抜)'!P732))</f>
        <v/>
      </c>
      <c r="Q732" s="470">
        <f>'6桁'!Q732</f>
        <v>0</v>
      </c>
      <c r="V732" s="4"/>
      <c r="X732" s="4"/>
    </row>
    <row r="733" spans="2:27" ht="52.5" customHeight="1">
      <c r="B733" s="545" t="s">
        <v>2119</v>
      </c>
      <c r="C733" s="588"/>
      <c r="D733" s="588"/>
      <c r="E733" s="588"/>
      <c r="F733" s="588"/>
      <c r="G733" s="588"/>
      <c r="H733" s="588"/>
      <c r="I733" s="588"/>
      <c r="J733" s="588"/>
      <c r="K733" s="588"/>
      <c r="L733" s="588"/>
      <c r="M733" s="588"/>
      <c r="N733" s="589"/>
      <c r="O733" s="589"/>
      <c r="P733" s="589"/>
      <c r="Q733" s="589"/>
      <c r="R733" s="589"/>
      <c r="S733" s="589"/>
    </row>
    <row r="734" spans="2:27" ht="13.5" customHeight="1">
      <c r="C734" s="315"/>
      <c r="D734" s="315"/>
      <c r="E734" s="315"/>
      <c r="F734" s="81"/>
      <c r="G734" s="315"/>
      <c r="H734" s="10"/>
      <c r="I734" s="17"/>
      <c r="J734" s="10"/>
      <c r="K734" s="17"/>
      <c r="L734" s="10"/>
      <c r="M734" s="22"/>
      <c r="N734" s="10"/>
      <c r="O734" s="407"/>
      <c r="P734" s="10"/>
      <c r="Q734" s="17"/>
    </row>
    <row r="735" spans="2:27" ht="14.25" customHeight="1" thickBot="1">
      <c r="B735" s="54"/>
      <c r="C735" s="315"/>
      <c r="D735" s="315"/>
      <c r="E735" s="315"/>
      <c r="F735" s="10"/>
      <c r="G735" s="17"/>
      <c r="H735" s="10"/>
      <c r="I735" s="17"/>
      <c r="J735" s="10"/>
      <c r="K735" s="22"/>
      <c r="L735" s="10"/>
      <c r="M735" s="17"/>
      <c r="N735" s="10"/>
      <c r="O735" s="407"/>
      <c r="P735" s="10"/>
      <c r="Q735" s="22"/>
    </row>
    <row r="736" spans="2:27" ht="25.5" customHeight="1" thickTop="1" thickBot="1">
      <c r="B736" s="518" t="s">
        <v>36</v>
      </c>
      <c r="C736" s="519"/>
      <c r="D736" s="519"/>
      <c r="E736" s="519"/>
      <c r="F736" s="519"/>
      <c r="G736" s="519"/>
      <c r="H736" s="519"/>
      <c r="I736" s="519"/>
      <c r="J736" s="519"/>
      <c r="K736" s="519"/>
      <c r="L736" s="519"/>
      <c r="M736" s="519"/>
      <c r="N736" s="519"/>
      <c r="O736" s="519"/>
      <c r="P736" s="519"/>
      <c r="Q736" s="519"/>
      <c r="R736" s="519"/>
      <c r="S736" s="519"/>
      <c r="T736" s="519"/>
      <c r="U736" s="519"/>
      <c r="V736" s="519"/>
      <c r="W736" s="519"/>
      <c r="X736" s="519"/>
      <c r="Y736" s="519"/>
      <c r="Z736" s="519"/>
      <c r="AA736" s="520"/>
    </row>
    <row r="737" spans="2:24" ht="20.25" customHeight="1" thickTop="1" thickBot="1"/>
    <row r="738" spans="2:24" ht="20.100000000000001" customHeight="1" thickBot="1">
      <c r="B738" s="691" t="s">
        <v>452</v>
      </c>
      <c r="C738" s="534" t="s">
        <v>524</v>
      </c>
      <c r="D738" s="637"/>
      <c r="E738" s="637"/>
      <c r="F738" s="531" t="s">
        <v>453</v>
      </c>
      <c r="G738" s="532"/>
      <c r="H738" s="532"/>
      <c r="I738" s="532"/>
      <c r="J738" s="532"/>
      <c r="K738" s="532"/>
      <c r="L738" s="532"/>
      <c r="M738" s="532"/>
      <c r="N738" s="532"/>
      <c r="O738" s="532"/>
      <c r="P738" s="532"/>
      <c r="Q738" s="533"/>
      <c r="R738" s="11"/>
      <c r="S738" s="11"/>
      <c r="X738" s="4"/>
    </row>
    <row r="739" spans="2:24" ht="39.950000000000003" customHeight="1">
      <c r="B739" s="692"/>
      <c r="C739" s="536"/>
      <c r="D739" s="547"/>
      <c r="E739" s="547"/>
      <c r="F739" s="683" t="s">
        <v>932</v>
      </c>
      <c r="G739" s="694"/>
      <c r="H739" s="683" t="s">
        <v>935</v>
      </c>
      <c r="I739" s="694"/>
      <c r="J739" s="695" t="s">
        <v>847</v>
      </c>
      <c r="K739" s="694"/>
      <c r="L739" s="683" t="s">
        <v>848</v>
      </c>
      <c r="M739" s="694"/>
      <c r="N739" s="683" t="s">
        <v>849</v>
      </c>
      <c r="O739" s="694"/>
      <c r="P739" s="683" t="s">
        <v>2120</v>
      </c>
      <c r="Q739" s="694"/>
      <c r="V739" s="4"/>
      <c r="X739" s="4"/>
    </row>
    <row r="740" spans="2:24" ht="20.100000000000001" customHeight="1" thickBot="1">
      <c r="B740" s="693" t="s">
        <v>525</v>
      </c>
      <c r="C740" s="538"/>
      <c r="D740" s="618"/>
      <c r="E740" s="618"/>
      <c r="F740" s="514" t="s">
        <v>825</v>
      </c>
      <c r="G740" s="515"/>
      <c r="H740" s="514" t="s">
        <v>825</v>
      </c>
      <c r="I740" s="515"/>
      <c r="J740" s="555" t="s">
        <v>825</v>
      </c>
      <c r="K740" s="515"/>
      <c r="L740" s="514" t="s">
        <v>825</v>
      </c>
      <c r="M740" s="515"/>
      <c r="N740" s="514" t="s">
        <v>825</v>
      </c>
      <c r="O740" s="515"/>
      <c r="P740" s="514" t="s">
        <v>825</v>
      </c>
      <c r="Q740" s="515"/>
      <c r="V740" s="4"/>
      <c r="X740" s="4"/>
    </row>
    <row r="741" spans="2:24" ht="30" customHeight="1">
      <c r="B741" s="687">
        <v>16</v>
      </c>
      <c r="C741" s="680" t="s">
        <v>64</v>
      </c>
      <c r="D741" s="681"/>
      <c r="E741" s="682"/>
      <c r="F741" s="172" t="str">
        <f>IF('ユーザー別小売(卸)価格試算(税抜)'!F741="","",IF(ISNUMBER('ユーザー別小売(卸)価格試算(税抜)'!F741),IF(入力!$C$30=1,ROUNDDOWN('ユーザー別小売(卸)価格試算(税抜)'!F741*(1+入力!$C$31/100),-入力!$C$29),IF(入力!$C$30=2,ROUNDUP('ユーザー別小売(卸)価格試算(税抜)'!F741*(1+入力!$C$31/100),-入力!$C$29),IF(入力!$C$30=3,ROUND('ユーザー別小売(卸)価格試算(税抜)'!F741*(1+入力!$C$31/100),-入力!$C$29)))),'ユーザー別小売(卸)価格試算(税抜)'!F741))</f>
        <v/>
      </c>
      <c r="G741" s="125">
        <f>'6桁'!G741</f>
        <v>0</v>
      </c>
      <c r="H741" s="208" t="str">
        <f>IF('ユーザー別小売(卸)価格試算(税抜)'!H741="","",IF(ISNUMBER('ユーザー別小売(卸)価格試算(税抜)'!H741),IF(入力!$C$30=1,ROUNDDOWN('ユーザー別小売(卸)価格試算(税抜)'!H741*(1+入力!$C$31/100),-入力!$C$29),IF(入力!$C$30=2,ROUNDUP('ユーザー別小売(卸)価格試算(税抜)'!H741*(1+入力!$C$31/100),-入力!$C$29),IF(入力!$C$30=3,ROUND('ユーザー別小売(卸)価格試算(税抜)'!H741*(1+入力!$C$31/100),-入力!$C$29)))),'ユーザー別小売(卸)価格試算(税抜)'!H741))</f>
        <v/>
      </c>
      <c r="I741" s="125">
        <f>'6桁'!I741</f>
        <v>0</v>
      </c>
      <c r="J741" s="172">
        <f>IF('ユーザー別小売(卸)価格試算(税抜)'!J741="","",IF(ISNUMBER('ユーザー別小売(卸)価格試算(税抜)'!J741),IF(入力!$C$30=1,ROUNDDOWN('ユーザー別小売(卸)価格試算(税抜)'!J741*(1+入力!$C$31/100),-入力!$C$29),IF(入力!$C$30=2,ROUNDUP('ユーザー別小売(卸)価格試算(税抜)'!J741*(1+入力!$C$31/100),-入力!$C$29),IF(入力!$C$30=3,ROUND('ユーザー別小売(卸)価格試算(税抜)'!J741*(1+入力!$C$31/100),-入力!$C$29)))),'ユーザー別小売(卸)価格試算(税抜)'!J741))</f>
        <v>33660</v>
      </c>
      <c r="K741" s="125">
        <f>'6桁'!K741</f>
        <v>0</v>
      </c>
      <c r="L741" s="182" t="str">
        <f>IF('ユーザー別小売(卸)価格試算(税抜)'!L741="","",IF(ISNUMBER('ユーザー別小売(卸)価格試算(税抜)'!L741),IF(入力!$C$30=1,ROUNDDOWN('ユーザー別小売(卸)価格試算(税抜)'!L741*(1+入力!$C$31/100),-入力!$C$29),IF(入力!$C$30=2,ROUNDUP('ユーザー別小売(卸)価格試算(税抜)'!L741*(1+入力!$C$31/100),-入力!$C$29),IF(入力!$C$30=3,ROUND('ユーザー別小売(卸)価格試算(税抜)'!L741*(1+入力!$C$31/100),-入力!$C$29)))),'ユーザー別小売(卸)価格試算(税抜)'!L741))</f>
        <v/>
      </c>
      <c r="M741" s="125">
        <f>'6桁'!M741</f>
        <v>0</v>
      </c>
      <c r="N741" s="172" t="str">
        <f>IF('ユーザー別小売(卸)価格試算(税抜)'!N741="","",IF(ISNUMBER('ユーザー別小売(卸)価格試算(税抜)'!N741),IF(入力!$C$30=1,ROUNDDOWN('ユーザー別小売(卸)価格試算(税抜)'!N741*(1+入力!$C$31/100),-入力!$C$29),IF(入力!$C$30=2,ROUNDUP('ユーザー別小売(卸)価格試算(税抜)'!N741*(1+入力!$C$31/100),-入力!$C$29),IF(入力!$C$30=3,ROUND('ユーザー別小売(卸)価格試算(税抜)'!N741*(1+入力!$C$31/100),-入力!$C$29)))),'ユーザー別小売(卸)価格試算(税抜)'!N741))</f>
        <v/>
      </c>
      <c r="O741" s="125">
        <f>'6桁'!O741</f>
        <v>0</v>
      </c>
      <c r="P741" s="172" t="str">
        <f>IF('ユーザー別小売(卸)価格試算(税抜)'!P741="","",IF(ISNUMBER('ユーザー別小売(卸)価格試算(税抜)'!P741),IF(入力!$C$30=1,ROUNDDOWN('ユーザー別小売(卸)価格試算(税抜)'!P741*(1+入力!$C$31/100),-入力!$C$29),IF(入力!$C$30=2,ROUNDUP('ユーザー別小売(卸)価格試算(税抜)'!P741*(1+入力!$C$31/100),-入力!$C$29),IF(入力!$C$30=3,ROUND('ユーザー別小売(卸)価格試算(税抜)'!P741*(1+入力!$C$31/100),-入力!$C$29)))),'ユーザー別小売(卸)価格試算(税抜)'!P741))</f>
        <v/>
      </c>
      <c r="Q741" s="125">
        <f>'6桁'!Q741</f>
        <v>0</v>
      </c>
      <c r="V741" s="4"/>
      <c r="X741" s="4"/>
    </row>
    <row r="742" spans="2:24" ht="30" customHeight="1">
      <c r="B742" s="669"/>
      <c r="C742" s="674" t="s">
        <v>829</v>
      </c>
      <c r="D742" s="675"/>
      <c r="E742" s="676"/>
      <c r="F742" s="176">
        <f>IF('ユーザー別小売(卸)価格試算(税抜)'!F742="","",IF(ISNUMBER('ユーザー別小売(卸)価格試算(税抜)'!F742),IF(入力!$C$30=1,ROUNDDOWN('ユーザー別小売(卸)価格試算(税抜)'!F742*(1+入力!$C$31/100),-入力!$C$29),IF(入力!$C$30=2,ROUNDUP('ユーザー別小売(卸)価格試算(税抜)'!F742*(1+入力!$C$31/100),-入力!$C$29),IF(入力!$C$30=3,ROUND('ユーザー別小売(卸)価格試算(税抜)'!F742*(1+入力!$C$31/100),-入力!$C$29)))),'ユーザー別小売(卸)価格試算(税抜)'!F742))</f>
        <v>34760</v>
      </c>
      <c r="G742" s="96">
        <f>'6桁'!G742</f>
        <v>0</v>
      </c>
      <c r="H742" s="209" t="str">
        <f>IF('ユーザー別小売(卸)価格試算(税抜)'!H742="","",IF(ISNUMBER('ユーザー別小売(卸)価格試算(税抜)'!H742),IF(入力!$C$30=1,ROUNDDOWN('ユーザー別小売(卸)価格試算(税抜)'!H742*(1+入力!$C$31/100),-入力!$C$29),IF(入力!$C$30=2,ROUNDUP('ユーザー別小売(卸)価格試算(税抜)'!H742*(1+入力!$C$31/100),-入力!$C$29),IF(入力!$C$30=3,ROUND('ユーザー別小売(卸)価格試算(税抜)'!H742*(1+入力!$C$31/100),-入力!$C$29)))),'ユーザー別小売(卸)価格試算(税抜)'!H742))</f>
        <v/>
      </c>
      <c r="I742" s="96">
        <f>'6桁'!I742</f>
        <v>0</v>
      </c>
      <c r="J742" s="176" t="str">
        <f>IF('ユーザー別小売(卸)価格試算(税抜)'!J742="","",IF(ISNUMBER('ユーザー別小売(卸)価格試算(税抜)'!J742),IF(入力!$C$30=1,ROUNDDOWN('ユーザー別小売(卸)価格試算(税抜)'!J742*(1+入力!$C$31/100),-入力!$C$29),IF(入力!$C$30=2,ROUNDUP('ユーザー別小売(卸)価格試算(税抜)'!J742*(1+入力!$C$31/100),-入力!$C$29),IF(入力!$C$30=3,ROUND('ユーザー別小売(卸)価格試算(税抜)'!J742*(1+入力!$C$31/100),-入力!$C$29)))),'ユーザー別小売(卸)価格試算(税抜)'!J742))</f>
        <v/>
      </c>
      <c r="K742" s="96">
        <f>'6桁'!K742</f>
        <v>0</v>
      </c>
      <c r="L742" s="183">
        <f>IF('ユーザー別小売(卸)価格試算(税抜)'!L742="","",IF(ISNUMBER('ユーザー別小売(卸)価格試算(税抜)'!L742),IF(入力!$C$30=1,ROUNDDOWN('ユーザー別小売(卸)価格試算(税抜)'!L742*(1+入力!$C$31/100),-入力!$C$29),IF(入力!$C$30=2,ROUNDUP('ユーザー別小売(卸)価格試算(税抜)'!L742*(1+入力!$C$31/100),-入力!$C$29),IF(入力!$C$30=3,ROUND('ユーザー別小売(卸)価格試算(税抜)'!L742*(1+入力!$C$31/100),-入力!$C$29)))),'ユーザー別小売(卸)価格試算(税抜)'!L742))</f>
        <v>34320</v>
      </c>
      <c r="M742" s="96">
        <f>'6桁'!M742</f>
        <v>0</v>
      </c>
      <c r="N742" s="176" t="str">
        <f>IF('ユーザー別小売(卸)価格試算(税抜)'!N742="","",IF(ISNUMBER('ユーザー別小売(卸)価格試算(税抜)'!N742),IF(入力!$C$30=1,ROUNDDOWN('ユーザー別小売(卸)価格試算(税抜)'!N742*(1+入力!$C$31/100),-入力!$C$29),IF(入力!$C$30=2,ROUNDUP('ユーザー別小売(卸)価格試算(税抜)'!N742*(1+入力!$C$31/100),-入力!$C$29),IF(入力!$C$30=3,ROUND('ユーザー別小売(卸)価格試算(税抜)'!N742*(1+入力!$C$31/100),-入力!$C$29)))),'ユーザー別小売(卸)価格試算(税抜)'!N742))</f>
        <v/>
      </c>
      <c r="O742" s="96">
        <f>'6桁'!O742</f>
        <v>0</v>
      </c>
      <c r="P742" s="176" t="str">
        <f>IF('ユーザー別小売(卸)価格試算(税抜)'!P742="","",IF(ISNUMBER('ユーザー別小売(卸)価格試算(税抜)'!P742),IF(入力!$C$30=1,ROUNDDOWN('ユーザー別小売(卸)価格試算(税抜)'!P742*(1+入力!$C$31/100),-入力!$C$29),IF(入力!$C$30=2,ROUNDUP('ユーザー別小売(卸)価格試算(税抜)'!P742*(1+入力!$C$31/100),-入力!$C$29),IF(入力!$C$30=3,ROUND('ユーザー別小売(卸)価格試算(税抜)'!P742*(1+入力!$C$31/100),-入力!$C$29)))),'ユーザー別小売(卸)価格試算(税抜)'!P742))</f>
        <v/>
      </c>
      <c r="Q742" s="96">
        <f>'6桁'!Q742</f>
        <v>0</v>
      </c>
      <c r="V742" s="4"/>
      <c r="X742" s="4"/>
    </row>
    <row r="743" spans="2:24" ht="30" customHeight="1">
      <c r="B743" s="669"/>
      <c r="C743" s="674" t="s">
        <v>526</v>
      </c>
      <c r="D743" s="675"/>
      <c r="E743" s="676"/>
      <c r="F743" s="176" t="str">
        <f>IF('ユーザー別小売(卸)価格試算(税抜)'!F743="","",IF(ISNUMBER('ユーザー別小売(卸)価格試算(税抜)'!F743),IF(入力!$C$30=1,ROUNDDOWN('ユーザー別小売(卸)価格試算(税抜)'!F743*(1+入力!$C$31/100),-入力!$C$29),IF(入力!$C$30=2,ROUNDUP('ユーザー別小売(卸)価格試算(税抜)'!F743*(1+入力!$C$31/100),-入力!$C$29),IF(入力!$C$30=3,ROUND('ユーザー別小売(卸)価格試算(税抜)'!F743*(1+入力!$C$31/100),-入力!$C$29)))),'ユーザー別小売(卸)価格試算(税抜)'!F743))</f>
        <v/>
      </c>
      <c r="G743" s="96">
        <f>'6桁'!G743</f>
        <v>0</v>
      </c>
      <c r="H743" s="209" t="str">
        <f>IF('ユーザー別小売(卸)価格試算(税抜)'!H743="","",IF(ISNUMBER('ユーザー別小売(卸)価格試算(税抜)'!H743),IF(入力!$C$30=1,ROUNDDOWN('ユーザー別小売(卸)価格試算(税抜)'!H743*(1+入力!$C$31/100),-入力!$C$29),IF(入力!$C$30=2,ROUNDUP('ユーザー別小売(卸)価格試算(税抜)'!H743*(1+入力!$C$31/100),-入力!$C$29),IF(入力!$C$30=3,ROUND('ユーザー別小売(卸)価格試算(税抜)'!H743*(1+入力!$C$31/100),-入力!$C$29)))),'ユーザー別小売(卸)価格試算(税抜)'!H743))</f>
        <v/>
      </c>
      <c r="I743" s="96">
        <f>'6桁'!I743</f>
        <v>0</v>
      </c>
      <c r="J743" s="176" t="str">
        <f>IF('ユーザー別小売(卸)価格試算(税抜)'!J743="","",IF(ISNUMBER('ユーザー別小売(卸)価格試算(税抜)'!J743),IF(入力!$C$30=1,ROUNDDOWN('ユーザー別小売(卸)価格試算(税抜)'!J743*(1+入力!$C$31/100),-入力!$C$29),IF(入力!$C$30=2,ROUNDUP('ユーザー別小売(卸)価格試算(税抜)'!J743*(1+入力!$C$31/100),-入力!$C$29),IF(入力!$C$30=3,ROUND('ユーザー別小売(卸)価格試算(税抜)'!J743*(1+入力!$C$31/100),-入力!$C$29)))),'ユーザー別小売(卸)価格試算(税抜)'!J743))</f>
        <v/>
      </c>
      <c r="K743" s="96">
        <f>'6桁'!K743</f>
        <v>0</v>
      </c>
      <c r="L743" s="183" t="str">
        <f>IF('ユーザー別小売(卸)価格試算(税抜)'!L743="","",IF(ISNUMBER('ユーザー別小売(卸)価格試算(税抜)'!L743),IF(入力!$C$30=1,ROUNDDOWN('ユーザー別小売(卸)価格試算(税抜)'!L743*(1+入力!$C$31/100),-入力!$C$29),IF(入力!$C$30=2,ROUNDUP('ユーザー別小売(卸)価格試算(税抜)'!L743*(1+入力!$C$31/100),-入力!$C$29),IF(入力!$C$30=3,ROUND('ユーザー別小売(卸)価格試算(税抜)'!L743*(1+入力!$C$31/100),-入力!$C$29)))),'ユーザー別小売(卸)価格試算(税抜)'!L743))</f>
        <v/>
      </c>
      <c r="M743" s="96">
        <f>'6桁'!M743</f>
        <v>0</v>
      </c>
      <c r="N743" s="176">
        <f>IF('ユーザー別小売(卸)価格試算(税抜)'!N743="","",IF(ISNUMBER('ユーザー別小売(卸)価格試算(税抜)'!N743),IF(入力!$C$30=1,ROUNDDOWN('ユーザー別小売(卸)価格試算(税抜)'!N743*(1+入力!$C$31/100),-入力!$C$29),IF(入力!$C$30=2,ROUNDUP('ユーザー別小売(卸)価格試算(税抜)'!N743*(1+入力!$C$31/100),-入力!$C$29),IF(入力!$C$30=3,ROUND('ユーザー別小売(卸)価格試算(税抜)'!N743*(1+入力!$C$31/100),-入力!$C$29)))),'ユーザー別小売(卸)価格試算(税抜)'!N743))</f>
        <v>34430</v>
      </c>
      <c r="O743" s="96">
        <f>'6桁'!O743</f>
        <v>0</v>
      </c>
      <c r="P743" s="176" t="str">
        <f>IF('ユーザー別小売(卸)価格試算(税抜)'!P743="","",IF(ISNUMBER('ユーザー別小売(卸)価格試算(税抜)'!P743),IF(入力!$C$30=1,ROUNDDOWN('ユーザー別小売(卸)価格試算(税抜)'!P743*(1+入力!$C$31/100),-入力!$C$29),IF(入力!$C$30=2,ROUNDUP('ユーザー別小売(卸)価格試算(税抜)'!P743*(1+入力!$C$31/100),-入力!$C$29),IF(入力!$C$30=3,ROUND('ユーザー別小売(卸)価格試算(税抜)'!P743*(1+入力!$C$31/100),-入力!$C$29)))),'ユーザー別小売(卸)価格試算(税抜)'!P743))</f>
        <v/>
      </c>
      <c r="Q743" s="96">
        <f>'6桁'!Q743</f>
        <v>0</v>
      </c>
      <c r="V743" s="4"/>
      <c r="X743" s="4"/>
    </row>
    <row r="744" spans="2:24" ht="30" customHeight="1">
      <c r="B744" s="669"/>
      <c r="C744" s="674" t="s">
        <v>830</v>
      </c>
      <c r="D744" s="675"/>
      <c r="E744" s="676"/>
      <c r="F744" s="176">
        <f>IF('ユーザー別小売(卸)価格試算(税抜)'!F744="","",IF(ISNUMBER('ユーザー別小売(卸)価格試算(税抜)'!F744),IF(入力!$C$30=1,ROUNDDOWN('ユーザー別小売(卸)価格試算(税抜)'!F744*(1+入力!$C$31/100),-入力!$C$29),IF(入力!$C$30=2,ROUNDUP('ユーザー別小売(卸)価格試算(税抜)'!F744*(1+入力!$C$31/100),-入力!$C$29),IF(入力!$C$30=3,ROUND('ユーザー別小売(卸)価格試算(税抜)'!F744*(1+入力!$C$31/100),-入力!$C$29)))),'ユーザー別小売(卸)価格試算(税抜)'!F744))</f>
        <v>25410</v>
      </c>
      <c r="G744" s="96">
        <f>'6桁'!G744</f>
        <v>0</v>
      </c>
      <c r="H744" s="209" t="str">
        <f>IF('ユーザー別小売(卸)価格試算(税抜)'!H744="","",IF(ISNUMBER('ユーザー別小売(卸)価格試算(税抜)'!H744),IF(入力!$C$30=1,ROUNDDOWN('ユーザー別小売(卸)価格試算(税抜)'!H744*(1+入力!$C$31/100),-入力!$C$29),IF(入力!$C$30=2,ROUNDUP('ユーザー別小売(卸)価格試算(税抜)'!H744*(1+入力!$C$31/100),-入力!$C$29),IF(入力!$C$30=3,ROUND('ユーザー別小売(卸)価格試算(税抜)'!H744*(1+入力!$C$31/100),-入力!$C$29)))),'ユーザー別小売(卸)価格試算(税抜)'!H744))</f>
        <v/>
      </c>
      <c r="I744" s="96">
        <f>'6桁'!I744</f>
        <v>0</v>
      </c>
      <c r="J744" s="176" t="str">
        <f>IF('ユーザー別小売(卸)価格試算(税抜)'!J744="","",IF(ISNUMBER('ユーザー別小売(卸)価格試算(税抜)'!J744),IF(入力!$C$30=1,ROUNDDOWN('ユーザー別小売(卸)価格試算(税抜)'!J744*(1+入力!$C$31/100),-入力!$C$29),IF(入力!$C$30=2,ROUNDUP('ユーザー別小売(卸)価格試算(税抜)'!J744*(1+入力!$C$31/100),-入力!$C$29),IF(入力!$C$30=3,ROUND('ユーザー別小売(卸)価格試算(税抜)'!J744*(1+入力!$C$31/100),-入力!$C$29)))),'ユーザー別小売(卸)価格試算(税抜)'!J744))</f>
        <v/>
      </c>
      <c r="K744" s="96">
        <f>'6桁'!K744</f>
        <v>0</v>
      </c>
      <c r="L744" s="183" t="str">
        <f>IF('ユーザー別小売(卸)価格試算(税抜)'!L744="","",IF(ISNUMBER('ユーザー別小売(卸)価格試算(税抜)'!L744),IF(入力!$C$30=1,ROUNDDOWN('ユーザー別小売(卸)価格試算(税抜)'!L744*(1+入力!$C$31/100),-入力!$C$29),IF(入力!$C$30=2,ROUNDUP('ユーザー別小売(卸)価格試算(税抜)'!L744*(1+入力!$C$31/100),-入力!$C$29),IF(入力!$C$30=3,ROUND('ユーザー別小売(卸)価格試算(税抜)'!L744*(1+入力!$C$31/100),-入力!$C$29)))),'ユーザー別小売(卸)価格試算(税抜)'!L744))</f>
        <v/>
      </c>
      <c r="M744" s="96">
        <f>'6桁'!M744</f>
        <v>0</v>
      </c>
      <c r="N744" s="176" t="str">
        <f>IF('ユーザー別小売(卸)価格試算(税抜)'!N744="","",IF(ISNUMBER('ユーザー別小売(卸)価格試算(税抜)'!N744),IF(入力!$C$30=1,ROUNDDOWN('ユーザー別小売(卸)価格試算(税抜)'!N744*(1+入力!$C$31/100),-入力!$C$29),IF(入力!$C$30=2,ROUNDUP('ユーザー別小売(卸)価格試算(税抜)'!N744*(1+入力!$C$31/100),-入力!$C$29),IF(入力!$C$30=3,ROUND('ユーザー別小売(卸)価格試算(税抜)'!N744*(1+入力!$C$31/100),-入力!$C$29)))),'ユーザー別小売(卸)価格試算(税抜)'!N744))</f>
        <v/>
      </c>
      <c r="O744" s="96">
        <f>'6桁'!O744</f>
        <v>0</v>
      </c>
      <c r="P744" s="176" t="str">
        <f>IF('ユーザー別小売(卸)価格試算(税抜)'!P744="","",IF(ISNUMBER('ユーザー別小売(卸)価格試算(税抜)'!P744),IF(入力!$C$30=1,ROUNDDOWN('ユーザー別小売(卸)価格試算(税抜)'!P744*(1+入力!$C$31/100),-入力!$C$29),IF(入力!$C$30=2,ROUNDUP('ユーザー別小売(卸)価格試算(税抜)'!P744*(1+入力!$C$31/100),-入力!$C$29),IF(入力!$C$30=3,ROUND('ユーザー別小売(卸)価格試算(税抜)'!P744*(1+入力!$C$31/100),-入力!$C$29)))),'ユーザー別小売(卸)価格試算(税抜)'!P744))</f>
        <v/>
      </c>
      <c r="Q744" s="96">
        <f>'6桁'!Q744</f>
        <v>0</v>
      </c>
      <c r="V744" s="4"/>
      <c r="X744" s="4"/>
    </row>
    <row r="745" spans="2:24" ht="30" customHeight="1">
      <c r="B745" s="669"/>
      <c r="C745" s="674" t="s">
        <v>831</v>
      </c>
      <c r="D745" s="675"/>
      <c r="E745" s="676"/>
      <c r="F745" s="176">
        <f>IF('ユーザー別小売(卸)価格試算(税抜)'!F745="","",IF(ISNUMBER('ユーザー別小売(卸)価格試算(税抜)'!F745),IF(入力!$C$30=1,ROUNDDOWN('ユーザー別小売(卸)価格試算(税抜)'!F745*(1+入力!$C$31/100),-入力!$C$29),IF(入力!$C$30=2,ROUNDUP('ユーザー別小売(卸)価格試算(税抜)'!F745*(1+入力!$C$31/100),-入力!$C$29),IF(入力!$C$30=3,ROUND('ユーザー別小売(卸)価格試算(税抜)'!F745*(1+入力!$C$31/100),-入力!$C$29)))),'ユーザー別小売(卸)価格試算(税抜)'!F745))</f>
        <v>30580</v>
      </c>
      <c r="G745" s="96">
        <f>'6桁'!G745</f>
        <v>0</v>
      </c>
      <c r="H745" s="209" t="str">
        <f>IF('ユーザー別小売(卸)価格試算(税抜)'!H745="","",IF(ISNUMBER('ユーザー別小売(卸)価格試算(税抜)'!H745),IF(入力!$C$30=1,ROUNDDOWN('ユーザー別小売(卸)価格試算(税抜)'!H745*(1+入力!$C$31/100),-入力!$C$29),IF(入力!$C$30=2,ROUNDUP('ユーザー別小売(卸)価格試算(税抜)'!H745*(1+入力!$C$31/100),-入力!$C$29),IF(入力!$C$30=3,ROUND('ユーザー別小売(卸)価格試算(税抜)'!H745*(1+入力!$C$31/100),-入力!$C$29)))),'ユーザー別小売(卸)価格試算(税抜)'!H745))</f>
        <v/>
      </c>
      <c r="I745" s="96">
        <f>'6桁'!I745</f>
        <v>0</v>
      </c>
      <c r="J745" s="176" t="str">
        <f>IF('ユーザー別小売(卸)価格試算(税抜)'!J745="","",IF(ISNUMBER('ユーザー別小売(卸)価格試算(税抜)'!J745),IF(入力!$C$30=1,ROUNDDOWN('ユーザー別小売(卸)価格試算(税抜)'!J745*(1+入力!$C$31/100),-入力!$C$29),IF(入力!$C$30=2,ROUNDUP('ユーザー別小売(卸)価格試算(税抜)'!J745*(1+入力!$C$31/100),-入力!$C$29),IF(入力!$C$30=3,ROUND('ユーザー別小売(卸)価格試算(税抜)'!J745*(1+入力!$C$31/100),-入力!$C$29)))),'ユーザー別小売(卸)価格試算(税抜)'!J745))</f>
        <v/>
      </c>
      <c r="K745" s="96">
        <f>'6桁'!K745</f>
        <v>0</v>
      </c>
      <c r="L745" s="183" t="str">
        <f>IF('ユーザー別小売(卸)価格試算(税抜)'!L745="","",IF(ISNUMBER('ユーザー別小売(卸)価格試算(税抜)'!L745),IF(入力!$C$30=1,ROUNDDOWN('ユーザー別小売(卸)価格試算(税抜)'!L745*(1+入力!$C$31/100),-入力!$C$29),IF(入力!$C$30=2,ROUNDUP('ユーザー別小売(卸)価格試算(税抜)'!L745*(1+入力!$C$31/100),-入力!$C$29),IF(入力!$C$30=3,ROUND('ユーザー別小売(卸)価格試算(税抜)'!L745*(1+入力!$C$31/100),-入力!$C$29)))),'ユーザー別小売(卸)価格試算(税抜)'!L745))</f>
        <v/>
      </c>
      <c r="M745" s="96">
        <f>'6桁'!M745</f>
        <v>0</v>
      </c>
      <c r="N745" s="176" t="str">
        <f>IF('ユーザー別小売(卸)価格試算(税抜)'!N745="","",IF(ISNUMBER('ユーザー別小売(卸)価格試算(税抜)'!N745),IF(入力!$C$30=1,ROUNDDOWN('ユーザー別小売(卸)価格試算(税抜)'!N745*(1+入力!$C$31/100),-入力!$C$29),IF(入力!$C$30=2,ROUNDUP('ユーザー別小売(卸)価格試算(税抜)'!N745*(1+入力!$C$31/100),-入力!$C$29),IF(入力!$C$30=3,ROUND('ユーザー別小売(卸)価格試算(税抜)'!N745*(1+入力!$C$31/100),-入力!$C$29)))),'ユーザー別小売(卸)価格試算(税抜)'!N745))</f>
        <v/>
      </c>
      <c r="O745" s="96">
        <f>'6桁'!O745</f>
        <v>0</v>
      </c>
      <c r="P745" s="176" t="str">
        <f>IF('ユーザー別小売(卸)価格試算(税抜)'!P745="","",IF(ISNUMBER('ユーザー別小売(卸)価格試算(税抜)'!P745),IF(入力!$C$30=1,ROUNDDOWN('ユーザー別小売(卸)価格試算(税抜)'!P745*(1+入力!$C$31/100),-入力!$C$29),IF(入力!$C$30=2,ROUNDUP('ユーザー別小売(卸)価格試算(税抜)'!P745*(1+入力!$C$31/100),-入力!$C$29),IF(入力!$C$30=3,ROUND('ユーザー別小売(卸)価格試算(税抜)'!P745*(1+入力!$C$31/100),-入力!$C$29)))),'ユーザー別小売(卸)価格試算(税抜)'!P745))</f>
        <v/>
      </c>
      <c r="Q745" s="96">
        <f>'6桁'!Q745</f>
        <v>0</v>
      </c>
      <c r="V745" s="4"/>
      <c r="X745" s="4"/>
    </row>
    <row r="746" spans="2:24" ht="30" customHeight="1">
      <c r="B746" s="669"/>
      <c r="C746" s="674" t="s">
        <v>983</v>
      </c>
      <c r="D746" s="675"/>
      <c r="E746" s="676"/>
      <c r="F746" s="176">
        <f>IF('ユーザー別小売(卸)価格試算(税抜)'!F746="","",IF(ISNUMBER('ユーザー別小売(卸)価格試算(税抜)'!F746),IF(入力!$C$30=1,ROUNDDOWN('ユーザー別小売(卸)価格試算(税抜)'!F746*(1+入力!$C$31/100),-入力!$C$29),IF(入力!$C$30=2,ROUNDUP('ユーザー別小売(卸)価格試算(税抜)'!F746*(1+入力!$C$31/100),-入力!$C$29),IF(入力!$C$30=3,ROUND('ユーザー別小売(卸)価格試算(税抜)'!F746*(1+入力!$C$31/100),-入力!$C$29)))),'ユーザー別小売(卸)価格試算(税抜)'!F746))</f>
        <v>32230</v>
      </c>
      <c r="G746" s="96">
        <f>'6桁'!G746</f>
        <v>0</v>
      </c>
      <c r="H746" s="209" t="str">
        <f>IF('ユーザー別小売(卸)価格試算(税抜)'!H746="","",IF(ISNUMBER('ユーザー別小売(卸)価格試算(税抜)'!H746),IF(入力!$C$30=1,ROUNDDOWN('ユーザー別小売(卸)価格試算(税抜)'!H746*(1+入力!$C$31/100),-入力!$C$29),IF(入力!$C$30=2,ROUNDUP('ユーザー別小売(卸)価格試算(税抜)'!H746*(1+入力!$C$31/100),-入力!$C$29),IF(入力!$C$30=3,ROUND('ユーザー別小売(卸)価格試算(税抜)'!H746*(1+入力!$C$31/100),-入力!$C$29)))),'ユーザー別小売(卸)価格試算(税抜)'!H746))</f>
        <v/>
      </c>
      <c r="I746" s="96">
        <f>'6桁'!I746</f>
        <v>0</v>
      </c>
      <c r="J746" s="176" t="str">
        <f>IF('ユーザー別小売(卸)価格試算(税抜)'!J746="","",IF(ISNUMBER('ユーザー別小売(卸)価格試算(税抜)'!J746),IF(入力!$C$30=1,ROUNDDOWN('ユーザー別小売(卸)価格試算(税抜)'!J746*(1+入力!$C$31/100),-入力!$C$29),IF(入力!$C$30=2,ROUNDUP('ユーザー別小売(卸)価格試算(税抜)'!J746*(1+入力!$C$31/100),-入力!$C$29),IF(入力!$C$30=3,ROUND('ユーザー別小売(卸)価格試算(税抜)'!J746*(1+入力!$C$31/100),-入力!$C$29)))),'ユーザー別小売(卸)価格試算(税抜)'!J746))</f>
        <v/>
      </c>
      <c r="K746" s="96">
        <f>'6桁'!K746</f>
        <v>0</v>
      </c>
      <c r="L746" s="183">
        <f>IF('ユーザー別小売(卸)価格試算(税抜)'!L746="","",IF(ISNUMBER('ユーザー別小売(卸)価格試算(税抜)'!L746),IF(入力!$C$30=1,ROUNDDOWN('ユーザー別小売(卸)価格試算(税抜)'!L746*(1+入力!$C$31/100),-入力!$C$29),IF(入力!$C$30=2,ROUNDUP('ユーザー別小売(卸)価格試算(税抜)'!L746*(1+入力!$C$31/100),-入力!$C$29),IF(入力!$C$30=3,ROUND('ユーザー別小売(卸)価格試算(税抜)'!L746*(1+入力!$C$31/100),-入力!$C$29)))),'ユーザー別小売(卸)価格試算(税抜)'!L746))</f>
        <v>31460</v>
      </c>
      <c r="M746" s="96">
        <f>'6桁'!M746</f>
        <v>0</v>
      </c>
      <c r="N746" s="176">
        <f>IF('ユーザー別小売(卸)価格試算(税抜)'!N746="","",IF(ISNUMBER('ユーザー別小売(卸)価格試算(税抜)'!N746),IF(入力!$C$30=1,ROUNDDOWN('ユーザー別小売(卸)価格試算(税抜)'!N746*(1+入力!$C$31/100),-入力!$C$29),IF(入力!$C$30=2,ROUNDUP('ユーザー別小売(卸)価格試算(税抜)'!N746*(1+入力!$C$31/100),-入力!$C$29),IF(入力!$C$30=3,ROUND('ユーザー別小売(卸)価格試算(税抜)'!N746*(1+入力!$C$31/100),-入力!$C$29)))),'ユーザー別小売(卸)価格試算(税抜)'!N746))</f>
        <v>31680</v>
      </c>
      <c r="O746" s="96">
        <f>'6桁'!O746</f>
        <v>0</v>
      </c>
      <c r="P746" s="176" t="str">
        <f>IF('ユーザー別小売(卸)価格試算(税抜)'!P746="","",IF(ISNUMBER('ユーザー別小売(卸)価格試算(税抜)'!P746),IF(入力!$C$30=1,ROUNDDOWN('ユーザー別小売(卸)価格試算(税抜)'!P746*(1+入力!$C$31/100),-入力!$C$29),IF(入力!$C$30=2,ROUNDUP('ユーザー別小売(卸)価格試算(税抜)'!P746*(1+入力!$C$31/100),-入力!$C$29),IF(入力!$C$30=3,ROUND('ユーザー別小売(卸)価格試算(税抜)'!P746*(1+入力!$C$31/100),-入力!$C$29)))),'ユーザー別小売(卸)価格試算(税抜)'!P746))</f>
        <v/>
      </c>
      <c r="Q746" s="96">
        <f>'6桁'!Q746</f>
        <v>0</v>
      </c>
      <c r="V746" s="4"/>
      <c r="X746" s="4"/>
    </row>
    <row r="747" spans="2:24" ht="30" customHeight="1">
      <c r="B747" s="669"/>
      <c r="C747" s="674" t="s">
        <v>984</v>
      </c>
      <c r="D747" s="675"/>
      <c r="E747" s="676"/>
      <c r="F747" s="176">
        <f>IF('ユーザー別小売(卸)価格試算(税抜)'!F747="","",IF(ISNUMBER('ユーザー別小売(卸)価格試算(税抜)'!F747),IF(入力!$C$30=1,ROUNDDOWN('ユーザー別小売(卸)価格試算(税抜)'!F747*(1+入力!$C$31/100),-入力!$C$29),IF(入力!$C$30=2,ROUNDUP('ユーザー別小売(卸)価格試算(税抜)'!F747*(1+入力!$C$31/100),-入力!$C$29),IF(入力!$C$30=3,ROUND('ユーザー別小売(卸)価格試算(税抜)'!F747*(1+入力!$C$31/100),-入力!$C$29)))),'ユーザー別小売(卸)価格試算(税抜)'!F747))</f>
        <v>35750</v>
      </c>
      <c r="G747" s="96">
        <f>'6桁'!G747</f>
        <v>0</v>
      </c>
      <c r="H747" s="209" t="str">
        <f>IF('ユーザー別小売(卸)価格試算(税抜)'!H747="","",IF(ISNUMBER('ユーザー別小売(卸)価格試算(税抜)'!H747),IF(入力!$C$30=1,ROUNDDOWN('ユーザー別小売(卸)価格試算(税抜)'!H747*(1+入力!$C$31/100),-入力!$C$29),IF(入力!$C$30=2,ROUNDUP('ユーザー別小売(卸)価格試算(税抜)'!H747*(1+入力!$C$31/100),-入力!$C$29),IF(入力!$C$30=3,ROUND('ユーザー別小売(卸)価格試算(税抜)'!H747*(1+入力!$C$31/100),-入力!$C$29)))),'ユーザー別小売(卸)価格試算(税抜)'!H747))</f>
        <v/>
      </c>
      <c r="I747" s="96">
        <f>'6桁'!I747</f>
        <v>0</v>
      </c>
      <c r="J747" s="176" t="str">
        <f>IF('ユーザー別小売(卸)価格試算(税抜)'!J747="","",IF(ISNUMBER('ユーザー別小売(卸)価格試算(税抜)'!J747),IF(入力!$C$30=1,ROUNDDOWN('ユーザー別小売(卸)価格試算(税抜)'!J747*(1+入力!$C$31/100),-入力!$C$29),IF(入力!$C$30=2,ROUNDUP('ユーザー別小売(卸)価格試算(税抜)'!J747*(1+入力!$C$31/100),-入力!$C$29),IF(入力!$C$30=3,ROUND('ユーザー別小売(卸)価格試算(税抜)'!J747*(1+入力!$C$31/100),-入力!$C$29)))),'ユーザー別小売(卸)価格試算(税抜)'!J747))</f>
        <v/>
      </c>
      <c r="K747" s="96">
        <f>'6桁'!K747</f>
        <v>0</v>
      </c>
      <c r="L747" s="183">
        <f>IF('ユーザー別小売(卸)価格試算(税抜)'!L747="","",IF(ISNUMBER('ユーザー別小売(卸)価格試算(税抜)'!L747),IF(入力!$C$30=1,ROUNDDOWN('ユーザー別小売(卸)価格試算(税抜)'!L747*(1+入力!$C$31/100),-入力!$C$29),IF(入力!$C$30=2,ROUNDUP('ユーザー別小売(卸)価格試算(税抜)'!L747*(1+入力!$C$31/100),-入力!$C$29),IF(入力!$C$30=3,ROUND('ユーザー別小売(卸)価格試算(税抜)'!L747*(1+入力!$C$31/100),-入力!$C$29)))),'ユーザー別小売(卸)価格試算(税抜)'!L747))</f>
        <v>34760</v>
      </c>
      <c r="M747" s="96">
        <f>'6桁'!M747</f>
        <v>0</v>
      </c>
      <c r="N747" s="176" t="str">
        <f>IF('ユーザー別小売(卸)価格試算(税抜)'!N747="","",IF(ISNUMBER('ユーザー別小売(卸)価格試算(税抜)'!N747),IF(入力!$C$30=1,ROUNDDOWN('ユーザー別小売(卸)価格試算(税抜)'!N747*(1+入力!$C$31/100),-入力!$C$29),IF(入力!$C$30=2,ROUNDUP('ユーザー別小売(卸)価格試算(税抜)'!N747*(1+入力!$C$31/100),-入力!$C$29),IF(入力!$C$30=3,ROUND('ユーザー別小売(卸)価格試算(税抜)'!N747*(1+入力!$C$31/100),-入力!$C$29)))),'ユーザー別小売(卸)価格試算(税抜)'!N747))</f>
        <v/>
      </c>
      <c r="O747" s="96">
        <f>'6桁'!O747</f>
        <v>0</v>
      </c>
      <c r="P747" s="176" t="str">
        <f>IF('ユーザー別小売(卸)価格試算(税抜)'!P747="","",IF(ISNUMBER('ユーザー別小売(卸)価格試算(税抜)'!P747),IF(入力!$C$30=1,ROUNDDOWN('ユーザー別小売(卸)価格試算(税抜)'!P747*(1+入力!$C$31/100),-入力!$C$29),IF(入力!$C$30=2,ROUNDUP('ユーザー別小売(卸)価格試算(税抜)'!P747*(1+入力!$C$31/100),-入力!$C$29),IF(入力!$C$30=3,ROUND('ユーザー別小売(卸)価格試算(税抜)'!P747*(1+入力!$C$31/100),-入力!$C$29)))),'ユーザー別小売(卸)価格試算(税抜)'!P747))</f>
        <v/>
      </c>
      <c r="Q747" s="96">
        <f>'6桁'!Q747</f>
        <v>0</v>
      </c>
      <c r="V747" s="4"/>
      <c r="X747" s="4"/>
    </row>
    <row r="748" spans="2:24" ht="30" customHeight="1">
      <c r="B748" s="669"/>
      <c r="C748" s="674" t="s">
        <v>832</v>
      </c>
      <c r="D748" s="675"/>
      <c r="E748" s="676"/>
      <c r="F748" s="176">
        <f>IF('ユーザー別小売(卸)価格試算(税抜)'!F748="","",IF(ISNUMBER('ユーザー別小売(卸)価格試算(税抜)'!F748),IF(入力!$C$30=1,ROUNDDOWN('ユーザー別小売(卸)価格試算(税抜)'!F748*(1+入力!$C$31/100),-入力!$C$29),IF(入力!$C$30=2,ROUNDUP('ユーザー別小売(卸)価格試算(税抜)'!F748*(1+入力!$C$31/100),-入力!$C$29),IF(入力!$C$30=3,ROUND('ユーザー別小売(卸)価格試算(税抜)'!F748*(1+入力!$C$31/100),-入力!$C$29)))),'ユーザー別小売(卸)価格試算(税抜)'!F748))</f>
        <v>31570</v>
      </c>
      <c r="G748" s="96">
        <f>'6桁'!G748</f>
        <v>0</v>
      </c>
      <c r="H748" s="209" t="str">
        <f>IF('ユーザー別小売(卸)価格試算(税抜)'!H748="","",IF(ISNUMBER('ユーザー別小売(卸)価格試算(税抜)'!H748),IF(入力!$C$30=1,ROUNDDOWN('ユーザー別小売(卸)価格試算(税抜)'!H748*(1+入力!$C$31/100),-入力!$C$29),IF(入力!$C$30=2,ROUNDUP('ユーザー別小売(卸)価格試算(税抜)'!H748*(1+入力!$C$31/100),-入力!$C$29),IF(入力!$C$30=3,ROUND('ユーザー別小売(卸)価格試算(税抜)'!H748*(1+入力!$C$31/100),-入力!$C$29)))),'ユーザー別小売(卸)価格試算(税抜)'!H748))</f>
        <v/>
      </c>
      <c r="I748" s="96">
        <f>'6桁'!I748</f>
        <v>0</v>
      </c>
      <c r="J748" s="176" t="str">
        <f>IF('ユーザー別小売(卸)価格試算(税抜)'!J748="","",IF(ISNUMBER('ユーザー別小売(卸)価格試算(税抜)'!J748),IF(入力!$C$30=1,ROUNDDOWN('ユーザー別小売(卸)価格試算(税抜)'!J748*(1+入力!$C$31/100),-入力!$C$29),IF(入力!$C$30=2,ROUNDUP('ユーザー別小売(卸)価格試算(税抜)'!J748*(1+入力!$C$31/100),-入力!$C$29),IF(入力!$C$30=3,ROUND('ユーザー別小売(卸)価格試算(税抜)'!J748*(1+入力!$C$31/100),-入力!$C$29)))),'ユーザー別小売(卸)価格試算(税抜)'!J748))</f>
        <v/>
      </c>
      <c r="K748" s="96">
        <f>'6桁'!K748</f>
        <v>0</v>
      </c>
      <c r="L748" s="183">
        <f>IF('ユーザー別小売(卸)価格試算(税抜)'!L748="","",IF(ISNUMBER('ユーザー別小売(卸)価格試算(税抜)'!L748),IF(入力!$C$30=1,ROUNDDOWN('ユーザー別小売(卸)価格試算(税抜)'!L748*(1+入力!$C$31/100),-入力!$C$29),IF(入力!$C$30=2,ROUNDUP('ユーザー別小売(卸)価格試算(税抜)'!L748*(1+入力!$C$31/100),-入力!$C$29),IF(入力!$C$30=3,ROUND('ユーザー別小売(卸)価格試算(税抜)'!L748*(1+入力!$C$31/100),-入力!$C$29)))),'ユーザー別小売(卸)価格試算(税抜)'!L748))</f>
        <v>31240</v>
      </c>
      <c r="M748" s="96">
        <f>'6桁'!M748</f>
        <v>0</v>
      </c>
      <c r="N748" s="176" t="str">
        <f>IF('ユーザー別小売(卸)価格試算(税抜)'!N748="","",IF(ISNUMBER('ユーザー別小売(卸)価格試算(税抜)'!N748),IF(入力!$C$30=1,ROUNDDOWN('ユーザー別小売(卸)価格試算(税抜)'!N748*(1+入力!$C$31/100),-入力!$C$29),IF(入力!$C$30=2,ROUNDUP('ユーザー別小売(卸)価格試算(税抜)'!N748*(1+入力!$C$31/100),-入力!$C$29),IF(入力!$C$30=3,ROUND('ユーザー別小売(卸)価格試算(税抜)'!N748*(1+入力!$C$31/100),-入力!$C$29)))),'ユーザー別小売(卸)価格試算(税抜)'!N748))</f>
        <v/>
      </c>
      <c r="O748" s="96">
        <f>'6桁'!O748</f>
        <v>0</v>
      </c>
      <c r="P748" s="176" t="str">
        <f>IF('ユーザー別小売(卸)価格試算(税抜)'!P748="","",IF(ISNUMBER('ユーザー別小売(卸)価格試算(税抜)'!P748),IF(入力!$C$30=1,ROUNDDOWN('ユーザー別小売(卸)価格試算(税抜)'!P748*(1+入力!$C$31/100),-入力!$C$29),IF(入力!$C$30=2,ROUNDUP('ユーザー別小売(卸)価格試算(税抜)'!P748*(1+入力!$C$31/100),-入力!$C$29),IF(入力!$C$30=3,ROUND('ユーザー別小売(卸)価格試算(税抜)'!P748*(1+入力!$C$31/100),-入力!$C$29)))),'ユーザー別小売(卸)価格試算(税抜)'!P748))</f>
        <v/>
      </c>
      <c r="Q748" s="96">
        <f>'6桁'!Q748</f>
        <v>0</v>
      </c>
      <c r="V748" s="4"/>
      <c r="X748" s="4"/>
    </row>
    <row r="749" spans="2:24" ht="30" customHeight="1">
      <c r="B749" s="669"/>
      <c r="C749" s="674" t="s">
        <v>427</v>
      </c>
      <c r="D749" s="675"/>
      <c r="E749" s="676"/>
      <c r="F749" s="176" t="str">
        <f>IF('ユーザー別小売(卸)価格試算(税抜)'!F749="","",IF(ISNUMBER('ユーザー別小売(卸)価格試算(税抜)'!F749),IF(入力!$C$30=1,ROUNDDOWN('ユーザー別小売(卸)価格試算(税抜)'!F749*(1+入力!$C$31/100),-入力!$C$29),IF(入力!$C$30=2,ROUNDUP('ユーザー別小売(卸)価格試算(税抜)'!F749*(1+入力!$C$31/100),-入力!$C$29),IF(入力!$C$30=3,ROUND('ユーザー別小売(卸)価格試算(税抜)'!F749*(1+入力!$C$31/100),-入力!$C$29)))),'ユーザー別小売(卸)価格試算(税抜)'!F749))</f>
        <v/>
      </c>
      <c r="G749" s="96">
        <f>'6桁'!G749</f>
        <v>0</v>
      </c>
      <c r="H749" s="209" t="str">
        <f>IF('ユーザー別小売(卸)価格試算(税抜)'!H749="","",IF(ISNUMBER('ユーザー別小売(卸)価格試算(税抜)'!H749),IF(入力!$C$30=1,ROUNDDOWN('ユーザー別小売(卸)価格試算(税抜)'!H749*(1+入力!$C$31/100),-入力!$C$29),IF(入力!$C$30=2,ROUNDUP('ユーザー別小売(卸)価格試算(税抜)'!H749*(1+入力!$C$31/100),-入力!$C$29),IF(入力!$C$30=3,ROUND('ユーザー別小売(卸)価格試算(税抜)'!H749*(1+入力!$C$31/100),-入力!$C$29)))),'ユーザー別小売(卸)価格試算(税抜)'!H749))</f>
        <v/>
      </c>
      <c r="I749" s="96">
        <f>'6桁'!I749</f>
        <v>0</v>
      </c>
      <c r="J749" s="176" t="str">
        <f>IF('ユーザー別小売(卸)価格試算(税抜)'!J749="","",IF(ISNUMBER('ユーザー別小売(卸)価格試算(税抜)'!J749),IF(入力!$C$30=1,ROUNDDOWN('ユーザー別小売(卸)価格試算(税抜)'!J749*(1+入力!$C$31/100),-入力!$C$29),IF(入力!$C$30=2,ROUNDUP('ユーザー別小売(卸)価格試算(税抜)'!J749*(1+入力!$C$31/100),-入力!$C$29),IF(入力!$C$30=3,ROUND('ユーザー別小売(卸)価格試算(税抜)'!J749*(1+入力!$C$31/100),-入力!$C$29)))),'ユーザー別小売(卸)価格試算(税抜)'!J749))</f>
        <v/>
      </c>
      <c r="K749" s="96">
        <f>'6桁'!K749</f>
        <v>0</v>
      </c>
      <c r="L749" s="183" t="str">
        <f>IF('ユーザー別小売(卸)価格試算(税抜)'!L749="","",IF(ISNUMBER('ユーザー別小売(卸)価格試算(税抜)'!L749),IF(入力!$C$30=1,ROUNDDOWN('ユーザー別小売(卸)価格試算(税抜)'!L749*(1+入力!$C$31/100),-入力!$C$29),IF(入力!$C$30=2,ROUNDUP('ユーザー別小売(卸)価格試算(税抜)'!L749*(1+入力!$C$31/100),-入力!$C$29),IF(入力!$C$30=3,ROUND('ユーザー別小売(卸)価格試算(税抜)'!L749*(1+入力!$C$31/100),-入力!$C$29)))),'ユーザー別小売(卸)価格試算(税抜)'!L749))</f>
        <v/>
      </c>
      <c r="M749" s="96">
        <f>'6桁'!M749</f>
        <v>0</v>
      </c>
      <c r="N749" s="176">
        <f>IF('ユーザー別小売(卸)価格試算(税抜)'!N749="","",IF(ISNUMBER('ユーザー別小売(卸)価格試算(税抜)'!N749),IF(入力!$C$30=1,ROUNDDOWN('ユーザー別小売(卸)価格試算(税抜)'!N749*(1+入力!$C$31/100),-入力!$C$29),IF(入力!$C$30=2,ROUNDUP('ユーザー別小売(卸)価格試算(税抜)'!N749*(1+入力!$C$31/100),-入力!$C$29),IF(入力!$C$30=3,ROUND('ユーザー別小売(卸)価格試算(税抜)'!N749*(1+入力!$C$31/100),-入力!$C$29)))),'ユーザー別小売(卸)価格試算(税抜)'!N749))</f>
        <v>31350</v>
      </c>
      <c r="O749" s="96">
        <f>'6桁'!O749</f>
        <v>0</v>
      </c>
      <c r="P749" s="176" t="str">
        <f>IF('ユーザー別小売(卸)価格試算(税抜)'!P749="","",IF(ISNUMBER('ユーザー別小売(卸)価格試算(税抜)'!P749),IF(入力!$C$30=1,ROUNDDOWN('ユーザー別小売(卸)価格試算(税抜)'!P749*(1+入力!$C$31/100),-入力!$C$29),IF(入力!$C$30=2,ROUNDUP('ユーザー別小売(卸)価格試算(税抜)'!P749*(1+入力!$C$31/100),-入力!$C$29),IF(入力!$C$30=3,ROUND('ユーザー別小売(卸)価格試算(税抜)'!P749*(1+入力!$C$31/100),-入力!$C$29)))),'ユーザー別小売(卸)価格試算(税抜)'!P749))</f>
        <v/>
      </c>
      <c r="Q749" s="96">
        <f>'6桁'!Q749</f>
        <v>0</v>
      </c>
      <c r="V749" s="4"/>
      <c r="X749" s="4"/>
    </row>
    <row r="750" spans="2:24" ht="30" customHeight="1">
      <c r="B750" s="669"/>
      <c r="C750" s="674" t="s">
        <v>833</v>
      </c>
      <c r="D750" s="675"/>
      <c r="E750" s="676"/>
      <c r="F750" s="176">
        <f>IF('ユーザー別小売(卸)価格試算(税抜)'!F750="","",IF(ISNUMBER('ユーザー別小売(卸)価格試算(税抜)'!F750),IF(入力!$C$30=1,ROUNDDOWN('ユーザー別小売(卸)価格試算(税抜)'!F750*(1+入力!$C$31/100),-入力!$C$29),IF(入力!$C$30=2,ROUNDUP('ユーザー別小売(卸)価格試算(税抜)'!F750*(1+入力!$C$31/100),-入力!$C$29),IF(入力!$C$30=3,ROUND('ユーザー別小売(卸)価格試算(税抜)'!F750*(1+入力!$C$31/100),-入力!$C$29)))),'ユーザー別小売(卸)価格試算(税抜)'!F750))</f>
        <v>36300</v>
      </c>
      <c r="G750" s="96">
        <f>'6桁'!G750</f>
        <v>0</v>
      </c>
      <c r="H750" s="209" t="str">
        <f>IF('ユーザー別小売(卸)価格試算(税抜)'!H750="","",IF(ISNUMBER('ユーザー別小売(卸)価格試算(税抜)'!H750),IF(入力!$C$30=1,ROUNDDOWN('ユーザー別小売(卸)価格試算(税抜)'!H750*(1+入力!$C$31/100),-入力!$C$29),IF(入力!$C$30=2,ROUNDUP('ユーザー別小売(卸)価格試算(税抜)'!H750*(1+入力!$C$31/100),-入力!$C$29),IF(入力!$C$30=3,ROUND('ユーザー別小売(卸)価格試算(税抜)'!H750*(1+入力!$C$31/100),-入力!$C$29)))),'ユーザー別小売(卸)価格試算(税抜)'!H750))</f>
        <v/>
      </c>
      <c r="I750" s="96">
        <f>'6桁'!I750</f>
        <v>0</v>
      </c>
      <c r="J750" s="176" t="str">
        <f>IF('ユーザー別小売(卸)価格試算(税抜)'!J750="","",IF(ISNUMBER('ユーザー別小売(卸)価格試算(税抜)'!J750),IF(入力!$C$30=1,ROUNDDOWN('ユーザー別小売(卸)価格試算(税抜)'!J750*(1+入力!$C$31/100),-入力!$C$29),IF(入力!$C$30=2,ROUNDUP('ユーザー別小売(卸)価格試算(税抜)'!J750*(1+入力!$C$31/100),-入力!$C$29),IF(入力!$C$30=3,ROUND('ユーザー別小売(卸)価格試算(税抜)'!J750*(1+入力!$C$31/100),-入力!$C$29)))),'ユーザー別小売(卸)価格試算(税抜)'!J750))</f>
        <v/>
      </c>
      <c r="K750" s="96">
        <f>'6桁'!K750</f>
        <v>0</v>
      </c>
      <c r="L750" s="183">
        <f>IF('ユーザー別小売(卸)価格試算(税抜)'!L750="","",IF(ISNUMBER('ユーザー別小売(卸)価格試算(税抜)'!L750),IF(入力!$C$30=1,ROUNDDOWN('ユーザー別小売(卸)価格試算(税抜)'!L750*(1+入力!$C$31/100),-入力!$C$29),IF(入力!$C$30=2,ROUNDUP('ユーザー別小売(卸)価格試算(税抜)'!L750*(1+入力!$C$31/100),-入力!$C$29),IF(入力!$C$30=3,ROUND('ユーザー別小売(卸)価格試算(税抜)'!L750*(1+入力!$C$31/100),-入力!$C$29)))),'ユーザー別小売(卸)価格試算(税抜)'!L750))</f>
        <v>35970</v>
      </c>
      <c r="M750" s="96">
        <f>'6桁'!M750</f>
        <v>0</v>
      </c>
      <c r="N750" s="176" t="str">
        <f>IF('ユーザー別小売(卸)価格試算(税抜)'!N750="","",IF(ISNUMBER('ユーザー別小売(卸)価格試算(税抜)'!N750),IF(入力!$C$30=1,ROUNDDOWN('ユーザー別小売(卸)価格試算(税抜)'!N750*(1+入力!$C$31/100),-入力!$C$29),IF(入力!$C$30=2,ROUNDUP('ユーザー別小売(卸)価格試算(税抜)'!N750*(1+入力!$C$31/100),-入力!$C$29),IF(入力!$C$30=3,ROUND('ユーザー別小売(卸)価格試算(税抜)'!N750*(1+入力!$C$31/100),-入力!$C$29)))),'ユーザー別小売(卸)価格試算(税抜)'!N750))</f>
        <v/>
      </c>
      <c r="O750" s="96">
        <f>'6桁'!O750</f>
        <v>0</v>
      </c>
      <c r="P750" s="176" t="str">
        <f>IF('ユーザー別小売(卸)価格試算(税抜)'!P750="","",IF(ISNUMBER('ユーザー別小売(卸)価格試算(税抜)'!P750),IF(入力!$C$30=1,ROUNDDOWN('ユーザー別小売(卸)価格試算(税抜)'!P750*(1+入力!$C$31/100),-入力!$C$29),IF(入力!$C$30=2,ROUNDUP('ユーザー別小売(卸)価格試算(税抜)'!P750*(1+入力!$C$31/100),-入力!$C$29),IF(入力!$C$30=3,ROUND('ユーザー別小売(卸)価格試算(税抜)'!P750*(1+入力!$C$31/100),-入力!$C$29)))),'ユーザー別小売(卸)価格試算(税抜)'!P750))</f>
        <v/>
      </c>
      <c r="Q750" s="96">
        <f>'6桁'!Q750</f>
        <v>0</v>
      </c>
      <c r="V750" s="4"/>
      <c r="X750" s="4"/>
    </row>
    <row r="751" spans="2:24" ht="30" customHeight="1">
      <c r="B751" s="669"/>
      <c r="C751" s="674" t="s">
        <v>834</v>
      </c>
      <c r="D751" s="675"/>
      <c r="E751" s="676"/>
      <c r="F751" s="173">
        <f>IF('ユーザー別小売(卸)価格試算(税抜)'!F751="","",IF(ISNUMBER('ユーザー別小売(卸)価格試算(税抜)'!F751),IF(入力!$C$30=1,ROUNDDOWN('ユーザー別小売(卸)価格試算(税抜)'!F751*(1+入力!$C$31/100),-入力!$C$29),IF(入力!$C$30=2,ROUNDUP('ユーザー別小売(卸)価格試算(税抜)'!F751*(1+入力!$C$31/100),-入力!$C$29),IF(入力!$C$30=3,ROUND('ユーザー別小売(卸)価格試算(税抜)'!F751*(1+入力!$C$31/100),-入力!$C$29)))),'ユーザー別小売(卸)価格試算(税抜)'!F751))</f>
        <v>26730</v>
      </c>
      <c r="G751" s="360">
        <f>'6桁'!G751</f>
        <v>0</v>
      </c>
      <c r="H751" s="210" t="str">
        <f>IF('ユーザー別小売(卸)価格試算(税抜)'!H751="","",IF(ISNUMBER('ユーザー別小売(卸)価格試算(税抜)'!H751),IF(入力!$C$30=1,ROUNDDOWN('ユーザー別小売(卸)価格試算(税抜)'!H751*(1+入力!$C$31/100),-入力!$C$29),IF(入力!$C$30=2,ROUNDUP('ユーザー別小売(卸)価格試算(税抜)'!H751*(1+入力!$C$31/100),-入力!$C$29),IF(入力!$C$30=3,ROUND('ユーザー別小売(卸)価格試算(税抜)'!H751*(1+入力!$C$31/100),-入力!$C$29)))),'ユーザー別小売(卸)価格試算(税抜)'!H751))</f>
        <v/>
      </c>
      <c r="I751" s="360">
        <f>'6桁'!I751</f>
        <v>0</v>
      </c>
      <c r="J751" s="173" t="str">
        <f>IF('ユーザー別小売(卸)価格試算(税抜)'!J751="","",IF(ISNUMBER('ユーザー別小売(卸)価格試算(税抜)'!J751),IF(入力!$C$30=1,ROUNDDOWN('ユーザー別小売(卸)価格試算(税抜)'!J751*(1+入力!$C$31/100),-入力!$C$29),IF(入力!$C$30=2,ROUNDUP('ユーザー別小売(卸)価格試算(税抜)'!J751*(1+入力!$C$31/100),-入力!$C$29),IF(入力!$C$30=3,ROUND('ユーザー別小売(卸)価格試算(税抜)'!J751*(1+入力!$C$31/100),-入力!$C$29)))),'ユーザー別小売(卸)価格試算(税抜)'!J751))</f>
        <v/>
      </c>
      <c r="K751" s="360">
        <f>'6桁'!K751</f>
        <v>0</v>
      </c>
      <c r="L751" s="194">
        <f>IF('ユーザー別小売(卸)価格試算(税抜)'!L751="","",IF(ISNUMBER('ユーザー別小売(卸)価格試算(税抜)'!L751),IF(入力!$C$30=1,ROUNDDOWN('ユーザー別小売(卸)価格試算(税抜)'!L751*(1+入力!$C$31/100),-入力!$C$29),IF(入力!$C$30=2,ROUNDUP('ユーザー別小売(卸)価格試算(税抜)'!L751*(1+入力!$C$31/100),-入力!$C$29),IF(入力!$C$30=3,ROUND('ユーザー別小売(卸)価格試算(税抜)'!L751*(1+入力!$C$31/100),-入力!$C$29)))),'ユーザー別小売(卸)価格試算(税抜)'!L751))</f>
        <v>26400</v>
      </c>
      <c r="M751" s="360">
        <f>'6桁'!M751</f>
        <v>0</v>
      </c>
      <c r="N751" s="173">
        <f>IF('ユーザー別小売(卸)価格試算(税抜)'!N751="","",IF(ISNUMBER('ユーザー別小売(卸)価格試算(税抜)'!N751),IF(入力!$C$30=1,ROUNDDOWN('ユーザー別小売(卸)価格試算(税抜)'!N751*(1+入力!$C$31/100),-入力!$C$29),IF(入力!$C$30=2,ROUNDUP('ユーザー別小売(卸)価格試算(税抜)'!N751*(1+入力!$C$31/100),-入力!$C$29),IF(入力!$C$30=3,ROUND('ユーザー別小売(卸)価格試算(税抜)'!N751*(1+入力!$C$31/100),-入力!$C$29)))),'ユーザー別小売(卸)価格試算(税抜)'!N751))</f>
        <v>26510</v>
      </c>
      <c r="O751" s="360">
        <f>'6桁'!O751</f>
        <v>0</v>
      </c>
      <c r="P751" s="173" t="str">
        <f>IF('ユーザー別小売(卸)価格試算(税抜)'!P751="","",IF(ISNUMBER('ユーザー別小売(卸)価格試算(税抜)'!P751),IF(入力!$C$30=1,ROUNDDOWN('ユーザー別小売(卸)価格試算(税抜)'!P751*(1+入力!$C$31/100),-入力!$C$29),IF(入力!$C$30=2,ROUNDUP('ユーザー別小売(卸)価格試算(税抜)'!P751*(1+入力!$C$31/100),-入力!$C$29),IF(入力!$C$30=3,ROUND('ユーザー別小売(卸)価格試算(税抜)'!P751*(1+入力!$C$31/100),-入力!$C$29)))),'ユーザー別小売(卸)価格試算(税抜)'!P751))</f>
        <v/>
      </c>
      <c r="Q751" s="360">
        <f>'6桁'!Q751</f>
        <v>0</v>
      </c>
      <c r="T751" s="40" t="s">
        <v>719</v>
      </c>
      <c r="V751" s="4"/>
      <c r="X751" s="4"/>
    </row>
    <row r="752" spans="2:24" ht="30" customHeight="1">
      <c r="B752" s="669"/>
      <c r="C752" s="674" t="s">
        <v>835</v>
      </c>
      <c r="D752" s="675"/>
      <c r="E752" s="676"/>
      <c r="F752" s="176">
        <f>IF('ユーザー別小売(卸)価格試算(税抜)'!F752="","",IF(ISNUMBER('ユーザー別小売(卸)価格試算(税抜)'!F752),IF(入力!$C$30=1,ROUNDDOWN('ユーザー別小売(卸)価格試算(税抜)'!F752*(1+入力!$C$31/100),-入力!$C$29),IF(入力!$C$30=2,ROUNDUP('ユーザー別小売(卸)価格試算(税抜)'!F752*(1+入力!$C$31/100),-入力!$C$29),IF(入力!$C$30=3,ROUND('ユーザー別小売(卸)価格試算(税抜)'!F752*(1+入力!$C$31/100),-入力!$C$29)))),'ユーザー別小売(卸)価格試算(税抜)'!F752))</f>
        <v>27830</v>
      </c>
      <c r="G752" s="96">
        <f>'6桁'!G752</f>
        <v>0</v>
      </c>
      <c r="H752" s="209" t="str">
        <f>IF('ユーザー別小売(卸)価格試算(税抜)'!H752="","",IF(ISNUMBER('ユーザー別小売(卸)価格試算(税抜)'!H752),IF(入力!$C$30=1,ROUNDDOWN('ユーザー別小売(卸)価格試算(税抜)'!H752*(1+入力!$C$31/100),-入力!$C$29),IF(入力!$C$30=2,ROUNDUP('ユーザー別小売(卸)価格試算(税抜)'!H752*(1+入力!$C$31/100),-入力!$C$29),IF(入力!$C$30=3,ROUND('ユーザー別小売(卸)価格試算(税抜)'!H752*(1+入力!$C$31/100),-入力!$C$29)))),'ユーザー別小売(卸)価格試算(税抜)'!H752))</f>
        <v/>
      </c>
      <c r="I752" s="96">
        <f>'6桁'!I752</f>
        <v>0</v>
      </c>
      <c r="J752" s="176" t="str">
        <f>IF('ユーザー別小売(卸)価格試算(税抜)'!J752="","",IF(ISNUMBER('ユーザー別小売(卸)価格試算(税抜)'!J752),IF(入力!$C$30=1,ROUNDDOWN('ユーザー別小売(卸)価格試算(税抜)'!J752*(1+入力!$C$31/100),-入力!$C$29),IF(入力!$C$30=2,ROUNDUP('ユーザー別小売(卸)価格試算(税抜)'!J752*(1+入力!$C$31/100),-入力!$C$29),IF(入力!$C$30=3,ROUND('ユーザー別小売(卸)価格試算(税抜)'!J752*(1+入力!$C$31/100),-入力!$C$29)))),'ユーザー別小売(卸)価格試算(税抜)'!J752))</f>
        <v/>
      </c>
      <c r="K752" s="96">
        <f>'6桁'!K752</f>
        <v>0</v>
      </c>
      <c r="L752" s="183">
        <f>IF('ユーザー別小売(卸)価格試算(税抜)'!L752="","",IF(ISNUMBER('ユーザー別小売(卸)価格試算(税抜)'!L752),IF(入力!$C$30=1,ROUNDDOWN('ユーザー別小売(卸)価格試算(税抜)'!L752*(1+入力!$C$31/100),-入力!$C$29),IF(入力!$C$30=2,ROUNDUP('ユーザー別小売(卸)価格試算(税抜)'!L752*(1+入力!$C$31/100),-入力!$C$29),IF(入力!$C$30=3,ROUND('ユーザー別小売(卸)価格試算(税抜)'!L752*(1+入力!$C$31/100),-入力!$C$29)))),'ユーザー別小売(卸)価格試算(税抜)'!L752))</f>
        <v>27610</v>
      </c>
      <c r="M752" s="96">
        <f>'6桁'!M752</f>
        <v>0</v>
      </c>
      <c r="N752" s="176">
        <f>IF('ユーザー別小売(卸)価格試算(税抜)'!N752="","",IF(ISNUMBER('ユーザー別小売(卸)価格試算(税抜)'!N752),IF(入力!$C$30=1,ROUNDDOWN('ユーザー別小売(卸)価格試算(税抜)'!N752*(1+入力!$C$31/100),-入力!$C$29),IF(入力!$C$30=2,ROUNDUP('ユーザー別小売(卸)価格試算(税抜)'!N752*(1+入力!$C$31/100),-入力!$C$29),IF(入力!$C$30=3,ROUND('ユーザー別小売(卸)価格試算(税抜)'!N752*(1+入力!$C$31/100),-入力!$C$29)))),'ユーザー別小売(卸)価格試算(税抜)'!N752))</f>
        <v>27610</v>
      </c>
      <c r="O752" s="96">
        <f>'6桁'!O752</f>
        <v>0</v>
      </c>
      <c r="P752" s="176" t="str">
        <f>IF('ユーザー別小売(卸)価格試算(税抜)'!P752="","",IF(ISNUMBER('ユーザー別小売(卸)価格試算(税抜)'!P752),IF(入力!$C$30=1,ROUNDDOWN('ユーザー別小売(卸)価格試算(税抜)'!P752*(1+入力!$C$31/100),-入力!$C$29),IF(入力!$C$30=2,ROUNDUP('ユーザー別小売(卸)価格試算(税抜)'!P752*(1+入力!$C$31/100),-入力!$C$29),IF(入力!$C$30=3,ROUND('ユーザー別小売(卸)価格試算(税抜)'!P752*(1+入力!$C$31/100),-入力!$C$29)))),'ユーザー別小売(卸)価格試算(税抜)'!P752))</f>
        <v/>
      </c>
      <c r="Q752" s="96">
        <f>'6桁'!Q752</f>
        <v>0</v>
      </c>
      <c r="V752" s="4"/>
      <c r="X752" s="4"/>
    </row>
    <row r="753" spans="2:24" ht="30" customHeight="1">
      <c r="B753" s="669"/>
      <c r="C753" s="674" t="s">
        <v>836</v>
      </c>
      <c r="D753" s="675"/>
      <c r="E753" s="676"/>
      <c r="F753" s="176">
        <f>IF('ユーザー別小売(卸)価格試算(税抜)'!F753="","",IF(ISNUMBER('ユーザー別小売(卸)価格試算(税抜)'!F753),IF(入力!$C$30=1,ROUNDDOWN('ユーザー別小売(卸)価格試算(税抜)'!F753*(1+入力!$C$31/100),-入力!$C$29),IF(入力!$C$30=2,ROUNDUP('ユーザー別小売(卸)価格試算(税抜)'!F753*(1+入力!$C$31/100),-入力!$C$29),IF(入力!$C$30=3,ROUND('ユーザー別小売(卸)価格試算(税抜)'!F753*(1+入力!$C$31/100),-入力!$C$29)))),'ユーザー別小売(卸)価格試算(税抜)'!F753))</f>
        <v>28930</v>
      </c>
      <c r="G753" s="96">
        <f>'6桁'!G753</f>
        <v>0</v>
      </c>
      <c r="H753" s="209" t="str">
        <f>IF('ユーザー別小売(卸)価格試算(税抜)'!H753="","",IF(ISNUMBER('ユーザー別小売(卸)価格試算(税抜)'!H753),IF(入力!$C$30=1,ROUNDDOWN('ユーザー別小売(卸)価格試算(税抜)'!H753*(1+入力!$C$31/100),-入力!$C$29),IF(入力!$C$30=2,ROUNDUP('ユーザー別小売(卸)価格試算(税抜)'!H753*(1+入力!$C$31/100),-入力!$C$29),IF(入力!$C$30=3,ROUND('ユーザー別小売(卸)価格試算(税抜)'!H753*(1+入力!$C$31/100),-入力!$C$29)))),'ユーザー別小売(卸)価格試算(税抜)'!H753))</f>
        <v/>
      </c>
      <c r="I753" s="96">
        <f>'6桁'!I753</f>
        <v>0</v>
      </c>
      <c r="J753" s="176" t="str">
        <f>IF('ユーザー別小売(卸)価格試算(税抜)'!J753="","",IF(ISNUMBER('ユーザー別小売(卸)価格試算(税抜)'!J753),IF(入力!$C$30=1,ROUNDDOWN('ユーザー別小売(卸)価格試算(税抜)'!J753*(1+入力!$C$31/100),-入力!$C$29),IF(入力!$C$30=2,ROUNDUP('ユーザー別小売(卸)価格試算(税抜)'!J753*(1+入力!$C$31/100),-入力!$C$29),IF(入力!$C$30=3,ROUND('ユーザー別小売(卸)価格試算(税抜)'!J753*(1+入力!$C$31/100),-入力!$C$29)))),'ユーザー別小売(卸)価格試算(税抜)'!J753))</f>
        <v/>
      </c>
      <c r="K753" s="96">
        <f>'6桁'!K753</f>
        <v>0</v>
      </c>
      <c r="L753" s="183">
        <f>IF('ユーザー別小売(卸)価格試算(税抜)'!L753="","",IF(ISNUMBER('ユーザー別小売(卸)価格試算(税抜)'!L753),IF(入力!$C$30=1,ROUNDDOWN('ユーザー別小売(卸)価格試算(税抜)'!L753*(1+入力!$C$31/100),-入力!$C$29),IF(入力!$C$30=2,ROUNDUP('ユーザー別小売(卸)価格試算(税抜)'!L753*(1+入力!$C$31/100),-入力!$C$29),IF(入力!$C$30=3,ROUND('ユーザー別小売(卸)価格試算(税抜)'!L753*(1+入力!$C$31/100),-入力!$C$29)))),'ユーザー別小売(卸)価格試算(税抜)'!L753))</f>
        <v>28710</v>
      </c>
      <c r="M753" s="96">
        <f>'6桁'!M753</f>
        <v>0</v>
      </c>
      <c r="N753" s="176" t="str">
        <f>IF('ユーザー別小売(卸)価格試算(税抜)'!N753="","",IF(ISNUMBER('ユーザー別小売(卸)価格試算(税抜)'!N753),IF(入力!$C$30=1,ROUNDDOWN('ユーザー別小売(卸)価格試算(税抜)'!N753*(1+入力!$C$31/100),-入力!$C$29),IF(入力!$C$30=2,ROUNDUP('ユーザー別小売(卸)価格試算(税抜)'!N753*(1+入力!$C$31/100),-入力!$C$29),IF(入力!$C$30=3,ROUND('ユーザー別小売(卸)価格試算(税抜)'!N753*(1+入力!$C$31/100),-入力!$C$29)))),'ユーザー別小売(卸)価格試算(税抜)'!N753))</f>
        <v/>
      </c>
      <c r="O753" s="96">
        <f>'6桁'!O753</f>
        <v>0</v>
      </c>
      <c r="P753" s="176">
        <f>IF('ユーザー別小売(卸)価格試算(税抜)'!P753="","",IF(ISNUMBER('ユーザー別小売(卸)価格試算(税抜)'!P753),IF(入力!$C$30=1,ROUNDDOWN('ユーザー別小売(卸)価格試算(税抜)'!P753*(1+入力!$C$31/100),-入力!$C$29),IF(入力!$C$30=2,ROUNDUP('ユーザー別小売(卸)価格試算(税抜)'!P753*(1+入力!$C$31/100),-入力!$C$29),IF(入力!$C$30=3,ROUND('ユーザー別小売(卸)価格試算(税抜)'!P753*(1+入力!$C$31/100),-入力!$C$29)))),'ユーザー別小売(卸)価格試算(税抜)'!P753))</f>
        <v>30140</v>
      </c>
      <c r="Q753" s="96">
        <f>'6桁'!Q753</f>
        <v>0</v>
      </c>
      <c r="V753" s="4"/>
      <c r="X753" s="4"/>
    </row>
    <row r="754" spans="2:24" ht="30" customHeight="1">
      <c r="B754" s="669"/>
      <c r="C754" s="674" t="s">
        <v>837</v>
      </c>
      <c r="D754" s="675"/>
      <c r="E754" s="676"/>
      <c r="F754" s="176">
        <f>IF('ユーザー別小売(卸)価格試算(税抜)'!F754="","",IF(ISNUMBER('ユーザー別小売(卸)価格試算(税抜)'!F754),IF(入力!$C$30=1,ROUNDDOWN('ユーザー別小売(卸)価格試算(税抜)'!F754*(1+入力!$C$31/100),-入力!$C$29),IF(入力!$C$30=2,ROUNDUP('ユーザー別小売(卸)価格試算(税抜)'!F754*(1+入力!$C$31/100),-入力!$C$29),IF(入力!$C$30=3,ROUND('ユーザー別小売(卸)価格試算(税抜)'!F754*(1+入力!$C$31/100),-入力!$C$29)))),'ユーザー別小売(卸)価格試算(税抜)'!F754))</f>
        <v>30470</v>
      </c>
      <c r="G754" s="96">
        <f>'6桁'!G754</f>
        <v>0</v>
      </c>
      <c r="H754" s="183" t="str">
        <f>IF('ユーザー別小売(卸)価格試算(税抜)'!H754="","",IF(ISNUMBER('ユーザー別小売(卸)価格試算(税抜)'!H754),IF(入力!$C$30=1,ROUNDDOWN('ユーザー別小売(卸)価格試算(税抜)'!H754*(1+入力!$C$31/100),-入力!$C$29),IF(入力!$C$30=2,ROUNDUP('ユーザー別小売(卸)価格試算(税抜)'!H754*(1+入力!$C$31/100),-入力!$C$29),IF(入力!$C$30=3,ROUND('ユーザー別小売(卸)価格試算(税抜)'!H754*(1+入力!$C$31/100),-入力!$C$29)))),'ユーザー別小売(卸)価格試算(税抜)'!H754))</f>
        <v/>
      </c>
      <c r="I754" s="96">
        <f>'6桁'!I754</f>
        <v>0</v>
      </c>
      <c r="J754" s="176" t="str">
        <f>IF('ユーザー別小売(卸)価格試算(税抜)'!J754="","",IF(ISNUMBER('ユーザー別小売(卸)価格試算(税抜)'!J754),IF(入力!$C$30=1,ROUNDDOWN('ユーザー別小売(卸)価格試算(税抜)'!J754*(1+入力!$C$31/100),-入力!$C$29),IF(入力!$C$30=2,ROUNDUP('ユーザー別小売(卸)価格試算(税抜)'!J754*(1+入力!$C$31/100),-入力!$C$29),IF(入力!$C$30=3,ROUND('ユーザー別小売(卸)価格試算(税抜)'!J754*(1+入力!$C$31/100),-入力!$C$29)))),'ユーザー別小売(卸)価格試算(税抜)'!J754))</f>
        <v/>
      </c>
      <c r="K754" s="96">
        <f>'6桁'!K754</f>
        <v>0</v>
      </c>
      <c r="L754" s="183">
        <f>IF('ユーザー別小売(卸)価格試算(税抜)'!L754="","",IF(ISNUMBER('ユーザー別小売(卸)価格試算(税抜)'!L754),IF(入力!$C$30=1,ROUNDDOWN('ユーザー別小売(卸)価格試算(税抜)'!L754*(1+入力!$C$31/100),-入力!$C$29),IF(入力!$C$30=2,ROUNDUP('ユーザー別小売(卸)価格試算(税抜)'!L754*(1+入力!$C$31/100),-入力!$C$29),IF(入力!$C$30=3,ROUND('ユーザー別小売(卸)価格試算(税抜)'!L754*(1+入力!$C$31/100),-入力!$C$29)))),'ユーザー別小売(卸)価格試算(税抜)'!L754))</f>
        <v>29920</v>
      </c>
      <c r="M754" s="96">
        <f>'6桁'!M754</f>
        <v>0</v>
      </c>
      <c r="N754" s="176" t="str">
        <f>IF('ユーザー別小売(卸)価格試算(税抜)'!N754="","",IF(ISNUMBER('ユーザー別小売(卸)価格試算(税抜)'!N754),IF(入力!$C$30=1,ROUNDDOWN('ユーザー別小売(卸)価格試算(税抜)'!N754*(1+入力!$C$31/100),-入力!$C$29),IF(入力!$C$30=2,ROUNDUP('ユーザー別小売(卸)価格試算(税抜)'!N754*(1+入力!$C$31/100),-入力!$C$29),IF(入力!$C$30=3,ROUND('ユーザー別小売(卸)価格試算(税抜)'!N754*(1+入力!$C$31/100),-入力!$C$29)))),'ユーザー別小売(卸)価格試算(税抜)'!N754))</f>
        <v/>
      </c>
      <c r="O754" s="96">
        <f>'6桁'!O754</f>
        <v>0</v>
      </c>
      <c r="P754" s="176" t="str">
        <f>IF('ユーザー別小売(卸)価格試算(税抜)'!P754="","",IF(ISNUMBER('ユーザー別小売(卸)価格試算(税抜)'!P754),IF(入力!$C$30=1,ROUNDDOWN('ユーザー別小売(卸)価格試算(税抜)'!P754*(1+入力!$C$31/100),-入力!$C$29),IF(入力!$C$30=2,ROUNDUP('ユーザー別小売(卸)価格試算(税抜)'!P754*(1+入力!$C$31/100),-入力!$C$29),IF(入力!$C$30=3,ROUND('ユーザー別小売(卸)価格試算(税抜)'!P754*(1+入力!$C$31/100),-入力!$C$29)))),'ユーザー別小売(卸)価格試算(税抜)'!P754))</f>
        <v/>
      </c>
      <c r="Q754" s="96">
        <f>'6桁'!Q754</f>
        <v>0</v>
      </c>
      <c r="V754" s="4"/>
      <c r="X754" s="4"/>
    </row>
    <row r="755" spans="2:24" ht="30" customHeight="1">
      <c r="B755" s="669"/>
      <c r="C755" s="677" t="s">
        <v>838</v>
      </c>
      <c r="D755" s="678"/>
      <c r="E755" s="679"/>
      <c r="F755" s="176">
        <f>IF('ユーザー別小売(卸)価格試算(税抜)'!F755="","",IF(ISNUMBER('ユーザー別小売(卸)価格試算(税抜)'!F755),IF(入力!$C$30=1,ROUNDDOWN('ユーザー別小売(卸)価格試算(税抜)'!F755*(1+入力!$C$31/100),-入力!$C$29),IF(入力!$C$30=2,ROUNDUP('ユーザー別小売(卸)価格試算(税抜)'!F755*(1+入力!$C$31/100),-入力!$C$29),IF(入力!$C$30=3,ROUND('ユーザー別小売(卸)価格試算(税抜)'!F755*(1+入力!$C$31/100),-入力!$C$29)))),'ユーザー別小売(卸)価格試算(税抜)'!F755))</f>
        <v>31570</v>
      </c>
      <c r="G755" s="96">
        <f>'6桁'!G755</f>
        <v>0</v>
      </c>
      <c r="H755" s="183" t="str">
        <f>IF('ユーザー別小売(卸)価格試算(税抜)'!H755="","",IF(ISNUMBER('ユーザー別小売(卸)価格試算(税抜)'!H755),IF(入力!$C$30=1,ROUNDDOWN('ユーザー別小売(卸)価格試算(税抜)'!H755*(1+入力!$C$31/100),-入力!$C$29),IF(入力!$C$30=2,ROUNDUP('ユーザー別小売(卸)価格試算(税抜)'!H755*(1+入力!$C$31/100),-入力!$C$29),IF(入力!$C$30=3,ROUND('ユーザー別小売(卸)価格試算(税抜)'!H755*(1+入力!$C$31/100),-入力!$C$29)))),'ユーザー別小売(卸)価格試算(税抜)'!H755))</f>
        <v/>
      </c>
      <c r="I755" s="96">
        <f>'6桁'!I755</f>
        <v>0</v>
      </c>
      <c r="J755" s="176" t="str">
        <f>IF('ユーザー別小売(卸)価格試算(税抜)'!J755="","",IF(ISNUMBER('ユーザー別小売(卸)価格試算(税抜)'!J755),IF(入力!$C$30=1,ROUNDDOWN('ユーザー別小売(卸)価格試算(税抜)'!J755*(1+入力!$C$31/100),-入力!$C$29),IF(入力!$C$30=2,ROUNDUP('ユーザー別小売(卸)価格試算(税抜)'!J755*(1+入力!$C$31/100),-入力!$C$29),IF(入力!$C$30=3,ROUND('ユーザー別小売(卸)価格試算(税抜)'!J755*(1+入力!$C$31/100),-入力!$C$29)))),'ユーザー別小売(卸)価格試算(税抜)'!J755))</f>
        <v/>
      </c>
      <c r="K755" s="96">
        <f>'6桁'!K755</f>
        <v>0</v>
      </c>
      <c r="L755" s="183">
        <f>IF('ユーザー別小売(卸)価格試算(税抜)'!L755="","",IF(ISNUMBER('ユーザー別小売(卸)価格試算(税抜)'!L755),IF(入力!$C$30=1,ROUNDDOWN('ユーザー別小売(卸)価格試算(税抜)'!L755*(1+入力!$C$31/100),-入力!$C$29),IF(入力!$C$30=2,ROUNDUP('ユーザー別小売(卸)価格試算(税抜)'!L755*(1+入力!$C$31/100),-入力!$C$29),IF(入力!$C$30=3,ROUND('ユーザー別小売(卸)価格試算(税抜)'!L755*(1+入力!$C$31/100),-入力!$C$29)))),'ユーザー別小売(卸)価格試算(税抜)'!L755))</f>
        <v>30800</v>
      </c>
      <c r="M755" s="96">
        <f>'6桁'!M755</f>
        <v>0</v>
      </c>
      <c r="N755" s="176" t="str">
        <f>IF('ユーザー別小売(卸)価格試算(税抜)'!N755="","",IF(ISNUMBER('ユーザー別小売(卸)価格試算(税抜)'!N755),IF(入力!$C$30=1,ROUNDDOWN('ユーザー別小売(卸)価格試算(税抜)'!N755*(1+入力!$C$31/100),-入力!$C$29),IF(入力!$C$30=2,ROUNDUP('ユーザー別小売(卸)価格試算(税抜)'!N755*(1+入力!$C$31/100),-入力!$C$29),IF(入力!$C$30=3,ROUND('ユーザー別小売(卸)価格試算(税抜)'!N755*(1+入力!$C$31/100),-入力!$C$29)))),'ユーザー別小売(卸)価格試算(税抜)'!N755))</f>
        <v/>
      </c>
      <c r="O755" s="96">
        <f>'6桁'!O755</f>
        <v>0</v>
      </c>
      <c r="P755" s="176" t="str">
        <f>IF('ユーザー別小売(卸)価格試算(税抜)'!P755="","",IF(ISNUMBER('ユーザー別小売(卸)価格試算(税抜)'!P755),IF(入力!$C$30=1,ROUNDDOWN('ユーザー別小売(卸)価格試算(税抜)'!P755*(1+入力!$C$31/100),-入力!$C$29),IF(入力!$C$30=2,ROUNDUP('ユーザー別小売(卸)価格試算(税抜)'!P755*(1+入力!$C$31/100),-入力!$C$29),IF(入力!$C$30=3,ROUND('ユーザー別小売(卸)価格試算(税抜)'!P755*(1+入力!$C$31/100),-入力!$C$29)))),'ユーザー別小売(卸)価格試算(税抜)'!P755))</f>
        <v/>
      </c>
      <c r="Q755" s="96">
        <f>'6桁'!Q755</f>
        <v>0</v>
      </c>
      <c r="V755" s="4"/>
      <c r="X755" s="4"/>
    </row>
    <row r="756" spans="2:24" ht="30" customHeight="1">
      <c r="B756" s="668">
        <v>15</v>
      </c>
      <c r="C756" s="671" t="s">
        <v>839</v>
      </c>
      <c r="D756" s="672"/>
      <c r="E756" s="673"/>
      <c r="F756" s="175">
        <f>IF('ユーザー別小売(卸)価格試算(税抜)'!F756="","",IF(ISNUMBER('ユーザー別小売(卸)価格試算(税抜)'!F756),IF(入力!$C$30=1,ROUNDDOWN('ユーザー別小売(卸)価格試算(税抜)'!F756*(1+入力!$C$31/100),-入力!$C$29),IF(入力!$C$30=2,ROUNDUP('ユーザー別小売(卸)価格試算(税抜)'!F756*(1+入力!$C$31/100),-入力!$C$29),IF(入力!$C$30=3,ROUND('ユーザー別小売(卸)価格試算(税抜)'!F756*(1+入力!$C$31/100),-入力!$C$29)))),'ユーザー別小売(卸)価格試算(税抜)'!F756))</f>
        <v>30140</v>
      </c>
      <c r="G756" s="97">
        <f>'6桁'!G756</f>
        <v>0</v>
      </c>
      <c r="H756" s="212" t="str">
        <f>IF('ユーザー別小売(卸)価格試算(税抜)'!H756="","",IF(ISNUMBER('ユーザー別小売(卸)価格試算(税抜)'!H756),IF(入力!$C$30=1,ROUNDDOWN('ユーザー別小売(卸)価格試算(税抜)'!H756*(1+入力!$C$31/100),-入力!$C$29),IF(入力!$C$30=2,ROUNDUP('ユーザー別小売(卸)価格試算(税抜)'!H756*(1+入力!$C$31/100),-入力!$C$29),IF(入力!$C$30=3,ROUND('ユーザー別小売(卸)価格試算(税抜)'!H756*(1+入力!$C$31/100),-入力!$C$29)))),'ユーザー別小売(卸)価格試算(税抜)'!H756))</f>
        <v/>
      </c>
      <c r="I756" s="97">
        <f>'6桁'!I756</f>
        <v>0</v>
      </c>
      <c r="J756" s="175" t="str">
        <f>IF('ユーザー別小売(卸)価格試算(税抜)'!J756="","",IF(ISNUMBER('ユーザー別小売(卸)価格試算(税抜)'!J756),IF(入力!$C$30=1,ROUNDDOWN('ユーザー別小売(卸)価格試算(税抜)'!J756*(1+入力!$C$31/100),-入力!$C$29),IF(入力!$C$30=2,ROUNDUP('ユーザー別小売(卸)価格試算(税抜)'!J756*(1+入力!$C$31/100),-入力!$C$29),IF(入力!$C$30=3,ROUND('ユーザー別小売(卸)価格試算(税抜)'!J756*(1+入力!$C$31/100),-入力!$C$29)))),'ユーザー別小売(卸)価格試算(税抜)'!J756))</f>
        <v/>
      </c>
      <c r="K756" s="97">
        <f>'6桁'!K756</f>
        <v>0</v>
      </c>
      <c r="L756" s="199" t="str">
        <f>IF('ユーザー別小売(卸)価格試算(税抜)'!L756="","",IF(ISNUMBER('ユーザー別小売(卸)価格試算(税抜)'!L756),IF(入力!$C$30=1,ROUNDDOWN('ユーザー別小売(卸)価格試算(税抜)'!L756*(1+入力!$C$31/100),-入力!$C$29),IF(入力!$C$30=2,ROUNDUP('ユーザー別小売(卸)価格試算(税抜)'!L756*(1+入力!$C$31/100),-入力!$C$29),IF(入力!$C$30=3,ROUND('ユーザー別小売(卸)価格試算(税抜)'!L756*(1+入力!$C$31/100),-入力!$C$29)))),'ユーザー別小売(卸)価格試算(税抜)'!L756))</f>
        <v/>
      </c>
      <c r="M756" s="97">
        <f>'6桁'!M756</f>
        <v>0</v>
      </c>
      <c r="N756" s="175" t="str">
        <f>IF('ユーザー別小売(卸)価格試算(税抜)'!N756="","",IF(ISNUMBER('ユーザー別小売(卸)価格試算(税抜)'!N756),IF(入力!$C$30=1,ROUNDDOWN('ユーザー別小売(卸)価格試算(税抜)'!N756*(1+入力!$C$31/100),-入力!$C$29),IF(入力!$C$30=2,ROUNDUP('ユーザー別小売(卸)価格試算(税抜)'!N756*(1+入力!$C$31/100),-入力!$C$29),IF(入力!$C$30=3,ROUND('ユーザー別小売(卸)価格試算(税抜)'!N756*(1+入力!$C$31/100),-入力!$C$29)))),'ユーザー別小売(卸)価格試算(税抜)'!N756))</f>
        <v/>
      </c>
      <c r="O756" s="97">
        <f>'6桁'!O756</f>
        <v>0</v>
      </c>
      <c r="P756" s="175" t="str">
        <f>IF('ユーザー別小売(卸)価格試算(税抜)'!P756="","",IF(ISNUMBER('ユーザー別小売(卸)価格試算(税抜)'!P756),IF(入力!$C$30=1,ROUNDDOWN('ユーザー別小売(卸)価格試算(税抜)'!P756*(1+入力!$C$31/100),-入力!$C$29),IF(入力!$C$30=2,ROUNDUP('ユーザー別小売(卸)価格試算(税抜)'!P756*(1+入力!$C$31/100),-入力!$C$29),IF(入力!$C$30=3,ROUND('ユーザー別小売(卸)価格試算(税抜)'!P756*(1+入力!$C$31/100),-入力!$C$29)))),'ユーザー別小売(卸)価格試算(税抜)'!P756))</f>
        <v/>
      </c>
      <c r="Q756" s="97">
        <f>'6桁'!Q756</f>
        <v>0</v>
      </c>
      <c r="V756" s="4"/>
      <c r="X756" s="4"/>
    </row>
    <row r="757" spans="2:24" ht="30" customHeight="1">
      <c r="B757" s="669"/>
      <c r="C757" s="674" t="s">
        <v>52</v>
      </c>
      <c r="D757" s="675"/>
      <c r="E757" s="676"/>
      <c r="F757" s="173" t="str">
        <f>IF('ユーザー別小売(卸)価格試算(税抜)'!F757="","",IF(ISNUMBER('ユーザー別小売(卸)価格試算(税抜)'!F757),IF(入力!$C$30=1,ROUNDDOWN('ユーザー別小売(卸)価格試算(税抜)'!F757*(1+入力!$C$31/100),-入力!$C$29),IF(入力!$C$30=2,ROUNDUP('ユーザー別小売(卸)価格試算(税抜)'!F757*(1+入力!$C$31/100),-入力!$C$29),IF(入力!$C$30=3,ROUND('ユーザー別小売(卸)価格試算(税抜)'!F757*(1+入力!$C$31/100),-入力!$C$29)))),'ユーザー別小売(卸)価格試算(税抜)'!F757))</f>
        <v/>
      </c>
      <c r="G757" s="360">
        <f>'6桁'!G757</f>
        <v>0</v>
      </c>
      <c r="H757" s="210" t="str">
        <f>IF('ユーザー別小売(卸)価格試算(税抜)'!H757="","",IF(ISNUMBER('ユーザー別小売(卸)価格試算(税抜)'!H757),IF(入力!$C$30=1,ROUNDDOWN('ユーザー別小売(卸)価格試算(税抜)'!H757*(1+入力!$C$31/100),-入力!$C$29),IF(入力!$C$30=2,ROUNDUP('ユーザー別小売(卸)価格試算(税抜)'!H757*(1+入力!$C$31/100),-入力!$C$29),IF(入力!$C$30=3,ROUND('ユーザー別小売(卸)価格試算(税抜)'!H757*(1+入力!$C$31/100),-入力!$C$29)))),'ユーザー別小売(卸)価格試算(税抜)'!H757))</f>
        <v/>
      </c>
      <c r="I757" s="360">
        <f>'6桁'!I757</f>
        <v>0</v>
      </c>
      <c r="J757" s="173">
        <f>IF('ユーザー別小売(卸)価格試算(税抜)'!J757="","",IF(ISNUMBER('ユーザー別小売(卸)価格試算(税抜)'!J757),IF(入力!$C$30=1,ROUNDDOWN('ユーザー別小売(卸)価格試算(税抜)'!J757*(1+入力!$C$31/100),-入力!$C$29),IF(入力!$C$30=2,ROUNDUP('ユーザー別小売(卸)価格試算(税抜)'!J757*(1+入力!$C$31/100),-入力!$C$29),IF(入力!$C$30=3,ROUND('ユーザー別小売(卸)価格試算(税抜)'!J757*(1+入力!$C$31/100),-入力!$C$29)))),'ユーザー別小売(卸)価格試算(税抜)'!J757))</f>
        <v>34980</v>
      </c>
      <c r="K757" s="360">
        <f>'6桁'!K757</f>
        <v>0</v>
      </c>
      <c r="L757" s="194" t="str">
        <f>IF('ユーザー別小売(卸)価格試算(税抜)'!L757="","",IF(ISNUMBER('ユーザー別小売(卸)価格試算(税抜)'!L757),IF(入力!$C$30=1,ROUNDDOWN('ユーザー別小売(卸)価格試算(税抜)'!L757*(1+入力!$C$31/100),-入力!$C$29),IF(入力!$C$30=2,ROUNDUP('ユーザー別小売(卸)価格試算(税抜)'!L757*(1+入力!$C$31/100),-入力!$C$29),IF(入力!$C$30=3,ROUND('ユーザー別小売(卸)価格試算(税抜)'!L757*(1+入力!$C$31/100),-入力!$C$29)))),'ユーザー別小売(卸)価格試算(税抜)'!L757))</f>
        <v/>
      </c>
      <c r="M757" s="360">
        <f>'6桁'!M757</f>
        <v>0</v>
      </c>
      <c r="N757" s="173" t="str">
        <f>IF('ユーザー別小売(卸)価格試算(税抜)'!N757="","",IF(ISNUMBER('ユーザー別小売(卸)価格試算(税抜)'!N757),IF(入力!$C$30=1,ROUNDDOWN('ユーザー別小売(卸)価格試算(税抜)'!N757*(1+入力!$C$31/100),-入力!$C$29),IF(入力!$C$30=2,ROUNDUP('ユーザー別小売(卸)価格試算(税抜)'!N757*(1+入力!$C$31/100),-入力!$C$29),IF(入力!$C$30=3,ROUND('ユーザー別小売(卸)価格試算(税抜)'!N757*(1+入力!$C$31/100),-入力!$C$29)))),'ユーザー別小売(卸)価格試算(税抜)'!N757))</f>
        <v/>
      </c>
      <c r="O757" s="360">
        <f>'6桁'!O757</f>
        <v>0</v>
      </c>
      <c r="P757" s="173" t="str">
        <f>IF('ユーザー別小売(卸)価格試算(税抜)'!P757="","",IF(ISNUMBER('ユーザー別小売(卸)価格試算(税抜)'!P757),IF(入力!$C$30=1,ROUNDDOWN('ユーザー別小売(卸)価格試算(税抜)'!P757*(1+入力!$C$31/100),-入力!$C$29),IF(入力!$C$30=2,ROUNDUP('ユーザー別小売(卸)価格試算(税抜)'!P757*(1+入力!$C$31/100),-入力!$C$29),IF(入力!$C$30=3,ROUND('ユーザー別小売(卸)価格試算(税抜)'!P757*(1+入力!$C$31/100),-入力!$C$29)))),'ユーザー別小売(卸)価格試算(税抜)'!P757))</f>
        <v/>
      </c>
      <c r="Q757" s="360">
        <f>'6桁'!Q757</f>
        <v>0</v>
      </c>
      <c r="T757" s="40" t="s">
        <v>719</v>
      </c>
      <c r="V757" s="4"/>
      <c r="X757" s="4"/>
    </row>
    <row r="758" spans="2:24" ht="30" customHeight="1">
      <c r="B758" s="669"/>
      <c r="C758" s="674" t="s">
        <v>840</v>
      </c>
      <c r="D758" s="675"/>
      <c r="E758" s="676"/>
      <c r="F758" s="176">
        <f>IF('ユーザー別小売(卸)価格試算(税抜)'!F758="","",IF(ISNUMBER('ユーザー別小売(卸)価格試算(税抜)'!F758),IF(入力!$C$30=1,ROUNDDOWN('ユーザー別小売(卸)価格試算(税抜)'!F758*(1+入力!$C$31/100),-入力!$C$29),IF(入力!$C$30=2,ROUNDUP('ユーザー別小売(卸)価格試算(税抜)'!F758*(1+入力!$C$31/100),-入力!$C$29),IF(入力!$C$30=3,ROUND('ユーザー別小売(卸)価格試算(税抜)'!F758*(1+入力!$C$31/100),-入力!$C$29)))),'ユーザー別小売(卸)価格試算(税抜)'!F758))</f>
        <v>23650</v>
      </c>
      <c r="G758" s="96">
        <f>'6桁'!G758</f>
        <v>0</v>
      </c>
      <c r="H758" s="209" t="str">
        <f>IF('ユーザー別小売(卸)価格試算(税抜)'!H758="","",IF(ISNUMBER('ユーザー別小売(卸)価格試算(税抜)'!H758),IF(入力!$C$30=1,ROUNDDOWN('ユーザー別小売(卸)価格試算(税抜)'!H758*(1+入力!$C$31/100),-入力!$C$29),IF(入力!$C$30=2,ROUNDUP('ユーザー別小売(卸)価格試算(税抜)'!H758*(1+入力!$C$31/100),-入力!$C$29),IF(入力!$C$30=3,ROUND('ユーザー別小売(卸)価格試算(税抜)'!H758*(1+入力!$C$31/100),-入力!$C$29)))),'ユーザー別小売(卸)価格試算(税抜)'!H758))</f>
        <v/>
      </c>
      <c r="I758" s="96">
        <f>'6桁'!I758</f>
        <v>0</v>
      </c>
      <c r="J758" s="176" t="str">
        <f>IF('ユーザー別小売(卸)価格試算(税抜)'!J758="","",IF(ISNUMBER('ユーザー別小売(卸)価格試算(税抜)'!J758),IF(入力!$C$30=1,ROUNDDOWN('ユーザー別小売(卸)価格試算(税抜)'!J758*(1+入力!$C$31/100),-入力!$C$29),IF(入力!$C$30=2,ROUNDUP('ユーザー別小売(卸)価格試算(税抜)'!J758*(1+入力!$C$31/100),-入力!$C$29),IF(入力!$C$30=3,ROUND('ユーザー別小売(卸)価格試算(税抜)'!J758*(1+入力!$C$31/100),-入力!$C$29)))),'ユーザー別小売(卸)価格試算(税抜)'!J758))</f>
        <v/>
      </c>
      <c r="K758" s="96">
        <f>'6桁'!K758</f>
        <v>0</v>
      </c>
      <c r="L758" s="183" t="str">
        <f>IF('ユーザー別小売(卸)価格試算(税抜)'!L758="","",IF(ISNUMBER('ユーザー別小売(卸)価格試算(税抜)'!L758),IF(入力!$C$30=1,ROUNDDOWN('ユーザー別小売(卸)価格試算(税抜)'!L758*(1+入力!$C$31/100),-入力!$C$29),IF(入力!$C$30=2,ROUNDUP('ユーザー別小売(卸)価格試算(税抜)'!L758*(1+入力!$C$31/100),-入力!$C$29),IF(入力!$C$30=3,ROUND('ユーザー別小売(卸)価格試算(税抜)'!L758*(1+入力!$C$31/100),-入力!$C$29)))),'ユーザー別小売(卸)価格試算(税抜)'!L758))</f>
        <v/>
      </c>
      <c r="M758" s="96">
        <f>'6桁'!M758</f>
        <v>0</v>
      </c>
      <c r="N758" s="176" t="str">
        <f>IF('ユーザー別小売(卸)価格試算(税抜)'!N758="","",IF(ISNUMBER('ユーザー別小売(卸)価格試算(税抜)'!N758),IF(入力!$C$30=1,ROUNDDOWN('ユーザー別小売(卸)価格試算(税抜)'!N758*(1+入力!$C$31/100),-入力!$C$29),IF(入力!$C$30=2,ROUNDUP('ユーザー別小売(卸)価格試算(税抜)'!N758*(1+入力!$C$31/100),-入力!$C$29),IF(入力!$C$30=3,ROUND('ユーザー別小売(卸)価格試算(税抜)'!N758*(1+入力!$C$31/100),-入力!$C$29)))),'ユーザー別小売(卸)価格試算(税抜)'!N758))</f>
        <v/>
      </c>
      <c r="O758" s="96">
        <f>'6桁'!O758</f>
        <v>0</v>
      </c>
      <c r="P758" s="176" t="str">
        <f>IF('ユーザー別小売(卸)価格試算(税抜)'!P758="","",IF(ISNUMBER('ユーザー別小売(卸)価格試算(税抜)'!P758),IF(入力!$C$30=1,ROUNDDOWN('ユーザー別小売(卸)価格試算(税抜)'!P758*(1+入力!$C$31/100),-入力!$C$29),IF(入力!$C$30=2,ROUNDUP('ユーザー別小売(卸)価格試算(税抜)'!P758*(1+入力!$C$31/100),-入力!$C$29),IF(入力!$C$30=3,ROUND('ユーザー別小売(卸)価格試算(税抜)'!P758*(1+入力!$C$31/100),-入力!$C$29)))),'ユーザー別小売(卸)価格試算(税抜)'!P758))</f>
        <v/>
      </c>
      <c r="Q758" s="96">
        <f>'6桁'!Q758</f>
        <v>0</v>
      </c>
      <c r="T758" s="40" t="s">
        <v>719</v>
      </c>
      <c r="V758" s="4"/>
      <c r="X758" s="4"/>
    </row>
    <row r="759" spans="2:24" ht="30" customHeight="1">
      <c r="B759" s="669"/>
      <c r="C759" s="674" t="s">
        <v>841</v>
      </c>
      <c r="D759" s="675"/>
      <c r="E759" s="676"/>
      <c r="F759" s="173">
        <f>IF('ユーザー別小売(卸)価格試算(税抜)'!F759="","",IF(ISNUMBER('ユーザー別小売(卸)価格試算(税抜)'!F759),IF(入力!$C$30=1,ROUNDDOWN('ユーザー別小売(卸)価格試算(税抜)'!F759*(1+入力!$C$31/100),-入力!$C$29),IF(入力!$C$30=2,ROUNDUP('ユーザー別小売(卸)価格試算(税抜)'!F759*(1+入力!$C$31/100),-入力!$C$29),IF(入力!$C$30=3,ROUND('ユーザー別小売(卸)価格試算(税抜)'!F759*(1+入力!$C$31/100),-入力!$C$29)))),'ユーザー別小売(卸)価格試算(税抜)'!F759))</f>
        <v>23210</v>
      </c>
      <c r="G759" s="360">
        <f>'6桁'!G759</f>
        <v>0</v>
      </c>
      <c r="H759" s="210" t="str">
        <f>IF('ユーザー別小売(卸)価格試算(税抜)'!H759="","",IF(ISNUMBER('ユーザー別小売(卸)価格試算(税抜)'!H759),IF(入力!$C$30=1,ROUNDDOWN('ユーザー別小売(卸)価格試算(税抜)'!H759*(1+入力!$C$31/100),-入力!$C$29),IF(入力!$C$30=2,ROUNDUP('ユーザー別小売(卸)価格試算(税抜)'!H759*(1+入力!$C$31/100),-入力!$C$29),IF(入力!$C$30=3,ROUND('ユーザー別小売(卸)価格試算(税抜)'!H759*(1+入力!$C$31/100),-入力!$C$29)))),'ユーザー別小売(卸)価格試算(税抜)'!H759))</f>
        <v/>
      </c>
      <c r="I759" s="360">
        <f>'6桁'!I759</f>
        <v>0</v>
      </c>
      <c r="J759" s="173" t="str">
        <f>IF('ユーザー別小売(卸)価格試算(税抜)'!J759="","",IF(ISNUMBER('ユーザー別小売(卸)価格試算(税抜)'!J759),IF(入力!$C$30=1,ROUNDDOWN('ユーザー別小売(卸)価格試算(税抜)'!J759*(1+入力!$C$31/100),-入力!$C$29),IF(入力!$C$30=2,ROUNDUP('ユーザー別小売(卸)価格試算(税抜)'!J759*(1+入力!$C$31/100),-入力!$C$29),IF(入力!$C$30=3,ROUND('ユーザー別小売(卸)価格試算(税抜)'!J759*(1+入力!$C$31/100),-入力!$C$29)))),'ユーザー別小売(卸)価格試算(税抜)'!J759))</f>
        <v/>
      </c>
      <c r="K759" s="360">
        <f>'6桁'!K759</f>
        <v>0</v>
      </c>
      <c r="L759" s="194">
        <f>IF('ユーザー別小売(卸)価格試算(税抜)'!L759="","",IF(ISNUMBER('ユーザー別小売(卸)価格試算(税抜)'!L759),IF(入力!$C$30=1,ROUNDDOWN('ユーザー別小売(卸)価格試算(税抜)'!L759*(1+入力!$C$31/100),-入力!$C$29),IF(入力!$C$30=2,ROUNDUP('ユーザー別小売(卸)価格試算(税抜)'!L759*(1+入力!$C$31/100),-入力!$C$29),IF(入力!$C$30=3,ROUND('ユーザー別小売(卸)価格試算(税抜)'!L759*(1+入力!$C$31/100),-入力!$C$29)))),'ユーザー別小売(卸)価格試算(税抜)'!L759))</f>
        <v>22880</v>
      </c>
      <c r="M759" s="360">
        <f>'6桁'!M759</f>
        <v>0</v>
      </c>
      <c r="N759" s="173" t="str">
        <f>IF('ユーザー別小売(卸)価格試算(税抜)'!N759="","",IF(ISNUMBER('ユーザー別小売(卸)価格試算(税抜)'!N759),IF(入力!$C$30=1,ROUNDDOWN('ユーザー別小売(卸)価格試算(税抜)'!N759*(1+入力!$C$31/100),-入力!$C$29),IF(入力!$C$30=2,ROUNDUP('ユーザー別小売(卸)価格試算(税抜)'!N759*(1+入力!$C$31/100),-入力!$C$29),IF(入力!$C$30=3,ROUND('ユーザー別小売(卸)価格試算(税抜)'!N759*(1+入力!$C$31/100),-入力!$C$29)))),'ユーザー別小売(卸)価格試算(税抜)'!N759))</f>
        <v/>
      </c>
      <c r="O759" s="360">
        <f>'6桁'!O759</f>
        <v>0</v>
      </c>
      <c r="P759" s="173" t="str">
        <f>IF('ユーザー別小売(卸)価格試算(税抜)'!P759="","",IF(ISNUMBER('ユーザー別小売(卸)価格試算(税抜)'!P759),IF(入力!$C$30=1,ROUNDDOWN('ユーザー別小売(卸)価格試算(税抜)'!P759*(1+入力!$C$31/100),-入力!$C$29),IF(入力!$C$30=2,ROUNDUP('ユーザー別小売(卸)価格試算(税抜)'!P759*(1+入力!$C$31/100),-入力!$C$29),IF(入力!$C$30=3,ROUND('ユーザー別小売(卸)価格試算(税抜)'!P759*(1+入力!$C$31/100),-入力!$C$29)))),'ユーザー別小売(卸)価格試算(税抜)'!P759))</f>
        <v/>
      </c>
      <c r="Q759" s="360">
        <f>'6桁'!Q759</f>
        <v>0</v>
      </c>
      <c r="V759" s="4"/>
      <c r="X759" s="4"/>
    </row>
    <row r="760" spans="2:24" ht="30" customHeight="1">
      <c r="B760" s="669"/>
      <c r="C760" s="674" t="s">
        <v>842</v>
      </c>
      <c r="D760" s="675"/>
      <c r="E760" s="676"/>
      <c r="F760" s="176">
        <f>IF('ユーザー別小売(卸)価格試算(税抜)'!F760="","",IF(ISNUMBER('ユーザー別小売(卸)価格試算(税抜)'!F760),IF(入力!$C$30=1,ROUNDDOWN('ユーザー別小売(卸)価格試算(税抜)'!F760*(1+入力!$C$31/100),-入力!$C$29),IF(入力!$C$30=2,ROUNDUP('ユーザー別小売(卸)価格試算(税抜)'!F760*(1+入力!$C$31/100),-入力!$C$29),IF(入力!$C$30=3,ROUND('ユーザー別小売(卸)価格試算(税抜)'!F760*(1+入力!$C$31/100),-入力!$C$29)))),'ユーザー別小売(卸)価格試算(税抜)'!F760))</f>
        <v>24200</v>
      </c>
      <c r="G760" s="96">
        <f>'6桁'!G760</f>
        <v>0</v>
      </c>
      <c r="H760" s="209" t="str">
        <f>IF('ユーザー別小売(卸)価格試算(税抜)'!H760="","",IF(ISNUMBER('ユーザー別小売(卸)価格試算(税抜)'!H760),IF(入力!$C$30=1,ROUNDDOWN('ユーザー別小売(卸)価格試算(税抜)'!H760*(1+入力!$C$31/100),-入力!$C$29),IF(入力!$C$30=2,ROUNDUP('ユーザー別小売(卸)価格試算(税抜)'!H760*(1+入力!$C$31/100),-入力!$C$29),IF(入力!$C$30=3,ROUND('ユーザー別小売(卸)価格試算(税抜)'!H760*(1+入力!$C$31/100),-入力!$C$29)))),'ユーザー別小売(卸)価格試算(税抜)'!H760))</f>
        <v/>
      </c>
      <c r="I760" s="96">
        <f>'6桁'!I760</f>
        <v>0</v>
      </c>
      <c r="J760" s="176" t="str">
        <f>IF('ユーザー別小売(卸)価格試算(税抜)'!J760="","",IF(ISNUMBER('ユーザー別小売(卸)価格試算(税抜)'!J760),IF(入力!$C$30=1,ROUNDDOWN('ユーザー別小売(卸)価格試算(税抜)'!J760*(1+入力!$C$31/100),-入力!$C$29),IF(入力!$C$30=2,ROUNDUP('ユーザー別小売(卸)価格試算(税抜)'!J760*(1+入力!$C$31/100),-入力!$C$29),IF(入力!$C$30=3,ROUND('ユーザー別小売(卸)価格試算(税抜)'!J760*(1+入力!$C$31/100),-入力!$C$29)))),'ユーザー別小売(卸)価格試算(税抜)'!J760))</f>
        <v/>
      </c>
      <c r="K760" s="96">
        <f>'6桁'!K760</f>
        <v>0</v>
      </c>
      <c r="L760" s="183" t="str">
        <f>IF('ユーザー別小売(卸)価格試算(税抜)'!L760="","",IF(ISNUMBER('ユーザー別小売(卸)価格試算(税抜)'!L760),IF(入力!$C$30=1,ROUNDDOWN('ユーザー別小売(卸)価格試算(税抜)'!L760*(1+入力!$C$31/100),-入力!$C$29),IF(入力!$C$30=2,ROUNDUP('ユーザー別小売(卸)価格試算(税抜)'!L760*(1+入力!$C$31/100),-入力!$C$29),IF(入力!$C$30=3,ROUND('ユーザー別小売(卸)価格試算(税抜)'!L760*(1+入力!$C$31/100),-入力!$C$29)))),'ユーザー別小売(卸)価格試算(税抜)'!L760))</f>
        <v/>
      </c>
      <c r="M760" s="96">
        <f>'6桁'!M760</f>
        <v>0</v>
      </c>
      <c r="N760" s="176" t="str">
        <f>IF('ユーザー別小売(卸)価格試算(税抜)'!N760="","",IF(ISNUMBER('ユーザー別小売(卸)価格試算(税抜)'!N760),IF(入力!$C$30=1,ROUNDDOWN('ユーザー別小売(卸)価格試算(税抜)'!N760*(1+入力!$C$31/100),-入力!$C$29),IF(入力!$C$30=2,ROUNDUP('ユーザー別小売(卸)価格試算(税抜)'!N760*(1+入力!$C$31/100),-入力!$C$29),IF(入力!$C$30=3,ROUND('ユーザー別小売(卸)価格試算(税抜)'!N760*(1+入力!$C$31/100),-入力!$C$29)))),'ユーザー別小売(卸)価格試算(税抜)'!N760))</f>
        <v/>
      </c>
      <c r="O760" s="96">
        <f>'6桁'!O760</f>
        <v>0</v>
      </c>
      <c r="P760" s="176" t="str">
        <f>IF('ユーザー別小売(卸)価格試算(税抜)'!P760="","",IF(ISNUMBER('ユーザー別小売(卸)価格試算(税抜)'!P760),IF(入力!$C$30=1,ROUNDDOWN('ユーザー別小売(卸)価格試算(税抜)'!P760*(1+入力!$C$31/100),-入力!$C$29),IF(入力!$C$30=2,ROUNDUP('ユーザー別小売(卸)価格試算(税抜)'!P760*(1+入力!$C$31/100),-入力!$C$29),IF(入力!$C$30=3,ROUND('ユーザー別小売(卸)価格試算(税抜)'!P760*(1+入力!$C$31/100),-入力!$C$29)))),'ユーザー別小売(卸)価格試算(税抜)'!P760))</f>
        <v/>
      </c>
      <c r="Q760" s="96">
        <f>'6桁'!Q760</f>
        <v>0</v>
      </c>
      <c r="V760" s="4"/>
      <c r="X760" s="4"/>
    </row>
    <row r="761" spans="2:24" ht="30" customHeight="1">
      <c r="B761" s="669"/>
      <c r="C761" s="674" t="s">
        <v>843</v>
      </c>
      <c r="D761" s="675"/>
      <c r="E761" s="676"/>
      <c r="F761" s="176">
        <f>IF('ユーザー別小売(卸)価格試算(税抜)'!F761="","",IF(ISNUMBER('ユーザー別小売(卸)価格試算(税抜)'!F761),IF(入力!$C$30=1,ROUNDDOWN('ユーザー別小売(卸)価格試算(税抜)'!F761*(1+入力!$C$31/100),-入力!$C$29),IF(入力!$C$30=2,ROUNDUP('ユーザー別小売(卸)価格試算(税抜)'!F761*(1+入力!$C$31/100),-入力!$C$29),IF(入力!$C$30=3,ROUND('ユーザー別小売(卸)価格試算(税抜)'!F761*(1+入力!$C$31/100),-入力!$C$29)))),'ユーザー別小売(卸)価格試算(税抜)'!F761))</f>
        <v>27390</v>
      </c>
      <c r="G761" s="96">
        <f>'6桁'!G761</f>
        <v>0</v>
      </c>
      <c r="H761" s="209" t="str">
        <f>IF('ユーザー別小売(卸)価格試算(税抜)'!H761="","",IF(ISNUMBER('ユーザー別小売(卸)価格試算(税抜)'!H761),IF(入力!$C$30=1,ROUNDDOWN('ユーザー別小売(卸)価格試算(税抜)'!H761*(1+入力!$C$31/100),-入力!$C$29),IF(入力!$C$30=2,ROUNDUP('ユーザー別小売(卸)価格試算(税抜)'!H761*(1+入力!$C$31/100),-入力!$C$29),IF(入力!$C$30=3,ROUND('ユーザー別小売(卸)価格試算(税抜)'!H761*(1+入力!$C$31/100),-入力!$C$29)))),'ユーザー別小売(卸)価格試算(税抜)'!H761))</f>
        <v/>
      </c>
      <c r="I761" s="96">
        <f>'6桁'!I761</f>
        <v>0</v>
      </c>
      <c r="J761" s="176" t="str">
        <f>IF('ユーザー別小売(卸)価格試算(税抜)'!J761="","",IF(ISNUMBER('ユーザー別小売(卸)価格試算(税抜)'!J761),IF(入力!$C$30=1,ROUNDDOWN('ユーザー別小売(卸)価格試算(税抜)'!J761*(1+入力!$C$31/100),-入力!$C$29),IF(入力!$C$30=2,ROUNDUP('ユーザー別小売(卸)価格試算(税抜)'!J761*(1+入力!$C$31/100),-入力!$C$29),IF(入力!$C$30=3,ROUND('ユーザー別小売(卸)価格試算(税抜)'!J761*(1+入力!$C$31/100),-入力!$C$29)))),'ユーザー別小売(卸)価格試算(税抜)'!J761))</f>
        <v/>
      </c>
      <c r="K761" s="96">
        <f>'6桁'!K761</f>
        <v>0</v>
      </c>
      <c r="L761" s="183">
        <f>IF('ユーザー別小売(卸)価格試算(税抜)'!L761="","",IF(ISNUMBER('ユーザー別小売(卸)価格試算(税抜)'!L761),IF(入力!$C$30=1,ROUNDDOWN('ユーザー別小売(卸)価格試算(税抜)'!L761*(1+入力!$C$31/100),-入力!$C$29),IF(入力!$C$30=2,ROUNDUP('ユーザー別小売(卸)価格試算(税抜)'!L761*(1+入力!$C$31/100),-入力!$C$29),IF(入力!$C$30=3,ROUND('ユーザー別小売(卸)価格試算(税抜)'!L761*(1+入力!$C$31/100),-入力!$C$29)))),'ユーザー別小売(卸)価格試算(税抜)'!L761))</f>
        <v>26950</v>
      </c>
      <c r="M761" s="96">
        <f>'6桁'!M761</f>
        <v>0</v>
      </c>
      <c r="N761" s="176">
        <f>IF('ユーザー別小売(卸)価格試算(税抜)'!N761="","",IF(ISNUMBER('ユーザー別小売(卸)価格試算(税抜)'!N761),IF(入力!$C$30=1,ROUNDDOWN('ユーザー別小売(卸)価格試算(税抜)'!N761*(1+入力!$C$31/100),-入力!$C$29),IF(入力!$C$30=2,ROUNDUP('ユーザー別小売(卸)価格試算(税抜)'!N761*(1+入力!$C$31/100),-入力!$C$29),IF(入力!$C$30=3,ROUND('ユーザー別小売(卸)価格試算(税抜)'!N761*(1+入力!$C$31/100),-入力!$C$29)))),'ユーザー別小売(卸)価格試算(税抜)'!N761))</f>
        <v>26950</v>
      </c>
      <c r="O761" s="96">
        <f>'6桁'!O761</f>
        <v>0</v>
      </c>
      <c r="P761" s="176" t="str">
        <f>IF('ユーザー別小売(卸)価格試算(税抜)'!P761="","",IF(ISNUMBER('ユーザー別小売(卸)価格試算(税抜)'!P761),IF(入力!$C$30=1,ROUNDDOWN('ユーザー別小売(卸)価格試算(税抜)'!P761*(1+入力!$C$31/100),-入力!$C$29),IF(入力!$C$30=2,ROUNDUP('ユーザー別小売(卸)価格試算(税抜)'!P761*(1+入力!$C$31/100),-入力!$C$29),IF(入力!$C$30=3,ROUND('ユーザー別小売(卸)価格試算(税抜)'!P761*(1+入力!$C$31/100),-入力!$C$29)))),'ユーザー別小売(卸)価格試算(税抜)'!P761))</f>
        <v/>
      </c>
      <c r="Q761" s="96">
        <f>'6桁'!Q761</f>
        <v>0</v>
      </c>
      <c r="V761" s="4"/>
      <c r="X761" s="4"/>
    </row>
    <row r="762" spans="2:24" ht="30" customHeight="1">
      <c r="B762" s="669"/>
      <c r="C762" s="674" t="s">
        <v>37</v>
      </c>
      <c r="D762" s="675"/>
      <c r="E762" s="676"/>
      <c r="F762" s="176" t="str">
        <f>IF('ユーザー別小売(卸)価格試算(税抜)'!F762="","",IF(ISNUMBER('ユーザー別小売(卸)価格試算(税抜)'!F762),IF(入力!$C$30=1,ROUNDDOWN('ユーザー別小売(卸)価格試算(税抜)'!F762*(1+入力!$C$31/100),-入力!$C$29),IF(入力!$C$30=2,ROUNDUP('ユーザー別小売(卸)価格試算(税抜)'!F762*(1+入力!$C$31/100),-入力!$C$29),IF(入力!$C$30=3,ROUND('ユーザー別小売(卸)価格試算(税抜)'!F762*(1+入力!$C$31/100),-入力!$C$29)))),'ユーザー別小売(卸)価格試算(税抜)'!F762))</f>
        <v/>
      </c>
      <c r="G762" s="96">
        <f>'6桁'!G762</f>
        <v>0</v>
      </c>
      <c r="H762" s="209" t="str">
        <f>IF('ユーザー別小売(卸)価格試算(税抜)'!H762="","",IF(ISNUMBER('ユーザー別小売(卸)価格試算(税抜)'!H762),IF(入力!$C$30=1,ROUNDDOWN('ユーザー別小売(卸)価格試算(税抜)'!H762*(1+入力!$C$31/100),-入力!$C$29),IF(入力!$C$30=2,ROUNDUP('ユーザー別小売(卸)価格試算(税抜)'!H762*(1+入力!$C$31/100),-入力!$C$29),IF(入力!$C$30=3,ROUND('ユーザー別小売(卸)価格試算(税抜)'!H762*(1+入力!$C$31/100),-入力!$C$29)))),'ユーザー別小売(卸)価格試算(税抜)'!H762))</f>
        <v/>
      </c>
      <c r="I762" s="96">
        <f>'6桁'!I762</f>
        <v>0</v>
      </c>
      <c r="J762" s="176">
        <f>IF('ユーザー別小売(卸)価格試算(税抜)'!J762="","",IF(ISNUMBER('ユーザー別小売(卸)価格試算(税抜)'!J762),IF(入力!$C$30=1,ROUNDDOWN('ユーザー別小売(卸)価格試算(税抜)'!J762*(1+入力!$C$31/100),-入力!$C$29),IF(入力!$C$30=2,ROUNDUP('ユーザー別小売(卸)価格試算(税抜)'!J762*(1+入力!$C$31/100),-入力!$C$29),IF(入力!$C$30=3,ROUND('ユーザー別小売(卸)価格試算(税抜)'!J762*(1+入力!$C$31/100),-入力!$C$29)))),'ユーザー別小売(卸)価格試算(税抜)'!J762))</f>
        <v>30360</v>
      </c>
      <c r="K762" s="96" t="str">
        <f>'6桁'!K762</f>
        <v>※</v>
      </c>
      <c r="L762" s="183" t="str">
        <f>IF('ユーザー別小売(卸)価格試算(税抜)'!L762="","",IF(ISNUMBER('ユーザー別小売(卸)価格試算(税抜)'!L762),IF(入力!$C$30=1,ROUNDDOWN('ユーザー別小売(卸)価格試算(税抜)'!L762*(1+入力!$C$31/100),-入力!$C$29),IF(入力!$C$30=2,ROUNDUP('ユーザー別小売(卸)価格試算(税抜)'!L762*(1+入力!$C$31/100),-入力!$C$29),IF(入力!$C$30=3,ROUND('ユーザー別小売(卸)価格試算(税抜)'!L762*(1+入力!$C$31/100),-入力!$C$29)))),'ユーザー別小売(卸)価格試算(税抜)'!L762))</f>
        <v/>
      </c>
      <c r="M762" s="96">
        <f>'6桁'!M762</f>
        <v>0</v>
      </c>
      <c r="N762" s="176" t="str">
        <f>IF('ユーザー別小売(卸)価格試算(税抜)'!N762="","",IF(ISNUMBER('ユーザー別小売(卸)価格試算(税抜)'!N762),IF(入力!$C$30=1,ROUNDDOWN('ユーザー別小売(卸)価格試算(税抜)'!N762*(1+入力!$C$31/100),-入力!$C$29),IF(入力!$C$30=2,ROUNDUP('ユーザー別小売(卸)価格試算(税抜)'!N762*(1+入力!$C$31/100),-入力!$C$29),IF(入力!$C$30=3,ROUND('ユーザー別小売(卸)価格試算(税抜)'!N762*(1+入力!$C$31/100),-入力!$C$29)))),'ユーザー別小売(卸)価格試算(税抜)'!N762))</f>
        <v/>
      </c>
      <c r="O762" s="96">
        <f>'6桁'!O762</f>
        <v>0</v>
      </c>
      <c r="P762" s="176" t="str">
        <f>IF('ユーザー別小売(卸)価格試算(税抜)'!P762="","",IF(ISNUMBER('ユーザー別小売(卸)価格試算(税抜)'!P762),IF(入力!$C$30=1,ROUNDDOWN('ユーザー別小売(卸)価格試算(税抜)'!P762*(1+入力!$C$31/100),-入力!$C$29),IF(入力!$C$30=2,ROUNDUP('ユーザー別小売(卸)価格試算(税抜)'!P762*(1+入力!$C$31/100),-入力!$C$29),IF(入力!$C$30=3,ROUND('ユーザー別小売(卸)価格試算(税抜)'!P762*(1+入力!$C$31/100),-入力!$C$29)))),'ユーザー別小売(卸)価格試算(税抜)'!P762))</f>
        <v/>
      </c>
      <c r="Q762" s="96">
        <f>'6桁'!Q762</f>
        <v>0</v>
      </c>
      <c r="V762" s="4"/>
      <c r="X762" s="4"/>
    </row>
    <row r="763" spans="2:24" ht="30" customHeight="1">
      <c r="B763" s="669"/>
      <c r="C763" s="674" t="s">
        <v>844</v>
      </c>
      <c r="D763" s="675"/>
      <c r="E763" s="676"/>
      <c r="F763" s="176">
        <f>IF('ユーザー別小売(卸)価格試算(税抜)'!F763="","",IF(ISNUMBER('ユーザー別小売(卸)価格試算(税抜)'!F763),IF(入力!$C$30=1,ROUNDDOWN('ユーザー別小売(卸)価格試算(税抜)'!F763*(1+入力!$C$31/100),-入力!$C$29),IF(入力!$C$30=2,ROUNDUP('ユーザー別小売(卸)価格試算(税抜)'!F763*(1+入力!$C$31/100),-入力!$C$29),IF(入力!$C$30=3,ROUND('ユーザー別小売(卸)価格試算(税抜)'!F763*(1+入力!$C$31/100),-入力!$C$29)))),'ユーザー別小売(卸)価格試算(税抜)'!F763))</f>
        <v>19800</v>
      </c>
      <c r="G763" s="96">
        <f>'6桁'!G763</f>
        <v>0</v>
      </c>
      <c r="H763" s="209" t="str">
        <f>IF('ユーザー別小売(卸)価格試算(税抜)'!H763="","",IF(ISNUMBER('ユーザー別小売(卸)価格試算(税抜)'!H763),IF(入力!$C$30=1,ROUNDDOWN('ユーザー別小売(卸)価格試算(税抜)'!H763*(1+入力!$C$31/100),-入力!$C$29),IF(入力!$C$30=2,ROUNDUP('ユーザー別小売(卸)価格試算(税抜)'!H763*(1+入力!$C$31/100),-入力!$C$29),IF(入力!$C$30=3,ROUND('ユーザー別小売(卸)価格試算(税抜)'!H763*(1+入力!$C$31/100),-入力!$C$29)))),'ユーザー別小売(卸)価格試算(税抜)'!H763))</f>
        <v/>
      </c>
      <c r="I763" s="96">
        <f>'6桁'!I763</f>
        <v>0</v>
      </c>
      <c r="J763" s="176" t="str">
        <f>IF('ユーザー別小売(卸)価格試算(税抜)'!J763="","",IF(ISNUMBER('ユーザー別小売(卸)価格試算(税抜)'!J763),IF(入力!$C$30=1,ROUNDDOWN('ユーザー別小売(卸)価格試算(税抜)'!J763*(1+入力!$C$31/100),-入力!$C$29),IF(入力!$C$30=2,ROUNDUP('ユーザー別小売(卸)価格試算(税抜)'!J763*(1+入力!$C$31/100),-入力!$C$29),IF(入力!$C$30=3,ROUND('ユーザー別小売(卸)価格試算(税抜)'!J763*(1+入力!$C$31/100),-入力!$C$29)))),'ユーザー別小売(卸)価格試算(税抜)'!J763))</f>
        <v/>
      </c>
      <c r="K763" s="96">
        <f>'6桁'!K763</f>
        <v>0</v>
      </c>
      <c r="L763" s="183" t="str">
        <f>IF('ユーザー別小売(卸)価格試算(税抜)'!L763="","",IF(ISNUMBER('ユーザー別小売(卸)価格試算(税抜)'!L763),IF(入力!$C$30=1,ROUNDDOWN('ユーザー別小売(卸)価格試算(税抜)'!L763*(1+入力!$C$31/100),-入力!$C$29),IF(入力!$C$30=2,ROUNDUP('ユーザー別小売(卸)価格試算(税抜)'!L763*(1+入力!$C$31/100),-入力!$C$29),IF(入力!$C$30=3,ROUND('ユーザー別小売(卸)価格試算(税抜)'!L763*(1+入力!$C$31/100),-入力!$C$29)))),'ユーザー別小売(卸)価格試算(税抜)'!L763))</f>
        <v/>
      </c>
      <c r="M763" s="96">
        <f>'6桁'!M763</f>
        <v>0</v>
      </c>
      <c r="N763" s="176" t="str">
        <f>IF('ユーザー別小売(卸)価格試算(税抜)'!N763="","",IF(ISNUMBER('ユーザー別小売(卸)価格試算(税抜)'!N763),IF(入力!$C$30=1,ROUNDDOWN('ユーザー別小売(卸)価格試算(税抜)'!N763*(1+入力!$C$31/100),-入力!$C$29),IF(入力!$C$30=2,ROUNDUP('ユーザー別小売(卸)価格試算(税抜)'!N763*(1+入力!$C$31/100),-入力!$C$29),IF(入力!$C$30=3,ROUND('ユーザー別小売(卸)価格試算(税抜)'!N763*(1+入力!$C$31/100),-入力!$C$29)))),'ユーザー別小売(卸)価格試算(税抜)'!N763))</f>
        <v/>
      </c>
      <c r="O763" s="96">
        <f>'6桁'!O763</f>
        <v>0</v>
      </c>
      <c r="P763" s="176" t="str">
        <f>IF('ユーザー別小売(卸)価格試算(税抜)'!P763="","",IF(ISNUMBER('ユーザー別小売(卸)価格試算(税抜)'!P763),IF(入力!$C$30=1,ROUNDDOWN('ユーザー別小売(卸)価格試算(税抜)'!P763*(1+入力!$C$31/100),-入力!$C$29),IF(入力!$C$30=2,ROUNDUP('ユーザー別小売(卸)価格試算(税抜)'!P763*(1+入力!$C$31/100),-入力!$C$29),IF(入力!$C$30=3,ROUND('ユーザー別小売(卸)価格試算(税抜)'!P763*(1+入力!$C$31/100),-入力!$C$29)))),'ユーザー別小売(卸)価格試算(税抜)'!P763))</f>
        <v/>
      </c>
      <c r="Q763" s="96">
        <f>'6桁'!Q763</f>
        <v>0</v>
      </c>
      <c r="V763" s="4"/>
      <c r="X763" s="4"/>
    </row>
    <row r="764" spans="2:24" ht="30" customHeight="1">
      <c r="B764" s="669"/>
      <c r="C764" s="674" t="s">
        <v>61</v>
      </c>
      <c r="D764" s="675"/>
      <c r="E764" s="676"/>
      <c r="F764" s="176" t="str">
        <f>IF('ユーザー別小売(卸)価格試算(税抜)'!F764="","",IF(ISNUMBER('ユーザー別小売(卸)価格試算(税抜)'!F764),IF(入力!$C$30=1,ROUNDDOWN('ユーザー別小売(卸)価格試算(税抜)'!F764*(1+入力!$C$31/100),-入力!$C$29),IF(入力!$C$30=2,ROUNDUP('ユーザー別小売(卸)価格試算(税抜)'!F764*(1+入力!$C$31/100),-入力!$C$29),IF(入力!$C$30=3,ROUND('ユーザー別小売(卸)価格試算(税抜)'!F764*(1+入力!$C$31/100),-入力!$C$29)))),'ユーザー別小売(卸)価格試算(税抜)'!F764))</f>
        <v/>
      </c>
      <c r="G764" s="96">
        <f>'6桁'!G764</f>
        <v>0</v>
      </c>
      <c r="H764" s="183">
        <f>IF('ユーザー別小売(卸)価格試算(税抜)'!H764="","",IF(ISNUMBER('ユーザー別小売(卸)価格試算(税抜)'!H764),IF(入力!$C$30=1,ROUNDDOWN('ユーザー別小売(卸)価格試算(税抜)'!H764*(1+入力!$C$31/100),-入力!$C$29),IF(入力!$C$30=2,ROUNDUP('ユーザー別小売(卸)価格試算(税抜)'!H764*(1+入力!$C$31/100),-入力!$C$29),IF(入力!$C$30=3,ROUND('ユーザー別小売(卸)価格試算(税抜)'!H764*(1+入力!$C$31/100),-入力!$C$29)))),'ユーザー別小売(卸)価格試算(税抜)'!H764))</f>
        <v>20680</v>
      </c>
      <c r="I764" s="96" t="str">
        <f>'6桁'!I764</f>
        <v>SP
LT38</v>
      </c>
      <c r="J764" s="176" t="str">
        <f>IF('ユーザー別小売(卸)価格試算(税抜)'!J764="","",IF(ISNUMBER('ユーザー別小売(卸)価格試算(税抜)'!J764),IF(入力!$C$30=1,ROUNDDOWN('ユーザー別小売(卸)価格試算(税抜)'!J764*(1+入力!$C$31/100),-入力!$C$29),IF(入力!$C$30=2,ROUNDUP('ユーザー別小売(卸)価格試算(税抜)'!J764*(1+入力!$C$31/100),-入力!$C$29),IF(入力!$C$30=3,ROUND('ユーザー別小売(卸)価格試算(税抜)'!J764*(1+入力!$C$31/100),-入力!$C$29)))),'ユーザー別小売(卸)価格試算(税抜)'!J764))</f>
        <v/>
      </c>
      <c r="K764" s="96">
        <f>'6桁'!K764</f>
        <v>0</v>
      </c>
      <c r="L764" s="183" t="str">
        <f>IF('ユーザー別小売(卸)価格試算(税抜)'!L764="","",IF(ISNUMBER('ユーザー別小売(卸)価格試算(税抜)'!L764),IF(入力!$C$30=1,ROUNDDOWN('ユーザー別小売(卸)価格試算(税抜)'!L764*(1+入力!$C$31/100),-入力!$C$29),IF(入力!$C$30=2,ROUNDUP('ユーザー別小売(卸)価格試算(税抜)'!L764*(1+入力!$C$31/100),-入力!$C$29),IF(入力!$C$30=3,ROUND('ユーザー別小売(卸)価格試算(税抜)'!L764*(1+入力!$C$31/100),-入力!$C$29)))),'ユーザー別小売(卸)価格試算(税抜)'!L764))</f>
        <v/>
      </c>
      <c r="M764" s="96">
        <f>'6桁'!M764</f>
        <v>0</v>
      </c>
      <c r="N764" s="176" t="str">
        <f>IF('ユーザー別小売(卸)価格試算(税抜)'!N764="","",IF(ISNUMBER('ユーザー別小売(卸)価格試算(税抜)'!N764),IF(入力!$C$30=1,ROUNDDOWN('ユーザー別小売(卸)価格試算(税抜)'!N764*(1+入力!$C$31/100),-入力!$C$29),IF(入力!$C$30=2,ROUNDUP('ユーザー別小売(卸)価格試算(税抜)'!N764*(1+入力!$C$31/100),-入力!$C$29),IF(入力!$C$30=3,ROUND('ユーザー別小売(卸)価格試算(税抜)'!N764*(1+入力!$C$31/100),-入力!$C$29)))),'ユーザー別小売(卸)価格試算(税抜)'!N764))</f>
        <v/>
      </c>
      <c r="O764" s="96">
        <f>'6桁'!O764</f>
        <v>0</v>
      </c>
      <c r="P764" s="176" t="str">
        <f>IF('ユーザー別小売(卸)価格試算(税抜)'!P764="","",IF(ISNUMBER('ユーザー別小売(卸)価格試算(税抜)'!P764),IF(入力!$C$30=1,ROUNDDOWN('ユーザー別小売(卸)価格試算(税抜)'!P764*(1+入力!$C$31/100),-入力!$C$29),IF(入力!$C$30=2,ROUNDUP('ユーザー別小売(卸)価格試算(税抜)'!P764*(1+入力!$C$31/100),-入力!$C$29),IF(入力!$C$30=3,ROUND('ユーザー別小売(卸)価格試算(税抜)'!P764*(1+入力!$C$31/100),-入力!$C$29)))),'ユーザー別小売(卸)価格試算(税抜)'!P764))</f>
        <v/>
      </c>
      <c r="Q764" s="96">
        <f>'6桁'!Q764</f>
        <v>0</v>
      </c>
      <c r="V764" s="4"/>
      <c r="X764" s="4"/>
    </row>
    <row r="765" spans="2:24" ht="30" customHeight="1">
      <c r="B765" s="669"/>
      <c r="C765" s="674" t="s">
        <v>845</v>
      </c>
      <c r="D765" s="675"/>
      <c r="E765" s="676"/>
      <c r="F765" s="176">
        <f>IF('ユーザー別小売(卸)価格試算(税抜)'!F765="","",IF(ISNUMBER('ユーザー別小売(卸)価格試算(税抜)'!F765),IF(入力!$C$30=1,ROUNDDOWN('ユーザー別小売(卸)価格試算(税抜)'!F765*(1+入力!$C$31/100),-入力!$C$29),IF(入力!$C$30=2,ROUNDUP('ユーザー別小売(卸)価格試算(税抜)'!F765*(1+入力!$C$31/100),-入力!$C$29),IF(入力!$C$30=3,ROUND('ユーザー別小売(卸)価格試算(税抜)'!F765*(1+入力!$C$31/100),-入力!$C$29)))),'ユーザー別小売(卸)価格試算(税抜)'!F765))</f>
        <v>21890</v>
      </c>
      <c r="G765" s="96">
        <f>'6桁'!G765</f>
        <v>0</v>
      </c>
      <c r="H765" s="209" t="str">
        <f>IF('ユーザー別小売(卸)価格試算(税抜)'!H765="","",IF(ISNUMBER('ユーザー別小売(卸)価格試算(税抜)'!H765),IF(入力!$C$30=1,ROUNDDOWN('ユーザー別小売(卸)価格試算(税抜)'!H765*(1+入力!$C$31/100),-入力!$C$29),IF(入力!$C$30=2,ROUNDUP('ユーザー別小売(卸)価格試算(税抜)'!H765*(1+入力!$C$31/100),-入力!$C$29),IF(入力!$C$30=3,ROUND('ユーザー別小売(卸)価格試算(税抜)'!H765*(1+入力!$C$31/100),-入力!$C$29)))),'ユーザー別小売(卸)価格試算(税抜)'!H765))</f>
        <v/>
      </c>
      <c r="I765" s="96">
        <f>'6桁'!I765</f>
        <v>0</v>
      </c>
      <c r="J765" s="176" t="str">
        <f>IF('ユーザー別小売(卸)価格試算(税抜)'!J765="","",IF(ISNUMBER('ユーザー別小売(卸)価格試算(税抜)'!J765),IF(入力!$C$30=1,ROUNDDOWN('ユーザー別小売(卸)価格試算(税抜)'!J765*(1+入力!$C$31/100),-入力!$C$29),IF(入力!$C$30=2,ROUNDUP('ユーザー別小売(卸)価格試算(税抜)'!J765*(1+入力!$C$31/100),-入力!$C$29),IF(入力!$C$30=3,ROUND('ユーザー別小売(卸)価格試算(税抜)'!J765*(1+入力!$C$31/100),-入力!$C$29)))),'ユーザー別小売(卸)価格試算(税抜)'!J765))</f>
        <v/>
      </c>
      <c r="K765" s="96">
        <f>'6桁'!K765</f>
        <v>0</v>
      </c>
      <c r="L765" s="183" t="str">
        <f>IF('ユーザー別小売(卸)価格試算(税抜)'!L765="","",IF(ISNUMBER('ユーザー別小売(卸)価格試算(税抜)'!L765),IF(入力!$C$30=1,ROUNDDOWN('ユーザー別小売(卸)価格試算(税抜)'!L765*(1+入力!$C$31/100),-入力!$C$29),IF(入力!$C$30=2,ROUNDUP('ユーザー別小売(卸)価格試算(税抜)'!L765*(1+入力!$C$31/100),-入力!$C$29),IF(入力!$C$30=3,ROUND('ユーザー別小売(卸)価格試算(税抜)'!L765*(1+入力!$C$31/100),-入力!$C$29)))),'ユーザー別小売(卸)価格試算(税抜)'!L765))</f>
        <v/>
      </c>
      <c r="M765" s="96">
        <f>'6桁'!M765</f>
        <v>0</v>
      </c>
      <c r="N765" s="176" t="str">
        <f>IF('ユーザー別小売(卸)価格試算(税抜)'!N765="","",IF(ISNUMBER('ユーザー別小売(卸)価格試算(税抜)'!N765),IF(入力!$C$30=1,ROUNDDOWN('ユーザー別小売(卸)価格試算(税抜)'!N765*(1+入力!$C$31/100),-入力!$C$29),IF(入力!$C$30=2,ROUNDUP('ユーザー別小売(卸)価格試算(税抜)'!N765*(1+入力!$C$31/100),-入力!$C$29),IF(入力!$C$30=3,ROUND('ユーザー別小売(卸)価格試算(税抜)'!N765*(1+入力!$C$31/100),-入力!$C$29)))),'ユーザー別小売(卸)価格試算(税抜)'!N765))</f>
        <v/>
      </c>
      <c r="O765" s="96">
        <f>'6桁'!O765</f>
        <v>0</v>
      </c>
      <c r="P765" s="176" t="str">
        <f>IF('ユーザー別小売(卸)価格試算(税抜)'!P765="","",IF(ISNUMBER('ユーザー別小売(卸)価格試算(税抜)'!P765),IF(入力!$C$30=1,ROUNDDOWN('ユーザー別小売(卸)価格試算(税抜)'!P765*(1+入力!$C$31/100),-入力!$C$29),IF(入力!$C$30=2,ROUNDUP('ユーザー別小売(卸)価格試算(税抜)'!P765*(1+入力!$C$31/100),-入力!$C$29),IF(入力!$C$30=3,ROUND('ユーザー別小売(卸)価格試算(税抜)'!P765*(1+入力!$C$31/100),-入力!$C$29)))),'ユーザー別小売(卸)価格試算(税抜)'!P765))</f>
        <v/>
      </c>
      <c r="Q765" s="96">
        <f>'6桁'!Q765</f>
        <v>0</v>
      </c>
      <c r="V765" s="4"/>
      <c r="X765" s="4"/>
    </row>
    <row r="766" spans="2:24" ht="30" customHeight="1">
      <c r="B766" s="670"/>
      <c r="C766" s="677" t="s">
        <v>846</v>
      </c>
      <c r="D766" s="678"/>
      <c r="E766" s="679"/>
      <c r="F766" s="177">
        <f>IF('ユーザー別小売(卸)価格試算(税抜)'!F766="","",IF(ISNUMBER('ユーザー別小売(卸)価格試算(税抜)'!F766),IF(入力!$C$30=1,ROUNDDOWN('ユーザー別小売(卸)価格試算(税抜)'!F766*(1+入力!$C$31/100),-入力!$C$29),IF(入力!$C$30=2,ROUNDUP('ユーザー別小売(卸)価格試算(税抜)'!F766*(1+入力!$C$31/100),-入力!$C$29),IF(入力!$C$30=3,ROUND('ユーザー別小売(卸)価格試算(税抜)'!F766*(1+入力!$C$31/100),-入力!$C$29)))),'ユーザー別小売(卸)価格試算(税抜)'!F766))</f>
        <v>27390</v>
      </c>
      <c r="G766" s="99">
        <f>'6桁'!G766</f>
        <v>0</v>
      </c>
      <c r="H766" s="211" t="str">
        <f>IF('ユーザー別小売(卸)価格試算(税抜)'!H766="","",IF(ISNUMBER('ユーザー別小売(卸)価格試算(税抜)'!H766),IF(入力!$C$30=1,ROUNDDOWN('ユーザー別小売(卸)価格試算(税抜)'!H766*(1+入力!$C$31/100),-入力!$C$29),IF(入力!$C$30=2,ROUNDUP('ユーザー別小売(卸)価格試算(税抜)'!H766*(1+入力!$C$31/100),-入力!$C$29),IF(入力!$C$30=3,ROUND('ユーザー別小売(卸)価格試算(税抜)'!H766*(1+入力!$C$31/100),-入力!$C$29)))),'ユーザー別小売(卸)価格試算(税抜)'!H766))</f>
        <v/>
      </c>
      <c r="I766" s="99">
        <f>'6桁'!I766</f>
        <v>0</v>
      </c>
      <c r="J766" s="177" t="str">
        <f>IF('ユーザー別小売(卸)価格試算(税抜)'!J766="","",IF(ISNUMBER('ユーザー別小売(卸)価格試算(税抜)'!J766),IF(入力!$C$30=1,ROUNDDOWN('ユーザー別小売(卸)価格試算(税抜)'!J766*(1+入力!$C$31/100),-入力!$C$29),IF(入力!$C$30=2,ROUNDUP('ユーザー別小売(卸)価格試算(税抜)'!J766*(1+入力!$C$31/100),-入力!$C$29),IF(入力!$C$30=3,ROUND('ユーザー別小売(卸)価格試算(税抜)'!J766*(1+入力!$C$31/100),-入力!$C$29)))),'ユーザー別小売(卸)価格試算(税抜)'!J766))</f>
        <v/>
      </c>
      <c r="K766" s="99">
        <f>'6桁'!K766</f>
        <v>0</v>
      </c>
      <c r="L766" s="184">
        <f>IF('ユーザー別小売(卸)価格試算(税抜)'!L766="","",IF(ISNUMBER('ユーザー別小売(卸)価格試算(税抜)'!L766),IF(入力!$C$30=1,ROUNDDOWN('ユーザー別小売(卸)価格試算(税抜)'!L766*(1+入力!$C$31/100),-入力!$C$29),IF(入力!$C$30=2,ROUNDUP('ユーザー別小売(卸)価格試算(税抜)'!L766*(1+入力!$C$31/100),-入力!$C$29),IF(入力!$C$30=3,ROUND('ユーザー別小売(卸)価格試算(税抜)'!L766*(1+入力!$C$31/100),-入力!$C$29)))),'ユーザー別小売(卸)価格試算(税抜)'!L766))</f>
        <v>28160</v>
      </c>
      <c r="M766" s="99">
        <f>'6桁'!M766</f>
        <v>0</v>
      </c>
      <c r="N766" s="177" t="str">
        <f>IF('ユーザー別小売(卸)価格試算(税抜)'!N766="","",IF(ISNUMBER('ユーザー別小売(卸)価格試算(税抜)'!N766),IF(入力!$C$30=1,ROUNDDOWN('ユーザー別小売(卸)価格試算(税抜)'!N766*(1+入力!$C$31/100),-入力!$C$29),IF(入力!$C$30=2,ROUNDUP('ユーザー別小売(卸)価格試算(税抜)'!N766*(1+入力!$C$31/100),-入力!$C$29),IF(入力!$C$30=3,ROUND('ユーザー別小売(卸)価格試算(税抜)'!N766*(1+入力!$C$31/100),-入力!$C$29)))),'ユーザー別小売(卸)価格試算(税抜)'!N766))</f>
        <v/>
      </c>
      <c r="O766" s="99">
        <f>'6桁'!O766</f>
        <v>0</v>
      </c>
      <c r="P766" s="177" t="str">
        <f>IF('ユーザー別小売(卸)価格試算(税抜)'!P766="","",IF(ISNUMBER('ユーザー別小売(卸)価格試算(税抜)'!P766),IF(入力!$C$30=1,ROUNDDOWN('ユーザー別小売(卸)価格試算(税抜)'!P766*(1+入力!$C$31/100),-入力!$C$29),IF(入力!$C$30=2,ROUNDUP('ユーザー別小売(卸)価格試算(税抜)'!P766*(1+入力!$C$31/100),-入力!$C$29),IF(入力!$C$30=3,ROUND('ユーザー別小売(卸)価格試算(税抜)'!P766*(1+入力!$C$31/100),-入力!$C$29)))),'ユーザー別小売(卸)価格試算(税抜)'!P766))</f>
        <v/>
      </c>
      <c r="Q766" s="99">
        <f>'6桁'!Q766</f>
        <v>0</v>
      </c>
      <c r="V766" s="4"/>
      <c r="X766" s="4"/>
    </row>
    <row r="767" spans="2:24" ht="30" customHeight="1">
      <c r="B767" s="696">
        <v>14</v>
      </c>
      <c r="C767" s="671" t="s">
        <v>38</v>
      </c>
      <c r="D767" s="672"/>
      <c r="E767" s="673"/>
      <c r="F767" s="175" t="str">
        <f>IF('ユーザー別小売(卸)価格試算(税抜)'!F767="","",IF(ISNUMBER('ユーザー別小売(卸)価格試算(税抜)'!F767),IF(入力!$C$30=1,ROUNDDOWN('ユーザー別小売(卸)価格試算(税抜)'!F767*(1+入力!$C$31/100),-入力!$C$29),IF(入力!$C$30=2,ROUNDUP('ユーザー別小売(卸)価格試算(税抜)'!F767*(1+入力!$C$31/100),-入力!$C$29),IF(入力!$C$30=3,ROUND('ユーザー別小売(卸)価格試算(税抜)'!F767*(1+入力!$C$31/100),-入力!$C$29)))),'ユーザー別小売(卸)価格試算(税抜)'!F767))</f>
        <v/>
      </c>
      <c r="G767" s="97">
        <f>'6桁'!G767</f>
        <v>0</v>
      </c>
      <c r="H767" s="212" t="str">
        <f>IF('ユーザー別小売(卸)価格試算(税抜)'!H767="","",IF(ISNUMBER('ユーザー別小売(卸)価格試算(税抜)'!H767),IF(入力!$C$30=1,ROUNDDOWN('ユーザー別小売(卸)価格試算(税抜)'!H767*(1+入力!$C$31/100),-入力!$C$29),IF(入力!$C$30=2,ROUNDUP('ユーザー別小売(卸)価格試算(税抜)'!H767*(1+入力!$C$31/100),-入力!$C$29),IF(入力!$C$30=3,ROUND('ユーザー別小売(卸)価格試算(税抜)'!H767*(1+入力!$C$31/100),-入力!$C$29)))),'ユーザー別小売(卸)価格試算(税抜)'!H767))</f>
        <v/>
      </c>
      <c r="I767" s="97">
        <f>'6桁'!I767</f>
        <v>0</v>
      </c>
      <c r="J767" s="175">
        <f>IF('ユーザー別小売(卸)価格試算(税抜)'!J767="","",IF(ISNUMBER('ユーザー別小売(卸)価格試算(税抜)'!J767),IF(入力!$C$30=1,ROUNDDOWN('ユーザー別小売(卸)価格試算(税抜)'!J767*(1+入力!$C$31/100),-入力!$C$29),IF(入力!$C$30=2,ROUNDUP('ユーザー別小売(卸)価格試算(税抜)'!J767*(1+入力!$C$31/100),-入力!$C$29),IF(入力!$C$30=3,ROUND('ユーザー別小売(卸)価格試算(税抜)'!J767*(1+入力!$C$31/100),-入力!$C$29)))),'ユーザー別小売(卸)価格試算(税抜)'!J767))</f>
        <v>23980</v>
      </c>
      <c r="K767" s="97">
        <f>'6桁'!K767</f>
        <v>0</v>
      </c>
      <c r="L767" s="199" t="str">
        <f>IF('ユーザー別小売(卸)価格試算(税抜)'!L767="","",IF(ISNUMBER('ユーザー別小売(卸)価格試算(税抜)'!L767),IF(入力!$C$30=1,ROUNDDOWN('ユーザー別小売(卸)価格試算(税抜)'!L767*(1+入力!$C$31/100),-入力!$C$29),IF(入力!$C$30=2,ROUNDUP('ユーザー別小売(卸)価格試算(税抜)'!L767*(1+入力!$C$31/100),-入力!$C$29),IF(入力!$C$30=3,ROUND('ユーザー別小売(卸)価格試算(税抜)'!L767*(1+入力!$C$31/100),-入力!$C$29)))),'ユーザー別小売(卸)価格試算(税抜)'!L767))</f>
        <v/>
      </c>
      <c r="M767" s="97">
        <f>'6桁'!M767</f>
        <v>0</v>
      </c>
      <c r="N767" s="175" t="str">
        <f>IF('ユーザー別小売(卸)価格試算(税抜)'!N767="","",IF(ISNUMBER('ユーザー別小売(卸)価格試算(税抜)'!N767),IF(入力!$C$30=1,ROUNDDOWN('ユーザー別小売(卸)価格試算(税抜)'!N767*(1+入力!$C$31/100),-入力!$C$29),IF(入力!$C$30=2,ROUNDUP('ユーザー別小売(卸)価格試算(税抜)'!N767*(1+入力!$C$31/100),-入力!$C$29),IF(入力!$C$30=3,ROUND('ユーザー別小売(卸)価格試算(税抜)'!N767*(1+入力!$C$31/100),-入力!$C$29)))),'ユーザー別小売(卸)価格試算(税抜)'!N767))</f>
        <v/>
      </c>
      <c r="O767" s="97">
        <f>'6桁'!O767</f>
        <v>0</v>
      </c>
      <c r="P767" s="175" t="str">
        <f>IF('ユーザー別小売(卸)価格試算(税抜)'!P767="","",IF(ISNUMBER('ユーザー別小売(卸)価格試算(税抜)'!P767),IF(入力!$C$30=1,ROUNDDOWN('ユーザー別小売(卸)価格試算(税抜)'!P767*(1+入力!$C$31/100),-入力!$C$29),IF(入力!$C$30=2,ROUNDUP('ユーザー別小売(卸)価格試算(税抜)'!P767*(1+入力!$C$31/100),-入力!$C$29),IF(入力!$C$30=3,ROUND('ユーザー別小売(卸)価格試算(税抜)'!P767*(1+入力!$C$31/100),-入力!$C$29)))),'ユーザー別小売(卸)価格試算(税抜)'!P767))</f>
        <v/>
      </c>
      <c r="Q767" s="97">
        <f>'6桁'!Q767</f>
        <v>0</v>
      </c>
      <c r="V767" s="4"/>
      <c r="X767" s="4"/>
    </row>
    <row r="768" spans="2:24" ht="30" customHeight="1" thickBot="1">
      <c r="B768" s="697"/>
      <c r="C768" s="698" t="s">
        <v>39</v>
      </c>
      <c r="D768" s="699"/>
      <c r="E768" s="700"/>
      <c r="F768" s="176" t="str">
        <f>IF('ユーザー別小売(卸)価格試算(税抜)'!F768="","",IF(ISNUMBER('ユーザー別小売(卸)価格試算(税抜)'!F768),IF(入力!$C$30=1,ROUNDDOWN('ユーザー別小売(卸)価格試算(税抜)'!F768*(1+入力!$C$31/100),-入力!$C$29),IF(入力!$C$30=2,ROUNDUP('ユーザー別小売(卸)価格試算(税抜)'!F768*(1+入力!$C$31/100),-入力!$C$29),IF(入力!$C$30=3,ROUND('ユーザー別小売(卸)価格試算(税抜)'!F768*(1+入力!$C$31/100),-入力!$C$29)))),'ユーザー別小売(卸)価格試算(税抜)'!F768))</f>
        <v/>
      </c>
      <c r="G768" s="96">
        <f>'6桁'!G768</f>
        <v>0</v>
      </c>
      <c r="H768" s="213" t="str">
        <f>IF('ユーザー別小売(卸)価格試算(税抜)'!H768="","",IF(ISNUMBER('ユーザー別小売(卸)価格試算(税抜)'!H768),IF(入力!$C$30=1,ROUNDDOWN('ユーザー別小売(卸)価格試算(税抜)'!H768*(1+入力!$C$31/100),-入力!$C$29),IF(入力!$C$30=2,ROUNDUP('ユーザー別小売(卸)価格試算(税抜)'!H768*(1+入力!$C$31/100),-入力!$C$29),IF(入力!$C$30=3,ROUND('ユーザー別小売(卸)価格試算(税抜)'!H768*(1+入力!$C$31/100),-入力!$C$29)))),'ユーザー別小売(卸)価格試算(税抜)'!H768))</f>
        <v/>
      </c>
      <c r="I768" s="119">
        <f>'6桁'!I768</f>
        <v>0</v>
      </c>
      <c r="J768" s="176">
        <f>IF('ユーザー別小売(卸)価格試算(税抜)'!J768="","",IF(ISNUMBER('ユーザー別小売(卸)価格試算(税抜)'!J768),IF(入力!$C$30=1,ROUNDDOWN('ユーザー別小売(卸)価格試算(税抜)'!J768*(1+入力!$C$31/100),-入力!$C$29),IF(入力!$C$30=2,ROUNDUP('ユーザー別小売(卸)価格試算(税抜)'!J768*(1+入力!$C$31/100),-入力!$C$29),IF(入力!$C$30=3,ROUND('ユーザー別小売(卸)価格試算(税抜)'!J768*(1+入力!$C$31/100),-入力!$C$29)))),'ユーザー別小売(卸)価格試算(税抜)'!J768))</f>
        <v>28160</v>
      </c>
      <c r="K768" s="96" t="str">
        <f>'6桁'!K768</f>
        <v>SP
355★</v>
      </c>
      <c r="L768" s="183" t="str">
        <f>IF('ユーザー別小売(卸)価格試算(税抜)'!L768="","",IF(ISNUMBER('ユーザー別小売(卸)価格試算(税抜)'!L768),IF(入力!$C$30=1,ROUNDDOWN('ユーザー別小売(卸)価格試算(税抜)'!L768*(1+入力!$C$31/100),-入力!$C$29),IF(入力!$C$30=2,ROUNDUP('ユーザー別小売(卸)価格試算(税抜)'!L768*(1+入力!$C$31/100),-入力!$C$29),IF(入力!$C$30=3,ROUND('ユーザー別小売(卸)価格試算(税抜)'!L768*(1+入力!$C$31/100),-入力!$C$29)))),'ユーザー別小売(卸)価格試算(税抜)'!L768))</f>
        <v/>
      </c>
      <c r="M768" s="96">
        <f>'6桁'!M768</f>
        <v>0</v>
      </c>
      <c r="N768" s="118" t="str">
        <f>IF('ユーザー別小売(卸)価格試算(税抜)'!N768="","",IF(ISNUMBER('ユーザー別小売(卸)価格試算(税抜)'!N768),IF(入力!$C$30=1,ROUNDDOWN('ユーザー別小売(卸)価格試算(税抜)'!N768*(1+入力!$C$31/100),-入力!$C$29),IF(入力!$C$30=2,ROUNDUP('ユーザー別小売(卸)価格試算(税抜)'!N768*(1+入力!$C$31/100),-入力!$C$29),IF(入力!$C$30=3,ROUND('ユーザー別小売(卸)価格試算(税抜)'!N768*(1+入力!$C$31/100),-入力!$C$29)))),'ユーザー別小売(卸)価格試算(税抜)'!N768))</f>
        <v/>
      </c>
      <c r="O768" s="119">
        <f>'6桁'!O768</f>
        <v>0</v>
      </c>
      <c r="P768" s="118" t="str">
        <f>IF('ユーザー別小売(卸)価格試算(税抜)'!P768="","",IF(ISNUMBER('ユーザー別小売(卸)価格試算(税抜)'!P768),IF(入力!$C$30=1,ROUNDDOWN('ユーザー別小売(卸)価格試算(税抜)'!P768*(1+入力!$C$31/100),-入力!$C$29),IF(入力!$C$30=2,ROUNDUP('ユーザー別小売(卸)価格試算(税抜)'!P768*(1+入力!$C$31/100),-入力!$C$29),IF(入力!$C$30=3,ROUND('ユーザー別小売(卸)価格試算(税抜)'!P768*(1+入力!$C$31/100),-入力!$C$29)))),'ユーザー別小売(卸)価格試算(税抜)'!P768))</f>
        <v/>
      </c>
      <c r="Q768" s="119">
        <f>'6桁'!Q768</f>
        <v>0</v>
      </c>
      <c r="T768" s="40" t="s">
        <v>719</v>
      </c>
      <c r="V768" s="4"/>
      <c r="X768" s="4"/>
    </row>
    <row r="769" spans="2:27" ht="35.25" customHeight="1">
      <c r="B769" s="545" t="s">
        <v>2121</v>
      </c>
      <c r="C769" s="545"/>
      <c r="D769" s="545"/>
      <c r="E769" s="545"/>
      <c r="F769" s="545"/>
      <c r="G769" s="545"/>
      <c r="H769" s="545"/>
      <c r="I769" s="545"/>
      <c r="J769" s="545"/>
      <c r="K769" s="545"/>
      <c r="L769" s="545"/>
      <c r="M769" s="545"/>
      <c r="N769" s="545"/>
      <c r="O769" s="545"/>
      <c r="P769" s="546"/>
      <c r="Q769" s="546"/>
      <c r="R769" s="546"/>
      <c r="S769" s="546"/>
      <c r="T769" s="546"/>
      <c r="U769" s="546"/>
    </row>
    <row r="770" spans="2:27" ht="13.5" customHeight="1"/>
    <row r="775" spans="2:27" ht="14.25" thickBot="1"/>
    <row r="776" spans="2:27" ht="25.5" customHeight="1" thickTop="1" thickBot="1">
      <c r="B776" s="518" t="s">
        <v>531</v>
      </c>
      <c r="C776" s="519"/>
      <c r="D776" s="519"/>
      <c r="E776" s="519"/>
      <c r="F776" s="519"/>
      <c r="G776" s="519"/>
      <c r="H776" s="519"/>
      <c r="I776" s="519"/>
      <c r="J776" s="519"/>
      <c r="K776" s="519"/>
      <c r="L776" s="519"/>
      <c r="M776" s="519"/>
      <c r="N776" s="519"/>
      <c r="O776" s="519"/>
      <c r="P776" s="519"/>
      <c r="Q776" s="519"/>
      <c r="R776" s="519"/>
      <c r="S776" s="519"/>
      <c r="T776" s="519"/>
      <c r="U776" s="519"/>
      <c r="V776" s="519"/>
      <c r="W776" s="519"/>
      <c r="X776" s="519"/>
      <c r="Y776" s="519"/>
      <c r="Z776" s="519"/>
      <c r="AA776" s="520"/>
    </row>
    <row r="777" spans="2:27" ht="25.5" customHeight="1" thickTop="1" thickBot="1">
      <c r="B777" s="24"/>
      <c r="C777" s="24"/>
      <c r="D777" s="24"/>
      <c r="E777" s="24"/>
      <c r="F777" s="82"/>
      <c r="G777" s="24"/>
      <c r="H777" s="82"/>
      <c r="I777" s="24"/>
      <c r="J777" s="82"/>
      <c r="K777" s="24"/>
      <c r="L777" s="82"/>
      <c r="M777" s="24"/>
      <c r="N777" s="82"/>
      <c r="O777" s="24"/>
      <c r="P777" s="82"/>
      <c r="Q777" s="24"/>
      <c r="R777" s="82"/>
      <c r="S777" s="24"/>
      <c r="T777" s="82"/>
      <c r="U777" s="24"/>
      <c r="V777" s="82"/>
      <c r="W777" s="24"/>
      <c r="X777" s="82"/>
      <c r="Y777" s="24"/>
    </row>
    <row r="778" spans="2:27" ht="20.100000000000001" customHeight="1" thickBot="1">
      <c r="B778" s="691" t="s">
        <v>452</v>
      </c>
      <c r="C778" s="534" t="s">
        <v>524</v>
      </c>
      <c r="D778" s="637"/>
      <c r="E778" s="535"/>
      <c r="F778" s="531" t="s">
        <v>453</v>
      </c>
      <c r="G778" s="532"/>
      <c r="H778" s="532"/>
      <c r="I778" s="532"/>
      <c r="J778" s="532"/>
      <c r="K778" s="532"/>
      <c r="L778" s="532"/>
      <c r="M778" s="532"/>
      <c r="N778" s="532"/>
      <c r="O778" s="532"/>
      <c r="P778" s="532"/>
      <c r="Q778" s="532"/>
      <c r="R778" s="532"/>
      <c r="S778" s="533"/>
      <c r="T778" s="11"/>
      <c r="U778" s="11"/>
    </row>
    <row r="779" spans="2:27" ht="39.950000000000003" customHeight="1">
      <c r="B779" s="692"/>
      <c r="C779" s="536"/>
      <c r="D779" s="547"/>
      <c r="E779" s="537"/>
      <c r="F779" s="683" t="s">
        <v>932</v>
      </c>
      <c r="G779" s="694"/>
      <c r="H779" s="695" t="s">
        <v>935</v>
      </c>
      <c r="I779" s="694"/>
      <c r="J779" s="683" t="s">
        <v>847</v>
      </c>
      <c r="K779" s="694"/>
      <c r="L779" s="683" t="s">
        <v>848</v>
      </c>
      <c r="M779" s="694"/>
      <c r="N779" s="683" t="s">
        <v>856</v>
      </c>
      <c r="O779" s="694"/>
      <c r="P779" s="683" t="s">
        <v>849</v>
      </c>
      <c r="Q779" s="694"/>
      <c r="R779" s="683" t="s">
        <v>2120</v>
      </c>
      <c r="S779" s="694"/>
      <c r="V779" s="4"/>
      <c r="X779" s="4"/>
    </row>
    <row r="780" spans="2:27" ht="20.100000000000001" customHeight="1" thickBot="1">
      <c r="B780" s="693" t="s">
        <v>525</v>
      </c>
      <c r="C780" s="538"/>
      <c r="D780" s="618"/>
      <c r="E780" s="539"/>
      <c r="F780" s="514" t="s">
        <v>825</v>
      </c>
      <c r="G780" s="515"/>
      <c r="H780" s="555" t="s">
        <v>825</v>
      </c>
      <c r="I780" s="515"/>
      <c r="J780" s="514" t="s">
        <v>825</v>
      </c>
      <c r="K780" s="515"/>
      <c r="L780" s="514" t="s">
        <v>825</v>
      </c>
      <c r="M780" s="515"/>
      <c r="N780" s="514" t="s">
        <v>825</v>
      </c>
      <c r="O780" s="515"/>
      <c r="P780" s="514" t="s">
        <v>825</v>
      </c>
      <c r="Q780" s="515"/>
      <c r="R780" s="514" t="s">
        <v>825</v>
      </c>
      <c r="S780" s="515"/>
      <c r="V780" s="4"/>
      <c r="X780" s="4"/>
    </row>
    <row r="781" spans="2:27" ht="30" customHeight="1">
      <c r="B781" s="707">
        <v>17.5</v>
      </c>
      <c r="C781" s="671" t="s">
        <v>98</v>
      </c>
      <c r="D781" s="672"/>
      <c r="E781" s="672"/>
      <c r="F781" s="91">
        <f>IF('ユーザー別小売(卸)価格試算(税抜)'!F781="","",IF(ISNUMBER('ユーザー別小売(卸)価格試算(税抜)'!F781),IF(入力!$C$30=1,ROUNDDOWN('ユーザー別小売(卸)価格試算(税抜)'!F781*(1+入力!$C$31/100),-入力!$C$29),IF(入力!$C$30=2,ROUNDUP('ユーザー別小売(卸)価格試算(税抜)'!F781*(1+入力!$C$31/100),-入力!$C$29),IF(入力!$C$30=3,ROUND('ユーザー別小売(卸)価格試算(税抜)'!F781*(1+入力!$C$31/100),-入力!$C$29)))),'ユーザー別小売(卸)価格試算(税抜)'!F781))</f>
        <v>32560</v>
      </c>
      <c r="G781" s="96">
        <f>'6桁'!G781</f>
        <v>0</v>
      </c>
      <c r="H781" s="172" t="str">
        <f>IF('ユーザー別小売(卸)価格試算(税抜)'!H781="","",IF(ISNUMBER('ユーザー別小売(卸)価格試算(税抜)'!H781),IF(入力!$C$30=1,ROUNDDOWN('ユーザー別小売(卸)価格試算(税抜)'!H781*(1+入力!$C$31/100),-入力!$C$29),IF(入力!$C$30=2,ROUNDUP('ユーザー別小売(卸)価格試算(税抜)'!H781*(1+入力!$C$31/100),-入力!$C$29),IF(入力!$C$30=3,ROUND('ユーザー別小売(卸)価格試算(税抜)'!H781*(1+入力!$C$31/100),-入力!$C$29)))),'ユーザー別小売(卸)価格試算(税抜)'!H781))</f>
        <v/>
      </c>
      <c r="I781" s="125">
        <f>'6桁'!I781</f>
        <v>0</v>
      </c>
      <c r="J781" s="172" t="str">
        <f>IF('ユーザー別小売(卸)価格試算(税抜)'!J781="","",IF(ISNUMBER('ユーザー別小売(卸)価格試算(税抜)'!J781),IF(入力!$C$30=1,ROUNDDOWN('ユーザー別小売(卸)価格試算(税抜)'!J781*(1+入力!$C$31/100),-入力!$C$29),IF(入力!$C$30=2,ROUNDUP('ユーザー別小売(卸)価格試算(税抜)'!J781*(1+入力!$C$31/100),-入力!$C$29),IF(入力!$C$30=3,ROUND('ユーザー別小売(卸)価格試算(税抜)'!J781*(1+入力!$C$31/100),-入力!$C$29)))),'ユーザー別小売(卸)価格試算(税抜)'!J781))</f>
        <v/>
      </c>
      <c r="K781" s="125">
        <f>'6桁'!K781</f>
        <v>0</v>
      </c>
      <c r="L781" s="182" t="str">
        <f>IF('ユーザー別小売(卸)価格試算(税抜)'!L781="","",IF(ISNUMBER('ユーザー別小売(卸)価格試算(税抜)'!L781),IF(入力!$C$30=1,ROUNDDOWN('ユーザー別小売(卸)価格試算(税抜)'!L781*(1+入力!$C$31/100),-入力!$C$29),IF(入力!$C$30=2,ROUNDUP('ユーザー別小売(卸)価格試算(税抜)'!L781*(1+入力!$C$31/100),-入力!$C$29),IF(入力!$C$30=3,ROUND('ユーザー別小売(卸)価格試算(税抜)'!L781*(1+入力!$C$31/100),-入力!$C$29)))),'ユーザー別小売(卸)価格試算(税抜)'!L781))</f>
        <v/>
      </c>
      <c r="M781" s="125">
        <f>'6桁'!M781</f>
        <v>0</v>
      </c>
      <c r="N781" s="172" t="str">
        <f>IF('ユーザー別小売(卸)価格試算(税抜)'!N781="","",IF(ISNUMBER('ユーザー別小売(卸)価格試算(税抜)'!N781),IF(入力!$C$30=1,ROUNDDOWN('ユーザー別小売(卸)価格試算(税抜)'!N781*(1+入力!$C$31/100),-入力!$C$29),IF(入力!$C$30=2,ROUNDUP('ユーザー別小売(卸)価格試算(税抜)'!N781*(1+入力!$C$31/100),-入力!$C$29),IF(入力!$C$30=3,ROUND('ユーザー別小売(卸)価格試算(税抜)'!N781*(1+入力!$C$31/100),-入力!$C$29)))),'ユーザー別小売(卸)価格試算(税抜)'!N781))</f>
        <v/>
      </c>
      <c r="O781" s="125">
        <f>'6桁'!O781</f>
        <v>0</v>
      </c>
      <c r="P781" s="172" t="str">
        <f>IF('ユーザー別小売(卸)価格試算(税抜)'!P781="","",IF(ISNUMBER('ユーザー別小売(卸)価格試算(税抜)'!P781),IF(入力!$C$30=1,ROUNDDOWN('ユーザー別小売(卸)価格試算(税抜)'!P781*(1+入力!$C$31/100),-入力!$C$29),IF(入力!$C$30=2,ROUNDUP('ユーザー別小売(卸)価格試算(税抜)'!P781*(1+入力!$C$31/100),-入力!$C$29),IF(入力!$C$30=3,ROUND('ユーザー別小売(卸)価格試算(税抜)'!P781*(1+入力!$C$31/100),-入力!$C$29)))),'ユーザー別小売(卸)価格試算(税抜)'!P781))</f>
        <v/>
      </c>
      <c r="Q781" s="125">
        <f>'6桁'!Q781</f>
        <v>0</v>
      </c>
      <c r="R781" s="172" t="str">
        <f>IF('ユーザー別小売(卸)価格試算(税抜)'!R781="","",IF(ISNUMBER('ユーザー別小売(卸)価格試算(税抜)'!R781),IF(入力!$C$30=1,ROUNDDOWN('ユーザー別小売(卸)価格試算(税抜)'!R781*(1+入力!$C$31/100),-入力!$C$29),IF(入力!$C$30=2,ROUNDUP('ユーザー別小売(卸)価格試算(税抜)'!R781*(1+入力!$C$31/100),-入力!$C$29),IF(入力!$C$30=3,ROUND('ユーザー別小売(卸)価格試算(税抜)'!R781*(1+入力!$C$31/100),-入力!$C$29)))),'ユーザー別小売(卸)価格試算(税抜)'!R781))</f>
        <v/>
      </c>
      <c r="S781" s="125">
        <f>'6桁'!S781</f>
        <v>0</v>
      </c>
      <c r="V781" s="4"/>
      <c r="X781" s="4"/>
    </row>
    <row r="782" spans="2:27" ht="30" customHeight="1">
      <c r="B782" s="702"/>
      <c r="C782" s="674" t="s">
        <v>850</v>
      </c>
      <c r="D782" s="675"/>
      <c r="E782" s="675"/>
      <c r="F782" s="95" t="str">
        <f>IF('ユーザー別小売(卸)価格試算(税抜)'!F782="","",IF(ISNUMBER('ユーザー別小売(卸)価格試算(税抜)'!F782),IF(入力!$C$30=1,ROUNDDOWN('ユーザー別小売(卸)価格試算(税抜)'!F782*(1+入力!$C$31/100),-入力!$C$29),IF(入力!$C$30=2,ROUNDUP('ユーザー別小売(卸)価格試算(税抜)'!F782*(1+入力!$C$31/100),-入力!$C$29),IF(入力!$C$30=3,ROUND('ユーザー別小売(卸)価格試算(税抜)'!F782*(1+入力!$C$31/100),-入力!$C$29)))),'ユーザー別小売(卸)価格試算(税抜)'!F782))</f>
        <v/>
      </c>
      <c r="G782" s="384">
        <f>'6桁'!G782</f>
        <v>0</v>
      </c>
      <c r="H782" s="176" t="str">
        <f>IF('ユーザー別小売(卸)価格試算(税抜)'!H782="","",IF(ISNUMBER('ユーザー別小売(卸)価格試算(税抜)'!H782),IF(入力!$C$30=1,ROUNDDOWN('ユーザー別小売(卸)価格試算(税抜)'!H782*(1+入力!$C$31/100),-入力!$C$29),IF(入力!$C$30=2,ROUNDUP('ユーザー別小売(卸)価格試算(税抜)'!H782*(1+入力!$C$31/100),-入力!$C$29),IF(入力!$C$30=3,ROUND('ユーザー別小売(卸)価格試算(税抜)'!H782*(1+入力!$C$31/100),-入力!$C$29)))),'ユーザー別小売(卸)価格試算(税抜)'!H782))</f>
        <v/>
      </c>
      <c r="I782" s="96">
        <f>'6桁'!I782</f>
        <v>0</v>
      </c>
      <c r="J782" s="176" t="str">
        <f>IF('ユーザー別小売(卸)価格試算(税抜)'!J782="","",IF(ISNUMBER('ユーザー別小売(卸)価格試算(税抜)'!J782),IF(入力!$C$30=1,ROUNDDOWN('ユーザー別小売(卸)価格試算(税抜)'!J782*(1+入力!$C$31/100),-入力!$C$29),IF(入力!$C$30=2,ROUNDUP('ユーザー別小売(卸)価格試算(税抜)'!J782*(1+入力!$C$31/100),-入力!$C$29),IF(入力!$C$30=3,ROUND('ユーザー別小売(卸)価格試算(税抜)'!J782*(1+入力!$C$31/100),-入力!$C$29)))),'ユーザー別小売(卸)価格試算(税抜)'!J782))</f>
        <v/>
      </c>
      <c r="K782" s="96">
        <f>'6桁'!K782</f>
        <v>0</v>
      </c>
      <c r="L782" s="183">
        <f>IF('ユーザー別小売(卸)価格試算(税抜)'!L782="","",IF(ISNUMBER('ユーザー別小売(卸)価格試算(税抜)'!L782),IF(入力!$C$30=1,ROUNDDOWN('ユーザー別小売(卸)価格試算(税抜)'!L782*(1+入力!$C$31/100),-入力!$C$29),IF(入力!$C$30=2,ROUNDUP('ユーザー別小売(卸)価格試算(税抜)'!L782*(1+入力!$C$31/100),-入力!$C$29),IF(入力!$C$30=3,ROUND('ユーザー別小売(卸)価格試算(税抜)'!L782*(1+入力!$C$31/100),-入力!$C$29)))),'ユーザー別小売(卸)価格試算(税抜)'!L782))</f>
        <v>33440</v>
      </c>
      <c r="M782" s="96">
        <f>'6桁'!M782</f>
        <v>0</v>
      </c>
      <c r="N782" s="176" t="str">
        <f>IF('ユーザー別小売(卸)価格試算(税抜)'!N782="","",IF(ISNUMBER('ユーザー別小売(卸)価格試算(税抜)'!N782),IF(入力!$C$30=1,ROUNDDOWN('ユーザー別小売(卸)価格試算(税抜)'!N782*(1+入力!$C$31/100),-入力!$C$29),IF(入力!$C$30=2,ROUNDUP('ユーザー別小売(卸)価格試算(税抜)'!N782*(1+入力!$C$31/100),-入力!$C$29),IF(入力!$C$30=3,ROUND('ユーザー別小売(卸)価格試算(税抜)'!N782*(1+入力!$C$31/100),-入力!$C$29)))),'ユーザー別小売(卸)価格試算(税抜)'!N782))</f>
        <v/>
      </c>
      <c r="O782" s="96">
        <f>'6桁'!O782</f>
        <v>0</v>
      </c>
      <c r="P782" s="176" t="str">
        <f>IF('ユーザー別小売(卸)価格試算(税抜)'!P782="","",IF(ISNUMBER('ユーザー別小売(卸)価格試算(税抜)'!P782),IF(入力!$C$30=1,ROUNDDOWN('ユーザー別小売(卸)価格試算(税抜)'!P782*(1+入力!$C$31/100),-入力!$C$29),IF(入力!$C$30=2,ROUNDUP('ユーザー別小売(卸)価格試算(税抜)'!P782*(1+入力!$C$31/100),-入力!$C$29),IF(入力!$C$30=3,ROUND('ユーザー別小売(卸)価格試算(税抜)'!P782*(1+入力!$C$31/100),-入力!$C$29)))),'ユーザー別小売(卸)価格試算(税抜)'!P782))</f>
        <v/>
      </c>
      <c r="Q782" s="96">
        <f>'6桁'!Q782</f>
        <v>0</v>
      </c>
      <c r="R782" s="176" t="str">
        <f>IF('ユーザー別小売(卸)価格試算(税抜)'!R782="","",IF(ISNUMBER('ユーザー別小売(卸)価格試算(税抜)'!R782),IF(入力!$C$30=1,ROUNDDOWN('ユーザー別小売(卸)価格試算(税抜)'!R782*(1+入力!$C$31/100),-入力!$C$29),IF(入力!$C$30=2,ROUNDUP('ユーザー別小売(卸)価格試算(税抜)'!R782*(1+入力!$C$31/100),-入力!$C$29),IF(入力!$C$30=3,ROUND('ユーザー別小売(卸)価格試算(税抜)'!R782*(1+入力!$C$31/100),-入力!$C$29)))),'ユーザー別小売(卸)価格試算(税抜)'!R782))</f>
        <v/>
      </c>
      <c r="S782" s="96">
        <f>'6桁'!S782</f>
        <v>0</v>
      </c>
      <c r="V782" s="4"/>
      <c r="X782" s="4"/>
    </row>
    <row r="783" spans="2:27" ht="30" customHeight="1">
      <c r="B783" s="702"/>
      <c r="C783" s="674" t="s">
        <v>99</v>
      </c>
      <c r="D783" s="675"/>
      <c r="E783" s="675"/>
      <c r="F783" s="95">
        <f>IF('ユーザー別小売(卸)価格試算(税抜)'!F783="","",IF(ISNUMBER('ユーザー別小売(卸)価格試算(税抜)'!F783),IF(入力!$C$30=1,ROUNDDOWN('ユーザー別小売(卸)価格試算(税抜)'!F783*(1+入力!$C$31/100),-入力!$C$29),IF(入力!$C$30=2,ROUNDUP('ユーザー別小売(卸)価格試算(税抜)'!F783*(1+入力!$C$31/100),-入力!$C$29),IF(入力!$C$30=3,ROUND('ユーザー別小売(卸)価格試算(税抜)'!F783*(1+入力!$C$31/100),-入力!$C$29)))),'ユーザー別小売(卸)価格試算(税抜)'!F783))</f>
        <v>33880</v>
      </c>
      <c r="G783" s="96">
        <f>'6桁'!G783</f>
        <v>0</v>
      </c>
      <c r="H783" s="176" t="str">
        <f>IF('ユーザー別小売(卸)価格試算(税抜)'!H783="","",IF(ISNUMBER('ユーザー別小売(卸)価格試算(税抜)'!H783),IF(入力!$C$30=1,ROUNDDOWN('ユーザー別小売(卸)価格試算(税抜)'!H783*(1+入力!$C$31/100),-入力!$C$29),IF(入力!$C$30=2,ROUNDUP('ユーザー別小売(卸)価格試算(税抜)'!H783*(1+入力!$C$31/100),-入力!$C$29),IF(入力!$C$30=3,ROUND('ユーザー別小売(卸)価格試算(税抜)'!H783*(1+入力!$C$31/100),-入力!$C$29)))),'ユーザー別小売(卸)価格試算(税抜)'!H783))</f>
        <v/>
      </c>
      <c r="I783" s="96">
        <f>'6桁'!I783</f>
        <v>0</v>
      </c>
      <c r="J783" s="176" t="str">
        <f>IF('ユーザー別小売(卸)価格試算(税抜)'!J783="","",IF(ISNUMBER('ユーザー別小売(卸)価格試算(税抜)'!J783),IF(入力!$C$30=1,ROUNDDOWN('ユーザー別小売(卸)価格試算(税抜)'!J783*(1+入力!$C$31/100),-入力!$C$29),IF(入力!$C$30=2,ROUNDUP('ユーザー別小売(卸)価格試算(税抜)'!J783*(1+入力!$C$31/100),-入力!$C$29),IF(入力!$C$30=3,ROUND('ユーザー別小売(卸)価格試算(税抜)'!J783*(1+入力!$C$31/100),-入力!$C$29)))),'ユーザー別小売(卸)価格試算(税抜)'!J783))</f>
        <v/>
      </c>
      <c r="K783" s="96">
        <f>'6桁'!K783</f>
        <v>0</v>
      </c>
      <c r="L783" s="183" t="str">
        <f>IF('ユーザー別小売(卸)価格試算(税抜)'!L783="","",IF(ISNUMBER('ユーザー別小売(卸)価格試算(税抜)'!L783),IF(入力!$C$30=1,ROUNDDOWN('ユーザー別小売(卸)価格試算(税抜)'!L783*(1+入力!$C$31/100),-入力!$C$29),IF(入力!$C$30=2,ROUNDUP('ユーザー別小売(卸)価格試算(税抜)'!L783*(1+入力!$C$31/100),-入力!$C$29),IF(入力!$C$30=3,ROUND('ユーザー別小売(卸)価格試算(税抜)'!L783*(1+入力!$C$31/100),-入力!$C$29)))),'ユーザー別小売(卸)価格試算(税抜)'!L783))</f>
        <v/>
      </c>
      <c r="M783" s="96">
        <f>'6桁'!M783</f>
        <v>0</v>
      </c>
      <c r="N783" s="176" t="str">
        <f>IF('ユーザー別小売(卸)価格試算(税抜)'!N783="","",IF(ISNUMBER('ユーザー別小売(卸)価格試算(税抜)'!N783),IF(入力!$C$30=1,ROUNDDOWN('ユーザー別小売(卸)価格試算(税抜)'!N783*(1+入力!$C$31/100),-入力!$C$29),IF(入力!$C$30=2,ROUNDUP('ユーザー別小売(卸)価格試算(税抜)'!N783*(1+入力!$C$31/100),-入力!$C$29),IF(入力!$C$30=3,ROUND('ユーザー別小売(卸)価格試算(税抜)'!N783*(1+入力!$C$31/100),-入力!$C$29)))),'ユーザー別小売(卸)価格試算(税抜)'!N783))</f>
        <v/>
      </c>
      <c r="O783" s="96">
        <f>'6桁'!O783</f>
        <v>0</v>
      </c>
      <c r="P783" s="176" t="str">
        <f>IF('ユーザー別小売(卸)価格試算(税抜)'!P783="","",IF(ISNUMBER('ユーザー別小売(卸)価格試算(税抜)'!P783),IF(入力!$C$30=1,ROUNDDOWN('ユーザー別小売(卸)価格試算(税抜)'!P783*(1+入力!$C$31/100),-入力!$C$29),IF(入力!$C$30=2,ROUNDUP('ユーザー別小売(卸)価格試算(税抜)'!P783*(1+入力!$C$31/100),-入力!$C$29),IF(入力!$C$30=3,ROUND('ユーザー別小売(卸)価格試算(税抜)'!P783*(1+入力!$C$31/100),-入力!$C$29)))),'ユーザー別小売(卸)価格試算(税抜)'!P783))</f>
        <v/>
      </c>
      <c r="Q783" s="96">
        <f>'6桁'!Q783</f>
        <v>0</v>
      </c>
      <c r="R783" s="176" t="str">
        <f>IF('ユーザー別小売(卸)価格試算(税抜)'!R783="","",IF(ISNUMBER('ユーザー別小売(卸)価格試算(税抜)'!R783),IF(入力!$C$30=1,ROUNDDOWN('ユーザー別小売(卸)価格試算(税抜)'!R783*(1+入力!$C$31/100),-入力!$C$29),IF(入力!$C$30=2,ROUNDUP('ユーザー別小売(卸)価格試算(税抜)'!R783*(1+入力!$C$31/100),-入力!$C$29),IF(入力!$C$30=3,ROUND('ユーザー別小売(卸)価格試算(税抜)'!R783*(1+入力!$C$31/100),-入力!$C$29)))),'ユーザー別小売(卸)価格試算(税抜)'!R783))</f>
        <v/>
      </c>
      <c r="S783" s="96">
        <f>'6桁'!S783</f>
        <v>0</v>
      </c>
      <c r="V783" s="4"/>
      <c r="X783" s="4"/>
    </row>
    <row r="784" spans="2:27" ht="30" customHeight="1">
      <c r="B784" s="702"/>
      <c r="C784" s="674" t="s">
        <v>851</v>
      </c>
      <c r="D784" s="675"/>
      <c r="E784" s="675"/>
      <c r="F784" s="95" t="str">
        <f>IF('ユーザー別小売(卸)価格試算(税抜)'!F784="","",IF(ISNUMBER('ユーザー別小売(卸)価格試算(税抜)'!F784),IF(入力!$C$30=1,ROUNDDOWN('ユーザー別小売(卸)価格試算(税抜)'!F784*(1+入力!$C$31/100),-入力!$C$29),IF(入力!$C$30=2,ROUNDUP('ユーザー別小売(卸)価格試算(税抜)'!F784*(1+入力!$C$31/100),-入力!$C$29),IF(入力!$C$30=3,ROUND('ユーザー別小売(卸)価格試算(税抜)'!F784*(1+入力!$C$31/100),-入力!$C$29)))),'ユーザー別小売(卸)価格試算(税抜)'!F784))</f>
        <v/>
      </c>
      <c r="G784" s="384">
        <f>'6桁'!G784</f>
        <v>0</v>
      </c>
      <c r="H784" s="176" t="str">
        <f>IF('ユーザー別小売(卸)価格試算(税抜)'!H784="","",IF(ISNUMBER('ユーザー別小売(卸)価格試算(税抜)'!H784),IF(入力!$C$30=1,ROUNDDOWN('ユーザー別小売(卸)価格試算(税抜)'!H784*(1+入力!$C$31/100),-入力!$C$29),IF(入力!$C$30=2,ROUNDUP('ユーザー別小売(卸)価格試算(税抜)'!H784*(1+入力!$C$31/100),-入力!$C$29),IF(入力!$C$30=3,ROUND('ユーザー別小売(卸)価格試算(税抜)'!H784*(1+入力!$C$31/100),-入力!$C$29)))),'ユーザー別小売(卸)価格試算(税抜)'!H784))</f>
        <v/>
      </c>
      <c r="I784" s="96">
        <f>'6桁'!I784</f>
        <v>0</v>
      </c>
      <c r="J784" s="176" t="str">
        <f>IF('ユーザー別小売(卸)価格試算(税抜)'!J784="","",IF(ISNUMBER('ユーザー別小売(卸)価格試算(税抜)'!J784),IF(入力!$C$30=1,ROUNDDOWN('ユーザー別小売(卸)価格試算(税抜)'!J784*(1+入力!$C$31/100),-入力!$C$29),IF(入力!$C$30=2,ROUNDUP('ユーザー別小売(卸)価格試算(税抜)'!J784*(1+入力!$C$31/100),-入力!$C$29),IF(入力!$C$30=3,ROUND('ユーザー別小売(卸)価格試算(税抜)'!J784*(1+入力!$C$31/100),-入力!$C$29)))),'ユーザー別小売(卸)価格試算(税抜)'!J784))</f>
        <v/>
      </c>
      <c r="K784" s="96">
        <f>'6桁'!K784</f>
        <v>0</v>
      </c>
      <c r="L784" s="183">
        <f>IF('ユーザー別小売(卸)価格試算(税抜)'!L784="","",IF(ISNUMBER('ユーザー別小売(卸)価格試算(税抜)'!L784),IF(入力!$C$30=1,ROUNDDOWN('ユーザー別小売(卸)価格試算(税抜)'!L784*(1+入力!$C$31/100),-入力!$C$29),IF(入力!$C$30=2,ROUNDUP('ユーザー別小売(卸)価格試算(税抜)'!L784*(1+入力!$C$31/100),-入力!$C$29),IF(入力!$C$30=3,ROUND('ユーザー別小売(卸)価格試算(税抜)'!L784*(1+入力!$C$31/100),-入力!$C$29)))),'ユーザー別小売(卸)価格試算(税抜)'!L784))</f>
        <v>34650</v>
      </c>
      <c r="M784" s="96">
        <f>'6桁'!M784</f>
        <v>0</v>
      </c>
      <c r="N784" s="176" t="str">
        <f>IF('ユーザー別小売(卸)価格試算(税抜)'!N784="","",IF(ISNUMBER('ユーザー別小売(卸)価格試算(税抜)'!N784),IF(入力!$C$30=1,ROUNDDOWN('ユーザー別小売(卸)価格試算(税抜)'!N784*(1+入力!$C$31/100),-入力!$C$29),IF(入力!$C$30=2,ROUNDUP('ユーザー別小売(卸)価格試算(税抜)'!N784*(1+入力!$C$31/100),-入力!$C$29),IF(入力!$C$30=3,ROUND('ユーザー別小売(卸)価格試算(税抜)'!N784*(1+入力!$C$31/100),-入力!$C$29)))),'ユーザー別小売(卸)価格試算(税抜)'!N784))</f>
        <v/>
      </c>
      <c r="O784" s="96">
        <f>'6桁'!O784</f>
        <v>0</v>
      </c>
      <c r="P784" s="176" t="str">
        <f>IF('ユーザー別小売(卸)価格試算(税抜)'!P784="","",IF(ISNUMBER('ユーザー別小売(卸)価格試算(税抜)'!P784),IF(入力!$C$30=1,ROUNDDOWN('ユーザー別小売(卸)価格試算(税抜)'!P784*(1+入力!$C$31/100),-入力!$C$29),IF(入力!$C$30=2,ROUNDUP('ユーザー別小売(卸)価格試算(税抜)'!P784*(1+入力!$C$31/100),-入力!$C$29),IF(入力!$C$30=3,ROUND('ユーザー別小売(卸)価格試算(税抜)'!P784*(1+入力!$C$31/100),-入力!$C$29)))),'ユーザー別小売(卸)価格試算(税抜)'!P784))</f>
        <v/>
      </c>
      <c r="Q784" s="96">
        <f>'6桁'!Q784</f>
        <v>0</v>
      </c>
      <c r="R784" s="176" t="str">
        <f>IF('ユーザー別小売(卸)価格試算(税抜)'!R784="","",IF(ISNUMBER('ユーザー別小売(卸)価格試算(税抜)'!R784),IF(入力!$C$30=1,ROUNDDOWN('ユーザー別小売(卸)価格試算(税抜)'!R784*(1+入力!$C$31/100),-入力!$C$29),IF(入力!$C$30=2,ROUNDUP('ユーザー別小売(卸)価格試算(税抜)'!R784*(1+入力!$C$31/100),-入力!$C$29),IF(入力!$C$30=3,ROUND('ユーザー別小売(卸)価格試算(税抜)'!R784*(1+入力!$C$31/100),-入力!$C$29)))),'ユーザー別小売(卸)価格試算(税抜)'!R784))</f>
        <v/>
      </c>
      <c r="S784" s="96">
        <f>'6桁'!S784</f>
        <v>0</v>
      </c>
      <c r="V784" s="4"/>
      <c r="X784" s="4"/>
    </row>
    <row r="785" spans="2:24" ht="30" customHeight="1">
      <c r="B785" s="702"/>
      <c r="C785" s="674" t="s">
        <v>100</v>
      </c>
      <c r="D785" s="675"/>
      <c r="E785" s="675"/>
      <c r="F785" s="95">
        <f>IF('ユーザー別小売(卸)価格試算(税抜)'!F785="","",IF(ISNUMBER('ユーザー別小売(卸)価格試算(税抜)'!F785),IF(入力!$C$30=1,ROUNDDOWN('ユーザー別小売(卸)価格試算(税抜)'!F785*(1+入力!$C$31/100),-入力!$C$29),IF(入力!$C$30=2,ROUNDUP('ユーザー別小売(卸)価格試算(税抜)'!F785*(1+入力!$C$31/100),-入力!$C$29),IF(入力!$C$30=3,ROUND('ユーザー別小売(卸)価格試算(税抜)'!F785*(1+入力!$C$31/100),-入力!$C$29)))),'ユーザー別小売(卸)価格試算(税抜)'!F785))</f>
        <v>35310</v>
      </c>
      <c r="G785" s="96">
        <f>'6桁'!G785</f>
        <v>0</v>
      </c>
      <c r="H785" s="176" t="str">
        <f>IF('ユーザー別小売(卸)価格試算(税抜)'!H785="","",IF(ISNUMBER('ユーザー別小売(卸)価格試算(税抜)'!H785),IF(入力!$C$30=1,ROUNDDOWN('ユーザー別小売(卸)価格試算(税抜)'!H785*(1+入力!$C$31/100),-入力!$C$29),IF(入力!$C$30=2,ROUNDUP('ユーザー別小売(卸)価格試算(税抜)'!H785*(1+入力!$C$31/100),-入力!$C$29),IF(入力!$C$30=3,ROUND('ユーザー別小売(卸)価格試算(税抜)'!H785*(1+入力!$C$31/100),-入力!$C$29)))),'ユーザー別小売(卸)価格試算(税抜)'!H785))</f>
        <v/>
      </c>
      <c r="I785" s="96">
        <f>'6桁'!I785</f>
        <v>0</v>
      </c>
      <c r="J785" s="176" t="str">
        <f>IF('ユーザー別小売(卸)価格試算(税抜)'!J785="","",IF(ISNUMBER('ユーザー別小売(卸)価格試算(税抜)'!J785),IF(入力!$C$30=1,ROUNDDOWN('ユーザー別小売(卸)価格試算(税抜)'!J785*(1+入力!$C$31/100),-入力!$C$29),IF(入力!$C$30=2,ROUNDUP('ユーザー別小売(卸)価格試算(税抜)'!J785*(1+入力!$C$31/100),-入力!$C$29),IF(入力!$C$30=3,ROUND('ユーザー別小売(卸)価格試算(税抜)'!J785*(1+入力!$C$31/100),-入力!$C$29)))),'ユーザー別小売(卸)価格試算(税抜)'!J785))</f>
        <v/>
      </c>
      <c r="K785" s="96">
        <f>'6桁'!K785</f>
        <v>0</v>
      </c>
      <c r="L785" s="183" t="str">
        <f>IF('ユーザー別小売(卸)価格試算(税抜)'!L785="","",IF(ISNUMBER('ユーザー別小売(卸)価格試算(税抜)'!L785),IF(入力!$C$30=1,ROUNDDOWN('ユーザー別小売(卸)価格試算(税抜)'!L785*(1+入力!$C$31/100),-入力!$C$29),IF(入力!$C$30=2,ROUNDUP('ユーザー別小売(卸)価格試算(税抜)'!L785*(1+入力!$C$31/100),-入力!$C$29),IF(入力!$C$30=3,ROUND('ユーザー別小売(卸)価格試算(税抜)'!L785*(1+入力!$C$31/100),-入力!$C$29)))),'ユーザー別小売(卸)価格試算(税抜)'!L785))</f>
        <v/>
      </c>
      <c r="M785" s="96">
        <f>'6桁'!M785</f>
        <v>0</v>
      </c>
      <c r="N785" s="176" t="str">
        <f>IF('ユーザー別小売(卸)価格試算(税抜)'!N785="","",IF(ISNUMBER('ユーザー別小売(卸)価格試算(税抜)'!N785),IF(入力!$C$30=1,ROUNDDOWN('ユーザー別小売(卸)価格試算(税抜)'!N785*(1+入力!$C$31/100),-入力!$C$29),IF(入力!$C$30=2,ROUNDUP('ユーザー別小売(卸)価格試算(税抜)'!N785*(1+入力!$C$31/100),-入力!$C$29),IF(入力!$C$30=3,ROUND('ユーザー別小売(卸)価格試算(税抜)'!N785*(1+入力!$C$31/100),-入力!$C$29)))),'ユーザー別小売(卸)価格試算(税抜)'!N785))</f>
        <v/>
      </c>
      <c r="O785" s="96">
        <f>'6桁'!O785</f>
        <v>0</v>
      </c>
      <c r="P785" s="176" t="str">
        <f>IF('ユーザー別小売(卸)価格試算(税抜)'!P785="","",IF(ISNUMBER('ユーザー別小売(卸)価格試算(税抜)'!P785),IF(入力!$C$30=1,ROUNDDOWN('ユーザー別小売(卸)価格試算(税抜)'!P785*(1+入力!$C$31/100),-入力!$C$29),IF(入力!$C$30=2,ROUNDUP('ユーザー別小売(卸)価格試算(税抜)'!P785*(1+入力!$C$31/100),-入力!$C$29),IF(入力!$C$30=3,ROUND('ユーザー別小売(卸)価格試算(税抜)'!P785*(1+入力!$C$31/100),-入力!$C$29)))),'ユーザー別小売(卸)価格試算(税抜)'!P785))</f>
        <v/>
      </c>
      <c r="Q785" s="96">
        <f>'6桁'!Q785</f>
        <v>0</v>
      </c>
      <c r="R785" s="176" t="str">
        <f>IF('ユーザー別小売(卸)価格試算(税抜)'!R785="","",IF(ISNUMBER('ユーザー別小売(卸)価格試算(税抜)'!R785),IF(入力!$C$30=1,ROUNDDOWN('ユーザー別小売(卸)価格試算(税抜)'!R785*(1+入力!$C$31/100),-入力!$C$29),IF(入力!$C$30=2,ROUNDUP('ユーザー別小売(卸)価格試算(税抜)'!R785*(1+入力!$C$31/100),-入力!$C$29),IF(入力!$C$30=3,ROUND('ユーザー別小売(卸)価格試算(税抜)'!R785*(1+入力!$C$31/100),-入力!$C$29)))),'ユーザー別小売(卸)価格試算(税抜)'!R785))</f>
        <v/>
      </c>
      <c r="S785" s="96">
        <f>'6桁'!S785</f>
        <v>0</v>
      </c>
      <c r="V785" s="4"/>
      <c r="X785" s="4"/>
    </row>
    <row r="786" spans="2:24" ht="30" customHeight="1">
      <c r="B786" s="702"/>
      <c r="C786" s="674" t="s">
        <v>852</v>
      </c>
      <c r="D786" s="675"/>
      <c r="E786" s="675"/>
      <c r="F786" s="95" t="str">
        <f>IF('ユーザー別小売(卸)価格試算(税抜)'!F786="","",IF(ISNUMBER('ユーザー別小売(卸)価格試算(税抜)'!F786),IF(入力!$C$30=1,ROUNDDOWN('ユーザー別小売(卸)価格試算(税抜)'!F786*(1+入力!$C$31/100),-入力!$C$29),IF(入力!$C$30=2,ROUNDUP('ユーザー別小売(卸)価格試算(税抜)'!F786*(1+入力!$C$31/100),-入力!$C$29),IF(入力!$C$30=3,ROUND('ユーザー別小売(卸)価格試算(税抜)'!F786*(1+入力!$C$31/100),-入力!$C$29)))),'ユーザー別小売(卸)価格試算(税抜)'!F786))</f>
        <v/>
      </c>
      <c r="G786" s="384">
        <f>'6桁'!G786</f>
        <v>0</v>
      </c>
      <c r="H786" s="176" t="str">
        <f>IF('ユーザー別小売(卸)価格試算(税抜)'!H786="","",IF(ISNUMBER('ユーザー別小売(卸)価格試算(税抜)'!H786),IF(入力!$C$30=1,ROUNDDOWN('ユーザー別小売(卸)価格試算(税抜)'!H786*(1+入力!$C$31/100),-入力!$C$29),IF(入力!$C$30=2,ROUNDUP('ユーザー別小売(卸)価格試算(税抜)'!H786*(1+入力!$C$31/100),-入力!$C$29),IF(入力!$C$30=3,ROUND('ユーザー別小売(卸)価格試算(税抜)'!H786*(1+入力!$C$31/100),-入力!$C$29)))),'ユーザー別小売(卸)価格試算(税抜)'!H786))</f>
        <v/>
      </c>
      <c r="I786" s="96">
        <f>'6桁'!I786</f>
        <v>0</v>
      </c>
      <c r="J786" s="176" t="str">
        <f>IF('ユーザー別小売(卸)価格試算(税抜)'!J786="","",IF(ISNUMBER('ユーザー別小売(卸)価格試算(税抜)'!J786),IF(入力!$C$30=1,ROUNDDOWN('ユーザー別小売(卸)価格試算(税抜)'!J786*(1+入力!$C$31/100),-入力!$C$29),IF(入力!$C$30=2,ROUNDUP('ユーザー別小売(卸)価格試算(税抜)'!J786*(1+入力!$C$31/100),-入力!$C$29),IF(入力!$C$30=3,ROUND('ユーザー別小売(卸)価格試算(税抜)'!J786*(1+入力!$C$31/100),-入力!$C$29)))),'ユーザー別小売(卸)価格試算(税抜)'!J786))</f>
        <v/>
      </c>
      <c r="K786" s="96">
        <f>'6桁'!K786</f>
        <v>0</v>
      </c>
      <c r="L786" s="183">
        <f>IF('ユーザー別小売(卸)価格試算(税抜)'!L786="","",IF(ISNUMBER('ユーザー別小売(卸)価格試算(税抜)'!L786),IF(入力!$C$30=1,ROUNDDOWN('ユーザー別小売(卸)価格試算(税抜)'!L786*(1+入力!$C$31/100),-入力!$C$29),IF(入力!$C$30=2,ROUNDUP('ユーザー別小売(卸)価格試算(税抜)'!L786*(1+入力!$C$31/100),-入力!$C$29),IF(入力!$C$30=3,ROUND('ユーザー別小売(卸)価格試算(税抜)'!L786*(1+入力!$C$31/100),-入力!$C$29)))),'ユーザー別小売(卸)価格試算(税抜)'!L786))</f>
        <v>30250</v>
      </c>
      <c r="M786" s="96">
        <f>'6桁'!M786</f>
        <v>0</v>
      </c>
      <c r="N786" s="176" t="str">
        <f>IF('ユーザー別小売(卸)価格試算(税抜)'!N786="","",IF(ISNUMBER('ユーザー別小売(卸)価格試算(税抜)'!N786),IF(入力!$C$30=1,ROUNDDOWN('ユーザー別小売(卸)価格試算(税抜)'!N786*(1+入力!$C$31/100),-入力!$C$29),IF(入力!$C$30=2,ROUNDUP('ユーザー別小売(卸)価格試算(税抜)'!N786*(1+入力!$C$31/100),-入力!$C$29),IF(入力!$C$30=3,ROUND('ユーザー別小売(卸)価格試算(税抜)'!N786*(1+入力!$C$31/100),-入力!$C$29)))),'ユーザー別小売(卸)価格試算(税抜)'!N786))</f>
        <v/>
      </c>
      <c r="O786" s="96">
        <f>'6桁'!O786</f>
        <v>0</v>
      </c>
      <c r="P786" s="176" t="str">
        <f>IF('ユーザー別小売(卸)価格試算(税抜)'!P786="","",IF(ISNUMBER('ユーザー別小売(卸)価格試算(税抜)'!P786),IF(入力!$C$30=1,ROUNDDOWN('ユーザー別小売(卸)価格試算(税抜)'!P786*(1+入力!$C$31/100),-入力!$C$29),IF(入力!$C$30=2,ROUNDUP('ユーザー別小売(卸)価格試算(税抜)'!P786*(1+入力!$C$31/100),-入力!$C$29),IF(入力!$C$30=3,ROUND('ユーザー別小売(卸)価格試算(税抜)'!P786*(1+入力!$C$31/100),-入力!$C$29)))),'ユーザー別小売(卸)価格試算(税抜)'!P786))</f>
        <v/>
      </c>
      <c r="Q786" s="96">
        <f>'6桁'!Q786</f>
        <v>0</v>
      </c>
      <c r="R786" s="176" t="str">
        <f>IF('ユーザー別小売(卸)価格試算(税抜)'!R786="","",IF(ISNUMBER('ユーザー別小売(卸)価格試算(税抜)'!R786),IF(入力!$C$30=1,ROUNDDOWN('ユーザー別小売(卸)価格試算(税抜)'!R786*(1+入力!$C$31/100),-入力!$C$29),IF(入力!$C$30=2,ROUNDUP('ユーザー別小売(卸)価格試算(税抜)'!R786*(1+入力!$C$31/100),-入力!$C$29),IF(入力!$C$30=3,ROUND('ユーザー別小売(卸)価格試算(税抜)'!R786*(1+入力!$C$31/100),-入力!$C$29)))),'ユーザー別小売(卸)価格試算(税抜)'!R786))</f>
        <v/>
      </c>
      <c r="S786" s="96">
        <f>'6桁'!S786</f>
        <v>0</v>
      </c>
      <c r="V786" s="4"/>
      <c r="X786" s="4"/>
    </row>
    <row r="787" spans="2:24" ht="30" customHeight="1">
      <c r="B787" s="702"/>
      <c r="C787" s="674" t="s">
        <v>101</v>
      </c>
      <c r="D787" s="675"/>
      <c r="E787" s="675"/>
      <c r="F787" s="95">
        <f>IF('ユーザー別小売(卸)価格試算(税抜)'!F787="","",IF(ISNUMBER('ユーザー別小売(卸)価格試算(税抜)'!F787),IF(入力!$C$30=1,ROUNDDOWN('ユーザー別小売(卸)価格試算(税抜)'!F787*(1+入力!$C$31/100),-入力!$C$29),IF(入力!$C$30=2,ROUNDUP('ユーザー別小売(卸)価格試算(税抜)'!F787*(1+入力!$C$31/100),-入力!$C$29),IF(入力!$C$30=3,ROUND('ユーザー別小売(卸)価格試算(税抜)'!F787*(1+入力!$C$31/100),-入力!$C$29)))),'ユーザー別小売(卸)価格試算(税抜)'!F787))</f>
        <v>30800</v>
      </c>
      <c r="G787" s="96">
        <f>'6桁'!G787</f>
        <v>0</v>
      </c>
      <c r="H787" s="176" t="str">
        <f>IF('ユーザー別小売(卸)価格試算(税抜)'!H787="","",IF(ISNUMBER('ユーザー別小売(卸)価格試算(税抜)'!H787),IF(入力!$C$30=1,ROUNDDOWN('ユーザー別小売(卸)価格試算(税抜)'!H787*(1+入力!$C$31/100),-入力!$C$29),IF(入力!$C$30=2,ROUNDUP('ユーザー別小売(卸)価格試算(税抜)'!H787*(1+入力!$C$31/100),-入力!$C$29),IF(入力!$C$30=3,ROUND('ユーザー別小売(卸)価格試算(税抜)'!H787*(1+入力!$C$31/100),-入力!$C$29)))),'ユーザー別小売(卸)価格試算(税抜)'!H787))</f>
        <v/>
      </c>
      <c r="I787" s="96">
        <f>'6桁'!I787</f>
        <v>0</v>
      </c>
      <c r="J787" s="176" t="str">
        <f>IF('ユーザー別小売(卸)価格試算(税抜)'!J787="","",IF(ISNUMBER('ユーザー別小売(卸)価格試算(税抜)'!J787),IF(入力!$C$30=1,ROUNDDOWN('ユーザー別小売(卸)価格試算(税抜)'!J787*(1+入力!$C$31/100),-入力!$C$29),IF(入力!$C$30=2,ROUNDUP('ユーザー別小売(卸)価格試算(税抜)'!J787*(1+入力!$C$31/100),-入力!$C$29),IF(入力!$C$30=3,ROUND('ユーザー別小売(卸)価格試算(税抜)'!J787*(1+入力!$C$31/100),-入力!$C$29)))),'ユーザー別小売(卸)価格試算(税抜)'!J787))</f>
        <v/>
      </c>
      <c r="K787" s="96">
        <f>'6桁'!K787</f>
        <v>0</v>
      </c>
      <c r="L787" s="183" t="str">
        <f>IF('ユーザー別小売(卸)価格試算(税抜)'!L787="","",IF(ISNUMBER('ユーザー別小売(卸)価格試算(税抜)'!L787),IF(入力!$C$30=1,ROUNDDOWN('ユーザー別小売(卸)価格試算(税抜)'!L787*(1+入力!$C$31/100),-入力!$C$29),IF(入力!$C$30=2,ROUNDUP('ユーザー別小売(卸)価格試算(税抜)'!L787*(1+入力!$C$31/100),-入力!$C$29),IF(入力!$C$30=3,ROUND('ユーザー別小売(卸)価格試算(税抜)'!L787*(1+入力!$C$31/100),-入力!$C$29)))),'ユーザー別小売(卸)価格試算(税抜)'!L787))</f>
        <v/>
      </c>
      <c r="M787" s="96">
        <f>'6桁'!M787</f>
        <v>0</v>
      </c>
      <c r="N787" s="176" t="str">
        <f>IF('ユーザー別小売(卸)価格試算(税抜)'!N787="","",IF(ISNUMBER('ユーザー別小売(卸)価格試算(税抜)'!N787),IF(入力!$C$30=1,ROUNDDOWN('ユーザー別小売(卸)価格試算(税抜)'!N787*(1+入力!$C$31/100),-入力!$C$29),IF(入力!$C$30=2,ROUNDUP('ユーザー別小売(卸)価格試算(税抜)'!N787*(1+入力!$C$31/100),-入力!$C$29),IF(入力!$C$30=3,ROUND('ユーザー別小売(卸)価格試算(税抜)'!N787*(1+入力!$C$31/100),-入力!$C$29)))),'ユーザー別小売(卸)価格試算(税抜)'!N787))</f>
        <v/>
      </c>
      <c r="O787" s="96">
        <f>'6桁'!O787</f>
        <v>0</v>
      </c>
      <c r="P787" s="176" t="str">
        <f>IF('ユーザー別小売(卸)価格試算(税抜)'!P787="","",IF(ISNUMBER('ユーザー別小売(卸)価格試算(税抜)'!P787),IF(入力!$C$30=1,ROUNDDOWN('ユーザー別小売(卸)価格試算(税抜)'!P787*(1+入力!$C$31/100),-入力!$C$29),IF(入力!$C$30=2,ROUNDUP('ユーザー別小売(卸)価格試算(税抜)'!P787*(1+入力!$C$31/100),-入力!$C$29),IF(入力!$C$30=3,ROUND('ユーザー別小売(卸)価格試算(税抜)'!P787*(1+入力!$C$31/100),-入力!$C$29)))),'ユーザー別小売(卸)価格試算(税抜)'!P787))</f>
        <v/>
      </c>
      <c r="Q787" s="96">
        <f>'6桁'!Q787</f>
        <v>0</v>
      </c>
      <c r="R787" s="176" t="str">
        <f>IF('ユーザー別小売(卸)価格試算(税抜)'!R787="","",IF(ISNUMBER('ユーザー別小売(卸)価格試算(税抜)'!R787),IF(入力!$C$30=1,ROUNDDOWN('ユーザー別小売(卸)価格試算(税抜)'!R787*(1+入力!$C$31/100),-入力!$C$29),IF(入力!$C$30=2,ROUNDUP('ユーザー別小売(卸)価格試算(税抜)'!R787*(1+入力!$C$31/100),-入力!$C$29),IF(入力!$C$30=3,ROUND('ユーザー別小売(卸)価格試算(税抜)'!R787*(1+入力!$C$31/100),-入力!$C$29)))),'ユーザー別小売(卸)価格試算(税抜)'!R787))</f>
        <v/>
      </c>
      <c r="S787" s="96">
        <f>'6桁'!S787</f>
        <v>0</v>
      </c>
      <c r="V787" s="4"/>
      <c r="X787" s="4"/>
    </row>
    <row r="788" spans="2:24" ht="30" customHeight="1">
      <c r="B788" s="702"/>
      <c r="C788" s="674" t="s">
        <v>853</v>
      </c>
      <c r="D788" s="675"/>
      <c r="E788" s="675"/>
      <c r="F788" s="95" t="str">
        <f>IF('ユーザー別小売(卸)価格試算(税抜)'!F788="","",IF(ISNUMBER('ユーザー別小売(卸)価格試算(税抜)'!F788),IF(入力!$C$30=1,ROUNDDOWN('ユーザー別小売(卸)価格試算(税抜)'!F788*(1+入力!$C$31/100),-入力!$C$29),IF(入力!$C$30=2,ROUNDUP('ユーザー別小売(卸)価格試算(税抜)'!F788*(1+入力!$C$31/100),-入力!$C$29),IF(入力!$C$30=3,ROUND('ユーザー別小売(卸)価格試算(税抜)'!F788*(1+入力!$C$31/100),-入力!$C$29)))),'ユーザー別小売(卸)価格試算(税抜)'!F788))</f>
        <v/>
      </c>
      <c r="G788" s="384">
        <f>'6桁'!G788</f>
        <v>0</v>
      </c>
      <c r="H788" s="176" t="str">
        <f>IF('ユーザー別小売(卸)価格試算(税抜)'!H788="","",IF(ISNUMBER('ユーザー別小売(卸)価格試算(税抜)'!H788),IF(入力!$C$30=1,ROUNDDOWN('ユーザー別小売(卸)価格試算(税抜)'!H788*(1+入力!$C$31/100),-入力!$C$29),IF(入力!$C$30=2,ROUNDUP('ユーザー別小売(卸)価格試算(税抜)'!H788*(1+入力!$C$31/100),-入力!$C$29),IF(入力!$C$30=3,ROUND('ユーザー別小売(卸)価格試算(税抜)'!H788*(1+入力!$C$31/100),-入力!$C$29)))),'ユーザー別小売(卸)価格試算(税抜)'!H788))</f>
        <v/>
      </c>
      <c r="I788" s="96">
        <f>'6桁'!I788</f>
        <v>0</v>
      </c>
      <c r="J788" s="176" t="str">
        <f>IF('ユーザー別小売(卸)価格試算(税抜)'!J788="","",IF(ISNUMBER('ユーザー別小売(卸)価格試算(税抜)'!J788),IF(入力!$C$30=1,ROUNDDOWN('ユーザー別小売(卸)価格試算(税抜)'!J788*(1+入力!$C$31/100),-入力!$C$29),IF(入力!$C$30=2,ROUNDUP('ユーザー別小売(卸)価格試算(税抜)'!J788*(1+入力!$C$31/100),-入力!$C$29),IF(入力!$C$30=3,ROUND('ユーザー別小売(卸)価格試算(税抜)'!J788*(1+入力!$C$31/100),-入力!$C$29)))),'ユーザー別小売(卸)価格試算(税抜)'!J788))</f>
        <v/>
      </c>
      <c r="K788" s="96">
        <f>'6桁'!K788</f>
        <v>0</v>
      </c>
      <c r="L788" s="183">
        <f>IF('ユーザー別小売(卸)価格試算(税抜)'!L788="","",IF(ISNUMBER('ユーザー別小売(卸)価格試算(税抜)'!L788),IF(入力!$C$30=1,ROUNDDOWN('ユーザー別小売(卸)価格試算(税抜)'!L788*(1+入力!$C$31/100),-入力!$C$29),IF(入力!$C$30=2,ROUNDUP('ユーザー別小売(卸)価格試算(税抜)'!L788*(1+入力!$C$31/100),-入力!$C$29),IF(入力!$C$30=3,ROUND('ユーザー別小売(卸)価格試算(税抜)'!L788*(1+入力!$C$31/100),-入力!$C$29)))),'ユーザー別小売(卸)価格試算(税抜)'!L788))</f>
        <v>32120</v>
      </c>
      <c r="M788" s="96">
        <f>'6桁'!M788</f>
        <v>0</v>
      </c>
      <c r="N788" s="176" t="str">
        <f>IF('ユーザー別小売(卸)価格試算(税抜)'!N788="","",IF(ISNUMBER('ユーザー別小売(卸)価格試算(税抜)'!N788),IF(入力!$C$30=1,ROUNDDOWN('ユーザー別小売(卸)価格試算(税抜)'!N788*(1+入力!$C$31/100),-入力!$C$29),IF(入力!$C$30=2,ROUNDUP('ユーザー別小売(卸)価格試算(税抜)'!N788*(1+入力!$C$31/100),-入力!$C$29),IF(入力!$C$30=3,ROUND('ユーザー別小売(卸)価格試算(税抜)'!N788*(1+入力!$C$31/100),-入力!$C$29)))),'ユーザー別小売(卸)価格試算(税抜)'!N788))</f>
        <v/>
      </c>
      <c r="O788" s="96">
        <f>'6桁'!O788</f>
        <v>0</v>
      </c>
      <c r="P788" s="176" t="str">
        <f>IF('ユーザー別小売(卸)価格試算(税抜)'!P788="","",IF(ISNUMBER('ユーザー別小売(卸)価格試算(税抜)'!P788),IF(入力!$C$30=1,ROUNDDOWN('ユーザー別小売(卸)価格試算(税抜)'!P788*(1+入力!$C$31/100),-入力!$C$29),IF(入力!$C$30=2,ROUNDUP('ユーザー別小売(卸)価格試算(税抜)'!P788*(1+入力!$C$31/100),-入力!$C$29),IF(入力!$C$30=3,ROUND('ユーザー別小売(卸)価格試算(税抜)'!P788*(1+入力!$C$31/100),-入力!$C$29)))),'ユーザー別小売(卸)価格試算(税抜)'!P788))</f>
        <v/>
      </c>
      <c r="Q788" s="96">
        <f>'6桁'!Q788</f>
        <v>0</v>
      </c>
      <c r="R788" s="176" t="str">
        <f>IF('ユーザー別小売(卸)価格試算(税抜)'!R788="","",IF(ISNUMBER('ユーザー別小売(卸)価格試算(税抜)'!R788),IF(入力!$C$30=1,ROUNDDOWN('ユーザー別小売(卸)価格試算(税抜)'!R788*(1+入力!$C$31/100),-入力!$C$29),IF(入力!$C$30=2,ROUNDUP('ユーザー別小売(卸)価格試算(税抜)'!R788*(1+入力!$C$31/100),-入力!$C$29),IF(入力!$C$30=3,ROUND('ユーザー別小売(卸)価格試算(税抜)'!R788*(1+入力!$C$31/100),-入力!$C$29)))),'ユーザー別小売(卸)価格試算(税抜)'!R788))</f>
        <v/>
      </c>
      <c r="S788" s="96">
        <f>'6桁'!S788</f>
        <v>0</v>
      </c>
      <c r="V788" s="4"/>
      <c r="X788" s="4"/>
    </row>
    <row r="789" spans="2:24" ht="30" customHeight="1">
      <c r="B789" s="702"/>
      <c r="C789" s="674" t="s">
        <v>103</v>
      </c>
      <c r="D789" s="675"/>
      <c r="E789" s="675"/>
      <c r="F789" s="95">
        <f>IF('ユーザー別小売(卸)価格試算(税抜)'!F789="","",IF(ISNUMBER('ユーザー別小売(卸)価格試算(税抜)'!F789),IF(入力!$C$30=1,ROUNDDOWN('ユーザー別小売(卸)価格試算(税抜)'!F789*(1+入力!$C$31/100),-入力!$C$29),IF(入力!$C$30=2,ROUNDUP('ユーザー別小売(卸)価格試算(税抜)'!F789*(1+入力!$C$31/100),-入力!$C$29),IF(入力!$C$30=3,ROUND('ユーザー別小売(卸)価格試算(税抜)'!F789*(1+入力!$C$31/100),-入力!$C$29)))),'ユーザー別小売(卸)価格試算(税抜)'!F789))</f>
        <v>32780</v>
      </c>
      <c r="G789" s="96">
        <f>'6桁'!G789</f>
        <v>0</v>
      </c>
      <c r="H789" s="176" t="str">
        <f>IF('ユーザー別小売(卸)価格試算(税抜)'!H789="","",IF(ISNUMBER('ユーザー別小売(卸)価格試算(税抜)'!H789),IF(入力!$C$30=1,ROUNDDOWN('ユーザー別小売(卸)価格試算(税抜)'!H789*(1+入力!$C$31/100),-入力!$C$29),IF(入力!$C$30=2,ROUNDUP('ユーザー別小売(卸)価格試算(税抜)'!H789*(1+入力!$C$31/100),-入力!$C$29),IF(入力!$C$30=3,ROUND('ユーザー別小売(卸)価格試算(税抜)'!H789*(1+入力!$C$31/100),-入力!$C$29)))),'ユーザー別小売(卸)価格試算(税抜)'!H789))</f>
        <v/>
      </c>
      <c r="I789" s="96">
        <f>'6桁'!I789</f>
        <v>0</v>
      </c>
      <c r="J789" s="176" t="str">
        <f>IF('ユーザー別小売(卸)価格試算(税抜)'!J789="","",IF(ISNUMBER('ユーザー別小売(卸)価格試算(税抜)'!J789),IF(入力!$C$30=1,ROUNDDOWN('ユーザー別小売(卸)価格試算(税抜)'!J789*(1+入力!$C$31/100),-入力!$C$29),IF(入力!$C$30=2,ROUNDUP('ユーザー別小売(卸)価格試算(税抜)'!J789*(1+入力!$C$31/100),-入力!$C$29),IF(入力!$C$30=3,ROUND('ユーザー別小売(卸)価格試算(税抜)'!J789*(1+入力!$C$31/100),-入力!$C$29)))),'ユーザー別小売(卸)価格試算(税抜)'!J789))</f>
        <v/>
      </c>
      <c r="K789" s="96">
        <f>'6桁'!K789</f>
        <v>0</v>
      </c>
      <c r="L789" s="183" t="str">
        <f>IF('ユーザー別小売(卸)価格試算(税抜)'!L789="","",IF(ISNUMBER('ユーザー別小売(卸)価格試算(税抜)'!L789),IF(入力!$C$30=1,ROUNDDOWN('ユーザー別小売(卸)価格試算(税抜)'!L789*(1+入力!$C$31/100),-入力!$C$29),IF(入力!$C$30=2,ROUNDUP('ユーザー別小売(卸)価格試算(税抜)'!L789*(1+入力!$C$31/100),-入力!$C$29),IF(入力!$C$30=3,ROUND('ユーザー別小売(卸)価格試算(税抜)'!L789*(1+入力!$C$31/100),-入力!$C$29)))),'ユーザー別小売(卸)価格試算(税抜)'!L789))</f>
        <v/>
      </c>
      <c r="M789" s="96">
        <f>'6桁'!M789</f>
        <v>0</v>
      </c>
      <c r="N789" s="176" t="str">
        <f>IF('ユーザー別小売(卸)価格試算(税抜)'!N789="","",IF(ISNUMBER('ユーザー別小売(卸)価格試算(税抜)'!N789),IF(入力!$C$30=1,ROUNDDOWN('ユーザー別小売(卸)価格試算(税抜)'!N789*(1+入力!$C$31/100),-入力!$C$29),IF(入力!$C$30=2,ROUNDUP('ユーザー別小売(卸)価格試算(税抜)'!N789*(1+入力!$C$31/100),-入力!$C$29),IF(入力!$C$30=3,ROUND('ユーザー別小売(卸)価格試算(税抜)'!N789*(1+入力!$C$31/100),-入力!$C$29)))),'ユーザー別小売(卸)価格試算(税抜)'!N789))</f>
        <v/>
      </c>
      <c r="O789" s="96">
        <f>'6桁'!O789</f>
        <v>0</v>
      </c>
      <c r="P789" s="176" t="str">
        <f>IF('ユーザー別小売(卸)価格試算(税抜)'!P789="","",IF(ISNUMBER('ユーザー別小売(卸)価格試算(税抜)'!P789),IF(入力!$C$30=1,ROUNDDOWN('ユーザー別小売(卸)価格試算(税抜)'!P789*(1+入力!$C$31/100),-入力!$C$29),IF(入力!$C$30=2,ROUNDUP('ユーザー別小売(卸)価格試算(税抜)'!P789*(1+入力!$C$31/100),-入力!$C$29),IF(入力!$C$30=3,ROUND('ユーザー別小売(卸)価格試算(税抜)'!P789*(1+入力!$C$31/100),-入力!$C$29)))),'ユーザー別小売(卸)価格試算(税抜)'!P789))</f>
        <v/>
      </c>
      <c r="Q789" s="96">
        <f>'6桁'!Q789</f>
        <v>0</v>
      </c>
      <c r="R789" s="176" t="str">
        <f>IF('ユーザー別小売(卸)価格試算(税抜)'!R789="","",IF(ISNUMBER('ユーザー別小売(卸)価格試算(税抜)'!R789),IF(入力!$C$30=1,ROUNDDOWN('ユーザー別小売(卸)価格試算(税抜)'!R789*(1+入力!$C$31/100),-入力!$C$29),IF(入力!$C$30=2,ROUNDUP('ユーザー別小売(卸)価格試算(税抜)'!R789*(1+入力!$C$31/100),-入力!$C$29),IF(入力!$C$30=3,ROUND('ユーザー別小売(卸)価格試算(税抜)'!R789*(1+入力!$C$31/100),-入力!$C$29)))),'ユーザー別小売(卸)価格試算(税抜)'!R789))</f>
        <v/>
      </c>
      <c r="S789" s="96">
        <f>'6桁'!S789</f>
        <v>0</v>
      </c>
      <c r="V789" s="4"/>
      <c r="X789" s="4"/>
    </row>
    <row r="790" spans="2:24" ht="30" customHeight="1">
      <c r="B790" s="702"/>
      <c r="C790" s="674" t="s">
        <v>105</v>
      </c>
      <c r="D790" s="675"/>
      <c r="E790" s="675"/>
      <c r="F790" s="95" t="str">
        <f>IF('ユーザー別小売(卸)価格試算(税抜)'!F790="","",IF(ISNUMBER('ユーザー別小売(卸)価格試算(税抜)'!F790),IF(入力!$C$30=1,ROUNDDOWN('ユーザー別小売(卸)価格試算(税抜)'!F790*(1+入力!$C$31/100),-入力!$C$29),IF(入力!$C$30=2,ROUNDUP('ユーザー別小売(卸)価格試算(税抜)'!F790*(1+入力!$C$31/100),-入力!$C$29),IF(入力!$C$30=3,ROUND('ユーザー別小売(卸)価格試算(税抜)'!F790*(1+入力!$C$31/100),-入力!$C$29)))),'ユーザー別小売(卸)価格試算(税抜)'!F790))</f>
        <v/>
      </c>
      <c r="G790" s="384">
        <f>'6桁'!G790</f>
        <v>0</v>
      </c>
      <c r="H790" s="176" t="str">
        <f>IF('ユーザー別小売(卸)価格試算(税抜)'!H790="","",IF(ISNUMBER('ユーザー別小売(卸)価格試算(税抜)'!H790),IF(入力!$C$30=1,ROUNDDOWN('ユーザー別小売(卸)価格試算(税抜)'!H790*(1+入力!$C$31/100),-入力!$C$29),IF(入力!$C$30=2,ROUNDUP('ユーザー別小売(卸)価格試算(税抜)'!H790*(1+入力!$C$31/100),-入力!$C$29),IF(入力!$C$30=3,ROUND('ユーザー別小売(卸)価格試算(税抜)'!H790*(1+入力!$C$31/100),-入力!$C$29)))),'ユーザー別小売(卸)価格試算(税抜)'!H790))</f>
        <v/>
      </c>
      <c r="I790" s="96">
        <f>'6桁'!I790</f>
        <v>0</v>
      </c>
      <c r="J790" s="176">
        <f>IF('ユーザー別小売(卸)価格試算(税抜)'!J790="","",IF(ISNUMBER('ユーザー別小売(卸)価格試算(税抜)'!J790),IF(入力!$C$30=1,ROUNDDOWN('ユーザー別小売(卸)価格試算(税抜)'!J790*(1+入力!$C$31/100),-入力!$C$29),IF(入力!$C$30=2,ROUNDUP('ユーザー別小売(卸)価格試算(税抜)'!J790*(1+入力!$C$31/100),-入力!$C$29),IF(入力!$C$30=3,ROUND('ユーザー別小売(卸)価格試算(税抜)'!J790*(1+入力!$C$31/100),-入力!$C$29)))),'ユーザー別小売(卸)価格試算(税抜)'!J790))</f>
        <v>33220</v>
      </c>
      <c r="K790" s="96" t="str">
        <f>'6桁'!K790</f>
        <v>※◎</v>
      </c>
      <c r="L790" s="183" t="str">
        <f>IF('ユーザー別小売(卸)価格試算(税抜)'!L790="","",IF(ISNUMBER('ユーザー別小売(卸)価格試算(税抜)'!L790),IF(入力!$C$30=1,ROUNDDOWN('ユーザー別小売(卸)価格試算(税抜)'!L790*(1+入力!$C$31/100),-入力!$C$29),IF(入力!$C$30=2,ROUNDUP('ユーザー別小売(卸)価格試算(税抜)'!L790*(1+入力!$C$31/100),-入力!$C$29),IF(入力!$C$30=3,ROUND('ユーザー別小売(卸)価格試算(税抜)'!L790*(1+入力!$C$31/100),-入力!$C$29)))),'ユーザー別小売(卸)価格試算(税抜)'!L790))</f>
        <v/>
      </c>
      <c r="M790" s="96">
        <f>'6桁'!M790</f>
        <v>0</v>
      </c>
      <c r="N790" s="176" t="str">
        <f>IF('ユーザー別小売(卸)価格試算(税抜)'!N790="","",IF(ISNUMBER('ユーザー別小売(卸)価格試算(税抜)'!N790),IF(入力!$C$30=1,ROUNDDOWN('ユーザー別小売(卸)価格試算(税抜)'!N790*(1+入力!$C$31/100),-入力!$C$29),IF(入力!$C$30=2,ROUNDUP('ユーザー別小売(卸)価格試算(税抜)'!N790*(1+入力!$C$31/100),-入力!$C$29),IF(入力!$C$30=3,ROUND('ユーザー別小売(卸)価格試算(税抜)'!N790*(1+入力!$C$31/100),-入力!$C$29)))),'ユーザー別小売(卸)価格試算(税抜)'!N790))</f>
        <v/>
      </c>
      <c r="O790" s="96">
        <f>'6桁'!O790</f>
        <v>0</v>
      </c>
      <c r="P790" s="176" t="str">
        <f>IF('ユーザー別小売(卸)価格試算(税抜)'!P790="","",IF(ISNUMBER('ユーザー別小売(卸)価格試算(税抜)'!P790),IF(入力!$C$30=1,ROUNDDOWN('ユーザー別小売(卸)価格試算(税抜)'!P790*(1+入力!$C$31/100),-入力!$C$29),IF(入力!$C$30=2,ROUNDUP('ユーザー別小売(卸)価格試算(税抜)'!P790*(1+入力!$C$31/100),-入力!$C$29),IF(入力!$C$30=3,ROUND('ユーザー別小売(卸)価格試算(税抜)'!P790*(1+入力!$C$31/100),-入力!$C$29)))),'ユーザー別小売(卸)価格試算(税抜)'!P790))</f>
        <v/>
      </c>
      <c r="Q790" s="96">
        <f>'6桁'!Q790</f>
        <v>0</v>
      </c>
      <c r="R790" s="176" t="str">
        <f>IF('ユーザー別小売(卸)価格試算(税抜)'!R790="","",IF(ISNUMBER('ユーザー別小売(卸)価格試算(税抜)'!R790),IF(入力!$C$30=1,ROUNDDOWN('ユーザー別小売(卸)価格試算(税抜)'!R790*(1+入力!$C$31/100),-入力!$C$29),IF(入力!$C$30=2,ROUNDUP('ユーザー別小売(卸)価格試算(税抜)'!R790*(1+入力!$C$31/100),-入力!$C$29),IF(入力!$C$30=3,ROUND('ユーザー別小売(卸)価格試算(税抜)'!R790*(1+入力!$C$31/100),-入力!$C$29)))),'ユーザー別小売(卸)価格試算(税抜)'!R790))</f>
        <v/>
      </c>
      <c r="S790" s="96">
        <f>'6桁'!S790</f>
        <v>0</v>
      </c>
      <c r="V790" s="4"/>
      <c r="X790" s="4"/>
    </row>
    <row r="791" spans="2:24" ht="30" customHeight="1">
      <c r="B791" s="702"/>
      <c r="C791" s="674" t="s">
        <v>854</v>
      </c>
      <c r="D791" s="675"/>
      <c r="E791" s="675"/>
      <c r="F791" s="95" t="str">
        <f>IF('ユーザー別小売(卸)価格試算(税抜)'!F791="","",IF(ISNUMBER('ユーザー別小売(卸)価格試算(税抜)'!F791),IF(入力!$C$30=1,ROUNDDOWN('ユーザー別小売(卸)価格試算(税抜)'!F791*(1+入力!$C$31/100),-入力!$C$29),IF(入力!$C$30=2,ROUNDUP('ユーザー別小売(卸)価格試算(税抜)'!F791*(1+入力!$C$31/100),-入力!$C$29),IF(入力!$C$30=3,ROUND('ユーザー別小売(卸)価格試算(税抜)'!F791*(1+入力!$C$31/100),-入力!$C$29)))),'ユーザー別小売(卸)価格試算(税抜)'!F791))</f>
        <v/>
      </c>
      <c r="G791" s="384">
        <f>'6桁'!G791</f>
        <v>0</v>
      </c>
      <c r="H791" s="176" t="str">
        <f>IF('ユーザー別小売(卸)価格試算(税抜)'!H791="","",IF(ISNUMBER('ユーザー別小売(卸)価格試算(税抜)'!H791),IF(入力!$C$30=1,ROUNDDOWN('ユーザー別小売(卸)価格試算(税抜)'!H791*(1+入力!$C$31/100),-入力!$C$29),IF(入力!$C$30=2,ROUNDUP('ユーザー別小売(卸)価格試算(税抜)'!H791*(1+入力!$C$31/100),-入力!$C$29),IF(入力!$C$30=3,ROUND('ユーザー別小売(卸)価格試算(税抜)'!H791*(1+入力!$C$31/100),-入力!$C$29)))),'ユーザー別小売(卸)価格試算(税抜)'!H791))</f>
        <v/>
      </c>
      <c r="I791" s="96">
        <f>'6桁'!I791</f>
        <v>0</v>
      </c>
      <c r="J791" s="176" t="str">
        <f>IF('ユーザー別小売(卸)価格試算(税抜)'!J791="","",IF(ISNUMBER('ユーザー別小売(卸)価格試算(税抜)'!J791),IF(入力!$C$30=1,ROUNDDOWN('ユーザー別小売(卸)価格試算(税抜)'!J791*(1+入力!$C$31/100),-入力!$C$29),IF(入力!$C$30=2,ROUNDUP('ユーザー別小売(卸)価格試算(税抜)'!J791*(1+入力!$C$31/100),-入力!$C$29),IF(入力!$C$30=3,ROUND('ユーザー別小売(卸)価格試算(税抜)'!J791*(1+入力!$C$31/100),-入力!$C$29)))),'ユーザー別小売(卸)価格試算(税抜)'!J791))</f>
        <v/>
      </c>
      <c r="K791" s="96">
        <f>'6桁'!K791</f>
        <v>0</v>
      </c>
      <c r="L791" s="183">
        <f>IF('ユーザー別小売(卸)価格試算(税抜)'!L791="","",IF(ISNUMBER('ユーザー別小売(卸)価格試算(税抜)'!L791),IF(入力!$C$30=1,ROUNDDOWN('ユーザー別小売(卸)価格試算(税抜)'!L791*(1+入力!$C$31/100),-入力!$C$29),IF(入力!$C$30=2,ROUNDUP('ユーザー別小売(卸)価格試算(税抜)'!L791*(1+入力!$C$31/100),-入力!$C$29),IF(入力!$C$30=3,ROUND('ユーザー別小売(卸)価格試算(税抜)'!L791*(1+入力!$C$31/100),-入力!$C$29)))),'ユーザー別小売(卸)価格試算(税抜)'!L791))</f>
        <v>33550</v>
      </c>
      <c r="M791" s="96">
        <f>'6桁'!M791</f>
        <v>0</v>
      </c>
      <c r="N791" s="176" t="str">
        <f>IF('ユーザー別小売(卸)価格試算(税抜)'!N791="","",IF(ISNUMBER('ユーザー別小売(卸)価格試算(税抜)'!N791),IF(入力!$C$30=1,ROUNDDOWN('ユーザー別小売(卸)価格試算(税抜)'!N791*(1+入力!$C$31/100),-入力!$C$29),IF(入力!$C$30=2,ROUNDUP('ユーザー別小売(卸)価格試算(税抜)'!N791*(1+入力!$C$31/100),-入力!$C$29),IF(入力!$C$30=3,ROUND('ユーザー別小売(卸)価格試算(税抜)'!N791*(1+入力!$C$31/100),-入力!$C$29)))),'ユーザー別小売(卸)価格試算(税抜)'!N791))</f>
        <v/>
      </c>
      <c r="O791" s="96">
        <f>'6桁'!O791</f>
        <v>0</v>
      </c>
      <c r="P791" s="176" t="str">
        <f>IF('ユーザー別小売(卸)価格試算(税抜)'!P791="","",IF(ISNUMBER('ユーザー別小売(卸)価格試算(税抜)'!P791),IF(入力!$C$30=1,ROUNDDOWN('ユーザー別小売(卸)価格試算(税抜)'!P791*(1+入力!$C$31/100),-入力!$C$29),IF(入力!$C$30=2,ROUNDUP('ユーザー別小売(卸)価格試算(税抜)'!P791*(1+入力!$C$31/100),-入力!$C$29),IF(入力!$C$30=3,ROUND('ユーザー別小売(卸)価格試算(税抜)'!P791*(1+入力!$C$31/100),-入力!$C$29)))),'ユーザー別小売(卸)価格試算(税抜)'!P791))</f>
        <v/>
      </c>
      <c r="Q791" s="96">
        <f>'6桁'!Q791</f>
        <v>0</v>
      </c>
      <c r="R791" s="176" t="str">
        <f>IF('ユーザー別小売(卸)価格試算(税抜)'!R791="","",IF(ISNUMBER('ユーザー別小売(卸)価格試算(税抜)'!R791),IF(入力!$C$30=1,ROUNDDOWN('ユーザー別小売(卸)価格試算(税抜)'!R791*(1+入力!$C$31/100),-入力!$C$29),IF(入力!$C$30=2,ROUNDUP('ユーザー別小売(卸)価格試算(税抜)'!R791*(1+入力!$C$31/100),-入力!$C$29),IF(入力!$C$30=3,ROUND('ユーザー別小売(卸)価格試算(税抜)'!R791*(1+入力!$C$31/100),-入力!$C$29)))),'ユーザー別小売(卸)価格試算(税抜)'!R791))</f>
        <v/>
      </c>
      <c r="S791" s="96">
        <f>'6桁'!S791</f>
        <v>0</v>
      </c>
      <c r="V791" s="4"/>
      <c r="X791" s="4"/>
    </row>
    <row r="792" spans="2:24" ht="30" customHeight="1">
      <c r="B792" s="702"/>
      <c r="C792" s="674" t="s">
        <v>106</v>
      </c>
      <c r="D792" s="675"/>
      <c r="E792" s="675"/>
      <c r="F792" s="95">
        <f>IF('ユーザー別小売(卸)価格試算(税抜)'!F792="","",IF(ISNUMBER('ユーザー別小売(卸)価格試算(税抜)'!F792),IF(入力!$C$30=1,ROUNDDOWN('ユーザー別小売(卸)価格試算(税抜)'!F792*(1+入力!$C$31/100),-入力!$C$29),IF(入力!$C$30=2,ROUNDUP('ユーザー別小売(卸)価格試算(税抜)'!F792*(1+入力!$C$31/100),-入力!$C$29),IF(入力!$C$30=3,ROUND('ユーザー別小売(卸)価格試算(税抜)'!F792*(1+入力!$C$31/100),-入力!$C$29)))),'ユーザー別小売(卸)価格試算(税抜)'!F792))</f>
        <v>33990</v>
      </c>
      <c r="G792" s="96" t="str">
        <f>'6桁'!G792</f>
        <v>▲◎</v>
      </c>
      <c r="H792" s="176" t="str">
        <f>IF('ユーザー別小売(卸)価格試算(税抜)'!H792="","",IF(ISNUMBER('ユーザー別小売(卸)価格試算(税抜)'!H792),IF(入力!$C$30=1,ROUNDDOWN('ユーザー別小売(卸)価格試算(税抜)'!H792*(1+入力!$C$31/100),-入力!$C$29),IF(入力!$C$30=2,ROUNDUP('ユーザー別小売(卸)価格試算(税抜)'!H792*(1+入力!$C$31/100),-入力!$C$29),IF(入力!$C$30=3,ROUND('ユーザー別小売(卸)価格試算(税抜)'!H792*(1+入力!$C$31/100),-入力!$C$29)))),'ユーザー別小売(卸)価格試算(税抜)'!H792))</f>
        <v/>
      </c>
      <c r="I792" s="96">
        <f>'6桁'!I792</f>
        <v>0</v>
      </c>
      <c r="J792" s="176" t="str">
        <f>IF('ユーザー別小売(卸)価格試算(税抜)'!J792="","",IF(ISNUMBER('ユーザー別小売(卸)価格試算(税抜)'!J792),IF(入力!$C$30=1,ROUNDDOWN('ユーザー別小売(卸)価格試算(税抜)'!J792*(1+入力!$C$31/100),-入力!$C$29),IF(入力!$C$30=2,ROUNDUP('ユーザー別小売(卸)価格試算(税抜)'!J792*(1+入力!$C$31/100),-入力!$C$29),IF(入力!$C$30=3,ROUND('ユーザー別小売(卸)価格試算(税抜)'!J792*(1+入力!$C$31/100),-入力!$C$29)))),'ユーザー別小売(卸)価格試算(税抜)'!J792))</f>
        <v/>
      </c>
      <c r="K792" s="96">
        <f>'6桁'!K792</f>
        <v>0</v>
      </c>
      <c r="L792" s="183" t="str">
        <f>IF('ユーザー別小売(卸)価格試算(税抜)'!L792="","",IF(ISNUMBER('ユーザー別小売(卸)価格試算(税抜)'!L792),IF(入力!$C$30=1,ROUNDDOWN('ユーザー別小売(卸)価格試算(税抜)'!L792*(1+入力!$C$31/100),-入力!$C$29),IF(入力!$C$30=2,ROUNDUP('ユーザー別小売(卸)価格試算(税抜)'!L792*(1+入力!$C$31/100),-入力!$C$29),IF(入力!$C$30=3,ROUND('ユーザー別小売(卸)価格試算(税抜)'!L792*(1+入力!$C$31/100),-入力!$C$29)))),'ユーザー別小売(卸)価格試算(税抜)'!L792))</f>
        <v/>
      </c>
      <c r="M792" s="96">
        <f>'6桁'!M792</f>
        <v>0</v>
      </c>
      <c r="N792" s="176" t="str">
        <f>IF('ユーザー別小売(卸)価格試算(税抜)'!N792="","",IF(ISNUMBER('ユーザー別小売(卸)価格試算(税抜)'!N792),IF(入力!$C$30=1,ROUNDDOWN('ユーザー別小売(卸)価格試算(税抜)'!N792*(1+入力!$C$31/100),-入力!$C$29),IF(入力!$C$30=2,ROUNDUP('ユーザー別小売(卸)価格試算(税抜)'!N792*(1+入力!$C$31/100),-入力!$C$29),IF(入力!$C$30=3,ROUND('ユーザー別小売(卸)価格試算(税抜)'!N792*(1+入力!$C$31/100),-入力!$C$29)))),'ユーザー別小売(卸)価格試算(税抜)'!N792))</f>
        <v/>
      </c>
      <c r="O792" s="96">
        <f>'6桁'!O792</f>
        <v>0</v>
      </c>
      <c r="P792" s="176" t="str">
        <f>IF('ユーザー別小売(卸)価格試算(税抜)'!P792="","",IF(ISNUMBER('ユーザー別小売(卸)価格試算(税抜)'!P792),IF(入力!$C$30=1,ROUNDDOWN('ユーザー別小売(卸)価格試算(税抜)'!P792*(1+入力!$C$31/100),-入力!$C$29),IF(入力!$C$30=2,ROUNDUP('ユーザー別小売(卸)価格試算(税抜)'!P792*(1+入力!$C$31/100),-入力!$C$29),IF(入力!$C$30=3,ROUND('ユーザー別小売(卸)価格試算(税抜)'!P792*(1+入力!$C$31/100),-入力!$C$29)))),'ユーザー別小売(卸)価格試算(税抜)'!P792))</f>
        <v/>
      </c>
      <c r="Q792" s="96">
        <f>'6桁'!Q792</f>
        <v>0</v>
      </c>
      <c r="R792" s="176" t="str">
        <f>IF('ユーザー別小売(卸)価格試算(税抜)'!R792="","",IF(ISNUMBER('ユーザー別小売(卸)価格試算(税抜)'!R792),IF(入力!$C$30=1,ROUNDDOWN('ユーザー別小売(卸)価格試算(税抜)'!R792*(1+入力!$C$31/100),-入力!$C$29),IF(入力!$C$30=2,ROUNDUP('ユーザー別小売(卸)価格試算(税抜)'!R792*(1+入力!$C$31/100),-入力!$C$29),IF(入力!$C$30=3,ROUND('ユーザー別小売(卸)価格試算(税抜)'!R792*(1+入力!$C$31/100),-入力!$C$29)))),'ユーザー別小売(卸)価格試算(税抜)'!R792))</f>
        <v/>
      </c>
      <c r="S792" s="96">
        <f>'6桁'!S792</f>
        <v>0</v>
      </c>
      <c r="V792" s="4"/>
      <c r="X792" s="4"/>
    </row>
    <row r="793" spans="2:24" ht="30" customHeight="1">
      <c r="B793" s="702"/>
      <c r="C793" s="674" t="s">
        <v>5</v>
      </c>
      <c r="D793" s="675"/>
      <c r="E793" s="675"/>
      <c r="F793" s="95" t="str">
        <f>IF('ユーザー別小売(卸)価格試算(税抜)'!F793="","",IF(ISNUMBER('ユーザー別小売(卸)価格試算(税抜)'!F793),IF(入力!$C$30=1,ROUNDDOWN('ユーザー別小売(卸)価格試算(税抜)'!F793*(1+入力!$C$31/100),-入力!$C$29),IF(入力!$C$30=2,ROUNDUP('ユーザー別小売(卸)価格試算(税抜)'!F793*(1+入力!$C$31/100),-入力!$C$29),IF(入力!$C$30=3,ROUND('ユーザー別小売(卸)価格試算(税抜)'!F793*(1+入力!$C$31/100),-入力!$C$29)))),'ユーザー別小売(卸)価格試算(税抜)'!F793))</f>
        <v/>
      </c>
      <c r="G793" s="384">
        <f>'6桁'!G793</f>
        <v>0</v>
      </c>
      <c r="H793" s="176" t="str">
        <f>IF('ユーザー別小売(卸)価格試算(税抜)'!H793="","",IF(ISNUMBER('ユーザー別小売(卸)価格試算(税抜)'!H793),IF(入力!$C$30=1,ROUNDDOWN('ユーザー別小売(卸)価格試算(税抜)'!H793*(1+入力!$C$31/100),-入力!$C$29),IF(入力!$C$30=2,ROUNDUP('ユーザー別小売(卸)価格試算(税抜)'!H793*(1+入力!$C$31/100),-入力!$C$29),IF(入力!$C$30=3,ROUND('ユーザー別小売(卸)価格試算(税抜)'!H793*(1+入力!$C$31/100),-入力!$C$29)))),'ユーザー別小売(卸)価格試算(税抜)'!H793))</f>
        <v/>
      </c>
      <c r="I793" s="96">
        <f>'6桁'!I793</f>
        <v>0</v>
      </c>
      <c r="J793" s="176">
        <f>IF('ユーザー別小売(卸)価格試算(税抜)'!J793="","",IF(ISNUMBER('ユーザー別小売(卸)価格試算(税抜)'!J793),IF(入力!$C$30=1,ROUNDDOWN('ユーザー別小売(卸)価格試算(税抜)'!J793*(1+入力!$C$31/100),-入力!$C$29),IF(入力!$C$30=2,ROUNDUP('ユーザー別小売(卸)価格試算(税抜)'!J793*(1+入力!$C$31/100),-入力!$C$29),IF(入力!$C$30=3,ROUND('ユーザー別小売(卸)価格試算(税抜)'!J793*(1+入力!$C$31/100),-入力!$C$29)))),'ユーザー別小売(卸)価格試算(税抜)'!J793))</f>
        <v>28270</v>
      </c>
      <c r="K793" s="96" t="str">
        <f>'6桁'!K793</f>
        <v>※◎</v>
      </c>
      <c r="L793" s="183" t="str">
        <f>IF('ユーザー別小売(卸)価格試算(税抜)'!L793="","",IF(ISNUMBER('ユーザー別小売(卸)価格試算(税抜)'!L793),IF(入力!$C$30=1,ROUNDDOWN('ユーザー別小売(卸)価格試算(税抜)'!L793*(1+入力!$C$31/100),-入力!$C$29),IF(入力!$C$30=2,ROUNDUP('ユーザー別小売(卸)価格試算(税抜)'!L793*(1+入力!$C$31/100),-入力!$C$29),IF(入力!$C$30=3,ROUND('ユーザー別小売(卸)価格試算(税抜)'!L793*(1+入力!$C$31/100),-入力!$C$29)))),'ユーザー別小売(卸)価格試算(税抜)'!L793))</f>
        <v/>
      </c>
      <c r="M793" s="96">
        <f>'6桁'!M793</f>
        <v>0</v>
      </c>
      <c r="N793" s="176" t="str">
        <f>IF('ユーザー別小売(卸)価格試算(税抜)'!N793="","",IF(ISNUMBER('ユーザー別小売(卸)価格試算(税抜)'!N793),IF(入力!$C$30=1,ROUNDDOWN('ユーザー別小売(卸)価格試算(税抜)'!N793*(1+入力!$C$31/100),-入力!$C$29),IF(入力!$C$30=2,ROUNDUP('ユーザー別小売(卸)価格試算(税抜)'!N793*(1+入力!$C$31/100),-入力!$C$29),IF(入力!$C$30=3,ROUND('ユーザー別小売(卸)価格試算(税抜)'!N793*(1+入力!$C$31/100),-入力!$C$29)))),'ユーザー別小売(卸)価格試算(税抜)'!N793))</f>
        <v/>
      </c>
      <c r="O793" s="96">
        <f>'6桁'!O793</f>
        <v>0</v>
      </c>
      <c r="P793" s="176" t="str">
        <f>IF('ユーザー別小売(卸)価格試算(税抜)'!P793="","",IF(ISNUMBER('ユーザー別小売(卸)価格試算(税抜)'!P793),IF(入力!$C$30=1,ROUNDDOWN('ユーザー別小売(卸)価格試算(税抜)'!P793*(1+入力!$C$31/100),-入力!$C$29),IF(入力!$C$30=2,ROUNDUP('ユーザー別小売(卸)価格試算(税抜)'!P793*(1+入力!$C$31/100),-入力!$C$29),IF(入力!$C$30=3,ROUND('ユーザー別小売(卸)価格試算(税抜)'!P793*(1+入力!$C$31/100),-入力!$C$29)))),'ユーザー別小売(卸)価格試算(税抜)'!P793))</f>
        <v/>
      </c>
      <c r="Q793" s="96">
        <f>'6桁'!Q793</f>
        <v>0</v>
      </c>
      <c r="R793" s="176" t="str">
        <f>IF('ユーザー別小売(卸)価格試算(税抜)'!R793="","",IF(ISNUMBER('ユーザー別小売(卸)価格試算(税抜)'!R793),IF(入力!$C$30=1,ROUNDDOWN('ユーザー別小売(卸)価格試算(税抜)'!R793*(1+入力!$C$31/100),-入力!$C$29),IF(入力!$C$30=2,ROUNDUP('ユーザー別小売(卸)価格試算(税抜)'!R793*(1+入力!$C$31/100),-入力!$C$29),IF(入力!$C$30=3,ROUND('ユーザー別小売(卸)価格試算(税抜)'!R793*(1+入力!$C$31/100),-入力!$C$29)))),'ユーザー別小売(卸)価格試算(税抜)'!R793))</f>
        <v/>
      </c>
      <c r="S793" s="96">
        <f>'6桁'!S793</f>
        <v>0</v>
      </c>
      <c r="V793" s="4"/>
      <c r="X793" s="4"/>
    </row>
    <row r="794" spans="2:24" ht="30" customHeight="1">
      <c r="B794" s="702"/>
      <c r="C794" s="674" t="s">
        <v>855</v>
      </c>
      <c r="D794" s="675"/>
      <c r="E794" s="675"/>
      <c r="F794" s="94" t="str">
        <f>IF('ユーザー別小売(卸)価格試算(税抜)'!F794="","",IF(ISNUMBER('ユーザー別小売(卸)価格試算(税抜)'!F794),IF(入力!$C$30=1,ROUNDDOWN('ユーザー別小売(卸)価格試算(税抜)'!F794*(1+入力!$C$31/100),-入力!$C$29),IF(入力!$C$30=2,ROUNDUP('ユーザー別小売(卸)価格試算(税抜)'!F794*(1+入力!$C$31/100),-入力!$C$29),IF(入力!$C$30=3,ROUND('ユーザー別小売(卸)価格試算(税抜)'!F794*(1+入力!$C$31/100),-入力!$C$29)))),'ユーザー別小売(卸)価格試算(税抜)'!F794))</f>
        <v/>
      </c>
      <c r="G794" s="388">
        <f>'6桁'!G794</f>
        <v>0</v>
      </c>
      <c r="H794" s="173" t="str">
        <f>IF('ユーザー別小売(卸)価格試算(税抜)'!H794="","",IF(ISNUMBER('ユーザー別小売(卸)価格試算(税抜)'!H794),IF(入力!$C$30=1,ROUNDDOWN('ユーザー別小売(卸)価格試算(税抜)'!H794*(1+入力!$C$31/100),-入力!$C$29),IF(入力!$C$30=2,ROUNDUP('ユーザー別小売(卸)価格試算(税抜)'!H794*(1+入力!$C$31/100),-入力!$C$29),IF(入力!$C$30=3,ROUND('ユーザー別小売(卸)価格試算(税抜)'!H794*(1+入力!$C$31/100),-入力!$C$29)))),'ユーザー別小売(卸)価格試算(税抜)'!H794))</f>
        <v/>
      </c>
      <c r="I794" s="360">
        <f>'6桁'!I794</f>
        <v>0</v>
      </c>
      <c r="J794" s="173" t="str">
        <f>IF('ユーザー別小売(卸)価格試算(税抜)'!J794="","",IF(ISNUMBER('ユーザー別小売(卸)価格試算(税抜)'!J794),IF(入力!$C$30=1,ROUNDDOWN('ユーザー別小売(卸)価格試算(税抜)'!J794*(1+入力!$C$31/100),-入力!$C$29),IF(入力!$C$30=2,ROUNDUP('ユーザー別小売(卸)価格試算(税抜)'!J794*(1+入力!$C$31/100),-入力!$C$29),IF(入力!$C$30=3,ROUND('ユーザー別小売(卸)価格試算(税抜)'!J794*(1+入力!$C$31/100),-入力!$C$29)))),'ユーザー別小売(卸)価格試算(税抜)'!J794))</f>
        <v/>
      </c>
      <c r="K794" s="360">
        <f>'6桁'!K794</f>
        <v>0</v>
      </c>
      <c r="L794" s="194">
        <f>IF('ユーザー別小売(卸)価格試算(税抜)'!L794="","",IF(ISNUMBER('ユーザー別小売(卸)価格試算(税抜)'!L794),IF(入力!$C$30=1,ROUNDDOWN('ユーザー別小売(卸)価格試算(税抜)'!L794*(1+入力!$C$31/100),-入力!$C$29),IF(入力!$C$30=2,ROUNDUP('ユーザー別小売(卸)価格試算(税抜)'!L794*(1+入力!$C$31/100),-入力!$C$29),IF(入力!$C$30=3,ROUND('ユーザー別小売(卸)価格試算(税抜)'!L794*(1+入力!$C$31/100),-入力!$C$29)))),'ユーザー別小売(卸)価格試算(税抜)'!L794))</f>
        <v>30360</v>
      </c>
      <c r="M794" s="360">
        <f>'6桁'!M794</f>
        <v>0</v>
      </c>
      <c r="N794" s="173" t="str">
        <f>IF('ユーザー別小売(卸)価格試算(税抜)'!N794="","",IF(ISNUMBER('ユーザー別小売(卸)価格試算(税抜)'!N794),IF(入力!$C$30=1,ROUNDDOWN('ユーザー別小売(卸)価格試算(税抜)'!N794*(1+入力!$C$31/100),-入力!$C$29),IF(入力!$C$30=2,ROUNDUP('ユーザー別小売(卸)価格試算(税抜)'!N794*(1+入力!$C$31/100),-入力!$C$29),IF(入力!$C$30=3,ROUND('ユーザー別小売(卸)価格試算(税抜)'!N794*(1+入力!$C$31/100),-入力!$C$29)))),'ユーザー別小売(卸)価格試算(税抜)'!N794))</f>
        <v/>
      </c>
      <c r="O794" s="360">
        <f>'6桁'!O794</f>
        <v>0</v>
      </c>
      <c r="P794" s="173" t="str">
        <f>IF('ユーザー別小売(卸)価格試算(税抜)'!P794="","",IF(ISNUMBER('ユーザー別小売(卸)価格試算(税抜)'!P794),IF(入力!$C$30=1,ROUNDDOWN('ユーザー別小売(卸)価格試算(税抜)'!P794*(1+入力!$C$31/100),-入力!$C$29),IF(入力!$C$30=2,ROUNDUP('ユーザー別小売(卸)価格試算(税抜)'!P794*(1+入力!$C$31/100),-入力!$C$29),IF(入力!$C$30=3,ROUND('ユーザー別小売(卸)価格試算(税抜)'!P794*(1+入力!$C$31/100),-入力!$C$29)))),'ユーザー別小売(卸)価格試算(税抜)'!P794))</f>
        <v/>
      </c>
      <c r="Q794" s="360">
        <f>'6桁'!Q794</f>
        <v>0</v>
      </c>
      <c r="R794" s="173">
        <f>IF('ユーザー別小売(卸)価格試算(税抜)'!R794="","",IF(ISNUMBER('ユーザー別小売(卸)価格試算(税抜)'!R794),IF(入力!$C$30=1,ROUNDDOWN('ユーザー別小売(卸)価格試算(税抜)'!R794*(1+入力!$C$31/100),-入力!$C$29),IF(入力!$C$30=2,ROUNDUP('ユーザー別小売(卸)価格試算(税抜)'!R794*(1+入力!$C$31/100),-入力!$C$29),IF(入力!$C$30=3,ROUND('ユーザー別小売(卸)価格試算(税抜)'!R794*(1+入力!$C$31/100),-入力!$C$29)))),'ユーザー別小売(卸)価格試算(税抜)'!R794))</f>
        <v>32450</v>
      </c>
      <c r="S794" s="360">
        <f>'6桁'!S794</f>
        <v>0</v>
      </c>
      <c r="V794" s="4"/>
      <c r="X794" s="4"/>
    </row>
    <row r="795" spans="2:24" ht="30" customHeight="1">
      <c r="B795" s="703"/>
      <c r="C795" s="677" t="s">
        <v>6</v>
      </c>
      <c r="D795" s="678"/>
      <c r="E795" s="679"/>
      <c r="F795" s="111" t="str">
        <f>IF('ユーザー別小売(卸)価格試算(税抜)'!F795="","",IF(ISNUMBER('ユーザー別小売(卸)価格試算(税抜)'!F795),IF(入力!$C$30=1,ROUNDDOWN('ユーザー別小売(卸)価格試算(税抜)'!F795*(1+入力!$C$31/100),-入力!$C$29),IF(入力!$C$30=2,ROUNDUP('ユーザー別小売(卸)価格試算(税抜)'!F795*(1+入力!$C$31/100),-入力!$C$29),IF(入力!$C$30=3,ROUND('ユーザー別小売(卸)価格試算(税抜)'!F795*(1+入力!$C$31/100),-入力!$C$29)))),'ユーザー別小売(卸)価格試算(税抜)'!F795))</f>
        <v/>
      </c>
      <c r="G795" s="381">
        <f>'6桁'!G795</f>
        <v>0</v>
      </c>
      <c r="H795" s="177">
        <f>IF('ユーザー別小売(卸)価格試算(税抜)'!H795="","",IF(ISNUMBER('ユーザー別小売(卸)価格試算(税抜)'!H795),IF(入力!$C$30=1,ROUNDDOWN('ユーザー別小売(卸)価格試算(税抜)'!H795*(1+入力!$C$31/100),-入力!$C$29),IF(入力!$C$30=2,ROUNDUP('ユーザー別小売(卸)価格試算(税抜)'!H795*(1+入力!$C$31/100),-入力!$C$29),IF(入力!$C$30=3,ROUND('ユーザー別小売(卸)価格試算(税抜)'!H795*(1+入力!$C$31/100),-入力!$C$29)))),'ユーザー別小売(卸)価格試算(税抜)'!H795))</f>
        <v>31240</v>
      </c>
      <c r="I795" s="99" t="str">
        <f>'6桁'!I795</f>
        <v>▲◎</v>
      </c>
      <c r="J795" s="177" t="str">
        <f>IF('ユーザー別小売(卸)価格試算(税抜)'!J795="","",IF(ISNUMBER('ユーザー別小売(卸)価格試算(税抜)'!J795),IF(入力!$C$30=1,ROUNDDOWN('ユーザー別小売(卸)価格試算(税抜)'!J795*(1+入力!$C$31/100),-入力!$C$29),IF(入力!$C$30=2,ROUNDUP('ユーザー別小売(卸)価格試算(税抜)'!J795*(1+入力!$C$31/100),-入力!$C$29),IF(入力!$C$30=3,ROUND('ユーザー別小売(卸)価格試算(税抜)'!J795*(1+入力!$C$31/100),-入力!$C$29)))),'ユーザー別小売(卸)価格試算(税抜)'!J795))</f>
        <v/>
      </c>
      <c r="K795" s="99">
        <f>'6桁'!K795</f>
        <v>0</v>
      </c>
      <c r="L795" s="184" t="str">
        <f>IF('ユーザー別小売(卸)価格試算(税抜)'!L795="","",IF(ISNUMBER('ユーザー別小売(卸)価格試算(税抜)'!L795),IF(入力!$C$30=1,ROUNDDOWN('ユーザー別小売(卸)価格試算(税抜)'!L795*(1+入力!$C$31/100),-入力!$C$29),IF(入力!$C$30=2,ROUNDUP('ユーザー別小売(卸)価格試算(税抜)'!L795*(1+入力!$C$31/100),-入力!$C$29),IF(入力!$C$30=3,ROUND('ユーザー別小売(卸)価格試算(税抜)'!L795*(1+入力!$C$31/100),-入力!$C$29)))),'ユーザー別小売(卸)価格試算(税抜)'!L795))</f>
        <v/>
      </c>
      <c r="M795" s="99">
        <f>'6桁'!M795</f>
        <v>0</v>
      </c>
      <c r="N795" s="177" t="str">
        <f>IF('ユーザー別小売(卸)価格試算(税抜)'!N795="","",IF(ISNUMBER('ユーザー別小売(卸)価格試算(税抜)'!N795),IF(入力!$C$30=1,ROUNDDOWN('ユーザー別小売(卸)価格試算(税抜)'!N795*(1+入力!$C$31/100),-入力!$C$29),IF(入力!$C$30=2,ROUNDUP('ユーザー別小売(卸)価格試算(税抜)'!N795*(1+入力!$C$31/100),-入力!$C$29),IF(入力!$C$30=3,ROUND('ユーザー別小売(卸)価格試算(税抜)'!N795*(1+入力!$C$31/100),-入力!$C$29)))),'ユーザー別小売(卸)価格試算(税抜)'!N795))</f>
        <v/>
      </c>
      <c r="O795" s="99">
        <f>'6桁'!O795</f>
        <v>0</v>
      </c>
      <c r="P795" s="177" t="str">
        <f>IF('ユーザー別小売(卸)価格試算(税抜)'!P795="","",IF(ISNUMBER('ユーザー別小売(卸)価格試算(税抜)'!P795),IF(入力!$C$30=1,ROUNDDOWN('ユーザー別小売(卸)価格試算(税抜)'!P795*(1+入力!$C$31/100),-入力!$C$29),IF(入力!$C$30=2,ROUNDUP('ユーザー別小売(卸)価格試算(税抜)'!P795*(1+入力!$C$31/100),-入力!$C$29),IF(入力!$C$30=3,ROUND('ユーザー別小売(卸)価格試算(税抜)'!P795*(1+入力!$C$31/100),-入力!$C$29)))),'ユーザー別小売(卸)価格試算(税抜)'!P795))</f>
        <v/>
      </c>
      <c r="Q795" s="99">
        <f>'6桁'!Q795</f>
        <v>0</v>
      </c>
      <c r="R795" s="177" t="str">
        <f>IF('ユーザー別小売(卸)価格試算(税抜)'!R795="","",IF(ISNUMBER('ユーザー別小売(卸)価格試算(税抜)'!R795),IF(入力!$C$30=1,ROUNDDOWN('ユーザー別小売(卸)価格試算(税抜)'!R795*(1+入力!$C$31/100),-入力!$C$29),IF(入力!$C$30=2,ROUNDUP('ユーザー別小売(卸)価格試算(税抜)'!R795*(1+入力!$C$31/100),-入力!$C$29),IF(入力!$C$30=3,ROUND('ユーザー別小売(卸)価格試算(税抜)'!R795*(1+入力!$C$31/100),-入力!$C$29)))),'ユーザー別小売(卸)価格試算(税抜)'!R795))</f>
        <v/>
      </c>
      <c r="S795" s="99">
        <f>'6桁'!S795</f>
        <v>0</v>
      </c>
      <c r="V795" s="4"/>
      <c r="X795" s="4"/>
    </row>
    <row r="796" spans="2:24" ht="30" customHeight="1">
      <c r="B796" s="701">
        <v>15.5</v>
      </c>
      <c r="C796" s="671" t="s">
        <v>92</v>
      </c>
      <c r="D796" s="672"/>
      <c r="E796" s="672"/>
      <c r="F796" s="114" t="str">
        <f>IF('ユーザー別小売(卸)価格試算(税抜)'!F796="","",IF(ISNUMBER('ユーザー別小売(卸)価格試算(税抜)'!F796),IF(入力!$C$30=1,ROUNDDOWN('ユーザー別小売(卸)価格試算(税抜)'!F796*(1+入力!$C$31/100),-入力!$C$29),IF(入力!$C$30=2,ROUNDUP('ユーザー別小売(卸)価格試算(税抜)'!F796*(1+入力!$C$31/100),-入力!$C$29),IF(入力!$C$30=3,ROUND('ユーザー別小売(卸)価格試算(税抜)'!F796*(1+入力!$C$31/100),-入力!$C$29)))),'ユーザー別小売(卸)価格試算(税抜)'!F796))</f>
        <v/>
      </c>
      <c r="G796" s="245">
        <f>'6桁'!G796</f>
        <v>0</v>
      </c>
      <c r="H796" s="175" t="str">
        <f>IF('ユーザー別小売(卸)価格試算(税抜)'!H796="","",IF(ISNUMBER('ユーザー別小売(卸)価格試算(税抜)'!H796),IF(入力!$C$30=1,ROUNDDOWN('ユーザー別小売(卸)価格試算(税抜)'!H796*(1+入力!$C$31/100),-入力!$C$29),IF(入力!$C$30=2,ROUNDUP('ユーザー別小売(卸)価格試算(税抜)'!H796*(1+入力!$C$31/100),-入力!$C$29),IF(入力!$C$30=3,ROUND('ユーザー別小売(卸)価格試算(税抜)'!H796*(1+入力!$C$31/100),-入力!$C$29)))),'ユーザー別小売(卸)価格試算(税抜)'!H796))</f>
        <v/>
      </c>
      <c r="I796" s="97">
        <f>'6桁'!I796</f>
        <v>0</v>
      </c>
      <c r="J796" s="175">
        <f>IF('ユーザー別小売(卸)価格試算(税抜)'!J796="","",IF(ISNUMBER('ユーザー別小売(卸)価格試算(税抜)'!J796),IF(入力!$C$30=1,ROUNDDOWN('ユーザー別小売(卸)価格試算(税抜)'!J796*(1+入力!$C$31/100),-入力!$C$29),IF(入力!$C$30=2,ROUNDUP('ユーザー別小売(卸)価格試算(税抜)'!J796*(1+入力!$C$31/100),-入力!$C$29),IF(入力!$C$30=3,ROUND('ユーザー別小売(卸)価格試算(税抜)'!J796*(1+入力!$C$31/100),-入力!$C$29)))),'ユーザー別小売(卸)価格試算(税抜)'!J796))</f>
        <v>34100</v>
      </c>
      <c r="K796" s="97" t="str">
        <f>'6桁'!K796</f>
        <v>※</v>
      </c>
      <c r="L796" s="199" t="str">
        <f>IF('ユーザー別小売(卸)価格試算(税抜)'!L796="","",IF(ISNUMBER('ユーザー別小売(卸)価格試算(税抜)'!L796),IF(入力!$C$30=1,ROUNDDOWN('ユーザー別小売(卸)価格試算(税抜)'!L796*(1+入力!$C$31/100),-入力!$C$29),IF(入力!$C$30=2,ROUNDUP('ユーザー別小売(卸)価格試算(税抜)'!L796*(1+入力!$C$31/100),-入力!$C$29),IF(入力!$C$30=3,ROUND('ユーザー別小売(卸)価格試算(税抜)'!L796*(1+入力!$C$31/100),-入力!$C$29)))),'ユーザー別小売(卸)価格試算(税抜)'!L796))</f>
        <v/>
      </c>
      <c r="M796" s="97">
        <f>'6桁'!M796</f>
        <v>0</v>
      </c>
      <c r="N796" s="175" t="str">
        <f>IF('ユーザー別小売(卸)価格試算(税抜)'!N796="","",IF(ISNUMBER('ユーザー別小売(卸)価格試算(税抜)'!N796),IF(入力!$C$30=1,ROUNDDOWN('ユーザー別小売(卸)価格試算(税抜)'!N796*(1+入力!$C$31/100),-入力!$C$29),IF(入力!$C$30=2,ROUNDUP('ユーザー別小売(卸)価格試算(税抜)'!N796*(1+入力!$C$31/100),-入力!$C$29),IF(入力!$C$30=3,ROUND('ユーザー別小売(卸)価格試算(税抜)'!N796*(1+入力!$C$31/100),-入力!$C$29)))),'ユーザー別小売(卸)価格試算(税抜)'!N796))</f>
        <v/>
      </c>
      <c r="O796" s="97">
        <f>'6桁'!O796</f>
        <v>0</v>
      </c>
      <c r="P796" s="175" t="str">
        <f>IF('ユーザー別小売(卸)価格試算(税抜)'!P796="","",IF(ISNUMBER('ユーザー別小売(卸)価格試算(税抜)'!P796),IF(入力!$C$30=1,ROUNDDOWN('ユーザー別小売(卸)価格試算(税抜)'!P796*(1+入力!$C$31/100),-入力!$C$29),IF(入力!$C$30=2,ROUNDUP('ユーザー別小売(卸)価格試算(税抜)'!P796*(1+入力!$C$31/100),-入力!$C$29),IF(入力!$C$30=3,ROUND('ユーザー別小売(卸)価格試算(税抜)'!P796*(1+入力!$C$31/100),-入力!$C$29)))),'ユーザー別小売(卸)価格試算(税抜)'!P796))</f>
        <v/>
      </c>
      <c r="Q796" s="97">
        <f>'6桁'!Q796</f>
        <v>0</v>
      </c>
      <c r="R796" s="175" t="str">
        <f>IF('ユーザー別小売(卸)価格試算(税抜)'!R796="","",IF(ISNUMBER('ユーザー別小売(卸)価格試算(税抜)'!R796),IF(入力!$C$30=1,ROUNDDOWN('ユーザー別小売(卸)価格試算(税抜)'!R796*(1+入力!$C$31/100),-入力!$C$29),IF(入力!$C$30=2,ROUNDUP('ユーザー別小売(卸)価格試算(税抜)'!R796*(1+入力!$C$31/100),-入力!$C$29),IF(入力!$C$30=3,ROUND('ユーザー別小売(卸)価格試算(税抜)'!R796*(1+入力!$C$31/100),-入力!$C$29)))),'ユーザー別小売(卸)価格試算(税抜)'!R796))</f>
        <v/>
      </c>
      <c r="S796" s="97">
        <f>'6桁'!S796</f>
        <v>0</v>
      </c>
      <c r="V796" s="4"/>
      <c r="X796" s="4"/>
    </row>
    <row r="797" spans="2:24" ht="30" customHeight="1">
      <c r="B797" s="702"/>
      <c r="C797" s="674" t="s">
        <v>94</v>
      </c>
      <c r="D797" s="675"/>
      <c r="E797" s="675"/>
      <c r="F797" s="95" t="str">
        <f>IF('ユーザー別小売(卸)価格試算(税抜)'!F797="","",IF(ISNUMBER('ユーザー別小売(卸)価格試算(税抜)'!F797),IF(入力!$C$30=1,ROUNDDOWN('ユーザー別小売(卸)価格試算(税抜)'!F797*(1+入力!$C$31/100),-入力!$C$29),IF(入力!$C$30=2,ROUNDUP('ユーザー別小売(卸)価格試算(税抜)'!F797*(1+入力!$C$31/100),-入力!$C$29),IF(入力!$C$30=3,ROUND('ユーザー別小売(卸)価格試算(税抜)'!F797*(1+入力!$C$31/100),-入力!$C$29)))),'ユーザー別小売(卸)価格試算(税抜)'!F797))</f>
        <v/>
      </c>
      <c r="G797" s="384">
        <f>'6桁'!G797</f>
        <v>0</v>
      </c>
      <c r="H797" s="176" t="str">
        <f>IF('ユーザー別小売(卸)価格試算(税抜)'!H797="","",IF(ISNUMBER('ユーザー別小売(卸)価格試算(税抜)'!H797),IF(入力!$C$30=1,ROUNDDOWN('ユーザー別小売(卸)価格試算(税抜)'!H797*(1+入力!$C$31/100),-入力!$C$29),IF(入力!$C$30=2,ROUNDUP('ユーザー別小売(卸)価格試算(税抜)'!H797*(1+入力!$C$31/100),-入力!$C$29),IF(入力!$C$30=3,ROUND('ユーザー別小売(卸)価格試算(税抜)'!H797*(1+入力!$C$31/100),-入力!$C$29)))),'ユーザー別小売(卸)価格試算(税抜)'!H797))</f>
        <v/>
      </c>
      <c r="I797" s="96">
        <f>'6桁'!I797</f>
        <v>0</v>
      </c>
      <c r="J797" s="176">
        <f>IF('ユーザー別小売(卸)価格試算(税抜)'!J797="","",IF(ISNUMBER('ユーザー別小売(卸)価格試算(税抜)'!J797),IF(入力!$C$30=1,ROUNDDOWN('ユーザー別小売(卸)価格試算(税抜)'!J797*(1+入力!$C$31/100),-入力!$C$29),IF(入力!$C$30=2,ROUNDUP('ユーザー別小売(卸)価格試算(税抜)'!J797*(1+入力!$C$31/100),-入力!$C$29),IF(入力!$C$30=3,ROUND('ユーザー別小売(卸)価格試算(税抜)'!J797*(1+入力!$C$31/100),-入力!$C$29)))),'ユーザー別小売(卸)価格試算(税抜)'!J797))</f>
        <v>28050</v>
      </c>
      <c r="K797" s="96" t="str">
        <f>'6桁'!K797</f>
        <v>※</v>
      </c>
      <c r="L797" s="183" t="str">
        <f>IF('ユーザー別小売(卸)価格試算(税抜)'!L797="","",IF(ISNUMBER('ユーザー別小売(卸)価格試算(税抜)'!L797),IF(入力!$C$30=1,ROUNDDOWN('ユーザー別小売(卸)価格試算(税抜)'!L797*(1+入力!$C$31/100),-入力!$C$29),IF(入力!$C$30=2,ROUNDUP('ユーザー別小売(卸)価格試算(税抜)'!L797*(1+入力!$C$31/100),-入力!$C$29),IF(入力!$C$30=3,ROUND('ユーザー別小売(卸)価格試算(税抜)'!L797*(1+入力!$C$31/100),-入力!$C$29)))),'ユーザー別小売(卸)価格試算(税抜)'!L797))</f>
        <v/>
      </c>
      <c r="M797" s="96">
        <f>'6桁'!M797</f>
        <v>0</v>
      </c>
      <c r="N797" s="176" t="str">
        <f>IF('ユーザー別小売(卸)価格試算(税抜)'!N797="","",IF(ISNUMBER('ユーザー別小売(卸)価格試算(税抜)'!N797),IF(入力!$C$30=1,ROUNDDOWN('ユーザー別小売(卸)価格試算(税抜)'!N797*(1+入力!$C$31/100),-入力!$C$29),IF(入力!$C$30=2,ROUNDUP('ユーザー別小売(卸)価格試算(税抜)'!N797*(1+入力!$C$31/100),-入力!$C$29),IF(入力!$C$30=3,ROUND('ユーザー別小売(卸)価格試算(税抜)'!N797*(1+入力!$C$31/100),-入力!$C$29)))),'ユーザー別小売(卸)価格試算(税抜)'!N797))</f>
        <v/>
      </c>
      <c r="O797" s="96">
        <f>'6桁'!O797</f>
        <v>0</v>
      </c>
      <c r="P797" s="176" t="str">
        <f>IF('ユーザー別小売(卸)価格試算(税抜)'!P797="","",IF(ISNUMBER('ユーザー別小売(卸)価格試算(税抜)'!P797),IF(入力!$C$30=1,ROUNDDOWN('ユーザー別小売(卸)価格試算(税抜)'!P797*(1+入力!$C$31/100),-入力!$C$29),IF(入力!$C$30=2,ROUNDUP('ユーザー別小売(卸)価格試算(税抜)'!P797*(1+入力!$C$31/100),-入力!$C$29),IF(入力!$C$30=3,ROUND('ユーザー別小売(卸)価格試算(税抜)'!P797*(1+入力!$C$31/100),-入力!$C$29)))),'ユーザー別小売(卸)価格試算(税抜)'!P797))</f>
        <v/>
      </c>
      <c r="Q797" s="96">
        <f>'6桁'!Q797</f>
        <v>0</v>
      </c>
      <c r="R797" s="176" t="str">
        <f>IF('ユーザー別小売(卸)価格試算(税抜)'!R797="","",IF(ISNUMBER('ユーザー別小売(卸)価格試算(税抜)'!R797),IF(入力!$C$30=1,ROUNDDOWN('ユーザー別小売(卸)価格試算(税抜)'!R797*(1+入力!$C$31/100),-入力!$C$29),IF(入力!$C$30=2,ROUNDUP('ユーザー別小売(卸)価格試算(税抜)'!R797*(1+入力!$C$31/100),-入力!$C$29),IF(入力!$C$30=3,ROUND('ユーザー別小売(卸)価格試算(税抜)'!R797*(1+入力!$C$31/100),-入力!$C$29)))),'ユーザー別小売(卸)価格試算(税抜)'!R797))</f>
        <v/>
      </c>
      <c r="S797" s="96">
        <f>'6桁'!S797</f>
        <v>0</v>
      </c>
      <c r="V797" s="4"/>
      <c r="X797" s="4"/>
    </row>
    <row r="798" spans="2:24" ht="30" customHeight="1">
      <c r="B798" s="703"/>
      <c r="C798" s="677" t="s">
        <v>96</v>
      </c>
      <c r="D798" s="678"/>
      <c r="E798" s="679"/>
      <c r="F798" s="111">
        <f>IF('ユーザー別小売(卸)価格試算(税抜)'!F798="","",IF(ISNUMBER('ユーザー別小売(卸)価格試算(税抜)'!F798),IF(入力!$C$30=1,ROUNDDOWN('ユーザー別小売(卸)価格試算(税抜)'!F798*(1+入力!$C$31/100),-入力!$C$29),IF(入力!$C$30=2,ROUNDUP('ユーザー別小売(卸)価格試算(税抜)'!F798*(1+入力!$C$31/100),-入力!$C$29),IF(入力!$C$30=3,ROUND('ユーザー別小売(卸)価格試算(税抜)'!F798*(1+入力!$C$31/100),-入力!$C$29)))),'ユーザー別小売(卸)価格試算(税抜)'!F798))</f>
        <v>29700</v>
      </c>
      <c r="G798" s="96">
        <f>'6桁'!G798</f>
        <v>0</v>
      </c>
      <c r="H798" s="177" t="str">
        <f>IF('ユーザー別小売(卸)価格試算(税抜)'!H798="","",IF(ISNUMBER('ユーザー別小売(卸)価格試算(税抜)'!H798),IF(入力!$C$30=1,ROUNDDOWN('ユーザー別小売(卸)価格試算(税抜)'!H798*(1+入力!$C$31/100),-入力!$C$29),IF(入力!$C$30=2,ROUNDUP('ユーザー別小売(卸)価格試算(税抜)'!H798*(1+入力!$C$31/100),-入力!$C$29),IF(入力!$C$30=3,ROUND('ユーザー別小売(卸)価格試算(税抜)'!H798*(1+入力!$C$31/100),-入力!$C$29)))),'ユーザー別小売(卸)価格試算(税抜)'!H798))</f>
        <v/>
      </c>
      <c r="I798" s="99">
        <f>'6桁'!I798</f>
        <v>0</v>
      </c>
      <c r="J798" s="177" t="str">
        <f>IF('ユーザー別小売(卸)価格試算(税抜)'!J798="","",IF(ISNUMBER('ユーザー別小売(卸)価格試算(税抜)'!J798),IF(入力!$C$30=1,ROUNDDOWN('ユーザー別小売(卸)価格試算(税抜)'!J798*(1+入力!$C$31/100),-入力!$C$29),IF(入力!$C$30=2,ROUNDUP('ユーザー別小売(卸)価格試算(税抜)'!J798*(1+入力!$C$31/100),-入力!$C$29),IF(入力!$C$30=3,ROUND('ユーザー別小売(卸)価格試算(税抜)'!J798*(1+入力!$C$31/100),-入力!$C$29)))),'ユーザー別小売(卸)価格試算(税抜)'!J798))</f>
        <v/>
      </c>
      <c r="K798" s="99">
        <f>'6桁'!K798</f>
        <v>0</v>
      </c>
      <c r="L798" s="184">
        <f>IF('ユーザー別小売(卸)価格試算(税抜)'!L798="","",IF(ISNUMBER('ユーザー別小売(卸)価格試算(税抜)'!L798),IF(入力!$C$30=1,ROUNDDOWN('ユーザー別小売(卸)価格試算(税抜)'!L798*(1+入力!$C$31/100),-入力!$C$29),IF(入力!$C$30=2,ROUNDUP('ユーザー別小売(卸)価格試算(税抜)'!L798*(1+入力!$C$31/100),-入力!$C$29),IF(入力!$C$30=3,ROUND('ユーザー別小売(卸)価格試算(税抜)'!L798*(1+入力!$C$31/100),-入力!$C$29)))),'ユーザー別小売(卸)価格試算(税抜)'!L798))</f>
        <v>29480</v>
      </c>
      <c r="M798" s="99">
        <f>'6桁'!M798</f>
        <v>0</v>
      </c>
      <c r="N798" s="177" t="str">
        <f>IF('ユーザー別小売(卸)価格試算(税抜)'!N798="","",IF(ISNUMBER('ユーザー別小売(卸)価格試算(税抜)'!N798),IF(入力!$C$30=1,ROUNDDOWN('ユーザー別小売(卸)価格試算(税抜)'!N798*(1+入力!$C$31/100),-入力!$C$29),IF(入力!$C$30=2,ROUNDUP('ユーザー別小売(卸)価格試算(税抜)'!N798*(1+入力!$C$31/100),-入力!$C$29),IF(入力!$C$30=3,ROUND('ユーザー別小売(卸)価格試算(税抜)'!N798*(1+入力!$C$31/100),-入力!$C$29)))),'ユーザー別小売(卸)価格試算(税抜)'!N798))</f>
        <v/>
      </c>
      <c r="O798" s="99">
        <f>'6桁'!O798</f>
        <v>0</v>
      </c>
      <c r="P798" s="177">
        <f>IF('ユーザー別小売(卸)価格試算(税抜)'!P798="","",IF(ISNUMBER('ユーザー別小売(卸)価格試算(税抜)'!P798),IF(入力!$C$30=1,ROUNDDOWN('ユーザー別小売(卸)価格試算(税抜)'!P798*(1+入力!$C$31/100),-入力!$C$29),IF(入力!$C$30=2,ROUNDUP('ユーザー別小売(卸)価格試算(税抜)'!P798*(1+入力!$C$31/100),-入力!$C$29),IF(入力!$C$30=3,ROUND('ユーザー別小売(卸)価格試算(税抜)'!P798*(1+入力!$C$31/100),-入力!$C$29)))),'ユーザー別小売(卸)価格試算(税抜)'!P798))</f>
        <v>29480</v>
      </c>
      <c r="Q798" s="99">
        <f>'6桁'!Q798</f>
        <v>0</v>
      </c>
      <c r="R798" s="177" t="str">
        <f>IF('ユーザー別小売(卸)価格試算(税抜)'!R798="","",IF(ISNUMBER('ユーザー別小売(卸)価格試算(税抜)'!R798),IF(入力!$C$30=1,ROUNDDOWN('ユーザー別小売(卸)価格試算(税抜)'!R798*(1+入力!$C$31/100),-入力!$C$29),IF(入力!$C$30=2,ROUNDUP('ユーザー別小売(卸)価格試算(税抜)'!R798*(1+入力!$C$31/100),-入力!$C$29),IF(入力!$C$30=3,ROUND('ユーザー別小売(卸)価格試算(税抜)'!R798*(1+入力!$C$31/100),-入力!$C$29)))),'ユーザー別小売(卸)価格試算(税抜)'!R798))</f>
        <v/>
      </c>
      <c r="S798" s="99">
        <f>'6桁'!S798</f>
        <v>0</v>
      </c>
      <c r="V798" s="4"/>
      <c r="X798" s="4"/>
    </row>
    <row r="799" spans="2:24" ht="30" customHeight="1">
      <c r="B799" s="233">
        <v>14.5</v>
      </c>
      <c r="C799" s="704" t="s">
        <v>69</v>
      </c>
      <c r="D799" s="705"/>
      <c r="E799" s="706"/>
      <c r="F799" s="185" t="str">
        <f>IF('ユーザー別小売(卸)価格試算(税抜)'!F799="","",IF(ISNUMBER('ユーザー別小売(卸)価格試算(税抜)'!F799),IF(入力!$C$30=1,ROUNDDOWN('ユーザー別小売(卸)価格試算(税抜)'!F799*(1+入力!$C$31/100),-入力!$C$29),IF(入力!$C$30=2,ROUNDUP('ユーザー別小売(卸)価格試算(税抜)'!F799*(1+入力!$C$31/100),-入力!$C$29),IF(入力!$C$30=3,ROUND('ユーザー別小売(卸)価格試算(税抜)'!F799*(1+入力!$C$31/100),-入力!$C$29)))),'ユーザー別小売(卸)価格試算(税抜)'!F799))</f>
        <v/>
      </c>
      <c r="G799" s="387">
        <f>'6桁'!G799</f>
        <v>0</v>
      </c>
      <c r="H799" s="234">
        <f>IF('ユーザー別小売(卸)価格試算(税抜)'!H799="","",IF(ISNUMBER('ユーザー別小売(卸)価格試算(税抜)'!H799),IF(入力!$C$30=1,ROUNDDOWN('ユーザー別小売(卸)価格試算(税抜)'!H799*(1+入力!$C$31/100),-入力!$C$29),IF(入力!$C$30=2,ROUNDUP('ユーザー別小売(卸)価格試算(税抜)'!H799*(1+入力!$C$31/100),-入力!$C$29),IF(入力!$C$30=3,ROUND('ユーザー別小売(卸)価格試算(税抜)'!H799*(1+入力!$C$31/100),-入力!$C$29)))),'ユーザー別小売(卸)価格試算(税抜)'!H799))</f>
        <v>28380</v>
      </c>
      <c r="I799" s="186" t="str">
        <f>'6桁'!I799</f>
        <v>SP
LT38</v>
      </c>
      <c r="J799" s="234" t="str">
        <f>IF('ユーザー別小売(卸)価格試算(税抜)'!J799="","",IF(ISNUMBER('ユーザー別小売(卸)価格試算(税抜)'!J799),IF(入力!$C$30=1,ROUNDDOWN('ユーザー別小売(卸)価格試算(税抜)'!J799*(1+入力!$C$31/100),-入力!$C$29),IF(入力!$C$30=2,ROUNDUP('ユーザー別小売(卸)価格試算(税抜)'!J799*(1+入力!$C$31/100),-入力!$C$29),IF(入力!$C$30=3,ROUND('ユーザー別小売(卸)価格試算(税抜)'!J799*(1+入力!$C$31/100),-入力!$C$29)))),'ユーザー別小売(卸)価格試算(税抜)'!J799))</f>
        <v/>
      </c>
      <c r="K799" s="186">
        <f>'6桁'!K799</f>
        <v>0</v>
      </c>
      <c r="L799" s="187" t="str">
        <f>IF('ユーザー別小売(卸)価格試算(税抜)'!L799="","",IF(ISNUMBER('ユーザー別小売(卸)価格試算(税抜)'!L799),IF(入力!$C$30=1,ROUNDDOWN('ユーザー別小売(卸)価格試算(税抜)'!L799*(1+入力!$C$31/100),-入力!$C$29),IF(入力!$C$30=2,ROUNDUP('ユーザー別小売(卸)価格試算(税抜)'!L799*(1+入力!$C$31/100),-入力!$C$29),IF(入力!$C$30=3,ROUND('ユーザー別小売(卸)価格試算(税抜)'!L799*(1+入力!$C$31/100),-入力!$C$29)))),'ユーザー別小売(卸)価格試算(税抜)'!L799))</f>
        <v/>
      </c>
      <c r="M799" s="186">
        <f>'6桁'!M799</f>
        <v>0</v>
      </c>
      <c r="N799" s="234" t="str">
        <f>IF('ユーザー別小売(卸)価格試算(税抜)'!N799="","",IF(ISNUMBER('ユーザー別小売(卸)価格試算(税抜)'!N799),IF(入力!$C$30=1,ROUNDDOWN('ユーザー別小売(卸)価格試算(税抜)'!N799*(1+入力!$C$31/100),-入力!$C$29),IF(入力!$C$30=2,ROUNDUP('ユーザー別小売(卸)価格試算(税抜)'!N799*(1+入力!$C$31/100),-入力!$C$29),IF(入力!$C$30=3,ROUND('ユーザー別小売(卸)価格試算(税抜)'!N799*(1+入力!$C$31/100),-入力!$C$29)))),'ユーザー別小売(卸)価格試算(税抜)'!N799))</f>
        <v/>
      </c>
      <c r="O799" s="186">
        <f>'6桁'!O799</f>
        <v>0</v>
      </c>
      <c r="P799" s="234" t="str">
        <f>IF('ユーザー別小売(卸)価格試算(税抜)'!P799="","",IF(ISNUMBER('ユーザー別小売(卸)価格試算(税抜)'!P799),IF(入力!$C$30=1,ROUNDDOWN('ユーザー別小売(卸)価格試算(税抜)'!P799*(1+入力!$C$31/100),-入力!$C$29),IF(入力!$C$30=2,ROUNDUP('ユーザー別小売(卸)価格試算(税抜)'!P799*(1+入力!$C$31/100),-入力!$C$29),IF(入力!$C$30=3,ROUND('ユーザー別小売(卸)価格試算(税抜)'!P799*(1+入力!$C$31/100),-入力!$C$29)))),'ユーザー別小売(卸)価格試算(税抜)'!P799))</f>
        <v/>
      </c>
      <c r="Q799" s="186">
        <f>'6桁'!Q799</f>
        <v>0</v>
      </c>
      <c r="R799" s="234" t="str">
        <f>IF('ユーザー別小売(卸)価格試算(税抜)'!R799="","",IF(ISNUMBER('ユーザー別小売(卸)価格試算(税抜)'!R799),IF(入力!$C$30=1,ROUNDDOWN('ユーザー別小売(卸)価格試算(税抜)'!R799*(1+入力!$C$31/100),-入力!$C$29),IF(入力!$C$30=2,ROUNDUP('ユーザー別小売(卸)価格試算(税抜)'!R799*(1+入力!$C$31/100),-入力!$C$29),IF(入力!$C$30=3,ROUND('ユーザー別小売(卸)価格試算(税抜)'!R799*(1+入力!$C$31/100),-入力!$C$29)))),'ユーザー別小売(卸)価格試算(税抜)'!R799))</f>
        <v/>
      </c>
      <c r="S799" s="186">
        <f>'6桁'!S799</f>
        <v>0</v>
      </c>
      <c r="V799" s="4"/>
      <c r="X799" s="4"/>
    </row>
    <row r="800" spans="2:24" ht="30" customHeight="1">
      <c r="B800" s="702">
        <v>13.5</v>
      </c>
      <c r="C800" s="671" t="s">
        <v>72</v>
      </c>
      <c r="D800" s="672"/>
      <c r="E800" s="672"/>
      <c r="F800" s="291" t="str">
        <f>IF('ユーザー別小売(卸)価格試算(税抜)'!F800="","",IF(ISNUMBER('ユーザー別小売(卸)価格試算(税抜)'!F800),IF(入力!$C$30=1,ROUNDDOWN('ユーザー別小売(卸)価格試算(税抜)'!F800*(1+入力!$C$31/100),-入力!$C$29),IF(入力!$C$30=2,ROUNDUP('ユーザー別小売(卸)価格試算(税抜)'!F800*(1+入力!$C$31/100),-入力!$C$29),IF(入力!$C$30=3,ROUND('ユーザー別小売(卸)価格試算(税抜)'!F800*(1+入力!$C$31/100),-入力!$C$29)))),'ユーザー別小売(卸)価格試算(税抜)'!F800))</f>
        <v/>
      </c>
      <c r="G800" s="388">
        <f>'6桁'!G800</f>
        <v>0</v>
      </c>
      <c r="H800" s="173" t="str">
        <f>IF('ユーザー別小売(卸)価格試算(税抜)'!H800="","",IF(ISNUMBER('ユーザー別小売(卸)価格試算(税抜)'!H800),IF(入力!$C$30=1,ROUNDDOWN('ユーザー別小売(卸)価格試算(税抜)'!H800*(1+入力!$C$31/100),-入力!$C$29),IF(入力!$C$30=2,ROUNDUP('ユーザー別小売(卸)価格試算(税抜)'!H800*(1+入力!$C$31/100),-入力!$C$29),IF(入力!$C$30=3,ROUND('ユーザー別小売(卸)価格試算(税抜)'!H800*(1+入力!$C$31/100),-入力!$C$29)))),'ユーザー別小売(卸)価格試算(税抜)'!H800))</f>
        <v/>
      </c>
      <c r="I800" s="360">
        <f>'6桁'!I800</f>
        <v>0</v>
      </c>
      <c r="J800" s="173">
        <f>IF('ユーザー別小売(卸)価格試算(税抜)'!J800="","",IF(ISNUMBER('ユーザー別小売(卸)価格試算(税抜)'!J800),IF(入力!$C$30=1,ROUNDDOWN('ユーザー別小売(卸)価格試算(税抜)'!J800*(1+入力!$C$31/100),-入力!$C$29),IF(入力!$C$30=2,ROUNDUP('ユーザー別小売(卸)価格試算(税抜)'!J800*(1+入力!$C$31/100),-入力!$C$29),IF(入力!$C$30=3,ROUND('ユーザー別小売(卸)価格試算(税抜)'!J800*(1+入力!$C$31/100),-入力!$C$29)))),'ユーザー別小売(卸)価格試算(税抜)'!J800))</f>
        <v>23980</v>
      </c>
      <c r="K800" s="360">
        <f>'6桁'!K800</f>
        <v>0</v>
      </c>
      <c r="L800" s="194" t="str">
        <f>IF('ユーザー別小売(卸)価格試算(税抜)'!L800="","",IF(ISNUMBER('ユーザー別小売(卸)価格試算(税抜)'!L800),IF(入力!$C$30=1,ROUNDDOWN('ユーザー別小売(卸)価格試算(税抜)'!L800*(1+入力!$C$31/100),-入力!$C$29),IF(入力!$C$30=2,ROUNDUP('ユーザー別小売(卸)価格試算(税抜)'!L800*(1+入力!$C$31/100),-入力!$C$29),IF(入力!$C$30=3,ROUND('ユーザー別小売(卸)価格試算(税抜)'!L800*(1+入力!$C$31/100),-入力!$C$29)))),'ユーザー別小売(卸)価格試算(税抜)'!L800))</f>
        <v/>
      </c>
      <c r="M800" s="360">
        <f>'6桁'!M800</f>
        <v>0</v>
      </c>
      <c r="N800" s="173" t="str">
        <f>IF('ユーザー別小売(卸)価格試算(税抜)'!N800="","",IF(ISNUMBER('ユーザー別小売(卸)価格試算(税抜)'!N800),IF(入力!$C$30=1,ROUNDDOWN('ユーザー別小売(卸)価格試算(税抜)'!N800*(1+入力!$C$31/100),-入力!$C$29),IF(入力!$C$30=2,ROUNDUP('ユーザー別小売(卸)価格試算(税抜)'!N800*(1+入力!$C$31/100),-入力!$C$29),IF(入力!$C$30=3,ROUND('ユーザー別小売(卸)価格試算(税抜)'!N800*(1+入力!$C$31/100),-入力!$C$29)))),'ユーザー別小売(卸)価格試算(税抜)'!N800))</f>
        <v/>
      </c>
      <c r="O800" s="360">
        <f>'6桁'!O800</f>
        <v>0</v>
      </c>
      <c r="P800" s="173" t="str">
        <f>IF('ユーザー別小売(卸)価格試算(税抜)'!P800="","",IF(ISNUMBER('ユーザー別小売(卸)価格試算(税抜)'!P800),IF(入力!$C$30=1,ROUNDDOWN('ユーザー別小売(卸)価格試算(税抜)'!P800*(1+入力!$C$31/100),-入力!$C$29),IF(入力!$C$30=2,ROUNDUP('ユーザー別小売(卸)価格試算(税抜)'!P800*(1+入力!$C$31/100),-入力!$C$29),IF(入力!$C$30=3,ROUND('ユーザー別小売(卸)価格試算(税抜)'!P800*(1+入力!$C$31/100),-入力!$C$29)))),'ユーザー別小売(卸)価格試算(税抜)'!P800))</f>
        <v/>
      </c>
      <c r="Q800" s="360">
        <f>'6桁'!Q800</f>
        <v>0</v>
      </c>
      <c r="R800" s="173" t="str">
        <f>IF('ユーザー別小売(卸)価格試算(税抜)'!R800="","",IF(ISNUMBER('ユーザー別小売(卸)価格試算(税抜)'!R800),IF(入力!$C$30=1,ROUNDDOWN('ユーザー別小売(卸)価格試算(税抜)'!R800*(1+入力!$C$31/100),-入力!$C$29),IF(入力!$C$30=2,ROUNDUP('ユーザー別小売(卸)価格試算(税抜)'!R800*(1+入力!$C$31/100),-入力!$C$29),IF(入力!$C$30=3,ROUND('ユーザー別小売(卸)価格試算(税抜)'!R800*(1+入力!$C$31/100),-入力!$C$29)))),'ユーザー別小売(卸)価格試算(税抜)'!R800))</f>
        <v/>
      </c>
      <c r="S800" s="360">
        <f>'6桁'!S800</f>
        <v>0</v>
      </c>
      <c r="V800" s="4"/>
      <c r="X800" s="4"/>
    </row>
    <row r="801" spans="2:24" ht="30" customHeight="1">
      <c r="B801" s="703"/>
      <c r="C801" s="677" t="s">
        <v>40</v>
      </c>
      <c r="D801" s="678"/>
      <c r="E801" s="679"/>
      <c r="F801" s="292" t="str">
        <f>IF('ユーザー別小売(卸)価格試算(税抜)'!F801="","",IF(ISNUMBER('ユーザー別小売(卸)価格試算(税抜)'!F801),IF(入力!$C$30=1,ROUNDDOWN('ユーザー別小売(卸)価格試算(税抜)'!F801*(1+入力!$C$31/100),-入力!$C$29),IF(入力!$C$30=2,ROUNDUP('ユーザー別小売(卸)価格試算(税抜)'!F801*(1+入力!$C$31/100),-入力!$C$29),IF(入力!$C$30=3,ROUND('ユーザー別小売(卸)価格試算(税抜)'!F801*(1+入力!$C$31/100),-入力!$C$29)))),'ユーザー別小売(卸)価格試算(税抜)'!F801))</f>
        <v/>
      </c>
      <c r="G801" s="381">
        <f>'6桁'!G801</f>
        <v>0</v>
      </c>
      <c r="H801" s="177" t="str">
        <f>IF('ユーザー別小売(卸)価格試算(税抜)'!H801="","",IF(ISNUMBER('ユーザー別小売(卸)価格試算(税抜)'!H801),IF(入力!$C$30=1,ROUNDDOWN('ユーザー別小売(卸)価格試算(税抜)'!H801*(1+入力!$C$31/100),-入力!$C$29),IF(入力!$C$30=2,ROUNDUP('ユーザー別小売(卸)価格試算(税抜)'!H801*(1+入力!$C$31/100),-入力!$C$29),IF(入力!$C$30=3,ROUND('ユーザー別小売(卸)価格試算(税抜)'!H801*(1+入力!$C$31/100),-入力!$C$29)))),'ユーザー別小売(卸)価格試算(税抜)'!H801))</f>
        <v/>
      </c>
      <c r="I801" s="99">
        <f>'6桁'!I801</f>
        <v>0</v>
      </c>
      <c r="J801" s="177" t="str">
        <f>IF('ユーザー別小売(卸)価格試算(税抜)'!J801="","",IF(ISNUMBER('ユーザー別小売(卸)価格試算(税抜)'!J801),IF(入力!$C$30=1,ROUNDDOWN('ユーザー別小売(卸)価格試算(税抜)'!J801*(1+入力!$C$31/100),-入力!$C$29),IF(入力!$C$30=2,ROUNDUP('ユーザー別小売(卸)価格試算(税抜)'!J801*(1+入力!$C$31/100),-入力!$C$29),IF(入力!$C$30=3,ROUND('ユーザー別小売(卸)価格試算(税抜)'!J801*(1+入力!$C$31/100),-入力!$C$29)))),'ユーザー別小売(卸)価格試算(税抜)'!J801))</f>
        <v/>
      </c>
      <c r="K801" s="99">
        <f>'6桁'!K801</f>
        <v>0</v>
      </c>
      <c r="L801" s="184" t="str">
        <f>IF('ユーザー別小売(卸)価格試算(税抜)'!L801="","",IF(ISNUMBER('ユーザー別小売(卸)価格試算(税抜)'!L801),IF(入力!$C$30=1,ROUNDDOWN('ユーザー別小売(卸)価格試算(税抜)'!L801*(1+入力!$C$31/100),-入力!$C$29),IF(入力!$C$30=2,ROUNDUP('ユーザー別小売(卸)価格試算(税抜)'!L801*(1+入力!$C$31/100),-入力!$C$29),IF(入力!$C$30=3,ROUND('ユーザー別小売(卸)価格試算(税抜)'!L801*(1+入力!$C$31/100),-入力!$C$29)))),'ユーザー別小売(卸)価格試算(税抜)'!L801))</f>
        <v/>
      </c>
      <c r="M801" s="99">
        <f>'6桁'!M801</f>
        <v>0</v>
      </c>
      <c r="N801" s="177">
        <f>IF('ユーザー別小売(卸)価格試算(税抜)'!N801="","",IF(ISNUMBER('ユーザー別小売(卸)価格試算(税抜)'!N801),IF(入力!$C$30=1,ROUNDDOWN('ユーザー別小売(卸)価格試算(税抜)'!N801*(1+入力!$C$31/100),-入力!$C$29),IF(入力!$C$30=2,ROUNDUP('ユーザー別小売(卸)価格試算(税抜)'!N801*(1+入力!$C$31/100),-入力!$C$29),IF(入力!$C$30=3,ROUND('ユーザー別小売(卸)価格試算(税抜)'!N801*(1+入力!$C$31/100),-入力!$C$29)))),'ユーザー別小売(卸)価格試算(税抜)'!N801))</f>
        <v>21780</v>
      </c>
      <c r="O801" s="99" t="str">
        <f>'6桁'!O801</f>
        <v>※</v>
      </c>
      <c r="P801" s="177" t="str">
        <f>IF('ユーザー別小売(卸)価格試算(税抜)'!P801="","",IF(ISNUMBER('ユーザー別小売(卸)価格試算(税抜)'!P801),IF(入力!$C$30=1,ROUNDDOWN('ユーザー別小売(卸)価格試算(税抜)'!P801*(1+入力!$C$31/100),-入力!$C$29),IF(入力!$C$30=2,ROUNDUP('ユーザー別小売(卸)価格試算(税抜)'!P801*(1+入力!$C$31/100),-入力!$C$29),IF(入力!$C$30=3,ROUND('ユーザー別小売(卸)価格試算(税抜)'!P801*(1+入力!$C$31/100),-入力!$C$29)))),'ユーザー別小売(卸)価格試算(税抜)'!P801))</f>
        <v/>
      </c>
      <c r="Q801" s="99">
        <f>'6桁'!Q801</f>
        <v>0</v>
      </c>
      <c r="R801" s="177" t="str">
        <f>IF('ユーザー別小売(卸)価格試算(税抜)'!R801="","",IF(ISNUMBER('ユーザー別小売(卸)価格試算(税抜)'!R801),IF(入力!$C$30=1,ROUNDDOWN('ユーザー別小売(卸)価格試算(税抜)'!R801*(1+入力!$C$31/100),-入力!$C$29),IF(入力!$C$30=2,ROUNDUP('ユーザー別小売(卸)価格試算(税抜)'!R801*(1+入力!$C$31/100),-入力!$C$29),IF(入力!$C$30=3,ROUND('ユーザー別小売(卸)価格試算(税抜)'!R801*(1+入力!$C$31/100),-入力!$C$29)))),'ユーザー別小売(卸)価格試算(税抜)'!R801))</f>
        <v/>
      </c>
      <c r="S801" s="99">
        <f>'6桁'!S801</f>
        <v>0</v>
      </c>
      <c r="V801" s="4"/>
      <c r="X801" s="4"/>
    </row>
    <row r="802" spans="2:24" ht="30" customHeight="1" thickBot="1">
      <c r="B802" s="386">
        <v>12.5</v>
      </c>
      <c r="C802" s="671" t="s">
        <v>570</v>
      </c>
      <c r="D802" s="672"/>
      <c r="E802" s="672"/>
      <c r="F802" s="293" t="str">
        <f>IF('ユーザー別小売(卸)価格試算(税抜)'!F802="","",IF(ISNUMBER('ユーザー別小売(卸)価格試算(税抜)'!F802),IF(入力!$C$30=1,ROUNDDOWN('ユーザー別小売(卸)価格試算(税抜)'!F802*(1+入力!$C$31/100),-入力!$C$29),IF(入力!$C$30=2,ROUNDUP('ユーザー別小売(卸)価格試算(税抜)'!F802*(1+入力!$C$31/100),-入力!$C$29),IF(入力!$C$30=3,ROUND('ユーザー別小売(卸)価格試算(税抜)'!F802*(1+入力!$C$31/100),-入力!$C$29)))),'ユーザー別小売(卸)価格試算(税抜)'!F802))</f>
        <v/>
      </c>
      <c r="G802" s="214">
        <f>'6桁'!G802</f>
        <v>0</v>
      </c>
      <c r="H802" s="175">
        <f>IF('ユーザー別小売(卸)価格試算(税抜)'!H802="","",IF(ISNUMBER('ユーザー別小売(卸)価格試算(税抜)'!H802),IF(入力!$C$30=1,ROUNDDOWN('ユーザー別小売(卸)価格試算(税抜)'!H802*(1+入力!$C$31/100),-入力!$C$29),IF(入力!$C$30=2,ROUNDUP('ユーザー別小売(卸)価格試算(税抜)'!H802*(1+入力!$C$31/100),-入力!$C$29),IF(入力!$C$30=3,ROUND('ユーザー別小売(卸)価格試算(税抜)'!H802*(1+入力!$C$31/100),-入力!$C$29)))),'ユーザー別小売(卸)価格試算(税抜)'!H802))</f>
        <v>20790</v>
      </c>
      <c r="I802" s="97" t="str">
        <f>'6桁'!I802</f>
        <v>SP
LT38</v>
      </c>
      <c r="J802" s="175" t="str">
        <f>IF('ユーザー別小売(卸)価格試算(税抜)'!J802="","",IF(ISNUMBER('ユーザー別小売(卸)価格試算(税抜)'!J802),IF(入力!$C$30=1,ROUNDDOWN('ユーザー別小売(卸)価格試算(税抜)'!J802*(1+入力!$C$31/100),-入力!$C$29),IF(入力!$C$30=2,ROUNDUP('ユーザー別小売(卸)価格試算(税抜)'!J802*(1+入力!$C$31/100),-入力!$C$29),IF(入力!$C$30=3,ROUND('ユーザー別小売(卸)価格試算(税抜)'!J802*(1+入力!$C$31/100),-入力!$C$29)))),'ユーザー別小売(卸)価格試算(税抜)'!J802))</f>
        <v/>
      </c>
      <c r="K802" s="97">
        <f>'6桁'!K802</f>
        <v>0</v>
      </c>
      <c r="L802" s="199" t="str">
        <f>IF('ユーザー別小売(卸)価格試算(税抜)'!L802="","",IF(ISNUMBER('ユーザー別小売(卸)価格試算(税抜)'!L802),IF(入力!$C$30=1,ROUNDDOWN('ユーザー別小売(卸)価格試算(税抜)'!L802*(1+入力!$C$31/100),-入力!$C$29),IF(入力!$C$30=2,ROUNDUP('ユーザー別小売(卸)価格試算(税抜)'!L802*(1+入力!$C$31/100),-入力!$C$29),IF(入力!$C$30=3,ROUND('ユーザー別小売(卸)価格試算(税抜)'!L802*(1+入力!$C$31/100),-入力!$C$29)))),'ユーザー別小売(卸)価格試算(税抜)'!L802))</f>
        <v/>
      </c>
      <c r="M802" s="97">
        <f>'6桁'!M802</f>
        <v>0</v>
      </c>
      <c r="N802" s="200" t="str">
        <f>IF('ユーザー別小売(卸)価格試算(税抜)'!N802="","",IF(ISNUMBER('ユーザー別小売(卸)価格試算(税抜)'!N802),IF(入力!$C$30=1,ROUNDDOWN('ユーザー別小売(卸)価格試算(税抜)'!N802*(1+入力!$C$31/100),-入力!$C$29),IF(入力!$C$30=2,ROUNDUP('ユーザー別小売(卸)価格試算(税抜)'!N802*(1+入力!$C$31/100),-入力!$C$29),IF(入力!$C$30=3,ROUND('ユーザー別小売(卸)価格試算(税抜)'!N802*(1+入力!$C$31/100),-入力!$C$29)))),'ユーザー別小売(卸)価格試算(税抜)'!N802))</f>
        <v/>
      </c>
      <c r="O802" s="201">
        <f>'6桁'!O802</f>
        <v>0</v>
      </c>
      <c r="P802" s="200" t="str">
        <f>IF('ユーザー別小売(卸)価格試算(税抜)'!P802="","",IF(ISNUMBER('ユーザー別小売(卸)価格試算(税抜)'!P802),IF(入力!$C$30=1,ROUNDDOWN('ユーザー別小売(卸)価格試算(税抜)'!P802*(1+入力!$C$31/100),-入力!$C$29),IF(入力!$C$30=2,ROUNDUP('ユーザー別小売(卸)価格試算(税抜)'!P802*(1+入力!$C$31/100),-入力!$C$29),IF(入力!$C$30=3,ROUND('ユーザー別小売(卸)価格試算(税抜)'!P802*(1+入力!$C$31/100),-入力!$C$29)))),'ユーザー別小売(卸)価格試算(税抜)'!P802))</f>
        <v/>
      </c>
      <c r="Q802" s="201">
        <f>'6桁'!Q802</f>
        <v>0</v>
      </c>
      <c r="R802" s="200" t="str">
        <f>IF('ユーザー別小売(卸)価格試算(税抜)'!R802="","",IF(ISNUMBER('ユーザー別小売(卸)価格試算(税抜)'!R802),IF(入力!$C$30=1,ROUNDDOWN('ユーザー別小売(卸)価格試算(税抜)'!R802*(1+入力!$C$31/100),-入力!$C$29),IF(入力!$C$30=2,ROUNDUP('ユーザー別小売(卸)価格試算(税抜)'!R802*(1+入力!$C$31/100),-入力!$C$29),IF(入力!$C$30=3,ROUND('ユーザー別小売(卸)価格試算(税抜)'!R802*(1+入力!$C$31/100),-入力!$C$29)))),'ユーザー別小売(卸)価格試算(税抜)'!R802))</f>
        <v/>
      </c>
      <c r="S802" s="201">
        <f>'6桁'!S802</f>
        <v>0</v>
      </c>
      <c r="V802" s="4"/>
      <c r="X802" s="4"/>
    </row>
    <row r="803" spans="2:24" ht="45.75" customHeight="1">
      <c r="B803" s="545" t="s">
        <v>2123</v>
      </c>
      <c r="C803" s="545"/>
      <c r="D803" s="545"/>
      <c r="E803" s="545"/>
      <c r="F803" s="545"/>
      <c r="G803" s="545"/>
      <c r="H803" s="545"/>
      <c r="I803" s="545"/>
      <c r="J803" s="545"/>
      <c r="K803" s="545"/>
      <c r="L803" s="545"/>
      <c r="M803" s="545"/>
      <c r="N803" s="545"/>
      <c r="O803" s="545"/>
      <c r="P803" s="545"/>
      <c r="Q803" s="545"/>
      <c r="R803" s="546"/>
      <c r="S803" s="546"/>
      <c r="T803" s="546"/>
      <c r="U803" s="546"/>
    </row>
    <row r="804" spans="2:24" ht="13.5" customHeight="1" thickBot="1">
      <c r="B804" s="380"/>
      <c r="C804" s="380"/>
      <c r="D804" s="380"/>
      <c r="E804" s="380"/>
      <c r="F804" s="380"/>
      <c r="G804" s="380"/>
      <c r="H804" s="380"/>
      <c r="I804" s="380"/>
      <c r="J804" s="380"/>
      <c r="K804" s="380"/>
      <c r="L804" s="380"/>
      <c r="M804" s="380"/>
      <c r="N804" s="380"/>
      <c r="O804" s="380"/>
      <c r="P804" s="380"/>
      <c r="Q804" s="380"/>
      <c r="R804" s="380"/>
      <c r="S804" s="380"/>
      <c r="T804" s="380"/>
      <c r="U804" s="380"/>
    </row>
    <row r="805" spans="2:24" ht="20.100000000000001" customHeight="1" thickBot="1">
      <c r="B805" s="691" t="s">
        <v>452</v>
      </c>
      <c r="C805" s="534" t="s">
        <v>524</v>
      </c>
      <c r="D805" s="637"/>
      <c r="E805" s="535"/>
      <c r="F805" s="531" t="s">
        <v>453</v>
      </c>
      <c r="G805" s="532"/>
      <c r="H805" s="532"/>
      <c r="I805" s="532"/>
      <c r="J805" s="532"/>
      <c r="K805" s="532"/>
      <c r="L805" s="532"/>
      <c r="M805" s="532"/>
      <c r="N805" s="532"/>
      <c r="O805" s="533"/>
      <c r="X805" s="4"/>
    </row>
    <row r="806" spans="2:24" ht="39.950000000000003" customHeight="1">
      <c r="B806" s="692"/>
      <c r="C806" s="536"/>
      <c r="D806" s="547"/>
      <c r="E806" s="537"/>
      <c r="F806" s="634" t="s">
        <v>857</v>
      </c>
      <c r="G806" s="635"/>
      <c r="H806" s="635"/>
      <c r="I806" s="636"/>
      <c r="J806" s="634" t="s">
        <v>859</v>
      </c>
      <c r="K806" s="636"/>
      <c r="L806" s="634" t="s">
        <v>860</v>
      </c>
      <c r="M806" s="636"/>
      <c r="N806" s="634" t="s">
        <v>861</v>
      </c>
      <c r="O806" s="636"/>
      <c r="X806" s="4"/>
    </row>
    <row r="807" spans="2:24" ht="20.100000000000001" customHeight="1" thickBot="1">
      <c r="B807" s="693"/>
      <c r="C807" s="538"/>
      <c r="D807" s="618"/>
      <c r="E807" s="539"/>
      <c r="F807" s="538" t="s">
        <v>858</v>
      </c>
      <c r="G807" s="618"/>
      <c r="H807" s="708" t="s">
        <v>825</v>
      </c>
      <c r="I807" s="539"/>
      <c r="J807" s="538" t="s">
        <v>858</v>
      </c>
      <c r="K807" s="539"/>
      <c r="L807" s="538" t="s">
        <v>858</v>
      </c>
      <c r="M807" s="539"/>
      <c r="N807" s="538" t="s">
        <v>858</v>
      </c>
      <c r="O807" s="539"/>
      <c r="X807" s="4"/>
    </row>
    <row r="808" spans="2:24" ht="30" customHeight="1">
      <c r="B808" s="687">
        <v>16</v>
      </c>
      <c r="C808" s="680" t="s">
        <v>571</v>
      </c>
      <c r="D808" s="681"/>
      <c r="E808" s="682"/>
      <c r="F808" s="202">
        <f>IF('ユーザー別小売(卸)価格試算(税抜)'!F808="","",IF(ISNUMBER('ユーザー別小売(卸)価格試算(税抜)'!F808),IF(入力!$C$30=1,ROUNDDOWN('ユーザー別小売(卸)価格試算(税抜)'!F808*(1+入力!$C$31/100),-入力!$C$29),IF(入力!$C$30=2,ROUNDUP('ユーザー別小売(卸)価格試算(税抜)'!F808*(1+入力!$C$31/100),-入力!$C$29),IF(入力!$C$30=3,ROUND('ユーザー別小売(卸)価格試算(税抜)'!F808*(1+入力!$C$31/100),-入力!$C$29)))),'ユーザー別小売(卸)価格試算(税抜)'!F808))</f>
        <v>21010</v>
      </c>
      <c r="G808" s="138">
        <f>'6桁'!G808</f>
        <v>0</v>
      </c>
      <c r="H808" s="203" t="str">
        <f>IF('ユーザー別小売(卸)価格試算(税抜)'!H808="","",IF(ISNUMBER('ユーザー別小売(卸)価格試算(税抜)'!H808),IF(入力!$C$30=1,ROUNDDOWN('ユーザー別小売(卸)価格試算(税抜)'!H808*(1+入力!$C$31/100),-入力!$C$29),IF(入力!$C$30=2,ROUNDUP('ユーザー別小売(卸)価格試算(税抜)'!H808*(1+入力!$C$31/100),-入力!$C$29),IF(入力!$C$30=3,ROUND('ユーザー別小売(卸)価格試算(税抜)'!H808*(1+入力!$C$31/100),-入力!$C$29)))),'ユーザー別小売(卸)価格試算(税抜)'!H808))</f>
        <v/>
      </c>
      <c r="I808" s="92">
        <f>'6桁'!I808</f>
        <v>0</v>
      </c>
      <c r="J808" s="93" t="str">
        <f>IF('ユーザー別小売(卸)価格試算(税抜)'!J808="","",IF(ISNUMBER('ユーザー別小売(卸)価格試算(税抜)'!J808),IF(入力!$C$30=1,ROUNDDOWN('ユーザー別小売(卸)価格試算(税抜)'!J808*(1+入力!$C$31/100),-入力!$C$29),IF(入力!$C$30=2,ROUNDUP('ユーザー別小売(卸)価格試算(税抜)'!J808*(1+入力!$C$31/100),-入力!$C$29),IF(入力!$C$30=3,ROUND('ユーザー別小売(卸)価格試算(税抜)'!J808*(1+入力!$C$31/100),-入力!$C$29)))),'ユーザー別小売(卸)価格試算(税抜)'!J808))</f>
        <v/>
      </c>
      <c r="K808" s="92">
        <f>'6桁'!K808</f>
        <v>0</v>
      </c>
      <c r="L808" s="93" t="str">
        <f>IF('ユーザー別小売(卸)価格試算(税抜)'!L808="","",IF(ISNUMBER('ユーザー別小売(卸)価格試算(税抜)'!L808),IF(入力!$C$30=1,ROUNDDOWN('ユーザー別小売(卸)価格試算(税抜)'!L808*(1+入力!$C$31/100),-入力!$C$29),IF(入力!$C$30=2,ROUNDUP('ユーザー別小売(卸)価格試算(税抜)'!L808*(1+入力!$C$31/100),-入力!$C$29),IF(入力!$C$30=3,ROUND('ユーザー別小売(卸)価格試算(税抜)'!L808*(1+入力!$C$31/100),-入力!$C$29)))),'ユーザー別小売(卸)価格試算(税抜)'!L808))</f>
        <v/>
      </c>
      <c r="M808" s="92">
        <f>'6桁'!M808</f>
        <v>0</v>
      </c>
      <c r="N808" s="202" t="str">
        <f>IF('ユーザー別小売(卸)価格試算(税抜)'!N808="","",IF(ISNUMBER('ユーザー別小売(卸)価格試算(税抜)'!N808),IF(入力!$C$30=1,ROUNDDOWN('ユーザー別小売(卸)価格試算(税抜)'!N808*(1+入力!$C$31/100),-入力!$C$29),IF(入力!$C$30=2,ROUNDUP('ユーザー別小売(卸)価格試算(税抜)'!N808*(1+入力!$C$31/100),-入力!$C$29),IF(入力!$C$30=3,ROUND('ユーザー別小売(卸)価格試算(税抜)'!N808*(1+入力!$C$31/100),-入力!$C$29)))),'ユーザー別小売(卸)価格試算(税抜)'!N808))</f>
        <v/>
      </c>
      <c r="O808" s="204">
        <f>'6桁'!O808</f>
        <v>0</v>
      </c>
      <c r="P808" s="267"/>
      <c r="X808" s="4"/>
    </row>
    <row r="809" spans="2:24" ht="30" customHeight="1">
      <c r="B809" s="669"/>
      <c r="C809" s="674" t="s">
        <v>120</v>
      </c>
      <c r="D809" s="675"/>
      <c r="E809" s="676"/>
      <c r="F809" s="14">
        <f>IF('ユーザー別小売(卸)価格試算(税抜)'!F809="","",IF(ISNUMBER('ユーザー別小売(卸)価格試算(税抜)'!F809),IF(入力!$C$30=1,ROUNDDOWN('ユーザー別小売(卸)価格試算(税抜)'!F809*(1+入力!$C$31/100),-入力!$C$29),IF(入力!$C$30=2,ROUNDUP('ユーザー別小売(卸)価格試算(税抜)'!F809*(1+入力!$C$31/100),-入力!$C$29),IF(入力!$C$30=3,ROUND('ユーザー別小売(卸)価格試算(税抜)'!F809*(1+入力!$C$31/100),-入力!$C$29)))),'ユーザー別小売(卸)価格試算(税抜)'!F809))</f>
        <v>23870</v>
      </c>
      <c r="G809" s="19">
        <f>'6桁'!G809</f>
        <v>0</v>
      </c>
      <c r="H809" s="205" t="str">
        <f>IF('ユーザー別小売(卸)価格試算(税抜)'!H809="","",IF(ISNUMBER('ユーザー別小売(卸)価格試算(税抜)'!H809),IF(入力!$C$30=1,ROUNDDOWN('ユーザー別小売(卸)価格試算(税抜)'!H809*(1+入力!$C$31/100),-入力!$C$29),IF(入力!$C$30=2,ROUNDUP('ユーザー別小売(卸)価格試算(税抜)'!H809*(1+入力!$C$31/100),-入力!$C$29),IF(入力!$C$30=3,ROUND('ユーザー別小売(卸)価格試算(税抜)'!H809*(1+入力!$C$31/100),-入力!$C$29)))),'ユーザー別小売(卸)価格試算(税抜)'!H809))</f>
        <v/>
      </c>
      <c r="I809" s="20">
        <f>'6桁'!I809</f>
        <v>0</v>
      </c>
      <c r="J809" s="12">
        <f>IF('ユーザー別小売(卸)価格試算(税抜)'!J809="","",IF(ISNUMBER('ユーザー別小売(卸)価格試算(税抜)'!J809),IF(入力!$C$30=1,ROUNDDOWN('ユーザー別小売(卸)価格試算(税抜)'!J809*(1+入力!$C$31/100),-入力!$C$29),IF(入力!$C$30=2,ROUNDUP('ユーザー別小売(卸)価格試算(税抜)'!J809*(1+入力!$C$31/100),-入力!$C$29),IF(入力!$C$30=3,ROUND('ユーザー別小売(卸)価格試算(税抜)'!J809*(1+入力!$C$31/100),-入力!$C$29)))),'ユーザー別小売(卸)価格試算(税抜)'!J809))</f>
        <v>23870</v>
      </c>
      <c r="K809" s="20">
        <f>'6桁'!K809</f>
        <v>0</v>
      </c>
      <c r="L809" s="12">
        <f>IF('ユーザー別小売(卸)価格試算(税抜)'!L809="","",IF(ISNUMBER('ユーザー別小売(卸)価格試算(税抜)'!L809),IF(入力!$C$30=1,ROUNDDOWN('ユーザー別小売(卸)価格試算(税抜)'!L809*(1+入力!$C$31/100),-入力!$C$29),IF(入力!$C$30=2,ROUNDUP('ユーザー別小売(卸)価格試算(税抜)'!L809*(1+入力!$C$31/100),-入力!$C$29),IF(入力!$C$30=3,ROUND('ユーザー別小売(卸)価格試算(税抜)'!L809*(1+入力!$C$31/100),-入力!$C$29)))),'ユーザー別小売(卸)価格試算(税抜)'!L809))</f>
        <v>23870</v>
      </c>
      <c r="M809" s="20">
        <f>'6桁'!M809</f>
        <v>0</v>
      </c>
      <c r="N809" s="14" t="str">
        <f>IF('ユーザー別小売(卸)価格試算(税抜)'!N809="","",IF(ISNUMBER('ユーザー別小売(卸)価格試算(税抜)'!N809),IF(入力!$C$30=1,ROUNDDOWN('ユーザー別小売(卸)価格試算(税抜)'!N809*(1+入力!$C$31/100),-入力!$C$29),IF(入力!$C$30=2,ROUNDUP('ユーザー別小売(卸)価格試算(税抜)'!N809*(1+入力!$C$31/100),-入力!$C$29),IF(入力!$C$30=3,ROUND('ユーザー別小売(卸)価格試算(税抜)'!N809*(1+入力!$C$31/100),-入力!$C$29)))),'ユーザー別小売(卸)価格試算(税抜)'!N809))</f>
        <v/>
      </c>
      <c r="O809" s="206">
        <f>'6桁'!O809</f>
        <v>0</v>
      </c>
      <c r="P809" s="267"/>
      <c r="X809" s="4"/>
    </row>
    <row r="810" spans="2:24" ht="30" customHeight="1">
      <c r="B810" s="669"/>
      <c r="C810" s="674" t="s">
        <v>124</v>
      </c>
      <c r="D810" s="675"/>
      <c r="E810" s="676"/>
      <c r="F810" s="14">
        <f>IF('ユーザー別小売(卸)価格試算(税抜)'!F810="","",IF(ISNUMBER('ユーザー別小売(卸)価格試算(税抜)'!F810),IF(入力!$C$30=1,ROUNDDOWN('ユーザー別小売(卸)価格試算(税抜)'!F810*(1+入力!$C$31/100),-入力!$C$29),IF(入力!$C$30=2,ROUNDUP('ユーザー別小売(卸)価格試算(税抜)'!F810*(1+入力!$C$31/100),-入力!$C$29),IF(入力!$C$30=3,ROUND('ユーザー別小売(卸)価格試算(税抜)'!F810*(1+入力!$C$31/100),-入力!$C$29)))),'ユーザー別小売(卸)価格試算(税抜)'!F810))</f>
        <v>24860</v>
      </c>
      <c r="G810" s="19">
        <f>'6桁'!G810</f>
        <v>0</v>
      </c>
      <c r="H810" s="205" t="str">
        <f>IF('ユーザー別小売(卸)価格試算(税抜)'!H810="","",IF(ISNUMBER('ユーザー別小売(卸)価格試算(税抜)'!H810),IF(入力!$C$30=1,ROUNDDOWN('ユーザー別小売(卸)価格試算(税抜)'!H810*(1+入力!$C$31/100),-入力!$C$29),IF(入力!$C$30=2,ROUNDUP('ユーザー別小売(卸)価格試算(税抜)'!H810*(1+入力!$C$31/100),-入力!$C$29),IF(入力!$C$30=3,ROUND('ユーザー別小売(卸)価格試算(税抜)'!H810*(1+入力!$C$31/100),-入力!$C$29)))),'ユーザー別小売(卸)価格試算(税抜)'!H810))</f>
        <v/>
      </c>
      <c r="I810" s="20">
        <f>'6桁'!I810</f>
        <v>0</v>
      </c>
      <c r="J810" s="12">
        <f>IF('ユーザー別小売(卸)価格試算(税抜)'!J810="","",IF(ISNUMBER('ユーザー別小売(卸)価格試算(税抜)'!J810),IF(入力!$C$30=1,ROUNDDOWN('ユーザー別小売(卸)価格試算(税抜)'!J810*(1+入力!$C$31/100),-入力!$C$29),IF(入力!$C$30=2,ROUNDUP('ユーザー別小売(卸)価格試算(税抜)'!J810*(1+入力!$C$31/100),-入力!$C$29),IF(入力!$C$30=3,ROUND('ユーザー別小売(卸)価格試算(税抜)'!J810*(1+入力!$C$31/100),-入力!$C$29)))),'ユーザー別小売(卸)価格試算(税抜)'!J810))</f>
        <v>24860</v>
      </c>
      <c r="K810" s="20">
        <f>'6桁'!K810</f>
        <v>0</v>
      </c>
      <c r="L810" s="12" t="str">
        <f>IF('ユーザー別小売(卸)価格試算(税抜)'!L810="","",IF(ISNUMBER('ユーザー別小売(卸)価格試算(税抜)'!L810),IF(入力!$C$30=1,ROUNDDOWN('ユーザー別小売(卸)価格試算(税抜)'!L810*(1+入力!$C$31/100),-入力!$C$29),IF(入力!$C$30=2,ROUNDUP('ユーザー別小売(卸)価格試算(税抜)'!L810*(1+入力!$C$31/100),-入力!$C$29),IF(入力!$C$30=3,ROUND('ユーザー別小売(卸)価格試算(税抜)'!L810*(1+入力!$C$31/100),-入力!$C$29)))),'ユーザー別小売(卸)価格試算(税抜)'!L810))</f>
        <v/>
      </c>
      <c r="M810" s="20">
        <f>'6桁'!M810</f>
        <v>0</v>
      </c>
      <c r="N810" s="14" t="str">
        <f>IF('ユーザー別小売(卸)価格試算(税抜)'!N810="","",IF(ISNUMBER('ユーザー別小売(卸)価格試算(税抜)'!N810),IF(入力!$C$30=1,ROUNDDOWN('ユーザー別小売(卸)価格試算(税抜)'!N810*(1+入力!$C$31/100),-入力!$C$29),IF(入力!$C$30=2,ROUNDUP('ユーザー別小売(卸)価格試算(税抜)'!N810*(1+入力!$C$31/100),-入力!$C$29),IF(入力!$C$30=3,ROUND('ユーザー別小売(卸)価格試算(税抜)'!N810*(1+入力!$C$31/100),-入力!$C$29)))),'ユーザー別小売(卸)価格試算(税抜)'!N810))</f>
        <v/>
      </c>
      <c r="O810" s="206">
        <f>'6桁'!O810</f>
        <v>0</v>
      </c>
      <c r="P810" s="267"/>
      <c r="X810" s="4"/>
    </row>
    <row r="811" spans="2:24" ht="30" customHeight="1">
      <c r="B811" s="669"/>
      <c r="C811" s="674" t="s">
        <v>132</v>
      </c>
      <c r="D811" s="675"/>
      <c r="E811" s="676"/>
      <c r="F811" s="14">
        <f>IF('ユーザー別小売(卸)価格試算(税抜)'!F811="","",IF(ISNUMBER('ユーザー別小売(卸)価格試算(税抜)'!F811),IF(入力!$C$30=1,ROUNDDOWN('ユーザー別小売(卸)価格試算(税抜)'!F811*(1+入力!$C$31/100),-入力!$C$29),IF(入力!$C$30=2,ROUNDUP('ユーザー別小売(卸)価格試算(税抜)'!F811*(1+入力!$C$31/100),-入力!$C$29),IF(入力!$C$30=3,ROUND('ユーザー別小売(卸)価格試算(税抜)'!F811*(1+入力!$C$31/100),-入力!$C$29)))),'ユーザー別小売(卸)価格試算(税抜)'!F811))</f>
        <v>24970</v>
      </c>
      <c r="G811" s="19">
        <f>'6桁'!G811</f>
        <v>0</v>
      </c>
      <c r="H811" s="205" t="str">
        <f>IF('ユーザー別小売(卸)価格試算(税抜)'!H811="","",IF(ISNUMBER('ユーザー別小売(卸)価格試算(税抜)'!H811),IF(入力!$C$30=1,ROUNDDOWN('ユーザー別小売(卸)価格試算(税抜)'!H811*(1+入力!$C$31/100),-入力!$C$29),IF(入力!$C$30=2,ROUNDUP('ユーザー別小売(卸)価格試算(税抜)'!H811*(1+入力!$C$31/100),-入力!$C$29),IF(入力!$C$30=3,ROUND('ユーザー別小売(卸)価格試算(税抜)'!H811*(1+入力!$C$31/100),-入力!$C$29)))),'ユーザー別小売(卸)価格試算(税抜)'!H811))</f>
        <v/>
      </c>
      <c r="I811" s="20">
        <f>'6桁'!I811</f>
        <v>0</v>
      </c>
      <c r="J811" s="12">
        <f>IF('ユーザー別小売(卸)価格試算(税抜)'!J811="","",IF(ISNUMBER('ユーザー別小売(卸)価格試算(税抜)'!J811),IF(入力!$C$30=1,ROUNDDOWN('ユーザー別小売(卸)価格試算(税抜)'!J811*(1+入力!$C$31/100),-入力!$C$29),IF(入力!$C$30=2,ROUNDUP('ユーザー別小売(卸)価格試算(税抜)'!J811*(1+入力!$C$31/100),-入力!$C$29),IF(入力!$C$30=3,ROUND('ユーザー別小売(卸)価格試算(税抜)'!J811*(1+入力!$C$31/100),-入力!$C$29)))),'ユーザー別小売(卸)価格試算(税抜)'!J811))</f>
        <v>24970</v>
      </c>
      <c r="K811" s="20">
        <f>'6桁'!K811</f>
        <v>0</v>
      </c>
      <c r="L811" s="12">
        <f>IF('ユーザー別小売(卸)価格試算(税抜)'!L811="","",IF(ISNUMBER('ユーザー別小売(卸)価格試算(税抜)'!L811),IF(入力!$C$30=1,ROUNDDOWN('ユーザー別小売(卸)価格試算(税抜)'!L811*(1+入力!$C$31/100),-入力!$C$29),IF(入力!$C$30=2,ROUNDUP('ユーザー別小売(卸)価格試算(税抜)'!L811*(1+入力!$C$31/100),-入力!$C$29),IF(入力!$C$30=3,ROUND('ユーザー別小売(卸)価格試算(税抜)'!L811*(1+入力!$C$31/100),-入力!$C$29)))),'ユーザー別小売(卸)価格試算(税抜)'!L811))</f>
        <v>24970</v>
      </c>
      <c r="M811" s="20">
        <f>'6桁'!M811</f>
        <v>0</v>
      </c>
      <c r="N811" s="14" t="str">
        <f>IF('ユーザー別小売(卸)価格試算(税抜)'!N811="","",IF(ISNUMBER('ユーザー別小売(卸)価格試算(税抜)'!N811),IF(入力!$C$30=1,ROUNDDOWN('ユーザー別小売(卸)価格試算(税抜)'!N811*(1+入力!$C$31/100),-入力!$C$29),IF(入力!$C$30=2,ROUNDUP('ユーザー別小売(卸)価格試算(税抜)'!N811*(1+入力!$C$31/100),-入力!$C$29),IF(入力!$C$30=3,ROUND('ユーザー別小売(卸)価格試算(税抜)'!N811*(1+入力!$C$31/100),-入力!$C$29)))),'ユーザー別小売(卸)価格試算(税抜)'!N811))</f>
        <v/>
      </c>
      <c r="O811" s="206">
        <f>'6桁'!O811</f>
        <v>0</v>
      </c>
      <c r="P811" s="267"/>
      <c r="X811" s="4"/>
    </row>
    <row r="812" spans="2:24" ht="30" customHeight="1">
      <c r="B812" s="669"/>
      <c r="C812" s="674" t="s">
        <v>47</v>
      </c>
      <c r="D812" s="675"/>
      <c r="E812" s="676"/>
      <c r="F812" s="14">
        <f>IF('ユーザー別小売(卸)価格試算(税抜)'!F812="","",IF(ISNUMBER('ユーザー別小売(卸)価格試算(税抜)'!F812),IF(入力!$C$30=1,ROUNDDOWN('ユーザー別小売(卸)価格試算(税抜)'!F812*(1+入力!$C$31/100),-入力!$C$29),IF(入力!$C$30=2,ROUNDUP('ユーザー別小売(卸)価格試算(税抜)'!F812*(1+入力!$C$31/100),-入力!$C$29),IF(入力!$C$30=3,ROUND('ユーザー別小売(卸)価格試算(税抜)'!F812*(1+入力!$C$31/100),-入力!$C$29)))),'ユーザー別小売(卸)価格試算(税抜)'!F812))</f>
        <v>26950</v>
      </c>
      <c r="G812" s="19">
        <f>'6桁'!G812</f>
        <v>0</v>
      </c>
      <c r="H812" s="205" t="str">
        <f>IF('ユーザー別小売(卸)価格試算(税抜)'!H812="","",IF(ISNUMBER('ユーザー別小売(卸)価格試算(税抜)'!H812),IF(入力!$C$30=1,ROUNDDOWN('ユーザー別小売(卸)価格試算(税抜)'!H812*(1+入力!$C$31/100),-入力!$C$29),IF(入力!$C$30=2,ROUNDUP('ユーザー別小売(卸)価格試算(税抜)'!H812*(1+入力!$C$31/100),-入力!$C$29),IF(入力!$C$30=3,ROUND('ユーザー別小売(卸)価格試算(税抜)'!H812*(1+入力!$C$31/100),-入力!$C$29)))),'ユーザー別小売(卸)価格試算(税抜)'!H812))</f>
        <v/>
      </c>
      <c r="I812" s="20">
        <f>'6桁'!I812</f>
        <v>0</v>
      </c>
      <c r="J812" s="12">
        <f>IF('ユーザー別小売(卸)価格試算(税抜)'!J812="","",IF(ISNUMBER('ユーザー別小売(卸)価格試算(税抜)'!J812),IF(入力!$C$30=1,ROUNDDOWN('ユーザー別小売(卸)価格試算(税抜)'!J812*(1+入力!$C$31/100),-入力!$C$29),IF(入力!$C$30=2,ROUNDUP('ユーザー別小売(卸)価格試算(税抜)'!J812*(1+入力!$C$31/100),-入力!$C$29),IF(入力!$C$30=3,ROUND('ユーザー別小売(卸)価格試算(税抜)'!J812*(1+入力!$C$31/100),-入力!$C$29)))),'ユーザー別小売(卸)価格試算(税抜)'!J812))</f>
        <v>26950</v>
      </c>
      <c r="K812" s="20">
        <f>'6桁'!K812</f>
        <v>0</v>
      </c>
      <c r="L812" s="12">
        <f>IF('ユーザー別小売(卸)価格試算(税抜)'!L812="","",IF(ISNUMBER('ユーザー別小売(卸)価格試算(税抜)'!L812),IF(入力!$C$30=1,ROUNDDOWN('ユーザー別小売(卸)価格試算(税抜)'!L812*(1+入力!$C$31/100),-入力!$C$29),IF(入力!$C$30=2,ROUNDUP('ユーザー別小売(卸)価格試算(税抜)'!L812*(1+入力!$C$31/100),-入力!$C$29),IF(入力!$C$30=3,ROUND('ユーザー別小売(卸)価格試算(税抜)'!L812*(1+入力!$C$31/100),-入力!$C$29)))),'ユーザー別小売(卸)価格試算(税抜)'!L812))</f>
        <v>26950</v>
      </c>
      <c r="M812" s="20">
        <f>'6桁'!M812</f>
        <v>0</v>
      </c>
      <c r="N812" s="14" t="str">
        <f>IF('ユーザー別小売(卸)価格試算(税抜)'!N812="","",IF(ISNUMBER('ユーザー別小売(卸)価格試算(税抜)'!N812),IF(入力!$C$30=1,ROUNDDOWN('ユーザー別小売(卸)価格試算(税抜)'!N812*(1+入力!$C$31/100),-入力!$C$29),IF(入力!$C$30=2,ROUNDUP('ユーザー別小売(卸)価格試算(税抜)'!N812*(1+入力!$C$31/100),-入力!$C$29),IF(入力!$C$30=3,ROUND('ユーザー別小売(卸)価格試算(税抜)'!N812*(1+入力!$C$31/100),-入力!$C$29)))),'ユーザー別小売(卸)価格試算(税抜)'!N812))</f>
        <v/>
      </c>
      <c r="O812" s="206">
        <f>'6桁'!O812</f>
        <v>0</v>
      </c>
      <c r="P812" s="267"/>
      <c r="X812" s="4"/>
    </row>
    <row r="813" spans="2:24" ht="30" customHeight="1">
      <c r="B813" s="670"/>
      <c r="C813" s="677" t="s">
        <v>1</v>
      </c>
      <c r="D813" s="678"/>
      <c r="E813" s="679"/>
      <c r="F813" s="154" t="str">
        <f>IF('ユーザー別小売(卸)価格試算(税抜)'!F813="","",IF(ISNUMBER('ユーザー別小売(卸)価格試算(税抜)'!F813),IF(入力!$C$30=1,ROUNDDOWN('ユーザー別小売(卸)価格試算(税抜)'!F813*(1+入力!$C$31/100),-入力!$C$29),IF(入力!$C$30=2,ROUNDUP('ユーザー別小売(卸)価格試算(税抜)'!F813*(1+入力!$C$31/100),-入力!$C$29),IF(入力!$C$30=3,ROUND('ユーザー別小売(卸)価格試算(税抜)'!F813*(1+入力!$C$31/100),-入力!$C$29)))),'ユーザー別小売(卸)価格試算(税抜)'!F813))</f>
        <v/>
      </c>
      <c r="G813" s="181">
        <f>'6桁'!G813</f>
        <v>0</v>
      </c>
      <c r="H813" s="207" t="str">
        <f>IF('ユーザー別小売(卸)価格試算(税抜)'!H813="","",IF(ISNUMBER('ユーザー別小売(卸)価格試算(税抜)'!H813),IF(入力!$C$30=1,ROUNDDOWN('ユーザー別小売(卸)価格試算(税抜)'!H813*(1+入力!$C$31/100),-入力!$C$29),IF(入力!$C$30=2,ROUNDUP('ユーザー別小売(卸)価格試算(税抜)'!H813*(1+入力!$C$31/100),-入力!$C$29),IF(入力!$C$30=3,ROUND('ユーザー別小売(卸)価格試算(税抜)'!H813*(1+入力!$C$31/100),-入力!$C$29)))),'ユーザー別小売(卸)価格試算(税抜)'!H813))</f>
        <v/>
      </c>
      <c r="I813" s="98">
        <f>'6桁'!I813</f>
        <v>0</v>
      </c>
      <c r="J813" s="100" t="str">
        <f>IF('ユーザー別小売(卸)価格試算(税抜)'!J813="","",IF(ISNUMBER('ユーザー別小売(卸)価格試算(税抜)'!J813),IF(入力!$C$30=1,ROUNDDOWN('ユーザー別小売(卸)価格試算(税抜)'!J813*(1+入力!$C$31/100),-入力!$C$29),IF(入力!$C$30=2,ROUNDUP('ユーザー別小売(卸)価格試算(税抜)'!J813*(1+入力!$C$31/100),-入力!$C$29),IF(入力!$C$30=3,ROUND('ユーザー別小売(卸)価格試算(税抜)'!J813*(1+入力!$C$31/100),-入力!$C$29)))),'ユーザー別小売(卸)価格試算(税抜)'!J813))</f>
        <v/>
      </c>
      <c r="K813" s="98">
        <f>'6桁'!K813</f>
        <v>0</v>
      </c>
      <c r="L813" s="100" t="str">
        <f>IF('ユーザー別小売(卸)価格試算(税抜)'!L813="","",IF(ISNUMBER('ユーザー別小売(卸)価格試算(税抜)'!L813),IF(入力!$C$30=1,ROUNDDOWN('ユーザー別小売(卸)価格試算(税抜)'!L813*(1+入力!$C$31/100),-入力!$C$29),IF(入力!$C$30=2,ROUNDUP('ユーザー別小売(卸)価格試算(税抜)'!L813*(1+入力!$C$31/100),-入力!$C$29),IF(入力!$C$30=3,ROUND('ユーザー別小売(卸)価格試算(税抜)'!L813*(1+入力!$C$31/100),-入力!$C$29)))),'ユーザー別小売(卸)価格試算(税抜)'!L813))</f>
        <v/>
      </c>
      <c r="M813" s="98">
        <f>'6桁'!M813</f>
        <v>0</v>
      </c>
      <c r="N813" s="154">
        <f>IF('ユーザー別小売(卸)価格試算(税抜)'!N813="","",IF(ISNUMBER('ユーザー別小売(卸)価格試算(税抜)'!N813),IF(入力!$C$30=1,ROUNDDOWN('ユーザー別小売(卸)価格試算(税抜)'!N813*(1+入力!$C$31/100),-入力!$C$29),IF(入力!$C$30=2,ROUNDUP('ユーザー別小売(卸)価格試算(税抜)'!N813*(1+入力!$C$31/100),-入力!$C$29),IF(入力!$C$30=3,ROUND('ユーザー別小売(卸)価格試算(税抜)'!N813*(1+入力!$C$31/100),-入力!$C$29)))),'ユーザー別小売(卸)価格試算(税抜)'!N813))</f>
        <v>26950</v>
      </c>
      <c r="O813" s="98" t="str">
        <f>'6桁'!O813</f>
        <v>※</v>
      </c>
      <c r="P813" s="267"/>
      <c r="X813" s="4"/>
    </row>
    <row r="814" spans="2:24" ht="30" customHeight="1">
      <c r="B814" s="668">
        <v>15</v>
      </c>
      <c r="C814" s="711" t="s">
        <v>572</v>
      </c>
      <c r="D814" s="712"/>
      <c r="E814" s="712"/>
      <c r="F814" s="75">
        <f>IF('ユーザー別小売(卸)価格試算(税抜)'!F814="","",IF(ISNUMBER('ユーザー別小売(卸)価格試算(税抜)'!F814),IF(入力!$C$30=1,ROUNDDOWN('ユーザー別小売(卸)価格試算(税抜)'!F814*(1+入力!$C$31/100),-入力!$C$29),IF(入力!$C$30=2,ROUNDUP('ユーザー別小売(卸)価格試算(税抜)'!F814*(1+入力!$C$31/100),-入力!$C$29),IF(入力!$C$30=3,ROUND('ユーザー別小売(卸)価格試算(税抜)'!F814*(1+入力!$C$31/100),-入力!$C$29)))),'ユーザー別小売(卸)価格試算(税抜)'!F814))</f>
        <v>18040</v>
      </c>
      <c r="G814" s="57" t="str">
        <f>'6桁'!G814</f>
        <v>※</v>
      </c>
      <c r="H814" s="231">
        <f>IF('ユーザー別小売(卸)価格試算(税抜)'!H814="","",IF(ISNUMBER('ユーザー別小売(卸)価格試算(税抜)'!H814),IF(入力!$C$30=1,ROUNDDOWN('ユーザー別小売(卸)価格試算(税抜)'!H814*(1+入力!$C$31/100),-入力!$C$29),IF(入力!$C$30=2,ROUNDUP('ユーザー別小売(卸)価格試算(税抜)'!H814*(1+入力!$C$31/100),-入力!$C$29),IF(入力!$C$30=3,ROUND('ユーザー別小売(卸)価格試算(税抜)'!H814*(1+入力!$C$31/100),-入力!$C$29)))),'ユーザー別小売(卸)価格試算(税抜)'!H814))</f>
        <v>20680</v>
      </c>
      <c r="I814" s="29">
        <f>'6桁'!I814</f>
        <v>0</v>
      </c>
      <c r="J814" s="75" t="str">
        <f>IF('ユーザー別小売(卸)価格試算(税抜)'!J814="","",IF(ISNUMBER('ユーザー別小売(卸)価格試算(税抜)'!J814),IF(入力!$C$30=1,ROUNDDOWN('ユーザー別小売(卸)価格試算(税抜)'!J814*(1+入力!$C$31/100),-入力!$C$29),IF(入力!$C$30=2,ROUNDUP('ユーザー別小売(卸)価格試算(税抜)'!J814*(1+入力!$C$31/100),-入力!$C$29),IF(入力!$C$30=3,ROUND('ユーザー別小売(卸)価格試算(税抜)'!J814*(1+入力!$C$31/100),-入力!$C$29)))),'ユーザー別小売(卸)価格試算(税抜)'!J814))</f>
        <v/>
      </c>
      <c r="K814" s="29">
        <f>'6桁'!K814</f>
        <v>0</v>
      </c>
      <c r="L814" s="75" t="str">
        <f>IF('ユーザー別小売(卸)価格試算(税抜)'!L814="","",IF(ISNUMBER('ユーザー別小売(卸)価格試算(税抜)'!L814),IF(入力!$C$30=1,ROUNDDOWN('ユーザー別小売(卸)価格試算(税抜)'!L814*(1+入力!$C$31/100),-入力!$C$29),IF(入力!$C$30=2,ROUNDUP('ユーザー別小売(卸)価格試算(税抜)'!L814*(1+入力!$C$31/100),-入力!$C$29),IF(入力!$C$30=3,ROUND('ユーザー別小売(卸)価格試算(税抜)'!L814*(1+入力!$C$31/100),-入力!$C$29)))),'ユーザー別小売(卸)価格試算(税抜)'!L814))</f>
        <v/>
      </c>
      <c r="M814" s="29">
        <f>'6桁'!M814</f>
        <v>0</v>
      </c>
      <c r="N814" s="76" t="str">
        <f>IF('ユーザー別小売(卸)価格試算(税抜)'!N814="","",IF(ISNUMBER('ユーザー別小売(卸)価格試算(税抜)'!N814),IF(入力!$C$30=1,ROUNDDOWN('ユーザー別小売(卸)価格試算(税抜)'!N814*(1+入力!$C$31/100),-入力!$C$29),IF(入力!$C$30=2,ROUNDUP('ユーザー別小売(卸)価格試算(税抜)'!N814*(1+入力!$C$31/100),-入力!$C$29),IF(入力!$C$30=3,ROUND('ユーザー別小売(卸)価格試算(税抜)'!N814*(1+入力!$C$31/100),-入力!$C$29)))),'ユーザー別小売(卸)価格試算(税抜)'!N814))</f>
        <v/>
      </c>
      <c r="O814" s="232">
        <f>'6桁'!O814</f>
        <v>0</v>
      </c>
      <c r="P814" s="267"/>
      <c r="X814" s="4"/>
    </row>
    <row r="815" spans="2:24" ht="30" customHeight="1">
      <c r="B815" s="669"/>
      <c r="C815" s="674" t="s">
        <v>573</v>
      </c>
      <c r="D815" s="675"/>
      <c r="E815" s="675"/>
      <c r="F815" s="12">
        <f>IF('ユーザー別小売(卸)価格試算(税抜)'!F815="","",IF(ISNUMBER('ユーザー別小売(卸)価格試算(税抜)'!F815),IF(入力!$C$30=1,ROUNDDOWN('ユーザー別小売(卸)価格試算(税抜)'!F815*(1+入力!$C$31/100),-入力!$C$29),IF(入力!$C$30=2,ROUNDUP('ユーザー別小売(卸)価格試算(税抜)'!F815*(1+入力!$C$31/100),-入力!$C$29),IF(入力!$C$30=3,ROUND('ユーザー別小売(卸)価格試算(税抜)'!F815*(1+入力!$C$31/100),-入力!$C$29)))),'ユーザー別小売(卸)価格試算(税抜)'!F815))</f>
        <v>20570</v>
      </c>
      <c r="G815" s="19" t="str">
        <f>'6桁'!G815</f>
        <v>※</v>
      </c>
      <c r="H815" s="205">
        <f>IF('ユーザー別小売(卸)価格試算(税抜)'!H815="","",IF(ISNUMBER('ユーザー別小売(卸)価格試算(税抜)'!H815),IF(入力!$C$30=1,ROUNDDOWN('ユーザー別小売(卸)価格試算(税抜)'!H815*(1+入力!$C$31/100),-入力!$C$29),IF(入力!$C$30=2,ROUNDUP('ユーザー別小売(卸)価格試算(税抜)'!H815*(1+入力!$C$31/100),-入力!$C$29),IF(入力!$C$30=3,ROUND('ユーザー別小売(卸)価格試算(税抜)'!H815*(1+入力!$C$31/100),-入力!$C$29)))),'ユーザー別小売(卸)価格試算(税抜)'!H815))</f>
        <v>23650</v>
      </c>
      <c r="I815" s="20">
        <f>'6桁'!I815</f>
        <v>0</v>
      </c>
      <c r="J815" s="12" t="str">
        <f>IF('ユーザー別小売(卸)価格試算(税抜)'!J815="","",IF(ISNUMBER('ユーザー別小売(卸)価格試算(税抜)'!J815),IF(入力!$C$30=1,ROUNDDOWN('ユーザー別小売(卸)価格試算(税抜)'!J815*(1+入力!$C$31/100),-入力!$C$29),IF(入力!$C$30=2,ROUNDUP('ユーザー別小売(卸)価格試算(税抜)'!J815*(1+入力!$C$31/100),-入力!$C$29),IF(入力!$C$30=3,ROUND('ユーザー別小売(卸)価格試算(税抜)'!J815*(1+入力!$C$31/100),-入力!$C$29)))),'ユーザー別小売(卸)価格試算(税抜)'!J815))</f>
        <v/>
      </c>
      <c r="K815" s="20">
        <f>'6桁'!K815</f>
        <v>0</v>
      </c>
      <c r="L815" s="12" t="str">
        <f>IF('ユーザー別小売(卸)価格試算(税抜)'!L815="","",IF(ISNUMBER('ユーザー別小売(卸)価格試算(税抜)'!L815),IF(入力!$C$30=1,ROUNDDOWN('ユーザー別小売(卸)価格試算(税抜)'!L815*(1+入力!$C$31/100),-入力!$C$29),IF(入力!$C$30=2,ROUNDUP('ユーザー別小売(卸)価格試算(税抜)'!L815*(1+入力!$C$31/100),-入力!$C$29),IF(入力!$C$30=3,ROUND('ユーザー別小売(卸)価格試算(税抜)'!L815*(1+入力!$C$31/100),-入力!$C$29)))),'ユーザー別小売(卸)価格試算(税抜)'!L815))</f>
        <v/>
      </c>
      <c r="M815" s="20">
        <f>'6桁'!M815</f>
        <v>0</v>
      </c>
      <c r="N815" s="14" t="str">
        <f>IF('ユーザー別小売(卸)価格試算(税抜)'!N815="","",IF(ISNUMBER('ユーザー別小売(卸)価格試算(税抜)'!N815),IF(入力!$C$30=1,ROUNDDOWN('ユーザー別小売(卸)価格試算(税抜)'!N815*(1+入力!$C$31/100),-入力!$C$29),IF(入力!$C$30=2,ROUNDUP('ユーザー別小売(卸)価格試算(税抜)'!N815*(1+入力!$C$31/100),-入力!$C$29),IF(入力!$C$30=3,ROUND('ユーザー別小売(卸)価格試算(税抜)'!N815*(1+入力!$C$31/100),-入力!$C$29)))),'ユーザー別小売(卸)価格試算(税抜)'!N815))</f>
        <v/>
      </c>
      <c r="O815" s="206">
        <f>'6桁'!O815</f>
        <v>0</v>
      </c>
      <c r="P815" s="267"/>
      <c r="X815" s="4"/>
    </row>
    <row r="816" spans="2:24" ht="30" customHeight="1">
      <c r="B816" s="669"/>
      <c r="C816" s="674" t="s">
        <v>171</v>
      </c>
      <c r="D816" s="675"/>
      <c r="E816" s="675"/>
      <c r="F816" s="12">
        <f>IF('ユーザー別小売(卸)価格試算(税抜)'!F816="","",IF(ISNUMBER('ユーザー別小売(卸)価格試算(税抜)'!F816),IF(入力!$C$30=1,ROUNDDOWN('ユーザー別小売(卸)価格試算(税抜)'!F816*(1+入力!$C$31/100),-入力!$C$29),IF(入力!$C$30=2,ROUNDUP('ユーザー別小売(卸)価格試算(税抜)'!F816*(1+入力!$C$31/100),-入力!$C$29),IF(入力!$C$30=3,ROUND('ユーザー別小売(卸)価格試算(税抜)'!F816*(1+入力!$C$31/100),-入力!$C$29)))),'ユーザー別小売(卸)価格試算(税抜)'!F816))</f>
        <v>21890</v>
      </c>
      <c r="G816" s="19">
        <f>'6桁'!G816</f>
        <v>0</v>
      </c>
      <c r="H816" s="205" t="str">
        <f>IF('ユーザー別小売(卸)価格試算(税抜)'!H816="","",IF(ISNUMBER('ユーザー別小売(卸)価格試算(税抜)'!H816),IF(入力!$C$30=1,ROUNDDOWN('ユーザー別小売(卸)価格試算(税抜)'!H816*(1+入力!$C$31/100),-入力!$C$29),IF(入力!$C$30=2,ROUNDUP('ユーザー別小売(卸)価格試算(税抜)'!H816*(1+入力!$C$31/100),-入力!$C$29),IF(入力!$C$30=3,ROUND('ユーザー別小売(卸)価格試算(税抜)'!H816*(1+入力!$C$31/100),-入力!$C$29)))),'ユーザー別小売(卸)価格試算(税抜)'!H816))</f>
        <v/>
      </c>
      <c r="I816" s="20">
        <f>'6桁'!I816</f>
        <v>0</v>
      </c>
      <c r="J816" s="12" t="str">
        <f>IF('ユーザー別小売(卸)価格試算(税抜)'!J816="","",IF(ISNUMBER('ユーザー別小売(卸)価格試算(税抜)'!J816),IF(入力!$C$30=1,ROUNDDOWN('ユーザー別小売(卸)価格試算(税抜)'!J816*(1+入力!$C$31/100),-入力!$C$29),IF(入力!$C$30=2,ROUNDUP('ユーザー別小売(卸)価格試算(税抜)'!J816*(1+入力!$C$31/100),-入力!$C$29),IF(入力!$C$30=3,ROUND('ユーザー別小売(卸)価格試算(税抜)'!J816*(1+入力!$C$31/100),-入力!$C$29)))),'ユーザー別小売(卸)価格試算(税抜)'!J816))</f>
        <v/>
      </c>
      <c r="K816" s="20">
        <f>'6桁'!K816</f>
        <v>0</v>
      </c>
      <c r="L816" s="12" t="str">
        <f>IF('ユーザー別小売(卸)価格試算(税抜)'!L816="","",IF(ISNUMBER('ユーザー別小売(卸)価格試算(税抜)'!L816),IF(入力!$C$30=1,ROUNDDOWN('ユーザー別小売(卸)価格試算(税抜)'!L816*(1+入力!$C$31/100),-入力!$C$29),IF(入力!$C$30=2,ROUNDUP('ユーザー別小売(卸)価格試算(税抜)'!L816*(1+入力!$C$31/100),-入力!$C$29),IF(入力!$C$30=3,ROUND('ユーザー別小売(卸)価格試算(税抜)'!L816*(1+入力!$C$31/100),-入力!$C$29)))),'ユーザー別小売(卸)価格試算(税抜)'!L816))</f>
        <v/>
      </c>
      <c r="M816" s="20">
        <f>'6桁'!M816</f>
        <v>0</v>
      </c>
      <c r="N816" s="14" t="str">
        <f>IF('ユーザー別小売(卸)価格試算(税抜)'!N816="","",IF(ISNUMBER('ユーザー別小売(卸)価格試算(税抜)'!N816),IF(入力!$C$30=1,ROUNDDOWN('ユーザー別小売(卸)価格試算(税抜)'!N816*(1+入力!$C$31/100),-入力!$C$29),IF(入力!$C$30=2,ROUNDUP('ユーザー別小売(卸)価格試算(税抜)'!N816*(1+入力!$C$31/100),-入力!$C$29),IF(入力!$C$30=3,ROUND('ユーザー別小売(卸)価格試算(税抜)'!N816*(1+入力!$C$31/100),-入力!$C$29)))),'ユーザー別小売(卸)価格試算(税抜)'!N816))</f>
        <v/>
      </c>
      <c r="O816" s="206">
        <f>'6桁'!O816</f>
        <v>0</v>
      </c>
      <c r="P816" s="267"/>
      <c r="X816" s="4"/>
    </row>
    <row r="817" spans="2:27" ht="30" customHeight="1">
      <c r="B817" s="669"/>
      <c r="C817" s="674" t="s">
        <v>574</v>
      </c>
      <c r="D817" s="675"/>
      <c r="E817" s="675"/>
      <c r="F817" s="12">
        <f>IF('ユーザー別小売(卸)価格試算(税抜)'!F817="","",IF(ISNUMBER('ユーザー別小売(卸)価格試算(税抜)'!F817),IF(入力!$C$30=1,ROUNDDOWN('ユーザー別小売(卸)価格試算(税抜)'!F817*(1+入力!$C$31/100),-入力!$C$29),IF(入力!$C$30=2,ROUNDUP('ユーザー別小売(卸)価格試算(税抜)'!F817*(1+入力!$C$31/100),-入力!$C$29),IF(入力!$C$30=3,ROUND('ユーザー別小売(卸)価格試算(税抜)'!F817*(1+入力!$C$31/100),-入力!$C$29)))),'ユーザー別小売(卸)価格試算(税抜)'!F817))</f>
        <v>21890</v>
      </c>
      <c r="G817" s="19">
        <f>'6桁'!G817</f>
        <v>0</v>
      </c>
      <c r="H817" s="205">
        <f>IF('ユーザー別小売(卸)価格試算(税抜)'!H817="","",IF(ISNUMBER('ユーザー別小売(卸)価格試算(税抜)'!H817),IF(入力!$C$30=1,ROUNDDOWN('ユーザー別小売(卸)価格試算(税抜)'!H817*(1+入力!$C$31/100),-入力!$C$29),IF(入力!$C$30=2,ROUNDUP('ユーザー別小売(卸)価格試算(税抜)'!H817*(1+入力!$C$31/100),-入力!$C$29),IF(入力!$C$30=3,ROUND('ユーザー別小売(卸)価格試算(税抜)'!H817*(1+入力!$C$31/100),-入力!$C$29)))),'ユーザー別小売(卸)価格試算(税抜)'!H817))</f>
        <v>24860</v>
      </c>
      <c r="I817" s="20" t="str">
        <f>'6桁'!I817</f>
        <v>※</v>
      </c>
      <c r="J817" s="12" t="str">
        <f>IF('ユーザー別小売(卸)価格試算(税抜)'!J817="","",IF(ISNUMBER('ユーザー別小売(卸)価格試算(税抜)'!J817),IF(入力!$C$30=1,ROUNDDOWN('ユーザー別小売(卸)価格試算(税抜)'!J817*(1+入力!$C$31/100),-入力!$C$29),IF(入力!$C$30=2,ROUNDUP('ユーザー別小売(卸)価格試算(税抜)'!J817*(1+入力!$C$31/100),-入力!$C$29),IF(入力!$C$30=3,ROUND('ユーザー別小売(卸)価格試算(税抜)'!J817*(1+入力!$C$31/100),-入力!$C$29)))),'ユーザー別小売(卸)価格試算(税抜)'!J817))</f>
        <v/>
      </c>
      <c r="K817" s="20">
        <f>'6桁'!K817</f>
        <v>0</v>
      </c>
      <c r="L817" s="12" t="str">
        <f>IF('ユーザー別小売(卸)価格試算(税抜)'!L817="","",IF(ISNUMBER('ユーザー別小売(卸)価格試算(税抜)'!L817),IF(入力!$C$30=1,ROUNDDOWN('ユーザー別小売(卸)価格試算(税抜)'!L817*(1+入力!$C$31/100),-入力!$C$29),IF(入力!$C$30=2,ROUNDUP('ユーザー別小売(卸)価格試算(税抜)'!L817*(1+入力!$C$31/100),-入力!$C$29),IF(入力!$C$30=3,ROUND('ユーザー別小売(卸)価格試算(税抜)'!L817*(1+入力!$C$31/100),-入力!$C$29)))),'ユーザー別小売(卸)価格試算(税抜)'!L817))</f>
        <v/>
      </c>
      <c r="M817" s="20">
        <f>'6桁'!M817</f>
        <v>0</v>
      </c>
      <c r="N817" s="14" t="str">
        <f>IF('ユーザー別小売(卸)価格試算(税抜)'!N817="","",IF(ISNUMBER('ユーザー別小売(卸)価格試算(税抜)'!N817),IF(入力!$C$30=1,ROUNDDOWN('ユーザー別小売(卸)価格試算(税抜)'!N817*(1+入力!$C$31/100),-入力!$C$29),IF(入力!$C$30=2,ROUNDUP('ユーザー別小売(卸)価格試算(税抜)'!N817*(1+入力!$C$31/100),-入力!$C$29),IF(入力!$C$30=3,ROUND('ユーザー別小売(卸)価格試算(税抜)'!N817*(1+入力!$C$31/100),-入力!$C$29)))),'ユーザー別小売(卸)価格試算(税抜)'!N817))</f>
        <v/>
      </c>
      <c r="O817" s="206">
        <f>'6桁'!O817</f>
        <v>0</v>
      </c>
      <c r="P817" s="267"/>
      <c r="X817" s="4"/>
    </row>
    <row r="818" spans="2:27" ht="30" customHeight="1">
      <c r="B818" s="669"/>
      <c r="C818" s="674" t="s">
        <v>174</v>
      </c>
      <c r="D818" s="675"/>
      <c r="E818" s="675"/>
      <c r="F818" s="12">
        <f>IF('ユーザー別小売(卸)価格試算(税抜)'!F818="","",IF(ISNUMBER('ユーザー別小売(卸)価格試算(税抜)'!F818),IF(入力!$C$30=1,ROUNDDOWN('ユーザー別小売(卸)価格試算(税抜)'!F818*(1+入力!$C$31/100),-入力!$C$29),IF(入力!$C$30=2,ROUNDUP('ユーザー別小売(卸)価格試算(税抜)'!F818*(1+入力!$C$31/100),-入力!$C$29),IF(入力!$C$30=3,ROUND('ユーザー別小売(卸)価格試算(税抜)'!F818*(1+入力!$C$31/100),-入力!$C$29)))),'ユーザー別小売(卸)価格試算(税抜)'!F818))</f>
        <v>24200</v>
      </c>
      <c r="G818" s="19">
        <f>'6桁'!G818</f>
        <v>0</v>
      </c>
      <c r="H818" s="205" t="str">
        <f>IF('ユーザー別小売(卸)価格試算(税抜)'!H818="","",IF(ISNUMBER('ユーザー別小売(卸)価格試算(税抜)'!H818),IF(入力!$C$30=1,ROUNDDOWN('ユーザー別小売(卸)価格試算(税抜)'!H818*(1+入力!$C$31/100),-入力!$C$29),IF(入力!$C$30=2,ROUNDUP('ユーザー別小売(卸)価格試算(税抜)'!H818*(1+入力!$C$31/100),-入力!$C$29),IF(入力!$C$30=3,ROUND('ユーザー別小売(卸)価格試算(税抜)'!H818*(1+入力!$C$31/100),-入力!$C$29)))),'ユーザー別小売(卸)価格試算(税抜)'!H818))</f>
        <v/>
      </c>
      <c r="I818" s="20">
        <f>'6桁'!I818</f>
        <v>0</v>
      </c>
      <c r="J818" s="12">
        <f>IF('ユーザー別小売(卸)価格試算(税抜)'!J818="","",IF(ISNUMBER('ユーザー別小売(卸)価格試算(税抜)'!J818),IF(入力!$C$30=1,ROUNDDOWN('ユーザー別小売(卸)価格試算(税抜)'!J818*(1+入力!$C$31/100),-入力!$C$29),IF(入力!$C$30=2,ROUNDUP('ユーザー別小売(卸)価格試算(税抜)'!J818*(1+入力!$C$31/100),-入力!$C$29),IF(入力!$C$30=3,ROUND('ユーザー別小売(卸)価格試算(税抜)'!J818*(1+入力!$C$31/100),-入力!$C$29)))),'ユーザー別小売(卸)価格試算(税抜)'!J818))</f>
        <v>24200</v>
      </c>
      <c r="K818" s="20" t="str">
        <f>'6桁'!K818</f>
        <v>※</v>
      </c>
      <c r="L818" s="12">
        <f>IF('ユーザー別小売(卸)価格試算(税抜)'!L818="","",IF(ISNUMBER('ユーザー別小売(卸)価格試算(税抜)'!L818),IF(入力!$C$30=1,ROUNDDOWN('ユーザー別小売(卸)価格試算(税抜)'!L818*(1+入力!$C$31/100),-入力!$C$29),IF(入力!$C$30=2,ROUNDUP('ユーザー別小売(卸)価格試算(税抜)'!L818*(1+入力!$C$31/100),-入力!$C$29),IF(入力!$C$30=3,ROUND('ユーザー別小売(卸)価格試算(税抜)'!L818*(1+入力!$C$31/100),-入力!$C$29)))),'ユーザー別小売(卸)価格試算(税抜)'!L818))</f>
        <v>24200</v>
      </c>
      <c r="M818" s="20">
        <f>'6桁'!M818</f>
        <v>0</v>
      </c>
      <c r="N818" s="14" t="str">
        <f>IF('ユーザー別小売(卸)価格試算(税抜)'!N818="","",IF(ISNUMBER('ユーザー別小売(卸)価格試算(税抜)'!N818),IF(入力!$C$30=1,ROUNDDOWN('ユーザー別小売(卸)価格試算(税抜)'!N818*(1+入力!$C$31/100),-入力!$C$29),IF(入力!$C$30=2,ROUNDUP('ユーザー別小売(卸)価格試算(税抜)'!N818*(1+入力!$C$31/100),-入力!$C$29),IF(入力!$C$30=3,ROUND('ユーザー別小売(卸)価格試算(税抜)'!N818*(1+入力!$C$31/100),-入力!$C$29)))),'ユーザー別小売(卸)価格試算(税抜)'!N818))</f>
        <v/>
      </c>
      <c r="O818" s="206">
        <f>'6桁'!O818</f>
        <v>0</v>
      </c>
      <c r="P818" s="267"/>
      <c r="X818" s="4"/>
    </row>
    <row r="819" spans="2:27" ht="30" customHeight="1">
      <c r="B819" s="669"/>
      <c r="C819" s="674" t="s">
        <v>155</v>
      </c>
      <c r="D819" s="675"/>
      <c r="E819" s="675"/>
      <c r="F819" s="12">
        <f>IF('ユーザー別小売(卸)価格試算(税抜)'!F819="","",IF(ISNUMBER('ユーザー別小売(卸)価格試算(税抜)'!F819),IF(入力!$C$30=1,ROUNDDOWN('ユーザー別小売(卸)価格試算(税抜)'!F819*(1+入力!$C$31/100),-入力!$C$29),IF(入力!$C$30=2,ROUNDUP('ユーザー別小売(卸)価格試算(税抜)'!F819*(1+入力!$C$31/100),-入力!$C$29),IF(入力!$C$30=3,ROUND('ユーザー別小売(卸)価格試算(税抜)'!F819*(1+入力!$C$31/100),-入力!$C$29)))),'ユーザー別小売(卸)価格試算(税抜)'!F819))</f>
        <v>26620</v>
      </c>
      <c r="G819" s="19">
        <f>'6桁'!G819</f>
        <v>0</v>
      </c>
      <c r="H819" s="205" t="str">
        <f>IF('ユーザー別小売(卸)価格試算(税抜)'!H819="","",IF(ISNUMBER('ユーザー別小売(卸)価格試算(税抜)'!H819),IF(入力!$C$30=1,ROUNDDOWN('ユーザー別小売(卸)価格試算(税抜)'!H819*(1+入力!$C$31/100),-入力!$C$29),IF(入力!$C$30=2,ROUNDUP('ユーザー別小売(卸)価格試算(税抜)'!H819*(1+入力!$C$31/100),-入力!$C$29),IF(入力!$C$30=3,ROUND('ユーザー別小売(卸)価格試算(税抜)'!H819*(1+入力!$C$31/100),-入力!$C$29)))),'ユーザー別小売(卸)価格試算(税抜)'!H819))</f>
        <v/>
      </c>
      <c r="I819" s="20">
        <f>'6桁'!I819</f>
        <v>0</v>
      </c>
      <c r="J819" s="12" t="str">
        <f>IF('ユーザー別小売(卸)価格試算(税抜)'!J819="","",IF(ISNUMBER('ユーザー別小売(卸)価格試算(税抜)'!J819),IF(入力!$C$30=1,ROUNDDOWN('ユーザー別小売(卸)価格試算(税抜)'!J819*(1+入力!$C$31/100),-入力!$C$29),IF(入力!$C$30=2,ROUNDUP('ユーザー別小売(卸)価格試算(税抜)'!J819*(1+入力!$C$31/100),-入力!$C$29),IF(入力!$C$30=3,ROUND('ユーザー別小売(卸)価格試算(税抜)'!J819*(1+入力!$C$31/100),-入力!$C$29)))),'ユーザー別小売(卸)価格試算(税抜)'!J819))</f>
        <v/>
      </c>
      <c r="K819" s="20">
        <f>'6桁'!K819</f>
        <v>0</v>
      </c>
      <c r="L819" s="12">
        <f>IF('ユーザー別小売(卸)価格試算(税抜)'!L819="","",IF(ISNUMBER('ユーザー別小売(卸)価格試算(税抜)'!L819),IF(入力!$C$30=1,ROUNDDOWN('ユーザー別小売(卸)価格試算(税抜)'!L819*(1+入力!$C$31/100),-入力!$C$29),IF(入力!$C$30=2,ROUNDUP('ユーザー別小売(卸)価格試算(税抜)'!L819*(1+入力!$C$31/100),-入力!$C$29),IF(入力!$C$30=3,ROUND('ユーザー別小売(卸)価格試算(税抜)'!L819*(1+入力!$C$31/100),-入力!$C$29)))),'ユーザー別小売(卸)価格試算(税抜)'!L819))</f>
        <v>26620</v>
      </c>
      <c r="M819" s="20">
        <f>'6桁'!M819</f>
        <v>0</v>
      </c>
      <c r="N819" s="14" t="str">
        <f>IF('ユーザー別小売(卸)価格試算(税抜)'!N819="","",IF(ISNUMBER('ユーザー別小売(卸)価格試算(税抜)'!N819),IF(入力!$C$30=1,ROUNDDOWN('ユーザー別小売(卸)価格試算(税抜)'!N819*(1+入力!$C$31/100),-入力!$C$29),IF(入力!$C$30=2,ROUNDUP('ユーザー別小売(卸)価格試算(税抜)'!N819*(1+入力!$C$31/100),-入力!$C$29),IF(入力!$C$30=3,ROUND('ユーザー別小売(卸)価格試算(税抜)'!N819*(1+入力!$C$31/100),-入力!$C$29)))),'ユーザー別小売(卸)価格試算(税抜)'!N819))</f>
        <v/>
      </c>
      <c r="O819" s="206">
        <f>'6桁'!O819</f>
        <v>0</v>
      </c>
      <c r="P819" s="267"/>
      <c r="X819" s="4"/>
    </row>
    <row r="820" spans="2:27" ht="30" customHeight="1">
      <c r="B820" s="669"/>
      <c r="C820" s="674" t="s">
        <v>111</v>
      </c>
      <c r="D820" s="675"/>
      <c r="E820" s="675"/>
      <c r="F820" s="12">
        <f>IF('ユーザー別小売(卸)価格試算(税抜)'!F820="","",IF(ISNUMBER('ユーザー別小売(卸)価格試算(税抜)'!F820),IF(入力!$C$30=1,ROUNDDOWN('ユーザー別小売(卸)価格試算(税抜)'!F820*(1+入力!$C$31/100),-入力!$C$29),IF(入力!$C$30=2,ROUNDUP('ユーザー別小売(卸)価格試算(税抜)'!F820*(1+入力!$C$31/100),-入力!$C$29),IF(入力!$C$30=3,ROUND('ユーザー別小売(卸)価格試算(税抜)'!F820*(1+入力!$C$31/100),-入力!$C$29)))),'ユーザー別小売(卸)価格試算(税抜)'!F820))</f>
        <v>26620</v>
      </c>
      <c r="G820" s="19">
        <f>'6桁'!G820</f>
        <v>0</v>
      </c>
      <c r="H820" s="205" t="str">
        <f>IF('ユーザー別小売(卸)価格試算(税抜)'!H820="","",IF(ISNUMBER('ユーザー別小売(卸)価格試算(税抜)'!H820),IF(入力!$C$30=1,ROUNDDOWN('ユーザー別小売(卸)価格試算(税抜)'!H820*(1+入力!$C$31/100),-入力!$C$29),IF(入力!$C$30=2,ROUNDUP('ユーザー別小売(卸)価格試算(税抜)'!H820*(1+入力!$C$31/100),-入力!$C$29),IF(入力!$C$30=3,ROUND('ユーザー別小売(卸)価格試算(税抜)'!H820*(1+入力!$C$31/100),-入力!$C$29)))),'ユーザー別小売(卸)価格試算(税抜)'!H820))</f>
        <v/>
      </c>
      <c r="I820" s="20">
        <f>'6桁'!I820</f>
        <v>0</v>
      </c>
      <c r="J820" s="12" t="str">
        <f>IF('ユーザー別小売(卸)価格試算(税抜)'!J820="","",IF(ISNUMBER('ユーザー別小売(卸)価格試算(税抜)'!J820),IF(入力!$C$30=1,ROUNDDOWN('ユーザー別小売(卸)価格試算(税抜)'!J820*(1+入力!$C$31/100),-入力!$C$29),IF(入力!$C$30=2,ROUNDUP('ユーザー別小売(卸)価格試算(税抜)'!J820*(1+入力!$C$31/100),-入力!$C$29),IF(入力!$C$30=3,ROUND('ユーザー別小売(卸)価格試算(税抜)'!J820*(1+入力!$C$31/100),-入力!$C$29)))),'ユーザー別小売(卸)価格試算(税抜)'!J820))</f>
        <v/>
      </c>
      <c r="K820" s="20">
        <f>'6桁'!K820</f>
        <v>0</v>
      </c>
      <c r="L820" s="12" t="str">
        <f>IF('ユーザー別小売(卸)価格試算(税抜)'!L820="","",IF(ISNUMBER('ユーザー別小売(卸)価格試算(税抜)'!L820),IF(入力!$C$30=1,ROUNDDOWN('ユーザー別小売(卸)価格試算(税抜)'!L820*(1+入力!$C$31/100),-入力!$C$29),IF(入力!$C$30=2,ROUNDUP('ユーザー別小売(卸)価格試算(税抜)'!L820*(1+入力!$C$31/100),-入力!$C$29),IF(入力!$C$30=3,ROUND('ユーザー別小売(卸)価格試算(税抜)'!L820*(1+入力!$C$31/100),-入力!$C$29)))),'ユーザー別小売(卸)価格試算(税抜)'!L820))</f>
        <v/>
      </c>
      <c r="M820" s="20">
        <f>'6桁'!M820</f>
        <v>0</v>
      </c>
      <c r="N820" s="14" t="str">
        <f>IF('ユーザー別小売(卸)価格試算(税抜)'!N820="","",IF(ISNUMBER('ユーザー別小売(卸)価格試算(税抜)'!N820),IF(入力!$C$30=1,ROUNDDOWN('ユーザー別小売(卸)価格試算(税抜)'!N820*(1+入力!$C$31/100),-入力!$C$29),IF(入力!$C$30=2,ROUNDUP('ユーザー別小売(卸)価格試算(税抜)'!N820*(1+入力!$C$31/100),-入力!$C$29),IF(入力!$C$30=3,ROUND('ユーザー別小売(卸)価格試算(税抜)'!N820*(1+入力!$C$31/100),-入力!$C$29)))),'ユーザー別小売(卸)価格試算(税抜)'!N820))</f>
        <v/>
      </c>
      <c r="O820" s="206">
        <f>'6桁'!O820</f>
        <v>0</v>
      </c>
      <c r="P820" s="267"/>
      <c r="X820" s="4"/>
    </row>
    <row r="821" spans="2:27" ht="30" customHeight="1">
      <c r="B821" s="670"/>
      <c r="C821" s="677" t="s">
        <v>115</v>
      </c>
      <c r="D821" s="678"/>
      <c r="E821" s="678"/>
      <c r="F821" s="100">
        <f>IF('ユーザー別小売(卸)価格試算(税抜)'!F821="","",IF(ISNUMBER('ユーザー別小売(卸)価格試算(税抜)'!F821),IF(入力!$C$30=1,ROUNDDOWN('ユーザー別小売(卸)価格試算(税抜)'!F821*(1+入力!$C$31/100),-入力!$C$29),IF(入力!$C$30=2,ROUNDUP('ユーザー別小売(卸)価格試算(税抜)'!F821*(1+入力!$C$31/100),-入力!$C$29),IF(入力!$C$30=3,ROUND('ユーザー別小売(卸)価格試算(税抜)'!F821*(1+入力!$C$31/100),-入力!$C$29)))),'ユーザー別小売(卸)価格試算(税抜)'!F821))</f>
        <v>29920</v>
      </c>
      <c r="G821" s="181">
        <f>'6桁'!G821</f>
        <v>0</v>
      </c>
      <c r="H821" s="207" t="str">
        <f>IF('ユーザー別小売(卸)価格試算(税抜)'!H821="","",IF(ISNUMBER('ユーザー別小売(卸)価格試算(税抜)'!H821),IF(入力!$C$30=1,ROUNDDOWN('ユーザー別小売(卸)価格試算(税抜)'!H821*(1+入力!$C$31/100),-入力!$C$29),IF(入力!$C$30=2,ROUNDUP('ユーザー別小売(卸)価格試算(税抜)'!H821*(1+入力!$C$31/100),-入力!$C$29),IF(入力!$C$30=3,ROUND('ユーザー別小売(卸)価格試算(税抜)'!H821*(1+入力!$C$31/100),-入力!$C$29)))),'ユーザー別小売(卸)価格試算(税抜)'!H821))</f>
        <v/>
      </c>
      <c r="I821" s="98">
        <f>'6桁'!I821</f>
        <v>0</v>
      </c>
      <c r="J821" s="100" t="str">
        <f>IF('ユーザー別小売(卸)価格試算(税抜)'!J821="","",IF(ISNUMBER('ユーザー別小売(卸)価格試算(税抜)'!J821),IF(入力!$C$30=1,ROUNDDOWN('ユーザー別小売(卸)価格試算(税抜)'!J821*(1+入力!$C$31/100),-入力!$C$29),IF(入力!$C$30=2,ROUNDUP('ユーザー別小売(卸)価格試算(税抜)'!J821*(1+入力!$C$31/100),-入力!$C$29),IF(入力!$C$30=3,ROUND('ユーザー別小売(卸)価格試算(税抜)'!J821*(1+入力!$C$31/100),-入力!$C$29)))),'ユーザー別小売(卸)価格試算(税抜)'!J821))</f>
        <v/>
      </c>
      <c r="K821" s="98">
        <f>'6桁'!K821</f>
        <v>0</v>
      </c>
      <c r="L821" s="100" t="str">
        <f>IF('ユーザー別小売(卸)価格試算(税抜)'!L821="","",IF(ISNUMBER('ユーザー別小売(卸)価格試算(税抜)'!L821),IF(入力!$C$30=1,ROUNDDOWN('ユーザー別小売(卸)価格試算(税抜)'!L821*(1+入力!$C$31/100),-入力!$C$29),IF(入力!$C$30=2,ROUNDUP('ユーザー別小売(卸)価格試算(税抜)'!L821*(1+入力!$C$31/100),-入力!$C$29),IF(入力!$C$30=3,ROUND('ユーザー別小売(卸)価格試算(税抜)'!L821*(1+入力!$C$31/100),-入力!$C$29)))),'ユーザー別小売(卸)価格試算(税抜)'!L821))</f>
        <v/>
      </c>
      <c r="M821" s="98">
        <f>'6桁'!M821</f>
        <v>0</v>
      </c>
      <c r="N821" s="154" t="str">
        <f>IF('ユーザー別小売(卸)価格試算(税抜)'!N821="","",IF(ISNUMBER('ユーザー別小売(卸)価格試算(税抜)'!N821),IF(入力!$C$30=1,ROUNDDOWN('ユーザー別小売(卸)価格試算(税抜)'!N821*(1+入力!$C$31/100),-入力!$C$29),IF(入力!$C$30=2,ROUNDUP('ユーザー別小売(卸)価格試算(税抜)'!N821*(1+入力!$C$31/100),-入力!$C$29),IF(入力!$C$30=3,ROUND('ユーザー別小売(卸)価格試算(税抜)'!N821*(1+入力!$C$31/100),-入力!$C$29)))),'ユーザー別小売(卸)価格試算(税抜)'!N821))</f>
        <v/>
      </c>
      <c r="O821" s="334">
        <f>'6桁'!O821</f>
        <v>0</v>
      </c>
      <c r="P821" s="267"/>
      <c r="X821" s="4"/>
    </row>
    <row r="822" spans="2:27" ht="30" customHeight="1" thickBot="1">
      <c r="B822" s="383">
        <v>14</v>
      </c>
      <c r="C822" s="671" t="s">
        <v>1028</v>
      </c>
      <c r="D822" s="672"/>
      <c r="E822" s="672"/>
      <c r="F822" s="103" t="str">
        <f>IF('ユーザー別小売(卸)価格試算(税抜)'!F822="","",IF(ISNUMBER('ユーザー別小売(卸)価格試算(税抜)'!F822),IF(入力!$C$30=1,ROUNDDOWN('ユーザー別小売(卸)価格試算(税抜)'!F822*(1+入力!$C$31/100),-入力!$C$29),IF(入力!$C$30=2,ROUNDUP('ユーザー別小売(卸)価格試算(税抜)'!F822*(1+入力!$C$31/100),-入力!$C$29),IF(入力!$C$30=3,ROUND('ユーザー別小売(卸)価格試算(税抜)'!F822*(1+入力!$C$31/100),-入力!$C$29)))),'ユーザー別小売(卸)価格試算(税抜)'!F822))</f>
        <v/>
      </c>
      <c r="G822" s="22">
        <f>'6桁'!G822</f>
        <v>0</v>
      </c>
      <c r="H822" s="229" t="str">
        <f>IF('ユーザー別小売(卸)価格試算(税抜)'!H822="","",IF(ISNUMBER('ユーザー別小売(卸)価格試算(税抜)'!H822),IF(入力!$C$30=1,ROUNDDOWN('ユーザー別小売(卸)価格試算(税抜)'!H822*(1+入力!$C$31/100),-入力!$C$29),IF(入力!$C$30=2,ROUNDUP('ユーザー別小売(卸)価格試算(税抜)'!H822*(1+入力!$C$31/100),-入力!$C$29),IF(入力!$C$30=3,ROUND('ユーザー別小売(卸)価格試算(税抜)'!H822*(1+入力!$C$31/100),-入力!$C$29)))),'ユーザー別小売(卸)価格試算(税抜)'!H822))</f>
        <v/>
      </c>
      <c r="I822" s="230">
        <f>'6桁'!I822</f>
        <v>0</v>
      </c>
      <c r="J822" s="103" t="str">
        <f>IF('ユーザー別小売(卸)価格試算(税抜)'!J822="","",IF(ISNUMBER('ユーザー別小売(卸)価格試算(税抜)'!J822),IF(入力!$C$30=1,ROUNDDOWN('ユーザー別小売(卸)価格試算(税抜)'!J822*(1+入力!$C$31/100),-入力!$C$29),IF(入力!$C$30=2,ROUNDUP('ユーザー別小売(卸)価格試算(税抜)'!J822*(1+入力!$C$31/100),-入力!$C$29),IF(入力!$C$30=3,ROUND('ユーザー別小売(卸)価格試算(税抜)'!J822*(1+入力!$C$31/100),-入力!$C$29)))),'ユーザー別小売(卸)価格試算(税抜)'!J822))</f>
        <v/>
      </c>
      <c r="K822" s="230">
        <f>'6桁'!K822</f>
        <v>0</v>
      </c>
      <c r="L822" s="103" t="str">
        <f>IF('ユーザー別小売(卸)価格試算(税抜)'!L822="","",IF(ISNUMBER('ユーザー別小売(卸)価格試算(税抜)'!L822),IF(入力!$C$30=1,ROUNDDOWN('ユーザー別小売(卸)価格試算(税抜)'!L822*(1+入力!$C$31/100),-入力!$C$29),IF(入力!$C$30=2,ROUNDUP('ユーザー別小売(卸)価格試算(税抜)'!L822*(1+入力!$C$31/100),-入力!$C$29),IF(入力!$C$30=3,ROUND('ユーザー別小売(卸)価格試算(税抜)'!L822*(1+入力!$C$31/100),-入力!$C$29)))),'ユーザー別小売(卸)価格試算(税抜)'!L822))</f>
        <v/>
      </c>
      <c r="M822" s="230">
        <f>'6桁'!M822</f>
        <v>0</v>
      </c>
      <c r="N822" s="10">
        <f>IF('ユーザー別小売(卸)価格試算(税抜)'!N822="","",IF(ISNUMBER('ユーザー別小売(卸)価格試算(税抜)'!N822),IF(入力!$C$30=1,ROUNDDOWN('ユーザー別小売(卸)価格試算(税抜)'!N822*(1+入力!$C$31/100),-入力!$C$29),IF(入力!$C$30=2,ROUNDUP('ユーザー別小売(卸)価格試算(税抜)'!N822*(1+入力!$C$31/100),-入力!$C$29),IF(入力!$C$30=3,ROUND('ユーザー別小売(卸)価格試算(税抜)'!N822*(1+入力!$C$31/100),-入力!$C$29)))),'ユーザー別小売(卸)価格試算(税抜)'!N822))</f>
        <v>21890</v>
      </c>
      <c r="O822" s="230" t="str">
        <f>'6桁'!O822</f>
        <v>※○
SP 183W</v>
      </c>
      <c r="P822" s="267"/>
      <c r="X822" s="4"/>
    </row>
    <row r="823" spans="2:27" ht="30.75" customHeight="1">
      <c r="B823" s="545" t="s">
        <v>1137</v>
      </c>
      <c r="C823" s="545"/>
      <c r="D823" s="545"/>
      <c r="E823" s="545"/>
      <c r="F823" s="545"/>
      <c r="G823" s="545"/>
      <c r="H823" s="545"/>
      <c r="I823" s="545"/>
      <c r="J823" s="545"/>
      <c r="K823" s="545"/>
      <c r="L823" s="545"/>
      <c r="M823" s="545"/>
      <c r="N823" s="545"/>
      <c r="O823" s="545"/>
      <c r="P823" s="546"/>
      <c r="Q823" s="546"/>
      <c r="R823" s="546"/>
      <c r="S823" s="546"/>
      <c r="T823" s="546"/>
      <c r="U823" s="546"/>
    </row>
    <row r="825" spans="2:27" ht="14.25" customHeight="1" thickBot="1"/>
    <row r="826" spans="2:27" ht="25.5" customHeight="1" thickTop="1" thickBot="1">
      <c r="B826" s="518" t="s">
        <v>532</v>
      </c>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c r="Z826" s="519"/>
      <c r="AA826" s="520"/>
    </row>
    <row r="827" spans="2:27" ht="14.1" customHeight="1" thickTop="1">
      <c r="B827" s="24"/>
      <c r="C827" s="24"/>
      <c r="D827" s="24"/>
      <c r="E827" s="24"/>
      <c r="F827" s="82"/>
      <c r="G827" s="24"/>
      <c r="H827" s="82"/>
      <c r="I827" s="24"/>
      <c r="J827" s="82"/>
      <c r="K827" s="24"/>
      <c r="L827" s="82"/>
      <c r="M827" s="24"/>
      <c r="N827" s="82"/>
      <c r="O827" s="24"/>
      <c r="P827" s="82"/>
      <c r="Q827" s="24"/>
      <c r="R827" s="82"/>
      <c r="S827" s="24"/>
      <c r="T827" s="82"/>
      <c r="U827" s="24"/>
      <c r="V827" s="82"/>
      <c r="W827" s="24"/>
      <c r="X827" s="82"/>
      <c r="Y827" s="24"/>
    </row>
    <row r="828" spans="2:27" s="239" customFormat="1" ht="20.100000000000001" customHeight="1" thickBot="1">
      <c r="B828" s="238" t="s">
        <v>736</v>
      </c>
      <c r="F828" s="240"/>
      <c r="H828" s="240"/>
      <c r="J828" s="240"/>
      <c r="L828" s="240"/>
      <c r="N828" s="240"/>
      <c r="P828" s="240"/>
      <c r="R828" s="240"/>
      <c r="T828" s="240"/>
      <c r="V828" s="240"/>
      <c r="X828" s="240"/>
    </row>
    <row r="829" spans="2:27" ht="20.100000000000001" customHeight="1" thickBot="1">
      <c r="B829" s="531" t="s">
        <v>536</v>
      </c>
      <c r="C829" s="532"/>
      <c r="D829" s="532"/>
      <c r="E829" s="532"/>
      <c r="F829" s="532"/>
      <c r="G829" s="532"/>
      <c r="H829" s="532"/>
      <c r="I829" s="532"/>
      <c r="J829" s="532"/>
      <c r="K829" s="532"/>
      <c r="L829" s="532"/>
      <c r="M829" s="532"/>
      <c r="N829" s="532"/>
      <c r="O829" s="532"/>
      <c r="P829" s="532"/>
      <c r="Q829" s="532"/>
      <c r="R829" s="532"/>
      <c r="S829" s="532"/>
      <c r="T829" s="532"/>
      <c r="U829" s="532"/>
      <c r="V829" s="533"/>
      <c r="X829" s="4"/>
    </row>
    <row r="830" spans="2:27" ht="15" customHeight="1" thickBot="1">
      <c r="B830" s="709" t="s">
        <v>42</v>
      </c>
      <c r="C830" s="710" t="s">
        <v>0</v>
      </c>
      <c r="D830" s="710" t="s">
        <v>524</v>
      </c>
      <c r="E830" s="710"/>
      <c r="F830" s="710"/>
      <c r="G830" s="710"/>
      <c r="H830" s="710" t="s">
        <v>491</v>
      </c>
      <c r="I830" s="710"/>
      <c r="J830" s="710"/>
      <c r="K830" s="710"/>
      <c r="L830" s="710"/>
      <c r="M830" s="710"/>
      <c r="N830" s="710"/>
      <c r="O830" s="710"/>
      <c r="P830" s="710" t="s">
        <v>43</v>
      </c>
      <c r="Q830" s="710"/>
      <c r="R830" s="710"/>
      <c r="S830" s="710"/>
      <c r="T830" s="710"/>
      <c r="U830" s="710"/>
      <c r="V830" s="710"/>
      <c r="X830" s="4"/>
    </row>
    <row r="831" spans="2:27" ht="15" customHeight="1" thickBot="1">
      <c r="B831" s="709"/>
      <c r="C831" s="710"/>
      <c r="D831" s="710"/>
      <c r="E831" s="710"/>
      <c r="F831" s="710"/>
      <c r="G831" s="710"/>
      <c r="H831" s="710"/>
      <c r="I831" s="710"/>
      <c r="J831" s="710"/>
      <c r="K831" s="710"/>
      <c r="L831" s="710"/>
      <c r="M831" s="710"/>
      <c r="N831" s="710"/>
      <c r="O831" s="710"/>
      <c r="P831" s="710"/>
      <c r="Q831" s="710"/>
      <c r="R831" s="710"/>
      <c r="S831" s="710"/>
      <c r="T831" s="710"/>
      <c r="U831" s="710"/>
      <c r="V831" s="710"/>
      <c r="X831" s="4"/>
    </row>
    <row r="832" spans="2:27" ht="24" customHeight="1">
      <c r="B832" s="731">
        <v>21</v>
      </c>
      <c r="C832" s="339">
        <v>30</v>
      </c>
      <c r="D832" s="734" t="s">
        <v>2125</v>
      </c>
      <c r="E832" s="735"/>
      <c r="F832" s="735"/>
      <c r="G832" s="736"/>
      <c r="H832" s="737" t="s">
        <v>1031</v>
      </c>
      <c r="I832" s="738"/>
      <c r="J832" s="738"/>
      <c r="K832" s="739"/>
      <c r="L832" s="740">
        <f>IF('ユーザー別小売(卸)価格試算(税抜)'!L832="","",IF(ISNUMBER('ユーザー別小売(卸)価格試算(税抜)'!L832),IF(入力!$C$30=1,ROUNDDOWN('ユーザー別小売(卸)価格試算(税抜)'!L832*(1+入力!$C$31/100),-入力!$C$29),IF(入力!$C$30=2,ROUNDUP('ユーザー別小売(卸)価格試算(税抜)'!L832*(1+入力!$C$31/100),-入力!$C$29),IF(入力!$C$30=3,ROUND('ユーザー別小売(卸)価格試算(税抜)'!L832*(1+入力!$C$31/100),-入力!$C$29)))),'ユーザー別小売(卸)価格試算(税抜)'!L832))</f>
        <v>111650</v>
      </c>
      <c r="M832" s="741" t="str">
        <f>IF('ユーザー別小売(卸)価格試算(税抜)'!M832="","",IF(ISNUMBER('ユーザー別小売(卸)価格試算(税抜)'!M832),IF(入力!$C$30=1,ROUNDDOWN('ユーザー別小売(卸)価格試算(税抜)'!M832*(1+入力!$C$31/100),-入力!$C$29),IF(入力!$C$30=2,ROUNDUP('ユーザー別小売(卸)価格試算(税抜)'!M832*(1+入力!$C$31/100),-入力!$C$29),IF(入力!$C$30=3,ROUND('ユーザー別小売(卸)価格試算(税抜)'!M832*(1+入力!$C$31/100),-入力!$C$29)))),'ユーザー別小売(卸)価格試算(税抜)'!M832))</f>
        <v/>
      </c>
      <c r="N832" s="741" t="str">
        <f>IF('ユーザー別小売(卸)価格試算(税抜)'!N832="","",IF(ISNUMBER('ユーザー別小売(卸)価格試算(税抜)'!N832),IF(入力!$C$30=1,ROUNDDOWN('ユーザー別小売(卸)価格試算(税抜)'!N832*(1+入力!$C$31/100),-入力!$C$29),IF(入力!$C$30=2,ROUNDUP('ユーザー別小売(卸)価格試算(税抜)'!N832*(1+入力!$C$31/100),-入力!$C$29),IF(入力!$C$30=3,ROUND('ユーザー別小売(卸)価格試算(税抜)'!N832*(1+入力!$C$31/100),-入力!$C$29)))),'ユーザー別小売(卸)価格試算(税抜)'!N832))</f>
        <v/>
      </c>
      <c r="O832" s="742" t="str">
        <f>IF('ユーザー別小売(卸)価格試算(税抜)'!O832="","",IF(ISNUMBER('ユーザー別小売(卸)価格試算(税抜)'!O832),IF(入力!$C$30=1,ROUNDDOWN('ユーザー別小売(卸)価格試算(税抜)'!O832*(1+入力!$C$31/100),-入力!$C$29),IF(入力!$C$30=2,ROUNDUP('ユーザー別小売(卸)価格試算(税抜)'!O832*(1+入力!$C$31/100),-入力!$C$29),IF(入力!$C$30=3,ROUND('ユーザー別小売(卸)価格試算(税抜)'!O832*(1+入力!$C$31/100),-入力!$C$29)))),'ユーザー別小売(卸)価格試算(税抜)'!O832))</f>
        <v/>
      </c>
      <c r="P832" s="737" t="s">
        <v>1035</v>
      </c>
      <c r="Q832" s="738"/>
      <c r="R832" s="738"/>
      <c r="S832" s="738"/>
      <c r="T832" s="738"/>
      <c r="U832" s="738"/>
      <c r="V832" s="739"/>
      <c r="W832" s="265"/>
      <c r="X832" s="4"/>
    </row>
    <row r="833" spans="2:24" ht="24" customHeight="1">
      <c r="B833" s="732"/>
      <c r="C833" s="89">
        <v>35</v>
      </c>
      <c r="D833" s="743" t="s">
        <v>1585</v>
      </c>
      <c r="E833" s="744"/>
      <c r="F833" s="744"/>
      <c r="G833" s="745"/>
      <c r="H833" s="746" t="s">
        <v>1043</v>
      </c>
      <c r="I833" s="747"/>
      <c r="J833" s="747"/>
      <c r="K833" s="748"/>
      <c r="L833" s="749">
        <f>IF('ユーザー別小売(卸)価格試算(税抜)'!L833="","",IF(ISNUMBER('ユーザー別小売(卸)価格試算(税抜)'!L833),IF(入力!$C$30=1,ROUNDDOWN('ユーザー別小売(卸)価格試算(税抜)'!L833*(1+入力!$C$31/100),-入力!$C$29),IF(入力!$C$30=2,ROUNDUP('ユーザー別小売(卸)価格試算(税抜)'!L833*(1+入力!$C$31/100),-入力!$C$29),IF(入力!$C$30=3,ROUND('ユーザー別小売(卸)価格試算(税抜)'!L833*(1+入力!$C$31/100),-入力!$C$29)))),'ユーザー別小売(卸)価格試算(税抜)'!L833))</f>
        <v>101750</v>
      </c>
      <c r="M833" s="750" t="str">
        <f>IF('ユーザー別小売(卸)価格試算(税抜)'!M833="","",IF(ISNUMBER('ユーザー別小売(卸)価格試算(税抜)'!M833),IF(入力!$C$30=1,ROUNDDOWN('ユーザー別小売(卸)価格試算(税抜)'!M833*(1+入力!$C$31/100),-入力!$C$29),IF(入力!$C$30=2,ROUNDUP('ユーザー別小売(卸)価格試算(税抜)'!M833*(1+入力!$C$31/100),-入力!$C$29),IF(入力!$C$30=3,ROUND('ユーザー別小売(卸)価格試算(税抜)'!M833*(1+入力!$C$31/100),-入力!$C$29)))),'ユーザー別小売(卸)価格試算(税抜)'!M833))</f>
        <v/>
      </c>
      <c r="N833" s="750" t="str">
        <f>IF('ユーザー別小売(卸)価格試算(税抜)'!N833="","",IF(ISNUMBER('ユーザー別小売(卸)価格試算(税抜)'!N833),IF(入力!$C$30=1,ROUNDDOWN('ユーザー別小売(卸)価格試算(税抜)'!N833*(1+入力!$C$31/100),-入力!$C$29),IF(入力!$C$30=2,ROUNDUP('ユーザー別小売(卸)価格試算(税抜)'!N833*(1+入力!$C$31/100),-入力!$C$29),IF(入力!$C$30=3,ROUND('ユーザー別小売(卸)価格試算(税抜)'!N833*(1+入力!$C$31/100),-入力!$C$29)))),'ユーザー別小売(卸)価格試算(税抜)'!N833))</f>
        <v/>
      </c>
      <c r="O833" s="751" t="str">
        <f>IF('ユーザー別小売(卸)価格試算(税抜)'!O833="","",IF(ISNUMBER('ユーザー別小売(卸)価格試算(税抜)'!O833),IF(入力!$C$30=1,ROUNDDOWN('ユーザー別小売(卸)価格試算(税抜)'!O833*(1+入力!$C$31/100),-入力!$C$29),IF(入力!$C$30=2,ROUNDUP('ユーザー別小売(卸)価格試算(税抜)'!O833*(1+入力!$C$31/100),-入力!$C$29),IF(入力!$C$30=3,ROUND('ユーザー別小売(卸)価格試算(税抜)'!O833*(1+入力!$C$31/100),-入力!$C$29)))),'ユーザー別小売(卸)価格試算(税抜)'!O833))</f>
        <v/>
      </c>
      <c r="P833" s="746" t="s">
        <v>1036</v>
      </c>
      <c r="Q833" s="747"/>
      <c r="R833" s="747"/>
      <c r="S833" s="747"/>
      <c r="T833" s="747"/>
      <c r="U833" s="747"/>
      <c r="V833" s="748"/>
      <c r="W833" s="265"/>
      <c r="X833" s="4"/>
    </row>
    <row r="834" spans="2:24" ht="24" customHeight="1">
      <c r="B834" s="732"/>
      <c r="C834" s="752">
        <v>40</v>
      </c>
      <c r="D834" s="713" t="s">
        <v>1584</v>
      </c>
      <c r="E834" s="714"/>
      <c r="F834" s="714"/>
      <c r="G834" s="715"/>
      <c r="H834" s="716" t="s">
        <v>1043</v>
      </c>
      <c r="I834" s="717"/>
      <c r="J834" s="717"/>
      <c r="K834" s="718"/>
      <c r="L834" s="719">
        <f>IF('ユーザー別小売(卸)価格試算(税抜)'!L834="","",IF(ISNUMBER('ユーザー別小売(卸)価格試算(税抜)'!L834),IF(入力!$C$30=1,ROUNDDOWN('ユーザー別小売(卸)価格試算(税抜)'!L834*(1+入力!$C$31/100),-入力!$C$29),IF(入力!$C$30=2,ROUNDUP('ユーザー別小売(卸)価格試算(税抜)'!L834*(1+入力!$C$31/100),-入力!$C$29),IF(入力!$C$30=3,ROUND('ユーザー別小売(卸)価格試算(税抜)'!L834*(1+入力!$C$31/100),-入力!$C$29)))),'ユーザー別小売(卸)価格試算(税抜)'!L834))</f>
        <v>104720</v>
      </c>
      <c r="M834" s="720" t="str">
        <f>IF('ユーザー別小売(卸)価格試算(税抜)'!M834="","",IF(ISNUMBER('ユーザー別小売(卸)価格試算(税抜)'!M834),IF(入力!$C$30=1,ROUNDDOWN('ユーザー別小売(卸)価格試算(税抜)'!M834*(1+入力!$C$31/100),-入力!$C$29),IF(入力!$C$30=2,ROUNDUP('ユーザー別小売(卸)価格試算(税抜)'!M834*(1+入力!$C$31/100),-入力!$C$29),IF(入力!$C$30=3,ROUND('ユーザー別小売(卸)価格試算(税抜)'!M834*(1+入力!$C$31/100),-入力!$C$29)))),'ユーザー別小売(卸)価格試算(税抜)'!M834))</f>
        <v/>
      </c>
      <c r="N834" s="720" t="str">
        <f>IF('ユーザー別小売(卸)価格試算(税抜)'!N834="","",IF(ISNUMBER('ユーザー別小売(卸)価格試算(税抜)'!N834),IF(入力!$C$30=1,ROUNDDOWN('ユーザー別小売(卸)価格試算(税抜)'!N834*(1+入力!$C$31/100),-入力!$C$29),IF(入力!$C$30=2,ROUNDUP('ユーザー別小売(卸)価格試算(税抜)'!N834*(1+入力!$C$31/100),-入力!$C$29),IF(入力!$C$30=3,ROUND('ユーザー別小売(卸)価格試算(税抜)'!N834*(1+入力!$C$31/100),-入力!$C$29)))),'ユーザー別小売(卸)価格試算(税抜)'!N834))</f>
        <v/>
      </c>
      <c r="O834" s="721" t="str">
        <f>IF('ユーザー別小売(卸)価格試算(税抜)'!O834="","",IF(ISNUMBER('ユーザー別小売(卸)価格試算(税抜)'!O834),IF(入力!$C$30=1,ROUNDDOWN('ユーザー別小売(卸)価格試算(税抜)'!O834*(1+入力!$C$31/100),-入力!$C$29),IF(入力!$C$30=2,ROUNDUP('ユーザー別小売(卸)価格試算(税抜)'!O834*(1+入力!$C$31/100),-入力!$C$29),IF(入力!$C$30=3,ROUND('ユーザー別小売(卸)価格試算(税抜)'!O834*(1+入力!$C$31/100),-入力!$C$29)))),'ユーザー別小売(卸)価格試算(税抜)'!O834))</f>
        <v/>
      </c>
      <c r="P834" s="716" t="s">
        <v>1036</v>
      </c>
      <c r="Q834" s="717"/>
      <c r="R834" s="717"/>
      <c r="S834" s="717"/>
      <c r="T834" s="717"/>
      <c r="U834" s="717"/>
      <c r="V834" s="718"/>
      <c r="W834" s="265"/>
      <c r="X834" s="4"/>
    </row>
    <row r="835" spans="2:24" ht="24" customHeight="1" thickBot="1">
      <c r="B835" s="733"/>
      <c r="C835" s="753"/>
      <c r="D835" s="722" t="s">
        <v>1228</v>
      </c>
      <c r="E835" s="723"/>
      <c r="F835" s="723"/>
      <c r="G835" s="724"/>
      <c r="H835" s="725" t="s">
        <v>1031</v>
      </c>
      <c r="I835" s="726"/>
      <c r="J835" s="726"/>
      <c r="K835" s="727"/>
      <c r="L835" s="728">
        <f>IF('ユーザー別小売(卸)価格試算(税抜)'!L835="","",IF(ISNUMBER('ユーザー別小売(卸)価格試算(税抜)'!L835),IF(入力!$C$30=1,ROUNDDOWN('ユーザー別小売(卸)価格試算(税抜)'!L835*(1+入力!$C$31/100),-入力!$C$29),IF(入力!$C$30=2,ROUNDUP('ユーザー別小売(卸)価格試算(税抜)'!L835*(1+入力!$C$31/100),-入力!$C$29),IF(入力!$C$30=3,ROUND('ユーザー別小売(卸)価格試算(税抜)'!L835*(1+入力!$C$31/100),-入力!$C$29)))),'ユーザー別小売(卸)価格試算(税抜)'!L835))</f>
        <v>104720</v>
      </c>
      <c r="M835" s="729" t="str">
        <f>IF('ユーザー別小売(卸)価格試算(税抜)'!M835="","",IF(ISNUMBER('ユーザー別小売(卸)価格試算(税抜)'!M835),IF(入力!$C$30=1,ROUNDDOWN('ユーザー別小売(卸)価格試算(税抜)'!M835*(1+入力!$C$31/100),-入力!$C$29),IF(入力!$C$30=2,ROUNDUP('ユーザー別小売(卸)価格試算(税抜)'!M835*(1+入力!$C$31/100),-入力!$C$29),IF(入力!$C$30=3,ROUND('ユーザー別小売(卸)価格試算(税抜)'!M835*(1+入力!$C$31/100),-入力!$C$29)))),'ユーザー別小売(卸)価格試算(税抜)'!M835))</f>
        <v/>
      </c>
      <c r="N835" s="729" t="str">
        <f>IF('ユーザー別小売(卸)価格試算(税抜)'!N835="","",IF(ISNUMBER('ユーザー別小売(卸)価格試算(税抜)'!N835),IF(入力!$C$30=1,ROUNDDOWN('ユーザー別小売(卸)価格試算(税抜)'!N835*(1+入力!$C$31/100),-入力!$C$29),IF(入力!$C$30=2,ROUNDUP('ユーザー別小売(卸)価格試算(税抜)'!N835*(1+入力!$C$31/100),-入力!$C$29),IF(入力!$C$30=3,ROUND('ユーザー別小売(卸)価格試算(税抜)'!N835*(1+入力!$C$31/100),-入力!$C$29)))),'ユーザー別小売(卸)価格試算(税抜)'!N835))</f>
        <v/>
      </c>
      <c r="O835" s="730" t="str">
        <f>IF('ユーザー別小売(卸)価格試算(税抜)'!O835="","",IF(ISNUMBER('ユーザー別小売(卸)価格試算(税抜)'!O835),IF(入力!$C$30=1,ROUNDDOWN('ユーザー別小売(卸)価格試算(税抜)'!O835*(1+入力!$C$31/100),-入力!$C$29),IF(入力!$C$30=2,ROUNDUP('ユーザー別小売(卸)価格試算(税抜)'!O835*(1+入力!$C$31/100),-入力!$C$29),IF(入力!$C$30=3,ROUND('ユーザー別小売(卸)価格試算(税抜)'!O835*(1+入力!$C$31/100),-入力!$C$29)))),'ユーザー別小売(卸)価格試算(税抜)'!O835))</f>
        <v/>
      </c>
      <c r="P835" s="725" t="s">
        <v>274</v>
      </c>
      <c r="Q835" s="726"/>
      <c r="R835" s="726"/>
      <c r="S835" s="726"/>
      <c r="T835" s="726"/>
      <c r="U835" s="726"/>
      <c r="V835" s="727"/>
      <c r="W835" s="265"/>
      <c r="X835" s="4"/>
    </row>
    <row r="836" spans="2:24" ht="24" customHeight="1">
      <c r="B836" s="731">
        <v>20</v>
      </c>
      <c r="C836" s="772">
        <v>30</v>
      </c>
      <c r="D836" s="713" t="s">
        <v>862</v>
      </c>
      <c r="E836" s="714"/>
      <c r="F836" s="714"/>
      <c r="G836" s="715"/>
      <c r="H836" s="716" t="s">
        <v>180</v>
      </c>
      <c r="I836" s="717"/>
      <c r="J836" s="717"/>
      <c r="K836" s="718"/>
      <c r="L836" s="719">
        <f>IF('ユーザー別小売(卸)価格試算(税抜)'!L836="","",IF(ISNUMBER('ユーザー別小売(卸)価格試算(税抜)'!L836),IF(入力!$C$30=1,ROUNDDOWN('ユーザー別小売(卸)価格試算(税抜)'!L836*(1+入力!$C$31/100),-入力!$C$29),IF(入力!$C$30=2,ROUNDUP('ユーザー別小売(卸)価格試算(税抜)'!L836*(1+入力!$C$31/100),-入力!$C$29),IF(入力!$C$30=3,ROUND('ユーザー別小売(卸)価格試算(税抜)'!L836*(1+入力!$C$31/100),-入力!$C$29)))),'ユーザー別小売(卸)価格試算(税抜)'!L836))</f>
        <v>113190</v>
      </c>
      <c r="M836" s="720" t="str">
        <f>IF('ユーザー別小売(卸)価格試算(税抜)'!M836="","",IF(ISNUMBER('ユーザー別小売(卸)価格試算(税抜)'!M836),IF(入力!$C$30=1,ROUNDDOWN('ユーザー別小売(卸)価格試算(税抜)'!M836*(1+入力!$C$31/100),-入力!$C$29),IF(入力!$C$30=2,ROUNDUP('ユーザー別小売(卸)価格試算(税抜)'!M836*(1+入力!$C$31/100),-入力!$C$29),IF(入力!$C$30=3,ROUND('ユーザー別小売(卸)価格試算(税抜)'!M836*(1+入力!$C$31/100),-入力!$C$29)))),'ユーザー別小売(卸)価格試算(税抜)'!M836))</f>
        <v/>
      </c>
      <c r="N836" s="720" t="str">
        <f>IF('ユーザー別小売(卸)価格試算(税抜)'!N836="","",IF(ISNUMBER('ユーザー別小売(卸)価格試算(税抜)'!N836),IF(入力!$C$30=1,ROUNDDOWN('ユーザー別小売(卸)価格試算(税抜)'!N836*(1+入力!$C$31/100),-入力!$C$29),IF(入力!$C$30=2,ROUNDUP('ユーザー別小売(卸)価格試算(税抜)'!N836*(1+入力!$C$31/100),-入力!$C$29),IF(入力!$C$30=3,ROUND('ユーザー別小売(卸)価格試算(税抜)'!N836*(1+入力!$C$31/100),-入力!$C$29)))),'ユーザー別小売(卸)価格試算(税抜)'!N836))</f>
        <v/>
      </c>
      <c r="O836" s="721" t="str">
        <f>IF('ユーザー別小売(卸)価格試算(税抜)'!O836="","",IF(ISNUMBER('ユーザー別小売(卸)価格試算(税抜)'!O836),IF(入力!$C$30=1,ROUNDDOWN('ユーザー別小売(卸)価格試算(税抜)'!O836*(1+入力!$C$31/100),-入力!$C$29),IF(入力!$C$30=2,ROUNDUP('ユーザー別小売(卸)価格試算(税抜)'!O836*(1+入力!$C$31/100),-入力!$C$29),IF(入力!$C$30=3,ROUND('ユーザー別小売(卸)価格試算(税抜)'!O836*(1+入力!$C$31/100),-入力!$C$29)))),'ユーザー別小売(卸)価格試算(税抜)'!O836))</f>
        <v/>
      </c>
      <c r="P836" s="716" t="s">
        <v>275</v>
      </c>
      <c r="Q836" s="717"/>
      <c r="R836" s="717"/>
      <c r="S836" s="717"/>
      <c r="T836" s="717"/>
      <c r="U836" s="717"/>
      <c r="V836" s="718"/>
      <c r="W836" s="265"/>
      <c r="X836" s="4"/>
    </row>
    <row r="837" spans="2:24" ht="24" customHeight="1">
      <c r="B837" s="732"/>
      <c r="C837" s="752"/>
      <c r="D837" s="754" t="s">
        <v>1251</v>
      </c>
      <c r="E837" s="755"/>
      <c r="F837" s="755"/>
      <c r="G837" s="756"/>
      <c r="H837" s="757" t="s">
        <v>1138</v>
      </c>
      <c r="I837" s="758"/>
      <c r="J837" s="758"/>
      <c r="K837" s="759"/>
      <c r="L837" s="760">
        <f>IF('ユーザー別小売(卸)価格試算(税抜)'!L837="","",IF(ISNUMBER('ユーザー別小売(卸)価格試算(税抜)'!L837),IF(入力!$C$30=1,ROUNDDOWN('ユーザー別小売(卸)価格試算(税抜)'!L837*(1+入力!$C$31/100),-入力!$C$29),IF(入力!$C$30=2,ROUNDUP('ユーザー別小売(卸)価格試算(税抜)'!L837*(1+入力!$C$31/100),-入力!$C$29),IF(入力!$C$30=3,ROUND('ユーザー別小売(卸)価格試算(税抜)'!L837*(1+入力!$C$31/100),-入力!$C$29)))),'ユーザー別小売(卸)価格試算(税抜)'!L837))</f>
        <v>98230</v>
      </c>
      <c r="M837" s="761" t="str">
        <f>IF('ユーザー別小売(卸)価格試算(税抜)'!M837="","",IF(ISNUMBER('ユーザー別小売(卸)価格試算(税抜)'!M837),IF(入力!$C$30=1,ROUNDDOWN('ユーザー別小売(卸)価格試算(税抜)'!M837*(1+入力!$C$31/100),-入力!$C$29),IF(入力!$C$30=2,ROUNDUP('ユーザー別小売(卸)価格試算(税抜)'!M837*(1+入力!$C$31/100),-入力!$C$29),IF(入力!$C$30=3,ROUND('ユーザー別小売(卸)価格試算(税抜)'!M837*(1+入力!$C$31/100),-入力!$C$29)))),'ユーザー別小売(卸)価格試算(税抜)'!M837))</f>
        <v/>
      </c>
      <c r="N837" s="761" t="str">
        <f>IF('ユーザー別小売(卸)価格試算(税抜)'!N837="","",IF(ISNUMBER('ユーザー別小売(卸)価格試算(税抜)'!N837),IF(入力!$C$30=1,ROUNDDOWN('ユーザー別小売(卸)価格試算(税抜)'!N837*(1+入力!$C$31/100),-入力!$C$29),IF(入力!$C$30=2,ROUNDUP('ユーザー別小売(卸)価格試算(税抜)'!N837*(1+入力!$C$31/100),-入力!$C$29),IF(入力!$C$30=3,ROUND('ユーザー別小売(卸)価格試算(税抜)'!N837*(1+入力!$C$31/100),-入力!$C$29)))),'ユーザー別小売(卸)価格試算(税抜)'!N837))</f>
        <v/>
      </c>
      <c r="O837" s="762" t="str">
        <f>IF('ユーザー別小売(卸)価格試算(税抜)'!O837="","",IF(ISNUMBER('ユーザー別小売(卸)価格試算(税抜)'!O837),IF(入力!$C$30=1,ROUNDDOWN('ユーザー別小売(卸)価格試算(税抜)'!O837*(1+入力!$C$31/100),-入力!$C$29),IF(入力!$C$30=2,ROUNDUP('ユーザー別小売(卸)価格試算(税抜)'!O837*(1+入力!$C$31/100),-入力!$C$29),IF(入力!$C$30=3,ROUND('ユーザー別小売(卸)価格試算(税抜)'!O837*(1+入力!$C$31/100),-入力!$C$29)))),'ユーザー別小売(卸)価格試算(税抜)'!O837))</f>
        <v/>
      </c>
      <c r="P837" s="757" t="s">
        <v>276</v>
      </c>
      <c r="Q837" s="758"/>
      <c r="R837" s="758"/>
      <c r="S837" s="758"/>
      <c r="T837" s="758"/>
      <c r="U837" s="758"/>
      <c r="V837" s="759"/>
      <c r="W837" s="265"/>
      <c r="X837" s="4"/>
    </row>
    <row r="838" spans="2:24" ht="24" customHeight="1">
      <c r="B838" s="732"/>
      <c r="C838" s="752"/>
      <c r="D838" s="754" t="s">
        <v>1249</v>
      </c>
      <c r="E838" s="755"/>
      <c r="F838" s="755"/>
      <c r="G838" s="756"/>
      <c r="H838" s="757" t="s">
        <v>1139</v>
      </c>
      <c r="I838" s="758"/>
      <c r="J838" s="758"/>
      <c r="K838" s="759"/>
      <c r="L838" s="760">
        <f>IF('ユーザー別小売(卸)価格試算(税抜)'!L838="","",IF(ISNUMBER('ユーザー別小売(卸)価格試算(税抜)'!L838),IF(入力!$C$30=1,ROUNDDOWN('ユーザー別小売(卸)価格試算(税抜)'!L838*(1+入力!$C$31/100),-入力!$C$29),IF(入力!$C$30=2,ROUNDUP('ユーザー別小売(卸)価格試算(税抜)'!L838*(1+入力!$C$31/100),-入力!$C$29),IF(入力!$C$30=3,ROUND('ユーザー別小売(卸)価格試算(税抜)'!L838*(1+入力!$C$31/100),-入力!$C$29)))),'ユーザー別小売(卸)価格試算(税抜)'!L838))</f>
        <v>97570</v>
      </c>
      <c r="M838" s="761" t="str">
        <f>IF('ユーザー別小売(卸)価格試算(税抜)'!M838="","",IF(ISNUMBER('ユーザー別小売(卸)価格試算(税抜)'!M838),IF(入力!$C$30=1,ROUNDDOWN('ユーザー別小売(卸)価格試算(税抜)'!M838*(1+入力!$C$31/100),-入力!$C$29),IF(入力!$C$30=2,ROUNDUP('ユーザー別小売(卸)価格試算(税抜)'!M838*(1+入力!$C$31/100),-入力!$C$29),IF(入力!$C$30=3,ROUND('ユーザー別小売(卸)価格試算(税抜)'!M838*(1+入力!$C$31/100),-入力!$C$29)))),'ユーザー別小売(卸)価格試算(税抜)'!M838))</f>
        <v/>
      </c>
      <c r="N838" s="761" t="str">
        <f>IF('ユーザー別小売(卸)価格試算(税抜)'!N838="","",IF(ISNUMBER('ユーザー別小売(卸)価格試算(税抜)'!N838),IF(入力!$C$30=1,ROUNDDOWN('ユーザー別小売(卸)価格試算(税抜)'!N838*(1+入力!$C$31/100),-入力!$C$29),IF(入力!$C$30=2,ROUNDUP('ユーザー別小売(卸)価格試算(税抜)'!N838*(1+入力!$C$31/100),-入力!$C$29),IF(入力!$C$30=3,ROUND('ユーザー別小売(卸)価格試算(税抜)'!N838*(1+入力!$C$31/100),-入力!$C$29)))),'ユーザー別小売(卸)価格試算(税抜)'!N838))</f>
        <v/>
      </c>
      <c r="O838" s="762" t="str">
        <f>IF('ユーザー別小売(卸)価格試算(税抜)'!O838="","",IF(ISNUMBER('ユーザー別小売(卸)価格試算(税抜)'!O838),IF(入力!$C$30=1,ROUNDDOWN('ユーザー別小売(卸)価格試算(税抜)'!O838*(1+入力!$C$31/100),-入力!$C$29),IF(入力!$C$30=2,ROUNDUP('ユーザー別小売(卸)価格試算(税抜)'!O838*(1+入力!$C$31/100),-入力!$C$29),IF(入力!$C$30=3,ROUND('ユーザー別小売(卸)価格試算(税抜)'!O838*(1+入力!$C$31/100),-入力!$C$29)))),'ユーザー別小売(卸)価格試算(税抜)'!O838))</f>
        <v/>
      </c>
      <c r="P838" s="757" t="s">
        <v>1037</v>
      </c>
      <c r="Q838" s="758"/>
      <c r="R838" s="758"/>
      <c r="S838" s="758"/>
      <c r="T838" s="758"/>
      <c r="U838" s="758"/>
      <c r="V838" s="759"/>
      <c r="W838" s="265"/>
      <c r="X838" s="4"/>
    </row>
    <row r="839" spans="2:24" ht="24" customHeight="1">
      <c r="B839" s="732"/>
      <c r="C839" s="752"/>
      <c r="D839" s="763" t="s">
        <v>1205</v>
      </c>
      <c r="E839" s="764"/>
      <c r="F839" s="764"/>
      <c r="G839" s="765"/>
      <c r="H839" s="766" t="s">
        <v>1139</v>
      </c>
      <c r="I839" s="767"/>
      <c r="J839" s="767"/>
      <c r="K839" s="768"/>
      <c r="L839" s="769">
        <f>IF('ユーザー別小売(卸)価格試算(税抜)'!L839="","",IF(ISNUMBER('ユーザー別小売(卸)価格試算(税抜)'!L839),IF(入力!$C$30=1,ROUNDDOWN('ユーザー別小売(卸)価格試算(税抜)'!L839*(1+入力!$C$31/100),-入力!$C$29),IF(入力!$C$30=2,ROUNDUP('ユーザー別小売(卸)価格試算(税抜)'!L839*(1+入力!$C$31/100),-入力!$C$29),IF(入力!$C$30=3,ROUND('ユーザー別小売(卸)価格試算(税抜)'!L839*(1+入力!$C$31/100),-入力!$C$29)))),'ユーザー別小売(卸)価格試算(税抜)'!L839))</f>
        <v>106370</v>
      </c>
      <c r="M839" s="770" t="str">
        <f>IF('ユーザー別小売(卸)価格試算(税抜)'!M839="","",IF(ISNUMBER('ユーザー別小売(卸)価格試算(税抜)'!M839),IF(入力!$C$30=1,ROUNDDOWN('ユーザー別小売(卸)価格試算(税抜)'!M839*(1+入力!$C$31/100),-入力!$C$29),IF(入力!$C$30=2,ROUNDUP('ユーザー別小売(卸)価格試算(税抜)'!M839*(1+入力!$C$31/100),-入力!$C$29),IF(入力!$C$30=3,ROUND('ユーザー別小売(卸)価格試算(税抜)'!M839*(1+入力!$C$31/100),-入力!$C$29)))),'ユーザー別小売(卸)価格試算(税抜)'!M839))</f>
        <v/>
      </c>
      <c r="N839" s="770" t="str">
        <f>IF('ユーザー別小売(卸)価格試算(税抜)'!N839="","",IF(ISNUMBER('ユーザー別小売(卸)価格試算(税抜)'!N839),IF(入力!$C$30=1,ROUNDDOWN('ユーザー別小売(卸)価格試算(税抜)'!N839*(1+入力!$C$31/100),-入力!$C$29),IF(入力!$C$30=2,ROUNDUP('ユーザー別小売(卸)価格試算(税抜)'!N839*(1+入力!$C$31/100),-入力!$C$29),IF(入力!$C$30=3,ROUND('ユーザー別小売(卸)価格試算(税抜)'!N839*(1+入力!$C$31/100),-入力!$C$29)))),'ユーザー別小売(卸)価格試算(税抜)'!N839))</f>
        <v/>
      </c>
      <c r="O839" s="771" t="str">
        <f>IF('ユーザー別小売(卸)価格試算(税抜)'!O839="","",IF(ISNUMBER('ユーザー別小売(卸)価格試算(税抜)'!O839),IF(入力!$C$30=1,ROUNDDOWN('ユーザー別小売(卸)価格試算(税抜)'!O839*(1+入力!$C$31/100),-入力!$C$29),IF(入力!$C$30=2,ROUNDUP('ユーザー別小売(卸)価格試算(税抜)'!O839*(1+入力!$C$31/100),-入力!$C$29),IF(入力!$C$30=3,ROUND('ユーザー別小売(卸)価格試算(税抜)'!O839*(1+入力!$C$31/100),-入力!$C$29)))),'ユーザー別小売(卸)価格試算(税抜)'!O839))</f>
        <v/>
      </c>
      <c r="P839" s="766" t="s">
        <v>1038</v>
      </c>
      <c r="Q839" s="767"/>
      <c r="R839" s="767"/>
      <c r="S839" s="767"/>
      <c r="T839" s="767"/>
      <c r="U839" s="767"/>
      <c r="V839" s="768"/>
      <c r="W839" s="265"/>
      <c r="X839" s="4"/>
    </row>
    <row r="840" spans="2:24" ht="24" customHeight="1">
      <c r="B840" s="732"/>
      <c r="C840" s="773">
        <v>35</v>
      </c>
      <c r="D840" s="713" t="s">
        <v>863</v>
      </c>
      <c r="E840" s="714"/>
      <c r="F840" s="714"/>
      <c r="G840" s="715"/>
      <c r="H840" s="716" t="s">
        <v>180</v>
      </c>
      <c r="I840" s="717"/>
      <c r="J840" s="717"/>
      <c r="K840" s="718"/>
      <c r="L840" s="719">
        <f>IF('ユーザー別小売(卸)価格試算(税抜)'!L840="","",IF(ISNUMBER('ユーザー別小売(卸)価格試算(税抜)'!L840),IF(入力!$C$30=1,ROUNDDOWN('ユーザー別小売(卸)価格試算(税抜)'!L840*(1+入力!$C$31/100),-入力!$C$29),IF(入力!$C$30=2,ROUNDUP('ユーザー別小売(卸)価格試算(税抜)'!L840*(1+入力!$C$31/100),-入力!$C$29),IF(入力!$C$30=3,ROUND('ユーザー別小売(卸)価格試算(税抜)'!L840*(1+入力!$C$31/100),-入力!$C$29)))),'ユーザー別小売(卸)価格試算(税抜)'!L840))</f>
        <v>100430</v>
      </c>
      <c r="M840" s="720" t="str">
        <f>IF('ユーザー別小売(卸)価格試算(税抜)'!M840="","",IF(ISNUMBER('ユーザー別小売(卸)価格試算(税抜)'!M840),IF(入力!$C$30=1,ROUNDDOWN('ユーザー別小売(卸)価格試算(税抜)'!M840*(1+入力!$C$31/100),-入力!$C$29),IF(入力!$C$30=2,ROUNDUP('ユーザー別小売(卸)価格試算(税抜)'!M840*(1+入力!$C$31/100),-入力!$C$29),IF(入力!$C$30=3,ROUND('ユーザー別小売(卸)価格試算(税抜)'!M840*(1+入力!$C$31/100),-入力!$C$29)))),'ユーザー別小売(卸)価格試算(税抜)'!M840))</f>
        <v/>
      </c>
      <c r="N840" s="720" t="str">
        <f>IF('ユーザー別小売(卸)価格試算(税抜)'!N840="","",IF(ISNUMBER('ユーザー別小売(卸)価格試算(税抜)'!N840),IF(入力!$C$30=1,ROUNDDOWN('ユーザー別小売(卸)価格試算(税抜)'!N840*(1+入力!$C$31/100),-入力!$C$29),IF(入力!$C$30=2,ROUNDUP('ユーザー別小売(卸)価格試算(税抜)'!N840*(1+入力!$C$31/100),-入力!$C$29),IF(入力!$C$30=3,ROUND('ユーザー別小売(卸)価格試算(税抜)'!N840*(1+入力!$C$31/100),-入力!$C$29)))),'ユーザー別小売(卸)価格試算(税抜)'!N840))</f>
        <v/>
      </c>
      <c r="O840" s="721" t="str">
        <f>IF('ユーザー別小売(卸)価格試算(税抜)'!O840="","",IF(ISNUMBER('ユーザー別小売(卸)価格試算(税抜)'!O840),IF(入力!$C$30=1,ROUNDDOWN('ユーザー別小売(卸)価格試算(税抜)'!O840*(1+入力!$C$31/100),-入力!$C$29),IF(入力!$C$30=2,ROUNDUP('ユーザー別小売(卸)価格試算(税抜)'!O840*(1+入力!$C$31/100),-入力!$C$29),IF(入力!$C$30=3,ROUND('ユーザー別小売(卸)価格試算(税抜)'!O840*(1+入力!$C$31/100),-入力!$C$29)))),'ユーザー別小売(卸)価格試算(税抜)'!O840))</f>
        <v/>
      </c>
      <c r="P840" s="716" t="s">
        <v>275</v>
      </c>
      <c r="Q840" s="717"/>
      <c r="R840" s="717"/>
      <c r="S840" s="717"/>
      <c r="T840" s="717"/>
      <c r="U840" s="717"/>
      <c r="V840" s="718"/>
      <c r="W840" s="265"/>
      <c r="X840" s="4"/>
    </row>
    <row r="841" spans="2:24" ht="24" customHeight="1">
      <c r="B841" s="732"/>
      <c r="C841" s="752"/>
      <c r="D841" s="754" t="s">
        <v>1232</v>
      </c>
      <c r="E841" s="755"/>
      <c r="F841" s="755"/>
      <c r="G841" s="756"/>
      <c r="H841" s="757" t="s">
        <v>1139</v>
      </c>
      <c r="I841" s="758"/>
      <c r="J841" s="758"/>
      <c r="K841" s="759"/>
      <c r="L841" s="760">
        <f>IF('ユーザー別小売(卸)価格試算(税抜)'!L841="","",IF(ISNUMBER('ユーザー別小売(卸)価格試算(税抜)'!L841),IF(入力!$C$30=1,ROUNDDOWN('ユーザー別小売(卸)価格試算(税抜)'!L841*(1+入力!$C$31/100),-入力!$C$29),IF(入力!$C$30=2,ROUNDUP('ユーザー別小売(卸)価格試算(税抜)'!L841*(1+入力!$C$31/100),-入力!$C$29),IF(入力!$C$30=3,ROUND('ユーザー別小売(卸)価格試算(税抜)'!L841*(1+入力!$C$31/100),-入力!$C$29)))),'ユーザー別小売(卸)価格試算(税抜)'!L841))</f>
        <v>86350</v>
      </c>
      <c r="M841" s="761" t="str">
        <f>IF('ユーザー別小売(卸)価格試算(税抜)'!M841="","",IF(ISNUMBER('ユーザー別小売(卸)価格試算(税抜)'!M841),IF(入力!$C$30=1,ROUNDDOWN('ユーザー別小売(卸)価格試算(税抜)'!M841*(1+入力!$C$31/100),-入力!$C$29),IF(入力!$C$30=2,ROUNDUP('ユーザー別小売(卸)価格試算(税抜)'!M841*(1+入力!$C$31/100),-入力!$C$29),IF(入力!$C$30=3,ROUND('ユーザー別小売(卸)価格試算(税抜)'!M841*(1+入力!$C$31/100),-入力!$C$29)))),'ユーザー別小売(卸)価格試算(税抜)'!M841))</f>
        <v/>
      </c>
      <c r="N841" s="761" t="str">
        <f>IF('ユーザー別小売(卸)価格試算(税抜)'!N841="","",IF(ISNUMBER('ユーザー別小売(卸)価格試算(税抜)'!N841),IF(入力!$C$30=1,ROUNDDOWN('ユーザー別小売(卸)価格試算(税抜)'!N841*(1+入力!$C$31/100),-入力!$C$29),IF(入力!$C$30=2,ROUNDUP('ユーザー別小売(卸)価格試算(税抜)'!N841*(1+入力!$C$31/100),-入力!$C$29),IF(入力!$C$30=3,ROUND('ユーザー別小売(卸)価格試算(税抜)'!N841*(1+入力!$C$31/100),-入力!$C$29)))),'ユーザー別小売(卸)価格試算(税抜)'!N841))</f>
        <v/>
      </c>
      <c r="O841" s="762" t="str">
        <f>IF('ユーザー別小売(卸)価格試算(税抜)'!O841="","",IF(ISNUMBER('ユーザー別小売(卸)価格試算(税抜)'!O841),IF(入力!$C$30=1,ROUNDDOWN('ユーザー別小売(卸)価格試算(税抜)'!O841*(1+入力!$C$31/100),-入力!$C$29),IF(入力!$C$30=2,ROUNDUP('ユーザー別小売(卸)価格試算(税抜)'!O841*(1+入力!$C$31/100),-入力!$C$29),IF(入力!$C$30=3,ROUND('ユーザー別小売(卸)価格試算(税抜)'!O841*(1+入力!$C$31/100),-入力!$C$29)))),'ユーザー別小売(卸)価格試算(税抜)'!O841))</f>
        <v/>
      </c>
      <c r="P841" s="757" t="s">
        <v>1039</v>
      </c>
      <c r="Q841" s="758"/>
      <c r="R841" s="758"/>
      <c r="S841" s="758"/>
      <c r="T841" s="758"/>
      <c r="U841" s="758"/>
      <c r="V841" s="759"/>
      <c r="W841" s="265"/>
      <c r="X841" s="4"/>
    </row>
    <row r="842" spans="2:24" ht="24" customHeight="1">
      <c r="B842" s="732"/>
      <c r="C842" s="752"/>
      <c r="D842" s="754" t="s">
        <v>1550</v>
      </c>
      <c r="E842" s="755"/>
      <c r="F842" s="755"/>
      <c r="G842" s="756"/>
      <c r="H842" s="757" t="s">
        <v>1138</v>
      </c>
      <c r="I842" s="758"/>
      <c r="J842" s="758"/>
      <c r="K842" s="759"/>
      <c r="L842" s="760">
        <f>IF('ユーザー別小売(卸)価格試算(税抜)'!L842="","",IF(ISNUMBER('ユーザー別小売(卸)価格試算(税抜)'!L842),IF(入力!$C$30=1,ROUNDDOWN('ユーザー別小売(卸)価格試算(税抜)'!L842*(1+入力!$C$31/100),-入力!$C$29),IF(入力!$C$30=2,ROUNDUP('ユーザー別小売(卸)価格試算(税抜)'!L842*(1+入力!$C$31/100),-入力!$C$29),IF(入力!$C$30=3,ROUND('ユーザー別小売(卸)価格試算(税抜)'!L842*(1+入力!$C$31/100),-入力!$C$29)))),'ユーザー別小売(卸)価格試算(税抜)'!L842))</f>
        <v>91850</v>
      </c>
      <c r="M842" s="761" t="str">
        <f>IF('ユーザー別小売(卸)価格試算(税抜)'!M842="","",IF(ISNUMBER('ユーザー別小売(卸)価格試算(税抜)'!M842),IF(入力!$C$30=1,ROUNDDOWN('ユーザー別小売(卸)価格試算(税抜)'!M842*(1+入力!$C$31/100),-入力!$C$29),IF(入力!$C$30=2,ROUNDUP('ユーザー別小売(卸)価格試算(税抜)'!M842*(1+入力!$C$31/100),-入力!$C$29),IF(入力!$C$30=3,ROUND('ユーザー別小売(卸)価格試算(税抜)'!M842*(1+入力!$C$31/100),-入力!$C$29)))),'ユーザー別小売(卸)価格試算(税抜)'!M842))</f>
        <v/>
      </c>
      <c r="N842" s="761" t="str">
        <f>IF('ユーザー別小売(卸)価格試算(税抜)'!N842="","",IF(ISNUMBER('ユーザー別小売(卸)価格試算(税抜)'!N842),IF(入力!$C$30=1,ROUNDDOWN('ユーザー別小売(卸)価格試算(税抜)'!N842*(1+入力!$C$31/100),-入力!$C$29),IF(入力!$C$30=2,ROUNDUP('ユーザー別小売(卸)価格試算(税抜)'!N842*(1+入力!$C$31/100),-入力!$C$29),IF(入力!$C$30=3,ROUND('ユーザー別小売(卸)価格試算(税抜)'!N842*(1+入力!$C$31/100),-入力!$C$29)))),'ユーザー別小売(卸)価格試算(税抜)'!N842))</f>
        <v/>
      </c>
      <c r="O842" s="762" t="str">
        <f>IF('ユーザー別小売(卸)価格試算(税抜)'!O842="","",IF(ISNUMBER('ユーザー別小売(卸)価格試算(税抜)'!O842),IF(入力!$C$30=1,ROUNDDOWN('ユーザー別小売(卸)価格試算(税抜)'!O842*(1+入力!$C$31/100),-入力!$C$29),IF(入力!$C$30=2,ROUNDUP('ユーザー別小売(卸)価格試算(税抜)'!O842*(1+入力!$C$31/100),-入力!$C$29),IF(入力!$C$30=3,ROUND('ユーザー別小売(卸)価格試算(税抜)'!O842*(1+入力!$C$31/100),-入力!$C$29)))),'ユーザー別小売(卸)価格試算(税抜)'!O842))</f>
        <v/>
      </c>
      <c r="P842" s="757" t="s">
        <v>265</v>
      </c>
      <c r="Q842" s="758"/>
      <c r="R842" s="758"/>
      <c r="S842" s="758"/>
      <c r="T842" s="758"/>
      <c r="U842" s="758"/>
      <c r="V842" s="759"/>
      <c r="W842" s="265"/>
      <c r="X842" s="4"/>
    </row>
    <row r="843" spans="2:24" ht="24" customHeight="1">
      <c r="B843" s="732"/>
      <c r="C843" s="752"/>
      <c r="D843" s="754" t="s">
        <v>1465</v>
      </c>
      <c r="E843" s="755"/>
      <c r="F843" s="755"/>
      <c r="G843" s="756"/>
      <c r="H843" s="757" t="s">
        <v>1034</v>
      </c>
      <c r="I843" s="758"/>
      <c r="J843" s="758"/>
      <c r="K843" s="759"/>
      <c r="L843" s="760">
        <f>IF('ユーザー別小売(卸)価格試算(税抜)'!L843="","",IF(ISNUMBER('ユーザー別小売(卸)価格試算(税抜)'!L843),IF(入力!$C$30=1,ROUNDDOWN('ユーザー別小売(卸)価格試算(税抜)'!L843*(1+入力!$C$31/100),-入力!$C$29),IF(入力!$C$30=2,ROUNDUP('ユーザー別小売(卸)価格試算(税抜)'!L843*(1+入力!$C$31/100),-入力!$C$29),IF(入力!$C$30=3,ROUND('ユーザー別小売(卸)価格試算(税抜)'!L843*(1+入力!$C$31/100),-入力!$C$29)))),'ユーザー別小売(卸)価格試算(税抜)'!L843))</f>
        <v>93500</v>
      </c>
      <c r="M843" s="761" t="str">
        <f>IF('ユーザー別小売(卸)価格試算(税抜)'!M843="","",IF(ISNUMBER('ユーザー別小売(卸)価格試算(税抜)'!M843),IF(入力!$C$30=1,ROUNDDOWN('ユーザー別小売(卸)価格試算(税抜)'!M843*(1+入力!$C$31/100),-入力!$C$29),IF(入力!$C$30=2,ROUNDUP('ユーザー別小売(卸)価格試算(税抜)'!M843*(1+入力!$C$31/100),-入力!$C$29),IF(入力!$C$30=3,ROUND('ユーザー別小売(卸)価格試算(税抜)'!M843*(1+入力!$C$31/100),-入力!$C$29)))),'ユーザー別小売(卸)価格試算(税抜)'!M843))</f>
        <v/>
      </c>
      <c r="N843" s="761" t="str">
        <f>IF('ユーザー別小売(卸)価格試算(税抜)'!N843="","",IF(ISNUMBER('ユーザー別小売(卸)価格試算(税抜)'!N843),IF(入力!$C$30=1,ROUNDDOWN('ユーザー別小売(卸)価格試算(税抜)'!N843*(1+入力!$C$31/100),-入力!$C$29),IF(入力!$C$30=2,ROUNDUP('ユーザー別小売(卸)価格試算(税抜)'!N843*(1+入力!$C$31/100),-入力!$C$29),IF(入力!$C$30=3,ROUND('ユーザー別小売(卸)価格試算(税抜)'!N843*(1+入力!$C$31/100),-入力!$C$29)))),'ユーザー別小売(卸)価格試算(税抜)'!N843))</f>
        <v/>
      </c>
      <c r="O843" s="762" t="str">
        <f>IF('ユーザー別小売(卸)価格試算(税抜)'!O843="","",IF(ISNUMBER('ユーザー別小売(卸)価格試算(税抜)'!O843),IF(入力!$C$30=1,ROUNDDOWN('ユーザー別小売(卸)価格試算(税抜)'!O843*(1+入力!$C$31/100),-入力!$C$29),IF(入力!$C$30=2,ROUNDUP('ユーザー別小売(卸)価格試算(税抜)'!O843*(1+入力!$C$31/100),-入力!$C$29),IF(入力!$C$30=3,ROUND('ユーザー別小売(卸)価格試算(税抜)'!O843*(1+入力!$C$31/100),-入力!$C$29)))),'ユーザー別小売(卸)価格試算(税抜)'!O843))</f>
        <v/>
      </c>
      <c r="P843" s="757" t="s">
        <v>2131</v>
      </c>
      <c r="Q843" s="758"/>
      <c r="R843" s="758"/>
      <c r="S843" s="758"/>
      <c r="T843" s="758"/>
      <c r="U843" s="758"/>
      <c r="V843" s="759"/>
      <c r="W843" s="265"/>
      <c r="X843" s="4"/>
    </row>
    <row r="844" spans="2:24" ht="24" customHeight="1">
      <c r="B844" s="732"/>
      <c r="C844" s="752"/>
      <c r="D844" s="754" t="s">
        <v>1248</v>
      </c>
      <c r="E844" s="755"/>
      <c r="F844" s="755"/>
      <c r="G844" s="756"/>
      <c r="H844" s="757" t="s">
        <v>1030</v>
      </c>
      <c r="I844" s="758"/>
      <c r="J844" s="758"/>
      <c r="K844" s="759"/>
      <c r="L844" s="760">
        <f>IF('ユーザー別小売(卸)価格試算(税抜)'!L844="","",IF(ISNUMBER('ユーザー別小売(卸)価格試算(税抜)'!L844),IF(入力!$C$30=1,ROUNDDOWN('ユーザー別小売(卸)価格試算(税抜)'!L844*(1+入力!$C$31/100),-入力!$C$29),IF(入力!$C$30=2,ROUNDUP('ユーザー別小売(卸)価格試算(税抜)'!L844*(1+入力!$C$31/100),-入力!$C$29),IF(入力!$C$30=3,ROUND('ユーザー別小売(卸)価格試算(税抜)'!L844*(1+入力!$C$31/100),-入力!$C$29)))),'ユーザー別小売(卸)価格試算(税抜)'!L844))</f>
        <v>93500</v>
      </c>
      <c r="M844" s="761" t="str">
        <f>IF('ユーザー別小売(卸)価格試算(税抜)'!M844="","",IF(ISNUMBER('ユーザー別小売(卸)価格試算(税抜)'!M844),IF(入力!$C$30=1,ROUNDDOWN('ユーザー別小売(卸)価格試算(税抜)'!M844*(1+入力!$C$31/100),-入力!$C$29),IF(入力!$C$30=2,ROUNDUP('ユーザー別小売(卸)価格試算(税抜)'!M844*(1+入力!$C$31/100),-入力!$C$29),IF(入力!$C$30=3,ROUND('ユーザー別小売(卸)価格試算(税抜)'!M844*(1+入力!$C$31/100),-入力!$C$29)))),'ユーザー別小売(卸)価格試算(税抜)'!M844))</f>
        <v/>
      </c>
      <c r="N844" s="761" t="str">
        <f>IF('ユーザー別小売(卸)価格試算(税抜)'!N844="","",IF(ISNUMBER('ユーザー別小売(卸)価格試算(税抜)'!N844),IF(入力!$C$30=1,ROUNDDOWN('ユーザー別小売(卸)価格試算(税抜)'!N844*(1+入力!$C$31/100),-入力!$C$29),IF(入力!$C$30=2,ROUNDUP('ユーザー別小売(卸)価格試算(税抜)'!N844*(1+入力!$C$31/100),-入力!$C$29),IF(入力!$C$30=3,ROUND('ユーザー別小売(卸)価格試算(税抜)'!N844*(1+入力!$C$31/100),-入力!$C$29)))),'ユーザー別小売(卸)価格試算(税抜)'!N844))</f>
        <v/>
      </c>
      <c r="O844" s="762" t="str">
        <f>IF('ユーザー別小売(卸)価格試算(税抜)'!O844="","",IF(ISNUMBER('ユーザー別小売(卸)価格試算(税抜)'!O844),IF(入力!$C$30=1,ROUNDDOWN('ユーザー別小売(卸)価格試算(税抜)'!O844*(1+入力!$C$31/100),-入力!$C$29),IF(入力!$C$30=2,ROUNDUP('ユーザー別小売(卸)価格試算(税抜)'!O844*(1+入力!$C$31/100),-入力!$C$29),IF(入力!$C$30=3,ROUND('ユーザー別小売(卸)価格試算(税抜)'!O844*(1+入力!$C$31/100),-入力!$C$29)))),'ユーザー別小売(卸)価格試算(税抜)'!O844))</f>
        <v/>
      </c>
      <c r="P844" s="757" t="s">
        <v>577</v>
      </c>
      <c r="Q844" s="758"/>
      <c r="R844" s="758"/>
      <c r="S844" s="758"/>
      <c r="T844" s="758"/>
      <c r="U844" s="758"/>
      <c r="V844" s="759"/>
      <c r="W844" s="265"/>
      <c r="X844" s="4"/>
    </row>
    <row r="845" spans="2:24" ht="24" customHeight="1">
      <c r="B845" s="732"/>
      <c r="C845" s="752"/>
      <c r="D845" s="754" t="s">
        <v>1239</v>
      </c>
      <c r="E845" s="755"/>
      <c r="F845" s="755"/>
      <c r="G845" s="756"/>
      <c r="H845" s="757" t="s">
        <v>1140</v>
      </c>
      <c r="I845" s="758"/>
      <c r="J845" s="758"/>
      <c r="K845" s="759"/>
      <c r="L845" s="760">
        <f>IF('ユーザー別小売(卸)価格試算(税抜)'!L845="","",IF(ISNUMBER('ユーザー別小売(卸)価格試算(税抜)'!L845),IF(入力!$C$30=1,ROUNDDOWN('ユーザー別小売(卸)価格試算(税抜)'!L845*(1+入力!$C$31/100),-入力!$C$29),IF(入力!$C$30=2,ROUNDUP('ユーザー別小売(卸)価格試算(税抜)'!L845*(1+入力!$C$31/100),-入力!$C$29),IF(入力!$C$30=3,ROUND('ユーザー別小売(卸)価格試算(税抜)'!L845*(1+入力!$C$31/100),-入力!$C$29)))),'ユーザー別小売(卸)価格試算(税抜)'!L845))</f>
        <v>92510</v>
      </c>
      <c r="M845" s="761" t="str">
        <f>IF('ユーザー別小売(卸)価格試算(税抜)'!M845="","",IF(ISNUMBER('ユーザー別小売(卸)価格試算(税抜)'!M845),IF(入力!$C$30=1,ROUNDDOWN('ユーザー別小売(卸)価格試算(税抜)'!M845*(1+入力!$C$31/100),-入力!$C$29),IF(入力!$C$30=2,ROUNDUP('ユーザー別小売(卸)価格試算(税抜)'!M845*(1+入力!$C$31/100),-入力!$C$29),IF(入力!$C$30=3,ROUND('ユーザー別小売(卸)価格試算(税抜)'!M845*(1+入力!$C$31/100),-入力!$C$29)))),'ユーザー別小売(卸)価格試算(税抜)'!M845))</f>
        <v/>
      </c>
      <c r="N845" s="761" t="str">
        <f>IF('ユーザー別小売(卸)価格試算(税抜)'!N845="","",IF(ISNUMBER('ユーザー別小売(卸)価格試算(税抜)'!N845),IF(入力!$C$30=1,ROUNDDOWN('ユーザー別小売(卸)価格試算(税抜)'!N845*(1+入力!$C$31/100),-入力!$C$29),IF(入力!$C$30=2,ROUNDUP('ユーザー別小売(卸)価格試算(税抜)'!N845*(1+入力!$C$31/100),-入力!$C$29),IF(入力!$C$30=3,ROUND('ユーザー別小売(卸)価格試算(税抜)'!N845*(1+入力!$C$31/100),-入力!$C$29)))),'ユーザー別小売(卸)価格試算(税抜)'!N845))</f>
        <v/>
      </c>
      <c r="O845" s="762" t="str">
        <f>IF('ユーザー別小売(卸)価格試算(税抜)'!O845="","",IF(ISNUMBER('ユーザー別小売(卸)価格試算(税抜)'!O845),IF(入力!$C$30=1,ROUNDDOWN('ユーザー別小売(卸)価格試算(税抜)'!O845*(1+入力!$C$31/100),-入力!$C$29),IF(入力!$C$30=2,ROUNDUP('ユーザー別小売(卸)価格試算(税抜)'!O845*(1+入力!$C$31/100),-入力!$C$29),IF(入力!$C$30=3,ROUND('ユーザー別小売(卸)価格試算(税抜)'!O845*(1+入力!$C$31/100),-入力!$C$29)))),'ユーザー別小売(卸)価格試算(税抜)'!O845))</f>
        <v/>
      </c>
      <c r="P845" s="757" t="s">
        <v>266</v>
      </c>
      <c r="Q845" s="758"/>
      <c r="R845" s="758"/>
      <c r="S845" s="758"/>
      <c r="T845" s="758"/>
      <c r="U845" s="758"/>
      <c r="V845" s="759"/>
      <c r="W845" s="265"/>
      <c r="X845" s="4"/>
    </row>
    <row r="846" spans="2:24" ht="24" customHeight="1">
      <c r="B846" s="732"/>
      <c r="C846" s="774"/>
      <c r="D846" s="763" t="s">
        <v>864</v>
      </c>
      <c r="E846" s="764"/>
      <c r="F846" s="764"/>
      <c r="G846" s="765"/>
      <c r="H846" s="766" t="s">
        <v>180</v>
      </c>
      <c r="I846" s="767"/>
      <c r="J846" s="767"/>
      <c r="K846" s="768"/>
      <c r="L846" s="769">
        <f>IF('ユーザー別小売(卸)価格試算(税抜)'!L846="","",IF(ISNUMBER('ユーザー別小売(卸)価格試算(税抜)'!L846),IF(入力!$C$30=1,ROUNDDOWN('ユーザー別小売(卸)価格試算(税抜)'!L846*(1+入力!$C$31/100),-入力!$C$29),IF(入力!$C$30=2,ROUNDUP('ユーザー別小売(卸)価格試算(税抜)'!L846*(1+入力!$C$31/100),-入力!$C$29),IF(入力!$C$30=3,ROUND('ユーザー別小売(卸)価格試算(税抜)'!L846*(1+入力!$C$31/100),-入力!$C$29)))),'ユーザー別小売(卸)価格試算(税抜)'!L846))</f>
        <v>120010</v>
      </c>
      <c r="M846" s="770" t="str">
        <f>IF('ユーザー別小売(卸)価格試算(税抜)'!M846="","",IF(ISNUMBER('ユーザー別小売(卸)価格試算(税抜)'!M846),IF(入力!$C$30=1,ROUNDDOWN('ユーザー別小売(卸)価格試算(税抜)'!M846*(1+入力!$C$31/100),-入力!$C$29),IF(入力!$C$30=2,ROUNDUP('ユーザー別小売(卸)価格試算(税抜)'!M846*(1+入力!$C$31/100),-入力!$C$29),IF(入力!$C$30=3,ROUND('ユーザー別小売(卸)価格試算(税抜)'!M846*(1+入力!$C$31/100),-入力!$C$29)))),'ユーザー別小売(卸)価格試算(税抜)'!M846))</f>
        <v/>
      </c>
      <c r="N846" s="770" t="str">
        <f>IF('ユーザー別小売(卸)価格試算(税抜)'!N846="","",IF(ISNUMBER('ユーザー別小売(卸)価格試算(税抜)'!N846),IF(入力!$C$30=1,ROUNDDOWN('ユーザー別小売(卸)価格試算(税抜)'!N846*(1+入力!$C$31/100),-入力!$C$29),IF(入力!$C$30=2,ROUNDUP('ユーザー別小売(卸)価格試算(税抜)'!N846*(1+入力!$C$31/100),-入力!$C$29),IF(入力!$C$30=3,ROUND('ユーザー別小売(卸)価格試算(税抜)'!N846*(1+入力!$C$31/100),-入力!$C$29)))),'ユーザー別小売(卸)価格試算(税抜)'!N846))</f>
        <v/>
      </c>
      <c r="O846" s="771" t="str">
        <f>IF('ユーザー別小売(卸)価格試算(税抜)'!O846="","",IF(ISNUMBER('ユーザー別小売(卸)価格試算(税抜)'!O846),IF(入力!$C$30=1,ROUNDDOWN('ユーザー別小売(卸)価格試算(税抜)'!O846*(1+入力!$C$31/100),-入力!$C$29),IF(入力!$C$30=2,ROUNDUP('ユーザー別小売(卸)価格試算(税抜)'!O846*(1+入力!$C$31/100),-入力!$C$29),IF(入力!$C$30=3,ROUND('ユーザー別小売(卸)価格試算(税抜)'!O846*(1+入力!$C$31/100),-入力!$C$29)))),'ユーザー別小売(卸)価格試算(税抜)'!O846))</f>
        <v/>
      </c>
      <c r="P846" s="766" t="s">
        <v>277</v>
      </c>
      <c r="Q846" s="767"/>
      <c r="R846" s="767"/>
      <c r="S846" s="767"/>
      <c r="T846" s="767"/>
      <c r="U846" s="767"/>
      <c r="V846" s="768"/>
      <c r="W846" s="265"/>
      <c r="X846" s="4"/>
    </row>
    <row r="847" spans="2:24" ht="24" customHeight="1">
      <c r="B847" s="732"/>
      <c r="C847" s="773">
        <v>40</v>
      </c>
      <c r="D847" s="713" t="s">
        <v>1192</v>
      </c>
      <c r="E847" s="714"/>
      <c r="F847" s="714"/>
      <c r="G847" s="715"/>
      <c r="H847" s="716" t="s">
        <v>1140</v>
      </c>
      <c r="I847" s="717"/>
      <c r="J847" s="717"/>
      <c r="K847" s="718"/>
      <c r="L847" s="719">
        <f>IF('ユーザー別小売(卸)価格試算(税抜)'!L847="","",IF(ISNUMBER('ユーザー別小売(卸)価格試算(税抜)'!L847),IF(入力!$C$30=1,ROUNDDOWN('ユーザー別小売(卸)価格試算(税抜)'!L847*(1+入力!$C$31/100),-入力!$C$29),IF(入力!$C$30=2,ROUNDUP('ユーザー別小売(卸)価格試算(税抜)'!L847*(1+入力!$C$31/100),-入力!$C$29),IF(入力!$C$30=3,ROUND('ユーザー別小売(卸)価格試算(税抜)'!L847*(1+入力!$C$31/100),-入力!$C$29)))),'ユーザー別小売(卸)価格試算(税抜)'!L847))</f>
        <v>77110</v>
      </c>
      <c r="M847" s="720" t="str">
        <f>IF('ユーザー別小売(卸)価格試算(税抜)'!M847="","",IF(ISNUMBER('ユーザー別小売(卸)価格試算(税抜)'!M847),IF(入力!$C$30=1,ROUNDDOWN('ユーザー別小売(卸)価格試算(税抜)'!M847*(1+入力!$C$31/100),-入力!$C$29),IF(入力!$C$30=2,ROUNDUP('ユーザー別小売(卸)価格試算(税抜)'!M847*(1+入力!$C$31/100),-入力!$C$29),IF(入力!$C$30=3,ROUND('ユーザー別小売(卸)価格試算(税抜)'!M847*(1+入力!$C$31/100),-入力!$C$29)))),'ユーザー別小売(卸)価格試算(税抜)'!M847))</f>
        <v/>
      </c>
      <c r="N847" s="720" t="str">
        <f>IF('ユーザー別小売(卸)価格試算(税抜)'!N847="","",IF(ISNUMBER('ユーザー別小売(卸)価格試算(税抜)'!N847),IF(入力!$C$30=1,ROUNDDOWN('ユーザー別小売(卸)価格試算(税抜)'!N847*(1+入力!$C$31/100),-入力!$C$29),IF(入力!$C$30=2,ROUNDUP('ユーザー別小売(卸)価格試算(税抜)'!N847*(1+入力!$C$31/100),-入力!$C$29),IF(入力!$C$30=3,ROUND('ユーザー別小売(卸)価格試算(税抜)'!N847*(1+入力!$C$31/100),-入力!$C$29)))),'ユーザー別小売(卸)価格試算(税抜)'!N847))</f>
        <v/>
      </c>
      <c r="O847" s="721" t="str">
        <f>IF('ユーザー別小売(卸)価格試算(税抜)'!O847="","",IF(ISNUMBER('ユーザー別小売(卸)価格試算(税抜)'!O847),IF(入力!$C$30=1,ROUNDDOWN('ユーザー別小売(卸)価格試算(税抜)'!O847*(1+入力!$C$31/100),-入力!$C$29),IF(入力!$C$30=2,ROUNDUP('ユーザー別小売(卸)価格試算(税抜)'!O847*(1+入力!$C$31/100),-入力!$C$29),IF(入力!$C$30=3,ROUND('ユーザー別小売(卸)価格試算(税抜)'!O847*(1+入力!$C$31/100),-入力!$C$29)))),'ユーザー別小売(卸)価格試算(税抜)'!O847))</f>
        <v/>
      </c>
      <c r="P847" s="716" t="s">
        <v>266</v>
      </c>
      <c r="Q847" s="717"/>
      <c r="R847" s="717"/>
      <c r="S847" s="717"/>
      <c r="T847" s="717"/>
      <c r="U847" s="717"/>
      <c r="V847" s="718"/>
      <c r="W847" s="265"/>
      <c r="X847" s="4"/>
    </row>
    <row r="848" spans="2:24" ht="24" customHeight="1">
      <c r="B848" s="732"/>
      <c r="C848" s="752"/>
      <c r="D848" s="754" t="s">
        <v>1441</v>
      </c>
      <c r="E848" s="755"/>
      <c r="F848" s="755"/>
      <c r="G848" s="756"/>
      <c r="H848" s="757" t="s">
        <v>1032</v>
      </c>
      <c r="I848" s="758"/>
      <c r="J848" s="758"/>
      <c r="K848" s="759"/>
      <c r="L848" s="760">
        <f>IF('ユーザー別小売(卸)価格試算(税抜)'!L848="","",IF(ISNUMBER('ユーザー別小売(卸)価格試算(税抜)'!L848),IF(入力!$C$30=1,ROUNDDOWN('ユーザー別小売(卸)価格試算(税抜)'!L848*(1+入力!$C$31/100),-入力!$C$29),IF(入力!$C$30=2,ROUNDUP('ユーザー別小売(卸)価格試算(税抜)'!L848*(1+入力!$C$31/100),-入力!$C$29),IF(入力!$C$30=3,ROUND('ユーザー別小売(卸)価格試算(税抜)'!L848*(1+入力!$C$31/100),-入力!$C$29)))),'ユーザー別小売(卸)価格試算(税抜)'!L848))</f>
        <v>77660</v>
      </c>
      <c r="M848" s="761" t="str">
        <f>IF('ユーザー別小売(卸)価格試算(税抜)'!M848="","",IF(ISNUMBER('ユーザー別小売(卸)価格試算(税抜)'!M848),IF(入力!$C$30=1,ROUNDDOWN('ユーザー別小売(卸)価格試算(税抜)'!M848*(1+入力!$C$31/100),-入力!$C$29),IF(入力!$C$30=2,ROUNDUP('ユーザー別小売(卸)価格試算(税抜)'!M848*(1+入力!$C$31/100),-入力!$C$29),IF(入力!$C$30=3,ROUND('ユーザー別小売(卸)価格試算(税抜)'!M848*(1+入力!$C$31/100),-入力!$C$29)))),'ユーザー別小売(卸)価格試算(税抜)'!M848))</f>
        <v/>
      </c>
      <c r="N848" s="761" t="str">
        <f>IF('ユーザー別小売(卸)価格試算(税抜)'!N848="","",IF(ISNUMBER('ユーザー別小売(卸)価格試算(税抜)'!N848),IF(入力!$C$30=1,ROUNDDOWN('ユーザー別小売(卸)価格試算(税抜)'!N848*(1+入力!$C$31/100),-入力!$C$29),IF(入力!$C$30=2,ROUNDUP('ユーザー別小売(卸)価格試算(税抜)'!N848*(1+入力!$C$31/100),-入力!$C$29),IF(入力!$C$30=3,ROUND('ユーザー別小売(卸)価格試算(税抜)'!N848*(1+入力!$C$31/100),-入力!$C$29)))),'ユーザー別小売(卸)価格試算(税抜)'!N848))</f>
        <v/>
      </c>
      <c r="O848" s="762" t="str">
        <f>IF('ユーザー別小売(卸)価格試算(税抜)'!O848="","",IF(ISNUMBER('ユーザー別小売(卸)価格試算(税抜)'!O848),IF(入力!$C$30=1,ROUNDDOWN('ユーザー別小売(卸)価格試算(税抜)'!O848*(1+入力!$C$31/100),-入力!$C$29),IF(入力!$C$30=2,ROUNDUP('ユーザー別小売(卸)価格試算(税抜)'!O848*(1+入力!$C$31/100),-入力!$C$29),IF(入力!$C$30=3,ROUND('ユーザー別小売(卸)価格試算(税抜)'!O848*(1+入力!$C$31/100),-入力!$C$29)))),'ユーザー別小売(卸)価格試算(税抜)'!O848))</f>
        <v/>
      </c>
      <c r="P848" s="757" t="s">
        <v>278</v>
      </c>
      <c r="Q848" s="758"/>
      <c r="R848" s="758"/>
      <c r="S848" s="758"/>
      <c r="T848" s="758"/>
      <c r="U848" s="758"/>
      <c r="V848" s="759"/>
      <c r="W848" s="265"/>
      <c r="X848" s="4"/>
    </row>
    <row r="849" spans="2:24" ht="24" customHeight="1">
      <c r="B849" s="732"/>
      <c r="C849" s="752"/>
      <c r="D849" s="754" t="s">
        <v>865</v>
      </c>
      <c r="E849" s="755"/>
      <c r="F849" s="755"/>
      <c r="G849" s="756"/>
      <c r="H849" s="757" t="s">
        <v>180</v>
      </c>
      <c r="I849" s="758"/>
      <c r="J849" s="758"/>
      <c r="K849" s="759"/>
      <c r="L849" s="760">
        <f>IF('ユーザー別小売(卸)価格試算(税抜)'!L849="","",IF(ISNUMBER('ユーザー別小売(卸)価格試算(税抜)'!L849),IF(入力!$C$30=1,ROUNDDOWN('ユーザー別小売(卸)価格試算(税抜)'!L849*(1+入力!$C$31/100),-入力!$C$29),IF(入力!$C$30=2,ROUNDUP('ユーザー別小売(卸)価格試算(税抜)'!L849*(1+入力!$C$31/100),-入力!$C$29),IF(入力!$C$30=3,ROUND('ユーザー別小売(卸)価格試算(税抜)'!L849*(1+入力!$C$31/100),-入力!$C$29)))),'ユーザー別小売(卸)価格試算(税抜)'!L849))</f>
        <v>97130</v>
      </c>
      <c r="M849" s="761" t="str">
        <f>IF('ユーザー別小売(卸)価格試算(税抜)'!M849="","",IF(ISNUMBER('ユーザー別小売(卸)価格試算(税抜)'!M849),IF(入力!$C$30=1,ROUNDDOWN('ユーザー別小売(卸)価格試算(税抜)'!M849*(1+入力!$C$31/100),-入力!$C$29),IF(入力!$C$30=2,ROUNDUP('ユーザー別小売(卸)価格試算(税抜)'!M849*(1+入力!$C$31/100),-入力!$C$29),IF(入力!$C$30=3,ROUND('ユーザー別小売(卸)価格試算(税抜)'!M849*(1+入力!$C$31/100),-入力!$C$29)))),'ユーザー別小売(卸)価格試算(税抜)'!M849))</f>
        <v/>
      </c>
      <c r="N849" s="761" t="str">
        <f>IF('ユーザー別小売(卸)価格試算(税抜)'!N849="","",IF(ISNUMBER('ユーザー別小売(卸)価格試算(税抜)'!N849),IF(入力!$C$30=1,ROUNDDOWN('ユーザー別小売(卸)価格試算(税抜)'!N849*(1+入力!$C$31/100),-入力!$C$29),IF(入力!$C$30=2,ROUNDUP('ユーザー別小売(卸)価格試算(税抜)'!N849*(1+入力!$C$31/100),-入力!$C$29),IF(入力!$C$30=3,ROUND('ユーザー別小売(卸)価格試算(税抜)'!N849*(1+入力!$C$31/100),-入力!$C$29)))),'ユーザー別小売(卸)価格試算(税抜)'!N849))</f>
        <v/>
      </c>
      <c r="O849" s="762" t="str">
        <f>IF('ユーザー別小売(卸)価格試算(税抜)'!O849="","",IF(ISNUMBER('ユーザー別小売(卸)価格試算(税抜)'!O849),IF(入力!$C$30=1,ROUNDDOWN('ユーザー別小売(卸)価格試算(税抜)'!O849*(1+入力!$C$31/100),-入力!$C$29),IF(入力!$C$30=2,ROUNDUP('ユーザー別小売(卸)価格試算(税抜)'!O849*(1+入力!$C$31/100),-入力!$C$29),IF(入力!$C$30=3,ROUND('ユーザー別小売(卸)価格試算(税抜)'!O849*(1+入力!$C$31/100),-入力!$C$29)))),'ユーザー別小売(卸)価格試算(税抜)'!O849))</f>
        <v/>
      </c>
      <c r="P849" s="757" t="s">
        <v>277</v>
      </c>
      <c r="Q849" s="758"/>
      <c r="R849" s="758"/>
      <c r="S849" s="758"/>
      <c r="T849" s="758"/>
      <c r="U849" s="758"/>
      <c r="V849" s="759"/>
      <c r="W849" s="265"/>
      <c r="X849" s="4"/>
    </row>
    <row r="850" spans="2:24" ht="24" customHeight="1">
      <c r="B850" s="732"/>
      <c r="C850" s="774"/>
      <c r="D850" s="763" t="s">
        <v>1586</v>
      </c>
      <c r="E850" s="764"/>
      <c r="F850" s="764"/>
      <c r="G850" s="765"/>
      <c r="H850" s="766" t="s">
        <v>1043</v>
      </c>
      <c r="I850" s="767"/>
      <c r="J850" s="767"/>
      <c r="K850" s="768"/>
      <c r="L850" s="769">
        <f>IF('ユーザー別小売(卸)価格試算(税抜)'!L850="","",IF(ISNUMBER('ユーザー別小売(卸)価格試算(税抜)'!L850),IF(入力!$C$30=1,ROUNDDOWN('ユーザー別小売(卸)価格試算(税抜)'!L850*(1+入力!$C$31/100),-入力!$C$29),IF(入力!$C$30=2,ROUNDUP('ユーザー別小売(卸)価格試算(税抜)'!L850*(1+入力!$C$31/100),-入力!$C$29),IF(入力!$C$30=3,ROUND('ユーザー別小売(卸)価格試算(税抜)'!L850*(1+入力!$C$31/100),-入力!$C$29)))),'ユーザー別小売(卸)価格試算(税抜)'!L850))</f>
        <v>87340</v>
      </c>
      <c r="M850" s="770" t="str">
        <f>IF('ユーザー別小売(卸)価格試算(税抜)'!M850="","",IF(ISNUMBER('ユーザー別小売(卸)価格試算(税抜)'!M850),IF(入力!$C$30=1,ROUNDDOWN('ユーザー別小売(卸)価格試算(税抜)'!M850*(1+入力!$C$31/100),-入力!$C$29),IF(入力!$C$30=2,ROUNDUP('ユーザー別小売(卸)価格試算(税抜)'!M850*(1+入力!$C$31/100),-入力!$C$29),IF(入力!$C$30=3,ROUND('ユーザー別小売(卸)価格試算(税抜)'!M850*(1+入力!$C$31/100),-入力!$C$29)))),'ユーザー別小売(卸)価格試算(税抜)'!M850))</f>
        <v/>
      </c>
      <c r="N850" s="770" t="str">
        <f>IF('ユーザー別小売(卸)価格試算(税抜)'!N850="","",IF(ISNUMBER('ユーザー別小売(卸)価格試算(税抜)'!N850),IF(入力!$C$30=1,ROUNDDOWN('ユーザー別小売(卸)価格試算(税抜)'!N850*(1+入力!$C$31/100),-入力!$C$29),IF(入力!$C$30=2,ROUNDUP('ユーザー別小売(卸)価格試算(税抜)'!N850*(1+入力!$C$31/100),-入力!$C$29),IF(入力!$C$30=3,ROUND('ユーザー別小売(卸)価格試算(税抜)'!N850*(1+入力!$C$31/100),-入力!$C$29)))),'ユーザー別小売(卸)価格試算(税抜)'!N850))</f>
        <v/>
      </c>
      <c r="O850" s="771" t="str">
        <f>IF('ユーザー別小売(卸)価格試算(税抜)'!O850="","",IF(ISNUMBER('ユーザー別小売(卸)価格試算(税抜)'!O850),IF(入力!$C$30=1,ROUNDDOWN('ユーザー別小売(卸)価格試算(税抜)'!O850*(1+入力!$C$31/100),-入力!$C$29),IF(入力!$C$30=2,ROUNDUP('ユーザー別小売(卸)価格試算(税抜)'!O850*(1+入力!$C$31/100),-入力!$C$29),IF(入力!$C$30=3,ROUND('ユーザー別小売(卸)価格試算(税抜)'!O850*(1+入力!$C$31/100),-入力!$C$29)))),'ユーザー別小売(卸)価格試算(税抜)'!O850))</f>
        <v/>
      </c>
      <c r="P850" s="766" t="s">
        <v>1036</v>
      </c>
      <c r="Q850" s="767"/>
      <c r="R850" s="767"/>
      <c r="S850" s="767"/>
      <c r="T850" s="767"/>
      <c r="U850" s="767"/>
      <c r="V850" s="768"/>
      <c r="W850" s="265"/>
      <c r="X850" s="4"/>
    </row>
    <row r="851" spans="2:24" ht="24" customHeight="1">
      <c r="B851" s="732"/>
      <c r="C851" s="773">
        <v>45</v>
      </c>
      <c r="D851" s="713" t="s">
        <v>1440</v>
      </c>
      <c r="E851" s="714"/>
      <c r="F851" s="714"/>
      <c r="G851" s="715"/>
      <c r="H851" s="716" t="s">
        <v>1032</v>
      </c>
      <c r="I851" s="717"/>
      <c r="J851" s="717"/>
      <c r="K851" s="718"/>
      <c r="L851" s="719">
        <f>IF('ユーザー別小売(卸)価格試算(税抜)'!L851="","",IF(ISNUMBER('ユーザー別小売(卸)価格試算(税抜)'!L851),IF(入力!$C$30=1,ROUNDDOWN('ユーザー別小売(卸)価格試算(税抜)'!L851*(1+入力!$C$31/100),-入力!$C$29),IF(入力!$C$30=2,ROUNDUP('ユーザー別小売(卸)価格試算(税抜)'!L851*(1+入力!$C$31/100),-入力!$C$29),IF(入力!$C$30=3,ROUND('ユーザー別小売(卸)価格試算(税抜)'!L851*(1+入力!$C$31/100),-入力!$C$29)))),'ユーザー別小売(卸)価格試算(税抜)'!L851))</f>
        <v>60720</v>
      </c>
      <c r="M851" s="720" t="str">
        <f>IF('ユーザー別小売(卸)価格試算(税抜)'!M851="","",IF(ISNUMBER('ユーザー別小売(卸)価格試算(税抜)'!M851),IF(入力!$C$30=1,ROUNDDOWN('ユーザー別小売(卸)価格試算(税抜)'!M851*(1+入力!$C$31/100),-入力!$C$29),IF(入力!$C$30=2,ROUNDUP('ユーザー別小売(卸)価格試算(税抜)'!M851*(1+入力!$C$31/100),-入力!$C$29),IF(入力!$C$30=3,ROUND('ユーザー別小売(卸)価格試算(税抜)'!M851*(1+入力!$C$31/100),-入力!$C$29)))),'ユーザー別小売(卸)価格試算(税抜)'!M851))</f>
        <v/>
      </c>
      <c r="N851" s="720" t="str">
        <f>IF('ユーザー別小売(卸)価格試算(税抜)'!N851="","",IF(ISNUMBER('ユーザー別小売(卸)価格試算(税抜)'!N851),IF(入力!$C$30=1,ROUNDDOWN('ユーザー別小売(卸)価格試算(税抜)'!N851*(1+入力!$C$31/100),-入力!$C$29),IF(入力!$C$30=2,ROUNDUP('ユーザー別小売(卸)価格試算(税抜)'!N851*(1+入力!$C$31/100),-入力!$C$29),IF(入力!$C$30=3,ROUND('ユーザー別小売(卸)価格試算(税抜)'!N851*(1+入力!$C$31/100),-入力!$C$29)))),'ユーザー別小売(卸)価格試算(税抜)'!N851))</f>
        <v/>
      </c>
      <c r="O851" s="721" t="str">
        <f>IF('ユーザー別小売(卸)価格試算(税抜)'!O851="","",IF(ISNUMBER('ユーザー別小売(卸)価格試算(税抜)'!O851),IF(入力!$C$30=1,ROUNDDOWN('ユーザー別小売(卸)価格試算(税抜)'!O851*(1+入力!$C$31/100),-入力!$C$29),IF(入力!$C$30=2,ROUNDUP('ユーザー別小売(卸)価格試算(税抜)'!O851*(1+入力!$C$31/100),-入力!$C$29),IF(入力!$C$30=3,ROUND('ユーザー別小売(卸)価格試算(税抜)'!O851*(1+入力!$C$31/100),-入力!$C$29)))),'ユーザー別小売(卸)価格試算(税抜)'!O851))</f>
        <v/>
      </c>
      <c r="P851" s="716" t="s">
        <v>278</v>
      </c>
      <c r="Q851" s="717"/>
      <c r="R851" s="717"/>
      <c r="S851" s="717"/>
      <c r="T851" s="717"/>
      <c r="U851" s="717"/>
      <c r="V851" s="718"/>
      <c r="W851" s="265"/>
      <c r="X851" s="4"/>
    </row>
    <row r="852" spans="2:24" ht="24" customHeight="1">
      <c r="B852" s="732"/>
      <c r="C852" s="752"/>
      <c r="D852" s="754" t="s">
        <v>1587</v>
      </c>
      <c r="E852" s="755"/>
      <c r="F852" s="755"/>
      <c r="G852" s="756"/>
      <c r="H852" s="757" t="s">
        <v>1043</v>
      </c>
      <c r="I852" s="758"/>
      <c r="J852" s="758"/>
      <c r="K852" s="759"/>
      <c r="L852" s="760">
        <f>IF('ユーザー別小売(卸)価格試算(税抜)'!L852="","",IF(ISNUMBER('ユーザー別小売(卸)価格試算(税抜)'!L852),IF(入力!$C$30=1,ROUNDDOWN('ユーザー別小売(卸)価格試算(税抜)'!L852*(1+入力!$C$31/100),-入力!$C$29),IF(入力!$C$30=2,ROUNDUP('ユーザー別小売(卸)価格試算(税抜)'!L852*(1+入力!$C$31/100),-入力!$C$29),IF(入力!$C$30=3,ROUND('ユーザー別小売(卸)価格試算(税抜)'!L852*(1+入力!$C$31/100),-入力!$C$29)))),'ユーザー別小売(卸)価格試算(税抜)'!L852))</f>
        <v>71830</v>
      </c>
      <c r="M852" s="761" t="str">
        <f>IF('ユーザー別小売(卸)価格試算(税抜)'!M852="","",IF(ISNUMBER('ユーザー別小売(卸)価格試算(税抜)'!M852),IF(入力!$C$30=1,ROUNDDOWN('ユーザー別小売(卸)価格試算(税抜)'!M852*(1+入力!$C$31/100),-入力!$C$29),IF(入力!$C$30=2,ROUNDUP('ユーザー別小売(卸)価格試算(税抜)'!M852*(1+入力!$C$31/100),-入力!$C$29),IF(入力!$C$30=3,ROUND('ユーザー別小売(卸)価格試算(税抜)'!M852*(1+入力!$C$31/100),-入力!$C$29)))),'ユーザー別小売(卸)価格試算(税抜)'!M852))</f>
        <v/>
      </c>
      <c r="N852" s="761" t="str">
        <f>IF('ユーザー別小売(卸)価格試算(税抜)'!N852="","",IF(ISNUMBER('ユーザー別小売(卸)価格試算(税抜)'!N852),IF(入力!$C$30=1,ROUNDDOWN('ユーザー別小売(卸)価格試算(税抜)'!N852*(1+入力!$C$31/100),-入力!$C$29),IF(入力!$C$30=2,ROUNDUP('ユーザー別小売(卸)価格試算(税抜)'!N852*(1+入力!$C$31/100),-入力!$C$29),IF(入力!$C$30=3,ROUND('ユーザー別小売(卸)価格試算(税抜)'!N852*(1+入力!$C$31/100),-入力!$C$29)))),'ユーザー別小売(卸)価格試算(税抜)'!N852))</f>
        <v/>
      </c>
      <c r="O852" s="762" t="str">
        <f>IF('ユーザー別小売(卸)価格試算(税抜)'!O852="","",IF(ISNUMBER('ユーザー別小売(卸)価格試算(税抜)'!O852),IF(入力!$C$30=1,ROUNDDOWN('ユーザー別小売(卸)価格試算(税抜)'!O852*(1+入力!$C$31/100),-入力!$C$29),IF(入力!$C$30=2,ROUNDUP('ユーザー別小売(卸)価格試算(税抜)'!O852*(1+入力!$C$31/100),-入力!$C$29),IF(入力!$C$30=3,ROUND('ユーザー別小売(卸)価格試算(税抜)'!O852*(1+入力!$C$31/100),-入力!$C$29)))),'ユーザー別小売(卸)価格試算(税抜)'!O852))</f>
        <v/>
      </c>
      <c r="P852" s="757" t="s">
        <v>1036</v>
      </c>
      <c r="Q852" s="758"/>
      <c r="R852" s="758"/>
      <c r="S852" s="758"/>
      <c r="T852" s="758"/>
      <c r="U852" s="758"/>
      <c r="V852" s="759"/>
      <c r="W852" s="265"/>
      <c r="X852" s="4"/>
    </row>
    <row r="853" spans="2:24" ht="24" customHeight="1">
      <c r="B853" s="732"/>
      <c r="C853" s="752"/>
      <c r="D853" s="754" t="s">
        <v>2126</v>
      </c>
      <c r="E853" s="755"/>
      <c r="F853" s="755"/>
      <c r="G853" s="756"/>
      <c r="H853" s="757" t="s">
        <v>151</v>
      </c>
      <c r="I853" s="758"/>
      <c r="J853" s="758"/>
      <c r="K853" s="759"/>
      <c r="L853" s="760">
        <f>IF('ユーザー別小売(卸)価格試算(税抜)'!L853="","",IF(ISNUMBER('ユーザー別小売(卸)価格試算(税抜)'!L853),IF(入力!$C$30=1,ROUNDDOWN('ユーザー別小売(卸)価格試算(税抜)'!L853*(1+入力!$C$31/100),-入力!$C$29),IF(入力!$C$30=2,ROUNDUP('ユーザー別小売(卸)価格試算(税抜)'!L853*(1+入力!$C$31/100),-入力!$C$29),IF(入力!$C$30=3,ROUND('ユーザー別小売(卸)価格試算(税抜)'!L853*(1+入力!$C$31/100),-入力!$C$29)))),'ユーザー別小売(卸)価格試算(税抜)'!L853))</f>
        <v>72270</v>
      </c>
      <c r="M853" s="761" t="str">
        <f>IF('ユーザー別小売(卸)価格試算(税抜)'!M853="","",IF(ISNUMBER('ユーザー別小売(卸)価格試算(税抜)'!M853),IF(入力!$C$30=1,ROUNDDOWN('ユーザー別小売(卸)価格試算(税抜)'!M853*(1+入力!$C$31/100),-入力!$C$29),IF(入力!$C$30=2,ROUNDUP('ユーザー別小売(卸)価格試算(税抜)'!M853*(1+入力!$C$31/100),-入力!$C$29),IF(入力!$C$30=3,ROUND('ユーザー別小売(卸)価格試算(税抜)'!M853*(1+入力!$C$31/100),-入力!$C$29)))),'ユーザー別小売(卸)価格試算(税抜)'!M853))</f>
        <v/>
      </c>
      <c r="N853" s="761" t="str">
        <f>IF('ユーザー別小売(卸)価格試算(税抜)'!N853="","",IF(ISNUMBER('ユーザー別小売(卸)価格試算(税抜)'!N853),IF(入力!$C$30=1,ROUNDDOWN('ユーザー別小売(卸)価格試算(税抜)'!N853*(1+入力!$C$31/100),-入力!$C$29),IF(入力!$C$30=2,ROUNDUP('ユーザー別小売(卸)価格試算(税抜)'!N853*(1+入力!$C$31/100),-入力!$C$29),IF(入力!$C$30=3,ROUND('ユーザー別小売(卸)価格試算(税抜)'!N853*(1+入力!$C$31/100),-入力!$C$29)))),'ユーザー別小売(卸)価格試算(税抜)'!N853))</f>
        <v/>
      </c>
      <c r="O853" s="762" t="str">
        <f>IF('ユーザー別小売(卸)価格試算(税抜)'!O853="","",IF(ISNUMBER('ユーザー別小売(卸)価格試算(税抜)'!O853),IF(入力!$C$30=1,ROUNDDOWN('ユーザー別小売(卸)価格試算(税抜)'!O853*(1+入力!$C$31/100),-入力!$C$29),IF(入力!$C$30=2,ROUNDUP('ユーザー別小売(卸)価格試算(税抜)'!O853*(1+入力!$C$31/100),-入力!$C$29),IF(入力!$C$30=3,ROUND('ユーザー別小売(卸)価格試算(税抜)'!O853*(1+入力!$C$31/100),-入力!$C$29)))),'ユーザー別小売(卸)価格試算(税抜)'!O853))</f>
        <v/>
      </c>
      <c r="P853" s="757" t="s">
        <v>533</v>
      </c>
      <c r="Q853" s="758"/>
      <c r="R853" s="758"/>
      <c r="S853" s="758"/>
      <c r="T853" s="758"/>
      <c r="U853" s="758"/>
      <c r="V853" s="759"/>
      <c r="W853" s="265"/>
      <c r="X853" s="4"/>
    </row>
    <row r="854" spans="2:24" ht="24" customHeight="1">
      <c r="B854" s="732"/>
      <c r="C854" s="774"/>
      <c r="D854" s="763" t="s">
        <v>1200</v>
      </c>
      <c r="E854" s="764"/>
      <c r="F854" s="764"/>
      <c r="G854" s="765"/>
      <c r="H854" s="766" t="s">
        <v>575</v>
      </c>
      <c r="I854" s="767"/>
      <c r="J854" s="767"/>
      <c r="K854" s="768"/>
      <c r="L854" s="769">
        <f>IF('ユーザー別小売(卸)価格試算(税抜)'!L854="","",IF(ISNUMBER('ユーザー別小売(卸)価格試算(税抜)'!L854),IF(入力!$C$30=1,ROUNDDOWN('ユーザー別小売(卸)価格試算(税抜)'!L854*(1+入力!$C$31/100),-入力!$C$29),IF(入力!$C$30=2,ROUNDUP('ユーザー別小売(卸)価格試算(税抜)'!L854*(1+入力!$C$31/100),-入力!$C$29),IF(入力!$C$30=3,ROUND('ユーザー別小売(卸)価格試算(税抜)'!L854*(1+入力!$C$31/100),-入力!$C$29)))),'ユーザー別小売(卸)価格試算(税抜)'!L854))</f>
        <v>75680</v>
      </c>
      <c r="M854" s="770" t="str">
        <f>IF('ユーザー別小売(卸)価格試算(税抜)'!M854="","",IF(ISNUMBER('ユーザー別小売(卸)価格試算(税抜)'!M854),IF(入力!$C$30=1,ROUNDDOWN('ユーザー別小売(卸)価格試算(税抜)'!M854*(1+入力!$C$31/100),-入力!$C$29),IF(入力!$C$30=2,ROUNDUP('ユーザー別小売(卸)価格試算(税抜)'!M854*(1+入力!$C$31/100),-入力!$C$29),IF(入力!$C$30=3,ROUND('ユーザー別小売(卸)価格試算(税抜)'!M854*(1+入力!$C$31/100),-入力!$C$29)))),'ユーザー別小売(卸)価格試算(税抜)'!M854))</f>
        <v/>
      </c>
      <c r="N854" s="770" t="str">
        <f>IF('ユーザー別小売(卸)価格試算(税抜)'!N854="","",IF(ISNUMBER('ユーザー別小売(卸)価格試算(税抜)'!N854),IF(入力!$C$30=1,ROUNDDOWN('ユーザー別小売(卸)価格試算(税抜)'!N854*(1+入力!$C$31/100),-入力!$C$29),IF(入力!$C$30=2,ROUNDUP('ユーザー別小売(卸)価格試算(税抜)'!N854*(1+入力!$C$31/100),-入力!$C$29),IF(入力!$C$30=3,ROUND('ユーザー別小売(卸)価格試算(税抜)'!N854*(1+入力!$C$31/100),-入力!$C$29)))),'ユーザー別小売(卸)価格試算(税抜)'!N854))</f>
        <v/>
      </c>
      <c r="O854" s="771" t="str">
        <f>IF('ユーザー別小売(卸)価格試算(税抜)'!O854="","",IF(ISNUMBER('ユーザー別小売(卸)価格試算(税抜)'!O854),IF(入力!$C$30=1,ROUNDDOWN('ユーザー別小売(卸)価格試算(税抜)'!O854*(1+入力!$C$31/100),-入力!$C$29),IF(入力!$C$30=2,ROUNDUP('ユーザー別小売(卸)価格試算(税抜)'!O854*(1+入力!$C$31/100),-入力!$C$29),IF(入力!$C$30=3,ROUND('ユーザー別小売(卸)価格試算(税抜)'!O854*(1+入力!$C$31/100),-入力!$C$29)))),'ユーザー別小売(卸)価格試算(税抜)'!O854))</f>
        <v/>
      </c>
      <c r="P854" s="766" t="s">
        <v>279</v>
      </c>
      <c r="Q854" s="767"/>
      <c r="R854" s="767"/>
      <c r="S854" s="767"/>
      <c r="T854" s="767"/>
      <c r="U854" s="767"/>
      <c r="V854" s="768"/>
      <c r="W854" s="265"/>
      <c r="X854" s="4"/>
    </row>
    <row r="855" spans="2:24" ht="24" customHeight="1">
      <c r="B855" s="732"/>
      <c r="C855" s="773">
        <v>50</v>
      </c>
      <c r="D855" s="713" t="s">
        <v>1182</v>
      </c>
      <c r="E855" s="714"/>
      <c r="F855" s="714"/>
      <c r="G855" s="715"/>
      <c r="H855" s="716" t="s">
        <v>2129</v>
      </c>
      <c r="I855" s="717"/>
      <c r="J855" s="717"/>
      <c r="K855" s="718"/>
      <c r="L855" s="719">
        <f>IF('ユーザー別小売(卸)価格試算(税抜)'!L855="","",IF(ISNUMBER('ユーザー別小売(卸)価格試算(税抜)'!L855),IF(入力!$E$30=1,ROUNDDOWN('ユーザー別小売(卸)価格試算(税抜)'!L855*(1+入力!$E$31/100),-入力!$E$29),IF(入力!$E$30=2,ROUNDUP('ユーザー別小売(卸)価格試算(税抜)'!L855*(1+入力!$E$31/100),-入力!$E$29),IF(入力!$E$30=3,ROUND('ユーザー別小売(卸)価格試算(税抜)'!L855*(1+入力!$E$31/100),-入力!$E$29)))),'ユーザー別小売(卸)価格試算(税抜)'!L855))</f>
        <v>75570</v>
      </c>
      <c r="M855" s="720" t="str">
        <f>IF('ユーザー別小売(卸)価格試算(税抜)'!M855="","",IF(ISNUMBER('ユーザー別小売(卸)価格試算(税抜)'!M855),IF(入力!$E$30=1,ROUNDDOWN('ユーザー別小売(卸)価格試算(税抜)'!M855*(1+入力!$E$31/100),-入力!$E$29),IF(入力!$E$30=2,ROUNDUP('ユーザー別小売(卸)価格試算(税抜)'!M855*(1+入力!$E$31/100),-入力!$E$29),IF(入力!$E$30=3,ROUND('ユーザー別小売(卸)価格試算(税抜)'!M855*(1+入力!$E$31/100),-入力!$E$29)))),'ユーザー別小売(卸)価格試算(税抜)'!M855))</f>
        <v/>
      </c>
      <c r="N855" s="720" t="str">
        <f>IF('ユーザー別小売(卸)価格試算(税抜)'!N855="","",IF(ISNUMBER('ユーザー別小売(卸)価格試算(税抜)'!N855),IF(入力!$E$30=1,ROUNDDOWN('ユーザー別小売(卸)価格試算(税抜)'!N855*(1+入力!$E$31/100),-入力!$E$29),IF(入力!$E$30=2,ROUNDUP('ユーザー別小売(卸)価格試算(税抜)'!N855*(1+入力!$E$31/100),-入力!$E$29),IF(入力!$E$30=3,ROUND('ユーザー別小売(卸)価格試算(税抜)'!N855*(1+入力!$E$31/100),-入力!$E$29)))),'ユーザー別小売(卸)価格試算(税抜)'!N855))</f>
        <v/>
      </c>
      <c r="O855" s="721" t="str">
        <f>IF('ユーザー別小売(卸)価格試算(税抜)'!O855="","",IF(ISNUMBER('ユーザー別小売(卸)価格試算(税抜)'!O855),IF(入力!$E$30=1,ROUNDDOWN('ユーザー別小売(卸)価格試算(税抜)'!O855*(1+入力!$E$31/100),-入力!$E$29),IF(入力!$E$30=2,ROUNDUP('ユーザー別小売(卸)価格試算(税抜)'!O855*(1+入力!$E$31/100),-入力!$E$29),IF(入力!$E$30=3,ROUND('ユーザー別小売(卸)価格試算(税抜)'!O855*(1+入力!$E$31/100),-入力!$E$29)))),'ユーザー別小売(卸)価格試算(税抜)'!O855))</f>
        <v/>
      </c>
      <c r="P855" s="716" t="s">
        <v>433</v>
      </c>
      <c r="Q855" s="717"/>
      <c r="R855" s="717"/>
      <c r="S855" s="717"/>
      <c r="T855" s="717"/>
      <c r="U855" s="717"/>
      <c r="V855" s="718"/>
      <c r="W855" s="265"/>
      <c r="X855" s="4"/>
    </row>
    <row r="856" spans="2:24" ht="24" customHeight="1" thickBot="1">
      <c r="B856" s="733"/>
      <c r="C856" s="753"/>
      <c r="D856" s="722" t="s">
        <v>1525</v>
      </c>
      <c r="E856" s="723"/>
      <c r="F856" s="723"/>
      <c r="G856" s="724"/>
      <c r="H856" s="725" t="s">
        <v>1032</v>
      </c>
      <c r="I856" s="726"/>
      <c r="J856" s="726"/>
      <c r="K856" s="727"/>
      <c r="L856" s="728">
        <f>IF('ユーザー別小売(卸)価格試算(税抜)'!L856="","",IF(ISNUMBER('ユーザー別小売(卸)価格試算(税抜)'!L856),IF(入力!$C$30=1,ROUNDDOWN('ユーザー別小売(卸)価格試算(税抜)'!L856*(1+入力!$C$31/100),-入力!$C$29),IF(入力!$C$30=2,ROUNDUP('ユーザー別小売(卸)価格試算(税抜)'!L856*(1+入力!$C$31/100),-入力!$C$29),IF(入力!$C$30=3,ROUND('ユーザー別小売(卸)価格試算(税抜)'!L856*(1+入力!$C$31/100),-入力!$C$29)))),'ユーザー別小売(卸)価格試算(税抜)'!L856))</f>
        <v>75570</v>
      </c>
      <c r="M856" s="729" t="str">
        <f>IF('ユーザー別小売(卸)価格試算(税抜)'!M856="","",IF(ISNUMBER('ユーザー別小売(卸)価格試算(税抜)'!M856),IF(入力!$C$30=1,ROUNDDOWN('ユーザー別小売(卸)価格試算(税抜)'!M856*(1+入力!$C$31/100),-入力!$C$29),IF(入力!$C$30=2,ROUNDUP('ユーザー別小売(卸)価格試算(税抜)'!M856*(1+入力!$C$31/100),-入力!$C$29),IF(入力!$C$30=3,ROUND('ユーザー別小売(卸)価格試算(税抜)'!M856*(1+入力!$C$31/100),-入力!$C$29)))),'ユーザー別小売(卸)価格試算(税抜)'!M856))</f>
        <v/>
      </c>
      <c r="N856" s="729" t="str">
        <f>IF('ユーザー別小売(卸)価格試算(税抜)'!N856="","",IF(ISNUMBER('ユーザー別小売(卸)価格試算(税抜)'!N856),IF(入力!$C$30=1,ROUNDDOWN('ユーザー別小売(卸)価格試算(税抜)'!N856*(1+入力!$C$31/100),-入力!$C$29),IF(入力!$C$30=2,ROUNDUP('ユーザー別小売(卸)価格試算(税抜)'!N856*(1+入力!$C$31/100),-入力!$C$29),IF(入力!$C$30=3,ROUND('ユーザー別小売(卸)価格試算(税抜)'!N856*(1+入力!$C$31/100),-入力!$C$29)))),'ユーザー別小売(卸)価格試算(税抜)'!N856))</f>
        <v/>
      </c>
      <c r="O856" s="730" t="str">
        <f>IF('ユーザー別小売(卸)価格試算(税抜)'!O856="","",IF(ISNUMBER('ユーザー別小売(卸)価格試算(税抜)'!O856),IF(入力!$C$30=1,ROUNDDOWN('ユーザー別小売(卸)価格試算(税抜)'!O856*(1+入力!$C$31/100),-入力!$C$29),IF(入力!$C$30=2,ROUNDUP('ユーザー別小売(卸)価格試算(税抜)'!O856*(1+入力!$C$31/100),-入力!$C$29),IF(入力!$C$30=3,ROUND('ユーザー別小売(卸)価格試算(税抜)'!O856*(1+入力!$C$31/100),-入力!$C$29)))),'ユーザー別小売(卸)価格試算(税抜)'!O856))</f>
        <v/>
      </c>
      <c r="P856" s="725" t="s">
        <v>433</v>
      </c>
      <c r="Q856" s="726"/>
      <c r="R856" s="726"/>
      <c r="S856" s="726"/>
      <c r="T856" s="726"/>
      <c r="U856" s="726"/>
      <c r="V856" s="727"/>
      <c r="W856" s="265"/>
      <c r="X856" s="4"/>
    </row>
    <row r="857" spans="2:24" ht="24" customHeight="1">
      <c r="B857" s="731">
        <v>19</v>
      </c>
      <c r="C857" s="772">
        <v>35</v>
      </c>
      <c r="D857" s="713" t="s">
        <v>1235</v>
      </c>
      <c r="E857" s="714"/>
      <c r="F857" s="714"/>
      <c r="G857" s="715"/>
      <c r="H857" s="716" t="s">
        <v>1033</v>
      </c>
      <c r="I857" s="717"/>
      <c r="J857" s="717"/>
      <c r="K857" s="718"/>
      <c r="L857" s="719">
        <f>IF('ユーザー別小売(卸)価格試算(税抜)'!L857="","",IF(ISNUMBER('ユーザー別小売(卸)価格試算(税抜)'!L857),IF(入力!$C$30=1,ROUNDDOWN('ユーザー別小売(卸)価格試算(税抜)'!L857*(1+入力!$C$31/100),-入力!$C$29),IF(入力!$C$30=2,ROUNDUP('ユーザー別小売(卸)価格試算(税抜)'!L857*(1+入力!$C$31/100),-入力!$C$29),IF(入力!$C$30=3,ROUND('ユーザー別小売(卸)価格試算(税抜)'!L857*(1+入力!$C$31/100),-入力!$C$29)))),'ユーザー別小売(卸)価格試算(税抜)'!L857))</f>
        <v>70620</v>
      </c>
      <c r="M857" s="720" t="str">
        <f>IF('ユーザー別小売(卸)価格試算(税抜)'!M857="","",IF(ISNUMBER('ユーザー別小売(卸)価格試算(税抜)'!M857),IF(入力!$C$30=1,ROUNDDOWN('ユーザー別小売(卸)価格試算(税抜)'!M857*(1+入力!$C$31/100),-入力!$C$29),IF(入力!$C$30=2,ROUNDUP('ユーザー別小売(卸)価格試算(税抜)'!M857*(1+入力!$C$31/100),-入力!$C$29),IF(入力!$C$30=3,ROUND('ユーザー別小売(卸)価格試算(税抜)'!M857*(1+入力!$C$31/100),-入力!$C$29)))),'ユーザー別小売(卸)価格試算(税抜)'!M857))</f>
        <v/>
      </c>
      <c r="N857" s="720" t="str">
        <f>IF('ユーザー別小売(卸)価格試算(税抜)'!N857="","",IF(ISNUMBER('ユーザー別小売(卸)価格試算(税抜)'!N857),IF(入力!$C$30=1,ROUNDDOWN('ユーザー別小売(卸)価格試算(税抜)'!N857*(1+入力!$C$31/100),-入力!$C$29),IF(入力!$C$30=2,ROUNDUP('ユーザー別小売(卸)価格試算(税抜)'!N857*(1+入力!$C$31/100),-入力!$C$29),IF(入力!$C$30=3,ROUND('ユーザー別小売(卸)価格試算(税抜)'!N857*(1+入力!$C$31/100),-入力!$C$29)))),'ユーザー別小売(卸)価格試算(税抜)'!N857))</f>
        <v/>
      </c>
      <c r="O857" s="721" t="str">
        <f>IF('ユーザー別小売(卸)価格試算(税抜)'!O857="","",IF(ISNUMBER('ユーザー別小売(卸)価格試算(税抜)'!O857),IF(入力!$C$30=1,ROUNDDOWN('ユーザー別小売(卸)価格試算(税抜)'!O857*(1+入力!$C$31/100),-入力!$C$29),IF(入力!$C$30=2,ROUNDUP('ユーザー別小売(卸)価格試算(税抜)'!O857*(1+入力!$C$31/100),-入力!$C$29),IF(入力!$C$30=3,ROUND('ユーザー別小売(卸)価格試算(税抜)'!O857*(1+入力!$C$31/100),-入力!$C$29)))),'ユーザー別小売(卸)価格試算(税抜)'!O857))</f>
        <v/>
      </c>
      <c r="P857" s="716" t="s">
        <v>534</v>
      </c>
      <c r="Q857" s="717"/>
      <c r="R857" s="717"/>
      <c r="S857" s="717"/>
      <c r="T857" s="717"/>
      <c r="U857" s="717"/>
      <c r="V857" s="718"/>
      <c r="W857" s="265"/>
      <c r="X857" s="4"/>
    </row>
    <row r="858" spans="2:24" ht="24" customHeight="1">
      <c r="B858" s="732"/>
      <c r="C858" s="752"/>
      <c r="D858" s="754" t="s">
        <v>1517</v>
      </c>
      <c r="E858" s="755"/>
      <c r="F858" s="755"/>
      <c r="G858" s="756"/>
      <c r="H858" s="757" t="s">
        <v>1141</v>
      </c>
      <c r="I858" s="758"/>
      <c r="J858" s="758"/>
      <c r="K858" s="759"/>
      <c r="L858" s="760">
        <f>IF('ユーザー別小売(卸)価格試算(税抜)'!L858="","",IF(ISNUMBER('ユーザー別小売(卸)価格試算(税抜)'!L858),IF(入力!$C$30=1,ROUNDDOWN('ユーザー別小売(卸)価格試算(税抜)'!L858*(1+入力!$C$31/100),-入力!$C$29),IF(入力!$C$30=2,ROUNDUP('ユーザー別小売(卸)価格試算(税抜)'!L858*(1+入力!$C$31/100),-入力!$C$29),IF(入力!$C$30=3,ROUND('ユーザー別小売(卸)価格試算(税抜)'!L858*(1+入力!$C$31/100),-入力!$C$29)))),'ユーザー別小売(卸)価格試算(税抜)'!L858))</f>
        <v>71830</v>
      </c>
      <c r="M858" s="761" t="str">
        <f>IF('ユーザー別小売(卸)価格試算(税抜)'!M858="","",IF(ISNUMBER('ユーザー別小売(卸)価格試算(税抜)'!M858),IF(入力!$C$30=1,ROUNDDOWN('ユーザー別小売(卸)価格試算(税抜)'!M858*(1+入力!$C$31/100),-入力!$C$29),IF(入力!$C$30=2,ROUNDUP('ユーザー別小売(卸)価格試算(税抜)'!M858*(1+入力!$C$31/100),-入力!$C$29),IF(入力!$C$30=3,ROUND('ユーザー別小売(卸)価格試算(税抜)'!M858*(1+入力!$C$31/100),-入力!$C$29)))),'ユーザー別小売(卸)価格試算(税抜)'!M858))</f>
        <v/>
      </c>
      <c r="N858" s="761" t="str">
        <f>IF('ユーザー別小売(卸)価格試算(税抜)'!N858="","",IF(ISNUMBER('ユーザー別小売(卸)価格試算(税抜)'!N858),IF(入力!$C$30=1,ROUNDDOWN('ユーザー別小売(卸)価格試算(税抜)'!N858*(1+入力!$C$31/100),-入力!$C$29),IF(入力!$C$30=2,ROUNDUP('ユーザー別小売(卸)価格試算(税抜)'!N858*(1+入力!$C$31/100),-入力!$C$29),IF(入力!$C$30=3,ROUND('ユーザー別小売(卸)価格試算(税抜)'!N858*(1+入力!$C$31/100),-入力!$C$29)))),'ユーザー別小売(卸)価格試算(税抜)'!N858))</f>
        <v/>
      </c>
      <c r="O858" s="762" t="str">
        <f>IF('ユーザー別小売(卸)価格試算(税抜)'!O858="","",IF(ISNUMBER('ユーザー別小売(卸)価格試算(税抜)'!O858),IF(入力!$C$30=1,ROUNDDOWN('ユーザー別小売(卸)価格試算(税抜)'!O858*(1+入力!$C$31/100),-入力!$C$29),IF(入力!$C$30=2,ROUNDUP('ユーザー別小売(卸)価格試算(税抜)'!O858*(1+入力!$C$31/100),-入力!$C$29),IF(入力!$C$30=3,ROUND('ユーザー別小売(卸)価格試算(税抜)'!O858*(1+入力!$C$31/100),-入力!$C$29)))),'ユーザー別小売(卸)価格試算(税抜)'!O858))</f>
        <v/>
      </c>
      <c r="P858" s="757" t="s">
        <v>264</v>
      </c>
      <c r="Q858" s="758"/>
      <c r="R858" s="758"/>
      <c r="S858" s="758"/>
      <c r="T858" s="758"/>
      <c r="U858" s="758"/>
      <c r="V858" s="759"/>
      <c r="W858" s="265"/>
      <c r="X858" s="4"/>
    </row>
    <row r="859" spans="2:24" ht="24" customHeight="1">
      <c r="B859" s="732"/>
      <c r="C859" s="752"/>
      <c r="D859" s="754" t="s">
        <v>1238</v>
      </c>
      <c r="E859" s="755"/>
      <c r="F859" s="755"/>
      <c r="G859" s="756"/>
      <c r="H859" s="757" t="s">
        <v>1034</v>
      </c>
      <c r="I859" s="758"/>
      <c r="J859" s="758"/>
      <c r="K859" s="759"/>
      <c r="L859" s="760">
        <f>IF('ユーザー別小売(卸)価格試算(税抜)'!L859="","",IF(ISNUMBER('ユーザー別小売(卸)価格試算(税抜)'!L859),IF(入力!$C$30=1,ROUNDDOWN('ユーザー別小売(卸)価格試算(税抜)'!L859*(1+入力!$C$31/100),-入力!$C$29),IF(入力!$C$30=2,ROUNDUP('ユーザー別小売(卸)価格試算(税抜)'!L859*(1+入力!$C$31/100),-入力!$C$29),IF(入力!$C$30=3,ROUND('ユーザー別小売(卸)価格試算(税抜)'!L859*(1+入力!$C$31/100),-入力!$C$29)))),'ユーザー別小売(卸)価格試算(税抜)'!L859))</f>
        <v>71830</v>
      </c>
      <c r="M859" s="761" t="str">
        <f>IF('ユーザー別小売(卸)価格試算(税抜)'!M859="","",IF(ISNUMBER('ユーザー別小売(卸)価格試算(税抜)'!M859),IF(入力!$C$30=1,ROUNDDOWN('ユーザー別小売(卸)価格試算(税抜)'!M859*(1+入力!$C$31/100),-入力!$C$29),IF(入力!$C$30=2,ROUNDUP('ユーザー別小売(卸)価格試算(税抜)'!M859*(1+入力!$C$31/100),-入力!$C$29),IF(入力!$C$30=3,ROUND('ユーザー別小売(卸)価格試算(税抜)'!M859*(1+入力!$C$31/100),-入力!$C$29)))),'ユーザー別小売(卸)価格試算(税抜)'!M859))</f>
        <v/>
      </c>
      <c r="N859" s="761" t="str">
        <f>IF('ユーザー別小売(卸)価格試算(税抜)'!N859="","",IF(ISNUMBER('ユーザー別小売(卸)価格試算(税抜)'!N859),IF(入力!$C$30=1,ROUNDDOWN('ユーザー別小売(卸)価格試算(税抜)'!N859*(1+入力!$C$31/100),-入力!$C$29),IF(入力!$C$30=2,ROUNDUP('ユーザー別小売(卸)価格試算(税抜)'!N859*(1+入力!$C$31/100),-入力!$C$29),IF(入力!$C$30=3,ROUND('ユーザー別小売(卸)価格試算(税抜)'!N859*(1+入力!$C$31/100),-入力!$C$29)))),'ユーザー別小売(卸)価格試算(税抜)'!N859))</f>
        <v/>
      </c>
      <c r="O859" s="762" t="str">
        <f>IF('ユーザー別小売(卸)価格試算(税抜)'!O859="","",IF(ISNUMBER('ユーザー別小売(卸)価格試算(税抜)'!O859),IF(入力!$C$30=1,ROUNDDOWN('ユーザー別小売(卸)価格試算(税抜)'!O859*(1+入力!$C$31/100),-入力!$C$29),IF(入力!$C$30=2,ROUNDUP('ユーザー別小売(卸)価格試算(税抜)'!O859*(1+入力!$C$31/100),-入力!$C$29),IF(入力!$C$30=3,ROUND('ユーザー別小売(卸)価格試算(税抜)'!O859*(1+入力!$C$31/100),-入力!$C$29)))),'ユーザー別小売(卸)価格試算(税抜)'!O859))</f>
        <v/>
      </c>
      <c r="P859" s="757" t="s">
        <v>386</v>
      </c>
      <c r="Q859" s="758"/>
      <c r="R859" s="758"/>
      <c r="S859" s="758"/>
      <c r="T859" s="758"/>
      <c r="U859" s="758"/>
      <c r="V859" s="759"/>
      <c r="W859" s="265"/>
      <c r="X859" s="4"/>
    </row>
    <row r="860" spans="2:24" ht="24" customHeight="1">
      <c r="B860" s="732"/>
      <c r="C860" s="752"/>
      <c r="D860" s="754" t="s">
        <v>1238</v>
      </c>
      <c r="E860" s="755"/>
      <c r="F860" s="755"/>
      <c r="G860" s="756"/>
      <c r="H860" s="757" t="s">
        <v>1033</v>
      </c>
      <c r="I860" s="758"/>
      <c r="J860" s="758"/>
      <c r="K860" s="759"/>
      <c r="L860" s="760">
        <f>IF('ユーザー別小売(卸)価格試算(税抜)'!L860="","",IF(ISNUMBER('ユーザー別小売(卸)価格試算(税抜)'!L860),IF(入力!$C$30=1,ROUNDDOWN('ユーザー別小売(卸)価格試算(税抜)'!L860*(1+入力!$C$31/100),-入力!$C$29),IF(入力!$C$30=2,ROUNDUP('ユーザー別小売(卸)価格試算(税抜)'!L860*(1+入力!$C$31/100),-入力!$C$29),IF(入力!$C$30=3,ROUND('ユーザー別小売(卸)価格試算(税抜)'!L860*(1+入力!$C$31/100),-入力!$C$29)))),'ユーザー別小売(卸)価格試算(税抜)'!L860))</f>
        <v>71830</v>
      </c>
      <c r="M860" s="761" t="str">
        <f>IF('ユーザー別小売(卸)価格試算(税抜)'!M860="","",IF(ISNUMBER('ユーザー別小売(卸)価格試算(税抜)'!M860),IF(入力!$C$30=1,ROUNDDOWN('ユーザー別小売(卸)価格試算(税抜)'!M860*(1+入力!$C$31/100),-入力!$C$29),IF(入力!$C$30=2,ROUNDUP('ユーザー別小売(卸)価格試算(税抜)'!M860*(1+入力!$C$31/100),-入力!$C$29),IF(入力!$C$30=3,ROUND('ユーザー別小売(卸)価格試算(税抜)'!M860*(1+入力!$C$31/100),-入力!$C$29)))),'ユーザー別小売(卸)価格試算(税抜)'!M860))</f>
        <v/>
      </c>
      <c r="N860" s="761" t="str">
        <f>IF('ユーザー別小売(卸)価格試算(税抜)'!N860="","",IF(ISNUMBER('ユーザー別小売(卸)価格試算(税抜)'!N860),IF(入力!$C$30=1,ROUNDDOWN('ユーザー別小売(卸)価格試算(税抜)'!N860*(1+入力!$C$31/100),-入力!$C$29),IF(入力!$C$30=2,ROUNDUP('ユーザー別小売(卸)価格試算(税抜)'!N860*(1+入力!$C$31/100),-入力!$C$29),IF(入力!$C$30=3,ROUND('ユーザー別小売(卸)価格試算(税抜)'!N860*(1+入力!$C$31/100),-入力!$C$29)))),'ユーザー別小売(卸)価格試算(税抜)'!N860))</f>
        <v/>
      </c>
      <c r="O860" s="762" t="str">
        <f>IF('ユーザー別小売(卸)価格試算(税抜)'!O860="","",IF(ISNUMBER('ユーザー別小売(卸)価格試算(税抜)'!O860),IF(入力!$C$30=1,ROUNDDOWN('ユーザー別小売(卸)価格試算(税抜)'!O860*(1+入力!$C$31/100),-入力!$C$29),IF(入力!$C$30=2,ROUNDUP('ユーザー別小売(卸)価格試算(税抜)'!O860*(1+入力!$C$31/100),-入力!$C$29),IF(入力!$C$30=3,ROUND('ユーザー別小売(卸)価格試算(税抜)'!O860*(1+入力!$C$31/100),-入力!$C$29)))),'ユーザー別小売(卸)価格試算(税抜)'!O860))</f>
        <v/>
      </c>
      <c r="P860" s="757" t="s">
        <v>387</v>
      </c>
      <c r="Q860" s="758"/>
      <c r="R860" s="758"/>
      <c r="S860" s="758"/>
      <c r="T860" s="758"/>
      <c r="U860" s="758"/>
      <c r="V860" s="759"/>
      <c r="W860" s="265"/>
      <c r="X860" s="4"/>
    </row>
    <row r="861" spans="2:24" ht="24" customHeight="1">
      <c r="B861" s="732"/>
      <c r="C861" s="752"/>
      <c r="D861" s="754" t="s">
        <v>1244</v>
      </c>
      <c r="E861" s="755"/>
      <c r="F861" s="755"/>
      <c r="G861" s="756"/>
      <c r="H861" s="757" t="s">
        <v>1033</v>
      </c>
      <c r="I861" s="758"/>
      <c r="J861" s="758"/>
      <c r="K861" s="759"/>
      <c r="L861" s="760">
        <f>IF('ユーザー別小売(卸)価格試算(税抜)'!L861="","",IF(ISNUMBER('ユーザー別小売(卸)価格試算(税抜)'!L861),IF(入力!$C$30=1,ROUNDDOWN('ユーザー別小売(卸)価格試算(税抜)'!L861*(1+入力!$C$31/100),-入力!$C$29),IF(入力!$C$30=2,ROUNDUP('ユーザー別小売(卸)価格試算(税抜)'!L861*(1+入力!$C$31/100),-入力!$C$29),IF(入力!$C$30=3,ROUND('ユーザー別小売(卸)価格試算(税抜)'!L861*(1+入力!$C$31/100),-入力!$C$29)))),'ユーザー別小売(卸)価格試算(税抜)'!L861))</f>
        <v>76560</v>
      </c>
      <c r="M861" s="761" t="str">
        <f>IF('ユーザー別小売(卸)価格試算(税抜)'!M861="","",IF(ISNUMBER('ユーザー別小売(卸)価格試算(税抜)'!M861),IF(入力!$C$30=1,ROUNDDOWN('ユーザー別小売(卸)価格試算(税抜)'!M861*(1+入力!$C$31/100),-入力!$C$29),IF(入力!$C$30=2,ROUNDUP('ユーザー別小売(卸)価格試算(税抜)'!M861*(1+入力!$C$31/100),-入力!$C$29),IF(入力!$C$30=3,ROUND('ユーザー別小売(卸)価格試算(税抜)'!M861*(1+入力!$C$31/100),-入力!$C$29)))),'ユーザー別小売(卸)価格試算(税抜)'!M861))</f>
        <v/>
      </c>
      <c r="N861" s="761" t="str">
        <f>IF('ユーザー別小売(卸)価格試算(税抜)'!N861="","",IF(ISNUMBER('ユーザー別小売(卸)価格試算(税抜)'!N861),IF(入力!$C$30=1,ROUNDDOWN('ユーザー別小売(卸)価格試算(税抜)'!N861*(1+入力!$C$31/100),-入力!$C$29),IF(入力!$C$30=2,ROUNDUP('ユーザー別小売(卸)価格試算(税抜)'!N861*(1+入力!$C$31/100),-入力!$C$29),IF(入力!$C$30=3,ROUND('ユーザー別小売(卸)価格試算(税抜)'!N861*(1+入力!$C$31/100),-入力!$C$29)))),'ユーザー別小売(卸)価格試算(税抜)'!N861))</f>
        <v/>
      </c>
      <c r="O861" s="762" t="str">
        <f>IF('ユーザー別小売(卸)価格試算(税抜)'!O861="","",IF(ISNUMBER('ユーザー別小売(卸)価格試算(税抜)'!O861),IF(入力!$C$30=1,ROUNDDOWN('ユーザー別小売(卸)価格試算(税抜)'!O861*(1+入力!$C$31/100),-入力!$C$29),IF(入力!$C$30=2,ROUNDUP('ユーザー別小売(卸)価格試算(税抜)'!O861*(1+入力!$C$31/100),-入力!$C$29),IF(入力!$C$30=3,ROUND('ユーザー別小売(卸)価格試算(税抜)'!O861*(1+入力!$C$31/100),-入力!$C$29)))),'ユーザー別小売(卸)価格試算(税抜)'!O861))</f>
        <v/>
      </c>
      <c r="P861" s="757" t="s">
        <v>534</v>
      </c>
      <c r="Q861" s="758"/>
      <c r="R861" s="758"/>
      <c r="S861" s="758"/>
      <c r="T861" s="758"/>
      <c r="U861" s="758"/>
      <c r="V861" s="759"/>
      <c r="W861" s="265"/>
      <c r="X861" s="4"/>
    </row>
    <row r="862" spans="2:24" ht="24" customHeight="1">
      <c r="B862" s="732"/>
      <c r="C862" s="774"/>
      <c r="D862" s="763" t="s">
        <v>1652</v>
      </c>
      <c r="E862" s="764"/>
      <c r="F862" s="764"/>
      <c r="G862" s="765"/>
      <c r="H862" s="766" t="s">
        <v>2130</v>
      </c>
      <c r="I862" s="767"/>
      <c r="J862" s="767"/>
      <c r="K862" s="768"/>
      <c r="L862" s="769">
        <f>IF('ユーザー別小売(卸)価格試算(税抜)'!L862="","",IF(ISNUMBER('ユーザー別小売(卸)価格試算(税抜)'!L862),IF(入力!$C$30=1,ROUNDDOWN('ユーザー別小売(卸)価格試算(税抜)'!L862*(1+入力!$C$31/100),-入力!$C$29),IF(入力!$C$30=2,ROUNDUP('ユーザー別小売(卸)価格試算(税抜)'!L862*(1+入力!$C$31/100),-入力!$C$29),IF(入力!$C$30=3,ROUND('ユーザー別小売(卸)価格試算(税抜)'!L862*(1+入力!$C$31/100),-入力!$C$29)))),'ユーザー別小売(卸)価格試算(税抜)'!L862))</f>
        <v>76560</v>
      </c>
      <c r="M862" s="770" t="str">
        <f>IF('ユーザー別小売(卸)価格試算(税抜)'!M862="","",IF(ISNUMBER('ユーザー別小売(卸)価格試算(税抜)'!M862),IF(入力!$C$30=1,ROUNDDOWN('ユーザー別小売(卸)価格試算(税抜)'!M862*(1+入力!$C$31/100),-入力!$C$29),IF(入力!$C$30=2,ROUNDUP('ユーザー別小売(卸)価格試算(税抜)'!M862*(1+入力!$C$31/100),-入力!$C$29),IF(入力!$C$30=3,ROUND('ユーザー別小売(卸)価格試算(税抜)'!M862*(1+入力!$C$31/100),-入力!$C$29)))),'ユーザー別小売(卸)価格試算(税抜)'!M862))</f>
        <v/>
      </c>
      <c r="N862" s="770" t="str">
        <f>IF('ユーザー別小売(卸)価格試算(税抜)'!N862="","",IF(ISNUMBER('ユーザー別小売(卸)価格試算(税抜)'!N862),IF(入力!$C$30=1,ROUNDDOWN('ユーザー別小売(卸)価格試算(税抜)'!N862*(1+入力!$C$31/100),-入力!$C$29),IF(入力!$C$30=2,ROUNDUP('ユーザー別小売(卸)価格試算(税抜)'!N862*(1+入力!$C$31/100),-入力!$C$29),IF(入力!$C$30=3,ROUND('ユーザー別小売(卸)価格試算(税抜)'!N862*(1+入力!$C$31/100),-入力!$C$29)))),'ユーザー別小売(卸)価格試算(税抜)'!N862))</f>
        <v/>
      </c>
      <c r="O862" s="771" t="str">
        <f>IF('ユーザー別小売(卸)価格試算(税抜)'!O862="","",IF(ISNUMBER('ユーザー別小売(卸)価格試算(税抜)'!O862),IF(入力!$C$30=1,ROUNDDOWN('ユーザー別小売(卸)価格試算(税抜)'!O862*(1+入力!$C$31/100),-入力!$C$29),IF(入力!$C$30=2,ROUNDUP('ユーザー別小売(卸)価格試算(税抜)'!O862*(1+入力!$C$31/100),-入力!$C$29),IF(入力!$C$30=3,ROUND('ユーザー別小売(卸)価格試算(税抜)'!O862*(1+入力!$C$31/100),-入力!$C$29)))),'ユーザー別小売(卸)価格試算(税抜)'!O862))</f>
        <v/>
      </c>
      <c r="P862" s="766" t="s">
        <v>535</v>
      </c>
      <c r="Q862" s="767"/>
      <c r="R862" s="767"/>
      <c r="S862" s="767"/>
      <c r="T862" s="767"/>
      <c r="U862" s="767"/>
      <c r="V862" s="768"/>
      <c r="W862" s="265"/>
      <c r="X862" s="4"/>
    </row>
    <row r="863" spans="2:24" ht="24" customHeight="1">
      <c r="B863" s="732"/>
      <c r="C863" s="773">
        <v>40</v>
      </c>
      <c r="D863" s="713" t="s">
        <v>1516</v>
      </c>
      <c r="E863" s="714"/>
      <c r="F863" s="714"/>
      <c r="G863" s="715"/>
      <c r="H863" s="716" t="s">
        <v>1141</v>
      </c>
      <c r="I863" s="717"/>
      <c r="J863" s="717"/>
      <c r="K863" s="718"/>
      <c r="L863" s="719">
        <f>IF('ユーザー別小売(卸)価格試算(税抜)'!L863="","",IF(ISNUMBER('ユーザー別小売(卸)価格試算(税抜)'!L863),IF(入力!$C$30=1,ROUNDDOWN('ユーザー別小売(卸)価格試算(税抜)'!L863*(1+入力!$C$31/100),-入力!$C$29),IF(入力!$C$30=2,ROUNDUP('ユーザー別小売(卸)価格試算(税抜)'!L863*(1+入力!$C$31/100),-入力!$C$29),IF(入力!$C$30=3,ROUND('ユーザー別小売(卸)価格試算(税抜)'!L863*(1+入力!$C$31/100),-入力!$C$29)))),'ユーザー別小売(卸)価格試算(税抜)'!L863))</f>
        <v>62920</v>
      </c>
      <c r="M863" s="720" t="str">
        <f>IF('ユーザー別小売(卸)価格試算(税抜)'!M863="","",IF(ISNUMBER('ユーザー別小売(卸)価格試算(税抜)'!M863),IF(入力!$C$30=1,ROUNDDOWN('ユーザー別小売(卸)価格試算(税抜)'!M863*(1+入力!$C$31/100),-入力!$C$29),IF(入力!$C$30=2,ROUNDUP('ユーザー別小売(卸)価格試算(税抜)'!M863*(1+入力!$C$31/100),-入力!$C$29),IF(入力!$C$30=3,ROUND('ユーザー別小売(卸)価格試算(税抜)'!M863*(1+入力!$C$31/100),-入力!$C$29)))),'ユーザー別小売(卸)価格試算(税抜)'!M863))</f>
        <v/>
      </c>
      <c r="N863" s="720" t="str">
        <f>IF('ユーザー別小売(卸)価格試算(税抜)'!N863="","",IF(ISNUMBER('ユーザー別小売(卸)価格試算(税抜)'!N863),IF(入力!$C$30=1,ROUNDDOWN('ユーザー別小売(卸)価格試算(税抜)'!N863*(1+入力!$C$31/100),-入力!$C$29),IF(入力!$C$30=2,ROUNDUP('ユーザー別小売(卸)価格試算(税抜)'!N863*(1+入力!$C$31/100),-入力!$C$29),IF(入力!$C$30=3,ROUND('ユーザー別小売(卸)価格試算(税抜)'!N863*(1+入力!$C$31/100),-入力!$C$29)))),'ユーザー別小売(卸)価格試算(税抜)'!N863))</f>
        <v/>
      </c>
      <c r="O863" s="721" t="str">
        <f>IF('ユーザー別小売(卸)価格試算(税抜)'!O863="","",IF(ISNUMBER('ユーザー別小売(卸)価格試算(税抜)'!O863),IF(入力!$C$30=1,ROUNDDOWN('ユーザー別小売(卸)価格試算(税抜)'!O863*(1+入力!$C$31/100),-入力!$C$29),IF(入力!$C$30=2,ROUNDUP('ユーザー別小売(卸)価格試算(税抜)'!O863*(1+入力!$C$31/100),-入力!$C$29),IF(入力!$C$30=3,ROUND('ユーザー別小売(卸)価格試算(税抜)'!O863*(1+入力!$C$31/100),-入力!$C$29)))),'ユーザー別小売(卸)価格試算(税抜)'!O863))</f>
        <v/>
      </c>
      <c r="P863" s="716" t="s">
        <v>264</v>
      </c>
      <c r="Q863" s="717"/>
      <c r="R863" s="717"/>
      <c r="S863" s="717"/>
      <c r="T863" s="717"/>
      <c r="U863" s="717"/>
      <c r="V863" s="718"/>
      <c r="W863" s="265"/>
      <c r="X863" s="4"/>
    </row>
    <row r="864" spans="2:24" ht="24" customHeight="1">
      <c r="B864" s="732"/>
      <c r="C864" s="752"/>
      <c r="D864" s="754" t="s">
        <v>1196</v>
      </c>
      <c r="E864" s="755"/>
      <c r="F864" s="755"/>
      <c r="G864" s="756"/>
      <c r="H864" s="757" t="s">
        <v>1033</v>
      </c>
      <c r="I864" s="758"/>
      <c r="J864" s="758"/>
      <c r="K864" s="759"/>
      <c r="L864" s="760">
        <f>IF('ユーザー別小売(卸)価格試算(税抜)'!L864="","",IF(ISNUMBER('ユーザー別小売(卸)価格試算(税抜)'!L864),IF(入力!$C$30=1,ROUNDDOWN('ユーザー別小売(卸)価格試算(税抜)'!L864*(1+入力!$C$31/100),-入力!$C$29),IF(入力!$C$30=2,ROUNDUP('ユーザー別小売(卸)価格試算(税抜)'!L864*(1+入力!$C$31/100),-入力!$C$29),IF(入力!$C$30=3,ROUND('ユーザー別小売(卸)価格試算(税抜)'!L864*(1+入力!$C$31/100),-入力!$C$29)))),'ユーザー別小売(卸)価格試算(税抜)'!L864))</f>
        <v>62920</v>
      </c>
      <c r="M864" s="761" t="str">
        <f>IF('ユーザー別小売(卸)価格試算(税抜)'!M864="","",IF(ISNUMBER('ユーザー別小売(卸)価格試算(税抜)'!M864),IF(入力!$C$30=1,ROUNDDOWN('ユーザー別小売(卸)価格試算(税抜)'!M864*(1+入力!$C$31/100),-入力!$C$29),IF(入力!$C$30=2,ROUNDUP('ユーザー別小売(卸)価格試算(税抜)'!M864*(1+入力!$C$31/100),-入力!$C$29),IF(入力!$C$30=3,ROUND('ユーザー別小売(卸)価格試算(税抜)'!M864*(1+入力!$C$31/100),-入力!$C$29)))),'ユーザー別小売(卸)価格試算(税抜)'!M864))</f>
        <v/>
      </c>
      <c r="N864" s="761" t="str">
        <f>IF('ユーザー別小売(卸)価格試算(税抜)'!N864="","",IF(ISNUMBER('ユーザー別小売(卸)価格試算(税抜)'!N864),IF(入力!$C$30=1,ROUNDDOWN('ユーザー別小売(卸)価格試算(税抜)'!N864*(1+入力!$C$31/100),-入力!$C$29),IF(入力!$C$30=2,ROUNDUP('ユーザー別小売(卸)価格試算(税抜)'!N864*(1+入力!$C$31/100),-入力!$C$29),IF(入力!$C$30=3,ROUND('ユーザー別小売(卸)価格試算(税抜)'!N864*(1+入力!$C$31/100),-入力!$C$29)))),'ユーザー別小売(卸)価格試算(税抜)'!N864))</f>
        <v/>
      </c>
      <c r="O864" s="762" t="str">
        <f>IF('ユーザー別小売(卸)価格試算(税抜)'!O864="","",IF(ISNUMBER('ユーザー別小売(卸)価格試算(税抜)'!O864),IF(入力!$C$30=1,ROUNDDOWN('ユーザー別小売(卸)価格試算(税抜)'!O864*(1+入力!$C$31/100),-入力!$C$29),IF(入力!$C$30=2,ROUNDUP('ユーザー別小売(卸)価格試算(税抜)'!O864*(1+入力!$C$31/100),-入力!$C$29),IF(入力!$C$30=3,ROUND('ユーザー別小売(卸)価格試算(税抜)'!O864*(1+入力!$C$31/100),-入力!$C$29)))),'ユーザー別小売(卸)価格試算(税抜)'!O864))</f>
        <v/>
      </c>
      <c r="P864" s="757" t="s">
        <v>387</v>
      </c>
      <c r="Q864" s="758"/>
      <c r="R864" s="758"/>
      <c r="S864" s="758"/>
      <c r="T864" s="758"/>
      <c r="U864" s="758"/>
      <c r="V864" s="759"/>
      <c r="W864" s="265"/>
      <c r="X864" s="4"/>
    </row>
    <row r="865" spans="2:27" ht="24" customHeight="1">
      <c r="B865" s="732"/>
      <c r="C865" s="752"/>
      <c r="D865" s="775" t="s">
        <v>1177</v>
      </c>
      <c r="E865" s="776"/>
      <c r="F865" s="776"/>
      <c r="G865" s="777"/>
      <c r="H865" s="787" t="s">
        <v>2130</v>
      </c>
      <c r="I865" s="788"/>
      <c r="J865" s="788"/>
      <c r="K865" s="789"/>
      <c r="L865" s="790">
        <f>IF('ユーザー別小売(卸)価格試算(税抜)'!L865="","",IF(ISNUMBER('ユーザー別小売(卸)価格試算(税抜)'!L865),IF(入力!$C$30=1,ROUNDDOWN('ユーザー別小売(卸)価格試算(税抜)'!L865*(1+入力!$C$31/100),-入力!$C$29),IF(入力!$C$30=2,ROUNDUP('ユーザー別小売(卸)価格試算(税抜)'!L865*(1+入力!$C$31/100),-入力!$C$29),IF(入力!$C$30=3,ROUND('ユーザー別小売(卸)価格試算(税抜)'!L865*(1+入力!$C$31/100),-入力!$C$29)))),'ユーザー別小売(卸)価格試算(税抜)'!L865))</f>
        <v>66880</v>
      </c>
      <c r="M865" s="791" t="str">
        <f>IF('ユーザー別小売(卸)価格試算(税抜)'!M865="","",IF(ISNUMBER('ユーザー別小売(卸)価格試算(税抜)'!M865),IF(入力!$C$30=1,ROUNDDOWN('ユーザー別小売(卸)価格試算(税抜)'!M865*(1+入力!$C$31/100),-入力!$C$29),IF(入力!$C$30=2,ROUNDUP('ユーザー別小売(卸)価格試算(税抜)'!M865*(1+入力!$C$31/100),-入力!$C$29),IF(入力!$C$30=3,ROUND('ユーザー別小売(卸)価格試算(税抜)'!M865*(1+入力!$C$31/100),-入力!$C$29)))),'ユーザー別小売(卸)価格試算(税抜)'!M865))</f>
        <v/>
      </c>
      <c r="N865" s="791" t="str">
        <f>IF('ユーザー別小売(卸)価格試算(税抜)'!N865="","",IF(ISNUMBER('ユーザー別小売(卸)価格試算(税抜)'!N865),IF(入力!$C$30=1,ROUNDDOWN('ユーザー別小売(卸)価格試算(税抜)'!N865*(1+入力!$C$31/100),-入力!$C$29),IF(入力!$C$30=2,ROUNDUP('ユーザー別小売(卸)価格試算(税抜)'!N865*(1+入力!$C$31/100),-入力!$C$29),IF(入力!$C$30=3,ROUND('ユーザー別小売(卸)価格試算(税抜)'!N865*(1+入力!$C$31/100),-入力!$C$29)))),'ユーザー別小売(卸)価格試算(税抜)'!N865))</f>
        <v/>
      </c>
      <c r="O865" s="792" t="str">
        <f>IF('ユーザー別小売(卸)価格試算(税抜)'!O865="","",IF(ISNUMBER('ユーザー別小売(卸)価格試算(税抜)'!O865),IF(入力!$C$30=1,ROUNDDOWN('ユーザー別小売(卸)価格試算(税抜)'!O865*(1+入力!$C$31/100),-入力!$C$29),IF(入力!$C$30=2,ROUNDUP('ユーザー別小売(卸)価格試算(税抜)'!O865*(1+入力!$C$31/100),-入力!$C$29),IF(入力!$C$30=3,ROUND('ユーザー別小売(卸)価格試算(税抜)'!O865*(1+入力!$C$31/100),-入力!$C$29)))),'ユーザー別小売(卸)価格試算(税抜)'!O865))</f>
        <v/>
      </c>
      <c r="P865" s="787" t="s">
        <v>535</v>
      </c>
      <c r="Q865" s="788"/>
      <c r="R865" s="788"/>
      <c r="S865" s="788"/>
      <c r="T865" s="788"/>
      <c r="U865" s="788"/>
      <c r="V865" s="789"/>
      <c r="W865" s="265"/>
      <c r="X865" s="4"/>
    </row>
    <row r="866" spans="2:27" ht="24" customHeight="1">
      <c r="B866" s="732"/>
      <c r="C866" s="379">
        <v>45</v>
      </c>
      <c r="D866" s="743" t="s">
        <v>866</v>
      </c>
      <c r="E866" s="744"/>
      <c r="F866" s="744"/>
      <c r="G866" s="745"/>
      <c r="H866" s="746" t="s">
        <v>1142</v>
      </c>
      <c r="I866" s="747"/>
      <c r="J866" s="747"/>
      <c r="K866" s="748"/>
      <c r="L866" s="749">
        <f>IF('ユーザー別小売(卸)価格試算(税抜)'!L866="","",IF(ISNUMBER('ユーザー別小売(卸)価格試算(税抜)'!L866),IF(入力!$C$30=1,ROUNDDOWN('ユーザー別小売(卸)価格試算(税抜)'!L866*(1+入力!$C$31/100),-入力!$C$29),IF(入力!$C$30=2,ROUNDUP('ユーザー別小売(卸)価格試算(税抜)'!L866*(1+入力!$C$31/100),-入力!$C$29),IF(入力!$C$30=3,ROUND('ユーザー別小売(卸)価格試算(税抜)'!L866*(1+入力!$C$31/100),-入力!$C$29)))),'ユーザー別小売(卸)価格試算(税抜)'!L866))</f>
        <v>60940</v>
      </c>
      <c r="M866" s="750" t="str">
        <f>IF('ユーザー別小売(卸)価格試算(税抜)'!M866="","",IF(ISNUMBER('ユーザー別小売(卸)価格試算(税抜)'!M866),IF(入力!$C$30=1,ROUNDDOWN('ユーザー別小売(卸)価格試算(税抜)'!M866*(1+入力!$C$31/100),-入力!$C$29),IF(入力!$C$30=2,ROUNDUP('ユーザー別小売(卸)価格試算(税抜)'!M866*(1+入力!$C$31/100),-入力!$C$29),IF(入力!$C$30=3,ROUND('ユーザー別小売(卸)価格試算(税抜)'!M866*(1+入力!$C$31/100),-入力!$C$29)))),'ユーザー別小売(卸)価格試算(税抜)'!M866))</f>
        <v/>
      </c>
      <c r="N866" s="750" t="str">
        <f>IF('ユーザー別小売(卸)価格試算(税抜)'!N866="","",IF(ISNUMBER('ユーザー別小売(卸)価格試算(税抜)'!N866),IF(入力!$C$30=1,ROUNDDOWN('ユーザー別小売(卸)価格試算(税抜)'!N866*(1+入力!$C$31/100),-入力!$C$29),IF(入力!$C$30=2,ROUNDUP('ユーザー別小売(卸)価格試算(税抜)'!N866*(1+入力!$C$31/100),-入力!$C$29),IF(入力!$C$30=3,ROUND('ユーザー別小売(卸)価格試算(税抜)'!N866*(1+入力!$C$31/100),-入力!$C$29)))),'ユーザー別小売(卸)価格試算(税抜)'!N866))</f>
        <v/>
      </c>
      <c r="O866" s="751" t="str">
        <f>IF('ユーザー別小売(卸)価格試算(税抜)'!O866="","",IF(ISNUMBER('ユーザー別小売(卸)価格試算(税抜)'!O866),IF(入力!$C$30=1,ROUNDDOWN('ユーザー別小売(卸)価格試算(税抜)'!O866*(1+入力!$C$31/100),-入力!$C$29),IF(入力!$C$30=2,ROUNDUP('ユーザー別小売(卸)価格試算(税抜)'!O866*(1+入力!$C$31/100),-入力!$C$29),IF(入力!$C$30=3,ROUND('ユーザー別小売(卸)価格試算(税抜)'!O866*(1+入力!$C$31/100),-入力!$C$29)))),'ユーザー別小売(卸)価格試算(税抜)'!O866))</f>
        <v/>
      </c>
      <c r="P866" s="746" t="s">
        <v>388</v>
      </c>
      <c r="Q866" s="747"/>
      <c r="R866" s="747"/>
      <c r="S866" s="747"/>
      <c r="T866" s="747"/>
      <c r="U866" s="747"/>
      <c r="V866" s="748"/>
      <c r="W866" s="265"/>
      <c r="X866" s="4"/>
    </row>
    <row r="867" spans="2:27" ht="24" customHeight="1" thickBot="1">
      <c r="B867" s="732"/>
      <c r="C867" s="290">
        <v>50</v>
      </c>
      <c r="D867" s="796" t="s">
        <v>2127</v>
      </c>
      <c r="E867" s="797"/>
      <c r="F867" s="797"/>
      <c r="G867" s="798"/>
      <c r="H867" s="778" t="s">
        <v>1032</v>
      </c>
      <c r="I867" s="779"/>
      <c r="J867" s="779"/>
      <c r="K867" s="780"/>
      <c r="L867" s="793">
        <f>IF('ユーザー別小売(卸)価格試算(税抜)'!L867="","",IF(ISNUMBER('ユーザー別小売(卸)価格試算(税抜)'!L867),IF(入力!$C$30=1,ROUNDDOWN('ユーザー別小売(卸)価格試算(税抜)'!L867*(1+入力!$C$31/100),-入力!$C$29),IF(入力!$C$30=2,ROUNDUP('ユーザー別小売(卸)価格試算(税抜)'!L867*(1+入力!$C$31/100),-入力!$C$29),IF(入力!$C$30=3,ROUND('ユーザー別小売(卸)価格試算(税抜)'!L867*(1+入力!$C$31/100),-入力!$C$29)))),'ユーザー別小売(卸)価格試算(税抜)'!L867))</f>
        <v>54120</v>
      </c>
      <c r="M867" s="794" t="str">
        <f>IF('ユーザー別小売(卸)価格試算(税抜)'!M867="","",IF(ISNUMBER('ユーザー別小売(卸)価格試算(税抜)'!M867),IF(入力!$C$30=1,ROUNDDOWN('ユーザー別小売(卸)価格試算(税抜)'!M867*(1+入力!$C$31/100),-入力!$C$29),IF(入力!$C$30=2,ROUNDUP('ユーザー別小売(卸)価格試算(税抜)'!M867*(1+入力!$C$31/100),-入力!$C$29),IF(入力!$C$30=3,ROUND('ユーザー別小売(卸)価格試算(税抜)'!M867*(1+入力!$C$31/100),-入力!$C$29)))),'ユーザー別小売(卸)価格試算(税抜)'!M867))</f>
        <v/>
      </c>
      <c r="N867" s="794" t="str">
        <f>IF('ユーザー別小売(卸)価格試算(税抜)'!N867="","",IF(ISNUMBER('ユーザー別小売(卸)価格試算(税抜)'!N867),IF(入力!$C$30=1,ROUNDDOWN('ユーザー別小売(卸)価格試算(税抜)'!N867*(1+入力!$C$31/100),-入力!$C$29),IF(入力!$C$30=2,ROUNDUP('ユーザー別小売(卸)価格試算(税抜)'!N867*(1+入力!$C$31/100),-入力!$C$29),IF(入力!$C$30=3,ROUND('ユーザー別小売(卸)価格試算(税抜)'!N867*(1+入力!$C$31/100),-入力!$C$29)))),'ユーザー別小売(卸)価格試算(税抜)'!N867))</f>
        <v/>
      </c>
      <c r="O867" s="795" t="str">
        <f>IF('ユーザー別小売(卸)価格試算(税抜)'!O867="","",IF(ISNUMBER('ユーザー別小売(卸)価格試算(税抜)'!O867),IF(入力!$C$30=1,ROUNDDOWN('ユーザー別小売(卸)価格試算(税抜)'!O867*(1+入力!$C$31/100),-入力!$C$29),IF(入力!$C$30=2,ROUNDUP('ユーザー別小売(卸)価格試算(税抜)'!O867*(1+入力!$C$31/100),-入力!$C$29),IF(入力!$C$30=3,ROUND('ユーザー別小売(卸)価格試算(税抜)'!O867*(1+入力!$C$31/100),-入力!$C$29)))),'ユーザー別小売(卸)価格試算(税抜)'!O867))</f>
        <v/>
      </c>
      <c r="P867" s="778" t="s">
        <v>278</v>
      </c>
      <c r="Q867" s="779"/>
      <c r="R867" s="779"/>
      <c r="S867" s="779"/>
      <c r="T867" s="779"/>
      <c r="U867" s="779"/>
      <c r="V867" s="780"/>
      <c r="W867" s="265"/>
      <c r="X867" s="4"/>
    </row>
    <row r="868" spans="2:27" ht="24" customHeight="1">
      <c r="B868" s="731">
        <v>18</v>
      </c>
      <c r="C868" s="772">
        <v>40</v>
      </c>
      <c r="D868" s="713" t="s">
        <v>1176</v>
      </c>
      <c r="E868" s="714"/>
      <c r="F868" s="714"/>
      <c r="G868" s="715"/>
      <c r="H868" s="716" t="s">
        <v>1143</v>
      </c>
      <c r="I868" s="717"/>
      <c r="J868" s="717"/>
      <c r="K868" s="718"/>
      <c r="L868" s="719">
        <f>IF('ユーザー別小売(卸)価格試算(税抜)'!L868="","",IF(ISNUMBER('ユーザー別小売(卸)価格試算(税抜)'!L868),IF(入力!$C$30=1,ROUNDDOWN('ユーザー別小売(卸)価格試算(税抜)'!L868*(1+入力!$C$31/100),-入力!$C$29),IF(入力!$C$30=2,ROUNDUP('ユーザー別小売(卸)価格試算(税抜)'!L868*(1+入力!$C$31/100),-入力!$C$29),IF(入力!$C$30=3,ROUND('ユーザー別小売(卸)価格試算(税抜)'!L868*(1+入力!$C$31/100),-入力!$C$29)))),'ユーザー別小売(卸)価格試算(税抜)'!L868))</f>
        <v>56210</v>
      </c>
      <c r="M868" s="720" t="str">
        <f>IF('ユーザー別小売(卸)価格試算(税抜)'!M868="","",IF(ISNUMBER('ユーザー別小売(卸)価格試算(税抜)'!M868),IF(入力!$C$30=1,ROUNDDOWN('ユーザー別小売(卸)価格試算(税抜)'!M868*(1+入力!$C$31/100),-入力!$C$29),IF(入力!$C$30=2,ROUNDUP('ユーザー別小売(卸)価格試算(税抜)'!M868*(1+入力!$C$31/100),-入力!$C$29),IF(入力!$C$30=3,ROUND('ユーザー別小売(卸)価格試算(税抜)'!M868*(1+入力!$C$31/100),-入力!$C$29)))),'ユーザー別小売(卸)価格試算(税抜)'!M868))</f>
        <v/>
      </c>
      <c r="N868" s="720" t="str">
        <f>IF('ユーザー別小売(卸)価格試算(税抜)'!N868="","",IF(ISNUMBER('ユーザー別小売(卸)価格試算(税抜)'!N868),IF(入力!$C$30=1,ROUNDDOWN('ユーザー別小売(卸)価格試算(税抜)'!N868*(1+入力!$C$31/100),-入力!$C$29),IF(入力!$C$30=2,ROUNDUP('ユーザー別小売(卸)価格試算(税抜)'!N868*(1+入力!$C$31/100),-入力!$C$29),IF(入力!$C$30=3,ROUND('ユーザー別小売(卸)価格試算(税抜)'!N868*(1+入力!$C$31/100),-入力!$C$29)))),'ユーザー別小売(卸)価格試算(税抜)'!N868))</f>
        <v/>
      </c>
      <c r="O868" s="721" t="str">
        <f>IF('ユーザー別小売(卸)価格試算(税抜)'!O868="","",IF(ISNUMBER('ユーザー別小売(卸)価格試算(税抜)'!O868),IF(入力!$C$30=1,ROUNDDOWN('ユーザー別小売(卸)価格試算(税抜)'!O868*(1+入力!$C$31/100),-入力!$C$29),IF(入力!$C$30=2,ROUNDUP('ユーザー別小売(卸)価格試算(税抜)'!O868*(1+入力!$C$31/100),-入力!$C$29),IF(入力!$C$30=3,ROUND('ユーザー別小売(卸)価格試算(税抜)'!O868*(1+入力!$C$31/100),-入力!$C$29)))),'ユーザー別小売(卸)価格試算(税抜)'!O868))</f>
        <v/>
      </c>
      <c r="P868" s="716" t="s">
        <v>269</v>
      </c>
      <c r="Q868" s="717"/>
      <c r="R868" s="717"/>
      <c r="S868" s="717"/>
      <c r="T868" s="717"/>
      <c r="U868" s="717"/>
      <c r="V868" s="718"/>
      <c r="W868" s="265"/>
      <c r="X868" s="4"/>
    </row>
    <row r="869" spans="2:27" ht="24" customHeight="1" thickBot="1">
      <c r="B869" s="733"/>
      <c r="C869" s="753"/>
      <c r="D869" s="722" t="s">
        <v>2128</v>
      </c>
      <c r="E869" s="723"/>
      <c r="F869" s="723"/>
      <c r="G869" s="724"/>
      <c r="H869" s="725" t="s">
        <v>151</v>
      </c>
      <c r="I869" s="726"/>
      <c r="J869" s="726"/>
      <c r="K869" s="727"/>
      <c r="L869" s="728">
        <f>IF('ユーザー別小売(卸)価格試算(税抜)'!L869="","",IF(ISNUMBER('ユーザー別小売(卸)価格試算(税抜)'!L869),IF(入力!$C$30=1,ROUNDDOWN('ユーザー別小売(卸)価格試算(税抜)'!L869*(1+入力!$C$31/100),-入力!$C$29),IF(入力!$C$30=2,ROUNDUP('ユーザー別小売(卸)価格試算(税抜)'!L869*(1+入力!$C$31/100),-入力!$C$29),IF(入力!$C$30=3,ROUND('ユーザー別小売(卸)価格試算(税抜)'!L869*(1+入力!$C$31/100),-入力!$C$29)))),'ユーザー別小売(卸)価格試算(税抜)'!L869))</f>
        <v>55220</v>
      </c>
      <c r="M869" s="729" t="str">
        <f>IF('ユーザー別小売(卸)価格試算(税抜)'!M869="","",IF(ISNUMBER('ユーザー別小売(卸)価格試算(税抜)'!M869),IF(入力!$C$30=1,ROUNDDOWN('ユーザー別小売(卸)価格試算(税抜)'!M869*(1+入力!$C$31/100),-入力!$C$29),IF(入力!$C$30=2,ROUNDUP('ユーザー別小売(卸)価格試算(税抜)'!M869*(1+入力!$C$31/100),-入力!$C$29),IF(入力!$C$30=3,ROUND('ユーザー別小売(卸)価格試算(税抜)'!M869*(1+入力!$C$31/100),-入力!$C$29)))),'ユーザー別小売(卸)価格試算(税抜)'!M869))</f>
        <v/>
      </c>
      <c r="N869" s="729" t="str">
        <f>IF('ユーザー別小売(卸)価格試算(税抜)'!N869="","",IF(ISNUMBER('ユーザー別小売(卸)価格試算(税抜)'!N869),IF(入力!$C$30=1,ROUNDDOWN('ユーザー別小売(卸)価格試算(税抜)'!N869*(1+入力!$C$31/100),-入力!$C$29),IF(入力!$C$30=2,ROUNDUP('ユーザー別小売(卸)価格試算(税抜)'!N869*(1+入力!$C$31/100),-入力!$C$29),IF(入力!$C$30=3,ROUND('ユーザー別小売(卸)価格試算(税抜)'!N869*(1+入力!$C$31/100),-入力!$C$29)))),'ユーザー別小売(卸)価格試算(税抜)'!N869))</f>
        <v/>
      </c>
      <c r="O869" s="730" t="str">
        <f>IF('ユーザー別小売(卸)価格試算(税抜)'!O869="","",IF(ISNUMBER('ユーザー別小売(卸)価格試算(税抜)'!O869),IF(入力!$C$30=1,ROUNDDOWN('ユーザー別小売(卸)価格試算(税抜)'!O869*(1+入力!$C$31/100),-入力!$C$29),IF(入力!$C$30=2,ROUNDUP('ユーザー別小売(卸)価格試算(税抜)'!O869*(1+入力!$C$31/100),-入力!$C$29),IF(入力!$C$30=3,ROUND('ユーザー別小売(卸)価格試算(税抜)'!O869*(1+入力!$C$31/100),-入力!$C$29)))),'ユーザー別小売(卸)価格試算(税抜)'!O869))</f>
        <v/>
      </c>
      <c r="P869" s="725" t="s">
        <v>263</v>
      </c>
      <c r="Q869" s="726"/>
      <c r="R869" s="726"/>
      <c r="S869" s="726"/>
      <c r="T869" s="726"/>
      <c r="U869" s="726"/>
      <c r="V869" s="727"/>
      <c r="W869" s="265"/>
      <c r="X869" s="4"/>
    </row>
    <row r="870" spans="2:27" ht="94.5" customHeight="1">
      <c r="B870" s="545" t="s">
        <v>2132</v>
      </c>
      <c r="C870" s="545"/>
      <c r="D870" s="545"/>
      <c r="E870" s="545"/>
      <c r="F870" s="545"/>
      <c r="G870" s="545"/>
      <c r="H870" s="545"/>
      <c r="I870" s="545"/>
      <c r="J870" s="545"/>
      <c r="K870" s="545"/>
      <c r="L870" s="545"/>
      <c r="M870" s="545"/>
      <c r="N870" s="545"/>
      <c r="O870" s="545"/>
      <c r="P870" s="545"/>
      <c r="Q870" s="545"/>
      <c r="R870" s="545"/>
      <c r="S870" s="545"/>
      <c r="T870" s="545"/>
      <c r="U870" s="545"/>
      <c r="V870" s="545"/>
      <c r="W870" s="122"/>
      <c r="X870" s="122"/>
    </row>
    <row r="871" spans="2:27" ht="13.5" customHeight="1">
      <c r="B871" s="39"/>
    </row>
    <row r="872" spans="2:27" ht="14.25" customHeight="1" thickBot="1">
      <c r="B872" s="39"/>
    </row>
    <row r="873" spans="2:27" ht="25.5" customHeight="1" thickTop="1" thickBot="1">
      <c r="B873" s="518" t="s">
        <v>532</v>
      </c>
      <c r="C873" s="519"/>
      <c r="D873" s="519"/>
      <c r="E873" s="519"/>
      <c r="F873" s="519"/>
      <c r="G873" s="519"/>
      <c r="H873" s="519"/>
      <c r="I873" s="519"/>
      <c r="J873" s="519"/>
      <c r="K873" s="519"/>
      <c r="L873" s="519"/>
      <c r="M873" s="519"/>
      <c r="N873" s="519"/>
      <c r="O873" s="519"/>
      <c r="P873" s="519"/>
      <c r="Q873" s="519"/>
      <c r="R873" s="519"/>
      <c r="S873" s="519"/>
      <c r="T873" s="519"/>
      <c r="U873" s="519"/>
      <c r="V873" s="519"/>
      <c r="W873" s="519"/>
      <c r="X873" s="519"/>
      <c r="Y873" s="519"/>
      <c r="Z873" s="519"/>
      <c r="AA873" s="520"/>
    </row>
    <row r="874" spans="2:27" ht="14.25" customHeight="1" thickTop="1">
      <c r="B874" s="24"/>
      <c r="C874" s="24"/>
      <c r="D874" s="24"/>
      <c r="E874" s="24"/>
      <c r="F874" s="82"/>
      <c r="G874" s="24"/>
      <c r="H874" s="82"/>
      <c r="I874" s="24"/>
      <c r="J874" s="82"/>
      <c r="K874" s="24"/>
      <c r="L874" s="82"/>
      <c r="M874" s="24"/>
      <c r="N874" s="82"/>
      <c r="O874" s="24"/>
      <c r="P874" s="82"/>
      <c r="Q874" s="24"/>
      <c r="R874" s="82"/>
      <c r="S874" s="24"/>
      <c r="T874" s="82"/>
      <c r="U874" s="24"/>
      <c r="V874" s="82"/>
      <c r="W874" s="24"/>
      <c r="X874" s="82"/>
      <c r="Y874" s="24"/>
    </row>
    <row r="875" spans="2:27" s="239" customFormat="1" ht="20.100000000000001" customHeight="1" thickBot="1">
      <c r="B875" s="238" t="s">
        <v>1381</v>
      </c>
      <c r="F875" s="240"/>
      <c r="H875" s="240"/>
      <c r="J875" s="240"/>
      <c r="L875" s="240"/>
      <c r="N875" s="240"/>
      <c r="P875" s="240"/>
      <c r="R875" s="240"/>
      <c r="T875" s="240"/>
      <c r="V875" s="240"/>
      <c r="X875" s="240"/>
    </row>
    <row r="876" spans="2:27" ht="20.100000000000001" customHeight="1" thickBot="1">
      <c r="B876" s="531" t="s">
        <v>536</v>
      </c>
      <c r="C876" s="532"/>
      <c r="D876" s="532"/>
      <c r="E876" s="532"/>
      <c r="F876" s="532"/>
      <c r="G876" s="532"/>
      <c r="H876" s="532"/>
      <c r="I876" s="532"/>
      <c r="J876" s="532"/>
      <c r="K876" s="532"/>
      <c r="L876" s="532"/>
      <c r="M876" s="532"/>
      <c r="N876" s="532"/>
      <c r="O876" s="532"/>
      <c r="P876" s="532"/>
      <c r="Q876" s="532"/>
      <c r="R876" s="532"/>
      <c r="S876" s="532"/>
      <c r="T876" s="532"/>
      <c r="U876" s="532"/>
      <c r="V876" s="533"/>
      <c r="X876" s="4"/>
    </row>
    <row r="877" spans="2:27" ht="15" customHeight="1" thickBot="1">
      <c r="B877" s="709" t="s">
        <v>42</v>
      </c>
      <c r="C877" s="710" t="s">
        <v>0</v>
      </c>
      <c r="D877" s="710" t="s">
        <v>524</v>
      </c>
      <c r="E877" s="710"/>
      <c r="F877" s="710"/>
      <c r="G877" s="710"/>
      <c r="H877" s="710" t="s">
        <v>491</v>
      </c>
      <c r="I877" s="710"/>
      <c r="J877" s="710"/>
      <c r="K877" s="710"/>
      <c r="L877" s="710"/>
      <c r="M877" s="710"/>
      <c r="N877" s="710"/>
      <c r="O877" s="710"/>
      <c r="P877" s="710" t="s">
        <v>43</v>
      </c>
      <c r="Q877" s="710"/>
      <c r="R877" s="710"/>
      <c r="S877" s="710"/>
      <c r="T877" s="710"/>
      <c r="U877" s="710"/>
      <c r="V877" s="710"/>
      <c r="X877" s="4"/>
    </row>
    <row r="878" spans="2:27" ht="15" customHeight="1" thickBot="1">
      <c r="B878" s="709"/>
      <c r="C878" s="710"/>
      <c r="D878" s="710"/>
      <c r="E878" s="710"/>
      <c r="F878" s="710"/>
      <c r="G878" s="710"/>
      <c r="H878" s="710"/>
      <c r="I878" s="710"/>
      <c r="J878" s="710"/>
      <c r="K878" s="710"/>
      <c r="L878" s="710"/>
      <c r="M878" s="710"/>
      <c r="N878" s="710"/>
      <c r="O878" s="710"/>
      <c r="P878" s="710"/>
      <c r="Q878" s="710"/>
      <c r="R878" s="710"/>
      <c r="S878" s="710"/>
      <c r="T878" s="710"/>
      <c r="U878" s="710"/>
      <c r="V878" s="710"/>
      <c r="X878" s="4"/>
    </row>
    <row r="879" spans="2:27" ht="23.1" customHeight="1">
      <c r="B879" s="731">
        <v>18</v>
      </c>
      <c r="C879" s="524">
        <v>45</v>
      </c>
      <c r="D879" s="800" t="s">
        <v>702</v>
      </c>
      <c r="E879" s="801"/>
      <c r="F879" s="801"/>
      <c r="G879" s="802"/>
      <c r="H879" s="800" t="s">
        <v>1141</v>
      </c>
      <c r="I879" s="801"/>
      <c r="J879" s="801"/>
      <c r="K879" s="802"/>
      <c r="L879" s="803">
        <f>IF('ユーザー別小売(卸)価格試算(税抜)'!L879="","",IF(ISNUMBER('ユーザー別小売(卸)価格試算(税抜)'!L879),IF(入力!$C$30=1,ROUNDDOWN('ユーザー別小売(卸)価格試算(税抜)'!L879*(1+入力!$C$31/100),-入力!$C$29),IF(入力!$C$30=2,ROUNDUP('ユーザー別小売(卸)価格試算(税抜)'!L879*(1+入力!$C$31/100),-入力!$C$29),IF(入力!$C$30=3,ROUND('ユーザー別小売(卸)価格試算(税抜)'!L879*(1+入力!$C$31/100),-入力!$C$29)))),'ユーザー別小売(卸)価格試算(税抜)'!L879))</f>
        <v>49610</v>
      </c>
      <c r="M879" s="804" t="str">
        <f>IF('ユーザー別小売(卸)価格試算(税抜)'!M879="","",IF(ISNUMBER('ユーザー別小売(卸)価格試算(税抜)'!M879),IF(入力!$C$30=1,ROUNDDOWN('ユーザー別小売(卸)価格試算(税抜)'!M879*(1+入力!$C$31/100),-入力!$C$29),IF(入力!$C$30=2,ROUNDUP('ユーザー別小売(卸)価格試算(税抜)'!M879*(1+入力!$C$31/100),-入力!$C$29),IF(入力!$C$30=3,ROUND('ユーザー別小売(卸)価格試算(税抜)'!M879*(1+入力!$C$31/100),-入力!$C$29)))),'ユーザー別小売(卸)価格試算(税抜)'!M879))</f>
        <v/>
      </c>
      <c r="N879" s="804" t="str">
        <f>IF('ユーザー別小売(卸)価格試算(税抜)'!N879="","",IF(ISNUMBER('ユーザー別小売(卸)価格試算(税抜)'!N879),IF(入力!$C$30=1,ROUNDDOWN('ユーザー別小売(卸)価格試算(税抜)'!N879*(1+入力!$C$31/100),-入力!$C$29),IF(入力!$C$30=2,ROUNDUP('ユーザー別小売(卸)価格試算(税抜)'!N879*(1+入力!$C$31/100),-入力!$C$29),IF(入力!$C$30=3,ROUND('ユーザー別小売(卸)価格試算(税抜)'!N879*(1+入力!$C$31/100),-入力!$C$29)))),'ユーザー別小売(卸)価格試算(税抜)'!N879))</f>
        <v/>
      </c>
      <c r="O879" s="805" t="str">
        <f>IF('ユーザー別小売(卸)価格試算(税抜)'!O879="","",IF(ISNUMBER('ユーザー別小売(卸)価格試算(税抜)'!O879),IF(入力!$C$30=1,ROUNDDOWN('ユーザー別小売(卸)価格試算(税抜)'!O879*(1+入力!$C$31/100),-入力!$C$29),IF(入力!$C$30=2,ROUNDUP('ユーザー別小売(卸)価格試算(税抜)'!O879*(1+入力!$C$31/100),-入力!$C$29),IF(入力!$C$30=3,ROUND('ユーザー別小売(卸)価格試算(税抜)'!O879*(1+入力!$C$31/100),-入力!$C$29)))),'ユーザー別小売(卸)価格試算(税抜)'!O879))</f>
        <v/>
      </c>
      <c r="P879" s="800" t="s">
        <v>264</v>
      </c>
      <c r="Q879" s="801"/>
      <c r="R879" s="801"/>
      <c r="S879" s="801"/>
      <c r="T879" s="801"/>
      <c r="U879" s="801"/>
      <c r="V879" s="802"/>
      <c r="W879" s="265"/>
      <c r="X879" s="4"/>
    </row>
    <row r="880" spans="2:27" ht="23.1" customHeight="1">
      <c r="B880" s="732"/>
      <c r="C880" s="799"/>
      <c r="D880" s="766" t="s">
        <v>703</v>
      </c>
      <c r="E880" s="767"/>
      <c r="F880" s="767"/>
      <c r="G880" s="768"/>
      <c r="H880" s="766" t="s">
        <v>1140</v>
      </c>
      <c r="I880" s="767"/>
      <c r="J880" s="767"/>
      <c r="K880" s="768"/>
      <c r="L880" s="769">
        <f>IF('ユーザー別小売(卸)価格試算(税抜)'!L880="","",IF(ISNUMBER('ユーザー別小売(卸)価格試算(税抜)'!L880),IF(入力!$C$30=1,ROUNDDOWN('ユーザー別小売(卸)価格試算(税抜)'!L880*(1+入力!$C$31/100),-入力!$C$29),IF(入力!$C$30=2,ROUNDUP('ユーザー別小売(卸)価格試算(税抜)'!L880*(1+入力!$C$31/100),-入力!$C$29),IF(入力!$C$30=3,ROUND('ユーザー別小売(卸)価格試算(税抜)'!L880*(1+入力!$C$31/100),-入力!$C$29)))),'ユーザー別小売(卸)価格試算(税抜)'!L880))</f>
        <v>63580</v>
      </c>
      <c r="M880" s="770" t="str">
        <f>IF('ユーザー別小売(卸)価格試算(税抜)'!M880="","",IF(ISNUMBER('ユーザー別小売(卸)価格試算(税抜)'!M880),IF(入力!$C$30=1,ROUNDDOWN('ユーザー別小売(卸)価格試算(税抜)'!M880*(1+入力!$C$31/100),-入力!$C$29),IF(入力!$C$30=2,ROUNDUP('ユーザー別小売(卸)価格試算(税抜)'!M880*(1+入力!$C$31/100),-入力!$C$29),IF(入力!$C$30=3,ROUND('ユーザー別小売(卸)価格試算(税抜)'!M880*(1+入力!$C$31/100),-入力!$C$29)))),'ユーザー別小売(卸)価格試算(税抜)'!M880))</f>
        <v/>
      </c>
      <c r="N880" s="770" t="str">
        <f>IF('ユーザー別小売(卸)価格試算(税抜)'!N880="","",IF(ISNUMBER('ユーザー別小売(卸)価格試算(税抜)'!N880),IF(入力!$C$30=1,ROUNDDOWN('ユーザー別小売(卸)価格試算(税抜)'!N880*(1+入力!$C$31/100),-入力!$C$29),IF(入力!$C$30=2,ROUNDUP('ユーザー別小売(卸)価格試算(税抜)'!N880*(1+入力!$C$31/100),-入力!$C$29),IF(入力!$C$30=3,ROUND('ユーザー別小売(卸)価格試算(税抜)'!N880*(1+入力!$C$31/100),-入力!$C$29)))),'ユーザー別小売(卸)価格試算(税抜)'!N880))</f>
        <v/>
      </c>
      <c r="O880" s="771" t="str">
        <f>IF('ユーザー別小売(卸)価格試算(税抜)'!O880="","",IF(ISNUMBER('ユーザー別小売(卸)価格試算(税抜)'!O880),IF(入力!$C$30=1,ROUNDDOWN('ユーザー別小売(卸)価格試算(税抜)'!O880*(1+入力!$C$31/100),-入力!$C$29),IF(入力!$C$30=2,ROUNDUP('ユーザー別小売(卸)価格試算(税抜)'!O880*(1+入力!$C$31/100),-入力!$C$29),IF(入力!$C$30=3,ROUND('ユーザー別小売(卸)価格試算(税抜)'!O880*(1+入力!$C$31/100),-入力!$C$29)))),'ユーザー別小売(卸)価格試算(税抜)'!O880))</f>
        <v/>
      </c>
      <c r="P880" s="766" t="s">
        <v>266</v>
      </c>
      <c r="Q880" s="767"/>
      <c r="R880" s="767"/>
      <c r="S880" s="767"/>
      <c r="T880" s="767"/>
      <c r="U880" s="767"/>
      <c r="V880" s="768"/>
      <c r="W880" s="265"/>
      <c r="X880" s="4"/>
    </row>
    <row r="881" spans="2:24" ht="23.1" customHeight="1">
      <c r="B881" s="732"/>
      <c r="C881" s="809">
        <v>50</v>
      </c>
      <c r="D881" s="810" t="s">
        <v>867</v>
      </c>
      <c r="E881" s="811"/>
      <c r="F881" s="811"/>
      <c r="G881" s="812"/>
      <c r="H881" s="787" t="s">
        <v>1042</v>
      </c>
      <c r="I881" s="788"/>
      <c r="J881" s="788"/>
      <c r="K881" s="789"/>
      <c r="L881" s="813">
        <f>IF('ユーザー別小売(卸)価格試算(税抜)'!L881="","",IF(ISNUMBER('ユーザー別小売(卸)価格試算(税抜)'!L881),IF(入力!$E$30=1,ROUNDDOWN('ユーザー別小売(卸)価格試算(税抜)'!L881*(1+入力!$E$31/100),-入力!$E$29),IF(入力!$E$30=2,ROUNDUP('ユーザー別小売(卸)価格試算(税抜)'!L881*(1+入力!$E$31/100),-入力!$E$29),IF(入力!$E$30=3,ROUND('ユーザー別小売(卸)価格試算(税抜)'!L881*(1+入力!$E$31/100),-入力!$E$29)))),'ユーザー別小売(卸)価格試算(税抜)'!L881))</f>
        <v>36080</v>
      </c>
      <c r="M881" s="814" t="str">
        <f>IF('ユーザー別小売(卸)価格試算(税抜)'!M881="","",IF(ISNUMBER('ユーザー別小売(卸)価格試算(税抜)'!M881),IF(入力!$E$30=1,ROUNDDOWN('ユーザー別小売(卸)価格試算(税抜)'!M881*(1+入力!$E$31/100),-入力!$E$29),IF(入力!$E$30=2,ROUNDUP('ユーザー別小売(卸)価格試算(税抜)'!M881*(1+入力!$E$31/100),-入力!$E$29),IF(入力!$E$30=3,ROUND('ユーザー別小売(卸)価格試算(税抜)'!M881*(1+入力!$E$31/100),-入力!$E$29)))),'ユーザー別小売(卸)価格試算(税抜)'!M881))</f>
        <v/>
      </c>
      <c r="N881" s="814" t="str">
        <f>IF('ユーザー別小売(卸)価格試算(税抜)'!N881="","",IF(ISNUMBER('ユーザー別小売(卸)価格試算(税抜)'!N881),IF(入力!$E$30=1,ROUNDDOWN('ユーザー別小売(卸)価格試算(税抜)'!N881*(1+入力!$E$31/100),-入力!$E$29),IF(入力!$E$30=2,ROUNDUP('ユーザー別小売(卸)価格試算(税抜)'!N881*(1+入力!$E$31/100),-入力!$E$29),IF(入力!$E$30=3,ROUND('ユーザー別小売(卸)価格試算(税抜)'!N881*(1+入力!$E$31/100),-入力!$E$29)))),'ユーザー別小売(卸)価格試算(税抜)'!N881))</f>
        <v/>
      </c>
      <c r="O881" s="815" t="str">
        <f>IF('ユーザー別小売(卸)価格試算(税抜)'!O881="","",IF(ISNUMBER('ユーザー別小売(卸)価格試算(税抜)'!O881),IF(入力!$E$30=1,ROUNDDOWN('ユーザー別小売(卸)価格試算(税抜)'!O881*(1+入力!$E$31/100),-入力!$E$29),IF(入力!$E$30=2,ROUNDUP('ユーザー別小売(卸)価格試算(税抜)'!O881*(1+入力!$E$31/100),-入力!$E$29),IF(入力!$E$30=3,ROUND('ユーザー別小売(卸)価格試算(税抜)'!O881*(1+入力!$E$31/100),-入力!$E$29)))),'ユーザー別小売(卸)価格試算(税抜)'!O881))</f>
        <v/>
      </c>
      <c r="P881" s="810" t="s">
        <v>871</v>
      </c>
      <c r="Q881" s="811"/>
      <c r="R881" s="811"/>
      <c r="S881" s="811"/>
      <c r="T881" s="811"/>
      <c r="U881" s="811"/>
      <c r="V881" s="812"/>
      <c r="W881" s="265"/>
      <c r="X881" s="4"/>
    </row>
    <row r="882" spans="2:24" ht="23.1" customHeight="1">
      <c r="B882" s="732"/>
      <c r="C882" s="525"/>
      <c r="D882" s="757" t="s">
        <v>868</v>
      </c>
      <c r="E882" s="758"/>
      <c r="F882" s="758"/>
      <c r="G882" s="759"/>
      <c r="H882" s="757" t="s">
        <v>1144</v>
      </c>
      <c r="I882" s="758"/>
      <c r="J882" s="758"/>
      <c r="K882" s="759"/>
      <c r="L882" s="760">
        <f>IF('ユーザー別小売(卸)価格試算(税抜)'!L882="","",IF(ISNUMBER('ユーザー別小売(卸)価格試算(税抜)'!L882),IF(入力!$C$30=1,ROUNDDOWN('ユーザー別小売(卸)価格試算(税抜)'!L882*(1+入力!$C$31/100),-入力!$C$29),IF(入力!$C$30=2,ROUNDUP('ユーザー別小売(卸)価格試算(税抜)'!L882*(1+入力!$C$31/100),-入力!$C$29),IF(入力!$C$30=3,ROUND('ユーザー別小売(卸)価格試算(税抜)'!L882*(1+入力!$C$31/100),-入力!$C$29)))),'ユーザー別小売(卸)価格試算(税抜)'!L882))</f>
        <v>50930</v>
      </c>
      <c r="M882" s="761" t="str">
        <f>IF('ユーザー別小売(卸)価格試算(税抜)'!M882="","",IF(ISNUMBER('ユーザー別小売(卸)価格試算(税抜)'!M882),IF(入力!$C$30=1,ROUNDDOWN('ユーザー別小売(卸)価格試算(税抜)'!M882*(1+入力!$C$31/100),-入力!$C$29),IF(入力!$C$30=2,ROUNDUP('ユーザー別小売(卸)価格試算(税抜)'!M882*(1+入力!$C$31/100),-入力!$C$29),IF(入力!$C$30=3,ROUND('ユーザー別小売(卸)価格試算(税抜)'!M882*(1+入力!$C$31/100),-入力!$C$29)))),'ユーザー別小売(卸)価格試算(税抜)'!M882))</f>
        <v/>
      </c>
      <c r="N882" s="761" t="str">
        <f>IF('ユーザー別小売(卸)価格試算(税抜)'!N882="","",IF(ISNUMBER('ユーザー別小売(卸)価格試算(税抜)'!N882),IF(入力!$C$30=1,ROUNDDOWN('ユーザー別小売(卸)価格試算(税抜)'!N882*(1+入力!$C$31/100),-入力!$C$29),IF(入力!$C$30=2,ROUNDUP('ユーザー別小売(卸)価格試算(税抜)'!N882*(1+入力!$C$31/100),-入力!$C$29),IF(入力!$C$30=3,ROUND('ユーザー別小売(卸)価格試算(税抜)'!N882*(1+入力!$C$31/100),-入力!$C$29)))),'ユーザー別小売(卸)価格試算(税抜)'!N882))</f>
        <v/>
      </c>
      <c r="O882" s="762" t="str">
        <f>IF('ユーザー別小売(卸)価格試算(税抜)'!O882="","",IF(ISNUMBER('ユーザー別小売(卸)価格試算(税抜)'!O882),IF(入力!$C$30=1,ROUNDDOWN('ユーザー別小売(卸)価格試算(税抜)'!O882*(1+入力!$C$31/100),-入力!$C$29),IF(入力!$C$30=2,ROUNDUP('ユーザー別小売(卸)価格試算(税抜)'!O882*(1+入力!$C$31/100),-入力!$C$29),IF(入力!$C$30=3,ROUND('ユーザー別小売(卸)価格試算(税抜)'!O882*(1+入力!$C$31/100),-入力!$C$29)))),'ユーザー別小売(卸)価格試算(税抜)'!O882))</f>
        <v/>
      </c>
      <c r="P882" s="757" t="s">
        <v>537</v>
      </c>
      <c r="Q882" s="758"/>
      <c r="R882" s="758"/>
      <c r="S882" s="758"/>
      <c r="T882" s="758"/>
      <c r="U882" s="758"/>
      <c r="V882" s="759"/>
      <c r="W882" s="265"/>
      <c r="X882" s="4"/>
    </row>
    <row r="883" spans="2:24" ht="23.1" customHeight="1">
      <c r="B883" s="732"/>
      <c r="C883" s="525"/>
      <c r="D883" s="757" t="s">
        <v>869</v>
      </c>
      <c r="E883" s="758"/>
      <c r="F883" s="758"/>
      <c r="G883" s="759"/>
      <c r="H883" s="757" t="s">
        <v>180</v>
      </c>
      <c r="I883" s="758"/>
      <c r="J883" s="758"/>
      <c r="K883" s="759"/>
      <c r="L883" s="760">
        <f>IF('ユーザー別小売(卸)価格試算(税抜)'!L883="","",IF(ISNUMBER('ユーザー別小売(卸)価格試算(税抜)'!L883),IF(入力!$C$30=1,ROUNDDOWN('ユーザー別小売(卸)価格試算(税抜)'!L883*(1+入力!$C$31/100),-入力!$C$29),IF(入力!$C$30=2,ROUNDUP('ユーザー別小売(卸)価格試算(税抜)'!L883*(1+入力!$C$31/100),-入力!$C$29),IF(入力!$C$30=3,ROUND('ユーザー別小売(卸)価格試算(税抜)'!L883*(1+入力!$C$31/100),-入力!$C$29)))),'ユーザー別小売(卸)価格試算(税抜)'!L883))</f>
        <v>54670</v>
      </c>
      <c r="M883" s="761" t="str">
        <f>IF('ユーザー別小売(卸)価格試算(税抜)'!M883="","",IF(ISNUMBER('ユーザー別小売(卸)価格試算(税抜)'!M883),IF(入力!$C$30=1,ROUNDDOWN('ユーザー別小売(卸)価格試算(税抜)'!M883*(1+入力!$C$31/100),-入力!$C$29),IF(入力!$C$30=2,ROUNDUP('ユーザー別小売(卸)価格試算(税抜)'!M883*(1+入力!$C$31/100),-入力!$C$29),IF(入力!$C$30=3,ROUND('ユーザー別小売(卸)価格試算(税抜)'!M883*(1+入力!$C$31/100),-入力!$C$29)))),'ユーザー別小売(卸)価格試算(税抜)'!M883))</f>
        <v/>
      </c>
      <c r="N883" s="761" t="str">
        <f>IF('ユーザー別小売(卸)価格試算(税抜)'!N883="","",IF(ISNUMBER('ユーザー別小売(卸)価格試算(税抜)'!N883),IF(入力!$C$30=1,ROUNDDOWN('ユーザー別小売(卸)価格試算(税抜)'!N883*(1+入力!$C$31/100),-入力!$C$29),IF(入力!$C$30=2,ROUNDUP('ユーザー別小売(卸)価格試算(税抜)'!N883*(1+入力!$C$31/100),-入力!$C$29),IF(入力!$C$30=3,ROUND('ユーザー別小売(卸)価格試算(税抜)'!N883*(1+入力!$C$31/100),-入力!$C$29)))),'ユーザー別小売(卸)価格試算(税抜)'!N883))</f>
        <v/>
      </c>
      <c r="O883" s="762" t="str">
        <f>IF('ユーザー別小売(卸)価格試算(税抜)'!O883="","",IF(ISNUMBER('ユーザー別小売(卸)価格試算(税抜)'!O883),IF(入力!$C$30=1,ROUNDDOWN('ユーザー別小売(卸)価格試算(税抜)'!O883*(1+入力!$C$31/100),-入力!$C$29),IF(入力!$C$30=2,ROUNDUP('ユーザー別小売(卸)価格試算(税抜)'!O883*(1+入力!$C$31/100),-入力!$C$29),IF(入力!$C$30=3,ROUND('ユーザー別小売(卸)価格試算(税抜)'!O883*(1+入力!$C$31/100),-入力!$C$29)))),'ユーザー別小売(卸)価格試算(税抜)'!O883))</f>
        <v/>
      </c>
      <c r="P883" s="757" t="s">
        <v>267</v>
      </c>
      <c r="Q883" s="758"/>
      <c r="R883" s="758"/>
      <c r="S883" s="758"/>
      <c r="T883" s="758"/>
      <c r="U883" s="758"/>
      <c r="V883" s="759"/>
      <c r="W883" s="265"/>
      <c r="X883" s="4"/>
    </row>
    <row r="884" spans="2:24" ht="23.1" customHeight="1">
      <c r="B884" s="732"/>
      <c r="C884" s="799"/>
      <c r="D884" s="766" t="s">
        <v>870</v>
      </c>
      <c r="E884" s="767"/>
      <c r="F884" s="767"/>
      <c r="G884" s="768"/>
      <c r="H884" s="766" t="s">
        <v>180</v>
      </c>
      <c r="I884" s="767"/>
      <c r="J884" s="767"/>
      <c r="K884" s="768"/>
      <c r="L884" s="769">
        <f>IF('ユーザー別小売(卸)価格試算(税抜)'!L884="","",IF(ISNUMBER('ユーザー別小売(卸)価格試算(税抜)'!L884),IF(入力!$C$30=1,ROUNDDOWN('ユーザー別小売(卸)価格試算(税抜)'!L884*(1+入力!$C$31/100),-入力!$C$29),IF(入力!$C$30=2,ROUNDUP('ユーザー別小売(卸)価格試算(税抜)'!L884*(1+入力!$C$31/100),-入力!$C$29),IF(入力!$C$30=3,ROUND('ユーザー別小売(卸)価格試算(税抜)'!L884*(1+入力!$C$31/100),-入力!$C$29)))),'ユーザー別小売(卸)価格試算(税抜)'!L884))</f>
        <v>54670</v>
      </c>
      <c r="M884" s="770" t="str">
        <f>IF('ユーザー別小売(卸)価格試算(税抜)'!M884="","",IF(ISNUMBER('ユーザー別小売(卸)価格試算(税抜)'!M884),IF(入力!$C$30=1,ROUNDDOWN('ユーザー別小売(卸)価格試算(税抜)'!M884*(1+入力!$C$31/100),-入力!$C$29),IF(入力!$C$30=2,ROUNDUP('ユーザー別小売(卸)価格試算(税抜)'!M884*(1+入力!$C$31/100),-入力!$C$29),IF(入力!$C$30=3,ROUND('ユーザー別小売(卸)価格試算(税抜)'!M884*(1+入力!$C$31/100),-入力!$C$29)))),'ユーザー別小売(卸)価格試算(税抜)'!M884))</f>
        <v/>
      </c>
      <c r="N884" s="770" t="str">
        <f>IF('ユーザー別小売(卸)価格試算(税抜)'!N884="","",IF(ISNUMBER('ユーザー別小売(卸)価格試算(税抜)'!N884),IF(入力!$C$30=1,ROUNDDOWN('ユーザー別小売(卸)価格試算(税抜)'!N884*(1+入力!$C$31/100),-入力!$C$29),IF(入力!$C$30=2,ROUNDUP('ユーザー別小売(卸)価格試算(税抜)'!N884*(1+入力!$C$31/100),-入力!$C$29),IF(入力!$C$30=3,ROUND('ユーザー別小売(卸)価格試算(税抜)'!N884*(1+入力!$C$31/100),-入力!$C$29)))),'ユーザー別小売(卸)価格試算(税抜)'!N884))</f>
        <v/>
      </c>
      <c r="O884" s="771" t="str">
        <f>IF('ユーザー別小売(卸)価格試算(税抜)'!O884="","",IF(ISNUMBER('ユーザー別小売(卸)価格試算(税抜)'!O884),IF(入力!$C$30=1,ROUNDDOWN('ユーザー別小売(卸)価格試算(税抜)'!O884*(1+入力!$C$31/100),-入力!$C$29),IF(入力!$C$30=2,ROUNDUP('ユーザー別小売(卸)価格試算(税抜)'!O884*(1+入力!$C$31/100),-入力!$C$29),IF(入力!$C$30=3,ROUND('ユーザー別小売(卸)価格試算(税抜)'!O884*(1+入力!$C$31/100),-入力!$C$29)))),'ユーザー別小売(卸)価格試算(税抜)'!O884))</f>
        <v/>
      </c>
      <c r="P884" s="766" t="s">
        <v>268</v>
      </c>
      <c r="Q884" s="767"/>
      <c r="R884" s="767"/>
      <c r="S884" s="767"/>
      <c r="T884" s="767"/>
      <c r="U884" s="767"/>
      <c r="V884" s="768"/>
      <c r="W884" s="265"/>
      <c r="X884" s="4"/>
    </row>
    <row r="885" spans="2:24" ht="23.1" customHeight="1" thickBot="1">
      <c r="B885" s="733"/>
      <c r="C885" s="409">
        <v>60</v>
      </c>
      <c r="D885" s="781" t="s">
        <v>1356</v>
      </c>
      <c r="E885" s="782"/>
      <c r="F885" s="782"/>
      <c r="G885" s="783"/>
      <c r="H885" s="781" t="s">
        <v>1382</v>
      </c>
      <c r="I885" s="782"/>
      <c r="J885" s="782"/>
      <c r="K885" s="783"/>
      <c r="L885" s="784">
        <f>IF('ユーザー別小売(卸)価格試算(税抜)'!L885="","",IF(ISNUMBER('ユーザー別小売(卸)価格試算(税抜)'!L885),IF(入力!$E$30=1,ROUNDDOWN('ユーザー別小売(卸)価格試算(税抜)'!L885*(1+入力!$E$31/100),-入力!$E$29),IF(入力!$E$30=2,ROUNDUP('ユーザー別小売(卸)価格試算(税抜)'!L885*(1+入力!$E$31/100),-入力!$E$29),IF(入力!$E$30=3,ROUND('ユーザー別小売(卸)価格試算(税抜)'!L885*(1+入力!$E$31/100),-入力!$E$29)))),'ユーザー別小売(卸)価格試算(税抜)'!L885))</f>
        <v>55330</v>
      </c>
      <c r="M885" s="785" t="str">
        <f>IF('ユーザー別小売(卸)価格試算(税抜)'!M885="","",IF(ISNUMBER('ユーザー別小売(卸)価格試算(税抜)'!M885),IF(入力!$E$30=1,ROUNDDOWN('ユーザー別小売(卸)価格試算(税抜)'!M885*(1+入力!$E$31/100),-入力!$E$29),IF(入力!$E$30=2,ROUNDUP('ユーザー別小売(卸)価格試算(税抜)'!M885*(1+入力!$E$31/100),-入力!$E$29),IF(入力!$E$30=3,ROUND('ユーザー別小売(卸)価格試算(税抜)'!M885*(1+入力!$E$31/100),-入力!$E$29)))),'ユーザー別小売(卸)価格試算(税抜)'!M885))</f>
        <v/>
      </c>
      <c r="N885" s="785" t="str">
        <f>IF('ユーザー別小売(卸)価格試算(税抜)'!N885="","",IF(ISNUMBER('ユーザー別小売(卸)価格試算(税抜)'!N885),IF(入力!$E$30=1,ROUNDDOWN('ユーザー別小売(卸)価格試算(税抜)'!N885*(1+入力!$E$31/100),-入力!$E$29),IF(入力!$E$30=2,ROUNDUP('ユーザー別小売(卸)価格試算(税抜)'!N885*(1+入力!$E$31/100),-入力!$E$29),IF(入力!$E$30=3,ROUND('ユーザー別小売(卸)価格試算(税抜)'!N885*(1+入力!$E$31/100),-入力!$E$29)))),'ユーザー別小売(卸)価格試算(税抜)'!N885))</f>
        <v/>
      </c>
      <c r="O885" s="786" t="str">
        <f>IF('ユーザー別小売(卸)価格試算(税抜)'!O885="","",IF(ISNUMBER('ユーザー別小売(卸)価格試算(税抜)'!O885),IF(入力!$E$30=1,ROUNDDOWN('ユーザー別小売(卸)価格試算(税抜)'!O885*(1+入力!$E$31/100),-入力!$E$29),IF(入力!$E$30=2,ROUNDUP('ユーザー別小売(卸)価格試算(税抜)'!O885*(1+入力!$E$31/100),-入力!$E$29),IF(入力!$E$30=3,ROUND('ユーザー別小売(卸)価格試算(税抜)'!O885*(1+入力!$E$31/100),-入力!$E$29)))),'ユーザー別小売(卸)価格試算(税抜)'!O885))</f>
        <v/>
      </c>
      <c r="P885" s="781" t="s">
        <v>1355</v>
      </c>
      <c r="Q885" s="782"/>
      <c r="R885" s="782"/>
      <c r="S885" s="782"/>
      <c r="T885" s="782"/>
      <c r="U885" s="782"/>
      <c r="V885" s="783"/>
      <c r="W885" s="265"/>
      <c r="X885" s="4"/>
    </row>
    <row r="886" spans="2:24" ht="23.1" customHeight="1">
      <c r="B886" s="731">
        <v>17</v>
      </c>
      <c r="C886" s="378">
        <v>40</v>
      </c>
      <c r="D886" s="806" t="s">
        <v>1040</v>
      </c>
      <c r="E886" s="807"/>
      <c r="F886" s="807"/>
      <c r="G886" s="808"/>
      <c r="H886" s="806" t="s">
        <v>252</v>
      </c>
      <c r="I886" s="807"/>
      <c r="J886" s="807"/>
      <c r="K886" s="808"/>
      <c r="L886" s="816">
        <f>IF('ユーザー別小売(卸)価格試算(税抜)'!L886="","",IF(ISNUMBER('ユーザー別小売(卸)価格試算(税抜)'!L886),IF(入力!$C$30=1,ROUNDDOWN('ユーザー別小売(卸)価格試算(税抜)'!L886*(1+入力!$C$31/100),-入力!$C$29),IF(入力!$C$30=2,ROUNDUP('ユーザー別小売(卸)価格試算(税抜)'!L886*(1+入力!$C$31/100),-入力!$C$29),IF(入力!$C$30=3,ROUND('ユーザー別小売(卸)価格試算(税抜)'!L886*(1+入力!$C$31/100),-入力!$C$29)))),'ユーザー別小売(卸)価格試算(税抜)'!L886))</f>
        <v>48290</v>
      </c>
      <c r="M886" s="817" t="str">
        <f>IF('ユーザー別小売(卸)価格試算(税抜)'!M886="","",IF(ISNUMBER('ユーザー別小売(卸)価格試算(税抜)'!M886),IF(入力!$C$30=1,ROUNDDOWN('ユーザー別小売(卸)価格試算(税抜)'!M886*(1+入力!$C$31/100),-入力!$C$29),IF(入力!$C$30=2,ROUNDUP('ユーザー別小売(卸)価格試算(税抜)'!M886*(1+入力!$C$31/100),-入力!$C$29),IF(入力!$C$30=3,ROUND('ユーザー別小売(卸)価格試算(税抜)'!M886*(1+入力!$C$31/100),-入力!$C$29)))),'ユーザー別小売(卸)価格試算(税抜)'!M886))</f>
        <v/>
      </c>
      <c r="N886" s="817" t="str">
        <f>IF('ユーザー別小売(卸)価格試算(税抜)'!N886="","",IF(ISNUMBER('ユーザー別小売(卸)価格試算(税抜)'!N886),IF(入力!$C$30=1,ROUNDDOWN('ユーザー別小売(卸)価格試算(税抜)'!N886*(1+入力!$C$31/100),-入力!$C$29),IF(入力!$C$30=2,ROUNDUP('ユーザー別小売(卸)価格試算(税抜)'!N886*(1+入力!$C$31/100),-入力!$C$29),IF(入力!$C$30=3,ROUND('ユーザー別小売(卸)価格試算(税抜)'!N886*(1+入力!$C$31/100),-入力!$C$29)))),'ユーザー別小売(卸)価格試算(税抜)'!N886))</f>
        <v/>
      </c>
      <c r="O886" s="818" t="str">
        <f>IF('ユーザー別小売(卸)価格試算(税抜)'!O886="","",IF(ISNUMBER('ユーザー別小売(卸)価格試算(税抜)'!O886),IF(入力!$C$30=1,ROUNDDOWN('ユーザー別小売(卸)価格試算(税抜)'!O886*(1+入力!$C$31/100),-入力!$C$29),IF(入力!$C$30=2,ROUNDUP('ユーザー別小売(卸)価格試算(税抜)'!O886*(1+入力!$C$31/100),-入力!$C$29),IF(入力!$C$30=3,ROUND('ユーザー別小売(卸)価格試算(税抜)'!O886*(1+入力!$C$31/100),-入力!$C$29)))),'ユーザー別小売(卸)価格試算(税抜)'!O886))</f>
        <v/>
      </c>
      <c r="P886" s="806" t="s">
        <v>273</v>
      </c>
      <c r="Q886" s="807"/>
      <c r="R886" s="807"/>
      <c r="S886" s="807"/>
      <c r="T886" s="807"/>
      <c r="U886" s="807"/>
      <c r="V886" s="808"/>
      <c r="W886" s="265"/>
      <c r="X886" s="4"/>
    </row>
    <row r="887" spans="2:24" ht="23.1" customHeight="1">
      <c r="B887" s="732"/>
      <c r="C887" s="272">
        <v>45</v>
      </c>
      <c r="D887" s="766" t="s">
        <v>704</v>
      </c>
      <c r="E887" s="767"/>
      <c r="F887" s="767"/>
      <c r="G887" s="768"/>
      <c r="H887" s="806" t="s">
        <v>1145</v>
      </c>
      <c r="I887" s="807"/>
      <c r="J887" s="807"/>
      <c r="K887" s="808"/>
      <c r="L887" s="769">
        <f>IF('ユーザー別小売(卸)価格試算(税抜)'!L887="","",IF(ISNUMBER('ユーザー別小売(卸)価格試算(税抜)'!L887),IF(入力!$C$30=1,ROUNDDOWN('ユーザー別小売(卸)価格試算(税抜)'!L887*(1+入力!$C$31/100),-入力!$C$29),IF(入力!$C$30=2,ROUNDUP('ユーザー別小売(卸)価格試算(税抜)'!L887*(1+入力!$C$31/100),-入力!$C$29),IF(入力!$C$30=3,ROUND('ユーザー別小売(卸)価格試算(税抜)'!L887*(1+入力!$C$31/100),-入力!$C$29)))),'ユーザー別小売(卸)価格試算(税抜)'!L887))</f>
        <v>41470</v>
      </c>
      <c r="M887" s="770" t="str">
        <f>IF('ユーザー別小売(卸)価格試算(税抜)'!M887="","",IF(ISNUMBER('ユーザー別小売(卸)価格試算(税抜)'!M887),IF(入力!$C$30=1,ROUNDDOWN('ユーザー別小売(卸)価格試算(税抜)'!M887*(1+入力!$C$31/100),-入力!$C$29),IF(入力!$C$30=2,ROUNDUP('ユーザー別小売(卸)価格試算(税抜)'!M887*(1+入力!$C$31/100),-入力!$C$29),IF(入力!$C$30=3,ROUND('ユーザー別小売(卸)価格試算(税抜)'!M887*(1+入力!$C$31/100),-入力!$C$29)))),'ユーザー別小売(卸)価格試算(税抜)'!M887))</f>
        <v/>
      </c>
      <c r="N887" s="770" t="str">
        <f>IF('ユーザー別小売(卸)価格試算(税抜)'!N887="","",IF(ISNUMBER('ユーザー別小売(卸)価格試算(税抜)'!N887),IF(入力!$C$30=1,ROUNDDOWN('ユーザー別小売(卸)価格試算(税抜)'!N887*(1+入力!$C$31/100),-入力!$C$29),IF(入力!$C$30=2,ROUNDUP('ユーザー別小売(卸)価格試算(税抜)'!N887*(1+入力!$C$31/100),-入力!$C$29),IF(入力!$C$30=3,ROUND('ユーザー別小売(卸)価格試算(税抜)'!N887*(1+入力!$C$31/100),-入力!$C$29)))),'ユーザー別小売(卸)価格試算(税抜)'!N887))</f>
        <v/>
      </c>
      <c r="O887" s="771" t="str">
        <f>IF('ユーザー別小売(卸)価格試算(税抜)'!O887="","",IF(ISNUMBER('ユーザー別小売(卸)価格試算(税抜)'!O887),IF(入力!$C$30=1,ROUNDDOWN('ユーザー別小売(卸)価格試算(税抜)'!O887*(1+入力!$C$31/100),-入力!$C$29),IF(入力!$C$30=2,ROUNDUP('ユーザー別小売(卸)価格試算(税抜)'!O887*(1+入力!$C$31/100),-入力!$C$29),IF(入力!$C$30=3,ROUND('ユーザー別小売(卸)価格試算(税抜)'!O887*(1+入力!$C$31/100),-入力!$C$29)))),'ユーザー別小売(卸)価格試算(税抜)'!O887))</f>
        <v/>
      </c>
      <c r="P887" s="766" t="s">
        <v>269</v>
      </c>
      <c r="Q887" s="767"/>
      <c r="R887" s="767"/>
      <c r="S887" s="767"/>
      <c r="T887" s="767"/>
      <c r="U887" s="767"/>
      <c r="V887" s="768"/>
      <c r="W887" s="265"/>
      <c r="X887" s="4"/>
    </row>
    <row r="888" spans="2:24" ht="23.1" customHeight="1">
      <c r="B888" s="732"/>
      <c r="C888" s="378">
        <v>50</v>
      </c>
      <c r="D888" s="766" t="s">
        <v>705</v>
      </c>
      <c r="E888" s="767"/>
      <c r="F888" s="767"/>
      <c r="G888" s="768"/>
      <c r="H888" s="806" t="s">
        <v>1141</v>
      </c>
      <c r="I888" s="807"/>
      <c r="J888" s="807"/>
      <c r="K888" s="808"/>
      <c r="L888" s="769">
        <f>IF('ユーザー別小売(卸)価格試算(税抜)'!L888="","",IF(ISNUMBER('ユーザー別小売(卸)価格試算(税抜)'!L888),IF(入力!$C$30=1,ROUNDDOWN('ユーザー別小売(卸)価格試算(税抜)'!L888*(1+入力!$C$31/100),-入力!$C$29),IF(入力!$C$30=2,ROUNDUP('ユーザー別小売(卸)価格試算(税抜)'!L888*(1+入力!$C$31/100),-入力!$C$29),IF(入力!$C$30=3,ROUND('ユーザー別小売(卸)価格試算(税抜)'!L888*(1+入力!$C$31/100),-入力!$C$29)))),'ユーザー別小売(卸)価格試算(税抜)'!L888))</f>
        <v>42680</v>
      </c>
      <c r="M888" s="770" t="str">
        <f>IF('ユーザー別小売(卸)価格試算(税抜)'!M888="","",IF(ISNUMBER('ユーザー別小売(卸)価格試算(税抜)'!M888),IF(入力!$C$30=1,ROUNDDOWN('ユーザー別小売(卸)価格試算(税抜)'!M888*(1+入力!$C$31/100),-入力!$C$29),IF(入力!$C$30=2,ROUNDUP('ユーザー別小売(卸)価格試算(税抜)'!M888*(1+入力!$C$31/100),-入力!$C$29),IF(入力!$C$30=3,ROUND('ユーザー別小売(卸)価格試算(税抜)'!M888*(1+入力!$C$31/100),-入力!$C$29)))),'ユーザー別小売(卸)価格試算(税抜)'!M888))</f>
        <v/>
      </c>
      <c r="N888" s="770" t="str">
        <f>IF('ユーザー別小売(卸)価格試算(税抜)'!N888="","",IF(ISNUMBER('ユーザー別小売(卸)価格試算(税抜)'!N888),IF(入力!$C$30=1,ROUNDDOWN('ユーザー別小売(卸)価格試算(税抜)'!N888*(1+入力!$C$31/100),-入力!$C$29),IF(入力!$C$30=2,ROUNDUP('ユーザー別小売(卸)価格試算(税抜)'!N888*(1+入力!$C$31/100),-入力!$C$29),IF(入力!$C$30=3,ROUND('ユーザー別小売(卸)価格試算(税抜)'!N888*(1+入力!$C$31/100),-入力!$C$29)))),'ユーザー別小売(卸)価格試算(税抜)'!N888))</f>
        <v/>
      </c>
      <c r="O888" s="771" t="str">
        <f>IF('ユーザー別小売(卸)価格試算(税抜)'!O888="","",IF(ISNUMBER('ユーザー別小売(卸)価格試算(税抜)'!O888),IF(入力!$C$30=1,ROUNDDOWN('ユーザー別小売(卸)価格試算(税抜)'!O888*(1+入力!$C$31/100),-入力!$C$29),IF(入力!$C$30=2,ROUNDUP('ユーザー別小売(卸)価格試算(税抜)'!O888*(1+入力!$C$31/100),-入力!$C$29),IF(入力!$C$30=3,ROUND('ユーザー別小売(卸)価格試算(税抜)'!O888*(1+入力!$C$31/100),-入力!$C$29)))),'ユーザー別小売(卸)価格試算(税抜)'!O888))</f>
        <v/>
      </c>
      <c r="P888" s="766" t="s">
        <v>264</v>
      </c>
      <c r="Q888" s="767"/>
      <c r="R888" s="767"/>
      <c r="S888" s="767"/>
      <c r="T888" s="767"/>
      <c r="U888" s="767"/>
      <c r="V888" s="768"/>
      <c r="W888" s="265"/>
      <c r="X888" s="4"/>
    </row>
    <row r="889" spans="2:24" ht="23.1" customHeight="1">
      <c r="B889" s="732"/>
      <c r="C889" s="809">
        <v>55</v>
      </c>
      <c r="D889" s="810" t="s">
        <v>706</v>
      </c>
      <c r="E889" s="811"/>
      <c r="F889" s="811"/>
      <c r="G889" s="812"/>
      <c r="H889" s="810" t="s">
        <v>1146</v>
      </c>
      <c r="I889" s="811"/>
      <c r="J889" s="811"/>
      <c r="K889" s="812"/>
      <c r="L889" s="813">
        <f>IF('ユーザー別小売(卸)価格試算(税抜)'!L889="","",IF(ISNUMBER('ユーザー別小売(卸)価格試算(税抜)'!L889),IF(入力!$C$30=1,ROUNDDOWN('ユーザー別小売(卸)価格試算(税抜)'!L889*(1+入力!$C$31/100),-入力!$C$29),IF(入力!$C$30=2,ROUNDUP('ユーザー別小売(卸)価格試算(税抜)'!L889*(1+入力!$C$31/100),-入力!$C$29),IF(入力!$C$30=3,ROUND('ユーザー別小売(卸)価格試算(税抜)'!L889*(1+入力!$C$31/100),-入力!$C$29)))),'ユーザー別小売(卸)価格試算(税抜)'!L889))</f>
        <v>40040</v>
      </c>
      <c r="M889" s="814" t="str">
        <f>IF('ユーザー別小売(卸)価格試算(税抜)'!M889="","",IF(ISNUMBER('ユーザー別小売(卸)価格試算(税抜)'!M889),IF(入力!$C$30=1,ROUNDDOWN('ユーザー別小売(卸)価格試算(税抜)'!M889*(1+入力!$C$31/100),-入力!$C$29),IF(入力!$C$30=2,ROUNDUP('ユーザー別小売(卸)価格試算(税抜)'!M889*(1+入力!$C$31/100),-入力!$C$29),IF(入力!$C$30=3,ROUND('ユーザー別小売(卸)価格試算(税抜)'!M889*(1+入力!$C$31/100),-入力!$C$29)))),'ユーザー別小売(卸)価格試算(税抜)'!M889))</f>
        <v/>
      </c>
      <c r="N889" s="814" t="str">
        <f>IF('ユーザー別小売(卸)価格試算(税抜)'!N889="","",IF(ISNUMBER('ユーザー別小売(卸)価格試算(税抜)'!N889),IF(入力!$C$30=1,ROUNDDOWN('ユーザー別小売(卸)価格試算(税抜)'!N889*(1+入力!$C$31/100),-入力!$C$29),IF(入力!$C$30=2,ROUNDUP('ユーザー別小売(卸)価格試算(税抜)'!N889*(1+入力!$C$31/100),-入力!$C$29),IF(入力!$C$30=3,ROUND('ユーザー別小売(卸)価格試算(税抜)'!N889*(1+入力!$C$31/100),-入力!$C$29)))),'ユーザー別小売(卸)価格試算(税抜)'!N889))</f>
        <v/>
      </c>
      <c r="O889" s="815" t="str">
        <f>IF('ユーザー別小売(卸)価格試算(税抜)'!O889="","",IF(ISNUMBER('ユーザー別小売(卸)価格試算(税抜)'!O889),IF(入力!$C$30=1,ROUNDDOWN('ユーザー別小売(卸)価格試算(税抜)'!O889*(1+入力!$C$31/100),-入力!$C$29),IF(入力!$C$30=2,ROUNDUP('ユーザー別小売(卸)価格試算(税抜)'!O889*(1+入力!$C$31/100),-入力!$C$29),IF(入力!$C$30=3,ROUND('ユーザー別小売(卸)価格試算(税抜)'!O889*(1+入力!$C$31/100),-入力!$C$29)))),'ユーザー別小売(卸)価格試算(税抜)'!O889))</f>
        <v/>
      </c>
      <c r="P889" s="810" t="s">
        <v>264</v>
      </c>
      <c r="Q889" s="811"/>
      <c r="R889" s="811"/>
      <c r="S889" s="811"/>
      <c r="T889" s="811"/>
      <c r="U889" s="811"/>
      <c r="V889" s="812"/>
      <c r="W889" s="265"/>
      <c r="X889" s="4"/>
    </row>
    <row r="890" spans="2:24" ht="23.1" customHeight="1">
      <c r="B890" s="732"/>
      <c r="C890" s="525"/>
      <c r="D890" s="757" t="s">
        <v>737</v>
      </c>
      <c r="E890" s="758"/>
      <c r="F890" s="758"/>
      <c r="G890" s="759"/>
      <c r="H890" s="716" t="s">
        <v>738</v>
      </c>
      <c r="I890" s="717"/>
      <c r="J890" s="717"/>
      <c r="K890" s="718"/>
      <c r="L890" s="760">
        <f>IF('ユーザー別小売(卸)価格試算(税抜)'!L890="","",IF(ISNUMBER('ユーザー別小売(卸)価格試算(税抜)'!L890),IF(入力!$E$30=1,ROUNDDOWN('ユーザー別小売(卸)価格試算(税抜)'!L890*(1+入力!$E$31/100),-入力!$E$29),IF(入力!$E$30=2,ROUNDUP('ユーザー別小売(卸)価格試算(税抜)'!L890*(1+入力!$E$31/100),-入力!$E$29),IF(入力!$E$30=3,ROUND('ユーザー別小売(卸)価格試算(税抜)'!L890*(1+入力!$E$31/100),-入力!$E$29)))),'ユーザー別小売(卸)価格試算(税抜)'!L890))</f>
        <v>24200</v>
      </c>
      <c r="M890" s="761" t="str">
        <f>IF('ユーザー別小売(卸)価格試算(税抜)'!M890="","",IF(ISNUMBER('ユーザー別小売(卸)価格試算(税抜)'!M890),IF(入力!$E$30=1,ROUNDDOWN('ユーザー別小売(卸)価格試算(税抜)'!M890*(1+入力!$E$31/100),-入力!$E$29),IF(入力!$E$30=2,ROUNDUP('ユーザー別小売(卸)価格試算(税抜)'!M890*(1+入力!$E$31/100),-入力!$E$29),IF(入力!$E$30=3,ROUND('ユーザー別小売(卸)価格試算(税抜)'!M890*(1+入力!$E$31/100),-入力!$E$29)))),'ユーザー別小売(卸)価格試算(税抜)'!M890))</f>
        <v/>
      </c>
      <c r="N890" s="761" t="str">
        <f>IF('ユーザー別小売(卸)価格試算(税抜)'!N890="","",IF(ISNUMBER('ユーザー別小売(卸)価格試算(税抜)'!N890),IF(入力!$E$30=1,ROUNDDOWN('ユーザー別小売(卸)価格試算(税抜)'!N890*(1+入力!$E$31/100),-入力!$E$29),IF(入力!$E$30=2,ROUNDUP('ユーザー別小売(卸)価格試算(税抜)'!N890*(1+入力!$E$31/100),-入力!$E$29),IF(入力!$E$30=3,ROUND('ユーザー別小売(卸)価格試算(税抜)'!N890*(1+入力!$E$31/100),-入力!$E$29)))),'ユーザー別小売(卸)価格試算(税抜)'!N890))</f>
        <v/>
      </c>
      <c r="O890" s="762" t="str">
        <f>IF('ユーザー別小売(卸)価格試算(税抜)'!O890="","",IF(ISNUMBER('ユーザー別小売(卸)価格試算(税抜)'!O890),IF(入力!$E$30=1,ROUNDDOWN('ユーザー別小売(卸)価格試算(税抜)'!O890*(1+入力!$E$31/100),-入力!$E$29),IF(入力!$E$30=2,ROUNDUP('ユーザー別小売(卸)価格試算(税抜)'!O890*(1+入力!$E$31/100),-入力!$E$29),IF(入力!$E$30=3,ROUND('ユーザー別小売(卸)価格試算(税抜)'!O890*(1+入力!$E$31/100),-入力!$E$29)))),'ユーザー別小売(卸)価格試算(税抜)'!O890))</f>
        <v/>
      </c>
      <c r="P890" s="757" t="s">
        <v>739</v>
      </c>
      <c r="Q890" s="758"/>
      <c r="R890" s="758"/>
      <c r="S890" s="758"/>
      <c r="T890" s="758"/>
      <c r="U890" s="758"/>
      <c r="V890" s="759"/>
      <c r="W890" s="265"/>
      <c r="X890" s="4"/>
    </row>
    <row r="891" spans="2:24" ht="23.1" customHeight="1">
      <c r="B891" s="732"/>
      <c r="C891" s="525"/>
      <c r="D891" s="757" t="s">
        <v>707</v>
      </c>
      <c r="E891" s="758"/>
      <c r="F891" s="758"/>
      <c r="G891" s="759"/>
      <c r="H891" s="757" t="s">
        <v>1043</v>
      </c>
      <c r="I891" s="758"/>
      <c r="J891" s="758"/>
      <c r="K891" s="759"/>
      <c r="L891" s="760">
        <f>IF('ユーザー別小売(卸)価格試算(税抜)'!L891="","",IF(ISNUMBER('ユーザー別小売(卸)価格試算(税抜)'!L891),IF(入力!$C$30=1,ROUNDDOWN('ユーザー別小売(卸)価格試算(税抜)'!L891*(1+入力!$C$31/100),-入力!$C$29),IF(入力!$C$30=2,ROUNDUP('ユーザー別小売(卸)価格試算(税抜)'!L891*(1+入力!$C$31/100),-入力!$C$29),IF(入力!$C$30=3,ROUND('ユーザー別小売(卸)価格試算(税抜)'!L891*(1+入力!$C$31/100),-入力!$C$29)))),'ユーザー別小売(卸)価格試算(税抜)'!L891))</f>
        <v>40260</v>
      </c>
      <c r="M891" s="761" t="str">
        <f>IF('ユーザー別小売(卸)価格試算(税抜)'!M891="","",IF(ISNUMBER('ユーザー別小売(卸)価格試算(税抜)'!M891),IF(入力!$C$30=1,ROUNDDOWN('ユーザー別小売(卸)価格試算(税抜)'!M891*(1+入力!$C$31/100),-入力!$C$29),IF(入力!$C$30=2,ROUNDUP('ユーザー別小売(卸)価格試算(税抜)'!M891*(1+入力!$C$31/100),-入力!$C$29),IF(入力!$C$30=3,ROUND('ユーザー別小売(卸)価格試算(税抜)'!M891*(1+入力!$C$31/100),-入力!$C$29)))),'ユーザー別小売(卸)価格試算(税抜)'!M891))</f>
        <v/>
      </c>
      <c r="N891" s="761" t="str">
        <f>IF('ユーザー別小売(卸)価格試算(税抜)'!N891="","",IF(ISNUMBER('ユーザー別小売(卸)価格試算(税抜)'!N891),IF(入力!$C$30=1,ROUNDDOWN('ユーザー別小売(卸)価格試算(税抜)'!N891*(1+入力!$C$31/100),-入力!$C$29),IF(入力!$C$30=2,ROUNDUP('ユーザー別小売(卸)価格試算(税抜)'!N891*(1+入力!$C$31/100),-入力!$C$29),IF(入力!$C$30=3,ROUND('ユーザー別小売(卸)価格試算(税抜)'!N891*(1+入力!$C$31/100),-入力!$C$29)))),'ユーザー別小売(卸)価格試算(税抜)'!N891))</f>
        <v/>
      </c>
      <c r="O891" s="762" t="str">
        <f>IF('ユーザー別小売(卸)価格試算(税抜)'!O891="","",IF(ISNUMBER('ユーザー別小売(卸)価格試算(税抜)'!O891),IF(入力!$C$30=1,ROUNDDOWN('ユーザー別小売(卸)価格試算(税抜)'!O891*(1+入力!$C$31/100),-入力!$C$29),IF(入力!$C$30=2,ROUNDUP('ユーザー別小売(卸)価格試算(税抜)'!O891*(1+入力!$C$31/100),-入力!$C$29),IF(入力!$C$30=3,ROUND('ユーザー別小売(卸)価格試算(税抜)'!O891*(1+入力!$C$31/100),-入力!$C$29)))),'ユーザー別小売(卸)価格試算(税抜)'!O891))</f>
        <v/>
      </c>
      <c r="P891" s="757" t="s">
        <v>538</v>
      </c>
      <c r="Q891" s="758"/>
      <c r="R891" s="758"/>
      <c r="S891" s="758"/>
      <c r="T891" s="758"/>
      <c r="U891" s="758"/>
      <c r="V891" s="759"/>
      <c r="W891" s="265"/>
      <c r="X891" s="4"/>
    </row>
    <row r="892" spans="2:24" ht="23.1" customHeight="1">
      <c r="B892" s="732"/>
      <c r="C892" s="525"/>
      <c r="D892" s="787" t="s">
        <v>708</v>
      </c>
      <c r="E892" s="788"/>
      <c r="F892" s="788"/>
      <c r="G892" s="789"/>
      <c r="H892" s="716" t="s">
        <v>1147</v>
      </c>
      <c r="I892" s="717"/>
      <c r="J892" s="717"/>
      <c r="K892" s="718"/>
      <c r="L892" s="760">
        <f>IF('ユーザー別小売(卸)価格試算(税抜)'!L892="","",IF(ISNUMBER('ユーザー別小売(卸)価格試算(税抜)'!L892),IF(入力!$C$30=1,ROUNDDOWN('ユーザー別小売(卸)価格試算(税抜)'!L892*(1+入力!$C$31/100),-入力!$C$29),IF(入力!$C$30=2,ROUNDUP('ユーザー別小売(卸)価格試算(税抜)'!L892*(1+入力!$C$31/100),-入力!$C$29),IF(入力!$C$30=3,ROUND('ユーザー別小売(卸)価格試算(税抜)'!L892*(1+入力!$C$31/100),-入力!$C$29)))),'ユーザー別小売(卸)価格試算(税抜)'!L892))</f>
        <v>41030</v>
      </c>
      <c r="M892" s="761" t="str">
        <f>IF('ユーザー別小売(卸)価格試算(税抜)'!M892="","",IF(ISNUMBER('ユーザー別小売(卸)価格試算(税抜)'!M892),IF(入力!$C$30=1,ROUNDDOWN('ユーザー別小売(卸)価格試算(税抜)'!M892*(1+入力!$C$31/100),-入力!$C$29),IF(入力!$C$30=2,ROUNDUP('ユーザー別小売(卸)価格試算(税抜)'!M892*(1+入力!$C$31/100),-入力!$C$29),IF(入力!$C$30=3,ROUND('ユーザー別小売(卸)価格試算(税抜)'!M892*(1+入力!$C$31/100),-入力!$C$29)))),'ユーザー別小売(卸)価格試算(税抜)'!M892))</f>
        <v/>
      </c>
      <c r="N892" s="761" t="str">
        <f>IF('ユーザー別小売(卸)価格試算(税抜)'!N892="","",IF(ISNUMBER('ユーザー別小売(卸)価格試算(税抜)'!N892),IF(入力!$C$30=1,ROUNDDOWN('ユーザー別小売(卸)価格試算(税抜)'!N892*(1+入力!$C$31/100),-入力!$C$29),IF(入力!$C$30=2,ROUNDUP('ユーザー別小売(卸)価格試算(税抜)'!N892*(1+入力!$C$31/100),-入力!$C$29),IF(入力!$C$30=3,ROUND('ユーザー別小売(卸)価格試算(税抜)'!N892*(1+入力!$C$31/100),-入力!$C$29)))),'ユーザー別小売(卸)価格試算(税抜)'!N892))</f>
        <v/>
      </c>
      <c r="O892" s="762" t="str">
        <f>IF('ユーザー別小売(卸)価格試算(税抜)'!O892="","",IF(ISNUMBER('ユーザー別小売(卸)価格試算(税抜)'!O892),IF(入力!$C$30=1,ROUNDDOWN('ユーザー別小売(卸)価格試算(税抜)'!O892*(1+入力!$C$31/100),-入力!$C$29),IF(入力!$C$30=2,ROUNDUP('ユーザー別小売(卸)価格試算(税抜)'!O892*(1+入力!$C$31/100),-入力!$C$29),IF(入力!$C$30=3,ROUND('ユーザー別小売(卸)価格試算(税抜)'!O892*(1+入力!$C$31/100),-入力!$C$29)))),'ユーザー別小売(卸)価格試算(税抜)'!O892))</f>
        <v/>
      </c>
      <c r="P892" s="757" t="s">
        <v>270</v>
      </c>
      <c r="Q892" s="758"/>
      <c r="R892" s="758"/>
      <c r="S892" s="758"/>
      <c r="T892" s="758"/>
      <c r="U892" s="758"/>
      <c r="V892" s="759"/>
      <c r="W892" s="265"/>
      <c r="X892" s="4"/>
    </row>
    <row r="893" spans="2:24" ht="23.1" customHeight="1">
      <c r="B893" s="732"/>
      <c r="C893" s="799"/>
      <c r="D893" s="806"/>
      <c r="E893" s="807"/>
      <c r="F893" s="807"/>
      <c r="G893" s="808"/>
      <c r="H893" s="806" t="s">
        <v>576</v>
      </c>
      <c r="I893" s="807"/>
      <c r="J893" s="807"/>
      <c r="K893" s="808"/>
      <c r="L893" s="769">
        <f>IF('ユーザー別小売(卸)価格試算(税抜)'!L893="","",IF(ISNUMBER('ユーザー別小売(卸)価格試算(税抜)'!L893),IF(入力!$C$30=1,ROUNDDOWN('ユーザー別小売(卸)価格試算(税抜)'!L893*(1+入力!$C$31/100),-入力!$C$29),IF(入力!$C$30=2,ROUNDUP('ユーザー別小売(卸)価格試算(税抜)'!L893*(1+入力!$C$31/100),-入力!$C$29),IF(入力!$C$30=3,ROUND('ユーザー別小売(卸)価格試算(税抜)'!L893*(1+入力!$C$31/100),-入力!$C$29)))),'ユーザー別小売(卸)価格試算(税抜)'!L893))</f>
        <v>45870</v>
      </c>
      <c r="M893" s="770" t="str">
        <f>IF('ユーザー別小売(卸)価格試算(税抜)'!M893="","",IF(ISNUMBER('ユーザー別小売(卸)価格試算(税抜)'!M893),IF(入力!$C$30=1,ROUNDDOWN('ユーザー別小売(卸)価格試算(税抜)'!M893*(1+入力!$C$31/100),-入力!$C$29),IF(入力!$C$30=2,ROUNDUP('ユーザー別小売(卸)価格試算(税抜)'!M893*(1+入力!$C$31/100),-入力!$C$29),IF(入力!$C$30=3,ROUND('ユーザー別小売(卸)価格試算(税抜)'!M893*(1+入力!$C$31/100),-入力!$C$29)))),'ユーザー別小売(卸)価格試算(税抜)'!M893))</f>
        <v/>
      </c>
      <c r="N893" s="770" t="str">
        <f>IF('ユーザー別小売(卸)価格試算(税抜)'!N893="","",IF(ISNUMBER('ユーザー別小売(卸)価格試算(税抜)'!N893),IF(入力!$C$30=1,ROUNDDOWN('ユーザー別小売(卸)価格試算(税抜)'!N893*(1+入力!$C$31/100),-入力!$C$29),IF(入力!$C$30=2,ROUNDUP('ユーザー別小売(卸)価格試算(税抜)'!N893*(1+入力!$C$31/100),-入力!$C$29),IF(入力!$C$30=3,ROUND('ユーザー別小売(卸)価格試算(税抜)'!N893*(1+入力!$C$31/100),-入力!$C$29)))),'ユーザー別小売(卸)価格試算(税抜)'!N893))</f>
        <v/>
      </c>
      <c r="O893" s="771" t="str">
        <f>IF('ユーザー別小売(卸)価格試算(税抜)'!O893="","",IF(ISNUMBER('ユーザー別小売(卸)価格試算(税抜)'!O893),IF(入力!$C$30=1,ROUNDDOWN('ユーザー別小売(卸)価格試算(税抜)'!O893*(1+入力!$C$31/100),-入力!$C$29),IF(入力!$C$30=2,ROUNDUP('ユーザー別小売(卸)価格試算(税抜)'!O893*(1+入力!$C$31/100),-入力!$C$29),IF(入力!$C$30=3,ROUND('ユーザー別小売(卸)価格試算(税抜)'!O893*(1+入力!$C$31/100),-入力!$C$29)))),'ユーザー別小売(卸)価格試算(税抜)'!O893))</f>
        <v/>
      </c>
      <c r="P893" s="766" t="s">
        <v>271</v>
      </c>
      <c r="Q893" s="767"/>
      <c r="R893" s="767"/>
      <c r="S893" s="767"/>
      <c r="T893" s="767"/>
      <c r="U893" s="767"/>
      <c r="V893" s="768"/>
      <c r="W893" s="265"/>
      <c r="X893" s="4"/>
    </row>
    <row r="894" spans="2:24" ht="23.1" customHeight="1" thickBot="1">
      <c r="B894" s="733"/>
      <c r="C894" s="252">
        <v>65</v>
      </c>
      <c r="D894" s="781" t="s">
        <v>1041</v>
      </c>
      <c r="E894" s="782"/>
      <c r="F894" s="782"/>
      <c r="G894" s="783"/>
      <c r="H894" s="778" t="s">
        <v>152</v>
      </c>
      <c r="I894" s="779"/>
      <c r="J894" s="779"/>
      <c r="K894" s="780"/>
      <c r="L894" s="728">
        <f>IF('ユーザー別小売(卸)価格試算(税抜)'!L894="","",IF(ISNUMBER('ユーザー別小売(卸)価格試算(税抜)'!L894),IF(入力!$C$30=1,ROUNDDOWN('ユーザー別小売(卸)価格試算(税抜)'!L894*(1+入力!$C$31/100),-入力!$C$29),IF(入力!$C$30=2,ROUNDUP('ユーザー別小売(卸)価格試算(税抜)'!L894*(1+入力!$C$31/100),-入力!$C$29),IF(入力!$C$30=3,ROUND('ユーザー別小売(卸)価格試算(税抜)'!L894*(1+入力!$C$31/100),-入力!$C$29)))),'ユーザー別小売(卸)価格試算(税抜)'!L894))</f>
        <v>37840</v>
      </c>
      <c r="M894" s="729" t="str">
        <f>IF('ユーザー別小売(卸)価格試算(税抜)'!M894="","",IF(ISNUMBER('ユーザー別小売(卸)価格試算(税抜)'!M894),IF(入力!$C$30=1,ROUNDDOWN('ユーザー別小売(卸)価格試算(税抜)'!M894*(1+入力!$C$31/100),-入力!$C$29),IF(入力!$C$30=2,ROUNDUP('ユーザー別小売(卸)価格試算(税抜)'!M894*(1+入力!$C$31/100),-入力!$C$29),IF(入力!$C$30=3,ROUND('ユーザー別小売(卸)価格試算(税抜)'!M894*(1+入力!$C$31/100),-入力!$C$29)))),'ユーザー別小売(卸)価格試算(税抜)'!M894))</f>
        <v/>
      </c>
      <c r="N894" s="729" t="str">
        <f>IF('ユーザー別小売(卸)価格試算(税抜)'!N894="","",IF(ISNUMBER('ユーザー別小売(卸)価格試算(税抜)'!N894),IF(入力!$C$30=1,ROUNDDOWN('ユーザー別小売(卸)価格試算(税抜)'!N894*(1+入力!$C$31/100),-入力!$C$29),IF(入力!$C$30=2,ROUNDUP('ユーザー別小売(卸)価格試算(税抜)'!N894*(1+入力!$C$31/100),-入力!$C$29),IF(入力!$C$30=3,ROUND('ユーザー別小売(卸)価格試算(税抜)'!N894*(1+入力!$C$31/100),-入力!$C$29)))),'ユーザー別小売(卸)価格試算(税抜)'!N894))</f>
        <v/>
      </c>
      <c r="O894" s="730" t="str">
        <f>IF('ユーザー別小売(卸)価格試算(税抜)'!O894="","",IF(ISNUMBER('ユーザー別小売(卸)価格試算(税抜)'!O894),IF(入力!$C$30=1,ROUNDDOWN('ユーザー別小売(卸)価格試算(税抜)'!O894*(1+入力!$C$31/100),-入力!$C$29),IF(入力!$C$30=2,ROUNDUP('ユーザー別小売(卸)価格試算(税抜)'!O894*(1+入力!$C$31/100),-入力!$C$29),IF(入力!$C$30=3,ROUND('ユーザー別小売(卸)価格試算(税抜)'!O894*(1+入力!$C$31/100),-入力!$C$29)))),'ユーザー別小売(卸)価格試算(税抜)'!O894))</f>
        <v/>
      </c>
      <c r="P894" s="725" t="s">
        <v>272</v>
      </c>
      <c r="Q894" s="726"/>
      <c r="R894" s="726"/>
      <c r="S894" s="726"/>
      <c r="T894" s="726"/>
      <c r="U894" s="726"/>
      <c r="V894" s="727"/>
      <c r="W894" s="265"/>
      <c r="X894" s="4"/>
    </row>
    <row r="895" spans="2:24" ht="23.1" customHeight="1">
      <c r="B895" s="732">
        <v>16</v>
      </c>
      <c r="C895" s="819">
        <v>55</v>
      </c>
      <c r="D895" s="757" t="s">
        <v>709</v>
      </c>
      <c r="E895" s="758"/>
      <c r="F895" s="758"/>
      <c r="G895" s="759"/>
      <c r="H895" s="757" t="s">
        <v>252</v>
      </c>
      <c r="I895" s="758"/>
      <c r="J895" s="758"/>
      <c r="K895" s="759"/>
      <c r="L895" s="760">
        <f>IF('ユーザー別小売(卸)価格試算(税抜)'!L895="","",IF(ISNUMBER('ユーザー別小売(卸)価格試算(税抜)'!L895),IF(入力!$C$30=1,ROUNDDOWN('ユーザー別小売(卸)価格試算(税抜)'!L895*(1+入力!$C$31/100),-入力!$C$29),IF(入力!$C$30=2,ROUNDUP('ユーザー別小売(卸)価格試算(税抜)'!L895*(1+入力!$C$31/100),-入力!$C$29),IF(入力!$C$30=3,ROUND('ユーザー別小売(卸)価格試算(税抜)'!L895*(1+入力!$C$31/100),-入力!$C$29)))),'ユーザー別小売(卸)価格試算(税抜)'!L895))</f>
        <v>30030</v>
      </c>
      <c r="M895" s="761" t="str">
        <f>IF('ユーザー別小売(卸)価格試算(税抜)'!M895="","",IF(ISNUMBER('ユーザー別小売(卸)価格試算(税抜)'!M895),IF(入力!$C$30=1,ROUNDDOWN('ユーザー別小売(卸)価格試算(税抜)'!M895*(1+入力!$C$31/100),-入力!$C$29),IF(入力!$C$30=2,ROUNDUP('ユーザー別小売(卸)価格試算(税抜)'!M895*(1+入力!$C$31/100),-入力!$C$29),IF(入力!$C$30=3,ROUND('ユーザー別小売(卸)価格試算(税抜)'!M895*(1+入力!$C$31/100),-入力!$C$29)))),'ユーザー別小売(卸)価格試算(税抜)'!M895))</f>
        <v/>
      </c>
      <c r="N895" s="761" t="str">
        <f>IF('ユーザー別小売(卸)価格試算(税抜)'!N895="","",IF(ISNUMBER('ユーザー別小売(卸)価格試算(税抜)'!N895),IF(入力!$C$30=1,ROUNDDOWN('ユーザー別小売(卸)価格試算(税抜)'!N895*(1+入力!$C$31/100),-入力!$C$29),IF(入力!$C$30=2,ROUNDUP('ユーザー別小売(卸)価格試算(税抜)'!N895*(1+入力!$C$31/100),-入力!$C$29),IF(入力!$C$30=3,ROUND('ユーザー別小売(卸)価格試算(税抜)'!N895*(1+入力!$C$31/100),-入力!$C$29)))),'ユーザー別小売(卸)価格試算(税抜)'!N895))</f>
        <v/>
      </c>
      <c r="O895" s="762" t="str">
        <f>IF('ユーザー別小売(卸)価格試算(税抜)'!O895="","",IF(ISNUMBER('ユーザー別小売(卸)価格試算(税抜)'!O895),IF(入力!$C$30=1,ROUNDDOWN('ユーザー別小売(卸)価格試算(税抜)'!O895*(1+入力!$C$31/100),-入力!$C$29),IF(入力!$C$30=2,ROUNDUP('ユーザー別小売(卸)価格試算(税抜)'!O895*(1+入力!$C$31/100),-入力!$C$29),IF(入力!$C$30=3,ROUND('ユーザー別小売(卸)価格試算(税抜)'!O895*(1+入力!$C$31/100),-入力!$C$29)))),'ユーザー別小売(卸)価格試算(税抜)'!O895))</f>
        <v/>
      </c>
      <c r="P895" s="757" t="s">
        <v>269</v>
      </c>
      <c r="Q895" s="758"/>
      <c r="R895" s="758"/>
      <c r="S895" s="758"/>
      <c r="T895" s="758"/>
      <c r="U895" s="758"/>
      <c r="V895" s="759"/>
      <c r="W895" s="265"/>
      <c r="X895" s="4"/>
    </row>
    <row r="896" spans="2:24" ht="23.1" customHeight="1">
      <c r="B896" s="732"/>
      <c r="C896" s="819"/>
      <c r="D896" s="716" t="s">
        <v>2133</v>
      </c>
      <c r="E896" s="717"/>
      <c r="F896" s="717"/>
      <c r="G896" s="718"/>
      <c r="H896" s="757" t="s">
        <v>1051</v>
      </c>
      <c r="I896" s="758"/>
      <c r="J896" s="758"/>
      <c r="K896" s="759"/>
      <c r="L896" s="760">
        <f>IF('ユーザー別小売(卸)価格試算(税抜)'!L896="","",IF(ISNUMBER('ユーザー別小売(卸)価格試算(税抜)'!L896),IF(入力!$E$30=1,ROUNDDOWN('ユーザー別小売(卸)価格試算(税抜)'!L896*(1+入力!$E$31/100),-入力!$E$29),IF(入力!$E$30=2,ROUNDUP('ユーザー別小売(卸)価格試算(税抜)'!L896*(1+入力!$E$31/100),-入力!$E$29),IF(入力!$E$30=3,ROUND('ユーザー別小売(卸)価格試算(税抜)'!L896*(1+入力!$E$31/100),-入力!$E$29)))),'ユーザー別小売(卸)価格試算(税抜)'!L896))</f>
        <v>25960</v>
      </c>
      <c r="M896" s="761" t="str">
        <f>IF('ユーザー別小売(卸)価格試算(税抜)'!M896="","",IF(ISNUMBER('ユーザー別小売(卸)価格試算(税抜)'!M896),IF(入力!$E$30=1,ROUNDDOWN('ユーザー別小売(卸)価格試算(税抜)'!M896*(1+入力!$E$31/100),-入力!$E$29),IF(入力!$E$30=2,ROUNDUP('ユーザー別小売(卸)価格試算(税抜)'!M896*(1+入力!$E$31/100),-入力!$E$29),IF(入力!$E$30=3,ROUND('ユーザー別小売(卸)価格試算(税抜)'!M896*(1+入力!$E$31/100),-入力!$E$29)))),'ユーザー別小売(卸)価格試算(税抜)'!M896))</f>
        <v/>
      </c>
      <c r="N896" s="761" t="str">
        <f>IF('ユーザー別小売(卸)価格試算(税抜)'!N896="","",IF(ISNUMBER('ユーザー別小売(卸)価格試算(税抜)'!N896),IF(入力!$E$30=1,ROUNDDOWN('ユーザー別小売(卸)価格試算(税抜)'!N896*(1+入力!$E$31/100),-入力!$E$29),IF(入力!$E$30=2,ROUNDUP('ユーザー別小売(卸)価格試算(税抜)'!N896*(1+入力!$E$31/100),-入力!$E$29),IF(入力!$E$30=3,ROUND('ユーザー別小売(卸)価格試算(税抜)'!N896*(1+入力!$E$31/100),-入力!$E$29)))),'ユーザー別小売(卸)価格試算(税抜)'!N896))</f>
        <v/>
      </c>
      <c r="O896" s="762" t="str">
        <f>IF('ユーザー別小売(卸)価格試算(税抜)'!O896="","",IF(ISNUMBER('ユーザー別小売(卸)価格試算(税抜)'!O896),IF(入力!$E$30=1,ROUNDDOWN('ユーザー別小売(卸)価格試算(税抜)'!O896*(1+入力!$E$31/100),-入力!$E$29),IF(入力!$E$30=2,ROUNDUP('ユーザー別小売(卸)価格試算(税抜)'!O896*(1+入力!$E$31/100),-入力!$E$29),IF(入力!$E$30=3,ROUND('ユーザー別小売(卸)価格試算(税抜)'!O896*(1+入力!$E$31/100),-入力!$E$29)))),'ユーザー別小売(卸)価格試算(税抜)'!O896))</f>
        <v/>
      </c>
      <c r="P896" s="372" t="s">
        <v>1098</v>
      </c>
      <c r="Q896" s="373"/>
      <c r="R896" s="373"/>
      <c r="S896" s="373"/>
      <c r="T896" s="373"/>
      <c r="U896" s="373"/>
      <c r="V896" s="374"/>
      <c r="W896" s="265"/>
      <c r="X896" s="4"/>
    </row>
    <row r="897" spans="2:27" ht="23.1" customHeight="1" thickBot="1">
      <c r="B897" s="732"/>
      <c r="C897" s="820"/>
      <c r="D897" s="766" t="s">
        <v>710</v>
      </c>
      <c r="E897" s="767"/>
      <c r="F897" s="767"/>
      <c r="G897" s="768"/>
      <c r="H897" s="806" t="s">
        <v>578</v>
      </c>
      <c r="I897" s="807"/>
      <c r="J897" s="807"/>
      <c r="K897" s="808"/>
      <c r="L897" s="769">
        <f>IF('ユーザー別小売(卸)価格試算(税抜)'!L897="","",IF(ISNUMBER('ユーザー別小売(卸)価格試算(税抜)'!L897),IF(入力!$C$30=1,ROUNDDOWN('ユーザー別小売(卸)価格試算(税抜)'!L897*(1+入力!$C$31/100),-入力!$C$29),IF(入力!$C$30=2,ROUNDUP('ユーザー別小売(卸)価格試算(税抜)'!L897*(1+入力!$C$31/100),-入力!$C$29),IF(入力!$C$30=3,ROUND('ユーザー別小売(卸)価格試算(税抜)'!L897*(1+入力!$C$31/100),-入力!$C$29)))),'ユーザー別小売(卸)価格試算(税抜)'!L897))</f>
        <v>38280</v>
      </c>
      <c r="M897" s="770" t="str">
        <f>IF('ユーザー別小売(卸)価格試算(税抜)'!M897="","",IF(ISNUMBER('ユーザー別小売(卸)価格試算(税抜)'!M897),IF(入力!$C$30=1,ROUNDDOWN('ユーザー別小売(卸)価格試算(税抜)'!M897*(1+入力!$C$31/100),-入力!$C$29),IF(入力!$C$30=2,ROUNDUP('ユーザー別小売(卸)価格試算(税抜)'!M897*(1+入力!$C$31/100),-入力!$C$29),IF(入力!$C$30=3,ROUND('ユーザー別小売(卸)価格試算(税抜)'!M897*(1+入力!$C$31/100),-入力!$C$29)))),'ユーザー別小売(卸)価格試算(税抜)'!M897))</f>
        <v/>
      </c>
      <c r="N897" s="770" t="str">
        <f>IF('ユーザー別小売(卸)価格試算(税抜)'!N897="","",IF(ISNUMBER('ユーザー別小売(卸)価格試算(税抜)'!N897),IF(入力!$C$30=1,ROUNDDOWN('ユーザー別小売(卸)価格試算(税抜)'!N897*(1+入力!$C$31/100),-入力!$C$29),IF(入力!$C$30=2,ROUNDUP('ユーザー別小売(卸)価格試算(税抜)'!N897*(1+入力!$C$31/100),-入力!$C$29),IF(入力!$C$30=3,ROUND('ユーザー別小売(卸)価格試算(税抜)'!N897*(1+入力!$C$31/100),-入力!$C$29)))),'ユーザー別小売(卸)価格試算(税抜)'!N897))</f>
        <v/>
      </c>
      <c r="O897" s="771" t="str">
        <f>IF('ユーザー別小売(卸)価格試算(税抜)'!O897="","",IF(ISNUMBER('ユーザー別小売(卸)価格試算(税抜)'!O897),IF(入力!$C$30=1,ROUNDDOWN('ユーザー別小売(卸)価格試算(税抜)'!O897*(1+入力!$C$31/100),-入力!$C$29),IF(入力!$C$30=2,ROUNDUP('ユーザー別小売(卸)価格試算(税抜)'!O897*(1+入力!$C$31/100),-入力!$C$29),IF(入力!$C$30=3,ROUND('ユーザー別小売(卸)価格試算(税抜)'!O897*(1+入力!$C$31/100),-入力!$C$29)))),'ユーザー別小売(卸)価格試算(税抜)'!O897))</f>
        <v/>
      </c>
      <c r="P897" s="766" t="s">
        <v>762</v>
      </c>
      <c r="Q897" s="767"/>
      <c r="R897" s="767"/>
      <c r="S897" s="767"/>
      <c r="T897" s="767"/>
      <c r="U897" s="767"/>
      <c r="V897" s="768"/>
      <c r="W897" s="265"/>
      <c r="X897" s="4"/>
    </row>
    <row r="898" spans="2:27" ht="23.1" customHeight="1" thickBot="1">
      <c r="B898" s="338">
        <v>15</v>
      </c>
      <c r="C898" s="235">
        <v>60</v>
      </c>
      <c r="D898" s="312" t="s">
        <v>711</v>
      </c>
      <c r="E898" s="313"/>
      <c r="F898" s="313"/>
      <c r="G898" s="314"/>
      <c r="H898" s="821" t="s">
        <v>579</v>
      </c>
      <c r="I898" s="822"/>
      <c r="J898" s="822"/>
      <c r="K898" s="823"/>
      <c r="L898" s="824">
        <f>IF('ユーザー別小売(卸)価格試算(税抜)'!L898="","",IF(ISNUMBER('ユーザー別小売(卸)価格試算(税抜)'!L898),IF(入力!$C$30=1,ROUNDDOWN('ユーザー別小売(卸)価格試算(税抜)'!L898*(1+入力!$C$31/100),-入力!$C$29),IF(入力!$C$30=2,ROUNDUP('ユーザー別小売(卸)価格試算(税抜)'!L898*(1+入力!$C$31/100),-入力!$C$29),IF(入力!$C$30=3,ROUND('ユーザー別小売(卸)価格試算(税抜)'!L898*(1+入力!$C$31/100),-入力!$C$29)))),'ユーザー別小売(卸)価格試算(税抜)'!L898))</f>
        <v>24970</v>
      </c>
      <c r="M898" s="825" t="str">
        <f>IF('ユーザー別小売(卸)価格試算(税抜)'!M898="","",IF(ISNUMBER('ユーザー別小売(卸)価格試算(税抜)'!M898),IF(入力!$C$30=1,ROUNDDOWN('ユーザー別小売(卸)価格試算(税抜)'!M898*(1+入力!$C$31/100),-入力!$C$29),IF(入力!$C$30=2,ROUNDUP('ユーザー別小売(卸)価格試算(税抜)'!M898*(1+入力!$C$31/100),-入力!$C$29),IF(入力!$C$30=3,ROUND('ユーザー別小売(卸)価格試算(税抜)'!M898*(1+入力!$C$31/100),-入力!$C$29)))),'ユーザー別小売(卸)価格試算(税抜)'!M898))</f>
        <v/>
      </c>
      <c r="N898" s="825" t="str">
        <f>IF('ユーザー別小売(卸)価格試算(税抜)'!N898="","",IF(ISNUMBER('ユーザー別小売(卸)価格試算(税抜)'!N898),IF(入力!$C$30=1,ROUNDDOWN('ユーザー別小売(卸)価格試算(税抜)'!N898*(1+入力!$C$31/100),-入力!$C$29),IF(入力!$C$30=2,ROUNDUP('ユーザー別小売(卸)価格試算(税抜)'!N898*(1+入力!$C$31/100),-入力!$C$29),IF(入力!$C$30=3,ROUND('ユーザー別小売(卸)価格試算(税抜)'!N898*(1+入力!$C$31/100),-入力!$C$29)))),'ユーザー別小売(卸)価格試算(税抜)'!N898))</f>
        <v/>
      </c>
      <c r="O898" s="826" t="str">
        <f>IF('ユーザー別小売(卸)価格試算(税抜)'!O898="","",IF(ISNUMBER('ユーザー別小売(卸)価格試算(税抜)'!O898),IF(入力!$C$30=1,ROUNDDOWN('ユーザー別小売(卸)価格試算(税抜)'!O898*(1+入力!$C$31/100),-入力!$C$29),IF(入力!$C$30=2,ROUNDUP('ユーザー別小売(卸)価格試算(税抜)'!O898*(1+入力!$C$31/100),-入力!$C$29),IF(入力!$C$30=3,ROUND('ユーザー別小売(卸)価格試算(税抜)'!O898*(1+入力!$C$31/100),-入力!$C$29)))),'ユーザー別小売(卸)価格試算(税抜)'!O898))</f>
        <v/>
      </c>
      <c r="P898" s="821" t="s">
        <v>273</v>
      </c>
      <c r="Q898" s="822"/>
      <c r="R898" s="822"/>
      <c r="S898" s="822"/>
      <c r="T898" s="822"/>
      <c r="U898" s="822"/>
      <c r="V898" s="823"/>
      <c r="W898" s="265"/>
      <c r="X898" s="4"/>
    </row>
    <row r="899" spans="2:27" ht="99" customHeight="1">
      <c r="B899" s="545" t="s">
        <v>2134</v>
      </c>
      <c r="C899" s="545"/>
      <c r="D899" s="545"/>
      <c r="E899" s="545"/>
      <c r="F899" s="545"/>
      <c r="G899" s="545"/>
      <c r="H899" s="545"/>
      <c r="I899" s="545"/>
      <c r="J899" s="545"/>
      <c r="K899" s="545"/>
      <c r="L899" s="545"/>
      <c r="M899" s="545"/>
      <c r="N899" s="545"/>
      <c r="O899" s="545"/>
      <c r="P899" s="545"/>
      <c r="Q899" s="545"/>
      <c r="R899" s="545"/>
      <c r="S899" s="545"/>
      <c r="T899" s="545"/>
      <c r="U899" s="545"/>
      <c r="V899" s="545"/>
      <c r="W899" s="122"/>
      <c r="X899" s="122"/>
      <c r="Y899" s="24"/>
    </row>
    <row r="900" spans="2:27" ht="13.5" customHeight="1">
      <c r="C900" s="24"/>
      <c r="D900" s="24"/>
      <c r="E900" s="24"/>
      <c r="F900" s="82"/>
      <c r="G900" s="24"/>
      <c r="H900" s="82"/>
      <c r="I900" s="24"/>
      <c r="J900" s="82"/>
      <c r="K900" s="24"/>
      <c r="L900" s="82"/>
      <c r="M900" s="24"/>
      <c r="N900" s="82"/>
      <c r="O900" s="24"/>
      <c r="P900" s="82"/>
      <c r="Q900" s="24"/>
      <c r="R900" s="82"/>
      <c r="S900" s="24"/>
      <c r="T900" s="82"/>
      <c r="U900" s="24"/>
      <c r="V900" s="82"/>
      <c r="W900" s="24"/>
      <c r="X900" s="82"/>
      <c r="Y900" s="24"/>
    </row>
    <row r="901" spans="2:27" ht="14.25" customHeight="1" thickBot="1">
      <c r="B901" s="39"/>
    </row>
    <row r="902" spans="2:27" ht="25.5" customHeight="1" thickTop="1" thickBot="1">
      <c r="B902" s="518" t="s">
        <v>580</v>
      </c>
      <c r="C902" s="519"/>
      <c r="D902" s="519"/>
      <c r="E902" s="519"/>
      <c r="F902" s="519"/>
      <c r="G902" s="519"/>
      <c r="H902" s="519"/>
      <c r="I902" s="519"/>
      <c r="J902" s="519"/>
      <c r="K902" s="519"/>
      <c r="L902" s="519"/>
      <c r="M902" s="519"/>
      <c r="N902" s="519"/>
      <c r="O902" s="519"/>
      <c r="P902" s="519"/>
      <c r="Q902" s="519"/>
      <c r="R902" s="519"/>
      <c r="S902" s="519"/>
      <c r="T902" s="519"/>
      <c r="U902" s="519"/>
      <c r="V902" s="519"/>
      <c r="W902" s="519"/>
      <c r="X902" s="519"/>
      <c r="Y902" s="519"/>
      <c r="Z902" s="519"/>
      <c r="AA902" s="520"/>
    </row>
    <row r="903" spans="2:27" ht="14.25" customHeight="1" thickTop="1">
      <c r="B903" s="24"/>
      <c r="C903" s="24"/>
      <c r="D903" s="24"/>
      <c r="E903" s="24"/>
      <c r="F903" s="82"/>
      <c r="G903" s="24"/>
      <c r="H903" s="82"/>
      <c r="I903" s="24"/>
      <c r="J903" s="82"/>
      <c r="K903" s="24"/>
      <c r="L903" s="82"/>
      <c r="M903" s="24"/>
      <c r="N903" s="82"/>
      <c r="O903" s="24"/>
      <c r="P903" s="82"/>
      <c r="Q903" s="24"/>
      <c r="R903" s="82"/>
      <c r="S903" s="24"/>
      <c r="T903" s="82"/>
      <c r="U903" s="24"/>
      <c r="V903" s="82"/>
      <c r="W903" s="24"/>
      <c r="X903" s="82"/>
      <c r="Y903" s="24"/>
    </row>
    <row r="904" spans="2:27" s="239" customFormat="1" ht="20.100000000000001" customHeight="1" thickBot="1">
      <c r="B904" s="241" t="s">
        <v>653</v>
      </c>
      <c r="C904" s="24"/>
      <c r="D904" s="24"/>
      <c r="E904" s="24"/>
      <c r="F904" s="82"/>
      <c r="G904" s="24"/>
      <c r="H904" s="82"/>
      <c r="I904" s="24"/>
      <c r="J904" s="82"/>
      <c r="K904" s="24"/>
      <c r="L904" s="82"/>
      <c r="M904" s="24"/>
      <c r="N904" s="82"/>
      <c r="O904" s="24"/>
      <c r="P904" s="82"/>
      <c r="Q904" s="24"/>
      <c r="R904" s="82"/>
      <c r="S904" s="24"/>
      <c r="T904" s="82"/>
      <c r="U904" s="24"/>
      <c r="V904" s="82"/>
      <c r="W904" s="24"/>
      <c r="X904" s="82"/>
      <c r="Y904" s="24"/>
    </row>
    <row r="905" spans="2:27" ht="20.100000000000001" customHeight="1" thickBot="1">
      <c r="B905" s="531" t="s">
        <v>453</v>
      </c>
      <c r="C905" s="532"/>
      <c r="D905" s="532"/>
      <c r="E905" s="532"/>
      <c r="F905" s="532"/>
      <c r="G905" s="532"/>
      <c r="H905" s="532"/>
      <c r="I905" s="532"/>
      <c r="J905" s="532"/>
      <c r="K905" s="532"/>
      <c r="L905" s="532"/>
      <c r="M905" s="532"/>
      <c r="N905" s="532"/>
      <c r="O905" s="532"/>
      <c r="P905" s="532"/>
      <c r="Q905" s="532"/>
      <c r="R905" s="532"/>
      <c r="S905" s="532"/>
      <c r="T905" s="532"/>
      <c r="U905" s="533"/>
      <c r="V905" s="10"/>
      <c r="X905" s="4"/>
    </row>
    <row r="906" spans="2:27" ht="30" customHeight="1" thickBot="1">
      <c r="B906" s="622" t="s">
        <v>581</v>
      </c>
      <c r="C906" s="623"/>
      <c r="D906" s="623"/>
      <c r="E906" s="623"/>
      <c r="F906" s="623"/>
      <c r="G906" s="624"/>
      <c r="H906" s="710" t="s">
        <v>524</v>
      </c>
      <c r="I906" s="710"/>
      <c r="J906" s="710"/>
      <c r="K906" s="710"/>
      <c r="L906" s="710"/>
      <c r="M906" s="710" t="s">
        <v>491</v>
      </c>
      <c r="N906" s="710"/>
      <c r="O906" s="710"/>
      <c r="P906" s="710"/>
      <c r="Q906" s="710"/>
      <c r="R906" s="710"/>
      <c r="S906" s="710"/>
      <c r="T906" s="710"/>
      <c r="U906" s="710"/>
      <c r="X906" s="4"/>
    </row>
    <row r="907" spans="2:27" ht="23.1" customHeight="1">
      <c r="B907" s="737" t="s">
        <v>872</v>
      </c>
      <c r="C907" s="738"/>
      <c r="D907" s="738"/>
      <c r="E907" s="738"/>
      <c r="F907" s="738"/>
      <c r="G907" s="739"/>
      <c r="H907" s="800" t="s">
        <v>740</v>
      </c>
      <c r="I907" s="801"/>
      <c r="J907" s="801"/>
      <c r="K907" s="801"/>
      <c r="L907" s="802"/>
      <c r="M907" s="800" t="s">
        <v>323</v>
      </c>
      <c r="N907" s="801"/>
      <c r="O907" s="801"/>
      <c r="P907" s="801"/>
      <c r="Q907" s="802"/>
      <c r="R907" s="839">
        <f>IF('ユーザー別小売(卸)価格試算(税抜)'!R907="","",IF(ISNUMBER('ユーザー別小売(卸)価格試算(税抜)'!R907),IF(入力!$C$30=1,ROUNDDOWN('ユーザー別小売(卸)価格試算(税抜)'!R907*(1+入力!$C$31/100),-入力!$C$29),IF(入力!$C$30=2,ROUNDUP('ユーザー別小売(卸)価格試算(税抜)'!R907*(1+入力!$C$31/100),-入力!$C$29),IF(入力!$C$30=3,ROUND('ユーザー別小売(卸)価格試算(税抜)'!R907*(1+入力!$C$31/100),-入力!$C$29)))),'ユーザー別小売(卸)価格試算(税抜)'!R907))</f>
        <v>63250</v>
      </c>
      <c r="S907" s="840" t="str">
        <f>IF('ユーザー別小売(卸)価格試算(税抜)'!S907="","",IF(ISNUMBER('ユーザー別小売(卸)価格試算(税抜)'!S907),IF(入力!$C$30=1,ROUNDDOWN('ユーザー別小売(卸)価格試算(税抜)'!S907*(1+入力!$C$31/100),-入力!$C$29),IF(入力!$C$30=2,ROUNDUP('ユーザー別小売(卸)価格試算(税抜)'!S907*(1+入力!$C$31/100),-入力!$C$29),IF(入力!$C$30=3,ROUND('ユーザー別小売(卸)価格試算(税抜)'!S907*(1+入力!$C$31/100),-入力!$C$29)))),'ユーザー別小売(卸)価格試算(税抜)'!S907))</f>
        <v/>
      </c>
      <c r="T907" s="840" t="str">
        <f>IF('ユーザー別小売(卸)価格試算(税抜)'!T907="","",IF(ISNUMBER('ユーザー別小売(卸)価格試算(税抜)'!T907),IF(入力!$C$30=1,ROUNDDOWN('ユーザー別小売(卸)価格試算(税抜)'!T907*(1+入力!$C$31/100),-入力!$C$29),IF(入力!$C$30=2,ROUNDUP('ユーザー別小売(卸)価格試算(税抜)'!T907*(1+入力!$C$31/100),-入力!$C$29),IF(入力!$C$30=3,ROUND('ユーザー別小売(卸)価格試算(税抜)'!T907*(1+入力!$C$31/100),-入力!$C$29)))),'ユーザー別小売(卸)価格試算(税抜)'!T907))</f>
        <v/>
      </c>
      <c r="U907" s="841" t="str">
        <f>IF('ユーザー別小売(卸)価格試算(税抜)'!U907="","",IF(ISNUMBER('ユーザー別小売(卸)価格試算(税抜)'!U907),IF(入力!$C$30=1,ROUNDDOWN('ユーザー別小売(卸)価格試算(税抜)'!U907*(1+入力!$C$31/100),-入力!$C$29),IF(入力!$C$30=2,ROUNDUP('ユーザー別小売(卸)価格試算(税抜)'!U907*(1+入力!$C$31/100),-入力!$C$29),IF(入力!$C$30=3,ROUND('ユーザー別小売(卸)価格試算(税抜)'!U907*(1+入力!$C$31/100),-入力!$C$29)))),'ユーザー別小売(卸)価格試算(税抜)'!U907))</f>
        <v/>
      </c>
      <c r="V907" s="83"/>
      <c r="X907" s="4"/>
    </row>
    <row r="908" spans="2:27" ht="23.1" customHeight="1">
      <c r="B908" s="830"/>
      <c r="C908" s="831"/>
      <c r="D908" s="831"/>
      <c r="E908" s="831"/>
      <c r="F908" s="831"/>
      <c r="G908" s="832"/>
      <c r="H908" s="766" t="s">
        <v>741</v>
      </c>
      <c r="I908" s="767"/>
      <c r="J908" s="767"/>
      <c r="K908" s="767"/>
      <c r="L908" s="768"/>
      <c r="M908" s="766"/>
      <c r="N908" s="767"/>
      <c r="O908" s="767"/>
      <c r="P908" s="767"/>
      <c r="Q908" s="768"/>
      <c r="R908" s="827">
        <f>IF('ユーザー別小売(卸)価格試算(税抜)'!R908="","",IF(ISNUMBER('ユーザー別小売(卸)価格試算(税抜)'!R908),IF(入力!$C$30=1,ROUNDDOWN('ユーザー別小売(卸)価格試算(税抜)'!R908*(1+入力!$C$31/100),-入力!$C$29),IF(入力!$C$30=2,ROUNDUP('ユーザー別小売(卸)価格試算(税抜)'!R908*(1+入力!$C$31/100),-入力!$C$29),IF(入力!$C$30=3,ROUND('ユーザー別小売(卸)価格試算(税抜)'!R908*(1+入力!$C$31/100),-入力!$C$29)))),'ユーザー別小売(卸)価格試算(税抜)'!R908))</f>
        <v>52250</v>
      </c>
      <c r="S908" s="828" t="str">
        <f>IF('ユーザー別小売(卸)価格試算(税抜)'!S908="","",IF(ISNUMBER('ユーザー別小売(卸)価格試算(税抜)'!S908),IF(入力!$C$30=1,ROUNDDOWN('ユーザー別小売(卸)価格試算(税抜)'!S908*(1+入力!$C$31/100),-入力!$C$29),IF(入力!$C$30=2,ROUNDUP('ユーザー別小売(卸)価格試算(税抜)'!S908*(1+入力!$C$31/100),-入力!$C$29),IF(入力!$C$30=3,ROUND('ユーザー別小売(卸)価格試算(税抜)'!S908*(1+入力!$C$31/100),-入力!$C$29)))),'ユーザー別小売(卸)価格試算(税抜)'!S908))</f>
        <v/>
      </c>
      <c r="T908" s="828" t="str">
        <f>IF('ユーザー別小売(卸)価格試算(税抜)'!T908="","",IF(ISNUMBER('ユーザー別小売(卸)価格試算(税抜)'!T908),IF(入力!$C$30=1,ROUNDDOWN('ユーザー別小売(卸)価格試算(税抜)'!T908*(1+入力!$C$31/100),-入力!$C$29),IF(入力!$C$30=2,ROUNDUP('ユーザー別小売(卸)価格試算(税抜)'!T908*(1+入力!$C$31/100),-入力!$C$29),IF(入力!$C$30=3,ROUND('ユーザー別小売(卸)価格試算(税抜)'!T908*(1+入力!$C$31/100),-入力!$C$29)))),'ユーザー別小売(卸)価格試算(税抜)'!T908))</f>
        <v/>
      </c>
      <c r="U908" s="829" t="str">
        <f>IF('ユーザー別小売(卸)価格試算(税抜)'!U908="","",IF(ISNUMBER('ユーザー別小売(卸)価格試算(税抜)'!U908),IF(入力!$C$30=1,ROUNDDOWN('ユーザー別小売(卸)価格試算(税抜)'!U908*(1+入力!$C$31/100),-入力!$C$29),IF(入力!$C$30=2,ROUNDUP('ユーザー別小売(卸)価格試算(税抜)'!U908*(1+入力!$C$31/100),-入力!$C$29),IF(入力!$C$30=3,ROUND('ユーザー別小売(卸)価格試算(税抜)'!U908*(1+入力!$C$31/100),-入力!$C$29)))),'ユーザー別小売(卸)価格試算(税抜)'!U908))</f>
        <v/>
      </c>
      <c r="V908" s="83"/>
      <c r="X908" s="4"/>
    </row>
    <row r="909" spans="2:27" ht="23.1" customHeight="1">
      <c r="B909" s="746" t="s">
        <v>1148</v>
      </c>
      <c r="C909" s="747"/>
      <c r="D909" s="747"/>
      <c r="E909" s="747"/>
      <c r="F909" s="747"/>
      <c r="G909" s="748"/>
      <c r="H909" s="757" t="s">
        <v>741</v>
      </c>
      <c r="I909" s="758"/>
      <c r="J909" s="758"/>
      <c r="K909" s="758"/>
      <c r="L909" s="759"/>
      <c r="M909" s="746" t="s">
        <v>323</v>
      </c>
      <c r="N909" s="747"/>
      <c r="O909" s="747"/>
      <c r="P909" s="747"/>
      <c r="Q909" s="748"/>
      <c r="R909" s="836">
        <f>IF('ユーザー別小売(卸)価格試算(税抜)'!R909="","",IF(ISNUMBER('ユーザー別小売(卸)価格試算(税抜)'!R909),IF(入力!$C$30=1,ROUNDDOWN('ユーザー別小売(卸)価格試算(税抜)'!R909*(1+入力!$C$31/100),-入力!$C$29),IF(入力!$C$30=2,ROUNDUP('ユーザー別小売(卸)価格試算(税抜)'!R909*(1+入力!$C$31/100),-入力!$C$29),IF(入力!$C$30=3,ROUND('ユーザー別小売(卸)価格試算(税抜)'!R909*(1+入力!$C$31/100),-入力!$C$29)))),'ユーザー別小売(卸)価格試算(税抜)'!R909))</f>
        <v>52250</v>
      </c>
      <c r="S909" s="837" t="str">
        <f>IF('ユーザー別小売(卸)価格試算(税抜)'!S909="","",IF(ISNUMBER('ユーザー別小売(卸)価格試算(税抜)'!S909),IF(入力!$C$30=1,ROUNDDOWN('ユーザー別小売(卸)価格試算(税抜)'!S909*(1+入力!$C$31/100),-入力!$C$29),IF(入力!$C$30=2,ROUNDUP('ユーザー別小売(卸)価格試算(税抜)'!S909*(1+入力!$C$31/100),-入力!$C$29),IF(入力!$C$30=3,ROUND('ユーザー別小売(卸)価格試算(税抜)'!S909*(1+入力!$C$31/100),-入力!$C$29)))),'ユーザー別小売(卸)価格試算(税抜)'!S909))</f>
        <v/>
      </c>
      <c r="T909" s="837" t="str">
        <f>IF('ユーザー別小売(卸)価格試算(税抜)'!T909="","",IF(ISNUMBER('ユーザー別小売(卸)価格試算(税抜)'!T909),IF(入力!$C$30=1,ROUNDDOWN('ユーザー別小売(卸)価格試算(税抜)'!T909*(1+入力!$C$31/100),-入力!$C$29),IF(入力!$C$30=2,ROUNDUP('ユーザー別小売(卸)価格試算(税抜)'!T909*(1+入力!$C$31/100),-入力!$C$29),IF(入力!$C$30=3,ROUND('ユーザー別小売(卸)価格試算(税抜)'!T909*(1+入力!$C$31/100),-入力!$C$29)))),'ユーザー別小売(卸)価格試算(税抜)'!T909))</f>
        <v/>
      </c>
      <c r="U909" s="838" t="str">
        <f>IF('ユーザー別小売(卸)価格試算(税抜)'!U909="","",IF(ISNUMBER('ユーザー別小売(卸)価格試算(税抜)'!U909),IF(入力!$C$30=1,ROUNDDOWN('ユーザー別小売(卸)価格試算(税抜)'!U909*(1+入力!$C$31/100),-入力!$C$29),IF(入力!$C$30=2,ROUNDUP('ユーザー別小売(卸)価格試算(税抜)'!U909*(1+入力!$C$31/100),-入力!$C$29),IF(入力!$C$30=3,ROUND('ユーザー別小売(卸)価格試算(税抜)'!U909*(1+入力!$C$31/100),-入力!$C$29)))),'ユーザー別小売(卸)価格試算(税抜)'!U909))</f>
        <v/>
      </c>
      <c r="V909" s="83"/>
      <c r="X909" s="4"/>
    </row>
    <row r="910" spans="2:27" ht="23.1" customHeight="1">
      <c r="B910" s="830" t="s">
        <v>674</v>
      </c>
      <c r="C910" s="831"/>
      <c r="D910" s="831"/>
      <c r="E910" s="831"/>
      <c r="F910" s="831"/>
      <c r="G910" s="832"/>
      <c r="H910" s="810" t="s">
        <v>742</v>
      </c>
      <c r="I910" s="811"/>
      <c r="J910" s="811"/>
      <c r="K910" s="811"/>
      <c r="L910" s="812"/>
      <c r="M910" s="810" t="s">
        <v>323</v>
      </c>
      <c r="N910" s="811"/>
      <c r="O910" s="811"/>
      <c r="P910" s="811"/>
      <c r="Q910" s="812"/>
      <c r="R910" s="833">
        <f>IF('ユーザー別小売(卸)価格試算(税抜)'!R910="","",IF(ISNUMBER('ユーザー別小売(卸)価格試算(税抜)'!R910),IF(入力!$C$30=1,ROUNDDOWN('ユーザー別小売(卸)価格試算(税抜)'!R910*(1+入力!$C$31/100),-入力!$C$29),IF(入力!$C$30=2,ROUNDUP('ユーザー別小売(卸)価格試算(税抜)'!R910*(1+入力!$C$31/100),-入力!$C$29),IF(入力!$C$30=3,ROUND('ユーザー別小売(卸)価格試算(税抜)'!R910*(1+入力!$C$31/100),-入力!$C$29)))),'ユーザー別小売(卸)価格試算(税抜)'!R910))</f>
        <v>72820</v>
      </c>
      <c r="S910" s="834" t="str">
        <f>IF('ユーザー別小売(卸)価格試算(税抜)'!S910="","",IF(ISNUMBER('ユーザー別小売(卸)価格試算(税抜)'!S910),IF(入力!$C$30=1,ROUNDDOWN('ユーザー別小売(卸)価格試算(税抜)'!S910*(1+入力!$C$31/100),-入力!$C$29),IF(入力!$C$30=2,ROUNDUP('ユーザー別小売(卸)価格試算(税抜)'!S910*(1+入力!$C$31/100),-入力!$C$29),IF(入力!$C$30=3,ROUND('ユーザー別小売(卸)価格試算(税抜)'!S910*(1+入力!$C$31/100),-入力!$C$29)))),'ユーザー別小売(卸)価格試算(税抜)'!S910))</f>
        <v/>
      </c>
      <c r="T910" s="834" t="str">
        <f>IF('ユーザー別小売(卸)価格試算(税抜)'!T910="","",IF(ISNUMBER('ユーザー別小売(卸)価格試算(税抜)'!T910),IF(入力!$C$30=1,ROUNDDOWN('ユーザー別小売(卸)価格試算(税抜)'!T910*(1+入力!$C$31/100),-入力!$C$29),IF(入力!$C$30=2,ROUNDUP('ユーザー別小売(卸)価格試算(税抜)'!T910*(1+入力!$C$31/100),-入力!$C$29),IF(入力!$C$30=3,ROUND('ユーザー別小売(卸)価格試算(税抜)'!T910*(1+入力!$C$31/100),-入力!$C$29)))),'ユーザー別小売(卸)価格試算(税抜)'!T910))</f>
        <v/>
      </c>
      <c r="U910" s="835" t="str">
        <f>IF('ユーザー別小売(卸)価格試算(税抜)'!U910="","",IF(ISNUMBER('ユーザー別小売(卸)価格試算(税抜)'!U910),IF(入力!$C$30=1,ROUNDDOWN('ユーザー別小売(卸)価格試算(税抜)'!U910*(1+入力!$C$31/100),-入力!$C$29),IF(入力!$C$30=2,ROUNDUP('ユーザー別小売(卸)価格試算(税抜)'!U910*(1+入力!$C$31/100),-入力!$C$29),IF(入力!$C$30=3,ROUND('ユーザー別小売(卸)価格試算(税抜)'!U910*(1+入力!$C$31/100),-入力!$C$29)))),'ユーザー別小売(卸)価格試算(税抜)'!U910))</f>
        <v/>
      </c>
      <c r="V910" s="83"/>
      <c r="X910" s="4"/>
    </row>
    <row r="911" spans="2:27" ht="23.1" customHeight="1">
      <c r="B911" s="806"/>
      <c r="C911" s="807"/>
      <c r="D911" s="807"/>
      <c r="E911" s="807"/>
      <c r="F911" s="807"/>
      <c r="G911" s="808"/>
      <c r="H911" s="766" t="s">
        <v>740</v>
      </c>
      <c r="I911" s="767"/>
      <c r="J911" s="767"/>
      <c r="K911" s="767"/>
      <c r="L911" s="768"/>
      <c r="M911" s="766"/>
      <c r="N911" s="767"/>
      <c r="O911" s="767"/>
      <c r="P911" s="767"/>
      <c r="Q911" s="768"/>
      <c r="R911" s="827">
        <f>IF('ユーザー別小売(卸)価格試算(税抜)'!R911="","",IF(ISNUMBER('ユーザー別小売(卸)価格試算(税抜)'!R911),IF(入力!$C$30=1,ROUNDDOWN('ユーザー別小売(卸)価格試算(税抜)'!R911*(1+入力!$C$31/100),-入力!$C$29),IF(入力!$C$30=2,ROUNDUP('ユーザー別小売(卸)価格試算(税抜)'!R911*(1+入力!$C$31/100),-入力!$C$29),IF(入力!$C$30=3,ROUND('ユーザー別小売(卸)価格試算(税抜)'!R911*(1+入力!$C$31/100),-入力!$C$29)))),'ユーザー別小売(卸)価格試算(税抜)'!R911))</f>
        <v>63250</v>
      </c>
      <c r="S911" s="828" t="str">
        <f>IF('ユーザー別小売(卸)価格試算(税抜)'!S911="","",IF(ISNUMBER('ユーザー別小売(卸)価格試算(税抜)'!S911),IF(入力!$C$30=1,ROUNDDOWN('ユーザー別小売(卸)価格試算(税抜)'!S911*(1+入力!$C$31/100),-入力!$C$29),IF(入力!$C$30=2,ROUNDUP('ユーザー別小売(卸)価格試算(税抜)'!S911*(1+入力!$C$31/100),-入力!$C$29),IF(入力!$C$30=3,ROUND('ユーザー別小売(卸)価格試算(税抜)'!S911*(1+入力!$C$31/100),-入力!$C$29)))),'ユーザー別小売(卸)価格試算(税抜)'!S911))</f>
        <v/>
      </c>
      <c r="T911" s="828" t="str">
        <f>IF('ユーザー別小売(卸)価格試算(税抜)'!T911="","",IF(ISNUMBER('ユーザー別小売(卸)価格試算(税抜)'!T911),IF(入力!$C$30=1,ROUNDDOWN('ユーザー別小売(卸)価格試算(税抜)'!T911*(1+入力!$C$31/100),-入力!$C$29),IF(入力!$C$30=2,ROUNDUP('ユーザー別小売(卸)価格試算(税抜)'!T911*(1+入力!$C$31/100),-入力!$C$29),IF(入力!$C$30=3,ROUND('ユーザー別小売(卸)価格試算(税抜)'!T911*(1+入力!$C$31/100),-入力!$C$29)))),'ユーザー別小売(卸)価格試算(税抜)'!T911))</f>
        <v/>
      </c>
      <c r="U911" s="829" t="str">
        <f>IF('ユーザー別小売(卸)価格試算(税抜)'!U911="","",IF(ISNUMBER('ユーザー別小売(卸)価格試算(税抜)'!U911),IF(入力!$C$30=1,ROUNDDOWN('ユーザー別小売(卸)価格試算(税抜)'!U911*(1+入力!$C$31/100),-入力!$C$29),IF(入力!$C$30=2,ROUNDUP('ユーザー別小売(卸)価格試算(税抜)'!U911*(1+入力!$C$31/100),-入力!$C$29),IF(入力!$C$30=3,ROUND('ユーザー別小売(卸)価格試算(税抜)'!U911*(1+入力!$C$31/100),-入力!$C$29)))),'ユーザー別小売(卸)価格試算(税抜)'!U911))</f>
        <v/>
      </c>
      <c r="V911" s="83"/>
      <c r="X911" s="4"/>
    </row>
    <row r="912" spans="2:27" ht="23.1" customHeight="1">
      <c r="B912" s="746" t="s">
        <v>1149</v>
      </c>
      <c r="C912" s="747"/>
      <c r="D912" s="747"/>
      <c r="E912" s="747"/>
      <c r="F912" s="747"/>
      <c r="G912" s="748"/>
      <c r="H912" s="335" t="s">
        <v>1156</v>
      </c>
      <c r="I912" s="336"/>
      <c r="J912" s="336"/>
      <c r="K912" s="336"/>
      <c r="L912" s="337"/>
      <c r="M912" s="746" t="s">
        <v>1054</v>
      </c>
      <c r="N912" s="747"/>
      <c r="O912" s="747"/>
      <c r="P912" s="747"/>
      <c r="Q912" s="748"/>
      <c r="R912" s="827">
        <f>IF('ユーザー別小売(卸)価格試算(税抜)'!R912="","",IF(ISNUMBER('ユーザー別小売(卸)価格試算(税抜)'!R912),IF(入力!$C$30=1,ROUNDDOWN('ユーザー別小売(卸)価格試算(税抜)'!R912*(1+入力!$C$31/100),-入力!$C$29),IF(入力!$C$30=2,ROUNDUP('ユーザー別小売(卸)価格試算(税抜)'!R912*(1+入力!$C$31/100),-入力!$C$29),IF(入力!$C$30=3,ROUND('ユーザー別小売(卸)価格試算(税抜)'!R912*(1+入力!$C$31/100),-入力!$C$29)))),'ユーザー別小売(卸)価格試算(税抜)'!R912))</f>
        <v>43890</v>
      </c>
      <c r="S912" s="828" t="str">
        <f>IF('ユーザー別小売(卸)価格試算(税抜)'!S912="","",IF(ISNUMBER('ユーザー別小売(卸)価格試算(税抜)'!S912),IF(入力!$C$30=1,ROUNDDOWN('ユーザー別小売(卸)価格試算(税抜)'!S912*(1+入力!$C$31/100),-入力!$C$29),IF(入力!$C$30=2,ROUNDUP('ユーザー別小売(卸)価格試算(税抜)'!S912*(1+入力!$C$31/100),-入力!$C$29),IF(入力!$C$30=3,ROUND('ユーザー別小売(卸)価格試算(税抜)'!S912*(1+入力!$C$31/100),-入力!$C$29)))),'ユーザー別小売(卸)価格試算(税抜)'!S912))</f>
        <v/>
      </c>
      <c r="T912" s="828" t="str">
        <f>IF('ユーザー別小売(卸)価格試算(税抜)'!T912="","",IF(ISNUMBER('ユーザー別小売(卸)価格試算(税抜)'!T912),IF(入力!$C$30=1,ROUNDDOWN('ユーザー別小売(卸)価格試算(税抜)'!T912*(1+入力!$C$31/100),-入力!$C$29),IF(入力!$C$30=2,ROUNDUP('ユーザー別小売(卸)価格試算(税抜)'!T912*(1+入力!$C$31/100),-入力!$C$29),IF(入力!$C$30=3,ROUND('ユーザー別小売(卸)価格試算(税抜)'!T912*(1+入力!$C$31/100),-入力!$C$29)))),'ユーザー別小売(卸)価格試算(税抜)'!T912))</f>
        <v/>
      </c>
      <c r="U912" s="829" t="str">
        <f>IF('ユーザー別小売(卸)価格試算(税抜)'!U912="","",IF(ISNUMBER('ユーザー別小売(卸)価格試算(税抜)'!U912),IF(入力!$C$30=1,ROUNDDOWN('ユーザー別小売(卸)価格試算(税抜)'!U912*(1+入力!$C$31/100),-入力!$C$29),IF(入力!$C$30=2,ROUNDUP('ユーザー別小売(卸)価格試算(税抜)'!U912*(1+入力!$C$31/100),-入力!$C$29),IF(入力!$C$30=3,ROUND('ユーザー別小売(卸)価格試算(税抜)'!U912*(1+入力!$C$31/100),-入力!$C$29)))),'ユーザー別小売(卸)価格試算(税抜)'!U912))</f>
        <v/>
      </c>
      <c r="V912" s="83"/>
      <c r="X912" s="4"/>
    </row>
    <row r="913" spans="2:24" ht="23.1" customHeight="1">
      <c r="B913" s="830" t="s">
        <v>1150</v>
      </c>
      <c r="C913" s="831"/>
      <c r="D913" s="831"/>
      <c r="E913" s="831"/>
      <c r="F913" s="831"/>
      <c r="G913" s="832"/>
      <c r="H913" s="810" t="s">
        <v>1071</v>
      </c>
      <c r="I913" s="811"/>
      <c r="J913" s="811"/>
      <c r="K913" s="811"/>
      <c r="L913" s="812"/>
      <c r="M913" s="810" t="s">
        <v>1054</v>
      </c>
      <c r="N913" s="811"/>
      <c r="O913" s="811"/>
      <c r="P913" s="811"/>
      <c r="Q913" s="812"/>
      <c r="R913" s="833">
        <f>IF('ユーザー別小売(卸)価格試算(税抜)'!R913="","",IF(ISNUMBER('ユーザー別小売(卸)価格試算(税抜)'!R913),IF(入力!$C$30=1,ROUNDDOWN('ユーザー別小売(卸)価格試算(税抜)'!R913*(1+入力!$C$31/100),-入力!$C$29),IF(入力!$C$30=2,ROUNDUP('ユーザー別小売(卸)価格試算(税抜)'!R913*(1+入力!$C$31/100),-入力!$C$29),IF(入力!$C$30=3,ROUND('ユーザー別小売(卸)価格試算(税抜)'!R913*(1+入力!$C$31/100),-入力!$C$29)))),'ユーザー別小売(卸)価格試算(税抜)'!R913))</f>
        <v>104170</v>
      </c>
      <c r="S913" s="834" t="str">
        <f>IF('ユーザー別小売(卸)価格試算(税抜)'!S913="","",IF(ISNUMBER('ユーザー別小売(卸)価格試算(税抜)'!S913),IF(入力!$C$30=1,ROUNDDOWN('ユーザー別小売(卸)価格試算(税抜)'!S913*(1+入力!$C$31/100),-入力!$C$29),IF(入力!$C$30=2,ROUNDUP('ユーザー別小売(卸)価格試算(税抜)'!S913*(1+入力!$C$31/100),-入力!$C$29),IF(入力!$C$30=3,ROUND('ユーザー別小売(卸)価格試算(税抜)'!S913*(1+入力!$C$31/100),-入力!$C$29)))),'ユーザー別小売(卸)価格試算(税抜)'!S913))</f>
        <v/>
      </c>
      <c r="T913" s="834" t="str">
        <f>IF('ユーザー別小売(卸)価格試算(税抜)'!T913="","",IF(ISNUMBER('ユーザー別小売(卸)価格試算(税抜)'!T913),IF(入力!$C$30=1,ROUNDDOWN('ユーザー別小売(卸)価格試算(税抜)'!T913*(1+入力!$C$31/100),-入力!$C$29),IF(入力!$C$30=2,ROUNDUP('ユーザー別小売(卸)価格試算(税抜)'!T913*(1+入力!$C$31/100),-入力!$C$29),IF(入力!$C$30=3,ROUND('ユーザー別小売(卸)価格試算(税抜)'!T913*(1+入力!$C$31/100),-入力!$C$29)))),'ユーザー別小売(卸)価格試算(税抜)'!T913))</f>
        <v/>
      </c>
      <c r="U913" s="835" t="str">
        <f>IF('ユーザー別小売(卸)価格試算(税抜)'!U913="","",IF(ISNUMBER('ユーザー別小売(卸)価格試算(税抜)'!U913),IF(入力!$C$30=1,ROUNDDOWN('ユーザー別小売(卸)価格試算(税抜)'!U913*(1+入力!$C$31/100),-入力!$C$29),IF(入力!$C$30=2,ROUNDUP('ユーザー別小売(卸)価格試算(税抜)'!U913*(1+入力!$C$31/100),-入力!$C$29),IF(入力!$C$30=3,ROUND('ユーザー別小売(卸)価格試算(税抜)'!U913*(1+入力!$C$31/100),-入力!$C$29)))),'ユーザー別小売(卸)価格試算(税抜)'!U913))</f>
        <v/>
      </c>
      <c r="V913" s="83"/>
      <c r="X913" s="4"/>
    </row>
    <row r="914" spans="2:24" ht="23.1" customHeight="1">
      <c r="B914" s="806"/>
      <c r="C914" s="807"/>
      <c r="D914" s="807"/>
      <c r="E914" s="807"/>
      <c r="F914" s="807"/>
      <c r="G914" s="808"/>
      <c r="H914" s="806" t="s">
        <v>1070</v>
      </c>
      <c r="I914" s="807"/>
      <c r="J914" s="807"/>
      <c r="K914" s="807"/>
      <c r="L914" s="808"/>
      <c r="M914" s="766"/>
      <c r="N914" s="767"/>
      <c r="O914" s="767"/>
      <c r="P914" s="767"/>
      <c r="Q914" s="768"/>
      <c r="R914" s="827">
        <f>IF('ユーザー別小売(卸)価格試算(税抜)'!R914="","",IF(ISNUMBER('ユーザー別小売(卸)価格試算(税抜)'!R914),IF(入力!$C$30=1,ROUNDDOWN('ユーザー別小売(卸)価格試算(税抜)'!R914*(1+入力!$C$31/100),-入力!$C$29),IF(入力!$C$30=2,ROUNDUP('ユーザー別小売(卸)価格試算(税抜)'!R914*(1+入力!$C$31/100),-入力!$C$29),IF(入力!$C$30=3,ROUND('ユーザー別小売(卸)価格試算(税抜)'!R914*(1+入力!$C$31/100),-入力!$C$29)))),'ユーザー別小売(卸)価格試算(税抜)'!R914))</f>
        <v>80740</v>
      </c>
      <c r="S914" s="828" t="str">
        <f>IF('ユーザー別小売(卸)価格試算(税抜)'!S914="","",IF(ISNUMBER('ユーザー別小売(卸)価格試算(税抜)'!S914),IF(入力!$C$30=1,ROUNDDOWN('ユーザー別小売(卸)価格試算(税抜)'!S914*(1+入力!$C$31/100),-入力!$C$29),IF(入力!$C$30=2,ROUNDUP('ユーザー別小売(卸)価格試算(税抜)'!S914*(1+入力!$C$31/100),-入力!$C$29),IF(入力!$C$30=3,ROUND('ユーザー別小売(卸)価格試算(税抜)'!S914*(1+入力!$C$31/100),-入力!$C$29)))),'ユーザー別小売(卸)価格試算(税抜)'!S914))</f>
        <v/>
      </c>
      <c r="T914" s="828" t="str">
        <f>IF('ユーザー別小売(卸)価格試算(税抜)'!T914="","",IF(ISNUMBER('ユーザー別小売(卸)価格試算(税抜)'!T914),IF(入力!$C$30=1,ROUNDDOWN('ユーザー別小売(卸)価格試算(税抜)'!T914*(1+入力!$C$31/100),-入力!$C$29),IF(入力!$C$30=2,ROUNDUP('ユーザー別小売(卸)価格試算(税抜)'!T914*(1+入力!$C$31/100),-入力!$C$29),IF(入力!$C$30=3,ROUND('ユーザー別小売(卸)価格試算(税抜)'!T914*(1+入力!$C$31/100),-入力!$C$29)))),'ユーザー別小売(卸)価格試算(税抜)'!T914))</f>
        <v/>
      </c>
      <c r="U914" s="829" t="str">
        <f>IF('ユーザー別小売(卸)価格試算(税抜)'!U914="","",IF(ISNUMBER('ユーザー別小売(卸)価格試算(税抜)'!U914),IF(入力!$C$30=1,ROUNDDOWN('ユーザー別小売(卸)価格試算(税抜)'!U914*(1+入力!$C$31/100),-入力!$C$29),IF(入力!$C$30=2,ROUNDUP('ユーザー別小売(卸)価格試算(税抜)'!U914*(1+入力!$C$31/100),-入力!$C$29),IF(入力!$C$30=3,ROUND('ユーザー別小売(卸)価格試算(税抜)'!U914*(1+入力!$C$31/100),-入力!$C$29)))),'ユーザー別小売(卸)価格試算(税抜)'!U914))</f>
        <v/>
      </c>
      <c r="V914" s="83"/>
      <c r="X914" s="4"/>
    </row>
    <row r="915" spans="2:24" ht="23.1" customHeight="1">
      <c r="B915" s="842" t="s">
        <v>1151</v>
      </c>
      <c r="C915" s="843"/>
      <c r="D915" s="843"/>
      <c r="E915" s="843"/>
      <c r="F915" s="843"/>
      <c r="G915" s="844"/>
      <c r="H915" s="842" t="s">
        <v>744</v>
      </c>
      <c r="I915" s="843"/>
      <c r="J915" s="843"/>
      <c r="K915" s="843"/>
      <c r="L915" s="844"/>
      <c r="M915" s="716" t="s">
        <v>2135</v>
      </c>
      <c r="N915" s="717"/>
      <c r="O915" s="717"/>
      <c r="P915" s="717"/>
      <c r="Q915" s="718"/>
      <c r="R915" s="833">
        <f>IF('ユーザー別小売(卸)価格試算(税抜)'!R915="","",IF(ISNUMBER('ユーザー別小売(卸)価格試算(税抜)'!R915),IF(入力!$C$30=1,ROUNDDOWN('ユーザー別小売(卸)価格試算(税抜)'!R915*(1+入力!$C$31/100),-入力!$C$29),IF(入力!$C$30=2,ROUNDUP('ユーザー別小売(卸)価格試算(税抜)'!R915*(1+入力!$C$31/100),-入力!$C$29),IF(入力!$C$30=3,ROUND('ユーザー別小売(卸)価格試算(税抜)'!R915*(1+入力!$C$31/100),-入力!$C$29)))),'ユーザー別小売(卸)価格試算(税抜)'!R915))</f>
        <v>65560</v>
      </c>
      <c r="S915" s="834" t="str">
        <f>IF('ユーザー別小売(卸)価格試算(税抜)'!S915="","",IF(ISNUMBER('ユーザー別小売(卸)価格試算(税抜)'!S915),IF(入力!$C$30=1,ROUNDDOWN('ユーザー別小売(卸)価格試算(税抜)'!S915*(1+入力!$C$31/100),-入力!$C$29),IF(入力!$C$30=2,ROUNDUP('ユーザー別小売(卸)価格試算(税抜)'!S915*(1+入力!$C$31/100),-入力!$C$29),IF(入力!$C$30=3,ROUND('ユーザー別小売(卸)価格試算(税抜)'!S915*(1+入力!$C$31/100),-入力!$C$29)))),'ユーザー別小売(卸)価格試算(税抜)'!S915))</f>
        <v/>
      </c>
      <c r="T915" s="834" t="str">
        <f>IF('ユーザー別小売(卸)価格試算(税抜)'!T915="","",IF(ISNUMBER('ユーザー別小売(卸)価格試算(税抜)'!T915),IF(入力!$C$30=1,ROUNDDOWN('ユーザー別小売(卸)価格試算(税抜)'!T915*(1+入力!$C$31/100),-入力!$C$29),IF(入力!$C$30=2,ROUNDUP('ユーザー別小売(卸)価格試算(税抜)'!T915*(1+入力!$C$31/100),-入力!$C$29),IF(入力!$C$30=3,ROUND('ユーザー別小売(卸)価格試算(税抜)'!T915*(1+入力!$C$31/100),-入力!$C$29)))),'ユーザー別小売(卸)価格試算(税抜)'!T915))</f>
        <v/>
      </c>
      <c r="U915" s="835" t="str">
        <f>IF('ユーザー別小売(卸)価格試算(税抜)'!U915="","",IF(ISNUMBER('ユーザー別小売(卸)価格試算(税抜)'!U915),IF(入力!$C$30=1,ROUNDDOWN('ユーザー別小売(卸)価格試算(税抜)'!U915*(1+入力!$C$31/100),-入力!$C$29),IF(入力!$C$30=2,ROUNDUP('ユーザー別小売(卸)価格試算(税抜)'!U915*(1+入力!$C$31/100),-入力!$C$29),IF(入力!$C$30=3,ROUND('ユーザー別小売(卸)価格試算(税抜)'!U915*(1+入力!$C$31/100),-入力!$C$29)))),'ユーザー別小売(卸)価格試算(税抜)'!U915))</f>
        <v/>
      </c>
      <c r="V915" s="83"/>
      <c r="X915" s="4"/>
    </row>
    <row r="916" spans="2:24" ht="23.1" customHeight="1">
      <c r="B916" s="830"/>
      <c r="C916" s="831"/>
      <c r="D916" s="831"/>
      <c r="E916" s="831"/>
      <c r="F916" s="831"/>
      <c r="G916" s="832"/>
      <c r="H916" s="716"/>
      <c r="I916" s="717"/>
      <c r="J916" s="717"/>
      <c r="K916" s="717"/>
      <c r="L916" s="718"/>
      <c r="M916" s="757" t="s">
        <v>323</v>
      </c>
      <c r="N916" s="758"/>
      <c r="O916" s="758"/>
      <c r="P916" s="758"/>
      <c r="Q916" s="759"/>
      <c r="R916" s="836">
        <f>IF('ユーザー別小売(卸)価格試算(税抜)'!R916="","",IF(ISNUMBER('ユーザー別小売(卸)価格試算(税抜)'!R916),IF(入力!$C$30=1,ROUNDDOWN('ユーザー別小売(卸)価格試算(税抜)'!R916*(1+入力!$C$31/100),-入力!$C$29),IF(入力!$C$30=2,ROUNDUP('ユーザー別小売(卸)価格試算(税抜)'!R916*(1+入力!$C$31/100),-入力!$C$29),IF(入力!$C$30=3,ROUND('ユーザー別小売(卸)価格試算(税抜)'!R916*(1+入力!$C$31/100),-入力!$C$29)))),'ユーザー別小売(卸)価格試算(税抜)'!R916))</f>
        <v>55990</v>
      </c>
      <c r="S916" s="837" t="str">
        <f>IF('ユーザー別小売(卸)価格試算(税抜)'!S916="","",IF(ISNUMBER('ユーザー別小売(卸)価格試算(税抜)'!S916),IF(入力!$C$30=1,ROUNDDOWN('ユーザー別小売(卸)価格試算(税抜)'!S916*(1+入力!$C$31/100),-入力!$C$29),IF(入力!$C$30=2,ROUNDUP('ユーザー別小売(卸)価格試算(税抜)'!S916*(1+入力!$C$31/100),-入力!$C$29),IF(入力!$C$30=3,ROUND('ユーザー別小売(卸)価格試算(税抜)'!S916*(1+入力!$C$31/100),-入力!$C$29)))),'ユーザー別小売(卸)価格試算(税抜)'!S916))</f>
        <v/>
      </c>
      <c r="T916" s="837" t="str">
        <f>IF('ユーザー別小売(卸)価格試算(税抜)'!T916="","",IF(ISNUMBER('ユーザー別小売(卸)価格試算(税抜)'!T916),IF(入力!$C$30=1,ROUNDDOWN('ユーザー別小売(卸)価格試算(税抜)'!T916*(1+入力!$C$31/100),-入力!$C$29),IF(入力!$C$30=2,ROUNDUP('ユーザー別小売(卸)価格試算(税抜)'!T916*(1+入力!$C$31/100),-入力!$C$29),IF(入力!$C$30=3,ROUND('ユーザー別小売(卸)価格試算(税抜)'!T916*(1+入力!$C$31/100),-入力!$C$29)))),'ユーザー別小売(卸)価格試算(税抜)'!T916))</f>
        <v/>
      </c>
      <c r="U916" s="838" t="str">
        <f>IF('ユーザー別小売(卸)価格試算(税抜)'!U916="","",IF(ISNUMBER('ユーザー別小売(卸)価格試算(税抜)'!U916),IF(入力!$C$30=1,ROUNDDOWN('ユーザー別小売(卸)価格試算(税抜)'!U916*(1+入力!$C$31/100),-入力!$C$29),IF(入力!$C$30=2,ROUNDUP('ユーザー別小売(卸)価格試算(税抜)'!U916*(1+入力!$C$31/100),-入力!$C$29),IF(入力!$C$30=3,ROUND('ユーザー別小売(卸)価格試算(税抜)'!U916*(1+入力!$C$31/100),-入力!$C$29)))),'ユーザー別小売(卸)価格試算(税抜)'!U916))</f>
        <v/>
      </c>
      <c r="V916" s="83"/>
      <c r="X916" s="4"/>
    </row>
    <row r="917" spans="2:24" ht="23.1" customHeight="1">
      <c r="B917" s="806"/>
      <c r="C917" s="807"/>
      <c r="D917" s="807"/>
      <c r="E917" s="807"/>
      <c r="F917" s="807"/>
      <c r="G917" s="808"/>
      <c r="H917" s="766" t="s">
        <v>745</v>
      </c>
      <c r="I917" s="767"/>
      <c r="J917" s="767"/>
      <c r="K917" s="767"/>
      <c r="L917" s="768"/>
      <c r="M917" s="766" t="s">
        <v>2135</v>
      </c>
      <c r="N917" s="767"/>
      <c r="O917" s="767"/>
      <c r="P917" s="767"/>
      <c r="Q917" s="768"/>
      <c r="R917" s="827">
        <f>IF('ユーザー別小売(卸)価格試算(税抜)'!R917="","",IF(ISNUMBER('ユーザー別小売(卸)価格試算(税抜)'!R917),IF(入力!$C$30=1,ROUNDDOWN('ユーザー別小売(卸)価格試算(税抜)'!R917*(1+入力!$C$31/100),-入力!$C$29),IF(入力!$C$30=2,ROUNDUP('ユーザー別小売(卸)価格試算(税抜)'!R917*(1+入力!$C$31/100),-入力!$C$29),IF(入力!$C$30=3,ROUND('ユーザー別小売(卸)価格試算(税抜)'!R917*(1+入力!$C$31/100),-入力!$C$29)))),'ユーザー別小売(卸)価格試算(税抜)'!R917))</f>
        <v>76560</v>
      </c>
      <c r="S917" s="828" t="str">
        <f>IF('ユーザー別小売(卸)価格試算(税抜)'!S917="","",IF(ISNUMBER('ユーザー別小売(卸)価格試算(税抜)'!S917),IF(入力!$C$30=1,ROUNDDOWN('ユーザー別小売(卸)価格試算(税抜)'!S917*(1+入力!$C$31/100),-入力!$C$29),IF(入力!$C$30=2,ROUNDUP('ユーザー別小売(卸)価格試算(税抜)'!S917*(1+入力!$C$31/100),-入力!$C$29),IF(入力!$C$30=3,ROUND('ユーザー別小売(卸)価格試算(税抜)'!S917*(1+入力!$C$31/100),-入力!$C$29)))),'ユーザー別小売(卸)価格試算(税抜)'!S917))</f>
        <v/>
      </c>
      <c r="T917" s="828" t="str">
        <f>IF('ユーザー別小売(卸)価格試算(税抜)'!T917="","",IF(ISNUMBER('ユーザー別小売(卸)価格試算(税抜)'!T917),IF(入力!$C$30=1,ROUNDDOWN('ユーザー別小売(卸)価格試算(税抜)'!T917*(1+入力!$C$31/100),-入力!$C$29),IF(入力!$C$30=2,ROUNDUP('ユーザー別小売(卸)価格試算(税抜)'!T917*(1+入力!$C$31/100),-入力!$C$29),IF(入力!$C$30=3,ROUND('ユーザー別小売(卸)価格試算(税抜)'!T917*(1+入力!$C$31/100),-入力!$C$29)))),'ユーザー別小売(卸)価格試算(税抜)'!T917))</f>
        <v/>
      </c>
      <c r="U917" s="829" t="str">
        <f>IF('ユーザー別小売(卸)価格試算(税抜)'!U917="","",IF(ISNUMBER('ユーザー別小売(卸)価格試算(税抜)'!U917),IF(入力!$C$30=1,ROUNDDOWN('ユーザー別小売(卸)価格試算(税抜)'!U917*(1+入力!$C$31/100),-入力!$C$29),IF(入力!$C$30=2,ROUNDUP('ユーザー別小売(卸)価格試算(税抜)'!U917*(1+入力!$C$31/100),-入力!$C$29),IF(入力!$C$30=3,ROUND('ユーザー別小売(卸)価格試算(税抜)'!U917*(1+入力!$C$31/100),-入力!$C$29)))),'ユーザー別小売(卸)価格試算(税抜)'!U917))</f>
        <v/>
      </c>
      <c r="V917" s="83"/>
      <c r="X917" s="4"/>
    </row>
    <row r="918" spans="2:24" ht="23.1" customHeight="1">
      <c r="B918" s="842" t="s">
        <v>1152</v>
      </c>
      <c r="C918" s="843"/>
      <c r="D918" s="843"/>
      <c r="E918" s="843"/>
      <c r="F918" s="843"/>
      <c r="G918" s="844"/>
      <c r="H918" s="810" t="s">
        <v>936</v>
      </c>
      <c r="I918" s="811"/>
      <c r="J918" s="811"/>
      <c r="K918" s="811"/>
      <c r="L918" s="812"/>
      <c r="M918" s="810" t="s">
        <v>876</v>
      </c>
      <c r="N918" s="811"/>
      <c r="O918" s="811"/>
      <c r="P918" s="811"/>
      <c r="Q918" s="812"/>
      <c r="R918" s="833">
        <f>IF('ユーザー別小売(卸)価格試算(税抜)'!R918="","",IF(ISNUMBER('ユーザー別小売(卸)価格試算(税抜)'!R918),IF(入力!$C$30=1,ROUNDDOWN('ユーザー別小売(卸)価格試算(税抜)'!R918*(1+入力!$C$31/100),-入力!$C$29),IF(入力!$C$30=2,ROUNDUP('ユーザー別小売(卸)価格試算(税抜)'!R918*(1+入力!$C$31/100),-入力!$C$29),IF(入力!$C$30=3,ROUND('ユーザー別小売(卸)価格試算(税抜)'!R918*(1+入力!$C$31/100),-入力!$C$29)))),'ユーザー別小売(卸)価格試算(税抜)'!R918))</f>
        <v>67980</v>
      </c>
      <c r="S918" s="834" t="str">
        <f>IF('ユーザー別小売(卸)価格試算(税抜)'!S918="","",IF(ISNUMBER('ユーザー別小売(卸)価格試算(税抜)'!S918),IF(入力!$C$30=1,ROUNDDOWN('ユーザー別小売(卸)価格試算(税抜)'!S918*(1+入力!$C$31/100),-入力!$C$29),IF(入力!$C$30=2,ROUNDUP('ユーザー別小売(卸)価格試算(税抜)'!S918*(1+入力!$C$31/100),-入力!$C$29),IF(入力!$C$30=3,ROUND('ユーザー別小売(卸)価格試算(税抜)'!S918*(1+入力!$C$31/100),-入力!$C$29)))),'ユーザー別小売(卸)価格試算(税抜)'!S918))</f>
        <v/>
      </c>
      <c r="T918" s="834" t="str">
        <f>IF('ユーザー別小売(卸)価格試算(税抜)'!T918="","",IF(ISNUMBER('ユーザー別小売(卸)価格試算(税抜)'!T918),IF(入力!$C$30=1,ROUNDDOWN('ユーザー別小売(卸)価格試算(税抜)'!T918*(1+入力!$C$31/100),-入力!$C$29),IF(入力!$C$30=2,ROUNDUP('ユーザー別小売(卸)価格試算(税抜)'!T918*(1+入力!$C$31/100),-入力!$C$29),IF(入力!$C$30=3,ROUND('ユーザー別小売(卸)価格試算(税抜)'!T918*(1+入力!$C$31/100),-入力!$C$29)))),'ユーザー別小売(卸)価格試算(税抜)'!T918))</f>
        <v/>
      </c>
      <c r="U918" s="835" t="str">
        <f>IF('ユーザー別小売(卸)価格試算(税抜)'!U918="","",IF(ISNUMBER('ユーザー別小売(卸)価格試算(税抜)'!U918),IF(入力!$C$30=1,ROUNDDOWN('ユーザー別小売(卸)価格試算(税抜)'!U918*(1+入力!$C$31/100),-入力!$C$29),IF(入力!$C$30=2,ROUNDUP('ユーザー別小売(卸)価格試算(税抜)'!U918*(1+入力!$C$31/100),-入力!$C$29),IF(入力!$C$30=3,ROUND('ユーザー別小売(卸)価格試算(税抜)'!U918*(1+入力!$C$31/100),-入力!$C$29)))),'ユーザー別小売(卸)価格試算(税抜)'!U918))</f>
        <v/>
      </c>
      <c r="V918" s="83"/>
      <c r="X918" s="4"/>
    </row>
    <row r="919" spans="2:24" ht="23.1" customHeight="1">
      <c r="B919" s="806"/>
      <c r="C919" s="807"/>
      <c r="D919" s="807"/>
      <c r="E919" s="807"/>
      <c r="F919" s="807"/>
      <c r="G919" s="808"/>
      <c r="H919" s="766" t="s">
        <v>937</v>
      </c>
      <c r="I919" s="767"/>
      <c r="J919" s="767"/>
      <c r="K919" s="767"/>
      <c r="L919" s="768"/>
      <c r="M919" s="766"/>
      <c r="N919" s="767"/>
      <c r="O919" s="767"/>
      <c r="P919" s="767"/>
      <c r="Q919" s="768"/>
      <c r="R919" s="827">
        <f>IF('ユーザー別小売(卸)価格試算(税抜)'!R919="","",IF(ISNUMBER('ユーザー別小売(卸)価格試算(税抜)'!R919),IF(入力!$C$30=1,ROUNDDOWN('ユーザー別小売(卸)価格試算(税抜)'!R919*(1+入力!$C$31/100),-入力!$C$29),IF(入力!$C$30=2,ROUNDUP('ユーザー別小売(卸)価格試算(税抜)'!R919*(1+入力!$C$31/100),-入力!$C$29),IF(入力!$C$30=3,ROUND('ユーザー別小売(卸)価格試算(税抜)'!R919*(1+入力!$C$31/100),-入力!$C$29)))),'ユーザー別小売(卸)価格試算(税抜)'!R919))</f>
        <v>90640</v>
      </c>
      <c r="S919" s="828" t="str">
        <f>IF('ユーザー別小売(卸)価格試算(税抜)'!S919="","",IF(ISNUMBER('ユーザー別小売(卸)価格試算(税抜)'!S919),IF(入力!$C$30=1,ROUNDDOWN('ユーザー別小売(卸)価格試算(税抜)'!S919*(1+入力!$C$31/100),-入力!$C$29),IF(入力!$C$30=2,ROUNDUP('ユーザー別小売(卸)価格試算(税抜)'!S919*(1+入力!$C$31/100),-入力!$C$29),IF(入力!$C$30=3,ROUND('ユーザー別小売(卸)価格試算(税抜)'!S919*(1+入力!$C$31/100),-入力!$C$29)))),'ユーザー別小売(卸)価格試算(税抜)'!S919))</f>
        <v/>
      </c>
      <c r="T919" s="828" t="str">
        <f>IF('ユーザー別小売(卸)価格試算(税抜)'!T919="","",IF(ISNUMBER('ユーザー別小売(卸)価格試算(税抜)'!T919),IF(入力!$C$30=1,ROUNDDOWN('ユーザー別小売(卸)価格試算(税抜)'!T919*(1+入力!$C$31/100),-入力!$C$29),IF(入力!$C$30=2,ROUNDUP('ユーザー別小売(卸)価格試算(税抜)'!T919*(1+入力!$C$31/100),-入力!$C$29),IF(入力!$C$30=3,ROUND('ユーザー別小売(卸)価格試算(税抜)'!T919*(1+入力!$C$31/100),-入力!$C$29)))),'ユーザー別小売(卸)価格試算(税抜)'!T919))</f>
        <v/>
      </c>
      <c r="U919" s="829" t="str">
        <f>IF('ユーザー別小売(卸)価格試算(税抜)'!U919="","",IF(ISNUMBER('ユーザー別小売(卸)価格試算(税抜)'!U919),IF(入力!$C$30=1,ROUNDDOWN('ユーザー別小売(卸)価格試算(税抜)'!U919*(1+入力!$C$31/100),-入力!$C$29),IF(入力!$C$30=2,ROUNDUP('ユーザー別小売(卸)価格試算(税抜)'!U919*(1+入力!$C$31/100),-入力!$C$29),IF(入力!$C$30=3,ROUND('ユーザー別小売(卸)価格試算(税抜)'!U919*(1+入力!$C$31/100),-入力!$C$29)))),'ユーザー別小売(卸)価格試算(税抜)'!U919))</f>
        <v/>
      </c>
      <c r="V919" s="83"/>
      <c r="X919" s="4"/>
    </row>
    <row r="920" spans="2:24" ht="23.1" customHeight="1">
      <c r="B920" s="746" t="s">
        <v>1153</v>
      </c>
      <c r="C920" s="747"/>
      <c r="D920" s="747"/>
      <c r="E920" s="747"/>
      <c r="F920" s="747"/>
      <c r="G920" s="748"/>
      <c r="H920" s="335" t="s">
        <v>1157</v>
      </c>
      <c r="I920" s="336"/>
      <c r="J920" s="336"/>
      <c r="K920" s="336"/>
      <c r="L920" s="337"/>
      <c r="M920" s="746" t="s">
        <v>2136</v>
      </c>
      <c r="N920" s="747"/>
      <c r="O920" s="747"/>
      <c r="P920" s="747"/>
      <c r="Q920" s="748"/>
      <c r="R920" s="848">
        <f>IF('ユーザー別小売(卸)価格試算(税抜)'!R920="","",IF(ISNUMBER('ユーザー別小売(卸)価格試算(税抜)'!R920),IF(入力!$C$30=1,ROUNDDOWN('ユーザー別小売(卸)価格試算(税抜)'!R920*(1+入力!$C$31/100),-入力!$C$29),IF(入力!$C$30=2,ROUNDUP('ユーザー別小売(卸)価格試算(税抜)'!R920*(1+入力!$C$31/100),-入力!$C$29),IF(入力!$C$30=3,ROUND('ユーザー別小売(卸)価格試算(税抜)'!R920*(1+入力!$C$31/100),-入力!$C$29)))),'ユーザー別小売(卸)価格試算(税抜)'!R920))</f>
        <v>45210</v>
      </c>
      <c r="S920" s="849" t="str">
        <f>IF('ユーザー別小売(卸)価格試算(税抜)'!S920="","",IF(ISNUMBER('ユーザー別小売(卸)価格試算(税抜)'!S920),IF(入力!$C$30=1,ROUNDDOWN('ユーザー別小売(卸)価格試算(税抜)'!S920*(1+入力!$C$31/100),-入力!$C$29),IF(入力!$C$30=2,ROUNDUP('ユーザー別小売(卸)価格試算(税抜)'!S920*(1+入力!$C$31/100),-入力!$C$29),IF(入力!$C$30=3,ROUND('ユーザー別小売(卸)価格試算(税抜)'!S920*(1+入力!$C$31/100),-入力!$C$29)))),'ユーザー別小売(卸)価格試算(税抜)'!S920))</f>
        <v/>
      </c>
      <c r="T920" s="849" t="str">
        <f>IF('ユーザー別小売(卸)価格試算(税抜)'!T920="","",IF(ISNUMBER('ユーザー別小売(卸)価格試算(税抜)'!T920),IF(入力!$C$30=1,ROUNDDOWN('ユーザー別小売(卸)価格試算(税抜)'!T920*(1+入力!$C$31/100),-入力!$C$29),IF(入力!$C$30=2,ROUNDUP('ユーザー別小売(卸)価格試算(税抜)'!T920*(1+入力!$C$31/100),-入力!$C$29),IF(入力!$C$30=3,ROUND('ユーザー別小売(卸)価格試算(税抜)'!T920*(1+入力!$C$31/100),-入力!$C$29)))),'ユーザー別小売(卸)価格試算(税抜)'!T920))</f>
        <v/>
      </c>
      <c r="U920" s="850" t="str">
        <f>IF('ユーザー別小売(卸)価格試算(税抜)'!U920="","",IF(ISNUMBER('ユーザー別小売(卸)価格試算(税抜)'!U920),IF(入力!$C$30=1,ROUNDDOWN('ユーザー別小売(卸)価格試算(税抜)'!U920*(1+入力!$C$31/100),-入力!$C$29),IF(入力!$C$30=2,ROUNDUP('ユーザー別小売(卸)価格試算(税抜)'!U920*(1+入力!$C$31/100),-入力!$C$29),IF(入力!$C$30=3,ROUND('ユーザー別小売(卸)価格試算(税抜)'!U920*(1+入力!$C$31/100),-入力!$C$29)))),'ユーザー別小売(卸)価格試算(税抜)'!U920))</f>
        <v/>
      </c>
      <c r="V920" s="83"/>
      <c r="X920" s="4"/>
    </row>
    <row r="921" spans="2:24" ht="23.1" customHeight="1">
      <c r="B921" s="842" t="s">
        <v>582</v>
      </c>
      <c r="C921" s="843"/>
      <c r="D921" s="843"/>
      <c r="E921" s="843"/>
      <c r="F921" s="843"/>
      <c r="G921" s="844"/>
      <c r="H921" s="810" t="s">
        <v>742</v>
      </c>
      <c r="I921" s="811"/>
      <c r="J921" s="811"/>
      <c r="K921" s="811"/>
      <c r="L921" s="812"/>
      <c r="M921" s="810" t="s">
        <v>323</v>
      </c>
      <c r="N921" s="811"/>
      <c r="O921" s="811"/>
      <c r="P921" s="811"/>
      <c r="Q921" s="812"/>
      <c r="R921" s="833">
        <f>IF('ユーザー別小売(卸)価格試算(税抜)'!R921="","",IF(ISNUMBER('ユーザー別小売(卸)価格試算(税抜)'!R921),IF(入力!$C$30=1,ROUNDDOWN('ユーザー別小売(卸)価格試算(税抜)'!R921*(1+入力!$C$31/100),-入力!$C$29),IF(入力!$C$30=2,ROUNDUP('ユーザー別小売(卸)価格試算(税抜)'!R921*(1+入力!$C$31/100),-入力!$C$29),IF(入力!$C$30=3,ROUND('ユーザー別小売(卸)価格試算(税抜)'!R921*(1+入力!$C$31/100),-入力!$C$29)))),'ユーザー別小売(卸)価格試算(税抜)'!R921))</f>
        <v>72820</v>
      </c>
      <c r="S921" s="834" t="str">
        <f>IF('ユーザー別小売(卸)価格試算(税抜)'!S921="","",IF(ISNUMBER('ユーザー別小売(卸)価格試算(税抜)'!S921),IF(入力!$C$30=1,ROUNDDOWN('ユーザー別小売(卸)価格試算(税抜)'!S921*(1+入力!$C$31/100),-入力!$C$29),IF(入力!$C$30=2,ROUNDUP('ユーザー別小売(卸)価格試算(税抜)'!S921*(1+入力!$C$31/100),-入力!$C$29),IF(入力!$C$30=3,ROUND('ユーザー別小売(卸)価格試算(税抜)'!S921*(1+入力!$C$31/100),-入力!$C$29)))),'ユーザー別小売(卸)価格試算(税抜)'!S921))</f>
        <v/>
      </c>
      <c r="T921" s="834" t="str">
        <f>IF('ユーザー別小売(卸)価格試算(税抜)'!T921="","",IF(ISNUMBER('ユーザー別小売(卸)価格試算(税抜)'!T921),IF(入力!$C$30=1,ROUNDDOWN('ユーザー別小売(卸)価格試算(税抜)'!T921*(1+入力!$C$31/100),-入力!$C$29),IF(入力!$C$30=2,ROUNDUP('ユーザー別小売(卸)価格試算(税抜)'!T921*(1+入力!$C$31/100),-入力!$C$29),IF(入力!$C$30=3,ROUND('ユーザー別小売(卸)価格試算(税抜)'!T921*(1+入力!$C$31/100),-入力!$C$29)))),'ユーザー別小売(卸)価格試算(税抜)'!T921))</f>
        <v/>
      </c>
      <c r="U921" s="835" t="str">
        <f>IF('ユーザー別小売(卸)価格試算(税抜)'!U921="","",IF(ISNUMBER('ユーザー別小売(卸)価格試算(税抜)'!U921),IF(入力!$C$30=1,ROUNDDOWN('ユーザー別小売(卸)価格試算(税抜)'!U921*(1+入力!$C$31/100),-入力!$C$29),IF(入力!$C$30=2,ROUNDUP('ユーザー別小売(卸)価格試算(税抜)'!U921*(1+入力!$C$31/100),-入力!$C$29),IF(入力!$C$30=3,ROUND('ユーザー別小売(卸)価格試算(税抜)'!U921*(1+入力!$C$31/100),-入力!$C$29)))),'ユーザー別小売(卸)価格試算(税抜)'!U921))</f>
        <v/>
      </c>
      <c r="V921" s="83"/>
      <c r="X921" s="4"/>
    </row>
    <row r="922" spans="2:24" ht="23.1" customHeight="1">
      <c r="B922" s="830"/>
      <c r="C922" s="831"/>
      <c r="D922" s="831"/>
      <c r="E922" s="831"/>
      <c r="F922" s="831"/>
      <c r="G922" s="832"/>
      <c r="H922" s="757" t="s">
        <v>740</v>
      </c>
      <c r="I922" s="758"/>
      <c r="J922" s="758"/>
      <c r="K922" s="758"/>
      <c r="L922" s="759"/>
      <c r="M922" s="757"/>
      <c r="N922" s="758"/>
      <c r="O922" s="758"/>
      <c r="P922" s="758"/>
      <c r="Q922" s="759"/>
      <c r="R922" s="836">
        <f>IF('ユーザー別小売(卸)価格試算(税抜)'!R922="","",IF(ISNUMBER('ユーザー別小売(卸)価格試算(税抜)'!R922),IF(入力!$C$30=1,ROUNDDOWN('ユーザー別小売(卸)価格試算(税抜)'!R922*(1+入力!$C$31/100),-入力!$C$29),IF(入力!$C$30=2,ROUNDUP('ユーザー別小売(卸)価格試算(税抜)'!R922*(1+入力!$C$31/100),-入力!$C$29),IF(入力!$C$30=3,ROUND('ユーザー別小売(卸)価格試算(税抜)'!R922*(1+入力!$C$31/100),-入力!$C$29)))),'ユーザー別小売(卸)価格試算(税抜)'!R922))</f>
        <v>63250</v>
      </c>
      <c r="S922" s="837" t="str">
        <f>IF('ユーザー別小売(卸)価格試算(税抜)'!S922="","",IF(ISNUMBER('ユーザー別小売(卸)価格試算(税抜)'!S922),IF(入力!$C$30=1,ROUNDDOWN('ユーザー別小売(卸)価格試算(税抜)'!S922*(1+入力!$C$31/100),-入力!$C$29),IF(入力!$C$30=2,ROUNDUP('ユーザー別小売(卸)価格試算(税抜)'!S922*(1+入力!$C$31/100),-入力!$C$29),IF(入力!$C$30=3,ROUND('ユーザー別小売(卸)価格試算(税抜)'!S922*(1+入力!$C$31/100),-入力!$C$29)))),'ユーザー別小売(卸)価格試算(税抜)'!S922))</f>
        <v/>
      </c>
      <c r="T922" s="837" t="str">
        <f>IF('ユーザー別小売(卸)価格試算(税抜)'!T922="","",IF(ISNUMBER('ユーザー別小売(卸)価格試算(税抜)'!T922),IF(入力!$C$30=1,ROUNDDOWN('ユーザー別小売(卸)価格試算(税抜)'!T922*(1+入力!$C$31/100),-入力!$C$29),IF(入力!$C$30=2,ROUNDUP('ユーザー別小売(卸)価格試算(税抜)'!T922*(1+入力!$C$31/100),-入力!$C$29),IF(入力!$C$30=3,ROUND('ユーザー別小売(卸)価格試算(税抜)'!T922*(1+入力!$C$31/100),-入力!$C$29)))),'ユーザー別小売(卸)価格試算(税抜)'!T922))</f>
        <v/>
      </c>
      <c r="U922" s="838" t="str">
        <f>IF('ユーザー別小売(卸)価格試算(税抜)'!U922="","",IF(ISNUMBER('ユーザー別小売(卸)価格試算(税抜)'!U922),IF(入力!$C$30=1,ROUNDDOWN('ユーザー別小売(卸)価格試算(税抜)'!U922*(1+入力!$C$31/100),-入力!$C$29),IF(入力!$C$30=2,ROUNDUP('ユーザー別小売(卸)価格試算(税抜)'!U922*(1+入力!$C$31/100),-入力!$C$29),IF(入力!$C$30=3,ROUND('ユーザー別小売(卸)価格試算(税抜)'!U922*(1+入力!$C$31/100),-入力!$C$29)))),'ユーザー別小売(卸)価格試算(税抜)'!U922))</f>
        <v/>
      </c>
      <c r="V922" s="83"/>
      <c r="X922" s="4"/>
    </row>
    <row r="923" spans="2:24" ht="23.1" customHeight="1">
      <c r="B923" s="830"/>
      <c r="C923" s="831"/>
      <c r="D923" s="831"/>
      <c r="E923" s="831"/>
      <c r="F923" s="831"/>
      <c r="G923" s="832"/>
      <c r="H923" s="757" t="s">
        <v>741</v>
      </c>
      <c r="I923" s="758"/>
      <c r="J923" s="758"/>
      <c r="K923" s="758"/>
      <c r="L923" s="759"/>
      <c r="M923" s="766"/>
      <c r="N923" s="767"/>
      <c r="O923" s="767"/>
      <c r="P923" s="767"/>
      <c r="Q923" s="768"/>
      <c r="R923" s="836">
        <f>IF('ユーザー別小売(卸)価格試算(税抜)'!R923="","",IF(ISNUMBER('ユーザー別小売(卸)価格試算(税抜)'!R923),IF(入力!$C$30=1,ROUNDDOWN('ユーザー別小売(卸)価格試算(税抜)'!R923*(1+入力!$C$31/100),-入力!$C$29),IF(入力!$C$30=2,ROUNDUP('ユーザー別小売(卸)価格試算(税抜)'!R923*(1+入力!$C$31/100),-入力!$C$29),IF(入力!$C$30=3,ROUND('ユーザー別小売(卸)価格試算(税抜)'!R923*(1+入力!$C$31/100),-入力!$C$29)))),'ユーザー別小売(卸)価格試算(税抜)'!R923))</f>
        <v>52250</v>
      </c>
      <c r="S923" s="837" t="str">
        <f>IF('ユーザー別小売(卸)価格試算(税抜)'!S923="","",IF(ISNUMBER('ユーザー別小売(卸)価格試算(税抜)'!S923),IF(入力!$C$30=1,ROUNDDOWN('ユーザー別小売(卸)価格試算(税抜)'!S923*(1+入力!$C$31/100),-入力!$C$29),IF(入力!$C$30=2,ROUNDUP('ユーザー別小売(卸)価格試算(税抜)'!S923*(1+入力!$C$31/100),-入力!$C$29),IF(入力!$C$30=3,ROUND('ユーザー別小売(卸)価格試算(税抜)'!S923*(1+入力!$C$31/100),-入力!$C$29)))),'ユーザー別小売(卸)価格試算(税抜)'!S923))</f>
        <v/>
      </c>
      <c r="T923" s="837" t="str">
        <f>IF('ユーザー別小売(卸)価格試算(税抜)'!T923="","",IF(ISNUMBER('ユーザー別小売(卸)価格試算(税抜)'!T923),IF(入力!$C$30=1,ROUNDDOWN('ユーザー別小売(卸)価格試算(税抜)'!T923*(1+入力!$C$31/100),-入力!$C$29),IF(入力!$C$30=2,ROUNDUP('ユーザー別小売(卸)価格試算(税抜)'!T923*(1+入力!$C$31/100),-入力!$C$29),IF(入力!$C$30=3,ROUND('ユーザー別小売(卸)価格試算(税抜)'!T923*(1+入力!$C$31/100),-入力!$C$29)))),'ユーザー別小売(卸)価格試算(税抜)'!T923))</f>
        <v/>
      </c>
      <c r="U923" s="838" t="str">
        <f>IF('ユーザー別小売(卸)価格試算(税抜)'!U923="","",IF(ISNUMBER('ユーザー別小売(卸)価格試算(税抜)'!U923),IF(入力!$C$30=1,ROUNDDOWN('ユーザー別小売(卸)価格試算(税抜)'!U923*(1+入力!$C$31/100),-入力!$C$29),IF(入力!$C$30=2,ROUNDUP('ユーザー別小売(卸)価格試算(税抜)'!U923*(1+入力!$C$31/100),-入力!$C$29),IF(入力!$C$30=3,ROUND('ユーザー別小売(卸)価格試算(税抜)'!U923*(1+入力!$C$31/100),-入力!$C$29)))),'ユーザー別小売(卸)価格試算(税抜)'!U923))</f>
        <v/>
      </c>
      <c r="V923" s="83"/>
      <c r="X923" s="4"/>
    </row>
    <row r="924" spans="2:24" ht="23.1" customHeight="1">
      <c r="B924" s="842" t="s">
        <v>1154</v>
      </c>
      <c r="C924" s="843"/>
      <c r="D924" s="843"/>
      <c r="E924" s="843"/>
      <c r="F924" s="843"/>
      <c r="G924" s="844"/>
      <c r="H924" s="810" t="s">
        <v>987</v>
      </c>
      <c r="I924" s="811"/>
      <c r="J924" s="811"/>
      <c r="K924" s="811"/>
      <c r="L924" s="812"/>
      <c r="M924" s="810" t="s">
        <v>1054</v>
      </c>
      <c r="N924" s="811"/>
      <c r="O924" s="811"/>
      <c r="P924" s="811"/>
      <c r="Q924" s="812"/>
      <c r="R924" s="833">
        <f>IF('ユーザー別小売(卸)価格試算(税抜)'!R924="","",IF(ISNUMBER('ユーザー別小売(卸)価格試算(税抜)'!R924),IF(入力!$C$30=1,ROUNDDOWN('ユーザー別小売(卸)価格試算(税抜)'!R924*(1+入力!$C$31/100),-入力!$C$29),IF(入力!$C$30=2,ROUNDUP('ユーザー別小売(卸)価格試算(税抜)'!R924*(1+入力!$C$31/100),-入力!$C$29),IF(入力!$C$30=3,ROUND('ユーザー別小売(卸)価格試算(税抜)'!R924*(1+入力!$C$31/100),-入力!$C$29)))),'ユーザー別小売(卸)価格試算(税抜)'!R924))</f>
        <v>45650</v>
      </c>
      <c r="S924" s="834" t="str">
        <f>IF('ユーザー別小売(卸)価格試算(税抜)'!S924="","",IF(ISNUMBER('ユーザー別小売(卸)価格試算(税抜)'!S924),IF(入力!$C$30=1,ROUNDDOWN('ユーザー別小売(卸)価格試算(税抜)'!S924*(1+入力!$C$31/100),-入力!$C$29),IF(入力!$C$30=2,ROUNDUP('ユーザー別小売(卸)価格試算(税抜)'!S924*(1+入力!$C$31/100),-入力!$C$29),IF(入力!$C$30=3,ROUND('ユーザー別小売(卸)価格試算(税抜)'!S924*(1+入力!$C$31/100),-入力!$C$29)))),'ユーザー別小売(卸)価格試算(税抜)'!S924))</f>
        <v/>
      </c>
      <c r="T924" s="834" t="str">
        <f>IF('ユーザー別小売(卸)価格試算(税抜)'!T924="","",IF(ISNUMBER('ユーザー別小売(卸)価格試算(税抜)'!T924),IF(入力!$C$30=1,ROUNDDOWN('ユーザー別小売(卸)価格試算(税抜)'!T924*(1+入力!$C$31/100),-入力!$C$29),IF(入力!$C$30=2,ROUNDUP('ユーザー別小売(卸)価格試算(税抜)'!T924*(1+入力!$C$31/100),-入力!$C$29),IF(入力!$C$30=3,ROUND('ユーザー別小売(卸)価格試算(税抜)'!T924*(1+入力!$C$31/100),-入力!$C$29)))),'ユーザー別小売(卸)価格試算(税抜)'!T924))</f>
        <v/>
      </c>
      <c r="U924" s="835" t="str">
        <f>IF('ユーザー別小売(卸)価格試算(税抜)'!U924="","",IF(ISNUMBER('ユーザー別小売(卸)価格試算(税抜)'!U924),IF(入力!$C$30=1,ROUNDDOWN('ユーザー別小売(卸)価格試算(税抜)'!U924*(1+入力!$C$31/100),-入力!$C$29),IF(入力!$C$30=2,ROUNDUP('ユーザー別小売(卸)価格試算(税抜)'!U924*(1+入力!$C$31/100),-入力!$C$29),IF(入力!$C$30=3,ROUND('ユーザー別小売(卸)価格試算(税抜)'!U924*(1+入力!$C$31/100),-入力!$C$29)))),'ユーザー別小売(卸)価格試算(税抜)'!U924))</f>
        <v/>
      </c>
      <c r="V924" s="83"/>
      <c r="X924" s="4"/>
    </row>
    <row r="925" spans="2:24" ht="23.1" customHeight="1">
      <c r="B925" s="806"/>
      <c r="C925" s="807"/>
      <c r="D925" s="807"/>
      <c r="E925" s="807"/>
      <c r="F925" s="807"/>
      <c r="G925" s="808"/>
      <c r="H925" s="806" t="s">
        <v>988</v>
      </c>
      <c r="I925" s="807"/>
      <c r="J925" s="807"/>
      <c r="K925" s="807"/>
      <c r="L925" s="808"/>
      <c r="M925" s="766"/>
      <c r="N925" s="767"/>
      <c r="O925" s="767"/>
      <c r="P925" s="767"/>
      <c r="Q925" s="768"/>
      <c r="R925" s="845">
        <f>IF('ユーザー別小売(卸)価格試算(税抜)'!R925="","",IF(ISNUMBER('ユーザー別小売(卸)価格試算(税抜)'!R925),IF(入力!$C$30=1,ROUNDDOWN('ユーザー別小売(卸)価格試算(税抜)'!R925*(1+入力!$C$31/100),-入力!$C$29),IF(入力!$C$30=2,ROUNDUP('ユーザー別小売(卸)価格試算(税抜)'!R925*(1+入力!$C$31/100),-入力!$C$29),IF(入力!$C$30=3,ROUND('ユーザー別小売(卸)価格試算(税抜)'!R925*(1+入力!$C$31/100),-入力!$C$29)))),'ユーザー別小売(卸)価格試算(税抜)'!R925))</f>
        <v>78540</v>
      </c>
      <c r="S925" s="846" t="str">
        <f>IF('ユーザー別小売(卸)価格試算(税抜)'!S925="","",IF(ISNUMBER('ユーザー別小売(卸)価格試算(税抜)'!S925),IF(入力!$C$30=1,ROUNDDOWN('ユーザー別小売(卸)価格試算(税抜)'!S925*(1+入力!$C$31/100),-入力!$C$29),IF(入力!$C$30=2,ROUNDUP('ユーザー別小売(卸)価格試算(税抜)'!S925*(1+入力!$C$31/100),-入力!$C$29),IF(入力!$C$30=3,ROUND('ユーザー別小売(卸)価格試算(税抜)'!S925*(1+入力!$C$31/100),-入力!$C$29)))),'ユーザー別小売(卸)価格試算(税抜)'!S925))</f>
        <v/>
      </c>
      <c r="T925" s="846" t="str">
        <f>IF('ユーザー別小売(卸)価格試算(税抜)'!T925="","",IF(ISNUMBER('ユーザー別小売(卸)価格試算(税抜)'!T925),IF(入力!$C$30=1,ROUNDDOWN('ユーザー別小売(卸)価格試算(税抜)'!T925*(1+入力!$C$31/100),-入力!$C$29),IF(入力!$C$30=2,ROUNDUP('ユーザー別小売(卸)価格試算(税抜)'!T925*(1+入力!$C$31/100),-入力!$C$29),IF(入力!$C$30=3,ROUND('ユーザー別小売(卸)価格試算(税抜)'!T925*(1+入力!$C$31/100),-入力!$C$29)))),'ユーザー別小売(卸)価格試算(税抜)'!T925))</f>
        <v/>
      </c>
      <c r="U925" s="847" t="str">
        <f>IF('ユーザー別小売(卸)価格試算(税抜)'!U925="","",IF(ISNUMBER('ユーザー別小売(卸)価格試算(税抜)'!U925),IF(入力!$C$30=1,ROUNDDOWN('ユーザー別小売(卸)価格試算(税抜)'!U925*(1+入力!$C$31/100),-入力!$C$29),IF(入力!$C$30=2,ROUNDUP('ユーザー別小売(卸)価格試算(税抜)'!U925*(1+入力!$C$31/100),-入力!$C$29),IF(入力!$C$30=3,ROUND('ユーザー別小売(卸)価格試算(税抜)'!U925*(1+入力!$C$31/100),-入力!$C$29)))),'ユーザー別小売(卸)価格試算(税抜)'!U925))</f>
        <v/>
      </c>
      <c r="V925" s="83"/>
      <c r="X925" s="4"/>
    </row>
    <row r="926" spans="2:24" ht="23.1" customHeight="1">
      <c r="B926" s="830" t="s">
        <v>1155</v>
      </c>
      <c r="C926" s="831"/>
      <c r="D926" s="831"/>
      <c r="E926" s="831"/>
      <c r="F926" s="831"/>
      <c r="G926" s="832"/>
      <c r="H926" s="810" t="s">
        <v>968</v>
      </c>
      <c r="I926" s="811"/>
      <c r="J926" s="811"/>
      <c r="K926" s="811"/>
      <c r="L926" s="812"/>
      <c r="M926" s="810" t="s">
        <v>1054</v>
      </c>
      <c r="N926" s="811"/>
      <c r="O926" s="811"/>
      <c r="P926" s="811"/>
      <c r="Q926" s="812"/>
      <c r="R926" s="833">
        <f>IF('ユーザー別小売(卸)価格試算(税抜)'!R926="","",IF(ISNUMBER('ユーザー別小売(卸)価格試算(税抜)'!R926),IF(入力!$C$30=1,ROUNDDOWN('ユーザー別小売(卸)価格試算(税抜)'!R926*(1+入力!$C$31/100),-入力!$C$29),IF(入力!$C$30=2,ROUNDUP('ユーザー別小売(卸)価格試算(税抜)'!R926*(1+入力!$C$31/100),-入力!$C$29),IF(入力!$C$30=3,ROUND('ユーザー別小売(卸)価格試算(税抜)'!R926*(1+入力!$C$31/100),-入力!$C$29)))),'ユーザー別小売(卸)価格試算(税抜)'!R926))</f>
        <v>71830</v>
      </c>
      <c r="S926" s="834" t="str">
        <f>IF('ユーザー別小売(卸)価格試算(税抜)'!S926="","",IF(ISNUMBER('ユーザー別小売(卸)価格試算(税抜)'!S926),IF(入力!$C$30=1,ROUNDDOWN('ユーザー別小売(卸)価格試算(税抜)'!S926*(1+入力!$C$31/100),-入力!$C$29),IF(入力!$C$30=2,ROUNDUP('ユーザー別小売(卸)価格試算(税抜)'!S926*(1+入力!$C$31/100),-入力!$C$29),IF(入力!$C$30=3,ROUND('ユーザー別小売(卸)価格試算(税抜)'!S926*(1+入力!$C$31/100),-入力!$C$29)))),'ユーザー別小売(卸)価格試算(税抜)'!S926))</f>
        <v/>
      </c>
      <c r="T926" s="834" t="str">
        <f>IF('ユーザー別小売(卸)価格試算(税抜)'!T926="","",IF(ISNUMBER('ユーザー別小売(卸)価格試算(税抜)'!T926),IF(入力!$C$30=1,ROUNDDOWN('ユーザー別小売(卸)価格試算(税抜)'!T926*(1+入力!$C$31/100),-入力!$C$29),IF(入力!$C$30=2,ROUNDUP('ユーザー別小売(卸)価格試算(税抜)'!T926*(1+入力!$C$31/100),-入力!$C$29),IF(入力!$C$30=3,ROUND('ユーザー別小売(卸)価格試算(税抜)'!T926*(1+入力!$C$31/100),-入力!$C$29)))),'ユーザー別小売(卸)価格試算(税抜)'!T926))</f>
        <v/>
      </c>
      <c r="U926" s="835" t="str">
        <f>IF('ユーザー別小売(卸)価格試算(税抜)'!U926="","",IF(ISNUMBER('ユーザー別小売(卸)価格試算(税抜)'!U926),IF(入力!$C$30=1,ROUNDDOWN('ユーザー別小売(卸)価格試算(税抜)'!U926*(1+入力!$C$31/100),-入力!$C$29),IF(入力!$C$30=2,ROUNDUP('ユーザー別小売(卸)価格試算(税抜)'!U926*(1+入力!$C$31/100),-入力!$C$29),IF(入力!$C$30=3,ROUND('ユーザー別小売(卸)価格試算(税抜)'!U926*(1+入力!$C$31/100),-入力!$C$29)))),'ユーザー別小売(卸)価格試算(税抜)'!U926))</f>
        <v/>
      </c>
      <c r="V926" s="83"/>
      <c r="X926" s="4"/>
    </row>
    <row r="927" spans="2:24" ht="23.1" customHeight="1">
      <c r="B927" s="806"/>
      <c r="C927" s="807"/>
      <c r="D927" s="807"/>
      <c r="E927" s="807"/>
      <c r="F927" s="807"/>
      <c r="G927" s="808"/>
      <c r="H927" s="806" t="s">
        <v>955</v>
      </c>
      <c r="I927" s="807"/>
      <c r="J927" s="807"/>
      <c r="K927" s="807"/>
      <c r="L927" s="808"/>
      <c r="M927" s="766"/>
      <c r="N927" s="767"/>
      <c r="O927" s="767"/>
      <c r="P927" s="767"/>
      <c r="Q927" s="768"/>
      <c r="R927" s="845">
        <f>IF('ユーザー別小売(卸)価格試算(税抜)'!R927="","",IF(ISNUMBER('ユーザー別小売(卸)価格試算(税抜)'!R927),IF(入力!$C$30=1,ROUNDDOWN('ユーザー別小売(卸)価格試算(税抜)'!R927*(1+入力!$C$31/100),-入力!$C$29),IF(入力!$C$30=2,ROUNDUP('ユーザー別小売(卸)価格試算(税抜)'!R927*(1+入力!$C$31/100),-入力!$C$29),IF(入力!$C$30=3,ROUND('ユーザー別小売(卸)価格試算(税抜)'!R927*(1+入力!$C$31/100),-入力!$C$29)))),'ユーザー別小売(卸)価格試算(税抜)'!R927))</f>
        <v>50820</v>
      </c>
      <c r="S927" s="846" t="str">
        <f>IF('ユーザー別小売(卸)価格試算(税抜)'!S927="","",IF(ISNUMBER('ユーザー別小売(卸)価格試算(税抜)'!S927),IF(入力!$C$30=1,ROUNDDOWN('ユーザー別小売(卸)価格試算(税抜)'!S927*(1+入力!$C$31/100),-入力!$C$29),IF(入力!$C$30=2,ROUNDUP('ユーザー別小売(卸)価格試算(税抜)'!S927*(1+入力!$C$31/100),-入力!$C$29),IF(入力!$C$30=3,ROUND('ユーザー別小売(卸)価格試算(税抜)'!S927*(1+入力!$C$31/100),-入力!$C$29)))),'ユーザー別小売(卸)価格試算(税抜)'!S927))</f>
        <v/>
      </c>
      <c r="T927" s="846" t="str">
        <f>IF('ユーザー別小売(卸)価格試算(税抜)'!T927="","",IF(ISNUMBER('ユーザー別小売(卸)価格試算(税抜)'!T927),IF(入力!$C$30=1,ROUNDDOWN('ユーザー別小売(卸)価格試算(税抜)'!T927*(1+入力!$C$31/100),-入力!$C$29),IF(入力!$C$30=2,ROUNDUP('ユーザー別小売(卸)価格試算(税抜)'!T927*(1+入力!$C$31/100),-入力!$C$29),IF(入力!$C$30=3,ROUND('ユーザー別小売(卸)価格試算(税抜)'!T927*(1+入力!$C$31/100),-入力!$C$29)))),'ユーザー別小売(卸)価格試算(税抜)'!T927))</f>
        <v/>
      </c>
      <c r="U927" s="847" t="str">
        <f>IF('ユーザー別小売(卸)価格試算(税抜)'!U927="","",IF(ISNUMBER('ユーザー別小売(卸)価格試算(税抜)'!U927),IF(入力!$C$30=1,ROUNDDOWN('ユーザー別小売(卸)価格試算(税抜)'!U927*(1+入力!$C$31/100),-入力!$C$29),IF(入力!$C$30=2,ROUNDUP('ユーザー別小売(卸)価格試算(税抜)'!U927*(1+入力!$C$31/100),-入力!$C$29),IF(入力!$C$30=3,ROUND('ユーザー別小売(卸)価格試算(税抜)'!U927*(1+入力!$C$31/100),-入力!$C$29)))),'ユーザー別小売(卸)価格試算(税抜)'!U927))</f>
        <v/>
      </c>
      <c r="V927" s="83"/>
      <c r="X927" s="4"/>
    </row>
    <row r="928" spans="2:24" ht="23.1" customHeight="1">
      <c r="B928" s="830" t="s">
        <v>543</v>
      </c>
      <c r="C928" s="831"/>
      <c r="D928" s="831"/>
      <c r="E928" s="831"/>
      <c r="F928" s="831"/>
      <c r="G928" s="832"/>
      <c r="H928" s="810" t="s">
        <v>1008</v>
      </c>
      <c r="I928" s="811"/>
      <c r="J928" s="811"/>
      <c r="K928" s="811"/>
      <c r="L928" s="812"/>
      <c r="M928" s="716" t="s">
        <v>323</v>
      </c>
      <c r="N928" s="717"/>
      <c r="O928" s="717"/>
      <c r="P928" s="717"/>
      <c r="Q928" s="718"/>
      <c r="R928" s="833">
        <f>IF('ユーザー別小売(卸)価格試算(税抜)'!R928="","",IF(ISNUMBER('ユーザー別小売(卸)価格試算(税抜)'!R928),IF(入力!$C$30=1,ROUNDDOWN('ユーザー別小売(卸)価格試算(税抜)'!R928*(1+入力!$C$31/100),-入力!$C$29),IF(入力!$C$30=2,ROUNDUP('ユーザー別小売(卸)価格試算(税抜)'!R928*(1+入力!$C$31/100),-入力!$C$29),IF(入力!$C$30=3,ROUND('ユーザー別小売(卸)価格試算(税抜)'!R928*(1+入力!$C$31/100),-入力!$C$29)))),'ユーザー別小売(卸)価格試算(税抜)'!R928))</f>
        <v>44220</v>
      </c>
      <c r="S928" s="834" t="str">
        <f>IF('ユーザー別小売(卸)価格試算(税抜)'!S928="","",IF(ISNUMBER('ユーザー別小売(卸)価格試算(税抜)'!S928),IF(入力!$C$30=1,ROUNDDOWN('ユーザー別小売(卸)価格試算(税抜)'!S928*(1+入力!$C$31/100),-入力!$C$29),IF(入力!$C$30=2,ROUNDUP('ユーザー別小売(卸)価格試算(税抜)'!S928*(1+入力!$C$31/100),-入力!$C$29),IF(入力!$C$30=3,ROUND('ユーザー別小売(卸)価格試算(税抜)'!S928*(1+入力!$C$31/100),-入力!$C$29)))),'ユーザー別小売(卸)価格試算(税抜)'!S928))</f>
        <v/>
      </c>
      <c r="T928" s="834" t="str">
        <f>IF('ユーザー別小売(卸)価格試算(税抜)'!T928="","",IF(ISNUMBER('ユーザー別小売(卸)価格試算(税抜)'!T928),IF(入力!$C$30=1,ROUNDDOWN('ユーザー別小売(卸)価格試算(税抜)'!T928*(1+入力!$C$31/100),-入力!$C$29),IF(入力!$C$30=2,ROUNDUP('ユーザー別小売(卸)価格試算(税抜)'!T928*(1+入力!$C$31/100),-入力!$C$29),IF(入力!$C$30=3,ROUND('ユーザー別小売(卸)価格試算(税抜)'!T928*(1+入力!$C$31/100),-入力!$C$29)))),'ユーザー別小売(卸)価格試算(税抜)'!T928))</f>
        <v/>
      </c>
      <c r="U928" s="835" t="str">
        <f>IF('ユーザー別小売(卸)価格試算(税抜)'!U928="","",IF(ISNUMBER('ユーザー別小売(卸)価格試算(税抜)'!U928),IF(入力!$C$30=1,ROUNDDOWN('ユーザー別小売(卸)価格試算(税抜)'!U928*(1+入力!$C$31/100),-入力!$C$29),IF(入力!$C$30=2,ROUNDUP('ユーザー別小売(卸)価格試算(税抜)'!U928*(1+入力!$C$31/100),-入力!$C$29),IF(入力!$C$30=3,ROUND('ユーザー別小売(卸)価格試算(税抜)'!U928*(1+入力!$C$31/100),-入力!$C$29)))),'ユーザー別小売(卸)価格試算(税抜)'!U928))</f>
        <v/>
      </c>
      <c r="V928" s="83"/>
      <c r="X928" s="4"/>
    </row>
    <row r="929" spans="2:26" ht="23.1" customHeight="1">
      <c r="B929" s="806"/>
      <c r="C929" s="807"/>
      <c r="D929" s="807"/>
      <c r="E929" s="807"/>
      <c r="F929" s="807"/>
      <c r="G929" s="808"/>
      <c r="H929" s="806" t="s">
        <v>986</v>
      </c>
      <c r="I929" s="807"/>
      <c r="J929" s="807"/>
      <c r="K929" s="807"/>
      <c r="L929" s="808"/>
      <c r="M929" s="766" t="s">
        <v>389</v>
      </c>
      <c r="N929" s="767"/>
      <c r="O929" s="767"/>
      <c r="P929" s="767"/>
      <c r="Q929" s="768"/>
      <c r="R929" s="845">
        <f>IF('ユーザー別小売(卸)価格試算(税抜)'!R929="","",IF(ISNUMBER('ユーザー別小売(卸)価格試算(税抜)'!R929),IF(入力!$C$30=1,ROUNDDOWN('ユーザー別小売(卸)価格試算(税抜)'!R929*(1+入力!$C$31/100),-入力!$C$29),IF(入力!$C$30=2,ROUNDUP('ユーザー別小売(卸)価格試算(税抜)'!R929*(1+入力!$C$31/100),-入力!$C$29),IF(入力!$C$30=3,ROUND('ユーザー別小売(卸)価格試算(税抜)'!R929*(1+入力!$C$31/100),-入力!$C$29)))),'ユーザー別小売(卸)価格試算(税抜)'!R929))</f>
        <v>51810</v>
      </c>
      <c r="S929" s="846" t="str">
        <f>IF('ユーザー別小売(卸)価格試算(税抜)'!S929="","",IF(ISNUMBER('ユーザー別小売(卸)価格試算(税抜)'!S929),IF(入力!$C$30=1,ROUNDDOWN('ユーザー別小売(卸)価格試算(税抜)'!S929*(1+入力!$C$31/100),-入力!$C$29),IF(入力!$C$30=2,ROUNDUP('ユーザー別小売(卸)価格試算(税抜)'!S929*(1+入力!$C$31/100),-入力!$C$29),IF(入力!$C$30=3,ROUND('ユーザー別小売(卸)価格試算(税抜)'!S929*(1+入力!$C$31/100),-入力!$C$29)))),'ユーザー別小売(卸)価格試算(税抜)'!S929))</f>
        <v/>
      </c>
      <c r="T929" s="846" t="str">
        <f>IF('ユーザー別小売(卸)価格試算(税抜)'!T929="","",IF(ISNUMBER('ユーザー別小売(卸)価格試算(税抜)'!T929),IF(入力!$C$30=1,ROUNDDOWN('ユーザー別小売(卸)価格試算(税抜)'!T929*(1+入力!$C$31/100),-入力!$C$29),IF(入力!$C$30=2,ROUNDUP('ユーザー別小売(卸)価格試算(税抜)'!T929*(1+入力!$C$31/100),-入力!$C$29),IF(入力!$C$30=3,ROUND('ユーザー別小売(卸)価格試算(税抜)'!T929*(1+入力!$C$31/100),-入力!$C$29)))),'ユーザー別小売(卸)価格試算(税抜)'!T929))</f>
        <v/>
      </c>
      <c r="U929" s="847" t="str">
        <f>IF('ユーザー別小売(卸)価格試算(税抜)'!U929="","",IF(ISNUMBER('ユーザー別小売(卸)価格試算(税抜)'!U929),IF(入力!$C$30=1,ROUNDDOWN('ユーザー別小売(卸)価格試算(税抜)'!U929*(1+入力!$C$31/100),-入力!$C$29),IF(入力!$C$30=2,ROUNDUP('ユーザー別小売(卸)価格試算(税抜)'!U929*(1+入力!$C$31/100),-入力!$C$29),IF(入力!$C$30=3,ROUND('ユーザー別小売(卸)価格試算(税抜)'!U929*(1+入力!$C$31/100),-入力!$C$29)))),'ユーザー別小売(卸)価格試算(税抜)'!U929))</f>
        <v/>
      </c>
      <c r="V929" s="83"/>
      <c r="X929" s="4"/>
    </row>
    <row r="930" spans="2:26" ht="23.1" customHeight="1" thickBot="1">
      <c r="B930" s="778" t="s">
        <v>675</v>
      </c>
      <c r="C930" s="779"/>
      <c r="D930" s="779"/>
      <c r="E930" s="779"/>
      <c r="F930" s="779"/>
      <c r="G930" s="780"/>
      <c r="H930" s="778" t="s">
        <v>390</v>
      </c>
      <c r="I930" s="779"/>
      <c r="J930" s="779"/>
      <c r="K930" s="779"/>
      <c r="L930" s="780"/>
      <c r="M930" s="781" t="s">
        <v>254</v>
      </c>
      <c r="N930" s="782"/>
      <c r="O930" s="782"/>
      <c r="P930" s="782"/>
      <c r="Q930" s="783"/>
      <c r="R930" s="854">
        <f>IF('ユーザー別小売(卸)価格試算(税抜)'!R930="","",IF(ISNUMBER('ユーザー別小売(卸)価格試算(税抜)'!R930),IF(入力!$C$30=1,ROUNDDOWN('ユーザー別小売(卸)価格試算(税抜)'!R930*(1+入力!$C$31/100),-入力!$C$29),IF(入力!$C$30=2,ROUNDUP('ユーザー別小売(卸)価格試算(税抜)'!R930*(1+入力!$C$31/100),-入力!$C$29),IF(入力!$C$30=3,ROUND('ユーザー別小売(卸)価格試算(税抜)'!R930*(1+入力!$C$31/100),-入力!$C$29)))),'ユーザー別小売(卸)価格試算(税抜)'!R930))</f>
        <v>28600</v>
      </c>
      <c r="S930" s="855" t="str">
        <f>IF('ユーザー別小売(卸)価格試算(税抜)'!S930="","",IF(ISNUMBER('ユーザー別小売(卸)価格試算(税抜)'!S930),IF(入力!$C$30=1,ROUNDDOWN('ユーザー別小売(卸)価格試算(税抜)'!S930*(1+入力!$C$31/100),-入力!$C$29),IF(入力!$C$30=2,ROUNDUP('ユーザー別小売(卸)価格試算(税抜)'!S930*(1+入力!$C$31/100),-入力!$C$29),IF(入力!$C$30=3,ROUND('ユーザー別小売(卸)価格試算(税抜)'!S930*(1+入力!$C$31/100),-入力!$C$29)))),'ユーザー別小売(卸)価格試算(税抜)'!S930))</f>
        <v/>
      </c>
      <c r="T930" s="855" t="str">
        <f>IF('ユーザー別小売(卸)価格試算(税抜)'!T930="","",IF(ISNUMBER('ユーザー別小売(卸)価格試算(税抜)'!T930),IF(入力!$C$30=1,ROUNDDOWN('ユーザー別小売(卸)価格試算(税抜)'!T930*(1+入力!$C$31/100),-入力!$C$29),IF(入力!$C$30=2,ROUNDUP('ユーザー別小売(卸)価格試算(税抜)'!T930*(1+入力!$C$31/100),-入力!$C$29),IF(入力!$C$30=3,ROUND('ユーザー別小売(卸)価格試算(税抜)'!T930*(1+入力!$C$31/100),-入力!$C$29)))),'ユーザー別小売(卸)価格試算(税抜)'!T930))</f>
        <v/>
      </c>
      <c r="U930" s="856" t="str">
        <f>IF('ユーザー別小売(卸)価格試算(税抜)'!U930="","",IF(ISNUMBER('ユーザー別小売(卸)価格試算(税抜)'!U930),IF(入力!$C$30=1,ROUNDDOWN('ユーザー別小売(卸)価格試算(税抜)'!U930*(1+入力!$C$31/100),-入力!$C$29),IF(入力!$C$30=2,ROUNDUP('ユーザー別小売(卸)価格試算(税抜)'!U930*(1+入力!$C$31/100),-入力!$C$29),IF(入力!$C$30=3,ROUND('ユーザー別小売(卸)価格試算(税抜)'!U930*(1+入力!$C$31/100),-入力!$C$29)))),'ユーザー別小売(卸)価格試算(税抜)'!U930))</f>
        <v/>
      </c>
      <c r="V930" s="83"/>
      <c r="X930" s="4"/>
    </row>
    <row r="931" spans="2:26" ht="23.1" customHeight="1">
      <c r="B931" s="336"/>
      <c r="C931" s="336"/>
      <c r="D931" s="336"/>
      <c r="E931" s="336"/>
      <c r="F931" s="83"/>
      <c r="G931" s="336"/>
      <c r="H931" s="83"/>
      <c r="I931" s="336"/>
      <c r="J931" s="83"/>
      <c r="K931" s="336"/>
      <c r="L931" s="83"/>
      <c r="M931" s="336"/>
      <c r="N931" s="83"/>
      <c r="O931" s="336"/>
      <c r="P931" s="83"/>
      <c r="Q931" s="336"/>
      <c r="R931" s="83"/>
      <c r="S931" s="336"/>
      <c r="T931" s="10"/>
      <c r="U931" s="371"/>
      <c r="V931" s="10"/>
      <c r="W931" s="371"/>
      <c r="X931" s="83"/>
    </row>
    <row r="932" spans="2:26" s="239" customFormat="1" ht="20.100000000000001" customHeight="1" thickBot="1">
      <c r="B932" s="241" t="s">
        <v>654</v>
      </c>
      <c r="C932" s="24"/>
      <c r="D932" s="24"/>
      <c r="E932" s="24"/>
      <c r="F932" s="82"/>
      <c r="G932" s="24"/>
      <c r="H932" s="82"/>
      <c r="I932" s="24"/>
      <c r="J932" s="82"/>
      <c r="K932" s="24"/>
      <c r="L932" s="82"/>
      <c r="M932" s="24"/>
      <c r="N932" s="82"/>
      <c r="O932" s="24"/>
      <c r="P932" s="82"/>
      <c r="Q932" s="24"/>
      <c r="R932" s="82"/>
      <c r="S932" s="24"/>
      <c r="T932" s="82"/>
      <c r="U932" s="24"/>
      <c r="V932" s="82"/>
      <c r="W932" s="24"/>
      <c r="X932" s="82"/>
      <c r="Y932" s="24"/>
    </row>
    <row r="933" spans="2:26" ht="20.100000000000001" customHeight="1" thickBot="1">
      <c r="B933" s="531" t="s">
        <v>536</v>
      </c>
      <c r="C933" s="532"/>
      <c r="D933" s="532"/>
      <c r="E933" s="532"/>
      <c r="F933" s="532"/>
      <c r="G933" s="532"/>
      <c r="H933" s="532"/>
      <c r="I933" s="532"/>
      <c r="J933" s="532"/>
      <c r="K933" s="532"/>
      <c r="L933" s="532"/>
      <c r="M933" s="532"/>
      <c r="N933" s="532"/>
      <c r="O933" s="532"/>
      <c r="P933" s="532"/>
      <c r="Q933" s="532"/>
      <c r="R933" s="532"/>
      <c r="S933" s="532"/>
      <c r="T933" s="532"/>
      <c r="U933" s="533"/>
      <c r="V933" s="10"/>
      <c r="X933" s="4"/>
    </row>
    <row r="934" spans="2:26" ht="30" customHeight="1" thickBot="1">
      <c r="B934" s="622" t="s">
        <v>581</v>
      </c>
      <c r="C934" s="623"/>
      <c r="D934" s="623"/>
      <c r="E934" s="623"/>
      <c r="F934" s="623"/>
      <c r="G934" s="624"/>
      <c r="H934" s="710" t="s">
        <v>524</v>
      </c>
      <c r="I934" s="710"/>
      <c r="J934" s="710"/>
      <c r="K934" s="710"/>
      <c r="L934" s="710"/>
      <c r="M934" s="710" t="s">
        <v>491</v>
      </c>
      <c r="N934" s="710"/>
      <c r="O934" s="710"/>
      <c r="P934" s="710"/>
      <c r="Q934" s="710"/>
      <c r="R934" s="710"/>
      <c r="S934" s="710"/>
      <c r="T934" s="710"/>
      <c r="U934" s="710"/>
      <c r="X934" s="4"/>
    </row>
    <row r="935" spans="2:26" ht="23.1" customHeight="1">
      <c r="B935" s="737" t="s">
        <v>873</v>
      </c>
      <c r="C935" s="738"/>
      <c r="D935" s="738"/>
      <c r="E935" s="738"/>
      <c r="F935" s="738"/>
      <c r="G935" s="739"/>
      <c r="H935" s="821" t="s">
        <v>429</v>
      </c>
      <c r="I935" s="822"/>
      <c r="J935" s="822"/>
      <c r="K935" s="822"/>
      <c r="L935" s="823"/>
      <c r="M935" s="821" t="s">
        <v>2138</v>
      </c>
      <c r="N935" s="822"/>
      <c r="O935" s="822"/>
      <c r="P935" s="822"/>
      <c r="Q935" s="823"/>
      <c r="R935" s="851">
        <f>IF('ユーザー別小売(卸)価格試算(税抜)'!R935="","",IF(ISNUMBER('ユーザー別小売(卸)価格試算(税抜)'!R935),IF(入力!$E$30=1,ROUNDDOWN('ユーザー別小売(卸)価格試算(税抜)'!R935*(1+入力!$E$31/100),-入力!$E$29),IF(入力!$E$30=2,ROUNDUP('ユーザー別小売(卸)価格試算(税抜)'!R935*(1+入力!$E$31/100),-入力!$E$29),IF(入力!$E$30=3,ROUND('ユーザー別小売(卸)価格試算(税抜)'!R935*(1+入力!$E$31/100),-入力!$E$29)))),'ユーザー別小売(卸)価格試算(税抜)'!R935))</f>
        <v>28490</v>
      </c>
      <c r="S935" s="852" t="str">
        <f>IF('ユーザー別小売(卸)価格試算(税抜)'!S935="","",IF(ISNUMBER('ユーザー別小売(卸)価格試算(税抜)'!S935),IF(入力!$E$30=1,ROUNDDOWN('ユーザー別小売(卸)価格試算(税抜)'!S935*(1+入力!$E$31/100),-入力!$E$29),IF(入力!$E$30=2,ROUNDUP('ユーザー別小売(卸)価格試算(税抜)'!S935*(1+入力!$E$31/100),-入力!$E$29),IF(入力!$E$30=3,ROUND('ユーザー別小売(卸)価格試算(税抜)'!S935*(1+入力!$E$31/100),-入力!$E$29)))),'ユーザー別小売(卸)価格試算(税抜)'!S935))</f>
        <v/>
      </c>
      <c r="T935" s="852" t="str">
        <f>IF('ユーザー別小売(卸)価格試算(税抜)'!T935="","",IF(ISNUMBER('ユーザー別小売(卸)価格試算(税抜)'!T935),IF(入力!$E$30=1,ROUNDDOWN('ユーザー別小売(卸)価格試算(税抜)'!T935*(1+入力!$E$31/100),-入力!$E$29),IF(入力!$E$30=2,ROUNDUP('ユーザー別小売(卸)価格試算(税抜)'!T935*(1+入力!$E$31/100),-入力!$E$29),IF(入力!$E$30=3,ROUND('ユーザー別小売(卸)価格試算(税抜)'!T935*(1+入力!$E$31/100),-入力!$E$29)))),'ユーザー別小売(卸)価格試算(税抜)'!T935))</f>
        <v/>
      </c>
      <c r="U935" s="853" t="str">
        <f>IF('ユーザー別小売(卸)価格試算(税抜)'!U935="","",IF(ISNUMBER('ユーザー別小売(卸)価格試算(税抜)'!U935),IF(入力!$E$30=1,ROUNDDOWN('ユーザー別小売(卸)価格試算(税抜)'!U935*(1+入力!$E$31/100),-入力!$E$29),IF(入力!$E$30=2,ROUNDUP('ユーザー別小売(卸)価格試算(税抜)'!U935*(1+入力!$E$31/100),-入力!$E$29),IF(入力!$E$30=3,ROUND('ユーザー別小売(卸)価格試算(税抜)'!U935*(1+入力!$E$31/100),-入力!$E$29)))),'ユーザー別小売(卸)価格試算(税抜)'!U935))</f>
        <v/>
      </c>
      <c r="V935" s="83"/>
      <c r="X935" s="4"/>
    </row>
    <row r="936" spans="2:26" ht="23.1" customHeight="1">
      <c r="B936" s="746" t="s">
        <v>1045</v>
      </c>
      <c r="C936" s="747"/>
      <c r="D936" s="747"/>
      <c r="E936" s="747"/>
      <c r="F936" s="747"/>
      <c r="G936" s="748"/>
      <c r="H936" s="806" t="s">
        <v>1044</v>
      </c>
      <c r="I936" s="807"/>
      <c r="J936" s="807"/>
      <c r="K936" s="807"/>
      <c r="L936" s="808"/>
      <c r="M936" s="746" t="s">
        <v>254</v>
      </c>
      <c r="N936" s="747"/>
      <c r="O936" s="747"/>
      <c r="P936" s="747"/>
      <c r="Q936" s="748"/>
      <c r="R936" s="845">
        <f>IF('ユーザー別小売(卸)価格試算(税抜)'!R936="","",IF(ISNUMBER('ユーザー別小売(卸)価格試算(税抜)'!R936),IF(入力!$C$30=1,ROUNDDOWN('ユーザー別小売(卸)価格試算(税抜)'!R936*(1+入力!$C$31/100),-入力!$C$29),IF(入力!$C$30=2,ROUNDUP('ユーザー別小売(卸)価格試算(税抜)'!R936*(1+入力!$C$31/100),-入力!$C$29),IF(入力!$C$30=3,ROUND('ユーザー別小売(卸)価格試算(税抜)'!R936*(1+入力!$C$31/100),-入力!$C$29)))),'ユーザー別小売(卸)価格試算(税抜)'!R936))</f>
        <v>16830</v>
      </c>
      <c r="S936" s="846" t="str">
        <f>IF('ユーザー別小売(卸)価格試算(税抜)'!S936="","",IF(ISNUMBER('ユーザー別小売(卸)価格試算(税抜)'!S936),IF(入力!$C$30=1,ROUNDDOWN('ユーザー別小売(卸)価格試算(税抜)'!S936*(1+入力!$C$31/100),-入力!$C$29),IF(入力!$C$30=2,ROUNDUP('ユーザー別小売(卸)価格試算(税抜)'!S936*(1+入力!$C$31/100),-入力!$C$29),IF(入力!$C$30=3,ROUND('ユーザー別小売(卸)価格試算(税抜)'!S936*(1+入力!$C$31/100),-入力!$C$29)))),'ユーザー別小売(卸)価格試算(税抜)'!S936))</f>
        <v/>
      </c>
      <c r="T936" s="846" t="str">
        <f>IF('ユーザー別小売(卸)価格試算(税抜)'!T936="","",IF(ISNUMBER('ユーザー別小売(卸)価格試算(税抜)'!T936),IF(入力!$C$30=1,ROUNDDOWN('ユーザー別小売(卸)価格試算(税抜)'!T936*(1+入力!$C$31/100),-入力!$C$29),IF(入力!$C$30=2,ROUNDUP('ユーザー別小売(卸)価格試算(税抜)'!T936*(1+入力!$C$31/100),-入力!$C$29),IF(入力!$C$30=3,ROUND('ユーザー別小売(卸)価格試算(税抜)'!T936*(1+入力!$C$31/100),-入力!$C$29)))),'ユーザー別小売(卸)価格試算(税抜)'!T936))</f>
        <v/>
      </c>
      <c r="U936" s="847" t="str">
        <f>IF('ユーザー別小売(卸)価格試算(税抜)'!U936="","",IF(ISNUMBER('ユーザー別小売(卸)価格試算(税抜)'!U936),IF(入力!$C$30=1,ROUNDDOWN('ユーザー別小売(卸)価格試算(税抜)'!U936*(1+入力!$C$31/100),-入力!$C$29),IF(入力!$C$30=2,ROUNDUP('ユーザー別小売(卸)価格試算(税抜)'!U936*(1+入力!$C$31/100),-入力!$C$29),IF(入力!$C$30=3,ROUND('ユーザー別小売(卸)価格試算(税抜)'!U936*(1+入力!$C$31/100),-入力!$C$29)))),'ユーザー別小売(卸)価格試算(税抜)'!U936))</f>
        <v/>
      </c>
      <c r="V936" s="83"/>
      <c r="X936" s="4"/>
    </row>
    <row r="937" spans="2:26" ht="23.1" customHeight="1">
      <c r="B937" s="746" t="s">
        <v>587</v>
      </c>
      <c r="C937" s="747"/>
      <c r="D937" s="747"/>
      <c r="E937" s="747"/>
      <c r="F937" s="747"/>
      <c r="G937" s="748"/>
      <c r="H937" s="746" t="s">
        <v>429</v>
      </c>
      <c r="I937" s="747"/>
      <c r="J937" s="747"/>
      <c r="K937" s="747"/>
      <c r="L937" s="748"/>
      <c r="M937" s="746" t="s">
        <v>254</v>
      </c>
      <c r="N937" s="747"/>
      <c r="O937" s="747"/>
      <c r="P937" s="747"/>
      <c r="Q937" s="748"/>
      <c r="R937" s="848">
        <f>IF('ユーザー別小売(卸)価格試算(税抜)'!R937="","",IF(ISNUMBER('ユーザー別小売(卸)価格試算(税抜)'!R937),IF(入力!$C$30=1,ROUNDDOWN('ユーザー別小売(卸)価格試算(税抜)'!R937*(1+入力!$C$31/100),-入力!$C$29),IF(入力!$C$30=2,ROUNDUP('ユーザー別小売(卸)価格試算(税抜)'!R937*(1+入力!$C$31/100),-入力!$C$29),IF(入力!$C$30=3,ROUND('ユーザー別小売(卸)価格試算(税抜)'!R937*(1+入力!$C$31/100),-入力!$C$29)))),'ユーザー別小売(卸)価格試算(税抜)'!R937))</f>
        <v>28160</v>
      </c>
      <c r="S937" s="849" t="str">
        <f>IF('ユーザー別小売(卸)価格試算(税抜)'!S937="","",IF(ISNUMBER('ユーザー別小売(卸)価格試算(税抜)'!S937),IF(入力!$C$30=1,ROUNDDOWN('ユーザー別小売(卸)価格試算(税抜)'!S937*(1+入力!$C$31/100),-入力!$C$29),IF(入力!$C$30=2,ROUNDUP('ユーザー別小売(卸)価格試算(税抜)'!S937*(1+入力!$C$31/100),-入力!$C$29),IF(入力!$C$30=3,ROUND('ユーザー別小売(卸)価格試算(税抜)'!S937*(1+入力!$C$31/100),-入力!$C$29)))),'ユーザー別小売(卸)価格試算(税抜)'!S937))</f>
        <v/>
      </c>
      <c r="T937" s="849" t="str">
        <f>IF('ユーザー別小売(卸)価格試算(税抜)'!T937="","",IF(ISNUMBER('ユーザー別小売(卸)価格試算(税抜)'!T937),IF(入力!$C$30=1,ROUNDDOWN('ユーザー別小売(卸)価格試算(税抜)'!T937*(1+入力!$C$31/100),-入力!$C$29),IF(入力!$C$30=2,ROUNDUP('ユーザー別小売(卸)価格試算(税抜)'!T937*(1+入力!$C$31/100),-入力!$C$29),IF(入力!$C$30=3,ROUND('ユーザー別小売(卸)価格試算(税抜)'!T937*(1+入力!$C$31/100),-入力!$C$29)))),'ユーザー別小売(卸)価格試算(税抜)'!T937))</f>
        <v/>
      </c>
      <c r="U937" s="850" t="str">
        <f>IF('ユーザー別小売(卸)価格試算(税抜)'!U937="","",IF(ISNUMBER('ユーザー別小売(卸)価格試算(税抜)'!U937),IF(入力!$C$30=1,ROUNDDOWN('ユーザー別小売(卸)価格試算(税抜)'!U937*(1+入力!$C$31/100),-入力!$C$29),IF(入力!$C$30=2,ROUNDUP('ユーザー別小売(卸)価格試算(税抜)'!U937*(1+入力!$C$31/100),-入力!$C$29),IF(入力!$C$30=3,ROUND('ユーザー別小売(卸)価格試算(税抜)'!U937*(1+入力!$C$31/100),-入力!$C$29)))),'ユーザー別小売(卸)価格試算(税抜)'!U937))</f>
        <v/>
      </c>
      <c r="V937" s="83"/>
      <c r="X937" s="4"/>
    </row>
    <row r="938" spans="2:26" ht="23.1" customHeight="1">
      <c r="B938" s="746" t="s">
        <v>588</v>
      </c>
      <c r="C938" s="747"/>
      <c r="D938" s="747"/>
      <c r="E938" s="747"/>
      <c r="F938" s="747"/>
      <c r="G938" s="748"/>
      <c r="H938" s="810" t="s">
        <v>257</v>
      </c>
      <c r="I938" s="811"/>
      <c r="J938" s="811"/>
      <c r="K938" s="811"/>
      <c r="L938" s="812"/>
      <c r="M938" s="842" t="s">
        <v>254</v>
      </c>
      <c r="N938" s="843"/>
      <c r="O938" s="843"/>
      <c r="P938" s="843"/>
      <c r="Q938" s="844"/>
      <c r="R938" s="833">
        <f>IF('ユーザー別小売(卸)価格試算(税抜)'!R938="","",IF(ISNUMBER('ユーザー別小売(卸)価格試算(税抜)'!R938),IF(入力!$C$30=1,ROUNDDOWN('ユーザー別小売(卸)価格試算(税抜)'!R938*(1+入力!$C$31/100),-入力!$C$29),IF(入力!$C$30=2,ROUNDUP('ユーザー別小売(卸)価格試算(税抜)'!R938*(1+入力!$C$31/100),-入力!$C$29),IF(入力!$C$30=3,ROUND('ユーザー別小売(卸)価格試算(税抜)'!R938*(1+入力!$C$31/100),-入力!$C$29)))),'ユーザー別小売(卸)価格試算(税抜)'!R938))</f>
        <v>11990</v>
      </c>
      <c r="S938" s="834" t="str">
        <f>IF('ユーザー別小売(卸)価格試算(税抜)'!S938="","",IF(ISNUMBER('ユーザー別小売(卸)価格試算(税抜)'!S938),IF(入力!$C$30=1,ROUNDDOWN('ユーザー別小売(卸)価格試算(税抜)'!S938*(1+入力!$C$31/100),-入力!$C$29),IF(入力!$C$30=2,ROUNDUP('ユーザー別小売(卸)価格試算(税抜)'!S938*(1+入力!$C$31/100),-入力!$C$29),IF(入力!$C$30=3,ROUND('ユーザー別小売(卸)価格試算(税抜)'!S938*(1+入力!$C$31/100),-入力!$C$29)))),'ユーザー別小売(卸)価格試算(税抜)'!S938))</f>
        <v/>
      </c>
      <c r="T938" s="834" t="str">
        <f>IF('ユーザー別小売(卸)価格試算(税抜)'!T938="","",IF(ISNUMBER('ユーザー別小売(卸)価格試算(税抜)'!T938),IF(入力!$C$30=1,ROUNDDOWN('ユーザー別小売(卸)価格試算(税抜)'!T938*(1+入力!$C$31/100),-入力!$C$29),IF(入力!$C$30=2,ROUNDUP('ユーザー別小売(卸)価格試算(税抜)'!T938*(1+入力!$C$31/100),-入力!$C$29),IF(入力!$C$30=3,ROUND('ユーザー別小売(卸)価格試算(税抜)'!T938*(1+入力!$C$31/100),-入力!$C$29)))),'ユーザー別小売(卸)価格試算(税抜)'!T938))</f>
        <v/>
      </c>
      <c r="U938" s="835" t="str">
        <f>IF('ユーザー別小売(卸)価格試算(税抜)'!U938="","",IF(ISNUMBER('ユーザー別小売(卸)価格試算(税抜)'!U938),IF(入力!$C$30=1,ROUNDDOWN('ユーザー別小売(卸)価格試算(税抜)'!U938*(1+入力!$C$31/100),-入力!$C$29),IF(入力!$C$30=2,ROUNDUP('ユーザー別小売(卸)価格試算(税抜)'!U938*(1+入力!$C$31/100),-入力!$C$29),IF(入力!$C$30=3,ROUND('ユーザー別小売(卸)価格試算(税抜)'!U938*(1+入力!$C$31/100),-入力!$C$29)))),'ユーザー別小売(卸)価格試算(税抜)'!U938))</f>
        <v/>
      </c>
      <c r="V938" s="83"/>
      <c r="X938" s="4"/>
    </row>
    <row r="939" spans="2:26" ht="23.1" customHeight="1">
      <c r="B939" s="746"/>
      <c r="C939" s="747"/>
      <c r="D939" s="747"/>
      <c r="E939" s="747"/>
      <c r="F939" s="747"/>
      <c r="G939" s="748"/>
      <c r="H939" s="766" t="s">
        <v>256</v>
      </c>
      <c r="I939" s="767"/>
      <c r="J939" s="767"/>
      <c r="K939" s="767"/>
      <c r="L939" s="768"/>
      <c r="M939" s="806"/>
      <c r="N939" s="807"/>
      <c r="O939" s="807"/>
      <c r="P939" s="807"/>
      <c r="Q939" s="808"/>
      <c r="R939" s="827">
        <f>IF('ユーザー別小売(卸)価格試算(税抜)'!R939="","",IF(ISNUMBER('ユーザー別小売(卸)価格試算(税抜)'!R939),IF(入力!$C$30=1,ROUNDDOWN('ユーザー別小売(卸)価格試算(税抜)'!R939*(1+入力!$C$31/100),-入力!$C$29),IF(入力!$C$30=2,ROUNDUP('ユーザー別小売(卸)価格試算(税抜)'!R939*(1+入力!$C$31/100),-入力!$C$29),IF(入力!$C$30=3,ROUND('ユーザー別小売(卸)価格試算(税抜)'!R939*(1+入力!$C$31/100),-入力!$C$29)))),'ユーザー別小売(卸)価格試算(税抜)'!R939))</f>
        <v>16830</v>
      </c>
      <c r="S939" s="828" t="str">
        <f>IF('ユーザー別小売(卸)価格試算(税抜)'!S939="","",IF(ISNUMBER('ユーザー別小売(卸)価格試算(税抜)'!S939),IF(入力!$C$30=1,ROUNDDOWN('ユーザー別小売(卸)価格試算(税抜)'!S939*(1+入力!$C$31/100),-入力!$C$29),IF(入力!$C$30=2,ROUNDUP('ユーザー別小売(卸)価格試算(税抜)'!S939*(1+入力!$C$31/100),-入力!$C$29),IF(入力!$C$30=3,ROUND('ユーザー別小売(卸)価格試算(税抜)'!S939*(1+入力!$C$31/100),-入力!$C$29)))),'ユーザー別小売(卸)価格試算(税抜)'!S939))</f>
        <v/>
      </c>
      <c r="T939" s="828" t="str">
        <f>IF('ユーザー別小売(卸)価格試算(税抜)'!T939="","",IF(ISNUMBER('ユーザー別小売(卸)価格試算(税抜)'!T939),IF(入力!$C$30=1,ROUNDDOWN('ユーザー別小売(卸)価格試算(税抜)'!T939*(1+入力!$C$31/100),-入力!$C$29),IF(入力!$C$30=2,ROUNDUP('ユーザー別小売(卸)価格試算(税抜)'!T939*(1+入力!$C$31/100),-入力!$C$29),IF(入力!$C$30=3,ROUND('ユーザー別小売(卸)価格試算(税抜)'!T939*(1+入力!$C$31/100),-入力!$C$29)))),'ユーザー別小売(卸)価格試算(税抜)'!T939))</f>
        <v/>
      </c>
      <c r="U939" s="829" t="str">
        <f>IF('ユーザー別小売(卸)価格試算(税抜)'!U939="","",IF(ISNUMBER('ユーザー別小売(卸)価格試算(税抜)'!U939),IF(入力!$C$30=1,ROUNDDOWN('ユーザー別小売(卸)価格試算(税抜)'!U939*(1+入力!$C$31/100),-入力!$C$29),IF(入力!$C$30=2,ROUNDUP('ユーザー別小売(卸)価格試算(税抜)'!U939*(1+入力!$C$31/100),-入力!$C$29),IF(入力!$C$30=3,ROUND('ユーザー別小売(卸)価格試算(税抜)'!U939*(1+入力!$C$31/100),-入力!$C$29)))),'ユーザー別小売(卸)価格試算(税抜)'!U939))</f>
        <v/>
      </c>
      <c r="V939" s="83"/>
      <c r="X939" s="4"/>
    </row>
    <row r="940" spans="2:26" ht="23.1" customHeight="1">
      <c r="B940" s="746" t="s">
        <v>885</v>
      </c>
      <c r="C940" s="747"/>
      <c r="D940" s="747"/>
      <c r="E940" s="747"/>
      <c r="F940" s="747"/>
      <c r="G940" s="748"/>
      <c r="H940" s="810" t="s">
        <v>257</v>
      </c>
      <c r="I940" s="811"/>
      <c r="J940" s="811"/>
      <c r="K940" s="811"/>
      <c r="L940" s="812"/>
      <c r="M940" s="842" t="s">
        <v>254</v>
      </c>
      <c r="N940" s="843"/>
      <c r="O940" s="843"/>
      <c r="P940" s="843"/>
      <c r="Q940" s="844"/>
      <c r="R940" s="833">
        <f>IF('ユーザー別小売(卸)価格試算(税抜)'!R940="","",IF(ISNUMBER('ユーザー別小売(卸)価格試算(税抜)'!R940),IF(入力!$C$30=1,ROUNDDOWN('ユーザー別小売(卸)価格試算(税抜)'!R940*(1+入力!$C$31/100),-入力!$C$29),IF(入力!$C$30=2,ROUNDUP('ユーザー別小売(卸)価格試算(税抜)'!R940*(1+入力!$C$31/100),-入力!$C$29),IF(入力!$C$30=3,ROUND('ユーザー別小売(卸)価格試算(税抜)'!R940*(1+入力!$C$31/100),-入力!$C$29)))),'ユーザー別小売(卸)価格試算(税抜)'!R940))</f>
        <v>11990</v>
      </c>
      <c r="S940" s="834" t="str">
        <f>IF('ユーザー別小売(卸)価格試算(税抜)'!S940="","",IF(ISNUMBER('ユーザー別小売(卸)価格試算(税抜)'!S940),IF(入力!$C$30=1,ROUNDDOWN('ユーザー別小売(卸)価格試算(税抜)'!S940*(1+入力!$C$31/100),-入力!$C$29),IF(入力!$C$30=2,ROUNDUP('ユーザー別小売(卸)価格試算(税抜)'!S940*(1+入力!$C$31/100),-入力!$C$29),IF(入力!$C$30=3,ROUND('ユーザー別小売(卸)価格試算(税抜)'!S940*(1+入力!$C$31/100),-入力!$C$29)))),'ユーザー別小売(卸)価格試算(税抜)'!S940))</f>
        <v/>
      </c>
      <c r="T940" s="834" t="str">
        <f>IF('ユーザー別小売(卸)価格試算(税抜)'!T940="","",IF(ISNUMBER('ユーザー別小売(卸)価格試算(税抜)'!T940),IF(入力!$C$30=1,ROUNDDOWN('ユーザー別小売(卸)価格試算(税抜)'!T940*(1+入力!$C$31/100),-入力!$C$29),IF(入力!$C$30=2,ROUNDUP('ユーザー別小売(卸)価格試算(税抜)'!T940*(1+入力!$C$31/100),-入力!$C$29),IF(入力!$C$30=3,ROUND('ユーザー別小売(卸)価格試算(税抜)'!T940*(1+入力!$C$31/100),-入力!$C$29)))),'ユーザー別小売(卸)価格試算(税抜)'!T940))</f>
        <v/>
      </c>
      <c r="U940" s="835" t="str">
        <f>IF('ユーザー別小売(卸)価格試算(税抜)'!U940="","",IF(ISNUMBER('ユーザー別小売(卸)価格試算(税抜)'!U940),IF(入力!$C$30=1,ROUNDDOWN('ユーザー別小売(卸)価格試算(税抜)'!U940*(1+入力!$C$31/100),-入力!$C$29),IF(入力!$C$30=2,ROUNDUP('ユーザー別小売(卸)価格試算(税抜)'!U940*(1+入力!$C$31/100),-入力!$C$29),IF(入力!$C$30=3,ROUND('ユーザー別小売(卸)価格試算(税抜)'!U940*(1+入力!$C$31/100),-入力!$C$29)))),'ユーザー別小売(卸)価格試算(税抜)'!U940))</f>
        <v/>
      </c>
      <c r="V940" s="83"/>
      <c r="X940" s="4"/>
    </row>
    <row r="941" spans="2:26" ht="23.1" customHeight="1">
      <c r="B941" s="746"/>
      <c r="C941" s="747"/>
      <c r="D941" s="747"/>
      <c r="E941" s="747"/>
      <c r="F941" s="747"/>
      <c r="G941" s="748"/>
      <c r="H941" s="766" t="s">
        <v>256</v>
      </c>
      <c r="I941" s="767"/>
      <c r="J941" s="767"/>
      <c r="K941" s="767"/>
      <c r="L941" s="768"/>
      <c r="M941" s="806"/>
      <c r="N941" s="807"/>
      <c r="O941" s="807"/>
      <c r="P941" s="807"/>
      <c r="Q941" s="808"/>
      <c r="R941" s="827">
        <f>IF('ユーザー別小売(卸)価格試算(税抜)'!R941="","",IF(ISNUMBER('ユーザー別小売(卸)価格試算(税抜)'!R941),IF(入力!$C$30=1,ROUNDDOWN('ユーザー別小売(卸)価格試算(税抜)'!R941*(1+入力!$C$31/100),-入力!$C$29),IF(入力!$C$30=2,ROUNDUP('ユーザー別小売(卸)価格試算(税抜)'!R941*(1+入力!$C$31/100),-入力!$C$29),IF(入力!$C$30=3,ROUND('ユーザー別小売(卸)価格試算(税抜)'!R941*(1+入力!$C$31/100),-入力!$C$29)))),'ユーザー別小売(卸)価格試算(税抜)'!R941))</f>
        <v>16830</v>
      </c>
      <c r="S941" s="828" t="str">
        <f>IF('ユーザー別小売(卸)価格試算(税抜)'!S941="","",IF(ISNUMBER('ユーザー別小売(卸)価格試算(税抜)'!S941),IF(入力!$C$30=1,ROUNDDOWN('ユーザー別小売(卸)価格試算(税抜)'!S941*(1+入力!$C$31/100),-入力!$C$29),IF(入力!$C$30=2,ROUNDUP('ユーザー別小売(卸)価格試算(税抜)'!S941*(1+入力!$C$31/100),-入力!$C$29),IF(入力!$C$30=3,ROUND('ユーザー別小売(卸)価格試算(税抜)'!S941*(1+入力!$C$31/100),-入力!$C$29)))),'ユーザー別小売(卸)価格試算(税抜)'!S941))</f>
        <v/>
      </c>
      <c r="T941" s="828" t="str">
        <f>IF('ユーザー別小売(卸)価格試算(税抜)'!T941="","",IF(ISNUMBER('ユーザー別小売(卸)価格試算(税抜)'!T941),IF(入力!$C$30=1,ROUNDDOWN('ユーザー別小売(卸)価格試算(税抜)'!T941*(1+入力!$C$31/100),-入力!$C$29),IF(入力!$C$30=2,ROUNDUP('ユーザー別小売(卸)価格試算(税抜)'!T941*(1+入力!$C$31/100),-入力!$C$29),IF(入力!$C$30=3,ROUND('ユーザー別小売(卸)価格試算(税抜)'!T941*(1+入力!$C$31/100),-入力!$C$29)))),'ユーザー別小売(卸)価格試算(税抜)'!T941))</f>
        <v/>
      </c>
      <c r="U941" s="829" t="str">
        <f>IF('ユーザー別小売(卸)価格試算(税抜)'!U941="","",IF(ISNUMBER('ユーザー別小売(卸)価格試算(税抜)'!U941),IF(入力!$C$30=1,ROUNDDOWN('ユーザー別小売(卸)価格試算(税抜)'!U941*(1+入力!$C$31/100),-入力!$C$29),IF(入力!$C$30=2,ROUNDUP('ユーザー別小売(卸)価格試算(税抜)'!U941*(1+入力!$C$31/100),-入力!$C$29),IF(入力!$C$30=3,ROUND('ユーザー別小売(卸)価格試算(税抜)'!U941*(1+入力!$C$31/100),-入力!$C$29)))),'ユーザー別小売(卸)価格試算(税抜)'!U941))</f>
        <v/>
      </c>
      <c r="V941" s="83"/>
      <c r="X941" s="4"/>
    </row>
    <row r="942" spans="2:26" ht="23.1" customHeight="1">
      <c r="B942" s="746" t="s">
        <v>589</v>
      </c>
      <c r="C942" s="747"/>
      <c r="D942" s="747"/>
      <c r="E942" s="747"/>
      <c r="F942" s="747"/>
      <c r="G942" s="748"/>
      <c r="H942" s="746" t="s">
        <v>585</v>
      </c>
      <c r="I942" s="747"/>
      <c r="J942" s="747"/>
      <c r="K942" s="747"/>
      <c r="L942" s="748"/>
      <c r="M942" s="746" t="s">
        <v>583</v>
      </c>
      <c r="N942" s="747"/>
      <c r="O942" s="747"/>
      <c r="P942" s="747"/>
      <c r="Q942" s="748"/>
      <c r="R942" s="848">
        <f>IF('ユーザー別小売(卸)価格試算(税抜)'!R942="","",IF(ISNUMBER('ユーザー別小売(卸)価格試算(税抜)'!R942),IF(入力!$C$30=1,ROUNDDOWN('ユーザー別小売(卸)価格試算(税抜)'!R942*(1+入力!$C$31/100),-入力!$C$29),IF(入力!$C$30=2,ROUNDUP('ユーザー別小売(卸)価格試算(税抜)'!R942*(1+入力!$C$31/100),-入力!$C$29),IF(入力!$C$30=3,ROUND('ユーザー別小売(卸)価格試算(税抜)'!R942*(1+入力!$C$31/100),-入力!$C$29)))),'ユーザー別小売(卸)価格試算(税抜)'!R942))</f>
        <v>21010</v>
      </c>
      <c r="S942" s="849" t="str">
        <f>IF('ユーザー別小売(卸)価格試算(税抜)'!S942="","",IF(ISNUMBER('ユーザー別小売(卸)価格試算(税抜)'!S942),IF(入力!$C$30=1,ROUNDDOWN('ユーザー別小売(卸)価格試算(税抜)'!S942*(1+入力!$C$31/100),-入力!$C$29),IF(入力!$C$30=2,ROUNDUP('ユーザー別小売(卸)価格試算(税抜)'!S942*(1+入力!$C$31/100),-入力!$C$29),IF(入力!$C$30=3,ROUND('ユーザー別小売(卸)価格試算(税抜)'!S942*(1+入力!$C$31/100),-入力!$C$29)))),'ユーザー別小売(卸)価格試算(税抜)'!S942))</f>
        <v/>
      </c>
      <c r="T942" s="849" t="str">
        <f>IF('ユーザー別小売(卸)価格試算(税抜)'!T942="","",IF(ISNUMBER('ユーザー別小売(卸)価格試算(税抜)'!T942),IF(入力!$C$30=1,ROUNDDOWN('ユーザー別小売(卸)価格試算(税抜)'!T942*(1+入力!$C$31/100),-入力!$C$29),IF(入力!$C$30=2,ROUNDUP('ユーザー別小売(卸)価格試算(税抜)'!T942*(1+入力!$C$31/100),-入力!$C$29),IF(入力!$C$30=3,ROUND('ユーザー別小売(卸)価格試算(税抜)'!T942*(1+入力!$C$31/100),-入力!$C$29)))),'ユーザー別小売(卸)価格試算(税抜)'!T942))</f>
        <v/>
      </c>
      <c r="U942" s="850" t="str">
        <f>IF('ユーザー別小売(卸)価格試算(税抜)'!U942="","",IF(ISNUMBER('ユーザー別小売(卸)価格試算(税抜)'!U942),IF(入力!$C$30=1,ROUNDDOWN('ユーザー別小売(卸)価格試算(税抜)'!U942*(1+入力!$C$31/100),-入力!$C$29),IF(入力!$C$30=2,ROUNDUP('ユーザー別小売(卸)価格試算(税抜)'!U942*(1+入力!$C$31/100),-入力!$C$29),IF(入力!$C$30=3,ROUND('ユーザー別小売(卸)価格試算(税抜)'!U942*(1+入力!$C$31/100),-入力!$C$29)))),'ユーザー別小売(卸)価格試算(税抜)'!U942))</f>
        <v/>
      </c>
      <c r="V942" s="83"/>
      <c r="X942" s="4"/>
    </row>
    <row r="943" spans="2:26" ht="23.1" customHeight="1" thickBot="1">
      <c r="B943" s="806" t="s">
        <v>712</v>
      </c>
      <c r="C943" s="807"/>
      <c r="D943" s="807"/>
      <c r="E943" s="807"/>
      <c r="F943" s="807"/>
      <c r="G943" s="808"/>
      <c r="H943" s="781" t="s">
        <v>561</v>
      </c>
      <c r="I943" s="782"/>
      <c r="J943" s="782"/>
      <c r="K943" s="782"/>
      <c r="L943" s="783"/>
      <c r="M943" s="778" t="s">
        <v>584</v>
      </c>
      <c r="N943" s="779"/>
      <c r="O943" s="779"/>
      <c r="P943" s="779"/>
      <c r="Q943" s="780"/>
      <c r="R943" s="857">
        <f>IF('ユーザー別小売(卸)価格試算(税抜)'!R943="","",IF(ISNUMBER('ユーザー別小売(卸)価格試算(税抜)'!R943),IF(入力!$C$30=1,ROUNDDOWN('ユーザー別小売(卸)価格試算(税抜)'!R943*(1+入力!$C$31/100),-入力!$C$29),IF(入力!$C$30=2,ROUNDUP('ユーザー別小売(卸)価格試算(税抜)'!R943*(1+入力!$C$31/100),-入力!$C$29),IF(入力!$C$30=3,ROUND('ユーザー別小売(卸)価格試算(税抜)'!R943*(1+入力!$C$31/100),-入力!$C$29)))),'ユーザー別小売(卸)価格試算(税抜)'!R943))</f>
        <v>39710</v>
      </c>
      <c r="S943" s="858" t="str">
        <f>IF('ユーザー別小売(卸)価格試算(税抜)'!S943="","",IF(ISNUMBER('ユーザー別小売(卸)価格試算(税抜)'!S943),IF(入力!$C$30=1,ROUNDDOWN('ユーザー別小売(卸)価格試算(税抜)'!S943*(1+入力!$C$31/100),-入力!$C$29),IF(入力!$C$30=2,ROUNDUP('ユーザー別小売(卸)価格試算(税抜)'!S943*(1+入力!$C$31/100),-入力!$C$29),IF(入力!$C$30=3,ROUND('ユーザー別小売(卸)価格試算(税抜)'!S943*(1+入力!$C$31/100),-入力!$C$29)))),'ユーザー別小売(卸)価格試算(税抜)'!S943))</f>
        <v/>
      </c>
      <c r="T943" s="858" t="str">
        <f>IF('ユーザー別小売(卸)価格試算(税抜)'!T943="","",IF(ISNUMBER('ユーザー別小売(卸)価格試算(税抜)'!T943),IF(入力!$C$30=1,ROUNDDOWN('ユーザー別小売(卸)価格試算(税抜)'!T943*(1+入力!$C$31/100),-入力!$C$29),IF(入力!$C$30=2,ROUNDUP('ユーザー別小売(卸)価格試算(税抜)'!T943*(1+入力!$C$31/100),-入力!$C$29),IF(入力!$C$30=3,ROUND('ユーザー別小売(卸)価格試算(税抜)'!T943*(1+入力!$C$31/100),-入力!$C$29)))),'ユーザー別小売(卸)価格試算(税抜)'!T943))</f>
        <v/>
      </c>
      <c r="U943" s="859" t="str">
        <f>IF('ユーザー別小売(卸)価格試算(税抜)'!U943="","",IF(ISNUMBER('ユーザー別小売(卸)価格試算(税抜)'!U943),IF(入力!$C$30=1,ROUNDDOWN('ユーザー別小売(卸)価格試算(税抜)'!U943*(1+入力!$C$31/100),-入力!$C$29),IF(入力!$C$30=2,ROUNDUP('ユーザー別小売(卸)価格試算(税抜)'!U943*(1+入力!$C$31/100),-入力!$C$29),IF(入力!$C$30=3,ROUND('ユーザー別小売(卸)価格試算(税抜)'!U943*(1+入力!$C$31/100),-入力!$C$29)))),'ユーザー別小売(卸)価格試算(税抜)'!U943))</f>
        <v/>
      </c>
      <c r="V943" s="83"/>
      <c r="X943" s="4"/>
    </row>
    <row r="944" spans="2:26" ht="99.75" customHeight="1">
      <c r="B944" s="545" t="s">
        <v>2137</v>
      </c>
      <c r="C944" s="545"/>
      <c r="D944" s="545"/>
      <c r="E944" s="545"/>
      <c r="F944" s="545"/>
      <c r="G944" s="545"/>
      <c r="H944" s="545"/>
      <c r="I944" s="545"/>
      <c r="J944" s="545"/>
      <c r="K944" s="545"/>
      <c r="L944" s="545"/>
      <c r="M944" s="545"/>
      <c r="N944" s="545"/>
      <c r="O944" s="545"/>
      <c r="P944" s="545"/>
      <c r="Q944" s="545"/>
      <c r="R944" s="545"/>
      <c r="S944" s="545"/>
      <c r="T944" s="545"/>
      <c r="U944" s="545"/>
      <c r="V944" s="221"/>
      <c r="W944" s="221"/>
      <c r="X944" s="221"/>
      <c r="Y944" s="221"/>
      <c r="Z944" s="221"/>
    </row>
    <row r="945" spans="2:27" ht="13.5" customHeight="1">
      <c r="C945" s="24"/>
      <c r="D945" s="24"/>
      <c r="E945" s="24"/>
      <c r="F945" s="82"/>
      <c r="G945" s="24"/>
      <c r="H945" s="82"/>
      <c r="I945" s="24"/>
      <c r="J945" s="82"/>
      <c r="K945" s="24"/>
      <c r="L945" s="82"/>
      <c r="M945" s="24"/>
      <c r="N945" s="82"/>
      <c r="O945" s="24"/>
      <c r="P945" s="82"/>
      <c r="Q945" s="24"/>
      <c r="R945" s="82"/>
      <c r="S945" s="24"/>
      <c r="T945" s="82"/>
      <c r="U945" s="24"/>
      <c r="V945" s="82"/>
      <c r="W945" s="24"/>
      <c r="X945" s="82"/>
      <c r="Y945" s="24"/>
    </row>
    <row r="946" spans="2:27" ht="14.25" customHeight="1" thickBot="1">
      <c r="B946" s="39"/>
    </row>
    <row r="947" spans="2:27" ht="25.5" customHeight="1" thickTop="1" thickBot="1">
      <c r="B947" s="518" t="s">
        <v>580</v>
      </c>
      <c r="C947" s="519"/>
      <c r="D947" s="519"/>
      <c r="E947" s="519"/>
      <c r="F947" s="519"/>
      <c r="G947" s="519"/>
      <c r="H947" s="519"/>
      <c r="I947" s="519"/>
      <c r="J947" s="519"/>
      <c r="K947" s="519"/>
      <c r="L947" s="519"/>
      <c r="M947" s="519"/>
      <c r="N947" s="519"/>
      <c r="O947" s="519"/>
      <c r="P947" s="519"/>
      <c r="Q947" s="519"/>
      <c r="R947" s="519"/>
      <c r="S947" s="519"/>
      <c r="T947" s="519"/>
      <c r="U947" s="519"/>
      <c r="V947" s="519"/>
      <c r="W947" s="519"/>
      <c r="X947" s="519"/>
      <c r="Y947" s="519"/>
      <c r="Z947" s="519"/>
      <c r="AA947" s="520"/>
    </row>
    <row r="948" spans="2:27" ht="14.25" customHeight="1" thickTop="1">
      <c r="B948" s="24"/>
      <c r="C948" s="24"/>
      <c r="D948" s="24"/>
      <c r="E948" s="24"/>
      <c r="F948" s="82"/>
      <c r="G948" s="24"/>
      <c r="H948" s="82"/>
      <c r="I948" s="24"/>
      <c r="J948" s="82"/>
      <c r="K948" s="24"/>
      <c r="L948" s="82"/>
      <c r="M948" s="24"/>
      <c r="N948" s="82"/>
      <c r="O948" s="24"/>
      <c r="P948" s="82"/>
      <c r="Q948" s="24"/>
      <c r="R948" s="82"/>
      <c r="S948" s="24"/>
      <c r="T948" s="82"/>
      <c r="U948" s="24"/>
      <c r="V948" s="82"/>
      <c r="W948" s="24"/>
      <c r="X948" s="82"/>
      <c r="Y948" s="24"/>
    </row>
    <row r="949" spans="2:27" s="239" customFormat="1" ht="20.100000000000001" customHeight="1" thickBot="1">
      <c r="B949" s="241" t="s">
        <v>655</v>
      </c>
      <c r="C949" s="24"/>
      <c r="D949" s="82"/>
      <c r="E949" s="24"/>
      <c r="F949" s="82"/>
      <c r="G949" s="24"/>
      <c r="H949" s="82"/>
      <c r="I949" s="24"/>
      <c r="J949" s="82"/>
      <c r="K949" s="24"/>
      <c r="L949" s="82"/>
      <c r="M949" s="24"/>
      <c r="N949" s="82"/>
      <c r="O949" s="24"/>
      <c r="P949" s="82"/>
      <c r="Q949" s="24"/>
      <c r="R949" s="82"/>
      <c r="S949" s="24"/>
      <c r="T949" s="82"/>
      <c r="U949" s="24"/>
      <c r="V949" s="82"/>
      <c r="W949" s="24"/>
    </row>
    <row r="950" spans="2:27" ht="20.100000000000001" customHeight="1" thickBot="1">
      <c r="B950" s="531" t="s">
        <v>536</v>
      </c>
      <c r="C950" s="532"/>
      <c r="D950" s="532"/>
      <c r="E950" s="532"/>
      <c r="F950" s="532"/>
      <c r="G950" s="532"/>
      <c r="H950" s="532"/>
      <c r="I950" s="532"/>
      <c r="J950" s="532"/>
      <c r="K950" s="532"/>
      <c r="L950" s="532"/>
      <c r="M950" s="532"/>
      <c r="N950" s="532"/>
      <c r="O950" s="532"/>
      <c r="P950" s="532"/>
      <c r="Q950" s="532"/>
      <c r="R950" s="532"/>
      <c r="S950" s="532"/>
      <c r="T950" s="532"/>
      <c r="U950" s="533"/>
      <c r="V950" s="10"/>
      <c r="X950" s="4"/>
    </row>
    <row r="951" spans="2:27" ht="30" customHeight="1" thickBot="1">
      <c r="B951" s="622" t="s">
        <v>581</v>
      </c>
      <c r="C951" s="623"/>
      <c r="D951" s="623"/>
      <c r="E951" s="623"/>
      <c r="F951" s="623"/>
      <c r="G951" s="624"/>
      <c r="H951" s="710" t="s">
        <v>524</v>
      </c>
      <c r="I951" s="710"/>
      <c r="J951" s="710"/>
      <c r="K951" s="710"/>
      <c r="L951" s="710"/>
      <c r="M951" s="710" t="s">
        <v>491</v>
      </c>
      <c r="N951" s="710"/>
      <c r="O951" s="710"/>
      <c r="P951" s="710"/>
      <c r="Q951" s="710"/>
      <c r="R951" s="710"/>
      <c r="S951" s="710"/>
      <c r="T951" s="710"/>
      <c r="U951" s="710"/>
      <c r="X951" s="4"/>
    </row>
    <row r="952" spans="2:27" ht="23.1" customHeight="1">
      <c r="B952" s="737" t="s">
        <v>875</v>
      </c>
      <c r="C952" s="738"/>
      <c r="D952" s="738"/>
      <c r="E952" s="738"/>
      <c r="F952" s="738"/>
      <c r="G952" s="739"/>
      <c r="H952" s="800" t="s">
        <v>1048</v>
      </c>
      <c r="I952" s="801"/>
      <c r="J952" s="801"/>
      <c r="K952" s="801"/>
      <c r="L952" s="802"/>
      <c r="M952" s="737" t="s">
        <v>1111</v>
      </c>
      <c r="N952" s="738"/>
      <c r="O952" s="738"/>
      <c r="P952" s="738"/>
      <c r="Q952" s="739"/>
      <c r="R952" s="839">
        <f>IF('ユーザー別小売(卸)価格試算(税抜)'!R952="","",IF(ISNUMBER('ユーザー別小売(卸)価格試算(税抜)'!R952),IF(入力!$C$30=1,ROUNDDOWN('ユーザー別小売(卸)価格試算(税抜)'!R952*(1+入力!$C$31/100),-入力!$C$29),IF(入力!$C$30=2,ROUNDUP('ユーザー別小売(卸)価格試算(税抜)'!R952*(1+入力!$C$31/100),-入力!$C$29),IF(入力!$C$30=3,ROUND('ユーザー別小売(卸)価格試算(税抜)'!R952*(1+入力!$C$31/100),-入力!$C$29)))),'ユーザー別小売(卸)価格試算(税抜)'!R952))</f>
        <v>47960</v>
      </c>
      <c r="S952" s="840" t="str">
        <f>IF('ユーザー別小売(卸)価格試算(税抜)'!S952="","",IF(ISNUMBER('ユーザー別小売(卸)価格試算(税抜)'!S952),IF(入力!$C$30=1,ROUNDDOWN('ユーザー別小売(卸)価格試算(税抜)'!S952*(1+入力!$C$31/100),-入力!$C$29),IF(入力!$C$30=2,ROUNDUP('ユーザー別小売(卸)価格試算(税抜)'!S952*(1+入力!$C$31/100),-入力!$C$29),IF(入力!$C$30=3,ROUND('ユーザー別小売(卸)価格試算(税抜)'!S952*(1+入力!$C$31/100),-入力!$C$29)))),'ユーザー別小売(卸)価格試算(税抜)'!S952))</f>
        <v/>
      </c>
      <c r="T952" s="840" t="str">
        <f>IF('ユーザー別小売(卸)価格試算(税抜)'!T952="","",IF(ISNUMBER('ユーザー別小売(卸)価格試算(税抜)'!T952),IF(入力!$C$30=1,ROUNDDOWN('ユーザー別小売(卸)価格試算(税抜)'!T952*(1+入力!$C$31/100),-入力!$C$29),IF(入力!$C$30=2,ROUNDUP('ユーザー別小売(卸)価格試算(税抜)'!T952*(1+入力!$C$31/100),-入力!$C$29),IF(入力!$C$30=3,ROUND('ユーザー別小売(卸)価格試算(税抜)'!T952*(1+入力!$C$31/100),-入力!$C$29)))),'ユーザー別小売(卸)価格試算(税抜)'!T952))</f>
        <v/>
      </c>
      <c r="U952" s="841" t="str">
        <f>IF('ユーザー別小売(卸)価格試算(税抜)'!U952="","",IF(ISNUMBER('ユーザー別小売(卸)価格試算(税抜)'!U952),IF(入力!$C$30=1,ROUNDDOWN('ユーザー別小売(卸)価格試算(税抜)'!U952*(1+入力!$C$31/100),-入力!$C$29),IF(入力!$C$30=2,ROUNDUP('ユーザー別小売(卸)価格試算(税抜)'!U952*(1+入力!$C$31/100),-入力!$C$29),IF(入力!$C$30=3,ROUND('ユーザー別小売(卸)価格試算(税抜)'!U952*(1+入力!$C$31/100),-入力!$C$29)))),'ユーザー別小売(卸)価格試算(税抜)'!U952))</f>
        <v/>
      </c>
      <c r="V952" s="83"/>
      <c r="X952" s="4"/>
    </row>
    <row r="953" spans="2:27" ht="23.1" customHeight="1">
      <c r="B953" s="806"/>
      <c r="C953" s="807"/>
      <c r="D953" s="807"/>
      <c r="E953" s="807"/>
      <c r="F953" s="807"/>
      <c r="G953" s="808"/>
      <c r="H953" s="766" t="s">
        <v>874</v>
      </c>
      <c r="I953" s="767"/>
      <c r="J953" s="767"/>
      <c r="K953" s="767"/>
      <c r="L953" s="768"/>
      <c r="M953" s="806"/>
      <c r="N953" s="807"/>
      <c r="O953" s="807"/>
      <c r="P953" s="807"/>
      <c r="Q953" s="808"/>
      <c r="R953" s="827">
        <f>IF('ユーザー別小売(卸)価格試算(税抜)'!R953="","",IF(ISNUMBER('ユーザー別小売(卸)価格試算(税抜)'!R953),IF(入力!$C$30=1,ROUNDDOWN('ユーザー別小売(卸)価格試算(税抜)'!R953*(1+入力!$C$31/100),-入力!$C$29),IF(入力!$C$30=2,ROUNDUP('ユーザー別小売(卸)価格試算(税抜)'!R953*(1+入力!$C$31/100),-入力!$C$29),IF(入力!$C$30=3,ROUND('ユーザー別小売(卸)価格試算(税抜)'!R953*(1+入力!$C$31/100),-入力!$C$29)))),'ユーザー別小売(卸)価格試算(税抜)'!R953))</f>
        <v>68530</v>
      </c>
      <c r="S953" s="828" t="str">
        <f>IF('ユーザー別小売(卸)価格試算(税抜)'!S953="","",IF(ISNUMBER('ユーザー別小売(卸)価格試算(税抜)'!S953),IF(入力!$C$30=1,ROUNDDOWN('ユーザー別小売(卸)価格試算(税抜)'!S953*(1+入力!$C$31/100),-入力!$C$29),IF(入力!$C$30=2,ROUNDUP('ユーザー別小売(卸)価格試算(税抜)'!S953*(1+入力!$C$31/100),-入力!$C$29),IF(入力!$C$30=3,ROUND('ユーザー別小売(卸)価格試算(税抜)'!S953*(1+入力!$C$31/100),-入力!$C$29)))),'ユーザー別小売(卸)価格試算(税抜)'!S953))</f>
        <v/>
      </c>
      <c r="T953" s="828" t="str">
        <f>IF('ユーザー別小売(卸)価格試算(税抜)'!T953="","",IF(ISNUMBER('ユーザー別小売(卸)価格試算(税抜)'!T953),IF(入力!$C$30=1,ROUNDDOWN('ユーザー別小売(卸)価格試算(税抜)'!T953*(1+入力!$C$31/100),-入力!$C$29),IF(入力!$C$30=2,ROUNDUP('ユーザー別小売(卸)価格試算(税抜)'!T953*(1+入力!$C$31/100),-入力!$C$29),IF(入力!$C$30=3,ROUND('ユーザー別小売(卸)価格試算(税抜)'!T953*(1+入力!$C$31/100),-入力!$C$29)))),'ユーザー別小売(卸)価格試算(税抜)'!T953))</f>
        <v/>
      </c>
      <c r="U953" s="829" t="str">
        <f>IF('ユーザー別小売(卸)価格試算(税抜)'!U953="","",IF(ISNUMBER('ユーザー別小売(卸)価格試算(税抜)'!U953),IF(入力!$C$30=1,ROUNDDOWN('ユーザー別小売(卸)価格試算(税抜)'!U953*(1+入力!$C$31/100),-入力!$C$29),IF(入力!$C$30=2,ROUNDUP('ユーザー別小売(卸)価格試算(税抜)'!U953*(1+入力!$C$31/100),-入力!$C$29),IF(入力!$C$30=3,ROUND('ユーザー別小売(卸)価格試算(税抜)'!U953*(1+入力!$C$31/100),-入力!$C$29)))),'ユーザー別小売(卸)価格試算(税抜)'!U953))</f>
        <v/>
      </c>
      <c r="V953" s="83"/>
      <c r="X953" s="4"/>
    </row>
    <row r="954" spans="2:27" ht="23.1" customHeight="1">
      <c r="B954" s="746" t="s">
        <v>886</v>
      </c>
      <c r="C954" s="747"/>
      <c r="D954" s="747"/>
      <c r="E954" s="747"/>
      <c r="F954" s="747"/>
      <c r="G954" s="748"/>
      <c r="H954" s="810" t="s">
        <v>257</v>
      </c>
      <c r="I954" s="811"/>
      <c r="J954" s="811"/>
      <c r="K954" s="811"/>
      <c r="L954" s="812"/>
      <c r="M954" s="842" t="s">
        <v>254</v>
      </c>
      <c r="N954" s="843"/>
      <c r="O954" s="843"/>
      <c r="P954" s="843"/>
      <c r="Q954" s="844"/>
      <c r="R954" s="833">
        <f>IF('ユーザー別小売(卸)価格試算(税抜)'!R954="","",IF(ISNUMBER('ユーザー別小売(卸)価格試算(税抜)'!R954),IF(入力!$C$30=1,ROUNDDOWN('ユーザー別小売(卸)価格試算(税抜)'!R954*(1+入力!$C$31/100),-入力!$C$29),IF(入力!$C$30=2,ROUNDUP('ユーザー別小売(卸)価格試算(税抜)'!R954*(1+入力!$C$31/100),-入力!$C$29),IF(入力!$C$30=3,ROUND('ユーザー別小売(卸)価格試算(税抜)'!R954*(1+入力!$C$31/100),-入力!$C$29)))),'ユーザー別小売(卸)価格試算(税抜)'!R954))</f>
        <v>11990</v>
      </c>
      <c r="S954" s="834" t="str">
        <f>IF('ユーザー別小売(卸)価格試算(税抜)'!S954="","",IF(ISNUMBER('ユーザー別小売(卸)価格試算(税抜)'!S954),IF(入力!$C$30=1,ROUNDDOWN('ユーザー別小売(卸)価格試算(税抜)'!S954*(1+入力!$C$31/100),-入力!$C$29),IF(入力!$C$30=2,ROUNDUP('ユーザー別小売(卸)価格試算(税抜)'!S954*(1+入力!$C$31/100),-入力!$C$29),IF(入力!$C$30=3,ROUND('ユーザー別小売(卸)価格試算(税抜)'!S954*(1+入力!$C$31/100),-入力!$C$29)))),'ユーザー別小売(卸)価格試算(税抜)'!S954))</f>
        <v/>
      </c>
      <c r="T954" s="834" t="str">
        <f>IF('ユーザー別小売(卸)価格試算(税抜)'!T954="","",IF(ISNUMBER('ユーザー別小売(卸)価格試算(税抜)'!T954),IF(入力!$C$30=1,ROUNDDOWN('ユーザー別小売(卸)価格試算(税抜)'!T954*(1+入力!$C$31/100),-入力!$C$29),IF(入力!$C$30=2,ROUNDUP('ユーザー別小売(卸)価格試算(税抜)'!T954*(1+入力!$C$31/100),-入力!$C$29),IF(入力!$C$30=3,ROUND('ユーザー別小売(卸)価格試算(税抜)'!T954*(1+入力!$C$31/100),-入力!$C$29)))),'ユーザー別小売(卸)価格試算(税抜)'!T954))</f>
        <v/>
      </c>
      <c r="U954" s="835" t="str">
        <f>IF('ユーザー別小売(卸)価格試算(税抜)'!U954="","",IF(ISNUMBER('ユーザー別小売(卸)価格試算(税抜)'!U954),IF(入力!$C$30=1,ROUNDDOWN('ユーザー別小売(卸)価格試算(税抜)'!U954*(1+入力!$C$31/100),-入力!$C$29),IF(入力!$C$30=2,ROUNDUP('ユーザー別小売(卸)価格試算(税抜)'!U954*(1+入力!$C$31/100),-入力!$C$29),IF(入力!$C$30=3,ROUND('ユーザー別小売(卸)価格試算(税抜)'!U954*(1+入力!$C$31/100),-入力!$C$29)))),'ユーザー別小売(卸)価格試算(税抜)'!U954))</f>
        <v/>
      </c>
      <c r="V954" s="83"/>
      <c r="X954" s="4"/>
    </row>
    <row r="955" spans="2:27" ht="23.1" customHeight="1">
      <c r="B955" s="746"/>
      <c r="C955" s="747"/>
      <c r="D955" s="747"/>
      <c r="E955" s="747"/>
      <c r="F955" s="747"/>
      <c r="G955" s="748"/>
      <c r="H955" s="787" t="s">
        <v>256</v>
      </c>
      <c r="I955" s="758"/>
      <c r="J955" s="758"/>
      <c r="K955" s="758"/>
      <c r="L955" s="759"/>
      <c r="M955" s="806"/>
      <c r="N955" s="807"/>
      <c r="O955" s="807"/>
      <c r="P955" s="807"/>
      <c r="Q955" s="808"/>
      <c r="R955" s="827">
        <f>IF('ユーザー別小売(卸)価格試算(税抜)'!R955="","",IF(ISNUMBER('ユーザー別小売(卸)価格試算(税抜)'!R955),IF(入力!$C$30=1,ROUNDDOWN('ユーザー別小売(卸)価格試算(税抜)'!R955*(1+入力!$C$31/100),-入力!$C$29),IF(入力!$C$30=2,ROUNDUP('ユーザー別小売(卸)価格試算(税抜)'!R955*(1+入力!$C$31/100),-入力!$C$29),IF(入力!$C$30=3,ROUND('ユーザー別小売(卸)価格試算(税抜)'!R955*(1+入力!$C$31/100),-入力!$C$29)))),'ユーザー別小売(卸)価格試算(税抜)'!R955))</f>
        <v>16830</v>
      </c>
      <c r="S955" s="828" t="str">
        <f>IF('ユーザー別小売(卸)価格試算(税抜)'!S955="","",IF(ISNUMBER('ユーザー別小売(卸)価格試算(税抜)'!S955),IF(入力!$C$30=1,ROUNDDOWN('ユーザー別小売(卸)価格試算(税抜)'!S955*(1+入力!$C$31/100),-入力!$C$29),IF(入力!$C$30=2,ROUNDUP('ユーザー別小売(卸)価格試算(税抜)'!S955*(1+入力!$C$31/100),-入力!$C$29),IF(入力!$C$30=3,ROUND('ユーザー別小売(卸)価格試算(税抜)'!S955*(1+入力!$C$31/100),-入力!$C$29)))),'ユーザー別小売(卸)価格試算(税抜)'!S955))</f>
        <v/>
      </c>
      <c r="T955" s="828" t="str">
        <f>IF('ユーザー別小売(卸)価格試算(税抜)'!T955="","",IF(ISNUMBER('ユーザー別小売(卸)価格試算(税抜)'!T955),IF(入力!$C$30=1,ROUNDDOWN('ユーザー別小売(卸)価格試算(税抜)'!T955*(1+入力!$C$31/100),-入力!$C$29),IF(入力!$C$30=2,ROUNDUP('ユーザー別小売(卸)価格試算(税抜)'!T955*(1+入力!$C$31/100),-入力!$C$29),IF(入力!$C$30=3,ROUND('ユーザー別小売(卸)価格試算(税抜)'!T955*(1+入力!$C$31/100),-入力!$C$29)))),'ユーザー別小売(卸)価格試算(税抜)'!T955))</f>
        <v/>
      </c>
      <c r="U955" s="829" t="str">
        <f>IF('ユーザー別小売(卸)価格試算(税抜)'!U955="","",IF(ISNUMBER('ユーザー別小売(卸)価格試算(税抜)'!U955),IF(入力!$C$30=1,ROUNDDOWN('ユーザー別小売(卸)価格試算(税抜)'!U955*(1+入力!$C$31/100),-入力!$C$29),IF(入力!$C$30=2,ROUNDUP('ユーザー別小売(卸)価格試算(税抜)'!U955*(1+入力!$C$31/100),-入力!$C$29),IF(入力!$C$30=3,ROUND('ユーザー別小売(卸)価格試算(税抜)'!U955*(1+入力!$C$31/100),-入力!$C$29)))),'ユーザー別小売(卸)価格試算(税抜)'!U955))</f>
        <v/>
      </c>
      <c r="V955" s="83"/>
      <c r="X955" s="4"/>
    </row>
    <row r="956" spans="2:27" ht="23.1" customHeight="1">
      <c r="B956" s="746" t="s">
        <v>1046</v>
      </c>
      <c r="C956" s="747"/>
      <c r="D956" s="747"/>
      <c r="E956" s="747"/>
      <c r="F956" s="747"/>
      <c r="G956" s="748"/>
      <c r="H956" s="810" t="s">
        <v>1067</v>
      </c>
      <c r="I956" s="811"/>
      <c r="J956" s="811"/>
      <c r="K956" s="811"/>
      <c r="L956" s="812"/>
      <c r="M956" s="842" t="s">
        <v>1049</v>
      </c>
      <c r="N956" s="843"/>
      <c r="O956" s="843"/>
      <c r="P956" s="843"/>
      <c r="Q956" s="844"/>
      <c r="R956" s="833">
        <f>IF('ユーザー別小売(卸)価格試算(税抜)'!R956="","",IF(ISNUMBER('ユーザー別小売(卸)価格試算(税抜)'!R956),IF(入力!$C$30=1,ROUNDDOWN('ユーザー別小売(卸)価格試算(税抜)'!R956*(1+入力!$C$31/100),-入力!$C$29),IF(入力!$C$30=2,ROUNDUP('ユーザー別小売(卸)価格試算(税抜)'!R956*(1+入力!$C$31/100),-入力!$C$29),IF(入力!$C$30=3,ROUND('ユーザー別小売(卸)価格試算(税抜)'!R956*(1+入力!$C$31/100),-入力!$C$29)))),'ユーザー別小売(卸)価格試算(税抜)'!R956))</f>
        <v>81620</v>
      </c>
      <c r="S956" s="834" t="str">
        <f>IF('ユーザー別小売(卸)価格試算(税抜)'!S956="","",IF(ISNUMBER('ユーザー別小売(卸)価格試算(税抜)'!S956),IF(入力!$C$30=1,ROUNDDOWN('ユーザー別小売(卸)価格試算(税抜)'!S956*(1+入力!$C$31/100),-入力!$C$29),IF(入力!$C$30=2,ROUNDUP('ユーザー別小売(卸)価格試算(税抜)'!S956*(1+入力!$C$31/100),-入力!$C$29),IF(入力!$C$30=3,ROUND('ユーザー別小売(卸)価格試算(税抜)'!S956*(1+入力!$C$31/100),-入力!$C$29)))),'ユーザー別小売(卸)価格試算(税抜)'!S956))</f>
        <v/>
      </c>
      <c r="T956" s="834" t="str">
        <f>IF('ユーザー別小売(卸)価格試算(税抜)'!T956="","",IF(ISNUMBER('ユーザー別小売(卸)価格試算(税抜)'!T956),IF(入力!$C$30=1,ROUNDDOWN('ユーザー別小売(卸)価格試算(税抜)'!T956*(1+入力!$C$31/100),-入力!$C$29),IF(入力!$C$30=2,ROUNDUP('ユーザー別小売(卸)価格試算(税抜)'!T956*(1+入力!$C$31/100),-入力!$C$29),IF(入力!$C$30=3,ROUND('ユーザー別小売(卸)価格試算(税抜)'!T956*(1+入力!$C$31/100),-入力!$C$29)))),'ユーザー別小売(卸)価格試算(税抜)'!T956))</f>
        <v/>
      </c>
      <c r="U956" s="835" t="str">
        <f>IF('ユーザー別小売(卸)価格試算(税抜)'!U956="","",IF(ISNUMBER('ユーザー別小売(卸)価格試算(税抜)'!U956),IF(入力!$C$30=1,ROUNDDOWN('ユーザー別小売(卸)価格試算(税抜)'!U956*(1+入力!$C$31/100),-入力!$C$29),IF(入力!$C$30=2,ROUNDUP('ユーザー別小売(卸)価格試算(税抜)'!U956*(1+入力!$C$31/100),-入力!$C$29),IF(入力!$C$30=3,ROUND('ユーザー別小売(卸)価格試算(税抜)'!U956*(1+入力!$C$31/100),-入力!$C$29)))),'ユーザー別小売(卸)価格試算(税抜)'!U956))</f>
        <v/>
      </c>
      <c r="V956" s="83"/>
      <c r="X956" s="4"/>
    </row>
    <row r="957" spans="2:27" ht="23.1" customHeight="1">
      <c r="B957" s="746"/>
      <c r="C957" s="747"/>
      <c r="D957" s="747"/>
      <c r="E957" s="747"/>
      <c r="F957" s="747"/>
      <c r="G957" s="748"/>
      <c r="H957" s="787" t="s">
        <v>1068</v>
      </c>
      <c r="I957" s="758"/>
      <c r="J957" s="758"/>
      <c r="K957" s="758"/>
      <c r="L957" s="759"/>
      <c r="M957" s="806"/>
      <c r="N957" s="807"/>
      <c r="O957" s="807"/>
      <c r="P957" s="807"/>
      <c r="Q957" s="808"/>
      <c r="R957" s="827">
        <f>IF('ユーザー別小売(卸)価格試算(税抜)'!R957="","",IF(ISNUMBER('ユーザー別小売(卸)価格試算(税抜)'!R957),IF(入力!$C$30=1,ROUNDDOWN('ユーザー別小売(卸)価格試算(税抜)'!R957*(1+入力!$C$31/100),-入力!$C$29),IF(入力!$C$30=2,ROUNDUP('ユーザー別小売(卸)価格試算(税抜)'!R957*(1+入力!$C$31/100),-入力!$C$29),IF(入力!$C$30=3,ROUND('ユーザー別小売(卸)価格試算(税抜)'!R957*(1+入力!$C$31/100),-入力!$C$29)))),'ユーザー別小売(卸)価格試算(税抜)'!R957))</f>
        <v>68420</v>
      </c>
      <c r="S957" s="828" t="str">
        <f>IF('ユーザー別小売(卸)価格試算(税抜)'!S957="","",IF(ISNUMBER('ユーザー別小売(卸)価格試算(税抜)'!S957),IF(入力!$C$30=1,ROUNDDOWN('ユーザー別小売(卸)価格試算(税抜)'!S957*(1+入力!$C$31/100),-入力!$C$29),IF(入力!$C$30=2,ROUNDUP('ユーザー別小売(卸)価格試算(税抜)'!S957*(1+入力!$C$31/100),-入力!$C$29),IF(入力!$C$30=3,ROUND('ユーザー別小売(卸)価格試算(税抜)'!S957*(1+入力!$C$31/100),-入力!$C$29)))),'ユーザー別小売(卸)価格試算(税抜)'!S957))</f>
        <v/>
      </c>
      <c r="T957" s="828" t="str">
        <f>IF('ユーザー別小売(卸)価格試算(税抜)'!T957="","",IF(ISNUMBER('ユーザー別小売(卸)価格試算(税抜)'!T957),IF(入力!$C$30=1,ROUNDDOWN('ユーザー別小売(卸)価格試算(税抜)'!T957*(1+入力!$C$31/100),-入力!$C$29),IF(入力!$C$30=2,ROUNDUP('ユーザー別小売(卸)価格試算(税抜)'!T957*(1+入力!$C$31/100),-入力!$C$29),IF(入力!$C$30=3,ROUND('ユーザー別小売(卸)価格試算(税抜)'!T957*(1+入力!$C$31/100),-入力!$C$29)))),'ユーザー別小売(卸)価格試算(税抜)'!T957))</f>
        <v/>
      </c>
      <c r="U957" s="829" t="str">
        <f>IF('ユーザー別小売(卸)価格試算(税抜)'!U957="","",IF(ISNUMBER('ユーザー別小売(卸)価格試算(税抜)'!U957),IF(入力!$C$30=1,ROUNDDOWN('ユーザー別小売(卸)価格試算(税抜)'!U957*(1+入力!$C$31/100),-入力!$C$29),IF(入力!$C$30=2,ROUNDUP('ユーザー別小売(卸)価格試算(税抜)'!U957*(1+入力!$C$31/100),-入力!$C$29),IF(入力!$C$30=3,ROUND('ユーザー別小売(卸)価格試算(税抜)'!U957*(1+入力!$C$31/100),-入力!$C$29)))),'ユーザー別小売(卸)価格試算(税抜)'!U957))</f>
        <v/>
      </c>
      <c r="V957" s="83"/>
      <c r="X957" s="4"/>
    </row>
    <row r="958" spans="2:27" ht="23.1" customHeight="1">
      <c r="B958" s="746" t="s">
        <v>1047</v>
      </c>
      <c r="C958" s="747"/>
      <c r="D958" s="747"/>
      <c r="E958" s="747"/>
      <c r="F958" s="747"/>
      <c r="G958" s="748"/>
      <c r="H958" s="746" t="s">
        <v>259</v>
      </c>
      <c r="I958" s="747"/>
      <c r="J958" s="747"/>
      <c r="K958" s="747"/>
      <c r="L958" s="748"/>
      <c r="M958" s="746" t="s">
        <v>253</v>
      </c>
      <c r="N958" s="747"/>
      <c r="O958" s="747"/>
      <c r="P958" s="747"/>
      <c r="Q958" s="748"/>
      <c r="R958" s="848">
        <f>IF('ユーザー別小売(卸)価格試算(税抜)'!R958="","",IF(ISNUMBER('ユーザー別小売(卸)価格試算(税抜)'!R958),IF(入力!$C$30=1,ROUNDDOWN('ユーザー別小売(卸)価格試算(税抜)'!R958*(1+入力!$C$31/100),-入力!$C$29),IF(入力!$C$30=2,ROUNDUP('ユーザー別小売(卸)価格試算(税抜)'!R958*(1+入力!$C$31/100),-入力!$C$29),IF(入力!$C$30=3,ROUND('ユーザー別小売(卸)価格試算(税抜)'!R958*(1+入力!$C$31/100),-入力!$C$29)))),'ユーザー別小売(卸)価格試算(税抜)'!R958))</f>
        <v>35310</v>
      </c>
      <c r="S958" s="849" t="str">
        <f>IF('ユーザー別小売(卸)価格試算(税抜)'!S958="","",IF(ISNUMBER('ユーザー別小売(卸)価格試算(税抜)'!S958),IF(入力!$C$30=1,ROUNDDOWN('ユーザー別小売(卸)価格試算(税抜)'!S958*(1+入力!$C$31/100),-入力!$C$29),IF(入力!$C$30=2,ROUNDUP('ユーザー別小売(卸)価格試算(税抜)'!S958*(1+入力!$C$31/100),-入力!$C$29),IF(入力!$C$30=3,ROUND('ユーザー別小売(卸)価格試算(税抜)'!S958*(1+入力!$C$31/100),-入力!$C$29)))),'ユーザー別小売(卸)価格試算(税抜)'!S958))</f>
        <v/>
      </c>
      <c r="T958" s="849" t="str">
        <f>IF('ユーザー別小売(卸)価格試算(税抜)'!T958="","",IF(ISNUMBER('ユーザー別小売(卸)価格試算(税抜)'!T958),IF(入力!$C$30=1,ROUNDDOWN('ユーザー別小売(卸)価格試算(税抜)'!T958*(1+入力!$C$31/100),-入力!$C$29),IF(入力!$C$30=2,ROUNDUP('ユーザー別小売(卸)価格試算(税抜)'!T958*(1+入力!$C$31/100),-入力!$C$29),IF(入力!$C$30=3,ROUND('ユーザー別小売(卸)価格試算(税抜)'!T958*(1+入力!$C$31/100),-入力!$C$29)))),'ユーザー別小売(卸)価格試算(税抜)'!T958))</f>
        <v/>
      </c>
      <c r="U958" s="850" t="str">
        <f>IF('ユーザー別小売(卸)価格試算(税抜)'!U958="","",IF(ISNUMBER('ユーザー別小売(卸)価格試算(税抜)'!U958),IF(入力!$C$30=1,ROUNDDOWN('ユーザー別小売(卸)価格試算(税抜)'!U958*(1+入力!$C$31/100),-入力!$C$29),IF(入力!$C$30=2,ROUNDUP('ユーザー別小売(卸)価格試算(税抜)'!U958*(1+入力!$C$31/100),-入力!$C$29),IF(入力!$C$30=3,ROUND('ユーザー別小売(卸)価格試算(税抜)'!U958*(1+入力!$C$31/100),-入力!$C$29)))),'ユーザー別小売(卸)価格試算(税抜)'!U958))</f>
        <v/>
      </c>
      <c r="V958" s="83"/>
      <c r="X958" s="4"/>
    </row>
    <row r="959" spans="2:27" ht="23.1" customHeight="1">
      <c r="B959" s="746" t="s">
        <v>1158</v>
      </c>
      <c r="C959" s="747"/>
      <c r="D959" s="747"/>
      <c r="E959" s="747"/>
      <c r="F959" s="747"/>
      <c r="G959" s="748"/>
      <c r="H959" s="746" t="s">
        <v>748</v>
      </c>
      <c r="I959" s="747"/>
      <c r="J959" s="747"/>
      <c r="K959" s="747"/>
      <c r="L959" s="748"/>
      <c r="M959" s="746" t="s">
        <v>254</v>
      </c>
      <c r="N959" s="747"/>
      <c r="O959" s="747"/>
      <c r="P959" s="747"/>
      <c r="Q959" s="748"/>
      <c r="R959" s="848">
        <f>IF('ユーザー別小売(卸)価格試算(税抜)'!R959="","",IF(ISNUMBER('ユーザー別小売(卸)価格試算(税抜)'!R959),IF(入力!$C$30=1,ROUNDDOWN('ユーザー別小売(卸)価格試算(税抜)'!R959*(1+入力!$C$31/100),-入力!$C$29),IF(入力!$C$30=2,ROUNDUP('ユーザー別小売(卸)価格試算(税抜)'!R959*(1+入力!$C$31/100),-入力!$C$29),IF(入力!$C$30=3,ROUND('ユーザー別小売(卸)価格試算(税抜)'!R959*(1+入力!$C$31/100),-入力!$C$29)))),'ユーザー別小売(卸)価格試算(税抜)'!R959))</f>
        <v>18040</v>
      </c>
      <c r="S959" s="849" t="str">
        <f>IF('ユーザー別小売(卸)価格試算(税抜)'!S959="","",IF(ISNUMBER('ユーザー別小売(卸)価格試算(税抜)'!S959),IF(入力!$C$30=1,ROUNDDOWN('ユーザー別小売(卸)価格試算(税抜)'!S959*(1+入力!$C$31/100),-入力!$C$29),IF(入力!$C$30=2,ROUNDUP('ユーザー別小売(卸)価格試算(税抜)'!S959*(1+入力!$C$31/100),-入力!$C$29),IF(入力!$C$30=3,ROUND('ユーザー別小売(卸)価格試算(税抜)'!S959*(1+入力!$C$31/100),-入力!$C$29)))),'ユーザー別小売(卸)価格試算(税抜)'!S959))</f>
        <v/>
      </c>
      <c r="T959" s="849" t="str">
        <f>IF('ユーザー別小売(卸)価格試算(税抜)'!T959="","",IF(ISNUMBER('ユーザー別小売(卸)価格試算(税抜)'!T959),IF(入力!$C$30=1,ROUNDDOWN('ユーザー別小売(卸)価格試算(税抜)'!T959*(1+入力!$C$31/100),-入力!$C$29),IF(入力!$C$30=2,ROUNDUP('ユーザー別小売(卸)価格試算(税抜)'!T959*(1+入力!$C$31/100),-入力!$C$29),IF(入力!$C$30=3,ROUND('ユーザー別小売(卸)価格試算(税抜)'!T959*(1+入力!$C$31/100),-入力!$C$29)))),'ユーザー別小売(卸)価格試算(税抜)'!T959))</f>
        <v/>
      </c>
      <c r="U959" s="850" t="str">
        <f>IF('ユーザー別小売(卸)価格試算(税抜)'!U959="","",IF(ISNUMBER('ユーザー別小売(卸)価格試算(税抜)'!U959),IF(入力!$C$30=1,ROUNDDOWN('ユーザー別小売(卸)価格試算(税抜)'!U959*(1+入力!$C$31/100),-入力!$C$29),IF(入力!$C$30=2,ROUNDUP('ユーザー別小売(卸)価格試算(税抜)'!U959*(1+入力!$C$31/100),-入力!$C$29),IF(入力!$C$30=3,ROUND('ユーザー別小売(卸)価格試算(税抜)'!U959*(1+入力!$C$31/100),-入力!$C$29)))),'ユーザー別小売(卸)価格試算(税抜)'!U959))</f>
        <v/>
      </c>
      <c r="V959" s="83"/>
      <c r="X959" s="4"/>
    </row>
    <row r="960" spans="2:27" ht="23.1" customHeight="1">
      <c r="B960" s="842" t="s">
        <v>591</v>
      </c>
      <c r="C960" s="843"/>
      <c r="D960" s="843"/>
      <c r="E960" s="843"/>
      <c r="F960" s="843"/>
      <c r="G960" s="844"/>
      <c r="H960" s="830" t="s">
        <v>679</v>
      </c>
      <c r="I960" s="831"/>
      <c r="J960" s="831"/>
      <c r="K960" s="831"/>
      <c r="L960" s="832"/>
      <c r="M960" s="830" t="s">
        <v>1050</v>
      </c>
      <c r="N960" s="831"/>
      <c r="O960" s="831"/>
      <c r="P960" s="831"/>
      <c r="Q960" s="832"/>
      <c r="R960" s="833">
        <f>IF('ユーザー別小売(卸)価格試算(税抜)'!R960="","",IF(ISNUMBER('ユーザー別小売(卸)価格試算(税抜)'!R960),IF(入力!$C$30=1,ROUNDDOWN('ユーザー別小売(卸)価格試算(税抜)'!R960*(1+入力!$C$31/100),-入力!$C$29),IF(入力!$C$30=2,ROUNDUP('ユーザー別小売(卸)価格試算(税抜)'!R960*(1+入力!$C$31/100),-入力!$C$29),IF(入力!$C$30=3,ROUND('ユーザー別小売(卸)価格試算(税抜)'!R960*(1+入力!$C$31/100),-入力!$C$29)))),'ユーザー別小売(卸)価格試算(税抜)'!R960))</f>
        <v>26400</v>
      </c>
      <c r="S960" s="834" t="str">
        <f>IF('ユーザー別小売(卸)価格試算(税抜)'!S960="","",IF(ISNUMBER('ユーザー別小売(卸)価格試算(税抜)'!S960),IF(入力!$C$30=1,ROUNDDOWN('ユーザー別小売(卸)価格試算(税抜)'!S960*(1+入力!$C$31/100),-入力!$C$29),IF(入力!$C$30=2,ROUNDUP('ユーザー別小売(卸)価格試算(税抜)'!S960*(1+入力!$C$31/100),-入力!$C$29),IF(入力!$C$30=3,ROUND('ユーザー別小売(卸)価格試算(税抜)'!S960*(1+入力!$C$31/100),-入力!$C$29)))),'ユーザー別小売(卸)価格試算(税抜)'!S960))</f>
        <v/>
      </c>
      <c r="T960" s="834" t="str">
        <f>IF('ユーザー別小売(卸)価格試算(税抜)'!T960="","",IF(ISNUMBER('ユーザー別小売(卸)価格試算(税抜)'!T960),IF(入力!$C$30=1,ROUNDDOWN('ユーザー別小売(卸)価格試算(税抜)'!T960*(1+入力!$C$31/100),-入力!$C$29),IF(入力!$C$30=2,ROUNDUP('ユーザー別小売(卸)価格試算(税抜)'!T960*(1+入力!$C$31/100),-入力!$C$29),IF(入力!$C$30=3,ROUND('ユーザー別小売(卸)価格試算(税抜)'!T960*(1+入力!$C$31/100),-入力!$C$29)))),'ユーザー別小売(卸)価格試算(税抜)'!T960))</f>
        <v/>
      </c>
      <c r="U960" s="835" t="str">
        <f>IF('ユーザー別小売(卸)価格試算(税抜)'!U960="","",IF(ISNUMBER('ユーザー別小売(卸)価格試算(税抜)'!U960),IF(入力!$C$30=1,ROUNDDOWN('ユーザー別小売(卸)価格試算(税抜)'!U960*(1+入力!$C$31/100),-入力!$C$29),IF(入力!$C$30=2,ROUNDUP('ユーザー別小売(卸)価格試算(税抜)'!U960*(1+入力!$C$31/100),-入力!$C$29),IF(入力!$C$30=3,ROUND('ユーザー別小売(卸)価格試算(税抜)'!U960*(1+入力!$C$31/100),-入力!$C$29)))),'ユーザー別小売(卸)価格試算(税抜)'!U960))</f>
        <v/>
      </c>
      <c r="V960" s="83"/>
      <c r="X960" s="4"/>
    </row>
    <row r="961" spans="2:24" ht="23.1" customHeight="1">
      <c r="B961" s="806"/>
      <c r="C961" s="807"/>
      <c r="D961" s="807"/>
      <c r="E961" s="807"/>
      <c r="F961" s="807"/>
      <c r="G961" s="808"/>
      <c r="H961" s="806"/>
      <c r="I961" s="807"/>
      <c r="J961" s="807"/>
      <c r="K961" s="807"/>
      <c r="L961" s="808"/>
      <c r="M961" s="806"/>
      <c r="N961" s="807"/>
      <c r="O961" s="807"/>
      <c r="P961" s="807"/>
      <c r="Q961" s="808"/>
      <c r="R961" s="827">
        <f>IF('ユーザー別小売(卸)価格試算(税抜)'!R961="","",IF(ISNUMBER('ユーザー別小売(卸)価格試算(税抜)'!R961),IF(入力!$C$30=1,ROUNDDOWN('ユーザー別小売(卸)価格試算(税抜)'!R961*(1+入力!$C$31/100),-入力!$C$29),IF(入力!$C$30=2,ROUNDUP('ユーザー別小売(卸)価格試算(税抜)'!R961*(1+入力!$C$31/100),-入力!$C$29),IF(入力!$C$30=3,ROUND('ユーザー別小売(卸)価格試算(税抜)'!R961*(1+入力!$C$31/100),-入力!$C$29)))),'ユーザー別小売(卸)価格試算(税抜)'!R961))</f>
        <v>26400</v>
      </c>
      <c r="S961" s="828" t="str">
        <f>IF('ユーザー別小売(卸)価格試算(税抜)'!S961="","",IF(ISNUMBER('ユーザー別小売(卸)価格試算(税抜)'!S961),IF(入力!$C$30=1,ROUNDDOWN('ユーザー別小売(卸)価格試算(税抜)'!S961*(1+入力!$C$31/100),-入力!$C$29),IF(入力!$C$30=2,ROUNDUP('ユーザー別小売(卸)価格試算(税抜)'!S961*(1+入力!$C$31/100),-入力!$C$29),IF(入力!$C$30=3,ROUND('ユーザー別小売(卸)価格試算(税抜)'!S961*(1+入力!$C$31/100),-入力!$C$29)))),'ユーザー別小売(卸)価格試算(税抜)'!S961))</f>
        <v/>
      </c>
      <c r="T961" s="828" t="str">
        <f>IF('ユーザー別小売(卸)価格試算(税抜)'!T961="","",IF(ISNUMBER('ユーザー別小売(卸)価格試算(税抜)'!T961),IF(入力!$C$30=1,ROUNDDOWN('ユーザー別小売(卸)価格試算(税抜)'!T961*(1+入力!$C$31/100),-入力!$C$29),IF(入力!$C$30=2,ROUNDUP('ユーザー別小売(卸)価格試算(税抜)'!T961*(1+入力!$C$31/100),-入力!$C$29),IF(入力!$C$30=3,ROUND('ユーザー別小売(卸)価格試算(税抜)'!T961*(1+入力!$C$31/100),-入力!$C$29)))),'ユーザー別小売(卸)価格試算(税抜)'!T961))</f>
        <v/>
      </c>
      <c r="U961" s="829" t="str">
        <f>IF('ユーザー別小売(卸)価格試算(税抜)'!U961="","",IF(ISNUMBER('ユーザー別小売(卸)価格試算(税抜)'!U961),IF(入力!$C$30=1,ROUNDDOWN('ユーザー別小売(卸)価格試算(税抜)'!U961*(1+入力!$C$31/100),-入力!$C$29),IF(入力!$C$30=2,ROUNDUP('ユーザー別小売(卸)価格試算(税抜)'!U961*(1+入力!$C$31/100),-入力!$C$29),IF(入力!$C$30=3,ROUND('ユーザー別小売(卸)価格試算(税抜)'!U961*(1+入力!$C$31/100),-入力!$C$29)))),'ユーザー別小売(卸)価格試算(税抜)'!U961))</f>
        <v/>
      </c>
      <c r="V961" s="83"/>
      <c r="X961" s="4"/>
    </row>
    <row r="962" spans="2:24" ht="23.1" customHeight="1">
      <c r="B962" s="285" t="s">
        <v>592</v>
      </c>
      <c r="C962" s="286"/>
      <c r="D962" s="286"/>
      <c r="E962" s="286"/>
      <c r="F962" s="286"/>
      <c r="G962" s="287"/>
      <c r="H962" s="810" t="s">
        <v>542</v>
      </c>
      <c r="I962" s="811"/>
      <c r="J962" s="811"/>
      <c r="K962" s="811"/>
      <c r="L962" s="812"/>
      <c r="M962" s="810" t="s">
        <v>254</v>
      </c>
      <c r="N962" s="811"/>
      <c r="O962" s="811"/>
      <c r="P962" s="811"/>
      <c r="Q962" s="812"/>
      <c r="R962" s="848">
        <f>IF('ユーザー別小売(卸)価格試算(税抜)'!R962="","",IF(ISNUMBER('ユーザー別小売(卸)価格試算(税抜)'!R962),IF(入力!$C$30=1,ROUNDDOWN('ユーザー別小売(卸)価格試算(税抜)'!R962*(1+入力!$C$31/100),-入力!$C$29),IF(入力!$C$30=2,ROUNDUP('ユーザー別小売(卸)価格試算(税抜)'!R962*(1+入力!$C$31/100),-入力!$C$29),IF(入力!$C$30=3,ROUND('ユーザー別小売(卸)価格試算(税抜)'!R962*(1+入力!$C$31/100),-入力!$C$29)))),'ユーザー別小売(卸)価格試算(税抜)'!R962))</f>
        <v>23320</v>
      </c>
      <c r="S962" s="849" t="str">
        <f>IF('ユーザー別小売(卸)価格試算(税抜)'!S962="","",IF(ISNUMBER('ユーザー別小売(卸)価格試算(税抜)'!S962),IF(入力!$C$30=1,ROUNDDOWN('ユーザー別小売(卸)価格試算(税抜)'!S962*(1+入力!$C$31/100),-入力!$C$29),IF(入力!$C$30=2,ROUNDUP('ユーザー別小売(卸)価格試算(税抜)'!S962*(1+入力!$C$31/100),-入力!$C$29),IF(入力!$C$30=3,ROUND('ユーザー別小売(卸)価格試算(税抜)'!S962*(1+入力!$C$31/100),-入力!$C$29)))),'ユーザー別小売(卸)価格試算(税抜)'!S962))</f>
        <v/>
      </c>
      <c r="T962" s="849" t="str">
        <f>IF('ユーザー別小売(卸)価格試算(税抜)'!T962="","",IF(ISNUMBER('ユーザー別小売(卸)価格試算(税抜)'!T962),IF(入力!$C$30=1,ROUNDDOWN('ユーザー別小売(卸)価格試算(税抜)'!T962*(1+入力!$C$31/100),-入力!$C$29),IF(入力!$C$30=2,ROUNDUP('ユーザー別小売(卸)価格試算(税抜)'!T962*(1+入力!$C$31/100),-入力!$C$29),IF(入力!$C$30=3,ROUND('ユーザー別小売(卸)価格試算(税抜)'!T962*(1+入力!$C$31/100),-入力!$C$29)))),'ユーザー別小売(卸)価格試算(税抜)'!T962))</f>
        <v/>
      </c>
      <c r="U962" s="850" t="str">
        <f>IF('ユーザー別小売(卸)価格試算(税抜)'!U962="","",IF(ISNUMBER('ユーザー別小売(卸)価格試算(税抜)'!U962),IF(入力!$C$30=1,ROUNDDOWN('ユーザー別小売(卸)価格試算(税抜)'!U962*(1+入力!$C$31/100),-入力!$C$29),IF(入力!$C$30=2,ROUNDUP('ユーザー別小売(卸)価格試算(税抜)'!U962*(1+入力!$C$31/100),-入力!$C$29),IF(入力!$C$30=3,ROUND('ユーザー別小売(卸)価格試算(税抜)'!U962*(1+入力!$C$31/100),-入力!$C$29)))),'ユーザー別小売(卸)価格試算(税抜)'!U962))</f>
        <v/>
      </c>
      <c r="V962" s="83"/>
      <c r="X962" s="4"/>
    </row>
    <row r="963" spans="2:24" ht="23.1" customHeight="1">
      <c r="B963" s="842" t="s">
        <v>544</v>
      </c>
      <c r="C963" s="843"/>
      <c r="D963" s="843"/>
      <c r="E963" s="843"/>
      <c r="F963" s="843"/>
      <c r="G963" s="844"/>
      <c r="H963" s="842" t="s">
        <v>749</v>
      </c>
      <c r="I963" s="843"/>
      <c r="J963" s="843"/>
      <c r="K963" s="843"/>
      <c r="L963" s="844"/>
      <c r="M963" s="810" t="s">
        <v>389</v>
      </c>
      <c r="N963" s="811"/>
      <c r="O963" s="811"/>
      <c r="P963" s="811"/>
      <c r="Q963" s="812"/>
      <c r="R963" s="833">
        <f>IF('ユーザー別小売(卸)価格試算(税抜)'!R963="","",IF(ISNUMBER('ユーザー別小売(卸)価格試算(税抜)'!R963),IF(入力!$C$30=1,ROUNDDOWN('ユーザー別小売(卸)価格試算(税抜)'!R963*(1+入力!$C$31/100),-入力!$C$29),IF(入力!$C$30=2,ROUNDUP('ユーザー別小売(卸)価格試算(税抜)'!R963*(1+入力!$C$31/100),-入力!$C$29),IF(入力!$C$30=3,ROUND('ユーザー別小売(卸)価格試算(税抜)'!R963*(1+入力!$C$31/100),-入力!$C$29)))),'ユーザー別小売(卸)価格試算(税抜)'!R963))</f>
        <v>74580</v>
      </c>
      <c r="S963" s="834" t="str">
        <f>IF('ユーザー別小売(卸)価格試算(税抜)'!S963="","",IF(ISNUMBER('ユーザー別小売(卸)価格試算(税抜)'!S963),IF(入力!$C$30=1,ROUNDDOWN('ユーザー別小売(卸)価格試算(税抜)'!S963*(1+入力!$C$31/100),-入力!$C$29),IF(入力!$C$30=2,ROUNDUP('ユーザー別小売(卸)価格試算(税抜)'!S963*(1+入力!$C$31/100),-入力!$C$29),IF(入力!$C$30=3,ROUND('ユーザー別小売(卸)価格試算(税抜)'!S963*(1+入力!$C$31/100),-入力!$C$29)))),'ユーザー別小売(卸)価格試算(税抜)'!S963))</f>
        <v/>
      </c>
      <c r="T963" s="834" t="str">
        <f>IF('ユーザー別小売(卸)価格試算(税抜)'!T963="","",IF(ISNUMBER('ユーザー別小売(卸)価格試算(税抜)'!T963),IF(入力!$C$30=1,ROUNDDOWN('ユーザー別小売(卸)価格試算(税抜)'!T963*(1+入力!$C$31/100),-入力!$C$29),IF(入力!$C$30=2,ROUNDUP('ユーザー別小売(卸)価格試算(税抜)'!T963*(1+入力!$C$31/100),-入力!$C$29),IF(入力!$C$30=3,ROUND('ユーザー別小売(卸)価格試算(税抜)'!T963*(1+入力!$C$31/100),-入力!$C$29)))),'ユーザー別小売(卸)価格試算(税抜)'!T963))</f>
        <v/>
      </c>
      <c r="U963" s="835" t="str">
        <f>IF('ユーザー別小売(卸)価格試算(税抜)'!U963="","",IF(ISNUMBER('ユーザー別小売(卸)価格試算(税抜)'!U963),IF(入力!$C$30=1,ROUNDDOWN('ユーザー別小売(卸)価格試算(税抜)'!U963*(1+入力!$C$31/100),-入力!$C$29),IF(入力!$C$30=2,ROUNDUP('ユーザー別小売(卸)価格試算(税抜)'!U963*(1+入力!$C$31/100),-入力!$C$29),IF(入力!$C$30=3,ROUND('ユーザー別小売(卸)価格試算(税抜)'!U963*(1+入力!$C$31/100),-入力!$C$29)))),'ユーザー別小売(卸)価格試算(税抜)'!U963))</f>
        <v/>
      </c>
      <c r="V963" s="83"/>
      <c r="X963" s="4"/>
    </row>
    <row r="964" spans="2:24" ht="23.1" customHeight="1">
      <c r="B964" s="806"/>
      <c r="C964" s="807"/>
      <c r="D964" s="807"/>
      <c r="E964" s="807"/>
      <c r="F964" s="807"/>
      <c r="G964" s="808"/>
      <c r="H964" s="806"/>
      <c r="I964" s="807"/>
      <c r="J964" s="807"/>
      <c r="K964" s="807"/>
      <c r="L964" s="808"/>
      <c r="M964" s="806" t="s">
        <v>1916</v>
      </c>
      <c r="N964" s="807"/>
      <c r="O964" s="807"/>
      <c r="P964" s="807"/>
      <c r="Q964" s="808"/>
      <c r="R964" s="827">
        <f>IF('ユーザー別小売(卸)価格試算(税抜)'!R964="","",IF(ISNUMBER('ユーザー別小売(卸)価格試算(税抜)'!R964),IF(入力!$C$30=1,ROUNDDOWN('ユーザー別小売(卸)価格試算(税抜)'!R964*(1+入力!$C$31/100),-入力!$C$29),IF(入力!$C$30=2,ROUNDUP('ユーザー別小売(卸)価格試算(税抜)'!R964*(1+入力!$C$31/100),-入力!$C$29),IF(入力!$C$30=3,ROUND('ユーザー別小売(卸)価格試算(税抜)'!R964*(1+入力!$C$31/100),-入力!$C$29)))),'ユーザー別小売(卸)価格試算(税抜)'!R964))</f>
        <v>74580</v>
      </c>
      <c r="S964" s="828" t="str">
        <f>IF('ユーザー別小売(卸)価格試算(税抜)'!S964="","",IF(ISNUMBER('ユーザー別小売(卸)価格試算(税抜)'!S964),IF(入力!$C$30=1,ROUNDDOWN('ユーザー別小売(卸)価格試算(税抜)'!S964*(1+入力!$C$31/100),-入力!$C$29),IF(入力!$C$30=2,ROUNDUP('ユーザー別小売(卸)価格試算(税抜)'!S964*(1+入力!$C$31/100),-入力!$C$29),IF(入力!$C$30=3,ROUND('ユーザー別小売(卸)価格試算(税抜)'!S964*(1+入力!$C$31/100),-入力!$C$29)))),'ユーザー別小売(卸)価格試算(税抜)'!S964))</f>
        <v/>
      </c>
      <c r="T964" s="828" t="str">
        <f>IF('ユーザー別小売(卸)価格試算(税抜)'!T964="","",IF(ISNUMBER('ユーザー別小売(卸)価格試算(税抜)'!T964),IF(入力!$C$30=1,ROUNDDOWN('ユーザー別小売(卸)価格試算(税抜)'!T964*(1+入力!$C$31/100),-入力!$C$29),IF(入力!$C$30=2,ROUNDUP('ユーザー別小売(卸)価格試算(税抜)'!T964*(1+入力!$C$31/100),-入力!$C$29),IF(入力!$C$30=3,ROUND('ユーザー別小売(卸)価格試算(税抜)'!T964*(1+入力!$C$31/100),-入力!$C$29)))),'ユーザー別小売(卸)価格試算(税抜)'!T964))</f>
        <v/>
      </c>
      <c r="U964" s="829" t="str">
        <f>IF('ユーザー別小売(卸)価格試算(税抜)'!U964="","",IF(ISNUMBER('ユーザー別小売(卸)価格試算(税抜)'!U964),IF(入力!$C$30=1,ROUNDDOWN('ユーザー別小売(卸)価格試算(税抜)'!U964*(1+入力!$C$31/100),-入力!$C$29),IF(入力!$C$30=2,ROUNDUP('ユーザー別小売(卸)価格試算(税抜)'!U964*(1+入力!$C$31/100),-入力!$C$29),IF(入力!$C$30=3,ROUND('ユーザー別小売(卸)価格試算(税抜)'!U964*(1+入力!$C$31/100),-入力!$C$29)))),'ユーザー別小売(卸)価格試算(税抜)'!U964))</f>
        <v/>
      </c>
      <c r="V964" s="83"/>
      <c r="X964" s="4"/>
    </row>
    <row r="965" spans="2:24" ht="23.1" customHeight="1">
      <c r="B965" s="746" t="s">
        <v>1100</v>
      </c>
      <c r="C965" s="747"/>
      <c r="D965" s="747"/>
      <c r="E965" s="747"/>
      <c r="F965" s="747"/>
      <c r="G965" s="748"/>
      <c r="H965" s="375" t="s">
        <v>1172</v>
      </c>
      <c r="I965" s="376"/>
      <c r="J965" s="376"/>
      <c r="K965" s="376"/>
      <c r="L965" s="377"/>
      <c r="M965" s="842" t="s">
        <v>1049</v>
      </c>
      <c r="N965" s="843"/>
      <c r="O965" s="843"/>
      <c r="P965" s="843"/>
      <c r="Q965" s="844"/>
      <c r="R965" s="833">
        <f>IF('ユーザー別小売(卸)価格試算(税抜)'!R965="","",IF(ISNUMBER('ユーザー別小売(卸)価格試算(税抜)'!R965),IF(入力!$C$30=1,ROUNDDOWN('ユーザー別小売(卸)価格試算(税抜)'!R965*(1+入力!$C$31/100),-入力!$C$29),IF(入力!$C$30=2,ROUNDUP('ユーザー別小売(卸)価格試算(税抜)'!R965*(1+入力!$C$31/100),-入力!$C$29),IF(入力!$C$30=3,ROUND('ユーザー別小売(卸)価格試算(税抜)'!R965*(1+入力!$C$31/100),-入力!$C$29)))),'ユーザー別小売(卸)価格試算(税抜)'!R965))</f>
        <v>76560</v>
      </c>
      <c r="S965" s="834" t="str">
        <f>IF('ユーザー別小売(卸)価格試算(税抜)'!S965="","",IF(ISNUMBER('ユーザー別小売(卸)価格試算(税抜)'!S965),IF(入力!$C$30=1,ROUNDDOWN('ユーザー別小売(卸)価格試算(税抜)'!S965*(1+入力!$C$31/100),-入力!$C$29),IF(入力!$C$30=2,ROUNDUP('ユーザー別小売(卸)価格試算(税抜)'!S965*(1+入力!$C$31/100),-入力!$C$29),IF(入力!$C$30=3,ROUND('ユーザー別小売(卸)価格試算(税抜)'!S965*(1+入力!$C$31/100),-入力!$C$29)))),'ユーザー別小売(卸)価格試算(税抜)'!S965))</f>
        <v/>
      </c>
      <c r="T965" s="834" t="str">
        <f>IF('ユーザー別小売(卸)価格試算(税抜)'!T965="","",IF(ISNUMBER('ユーザー別小売(卸)価格試算(税抜)'!T965),IF(入力!$C$30=1,ROUNDDOWN('ユーザー別小売(卸)価格試算(税抜)'!T965*(1+入力!$C$31/100),-入力!$C$29),IF(入力!$C$30=2,ROUNDUP('ユーザー別小売(卸)価格試算(税抜)'!T965*(1+入力!$C$31/100),-入力!$C$29),IF(入力!$C$30=3,ROUND('ユーザー別小売(卸)価格試算(税抜)'!T965*(1+入力!$C$31/100),-入力!$C$29)))),'ユーザー別小売(卸)価格試算(税抜)'!T965))</f>
        <v/>
      </c>
      <c r="U965" s="835" t="str">
        <f>IF('ユーザー別小売(卸)価格試算(税抜)'!U965="","",IF(ISNUMBER('ユーザー別小売(卸)価格試算(税抜)'!U965),IF(入力!$C$30=1,ROUNDDOWN('ユーザー別小売(卸)価格試算(税抜)'!U965*(1+入力!$C$31/100),-入力!$C$29),IF(入力!$C$30=2,ROUNDUP('ユーザー別小売(卸)価格試算(税抜)'!U965*(1+入力!$C$31/100),-入力!$C$29),IF(入力!$C$30=3,ROUND('ユーザー別小売(卸)価格試算(税抜)'!U965*(1+入力!$C$31/100),-入力!$C$29)))),'ユーザー別小売(卸)価格試算(税抜)'!U965))</f>
        <v/>
      </c>
      <c r="V965" s="83"/>
      <c r="X965" s="4"/>
    </row>
    <row r="966" spans="2:24" ht="23.1" customHeight="1">
      <c r="B966" s="746"/>
      <c r="C966" s="747"/>
      <c r="D966" s="747"/>
      <c r="E966" s="747"/>
      <c r="F966" s="747"/>
      <c r="G966" s="748"/>
      <c r="H966" s="367" t="s">
        <v>1171</v>
      </c>
      <c r="I966" s="368"/>
      <c r="J966" s="368"/>
      <c r="K966" s="368"/>
      <c r="L966" s="369"/>
      <c r="M966" s="806"/>
      <c r="N966" s="807"/>
      <c r="O966" s="807"/>
      <c r="P966" s="807"/>
      <c r="Q966" s="808"/>
      <c r="R966" s="827">
        <f>IF('ユーザー別小売(卸)価格試算(税抜)'!R966="","",IF(ISNUMBER('ユーザー別小売(卸)価格試算(税抜)'!R966),IF(入力!$C$30=1,ROUNDDOWN('ユーザー別小売(卸)価格試算(税抜)'!R966*(1+入力!$C$31/100),-入力!$C$29),IF(入力!$C$30=2,ROUNDUP('ユーザー別小売(卸)価格試算(税抜)'!R966*(1+入力!$C$31/100),-入力!$C$29),IF(入力!$C$30=3,ROUND('ユーザー別小売(卸)価格試算(税抜)'!R966*(1+入力!$C$31/100),-入力!$C$29)))),'ユーザー別小売(卸)価格試算(税抜)'!R966))</f>
        <v>66880</v>
      </c>
      <c r="S966" s="828" t="str">
        <f>IF('ユーザー別小売(卸)価格試算(税抜)'!S966="","",IF(ISNUMBER('ユーザー別小売(卸)価格試算(税抜)'!S966),IF(入力!$C$30=1,ROUNDDOWN('ユーザー別小売(卸)価格試算(税抜)'!S966*(1+入力!$C$31/100),-入力!$C$29),IF(入力!$C$30=2,ROUNDUP('ユーザー別小売(卸)価格試算(税抜)'!S966*(1+入力!$C$31/100),-入力!$C$29),IF(入力!$C$30=3,ROUND('ユーザー別小売(卸)価格試算(税抜)'!S966*(1+入力!$C$31/100),-入力!$C$29)))),'ユーザー別小売(卸)価格試算(税抜)'!S966))</f>
        <v/>
      </c>
      <c r="T966" s="828" t="str">
        <f>IF('ユーザー別小売(卸)価格試算(税抜)'!T966="","",IF(ISNUMBER('ユーザー別小売(卸)価格試算(税抜)'!T966),IF(入力!$C$30=1,ROUNDDOWN('ユーザー別小売(卸)価格試算(税抜)'!T966*(1+入力!$C$31/100),-入力!$C$29),IF(入力!$C$30=2,ROUNDUP('ユーザー別小売(卸)価格試算(税抜)'!T966*(1+入力!$C$31/100),-入力!$C$29),IF(入力!$C$30=3,ROUND('ユーザー別小売(卸)価格試算(税抜)'!T966*(1+入力!$C$31/100),-入力!$C$29)))),'ユーザー別小売(卸)価格試算(税抜)'!T966))</f>
        <v/>
      </c>
      <c r="U966" s="829" t="str">
        <f>IF('ユーザー別小売(卸)価格試算(税抜)'!U966="","",IF(ISNUMBER('ユーザー別小売(卸)価格試算(税抜)'!U966),IF(入力!$C$30=1,ROUNDDOWN('ユーザー別小売(卸)価格試算(税抜)'!U966*(1+入力!$C$31/100),-入力!$C$29),IF(入力!$C$30=2,ROUNDUP('ユーザー別小売(卸)価格試算(税抜)'!U966*(1+入力!$C$31/100),-入力!$C$29),IF(入力!$C$30=3,ROUND('ユーザー別小売(卸)価格試算(税抜)'!U966*(1+入力!$C$31/100),-入力!$C$29)))),'ユーザー別小売(卸)価格試算(税抜)'!U966))</f>
        <v/>
      </c>
      <c r="V966" s="83"/>
      <c r="X966" s="4"/>
    </row>
    <row r="967" spans="2:24" ht="23.1" customHeight="1" thickBot="1">
      <c r="B967" s="746" t="s">
        <v>1159</v>
      </c>
      <c r="C967" s="747"/>
      <c r="D967" s="747"/>
      <c r="E967" s="747"/>
      <c r="F967" s="747"/>
      <c r="G967" s="748"/>
      <c r="H967" s="766" t="s">
        <v>613</v>
      </c>
      <c r="I967" s="767"/>
      <c r="J967" s="767"/>
      <c r="K967" s="767"/>
      <c r="L967" s="768"/>
      <c r="M967" s="766" t="s">
        <v>1051</v>
      </c>
      <c r="N967" s="767"/>
      <c r="O967" s="767"/>
      <c r="P967" s="767"/>
      <c r="Q967" s="768"/>
      <c r="R967" s="854">
        <f>IF('ユーザー別小売(卸)価格試算(税抜)'!R967="","",IF(ISNUMBER('ユーザー別小売(卸)価格試算(税抜)'!R967),IF(入力!$E$30=1,ROUNDDOWN('ユーザー別小売(卸)価格試算(税抜)'!R967*(1+入力!$E$31/100),-入力!$E$29),IF(入力!$E$30=2,ROUNDUP('ユーザー別小売(卸)価格試算(税抜)'!R967*(1+入力!$E$31/100),-入力!$E$29),IF(入力!$E$30=3,ROUND('ユーザー別小売(卸)価格試算(税抜)'!R967*(1+入力!$E$31/100),-入力!$E$29)))),'ユーザー別小売(卸)価格試算(税抜)'!R967))</f>
        <v>34760</v>
      </c>
      <c r="S967" s="855" t="str">
        <f>IF('ユーザー別小売(卸)価格試算(税抜)'!S967="","",IF(ISNUMBER('ユーザー別小売(卸)価格試算(税抜)'!S967),IF(入力!$E$30=1,ROUNDDOWN('ユーザー別小売(卸)価格試算(税抜)'!S967*(1+入力!$E$31/100),-入力!$E$29),IF(入力!$E$30=2,ROUNDUP('ユーザー別小売(卸)価格試算(税抜)'!S967*(1+入力!$E$31/100),-入力!$E$29),IF(入力!$E$30=3,ROUND('ユーザー別小売(卸)価格試算(税抜)'!S967*(1+入力!$E$31/100),-入力!$E$29)))),'ユーザー別小売(卸)価格試算(税抜)'!S967))</f>
        <v/>
      </c>
      <c r="T967" s="855" t="str">
        <f>IF('ユーザー別小売(卸)価格試算(税抜)'!T967="","",IF(ISNUMBER('ユーザー別小売(卸)価格試算(税抜)'!T967),IF(入力!$E$30=1,ROUNDDOWN('ユーザー別小売(卸)価格試算(税抜)'!T967*(1+入力!$E$31/100),-入力!$E$29),IF(入力!$E$30=2,ROUNDUP('ユーザー別小売(卸)価格試算(税抜)'!T967*(1+入力!$E$31/100),-入力!$E$29),IF(入力!$E$30=3,ROUND('ユーザー別小売(卸)価格試算(税抜)'!T967*(1+入力!$E$31/100),-入力!$E$29)))),'ユーザー別小売(卸)価格試算(税抜)'!T967))</f>
        <v/>
      </c>
      <c r="U967" s="856" t="str">
        <f>IF('ユーザー別小売(卸)価格試算(税抜)'!U967="","",IF(ISNUMBER('ユーザー別小売(卸)価格試算(税抜)'!U967),IF(入力!$E$30=1,ROUNDDOWN('ユーザー別小売(卸)価格試算(税抜)'!U967*(1+入力!$E$31/100),-入力!$E$29),IF(入力!$E$30=2,ROUNDUP('ユーザー別小売(卸)価格試算(税抜)'!U967*(1+入力!$E$31/100),-入力!$E$29),IF(入力!$E$30=3,ROUND('ユーザー別小売(卸)価格試算(税抜)'!U967*(1+入力!$E$31/100),-入力!$E$29)))),'ユーザー別小売(卸)価格試算(税抜)'!U967))</f>
        <v/>
      </c>
      <c r="V967" s="83"/>
      <c r="X967" s="4"/>
    </row>
    <row r="968" spans="2:24" ht="23.1" customHeight="1">
      <c r="B968" s="86"/>
      <c r="C968" s="86"/>
      <c r="D968" s="86"/>
      <c r="E968" s="86"/>
      <c r="F968" s="86"/>
      <c r="G968" s="86"/>
      <c r="H968" s="738"/>
      <c r="I968" s="738"/>
      <c r="J968" s="738"/>
      <c r="K968" s="738"/>
      <c r="L968" s="738"/>
      <c r="M968" s="738"/>
      <c r="N968" s="738"/>
      <c r="O968" s="738"/>
      <c r="P968" s="738"/>
      <c r="Q968" s="738"/>
      <c r="R968" s="860"/>
      <c r="S968" s="860"/>
      <c r="T968" s="860"/>
      <c r="U968" s="860"/>
      <c r="V968" s="83"/>
      <c r="X968" s="4"/>
    </row>
    <row r="969" spans="2:24" s="239" customFormat="1" ht="20.100000000000001" customHeight="1" thickBot="1">
      <c r="B969" s="241" t="s">
        <v>656</v>
      </c>
      <c r="C969" s="24"/>
      <c r="D969" s="82"/>
      <c r="E969" s="24"/>
      <c r="F969" s="82"/>
      <c r="G969" s="24"/>
      <c r="H969" s="82"/>
      <c r="I969" s="24"/>
      <c r="J969" s="82"/>
      <c r="K969" s="24"/>
      <c r="L969" s="82"/>
      <c r="M969" s="24"/>
      <c r="N969" s="82"/>
      <c r="O969" s="24"/>
      <c r="P969" s="82"/>
      <c r="Q969" s="24"/>
      <c r="R969" s="82"/>
      <c r="S969" s="24"/>
      <c r="T969" s="82"/>
      <c r="U969" s="24"/>
      <c r="V969" s="82"/>
      <c r="W969" s="24"/>
    </row>
    <row r="970" spans="2:24" ht="20.100000000000001" customHeight="1" thickBot="1">
      <c r="B970" s="531" t="s">
        <v>453</v>
      </c>
      <c r="C970" s="532"/>
      <c r="D970" s="532"/>
      <c r="E970" s="532"/>
      <c r="F970" s="532"/>
      <c r="G970" s="532"/>
      <c r="H970" s="532"/>
      <c r="I970" s="532"/>
      <c r="J970" s="532"/>
      <c r="K970" s="532"/>
      <c r="L970" s="532"/>
      <c r="M970" s="532"/>
      <c r="N970" s="532"/>
      <c r="O970" s="532"/>
      <c r="P970" s="532"/>
      <c r="Q970" s="532"/>
      <c r="R970" s="532"/>
      <c r="S970" s="532"/>
      <c r="T970" s="532"/>
      <c r="U970" s="533"/>
      <c r="V970" s="10"/>
      <c r="X970" s="4"/>
    </row>
    <row r="971" spans="2:24" ht="30" customHeight="1" thickBot="1">
      <c r="B971" s="622" t="s">
        <v>581</v>
      </c>
      <c r="C971" s="623"/>
      <c r="D971" s="623"/>
      <c r="E971" s="623"/>
      <c r="F971" s="623"/>
      <c r="G971" s="624"/>
      <c r="H971" s="710" t="s">
        <v>524</v>
      </c>
      <c r="I971" s="710"/>
      <c r="J971" s="710"/>
      <c r="K971" s="710"/>
      <c r="L971" s="710"/>
      <c r="M971" s="710" t="s">
        <v>491</v>
      </c>
      <c r="N971" s="710"/>
      <c r="O971" s="710"/>
      <c r="P971" s="710"/>
      <c r="Q971" s="710"/>
      <c r="R971" s="710"/>
      <c r="S971" s="710"/>
      <c r="T971" s="710"/>
      <c r="U971" s="710"/>
      <c r="X971" s="4"/>
    </row>
    <row r="972" spans="2:24" ht="23.1" customHeight="1">
      <c r="B972" s="312" t="s">
        <v>750</v>
      </c>
      <c r="C972" s="313"/>
      <c r="D972" s="313"/>
      <c r="E972" s="313"/>
      <c r="F972" s="313"/>
      <c r="G972" s="314"/>
      <c r="H972" s="821" t="s">
        <v>257</v>
      </c>
      <c r="I972" s="822"/>
      <c r="J972" s="822"/>
      <c r="K972" s="822"/>
      <c r="L972" s="823"/>
      <c r="M972" s="821" t="s">
        <v>254</v>
      </c>
      <c r="N972" s="822"/>
      <c r="O972" s="822"/>
      <c r="P972" s="822"/>
      <c r="Q972" s="823"/>
      <c r="R972" s="851">
        <f>IF('ユーザー別小売(卸)価格試算(税抜)'!R972="","",IF(ISNUMBER('ユーザー別小売(卸)価格試算(税抜)'!R972),IF(入力!$C$30=1,ROUNDDOWN('ユーザー別小売(卸)価格試算(税抜)'!R972*(1+入力!$C$31/100),-入力!$C$29),IF(入力!$C$30=2,ROUNDUP('ユーザー別小売(卸)価格試算(税抜)'!R972*(1+入力!$C$31/100),-入力!$C$29),IF(入力!$C$30=3,ROUND('ユーザー別小売(卸)価格試算(税抜)'!R972*(1+入力!$C$31/100),-入力!$C$29)))),'ユーザー別小売(卸)価格試算(税抜)'!R972))</f>
        <v>11990</v>
      </c>
      <c r="S972" s="852" t="str">
        <f>IF('ユーザー別小売(卸)価格試算(税抜)'!S972="","",IF(ISNUMBER('ユーザー別小売(卸)価格試算(税抜)'!S972),IF(入力!$C$30=1,ROUNDDOWN('ユーザー別小売(卸)価格試算(税抜)'!S972*(1+入力!$C$31/100),-入力!$C$29),IF(入力!$C$30=2,ROUNDUP('ユーザー別小売(卸)価格試算(税抜)'!S972*(1+入力!$C$31/100),-入力!$C$29),IF(入力!$C$30=3,ROUND('ユーザー別小売(卸)価格試算(税抜)'!S972*(1+入力!$C$31/100),-入力!$C$29)))),'ユーザー別小売(卸)価格試算(税抜)'!S972))</f>
        <v/>
      </c>
      <c r="T972" s="852" t="str">
        <f>IF('ユーザー別小売(卸)価格試算(税抜)'!T972="","",IF(ISNUMBER('ユーザー別小売(卸)価格試算(税抜)'!T972),IF(入力!$C$30=1,ROUNDDOWN('ユーザー別小売(卸)価格試算(税抜)'!T972*(1+入力!$C$31/100),-入力!$C$29),IF(入力!$C$30=2,ROUNDUP('ユーザー別小売(卸)価格試算(税抜)'!T972*(1+入力!$C$31/100),-入力!$C$29),IF(入力!$C$30=3,ROUND('ユーザー別小売(卸)価格試算(税抜)'!T972*(1+入力!$C$31/100),-入力!$C$29)))),'ユーザー別小売(卸)価格試算(税抜)'!T972))</f>
        <v/>
      </c>
      <c r="U972" s="853" t="str">
        <f>IF('ユーザー別小売(卸)価格試算(税抜)'!U972="","",IF(ISNUMBER('ユーザー別小売(卸)価格試算(税抜)'!U972),IF(入力!$C$30=1,ROUNDDOWN('ユーザー別小売(卸)価格試算(税抜)'!U972*(1+入力!$C$31/100),-入力!$C$29),IF(入力!$C$30=2,ROUNDUP('ユーザー別小売(卸)価格試算(税抜)'!U972*(1+入力!$C$31/100),-入力!$C$29),IF(入力!$C$30=3,ROUND('ユーザー別小売(卸)価格試算(税抜)'!U972*(1+入力!$C$31/100),-入力!$C$29)))),'ユーザー別小売(卸)価格試算(税抜)'!U972))</f>
        <v/>
      </c>
      <c r="V972" s="83"/>
      <c r="X972" s="4"/>
    </row>
    <row r="973" spans="2:24" ht="23.1" customHeight="1">
      <c r="B973" s="285" t="s">
        <v>751</v>
      </c>
      <c r="C973" s="286"/>
      <c r="D973" s="286"/>
      <c r="E973" s="286"/>
      <c r="F973" s="286"/>
      <c r="G973" s="287"/>
      <c r="H973" s="746" t="s">
        <v>585</v>
      </c>
      <c r="I973" s="747"/>
      <c r="J973" s="747"/>
      <c r="K973" s="747"/>
      <c r="L973" s="748"/>
      <c r="M973" s="746" t="s">
        <v>583</v>
      </c>
      <c r="N973" s="747"/>
      <c r="O973" s="747"/>
      <c r="P973" s="747"/>
      <c r="Q973" s="748"/>
      <c r="R973" s="848">
        <f>IF('ユーザー別小売(卸)価格試算(税抜)'!R973="","",IF(ISNUMBER('ユーザー別小売(卸)価格試算(税抜)'!R973),IF(入力!$C$30=1,ROUNDDOWN('ユーザー別小売(卸)価格試算(税抜)'!R973*(1+入力!$C$31/100),-入力!$C$29),IF(入力!$C$30=2,ROUNDUP('ユーザー別小売(卸)価格試算(税抜)'!R973*(1+入力!$C$31/100),-入力!$C$29),IF(入力!$C$30=3,ROUND('ユーザー別小売(卸)価格試算(税抜)'!R973*(1+入力!$C$31/100),-入力!$C$29)))),'ユーザー別小売(卸)価格試算(税抜)'!R973))</f>
        <v>21010</v>
      </c>
      <c r="S973" s="849" t="str">
        <f>IF('ユーザー別小売(卸)価格試算(税抜)'!S973="","",IF(ISNUMBER('ユーザー別小売(卸)価格試算(税抜)'!S973),IF(入力!$C$30=1,ROUNDDOWN('ユーザー別小売(卸)価格試算(税抜)'!S973*(1+入力!$C$31/100),-入力!$C$29),IF(入力!$C$30=2,ROUNDUP('ユーザー別小売(卸)価格試算(税抜)'!S973*(1+入力!$C$31/100),-入力!$C$29),IF(入力!$C$30=3,ROUND('ユーザー別小売(卸)価格試算(税抜)'!S973*(1+入力!$C$31/100),-入力!$C$29)))),'ユーザー別小売(卸)価格試算(税抜)'!S973))</f>
        <v/>
      </c>
      <c r="T973" s="849" t="str">
        <f>IF('ユーザー別小売(卸)価格試算(税抜)'!T973="","",IF(ISNUMBER('ユーザー別小売(卸)価格試算(税抜)'!T973),IF(入力!$C$30=1,ROUNDDOWN('ユーザー別小売(卸)価格試算(税抜)'!T973*(1+入力!$C$31/100),-入力!$C$29),IF(入力!$C$30=2,ROUNDUP('ユーザー別小売(卸)価格試算(税抜)'!T973*(1+入力!$C$31/100),-入力!$C$29),IF(入力!$C$30=3,ROUND('ユーザー別小売(卸)価格試算(税抜)'!T973*(1+入力!$C$31/100),-入力!$C$29)))),'ユーザー別小売(卸)価格試算(税抜)'!T973))</f>
        <v/>
      </c>
      <c r="U973" s="850" t="str">
        <f>IF('ユーザー別小売(卸)価格試算(税抜)'!U973="","",IF(ISNUMBER('ユーザー別小売(卸)価格試算(税抜)'!U973),IF(入力!$C$30=1,ROUNDDOWN('ユーザー別小売(卸)価格試算(税抜)'!U973*(1+入力!$C$31/100),-入力!$C$29),IF(入力!$C$30=2,ROUNDUP('ユーザー別小売(卸)価格試算(税抜)'!U973*(1+入力!$C$31/100),-入力!$C$29),IF(入力!$C$30=3,ROUND('ユーザー別小売(卸)価格試算(税抜)'!U973*(1+入力!$C$31/100),-入力!$C$29)))),'ユーザー別小売(卸)価格試算(税抜)'!U973))</f>
        <v/>
      </c>
      <c r="V973" s="83"/>
      <c r="X973" s="4"/>
    </row>
    <row r="974" spans="2:24" ht="23.1" customHeight="1">
      <c r="B974" s="309" t="s">
        <v>2139</v>
      </c>
      <c r="C974" s="310"/>
      <c r="D974" s="310"/>
      <c r="E974" s="310"/>
      <c r="F974" s="310"/>
      <c r="G974" s="311"/>
      <c r="H974" s="746" t="s">
        <v>1795</v>
      </c>
      <c r="I974" s="747"/>
      <c r="J974" s="747"/>
      <c r="K974" s="747"/>
      <c r="L974" s="748"/>
      <c r="M974" s="746" t="s">
        <v>2142</v>
      </c>
      <c r="N974" s="747"/>
      <c r="O974" s="747"/>
      <c r="P974" s="747"/>
      <c r="Q974" s="748"/>
      <c r="R974" s="848">
        <f>IF('ユーザー別小売(卸)価格試算(税抜)'!R974="","",IF(ISNUMBER('ユーザー別小売(卸)価格試算(税抜)'!R974),IF(入力!$C$30=1,ROUNDDOWN('ユーザー別小売(卸)価格試算(税抜)'!R974*(1+入力!$C$31/100),-入力!$C$29),IF(入力!$C$30=2,ROUNDUP('ユーザー別小売(卸)価格試算(税抜)'!R974*(1+入力!$C$31/100),-入力!$C$29),IF(入力!$C$30=3,ROUND('ユーザー別小売(卸)価格試算(税抜)'!R974*(1+入力!$C$31/100),-入力!$C$29)))),'ユーザー別小売(卸)価格試算(税抜)'!R974))</f>
        <v>24310</v>
      </c>
      <c r="S974" s="849" t="str">
        <f>IF('ユーザー別小売(卸)価格試算(税抜)'!S974="","",IF(ISNUMBER('ユーザー別小売(卸)価格試算(税抜)'!S974),IF(入力!$C$30=1,ROUNDDOWN('ユーザー別小売(卸)価格試算(税抜)'!S974*(1+入力!$C$31/100),-入力!$C$29),IF(入力!$C$30=2,ROUNDUP('ユーザー別小売(卸)価格試算(税抜)'!S974*(1+入力!$C$31/100),-入力!$C$29),IF(入力!$C$30=3,ROUND('ユーザー別小売(卸)価格試算(税抜)'!S974*(1+入力!$C$31/100),-入力!$C$29)))),'ユーザー別小売(卸)価格試算(税抜)'!S974))</f>
        <v/>
      </c>
      <c r="T974" s="849" t="str">
        <f>IF('ユーザー別小売(卸)価格試算(税抜)'!T974="","",IF(ISNUMBER('ユーザー別小売(卸)価格試算(税抜)'!T974),IF(入力!$C$30=1,ROUNDDOWN('ユーザー別小売(卸)価格試算(税抜)'!T974*(1+入力!$C$31/100),-入力!$C$29),IF(入力!$C$30=2,ROUNDUP('ユーザー別小売(卸)価格試算(税抜)'!T974*(1+入力!$C$31/100),-入力!$C$29),IF(入力!$C$30=3,ROUND('ユーザー別小売(卸)価格試算(税抜)'!T974*(1+入力!$C$31/100),-入力!$C$29)))),'ユーザー別小売(卸)価格試算(税抜)'!T974))</f>
        <v/>
      </c>
      <c r="U974" s="850" t="str">
        <f>IF('ユーザー別小売(卸)価格試算(税抜)'!U974="","",IF(ISNUMBER('ユーザー別小売(卸)価格試算(税抜)'!U974),IF(入力!$C$30=1,ROUNDDOWN('ユーザー別小売(卸)価格試算(税抜)'!U974*(1+入力!$C$31/100),-入力!$C$29),IF(入力!$C$30=2,ROUNDUP('ユーザー別小売(卸)価格試算(税抜)'!U974*(1+入力!$C$31/100),-入力!$C$29),IF(入力!$C$30=3,ROUND('ユーザー別小売(卸)価格試算(税抜)'!U974*(1+入力!$C$31/100),-入力!$C$29)))),'ユーザー別小売(卸)価格試算(税抜)'!U974))</f>
        <v/>
      </c>
      <c r="V974" s="83"/>
      <c r="X974" s="4"/>
    </row>
    <row r="975" spans="2:24" ht="23.1" customHeight="1">
      <c r="B975" s="285" t="s">
        <v>752</v>
      </c>
      <c r="C975" s="286"/>
      <c r="D975" s="286"/>
      <c r="E975" s="286"/>
      <c r="F975" s="286"/>
      <c r="G975" s="287"/>
      <c r="H975" s="746" t="s">
        <v>392</v>
      </c>
      <c r="I975" s="747"/>
      <c r="J975" s="747"/>
      <c r="K975" s="747"/>
      <c r="L975" s="748"/>
      <c r="M975" s="746" t="s">
        <v>254</v>
      </c>
      <c r="N975" s="747"/>
      <c r="O975" s="747"/>
      <c r="P975" s="747"/>
      <c r="Q975" s="748"/>
      <c r="R975" s="848">
        <f>IF('ユーザー別小売(卸)価格試算(税抜)'!R975="","",IF(ISNUMBER('ユーザー別小売(卸)価格試算(税抜)'!R975),IF(入力!$C$30=1,ROUNDDOWN('ユーザー別小売(卸)価格試算(税抜)'!R975*(1+入力!$C$31/100),-入力!$C$29),IF(入力!$C$30=2,ROUNDUP('ユーザー別小売(卸)価格試算(税抜)'!R975*(1+入力!$C$31/100),-入力!$C$29),IF(入力!$C$30=3,ROUND('ユーザー別小売(卸)価格試算(税抜)'!R975*(1+入力!$C$31/100),-入力!$C$29)))),'ユーザー別小売(卸)価格試算(税抜)'!R975))</f>
        <v>16830</v>
      </c>
      <c r="S975" s="849" t="str">
        <f>IF('ユーザー別小売(卸)価格試算(税抜)'!S975="","",IF(ISNUMBER('ユーザー別小売(卸)価格試算(税抜)'!S975),IF(入力!$C$30=1,ROUNDDOWN('ユーザー別小売(卸)価格試算(税抜)'!S975*(1+入力!$C$31/100),-入力!$C$29),IF(入力!$C$30=2,ROUNDUP('ユーザー別小売(卸)価格試算(税抜)'!S975*(1+入力!$C$31/100),-入力!$C$29),IF(入力!$C$30=3,ROUND('ユーザー別小売(卸)価格試算(税抜)'!S975*(1+入力!$C$31/100),-入力!$C$29)))),'ユーザー別小売(卸)価格試算(税抜)'!S975))</f>
        <v/>
      </c>
      <c r="T975" s="849" t="str">
        <f>IF('ユーザー別小売(卸)価格試算(税抜)'!T975="","",IF(ISNUMBER('ユーザー別小売(卸)価格試算(税抜)'!T975),IF(入力!$C$30=1,ROUNDDOWN('ユーザー別小売(卸)価格試算(税抜)'!T975*(1+入力!$C$31/100),-入力!$C$29),IF(入力!$C$30=2,ROUNDUP('ユーザー別小売(卸)価格試算(税抜)'!T975*(1+入力!$C$31/100),-入力!$C$29),IF(入力!$C$30=3,ROUND('ユーザー別小売(卸)価格試算(税抜)'!T975*(1+入力!$C$31/100),-入力!$C$29)))),'ユーザー別小売(卸)価格試算(税抜)'!T975))</f>
        <v/>
      </c>
      <c r="U975" s="850" t="str">
        <f>IF('ユーザー別小売(卸)価格試算(税抜)'!U975="","",IF(ISNUMBER('ユーザー別小売(卸)価格試算(税抜)'!U975),IF(入力!$C$30=1,ROUNDDOWN('ユーザー別小売(卸)価格試算(税抜)'!U975*(1+入力!$C$31/100),-入力!$C$29),IF(入力!$C$30=2,ROUNDUP('ユーザー別小売(卸)価格試算(税抜)'!U975*(1+入力!$C$31/100),-入力!$C$29),IF(入力!$C$30=3,ROUND('ユーザー別小売(卸)価格試算(税抜)'!U975*(1+入力!$C$31/100),-入力!$C$29)))),'ユーザー別小売(卸)価格試算(税抜)'!U975))</f>
        <v/>
      </c>
      <c r="V975" s="83"/>
      <c r="X975" s="4"/>
    </row>
    <row r="976" spans="2:24" ht="23.1" customHeight="1">
      <c r="B976" s="285" t="s">
        <v>753</v>
      </c>
      <c r="C976" s="286"/>
      <c r="D976" s="286"/>
      <c r="E976" s="286"/>
      <c r="F976" s="286"/>
      <c r="G976" s="287"/>
      <c r="H976" s="746" t="s">
        <v>183</v>
      </c>
      <c r="I976" s="747"/>
      <c r="J976" s="747"/>
      <c r="K976" s="747"/>
      <c r="L976" s="748"/>
      <c r="M976" s="746" t="s">
        <v>254</v>
      </c>
      <c r="N976" s="747"/>
      <c r="O976" s="747"/>
      <c r="P976" s="747"/>
      <c r="Q976" s="748"/>
      <c r="R976" s="848">
        <f>IF('ユーザー別小売(卸)価格試算(税抜)'!R976="","",IF(ISNUMBER('ユーザー別小売(卸)価格試算(税抜)'!R976),IF(入力!$C$30=1,ROUNDDOWN('ユーザー別小売(卸)価格試算(税抜)'!R976*(1+入力!$C$31/100),-入力!$C$29),IF(入力!$C$30=2,ROUNDUP('ユーザー別小売(卸)価格試算(税抜)'!R976*(1+入力!$C$31/100),-入力!$C$29),IF(入力!$C$30=3,ROUND('ユーザー別小売(卸)価格試算(税抜)'!R976*(1+入力!$C$31/100),-入力!$C$29)))),'ユーザー別小売(卸)価格試算(税抜)'!R976))</f>
        <v>16720</v>
      </c>
      <c r="S976" s="849" t="str">
        <f>IF('ユーザー別小売(卸)価格試算(税抜)'!S976="","",IF(ISNUMBER('ユーザー別小売(卸)価格試算(税抜)'!S976),IF(入力!$C$30=1,ROUNDDOWN('ユーザー別小売(卸)価格試算(税抜)'!S976*(1+入力!$C$31/100),-入力!$C$29),IF(入力!$C$30=2,ROUNDUP('ユーザー別小売(卸)価格試算(税抜)'!S976*(1+入力!$C$31/100),-入力!$C$29),IF(入力!$C$30=3,ROUND('ユーザー別小売(卸)価格試算(税抜)'!S976*(1+入力!$C$31/100),-入力!$C$29)))),'ユーザー別小売(卸)価格試算(税抜)'!S976))</f>
        <v/>
      </c>
      <c r="T976" s="849" t="str">
        <f>IF('ユーザー別小売(卸)価格試算(税抜)'!T976="","",IF(ISNUMBER('ユーザー別小売(卸)価格試算(税抜)'!T976),IF(入力!$C$30=1,ROUNDDOWN('ユーザー別小売(卸)価格試算(税抜)'!T976*(1+入力!$C$31/100),-入力!$C$29),IF(入力!$C$30=2,ROUNDUP('ユーザー別小売(卸)価格試算(税抜)'!T976*(1+入力!$C$31/100),-入力!$C$29),IF(入力!$C$30=3,ROUND('ユーザー別小売(卸)価格試算(税抜)'!T976*(1+入力!$C$31/100),-入力!$C$29)))),'ユーザー別小売(卸)価格試算(税抜)'!T976))</f>
        <v/>
      </c>
      <c r="U976" s="850" t="str">
        <f>IF('ユーザー別小売(卸)価格試算(税抜)'!U976="","",IF(ISNUMBER('ユーザー別小売(卸)価格試算(税抜)'!U976),IF(入力!$C$30=1,ROUNDDOWN('ユーザー別小売(卸)価格試算(税抜)'!U976*(1+入力!$C$31/100),-入力!$C$29),IF(入力!$C$30=2,ROUNDUP('ユーザー別小売(卸)価格試算(税抜)'!U976*(1+入力!$C$31/100),-入力!$C$29),IF(入力!$C$30=3,ROUND('ユーザー別小売(卸)価格試算(税抜)'!U976*(1+入力!$C$31/100),-入力!$C$29)))),'ユーザー別小売(卸)価格試算(税抜)'!U976))</f>
        <v/>
      </c>
      <c r="V976" s="83"/>
      <c r="X976" s="4"/>
    </row>
    <row r="977" spans="2:28" ht="23.1" customHeight="1">
      <c r="B977" s="285" t="s">
        <v>754</v>
      </c>
      <c r="C977" s="286"/>
      <c r="D977" s="286"/>
      <c r="E977" s="286"/>
      <c r="F977" s="286"/>
      <c r="G977" s="287"/>
      <c r="H977" s="746" t="s">
        <v>257</v>
      </c>
      <c r="I977" s="747"/>
      <c r="J977" s="747"/>
      <c r="K977" s="747"/>
      <c r="L977" s="748"/>
      <c r="M977" s="746" t="s">
        <v>254</v>
      </c>
      <c r="N977" s="747"/>
      <c r="O977" s="747"/>
      <c r="P977" s="747"/>
      <c r="Q977" s="748"/>
      <c r="R977" s="848">
        <f>IF('ユーザー別小売(卸)価格試算(税抜)'!R977="","",IF(ISNUMBER('ユーザー別小売(卸)価格試算(税抜)'!R977),IF(入力!$C$30=1,ROUNDDOWN('ユーザー別小売(卸)価格試算(税抜)'!R977*(1+入力!$C$31/100),-入力!$C$29),IF(入力!$C$30=2,ROUNDUP('ユーザー別小売(卸)価格試算(税抜)'!R977*(1+入力!$C$31/100),-入力!$C$29),IF(入力!$C$30=3,ROUND('ユーザー別小売(卸)価格試算(税抜)'!R977*(1+入力!$C$31/100),-入力!$C$29)))),'ユーザー別小売(卸)価格試算(税抜)'!R977))</f>
        <v>11990</v>
      </c>
      <c r="S977" s="849" t="str">
        <f>IF('ユーザー別小売(卸)価格試算(税抜)'!S977="","",IF(ISNUMBER('ユーザー別小売(卸)価格試算(税抜)'!S977),IF(入力!$C$30=1,ROUNDDOWN('ユーザー別小売(卸)価格試算(税抜)'!S977*(1+入力!$C$31/100),-入力!$C$29),IF(入力!$C$30=2,ROUNDUP('ユーザー別小売(卸)価格試算(税抜)'!S977*(1+入力!$C$31/100),-入力!$C$29),IF(入力!$C$30=3,ROUND('ユーザー別小売(卸)価格試算(税抜)'!S977*(1+入力!$C$31/100),-入力!$C$29)))),'ユーザー別小売(卸)価格試算(税抜)'!S977))</f>
        <v/>
      </c>
      <c r="T977" s="849" t="str">
        <f>IF('ユーザー別小売(卸)価格試算(税抜)'!T977="","",IF(ISNUMBER('ユーザー別小売(卸)価格試算(税抜)'!T977),IF(入力!$C$30=1,ROUNDDOWN('ユーザー別小売(卸)価格試算(税抜)'!T977*(1+入力!$C$31/100),-入力!$C$29),IF(入力!$C$30=2,ROUNDUP('ユーザー別小売(卸)価格試算(税抜)'!T977*(1+入力!$C$31/100),-入力!$C$29),IF(入力!$C$30=3,ROUND('ユーザー別小売(卸)価格試算(税抜)'!T977*(1+入力!$C$31/100),-入力!$C$29)))),'ユーザー別小売(卸)価格試算(税抜)'!T977))</f>
        <v/>
      </c>
      <c r="U977" s="850" t="str">
        <f>IF('ユーザー別小売(卸)価格試算(税抜)'!U977="","",IF(ISNUMBER('ユーザー別小売(卸)価格試算(税抜)'!U977),IF(入力!$C$30=1,ROUNDDOWN('ユーザー別小売(卸)価格試算(税抜)'!U977*(1+入力!$C$31/100),-入力!$C$29),IF(入力!$C$30=2,ROUNDUP('ユーザー別小売(卸)価格試算(税抜)'!U977*(1+入力!$C$31/100),-入力!$C$29),IF(入力!$C$30=3,ROUND('ユーザー別小売(卸)価格試算(税抜)'!U977*(1+入力!$C$31/100),-入力!$C$29)))),'ユーザー別小売(卸)価格試算(税抜)'!U977))</f>
        <v/>
      </c>
      <c r="V977" s="83"/>
      <c r="X977" s="4"/>
    </row>
    <row r="978" spans="2:28" ht="23.1" customHeight="1">
      <c r="B978" s="842" t="s">
        <v>755</v>
      </c>
      <c r="C978" s="843"/>
      <c r="D978" s="843"/>
      <c r="E978" s="843"/>
      <c r="F978" s="843"/>
      <c r="G978" s="844"/>
      <c r="H978" s="810" t="s">
        <v>563</v>
      </c>
      <c r="I978" s="811"/>
      <c r="J978" s="811"/>
      <c r="K978" s="811"/>
      <c r="L978" s="812"/>
      <c r="M978" s="842" t="s">
        <v>254</v>
      </c>
      <c r="N978" s="843"/>
      <c r="O978" s="843"/>
      <c r="P978" s="843"/>
      <c r="Q978" s="844"/>
      <c r="R978" s="833">
        <f>IF('ユーザー別小売(卸)価格試算(税抜)'!R978="","",IF(ISNUMBER('ユーザー別小売(卸)価格試算(税抜)'!R978),IF(入力!$C$30=1,ROUNDDOWN('ユーザー別小売(卸)価格試算(税抜)'!R978*(1+入力!$C$31/100),-入力!$C$29),IF(入力!$C$30=2,ROUNDUP('ユーザー別小売(卸)価格試算(税抜)'!R978*(1+入力!$C$31/100),-入力!$C$29),IF(入力!$C$30=3,ROUND('ユーザー別小売(卸)価格試算(税抜)'!R978*(1+入力!$C$31/100),-入力!$C$29)))),'ユーザー別小売(卸)価格試算(税抜)'!R978))</f>
        <v>13090</v>
      </c>
      <c r="S978" s="834" t="str">
        <f>IF('ユーザー別小売(卸)価格試算(税抜)'!S978="","",IF(ISNUMBER('ユーザー別小売(卸)価格試算(税抜)'!S978),IF(入力!$C$30=1,ROUNDDOWN('ユーザー別小売(卸)価格試算(税抜)'!S978*(1+入力!$C$31/100),-入力!$C$29),IF(入力!$C$30=2,ROUNDUP('ユーザー別小売(卸)価格試算(税抜)'!S978*(1+入力!$C$31/100),-入力!$C$29),IF(入力!$C$30=3,ROUND('ユーザー別小売(卸)価格試算(税抜)'!S978*(1+入力!$C$31/100),-入力!$C$29)))),'ユーザー別小売(卸)価格試算(税抜)'!S978))</f>
        <v/>
      </c>
      <c r="T978" s="834" t="str">
        <f>IF('ユーザー別小売(卸)価格試算(税抜)'!T978="","",IF(ISNUMBER('ユーザー別小売(卸)価格試算(税抜)'!T978),IF(入力!$C$30=1,ROUNDDOWN('ユーザー別小売(卸)価格試算(税抜)'!T978*(1+入力!$C$31/100),-入力!$C$29),IF(入力!$C$30=2,ROUNDUP('ユーザー別小売(卸)価格試算(税抜)'!T978*(1+入力!$C$31/100),-入力!$C$29),IF(入力!$C$30=3,ROUND('ユーザー別小売(卸)価格試算(税抜)'!T978*(1+入力!$C$31/100),-入力!$C$29)))),'ユーザー別小売(卸)価格試算(税抜)'!T978))</f>
        <v/>
      </c>
      <c r="U978" s="835" t="str">
        <f>IF('ユーザー別小売(卸)価格試算(税抜)'!U978="","",IF(ISNUMBER('ユーザー別小売(卸)価格試算(税抜)'!U978),IF(入力!$C$30=1,ROUNDDOWN('ユーザー別小売(卸)価格試算(税抜)'!U978*(1+入力!$C$31/100),-入力!$C$29),IF(入力!$C$30=2,ROUNDUP('ユーザー別小売(卸)価格試算(税抜)'!U978*(1+入力!$C$31/100),-入力!$C$29),IF(入力!$C$30=3,ROUND('ユーザー別小売(卸)価格試算(税抜)'!U978*(1+入力!$C$31/100),-入力!$C$29)))),'ユーザー別小売(卸)価格試算(税抜)'!U978))</f>
        <v/>
      </c>
      <c r="V978" s="83"/>
      <c r="X978" s="4"/>
    </row>
    <row r="979" spans="2:28" ht="23.1" customHeight="1">
      <c r="B979" s="806"/>
      <c r="C979" s="807"/>
      <c r="D979" s="807"/>
      <c r="E979" s="807"/>
      <c r="F979" s="807"/>
      <c r="G979" s="808"/>
      <c r="H979" s="806" t="s">
        <v>676</v>
      </c>
      <c r="I979" s="807"/>
      <c r="J979" s="807"/>
      <c r="K979" s="807"/>
      <c r="L979" s="808"/>
      <c r="M979" s="806"/>
      <c r="N979" s="807"/>
      <c r="O979" s="807"/>
      <c r="P979" s="807"/>
      <c r="Q979" s="808"/>
      <c r="R979" s="827">
        <f>IF('ユーザー別小売(卸)価格試算(税抜)'!R979="","",IF(ISNUMBER('ユーザー別小売(卸)価格試算(税抜)'!R979),IF(入力!$C$30=1,ROUNDDOWN('ユーザー別小売(卸)価格試算(税抜)'!R979*(1+入力!$C$31/100),-入力!$C$29),IF(入力!$C$30=2,ROUNDUP('ユーザー別小売(卸)価格試算(税抜)'!R979*(1+入力!$C$31/100),-入力!$C$29),IF(入力!$C$30=3,ROUND('ユーザー別小売(卸)価格試算(税抜)'!R979*(1+入力!$C$31/100),-入力!$C$29)))),'ユーザー別小売(卸)価格試算(税抜)'!R979))</f>
        <v>15180</v>
      </c>
      <c r="S979" s="828" t="str">
        <f>IF('ユーザー別小売(卸)価格試算(税抜)'!S979="","",IF(ISNUMBER('ユーザー別小売(卸)価格試算(税抜)'!S979),IF(入力!$C$30=1,ROUNDDOWN('ユーザー別小売(卸)価格試算(税抜)'!S979*(1+入力!$C$31/100),-入力!$C$29),IF(入力!$C$30=2,ROUNDUP('ユーザー別小売(卸)価格試算(税抜)'!S979*(1+入力!$C$31/100),-入力!$C$29),IF(入力!$C$30=3,ROUND('ユーザー別小売(卸)価格試算(税抜)'!S979*(1+入力!$C$31/100),-入力!$C$29)))),'ユーザー別小売(卸)価格試算(税抜)'!S979))</f>
        <v/>
      </c>
      <c r="T979" s="828" t="str">
        <f>IF('ユーザー別小売(卸)価格試算(税抜)'!T979="","",IF(ISNUMBER('ユーザー別小売(卸)価格試算(税抜)'!T979),IF(入力!$C$30=1,ROUNDDOWN('ユーザー別小売(卸)価格試算(税抜)'!T979*(1+入力!$C$31/100),-入力!$C$29),IF(入力!$C$30=2,ROUNDUP('ユーザー別小売(卸)価格試算(税抜)'!T979*(1+入力!$C$31/100),-入力!$C$29),IF(入力!$C$30=3,ROUND('ユーザー別小売(卸)価格試算(税抜)'!T979*(1+入力!$C$31/100),-入力!$C$29)))),'ユーザー別小売(卸)価格試算(税抜)'!T979))</f>
        <v/>
      </c>
      <c r="U979" s="829" t="str">
        <f>IF('ユーザー別小売(卸)価格試算(税抜)'!U979="","",IF(ISNUMBER('ユーザー別小売(卸)価格試算(税抜)'!U979),IF(入力!$C$30=1,ROUNDDOWN('ユーザー別小売(卸)価格試算(税抜)'!U979*(1+入力!$C$31/100),-入力!$C$29),IF(入力!$C$30=2,ROUNDUP('ユーザー別小売(卸)価格試算(税抜)'!U979*(1+入力!$C$31/100),-入力!$C$29),IF(入力!$C$30=3,ROUND('ユーザー別小売(卸)価格試算(税抜)'!U979*(1+入力!$C$31/100),-入力!$C$29)))),'ユーザー別小売(卸)価格試算(税抜)'!U979))</f>
        <v/>
      </c>
      <c r="V979" s="83"/>
      <c r="X979" s="4"/>
    </row>
    <row r="980" spans="2:28" ht="23.1" customHeight="1">
      <c r="B980" s="842" t="s">
        <v>756</v>
      </c>
      <c r="C980" s="843"/>
      <c r="D980" s="843"/>
      <c r="E980" s="843"/>
      <c r="F980" s="843"/>
      <c r="G980" s="844"/>
      <c r="H980" s="746" t="s">
        <v>257</v>
      </c>
      <c r="I980" s="747"/>
      <c r="J980" s="747"/>
      <c r="K980" s="747"/>
      <c r="L980" s="748"/>
      <c r="M980" s="810" t="s">
        <v>254</v>
      </c>
      <c r="N980" s="811"/>
      <c r="O980" s="811"/>
      <c r="P980" s="811"/>
      <c r="Q980" s="812"/>
      <c r="R980" s="833">
        <f>IF('ユーザー別小売(卸)価格試算(税抜)'!R980="","",IF(ISNUMBER('ユーザー別小売(卸)価格試算(税抜)'!R980),IF(入力!$C$30=1,ROUNDDOWN('ユーザー別小売(卸)価格試算(税抜)'!R980*(1+入力!$C$31/100),-入力!$C$29),IF(入力!$C$30=2,ROUNDUP('ユーザー別小売(卸)価格試算(税抜)'!R980*(1+入力!$C$31/100),-入力!$C$29),IF(入力!$C$30=3,ROUND('ユーザー別小売(卸)価格試算(税抜)'!R980*(1+入力!$C$31/100),-入力!$C$29)))),'ユーザー別小売(卸)価格試算(税抜)'!R980))</f>
        <v>11990</v>
      </c>
      <c r="S980" s="834" t="str">
        <f>IF('ユーザー別小売(卸)価格試算(税抜)'!S980="","",IF(ISNUMBER('ユーザー別小売(卸)価格試算(税抜)'!S980),IF(入力!$C$30=1,ROUNDDOWN('ユーザー別小売(卸)価格試算(税抜)'!S980*(1+入力!$C$31/100),-入力!$C$29),IF(入力!$C$30=2,ROUNDUP('ユーザー別小売(卸)価格試算(税抜)'!S980*(1+入力!$C$31/100),-入力!$C$29),IF(入力!$C$30=3,ROUND('ユーザー別小売(卸)価格試算(税抜)'!S980*(1+入力!$C$31/100),-入力!$C$29)))),'ユーザー別小売(卸)価格試算(税抜)'!S980))</f>
        <v/>
      </c>
      <c r="T980" s="834" t="str">
        <f>IF('ユーザー別小売(卸)価格試算(税抜)'!T980="","",IF(ISNUMBER('ユーザー別小売(卸)価格試算(税抜)'!T980),IF(入力!$C$30=1,ROUNDDOWN('ユーザー別小売(卸)価格試算(税抜)'!T980*(1+入力!$C$31/100),-入力!$C$29),IF(入力!$C$30=2,ROUNDUP('ユーザー別小売(卸)価格試算(税抜)'!T980*(1+入力!$C$31/100),-入力!$C$29),IF(入力!$C$30=3,ROUND('ユーザー別小売(卸)価格試算(税抜)'!T980*(1+入力!$C$31/100),-入力!$C$29)))),'ユーザー別小売(卸)価格試算(税抜)'!T980))</f>
        <v/>
      </c>
      <c r="U980" s="835" t="str">
        <f>IF('ユーザー別小売(卸)価格試算(税抜)'!U980="","",IF(ISNUMBER('ユーザー別小売(卸)価格試算(税抜)'!U980),IF(入力!$C$30=1,ROUNDDOWN('ユーザー別小売(卸)価格試算(税抜)'!U980*(1+入力!$C$31/100),-入力!$C$29),IF(入力!$C$30=2,ROUNDUP('ユーザー別小売(卸)価格試算(税抜)'!U980*(1+入力!$C$31/100),-入力!$C$29),IF(入力!$C$30=3,ROUND('ユーザー別小売(卸)価格試算(税抜)'!U980*(1+入力!$C$31/100),-入力!$C$29)))),'ユーザー別小売(卸)価格試算(税抜)'!U980))</f>
        <v/>
      </c>
      <c r="V980" s="83"/>
      <c r="X980" s="4"/>
    </row>
    <row r="981" spans="2:28" ht="23.1" customHeight="1">
      <c r="B981" s="806"/>
      <c r="C981" s="807"/>
      <c r="D981" s="807"/>
      <c r="E981" s="807"/>
      <c r="F981" s="807"/>
      <c r="G981" s="808"/>
      <c r="H981" s="746"/>
      <c r="I981" s="747"/>
      <c r="J981" s="747"/>
      <c r="K981" s="747"/>
      <c r="L981" s="748"/>
      <c r="M981" s="806" t="s">
        <v>1050</v>
      </c>
      <c r="N981" s="807"/>
      <c r="O981" s="807"/>
      <c r="P981" s="807"/>
      <c r="Q981" s="808"/>
      <c r="R981" s="827">
        <f>IF('ユーザー別小売(卸)価格試算(税抜)'!R981="","",IF(ISNUMBER('ユーザー別小売(卸)価格試算(税抜)'!R981),IF(入力!$C$30=1,ROUNDDOWN('ユーザー別小売(卸)価格試算(税抜)'!R981*(1+入力!$C$31/100),-入力!$C$29),IF(入力!$C$30=2,ROUNDUP('ユーザー別小売(卸)価格試算(税抜)'!R981*(1+入力!$C$31/100),-入力!$C$29),IF(入力!$C$30=3,ROUND('ユーザー別小売(卸)価格試算(税抜)'!R981*(1+入力!$C$31/100),-入力!$C$29)))),'ユーザー別小売(卸)価格試算(税抜)'!R981))</f>
        <v>11990</v>
      </c>
      <c r="S981" s="828" t="str">
        <f>IF('ユーザー別小売(卸)価格試算(税抜)'!S981="","",IF(ISNUMBER('ユーザー別小売(卸)価格試算(税抜)'!S981),IF(入力!$C$30=1,ROUNDDOWN('ユーザー別小売(卸)価格試算(税抜)'!S981*(1+入力!$C$31/100),-入力!$C$29),IF(入力!$C$30=2,ROUNDUP('ユーザー別小売(卸)価格試算(税抜)'!S981*(1+入力!$C$31/100),-入力!$C$29),IF(入力!$C$30=3,ROUND('ユーザー別小売(卸)価格試算(税抜)'!S981*(1+入力!$C$31/100),-入力!$C$29)))),'ユーザー別小売(卸)価格試算(税抜)'!S981))</f>
        <v/>
      </c>
      <c r="T981" s="828" t="str">
        <f>IF('ユーザー別小売(卸)価格試算(税抜)'!T981="","",IF(ISNUMBER('ユーザー別小売(卸)価格試算(税抜)'!T981),IF(入力!$C$30=1,ROUNDDOWN('ユーザー別小売(卸)価格試算(税抜)'!T981*(1+入力!$C$31/100),-入力!$C$29),IF(入力!$C$30=2,ROUNDUP('ユーザー別小売(卸)価格試算(税抜)'!T981*(1+入力!$C$31/100),-入力!$C$29),IF(入力!$C$30=3,ROUND('ユーザー別小売(卸)価格試算(税抜)'!T981*(1+入力!$C$31/100),-入力!$C$29)))),'ユーザー別小売(卸)価格試算(税抜)'!T981))</f>
        <v/>
      </c>
      <c r="U981" s="829" t="str">
        <f>IF('ユーザー別小売(卸)価格試算(税抜)'!U981="","",IF(ISNUMBER('ユーザー別小売(卸)価格試算(税抜)'!U981),IF(入力!$C$30=1,ROUNDDOWN('ユーザー別小売(卸)価格試算(税抜)'!U981*(1+入力!$C$31/100),-入力!$C$29),IF(入力!$C$30=2,ROUNDUP('ユーザー別小売(卸)価格試算(税抜)'!U981*(1+入力!$C$31/100),-入力!$C$29),IF(入力!$C$30=3,ROUND('ユーザー別小売(卸)価格試算(税抜)'!U981*(1+入力!$C$31/100),-入力!$C$29)))),'ユーザー別小売(卸)価格試算(税抜)'!U981))</f>
        <v/>
      </c>
      <c r="V981" s="83"/>
      <c r="X981" s="4"/>
      <c r="Y981" s="575"/>
      <c r="Z981" s="575"/>
      <c r="AA981" s="575"/>
      <c r="AB981" s="575"/>
    </row>
    <row r="982" spans="2:28" ht="23.1" customHeight="1">
      <c r="B982" s="285" t="s">
        <v>2140</v>
      </c>
      <c r="C982" s="286"/>
      <c r="D982" s="286"/>
      <c r="E982" s="286"/>
      <c r="F982" s="286"/>
      <c r="G982" s="287"/>
      <c r="H982" s="746" t="s">
        <v>257</v>
      </c>
      <c r="I982" s="747"/>
      <c r="J982" s="747"/>
      <c r="K982" s="747"/>
      <c r="L982" s="748"/>
      <c r="M982" s="746" t="s">
        <v>254</v>
      </c>
      <c r="N982" s="747"/>
      <c r="O982" s="747"/>
      <c r="P982" s="747"/>
      <c r="Q982" s="748"/>
      <c r="R982" s="848">
        <f>IF('ユーザー別小売(卸)価格試算(税抜)'!R982="","",IF(ISNUMBER('ユーザー別小売(卸)価格試算(税抜)'!R982),IF(入力!$C$30=1,ROUNDDOWN('ユーザー別小売(卸)価格試算(税抜)'!R982*(1+入力!$C$31/100),-入力!$C$29),IF(入力!$C$30=2,ROUNDUP('ユーザー別小売(卸)価格試算(税抜)'!R982*(1+入力!$C$31/100),-入力!$C$29),IF(入力!$C$30=3,ROUND('ユーザー別小売(卸)価格試算(税抜)'!R982*(1+入力!$C$31/100),-入力!$C$29)))),'ユーザー別小売(卸)価格試算(税抜)'!R982))</f>
        <v>11990</v>
      </c>
      <c r="S982" s="849" t="str">
        <f>IF('ユーザー別小売(卸)価格試算(税抜)'!S982="","",IF(ISNUMBER('ユーザー別小売(卸)価格試算(税抜)'!S982),IF(入力!$C$30=1,ROUNDDOWN('ユーザー別小売(卸)価格試算(税抜)'!S982*(1+入力!$C$31/100),-入力!$C$29),IF(入力!$C$30=2,ROUNDUP('ユーザー別小売(卸)価格試算(税抜)'!S982*(1+入力!$C$31/100),-入力!$C$29),IF(入力!$C$30=3,ROUND('ユーザー別小売(卸)価格試算(税抜)'!S982*(1+入力!$C$31/100),-入力!$C$29)))),'ユーザー別小売(卸)価格試算(税抜)'!S982))</f>
        <v/>
      </c>
      <c r="T982" s="849" t="str">
        <f>IF('ユーザー別小売(卸)価格試算(税抜)'!T982="","",IF(ISNUMBER('ユーザー別小売(卸)価格試算(税抜)'!T982),IF(入力!$C$30=1,ROUNDDOWN('ユーザー別小売(卸)価格試算(税抜)'!T982*(1+入力!$C$31/100),-入力!$C$29),IF(入力!$C$30=2,ROUNDUP('ユーザー別小売(卸)価格試算(税抜)'!T982*(1+入力!$C$31/100),-入力!$C$29),IF(入力!$C$30=3,ROUND('ユーザー別小売(卸)価格試算(税抜)'!T982*(1+入力!$C$31/100),-入力!$C$29)))),'ユーザー別小売(卸)価格試算(税抜)'!T982))</f>
        <v/>
      </c>
      <c r="U982" s="850" t="str">
        <f>IF('ユーザー別小売(卸)価格試算(税抜)'!U982="","",IF(ISNUMBER('ユーザー別小売(卸)価格試算(税抜)'!U982),IF(入力!$C$30=1,ROUNDDOWN('ユーザー別小売(卸)価格試算(税抜)'!U982*(1+入力!$C$31/100),-入力!$C$29),IF(入力!$C$30=2,ROUNDUP('ユーザー別小売(卸)価格試算(税抜)'!U982*(1+入力!$C$31/100),-入力!$C$29),IF(入力!$C$30=3,ROUND('ユーザー別小売(卸)価格試算(税抜)'!U982*(1+入力!$C$31/100),-入力!$C$29)))),'ユーザー別小売(卸)価格試算(税抜)'!U982))</f>
        <v/>
      </c>
      <c r="V982" s="83"/>
      <c r="X982" s="4"/>
    </row>
    <row r="983" spans="2:28" ht="23.1" customHeight="1" thickBot="1">
      <c r="B983" s="302" t="s">
        <v>2141</v>
      </c>
      <c r="C983" s="303"/>
      <c r="D983" s="303"/>
      <c r="E983" s="303"/>
      <c r="F983" s="303"/>
      <c r="G983" s="304"/>
      <c r="H983" s="806" t="s">
        <v>257</v>
      </c>
      <c r="I983" s="807"/>
      <c r="J983" s="807"/>
      <c r="K983" s="807"/>
      <c r="L983" s="808"/>
      <c r="M983" s="778" t="s">
        <v>254</v>
      </c>
      <c r="N983" s="779"/>
      <c r="O983" s="779"/>
      <c r="P983" s="779"/>
      <c r="Q983" s="780"/>
      <c r="R983" s="854">
        <f>IF('ユーザー別小売(卸)価格試算(税抜)'!R983="","",IF(ISNUMBER('ユーザー別小売(卸)価格試算(税抜)'!R983),IF(入力!$C$30=1,ROUNDDOWN('ユーザー別小売(卸)価格試算(税抜)'!R983*(1+入力!$C$31/100),-入力!$C$29),IF(入力!$C$30=2,ROUNDUP('ユーザー別小売(卸)価格試算(税抜)'!R983*(1+入力!$C$31/100),-入力!$C$29),IF(入力!$C$30=3,ROUND('ユーザー別小売(卸)価格試算(税抜)'!R983*(1+入力!$C$31/100),-入力!$C$29)))),'ユーザー別小売(卸)価格試算(税抜)'!R983))</f>
        <v>11990</v>
      </c>
      <c r="S983" s="855" t="str">
        <f>IF('ユーザー別小売(卸)価格試算(税抜)'!S983="","",IF(ISNUMBER('ユーザー別小売(卸)価格試算(税抜)'!S983),IF(入力!$C$30=1,ROUNDDOWN('ユーザー別小売(卸)価格試算(税抜)'!S983*(1+入力!$C$31/100),-入力!$C$29),IF(入力!$C$30=2,ROUNDUP('ユーザー別小売(卸)価格試算(税抜)'!S983*(1+入力!$C$31/100),-入力!$C$29),IF(入力!$C$30=3,ROUND('ユーザー別小売(卸)価格試算(税抜)'!S983*(1+入力!$C$31/100),-入力!$C$29)))),'ユーザー別小売(卸)価格試算(税抜)'!S983))</f>
        <v/>
      </c>
      <c r="T983" s="855" t="str">
        <f>IF('ユーザー別小売(卸)価格試算(税抜)'!T983="","",IF(ISNUMBER('ユーザー別小売(卸)価格試算(税抜)'!T983),IF(入力!$C$30=1,ROUNDDOWN('ユーザー別小売(卸)価格試算(税抜)'!T983*(1+入力!$C$31/100),-入力!$C$29),IF(入力!$C$30=2,ROUNDUP('ユーザー別小売(卸)価格試算(税抜)'!T983*(1+入力!$C$31/100),-入力!$C$29),IF(入力!$C$30=3,ROUND('ユーザー別小売(卸)価格試算(税抜)'!T983*(1+入力!$C$31/100),-入力!$C$29)))),'ユーザー別小売(卸)価格試算(税抜)'!T983))</f>
        <v/>
      </c>
      <c r="U983" s="856" t="str">
        <f>IF('ユーザー別小売(卸)価格試算(税抜)'!U983="","",IF(ISNUMBER('ユーザー別小売(卸)価格試算(税抜)'!U983),IF(入力!$C$30=1,ROUNDDOWN('ユーザー別小売(卸)価格試算(税抜)'!U983*(1+入力!$C$31/100),-入力!$C$29),IF(入力!$C$30=2,ROUNDUP('ユーザー別小売(卸)価格試算(税抜)'!U983*(1+入力!$C$31/100),-入力!$C$29),IF(入力!$C$30=3,ROUND('ユーザー別小売(卸)価格試算(税抜)'!U983*(1+入力!$C$31/100),-入力!$C$29)))),'ユーザー別小売(卸)価格試算(税抜)'!U983))</f>
        <v/>
      </c>
      <c r="V983" s="83"/>
      <c r="X983" s="4"/>
    </row>
    <row r="984" spans="2:28" ht="105.75" customHeight="1">
      <c r="B984" s="545" t="s">
        <v>2143</v>
      </c>
      <c r="C984" s="545"/>
      <c r="D984" s="545"/>
      <c r="E984" s="545"/>
      <c r="F984" s="545"/>
      <c r="G984" s="545"/>
      <c r="H984" s="545"/>
      <c r="I984" s="545"/>
      <c r="J984" s="545"/>
      <c r="K984" s="545"/>
      <c r="L984" s="545"/>
      <c r="M984" s="545"/>
      <c r="N984" s="545"/>
      <c r="O984" s="545"/>
      <c r="P984" s="545"/>
      <c r="Q984" s="545"/>
      <c r="R984" s="545"/>
      <c r="S984" s="545"/>
      <c r="T984" s="545"/>
      <c r="U984" s="545"/>
      <c r="V984" s="221"/>
      <c r="W984" s="221"/>
      <c r="X984" s="221"/>
      <c r="Y984" s="221"/>
      <c r="Z984" s="221"/>
    </row>
    <row r="985" spans="2:28" ht="13.5" customHeight="1">
      <c r="C985" s="24"/>
      <c r="D985" s="24"/>
      <c r="E985" s="24"/>
      <c r="F985" s="82"/>
      <c r="G985" s="24"/>
      <c r="H985" s="82"/>
      <c r="I985" s="24"/>
      <c r="J985" s="82"/>
      <c r="K985" s="24"/>
      <c r="L985" s="82"/>
      <c r="M985" s="24"/>
      <c r="N985" s="82"/>
      <c r="O985" s="24"/>
      <c r="P985" s="82"/>
      <c r="Q985" s="24"/>
      <c r="R985" s="82"/>
      <c r="S985" s="24"/>
      <c r="T985" s="82"/>
      <c r="U985" s="24"/>
      <c r="V985" s="82"/>
      <c r="W985" s="24"/>
      <c r="X985" s="82"/>
      <c r="Y985" s="24"/>
    </row>
    <row r="986" spans="2:28" ht="14.25" customHeight="1" thickBot="1">
      <c r="B986" s="39"/>
    </row>
    <row r="987" spans="2:28" ht="25.5" customHeight="1" thickTop="1" thickBot="1">
      <c r="B987" s="518" t="s">
        <v>580</v>
      </c>
      <c r="C987" s="519"/>
      <c r="D987" s="519"/>
      <c r="E987" s="519"/>
      <c r="F987" s="519"/>
      <c r="G987" s="519"/>
      <c r="H987" s="519"/>
      <c r="I987" s="519"/>
      <c r="J987" s="519"/>
      <c r="K987" s="519"/>
      <c r="L987" s="519"/>
      <c r="M987" s="519"/>
      <c r="N987" s="519"/>
      <c r="O987" s="519"/>
      <c r="P987" s="519"/>
      <c r="Q987" s="519"/>
      <c r="R987" s="519"/>
      <c r="S987" s="519"/>
      <c r="T987" s="519"/>
      <c r="U987" s="519"/>
      <c r="V987" s="519"/>
      <c r="W987" s="519"/>
      <c r="X987" s="519"/>
      <c r="Y987" s="519"/>
      <c r="Z987" s="519"/>
      <c r="AA987" s="520"/>
    </row>
    <row r="988" spans="2:28" ht="14.25" customHeight="1" thickTop="1">
      <c r="B988" s="24"/>
      <c r="C988" s="24"/>
      <c r="D988" s="24"/>
      <c r="E988" s="24"/>
      <c r="F988" s="82"/>
      <c r="G988" s="24"/>
      <c r="H988" s="82"/>
      <c r="I988" s="24"/>
      <c r="J988" s="82"/>
      <c r="K988" s="24"/>
      <c r="L988" s="82"/>
      <c r="M988" s="24"/>
      <c r="N988" s="82"/>
      <c r="O988" s="24"/>
      <c r="P988" s="82"/>
      <c r="Q988" s="24"/>
      <c r="R988" s="82"/>
      <c r="S988" s="24"/>
      <c r="T988" s="82"/>
      <c r="U988" s="24"/>
      <c r="V988" s="82"/>
      <c r="W988" s="24"/>
      <c r="X988" s="82"/>
      <c r="Y988" s="24"/>
    </row>
    <row r="989" spans="2:28" s="239" customFormat="1" ht="20.100000000000001" customHeight="1" thickBot="1">
      <c r="B989" s="241" t="s">
        <v>657</v>
      </c>
      <c r="C989" s="24"/>
      <c r="D989" s="24"/>
      <c r="E989" s="24"/>
      <c r="F989" s="82"/>
      <c r="G989" s="24"/>
      <c r="H989" s="82"/>
      <c r="I989" s="24"/>
      <c r="J989" s="82"/>
      <c r="K989" s="24"/>
      <c r="L989" s="82"/>
      <c r="M989" s="24"/>
      <c r="N989" s="82"/>
      <c r="O989" s="24"/>
      <c r="P989" s="82"/>
      <c r="Q989" s="24"/>
      <c r="R989" s="82"/>
      <c r="S989" s="24"/>
      <c r="T989" s="82"/>
      <c r="U989" s="24"/>
      <c r="V989" s="82"/>
      <c r="W989" s="24"/>
      <c r="X989" s="82"/>
      <c r="Y989" s="24"/>
    </row>
    <row r="990" spans="2:28" ht="20.100000000000001" customHeight="1" thickBot="1">
      <c r="B990" s="531" t="s">
        <v>536</v>
      </c>
      <c r="C990" s="532"/>
      <c r="D990" s="532"/>
      <c r="E990" s="532"/>
      <c r="F990" s="532"/>
      <c r="G990" s="532"/>
      <c r="H990" s="532"/>
      <c r="I990" s="532"/>
      <c r="J990" s="532"/>
      <c r="K990" s="532"/>
      <c r="L990" s="532"/>
      <c r="M990" s="532"/>
      <c r="N990" s="532"/>
      <c r="O990" s="532"/>
      <c r="P990" s="532"/>
      <c r="Q990" s="532"/>
      <c r="R990" s="532"/>
      <c r="S990" s="532"/>
      <c r="T990" s="532"/>
      <c r="U990" s="533"/>
      <c r="V990" s="10"/>
      <c r="X990" s="4"/>
    </row>
    <row r="991" spans="2:28" ht="30" customHeight="1" thickBot="1">
      <c r="B991" s="622" t="s">
        <v>581</v>
      </c>
      <c r="C991" s="623"/>
      <c r="D991" s="623"/>
      <c r="E991" s="623"/>
      <c r="F991" s="623"/>
      <c r="G991" s="624"/>
      <c r="H991" s="710" t="s">
        <v>524</v>
      </c>
      <c r="I991" s="710"/>
      <c r="J991" s="710"/>
      <c r="K991" s="710"/>
      <c r="L991" s="710"/>
      <c r="M991" s="710" t="s">
        <v>491</v>
      </c>
      <c r="N991" s="710"/>
      <c r="O991" s="710"/>
      <c r="P991" s="710"/>
      <c r="Q991" s="710"/>
      <c r="R991" s="710"/>
      <c r="S991" s="710"/>
      <c r="T991" s="710"/>
      <c r="U991" s="710"/>
      <c r="X991" s="4"/>
    </row>
    <row r="992" spans="2:28" ht="22.5" customHeight="1">
      <c r="B992" s="821" t="s">
        <v>1053</v>
      </c>
      <c r="C992" s="822"/>
      <c r="D992" s="822"/>
      <c r="E992" s="822"/>
      <c r="F992" s="822"/>
      <c r="G992" s="822"/>
      <c r="H992" s="861" t="s">
        <v>1359</v>
      </c>
      <c r="I992" s="862"/>
      <c r="J992" s="862"/>
      <c r="K992" s="862"/>
      <c r="L992" s="863"/>
      <c r="M992" s="821" t="s">
        <v>1054</v>
      </c>
      <c r="N992" s="822"/>
      <c r="O992" s="822"/>
      <c r="P992" s="822"/>
      <c r="Q992" s="823"/>
      <c r="R992" s="864">
        <f>IF('ユーザー別小売(卸)価格試算(税抜)'!R992="","",IF(ISNUMBER('ユーザー別小売(卸)価格試算(税抜)'!R992),IF(入力!$C$30=1,ROUNDDOWN('ユーザー別小売(卸)価格試算(税抜)'!R992*(1+入力!$C$31/100),-入力!$C$29),IF(入力!$C$30=2,ROUNDUP('ユーザー別小売(卸)価格試算(税抜)'!R992*(1+入力!$C$31/100),-入力!$C$29),IF(入力!$C$30=3,ROUND('ユーザー別小売(卸)価格試算(税抜)'!R992*(1+入力!$C$31/100),-入力!$C$29)))),'ユーザー別小売(卸)価格試算(税抜)'!R992))</f>
        <v>47190</v>
      </c>
      <c r="S992" s="865" t="str">
        <f>IF('ユーザー別小売(卸)価格試算(税抜)'!S992="","",IF(ISNUMBER('ユーザー別小売(卸)価格試算(税抜)'!S992),IF(入力!$C$30=1,ROUNDDOWN('ユーザー別小売(卸)価格試算(税抜)'!S992*(1+入力!$C$31/100),-入力!$C$29),IF(入力!$C$30=2,ROUNDUP('ユーザー別小売(卸)価格試算(税抜)'!S992*(1+入力!$C$31/100),-入力!$C$29),IF(入力!$C$30=3,ROUND('ユーザー別小売(卸)価格試算(税抜)'!S992*(1+入力!$C$31/100),-入力!$C$29)))),'ユーザー別小売(卸)価格試算(税抜)'!S992))</f>
        <v/>
      </c>
      <c r="T992" s="865" t="str">
        <f>IF('ユーザー別小売(卸)価格試算(税抜)'!T992="","",IF(ISNUMBER('ユーザー別小売(卸)価格試算(税抜)'!T992),IF(入力!$C$30=1,ROUNDDOWN('ユーザー別小売(卸)価格試算(税抜)'!T992*(1+入力!$C$31/100),-入力!$C$29),IF(入力!$C$30=2,ROUNDUP('ユーザー別小売(卸)価格試算(税抜)'!T992*(1+入力!$C$31/100),-入力!$C$29),IF(入力!$C$30=3,ROUND('ユーザー別小売(卸)価格試算(税抜)'!T992*(1+入力!$C$31/100),-入力!$C$29)))),'ユーザー別小売(卸)価格試算(税抜)'!T992))</f>
        <v/>
      </c>
      <c r="U992" s="866" t="str">
        <f>IF('ユーザー別小売(卸)価格試算(税抜)'!U992="","",IF(ISNUMBER('ユーザー別小売(卸)価格試算(税抜)'!U992),IF(入力!$C$30=1,ROUNDDOWN('ユーザー別小売(卸)価格試算(税抜)'!U992*(1+入力!$C$31/100),-入力!$C$29),IF(入力!$C$30=2,ROUNDUP('ユーザー別小売(卸)価格試算(税抜)'!U992*(1+入力!$C$31/100),-入力!$C$29),IF(入力!$C$30=3,ROUND('ユーザー別小売(卸)価格試算(税抜)'!U992*(1+入力!$C$31/100),-入力!$C$29)))),'ユーザー別小売(卸)価格試算(税抜)'!U992))</f>
        <v/>
      </c>
      <c r="V992" s="83"/>
      <c r="W992" s="265"/>
      <c r="X992" s="4"/>
    </row>
    <row r="993" spans="2:24" ht="23.1" customHeight="1">
      <c r="B993" s="746" t="s">
        <v>594</v>
      </c>
      <c r="C993" s="747"/>
      <c r="D993" s="747"/>
      <c r="E993" s="747"/>
      <c r="F993" s="747"/>
      <c r="G993" s="747"/>
      <c r="H993" s="867" t="s">
        <v>261</v>
      </c>
      <c r="I993" s="868"/>
      <c r="J993" s="868"/>
      <c r="K993" s="868"/>
      <c r="L993" s="869"/>
      <c r="M993" s="746" t="s">
        <v>254</v>
      </c>
      <c r="N993" s="747"/>
      <c r="O993" s="747"/>
      <c r="P993" s="747"/>
      <c r="Q993" s="748"/>
      <c r="R993" s="870">
        <f>IF('ユーザー別小売(卸)価格試算(税抜)'!R993="","",IF(ISNUMBER('ユーザー別小売(卸)価格試算(税抜)'!R993),IF(入力!$C$30=1,ROUNDDOWN('ユーザー別小売(卸)価格試算(税抜)'!R993*(1+入力!$C$31/100),-入力!$C$29),IF(入力!$C$30=2,ROUNDUP('ユーザー別小売(卸)価格試算(税抜)'!R993*(1+入力!$C$31/100),-入力!$C$29),IF(入力!$C$30=3,ROUND('ユーザー別小売(卸)価格試算(税抜)'!R993*(1+入力!$C$31/100),-入力!$C$29)))),'ユーザー別小売(卸)価格試算(税抜)'!R993))</f>
        <v>14190</v>
      </c>
      <c r="S993" s="871" t="str">
        <f>IF('ユーザー別小売(卸)価格試算(税抜)'!S993="","",IF(ISNUMBER('ユーザー別小売(卸)価格試算(税抜)'!S993),IF(入力!$C$30=1,ROUNDDOWN('ユーザー別小売(卸)価格試算(税抜)'!S993*(1+入力!$C$31/100),-入力!$C$29),IF(入力!$C$30=2,ROUNDUP('ユーザー別小売(卸)価格試算(税抜)'!S993*(1+入力!$C$31/100),-入力!$C$29),IF(入力!$C$30=3,ROUND('ユーザー別小売(卸)価格試算(税抜)'!S993*(1+入力!$C$31/100),-入力!$C$29)))),'ユーザー別小売(卸)価格試算(税抜)'!S993))</f>
        <v/>
      </c>
      <c r="T993" s="871" t="str">
        <f>IF('ユーザー別小売(卸)価格試算(税抜)'!T993="","",IF(ISNUMBER('ユーザー別小売(卸)価格試算(税抜)'!T993),IF(入力!$C$30=1,ROUNDDOWN('ユーザー別小売(卸)価格試算(税抜)'!T993*(1+入力!$C$31/100),-入力!$C$29),IF(入力!$C$30=2,ROUNDUP('ユーザー別小売(卸)価格試算(税抜)'!T993*(1+入力!$C$31/100),-入力!$C$29),IF(入力!$C$30=3,ROUND('ユーザー別小売(卸)価格試算(税抜)'!T993*(1+入力!$C$31/100),-入力!$C$29)))),'ユーザー別小売(卸)価格試算(税抜)'!T993))</f>
        <v/>
      </c>
      <c r="U993" s="872" t="str">
        <f>IF('ユーザー別小売(卸)価格試算(税抜)'!U993="","",IF(ISNUMBER('ユーザー別小売(卸)価格試算(税抜)'!U993),IF(入力!$C$30=1,ROUNDDOWN('ユーザー別小売(卸)価格試算(税抜)'!U993*(1+入力!$C$31/100),-入力!$C$29),IF(入力!$C$30=2,ROUNDUP('ユーザー別小売(卸)価格試算(税抜)'!U993*(1+入力!$C$31/100),-入力!$C$29),IF(入力!$C$30=3,ROUND('ユーザー別小売(卸)価格試算(税抜)'!U993*(1+入力!$C$31/100),-入力!$C$29)))),'ユーザー別小売(卸)価格試算(税抜)'!U993))</f>
        <v/>
      </c>
      <c r="V993" s="83"/>
      <c r="W993" s="265"/>
      <c r="X993" s="4"/>
    </row>
    <row r="994" spans="2:24" ht="23.1" customHeight="1">
      <c r="B994" s="746"/>
      <c r="C994" s="747"/>
      <c r="D994" s="747"/>
      <c r="E994" s="747"/>
      <c r="F994" s="747"/>
      <c r="G994" s="747"/>
      <c r="H994" s="873" t="s">
        <v>411</v>
      </c>
      <c r="I994" s="874"/>
      <c r="J994" s="874"/>
      <c r="K994" s="874"/>
      <c r="L994" s="875"/>
      <c r="M994" s="746"/>
      <c r="N994" s="747"/>
      <c r="O994" s="747"/>
      <c r="P994" s="747"/>
      <c r="Q994" s="748"/>
      <c r="R994" s="876">
        <f>IF('ユーザー別小売(卸)価格試算(税抜)'!R994="","",IF(ISNUMBER('ユーザー別小売(卸)価格試算(税抜)'!R994),IF(入力!$C$30=1,ROUNDDOWN('ユーザー別小売(卸)価格試算(税抜)'!R994*(1+入力!$C$31/100),-入力!$C$29),IF(入力!$C$30=2,ROUNDUP('ユーザー別小売(卸)価格試算(税抜)'!R994*(1+入力!$C$31/100),-入力!$C$29),IF(入力!$C$30=3,ROUND('ユーザー別小売(卸)価格試算(税抜)'!R994*(1+入力!$C$31/100),-入力!$C$29)))),'ユーザー別小売(卸)価格試算(税抜)'!R994))</f>
        <v>18040</v>
      </c>
      <c r="S994" s="877" t="str">
        <f>IF('ユーザー別小売(卸)価格試算(税抜)'!S994="","",IF(ISNUMBER('ユーザー別小売(卸)価格試算(税抜)'!S994),IF(入力!$C$30=1,ROUNDDOWN('ユーザー別小売(卸)価格試算(税抜)'!S994*(1+入力!$C$31/100),-入力!$C$29),IF(入力!$C$30=2,ROUNDUP('ユーザー別小売(卸)価格試算(税抜)'!S994*(1+入力!$C$31/100),-入力!$C$29),IF(入力!$C$30=3,ROUND('ユーザー別小売(卸)価格試算(税抜)'!S994*(1+入力!$C$31/100),-入力!$C$29)))),'ユーザー別小売(卸)価格試算(税抜)'!S994))</f>
        <v/>
      </c>
      <c r="T994" s="877" t="str">
        <f>IF('ユーザー別小売(卸)価格試算(税抜)'!T994="","",IF(ISNUMBER('ユーザー別小売(卸)価格試算(税抜)'!T994),IF(入力!$C$30=1,ROUNDDOWN('ユーザー別小売(卸)価格試算(税抜)'!T994*(1+入力!$C$31/100),-入力!$C$29),IF(入力!$C$30=2,ROUNDUP('ユーザー別小売(卸)価格試算(税抜)'!T994*(1+入力!$C$31/100),-入力!$C$29),IF(入力!$C$30=3,ROUND('ユーザー別小売(卸)価格試算(税抜)'!T994*(1+入力!$C$31/100),-入力!$C$29)))),'ユーザー別小売(卸)価格試算(税抜)'!T994))</f>
        <v/>
      </c>
      <c r="U994" s="878" t="str">
        <f>IF('ユーザー別小売(卸)価格試算(税抜)'!U994="","",IF(ISNUMBER('ユーザー別小売(卸)価格試算(税抜)'!U994),IF(入力!$C$30=1,ROUNDDOWN('ユーザー別小売(卸)価格試算(税抜)'!U994*(1+入力!$C$31/100),-入力!$C$29),IF(入力!$C$30=2,ROUNDUP('ユーザー別小売(卸)価格試算(税抜)'!U994*(1+入力!$C$31/100),-入力!$C$29),IF(入力!$C$30=3,ROUND('ユーザー別小売(卸)価格試算(税抜)'!U994*(1+入力!$C$31/100),-入力!$C$29)))),'ユーザー別小売(卸)価格試算(税抜)'!U994))</f>
        <v/>
      </c>
      <c r="V994" s="83"/>
      <c r="W994" s="265"/>
      <c r="X994" s="4"/>
    </row>
    <row r="995" spans="2:24" ht="23.1" customHeight="1">
      <c r="B995" s="746" t="s">
        <v>940</v>
      </c>
      <c r="C995" s="747"/>
      <c r="D995" s="747"/>
      <c r="E995" s="747"/>
      <c r="F995" s="747"/>
      <c r="G995" s="747"/>
      <c r="H995" s="879" t="s">
        <v>955</v>
      </c>
      <c r="I995" s="880"/>
      <c r="J995" s="880"/>
      <c r="K995" s="880"/>
      <c r="L995" s="881"/>
      <c r="M995" s="746" t="s">
        <v>1054</v>
      </c>
      <c r="N995" s="747"/>
      <c r="O995" s="747"/>
      <c r="P995" s="747"/>
      <c r="Q995" s="748"/>
      <c r="R995" s="882">
        <f>IF('ユーザー別小売(卸)価格試算(税抜)'!R995="","",IF(ISNUMBER('ユーザー別小売(卸)価格試算(税抜)'!R995),IF(入力!$C$30=1,ROUNDDOWN('ユーザー別小売(卸)価格試算(税抜)'!R995*(1+入力!$C$31/100),-入力!$C$29),IF(入力!$C$30=2,ROUNDUP('ユーザー別小売(卸)価格試算(税抜)'!R995*(1+入力!$C$31/100),-入力!$C$29),IF(入力!$C$30=3,ROUND('ユーザー別小売(卸)価格試算(税抜)'!R995*(1+入力!$C$31/100),-入力!$C$29)))),'ユーザー別小売(卸)価格試算(税抜)'!R995))</f>
        <v>50820</v>
      </c>
      <c r="S995" s="883" t="str">
        <f>IF('ユーザー別小売(卸)価格試算(税抜)'!S995="","",IF(ISNUMBER('ユーザー別小売(卸)価格試算(税抜)'!S995),IF(入力!$C$30=1,ROUNDDOWN('ユーザー別小売(卸)価格試算(税抜)'!S995*(1+入力!$C$31/100),-入力!$C$29),IF(入力!$C$30=2,ROUNDUP('ユーザー別小売(卸)価格試算(税抜)'!S995*(1+入力!$C$31/100),-入力!$C$29),IF(入力!$C$30=3,ROUND('ユーザー別小売(卸)価格試算(税抜)'!S995*(1+入力!$C$31/100),-入力!$C$29)))),'ユーザー別小売(卸)価格試算(税抜)'!S995))</f>
        <v/>
      </c>
      <c r="T995" s="883" t="str">
        <f>IF('ユーザー別小売(卸)価格試算(税抜)'!T995="","",IF(ISNUMBER('ユーザー別小売(卸)価格試算(税抜)'!T995),IF(入力!$C$30=1,ROUNDDOWN('ユーザー別小売(卸)価格試算(税抜)'!T995*(1+入力!$C$31/100),-入力!$C$29),IF(入力!$C$30=2,ROUNDUP('ユーザー別小売(卸)価格試算(税抜)'!T995*(1+入力!$C$31/100),-入力!$C$29),IF(入力!$C$30=3,ROUND('ユーザー別小売(卸)価格試算(税抜)'!T995*(1+入力!$C$31/100),-入力!$C$29)))),'ユーザー別小売(卸)価格試算(税抜)'!T995))</f>
        <v/>
      </c>
      <c r="U995" s="884" t="str">
        <f>IF('ユーザー別小売(卸)価格試算(税抜)'!U995="","",IF(ISNUMBER('ユーザー別小売(卸)価格試算(税抜)'!U995),IF(入力!$C$30=1,ROUNDDOWN('ユーザー別小売(卸)価格試算(税抜)'!U995*(1+入力!$C$31/100),-入力!$C$29),IF(入力!$C$30=2,ROUNDUP('ユーザー別小売(卸)価格試算(税抜)'!U995*(1+入力!$C$31/100),-入力!$C$29),IF(入力!$C$30=3,ROUND('ユーザー別小売(卸)価格試算(税抜)'!U995*(1+入力!$C$31/100),-入力!$C$29)))),'ユーザー別小売(卸)価格試算(税抜)'!U995))</f>
        <v/>
      </c>
      <c r="V995" s="83"/>
      <c r="W995" s="265"/>
      <c r="X995" s="4"/>
    </row>
    <row r="996" spans="2:24" ht="23.1" customHeight="1">
      <c r="B996" s="746" t="s">
        <v>1160</v>
      </c>
      <c r="C996" s="747"/>
      <c r="D996" s="747"/>
      <c r="E996" s="747"/>
      <c r="F996" s="747"/>
      <c r="G996" s="747"/>
      <c r="H996" s="879" t="s">
        <v>390</v>
      </c>
      <c r="I996" s="880"/>
      <c r="J996" s="880"/>
      <c r="K996" s="880"/>
      <c r="L996" s="881"/>
      <c r="M996" s="746" t="s">
        <v>254</v>
      </c>
      <c r="N996" s="747"/>
      <c r="O996" s="747"/>
      <c r="P996" s="747"/>
      <c r="Q996" s="748"/>
      <c r="R996" s="882">
        <f>IF('ユーザー別小売(卸)価格試算(税抜)'!R996="","",IF(ISNUMBER('ユーザー別小売(卸)価格試算(税抜)'!R996),IF(入力!$C$30=1,ROUNDDOWN('ユーザー別小売(卸)価格試算(税抜)'!R996*(1+入力!$C$31/100),-入力!$C$29),IF(入力!$C$30=2,ROUNDUP('ユーザー別小売(卸)価格試算(税抜)'!R996*(1+入力!$C$31/100),-入力!$C$29),IF(入力!$C$30=3,ROUND('ユーザー別小売(卸)価格試算(税抜)'!R996*(1+入力!$C$31/100),-入力!$C$29)))),'ユーザー別小売(卸)価格試算(税抜)'!R996))</f>
        <v>28600</v>
      </c>
      <c r="S996" s="883" t="str">
        <f>IF('ユーザー別小売(卸)価格試算(税抜)'!S996="","",IF(ISNUMBER('ユーザー別小売(卸)価格試算(税抜)'!S996),IF(入力!$C$30=1,ROUNDDOWN('ユーザー別小売(卸)価格試算(税抜)'!S996*(1+入力!$C$31/100),-入力!$C$29),IF(入力!$C$30=2,ROUNDUP('ユーザー別小売(卸)価格試算(税抜)'!S996*(1+入力!$C$31/100),-入力!$C$29),IF(入力!$C$30=3,ROUND('ユーザー別小売(卸)価格試算(税抜)'!S996*(1+入力!$C$31/100),-入力!$C$29)))),'ユーザー別小売(卸)価格試算(税抜)'!S996))</f>
        <v/>
      </c>
      <c r="T996" s="883" t="str">
        <f>IF('ユーザー別小売(卸)価格試算(税抜)'!T996="","",IF(ISNUMBER('ユーザー別小売(卸)価格試算(税抜)'!T996),IF(入力!$C$30=1,ROUNDDOWN('ユーザー別小売(卸)価格試算(税抜)'!T996*(1+入力!$C$31/100),-入力!$C$29),IF(入力!$C$30=2,ROUNDUP('ユーザー別小売(卸)価格試算(税抜)'!T996*(1+入力!$C$31/100),-入力!$C$29),IF(入力!$C$30=3,ROUND('ユーザー別小売(卸)価格試算(税抜)'!T996*(1+入力!$C$31/100),-入力!$C$29)))),'ユーザー別小売(卸)価格試算(税抜)'!T996))</f>
        <v/>
      </c>
      <c r="U996" s="884" t="str">
        <f>IF('ユーザー別小売(卸)価格試算(税抜)'!U996="","",IF(ISNUMBER('ユーザー別小売(卸)価格試算(税抜)'!U996),IF(入力!$C$30=1,ROUNDDOWN('ユーザー別小売(卸)価格試算(税抜)'!U996*(1+入力!$C$31/100),-入力!$C$29),IF(入力!$C$30=2,ROUNDUP('ユーザー別小売(卸)価格試算(税抜)'!U996*(1+入力!$C$31/100),-入力!$C$29),IF(入力!$C$30=3,ROUND('ユーザー別小売(卸)価格試算(税抜)'!U996*(1+入力!$C$31/100),-入力!$C$29)))),'ユーザー別小売(卸)価格試算(税抜)'!U996))</f>
        <v/>
      </c>
      <c r="V996" s="83"/>
      <c r="W996" s="265"/>
      <c r="X996" s="4"/>
    </row>
    <row r="997" spans="2:24" ht="23.1" customHeight="1">
      <c r="B997" s="746" t="s">
        <v>595</v>
      </c>
      <c r="C997" s="747"/>
      <c r="D997" s="747"/>
      <c r="E997" s="747"/>
      <c r="F997" s="747"/>
      <c r="G997" s="747"/>
      <c r="H997" s="867" t="s">
        <v>184</v>
      </c>
      <c r="I997" s="868"/>
      <c r="J997" s="868"/>
      <c r="K997" s="868"/>
      <c r="L997" s="869"/>
      <c r="M997" s="746" t="s">
        <v>254</v>
      </c>
      <c r="N997" s="747"/>
      <c r="O997" s="747"/>
      <c r="P997" s="747"/>
      <c r="Q997" s="748"/>
      <c r="R997" s="870">
        <f>IF('ユーザー別小売(卸)価格試算(税抜)'!R997="","",IF(ISNUMBER('ユーザー別小売(卸)価格試算(税抜)'!R997),IF(入力!$C$30=1,ROUNDDOWN('ユーザー別小売(卸)価格試算(税抜)'!R997*(1+入力!$C$31/100),-入力!$C$29),IF(入力!$C$30=2,ROUNDUP('ユーザー別小売(卸)価格試算(税抜)'!R997*(1+入力!$C$31/100),-入力!$C$29),IF(入力!$C$30=3,ROUND('ユーザー別小売(卸)価格試算(税抜)'!R997*(1+入力!$C$31/100),-入力!$C$29)))),'ユーザー別小売(卸)価格試算(税抜)'!R997))</f>
        <v>19690</v>
      </c>
      <c r="S997" s="871" t="str">
        <f>IF('ユーザー別小売(卸)価格試算(税抜)'!S997="","",IF(ISNUMBER('ユーザー別小売(卸)価格試算(税抜)'!S997),IF(入力!$C$30=1,ROUNDDOWN('ユーザー別小売(卸)価格試算(税抜)'!S997*(1+入力!$C$31/100),-入力!$C$29),IF(入力!$C$30=2,ROUNDUP('ユーザー別小売(卸)価格試算(税抜)'!S997*(1+入力!$C$31/100),-入力!$C$29),IF(入力!$C$30=3,ROUND('ユーザー別小売(卸)価格試算(税抜)'!S997*(1+入力!$C$31/100),-入力!$C$29)))),'ユーザー別小売(卸)価格試算(税抜)'!S997))</f>
        <v/>
      </c>
      <c r="T997" s="871" t="str">
        <f>IF('ユーザー別小売(卸)価格試算(税抜)'!T997="","",IF(ISNUMBER('ユーザー別小売(卸)価格試算(税抜)'!T997),IF(入力!$C$30=1,ROUNDDOWN('ユーザー別小売(卸)価格試算(税抜)'!T997*(1+入力!$C$31/100),-入力!$C$29),IF(入力!$C$30=2,ROUNDUP('ユーザー別小売(卸)価格試算(税抜)'!T997*(1+入力!$C$31/100),-入力!$C$29),IF(入力!$C$30=3,ROUND('ユーザー別小売(卸)価格試算(税抜)'!T997*(1+入力!$C$31/100),-入力!$C$29)))),'ユーザー別小売(卸)価格試算(税抜)'!T997))</f>
        <v/>
      </c>
      <c r="U997" s="872" t="str">
        <f>IF('ユーザー別小売(卸)価格試算(税抜)'!U997="","",IF(ISNUMBER('ユーザー別小売(卸)価格試算(税抜)'!U997),IF(入力!$C$30=1,ROUNDDOWN('ユーザー別小売(卸)価格試算(税抜)'!U997*(1+入力!$C$31/100),-入力!$C$29),IF(入力!$C$30=2,ROUNDUP('ユーザー別小売(卸)価格試算(税抜)'!U997*(1+入力!$C$31/100),-入力!$C$29),IF(入力!$C$30=3,ROUND('ユーザー別小売(卸)価格試算(税抜)'!U997*(1+入力!$C$31/100),-入力!$C$29)))),'ユーザー別小売(卸)価格試算(税抜)'!U997))</f>
        <v/>
      </c>
      <c r="V997" s="83"/>
      <c r="W997" s="265"/>
      <c r="X997" s="4"/>
    </row>
    <row r="998" spans="2:24" ht="23.1" customHeight="1">
      <c r="B998" s="746"/>
      <c r="C998" s="747"/>
      <c r="D998" s="747"/>
      <c r="E998" s="747"/>
      <c r="F998" s="747"/>
      <c r="G998" s="747"/>
      <c r="H998" s="873" t="s">
        <v>431</v>
      </c>
      <c r="I998" s="874"/>
      <c r="J998" s="874"/>
      <c r="K998" s="874"/>
      <c r="L998" s="875"/>
      <c r="M998" s="746"/>
      <c r="N998" s="747"/>
      <c r="O998" s="747"/>
      <c r="P998" s="747"/>
      <c r="Q998" s="748"/>
      <c r="R998" s="876">
        <f>IF('ユーザー別小売(卸)価格試算(税抜)'!R998="","",IF(ISNUMBER('ユーザー別小売(卸)価格試算(税抜)'!R998),IF(入力!$C$30=1,ROUNDDOWN('ユーザー別小売(卸)価格試算(税抜)'!R998*(1+入力!$C$31/100),-入力!$C$29),IF(入力!$C$30=2,ROUNDUP('ユーザー別小売(卸)価格試算(税抜)'!R998*(1+入力!$C$31/100),-入力!$C$29),IF(入力!$C$30=3,ROUND('ユーザー別小売(卸)価格試算(税抜)'!R998*(1+入力!$C$31/100),-入力!$C$29)))),'ユーザー別小売(卸)価格試算(税抜)'!R998))</f>
        <v>26950</v>
      </c>
      <c r="S998" s="877" t="str">
        <f>IF('ユーザー別小売(卸)価格試算(税抜)'!S998="","",IF(ISNUMBER('ユーザー別小売(卸)価格試算(税抜)'!S998),IF(入力!$C$30=1,ROUNDDOWN('ユーザー別小売(卸)価格試算(税抜)'!S998*(1+入力!$C$31/100),-入力!$C$29),IF(入力!$C$30=2,ROUNDUP('ユーザー別小売(卸)価格試算(税抜)'!S998*(1+入力!$C$31/100),-入力!$C$29),IF(入力!$C$30=3,ROUND('ユーザー別小売(卸)価格試算(税抜)'!S998*(1+入力!$C$31/100),-入力!$C$29)))),'ユーザー別小売(卸)価格試算(税抜)'!S998))</f>
        <v/>
      </c>
      <c r="T998" s="877" t="str">
        <f>IF('ユーザー別小売(卸)価格試算(税抜)'!T998="","",IF(ISNUMBER('ユーザー別小売(卸)価格試算(税抜)'!T998),IF(入力!$C$30=1,ROUNDDOWN('ユーザー別小売(卸)価格試算(税抜)'!T998*(1+入力!$C$31/100),-入力!$C$29),IF(入力!$C$30=2,ROUNDUP('ユーザー別小売(卸)価格試算(税抜)'!T998*(1+入力!$C$31/100),-入力!$C$29),IF(入力!$C$30=3,ROUND('ユーザー別小売(卸)価格試算(税抜)'!T998*(1+入力!$C$31/100),-入力!$C$29)))),'ユーザー別小売(卸)価格試算(税抜)'!T998))</f>
        <v/>
      </c>
      <c r="U998" s="878" t="str">
        <f>IF('ユーザー別小売(卸)価格試算(税抜)'!U998="","",IF(ISNUMBER('ユーザー別小売(卸)価格試算(税抜)'!U998),IF(入力!$C$30=1,ROUNDDOWN('ユーザー別小売(卸)価格試算(税抜)'!U998*(1+入力!$C$31/100),-入力!$C$29),IF(入力!$C$30=2,ROUNDUP('ユーザー別小売(卸)価格試算(税抜)'!U998*(1+入力!$C$31/100),-入力!$C$29),IF(入力!$C$30=3,ROUND('ユーザー別小売(卸)価格試算(税抜)'!U998*(1+入力!$C$31/100),-入力!$C$29)))),'ユーザー別小売(卸)価格試算(税抜)'!U998))</f>
        <v/>
      </c>
      <c r="V998" s="83"/>
      <c r="W998" s="265"/>
      <c r="X998" s="4"/>
    </row>
    <row r="999" spans="2:24" ht="23.1" customHeight="1">
      <c r="B999" s="746" t="s">
        <v>1102</v>
      </c>
      <c r="C999" s="747"/>
      <c r="D999" s="747"/>
      <c r="E999" s="747"/>
      <c r="F999" s="747"/>
      <c r="G999" s="747"/>
      <c r="H999" s="879" t="s">
        <v>183</v>
      </c>
      <c r="I999" s="880"/>
      <c r="J999" s="880"/>
      <c r="K999" s="880"/>
      <c r="L999" s="881"/>
      <c r="M999" s="746" t="s">
        <v>602</v>
      </c>
      <c r="N999" s="747"/>
      <c r="O999" s="747"/>
      <c r="P999" s="747"/>
      <c r="Q999" s="748"/>
      <c r="R999" s="882">
        <f>IF('ユーザー別小売(卸)価格試算(税抜)'!R999="","",IF(ISNUMBER('ユーザー別小売(卸)価格試算(税抜)'!R999),IF(入力!$C$30=1,ROUNDDOWN('ユーザー別小売(卸)価格試算(税抜)'!R999*(1+入力!$C$31/100),-入力!$C$29),IF(入力!$C$30=2,ROUNDUP('ユーザー別小売(卸)価格試算(税抜)'!R999*(1+入力!$C$31/100),-入力!$C$29),IF(入力!$C$30=3,ROUND('ユーザー別小売(卸)価格試算(税抜)'!R999*(1+入力!$C$31/100),-入力!$C$29)))),'ユーザー別小売(卸)価格試算(税抜)'!R999))</f>
        <v>20350</v>
      </c>
      <c r="S999" s="883" t="str">
        <f>IF('ユーザー別小売(卸)価格試算(税抜)'!S999="","",IF(ISNUMBER('ユーザー別小売(卸)価格試算(税抜)'!S999),IF(入力!$C$30=1,ROUNDDOWN('ユーザー別小売(卸)価格試算(税抜)'!S999*(1+入力!$C$31/100),-入力!$C$29),IF(入力!$C$30=2,ROUNDUP('ユーザー別小売(卸)価格試算(税抜)'!S999*(1+入力!$C$31/100),-入力!$C$29),IF(入力!$C$30=3,ROUND('ユーザー別小売(卸)価格試算(税抜)'!S999*(1+入力!$C$31/100),-入力!$C$29)))),'ユーザー別小売(卸)価格試算(税抜)'!S999))</f>
        <v/>
      </c>
      <c r="T999" s="883" t="str">
        <f>IF('ユーザー別小売(卸)価格試算(税抜)'!T999="","",IF(ISNUMBER('ユーザー別小売(卸)価格試算(税抜)'!T999),IF(入力!$C$30=1,ROUNDDOWN('ユーザー別小売(卸)価格試算(税抜)'!T999*(1+入力!$C$31/100),-入力!$C$29),IF(入力!$C$30=2,ROUNDUP('ユーザー別小売(卸)価格試算(税抜)'!T999*(1+入力!$C$31/100),-入力!$C$29),IF(入力!$C$30=3,ROUND('ユーザー別小売(卸)価格試算(税抜)'!T999*(1+入力!$C$31/100),-入力!$C$29)))),'ユーザー別小売(卸)価格試算(税抜)'!T999))</f>
        <v/>
      </c>
      <c r="U999" s="884" t="str">
        <f>IF('ユーザー別小売(卸)価格試算(税抜)'!U999="","",IF(ISNUMBER('ユーザー別小売(卸)価格試算(税抜)'!U999),IF(入力!$C$30=1,ROUNDDOWN('ユーザー別小売(卸)価格試算(税抜)'!U999*(1+入力!$C$31/100),-入力!$C$29),IF(入力!$C$30=2,ROUNDUP('ユーザー別小売(卸)価格試算(税抜)'!U999*(1+入力!$C$31/100),-入力!$C$29),IF(入力!$C$30=3,ROUND('ユーザー別小売(卸)価格試算(税抜)'!U999*(1+入力!$C$31/100),-入力!$C$29)))),'ユーザー別小売(卸)価格試算(税抜)'!U999))</f>
        <v/>
      </c>
      <c r="V999" s="83"/>
      <c r="W999" s="265"/>
      <c r="X999" s="4"/>
    </row>
    <row r="1000" spans="2:24" ht="23.1" customHeight="1">
      <c r="B1000" s="842" t="s">
        <v>596</v>
      </c>
      <c r="C1000" s="843"/>
      <c r="D1000" s="843"/>
      <c r="E1000" s="843"/>
      <c r="F1000" s="843"/>
      <c r="G1000" s="844"/>
      <c r="H1000" s="867" t="s">
        <v>431</v>
      </c>
      <c r="I1000" s="868"/>
      <c r="J1000" s="868"/>
      <c r="K1000" s="868"/>
      <c r="L1000" s="869"/>
      <c r="M1000" s="810" t="s">
        <v>254</v>
      </c>
      <c r="N1000" s="811"/>
      <c r="O1000" s="811"/>
      <c r="P1000" s="811"/>
      <c r="Q1000" s="812"/>
      <c r="R1000" s="870">
        <f>IF('ユーザー別小売(卸)価格試算(税抜)'!R1000="","",IF(ISNUMBER('ユーザー別小売(卸)価格試算(税抜)'!R1000),IF(入力!$C$30=1,ROUNDDOWN('ユーザー別小売(卸)価格試算(税抜)'!R1000*(1+入力!$C$31/100),-入力!$C$29),IF(入力!$C$30=2,ROUNDUP('ユーザー別小売(卸)価格試算(税抜)'!R1000*(1+入力!$C$31/100),-入力!$C$29),IF(入力!$C$30=3,ROUND('ユーザー別小売(卸)価格試算(税抜)'!R1000*(1+入力!$C$31/100),-入力!$C$29)))),'ユーザー別小売(卸)価格試算(税抜)'!R1000))</f>
        <v>26950</v>
      </c>
      <c r="S1000" s="871" t="str">
        <f>IF('ユーザー別小売(卸)価格試算(税抜)'!S1000="","",IF(ISNUMBER('ユーザー別小売(卸)価格試算(税抜)'!S1000),IF(入力!$C$30=1,ROUNDDOWN('ユーザー別小売(卸)価格試算(税抜)'!S1000*(1+入力!$C$31/100),-入力!$C$29),IF(入力!$C$30=2,ROUNDUP('ユーザー別小売(卸)価格試算(税抜)'!S1000*(1+入力!$C$31/100),-入力!$C$29),IF(入力!$C$30=3,ROUND('ユーザー別小売(卸)価格試算(税抜)'!S1000*(1+入力!$C$31/100),-入力!$C$29)))),'ユーザー別小売(卸)価格試算(税抜)'!S1000))</f>
        <v/>
      </c>
      <c r="T1000" s="871" t="str">
        <f>IF('ユーザー別小売(卸)価格試算(税抜)'!T1000="","",IF(ISNUMBER('ユーザー別小売(卸)価格試算(税抜)'!T1000),IF(入力!$C$30=1,ROUNDDOWN('ユーザー別小売(卸)価格試算(税抜)'!T1000*(1+入力!$C$31/100),-入力!$C$29),IF(入力!$C$30=2,ROUNDUP('ユーザー別小売(卸)価格試算(税抜)'!T1000*(1+入力!$C$31/100),-入力!$C$29),IF(入力!$C$30=3,ROUND('ユーザー別小売(卸)価格試算(税抜)'!T1000*(1+入力!$C$31/100),-入力!$C$29)))),'ユーザー別小売(卸)価格試算(税抜)'!T1000))</f>
        <v/>
      </c>
      <c r="U1000" s="872" t="str">
        <f>IF('ユーザー別小売(卸)価格試算(税抜)'!U1000="","",IF(ISNUMBER('ユーザー別小売(卸)価格試算(税抜)'!U1000),IF(入力!$C$30=1,ROUNDDOWN('ユーザー別小売(卸)価格試算(税抜)'!U1000*(1+入力!$C$31/100),-入力!$C$29),IF(入力!$C$30=2,ROUNDUP('ユーザー別小売(卸)価格試算(税抜)'!U1000*(1+入力!$C$31/100),-入力!$C$29),IF(入力!$C$30=3,ROUND('ユーザー別小売(卸)価格試算(税抜)'!U1000*(1+入力!$C$31/100),-入力!$C$29)))),'ユーザー別小売(卸)価格試算(税抜)'!U1000))</f>
        <v/>
      </c>
      <c r="V1000" s="83"/>
      <c r="W1000" s="265"/>
      <c r="X1000" s="4"/>
    </row>
    <row r="1001" spans="2:24" ht="23.1" customHeight="1">
      <c r="B1001" s="806"/>
      <c r="C1001" s="807"/>
      <c r="D1001" s="807"/>
      <c r="E1001" s="807"/>
      <c r="F1001" s="807"/>
      <c r="G1001" s="808"/>
      <c r="H1001" s="873" t="s">
        <v>1383</v>
      </c>
      <c r="I1001" s="874"/>
      <c r="J1001" s="874"/>
      <c r="K1001" s="874"/>
      <c r="L1001" s="875"/>
      <c r="M1001" s="806" t="s">
        <v>323</v>
      </c>
      <c r="N1001" s="807"/>
      <c r="O1001" s="807"/>
      <c r="P1001" s="807"/>
      <c r="Q1001" s="808"/>
      <c r="R1001" s="876">
        <f>IF('ユーザー別小売(卸)価格試算(税抜)'!R1001="","",IF(ISNUMBER('ユーザー別小売(卸)価格試算(税抜)'!R1001),IF(入力!$C$30=1,ROUNDDOWN('ユーザー別小売(卸)価格試算(税抜)'!R1001*(1+入力!$C$31/100),-入力!$C$29),IF(入力!$C$30=2,ROUNDUP('ユーザー別小売(卸)価格試算(税抜)'!R1001*(1+入力!$C$31/100),-入力!$C$29),IF(入力!$C$30=3,ROUND('ユーザー別小売(卸)価格試算(税抜)'!R1001*(1+入力!$C$31/100),-入力!$C$29)))),'ユーザー別小売(卸)価格試算(税抜)'!R1001))</f>
        <v>53680</v>
      </c>
      <c r="S1001" s="877" t="str">
        <f>IF('ユーザー別小売(卸)価格試算(税抜)'!S1001="","",IF(ISNUMBER('ユーザー別小売(卸)価格試算(税抜)'!S1001),IF(入力!$C$30=1,ROUNDDOWN('ユーザー別小売(卸)価格試算(税抜)'!S1001*(1+入力!$C$31/100),-入力!$C$29),IF(入力!$C$30=2,ROUNDUP('ユーザー別小売(卸)価格試算(税抜)'!S1001*(1+入力!$C$31/100),-入力!$C$29),IF(入力!$C$30=3,ROUND('ユーザー別小売(卸)価格試算(税抜)'!S1001*(1+入力!$C$31/100),-入力!$C$29)))),'ユーザー別小売(卸)価格試算(税抜)'!S1001))</f>
        <v/>
      </c>
      <c r="T1001" s="877" t="str">
        <f>IF('ユーザー別小売(卸)価格試算(税抜)'!T1001="","",IF(ISNUMBER('ユーザー別小売(卸)価格試算(税抜)'!T1001),IF(入力!$C$30=1,ROUNDDOWN('ユーザー別小売(卸)価格試算(税抜)'!T1001*(1+入力!$C$31/100),-入力!$C$29),IF(入力!$C$30=2,ROUNDUP('ユーザー別小売(卸)価格試算(税抜)'!T1001*(1+入力!$C$31/100),-入力!$C$29),IF(入力!$C$30=3,ROUND('ユーザー別小売(卸)価格試算(税抜)'!T1001*(1+入力!$C$31/100),-入力!$C$29)))),'ユーザー別小売(卸)価格試算(税抜)'!T1001))</f>
        <v/>
      </c>
      <c r="U1001" s="878" t="str">
        <f>IF('ユーザー別小売(卸)価格試算(税抜)'!U1001="","",IF(ISNUMBER('ユーザー別小売(卸)価格試算(税抜)'!U1001),IF(入力!$C$30=1,ROUNDDOWN('ユーザー別小売(卸)価格試算(税抜)'!U1001*(1+入力!$C$31/100),-入力!$C$29),IF(入力!$C$30=2,ROUNDUP('ユーザー別小売(卸)価格試算(税抜)'!U1001*(1+入力!$C$31/100),-入力!$C$29),IF(入力!$C$30=3,ROUND('ユーザー別小売(卸)価格試算(税抜)'!U1001*(1+入力!$C$31/100),-入力!$C$29)))),'ユーザー別小売(卸)価格試算(税抜)'!U1001))</f>
        <v/>
      </c>
      <c r="V1001" s="83"/>
      <c r="W1001" s="265"/>
      <c r="X1001" s="4"/>
    </row>
    <row r="1002" spans="2:24" ht="23.1" customHeight="1">
      <c r="B1002" s="746" t="s">
        <v>1101</v>
      </c>
      <c r="C1002" s="747"/>
      <c r="D1002" s="747"/>
      <c r="E1002" s="747"/>
      <c r="F1002" s="747"/>
      <c r="G1002" s="747"/>
      <c r="H1002" s="879" t="s">
        <v>1360</v>
      </c>
      <c r="I1002" s="880"/>
      <c r="J1002" s="880"/>
      <c r="K1002" s="880"/>
      <c r="L1002" s="881"/>
      <c r="M1002" s="746" t="s">
        <v>323</v>
      </c>
      <c r="N1002" s="747"/>
      <c r="O1002" s="747"/>
      <c r="P1002" s="747"/>
      <c r="Q1002" s="748"/>
      <c r="R1002" s="882">
        <f>IF('ユーザー別小売(卸)価格試算(税抜)'!R1002="","",IF(ISNUMBER('ユーザー別小売(卸)価格試算(税抜)'!R1002),IF(入力!$C$30=1,ROUNDDOWN('ユーザー別小売(卸)価格試算(税抜)'!R1002*(1+入力!$C$31/100),-入力!$C$29),IF(入力!$C$30=2,ROUNDUP('ユーザー別小売(卸)価格試算(税抜)'!R1002*(1+入力!$C$31/100),-入力!$C$29),IF(入力!$C$30=3,ROUND('ユーザー別小売(卸)価格試算(税抜)'!R1002*(1+入力!$C$31/100),-入力!$C$29)))),'ユーザー別小売(卸)価格試算(税抜)'!R1002))</f>
        <v>44220</v>
      </c>
      <c r="S1002" s="883" t="str">
        <f>IF('ユーザー別小売(卸)価格試算(税抜)'!S1002="","",IF(ISNUMBER('ユーザー別小売(卸)価格試算(税抜)'!S1002),IF(入力!$C$30=1,ROUNDDOWN('ユーザー別小売(卸)価格試算(税抜)'!S1002*(1+入力!$C$31/100),-入力!$C$29),IF(入力!$C$30=2,ROUNDUP('ユーザー別小売(卸)価格試算(税抜)'!S1002*(1+入力!$C$31/100),-入力!$C$29),IF(入力!$C$30=3,ROUND('ユーザー別小売(卸)価格試算(税抜)'!S1002*(1+入力!$C$31/100),-入力!$C$29)))),'ユーザー別小売(卸)価格試算(税抜)'!S1002))</f>
        <v/>
      </c>
      <c r="T1002" s="883" t="str">
        <f>IF('ユーザー別小売(卸)価格試算(税抜)'!T1002="","",IF(ISNUMBER('ユーザー別小売(卸)価格試算(税抜)'!T1002),IF(入力!$C$30=1,ROUNDDOWN('ユーザー別小売(卸)価格試算(税抜)'!T1002*(1+入力!$C$31/100),-入力!$C$29),IF(入力!$C$30=2,ROUNDUP('ユーザー別小売(卸)価格試算(税抜)'!T1002*(1+入力!$C$31/100),-入力!$C$29),IF(入力!$C$30=3,ROUND('ユーザー別小売(卸)価格試算(税抜)'!T1002*(1+入力!$C$31/100),-入力!$C$29)))),'ユーザー別小売(卸)価格試算(税抜)'!T1002))</f>
        <v/>
      </c>
      <c r="U1002" s="884" t="str">
        <f>IF('ユーザー別小売(卸)価格試算(税抜)'!U1002="","",IF(ISNUMBER('ユーザー別小売(卸)価格試算(税抜)'!U1002),IF(入力!$C$30=1,ROUNDDOWN('ユーザー別小売(卸)価格試算(税抜)'!U1002*(1+入力!$C$31/100),-入力!$C$29),IF(入力!$C$30=2,ROUNDUP('ユーザー別小売(卸)価格試算(税抜)'!U1002*(1+入力!$C$31/100),-入力!$C$29),IF(入力!$C$30=3,ROUND('ユーザー別小売(卸)価格試算(税抜)'!U1002*(1+入力!$C$31/100),-入力!$C$29)))),'ユーザー別小売(卸)価格試算(税抜)'!U1002))</f>
        <v/>
      </c>
      <c r="V1002" s="83"/>
      <c r="W1002" s="265"/>
      <c r="X1002" s="4"/>
    </row>
    <row r="1003" spans="2:24" ht="23.1" customHeight="1">
      <c r="B1003" s="746" t="s">
        <v>989</v>
      </c>
      <c r="C1003" s="747"/>
      <c r="D1003" s="747"/>
      <c r="E1003" s="747"/>
      <c r="F1003" s="747"/>
      <c r="G1003" s="747"/>
      <c r="H1003" s="867" t="s">
        <v>1052</v>
      </c>
      <c r="I1003" s="868"/>
      <c r="J1003" s="868"/>
      <c r="K1003" s="868"/>
      <c r="L1003" s="869"/>
      <c r="M1003" s="810" t="s">
        <v>1055</v>
      </c>
      <c r="N1003" s="811"/>
      <c r="O1003" s="811"/>
      <c r="P1003" s="811"/>
      <c r="Q1003" s="812"/>
      <c r="R1003" s="870">
        <f>IF('ユーザー別小売(卸)価格試算(税抜)'!R1003="","",IF(ISNUMBER('ユーザー別小売(卸)価格試算(税抜)'!R1003),IF(入力!$C$30=1,ROUNDDOWN('ユーザー別小売(卸)価格試算(税抜)'!R1003*(1+入力!$C$31/100),-入力!$C$29),IF(入力!$C$30=2,ROUNDUP('ユーザー別小売(卸)価格試算(税抜)'!R1003*(1+入力!$C$31/100),-入力!$C$29),IF(入力!$C$30=3,ROUND('ユーザー別小売(卸)価格試算(税抜)'!R1003*(1+入力!$C$31/100),-入力!$C$29)))),'ユーザー別小売(卸)価格試算(税抜)'!R1003))</f>
        <v>61600</v>
      </c>
      <c r="S1003" s="871" t="str">
        <f>IF('ユーザー別小売(卸)価格試算(税抜)'!S1003="","",IF(ISNUMBER('ユーザー別小売(卸)価格試算(税抜)'!S1003),IF(入力!$C$30=1,ROUNDDOWN('ユーザー別小売(卸)価格試算(税抜)'!S1003*(1+入力!$C$31/100),-入力!$C$29),IF(入力!$C$30=2,ROUNDUP('ユーザー別小売(卸)価格試算(税抜)'!S1003*(1+入力!$C$31/100),-入力!$C$29),IF(入力!$C$30=3,ROUND('ユーザー別小売(卸)価格試算(税抜)'!S1003*(1+入力!$C$31/100),-入力!$C$29)))),'ユーザー別小売(卸)価格試算(税抜)'!S1003))</f>
        <v/>
      </c>
      <c r="T1003" s="871" t="str">
        <f>IF('ユーザー別小売(卸)価格試算(税抜)'!T1003="","",IF(ISNUMBER('ユーザー別小売(卸)価格試算(税抜)'!T1003),IF(入力!$C$30=1,ROUNDDOWN('ユーザー別小売(卸)価格試算(税抜)'!T1003*(1+入力!$C$31/100),-入力!$C$29),IF(入力!$C$30=2,ROUNDUP('ユーザー別小売(卸)価格試算(税抜)'!T1003*(1+入力!$C$31/100),-入力!$C$29),IF(入力!$C$30=3,ROUND('ユーザー別小売(卸)価格試算(税抜)'!T1003*(1+入力!$C$31/100),-入力!$C$29)))),'ユーザー別小売(卸)価格試算(税抜)'!T1003))</f>
        <v/>
      </c>
      <c r="U1003" s="872" t="str">
        <f>IF('ユーザー別小売(卸)価格試算(税抜)'!U1003="","",IF(ISNUMBER('ユーザー別小売(卸)価格試算(税抜)'!U1003),IF(入力!$C$30=1,ROUNDDOWN('ユーザー別小売(卸)価格試算(税抜)'!U1003*(1+入力!$C$31/100),-入力!$C$29),IF(入力!$C$30=2,ROUNDUP('ユーザー別小売(卸)価格試算(税抜)'!U1003*(1+入力!$C$31/100),-入力!$C$29),IF(入力!$C$30=3,ROUND('ユーザー別小売(卸)価格試算(税抜)'!U1003*(1+入力!$C$31/100),-入力!$C$29)))),'ユーザー別小売(卸)価格試算(税抜)'!U1003))</f>
        <v/>
      </c>
      <c r="V1003" s="83"/>
      <c r="W1003" s="265"/>
      <c r="X1003" s="4"/>
    </row>
    <row r="1004" spans="2:24" ht="23.1" customHeight="1">
      <c r="B1004" s="746"/>
      <c r="C1004" s="747"/>
      <c r="D1004" s="747"/>
      <c r="E1004" s="747"/>
      <c r="F1004" s="747"/>
      <c r="G1004" s="747"/>
      <c r="H1004" s="873" t="s">
        <v>558</v>
      </c>
      <c r="I1004" s="874"/>
      <c r="J1004" s="874"/>
      <c r="K1004" s="874"/>
      <c r="L1004" s="875"/>
      <c r="M1004" s="806" t="s">
        <v>545</v>
      </c>
      <c r="N1004" s="807"/>
      <c r="O1004" s="807"/>
      <c r="P1004" s="807"/>
      <c r="Q1004" s="808"/>
      <c r="R1004" s="876">
        <f>IF('ユーザー別小売(卸)価格試算(税抜)'!R1004="","",IF(ISNUMBER('ユーザー別小売(卸)価格試算(税抜)'!R1004),IF(入力!$C$30=1,ROUNDDOWN('ユーザー別小売(卸)価格試算(税抜)'!R1004*(1+入力!$C$31/100),-入力!$C$29),IF(入力!$C$30=2,ROUNDUP('ユーザー別小売(卸)価格試算(税抜)'!R1004*(1+入力!$C$31/100),-入力!$C$29),IF(入力!$C$30=3,ROUND('ユーザー別小売(卸)価格試算(税抜)'!R1004*(1+入力!$C$31/100),-入力!$C$29)))),'ユーザー別小売(卸)価格試算(税抜)'!R1004))</f>
        <v>42350</v>
      </c>
      <c r="S1004" s="877" t="str">
        <f>IF('ユーザー別小売(卸)価格試算(税抜)'!S1004="","",IF(ISNUMBER('ユーザー別小売(卸)価格試算(税抜)'!S1004),IF(入力!$C$30=1,ROUNDDOWN('ユーザー別小売(卸)価格試算(税抜)'!S1004*(1+入力!$C$31/100),-入力!$C$29),IF(入力!$C$30=2,ROUNDUP('ユーザー別小売(卸)価格試算(税抜)'!S1004*(1+入力!$C$31/100),-入力!$C$29),IF(入力!$C$30=3,ROUND('ユーザー別小売(卸)価格試算(税抜)'!S1004*(1+入力!$C$31/100),-入力!$C$29)))),'ユーザー別小売(卸)価格試算(税抜)'!S1004))</f>
        <v/>
      </c>
      <c r="T1004" s="877" t="str">
        <f>IF('ユーザー別小売(卸)価格試算(税抜)'!T1004="","",IF(ISNUMBER('ユーザー別小売(卸)価格試算(税抜)'!T1004),IF(入力!$C$30=1,ROUNDDOWN('ユーザー別小売(卸)価格試算(税抜)'!T1004*(1+入力!$C$31/100),-入力!$C$29),IF(入力!$C$30=2,ROUNDUP('ユーザー別小売(卸)価格試算(税抜)'!T1004*(1+入力!$C$31/100),-入力!$C$29),IF(入力!$C$30=3,ROUND('ユーザー別小売(卸)価格試算(税抜)'!T1004*(1+入力!$C$31/100),-入力!$C$29)))),'ユーザー別小売(卸)価格試算(税抜)'!T1004))</f>
        <v/>
      </c>
      <c r="U1004" s="878" t="str">
        <f>IF('ユーザー別小売(卸)価格試算(税抜)'!U1004="","",IF(ISNUMBER('ユーザー別小売(卸)価格試算(税抜)'!U1004),IF(入力!$C$30=1,ROUNDDOWN('ユーザー別小売(卸)価格試算(税抜)'!U1004*(1+入力!$C$31/100),-入力!$C$29),IF(入力!$C$30=2,ROUNDUP('ユーザー別小売(卸)価格試算(税抜)'!U1004*(1+入力!$C$31/100),-入力!$C$29),IF(入力!$C$30=3,ROUND('ユーザー別小売(卸)価格試算(税抜)'!U1004*(1+入力!$C$31/100),-入力!$C$29)))),'ユーザー別小売(卸)価格試算(税抜)'!U1004))</f>
        <v/>
      </c>
      <c r="V1004" s="83"/>
      <c r="W1004" s="265"/>
      <c r="X1004" s="4"/>
    </row>
    <row r="1005" spans="2:24" ht="23.1" customHeight="1">
      <c r="B1005" s="746" t="s">
        <v>1161</v>
      </c>
      <c r="C1005" s="747"/>
      <c r="D1005" s="747"/>
      <c r="E1005" s="747"/>
      <c r="F1005" s="747"/>
      <c r="G1005" s="747"/>
      <c r="H1005" s="879" t="s">
        <v>715</v>
      </c>
      <c r="I1005" s="880"/>
      <c r="J1005" s="880"/>
      <c r="K1005" s="880"/>
      <c r="L1005" s="881"/>
      <c r="M1005" s="746" t="s">
        <v>1361</v>
      </c>
      <c r="N1005" s="747"/>
      <c r="O1005" s="747"/>
      <c r="P1005" s="747"/>
      <c r="Q1005" s="748"/>
      <c r="R1005" s="882">
        <f>IF('ユーザー別小売(卸)価格試算(税抜)'!R1005="","",IF(ISNUMBER('ユーザー別小売(卸)価格試算(税抜)'!R1005),IF(入力!$C$30=1,ROUNDDOWN('ユーザー別小売(卸)価格試算(税抜)'!R1005*(1+入力!$C$31/100),-入力!$C$29),IF(入力!$C$30=2,ROUNDUP('ユーザー別小売(卸)価格試算(税抜)'!R1005*(1+入力!$C$31/100),-入力!$C$29),IF(入力!$C$30=3,ROUND('ユーザー別小売(卸)価格試算(税抜)'!R1005*(1+入力!$C$31/100),-入力!$C$29)))),'ユーザー別小売(卸)価格試算(税抜)'!R1005))</f>
        <v>73370</v>
      </c>
      <c r="S1005" s="883" t="str">
        <f>IF('ユーザー別小売(卸)価格試算(税抜)'!S1005="","",IF(ISNUMBER('ユーザー別小売(卸)価格試算(税抜)'!S1005),IF(入力!$C$30=1,ROUNDDOWN('ユーザー別小売(卸)価格試算(税抜)'!S1005*(1+入力!$C$31/100),-入力!$C$29),IF(入力!$C$30=2,ROUNDUP('ユーザー別小売(卸)価格試算(税抜)'!S1005*(1+入力!$C$31/100),-入力!$C$29),IF(入力!$C$30=3,ROUND('ユーザー別小売(卸)価格試算(税抜)'!S1005*(1+入力!$C$31/100),-入力!$C$29)))),'ユーザー別小売(卸)価格試算(税抜)'!S1005))</f>
        <v/>
      </c>
      <c r="T1005" s="883" t="str">
        <f>IF('ユーザー別小売(卸)価格試算(税抜)'!T1005="","",IF(ISNUMBER('ユーザー別小売(卸)価格試算(税抜)'!T1005),IF(入力!$C$30=1,ROUNDDOWN('ユーザー別小売(卸)価格試算(税抜)'!T1005*(1+入力!$C$31/100),-入力!$C$29),IF(入力!$C$30=2,ROUNDUP('ユーザー別小売(卸)価格試算(税抜)'!T1005*(1+入力!$C$31/100),-入力!$C$29),IF(入力!$C$30=3,ROUND('ユーザー別小売(卸)価格試算(税抜)'!T1005*(1+入力!$C$31/100),-入力!$C$29)))),'ユーザー別小売(卸)価格試算(税抜)'!T1005))</f>
        <v/>
      </c>
      <c r="U1005" s="884" t="str">
        <f>IF('ユーザー別小売(卸)価格試算(税抜)'!U1005="","",IF(ISNUMBER('ユーザー別小売(卸)価格試算(税抜)'!U1005),IF(入力!$C$30=1,ROUNDDOWN('ユーザー別小売(卸)価格試算(税抜)'!U1005*(1+入力!$C$31/100),-入力!$C$29),IF(入力!$C$30=2,ROUNDUP('ユーザー別小売(卸)価格試算(税抜)'!U1005*(1+入力!$C$31/100),-入力!$C$29),IF(入力!$C$30=3,ROUND('ユーザー別小売(卸)価格試算(税抜)'!U1005*(1+入力!$C$31/100),-入力!$C$29)))),'ユーザー別小売(卸)価格試算(税抜)'!U1005))</f>
        <v/>
      </c>
      <c r="V1005" s="83"/>
      <c r="W1005" s="265"/>
      <c r="X1005" s="4"/>
    </row>
    <row r="1006" spans="2:24" ht="23.1" customHeight="1">
      <c r="B1006" s="746" t="s">
        <v>1162</v>
      </c>
      <c r="C1006" s="747"/>
      <c r="D1006" s="747"/>
      <c r="E1006" s="747"/>
      <c r="F1006" s="747"/>
      <c r="G1006" s="747"/>
      <c r="H1006" s="879" t="s">
        <v>181</v>
      </c>
      <c r="I1006" s="880"/>
      <c r="J1006" s="880"/>
      <c r="K1006" s="880"/>
      <c r="L1006" s="881"/>
      <c r="M1006" s="746" t="s">
        <v>254</v>
      </c>
      <c r="N1006" s="747"/>
      <c r="O1006" s="747"/>
      <c r="P1006" s="747"/>
      <c r="Q1006" s="748"/>
      <c r="R1006" s="882">
        <f>IF('ユーザー別小売(卸)価格試算(税抜)'!R1006="","",IF(ISNUMBER('ユーザー別小売(卸)価格試算(税抜)'!R1006),IF(入力!$C$30=1,ROUNDDOWN('ユーザー別小売(卸)価格試算(税抜)'!R1006*(1+入力!$C$31/100),-入力!$C$29),IF(入力!$C$30=2,ROUNDUP('ユーザー別小売(卸)価格試算(税抜)'!R1006*(1+入力!$C$31/100),-入力!$C$29),IF(入力!$C$30=3,ROUND('ユーザー別小売(卸)価格試算(税抜)'!R1006*(1+入力!$C$31/100),-入力!$C$29)))),'ユーザー別小売(卸)価格試算(税抜)'!R1006))</f>
        <v>25740</v>
      </c>
      <c r="S1006" s="883" t="str">
        <f>IF('ユーザー別小売(卸)価格試算(税抜)'!S1006="","",IF(ISNUMBER('ユーザー別小売(卸)価格試算(税抜)'!S1006),IF(入力!$C$30=1,ROUNDDOWN('ユーザー別小売(卸)価格試算(税抜)'!S1006*(1+入力!$C$31/100),-入力!$C$29),IF(入力!$C$30=2,ROUNDUP('ユーザー別小売(卸)価格試算(税抜)'!S1006*(1+入力!$C$31/100),-入力!$C$29),IF(入力!$C$30=3,ROUND('ユーザー別小売(卸)価格試算(税抜)'!S1006*(1+入力!$C$31/100),-入力!$C$29)))),'ユーザー別小売(卸)価格試算(税抜)'!S1006))</f>
        <v/>
      </c>
      <c r="T1006" s="883" t="str">
        <f>IF('ユーザー別小売(卸)価格試算(税抜)'!T1006="","",IF(ISNUMBER('ユーザー別小売(卸)価格試算(税抜)'!T1006),IF(入力!$C$30=1,ROUNDDOWN('ユーザー別小売(卸)価格試算(税抜)'!T1006*(1+入力!$C$31/100),-入力!$C$29),IF(入力!$C$30=2,ROUNDUP('ユーザー別小売(卸)価格試算(税抜)'!T1006*(1+入力!$C$31/100),-入力!$C$29),IF(入力!$C$30=3,ROUND('ユーザー別小売(卸)価格試算(税抜)'!T1006*(1+入力!$C$31/100),-入力!$C$29)))),'ユーザー別小売(卸)価格試算(税抜)'!T1006))</f>
        <v/>
      </c>
      <c r="U1006" s="884" t="str">
        <f>IF('ユーザー別小売(卸)価格試算(税抜)'!U1006="","",IF(ISNUMBER('ユーザー別小売(卸)価格試算(税抜)'!U1006),IF(入力!$C$30=1,ROUNDDOWN('ユーザー別小売(卸)価格試算(税抜)'!U1006*(1+入力!$C$31/100),-入力!$C$29),IF(入力!$C$30=2,ROUNDUP('ユーザー別小売(卸)価格試算(税抜)'!U1006*(1+入力!$C$31/100),-入力!$C$29),IF(入力!$C$30=3,ROUND('ユーザー別小売(卸)価格試算(税抜)'!U1006*(1+入力!$C$31/100),-入力!$C$29)))),'ユーザー別小売(卸)価格試算(税抜)'!U1006))</f>
        <v/>
      </c>
      <c r="V1006" s="83"/>
      <c r="W1006" s="265"/>
      <c r="X1006" s="4"/>
    </row>
    <row r="1007" spans="2:24" ht="23.1" customHeight="1">
      <c r="B1007" s="746" t="s">
        <v>1163</v>
      </c>
      <c r="C1007" s="747"/>
      <c r="D1007" s="747"/>
      <c r="E1007" s="747"/>
      <c r="F1007" s="747"/>
      <c r="G1007" s="747"/>
      <c r="H1007" s="879" t="s">
        <v>677</v>
      </c>
      <c r="I1007" s="880"/>
      <c r="J1007" s="880"/>
      <c r="K1007" s="880"/>
      <c r="L1007" s="881"/>
      <c r="M1007" s="746" t="s">
        <v>603</v>
      </c>
      <c r="N1007" s="747"/>
      <c r="O1007" s="747"/>
      <c r="P1007" s="747"/>
      <c r="Q1007" s="748"/>
      <c r="R1007" s="882">
        <f>IF('ユーザー別小売(卸)価格試算(税抜)'!R1007="","",IF(ISNUMBER('ユーザー別小売(卸)価格試算(税抜)'!R1007),IF(入力!$C$30=1,ROUNDDOWN('ユーザー別小売(卸)価格試算(税抜)'!R1007*(1+入力!$C$31/100),-入力!$C$29),IF(入力!$C$30=2,ROUNDUP('ユーザー別小売(卸)価格試算(税抜)'!R1007*(1+入力!$C$31/100),-入力!$C$29),IF(入力!$C$30=3,ROUND('ユーザー別小売(卸)価格試算(税抜)'!R1007*(1+入力!$C$31/100),-入力!$C$29)))),'ユーザー別小売(卸)価格試算(税抜)'!R1007))</f>
        <v>30800</v>
      </c>
      <c r="S1007" s="883" t="str">
        <f>IF('ユーザー別小売(卸)価格試算(税抜)'!S1007="","",IF(ISNUMBER('ユーザー別小売(卸)価格試算(税抜)'!S1007),IF(入力!$C$30=1,ROUNDDOWN('ユーザー別小売(卸)価格試算(税抜)'!S1007*(1+入力!$C$31/100),-入力!$C$29),IF(入力!$C$30=2,ROUNDUP('ユーザー別小売(卸)価格試算(税抜)'!S1007*(1+入力!$C$31/100),-入力!$C$29),IF(入力!$C$30=3,ROUND('ユーザー別小売(卸)価格試算(税抜)'!S1007*(1+入力!$C$31/100),-入力!$C$29)))),'ユーザー別小売(卸)価格試算(税抜)'!S1007))</f>
        <v/>
      </c>
      <c r="T1007" s="883" t="str">
        <f>IF('ユーザー別小売(卸)価格試算(税抜)'!T1007="","",IF(ISNUMBER('ユーザー別小売(卸)価格試算(税抜)'!T1007),IF(入力!$C$30=1,ROUNDDOWN('ユーザー別小売(卸)価格試算(税抜)'!T1007*(1+入力!$C$31/100),-入力!$C$29),IF(入力!$C$30=2,ROUNDUP('ユーザー別小売(卸)価格試算(税抜)'!T1007*(1+入力!$C$31/100),-入力!$C$29),IF(入力!$C$30=3,ROUND('ユーザー別小売(卸)価格試算(税抜)'!T1007*(1+入力!$C$31/100),-入力!$C$29)))),'ユーザー別小売(卸)価格試算(税抜)'!T1007))</f>
        <v/>
      </c>
      <c r="U1007" s="884" t="str">
        <f>IF('ユーザー別小売(卸)価格試算(税抜)'!U1007="","",IF(ISNUMBER('ユーザー別小売(卸)価格試算(税抜)'!U1007),IF(入力!$C$30=1,ROUNDDOWN('ユーザー別小売(卸)価格試算(税抜)'!U1007*(1+入力!$C$31/100),-入力!$C$29),IF(入力!$C$30=2,ROUNDUP('ユーザー別小売(卸)価格試算(税抜)'!U1007*(1+入力!$C$31/100),-入力!$C$29),IF(入力!$C$30=3,ROUND('ユーザー別小売(卸)価格試算(税抜)'!U1007*(1+入力!$C$31/100),-入力!$C$29)))),'ユーザー別小売(卸)価格試算(税抜)'!U1007))</f>
        <v/>
      </c>
      <c r="V1007" s="83"/>
      <c r="W1007" s="265"/>
      <c r="X1007" s="4"/>
    </row>
    <row r="1008" spans="2:24" ht="23.1" customHeight="1">
      <c r="B1008" s="746" t="s">
        <v>1164</v>
      </c>
      <c r="C1008" s="747"/>
      <c r="D1008" s="747"/>
      <c r="E1008" s="747"/>
      <c r="F1008" s="747"/>
      <c r="G1008" s="747"/>
      <c r="H1008" s="879" t="s">
        <v>432</v>
      </c>
      <c r="I1008" s="880"/>
      <c r="J1008" s="880"/>
      <c r="K1008" s="880"/>
      <c r="L1008" s="881"/>
      <c r="M1008" s="746" t="s">
        <v>323</v>
      </c>
      <c r="N1008" s="747"/>
      <c r="O1008" s="747"/>
      <c r="P1008" s="747"/>
      <c r="Q1008" s="748"/>
      <c r="R1008" s="882">
        <f>IF('ユーザー別小売(卸)価格試算(税抜)'!R1008="","",IF(ISNUMBER('ユーザー別小売(卸)価格試算(税抜)'!R1008),IF(入力!$C$30=1,ROUNDDOWN('ユーザー別小売(卸)価格試算(税抜)'!R1008*(1+入力!$C$31/100),-入力!$C$29),IF(入力!$C$30=2,ROUNDUP('ユーザー別小売(卸)価格試算(税抜)'!R1008*(1+入力!$C$31/100),-入力!$C$29),IF(入力!$C$30=3,ROUND('ユーザー別小売(卸)価格試算(税抜)'!R1008*(1+入力!$C$31/100),-入力!$C$29)))),'ユーザー別小売(卸)価格試算(税抜)'!R1008))</f>
        <v>53680</v>
      </c>
      <c r="S1008" s="883" t="str">
        <f>IF('ユーザー別小売(卸)価格試算(税抜)'!S1008="","",IF(ISNUMBER('ユーザー別小売(卸)価格試算(税抜)'!S1008),IF(入力!$C$30=1,ROUNDDOWN('ユーザー別小売(卸)価格試算(税抜)'!S1008*(1+入力!$C$31/100),-入力!$C$29),IF(入力!$C$30=2,ROUNDUP('ユーザー別小売(卸)価格試算(税抜)'!S1008*(1+入力!$C$31/100),-入力!$C$29),IF(入力!$C$30=3,ROUND('ユーザー別小売(卸)価格試算(税抜)'!S1008*(1+入力!$C$31/100),-入力!$C$29)))),'ユーザー別小売(卸)価格試算(税抜)'!S1008))</f>
        <v/>
      </c>
      <c r="T1008" s="883" t="str">
        <f>IF('ユーザー別小売(卸)価格試算(税抜)'!T1008="","",IF(ISNUMBER('ユーザー別小売(卸)価格試算(税抜)'!T1008),IF(入力!$C$30=1,ROUNDDOWN('ユーザー別小売(卸)価格試算(税抜)'!T1008*(1+入力!$C$31/100),-入力!$C$29),IF(入力!$C$30=2,ROUNDUP('ユーザー別小売(卸)価格試算(税抜)'!T1008*(1+入力!$C$31/100),-入力!$C$29),IF(入力!$C$30=3,ROUND('ユーザー別小売(卸)価格試算(税抜)'!T1008*(1+入力!$C$31/100),-入力!$C$29)))),'ユーザー別小売(卸)価格試算(税抜)'!T1008))</f>
        <v/>
      </c>
      <c r="U1008" s="884" t="str">
        <f>IF('ユーザー別小売(卸)価格試算(税抜)'!U1008="","",IF(ISNUMBER('ユーザー別小売(卸)価格試算(税抜)'!U1008),IF(入力!$C$30=1,ROUNDDOWN('ユーザー別小売(卸)価格試算(税抜)'!U1008*(1+入力!$C$31/100),-入力!$C$29),IF(入力!$C$30=2,ROUNDUP('ユーザー別小売(卸)価格試算(税抜)'!U1008*(1+入力!$C$31/100),-入力!$C$29),IF(入力!$C$30=3,ROUND('ユーザー別小売(卸)価格試算(税抜)'!U1008*(1+入力!$C$31/100),-入力!$C$29)))),'ユーザー別小売(卸)価格試算(税抜)'!U1008))</f>
        <v/>
      </c>
      <c r="V1008" s="83"/>
      <c r="W1008" s="265"/>
      <c r="X1008" s="4"/>
    </row>
    <row r="1009" spans="2:24" ht="23.1" customHeight="1">
      <c r="B1009" s="746" t="s">
        <v>1165</v>
      </c>
      <c r="C1009" s="747"/>
      <c r="D1009" s="747"/>
      <c r="E1009" s="747"/>
      <c r="F1009" s="747"/>
      <c r="G1009" s="747"/>
      <c r="H1009" s="806" t="s">
        <v>558</v>
      </c>
      <c r="I1009" s="807"/>
      <c r="J1009" s="807"/>
      <c r="K1009" s="807"/>
      <c r="L1009" s="808"/>
      <c r="M1009" s="746" t="s">
        <v>545</v>
      </c>
      <c r="N1009" s="747"/>
      <c r="O1009" s="747"/>
      <c r="P1009" s="747"/>
      <c r="Q1009" s="748"/>
      <c r="R1009" s="845">
        <f>IF('ユーザー別小売(卸)価格試算(税抜)'!R1009="","",IF(ISNUMBER('ユーザー別小売(卸)価格試算(税抜)'!R1009),IF(入力!$C$30=1,ROUNDDOWN('ユーザー別小売(卸)価格試算(税抜)'!R1009*(1+入力!$C$31/100),-入力!$C$29),IF(入力!$C$30=2,ROUNDUP('ユーザー別小売(卸)価格試算(税抜)'!R1009*(1+入力!$C$31/100),-入力!$C$29),IF(入力!$C$30=3,ROUND('ユーザー別小売(卸)価格試算(税抜)'!R1009*(1+入力!$C$31/100),-入力!$C$29)))),'ユーザー別小売(卸)価格試算(税抜)'!R1009))</f>
        <v>42350</v>
      </c>
      <c r="S1009" s="846" t="str">
        <f>IF('ユーザー別小売(卸)価格試算(税抜)'!S1009="","",IF(ISNUMBER('ユーザー別小売(卸)価格試算(税抜)'!S1009),IF(入力!$C$30=1,ROUNDDOWN('ユーザー別小売(卸)価格試算(税抜)'!S1009*(1+入力!$C$31/100),-入力!$C$29),IF(入力!$C$30=2,ROUNDUP('ユーザー別小売(卸)価格試算(税抜)'!S1009*(1+入力!$C$31/100),-入力!$C$29),IF(入力!$C$30=3,ROUND('ユーザー別小売(卸)価格試算(税抜)'!S1009*(1+入力!$C$31/100),-入力!$C$29)))),'ユーザー別小売(卸)価格試算(税抜)'!S1009))</f>
        <v/>
      </c>
      <c r="T1009" s="846" t="str">
        <f>IF('ユーザー別小売(卸)価格試算(税抜)'!T1009="","",IF(ISNUMBER('ユーザー別小売(卸)価格試算(税抜)'!T1009),IF(入力!$C$30=1,ROUNDDOWN('ユーザー別小売(卸)価格試算(税抜)'!T1009*(1+入力!$C$31/100),-入力!$C$29),IF(入力!$C$30=2,ROUNDUP('ユーザー別小売(卸)価格試算(税抜)'!T1009*(1+入力!$C$31/100),-入力!$C$29),IF(入力!$C$30=3,ROUND('ユーザー別小売(卸)価格試算(税抜)'!T1009*(1+入力!$C$31/100),-入力!$C$29)))),'ユーザー別小売(卸)価格試算(税抜)'!T1009))</f>
        <v/>
      </c>
      <c r="U1009" s="847" t="str">
        <f>IF('ユーザー別小売(卸)価格試算(税抜)'!U1009="","",IF(ISNUMBER('ユーザー別小売(卸)価格試算(税抜)'!U1009),IF(入力!$C$30=1,ROUNDDOWN('ユーザー別小売(卸)価格試算(税抜)'!U1009*(1+入力!$C$31/100),-入力!$C$29),IF(入力!$C$30=2,ROUNDUP('ユーザー別小売(卸)価格試算(税抜)'!U1009*(1+入力!$C$31/100),-入力!$C$29),IF(入力!$C$30=3,ROUND('ユーザー別小売(卸)価格試算(税抜)'!U1009*(1+入力!$C$31/100),-入力!$C$29)))),'ユーザー別小売(卸)価格試算(税抜)'!U1009))</f>
        <v/>
      </c>
      <c r="V1009" s="83"/>
      <c r="W1009" s="265"/>
      <c r="X1009" s="4"/>
    </row>
    <row r="1010" spans="2:24" ht="23.1" customHeight="1">
      <c r="B1010" s="746" t="s">
        <v>597</v>
      </c>
      <c r="C1010" s="747"/>
      <c r="D1010" s="747"/>
      <c r="E1010" s="747"/>
      <c r="F1010" s="747"/>
      <c r="G1010" s="748"/>
      <c r="H1010" s="810" t="s">
        <v>1184</v>
      </c>
      <c r="I1010" s="811"/>
      <c r="J1010" s="811"/>
      <c r="K1010" s="811"/>
      <c r="L1010" s="812"/>
      <c r="M1010" s="810" t="s">
        <v>2144</v>
      </c>
      <c r="N1010" s="811"/>
      <c r="O1010" s="811"/>
      <c r="P1010" s="811"/>
      <c r="Q1010" s="812"/>
      <c r="R1010" s="833">
        <f>IF('ユーザー別小売(卸)価格試算(税抜)'!R1010="","",IF(ISNUMBER('ユーザー別小売(卸)価格試算(税抜)'!R1010),IF(入力!$C$30=1,ROUNDDOWN('ユーザー別小売(卸)価格試算(税抜)'!R1010*(1+入力!$C$31/100),-入力!$C$29),IF(入力!$C$30=2,ROUNDUP('ユーザー別小売(卸)価格試算(税抜)'!R1010*(1+入力!$C$31/100),-入力!$C$29),IF(入力!$C$30=3,ROUND('ユーザー別小売(卸)価格試算(税抜)'!R1010*(1+入力!$C$31/100),-入力!$C$29)))),'ユーザー別小売(卸)価格試算(税抜)'!R1010))</f>
        <v>20900</v>
      </c>
      <c r="S1010" s="834" t="str">
        <f>IF('ユーザー別小売(卸)価格試算(税抜)'!S1010="","",IF(ISNUMBER('ユーザー別小売(卸)価格試算(税抜)'!S1010),IF(入力!$C$30=1,ROUNDDOWN('ユーザー別小売(卸)価格試算(税抜)'!S1010*(1+入力!$C$31/100),-入力!$C$29),IF(入力!$C$30=2,ROUNDUP('ユーザー別小売(卸)価格試算(税抜)'!S1010*(1+入力!$C$31/100),-入力!$C$29),IF(入力!$C$30=3,ROUND('ユーザー別小売(卸)価格試算(税抜)'!S1010*(1+入力!$C$31/100),-入力!$C$29)))),'ユーザー別小売(卸)価格試算(税抜)'!S1010))</f>
        <v/>
      </c>
      <c r="T1010" s="834" t="str">
        <f>IF('ユーザー別小売(卸)価格試算(税抜)'!T1010="","",IF(ISNUMBER('ユーザー別小売(卸)価格試算(税抜)'!T1010),IF(入力!$C$30=1,ROUNDDOWN('ユーザー別小売(卸)価格試算(税抜)'!T1010*(1+入力!$C$31/100),-入力!$C$29),IF(入力!$C$30=2,ROUNDUP('ユーザー別小売(卸)価格試算(税抜)'!T1010*(1+入力!$C$31/100),-入力!$C$29),IF(入力!$C$30=3,ROUND('ユーザー別小売(卸)価格試算(税抜)'!T1010*(1+入力!$C$31/100),-入力!$C$29)))),'ユーザー別小売(卸)価格試算(税抜)'!T1010))</f>
        <v/>
      </c>
      <c r="U1010" s="835" t="str">
        <f>IF('ユーザー別小売(卸)価格試算(税抜)'!U1010="","",IF(ISNUMBER('ユーザー別小売(卸)価格試算(税抜)'!U1010),IF(入力!$C$30=1,ROUNDDOWN('ユーザー別小売(卸)価格試算(税抜)'!U1010*(1+入力!$C$31/100),-入力!$C$29),IF(入力!$C$30=2,ROUNDUP('ユーザー別小売(卸)価格試算(税抜)'!U1010*(1+入力!$C$31/100),-入力!$C$29),IF(入力!$C$30=3,ROUND('ユーザー別小売(卸)価格試算(税抜)'!U1010*(1+入力!$C$31/100),-入力!$C$29)))),'ユーザー別小売(卸)価格試算(税抜)'!U1010))</f>
        <v/>
      </c>
      <c r="V1010" s="83"/>
      <c r="W1010" s="265"/>
      <c r="X1010" s="4"/>
    </row>
    <row r="1011" spans="2:24" ht="23.1" customHeight="1">
      <c r="B1011" s="746"/>
      <c r="C1011" s="747"/>
      <c r="D1011" s="747"/>
      <c r="E1011" s="747"/>
      <c r="F1011" s="747"/>
      <c r="G1011" s="748"/>
      <c r="H1011" s="766" t="s">
        <v>1185</v>
      </c>
      <c r="I1011" s="767"/>
      <c r="J1011" s="767"/>
      <c r="K1011" s="767"/>
      <c r="L1011" s="768"/>
      <c r="M1011" s="766"/>
      <c r="N1011" s="767"/>
      <c r="O1011" s="767"/>
      <c r="P1011" s="767"/>
      <c r="Q1011" s="768"/>
      <c r="R1011" s="827">
        <f>IF('ユーザー別小売(卸)価格試算(税抜)'!R1011="","",IF(ISNUMBER('ユーザー別小売(卸)価格試算(税抜)'!R1011),IF(入力!$C$30=1,ROUNDDOWN('ユーザー別小売(卸)価格試算(税抜)'!R1011*(1+入力!$C$31/100),-入力!$C$29),IF(入力!$C$30=2,ROUNDUP('ユーザー別小売(卸)価格試算(税抜)'!R1011*(1+入力!$C$31/100),-入力!$C$29),IF(入力!$C$30=3,ROUND('ユーザー別小売(卸)価格試算(税抜)'!R1011*(1+入力!$C$31/100),-入力!$C$29)))),'ユーザー別小売(卸)価格試算(税抜)'!R1011))</f>
        <v>20240</v>
      </c>
      <c r="S1011" s="828" t="str">
        <f>IF('ユーザー別小売(卸)価格試算(税抜)'!S1011="","",IF(ISNUMBER('ユーザー別小売(卸)価格試算(税抜)'!S1011),IF(入力!$C$30=1,ROUNDDOWN('ユーザー別小売(卸)価格試算(税抜)'!S1011*(1+入力!$C$31/100),-入力!$C$29),IF(入力!$C$30=2,ROUNDUP('ユーザー別小売(卸)価格試算(税抜)'!S1011*(1+入力!$C$31/100),-入力!$C$29),IF(入力!$C$30=3,ROUND('ユーザー別小売(卸)価格試算(税抜)'!S1011*(1+入力!$C$31/100),-入力!$C$29)))),'ユーザー別小売(卸)価格試算(税抜)'!S1011))</f>
        <v/>
      </c>
      <c r="T1011" s="828" t="str">
        <f>IF('ユーザー別小売(卸)価格試算(税抜)'!T1011="","",IF(ISNUMBER('ユーザー別小売(卸)価格試算(税抜)'!T1011),IF(入力!$C$30=1,ROUNDDOWN('ユーザー別小売(卸)価格試算(税抜)'!T1011*(1+入力!$C$31/100),-入力!$C$29),IF(入力!$C$30=2,ROUNDUP('ユーザー別小売(卸)価格試算(税抜)'!T1011*(1+入力!$C$31/100),-入力!$C$29),IF(入力!$C$30=3,ROUND('ユーザー別小売(卸)価格試算(税抜)'!T1011*(1+入力!$C$31/100),-入力!$C$29)))),'ユーザー別小売(卸)価格試算(税抜)'!T1011))</f>
        <v/>
      </c>
      <c r="U1011" s="829" t="str">
        <f>IF('ユーザー別小売(卸)価格試算(税抜)'!U1011="","",IF(ISNUMBER('ユーザー別小売(卸)価格試算(税抜)'!U1011),IF(入力!$C$30=1,ROUNDDOWN('ユーザー別小売(卸)価格試算(税抜)'!U1011*(1+入力!$C$31/100),-入力!$C$29),IF(入力!$C$30=2,ROUNDUP('ユーザー別小売(卸)価格試算(税抜)'!U1011*(1+入力!$C$31/100),-入力!$C$29),IF(入力!$C$30=3,ROUND('ユーザー別小売(卸)価格試算(税抜)'!U1011*(1+入力!$C$31/100),-入力!$C$29)))),'ユーザー別小売(卸)価格試算(税抜)'!U1011))</f>
        <v/>
      </c>
      <c r="V1011" s="83"/>
      <c r="W1011" s="265"/>
      <c r="X1011" s="4"/>
    </row>
    <row r="1012" spans="2:24" ht="23.1" customHeight="1">
      <c r="B1012" s="746" t="s">
        <v>958</v>
      </c>
      <c r="C1012" s="747"/>
      <c r="D1012" s="747"/>
      <c r="E1012" s="747"/>
      <c r="F1012" s="747"/>
      <c r="G1012" s="748"/>
      <c r="H1012" s="810" t="s">
        <v>562</v>
      </c>
      <c r="I1012" s="811"/>
      <c r="J1012" s="811"/>
      <c r="K1012" s="811"/>
      <c r="L1012" s="812"/>
      <c r="M1012" s="810" t="s">
        <v>1056</v>
      </c>
      <c r="N1012" s="811"/>
      <c r="O1012" s="811"/>
      <c r="P1012" s="811"/>
      <c r="Q1012" s="812"/>
      <c r="R1012" s="833">
        <f>IF('ユーザー別小売(卸)価格試算(税抜)'!R1012="","",IF(ISNUMBER('ユーザー別小売(卸)価格試算(税抜)'!R1012),IF(入力!$C$30=1,ROUNDDOWN('ユーザー別小売(卸)価格試算(税抜)'!R1012*(1+入力!$C$31/100),-入力!$C$29),IF(入力!$C$30=2,ROUNDUP('ユーザー別小売(卸)価格試算(税抜)'!R1012*(1+入力!$C$31/100),-入力!$C$29),IF(入力!$C$30=3,ROUND('ユーザー別小売(卸)価格試算(税抜)'!R1012*(1+入力!$C$31/100),-入力!$C$29)))),'ユーザー別小売(卸)価格試算(税抜)'!R1012))</f>
        <v>52140</v>
      </c>
      <c r="S1012" s="834" t="str">
        <f>IF('ユーザー別小売(卸)価格試算(税抜)'!S1012="","",IF(ISNUMBER('ユーザー別小売(卸)価格試算(税抜)'!S1012),IF(入力!$C$30=1,ROUNDDOWN('ユーザー別小売(卸)価格試算(税抜)'!S1012*(1+入力!$C$31/100),-入力!$C$29),IF(入力!$C$30=2,ROUNDUP('ユーザー別小売(卸)価格試算(税抜)'!S1012*(1+入力!$C$31/100),-入力!$C$29),IF(入力!$C$30=3,ROUND('ユーザー別小売(卸)価格試算(税抜)'!S1012*(1+入力!$C$31/100),-入力!$C$29)))),'ユーザー別小売(卸)価格試算(税抜)'!S1012))</f>
        <v/>
      </c>
      <c r="T1012" s="834" t="str">
        <f>IF('ユーザー別小売(卸)価格試算(税抜)'!T1012="","",IF(ISNUMBER('ユーザー別小売(卸)価格試算(税抜)'!T1012),IF(入力!$C$30=1,ROUNDDOWN('ユーザー別小売(卸)価格試算(税抜)'!T1012*(1+入力!$C$31/100),-入力!$C$29),IF(入力!$C$30=2,ROUNDUP('ユーザー別小売(卸)価格試算(税抜)'!T1012*(1+入力!$C$31/100),-入力!$C$29),IF(入力!$C$30=3,ROUND('ユーザー別小売(卸)価格試算(税抜)'!T1012*(1+入力!$C$31/100),-入力!$C$29)))),'ユーザー別小売(卸)価格試算(税抜)'!T1012))</f>
        <v/>
      </c>
      <c r="U1012" s="835" t="str">
        <f>IF('ユーザー別小売(卸)価格試算(税抜)'!U1012="","",IF(ISNUMBER('ユーザー別小売(卸)価格試算(税抜)'!U1012),IF(入力!$C$30=1,ROUNDDOWN('ユーザー別小売(卸)価格試算(税抜)'!U1012*(1+入力!$C$31/100),-入力!$C$29),IF(入力!$C$30=2,ROUNDUP('ユーザー別小売(卸)価格試算(税抜)'!U1012*(1+入力!$C$31/100),-入力!$C$29),IF(入力!$C$30=3,ROUND('ユーザー別小売(卸)価格試算(税抜)'!U1012*(1+入力!$C$31/100),-入力!$C$29)))),'ユーザー別小売(卸)価格試算(税抜)'!U1012))</f>
        <v/>
      </c>
      <c r="V1012" s="83"/>
      <c r="W1012" s="265"/>
      <c r="X1012" s="4"/>
    </row>
    <row r="1013" spans="2:24" ht="23.1" customHeight="1">
      <c r="B1013" s="746"/>
      <c r="C1013" s="747"/>
      <c r="D1013" s="747"/>
      <c r="E1013" s="747"/>
      <c r="F1013" s="747"/>
      <c r="G1013" s="748"/>
      <c r="H1013" s="806" t="s">
        <v>586</v>
      </c>
      <c r="I1013" s="807"/>
      <c r="J1013" s="807"/>
      <c r="K1013" s="807"/>
      <c r="L1013" s="808"/>
      <c r="M1013" s="806" t="s">
        <v>1056</v>
      </c>
      <c r="N1013" s="807"/>
      <c r="O1013" s="807"/>
      <c r="P1013" s="807"/>
      <c r="Q1013" s="808"/>
      <c r="R1013" s="845">
        <f>IF('ユーザー別小売(卸)価格試算(税抜)'!R1013="","",IF(ISNUMBER('ユーザー別小売(卸)価格試算(税抜)'!R1013),IF(入力!$C$30=1,ROUNDDOWN('ユーザー別小売(卸)価格試算(税抜)'!R1013*(1+入力!$C$31/100),-入力!$C$29),IF(入力!$C$30=2,ROUNDUP('ユーザー別小売(卸)価格試算(税抜)'!R1013*(1+入力!$C$31/100),-入力!$C$29),IF(入力!$C$30=3,ROUND('ユーザー別小売(卸)価格試算(税抜)'!R1013*(1+入力!$C$31/100),-入力!$C$29)))),'ユーザー別小売(卸)価格試算(税抜)'!R1013))</f>
        <v>45540</v>
      </c>
      <c r="S1013" s="846" t="str">
        <f>IF('ユーザー別小売(卸)価格試算(税抜)'!S1013="","",IF(ISNUMBER('ユーザー別小売(卸)価格試算(税抜)'!S1013),IF(入力!$C$30=1,ROUNDDOWN('ユーザー別小売(卸)価格試算(税抜)'!S1013*(1+入力!$C$31/100),-入力!$C$29),IF(入力!$C$30=2,ROUNDUP('ユーザー別小売(卸)価格試算(税抜)'!S1013*(1+入力!$C$31/100),-入力!$C$29),IF(入力!$C$30=3,ROUND('ユーザー別小売(卸)価格試算(税抜)'!S1013*(1+入力!$C$31/100),-入力!$C$29)))),'ユーザー別小売(卸)価格試算(税抜)'!S1013))</f>
        <v/>
      </c>
      <c r="T1013" s="846" t="str">
        <f>IF('ユーザー別小売(卸)価格試算(税抜)'!T1013="","",IF(ISNUMBER('ユーザー別小売(卸)価格試算(税抜)'!T1013),IF(入力!$C$30=1,ROUNDDOWN('ユーザー別小売(卸)価格試算(税抜)'!T1013*(1+入力!$C$31/100),-入力!$C$29),IF(入力!$C$30=2,ROUNDUP('ユーザー別小売(卸)価格試算(税抜)'!T1013*(1+入力!$C$31/100),-入力!$C$29),IF(入力!$C$30=3,ROUND('ユーザー別小売(卸)価格試算(税抜)'!T1013*(1+入力!$C$31/100),-入力!$C$29)))),'ユーザー別小売(卸)価格試算(税抜)'!T1013))</f>
        <v/>
      </c>
      <c r="U1013" s="847" t="str">
        <f>IF('ユーザー別小売(卸)価格試算(税抜)'!U1013="","",IF(ISNUMBER('ユーザー別小売(卸)価格試算(税抜)'!U1013),IF(入力!$C$30=1,ROUNDDOWN('ユーザー別小売(卸)価格試算(税抜)'!U1013*(1+入力!$C$31/100),-入力!$C$29),IF(入力!$C$30=2,ROUNDUP('ユーザー別小売(卸)価格試算(税抜)'!U1013*(1+入力!$C$31/100),-入力!$C$29),IF(入力!$C$30=3,ROUND('ユーザー別小売(卸)価格試算(税抜)'!U1013*(1+入力!$C$31/100),-入力!$C$29)))),'ユーザー別小売(卸)価格試算(税抜)'!U1013))</f>
        <v/>
      </c>
      <c r="V1013" s="83"/>
      <c r="W1013" s="265"/>
      <c r="X1013" s="4"/>
    </row>
    <row r="1014" spans="2:24" ht="23.1" customHeight="1">
      <c r="B1014" s="746" t="s">
        <v>1166</v>
      </c>
      <c r="C1014" s="747"/>
      <c r="D1014" s="747"/>
      <c r="E1014" s="747"/>
      <c r="F1014" s="747"/>
      <c r="G1014" s="748"/>
      <c r="H1014" s="806" t="s">
        <v>411</v>
      </c>
      <c r="I1014" s="807"/>
      <c r="J1014" s="807"/>
      <c r="K1014" s="807"/>
      <c r="L1014" s="808"/>
      <c r="M1014" s="746" t="s">
        <v>605</v>
      </c>
      <c r="N1014" s="747"/>
      <c r="O1014" s="747"/>
      <c r="P1014" s="747"/>
      <c r="Q1014" s="748"/>
      <c r="R1014" s="845" t="str">
        <f>IF('ユーザー別小売(卸)価格試算(税抜)'!R1014="","",IF(ISNUMBER('ユーザー別小売(卸)価格試算(税抜)'!R1014),IF(入力!$C$30=1,ROUNDDOWN('ユーザー別小売(卸)価格試算(税抜)'!R1014*(1+入力!$C$31/100),-入力!$C$29),IF(入力!$C$30=2,ROUNDUP('ユーザー別小売(卸)価格試算(税抜)'!R1014*(1+入力!$C$31/100),-入力!$C$29),IF(入力!$C$30=3,ROUND('ユーザー別小売(卸)価格試算(税抜)'!R1014*(1+入力!$C$31/100),-入力!$C$29)))),'ユーザー別小売(卸)価格試算(税抜)'!R1014))</f>
        <v>卸価格設定なし</v>
      </c>
      <c r="S1014" s="846" t="str">
        <f>IF('ユーザー別小売(卸)価格試算(税抜)'!S1014="","",IF(ISNUMBER('ユーザー別小売(卸)価格試算(税抜)'!S1014),IF(入力!$C$30=1,ROUNDDOWN('ユーザー別小売(卸)価格試算(税抜)'!S1014*(1+入力!$C$31/100),-入力!$C$29),IF(入力!$C$30=2,ROUNDUP('ユーザー別小売(卸)価格試算(税抜)'!S1014*(1+入力!$C$31/100),-入力!$C$29),IF(入力!$C$30=3,ROUND('ユーザー別小売(卸)価格試算(税抜)'!S1014*(1+入力!$C$31/100),-入力!$C$29)))),'ユーザー別小売(卸)価格試算(税抜)'!S1014))</f>
        <v/>
      </c>
      <c r="T1014" s="846" t="str">
        <f>IF('ユーザー別小売(卸)価格試算(税抜)'!T1014="","",IF(ISNUMBER('ユーザー別小売(卸)価格試算(税抜)'!T1014),IF(入力!$C$30=1,ROUNDDOWN('ユーザー別小売(卸)価格試算(税抜)'!T1014*(1+入力!$C$31/100),-入力!$C$29),IF(入力!$C$30=2,ROUNDUP('ユーザー別小売(卸)価格試算(税抜)'!T1014*(1+入力!$C$31/100),-入力!$C$29),IF(入力!$C$30=3,ROUND('ユーザー別小売(卸)価格試算(税抜)'!T1014*(1+入力!$C$31/100),-入力!$C$29)))),'ユーザー別小売(卸)価格試算(税抜)'!T1014))</f>
        <v/>
      </c>
      <c r="U1014" s="847" t="str">
        <f>IF('ユーザー別小売(卸)価格試算(税抜)'!U1014="","",IF(ISNUMBER('ユーザー別小売(卸)価格試算(税抜)'!U1014),IF(入力!$C$30=1,ROUNDDOWN('ユーザー別小売(卸)価格試算(税抜)'!U1014*(1+入力!$C$31/100),-入力!$C$29),IF(入力!$C$30=2,ROUNDUP('ユーザー別小売(卸)価格試算(税抜)'!U1014*(1+入力!$C$31/100),-入力!$C$29),IF(入力!$C$30=3,ROUND('ユーザー別小売(卸)価格試算(税抜)'!U1014*(1+入力!$C$31/100),-入力!$C$29)))),'ユーザー別小売(卸)価格試算(税抜)'!U1014))</f>
        <v/>
      </c>
      <c r="V1014" s="83"/>
      <c r="W1014" s="265"/>
      <c r="X1014" s="4"/>
    </row>
    <row r="1015" spans="2:24" ht="23.1" customHeight="1">
      <c r="B1015" s="746" t="s">
        <v>1167</v>
      </c>
      <c r="C1015" s="747"/>
      <c r="D1015" s="747"/>
      <c r="E1015" s="747"/>
      <c r="F1015" s="747"/>
      <c r="G1015" s="748"/>
      <c r="H1015" s="806" t="s">
        <v>1385</v>
      </c>
      <c r="I1015" s="807"/>
      <c r="J1015" s="807"/>
      <c r="K1015" s="807"/>
      <c r="L1015" s="808"/>
      <c r="M1015" s="746" t="s">
        <v>255</v>
      </c>
      <c r="N1015" s="747"/>
      <c r="O1015" s="747"/>
      <c r="P1015" s="747"/>
      <c r="Q1015" s="748"/>
      <c r="R1015" s="845">
        <f>IF('ユーザー別小売(卸)価格試算(税抜)'!R1015="","",IF(ISNUMBER('ユーザー別小売(卸)価格試算(税抜)'!R1015),IF(入力!$C$30=1,ROUNDDOWN('ユーザー別小売(卸)価格試算(税抜)'!R1015*(1+入力!$C$31/100),-入力!$C$29),IF(入力!$C$30=2,ROUNDUP('ユーザー別小売(卸)価格試算(税抜)'!R1015*(1+入力!$C$31/100),-入力!$C$29),IF(入力!$C$30=3,ROUND('ユーザー別小売(卸)価格試算(税抜)'!R1015*(1+入力!$C$31/100),-入力!$C$29)))),'ユーザー別小売(卸)価格試算(税抜)'!R1015))</f>
        <v>40370</v>
      </c>
      <c r="S1015" s="846" t="str">
        <f>IF('ユーザー別小売(卸)価格試算(税抜)'!S1015="","",IF(ISNUMBER('ユーザー別小売(卸)価格試算(税抜)'!S1015),IF(入力!$C$30=1,ROUNDDOWN('ユーザー別小売(卸)価格試算(税抜)'!S1015*(1+入力!$C$31/100),-入力!$C$29),IF(入力!$C$30=2,ROUNDUP('ユーザー別小売(卸)価格試算(税抜)'!S1015*(1+入力!$C$31/100),-入力!$C$29),IF(入力!$C$30=3,ROUND('ユーザー別小売(卸)価格試算(税抜)'!S1015*(1+入力!$C$31/100),-入力!$C$29)))),'ユーザー別小売(卸)価格試算(税抜)'!S1015))</f>
        <v/>
      </c>
      <c r="T1015" s="846" t="str">
        <f>IF('ユーザー別小売(卸)価格試算(税抜)'!T1015="","",IF(ISNUMBER('ユーザー別小売(卸)価格試算(税抜)'!T1015),IF(入力!$C$30=1,ROUNDDOWN('ユーザー別小売(卸)価格試算(税抜)'!T1015*(1+入力!$C$31/100),-入力!$C$29),IF(入力!$C$30=2,ROUNDUP('ユーザー別小売(卸)価格試算(税抜)'!T1015*(1+入力!$C$31/100),-入力!$C$29),IF(入力!$C$30=3,ROUND('ユーザー別小売(卸)価格試算(税抜)'!T1015*(1+入力!$C$31/100),-入力!$C$29)))),'ユーザー別小売(卸)価格試算(税抜)'!T1015))</f>
        <v/>
      </c>
      <c r="U1015" s="847" t="str">
        <f>IF('ユーザー別小売(卸)価格試算(税抜)'!U1015="","",IF(ISNUMBER('ユーザー別小売(卸)価格試算(税抜)'!U1015),IF(入力!$C$30=1,ROUNDDOWN('ユーザー別小売(卸)価格試算(税抜)'!U1015*(1+入力!$C$31/100),-入力!$C$29),IF(入力!$C$30=2,ROUNDUP('ユーザー別小売(卸)価格試算(税抜)'!U1015*(1+入力!$C$31/100),-入力!$C$29),IF(入力!$C$30=3,ROUND('ユーザー別小売(卸)価格試算(税抜)'!U1015*(1+入力!$C$31/100),-入力!$C$29)))),'ユーザー別小売(卸)価格試算(税抜)'!U1015))</f>
        <v/>
      </c>
      <c r="V1015" s="83"/>
      <c r="W1015" s="265"/>
      <c r="X1015" s="4"/>
    </row>
    <row r="1016" spans="2:24" ht="23.1" customHeight="1">
      <c r="B1016" s="746" t="s">
        <v>1357</v>
      </c>
      <c r="C1016" s="747"/>
      <c r="D1016" s="747"/>
      <c r="E1016" s="747"/>
      <c r="F1016" s="747"/>
      <c r="G1016" s="748"/>
      <c r="H1016" s="810" t="s">
        <v>1189</v>
      </c>
      <c r="I1016" s="811"/>
      <c r="J1016" s="811"/>
      <c r="K1016" s="811"/>
      <c r="L1016" s="812"/>
      <c r="M1016" s="810" t="s">
        <v>1362</v>
      </c>
      <c r="N1016" s="811"/>
      <c r="O1016" s="811"/>
      <c r="P1016" s="811"/>
      <c r="Q1016" s="812"/>
      <c r="R1016" s="833">
        <f>IF('ユーザー別小売(卸)価格試算(税抜)'!R1016="","",IF(ISNUMBER('ユーザー別小売(卸)価格試算(税抜)'!R1016),IF(入力!$C$30=1,ROUNDDOWN('ユーザー別小売(卸)価格試算(税抜)'!R1016*(1+入力!$C$31/100),-入力!$C$29),IF(入力!$C$30=2,ROUNDUP('ユーザー別小売(卸)価格試算(税抜)'!R1016*(1+入力!$C$31/100),-入力!$C$29),IF(入力!$C$30=3,ROUND('ユーザー別小売(卸)価格試算(税抜)'!R1016*(1+入力!$C$31/100),-入力!$C$29)))),'ユーザー別小売(卸)価格試算(税抜)'!R1016))</f>
        <v>58630</v>
      </c>
      <c r="S1016" s="834" t="str">
        <f>IF('ユーザー別小売(卸)価格試算(税抜)'!S1016="","",IF(ISNUMBER('ユーザー別小売(卸)価格試算(税抜)'!S1016),IF(入力!$C$30=1,ROUNDDOWN('ユーザー別小売(卸)価格試算(税抜)'!S1016*(1+入力!$C$31/100),-入力!$C$29),IF(入力!$C$30=2,ROUNDUP('ユーザー別小売(卸)価格試算(税抜)'!S1016*(1+入力!$C$31/100),-入力!$C$29),IF(入力!$C$30=3,ROUND('ユーザー別小売(卸)価格試算(税抜)'!S1016*(1+入力!$C$31/100),-入力!$C$29)))),'ユーザー別小売(卸)価格試算(税抜)'!S1016))</f>
        <v/>
      </c>
      <c r="T1016" s="834" t="str">
        <f>IF('ユーザー別小売(卸)価格試算(税抜)'!T1016="","",IF(ISNUMBER('ユーザー別小売(卸)価格試算(税抜)'!T1016),IF(入力!$C$30=1,ROUNDDOWN('ユーザー別小売(卸)価格試算(税抜)'!T1016*(1+入力!$C$31/100),-入力!$C$29),IF(入力!$C$30=2,ROUNDUP('ユーザー別小売(卸)価格試算(税抜)'!T1016*(1+入力!$C$31/100),-入力!$C$29),IF(入力!$C$30=3,ROUND('ユーザー別小売(卸)価格試算(税抜)'!T1016*(1+入力!$C$31/100),-入力!$C$29)))),'ユーザー別小売(卸)価格試算(税抜)'!T1016))</f>
        <v/>
      </c>
      <c r="U1016" s="835" t="str">
        <f>IF('ユーザー別小売(卸)価格試算(税抜)'!U1016="","",IF(ISNUMBER('ユーザー別小売(卸)価格試算(税抜)'!U1016),IF(入力!$C$30=1,ROUNDDOWN('ユーザー別小売(卸)価格試算(税抜)'!U1016*(1+入力!$C$31/100),-入力!$C$29),IF(入力!$C$30=2,ROUNDUP('ユーザー別小売(卸)価格試算(税抜)'!U1016*(1+入力!$C$31/100),-入力!$C$29),IF(入力!$C$30=3,ROUND('ユーザー別小売(卸)価格試算(税抜)'!U1016*(1+入力!$C$31/100),-入力!$C$29)))),'ユーザー別小売(卸)価格試算(税抜)'!U1016))</f>
        <v/>
      </c>
      <c r="V1016" s="83"/>
      <c r="W1016" s="265"/>
      <c r="X1016" s="4"/>
    </row>
    <row r="1017" spans="2:24" ht="23.1" customHeight="1">
      <c r="B1017" s="746"/>
      <c r="C1017" s="747"/>
      <c r="D1017" s="747"/>
      <c r="E1017" s="747"/>
      <c r="F1017" s="747"/>
      <c r="G1017" s="748"/>
      <c r="H1017" s="806" t="s">
        <v>877</v>
      </c>
      <c r="I1017" s="807"/>
      <c r="J1017" s="807"/>
      <c r="K1017" s="807"/>
      <c r="L1017" s="808"/>
      <c r="M1017" s="806" t="s">
        <v>255</v>
      </c>
      <c r="N1017" s="807"/>
      <c r="O1017" s="807"/>
      <c r="P1017" s="807"/>
      <c r="Q1017" s="808"/>
      <c r="R1017" s="845">
        <f>IF('ユーザー別小売(卸)価格試算(税抜)'!R1017="","",IF(ISNUMBER('ユーザー別小売(卸)価格試算(税抜)'!R1017),IF(入力!$C$30=1,ROUNDDOWN('ユーザー別小売(卸)価格試算(税抜)'!R1017*(1+入力!$C$31/100),-入力!$C$29),IF(入力!$C$30=2,ROUNDUP('ユーザー別小売(卸)価格試算(税抜)'!R1017*(1+入力!$C$31/100),-入力!$C$29),IF(入力!$C$30=3,ROUND('ユーザー別小売(卸)価格試算(税抜)'!R1017*(1+入力!$C$31/100),-入力!$C$29)))),'ユーザー別小売(卸)価格試算(税抜)'!R1017))</f>
        <v>49940</v>
      </c>
      <c r="S1017" s="846" t="str">
        <f>IF('ユーザー別小売(卸)価格試算(税抜)'!S1017="","",IF(ISNUMBER('ユーザー別小売(卸)価格試算(税抜)'!S1017),IF(入力!$C$30=1,ROUNDDOWN('ユーザー別小売(卸)価格試算(税抜)'!S1017*(1+入力!$C$31/100),-入力!$C$29),IF(入力!$C$30=2,ROUNDUP('ユーザー別小売(卸)価格試算(税抜)'!S1017*(1+入力!$C$31/100),-入力!$C$29),IF(入力!$C$30=3,ROUND('ユーザー別小売(卸)価格試算(税抜)'!S1017*(1+入力!$C$31/100),-入力!$C$29)))),'ユーザー別小売(卸)価格試算(税抜)'!S1017))</f>
        <v/>
      </c>
      <c r="T1017" s="846" t="str">
        <f>IF('ユーザー別小売(卸)価格試算(税抜)'!T1017="","",IF(ISNUMBER('ユーザー別小売(卸)価格試算(税抜)'!T1017),IF(入力!$C$30=1,ROUNDDOWN('ユーザー別小売(卸)価格試算(税抜)'!T1017*(1+入力!$C$31/100),-入力!$C$29),IF(入力!$C$30=2,ROUNDUP('ユーザー別小売(卸)価格試算(税抜)'!T1017*(1+入力!$C$31/100),-入力!$C$29),IF(入力!$C$30=3,ROUND('ユーザー別小売(卸)価格試算(税抜)'!T1017*(1+入力!$C$31/100),-入力!$C$29)))),'ユーザー別小売(卸)価格試算(税抜)'!T1017))</f>
        <v/>
      </c>
      <c r="U1017" s="847" t="str">
        <f>IF('ユーザー別小売(卸)価格試算(税抜)'!U1017="","",IF(ISNUMBER('ユーザー別小売(卸)価格試算(税抜)'!U1017),IF(入力!$C$30=1,ROUNDDOWN('ユーザー別小売(卸)価格試算(税抜)'!U1017*(1+入力!$C$31/100),-入力!$C$29),IF(入力!$C$30=2,ROUNDUP('ユーザー別小売(卸)価格試算(税抜)'!U1017*(1+入力!$C$31/100),-入力!$C$29),IF(入力!$C$30=3,ROUND('ユーザー別小売(卸)価格試算(税抜)'!U1017*(1+入力!$C$31/100),-入力!$C$29)))),'ユーザー別小売(卸)価格試算(税抜)'!U1017))</f>
        <v/>
      </c>
      <c r="V1017" s="83"/>
      <c r="W1017" s="265"/>
      <c r="X1017" s="4"/>
    </row>
    <row r="1018" spans="2:24" ht="23.1" customHeight="1">
      <c r="B1018" s="842" t="s">
        <v>1358</v>
      </c>
      <c r="C1018" s="843"/>
      <c r="D1018" s="843"/>
      <c r="E1018" s="843"/>
      <c r="F1018" s="843"/>
      <c r="G1018" s="844"/>
      <c r="H1018" s="810" t="s">
        <v>877</v>
      </c>
      <c r="I1018" s="811"/>
      <c r="J1018" s="811"/>
      <c r="K1018" s="811"/>
      <c r="L1018" s="812"/>
      <c r="M1018" s="810" t="s">
        <v>255</v>
      </c>
      <c r="N1018" s="811"/>
      <c r="O1018" s="811"/>
      <c r="P1018" s="811"/>
      <c r="Q1018" s="812"/>
      <c r="R1018" s="833">
        <f>IF('ユーザー別小売(卸)価格試算(税抜)'!R1018="","",IF(ISNUMBER('ユーザー別小売(卸)価格試算(税抜)'!R1018),IF(入力!$C$30=1,ROUNDDOWN('ユーザー別小売(卸)価格試算(税抜)'!R1018*(1+入力!$C$31/100),-入力!$C$29),IF(入力!$C$30=2,ROUNDUP('ユーザー別小売(卸)価格試算(税抜)'!R1018*(1+入力!$C$31/100),-入力!$C$29),IF(入力!$C$30=3,ROUND('ユーザー別小売(卸)価格試算(税抜)'!R1018*(1+入力!$C$31/100),-入力!$C$29)))),'ユーザー別小売(卸)価格試算(税抜)'!R1018))</f>
        <v>49940</v>
      </c>
      <c r="S1018" s="834" t="str">
        <f>IF('ユーザー別小売(卸)価格試算(税抜)'!S1018="","",IF(ISNUMBER('ユーザー別小売(卸)価格試算(税抜)'!S1018),IF(入力!$C$30=1,ROUNDDOWN('ユーザー別小売(卸)価格試算(税抜)'!S1018*(1+入力!$C$31/100),-入力!$C$29),IF(入力!$C$30=2,ROUNDUP('ユーザー別小売(卸)価格試算(税抜)'!S1018*(1+入力!$C$31/100),-入力!$C$29),IF(入力!$C$30=3,ROUND('ユーザー別小売(卸)価格試算(税抜)'!S1018*(1+入力!$C$31/100),-入力!$C$29)))),'ユーザー別小売(卸)価格試算(税抜)'!S1018))</f>
        <v/>
      </c>
      <c r="T1018" s="834" t="str">
        <f>IF('ユーザー別小売(卸)価格試算(税抜)'!T1018="","",IF(ISNUMBER('ユーザー別小売(卸)価格試算(税抜)'!T1018),IF(入力!$C$30=1,ROUNDDOWN('ユーザー別小売(卸)価格試算(税抜)'!T1018*(1+入力!$C$31/100),-入力!$C$29),IF(入力!$C$30=2,ROUNDUP('ユーザー別小売(卸)価格試算(税抜)'!T1018*(1+入力!$C$31/100),-入力!$C$29),IF(入力!$C$30=3,ROUND('ユーザー別小売(卸)価格試算(税抜)'!T1018*(1+入力!$C$31/100),-入力!$C$29)))),'ユーザー別小売(卸)価格試算(税抜)'!T1018))</f>
        <v/>
      </c>
      <c r="U1018" s="835" t="str">
        <f>IF('ユーザー別小売(卸)価格試算(税抜)'!U1018="","",IF(ISNUMBER('ユーザー別小売(卸)価格試算(税抜)'!U1018),IF(入力!$C$30=1,ROUNDDOWN('ユーザー別小売(卸)価格試算(税抜)'!U1018*(1+入力!$C$31/100),-入力!$C$29),IF(入力!$C$30=2,ROUNDUP('ユーザー別小売(卸)価格試算(税抜)'!U1018*(1+入力!$C$31/100),-入力!$C$29),IF(入力!$C$30=3,ROUND('ユーザー別小売(卸)価格試算(税抜)'!U1018*(1+入力!$C$31/100),-入力!$C$29)))),'ユーザー別小売(卸)価格試算(税抜)'!U1018))</f>
        <v/>
      </c>
      <c r="V1018" s="83"/>
      <c r="W1018" s="265"/>
      <c r="X1018" s="4"/>
    </row>
    <row r="1019" spans="2:24" ht="23.1" customHeight="1">
      <c r="B1019" s="806"/>
      <c r="C1019" s="807"/>
      <c r="D1019" s="807"/>
      <c r="E1019" s="807"/>
      <c r="F1019" s="807"/>
      <c r="G1019" s="808"/>
      <c r="H1019" s="806" t="s">
        <v>878</v>
      </c>
      <c r="I1019" s="807"/>
      <c r="J1019" s="807"/>
      <c r="K1019" s="807"/>
      <c r="L1019" s="808"/>
      <c r="M1019" s="806" t="s">
        <v>876</v>
      </c>
      <c r="N1019" s="807"/>
      <c r="O1019" s="807"/>
      <c r="P1019" s="807"/>
      <c r="Q1019" s="808"/>
      <c r="R1019" s="845">
        <f>IF('ユーザー別小売(卸)価格試算(税抜)'!R1019="","",IF(ISNUMBER('ユーザー別小売(卸)価格試算(税抜)'!R1019),IF(入力!$C$30=1,ROUNDDOWN('ユーザー別小売(卸)価格試算(税抜)'!R1019*(1+入力!$C$31/100),-入力!$C$29),IF(入力!$C$30=2,ROUNDUP('ユーザー別小売(卸)価格試算(税抜)'!R1019*(1+入力!$C$31/100),-入力!$C$29),IF(入力!$C$30=3,ROUND('ユーザー別小売(卸)価格試算(税抜)'!R1019*(1+入力!$C$31/100),-入力!$C$29)))),'ユーザー別小売(卸)価格試算(税抜)'!R1019))</f>
        <v>67980</v>
      </c>
      <c r="S1019" s="846" t="str">
        <f>IF('ユーザー別小売(卸)価格試算(税抜)'!S1019="","",IF(ISNUMBER('ユーザー別小売(卸)価格試算(税抜)'!S1019),IF(入力!$C$30=1,ROUNDDOWN('ユーザー別小売(卸)価格試算(税抜)'!S1019*(1+入力!$C$31/100),-入力!$C$29),IF(入力!$C$30=2,ROUNDUP('ユーザー別小売(卸)価格試算(税抜)'!S1019*(1+入力!$C$31/100),-入力!$C$29),IF(入力!$C$30=3,ROUND('ユーザー別小売(卸)価格試算(税抜)'!S1019*(1+入力!$C$31/100),-入力!$C$29)))),'ユーザー別小売(卸)価格試算(税抜)'!S1019))</f>
        <v/>
      </c>
      <c r="T1019" s="846" t="str">
        <f>IF('ユーザー別小売(卸)価格試算(税抜)'!T1019="","",IF(ISNUMBER('ユーザー別小売(卸)価格試算(税抜)'!T1019),IF(入力!$C$30=1,ROUNDDOWN('ユーザー別小売(卸)価格試算(税抜)'!T1019*(1+入力!$C$31/100),-入力!$C$29),IF(入力!$C$30=2,ROUNDUP('ユーザー別小売(卸)価格試算(税抜)'!T1019*(1+入力!$C$31/100),-入力!$C$29),IF(入力!$C$30=3,ROUND('ユーザー別小売(卸)価格試算(税抜)'!T1019*(1+入力!$C$31/100),-入力!$C$29)))),'ユーザー別小売(卸)価格試算(税抜)'!T1019))</f>
        <v/>
      </c>
      <c r="U1019" s="847" t="str">
        <f>IF('ユーザー別小売(卸)価格試算(税抜)'!U1019="","",IF(ISNUMBER('ユーザー別小売(卸)価格試算(税抜)'!U1019),IF(入力!$C$30=1,ROUNDDOWN('ユーザー別小売(卸)価格試算(税抜)'!U1019*(1+入力!$C$31/100),-入力!$C$29),IF(入力!$C$30=2,ROUNDUP('ユーザー別小売(卸)価格試算(税抜)'!U1019*(1+入力!$C$31/100),-入力!$C$29),IF(入力!$C$30=3,ROUND('ユーザー別小売(卸)価格試算(税抜)'!U1019*(1+入力!$C$31/100),-入力!$C$29)))),'ユーザー別小売(卸)価格試算(税抜)'!U1019))</f>
        <v/>
      </c>
      <c r="V1019" s="83"/>
      <c r="W1019" s="265"/>
      <c r="X1019" s="4"/>
    </row>
    <row r="1020" spans="2:24" ht="23.1" customHeight="1">
      <c r="B1020" s="285" t="s">
        <v>1168</v>
      </c>
      <c r="C1020" s="286"/>
      <c r="D1020" s="286"/>
      <c r="E1020" s="286"/>
      <c r="F1020" s="286"/>
      <c r="G1020" s="287"/>
      <c r="H1020" s="806" t="s">
        <v>600</v>
      </c>
      <c r="I1020" s="807"/>
      <c r="J1020" s="807"/>
      <c r="K1020" s="807"/>
      <c r="L1020" s="808"/>
      <c r="M1020" s="746" t="s">
        <v>255</v>
      </c>
      <c r="N1020" s="747"/>
      <c r="O1020" s="747"/>
      <c r="P1020" s="747"/>
      <c r="Q1020" s="748"/>
      <c r="R1020" s="845">
        <f>IF('ユーザー別小売(卸)価格試算(税抜)'!R1020="","",IF(ISNUMBER('ユーザー別小売(卸)価格試算(税抜)'!R1020),IF(入力!$C$30=1,ROUNDDOWN('ユーザー別小売(卸)価格試算(税抜)'!R1020*(1+入力!$C$31/100),-入力!$C$29),IF(入力!$C$30=2,ROUNDUP('ユーザー別小売(卸)価格試算(税抜)'!R1020*(1+入力!$C$31/100),-入力!$C$29),IF(入力!$C$30=3,ROUND('ユーザー別小売(卸)価格試算(税抜)'!R1020*(1+入力!$C$31/100),-入力!$C$29)))),'ユーザー別小売(卸)価格試算(税抜)'!R1020))</f>
        <v>63140</v>
      </c>
      <c r="S1020" s="846" t="str">
        <f>IF('ユーザー別小売(卸)価格試算(税抜)'!S1020="","",IF(ISNUMBER('ユーザー別小売(卸)価格試算(税抜)'!S1020),IF(入力!$C$30=1,ROUNDDOWN('ユーザー別小売(卸)価格試算(税抜)'!S1020*(1+入力!$C$31/100),-入力!$C$29),IF(入力!$C$30=2,ROUNDUP('ユーザー別小売(卸)価格試算(税抜)'!S1020*(1+入力!$C$31/100),-入力!$C$29),IF(入力!$C$30=3,ROUND('ユーザー別小売(卸)価格試算(税抜)'!S1020*(1+入力!$C$31/100),-入力!$C$29)))),'ユーザー別小売(卸)価格試算(税抜)'!S1020))</f>
        <v/>
      </c>
      <c r="T1020" s="846" t="str">
        <f>IF('ユーザー別小売(卸)価格試算(税抜)'!T1020="","",IF(ISNUMBER('ユーザー別小売(卸)価格試算(税抜)'!T1020),IF(入力!$C$30=1,ROUNDDOWN('ユーザー別小売(卸)価格試算(税抜)'!T1020*(1+入力!$C$31/100),-入力!$C$29),IF(入力!$C$30=2,ROUNDUP('ユーザー別小売(卸)価格試算(税抜)'!T1020*(1+入力!$C$31/100),-入力!$C$29),IF(入力!$C$30=3,ROUND('ユーザー別小売(卸)価格試算(税抜)'!T1020*(1+入力!$C$31/100),-入力!$C$29)))),'ユーザー別小売(卸)価格試算(税抜)'!T1020))</f>
        <v/>
      </c>
      <c r="U1020" s="847" t="str">
        <f>IF('ユーザー別小売(卸)価格試算(税抜)'!U1020="","",IF(ISNUMBER('ユーザー別小売(卸)価格試算(税抜)'!U1020),IF(入力!$C$30=1,ROUNDDOWN('ユーザー別小売(卸)価格試算(税抜)'!U1020*(1+入力!$C$31/100),-入力!$C$29),IF(入力!$C$30=2,ROUNDUP('ユーザー別小売(卸)価格試算(税抜)'!U1020*(1+入力!$C$31/100),-入力!$C$29),IF(入力!$C$30=3,ROUND('ユーザー別小売(卸)価格試算(税抜)'!U1020*(1+入力!$C$31/100),-入力!$C$29)))),'ユーザー別小売(卸)価格試算(税抜)'!U1020))</f>
        <v/>
      </c>
      <c r="V1020" s="83"/>
      <c r="W1020" s="265"/>
      <c r="X1020" s="4"/>
    </row>
    <row r="1021" spans="2:24" ht="23.1" customHeight="1">
      <c r="B1021" s="842" t="s">
        <v>713</v>
      </c>
      <c r="C1021" s="843"/>
      <c r="D1021" s="843"/>
      <c r="E1021" s="843"/>
      <c r="F1021" s="843"/>
      <c r="G1021" s="844"/>
      <c r="H1021" s="810" t="s">
        <v>714</v>
      </c>
      <c r="I1021" s="811"/>
      <c r="J1021" s="811"/>
      <c r="K1021" s="811"/>
      <c r="L1021" s="812"/>
      <c r="M1021" s="810" t="s">
        <v>323</v>
      </c>
      <c r="N1021" s="811"/>
      <c r="O1021" s="811"/>
      <c r="P1021" s="811"/>
      <c r="Q1021" s="812"/>
      <c r="R1021" s="833">
        <f>IF('ユーザー別小売(卸)価格試算(税抜)'!R1021="","",IF(ISNUMBER('ユーザー別小売(卸)価格試算(税抜)'!R1021),IF(入力!$C$30=1,ROUNDDOWN('ユーザー別小売(卸)価格試算(税抜)'!R1021*(1+入力!$C$31/100),-入力!$C$29),IF(入力!$C$30=2,ROUNDUP('ユーザー別小売(卸)価格試算(税抜)'!R1021*(1+入力!$C$31/100),-入力!$C$29),IF(入力!$C$30=3,ROUND('ユーザー別小売(卸)価格試算(税抜)'!R1021*(1+入力!$C$31/100),-入力!$C$29)))),'ユーザー別小売(卸)価格試算(税抜)'!R1021))</f>
        <v>47960</v>
      </c>
      <c r="S1021" s="834" t="str">
        <f>IF('ユーザー別小売(卸)価格試算(税抜)'!S1021="","",IF(ISNUMBER('ユーザー別小売(卸)価格試算(税抜)'!S1021),IF(入力!$C$30=1,ROUNDDOWN('ユーザー別小売(卸)価格試算(税抜)'!S1021*(1+入力!$C$31/100),-入力!$C$29),IF(入力!$C$30=2,ROUNDUP('ユーザー別小売(卸)価格試算(税抜)'!S1021*(1+入力!$C$31/100),-入力!$C$29),IF(入力!$C$30=3,ROUND('ユーザー別小売(卸)価格試算(税抜)'!S1021*(1+入力!$C$31/100),-入力!$C$29)))),'ユーザー別小売(卸)価格試算(税抜)'!S1021))</f>
        <v/>
      </c>
      <c r="T1021" s="834" t="str">
        <f>IF('ユーザー別小売(卸)価格試算(税抜)'!T1021="","",IF(ISNUMBER('ユーザー別小売(卸)価格試算(税抜)'!T1021),IF(入力!$C$30=1,ROUNDDOWN('ユーザー別小売(卸)価格試算(税抜)'!T1021*(1+入力!$C$31/100),-入力!$C$29),IF(入力!$C$30=2,ROUNDUP('ユーザー別小売(卸)価格試算(税抜)'!T1021*(1+入力!$C$31/100),-入力!$C$29),IF(入力!$C$30=3,ROUND('ユーザー別小売(卸)価格試算(税抜)'!T1021*(1+入力!$C$31/100),-入力!$C$29)))),'ユーザー別小売(卸)価格試算(税抜)'!T1021))</f>
        <v/>
      </c>
      <c r="U1021" s="835" t="str">
        <f>IF('ユーザー別小売(卸)価格試算(税抜)'!U1021="","",IF(ISNUMBER('ユーザー別小売(卸)価格試算(税抜)'!U1021),IF(入力!$C$30=1,ROUNDDOWN('ユーザー別小売(卸)価格試算(税抜)'!U1021*(1+入力!$C$31/100),-入力!$C$29),IF(入力!$C$30=2,ROUNDUP('ユーザー別小売(卸)価格試算(税抜)'!U1021*(1+入力!$C$31/100),-入力!$C$29),IF(入力!$C$30=3,ROUND('ユーザー別小売(卸)価格試算(税抜)'!U1021*(1+入力!$C$31/100),-入力!$C$29)))),'ユーザー別小売(卸)価格試算(税抜)'!U1021))</f>
        <v/>
      </c>
      <c r="V1021" s="83"/>
      <c r="W1021" s="265"/>
      <c r="X1021" s="4"/>
    </row>
    <row r="1022" spans="2:24" ht="23.1" customHeight="1">
      <c r="B1022" s="806"/>
      <c r="C1022" s="807"/>
      <c r="D1022" s="807"/>
      <c r="E1022" s="807"/>
      <c r="F1022" s="807"/>
      <c r="G1022" s="808"/>
      <c r="H1022" s="806" t="s">
        <v>715</v>
      </c>
      <c r="I1022" s="807"/>
      <c r="J1022" s="807"/>
      <c r="K1022" s="807"/>
      <c r="L1022" s="808"/>
      <c r="M1022" s="806" t="s">
        <v>716</v>
      </c>
      <c r="N1022" s="807"/>
      <c r="O1022" s="807"/>
      <c r="P1022" s="807"/>
      <c r="Q1022" s="808"/>
      <c r="R1022" s="845">
        <f>IF('ユーザー別小売(卸)価格試算(税抜)'!R1022="","",IF(ISNUMBER('ユーザー別小売(卸)価格試算(税抜)'!R1022),IF(入力!$E$30=1,ROUNDDOWN('ユーザー別小売(卸)価格試算(税抜)'!R1022*(1+入力!$E$31/100),-入力!$E$29),IF(入力!$E$30=2,ROUNDUP('ユーザー別小売(卸)価格試算(税抜)'!R1022*(1+入力!$E$31/100),-入力!$E$29),IF(入力!$E$30=3,ROUND('ユーザー別小売(卸)価格試算(税抜)'!R1022*(1+入力!$E$31/100),-入力!$E$29)))),'ユーザー別小売(卸)価格試算(税抜)'!R1022))</f>
        <v>65340</v>
      </c>
      <c r="S1022" s="846" t="str">
        <f>IF('ユーザー別小売(卸)価格試算(税抜)'!S1022="","",IF(ISNUMBER('ユーザー別小売(卸)価格試算(税抜)'!S1022),IF(入力!$E$30=1,ROUNDDOWN('ユーザー別小売(卸)価格試算(税抜)'!S1022*(1+入力!$E$31/100),-入力!$E$29),IF(入力!$E$30=2,ROUNDUP('ユーザー別小売(卸)価格試算(税抜)'!S1022*(1+入力!$E$31/100),-入力!$E$29),IF(入力!$E$30=3,ROUND('ユーザー別小売(卸)価格試算(税抜)'!S1022*(1+入力!$E$31/100),-入力!$E$29)))),'ユーザー別小売(卸)価格試算(税抜)'!S1022))</f>
        <v/>
      </c>
      <c r="T1022" s="846" t="str">
        <f>IF('ユーザー別小売(卸)価格試算(税抜)'!T1022="","",IF(ISNUMBER('ユーザー別小売(卸)価格試算(税抜)'!T1022),IF(入力!$E$30=1,ROUNDDOWN('ユーザー別小売(卸)価格試算(税抜)'!T1022*(1+入力!$E$31/100),-入力!$E$29),IF(入力!$E$30=2,ROUNDUP('ユーザー別小売(卸)価格試算(税抜)'!T1022*(1+入力!$E$31/100),-入力!$E$29),IF(入力!$E$30=3,ROUND('ユーザー別小売(卸)価格試算(税抜)'!T1022*(1+入力!$E$31/100),-入力!$E$29)))),'ユーザー別小売(卸)価格試算(税抜)'!T1022))</f>
        <v/>
      </c>
      <c r="U1022" s="847" t="str">
        <f>IF('ユーザー別小売(卸)価格試算(税抜)'!U1022="","",IF(ISNUMBER('ユーザー別小売(卸)価格試算(税抜)'!U1022),IF(入力!$E$30=1,ROUNDDOWN('ユーザー別小売(卸)価格試算(税抜)'!U1022*(1+入力!$E$31/100),-入力!$E$29),IF(入力!$E$30=2,ROUNDUP('ユーザー別小売(卸)価格試算(税抜)'!U1022*(1+入力!$E$31/100),-入力!$E$29),IF(入力!$E$30=3,ROUND('ユーザー別小売(卸)価格試算(税抜)'!U1022*(1+入力!$E$31/100),-入力!$E$29)))),'ユーザー別小売(卸)価格試算(税抜)'!U1022))</f>
        <v/>
      </c>
      <c r="V1022" s="83"/>
      <c r="W1022" s="265"/>
      <c r="X1022" s="4"/>
    </row>
    <row r="1023" spans="2:24" ht="23.1" customHeight="1">
      <c r="B1023" s="842" t="s">
        <v>941</v>
      </c>
      <c r="C1023" s="843"/>
      <c r="D1023" s="843"/>
      <c r="E1023" s="843"/>
      <c r="F1023" s="843"/>
      <c r="G1023" s="844"/>
      <c r="H1023" s="810" t="s">
        <v>557</v>
      </c>
      <c r="I1023" s="811"/>
      <c r="J1023" s="811"/>
      <c r="K1023" s="811"/>
      <c r="L1023" s="812"/>
      <c r="M1023" s="746" t="s">
        <v>254</v>
      </c>
      <c r="N1023" s="747"/>
      <c r="O1023" s="747"/>
      <c r="P1023" s="747"/>
      <c r="Q1023" s="748"/>
      <c r="R1023" s="833">
        <f>IF('ユーザー別小売(卸)価格試算(税抜)'!R1023="","",IF(ISNUMBER('ユーザー別小売(卸)価格試算(税抜)'!R1023),IF(入力!$C$30=1,ROUNDDOWN('ユーザー別小売(卸)価格試算(税抜)'!R1023*(1+入力!$C$31/100),-入力!$C$29),IF(入力!$C$30=2,ROUNDUP('ユーザー別小売(卸)価格試算(税抜)'!R1023*(1+入力!$C$31/100),-入力!$C$29),IF(入力!$C$30=3,ROUND('ユーザー別小売(卸)価格試算(税抜)'!R1023*(1+入力!$C$31/100),-入力!$C$29)))),'ユーザー別小売(卸)価格試算(税抜)'!R1023))</f>
        <v>23320</v>
      </c>
      <c r="S1023" s="834" t="str">
        <f>IF('ユーザー別小売(卸)価格試算(税抜)'!S1023="","",IF(ISNUMBER('ユーザー別小売(卸)価格試算(税抜)'!S1023),IF(入力!$C$30=1,ROUNDDOWN('ユーザー別小売(卸)価格試算(税抜)'!S1023*(1+入力!$C$31/100),-入力!$C$29),IF(入力!$C$30=2,ROUNDUP('ユーザー別小売(卸)価格試算(税抜)'!S1023*(1+入力!$C$31/100),-入力!$C$29),IF(入力!$C$30=3,ROUND('ユーザー別小売(卸)価格試算(税抜)'!S1023*(1+入力!$C$31/100),-入力!$C$29)))),'ユーザー別小売(卸)価格試算(税抜)'!S1023))</f>
        <v/>
      </c>
      <c r="T1023" s="834" t="str">
        <f>IF('ユーザー別小売(卸)価格試算(税抜)'!T1023="","",IF(ISNUMBER('ユーザー別小売(卸)価格試算(税抜)'!T1023),IF(入力!$C$30=1,ROUNDDOWN('ユーザー別小売(卸)価格試算(税抜)'!T1023*(1+入力!$C$31/100),-入力!$C$29),IF(入力!$C$30=2,ROUNDUP('ユーザー別小売(卸)価格試算(税抜)'!T1023*(1+入力!$C$31/100),-入力!$C$29),IF(入力!$C$30=3,ROUND('ユーザー別小売(卸)価格試算(税抜)'!T1023*(1+入力!$C$31/100),-入力!$C$29)))),'ユーザー別小売(卸)価格試算(税抜)'!T1023))</f>
        <v/>
      </c>
      <c r="U1023" s="835" t="str">
        <f>IF('ユーザー別小売(卸)価格試算(税抜)'!U1023="","",IF(ISNUMBER('ユーザー別小売(卸)価格試算(税抜)'!U1023),IF(入力!$C$30=1,ROUNDDOWN('ユーザー別小売(卸)価格試算(税抜)'!U1023*(1+入力!$C$31/100),-入力!$C$29),IF(入力!$C$30=2,ROUNDUP('ユーザー別小売(卸)価格試算(税抜)'!U1023*(1+入力!$C$31/100),-入力!$C$29),IF(入力!$C$30=3,ROUND('ユーザー別小売(卸)価格試算(税抜)'!U1023*(1+入力!$C$31/100),-入力!$C$29)))),'ユーザー別小売(卸)価格試算(税抜)'!U1023))</f>
        <v/>
      </c>
      <c r="V1023" s="83"/>
      <c r="W1023" s="265"/>
      <c r="X1023" s="4"/>
    </row>
    <row r="1024" spans="2:24" ht="23.1" customHeight="1">
      <c r="B1024" s="806"/>
      <c r="C1024" s="807"/>
      <c r="D1024" s="807"/>
      <c r="E1024" s="807"/>
      <c r="F1024" s="807"/>
      <c r="G1024" s="808"/>
      <c r="H1024" s="806" t="s">
        <v>954</v>
      </c>
      <c r="I1024" s="807"/>
      <c r="J1024" s="807"/>
      <c r="K1024" s="807"/>
      <c r="L1024" s="808"/>
      <c r="M1024" s="746"/>
      <c r="N1024" s="747"/>
      <c r="O1024" s="747"/>
      <c r="P1024" s="747"/>
      <c r="Q1024" s="748"/>
      <c r="R1024" s="845">
        <f>IF('ユーザー別小売(卸)価格試算(税抜)'!R1024="","",IF(ISNUMBER('ユーザー別小売(卸)価格試算(税抜)'!R1024),IF(入力!$C$30=1,ROUNDDOWN('ユーザー別小売(卸)価格試算(税抜)'!R1024*(1+入力!$C$31/100),-入力!$C$29),IF(入力!$C$30=2,ROUNDUP('ユーザー別小売(卸)価格試算(税抜)'!R1024*(1+入力!$C$31/100),-入力!$C$29),IF(入力!$C$30=3,ROUND('ユーザー別小売(卸)価格試算(税抜)'!R1024*(1+入力!$C$31/100),-入力!$C$29)))),'ユーザー別小売(卸)価格試算(税抜)'!R1024))</f>
        <v>33220</v>
      </c>
      <c r="S1024" s="846" t="str">
        <f>IF('ユーザー別小売(卸)価格試算(税抜)'!S1024="","",IF(ISNUMBER('ユーザー別小売(卸)価格試算(税抜)'!S1024),IF(入力!$C$30=1,ROUNDDOWN('ユーザー別小売(卸)価格試算(税抜)'!S1024*(1+入力!$C$31/100),-入力!$C$29),IF(入力!$C$30=2,ROUNDUP('ユーザー別小売(卸)価格試算(税抜)'!S1024*(1+入力!$C$31/100),-入力!$C$29),IF(入力!$C$30=3,ROUND('ユーザー別小売(卸)価格試算(税抜)'!S1024*(1+入力!$C$31/100),-入力!$C$29)))),'ユーザー別小売(卸)価格試算(税抜)'!S1024))</f>
        <v/>
      </c>
      <c r="T1024" s="846" t="str">
        <f>IF('ユーザー別小売(卸)価格試算(税抜)'!T1024="","",IF(ISNUMBER('ユーザー別小売(卸)価格試算(税抜)'!T1024),IF(入力!$C$30=1,ROUNDDOWN('ユーザー別小売(卸)価格試算(税抜)'!T1024*(1+入力!$C$31/100),-入力!$C$29),IF(入力!$C$30=2,ROUNDUP('ユーザー別小売(卸)価格試算(税抜)'!T1024*(1+入力!$C$31/100),-入力!$C$29),IF(入力!$C$30=3,ROUND('ユーザー別小売(卸)価格試算(税抜)'!T1024*(1+入力!$C$31/100),-入力!$C$29)))),'ユーザー別小売(卸)価格試算(税抜)'!T1024))</f>
        <v/>
      </c>
      <c r="U1024" s="847" t="str">
        <f>IF('ユーザー別小売(卸)価格試算(税抜)'!U1024="","",IF(ISNUMBER('ユーザー別小売(卸)価格試算(税抜)'!U1024),IF(入力!$C$30=1,ROUNDDOWN('ユーザー別小売(卸)価格試算(税抜)'!U1024*(1+入力!$C$31/100),-入力!$C$29),IF(入力!$C$30=2,ROUNDUP('ユーザー別小売(卸)価格試算(税抜)'!U1024*(1+入力!$C$31/100),-入力!$C$29),IF(入力!$C$30=3,ROUND('ユーザー別小売(卸)価格試算(税抜)'!U1024*(1+入力!$C$31/100),-入力!$C$29)))),'ユーザー別小売(卸)価格試算(税抜)'!U1024))</f>
        <v/>
      </c>
      <c r="V1024" s="83"/>
      <c r="W1024" s="265"/>
      <c r="X1024" s="4"/>
    </row>
    <row r="1025" spans="2:27" ht="23.1" customHeight="1">
      <c r="B1025" s="842" t="s">
        <v>598</v>
      </c>
      <c r="C1025" s="843"/>
      <c r="D1025" s="843"/>
      <c r="E1025" s="843"/>
      <c r="F1025" s="843"/>
      <c r="G1025" s="844"/>
      <c r="H1025" s="810" t="s">
        <v>262</v>
      </c>
      <c r="I1025" s="811"/>
      <c r="J1025" s="811"/>
      <c r="K1025" s="811"/>
      <c r="L1025" s="812"/>
      <c r="M1025" s="746" t="s">
        <v>254</v>
      </c>
      <c r="N1025" s="747"/>
      <c r="O1025" s="747"/>
      <c r="P1025" s="747"/>
      <c r="Q1025" s="748"/>
      <c r="R1025" s="833">
        <f>IF('ユーザー別小売(卸)価格試算(税抜)'!R1025="","",IF(ISNUMBER('ユーザー別小売(卸)価格試算(税抜)'!R1025),IF(入力!$C$30=1,ROUNDDOWN('ユーザー別小売(卸)価格試算(税抜)'!R1025*(1+入力!$C$31/100),-入力!$C$29),IF(入力!$C$30=2,ROUNDUP('ユーザー別小売(卸)価格試算(税抜)'!R1025*(1+入力!$C$31/100),-入力!$C$29),IF(入力!$C$30=3,ROUND('ユーザー別小売(卸)価格試算(税抜)'!R1025*(1+入力!$C$31/100),-入力!$C$29)))),'ユーザー別小売(卸)価格試算(税抜)'!R1025))</f>
        <v>21340</v>
      </c>
      <c r="S1025" s="834" t="str">
        <f>IF('ユーザー別小売(卸)価格試算(税抜)'!S1025="","",IF(ISNUMBER('ユーザー別小売(卸)価格試算(税抜)'!S1025),IF(入力!$C$30=1,ROUNDDOWN('ユーザー別小売(卸)価格試算(税抜)'!S1025*(1+入力!$C$31/100),-入力!$C$29),IF(入力!$C$30=2,ROUNDUP('ユーザー別小売(卸)価格試算(税抜)'!S1025*(1+入力!$C$31/100),-入力!$C$29),IF(入力!$C$30=3,ROUND('ユーザー別小売(卸)価格試算(税抜)'!S1025*(1+入力!$C$31/100),-入力!$C$29)))),'ユーザー別小売(卸)価格試算(税抜)'!S1025))</f>
        <v/>
      </c>
      <c r="T1025" s="834" t="str">
        <f>IF('ユーザー別小売(卸)価格試算(税抜)'!T1025="","",IF(ISNUMBER('ユーザー別小売(卸)価格試算(税抜)'!T1025),IF(入力!$C$30=1,ROUNDDOWN('ユーザー別小売(卸)価格試算(税抜)'!T1025*(1+入力!$C$31/100),-入力!$C$29),IF(入力!$C$30=2,ROUNDUP('ユーザー別小売(卸)価格試算(税抜)'!T1025*(1+入力!$C$31/100),-入力!$C$29),IF(入力!$C$30=3,ROUND('ユーザー別小売(卸)価格試算(税抜)'!T1025*(1+入力!$C$31/100),-入力!$C$29)))),'ユーザー別小売(卸)価格試算(税抜)'!T1025))</f>
        <v/>
      </c>
      <c r="U1025" s="835" t="str">
        <f>IF('ユーザー別小売(卸)価格試算(税抜)'!U1025="","",IF(ISNUMBER('ユーザー別小売(卸)価格試算(税抜)'!U1025),IF(入力!$C$30=1,ROUNDDOWN('ユーザー別小売(卸)価格試算(税抜)'!U1025*(1+入力!$C$31/100),-入力!$C$29),IF(入力!$C$30=2,ROUNDUP('ユーザー別小売(卸)価格試算(税抜)'!U1025*(1+入力!$C$31/100),-入力!$C$29),IF(入力!$C$30=3,ROUND('ユーザー別小売(卸)価格試算(税抜)'!U1025*(1+入力!$C$31/100),-入力!$C$29)))),'ユーザー別小売(卸)価格試算(税抜)'!U1025))</f>
        <v/>
      </c>
      <c r="V1025" s="83"/>
      <c r="W1025" s="265"/>
      <c r="X1025" s="4"/>
    </row>
    <row r="1026" spans="2:27" ht="23.1" customHeight="1">
      <c r="B1026" s="806"/>
      <c r="C1026" s="807"/>
      <c r="D1026" s="807"/>
      <c r="E1026" s="807"/>
      <c r="F1026" s="807"/>
      <c r="G1026" s="808"/>
      <c r="H1026" s="806" t="s">
        <v>260</v>
      </c>
      <c r="I1026" s="807"/>
      <c r="J1026" s="807"/>
      <c r="K1026" s="807"/>
      <c r="L1026" s="808"/>
      <c r="M1026" s="746"/>
      <c r="N1026" s="747"/>
      <c r="O1026" s="747"/>
      <c r="P1026" s="747"/>
      <c r="Q1026" s="748"/>
      <c r="R1026" s="845">
        <f>IF('ユーザー別小売(卸)価格試算(税抜)'!R1026="","",IF(ISNUMBER('ユーザー別小売(卸)価格試算(税抜)'!R1026),IF(入力!$C$30=1,ROUNDDOWN('ユーザー別小売(卸)価格試算(税抜)'!R1026*(1+入力!$C$31/100),-入力!$C$29),IF(入力!$C$30=2,ROUNDUP('ユーザー別小売(卸)価格試算(税抜)'!R1026*(1+入力!$C$31/100),-入力!$C$29),IF(入力!$C$30=3,ROUND('ユーザー別小売(卸)価格試算(税抜)'!R1026*(1+入力!$C$31/100),-入力!$C$29)))),'ユーザー別小売(卸)価格試算(税抜)'!R1026))</f>
        <v>13310</v>
      </c>
      <c r="S1026" s="846" t="str">
        <f>IF('ユーザー別小売(卸)価格試算(税抜)'!S1026="","",IF(ISNUMBER('ユーザー別小売(卸)価格試算(税抜)'!S1026),IF(入力!$C$30=1,ROUNDDOWN('ユーザー別小売(卸)価格試算(税抜)'!S1026*(1+入力!$C$31/100),-入力!$C$29),IF(入力!$C$30=2,ROUNDUP('ユーザー別小売(卸)価格試算(税抜)'!S1026*(1+入力!$C$31/100),-入力!$C$29),IF(入力!$C$30=3,ROUND('ユーザー別小売(卸)価格試算(税抜)'!S1026*(1+入力!$C$31/100),-入力!$C$29)))),'ユーザー別小売(卸)価格試算(税抜)'!S1026))</f>
        <v/>
      </c>
      <c r="T1026" s="846" t="str">
        <f>IF('ユーザー別小売(卸)価格試算(税抜)'!T1026="","",IF(ISNUMBER('ユーザー別小売(卸)価格試算(税抜)'!T1026),IF(入力!$C$30=1,ROUNDDOWN('ユーザー別小売(卸)価格試算(税抜)'!T1026*(1+入力!$C$31/100),-入力!$C$29),IF(入力!$C$30=2,ROUNDUP('ユーザー別小売(卸)価格試算(税抜)'!T1026*(1+入力!$C$31/100),-入力!$C$29),IF(入力!$C$30=3,ROUND('ユーザー別小売(卸)価格試算(税抜)'!T1026*(1+入力!$C$31/100),-入力!$C$29)))),'ユーザー別小売(卸)価格試算(税抜)'!T1026))</f>
        <v/>
      </c>
      <c r="U1026" s="847" t="str">
        <f>IF('ユーザー別小売(卸)価格試算(税抜)'!U1026="","",IF(ISNUMBER('ユーザー別小売(卸)価格試算(税抜)'!U1026),IF(入力!$C$30=1,ROUNDDOWN('ユーザー別小売(卸)価格試算(税抜)'!U1026*(1+入力!$C$31/100),-入力!$C$29),IF(入力!$C$30=2,ROUNDUP('ユーザー別小売(卸)価格試算(税抜)'!U1026*(1+入力!$C$31/100),-入力!$C$29),IF(入力!$C$30=3,ROUND('ユーザー別小売(卸)価格試算(税抜)'!U1026*(1+入力!$C$31/100),-入力!$C$29)))),'ユーザー別小売(卸)価格試算(税抜)'!U1026))</f>
        <v/>
      </c>
      <c r="V1026" s="83"/>
      <c r="W1026" s="265"/>
      <c r="X1026" s="4"/>
    </row>
    <row r="1027" spans="2:27" ht="23.1" customHeight="1">
      <c r="B1027" s="842" t="s">
        <v>599</v>
      </c>
      <c r="C1027" s="843"/>
      <c r="D1027" s="843"/>
      <c r="E1027" s="843"/>
      <c r="F1027" s="843"/>
      <c r="G1027" s="844"/>
      <c r="H1027" s="810" t="s">
        <v>257</v>
      </c>
      <c r="I1027" s="811"/>
      <c r="J1027" s="811"/>
      <c r="K1027" s="811"/>
      <c r="L1027" s="812"/>
      <c r="M1027" s="746" t="s">
        <v>254</v>
      </c>
      <c r="N1027" s="747"/>
      <c r="O1027" s="747"/>
      <c r="P1027" s="747"/>
      <c r="Q1027" s="748"/>
      <c r="R1027" s="833">
        <f>IF('ユーザー別小売(卸)価格試算(税抜)'!R1027="","",IF(ISNUMBER('ユーザー別小売(卸)価格試算(税抜)'!R1027),IF(入力!$C$30=1,ROUNDDOWN('ユーザー別小売(卸)価格試算(税抜)'!R1027*(1+入力!$C$31/100),-入力!$C$29),IF(入力!$C$30=2,ROUNDUP('ユーザー別小売(卸)価格試算(税抜)'!R1027*(1+入力!$C$31/100),-入力!$C$29),IF(入力!$C$30=3,ROUND('ユーザー別小売(卸)価格試算(税抜)'!R1027*(1+入力!$C$31/100),-入力!$C$29)))),'ユーザー別小売(卸)価格試算(税抜)'!R1027))</f>
        <v>11990</v>
      </c>
      <c r="S1027" s="834" t="str">
        <f>IF('ユーザー別小売(卸)価格試算(税抜)'!S1027="","",IF(ISNUMBER('ユーザー別小売(卸)価格試算(税抜)'!S1027),IF(入力!$C$30=1,ROUNDDOWN('ユーザー別小売(卸)価格試算(税抜)'!S1027*(1+入力!$C$31/100),-入力!$C$29),IF(入力!$C$30=2,ROUNDUP('ユーザー別小売(卸)価格試算(税抜)'!S1027*(1+入力!$C$31/100),-入力!$C$29),IF(入力!$C$30=3,ROUND('ユーザー別小売(卸)価格試算(税抜)'!S1027*(1+入力!$C$31/100),-入力!$C$29)))),'ユーザー別小売(卸)価格試算(税抜)'!S1027))</f>
        <v/>
      </c>
      <c r="T1027" s="834" t="str">
        <f>IF('ユーザー別小売(卸)価格試算(税抜)'!T1027="","",IF(ISNUMBER('ユーザー別小売(卸)価格試算(税抜)'!T1027),IF(入力!$C$30=1,ROUNDDOWN('ユーザー別小売(卸)価格試算(税抜)'!T1027*(1+入力!$C$31/100),-入力!$C$29),IF(入力!$C$30=2,ROUNDUP('ユーザー別小売(卸)価格試算(税抜)'!T1027*(1+入力!$C$31/100),-入力!$C$29),IF(入力!$C$30=3,ROUND('ユーザー別小売(卸)価格試算(税抜)'!T1027*(1+入力!$C$31/100),-入力!$C$29)))),'ユーザー別小売(卸)価格試算(税抜)'!T1027))</f>
        <v/>
      </c>
      <c r="U1027" s="835" t="str">
        <f>IF('ユーザー別小売(卸)価格試算(税抜)'!U1027="","",IF(ISNUMBER('ユーザー別小売(卸)価格試算(税抜)'!U1027),IF(入力!$C$30=1,ROUNDDOWN('ユーザー別小売(卸)価格試算(税抜)'!U1027*(1+入力!$C$31/100),-入力!$C$29),IF(入力!$C$30=2,ROUNDUP('ユーザー別小売(卸)価格試算(税抜)'!U1027*(1+入力!$C$31/100),-入力!$C$29),IF(入力!$C$30=3,ROUND('ユーザー別小売(卸)価格試算(税抜)'!U1027*(1+入力!$C$31/100),-入力!$C$29)))),'ユーザー別小売(卸)価格試算(税抜)'!U1027))</f>
        <v/>
      </c>
      <c r="V1027" s="83"/>
      <c r="W1027" s="265"/>
      <c r="X1027" s="4"/>
    </row>
    <row r="1028" spans="2:27" ht="23.1" customHeight="1" thickBot="1">
      <c r="B1028" s="806"/>
      <c r="C1028" s="807"/>
      <c r="D1028" s="807"/>
      <c r="E1028" s="807"/>
      <c r="F1028" s="807"/>
      <c r="G1028" s="808"/>
      <c r="H1028" s="806" t="s">
        <v>539</v>
      </c>
      <c r="I1028" s="807"/>
      <c r="J1028" s="807"/>
      <c r="K1028" s="807"/>
      <c r="L1028" s="808"/>
      <c r="M1028" s="778"/>
      <c r="N1028" s="779"/>
      <c r="O1028" s="779"/>
      <c r="P1028" s="779"/>
      <c r="Q1028" s="780"/>
      <c r="R1028" s="845">
        <f>IF('ユーザー別小売(卸)価格試算(税抜)'!R1028="","",IF(ISNUMBER('ユーザー別小売(卸)価格試算(税抜)'!R1028),IF(入力!$C$30=1,ROUNDDOWN('ユーザー別小売(卸)価格試算(税抜)'!R1028*(1+入力!$C$31/100),-入力!$C$29),IF(入力!$C$30=2,ROUNDUP('ユーザー別小売(卸)価格試算(税抜)'!R1028*(1+入力!$C$31/100),-入力!$C$29),IF(入力!$C$30=3,ROUND('ユーザー別小売(卸)価格試算(税抜)'!R1028*(1+入力!$C$31/100),-入力!$C$29)))),'ユーザー別小売(卸)価格試算(税抜)'!R1028))</f>
        <v>11440</v>
      </c>
      <c r="S1028" s="846" t="str">
        <f>IF('ユーザー別小売(卸)価格試算(税抜)'!S1028="","",IF(ISNUMBER('ユーザー別小売(卸)価格試算(税抜)'!S1028),IF(入力!$C$30=1,ROUNDDOWN('ユーザー別小売(卸)価格試算(税抜)'!S1028*(1+入力!$C$31/100),-入力!$C$29),IF(入力!$C$30=2,ROUNDUP('ユーザー別小売(卸)価格試算(税抜)'!S1028*(1+入力!$C$31/100),-入力!$C$29),IF(入力!$C$30=3,ROUND('ユーザー別小売(卸)価格試算(税抜)'!S1028*(1+入力!$C$31/100),-入力!$C$29)))),'ユーザー別小売(卸)価格試算(税抜)'!S1028))</f>
        <v/>
      </c>
      <c r="T1028" s="846" t="str">
        <f>IF('ユーザー別小売(卸)価格試算(税抜)'!T1028="","",IF(ISNUMBER('ユーザー別小売(卸)価格試算(税抜)'!T1028),IF(入力!$C$30=1,ROUNDDOWN('ユーザー別小売(卸)価格試算(税抜)'!T1028*(1+入力!$C$31/100),-入力!$C$29),IF(入力!$C$30=2,ROUNDUP('ユーザー別小売(卸)価格試算(税抜)'!T1028*(1+入力!$C$31/100),-入力!$C$29),IF(入力!$C$30=3,ROUND('ユーザー別小売(卸)価格試算(税抜)'!T1028*(1+入力!$C$31/100),-入力!$C$29)))),'ユーザー別小売(卸)価格試算(税抜)'!T1028))</f>
        <v/>
      </c>
      <c r="U1028" s="847" t="str">
        <f>IF('ユーザー別小売(卸)価格試算(税抜)'!U1028="","",IF(ISNUMBER('ユーザー別小売(卸)価格試算(税抜)'!U1028),IF(入力!$C$30=1,ROUNDDOWN('ユーザー別小売(卸)価格試算(税抜)'!U1028*(1+入力!$C$31/100),-入力!$C$29),IF(入力!$C$30=2,ROUNDUP('ユーザー別小売(卸)価格試算(税抜)'!U1028*(1+入力!$C$31/100),-入力!$C$29),IF(入力!$C$30=3,ROUND('ユーザー別小売(卸)価格試算(税抜)'!U1028*(1+入力!$C$31/100),-入力!$C$29)))),'ユーザー別小売(卸)価格試算(税抜)'!U1028))</f>
        <v/>
      </c>
      <c r="V1028" s="83"/>
      <c r="W1028" s="265"/>
      <c r="X1028" s="4"/>
    </row>
    <row r="1029" spans="2:27" ht="66" customHeight="1">
      <c r="B1029" s="545" t="s">
        <v>2145</v>
      </c>
      <c r="C1029" s="545"/>
      <c r="D1029" s="545"/>
      <c r="E1029" s="545"/>
      <c r="F1029" s="545"/>
      <c r="G1029" s="545"/>
      <c r="H1029" s="545"/>
      <c r="I1029" s="545"/>
      <c r="J1029" s="545"/>
      <c r="K1029" s="545"/>
      <c r="L1029" s="545"/>
      <c r="M1029" s="545"/>
      <c r="N1029" s="545"/>
      <c r="O1029" s="545"/>
      <c r="P1029" s="545"/>
      <c r="Q1029" s="545"/>
      <c r="R1029" s="545"/>
      <c r="S1029" s="545"/>
      <c r="T1029" s="545"/>
      <c r="U1029" s="545"/>
      <c r="V1029" s="221"/>
      <c r="W1029" s="221"/>
      <c r="X1029" s="82"/>
      <c r="Y1029" s="265"/>
    </row>
    <row r="1030" spans="2:27" ht="13.5" customHeight="1">
      <c r="C1030" s="24"/>
      <c r="D1030" s="24"/>
      <c r="E1030" s="24"/>
      <c r="F1030" s="82"/>
      <c r="G1030" s="24"/>
      <c r="H1030" s="82"/>
      <c r="I1030" s="24"/>
      <c r="J1030" s="82"/>
      <c r="K1030" s="24"/>
      <c r="L1030" s="82"/>
      <c r="M1030" s="24"/>
      <c r="N1030" s="82"/>
      <c r="O1030" s="24"/>
      <c r="P1030" s="82"/>
      <c r="Q1030" s="24"/>
      <c r="R1030" s="82"/>
      <c r="S1030" s="24"/>
      <c r="T1030" s="82"/>
      <c r="U1030" s="24"/>
      <c r="V1030" s="82"/>
      <c r="W1030" s="24"/>
      <c r="X1030" s="82"/>
      <c r="Y1030" s="265"/>
    </row>
    <row r="1031" spans="2:27" ht="14.25" customHeight="1" thickBot="1">
      <c r="B1031" s="39"/>
    </row>
    <row r="1032" spans="2:27" ht="25.5" customHeight="1" thickTop="1" thickBot="1">
      <c r="B1032" s="518" t="s">
        <v>580</v>
      </c>
      <c r="C1032" s="519"/>
      <c r="D1032" s="519"/>
      <c r="E1032" s="519"/>
      <c r="F1032" s="519"/>
      <c r="G1032" s="519"/>
      <c r="H1032" s="519"/>
      <c r="I1032" s="519"/>
      <c r="J1032" s="519"/>
      <c r="K1032" s="519"/>
      <c r="L1032" s="519"/>
      <c r="M1032" s="519"/>
      <c r="N1032" s="519"/>
      <c r="O1032" s="519"/>
      <c r="P1032" s="519"/>
      <c r="Q1032" s="519"/>
      <c r="R1032" s="519"/>
      <c r="S1032" s="519"/>
      <c r="T1032" s="519"/>
      <c r="U1032" s="519"/>
      <c r="V1032" s="519"/>
      <c r="W1032" s="519"/>
      <c r="X1032" s="519"/>
      <c r="Y1032" s="519"/>
      <c r="Z1032" s="519"/>
      <c r="AA1032" s="520"/>
    </row>
    <row r="1033" spans="2:27" ht="14.25" customHeight="1" thickTop="1">
      <c r="B1033" s="24"/>
      <c r="C1033" s="24"/>
      <c r="D1033" s="24"/>
      <c r="E1033" s="24"/>
      <c r="F1033" s="82"/>
      <c r="G1033" s="24"/>
      <c r="H1033" s="82"/>
      <c r="I1033" s="24"/>
      <c r="J1033" s="82"/>
      <c r="K1033" s="24"/>
      <c r="L1033" s="82"/>
      <c r="M1033" s="24"/>
      <c r="N1033" s="82"/>
      <c r="O1033" s="24"/>
      <c r="P1033" s="82"/>
      <c r="Q1033" s="24"/>
      <c r="R1033" s="82"/>
      <c r="S1033" s="24"/>
      <c r="T1033" s="82"/>
      <c r="U1033" s="24"/>
      <c r="V1033" s="82"/>
      <c r="W1033" s="24"/>
      <c r="X1033" s="82"/>
      <c r="Y1033" s="24"/>
    </row>
    <row r="1034" spans="2:27" s="239" customFormat="1" ht="20.100000000000001" customHeight="1" thickBot="1">
      <c r="B1034" s="241" t="s">
        <v>657</v>
      </c>
      <c r="C1034" s="24"/>
      <c r="D1034" s="24"/>
      <c r="E1034" s="24"/>
      <c r="F1034" s="82"/>
      <c r="G1034" s="24"/>
      <c r="H1034" s="82"/>
      <c r="I1034" s="24"/>
      <c r="J1034" s="82"/>
      <c r="K1034" s="24"/>
      <c r="L1034" s="82"/>
      <c r="M1034" s="24"/>
      <c r="N1034" s="82"/>
      <c r="O1034" s="24"/>
      <c r="P1034" s="82"/>
      <c r="Q1034" s="24"/>
      <c r="R1034" s="82"/>
      <c r="S1034" s="24"/>
      <c r="T1034" s="82"/>
      <c r="U1034" s="24"/>
      <c r="V1034" s="82"/>
      <c r="W1034" s="24"/>
      <c r="X1034" s="82"/>
      <c r="Y1034" s="24"/>
    </row>
    <row r="1035" spans="2:27" ht="20.100000000000001" customHeight="1" thickBot="1">
      <c r="B1035" s="531" t="s">
        <v>536</v>
      </c>
      <c r="C1035" s="532"/>
      <c r="D1035" s="532"/>
      <c r="E1035" s="532"/>
      <c r="F1035" s="532"/>
      <c r="G1035" s="532"/>
      <c r="H1035" s="532"/>
      <c r="I1035" s="532"/>
      <c r="J1035" s="532"/>
      <c r="K1035" s="532"/>
      <c r="L1035" s="532"/>
      <c r="M1035" s="532"/>
      <c r="N1035" s="532"/>
      <c r="O1035" s="532"/>
      <c r="P1035" s="532"/>
      <c r="Q1035" s="532"/>
      <c r="R1035" s="532"/>
      <c r="S1035" s="532"/>
      <c r="T1035" s="532"/>
      <c r="U1035" s="533"/>
      <c r="V1035" s="10"/>
      <c r="X1035" s="4"/>
    </row>
    <row r="1036" spans="2:27" ht="30" customHeight="1" thickBot="1">
      <c r="B1036" s="622" t="s">
        <v>581</v>
      </c>
      <c r="C1036" s="623"/>
      <c r="D1036" s="623"/>
      <c r="E1036" s="623"/>
      <c r="F1036" s="623"/>
      <c r="G1036" s="624"/>
      <c r="H1036" s="710" t="s">
        <v>524</v>
      </c>
      <c r="I1036" s="710"/>
      <c r="J1036" s="710"/>
      <c r="K1036" s="710"/>
      <c r="L1036" s="710"/>
      <c r="M1036" s="710" t="s">
        <v>491</v>
      </c>
      <c r="N1036" s="710"/>
      <c r="O1036" s="710"/>
      <c r="P1036" s="710"/>
      <c r="Q1036" s="710"/>
      <c r="R1036" s="710"/>
      <c r="S1036" s="710"/>
      <c r="T1036" s="710"/>
      <c r="U1036" s="710"/>
      <c r="X1036" s="4"/>
    </row>
    <row r="1037" spans="2:27" ht="23.1" customHeight="1">
      <c r="B1037" s="737" t="s">
        <v>607</v>
      </c>
      <c r="C1037" s="738"/>
      <c r="D1037" s="738"/>
      <c r="E1037" s="738"/>
      <c r="F1037" s="738"/>
      <c r="G1037" s="739"/>
      <c r="H1037" s="737" t="s">
        <v>606</v>
      </c>
      <c r="I1037" s="738"/>
      <c r="J1037" s="738"/>
      <c r="K1037" s="738"/>
      <c r="L1037" s="739"/>
      <c r="M1037" s="737" t="s">
        <v>1050</v>
      </c>
      <c r="N1037" s="738"/>
      <c r="O1037" s="738"/>
      <c r="P1037" s="738"/>
      <c r="Q1037" s="739"/>
      <c r="R1037" s="619">
        <f>IF('ユーザー別小売(卸)価格試算(税抜)'!R1037="","",IF(ISNUMBER('ユーザー別小売(卸)価格試算(税抜)'!R1037),IF(入力!$C$30=1,ROUNDDOWN('ユーザー別小売(卸)価格試算(税抜)'!R1037*(1+入力!$C$31/100),-入力!$C$29),IF(入力!$C$30=2,ROUNDUP('ユーザー別小売(卸)価格試算(税抜)'!R1037*(1+入力!$C$31/100),-入力!$C$29),IF(入力!$C$30=3,ROUND('ユーザー別小売(卸)価格試算(税抜)'!R1037*(1+入力!$C$31/100),-入力!$C$29)))),'ユーザー別小売(卸)価格試算(税抜)'!R1037))</f>
        <v>28050</v>
      </c>
      <c r="S1037" s="860" t="str">
        <f>IF('ユーザー別小売(卸)価格試算(税抜)'!S1037="","",IF(ISNUMBER('ユーザー別小売(卸)価格試算(税抜)'!S1037),IF(入力!$C$30=1,ROUNDDOWN('ユーザー別小売(卸)価格試算(税抜)'!S1037*(1+入力!$C$31/100),-入力!$C$29),IF(入力!$C$30=2,ROUNDUP('ユーザー別小売(卸)価格試算(税抜)'!S1037*(1+入力!$C$31/100),-入力!$C$29),IF(入力!$C$30=3,ROUND('ユーザー別小売(卸)価格試算(税抜)'!S1037*(1+入力!$C$31/100),-入力!$C$29)))),'ユーザー別小売(卸)価格試算(税抜)'!S1037))</f>
        <v/>
      </c>
      <c r="T1037" s="860" t="str">
        <f>IF('ユーザー別小売(卸)価格試算(税抜)'!T1037="","",IF(ISNUMBER('ユーザー別小売(卸)価格試算(税抜)'!T1037),IF(入力!$C$30=1,ROUNDDOWN('ユーザー別小売(卸)価格試算(税抜)'!T1037*(1+入力!$C$31/100),-入力!$C$29),IF(入力!$C$30=2,ROUNDUP('ユーザー別小売(卸)価格試算(税抜)'!T1037*(1+入力!$C$31/100),-入力!$C$29),IF(入力!$C$30=3,ROUND('ユーザー別小売(卸)価格試算(税抜)'!T1037*(1+入力!$C$31/100),-入力!$C$29)))),'ユーザー別小売(卸)価格試算(税抜)'!T1037))</f>
        <v/>
      </c>
      <c r="U1037" s="885" t="str">
        <f>IF('ユーザー別小売(卸)価格試算(税抜)'!U1037="","",IF(ISNUMBER('ユーザー別小売(卸)価格試算(税抜)'!U1037),IF(入力!$C$30=1,ROUNDDOWN('ユーザー別小売(卸)価格試算(税抜)'!U1037*(1+入力!$C$31/100),-入力!$C$29),IF(入力!$C$30=2,ROUNDUP('ユーザー別小売(卸)価格試算(税抜)'!U1037*(1+入力!$C$31/100),-入力!$C$29),IF(入力!$C$30=3,ROUND('ユーザー別小売(卸)価格試算(税抜)'!U1037*(1+入力!$C$31/100),-入力!$C$29)))),'ユーザー別小売(卸)価格試算(税抜)'!U1037))</f>
        <v/>
      </c>
      <c r="V1037" s="83"/>
      <c r="X1037" s="4"/>
    </row>
    <row r="1038" spans="2:27" ht="23.1" customHeight="1">
      <c r="B1038" s="746" t="s">
        <v>608</v>
      </c>
      <c r="C1038" s="747"/>
      <c r="D1038" s="747"/>
      <c r="E1038" s="747"/>
      <c r="F1038" s="747"/>
      <c r="G1038" s="748"/>
      <c r="H1038" s="746" t="s">
        <v>211</v>
      </c>
      <c r="I1038" s="747"/>
      <c r="J1038" s="747"/>
      <c r="K1038" s="747"/>
      <c r="L1038" s="748"/>
      <c r="M1038" s="746" t="s">
        <v>604</v>
      </c>
      <c r="N1038" s="747"/>
      <c r="O1038" s="747"/>
      <c r="P1038" s="747"/>
      <c r="Q1038" s="748"/>
      <c r="R1038" s="848">
        <f>IF('ユーザー別小売(卸)価格試算(税抜)'!R1038="","",IF(ISNUMBER('ユーザー別小売(卸)価格試算(税抜)'!R1038),IF(入力!$C$30=1,ROUNDDOWN('ユーザー別小売(卸)価格試算(税抜)'!R1038*(1+入力!$C$31/100),-入力!$C$29),IF(入力!$C$30=2,ROUNDUP('ユーザー別小売(卸)価格試算(税抜)'!R1038*(1+入力!$C$31/100),-入力!$C$29),IF(入力!$C$30=3,ROUND('ユーザー別小売(卸)価格試算(税抜)'!R1038*(1+入力!$C$31/100),-入力!$C$29)))),'ユーザー別小売(卸)価格試算(税抜)'!R1038))</f>
        <v>13530</v>
      </c>
      <c r="S1038" s="849" t="str">
        <f>IF('ユーザー別小売(卸)価格試算(税抜)'!S1038="","",IF(ISNUMBER('ユーザー別小売(卸)価格試算(税抜)'!S1038),IF(入力!$C$30=1,ROUNDDOWN('ユーザー別小売(卸)価格試算(税抜)'!S1038*(1+入力!$C$31/100),-入力!$C$29),IF(入力!$C$30=2,ROUNDUP('ユーザー別小売(卸)価格試算(税抜)'!S1038*(1+入力!$C$31/100),-入力!$C$29),IF(入力!$C$30=3,ROUND('ユーザー別小売(卸)価格試算(税抜)'!S1038*(1+入力!$C$31/100),-入力!$C$29)))),'ユーザー別小売(卸)価格試算(税抜)'!S1038))</f>
        <v/>
      </c>
      <c r="T1038" s="849" t="str">
        <f>IF('ユーザー別小売(卸)価格試算(税抜)'!T1038="","",IF(ISNUMBER('ユーザー別小売(卸)価格試算(税抜)'!T1038),IF(入力!$C$30=1,ROUNDDOWN('ユーザー別小売(卸)価格試算(税抜)'!T1038*(1+入力!$C$31/100),-入力!$C$29),IF(入力!$C$30=2,ROUNDUP('ユーザー別小売(卸)価格試算(税抜)'!T1038*(1+入力!$C$31/100),-入力!$C$29),IF(入力!$C$30=3,ROUND('ユーザー別小売(卸)価格試算(税抜)'!T1038*(1+入力!$C$31/100),-入力!$C$29)))),'ユーザー別小売(卸)価格試算(税抜)'!T1038))</f>
        <v/>
      </c>
      <c r="U1038" s="850" t="str">
        <f>IF('ユーザー別小売(卸)価格試算(税抜)'!U1038="","",IF(ISNUMBER('ユーザー別小売(卸)価格試算(税抜)'!U1038),IF(入力!$C$30=1,ROUNDDOWN('ユーザー別小売(卸)価格試算(税抜)'!U1038*(1+入力!$C$31/100),-入力!$C$29),IF(入力!$C$30=2,ROUNDUP('ユーザー別小売(卸)価格試算(税抜)'!U1038*(1+入力!$C$31/100),-入力!$C$29),IF(入力!$C$30=3,ROUND('ユーザー別小売(卸)価格試算(税抜)'!U1038*(1+入力!$C$31/100),-入力!$C$29)))),'ユーザー別小売(卸)価格試算(税抜)'!U1038))</f>
        <v/>
      </c>
      <c r="V1038" s="83"/>
      <c r="X1038" s="4"/>
    </row>
    <row r="1039" spans="2:27" ht="23.1" customHeight="1">
      <c r="B1039" s="746" t="s">
        <v>1363</v>
      </c>
      <c r="C1039" s="747"/>
      <c r="D1039" s="747"/>
      <c r="E1039" s="747"/>
      <c r="F1039" s="747"/>
      <c r="G1039" s="748"/>
      <c r="H1039" s="746" t="s">
        <v>1187</v>
      </c>
      <c r="I1039" s="747"/>
      <c r="J1039" s="747"/>
      <c r="K1039" s="747"/>
      <c r="L1039" s="748"/>
      <c r="M1039" s="746" t="s">
        <v>604</v>
      </c>
      <c r="N1039" s="747"/>
      <c r="O1039" s="747"/>
      <c r="P1039" s="747"/>
      <c r="Q1039" s="748"/>
      <c r="R1039" s="848">
        <f>IF('ユーザー別小売(卸)価格試算(税抜)'!R1039="","",IF(ISNUMBER('ユーザー別小売(卸)価格試算(税抜)'!R1039),IF(入力!$C$30=1,ROUNDDOWN('ユーザー別小売(卸)価格試算(税抜)'!R1039*(1+入力!$C$31/100),-入力!$C$29),IF(入力!$C$30=2,ROUNDUP('ユーザー別小売(卸)価格試算(税抜)'!R1039*(1+入力!$C$31/100),-入力!$C$29),IF(入力!$C$30=3,ROUND('ユーザー別小売(卸)価格試算(税抜)'!R1039*(1+入力!$C$31/100),-入力!$C$29)))),'ユーザー別小売(卸)価格試算(税抜)'!R1039))</f>
        <v>13530</v>
      </c>
      <c r="S1039" s="849" t="str">
        <f>IF('ユーザー別小売(卸)価格試算(税抜)'!S1039="","",IF(ISNUMBER('ユーザー別小売(卸)価格試算(税抜)'!S1039),IF(入力!$C$30=1,ROUNDDOWN('ユーザー別小売(卸)価格試算(税抜)'!S1039*(1+入力!$C$31/100),-入力!$C$29),IF(入力!$C$30=2,ROUNDUP('ユーザー別小売(卸)価格試算(税抜)'!S1039*(1+入力!$C$31/100),-入力!$C$29),IF(入力!$C$30=3,ROUND('ユーザー別小売(卸)価格試算(税抜)'!S1039*(1+入力!$C$31/100),-入力!$C$29)))),'ユーザー別小売(卸)価格試算(税抜)'!S1039))</f>
        <v/>
      </c>
      <c r="T1039" s="849" t="str">
        <f>IF('ユーザー別小売(卸)価格試算(税抜)'!T1039="","",IF(ISNUMBER('ユーザー別小売(卸)価格試算(税抜)'!T1039),IF(入力!$C$30=1,ROUNDDOWN('ユーザー別小売(卸)価格試算(税抜)'!T1039*(1+入力!$C$31/100),-入力!$C$29),IF(入力!$C$30=2,ROUNDUP('ユーザー別小売(卸)価格試算(税抜)'!T1039*(1+入力!$C$31/100),-入力!$C$29),IF(入力!$C$30=3,ROUND('ユーザー別小売(卸)価格試算(税抜)'!T1039*(1+入力!$C$31/100),-入力!$C$29)))),'ユーザー別小売(卸)価格試算(税抜)'!T1039))</f>
        <v/>
      </c>
      <c r="U1039" s="850" t="str">
        <f>IF('ユーザー別小売(卸)価格試算(税抜)'!U1039="","",IF(ISNUMBER('ユーザー別小売(卸)価格試算(税抜)'!U1039),IF(入力!$C$30=1,ROUNDDOWN('ユーザー別小売(卸)価格試算(税抜)'!U1039*(1+入力!$C$31/100),-入力!$C$29),IF(入力!$C$30=2,ROUNDUP('ユーザー別小売(卸)価格試算(税抜)'!U1039*(1+入力!$C$31/100),-入力!$C$29),IF(入力!$C$30=3,ROUND('ユーザー別小売(卸)価格試算(税抜)'!U1039*(1+入力!$C$31/100),-入力!$C$29)))),'ユーザー別小売(卸)価格試算(税抜)'!U1039))</f>
        <v/>
      </c>
      <c r="V1039" s="83"/>
      <c r="X1039" s="4"/>
    </row>
    <row r="1040" spans="2:27" ht="23.1" customHeight="1">
      <c r="B1040" s="746" t="s">
        <v>609</v>
      </c>
      <c r="C1040" s="747"/>
      <c r="D1040" s="747"/>
      <c r="E1040" s="747"/>
      <c r="F1040" s="747"/>
      <c r="G1040" s="748"/>
      <c r="H1040" s="746" t="s">
        <v>540</v>
      </c>
      <c r="I1040" s="747"/>
      <c r="J1040" s="747"/>
      <c r="K1040" s="747"/>
      <c r="L1040" s="748"/>
      <c r="M1040" s="746" t="s">
        <v>601</v>
      </c>
      <c r="N1040" s="747"/>
      <c r="O1040" s="747"/>
      <c r="P1040" s="747"/>
      <c r="Q1040" s="748"/>
      <c r="R1040" s="848">
        <f>IF('ユーザー別小売(卸)価格試算(税抜)'!R1040="","",IF(ISNUMBER('ユーザー別小売(卸)価格試算(税抜)'!R1040),IF(入力!$C$30=1,ROUNDDOWN('ユーザー別小売(卸)価格試算(税抜)'!R1040*(1+入力!$C$31/100),-入力!$C$29),IF(入力!$C$30=2,ROUNDUP('ユーザー別小売(卸)価格試算(税抜)'!R1040*(1+入力!$C$31/100),-入力!$C$29),IF(入力!$C$30=3,ROUND('ユーザー別小売(卸)価格試算(税抜)'!R1040*(1+入力!$C$31/100),-入力!$C$29)))),'ユーザー別小売(卸)価格試算(税抜)'!R1040))</f>
        <v>28600</v>
      </c>
      <c r="S1040" s="849" t="str">
        <f>IF('ユーザー別小売(卸)価格試算(税抜)'!S1040="","",IF(ISNUMBER('ユーザー別小売(卸)価格試算(税抜)'!S1040),IF(入力!$C$30=1,ROUNDDOWN('ユーザー別小売(卸)価格試算(税抜)'!S1040*(1+入力!$C$31/100),-入力!$C$29),IF(入力!$C$30=2,ROUNDUP('ユーザー別小売(卸)価格試算(税抜)'!S1040*(1+入力!$C$31/100),-入力!$C$29),IF(入力!$C$30=3,ROUND('ユーザー別小売(卸)価格試算(税抜)'!S1040*(1+入力!$C$31/100),-入力!$C$29)))),'ユーザー別小売(卸)価格試算(税抜)'!S1040))</f>
        <v/>
      </c>
      <c r="T1040" s="849" t="str">
        <f>IF('ユーザー別小売(卸)価格試算(税抜)'!T1040="","",IF(ISNUMBER('ユーザー別小売(卸)価格試算(税抜)'!T1040),IF(入力!$C$30=1,ROUNDDOWN('ユーザー別小売(卸)価格試算(税抜)'!T1040*(1+入力!$C$31/100),-入力!$C$29),IF(入力!$C$30=2,ROUNDUP('ユーザー別小売(卸)価格試算(税抜)'!T1040*(1+入力!$C$31/100),-入力!$C$29),IF(入力!$C$30=3,ROUND('ユーザー別小売(卸)価格試算(税抜)'!T1040*(1+入力!$C$31/100),-入力!$C$29)))),'ユーザー別小売(卸)価格試算(税抜)'!T1040))</f>
        <v/>
      </c>
      <c r="U1040" s="850" t="str">
        <f>IF('ユーザー別小売(卸)価格試算(税抜)'!U1040="","",IF(ISNUMBER('ユーザー別小売(卸)価格試算(税抜)'!U1040),IF(入力!$C$30=1,ROUNDDOWN('ユーザー別小売(卸)価格試算(税抜)'!U1040*(1+入力!$C$31/100),-入力!$C$29),IF(入力!$C$30=2,ROUNDUP('ユーザー別小売(卸)価格試算(税抜)'!U1040*(1+入力!$C$31/100),-入力!$C$29),IF(入力!$C$30=3,ROUND('ユーザー別小売(卸)価格試算(税抜)'!U1040*(1+入力!$C$31/100),-入力!$C$29)))),'ユーザー別小売(卸)価格試算(税抜)'!U1040))</f>
        <v/>
      </c>
      <c r="V1040" s="83"/>
      <c r="X1040" s="4"/>
    </row>
    <row r="1041" spans="2:25" ht="23.1" customHeight="1">
      <c r="B1041" s="842" t="s">
        <v>610</v>
      </c>
      <c r="C1041" s="843"/>
      <c r="D1041" s="843"/>
      <c r="E1041" s="843"/>
      <c r="F1041" s="843"/>
      <c r="G1041" s="844"/>
      <c r="H1041" s="810" t="s">
        <v>541</v>
      </c>
      <c r="I1041" s="811"/>
      <c r="J1041" s="811"/>
      <c r="K1041" s="811"/>
      <c r="L1041" s="812"/>
      <c r="M1041" s="842" t="s">
        <v>254</v>
      </c>
      <c r="N1041" s="843"/>
      <c r="O1041" s="843"/>
      <c r="P1041" s="843"/>
      <c r="Q1041" s="844"/>
      <c r="R1041" s="833">
        <f>IF('ユーザー別小売(卸)価格試算(税抜)'!R1041="","",IF(ISNUMBER('ユーザー別小売(卸)価格試算(税抜)'!R1041),IF(入力!$C$30=1,ROUNDDOWN('ユーザー別小売(卸)価格試算(税抜)'!R1041*(1+入力!$C$31/100),-入力!$C$29),IF(入力!$C$30=2,ROUNDUP('ユーザー別小売(卸)価格試算(税抜)'!R1041*(1+入力!$C$31/100),-入力!$C$29),IF(入力!$C$30=3,ROUND('ユーザー別小売(卸)価格試算(税抜)'!R1041*(1+入力!$C$31/100),-入力!$C$29)))),'ユーザー別小売(卸)価格試算(税抜)'!R1041))</f>
        <v>22220</v>
      </c>
      <c r="S1041" s="834" t="str">
        <f>IF('ユーザー別小売(卸)価格試算(税抜)'!S1041="","",IF(ISNUMBER('ユーザー別小売(卸)価格試算(税抜)'!S1041),IF(入力!$C$30=1,ROUNDDOWN('ユーザー別小売(卸)価格試算(税抜)'!S1041*(1+入力!$C$31/100),-入力!$C$29),IF(入力!$C$30=2,ROUNDUP('ユーザー別小売(卸)価格試算(税抜)'!S1041*(1+入力!$C$31/100),-入力!$C$29),IF(入力!$C$30=3,ROUND('ユーザー別小売(卸)価格試算(税抜)'!S1041*(1+入力!$C$31/100),-入力!$C$29)))),'ユーザー別小売(卸)価格試算(税抜)'!S1041))</f>
        <v/>
      </c>
      <c r="T1041" s="834" t="str">
        <f>IF('ユーザー別小売(卸)価格試算(税抜)'!T1041="","",IF(ISNUMBER('ユーザー別小売(卸)価格試算(税抜)'!T1041),IF(入力!$C$30=1,ROUNDDOWN('ユーザー別小売(卸)価格試算(税抜)'!T1041*(1+入力!$C$31/100),-入力!$C$29),IF(入力!$C$30=2,ROUNDUP('ユーザー別小売(卸)価格試算(税抜)'!T1041*(1+入力!$C$31/100),-入力!$C$29),IF(入力!$C$30=3,ROUND('ユーザー別小売(卸)価格試算(税抜)'!T1041*(1+入力!$C$31/100),-入力!$C$29)))),'ユーザー別小売(卸)価格試算(税抜)'!T1041))</f>
        <v/>
      </c>
      <c r="U1041" s="835" t="str">
        <f>IF('ユーザー別小売(卸)価格試算(税抜)'!U1041="","",IF(ISNUMBER('ユーザー別小売(卸)価格試算(税抜)'!U1041),IF(入力!$C$30=1,ROUNDDOWN('ユーザー別小売(卸)価格試算(税抜)'!U1041*(1+入力!$C$31/100),-入力!$C$29),IF(入力!$C$30=2,ROUNDUP('ユーザー別小売(卸)価格試算(税抜)'!U1041*(1+入力!$C$31/100),-入力!$C$29),IF(入力!$C$30=3,ROUND('ユーザー別小売(卸)価格試算(税抜)'!U1041*(1+入力!$C$31/100),-入力!$C$29)))),'ユーザー別小売(卸)価格試算(税抜)'!U1041))</f>
        <v/>
      </c>
      <c r="V1041" s="83"/>
      <c r="X1041" s="4"/>
    </row>
    <row r="1042" spans="2:25" ht="23.1" customHeight="1">
      <c r="B1042" s="806"/>
      <c r="C1042" s="807"/>
      <c r="D1042" s="807"/>
      <c r="E1042" s="807"/>
      <c r="F1042" s="807"/>
      <c r="G1042" s="808"/>
      <c r="H1042" s="806" t="s">
        <v>606</v>
      </c>
      <c r="I1042" s="807"/>
      <c r="J1042" s="807"/>
      <c r="K1042" s="807"/>
      <c r="L1042" s="808"/>
      <c r="M1042" s="806"/>
      <c r="N1042" s="807"/>
      <c r="O1042" s="807"/>
      <c r="P1042" s="807"/>
      <c r="Q1042" s="808"/>
      <c r="R1042" s="845">
        <f>IF('ユーザー別小売(卸)価格試算(税抜)'!R1042="","",IF(ISNUMBER('ユーザー別小売(卸)価格試算(税抜)'!R1042),IF(入力!$C$30=1,ROUNDDOWN('ユーザー別小売(卸)価格試算(税抜)'!R1042*(1+入力!$C$31/100),-入力!$C$29),IF(入力!$C$30=2,ROUNDUP('ユーザー別小売(卸)価格試算(税抜)'!R1042*(1+入力!$C$31/100),-入力!$C$29),IF(入力!$C$30=3,ROUND('ユーザー別小売(卸)価格試算(税抜)'!R1042*(1+入力!$C$31/100),-入力!$C$29)))),'ユーザー別小売(卸)価格試算(税抜)'!R1042))</f>
        <v>28050</v>
      </c>
      <c r="S1042" s="846" t="str">
        <f>IF('ユーザー別小売(卸)価格試算(税抜)'!S1042="","",IF(ISNUMBER('ユーザー別小売(卸)価格試算(税抜)'!S1042),IF(入力!$C$30=1,ROUNDDOWN('ユーザー別小売(卸)価格試算(税抜)'!S1042*(1+入力!$C$31/100),-入力!$C$29),IF(入力!$C$30=2,ROUNDUP('ユーザー別小売(卸)価格試算(税抜)'!S1042*(1+入力!$C$31/100),-入力!$C$29),IF(入力!$C$30=3,ROUND('ユーザー別小売(卸)価格試算(税抜)'!S1042*(1+入力!$C$31/100),-入力!$C$29)))),'ユーザー別小売(卸)価格試算(税抜)'!S1042))</f>
        <v/>
      </c>
      <c r="T1042" s="846" t="str">
        <f>IF('ユーザー別小売(卸)価格試算(税抜)'!T1042="","",IF(ISNUMBER('ユーザー別小売(卸)価格試算(税抜)'!T1042),IF(入力!$C$30=1,ROUNDDOWN('ユーザー別小売(卸)価格試算(税抜)'!T1042*(1+入力!$C$31/100),-入力!$C$29),IF(入力!$C$30=2,ROUNDUP('ユーザー別小売(卸)価格試算(税抜)'!T1042*(1+入力!$C$31/100),-入力!$C$29),IF(入力!$C$30=3,ROUND('ユーザー別小売(卸)価格試算(税抜)'!T1042*(1+入力!$C$31/100),-入力!$C$29)))),'ユーザー別小売(卸)価格試算(税抜)'!T1042))</f>
        <v/>
      </c>
      <c r="U1042" s="847" t="str">
        <f>IF('ユーザー別小売(卸)価格試算(税抜)'!U1042="","",IF(ISNUMBER('ユーザー別小売(卸)価格試算(税抜)'!U1042),IF(入力!$C$30=1,ROUNDDOWN('ユーザー別小売(卸)価格試算(税抜)'!U1042*(1+入力!$C$31/100),-入力!$C$29),IF(入力!$C$30=2,ROUNDUP('ユーザー別小売(卸)価格試算(税抜)'!U1042*(1+入力!$C$31/100),-入力!$C$29),IF(入力!$C$30=3,ROUND('ユーザー別小売(卸)価格試算(税抜)'!U1042*(1+入力!$C$31/100),-入力!$C$29)))),'ユーザー別小売(卸)価格試算(税抜)'!U1042))</f>
        <v/>
      </c>
      <c r="V1042" s="83"/>
      <c r="X1042" s="4"/>
    </row>
    <row r="1043" spans="2:25" ht="23.1" customHeight="1">
      <c r="B1043" s="746" t="s">
        <v>1364</v>
      </c>
      <c r="C1043" s="747"/>
      <c r="D1043" s="747"/>
      <c r="E1043" s="747"/>
      <c r="F1043" s="747"/>
      <c r="G1043" s="748"/>
      <c r="H1043" s="746" t="s">
        <v>558</v>
      </c>
      <c r="I1043" s="747"/>
      <c r="J1043" s="747"/>
      <c r="K1043" s="747"/>
      <c r="L1043" s="748"/>
      <c r="M1043" s="746" t="s">
        <v>545</v>
      </c>
      <c r="N1043" s="747"/>
      <c r="O1043" s="747"/>
      <c r="P1043" s="747"/>
      <c r="Q1043" s="748"/>
      <c r="R1043" s="848">
        <f>IF('ユーザー別小売(卸)価格試算(税抜)'!R1043="","",IF(ISNUMBER('ユーザー別小売(卸)価格試算(税抜)'!R1043),IF(入力!$C$30=1,ROUNDDOWN('ユーザー別小売(卸)価格試算(税抜)'!R1043*(1+入力!$C$31/100),-入力!$C$29),IF(入力!$C$30=2,ROUNDUP('ユーザー別小売(卸)価格試算(税抜)'!R1043*(1+入力!$C$31/100),-入力!$C$29),IF(入力!$C$30=3,ROUND('ユーザー別小売(卸)価格試算(税抜)'!R1043*(1+入力!$C$31/100),-入力!$C$29)))),'ユーザー別小売(卸)価格試算(税抜)'!R1043))</f>
        <v>42350</v>
      </c>
      <c r="S1043" s="849" t="str">
        <f>IF('ユーザー別小売(卸)価格試算(税抜)'!S1043="","",IF(ISNUMBER('ユーザー別小売(卸)価格試算(税抜)'!S1043),IF(入力!$C$30=1,ROUNDDOWN('ユーザー別小売(卸)価格試算(税抜)'!S1043*(1+入力!$C$31/100),-入力!$C$29),IF(入力!$C$30=2,ROUNDUP('ユーザー別小売(卸)価格試算(税抜)'!S1043*(1+入力!$C$31/100),-入力!$C$29),IF(入力!$C$30=3,ROUND('ユーザー別小売(卸)価格試算(税抜)'!S1043*(1+入力!$C$31/100),-入力!$C$29)))),'ユーザー別小売(卸)価格試算(税抜)'!S1043))</f>
        <v/>
      </c>
      <c r="T1043" s="849" t="str">
        <f>IF('ユーザー別小売(卸)価格試算(税抜)'!T1043="","",IF(ISNUMBER('ユーザー別小売(卸)価格試算(税抜)'!T1043),IF(入力!$C$30=1,ROUNDDOWN('ユーザー別小売(卸)価格試算(税抜)'!T1043*(1+入力!$C$31/100),-入力!$C$29),IF(入力!$C$30=2,ROUNDUP('ユーザー別小売(卸)価格試算(税抜)'!T1043*(1+入力!$C$31/100),-入力!$C$29),IF(入力!$C$30=3,ROUND('ユーザー別小売(卸)価格試算(税抜)'!T1043*(1+入力!$C$31/100),-入力!$C$29)))),'ユーザー別小売(卸)価格試算(税抜)'!T1043))</f>
        <v/>
      </c>
      <c r="U1043" s="850" t="str">
        <f>IF('ユーザー別小売(卸)価格試算(税抜)'!U1043="","",IF(ISNUMBER('ユーザー別小売(卸)価格試算(税抜)'!U1043),IF(入力!$C$30=1,ROUNDDOWN('ユーザー別小売(卸)価格試算(税抜)'!U1043*(1+入力!$C$31/100),-入力!$C$29),IF(入力!$C$30=2,ROUNDUP('ユーザー別小売(卸)価格試算(税抜)'!U1043*(1+入力!$C$31/100),-入力!$C$29),IF(入力!$C$30=3,ROUND('ユーザー別小売(卸)価格試算(税抜)'!U1043*(1+入力!$C$31/100),-入力!$C$29)))),'ユーザー別小売(卸)価格試算(税抜)'!U1043))</f>
        <v/>
      </c>
      <c r="V1043" s="83"/>
      <c r="X1043" s="4"/>
    </row>
    <row r="1044" spans="2:25" ht="23.1" customHeight="1">
      <c r="B1044" s="842" t="s">
        <v>611</v>
      </c>
      <c r="C1044" s="843"/>
      <c r="D1044" s="843"/>
      <c r="E1044" s="843"/>
      <c r="F1044" s="843"/>
      <c r="G1044" s="844"/>
      <c r="H1044" s="810" t="s">
        <v>262</v>
      </c>
      <c r="I1044" s="811"/>
      <c r="J1044" s="811"/>
      <c r="K1044" s="811"/>
      <c r="L1044" s="812"/>
      <c r="M1044" s="842" t="s">
        <v>254</v>
      </c>
      <c r="N1044" s="843"/>
      <c r="O1044" s="843"/>
      <c r="P1044" s="843"/>
      <c r="Q1044" s="844"/>
      <c r="R1044" s="833">
        <f>IF('ユーザー別小売(卸)価格試算(税抜)'!R1044="","",IF(ISNUMBER('ユーザー別小売(卸)価格試算(税抜)'!R1044),IF(入力!$C$30=1,ROUNDDOWN('ユーザー別小売(卸)価格試算(税抜)'!R1044*(1+入力!$C$31/100),-入力!$C$29),IF(入力!$C$30=2,ROUNDUP('ユーザー別小売(卸)価格試算(税抜)'!R1044*(1+入力!$C$31/100),-入力!$C$29),IF(入力!$C$30=3,ROUND('ユーザー別小売(卸)価格試算(税抜)'!R1044*(1+入力!$C$31/100),-入力!$C$29)))),'ユーザー別小売(卸)価格試算(税抜)'!R1044))</f>
        <v>21340</v>
      </c>
      <c r="S1044" s="834" t="str">
        <f>IF('ユーザー別小売(卸)価格試算(税抜)'!S1044="","",IF(ISNUMBER('ユーザー別小売(卸)価格試算(税抜)'!S1044),IF(入力!$C$30=1,ROUNDDOWN('ユーザー別小売(卸)価格試算(税抜)'!S1044*(1+入力!$C$31/100),-入力!$C$29),IF(入力!$C$30=2,ROUNDUP('ユーザー別小売(卸)価格試算(税抜)'!S1044*(1+入力!$C$31/100),-入力!$C$29),IF(入力!$C$30=3,ROUND('ユーザー別小売(卸)価格試算(税抜)'!S1044*(1+入力!$C$31/100),-入力!$C$29)))),'ユーザー別小売(卸)価格試算(税抜)'!S1044))</f>
        <v/>
      </c>
      <c r="T1044" s="834" t="str">
        <f>IF('ユーザー別小売(卸)価格試算(税抜)'!T1044="","",IF(ISNUMBER('ユーザー別小売(卸)価格試算(税抜)'!T1044),IF(入力!$C$30=1,ROUNDDOWN('ユーザー別小売(卸)価格試算(税抜)'!T1044*(1+入力!$C$31/100),-入力!$C$29),IF(入力!$C$30=2,ROUNDUP('ユーザー別小売(卸)価格試算(税抜)'!T1044*(1+入力!$C$31/100),-入力!$C$29),IF(入力!$C$30=3,ROUND('ユーザー別小売(卸)価格試算(税抜)'!T1044*(1+入力!$C$31/100),-入力!$C$29)))),'ユーザー別小売(卸)価格試算(税抜)'!T1044))</f>
        <v/>
      </c>
      <c r="U1044" s="835" t="str">
        <f>IF('ユーザー別小売(卸)価格試算(税抜)'!U1044="","",IF(ISNUMBER('ユーザー別小売(卸)価格試算(税抜)'!U1044),IF(入力!$C$30=1,ROUNDDOWN('ユーザー別小売(卸)価格試算(税抜)'!U1044*(1+入力!$C$31/100),-入力!$C$29),IF(入力!$C$30=2,ROUNDUP('ユーザー別小売(卸)価格試算(税抜)'!U1044*(1+入力!$C$31/100),-入力!$C$29),IF(入力!$C$30=3,ROUND('ユーザー別小売(卸)価格試算(税抜)'!U1044*(1+入力!$C$31/100),-入力!$C$29)))),'ユーザー別小売(卸)価格試算(税抜)'!U1044))</f>
        <v/>
      </c>
      <c r="V1044" s="83"/>
      <c r="X1044" s="4"/>
    </row>
    <row r="1045" spans="2:25" ht="23.1" customHeight="1">
      <c r="B1045" s="806"/>
      <c r="C1045" s="807"/>
      <c r="D1045" s="807"/>
      <c r="E1045" s="807"/>
      <c r="F1045" s="807"/>
      <c r="G1045" s="808"/>
      <c r="H1045" s="806" t="s">
        <v>260</v>
      </c>
      <c r="I1045" s="807"/>
      <c r="J1045" s="807"/>
      <c r="K1045" s="807"/>
      <c r="L1045" s="808"/>
      <c r="M1045" s="806"/>
      <c r="N1045" s="807"/>
      <c r="O1045" s="807"/>
      <c r="P1045" s="807"/>
      <c r="Q1045" s="808"/>
      <c r="R1045" s="845">
        <f>IF('ユーザー別小売(卸)価格試算(税抜)'!R1045="","",IF(ISNUMBER('ユーザー別小売(卸)価格試算(税抜)'!R1045),IF(入力!$C$30=1,ROUNDDOWN('ユーザー別小売(卸)価格試算(税抜)'!R1045*(1+入力!$C$31/100),-入力!$C$29),IF(入力!$C$30=2,ROUNDUP('ユーザー別小売(卸)価格試算(税抜)'!R1045*(1+入力!$C$31/100),-入力!$C$29),IF(入力!$C$30=3,ROUND('ユーザー別小売(卸)価格試算(税抜)'!R1045*(1+入力!$C$31/100),-入力!$C$29)))),'ユーザー別小売(卸)価格試算(税抜)'!R1045))</f>
        <v>13310</v>
      </c>
      <c r="S1045" s="846" t="str">
        <f>IF('ユーザー別小売(卸)価格試算(税抜)'!S1045="","",IF(ISNUMBER('ユーザー別小売(卸)価格試算(税抜)'!S1045),IF(入力!$C$30=1,ROUNDDOWN('ユーザー別小売(卸)価格試算(税抜)'!S1045*(1+入力!$C$31/100),-入力!$C$29),IF(入力!$C$30=2,ROUNDUP('ユーザー別小売(卸)価格試算(税抜)'!S1045*(1+入力!$C$31/100),-入力!$C$29),IF(入力!$C$30=3,ROUND('ユーザー別小売(卸)価格試算(税抜)'!S1045*(1+入力!$C$31/100),-入力!$C$29)))),'ユーザー別小売(卸)価格試算(税抜)'!S1045))</f>
        <v/>
      </c>
      <c r="T1045" s="846" t="str">
        <f>IF('ユーザー別小売(卸)価格試算(税抜)'!T1045="","",IF(ISNUMBER('ユーザー別小売(卸)価格試算(税抜)'!T1045),IF(入力!$C$30=1,ROUNDDOWN('ユーザー別小売(卸)価格試算(税抜)'!T1045*(1+入力!$C$31/100),-入力!$C$29),IF(入力!$C$30=2,ROUNDUP('ユーザー別小売(卸)価格試算(税抜)'!T1045*(1+入力!$C$31/100),-入力!$C$29),IF(入力!$C$30=3,ROUND('ユーザー別小売(卸)価格試算(税抜)'!T1045*(1+入力!$C$31/100),-入力!$C$29)))),'ユーザー別小売(卸)価格試算(税抜)'!T1045))</f>
        <v/>
      </c>
      <c r="U1045" s="847" t="str">
        <f>IF('ユーザー別小売(卸)価格試算(税抜)'!U1045="","",IF(ISNUMBER('ユーザー別小売(卸)価格試算(税抜)'!U1045),IF(入力!$C$30=1,ROUNDDOWN('ユーザー別小売(卸)価格試算(税抜)'!U1045*(1+入力!$C$31/100),-入力!$C$29),IF(入力!$C$30=2,ROUNDUP('ユーザー別小売(卸)価格試算(税抜)'!U1045*(1+入力!$C$31/100),-入力!$C$29),IF(入力!$C$30=3,ROUND('ユーザー別小売(卸)価格試算(税抜)'!U1045*(1+入力!$C$31/100),-入力!$C$29)))),'ユーザー別小売(卸)価格試算(税抜)'!U1045))</f>
        <v/>
      </c>
      <c r="V1045" s="83"/>
      <c r="X1045" s="4"/>
    </row>
    <row r="1046" spans="2:25" ht="23.1" customHeight="1">
      <c r="B1046" s="842" t="s">
        <v>1365</v>
      </c>
      <c r="C1046" s="843"/>
      <c r="D1046" s="843"/>
      <c r="E1046" s="843"/>
      <c r="F1046" s="843"/>
      <c r="G1046" s="844"/>
      <c r="H1046" s="810" t="s">
        <v>411</v>
      </c>
      <c r="I1046" s="811"/>
      <c r="J1046" s="811"/>
      <c r="K1046" s="811"/>
      <c r="L1046" s="812"/>
      <c r="M1046" s="842" t="s">
        <v>254</v>
      </c>
      <c r="N1046" s="843"/>
      <c r="O1046" s="843"/>
      <c r="P1046" s="843"/>
      <c r="Q1046" s="844"/>
      <c r="R1046" s="833">
        <f>IF('ユーザー別小売(卸)価格試算(税抜)'!R1046="","",IF(ISNUMBER('ユーザー別小売(卸)価格試算(税抜)'!R1046),IF(入力!$C$30=1,ROUNDDOWN('ユーザー別小売(卸)価格試算(税抜)'!R1046*(1+入力!$C$31/100),-入力!$C$29),IF(入力!$C$30=2,ROUNDUP('ユーザー別小売(卸)価格試算(税抜)'!R1046*(1+入力!$C$31/100),-入力!$C$29),IF(入力!$C$30=3,ROUND('ユーザー別小売(卸)価格試算(税抜)'!R1046*(1+入力!$C$31/100),-入力!$C$29)))),'ユーザー別小売(卸)価格試算(税抜)'!R1046))</f>
        <v>18040</v>
      </c>
      <c r="S1046" s="834" t="str">
        <f>IF('ユーザー別小売(卸)価格試算(税抜)'!S1046="","",IF(ISNUMBER('ユーザー別小売(卸)価格試算(税抜)'!S1046),IF(入力!$C$30=1,ROUNDDOWN('ユーザー別小売(卸)価格試算(税抜)'!S1046*(1+入力!$C$31/100),-入力!$C$29),IF(入力!$C$30=2,ROUNDUP('ユーザー別小売(卸)価格試算(税抜)'!S1046*(1+入力!$C$31/100),-入力!$C$29),IF(入力!$C$30=3,ROUND('ユーザー別小売(卸)価格試算(税抜)'!S1046*(1+入力!$C$31/100),-入力!$C$29)))),'ユーザー別小売(卸)価格試算(税抜)'!S1046))</f>
        <v/>
      </c>
      <c r="T1046" s="834" t="str">
        <f>IF('ユーザー別小売(卸)価格試算(税抜)'!T1046="","",IF(ISNUMBER('ユーザー別小売(卸)価格試算(税抜)'!T1046),IF(入力!$C$30=1,ROUNDDOWN('ユーザー別小売(卸)価格試算(税抜)'!T1046*(1+入力!$C$31/100),-入力!$C$29),IF(入力!$C$30=2,ROUNDUP('ユーザー別小売(卸)価格試算(税抜)'!T1046*(1+入力!$C$31/100),-入力!$C$29),IF(入力!$C$30=3,ROUND('ユーザー別小売(卸)価格試算(税抜)'!T1046*(1+入力!$C$31/100),-入力!$C$29)))),'ユーザー別小売(卸)価格試算(税抜)'!T1046))</f>
        <v/>
      </c>
      <c r="U1046" s="835" t="str">
        <f>IF('ユーザー別小売(卸)価格試算(税抜)'!U1046="","",IF(ISNUMBER('ユーザー別小売(卸)価格試算(税抜)'!U1046),IF(入力!$C$30=1,ROUNDDOWN('ユーザー別小売(卸)価格試算(税抜)'!U1046*(1+入力!$C$31/100),-入力!$C$29),IF(入力!$C$30=2,ROUNDUP('ユーザー別小売(卸)価格試算(税抜)'!U1046*(1+入力!$C$31/100),-入力!$C$29),IF(入力!$C$30=3,ROUND('ユーザー別小売(卸)価格試算(税抜)'!U1046*(1+入力!$C$31/100),-入力!$C$29)))),'ユーザー別小売(卸)価格試算(税抜)'!U1046))</f>
        <v/>
      </c>
      <c r="V1046" s="83"/>
      <c r="X1046" s="4"/>
    </row>
    <row r="1047" spans="2:25" ht="23.1" customHeight="1">
      <c r="B1047" s="806"/>
      <c r="C1047" s="807"/>
      <c r="D1047" s="807"/>
      <c r="E1047" s="807"/>
      <c r="F1047" s="807"/>
      <c r="G1047" s="808"/>
      <c r="H1047" s="806" t="s">
        <v>182</v>
      </c>
      <c r="I1047" s="807"/>
      <c r="J1047" s="807"/>
      <c r="K1047" s="807"/>
      <c r="L1047" s="808"/>
      <c r="M1047" s="806"/>
      <c r="N1047" s="807"/>
      <c r="O1047" s="807"/>
      <c r="P1047" s="807"/>
      <c r="Q1047" s="808"/>
      <c r="R1047" s="845">
        <f>IF('ユーザー別小売(卸)価格試算(税抜)'!R1047="","",IF(ISNUMBER('ユーザー別小売(卸)価格試算(税抜)'!R1047),IF(入力!$C$30=1,ROUNDDOWN('ユーザー別小売(卸)価格試算(税抜)'!R1047*(1+入力!$C$31/100),-入力!$C$29),IF(入力!$C$30=2,ROUNDUP('ユーザー別小売(卸)価格試算(税抜)'!R1047*(1+入力!$C$31/100),-入力!$C$29),IF(入力!$C$30=3,ROUND('ユーザー別小売(卸)価格試算(税抜)'!R1047*(1+入力!$C$31/100),-入力!$C$29)))),'ユーザー別小売(卸)価格試算(税抜)'!R1047))</f>
        <v>19250</v>
      </c>
      <c r="S1047" s="846" t="str">
        <f>IF('ユーザー別小売(卸)価格試算(税抜)'!S1047="","",IF(ISNUMBER('ユーザー別小売(卸)価格試算(税抜)'!S1047),IF(入力!$C$30=1,ROUNDDOWN('ユーザー別小売(卸)価格試算(税抜)'!S1047*(1+入力!$C$31/100),-入力!$C$29),IF(入力!$C$30=2,ROUNDUP('ユーザー別小売(卸)価格試算(税抜)'!S1047*(1+入力!$C$31/100),-入力!$C$29),IF(入力!$C$30=3,ROUND('ユーザー別小売(卸)価格試算(税抜)'!S1047*(1+入力!$C$31/100),-入力!$C$29)))),'ユーザー別小売(卸)価格試算(税抜)'!S1047))</f>
        <v/>
      </c>
      <c r="T1047" s="846" t="str">
        <f>IF('ユーザー別小売(卸)価格試算(税抜)'!T1047="","",IF(ISNUMBER('ユーザー別小売(卸)価格試算(税抜)'!T1047),IF(入力!$C$30=1,ROUNDDOWN('ユーザー別小売(卸)価格試算(税抜)'!T1047*(1+入力!$C$31/100),-入力!$C$29),IF(入力!$C$30=2,ROUNDUP('ユーザー別小売(卸)価格試算(税抜)'!T1047*(1+入力!$C$31/100),-入力!$C$29),IF(入力!$C$30=3,ROUND('ユーザー別小売(卸)価格試算(税抜)'!T1047*(1+入力!$C$31/100),-入力!$C$29)))),'ユーザー別小売(卸)価格試算(税抜)'!T1047))</f>
        <v/>
      </c>
      <c r="U1047" s="847" t="str">
        <f>IF('ユーザー別小売(卸)価格試算(税抜)'!U1047="","",IF(ISNUMBER('ユーザー別小売(卸)価格試算(税抜)'!U1047),IF(入力!$C$30=1,ROUNDDOWN('ユーザー別小売(卸)価格試算(税抜)'!U1047*(1+入力!$C$31/100),-入力!$C$29),IF(入力!$C$30=2,ROUNDUP('ユーザー別小売(卸)価格試算(税抜)'!U1047*(1+入力!$C$31/100),-入力!$C$29),IF(入力!$C$30=3,ROUND('ユーザー別小売(卸)価格試算(税抜)'!U1047*(1+入力!$C$31/100),-入力!$C$29)))),'ユーザー別小売(卸)価格試算(税抜)'!U1047))</f>
        <v/>
      </c>
      <c r="V1047" s="83"/>
      <c r="X1047" s="4"/>
    </row>
    <row r="1048" spans="2:25" ht="23.1" customHeight="1">
      <c r="B1048" s="842" t="s">
        <v>1366</v>
      </c>
      <c r="C1048" s="843"/>
      <c r="D1048" s="843"/>
      <c r="E1048" s="843"/>
      <c r="F1048" s="843"/>
      <c r="G1048" s="844"/>
      <c r="H1048" s="810" t="s">
        <v>385</v>
      </c>
      <c r="I1048" s="811"/>
      <c r="J1048" s="811"/>
      <c r="K1048" s="811"/>
      <c r="L1048" s="812"/>
      <c r="M1048" s="842" t="s">
        <v>603</v>
      </c>
      <c r="N1048" s="843"/>
      <c r="O1048" s="843"/>
      <c r="P1048" s="843"/>
      <c r="Q1048" s="844"/>
      <c r="R1048" s="833">
        <f>IF('ユーザー別小売(卸)価格試算(税抜)'!R1048="","",IF(ISNUMBER('ユーザー別小売(卸)価格試算(税抜)'!R1048),IF(入力!$C$30=1,ROUNDDOWN('ユーザー別小売(卸)価格試算(税抜)'!R1048*(1+入力!$C$31/100),-入力!$C$29),IF(入力!$C$30=2,ROUNDUP('ユーザー別小売(卸)価格試算(税抜)'!R1048*(1+入力!$C$31/100),-入力!$C$29),IF(入力!$C$30=3,ROUND('ユーザー別小売(卸)価格試算(税抜)'!R1048*(1+入力!$C$31/100),-入力!$C$29)))),'ユーザー別小売(卸)価格試算(税抜)'!R1048))</f>
        <v>17710</v>
      </c>
      <c r="S1048" s="834" t="str">
        <f>IF('ユーザー別小売(卸)価格試算(税抜)'!S1048="","",IF(ISNUMBER('ユーザー別小売(卸)価格試算(税抜)'!S1048),IF(入力!$C$30=1,ROUNDDOWN('ユーザー別小売(卸)価格試算(税抜)'!S1048*(1+入力!$C$31/100),-入力!$C$29),IF(入力!$C$30=2,ROUNDUP('ユーザー別小売(卸)価格試算(税抜)'!S1048*(1+入力!$C$31/100),-入力!$C$29),IF(入力!$C$30=3,ROUND('ユーザー別小売(卸)価格試算(税抜)'!S1048*(1+入力!$C$31/100),-入力!$C$29)))),'ユーザー別小売(卸)価格試算(税抜)'!S1048))</f>
        <v/>
      </c>
      <c r="T1048" s="834" t="str">
        <f>IF('ユーザー別小売(卸)価格試算(税抜)'!T1048="","",IF(ISNUMBER('ユーザー別小売(卸)価格試算(税抜)'!T1048),IF(入力!$C$30=1,ROUNDDOWN('ユーザー別小売(卸)価格試算(税抜)'!T1048*(1+入力!$C$31/100),-入力!$C$29),IF(入力!$C$30=2,ROUNDUP('ユーザー別小売(卸)価格試算(税抜)'!T1048*(1+入力!$C$31/100),-入力!$C$29),IF(入力!$C$30=3,ROUND('ユーザー別小売(卸)価格試算(税抜)'!T1048*(1+入力!$C$31/100),-入力!$C$29)))),'ユーザー別小売(卸)価格試算(税抜)'!T1048))</f>
        <v/>
      </c>
      <c r="U1048" s="835" t="str">
        <f>IF('ユーザー別小売(卸)価格試算(税抜)'!U1048="","",IF(ISNUMBER('ユーザー別小売(卸)価格試算(税抜)'!U1048),IF(入力!$C$30=1,ROUNDDOWN('ユーザー別小売(卸)価格試算(税抜)'!U1048*(1+入力!$C$31/100),-入力!$C$29),IF(入力!$C$30=2,ROUNDUP('ユーザー別小売(卸)価格試算(税抜)'!U1048*(1+入力!$C$31/100),-入力!$C$29),IF(入力!$C$30=3,ROUND('ユーザー別小売(卸)価格試算(税抜)'!U1048*(1+入力!$C$31/100),-入力!$C$29)))),'ユーザー別小売(卸)価格試算(税抜)'!U1048))</f>
        <v/>
      </c>
      <c r="V1048" s="83"/>
      <c r="X1048" s="4"/>
    </row>
    <row r="1049" spans="2:25" ht="23.1" customHeight="1">
      <c r="B1049" s="806"/>
      <c r="C1049" s="807"/>
      <c r="D1049" s="807"/>
      <c r="E1049" s="807"/>
      <c r="F1049" s="807"/>
      <c r="G1049" s="808"/>
      <c r="H1049" s="806" t="s">
        <v>282</v>
      </c>
      <c r="I1049" s="807"/>
      <c r="J1049" s="807"/>
      <c r="K1049" s="807"/>
      <c r="L1049" s="808"/>
      <c r="M1049" s="806"/>
      <c r="N1049" s="807"/>
      <c r="O1049" s="807"/>
      <c r="P1049" s="807"/>
      <c r="Q1049" s="808"/>
      <c r="R1049" s="845">
        <f>IF('ユーザー別小売(卸)価格試算(税抜)'!R1049="","",IF(ISNUMBER('ユーザー別小売(卸)価格試算(税抜)'!R1049),IF(入力!$C$30=1,ROUNDDOWN('ユーザー別小売(卸)価格試算(税抜)'!R1049*(1+入力!$C$31/100),-入力!$C$29),IF(入力!$C$30=2,ROUNDUP('ユーザー別小売(卸)価格試算(税抜)'!R1049*(1+入力!$C$31/100),-入力!$C$29),IF(入力!$C$30=3,ROUND('ユーザー別小売(卸)価格試算(税抜)'!R1049*(1+入力!$C$31/100),-入力!$C$29)))),'ユーザー別小売(卸)価格試算(税抜)'!R1049))</f>
        <v>15840</v>
      </c>
      <c r="S1049" s="846" t="str">
        <f>IF('ユーザー別小売(卸)価格試算(税抜)'!S1049="","",IF(ISNUMBER('ユーザー別小売(卸)価格試算(税抜)'!S1049),IF(入力!$C$30=1,ROUNDDOWN('ユーザー別小売(卸)価格試算(税抜)'!S1049*(1+入力!$C$31/100),-入力!$C$29),IF(入力!$C$30=2,ROUNDUP('ユーザー別小売(卸)価格試算(税抜)'!S1049*(1+入力!$C$31/100),-入力!$C$29),IF(入力!$C$30=3,ROUND('ユーザー別小売(卸)価格試算(税抜)'!S1049*(1+入力!$C$31/100),-入力!$C$29)))),'ユーザー別小売(卸)価格試算(税抜)'!S1049))</f>
        <v/>
      </c>
      <c r="T1049" s="846" t="str">
        <f>IF('ユーザー別小売(卸)価格試算(税抜)'!T1049="","",IF(ISNUMBER('ユーザー別小売(卸)価格試算(税抜)'!T1049),IF(入力!$C$30=1,ROUNDDOWN('ユーザー別小売(卸)価格試算(税抜)'!T1049*(1+入力!$C$31/100),-入力!$C$29),IF(入力!$C$30=2,ROUNDUP('ユーザー別小売(卸)価格試算(税抜)'!T1049*(1+入力!$C$31/100),-入力!$C$29),IF(入力!$C$30=3,ROUND('ユーザー別小売(卸)価格試算(税抜)'!T1049*(1+入力!$C$31/100),-入力!$C$29)))),'ユーザー別小売(卸)価格試算(税抜)'!T1049))</f>
        <v/>
      </c>
      <c r="U1049" s="847" t="str">
        <f>IF('ユーザー別小売(卸)価格試算(税抜)'!U1049="","",IF(ISNUMBER('ユーザー別小売(卸)価格試算(税抜)'!U1049),IF(入力!$C$30=1,ROUNDDOWN('ユーザー別小売(卸)価格試算(税抜)'!U1049*(1+入力!$C$31/100),-入力!$C$29),IF(入力!$C$30=2,ROUNDUP('ユーザー別小売(卸)価格試算(税抜)'!U1049*(1+入力!$C$31/100),-入力!$C$29),IF(入力!$C$30=3,ROUND('ユーザー別小売(卸)価格試算(税抜)'!U1049*(1+入力!$C$31/100),-入力!$C$29)))),'ユーザー別小売(卸)価格試算(税抜)'!U1049))</f>
        <v/>
      </c>
      <c r="V1049" s="83"/>
      <c r="X1049" s="4"/>
    </row>
    <row r="1050" spans="2:25" ht="23.1" customHeight="1">
      <c r="B1050" s="842" t="s">
        <v>612</v>
      </c>
      <c r="C1050" s="843"/>
      <c r="D1050" s="843"/>
      <c r="E1050" s="843"/>
      <c r="F1050" s="843"/>
      <c r="G1050" s="844"/>
      <c r="H1050" s="810" t="s">
        <v>261</v>
      </c>
      <c r="I1050" s="811"/>
      <c r="J1050" s="811"/>
      <c r="K1050" s="811"/>
      <c r="L1050" s="812"/>
      <c r="M1050" s="842" t="s">
        <v>254</v>
      </c>
      <c r="N1050" s="843"/>
      <c r="O1050" s="843"/>
      <c r="P1050" s="843"/>
      <c r="Q1050" s="844"/>
      <c r="R1050" s="833">
        <f>IF('ユーザー別小売(卸)価格試算(税抜)'!R1050="","",IF(ISNUMBER('ユーザー別小売(卸)価格試算(税抜)'!R1050),IF(入力!$C$30=1,ROUNDDOWN('ユーザー別小売(卸)価格試算(税抜)'!R1050*(1+入力!$C$31/100),-入力!$C$29),IF(入力!$C$30=2,ROUNDUP('ユーザー別小売(卸)価格試算(税抜)'!R1050*(1+入力!$C$31/100),-入力!$C$29),IF(入力!$C$30=3,ROUND('ユーザー別小売(卸)価格試算(税抜)'!R1050*(1+入力!$C$31/100),-入力!$C$29)))),'ユーザー別小売(卸)価格試算(税抜)'!R1050))</f>
        <v>14190</v>
      </c>
      <c r="S1050" s="834" t="str">
        <f>IF('ユーザー別小売(卸)価格試算(税抜)'!S1050="","",IF(ISNUMBER('ユーザー別小売(卸)価格試算(税抜)'!S1050),IF(入力!$C$30=1,ROUNDDOWN('ユーザー別小売(卸)価格試算(税抜)'!S1050*(1+入力!$C$31/100),-入力!$C$29),IF(入力!$C$30=2,ROUNDUP('ユーザー別小売(卸)価格試算(税抜)'!S1050*(1+入力!$C$31/100),-入力!$C$29),IF(入力!$C$30=3,ROUND('ユーザー別小売(卸)価格試算(税抜)'!S1050*(1+入力!$C$31/100),-入力!$C$29)))),'ユーザー別小売(卸)価格試算(税抜)'!S1050))</f>
        <v/>
      </c>
      <c r="T1050" s="834" t="str">
        <f>IF('ユーザー別小売(卸)価格試算(税抜)'!T1050="","",IF(ISNUMBER('ユーザー別小売(卸)価格試算(税抜)'!T1050),IF(入力!$C$30=1,ROUNDDOWN('ユーザー別小売(卸)価格試算(税抜)'!T1050*(1+入力!$C$31/100),-入力!$C$29),IF(入力!$C$30=2,ROUNDUP('ユーザー別小売(卸)価格試算(税抜)'!T1050*(1+入力!$C$31/100),-入力!$C$29),IF(入力!$C$30=3,ROUND('ユーザー別小売(卸)価格試算(税抜)'!T1050*(1+入力!$C$31/100),-入力!$C$29)))),'ユーザー別小売(卸)価格試算(税抜)'!T1050))</f>
        <v/>
      </c>
      <c r="U1050" s="835" t="str">
        <f>IF('ユーザー別小売(卸)価格試算(税抜)'!U1050="","",IF(ISNUMBER('ユーザー別小売(卸)価格試算(税抜)'!U1050),IF(入力!$C$30=1,ROUNDDOWN('ユーザー別小売(卸)価格試算(税抜)'!U1050*(1+入力!$C$31/100),-入力!$C$29),IF(入力!$C$30=2,ROUNDUP('ユーザー別小売(卸)価格試算(税抜)'!U1050*(1+入力!$C$31/100),-入力!$C$29),IF(入力!$C$30=3,ROUND('ユーザー別小売(卸)価格試算(税抜)'!U1050*(1+入力!$C$31/100),-入力!$C$29)))),'ユーザー別小売(卸)価格試算(税抜)'!U1050))</f>
        <v/>
      </c>
      <c r="V1050" s="83"/>
      <c r="X1050" s="4"/>
    </row>
    <row r="1051" spans="2:25" ht="23.1" customHeight="1">
      <c r="B1051" s="806"/>
      <c r="C1051" s="807"/>
      <c r="D1051" s="807"/>
      <c r="E1051" s="807"/>
      <c r="F1051" s="807"/>
      <c r="G1051" s="808"/>
      <c r="H1051" s="806" t="s">
        <v>182</v>
      </c>
      <c r="I1051" s="807"/>
      <c r="J1051" s="807"/>
      <c r="K1051" s="807"/>
      <c r="L1051" s="808"/>
      <c r="M1051" s="806"/>
      <c r="N1051" s="807"/>
      <c r="O1051" s="807"/>
      <c r="P1051" s="807"/>
      <c r="Q1051" s="808"/>
      <c r="R1051" s="845">
        <f>IF('ユーザー別小売(卸)価格試算(税抜)'!R1051="","",IF(ISNUMBER('ユーザー別小売(卸)価格試算(税抜)'!R1051),IF(入力!$C$30=1,ROUNDDOWN('ユーザー別小売(卸)価格試算(税抜)'!R1051*(1+入力!$C$31/100),-入力!$C$29),IF(入力!$C$30=2,ROUNDUP('ユーザー別小売(卸)価格試算(税抜)'!R1051*(1+入力!$C$31/100),-入力!$C$29),IF(入力!$C$30=3,ROUND('ユーザー別小売(卸)価格試算(税抜)'!R1051*(1+入力!$C$31/100),-入力!$C$29)))),'ユーザー別小売(卸)価格試算(税抜)'!R1051))</f>
        <v>19250</v>
      </c>
      <c r="S1051" s="846" t="str">
        <f>IF('ユーザー別小売(卸)価格試算(税抜)'!S1051="","",IF(ISNUMBER('ユーザー別小売(卸)価格試算(税抜)'!S1051),IF(入力!$C$30=1,ROUNDDOWN('ユーザー別小売(卸)価格試算(税抜)'!S1051*(1+入力!$C$31/100),-入力!$C$29),IF(入力!$C$30=2,ROUNDUP('ユーザー別小売(卸)価格試算(税抜)'!S1051*(1+入力!$C$31/100),-入力!$C$29),IF(入力!$C$30=3,ROUND('ユーザー別小売(卸)価格試算(税抜)'!S1051*(1+入力!$C$31/100),-入力!$C$29)))),'ユーザー別小売(卸)価格試算(税抜)'!S1051))</f>
        <v/>
      </c>
      <c r="T1051" s="846" t="str">
        <f>IF('ユーザー別小売(卸)価格試算(税抜)'!T1051="","",IF(ISNUMBER('ユーザー別小売(卸)価格試算(税抜)'!T1051),IF(入力!$C$30=1,ROUNDDOWN('ユーザー別小売(卸)価格試算(税抜)'!T1051*(1+入力!$C$31/100),-入力!$C$29),IF(入力!$C$30=2,ROUNDUP('ユーザー別小売(卸)価格試算(税抜)'!T1051*(1+入力!$C$31/100),-入力!$C$29),IF(入力!$C$30=3,ROUND('ユーザー別小売(卸)価格試算(税抜)'!T1051*(1+入力!$C$31/100),-入力!$C$29)))),'ユーザー別小売(卸)価格試算(税抜)'!T1051))</f>
        <v/>
      </c>
      <c r="U1051" s="847" t="str">
        <f>IF('ユーザー別小売(卸)価格試算(税抜)'!U1051="","",IF(ISNUMBER('ユーザー別小売(卸)価格試算(税抜)'!U1051),IF(入力!$C$30=1,ROUNDDOWN('ユーザー別小売(卸)価格試算(税抜)'!U1051*(1+入力!$C$31/100),-入力!$C$29),IF(入力!$C$30=2,ROUNDUP('ユーザー別小売(卸)価格試算(税抜)'!U1051*(1+入力!$C$31/100),-入力!$C$29),IF(入力!$C$30=3,ROUND('ユーザー別小売(卸)価格試算(税抜)'!U1051*(1+入力!$C$31/100),-入力!$C$29)))),'ユーザー別小売(卸)価格試算(税抜)'!U1051))</f>
        <v/>
      </c>
      <c r="V1051" s="83"/>
      <c r="X1051" s="4"/>
    </row>
    <row r="1052" spans="2:25" ht="23.1" customHeight="1">
      <c r="B1052" s="842" t="s">
        <v>1367</v>
      </c>
      <c r="C1052" s="843"/>
      <c r="D1052" s="843"/>
      <c r="E1052" s="843"/>
      <c r="F1052" s="843"/>
      <c r="G1052" s="844"/>
      <c r="H1052" s="810" t="s">
        <v>678</v>
      </c>
      <c r="I1052" s="811"/>
      <c r="J1052" s="811"/>
      <c r="K1052" s="811"/>
      <c r="L1052" s="812"/>
      <c r="M1052" s="842" t="s">
        <v>254</v>
      </c>
      <c r="N1052" s="843"/>
      <c r="O1052" s="843"/>
      <c r="P1052" s="843"/>
      <c r="Q1052" s="844"/>
      <c r="R1052" s="833">
        <f>IF('ユーザー別小売(卸)価格試算(税抜)'!R1052="","",IF(ISNUMBER('ユーザー別小売(卸)価格試算(税抜)'!R1052),IF(入力!$C$30=1,ROUNDDOWN('ユーザー別小売(卸)価格試算(税抜)'!R1052*(1+入力!$C$31/100),-入力!$C$29),IF(入力!$C$30=2,ROUNDUP('ユーザー別小売(卸)価格試算(税抜)'!R1052*(1+入力!$C$31/100),-入力!$C$29),IF(入力!$C$30=3,ROUND('ユーザー別小売(卸)価格試算(税抜)'!R1052*(1+入力!$C$31/100),-入力!$C$29)))),'ユーザー別小売(卸)価格試算(税抜)'!R1052))</f>
        <v>39490</v>
      </c>
      <c r="S1052" s="834" t="str">
        <f>IF('ユーザー別小売(卸)価格試算(税抜)'!S1052="","",IF(ISNUMBER('ユーザー別小売(卸)価格試算(税抜)'!S1052),IF(入力!$C$30=1,ROUNDDOWN('ユーザー別小売(卸)価格試算(税抜)'!S1052*(1+入力!$C$31/100),-入力!$C$29),IF(入力!$C$30=2,ROUNDUP('ユーザー別小売(卸)価格試算(税抜)'!S1052*(1+入力!$C$31/100),-入力!$C$29),IF(入力!$C$30=3,ROUND('ユーザー別小売(卸)価格試算(税抜)'!S1052*(1+入力!$C$31/100),-入力!$C$29)))),'ユーザー別小売(卸)価格試算(税抜)'!S1052))</f>
        <v/>
      </c>
      <c r="T1052" s="834" t="str">
        <f>IF('ユーザー別小売(卸)価格試算(税抜)'!T1052="","",IF(ISNUMBER('ユーザー別小売(卸)価格試算(税抜)'!T1052),IF(入力!$C$30=1,ROUNDDOWN('ユーザー別小売(卸)価格試算(税抜)'!T1052*(1+入力!$C$31/100),-入力!$C$29),IF(入力!$C$30=2,ROUNDUP('ユーザー別小売(卸)価格試算(税抜)'!T1052*(1+入力!$C$31/100),-入力!$C$29),IF(入力!$C$30=3,ROUND('ユーザー別小売(卸)価格試算(税抜)'!T1052*(1+入力!$C$31/100),-入力!$C$29)))),'ユーザー別小売(卸)価格試算(税抜)'!T1052))</f>
        <v/>
      </c>
      <c r="U1052" s="835" t="str">
        <f>IF('ユーザー別小売(卸)価格試算(税抜)'!U1052="","",IF(ISNUMBER('ユーザー別小売(卸)価格試算(税抜)'!U1052),IF(入力!$C$30=1,ROUNDDOWN('ユーザー別小売(卸)価格試算(税抜)'!U1052*(1+入力!$C$31/100),-入力!$C$29),IF(入力!$C$30=2,ROUNDUP('ユーザー別小売(卸)価格試算(税抜)'!U1052*(1+入力!$C$31/100),-入力!$C$29),IF(入力!$C$30=3,ROUND('ユーザー別小売(卸)価格試算(税抜)'!U1052*(1+入力!$C$31/100),-入力!$C$29)))),'ユーザー別小売(卸)価格試算(税抜)'!U1052))</f>
        <v/>
      </c>
      <c r="V1052" s="83"/>
      <c r="X1052" s="4"/>
    </row>
    <row r="1053" spans="2:25" ht="23.1" customHeight="1">
      <c r="B1053" s="830"/>
      <c r="C1053" s="831"/>
      <c r="D1053" s="831"/>
      <c r="E1053" s="831"/>
      <c r="F1053" s="831"/>
      <c r="G1053" s="832"/>
      <c r="H1053" s="806" t="s">
        <v>679</v>
      </c>
      <c r="I1053" s="807"/>
      <c r="J1053" s="807"/>
      <c r="K1053" s="807"/>
      <c r="L1053" s="808"/>
      <c r="M1053" s="806"/>
      <c r="N1053" s="807"/>
      <c r="O1053" s="807"/>
      <c r="P1053" s="807"/>
      <c r="Q1053" s="808"/>
      <c r="R1053" s="845">
        <f>IF('ユーザー別小売(卸)価格試算(税抜)'!R1053="","",IF(ISNUMBER('ユーザー別小売(卸)価格試算(税抜)'!R1053),IF(入力!$C$30=1,ROUNDDOWN('ユーザー別小売(卸)価格試算(税抜)'!R1053*(1+入力!$C$31/100),-入力!$C$29),IF(入力!$C$30=2,ROUNDUP('ユーザー別小売(卸)価格試算(税抜)'!R1053*(1+入力!$C$31/100),-入力!$C$29),IF(入力!$C$30=3,ROUND('ユーザー別小売(卸)価格試算(税抜)'!R1053*(1+入力!$C$31/100),-入力!$C$29)))),'ユーザー別小売(卸)価格試算(税抜)'!R1053))</f>
        <v>26400</v>
      </c>
      <c r="S1053" s="846" t="str">
        <f>IF('ユーザー別小売(卸)価格試算(税抜)'!S1053="","",IF(ISNUMBER('ユーザー別小売(卸)価格試算(税抜)'!S1053),IF(入力!$C$30=1,ROUNDDOWN('ユーザー別小売(卸)価格試算(税抜)'!S1053*(1+入力!$C$31/100),-入力!$C$29),IF(入力!$C$30=2,ROUNDUP('ユーザー別小売(卸)価格試算(税抜)'!S1053*(1+入力!$C$31/100),-入力!$C$29),IF(入力!$C$30=3,ROUND('ユーザー別小売(卸)価格試算(税抜)'!S1053*(1+入力!$C$31/100),-入力!$C$29)))),'ユーザー別小売(卸)価格試算(税抜)'!S1053))</f>
        <v/>
      </c>
      <c r="T1053" s="846" t="str">
        <f>IF('ユーザー別小売(卸)価格試算(税抜)'!T1053="","",IF(ISNUMBER('ユーザー別小売(卸)価格試算(税抜)'!T1053),IF(入力!$C$30=1,ROUNDDOWN('ユーザー別小売(卸)価格試算(税抜)'!T1053*(1+入力!$C$31/100),-入力!$C$29),IF(入力!$C$30=2,ROUNDUP('ユーザー別小売(卸)価格試算(税抜)'!T1053*(1+入力!$C$31/100),-入力!$C$29),IF(入力!$C$30=3,ROUND('ユーザー別小売(卸)価格試算(税抜)'!T1053*(1+入力!$C$31/100),-入力!$C$29)))),'ユーザー別小売(卸)価格試算(税抜)'!T1053))</f>
        <v/>
      </c>
      <c r="U1053" s="847" t="str">
        <f>IF('ユーザー別小売(卸)価格試算(税抜)'!U1053="","",IF(ISNUMBER('ユーザー別小売(卸)価格試算(税抜)'!U1053),IF(入力!$C$30=1,ROUNDDOWN('ユーザー別小売(卸)価格試算(税抜)'!U1053*(1+入力!$C$31/100),-入力!$C$29),IF(入力!$C$30=2,ROUNDUP('ユーザー別小売(卸)価格試算(税抜)'!U1053*(1+入力!$C$31/100),-入力!$C$29),IF(入力!$C$30=3,ROUND('ユーザー別小売(卸)価格試算(税抜)'!U1053*(1+入力!$C$31/100),-入力!$C$29)))),'ユーザー別小売(卸)価格試算(税抜)'!U1053))</f>
        <v/>
      </c>
      <c r="V1053" s="83"/>
      <c r="X1053" s="4"/>
    </row>
    <row r="1054" spans="2:25" ht="23.1" customHeight="1" thickBot="1">
      <c r="B1054" s="781"/>
      <c r="C1054" s="782"/>
      <c r="D1054" s="782"/>
      <c r="E1054" s="782"/>
      <c r="F1054" s="782"/>
      <c r="G1054" s="783"/>
      <c r="H1054" s="778" t="s">
        <v>678</v>
      </c>
      <c r="I1054" s="779"/>
      <c r="J1054" s="779"/>
      <c r="K1054" s="779"/>
      <c r="L1054" s="780"/>
      <c r="M1054" s="778" t="s">
        <v>1368</v>
      </c>
      <c r="N1054" s="779"/>
      <c r="O1054" s="779"/>
      <c r="P1054" s="779"/>
      <c r="Q1054" s="780"/>
      <c r="R1054" s="854">
        <f>IF('ユーザー別小売(卸)価格試算(税抜)'!R1054="","",IF(ISNUMBER('ユーザー別小売(卸)価格試算(税抜)'!R1054),IF(入力!$E$30=1,ROUNDDOWN('ユーザー別小売(卸)価格試算(税抜)'!R1054*(1+入力!$E$31/100),-入力!$E$29),IF(入力!$E$30=2,ROUNDUP('ユーザー別小売(卸)価格試算(税抜)'!R1054*(1+入力!$E$31/100),-入力!$E$29),IF(入力!$E$30=3,ROUND('ユーザー別小売(卸)価格試算(税抜)'!R1054*(1+入力!$E$31/100),-入力!$E$29)))),'ユーザー別小売(卸)価格試算(税抜)'!R1054))</f>
        <v>22990</v>
      </c>
      <c r="S1054" s="855" t="str">
        <f>IF('ユーザー別小売(卸)価格試算(税抜)'!S1054="","",IF(ISNUMBER('ユーザー別小売(卸)価格試算(税抜)'!S1054),IF(入力!$E$30=1,ROUNDDOWN('ユーザー別小売(卸)価格試算(税抜)'!S1054*(1+入力!$E$31/100),-入力!$E$29),IF(入力!$E$30=2,ROUNDUP('ユーザー別小売(卸)価格試算(税抜)'!S1054*(1+入力!$E$31/100),-入力!$E$29),IF(入力!$E$30=3,ROUND('ユーザー別小売(卸)価格試算(税抜)'!S1054*(1+入力!$E$31/100),-入力!$E$29)))),'ユーザー別小売(卸)価格試算(税抜)'!S1054))</f>
        <v/>
      </c>
      <c r="T1054" s="855" t="str">
        <f>IF('ユーザー別小売(卸)価格試算(税抜)'!T1054="","",IF(ISNUMBER('ユーザー別小売(卸)価格試算(税抜)'!T1054),IF(入力!$E$30=1,ROUNDDOWN('ユーザー別小売(卸)価格試算(税抜)'!T1054*(1+入力!$E$31/100),-入力!$E$29),IF(入力!$E$30=2,ROUNDUP('ユーザー別小売(卸)価格試算(税抜)'!T1054*(1+入力!$E$31/100),-入力!$E$29),IF(入力!$E$30=3,ROUND('ユーザー別小売(卸)価格試算(税抜)'!T1054*(1+入力!$E$31/100),-入力!$E$29)))),'ユーザー別小売(卸)価格試算(税抜)'!T1054))</f>
        <v/>
      </c>
      <c r="U1054" s="856" t="str">
        <f>IF('ユーザー別小売(卸)価格試算(税抜)'!U1054="","",IF(ISNUMBER('ユーザー別小売(卸)価格試算(税抜)'!U1054),IF(入力!$E$30=1,ROUNDDOWN('ユーザー別小売(卸)価格試算(税抜)'!U1054*(1+入力!$E$31/100),-入力!$E$29),IF(入力!$E$30=2,ROUNDUP('ユーザー別小売(卸)価格試算(税抜)'!U1054*(1+入力!$E$31/100),-入力!$E$29),IF(入力!$E$30=3,ROUND('ユーザー別小売(卸)価格試算(税抜)'!U1054*(1+入力!$E$31/100),-入力!$E$29)))),'ユーザー別小売(卸)価格試算(税抜)'!U1054))</f>
        <v/>
      </c>
      <c r="V1054" s="83"/>
      <c r="X1054" s="4"/>
    </row>
    <row r="1055" spans="2:25" ht="23.1" customHeight="1">
      <c r="B1055" s="336"/>
      <c r="C1055" s="336"/>
      <c r="D1055" s="336"/>
      <c r="E1055" s="336"/>
      <c r="F1055" s="83"/>
      <c r="G1055" s="336"/>
      <c r="H1055" s="83"/>
      <c r="I1055" s="336"/>
      <c r="J1055" s="83"/>
      <c r="K1055" s="336"/>
      <c r="L1055" s="83"/>
      <c r="M1055" s="336"/>
      <c r="N1055" s="83"/>
      <c r="O1055" s="336"/>
      <c r="P1055" s="83"/>
      <c r="Q1055" s="336"/>
      <c r="R1055" s="83"/>
      <c r="S1055" s="336"/>
      <c r="T1055" s="10"/>
      <c r="U1055" s="371"/>
      <c r="V1055" s="10"/>
      <c r="W1055" s="371"/>
      <c r="X1055" s="83"/>
    </row>
    <row r="1056" spans="2:25" s="239" customFormat="1" ht="20.100000000000001" customHeight="1" thickBot="1">
      <c r="B1056" s="241" t="s">
        <v>658</v>
      </c>
      <c r="C1056" s="24"/>
      <c r="D1056" s="24"/>
      <c r="E1056" s="24"/>
      <c r="F1056" s="82"/>
      <c r="G1056" s="24"/>
      <c r="H1056" s="82"/>
      <c r="I1056" s="24"/>
      <c r="J1056" s="82"/>
      <c r="K1056" s="24"/>
      <c r="L1056" s="82"/>
      <c r="M1056" s="24"/>
      <c r="N1056" s="82"/>
      <c r="O1056" s="24"/>
      <c r="P1056" s="82"/>
      <c r="Q1056" s="24"/>
      <c r="R1056" s="82"/>
      <c r="S1056" s="24"/>
      <c r="T1056" s="82"/>
      <c r="U1056" s="24"/>
      <c r="V1056" s="82"/>
      <c r="W1056" s="24"/>
      <c r="X1056" s="82"/>
      <c r="Y1056" s="24"/>
    </row>
    <row r="1057" spans="2:25" ht="20.100000000000001" customHeight="1" thickBot="1">
      <c r="B1057" s="531" t="s">
        <v>453</v>
      </c>
      <c r="C1057" s="532"/>
      <c r="D1057" s="532"/>
      <c r="E1057" s="532"/>
      <c r="F1057" s="532"/>
      <c r="G1057" s="532"/>
      <c r="H1057" s="532"/>
      <c r="I1057" s="532"/>
      <c r="J1057" s="532"/>
      <c r="K1057" s="532"/>
      <c r="L1057" s="532"/>
      <c r="M1057" s="532"/>
      <c r="N1057" s="532"/>
      <c r="O1057" s="532"/>
      <c r="P1057" s="532"/>
      <c r="Q1057" s="532"/>
      <c r="R1057" s="532"/>
      <c r="S1057" s="532"/>
      <c r="T1057" s="532"/>
      <c r="U1057" s="533"/>
      <c r="V1057" s="10"/>
      <c r="X1057" s="4"/>
    </row>
    <row r="1058" spans="2:25" ht="30" customHeight="1" thickBot="1">
      <c r="B1058" s="622" t="s">
        <v>581</v>
      </c>
      <c r="C1058" s="623"/>
      <c r="D1058" s="623"/>
      <c r="E1058" s="623"/>
      <c r="F1058" s="623"/>
      <c r="G1058" s="624"/>
      <c r="H1058" s="710" t="s">
        <v>524</v>
      </c>
      <c r="I1058" s="710"/>
      <c r="J1058" s="710"/>
      <c r="K1058" s="710"/>
      <c r="L1058" s="710"/>
      <c r="M1058" s="710" t="s">
        <v>491</v>
      </c>
      <c r="N1058" s="710"/>
      <c r="O1058" s="710"/>
      <c r="P1058" s="710"/>
      <c r="Q1058" s="710"/>
      <c r="R1058" s="710"/>
      <c r="S1058" s="710"/>
      <c r="T1058" s="710"/>
      <c r="U1058" s="710"/>
      <c r="X1058" s="4"/>
    </row>
    <row r="1059" spans="2:25" ht="23.1" customHeight="1">
      <c r="B1059" s="746" t="s">
        <v>614</v>
      </c>
      <c r="C1059" s="747"/>
      <c r="D1059" s="747"/>
      <c r="E1059" s="747"/>
      <c r="F1059" s="747"/>
      <c r="G1059" s="748"/>
      <c r="H1059" s="810" t="s">
        <v>540</v>
      </c>
      <c r="I1059" s="811"/>
      <c r="J1059" s="811"/>
      <c r="K1059" s="811"/>
      <c r="L1059" s="812"/>
      <c r="M1059" s="810" t="s">
        <v>254</v>
      </c>
      <c r="N1059" s="811"/>
      <c r="O1059" s="811"/>
      <c r="P1059" s="811"/>
      <c r="Q1059" s="812"/>
      <c r="R1059" s="833">
        <f>IF('ユーザー別小売(卸)価格試算(税抜)'!R1059="","",IF(ISNUMBER('ユーザー別小売(卸)価格試算(税抜)'!R1059),IF(入力!$C$30=1,ROUNDDOWN('ユーザー別小売(卸)価格試算(税抜)'!R1059*(1+入力!$C$31/100),-入力!$C$29),IF(入力!$C$30=2,ROUNDUP('ユーザー別小売(卸)価格試算(税抜)'!R1059*(1+入力!$C$31/100),-入力!$C$29),IF(入力!$C$30=3,ROUND('ユーザー別小売(卸)価格試算(税抜)'!R1059*(1+入力!$C$31/100),-入力!$C$29)))),'ユーザー別小売(卸)価格試算(税抜)'!R1059))</f>
        <v>21890</v>
      </c>
      <c r="S1059" s="834" t="str">
        <f>IF('ユーザー別小売(卸)価格試算(税抜)'!S1059="","",IF(ISNUMBER('ユーザー別小売(卸)価格試算(税抜)'!S1059),IF(入力!$C$30=1,ROUNDDOWN('ユーザー別小売(卸)価格試算(税抜)'!S1059*(1+入力!$C$31/100),-入力!$C$29),IF(入力!$C$30=2,ROUNDUP('ユーザー別小売(卸)価格試算(税抜)'!S1059*(1+入力!$C$31/100),-入力!$C$29),IF(入力!$C$30=3,ROUND('ユーザー別小売(卸)価格試算(税抜)'!S1059*(1+入力!$C$31/100),-入力!$C$29)))),'ユーザー別小売(卸)価格試算(税抜)'!S1059))</f>
        <v/>
      </c>
      <c r="T1059" s="834" t="str">
        <f>IF('ユーザー別小売(卸)価格試算(税抜)'!T1059="","",IF(ISNUMBER('ユーザー別小売(卸)価格試算(税抜)'!T1059),IF(入力!$C$30=1,ROUNDDOWN('ユーザー別小売(卸)価格試算(税抜)'!T1059*(1+入力!$C$31/100),-入力!$C$29),IF(入力!$C$30=2,ROUNDUP('ユーザー別小売(卸)価格試算(税抜)'!T1059*(1+入力!$C$31/100),-入力!$C$29),IF(入力!$C$30=3,ROUND('ユーザー別小売(卸)価格試算(税抜)'!T1059*(1+入力!$C$31/100),-入力!$C$29)))),'ユーザー別小売(卸)価格試算(税抜)'!T1059))</f>
        <v/>
      </c>
      <c r="U1059" s="835" t="str">
        <f>IF('ユーザー別小売(卸)価格試算(税抜)'!U1059="","",IF(ISNUMBER('ユーザー別小売(卸)価格試算(税抜)'!U1059),IF(入力!$C$30=1,ROUNDDOWN('ユーザー別小売(卸)価格試算(税抜)'!U1059*(1+入力!$C$31/100),-入力!$C$29),IF(入力!$C$30=2,ROUNDUP('ユーザー別小売(卸)価格試算(税抜)'!U1059*(1+入力!$C$31/100),-入力!$C$29),IF(入力!$C$30=3,ROUND('ユーザー別小売(卸)価格試算(税抜)'!U1059*(1+入力!$C$31/100),-入力!$C$29)))),'ユーザー別小売(卸)価格試算(税抜)'!U1059))</f>
        <v/>
      </c>
      <c r="V1059" s="83"/>
      <c r="X1059" s="4"/>
    </row>
    <row r="1060" spans="2:25" ht="23.1" customHeight="1">
      <c r="B1060" s="746"/>
      <c r="C1060" s="747"/>
      <c r="D1060" s="747"/>
      <c r="E1060" s="747"/>
      <c r="F1060" s="747"/>
      <c r="G1060" s="748"/>
      <c r="H1060" s="766" t="s">
        <v>182</v>
      </c>
      <c r="I1060" s="767"/>
      <c r="J1060" s="767"/>
      <c r="K1060" s="767"/>
      <c r="L1060" s="768"/>
      <c r="M1060" s="766" t="s">
        <v>253</v>
      </c>
      <c r="N1060" s="767"/>
      <c r="O1060" s="767"/>
      <c r="P1060" s="767"/>
      <c r="Q1060" s="768"/>
      <c r="R1060" s="827">
        <f>IF('ユーザー別小売(卸)価格試算(税抜)'!R1060="","",IF(ISNUMBER('ユーザー別小売(卸)価格試算(税抜)'!R1060),IF(入力!$C$30=1,ROUNDDOWN('ユーザー別小売(卸)価格試算(税抜)'!R1060*(1+入力!$C$31/100),-入力!$C$29),IF(入力!$C$30=2,ROUNDUP('ユーザー別小売(卸)価格試算(税抜)'!R1060*(1+入力!$C$31/100),-入力!$C$29),IF(入力!$C$30=3,ROUND('ユーザー別小売(卸)価格試算(税抜)'!R1060*(1+入力!$C$31/100),-入力!$C$29)))),'ユーザー別小売(卸)価格試算(税抜)'!R1060))</f>
        <v>19250</v>
      </c>
      <c r="S1060" s="828" t="str">
        <f>IF('ユーザー別小売(卸)価格試算(税抜)'!S1060="","",IF(ISNUMBER('ユーザー別小売(卸)価格試算(税抜)'!S1060),IF(入力!$C$30=1,ROUNDDOWN('ユーザー別小売(卸)価格試算(税抜)'!S1060*(1+入力!$C$31/100),-入力!$C$29),IF(入力!$C$30=2,ROUNDUP('ユーザー別小売(卸)価格試算(税抜)'!S1060*(1+入力!$C$31/100),-入力!$C$29),IF(入力!$C$30=3,ROUND('ユーザー別小売(卸)価格試算(税抜)'!S1060*(1+入力!$C$31/100),-入力!$C$29)))),'ユーザー別小売(卸)価格試算(税抜)'!S1060))</f>
        <v/>
      </c>
      <c r="T1060" s="828" t="str">
        <f>IF('ユーザー別小売(卸)価格試算(税抜)'!T1060="","",IF(ISNUMBER('ユーザー別小売(卸)価格試算(税抜)'!T1060),IF(入力!$C$30=1,ROUNDDOWN('ユーザー別小売(卸)価格試算(税抜)'!T1060*(1+入力!$C$31/100),-入力!$C$29),IF(入力!$C$30=2,ROUNDUP('ユーザー別小売(卸)価格試算(税抜)'!T1060*(1+入力!$C$31/100),-入力!$C$29),IF(入力!$C$30=3,ROUND('ユーザー別小売(卸)価格試算(税抜)'!T1060*(1+入力!$C$31/100),-入力!$C$29)))),'ユーザー別小売(卸)価格試算(税抜)'!T1060))</f>
        <v/>
      </c>
      <c r="U1060" s="829" t="str">
        <f>IF('ユーザー別小売(卸)価格試算(税抜)'!U1060="","",IF(ISNUMBER('ユーザー別小売(卸)価格試算(税抜)'!U1060),IF(入力!$C$30=1,ROUNDDOWN('ユーザー別小売(卸)価格試算(税抜)'!U1060*(1+入力!$C$31/100),-入力!$C$29),IF(入力!$C$30=2,ROUNDUP('ユーザー別小売(卸)価格試算(税抜)'!U1060*(1+入力!$C$31/100),-入力!$C$29),IF(入力!$C$30=3,ROUND('ユーザー別小売(卸)価格試算(税抜)'!U1060*(1+入力!$C$31/100),-入力!$C$29)))),'ユーザー別小売(卸)価格試算(税抜)'!U1060))</f>
        <v/>
      </c>
      <c r="V1060" s="83"/>
      <c r="X1060" s="4"/>
    </row>
    <row r="1061" spans="2:25" ht="23.1" customHeight="1">
      <c r="B1061" s="746" t="s">
        <v>757</v>
      </c>
      <c r="C1061" s="747"/>
      <c r="D1061" s="747"/>
      <c r="E1061" s="747"/>
      <c r="F1061" s="747"/>
      <c r="G1061" s="748"/>
      <c r="H1061" s="746" t="s">
        <v>411</v>
      </c>
      <c r="I1061" s="747"/>
      <c r="J1061" s="747"/>
      <c r="K1061" s="747"/>
      <c r="L1061" s="748"/>
      <c r="M1061" s="746" t="s">
        <v>253</v>
      </c>
      <c r="N1061" s="747"/>
      <c r="O1061" s="747"/>
      <c r="P1061" s="747"/>
      <c r="Q1061" s="748"/>
      <c r="R1061" s="848">
        <f>IF('ユーザー別小売(卸)価格試算(税抜)'!R1061="","",IF(ISNUMBER('ユーザー別小売(卸)価格試算(税抜)'!R1061),IF(入力!$C$30=1,ROUNDDOWN('ユーザー別小売(卸)価格試算(税抜)'!R1061*(1+入力!$C$31/100),-入力!$C$29),IF(入力!$C$30=2,ROUNDUP('ユーザー別小売(卸)価格試算(税抜)'!R1061*(1+入力!$C$31/100),-入力!$C$29),IF(入力!$C$30=3,ROUND('ユーザー別小売(卸)価格試算(税抜)'!R1061*(1+入力!$C$31/100),-入力!$C$29)))),'ユーザー別小売(卸)価格試算(税抜)'!R1061))</f>
        <v>18040</v>
      </c>
      <c r="S1061" s="849" t="str">
        <f>IF('ユーザー別小売(卸)価格試算(税抜)'!S1061="","",IF(ISNUMBER('ユーザー別小売(卸)価格試算(税抜)'!S1061),IF(入力!$C$30=1,ROUNDDOWN('ユーザー別小売(卸)価格試算(税抜)'!S1061*(1+入力!$C$31/100),-入力!$C$29),IF(入力!$C$30=2,ROUNDUP('ユーザー別小売(卸)価格試算(税抜)'!S1061*(1+入力!$C$31/100),-入力!$C$29),IF(入力!$C$30=3,ROUND('ユーザー別小売(卸)価格試算(税抜)'!S1061*(1+入力!$C$31/100),-入力!$C$29)))),'ユーザー別小売(卸)価格試算(税抜)'!S1061))</f>
        <v/>
      </c>
      <c r="T1061" s="849" t="str">
        <f>IF('ユーザー別小売(卸)価格試算(税抜)'!T1061="","",IF(ISNUMBER('ユーザー別小売(卸)価格試算(税抜)'!T1061),IF(入力!$C$30=1,ROUNDDOWN('ユーザー別小売(卸)価格試算(税抜)'!T1061*(1+入力!$C$31/100),-入力!$C$29),IF(入力!$C$30=2,ROUNDUP('ユーザー別小売(卸)価格試算(税抜)'!T1061*(1+入力!$C$31/100),-入力!$C$29),IF(入力!$C$30=3,ROUND('ユーザー別小売(卸)価格試算(税抜)'!T1061*(1+入力!$C$31/100),-入力!$C$29)))),'ユーザー別小売(卸)価格試算(税抜)'!T1061))</f>
        <v/>
      </c>
      <c r="U1061" s="850" t="str">
        <f>IF('ユーザー別小売(卸)価格試算(税抜)'!U1061="","",IF(ISNUMBER('ユーザー別小売(卸)価格試算(税抜)'!U1061),IF(入力!$C$30=1,ROUNDDOWN('ユーザー別小売(卸)価格試算(税抜)'!U1061*(1+入力!$C$31/100),-入力!$C$29),IF(入力!$C$30=2,ROUNDUP('ユーザー別小売(卸)価格試算(税抜)'!U1061*(1+入力!$C$31/100),-入力!$C$29),IF(入力!$C$30=3,ROUND('ユーザー別小売(卸)価格試算(税抜)'!U1061*(1+入力!$C$31/100),-入力!$C$29)))),'ユーザー別小売(卸)価格試算(税抜)'!U1061))</f>
        <v/>
      </c>
      <c r="V1061" s="83"/>
      <c r="X1061" s="4"/>
    </row>
    <row r="1062" spans="2:25" ht="23.1" customHeight="1">
      <c r="B1062" s="746" t="s">
        <v>615</v>
      </c>
      <c r="C1062" s="747"/>
      <c r="D1062" s="747"/>
      <c r="E1062" s="747"/>
      <c r="F1062" s="747"/>
      <c r="G1062" s="748"/>
      <c r="H1062" s="746" t="s">
        <v>256</v>
      </c>
      <c r="I1062" s="747"/>
      <c r="J1062" s="747"/>
      <c r="K1062" s="747"/>
      <c r="L1062" s="748"/>
      <c r="M1062" s="746" t="s">
        <v>253</v>
      </c>
      <c r="N1062" s="747"/>
      <c r="O1062" s="747"/>
      <c r="P1062" s="747"/>
      <c r="Q1062" s="748"/>
      <c r="R1062" s="848">
        <f>IF('ユーザー別小売(卸)価格試算(税抜)'!R1062="","",IF(ISNUMBER('ユーザー別小売(卸)価格試算(税抜)'!R1062),IF(入力!$C$30=1,ROUNDDOWN('ユーザー別小売(卸)価格試算(税抜)'!R1062*(1+入力!$C$31/100),-入力!$C$29),IF(入力!$C$30=2,ROUNDUP('ユーザー別小売(卸)価格試算(税抜)'!R1062*(1+入力!$C$31/100),-入力!$C$29),IF(入力!$C$30=3,ROUND('ユーザー別小売(卸)価格試算(税抜)'!R1062*(1+入力!$C$31/100),-入力!$C$29)))),'ユーザー別小売(卸)価格試算(税抜)'!R1062))</f>
        <v>16830</v>
      </c>
      <c r="S1062" s="849" t="str">
        <f>IF('ユーザー別小売(卸)価格試算(税抜)'!S1062="","",IF(ISNUMBER('ユーザー別小売(卸)価格試算(税抜)'!S1062),IF(入力!$C$30=1,ROUNDDOWN('ユーザー別小売(卸)価格試算(税抜)'!S1062*(1+入力!$C$31/100),-入力!$C$29),IF(入力!$C$30=2,ROUNDUP('ユーザー別小売(卸)価格試算(税抜)'!S1062*(1+入力!$C$31/100),-入力!$C$29),IF(入力!$C$30=3,ROUND('ユーザー別小売(卸)価格試算(税抜)'!S1062*(1+入力!$C$31/100),-入力!$C$29)))),'ユーザー別小売(卸)価格試算(税抜)'!S1062))</f>
        <v/>
      </c>
      <c r="T1062" s="849" t="str">
        <f>IF('ユーザー別小売(卸)価格試算(税抜)'!T1062="","",IF(ISNUMBER('ユーザー別小売(卸)価格試算(税抜)'!T1062),IF(入力!$C$30=1,ROUNDDOWN('ユーザー別小売(卸)価格試算(税抜)'!T1062*(1+入力!$C$31/100),-入力!$C$29),IF(入力!$C$30=2,ROUNDUP('ユーザー別小売(卸)価格試算(税抜)'!T1062*(1+入力!$C$31/100),-入力!$C$29),IF(入力!$C$30=3,ROUND('ユーザー別小売(卸)価格試算(税抜)'!T1062*(1+入力!$C$31/100),-入力!$C$29)))),'ユーザー別小売(卸)価格試算(税抜)'!T1062))</f>
        <v/>
      </c>
      <c r="U1062" s="850" t="str">
        <f>IF('ユーザー別小売(卸)価格試算(税抜)'!U1062="","",IF(ISNUMBER('ユーザー別小売(卸)価格試算(税抜)'!U1062),IF(入力!$C$30=1,ROUNDDOWN('ユーザー別小売(卸)価格試算(税抜)'!U1062*(1+入力!$C$31/100),-入力!$C$29),IF(入力!$C$30=2,ROUNDUP('ユーザー別小売(卸)価格試算(税抜)'!U1062*(1+入力!$C$31/100),-入力!$C$29),IF(入力!$C$30=3,ROUND('ユーザー別小売(卸)価格試算(税抜)'!U1062*(1+入力!$C$31/100),-入力!$C$29)))),'ユーザー別小売(卸)価格試算(税抜)'!U1062))</f>
        <v/>
      </c>
      <c r="V1062" s="83"/>
      <c r="X1062" s="4"/>
    </row>
    <row r="1063" spans="2:25" ht="23.1" customHeight="1">
      <c r="B1063" s="746" t="s">
        <v>616</v>
      </c>
      <c r="C1063" s="747"/>
      <c r="D1063" s="747"/>
      <c r="E1063" s="747"/>
      <c r="F1063" s="747"/>
      <c r="G1063" s="748"/>
      <c r="H1063" s="810" t="s">
        <v>256</v>
      </c>
      <c r="I1063" s="811"/>
      <c r="J1063" s="811"/>
      <c r="K1063" s="811"/>
      <c r="L1063" s="812"/>
      <c r="M1063" s="842" t="s">
        <v>253</v>
      </c>
      <c r="N1063" s="843"/>
      <c r="O1063" s="843"/>
      <c r="P1063" s="843"/>
      <c r="Q1063" s="844"/>
      <c r="R1063" s="833">
        <f>IF('ユーザー別小売(卸)価格試算(税抜)'!R1063="","",IF(ISNUMBER('ユーザー別小売(卸)価格試算(税抜)'!R1063),IF(入力!$C$30=1,ROUNDDOWN('ユーザー別小売(卸)価格試算(税抜)'!R1063*(1+入力!$C$31/100),-入力!$C$29),IF(入力!$C$30=2,ROUNDUP('ユーザー別小売(卸)価格試算(税抜)'!R1063*(1+入力!$C$31/100),-入力!$C$29),IF(入力!$C$30=3,ROUND('ユーザー別小売(卸)価格試算(税抜)'!R1063*(1+入力!$C$31/100),-入力!$C$29)))),'ユーザー別小売(卸)価格試算(税抜)'!R1063))</f>
        <v>16830</v>
      </c>
      <c r="S1063" s="834" t="str">
        <f>IF('ユーザー別小売(卸)価格試算(税抜)'!S1063="","",IF(ISNUMBER('ユーザー別小売(卸)価格試算(税抜)'!S1063),IF(入力!$C$30=1,ROUNDDOWN('ユーザー別小売(卸)価格試算(税抜)'!S1063*(1+入力!$C$31/100),-入力!$C$29),IF(入力!$C$30=2,ROUNDUP('ユーザー別小売(卸)価格試算(税抜)'!S1063*(1+入力!$C$31/100),-入力!$C$29),IF(入力!$C$30=3,ROUND('ユーザー別小売(卸)価格試算(税抜)'!S1063*(1+入力!$C$31/100),-入力!$C$29)))),'ユーザー別小売(卸)価格試算(税抜)'!S1063))</f>
        <v/>
      </c>
      <c r="T1063" s="834" t="str">
        <f>IF('ユーザー別小売(卸)価格試算(税抜)'!T1063="","",IF(ISNUMBER('ユーザー別小売(卸)価格試算(税抜)'!T1063),IF(入力!$C$30=1,ROUNDDOWN('ユーザー別小売(卸)価格試算(税抜)'!T1063*(1+入力!$C$31/100),-入力!$C$29),IF(入力!$C$30=2,ROUNDUP('ユーザー別小売(卸)価格試算(税抜)'!T1063*(1+入力!$C$31/100),-入力!$C$29),IF(入力!$C$30=3,ROUND('ユーザー別小売(卸)価格試算(税抜)'!T1063*(1+入力!$C$31/100),-入力!$C$29)))),'ユーザー別小売(卸)価格試算(税抜)'!T1063))</f>
        <v/>
      </c>
      <c r="U1063" s="835" t="str">
        <f>IF('ユーザー別小売(卸)価格試算(税抜)'!U1063="","",IF(ISNUMBER('ユーザー別小売(卸)価格試算(税抜)'!U1063),IF(入力!$C$30=1,ROUNDDOWN('ユーザー別小売(卸)価格試算(税抜)'!U1063*(1+入力!$C$31/100),-入力!$C$29),IF(入力!$C$30=2,ROUNDUP('ユーザー別小売(卸)価格試算(税抜)'!U1063*(1+入力!$C$31/100),-入力!$C$29),IF(入力!$C$30=3,ROUND('ユーザー別小売(卸)価格試算(税抜)'!U1063*(1+入力!$C$31/100),-入力!$C$29)))),'ユーザー別小売(卸)価格試算(税抜)'!U1063))</f>
        <v/>
      </c>
      <c r="V1063" s="83"/>
      <c r="X1063" s="4"/>
    </row>
    <row r="1064" spans="2:25" ht="23.1" customHeight="1">
      <c r="B1064" s="746"/>
      <c r="C1064" s="747"/>
      <c r="D1064" s="747"/>
      <c r="E1064" s="747"/>
      <c r="F1064" s="747"/>
      <c r="G1064" s="748"/>
      <c r="H1064" s="766" t="s">
        <v>257</v>
      </c>
      <c r="I1064" s="767"/>
      <c r="J1064" s="767"/>
      <c r="K1064" s="767"/>
      <c r="L1064" s="768"/>
      <c r="M1064" s="806"/>
      <c r="N1064" s="807"/>
      <c r="O1064" s="807"/>
      <c r="P1064" s="807"/>
      <c r="Q1064" s="808"/>
      <c r="R1064" s="827">
        <f>IF('ユーザー別小売(卸)価格試算(税抜)'!R1064="","",IF(ISNUMBER('ユーザー別小売(卸)価格試算(税抜)'!R1064),IF(入力!$C$30=1,ROUNDDOWN('ユーザー別小売(卸)価格試算(税抜)'!R1064*(1+入力!$C$31/100),-入力!$C$29),IF(入力!$C$30=2,ROUNDUP('ユーザー別小売(卸)価格試算(税抜)'!R1064*(1+入力!$C$31/100),-入力!$C$29),IF(入力!$C$30=3,ROUND('ユーザー別小売(卸)価格試算(税抜)'!R1064*(1+入力!$C$31/100),-入力!$C$29)))),'ユーザー別小売(卸)価格試算(税抜)'!R1064))</f>
        <v>11990</v>
      </c>
      <c r="S1064" s="828" t="str">
        <f>IF('ユーザー別小売(卸)価格試算(税抜)'!S1064="","",IF(ISNUMBER('ユーザー別小売(卸)価格試算(税抜)'!S1064),IF(入力!$C$30=1,ROUNDDOWN('ユーザー別小売(卸)価格試算(税抜)'!S1064*(1+入力!$C$31/100),-入力!$C$29),IF(入力!$C$30=2,ROUNDUP('ユーザー別小売(卸)価格試算(税抜)'!S1064*(1+入力!$C$31/100),-入力!$C$29),IF(入力!$C$30=3,ROUND('ユーザー別小売(卸)価格試算(税抜)'!S1064*(1+入力!$C$31/100),-入力!$C$29)))),'ユーザー別小売(卸)価格試算(税抜)'!S1064))</f>
        <v/>
      </c>
      <c r="T1064" s="828" t="str">
        <f>IF('ユーザー別小売(卸)価格試算(税抜)'!T1064="","",IF(ISNUMBER('ユーザー別小売(卸)価格試算(税抜)'!T1064),IF(入力!$C$30=1,ROUNDDOWN('ユーザー別小売(卸)価格試算(税抜)'!T1064*(1+入力!$C$31/100),-入力!$C$29),IF(入力!$C$30=2,ROUNDUP('ユーザー別小売(卸)価格試算(税抜)'!T1064*(1+入力!$C$31/100),-入力!$C$29),IF(入力!$C$30=3,ROUND('ユーザー別小売(卸)価格試算(税抜)'!T1064*(1+入力!$C$31/100),-入力!$C$29)))),'ユーザー別小売(卸)価格試算(税抜)'!T1064))</f>
        <v/>
      </c>
      <c r="U1064" s="829" t="str">
        <f>IF('ユーザー別小売(卸)価格試算(税抜)'!U1064="","",IF(ISNUMBER('ユーザー別小売(卸)価格試算(税抜)'!U1064),IF(入力!$C$30=1,ROUNDDOWN('ユーザー別小売(卸)価格試算(税抜)'!U1064*(1+入力!$C$31/100),-入力!$C$29),IF(入力!$C$30=2,ROUNDUP('ユーザー別小売(卸)価格試算(税抜)'!U1064*(1+入力!$C$31/100),-入力!$C$29),IF(入力!$C$30=3,ROUND('ユーザー別小売(卸)価格試算(税抜)'!U1064*(1+入力!$C$31/100),-入力!$C$29)))),'ユーザー別小売(卸)価格試算(税抜)'!U1064))</f>
        <v/>
      </c>
      <c r="V1064" s="83"/>
      <c r="X1064" s="4"/>
    </row>
    <row r="1065" spans="2:25" ht="23.1" customHeight="1">
      <c r="B1065" s="746" t="s">
        <v>617</v>
      </c>
      <c r="C1065" s="747"/>
      <c r="D1065" s="747"/>
      <c r="E1065" s="747"/>
      <c r="F1065" s="747"/>
      <c r="G1065" s="748"/>
      <c r="H1065" s="810" t="s">
        <v>256</v>
      </c>
      <c r="I1065" s="811"/>
      <c r="J1065" s="811"/>
      <c r="K1065" s="811"/>
      <c r="L1065" s="812"/>
      <c r="M1065" s="842" t="s">
        <v>253</v>
      </c>
      <c r="N1065" s="843"/>
      <c r="O1065" s="843"/>
      <c r="P1065" s="843"/>
      <c r="Q1065" s="844"/>
      <c r="R1065" s="833">
        <f>IF('ユーザー別小売(卸)価格試算(税抜)'!R1065="","",IF(ISNUMBER('ユーザー別小売(卸)価格試算(税抜)'!R1065),IF(入力!$C$30=1,ROUNDDOWN('ユーザー別小売(卸)価格試算(税抜)'!R1065*(1+入力!$C$31/100),-入力!$C$29),IF(入力!$C$30=2,ROUNDUP('ユーザー別小売(卸)価格試算(税抜)'!R1065*(1+入力!$C$31/100),-入力!$C$29),IF(入力!$C$30=3,ROUND('ユーザー別小売(卸)価格試算(税抜)'!R1065*(1+入力!$C$31/100),-入力!$C$29)))),'ユーザー別小売(卸)価格試算(税抜)'!R1065))</f>
        <v>16830</v>
      </c>
      <c r="S1065" s="834" t="str">
        <f>IF('ユーザー別小売(卸)価格試算(税抜)'!S1065="","",IF(ISNUMBER('ユーザー別小売(卸)価格試算(税抜)'!S1065),IF(入力!$C$30=1,ROUNDDOWN('ユーザー別小売(卸)価格試算(税抜)'!S1065*(1+入力!$C$31/100),-入力!$C$29),IF(入力!$C$30=2,ROUNDUP('ユーザー別小売(卸)価格試算(税抜)'!S1065*(1+入力!$C$31/100),-入力!$C$29),IF(入力!$C$30=3,ROUND('ユーザー別小売(卸)価格試算(税抜)'!S1065*(1+入力!$C$31/100),-入力!$C$29)))),'ユーザー別小売(卸)価格試算(税抜)'!S1065))</f>
        <v/>
      </c>
      <c r="T1065" s="834" t="str">
        <f>IF('ユーザー別小売(卸)価格試算(税抜)'!T1065="","",IF(ISNUMBER('ユーザー別小売(卸)価格試算(税抜)'!T1065),IF(入力!$C$30=1,ROUNDDOWN('ユーザー別小売(卸)価格試算(税抜)'!T1065*(1+入力!$C$31/100),-入力!$C$29),IF(入力!$C$30=2,ROUNDUP('ユーザー別小売(卸)価格試算(税抜)'!T1065*(1+入力!$C$31/100),-入力!$C$29),IF(入力!$C$30=3,ROUND('ユーザー別小売(卸)価格試算(税抜)'!T1065*(1+入力!$C$31/100),-入力!$C$29)))),'ユーザー別小売(卸)価格試算(税抜)'!T1065))</f>
        <v/>
      </c>
      <c r="U1065" s="835" t="str">
        <f>IF('ユーザー別小売(卸)価格試算(税抜)'!U1065="","",IF(ISNUMBER('ユーザー別小売(卸)価格試算(税抜)'!U1065),IF(入力!$C$30=1,ROUNDDOWN('ユーザー別小売(卸)価格試算(税抜)'!U1065*(1+入力!$C$31/100),-入力!$C$29),IF(入力!$C$30=2,ROUNDUP('ユーザー別小売(卸)価格試算(税抜)'!U1065*(1+入力!$C$31/100),-入力!$C$29),IF(入力!$C$30=3,ROUND('ユーザー別小売(卸)価格試算(税抜)'!U1065*(1+入力!$C$31/100),-入力!$C$29)))),'ユーザー別小売(卸)価格試算(税抜)'!U1065))</f>
        <v/>
      </c>
      <c r="V1065" s="83"/>
      <c r="X1065" s="4"/>
    </row>
    <row r="1066" spans="2:25" ht="23.1" customHeight="1">
      <c r="B1066" s="746"/>
      <c r="C1066" s="747"/>
      <c r="D1066" s="747"/>
      <c r="E1066" s="747"/>
      <c r="F1066" s="747"/>
      <c r="G1066" s="748"/>
      <c r="H1066" s="766" t="s">
        <v>257</v>
      </c>
      <c r="I1066" s="767"/>
      <c r="J1066" s="767"/>
      <c r="K1066" s="767"/>
      <c r="L1066" s="768"/>
      <c r="M1066" s="806"/>
      <c r="N1066" s="807"/>
      <c r="O1066" s="807"/>
      <c r="P1066" s="807"/>
      <c r="Q1066" s="808"/>
      <c r="R1066" s="827">
        <f>IF('ユーザー別小売(卸)価格試算(税抜)'!R1066="","",IF(ISNUMBER('ユーザー別小売(卸)価格試算(税抜)'!R1066),IF(入力!$C$30=1,ROUNDDOWN('ユーザー別小売(卸)価格試算(税抜)'!R1066*(1+入力!$C$31/100),-入力!$C$29),IF(入力!$C$30=2,ROUNDUP('ユーザー別小売(卸)価格試算(税抜)'!R1066*(1+入力!$C$31/100),-入力!$C$29),IF(入力!$C$30=3,ROUND('ユーザー別小売(卸)価格試算(税抜)'!R1066*(1+入力!$C$31/100),-入力!$C$29)))),'ユーザー別小売(卸)価格試算(税抜)'!R1066))</f>
        <v>11990</v>
      </c>
      <c r="S1066" s="828" t="str">
        <f>IF('ユーザー別小売(卸)価格試算(税抜)'!S1066="","",IF(ISNUMBER('ユーザー別小売(卸)価格試算(税抜)'!S1066),IF(入力!$C$30=1,ROUNDDOWN('ユーザー別小売(卸)価格試算(税抜)'!S1066*(1+入力!$C$31/100),-入力!$C$29),IF(入力!$C$30=2,ROUNDUP('ユーザー別小売(卸)価格試算(税抜)'!S1066*(1+入力!$C$31/100),-入力!$C$29),IF(入力!$C$30=3,ROUND('ユーザー別小売(卸)価格試算(税抜)'!S1066*(1+入力!$C$31/100),-入力!$C$29)))),'ユーザー別小売(卸)価格試算(税抜)'!S1066))</f>
        <v/>
      </c>
      <c r="T1066" s="828" t="str">
        <f>IF('ユーザー別小売(卸)価格試算(税抜)'!T1066="","",IF(ISNUMBER('ユーザー別小売(卸)価格試算(税抜)'!T1066),IF(入力!$C$30=1,ROUNDDOWN('ユーザー別小売(卸)価格試算(税抜)'!T1066*(1+入力!$C$31/100),-入力!$C$29),IF(入力!$C$30=2,ROUNDUP('ユーザー別小売(卸)価格試算(税抜)'!T1066*(1+入力!$C$31/100),-入力!$C$29),IF(入力!$C$30=3,ROUND('ユーザー別小売(卸)価格試算(税抜)'!T1066*(1+入力!$C$31/100),-入力!$C$29)))),'ユーザー別小売(卸)価格試算(税抜)'!T1066))</f>
        <v/>
      </c>
      <c r="U1066" s="829" t="str">
        <f>IF('ユーザー別小売(卸)価格試算(税抜)'!U1066="","",IF(ISNUMBER('ユーザー別小売(卸)価格試算(税抜)'!U1066),IF(入力!$C$30=1,ROUNDDOWN('ユーザー別小売(卸)価格試算(税抜)'!U1066*(1+入力!$C$31/100),-入力!$C$29),IF(入力!$C$30=2,ROUNDUP('ユーザー別小売(卸)価格試算(税抜)'!U1066*(1+入力!$C$31/100),-入力!$C$29),IF(入力!$C$30=3,ROUND('ユーザー別小売(卸)価格試算(税抜)'!U1066*(1+入力!$C$31/100),-入力!$C$29)))),'ユーザー別小売(卸)価格試算(税抜)'!U1066))</f>
        <v/>
      </c>
      <c r="V1066" s="83"/>
      <c r="X1066" s="4"/>
    </row>
    <row r="1067" spans="2:25" ht="23.1" customHeight="1" thickBot="1">
      <c r="B1067" s="778" t="s">
        <v>618</v>
      </c>
      <c r="C1067" s="779"/>
      <c r="D1067" s="779"/>
      <c r="E1067" s="779"/>
      <c r="F1067" s="779"/>
      <c r="G1067" s="780"/>
      <c r="H1067" s="716" t="s">
        <v>181</v>
      </c>
      <c r="I1067" s="717"/>
      <c r="J1067" s="717"/>
      <c r="K1067" s="717"/>
      <c r="L1067" s="718"/>
      <c r="M1067" s="716" t="s">
        <v>253</v>
      </c>
      <c r="N1067" s="717"/>
      <c r="O1067" s="717"/>
      <c r="P1067" s="717"/>
      <c r="Q1067" s="718"/>
      <c r="R1067" s="886">
        <f>IF('ユーザー別小売(卸)価格試算(税抜)'!R1067="","",IF(ISNUMBER('ユーザー別小売(卸)価格試算(税抜)'!R1067),IF(入力!$C$30=1,ROUNDDOWN('ユーザー別小売(卸)価格試算(税抜)'!R1067*(1+入力!$C$31/100),-入力!$C$29),IF(入力!$C$30=2,ROUNDUP('ユーザー別小売(卸)価格試算(税抜)'!R1067*(1+入力!$C$31/100),-入力!$C$29),IF(入力!$C$30=3,ROUND('ユーザー別小売(卸)価格試算(税抜)'!R1067*(1+入力!$C$31/100),-入力!$C$29)))),'ユーザー別小売(卸)価格試算(税抜)'!R1067))</f>
        <v>25740</v>
      </c>
      <c r="S1067" s="887" t="str">
        <f>IF('ユーザー別小売(卸)価格試算(税抜)'!S1067="","",IF(ISNUMBER('ユーザー別小売(卸)価格試算(税抜)'!S1067),IF(入力!$C$30=1,ROUNDDOWN('ユーザー別小売(卸)価格試算(税抜)'!S1067*(1+入力!$C$31/100),-入力!$C$29),IF(入力!$C$30=2,ROUNDUP('ユーザー別小売(卸)価格試算(税抜)'!S1067*(1+入力!$C$31/100),-入力!$C$29),IF(入力!$C$30=3,ROUND('ユーザー別小売(卸)価格試算(税抜)'!S1067*(1+入力!$C$31/100),-入力!$C$29)))),'ユーザー別小売(卸)価格試算(税抜)'!S1067))</f>
        <v/>
      </c>
      <c r="T1067" s="887" t="str">
        <f>IF('ユーザー別小売(卸)価格試算(税抜)'!T1067="","",IF(ISNUMBER('ユーザー別小売(卸)価格試算(税抜)'!T1067),IF(入力!$C$30=1,ROUNDDOWN('ユーザー別小売(卸)価格試算(税抜)'!T1067*(1+入力!$C$31/100),-入力!$C$29),IF(入力!$C$30=2,ROUNDUP('ユーザー別小売(卸)価格試算(税抜)'!T1067*(1+入力!$C$31/100),-入力!$C$29),IF(入力!$C$30=3,ROUND('ユーザー別小売(卸)価格試算(税抜)'!T1067*(1+入力!$C$31/100),-入力!$C$29)))),'ユーザー別小売(卸)価格試算(税抜)'!T1067))</f>
        <v/>
      </c>
      <c r="U1067" s="888" t="str">
        <f>IF('ユーザー別小売(卸)価格試算(税抜)'!U1067="","",IF(ISNUMBER('ユーザー別小売(卸)価格試算(税抜)'!U1067),IF(入力!$C$30=1,ROUNDDOWN('ユーザー別小売(卸)価格試算(税抜)'!U1067*(1+入力!$C$31/100),-入力!$C$29),IF(入力!$C$30=2,ROUNDUP('ユーザー別小売(卸)価格試算(税抜)'!U1067*(1+入力!$C$31/100),-入力!$C$29),IF(入力!$C$30=3,ROUND('ユーザー別小売(卸)価格試算(税抜)'!U1067*(1+入力!$C$31/100),-入力!$C$29)))),'ユーザー別小売(卸)価格試算(税抜)'!U1067))</f>
        <v/>
      </c>
      <c r="V1067" s="83"/>
      <c r="X1067" s="4"/>
    </row>
    <row r="1068" spans="2:25" ht="22.5" customHeight="1">
      <c r="B1068" s="545"/>
      <c r="C1068" s="588"/>
      <c r="D1068" s="588"/>
      <c r="E1068" s="588"/>
      <c r="F1068" s="588"/>
      <c r="G1068" s="588"/>
      <c r="H1068" s="588"/>
      <c r="I1068" s="588"/>
      <c r="J1068" s="588"/>
      <c r="K1068" s="588"/>
      <c r="L1068" s="588"/>
      <c r="M1068" s="588"/>
      <c r="N1068" s="588"/>
      <c r="O1068" s="588"/>
      <c r="P1068" s="588"/>
      <c r="Q1068" s="588"/>
      <c r="R1068" s="588"/>
      <c r="S1068" s="588"/>
      <c r="T1068" s="588"/>
      <c r="U1068" s="588"/>
      <c r="V1068" s="589"/>
      <c r="W1068" s="589"/>
      <c r="X1068" s="82"/>
      <c r="Y1068" s="24"/>
    </row>
    <row r="1069" spans="2:25" s="239" customFormat="1" ht="20.100000000000001" customHeight="1" thickBot="1">
      <c r="B1069" s="241" t="s">
        <v>659</v>
      </c>
      <c r="C1069" s="24"/>
      <c r="D1069" s="24"/>
      <c r="E1069" s="24"/>
      <c r="F1069" s="82"/>
      <c r="G1069" s="24"/>
      <c r="H1069" s="82"/>
      <c r="I1069" s="24"/>
      <c r="J1069" s="82"/>
      <c r="K1069" s="24"/>
      <c r="L1069" s="82"/>
      <c r="M1069" s="24"/>
      <c r="N1069" s="82"/>
      <c r="O1069" s="24"/>
      <c r="P1069" s="82"/>
      <c r="Q1069" s="24"/>
      <c r="R1069" s="82"/>
      <c r="S1069" s="24"/>
      <c r="T1069" s="82"/>
      <c r="U1069" s="24"/>
      <c r="V1069" s="82"/>
      <c r="W1069" s="24"/>
      <c r="X1069" s="82"/>
      <c r="Y1069" s="24"/>
    </row>
    <row r="1070" spans="2:25" ht="20.100000000000001" customHeight="1" thickBot="1">
      <c r="B1070" s="531" t="s">
        <v>453</v>
      </c>
      <c r="C1070" s="532"/>
      <c r="D1070" s="532"/>
      <c r="E1070" s="532"/>
      <c r="F1070" s="532"/>
      <c r="G1070" s="532"/>
      <c r="H1070" s="532"/>
      <c r="I1070" s="532"/>
      <c r="J1070" s="532"/>
      <c r="K1070" s="532"/>
      <c r="L1070" s="532"/>
      <c r="M1070" s="532"/>
      <c r="N1070" s="532"/>
      <c r="O1070" s="532"/>
      <c r="P1070" s="532"/>
      <c r="Q1070" s="532"/>
      <c r="R1070" s="532"/>
      <c r="S1070" s="532"/>
      <c r="T1070" s="532"/>
      <c r="U1070" s="533"/>
      <c r="V1070" s="10"/>
      <c r="X1070" s="4"/>
    </row>
    <row r="1071" spans="2:25" ht="30" customHeight="1" thickBot="1">
      <c r="B1071" s="622" t="s">
        <v>581</v>
      </c>
      <c r="C1071" s="623"/>
      <c r="D1071" s="623"/>
      <c r="E1071" s="623"/>
      <c r="F1071" s="623"/>
      <c r="G1071" s="624"/>
      <c r="H1071" s="710" t="s">
        <v>524</v>
      </c>
      <c r="I1071" s="710"/>
      <c r="J1071" s="710"/>
      <c r="K1071" s="710"/>
      <c r="L1071" s="710"/>
      <c r="M1071" s="710" t="s">
        <v>491</v>
      </c>
      <c r="N1071" s="710"/>
      <c r="O1071" s="710"/>
      <c r="P1071" s="710"/>
      <c r="Q1071" s="710"/>
      <c r="R1071" s="710"/>
      <c r="S1071" s="710"/>
      <c r="T1071" s="710"/>
      <c r="U1071" s="710"/>
      <c r="X1071" s="4"/>
    </row>
    <row r="1072" spans="2:25" ht="23.1" customHeight="1">
      <c r="B1072" s="821" t="s">
        <v>619</v>
      </c>
      <c r="C1072" s="822"/>
      <c r="D1072" s="822"/>
      <c r="E1072" s="822"/>
      <c r="F1072" s="822"/>
      <c r="G1072" s="823"/>
      <c r="H1072" s="800" t="s">
        <v>262</v>
      </c>
      <c r="I1072" s="801"/>
      <c r="J1072" s="801"/>
      <c r="K1072" s="801"/>
      <c r="L1072" s="802"/>
      <c r="M1072" s="737" t="s">
        <v>254</v>
      </c>
      <c r="N1072" s="738"/>
      <c r="O1072" s="738"/>
      <c r="P1072" s="738"/>
      <c r="Q1072" s="739"/>
      <c r="R1072" s="839">
        <f>IF('ユーザー別小売(卸)価格試算(税抜)'!R1072="","",IF(ISNUMBER('ユーザー別小売(卸)価格試算(税抜)'!R1072),IF(入力!$C$30=1,ROUNDDOWN('ユーザー別小売(卸)価格試算(税抜)'!R1072*(1+入力!$C$31/100),-入力!$C$29),IF(入力!$C$30=2,ROUNDUP('ユーザー別小売(卸)価格試算(税抜)'!R1072*(1+入力!$C$31/100),-入力!$C$29),IF(入力!$C$30=3,ROUND('ユーザー別小売(卸)価格試算(税抜)'!R1072*(1+入力!$C$31/100),-入力!$C$29)))),'ユーザー別小売(卸)価格試算(税抜)'!R1072))</f>
        <v>21340</v>
      </c>
      <c r="S1072" s="840" t="str">
        <f>IF('ユーザー別小売(卸)価格試算(税抜)'!S1072="","",IF(ISNUMBER('ユーザー別小売(卸)価格試算(税抜)'!S1072),IF(入力!$C$30=1,ROUNDDOWN('ユーザー別小売(卸)価格試算(税抜)'!S1072*(1+入力!$C$31/100),-入力!$C$29),IF(入力!$C$30=2,ROUNDUP('ユーザー別小売(卸)価格試算(税抜)'!S1072*(1+入力!$C$31/100),-入力!$C$29),IF(入力!$C$30=3,ROUND('ユーザー別小売(卸)価格試算(税抜)'!S1072*(1+入力!$C$31/100),-入力!$C$29)))),'ユーザー別小売(卸)価格試算(税抜)'!S1072))</f>
        <v/>
      </c>
      <c r="T1072" s="840" t="str">
        <f>IF('ユーザー別小売(卸)価格試算(税抜)'!T1072="","",IF(ISNUMBER('ユーザー別小売(卸)価格試算(税抜)'!T1072),IF(入力!$C$30=1,ROUNDDOWN('ユーザー別小売(卸)価格試算(税抜)'!T1072*(1+入力!$C$31/100),-入力!$C$29),IF(入力!$C$30=2,ROUNDUP('ユーザー別小売(卸)価格試算(税抜)'!T1072*(1+入力!$C$31/100),-入力!$C$29),IF(入力!$C$30=3,ROUND('ユーザー別小売(卸)価格試算(税抜)'!T1072*(1+入力!$C$31/100),-入力!$C$29)))),'ユーザー別小売(卸)価格試算(税抜)'!T1072))</f>
        <v/>
      </c>
      <c r="U1072" s="841" t="str">
        <f>IF('ユーザー別小売(卸)価格試算(税抜)'!U1072="","",IF(ISNUMBER('ユーザー別小売(卸)価格試算(税抜)'!U1072),IF(入力!$C$30=1,ROUNDDOWN('ユーザー別小売(卸)価格試算(税抜)'!U1072*(1+入力!$C$31/100),-入力!$C$29),IF(入力!$C$30=2,ROUNDUP('ユーザー別小売(卸)価格試算(税抜)'!U1072*(1+入力!$C$31/100),-入力!$C$29),IF(入力!$C$30=3,ROUND('ユーザー別小売(卸)価格試算(税抜)'!U1072*(1+入力!$C$31/100),-入力!$C$29)))),'ユーザー別小売(卸)価格試算(税抜)'!U1072))</f>
        <v/>
      </c>
      <c r="V1072" s="83"/>
      <c r="X1072" s="4"/>
    </row>
    <row r="1073" spans="2:27" ht="23.1" customHeight="1">
      <c r="B1073" s="746"/>
      <c r="C1073" s="747"/>
      <c r="D1073" s="747"/>
      <c r="E1073" s="747"/>
      <c r="F1073" s="747"/>
      <c r="G1073" s="748"/>
      <c r="H1073" s="766" t="s">
        <v>260</v>
      </c>
      <c r="I1073" s="767"/>
      <c r="J1073" s="767"/>
      <c r="K1073" s="767"/>
      <c r="L1073" s="768"/>
      <c r="M1073" s="806"/>
      <c r="N1073" s="807"/>
      <c r="O1073" s="807"/>
      <c r="P1073" s="807"/>
      <c r="Q1073" s="808"/>
      <c r="R1073" s="827">
        <f>IF('ユーザー別小売(卸)価格試算(税抜)'!R1073="","",IF(ISNUMBER('ユーザー別小売(卸)価格試算(税抜)'!R1073),IF(入力!$C$30=1,ROUNDDOWN('ユーザー別小売(卸)価格試算(税抜)'!R1073*(1+入力!$C$31/100),-入力!$C$29),IF(入力!$C$30=2,ROUNDUP('ユーザー別小売(卸)価格試算(税抜)'!R1073*(1+入力!$C$31/100),-入力!$C$29),IF(入力!$C$30=3,ROUND('ユーザー別小売(卸)価格試算(税抜)'!R1073*(1+入力!$C$31/100),-入力!$C$29)))),'ユーザー別小売(卸)価格試算(税抜)'!R1073))</f>
        <v>13310</v>
      </c>
      <c r="S1073" s="828" t="str">
        <f>IF('ユーザー別小売(卸)価格試算(税抜)'!S1073="","",IF(ISNUMBER('ユーザー別小売(卸)価格試算(税抜)'!S1073),IF(入力!$C$30=1,ROUNDDOWN('ユーザー別小売(卸)価格試算(税抜)'!S1073*(1+入力!$C$31/100),-入力!$C$29),IF(入力!$C$30=2,ROUNDUP('ユーザー別小売(卸)価格試算(税抜)'!S1073*(1+入力!$C$31/100),-入力!$C$29),IF(入力!$C$30=3,ROUND('ユーザー別小売(卸)価格試算(税抜)'!S1073*(1+入力!$C$31/100),-入力!$C$29)))),'ユーザー別小売(卸)価格試算(税抜)'!S1073))</f>
        <v/>
      </c>
      <c r="T1073" s="828" t="str">
        <f>IF('ユーザー別小売(卸)価格試算(税抜)'!T1073="","",IF(ISNUMBER('ユーザー別小売(卸)価格試算(税抜)'!T1073),IF(入力!$C$30=1,ROUNDDOWN('ユーザー別小売(卸)価格試算(税抜)'!T1073*(1+入力!$C$31/100),-入力!$C$29),IF(入力!$C$30=2,ROUNDUP('ユーザー別小売(卸)価格試算(税抜)'!T1073*(1+入力!$C$31/100),-入力!$C$29),IF(入力!$C$30=3,ROUND('ユーザー別小売(卸)価格試算(税抜)'!T1073*(1+入力!$C$31/100),-入力!$C$29)))),'ユーザー別小売(卸)価格試算(税抜)'!T1073))</f>
        <v/>
      </c>
      <c r="U1073" s="829" t="str">
        <f>IF('ユーザー別小売(卸)価格試算(税抜)'!U1073="","",IF(ISNUMBER('ユーザー別小売(卸)価格試算(税抜)'!U1073),IF(入力!$C$30=1,ROUNDDOWN('ユーザー別小売(卸)価格試算(税抜)'!U1073*(1+入力!$C$31/100),-入力!$C$29),IF(入力!$C$30=2,ROUNDUP('ユーザー別小売(卸)価格試算(税抜)'!U1073*(1+入力!$C$31/100),-入力!$C$29),IF(入力!$C$30=3,ROUND('ユーザー別小売(卸)価格試算(税抜)'!U1073*(1+入力!$C$31/100),-入力!$C$29)))),'ユーザー別小売(卸)価格試算(税抜)'!U1073))</f>
        <v/>
      </c>
      <c r="V1073" s="83"/>
      <c r="X1073" s="4"/>
    </row>
    <row r="1074" spans="2:27" ht="23.1" customHeight="1">
      <c r="B1074" s="746" t="s">
        <v>620</v>
      </c>
      <c r="C1074" s="747"/>
      <c r="D1074" s="747"/>
      <c r="E1074" s="747"/>
      <c r="F1074" s="747"/>
      <c r="G1074" s="748"/>
      <c r="H1074" s="810" t="s">
        <v>257</v>
      </c>
      <c r="I1074" s="811"/>
      <c r="J1074" s="811"/>
      <c r="K1074" s="811"/>
      <c r="L1074" s="812"/>
      <c r="M1074" s="842" t="s">
        <v>254</v>
      </c>
      <c r="N1074" s="843"/>
      <c r="O1074" s="843"/>
      <c r="P1074" s="843"/>
      <c r="Q1074" s="844"/>
      <c r="R1074" s="833">
        <f>IF('ユーザー別小売(卸)価格試算(税抜)'!R1074="","",IF(ISNUMBER('ユーザー別小売(卸)価格試算(税抜)'!R1074),IF(入力!$C$30=1,ROUNDDOWN('ユーザー別小売(卸)価格試算(税抜)'!R1074*(1+入力!$C$31/100),-入力!$C$29),IF(入力!$C$30=2,ROUNDUP('ユーザー別小売(卸)価格試算(税抜)'!R1074*(1+入力!$C$31/100),-入力!$C$29),IF(入力!$C$30=3,ROUND('ユーザー別小売(卸)価格試算(税抜)'!R1074*(1+入力!$C$31/100),-入力!$C$29)))),'ユーザー別小売(卸)価格試算(税抜)'!R1074))</f>
        <v>11990</v>
      </c>
      <c r="S1074" s="834" t="str">
        <f>IF('ユーザー別小売(卸)価格試算(税抜)'!S1074="","",IF(ISNUMBER('ユーザー別小売(卸)価格試算(税抜)'!S1074),IF(入力!$C$30=1,ROUNDDOWN('ユーザー別小売(卸)価格試算(税抜)'!S1074*(1+入力!$C$31/100),-入力!$C$29),IF(入力!$C$30=2,ROUNDUP('ユーザー別小売(卸)価格試算(税抜)'!S1074*(1+入力!$C$31/100),-入力!$C$29),IF(入力!$C$30=3,ROUND('ユーザー別小売(卸)価格試算(税抜)'!S1074*(1+入力!$C$31/100),-入力!$C$29)))),'ユーザー別小売(卸)価格試算(税抜)'!S1074))</f>
        <v/>
      </c>
      <c r="T1074" s="834" t="str">
        <f>IF('ユーザー別小売(卸)価格試算(税抜)'!T1074="","",IF(ISNUMBER('ユーザー別小売(卸)価格試算(税抜)'!T1074),IF(入力!$C$30=1,ROUNDDOWN('ユーザー別小売(卸)価格試算(税抜)'!T1074*(1+入力!$C$31/100),-入力!$C$29),IF(入力!$C$30=2,ROUNDUP('ユーザー別小売(卸)価格試算(税抜)'!T1074*(1+入力!$C$31/100),-入力!$C$29),IF(入力!$C$30=3,ROUND('ユーザー別小売(卸)価格試算(税抜)'!T1074*(1+入力!$C$31/100),-入力!$C$29)))),'ユーザー別小売(卸)価格試算(税抜)'!T1074))</f>
        <v/>
      </c>
      <c r="U1074" s="835" t="str">
        <f>IF('ユーザー別小売(卸)価格試算(税抜)'!U1074="","",IF(ISNUMBER('ユーザー別小売(卸)価格試算(税抜)'!U1074),IF(入力!$C$30=1,ROUNDDOWN('ユーザー別小売(卸)価格試算(税抜)'!U1074*(1+入力!$C$31/100),-入力!$C$29),IF(入力!$C$30=2,ROUNDUP('ユーザー別小売(卸)価格試算(税抜)'!U1074*(1+入力!$C$31/100),-入力!$C$29),IF(入力!$C$30=3,ROUND('ユーザー別小売(卸)価格試算(税抜)'!U1074*(1+入力!$C$31/100),-入力!$C$29)))),'ユーザー別小売(卸)価格試算(税抜)'!U1074))</f>
        <v/>
      </c>
      <c r="V1074" s="83"/>
      <c r="X1074" s="4"/>
    </row>
    <row r="1075" spans="2:27" ht="23.1" customHeight="1">
      <c r="B1075" s="746"/>
      <c r="C1075" s="747"/>
      <c r="D1075" s="747"/>
      <c r="E1075" s="747"/>
      <c r="F1075" s="747"/>
      <c r="G1075" s="748"/>
      <c r="H1075" s="766" t="s">
        <v>539</v>
      </c>
      <c r="I1075" s="767"/>
      <c r="J1075" s="767"/>
      <c r="K1075" s="767"/>
      <c r="L1075" s="768"/>
      <c r="M1075" s="806"/>
      <c r="N1075" s="807"/>
      <c r="O1075" s="807"/>
      <c r="P1075" s="807"/>
      <c r="Q1075" s="808"/>
      <c r="R1075" s="827">
        <f>IF('ユーザー別小売(卸)価格試算(税抜)'!R1075="","",IF(ISNUMBER('ユーザー別小売(卸)価格試算(税抜)'!R1075),IF(入力!$C$30=1,ROUNDDOWN('ユーザー別小売(卸)価格試算(税抜)'!R1075*(1+入力!$C$31/100),-入力!$C$29),IF(入力!$C$30=2,ROUNDUP('ユーザー別小売(卸)価格試算(税抜)'!R1075*(1+入力!$C$31/100),-入力!$C$29),IF(入力!$C$30=3,ROUND('ユーザー別小売(卸)価格試算(税抜)'!R1075*(1+入力!$C$31/100),-入力!$C$29)))),'ユーザー別小売(卸)価格試算(税抜)'!R1075))</f>
        <v>11440</v>
      </c>
      <c r="S1075" s="828" t="str">
        <f>IF('ユーザー別小売(卸)価格試算(税抜)'!S1075="","",IF(ISNUMBER('ユーザー別小売(卸)価格試算(税抜)'!S1075),IF(入力!$C$30=1,ROUNDDOWN('ユーザー別小売(卸)価格試算(税抜)'!S1075*(1+入力!$C$31/100),-入力!$C$29),IF(入力!$C$30=2,ROUNDUP('ユーザー別小売(卸)価格試算(税抜)'!S1075*(1+入力!$C$31/100),-入力!$C$29),IF(入力!$C$30=3,ROUND('ユーザー別小売(卸)価格試算(税抜)'!S1075*(1+入力!$C$31/100),-入力!$C$29)))),'ユーザー別小売(卸)価格試算(税抜)'!S1075))</f>
        <v/>
      </c>
      <c r="T1075" s="828" t="str">
        <f>IF('ユーザー別小売(卸)価格試算(税抜)'!T1075="","",IF(ISNUMBER('ユーザー別小売(卸)価格試算(税抜)'!T1075),IF(入力!$C$30=1,ROUNDDOWN('ユーザー別小売(卸)価格試算(税抜)'!T1075*(1+入力!$C$31/100),-入力!$C$29),IF(入力!$C$30=2,ROUNDUP('ユーザー別小売(卸)価格試算(税抜)'!T1075*(1+入力!$C$31/100),-入力!$C$29),IF(入力!$C$30=3,ROUND('ユーザー別小売(卸)価格試算(税抜)'!T1075*(1+入力!$C$31/100),-入力!$C$29)))),'ユーザー別小売(卸)価格試算(税抜)'!T1075))</f>
        <v/>
      </c>
      <c r="U1075" s="829" t="str">
        <f>IF('ユーザー別小売(卸)価格試算(税抜)'!U1075="","",IF(ISNUMBER('ユーザー別小売(卸)価格試算(税抜)'!U1075),IF(入力!$C$30=1,ROUNDDOWN('ユーザー別小売(卸)価格試算(税抜)'!U1075*(1+入力!$C$31/100),-入力!$C$29),IF(入力!$C$30=2,ROUNDUP('ユーザー別小売(卸)価格試算(税抜)'!U1075*(1+入力!$C$31/100),-入力!$C$29),IF(入力!$C$30=3,ROUND('ユーザー別小売(卸)価格試算(税抜)'!U1075*(1+入力!$C$31/100),-入力!$C$29)))),'ユーザー別小売(卸)価格試算(税抜)'!U1075))</f>
        <v/>
      </c>
      <c r="V1075" s="83"/>
      <c r="X1075" s="4"/>
    </row>
    <row r="1076" spans="2:27" ht="23.1" customHeight="1">
      <c r="B1076" s="746" t="s">
        <v>621</v>
      </c>
      <c r="C1076" s="747"/>
      <c r="D1076" s="747"/>
      <c r="E1076" s="747"/>
      <c r="F1076" s="747"/>
      <c r="G1076" s="748"/>
      <c r="H1076" s="746" t="s">
        <v>257</v>
      </c>
      <c r="I1076" s="747"/>
      <c r="J1076" s="747"/>
      <c r="K1076" s="747"/>
      <c r="L1076" s="748"/>
      <c r="M1076" s="746" t="s">
        <v>254</v>
      </c>
      <c r="N1076" s="747"/>
      <c r="O1076" s="747"/>
      <c r="P1076" s="747"/>
      <c r="Q1076" s="748"/>
      <c r="R1076" s="848">
        <f>IF('ユーザー別小売(卸)価格試算(税抜)'!R1076="","",IF(ISNUMBER('ユーザー別小売(卸)価格試算(税抜)'!R1076),IF(入力!$C$30=1,ROUNDDOWN('ユーザー別小売(卸)価格試算(税抜)'!R1076*(1+入力!$C$31/100),-入力!$C$29),IF(入力!$C$30=2,ROUNDUP('ユーザー別小売(卸)価格試算(税抜)'!R1076*(1+入力!$C$31/100),-入力!$C$29),IF(入力!$C$30=3,ROUND('ユーザー別小売(卸)価格試算(税抜)'!R1076*(1+入力!$C$31/100),-入力!$C$29)))),'ユーザー別小売(卸)価格試算(税抜)'!R1076))</f>
        <v>11990</v>
      </c>
      <c r="S1076" s="849" t="str">
        <f>IF('ユーザー別小売(卸)価格試算(税抜)'!S1076="","",IF(ISNUMBER('ユーザー別小売(卸)価格試算(税抜)'!S1076),IF(入力!$C$30=1,ROUNDDOWN('ユーザー別小売(卸)価格試算(税抜)'!S1076*(1+入力!$C$31/100),-入力!$C$29),IF(入力!$C$30=2,ROUNDUP('ユーザー別小売(卸)価格試算(税抜)'!S1076*(1+入力!$C$31/100),-入力!$C$29),IF(入力!$C$30=3,ROUND('ユーザー別小売(卸)価格試算(税抜)'!S1076*(1+入力!$C$31/100),-入力!$C$29)))),'ユーザー別小売(卸)価格試算(税抜)'!S1076))</f>
        <v/>
      </c>
      <c r="T1076" s="849" t="str">
        <f>IF('ユーザー別小売(卸)価格試算(税抜)'!T1076="","",IF(ISNUMBER('ユーザー別小売(卸)価格試算(税抜)'!T1076),IF(入力!$C$30=1,ROUNDDOWN('ユーザー別小売(卸)価格試算(税抜)'!T1076*(1+入力!$C$31/100),-入力!$C$29),IF(入力!$C$30=2,ROUNDUP('ユーザー別小売(卸)価格試算(税抜)'!T1076*(1+入力!$C$31/100),-入力!$C$29),IF(入力!$C$30=3,ROUND('ユーザー別小売(卸)価格試算(税抜)'!T1076*(1+入力!$C$31/100),-入力!$C$29)))),'ユーザー別小売(卸)価格試算(税抜)'!T1076))</f>
        <v/>
      </c>
      <c r="U1076" s="850" t="str">
        <f>IF('ユーザー別小売(卸)価格試算(税抜)'!U1076="","",IF(ISNUMBER('ユーザー別小売(卸)価格試算(税抜)'!U1076),IF(入力!$C$30=1,ROUNDDOWN('ユーザー別小売(卸)価格試算(税抜)'!U1076*(1+入力!$C$31/100),-入力!$C$29),IF(入力!$C$30=2,ROUNDUP('ユーザー別小売(卸)価格試算(税抜)'!U1076*(1+入力!$C$31/100),-入力!$C$29),IF(入力!$C$30=3,ROUND('ユーザー別小売(卸)価格試算(税抜)'!U1076*(1+入力!$C$31/100),-入力!$C$29)))),'ユーザー別小売(卸)価格試算(税抜)'!U1076))</f>
        <v/>
      </c>
      <c r="V1076" s="83"/>
      <c r="X1076" s="4"/>
    </row>
    <row r="1077" spans="2:27" ht="23.1" customHeight="1">
      <c r="B1077" s="746" t="s">
        <v>622</v>
      </c>
      <c r="C1077" s="747"/>
      <c r="D1077" s="747"/>
      <c r="E1077" s="747"/>
      <c r="F1077" s="747"/>
      <c r="G1077" s="748"/>
      <c r="H1077" s="746" t="s">
        <v>257</v>
      </c>
      <c r="I1077" s="747"/>
      <c r="J1077" s="747"/>
      <c r="K1077" s="747"/>
      <c r="L1077" s="748"/>
      <c r="M1077" s="746" t="s">
        <v>254</v>
      </c>
      <c r="N1077" s="747"/>
      <c r="O1077" s="747"/>
      <c r="P1077" s="747"/>
      <c r="Q1077" s="748"/>
      <c r="R1077" s="848">
        <f>IF('ユーザー別小売(卸)価格試算(税抜)'!R1077="","",IF(ISNUMBER('ユーザー別小売(卸)価格試算(税抜)'!R1077),IF(入力!$C$30=1,ROUNDDOWN('ユーザー別小売(卸)価格試算(税抜)'!R1077*(1+入力!$C$31/100),-入力!$C$29),IF(入力!$C$30=2,ROUNDUP('ユーザー別小売(卸)価格試算(税抜)'!R1077*(1+入力!$C$31/100),-入力!$C$29),IF(入力!$C$30=3,ROUND('ユーザー別小売(卸)価格試算(税抜)'!R1077*(1+入力!$C$31/100),-入力!$C$29)))),'ユーザー別小売(卸)価格試算(税抜)'!R1077))</f>
        <v>11990</v>
      </c>
      <c r="S1077" s="849" t="str">
        <f>IF('ユーザー別小売(卸)価格試算(税抜)'!S1077="","",IF(ISNUMBER('ユーザー別小売(卸)価格試算(税抜)'!S1077),IF(入力!$C$30=1,ROUNDDOWN('ユーザー別小売(卸)価格試算(税抜)'!S1077*(1+入力!$C$31/100),-入力!$C$29),IF(入力!$C$30=2,ROUNDUP('ユーザー別小売(卸)価格試算(税抜)'!S1077*(1+入力!$C$31/100),-入力!$C$29),IF(入力!$C$30=3,ROUND('ユーザー別小売(卸)価格試算(税抜)'!S1077*(1+入力!$C$31/100),-入力!$C$29)))),'ユーザー別小売(卸)価格試算(税抜)'!S1077))</f>
        <v/>
      </c>
      <c r="T1077" s="849" t="str">
        <f>IF('ユーザー別小売(卸)価格試算(税抜)'!T1077="","",IF(ISNUMBER('ユーザー別小売(卸)価格試算(税抜)'!T1077),IF(入力!$C$30=1,ROUNDDOWN('ユーザー別小売(卸)価格試算(税抜)'!T1077*(1+入力!$C$31/100),-入力!$C$29),IF(入力!$C$30=2,ROUNDUP('ユーザー別小売(卸)価格試算(税抜)'!T1077*(1+入力!$C$31/100),-入力!$C$29),IF(入力!$C$30=3,ROUND('ユーザー別小売(卸)価格試算(税抜)'!T1077*(1+入力!$C$31/100),-入力!$C$29)))),'ユーザー別小売(卸)価格試算(税抜)'!T1077))</f>
        <v/>
      </c>
      <c r="U1077" s="850" t="str">
        <f>IF('ユーザー別小売(卸)価格試算(税抜)'!U1077="","",IF(ISNUMBER('ユーザー別小売(卸)価格試算(税抜)'!U1077),IF(入力!$C$30=1,ROUNDDOWN('ユーザー別小売(卸)価格試算(税抜)'!U1077*(1+入力!$C$31/100),-入力!$C$29),IF(入力!$C$30=2,ROUNDUP('ユーザー別小売(卸)価格試算(税抜)'!U1077*(1+入力!$C$31/100),-入力!$C$29),IF(入力!$C$30=3,ROUND('ユーザー別小売(卸)価格試算(税抜)'!U1077*(1+入力!$C$31/100),-入力!$C$29)))),'ユーザー別小売(卸)価格試算(税抜)'!U1077))</f>
        <v/>
      </c>
      <c r="V1077" s="83"/>
      <c r="X1077" s="4"/>
    </row>
    <row r="1078" spans="2:27" ht="23.1" customHeight="1">
      <c r="B1078" s="746" t="s">
        <v>623</v>
      </c>
      <c r="C1078" s="747"/>
      <c r="D1078" s="747"/>
      <c r="E1078" s="747"/>
      <c r="F1078" s="747"/>
      <c r="G1078" s="748"/>
      <c r="H1078" s="810" t="s">
        <v>541</v>
      </c>
      <c r="I1078" s="811"/>
      <c r="J1078" s="811"/>
      <c r="K1078" s="811"/>
      <c r="L1078" s="812"/>
      <c r="M1078" s="842" t="s">
        <v>254</v>
      </c>
      <c r="N1078" s="843"/>
      <c r="O1078" s="843"/>
      <c r="P1078" s="843"/>
      <c r="Q1078" s="844"/>
      <c r="R1078" s="833">
        <f>IF('ユーザー別小売(卸)価格試算(税抜)'!R1078="","",IF(ISNUMBER('ユーザー別小売(卸)価格試算(税抜)'!R1078),IF(入力!$C$30=1,ROUNDDOWN('ユーザー別小売(卸)価格試算(税抜)'!R1078*(1+入力!$C$31/100),-入力!$C$29),IF(入力!$C$30=2,ROUNDUP('ユーザー別小売(卸)価格試算(税抜)'!R1078*(1+入力!$C$31/100),-入力!$C$29),IF(入力!$C$30=3,ROUND('ユーザー別小売(卸)価格試算(税抜)'!R1078*(1+入力!$C$31/100),-入力!$C$29)))),'ユーザー別小売(卸)価格試算(税抜)'!R1078))</f>
        <v>22220</v>
      </c>
      <c r="S1078" s="834" t="str">
        <f>IF('ユーザー別小売(卸)価格試算(税抜)'!S1078="","",IF(ISNUMBER('ユーザー別小売(卸)価格試算(税抜)'!S1078),IF(入力!$C$30=1,ROUNDDOWN('ユーザー別小売(卸)価格試算(税抜)'!S1078*(1+入力!$C$31/100),-入力!$C$29),IF(入力!$C$30=2,ROUNDUP('ユーザー別小売(卸)価格試算(税抜)'!S1078*(1+入力!$C$31/100),-入力!$C$29),IF(入力!$C$30=3,ROUND('ユーザー別小売(卸)価格試算(税抜)'!S1078*(1+入力!$C$31/100),-入力!$C$29)))),'ユーザー別小売(卸)価格試算(税抜)'!S1078))</f>
        <v/>
      </c>
      <c r="T1078" s="834" t="str">
        <f>IF('ユーザー別小売(卸)価格試算(税抜)'!T1078="","",IF(ISNUMBER('ユーザー別小売(卸)価格試算(税抜)'!T1078),IF(入力!$C$30=1,ROUNDDOWN('ユーザー別小売(卸)価格試算(税抜)'!T1078*(1+入力!$C$31/100),-入力!$C$29),IF(入力!$C$30=2,ROUNDUP('ユーザー別小売(卸)価格試算(税抜)'!T1078*(1+入力!$C$31/100),-入力!$C$29),IF(入力!$C$30=3,ROUND('ユーザー別小売(卸)価格試算(税抜)'!T1078*(1+入力!$C$31/100),-入力!$C$29)))),'ユーザー別小売(卸)価格試算(税抜)'!T1078))</f>
        <v/>
      </c>
      <c r="U1078" s="835" t="str">
        <f>IF('ユーザー別小売(卸)価格試算(税抜)'!U1078="","",IF(ISNUMBER('ユーザー別小売(卸)価格試算(税抜)'!U1078),IF(入力!$C$30=1,ROUNDDOWN('ユーザー別小売(卸)価格試算(税抜)'!U1078*(1+入力!$C$31/100),-入力!$C$29),IF(入力!$C$30=2,ROUNDUP('ユーザー別小売(卸)価格試算(税抜)'!U1078*(1+入力!$C$31/100),-入力!$C$29),IF(入力!$C$30=3,ROUND('ユーザー別小売(卸)価格試算(税抜)'!U1078*(1+入力!$C$31/100),-入力!$C$29)))),'ユーザー別小売(卸)価格試算(税抜)'!U1078))</f>
        <v/>
      </c>
      <c r="V1078" s="83"/>
      <c r="X1078" s="4"/>
    </row>
    <row r="1079" spans="2:27" ht="23.1" customHeight="1">
      <c r="B1079" s="746"/>
      <c r="C1079" s="747"/>
      <c r="D1079" s="747"/>
      <c r="E1079" s="747"/>
      <c r="F1079" s="747"/>
      <c r="G1079" s="748"/>
      <c r="H1079" s="766" t="s">
        <v>606</v>
      </c>
      <c r="I1079" s="767"/>
      <c r="J1079" s="767"/>
      <c r="K1079" s="767"/>
      <c r="L1079" s="768"/>
      <c r="M1079" s="806"/>
      <c r="N1079" s="807"/>
      <c r="O1079" s="807"/>
      <c r="P1079" s="807"/>
      <c r="Q1079" s="808"/>
      <c r="R1079" s="827">
        <f>IF('ユーザー別小売(卸)価格試算(税抜)'!R1079="","",IF(ISNUMBER('ユーザー別小売(卸)価格試算(税抜)'!R1079),IF(入力!$C$30=1,ROUNDDOWN('ユーザー別小売(卸)価格試算(税抜)'!R1079*(1+入力!$C$31/100),-入力!$C$29),IF(入力!$C$30=2,ROUNDUP('ユーザー別小売(卸)価格試算(税抜)'!R1079*(1+入力!$C$31/100),-入力!$C$29),IF(入力!$C$30=3,ROUND('ユーザー別小売(卸)価格試算(税抜)'!R1079*(1+入力!$C$31/100),-入力!$C$29)))),'ユーザー別小売(卸)価格試算(税抜)'!R1079))</f>
        <v>28050</v>
      </c>
      <c r="S1079" s="828" t="str">
        <f>IF('ユーザー別小売(卸)価格試算(税抜)'!S1079="","",IF(ISNUMBER('ユーザー別小売(卸)価格試算(税抜)'!S1079),IF(入力!$C$30=1,ROUNDDOWN('ユーザー別小売(卸)価格試算(税抜)'!S1079*(1+入力!$C$31/100),-入力!$C$29),IF(入力!$C$30=2,ROUNDUP('ユーザー別小売(卸)価格試算(税抜)'!S1079*(1+入力!$C$31/100),-入力!$C$29),IF(入力!$C$30=3,ROUND('ユーザー別小売(卸)価格試算(税抜)'!S1079*(1+入力!$C$31/100),-入力!$C$29)))),'ユーザー別小売(卸)価格試算(税抜)'!S1079))</f>
        <v/>
      </c>
      <c r="T1079" s="828" t="str">
        <f>IF('ユーザー別小売(卸)価格試算(税抜)'!T1079="","",IF(ISNUMBER('ユーザー別小売(卸)価格試算(税抜)'!T1079),IF(入力!$C$30=1,ROUNDDOWN('ユーザー別小売(卸)価格試算(税抜)'!T1079*(1+入力!$C$31/100),-入力!$C$29),IF(入力!$C$30=2,ROUNDUP('ユーザー別小売(卸)価格試算(税抜)'!T1079*(1+入力!$C$31/100),-入力!$C$29),IF(入力!$C$30=3,ROUND('ユーザー別小売(卸)価格試算(税抜)'!T1079*(1+入力!$C$31/100),-入力!$C$29)))),'ユーザー別小売(卸)価格試算(税抜)'!T1079))</f>
        <v/>
      </c>
      <c r="U1079" s="829" t="str">
        <f>IF('ユーザー別小売(卸)価格試算(税抜)'!U1079="","",IF(ISNUMBER('ユーザー別小売(卸)価格試算(税抜)'!U1079),IF(入力!$C$30=1,ROUNDDOWN('ユーザー別小売(卸)価格試算(税抜)'!U1079*(1+入力!$C$31/100),-入力!$C$29),IF(入力!$C$30=2,ROUNDUP('ユーザー別小売(卸)価格試算(税抜)'!U1079*(1+入力!$C$31/100),-入力!$C$29),IF(入力!$C$30=3,ROUND('ユーザー別小売(卸)価格試算(税抜)'!U1079*(1+入力!$C$31/100),-入力!$C$29)))),'ユーザー別小売(卸)価格試算(税抜)'!U1079))</f>
        <v/>
      </c>
      <c r="V1079" s="83"/>
      <c r="X1079" s="4"/>
    </row>
    <row r="1080" spans="2:27" ht="23.1" customHeight="1">
      <c r="B1080" s="746" t="s">
        <v>624</v>
      </c>
      <c r="C1080" s="747"/>
      <c r="D1080" s="747"/>
      <c r="E1080" s="747"/>
      <c r="F1080" s="747"/>
      <c r="G1080" s="748"/>
      <c r="H1080" s="746" t="s">
        <v>256</v>
      </c>
      <c r="I1080" s="747"/>
      <c r="J1080" s="747"/>
      <c r="K1080" s="747"/>
      <c r="L1080" s="748"/>
      <c r="M1080" s="746" t="s">
        <v>254</v>
      </c>
      <c r="N1080" s="747"/>
      <c r="O1080" s="747"/>
      <c r="P1080" s="747"/>
      <c r="Q1080" s="748"/>
      <c r="R1080" s="848">
        <f>IF('ユーザー別小売(卸)価格試算(税抜)'!R1080="","",IF(ISNUMBER('ユーザー別小売(卸)価格試算(税抜)'!R1080),IF(入力!$C$30=1,ROUNDDOWN('ユーザー別小売(卸)価格試算(税抜)'!R1080*(1+入力!$C$31/100),-入力!$C$29),IF(入力!$C$30=2,ROUNDUP('ユーザー別小売(卸)価格試算(税抜)'!R1080*(1+入力!$C$31/100),-入力!$C$29),IF(入力!$C$30=3,ROUND('ユーザー別小売(卸)価格試算(税抜)'!R1080*(1+入力!$C$31/100),-入力!$C$29)))),'ユーザー別小売(卸)価格試算(税抜)'!R1080))</f>
        <v>16830</v>
      </c>
      <c r="S1080" s="849" t="str">
        <f>IF('ユーザー別小売(卸)価格試算(税抜)'!S1080="","",IF(ISNUMBER('ユーザー別小売(卸)価格試算(税抜)'!S1080),IF(入力!$C$30=1,ROUNDDOWN('ユーザー別小売(卸)価格試算(税抜)'!S1080*(1+入力!$C$31/100),-入力!$C$29),IF(入力!$C$30=2,ROUNDUP('ユーザー別小売(卸)価格試算(税抜)'!S1080*(1+入力!$C$31/100),-入力!$C$29),IF(入力!$C$30=3,ROUND('ユーザー別小売(卸)価格試算(税抜)'!S1080*(1+入力!$C$31/100),-入力!$C$29)))),'ユーザー別小売(卸)価格試算(税抜)'!S1080))</f>
        <v/>
      </c>
      <c r="T1080" s="849" t="str">
        <f>IF('ユーザー別小売(卸)価格試算(税抜)'!T1080="","",IF(ISNUMBER('ユーザー別小売(卸)価格試算(税抜)'!T1080),IF(入力!$C$30=1,ROUNDDOWN('ユーザー別小売(卸)価格試算(税抜)'!T1080*(1+入力!$C$31/100),-入力!$C$29),IF(入力!$C$30=2,ROUNDUP('ユーザー別小売(卸)価格試算(税抜)'!T1080*(1+入力!$C$31/100),-入力!$C$29),IF(入力!$C$30=3,ROUND('ユーザー別小売(卸)価格試算(税抜)'!T1080*(1+入力!$C$31/100),-入力!$C$29)))),'ユーザー別小売(卸)価格試算(税抜)'!T1080))</f>
        <v/>
      </c>
      <c r="U1080" s="850" t="str">
        <f>IF('ユーザー別小売(卸)価格試算(税抜)'!U1080="","",IF(ISNUMBER('ユーザー別小売(卸)価格試算(税抜)'!U1080),IF(入力!$C$30=1,ROUNDDOWN('ユーザー別小売(卸)価格試算(税抜)'!U1080*(1+入力!$C$31/100),-入力!$C$29),IF(入力!$C$30=2,ROUNDUP('ユーザー別小売(卸)価格試算(税抜)'!U1080*(1+入力!$C$31/100),-入力!$C$29),IF(入力!$C$30=3,ROUND('ユーザー別小売(卸)価格試算(税抜)'!U1080*(1+入力!$C$31/100),-入力!$C$29)))),'ユーザー別小売(卸)価格試算(税抜)'!U1080))</f>
        <v/>
      </c>
      <c r="V1080" s="83"/>
      <c r="X1080" s="4"/>
    </row>
    <row r="1081" spans="2:27" ht="23.1" customHeight="1">
      <c r="B1081" s="746" t="s">
        <v>625</v>
      </c>
      <c r="C1081" s="747"/>
      <c r="D1081" s="747"/>
      <c r="E1081" s="747"/>
      <c r="F1081" s="747"/>
      <c r="G1081" s="748"/>
      <c r="H1081" s="810" t="s">
        <v>262</v>
      </c>
      <c r="I1081" s="811"/>
      <c r="J1081" s="811"/>
      <c r="K1081" s="811"/>
      <c r="L1081" s="812"/>
      <c r="M1081" s="842" t="s">
        <v>254</v>
      </c>
      <c r="N1081" s="843"/>
      <c r="O1081" s="843"/>
      <c r="P1081" s="843"/>
      <c r="Q1081" s="844"/>
      <c r="R1081" s="833">
        <f>IF('ユーザー別小売(卸)価格試算(税抜)'!R1081="","",IF(ISNUMBER('ユーザー別小売(卸)価格試算(税抜)'!R1081),IF(入力!$C$30=1,ROUNDDOWN('ユーザー別小売(卸)価格試算(税抜)'!R1081*(1+入力!$C$31/100),-入力!$C$29),IF(入力!$C$30=2,ROUNDUP('ユーザー別小売(卸)価格試算(税抜)'!R1081*(1+入力!$C$31/100),-入力!$C$29),IF(入力!$C$30=3,ROUND('ユーザー別小売(卸)価格試算(税抜)'!R1081*(1+入力!$C$31/100),-入力!$C$29)))),'ユーザー別小売(卸)価格試算(税抜)'!R1081))</f>
        <v>21340</v>
      </c>
      <c r="S1081" s="834" t="str">
        <f>IF('ユーザー別小売(卸)価格試算(税抜)'!S1081="","",IF(ISNUMBER('ユーザー別小売(卸)価格試算(税抜)'!S1081),IF(入力!$C$30=1,ROUNDDOWN('ユーザー別小売(卸)価格試算(税抜)'!S1081*(1+入力!$C$31/100),-入力!$C$29),IF(入力!$C$30=2,ROUNDUP('ユーザー別小売(卸)価格試算(税抜)'!S1081*(1+入力!$C$31/100),-入力!$C$29),IF(入力!$C$30=3,ROUND('ユーザー別小売(卸)価格試算(税抜)'!S1081*(1+入力!$C$31/100),-入力!$C$29)))),'ユーザー別小売(卸)価格試算(税抜)'!S1081))</f>
        <v/>
      </c>
      <c r="T1081" s="834" t="str">
        <f>IF('ユーザー別小売(卸)価格試算(税抜)'!T1081="","",IF(ISNUMBER('ユーザー別小売(卸)価格試算(税抜)'!T1081),IF(入力!$C$30=1,ROUNDDOWN('ユーザー別小売(卸)価格試算(税抜)'!T1081*(1+入力!$C$31/100),-入力!$C$29),IF(入力!$C$30=2,ROUNDUP('ユーザー別小売(卸)価格試算(税抜)'!T1081*(1+入力!$C$31/100),-入力!$C$29),IF(入力!$C$30=3,ROUND('ユーザー別小売(卸)価格試算(税抜)'!T1081*(1+入力!$C$31/100),-入力!$C$29)))),'ユーザー別小売(卸)価格試算(税抜)'!T1081))</f>
        <v/>
      </c>
      <c r="U1081" s="835" t="str">
        <f>IF('ユーザー別小売(卸)価格試算(税抜)'!U1081="","",IF(ISNUMBER('ユーザー別小売(卸)価格試算(税抜)'!U1081),IF(入力!$C$30=1,ROUNDDOWN('ユーザー別小売(卸)価格試算(税抜)'!U1081*(1+入力!$C$31/100),-入力!$C$29),IF(入力!$C$30=2,ROUNDUP('ユーザー別小売(卸)価格試算(税抜)'!U1081*(1+入力!$C$31/100),-入力!$C$29),IF(入力!$C$30=3,ROUND('ユーザー別小売(卸)価格試算(税抜)'!U1081*(1+入力!$C$31/100),-入力!$C$29)))),'ユーザー別小売(卸)価格試算(税抜)'!U1081))</f>
        <v/>
      </c>
      <c r="V1081" s="83"/>
      <c r="X1081" s="4"/>
    </row>
    <row r="1082" spans="2:27" ht="23.1" customHeight="1" thickBot="1">
      <c r="B1082" s="746"/>
      <c r="C1082" s="747"/>
      <c r="D1082" s="747"/>
      <c r="E1082" s="747"/>
      <c r="F1082" s="747"/>
      <c r="G1082" s="748"/>
      <c r="H1082" s="766" t="s">
        <v>260</v>
      </c>
      <c r="I1082" s="767"/>
      <c r="J1082" s="767"/>
      <c r="K1082" s="767"/>
      <c r="L1082" s="768"/>
      <c r="M1082" s="806"/>
      <c r="N1082" s="807"/>
      <c r="O1082" s="807"/>
      <c r="P1082" s="807"/>
      <c r="Q1082" s="808"/>
      <c r="R1082" s="827">
        <f>IF('ユーザー別小売(卸)価格試算(税抜)'!R1082="","",IF(ISNUMBER('ユーザー別小売(卸)価格試算(税抜)'!R1082),IF(入力!$C$30=1,ROUNDDOWN('ユーザー別小売(卸)価格試算(税抜)'!R1082*(1+入力!$C$31/100),-入力!$C$29),IF(入力!$C$30=2,ROUNDUP('ユーザー別小売(卸)価格試算(税抜)'!R1082*(1+入力!$C$31/100),-入力!$C$29),IF(入力!$C$30=3,ROUND('ユーザー別小売(卸)価格試算(税抜)'!R1082*(1+入力!$C$31/100),-入力!$C$29)))),'ユーザー別小売(卸)価格試算(税抜)'!R1082))</f>
        <v>13310</v>
      </c>
      <c r="S1082" s="828" t="str">
        <f>IF('ユーザー別小売(卸)価格試算(税抜)'!S1082="","",IF(ISNUMBER('ユーザー別小売(卸)価格試算(税抜)'!S1082),IF(入力!$C$30=1,ROUNDDOWN('ユーザー別小売(卸)価格試算(税抜)'!S1082*(1+入力!$C$31/100),-入力!$C$29),IF(入力!$C$30=2,ROUNDUP('ユーザー別小売(卸)価格試算(税抜)'!S1082*(1+入力!$C$31/100),-入力!$C$29),IF(入力!$C$30=3,ROUND('ユーザー別小売(卸)価格試算(税抜)'!S1082*(1+入力!$C$31/100),-入力!$C$29)))),'ユーザー別小売(卸)価格試算(税抜)'!S1082))</f>
        <v/>
      </c>
      <c r="T1082" s="828" t="str">
        <f>IF('ユーザー別小売(卸)価格試算(税抜)'!T1082="","",IF(ISNUMBER('ユーザー別小売(卸)価格試算(税抜)'!T1082),IF(入力!$C$30=1,ROUNDDOWN('ユーザー別小売(卸)価格試算(税抜)'!T1082*(1+入力!$C$31/100),-入力!$C$29),IF(入力!$C$30=2,ROUNDUP('ユーザー別小売(卸)価格試算(税抜)'!T1082*(1+入力!$C$31/100),-入力!$C$29),IF(入力!$C$30=3,ROUND('ユーザー別小売(卸)価格試算(税抜)'!T1082*(1+入力!$C$31/100),-入力!$C$29)))),'ユーザー別小売(卸)価格試算(税抜)'!T1082))</f>
        <v/>
      </c>
      <c r="U1082" s="829" t="str">
        <f>IF('ユーザー別小売(卸)価格試算(税抜)'!U1082="","",IF(ISNUMBER('ユーザー別小売(卸)価格試算(税抜)'!U1082),IF(入力!$C$30=1,ROUNDDOWN('ユーザー別小売(卸)価格試算(税抜)'!U1082*(1+入力!$C$31/100),-入力!$C$29),IF(入力!$C$30=2,ROUNDUP('ユーザー別小売(卸)価格試算(税抜)'!U1082*(1+入力!$C$31/100),-入力!$C$29),IF(入力!$C$30=3,ROUND('ユーザー別小売(卸)価格試算(税抜)'!U1082*(1+入力!$C$31/100),-入力!$C$29)))),'ユーザー別小売(卸)価格試算(税抜)'!U1082))</f>
        <v/>
      </c>
      <c r="V1082" s="83"/>
      <c r="X1082" s="4"/>
    </row>
    <row r="1083" spans="2:27" ht="60" customHeight="1">
      <c r="B1083" s="545" t="s">
        <v>2146</v>
      </c>
      <c r="C1083" s="545"/>
      <c r="D1083" s="545"/>
      <c r="E1083" s="545"/>
      <c r="F1083" s="545"/>
      <c r="G1083" s="545"/>
      <c r="H1083" s="545"/>
      <c r="I1083" s="545"/>
      <c r="J1083" s="545"/>
      <c r="K1083" s="545"/>
      <c r="L1083" s="545"/>
      <c r="M1083" s="545"/>
      <c r="N1083" s="545"/>
      <c r="O1083" s="545"/>
      <c r="P1083" s="545"/>
      <c r="Q1083" s="545"/>
      <c r="R1083" s="545"/>
      <c r="S1083" s="545"/>
      <c r="T1083" s="545"/>
      <c r="U1083" s="545"/>
      <c r="V1083" s="122"/>
      <c r="W1083" s="122"/>
      <c r="X1083" s="82"/>
      <c r="Y1083" s="24"/>
    </row>
    <row r="1084" spans="2:27" ht="13.5" customHeight="1">
      <c r="C1084" s="24"/>
      <c r="D1084" s="24"/>
      <c r="E1084" s="24"/>
      <c r="F1084" s="82"/>
      <c r="G1084" s="24"/>
      <c r="H1084" s="82"/>
      <c r="I1084" s="24"/>
      <c r="J1084" s="82"/>
      <c r="K1084" s="24"/>
      <c r="L1084" s="82"/>
      <c r="M1084" s="24"/>
      <c r="N1084" s="82"/>
      <c r="O1084" s="24"/>
      <c r="P1084" s="82"/>
      <c r="Q1084" s="24"/>
      <c r="R1084" s="82"/>
      <c r="S1084" s="24"/>
      <c r="T1084" s="82"/>
      <c r="U1084" s="24"/>
      <c r="V1084" s="82"/>
      <c r="W1084" s="24"/>
      <c r="X1084" s="82"/>
      <c r="Y1084" s="24"/>
    </row>
    <row r="1085" spans="2:27" ht="14.25" customHeight="1" thickBot="1">
      <c r="B1085" s="39"/>
    </row>
    <row r="1086" spans="2:27" ht="25.5" customHeight="1" thickTop="1" thickBot="1">
      <c r="B1086" s="518" t="s">
        <v>580</v>
      </c>
      <c r="C1086" s="519"/>
      <c r="D1086" s="519"/>
      <c r="E1086" s="519"/>
      <c r="F1086" s="519"/>
      <c r="G1086" s="519"/>
      <c r="H1086" s="519"/>
      <c r="I1086" s="519"/>
      <c r="J1086" s="519"/>
      <c r="K1086" s="519"/>
      <c r="L1086" s="519"/>
      <c r="M1086" s="519"/>
      <c r="N1086" s="519"/>
      <c r="O1086" s="519"/>
      <c r="P1086" s="519"/>
      <c r="Q1086" s="519"/>
      <c r="R1086" s="519"/>
      <c r="S1086" s="519"/>
      <c r="T1086" s="519"/>
      <c r="U1086" s="519"/>
      <c r="V1086" s="519"/>
      <c r="W1086" s="519"/>
      <c r="X1086" s="519"/>
      <c r="Y1086" s="519"/>
      <c r="Z1086" s="519"/>
      <c r="AA1086" s="520"/>
    </row>
    <row r="1087" spans="2:27" ht="14.25" customHeight="1" thickTop="1">
      <c r="B1087" s="24"/>
      <c r="C1087" s="24"/>
      <c r="D1087" s="24"/>
      <c r="E1087" s="24"/>
      <c r="F1087" s="82"/>
      <c r="G1087" s="24"/>
      <c r="H1087" s="82"/>
      <c r="I1087" s="24"/>
      <c r="J1087" s="82"/>
      <c r="K1087" s="24"/>
      <c r="L1087" s="82"/>
      <c r="M1087" s="24"/>
      <c r="N1087" s="82"/>
      <c r="O1087" s="24"/>
      <c r="P1087" s="82"/>
      <c r="Q1087" s="24"/>
      <c r="R1087" s="82"/>
      <c r="S1087" s="24"/>
      <c r="T1087" s="82"/>
      <c r="U1087" s="24"/>
      <c r="V1087" s="82"/>
      <c r="W1087" s="24"/>
      <c r="X1087" s="82"/>
      <c r="Y1087" s="24"/>
    </row>
    <row r="1088" spans="2:27" s="239" customFormat="1" ht="20.100000000000001" customHeight="1" thickBot="1">
      <c r="B1088" s="241" t="s">
        <v>662</v>
      </c>
      <c r="C1088" s="24"/>
      <c r="D1088" s="24"/>
      <c r="E1088" s="24"/>
      <c r="F1088" s="82"/>
      <c r="G1088" s="24"/>
      <c r="H1088" s="82"/>
      <c r="I1088" s="24"/>
      <c r="J1088" s="82"/>
      <c r="K1088" s="24"/>
      <c r="L1088" s="82"/>
      <c r="M1088" s="24"/>
      <c r="N1088" s="82"/>
      <c r="O1088" s="24"/>
      <c r="P1088" s="82"/>
      <c r="Q1088" s="24"/>
      <c r="R1088" s="82"/>
      <c r="S1088" s="24"/>
      <c r="T1088" s="82"/>
      <c r="U1088" s="24"/>
      <c r="V1088" s="82"/>
      <c r="W1088" s="24"/>
      <c r="X1088" s="82"/>
      <c r="Y1088" s="24"/>
    </row>
    <row r="1089" spans="2:25" ht="20.100000000000001" customHeight="1" thickBot="1">
      <c r="B1089" s="531" t="s">
        <v>536</v>
      </c>
      <c r="C1089" s="532"/>
      <c r="D1089" s="532"/>
      <c r="E1089" s="532"/>
      <c r="F1089" s="532"/>
      <c r="G1089" s="532"/>
      <c r="H1089" s="532"/>
      <c r="I1089" s="532"/>
      <c r="J1089" s="532"/>
      <c r="K1089" s="532"/>
      <c r="L1089" s="532"/>
      <c r="M1089" s="532"/>
      <c r="N1089" s="532"/>
      <c r="O1089" s="532"/>
      <c r="P1089" s="532"/>
      <c r="Q1089" s="532"/>
      <c r="R1089" s="532"/>
      <c r="S1089" s="532"/>
      <c r="T1089" s="532"/>
      <c r="U1089" s="533"/>
      <c r="V1089" s="10"/>
      <c r="X1089" s="4"/>
    </row>
    <row r="1090" spans="2:25" ht="30" customHeight="1" thickBot="1">
      <c r="B1090" s="622" t="s">
        <v>581</v>
      </c>
      <c r="C1090" s="623"/>
      <c r="D1090" s="623"/>
      <c r="E1090" s="623"/>
      <c r="F1090" s="623"/>
      <c r="G1090" s="624"/>
      <c r="H1090" s="710" t="s">
        <v>524</v>
      </c>
      <c r="I1090" s="710"/>
      <c r="J1090" s="710"/>
      <c r="K1090" s="710"/>
      <c r="L1090" s="710"/>
      <c r="M1090" s="710" t="s">
        <v>491</v>
      </c>
      <c r="N1090" s="710"/>
      <c r="O1090" s="710"/>
      <c r="P1090" s="710"/>
      <c r="Q1090" s="710"/>
      <c r="R1090" s="710"/>
      <c r="S1090" s="710"/>
      <c r="T1090" s="710"/>
      <c r="U1090" s="710"/>
      <c r="X1090" s="4"/>
    </row>
    <row r="1091" spans="2:25" ht="23.1" customHeight="1">
      <c r="B1091" s="821" t="s">
        <v>1369</v>
      </c>
      <c r="C1091" s="822"/>
      <c r="D1091" s="822"/>
      <c r="E1091" s="822"/>
      <c r="F1091" s="822"/>
      <c r="G1091" s="823"/>
      <c r="H1091" s="821" t="s">
        <v>1104</v>
      </c>
      <c r="I1091" s="822"/>
      <c r="J1091" s="822"/>
      <c r="K1091" s="822"/>
      <c r="L1091" s="823"/>
      <c r="M1091" s="821" t="s">
        <v>1105</v>
      </c>
      <c r="N1091" s="822"/>
      <c r="O1091" s="822"/>
      <c r="P1091" s="822"/>
      <c r="Q1091" s="823"/>
      <c r="R1091" s="851">
        <f>IF('ユーザー別小売(卸)価格試算(税抜)'!R1091="","",IF(ISNUMBER('ユーザー別小売(卸)価格試算(税抜)'!R1091),IF(入力!$E$30=1,ROUNDDOWN('ユーザー別小売(卸)価格試算(税抜)'!R1091*(1+入力!$E$31/100),-入力!$E$29),IF(入力!$E$30=2,ROUNDUP('ユーザー別小売(卸)価格試算(税抜)'!R1091*(1+入力!$E$31/100),-入力!$E$29),IF(入力!$E$30=3,ROUND('ユーザー別小売(卸)価格試算(税抜)'!R1091*(1+入力!$E$31/100),-入力!$E$29)))),'ユーザー別小売(卸)価格試算(税抜)'!R1091))</f>
        <v>40700</v>
      </c>
      <c r="S1091" s="852" t="str">
        <f>IF('ユーザー別小売(卸)価格試算(税抜)'!S1091="","",IF(ISNUMBER('ユーザー別小売(卸)価格試算(税抜)'!S1091),IF(入力!$E$30=1,ROUNDDOWN('ユーザー別小売(卸)価格試算(税抜)'!S1091*(1+入力!$E$31/100),-入力!$E$29),IF(入力!$E$30=2,ROUNDUP('ユーザー別小売(卸)価格試算(税抜)'!S1091*(1+入力!$E$31/100),-入力!$E$29),IF(入力!$E$30=3,ROUND('ユーザー別小売(卸)価格試算(税抜)'!S1091*(1+入力!$E$31/100),-入力!$E$29)))),'ユーザー別小売(卸)価格試算(税抜)'!S1091))</f>
        <v/>
      </c>
      <c r="T1091" s="852" t="str">
        <f>IF('ユーザー別小売(卸)価格試算(税抜)'!T1091="","",IF(ISNUMBER('ユーザー別小売(卸)価格試算(税抜)'!T1091),IF(入力!$E$30=1,ROUNDDOWN('ユーザー別小売(卸)価格試算(税抜)'!T1091*(1+入力!$E$31/100),-入力!$E$29),IF(入力!$E$30=2,ROUNDUP('ユーザー別小売(卸)価格試算(税抜)'!T1091*(1+入力!$E$31/100),-入力!$E$29),IF(入力!$E$30=3,ROUND('ユーザー別小売(卸)価格試算(税抜)'!T1091*(1+入力!$E$31/100),-入力!$E$29)))),'ユーザー別小売(卸)価格試算(税抜)'!T1091))</f>
        <v/>
      </c>
      <c r="U1091" s="853" t="str">
        <f>IF('ユーザー別小売(卸)価格試算(税抜)'!U1091="","",IF(ISNUMBER('ユーザー別小売(卸)価格試算(税抜)'!U1091),IF(入力!$E$30=1,ROUNDDOWN('ユーザー別小売(卸)価格試算(税抜)'!U1091*(1+入力!$E$31/100),-入力!$E$29),IF(入力!$E$30=2,ROUNDUP('ユーザー別小売(卸)価格試算(税抜)'!U1091*(1+入力!$E$31/100),-入力!$E$29),IF(入力!$E$30=3,ROUND('ユーザー別小売(卸)価格試算(税抜)'!U1091*(1+入力!$E$31/100),-入力!$E$29)))),'ユーザー別小売(卸)価格試算(税抜)'!U1091))</f>
        <v/>
      </c>
      <c r="V1091" s="83"/>
      <c r="X1091" s="4"/>
    </row>
    <row r="1092" spans="2:25" ht="23.1" customHeight="1">
      <c r="B1092" s="806" t="s">
        <v>687</v>
      </c>
      <c r="C1092" s="807"/>
      <c r="D1092" s="807"/>
      <c r="E1092" s="807"/>
      <c r="F1092" s="807"/>
      <c r="G1092" s="808"/>
      <c r="H1092" s="806" t="s">
        <v>686</v>
      </c>
      <c r="I1092" s="807"/>
      <c r="J1092" s="807"/>
      <c r="K1092" s="807"/>
      <c r="L1092" s="808"/>
      <c r="M1092" s="806" t="s">
        <v>685</v>
      </c>
      <c r="N1092" s="807"/>
      <c r="O1092" s="807"/>
      <c r="P1092" s="807"/>
      <c r="Q1092" s="808"/>
      <c r="R1092" s="845">
        <f>IF('ユーザー別小売(卸)価格試算(税抜)'!R1092="","",IF(ISNUMBER('ユーザー別小売(卸)価格試算(税抜)'!R1092),IF(入力!$E$30=1,ROUNDDOWN('ユーザー別小売(卸)価格試算(税抜)'!R1092*(1+入力!$E$31/100),-入力!$E$29),IF(入力!$E$30=2,ROUNDUP('ユーザー別小売(卸)価格試算(税抜)'!R1092*(1+入力!$E$31/100),-入力!$E$29),IF(入力!$E$30=3,ROUND('ユーザー別小売(卸)価格試算(税抜)'!R1092*(1+入力!$E$31/100),-入力!$E$29)))),'ユーザー別小売(卸)価格試算(税抜)'!R1092))</f>
        <v>41580</v>
      </c>
      <c r="S1092" s="846" t="str">
        <f>IF('ユーザー別小売(卸)価格試算(税抜)'!S1092="","",IF(ISNUMBER('ユーザー別小売(卸)価格試算(税抜)'!S1092),IF(入力!$E$30=1,ROUNDDOWN('ユーザー別小売(卸)価格試算(税抜)'!S1092*(1+入力!$E$31/100),-入力!$E$29),IF(入力!$E$30=2,ROUNDUP('ユーザー別小売(卸)価格試算(税抜)'!S1092*(1+入力!$E$31/100),-入力!$E$29),IF(入力!$E$30=3,ROUND('ユーザー別小売(卸)価格試算(税抜)'!S1092*(1+入力!$E$31/100),-入力!$E$29)))),'ユーザー別小売(卸)価格試算(税抜)'!S1092))</f>
        <v/>
      </c>
      <c r="T1092" s="846" t="str">
        <f>IF('ユーザー別小売(卸)価格試算(税抜)'!T1092="","",IF(ISNUMBER('ユーザー別小売(卸)価格試算(税抜)'!T1092),IF(入力!$E$30=1,ROUNDDOWN('ユーザー別小売(卸)価格試算(税抜)'!T1092*(1+入力!$E$31/100),-入力!$E$29),IF(入力!$E$30=2,ROUNDUP('ユーザー別小売(卸)価格試算(税抜)'!T1092*(1+入力!$E$31/100),-入力!$E$29),IF(入力!$E$30=3,ROUND('ユーザー別小売(卸)価格試算(税抜)'!T1092*(1+入力!$E$31/100),-入力!$E$29)))),'ユーザー別小売(卸)価格試算(税抜)'!T1092))</f>
        <v/>
      </c>
      <c r="U1092" s="847" t="str">
        <f>IF('ユーザー別小売(卸)価格試算(税抜)'!U1092="","",IF(ISNUMBER('ユーザー別小売(卸)価格試算(税抜)'!U1092),IF(入力!$E$30=1,ROUNDDOWN('ユーザー別小売(卸)価格試算(税抜)'!U1092*(1+入力!$E$31/100),-入力!$E$29),IF(入力!$E$30=2,ROUNDUP('ユーザー別小売(卸)価格試算(税抜)'!U1092*(1+入力!$E$31/100),-入力!$E$29),IF(入力!$E$30=3,ROUND('ユーザー別小売(卸)価格試算(税抜)'!U1092*(1+入力!$E$31/100),-入力!$E$29)))),'ユーザー別小売(卸)価格試算(税抜)'!U1092))</f>
        <v/>
      </c>
      <c r="V1092" s="83"/>
      <c r="X1092" s="4"/>
    </row>
    <row r="1093" spans="2:25" ht="23.1" customHeight="1">
      <c r="B1093" s="746" t="s">
        <v>1057</v>
      </c>
      <c r="C1093" s="747"/>
      <c r="D1093" s="747"/>
      <c r="E1093" s="747"/>
      <c r="F1093" s="747"/>
      <c r="G1093" s="748"/>
      <c r="H1093" s="806" t="s">
        <v>1058</v>
      </c>
      <c r="I1093" s="807"/>
      <c r="J1093" s="807"/>
      <c r="K1093" s="807"/>
      <c r="L1093" s="808"/>
      <c r="M1093" s="806" t="s">
        <v>899</v>
      </c>
      <c r="N1093" s="807"/>
      <c r="O1093" s="807"/>
      <c r="P1093" s="807"/>
      <c r="Q1093" s="808"/>
      <c r="R1093" s="845">
        <f>IF('ユーザー別小売(卸)価格試算(税抜)'!R1093="","",IF(ISNUMBER('ユーザー別小売(卸)価格試算(税抜)'!R1093),IF(入力!$C$30=1,ROUNDDOWN('ユーザー別小売(卸)価格試算(税抜)'!R1093*(1+入力!$C$31/100),-入力!$C$29),IF(入力!$C$30=2,ROUNDUP('ユーザー別小売(卸)価格試算(税抜)'!R1093*(1+入力!$C$31/100),-入力!$C$29),IF(入力!$C$30=3,ROUND('ユーザー別小売(卸)価格試算(税抜)'!R1093*(1+入力!$C$31/100),-入力!$C$29)))),'ユーザー別小売(卸)価格試算(税抜)'!R1093))</f>
        <v>38280</v>
      </c>
      <c r="S1093" s="846" t="str">
        <f>IF('ユーザー別小売(卸)価格試算(税抜)'!S1093="","",IF(ISNUMBER('ユーザー別小売(卸)価格試算(税抜)'!S1093),IF(入力!$C$30=1,ROUNDDOWN('ユーザー別小売(卸)価格試算(税抜)'!S1093*(1+入力!$C$31/100),-入力!$C$29),IF(入力!$C$30=2,ROUNDUP('ユーザー別小売(卸)価格試算(税抜)'!S1093*(1+入力!$C$31/100),-入力!$C$29),IF(入力!$C$30=3,ROUND('ユーザー別小売(卸)価格試算(税抜)'!S1093*(1+入力!$C$31/100),-入力!$C$29)))),'ユーザー別小売(卸)価格試算(税抜)'!S1093))</f>
        <v/>
      </c>
      <c r="T1093" s="846" t="str">
        <f>IF('ユーザー別小売(卸)価格試算(税抜)'!T1093="","",IF(ISNUMBER('ユーザー別小売(卸)価格試算(税抜)'!T1093),IF(入力!$C$30=1,ROUNDDOWN('ユーザー別小売(卸)価格試算(税抜)'!T1093*(1+入力!$C$31/100),-入力!$C$29),IF(入力!$C$30=2,ROUNDUP('ユーザー別小売(卸)価格試算(税抜)'!T1093*(1+入力!$C$31/100),-入力!$C$29),IF(入力!$C$30=3,ROUND('ユーザー別小売(卸)価格試算(税抜)'!T1093*(1+入力!$C$31/100),-入力!$C$29)))),'ユーザー別小売(卸)価格試算(税抜)'!T1093))</f>
        <v/>
      </c>
      <c r="U1093" s="847" t="str">
        <f>IF('ユーザー別小売(卸)価格試算(税抜)'!U1093="","",IF(ISNUMBER('ユーザー別小売(卸)価格試算(税抜)'!U1093),IF(入力!$C$30=1,ROUNDDOWN('ユーザー別小売(卸)価格試算(税抜)'!U1093*(1+入力!$C$31/100),-入力!$C$29),IF(入力!$C$30=2,ROUNDUP('ユーザー別小売(卸)価格試算(税抜)'!U1093*(1+入力!$C$31/100),-入力!$C$29),IF(入力!$C$30=3,ROUND('ユーザー別小売(卸)価格試算(税抜)'!U1093*(1+入力!$C$31/100),-入力!$C$29)))),'ユーザー別小売(卸)価格試算(税抜)'!U1093))</f>
        <v/>
      </c>
      <c r="V1093" s="83"/>
      <c r="X1093" s="4"/>
    </row>
    <row r="1094" spans="2:25" ht="23.1" customHeight="1">
      <c r="B1094" s="746" t="s">
        <v>1170</v>
      </c>
      <c r="C1094" s="747"/>
      <c r="D1094" s="747"/>
      <c r="E1094" s="747"/>
      <c r="F1094" s="747"/>
      <c r="G1094" s="748"/>
      <c r="H1094" s="810" t="s">
        <v>262</v>
      </c>
      <c r="I1094" s="811"/>
      <c r="J1094" s="811"/>
      <c r="K1094" s="811"/>
      <c r="L1094" s="812"/>
      <c r="M1094" s="842" t="s">
        <v>254</v>
      </c>
      <c r="N1094" s="843"/>
      <c r="O1094" s="843"/>
      <c r="P1094" s="843"/>
      <c r="Q1094" s="844"/>
      <c r="R1094" s="833">
        <f>IF('ユーザー別小売(卸)価格試算(税抜)'!R1094="","",IF(ISNUMBER('ユーザー別小売(卸)価格試算(税抜)'!R1094),IF(入力!$C$30=1,ROUNDDOWN('ユーザー別小売(卸)価格試算(税抜)'!R1094*(1+入力!$C$31/100),-入力!$C$29),IF(入力!$C$30=2,ROUNDUP('ユーザー別小売(卸)価格試算(税抜)'!R1094*(1+入力!$C$31/100),-入力!$C$29),IF(入力!$C$30=3,ROUND('ユーザー別小売(卸)価格試算(税抜)'!R1094*(1+入力!$C$31/100),-入力!$C$29)))),'ユーザー別小売(卸)価格試算(税抜)'!R1094))</f>
        <v>21340</v>
      </c>
      <c r="S1094" s="834" t="str">
        <f>IF('ユーザー別小売(卸)価格試算(税抜)'!S1094="","",IF(ISNUMBER('ユーザー別小売(卸)価格試算(税抜)'!S1094),IF(入力!$C$30=1,ROUNDDOWN('ユーザー別小売(卸)価格試算(税抜)'!S1094*(1+入力!$C$31/100),-入力!$C$29),IF(入力!$C$30=2,ROUNDUP('ユーザー別小売(卸)価格試算(税抜)'!S1094*(1+入力!$C$31/100),-入力!$C$29),IF(入力!$C$30=3,ROUND('ユーザー別小売(卸)価格試算(税抜)'!S1094*(1+入力!$C$31/100),-入力!$C$29)))),'ユーザー別小売(卸)価格試算(税抜)'!S1094))</f>
        <v/>
      </c>
      <c r="T1094" s="834" t="str">
        <f>IF('ユーザー別小売(卸)価格試算(税抜)'!T1094="","",IF(ISNUMBER('ユーザー別小売(卸)価格試算(税抜)'!T1094),IF(入力!$C$30=1,ROUNDDOWN('ユーザー別小売(卸)価格試算(税抜)'!T1094*(1+入力!$C$31/100),-入力!$C$29),IF(入力!$C$30=2,ROUNDUP('ユーザー別小売(卸)価格試算(税抜)'!T1094*(1+入力!$C$31/100),-入力!$C$29),IF(入力!$C$30=3,ROUND('ユーザー別小売(卸)価格試算(税抜)'!T1094*(1+入力!$C$31/100),-入力!$C$29)))),'ユーザー別小売(卸)価格試算(税抜)'!T1094))</f>
        <v/>
      </c>
      <c r="U1094" s="835" t="str">
        <f>IF('ユーザー別小売(卸)価格試算(税抜)'!U1094="","",IF(ISNUMBER('ユーザー別小売(卸)価格試算(税抜)'!U1094),IF(入力!$C$30=1,ROUNDDOWN('ユーザー別小売(卸)価格試算(税抜)'!U1094*(1+入力!$C$31/100),-入力!$C$29),IF(入力!$C$30=2,ROUNDUP('ユーザー別小売(卸)価格試算(税抜)'!U1094*(1+入力!$C$31/100),-入力!$C$29),IF(入力!$C$30=3,ROUND('ユーザー別小売(卸)価格試算(税抜)'!U1094*(1+入力!$C$31/100),-入力!$C$29)))),'ユーザー別小売(卸)価格試算(税抜)'!U1094))</f>
        <v/>
      </c>
      <c r="V1094" s="83"/>
      <c r="X1094" s="4"/>
    </row>
    <row r="1095" spans="2:25" ht="23.1" customHeight="1">
      <c r="B1095" s="746"/>
      <c r="C1095" s="747"/>
      <c r="D1095" s="747"/>
      <c r="E1095" s="747"/>
      <c r="F1095" s="747"/>
      <c r="G1095" s="748"/>
      <c r="H1095" s="766" t="s">
        <v>260</v>
      </c>
      <c r="I1095" s="767"/>
      <c r="J1095" s="767"/>
      <c r="K1095" s="767"/>
      <c r="L1095" s="768"/>
      <c r="M1095" s="806"/>
      <c r="N1095" s="807"/>
      <c r="O1095" s="807"/>
      <c r="P1095" s="807"/>
      <c r="Q1095" s="808"/>
      <c r="R1095" s="827">
        <f>IF('ユーザー別小売(卸)価格試算(税抜)'!R1095="","",IF(ISNUMBER('ユーザー別小売(卸)価格試算(税抜)'!R1095),IF(入力!$C$30=1,ROUNDDOWN('ユーザー別小売(卸)価格試算(税抜)'!R1095*(1+入力!$C$31/100),-入力!$C$29),IF(入力!$C$30=2,ROUNDUP('ユーザー別小売(卸)価格試算(税抜)'!R1095*(1+入力!$C$31/100),-入力!$C$29),IF(入力!$C$30=3,ROUND('ユーザー別小売(卸)価格試算(税抜)'!R1095*(1+入力!$C$31/100),-入力!$C$29)))),'ユーザー別小売(卸)価格試算(税抜)'!R1095))</f>
        <v>13310</v>
      </c>
      <c r="S1095" s="828" t="str">
        <f>IF('ユーザー別小売(卸)価格試算(税抜)'!S1095="","",IF(ISNUMBER('ユーザー別小売(卸)価格試算(税抜)'!S1095),IF(入力!$C$30=1,ROUNDDOWN('ユーザー別小売(卸)価格試算(税抜)'!S1095*(1+入力!$C$31/100),-入力!$C$29),IF(入力!$C$30=2,ROUNDUP('ユーザー別小売(卸)価格試算(税抜)'!S1095*(1+入力!$C$31/100),-入力!$C$29),IF(入力!$C$30=3,ROUND('ユーザー別小売(卸)価格試算(税抜)'!S1095*(1+入力!$C$31/100),-入力!$C$29)))),'ユーザー別小売(卸)価格試算(税抜)'!S1095))</f>
        <v/>
      </c>
      <c r="T1095" s="828" t="str">
        <f>IF('ユーザー別小売(卸)価格試算(税抜)'!T1095="","",IF(ISNUMBER('ユーザー別小売(卸)価格試算(税抜)'!T1095),IF(入力!$C$30=1,ROUNDDOWN('ユーザー別小売(卸)価格試算(税抜)'!T1095*(1+入力!$C$31/100),-入力!$C$29),IF(入力!$C$30=2,ROUNDUP('ユーザー別小売(卸)価格試算(税抜)'!T1095*(1+入力!$C$31/100),-入力!$C$29),IF(入力!$C$30=3,ROUND('ユーザー別小売(卸)価格試算(税抜)'!T1095*(1+入力!$C$31/100),-入力!$C$29)))),'ユーザー別小売(卸)価格試算(税抜)'!T1095))</f>
        <v/>
      </c>
      <c r="U1095" s="829" t="str">
        <f>IF('ユーザー別小売(卸)価格試算(税抜)'!U1095="","",IF(ISNUMBER('ユーザー別小売(卸)価格試算(税抜)'!U1095),IF(入力!$C$30=1,ROUNDDOWN('ユーザー別小売(卸)価格試算(税抜)'!U1095*(1+入力!$C$31/100),-入力!$C$29),IF(入力!$C$30=2,ROUNDUP('ユーザー別小売(卸)価格試算(税抜)'!U1095*(1+入力!$C$31/100),-入力!$C$29),IF(入力!$C$30=3,ROUND('ユーザー別小売(卸)価格試算(税抜)'!U1095*(1+入力!$C$31/100),-入力!$C$29)))),'ユーザー別小売(卸)価格試算(税抜)'!U1095))</f>
        <v/>
      </c>
      <c r="V1095" s="83"/>
      <c r="X1095" s="4"/>
    </row>
    <row r="1096" spans="2:25" ht="23.1" customHeight="1">
      <c r="B1096" s="746" t="s">
        <v>1103</v>
      </c>
      <c r="C1096" s="747"/>
      <c r="D1096" s="747"/>
      <c r="E1096" s="747"/>
      <c r="F1096" s="747"/>
      <c r="G1096" s="748"/>
      <c r="H1096" s="746" t="s">
        <v>1104</v>
      </c>
      <c r="I1096" s="747"/>
      <c r="J1096" s="747"/>
      <c r="K1096" s="747"/>
      <c r="L1096" s="748"/>
      <c r="M1096" s="746" t="s">
        <v>1105</v>
      </c>
      <c r="N1096" s="747"/>
      <c r="O1096" s="747"/>
      <c r="P1096" s="747"/>
      <c r="Q1096" s="748"/>
      <c r="R1096" s="848">
        <f>IF('ユーザー別小売(卸)価格試算(税抜)'!R1096="","",IF(ISNUMBER('ユーザー別小売(卸)価格試算(税抜)'!R1096),IF(入力!$E$30=1,ROUNDDOWN('ユーザー別小売(卸)価格試算(税抜)'!R1096*(1+入力!$E$31/100),-入力!$E$29),IF(入力!$E$30=2,ROUNDUP('ユーザー別小売(卸)価格試算(税抜)'!R1096*(1+入力!$E$31/100),-入力!$E$29),IF(入力!$E$30=3,ROUND('ユーザー別小売(卸)価格試算(税抜)'!R1096*(1+入力!$E$31/100),-入力!$E$29)))),'ユーザー別小売(卸)価格試算(税抜)'!R1096))</f>
        <v>40700</v>
      </c>
      <c r="S1096" s="849" t="str">
        <f>IF('ユーザー別小売(卸)価格試算(税抜)'!S1096="","",IF(ISNUMBER('ユーザー別小売(卸)価格試算(税抜)'!S1096),IF(入力!$E$30=1,ROUNDDOWN('ユーザー別小売(卸)価格試算(税抜)'!S1096*(1+入力!$E$31/100),-入力!$E$29),IF(入力!$E$30=2,ROUNDUP('ユーザー別小売(卸)価格試算(税抜)'!S1096*(1+入力!$E$31/100),-入力!$E$29),IF(入力!$E$30=3,ROUND('ユーザー別小売(卸)価格試算(税抜)'!S1096*(1+入力!$E$31/100),-入力!$E$29)))),'ユーザー別小売(卸)価格試算(税抜)'!S1096))</f>
        <v/>
      </c>
      <c r="T1096" s="849" t="str">
        <f>IF('ユーザー別小売(卸)価格試算(税抜)'!T1096="","",IF(ISNUMBER('ユーザー別小売(卸)価格試算(税抜)'!T1096),IF(入力!$E$30=1,ROUNDDOWN('ユーザー別小売(卸)価格試算(税抜)'!T1096*(1+入力!$E$31/100),-入力!$E$29),IF(入力!$E$30=2,ROUNDUP('ユーザー別小売(卸)価格試算(税抜)'!T1096*(1+入力!$E$31/100),-入力!$E$29),IF(入力!$E$30=3,ROUND('ユーザー別小売(卸)価格試算(税抜)'!T1096*(1+入力!$E$31/100),-入力!$E$29)))),'ユーザー別小売(卸)価格試算(税抜)'!T1096))</f>
        <v/>
      </c>
      <c r="U1096" s="850" t="str">
        <f>IF('ユーザー別小売(卸)価格試算(税抜)'!U1096="","",IF(ISNUMBER('ユーザー別小売(卸)価格試算(税抜)'!U1096),IF(入力!$E$30=1,ROUNDDOWN('ユーザー別小売(卸)価格試算(税抜)'!U1096*(1+入力!$E$31/100),-入力!$E$29),IF(入力!$E$30=2,ROUNDUP('ユーザー別小売(卸)価格試算(税抜)'!U1096*(1+入力!$E$31/100),-入力!$E$29),IF(入力!$E$30=3,ROUND('ユーザー別小売(卸)価格試算(税抜)'!U1096*(1+入力!$E$31/100),-入力!$E$29)))),'ユーザー別小売(卸)価格試算(税抜)'!U1096))</f>
        <v/>
      </c>
      <c r="V1096" s="83"/>
      <c r="X1096" s="4"/>
    </row>
    <row r="1097" spans="2:25" ht="23.1" customHeight="1">
      <c r="B1097" s="746" t="s">
        <v>1169</v>
      </c>
      <c r="C1097" s="747"/>
      <c r="D1097" s="747"/>
      <c r="E1097" s="747"/>
      <c r="F1097" s="747"/>
      <c r="G1097" s="748"/>
      <c r="H1097" s="810" t="s">
        <v>257</v>
      </c>
      <c r="I1097" s="811"/>
      <c r="J1097" s="811"/>
      <c r="K1097" s="811"/>
      <c r="L1097" s="812"/>
      <c r="M1097" s="842" t="s">
        <v>254</v>
      </c>
      <c r="N1097" s="843"/>
      <c r="O1097" s="843"/>
      <c r="P1097" s="843"/>
      <c r="Q1097" s="844"/>
      <c r="R1097" s="833">
        <f>IF('ユーザー別小売(卸)価格試算(税抜)'!R1097="","",IF(ISNUMBER('ユーザー別小売(卸)価格試算(税抜)'!R1097),IF(入力!$C$30=1,ROUNDDOWN('ユーザー別小売(卸)価格試算(税抜)'!R1097*(1+入力!$C$31/100),-入力!$C$29),IF(入力!$C$30=2,ROUNDUP('ユーザー別小売(卸)価格試算(税抜)'!R1097*(1+入力!$C$31/100),-入力!$C$29),IF(入力!$C$30=3,ROUND('ユーザー別小売(卸)価格試算(税抜)'!R1097*(1+入力!$C$31/100),-入力!$C$29)))),'ユーザー別小売(卸)価格試算(税抜)'!R1097))</f>
        <v>11990</v>
      </c>
      <c r="S1097" s="834" t="str">
        <f>IF('ユーザー別小売(卸)価格試算(税抜)'!S1097="","",IF(ISNUMBER('ユーザー別小売(卸)価格試算(税抜)'!S1097),IF(入力!$C$30=1,ROUNDDOWN('ユーザー別小売(卸)価格試算(税抜)'!S1097*(1+入力!$C$31/100),-入力!$C$29),IF(入力!$C$30=2,ROUNDUP('ユーザー別小売(卸)価格試算(税抜)'!S1097*(1+入力!$C$31/100),-入力!$C$29),IF(入力!$C$30=3,ROUND('ユーザー別小売(卸)価格試算(税抜)'!S1097*(1+入力!$C$31/100),-入力!$C$29)))),'ユーザー別小売(卸)価格試算(税抜)'!S1097))</f>
        <v/>
      </c>
      <c r="T1097" s="834" t="str">
        <f>IF('ユーザー別小売(卸)価格試算(税抜)'!T1097="","",IF(ISNUMBER('ユーザー別小売(卸)価格試算(税抜)'!T1097),IF(入力!$C$30=1,ROUNDDOWN('ユーザー別小売(卸)価格試算(税抜)'!T1097*(1+入力!$C$31/100),-入力!$C$29),IF(入力!$C$30=2,ROUNDUP('ユーザー別小売(卸)価格試算(税抜)'!T1097*(1+入力!$C$31/100),-入力!$C$29),IF(入力!$C$30=3,ROUND('ユーザー別小売(卸)価格試算(税抜)'!T1097*(1+入力!$C$31/100),-入力!$C$29)))),'ユーザー別小売(卸)価格試算(税抜)'!T1097))</f>
        <v/>
      </c>
      <c r="U1097" s="835" t="str">
        <f>IF('ユーザー別小売(卸)価格試算(税抜)'!U1097="","",IF(ISNUMBER('ユーザー別小売(卸)価格試算(税抜)'!U1097),IF(入力!$C$30=1,ROUNDDOWN('ユーザー別小売(卸)価格試算(税抜)'!U1097*(1+入力!$C$31/100),-入力!$C$29),IF(入力!$C$30=2,ROUNDUP('ユーザー別小売(卸)価格試算(税抜)'!U1097*(1+入力!$C$31/100),-入力!$C$29),IF(入力!$C$30=3,ROUND('ユーザー別小売(卸)価格試算(税抜)'!U1097*(1+入力!$C$31/100),-入力!$C$29)))),'ユーザー別小売(卸)価格試算(税抜)'!U1097))</f>
        <v/>
      </c>
      <c r="V1097" s="83"/>
      <c r="X1097" s="4"/>
    </row>
    <row r="1098" spans="2:25" ht="23.1" customHeight="1">
      <c r="B1098" s="746"/>
      <c r="C1098" s="747"/>
      <c r="D1098" s="747"/>
      <c r="E1098" s="747"/>
      <c r="F1098" s="747"/>
      <c r="G1098" s="748"/>
      <c r="H1098" s="766" t="s">
        <v>539</v>
      </c>
      <c r="I1098" s="767"/>
      <c r="J1098" s="767"/>
      <c r="K1098" s="767"/>
      <c r="L1098" s="768"/>
      <c r="M1098" s="806"/>
      <c r="N1098" s="807"/>
      <c r="O1098" s="807"/>
      <c r="P1098" s="807"/>
      <c r="Q1098" s="808"/>
      <c r="R1098" s="827">
        <f>IF('ユーザー別小売(卸)価格試算(税抜)'!R1098="","",IF(ISNUMBER('ユーザー別小売(卸)価格試算(税抜)'!R1098),IF(入力!$C$30=1,ROUNDDOWN('ユーザー別小売(卸)価格試算(税抜)'!R1098*(1+入力!$C$31/100),-入力!$C$29),IF(入力!$C$30=2,ROUNDUP('ユーザー別小売(卸)価格試算(税抜)'!R1098*(1+入力!$C$31/100),-入力!$C$29),IF(入力!$C$30=3,ROUND('ユーザー別小売(卸)価格試算(税抜)'!R1098*(1+入力!$C$31/100),-入力!$C$29)))),'ユーザー別小売(卸)価格試算(税抜)'!R1098))</f>
        <v>11440</v>
      </c>
      <c r="S1098" s="828" t="str">
        <f>IF('ユーザー別小売(卸)価格試算(税抜)'!S1098="","",IF(ISNUMBER('ユーザー別小売(卸)価格試算(税抜)'!S1098),IF(入力!$C$30=1,ROUNDDOWN('ユーザー別小売(卸)価格試算(税抜)'!S1098*(1+入力!$C$31/100),-入力!$C$29),IF(入力!$C$30=2,ROUNDUP('ユーザー別小売(卸)価格試算(税抜)'!S1098*(1+入力!$C$31/100),-入力!$C$29),IF(入力!$C$30=3,ROUND('ユーザー別小売(卸)価格試算(税抜)'!S1098*(1+入力!$C$31/100),-入力!$C$29)))),'ユーザー別小売(卸)価格試算(税抜)'!S1098))</f>
        <v/>
      </c>
      <c r="T1098" s="828" t="str">
        <f>IF('ユーザー別小売(卸)価格試算(税抜)'!T1098="","",IF(ISNUMBER('ユーザー別小売(卸)価格試算(税抜)'!T1098),IF(入力!$C$30=1,ROUNDDOWN('ユーザー別小売(卸)価格試算(税抜)'!T1098*(1+入力!$C$31/100),-入力!$C$29),IF(入力!$C$30=2,ROUNDUP('ユーザー別小売(卸)価格試算(税抜)'!T1098*(1+入力!$C$31/100),-入力!$C$29),IF(入力!$C$30=3,ROUND('ユーザー別小売(卸)価格試算(税抜)'!T1098*(1+入力!$C$31/100),-入力!$C$29)))),'ユーザー別小売(卸)価格試算(税抜)'!T1098))</f>
        <v/>
      </c>
      <c r="U1098" s="829" t="str">
        <f>IF('ユーザー別小売(卸)価格試算(税抜)'!U1098="","",IF(ISNUMBER('ユーザー別小売(卸)価格試算(税抜)'!U1098),IF(入力!$C$30=1,ROUNDDOWN('ユーザー別小売(卸)価格試算(税抜)'!U1098*(1+入力!$C$31/100),-入力!$C$29),IF(入力!$C$30=2,ROUNDUP('ユーザー別小売(卸)価格試算(税抜)'!U1098*(1+入力!$C$31/100),-入力!$C$29),IF(入力!$C$30=3,ROUND('ユーザー別小売(卸)価格試算(税抜)'!U1098*(1+入力!$C$31/100),-入力!$C$29)))),'ユーザー別小売(卸)価格試算(税抜)'!U1098))</f>
        <v/>
      </c>
      <c r="V1098" s="83"/>
      <c r="X1098" s="4"/>
    </row>
    <row r="1099" spans="2:25" ht="23.1" customHeight="1">
      <c r="B1099" s="746" t="s">
        <v>942</v>
      </c>
      <c r="C1099" s="747"/>
      <c r="D1099" s="747"/>
      <c r="E1099" s="747"/>
      <c r="F1099" s="747"/>
      <c r="G1099" s="748"/>
      <c r="H1099" s="746" t="s">
        <v>943</v>
      </c>
      <c r="I1099" s="747"/>
      <c r="J1099" s="747"/>
      <c r="K1099" s="747"/>
      <c r="L1099" s="748"/>
      <c r="M1099" s="746" t="s">
        <v>944</v>
      </c>
      <c r="N1099" s="747"/>
      <c r="O1099" s="747"/>
      <c r="P1099" s="747"/>
      <c r="Q1099" s="748"/>
      <c r="R1099" s="848">
        <f>IF('ユーザー別小売(卸)価格試算(税抜)'!R1099="","",IF(ISNUMBER('ユーザー別小売(卸)価格試算(税抜)'!R1099),IF(入力!$C$30=1,ROUNDDOWN('ユーザー別小売(卸)価格試算(税抜)'!R1099*(1+入力!$C$31/100),-入力!$C$29),IF(入力!$C$30=2,ROUNDUP('ユーザー別小売(卸)価格試算(税抜)'!R1099*(1+入力!$C$31/100),-入力!$C$29),IF(入力!$C$30=3,ROUND('ユーザー別小売(卸)価格試算(税抜)'!R1099*(1+入力!$C$31/100),-入力!$C$29)))),'ユーザー別小売(卸)価格試算(税抜)'!R1099))</f>
        <v>50820</v>
      </c>
      <c r="S1099" s="849" t="str">
        <f>IF('ユーザー別小売(卸)価格試算(税抜)'!S1099="","",IF(ISNUMBER('ユーザー別小売(卸)価格試算(税抜)'!S1099),IF(入力!$C$30=1,ROUNDDOWN('ユーザー別小売(卸)価格試算(税抜)'!S1099*(1+入力!$C$31/100),-入力!$C$29),IF(入力!$C$30=2,ROUNDUP('ユーザー別小売(卸)価格試算(税抜)'!S1099*(1+入力!$C$31/100),-入力!$C$29),IF(入力!$C$30=3,ROUND('ユーザー別小売(卸)価格試算(税抜)'!S1099*(1+入力!$C$31/100),-入力!$C$29)))),'ユーザー別小売(卸)価格試算(税抜)'!S1099))</f>
        <v/>
      </c>
      <c r="T1099" s="849" t="str">
        <f>IF('ユーザー別小売(卸)価格試算(税抜)'!T1099="","",IF(ISNUMBER('ユーザー別小売(卸)価格試算(税抜)'!T1099),IF(入力!$C$30=1,ROUNDDOWN('ユーザー別小売(卸)価格試算(税抜)'!T1099*(1+入力!$C$31/100),-入力!$C$29),IF(入力!$C$30=2,ROUNDUP('ユーザー別小売(卸)価格試算(税抜)'!T1099*(1+入力!$C$31/100),-入力!$C$29),IF(入力!$C$30=3,ROUND('ユーザー別小売(卸)価格試算(税抜)'!T1099*(1+入力!$C$31/100),-入力!$C$29)))),'ユーザー別小売(卸)価格試算(税抜)'!T1099))</f>
        <v/>
      </c>
      <c r="U1099" s="850" t="str">
        <f>IF('ユーザー別小売(卸)価格試算(税抜)'!U1099="","",IF(ISNUMBER('ユーザー別小売(卸)価格試算(税抜)'!U1099),IF(入力!$C$30=1,ROUNDDOWN('ユーザー別小売(卸)価格試算(税抜)'!U1099*(1+入力!$C$31/100),-入力!$C$29),IF(入力!$C$30=2,ROUNDUP('ユーザー別小売(卸)価格試算(税抜)'!U1099*(1+入力!$C$31/100),-入力!$C$29),IF(入力!$C$30=3,ROUND('ユーザー別小売(卸)価格試算(税抜)'!U1099*(1+入力!$C$31/100),-入力!$C$29)))),'ユーザー別小売(卸)価格試算(税抜)'!U1099))</f>
        <v/>
      </c>
      <c r="V1099" s="83"/>
      <c r="X1099" s="4"/>
    </row>
    <row r="1100" spans="2:25" ht="23.1" customHeight="1">
      <c r="B1100" s="746" t="s">
        <v>945</v>
      </c>
      <c r="C1100" s="747"/>
      <c r="D1100" s="747"/>
      <c r="E1100" s="747"/>
      <c r="F1100" s="747"/>
      <c r="G1100" s="748"/>
      <c r="H1100" s="716" t="s">
        <v>946</v>
      </c>
      <c r="I1100" s="717"/>
      <c r="J1100" s="717"/>
      <c r="K1100" s="717"/>
      <c r="L1100" s="718"/>
      <c r="M1100" s="842" t="s">
        <v>948</v>
      </c>
      <c r="N1100" s="843"/>
      <c r="O1100" s="843"/>
      <c r="P1100" s="843"/>
      <c r="Q1100" s="844"/>
      <c r="R1100" s="886">
        <f>IF('ユーザー別小売(卸)価格試算(税抜)'!R1100="","",IF(ISNUMBER('ユーザー別小売(卸)価格試算(税抜)'!R1100),IF(入力!$C$30=1,ROUNDDOWN('ユーザー別小売(卸)価格試算(税抜)'!R1100*(1+入力!$C$31/100),-入力!$C$29),IF(入力!$C$30=2,ROUNDUP('ユーザー別小売(卸)価格試算(税抜)'!R1100*(1+入力!$C$31/100),-入力!$C$29),IF(入力!$C$30=3,ROUND('ユーザー別小売(卸)価格試算(税抜)'!R1100*(1+入力!$C$31/100),-入力!$C$29)))),'ユーザー別小売(卸)価格試算(税抜)'!R1100))</f>
        <v>59510</v>
      </c>
      <c r="S1100" s="887" t="str">
        <f>IF('ユーザー別小売(卸)価格試算(税抜)'!S1100="","",IF(ISNUMBER('ユーザー別小売(卸)価格試算(税抜)'!S1100),IF(入力!$C$30=1,ROUNDDOWN('ユーザー別小売(卸)価格試算(税抜)'!S1100*(1+入力!$C$31/100),-入力!$C$29),IF(入力!$C$30=2,ROUNDUP('ユーザー別小売(卸)価格試算(税抜)'!S1100*(1+入力!$C$31/100),-入力!$C$29),IF(入力!$C$30=3,ROUND('ユーザー別小売(卸)価格試算(税抜)'!S1100*(1+入力!$C$31/100),-入力!$C$29)))),'ユーザー別小売(卸)価格試算(税抜)'!S1100))</f>
        <v/>
      </c>
      <c r="T1100" s="887" t="str">
        <f>IF('ユーザー別小売(卸)価格試算(税抜)'!T1100="","",IF(ISNUMBER('ユーザー別小売(卸)価格試算(税抜)'!T1100),IF(入力!$C$30=1,ROUNDDOWN('ユーザー別小売(卸)価格試算(税抜)'!T1100*(1+入力!$C$31/100),-入力!$C$29),IF(入力!$C$30=2,ROUNDUP('ユーザー別小売(卸)価格試算(税抜)'!T1100*(1+入力!$C$31/100),-入力!$C$29),IF(入力!$C$30=3,ROUND('ユーザー別小売(卸)価格試算(税抜)'!T1100*(1+入力!$C$31/100),-入力!$C$29)))),'ユーザー別小売(卸)価格試算(税抜)'!T1100))</f>
        <v/>
      </c>
      <c r="U1100" s="888" t="str">
        <f>IF('ユーザー別小売(卸)価格試算(税抜)'!U1100="","",IF(ISNUMBER('ユーザー別小売(卸)価格試算(税抜)'!U1100),IF(入力!$C$30=1,ROUNDDOWN('ユーザー別小売(卸)価格試算(税抜)'!U1100*(1+入力!$C$31/100),-入力!$C$29),IF(入力!$C$30=2,ROUNDUP('ユーザー別小売(卸)価格試算(税抜)'!U1100*(1+入力!$C$31/100),-入力!$C$29),IF(入力!$C$30=3,ROUND('ユーザー別小売(卸)価格試算(税抜)'!U1100*(1+入力!$C$31/100),-入力!$C$29)))),'ユーザー別小売(卸)価格試算(税抜)'!U1100))</f>
        <v/>
      </c>
      <c r="V1100" s="83"/>
      <c r="X1100" s="4"/>
    </row>
    <row r="1101" spans="2:25" ht="23.1" customHeight="1" thickBot="1">
      <c r="B1101" s="778"/>
      <c r="C1101" s="779"/>
      <c r="D1101" s="779"/>
      <c r="E1101" s="779"/>
      <c r="F1101" s="779"/>
      <c r="G1101" s="780"/>
      <c r="H1101" s="725" t="s">
        <v>947</v>
      </c>
      <c r="I1101" s="726"/>
      <c r="J1101" s="726"/>
      <c r="K1101" s="726"/>
      <c r="L1101" s="727"/>
      <c r="M1101" s="781"/>
      <c r="N1101" s="782"/>
      <c r="O1101" s="782"/>
      <c r="P1101" s="782"/>
      <c r="Q1101" s="783"/>
      <c r="R1101" s="889">
        <f>IF('ユーザー別小売(卸)価格試算(税抜)'!R1101="","",IF(ISNUMBER('ユーザー別小売(卸)価格試算(税抜)'!R1101),IF(入力!$C$30=1,ROUNDDOWN('ユーザー別小売(卸)価格試算(税抜)'!R1101*(1+入力!$C$31/100),-入力!$C$29),IF(入力!$C$30=2,ROUNDUP('ユーザー別小売(卸)価格試算(税抜)'!R1101*(1+入力!$C$31/100),-入力!$C$29),IF(入力!$C$30=3,ROUND('ユーザー別小売(卸)価格試算(税抜)'!R1101*(1+入力!$C$31/100),-入力!$C$29)))),'ユーザー別小売(卸)価格試算(税抜)'!R1101))</f>
        <v>50710</v>
      </c>
      <c r="S1101" s="890" t="str">
        <f>IF('ユーザー別小売(卸)価格試算(税抜)'!S1101="","",IF(ISNUMBER('ユーザー別小売(卸)価格試算(税抜)'!S1101),IF(入力!$C$30=1,ROUNDDOWN('ユーザー別小売(卸)価格試算(税抜)'!S1101*(1+入力!$C$31/100),-入力!$C$29),IF(入力!$C$30=2,ROUNDUP('ユーザー別小売(卸)価格試算(税抜)'!S1101*(1+入力!$C$31/100),-入力!$C$29),IF(入力!$C$30=3,ROUND('ユーザー別小売(卸)価格試算(税抜)'!S1101*(1+入力!$C$31/100),-入力!$C$29)))),'ユーザー別小売(卸)価格試算(税抜)'!S1101))</f>
        <v/>
      </c>
      <c r="T1101" s="890" t="str">
        <f>IF('ユーザー別小売(卸)価格試算(税抜)'!T1101="","",IF(ISNUMBER('ユーザー別小売(卸)価格試算(税抜)'!T1101),IF(入力!$C$30=1,ROUNDDOWN('ユーザー別小売(卸)価格試算(税抜)'!T1101*(1+入力!$C$31/100),-入力!$C$29),IF(入力!$C$30=2,ROUNDUP('ユーザー別小売(卸)価格試算(税抜)'!T1101*(1+入力!$C$31/100),-入力!$C$29),IF(入力!$C$30=3,ROUND('ユーザー別小売(卸)価格試算(税抜)'!T1101*(1+入力!$C$31/100),-入力!$C$29)))),'ユーザー別小売(卸)価格試算(税抜)'!T1101))</f>
        <v/>
      </c>
      <c r="U1101" s="891" t="str">
        <f>IF('ユーザー別小売(卸)価格試算(税抜)'!U1101="","",IF(ISNUMBER('ユーザー別小売(卸)価格試算(税抜)'!U1101),IF(入力!$C$30=1,ROUNDDOWN('ユーザー別小売(卸)価格試算(税抜)'!U1101*(1+入力!$C$31/100),-入力!$C$29),IF(入力!$C$30=2,ROUNDUP('ユーザー別小売(卸)価格試算(税抜)'!U1101*(1+入力!$C$31/100),-入力!$C$29),IF(入力!$C$30=3,ROUND('ユーザー別小売(卸)価格試算(税抜)'!U1101*(1+入力!$C$31/100),-入力!$C$29)))),'ユーザー別小売(卸)価格試算(税抜)'!U1101))</f>
        <v/>
      </c>
      <c r="V1101" s="83"/>
      <c r="X1101" s="4"/>
    </row>
    <row r="1102" spans="2:25" ht="22.5" customHeight="1">
      <c r="B1102" s="336"/>
      <c r="C1102" s="336"/>
      <c r="D1102" s="336"/>
      <c r="E1102" s="336"/>
      <c r="F1102" s="83"/>
      <c r="G1102" s="336"/>
      <c r="H1102" s="83"/>
      <c r="I1102" s="336"/>
      <c r="J1102" s="83"/>
      <c r="K1102" s="336"/>
      <c r="L1102" s="83"/>
      <c r="M1102" s="336"/>
      <c r="N1102" s="83"/>
      <c r="O1102" s="336"/>
      <c r="P1102" s="83"/>
      <c r="Q1102" s="336"/>
      <c r="R1102" s="83"/>
      <c r="S1102" s="336"/>
      <c r="T1102" s="10"/>
      <c r="U1102" s="371"/>
      <c r="V1102" s="10"/>
      <c r="W1102" s="371"/>
      <c r="X1102" s="83"/>
    </row>
    <row r="1103" spans="2:25" s="239" customFormat="1" ht="20.100000000000001" customHeight="1" thickBot="1">
      <c r="B1103" s="241" t="s">
        <v>663</v>
      </c>
      <c r="C1103" s="24"/>
      <c r="D1103" s="24"/>
      <c r="E1103" s="24"/>
      <c r="F1103" s="82"/>
      <c r="G1103" s="24"/>
      <c r="H1103" s="82"/>
      <c r="I1103" s="24"/>
      <c r="J1103" s="82"/>
      <c r="K1103" s="24"/>
      <c r="L1103" s="82"/>
      <c r="M1103" s="24"/>
      <c r="N1103" s="82"/>
      <c r="O1103" s="24"/>
      <c r="P1103" s="82"/>
      <c r="Q1103" s="24"/>
      <c r="R1103" s="82"/>
      <c r="S1103" s="24"/>
      <c r="T1103" s="82"/>
      <c r="U1103" s="24"/>
      <c r="V1103" s="82"/>
      <c r="W1103" s="24"/>
      <c r="X1103" s="82"/>
      <c r="Y1103" s="24"/>
    </row>
    <row r="1104" spans="2:25" ht="20.100000000000001" customHeight="1" thickBot="1">
      <c r="B1104" s="531" t="s">
        <v>536</v>
      </c>
      <c r="C1104" s="532"/>
      <c r="D1104" s="532"/>
      <c r="E1104" s="532"/>
      <c r="F1104" s="532"/>
      <c r="G1104" s="532"/>
      <c r="H1104" s="532"/>
      <c r="I1104" s="532"/>
      <c r="J1104" s="532"/>
      <c r="K1104" s="532"/>
      <c r="L1104" s="532"/>
      <c r="M1104" s="532"/>
      <c r="N1104" s="532"/>
      <c r="O1104" s="532"/>
      <c r="P1104" s="532"/>
      <c r="Q1104" s="532"/>
      <c r="R1104" s="532"/>
      <c r="S1104" s="532"/>
      <c r="T1104" s="532"/>
      <c r="U1104" s="533"/>
      <c r="V1104" s="10"/>
      <c r="X1104" s="4"/>
    </row>
    <row r="1105" spans="2:25" ht="30" customHeight="1" thickBot="1">
      <c r="B1105" s="622" t="s">
        <v>581</v>
      </c>
      <c r="C1105" s="623"/>
      <c r="D1105" s="623"/>
      <c r="E1105" s="623"/>
      <c r="F1105" s="623"/>
      <c r="G1105" s="624"/>
      <c r="H1105" s="710" t="s">
        <v>524</v>
      </c>
      <c r="I1105" s="710"/>
      <c r="J1105" s="710"/>
      <c r="K1105" s="710"/>
      <c r="L1105" s="710"/>
      <c r="M1105" s="710" t="s">
        <v>491</v>
      </c>
      <c r="N1105" s="710"/>
      <c r="O1105" s="710"/>
      <c r="P1105" s="710"/>
      <c r="Q1105" s="710"/>
      <c r="R1105" s="710"/>
      <c r="S1105" s="710"/>
      <c r="T1105" s="710"/>
      <c r="U1105" s="710"/>
      <c r="X1105" s="4"/>
    </row>
    <row r="1106" spans="2:25" ht="23.1" customHeight="1">
      <c r="B1106" s="821" t="s">
        <v>688</v>
      </c>
      <c r="C1106" s="822"/>
      <c r="D1106" s="822"/>
      <c r="E1106" s="822"/>
      <c r="F1106" s="822"/>
      <c r="G1106" s="823"/>
      <c r="H1106" s="806" t="s">
        <v>938</v>
      </c>
      <c r="I1106" s="807"/>
      <c r="J1106" s="807"/>
      <c r="K1106" s="807"/>
      <c r="L1106" s="808"/>
      <c r="M1106" s="806" t="s">
        <v>939</v>
      </c>
      <c r="N1106" s="807"/>
      <c r="O1106" s="807"/>
      <c r="P1106" s="807"/>
      <c r="Q1106" s="808"/>
      <c r="R1106" s="845">
        <f>IF('ユーザー別小売(卸)価格試算(税抜)'!R1106="","",IF(ISNUMBER('ユーザー別小売(卸)価格試算(税抜)'!R1106),IF(入力!$C$30=1,ROUNDDOWN('ユーザー別小売(卸)価格試算(税抜)'!R1106*(1+入力!$C$31/100),-入力!$C$29),IF(入力!$C$30=2,ROUNDUP('ユーザー別小売(卸)価格試算(税抜)'!R1106*(1+入力!$C$31/100),-入力!$C$29),IF(入力!$C$30=3,ROUND('ユーザー別小売(卸)価格試算(税抜)'!R1106*(1+入力!$C$31/100),-入力!$C$29)))),'ユーザー別小売(卸)価格試算(税抜)'!R1106))</f>
        <v>11990</v>
      </c>
      <c r="S1106" s="846" t="str">
        <f>IF('ユーザー別小売(卸)価格試算(税抜)'!S1106="","",IF(ISNUMBER('ユーザー別小売(卸)価格試算(税抜)'!S1106),IF(入力!$C$30=1,ROUNDDOWN('ユーザー別小売(卸)価格試算(税抜)'!S1106*(1+入力!$C$31/100),-入力!$C$29),IF(入力!$C$30=2,ROUNDUP('ユーザー別小売(卸)価格試算(税抜)'!S1106*(1+入力!$C$31/100),-入力!$C$29),IF(入力!$C$30=3,ROUND('ユーザー別小売(卸)価格試算(税抜)'!S1106*(1+入力!$C$31/100),-入力!$C$29)))),'ユーザー別小売(卸)価格試算(税抜)'!S1106))</f>
        <v/>
      </c>
      <c r="T1106" s="846" t="str">
        <f>IF('ユーザー別小売(卸)価格試算(税抜)'!T1106="","",IF(ISNUMBER('ユーザー別小売(卸)価格試算(税抜)'!T1106),IF(入力!$C$30=1,ROUNDDOWN('ユーザー別小売(卸)価格試算(税抜)'!T1106*(1+入力!$C$31/100),-入力!$C$29),IF(入力!$C$30=2,ROUNDUP('ユーザー別小売(卸)価格試算(税抜)'!T1106*(1+入力!$C$31/100),-入力!$C$29),IF(入力!$C$30=3,ROUND('ユーザー別小売(卸)価格試算(税抜)'!T1106*(1+入力!$C$31/100),-入力!$C$29)))),'ユーザー別小売(卸)価格試算(税抜)'!T1106))</f>
        <v/>
      </c>
      <c r="U1106" s="847" t="str">
        <f>IF('ユーザー別小売(卸)価格試算(税抜)'!U1106="","",IF(ISNUMBER('ユーザー別小売(卸)価格試算(税抜)'!U1106),IF(入力!$C$30=1,ROUNDDOWN('ユーザー別小売(卸)価格試算(税抜)'!U1106*(1+入力!$C$31/100),-入力!$C$29),IF(入力!$C$30=2,ROUNDUP('ユーザー別小売(卸)価格試算(税抜)'!U1106*(1+入力!$C$31/100),-入力!$C$29),IF(入力!$C$30=3,ROUND('ユーザー別小売(卸)価格試算(税抜)'!U1106*(1+入力!$C$31/100),-入力!$C$29)))),'ユーザー別小売(卸)価格試算(税抜)'!U1106))</f>
        <v/>
      </c>
      <c r="V1106" s="83"/>
      <c r="X1106" s="4"/>
    </row>
    <row r="1107" spans="2:25" ht="23.1" customHeight="1">
      <c r="B1107" s="746" t="s">
        <v>632</v>
      </c>
      <c r="C1107" s="747"/>
      <c r="D1107" s="747"/>
      <c r="E1107" s="747"/>
      <c r="F1107" s="747"/>
      <c r="G1107" s="748"/>
      <c r="H1107" s="746" t="s">
        <v>593</v>
      </c>
      <c r="I1107" s="747"/>
      <c r="J1107" s="747"/>
      <c r="K1107" s="747"/>
      <c r="L1107" s="748"/>
      <c r="M1107" s="746" t="s">
        <v>631</v>
      </c>
      <c r="N1107" s="747"/>
      <c r="O1107" s="747"/>
      <c r="P1107" s="747"/>
      <c r="Q1107" s="748"/>
      <c r="R1107" s="848">
        <f>IF('ユーザー別小売(卸)価格試算(税抜)'!R1107="","",IF(ISNUMBER('ユーザー別小売(卸)価格試算(税抜)'!R1107),IF(入力!$E$30=1,ROUNDDOWN('ユーザー別小売(卸)価格試算(税抜)'!R1107*(1+入力!$E$31/100),-入力!$E$29),IF(入力!$E$30=2,ROUNDUP('ユーザー別小売(卸)価格試算(税抜)'!R1107*(1+入力!$E$31/100),-入力!$E$29),IF(入力!$E$30=3,ROUND('ユーザー別小売(卸)価格試算(税抜)'!R1107*(1+入力!$E$31/100),-入力!$E$29)))),'ユーザー別小売(卸)価格試算(税抜)'!R1107))</f>
        <v>22770</v>
      </c>
      <c r="S1107" s="849" t="str">
        <f>IF('ユーザー別小売(卸)価格試算(税抜)'!S1107="","",IF(ISNUMBER('ユーザー別小売(卸)価格試算(税抜)'!S1107),IF(入力!$E$30=1,ROUNDDOWN('ユーザー別小売(卸)価格試算(税抜)'!S1107*(1+入力!$E$31/100),-入力!$E$29),IF(入力!$E$30=2,ROUNDUP('ユーザー別小売(卸)価格試算(税抜)'!S1107*(1+入力!$E$31/100),-入力!$E$29),IF(入力!$E$30=3,ROUND('ユーザー別小売(卸)価格試算(税抜)'!S1107*(1+入力!$E$31/100),-入力!$E$29)))),'ユーザー別小売(卸)価格試算(税抜)'!S1107))</f>
        <v/>
      </c>
      <c r="T1107" s="849" t="str">
        <f>IF('ユーザー別小売(卸)価格試算(税抜)'!T1107="","",IF(ISNUMBER('ユーザー別小売(卸)価格試算(税抜)'!T1107),IF(入力!$E$30=1,ROUNDDOWN('ユーザー別小売(卸)価格試算(税抜)'!T1107*(1+入力!$E$31/100),-入力!$E$29),IF(入力!$E$30=2,ROUNDUP('ユーザー別小売(卸)価格試算(税抜)'!T1107*(1+入力!$E$31/100),-入力!$E$29),IF(入力!$E$30=3,ROUND('ユーザー別小売(卸)価格試算(税抜)'!T1107*(1+入力!$E$31/100),-入力!$E$29)))),'ユーザー別小売(卸)価格試算(税抜)'!T1107))</f>
        <v/>
      </c>
      <c r="U1107" s="850" t="str">
        <f>IF('ユーザー別小売(卸)価格試算(税抜)'!U1107="","",IF(ISNUMBER('ユーザー別小売(卸)価格試算(税抜)'!U1107),IF(入力!$E$30=1,ROUNDDOWN('ユーザー別小売(卸)価格試算(税抜)'!U1107*(1+入力!$E$31/100),-入力!$E$29),IF(入力!$E$30=2,ROUNDUP('ユーザー別小売(卸)価格試算(税抜)'!U1107*(1+入力!$E$31/100),-入力!$E$29),IF(入力!$E$30=3,ROUND('ユーザー別小売(卸)価格試算(税抜)'!U1107*(1+入力!$E$31/100),-入力!$E$29)))),'ユーザー別小売(卸)価格試算(税抜)'!U1107))</f>
        <v/>
      </c>
      <c r="V1107" s="83"/>
      <c r="X1107" s="4"/>
    </row>
    <row r="1108" spans="2:25" ht="23.1" customHeight="1">
      <c r="B1108" s="746" t="s">
        <v>633</v>
      </c>
      <c r="C1108" s="747"/>
      <c r="D1108" s="747"/>
      <c r="E1108" s="747"/>
      <c r="F1108" s="747"/>
      <c r="G1108" s="748"/>
      <c r="H1108" s="246" t="s">
        <v>938</v>
      </c>
      <c r="I1108" s="247"/>
      <c r="J1108" s="247"/>
      <c r="K1108" s="247"/>
      <c r="L1108" s="248"/>
      <c r="M1108" s="787" t="s">
        <v>254</v>
      </c>
      <c r="N1108" s="788"/>
      <c r="O1108" s="788"/>
      <c r="P1108" s="788"/>
      <c r="Q1108" s="789"/>
      <c r="R1108" s="886">
        <f>IF('ユーザー別小売(卸)価格試算(税抜)'!R1108="","",IF(ISNUMBER('ユーザー別小売(卸)価格試算(税抜)'!R1108),IF(入力!$C$30=1,ROUNDDOWN('ユーザー別小売(卸)価格試算(税抜)'!R1108*(1+入力!$C$31/100),-入力!$C$29),IF(入力!$C$30=2,ROUNDUP('ユーザー別小売(卸)価格試算(税抜)'!R1108*(1+入力!$C$31/100),-入力!$C$29),IF(入力!$C$30=3,ROUND('ユーザー別小売(卸)価格試算(税抜)'!R1108*(1+入力!$C$31/100),-入力!$C$29)))),'ユーザー別小売(卸)価格試算(税抜)'!R1108))</f>
        <v>11990</v>
      </c>
      <c r="S1108" s="887" t="str">
        <f>IF('ユーザー別小売(卸)価格試算(税抜)'!S1108="","",IF(ISNUMBER('ユーザー別小売(卸)価格試算(税抜)'!S1108),IF(入力!$C$30=1,ROUNDDOWN('ユーザー別小売(卸)価格試算(税抜)'!S1108*(1+入力!$C$31/100),-入力!$C$29),IF(入力!$C$30=2,ROUNDUP('ユーザー別小売(卸)価格試算(税抜)'!S1108*(1+入力!$C$31/100),-入力!$C$29),IF(入力!$C$30=3,ROUND('ユーザー別小売(卸)価格試算(税抜)'!S1108*(1+入力!$C$31/100),-入力!$C$29)))),'ユーザー別小売(卸)価格試算(税抜)'!S1108))</f>
        <v/>
      </c>
      <c r="T1108" s="887" t="str">
        <f>IF('ユーザー別小売(卸)価格試算(税抜)'!T1108="","",IF(ISNUMBER('ユーザー別小売(卸)価格試算(税抜)'!T1108),IF(入力!$C$30=1,ROUNDDOWN('ユーザー別小売(卸)価格試算(税抜)'!T1108*(1+入力!$C$31/100),-入力!$C$29),IF(入力!$C$30=2,ROUNDUP('ユーザー別小売(卸)価格試算(税抜)'!T1108*(1+入力!$C$31/100),-入力!$C$29),IF(入力!$C$30=3,ROUND('ユーザー別小売(卸)価格試算(税抜)'!T1108*(1+入力!$C$31/100),-入力!$C$29)))),'ユーザー別小売(卸)価格試算(税抜)'!T1108))</f>
        <v/>
      </c>
      <c r="U1108" s="888" t="str">
        <f>IF('ユーザー別小売(卸)価格試算(税抜)'!U1108="","",IF(ISNUMBER('ユーザー別小売(卸)価格試算(税抜)'!U1108),IF(入力!$C$30=1,ROUNDDOWN('ユーザー別小売(卸)価格試算(税抜)'!U1108*(1+入力!$C$31/100),-入力!$C$29),IF(入力!$C$30=2,ROUNDUP('ユーザー別小売(卸)価格試算(税抜)'!U1108*(1+入力!$C$31/100),-入力!$C$29),IF(入力!$C$30=3,ROUND('ユーザー別小売(卸)価格試算(税抜)'!U1108*(1+入力!$C$31/100),-入力!$C$29)))),'ユーザー別小売(卸)価格試算(税抜)'!U1108))</f>
        <v/>
      </c>
      <c r="V1108" s="83"/>
      <c r="X1108" s="4"/>
    </row>
    <row r="1109" spans="2:25" ht="23.1" customHeight="1">
      <c r="B1109" s="746" t="s">
        <v>634</v>
      </c>
      <c r="C1109" s="747"/>
      <c r="D1109" s="747"/>
      <c r="E1109" s="747"/>
      <c r="F1109" s="747"/>
      <c r="G1109" s="748"/>
      <c r="H1109" s="746" t="s">
        <v>392</v>
      </c>
      <c r="I1109" s="747"/>
      <c r="J1109" s="747"/>
      <c r="K1109" s="747"/>
      <c r="L1109" s="748"/>
      <c r="M1109" s="746" t="s">
        <v>254</v>
      </c>
      <c r="N1109" s="747"/>
      <c r="O1109" s="747"/>
      <c r="P1109" s="747"/>
      <c r="Q1109" s="748"/>
      <c r="R1109" s="848">
        <f>IF('ユーザー別小売(卸)価格試算(税抜)'!R1109="","",IF(ISNUMBER('ユーザー別小売(卸)価格試算(税抜)'!R1109),IF(入力!$C$30=1,ROUNDDOWN('ユーザー別小売(卸)価格試算(税抜)'!R1109*(1+入力!$C$31/100),-入力!$C$29),IF(入力!$C$30=2,ROUNDUP('ユーザー別小売(卸)価格試算(税抜)'!R1109*(1+入力!$C$31/100),-入力!$C$29),IF(入力!$C$30=3,ROUND('ユーザー別小売(卸)価格試算(税抜)'!R1109*(1+入力!$C$31/100),-入力!$C$29)))),'ユーザー別小売(卸)価格試算(税抜)'!R1109))</f>
        <v>16830</v>
      </c>
      <c r="S1109" s="849" t="str">
        <f>IF('ユーザー別小売(卸)価格試算(税抜)'!S1109="","",IF(ISNUMBER('ユーザー別小売(卸)価格試算(税抜)'!S1109),IF(入力!$C$30=1,ROUNDDOWN('ユーザー別小売(卸)価格試算(税抜)'!S1109*(1+入力!$C$31/100),-入力!$C$29),IF(入力!$C$30=2,ROUNDUP('ユーザー別小売(卸)価格試算(税抜)'!S1109*(1+入力!$C$31/100),-入力!$C$29),IF(入力!$C$30=3,ROUND('ユーザー別小売(卸)価格試算(税抜)'!S1109*(1+入力!$C$31/100),-入力!$C$29)))),'ユーザー別小売(卸)価格試算(税抜)'!S1109))</f>
        <v/>
      </c>
      <c r="T1109" s="849" t="str">
        <f>IF('ユーザー別小売(卸)価格試算(税抜)'!T1109="","",IF(ISNUMBER('ユーザー別小売(卸)価格試算(税抜)'!T1109),IF(入力!$C$30=1,ROUNDDOWN('ユーザー別小売(卸)価格試算(税抜)'!T1109*(1+入力!$C$31/100),-入力!$C$29),IF(入力!$C$30=2,ROUNDUP('ユーザー別小売(卸)価格試算(税抜)'!T1109*(1+入力!$C$31/100),-入力!$C$29),IF(入力!$C$30=3,ROUND('ユーザー別小売(卸)価格試算(税抜)'!T1109*(1+入力!$C$31/100),-入力!$C$29)))),'ユーザー別小売(卸)価格試算(税抜)'!T1109))</f>
        <v/>
      </c>
      <c r="U1109" s="850" t="str">
        <f>IF('ユーザー別小売(卸)価格試算(税抜)'!U1109="","",IF(ISNUMBER('ユーザー別小売(卸)価格試算(税抜)'!U1109),IF(入力!$C$30=1,ROUNDDOWN('ユーザー別小売(卸)価格試算(税抜)'!U1109*(1+入力!$C$31/100),-入力!$C$29),IF(入力!$C$30=2,ROUNDUP('ユーザー別小売(卸)価格試算(税抜)'!U1109*(1+入力!$C$31/100),-入力!$C$29),IF(入力!$C$30=3,ROUND('ユーザー別小売(卸)価格試算(税抜)'!U1109*(1+入力!$C$31/100),-入力!$C$29)))),'ユーザー別小売(卸)価格試算(税抜)'!U1109))</f>
        <v/>
      </c>
      <c r="V1109" s="83"/>
      <c r="X1109" s="4"/>
    </row>
    <row r="1110" spans="2:25" ht="23.1" customHeight="1" thickBot="1">
      <c r="B1110" s="778" t="s">
        <v>635</v>
      </c>
      <c r="C1110" s="779"/>
      <c r="D1110" s="779"/>
      <c r="E1110" s="779"/>
      <c r="F1110" s="779"/>
      <c r="G1110" s="780"/>
      <c r="H1110" s="725" t="s">
        <v>938</v>
      </c>
      <c r="I1110" s="726"/>
      <c r="J1110" s="726"/>
      <c r="K1110" s="726"/>
      <c r="L1110" s="727"/>
      <c r="M1110" s="725" t="s">
        <v>939</v>
      </c>
      <c r="N1110" s="726"/>
      <c r="O1110" s="726"/>
      <c r="P1110" s="726"/>
      <c r="Q1110" s="727"/>
      <c r="R1110" s="857">
        <f>IF('ユーザー別小売(卸)価格試算(税抜)'!R1110="","",IF(ISNUMBER('ユーザー別小売(卸)価格試算(税抜)'!R1110),IF(入力!$C$30=1,ROUNDDOWN('ユーザー別小売(卸)価格試算(税抜)'!R1110*(1+入力!$C$31/100),-入力!$C$29),IF(入力!$C$30=2,ROUNDUP('ユーザー別小売(卸)価格試算(税抜)'!R1110*(1+入力!$C$31/100),-入力!$C$29),IF(入力!$C$30=3,ROUND('ユーザー別小売(卸)価格試算(税抜)'!R1110*(1+入力!$C$31/100),-入力!$C$29)))),'ユーザー別小売(卸)価格試算(税抜)'!R1110))</f>
        <v>11990</v>
      </c>
      <c r="S1110" s="858" t="str">
        <f>IF('ユーザー別小売(卸)価格試算(税抜)'!S1110="","",IF(ISNUMBER('ユーザー別小売(卸)価格試算(税抜)'!S1110),IF(入力!$C$30=1,ROUNDDOWN('ユーザー別小売(卸)価格試算(税抜)'!S1110*(1+入力!$C$31/100),-入力!$C$29),IF(入力!$C$30=2,ROUNDUP('ユーザー別小売(卸)価格試算(税抜)'!S1110*(1+入力!$C$31/100),-入力!$C$29),IF(入力!$C$30=3,ROUND('ユーザー別小売(卸)価格試算(税抜)'!S1110*(1+入力!$C$31/100),-入力!$C$29)))),'ユーザー別小売(卸)価格試算(税抜)'!S1110))</f>
        <v/>
      </c>
      <c r="T1110" s="858" t="str">
        <f>IF('ユーザー別小売(卸)価格試算(税抜)'!T1110="","",IF(ISNUMBER('ユーザー別小売(卸)価格試算(税抜)'!T1110),IF(入力!$C$30=1,ROUNDDOWN('ユーザー別小売(卸)価格試算(税抜)'!T1110*(1+入力!$C$31/100),-入力!$C$29),IF(入力!$C$30=2,ROUNDUP('ユーザー別小売(卸)価格試算(税抜)'!T1110*(1+入力!$C$31/100),-入力!$C$29),IF(入力!$C$30=3,ROUND('ユーザー別小売(卸)価格試算(税抜)'!T1110*(1+入力!$C$31/100),-入力!$C$29)))),'ユーザー別小売(卸)価格試算(税抜)'!T1110))</f>
        <v/>
      </c>
      <c r="U1110" s="859" t="str">
        <f>IF('ユーザー別小売(卸)価格試算(税抜)'!U1110="","",IF(ISNUMBER('ユーザー別小売(卸)価格試算(税抜)'!U1110),IF(入力!$C$30=1,ROUNDDOWN('ユーザー別小売(卸)価格試算(税抜)'!U1110*(1+入力!$C$31/100),-入力!$C$29),IF(入力!$C$30=2,ROUNDUP('ユーザー別小売(卸)価格試算(税抜)'!U1110*(1+入力!$C$31/100),-入力!$C$29),IF(入力!$C$30=3,ROUND('ユーザー別小売(卸)価格試算(税抜)'!U1110*(1+入力!$C$31/100),-入力!$C$29)))),'ユーザー別小売(卸)価格試算(税抜)'!U1110))</f>
        <v/>
      </c>
      <c r="V1110" s="83"/>
      <c r="X1110" s="4"/>
    </row>
    <row r="1111" spans="2:25" ht="22.5" customHeight="1">
      <c r="B1111" s="90"/>
      <c r="C1111" s="90"/>
      <c r="D1111" s="90"/>
      <c r="E1111" s="90"/>
      <c r="F1111" s="83"/>
      <c r="G1111" s="336"/>
      <c r="H1111" s="83"/>
      <c r="I1111" s="336"/>
      <c r="J1111" s="83"/>
      <c r="K1111" s="336"/>
      <c r="L1111" s="83"/>
      <c r="M1111" s="336"/>
      <c r="N1111" s="83"/>
      <c r="O1111" s="336"/>
      <c r="P1111" s="83"/>
      <c r="Q1111" s="336"/>
      <c r="R1111" s="83"/>
      <c r="S1111" s="336"/>
      <c r="T1111" s="10"/>
      <c r="U1111" s="371"/>
      <c r="V1111" s="10"/>
      <c r="W1111" s="371"/>
      <c r="X1111" s="83"/>
    </row>
    <row r="1112" spans="2:25" s="239" customFormat="1" ht="20.100000000000001" customHeight="1" thickBot="1">
      <c r="B1112" s="241" t="s">
        <v>661</v>
      </c>
      <c r="C1112" s="24"/>
      <c r="D1112" s="24"/>
      <c r="E1112" s="24"/>
      <c r="F1112" s="82"/>
      <c r="G1112" s="24"/>
      <c r="H1112" s="82"/>
      <c r="I1112" s="24"/>
      <c r="J1112" s="82"/>
      <c r="K1112" s="24"/>
      <c r="L1112" s="82"/>
      <c r="M1112" s="24"/>
      <c r="N1112" s="82"/>
      <c r="O1112" s="24"/>
      <c r="P1112" s="82"/>
      <c r="Q1112" s="24"/>
      <c r="R1112" s="82"/>
      <c r="S1112" s="24"/>
      <c r="T1112" s="82"/>
      <c r="U1112" s="24"/>
      <c r="V1112" s="82"/>
      <c r="W1112" s="24"/>
      <c r="X1112" s="82"/>
      <c r="Y1112" s="24"/>
    </row>
    <row r="1113" spans="2:25" ht="20.100000000000001" customHeight="1" thickBot="1">
      <c r="B1113" s="531" t="s">
        <v>453</v>
      </c>
      <c r="C1113" s="532"/>
      <c r="D1113" s="532"/>
      <c r="E1113" s="532"/>
      <c r="F1113" s="532"/>
      <c r="G1113" s="532"/>
      <c r="H1113" s="532"/>
      <c r="I1113" s="532"/>
      <c r="J1113" s="532"/>
      <c r="K1113" s="532"/>
      <c r="L1113" s="532"/>
      <c r="M1113" s="532"/>
      <c r="N1113" s="532"/>
      <c r="O1113" s="532"/>
      <c r="P1113" s="532"/>
      <c r="Q1113" s="532"/>
      <c r="R1113" s="532"/>
      <c r="S1113" s="532"/>
      <c r="T1113" s="532"/>
      <c r="U1113" s="533"/>
      <c r="V1113" s="10"/>
      <c r="X1113" s="4"/>
    </row>
    <row r="1114" spans="2:25" ht="30" customHeight="1" thickBot="1">
      <c r="B1114" s="622" t="s">
        <v>581</v>
      </c>
      <c r="C1114" s="623"/>
      <c r="D1114" s="623"/>
      <c r="E1114" s="623"/>
      <c r="F1114" s="623"/>
      <c r="G1114" s="624"/>
      <c r="H1114" s="710" t="s">
        <v>524</v>
      </c>
      <c r="I1114" s="710"/>
      <c r="J1114" s="710"/>
      <c r="K1114" s="710"/>
      <c r="L1114" s="710"/>
      <c r="M1114" s="710" t="s">
        <v>491</v>
      </c>
      <c r="N1114" s="710"/>
      <c r="O1114" s="710"/>
      <c r="P1114" s="710"/>
      <c r="Q1114" s="710"/>
      <c r="R1114" s="710"/>
      <c r="S1114" s="710"/>
      <c r="T1114" s="710"/>
      <c r="U1114" s="710"/>
      <c r="X1114" s="4"/>
    </row>
    <row r="1115" spans="2:25" ht="20.25" customHeight="1">
      <c r="B1115" s="821" t="s">
        <v>629</v>
      </c>
      <c r="C1115" s="822"/>
      <c r="D1115" s="822"/>
      <c r="E1115" s="822"/>
      <c r="F1115" s="822"/>
      <c r="G1115" s="823"/>
      <c r="H1115" s="737" t="s">
        <v>684</v>
      </c>
      <c r="I1115" s="738"/>
      <c r="J1115" s="738"/>
      <c r="K1115" s="738"/>
      <c r="L1115" s="739"/>
      <c r="M1115" s="737" t="s">
        <v>682</v>
      </c>
      <c r="N1115" s="738"/>
      <c r="O1115" s="738"/>
      <c r="P1115" s="738"/>
      <c r="Q1115" s="739"/>
      <c r="R1115" s="619" t="str">
        <f>IF('ユーザー別小売(卸)価格試算(税抜)'!R1115="","",IF(ISNUMBER('ユーザー別小売(卸)価格試算(税抜)'!R1115),IF(入力!$C$30=1,ROUNDDOWN('ユーザー別小売(卸)価格試算(税抜)'!R1115*(1+入力!$C$31/100),-入力!$C$29),IF(入力!$C$30=2,ROUNDUP('ユーザー別小売(卸)価格試算(税抜)'!R1115*(1+入力!$C$31/100),-入力!$C$29),IF(入力!$C$30=3,ROUND('ユーザー別小売(卸)価格試算(税抜)'!R1115*(1+入力!$C$31/100),-入力!$C$29)))),'ユーザー別小売(卸)価格試算(税抜)'!R1115))</f>
        <v>卸価格設定なし</v>
      </c>
      <c r="S1115" s="860" t="str">
        <f>IF('ユーザー別小売(卸)価格試算(税抜)'!S1115="","",IF(ISNUMBER('ユーザー別小売(卸)価格試算(税抜)'!S1115),IF(入力!$C$30=1,ROUNDDOWN('ユーザー別小売(卸)価格試算(税抜)'!S1115*(1+入力!$C$31/100),-入力!$C$29),IF(入力!$C$30=2,ROUNDUP('ユーザー別小売(卸)価格試算(税抜)'!S1115*(1+入力!$C$31/100),-入力!$C$29),IF(入力!$C$30=3,ROUND('ユーザー別小売(卸)価格試算(税抜)'!S1115*(1+入力!$C$31/100),-入力!$C$29)))),'ユーザー別小売(卸)価格試算(税抜)'!S1115))</f>
        <v/>
      </c>
      <c r="T1115" s="860" t="str">
        <f>IF('ユーザー別小売(卸)価格試算(税抜)'!T1115="","",IF(ISNUMBER('ユーザー別小売(卸)価格試算(税抜)'!T1115),IF(入力!$C$30=1,ROUNDDOWN('ユーザー別小売(卸)価格試算(税抜)'!T1115*(1+入力!$C$31/100),-入力!$C$29),IF(入力!$C$30=2,ROUNDUP('ユーザー別小売(卸)価格試算(税抜)'!T1115*(1+入力!$C$31/100),-入力!$C$29),IF(入力!$C$30=3,ROUND('ユーザー別小売(卸)価格試算(税抜)'!T1115*(1+入力!$C$31/100),-入力!$C$29)))),'ユーザー別小売(卸)価格試算(税抜)'!T1115))</f>
        <v/>
      </c>
      <c r="U1115" s="885" t="str">
        <f>IF('ユーザー別小売(卸)価格試算(税抜)'!U1115="","",IF(ISNUMBER('ユーザー別小売(卸)価格試算(税抜)'!U1115),IF(入力!$C$30=1,ROUNDDOWN('ユーザー別小売(卸)価格試算(税抜)'!U1115*(1+入力!$C$31/100),-入力!$C$29),IF(入力!$C$30=2,ROUNDUP('ユーザー別小売(卸)価格試算(税抜)'!U1115*(1+入力!$C$31/100),-入力!$C$29),IF(入力!$C$30=3,ROUND('ユーザー別小売(卸)価格試算(税抜)'!U1115*(1+入力!$C$31/100),-入力!$C$29)))),'ユーザー別小売(卸)価格試算(税抜)'!U1115))</f>
        <v/>
      </c>
      <c r="V1115" s="83"/>
      <c r="X1115" s="4"/>
    </row>
    <row r="1116" spans="2:25" ht="20.25" customHeight="1">
      <c r="B1116" s="746"/>
      <c r="C1116" s="747"/>
      <c r="D1116" s="747"/>
      <c r="E1116" s="747"/>
      <c r="F1116" s="747"/>
      <c r="G1116" s="748"/>
      <c r="H1116" s="757" t="s">
        <v>427</v>
      </c>
      <c r="I1116" s="758"/>
      <c r="J1116" s="758"/>
      <c r="K1116" s="758"/>
      <c r="L1116" s="759"/>
      <c r="M1116" s="757" t="s">
        <v>680</v>
      </c>
      <c r="N1116" s="758"/>
      <c r="O1116" s="758"/>
      <c r="P1116" s="758"/>
      <c r="Q1116" s="759"/>
      <c r="R1116" s="836">
        <f>IF('ユーザー別小売(卸)価格試算(税抜)'!R1116="","",IF(ISNUMBER('ユーザー別小売(卸)価格試算(税抜)'!R1116),IF(入力!$C$30=1,ROUNDDOWN('ユーザー別小売(卸)価格試算(税抜)'!R1116*(1+入力!$C$31/100),-入力!$C$29),IF(入力!$C$30=2,ROUNDUP('ユーザー別小売(卸)価格試算(税抜)'!R1116*(1+入力!$C$31/100),-入力!$C$29),IF(入力!$C$30=3,ROUND('ユーザー別小売(卸)価格試算(税抜)'!R1116*(1+入力!$C$31/100),-入力!$C$29)))),'ユーザー別小売(卸)価格試算(税抜)'!R1116))</f>
        <v>32010</v>
      </c>
      <c r="S1116" s="837" t="str">
        <f>IF('ユーザー別小売(卸)価格試算(税抜)'!S1116="","",IF(ISNUMBER('ユーザー別小売(卸)価格試算(税抜)'!S1116),IF(入力!$C$30=1,ROUNDDOWN('ユーザー別小売(卸)価格試算(税抜)'!S1116*(1+入力!$C$31/100),-入力!$C$29),IF(入力!$C$30=2,ROUNDUP('ユーザー別小売(卸)価格試算(税抜)'!S1116*(1+入力!$C$31/100),-入力!$C$29),IF(入力!$C$30=3,ROUND('ユーザー別小売(卸)価格試算(税抜)'!S1116*(1+入力!$C$31/100),-入力!$C$29)))),'ユーザー別小売(卸)価格試算(税抜)'!S1116))</f>
        <v/>
      </c>
      <c r="T1116" s="837" t="str">
        <f>IF('ユーザー別小売(卸)価格試算(税抜)'!T1116="","",IF(ISNUMBER('ユーザー別小売(卸)価格試算(税抜)'!T1116),IF(入力!$C$30=1,ROUNDDOWN('ユーザー別小売(卸)価格試算(税抜)'!T1116*(1+入力!$C$31/100),-入力!$C$29),IF(入力!$C$30=2,ROUNDUP('ユーザー別小売(卸)価格試算(税抜)'!T1116*(1+入力!$C$31/100),-入力!$C$29),IF(入力!$C$30=3,ROUND('ユーザー別小売(卸)価格試算(税抜)'!T1116*(1+入力!$C$31/100),-入力!$C$29)))),'ユーザー別小売(卸)価格試算(税抜)'!T1116))</f>
        <v/>
      </c>
      <c r="U1116" s="838" t="str">
        <f>IF('ユーザー別小売(卸)価格試算(税抜)'!U1116="","",IF(ISNUMBER('ユーザー別小売(卸)価格試算(税抜)'!U1116),IF(入力!$C$30=1,ROUNDDOWN('ユーザー別小売(卸)価格試算(税抜)'!U1116*(1+入力!$C$31/100),-入力!$C$29),IF(入力!$C$30=2,ROUNDUP('ユーザー別小売(卸)価格試算(税抜)'!U1116*(1+入力!$C$31/100),-入力!$C$29),IF(入力!$C$30=3,ROUND('ユーザー別小売(卸)価格試算(税抜)'!U1116*(1+入力!$C$31/100),-入力!$C$29)))),'ユーザー別小売(卸)価格試算(税抜)'!U1116))</f>
        <v/>
      </c>
      <c r="V1116" s="83"/>
      <c r="X1116" s="4"/>
    </row>
    <row r="1117" spans="2:25" ht="20.25" customHeight="1">
      <c r="B1117" s="746"/>
      <c r="C1117" s="747"/>
      <c r="D1117" s="747"/>
      <c r="E1117" s="747"/>
      <c r="F1117" s="747"/>
      <c r="G1117" s="748"/>
      <c r="H1117" s="757" t="s">
        <v>2148</v>
      </c>
      <c r="I1117" s="758"/>
      <c r="J1117" s="758"/>
      <c r="K1117" s="758"/>
      <c r="L1117" s="759"/>
      <c r="M1117" s="757" t="s">
        <v>2147</v>
      </c>
      <c r="N1117" s="758"/>
      <c r="O1117" s="758"/>
      <c r="P1117" s="758"/>
      <c r="Q1117" s="759"/>
      <c r="R1117" s="836">
        <f>IF('ユーザー別小売(卸)価格試算(税抜)'!R1117="","",IF(ISNUMBER('ユーザー別小売(卸)価格試算(税抜)'!R1117),IF(入力!$C$30=1,ROUNDDOWN('ユーザー別小売(卸)価格試算(税抜)'!R1117*(1+入力!$C$31/100),-入力!$C$29),IF(入力!$C$30=2,ROUNDUP('ユーザー別小売(卸)価格試算(税抜)'!R1117*(1+入力!$C$31/100),-入力!$C$29),IF(入力!$C$30=3,ROUND('ユーザー別小売(卸)価格試算(税抜)'!R1117*(1+入力!$C$31/100),-入力!$C$29)))),'ユーザー別小売(卸)価格試算(税抜)'!R1117))</f>
        <v>32340</v>
      </c>
      <c r="S1117" s="837" t="str">
        <f>IF('ユーザー別小売(卸)価格試算(税抜)'!S1117="","",IF(ISNUMBER('ユーザー別小売(卸)価格試算(税抜)'!S1117),IF(入力!$C$30=1,ROUNDDOWN('ユーザー別小売(卸)価格試算(税抜)'!S1117*(1+入力!$C$31/100),-入力!$C$29),IF(入力!$C$30=2,ROUNDUP('ユーザー別小売(卸)価格試算(税抜)'!S1117*(1+入力!$C$31/100),-入力!$C$29),IF(入力!$C$30=3,ROUND('ユーザー別小売(卸)価格試算(税抜)'!S1117*(1+入力!$C$31/100),-入力!$C$29)))),'ユーザー別小売(卸)価格試算(税抜)'!S1117))</f>
        <v/>
      </c>
      <c r="T1117" s="837" t="str">
        <f>IF('ユーザー別小売(卸)価格試算(税抜)'!T1117="","",IF(ISNUMBER('ユーザー別小売(卸)価格試算(税抜)'!T1117),IF(入力!$C$30=1,ROUNDDOWN('ユーザー別小売(卸)価格試算(税抜)'!T1117*(1+入力!$C$31/100),-入力!$C$29),IF(入力!$C$30=2,ROUNDUP('ユーザー別小売(卸)価格試算(税抜)'!T1117*(1+入力!$C$31/100),-入力!$C$29),IF(入力!$C$30=3,ROUND('ユーザー別小売(卸)価格試算(税抜)'!T1117*(1+入力!$C$31/100),-入力!$C$29)))),'ユーザー別小売(卸)価格試算(税抜)'!T1117))</f>
        <v/>
      </c>
      <c r="U1117" s="838" t="str">
        <f>IF('ユーザー別小売(卸)価格試算(税抜)'!U1117="","",IF(ISNUMBER('ユーザー別小売(卸)価格試算(税抜)'!U1117),IF(入力!$C$30=1,ROUNDDOWN('ユーザー別小売(卸)価格試算(税抜)'!U1117*(1+入力!$C$31/100),-入力!$C$29),IF(入力!$C$30=2,ROUNDUP('ユーザー別小売(卸)価格試算(税抜)'!U1117*(1+入力!$C$31/100),-入力!$C$29),IF(入力!$C$30=3,ROUND('ユーザー別小売(卸)価格試算(税抜)'!U1117*(1+入力!$C$31/100),-入力!$C$29)))),'ユーザー別小売(卸)価格試算(税抜)'!U1117))</f>
        <v/>
      </c>
      <c r="V1117" s="83"/>
      <c r="X1117" s="4"/>
    </row>
    <row r="1118" spans="2:25" ht="20.25" customHeight="1">
      <c r="B1118" s="746"/>
      <c r="C1118" s="747"/>
      <c r="D1118" s="747"/>
      <c r="E1118" s="747"/>
      <c r="F1118" s="747"/>
      <c r="G1118" s="748"/>
      <c r="H1118" s="757"/>
      <c r="I1118" s="758"/>
      <c r="J1118" s="758"/>
      <c r="K1118" s="758"/>
      <c r="L1118" s="759"/>
      <c r="M1118" s="757" t="s">
        <v>79</v>
      </c>
      <c r="N1118" s="758"/>
      <c r="O1118" s="758"/>
      <c r="P1118" s="758"/>
      <c r="Q1118" s="759"/>
      <c r="R1118" s="836">
        <f>IF('ユーザー別小売(卸)価格試算(税抜)'!R1118="","",IF(ISNUMBER('ユーザー別小売(卸)価格試算(税抜)'!R1118),IF(入力!$C$30=1,ROUNDDOWN('ユーザー別小売(卸)価格試算(税抜)'!R1118*(1+入力!$C$31/100),-入力!$C$29),IF(入力!$C$30=2,ROUNDUP('ユーザー別小売(卸)価格試算(税抜)'!R1118*(1+入力!$C$31/100),-入力!$C$29),IF(入力!$C$30=3,ROUND('ユーザー別小売(卸)価格試算(税抜)'!R1118*(1+入力!$C$31/100),-入力!$C$29)))),'ユーザー別小売(卸)価格試算(税抜)'!R1118))</f>
        <v>31680</v>
      </c>
      <c r="S1118" s="837" t="str">
        <f>IF('ユーザー別小売(卸)価格試算(税抜)'!S1118="","",IF(ISNUMBER('ユーザー別小売(卸)価格試算(税抜)'!S1118),IF(入力!$C$30=1,ROUNDDOWN('ユーザー別小売(卸)価格試算(税抜)'!S1118*(1+入力!$C$31/100),-入力!$C$29),IF(入力!$C$30=2,ROUNDUP('ユーザー別小売(卸)価格試算(税抜)'!S1118*(1+入力!$C$31/100),-入力!$C$29),IF(入力!$C$30=3,ROUND('ユーザー別小売(卸)価格試算(税抜)'!S1118*(1+入力!$C$31/100),-入力!$C$29)))),'ユーザー別小売(卸)価格試算(税抜)'!S1118))</f>
        <v/>
      </c>
      <c r="T1118" s="837" t="str">
        <f>IF('ユーザー別小売(卸)価格試算(税抜)'!T1118="","",IF(ISNUMBER('ユーザー別小売(卸)価格試算(税抜)'!T1118),IF(入力!$C$30=1,ROUNDDOWN('ユーザー別小売(卸)価格試算(税抜)'!T1118*(1+入力!$C$31/100),-入力!$C$29),IF(入力!$C$30=2,ROUNDUP('ユーザー別小売(卸)価格試算(税抜)'!T1118*(1+入力!$C$31/100),-入力!$C$29),IF(入力!$C$30=3,ROUND('ユーザー別小売(卸)価格試算(税抜)'!T1118*(1+入力!$C$31/100),-入力!$C$29)))),'ユーザー別小売(卸)価格試算(税抜)'!T1118))</f>
        <v/>
      </c>
      <c r="U1118" s="838" t="str">
        <f>IF('ユーザー別小売(卸)価格試算(税抜)'!U1118="","",IF(ISNUMBER('ユーザー別小売(卸)価格試算(税抜)'!U1118),IF(入力!$C$30=1,ROUNDDOWN('ユーザー別小売(卸)価格試算(税抜)'!U1118*(1+入力!$C$31/100),-入力!$C$29),IF(入力!$C$30=2,ROUNDUP('ユーザー別小売(卸)価格試算(税抜)'!U1118*(1+入力!$C$31/100),-入力!$C$29),IF(入力!$C$30=3,ROUND('ユーザー別小売(卸)価格試算(税抜)'!U1118*(1+入力!$C$31/100),-入力!$C$29)))),'ユーザー別小売(卸)価格試算(税抜)'!U1118))</f>
        <v/>
      </c>
      <c r="V1118" s="83"/>
      <c r="X1118" s="4"/>
    </row>
    <row r="1119" spans="2:25" ht="20.25" customHeight="1">
      <c r="B1119" s="746"/>
      <c r="C1119" s="747"/>
      <c r="D1119" s="747"/>
      <c r="E1119" s="747"/>
      <c r="F1119" s="747"/>
      <c r="G1119" s="748"/>
      <c r="H1119" s="757" t="s">
        <v>528</v>
      </c>
      <c r="I1119" s="758"/>
      <c r="J1119" s="758"/>
      <c r="K1119" s="758"/>
      <c r="L1119" s="759"/>
      <c r="M1119" s="757" t="s">
        <v>79</v>
      </c>
      <c r="N1119" s="758"/>
      <c r="O1119" s="758"/>
      <c r="P1119" s="758"/>
      <c r="Q1119" s="759"/>
      <c r="R1119" s="836">
        <f>IF('ユーザー別小売(卸)価格試算(税抜)'!R1119="","",IF(ISNUMBER('ユーザー別小売(卸)価格試算(税抜)'!R1119),IF(入力!$C$30=1,ROUNDDOWN('ユーザー別小売(卸)価格試算(税抜)'!R1119*(1+入力!$C$31/100),-入力!$C$29),IF(入力!$C$30=2,ROUNDUP('ユーザー別小売(卸)価格試算(税抜)'!R1119*(1+入力!$C$31/100),-入力!$C$29),IF(入力!$C$30=3,ROUND('ユーザー別小売(卸)価格試算(税抜)'!R1119*(1+入力!$C$31/100),-入力!$C$29)))),'ユーザー別小売(卸)価格試算(税抜)'!R1119))</f>
        <v>27610</v>
      </c>
      <c r="S1119" s="837" t="str">
        <f>IF('ユーザー別小売(卸)価格試算(税抜)'!S1119="","",IF(ISNUMBER('ユーザー別小売(卸)価格試算(税抜)'!S1119),IF(入力!$C$30=1,ROUNDDOWN('ユーザー別小売(卸)価格試算(税抜)'!S1119*(1+入力!$C$31/100),-入力!$C$29),IF(入力!$C$30=2,ROUNDUP('ユーザー別小売(卸)価格試算(税抜)'!S1119*(1+入力!$C$31/100),-入力!$C$29),IF(入力!$C$30=3,ROUND('ユーザー別小売(卸)価格試算(税抜)'!S1119*(1+入力!$C$31/100),-入力!$C$29)))),'ユーザー別小売(卸)価格試算(税抜)'!S1119))</f>
        <v/>
      </c>
      <c r="T1119" s="837" t="str">
        <f>IF('ユーザー別小売(卸)価格試算(税抜)'!T1119="","",IF(ISNUMBER('ユーザー別小売(卸)価格試算(税抜)'!T1119),IF(入力!$C$30=1,ROUNDDOWN('ユーザー別小売(卸)価格試算(税抜)'!T1119*(1+入力!$C$31/100),-入力!$C$29),IF(入力!$C$30=2,ROUNDUP('ユーザー別小売(卸)価格試算(税抜)'!T1119*(1+入力!$C$31/100),-入力!$C$29),IF(入力!$C$30=3,ROUND('ユーザー別小売(卸)価格試算(税抜)'!T1119*(1+入力!$C$31/100),-入力!$C$29)))),'ユーザー別小売(卸)価格試算(税抜)'!T1119))</f>
        <v/>
      </c>
      <c r="U1119" s="838" t="str">
        <f>IF('ユーザー別小売(卸)価格試算(税抜)'!U1119="","",IF(ISNUMBER('ユーザー別小売(卸)価格試算(税抜)'!U1119),IF(入力!$C$30=1,ROUNDDOWN('ユーザー別小売(卸)価格試算(税抜)'!U1119*(1+入力!$C$31/100),-入力!$C$29),IF(入力!$C$30=2,ROUNDUP('ユーザー別小売(卸)価格試算(税抜)'!U1119*(1+入力!$C$31/100),-入力!$C$29),IF(入力!$C$30=3,ROUND('ユーザー別小売(卸)価格試算(税抜)'!U1119*(1+入力!$C$31/100),-入力!$C$29)))),'ユーザー別小売(卸)価格試算(税抜)'!U1119))</f>
        <v/>
      </c>
      <c r="V1119" s="83"/>
      <c r="X1119" s="4"/>
    </row>
    <row r="1120" spans="2:25" ht="20.25" customHeight="1">
      <c r="B1120" s="746"/>
      <c r="C1120" s="747"/>
      <c r="D1120" s="747"/>
      <c r="E1120" s="747"/>
      <c r="F1120" s="747"/>
      <c r="G1120" s="748"/>
      <c r="H1120" s="757" t="s">
        <v>530</v>
      </c>
      <c r="I1120" s="758"/>
      <c r="J1120" s="758"/>
      <c r="K1120" s="758"/>
      <c r="L1120" s="759"/>
      <c r="M1120" s="757" t="s">
        <v>79</v>
      </c>
      <c r="N1120" s="758"/>
      <c r="O1120" s="758"/>
      <c r="P1120" s="758"/>
      <c r="Q1120" s="759"/>
      <c r="R1120" s="836">
        <f>IF('ユーザー別小売(卸)価格試算(税抜)'!R1120="","",IF(ISNUMBER('ユーザー別小売(卸)価格試算(税抜)'!R1120),IF(入力!$C$30=1,ROUNDDOWN('ユーザー別小売(卸)価格試算(税抜)'!R1120*(1+入力!$C$31/100),-入力!$C$29),IF(入力!$C$30=2,ROUNDUP('ユーザー別小売(卸)価格試算(税抜)'!R1120*(1+入力!$C$31/100),-入力!$C$29),IF(入力!$C$30=3,ROUND('ユーザー別小売(卸)価格試算(税抜)'!R1120*(1+入力!$C$31/100),-入力!$C$29)))),'ユーザー別小売(卸)価格試算(税抜)'!R1120))</f>
        <v>26950</v>
      </c>
      <c r="S1120" s="837" t="str">
        <f>IF('ユーザー別小売(卸)価格試算(税抜)'!S1120="","",IF(ISNUMBER('ユーザー別小売(卸)価格試算(税抜)'!S1120),IF(入力!$C$30=1,ROUNDDOWN('ユーザー別小売(卸)価格試算(税抜)'!S1120*(1+入力!$C$31/100),-入力!$C$29),IF(入力!$C$30=2,ROUNDUP('ユーザー別小売(卸)価格試算(税抜)'!S1120*(1+入力!$C$31/100),-入力!$C$29),IF(入力!$C$30=3,ROUND('ユーザー別小売(卸)価格試算(税抜)'!S1120*(1+入力!$C$31/100),-入力!$C$29)))),'ユーザー別小売(卸)価格試算(税抜)'!S1120))</f>
        <v/>
      </c>
      <c r="T1120" s="837" t="str">
        <f>IF('ユーザー別小売(卸)価格試算(税抜)'!T1120="","",IF(ISNUMBER('ユーザー別小売(卸)価格試算(税抜)'!T1120),IF(入力!$C$30=1,ROUNDDOWN('ユーザー別小売(卸)価格試算(税抜)'!T1120*(1+入力!$C$31/100),-入力!$C$29),IF(入力!$C$30=2,ROUNDUP('ユーザー別小売(卸)価格試算(税抜)'!T1120*(1+入力!$C$31/100),-入力!$C$29),IF(入力!$C$30=3,ROUND('ユーザー別小売(卸)価格試算(税抜)'!T1120*(1+入力!$C$31/100),-入力!$C$29)))),'ユーザー別小売(卸)価格試算(税抜)'!T1120))</f>
        <v/>
      </c>
      <c r="U1120" s="838" t="str">
        <f>IF('ユーザー別小売(卸)価格試算(税抜)'!U1120="","",IF(ISNUMBER('ユーザー別小売(卸)価格試算(税抜)'!U1120),IF(入力!$C$30=1,ROUNDDOWN('ユーザー別小売(卸)価格試算(税抜)'!U1120*(1+入力!$C$31/100),-入力!$C$29),IF(入力!$C$30=2,ROUNDUP('ユーザー別小売(卸)価格試算(税抜)'!U1120*(1+入力!$C$31/100),-入力!$C$29),IF(入力!$C$30=3,ROUND('ユーザー別小売(卸)価格試算(税抜)'!U1120*(1+入力!$C$31/100),-入力!$C$29)))),'ユーザー別小売(卸)価格試算(税抜)'!U1120))</f>
        <v/>
      </c>
      <c r="V1120" s="83"/>
      <c r="X1120" s="4"/>
    </row>
    <row r="1121" spans="2:25" ht="20.25" customHeight="1">
      <c r="B1121" s="746"/>
      <c r="C1121" s="747"/>
      <c r="D1121" s="747"/>
      <c r="E1121" s="747"/>
      <c r="F1121" s="747"/>
      <c r="G1121" s="748"/>
      <c r="H1121" s="757"/>
      <c r="I1121" s="758"/>
      <c r="J1121" s="758"/>
      <c r="K1121" s="758"/>
      <c r="L1121" s="759"/>
      <c r="M1121" s="757"/>
      <c r="N1121" s="758"/>
      <c r="O1121" s="758"/>
      <c r="P1121" s="758"/>
      <c r="Q1121" s="759"/>
      <c r="R1121" s="836">
        <f>IF('ユーザー別小売(卸)価格試算(税抜)'!R1121="","",IF(ISNUMBER('ユーザー別小売(卸)価格試算(税抜)'!R1121),IF(入力!$C$30=1,ROUNDDOWN('ユーザー別小売(卸)価格試算(税抜)'!R1121*(1+入力!$C$31/100),-入力!$C$29),IF(入力!$C$30=2,ROUNDUP('ユーザー別小売(卸)価格試算(税抜)'!R1121*(1+入力!$C$31/100),-入力!$C$29),IF(入力!$C$30=3,ROUND('ユーザー別小売(卸)価格試算(税抜)'!R1121*(1+入力!$C$31/100),-入力!$C$29)))),'ユーザー別小売(卸)価格試算(税抜)'!R1121))</f>
        <v>26950</v>
      </c>
      <c r="S1121" s="837" t="str">
        <f>IF('ユーザー別小売(卸)価格試算(税抜)'!S1121="","",IF(ISNUMBER('ユーザー別小売(卸)価格試算(税抜)'!S1121),IF(入力!$C$30=1,ROUNDDOWN('ユーザー別小売(卸)価格試算(税抜)'!S1121*(1+入力!$C$31/100),-入力!$C$29),IF(入力!$C$30=2,ROUNDUP('ユーザー別小売(卸)価格試算(税抜)'!S1121*(1+入力!$C$31/100),-入力!$C$29),IF(入力!$C$30=3,ROUND('ユーザー別小売(卸)価格試算(税抜)'!S1121*(1+入力!$C$31/100),-入力!$C$29)))),'ユーザー別小売(卸)価格試算(税抜)'!S1121))</f>
        <v/>
      </c>
      <c r="T1121" s="837" t="str">
        <f>IF('ユーザー別小売(卸)価格試算(税抜)'!T1121="","",IF(ISNUMBER('ユーザー別小売(卸)価格試算(税抜)'!T1121),IF(入力!$C$30=1,ROUNDDOWN('ユーザー別小売(卸)価格試算(税抜)'!T1121*(1+入力!$C$31/100),-入力!$C$29),IF(入力!$C$30=2,ROUNDUP('ユーザー別小売(卸)価格試算(税抜)'!T1121*(1+入力!$C$31/100),-入力!$C$29),IF(入力!$C$30=3,ROUND('ユーザー別小売(卸)価格試算(税抜)'!T1121*(1+入力!$C$31/100),-入力!$C$29)))),'ユーザー別小売(卸)価格試算(税抜)'!T1121))</f>
        <v/>
      </c>
      <c r="U1121" s="838" t="str">
        <f>IF('ユーザー別小売(卸)価格試算(税抜)'!U1121="","",IF(ISNUMBER('ユーザー別小売(卸)価格試算(税抜)'!U1121),IF(入力!$C$30=1,ROUNDDOWN('ユーザー別小売(卸)価格試算(税抜)'!U1121*(1+入力!$C$31/100),-入力!$C$29),IF(入力!$C$30=2,ROUNDUP('ユーザー別小売(卸)価格試算(税抜)'!U1121*(1+入力!$C$31/100),-入力!$C$29),IF(入力!$C$30=3,ROUND('ユーザー別小売(卸)価格試算(税抜)'!U1121*(1+入力!$C$31/100),-入力!$C$29)))),'ユーザー別小売(卸)価格試算(税抜)'!U1121))</f>
        <v/>
      </c>
      <c r="V1121" s="83"/>
      <c r="X1121" s="4"/>
    </row>
    <row r="1122" spans="2:25" ht="20.25" customHeight="1">
      <c r="B1122" s="746"/>
      <c r="C1122" s="747"/>
      <c r="D1122" s="747"/>
      <c r="E1122" s="747"/>
      <c r="F1122" s="747"/>
      <c r="G1122" s="748"/>
      <c r="H1122" s="757" t="s">
        <v>527</v>
      </c>
      <c r="I1122" s="758"/>
      <c r="J1122" s="758"/>
      <c r="K1122" s="758"/>
      <c r="L1122" s="759"/>
      <c r="M1122" s="757" t="s">
        <v>79</v>
      </c>
      <c r="N1122" s="758"/>
      <c r="O1122" s="758"/>
      <c r="P1122" s="758"/>
      <c r="Q1122" s="759"/>
      <c r="R1122" s="836">
        <f>IF('ユーザー別小売(卸)価格試算(税抜)'!R1122="","",IF(ISNUMBER('ユーザー別小売(卸)価格試算(税抜)'!R1122),IF(入力!$C$30=1,ROUNDDOWN('ユーザー別小売(卸)価格試算(税抜)'!R1122*(1+入力!$C$31/100),-入力!$C$29),IF(入力!$C$30=2,ROUNDUP('ユーザー別小売(卸)価格試算(税抜)'!R1122*(1+入力!$C$31/100),-入力!$C$29),IF(入力!$C$30=3,ROUND('ユーザー別小売(卸)価格試算(税抜)'!R1122*(1+入力!$C$31/100),-入力!$C$29)))),'ユーザー別小売(卸)価格試算(税抜)'!R1122))</f>
        <v>26510</v>
      </c>
      <c r="S1122" s="837" t="str">
        <f>IF('ユーザー別小売(卸)価格試算(税抜)'!S1122="","",IF(ISNUMBER('ユーザー別小売(卸)価格試算(税抜)'!S1122),IF(入力!$C$30=1,ROUNDDOWN('ユーザー別小売(卸)価格試算(税抜)'!S1122*(1+入力!$C$31/100),-入力!$C$29),IF(入力!$C$30=2,ROUNDUP('ユーザー別小売(卸)価格試算(税抜)'!S1122*(1+入力!$C$31/100),-入力!$C$29),IF(入力!$C$30=3,ROUND('ユーザー別小売(卸)価格試算(税抜)'!S1122*(1+入力!$C$31/100),-入力!$C$29)))),'ユーザー別小売(卸)価格試算(税抜)'!S1122))</f>
        <v/>
      </c>
      <c r="T1122" s="837" t="str">
        <f>IF('ユーザー別小売(卸)価格試算(税抜)'!T1122="","",IF(ISNUMBER('ユーザー別小売(卸)価格試算(税抜)'!T1122),IF(入力!$C$30=1,ROUNDDOWN('ユーザー別小売(卸)価格試算(税抜)'!T1122*(1+入力!$C$31/100),-入力!$C$29),IF(入力!$C$30=2,ROUNDUP('ユーザー別小売(卸)価格試算(税抜)'!T1122*(1+入力!$C$31/100),-入力!$C$29),IF(入力!$C$30=3,ROUND('ユーザー別小売(卸)価格試算(税抜)'!T1122*(1+入力!$C$31/100),-入力!$C$29)))),'ユーザー別小売(卸)価格試算(税抜)'!T1122))</f>
        <v/>
      </c>
      <c r="U1122" s="838" t="str">
        <f>IF('ユーザー別小売(卸)価格試算(税抜)'!U1122="","",IF(ISNUMBER('ユーザー別小売(卸)価格試算(税抜)'!U1122),IF(入力!$C$30=1,ROUNDDOWN('ユーザー別小売(卸)価格試算(税抜)'!U1122*(1+入力!$C$31/100),-入力!$C$29),IF(入力!$C$30=2,ROUNDUP('ユーザー別小売(卸)価格試算(税抜)'!U1122*(1+入力!$C$31/100),-入力!$C$29),IF(入力!$C$30=3,ROUND('ユーザー別小売(卸)価格試算(税抜)'!U1122*(1+入力!$C$31/100),-入力!$C$29)))),'ユーザー別小売(卸)価格試算(税抜)'!U1122))</f>
        <v/>
      </c>
      <c r="V1122" s="83"/>
      <c r="X1122" s="4"/>
    </row>
    <row r="1123" spans="2:25" ht="20.25" customHeight="1">
      <c r="B1123" s="746"/>
      <c r="C1123" s="747"/>
      <c r="D1123" s="747"/>
      <c r="E1123" s="747"/>
      <c r="F1123" s="747"/>
      <c r="G1123" s="748"/>
      <c r="H1123" s="757"/>
      <c r="I1123" s="758"/>
      <c r="J1123" s="758"/>
      <c r="K1123" s="758"/>
      <c r="L1123" s="759"/>
      <c r="M1123" s="757"/>
      <c r="N1123" s="758"/>
      <c r="O1123" s="758"/>
      <c r="P1123" s="758"/>
      <c r="Q1123" s="759"/>
      <c r="R1123" s="836">
        <f>IF('ユーザー別小売(卸)価格試算(税抜)'!R1123="","",IF(ISNUMBER('ユーザー別小売(卸)価格試算(税抜)'!R1123),IF(入力!$C$30=1,ROUNDDOWN('ユーザー別小売(卸)価格試算(税抜)'!R1123*(1+入力!$C$31/100),-入力!$C$29),IF(入力!$C$30=2,ROUNDUP('ユーザー別小売(卸)価格試算(税抜)'!R1123*(1+入力!$C$31/100),-入力!$C$29),IF(入力!$C$30=3,ROUND('ユーザー別小売(卸)価格試算(税抜)'!R1123*(1+入力!$C$31/100),-入力!$C$29)))),'ユーザー別小売(卸)価格試算(税抜)'!R1123))</f>
        <v>26510</v>
      </c>
      <c r="S1123" s="837" t="str">
        <f>IF('ユーザー別小売(卸)価格試算(税抜)'!S1123="","",IF(ISNUMBER('ユーザー別小売(卸)価格試算(税抜)'!S1123),IF(入力!$C$30=1,ROUNDDOWN('ユーザー別小売(卸)価格試算(税抜)'!S1123*(1+入力!$C$31/100),-入力!$C$29),IF(入力!$C$30=2,ROUNDUP('ユーザー別小売(卸)価格試算(税抜)'!S1123*(1+入力!$C$31/100),-入力!$C$29),IF(入力!$C$30=3,ROUND('ユーザー別小売(卸)価格試算(税抜)'!S1123*(1+入力!$C$31/100),-入力!$C$29)))),'ユーザー別小売(卸)価格試算(税抜)'!S1123))</f>
        <v/>
      </c>
      <c r="T1123" s="837" t="str">
        <f>IF('ユーザー別小売(卸)価格試算(税抜)'!T1123="","",IF(ISNUMBER('ユーザー別小売(卸)価格試算(税抜)'!T1123),IF(入力!$C$30=1,ROUNDDOWN('ユーザー別小売(卸)価格試算(税抜)'!T1123*(1+入力!$C$31/100),-入力!$C$29),IF(入力!$C$30=2,ROUNDUP('ユーザー別小売(卸)価格試算(税抜)'!T1123*(1+入力!$C$31/100),-入力!$C$29),IF(入力!$C$30=3,ROUND('ユーザー別小売(卸)価格試算(税抜)'!T1123*(1+入力!$C$31/100),-入力!$C$29)))),'ユーザー別小売(卸)価格試算(税抜)'!T1123))</f>
        <v/>
      </c>
      <c r="U1123" s="838" t="str">
        <f>IF('ユーザー別小売(卸)価格試算(税抜)'!U1123="","",IF(ISNUMBER('ユーザー別小売(卸)価格試算(税抜)'!U1123),IF(入力!$C$30=1,ROUNDDOWN('ユーザー別小売(卸)価格試算(税抜)'!U1123*(1+入力!$C$31/100),-入力!$C$29),IF(入力!$C$30=2,ROUNDUP('ユーザー別小売(卸)価格試算(税抜)'!U1123*(1+入力!$C$31/100),-入力!$C$29),IF(入力!$C$30=3,ROUND('ユーザー別小売(卸)価格試算(税抜)'!U1123*(1+入力!$C$31/100),-入力!$C$29)))),'ユーザー別小売(卸)価格試算(税抜)'!U1123))</f>
        <v/>
      </c>
      <c r="V1123" s="83"/>
      <c r="X1123" s="4"/>
    </row>
    <row r="1124" spans="2:25" ht="20.25" customHeight="1">
      <c r="B1124" s="746"/>
      <c r="C1124" s="747"/>
      <c r="D1124" s="747"/>
      <c r="E1124" s="747"/>
      <c r="F1124" s="747"/>
      <c r="G1124" s="748"/>
      <c r="H1124" s="757"/>
      <c r="I1124" s="758"/>
      <c r="J1124" s="758"/>
      <c r="K1124" s="758"/>
      <c r="L1124" s="759"/>
      <c r="M1124" s="757" t="s">
        <v>683</v>
      </c>
      <c r="N1124" s="758"/>
      <c r="O1124" s="758"/>
      <c r="P1124" s="758"/>
      <c r="Q1124" s="759"/>
      <c r="R1124" s="836">
        <f>IF('ユーザー別小売(卸)価格試算(税抜)'!R1124="","",IF(ISNUMBER('ユーザー別小売(卸)価格試算(税抜)'!R1124),IF(入力!$C$30=1,ROUNDDOWN('ユーザー別小売(卸)価格試算(税抜)'!R1124*(1+入力!$C$31/100),-入力!$C$29),IF(入力!$C$30=2,ROUNDUP('ユーザー別小売(卸)価格試算(税抜)'!R1124*(1+入力!$C$31/100),-入力!$C$29),IF(入力!$C$30=3,ROUND('ユーザー別小売(卸)価格試算(税抜)'!R1124*(1+入力!$C$31/100),-入力!$C$29)))),'ユーザー別小売(卸)価格試算(税抜)'!R1124))</f>
        <v>27060</v>
      </c>
      <c r="S1124" s="837" t="str">
        <f>IF('ユーザー別小売(卸)価格試算(税抜)'!S1124="","",IF(ISNUMBER('ユーザー別小売(卸)価格試算(税抜)'!S1124),IF(入力!$C$30=1,ROUNDDOWN('ユーザー別小売(卸)価格試算(税抜)'!S1124*(1+入力!$C$31/100),-入力!$C$29),IF(入力!$C$30=2,ROUNDUP('ユーザー別小売(卸)価格試算(税抜)'!S1124*(1+入力!$C$31/100),-入力!$C$29),IF(入力!$C$30=3,ROUND('ユーザー別小売(卸)価格試算(税抜)'!S1124*(1+入力!$C$31/100),-入力!$C$29)))),'ユーザー別小売(卸)価格試算(税抜)'!S1124))</f>
        <v/>
      </c>
      <c r="T1124" s="837" t="str">
        <f>IF('ユーザー別小売(卸)価格試算(税抜)'!T1124="","",IF(ISNUMBER('ユーザー別小売(卸)価格試算(税抜)'!T1124),IF(入力!$C$30=1,ROUNDDOWN('ユーザー別小売(卸)価格試算(税抜)'!T1124*(1+入力!$C$31/100),-入力!$C$29),IF(入力!$C$30=2,ROUNDUP('ユーザー別小売(卸)価格試算(税抜)'!T1124*(1+入力!$C$31/100),-入力!$C$29),IF(入力!$C$30=3,ROUND('ユーザー別小売(卸)価格試算(税抜)'!T1124*(1+入力!$C$31/100),-入力!$C$29)))),'ユーザー別小売(卸)価格試算(税抜)'!T1124))</f>
        <v/>
      </c>
      <c r="U1124" s="838" t="str">
        <f>IF('ユーザー別小売(卸)価格試算(税抜)'!U1124="","",IF(ISNUMBER('ユーザー別小売(卸)価格試算(税抜)'!U1124),IF(入力!$C$30=1,ROUNDDOWN('ユーザー別小売(卸)価格試算(税抜)'!U1124*(1+入力!$C$31/100),-入力!$C$29),IF(入力!$C$30=2,ROUNDUP('ユーザー別小売(卸)価格試算(税抜)'!U1124*(1+入力!$C$31/100),-入力!$C$29),IF(入力!$C$30=3,ROUND('ユーザー別小売(卸)価格試算(税抜)'!U1124*(1+入力!$C$31/100),-入力!$C$29)))),'ユーザー別小売(卸)価格試算(税抜)'!U1124))</f>
        <v/>
      </c>
      <c r="V1124" s="83"/>
      <c r="X1124" s="4"/>
    </row>
    <row r="1125" spans="2:25" ht="20.25" customHeight="1">
      <c r="B1125" s="746"/>
      <c r="C1125" s="747"/>
      <c r="D1125" s="747"/>
      <c r="E1125" s="747"/>
      <c r="F1125" s="747"/>
      <c r="G1125" s="748"/>
      <c r="H1125" s="757"/>
      <c r="I1125" s="758"/>
      <c r="J1125" s="758"/>
      <c r="K1125" s="758"/>
      <c r="L1125" s="759"/>
      <c r="M1125" s="757"/>
      <c r="N1125" s="758"/>
      <c r="O1125" s="758"/>
      <c r="P1125" s="758"/>
      <c r="Q1125" s="759"/>
      <c r="R1125" s="836">
        <f>IF('ユーザー別小売(卸)価格試算(税抜)'!R1125="","",IF(ISNUMBER('ユーザー別小売(卸)価格試算(税抜)'!R1125),IF(入力!$C$30=1,ROUNDDOWN('ユーザー別小売(卸)価格試算(税抜)'!R1125*(1+入力!$C$31/100),-入力!$C$29),IF(入力!$C$30=2,ROUNDUP('ユーザー別小売(卸)価格試算(税抜)'!R1125*(1+入力!$C$31/100),-入力!$C$29),IF(入力!$C$30=3,ROUND('ユーザー別小売(卸)価格試算(税抜)'!R1125*(1+入力!$C$31/100),-入力!$C$29)))),'ユーザー別小売(卸)価格試算(税抜)'!R1125))</f>
        <v>27060</v>
      </c>
      <c r="S1125" s="837" t="str">
        <f>IF('ユーザー別小売(卸)価格試算(税抜)'!S1125="","",IF(ISNUMBER('ユーザー別小売(卸)価格試算(税抜)'!S1125),IF(入力!$C$30=1,ROUNDDOWN('ユーザー別小売(卸)価格試算(税抜)'!S1125*(1+入力!$C$31/100),-入力!$C$29),IF(入力!$C$30=2,ROUNDUP('ユーザー別小売(卸)価格試算(税抜)'!S1125*(1+入力!$C$31/100),-入力!$C$29),IF(入力!$C$30=3,ROUND('ユーザー別小売(卸)価格試算(税抜)'!S1125*(1+入力!$C$31/100),-入力!$C$29)))),'ユーザー別小売(卸)価格試算(税抜)'!S1125))</f>
        <v/>
      </c>
      <c r="T1125" s="837" t="str">
        <f>IF('ユーザー別小売(卸)価格試算(税抜)'!T1125="","",IF(ISNUMBER('ユーザー別小売(卸)価格試算(税抜)'!T1125),IF(入力!$C$30=1,ROUNDDOWN('ユーザー別小売(卸)価格試算(税抜)'!T1125*(1+入力!$C$31/100),-入力!$C$29),IF(入力!$C$30=2,ROUNDUP('ユーザー別小売(卸)価格試算(税抜)'!T1125*(1+入力!$C$31/100),-入力!$C$29),IF(入力!$C$30=3,ROUND('ユーザー別小売(卸)価格試算(税抜)'!T1125*(1+入力!$C$31/100),-入力!$C$29)))),'ユーザー別小売(卸)価格試算(税抜)'!T1125))</f>
        <v/>
      </c>
      <c r="U1125" s="838" t="str">
        <f>IF('ユーザー別小売(卸)価格試算(税抜)'!U1125="","",IF(ISNUMBER('ユーザー別小売(卸)価格試算(税抜)'!U1125),IF(入力!$C$30=1,ROUNDDOWN('ユーザー別小売(卸)価格試算(税抜)'!U1125*(1+入力!$C$31/100),-入力!$C$29),IF(入力!$C$30=2,ROUNDUP('ユーザー別小売(卸)価格試算(税抜)'!U1125*(1+入力!$C$31/100),-入力!$C$29),IF(入力!$C$30=3,ROUND('ユーザー別小売(卸)価格試算(税抜)'!U1125*(1+入力!$C$31/100),-入力!$C$29)))),'ユーザー別小売(卸)価格試算(税抜)'!U1125))</f>
        <v/>
      </c>
      <c r="V1125" s="83"/>
      <c r="X1125" s="4"/>
    </row>
    <row r="1126" spans="2:25" ht="20.25" customHeight="1">
      <c r="B1126" s="746"/>
      <c r="C1126" s="747"/>
      <c r="D1126" s="747"/>
      <c r="E1126" s="747"/>
      <c r="F1126" s="747"/>
      <c r="G1126" s="748"/>
      <c r="H1126" s="757" t="s">
        <v>529</v>
      </c>
      <c r="I1126" s="758"/>
      <c r="J1126" s="758"/>
      <c r="K1126" s="758"/>
      <c r="L1126" s="759"/>
      <c r="M1126" s="757" t="s">
        <v>683</v>
      </c>
      <c r="N1126" s="758"/>
      <c r="O1126" s="758"/>
      <c r="P1126" s="758"/>
      <c r="Q1126" s="759"/>
      <c r="R1126" s="836">
        <f>IF('ユーザー別小売(卸)価格試算(税抜)'!R1126="","",IF(ISNUMBER('ユーザー別小売(卸)価格試算(税抜)'!R1126),IF(入力!$C$30=1,ROUNDDOWN('ユーザー別小売(卸)価格試算(税抜)'!R1126*(1+入力!$C$31/100),-入力!$C$29),IF(入力!$C$30=2,ROUNDUP('ユーザー別小売(卸)価格試算(税抜)'!R1126*(1+入力!$C$31/100),-入力!$C$29),IF(入力!$C$30=3,ROUND('ユーザー別小売(卸)価格試算(税抜)'!R1126*(1+入力!$C$31/100),-入力!$C$29)))),'ユーザー別小売(卸)価格試算(税抜)'!R1126))</f>
        <v>29480</v>
      </c>
      <c r="S1126" s="837" t="str">
        <f>IF('ユーザー別小売(卸)価格試算(税抜)'!S1126="","",IF(ISNUMBER('ユーザー別小売(卸)価格試算(税抜)'!S1126),IF(入力!$C$30=1,ROUNDDOWN('ユーザー別小売(卸)価格試算(税抜)'!S1126*(1+入力!$C$31/100),-入力!$C$29),IF(入力!$C$30=2,ROUNDUP('ユーザー別小売(卸)価格試算(税抜)'!S1126*(1+入力!$C$31/100),-入力!$C$29),IF(入力!$C$30=3,ROUND('ユーザー別小売(卸)価格試算(税抜)'!S1126*(1+入力!$C$31/100),-入力!$C$29)))),'ユーザー別小売(卸)価格試算(税抜)'!S1126))</f>
        <v/>
      </c>
      <c r="T1126" s="837" t="str">
        <f>IF('ユーザー別小売(卸)価格試算(税抜)'!T1126="","",IF(ISNUMBER('ユーザー別小売(卸)価格試算(税抜)'!T1126),IF(入力!$C$30=1,ROUNDDOWN('ユーザー別小売(卸)価格試算(税抜)'!T1126*(1+入力!$C$31/100),-入力!$C$29),IF(入力!$C$30=2,ROUNDUP('ユーザー別小売(卸)価格試算(税抜)'!T1126*(1+入力!$C$31/100),-入力!$C$29),IF(入力!$C$30=3,ROUND('ユーザー別小売(卸)価格試算(税抜)'!T1126*(1+入力!$C$31/100),-入力!$C$29)))),'ユーザー別小売(卸)価格試算(税抜)'!T1126))</f>
        <v/>
      </c>
      <c r="U1126" s="838" t="str">
        <f>IF('ユーザー別小売(卸)価格試算(税抜)'!U1126="","",IF(ISNUMBER('ユーザー別小売(卸)価格試算(税抜)'!U1126),IF(入力!$C$30=1,ROUNDDOWN('ユーザー別小売(卸)価格試算(税抜)'!U1126*(1+入力!$C$31/100),-入力!$C$29),IF(入力!$C$30=2,ROUNDUP('ユーザー別小売(卸)価格試算(税抜)'!U1126*(1+入力!$C$31/100),-入力!$C$29),IF(入力!$C$30=3,ROUND('ユーザー別小売(卸)価格試算(税抜)'!U1126*(1+入力!$C$31/100),-入力!$C$29)))),'ユーザー別小売(卸)価格試算(税抜)'!U1126))</f>
        <v/>
      </c>
      <c r="V1126" s="83"/>
      <c r="X1126" s="4"/>
    </row>
    <row r="1127" spans="2:25" ht="20.25" customHeight="1">
      <c r="B1127" s="746"/>
      <c r="C1127" s="747"/>
      <c r="D1127" s="747"/>
      <c r="E1127" s="747"/>
      <c r="F1127" s="747"/>
      <c r="G1127" s="748"/>
      <c r="H1127" s="806" t="s">
        <v>530</v>
      </c>
      <c r="I1127" s="807"/>
      <c r="J1127" s="807"/>
      <c r="K1127" s="807"/>
      <c r="L1127" s="808"/>
      <c r="M1127" s="806" t="s">
        <v>590</v>
      </c>
      <c r="N1127" s="807"/>
      <c r="O1127" s="807"/>
      <c r="P1127" s="807"/>
      <c r="Q1127" s="808"/>
      <c r="R1127" s="845">
        <f>IF('ユーザー別小売(卸)価格試算(税抜)'!R1127="","",IF(ISNUMBER('ユーザー別小売(卸)価格試算(税抜)'!R1127),IF(入力!$C$30=1,ROUNDDOWN('ユーザー別小売(卸)価格試算(税抜)'!R1127*(1+入力!$C$31/100),-入力!$C$29),IF(入力!$C$30=2,ROUNDUP('ユーザー別小売(卸)価格試算(税抜)'!R1127*(1+入力!$C$31/100),-入力!$C$29),IF(入力!$C$30=3,ROUND('ユーザー別小売(卸)価格試算(税抜)'!R1127*(1+入力!$C$31/100),-入力!$C$29)))),'ユーザー別小売(卸)価格試算(税抜)'!R1127))</f>
        <v>27610</v>
      </c>
      <c r="S1127" s="846" t="str">
        <f>IF('ユーザー別小売(卸)価格試算(税抜)'!S1127="","",IF(ISNUMBER('ユーザー別小売(卸)価格試算(税抜)'!S1127),IF(入力!$C$30=1,ROUNDDOWN('ユーザー別小売(卸)価格試算(税抜)'!S1127*(1+入力!$C$31/100),-入力!$C$29),IF(入力!$C$30=2,ROUNDUP('ユーザー別小売(卸)価格試算(税抜)'!S1127*(1+入力!$C$31/100),-入力!$C$29),IF(入力!$C$30=3,ROUND('ユーザー別小売(卸)価格試算(税抜)'!S1127*(1+入力!$C$31/100),-入力!$C$29)))),'ユーザー別小売(卸)価格試算(税抜)'!S1127))</f>
        <v/>
      </c>
      <c r="T1127" s="846" t="str">
        <f>IF('ユーザー別小売(卸)価格試算(税抜)'!T1127="","",IF(ISNUMBER('ユーザー別小売(卸)価格試算(税抜)'!T1127),IF(入力!$C$30=1,ROUNDDOWN('ユーザー別小売(卸)価格試算(税抜)'!T1127*(1+入力!$C$31/100),-入力!$C$29),IF(入力!$C$30=2,ROUNDUP('ユーザー別小売(卸)価格試算(税抜)'!T1127*(1+入力!$C$31/100),-入力!$C$29),IF(入力!$C$30=3,ROUND('ユーザー別小売(卸)価格試算(税抜)'!T1127*(1+入力!$C$31/100),-入力!$C$29)))),'ユーザー別小売(卸)価格試算(税抜)'!T1127))</f>
        <v/>
      </c>
      <c r="U1127" s="847" t="str">
        <f>IF('ユーザー別小売(卸)価格試算(税抜)'!U1127="","",IF(ISNUMBER('ユーザー別小売(卸)価格試算(税抜)'!U1127),IF(入力!$C$30=1,ROUNDDOWN('ユーザー別小売(卸)価格試算(税抜)'!U1127*(1+入力!$C$31/100),-入力!$C$29),IF(入力!$C$30=2,ROUNDUP('ユーザー別小売(卸)価格試算(税抜)'!U1127*(1+入力!$C$31/100),-入力!$C$29),IF(入力!$C$30=3,ROUND('ユーザー別小売(卸)価格試算(税抜)'!U1127*(1+入力!$C$31/100),-入力!$C$29)))),'ユーザー別小売(卸)価格試算(税抜)'!U1127))</f>
        <v/>
      </c>
      <c r="V1127" s="83"/>
      <c r="X1127" s="4"/>
    </row>
    <row r="1128" spans="2:25" ht="20.25" customHeight="1">
      <c r="B1128" s="746" t="s">
        <v>998</v>
      </c>
      <c r="C1128" s="747"/>
      <c r="D1128" s="747"/>
      <c r="E1128" s="747"/>
      <c r="F1128" s="747"/>
      <c r="G1128" s="748"/>
      <c r="H1128" s="746" t="s">
        <v>992</v>
      </c>
      <c r="I1128" s="747"/>
      <c r="J1128" s="747"/>
      <c r="K1128" s="747"/>
      <c r="L1128" s="748"/>
      <c r="M1128" s="746" t="s">
        <v>689</v>
      </c>
      <c r="N1128" s="747"/>
      <c r="O1128" s="747"/>
      <c r="P1128" s="747"/>
      <c r="Q1128" s="748"/>
      <c r="R1128" s="848" t="str">
        <f>IF('ユーザー別小売(卸)価格試算(税抜)'!R1128="","",IF(ISNUMBER('ユーザー別小売(卸)価格試算(税抜)'!R1128),IF(入力!$C$30=1,ROUNDDOWN('ユーザー別小売(卸)価格試算(税抜)'!R1128*(1+入力!$C$31/100),-入力!$C$29),IF(入力!$C$30=2,ROUNDUP('ユーザー別小売(卸)価格試算(税抜)'!R1128*(1+入力!$C$31/100),-入力!$C$29),IF(入力!$C$30=3,ROUND('ユーザー別小売(卸)価格試算(税抜)'!R1128*(1+入力!$C$31/100),-入力!$C$29)))),'ユーザー別小売(卸)価格試算(税抜)'!R1128))</f>
        <v>卸価格設定なし</v>
      </c>
      <c r="S1128" s="849" t="str">
        <f>IF('ユーザー別小売(卸)価格試算(税抜)'!S1128="","",IF(ISNUMBER('ユーザー別小売(卸)価格試算(税抜)'!S1128),IF(入力!$C$30=1,ROUNDDOWN('ユーザー別小売(卸)価格試算(税抜)'!S1128*(1+入力!$C$31/100),-入力!$C$29),IF(入力!$C$30=2,ROUNDUP('ユーザー別小売(卸)価格試算(税抜)'!S1128*(1+入力!$C$31/100),-入力!$C$29),IF(入力!$C$30=3,ROUND('ユーザー別小売(卸)価格試算(税抜)'!S1128*(1+入力!$C$31/100),-入力!$C$29)))),'ユーザー別小売(卸)価格試算(税抜)'!S1128))</f>
        <v/>
      </c>
      <c r="T1128" s="849" t="str">
        <f>IF('ユーザー別小売(卸)価格試算(税抜)'!T1128="","",IF(ISNUMBER('ユーザー別小売(卸)価格試算(税抜)'!T1128),IF(入力!$C$30=1,ROUNDDOWN('ユーザー別小売(卸)価格試算(税抜)'!T1128*(1+入力!$C$31/100),-入力!$C$29),IF(入力!$C$30=2,ROUNDUP('ユーザー別小売(卸)価格試算(税抜)'!T1128*(1+入力!$C$31/100),-入力!$C$29),IF(入力!$C$30=3,ROUND('ユーザー別小売(卸)価格試算(税抜)'!T1128*(1+入力!$C$31/100),-入力!$C$29)))),'ユーザー別小売(卸)価格試算(税抜)'!T1128))</f>
        <v/>
      </c>
      <c r="U1128" s="850" t="str">
        <f>IF('ユーザー別小売(卸)価格試算(税抜)'!U1128="","",IF(ISNUMBER('ユーザー別小売(卸)価格試算(税抜)'!U1128),IF(入力!$C$30=1,ROUNDDOWN('ユーザー別小売(卸)価格試算(税抜)'!U1128*(1+入力!$C$31/100),-入力!$C$29),IF(入力!$C$30=2,ROUNDUP('ユーザー別小売(卸)価格試算(税抜)'!U1128*(1+入力!$C$31/100),-入力!$C$29),IF(入力!$C$30=3,ROUND('ユーザー別小売(卸)価格試算(税抜)'!U1128*(1+入力!$C$31/100),-入力!$C$29)))),'ユーザー別小売(卸)価格試算(税抜)'!U1128))</f>
        <v/>
      </c>
      <c r="V1128" s="83"/>
      <c r="X1128" s="4"/>
    </row>
    <row r="1129" spans="2:25" ht="20.25" customHeight="1">
      <c r="B1129" s="842" t="s">
        <v>1375</v>
      </c>
      <c r="C1129" s="843"/>
      <c r="D1129" s="843"/>
      <c r="E1129" s="843"/>
      <c r="F1129" s="843"/>
      <c r="G1129" s="844"/>
      <c r="H1129" s="810" t="s">
        <v>970</v>
      </c>
      <c r="I1129" s="811"/>
      <c r="J1129" s="811"/>
      <c r="K1129" s="811"/>
      <c r="L1129" s="812"/>
      <c r="M1129" s="746" t="s">
        <v>1186</v>
      </c>
      <c r="N1129" s="747"/>
      <c r="O1129" s="747"/>
      <c r="P1129" s="747"/>
      <c r="Q1129" s="748"/>
      <c r="R1129" s="833" t="str">
        <f>IF('ユーザー別小売(卸)価格試算(税抜)'!R1129="","",IF(ISNUMBER('ユーザー別小売(卸)価格試算(税抜)'!R1129),IF(入力!$C$30=1,ROUNDDOWN('ユーザー別小売(卸)価格試算(税抜)'!R1129*(1+入力!$C$31/100),-入力!$C$29),IF(入力!$C$30=2,ROUNDUP('ユーザー別小売(卸)価格試算(税抜)'!R1129*(1+入力!$C$31/100),-入力!$C$29),IF(入力!$C$30=3,ROUND('ユーザー別小売(卸)価格試算(税抜)'!R1129*(1+入力!$C$31/100),-入力!$C$29)))),'ユーザー別小売(卸)価格試算(税抜)'!R1129))</f>
        <v>卸価格設定なし</v>
      </c>
      <c r="S1129" s="834" t="str">
        <f>IF('ユーザー別小売(卸)価格試算(税抜)'!S1129="","",IF(ISNUMBER('ユーザー別小売(卸)価格試算(税抜)'!S1129),IF(入力!$C$30=1,ROUNDDOWN('ユーザー別小売(卸)価格試算(税抜)'!S1129*(1+入力!$C$31/100),-入力!$C$29),IF(入力!$C$30=2,ROUNDUP('ユーザー別小売(卸)価格試算(税抜)'!S1129*(1+入力!$C$31/100),-入力!$C$29),IF(入力!$C$30=3,ROUND('ユーザー別小売(卸)価格試算(税抜)'!S1129*(1+入力!$C$31/100),-入力!$C$29)))),'ユーザー別小売(卸)価格試算(税抜)'!S1129))</f>
        <v/>
      </c>
      <c r="T1129" s="834" t="str">
        <f>IF('ユーザー別小売(卸)価格試算(税抜)'!T1129="","",IF(ISNUMBER('ユーザー別小売(卸)価格試算(税抜)'!T1129),IF(入力!$C$30=1,ROUNDDOWN('ユーザー別小売(卸)価格試算(税抜)'!T1129*(1+入力!$C$31/100),-入力!$C$29),IF(入力!$C$30=2,ROUNDUP('ユーザー別小売(卸)価格試算(税抜)'!T1129*(1+入力!$C$31/100),-入力!$C$29),IF(入力!$C$30=3,ROUND('ユーザー別小売(卸)価格試算(税抜)'!T1129*(1+入力!$C$31/100),-入力!$C$29)))),'ユーザー別小売(卸)価格試算(税抜)'!T1129))</f>
        <v/>
      </c>
      <c r="U1129" s="835" t="str">
        <f>IF('ユーザー別小売(卸)価格試算(税抜)'!U1129="","",IF(ISNUMBER('ユーザー別小売(卸)価格試算(税抜)'!U1129),IF(入力!$C$30=1,ROUNDDOWN('ユーザー別小売(卸)価格試算(税抜)'!U1129*(1+入力!$C$31/100),-入力!$C$29),IF(入力!$C$30=2,ROUNDUP('ユーザー別小売(卸)価格試算(税抜)'!U1129*(1+入力!$C$31/100),-入力!$C$29),IF(入力!$C$30=3,ROUND('ユーザー別小売(卸)価格試算(税抜)'!U1129*(1+入力!$C$31/100),-入力!$C$29)))),'ユーザー別小売(卸)価格試算(税抜)'!U1129))</f>
        <v/>
      </c>
      <c r="V1129" s="83"/>
      <c r="X1129" s="4"/>
    </row>
    <row r="1130" spans="2:25" ht="20.25" customHeight="1" thickBot="1">
      <c r="B1130" s="781"/>
      <c r="C1130" s="782"/>
      <c r="D1130" s="782"/>
      <c r="E1130" s="782"/>
      <c r="F1130" s="782"/>
      <c r="G1130" s="783"/>
      <c r="H1130" s="781" t="s">
        <v>969</v>
      </c>
      <c r="I1130" s="782"/>
      <c r="J1130" s="782"/>
      <c r="K1130" s="782"/>
      <c r="L1130" s="783"/>
      <c r="M1130" s="778"/>
      <c r="N1130" s="779"/>
      <c r="O1130" s="779"/>
      <c r="P1130" s="779"/>
      <c r="Q1130" s="780"/>
      <c r="R1130" s="857" t="str">
        <f>IF('ユーザー別小売(卸)価格試算(税抜)'!R1130="","",IF(ISNUMBER('ユーザー別小売(卸)価格試算(税抜)'!R1130),IF(入力!$C$30=1,ROUNDDOWN('ユーザー別小売(卸)価格試算(税抜)'!R1130*(1+入力!$C$31/100),-入力!$C$29),IF(入力!$C$30=2,ROUNDUP('ユーザー別小売(卸)価格試算(税抜)'!R1130*(1+入力!$C$31/100),-入力!$C$29),IF(入力!$C$30=3,ROUND('ユーザー別小売(卸)価格試算(税抜)'!R1130*(1+入力!$C$31/100),-入力!$C$29)))),'ユーザー別小売(卸)価格試算(税抜)'!R1130))</f>
        <v>卸価格設定なし</v>
      </c>
      <c r="S1130" s="858" t="str">
        <f>IF('ユーザー別小売(卸)価格試算(税抜)'!S1130="","",IF(ISNUMBER('ユーザー別小売(卸)価格試算(税抜)'!S1130),IF(入力!$C$30=1,ROUNDDOWN('ユーザー別小売(卸)価格試算(税抜)'!S1130*(1+入力!$C$31/100),-入力!$C$29),IF(入力!$C$30=2,ROUNDUP('ユーザー別小売(卸)価格試算(税抜)'!S1130*(1+入力!$C$31/100),-入力!$C$29),IF(入力!$C$30=3,ROUND('ユーザー別小売(卸)価格試算(税抜)'!S1130*(1+入力!$C$31/100),-入力!$C$29)))),'ユーザー別小売(卸)価格試算(税抜)'!S1130))</f>
        <v/>
      </c>
      <c r="T1130" s="858" t="str">
        <f>IF('ユーザー別小売(卸)価格試算(税抜)'!T1130="","",IF(ISNUMBER('ユーザー別小売(卸)価格試算(税抜)'!T1130),IF(入力!$C$30=1,ROUNDDOWN('ユーザー別小売(卸)価格試算(税抜)'!T1130*(1+入力!$C$31/100),-入力!$C$29),IF(入力!$C$30=2,ROUNDUP('ユーザー別小売(卸)価格試算(税抜)'!T1130*(1+入力!$C$31/100),-入力!$C$29),IF(入力!$C$30=3,ROUND('ユーザー別小売(卸)価格試算(税抜)'!T1130*(1+入力!$C$31/100),-入力!$C$29)))),'ユーザー別小売(卸)価格試算(税抜)'!T1130))</f>
        <v/>
      </c>
      <c r="U1130" s="859" t="str">
        <f>IF('ユーザー別小売(卸)価格試算(税抜)'!U1130="","",IF(ISNUMBER('ユーザー別小売(卸)価格試算(税抜)'!U1130),IF(入力!$C$30=1,ROUNDDOWN('ユーザー別小売(卸)価格試算(税抜)'!U1130*(1+入力!$C$31/100),-入力!$C$29),IF(入力!$C$30=2,ROUNDUP('ユーザー別小売(卸)価格試算(税抜)'!U1130*(1+入力!$C$31/100),-入力!$C$29),IF(入力!$C$30=3,ROUND('ユーザー別小売(卸)価格試算(税抜)'!U1130*(1+入力!$C$31/100),-入力!$C$29)))),'ユーザー別小売(卸)価格試算(税抜)'!U1130))</f>
        <v/>
      </c>
      <c r="V1130" s="83"/>
      <c r="X1130" s="4"/>
    </row>
    <row r="1131" spans="2:25" ht="22.5" customHeight="1">
      <c r="B1131" s="892"/>
      <c r="C1131" s="892"/>
      <c r="D1131" s="892"/>
      <c r="E1131" s="892"/>
      <c r="F1131" s="892"/>
      <c r="G1131" s="892"/>
      <c r="H1131" s="892"/>
      <c r="I1131" s="892"/>
      <c r="J1131" s="892"/>
      <c r="K1131" s="892"/>
      <c r="L1131" s="892"/>
      <c r="M1131" s="892"/>
      <c r="N1131" s="892"/>
      <c r="O1131" s="892"/>
      <c r="P1131" s="892"/>
      <c r="Q1131" s="892"/>
      <c r="R1131" s="892"/>
      <c r="S1131" s="892"/>
      <c r="T1131" s="892"/>
      <c r="U1131" s="892"/>
      <c r="V1131" s="10"/>
      <c r="W1131" s="371"/>
      <c r="X1131" s="83"/>
    </row>
    <row r="1132" spans="2:25" s="239" customFormat="1" ht="20.100000000000001" customHeight="1" thickBot="1">
      <c r="B1132" s="241" t="s">
        <v>994</v>
      </c>
      <c r="C1132" s="24"/>
      <c r="D1132" s="24"/>
      <c r="E1132" s="24"/>
      <c r="F1132" s="82"/>
      <c r="G1132" s="24"/>
      <c r="H1132" s="82"/>
      <c r="I1132" s="24"/>
      <c r="J1132" s="82"/>
      <c r="K1132" s="24"/>
      <c r="L1132" s="82"/>
      <c r="M1132" s="24"/>
      <c r="N1132" s="82"/>
      <c r="O1132" s="24"/>
      <c r="P1132" s="82"/>
      <c r="Q1132" s="24"/>
      <c r="R1132" s="82"/>
      <c r="S1132" s="24"/>
      <c r="T1132" s="82"/>
      <c r="U1132" s="24"/>
      <c r="V1132" s="82"/>
      <c r="W1132" s="24"/>
      <c r="X1132" s="82"/>
      <c r="Y1132" s="24"/>
    </row>
    <row r="1133" spans="2:25" ht="20.100000000000001" customHeight="1" thickBot="1">
      <c r="B1133" s="531" t="s">
        <v>453</v>
      </c>
      <c r="C1133" s="532"/>
      <c r="D1133" s="532"/>
      <c r="E1133" s="532"/>
      <c r="F1133" s="532"/>
      <c r="G1133" s="532"/>
      <c r="H1133" s="532"/>
      <c r="I1133" s="532"/>
      <c r="J1133" s="532"/>
      <c r="K1133" s="532"/>
      <c r="L1133" s="532"/>
      <c r="M1133" s="532"/>
      <c r="N1133" s="532"/>
      <c r="O1133" s="532"/>
      <c r="P1133" s="532"/>
      <c r="Q1133" s="532"/>
      <c r="R1133" s="532"/>
      <c r="S1133" s="532"/>
      <c r="T1133" s="532"/>
      <c r="U1133" s="533"/>
      <c r="V1133" s="10"/>
      <c r="X1133" s="4"/>
    </row>
    <row r="1134" spans="2:25" ht="30" customHeight="1" thickBot="1">
      <c r="B1134" s="622" t="s">
        <v>581</v>
      </c>
      <c r="C1134" s="623"/>
      <c r="D1134" s="623"/>
      <c r="E1134" s="623"/>
      <c r="F1134" s="623"/>
      <c r="G1134" s="624"/>
      <c r="H1134" s="710" t="s">
        <v>524</v>
      </c>
      <c r="I1134" s="710"/>
      <c r="J1134" s="710"/>
      <c r="K1134" s="710"/>
      <c r="L1134" s="710"/>
      <c r="M1134" s="710" t="s">
        <v>491</v>
      </c>
      <c r="N1134" s="710"/>
      <c r="O1134" s="710"/>
      <c r="P1134" s="710"/>
      <c r="Q1134" s="710"/>
      <c r="R1134" s="710"/>
      <c r="S1134" s="710"/>
      <c r="T1134" s="710"/>
      <c r="U1134" s="710"/>
      <c r="X1134" s="4"/>
    </row>
    <row r="1135" spans="2:25" ht="20.25" customHeight="1">
      <c r="B1135" s="737" t="s">
        <v>995</v>
      </c>
      <c r="C1135" s="738"/>
      <c r="D1135" s="738"/>
      <c r="E1135" s="738"/>
      <c r="F1135" s="738"/>
      <c r="G1135" s="739"/>
      <c r="H1135" s="842" t="s">
        <v>1109</v>
      </c>
      <c r="I1135" s="843"/>
      <c r="J1135" s="843"/>
      <c r="K1135" s="843"/>
      <c r="L1135" s="844"/>
      <c r="M1135" s="737" t="s">
        <v>1108</v>
      </c>
      <c r="N1135" s="738"/>
      <c r="O1135" s="738"/>
      <c r="P1135" s="738"/>
      <c r="Q1135" s="739"/>
      <c r="R1135" s="803" t="str">
        <f>IF('ユーザー別小売(卸)価格試算(税抜)'!R1135="","",IF(ISNUMBER('ユーザー別小売(卸)価格試算(税抜)'!R1135),IF(入力!$C$30=1,ROUNDDOWN('ユーザー別小売(卸)価格試算(税抜)'!R1135*(1+入力!$C$31/100),-入力!$C$29),IF(入力!$C$30=2,ROUNDUP('ユーザー別小売(卸)価格試算(税抜)'!R1135*(1+入力!$C$31/100),-入力!$C$29),IF(入力!$C$30=3,ROUND('ユーザー別小売(卸)価格試算(税抜)'!R1135*(1+入力!$C$31/100),-入力!$C$29)))),'ユーザー別小売(卸)価格試算(税抜)'!R1135))</f>
        <v>卸価格設定なし</v>
      </c>
      <c r="S1135" s="804" t="str">
        <f>IF('ユーザー別小売(卸)価格試算(税抜)'!S1135="","",IF(ISNUMBER('ユーザー別小売(卸)価格試算(税抜)'!S1135),IF(入力!$C$30=1,ROUNDDOWN('ユーザー別小売(卸)価格試算(税抜)'!S1135*(1+入力!$C$31/100),-入力!$C$29),IF(入力!$C$30=2,ROUNDUP('ユーザー別小売(卸)価格試算(税抜)'!S1135*(1+入力!$C$31/100),-入力!$C$29),IF(入力!$C$30=3,ROUND('ユーザー別小売(卸)価格試算(税抜)'!S1135*(1+入力!$C$31/100),-入力!$C$29)))),'ユーザー別小売(卸)価格試算(税抜)'!S1135))</f>
        <v/>
      </c>
      <c r="T1135" s="804" t="str">
        <f>IF('ユーザー別小売(卸)価格試算(税抜)'!T1135="","",IF(ISNUMBER('ユーザー別小売(卸)価格試算(税抜)'!T1135),IF(入力!$C$30=1,ROUNDDOWN('ユーザー別小売(卸)価格試算(税抜)'!T1135*(1+入力!$C$31/100),-入力!$C$29),IF(入力!$C$30=2,ROUNDUP('ユーザー別小売(卸)価格試算(税抜)'!T1135*(1+入力!$C$31/100),-入力!$C$29),IF(入力!$C$30=3,ROUND('ユーザー別小売(卸)価格試算(税抜)'!T1135*(1+入力!$C$31/100),-入力!$C$29)))),'ユーザー別小売(卸)価格試算(税抜)'!T1135))</f>
        <v/>
      </c>
      <c r="U1135" s="805" t="str">
        <f>IF('ユーザー別小売(卸)価格試算(税抜)'!U1135="","",IF(ISNUMBER('ユーザー別小売(卸)価格試算(税抜)'!U1135),IF(入力!$C$30=1,ROUNDDOWN('ユーザー別小売(卸)価格試算(税抜)'!U1135*(1+入力!$C$31/100),-入力!$C$29),IF(入力!$C$30=2,ROUNDUP('ユーザー別小売(卸)価格試算(税抜)'!U1135*(1+入力!$C$31/100),-入力!$C$29),IF(入力!$C$30=3,ROUND('ユーザー別小売(卸)価格試算(税抜)'!U1135*(1+入力!$C$31/100),-入力!$C$29)))),'ユーザー別小売(卸)価格試算(税抜)'!U1135))</f>
        <v/>
      </c>
      <c r="V1135" s="83"/>
      <c r="X1135" s="4"/>
    </row>
    <row r="1136" spans="2:25" ht="20.25" customHeight="1">
      <c r="B1136" s="830"/>
      <c r="C1136" s="831"/>
      <c r="D1136" s="831"/>
      <c r="E1136" s="831"/>
      <c r="F1136" s="831"/>
      <c r="G1136" s="832"/>
      <c r="H1136" s="757" t="s">
        <v>993</v>
      </c>
      <c r="I1136" s="758"/>
      <c r="J1136" s="758"/>
      <c r="K1136" s="758"/>
      <c r="L1136" s="759"/>
      <c r="M1136" s="830"/>
      <c r="N1136" s="831"/>
      <c r="O1136" s="831"/>
      <c r="P1136" s="831"/>
      <c r="Q1136" s="832"/>
      <c r="R1136" s="760" t="str">
        <f>IF('ユーザー別小売(卸)価格試算(税抜)'!R1136="","",IF(ISNUMBER('ユーザー別小売(卸)価格試算(税抜)'!R1136),IF(入力!$C$30=1,ROUNDDOWN('ユーザー別小売(卸)価格試算(税抜)'!R1136*(1+入力!$C$31/100),-入力!$C$29),IF(入力!$C$30=2,ROUNDUP('ユーザー別小売(卸)価格試算(税抜)'!R1136*(1+入力!$C$31/100),-入力!$C$29),IF(入力!$C$30=3,ROUND('ユーザー別小売(卸)価格試算(税抜)'!R1136*(1+入力!$C$31/100),-入力!$C$29)))),'ユーザー別小売(卸)価格試算(税抜)'!R1136))</f>
        <v>卸価格設定なし</v>
      </c>
      <c r="S1136" s="761" t="str">
        <f>IF('ユーザー別小売(卸)価格試算(税抜)'!S1136="","",IF(ISNUMBER('ユーザー別小売(卸)価格試算(税抜)'!S1136),IF(入力!$C$30=1,ROUNDDOWN('ユーザー別小売(卸)価格試算(税抜)'!S1136*(1+入力!$C$31/100),-入力!$C$29),IF(入力!$C$30=2,ROUNDUP('ユーザー別小売(卸)価格試算(税抜)'!S1136*(1+入力!$C$31/100),-入力!$C$29),IF(入力!$C$30=3,ROUND('ユーザー別小売(卸)価格試算(税抜)'!S1136*(1+入力!$C$31/100),-入力!$C$29)))),'ユーザー別小売(卸)価格試算(税抜)'!S1136))</f>
        <v/>
      </c>
      <c r="T1136" s="761" t="str">
        <f>IF('ユーザー別小売(卸)価格試算(税抜)'!T1136="","",IF(ISNUMBER('ユーザー別小売(卸)価格試算(税抜)'!T1136),IF(入力!$C$30=1,ROUNDDOWN('ユーザー別小売(卸)価格試算(税抜)'!T1136*(1+入力!$C$31/100),-入力!$C$29),IF(入力!$C$30=2,ROUNDUP('ユーザー別小売(卸)価格試算(税抜)'!T1136*(1+入力!$C$31/100),-入力!$C$29),IF(入力!$C$30=3,ROUND('ユーザー別小売(卸)価格試算(税抜)'!T1136*(1+入力!$C$31/100),-入力!$C$29)))),'ユーザー別小売(卸)価格試算(税抜)'!T1136))</f>
        <v/>
      </c>
      <c r="U1136" s="762" t="str">
        <f>IF('ユーザー別小売(卸)価格試算(税抜)'!U1136="","",IF(ISNUMBER('ユーザー別小売(卸)価格試算(税抜)'!U1136),IF(入力!$C$30=1,ROUNDDOWN('ユーザー別小売(卸)価格試算(税抜)'!U1136*(1+入力!$C$31/100),-入力!$C$29),IF(入力!$C$30=2,ROUNDUP('ユーザー別小売(卸)価格試算(税抜)'!U1136*(1+入力!$C$31/100),-入力!$C$29),IF(入力!$C$30=3,ROUND('ユーザー別小売(卸)価格試算(税抜)'!U1136*(1+入力!$C$31/100),-入力!$C$29)))),'ユーザー別小売(卸)価格試算(税抜)'!U1136))</f>
        <v/>
      </c>
      <c r="V1136" s="83"/>
      <c r="X1136" s="4"/>
    </row>
    <row r="1137" spans="2:27" ht="20.25" customHeight="1">
      <c r="B1137" s="830"/>
      <c r="C1137" s="831"/>
      <c r="D1137" s="831"/>
      <c r="E1137" s="831"/>
      <c r="F1137" s="831"/>
      <c r="G1137" s="832"/>
      <c r="H1137" s="757" t="s">
        <v>996</v>
      </c>
      <c r="I1137" s="758"/>
      <c r="J1137" s="758"/>
      <c r="K1137" s="758"/>
      <c r="L1137" s="759"/>
      <c r="M1137" s="830"/>
      <c r="N1137" s="831"/>
      <c r="O1137" s="831"/>
      <c r="P1137" s="831"/>
      <c r="Q1137" s="832"/>
      <c r="R1137" s="760" t="str">
        <f>IF('ユーザー別小売(卸)価格試算(税抜)'!R1137="","",IF(ISNUMBER('ユーザー別小売(卸)価格試算(税抜)'!R1137),IF(入力!$C$30=1,ROUNDDOWN('ユーザー別小売(卸)価格試算(税抜)'!R1137*(1+入力!$C$31/100),-入力!$C$29),IF(入力!$C$30=2,ROUNDUP('ユーザー別小売(卸)価格試算(税抜)'!R1137*(1+入力!$C$31/100),-入力!$C$29),IF(入力!$C$30=3,ROUND('ユーザー別小売(卸)価格試算(税抜)'!R1137*(1+入力!$C$31/100),-入力!$C$29)))),'ユーザー別小売(卸)価格試算(税抜)'!R1137))</f>
        <v>卸価格設定なし</v>
      </c>
      <c r="S1137" s="761" t="str">
        <f>IF('ユーザー別小売(卸)価格試算(税抜)'!S1137="","",IF(ISNUMBER('ユーザー別小売(卸)価格試算(税抜)'!S1137),IF(入力!$C$30=1,ROUNDDOWN('ユーザー別小売(卸)価格試算(税抜)'!S1137*(1+入力!$C$31/100),-入力!$C$29),IF(入力!$C$30=2,ROUNDUP('ユーザー別小売(卸)価格試算(税抜)'!S1137*(1+入力!$C$31/100),-入力!$C$29),IF(入力!$C$30=3,ROUND('ユーザー別小売(卸)価格試算(税抜)'!S1137*(1+入力!$C$31/100),-入力!$C$29)))),'ユーザー別小売(卸)価格試算(税抜)'!S1137))</f>
        <v/>
      </c>
      <c r="T1137" s="761" t="str">
        <f>IF('ユーザー別小売(卸)価格試算(税抜)'!T1137="","",IF(ISNUMBER('ユーザー別小売(卸)価格試算(税抜)'!T1137),IF(入力!$C$30=1,ROUNDDOWN('ユーザー別小売(卸)価格試算(税抜)'!T1137*(1+入力!$C$31/100),-入力!$C$29),IF(入力!$C$30=2,ROUNDUP('ユーザー別小売(卸)価格試算(税抜)'!T1137*(1+入力!$C$31/100),-入力!$C$29),IF(入力!$C$30=3,ROUND('ユーザー別小売(卸)価格試算(税抜)'!T1137*(1+入力!$C$31/100),-入力!$C$29)))),'ユーザー別小売(卸)価格試算(税抜)'!T1137))</f>
        <v/>
      </c>
      <c r="U1137" s="762" t="str">
        <f>IF('ユーザー別小売(卸)価格試算(税抜)'!U1137="","",IF(ISNUMBER('ユーザー別小売(卸)価格試算(税抜)'!U1137),IF(入力!$C$30=1,ROUNDDOWN('ユーザー別小売(卸)価格試算(税抜)'!U1137*(1+入力!$C$31/100),-入力!$C$29),IF(入力!$C$30=2,ROUNDUP('ユーザー別小売(卸)価格試算(税抜)'!U1137*(1+入力!$C$31/100),-入力!$C$29),IF(入力!$C$30=3,ROUND('ユーザー別小売(卸)価格試算(税抜)'!U1137*(1+入力!$C$31/100),-入力!$C$29)))),'ユーザー別小売(卸)価格試算(税抜)'!U1137))</f>
        <v/>
      </c>
      <c r="V1137" s="83"/>
      <c r="X1137" s="4"/>
    </row>
    <row r="1138" spans="2:27" ht="20.25" customHeight="1" thickBot="1">
      <c r="B1138" s="781"/>
      <c r="C1138" s="782"/>
      <c r="D1138" s="782"/>
      <c r="E1138" s="782"/>
      <c r="F1138" s="782"/>
      <c r="G1138" s="783"/>
      <c r="H1138" s="781" t="s">
        <v>997</v>
      </c>
      <c r="I1138" s="782"/>
      <c r="J1138" s="782"/>
      <c r="K1138" s="782"/>
      <c r="L1138" s="783"/>
      <c r="M1138" s="781"/>
      <c r="N1138" s="782"/>
      <c r="O1138" s="782"/>
      <c r="P1138" s="782"/>
      <c r="Q1138" s="783"/>
      <c r="R1138" s="784" t="str">
        <f>IF('ユーザー別小売(卸)価格試算(税抜)'!R1138="","",IF(ISNUMBER('ユーザー別小売(卸)価格試算(税抜)'!R1138),IF(入力!$C$30=1,ROUNDDOWN('ユーザー別小売(卸)価格試算(税抜)'!R1138*(1+入力!$C$31/100),-入力!$C$29),IF(入力!$C$30=2,ROUNDUP('ユーザー別小売(卸)価格試算(税抜)'!R1138*(1+入力!$C$31/100),-入力!$C$29),IF(入力!$C$30=3,ROUND('ユーザー別小売(卸)価格試算(税抜)'!R1138*(1+入力!$C$31/100),-入力!$C$29)))),'ユーザー別小売(卸)価格試算(税抜)'!R1138))</f>
        <v>卸価格設定なし</v>
      </c>
      <c r="S1138" s="785" t="str">
        <f>IF('ユーザー別小売(卸)価格試算(税抜)'!S1138="","",IF(ISNUMBER('ユーザー別小売(卸)価格試算(税抜)'!S1138),IF(入力!$C$30=1,ROUNDDOWN('ユーザー別小売(卸)価格試算(税抜)'!S1138*(1+入力!$C$31/100),-入力!$C$29),IF(入力!$C$30=2,ROUNDUP('ユーザー別小売(卸)価格試算(税抜)'!S1138*(1+入力!$C$31/100),-入力!$C$29),IF(入力!$C$30=3,ROUND('ユーザー別小売(卸)価格試算(税抜)'!S1138*(1+入力!$C$31/100),-入力!$C$29)))),'ユーザー別小売(卸)価格試算(税抜)'!S1138))</f>
        <v/>
      </c>
      <c r="T1138" s="785" t="str">
        <f>IF('ユーザー別小売(卸)価格試算(税抜)'!T1138="","",IF(ISNUMBER('ユーザー別小売(卸)価格試算(税抜)'!T1138),IF(入力!$C$30=1,ROUNDDOWN('ユーザー別小売(卸)価格試算(税抜)'!T1138*(1+入力!$C$31/100),-入力!$C$29),IF(入力!$C$30=2,ROUNDUP('ユーザー別小売(卸)価格試算(税抜)'!T1138*(1+入力!$C$31/100),-入力!$C$29),IF(入力!$C$30=3,ROUND('ユーザー別小売(卸)価格試算(税抜)'!T1138*(1+入力!$C$31/100),-入力!$C$29)))),'ユーザー別小売(卸)価格試算(税抜)'!T1138))</f>
        <v/>
      </c>
      <c r="U1138" s="786" t="str">
        <f>IF('ユーザー別小売(卸)価格試算(税抜)'!U1138="","",IF(ISNUMBER('ユーザー別小売(卸)価格試算(税抜)'!U1138),IF(入力!$C$30=1,ROUNDDOWN('ユーザー別小売(卸)価格試算(税抜)'!U1138*(1+入力!$C$31/100),-入力!$C$29),IF(入力!$C$30=2,ROUNDUP('ユーザー別小売(卸)価格試算(税抜)'!U1138*(1+入力!$C$31/100),-入力!$C$29),IF(入力!$C$30=3,ROUND('ユーザー別小売(卸)価格試算(税抜)'!U1138*(1+入力!$C$31/100),-入力!$C$29)))),'ユーザー別小売(卸)価格試算(税抜)'!U1138))</f>
        <v/>
      </c>
      <c r="V1138" s="83"/>
      <c r="X1138" s="4"/>
    </row>
    <row r="1139" spans="2:27" ht="38.25" customHeight="1">
      <c r="B1139" s="892" t="s">
        <v>2149</v>
      </c>
      <c r="C1139" s="892"/>
      <c r="D1139" s="892"/>
      <c r="E1139" s="892"/>
      <c r="F1139" s="892"/>
      <c r="G1139" s="892"/>
      <c r="H1139" s="892"/>
      <c r="I1139" s="892"/>
      <c r="J1139" s="892"/>
      <c r="K1139" s="892"/>
      <c r="L1139" s="892"/>
      <c r="M1139" s="892"/>
      <c r="N1139" s="892"/>
      <c r="O1139" s="892"/>
      <c r="P1139" s="892"/>
      <c r="Q1139" s="892"/>
      <c r="R1139" s="892"/>
      <c r="S1139" s="892"/>
      <c r="T1139" s="892"/>
      <c r="U1139" s="892"/>
      <c r="V1139" s="10"/>
      <c r="W1139" s="371"/>
      <c r="X1139" s="83"/>
    </row>
    <row r="1140" spans="2:27" ht="13.5" customHeight="1">
      <c r="C1140" s="24"/>
      <c r="D1140" s="24"/>
      <c r="E1140" s="24"/>
      <c r="F1140" s="82"/>
      <c r="G1140" s="24"/>
      <c r="H1140" s="82"/>
      <c r="I1140" s="24"/>
      <c r="J1140" s="82"/>
      <c r="K1140" s="24"/>
      <c r="L1140" s="82"/>
      <c r="M1140" s="24"/>
      <c r="N1140" s="82"/>
      <c r="O1140" s="24"/>
      <c r="P1140" s="82"/>
      <c r="Q1140" s="24"/>
      <c r="R1140" s="82"/>
      <c r="S1140" s="24"/>
      <c r="T1140" s="82"/>
      <c r="U1140" s="24"/>
      <c r="V1140" s="82"/>
      <c r="W1140" s="24"/>
      <c r="X1140" s="82"/>
      <c r="Y1140" s="24"/>
    </row>
    <row r="1141" spans="2:27" ht="14.25" customHeight="1" thickBot="1">
      <c r="B1141" s="39"/>
    </row>
    <row r="1142" spans="2:27" ht="25.5" customHeight="1" thickTop="1" thickBot="1">
      <c r="B1142" s="518" t="s">
        <v>580</v>
      </c>
      <c r="C1142" s="519"/>
      <c r="D1142" s="519"/>
      <c r="E1142" s="519"/>
      <c r="F1142" s="519"/>
      <c r="G1142" s="519"/>
      <c r="H1142" s="519"/>
      <c r="I1142" s="519"/>
      <c r="J1142" s="519"/>
      <c r="K1142" s="519"/>
      <c r="L1142" s="519"/>
      <c r="M1142" s="519"/>
      <c r="N1142" s="519"/>
      <c r="O1142" s="519"/>
      <c r="P1142" s="519"/>
      <c r="Q1142" s="519"/>
      <c r="R1142" s="519"/>
      <c r="S1142" s="519"/>
      <c r="T1142" s="519"/>
      <c r="U1142" s="519"/>
      <c r="V1142" s="519"/>
      <c r="W1142" s="519"/>
      <c r="X1142" s="519"/>
      <c r="Y1142" s="519"/>
      <c r="Z1142" s="519"/>
      <c r="AA1142" s="520"/>
    </row>
    <row r="1143" spans="2:27" ht="14.25" customHeight="1" thickTop="1">
      <c r="B1143" s="24"/>
      <c r="C1143" s="24"/>
      <c r="D1143" s="24"/>
      <c r="E1143" s="24"/>
      <c r="F1143" s="82"/>
      <c r="G1143" s="24"/>
      <c r="H1143" s="82"/>
      <c r="I1143" s="24"/>
      <c r="J1143" s="82"/>
      <c r="K1143" s="24"/>
      <c r="L1143" s="82"/>
      <c r="M1143" s="24"/>
      <c r="N1143" s="82"/>
      <c r="O1143" s="24"/>
      <c r="P1143" s="82"/>
      <c r="Q1143" s="24"/>
      <c r="R1143" s="82"/>
      <c r="S1143" s="24"/>
      <c r="T1143" s="82"/>
      <c r="U1143" s="24"/>
      <c r="V1143" s="82"/>
      <c r="W1143" s="24"/>
      <c r="X1143" s="82"/>
      <c r="Y1143" s="24"/>
    </row>
    <row r="1144" spans="2:27" s="239" customFormat="1" ht="20.100000000000001" customHeight="1" thickBot="1">
      <c r="B1144" s="241" t="s">
        <v>660</v>
      </c>
      <c r="C1144" s="24"/>
      <c r="D1144" s="24"/>
      <c r="E1144" s="24"/>
      <c r="F1144" s="82"/>
      <c r="G1144" s="24"/>
      <c r="H1144" s="82"/>
      <c r="I1144" s="24"/>
      <c r="J1144" s="82"/>
      <c r="K1144" s="24"/>
      <c r="L1144" s="82"/>
      <c r="M1144" s="24"/>
      <c r="N1144" s="82"/>
      <c r="O1144" s="24"/>
      <c r="P1144" s="82"/>
      <c r="Q1144" s="24"/>
      <c r="R1144" s="82"/>
      <c r="S1144" s="24"/>
      <c r="T1144" s="82"/>
      <c r="U1144" s="24"/>
      <c r="V1144" s="82"/>
      <c r="W1144" s="24"/>
      <c r="X1144" s="82"/>
      <c r="Y1144" s="24"/>
    </row>
    <row r="1145" spans="2:27" ht="20.100000000000001" customHeight="1" thickBot="1">
      <c r="B1145" s="531" t="s">
        <v>453</v>
      </c>
      <c r="C1145" s="532"/>
      <c r="D1145" s="532"/>
      <c r="E1145" s="532"/>
      <c r="F1145" s="532"/>
      <c r="G1145" s="532"/>
      <c r="H1145" s="532"/>
      <c r="I1145" s="532"/>
      <c r="J1145" s="532"/>
      <c r="K1145" s="532"/>
      <c r="L1145" s="532"/>
      <c r="M1145" s="532"/>
      <c r="N1145" s="532"/>
      <c r="O1145" s="532"/>
      <c r="P1145" s="532"/>
      <c r="Q1145" s="532"/>
      <c r="R1145" s="532"/>
      <c r="S1145" s="532"/>
      <c r="T1145" s="532"/>
      <c r="U1145" s="533"/>
      <c r="V1145" s="10"/>
      <c r="X1145" s="4"/>
    </row>
    <row r="1146" spans="2:27" ht="30" customHeight="1" thickBot="1">
      <c r="B1146" s="622" t="s">
        <v>581</v>
      </c>
      <c r="C1146" s="623"/>
      <c r="D1146" s="623"/>
      <c r="E1146" s="623"/>
      <c r="F1146" s="623"/>
      <c r="G1146" s="624"/>
      <c r="H1146" s="710" t="s">
        <v>524</v>
      </c>
      <c r="I1146" s="710"/>
      <c r="J1146" s="710"/>
      <c r="K1146" s="710"/>
      <c r="L1146" s="710"/>
      <c r="M1146" s="710" t="s">
        <v>491</v>
      </c>
      <c r="N1146" s="710"/>
      <c r="O1146" s="710"/>
      <c r="P1146" s="710"/>
      <c r="Q1146" s="710"/>
      <c r="R1146" s="710"/>
      <c r="S1146" s="710"/>
      <c r="T1146" s="710"/>
      <c r="U1146" s="710"/>
      <c r="X1146" s="4"/>
    </row>
    <row r="1147" spans="2:27" ht="20.25" customHeight="1">
      <c r="B1147" s="737" t="s">
        <v>628</v>
      </c>
      <c r="C1147" s="738"/>
      <c r="D1147" s="738"/>
      <c r="E1147" s="738"/>
      <c r="F1147" s="738"/>
      <c r="G1147" s="739"/>
      <c r="H1147" s="800" t="s">
        <v>1106</v>
      </c>
      <c r="I1147" s="801"/>
      <c r="J1147" s="801"/>
      <c r="K1147" s="801"/>
      <c r="L1147" s="802"/>
      <c r="M1147" s="737" t="s">
        <v>626</v>
      </c>
      <c r="N1147" s="738"/>
      <c r="O1147" s="738"/>
      <c r="P1147" s="738"/>
      <c r="Q1147" s="739"/>
      <c r="R1147" s="803">
        <f>IF('ユーザー別小売(卸)価格試算(税抜)'!R1147="","",IF(ISNUMBER('ユーザー別小売(卸)価格試算(税抜)'!R1147),IF(入力!$C$30=1,ROUNDDOWN('ユーザー別小売(卸)価格試算(税抜)'!R1147*(1+入力!$C$31/100),-入力!$C$29),IF(入力!$C$30=2,ROUNDUP('ユーザー別小売(卸)価格試算(税抜)'!R1147*(1+入力!$C$31/100),-入力!$C$29),IF(入力!$C$30=3,ROUND('ユーザー別小売(卸)価格試算(税抜)'!R1147*(1+入力!$C$31/100),-入力!$C$29)))),'ユーザー別小売(卸)価格試算(税抜)'!R1147))</f>
        <v>32230</v>
      </c>
      <c r="S1147" s="804" t="str">
        <f>IF('ユーザー別小売(卸)価格試算(税抜)'!S1147="","",IF(ISNUMBER('ユーザー別小売(卸)価格試算(税抜)'!S1147),IF(入力!$C$30=1,ROUNDDOWN('ユーザー別小売(卸)価格試算(税抜)'!S1147*(1+入力!$C$31/100),-入力!$C$29),IF(入力!$C$30=2,ROUNDUP('ユーザー別小売(卸)価格試算(税抜)'!S1147*(1+入力!$C$31/100),-入力!$C$29),IF(入力!$C$30=3,ROUND('ユーザー別小売(卸)価格試算(税抜)'!S1147*(1+入力!$C$31/100),-入力!$C$29)))),'ユーザー別小売(卸)価格試算(税抜)'!S1147))</f>
        <v/>
      </c>
      <c r="T1147" s="804" t="str">
        <f>IF('ユーザー別小売(卸)価格試算(税抜)'!T1147="","",IF(ISNUMBER('ユーザー別小売(卸)価格試算(税抜)'!T1147),IF(入力!$C$30=1,ROUNDDOWN('ユーザー別小売(卸)価格試算(税抜)'!T1147*(1+入力!$C$31/100),-入力!$C$29),IF(入力!$C$30=2,ROUNDUP('ユーザー別小売(卸)価格試算(税抜)'!T1147*(1+入力!$C$31/100),-入力!$C$29),IF(入力!$C$30=3,ROUND('ユーザー別小売(卸)価格試算(税抜)'!T1147*(1+入力!$C$31/100),-入力!$C$29)))),'ユーザー別小売(卸)価格試算(税抜)'!T1147))</f>
        <v/>
      </c>
      <c r="U1147" s="805" t="str">
        <f>IF('ユーザー別小売(卸)価格試算(税抜)'!U1147="","",IF(ISNUMBER('ユーザー別小売(卸)価格試算(税抜)'!U1147),IF(入力!$C$30=1,ROUNDDOWN('ユーザー別小売(卸)価格試算(税抜)'!U1147*(1+入力!$C$31/100),-入力!$C$29),IF(入力!$C$30=2,ROUNDUP('ユーザー別小売(卸)価格試算(税抜)'!U1147*(1+入力!$C$31/100),-入力!$C$29),IF(入力!$C$30=3,ROUND('ユーザー別小売(卸)価格試算(税抜)'!U1147*(1+入力!$C$31/100),-入力!$C$29)))),'ユーザー別小売(卸)価格試算(税抜)'!U1147))</f>
        <v/>
      </c>
      <c r="V1147" s="83"/>
      <c r="X1147" s="4"/>
    </row>
    <row r="1148" spans="2:27" ht="20.25" customHeight="1">
      <c r="B1148" s="830"/>
      <c r="C1148" s="831"/>
      <c r="D1148" s="831"/>
      <c r="E1148" s="831"/>
      <c r="F1148" s="831"/>
      <c r="G1148" s="832"/>
      <c r="H1148" s="757" t="s">
        <v>832</v>
      </c>
      <c r="I1148" s="758"/>
      <c r="J1148" s="758"/>
      <c r="K1148" s="758"/>
      <c r="L1148" s="759"/>
      <c r="M1148" s="830"/>
      <c r="N1148" s="831"/>
      <c r="O1148" s="831"/>
      <c r="P1148" s="831"/>
      <c r="Q1148" s="832"/>
      <c r="R1148" s="760">
        <f>IF('ユーザー別小売(卸)価格試算(税抜)'!R1148="","",IF(ISNUMBER('ユーザー別小売(卸)価格試算(税抜)'!R1148),IF(入力!$C$30=1,ROUNDDOWN('ユーザー別小売(卸)価格試算(税抜)'!R1148*(1+入力!$C$31/100),-入力!$C$29),IF(入力!$C$30=2,ROUNDUP('ユーザー別小売(卸)価格試算(税抜)'!R1148*(1+入力!$C$31/100),-入力!$C$29),IF(入力!$C$30=3,ROUND('ユーザー別小売(卸)価格試算(税抜)'!R1148*(1+入力!$C$31/100),-入力!$C$29)))),'ユーザー別小売(卸)価格試算(税抜)'!R1148))</f>
        <v>31570</v>
      </c>
      <c r="S1148" s="761" t="str">
        <f>IF('ユーザー別小売(卸)価格試算(税抜)'!S1148="","",IF(ISNUMBER('ユーザー別小売(卸)価格試算(税抜)'!S1148),IF(入力!$C$30=1,ROUNDDOWN('ユーザー別小売(卸)価格試算(税抜)'!S1148*(1+入力!$C$31/100),-入力!$C$29),IF(入力!$C$30=2,ROUNDUP('ユーザー別小売(卸)価格試算(税抜)'!S1148*(1+入力!$C$31/100),-入力!$C$29),IF(入力!$C$30=3,ROUND('ユーザー別小売(卸)価格試算(税抜)'!S1148*(1+入力!$C$31/100),-入力!$C$29)))),'ユーザー別小売(卸)価格試算(税抜)'!S1148))</f>
        <v/>
      </c>
      <c r="T1148" s="761" t="str">
        <f>IF('ユーザー別小売(卸)価格試算(税抜)'!T1148="","",IF(ISNUMBER('ユーザー別小売(卸)価格試算(税抜)'!T1148),IF(入力!$C$30=1,ROUNDDOWN('ユーザー別小売(卸)価格試算(税抜)'!T1148*(1+入力!$C$31/100),-入力!$C$29),IF(入力!$C$30=2,ROUNDUP('ユーザー別小売(卸)価格試算(税抜)'!T1148*(1+入力!$C$31/100),-入力!$C$29),IF(入力!$C$30=3,ROUND('ユーザー別小売(卸)価格試算(税抜)'!T1148*(1+入力!$C$31/100),-入力!$C$29)))),'ユーザー別小売(卸)価格試算(税抜)'!T1148))</f>
        <v/>
      </c>
      <c r="U1148" s="762" t="str">
        <f>IF('ユーザー別小売(卸)価格試算(税抜)'!U1148="","",IF(ISNUMBER('ユーザー別小売(卸)価格試算(税抜)'!U1148),IF(入力!$C$30=1,ROUNDDOWN('ユーザー別小売(卸)価格試算(税抜)'!U1148*(1+入力!$C$31/100),-入力!$C$29),IF(入力!$C$30=2,ROUNDUP('ユーザー別小売(卸)価格試算(税抜)'!U1148*(1+入力!$C$31/100),-入力!$C$29),IF(入力!$C$30=3,ROUND('ユーザー別小売(卸)価格試算(税抜)'!U1148*(1+入力!$C$31/100),-入力!$C$29)))),'ユーザー別小売(卸)価格試算(税抜)'!U1148))</f>
        <v/>
      </c>
      <c r="V1148" s="83"/>
      <c r="X1148" s="4"/>
    </row>
    <row r="1149" spans="2:27" ht="20.25" customHeight="1">
      <c r="B1149" s="830"/>
      <c r="C1149" s="831"/>
      <c r="D1149" s="831"/>
      <c r="E1149" s="831"/>
      <c r="F1149" s="831"/>
      <c r="G1149" s="832"/>
      <c r="H1149" s="757" t="s">
        <v>529</v>
      </c>
      <c r="I1149" s="758"/>
      <c r="J1149" s="758"/>
      <c r="K1149" s="758"/>
      <c r="L1149" s="759"/>
      <c r="M1149" s="830"/>
      <c r="N1149" s="831"/>
      <c r="O1149" s="831"/>
      <c r="P1149" s="831"/>
      <c r="Q1149" s="832"/>
      <c r="R1149" s="760">
        <f>IF('ユーザー別小売(卸)価格試算(税抜)'!R1149="","",IF(ISNUMBER('ユーザー別小売(卸)価格試算(税抜)'!R1149),IF(入力!$C$30=1,ROUNDDOWN('ユーザー別小売(卸)価格試算(税抜)'!R1149*(1+入力!$C$31/100),-入力!$C$29),IF(入力!$C$30=2,ROUNDUP('ユーザー別小売(卸)価格試算(税抜)'!R1149*(1+入力!$C$31/100),-入力!$C$29),IF(入力!$C$30=3,ROUND('ユーザー別小売(卸)価格試算(税抜)'!R1149*(1+入力!$C$31/100),-入力!$C$29)))),'ユーザー別小売(卸)価格試算(税抜)'!R1149))</f>
        <v>29920</v>
      </c>
      <c r="S1149" s="761" t="str">
        <f>IF('ユーザー別小売(卸)価格試算(税抜)'!S1149="","",IF(ISNUMBER('ユーザー別小売(卸)価格試算(税抜)'!S1149),IF(入力!$C$30=1,ROUNDDOWN('ユーザー別小売(卸)価格試算(税抜)'!S1149*(1+入力!$C$31/100),-入力!$C$29),IF(入力!$C$30=2,ROUNDUP('ユーザー別小売(卸)価格試算(税抜)'!S1149*(1+入力!$C$31/100),-入力!$C$29),IF(入力!$C$30=3,ROUND('ユーザー別小売(卸)価格試算(税抜)'!S1149*(1+入力!$C$31/100),-入力!$C$29)))),'ユーザー別小売(卸)価格試算(税抜)'!S1149))</f>
        <v/>
      </c>
      <c r="T1149" s="761" t="str">
        <f>IF('ユーザー別小売(卸)価格試算(税抜)'!T1149="","",IF(ISNUMBER('ユーザー別小売(卸)価格試算(税抜)'!T1149),IF(入力!$C$30=1,ROUNDDOWN('ユーザー別小売(卸)価格試算(税抜)'!T1149*(1+入力!$C$31/100),-入力!$C$29),IF(入力!$C$30=2,ROUNDUP('ユーザー別小売(卸)価格試算(税抜)'!T1149*(1+入力!$C$31/100),-入力!$C$29),IF(入力!$C$30=3,ROUND('ユーザー別小売(卸)価格試算(税抜)'!T1149*(1+入力!$C$31/100),-入力!$C$29)))),'ユーザー別小売(卸)価格試算(税抜)'!T1149))</f>
        <v/>
      </c>
      <c r="U1149" s="762" t="str">
        <f>IF('ユーザー別小売(卸)価格試算(税抜)'!U1149="","",IF(ISNUMBER('ユーザー別小売(卸)価格試算(税抜)'!U1149),IF(入力!$C$30=1,ROUNDDOWN('ユーザー別小売(卸)価格試算(税抜)'!U1149*(1+入力!$C$31/100),-入力!$C$29),IF(入力!$C$30=2,ROUNDUP('ユーザー別小売(卸)価格試算(税抜)'!U1149*(1+入力!$C$31/100),-入力!$C$29),IF(入力!$C$30=3,ROUND('ユーザー別小売(卸)価格試算(税抜)'!U1149*(1+入力!$C$31/100),-入力!$C$29)))),'ユーザー別小売(卸)価格試算(税抜)'!U1149))</f>
        <v/>
      </c>
      <c r="V1149" s="83"/>
      <c r="X1149" s="4"/>
    </row>
    <row r="1150" spans="2:27" ht="20.25" customHeight="1">
      <c r="B1150" s="830"/>
      <c r="C1150" s="831"/>
      <c r="D1150" s="831"/>
      <c r="E1150" s="831"/>
      <c r="F1150" s="831"/>
      <c r="G1150" s="832"/>
      <c r="H1150" s="757" t="s">
        <v>836</v>
      </c>
      <c r="I1150" s="758"/>
      <c r="J1150" s="758"/>
      <c r="K1150" s="758"/>
      <c r="L1150" s="759"/>
      <c r="M1150" s="830"/>
      <c r="N1150" s="831"/>
      <c r="O1150" s="831"/>
      <c r="P1150" s="831"/>
      <c r="Q1150" s="832"/>
      <c r="R1150" s="760">
        <f>IF('ユーザー別小売(卸)価格試算(税抜)'!R1150="","",IF(ISNUMBER('ユーザー別小売(卸)価格試算(税抜)'!R1150),IF(入力!$C$30=1,ROUNDDOWN('ユーザー別小売(卸)価格試算(税抜)'!R1150*(1+入力!$C$31/100),-入力!$C$29),IF(入力!$C$30=2,ROUNDUP('ユーザー別小売(卸)価格試算(税抜)'!R1150*(1+入力!$C$31/100),-入力!$C$29),IF(入力!$C$30=3,ROUND('ユーザー別小売(卸)価格試算(税抜)'!R1150*(1+入力!$C$31/100),-入力!$C$29)))),'ユーザー別小売(卸)価格試算(税抜)'!R1150))</f>
        <v>28930</v>
      </c>
      <c r="S1150" s="761" t="str">
        <f>IF('ユーザー別小売(卸)価格試算(税抜)'!S1150="","",IF(ISNUMBER('ユーザー別小売(卸)価格試算(税抜)'!S1150),IF(入力!$C$30=1,ROUNDDOWN('ユーザー別小売(卸)価格試算(税抜)'!S1150*(1+入力!$C$31/100),-入力!$C$29),IF(入力!$C$30=2,ROUNDUP('ユーザー別小売(卸)価格試算(税抜)'!S1150*(1+入力!$C$31/100),-入力!$C$29),IF(入力!$C$30=3,ROUND('ユーザー別小売(卸)価格試算(税抜)'!S1150*(1+入力!$C$31/100),-入力!$C$29)))),'ユーザー別小売(卸)価格試算(税抜)'!S1150))</f>
        <v/>
      </c>
      <c r="T1150" s="761" t="str">
        <f>IF('ユーザー別小売(卸)価格試算(税抜)'!T1150="","",IF(ISNUMBER('ユーザー別小売(卸)価格試算(税抜)'!T1150),IF(入力!$C$30=1,ROUNDDOWN('ユーザー別小売(卸)価格試算(税抜)'!T1150*(1+入力!$C$31/100),-入力!$C$29),IF(入力!$C$30=2,ROUNDUP('ユーザー別小売(卸)価格試算(税抜)'!T1150*(1+入力!$C$31/100),-入力!$C$29),IF(入力!$C$30=3,ROUND('ユーザー別小売(卸)価格試算(税抜)'!T1150*(1+入力!$C$31/100),-入力!$C$29)))),'ユーザー別小売(卸)価格試算(税抜)'!T1150))</f>
        <v/>
      </c>
      <c r="U1150" s="762" t="str">
        <f>IF('ユーザー別小売(卸)価格試算(税抜)'!U1150="","",IF(ISNUMBER('ユーザー別小売(卸)価格試算(税抜)'!U1150),IF(入力!$C$30=1,ROUNDDOWN('ユーザー別小売(卸)価格試算(税抜)'!U1150*(1+入力!$C$31/100),-入力!$C$29),IF(入力!$C$30=2,ROUNDUP('ユーザー別小売(卸)価格試算(税抜)'!U1150*(1+入力!$C$31/100),-入力!$C$29),IF(入力!$C$30=3,ROUND('ユーザー別小売(卸)価格試算(税抜)'!U1150*(1+入力!$C$31/100),-入力!$C$29)))),'ユーザー別小売(卸)価格試算(税抜)'!U1150))</f>
        <v/>
      </c>
      <c r="V1150" s="83"/>
      <c r="X1150" s="4"/>
    </row>
    <row r="1151" spans="2:27" ht="20.25" customHeight="1">
      <c r="B1151" s="830"/>
      <c r="C1151" s="831"/>
      <c r="D1151" s="831"/>
      <c r="E1151" s="831"/>
      <c r="F1151" s="831"/>
      <c r="G1151" s="832"/>
      <c r="H1151" s="757" t="s">
        <v>89</v>
      </c>
      <c r="I1151" s="758"/>
      <c r="J1151" s="758"/>
      <c r="K1151" s="758"/>
      <c r="L1151" s="759"/>
      <c r="M1151" s="830"/>
      <c r="N1151" s="831"/>
      <c r="O1151" s="831"/>
      <c r="P1151" s="831"/>
      <c r="Q1151" s="832"/>
      <c r="R1151" s="760">
        <f>IF('ユーザー別小売(卸)価格試算(税抜)'!R1151="","",IF(ISNUMBER('ユーザー別小売(卸)価格試算(税抜)'!R1151),IF(入力!$C$30=1,ROUNDDOWN('ユーザー別小売(卸)価格試算(税抜)'!R1151*(1+入力!$C$31/100),-入力!$C$29),IF(入力!$C$30=2,ROUNDUP('ユーザー別小売(卸)価格試算(税抜)'!R1151*(1+入力!$C$31/100),-入力!$C$29),IF(入力!$C$30=3,ROUND('ユーザー別小売(卸)価格試算(税抜)'!R1151*(1+入力!$C$31/100),-入力!$C$29)))),'ユーザー別小売(卸)価格試算(税抜)'!R1151))</f>
        <v>31350</v>
      </c>
      <c r="S1151" s="761" t="str">
        <f>IF('ユーザー別小売(卸)価格試算(税抜)'!S1151="","",IF(ISNUMBER('ユーザー別小売(卸)価格試算(税抜)'!S1151),IF(入力!$C$30=1,ROUNDDOWN('ユーザー別小売(卸)価格試算(税抜)'!S1151*(1+入力!$C$31/100),-入力!$C$29),IF(入力!$C$30=2,ROUNDUP('ユーザー別小売(卸)価格試算(税抜)'!S1151*(1+入力!$C$31/100),-入力!$C$29),IF(入力!$C$30=3,ROUND('ユーザー別小売(卸)価格試算(税抜)'!S1151*(1+入力!$C$31/100),-入力!$C$29)))),'ユーザー別小売(卸)価格試算(税抜)'!S1151))</f>
        <v/>
      </c>
      <c r="T1151" s="761" t="str">
        <f>IF('ユーザー別小売(卸)価格試算(税抜)'!T1151="","",IF(ISNUMBER('ユーザー別小売(卸)価格試算(税抜)'!T1151),IF(入力!$C$30=1,ROUNDDOWN('ユーザー別小売(卸)価格試算(税抜)'!T1151*(1+入力!$C$31/100),-入力!$C$29),IF(入力!$C$30=2,ROUNDUP('ユーザー別小売(卸)価格試算(税抜)'!T1151*(1+入力!$C$31/100),-入力!$C$29),IF(入力!$C$30=3,ROUND('ユーザー別小売(卸)価格試算(税抜)'!T1151*(1+入力!$C$31/100),-入力!$C$29)))),'ユーザー別小売(卸)価格試算(税抜)'!T1151))</f>
        <v/>
      </c>
      <c r="U1151" s="762" t="str">
        <f>IF('ユーザー別小売(卸)価格試算(税抜)'!U1151="","",IF(ISNUMBER('ユーザー別小売(卸)価格試算(税抜)'!U1151),IF(入力!$C$30=1,ROUNDDOWN('ユーザー別小売(卸)価格試算(税抜)'!U1151*(1+入力!$C$31/100),-入力!$C$29),IF(入力!$C$30=2,ROUNDUP('ユーザー別小売(卸)価格試算(税抜)'!U1151*(1+入力!$C$31/100),-入力!$C$29),IF(入力!$C$30=3,ROUND('ユーザー別小売(卸)価格試算(税抜)'!U1151*(1+入力!$C$31/100),-入力!$C$29)))),'ユーザー別小売(卸)価格試算(税抜)'!U1151))</f>
        <v/>
      </c>
      <c r="V1151" s="83"/>
      <c r="X1151" s="4"/>
    </row>
    <row r="1152" spans="2:27" ht="20.25" customHeight="1">
      <c r="B1152" s="830"/>
      <c r="C1152" s="831"/>
      <c r="D1152" s="831"/>
      <c r="E1152" s="831"/>
      <c r="F1152" s="831"/>
      <c r="G1152" s="832"/>
      <c r="H1152" s="757" t="s">
        <v>837</v>
      </c>
      <c r="I1152" s="758"/>
      <c r="J1152" s="758"/>
      <c r="K1152" s="758"/>
      <c r="L1152" s="759"/>
      <c r="M1152" s="830"/>
      <c r="N1152" s="831"/>
      <c r="O1152" s="831"/>
      <c r="P1152" s="831"/>
      <c r="Q1152" s="832"/>
      <c r="R1152" s="760">
        <f>IF('ユーザー別小売(卸)価格試算(税抜)'!R1152="","",IF(ISNUMBER('ユーザー別小売(卸)価格試算(税抜)'!R1152),IF(入力!$C$30=1,ROUNDDOWN('ユーザー別小売(卸)価格試算(税抜)'!R1152*(1+入力!$C$31/100),-入力!$C$29),IF(入力!$C$30=2,ROUNDUP('ユーザー別小売(卸)価格試算(税抜)'!R1152*(1+入力!$C$31/100),-入力!$C$29),IF(入力!$C$30=3,ROUND('ユーザー別小売(卸)価格試算(税抜)'!R1152*(1+入力!$C$31/100),-入力!$C$29)))),'ユーザー別小売(卸)価格試算(税抜)'!R1152))</f>
        <v>30470</v>
      </c>
      <c r="S1152" s="761" t="str">
        <f>IF('ユーザー別小売(卸)価格試算(税抜)'!S1152="","",IF(ISNUMBER('ユーザー別小売(卸)価格試算(税抜)'!S1152),IF(入力!$C$30=1,ROUNDDOWN('ユーザー別小売(卸)価格試算(税抜)'!S1152*(1+入力!$C$31/100),-入力!$C$29),IF(入力!$C$30=2,ROUNDUP('ユーザー別小売(卸)価格試算(税抜)'!S1152*(1+入力!$C$31/100),-入力!$C$29),IF(入力!$C$30=3,ROUND('ユーザー別小売(卸)価格試算(税抜)'!S1152*(1+入力!$C$31/100),-入力!$C$29)))),'ユーザー別小売(卸)価格試算(税抜)'!S1152))</f>
        <v/>
      </c>
      <c r="T1152" s="761" t="str">
        <f>IF('ユーザー別小売(卸)価格試算(税抜)'!T1152="","",IF(ISNUMBER('ユーザー別小売(卸)価格試算(税抜)'!T1152),IF(入力!$C$30=1,ROUNDDOWN('ユーザー別小売(卸)価格試算(税抜)'!T1152*(1+入力!$C$31/100),-入力!$C$29),IF(入力!$C$30=2,ROUNDUP('ユーザー別小売(卸)価格試算(税抜)'!T1152*(1+入力!$C$31/100),-入力!$C$29),IF(入力!$C$30=3,ROUND('ユーザー別小売(卸)価格試算(税抜)'!T1152*(1+入力!$C$31/100),-入力!$C$29)))),'ユーザー別小売(卸)価格試算(税抜)'!T1152))</f>
        <v/>
      </c>
      <c r="U1152" s="762" t="str">
        <f>IF('ユーザー別小売(卸)価格試算(税抜)'!U1152="","",IF(ISNUMBER('ユーザー別小売(卸)価格試算(税抜)'!U1152),IF(入力!$C$30=1,ROUNDDOWN('ユーザー別小売(卸)価格試算(税抜)'!U1152*(1+入力!$C$31/100),-入力!$C$29),IF(入力!$C$30=2,ROUNDUP('ユーザー別小売(卸)価格試算(税抜)'!U1152*(1+入力!$C$31/100),-入力!$C$29),IF(入力!$C$30=3,ROUND('ユーザー別小売(卸)価格試算(税抜)'!U1152*(1+入力!$C$31/100),-入力!$C$29)))),'ユーザー別小売(卸)価格試算(税抜)'!U1152))</f>
        <v/>
      </c>
      <c r="V1152" s="83"/>
      <c r="X1152" s="4"/>
    </row>
    <row r="1153" spans="2:24" ht="20.25" customHeight="1">
      <c r="B1153" s="830"/>
      <c r="C1153" s="831"/>
      <c r="D1153" s="831"/>
      <c r="E1153" s="831"/>
      <c r="F1153" s="831"/>
      <c r="G1153" s="832"/>
      <c r="H1153" s="757" t="s">
        <v>530</v>
      </c>
      <c r="I1153" s="758"/>
      <c r="J1153" s="758"/>
      <c r="K1153" s="758"/>
      <c r="L1153" s="759"/>
      <c r="M1153" s="830"/>
      <c r="N1153" s="831"/>
      <c r="O1153" s="831"/>
      <c r="P1153" s="831"/>
      <c r="Q1153" s="832"/>
      <c r="R1153" s="760">
        <f>IF('ユーザー別小売(卸)価格試算(税抜)'!R1153="","",IF(ISNUMBER('ユーザー別小売(卸)価格試算(税抜)'!R1153),IF(入力!$C$30=1,ROUNDDOWN('ユーザー別小売(卸)価格試算(税抜)'!R1153*(1+入力!$C$31/100),-入力!$C$29),IF(入力!$C$30=2,ROUNDUP('ユーザー別小売(卸)価格試算(税抜)'!R1153*(1+入力!$C$31/100),-入力!$C$29),IF(入力!$C$30=3,ROUND('ユーザー別小売(卸)価格試算(税抜)'!R1153*(1+入力!$C$31/100),-入力!$C$29)))),'ユーザー別小売(卸)価格試算(税抜)'!R1153))</f>
        <v>28160</v>
      </c>
      <c r="S1153" s="761" t="str">
        <f>IF('ユーザー別小売(卸)価格試算(税抜)'!S1153="","",IF(ISNUMBER('ユーザー別小売(卸)価格試算(税抜)'!S1153),IF(入力!$C$30=1,ROUNDDOWN('ユーザー別小売(卸)価格試算(税抜)'!S1153*(1+入力!$C$31/100),-入力!$C$29),IF(入力!$C$30=2,ROUNDUP('ユーザー別小売(卸)価格試算(税抜)'!S1153*(1+入力!$C$31/100),-入力!$C$29),IF(入力!$C$30=3,ROUND('ユーザー別小売(卸)価格試算(税抜)'!S1153*(1+入力!$C$31/100),-入力!$C$29)))),'ユーザー別小売(卸)価格試算(税抜)'!S1153))</f>
        <v/>
      </c>
      <c r="T1153" s="761" t="str">
        <f>IF('ユーザー別小売(卸)価格試算(税抜)'!T1153="","",IF(ISNUMBER('ユーザー別小売(卸)価格試算(税抜)'!T1153),IF(入力!$C$30=1,ROUNDDOWN('ユーザー別小売(卸)価格試算(税抜)'!T1153*(1+入力!$C$31/100),-入力!$C$29),IF(入力!$C$30=2,ROUNDUP('ユーザー別小売(卸)価格試算(税抜)'!T1153*(1+入力!$C$31/100),-入力!$C$29),IF(入力!$C$30=3,ROUND('ユーザー別小売(卸)価格試算(税抜)'!T1153*(1+入力!$C$31/100),-入力!$C$29)))),'ユーザー別小売(卸)価格試算(税抜)'!T1153))</f>
        <v/>
      </c>
      <c r="U1153" s="762" t="str">
        <f>IF('ユーザー別小売(卸)価格試算(税抜)'!U1153="","",IF(ISNUMBER('ユーザー別小売(卸)価格試算(税抜)'!U1153),IF(入力!$C$30=1,ROUNDDOWN('ユーザー別小売(卸)価格試算(税抜)'!U1153*(1+入力!$C$31/100),-入力!$C$29),IF(入力!$C$30=2,ROUNDUP('ユーザー別小売(卸)価格試算(税抜)'!U1153*(1+入力!$C$31/100),-入力!$C$29),IF(入力!$C$30=3,ROUND('ユーザー別小売(卸)価格試算(税抜)'!U1153*(1+入力!$C$31/100),-入力!$C$29)))),'ユーザー別小売(卸)価格試算(税抜)'!U1153))</f>
        <v/>
      </c>
      <c r="V1153" s="83"/>
      <c r="X1153" s="4"/>
    </row>
    <row r="1154" spans="2:24" ht="20.25" customHeight="1">
      <c r="B1154" s="830"/>
      <c r="C1154" s="831"/>
      <c r="D1154" s="831"/>
      <c r="E1154" s="831"/>
      <c r="F1154" s="831"/>
      <c r="G1154" s="832"/>
      <c r="H1154" s="757" t="s">
        <v>843</v>
      </c>
      <c r="I1154" s="758"/>
      <c r="J1154" s="758"/>
      <c r="K1154" s="758"/>
      <c r="L1154" s="759"/>
      <c r="M1154" s="716"/>
      <c r="N1154" s="717"/>
      <c r="O1154" s="717"/>
      <c r="P1154" s="717"/>
      <c r="Q1154" s="718"/>
      <c r="R1154" s="760">
        <f>IF('ユーザー別小売(卸)価格試算(税抜)'!R1154="","",IF(ISNUMBER('ユーザー別小売(卸)価格試算(税抜)'!R1154),IF(入力!$C$30=1,ROUNDDOWN('ユーザー別小売(卸)価格試算(税抜)'!R1154*(1+入力!$C$31/100),-入力!$C$29),IF(入力!$C$30=2,ROUNDUP('ユーザー別小売(卸)価格試算(税抜)'!R1154*(1+入力!$C$31/100),-入力!$C$29),IF(入力!$C$30=3,ROUND('ユーザー別小売(卸)価格試算(税抜)'!R1154*(1+入力!$C$31/100),-入力!$C$29)))),'ユーザー別小売(卸)価格試算(税抜)'!R1154))</f>
        <v>27390</v>
      </c>
      <c r="S1154" s="761" t="str">
        <f>IF('ユーザー別小売(卸)価格試算(税抜)'!S1154="","",IF(ISNUMBER('ユーザー別小売(卸)価格試算(税抜)'!S1154),IF(入力!$C$30=1,ROUNDDOWN('ユーザー別小売(卸)価格試算(税抜)'!S1154*(1+入力!$C$31/100),-入力!$C$29),IF(入力!$C$30=2,ROUNDUP('ユーザー別小売(卸)価格試算(税抜)'!S1154*(1+入力!$C$31/100),-入力!$C$29),IF(入力!$C$30=3,ROUND('ユーザー別小売(卸)価格試算(税抜)'!S1154*(1+入力!$C$31/100),-入力!$C$29)))),'ユーザー別小売(卸)価格試算(税抜)'!S1154))</f>
        <v/>
      </c>
      <c r="T1154" s="761" t="str">
        <f>IF('ユーザー別小売(卸)価格試算(税抜)'!T1154="","",IF(ISNUMBER('ユーザー別小売(卸)価格試算(税抜)'!T1154),IF(入力!$C$30=1,ROUNDDOWN('ユーザー別小売(卸)価格試算(税抜)'!T1154*(1+入力!$C$31/100),-入力!$C$29),IF(入力!$C$30=2,ROUNDUP('ユーザー別小売(卸)価格試算(税抜)'!T1154*(1+入力!$C$31/100),-入力!$C$29),IF(入力!$C$30=3,ROUND('ユーザー別小売(卸)価格試算(税抜)'!T1154*(1+入力!$C$31/100),-入力!$C$29)))),'ユーザー別小売(卸)価格試算(税抜)'!T1154))</f>
        <v/>
      </c>
      <c r="U1154" s="762" t="str">
        <f>IF('ユーザー別小売(卸)価格試算(税抜)'!U1154="","",IF(ISNUMBER('ユーザー別小売(卸)価格試算(税抜)'!U1154),IF(入力!$C$30=1,ROUNDDOWN('ユーザー別小売(卸)価格試算(税抜)'!U1154*(1+入力!$C$31/100),-入力!$C$29),IF(入力!$C$30=2,ROUNDUP('ユーザー別小売(卸)価格試算(税抜)'!U1154*(1+入力!$C$31/100),-入力!$C$29),IF(入力!$C$30=3,ROUND('ユーザー別小売(卸)価格試算(税抜)'!U1154*(1+入力!$C$31/100),-入力!$C$29)))),'ユーザー別小売(卸)価格試算(税抜)'!U1154))</f>
        <v/>
      </c>
      <c r="V1154" s="83"/>
      <c r="X1154" s="4"/>
    </row>
    <row r="1155" spans="2:24" ht="20.25" customHeight="1">
      <c r="B1155" s="830"/>
      <c r="C1155" s="831"/>
      <c r="D1155" s="831"/>
      <c r="E1155" s="831"/>
      <c r="F1155" s="831"/>
      <c r="G1155" s="832"/>
      <c r="H1155" s="757" t="s">
        <v>528</v>
      </c>
      <c r="I1155" s="758"/>
      <c r="J1155" s="758"/>
      <c r="K1155" s="758"/>
      <c r="L1155" s="759"/>
      <c r="M1155" s="787" t="s">
        <v>627</v>
      </c>
      <c r="N1155" s="788"/>
      <c r="O1155" s="788"/>
      <c r="P1155" s="788"/>
      <c r="Q1155" s="789"/>
      <c r="R1155" s="760">
        <f>IF('ユーザー別小売(卸)価格試算(税抜)'!R1155="","",IF(ISNUMBER('ユーザー別小売(卸)価格試算(税抜)'!R1155),IF(入力!$C$30=1,ROUNDDOWN('ユーザー別小売(卸)価格試算(税抜)'!R1155*(1+入力!$C$31/100),-入力!$C$29),IF(入力!$C$30=2,ROUNDUP('ユーザー別小売(卸)価格試算(税抜)'!R1155*(1+入力!$C$31/100),-入力!$C$29),IF(入力!$C$30=3,ROUND('ユーザー別小売(卸)価格試算(税抜)'!R1155*(1+入力!$C$31/100),-入力!$C$29)))),'ユーザー別小売(卸)価格試算(税抜)'!R1155))</f>
        <v>28160</v>
      </c>
      <c r="S1155" s="761" t="str">
        <f>IF('ユーザー別小売(卸)価格試算(税抜)'!S1155="","",IF(ISNUMBER('ユーザー別小売(卸)価格試算(税抜)'!S1155),IF(入力!$C$30=1,ROUNDDOWN('ユーザー別小売(卸)価格試算(税抜)'!S1155*(1+入力!$C$31/100),-入力!$C$29),IF(入力!$C$30=2,ROUNDUP('ユーザー別小売(卸)価格試算(税抜)'!S1155*(1+入力!$C$31/100),-入力!$C$29),IF(入力!$C$30=3,ROUND('ユーザー別小売(卸)価格試算(税抜)'!S1155*(1+入力!$C$31/100),-入力!$C$29)))),'ユーザー別小売(卸)価格試算(税抜)'!S1155))</f>
        <v/>
      </c>
      <c r="T1155" s="761" t="str">
        <f>IF('ユーザー別小売(卸)価格試算(税抜)'!T1155="","",IF(ISNUMBER('ユーザー別小売(卸)価格試算(税抜)'!T1155),IF(入力!$C$30=1,ROUNDDOWN('ユーザー別小売(卸)価格試算(税抜)'!T1155*(1+入力!$C$31/100),-入力!$C$29),IF(入力!$C$30=2,ROUNDUP('ユーザー別小売(卸)価格試算(税抜)'!T1155*(1+入力!$C$31/100),-入力!$C$29),IF(入力!$C$30=3,ROUND('ユーザー別小売(卸)価格試算(税抜)'!T1155*(1+入力!$C$31/100),-入力!$C$29)))),'ユーザー別小売(卸)価格試算(税抜)'!T1155))</f>
        <v/>
      </c>
      <c r="U1155" s="762" t="str">
        <f>IF('ユーザー別小売(卸)価格試算(税抜)'!U1155="","",IF(ISNUMBER('ユーザー別小売(卸)価格試算(税抜)'!U1155),IF(入力!$C$30=1,ROUNDDOWN('ユーザー別小売(卸)価格試算(税抜)'!U1155*(1+入力!$C$31/100),-入力!$C$29),IF(入力!$C$30=2,ROUNDUP('ユーザー別小売(卸)価格試算(税抜)'!U1155*(1+入力!$C$31/100),-入力!$C$29),IF(入力!$C$30=3,ROUND('ユーザー別小売(卸)価格試算(税抜)'!U1155*(1+入力!$C$31/100),-入力!$C$29)))),'ユーザー別小売(卸)価格試算(税抜)'!U1155))</f>
        <v/>
      </c>
      <c r="V1155" s="83"/>
      <c r="X1155" s="4"/>
    </row>
    <row r="1156" spans="2:24" ht="20.25" customHeight="1">
      <c r="B1156" s="830"/>
      <c r="C1156" s="831"/>
      <c r="D1156" s="831"/>
      <c r="E1156" s="831"/>
      <c r="F1156" s="831"/>
      <c r="G1156" s="832"/>
      <c r="H1156" s="757" t="s">
        <v>835</v>
      </c>
      <c r="I1156" s="758"/>
      <c r="J1156" s="758"/>
      <c r="K1156" s="758"/>
      <c r="L1156" s="759"/>
      <c r="M1156" s="716"/>
      <c r="N1156" s="717"/>
      <c r="O1156" s="717"/>
      <c r="P1156" s="717"/>
      <c r="Q1156" s="718"/>
      <c r="R1156" s="760">
        <f>IF('ユーザー別小売(卸)価格試算(税抜)'!R1156="","",IF(ISNUMBER('ユーザー別小売(卸)価格試算(税抜)'!R1156),IF(入力!$C$30=1,ROUNDDOWN('ユーザー別小売(卸)価格試算(税抜)'!R1156*(1+入力!$C$31/100),-入力!$C$29),IF(入力!$C$30=2,ROUNDUP('ユーザー別小売(卸)価格試算(税抜)'!R1156*(1+入力!$C$31/100),-入力!$C$29),IF(入力!$C$30=3,ROUND('ユーザー別小売(卸)価格試算(税抜)'!R1156*(1+入力!$C$31/100),-入力!$C$29)))),'ユーザー別小売(卸)価格試算(税抜)'!R1156))</f>
        <v>27830</v>
      </c>
      <c r="S1156" s="761" t="str">
        <f>IF('ユーザー別小売(卸)価格試算(税抜)'!S1156="","",IF(ISNUMBER('ユーザー別小売(卸)価格試算(税抜)'!S1156),IF(入力!$C$30=1,ROUNDDOWN('ユーザー別小売(卸)価格試算(税抜)'!S1156*(1+入力!$C$31/100),-入力!$C$29),IF(入力!$C$30=2,ROUNDUP('ユーザー別小売(卸)価格試算(税抜)'!S1156*(1+入力!$C$31/100),-入力!$C$29),IF(入力!$C$30=3,ROUND('ユーザー別小売(卸)価格試算(税抜)'!S1156*(1+入力!$C$31/100),-入力!$C$29)))),'ユーザー別小売(卸)価格試算(税抜)'!S1156))</f>
        <v/>
      </c>
      <c r="T1156" s="761" t="str">
        <f>IF('ユーザー別小売(卸)価格試算(税抜)'!T1156="","",IF(ISNUMBER('ユーザー別小売(卸)価格試算(税抜)'!T1156),IF(入力!$C$30=1,ROUNDDOWN('ユーザー別小売(卸)価格試算(税抜)'!T1156*(1+入力!$C$31/100),-入力!$C$29),IF(入力!$C$30=2,ROUNDUP('ユーザー別小売(卸)価格試算(税抜)'!T1156*(1+入力!$C$31/100),-入力!$C$29),IF(入力!$C$30=3,ROUND('ユーザー別小売(卸)価格試算(税抜)'!T1156*(1+入力!$C$31/100),-入力!$C$29)))),'ユーザー別小売(卸)価格試算(税抜)'!T1156))</f>
        <v/>
      </c>
      <c r="U1156" s="762" t="str">
        <f>IF('ユーザー別小売(卸)価格試算(税抜)'!U1156="","",IF(ISNUMBER('ユーザー別小売(卸)価格試算(税抜)'!U1156),IF(入力!$C$30=1,ROUNDDOWN('ユーザー別小売(卸)価格試算(税抜)'!U1156*(1+入力!$C$31/100),-入力!$C$29),IF(入力!$C$30=2,ROUNDUP('ユーザー別小売(卸)価格試算(税抜)'!U1156*(1+入力!$C$31/100),-入力!$C$29),IF(入力!$C$30=3,ROUND('ユーザー別小売(卸)価格試算(税抜)'!U1156*(1+入力!$C$31/100),-入力!$C$29)))),'ユーザー別小売(卸)価格試算(税抜)'!U1156))</f>
        <v/>
      </c>
      <c r="V1156" s="83"/>
      <c r="X1156" s="4"/>
    </row>
    <row r="1157" spans="2:24" ht="20.25" customHeight="1">
      <c r="B1157" s="830"/>
      <c r="C1157" s="831"/>
      <c r="D1157" s="831"/>
      <c r="E1157" s="831"/>
      <c r="F1157" s="831"/>
      <c r="G1157" s="832"/>
      <c r="H1157" s="757" t="s">
        <v>529</v>
      </c>
      <c r="I1157" s="758"/>
      <c r="J1157" s="758"/>
      <c r="K1157" s="758"/>
      <c r="L1157" s="759"/>
      <c r="M1157" s="757" t="s">
        <v>627</v>
      </c>
      <c r="N1157" s="758"/>
      <c r="O1157" s="758"/>
      <c r="P1157" s="758"/>
      <c r="Q1157" s="759"/>
      <c r="R1157" s="760">
        <f>IF('ユーザー別小売(卸)価格試算(税抜)'!R1157="","",IF(ISNUMBER('ユーザー別小売(卸)価格試算(税抜)'!R1157),IF(入力!$C$30=1,ROUNDDOWN('ユーザー別小売(卸)価格試算(税抜)'!R1157*(1+入力!$C$31/100),-入力!$C$29),IF(入力!$C$30=2,ROUNDUP('ユーザー別小売(卸)価格試算(税抜)'!R1157*(1+入力!$C$31/100),-入力!$C$29),IF(入力!$C$30=3,ROUND('ユーザー別小売(卸)価格試算(税抜)'!R1157*(1+入力!$C$31/100),-入力!$C$29)))),'ユーザー別小売(卸)価格試算(税抜)'!R1157))</f>
        <v>29480</v>
      </c>
      <c r="S1157" s="761" t="str">
        <f>IF('ユーザー別小売(卸)価格試算(税抜)'!S1157="","",IF(ISNUMBER('ユーザー別小売(卸)価格試算(税抜)'!S1157),IF(入力!$C$30=1,ROUNDDOWN('ユーザー別小売(卸)価格試算(税抜)'!S1157*(1+入力!$C$31/100),-入力!$C$29),IF(入力!$C$30=2,ROUNDUP('ユーザー別小売(卸)価格試算(税抜)'!S1157*(1+入力!$C$31/100),-入力!$C$29),IF(入力!$C$30=3,ROUND('ユーザー別小売(卸)価格試算(税抜)'!S1157*(1+入力!$C$31/100),-入力!$C$29)))),'ユーザー別小売(卸)価格試算(税抜)'!S1157))</f>
        <v/>
      </c>
      <c r="T1157" s="761" t="str">
        <f>IF('ユーザー別小売(卸)価格試算(税抜)'!T1157="","",IF(ISNUMBER('ユーザー別小売(卸)価格試算(税抜)'!T1157),IF(入力!$C$30=1,ROUNDDOWN('ユーザー別小売(卸)価格試算(税抜)'!T1157*(1+入力!$C$31/100),-入力!$C$29),IF(入力!$C$30=2,ROUNDUP('ユーザー別小売(卸)価格試算(税抜)'!T1157*(1+入力!$C$31/100),-入力!$C$29),IF(入力!$C$30=3,ROUND('ユーザー別小売(卸)価格試算(税抜)'!T1157*(1+入力!$C$31/100),-入力!$C$29)))),'ユーザー別小売(卸)価格試算(税抜)'!T1157))</f>
        <v/>
      </c>
      <c r="U1157" s="762" t="str">
        <f>IF('ユーザー別小売(卸)価格試算(税抜)'!U1157="","",IF(ISNUMBER('ユーザー別小売(卸)価格試算(税抜)'!U1157),IF(入力!$C$30=1,ROUNDDOWN('ユーザー別小売(卸)価格試算(税抜)'!U1157*(1+入力!$C$31/100),-入力!$C$29),IF(入力!$C$30=2,ROUNDUP('ユーザー別小売(卸)価格試算(税抜)'!U1157*(1+入力!$C$31/100),-入力!$C$29),IF(入力!$C$30=3,ROUND('ユーザー別小売(卸)価格試算(税抜)'!U1157*(1+入力!$C$31/100),-入力!$C$29)))),'ユーザー別小売(卸)価格試算(税抜)'!U1157))</f>
        <v/>
      </c>
      <c r="V1157" s="83"/>
      <c r="X1157" s="4"/>
    </row>
    <row r="1158" spans="2:24" ht="20.25" customHeight="1">
      <c r="B1158" s="830"/>
      <c r="C1158" s="831"/>
      <c r="D1158" s="831"/>
      <c r="E1158" s="831"/>
      <c r="F1158" s="831"/>
      <c r="G1158" s="832"/>
      <c r="H1158" s="757" t="s">
        <v>89</v>
      </c>
      <c r="I1158" s="758"/>
      <c r="J1158" s="758"/>
      <c r="K1158" s="758"/>
      <c r="L1158" s="759"/>
      <c r="M1158" s="757" t="s">
        <v>590</v>
      </c>
      <c r="N1158" s="758"/>
      <c r="O1158" s="758"/>
      <c r="P1158" s="758"/>
      <c r="Q1158" s="759"/>
      <c r="R1158" s="760">
        <f>IF('ユーザー別小売(卸)価格試算(税抜)'!R1158="","",IF(ISNUMBER('ユーザー別小売(卸)価格試算(税抜)'!R1158),IF(入力!$C$30=1,ROUNDDOWN('ユーザー別小売(卸)価格試算(税抜)'!R1158*(1+入力!$C$31/100),-入力!$C$29),IF(入力!$C$30=2,ROUNDUP('ユーザー別小売(卸)価格試算(税抜)'!R1158*(1+入力!$C$31/100),-入力!$C$29),IF(入力!$C$30=3,ROUND('ユーザー別小売(卸)価格試算(税抜)'!R1158*(1+入力!$C$31/100),-入力!$C$29)))),'ユーザー別小売(卸)価格試算(税抜)'!R1158))</f>
        <v>30470</v>
      </c>
      <c r="S1158" s="761" t="str">
        <f>IF('ユーザー別小売(卸)価格試算(税抜)'!S1158="","",IF(ISNUMBER('ユーザー別小売(卸)価格試算(税抜)'!S1158),IF(入力!$C$30=1,ROUNDDOWN('ユーザー別小売(卸)価格試算(税抜)'!S1158*(1+入力!$C$31/100),-入力!$C$29),IF(入力!$C$30=2,ROUNDUP('ユーザー別小売(卸)価格試算(税抜)'!S1158*(1+入力!$C$31/100),-入力!$C$29),IF(入力!$C$30=3,ROUND('ユーザー別小売(卸)価格試算(税抜)'!S1158*(1+入力!$C$31/100),-入力!$C$29)))),'ユーザー別小売(卸)価格試算(税抜)'!S1158))</f>
        <v/>
      </c>
      <c r="T1158" s="761" t="str">
        <f>IF('ユーザー別小売(卸)価格試算(税抜)'!T1158="","",IF(ISNUMBER('ユーザー別小売(卸)価格試算(税抜)'!T1158),IF(入力!$C$30=1,ROUNDDOWN('ユーザー別小売(卸)価格試算(税抜)'!T1158*(1+入力!$C$31/100),-入力!$C$29),IF(入力!$C$30=2,ROUNDUP('ユーザー別小売(卸)価格試算(税抜)'!T1158*(1+入力!$C$31/100),-入力!$C$29),IF(入力!$C$30=3,ROUND('ユーザー別小売(卸)価格試算(税抜)'!T1158*(1+入力!$C$31/100),-入力!$C$29)))),'ユーザー別小売(卸)価格試算(税抜)'!T1158))</f>
        <v/>
      </c>
      <c r="U1158" s="762" t="str">
        <f>IF('ユーザー別小売(卸)価格試算(税抜)'!U1158="","",IF(ISNUMBER('ユーザー別小売(卸)価格試算(税抜)'!U1158),IF(入力!$C$30=1,ROUNDDOWN('ユーザー別小売(卸)価格試算(税抜)'!U1158*(1+入力!$C$31/100),-入力!$C$29),IF(入力!$C$30=2,ROUNDUP('ユーザー別小売(卸)価格試算(税抜)'!U1158*(1+入力!$C$31/100),-入力!$C$29),IF(入力!$C$30=3,ROUND('ユーザー別小売(卸)価格試算(税抜)'!U1158*(1+入力!$C$31/100),-入力!$C$29)))),'ユーザー別小売(卸)価格試算(税抜)'!U1158))</f>
        <v/>
      </c>
      <c r="V1158" s="83"/>
      <c r="X1158" s="4"/>
    </row>
    <row r="1159" spans="2:24" ht="20.25" customHeight="1">
      <c r="B1159" s="830"/>
      <c r="C1159" s="831"/>
      <c r="D1159" s="831"/>
      <c r="E1159" s="831"/>
      <c r="F1159" s="831"/>
      <c r="G1159" s="832"/>
      <c r="H1159" s="757" t="s">
        <v>530</v>
      </c>
      <c r="I1159" s="758"/>
      <c r="J1159" s="758"/>
      <c r="K1159" s="758"/>
      <c r="L1159" s="759"/>
      <c r="M1159" s="757" t="s">
        <v>627</v>
      </c>
      <c r="N1159" s="758"/>
      <c r="O1159" s="758"/>
      <c r="P1159" s="758"/>
      <c r="Q1159" s="759"/>
      <c r="R1159" s="760">
        <f>IF('ユーザー別小売(卸)価格試算(税抜)'!R1159="","",IF(ISNUMBER('ユーザー別小売(卸)価格試算(税抜)'!R1159),IF(入力!$C$30=1,ROUNDDOWN('ユーザー別小売(卸)価格試算(税抜)'!R1159*(1+入力!$C$31/100),-入力!$C$29),IF(入力!$C$30=2,ROUNDUP('ユーザー別小売(卸)価格試算(税抜)'!R1159*(1+入力!$C$31/100),-入力!$C$29),IF(入力!$C$30=3,ROUND('ユーザー別小売(卸)価格試算(税抜)'!R1159*(1+入力!$C$31/100),-入力!$C$29)))),'ユーザー別小売(卸)価格試算(税抜)'!R1159))</f>
        <v>27610</v>
      </c>
      <c r="S1159" s="761" t="str">
        <f>IF('ユーザー別小売(卸)価格試算(税抜)'!S1159="","",IF(ISNUMBER('ユーザー別小売(卸)価格試算(税抜)'!S1159),IF(入力!$C$30=1,ROUNDDOWN('ユーザー別小売(卸)価格試算(税抜)'!S1159*(1+入力!$C$31/100),-入力!$C$29),IF(入力!$C$30=2,ROUNDUP('ユーザー別小売(卸)価格試算(税抜)'!S1159*(1+入力!$C$31/100),-入力!$C$29),IF(入力!$C$30=3,ROUND('ユーザー別小売(卸)価格試算(税抜)'!S1159*(1+入力!$C$31/100),-入力!$C$29)))),'ユーザー別小売(卸)価格試算(税抜)'!S1159))</f>
        <v/>
      </c>
      <c r="T1159" s="761" t="str">
        <f>IF('ユーザー別小売(卸)価格試算(税抜)'!T1159="","",IF(ISNUMBER('ユーザー別小売(卸)価格試算(税抜)'!T1159),IF(入力!$C$30=1,ROUNDDOWN('ユーザー別小売(卸)価格試算(税抜)'!T1159*(1+入力!$C$31/100),-入力!$C$29),IF(入力!$C$30=2,ROUNDUP('ユーザー別小売(卸)価格試算(税抜)'!T1159*(1+入力!$C$31/100),-入力!$C$29),IF(入力!$C$30=3,ROUND('ユーザー別小売(卸)価格試算(税抜)'!T1159*(1+入力!$C$31/100),-入力!$C$29)))),'ユーザー別小売(卸)価格試算(税抜)'!T1159))</f>
        <v/>
      </c>
      <c r="U1159" s="762" t="str">
        <f>IF('ユーザー別小売(卸)価格試算(税抜)'!U1159="","",IF(ISNUMBER('ユーザー別小売(卸)価格試算(税抜)'!U1159),IF(入力!$C$30=1,ROUNDDOWN('ユーザー別小売(卸)価格試算(税抜)'!U1159*(1+入力!$C$31/100),-入力!$C$29),IF(入力!$C$30=2,ROUNDUP('ユーザー別小売(卸)価格試算(税抜)'!U1159*(1+入力!$C$31/100),-入力!$C$29),IF(入力!$C$30=3,ROUND('ユーザー別小売(卸)価格試算(税抜)'!U1159*(1+入力!$C$31/100),-入力!$C$29)))),'ユーザー別小売(卸)価格試算(税抜)'!U1159))</f>
        <v/>
      </c>
      <c r="V1159" s="83"/>
      <c r="X1159" s="4"/>
    </row>
    <row r="1160" spans="2:24" ht="20.25" customHeight="1">
      <c r="B1160" s="830"/>
      <c r="C1160" s="831"/>
      <c r="D1160" s="831"/>
      <c r="E1160" s="831"/>
      <c r="F1160" s="831"/>
      <c r="G1160" s="832"/>
      <c r="H1160" s="757" t="s">
        <v>530</v>
      </c>
      <c r="I1160" s="758"/>
      <c r="J1160" s="758"/>
      <c r="K1160" s="758"/>
      <c r="L1160" s="759"/>
      <c r="M1160" s="757" t="s">
        <v>590</v>
      </c>
      <c r="N1160" s="758"/>
      <c r="O1160" s="758"/>
      <c r="P1160" s="758"/>
      <c r="Q1160" s="759"/>
      <c r="R1160" s="760">
        <f>IF('ユーザー別小売(卸)価格試算(税抜)'!R1160="","",IF(ISNUMBER('ユーザー別小売(卸)価格試算(税抜)'!R1160),IF(入力!$C$30=1,ROUNDDOWN('ユーザー別小売(卸)価格試算(税抜)'!R1160*(1+入力!$C$31/100),-入力!$C$29),IF(入力!$C$30=2,ROUNDUP('ユーザー別小売(卸)価格試算(税抜)'!R1160*(1+入力!$C$31/100),-入力!$C$29),IF(入力!$C$30=3,ROUND('ユーザー別小売(卸)価格試算(税抜)'!R1160*(1+入力!$C$31/100),-入力!$C$29)))),'ユーザー別小売(卸)価格試算(税抜)'!R1160))</f>
        <v>27610</v>
      </c>
      <c r="S1160" s="761" t="str">
        <f>IF('ユーザー別小売(卸)価格試算(税抜)'!S1160="","",IF(ISNUMBER('ユーザー別小売(卸)価格試算(税抜)'!S1160),IF(入力!$C$30=1,ROUNDDOWN('ユーザー別小売(卸)価格試算(税抜)'!S1160*(1+入力!$C$31/100),-入力!$C$29),IF(入力!$C$30=2,ROUNDUP('ユーザー別小売(卸)価格試算(税抜)'!S1160*(1+入力!$C$31/100),-入力!$C$29),IF(入力!$C$30=3,ROUND('ユーザー別小売(卸)価格試算(税抜)'!S1160*(1+入力!$C$31/100),-入力!$C$29)))),'ユーザー別小売(卸)価格試算(税抜)'!S1160))</f>
        <v/>
      </c>
      <c r="T1160" s="761" t="str">
        <f>IF('ユーザー別小売(卸)価格試算(税抜)'!T1160="","",IF(ISNUMBER('ユーザー別小売(卸)価格試算(税抜)'!T1160),IF(入力!$C$30=1,ROUNDDOWN('ユーザー別小売(卸)価格試算(税抜)'!T1160*(1+入力!$C$31/100),-入力!$C$29),IF(入力!$C$30=2,ROUNDUP('ユーザー別小売(卸)価格試算(税抜)'!T1160*(1+入力!$C$31/100),-入力!$C$29),IF(入力!$C$30=3,ROUND('ユーザー別小売(卸)価格試算(税抜)'!T1160*(1+入力!$C$31/100),-入力!$C$29)))),'ユーザー別小売(卸)価格試算(税抜)'!T1160))</f>
        <v/>
      </c>
      <c r="U1160" s="762" t="str">
        <f>IF('ユーザー別小売(卸)価格試算(税抜)'!U1160="","",IF(ISNUMBER('ユーザー別小売(卸)価格試算(税抜)'!U1160),IF(入力!$C$30=1,ROUNDDOWN('ユーザー別小売(卸)価格試算(税抜)'!U1160*(1+入力!$C$31/100),-入力!$C$29),IF(入力!$C$30=2,ROUNDUP('ユーザー別小売(卸)価格試算(税抜)'!U1160*(1+入力!$C$31/100),-入力!$C$29),IF(入力!$C$30=3,ROUND('ユーザー別小売(卸)価格試算(税抜)'!U1160*(1+入力!$C$31/100),-入力!$C$29)))),'ユーザー別小売(卸)価格試算(税抜)'!U1160))</f>
        <v/>
      </c>
      <c r="V1160" s="83"/>
      <c r="X1160" s="4"/>
    </row>
    <row r="1161" spans="2:24" ht="20.25" customHeight="1">
      <c r="B1161" s="830"/>
      <c r="C1161" s="831"/>
      <c r="D1161" s="831"/>
      <c r="E1161" s="831"/>
      <c r="F1161" s="831"/>
      <c r="G1161" s="832"/>
      <c r="H1161" s="757" t="s">
        <v>427</v>
      </c>
      <c r="I1161" s="758"/>
      <c r="J1161" s="758"/>
      <c r="K1161" s="758"/>
      <c r="L1161" s="759"/>
      <c r="M1161" s="757" t="s">
        <v>680</v>
      </c>
      <c r="N1161" s="758"/>
      <c r="O1161" s="758"/>
      <c r="P1161" s="758"/>
      <c r="Q1161" s="759"/>
      <c r="R1161" s="760">
        <f>IF('ユーザー別小売(卸)価格試算(税抜)'!R1161="","",IF(ISNUMBER('ユーザー別小売(卸)価格試算(税抜)'!R1161),IF(入力!$C$30=1,ROUNDDOWN('ユーザー別小売(卸)価格試算(税抜)'!R1161*(1+入力!$C$31/100),-入力!$C$29),IF(入力!$C$30=2,ROUNDUP('ユーザー別小売(卸)価格試算(税抜)'!R1161*(1+入力!$C$31/100),-入力!$C$29),IF(入力!$C$30=3,ROUND('ユーザー別小売(卸)価格試算(税抜)'!R1161*(1+入力!$C$31/100),-入力!$C$29)))),'ユーザー別小売(卸)価格試算(税抜)'!R1161))</f>
        <v>32010</v>
      </c>
      <c r="S1161" s="761" t="str">
        <f>IF('ユーザー別小売(卸)価格試算(税抜)'!S1161="","",IF(ISNUMBER('ユーザー別小売(卸)価格試算(税抜)'!S1161),IF(入力!$C$30=1,ROUNDDOWN('ユーザー別小売(卸)価格試算(税抜)'!S1161*(1+入力!$C$31/100),-入力!$C$29),IF(入力!$C$30=2,ROUNDUP('ユーザー別小売(卸)価格試算(税抜)'!S1161*(1+入力!$C$31/100),-入力!$C$29),IF(入力!$C$30=3,ROUND('ユーザー別小売(卸)価格試算(税抜)'!S1161*(1+入力!$C$31/100),-入力!$C$29)))),'ユーザー別小売(卸)価格試算(税抜)'!S1161))</f>
        <v/>
      </c>
      <c r="T1161" s="761" t="str">
        <f>IF('ユーザー別小売(卸)価格試算(税抜)'!T1161="","",IF(ISNUMBER('ユーザー別小売(卸)価格試算(税抜)'!T1161),IF(入力!$C$30=1,ROUNDDOWN('ユーザー別小売(卸)価格試算(税抜)'!T1161*(1+入力!$C$31/100),-入力!$C$29),IF(入力!$C$30=2,ROUNDUP('ユーザー別小売(卸)価格試算(税抜)'!T1161*(1+入力!$C$31/100),-入力!$C$29),IF(入力!$C$30=3,ROUND('ユーザー別小売(卸)価格試算(税抜)'!T1161*(1+入力!$C$31/100),-入力!$C$29)))),'ユーザー別小売(卸)価格試算(税抜)'!T1161))</f>
        <v/>
      </c>
      <c r="U1161" s="762" t="str">
        <f>IF('ユーザー別小売(卸)価格試算(税抜)'!U1161="","",IF(ISNUMBER('ユーザー別小売(卸)価格試算(税抜)'!U1161),IF(入力!$C$30=1,ROUNDDOWN('ユーザー別小売(卸)価格試算(税抜)'!U1161*(1+入力!$C$31/100),-入力!$C$29),IF(入力!$C$30=2,ROUNDUP('ユーザー別小売(卸)価格試算(税抜)'!U1161*(1+入力!$C$31/100),-入力!$C$29),IF(入力!$C$30=3,ROUND('ユーザー別小売(卸)価格試算(税抜)'!U1161*(1+入力!$C$31/100),-入力!$C$29)))),'ユーザー別小売(卸)価格試算(税抜)'!U1161))</f>
        <v/>
      </c>
      <c r="V1161" s="83"/>
      <c r="X1161" s="4"/>
    </row>
    <row r="1162" spans="2:24" ht="20.25" customHeight="1">
      <c r="B1162" s="830"/>
      <c r="C1162" s="831"/>
      <c r="D1162" s="831"/>
      <c r="E1162" s="831"/>
      <c r="F1162" s="831"/>
      <c r="G1162" s="832"/>
      <c r="H1162" s="787" t="s">
        <v>428</v>
      </c>
      <c r="I1162" s="788"/>
      <c r="J1162" s="788"/>
      <c r="K1162" s="788"/>
      <c r="L1162" s="789"/>
      <c r="M1162" s="757" t="s">
        <v>79</v>
      </c>
      <c r="N1162" s="758"/>
      <c r="O1162" s="758"/>
      <c r="P1162" s="758"/>
      <c r="Q1162" s="759"/>
      <c r="R1162" s="760">
        <f>IF('ユーザー別小売(卸)価格試算(税抜)'!R1162="","",IF(ISNUMBER('ユーザー別小売(卸)価格試算(税抜)'!R1162),IF(入力!$C$30=1,ROUNDDOWN('ユーザー別小売(卸)価格試算(税抜)'!R1162*(1+入力!$C$31/100),-入力!$C$29),IF(入力!$C$30=2,ROUNDUP('ユーザー別小売(卸)価格試算(税抜)'!R1162*(1+入力!$C$31/100),-入力!$C$29),IF(入力!$C$30=3,ROUND('ユーザー別小売(卸)価格試算(税抜)'!R1162*(1+入力!$C$31/100),-入力!$C$29)))),'ユーザー別小売(卸)価格試算(税抜)'!R1162))</f>
        <v>31680</v>
      </c>
      <c r="S1162" s="761" t="str">
        <f>IF('ユーザー別小売(卸)価格試算(税抜)'!S1162="","",IF(ISNUMBER('ユーザー別小売(卸)価格試算(税抜)'!S1162),IF(入力!$C$30=1,ROUNDDOWN('ユーザー別小売(卸)価格試算(税抜)'!S1162*(1+入力!$C$31/100),-入力!$C$29),IF(入力!$C$30=2,ROUNDUP('ユーザー別小売(卸)価格試算(税抜)'!S1162*(1+入力!$C$31/100),-入力!$C$29),IF(入力!$C$30=3,ROUND('ユーザー別小売(卸)価格試算(税抜)'!S1162*(1+入力!$C$31/100),-入力!$C$29)))),'ユーザー別小売(卸)価格試算(税抜)'!S1162))</f>
        <v/>
      </c>
      <c r="T1162" s="761" t="str">
        <f>IF('ユーザー別小売(卸)価格試算(税抜)'!T1162="","",IF(ISNUMBER('ユーザー別小売(卸)価格試算(税抜)'!T1162),IF(入力!$C$30=1,ROUNDDOWN('ユーザー別小売(卸)価格試算(税抜)'!T1162*(1+入力!$C$31/100),-入力!$C$29),IF(入力!$C$30=2,ROUNDUP('ユーザー別小売(卸)価格試算(税抜)'!T1162*(1+入力!$C$31/100),-入力!$C$29),IF(入力!$C$30=3,ROUND('ユーザー別小売(卸)価格試算(税抜)'!T1162*(1+入力!$C$31/100),-入力!$C$29)))),'ユーザー別小売(卸)価格試算(税抜)'!T1162))</f>
        <v/>
      </c>
      <c r="U1162" s="762" t="str">
        <f>IF('ユーザー別小売(卸)価格試算(税抜)'!U1162="","",IF(ISNUMBER('ユーザー別小売(卸)価格試算(税抜)'!U1162),IF(入力!$C$30=1,ROUNDDOWN('ユーザー別小売(卸)価格試算(税抜)'!U1162*(1+入力!$C$31/100),-入力!$C$29),IF(入力!$C$30=2,ROUNDUP('ユーザー別小売(卸)価格試算(税抜)'!U1162*(1+入力!$C$31/100),-入力!$C$29),IF(入力!$C$30=3,ROUND('ユーザー別小売(卸)価格試算(税抜)'!U1162*(1+入力!$C$31/100),-入力!$C$29)))),'ユーザー別小売(卸)価格試算(税抜)'!U1162))</f>
        <v/>
      </c>
      <c r="V1162" s="83"/>
      <c r="X1162" s="4"/>
    </row>
    <row r="1163" spans="2:24" ht="20.25" customHeight="1">
      <c r="B1163" s="830"/>
      <c r="C1163" s="831"/>
      <c r="D1163" s="831"/>
      <c r="E1163" s="831"/>
      <c r="F1163" s="831"/>
      <c r="G1163" s="832"/>
      <c r="H1163" s="757" t="s">
        <v>526</v>
      </c>
      <c r="I1163" s="758"/>
      <c r="J1163" s="758"/>
      <c r="K1163" s="758"/>
      <c r="L1163" s="759"/>
      <c r="M1163" s="787" t="s">
        <v>681</v>
      </c>
      <c r="N1163" s="788"/>
      <c r="O1163" s="788"/>
      <c r="P1163" s="788"/>
      <c r="Q1163" s="789"/>
      <c r="R1163" s="760">
        <f>IF('ユーザー別小売(卸)価格試算(税抜)'!R1163="","",IF(ISNUMBER('ユーザー別小売(卸)価格試算(税抜)'!R1163),IF(入力!$C$30=1,ROUNDDOWN('ユーザー別小売(卸)価格試算(税抜)'!R1163*(1+入力!$C$31/100),-入力!$C$29),IF(入力!$C$30=2,ROUNDUP('ユーザー別小売(卸)価格試算(税抜)'!R1163*(1+入力!$C$31/100),-入力!$C$29),IF(入力!$C$30=3,ROUND('ユーザー別小売(卸)価格試算(税抜)'!R1163*(1+入力!$C$31/100),-入力!$C$29)))),'ユーザー別小売(卸)価格試算(税抜)'!R1163))</f>
        <v>34980</v>
      </c>
      <c r="S1163" s="761" t="str">
        <f>IF('ユーザー別小売(卸)価格試算(税抜)'!S1163="","",IF(ISNUMBER('ユーザー別小売(卸)価格試算(税抜)'!S1163),IF(入力!$C$30=1,ROUNDDOWN('ユーザー別小売(卸)価格試算(税抜)'!S1163*(1+入力!$C$31/100),-入力!$C$29),IF(入力!$C$30=2,ROUNDUP('ユーザー別小売(卸)価格試算(税抜)'!S1163*(1+入力!$C$31/100),-入力!$C$29),IF(入力!$C$30=3,ROUND('ユーザー別小売(卸)価格試算(税抜)'!S1163*(1+入力!$C$31/100),-入力!$C$29)))),'ユーザー別小売(卸)価格試算(税抜)'!S1163))</f>
        <v/>
      </c>
      <c r="T1163" s="761" t="str">
        <f>IF('ユーザー別小売(卸)価格試算(税抜)'!T1163="","",IF(ISNUMBER('ユーザー別小売(卸)価格試算(税抜)'!T1163),IF(入力!$C$30=1,ROUNDDOWN('ユーザー別小売(卸)価格試算(税抜)'!T1163*(1+入力!$C$31/100),-入力!$C$29),IF(入力!$C$30=2,ROUNDUP('ユーザー別小売(卸)価格試算(税抜)'!T1163*(1+入力!$C$31/100),-入力!$C$29),IF(入力!$C$30=3,ROUND('ユーザー別小売(卸)価格試算(税抜)'!T1163*(1+入力!$C$31/100),-入力!$C$29)))),'ユーザー別小売(卸)価格試算(税抜)'!T1163))</f>
        <v/>
      </c>
      <c r="U1163" s="762" t="str">
        <f>IF('ユーザー別小売(卸)価格試算(税抜)'!U1163="","",IF(ISNUMBER('ユーザー別小売(卸)価格試算(税抜)'!U1163),IF(入力!$C$30=1,ROUNDDOWN('ユーザー別小売(卸)価格試算(税抜)'!U1163*(1+入力!$C$31/100),-入力!$C$29),IF(入力!$C$30=2,ROUNDUP('ユーザー別小売(卸)価格試算(税抜)'!U1163*(1+入力!$C$31/100),-入力!$C$29),IF(入力!$C$30=3,ROUND('ユーザー別小売(卸)価格試算(税抜)'!U1163*(1+入力!$C$31/100),-入力!$C$29)))),'ユーザー別小売(卸)価格試算(税抜)'!U1163))</f>
        <v/>
      </c>
      <c r="V1163" s="83"/>
      <c r="X1163" s="4"/>
    </row>
    <row r="1164" spans="2:24" ht="20.25" customHeight="1">
      <c r="B1164" s="830"/>
      <c r="C1164" s="831"/>
      <c r="D1164" s="831"/>
      <c r="E1164" s="831"/>
      <c r="F1164" s="831"/>
      <c r="G1164" s="832"/>
      <c r="H1164" s="757" t="s">
        <v>829</v>
      </c>
      <c r="I1164" s="758"/>
      <c r="J1164" s="758"/>
      <c r="K1164" s="758"/>
      <c r="L1164" s="759"/>
      <c r="M1164" s="716"/>
      <c r="N1164" s="717"/>
      <c r="O1164" s="717"/>
      <c r="P1164" s="717"/>
      <c r="Q1164" s="718"/>
      <c r="R1164" s="760">
        <f>IF('ユーザー別小売(卸)価格試算(税抜)'!R1164="","",IF(ISNUMBER('ユーザー別小売(卸)価格試算(税抜)'!R1164),IF(入力!$C$30=1,ROUNDDOWN('ユーザー別小売(卸)価格試算(税抜)'!R1164*(1+入力!$C$31/100),-入力!$C$29),IF(入力!$C$30=2,ROUNDUP('ユーザー別小売(卸)価格試算(税抜)'!R1164*(1+入力!$C$31/100),-入力!$C$29),IF(入力!$C$30=3,ROUND('ユーザー別小売(卸)価格試算(税抜)'!R1164*(1+入力!$C$31/100),-入力!$C$29)))),'ユーザー別小売(卸)価格試算(税抜)'!R1164))</f>
        <v>34760</v>
      </c>
      <c r="S1164" s="761" t="str">
        <f>IF('ユーザー別小売(卸)価格試算(税抜)'!S1164="","",IF(ISNUMBER('ユーザー別小売(卸)価格試算(税抜)'!S1164),IF(入力!$C$30=1,ROUNDDOWN('ユーザー別小売(卸)価格試算(税抜)'!S1164*(1+入力!$C$31/100),-入力!$C$29),IF(入力!$C$30=2,ROUNDUP('ユーザー別小売(卸)価格試算(税抜)'!S1164*(1+入力!$C$31/100),-入力!$C$29),IF(入力!$C$30=3,ROUND('ユーザー別小売(卸)価格試算(税抜)'!S1164*(1+入力!$C$31/100),-入力!$C$29)))),'ユーザー別小売(卸)価格試算(税抜)'!S1164))</f>
        <v/>
      </c>
      <c r="T1164" s="761" t="str">
        <f>IF('ユーザー別小売(卸)価格試算(税抜)'!T1164="","",IF(ISNUMBER('ユーザー別小売(卸)価格試算(税抜)'!T1164),IF(入力!$C$30=1,ROUNDDOWN('ユーザー別小売(卸)価格試算(税抜)'!T1164*(1+入力!$C$31/100),-入力!$C$29),IF(入力!$C$30=2,ROUNDUP('ユーザー別小売(卸)価格試算(税抜)'!T1164*(1+入力!$C$31/100),-入力!$C$29),IF(入力!$C$30=3,ROUND('ユーザー別小売(卸)価格試算(税抜)'!T1164*(1+入力!$C$31/100),-入力!$C$29)))),'ユーザー別小売(卸)価格試算(税抜)'!T1164))</f>
        <v/>
      </c>
      <c r="U1164" s="762" t="str">
        <f>IF('ユーザー別小売(卸)価格試算(税抜)'!U1164="","",IF(ISNUMBER('ユーザー別小売(卸)価格試算(税抜)'!U1164),IF(入力!$C$30=1,ROUNDDOWN('ユーザー別小売(卸)価格試算(税抜)'!U1164*(1+入力!$C$31/100),-入力!$C$29),IF(入力!$C$30=2,ROUNDUP('ユーザー別小売(卸)価格試算(税抜)'!U1164*(1+入力!$C$31/100),-入力!$C$29),IF(入力!$C$30=3,ROUND('ユーザー別小売(卸)価格試算(税抜)'!U1164*(1+入力!$C$31/100),-入力!$C$29)))),'ユーザー別小売(卸)価格試算(税抜)'!U1164))</f>
        <v/>
      </c>
      <c r="V1164" s="83"/>
      <c r="X1164" s="4"/>
    </row>
    <row r="1165" spans="2:24" ht="20.25" customHeight="1">
      <c r="B1165" s="830"/>
      <c r="C1165" s="831"/>
      <c r="D1165" s="831"/>
      <c r="E1165" s="831"/>
      <c r="F1165" s="831"/>
      <c r="G1165" s="832"/>
      <c r="H1165" s="757" t="s">
        <v>528</v>
      </c>
      <c r="I1165" s="758"/>
      <c r="J1165" s="758"/>
      <c r="K1165" s="758"/>
      <c r="L1165" s="759"/>
      <c r="M1165" s="787" t="s">
        <v>79</v>
      </c>
      <c r="N1165" s="788"/>
      <c r="O1165" s="788"/>
      <c r="P1165" s="788"/>
      <c r="Q1165" s="789"/>
      <c r="R1165" s="760">
        <f>IF('ユーザー別小売(卸)価格試算(税抜)'!R1165="","",IF(ISNUMBER('ユーザー別小売(卸)価格試算(税抜)'!R1165),IF(入力!$C$30=1,ROUNDDOWN('ユーザー別小売(卸)価格試算(税抜)'!R1165*(1+入力!$C$31/100),-入力!$C$29),IF(入力!$C$30=2,ROUNDUP('ユーザー別小売(卸)価格試算(税抜)'!R1165*(1+入力!$C$31/100),-入力!$C$29),IF(入力!$C$30=3,ROUND('ユーザー別小売(卸)価格試算(税抜)'!R1165*(1+入力!$C$31/100),-入力!$C$29)))),'ユーザー別小売(卸)価格試算(税抜)'!R1165))</f>
        <v>27610</v>
      </c>
      <c r="S1165" s="761" t="str">
        <f>IF('ユーザー別小売(卸)価格試算(税抜)'!S1165="","",IF(ISNUMBER('ユーザー別小売(卸)価格試算(税抜)'!S1165),IF(入力!$C$30=1,ROUNDDOWN('ユーザー別小売(卸)価格試算(税抜)'!S1165*(1+入力!$C$31/100),-入力!$C$29),IF(入力!$C$30=2,ROUNDUP('ユーザー別小売(卸)価格試算(税抜)'!S1165*(1+入力!$C$31/100),-入力!$C$29),IF(入力!$C$30=3,ROUND('ユーザー別小売(卸)価格試算(税抜)'!S1165*(1+入力!$C$31/100),-入力!$C$29)))),'ユーザー別小売(卸)価格試算(税抜)'!S1165))</f>
        <v/>
      </c>
      <c r="T1165" s="761" t="str">
        <f>IF('ユーザー別小売(卸)価格試算(税抜)'!T1165="","",IF(ISNUMBER('ユーザー別小売(卸)価格試算(税抜)'!T1165),IF(入力!$C$30=1,ROUNDDOWN('ユーザー別小売(卸)価格試算(税抜)'!T1165*(1+入力!$C$31/100),-入力!$C$29),IF(入力!$C$30=2,ROUNDUP('ユーザー別小売(卸)価格試算(税抜)'!T1165*(1+入力!$C$31/100),-入力!$C$29),IF(入力!$C$30=3,ROUND('ユーザー別小売(卸)価格試算(税抜)'!T1165*(1+入力!$C$31/100),-入力!$C$29)))),'ユーザー別小売(卸)価格試算(税抜)'!T1165))</f>
        <v/>
      </c>
      <c r="U1165" s="762" t="str">
        <f>IF('ユーザー別小売(卸)価格試算(税抜)'!U1165="","",IF(ISNUMBER('ユーザー別小売(卸)価格試算(税抜)'!U1165),IF(入力!$C$30=1,ROUNDDOWN('ユーザー別小売(卸)価格試算(税抜)'!U1165*(1+入力!$C$31/100),-入力!$C$29),IF(入力!$C$30=2,ROUNDUP('ユーザー別小売(卸)価格試算(税抜)'!U1165*(1+入力!$C$31/100),-入力!$C$29),IF(入力!$C$30=3,ROUND('ユーザー別小売(卸)価格試算(税抜)'!U1165*(1+入力!$C$31/100),-入力!$C$29)))),'ユーザー別小売(卸)価格試算(税抜)'!U1165))</f>
        <v/>
      </c>
      <c r="V1165" s="83"/>
      <c r="X1165" s="4"/>
    </row>
    <row r="1166" spans="2:24" ht="20.25" customHeight="1">
      <c r="B1166" s="830"/>
      <c r="C1166" s="831"/>
      <c r="D1166" s="831"/>
      <c r="E1166" s="831"/>
      <c r="F1166" s="831"/>
      <c r="G1166" s="832"/>
      <c r="H1166" s="757" t="s">
        <v>1376</v>
      </c>
      <c r="I1166" s="758"/>
      <c r="J1166" s="758"/>
      <c r="K1166" s="758"/>
      <c r="L1166" s="759"/>
      <c r="M1166" s="716"/>
      <c r="N1166" s="717"/>
      <c r="O1166" s="717"/>
      <c r="P1166" s="717"/>
      <c r="Q1166" s="718"/>
      <c r="R1166" s="760">
        <f>IF('ユーザー別小売(卸)価格試算(税抜)'!R1166="","",IF(ISNUMBER('ユーザー別小売(卸)価格試算(税抜)'!R1166),IF(入力!$C$30=1,ROUNDDOWN('ユーザー別小売(卸)価格試算(税抜)'!R1166*(1+入力!$C$31/100),-入力!$C$29),IF(入力!$C$30=2,ROUNDUP('ユーザー別小売(卸)価格試算(税抜)'!R1166*(1+入力!$C$31/100),-入力!$C$29),IF(入力!$C$30=3,ROUND('ユーザー別小売(卸)価格試算(税抜)'!R1166*(1+入力!$C$31/100),-入力!$C$29)))),'ユーザー別小売(卸)価格試算(税抜)'!R1166))</f>
        <v>27610</v>
      </c>
      <c r="S1166" s="761" t="str">
        <f>IF('ユーザー別小売(卸)価格試算(税抜)'!S1166="","",IF(ISNUMBER('ユーザー別小売(卸)価格試算(税抜)'!S1166),IF(入力!$C$30=1,ROUNDDOWN('ユーザー別小売(卸)価格試算(税抜)'!S1166*(1+入力!$C$31/100),-入力!$C$29),IF(入力!$C$30=2,ROUNDUP('ユーザー別小売(卸)価格試算(税抜)'!S1166*(1+入力!$C$31/100),-入力!$C$29),IF(入力!$C$30=3,ROUND('ユーザー別小売(卸)価格試算(税抜)'!S1166*(1+入力!$C$31/100),-入力!$C$29)))),'ユーザー別小売(卸)価格試算(税抜)'!S1166))</f>
        <v/>
      </c>
      <c r="T1166" s="761" t="str">
        <f>IF('ユーザー別小売(卸)価格試算(税抜)'!T1166="","",IF(ISNUMBER('ユーザー別小売(卸)価格試算(税抜)'!T1166),IF(入力!$C$30=1,ROUNDDOWN('ユーザー別小売(卸)価格試算(税抜)'!T1166*(1+入力!$C$31/100),-入力!$C$29),IF(入力!$C$30=2,ROUNDUP('ユーザー別小売(卸)価格試算(税抜)'!T1166*(1+入力!$C$31/100),-入力!$C$29),IF(入力!$C$30=3,ROUND('ユーザー別小売(卸)価格試算(税抜)'!T1166*(1+入力!$C$31/100),-入力!$C$29)))),'ユーザー別小売(卸)価格試算(税抜)'!T1166))</f>
        <v/>
      </c>
      <c r="U1166" s="762" t="str">
        <f>IF('ユーザー別小売(卸)価格試算(税抜)'!U1166="","",IF(ISNUMBER('ユーザー別小売(卸)価格試算(税抜)'!U1166),IF(入力!$C$30=1,ROUNDDOWN('ユーザー別小売(卸)価格試算(税抜)'!U1166*(1+入力!$C$31/100),-入力!$C$29),IF(入力!$C$30=2,ROUNDUP('ユーザー別小売(卸)価格試算(税抜)'!U1166*(1+入力!$C$31/100),-入力!$C$29),IF(入力!$C$30=3,ROUND('ユーザー別小売(卸)価格試算(税抜)'!U1166*(1+入力!$C$31/100),-入力!$C$29)))),'ユーザー別小売(卸)価格試算(税抜)'!U1166))</f>
        <v/>
      </c>
      <c r="V1166" s="83"/>
      <c r="X1166" s="4"/>
    </row>
    <row r="1167" spans="2:24" ht="20.25" customHeight="1">
      <c r="B1167" s="806"/>
      <c r="C1167" s="807"/>
      <c r="D1167" s="807"/>
      <c r="E1167" s="807"/>
      <c r="F1167" s="807"/>
      <c r="G1167" s="808"/>
      <c r="H1167" s="305" t="s">
        <v>527</v>
      </c>
      <c r="I1167" s="306"/>
      <c r="J1167" s="306"/>
      <c r="K1167" s="306"/>
      <c r="L1167" s="307"/>
      <c r="M1167" s="246" t="s">
        <v>683</v>
      </c>
      <c r="N1167" s="306"/>
      <c r="O1167" s="306"/>
      <c r="P1167" s="306"/>
      <c r="Q1167" s="307"/>
      <c r="R1167" s="769">
        <f>IF('ユーザー別小売(卸)価格試算(税抜)'!R1167="","",IF(ISNUMBER('ユーザー別小売(卸)価格試算(税抜)'!R1167),IF(入力!$C$30=1,ROUNDDOWN('ユーザー別小売(卸)価格試算(税抜)'!R1167*(1+入力!$C$31/100),-入力!$C$29),IF(入力!$C$30=2,ROUNDUP('ユーザー別小売(卸)価格試算(税抜)'!R1167*(1+入力!$C$31/100),-入力!$C$29),IF(入力!$C$30=3,ROUND('ユーザー別小売(卸)価格試算(税抜)'!R1167*(1+入力!$C$31/100),-入力!$C$29)))),'ユーザー別小売(卸)価格試算(税抜)'!R1167))</f>
        <v>27060</v>
      </c>
      <c r="S1167" s="770" t="str">
        <f>IF('ユーザー別小売(卸)価格試算(税抜)'!S1167="","",IF(ISNUMBER('ユーザー別小売(卸)価格試算(税抜)'!S1167),IF(入力!$C$30=1,ROUNDDOWN('ユーザー別小売(卸)価格試算(税抜)'!S1167*(1+入力!$C$31/100),-入力!$C$29),IF(入力!$C$30=2,ROUNDUP('ユーザー別小売(卸)価格試算(税抜)'!S1167*(1+入力!$C$31/100),-入力!$C$29),IF(入力!$C$30=3,ROUND('ユーザー別小売(卸)価格試算(税抜)'!S1167*(1+入力!$C$31/100),-入力!$C$29)))),'ユーザー別小売(卸)価格試算(税抜)'!S1167))</f>
        <v/>
      </c>
      <c r="T1167" s="770" t="str">
        <f>IF('ユーザー別小売(卸)価格試算(税抜)'!T1167="","",IF(ISNUMBER('ユーザー別小売(卸)価格試算(税抜)'!T1167),IF(入力!$C$30=1,ROUNDDOWN('ユーザー別小売(卸)価格試算(税抜)'!T1167*(1+入力!$C$31/100),-入力!$C$29),IF(入力!$C$30=2,ROUNDUP('ユーザー別小売(卸)価格試算(税抜)'!T1167*(1+入力!$C$31/100),-入力!$C$29),IF(入力!$C$30=3,ROUND('ユーザー別小売(卸)価格試算(税抜)'!T1167*(1+入力!$C$31/100),-入力!$C$29)))),'ユーザー別小売(卸)価格試算(税抜)'!T1167))</f>
        <v/>
      </c>
      <c r="U1167" s="771" t="str">
        <f>IF('ユーザー別小売(卸)価格試算(税抜)'!U1167="","",IF(ISNUMBER('ユーザー別小売(卸)価格試算(税抜)'!U1167),IF(入力!$C$30=1,ROUNDDOWN('ユーザー別小売(卸)価格試算(税抜)'!U1167*(1+入力!$C$31/100),-入力!$C$29),IF(入力!$C$30=2,ROUNDUP('ユーザー別小売(卸)価格試算(税抜)'!U1167*(1+入力!$C$31/100),-入力!$C$29),IF(入力!$C$30=3,ROUND('ユーザー別小売(卸)価格試算(税抜)'!U1167*(1+入力!$C$31/100),-入力!$C$29)))),'ユーザー別小売(卸)価格試算(税抜)'!U1167))</f>
        <v/>
      </c>
      <c r="V1167" s="83"/>
      <c r="X1167" s="4"/>
    </row>
    <row r="1168" spans="2:24" ht="20.25" customHeight="1">
      <c r="B1168" s="842" t="s">
        <v>990</v>
      </c>
      <c r="C1168" s="843"/>
      <c r="D1168" s="843"/>
      <c r="E1168" s="843"/>
      <c r="F1168" s="843"/>
      <c r="G1168" s="844"/>
      <c r="H1168" s="716" t="s">
        <v>684</v>
      </c>
      <c r="I1168" s="717"/>
      <c r="J1168" s="717"/>
      <c r="K1168" s="717"/>
      <c r="L1168" s="718"/>
      <c r="M1168" s="842" t="s">
        <v>718</v>
      </c>
      <c r="N1168" s="843"/>
      <c r="O1168" s="843"/>
      <c r="P1168" s="843"/>
      <c r="Q1168" s="844"/>
      <c r="R1168" s="719" t="str">
        <f>IF('ユーザー別小売(卸)価格試算(税抜)'!R1168="","",IF(ISNUMBER('ユーザー別小売(卸)価格試算(税抜)'!R1168),IF(入力!$C$30=1,ROUNDDOWN('ユーザー別小売(卸)価格試算(税抜)'!R1168*(1+入力!$C$31/100),-入力!$C$29),IF(入力!$C$30=2,ROUNDUP('ユーザー別小売(卸)価格試算(税抜)'!R1168*(1+入力!$C$31/100),-入力!$C$29),IF(入力!$C$30=3,ROUND('ユーザー別小売(卸)価格試算(税抜)'!R1168*(1+入力!$C$31/100),-入力!$C$29)))),'ユーザー別小売(卸)価格試算(税抜)'!R1168))</f>
        <v>卸価格設定なし</v>
      </c>
      <c r="S1168" s="720" t="str">
        <f>IF('ユーザー別小売(卸)価格試算(税抜)'!S1168="","",IF(ISNUMBER('ユーザー別小売(卸)価格試算(税抜)'!S1168),IF(入力!$C$30=1,ROUNDDOWN('ユーザー別小売(卸)価格試算(税抜)'!S1168*(1+入力!$C$31/100),-入力!$C$29),IF(入力!$C$30=2,ROUNDUP('ユーザー別小売(卸)価格試算(税抜)'!S1168*(1+入力!$C$31/100),-入力!$C$29),IF(入力!$C$30=3,ROUND('ユーザー別小売(卸)価格試算(税抜)'!S1168*(1+入力!$C$31/100),-入力!$C$29)))),'ユーザー別小売(卸)価格試算(税抜)'!S1168))</f>
        <v/>
      </c>
      <c r="T1168" s="720" t="str">
        <f>IF('ユーザー別小売(卸)価格試算(税抜)'!T1168="","",IF(ISNUMBER('ユーザー別小売(卸)価格試算(税抜)'!T1168),IF(入力!$C$30=1,ROUNDDOWN('ユーザー別小売(卸)価格試算(税抜)'!T1168*(1+入力!$C$31/100),-入力!$C$29),IF(入力!$C$30=2,ROUNDUP('ユーザー別小売(卸)価格試算(税抜)'!T1168*(1+入力!$C$31/100),-入力!$C$29),IF(入力!$C$30=3,ROUND('ユーザー別小売(卸)価格試算(税抜)'!T1168*(1+入力!$C$31/100),-入力!$C$29)))),'ユーザー別小売(卸)価格試算(税抜)'!T1168))</f>
        <v/>
      </c>
      <c r="U1168" s="721" t="str">
        <f>IF('ユーザー別小売(卸)価格試算(税抜)'!U1168="","",IF(ISNUMBER('ユーザー別小売(卸)価格試算(税抜)'!U1168),IF(入力!$C$30=1,ROUNDDOWN('ユーザー別小売(卸)価格試算(税抜)'!U1168*(1+入力!$C$31/100),-入力!$C$29),IF(入力!$C$30=2,ROUNDUP('ユーザー別小売(卸)価格試算(税抜)'!U1168*(1+入力!$C$31/100),-入力!$C$29),IF(入力!$C$30=3,ROUND('ユーザー別小売(卸)価格試算(税抜)'!U1168*(1+入力!$C$31/100),-入力!$C$29)))),'ユーザー別小売(卸)価格試算(税抜)'!U1168))</f>
        <v/>
      </c>
      <c r="V1168" s="83"/>
      <c r="X1168" s="4"/>
    </row>
    <row r="1169" spans="2:24" ht="20.25" customHeight="1">
      <c r="B1169" s="830"/>
      <c r="C1169" s="831"/>
      <c r="D1169" s="831"/>
      <c r="E1169" s="831"/>
      <c r="F1169" s="831"/>
      <c r="G1169" s="832"/>
      <c r="H1169" s="757" t="s">
        <v>1065</v>
      </c>
      <c r="I1169" s="758"/>
      <c r="J1169" s="758"/>
      <c r="K1169" s="758"/>
      <c r="L1169" s="759"/>
      <c r="M1169" s="716"/>
      <c r="N1169" s="717"/>
      <c r="O1169" s="717"/>
      <c r="P1169" s="717"/>
      <c r="Q1169" s="718"/>
      <c r="R1169" s="760" t="str">
        <f>IF('ユーザー別小売(卸)価格試算(税抜)'!R1169="","",IF(ISNUMBER('ユーザー別小売(卸)価格試算(税抜)'!R1169),IF(入力!$C$30=1,ROUNDDOWN('ユーザー別小売(卸)価格試算(税抜)'!R1169*(1+入力!$C$31/100),-入力!$C$29),IF(入力!$C$30=2,ROUNDUP('ユーザー別小売(卸)価格試算(税抜)'!R1169*(1+入力!$C$31/100),-入力!$C$29),IF(入力!$C$30=3,ROUND('ユーザー別小売(卸)価格試算(税抜)'!R1169*(1+入力!$C$31/100),-入力!$C$29)))),'ユーザー別小売(卸)価格試算(税抜)'!R1169))</f>
        <v>卸価格設定なし</v>
      </c>
      <c r="S1169" s="761" t="str">
        <f>IF('ユーザー別小売(卸)価格試算(税抜)'!S1169="","",IF(ISNUMBER('ユーザー別小売(卸)価格試算(税抜)'!S1169),IF(入力!$C$30=1,ROUNDDOWN('ユーザー別小売(卸)価格試算(税抜)'!S1169*(1+入力!$C$31/100),-入力!$C$29),IF(入力!$C$30=2,ROUNDUP('ユーザー別小売(卸)価格試算(税抜)'!S1169*(1+入力!$C$31/100),-入力!$C$29),IF(入力!$C$30=3,ROUND('ユーザー別小売(卸)価格試算(税抜)'!S1169*(1+入力!$C$31/100),-入力!$C$29)))),'ユーザー別小売(卸)価格試算(税抜)'!S1169))</f>
        <v/>
      </c>
      <c r="T1169" s="761" t="str">
        <f>IF('ユーザー別小売(卸)価格試算(税抜)'!T1169="","",IF(ISNUMBER('ユーザー別小売(卸)価格試算(税抜)'!T1169),IF(入力!$C$30=1,ROUNDDOWN('ユーザー別小売(卸)価格試算(税抜)'!T1169*(1+入力!$C$31/100),-入力!$C$29),IF(入力!$C$30=2,ROUNDUP('ユーザー別小売(卸)価格試算(税抜)'!T1169*(1+入力!$C$31/100),-入力!$C$29),IF(入力!$C$30=3,ROUND('ユーザー別小売(卸)価格試算(税抜)'!T1169*(1+入力!$C$31/100),-入力!$C$29)))),'ユーザー別小売(卸)価格試算(税抜)'!T1169))</f>
        <v/>
      </c>
      <c r="U1169" s="762" t="str">
        <f>IF('ユーザー別小売(卸)価格試算(税抜)'!U1169="","",IF(ISNUMBER('ユーザー別小売(卸)価格試算(税抜)'!U1169),IF(入力!$C$30=1,ROUNDDOWN('ユーザー別小売(卸)価格試算(税抜)'!U1169*(1+入力!$C$31/100),-入力!$C$29),IF(入力!$C$30=2,ROUNDUP('ユーザー別小売(卸)価格試算(税抜)'!U1169*(1+入力!$C$31/100),-入力!$C$29),IF(入力!$C$30=3,ROUND('ユーザー別小売(卸)価格試算(税抜)'!U1169*(1+入力!$C$31/100),-入力!$C$29)))),'ユーザー別小売(卸)価格試算(税抜)'!U1169))</f>
        <v/>
      </c>
      <c r="V1169" s="83"/>
      <c r="X1169" s="4"/>
    </row>
    <row r="1170" spans="2:24" ht="20.25" customHeight="1">
      <c r="B1170" s="830"/>
      <c r="C1170" s="831"/>
      <c r="D1170" s="831"/>
      <c r="E1170" s="831"/>
      <c r="F1170" s="831"/>
      <c r="G1170" s="832"/>
      <c r="H1170" s="757" t="s">
        <v>684</v>
      </c>
      <c r="I1170" s="758"/>
      <c r="J1170" s="758"/>
      <c r="K1170" s="758"/>
      <c r="L1170" s="759"/>
      <c r="M1170" s="757" t="s">
        <v>717</v>
      </c>
      <c r="N1170" s="758"/>
      <c r="O1170" s="758"/>
      <c r="P1170" s="758"/>
      <c r="Q1170" s="759"/>
      <c r="R1170" s="760" t="str">
        <f>IF('ユーザー別小売(卸)価格試算(税抜)'!R1170="","",IF(ISNUMBER('ユーザー別小売(卸)価格試算(税抜)'!R1170),IF(入力!$C$30=1,ROUNDDOWN('ユーザー別小売(卸)価格試算(税抜)'!R1170*(1+入力!$C$31/100),-入力!$C$29),IF(入力!$C$30=2,ROUNDUP('ユーザー別小売(卸)価格試算(税抜)'!R1170*(1+入力!$C$31/100),-入力!$C$29),IF(入力!$C$30=3,ROUND('ユーザー別小売(卸)価格試算(税抜)'!R1170*(1+入力!$C$31/100),-入力!$C$29)))),'ユーザー別小売(卸)価格試算(税抜)'!R1170))</f>
        <v>卸価格設定なし</v>
      </c>
      <c r="S1170" s="761" t="str">
        <f>IF('ユーザー別小売(卸)価格試算(税抜)'!S1170="","",IF(ISNUMBER('ユーザー別小売(卸)価格試算(税抜)'!S1170),IF(入力!$C$30=1,ROUNDDOWN('ユーザー別小売(卸)価格試算(税抜)'!S1170*(1+入力!$C$31/100),-入力!$C$29),IF(入力!$C$30=2,ROUNDUP('ユーザー別小売(卸)価格試算(税抜)'!S1170*(1+入力!$C$31/100),-入力!$C$29),IF(入力!$C$30=3,ROUND('ユーザー別小売(卸)価格試算(税抜)'!S1170*(1+入力!$C$31/100),-入力!$C$29)))),'ユーザー別小売(卸)価格試算(税抜)'!S1170))</f>
        <v/>
      </c>
      <c r="T1170" s="761" t="str">
        <f>IF('ユーザー別小売(卸)価格試算(税抜)'!T1170="","",IF(ISNUMBER('ユーザー別小売(卸)価格試算(税抜)'!T1170),IF(入力!$C$30=1,ROUNDDOWN('ユーザー別小売(卸)価格試算(税抜)'!T1170*(1+入力!$C$31/100),-入力!$C$29),IF(入力!$C$30=2,ROUNDUP('ユーザー別小売(卸)価格試算(税抜)'!T1170*(1+入力!$C$31/100),-入力!$C$29),IF(入力!$C$30=3,ROUND('ユーザー別小売(卸)価格試算(税抜)'!T1170*(1+入力!$C$31/100),-入力!$C$29)))),'ユーザー別小売(卸)価格試算(税抜)'!T1170))</f>
        <v/>
      </c>
      <c r="U1170" s="762" t="str">
        <f>IF('ユーザー別小売(卸)価格試算(税抜)'!U1170="","",IF(ISNUMBER('ユーザー別小売(卸)価格試算(税抜)'!U1170),IF(入力!$C$30=1,ROUNDDOWN('ユーザー別小売(卸)価格試算(税抜)'!U1170*(1+入力!$C$31/100),-入力!$C$29),IF(入力!$C$30=2,ROUNDUP('ユーザー別小売(卸)価格試算(税抜)'!U1170*(1+入力!$C$31/100),-入力!$C$29),IF(入力!$C$30=3,ROUND('ユーザー別小売(卸)価格試算(税抜)'!U1170*(1+入力!$C$31/100),-入力!$C$29)))),'ユーザー別小売(卸)価格試算(税抜)'!U1170))</f>
        <v/>
      </c>
      <c r="V1170" s="83"/>
      <c r="X1170" s="4"/>
    </row>
    <row r="1171" spans="2:24" ht="20.25" customHeight="1">
      <c r="B1171" s="830"/>
      <c r="C1171" s="831"/>
      <c r="D1171" s="831"/>
      <c r="E1171" s="831"/>
      <c r="F1171" s="831"/>
      <c r="G1171" s="832"/>
      <c r="H1171" s="757" t="s">
        <v>684</v>
      </c>
      <c r="I1171" s="758"/>
      <c r="J1171" s="758"/>
      <c r="K1171" s="758"/>
      <c r="L1171" s="759"/>
      <c r="M1171" s="787" t="s">
        <v>964</v>
      </c>
      <c r="N1171" s="788"/>
      <c r="O1171" s="788"/>
      <c r="P1171" s="788"/>
      <c r="Q1171" s="789"/>
      <c r="R1171" s="760" t="str">
        <f>IF('ユーザー別小売(卸)価格試算(税抜)'!R1171="","",IF(ISNUMBER('ユーザー別小売(卸)価格試算(税抜)'!R1171),IF(入力!$C$30=1,ROUNDDOWN('ユーザー別小売(卸)価格試算(税抜)'!R1171*(1+入力!$C$31/100),-入力!$C$29),IF(入力!$C$30=2,ROUNDUP('ユーザー別小売(卸)価格試算(税抜)'!R1171*(1+入力!$C$31/100),-入力!$C$29),IF(入力!$C$30=3,ROUND('ユーザー別小売(卸)価格試算(税抜)'!R1171*(1+入力!$C$31/100),-入力!$C$29)))),'ユーザー別小売(卸)価格試算(税抜)'!R1171))</f>
        <v>卸価格設定なし</v>
      </c>
      <c r="S1171" s="761" t="str">
        <f>IF('ユーザー別小売(卸)価格試算(税抜)'!S1171="","",IF(ISNUMBER('ユーザー別小売(卸)価格試算(税抜)'!S1171),IF(入力!$C$30=1,ROUNDDOWN('ユーザー別小売(卸)価格試算(税抜)'!S1171*(1+入力!$C$31/100),-入力!$C$29),IF(入力!$C$30=2,ROUNDUP('ユーザー別小売(卸)価格試算(税抜)'!S1171*(1+入力!$C$31/100),-入力!$C$29),IF(入力!$C$30=3,ROUND('ユーザー別小売(卸)価格試算(税抜)'!S1171*(1+入力!$C$31/100),-入力!$C$29)))),'ユーザー別小売(卸)価格試算(税抜)'!S1171))</f>
        <v/>
      </c>
      <c r="T1171" s="761" t="str">
        <f>IF('ユーザー別小売(卸)価格試算(税抜)'!T1171="","",IF(ISNUMBER('ユーザー別小売(卸)価格試算(税抜)'!T1171),IF(入力!$C$30=1,ROUNDDOWN('ユーザー別小売(卸)価格試算(税抜)'!T1171*(1+入力!$C$31/100),-入力!$C$29),IF(入力!$C$30=2,ROUNDUP('ユーザー別小売(卸)価格試算(税抜)'!T1171*(1+入力!$C$31/100),-入力!$C$29),IF(入力!$C$30=3,ROUND('ユーザー別小売(卸)価格試算(税抜)'!T1171*(1+入力!$C$31/100),-入力!$C$29)))),'ユーザー別小売(卸)価格試算(税抜)'!T1171))</f>
        <v/>
      </c>
      <c r="U1171" s="762" t="str">
        <f>IF('ユーザー別小売(卸)価格試算(税抜)'!U1171="","",IF(ISNUMBER('ユーザー別小売(卸)価格試算(税抜)'!U1171),IF(入力!$C$30=1,ROUNDDOWN('ユーザー別小売(卸)価格試算(税抜)'!U1171*(1+入力!$C$31/100),-入力!$C$29),IF(入力!$C$30=2,ROUNDUP('ユーザー別小売(卸)価格試算(税抜)'!U1171*(1+入力!$C$31/100),-入力!$C$29),IF(入力!$C$30=3,ROUND('ユーザー別小売(卸)価格試算(税抜)'!U1171*(1+入力!$C$31/100),-入力!$C$29)))),'ユーザー別小売(卸)価格試算(税抜)'!U1171))</f>
        <v/>
      </c>
      <c r="V1171" s="83"/>
      <c r="X1171" s="4"/>
    </row>
    <row r="1172" spans="2:24" ht="20.25" customHeight="1">
      <c r="B1172" s="830"/>
      <c r="C1172" s="831"/>
      <c r="D1172" s="831"/>
      <c r="E1172" s="831"/>
      <c r="F1172" s="831"/>
      <c r="G1172" s="832"/>
      <c r="H1172" s="757" t="s">
        <v>1065</v>
      </c>
      <c r="I1172" s="758"/>
      <c r="J1172" s="758"/>
      <c r="K1172" s="758"/>
      <c r="L1172" s="759"/>
      <c r="M1172" s="716"/>
      <c r="N1172" s="717"/>
      <c r="O1172" s="717"/>
      <c r="P1172" s="717"/>
      <c r="Q1172" s="718"/>
      <c r="R1172" s="760" t="str">
        <f>IF('ユーザー別小売(卸)価格試算(税抜)'!R1172="","",IF(ISNUMBER('ユーザー別小売(卸)価格試算(税抜)'!R1172),IF(入力!$C$30=1,ROUNDDOWN('ユーザー別小売(卸)価格試算(税抜)'!R1172*(1+入力!$C$31/100),-入力!$C$29),IF(入力!$C$30=2,ROUNDUP('ユーザー別小売(卸)価格試算(税抜)'!R1172*(1+入力!$C$31/100),-入力!$C$29),IF(入力!$C$30=3,ROUND('ユーザー別小売(卸)価格試算(税抜)'!R1172*(1+入力!$C$31/100),-入力!$C$29)))),'ユーザー別小売(卸)価格試算(税抜)'!R1172))</f>
        <v>卸価格設定なし</v>
      </c>
      <c r="S1172" s="761" t="str">
        <f>IF('ユーザー別小売(卸)価格試算(税抜)'!S1172="","",IF(ISNUMBER('ユーザー別小売(卸)価格試算(税抜)'!S1172),IF(入力!$C$30=1,ROUNDDOWN('ユーザー別小売(卸)価格試算(税抜)'!S1172*(1+入力!$C$31/100),-入力!$C$29),IF(入力!$C$30=2,ROUNDUP('ユーザー別小売(卸)価格試算(税抜)'!S1172*(1+入力!$C$31/100),-入力!$C$29),IF(入力!$C$30=3,ROUND('ユーザー別小売(卸)価格試算(税抜)'!S1172*(1+入力!$C$31/100),-入力!$C$29)))),'ユーザー別小売(卸)価格試算(税抜)'!S1172))</f>
        <v/>
      </c>
      <c r="T1172" s="761" t="str">
        <f>IF('ユーザー別小売(卸)価格試算(税抜)'!T1172="","",IF(ISNUMBER('ユーザー別小売(卸)価格試算(税抜)'!T1172),IF(入力!$C$30=1,ROUNDDOWN('ユーザー別小売(卸)価格試算(税抜)'!T1172*(1+入力!$C$31/100),-入力!$C$29),IF(入力!$C$30=2,ROUNDUP('ユーザー別小売(卸)価格試算(税抜)'!T1172*(1+入力!$C$31/100),-入力!$C$29),IF(入力!$C$30=3,ROUND('ユーザー別小売(卸)価格試算(税抜)'!T1172*(1+入力!$C$31/100),-入力!$C$29)))),'ユーザー別小売(卸)価格試算(税抜)'!T1172))</f>
        <v/>
      </c>
      <c r="U1172" s="762" t="str">
        <f>IF('ユーザー別小売(卸)価格試算(税抜)'!U1172="","",IF(ISNUMBER('ユーザー別小売(卸)価格試算(税抜)'!U1172),IF(入力!$C$30=1,ROUNDDOWN('ユーザー別小売(卸)価格試算(税抜)'!U1172*(1+入力!$C$31/100),-入力!$C$29),IF(入力!$C$30=2,ROUNDUP('ユーザー別小売(卸)価格試算(税抜)'!U1172*(1+入力!$C$31/100),-入力!$C$29),IF(入力!$C$30=3,ROUND('ユーザー別小売(卸)価格試算(税抜)'!U1172*(1+入力!$C$31/100),-入力!$C$29)))),'ユーザー別小売(卸)価格試算(税抜)'!U1172))</f>
        <v/>
      </c>
      <c r="V1172" s="83"/>
      <c r="X1172" s="4"/>
    </row>
    <row r="1173" spans="2:24" ht="20.25" customHeight="1">
      <c r="B1173" s="830"/>
      <c r="C1173" s="831"/>
      <c r="D1173" s="831"/>
      <c r="E1173" s="831"/>
      <c r="F1173" s="831"/>
      <c r="G1173" s="832"/>
      <c r="H1173" s="757" t="s">
        <v>1066</v>
      </c>
      <c r="I1173" s="758"/>
      <c r="J1173" s="758"/>
      <c r="K1173" s="758"/>
      <c r="L1173" s="759"/>
      <c r="M1173" s="757" t="s">
        <v>689</v>
      </c>
      <c r="N1173" s="758"/>
      <c r="O1173" s="758"/>
      <c r="P1173" s="758"/>
      <c r="Q1173" s="759"/>
      <c r="R1173" s="760" t="str">
        <f>IF('ユーザー別小売(卸)価格試算(税抜)'!R1173="","",IF(ISNUMBER('ユーザー別小売(卸)価格試算(税抜)'!R1173),IF(入力!$C$30=1,ROUNDDOWN('ユーザー別小売(卸)価格試算(税抜)'!R1173*(1+入力!$C$31/100),-入力!$C$29),IF(入力!$C$30=2,ROUNDUP('ユーザー別小売(卸)価格試算(税抜)'!R1173*(1+入力!$C$31/100),-入力!$C$29),IF(入力!$C$30=3,ROUND('ユーザー別小売(卸)価格試算(税抜)'!R1173*(1+入力!$C$31/100),-入力!$C$29)))),'ユーザー別小売(卸)価格試算(税抜)'!R1173))</f>
        <v>卸価格設定なし</v>
      </c>
      <c r="S1173" s="761" t="str">
        <f>IF('ユーザー別小売(卸)価格試算(税抜)'!S1173="","",IF(ISNUMBER('ユーザー別小売(卸)価格試算(税抜)'!S1173),IF(入力!$C$30=1,ROUNDDOWN('ユーザー別小売(卸)価格試算(税抜)'!S1173*(1+入力!$C$31/100),-入力!$C$29),IF(入力!$C$30=2,ROUNDUP('ユーザー別小売(卸)価格試算(税抜)'!S1173*(1+入力!$C$31/100),-入力!$C$29),IF(入力!$C$30=3,ROUND('ユーザー別小売(卸)価格試算(税抜)'!S1173*(1+入力!$C$31/100),-入力!$C$29)))),'ユーザー別小売(卸)価格試算(税抜)'!S1173))</f>
        <v/>
      </c>
      <c r="T1173" s="761" t="str">
        <f>IF('ユーザー別小売(卸)価格試算(税抜)'!T1173="","",IF(ISNUMBER('ユーザー別小売(卸)価格試算(税抜)'!T1173),IF(入力!$C$30=1,ROUNDDOWN('ユーザー別小売(卸)価格試算(税抜)'!T1173*(1+入力!$C$31/100),-入力!$C$29),IF(入力!$C$30=2,ROUNDUP('ユーザー別小売(卸)価格試算(税抜)'!T1173*(1+入力!$C$31/100),-入力!$C$29),IF(入力!$C$30=3,ROUND('ユーザー別小売(卸)価格試算(税抜)'!T1173*(1+入力!$C$31/100),-入力!$C$29)))),'ユーザー別小売(卸)価格試算(税抜)'!T1173))</f>
        <v/>
      </c>
      <c r="U1173" s="762" t="str">
        <f>IF('ユーザー別小売(卸)価格試算(税抜)'!U1173="","",IF(ISNUMBER('ユーザー別小売(卸)価格試算(税抜)'!U1173),IF(入力!$C$30=1,ROUNDDOWN('ユーザー別小売(卸)価格試算(税抜)'!U1173*(1+入力!$C$31/100),-入力!$C$29),IF(入力!$C$30=2,ROUNDUP('ユーザー別小売(卸)価格試算(税抜)'!U1173*(1+入力!$C$31/100),-入力!$C$29),IF(入力!$C$30=3,ROUND('ユーザー別小売(卸)価格試算(税抜)'!U1173*(1+入力!$C$31/100),-入力!$C$29)))),'ユーザー別小売(卸)価格試算(税抜)'!U1173))</f>
        <v/>
      </c>
      <c r="V1173" s="83"/>
      <c r="X1173" s="4"/>
    </row>
    <row r="1174" spans="2:24" ht="20.25" customHeight="1">
      <c r="B1174" s="806"/>
      <c r="C1174" s="807"/>
      <c r="D1174" s="807"/>
      <c r="E1174" s="807"/>
      <c r="F1174" s="807"/>
      <c r="G1174" s="808"/>
      <c r="H1174" s="766" t="s">
        <v>1386</v>
      </c>
      <c r="I1174" s="767"/>
      <c r="J1174" s="767"/>
      <c r="K1174" s="767"/>
      <c r="L1174" s="768"/>
      <c r="M1174" s="766" t="s">
        <v>406</v>
      </c>
      <c r="N1174" s="767"/>
      <c r="O1174" s="767"/>
      <c r="P1174" s="767"/>
      <c r="Q1174" s="768"/>
      <c r="R1174" s="769" t="str">
        <f>IF('ユーザー別小売(卸)価格試算(税抜)'!R1174="","",IF(ISNUMBER('ユーザー別小売(卸)価格試算(税抜)'!R1174),IF(入力!$C$30=1,ROUNDDOWN('ユーザー別小売(卸)価格試算(税抜)'!R1174*(1+入力!$C$31/100),-入力!$C$29),IF(入力!$C$30=2,ROUNDUP('ユーザー別小売(卸)価格試算(税抜)'!R1174*(1+入力!$C$31/100),-入力!$C$29),IF(入力!$C$30=3,ROUND('ユーザー別小売(卸)価格試算(税抜)'!R1174*(1+入力!$C$31/100),-入力!$C$29)))),'ユーザー別小売(卸)価格試算(税抜)'!R1174))</f>
        <v>卸価格設定なし</v>
      </c>
      <c r="S1174" s="770" t="str">
        <f>IF('ユーザー別小売(卸)価格試算(税抜)'!S1174="","",IF(ISNUMBER('ユーザー別小売(卸)価格試算(税抜)'!S1174),IF(入力!$C$30=1,ROUNDDOWN('ユーザー別小売(卸)価格試算(税抜)'!S1174*(1+入力!$C$31/100),-入力!$C$29),IF(入力!$C$30=2,ROUNDUP('ユーザー別小売(卸)価格試算(税抜)'!S1174*(1+入力!$C$31/100),-入力!$C$29),IF(入力!$C$30=3,ROUND('ユーザー別小売(卸)価格試算(税抜)'!S1174*(1+入力!$C$31/100),-入力!$C$29)))),'ユーザー別小売(卸)価格試算(税抜)'!S1174))</f>
        <v/>
      </c>
      <c r="T1174" s="770" t="str">
        <f>IF('ユーザー別小売(卸)価格試算(税抜)'!T1174="","",IF(ISNUMBER('ユーザー別小売(卸)価格試算(税抜)'!T1174),IF(入力!$C$30=1,ROUNDDOWN('ユーザー別小売(卸)価格試算(税抜)'!T1174*(1+入力!$C$31/100),-入力!$C$29),IF(入力!$C$30=2,ROUNDUP('ユーザー別小売(卸)価格試算(税抜)'!T1174*(1+入力!$C$31/100),-入力!$C$29),IF(入力!$C$30=3,ROUND('ユーザー別小売(卸)価格試算(税抜)'!T1174*(1+入力!$C$31/100),-入力!$C$29)))),'ユーザー別小売(卸)価格試算(税抜)'!T1174))</f>
        <v/>
      </c>
      <c r="U1174" s="771" t="str">
        <f>IF('ユーザー別小売(卸)価格試算(税抜)'!U1174="","",IF(ISNUMBER('ユーザー別小売(卸)価格試算(税抜)'!U1174),IF(入力!$C$30=1,ROUNDDOWN('ユーザー別小売(卸)価格試算(税抜)'!U1174*(1+入力!$C$31/100),-入力!$C$29),IF(入力!$C$30=2,ROUNDUP('ユーザー別小売(卸)価格試算(税抜)'!U1174*(1+入力!$C$31/100),-入力!$C$29),IF(入力!$C$30=3,ROUND('ユーザー別小売(卸)価格試算(税抜)'!U1174*(1+入力!$C$31/100),-入力!$C$29)))),'ユーザー別小売(卸)価格試算(税抜)'!U1174))</f>
        <v/>
      </c>
      <c r="V1174" s="83"/>
      <c r="X1174" s="4"/>
    </row>
    <row r="1175" spans="2:24" ht="20.25" customHeight="1">
      <c r="B1175" s="830" t="s">
        <v>991</v>
      </c>
      <c r="C1175" s="831"/>
      <c r="D1175" s="831"/>
      <c r="E1175" s="831"/>
      <c r="F1175" s="831"/>
      <c r="G1175" s="832"/>
      <c r="H1175" s="810" t="s">
        <v>969</v>
      </c>
      <c r="I1175" s="811"/>
      <c r="J1175" s="811"/>
      <c r="K1175" s="811"/>
      <c r="L1175" s="812"/>
      <c r="M1175" s="842" t="s">
        <v>962</v>
      </c>
      <c r="N1175" s="843"/>
      <c r="O1175" s="843"/>
      <c r="P1175" s="843"/>
      <c r="Q1175" s="844"/>
      <c r="R1175" s="813" t="str">
        <f>IF('ユーザー別小売(卸)価格試算(税抜)'!R1175="","",IF(ISNUMBER('ユーザー別小売(卸)価格試算(税抜)'!R1175),IF(入力!$C$30=1,ROUNDDOWN('ユーザー別小売(卸)価格試算(税抜)'!R1175*(1+入力!$C$31/100),-入力!$C$29),IF(入力!$C$30=2,ROUNDUP('ユーザー別小売(卸)価格試算(税抜)'!R1175*(1+入力!$C$31/100),-入力!$C$29),IF(入力!$C$30=3,ROUND('ユーザー別小売(卸)価格試算(税抜)'!R1175*(1+入力!$C$31/100),-入力!$C$29)))),'ユーザー別小売(卸)価格試算(税抜)'!R1175))</f>
        <v>卸価格設定なし</v>
      </c>
      <c r="S1175" s="814" t="str">
        <f>IF('ユーザー別小売(卸)価格試算(税抜)'!S1175="","",IF(ISNUMBER('ユーザー別小売(卸)価格試算(税抜)'!S1175),IF(入力!$C$30=1,ROUNDDOWN('ユーザー別小売(卸)価格試算(税抜)'!S1175*(1+入力!$C$31/100),-入力!$C$29),IF(入力!$C$30=2,ROUNDUP('ユーザー別小売(卸)価格試算(税抜)'!S1175*(1+入力!$C$31/100),-入力!$C$29),IF(入力!$C$30=3,ROUND('ユーザー別小売(卸)価格試算(税抜)'!S1175*(1+入力!$C$31/100),-入力!$C$29)))),'ユーザー別小売(卸)価格試算(税抜)'!S1175))</f>
        <v/>
      </c>
      <c r="T1175" s="814" t="str">
        <f>IF('ユーザー別小売(卸)価格試算(税抜)'!T1175="","",IF(ISNUMBER('ユーザー別小売(卸)価格試算(税抜)'!T1175),IF(入力!$C$30=1,ROUNDDOWN('ユーザー別小売(卸)価格試算(税抜)'!T1175*(1+入力!$C$31/100),-入力!$C$29),IF(入力!$C$30=2,ROUNDUP('ユーザー別小売(卸)価格試算(税抜)'!T1175*(1+入力!$C$31/100),-入力!$C$29),IF(入力!$C$30=3,ROUND('ユーザー別小売(卸)価格試算(税抜)'!T1175*(1+入力!$C$31/100),-入力!$C$29)))),'ユーザー別小売(卸)価格試算(税抜)'!T1175))</f>
        <v/>
      </c>
      <c r="U1175" s="815" t="str">
        <f>IF('ユーザー別小売(卸)価格試算(税抜)'!U1175="","",IF(ISNUMBER('ユーザー別小売(卸)価格試算(税抜)'!U1175),IF(入力!$C$30=1,ROUNDDOWN('ユーザー別小売(卸)価格試算(税抜)'!U1175*(1+入力!$C$31/100),-入力!$C$29),IF(入力!$C$30=2,ROUNDUP('ユーザー別小売(卸)価格試算(税抜)'!U1175*(1+入力!$C$31/100),-入力!$C$29),IF(入力!$C$30=3,ROUND('ユーザー別小売(卸)価格試算(税抜)'!U1175*(1+入力!$C$31/100),-入力!$C$29)))),'ユーザー別小売(卸)価格試算(税抜)'!U1175))</f>
        <v/>
      </c>
      <c r="V1175" s="83"/>
      <c r="X1175" s="4"/>
    </row>
    <row r="1176" spans="2:24" ht="20.25" customHeight="1">
      <c r="B1176" s="830"/>
      <c r="C1176" s="831"/>
      <c r="D1176" s="831"/>
      <c r="E1176" s="831"/>
      <c r="F1176" s="831"/>
      <c r="G1176" s="832"/>
      <c r="H1176" s="757" t="s">
        <v>970</v>
      </c>
      <c r="I1176" s="758"/>
      <c r="J1176" s="758"/>
      <c r="K1176" s="758"/>
      <c r="L1176" s="759"/>
      <c r="M1176" s="716"/>
      <c r="N1176" s="717"/>
      <c r="O1176" s="717"/>
      <c r="P1176" s="717"/>
      <c r="Q1176" s="718"/>
      <c r="R1176" s="760" t="str">
        <f>IF('ユーザー別小売(卸)価格試算(税抜)'!R1176="","",IF(ISNUMBER('ユーザー別小売(卸)価格試算(税抜)'!R1176),IF(入力!$C$30=1,ROUNDDOWN('ユーザー別小売(卸)価格試算(税抜)'!R1176*(1+入力!$C$31/100),-入力!$C$29),IF(入力!$C$30=2,ROUNDUP('ユーザー別小売(卸)価格試算(税抜)'!R1176*(1+入力!$C$31/100),-入力!$C$29),IF(入力!$C$30=3,ROUND('ユーザー別小売(卸)価格試算(税抜)'!R1176*(1+入力!$C$31/100),-入力!$C$29)))),'ユーザー別小売(卸)価格試算(税抜)'!R1176))</f>
        <v>卸価格設定なし</v>
      </c>
      <c r="S1176" s="761" t="str">
        <f>IF('ユーザー別小売(卸)価格試算(税抜)'!S1176="","",IF(ISNUMBER('ユーザー別小売(卸)価格試算(税抜)'!S1176),IF(入力!$C$30=1,ROUNDDOWN('ユーザー別小売(卸)価格試算(税抜)'!S1176*(1+入力!$C$31/100),-入力!$C$29),IF(入力!$C$30=2,ROUNDUP('ユーザー別小売(卸)価格試算(税抜)'!S1176*(1+入力!$C$31/100),-入力!$C$29),IF(入力!$C$30=3,ROUND('ユーザー別小売(卸)価格試算(税抜)'!S1176*(1+入力!$C$31/100),-入力!$C$29)))),'ユーザー別小売(卸)価格試算(税抜)'!S1176))</f>
        <v/>
      </c>
      <c r="T1176" s="761" t="str">
        <f>IF('ユーザー別小売(卸)価格試算(税抜)'!T1176="","",IF(ISNUMBER('ユーザー別小売(卸)価格試算(税抜)'!T1176),IF(入力!$C$30=1,ROUNDDOWN('ユーザー別小売(卸)価格試算(税抜)'!T1176*(1+入力!$C$31/100),-入力!$C$29),IF(入力!$C$30=2,ROUNDUP('ユーザー別小売(卸)価格試算(税抜)'!T1176*(1+入力!$C$31/100),-入力!$C$29),IF(入力!$C$30=3,ROUND('ユーザー別小売(卸)価格試算(税抜)'!T1176*(1+入力!$C$31/100),-入力!$C$29)))),'ユーザー別小売(卸)価格試算(税抜)'!T1176))</f>
        <v/>
      </c>
      <c r="U1176" s="762" t="str">
        <f>IF('ユーザー別小売(卸)価格試算(税抜)'!U1176="","",IF(ISNUMBER('ユーザー別小売(卸)価格試算(税抜)'!U1176),IF(入力!$C$30=1,ROUNDDOWN('ユーザー別小売(卸)価格試算(税抜)'!U1176*(1+入力!$C$31/100),-入力!$C$29),IF(入力!$C$30=2,ROUNDUP('ユーザー別小売(卸)価格試算(税抜)'!U1176*(1+入力!$C$31/100),-入力!$C$29),IF(入力!$C$30=3,ROUND('ユーザー別小売(卸)価格試算(税抜)'!U1176*(1+入力!$C$31/100),-入力!$C$29)))),'ユーザー別小売(卸)価格試算(税抜)'!U1176))</f>
        <v/>
      </c>
      <c r="V1176" s="83"/>
      <c r="X1176" s="4"/>
    </row>
    <row r="1177" spans="2:24" ht="20.25" customHeight="1">
      <c r="B1177" s="830"/>
      <c r="C1177" s="831"/>
      <c r="D1177" s="831"/>
      <c r="E1177" s="831"/>
      <c r="F1177" s="831"/>
      <c r="G1177" s="832"/>
      <c r="H1177" s="757" t="s">
        <v>969</v>
      </c>
      <c r="I1177" s="758"/>
      <c r="J1177" s="758"/>
      <c r="K1177" s="758"/>
      <c r="L1177" s="759"/>
      <c r="M1177" s="787" t="s">
        <v>963</v>
      </c>
      <c r="N1177" s="788"/>
      <c r="O1177" s="788"/>
      <c r="P1177" s="788"/>
      <c r="Q1177" s="789"/>
      <c r="R1177" s="760" t="str">
        <f>IF('ユーザー別小売(卸)価格試算(税抜)'!R1177="","",IF(ISNUMBER('ユーザー別小売(卸)価格試算(税抜)'!R1177),IF(入力!$C$30=1,ROUNDDOWN('ユーザー別小売(卸)価格試算(税抜)'!R1177*(1+入力!$C$31/100),-入力!$C$29),IF(入力!$C$30=2,ROUNDUP('ユーザー別小売(卸)価格試算(税抜)'!R1177*(1+入力!$C$31/100),-入力!$C$29),IF(入力!$C$30=3,ROUND('ユーザー別小売(卸)価格試算(税抜)'!R1177*(1+入力!$C$31/100),-入力!$C$29)))),'ユーザー別小売(卸)価格試算(税抜)'!R1177))</f>
        <v>卸価格設定なし</v>
      </c>
      <c r="S1177" s="761" t="str">
        <f>IF('ユーザー別小売(卸)価格試算(税抜)'!S1177="","",IF(ISNUMBER('ユーザー別小売(卸)価格試算(税抜)'!S1177),IF(入力!$C$30=1,ROUNDDOWN('ユーザー別小売(卸)価格試算(税抜)'!S1177*(1+入力!$C$31/100),-入力!$C$29),IF(入力!$C$30=2,ROUNDUP('ユーザー別小売(卸)価格試算(税抜)'!S1177*(1+入力!$C$31/100),-入力!$C$29),IF(入力!$C$30=3,ROUND('ユーザー別小売(卸)価格試算(税抜)'!S1177*(1+入力!$C$31/100),-入力!$C$29)))),'ユーザー別小売(卸)価格試算(税抜)'!S1177))</f>
        <v/>
      </c>
      <c r="T1177" s="761" t="str">
        <f>IF('ユーザー別小売(卸)価格試算(税抜)'!T1177="","",IF(ISNUMBER('ユーザー別小売(卸)価格試算(税抜)'!T1177),IF(入力!$C$30=1,ROUNDDOWN('ユーザー別小売(卸)価格試算(税抜)'!T1177*(1+入力!$C$31/100),-入力!$C$29),IF(入力!$C$30=2,ROUNDUP('ユーザー別小売(卸)価格試算(税抜)'!T1177*(1+入力!$C$31/100),-入力!$C$29),IF(入力!$C$30=3,ROUND('ユーザー別小売(卸)価格試算(税抜)'!T1177*(1+入力!$C$31/100),-入力!$C$29)))),'ユーザー別小売(卸)価格試算(税抜)'!T1177))</f>
        <v/>
      </c>
      <c r="U1177" s="762" t="str">
        <f>IF('ユーザー別小売(卸)価格試算(税抜)'!U1177="","",IF(ISNUMBER('ユーザー別小売(卸)価格試算(税抜)'!U1177),IF(入力!$C$30=1,ROUNDDOWN('ユーザー別小売(卸)価格試算(税抜)'!U1177*(1+入力!$C$31/100),-入力!$C$29),IF(入力!$C$30=2,ROUNDUP('ユーザー別小売(卸)価格試算(税抜)'!U1177*(1+入力!$C$31/100),-入力!$C$29),IF(入力!$C$30=3,ROUND('ユーザー別小売(卸)価格試算(税抜)'!U1177*(1+入力!$C$31/100),-入力!$C$29)))),'ユーザー別小売(卸)価格試算(税抜)'!U1177))</f>
        <v/>
      </c>
      <c r="V1177" s="83"/>
      <c r="X1177" s="4"/>
    </row>
    <row r="1178" spans="2:24" ht="20.25" customHeight="1">
      <c r="B1178" s="830"/>
      <c r="C1178" s="831"/>
      <c r="D1178" s="831"/>
      <c r="E1178" s="831"/>
      <c r="F1178" s="831"/>
      <c r="G1178" s="832"/>
      <c r="H1178" s="757" t="s">
        <v>970</v>
      </c>
      <c r="I1178" s="758"/>
      <c r="J1178" s="758"/>
      <c r="K1178" s="758"/>
      <c r="L1178" s="759"/>
      <c r="M1178" s="830"/>
      <c r="N1178" s="831"/>
      <c r="O1178" s="831"/>
      <c r="P1178" s="831"/>
      <c r="Q1178" s="832"/>
      <c r="R1178" s="760" t="str">
        <f>IF('ユーザー別小売(卸)価格試算(税抜)'!R1178="","",IF(ISNUMBER('ユーザー別小売(卸)価格試算(税抜)'!R1178),IF(入力!$C$30=1,ROUNDDOWN('ユーザー別小売(卸)価格試算(税抜)'!R1178*(1+入力!$C$31/100),-入力!$C$29),IF(入力!$C$30=2,ROUNDUP('ユーザー別小売(卸)価格試算(税抜)'!R1178*(1+入力!$C$31/100),-入力!$C$29),IF(入力!$C$30=3,ROUND('ユーザー別小売(卸)価格試算(税抜)'!R1178*(1+入力!$C$31/100),-入力!$C$29)))),'ユーザー別小売(卸)価格試算(税抜)'!R1178))</f>
        <v>卸価格設定なし</v>
      </c>
      <c r="S1178" s="761" t="str">
        <f>IF('ユーザー別小売(卸)価格試算(税抜)'!S1178="","",IF(ISNUMBER('ユーザー別小売(卸)価格試算(税抜)'!S1178),IF(入力!$C$30=1,ROUNDDOWN('ユーザー別小売(卸)価格試算(税抜)'!S1178*(1+入力!$C$31/100),-入力!$C$29),IF(入力!$C$30=2,ROUNDUP('ユーザー別小売(卸)価格試算(税抜)'!S1178*(1+入力!$C$31/100),-入力!$C$29),IF(入力!$C$30=3,ROUND('ユーザー別小売(卸)価格試算(税抜)'!S1178*(1+入力!$C$31/100),-入力!$C$29)))),'ユーザー別小売(卸)価格試算(税抜)'!S1178))</f>
        <v/>
      </c>
      <c r="T1178" s="761" t="str">
        <f>IF('ユーザー別小売(卸)価格試算(税抜)'!T1178="","",IF(ISNUMBER('ユーザー別小売(卸)価格試算(税抜)'!T1178),IF(入力!$C$30=1,ROUNDDOWN('ユーザー別小売(卸)価格試算(税抜)'!T1178*(1+入力!$C$31/100),-入力!$C$29),IF(入力!$C$30=2,ROUNDUP('ユーザー別小売(卸)価格試算(税抜)'!T1178*(1+入力!$C$31/100),-入力!$C$29),IF(入力!$C$30=3,ROUND('ユーザー別小売(卸)価格試算(税抜)'!T1178*(1+入力!$C$31/100),-入力!$C$29)))),'ユーザー別小売(卸)価格試算(税抜)'!T1178))</f>
        <v/>
      </c>
      <c r="U1178" s="762" t="str">
        <f>IF('ユーザー別小売(卸)価格試算(税抜)'!U1178="","",IF(ISNUMBER('ユーザー別小売(卸)価格試算(税抜)'!U1178),IF(入力!$C$30=1,ROUNDDOWN('ユーザー別小売(卸)価格試算(税抜)'!U1178*(1+入力!$C$31/100),-入力!$C$29),IF(入力!$C$30=2,ROUNDUP('ユーザー別小売(卸)価格試算(税抜)'!U1178*(1+入力!$C$31/100),-入力!$C$29),IF(入力!$C$30=3,ROUND('ユーザー別小売(卸)価格試算(税抜)'!U1178*(1+入力!$C$31/100),-入力!$C$29)))),'ユーザー別小売(卸)価格試算(税抜)'!U1178))</f>
        <v/>
      </c>
      <c r="V1178" s="83"/>
      <c r="X1178" s="4"/>
    </row>
    <row r="1179" spans="2:24" ht="20.25" customHeight="1">
      <c r="B1179" s="830"/>
      <c r="C1179" s="831"/>
      <c r="D1179" s="831"/>
      <c r="E1179" s="831"/>
      <c r="F1179" s="831"/>
      <c r="G1179" s="832"/>
      <c r="H1179" s="757"/>
      <c r="I1179" s="758"/>
      <c r="J1179" s="758"/>
      <c r="K1179" s="758"/>
      <c r="L1179" s="759"/>
      <c r="M1179" s="716"/>
      <c r="N1179" s="717"/>
      <c r="O1179" s="717"/>
      <c r="P1179" s="717"/>
      <c r="Q1179" s="718"/>
      <c r="R1179" s="760" t="str">
        <f>IF('ユーザー別小売(卸)価格試算(税抜)'!R1179="","",IF(ISNUMBER('ユーザー別小売(卸)価格試算(税抜)'!R1179),IF(入力!$C$30=1,ROUNDDOWN('ユーザー別小売(卸)価格試算(税抜)'!R1179*(1+入力!$C$31/100),-入力!$C$29),IF(入力!$C$30=2,ROUNDUP('ユーザー別小売(卸)価格試算(税抜)'!R1179*(1+入力!$C$31/100),-入力!$C$29),IF(入力!$C$30=3,ROUND('ユーザー別小売(卸)価格試算(税抜)'!R1179*(1+入力!$C$31/100),-入力!$C$29)))),'ユーザー別小売(卸)価格試算(税抜)'!R1179))</f>
        <v>卸価格設定なし</v>
      </c>
      <c r="S1179" s="761" t="str">
        <f>IF('ユーザー別小売(卸)価格試算(税抜)'!S1179="","",IF(ISNUMBER('ユーザー別小売(卸)価格試算(税抜)'!S1179),IF(入力!$C$30=1,ROUNDDOWN('ユーザー別小売(卸)価格試算(税抜)'!S1179*(1+入力!$C$31/100),-入力!$C$29),IF(入力!$C$30=2,ROUNDUP('ユーザー別小売(卸)価格試算(税抜)'!S1179*(1+入力!$C$31/100),-入力!$C$29),IF(入力!$C$30=3,ROUND('ユーザー別小売(卸)価格試算(税抜)'!S1179*(1+入力!$C$31/100),-入力!$C$29)))),'ユーザー別小売(卸)価格試算(税抜)'!S1179))</f>
        <v/>
      </c>
      <c r="T1179" s="761" t="str">
        <f>IF('ユーザー別小売(卸)価格試算(税抜)'!T1179="","",IF(ISNUMBER('ユーザー別小売(卸)価格試算(税抜)'!T1179),IF(入力!$C$30=1,ROUNDDOWN('ユーザー別小売(卸)価格試算(税抜)'!T1179*(1+入力!$C$31/100),-入力!$C$29),IF(入力!$C$30=2,ROUNDUP('ユーザー別小売(卸)価格試算(税抜)'!T1179*(1+入力!$C$31/100),-入力!$C$29),IF(入力!$C$30=3,ROUND('ユーザー別小売(卸)価格試算(税抜)'!T1179*(1+入力!$C$31/100),-入力!$C$29)))),'ユーザー別小売(卸)価格試算(税抜)'!T1179))</f>
        <v/>
      </c>
      <c r="U1179" s="762" t="str">
        <f>IF('ユーザー別小売(卸)価格試算(税抜)'!U1179="","",IF(ISNUMBER('ユーザー別小売(卸)価格試算(税抜)'!U1179),IF(入力!$C$30=1,ROUNDDOWN('ユーザー別小売(卸)価格試算(税抜)'!U1179*(1+入力!$C$31/100),-入力!$C$29),IF(入力!$C$30=2,ROUNDUP('ユーザー別小売(卸)価格試算(税抜)'!U1179*(1+入力!$C$31/100),-入力!$C$29),IF(入力!$C$30=3,ROUND('ユーザー別小売(卸)価格試算(税抜)'!U1179*(1+入力!$C$31/100),-入力!$C$29)))),'ユーザー別小売(卸)価格試算(税抜)'!U1179))</f>
        <v/>
      </c>
      <c r="V1179" s="83"/>
      <c r="X1179" s="4"/>
    </row>
    <row r="1180" spans="2:24" ht="20.25" customHeight="1">
      <c r="B1180" s="830"/>
      <c r="C1180" s="831"/>
      <c r="D1180" s="831"/>
      <c r="E1180" s="831"/>
      <c r="F1180" s="831"/>
      <c r="G1180" s="832"/>
      <c r="H1180" s="757" t="s">
        <v>1107</v>
      </c>
      <c r="I1180" s="758"/>
      <c r="J1180" s="758"/>
      <c r="K1180" s="758"/>
      <c r="L1180" s="759"/>
      <c r="M1180" s="787" t="s">
        <v>964</v>
      </c>
      <c r="N1180" s="788"/>
      <c r="O1180" s="788"/>
      <c r="P1180" s="788"/>
      <c r="Q1180" s="789"/>
      <c r="R1180" s="760" t="str">
        <f>IF('ユーザー別小売(卸)価格試算(税抜)'!R1180="","",IF(ISNUMBER('ユーザー別小売(卸)価格試算(税抜)'!R1180),IF(入力!$C$30=1,ROUNDDOWN('ユーザー別小売(卸)価格試算(税抜)'!R1180*(1+入力!$C$31/100),-入力!$C$29),IF(入力!$C$30=2,ROUNDUP('ユーザー別小売(卸)価格試算(税抜)'!R1180*(1+入力!$C$31/100),-入力!$C$29),IF(入力!$C$30=3,ROUND('ユーザー別小売(卸)価格試算(税抜)'!R1180*(1+入力!$C$31/100),-入力!$C$29)))),'ユーザー別小売(卸)価格試算(税抜)'!R1180))</f>
        <v>卸価格設定なし</v>
      </c>
      <c r="S1180" s="761" t="str">
        <f>IF('ユーザー別小売(卸)価格試算(税抜)'!S1180="","",IF(ISNUMBER('ユーザー別小売(卸)価格試算(税抜)'!S1180),IF(入力!$C$30=1,ROUNDDOWN('ユーザー別小売(卸)価格試算(税抜)'!S1180*(1+入力!$C$31/100),-入力!$C$29),IF(入力!$C$30=2,ROUNDUP('ユーザー別小売(卸)価格試算(税抜)'!S1180*(1+入力!$C$31/100),-入力!$C$29),IF(入力!$C$30=3,ROUND('ユーザー別小売(卸)価格試算(税抜)'!S1180*(1+入力!$C$31/100),-入力!$C$29)))),'ユーザー別小売(卸)価格試算(税抜)'!S1180))</f>
        <v/>
      </c>
      <c r="T1180" s="761" t="str">
        <f>IF('ユーザー別小売(卸)価格試算(税抜)'!T1180="","",IF(ISNUMBER('ユーザー別小売(卸)価格試算(税抜)'!T1180),IF(入力!$C$30=1,ROUNDDOWN('ユーザー別小売(卸)価格試算(税抜)'!T1180*(1+入力!$C$31/100),-入力!$C$29),IF(入力!$C$30=2,ROUNDUP('ユーザー別小売(卸)価格試算(税抜)'!T1180*(1+入力!$C$31/100),-入力!$C$29),IF(入力!$C$30=3,ROUND('ユーザー別小売(卸)価格試算(税抜)'!T1180*(1+入力!$C$31/100),-入力!$C$29)))),'ユーザー別小売(卸)価格試算(税抜)'!T1180))</f>
        <v/>
      </c>
      <c r="U1180" s="762" t="str">
        <f>IF('ユーザー別小売(卸)価格試算(税抜)'!U1180="","",IF(ISNUMBER('ユーザー別小売(卸)価格試算(税抜)'!U1180),IF(入力!$C$30=1,ROUNDDOWN('ユーザー別小売(卸)価格試算(税抜)'!U1180*(1+入力!$C$31/100),-入力!$C$29),IF(入力!$C$30=2,ROUNDUP('ユーザー別小売(卸)価格試算(税抜)'!U1180*(1+入力!$C$31/100),-入力!$C$29),IF(入力!$C$30=3,ROUND('ユーザー別小売(卸)価格試算(税抜)'!U1180*(1+入力!$C$31/100),-入力!$C$29)))),'ユーザー別小売(卸)価格試算(税抜)'!U1180))</f>
        <v/>
      </c>
      <c r="V1180" s="83"/>
      <c r="X1180" s="4"/>
    </row>
    <row r="1181" spans="2:24" ht="20.25" customHeight="1">
      <c r="B1181" s="830"/>
      <c r="C1181" s="831"/>
      <c r="D1181" s="831"/>
      <c r="E1181" s="831"/>
      <c r="F1181" s="831"/>
      <c r="G1181" s="832"/>
      <c r="H1181" s="757"/>
      <c r="I1181" s="758"/>
      <c r="J1181" s="758"/>
      <c r="K1181" s="758"/>
      <c r="L1181" s="759"/>
      <c r="M1181" s="830"/>
      <c r="N1181" s="831"/>
      <c r="O1181" s="831"/>
      <c r="P1181" s="831"/>
      <c r="Q1181" s="832"/>
      <c r="R1181" s="760" t="str">
        <f>IF('ユーザー別小売(卸)価格試算(税抜)'!R1181="","",IF(ISNUMBER('ユーザー別小売(卸)価格試算(税抜)'!R1181),IF(入力!$C$30=1,ROUNDDOWN('ユーザー別小売(卸)価格試算(税抜)'!R1181*(1+入力!$C$31/100),-入力!$C$29),IF(入力!$C$30=2,ROUNDUP('ユーザー別小売(卸)価格試算(税抜)'!R1181*(1+入力!$C$31/100),-入力!$C$29),IF(入力!$C$30=3,ROUND('ユーザー別小売(卸)価格試算(税抜)'!R1181*(1+入力!$C$31/100),-入力!$C$29)))),'ユーザー別小売(卸)価格試算(税抜)'!R1181))</f>
        <v>卸価格設定なし</v>
      </c>
      <c r="S1181" s="761" t="str">
        <f>IF('ユーザー別小売(卸)価格試算(税抜)'!S1181="","",IF(ISNUMBER('ユーザー別小売(卸)価格試算(税抜)'!S1181),IF(入力!$C$30=1,ROUNDDOWN('ユーザー別小売(卸)価格試算(税抜)'!S1181*(1+入力!$C$31/100),-入力!$C$29),IF(入力!$C$30=2,ROUNDUP('ユーザー別小売(卸)価格試算(税抜)'!S1181*(1+入力!$C$31/100),-入力!$C$29),IF(入力!$C$30=3,ROUND('ユーザー別小売(卸)価格試算(税抜)'!S1181*(1+入力!$C$31/100),-入力!$C$29)))),'ユーザー別小売(卸)価格試算(税抜)'!S1181))</f>
        <v/>
      </c>
      <c r="T1181" s="761" t="str">
        <f>IF('ユーザー別小売(卸)価格試算(税抜)'!T1181="","",IF(ISNUMBER('ユーザー別小売(卸)価格試算(税抜)'!T1181),IF(入力!$C$30=1,ROUNDDOWN('ユーザー別小売(卸)価格試算(税抜)'!T1181*(1+入力!$C$31/100),-入力!$C$29),IF(入力!$C$30=2,ROUNDUP('ユーザー別小売(卸)価格試算(税抜)'!T1181*(1+入力!$C$31/100),-入力!$C$29),IF(入力!$C$30=3,ROUND('ユーザー別小売(卸)価格試算(税抜)'!T1181*(1+入力!$C$31/100),-入力!$C$29)))),'ユーザー別小売(卸)価格試算(税抜)'!T1181))</f>
        <v/>
      </c>
      <c r="U1181" s="762" t="str">
        <f>IF('ユーザー別小売(卸)価格試算(税抜)'!U1181="","",IF(ISNUMBER('ユーザー別小売(卸)価格試算(税抜)'!U1181),IF(入力!$C$30=1,ROUNDDOWN('ユーザー別小売(卸)価格試算(税抜)'!U1181*(1+入力!$C$31/100),-入力!$C$29),IF(入力!$C$30=2,ROUNDUP('ユーザー別小売(卸)価格試算(税抜)'!U1181*(1+入力!$C$31/100),-入力!$C$29),IF(入力!$C$30=3,ROUND('ユーザー別小売(卸)価格試算(税抜)'!U1181*(1+入力!$C$31/100),-入力!$C$29)))),'ユーザー別小売(卸)価格試算(税抜)'!U1181))</f>
        <v/>
      </c>
      <c r="V1181" s="83"/>
      <c r="X1181" s="4"/>
    </row>
    <row r="1182" spans="2:24" ht="20.25" customHeight="1">
      <c r="B1182" s="830"/>
      <c r="C1182" s="831"/>
      <c r="D1182" s="831"/>
      <c r="E1182" s="831"/>
      <c r="F1182" s="831"/>
      <c r="G1182" s="832"/>
      <c r="H1182" s="757" t="s">
        <v>1064</v>
      </c>
      <c r="I1182" s="758"/>
      <c r="J1182" s="758"/>
      <c r="K1182" s="758"/>
      <c r="L1182" s="759"/>
      <c r="M1182" s="830"/>
      <c r="N1182" s="831"/>
      <c r="O1182" s="831"/>
      <c r="P1182" s="831"/>
      <c r="Q1182" s="832"/>
      <c r="R1182" s="760" t="str">
        <f>IF('ユーザー別小売(卸)価格試算(税抜)'!R1182="","",IF(ISNUMBER('ユーザー別小売(卸)価格試算(税抜)'!R1182),IF(入力!$C$30=1,ROUNDDOWN('ユーザー別小売(卸)価格試算(税抜)'!R1182*(1+入力!$C$31/100),-入力!$C$29),IF(入力!$C$30=2,ROUNDUP('ユーザー別小売(卸)価格試算(税抜)'!R1182*(1+入力!$C$31/100),-入力!$C$29),IF(入力!$C$30=3,ROUND('ユーザー別小売(卸)価格試算(税抜)'!R1182*(1+入力!$C$31/100),-入力!$C$29)))),'ユーザー別小売(卸)価格試算(税抜)'!R1182))</f>
        <v>卸価格設定なし</v>
      </c>
      <c r="S1182" s="761" t="str">
        <f>IF('ユーザー別小売(卸)価格試算(税抜)'!S1182="","",IF(ISNUMBER('ユーザー別小売(卸)価格試算(税抜)'!S1182),IF(入力!$C$30=1,ROUNDDOWN('ユーザー別小売(卸)価格試算(税抜)'!S1182*(1+入力!$C$31/100),-入力!$C$29),IF(入力!$C$30=2,ROUNDUP('ユーザー別小売(卸)価格試算(税抜)'!S1182*(1+入力!$C$31/100),-入力!$C$29),IF(入力!$C$30=3,ROUND('ユーザー別小売(卸)価格試算(税抜)'!S1182*(1+入力!$C$31/100),-入力!$C$29)))),'ユーザー別小売(卸)価格試算(税抜)'!S1182))</f>
        <v/>
      </c>
      <c r="T1182" s="761" t="str">
        <f>IF('ユーザー別小売(卸)価格試算(税抜)'!T1182="","",IF(ISNUMBER('ユーザー別小売(卸)価格試算(税抜)'!T1182),IF(入力!$C$30=1,ROUNDDOWN('ユーザー別小売(卸)価格試算(税抜)'!T1182*(1+入力!$C$31/100),-入力!$C$29),IF(入力!$C$30=2,ROUNDUP('ユーザー別小売(卸)価格試算(税抜)'!T1182*(1+入力!$C$31/100),-入力!$C$29),IF(入力!$C$30=3,ROUND('ユーザー別小売(卸)価格試算(税抜)'!T1182*(1+入力!$C$31/100),-入力!$C$29)))),'ユーザー別小売(卸)価格試算(税抜)'!T1182))</f>
        <v/>
      </c>
      <c r="U1182" s="762" t="str">
        <f>IF('ユーザー別小売(卸)価格試算(税抜)'!U1182="","",IF(ISNUMBER('ユーザー別小売(卸)価格試算(税抜)'!U1182),IF(入力!$C$30=1,ROUNDDOWN('ユーザー別小売(卸)価格試算(税抜)'!U1182*(1+入力!$C$31/100),-入力!$C$29),IF(入力!$C$30=2,ROUNDUP('ユーザー別小売(卸)価格試算(税抜)'!U1182*(1+入力!$C$31/100),-入力!$C$29),IF(入力!$C$30=3,ROUND('ユーザー別小売(卸)価格試算(税抜)'!U1182*(1+入力!$C$31/100),-入力!$C$29)))),'ユーザー別小売(卸)価格試算(税抜)'!U1182))</f>
        <v/>
      </c>
      <c r="V1182" s="83"/>
      <c r="X1182" s="4"/>
    </row>
    <row r="1183" spans="2:24" ht="20.25" customHeight="1">
      <c r="B1183" s="830"/>
      <c r="C1183" s="831"/>
      <c r="D1183" s="831"/>
      <c r="E1183" s="831"/>
      <c r="F1183" s="831"/>
      <c r="G1183" s="832"/>
      <c r="H1183" s="757" t="s">
        <v>1062</v>
      </c>
      <c r="I1183" s="758"/>
      <c r="J1183" s="758"/>
      <c r="K1183" s="758"/>
      <c r="L1183" s="759"/>
      <c r="M1183" s="716"/>
      <c r="N1183" s="717"/>
      <c r="O1183" s="717"/>
      <c r="P1183" s="717"/>
      <c r="Q1183" s="718"/>
      <c r="R1183" s="760" t="str">
        <f>IF('ユーザー別小売(卸)価格試算(税抜)'!R1183="","",IF(ISNUMBER('ユーザー別小売(卸)価格試算(税抜)'!R1183),IF(入力!$C$30=1,ROUNDDOWN('ユーザー別小売(卸)価格試算(税抜)'!R1183*(1+入力!$C$31/100),-入力!$C$29),IF(入力!$C$30=2,ROUNDUP('ユーザー別小売(卸)価格試算(税抜)'!R1183*(1+入力!$C$31/100),-入力!$C$29),IF(入力!$C$30=3,ROUND('ユーザー別小売(卸)価格試算(税抜)'!R1183*(1+入力!$C$31/100),-入力!$C$29)))),'ユーザー別小売(卸)価格試算(税抜)'!R1183))</f>
        <v>卸価格設定なし</v>
      </c>
      <c r="S1183" s="761" t="str">
        <f>IF('ユーザー別小売(卸)価格試算(税抜)'!S1183="","",IF(ISNUMBER('ユーザー別小売(卸)価格試算(税抜)'!S1183),IF(入力!$C$30=1,ROUNDDOWN('ユーザー別小売(卸)価格試算(税抜)'!S1183*(1+入力!$C$31/100),-入力!$C$29),IF(入力!$C$30=2,ROUNDUP('ユーザー別小売(卸)価格試算(税抜)'!S1183*(1+入力!$C$31/100),-入力!$C$29),IF(入力!$C$30=3,ROUND('ユーザー別小売(卸)価格試算(税抜)'!S1183*(1+入力!$C$31/100),-入力!$C$29)))),'ユーザー別小売(卸)価格試算(税抜)'!S1183))</f>
        <v/>
      </c>
      <c r="T1183" s="761" t="str">
        <f>IF('ユーザー別小売(卸)価格試算(税抜)'!T1183="","",IF(ISNUMBER('ユーザー別小売(卸)価格試算(税抜)'!T1183),IF(入力!$C$30=1,ROUNDDOWN('ユーザー別小売(卸)価格試算(税抜)'!T1183*(1+入力!$C$31/100),-入力!$C$29),IF(入力!$C$30=2,ROUNDUP('ユーザー別小売(卸)価格試算(税抜)'!T1183*(1+入力!$C$31/100),-入力!$C$29),IF(入力!$C$30=3,ROUND('ユーザー別小売(卸)価格試算(税抜)'!T1183*(1+入力!$C$31/100),-入力!$C$29)))),'ユーザー別小売(卸)価格試算(税抜)'!T1183))</f>
        <v/>
      </c>
      <c r="U1183" s="762" t="str">
        <f>IF('ユーザー別小売(卸)価格試算(税抜)'!U1183="","",IF(ISNUMBER('ユーザー別小売(卸)価格試算(税抜)'!U1183),IF(入力!$C$30=1,ROUNDDOWN('ユーザー別小売(卸)価格試算(税抜)'!U1183*(1+入力!$C$31/100),-入力!$C$29),IF(入力!$C$30=2,ROUNDUP('ユーザー別小売(卸)価格試算(税抜)'!U1183*(1+入力!$C$31/100),-入力!$C$29),IF(入力!$C$30=3,ROUND('ユーザー別小売(卸)価格試算(税抜)'!U1183*(1+入力!$C$31/100),-入力!$C$29)))),'ユーザー別小売(卸)価格試算(税抜)'!U1183))</f>
        <v/>
      </c>
      <c r="V1183" s="83"/>
      <c r="X1183" s="4"/>
    </row>
    <row r="1184" spans="2:24" ht="20.25" customHeight="1">
      <c r="B1184" s="830"/>
      <c r="C1184" s="831"/>
      <c r="D1184" s="831"/>
      <c r="E1184" s="831"/>
      <c r="F1184" s="831"/>
      <c r="G1184" s="832"/>
      <c r="H1184" s="757" t="s">
        <v>969</v>
      </c>
      <c r="I1184" s="758"/>
      <c r="J1184" s="758"/>
      <c r="K1184" s="758"/>
      <c r="L1184" s="759"/>
      <c r="M1184" s="787" t="s">
        <v>1063</v>
      </c>
      <c r="N1184" s="788"/>
      <c r="O1184" s="788"/>
      <c r="P1184" s="788"/>
      <c r="Q1184" s="789"/>
      <c r="R1184" s="760" t="str">
        <f>IF('ユーザー別小売(卸)価格試算(税抜)'!R1184="","",IF(ISNUMBER('ユーザー別小売(卸)価格試算(税抜)'!R1184),IF(入力!$C$30=1,ROUNDDOWN('ユーザー別小売(卸)価格試算(税抜)'!R1184*(1+入力!$C$31/100),-入力!$C$29),IF(入力!$C$30=2,ROUNDUP('ユーザー別小売(卸)価格試算(税抜)'!R1184*(1+入力!$C$31/100),-入力!$C$29),IF(入力!$C$30=3,ROUND('ユーザー別小売(卸)価格試算(税抜)'!R1184*(1+入力!$C$31/100),-入力!$C$29)))),'ユーザー別小売(卸)価格試算(税抜)'!R1184))</f>
        <v>卸価格設定なし</v>
      </c>
      <c r="S1184" s="761" t="str">
        <f>IF('ユーザー別小売(卸)価格試算(税抜)'!S1184="","",IF(ISNUMBER('ユーザー別小売(卸)価格試算(税抜)'!S1184),IF(入力!$C$30=1,ROUNDDOWN('ユーザー別小売(卸)価格試算(税抜)'!S1184*(1+入力!$C$31/100),-入力!$C$29),IF(入力!$C$30=2,ROUNDUP('ユーザー別小売(卸)価格試算(税抜)'!S1184*(1+入力!$C$31/100),-入力!$C$29),IF(入力!$C$30=3,ROUND('ユーザー別小売(卸)価格試算(税抜)'!S1184*(1+入力!$C$31/100),-入力!$C$29)))),'ユーザー別小売(卸)価格試算(税抜)'!S1184))</f>
        <v/>
      </c>
      <c r="T1184" s="761" t="str">
        <f>IF('ユーザー別小売(卸)価格試算(税抜)'!T1184="","",IF(ISNUMBER('ユーザー別小売(卸)価格試算(税抜)'!T1184),IF(入力!$C$30=1,ROUNDDOWN('ユーザー別小売(卸)価格試算(税抜)'!T1184*(1+入力!$C$31/100),-入力!$C$29),IF(入力!$C$30=2,ROUNDUP('ユーザー別小売(卸)価格試算(税抜)'!T1184*(1+入力!$C$31/100),-入力!$C$29),IF(入力!$C$30=3,ROUND('ユーザー別小売(卸)価格試算(税抜)'!T1184*(1+入力!$C$31/100),-入力!$C$29)))),'ユーザー別小売(卸)価格試算(税抜)'!T1184))</f>
        <v/>
      </c>
      <c r="U1184" s="762" t="str">
        <f>IF('ユーザー別小売(卸)価格試算(税抜)'!U1184="","",IF(ISNUMBER('ユーザー別小売(卸)価格試算(税抜)'!U1184),IF(入力!$C$30=1,ROUNDDOWN('ユーザー別小売(卸)価格試算(税抜)'!U1184*(1+入力!$C$31/100),-入力!$C$29),IF(入力!$C$30=2,ROUNDUP('ユーザー別小売(卸)価格試算(税抜)'!U1184*(1+入力!$C$31/100),-入力!$C$29),IF(入力!$C$30=3,ROUND('ユーザー別小売(卸)価格試算(税抜)'!U1184*(1+入力!$C$31/100),-入力!$C$29)))),'ユーザー別小売(卸)価格試算(税抜)'!U1184))</f>
        <v/>
      </c>
      <c r="V1184" s="83"/>
      <c r="X1184" s="4"/>
    </row>
    <row r="1185" spans="2:25" ht="20.25" customHeight="1">
      <c r="B1185" s="830"/>
      <c r="C1185" s="831"/>
      <c r="D1185" s="831"/>
      <c r="E1185" s="831"/>
      <c r="F1185" s="831"/>
      <c r="G1185" s="832"/>
      <c r="H1185" s="757" t="s">
        <v>970</v>
      </c>
      <c r="I1185" s="758"/>
      <c r="J1185" s="758"/>
      <c r="K1185" s="758"/>
      <c r="L1185" s="759"/>
      <c r="M1185" s="830"/>
      <c r="N1185" s="831"/>
      <c r="O1185" s="831"/>
      <c r="P1185" s="831"/>
      <c r="Q1185" s="832"/>
      <c r="R1185" s="760" t="str">
        <f>IF('ユーザー別小売(卸)価格試算(税抜)'!R1185="","",IF(ISNUMBER('ユーザー別小売(卸)価格試算(税抜)'!R1185),IF(入力!$C$30=1,ROUNDDOWN('ユーザー別小売(卸)価格試算(税抜)'!R1185*(1+入力!$C$31/100),-入力!$C$29),IF(入力!$C$30=2,ROUNDUP('ユーザー別小売(卸)価格試算(税抜)'!R1185*(1+入力!$C$31/100),-入力!$C$29),IF(入力!$C$30=3,ROUND('ユーザー別小売(卸)価格試算(税抜)'!R1185*(1+入力!$C$31/100),-入力!$C$29)))),'ユーザー別小売(卸)価格試算(税抜)'!R1185))</f>
        <v>卸価格設定なし</v>
      </c>
      <c r="S1185" s="761" t="str">
        <f>IF('ユーザー別小売(卸)価格試算(税抜)'!S1185="","",IF(ISNUMBER('ユーザー別小売(卸)価格試算(税抜)'!S1185),IF(入力!$C$30=1,ROUNDDOWN('ユーザー別小売(卸)価格試算(税抜)'!S1185*(1+入力!$C$31/100),-入力!$C$29),IF(入力!$C$30=2,ROUNDUP('ユーザー別小売(卸)価格試算(税抜)'!S1185*(1+入力!$C$31/100),-入力!$C$29),IF(入力!$C$30=3,ROUND('ユーザー別小売(卸)価格試算(税抜)'!S1185*(1+入力!$C$31/100),-入力!$C$29)))),'ユーザー別小売(卸)価格試算(税抜)'!S1185))</f>
        <v/>
      </c>
      <c r="T1185" s="761" t="str">
        <f>IF('ユーザー別小売(卸)価格試算(税抜)'!T1185="","",IF(ISNUMBER('ユーザー別小売(卸)価格試算(税抜)'!T1185),IF(入力!$C$30=1,ROUNDDOWN('ユーザー別小売(卸)価格試算(税抜)'!T1185*(1+入力!$C$31/100),-入力!$C$29),IF(入力!$C$30=2,ROUNDUP('ユーザー別小売(卸)価格試算(税抜)'!T1185*(1+入力!$C$31/100),-入力!$C$29),IF(入力!$C$30=3,ROUND('ユーザー別小売(卸)価格試算(税抜)'!T1185*(1+入力!$C$31/100),-入力!$C$29)))),'ユーザー別小売(卸)価格試算(税抜)'!T1185))</f>
        <v/>
      </c>
      <c r="U1185" s="762" t="str">
        <f>IF('ユーザー別小売(卸)価格試算(税抜)'!U1185="","",IF(ISNUMBER('ユーザー別小売(卸)価格試算(税抜)'!U1185),IF(入力!$C$30=1,ROUNDDOWN('ユーザー別小売(卸)価格試算(税抜)'!U1185*(1+入力!$C$31/100),-入力!$C$29),IF(入力!$C$30=2,ROUNDUP('ユーザー別小売(卸)価格試算(税抜)'!U1185*(1+入力!$C$31/100),-入力!$C$29),IF(入力!$C$30=3,ROUND('ユーザー別小売(卸)価格試算(税抜)'!U1185*(1+入力!$C$31/100),-入力!$C$29)))),'ユーザー別小売(卸)価格試算(税抜)'!U1185))</f>
        <v/>
      </c>
      <c r="V1185" s="83"/>
      <c r="X1185" s="4"/>
    </row>
    <row r="1186" spans="2:25" ht="20.25" customHeight="1">
      <c r="B1186" s="830"/>
      <c r="C1186" s="831"/>
      <c r="D1186" s="831"/>
      <c r="E1186" s="831"/>
      <c r="F1186" s="831"/>
      <c r="G1186" s="832"/>
      <c r="H1186" s="757" t="s">
        <v>1064</v>
      </c>
      <c r="I1186" s="758"/>
      <c r="J1186" s="758"/>
      <c r="K1186" s="758"/>
      <c r="L1186" s="759"/>
      <c r="M1186" s="830"/>
      <c r="N1186" s="831"/>
      <c r="O1186" s="831"/>
      <c r="P1186" s="831"/>
      <c r="Q1186" s="832"/>
      <c r="R1186" s="760" t="str">
        <f>IF('ユーザー別小売(卸)価格試算(税抜)'!R1186="","",IF(ISNUMBER('ユーザー別小売(卸)価格試算(税抜)'!R1186),IF(入力!$C$30=1,ROUNDDOWN('ユーザー別小売(卸)価格試算(税抜)'!R1186*(1+入力!$C$31/100),-入力!$C$29),IF(入力!$C$30=2,ROUNDUP('ユーザー別小売(卸)価格試算(税抜)'!R1186*(1+入力!$C$31/100),-入力!$C$29),IF(入力!$C$30=3,ROUND('ユーザー別小売(卸)価格試算(税抜)'!R1186*(1+入力!$C$31/100),-入力!$C$29)))),'ユーザー別小売(卸)価格試算(税抜)'!R1186))</f>
        <v>卸価格設定なし</v>
      </c>
      <c r="S1186" s="761" t="str">
        <f>IF('ユーザー別小売(卸)価格試算(税抜)'!S1186="","",IF(ISNUMBER('ユーザー別小売(卸)価格試算(税抜)'!S1186),IF(入力!$C$30=1,ROUNDDOWN('ユーザー別小売(卸)価格試算(税抜)'!S1186*(1+入力!$C$31/100),-入力!$C$29),IF(入力!$C$30=2,ROUNDUP('ユーザー別小売(卸)価格試算(税抜)'!S1186*(1+入力!$C$31/100),-入力!$C$29),IF(入力!$C$30=3,ROUND('ユーザー別小売(卸)価格試算(税抜)'!S1186*(1+入力!$C$31/100),-入力!$C$29)))),'ユーザー別小売(卸)価格試算(税抜)'!S1186))</f>
        <v/>
      </c>
      <c r="T1186" s="761" t="str">
        <f>IF('ユーザー別小売(卸)価格試算(税抜)'!T1186="","",IF(ISNUMBER('ユーザー別小売(卸)価格試算(税抜)'!T1186),IF(入力!$C$30=1,ROUNDDOWN('ユーザー別小売(卸)価格試算(税抜)'!T1186*(1+入力!$C$31/100),-入力!$C$29),IF(入力!$C$30=2,ROUNDUP('ユーザー別小売(卸)価格試算(税抜)'!T1186*(1+入力!$C$31/100),-入力!$C$29),IF(入力!$C$30=3,ROUND('ユーザー別小売(卸)価格試算(税抜)'!T1186*(1+入力!$C$31/100),-入力!$C$29)))),'ユーザー別小売(卸)価格試算(税抜)'!T1186))</f>
        <v/>
      </c>
      <c r="U1186" s="762" t="str">
        <f>IF('ユーザー別小売(卸)価格試算(税抜)'!U1186="","",IF(ISNUMBER('ユーザー別小売(卸)価格試算(税抜)'!U1186),IF(入力!$C$30=1,ROUNDDOWN('ユーザー別小売(卸)価格試算(税抜)'!U1186*(1+入力!$C$31/100),-入力!$C$29),IF(入力!$C$30=2,ROUNDUP('ユーザー別小売(卸)価格試算(税抜)'!U1186*(1+入力!$C$31/100),-入力!$C$29),IF(入力!$C$30=3,ROUND('ユーザー別小売(卸)価格試算(税抜)'!U1186*(1+入力!$C$31/100),-入力!$C$29)))),'ユーザー別小売(卸)価格試算(税抜)'!U1186))</f>
        <v/>
      </c>
      <c r="V1186" s="83"/>
      <c r="X1186" s="4"/>
    </row>
    <row r="1187" spans="2:25" ht="20.25" customHeight="1">
      <c r="B1187" s="830"/>
      <c r="C1187" s="831"/>
      <c r="D1187" s="831"/>
      <c r="E1187" s="831"/>
      <c r="F1187" s="831"/>
      <c r="G1187" s="832"/>
      <c r="H1187" s="757" t="s">
        <v>1107</v>
      </c>
      <c r="I1187" s="758"/>
      <c r="J1187" s="758"/>
      <c r="K1187" s="758"/>
      <c r="L1187" s="759"/>
      <c r="M1187" s="716"/>
      <c r="N1187" s="717"/>
      <c r="O1187" s="717"/>
      <c r="P1187" s="717"/>
      <c r="Q1187" s="718"/>
      <c r="R1187" s="760" t="str">
        <f>IF('ユーザー別小売(卸)価格試算(税抜)'!R1187="","",IF(ISNUMBER('ユーザー別小売(卸)価格試算(税抜)'!R1187),IF(入力!$C$30=1,ROUNDDOWN('ユーザー別小売(卸)価格試算(税抜)'!R1187*(1+入力!$C$31/100),-入力!$C$29),IF(入力!$C$30=2,ROUNDUP('ユーザー別小売(卸)価格試算(税抜)'!R1187*(1+入力!$C$31/100),-入力!$C$29),IF(入力!$C$30=3,ROUND('ユーザー別小売(卸)価格試算(税抜)'!R1187*(1+入力!$C$31/100),-入力!$C$29)))),'ユーザー別小売(卸)価格試算(税抜)'!R1187))</f>
        <v>卸価格設定なし</v>
      </c>
      <c r="S1187" s="761" t="str">
        <f>IF('ユーザー別小売(卸)価格試算(税抜)'!S1187="","",IF(ISNUMBER('ユーザー別小売(卸)価格試算(税抜)'!S1187),IF(入力!$C$30=1,ROUNDDOWN('ユーザー別小売(卸)価格試算(税抜)'!S1187*(1+入力!$C$31/100),-入力!$C$29),IF(入力!$C$30=2,ROUNDUP('ユーザー別小売(卸)価格試算(税抜)'!S1187*(1+入力!$C$31/100),-入力!$C$29),IF(入力!$C$30=3,ROUND('ユーザー別小売(卸)価格試算(税抜)'!S1187*(1+入力!$C$31/100),-入力!$C$29)))),'ユーザー別小売(卸)価格試算(税抜)'!S1187))</f>
        <v/>
      </c>
      <c r="T1187" s="761" t="str">
        <f>IF('ユーザー別小売(卸)価格試算(税抜)'!T1187="","",IF(ISNUMBER('ユーザー別小売(卸)価格試算(税抜)'!T1187),IF(入力!$C$30=1,ROUNDDOWN('ユーザー別小売(卸)価格試算(税抜)'!T1187*(1+入力!$C$31/100),-入力!$C$29),IF(入力!$C$30=2,ROUNDUP('ユーザー別小売(卸)価格試算(税抜)'!T1187*(1+入力!$C$31/100),-入力!$C$29),IF(入力!$C$30=3,ROUND('ユーザー別小売(卸)価格試算(税抜)'!T1187*(1+入力!$C$31/100),-入力!$C$29)))),'ユーザー別小売(卸)価格試算(税抜)'!T1187))</f>
        <v/>
      </c>
      <c r="U1187" s="762" t="str">
        <f>IF('ユーザー別小売(卸)価格試算(税抜)'!U1187="","",IF(ISNUMBER('ユーザー別小売(卸)価格試算(税抜)'!U1187),IF(入力!$C$30=1,ROUNDDOWN('ユーザー別小売(卸)価格試算(税抜)'!U1187*(1+入力!$C$31/100),-入力!$C$29),IF(入力!$C$30=2,ROUNDUP('ユーザー別小売(卸)価格試算(税抜)'!U1187*(1+入力!$C$31/100),-入力!$C$29),IF(入力!$C$30=3,ROUND('ユーザー別小売(卸)価格試算(税抜)'!U1187*(1+入力!$C$31/100),-入力!$C$29)))),'ユーザー別小売(卸)価格試算(税抜)'!U1187))</f>
        <v/>
      </c>
      <c r="V1187" s="83"/>
      <c r="X1187" s="4"/>
    </row>
    <row r="1188" spans="2:25" ht="20.25" customHeight="1">
      <c r="B1188" s="830"/>
      <c r="C1188" s="831"/>
      <c r="D1188" s="831"/>
      <c r="E1188" s="831"/>
      <c r="F1188" s="831"/>
      <c r="G1188" s="832"/>
      <c r="H1188" s="757" t="s">
        <v>1064</v>
      </c>
      <c r="I1188" s="758"/>
      <c r="J1188" s="758"/>
      <c r="K1188" s="758"/>
      <c r="L1188" s="759"/>
      <c r="M1188" s="757" t="s">
        <v>717</v>
      </c>
      <c r="N1188" s="758"/>
      <c r="O1188" s="758"/>
      <c r="P1188" s="758"/>
      <c r="Q1188" s="759"/>
      <c r="R1188" s="760" t="str">
        <f>IF('ユーザー別小売(卸)価格試算(税抜)'!R1188="","",IF(ISNUMBER('ユーザー別小売(卸)価格試算(税抜)'!R1188),IF(入力!$C$30=1,ROUNDDOWN('ユーザー別小売(卸)価格試算(税抜)'!R1188*(1+入力!$C$31/100),-入力!$C$29),IF(入力!$C$30=2,ROUNDUP('ユーザー別小売(卸)価格試算(税抜)'!R1188*(1+入力!$C$31/100),-入力!$C$29),IF(入力!$C$30=3,ROUND('ユーザー別小売(卸)価格試算(税抜)'!R1188*(1+入力!$C$31/100),-入力!$C$29)))),'ユーザー別小売(卸)価格試算(税抜)'!R1188))</f>
        <v>卸価格設定なし</v>
      </c>
      <c r="S1188" s="761" t="str">
        <f>IF('ユーザー別小売(卸)価格試算(税抜)'!S1188="","",IF(ISNUMBER('ユーザー別小売(卸)価格試算(税抜)'!S1188),IF(入力!$C$30=1,ROUNDDOWN('ユーザー別小売(卸)価格試算(税抜)'!S1188*(1+入力!$C$31/100),-入力!$C$29),IF(入力!$C$30=2,ROUNDUP('ユーザー別小売(卸)価格試算(税抜)'!S1188*(1+入力!$C$31/100),-入力!$C$29),IF(入力!$C$30=3,ROUND('ユーザー別小売(卸)価格試算(税抜)'!S1188*(1+入力!$C$31/100),-入力!$C$29)))),'ユーザー別小売(卸)価格試算(税抜)'!S1188))</f>
        <v/>
      </c>
      <c r="T1188" s="761" t="str">
        <f>IF('ユーザー別小売(卸)価格試算(税抜)'!T1188="","",IF(ISNUMBER('ユーザー別小売(卸)価格試算(税抜)'!T1188),IF(入力!$C$30=1,ROUNDDOWN('ユーザー別小売(卸)価格試算(税抜)'!T1188*(1+入力!$C$31/100),-入力!$C$29),IF(入力!$C$30=2,ROUNDUP('ユーザー別小売(卸)価格試算(税抜)'!T1188*(1+入力!$C$31/100),-入力!$C$29),IF(入力!$C$30=3,ROUND('ユーザー別小売(卸)価格試算(税抜)'!T1188*(1+入力!$C$31/100),-入力!$C$29)))),'ユーザー別小売(卸)価格試算(税抜)'!T1188))</f>
        <v/>
      </c>
      <c r="U1188" s="762" t="str">
        <f>IF('ユーザー別小売(卸)価格試算(税抜)'!U1188="","",IF(ISNUMBER('ユーザー別小売(卸)価格試算(税抜)'!U1188),IF(入力!$C$30=1,ROUNDDOWN('ユーザー別小売(卸)価格試算(税抜)'!U1188*(1+入力!$C$31/100),-入力!$C$29),IF(入力!$C$30=2,ROUNDUP('ユーザー別小売(卸)価格試算(税抜)'!U1188*(1+入力!$C$31/100),-入力!$C$29),IF(入力!$C$30=3,ROUND('ユーザー別小売(卸)価格試算(税抜)'!U1188*(1+入力!$C$31/100),-入力!$C$29)))),'ユーザー別小売(卸)価格試算(税抜)'!U1188))</f>
        <v/>
      </c>
      <c r="V1188" s="83"/>
      <c r="X1188" s="4"/>
    </row>
    <row r="1189" spans="2:25" ht="20.25" customHeight="1">
      <c r="B1189" s="830"/>
      <c r="C1189" s="831"/>
      <c r="D1189" s="831"/>
      <c r="E1189" s="831"/>
      <c r="F1189" s="831"/>
      <c r="G1189" s="832"/>
      <c r="H1189" s="757" t="s">
        <v>1062</v>
      </c>
      <c r="I1189" s="758"/>
      <c r="J1189" s="758"/>
      <c r="K1189" s="758"/>
      <c r="L1189" s="759"/>
      <c r="M1189" s="757" t="s">
        <v>1061</v>
      </c>
      <c r="N1189" s="758"/>
      <c r="O1189" s="758"/>
      <c r="P1189" s="758"/>
      <c r="Q1189" s="759"/>
      <c r="R1189" s="760" t="str">
        <f>IF('ユーザー別小売(卸)価格試算(税抜)'!R1189="","",IF(ISNUMBER('ユーザー別小売(卸)価格試算(税抜)'!R1189),IF(入力!$C$30=1,ROUNDDOWN('ユーザー別小売(卸)価格試算(税抜)'!R1189*(1+入力!$C$31/100),-入力!$C$29),IF(入力!$C$30=2,ROUNDUP('ユーザー別小売(卸)価格試算(税抜)'!R1189*(1+入力!$C$31/100),-入力!$C$29),IF(入力!$C$30=3,ROUND('ユーザー別小売(卸)価格試算(税抜)'!R1189*(1+入力!$C$31/100),-入力!$C$29)))),'ユーザー別小売(卸)価格試算(税抜)'!R1189))</f>
        <v>卸価格設定なし</v>
      </c>
      <c r="S1189" s="761" t="str">
        <f>IF('ユーザー別小売(卸)価格試算(税抜)'!S1189="","",IF(ISNUMBER('ユーザー別小売(卸)価格試算(税抜)'!S1189),IF(入力!$C$30=1,ROUNDDOWN('ユーザー別小売(卸)価格試算(税抜)'!S1189*(1+入力!$C$31/100),-入力!$C$29),IF(入力!$C$30=2,ROUNDUP('ユーザー別小売(卸)価格試算(税抜)'!S1189*(1+入力!$C$31/100),-入力!$C$29),IF(入力!$C$30=3,ROUND('ユーザー別小売(卸)価格試算(税抜)'!S1189*(1+入力!$C$31/100),-入力!$C$29)))),'ユーザー別小売(卸)価格試算(税抜)'!S1189))</f>
        <v/>
      </c>
      <c r="T1189" s="761" t="str">
        <f>IF('ユーザー別小売(卸)価格試算(税抜)'!T1189="","",IF(ISNUMBER('ユーザー別小売(卸)価格試算(税抜)'!T1189),IF(入力!$C$30=1,ROUNDDOWN('ユーザー別小売(卸)価格試算(税抜)'!T1189*(1+入力!$C$31/100),-入力!$C$29),IF(入力!$C$30=2,ROUNDUP('ユーザー別小売(卸)価格試算(税抜)'!T1189*(1+入力!$C$31/100),-入力!$C$29),IF(入力!$C$30=3,ROUND('ユーザー別小売(卸)価格試算(税抜)'!T1189*(1+入力!$C$31/100),-入力!$C$29)))),'ユーザー別小売(卸)価格試算(税抜)'!T1189))</f>
        <v/>
      </c>
      <c r="U1189" s="762" t="str">
        <f>IF('ユーザー別小売(卸)価格試算(税抜)'!U1189="","",IF(ISNUMBER('ユーザー別小売(卸)価格試算(税抜)'!U1189),IF(入力!$C$30=1,ROUNDDOWN('ユーザー別小売(卸)価格試算(税抜)'!U1189*(1+入力!$C$31/100),-入力!$C$29),IF(入力!$C$30=2,ROUNDUP('ユーザー別小売(卸)価格試算(税抜)'!U1189*(1+入力!$C$31/100),-入力!$C$29),IF(入力!$C$30=3,ROUND('ユーザー別小売(卸)価格試算(税抜)'!U1189*(1+入力!$C$31/100),-入力!$C$29)))),'ユーザー別小売(卸)価格試算(税抜)'!U1189))</f>
        <v/>
      </c>
      <c r="V1189" s="83"/>
      <c r="X1189" s="4"/>
    </row>
    <row r="1190" spans="2:25" ht="20.25" customHeight="1" thickBot="1">
      <c r="B1190" s="781"/>
      <c r="C1190" s="782"/>
      <c r="D1190" s="782"/>
      <c r="E1190" s="782"/>
      <c r="F1190" s="782"/>
      <c r="G1190" s="783"/>
      <c r="H1190" s="725" t="s">
        <v>1065</v>
      </c>
      <c r="I1190" s="726"/>
      <c r="J1190" s="726"/>
      <c r="K1190" s="726"/>
      <c r="L1190" s="727"/>
      <c r="M1190" s="725" t="s">
        <v>1181</v>
      </c>
      <c r="N1190" s="726"/>
      <c r="O1190" s="726"/>
      <c r="P1190" s="726"/>
      <c r="Q1190" s="727"/>
      <c r="R1190" s="728" t="str">
        <f>IF('ユーザー別小売(卸)価格試算(税抜)'!R1190="","",IF(ISNUMBER('ユーザー別小売(卸)価格試算(税抜)'!R1190),IF(入力!$C$30=1,ROUNDDOWN('ユーザー別小売(卸)価格試算(税抜)'!R1190*(1+入力!$C$31/100),-入力!$C$29),IF(入力!$C$30=2,ROUNDUP('ユーザー別小売(卸)価格試算(税抜)'!R1190*(1+入力!$C$31/100),-入力!$C$29),IF(入力!$C$30=3,ROUND('ユーザー別小売(卸)価格試算(税抜)'!R1190*(1+入力!$C$31/100),-入力!$C$29)))),'ユーザー別小売(卸)価格試算(税抜)'!R1190))</f>
        <v>卸価格設定なし</v>
      </c>
      <c r="S1190" s="729" t="str">
        <f>IF('ユーザー別小売(卸)価格試算(税抜)'!S1190="","",IF(ISNUMBER('ユーザー別小売(卸)価格試算(税抜)'!S1190),IF(入力!$C$30=1,ROUNDDOWN('ユーザー別小売(卸)価格試算(税抜)'!S1190*(1+入力!$C$31/100),-入力!$C$29),IF(入力!$C$30=2,ROUNDUP('ユーザー別小売(卸)価格試算(税抜)'!S1190*(1+入力!$C$31/100),-入力!$C$29),IF(入力!$C$30=3,ROUND('ユーザー別小売(卸)価格試算(税抜)'!S1190*(1+入力!$C$31/100),-入力!$C$29)))),'ユーザー別小売(卸)価格試算(税抜)'!S1190))</f>
        <v/>
      </c>
      <c r="T1190" s="729" t="str">
        <f>IF('ユーザー別小売(卸)価格試算(税抜)'!T1190="","",IF(ISNUMBER('ユーザー別小売(卸)価格試算(税抜)'!T1190),IF(入力!$C$30=1,ROUNDDOWN('ユーザー別小売(卸)価格試算(税抜)'!T1190*(1+入力!$C$31/100),-入力!$C$29),IF(入力!$C$30=2,ROUNDUP('ユーザー別小売(卸)価格試算(税抜)'!T1190*(1+入力!$C$31/100),-入力!$C$29),IF(入力!$C$30=3,ROUND('ユーザー別小売(卸)価格試算(税抜)'!T1190*(1+入力!$C$31/100),-入力!$C$29)))),'ユーザー別小売(卸)価格試算(税抜)'!T1190))</f>
        <v/>
      </c>
      <c r="U1190" s="730" t="str">
        <f>IF('ユーザー別小売(卸)価格試算(税抜)'!U1190="","",IF(ISNUMBER('ユーザー別小売(卸)価格試算(税抜)'!U1190),IF(入力!$C$30=1,ROUNDDOWN('ユーザー別小売(卸)価格試算(税抜)'!U1190*(1+入力!$C$31/100),-入力!$C$29),IF(入力!$C$30=2,ROUNDUP('ユーザー別小売(卸)価格試算(税抜)'!U1190*(1+入力!$C$31/100),-入力!$C$29),IF(入力!$C$30=3,ROUND('ユーザー別小売(卸)価格試算(税抜)'!U1190*(1+入力!$C$31/100),-入力!$C$29)))),'ユーザー別小売(卸)価格試算(税抜)'!U1190))</f>
        <v/>
      </c>
      <c r="V1190" s="83"/>
      <c r="X1190" s="4"/>
    </row>
    <row r="1191" spans="2:25" ht="23.1" customHeight="1">
      <c r="B1191" s="336"/>
      <c r="C1191" s="336"/>
      <c r="D1191" s="336"/>
      <c r="E1191" s="336"/>
      <c r="F1191" s="336"/>
      <c r="G1191" s="336"/>
      <c r="H1191" s="336"/>
      <c r="I1191" s="336"/>
      <c r="J1191" s="336"/>
      <c r="K1191" s="336"/>
      <c r="L1191" s="336"/>
      <c r="M1191" s="336"/>
      <c r="N1191" s="336"/>
      <c r="O1191" s="336"/>
      <c r="P1191" s="336"/>
      <c r="Q1191" s="336"/>
      <c r="R1191" s="336"/>
      <c r="S1191" s="336"/>
      <c r="T1191" s="308"/>
      <c r="U1191" s="308"/>
      <c r="V1191" s="308"/>
      <c r="W1191" s="308"/>
      <c r="X1191" s="83"/>
    </row>
    <row r="1192" spans="2:25" s="239" customFormat="1" ht="20.100000000000001" customHeight="1" thickBot="1">
      <c r="B1192" s="241" t="s">
        <v>664</v>
      </c>
      <c r="C1192" s="24"/>
      <c r="D1192" s="24"/>
      <c r="E1192" s="24"/>
      <c r="F1192" s="82"/>
      <c r="G1192" s="24"/>
      <c r="H1192" s="82"/>
      <c r="I1192" s="24"/>
      <c r="J1192" s="82"/>
      <c r="K1192" s="24"/>
      <c r="L1192" s="82"/>
      <c r="M1192" s="24"/>
      <c r="N1192" s="82"/>
      <c r="O1192" s="24"/>
      <c r="P1192" s="82"/>
      <c r="Q1192" s="24"/>
      <c r="R1192" s="82"/>
      <c r="S1192" s="24"/>
      <c r="T1192" s="82"/>
      <c r="U1192" s="24"/>
      <c r="V1192" s="82"/>
      <c r="W1192" s="24"/>
      <c r="X1192" s="82"/>
      <c r="Y1192" s="24"/>
    </row>
    <row r="1193" spans="2:25" ht="20.100000000000001" customHeight="1" thickBot="1">
      <c r="B1193" s="531" t="s">
        <v>453</v>
      </c>
      <c r="C1193" s="532"/>
      <c r="D1193" s="532"/>
      <c r="E1193" s="532"/>
      <c r="F1193" s="532"/>
      <c r="G1193" s="532"/>
      <c r="H1193" s="532"/>
      <c r="I1193" s="532"/>
      <c r="J1193" s="532"/>
      <c r="K1193" s="532"/>
      <c r="L1193" s="532"/>
      <c r="M1193" s="532"/>
      <c r="N1193" s="532"/>
      <c r="O1193" s="532"/>
      <c r="P1193" s="532"/>
      <c r="Q1193" s="532"/>
      <c r="R1193" s="532"/>
      <c r="S1193" s="532"/>
      <c r="T1193" s="532"/>
      <c r="U1193" s="533"/>
      <c r="V1193" s="10"/>
      <c r="X1193" s="4"/>
    </row>
    <row r="1194" spans="2:25" ht="30" customHeight="1" thickBot="1">
      <c r="B1194" s="622" t="s">
        <v>581</v>
      </c>
      <c r="C1194" s="623"/>
      <c r="D1194" s="623"/>
      <c r="E1194" s="623"/>
      <c r="F1194" s="623"/>
      <c r="G1194" s="624"/>
      <c r="H1194" s="710" t="s">
        <v>524</v>
      </c>
      <c r="I1194" s="710"/>
      <c r="J1194" s="710"/>
      <c r="K1194" s="710"/>
      <c r="L1194" s="710"/>
      <c r="M1194" s="710" t="s">
        <v>491</v>
      </c>
      <c r="N1194" s="710"/>
      <c r="O1194" s="710"/>
      <c r="P1194" s="710"/>
      <c r="Q1194" s="710"/>
      <c r="R1194" s="710"/>
      <c r="S1194" s="710"/>
      <c r="T1194" s="710"/>
      <c r="U1194" s="710"/>
      <c r="X1194" s="4"/>
    </row>
    <row r="1195" spans="2:25" ht="20.25" customHeight="1">
      <c r="B1195" s="737" t="s">
        <v>638</v>
      </c>
      <c r="C1195" s="738"/>
      <c r="D1195" s="738"/>
      <c r="E1195" s="738"/>
      <c r="F1195" s="738"/>
      <c r="G1195" s="739"/>
      <c r="H1195" s="737" t="s">
        <v>427</v>
      </c>
      <c r="I1195" s="738"/>
      <c r="J1195" s="738"/>
      <c r="K1195" s="738"/>
      <c r="L1195" s="739"/>
      <c r="M1195" s="737" t="s">
        <v>636</v>
      </c>
      <c r="N1195" s="738"/>
      <c r="O1195" s="738"/>
      <c r="P1195" s="738"/>
      <c r="Q1195" s="739"/>
      <c r="R1195" s="619">
        <f>IF('ユーザー別小売(卸)価格試算(税抜)'!R1195="","",IF(ISNUMBER('ユーザー別小売(卸)価格試算(税抜)'!R1195),IF(入力!$C$30=1,ROUNDDOWN('ユーザー別小売(卸)価格試算(税抜)'!R1195*(1+入力!$C$31/100),-入力!$C$29),IF(入力!$C$30=2,ROUNDUP('ユーザー別小売(卸)価格試算(税抜)'!R1195*(1+入力!$C$31/100),-入力!$C$29),IF(入力!$C$30=3,ROUND('ユーザー別小売(卸)価格試算(税抜)'!R1195*(1+入力!$C$31/100),-入力!$C$29)))),'ユーザー別小売(卸)価格試算(税抜)'!R1195))</f>
        <v>32560</v>
      </c>
      <c r="S1195" s="860" t="str">
        <f>IF('ユーザー別小売(卸)価格試算(税抜)'!S1195="","",IF(ISNUMBER('ユーザー別小売(卸)価格試算(税抜)'!S1195),IF(入力!$C$30=1,ROUNDDOWN('ユーザー別小売(卸)価格試算(税抜)'!S1195*(1+入力!$C$31/100),-入力!$C$29),IF(入力!$C$30=2,ROUNDUP('ユーザー別小売(卸)価格試算(税抜)'!S1195*(1+入力!$C$31/100),-入力!$C$29),IF(入力!$C$30=3,ROUND('ユーザー別小売(卸)価格試算(税抜)'!S1195*(1+入力!$C$31/100),-入力!$C$29)))),'ユーザー別小売(卸)価格試算(税抜)'!S1195))</f>
        <v/>
      </c>
      <c r="T1195" s="860" t="str">
        <f>IF('ユーザー別小売(卸)価格試算(税抜)'!T1195="","",IF(ISNUMBER('ユーザー別小売(卸)価格試算(税抜)'!T1195),IF(入力!$C$30=1,ROUNDDOWN('ユーザー別小売(卸)価格試算(税抜)'!T1195*(1+入力!$C$31/100),-入力!$C$29),IF(入力!$C$30=2,ROUNDUP('ユーザー別小売(卸)価格試算(税抜)'!T1195*(1+入力!$C$31/100),-入力!$C$29),IF(入力!$C$30=3,ROUND('ユーザー別小売(卸)価格試算(税抜)'!T1195*(1+入力!$C$31/100),-入力!$C$29)))),'ユーザー別小売(卸)価格試算(税抜)'!T1195))</f>
        <v/>
      </c>
      <c r="U1195" s="885" t="str">
        <f>IF('ユーザー別小売(卸)価格試算(税抜)'!U1195="","",IF(ISNUMBER('ユーザー別小売(卸)価格試算(税抜)'!U1195),IF(入力!$C$30=1,ROUNDDOWN('ユーザー別小売(卸)価格試算(税抜)'!U1195*(1+入力!$C$31/100),-入力!$C$29),IF(入力!$C$30=2,ROUNDUP('ユーザー別小売(卸)価格試算(税抜)'!U1195*(1+入力!$C$31/100),-入力!$C$29),IF(入力!$C$30=3,ROUND('ユーザー別小売(卸)価格試算(税抜)'!U1195*(1+入力!$C$31/100),-入力!$C$29)))),'ユーザー別小売(卸)価格試算(税抜)'!U1195))</f>
        <v/>
      </c>
      <c r="V1195" s="83"/>
      <c r="X1195" s="4"/>
    </row>
    <row r="1196" spans="2:25" ht="20.25" customHeight="1">
      <c r="B1196" s="830"/>
      <c r="C1196" s="831"/>
      <c r="D1196" s="831"/>
      <c r="E1196" s="831"/>
      <c r="F1196" s="831"/>
      <c r="G1196" s="832"/>
      <c r="H1196" s="757" t="s">
        <v>280</v>
      </c>
      <c r="I1196" s="758"/>
      <c r="J1196" s="758"/>
      <c r="K1196" s="758"/>
      <c r="L1196" s="759"/>
      <c r="M1196" s="716"/>
      <c r="N1196" s="717"/>
      <c r="O1196" s="717"/>
      <c r="P1196" s="717"/>
      <c r="Q1196" s="718"/>
      <c r="R1196" s="836">
        <f>IF('ユーザー別小売(卸)価格試算(税抜)'!R1196="","",IF(ISNUMBER('ユーザー別小売(卸)価格試算(税抜)'!R1196),IF(入力!$C$30=1,ROUNDDOWN('ユーザー別小売(卸)価格試算(税抜)'!R1196*(1+入力!$C$31/100),-入力!$C$29),IF(入力!$C$30=2,ROUNDUP('ユーザー別小売(卸)価格試算(税抜)'!R1196*(1+入力!$C$31/100),-入力!$C$29),IF(入力!$C$30=3,ROUND('ユーザー別小売(卸)価格試算(税抜)'!R1196*(1+入力!$C$31/100),-入力!$C$29)))),'ユーザー別小売(卸)価格試算(税抜)'!R1196))</f>
        <v>29480</v>
      </c>
      <c r="S1196" s="837" t="str">
        <f>IF('ユーザー別小売(卸)価格試算(税抜)'!S1196="","",IF(ISNUMBER('ユーザー別小売(卸)価格試算(税抜)'!S1196),IF(入力!$C$30=1,ROUNDDOWN('ユーザー別小売(卸)価格試算(税抜)'!S1196*(1+入力!$C$31/100),-入力!$C$29),IF(入力!$C$30=2,ROUNDUP('ユーザー別小売(卸)価格試算(税抜)'!S1196*(1+入力!$C$31/100),-入力!$C$29),IF(入力!$C$30=3,ROUND('ユーザー別小売(卸)価格試算(税抜)'!S1196*(1+入力!$C$31/100),-入力!$C$29)))),'ユーザー別小売(卸)価格試算(税抜)'!S1196))</f>
        <v/>
      </c>
      <c r="T1196" s="837" t="str">
        <f>IF('ユーザー別小売(卸)価格試算(税抜)'!T1196="","",IF(ISNUMBER('ユーザー別小売(卸)価格試算(税抜)'!T1196),IF(入力!$C$30=1,ROUNDDOWN('ユーザー別小売(卸)価格試算(税抜)'!T1196*(1+入力!$C$31/100),-入力!$C$29),IF(入力!$C$30=2,ROUNDUP('ユーザー別小売(卸)価格試算(税抜)'!T1196*(1+入力!$C$31/100),-入力!$C$29),IF(入力!$C$30=3,ROUND('ユーザー別小売(卸)価格試算(税抜)'!T1196*(1+入力!$C$31/100),-入力!$C$29)))),'ユーザー別小売(卸)価格試算(税抜)'!T1196))</f>
        <v/>
      </c>
      <c r="U1196" s="838" t="str">
        <f>IF('ユーザー別小売(卸)価格試算(税抜)'!U1196="","",IF(ISNUMBER('ユーザー別小売(卸)価格試算(税抜)'!U1196),IF(入力!$C$30=1,ROUNDDOWN('ユーザー別小売(卸)価格試算(税抜)'!U1196*(1+入力!$C$31/100),-入力!$C$29),IF(入力!$C$30=2,ROUNDUP('ユーザー別小売(卸)価格試算(税抜)'!U1196*(1+入力!$C$31/100),-入力!$C$29),IF(入力!$C$30=3,ROUND('ユーザー別小売(卸)価格試算(税抜)'!U1196*(1+入力!$C$31/100),-入力!$C$29)))),'ユーザー別小売(卸)価格試算(税抜)'!U1196))</f>
        <v/>
      </c>
      <c r="V1196" s="83"/>
      <c r="X1196" s="4"/>
    </row>
    <row r="1197" spans="2:25" ht="20.25" customHeight="1">
      <c r="B1197" s="830"/>
      <c r="C1197" s="831"/>
      <c r="D1197" s="831"/>
      <c r="E1197" s="831"/>
      <c r="F1197" s="831"/>
      <c r="G1197" s="832"/>
      <c r="H1197" s="757" t="s">
        <v>684</v>
      </c>
      <c r="I1197" s="758"/>
      <c r="J1197" s="758"/>
      <c r="K1197" s="758"/>
      <c r="L1197" s="759"/>
      <c r="M1197" s="757" t="s">
        <v>689</v>
      </c>
      <c r="N1197" s="758"/>
      <c r="O1197" s="758"/>
      <c r="P1197" s="758"/>
      <c r="Q1197" s="759"/>
      <c r="R1197" s="836" t="str">
        <f>IF('ユーザー別小売(卸)価格試算(税抜)'!R1197="","",IF(ISNUMBER('ユーザー別小売(卸)価格試算(税抜)'!R1197),IF(入力!$C$30=1,ROUNDDOWN('ユーザー別小売(卸)価格試算(税抜)'!R1197*(1+入力!$C$31/100),-入力!$C$29),IF(入力!$C$30=2,ROUNDUP('ユーザー別小売(卸)価格試算(税抜)'!R1197*(1+入力!$C$31/100),-入力!$C$29),IF(入力!$C$30=3,ROUND('ユーザー別小売(卸)価格試算(税抜)'!R1197*(1+入力!$C$31/100),-入力!$C$29)))),'ユーザー別小売(卸)価格試算(税抜)'!R1197))</f>
        <v>卸価格設定なし</v>
      </c>
      <c r="S1197" s="837" t="str">
        <f>IF('ユーザー別小売(卸)価格試算(税抜)'!S1197="","",IF(ISNUMBER('ユーザー別小売(卸)価格試算(税抜)'!S1197),IF(入力!$C$30=1,ROUNDDOWN('ユーザー別小売(卸)価格試算(税抜)'!S1197*(1+入力!$C$31/100),-入力!$C$29),IF(入力!$C$30=2,ROUNDUP('ユーザー別小売(卸)価格試算(税抜)'!S1197*(1+入力!$C$31/100),-入力!$C$29),IF(入力!$C$30=3,ROUND('ユーザー別小売(卸)価格試算(税抜)'!S1197*(1+入力!$C$31/100),-入力!$C$29)))),'ユーザー別小売(卸)価格試算(税抜)'!S1197))</f>
        <v/>
      </c>
      <c r="T1197" s="837" t="str">
        <f>IF('ユーザー別小売(卸)価格試算(税抜)'!T1197="","",IF(ISNUMBER('ユーザー別小売(卸)価格試算(税抜)'!T1197),IF(入力!$C$30=1,ROUNDDOWN('ユーザー別小売(卸)価格試算(税抜)'!T1197*(1+入力!$C$31/100),-入力!$C$29),IF(入力!$C$30=2,ROUNDUP('ユーザー別小売(卸)価格試算(税抜)'!T1197*(1+入力!$C$31/100),-入力!$C$29),IF(入力!$C$30=3,ROUND('ユーザー別小売(卸)価格試算(税抜)'!T1197*(1+入力!$C$31/100),-入力!$C$29)))),'ユーザー別小売(卸)価格試算(税抜)'!T1197))</f>
        <v/>
      </c>
      <c r="U1197" s="838" t="str">
        <f>IF('ユーザー別小売(卸)価格試算(税抜)'!U1197="","",IF(ISNUMBER('ユーザー別小売(卸)価格試算(税抜)'!U1197),IF(入力!$C$30=1,ROUNDDOWN('ユーザー別小売(卸)価格試算(税抜)'!U1197*(1+入力!$C$31/100),-入力!$C$29),IF(入力!$C$30=2,ROUNDUP('ユーザー別小売(卸)価格試算(税抜)'!U1197*(1+入力!$C$31/100),-入力!$C$29),IF(入力!$C$30=3,ROUND('ユーザー別小売(卸)価格試算(税抜)'!U1197*(1+入力!$C$31/100),-入力!$C$29)))),'ユーザー別小売(卸)価格試算(税抜)'!U1197))</f>
        <v/>
      </c>
      <c r="V1197" s="83"/>
      <c r="X1197" s="4"/>
    </row>
    <row r="1198" spans="2:25" ht="20.25" customHeight="1">
      <c r="B1198" s="830"/>
      <c r="C1198" s="831"/>
      <c r="D1198" s="831"/>
      <c r="E1198" s="831"/>
      <c r="F1198" s="831"/>
      <c r="G1198" s="832"/>
      <c r="H1198" s="757" t="s">
        <v>684</v>
      </c>
      <c r="I1198" s="758"/>
      <c r="J1198" s="758"/>
      <c r="K1198" s="758"/>
      <c r="L1198" s="759"/>
      <c r="M1198" s="757" t="s">
        <v>690</v>
      </c>
      <c r="N1198" s="758"/>
      <c r="O1198" s="758"/>
      <c r="P1198" s="758"/>
      <c r="Q1198" s="759"/>
      <c r="R1198" s="836" t="str">
        <f>IF('ユーザー別小売(卸)価格試算(税抜)'!R1198="","",IF(ISNUMBER('ユーザー別小売(卸)価格試算(税抜)'!R1198),IF(入力!$C$30=1,ROUNDDOWN('ユーザー別小売(卸)価格試算(税抜)'!R1198*(1+入力!$C$31/100),-入力!$C$29),IF(入力!$C$30=2,ROUNDUP('ユーザー別小売(卸)価格試算(税抜)'!R1198*(1+入力!$C$31/100),-入力!$C$29),IF(入力!$C$30=3,ROUND('ユーザー別小売(卸)価格試算(税抜)'!R1198*(1+入力!$C$31/100),-入力!$C$29)))),'ユーザー別小売(卸)価格試算(税抜)'!R1198))</f>
        <v>卸価格設定なし</v>
      </c>
      <c r="S1198" s="837" t="str">
        <f>IF('ユーザー別小売(卸)価格試算(税抜)'!S1198="","",IF(ISNUMBER('ユーザー別小売(卸)価格試算(税抜)'!S1198),IF(入力!$C$30=1,ROUNDDOWN('ユーザー別小売(卸)価格試算(税抜)'!S1198*(1+入力!$C$31/100),-入力!$C$29),IF(入力!$C$30=2,ROUNDUP('ユーザー別小売(卸)価格試算(税抜)'!S1198*(1+入力!$C$31/100),-入力!$C$29),IF(入力!$C$30=3,ROUND('ユーザー別小売(卸)価格試算(税抜)'!S1198*(1+入力!$C$31/100),-入力!$C$29)))),'ユーザー別小売(卸)価格試算(税抜)'!S1198))</f>
        <v/>
      </c>
      <c r="T1198" s="837" t="str">
        <f>IF('ユーザー別小売(卸)価格試算(税抜)'!T1198="","",IF(ISNUMBER('ユーザー別小売(卸)価格試算(税抜)'!T1198),IF(入力!$C$30=1,ROUNDDOWN('ユーザー別小売(卸)価格試算(税抜)'!T1198*(1+入力!$C$31/100),-入力!$C$29),IF(入力!$C$30=2,ROUNDUP('ユーザー別小売(卸)価格試算(税抜)'!T1198*(1+入力!$C$31/100),-入力!$C$29),IF(入力!$C$30=3,ROUND('ユーザー別小売(卸)価格試算(税抜)'!T1198*(1+入力!$C$31/100),-入力!$C$29)))),'ユーザー別小売(卸)価格試算(税抜)'!T1198))</f>
        <v/>
      </c>
      <c r="U1198" s="838" t="str">
        <f>IF('ユーザー別小売(卸)価格試算(税抜)'!U1198="","",IF(ISNUMBER('ユーザー別小売(卸)価格試算(税抜)'!U1198),IF(入力!$C$30=1,ROUNDDOWN('ユーザー別小売(卸)価格試算(税抜)'!U1198*(1+入力!$C$31/100),-入力!$C$29),IF(入力!$C$30=2,ROUNDUP('ユーザー別小売(卸)価格試算(税抜)'!U1198*(1+入力!$C$31/100),-入力!$C$29),IF(入力!$C$30=3,ROUND('ユーザー別小売(卸)価格試算(税抜)'!U1198*(1+入力!$C$31/100),-入力!$C$29)))),'ユーザー別小売(卸)価格試算(税抜)'!U1198))</f>
        <v/>
      </c>
      <c r="V1198" s="83"/>
      <c r="X1198" s="4"/>
    </row>
    <row r="1199" spans="2:25" ht="20.25" customHeight="1">
      <c r="B1199" s="830"/>
      <c r="C1199" s="831"/>
      <c r="D1199" s="831"/>
      <c r="E1199" s="831"/>
      <c r="F1199" s="831"/>
      <c r="G1199" s="832"/>
      <c r="H1199" s="757" t="s">
        <v>684</v>
      </c>
      <c r="I1199" s="758"/>
      <c r="J1199" s="758"/>
      <c r="K1199" s="758"/>
      <c r="L1199" s="759"/>
      <c r="M1199" s="787" t="s">
        <v>691</v>
      </c>
      <c r="N1199" s="788"/>
      <c r="O1199" s="788"/>
      <c r="P1199" s="788"/>
      <c r="Q1199" s="789"/>
      <c r="R1199" s="836" t="str">
        <f>IF('ユーザー別小売(卸)価格試算(税抜)'!R1199="","",IF(ISNUMBER('ユーザー別小売(卸)価格試算(税抜)'!R1199),IF(入力!$C$30=1,ROUNDDOWN('ユーザー別小売(卸)価格試算(税抜)'!R1199*(1+入力!$C$31/100),-入力!$C$29),IF(入力!$C$30=2,ROUNDUP('ユーザー別小売(卸)価格試算(税抜)'!R1199*(1+入力!$C$31/100),-入力!$C$29),IF(入力!$C$30=3,ROUND('ユーザー別小売(卸)価格試算(税抜)'!R1199*(1+入力!$C$31/100),-入力!$C$29)))),'ユーザー別小売(卸)価格試算(税抜)'!R1199))</f>
        <v>卸価格設定なし</v>
      </c>
      <c r="S1199" s="837" t="str">
        <f>IF('ユーザー別小売(卸)価格試算(税抜)'!S1199="","",IF(ISNUMBER('ユーザー別小売(卸)価格試算(税抜)'!S1199),IF(入力!$C$30=1,ROUNDDOWN('ユーザー別小売(卸)価格試算(税抜)'!S1199*(1+入力!$C$31/100),-入力!$C$29),IF(入力!$C$30=2,ROUNDUP('ユーザー別小売(卸)価格試算(税抜)'!S1199*(1+入力!$C$31/100),-入力!$C$29),IF(入力!$C$30=3,ROUND('ユーザー別小売(卸)価格試算(税抜)'!S1199*(1+入力!$C$31/100),-入力!$C$29)))),'ユーザー別小売(卸)価格試算(税抜)'!S1199))</f>
        <v/>
      </c>
      <c r="T1199" s="837" t="str">
        <f>IF('ユーザー別小売(卸)価格試算(税抜)'!T1199="","",IF(ISNUMBER('ユーザー別小売(卸)価格試算(税抜)'!T1199),IF(入力!$C$30=1,ROUNDDOWN('ユーザー別小売(卸)価格試算(税抜)'!T1199*(1+入力!$C$31/100),-入力!$C$29),IF(入力!$C$30=2,ROUNDUP('ユーザー別小売(卸)価格試算(税抜)'!T1199*(1+入力!$C$31/100),-入力!$C$29),IF(入力!$C$30=3,ROUND('ユーザー別小売(卸)価格試算(税抜)'!T1199*(1+入力!$C$31/100),-入力!$C$29)))),'ユーザー別小売(卸)価格試算(税抜)'!T1199))</f>
        <v/>
      </c>
      <c r="U1199" s="838" t="str">
        <f>IF('ユーザー別小売(卸)価格試算(税抜)'!U1199="","",IF(ISNUMBER('ユーザー別小売(卸)価格試算(税抜)'!U1199),IF(入力!$C$30=1,ROUNDDOWN('ユーザー別小売(卸)価格試算(税抜)'!U1199*(1+入力!$C$31/100),-入力!$C$29),IF(入力!$C$30=2,ROUNDUP('ユーザー別小売(卸)価格試算(税抜)'!U1199*(1+入力!$C$31/100),-入力!$C$29),IF(入力!$C$30=3,ROUND('ユーザー別小売(卸)価格試算(税抜)'!U1199*(1+入力!$C$31/100),-入力!$C$29)))),'ユーザー別小売(卸)価格試算(税抜)'!U1199))</f>
        <v/>
      </c>
      <c r="V1199" s="83"/>
      <c r="X1199" s="4"/>
    </row>
    <row r="1200" spans="2:25" ht="20.25" customHeight="1">
      <c r="B1200" s="830"/>
      <c r="C1200" s="831"/>
      <c r="D1200" s="831"/>
      <c r="E1200" s="831"/>
      <c r="F1200" s="831"/>
      <c r="G1200" s="832"/>
      <c r="H1200" s="787" t="s">
        <v>637</v>
      </c>
      <c r="I1200" s="788"/>
      <c r="J1200" s="788"/>
      <c r="K1200" s="788"/>
      <c r="L1200" s="789"/>
      <c r="M1200" s="830"/>
      <c r="N1200" s="831"/>
      <c r="O1200" s="831"/>
      <c r="P1200" s="831"/>
      <c r="Q1200" s="832"/>
      <c r="R1200" s="836" t="str">
        <f>IF('ユーザー別小売(卸)価格試算(税抜)'!R1200="","",IF(ISNUMBER('ユーザー別小売(卸)価格試算(税抜)'!R1200),IF(入力!$C$30=1,ROUNDDOWN('ユーザー別小売(卸)価格試算(税抜)'!R1200*(1+入力!$C$31/100),-入力!$C$29),IF(入力!$C$30=2,ROUNDUP('ユーザー別小売(卸)価格試算(税抜)'!R1200*(1+入力!$C$31/100),-入力!$C$29),IF(入力!$C$30=3,ROUND('ユーザー別小売(卸)価格試算(税抜)'!R1200*(1+入力!$C$31/100),-入力!$C$29)))),'ユーザー別小売(卸)価格試算(税抜)'!R1200))</f>
        <v>卸価格設定なし</v>
      </c>
      <c r="S1200" s="837" t="str">
        <f>IF('ユーザー別小売(卸)価格試算(税抜)'!S1200="","",IF(ISNUMBER('ユーザー別小売(卸)価格試算(税抜)'!S1200),IF(入力!$C$30=1,ROUNDDOWN('ユーザー別小売(卸)価格試算(税抜)'!S1200*(1+入力!$C$31/100),-入力!$C$29),IF(入力!$C$30=2,ROUNDUP('ユーザー別小売(卸)価格試算(税抜)'!S1200*(1+入力!$C$31/100),-入力!$C$29),IF(入力!$C$30=3,ROUND('ユーザー別小売(卸)価格試算(税抜)'!S1200*(1+入力!$C$31/100),-入力!$C$29)))),'ユーザー別小売(卸)価格試算(税抜)'!S1200))</f>
        <v/>
      </c>
      <c r="T1200" s="837" t="str">
        <f>IF('ユーザー別小売(卸)価格試算(税抜)'!T1200="","",IF(ISNUMBER('ユーザー別小売(卸)価格試算(税抜)'!T1200),IF(入力!$C$30=1,ROUNDDOWN('ユーザー別小売(卸)価格試算(税抜)'!T1200*(1+入力!$C$31/100),-入力!$C$29),IF(入力!$C$30=2,ROUNDUP('ユーザー別小売(卸)価格試算(税抜)'!T1200*(1+入力!$C$31/100),-入力!$C$29),IF(入力!$C$30=3,ROUND('ユーザー別小売(卸)価格試算(税抜)'!T1200*(1+入力!$C$31/100),-入力!$C$29)))),'ユーザー別小売(卸)価格試算(税抜)'!T1200))</f>
        <v/>
      </c>
      <c r="U1200" s="838" t="str">
        <f>IF('ユーザー別小売(卸)価格試算(税抜)'!U1200="","",IF(ISNUMBER('ユーザー別小売(卸)価格試算(税抜)'!U1200),IF(入力!$C$30=1,ROUNDDOWN('ユーザー別小売(卸)価格試算(税抜)'!U1200*(1+入力!$C$31/100),-入力!$C$29),IF(入力!$C$30=2,ROUNDUP('ユーザー別小売(卸)価格試算(税抜)'!U1200*(1+入力!$C$31/100),-入力!$C$29),IF(入力!$C$30=3,ROUND('ユーザー別小売(卸)価格試算(税抜)'!U1200*(1+入力!$C$31/100),-入力!$C$29)))),'ユーザー別小売(卸)価格試算(税抜)'!U1200))</f>
        <v/>
      </c>
      <c r="V1200" s="83"/>
      <c r="X1200" s="4"/>
    </row>
    <row r="1201" spans="2:27" ht="20.25" customHeight="1">
      <c r="B1201" s="830"/>
      <c r="C1201" s="831"/>
      <c r="D1201" s="831"/>
      <c r="E1201" s="831"/>
      <c r="F1201" s="831"/>
      <c r="G1201" s="832"/>
      <c r="H1201" s="716"/>
      <c r="I1201" s="717"/>
      <c r="J1201" s="717"/>
      <c r="K1201" s="717"/>
      <c r="L1201" s="718"/>
      <c r="M1201" s="716"/>
      <c r="N1201" s="717"/>
      <c r="O1201" s="717"/>
      <c r="P1201" s="717"/>
      <c r="Q1201" s="718"/>
      <c r="R1201" s="836" t="str">
        <f>IF('ユーザー別小売(卸)価格試算(税抜)'!R1201="","",IF(ISNUMBER('ユーザー別小売(卸)価格試算(税抜)'!R1201),IF(入力!$C$30=1,ROUNDDOWN('ユーザー別小売(卸)価格試算(税抜)'!R1201*(1+入力!$C$31/100),-入力!$C$29),IF(入力!$C$30=2,ROUNDUP('ユーザー別小売(卸)価格試算(税抜)'!R1201*(1+入力!$C$31/100),-入力!$C$29),IF(入力!$C$30=3,ROUND('ユーザー別小売(卸)価格試算(税抜)'!R1201*(1+入力!$C$31/100),-入力!$C$29)))),'ユーザー別小売(卸)価格試算(税抜)'!R1201))</f>
        <v>卸価格設定なし</v>
      </c>
      <c r="S1201" s="837" t="str">
        <f>IF('ユーザー別小売(卸)価格試算(税抜)'!S1201="","",IF(ISNUMBER('ユーザー別小売(卸)価格試算(税抜)'!S1201),IF(入力!$C$30=1,ROUNDDOWN('ユーザー別小売(卸)価格試算(税抜)'!S1201*(1+入力!$C$31/100),-入力!$C$29),IF(入力!$C$30=2,ROUNDUP('ユーザー別小売(卸)価格試算(税抜)'!S1201*(1+入力!$C$31/100),-入力!$C$29),IF(入力!$C$30=3,ROUND('ユーザー別小売(卸)価格試算(税抜)'!S1201*(1+入力!$C$31/100),-入力!$C$29)))),'ユーザー別小売(卸)価格試算(税抜)'!S1201))</f>
        <v/>
      </c>
      <c r="T1201" s="837" t="str">
        <f>IF('ユーザー別小売(卸)価格試算(税抜)'!T1201="","",IF(ISNUMBER('ユーザー別小売(卸)価格試算(税抜)'!T1201),IF(入力!$C$30=1,ROUNDDOWN('ユーザー別小売(卸)価格試算(税抜)'!T1201*(1+入力!$C$31/100),-入力!$C$29),IF(入力!$C$30=2,ROUNDUP('ユーザー別小売(卸)価格試算(税抜)'!T1201*(1+入力!$C$31/100),-入力!$C$29),IF(入力!$C$30=3,ROUND('ユーザー別小売(卸)価格試算(税抜)'!T1201*(1+入力!$C$31/100),-入力!$C$29)))),'ユーザー別小売(卸)価格試算(税抜)'!T1201))</f>
        <v/>
      </c>
      <c r="U1201" s="838" t="str">
        <f>IF('ユーザー別小売(卸)価格試算(税抜)'!U1201="","",IF(ISNUMBER('ユーザー別小売(卸)価格試算(税抜)'!U1201),IF(入力!$C$30=1,ROUNDDOWN('ユーザー別小売(卸)価格試算(税抜)'!U1201*(1+入力!$C$31/100),-入力!$C$29),IF(入力!$C$30=2,ROUNDUP('ユーザー別小売(卸)価格試算(税抜)'!U1201*(1+入力!$C$31/100),-入力!$C$29),IF(入力!$C$30=3,ROUND('ユーザー別小売(卸)価格試算(税抜)'!U1201*(1+入力!$C$31/100),-入力!$C$29)))),'ユーザー別小売(卸)価格試算(税抜)'!U1201))</f>
        <v/>
      </c>
      <c r="V1201" s="83"/>
      <c r="X1201" s="4"/>
    </row>
    <row r="1202" spans="2:27" ht="20.25" customHeight="1">
      <c r="B1202" s="830"/>
      <c r="C1202" s="831"/>
      <c r="D1202" s="831"/>
      <c r="E1202" s="831"/>
      <c r="F1202" s="831"/>
      <c r="G1202" s="832"/>
      <c r="H1202" s="757" t="s">
        <v>529</v>
      </c>
      <c r="I1202" s="758"/>
      <c r="J1202" s="758"/>
      <c r="K1202" s="758"/>
      <c r="L1202" s="759"/>
      <c r="M1202" s="787" t="s">
        <v>627</v>
      </c>
      <c r="N1202" s="788"/>
      <c r="O1202" s="788"/>
      <c r="P1202" s="788"/>
      <c r="Q1202" s="789"/>
      <c r="R1202" s="836">
        <f>IF('ユーザー別小売(卸)価格試算(税抜)'!R1202="","",IF(ISNUMBER('ユーザー別小売(卸)価格試算(税抜)'!R1202),IF(入力!$C$30=1,ROUNDDOWN('ユーザー別小売(卸)価格試算(税抜)'!R1202*(1+入力!$C$31/100),-入力!$C$29),IF(入力!$C$30=2,ROUNDUP('ユーザー別小売(卸)価格試算(税抜)'!R1202*(1+入力!$C$31/100),-入力!$C$29),IF(入力!$C$30=3,ROUND('ユーザー別小売(卸)価格試算(税抜)'!R1202*(1+入力!$C$31/100),-入力!$C$29)))),'ユーザー別小売(卸)価格試算(税抜)'!R1202))</f>
        <v>29480</v>
      </c>
      <c r="S1202" s="837" t="str">
        <f>IF('ユーザー別小売(卸)価格試算(税抜)'!S1202="","",IF(ISNUMBER('ユーザー別小売(卸)価格試算(税抜)'!S1202),IF(入力!$C$30=1,ROUNDDOWN('ユーザー別小売(卸)価格試算(税抜)'!S1202*(1+入力!$C$31/100),-入力!$C$29),IF(入力!$C$30=2,ROUNDUP('ユーザー別小売(卸)価格試算(税抜)'!S1202*(1+入力!$C$31/100),-入力!$C$29),IF(入力!$C$30=3,ROUND('ユーザー別小売(卸)価格試算(税抜)'!S1202*(1+入力!$C$31/100),-入力!$C$29)))),'ユーザー別小売(卸)価格試算(税抜)'!S1202))</f>
        <v/>
      </c>
      <c r="T1202" s="837" t="str">
        <f>IF('ユーザー別小売(卸)価格試算(税抜)'!T1202="","",IF(ISNUMBER('ユーザー別小売(卸)価格試算(税抜)'!T1202),IF(入力!$C$30=1,ROUNDDOWN('ユーザー別小売(卸)価格試算(税抜)'!T1202*(1+入力!$C$31/100),-入力!$C$29),IF(入力!$C$30=2,ROUNDUP('ユーザー別小売(卸)価格試算(税抜)'!T1202*(1+入力!$C$31/100),-入力!$C$29),IF(入力!$C$30=3,ROUND('ユーザー別小売(卸)価格試算(税抜)'!T1202*(1+入力!$C$31/100),-入力!$C$29)))),'ユーザー別小売(卸)価格試算(税抜)'!T1202))</f>
        <v/>
      </c>
      <c r="U1202" s="838" t="str">
        <f>IF('ユーザー別小売(卸)価格試算(税抜)'!U1202="","",IF(ISNUMBER('ユーザー別小売(卸)価格試算(税抜)'!U1202),IF(入力!$C$30=1,ROUNDDOWN('ユーザー別小売(卸)価格試算(税抜)'!U1202*(1+入力!$C$31/100),-入力!$C$29),IF(入力!$C$30=2,ROUNDUP('ユーザー別小売(卸)価格試算(税抜)'!U1202*(1+入力!$C$31/100),-入力!$C$29),IF(入力!$C$30=3,ROUND('ユーザー別小売(卸)価格試算(税抜)'!U1202*(1+入力!$C$31/100),-入力!$C$29)))),'ユーザー別小売(卸)価格試算(税抜)'!U1202))</f>
        <v/>
      </c>
      <c r="V1202" s="83"/>
      <c r="X1202" s="4"/>
    </row>
    <row r="1203" spans="2:27" ht="20.25" customHeight="1">
      <c r="B1203" s="830"/>
      <c r="C1203" s="831"/>
      <c r="D1203" s="831"/>
      <c r="E1203" s="831"/>
      <c r="F1203" s="831"/>
      <c r="G1203" s="832"/>
      <c r="H1203" s="757" t="s">
        <v>280</v>
      </c>
      <c r="I1203" s="758"/>
      <c r="J1203" s="758"/>
      <c r="K1203" s="758"/>
      <c r="L1203" s="759"/>
      <c r="M1203" s="716"/>
      <c r="N1203" s="717"/>
      <c r="O1203" s="717"/>
      <c r="P1203" s="717"/>
      <c r="Q1203" s="718"/>
      <c r="R1203" s="836">
        <f>IF('ユーザー別小売(卸)価格試算(税抜)'!R1203="","",IF(ISNUMBER('ユーザー別小売(卸)価格試算(税抜)'!R1203),IF(入力!$C$30=1,ROUNDDOWN('ユーザー別小売(卸)価格試算(税抜)'!R1203*(1+入力!$C$31/100),-入力!$C$29),IF(入力!$C$30=2,ROUNDUP('ユーザー別小売(卸)価格試算(税抜)'!R1203*(1+入力!$C$31/100),-入力!$C$29),IF(入力!$C$30=3,ROUND('ユーザー別小売(卸)価格試算(税抜)'!R1203*(1+入力!$C$31/100),-入力!$C$29)))),'ユーザー別小売(卸)価格試算(税抜)'!R1203))</f>
        <v>35200</v>
      </c>
      <c r="S1203" s="837" t="str">
        <f>IF('ユーザー別小売(卸)価格試算(税抜)'!S1203="","",IF(ISNUMBER('ユーザー別小売(卸)価格試算(税抜)'!S1203),IF(入力!$C$30=1,ROUNDDOWN('ユーザー別小売(卸)価格試算(税抜)'!S1203*(1+入力!$C$31/100),-入力!$C$29),IF(入力!$C$30=2,ROUNDUP('ユーザー別小売(卸)価格試算(税抜)'!S1203*(1+入力!$C$31/100),-入力!$C$29),IF(入力!$C$30=3,ROUND('ユーザー別小売(卸)価格試算(税抜)'!S1203*(1+入力!$C$31/100),-入力!$C$29)))),'ユーザー別小売(卸)価格試算(税抜)'!S1203))</f>
        <v/>
      </c>
      <c r="T1203" s="837" t="str">
        <f>IF('ユーザー別小売(卸)価格試算(税抜)'!T1203="","",IF(ISNUMBER('ユーザー別小売(卸)価格試算(税抜)'!T1203),IF(入力!$C$30=1,ROUNDDOWN('ユーザー別小売(卸)価格試算(税抜)'!T1203*(1+入力!$C$31/100),-入力!$C$29),IF(入力!$C$30=2,ROUNDUP('ユーザー別小売(卸)価格試算(税抜)'!T1203*(1+入力!$C$31/100),-入力!$C$29),IF(入力!$C$30=3,ROUND('ユーザー別小売(卸)価格試算(税抜)'!T1203*(1+入力!$C$31/100),-入力!$C$29)))),'ユーザー別小売(卸)価格試算(税抜)'!T1203))</f>
        <v/>
      </c>
      <c r="U1203" s="838" t="str">
        <f>IF('ユーザー別小売(卸)価格試算(税抜)'!U1203="","",IF(ISNUMBER('ユーザー別小売(卸)価格試算(税抜)'!U1203),IF(入力!$C$30=1,ROUNDDOWN('ユーザー別小売(卸)価格試算(税抜)'!U1203*(1+入力!$C$31/100),-入力!$C$29),IF(入力!$C$30=2,ROUNDUP('ユーザー別小売(卸)価格試算(税抜)'!U1203*(1+入力!$C$31/100),-入力!$C$29),IF(入力!$C$30=3,ROUND('ユーザー別小売(卸)価格試算(税抜)'!U1203*(1+入力!$C$31/100),-入力!$C$29)))),'ユーザー別小売(卸)価格試算(税抜)'!U1203))</f>
        <v/>
      </c>
      <c r="V1203" s="83"/>
      <c r="X1203" s="4"/>
    </row>
    <row r="1204" spans="2:27" ht="20.25" customHeight="1">
      <c r="B1204" s="806"/>
      <c r="C1204" s="807"/>
      <c r="D1204" s="807"/>
      <c r="E1204" s="807"/>
      <c r="F1204" s="807"/>
      <c r="G1204" s="808"/>
      <c r="H1204" s="806" t="s">
        <v>530</v>
      </c>
      <c r="I1204" s="807"/>
      <c r="J1204" s="807"/>
      <c r="K1204" s="807"/>
      <c r="L1204" s="808"/>
      <c r="M1204" s="806" t="s">
        <v>590</v>
      </c>
      <c r="N1204" s="807"/>
      <c r="O1204" s="807"/>
      <c r="P1204" s="807"/>
      <c r="Q1204" s="808"/>
      <c r="R1204" s="845">
        <f>IF('ユーザー別小売(卸)価格試算(税抜)'!R1204="","",IF(ISNUMBER('ユーザー別小売(卸)価格試算(税抜)'!R1204),IF(入力!$C$30=1,ROUNDDOWN('ユーザー別小売(卸)価格試算(税抜)'!R1204*(1+入力!$C$31/100),-入力!$C$29),IF(入力!$C$30=2,ROUNDUP('ユーザー別小売(卸)価格試算(税抜)'!R1204*(1+入力!$C$31/100),-入力!$C$29),IF(入力!$C$30=3,ROUND('ユーザー別小売(卸)価格試算(税抜)'!R1204*(1+入力!$C$31/100),-入力!$C$29)))),'ユーザー別小売(卸)価格試算(税抜)'!R1204))</f>
        <v>27610</v>
      </c>
      <c r="S1204" s="846" t="str">
        <f>IF('ユーザー別小売(卸)価格試算(税抜)'!S1204="","",IF(ISNUMBER('ユーザー別小売(卸)価格試算(税抜)'!S1204),IF(入力!$C$30=1,ROUNDDOWN('ユーザー別小売(卸)価格試算(税抜)'!S1204*(1+入力!$C$31/100),-入力!$C$29),IF(入力!$C$30=2,ROUNDUP('ユーザー別小売(卸)価格試算(税抜)'!S1204*(1+入力!$C$31/100),-入力!$C$29),IF(入力!$C$30=3,ROUND('ユーザー別小売(卸)価格試算(税抜)'!S1204*(1+入力!$C$31/100),-入力!$C$29)))),'ユーザー別小売(卸)価格試算(税抜)'!S1204))</f>
        <v/>
      </c>
      <c r="T1204" s="846" t="str">
        <f>IF('ユーザー別小売(卸)価格試算(税抜)'!T1204="","",IF(ISNUMBER('ユーザー別小売(卸)価格試算(税抜)'!T1204),IF(入力!$C$30=1,ROUNDDOWN('ユーザー別小売(卸)価格試算(税抜)'!T1204*(1+入力!$C$31/100),-入力!$C$29),IF(入力!$C$30=2,ROUNDUP('ユーザー別小売(卸)価格試算(税抜)'!T1204*(1+入力!$C$31/100),-入力!$C$29),IF(入力!$C$30=3,ROUND('ユーザー別小売(卸)価格試算(税抜)'!T1204*(1+入力!$C$31/100),-入力!$C$29)))),'ユーザー別小売(卸)価格試算(税抜)'!T1204))</f>
        <v/>
      </c>
      <c r="U1204" s="847" t="str">
        <f>IF('ユーザー別小売(卸)価格試算(税抜)'!U1204="","",IF(ISNUMBER('ユーザー別小売(卸)価格試算(税抜)'!U1204),IF(入力!$C$30=1,ROUNDDOWN('ユーザー別小売(卸)価格試算(税抜)'!U1204*(1+入力!$C$31/100),-入力!$C$29),IF(入力!$C$30=2,ROUNDUP('ユーザー別小売(卸)価格試算(税抜)'!U1204*(1+入力!$C$31/100),-入力!$C$29),IF(入力!$C$30=3,ROUND('ユーザー別小売(卸)価格試算(税抜)'!U1204*(1+入力!$C$31/100),-入力!$C$29)))),'ユーザー別小売(卸)価格試算(税抜)'!U1204))</f>
        <v/>
      </c>
      <c r="V1204" s="83"/>
      <c r="X1204" s="4"/>
    </row>
    <row r="1205" spans="2:27" ht="20.25" customHeight="1">
      <c r="B1205" s="842" t="s">
        <v>1000</v>
      </c>
      <c r="C1205" s="843"/>
      <c r="D1205" s="843"/>
      <c r="E1205" s="843"/>
      <c r="F1205" s="843"/>
      <c r="G1205" s="844"/>
      <c r="H1205" s="842" t="s">
        <v>992</v>
      </c>
      <c r="I1205" s="843"/>
      <c r="J1205" s="843"/>
      <c r="K1205" s="843"/>
      <c r="L1205" s="844"/>
      <c r="M1205" s="810" t="s">
        <v>999</v>
      </c>
      <c r="N1205" s="811"/>
      <c r="O1205" s="811"/>
      <c r="P1205" s="811"/>
      <c r="Q1205" s="812"/>
      <c r="R1205" s="833" t="str">
        <f>IF('ユーザー別小売(卸)価格試算(税抜)'!R1205="","",IF(ISNUMBER('ユーザー別小売(卸)価格試算(税抜)'!R1205),IF(入力!$C$30=1,ROUNDDOWN('ユーザー別小売(卸)価格試算(税抜)'!R1205*(1+入力!$C$31/100),-入力!$C$29),IF(入力!$C$30=2,ROUNDUP('ユーザー別小売(卸)価格試算(税抜)'!R1205*(1+入力!$C$31/100),-入力!$C$29),IF(入力!$C$30=3,ROUND('ユーザー別小売(卸)価格試算(税抜)'!R1205*(1+入力!$C$31/100),-入力!$C$29)))),'ユーザー別小売(卸)価格試算(税抜)'!R1205))</f>
        <v>卸価格設定なし</v>
      </c>
      <c r="S1205" s="834" t="str">
        <f>IF('ユーザー別小売(卸)価格試算(税抜)'!S1205="","",IF(ISNUMBER('ユーザー別小売(卸)価格試算(税抜)'!S1205),IF(入力!$C$30=1,ROUNDDOWN('ユーザー別小売(卸)価格試算(税抜)'!S1205*(1+入力!$C$31/100),-入力!$C$29),IF(入力!$C$30=2,ROUNDUP('ユーザー別小売(卸)価格試算(税抜)'!S1205*(1+入力!$C$31/100),-入力!$C$29),IF(入力!$C$30=3,ROUND('ユーザー別小売(卸)価格試算(税抜)'!S1205*(1+入力!$C$31/100),-入力!$C$29)))),'ユーザー別小売(卸)価格試算(税抜)'!S1205))</f>
        <v/>
      </c>
      <c r="T1205" s="834" t="str">
        <f>IF('ユーザー別小売(卸)価格試算(税抜)'!T1205="","",IF(ISNUMBER('ユーザー別小売(卸)価格試算(税抜)'!T1205),IF(入力!$C$30=1,ROUNDDOWN('ユーザー別小売(卸)価格試算(税抜)'!T1205*(1+入力!$C$31/100),-入力!$C$29),IF(入力!$C$30=2,ROUNDUP('ユーザー別小売(卸)価格試算(税抜)'!T1205*(1+入力!$C$31/100),-入力!$C$29),IF(入力!$C$30=3,ROUND('ユーザー別小売(卸)価格試算(税抜)'!T1205*(1+入力!$C$31/100),-入力!$C$29)))),'ユーザー別小売(卸)価格試算(税抜)'!T1205))</f>
        <v/>
      </c>
      <c r="U1205" s="835" t="str">
        <f>IF('ユーザー別小売(卸)価格試算(税抜)'!U1205="","",IF(ISNUMBER('ユーザー別小売(卸)価格試算(税抜)'!U1205),IF(入力!$C$30=1,ROUNDDOWN('ユーザー別小売(卸)価格試算(税抜)'!U1205*(1+入力!$C$31/100),-入力!$C$29),IF(入力!$C$30=2,ROUNDUP('ユーザー別小売(卸)価格試算(税抜)'!U1205*(1+入力!$C$31/100),-入力!$C$29),IF(入力!$C$30=3,ROUND('ユーザー別小売(卸)価格試算(税抜)'!U1205*(1+入力!$C$31/100),-入力!$C$29)))),'ユーザー別小売(卸)価格試算(税抜)'!U1205))</f>
        <v/>
      </c>
      <c r="V1205" s="83"/>
      <c r="X1205" s="4"/>
    </row>
    <row r="1206" spans="2:27" ht="20.25" customHeight="1">
      <c r="B1206" s="806"/>
      <c r="C1206" s="807"/>
      <c r="D1206" s="807"/>
      <c r="E1206" s="807"/>
      <c r="F1206" s="807"/>
      <c r="G1206" s="808"/>
      <c r="H1206" s="806"/>
      <c r="I1206" s="807"/>
      <c r="J1206" s="807"/>
      <c r="K1206" s="807"/>
      <c r="L1206" s="808"/>
      <c r="M1206" s="806" t="s">
        <v>1001</v>
      </c>
      <c r="N1206" s="807"/>
      <c r="O1206" s="807"/>
      <c r="P1206" s="807"/>
      <c r="Q1206" s="808"/>
      <c r="R1206" s="845" t="str">
        <f>IF('ユーザー別小売(卸)価格試算(税抜)'!R1206="","",IF(ISNUMBER('ユーザー別小売(卸)価格試算(税抜)'!R1206),IF(入力!$C$30=1,ROUNDDOWN('ユーザー別小売(卸)価格試算(税抜)'!R1206*(1+入力!$C$31/100),-入力!$C$29),IF(入力!$C$30=2,ROUNDUP('ユーザー別小売(卸)価格試算(税抜)'!R1206*(1+入力!$C$31/100),-入力!$C$29),IF(入力!$C$30=3,ROUND('ユーザー別小売(卸)価格試算(税抜)'!R1206*(1+入力!$C$31/100),-入力!$C$29)))),'ユーザー別小売(卸)価格試算(税抜)'!R1206))</f>
        <v>卸価格設定なし</v>
      </c>
      <c r="S1206" s="846" t="str">
        <f>IF('ユーザー別小売(卸)価格試算(税抜)'!S1206="","",IF(ISNUMBER('ユーザー別小売(卸)価格試算(税抜)'!S1206),IF(入力!$C$30=1,ROUNDDOWN('ユーザー別小売(卸)価格試算(税抜)'!S1206*(1+入力!$C$31/100),-入力!$C$29),IF(入力!$C$30=2,ROUNDUP('ユーザー別小売(卸)価格試算(税抜)'!S1206*(1+入力!$C$31/100),-入力!$C$29),IF(入力!$C$30=3,ROUND('ユーザー別小売(卸)価格試算(税抜)'!S1206*(1+入力!$C$31/100),-入力!$C$29)))),'ユーザー別小売(卸)価格試算(税抜)'!S1206))</f>
        <v/>
      </c>
      <c r="T1206" s="846" t="str">
        <f>IF('ユーザー別小売(卸)価格試算(税抜)'!T1206="","",IF(ISNUMBER('ユーザー別小売(卸)価格試算(税抜)'!T1206),IF(入力!$C$30=1,ROUNDDOWN('ユーザー別小売(卸)価格試算(税抜)'!T1206*(1+入力!$C$31/100),-入力!$C$29),IF(入力!$C$30=2,ROUNDUP('ユーザー別小売(卸)価格試算(税抜)'!T1206*(1+入力!$C$31/100),-入力!$C$29),IF(入力!$C$30=3,ROUND('ユーザー別小売(卸)価格試算(税抜)'!T1206*(1+入力!$C$31/100),-入力!$C$29)))),'ユーザー別小売(卸)価格試算(税抜)'!T1206))</f>
        <v/>
      </c>
      <c r="U1206" s="847" t="str">
        <f>IF('ユーザー別小売(卸)価格試算(税抜)'!U1206="","",IF(ISNUMBER('ユーザー別小売(卸)価格試算(税抜)'!U1206),IF(入力!$C$30=1,ROUNDDOWN('ユーザー別小売(卸)価格試算(税抜)'!U1206*(1+入力!$C$31/100),-入力!$C$29),IF(入力!$C$30=2,ROUNDUP('ユーザー別小売(卸)価格試算(税抜)'!U1206*(1+入力!$C$31/100),-入力!$C$29),IF(入力!$C$30=3,ROUND('ユーザー別小売(卸)価格試算(税抜)'!U1206*(1+入力!$C$31/100),-入力!$C$29)))),'ユーザー別小売(卸)価格試算(税抜)'!U1206))</f>
        <v/>
      </c>
      <c r="V1206" s="83"/>
      <c r="X1206" s="4"/>
    </row>
    <row r="1207" spans="2:27" ht="20.25" customHeight="1">
      <c r="B1207" s="842" t="s">
        <v>1370</v>
      </c>
      <c r="C1207" s="843"/>
      <c r="D1207" s="843"/>
      <c r="E1207" s="843"/>
      <c r="F1207" s="843"/>
      <c r="G1207" s="844"/>
      <c r="H1207" s="716" t="s">
        <v>993</v>
      </c>
      <c r="I1207" s="717"/>
      <c r="J1207" s="717"/>
      <c r="K1207" s="717"/>
      <c r="L1207" s="718"/>
      <c r="M1207" s="830" t="s">
        <v>1373</v>
      </c>
      <c r="N1207" s="831"/>
      <c r="O1207" s="831"/>
      <c r="P1207" s="831"/>
      <c r="Q1207" s="832"/>
      <c r="R1207" s="923" t="str">
        <f>IF('ユーザー別小売(卸)価格試算(税抜)'!R1207="","",IF(ISNUMBER('ユーザー別小売(卸)価格試算(税抜)'!R1207),IF(入力!$C$30=1,ROUNDDOWN('ユーザー別小売(卸)価格試算(税抜)'!R1207*(1+入力!$C$31/100),-入力!$C$29),IF(入力!$C$30=2,ROUNDUP('ユーザー別小売(卸)価格試算(税抜)'!R1207*(1+入力!$C$31/100),-入力!$C$29),IF(入力!$C$30=3,ROUND('ユーザー別小売(卸)価格試算(税抜)'!R1207*(1+入力!$C$31/100),-入力!$C$29)))),'ユーザー別小売(卸)価格試算(税抜)'!R1207))</f>
        <v>卸価格設定なし</v>
      </c>
      <c r="S1207" s="575" t="str">
        <f>IF('ユーザー別小売(卸)価格試算(税抜)'!S1207="","",IF(ISNUMBER('ユーザー別小売(卸)価格試算(税抜)'!S1207),IF(入力!$C$30=1,ROUNDDOWN('ユーザー別小売(卸)価格試算(税抜)'!S1207*(1+入力!$C$31/100),-入力!$C$29),IF(入力!$C$30=2,ROUNDUP('ユーザー別小売(卸)価格試算(税抜)'!S1207*(1+入力!$C$31/100),-入力!$C$29),IF(入力!$C$30=3,ROUND('ユーザー別小売(卸)価格試算(税抜)'!S1207*(1+入力!$C$31/100),-入力!$C$29)))),'ユーザー別小売(卸)価格試算(税抜)'!S1207))</f>
        <v/>
      </c>
      <c r="T1207" s="575" t="str">
        <f>IF('ユーザー別小売(卸)価格試算(税抜)'!T1207="","",IF(ISNUMBER('ユーザー別小売(卸)価格試算(税抜)'!T1207),IF(入力!$C$30=1,ROUNDDOWN('ユーザー別小売(卸)価格試算(税抜)'!T1207*(1+入力!$C$31/100),-入力!$C$29),IF(入力!$C$30=2,ROUNDUP('ユーザー別小売(卸)価格試算(税抜)'!T1207*(1+入力!$C$31/100),-入力!$C$29),IF(入力!$C$30=3,ROUND('ユーザー別小売(卸)価格試算(税抜)'!T1207*(1+入力!$C$31/100),-入力!$C$29)))),'ユーザー別小売(卸)価格試算(税抜)'!T1207))</f>
        <v/>
      </c>
      <c r="U1207" s="924" t="str">
        <f>IF('ユーザー別小売(卸)価格試算(税抜)'!U1207="","",IF(ISNUMBER('ユーザー別小売(卸)価格試算(税抜)'!U1207),IF(入力!$C$30=1,ROUNDDOWN('ユーザー別小売(卸)価格試算(税抜)'!U1207*(1+入力!$C$31/100),-入力!$C$29),IF(入力!$C$30=2,ROUNDUP('ユーザー別小売(卸)価格試算(税抜)'!U1207*(1+入力!$C$31/100),-入力!$C$29),IF(入力!$C$30=3,ROUND('ユーザー別小売(卸)価格試算(税抜)'!U1207*(1+入力!$C$31/100),-入力!$C$29)))),'ユーザー別小売(卸)価格試算(税抜)'!U1207))</f>
        <v/>
      </c>
      <c r="V1207" s="83"/>
      <c r="X1207" s="4"/>
    </row>
    <row r="1208" spans="2:27" ht="20.25" customHeight="1">
      <c r="B1208" s="830"/>
      <c r="C1208" s="831"/>
      <c r="D1208" s="831"/>
      <c r="E1208" s="831"/>
      <c r="F1208" s="831"/>
      <c r="G1208" s="832"/>
      <c r="H1208" s="757" t="s">
        <v>1371</v>
      </c>
      <c r="I1208" s="758"/>
      <c r="J1208" s="758"/>
      <c r="K1208" s="758"/>
      <c r="L1208" s="759"/>
      <c r="M1208" s="716"/>
      <c r="N1208" s="717"/>
      <c r="O1208" s="717"/>
      <c r="P1208" s="717"/>
      <c r="Q1208" s="718"/>
      <c r="R1208" s="836" t="str">
        <f>IF('ユーザー別小売(卸)価格試算(税抜)'!R1208="","",IF(ISNUMBER('ユーザー別小売(卸)価格試算(税抜)'!R1208),IF(入力!$C$30=1,ROUNDDOWN('ユーザー別小売(卸)価格試算(税抜)'!R1208*(1+入力!$C$31/100),-入力!$C$29),IF(入力!$C$30=2,ROUNDUP('ユーザー別小売(卸)価格試算(税抜)'!R1208*(1+入力!$C$31/100),-入力!$C$29),IF(入力!$C$30=3,ROUND('ユーザー別小売(卸)価格試算(税抜)'!R1208*(1+入力!$C$31/100),-入力!$C$29)))),'ユーザー別小売(卸)価格試算(税抜)'!R1208))</f>
        <v>卸価格設定なし</v>
      </c>
      <c r="S1208" s="837" t="str">
        <f>IF('ユーザー別小売(卸)価格試算(税抜)'!S1208="","",IF(ISNUMBER('ユーザー別小売(卸)価格試算(税抜)'!S1208),IF(入力!$C$30=1,ROUNDDOWN('ユーザー別小売(卸)価格試算(税抜)'!S1208*(1+入力!$C$31/100),-入力!$C$29),IF(入力!$C$30=2,ROUNDUP('ユーザー別小売(卸)価格試算(税抜)'!S1208*(1+入力!$C$31/100),-入力!$C$29),IF(入力!$C$30=3,ROUND('ユーザー別小売(卸)価格試算(税抜)'!S1208*(1+入力!$C$31/100),-入力!$C$29)))),'ユーザー別小売(卸)価格試算(税抜)'!S1208))</f>
        <v/>
      </c>
      <c r="T1208" s="837" t="str">
        <f>IF('ユーザー別小売(卸)価格試算(税抜)'!T1208="","",IF(ISNUMBER('ユーザー別小売(卸)価格試算(税抜)'!T1208),IF(入力!$C$30=1,ROUNDDOWN('ユーザー別小売(卸)価格試算(税抜)'!T1208*(1+入力!$C$31/100),-入力!$C$29),IF(入力!$C$30=2,ROUNDUP('ユーザー別小売(卸)価格試算(税抜)'!T1208*(1+入力!$C$31/100),-入力!$C$29),IF(入力!$C$30=3,ROUND('ユーザー別小売(卸)価格試算(税抜)'!T1208*(1+入力!$C$31/100),-入力!$C$29)))),'ユーザー別小売(卸)価格試算(税抜)'!T1208))</f>
        <v/>
      </c>
      <c r="U1208" s="838" t="str">
        <f>IF('ユーザー別小売(卸)価格試算(税抜)'!U1208="","",IF(ISNUMBER('ユーザー別小売(卸)価格試算(税抜)'!U1208),IF(入力!$C$30=1,ROUNDDOWN('ユーザー別小売(卸)価格試算(税抜)'!U1208*(1+入力!$C$31/100),-入力!$C$29),IF(入力!$C$30=2,ROUNDUP('ユーザー別小売(卸)価格試算(税抜)'!U1208*(1+入力!$C$31/100),-入力!$C$29),IF(入力!$C$30=3,ROUND('ユーザー別小売(卸)価格試算(税抜)'!U1208*(1+入力!$C$31/100),-入力!$C$29)))),'ユーザー別小売(卸)価格試算(税抜)'!U1208))</f>
        <v/>
      </c>
      <c r="V1208" s="83"/>
      <c r="X1208" s="4"/>
    </row>
    <row r="1209" spans="2:27" ht="20.25" customHeight="1">
      <c r="B1209" s="830"/>
      <c r="C1209" s="831"/>
      <c r="D1209" s="831"/>
      <c r="E1209" s="831"/>
      <c r="F1209" s="831"/>
      <c r="G1209" s="832"/>
      <c r="H1209" s="757" t="s">
        <v>1372</v>
      </c>
      <c r="I1209" s="758"/>
      <c r="J1209" s="758"/>
      <c r="K1209" s="758"/>
      <c r="L1209" s="759"/>
      <c r="M1209" s="757" t="s">
        <v>1374</v>
      </c>
      <c r="N1209" s="758"/>
      <c r="O1209" s="758"/>
      <c r="P1209" s="758"/>
      <c r="Q1209" s="759"/>
      <c r="R1209" s="836" t="str">
        <f>IF('ユーザー別小売(卸)価格試算(税抜)'!R1209="","",IF(ISNUMBER('ユーザー別小売(卸)価格試算(税抜)'!R1209),IF(入力!$C$30=1,ROUNDDOWN('ユーザー別小売(卸)価格試算(税抜)'!R1209*(1+入力!$C$31/100),-入力!$C$29),IF(入力!$C$30=2,ROUNDUP('ユーザー別小売(卸)価格試算(税抜)'!R1209*(1+入力!$C$31/100),-入力!$C$29),IF(入力!$C$30=3,ROUND('ユーザー別小売(卸)価格試算(税抜)'!R1209*(1+入力!$C$31/100),-入力!$C$29)))),'ユーザー別小売(卸)価格試算(税抜)'!R1209))</f>
        <v>卸価格設定なし</v>
      </c>
      <c r="S1209" s="837" t="str">
        <f>IF('ユーザー別小売(卸)価格試算(税抜)'!S1209="","",IF(ISNUMBER('ユーザー別小売(卸)価格試算(税抜)'!S1209),IF(入力!$C$30=1,ROUNDDOWN('ユーザー別小売(卸)価格試算(税抜)'!S1209*(1+入力!$C$31/100),-入力!$C$29),IF(入力!$C$30=2,ROUNDUP('ユーザー別小売(卸)価格試算(税抜)'!S1209*(1+入力!$C$31/100),-入力!$C$29),IF(入力!$C$30=3,ROUND('ユーザー別小売(卸)価格試算(税抜)'!S1209*(1+入力!$C$31/100),-入力!$C$29)))),'ユーザー別小売(卸)価格試算(税抜)'!S1209))</f>
        <v/>
      </c>
      <c r="T1209" s="837" t="str">
        <f>IF('ユーザー別小売(卸)価格試算(税抜)'!T1209="","",IF(ISNUMBER('ユーザー別小売(卸)価格試算(税抜)'!T1209),IF(入力!$C$30=1,ROUNDDOWN('ユーザー別小売(卸)価格試算(税抜)'!T1209*(1+入力!$C$31/100),-入力!$C$29),IF(入力!$C$30=2,ROUNDUP('ユーザー別小売(卸)価格試算(税抜)'!T1209*(1+入力!$C$31/100),-入力!$C$29),IF(入力!$C$30=3,ROUND('ユーザー別小売(卸)価格試算(税抜)'!T1209*(1+入力!$C$31/100),-入力!$C$29)))),'ユーザー別小売(卸)価格試算(税抜)'!T1209))</f>
        <v/>
      </c>
      <c r="U1209" s="838" t="str">
        <f>IF('ユーザー別小売(卸)価格試算(税抜)'!U1209="","",IF(ISNUMBER('ユーザー別小売(卸)価格試算(税抜)'!U1209),IF(入力!$C$30=1,ROUNDDOWN('ユーザー別小売(卸)価格試算(税抜)'!U1209*(1+入力!$C$31/100),-入力!$C$29),IF(入力!$C$30=2,ROUNDUP('ユーザー別小売(卸)価格試算(税抜)'!U1209*(1+入力!$C$31/100),-入力!$C$29),IF(入力!$C$30=3,ROUND('ユーザー別小売(卸)価格試算(税抜)'!U1209*(1+入力!$C$31/100),-入力!$C$29)))),'ユーザー別小売(卸)価格試算(税抜)'!U1209))</f>
        <v/>
      </c>
      <c r="V1209" s="83"/>
      <c r="X1209" s="4"/>
    </row>
    <row r="1210" spans="2:27" ht="20.25" customHeight="1" thickBot="1">
      <c r="B1210" s="781"/>
      <c r="C1210" s="782"/>
      <c r="D1210" s="782"/>
      <c r="E1210" s="782"/>
      <c r="F1210" s="782"/>
      <c r="G1210" s="783"/>
      <c r="H1210" s="725" t="s">
        <v>2150</v>
      </c>
      <c r="I1210" s="726"/>
      <c r="J1210" s="726"/>
      <c r="K1210" s="726"/>
      <c r="L1210" s="727"/>
      <c r="M1210" s="725"/>
      <c r="N1210" s="726"/>
      <c r="O1210" s="726"/>
      <c r="P1210" s="726"/>
      <c r="Q1210" s="727"/>
      <c r="R1210" s="889" t="str">
        <f>IF('ユーザー別小売(卸)価格試算(税抜)'!R1210="","",IF(ISNUMBER('ユーザー別小売(卸)価格試算(税抜)'!R1210),IF(入力!$C$30=1,ROUNDDOWN('ユーザー別小売(卸)価格試算(税抜)'!R1210*(1+入力!$C$31/100),-入力!$C$29),IF(入力!$C$30=2,ROUNDUP('ユーザー別小売(卸)価格試算(税抜)'!R1210*(1+入力!$C$31/100),-入力!$C$29),IF(入力!$C$30=3,ROUND('ユーザー別小売(卸)価格試算(税抜)'!R1210*(1+入力!$C$31/100),-入力!$C$29)))),'ユーザー別小売(卸)価格試算(税抜)'!R1210))</f>
        <v>卸価格設定なし</v>
      </c>
      <c r="S1210" s="890" t="str">
        <f>IF('ユーザー別小売(卸)価格試算(税抜)'!S1210="","",IF(ISNUMBER('ユーザー別小売(卸)価格試算(税抜)'!S1210),IF(入力!$C$30=1,ROUNDDOWN('ユーザー別小売(卸)価格試算(税抜)'!S1210*(1+入力!$C$31/100),-入力!$C$29),IF(入力!$C$30=2,ROUNDUP('ユーザー別小売(卸)価格試算(税抜)'!S1210*(1+入力!$C$31/100),-入力!$C$29),IF(入力!$C$30=3,ROUND('ユーザー別小売(卸)価格試算(税抜)'!S1210*(1+入力!$C$31/100),-入力!$C$29)))),'ユーザー別小売(卸)価格試算(税抜)'!S1210))</f>
        <v/>
      </c>
      <c r="T1210" s="890" t="str">
        <f>IF('ユーザー別小売(卸)価格試算(税抜)'!T1210="","",IF(ISNUMBER('ユーザー別小売(卸)価格試算(税抜)'!T1210),IF(入力!$C$30=1,ROUNDDOWN('ユーザー別小売(卸)価格試算(税抜)'!T1210*(1+入力!$C$31/100),-入力!$C$29),IF(入力!$C$30=2,ROUNDUP('ユーザー別小売(卸)価格試算(税抜)'!T1210*(1+入力!$C$31/100),-入力!$C$29),IF(入力!$C$30=3,ROUND('ユーザー別小売(卸)価格試算(税抜)'!T1210*(1+入力!$C$31/100),-入力!$C$29)))),'ユーザー別小売(卸)価格試算(税抜)'!T1210))</f>
        <v/>
      </c>
      <c r="U1210" s="891" t="str">
        <f>IF('ユーザー別小売(卸)価格試算(税抜)'!U1210="","",IF(ISNUMBER('ユーザー別小売(卸)価格試算(税抜)'!U1210),IF(入力!$C$30=1,ROUNDDOWN('ユーザー別小売(卸)価格試算(税抜)'!U1210*(1+入力!$C$31/100),-入力!$C$29),IF(入力!$C$30=2,ROUNDUP('ユーザー別小売(卸)価格試算(税抜)'!U1210*(1+入力!$C$31/100),-入力!$C$29),IF(入力!$C$30=3,ROUND('ユーザー別小売(卸)価格試算(税抜)'!U1210*(1+入力!$C$31/100),-入力!$C$29)))),'ユーザー別小売(卸)価格試算(税抜)'!U1210))</f>
        <v/>
      </c>
      <c r="V1210" s="83"/>
      <c r="X1210" s="4"/>
    </row>
    <row r="1211" spans="2:27" ht="36.75" customHeight="1">
      <c r="B1211" s="588" t="s">
        <v>2149</v>
      </c>
      <c r="C1211" s="588"/>
      <c r="D1211" s="588"/>
      <c r="E1211" s="588"/>
      <c r="F1211" s="588"/>
      <c r="G1211" s="588"/>
      <c r="H1211" s="588"/>
      <c r="I1211" s="588"/>
      <c r="J1211" s="588"/>
      <c r="K1211" s="588"/>
      <c r="L1211" s="588"/>
      <c r="M1211" s="588"/>
      <c r="N1211" s="588"/>
      <c r="O1211" s="588"/>
      <c r="P1211" s="588"/>
      <c r="Q1211" s="588"/>
      <c r="R1211" s="588"/>
      <c r="S1211" s="588"/>
      <c r="T1211" s="588"/>
      <c r="U1211" s="588"/>
      <c r="V1211" s="82"/>
      <c r="W1211" s="24"/>
      <c r="X1211" s="82"/>
      <c r="Y1211" s="24"/>
    </row>
    <row r="1212" spans="2:27" ht="13.5" customHeight="1">
      <c r="C1212" s="24"/>
      <c r="D1212" s="24"/>
      <c r="E1212" s="24"/>
      <c r="F1212" s="82"/>
      <c r="G1212" s="24"/>
      <c r="H1212" s="82"/>
      <c r="I1212" s="24"/>
      <c r="J1212" s="82"/>
      <c r="K1212" s="24"/>
      <c r="L1212" s="82"/>
      <c r="M1212" s="24"/>
      <c r="N1212" s="82"/>
      <c r="O1212" s="24"/>
      <c r="P1212" s="82"/>
      <c r="Q1212" s="24"/>
      <c r="R1212" s="82"/>
      <c r="S1212" s="24"/>
      <c r="T1212" s="82"/>
      <c r="U1212" s="24"/>
      <c r="V1212" s="82"/>
      <c r="W1212" s="24"/>
      <c r="X1212" s="82"/>
      <c r="Y1212" s="24"/>
    </row>
    <row r="1213" spans="2:27" s="38" customFormat="1" ht="14.25" customHeight="1" thickBot="1">
      <c r="F1213" s="84"/>
      <c r="H1213" s="84"/>
      <c r="J1213" s="84"/>
      <c r="L1213" s="84"/>
      <c r="N1213" s="84"/>
      <c r="P1213" s="84"/>
      <c r="R1213" s="84"/>
      <c r="T1213" s="84"/>
      <c r="V1213" s="84"/>
      <c r="X1213" s="84"/>
    </row>
    <row r="1214" spans="2:27" ht="23.25" customHeight="1" thickTop="1" thickBot="1">
      <c r="B1214" s="518" t="s">
        <v>692</v>
      </c>
      <c r="C1214" s="519"/>
      <c r="D1214" s="519"/>
      <c r="E1214" s="519"/>
      <c r="F1214" s="519"/>
      <c r="G1214" s="519"/>
      <c r="H1214" s="519"/>
      <c r="I1214" s="519"/>
      <c r="J1214" s="519"/>
      <c r="K1214" s="519"/>
      <c r="L1214" s="519"/>
      <c r="M1214" s="519"/>
      <c r="N1214" s="519"/>
      <c r="O1214" s="519"/>
      <c r="P1214" s="519"/>
      <c r="Q1214" s="519"/>
      <c r="R1214" s="519"/>
      <c r="S1214" s="519"/>
      <c r="T1214" s="519"/>
      <c r="U1214" s="519"/>
      <c r="V1214" s="519"/>
      <c r="W1214" s="519"/>
      <c r="X1214" s="519"/>
      <c r="Y1214" s="519"/>
      <c r="Z1214" s="519"/>
      <c r="AA1214" s="520"/>
    </row>
    <row r="1215" spans="2:27" ht="14.25" customHeight="1" thickTop="1" thickBot="1">
      <c r="B1215" s="24"/>
      <c r="C1215" s="24"/>
      <c r="D1215" s="24"/>
      <c r="E1215" s="24"/>
      <c r="F1215" s="82"/>
      <c r="G1215" s="24"/>
      <c r="H1215" s="82"/>
      <c r="I1215" s="24"/>
      <c r="J1215" s="82"/>
      <c r="K1215" s="24"/>
      <c r="L1215" s="82"/>
      <c r="M1215" s="24"/>
      <c r="N1215" s="82"/>
      <c r="O1215" s="24"/>
      <c r="P1215" s="82"/>
      <c r="Q1215" s="24"/>
      <c r="R1215" s="82"/>
      <c r="S1215" s="24"/>
      <c r="T1215" s="82"/>
      <c r="U1215" s="24"/>
      <c r="V1215" s="82"/>
      <c r="W1215" s="24"/>
      <c r="X1215" s="82"/>
      <c r="Y1215" s="24"/>
    </row>
    <row r="1216" spans="2:27" ht="20.100000000000001" customHeight="1" thickBot="1">
      <c r="B1216" s="531" t="s">
        <v>453</v>
      </c>
      <c r="C1216" s="532"/>
      <c r="D1216" s="532"/>
      <c r="E1216" s="532"/>
      <c r="F1216" s="532"/>
      <c r="G1216" s="532"/>
      <c r="H1216" s="532"/>
      <c r="I1216" s="532"/>
      <c r="J1216" s="532"/>
      <c r="K1216" s="532"/>
      <c r="L1216" s="532"/>
      <c r="M1216" s="532"/>
      <c r="N1216" s="532"/>
      <c r="O1216" s="532"/>
      <c r="P1216" s="532"/>
      <c r="Q1216" s="532"/>
      <c r="R1216" s="532"/>
      <c r="S1216" s="532"/>
      <c r="T1216" s="532"/>
      <c r="U1216" s="532"/>
      <c r="V1216" s="533"/>
      <c r="X1216" s="4"/>
    </row>
    <row r="1217" spans="2:24" ht="15" customHeight="1" thickBot="1">
      <c r="B1217" s="709" t="s">
        <v>42</v>
      </c>
      <c r="C1217" s="710" t="s">
        <v>0</v>
      </c>
      <c r="D1217" s="710" t="s">
        <v>524</v>
      </c>
      <c r="E1217" s="710"/>
      <c r="F1217" s="710"/>
      <c r="G1217" s="710"/>
      <c r="H1217" s="710" t="s">
        <v>491</v>
      </c>
      <c r="I1217" s="710"/>
      <c r="J1217" s="710"/>
      <c r="K1217" s="710"/>
      <c r="L1217" s="710"/>
      <c r="M1217" s="710"/>
      <c r="N1217" s="710"/>
      <c r="O1217" s="710"/>
      <c r="P1217" s="710" t="s">
        <v>43</v>
      </c>
      <c r="Q1217" s="710"/>
      <c r="R1217" s="710"/>
      <c r="S1217" s="710"/>
      <c r="T1217" s="710"/>
      <c r="U1217" s="710"/>
      <c r="V1217" s="710"/>
      <c r="X1217" s="4"/>
    </row>
    <row r="1218" spans="2:24" ht="15" customHeight="1" thickBot="1">
      <c r="B1218" s="709"/>
      <c r="C1218" s="710"/>
      <c r="D1218" s="710"/>
      <c r="E1218" s="710"/>
      <c r="F1218" s="710"/>
      <c r="G1218" s="710"/>
      <c r="H1218" s="710"/>
      <c r="I1218" s="710"/>
      <c r="J1218" s="710"/>
      <c r="K1218" s="710"/>
      <c r="L1218" s="710"/>
      <c r="M1218" s="710"/>
      <c r="N1218" s="710"/>
      <c r="O1218" s="710"/>
      <c r="P1218" s="710"/>
      <c r="Q1218" s="710"/>
      <c r="R1218" s="710"/>
      <c r="S1218" s="710"/>
      <c r="T1218" s="710"/>
      <c r="U1218" s="710"/>
      <c r="V1218" s="710"/>
      <c r="X1218" s="4"/>
    </row>
    <row r="1219" spans="2:24" ht="24" customHeight="1" thickBot="1">
      <c r="B1219" s="77">
        <v>18</v>
      </c>
      <c r="C1219" s="78">
        <v>40</v>
      </c>
      <c r="D1219" s="893" t="s">
        <v>639</v>
      </c>
      <c r="E1219" s="894"/>
      <c r="F1219" s="894"/>
      <c r="G1219" s="895"/>
      <c r="H1219" s="893" t="s">
        <v>642</v>
      </c>
      <c r="I1219" s="894"/>
      <c r="J1219" s="894"/>
      <c r="K1219" s="895"/>
      <c r="L1219" s="531">
        <f>IF('ユーザー別小売(卸)価格試算(税抜)'!L1219="","",IF(ISNUMBER('ユーザー別小売(卸)価格試算(税抜)'!L1219),IF(入力!$C$30=1,ROUNDDOWN('ユーザー別小売(卸)価格試算(税抜)'!L1219*(1+入力!$C$31/100),-入力!$C$29),IF(入力!$C$30=2,ROUNDUP('ユーザー別小売(卸)価格試算(税抜)'!L1219*(1+入力!$C$31/100),-入力!$C$29),IF(入力!$C$30=3,ROUND('ユーザー別小売(卸)価格試算(税抜)'!L1219*(1+入力!$C$31/100),-入力!$C$29)))),'ユーザー別小売(卸)価格試算(税抜)'!L1219))</f>
        <v>57200</v>
      </c>
      <c r="M1219" s="532" t="str">
        <f>IF('ユーザー別小売(卸)価格試算(税抜)'!M1219="","",IF(ISNUMBER('ユーザー別小売(卸)価格試算(税抜)'!M1219),IF(入力!$C$30=1,ROUNDDOWN('ユーザー別小売(卸)価格試算(税抜)'!M1219*(1+入力!$C$31/100),-入力!$C$29),IF(入力!$C$30=2,ROUNDUP('ユーザー別小売(卸)価格試算(税抜)'!M1219*(1+入力!$C$31/100),-入力!$C$29),IF(入力!$C$30=3,ROUND('ユーザー別小売(卸)価格試算(税抜)'!M1219*(1+入力!$C$31/100),-入力!$C$29)))),'ユーザー別小売(卸)価格試算(税抜)'!M1219))</f>
        <v/>
      </c>
      <c r="N1219" s="532" t="str">
        <f>IF('ユーザー別小売(卸)価格試算(税抜)'!N1219="","",IF(ISNUMBER('ユーザー別小売(卸)価格試算(税抜)'!N1219),IF(入力!$C$30=1,ROUNDDOWN('ユーザー別小売(卸)価格試算(税抜)'!N1219*(1+入力!$C$31/100),-入力!$C$29),IF(入力!$C$30=2,ROUNDUP('ユーザー別小売(卸)価格試算(税抜)'!N1219*(1+入力!$C$31/100),-入力!$C$29),IF(入力!$C$30=3,ROUND('ユーザー別小売(卸)価格試算(税抜)'!N1219*(1+入力!$C$31/100),-入力!$C$29)))),'ユーザー別小売(卸)価格試算(税抜)'!N1219))</f>
        <v/>
      </c>
      <c r="O1219" s="533" t="str">
        <f>IF('ユーザー別小売(卸)価格試算(税抜)'!O1219="","",IF(ISNUMBER('ユーザー別小売(卸)価格試算(税抜)'!O1219),IF(入力!$C$30=1,ROUNDDOWN('ユーザー別小売(卸)価格試算(税抜)'!O1219*(1+入力!$C$31/100),-入力!$C$29),IF(入力!$C$30=2,ROUNDUP('ユーザー別小売(卸)価格試算(税抜)'!O1219*(1+入力!$C$31/100),-入力!$C$29),IF(入力!$C$30=3,ROUND('ユーザー別小売(卸)価格試算(税抜)'!O1219*(1+入力!$C$31/100),-入力!$C$29)))),'ユーザー別小売(卸)価格試算(税抜)'!O1219))</f>
        <v/>
      </c>
      <c r="P1219" s="896" t="s">
        <v>647</v>
      </c>
      <c r="Q1219" s="897"/>
      <c r="R1219" s="897"/>
      <c r="S1219" s="897"/>
      <c r="T1219" s="897"/>
      <c r="U1219" s="897"/>
      <c r="V1219" s="898"/>
      <c r="X1219" s="4"/>
    </row>
    <row r="1220" spans="2:24" ht="24" customHeight="1">
      <c r="B1220" s="731">
        <v>17</v>
      </c>
      <c r="C1220" s="772">
        <v>45</v>
      </c>
      <c r="D1220" s="800" t="s">
        <v>879</v>
      </c>
      <c r="E1220" s="801"/>
      <c r="F1220" s="801"/>
      <c r="G1220" s="802"/>
      <c r="H1220" s="800" t="s">
        <v>642</v>
      </c>
      <c r="I1220" s="801"/>
      <c r="J1220" s="801"/>
      <c r="K1220" s="802"/>
      <c r="L1220" s="839">
        <f>IF('ユーザー別小売(卸)価格試算(税抜)'!L1220="","",IF(ISNUMBER('ユーザー別小売(卸)価格試算(税抜)'!L1220),IF(入力!$C$30=1,ROUNDDOWN('ユーザー別小売(卸)価格試算(税抜)'!L1220*(1+入力!$C$31/100),-入力!$C$29),IF(入力!$C$30=2,ROUNDUP('ユーザー別小売(卸)価格試算(税抜)'!L1220*(1+入力!$C$31/100),-入力!$C$29),IF(入力!$C$30=3,ROUND('ユーザー別小売(卸)価格試算(税抜)'!L1220*(1+入力!$C$31/100),-入力!$C$29)))),'ユーザー別小売(卸)価格試算(税抜)'!L1220))</f>
        <v>42900</v>
      </c>
      <c r="M1220" s="840" t="str">
        <f>IF('ユーザー別小売(卸)価格試算(税抜)'!M1220="","",IF(ISNUMBER('ユーザー別小売(卸)価格試算(税抜)'!M1220),IF(入力!$C$30=1,ROUNDDOWN('ユーザー別小売(卸)価格試算(税抜)'!M1220*(1+入力!$C$31/100),-入力!$C$29),IF(入力!$C$30=2,ROUNDUP('ユーザー別小売(卸)価格試算(税抜)'!M1220*(1+入力!$C$31/100),-入力!$C$29),IF(入力!$C$30=3,ROUND('ユーザー別小売(卸)価格試算(税抜)'!M1220*(1+入力!$C$31/100),-入力!$C$29)))),'ユーザー別小売(卸)価格試算(税抜)'!M1220))</f>
        <v/>
      </c>
      <c r="N1220" s="840" t="str">
        <f>IF('ユーザー別小売(卸)価格試算(税抜)'!N1220="","",IF(ISNUMBER('ユーザー別小売(卸)価格試算(税抜)'!N1220),IF(入力!$C$30=1,ROUNDDOWN('ユーザー別小売(卸)価格試算(税抜)'!N1220*(1+入力!$C$31/100),-入力!$C$29),IF(入力!$C$30=2,ROUNDUP('ユーザー別小売(卸)価格試算(税抜)'!N1220*(1+入力!$C$31/100),-入力!$C$29),IF(入力!$C$30=3,ROUND('ユーザー別小売(卸)価格試算(税抜)'!N1220*(1+入力!$C$31/100),-入力!$C$29)))),'ユーザー別小売(卸)価格試算(税抜)'!N1220))</f>
        <v/>
      </c>
      <c r="O1220" s="841" t="str">
        <f>IF('ユーザー別小売(卸)価格試算(税抜)'!O1220="","",IF(ISNUMBER('ユーザー別小売(卸)価格試算(税抜)'!O1220),IF(入力!$C$30=1,ROUNDDOWN('ユーザー別小売(卸)価格試算(税抜)'!O1220*(1+入力!$C$31/100),-入力!$C$29),IF(入力!$C$30=2,ROUNDUP('ユーザー別小売(卸)価格試算(税抜)'!O1220*(1+入力!$C$31/100),-入力!$C$29),IF(入力!$C$30=3,ROUND('ユーザー別小売(卸)価格試算(税抜)'!O1220*(1+入力!$C$31/100),-入力!$C$29)))),'ユーザー別小売(卸)価格試算(税抜)'!O1220))</f>
        <v/>
      </c>
      <c r="P1220" s="905" t="s">
        <v>647</v>
      </c>
      <c r="Q1220" s="906"/>
      <c r="R1220" s="906"/>
      <c r="S1220" s="906"/>
      <c r="T1220" s="906"/>
      <c r="U1220" s="906"/>
      <c r="V1220" s="907"/>
      <c r="X1220" s="4"/>
    </row>
    <row r="1221" spans="2:24" ht="24" customHeight="1">
      <c r="B1221" s="732"/>
      <c r="C1221" s="752"/>
      <c r="D1221" s="757" t="s">
        <v>640</v>
      </c>
      <c r="E1221" s="758"/>
      <c r="F1221" s="758"/>
      <c r="G1221" s="759"/>
      <c r="H1221" s="757" t="s">
        <v>642</v>
      </c>
      <c r="I1221" s="758"/>
      <c r="J1221" s="758"/>
      <c r="K1221" s="759"/>
      <c r="L1221" s="836">
        <f>IF('ユーザー別小売(卸)価格試算(税抜)'!L1221="","",IF(ISNUMBER('ユーザー別小売(卸)価格試算(税抜)'!L1221),IF(入力!$C$30=1,ROUNDDOWN('ユーザー別小売(卸)価格試算(税抜)'!L1221*(1+入力!$C$31/100),-入力!$C$29),IF(入力!$C$30=2,ROUNDUP('ユーザー別小売(卸)価格試算(税抜)'!L1221*(1+入力!$C$31/100),-入力!$C$29),IF(入力!$C$30=3,ROUND('ユーザー別小売(卸)価格試算(税抜)'!L1221*(1+入力!$C$31/100),-入力!$C$29)))),'ユーザー別小売(卸)価格試算(税抜)'!L1221))</f>
        <v>49830</v>
      </c>
      <c r="M1221" s="837" t="str">
        <f>IF('ユーザー別小売(卸)価格試算(税抜)'!M1221="","",IF(ISNUMBER('ユーザー別小売(卸)価格試算(税抜)'!M1221),IF(入力!$C$30=1,ROUNDDOWN('ユーザー別小売(卸)価格試算(税抜)'!M1221*(1+入力!$C$31/100),-入力!$C$29),IF(入力!$C$30=2,ROUNDUP('ユーザー別小売(卸)価格試算(税抜)'!M1221*(1+入力!$C$31/100),-入力!$C$29),IF(入力!$C$30=3,ROUND('ユーザー別小売(卸)価格試算(税抜)'!M1221*(1+入力!$C$31/100),-入力!$C$29)))),'ユーザー別小売(卸)価格試算(税抜)'!M1221))</f>
        <v/>
      </c>
      <c r="N1221" s="837" t="str">
        <f>IF('ユーザー別小売(卸)価格試算(税抜)'!N1221="","",IF(ISNUMBER('ユーザー別小売(卸)価格試算(税抜)'!N1221),IF(入力!$C$30=1,ROUNDDOWN('ユーザー別小売(卸)価格試算(税抜)'!N1221*(1+入力!$C$31/100),-入力!$C$29),IF(入力!$C$30=2,ROUNDUP('ユーザー別小売(卸)価格試算(税抜)'!N1221*(1+入力!$C$31/100),-入力!$C$29),IF(入力!$C$30=3,ROUND('ユーザー別小売(卸)価格試算(税抜)'!N1221*(1+入力!$C$31/100),-入力!$C$29)))),'ユーザー別小売(卸)価格試算(税抜)'!N1221))</f>
        <v/>
      </c>
      <c r="O1221" s="838" t="str">
        <f>IF('ユーザー別小売(卸)価格試算(税抜)'!O1221="","",IF(ISNUMBER('ユーザー別小売(卸)価格試算(税抜)'!O1221),IF(入力!$C$30=1,ROUNDDOWN('ユーザー別小売(卸)価格試算(税抜)'!O1221*(1+入力!$C$31/100),-入力!$C$29),IF(入力!$C$30=2,ROUNDUP('ユーザー別小売(卸)価格試算(税抜)'!O1221*(1+入力!$C$31/100),-入力!$C$29),IF(入力!$C$30=3,ROUND('ユーザー別小売(卸)価格試算(税抜)'!O1221*(1+入力!$C$31/100),-入力!$C$29)))),'ユーザー別小売(卸)価格試算(税抜)'!O1221))</f>
        <v/>
      </c>
      <c r="P1221" s="899" t="s">
        <v>647</v>
      </c>
      <c r="Q1221" s="900"/>
      <c r="R1221" s="900"/>
      <c r="S1221" s="900"/>
      <c r="T1221" s="900"/>
      <c r="U1221" s="900"/>
      <c r="V1221" s="901"/>
      <c r="X1221" s="4"/>
    </row>
    <row r="1222" spans="2:24" ht="24" customHeight="1">
      <c r="B1222" s="732"/>
      <c r="C1222" s="774"/>
      <c r="D1222" s="766" t="s">
        <v>880</v>
      </c>
      <c r="E1222" s="767"/>
      <c r="F1222" s="767"/>
      <c r="G1222" s="768"/>
      <c r="H1222" s="766" t="s">
        <v>643</v>
      </c>
      <c r="I1222" s="767"/>
      <c r="J1222" s="767"/>
      <c r="K1222" s="768"/>
      <c r="L1222" s="827">
        <f>IF('ユーザー別小売(卸)価格試算(税抜)'!L1222="","",IF(ISNUMBER('ユーザー別小売(卸)価格試算(税抜)'!L1222),IF(入力!$C$30=1,ROUNDDOWN('ユーザー別小売(卸)価格試算(税抜)'!L1222*(1+入力!$C$31/100),-入力!$C$29),IF(入力!$C$30=2,ROUNDUP('ユーザー別小売(卸)価格試算(税抜)'!L1222*(1+入力!$C$31/100),-入力!$C$29),IF(入力!$C$30=3,ROUND('ユーザー別小売(卸)価格試算(税抜)'!L1222*(1+入力!$C$31/100),-入力!$C$29)))),'ユーザー別小売(卸)価格試算(税抜)'!L1222))</f>
        <v>43450</v>
      </c>
      <c r="M1222" s="828" t="str">
        <f>IF('ユーザー別小売(卸)価格試算(税抜)'!M1222="","",IF(ISNUMBER('ユーザー別小売(卸)価格試算(税抜)'!M1222),IF(入力!$C$30=1,ROUNDDOWN('ユーザー別小売(卸)価格試算(税抜)'!M1222*(1+入力!$C$31/100),-入力!$C$29),IF(入力!$C$30=2,ROUNDUP('ユーザー別小売(卸)価格試算(税抜)'!M1222*(1+入力!$C$31/100),-入力!$C$29),IF(入力!$C$30=3,ROUND('ユーザー別小売(卸)価格試算(税抜)'!M1222*(1+入力!$C$31/100),-入力!$C$29)))),'ユーザー別小売(卸)価格試算(税抜)'!M1222))</f>
        <v/>
      </c>
      <c r="N1222" s="828" t="str">
        <f>IF('ユーザー別小売(卸)価格試算(税抜)'!N1222="","",IF(ISNUMBER('ユーザー別小売(卸)価格試算(税抜)'!N1222),IF(入力!$C$30=1,ROUNDDOWN('ユーザー別小売(卸)価格試算(税抜)'!N1222*(1+入力!$C$31/100),-入力!$C$29),IF(入力!$C$30=2,ROUNDUP('ユーザー別小売(卸)価格試算(税抜)'!N1222*(1+入力!$C$31/100),-入力!$C$29),IF(入力!$C$30=3,ROUND('ユーザー別小売(卸)価格試算(税抜)'!N1222*(1+入力!$C$31/100),-入力!$C$29)))),'ユーザー別小売(卸)価格試算(税抜)'!N1222))</f>
        <v/>
      </c>
      <c r="O1222" s="829" t="str">
        <f>IF('ユーザー別小売(卸)価格試算(税抜)'!O1222="","",IF(ISNUMBER('ユーザー別小売(卸)価格試算(税抜)'!O1222),IF(入力!$C$30=1,ROUNDDOWN('ユーザー別小売(卸)価格試算(税抜)'!O1222*(1+入力!$C$31/100),-入力!$C$29),IF(入力!$C$30=2,ROUNDUP('ユーザー別小売(卸)価格試算(税抜)'!O1222*(1+入力!$C$31/100),-入力!$C$29),IF(入力!$C$30=3,ROUND('ユーザー別小売(卸)価格試算(税抜)'!O1222*(1+入力!$C$31/100),-入力!$C$29)))),'ユーザー別小売(卸)価格試算(税抜)'!O1222))</f>
        <v/>
      </c>
      <c r="P1222" s="902" t="s">
        <v>648</v>
      </c>
      <c r="Q1222" s="903"/>
      <c r="R1222" s="903"/>
      <c r="S1222" s="903"/>
      <c r="T1222" s="903"/>
      <c r="U1222" s="903"/>
      <c r="V1222" s="904"/>
      <c r="X1222" s="4"/>
    </row>
    <row r="1223" spans="2:24" ht="24" customHeight="1" thickBot="1">
      <c r="B1223" s="733"/>
      <c r="C1223" s="340">
        <v>55</v>
      </c>
      <c r="D1223" s="778" t="s">
        <v>881</v>
      </c>
      <c r="E1223" s="779"/>
      <c r="F1223" s="779"/>
      <c r="G1223" s="780"/>
      <c r="H1223" s="778" t="s">
        <v>644</v>
      </c>
      <c r="I1223" s="779"/>
      <c r="J1223" s="779"/>
      <c r="K1223" s="780"/>
      <c r="L1223" s="854">
        <f>IF('ユーザー別小売(卸)価格試算(税抜)'!L1223="","",IF(ISNUMBER('ユーザー別小売(卸)価格試算(税抜)'!L1223),IF(入力!$C$30=1,ROUNDDOWN('ユーザー別小売(卸)価格試算(税抜)'!L1223*(1+入力!$C$31/100),-入力!$C$29),IF(入力!$C$30=2,ROUNDUP('ユーザー別小売(卸)価格試算(税抜)'!L1223*(1+入力!$C$31/100),-入力!$C$29),IF(入力!$C$30=3,ROUND('ユーザー別小売(卸)価格試算(税抜)'!L1223*(1+入力!$C$31/100),-入力!$C$29)))),'ユーザー別小売(卸)価格試算(税抜)'!L1223))</f>
        <v>39380</v>
      </c>
      <c r="M1223" s="855" t="str">
        <f>IF('ユーザー別小売(卸)価格試算(税抜)'!M1223="","",IF(ISNUMBER('ユーザー別小売(卸)価格試算(税抜)'!M1223),IF(入力!$C$30=1,ROUNDDOWN('ユーザー別小売(卸)価格試算(税抜)'!M1223*(1+入力!$C$31/100),-入力!$C$29),IF(入力!$C$30=2,ROUNDUP('ユーザー別小売(卸)価格試算(税抜)'!M1223*(1+入力!$C$31/100),-入力!$C$29),IF(入力!$C$30=3,ROUND('ユーザー別小売(卸)価格試算(税抜)'!M1223*(1+入力!$C$31/100),-入力!$C$29)))),'ユーザー別小売(卸)価格試算(税抜)'!M1223))</f>
        <v/>
      </c>
      <c r="N1223" s="855" t="str">
        <f>IF('ユーザー別小売(卸)価格試算(税抜)'!N1223="","",IF(ISNUMBER('ユーザー別小売(卸)価格試算(税抜)'!N1223),IF(入力!$C$30=1,ROUNDDOWN('ユーザー別小売(卸)価格試算(税抜)'!N1223*(1+入力!$C$31/100),-入力!$C$29),IF(入力!$C$30=2,ROUNDUP('ユーザー別小売(卸)価格試算(税抜)'!N1223*(1+入力!$C$31/100),-入力!$C$29),IF(入力!$C$30=3,ROUND('ユーザー別小売(卸)価格試算(税抜)'!N1223*(1+入力!$C$31/100),-入力!$C$29)))),'ユーザー別小売(卸)価格試算(税抜)'!N1223))</f>
        <v/>
      </c>
      <c r="O1223" s="856" t="str">
        <f>IF('ユーザー別小売(卸)価格試算(税抜)'!O1223="","",IF(ISNUMBER('ユーザー別小売(卸)価格試算(税抜)'!O1223),IF(入力!$C$30=1,ROUNDDOWN('ユーザー別小売(卸)価格試算(税抜)'!O1223*(1+入力!$C$31/100),-入力!$C$29),IF(入力!$C$30=2,ROUNDUP('ユーザー別小売(卸)価格試算(税抜)'!O1223*(1+入力!$C$31/100),-入力!$C$29),IF(入力!$C$30=3,ROUND('ユーザー別小売(卸)価格試算(税抜)'!O1223*(1+入力!$C$31/100),-入力!$C$29)))),'ユーザー別小売(卸)価格試算(税抜)'!O1223))</f>
        <v/>
      </c>
      <c r="P1223" s="925" t="s">
        <v>649</v>
      </c>
      <c r="Q1223" s="926"/>
      <c r="R1223" s="926"/>
      <c r="S1223" s="926"/>
      <c r="T1223" s="926"/>
      <c r="U1223" s="926"/>
      <c r="V1223" s="927"/>
      <c r="X1223" s="4"/>
    </row>
    <row r="1224" spans="2:24" ht="61.5" customHeight="1" thickBot="1">
      <c r="B1224" s="77">
        <v>16</v>
      </c>
      <c r="C1224" s="78">
        <v>55</v>
      </c>
      <c r="D1224" s="893" t="s">
        <v>641</v>
      </c>
      <c r="E1224" s="894"/>
      <c r="F1224" s="894"/>
      <c r="G1224" s="895"/>
      <c r="H1224" s="893" t="s">
        <v>645</v>
      </c>
      <c r="I1224" s="894"/>
      <c r="J1224" s="894"/>
      <c r="K1224" s="895"/>
      <c r="L1224" s="531">
        <f>IF('ユーザー別小売(卸)価格試算(税抜)'!L1224="","",IF(ISNUMBER('ユーザー別小売(卸)価格試算(税抜)'!L1224),IF(入力!$C$30=1,ROUNDDOWN('ユーザー別小売(卸)価格試算(税抜)'!L1224*(1+入力!$C$31/100),-入力!$C$29),IF(入力!$C$30=2,ROUNDUP('ユーザー別小売(卸)価格試算(税抜)'!L1224*(1+入力!$C$31/100),-入力!$C$29),IF(入力!$C$30=3,ROUND('ユーザー別小売(卸)価格試算(税抜)'!L1224*(1+入力!$C$31/100),-入力!$C$29)))),'ユーザー別小売(卸)価格試算(税抜)'!L1224))</f>
        <v>33440</v>
      </c>
      <c r="M1224" s="532" t="str">
        <f>IF('ユーザー別小売(卸)価格試算(税抜)'!M1224="","",IF(ISNUMBER('ユーザー別小売(卸)価格試算(税抜)'!M1224),IF(入力!$C$30=1,ROUNDDOWN('ユーザー別小売(卸)価格試算(税抜)'!M1224*(1+入力!$C$31/100),-入力!$C$29),IF(入力!$C$30=2,ROUNDUP('ユーザー別小売(卸)価格試算(税抜)'!M1224*(1+入力!$C$31/100),-入力!$C$29),IF(入力!$C$30=3,ROUND('ユーザー別小売(卸)価格試算(税抜)'!M1224*(1+入力!$C$31/100),-入力!$C$29)))),'ユーザー別小売(卸)価格試算(税抜)'!M1224))</f>
        <v/>
      </c>
      <c r="N1224" s="532" t="str">
        <f>IF('ユーザー別小売(卸)価格試算(税抜)'!N1224="","",IF(ISNUMBER('ユーザー別小売(卸)価格試算(税抜)'!N1224),IF(入力!$C$30=1,ROUNDDOWN('ユーザー別小売(卸)価格試算(税抜)'!N1224*(1+入力!$C$31/100),-入力!$C$29),IF(入力!$C$30=2,ROUNDUP('ユーザー別小売(卸)価格試算(税抜)'!N1224*(1+入力!$C$31/100),-入力!$C$29),IF(入力!$C$30=3,ROUND('ユーザー別小売(卸)価格試算(税抜)'!N1224*(1+入力!$C$31/100),-入力!$C$29)))),'ユーザー別小売(卸)価格試算(税抜)'!N1224))</f>
        <v/>
      </c>
      <c r="O1224" s="533" t="str">
        <f>IF('ユーザー別小売(卸)価格試算(税抜)'!O1224="","",IF(ISNUMBER('ユーザー別小売(卸)価格試算(税抜)'!O1224),IF(入力!$C$30=1,ROUNDDOWN('ユーザー別小売(卸)価格試算(税抜)'!O1224*(1+入力!$C$31/100),-入力!$C$29),IF(入力!$C$30=2,ROUNDUP('ユーザー別小売(卸)価格試算(税抜)'!O1224*(1+入力!$C$31/100),-入力!$C$29),IF(入力!$C$30=3,ROUND('ユーザー別小売(卸)価格試算(税抜)'!O1224*(1+入力!$C$31/100),-入力!$C$29)))),'ユーザー別小売(卸)価格試算(税抜)'!O1224))</f>
        <v/>
      </c>
      <c r="P1224" s="896" t="s">
        <v>1002</v>
      </c>
      <c r="Q1224" s="897"/>
      <c r="R1224" s="897"/>
      <c r="S1224" s="897"/>
      <c r="T1224" s="897"/>
      <c r="U1224" s="897"/>
      <c r="V1224" s="898"/>
      <c r="X1224" s="4"/>
    </row>
    <row r="1225" spans="2:24" ht="61.5" customHeight="1" thickBot="1">
      <c r="B1225" s="77">
        <v>15</v>
      </c>
      <c r="C1225" s="78">
        <v>65</v>
      </c>
      <c r="D1225" s="893" t="s">
        <v>882</v>
      </c>
      <c r="E1225" s="894"/>
      <c r="F1225" s="894"/>
      <c r="G1225" s="895"/>
      <c r="H1225" s="893" t="s">
        <v>646</v>
      </c>
      <c r="I1225" s="894"/>
      <c r="J1225" s="894"/>
      <c r="K1225" s="895"/>
      <c r="L1225" s="531">
        <f>IF('ユーザー別小売(卸)価格試算(税抜)'!L1225="","",IF(ISNUMBER('ユーザー別小売(卸)価格試算(税抜)'!L1225),IF(入力!$C$30=1,ROUNDDOWN('ユーザー別小売(卸)価格試算(税抜)'!L1225*(1+入力!$C$31/100),-入力!$C$29),IF(入力!$C$30=2,ROUNDUP('ユーザー別小売(卸)価格試算(税抜)'!L1225*(1+入力!$C$31/100),-入力!$C$29),IF(入力!$C$30=3,ROUND('ユーザー別小売(卸)価格試算(税抜)'!L1225*(1+入力!$C$31/100),-入力!$C$29)))),'ユーザー別小売(卸)価格試算(税抜)'!L1225))</f>
        <v>21340</v>
      </c>
      <c r="M1225" s="532" t="str">
        <f>IF('ユーザー別小売(卸)価格試算(税抜)'!M1225="","",IF(ISNUMBER('ユーザー別小売(卸)価格試算(税抜)'!M1225),IF(入力!$C$30=1,ROUNDDOWN('ユーザー別小売(卸)価格試算(税抜)'!M1225*(1+入力!$C$31/100),-入力!$C$29),IF(入力!$C$30=2,ROUNDUP('ユーザー別小売(卸)価格試算(税抜)'!M1225*(1+入力!$C$31/100),-入力!$C$29),IF(入力!$C$30=3,ROUND('ユーザー別小売(卸)価格試算(税抜)'!M1225*(1+入力!$C$31/100),-入力!$C$29)))),'ユーザー別小売(卸)価格試算(税抜)'!M1225))</f>
        <v/>
      </c>
      <c r="N1225" s="532" t="str">
        <f>IF('ユーザー別小売(卸)価格試算(税抜)'!N1225="","",IF(ISNUMBER('ユーザー別小売(卸)価格試算(税抜)'!N1225),IF(入力!$C$30=1,ROUNDDOWN('ユーザー別小売(卸)価格試算(税抜)'!N1225*(1+入力!$C$31/100),-入力!$C$29),IF(入力!$C$30=2,ROUNDUP('ユーザー別小売(卸)価格試算(税抜)'!N1225*(1+入力!$C$31/100),-入力!$C$29),IF(入力!$C$30=3,ROUND('ユーザー別小売(卸)価格試算(税抜)'!N1225*(1+入力!$C$31/100),-入力!$C$29)))),'ユーザー別小売(卸)価格試算(税抜)'!N1225))</f>
        <v/>
      </c>
      <c r="O1225" s="533" t="str">
        <f>IF('ユーザー別小売(卸)価格試算(税抜)'!O1225="","",IF(ISNUMBER('ユーザー別小売(卸)価格試算(税抜)'!O1225),IF(入力!$C$30=1,ROUNDDOWN('ユーザー別小売(卸)価格試算(税抜)'!O1225*(1+入力!$C$31/100),-入力!$C$29),IF(入力!$C$30=2,ROUNDUP('ユーザー別小売(卸)価格試算(税抜)'!O1225*(1+入力!$C$31/100),-入力!$C$29),IF(入力!$C$30=3,ROUND('ユーザー別小売(卸)価格試算(税抜)'!O1225*(1+入力!$C$31/100),-入力!$C$29)))),'ユーザー別小売(卸)価格試算(税抜)'!O1225))</f>
        <v/>
      </c>
      <c r="P1225" s="896" t="s">
        <v>1003</v>
      </c>
      <c r="Q1225" s="897"/>
      <c r="R1225" s="897"/>
      <c r="S1225" s="897"/>
      <c r="T1225" s="897"/>
      <c r="U1225" s="897"/>
      <c r="V1225" s="898"/>
      <c r="W1225" s="137"/>
      <c r="X1225" s="4"/>
    </row>
    <row r="1226" spans="2:24" ht="69" customHeight="1">
      <c r="B1226" s="545" t="s">
        <v>1004</v>
      </c>
      <c r="C1226" s="588"/>
      <c r="D1226" s="588"/>
      <c r="E1226" s="588"/>
      <c r="F1226" s="588"/>
      <c r="G1226" s="588"/>
      <c r="H1226" s="588"/>
      <c r="I1226" s="588"/>
      <c r="J1226" s="588"/>
      <c r="K1226" s="588"/>
      <c r="L1226" s="588"/>
      <c r="M1226" s="588"/>
      <c r="N1226" s="588"/>
      <c r="O1226" s="588"/>
      <c r="P1226" s="588"/>
      <c r="Q1226" s="588"/>
      <c r="R1226" s="588"/>
      <c r="S1226" s="588"/>
      <c r="T1226" s="588"/>
      <c r="U1226" s="588"/>
      <c r="V1226" s="588"/>
      <c r="W1226" s="589"/>
      <c r="X1226" s="589"/>
    </row>
    <row r="1227" spans="2:24" ht="13.5" customHeight="1">
      <c r="C1227" s="327"/>
      <c r="D1227" s="327"/>
      <c r="E1227" s="327"/>
      <c r="N1227" s="10"/>
      <c r="O1227" s="10"/>
      <c r="P1227" s="10"/>
      <c r="Q1227" s="10"/>
    </row>
    <row r="1228" spans="2:24" ht="22.5" customHeight="1" thickBot="1">
      <c r="B1228" s="371"/>
      <c r="C1228" s="327"/>
      <c r="D1228" s="327"/>
      <c r="E1228" s="327"/>
      <c r="F1228" s="10"/>
      <c r="G1228" s="17"/>
      <c r="H1228" s="10"/>
      <c r="I1228" s="17"/>
      <c r="J1228" s="10"/>
      <c r="K1228" s="17"/>
      <c r="L1228" s="10"/>
      <c r="M1228" s="371"/>
      <c r="N1228" s="10"/>
      <c r="O1228" s="17"/>
      <c r="P1228" s="10"/>
      <c r="Q1228" s="17"/>
      <c r="R1228" s="10"/>
      <c r="S1228" s="17"/>
      <c r="T1228" s="10"/>
      <c r="U1228" s="17"/>
    </row>
    <row r="1229" spans="2:24" ht="22.5" customHeight="1" thickBot="1">
      <c r="B1229" s="908" t="s">
        <v>41</v>
      </c>
      <c r="C1229" s="622" t="s">
        <v>665</v>
      </c>
      <c r="D1229" s="623"/>
      <c r="E1229" s="624"/>
      <c r="F1229" s="531" t="s">
        <v>150</v>
      </c>
      <c r="G1229" s="532"/>
      <c r="H1229" s="532"/>
      <c r="I1229" s="532"/>
      <c r="J1229" s="532"/>
      <c r="K1229" s="532"/>
      <c r="L1229" s="532"/>
      <c r="M1229" s="533"/>
      <c r="N1229" s="531" t="s">
        <v>650</v>
      </c>
      <c r="O1229" s="532"/>
      <c r="P1229" s="532"/>
      <c r="Q1229" s="532"/>
      <c r="R1229" s="532"/>
      <c r="S1229" s="533"/>
      <c r="T1229" s="10"/>
      <c r="U1229" s="17"/>
    </row>
    <row r="1230" spans="2:24" ht="39.950000000000003" customHeight="1" thickBot="1">
      <c r="B1230" s="909"/>
      <c r="C1230" s="622" t="s">
        <v>159</v>
      </c>
      <c r="D1230" s="623"/>
      <c r="E1230" s="624"/>
      <c r="F1230" s="622" t="s">
        <v>697</v>
      </c>
      <c r="G1230" s="624"/>
      <c r="H1230" s="622" t="s">
        <v>651</v>
      </c>
      <c r="I1230" s="624"/>
      <c r="J1230" s="622" t="s">
        <v>698</v>
      </c>
      <c r="K1230" s="624"/>
      <c r="L1230" s="622" t="s">
        <v>699</v>
      </c>
      <c r="M1230" s="624"/>
      <c r="N1230" s="622" t="s">
        <v>700</v>
      </c>
      <c r="O1230" s="624"/>
      <c r="P1230" s="622" t="s">
        <v>696</v>
      </c>
      <c r="Q1230" s="624"/>
      <c r="R1230" s="622" t="s">
        <v>701</v>
      </c>
      <c r="S1230" s="624"/>
      <c r="T1230" s="10"/>
      <c r="U1230" s="17"/>
    </row>
    <row r="1231" spans="2:24" ht="22.5" customHeight="1" thickBot="1">
      <c r="B1231" s="910"/>
      <c r="C1231" s="622" t="s">
        <v>164</v>
      </c>
      <c r="D1231" s="623"/>
      <c r="E1231" s="624"/>
      <c r="F1231" s="622" t="s">
        <v>492</v>
      </c>
      <c r="G1231" s="623"/>
      <c r="H1231" s="622" t="s">
        <v>511</v>
      </c>
      <c r="I1231" s="623"/>
      <c r="J1231" s="622" t="s">
        <v>511</v>
      </c>
      <c r="K1231" s="623"/>
      <c r="L1231" s="622" t="s">
        <v>511</v>
      </c>
      <c r="M1231" s="624"/>
      <c r="N1231" s="622" t="s">
        <v>728</v>
      </c>
      <c r="O1231" s="623"/>
      <c r="P1231" s="622" t="s">
        <v>492</v>
      </c>
      <c r="Q1231" s="623"/>
      <c r="R1231" s="622" t="s">
        <v>652</v>
      </c>
      <c r="S1231" s="624"/>
      <c r="T1231" s="10"/>
      <c r="U1231" s="17"/>
    </row>
    <row r="1232" spans="2:24" ht="30" customHeight="1">
      <c r="B1232" s="562">
        <v>12</v>
      </c>
      <c r="C1232" s="498" t="s">
        <v>87</v>
      </c>
      <c r="D1232" s="606"/>
      <c r="E1232" s="499"/>
      <c r="F1232" s="14" t="str">
        <f>IF('ユーザー別小売(卸)価格試算(税抜)'!F1232="","",IF(ISNUMBER('ユーザー別小売(卸)価格試算(税抜)'!F1232),IF(入力!$C$30=1,ROUNDDOWN('ユーザー別小売(卸)価格試算(税抜)'!F1232*(1+入力!$C$31/100),-入力!$C$29),IF(入力!$C$30=2,ROUNDUP('ユーザー別小売(卸)価格試算(税抜)'!F1232*(1+入力!$C$31/100),-入力!$C$29),IF(入力!$C$30=3,ROUND('ユーザー別小売(卸)価格試算(税抜)'!F1232*(1+入力!$C$31/100),-入力!$C$29)))),'ユーザー別小売(卸)価格試算(税抜)'!F1232))</f>
        <v/>
      </c>
      <c r="G1232" s="19">
        <f>'6桁'!G1232</f>
        <v>0</v>
      </c>
      <c r="H1232" s="12" t="str">
        <f>IF('ユーザー別小売(卸)価格試算(税抜)'!H1232="","",IF(ISNUMBER('ユーザー別小売(卸)価格試算(税抜)'!H1232),IF(入力!$C$30=1,ROUNDDOWN('ユーザー別小売(卸)価格試算(税抜)'!H1232*(1+入力!$C$31/100),-入力!$C$29),IF(入力!$C$30=2,ROUNDUP('ユーザー別小売(卸)価格試算(税抜)'!H1232*(1+入力!$C$31/100),-入力!$C$29),IF(入力!$C$30=3,ROUND('ユーザー別小売(卸)価格試算(税抜)'!H1232*(1+入力!$C$31/100),-入力!$C$29)))),'ユーザー別小売(卸)価格試算(税抜)'!H1232))</f>
        <v/>
      </c>
      <c r="I1232" s="20">
        <f>'6桁'!I1232</f>
        <v>0</v>
      </c>
      <c r="J1232" s="14" t="str">
        <f>IF('ユーザー別小売(卸)価格試算(税抜)'!J1232="","",IF(ISNUMBER('ユーザー別小売(卸)価格試算(税抜)'!J1232),IF(入力!$C$30=1,ROUNDDOWN('ユーザー別小売(卸)価格試算(税抜)'!J1232*(1+入力!$C$31/100),-入力!$C$29),IF(入力!$C$30=2,ROUNDUP('ユーザー別小売(卸)価格試算(税抜)'!J1232*(1+入力!$C$31/100),-入力!$C$29),IF(入力!$C$30=3,ROUND('ユーザー別小売(卸)価格試算(税抜)'!J1232*(1+入力!$C$31/100),-入力!$C$29)))),'ユーザー別小売(卸)価格試算(税抜)'!J1232))</f>
        <v/>
      </c>
      <c r="K1232" s="19">
        <f>'6桁'!K1232</f>
        <v>0</v>
      </c>
      <c r="L1232" s="12" t="str">
        <f>IF('ユーザー別小売(卸)価格試算(税抜)'!L1232="","",IF(ISNUMBER('ユーザー別小売(卸)価格試算(税抜)'!L1232),IF(入力!$C$30=1,ROUNDDOWN('ユーザー別小売(卸)価格試算(税抜)'!L1232*(1+入力!$C$31/100),-入力!$C$29),IF(入力!$C$30=2,ROUNDUP('ユーザー別小売(卸)価格試算(税抜)'!L1232*(1+入力!$C$31/100),-入力!$C$29),IF(入力!$C$30=3,ROUND('ユーザー別小売(卸)価格試算(税抜)'!L1232*(1+入力!$C$31/100),-入力!$C$29)))),'ユーザー別小売(卸)価格試算(税抜)'!L1232))</f>
        <v/>
      </c>
      <c r="M1232" s="20">
        <f>'6桁'!M1232</f>
        <v>0</v>
      </c>
      <c r="N1232" s="12">
        <f>IF('ユーザー別小売(卸)価格試算(税抜)'!N1232="","",IF(ISNUMBER('ユーザー別小売(卸)価格試算(税抜)'!N1232),IF(入力!$C$30=1,ROUNDDOWN('ユーザー別小売(卸)価格試算(税抜)'!N1232*(1+入力!$C$31/100),-入力!$C$29),IF(入力!$C$30=2,ROUNDUP('ユーザー別小売(卸)価格試算(税抜)'!N1232*(1+入力!$C$31/100),-入力!$C$29),IF(入力!$C$30=3,ROUND('ユーザー別小売(卸)価格試算(税抜)'!N1232*(1+入力!$C$31/100),-入力!$C$29)))),'ユーザー別小売(卸)価格試算(税抜)'!N1232))</f>
        <v>22880</v>
      </c>
      <c r="O1232" s="20" t="str">
        <f>'6桁'!O1232</f>
        <v>V</v>
      </c>
      <c r="P1232" s="14" t="str">
        <f>IF('ユーザー別小売(卸)価格試算(税抜)'!P1232="","",IF(ISNUMBER('ユーザー別小売(卸)価格試算(税抜)'!P1232),IF(入力!$C$30=1,ROUNDDOWN('ユーザー別小売(卸)価格試算(税抜)'!P1232*(1+入力!$C$31/100),-入力!$C$29),IF(入力!$C$30=2,ROUNDUP('ユーザー別小売(卸)価格試算(税抜)'!P1232*(1+入力!$C$31/100),-入力!$C$29),IF(入力!$C$30=3,ROUND('ユーザー別小売(卸)価格試算(税抜)'!P1232*(1+入力!$C$31/100),-入力!$C$29)))),'ユーザー別小売(卸)価格試算(税抜)'!P1232))</f>
        <v/>
      </c>
      <c r="Q1232" s="19">
        <f>'6桁'!Q1232</f>
        <v>0</v>
      </c>
      <c r="R1232" s="12">
        <f>IF('ユーザー別小売(卸)価格試算(税抜)'!R1232="","",IF(ISNUMBER('ユーザー別小売(卸)価格試算(税抜)'!R1232),IF(入力!$C$30=1,ROUNDDOWN('ユーザー別小売(卸)価格試算(税抜)'!R1232*(1+入力!$C$31/100),-入力!$C$29),IF(入力!$C$30=2,ROUNDUP('ユーザー別小売(卸)価格試算(税抜)'!R1232*(1+入力!$C$31/100),-入力!$C$29),IF(入力!$C$30=3,ROUND('ユーザー別小売(卸)価格試算(税抜)'!R1232*(1+入力!$C$31/100),-入力!$C$29)))),'ユーザー別小売(卸)価格試算(税抜)'!R1232))</f>
        <v>22880</v>
      </c>
      <c r="S1232" s="20" t="str">
        <f>'6桁'!S1232</f>
        <v>V</v>
      </c>
      <c r="T1232" s="10"/>
      <c r="U1232" s="17"/>
    </row>
    <row r="1233" spans="2:24" ht="30" customHeight="1">
      <c r="B1233" s="563"/>
      <c r="C1233" s="500" t="s">
        <v>351</v>
      </c>
      <c r="D1233" s="605"/>
      <c r="E1233" s="501"/>
      <c r="F1233" s="14" t="str">
        <f>IF('ユーザー別小売(卸)価格試算(税抜)'!F1233="","",IF(ISNUMBER('ユーザー別小売(卸)価格試算(税抜)'!F1233),IF(入力!$C$30=1,ROUNDDOWN('ユーザー別小売(卸)価格試算(税抜)'!F1233*(1+入力!$C$31/100),-入力!$C$29),IF(入力!$C$30=2,ROUNDUP('ユーザー別小売(卸)価格試算(税抜)'!F1233*(1+入力!$C$31/100),-入力!$C$29),IF(入力!$C$30=3,ROUND('ユーザー別小売(卸)価格試算(税抜)'!F1233*(1+入力!$C$31/100),-入力!$C$29)))),'ユーザー別小売(卸)価格試算(税抜)'!F1233))</f>
        <v/>
      </c>
      <c r="G1233" s="19">
        <f>'6桁'!G1233</f>
        <v>0</v>
      </c>
      <c r="H1233" s="12">
        <f>IF('ユーザー別小売(卸)価格試算(税抜)'!H1233="","",IF(ISNUMBER('ユーザー別小売(卸)価格試算(税抜)'!H1233),IF(入力!$C$30=1,ROUNDDOWN('ユーザー別小売(卸)価格試算(税抜)'!H1233*(1+入力!$C$31/100),-入力!$C$29),IF(入力!$C$30=2,ROUNDUP('ユーザー別小売(卸)価格試算(税抜)'!H1233*(1+入力!$C$31/100),-入力!$C$29),IF(入力!$C$30=3,ROUND('ユーザー別小売(卸)価格試算(税抜)'!H1233*(1+入力!$C$31/100),-入力!$C$29)))),'ユーザー別小売(卸)価格試算(税抜)'!H1233))</f>
        <v>10010</v>
      </c>
      <c r="I1233" s="20" t="str">
        <f>'6桁'!I1233</f>
        <v>S</v>
      </c>
      <c r="J1233" s="14" t="str">
        <f>IF('ユーザー別小売(卸)価格試算(税抜)'!J1233="","",IF(ISNUMBER('ユーザー別小売(卸)価格試算(税抜)'!J1233),IF(入力!$C$30=1,ROUNDDOWN('ユーザー別小売(卸)価格試算(税抜)'!J1233*(1+入力!$C$31/100),-入力!$C$29),IF(入力!$C$30=2,ROUNDUP('ユーザー別小売(卸)価格試算(税抜)'!J1233*(1+入力!$C$31/100),-入力!$C$29),IF(入力!$C$30=3,ROUND('ユーザー別小売(卸)価格試算(税抜)'!J1233*(1+入力!$C$31/100),-入力!$C$29)))),'ユーザー別小売(卸)価格試算(税抜)'!J1233))</f>
        <v/>
      </c>
      <c r="K1233" s="19">
        <f>'6桁'!K1233</f>
        <v>0</v>
      </c>
      <c r="L1233" s="12" t="str">
        <f>IF('ユーザー別小売(卸)価格試算(税抜)'!L1233="","",IF(ISNUMBER('ユーザー別小売(卸)価格試算(税抜)'!L1233),IF(入力!$C$30=1,ROUNDDOWN('ユーザー別小売(卸)価格試算(税抜)'!L1233*(1+入力!$C$31/100),-入力!$C$29),IF(入力!$C$30=2,ROUNDUP('ユーザー別小売(卸)価格試算(税抜)'!L1233*(1+入力!$C$31/100),-入力!$C$29),IF(入力!$C$30=3,ROUND('ユーザー別小売(卸)価格試算(税抜)'!L1233*(1+入力!$C$31/100),-入力!$C$29)))),'ユーザー別小売(卸)価格試算(税抜)'!L1233))</f>
        <v/>
      </c>
      <c r="M1233" s="20">
        <f>'6桁'!M1233</f>
        <v>0</v>
      </c>
      <c r="N1233" s="12" t="str">
        <f>IF('ユーザー別小売(卸)価格試算(税抜)'!N1233="","",IF(ISNUMBER('ユーザー別小売(卸)価格試算(税抜)'!N1233),IF(入力!$C$30=1,ROUNDDOWN('ユーザー別小売(卸)価格試算(税抜)'!N1233*(1+入力!$C$31/100),-入力!$C$29),IF(入力!$C$30=2,ROUNDUP('ユーザー別小売(卸)価格試算(税抜)'!N1233*(1+入力!$C$31/100),-入力!$C$29),IF(入力!$C$30=3,ROUND('ユーザー別小売(卸)価格試算(税抜)'!N1233*(1+入力!$C$31/100),-入力!$C$29)))),'ユーザー別小売(卸)価格試算(税抜)'!N1233))</f>
        <v/>
      </c>
      <c r="O1233" s="20">
        <f>'6桁'!O1233</f>
        <v>0</v>
      </c>
      <c r="P1233" s="14" t="str">
        <f>IF('ユーザー別小売(卸)価格試算(税抜)'!P1233="","",IF(ISNUMBER('ユーザー別小売(卸)価格試算(税抜)'!P1233),IF(入力!$C$30=1,ROUNDDOWN('ユーザー別小売(卸)価格試算(税抜)'!P1233*(1+入力!$C$31/100),-入力!$C$29),IF(入力!$C$30=2,ROUNDUP('ユーザー別小売(卸)価格試算(税抜)'!P1233*(1+入力!$C$31/100),-入力!$C$29),IF(入力!$C$30=3,ROUND('ユーザー別小売(卸)価格試算(税抜)'!P1233*(1+入力!$C$31/100),-入力!$C$29)))),'ユーザー別小売(卸)価格試算(税抜)'!P1233))</f>
        <v/>
      </c>
      <c r="Q1233" s="19">
        <f>'6桁'!Q1233</f>
        <v>0</v>
      </c>
      <c r="R1233" s="12" t="str">
        <f>IF('ユーザー別小売(卸)価格試算(税抜)'!R1233="","",IF(ISNUMBER('ユーザー別小売(卸)価格試算(税抜)'!R1233),IF(入力!$C$30=1,ROUNDDOWN('ユーザー別小売(卸)価格試算(税抜)'!R1233*(1+入力!$C$31/100),-入力!$C$29),IF(入力!$C$30=2,ROUNDUP('ユーザー別小売(卸)価格試算(税抜)'!R1233*(1+入力!$C$31/100),-入力!$C$29),IF(入力!$C$30=3,ROUND('ユーザー別小売(卸)価格試算(税抜)'!R1233*(1+入力!$C$31/100),-入力!$C$29)))),'ユーザー別小売(卸)価格試算(税抜)'!R1233))</f>
        <v/>
      </c>
      <c r="S1233" s="20">
        <f>'6桁'!S1233</f>
        <v>0</v>
      </c>
      <c r="T1233" s="10"/>
      <c r="U1233" s="17"/>
    </row>
    <row r="1234" spans="2:24" ht="30" customHeight="1">
      <c r="B1234" s="920"/>
      <c r="C1234" s="560" t="s">
        <v>361</v>
      </c>
      <c r="D1234" s="607"/>
      <c r="E1234" s="561"/>
      <c r="F1234" s="27" t="str">
        <f>IF('ユーザー別小売(卸)価格試算(税抜)'!F1234="","",IF(ISNUMBER('ユーザー別小売(卸)価格試算(税抜)'!F1234),IF(入力!$C$30=1,ROUNDDOWN('ユーザー別小売(卸)価格試算(税抜)'!F1234*(1+入力!$C$31/100),-入力!$C$29),IF(入力!$C$30=2,ROUNDUP('ユーザー別小売(卸)価格試算(税抜)'!F1234*(1+入力!$C$31/100),-入力!$C$29),IF(入力!$C$30=3,ROUND('ユーザー別小売(卸)価格試算(税抜)'!F1234*(1+入力!$C$31/100),-入力!$C$29)))),'ユーザー別小売(卸)価格試算(税抜)'!F1234))</f>
        <v/>
      </c>
      <c r="G1234" s="30">
        <f>'6桁'!G1234</f>
        <v>0</v>
      </c>
      <c r="H1234" s="244" t="str">
        <f>IF('ユーザー別小売(卸)価格試算(税抜)'!H1234="","",IF(ISNUMBER('ユーザー別小売(卸)価格試算(税抜)'!H1234),IF(入力!$C$30=1,ROUNDDOWN('ユーザー別小売(卸)価格試算(税抜)'!H1234*(1+入力!$C$31/100),-入力!$C$29),IF(入力!$C$30=2,ROUNDUP('ユーザー別小売(卸)価格試算(税抜)'!H1234*(1+入力!$C$31/100),-入力!$C$29),IF(入力!$C$30=3,ROUND('ユーザー別小売(卸)価格試算(税抜)'!H1234*(1+入力!$C$31/100),-入力!$C$29)))),'ユーザー別小売(卸)価格試算(税抜)'!H1234))</f>
        <v/>
      </c>
      <c r="I1234" s="236">
        <f>'6桁'!I1234</f>
        <v>0</v>
      </c>
      <c r="J1234" s="27">
        <f>IF('ユーザー別小売(卸)価格試算(税抜)'!J1234="","",IF(ISNUMBER('ユーザー別小売(卸)価格試算(税抜)'!J1234),IF(入力!$C$30=1,ROUNDDOWN('ユーザー別小売(卸)価格試算(税抜)'!J1234*(1+入力!$C$31/100),-入力!$C$29),IF(入力!$C$30=2,ROUNDUP('ユーザー別小売(卸)価格試算(税抜)'!J1234*(1+入力!$C$31/100),-入力!$C$29),IF(入力!$C$30=3,ROUND('ユーザー別小売(卸)価格試算(税抜)'!J1234*(1+入力!$C$31/100),-入力!$C$29)))),'ユーザー別小売(卸)価格試算(税抜)'!J1234))</f>
        <v>7260</v>
      </c>
      <c r="K1234" s="30" t="str">
        <f>'6桁'!K1234</f>
        <v>S</v>
      </c>
      <c r="L1234" s="244" t="str">
        <f>IF('ユーザー別小売(卸)価格試算(税抜)'!L1234="","",IF(ISNUMBER('ユーザー別小売(卸)価格試算(税抜)'!L1234),IF(入力!$C$30=1,ROUNDDOWN('ユーザー別小売(卸)価格試算(税抜)'!L1234*(1+入力!$C$31/100),-入力!$C$29),IF(入力!$C$30=2,ROUNDUP('ユーザー別小売(卸)価格試算(税抜)'!L1234*(1+入力!$C$31/100),-入力!$C$29),IF(入力!$C$30=3,ROUND('ユーザー別小売(卸)価格試算(税抜)'!L1234*(1+入力!$C$31/100),-入力!$C$29)))),'ユーザー別小売(卸)価格試算(税抜)'!L1234))</f>
        <v/>
      </c>
      <c r="M1234" s="236">
        <f>'6桁'!M1234</f>
        <v>0</v>
      </c>
      <c r="N1234" s="244" t="str">
        <f>IF('ユーザー別小売(卸)価格試算(税抜)'!N1234="","",IF(ISNUMBER('ユーザー別小売(卸)価格試算(税抜)'!N1234),IF(入力!$C$30=1,ROUNDDOWN('ユーザー別小売(卸)価格試算(税抜)'!N1234*(1+入力!$C$31/100),-入力!$C$29),IF(入力!$C$30=2,ROUNDUP('ユーザー別小売(卸)価格試算(税抜)'!N1234*(1+入力!$C$31/100),-入力!$C$29),IF(入力!$C$30=3,ROUND('ユーザー別小売(卸)価格試算(税抜)'!N1234*(1+入力!$C$31/100),-入力!$C$29)))),'ユーザー別小売(卸)価格試算(税抜)'!N1234))</f>
        <v/>
      </c>
      <c r="O1234" s="236">
        <f>'6桁'!O1234</f>
        <v>0</v>
      </c>
      <c r="P1234" s="27" t="str">
        <f>IF('ユーザー別小売(卸)価格試算(税抜)'!P1234="","",IF(ISNUMBER('ユーザー別小売(卸)価格試算(税抜)'!P1234),IF(入力!$C$30=1,ROUNDDOWN('ユーザー別小売(卸)価格試算(税抜)'!P1234*(1+入力!$C$31/100),-入力!$C$29),IF(入力!$C$30=2,ROUNDUP('ユーザー別小売(卸)価格試算(税抜)'!P1234*(1+入力!$C$31/100),-入力!$C$29),IF(入力!$C$30=3,ROUND('ユーザー別小売(卸)価格試算(税抜)'!P1234*(1+入力!$C$31/100),-入力!$C$29)))),'ユーザー別小売(卸)価格試算(税抜)'!P1234))</f>
        <v/>
      </c>
      <c r="Q1234" s="30">
        <f>'6桁'!Q1234</f>
        <v>0</v>
      </c>
      <c r="R1234" s="244" t="str">
        <f>IF('ユーザー別小売(卸)価格試算(税抜)'!R1234="","",IF(ISNUMBER('ユーザー別小売(卸)価格試算(税抜)'!R1234),IF(入力!$C$30=1,ROUNDDOWN('ユーザー別小売(卸)価格試算(税抜)'!R1234*(1+入力!$C$31/100),-入力!$C$29),IF(入力!$C$30=2,ROUNDUP('ユーザー別小売(卸)価格試算(税抜)'!R1234*(1+入力!$C$31/100),-入力!$C$29),IF(入力!$C$30=3,ROUND('ユーザー別小売(卸)価格試算(税抜)'!R1234*(1+入力!$C$31/100),-入力!$C$29)))),'ユーザー別小売(卸)価格試算(税抜)'!R1234))</f>
        <v/>
      </c>
      <c r="S1234" s="236">
        <f>'6桁'!S1234</f>
        <v>0</v>
      </c>
      <c r="T1234" s="10"/>
      <c r="U1234" s="17"/>
    </row>
    <row r="1235" spans="2:24" ht="30" customHeight="1">
      <c r="B1235" s="921">
        <v>10</v>
      </c>
      <c r="C1235" s="576" t="s">
        <v>88</v>
      </c>
      <c r="D1235" s="610"/>
      <c r="E1235" s="577"/>
      <c r="F1235" s="76">
        <f>IF('ユーザー別小売(卸)価格試算(税抜)'!F1235="","",IF(ISNUMBER('ユーザー別小売(卸)価格試算(税抜)'!F1235),IF(入力!$C$30=1,ROUNDDOWN('ユーザー別小売(卸)価格試算(税抜)'!F1235*(1+入力!$C$31/100),-入力!$C$29),IF(入力!$C$30=2,ROUNDUP('ユーザー別小売(卸)価格試算(税抜)'!F1235*(1+入力!$C$31/100),-入力!$C$29),IF(入力!$C$30=3,ROUND('ユーザー別小売(卸)価格試算(税抜)'!F1235*(1+入力!$C$31/100),-入力!$C$29)))),'ユーザー別小売(卸)価格試算(税抜)'!F1235))</f>
        <v>11550</v>
      </c>
      <c r="G1235" s="57" t="str">
        <f>'6桁'!G1235</f>
        <v>H</v>
      </c>
      <c r="H1235" s="75" t="str">
        <f>IF('ユーザー別小売(卸)価格試算(税抜)'!H1235="","",IF(ISNUMBER('ユーザー別小売(卸)価格試算(税抜)'!H1235),IF(入力!$C$30=1,ROUNDDOWN('ユーザー別小売(卸)価格試算(税抜)'!H1235*(1+入力!$C$31/100),-入力!$C$29),IF(入力!$C$30=2,ROUNDUP('ユーザー別小売(卸)価格試算(税抜)'!H1235*(1+入力!$C$31/100),-入力!$C$29),IF(入力!$C$30=3,ROUND('ユーザー別小売(卸)価格試算(税抜)'!H1235*(1+入力!$C$31/100),-入力!$C$29)))),'ユーザー別小売(卸)価格試算(税抜)'!H1235))</f>
        <v/>
      </c>
      <c r="I1235" s="29">
        <f>'6桁'!I1235</f>
        <v>0</v>
      </c>
      <c r="J1235" s="76" t="str">
        <f>IF('ユーザー別小売(卸)価格試算(税抜)'!J1235="","",IF(ISNUMBER('ユーザー別小売(卸)価格試算(税抜)'!J1235),IF(入力!$C$30=1,ROUNDDOWN('ユーザー別小売(卸)価格試算(税抜)'!J1235*(1+入力!$C$31/100),-入力!$C$29),IF(入力!$C$30=2,ROUNDUP('ユーザー別小売(卸)価格試算(税抜)'!J1235*(1+入力!$C$31/100),-入力!$C$29),IF(入力!$C$30=3,ROUND('ユーザー別小売(卸)価格試算(税抜)'!J1235*(1+入力!$C$31/100),-入力!$C$29)))),'ユーザー別小売(卸)価格試算(税抜)'!J1235))</f>
        <v/>
      </c>
      <c r="K1235" s="57">
        <f>'6桁'!K1235</f>
        <v>0</v>
      </c>
      <c r="L1235" s="75" t="str">
        <f>IF('ユーザー別小売(卸)価格試算(税抜)'!L1235="","",IF(ISNUMBER('ユーザー別小売(卸)価格試算(税抜)'!L1235),IF(入力!$C$30=1,ROUNDDOWN('ユーザー別小売(卸)価格試算(税抜)'!L1235*(1+入力!$C$31/100),-入力!$C$29),IF(入力!$C$30=2,ROUNDUP('ユーザー別小売(卸)価格試算(税抜)'!L1235*(1+入力!$C$31/100),-入力!$C$29),IF(入力!$C$30=3,ROUND('ユーザー別小売(卸)価格試算(税抜)'!L1235*(1+入力!$C$31/100),-入力!$C$29)))),'ユーザー別小売(卸)価格試算(税抜)'!L1235))</f>
        <v/>
      </c>
      <c r="M1235" s="29">
        <f>'6桁'!M1235</f>
        <v>0</v>
      </c>
      <c r="N1235" s="75">
        <f>IF('ユーザー別小売(卸)価格試算(税抜)'!N1235="","",IF(ISNUMBER('ユーザー別小売(卸)価格試算(税抜)'!N1235),IF(入力!$C$30=1,ROUNDDOWN('ユーザー別小売(卸)価格試算(税抜)'!N1235*(1+入力!$C$31/100),-入力!$C$29),IF(入力!$C$30=2,ROUNDUP('ユーザー別小売(卸)価格試算(税抜)'!N1235*(1+入力!$C$31/100),-入力!$C$29),IF(入力!$C$30=3,ROUND('ユーザー別小売(卸)価格試算(税抜)'!N1235*(1+入力!$C$31/100),-入力!$C$29)))),'ユーザー別小売(卸)価格試算(税抜)'!N1235))</f>
        <v>14410</v>
      </c>
      <c r="O1235" s="29" t="str">
        <f>'6桁'!O1235</f>
        <v>H</v>
      </c>
      <c r="P1235" s="76">
        <f>IF('ユーザー別小売(卸)価格試算(税抜)'!P1235="","",IF(ISNUMBER('ユーザー別小売(卸)価格試算(税抜)'!P1235),IF(入力!$C$30=1,ROUNDDOWN('ユーザー別小売(卸)価格試算(税抜)'!P1235*(1+入力!$C$31/100),-入力!$C$29),IF(入力!$C$30=2,ROUNDUP('ユーザー別小売(卸)価格試算(税抜)'!P1235*(1+入力!$C$31/100),-入力!$C$29),IF(入力!$C$30=3,ROUND('ユーザー別小売(卸)価格試算(税抜)'!P1235*(1+入力!$C$31/100),-入力!$C$29)))),'ユーザー別小売(卸)価格試算(税抜)'!P1235))</f>
        <v>14410</v>
      </c>
      <c r="Q1235" s="57" t="str">
        <f>'6桁'!Q1235</f>
        <v>H</v>
      </c>
      <c r="R1235" s="75" t="str">
        <f>IF('ユーザー別小売(卸)価格試算(税抜)'!R1235="","",IF(ISNUMBER('ユーザー別小売(卸)価格試算(税抜)'!R1235),IF(入力!$C$30=1,ROUNDDOWN('ユーザー別小売(卸)価格試算(税抜)'!R1235*(1+入力!$C$31/100),-入力!$C$29),IF(入力!$C$30=2,ROUNDUP('ユーザー別小売(卸)価格試算(税抜)'!R1235*(1+入力!$C$31/100),-入力!$C$29),IF(入力!$C$30=3,ROUND('ユーザー別小売(卸)価格試算(税抜)'!R1235*(1+入力!$C$31/100),-入力!$C$29)))),'ユーザー別小売(卸)価格試算(税抜)'!R1235))</f>
        <v/>
      </c>
      <c r="S1235" s="29">
        <f>'6桁'!S1235</f>
        <v>0</v>
      </c>
      <c r="T1235" s="10"/>
      <c r="U1235" s="17"/>
      <c r="V1235" s="10"/>
      <c r="W1235" s="17"/>
    </row>
    <row r="1236" spans="2:24" ht="30" customHeight="1" thickBot="1">
      <c r="B1236" s="922"/>
      <c r="C1236" s="558" t="s">
        <v>83</v>
      </c>
      <c r="D1236" s="656"/>
      <c r="E1236" s="559"/>
      <c r="F1236" s="16" t="str">
        <f>IF('ユーザー別小売(卸)価格試算(税抜)'!F1236="","",IF(ISNUMBER('ユーザー別小売(卸)価格試算(税抜)'!F1236),IF(入力!$C$30=1,ROUNDDOWN('ユーザー別小売(卸)価格試算(税抜)'!F1236*(1+入力!$C$31/100),-入力!$C$29),IF(入力!$C$30=2,ROUNDUP('ユーザー別小売(卸)価格試算(税抜)'!F1236*(1+入力!$C$31/100),-入力!$C$29),IF(入力!$C$30=3,ROUND('ユーザー別小売(卸)価格試算(税抜)'!F1236*(1+入力!$C$31/100),-入力!$C$29)))),'ユーザー別小売(卸)価格試算(税抜)'!F1236))</f>
        <v/>
      </c>
      <c r="G1236" s="31">
        <f>'6桁'!G1236</f>
        <v>0</v>
      </c>
      <c r="H1236" s="15" t="str">
        <f>IF('ユーザー別小売(卸)価格試算(税抜)'!H1236="","",IF(ISNUMBER('ユーザー別小売(卸)価格試算(税抜)'!H1236),IF(入力!$C$30=1,ROUNDDOWN('ユーザー別小売(卸)価格試算(税抜)'!H1236*(1+入力!$C$31/100),-入力!$C$29),IF(入力!$C$30=2,ROUNDUP('ユーザー別小売(卸)価格試算(税抜)'!H1236*(1+入力!$C$31/100),-入力!$C$29),IF(入力!$C$30=3,ROUND('ユーザー別小売(卸)価格試算(税抜)'!H1236*(1+入力!$C$31/100),-入力!$C$29)))),'ユーザー別小売(卸)価格試算(税抜)'!H1236))</f>
        <v/>
      </c>
      <c r="I1236" s="21">
        <f>'6桁'!I1236</f>
        <v>0</v>
      </c>
      <c r="J1236" s="16" t="str">
        <f>IF('ユーザー別小売(卸)価格試算(税抜)'!J1236="","",IF(ISNUMBER('ユーザー別小売(卸)価格試算(税抜)'!J1236),IF(入力!$C$30=1,ROUNDDOWN('ユーザー別小売(卸)価格試算(税抜)'!J1236*(1+入力!$C$31/100),-入力!$C$29),IF(入力!$C$30=2,ROUNDUP('ユーザー別小売(卸)価格試算(税抜)'!J1236*(1+入力!$C$31/100),-入力!$C$29),IF(入力!$C$30=3,ROUND('ユーザー別小売(卸)価格試算(税抜)'!J1236*(1+入力!$C$31/100),-入力!$C$29)))),'ユーザー別小売(卸)価格試算(税抜)'!J1236))</f>
        <v/>
      </c>
      <c r="K1236" s="31">
        <f>'6桁'!K1236</f>
        <v>0</v>
      </c>
      <c r="L1236" s="15">
        <f>IF('ユーザー別小売(卸)価格試算(税抜)'!L1236="","",IF(ISNUMBER('ユーザー別小売(卸)価格試算(税抜)'!L1236),IF(入力!$C$30=1,ROUNDDOWN('ユーザー別小売(卸)価格試算(税抜)'!L1236*(1+入力!$C$31/100),-入力!$C$29),IF(入力!$C$30=2,ROUNDUP('ユーザー別小売(卸)価格試算(税抜)'!L1236*(1+入力!$C$31/100),-入力!$C$29),IF(入力!$C$30=3,ROUND('ユーザー別小売(卸)価格試算(税抜)'!L1236*(1+入力!$C$31/100),-入力!$C$29)))),'ユーザー別小売(卸)価格試算(税抜)'!L1236))</f>
        <v>6380</v>
      </c>
      <c r="M1236" s="21" t="str">
        <f>'6桁'!M1236</f>
        <v>S</v>
      </c>
      <c r="N1236" s="15" t="str">
        <f>IF('ユーザー別小売(卸)価格試算(税抜)'!N1236="","",IF(ISNUMBER('ユーザー別小売(卸)価格試算(税抜)'!N1236),IF(入力!$C$30=1,ROUNDDOWN('ユーザー別小売(卸)価格試算(税抜)'!N1236*(1+入力!$C$31/100),-入力!$C$29),IF(入力!$C$30=2,ROUNDUP('ユーザー別小売(卸)価格試算(税抜)'!N1236*(1+入力!$C$31/100),-入力!$C$29),IF(入力!$C$30=3,ROUND('ユーザー別小売(卸)価格試算(税抜)'!N1236*(1+入力!$C$31/100),-入力!$C$29)))),'ユーザー別小売(卸)価格試算(税抜)'!N1236))</f>
        <v/>
      </c>
      <c r="O1236" s="21">
        <f>'6桁'!O1236</f>
        <v>0</v>
      </c>
      <c r="P1236" s="16" t="str">
        <f>IF('ユーザー別小売(卸)価格試算(税抜)'!P1236="","",IF(ISNUMBER('ユーザー別小売(卸)価格試算(税抜)'!P1236),IF(入力!$C$30=1,ROUNDDOWN('ユーザー別小売(卸)価格試算(税抜)'!P1236*(1+入力!$C$31/100),-入力!$C$29),IF(入力!$C$30=2,ROUNDUP('ユーザー別小売(卸)価格試算(税抜)'!P1236*(1+入力!$C$31/100),-入力!$C$29),IF(入力!$C$30=3,ROUND('ユーザー別小売(卸)価格試算(税抜)'!P1236*(1+入力!$C$31/100),-入力!$C$29)))),'ユーザー別小売(卸)価格試算(税抜)'!P1236))</f>
        <v/>
      </c>
      <c r="Q1236" s="31">
        <f>'6桁'!Q1236</f>
        <v>0</v>
      </c>
      <c r="R1236" s="15" t="str">
        <f>IF('ユーザー別小売(卸)価格試算(税抜)'!R1236="","",IF(ISNUMBER('ユーザー別小売(卸)価格試算(税抜)'!R1236),IF(入力!$C$30=1,ROUNDDOWN('ユーザー別小売(卸)価格試算(税抜)'!R1236*(1+入力!$C$31/100),-入力!$C$29),IF(入力!$C$30=2,ROUNDUP('ユーザー別小売(卸)価格試算(税抜)'!R1236*(1+入力!$C$31/100),-入力!$C$29),IF(入力!$C$30=3,ROUND('ユーザー別小売(卸)価格試算(税抜)'!R1236*(1+入力!$C$31/100),-入力!$C$29)))),'ユーザー別小売(卸)価格試算(税抜)'!R1236))</f>
        <v/>
      </c>
      <c r="S1236" s="21">
        <f>'6桁'!S1236</f>
        <v>0</v>
      </c>
      <c r="T1236" s="10"/>
      <c r="U1236" s="17"/>
      <c r="V1236" s="10"/>
      <c r="W1236" s="17"/>
    </row>
    <row r="1237" spans="2:24" s="38" customFormat="1">
      <c r="B1237" s="4"/>
      <c r="F1237" s="84"/>
      <c r="H1237" s="84"/>
      <c r="J1237" s="84"/>
      <c r="L1237" s="84"/>
      <c r="N1237" s="84"/>
      <c r="P1237" s="84"/>
      <c r="R1237" s="84"/>
      <c r="T1237" s="84"/>
      <c r="V1237" s="84"/>
      <c r="X1237" s="84"/>
    </row>
    <row r="1239" spans="2:24" s="239" customFormat="1" ht="20.100000000000001" customHeight="1" thickBot="1">
      <c r="B1239" s="242" t="s">
        <v>546</v>
      </c>
      <c r="F1239" s="240"/>
      <c r="H1239" s="240"/>
      <c r="J1239" s="240"/>
      <c r="L1239" s="240"/>
      <c r="N1239" s="240"/>
      <c r="P1239" s="240"/>
      <c r="R1239" s="240"/>
      <c r="T1239" s="240"/>
      <c r="V1239" s="240"/>
      <c r="X1239" s="240"/>
    </row>
    <row r="1240" spans="2:24" ht="30" customHeight="1">
      <c r="B1240" s="917" t="s">
        <v>547</v>
      </c>
      <c r="C1240" s="918"/>
      <c r="D1240" s="918"/>
      <c r="E1240" s="919"/>
      <c r="F1240" s="824">
        <f>IF('ユーザー別小売(卸)価格試算(税抜)'!F1240="","",IF(ISNUMBER('ユーザー別小売(卸)価格試算(税抜)'!F1240),IF(入力!$C$30=1,ROUNDDOWN('ユーザー別小売(卸)価格試算(税抜)'!F1240*(1+入力!$C$31/100),-入力!$C$29),IF(入力!$C$30=2,ROUNDUP('ユーザー別小売(卸)価格試算(税抜)'!F1240*(1+入力!$C$31/100),-入力!$C$29),IF(入力!$C$30=3,ROUND('ユーザー別小売(卸)価格試算(税抜)'!F1240*(1+入力!$C$31/100),-入力!$C$29)))),'ユーザー別小売(卸)価格試算(税抜)'!F1240))</f>
        <v>3190</v>
      </c>
      <c r="G1240" s="826" t="str">
        <f>IF('ユーザー別小売(卸)価格試算(税抜)'!G1240="","",IF(ISNUMBER('ユーザー別小売(卸)価格試算(税抜)'!G1240),IF(入力!$C$30=1,ROUNDDOWN('ユーザー別小売(卸)価格試算(税抜)'!G1240*(1+入力!$C$31/100),-入力!$C$29),IF(入力!$C$30=2,ROUNDUP('ユーザー別小売(卸)価格試算(税抜)'!G1240*(1+入力!$C$31/100),-入力!$C$29),IF(入力!$C$30=3,ROUND('ユーザー別小売(卸)価格試算(税抜)'!G1240*(1+入力!$C$31/100),-入力!$C$29)))),'ユーザー別小売(卸)価格試算(税抜)'!G1240))</f>
        <v/>
      </c>
      <c r="H1240" s="85"/>
      <c r="I1240" s="13"/>
    </row>
    <row r="1241" spans="2:24" ht="30" customHeight="1">
      <c r="B1241" s="914" t="s">
        <v>548</v>
      </c>
      <c r="C1241" s="915"/>
      <c r="D1241" s="915"/>
      <c r="E1241" s="916"/>
      <c r="F1241" s="749">
        <f>IF('ユーザー別小売(卸)価格試算(税抜)'!F1241="","",IF(ISNUMBER('ユーザー別小売(卸)価格試算(税抜)'!F1241),IF(入力!$C$30=1,ROUNDDOWN('ユーザー別小売(卸)価格試算(税抜)'!F1241*(1+入力!$C$31/100),-入力!$C$29),IF(入力!$C$30=2,ROUNDUP('ユーザー別小売(卸)価格試算(税抜)'!F1241*(1+入力!$C$31/100),-入力!$C$29),IF(入力!$C$30=3,ROUND('ユーザー別小売(卸)価格試算(税抜)'!F1241*(1+入力!$C$31/100),-入力!$C$29)))),'ユーザー別小売(卸)価格試算(税抜)'!F1241))</f>
        <v>3300</v>
      </c>
      <c r="G1241" s="751" t="str">
        <f>IF('ユーザー別小売(卸)価格試算(税抜)'!G1241="","",IF(ISNUMBER('ユーザー別小売(卸)価格試算(税抜)'!G1241),IF(入力!$C$30=1,ROUNDDOWN('ユーザー別小売(卸)価格試算(税抜)'!G1241*(1+入力!$C$31/100),-入力!$C$29),IF(入力!$C$30=2,ROUNDUP('ユーザー別小売(卸)価格試算(税抜)'!G1241*(1+入力!$C$31/100),-入力!$C$29),IF(入力!$C$30=3,ROUND('ユーザー別小売(卸)価格試算(税抜)'!G1241*(1+入力!$C$31/100),-入力!$C$29)))),'ユーザー別小売(卸)価格試算(税抜)'!G1241))</f>
        <v/>
      </c>
      <c r="H1241" s="85"/>
      <c r="I1241" s="13"/>
    </row>
    <row r="1242" spans="2:24" ht="30" customHeight="1">
      <c r="B1242" s="914" t="s">
        <v>549</v>
      </c>
      <c r="C1242" s="915"/>
      <c r="D1242" s="915"/>
      <c r="E1242" s="916"/>
      <c r="F1242" s="749">
        <f>IF('ユーザー別小売(卸)価格試算(税抜)'!F1242="","",IF(ISNUMBER('ユーザー別小売(卸)価格試算(税抜)'!F1242),IF(入力!$C$30=1,ROUNDDOWN('ユーザー別小売(卸)価格試算(税抜)'!F1242*(1+入力!$C$31/100),-入力!$C$29),IF(入力!$C$30=2,ROUNDUP('ユーザー別小売(卸)価格試算(税抜)'!F1242*(1+入力!$C$31/100),-入力!$C$29),IF(入力!$C$30=3,ROUND('ユーザー別小売(卸)価格試算(税抜)'!F1242*(1+入力!$C$31/100),-入力!$C$29)))),'ユーザー別小売(卸)価格試算(税抜)'!F1242))</f>
        <v>4400</v>
      </c>
      <c r="G1242" s="751" t="str">
        <f>IF('ユーザー別小売(卸)価格試算(税抜)'!G1242="","",IF(ISNUMBER('ユーザー別小売(卸)価格試算(税抜)'!G1242),IF(入力!$C$30=1,ROUNDDOWN('ユーザー別小売(卸)価格試算(税抜)'!G1242*(1+入力!$C$31/100),-入力!$C$29),IF(入力!$C$30=2,ROUNDUP('ユーザー別小売(卸)価格試算(税抜)'!G1242*(1+入力!$C$31/100),-入力!$C$29),IF(入力!$C$30=3,ROUND('ユーザー別小売(卸)価格試算(税抜)'!G1242*(1+入力!$C$31/100),-入力!$C$29)))),'ユーザー別小売(卸)価格試算(税抜)'!G1242))</f>
        <v/>
      </c>
      <c r="H1242" s="85"/>
      <c r="I1242" s="13"/>
      <c r="M1242" s="13"/>
    </row>
    <row r="1243" spans="2:24" ht="30" customHeight="1">
      <c r="B1243" s="914" t="s">
        <v>550</v>
      </c>
      <c r="C1243" s="915"/>
      <c r="D1243" s="915"/>
      <c r="E1243" s="916"/>
      <c r="F1243" s="749">
        <f>IF('ユーザー別小売(卸)価格試算(税抜)'!F1243="","",IF(ISNUMBER('ユーザー別小売(卸)価格試算(税抜)'!F1243),IF(入力!$C$30=1,ROUNDDOWN('ユーザー別小売(卸)価格試算(税抜)'!F1243*(1+入力!$C$31/100),-入力!$C$29),IF(入力!$C$30=2,ROUNDUP('ユーザー別小売(卸)価格試算(税抜)'!F1243*(1+入力!$C$31/100),-入力!$C$29),IF(入力!$C$30=3,ROUND('ユーザー別小売(卸)価格試算(税抜)'!F1243*(1+入力!$C$31/100),-入力!$C$29)))),'ユーザー別小売(卸)価格試算(税抜)'!F1243))</f>
        <v>4510</v>
      </c>
      <c r="G1243" s="751" t="str">
        <f>IF('ユーザー別小売(卸)価格試算(税抜)'!G1243="","",IF(ISNUMBER('ユーザー別小売(卸)価格試算(税抜)'!G1243),IF(入力!$C$30=1,ROUNDDOWN('ユーザー別小売(卸)価格試算(税抜)'!G1243*(1+入力!$C$31/100),-入力!$C$29),IF(入力!$C$30=2,ROUNDUP('ユーザー別小売(卸)価格試算(税抜)'!G1243*(1+入力!$C$31/100),-入力!$C$29),IF(入力!$C$30=3,ROUND('ユーザー別小売(卸)価格試算(税抜)'!G1243*(1+入力!$C$31/100),-入力!$C$29)))),'ユーザー別小売(卸)価格試算(税抜)'!G1243))</f>
        <v/>
      </c>
      <c r="H1243" s="85"/>
      <c r="I1243" s="13"/>
      <c r="J1243" s="85"/>
      <c r="K1243" s="13"/>
      <c r="L1243" s="85"/>
      <c r="M1243" s="13"/>
    </row>
    <row r="1244" spans="2:24" ht="30" customHeight="1">
      <c r="B1244" s="914" t="s">
        <v>551</v>
      </c>
      <c r="C1244" s="915"/>
      <c r="D1244" s="915"/>
      <c r="E1244" s="916"/>
      <c r="F1244" s="749">
        <f>IF('ユーザー別小売(卸)価格試算(税抜)'!F1244="","",IF(ISNUMBER('ユーザー別小売(卸)価格試算(税抜)'!F1244),IF(入力!$C$30=1,ROUNDDOWN('ユーザー別小売(卸)価格試算(税抜)'!F1244*(1+入力!$C$31/100),-入力!$C$29),IF(入力!$C$30=2,ROUNDUP('ユーザー別小売(卸)価格試算(税抜)'!F1244*(1+入力!$C$31/100),-入力!$C$29),IF(入力!$C$30=3,ROUND('ユーザー別小売(卸)価格試算(税抜)'!F1244*(1+入力!$C$31/100),-入力!$C$29)))),'ユーザー別小売(卸)価格試算(税抜)'!F1244))</f>
        <v>4730</v>
      </c>
      <c r="G1244" s="751" t="str">
        <f>IF('ユーザー別小売(卸)価格試算(税抜)'!G1244="","",IF(ISNUMBER('ユーザー別小売(卸)価格試算(税抜)'!G1244),IF(入力!$C$30=1,ROUNDDOWN('ユーザー別小売(卸)価格試算(税抜)'!G1244*(1+入力!$C$31/100),-入力!$C$29),IF(入力!$C$30=2,ROUNDUP('ユーザー別小売(卸)価格試算(税抜)'!G1244*(1+入力!$C$31/100),-入力!$C$29),IF(入力!$C$30=3,ROUND('ユーザー別小売(卸)価格試算(税抜)'!G1244*(1+入力!$C$31/100),-入力!$C$29)))),'ユーザー別小売(卸)価格試算(税抜)'!G1244))</f>
        <v/>
      </c>
      <c r="H1244" s="85"/>
      <c r="I1244" s="13"/>
      <c r="J1244" s="85"/>
      <c r="K1244" s="13"/>
      <c r="L1244" s="85"/>
      <c r="M1244" s="13"/>
    </row>
    <row r="1245" spans="2:24" ht="30" customHeight="1" thickBot="1">
      <c r="B1245" s="911" t="s">
        <v>552</v>
      </c>
      <c r="C1245" s="912"/>
      <c r="D1245" s="912"/>
      <c r="E1245" s="913"/>
      <c r="F1245" s="793">
        <f>IF('ユーザー別小売(卸)価格試算(税抜)'!F1245="","",IF(ISNUMBER('ユーザー別小売(卸)価格試算(税抜)'!F1245),IF(入力!$C$30=1,ROUNDDOWN('ユーザー別小売(卸)価格試算(税抜)'!F1245*(1+入力!$C$31/100),-入力!$C$29),IF(入力!$C$30=2,ROUNDUP('ユーザー別小売(卸)価格試算(税抜)'!F1245*(1+入力!$C$31/100),-入力!$C$29),IF(入力!$C$30=3,ROUND('ユーザー別小売(卸)価格試算(税抜)'!F1245*(1+入力!$C$31/100),-入力!$C$29)))),'ユーザー別小売(卸)価格試算(税抜)'!F1245))</f>
        <v>4840</v>
      </c>
      <c r="G1245" s="795" t="str">
        <f>IF('ユーザー別小売(卸)価格試算(税抜)'!G1245="","",IF(ISNUMBER('ユーザー別小売(卸)価格試算(税抜)'!G1245),IF(入力!$C$30=1,ROUNDDOWN('ユーザー別小売(卸)価格試算(税抜)'!G1245*(1+入力!$C$31/100),-入力!$C$29),IF(入力!$C$30=2,ROUNDUP('ユーザー別小売(卸)価格試算(税抜)'!G1245*(1+入力!$C$31/100),-入力!$C$29),IF(入力!$C$30=3,ROUND('ユーザー別小売(卸)価格試算(税抜)'!G1245*(1+入力!$C$31/100),-入力!$C$29)))),'ユーザー別小売(卸)価格試算(税抜)'!G1245))</f>
        <v/>
      </c>
      <c r="H1245" s="85"/>
      <c r="I1245" s="13"/>
      <c r="J1245" s="85"/>
      <c r="K1245" s="13"/>
      <c r="L1245" s="85"/>
    </row>
    <row r="1247" spans="2:24" s="239" customFormat="1" ht="20.100000000000001" customHeight="1" thickBot="1">
      <c r="B1247" s="242" t="s">
        <v>553</v>
      </c>
      <c r="F1247" s="240"/>
      <c r="H1247" s="240"/>
      <c r="J1247" s="240"/>
      <c r="L1247" s="240"/>
      <c r="N1247" s="240"/>
      <c r="P1247" s="240"/>
      <c r="R1247" s="240"/>
      <c r="T1247" s="240"/>
      <c r="V1247" s="240"/>
      <c r="X1247" s="240"/>
    </row>
    <row r="1248" spans="2:24" ht="30" customHeight="1">
      <c r="B1248" s="917" t="s">
        <v>554</v>
      </c>
      <c r="C1248" s="918"/>
      <c r="D1248" s="918"/>
      <c r="E1248" s="919"/>
      <c r="F1248" s="824">
        <f>IF('ユーザー別小売(卸)価格試算(税抜)'!F1248="","",IF(ISNUMBER('ユーザー別小売(卸)価格試算(税抜)'!F1248),IF(入力!$C$30=1,ROUNDDOWN('ユーザー別小売(卸)価格試算(税抜)'!F1248*(1+入力!$C$31/100),-入力!$C$29),IF(入力!$C$30=2,ROUNDUP('ユーザー別小売(卸)価格試算(税抜)'!F1248*(1+入力!$C$31/100),-入力!$C$29),IF(入力!$C$30=3,ROUND('ユーザー別小売(卸)価格試算(税抜)'!F1248*(1+入力!$C$31/100),-入力!$C$29)))),'ユーザー別小売(卸)価格試算(税抜)'!F1248))</f>
        <v>2200</v>
      </c>
      <c r="G1248" s="826" t="str">
        <f>IF('ユーザー別小売(卸)価格試算(税抜)'!G1248="","",IF(ISNUMBER('ユーザー別小売(卸)価格試算(税抜)'!G1248),IF(入力!$C$30=1,ROUNDDOWN('ユーザー別小売(卸)価格試算(税抜)'!G1248*(1+入力!$C$31/100),-入力!$C$29),IF(入力!$C$30=2,ROUNDUP('ユーザー別小売(卸)価格試算(税抜)'!G1248*(1+入力!$C$31/100),-入力!$C$29),IF(入力!$C$30=3,ROUND('ユーザー別小売(卸)価格試算(税抜)'!G1248*(1+入力!$C$31/100),-入力!$C$29)))),'ユーザー別小売(卸)価格試算(税抜)'!G1248))</f>
        <v/>
      </c>
    </row>
    <row r="1249" spans="2:7" ht="30" customHeight="1">
      <c r="B1249" s="914" t="s">
        <v>555</v>
      </c>
      <c r="C1249" s="915"/>
      <c r="D1249" s="915"/>
      <c r="E1249" s="916"/>
      <c r="F1249" s="749">
        <f>IF('ユーザー別小売(卸)価格試算(税抜)'!F1249="","",IF(ISNUMBER('ユーザー別小売(卸)価格試算(税抜)'!F1249),IF(入力!$C$30=1,ROUNDDOWN('ユーザー別小売(卸)価格試算(税抜)'!F1249*(1+入力!$C$31/100),-入力!$C$29),IF(入力!$C$30=2,ROUNDUP('ユーザー別小売(卸)価格試算(税抜)'!F1249*(1+入力!$C$31/100),-入力!$C$29),IF(入力!$C$30=3,ROUND('ユーザー別小売(卸)価格試算(税抜)'!F1249*(1+入力!$C$31/100),-入力!$C$29)))),'ユーザー別小売(卸)価格試算(税抜)'!F1249))</f>
        <v>2860</v>
      </c>
      <c r="G1249" s="751" t="str">
        <f>IF('ユーザー別小売(卸)価格試算(税抜)'!G1249="","",IF(ISNUMBER('ユーザー別小売(卸)価格試算(税抜)'!G1249),IF(入力!$C$30=1,ROUNDDOWN('ユーザー別小売(卸)価格試算(税抜)'!G1249*(1+入力!$C$31/100),-入力!$C$29),IF(入力!$C$30=2,ROUNDUP('ユーザー別小売(卸)価格試算(税抜)'!G1249*(1+入力!$C$31/100),-入力!$C$29),IF(入力!$C$30=3,ROUND('ユーザー別小売(卸)価格試算(税抜)'!G1249*(1+入力!$C$31/100),-入力!$C$29)))),'ユーザー別小売(卸)価格試算(税抜)'!G1249))</f>
        <v/>
      </c>
    </row>
    <row r="1250" spans="2:7" ht="30" customHeight="1" thickBot="1">
      <c r="B1250" s="911" t="s">
        <v>556</v>
      </c>
      <c r="C1250" s="912"/>
      <c r="D1250" s="912"/>
      <c r="E1250" s="913"/>
      <c r="F1250" s="793">
        <f>IF('ユーザー別小売(卸)価格試算(税抜)'!F1250="","",IF(ISNUMBER('ユーザー別小売(卸)価格試算(税抜)'!F1250),IF(入力!$C$30=1,ROUNDDOWN('ユーザー別小売(卸)価格試算(税抜)'!F1250*(1+入力!$C$31/100),-入力!$C$29),IF(入力!$C$30=2,ROUNDUP('ユーザー別小売(卸)価格試算(税抜)'!F1250*(1+入力!$C$31/100),-入力!$C$29),IF(入力!$C$30=3,ROUND('ユーザー別小売(卸)価格試算(税抜)'!F1250*(1+入力!$C$31/100),-入力!$C$29)))),'ユーザー別小売(卸)価格試算(税抜)'!F1250))</f>
        <v>3300</v>
      </c>
      <c r="G1250" s="795" t="str">
        <f>IF('ユーザー別小売(卸)価格試算(税抜)'!G1250="","",IF(ISNUMBER('ユーザー別小売(卸)価格試算(税抜)'!G1250),IF(入力!$C$30=1,ROUNDDOWN('ユーザー別小売(卸)価格試算(税抜)'!G1250*(1+入力!$C$31/100),-入力!$C$29),IF(入力!$C$30=2,ROUNDUP('ユーザー別小売(卸)価格試算(税抜)'!G1250*(1+入力!$C$31/100),-入力!$C$29),IF(入力!$C$30=3,ROUND('ユーザー別小売(卸)価格試算(税抜)'!G1250*(1+入力!$C$31/100),-入力!$C$29)))),'ユーザー別小売(卸)価格試算(税抜)'!G1250))</f>
        <v/>
      </c>
    </row>
  </sheetData>
  <mergeCells count="2315">
    <mergeCell ref="L231:L232"/>
    <mergeCell ref="M231:M232"/>
    <mergeCell ref="N231:N232"/>
    <mergeCell ref="O231:O232"/>
    <mergeCell ref="R231:R232"/>
    <mergeCell ref="S231:S232"/>
    <mergeCell ref="V231:V232"/>
    <mergeCell ref="W231:W232"/>
    <mergeCell ref="X231:X232"/>
    <mergeCell ref="Y231:Y232"/>
    <mergeCell ref="B2:W2"/>
    <mergeCell ref="B4:AA4"/>
    <mergeCell ref="B7:B10"/>
    <mergeCell ref="C7:C10"/>
    <mergeCell ref="D7:E8"/>
    <mergeCell ref="F7:K7"/>
    <mergeCell ref="M7:M10"/>
    <mergeCell ref="N7:O10"/>
    <mergeCell ref="P7:Q8"/>
    <mergeCell ref="R7:AA7"/>
    <mergeCell ref="V10:W10"/>
    <mergeCell ref="X10:Y10"/>
    <mergeCell ref="Z10:AA10"/>
    <mergeCell ref="B11:B14"/>
    <mergeCell ref="M11:M41"/>
    <mergeCell ref="N11:O11"/>
    <mergeCell ref="N12:O12"/>
    <mergeCell ref="N13:O13"/>
    <mergeCell ref="N14:O14"/>
    <mergeCell ref="X8:Y9"/>
    <mergeCell ref="Z8:AA9"/>
    <mergeCell ref="D9:D10"/>
    <mergeCell ref="E9:E10"/>
    <mergeCell ref="P9:P10"/>
    <mergeCell ref="Q9:Q10"/>
    <mergeCell ref="F10:G10"/>
    <mergeCell ref="H10:I10"/>
    <mergeCell ref="J10:K10"/>
    <mergeCell ref="R10:S10"/>
    <mergeCell ref="F8:G9"/>
    <mergeCell ref="H8:I9"/>
    <mergeCell ref="J8:K9"/>
    <mergeCell ref="R8:S9"/>
    <mergeCell ref="T8:U9"/>
    <mergeCell ref="V8:W9"/>
    <mergeCell ref="N24:O24"/>
    <mergeCell ref="N25:O25"/>
    <mergeCell ref="N26:O26"/>
    <mergeCell ref="N27:O27"/>
    <mergeCell ref="N28:O28"/>
    <mergeCell ref="N29:O29"/>
    <mergeCell ref="B15:B34"/>
    <mergeCell ref="N15:O15"/>
    <mergeCell ref="N16:O16"/>
    <mergeCell ref="N17:O17"/>
    <mergeCell ref="N18:O18"/>
    <mergeCell ref="N19:O19"/>
    <mergeCell ref="N20:O20"/>
    <mergeCell ref="N21:O21"/>
    <mergeCell ref="N22:O22"/>
    <mergeCell ref="N23:O23"/>
    <mergeCell ref="T10:U10"/>
    <mergeCell ref="M42:AA42"/>
    <mergeCell ref="B44:AA44"/>
    <mergeCell ref="B47:B50"/>
    <mergeCell ref="C47:C50"/>
    <mergeCell ref="D47:E48"/>
    <mergeCell ref="F47:U47"/>
    <mergeCell ref="F48:G49"/>
    <mergeCell ref="H48:I49"/>
    <mergeCell ref="J48:K49"/>
    <mergeCell ref="L48:M49"/>
    <mergeCell ref="N36:O36"/>
    <mergeCell ref="N37:O37"/>
    <mergeCell ref="N38:O38"/>
    <mergeCell ref="N39:O39"/>
    <mergeCell ref="N40:O40"/>
    <mergeCell ref="N41:O41"/>
    <mergeCell ref="N30:O30"/>
    <mergeCell ref="N31:O31"/>
    <mergeCell ref="N32:O32"/>
    <mergeCell ref="B51:B83"/>
    <mergeCell ref="B84:Y84"/>
    <mergeCell ref="B86:AA86"/>
    <mergeCell ref="B89:B92"/>
    <mergeCell ref="C89:C92"/>
    <mergeCell ref="D89:E90"/>
    <mergeCell ref="F89:M89"/>
    <mergeCell ref="O89:O92"/>
    <mergeCell ref="P89:Q92"/>
    <mergeCell ref="V92:W92"/>
    <mergeCell ref="X92:Y92"/>
    <mergeCell ref="Z92:AA92"/>
    <mergeCell ref="N33:O33"/>
    <mergeCell ref="N34:O34"/>
    <mergeCell ref="N35:O35"/>
    <mergeCell ref="X49:Y49"/>
    <mergeCell ref="F50:G50"/>
    <mergeCell ref="H50:I50"/>
    <mergeCell ref="J50:K50"/>
    <mergeCell ref="L50:M50"/>
    <mergeCell ref="N50:O50"/>
    <mergeCell ref="P50:Q50"/>
    <mergeCell ref="R50:S50"/>
    <mergeCell ref="T50:U50"/>
    <mergeCell ref="V50:W50"/>
    <mergeCell ref="N48:O49"/>
    <mergeCell ref="P48:Q49"/>
    <mergeCell ref="R48:S49"/>
    <mergeCell ref="T48:U49"/>
    <mergeCell ref="V48:W49"/>
    <mergeCell ref="P96:Q96"/>
    <mergeCell ref="P97:Q97"/>
    <mergeCell ref="D91:D92"/>
    <mergeCell ref="E91:E92"/>
    <mergeCell ref="R91:R92"/>
    <mergeCell ref="S91:S92"/>
    <mergeCell ref="Z91:AA91"/>
    <mergeCell ref="F92:G92"/>
    <mergeCell ref="H92:I92"/>
    <mergeCell ref="J92:K92"/>
    <mergeCell ref="L92:M92"/>
    <mergeCell ref="T92:U92"/>
    <mergeCell ref="D49:D50"/>
    <mergeCell ref="E49:E50"/>
    <mergeCell ref="R89:S90"/>
    <mergeCell ref="T89:Y89"/>
    <mergeCell ref="F90:G91"/>
    <mergeCell ref="H90:I91"/>
    <mergeCell ref="J90:K91"/>
    <mergeCell ref="L90:M91"/>
    <mergeCell ref="T90:U91"/>
    <mergeCell ref="V90:W91"/>
    <mergeCell ref="X90:Y91"/>
    <mergeCell ref="X50:Y50"/>
    <mergeCell ref="P112:Q112"/>
    <mergeCell ref="P113:Q113"/>
    <mergeCell ref="B114:B133"/>
    <mergeCell ref="P114:Q114"/>
    <mergeCell ref="P115:Q115"/>
    <mergeCell ref="P116:Q116"/>
    <mergeCell ref="P117:Q117"/>
    <mergeCell ref="P118:Q118"/>
    <mergeCell ref="P119:Q119"/>
    <mergeCell ref="P120:Q120"/>
    <mergeCell ref="P106:Q106"/>
    <mergeCell ref="P107:Q107"/>
    <mergeCell ref="P108:Q108"/>
    <mergeCell ref="P109:Q109"/>
    <mergeCell ref="P110:Q110"/>
    <mergeCell ref="P111:Q111"/>
    <mergeCell ref="P98:Q98"/>
    <mergeCell ref="P99:Q99"/>
    <mergeCell ref="P100:Q100"/>
    <mergeCell ref="P101:Q101"/>
    <mergeCell ref="P102:Q102"/>
    <mergeCell ref="B103:B113"/>
    <mergeCell ref="O103:O133"/>
    <mergeCell ref="P103:Q103"/>
    <mergeCell ref="P104:Q104"/>
    <mergeCell ref="P105:Q105"/>
    <mergeCell ref="P133:Q133"/>
    <mergeCell ref="B93:B102"/>
    <mergeCell ref="O93:O102"/>
    <mergeCell ref="P93:Q93"/>
    <mergeCell ref="P94:Q94"/>
    <mergeCell ref="P95:Q95"/>
    <mergeCell ref="B134:V134"/>
    <mergeCell ref="B135:V135"/>
    <mergeCell ref="B139:AA139"/>
    <mergeCell ref="B142:B145"/>
    <mergeCell ref="C142:C145"/>
    <mergeCell ref="D142:E143"/>
    <mergeCell ref="F142:W142"/>
    <mergeCell ref="F143:G144"/>
    <mergeCell ref="H143:I144"/>
    <mergeCell ref="P127:Q127"/>
    <mergeCell ref="P128:Q128"/>
    <mergeCell ref="P129:Q129"/>
    <mergeCell ref="P130:Q130"/>
    <mergeCell ref="P131:Q131"/>
    <mergeCell ref="P132:Q132"/>
    <mergeCell ref="P121:Q121"/>
    <mergeCell ref="P122:Q122"/>
    <mergeCell ref="P123:Q123"/>
    <mergeCell ref="P124:Q124"/>
    <mergeCell ref="P125:Q125"/>
    <mergeCell ref="P126:Q126"/>
    <mergeCell ref="B177:AA177"/>
    <mergeCell ref="B180:B183"/>
    <mergeCell ref="C180:C183"/>
    <mergeCell ref="D180:E181"/>
    <mergeCell ref="F180:M180"/>
    <mergeCell ref="F181:G182"/>
    <mergeCell ref="H181:I182"/>
    <mergeCell ref="J181:K182"/>
    <mergeCell ref="L181:M182"/>
    <mergeCell ref="D182:D183"/>
    <mergeCell ref="R145:S145"/>
    <mergeCell ref="T145:U145"/>
    <mergeCell ref="V145:W145"/>
    <mergeCell ref="X145:Y145"/>
    <mergeCell ref="B146:B174"/>
    <mergeCell ref="B175:Y175"/>
    <mergeCell ref="V143:W144"/>
    <mergeCell ref="X143:Y144"/>
    <mergeCell ref="D144:D145"/>
    <mergeCell ref="E144:E145"/>
    <mergeCell ref="F145:G145"/>
    <mergeCell ref="H145:I145"/>
    <mergeCell ref="J145:K145"/>
    <mergeCell ref="L145:M145"/>
    <mergeCell ref="N145:O145"/>
    <mergeCell ref="P145:Q145"/>
    <mergeCell ref="J143:K144"/>
    <mergeCell ref="L143:M144"/>
    <mergeCell ref="N143:O144"/>
    <mergeCell ref="P143:Q144"/>
    <mergeCell ref="R143:S144"/>
    <mergeCell ref="T143:U144"/>
    <mergeCell ref="B184:B211"/>
    <mergeCell ref="B212:M212"/>
    <mergeCell ref="B216:AA216"/>
    <mergeCell ref="B219:B222"/>
    <mergeCell ref="C219:C222"/>
    <mergeCell ref="D219:E220"/>
    <mergeCell ref="F219:Y219"/>
    <mergeCell ref="F220:G221"/>
    <mergeCell ref="H220:I221"/>
    <mergeCell ref="J220:K221"/>
    <mergeCell ref="E182:E183"/>
    <mergeCell ref="N182:O182"/>
    <mergeCell ref="F183:G183"/>
    <mergeCell ref="H183:I183"/>
    <mergeCell ref="J183:K183"/>
    <mergeCell ref="L183:M183"/>
    <mergeCell ref="N183:O183"/>
    <mergeCell ref="T222:U222"/>
    <mergeCell ref="V222:W222"/>
    <mergeCell ref="X222:Y222"/>
    <mergeCell ref="B223:B248"/>
    <mergeCell ref="B249:Y249"/>
    <mergeCell ref="B252:B255"/>
    <mergeCell ref="C252:C255"/>
    <mergeCell ref="D252:E253"/>
    <mergeCell ref="F252:K252"/>
    <mergeCell ref="O252:O255"/>
    <mergeCell ref="X220:Y221"/>
    <mergeCell ref="D221:D222"/>
    <mergeCell ref="E221:E222"/>
    <mergeCell ref="F222:G222"/>
    <mergeCell ref="H222:I222"/>
    <mergeCell ref="J222:K222"/>
    <mergeCell ref="L222:M222"/>
    <mergeCell ref="N222:O222"/>
    <mergeCell ref="P222:Q222"/>
    <mergeCell ref="R222:S222"/>
    <mergeCell ref="L220:M221"/>
    <mergeCell ref="N220:O221"/>
    <mergeCell ref="P220:Q221"/>
    <mergeCell ref="R220:S221"/>
    <mergeCell ref="T220:U221"/>
    <mergeCell ref="V220:W221"/>
    <mergeCell ref="C231:C232"/>
    <mergeCell ref="D231:D232"/>
    <mergeCell ref="E231:E232"/>
    <mergeCell ref="G231:G232"/>
    <mergeCell ref="F231:F232"/>
    <mergeCell ref="H231:H232"/>
    <mergeCell ref="I231:I232"/>
    <mergeCell ref="J231:J232"/>
    <mergeCell ref="K231:K232"/>
    <mergeCell ref="B256:B268"/>
    <mergeCell ref="O256:O257"/>
    <mergeCell ref="P256:Q256"/>
    <mergeCell ref="P257:Q257"/>
    <mergeCell ref="O258:U258"/>
    <mergeCell ref="O259:V260"/>
    <mergeCell ref="O261:V262"/>
    <mergeCell ref="P263:Q263"/>
    <mergeCell ref="O264:W264"/>
    <mergeCell ref="D254:D255"/>
    <mergeCell ref="E254:E255"/>
    <mergeCell ref="L254:M254"/>
    <mergeCell ref="R254:R255"/>
    <mergeCell ref="S254:S255"/>
    <mergeCell ref="F255:G255"/>
    <mergeCell ref="H255:I255"/>
    <mergeCell ref="J255:K255"/>
    <mergeCell ref="L255:M255"/>
    <mergeCell ref="P252:Q255"/>
    <mergeCell ref="R252:S253"/>
    <mergeCell ref="T252:U252"/>
    <mergeCell ref="F253:G254"/>
    <mergeCell ref="H253:I254"/>
    <mergeCell ref="J253:K254"/>
    <mergeCell ref="T253:U254"/>
    <mergeCell ref="T255:U255"/>
    <mergeCell ref="N278:O278"/>
    <mergeCell ref="P278:Q278"/>
    <mergeCell ref="R278:S278"/>
    <mergeCell ref="T278:U278"/>
    <mergeCell ref="V278:W278"/>
    <mergeCell ref="X278:Y278"/>
    <mergeCell ref="P276:Q277"/>
    <mergeCell ref="R276:S277"/>
    <mergeCell ref="T276:U277"/>
    <mergeCell ref="V276:W277"/>
    <mergeCell ref="D277:D278"/>
    <mergeCell ref="E277:E278"/>
    <mergeCell ref="F278:G278"/>
    <mergeCell ref="H278:I278"/>
    <mergeCell ref="J278:K278"/>
    <mergeCell ref="L278:M278"/>
    <mergeCell ref="B272:AA272"/>
    <mergeCell ref="B275:B278"/>
    <mergeCell ref="C275:C278"/>
    <mergeCell ref="D275:E276"/>
    <mergeCell ref="F275:W275"/>
    <mergeCell ref="F276:G277"/>
    <mergeCell ref="H276:I277"/>
    <mergeCell ref="J276:K277"/>
    <mergeCell ref="L276:M277"/>
    <mergeCell ref="N276:O277"/>
    <mergeCell ref="P313:Q313"/>
    <mergeCell ref="B314:B339"/>
    <mergeCell ref="C332:C333"/>
    <mergeCell ref="D337:E337"/>
    <mergeCell ref="D338:E338"/>
    <mergeCell ref="D339:E339"/>
    <mergeCell ref="L311:M312"/>
    <mergeCell ref="N311:O312"/>
    <mergeCell ref="P311:Q312"/>
    <mergeCell ref="D312:D313"/>
    <mergeCell ref="E312:E313"/>
    <mergeCell ref="F313:G313"/>
    <mergeCell ref="H313:I313"/>
    <mergeCell ref="J313:K313"/>
    <mergeCell ref="L313:M313"/>
    <mergeCell ref="N313:O313"/>
    <mergeCell ref="B279:B303"/>
    <mergeCell ref="B304:Y304"/>
    <mergeCell ref="B307:AA307"/>
    <mergeCell ref="B310:B313"/>
    <mergeCell ref="C310:C313"/>
    <mergeCell ref="D310:E311"/>
    <mergeCell ref="F310:Q310"/>
    <mergeCell ref="F311:G312"/>
    <mergeCell ref="H311:I312"/>
    <mergeCell ref="J311:K312"/>
    <mergeCell ref="N347:O348"/>
    <mergeCell ref="P347:Q348"/>
    <mergeCell ref="D348:D349"/>
    <mergeCell ref="E348:E349"/>
    <mergeCell ref="F349:G349"/>
    <mergeCell ref="H349:I349"/>
    <mergeCell ref="J349:K349"/>
    <mergeCell ref="L349:M349"/>
    <mergeCell ref="N349:O349"/>
    <mergeCell ref="P349:Q349"/>
    <mergeCell ref="B340:U340"/>
    <mergeCell ref="B343:AA343"/>
    <mergeCell ref="B346:B349"/>
    <mergeCell ref="C346:C349"/>
    <mergeCell ref="D346:E347"/>
    <mergeCell ref="F346:Q346"/>
    <mergeCell ref="F347:G348"/>
    <mergeCell ref="H347:I348"/>
    <mergeCell ref="J347:K348"/>
    <mergeCell ref="L347:M348"/>
    <mergeCell ref="B367:Q367"/>
    <mergeCell ref="B370:B373"/>
    <mergeCell ref="C370:C373"/>
    <mergeCell ref="D370:E371"/>
    <mergeCell ref="F370:K370"/>
    <mergeCell ref="F371:G372"/>
    <mergeCell ref="H371:I372"/>
    <mergeCell ref="J371:K372"/>
    <mergeCell ref="D372:D373"/>
    <mergeCell ref="E372:E373"/>
    <mergeCell ref="B350:B366"/>
    <mergeCell ref="D361:E361"/>
    <mergeCell ref="D362:E362"/>
    <mergeCell ref="D363:E363"/>
    <mergeCell ref="D364:E364"/>
    <mergeCell ref="D365:E365"/>
    <mergeCell ref="D366:E366"/>
    <mergeCell ref="D382:E382"/>
    <mergeCell ref="B386:B389"/>
    <mergeCell ref="C386:C389"/>
    <mergeCell ref="D386:E387"/>
    <mergeCell ref="F386:I386"/>
    <mergeCell ref="K386:K389"/>
    <mergeCell ref="D388:D389"/>
    <mergeCell ref="E388:E389"/>
    <mergeCell ref="F373:G373"/>
    <mergeCell ref="H373:I373"/>
    <mergeCell ref="J373:K373"/>
    <mergeCell ref="B374:B382"/>
    <mergeCell ref="D376:E376"/>
    <mergeCell ref="D377:E377"/>
    <mergeCell ref="D378:E378"/>
    <mergeCell ref="D379:E379"/>
    <mergeCell ref="D380:E380"/>
    <mergeCell ref="D381:E381"/>
    <mergeCell ref="R389:S389"/>
    <mergeCell ref="B390:B395"/>
    <mergeCell ref="K390:K391"/>
    <mergeCell ref="L390:M390"/>
    <mergeCell ref="N390:O390"/>
    <mergeCell ref="L391:M391"/>
    <mergeCell ref="N391:O391"/>
    <mergeCell ref="D392:E392"/>
    <mergeCell ref="D393:E393"/>
    <mergeCell ref="D394:E394"/>
    <mergeCell ref="L386:M389"/>
    <mergeCell ref="N386:O389"/>
    <mergeCell ref="P386:S386"/>
    <mergeCell ref="F387:G388"/>
    <mergeCell ref="H387:I388"/>
    <mergeCell ref="P387:Q388"/>
    <mergeCell ref="R387:S388"/>
    <mergeCell ref="F389:G389"/>
    <mergeCell ref="H389:I389"/>
    <mergeCell ref="P389:Q389"/>
    <mergeCell ref="L404:M405"/>
    <mergeCell ref="D405:D406"/>
    <mergeCell ref="E405:E406"/>
    <mergeCell ref="F406:G406"/>
    <mergeCell ref="H406:I406"/>
    <mergeCell ref="J406:K406"/>
    <mergeCell ref="L406:M406"/>
    <mergeCell ref="D395:E395"/>
    <mergeCell ref="B400:AA400"/>
    <mergeCell ref="B403:B406"/>
    <mergeCell ref="C403:C406"/>
    <mergeCell ref="D403:E404"/>
    <mergeCell ref="F403:G403"/>
    <mergeCell ref="J403:K403"/>
    <mergeCell ref="F404:G405"/>
    <mergeCell ref="H404:I405"/>
    <mergeCell ref="J404:K405"/>
    <mergeCell ref="B426:B429"/>
    <mergeCell ref="D426:E426"/>
    <mergeCell ref="D427:E427"/>
    <mergeCell ref="D428:E428"/>
    <mergeCell ref="D429:E429"/>
    <mergeCell ref="B430:J430"/>
    <mergeCell ref="D420:E421"/>
    <mergeCell ref="F421:G421"/>
    <mergeCell ref="B422:B425"/>
    <mergeCell ref="D422:E422"/>
    <mergeCell ref="D423:E423"/>
    <mergeCell ref="D424:E424"/>
    <mergeCell ref="D425:E425"/>
    <mergeCell ref="B407:B408"/>
    <mergeCell ref="B409:B410"/>
    <mergeCell ref="B411:B412"/>
    <mergeCell ref="B413:M413"/>
    <mergeCell ref="B415:AA415"/>
    <mergeCell ref="B418:B421"/>
    <mergeCell ref="C418:C421"/>
    <mergeCell ref="D418:E419"/>
    <mergeCell ref="F418:G418"/>
    <mergeCell ref="F419:G420"/>
    <mergeCell ref="N439:O439"/>
    <mergeCell ref="P439:Q439"/>
    <mergeCell ref="R439:S439"/>
    <mergeCell ref="T439:U439"/>
    <mergeCell ref="V439:W439"/>
    <mergeCell ref="X439:Y439"/>
    <mergeCell ref="P437:Q438"/>
    <mergeCell ref="R437:S438"/>
    <mergeCell ref="T437:U438"/>
    <mergeCell ref="V437:W438"/>
    <mergeCell ref="X437:Y438"/>
    <mergeCell ref="E438:F439"/>
    <mergeCell ref="G438:G439"/>
    <mergeCell ref="H439:I439"/>
    <mergeCell ref="J439:K439"/>
    <mergeCell ref="L439:M439"/>
    <mergeCell ref="B433:AA433"/>
    <mergeCell ref="B436:B439"/>
    <mergeCell ref="C436:D439"/>
    <mergeCell ref="E436:G437"/>
    <mergeCell ref="H436:Q436"/>
    <mergeCell ref="R436:Y436"/>
    <mergeCell ref="H437:I438"/>
    <mergeCell ref="J437:K438"/>
    <mergeCell ref="L437:M438"/>
    <mergeCell ref="N437:O438"/>
    <mergeCell ref="B455:B471"/>
    <mergeCell ref="C455:D455"/>
    <mergeCell ref="E455:F455"/>
    <mergeCell ref="C456:D456"/>
    <mergeCell ref="E456:F456"/>
    <mergeCell ref="C448:D448"/>
    <mergeCell ref="E448:F448"/>
    <mergeCell ref="B449:B454"/>
    <mergeCell ref="C449:D449"/>
    <mergeCell ref="E449:F449"/>
    <mergeCell ref="C450:D450"/>
    <mergeCell ref="E450:F450"/>
    <mergeCell ref="C451:D451"/>
    <mergeCell ref="E451:F451"/>
    <mergeCell ref="C452:D452"/>
    <mergeCell ref="E444:F444"/>
    <mergeCell ref="C445:D445"/>
    <mergeCell ref="E445:F445"/>
    <mergeCell ref="C446:D446"/>
    <mergeCell ref="E446:F446"/>
    <mergeCell ref="C447:D447"/>
    <mergeCell ref="E447:F447"/>
    <mergeCell ref="B440:B448"/>
    <mergeCell ref="C440:D440"/>
    <mergeCell ref="E440:F440"/>
    <mergeCell ref="C441:D441"/>
    <mergeCell ref="E441:F441"/>
    <mergeCell ref="C442:D442"/>
    <mergeCell ref="E442:F442"/>
    <mergeCell ref="C443:D443"/>
    <mergeCell ref="E443:F443"/>
    <mergeCell ref="C444:D444"/>
    <mergeCell ref="C460:D460"/>
    <mergeCell ref="E460:F460"/>
    <mergeCell ref="C461:D461"/>
    <mergeCell ref="E461:F461"/>
    <mergeCell ref="C462:D462"/>
    <mergeCell ref="E462:F462"/>
    <mergeCell ref="C457:D457"/>
    <mergeCell ref="E457:F457"/>
    <mergeCell ref="C458:D458"/>
    <mergeCell ref="E458:F458"/>
    <mergeCell ref="C459:D459"/>
    <mergeCell ref="E459:F459"/>
    <mergeCell ref="E452:F452"/>
    <mergeCell ref="C453:D453"/>
    <mergeCell ref="E453:F453"/>
    <mergeCell ref="C454:D454"/>
    <mergeCell ref="E454:F454"/>
    <mergeCell ref="C469:D469"/>
    <mergeCell ref="E469:F469"/>
    <mergeCell ref="C470:D470"/>
    <mergeCell ref="E470:F470"/>
    <mergeCell ref="C471:D471"/>
    <mergeCell ref="E471:F471"/>
    <mergeCell ref="C466:D466"/>
    <mergeCell ref="E466:F466"/>
    <mergeCell ref="C467:D467"/>
    <mergeCell ref="E467:F467"/>
    <mergeCell ref="C468:D468"/>
    <mergeCell ref="E468:F468"/>
    <mergeCell ref="C463:D463"/>
    <mergeCell ref="E463:F463"/>
    <mergeCell ref="C464:D464"/>
    <mergeCell ref="E464:F464"/>
    <mergeCell ref="C465:D465"/>
    <mergeCell ref="E465:F465"/>
    <mergeCell ref="B480:Y480"/>
    <mergeCell ref="B483:AA483"/>
    <mergeCell ref="B486:B489"/>
    <mergeCell ref="C486:D489"/>
    <mergeCell ref="E486:G487"/>
    <mergeCell ref="H486:Q486"/>
    <mergeCell ref="R486:W486"/>
    <mergeCell ref="H487:I488"/>
    <mergeCell ref="J487:K488"/>
    <mergeCell ref="L487:M488"/>
    <mergeCell ref="E476:F476"/>
    <mergeCell ref="C477:D477"/>
    <mergeCell ref="E477:F477"/>
    <mergeCell ref="C478:D478"/>
    <mergeCell ref="E478:F478"/>
    <mergeCell ref="C479:D479"/>
    <mergeCell ref="E479:F479"/>
    <mergeCell ref="B472:B479"/>
    <mergeCell ref="C472:D472"/>
    <mergeCell ref="E472:F472"/>
    <mergeCell ref="C473:D473"/>
    <mergeCell ref="E473:F473"/>
    <mergeCell ref="C474:D474"/>
    <mergeCell ref="E474:F474"/>
    <mergeCell ref="C475:D475"/>
    <mergeCell ref="E475:F475"/>
    <mergeCell ref="C476:D476"/>
    <mergeCell ref="P489:Q489"/>
    <mergeCell ref="R489:S489"/>
    <mergeCell ref="T489:U489"/>
    <mergeCell ref="V489:W489"/>
    <mergeCell ref="B490:B509"/>
    <mergeCell ref="C490:D490"/>
    <mergeCell ref="E490:F490"/>
    <mergeCell ref="C491:D491"/>
    <mergeCell ref="E491:F491"/>
    <mergeCell ref="C492:D492"/>
    <mergeCell ref="N487:O488"/>
    <mergeCell ref="P487:Q488"/>
    <mergeCell ref="R487:S488"/>
    <mergeCell ref="T487:U488"/>
    <mergeCell ref="V487:W488"/>
    <mergeCell ref="E488:F489"/>
    <mergeCell ref="H489:I489"/>
    <mergeCell ref="J489:K489"/>
    <mergeCell ref="L489:M489"/>
    <mergeCell ref="N489:O489"/>
    <mergeCell ref="C499:D499"/>
    <mergeCell ref="E499:F499"/>
    <mergeCell ref="C500:D500"/>
    <mergeCell ref="E500:F500"/>
    <mergeCell ref="C501:D501"/>
    <mergeCell ref="E501:F501"/>
    <mergeCell ref="C496:D496"/>
    <mergeCell ref="E496:F496"/>
    <mergeCell ref="C497:D497"/>
    <mergeCell ref="E497:F497"/>
    <mergeCell ref="C498:D498"/>
    <mergeCell ref="E498:F498"/>
    <mergeCell ref="E492:F492"/>
    <mergeCell ref="C493:D493"/>
    <mergeCell ref="E493:F493"/>
    <mergeCell ref="C494:D494"/>
    <mergeCell ref="E494:F494"/>
    <mergeCell ref="C495:D495"/>
    <mergeCell ref="E495:F495"/>
    <mergeCell ref="C507:D507"/>
    <mergeCell ref="E507:F507"/>
    <mergeCell ref="C508:D508"/>
    <mergeCell ref="E508:F508"/>
    <mergeCell ref="C509:D509"/>
    <mergeCell ref="E509:F509"/>
    <mergeCell ref="P503:P504"/>
    <mergeCell ref="Q503:Q504"/>
    <mergeCell ref="C505:D505"/>
    <mergeCell ref="E505:F505"/>
    <mergeCell ref="C506:D506"/>
    <mergeCell ref="E506:F506"/>
    <mergeCell ref="C502:D502"/>
    <mergeCell ref="E502:F502"/>
    <mergeCell ref="C503:D504"/>
    <mergeCell ref="E503:F504"/>
    <mergeCell ref="L503:L504"/>
    <mergeCell ref="M503:M504"/>
    <mergeCell ref="E514:F514"/>
    <mergeCell ref="C515:D515"/>
    <mergeCell ref="E515:F515"/>
    <mergeCell ref="C516:D516"/>
    <mergeCell ref="E516:F516"/>
    <mergeCell ref="C517:D517"/>
    <mergeCell ref="E517:F517"/>
    <mergeCell ref="B510:B524"/>
    <mergeCell ref="C510:D510"/>
    <mergeCell ref="E510:F510"/>
    <mergeCell ref="C511:D511"/>
    <mergeCell ref="E511:F511"/>
    <mergeCell ref="C512:D512"/>
    <mergeCell ref="E512:F512"/>
    <mergeCell ref="C513:D513"/>
    <mergeCell ref="E513:F513"/>
    <mergeCell ref="C514:D514"/>
    <mergeCell ref="C524:D524"/>
    <mergeCell ref="E524:F524"/>
    <mergeCell ref="B525:W525"/>
    <mergeCell ref="B528:AA528"/>
    <mergeCell ref="B531:B534"/>
    <mergeCell ref="C531:D534"/>
    <mergeCell ref="E531:G532"/>
    <mergeCell ref="H531:U531"/>
    <mergeCell ref="V531:Y531"/>
    <mergeCell ref="H532:I533"/>
    <mergeCell ref="C521:D521"/>
    <mergeCell ref="E521:F521"/>
    <mergeCell ref="C522:D522"/>
    <mergeCell ref="E522:F522"/>
    <mergeCell ref="C523:D523"/>
    <mergeCell ref="E523:F523"/>
    <mergeCell ref="C518:D518"/>
    <mergeCell ref="E518:F518"/>
    <mergeCell ref="C519:D519"/>
    <mergeCell ref="E519:F519"/>
    <mergeCell ref="C520:D520"/>
    <mergeCell ref="E520:F520"/>
    <mergeCell ref="C538:D538"/>
    <mergeCell ref="E538:F538"/>
    <mergeCell ref="C539:D539"/>
    <mergeCell ref="E539:F539"/>
    <mergeCell ref="C540:D540"/>
    <mergeCell ref="E540:F540"/>
    <mergeCell ref="T534:U534"/>
    <mergeCell ref="V534:W534"/>
    <mergeCell ref="X534:Y534"/>
    <mergeCell ref="B535:B550"/>
    <mergeCell ref="C535:D535"/>
    <mergeCell ref="E535:F535"/>
    <mergeCell ref="C536:D536"/>
    <mergeCell ref="E536:F536"/>
    <mergeCell ref="C537:D537"/>
    <mergeCell ref="E537:F537"/>
    <mergeCell ref="V532:W533"/>
    <mergeCell ref="X532:Y533"/>
    <mergeCell ref="E533:F534"/>
    <mergeCell ref="G533:G534"/>
    <mergeCell ref="H534:I534"/>
    <mergeCell ref="J534:K534"/>
    <mergeCell ref="L534:M534"/>
    <mergeCell ref="N534:O534"/>
    <mergeCell ref="P534:Q534"/>
    <mergeCell ref="R534:S534"/>
    <mergeCell ref="J532:K533"/>
    <mergeCell ref="L532:M533"/>
    <mergeCell ref="N532:O533"/>
    <mergeCell ref="P532:Q533"/>
    <mergeCell ref="R532:S533"/>
    <mergeCell ref="T532:U533"/>
    <mergeCell ref="C547:D547"/>
    <mergeCell ref="E547:F547"/>
    <mergeCell ref="C548:D548"/>
    <mergeCell ref="E548:F548"/>
    <mergeCell ref="C549:D549"/>
    <mergeCell ref="E549:F549"/>
    <mergeCell ref="C544:D544"/>
    <mergeCell ref="E544:F544"/>
    <mergeCell ref="C545:D545"/>
    <mergeCell ref="E545:F545"/>
    <mergeCell ref="C546:D546"/>
    <mergeCell ref="E546:F546"/>
    <mergeCell ref="C541:D541"/>
    <mergeCell ref="E541:F541"/>
    <mergeCell ref="C542:D542"/>
    <mergeCell ref="E542:F542"/>
    <mergeCell ref="C543:D543"/>
    <mergeCell ref="E543:F543"/>
    <mergeCell ref="C559:D559"/>
    <mergeCell ref="E559:F559"/>
    <mergeCell ref="B560:Y560"/>
    <mergeCell ref="B563:AA563"/>
    <mergeCell ref="C566:E566"/>
    <mergeCell ref="F566:M566"/>
    <mergeCell ref="T566:Y566"/>
    <mergeCell ref="C555:D555"/>
    <mergeCell ref="E555:F555"/>
    <mergeCell ref="C556:D556"/>
    <mergeCell ref="E556:F556"/>
    <mergeCell ref="C557:D558"/>
    <mergeCell ref="E557:F557"/>
    <mergeCell ref="E558:F558"/>
    <mergeCell ref="C550:D550"/>
    <mergeCell ref="E550:F550"/>
    <mergeCell ref="B551:B559"/>
    <mergeCell ref="C551:D552"/>
    <mergeCell ref="E551:F551"/>
    <mergeCell ref="E552:F552"/>
    <mergeCell ref="C553:D553"/>
    <mergeCell ref="E553:F553"/>
    <mergeCell ref="C554:D554"/>
    <mergeCell ref="E554:F554"/>
    <mergeCell ref="R572:S572"/>
    <mergeCell ref="C573:E573"/>
    <mergeCell ref="C574:E574"/>
    <mergeCell ref="C575:E575"/>
    <mergeCell ref="C576:E576"/>
    <mergeCell ref="B577:B581"/>
    <mergeCell ref="C577:E577"/>
    <mergeCell ref="C578:E578"/>
    <mergeCell ref="C581:E581"/>
    <mergeCell ref="R581:S581"/>
    <mergeCell ref="C570:E570"/>
    <mergeCell ref="F570:G570"/>
    <mergeCell ref="H570:I570"/>
    <mergeCell ref="J570:K570"/>
    <mergeCell ref="L570:M570"/>
    <mergeCell ref="B571:B576"/>
    <mergeCell ref="C571:E571"/>
    <mergeCell ref="C572:E572"/>
    <mergeCell ref="B567:B570"/>
    <mergeCell ref="C567:E567"/>
    <mergeCell ref="F567:M567"/>
    <mergeCell ref="C568:E568"/>
    <mergeCell ref="F568:M568"/>
    <mergeCell ref="C569:E569"/>
    <mergeCell ref="F569:G569"/>
    <mergeCell ref="H569:I569"/>
    <mergeCell ref="J569:K569"/>
    <mergeCell ref="L569:M569"/>
    <mergeCell ref="T581:U581"/>
    <mergeCell ref="V581:W581"/>
    <mergeCell ref="B582:B584"/>
    <mergeCell ref="C582:E582"/>
    <mergeCell ref="R582:S582"/>
    <mergeCell ref="T582:U582"/>
    <mergeCell ref="V582:W582"/>
    <mergeCell ref="C583:E583"/>
    <mergeCell ref="C584:E584"/>
    <mergeCell ref="T578:W578"/>
    <mergeCell ref="C579:E579"/>
    <mergeCell ref="R579:S579"/>
    <mergeCell ref="T579:W579"/>
    <mergeCell ref="C580:E580"/>
    <mergeCell ref="R580:S580"/>
    <mergeCell ref="T580:U580"/>
    <mergeCell ref="V580:W580"/>
    <mergeCell ref="C593:E593"/>
    <mergeCell ref="B597:C597"/>
    <mergeCell ref="F597:K597"/>
    <mergeCell ref="B598:B601"/>
    <mergeCell ref="C598:E598"/>
    <mergeCell ref="F598:K598"/>
    <mergeCell ref="C599:E599"/>
    <mergeCell ref="F599:I599"/>
    <mergeCell ref="J599:K599"/>
    <mergeCell ref="C600:E600"/>
    <mergeCell ref="B585:B588"/>
    <mergeCell ref="C585:E585"/>
    <mergeCell ref="C586:E586"/>
    <mergeCell ref="C587:E587"/>
    <mergeCell ref="C588:E588"/>
    <mergeCell ref="B589:B592"/>
    <mergeCell ref="C589:E589"/>
    <mergeCell ref="C590:E590"/>
    <mergeCell ref="C591:E591"/>
    <mergeCell ref="C592:E592"/>
    <mergeCell ref="T608:Y608"/>
    <mergeCell ref="B609:B612"/>
    <mergeCell ref="C609:E609"/>
    <mergeCell ref="F609:I609"/>
    <mergeCell ref="Q609:Q612"/>
    <mergeCell ref="R609:S609"/>
    <mergeCell ref="T609:Y609"/>
    <mergeCell ref="C610:E610"/>
    <mergeCell ref="F610:G610"/>
    <mergeCell ref="H610:I610"/>
    <mergeCell ref="C602:E602"/>
    <mergeCell ref="C603:E603"/>
    <mergeCell ref="C604:E604"/>
    <mergeCell ref="B605:K605"/>
    <mergeCell ref="B608:C608"/>
    <mergeCell ref="F608:I608"/>
    <mergeCell ref="F600:G600"/>
    <mergeCell ref="H600:I600"/>
    <mergeCell ref="J600:K600"/>
    <mergeCell ref="C601:E601"/>
    <mergeCell ref="F601:G601"/>
    <mergeCell ref="H601:I601"/>
    <mergeCell ref="J601:K601"/>
    <mergeCell ref="X612:Y612"/>
    <mergeCell ref="C613:E613"/>
    <mergeCell ref="C614:E614"/>
    <mergeCell ref="B618:AA618"/>
    <mergeCell ref="B621:C621"/>
    <mergeCell ref="F621:U621"/>
    <mergeCell ref="V611:W611"/>
    <mergeCell ref="C612:E612"/>
    <mergeCell ref="F612:G612"/>
    <mergeCell ref="H612:I612"/>
    <mergeCell ref="J612:K612"/>
    <mergeCell ref="N612:O612"/>
    <mergeCell ref="R612:S612"/>
    <mergeCell ref="T612:U612"/>
    <mergeCell ref="V612:W612"/>
    <mergeCell ref="J610:K610"/>
    <mergeCell ref="R610:S610"/>
    <mergeCell ref="X610:Y610"/>
    <mergeCell ref="C611:E611"/>
    <mergeCell ref="F611:G611"/>
    <mergeCell ref="H611:I611"/>
    <mergeCell ref="J611:K611"/>
    <mergeCell ref="N611:O611"/>
    <mergeCell ref="R611:S611"/>
    <mergeCell ref="T611:U611"/>
    <mergeCell ref="T623:U623"/>
    <mergeCell ref="V623:W623"/>
    <mergeCell ref="C624:E624"/>
    <mergeCell ref="F624:G624"/>
    <mergeCell ref="H624:I624"/>
    <mergeCell ref="J624:K624"/>
    <mergeCell ref="L624:M624"/>
    <mergeCell ref="N624:O624"/>
    <mergeCell ref="P624:Q624"/>
    <mergeCell ref="R624:S624"/>
    <mergeCell ref="B622:B625"/>
    <mergeCell ref="C622:E622"/>
    <mergeCell ref="F622:U622"/>
    <mergeCell ref="C623:E623"/>
    <mergeCell ref="F623:I623"/>
    <mergeCell ref="J623:K623"/>
    <mergeCell ref="L623:M623"/>
    <mergeCell ref="N623:O623"/>
    <mergeCell ref="P623:Q623"/>
    <mergeCell ref="R623:S623"/>
    <mergeCell ref="T625:U625"/>
    <mergeCell ref="V625:W625"/>
    <mergeCell ref="C626:E626"/>
    <mergeCell ref="C627:E627"/>
    <mergeCell ref="C628:E628"/>
    <mergeCell ref="B629:B635"/>
    <mergeCell ref="C629:E629"/>
    <mergeCell ref="C630:E630"/>
    <mergeCell ref="C631:E631"/>
    <mergeCell ref="C632:E632"/>
    <mergeCell ref="T624:U624"/>
    <mergeCell ref="V624:W624"/>
    <mergeCell ref="C625:E625"/>
    <mergeCell ref="F625:G625"/>
    <mergeCell ref="H625:I625"/>
    <mergeCell ref="J625:K625"/>
    <mergeCell ref="L625:M625"/>
    <mergeCell ref="N625:O625"/>
    <mergeCell ref="P625:Q625"/>
    <mergeCell ref="R625:S625"/>
    <mergeCell ref="F644:G644"/>
    <mergeCell ref="H644:I644"/>
    <mergeCell ref="B645:B646"/>
    <mergeCell ref="C645:E646"/>
    <mergeCell ref="H645:H646"/>
    <mergeCell ref="I645:I646"/>
    <mergeCell ref="B641:B644"/>
    <mergeCell ref="C641:E641"/>
    <mergeCell ref="F641:I641"/>
    <mergeCell ref="C642:E642"/>
    <mergeCell ref="F642:G642"/>
    <mergeCell ref="H642:I642"/>
    <mergeCell ref="C643:E643"/>
    <mergeCell ref="F643:G643"/>
    <mergeCell ref="H643:I643"/>
    <mergeCell ref="C644:E644"/>
    <mergeCell ref="C633:E633"/>
    <mergeCell ref="C634:E634"/>
    <mergeCell ref="C635:E635"/>
    <mergeCell ref="C636:E636"/>
    <mergeCell ref="B640:C640"/>
    <mergeCell ref="F640:I640"/>
    <mergeCell ref="J657:K657"/>
    <mergeCell ref="L657:M657"/>
    <mergeCell ref="N657:O657"/>
    <mergeCell ref="P657:Q657"/>
    <mergeCell ref="H658:I658"/>
    <mergeCell ref="J658:K658"/>
    <mergeCell ref="N658:O658"/>
    <mergeCell ref="P658:Q658"/>
    <mergeCell ref="B647:B648"/>
    <mergeCell ref="C647:E648"/>
    <mergeCell ref="H647:H648"/>
    <mergeCell ref="I647:I648"/>
    <mergeCell ref="B653:AA653"/>
    <mergeCell ref="B656:D658"/>
    <mergeCell ref="E656:G658"/>
    <mergeCell ref="H656:M656"/>
    <mergeCell ref="N656:Q656"/>
    <mergeCell ref="H657:I657"/>
    <mergeCell ref="B665:D665"/>
    <mergeCell ref="E665:G665"/>
    <mergeCell ref="B666:D666"/>
    <mergeCell ref="E666:G666"/>
    <mergeCell ref="B667:D667"/>
    <mergeCell ref="E667:G667"/>
    <mergeCell ref="B662:D662"/>
    <mergeCell ref="E662:G662"/>
    <mergeCell ref="B663:D663"/>
    <mergeCell ref="E663:G663"/>
    <mergeCell ref="B664:D664"/>
    <mergeCell ref="E664:G664"/>
    <mergeCell ref="B659:D659"/>
    <mergeCell ref="E659:G659"/>
    <mergeCell ref="B660:D660"/>
    <mergeCell ref="E660:G660"/>
    <mergeCell ref="B661:D661"/>
    <mergeCell ref="E661:G661"/>
    <mergeCell ref="B674:D674"/>
    <mergeCell ref="E674:G674"/>
    <mergeCell ref="B675:D675"/>
    <mergeCell ref="E675:G675"/>
    <mergeCell ref="B676:D676"/>
    <mergeCell ref="E676:G676"/>
    <mergeCell ref="B671:D671"/>
    <mergeCell ref="E671:G671"/>
    <mergeCell ref="B672:D672"/>
    <mergeCell ref="E672:G672"/>
    <mergeCell ref="B673:D673"/>
    <mergeCell ref="E673:G673"/>
    <mergeCell ref="B668:D668"/>
    <mergeCell ref="E668:G668"/>
    <mergeCell ref="B669:D669"/>
    <mergeCell ref="E669:G669"/>
    <mergeCell ref="B670:D670"/>
    <mergeCell ref="E670:G670"/>
    <mergeCell ref="B683:D683"/>
    <mergeCell ref="E683:G683"/>
    <mergeCell ref="B684:D684"/>
    <mergeCell ref="E684:G684"/>
    <mergeCell ref="B685:Y685"/>
    <mergeCell ref="B688:AA688"/>
    <mergeCell ref="B680:D680"/>
    <mergeCell ref="E680:G680"/>
    <mergeCell ref="B681:D681"/>
    <mergeCell ref="E681:G681"/>
    <mergeCell ref="B682:D682"/>
    <mergeCell ref="E682:G682"/>
    <mergeCell ref="B677:D677"/>
    <mergeCell ref="E677:G677"/>
    <mergeCell ref="B678:D678"/>
    <mergeCell ref="E678:G678"/>
    <mergeCell ref="B679:D679"/>
    <mergeCell ref="E679:G679"/>
    <mergeCell ref="H692:I692"/>
    <mergeCell ref="J692:K692"/>
    <mergeCell ref="L692:M692"/>
    <mergeCell ref="N692:O692"/>
    <mergeCell ref="P692:Q692"/>
    <mergeCell ref="B693:B694"/>
    <mergeCell ref="C693:E693"/>
    <mergeCell ref="C694:E694"/>
    <mergeCell ref="B690:B692"/>
    <mergeCell ref="C690:E692"/>
    <mergeCell ref="F690:Q690"/>
    <mergeCell ref="F691:G691"/>
    <mergeCell ref="H691:I691"/>
    <mergeCell ref="J691:K691"/>
    <mergeCell ref="L691:M691"/>
    <mergeCell ref="N691:O691"/>
    <mergeCell ref="P691:Q691"/>
    <mergeCell ref="F692:G692"/>
    <mergeCell ref="C703:E703"/>
    <mergeCell ref="C704:E704"/>
    <mergeCell ref="C705:E705"/>
    <mergeCell ref="B706:B717"/>
    <mergeCell ref="C706:E706"/>
    <mergeCell ref="C707:E707"/>
    <mergeCell ref="C708:E708"/>
    <mergeCell ref="C709:E709"/>
    <mergeCell ref="C710:E710"/>
    <mergeCell ref="C711:E711"/>
    <mergeCell ref="B695:B697"/>
    <mergeCell ref="C695:E695"/>
    <mergeCell ref="C696:E696"/>
    <mergeCell ref="C697:E697"/>
    <mergeCell ref="B698:B705"/>
    <mergeCell ref="C698:E698"/>
    <mergeCell ref="C699:E699"/>
    <mergeCell ref="C700:E700"/>
    <mergeCell ref="C701:E701"/>
    <mergeCell ref="C702:E702"/>
    <mergeCell ref="B726:B731"/>
    <mergeCell ref="C726:E726"/>
    <mergeCell ref="C727:E727"/>
    <mergeCell ref="C728:E728"/>
    <mergeCell ref="C729:E729"/>
    <mergeCell ref="C730:E730"/>
    <mergeCell ref="C731:E731"/>
    <mergeCell ref="B718:B725"/>
    <mergeCell ref="C718:E718"/>
    <mergeCell ref="C719:E719"/>
    <mergeCell ref="C720:E720"/>
    <mergeCell ref="C721:E721"/>
    <mergeCell ref="C722:E722"/>
    <mergeCell ref="C723:E723"/>
    <mergeCell ref="C724:E724"/>
    <mergeCell ref="C725:E725"/>
    <mergeCell ref="C712:E712"/>
    <mergeCell ref="C713:E713"/>
    <mergeCell ref="C714:E714"/>
    <mergeCell ref="C715:E715"/>
    <mergeCell ref="C716:E716"/>
    <mergeCell ref="C717:E717"/>
    <mergeCell ref="N739:O739"/>
    <mergeCell ref="P739:Q739"/>
    <mergeCell ref="F740:G740"/>
    <mergeCell ref="H740:I740"/>
    <mergeCell ref="J740:K740"/>
    <mergeCell ref="L740:M740"/>
    <mergeCell ref="N740:O740"/>
    <mergeCell ref="P740:Q740"/>
    <mergeCell ref="C732:E732"/>
    <mergeCell ref="B733:S733"/>
    <mergeCell ref="B736:AA736"/>
    <mergeCell ref="B738:B740"/>
    <mergeCell ref="C738:E740"/>
    <mergeCell ref="F738:Q738"/>
    <mergeCell ref="F739:G739"/>
    <mergeCell ref="H739:I739"/>
    <mergeCell ref="J739:K739"/>
    <mergeCell ref="L739:M739"/>
    <mergeCell ref="C765:E765"/>
    <mergeCell ref="C766:E766"/>
    <mergeCell ref="B767:B768"/>
    <mergeCell ref="C767:E767"/>
    <mergeCell ref="C768:E768"/>
    <mergeCell ref="B769:U769"/>
    <mergeCell ref="B756:B766"/>
    <mergeCell ref="C756:E756"/>
    <mergeCell ref="C757:E757"/>
    <mergeCell ref="C758:E758"/>
    <mergeCell ref="C759:E759"/>
    <mergeCell ref="C760:E760"/>
    <mergeCell ref="C761:E761"/>
    <mergeCell ref="C762:E762"/>
    <mergeCell ref="C763:E763"/>
    <mergeCell ref="C764:E764"/>
    <mergeCell ref="C750:E750"/>
    <mergeCell ref="C751:E751"/>
    <mergeCell ref="C752:E752"/>
    <mergeCell ref="C753:E753"/>
    <mergeCell ref="C754:E754"/>
    <mergeCell ref="C755:E755"/>
    <mergeCell ref="B741:B755"/>
    <mergeCell ref="C741:E741"/>
    <mergeCell ref="C742:E742"/>
    <mergeCell ref="C743:E743"/>
    <mergeCell ref="C744:E744"/>
    <mergeCell ref="C745:E745"/>
    <mergeCell ref="C746:E746"/>
    <mergeCell ref="C747:E747"/>
    <mergeCell ref="C748:E748"/>
    <mergeCell ref="C749:E749"/>
    <mergeCell ref="R779:S779"/>
    <mergeCell ref="F780:G780"/>
    <mergeCell ref="H780:I780"/>
    <mergeCell ref="J780:K780"/>
    <mergeCell ref="L780:M780"/>
    <mergeCell ref="N780:O780"/>
    <mergeCell ref="P780:Q780"/>
    <mergeCell ref="R780:S780"/>
    <mergeCell ref="B776:AA776"/>
    <mergeCell ref="B778:B780"/>
    <mergeCell ref="C778:E780"/>
    <mergeCell ref="F778:S778"/>
    <mergeCell ref="F779:G779"/>
    <mergeCell ref="H779:I779"/>
    <mergeCell ref="J779:K779"/>
    <mergeCell ref="L779:M779"/>
    <mergeCell ref="N779:O779"/>
    <mergeCell ref="P779:Q779"/>
    <mergeCell ref="B796:B798"/>
    <mergeCell ref="C796:E796"/>
    <mergeCell ref="C797:E797"/>
    <mergeCell ref="C798:E798"/>
    <mergeCell ref="C799:E799"/>
    <mergeCell ref="B800:B801"/>
    <mergeCell ref="C800:E800"/>
    <mergeCell ref="C801:E801"/>
    <mergeCell ref="C790:E790"/>
    <mergeCell ref="C791:E791"/>
    <mergeCell ref="C792:E792"/>
    <mergeCell ref="C793:E793"/>
    <mergeCell ref="C794:E794"/>
    <mergeCell ref="C795:E795"/>
    <mergeCell ref="B781:B795"/>
    <mergeCell ref="C781:E781"/>
    <mergeCell ref="C782:E782"/>
    <mergeCell ref="C783:E783"/>
    <mergeCell ref="C784:E784"/>
    <mergeCell ref="C785:E785"/>
    <mergeCell ref="C786:E786"/>
    <mergeCell ref="C787:E787"/>
    <mergeCell ref="C788:E788"/>
    <mergeCell ref="C789:E789"/>
    <mergeCell ref="H807:I807"/>
    <mergeCell ref="J807:K807"/>
    <mergeCell ref="L807:M807"/>
    <mergeCell ref="N807:O807"/>
    <mergeCell ref="B808:B813"/>
    <mergeCell ref="C808:E808"/>
    <mergeCell ref="C809:E809"/>
    <mergeCell ref="C810:E810"/>
    <mergeCell ref="C811:E811"/>
    <mergeCell ref="C812:E812"/>
    <mergeCell ref="C802:E802"/>
    <mergeCell ref="B803:U803"/>
    <mergeCell ref="B805:B807"/>
    <mergeCell ref="C805:E807"/>
    <mergeCell ref="F805:O805"/>
    <mergeCell ref="F806:I806"/>
    <mergeCell ref="J806:K806"/>
    <mergeCell ref="L806:M806"/>
    <mergeCell ref="N806:O806"/>
    <mergeCell ref="F807:G807"/>
    <mergeCell ref="C822:E822"/>
    <mergeCell ref="B823:U823"/>
    <mergeCell ref="B826:AA826"/>
    <mergeCell ref="B829:V829"/>
    <mergeCell ref="B830:B831"/>
    <mergeCell ref="C830:C831"/>
    <mergeCell ref="D830:G831"/>
    <mergeCell ref="H830:O831"/>
    <mergeCell ref="P830:V831"/>
    <mergeCell ref="C813:E813"/>
    <mergeCell ref="B814:B821"/>
    <mergeCell ref="C814:E814"/>
    <mergeCell ref="C815:E815"/>
    <mergeCell ref="C816:E816"/>
    <mergeCell ref="C817:E817"/>
    <mergeCell ref="C818:E818"/>
    <mergeCell ref="C819:E819"/>
    <mergeCell ref="C820:E820"/>
    <mergeCell ref="C821:E821"/>
    <mergeCell ref="D834:G834"/>
    <mergeCell ref="H834:K834"/>
    <mergeCell ref="L834:O834"/>
    <mergeCell ref="P834:V834"/>
    <mergeCell ref="D835:G835"/>
    <mergeCell ref="H835:K835"/>
    <mergeCell ref="L835:O835"/>
    <mergeCell ref="P835:V835"/>
    <mergeCell ref="B832:B835"/>
    <mergeCell ref="D832:G832"/>
    <mergeCell ref="H832:K832"/>
    <mergeCell ref="L832:O832"/>
    <mergeCell ref="P832:V832"/>
    <mergeCell ref="D833:G833"/>
    <mergeCell ref="H833:K833"/>
    <mergeCell ref="L833:O833"/>
    <mergeCell ref="P833:V833"/>
    <mergeCell ref="C834:C835"/>
    <mergeCell ref="D838:G838"/>
    <mergeCell ref="H838:K838"/>
    <mergeCell ref="L838:O838"/>
    <mergeCell ref="P838:V838"/>
    <mergeCell ref="D839:G839"/>
    <mergeCell ref="H839:K839"/>
    <mergeCell ref="L839:O839"/>
    <mergeCell ref="P839:V839"/>
    <mergeCell ref="B836:B856"/>
    <mergeCell ref="C836:C839"/>
    <mergeCell ref="D836:G836"/>
    <mergeCell ref="H836:K836"/>
    <mergeCell ref="L836:O836"/>
    <mergeCell ref="P836:V836"/>
    <mergeCell ref="D837:G837"/>
    <mergeCell ref="H837:K837"/>
    <mergeCell ref="L837:O837"/>
    <mergeCell ref="P837:V837"/>
    <mergeCell ref="D844:G844"/>
    <mergeCell ref="H844:K844"/>
    <mergeCell ref="L844:O844"/>
    <mergeCell ref="P844:V844"/>
    <mergeCell ref="D845:G845"/>
    <mergeCell ref="H845:K845"/>
    <mergeCell ref="L845:O845"/>
    <mergeCell ref="P845:V845"/>
    <mergeCell ref="H842:K842"/>
    <mergeCell ref="L842:O842"/>
    <mergeCell ref="P842:V842"/>
    <mergeCell ref="D843:G843"/>
    <mergeCell ref="H843:K843"/>
    <mergeCell ref="L843:O843"/>
    <mergeCell ref="P843:V843"/>
    <mergeCell ref="C840:C846"/>
    <mergeCell ref="D840:G840"/>
    <mergeCell ref="H840:K840"/>
    <mergeCell ref="L840:O840"/>
    <mergeCell ref="P840:V840"/>
    <mergeCell ref="D841:G841"/>
    <mergeCell ref="H841:K841"/>
    <mergeCell ref="L841:O841"/>
    <mergeCell ref="P841:V841"/>
    <mergeCell ref="D842:G842"/>
    <mergeCell ref="H848:K848"/>
    <mergeCell ref="L848:O848"/>
    <mergeCell ref="P848:V848"/>
    <mergeCell ref="D849:G849"/>
    <mergeCell ref="H849:K849"/>
    <mergeCell ref="L849:O849"/>
    <mergeCell ref="P849:V849"/>
    <mergeCell ref="D846:G846"/>
    <mergeCell ref="H846:K846"/>
    <mergeCell ref="L846:O846"/>
    <mergeCell ref="P846:V846"/>
    <mergeCell ref="C847:C850"/>
    <mergeCell ref="D847:G847"/>
    <mergeCell ref="H847:K847"/>
    <mergeCell ref="L847:O847"/>
    <mergeCell ref="P847:V847"/>
    <mergeCell ref="D848:G848"/>
    <mergeCell ref="H852:K852"/>
    <mergeCell ref="L852:O852"/>
    <mergeCell ref="P852:V852"/>
    <mergeCell ref="D853:G853"/>
    <mergeCell ref="H853:K853"/>
    <mergeCell ref="L853:O853"/>
    <mergeCell ref="P853:V853"/>
    <mergeCell ref="D850:G850"/>
    <mergeCell ref="H850:K850"/>
    <mergeCell ref="L850:O850"/>
    <mergeCell ref="P850:V850"/>
    <mergeCell ref="C851:C854"/>
    <mergeCell ref="D851:G851"/>
    <mergeCell ref="H851:K851"/>
    <mergeCell ref="L851:O851"/>
    <mergeCell ref="P851:V851"/>
    <mergeCell ref="D852:G852"/>
    <mergeCell ref="H856:K856"/>
    <mergeCell ref="L856:O856"/>
    <mergeCell ref="P856:V856"/>
    <mergeCell ref="B857:B867"/>
    <mergeCell ref="C857:C862"/>
    <mergeCell ref="D857:G857"/>
    <mergeCell ref="H857:K857"/>
    <mergeCell ref="L857:O857"/>
    <mergeCell ref="P857:V857"/>
    <mergeCell ref="D858:G858"/>
    <mergeCell ref="D854:G854"/>
    <mergeCell ref="H854:K854"/>
    <mergeCell ref="L854:O854"/>
    <mergeCell ref="P854:V854"/>
    <mergeCell ref="C855:C856"/>
    <mergeCell ref="D855:G855"/>
    <mergeCell ref="H855:K855"/>
    <mergeCell ref="L855:O855"/>
    <mergeCell ref="P855:V855"/>
    <mergeCell ref="D856:G856"/>
    <mergeCell ref="C863:C865"/>
    <mergeCell ref="D863:G863"/>
    <mergeCell ref="H863:K863"/>
    <mergeCell ref="L863:O863"/>
    <mergeCell ref="P863:V863"/>
    <mergeCell ref="D864:G864"/>
    <mergeCell ref="D860:G860"/>
    <mergeCell ref="H860:K860"/>
    <mergeCell ref="L860:O860"/>
    <mergeCell ref="P860:V860"/>
    <mergeCell ref="D861:G861"/>
    <mergeCell ref="H861:K861"/>
    <mergeCell ref="L861:O861"/>
    <mergeCell ref="P861:V861"/>
    <mergeCell ref="H858:K858"/>
    <mergeCell ref="L858:O858"/>
    <mergeCell ref="P858:V858"/>
    <mergeCell ref="D859:G859"/>
    <mergeCell ref="H859:K859"/>
    <mergeCell ref="L859:O859"/>
    <mergeCell ref="P859:V859"/>
    <mergeCell ref="D866:G866"/>
    <mergeCell ref="H866:K866"/>
    <mergeCell ref="L866:O866"/>
    <mergeCell ref="P866:V866"/>
    <mergeCell ref="D867:G867"/>
    <mergeCell ref="H867:K867"/>
    <mergeCell ref="L867:O867"/>
    <mergeCell ref="P867:V867"/>
    <mergeCell ref="H864:K864"/>
    <mergeCell ref="L864:O864"/>
    <mergeCell ref="P864:V864"/>
    <mergeCell ref="D865:G865"/>
    <mergeCell ref="H865:K865"/>
    <mergeCell ref="L865:O865"/>
    <mergeCell ref="P865:V865"/>
    <mergeCell ref="D862:G862"/>
    <mergeCell ref="H862:K862"/>
    <mergeCell ref="L862:O862"/>
    <mergeCell ref="P862:V862"/>
    <mergeCell ref="B870:V870"/>
    <mergeCell ref="B873:AA873"/>
    <mergeCell ref="B876:V876"/>
    <mergeCell ref="B877:B878"/>
    <mergeCell ref="C877:C878"/>
    <mergeCell ref="D877:G878"/>
    <mergeCell ref="H877:O878"/>
    <mergeCell ref="P877:V878"/>
    <mergeCell ref="B868:B869"/>
    <mergeCell ref="C868:C869"/>
    <mergeCell ref="D868:G868"/>
    <mergeCell ref="H868:K868"/>
    <mergeCell ref="L868:O868"/>
    <mergeCell ref="P868:V868"/>
    <mergeCell ref="D869:G869"/>
    <mergeCell ref="H869:K869"/>
    <mergeCell ref="L869:O869"/>
    <mergeCell ref="P869:V869"/>
    <mergeCell ref="H883:K883"/>
    <mergeCell ref="L883:O883"/>
    <mergeCell ref="P883:V883"/>
    <mergeCell ref="D884:G884"/>
    <mergeCell ref="H884:K884"/>
    <mergeCell ref="L884:O884"/>
    <mergeCell ref="P884:V884"/>
    <mergeCell ref="C881:C884"/>
    <mergeCell ref="D881:G881"/>
    <mergeCell ref="H881:K881"/>
    <mergeCell ref="L881:O881"/>
    <mergeCell ref="P881:V881"/>
    <mergeCell ref="D882:G882"/>
    <mergeCell ref="H882:K882"/>
    <mergeCell ref="L882:O882"/>
    <mergeCell ref="P882:V882"/>
    <mergeCell ref="D883:G883"/>
    <mergeCell ref="H887:K887"/>
    <mergeCell ref="L887:O887"/>
    <mergeCell ref="P887:V887"/>
    <mergeCell ref="D888:G888"/>
    <mergeCell ref="H888:K888"/>
    <mergeCell ref="L888:O888"/>
    <mergeCell ref="P888:V888"/>
    <mergeCell ref="D885:G885"/>
    <mergeCell ref="H885:K885"/>
    <mergeCell ref="L885:O885"/>
    <mergeCell ref="P885:V885"/>
    <mergeCell ref="B886:B894"/>
    <mergeCell ref="D886:G886"/>
    <mergeCell ref="H886:K886"/>
    <mergeCell ref="L886:O886"/>
    <mergeCell ref="P886:V886"/>
    <mergeCell ref="D887:G887"/>
    <mergeCell ref="B879:B885"/>
    <mergeCell ref="C879:C880"/>
    <mergeCell ref="D879:G879"/>
    <mergeCell ref="H879:K879"/>
    <mergeCell ref="L879:O879"/>
    <mergeCell ref="P879:V879"/>
    <mergeCell ref="D880:G880"/>
    <mergeCell ref="H880:K880"/>
    <mergeCell ref="L880:O880"/>
    <mergeCell ref="P880:V880"/>
    <mergeCell ref="H891:K891"/>
    <mergeCell ref="L891:O891"/>
    <mergeCell ref="P891:V891"/>
    <mergeCell ref="D892:G893"/>
    <mergeCell ref="H892:K892"/>
    <mergeCell ref="L892:O892"/>
    <mergeCell ref="P892:V892"/>
    <mergeCell ref="H893:K893"/>
    <mergeCell ref="L893:O893"/>
    <mergeCell ref="P893:V893"/>
    <mergeCell ref="C889:C893"/>
    <mergeCell ref="D889:G889"/>
    <mergeCell ref="H889:K889"/>
    <mergeCell ref="L889:O889"/>
    <mergeCell ref="P889:V889"/>
    <mergeCell ref="D890:G890"/>
    <mergeCell ref="H890:K890"/>
    <mergeCell ref="L890:O890"/>
    <mergeCell ref="P890:V890"/>
    <mergeCell ref="D891:G891"/>
    <mergeCell ref="P897:V897"/>
    <mergeCell ref="H898:K898"/>
    <mergeCell ref="L898:O898"/>
    <mergeCell ref="P898:V898"/>
    <mergeCell ref="B899:V899"/>
    <mergeCell ref="B902:AA902"/>
    <mergeCell ref="D896:G896"/>
    <mergeCell ref="H896:K896"/>
    <mergeCell ref="L896:O896"/>
    <mergeCell ref="D897:G897"/>
    <mergeCell ref="H897:K897"/>
    <mergeCell ref="L897:O897"/>
    <mergeCell ref="D894:G894"/>
    <mergeCell ref="H894:K894"/>
    <mergeCell ref="L894:O894"/>
    <mergeCell ref="P894:V894"/>
    <mergeCell ref="B895:B897"/>
    <mergeCell ref="C895:C897"/>
    <mergeCell ref="D895:G895"/>
    <mergeCell ref="H895:K895"/>
    <mergeCell ref="L895:O895"/>
    <mergeCell ref="P895:V895"/>
    <mergeCell ref="B909:G909"/>
    <mergeCell ref="H909:L909"/>
    <mergeCell ref="M909:Q909"/>
    <mergeCell ref="R909:U909"/>
    <mergeCell ref="B910:G911"/>
    <mergeCell ref="H910:L910"/>
    <mergeCell ref="M910:Q911"/>
    <mergeCell ref="R910:U910"/>
    <mergeCell ref="H911:L911"/>
    <mergeCell ref="R911:U911"/>
    <mergeCell ref="B905:U905"/>
    <mergeCell ref="B906:G906"/>
    <mergeCell ref="H906:L906"/>
    <mergeCell ref="M906:U906"/>
    <mergeCell ref="B907:G908"/>
    <mergeCell ref="H907:L907"/>
    <mergeCell ref="M907:Q908"/>
    <mergeCell ref="R907:U907"/>
    <mergeCell ref="H908:L908"/>
    <mergeCell ref="R908:U908"/>
    <mergeCell ref="B918:G919"/>
    <mergeCell ref="H918:L918"/>
    <mergeCell ref="M918:Q919"/>
    <mergeCell ref="R918:U918"/>
    <mergeCell ref="H919:L919"/>
    <mergeCell ref="R919:U919"/>
    <mergeCell ref="B915:G917"/>
    <mergeCell ref="H915:L916"/>
    <mergeCell ref="M915:Q915"/>
    <mergeCell ref="R915:U915"/>
    <mergeCell ref="M916:Q916"/>
    <mergeCell ref="R916:U916"/>
    <mergeCell ref="H917:L917"/>
    <mergeCell ref="M917:Q917"/>
    <mergeCell ref="R917:U917"/>
    <mergeCell ref="B912:G912"/>
    <mergeCell ref="M912:Q912"/>
    <mergeCell ref="R912:U912"/>
    <mergeCell ref="B913:G914"/>
    <mergeCell ref="H913:L913"/>
    <mergeCell ref="M913:Q914"/>
    <mergeCell ref="R913:U913"/>
    <mergeCell ref="H914:L914"/>
    <mergeCell ref="R914:U914"/>
    <mergeCell ref="R923:U923"/>
    <mergeCell ref="B924:G925"/>
    <mergeCell ref="H924:L924"/>
    <mergeCell ref="M924:Q925"/>
    <mergeCell ref="R924:U924"/>
    <mergeCell ref="H925:L925"/>
    <mergeCell ref="R925:U925"/>
    <mergeCell ref="B920:G920"/>
    <mergeCell ref="M920:Q920"/>
    <mergeCell ref="R920:U920"/>
    <mergeCell ref="B921:G923"/>
    <mergeCell ref="H921:L921"/>
    <mergeCell ref="M921:Q923"/>
    <mergeCell ref="R921:U921"/>
    <mergeCell ref="H922:L922"/>
    <mergeCell ref="R922:U922"/>
    <mergeCell ref="H923:L923"/>
    <mergeCell ref="B930:G930"/>
    <mergeCell ref="H930:L930"/>
    <mergeCell ref="M930:Q930"/>
    <mergeCell ref="R930:U930"/>
    <mergeCell ref="B933:U933"/>
    <mergeCell ref="B934:G934"/>
    <mergeCell ref="H934:L934"/>
    <mergeCell ref="M934:U934"/>
    <mergeCell ref="B928:G929"/>
    <mergeCell ref="H928:L928"/>
    <mergeCell ref="M928:Q928"/>
    <mergeCell ref="R928:U928"/>
    <mergeCell ref="H929:L929"/>
    <mergeCell ref="M929:Q929"/>
    <mergeCell ref="R929:U929"/>
    <mergeCell ref="B926:G927"/>
    <mergeCell ref="H926:L926"/>
    <mergeCell ref="M926:Q927"/>
    <mergeCell ref="R926:U926"/>
    <mergeCell ref="H927:L927"/>
    <mergeCell ref="R927:U927"/>
    <mergeCell ref="B937:G937"/>
    <mergeCell ref="H937:L937"/>
    <mergeCell ref="M937:Q937"/>
    <mergeCell ref="R937:U937"/>
    <mergeCell ref="B938:G939"/>
    <mergeCell ref="H938:L938"/>
    <mergeCell ref="M938:Q939"/>
    <mergeCell ref="R938:U938"/>
    <mergeCell ref="H939:L939"/>
    <mergeCell ref="R939:U939"/>
    <mergeCell ref="B935:G935"/>
    <mergeCell ref="H935:L935"/>
    <mergeCell ref="M935:Q935"/>
    <mergeCell ref="R935:U935"/>
    <mergeCell ref="B936:G936"/>
    <mergeCell ref="H936:L936"/>
    <mergeCell ref="M936:Q936"/>
    <mergeCell ref="R936:U936"/>
    <mergeCell ref="B944:U944"/>
    <mergeCell ref="B947:AA947"/>
    <mergeCell ref="B950:U950"/>
    <mergeCell ref="B951:G951"/>
    <mergeCell ref="H951:L951"/>
    <mergeCell ref="M951:U951"/>
    <mergeCell ref="B942:G942"/>
    <mergeCell ref="H942:L942"/>
    <mergeCell ref="M942:Q942"/>
    <mergeCell ref="R942:U942"/>
    <mergeCell ref="B943:G943"/>
    <mergeCell ref="H943:L943"/>
    <mergeCell ref="M943:Q943"/>
    <mergeCell ref="R943:U943"/>
    <mergeCell ref="B940:G941"/>
    <mergeCell ref="H940:L940"/>
    <mergeCell ref="M940:Q941"/>
    <mergeCell ref="R940:U940"/>
    <mergeCell ref="H941:L941"/>
    <mergeCell ref="R941:U941"/>
    <mergeCell ref="B956:G957"/>
    <mergeCell ref="H956:L956"/>
    <mergeCell ref="M956:Q957"/>
    <mergeCell ref="R956:U956"/>
    <mergeCell ref="H957:L957"/>
    <mergeCell ref="R957:U957"/>
    <mergeCell ref="B954:G955"/>
    <mergeCell ref="H954:L954"/>
    <mergeCell ref="M954:Q955"/>
    <mergeCell ref="R954:U954"/>
    <mergeCell ref="H955:L955"/>
    <mergeCell ref="R955:U955"/>
    <mergeCell ref="B952:G953"/>
    <mergeCell ref="H952:L952"/>
    <mergeCell ref="M952:Q953"/>
    <mergeCell ref="R952:U952"/>
    <mergeCell ref="H953:L953"/>
    <mergeCell ref="R953:U953"/>
    <mergeCell ref="B963:G964"/>
    <mergeCell ref="H963:L964"/>
    <mergeCell ref="M963:Q963"/>
    <mergeCell ref="R963:U963"/>
    <mergeCell ref="M964:Q964"/>
    <mergeCell ref="R964:U964"/>
    <mergeCell ref="B960:G961"/>
    <mergeCell ref="H960:L961"/>
    <mergeCell ref="M960:Q961"/>
    <mergeCell ref="R960:U960"/>
    <mergeCell ref="R961:U961"/>
    <mergeCell ref="H962:L962"/>
    <mergeCell ref="M962:Q962"/>
    <mergeCell ref="R962:U962"/>
    <mergeCell ref="B958:G958"/>
    <mergeCell ref="H958:L958"/>
    <mergeCell ref="M958:Q958"/>
    <mergeCell ref="R958:U958"/>
    <mergeCell ref="B959:G959"/>
    <mergeCell ref="H959:L959"/>
    <mergeCell ref="M959:Q959"/>
    <mergeCell ref="R959:U959"/>
    <mergeCell ref="H972:L972"/>
    <mergeCell ref="M972:Q972"/>
    <mergeCell ref="R972:U972"/>
    <mergeCell ref="H973:L973"/>
    <mergeCell ref="M973:Q973"/>
    <mergeCell ref="R973:U973"/>
    <mergeCell ref="H968:L968"/>
    <mergeCell ref="M968:Q968"/>
    <mergeCell ref="R968:U968"/>
    <mergeCell ref="B970:U970"/>
    <mergeCell ref="B971:G971"/>
    <mergeCell ref="H971:L971"/>
    <mergeCell ref="M971:U971"/>
    <mergeCell ref="B965:G966"/>
    <mergeCell ref="M965:Q966"/>
    <mergeCell ref="R965:U965"/>
    <mergeCell ref="R966:U966"/>
    <mergeCell ref="B967:G967"/>
    <mergeCell ref="H967:L967"/>
    <mergeCell ref="M967:Q967"/>
    <mergeCell ref="R967:U967"/>
    <mergeCell ref="B978:G979"/>
    <mergeCell ref="H978:L978"/>
    <mergeCell ref="M978:Q979"/>
    <mergeCell ref="R978:U978"/>
    <mergeCell ref="H979:L979"/>
    <mergeCell ref="R979:U979"/>
    <mergeCell ref="H976:L976"/>
    <mergeCell ref="M976:Q976"/>
    <mergeCell ref="R976:U976"/>
    <mergeCell ref="H977:L977"/>
    <mergeCell ref="M977:Q977"/>
    <mergeCell ref="R977:U977"/>
    <mergeCell ref="H974:L974"/>
    <mergeCell ref="M974:Q974"/>
    <mergeCell ref="R974:U974"/>
    <mergeCell ref="H975:L975"/>
    <mergeCell ref="M975:Q975"/>
    <mergeCell ref="R975:U975"/>
    <mergeCell ref="B984:U984"/>
    <mergeCell ref="B987:AA987"/>
    <mergeCell ref="B990:U990"/>
    <mergeCell ref="B991:G991"/>
    <mergeCell ref="H991:L991"/>
    <mergeCell ref="M991:U991"/>
    <mergeCell ref="Y981:AB981"/>
    <mergeCell ref="H982:L982"/>
    <mergeCell ref="M982:Q982"/>
    <mergeCell ref="R982:U982"/>
    <mergeCell ref="H983:L983"/>
    <mergeCell ref="M983:Q983"/>
    <mergeCell ref="R983:U983"/>
    <mergeCell ref="B980:G981"/>
    <mergeCell ref="H980:L981"/>
    <mergeCell ref="M980:Q980"/>
    <mergeCell ref="R980:U980"/>
    <mergeCell ref="M981:Q981"/>
    <mergeCell ref="R981:U981"/>
    <mergeCell ref="B997:G998"/>
    <mergeCell ref="H997:L997"/>
    <mergeCell ref="M997:Q998"/>
    <mergeCell ref="R997:U997"/>
    <mergeCell ref="H998:L998"/>
    <mergeCell ref="R998:U998"/>
    <mergeCell ref="B995:G995"/>
    <mergeCell ref="H995:L995"/>
    <mergeCell ref="M995:Q995"/>
    <mergeCell ref="R995:U995"/>
    <mergeCell ref="B996:G996"/>
    <mergeCell ref="H996:L996"/>
    <mergeCell ref="M996:Q996"/>
    <mergeCell ref="R996:U996"/>
    <mergeCell ref="B992:G992"/>
    <mergeCell ref="H992:L992"/>
    <mergeCell ref="M992:Q992"/>
    <mergeCell ref="R992:U992"/>
    <mergeCell ref="B993:G994"/>
    <mergeCell ref="H993:L993"/>
    <mergeCell ref="M993:Q994"/>
    <mergeCell ref="R993:U993"/>
    <mergeCell ref="H994:L994"/>
    <mergeCell ref="R994:U994"/>
    <mergeCell ref="M1004:Q1004"/>
    <mergeCell ref="R1004:U1004"/>
    <mergeCell ref="B1005:G1005"/>
    <mergeCell ref="H1005:L1005"/>
    <mergeCell ref="M1005:Q1005"/>
    <mergeCell ref="R1005:U1005"/>
    <mergeCell ref="R1001:U1001"/>
    <mergeCell ref="B1002:G1002"/>
    <mergeCell ref="H1002:L1002"/>
    <mergeCell ref="M1002:Q1002"/>
    <mergeCell ref="R1002:U1002"/>
    <mergeCell ref="B1003:G1004"/>
    <mergeCell ref="H1003:L1003"/>
    <mergeCell ref="M1003:Q1003"/>
    <mergeCell ref="R1003:U1003"/>
    <mergeCell ref="H1004:L1004"/>
    <mergeCell ref="B999:G999"/>
    <mergeCell ref="H999:L999"/>
    <mergeCell ref="M999:Q999"/>
    <mergeCell ref="R999:U999"/>
    <mergeCell ref="B1000:G1001"/>
    <mergeCell ref="H1000:L1000"/>
    <mergeCell ref="M1000:Q1000"/>
    <mergeCell ref="R1000:U1000"/>
    <mergeCell ref="H1001:L1001"/>
    <mergeCell ref="M1001:Q1001"/>
    <mergeCell ref="B1010:G1011"/>
    <mergeCell ref="H1010:L1010"/>
    <mergeCell ref="M1010:Q1011"/>
    <mergeCell ref="R1010:U1010"/>
    <mergeCell ref="H1011:L1011"/>
    <mergeCell ref="R1011:U1011"/>
    <mergeCell ref="B1008:G1008"/>
    <mergeCell ref="H1008:L1008"/>
    <mergeCell ref="M1008:Q1008"/>
    <mergeCell ref="R1008:U1008"/>
    <mergeCell ref="B1009:G1009"/>
    <mergeCell ref="H1009:L1009"/>
    <mergeCell ref="M1009:Q1009"/>
    <mergeCell ref="R1009:U1009"/>
    <mergeCell ref="B1006:G1006"/>
    <mergeCell ref="H1006:L1006"/>
    <mergeCell ref="M1006:Q1006"/>
    <mergeCell ref="R1006:U1006"/>
    <mergeCell ref="B1007:G1007"/>
    <mergeCell ref="H1007:L1007"/>
    <mergeCell ref="M1007:Q1007"/>
    <mergeCell ref="R1007:U1007"/>
    <mergeCell ref="B1016:G1017"/>
    <mergeCell ref="H1016:L1016"/>
    <mergeCell ref="M1016:Q1016"/>
    <mergeCell ref="R1016:U1016"/>
    <mergeCell ref="H1017:L1017"/>
    <mergeCell ref="M1017:Q1017"/>
    <mergeCell ref="R1017:U1017"/>
    <mergeCell ref="B1014:G1014"/>
    <mergeCell ref="H1014:L1014"/>
    <mergeCell ref="M1014:Q1014"/>
    <mergeCell ref="R1014:U1014"/>
    <mergeCell ref="B1015:G1015"/>
    <mergeCell ref="H1015:L1015"/>
    <mergeCell ref="M1015:Q1015"/>
    <mergeCell ref="R1015:U1015"/>
    <mergeCell ref="B1012:G1013"/>
    <mergeCell ref="H1012:L1012"/>
    <mergeCell ref="M1012:Q1012"/>
    <mergeCell ref="R1012:U1012"/>
    <mergeCell ref="H1013:L1013"/>
    <mergeCell ref="M1013:Q1013"/>
    <mergeCell ref="R1013:U1013"/>
    <mergeCell ref="H1020:L1020"/>
    <mergeCell ref="M1020:Q1020"/>
    <mergeCell ref="R1020:U1020"/>
    <mergeCell ref="B1021:G1022"/>
    <mergeCell ref="H1021:L1021"/>
    <mergeCell ref="M1021:Q1021"/>
    <mergeCell ref="R1021:U1021"/>
    <mergeCell ref="H1022:L1022"/>
    <mergeCell ref="M1022:Q1022"/>
    <mergeCell ref="R1022:U1022"/>
    <mergeCell ref="B1018:G1019"/>
    <mergeCell ref="H1018:L1018"/>
    <mergeCell ref="M1018:Q1018"/>
    <mergeCell ref="R1018:U1018"/>
    <mergeCell ref="H1019:L1019"/>
    <mergeCell ref="M1019:Q1019"/>
    <mergeCell ref="R1019:U1019"/>
    <mergeCell ref="B1027:G1028"/>
    <mergeCell ref="H1027:L1027"/>
    <mergeCell ref="M1027:Q1028"/>
    <mergeCell ref="R1027:U1027"/>
    <mergeCell ref="H1028:L1028"/>
    <mergeCell ref="R1028:U1028"/>
    <mergeCell ref="B1025:G1026"/>
    <mergeCell ref="H1025:L1025"/>
    <mergeCell ref="M1025:Q1026"/>
    <mergeCell ref="R1025:U1025"/>
    <mergeCell ref="H1026:L1026"/>
    <mergeCell ref="R1026:U1026"/>
    <mergeCell ref="B1023:G1024"/>
    <mergeCell ref="H1023:L1023"/>
    <mergeCell ref="M1023:Q1024"/>
    <mergeCell ref="R1023:U1023"/>
    <mergeCell ref="H1024:L1024"/>
    <mergeCell ref="R1024:U1024"/>
    <mergeCell ref="B1039:G1039"/>
    <mergeCell ref="H1039:L1039"/>
    <mergeCell ref="M1039:Q1039"/>
    <mergeCell ref="R1039:U1039"/>
    <mergeCell ref="B1040:G1040"/>
    <mergeCell ref="H1040:L1040"/>
    <mergeCell ref="M1040:Q1040"/>
    <mergeCell ref="R1040:U1040"/>
    <mergeCell ref="B1037:G1037"/>
    <mergeCell ref="H1037:L1037"/>
    <mergeCell ref="M1037:Q1037"/>
    <mergeCell ref="R1037:U1037"/>
    <mergeCell ref="B1038:G1038"/>
    <mergeCell ref="H1038:L1038"/>
    <mergeCell ref="M1038:Q1038"/>
    <mergeCell ref="R1038:U1038"/>
    <mergeCell ref="B1029:U1029"/>
    <mergeCell ref="B1032:AA1032"/>
    <mergeCell ref="B1035:U1035"/>
    <mergeCell ref="B1036:G1036"/>
    <mergeCell ref="H1036:L1036"/>
    <mergeCell ref="M1036:U1036"/>
    <mergeCell ref="B1046:G1047"/>
    <mergeCell ref="H1046:L1046"/>
    <mergeCell ref="M1046:Q1047"/>
    <mergeCell ref="R1046:U1046"/>
    <mergeCell ref="H1047:L1047"/>
    <mergeCell ref="R1047:U1047"/>
    <mergeCell ref="B1043:G1043"/>
    <mergeCell ref="H1043:L1043"/>
    <mergeCell ref="M1043:Q1043"/>
    <mergeCell ref="R1043:U1043"/>
    <mergeCell ref="B1044:G1045"/>
    <mergeCell ref="H1044:L1044"/>
    <mergeCell ref="M1044:Q1045"/>
    <mergeCell ref="R1044:U1044"/>
    <mergeCell ref="H1045:L1045"/>
    <mergeCell ref="R1045:U1045"/>
    <mergeCell ref="B1041:G1042"/>
    <mergeCell ref="H1041:L1041"/>
    <mergeCell ref="M1041:Q1042"/>
    <mergeCell ref="R1041:U1041"/>
    <mergeCell ref="H1042:L1042"/>
    <mergeCell ref="R1042:U1042"/>
    <mergeCell ref="B1052:G1054"/>
    <mergeCell ref="H1052:L1052"/>
    <mergeCell ref="M1052:Q1053"/>
    <mergeCell ref="R1052:U1052"/>
    <mergeCell ref="H1053:L1053"/>
    <mergeCell ref="R1053:U1053"/>
    <mergeCell ref="H1054:L1054"/>
    <mergeCell ref="M1054:Q1054"/>
    <mergeCell ref="R1054:U1054"/>
    <mergeCell ref="B1050:G1051"/>
    <mergeCell ref="H1050:L1050"/>
    <mergeCell ref="M1050:Q1051"/>
    <mergeCell ref="R1050:U1050"/>
    <mergeCell ref="H1051:L1051"/>
    <mergeCell ref="R1051:U1051"/>
    <mergeCell ref="B1048:G1049"/>
    <mergeCell ref="H1048:L1048"/>
    <mergeCell ref="M1048:Q1049"/>
    <mergeCell ref="R1048:U1048"/>
    <mergeCell ref="H1049:L1049"/>
    <mergeCell ref="R1049:U1049"/>
    <mergeCell ref="B1063:G1064"/>
    <mergeCell ref="H1063:L1063"/>
    <mergeCell ref="M1063:Q1064"/>
    <mergeCell ref="R1063:U1063"/>
    <mergeCell ref="H1064:L1064"/>
    <mergeCell ref="R1064:U1064"/>
    <mergeCell ref="R1060:U1060"/>
    <mergeCell ref="B1061:G1061"/>
    <mergeCell ref="H1061:L1061"/>
    <mergeCell ref="M1061:Q1061"/>
    <mergeCell ref="R1061:U1061"/>
    <mergeCell ref="B1062:G1062"/>
    <mergeCell ref="H1062:L1062"/>
    <mergeCell ref="M1062:Q1062"/>
    <mergeCell ref="R1062:U1062"/>
    <mergeCell ref="B1057:U1057"/>
    <mergeCell ref="B1058:G1058"/>
    <mergeCell ref="H1058:L1058"/>
    <mergeCell ref="M1058:U1058"/>
    <mergeCell ref="B1059:G1060"/>
    <mergeCell ref="H1059:L1059"/>
    <mergeCell ref="M1059:Q1059"/>
    <mergeCell ref="R1059:U1059"/>
    <mergeCell ref="H1060:L1060"/>
    <mergeCell ref="M1060:Q1060"/>
    <mergeCell ref="B1071:G1071"/>
    <mergeCell ref="H1071:L1071"/>
    <mergeCell ref="M1071:U1071"/>
    <mergeCell ref="B1072:G1073"/>
    <mergeCell ref="H1072:L1072"/>
    <mergeCell ref="M1072:Q1073"/>
    <mergeCell ref="R1072:U1072"/>
    <mergeCell ref="H1073:L1073"/>
    <mergeCell ref="R1073:U1073"/>
    <mergeCell ref="B1067:G1067"/>
    <mergeCell ref="H1067:L1067"/>
    <mergeCell ref="M1067:Q1067"/>
    <mergeCell ref="R1067:U1067"/>
    <mergeCell ref="B1068:W1068"/>
    <mergeCell ref="B1070:U1070"/>
    <mergeCell ref="B1065:G1066"/>
    <mergeCell ref="H1065:L1065"/>
    <mergeCell ref="M1065:Q1066"/>
    <mergeCell ref="R1065:U1065"/>
    <mergeCell ref="H1066:L1066"/>
    <mergeCell ref="R1066:U1066"/>
    <mergeCell ref="B1078:G1079"/>
    <mergeCell ref="H1078:L1078"/>
    <mergeCell ref="M1078:Q1079"/>
    <mergeCell ref="R1078:U1078"/>
    <mergeCell ref="H1079:L1079"/>
    <mergeCell ref="R1079:U1079"/>
    <mergeCell ref="B1076:G1076"/>
    <mergeCell ref="H1076:L1076"/>
    <mergeCell ref="M1076:Q1076"/>
    <mergeCell ref="R1076:U1076"/>
    <mergeCell ref="B1077:G1077"/>
    <mergeCell ref="H1077:L1077"/>
    <mergeCell ref="M1077:Q1077"/>
    <mergeCell ref="R1077:U1077"/>
    <mergeCell ref="B1074:G1075"/>
    <mergeCell ref="H1074:L1074"/>
    <mergeCell ref="M1074:Q1075"/>
    <mergeCell ref="R1074:U1074"/>
    <mergeCell ref="H1075:L1075"/>
    <mergeCell ref="R1075:U1075"/>
    <mergeCell ref="B1091:G1091"/>
    <mergeCell ref="H1091:L1091"/>
    <mergeCell ref="M1091:Q1091"/>
    <mergeCell ref="R1091:U1091"/>
    <mergeCell ref="B1092:G1092"/>
    <mergeCell ref="H1092:L1092"/>
    <mergeCell ref="M1092:Q1092"/>
    <mergeCell ref="R1092:U1092"/>
    <mergeCell ref="B1083:U1083"/>
    <mergeCell ref="B1086:AA1086"/>
    <mergeCell ref="B1089:U1089"/>
    <mergeCell ref="B1090:G1090"/>
    <mergeCell ref="H1090:L1090"/>
    <mergeCell ref="M1090:U1090"/>
    <mergeCell ref="B1080:G1080"/>
    <mergeCell ref="H1080:L1080"/>
    <mergeCell ref="M1080:Q1080"/>
    <mergeCell ref="R1080:U1080"/>
    <mergeCell ref="B1081:G1082"/>
    <mergeCell ref="H1081:L1081"/>
    <mergeCell ref="M1081:Q1082"/>
    <mergeCell ref="R1081:U1081"/>
    <mergeCell ref="H1082:L1082"/>
    <mergeCell ref="R1082:U1082"/>
    <mergeCell ref="B1096:G1096"/>
    <mergeCell ref="H1096:L1096"/>
    <mergeCell ref="M1096:Q1096"/>
    <mergeCell ref="R1096:U1096"/>
    <mergeCell ref="B1097:G1098"/>
    <mergeCell ref="H1097:L1097"/>
    <mergeCell ref="M1097:Q1098"/>
    <mergeCell ref="R1097:U1097"/>
    <mergeCell ref="H1098:L1098"/>
    <mergeCell ref="R1098:U1098"/>
    <mergeCell ref="B1093:G1093"/>
    <mergeCell ref="H1093:L1093"/>
    <mergeCell ref="M1093:Q1093"/>
    <mergeCell ref="R1093:U1093"/>
    <mergeCell ref="B1094:G1095"/>
    <mergeCell ref="H1094:L1094"/>
    <mergeCell ref="M1094:Q1095"/>
    <mergeCell ref="R1094:U1094"/>
    <mergeCell ref="H1095:L1095"/>
    <mergeCell ref="R1095:U1095"/>
    <mergeCell ref="B1107:G1107"/>
    <mergeCell ref="H1107:L1107"/>
    <mergeCell ref="M1107:Q1107"/>
    <mergeCell ref="R1107:U1107"/>
    <mergeCell ref="B1108:G1108"/>
    <mergeCell ref="M1108:Q1108"/>
    <mergeCell ref="R1108:U1108"/>
    <mergeCell ref="B1104:U1104"/>
    <mergeCell ref="B1105:G1105"/>
    <mergeCell ref="H1105:L1105"/>
    <mergeCell ref="M1105:U1105"/>
    <mergeCell ref="B1106:G1106"/>
    <mergeCell ref="H1106:L1106"/>
    <mergeCell ref="M1106:Q1106"/>
    <mergeCell ref="R1106:U1106"/>
    <mergeCell ref="B1099:G1099"/>
    <mergeCell ref="H1099:L1099"/>
    <mergeCell ref="M1099:Q1099"/>
    <mergeCell ref="R1099:U1099"/>
    <mergeCell ref="B1100:G1101"/>
    <mergeCell ref="H1100:L1100"/>
    <mergeCell ref="M1100:Q1101"/>
    <mergeCell ref="R1100:U1100"/>
    <mergeCell ref="H1101:L1101"/>
    <mergeCell ref="R1101:U1101"/>
    <mergeCell ref="R1116:U1116"/>
    <mergeCell ref="H1117:L1118"/>
    <mergeCell ref="M1117:Q1117"/>
    <mergeCell ref="R1117:U1117"/>
    <mergeCell ref="M1118:Q1118"/>
    <mergeCell ref="R1118:U1118"/>
    <mergeCell ref="B1113:U1113"/>
    <mergeCell ref="B1114:G1114"/>
    <mergeCell ref="H1114:L1114"/>
    <mergeCell ref="M1114:U1114"/>
    <mergeCell ref="B1115:G1127"/>
    <mergeCell ref="H1115:L1115"/>
    <mergeCell ref="M1115:Q1115"/>
    <mergeCell ref="R1115:U1115"/>
    <mergeCell ref="H1116:L1116"/>
    <mergeCell ref="M1116:Q1116"/>
    <mergeCell ref="B1109:G1109"/>
    <mergeCell ref="H1109:L1109"/>
    <mergeCell ref="M1109:Q1109"/>
    <mergeCell ref="R1109:U1109"/>
    <mergeCell ref="B1110:G1110"/>
    <mergeCell ref="H1110:L1110"/>
    <mergeCell ref="M1110:Q1110"/>
    <mergeCell ref="R1110:U1110"/>
    <mergeCell ref="H1126:L1126"/>
    <mergeCell ref="M1126:Q1126"/>
    <mergeCell ref="R1126:U1126"/>
    <mergeCell ref="H1127:L1127"/>
    <mergeCell ref="M1127:Q1127"/>
    <mergeCell ref="R1127:U1127"/>
    <mergeCell ref="H1122:L1125"/>
    <mergeCell ref="M1122:Q1123"/>
    <mergeCell ref="R1122:U1122"/>
    <mergeCell ref="R1123:U1123"/>
    <mergeCell ref="M1124:Q1125"/>
    <mergeCell ref="R1124:U1124"/>
    <mergeCell ref="R1125:U1125"/>
    <mergeCell ref="H1119:L1119"/>
    <mergeCell ref="M1119:Q1119"/>
    <mergeCell ref="R1119:U1119"/>
    <mergeCell ref="H1120:L1121"/>
    <mergeCell ref="M1120:Q1121"/>
    <mergeCell ref="R1120:U1120"/>
    <mergeCell ref="R1121:U1121"/>
    <mergeCell ref="R1136:U1136"/>
    <mergeCell ref="H1137:L1137"/>
    <mergeCell ref="R1137:U1137"/>
    <mergeCell ref="H1138:L1138"/>
    <mergeCell ref="R1138:U1138"/>
    <mergeCell ref="B1139:U1139"/>
    <mergeCell ref="B1131:U1131"/>
    <mergeCell ref="B1133:U1133"/>
    <mergeCell ref="B1134:G1134"/>
    <mergeCell ref="H1134:L1134"/>
    <mergeCell ref="M1134:U1134"/>
    <mergeCell ref="B1135:G1138"/>
    <mergeCell ref="H1135:L1135"/>
    <mergeCell ref="M1135:Q1138"/>
    <mergeCell ref="R1135:U1135"/>
    <mergeCell ref="H1136:L1136"/>
    <mergeCell ref="B1128:G1128"/>
    <mergeCell ref="H1128:L1128"/>
    <mergeCell ref="M1128:Q1128"/>
    <mergeCell ref="R1128:U1128"/>
    <mergeCell ref="B1129:G1130"/>
    <mergeCell ref="H1129:L1129"/>
    <mergeCell ref="M1129:Q1130"/>
    <mergeCell ref="R1129:U1129"/>
    <mergeCell ref="H1130:L1130"/>
    <mergeCell ref="R1130:U1130"/>
    <mergeCell ref="R1148:U1148"/>
    <mergeCell ref="H1149:L1149"/>
    <mergeCell ref="R1149:U1149"/>
    <mergeCell ref="H1150:L1150"/>
    <mergeCell ref="R1150:U1150"/>
    <mergeCell ref="H1151:L1151"/>
    <mergeCell ref="R1151:U1151"/>
    <mergeCell ref="B1142:AA1142"/>
    <mergeCell ref="B1145:U1145"/>
    <mergeCell ref="B1146:G1146"/>
    <mergeCell ref="H1146:L1146"/>
    <mergeCell ref="M1146:U1146"/>
    <mergeCell ref="B1147:G1167"/>
    <mergeCell ref="H1147:L1147"/>
    <mergeCell ref="M1147:Q1154"/>
    <mergeCell ref="R1147:U1147"/>
    <mergeCell ref="H1148:L1148"/>
    <mergeCell ref="H1158:L1158"/>
    <mergeCell ref="M1158:Q1158"/>
    <mergeCell ref="R1158:U1158"/>
    <mergeCell ref="H1159:L1159"/>
    <mergeCell ref="M1159:Q1159"/>
    <mergeCell ref="R1159:U1159"/>
    <mergeCell ref="H1155:L1155"/>
    <mergeCell ref="M1155:Q1156"/>
    <mergeCell ref="R1155:U1155"/>
    <mergeCell ref="H1156:L1156"/>
    <mergeCell ref="R1156:U1156"/>
    <mergeCell ref="H1157:L1157"/>
    <mergeCell ref="M1157:Q1157"/>
    <mergeCell ref="R1157:U1157"/>
    <mergeCell ref="H1152:L1152"/>
    <mergeCell ref="R1152:U1152"/>
    <mergeCell ref="H1153:L1153"/>
    <mergeCell ref="R1153:U1153"/>
    <mergeCell ref="H1154:L1154"/>
    <mergeCell ref="R1154:U1154"/>
    <mergeCell ref="H1165:L1165"/>
    <mergeCell ref="M1165:Q1166"/>
    <mergeCell ref="R1165:U1165"/>
    <mergeCell ref="H1166:L1166"/>
    <mergeCell ref="R1166:U1166"/>
    <mergeCell ref="R1167:U1167"/>
    <mergeCell ref="H1162:L1162"/>
    <mergeCell ref="M1162:Q1162"/>
    <mergeCell ref="R1162:U1162"/>
    <mergeCell ref="H1163:L1163"/>
    <mergeCell ref="M1163:Q1164"/>
    <mergeCell ref="R1163:U1163"/>
    <mergeCell ref="H1164:L1164"/>
    <mergeCell ref="R1164:U1164"/>
    <mergeCell ref="H1160:L1160"/>
    <mergeCell ref="M1160:Q1160"/>
    <mergeCell ref="R1160:U1160"/>
    <mergeCell ref="H1161:L1161"/>
    <mergeCell ref="M1161:Q1161"/>
    <mergeCell ref="R1161:U1161"/>
    <mergeCell ref="M1171:Q1172"/>
    <mergeCell ref="R1171:U1171"/>
    <mergeCell ref="H1172:L1172"/>
    <mergeCell ref="R1172:U1172"/>
    <mergeCell ref="H1173:L1173"/>
    <mergeCell ref="M1173:Q1173"/>
    <mergeCell ref="R1173:U1173"/>
    <mergeCell ref="B1168:G1174"/>
    <mergeCell ref="H1168:L1168"/>
    <mergeCell ref="M1168:Q1169"/>
    <mergeCell ref="R1168:U1168"/>
    <mergeCell ref="H1169:L1169"/>
    <mergeCell ref="R1169:U1169"/>
    <mergeCell ref="H1170:L1170"/>
    <mergeCell ref="M1170:Q1170"/>
    <mergeCell ref="R1170:U1170"/>
    <mergeCell ref="H1171:L1171"/>
    <mergeCell ref="M1177:Q1179"/>
    <mergeCell ref="R1177:U1177"/>
    <mergeCell ref="H1178:L1179"/>
    <mergeCell ref="R1178:U1178"/>
    <mergeCell ref="R1179:U1179"/>
    <mergeCell ref="H1180:L1181"/>
    <mergeCell ref="M1180:Q1183"/>
    <mergeCell ref="R1180:U1180"/>
    <mergeCell ref="R1181:U1181"/>
    <mergeCell ref="H1182:L1182"/>
    <mergeCell ref="H1174:L1174"/>
    <mergeCell ref="M1174:Q1174"/>
    <mergeCell ref="R1174:U1174"/>
    <mergeCell ref="B1175:G1190"/>
    <mergeCell ref="H1175:L1175"/>
    <mergeCell ref="M1175:Q1176"/>
    <mergeCell ref="R1175:U1175"/>
    <mergeCell ref="H1176:L1176"/>
    <mergeCell ref="R1176:U1176"/>
    <mergeCell ref="H1177:L1177"/>
    <mergeCell ref="H1190:L1190"/>
    <mergeCell ref="M1190:Q1190"/>
    <mergeCell ref="R1190:U1190"/>
    <mergeCell ref="B1193:U1193"/>
    <mergeCell ref="B1194:G1194"/>
    <mergeCell ref="H1194:L1194"/>
    <mergeCell ref="M1194:U1194"/>
    <mergeCell ref="H1187:L1187"/>
    <mergeCell ref="R1187:U1187"/>
    <mergeCell ref="H1188:L1188"/>
    <mergeCell ref="M1188:Q1188"/>
    <mergeCell ref="R1188:U1188"/>
    <mergeCell ref="H1189:L1189"/>
    <mergeCell ref="M1189:Q1189"/>
    <mergeCell ref="R1189:U1189"/>
    <mergeCell ref="R1182:U1182"/>
    <mergeCell ref="H1183:L1183"/>
    <mergeCell ref="R1183:U1183"/>
    <mergeCell ref="H1184:L1184"/>
    <mergeCell ref="M1184:Q1187"/>
    <mergeCell ref="R1184:U1184"/>
    <mergeCell ref="H1185:L1185"/>
    <mergeCell ref="R1185:U1185"/>
    <mergeCell ref="H1186:L1186"/>
    <mergeCell ref="R1186:U1186"/>
    <mergeCell ref="B1205:G1206"/>
    <mergeCell ref="H1205:L1206"/>
    <mergeCell ref="M1205:Q1205"/>
    <mergeCell ref="R1205:U1205"/>
    <mergeCell ref="M1206:Q1206"/>
    <mergeCell ref="R1206:U1206"/>
    <mergeCell ref="H1202:L1202"/>
    <mergeCell ref="M1202:Q1203"/>
    <mergeCell ref="R1202:U1202"/>
    <mergeCell ref="H1203:L1203"/>
    <mergeCell ref="R1203:U1203"/>
    <mergeCell ref="H1204:L1204"/>
    <mergeCell ref="M1204:Q1204"/>
    <mergeCell ref="R1204:U1204"/>
    <mergeCell ref="M1198:Q1198"/>
    <mergeCell ref="R1198:U1198"/>
    <mergeCell ref="H1199:L1199"/>
    <mergeCell ref="M1199:Q1201"/>
    <mergeCell ref="R1199:U1199"/>
    <mergeCell ref="H1200:L1201"/>
    <mergeCell ref="R1200:U1200"/>
    <mergeCell ref="R1201:U1201"/>
    <mergeCell ref="B1195:G1204"/>
    <mergeCell ref="H1195:L1195"/>
    <mergeCell ref="M1195:Q1196"/>
    <mergeCell ref="R1195:U1195"/>
    <mergeCell ref="H1196:L1196"/>
    <mergeCell ref="R1196:U1196"/>
    <mergeCell ref="H1197:L1197"/>
    <mergeCell ref="M1197:Q1197"/>
    <mergeCell ref="R1197:U1197"/>
    <mergeCell ref="H1198:L1198"/>
    <mergeCell ref="R1210:U1210"/>
    <mergeCell ref="B1211:U1211"/>
    <mergeCell ref="B1214:AA1214"/>
    <mergeCell ref="B1216:V1216"/>
    <mergeCell ref="B1217:B1218"/>
    <mergeCell ref="C1217:C1218"/>
    <mergeCell ref="D1217:G1218"/>
    <mergeCell ref="H1217:O1218"/>
    <mergeCell ref="P1217:V1218"/>
    <mergeCell ref="B1207:G1210"/>
    <mergeCell ref="H1207:L1207"/>
    <mergeCell ref="M1207:Q1208"/>
    <mergeCell ref="R1207:U1207"/>
    <mergeCell ref="H1208:L1208"/>
    <mergeCell ref="R1208:U1208"/>
    <mergeCell ref="H1209:L1209"/>
    <mergeCell ref="M1209:Q1210"/>
    <mergeCell ref="R1209:U1209"/>
    <mergeCell ref="H1210:L1210"/>
    <mergeCell ref="D1221:G1221"/>
    <mergeCell ref="H1221:K1221"/>
    <mergeCell ref="L1221:O1221"/>
    <mergeCell ref="P1221:V1221"/>
    <mergeCell ref="D1222:G1222"/>
    <mergeCell ref="H1222:K1222"/>
    <mergeCell ref="L1222:O1222"/>
    <mergeCell ref="P1222:V1222"/>
    <mergeCell ref="D1219:G1219"/>
    <mergeCell ref="H1219:K1219"/>
    <mergeCell ref="L1219:O1219"/>
    <mergeCell ref="P1219:V1219"/>
    <mergeCell ref="B1220:B1223"/>
    <mergeCell ref="C1220:C1222"/>
    <mergeCell ref="D1220:G1220"/>
    <mergeCell ref="H1220:K1220"/>
    <mergeCell ref="L1220:O1220"/>
    <mergeCell ref="P1220:V1220"/>
    <mergeCell ref="D1225:G1225"/>
    <mergeCell ref="H1225:K1225"/>
    <mergeCell ref="L1225:O1225"/>
    <mergeCell ref="P1225:V1225"/>
    <mergeCell ref="B1226:X1226"/>
    <mergeCell ref="B1229:B1231"/>
    <mergeCell ref="C1229:E1229"/>
    <mergeCell ref="F1229:M1229"/>
    <mergeCell ref="N1229:S1229"/>
    <mergeCell ref="C1230:E1230"/>
    <mergeCell ref="D1223:G1223"/>
    <mergeCell ref="H1223:K1223"/>
    <mergeCell ref="L1223:O1223"/>
    <mergeCell ref="P1223:V1223"/>
    <mergeCell ref="D1224:G1224"/>
    <mergeCell ref="H1224:K1224"/>
    <mergeCell ref="L1224:O1224"/>
    <mergeCell ref="P1224:V1224"/>
    <mergeCell ref="B1232:B1234"/>
    <mergeCell ref="C1232:E1232"/>
    <mergeCell ref="C1233:E1233"/>
    <mergeCell ref="C1234:E1234"/>
    <mergeCell ref="B1235:B1236"/>
    <mergeCell ref="C1235:E1235"/>
    <mergeCell ref="C1236:E1236"/>
    <mergeCell ref="R1230:S1230"/>
    <mergeCell ref="C1231:E1231"/>
    <mergeCell ref="F1231:G1231"/>
    <mergeCell ref="H1231:I1231"/>
    <mergeCell ref="J1231:K1231"/>
    <mergeCell ref="L1231:M1231"/>
    <mergeCell ref="N1231:O1231"/>
    <mergeCell ref="P1231:Q1231"/>
    <mergeCell ref="R1231:S1231"/>
    <mergeCell ref="F1230:G1230"/>
    <mergeCell ref="H1230:I1230"/>
    <mergeCell ref="J1230:K1230"/>
    <mergeCell ref="L1230:M1230"/>
    <mergeCell ref="N1230:O1230"/>
    <mergeCell ref="P1230:Q1230"/>
    <mergeCell ref="B1248:E1248"/>
    <mergeCell ref="F1248:G1248"/>
    <mergeCell ref="B1249:E1249"/>
    <mergeCell ref="F1249:G1249"/>
    <mergeCell ref="B1250:E1250"/>
    <mergeCell ref="F1250:G1250"/>
    <mergeCell ref="B1243:E1243"/>
    <mergeCell ref="F1243:G1243"/>
    <mergeCell ref="B1244:E1244"/>
    <mergeCell ref="F1244:G1244"/>
    <mergeCell ref="B1245:E1245"/>
    <mergeCell ref="F1245:G1245"/>
    <mergeCell ref="B1240:E1240"/>
    <mergeCell ref="F1240:G1240"/>
    <mergeCell ref="B1241:E1241"/>
    <mergeCell ref="F1241:G1241"/>
    <mergeCell ref="B1242:E1242"/>
    <mergeCell ref="F1242:G1242"/>
  </mergeCells>
  <phoneticPr fontId="13"/>
  <dataValidations count="1">
    <dataValidation imeMode="off" allowBlank="1" showInputMessage="1" showErrorMessage="1" sqref="L1221:L1225 N1227 R935:R943 T931 T1055 T1102 T1111:T1112 R1114:R1130 T1191 R972:R983 R1147:R1190 L834:L869 L879:L897 R907:R930 R952:R968 R993:R1028 R1037:R1054 R1059:R1067 R1072:R1082 R1092:R1101 R1106:R1110 R1135:R1138 R1195:R1210" xr:uid="{1E3A8D08-EF16-49A6-8FFE-72790EEE8E2A}"/>
  </dataValidations>
  <printOptions horizontalCentered="1" gridLinesSet="0"/>
  <pageMargins left="0.25" right="0.25" top="0.75" bottom="0.75" header="0.3" footer="0.3"/>
  <pageSetup paperSize="9" scale="40" fitToHeight="0" orientation="portrait" r:id="rId1"/>
  <headerFooter alignWithMargins="0">
    <oddFooter>&amp;P / &amp;N ページ</oddFooter>
  </headerFooter>
  <rowBreaks count="27" manualBreakCount="27">
    <brk id="42" max="16383" man="1"/>
    <brk id="84" max="16383" man="1"/>
    <brk id="137" max="16383" man="1"/>
    <brk id="175" max="16383" man="1"/>
    <brk id="214" max="16383" man="1"/>
    <brk id="270" max="16383" man="1"/>
    <brk id="305" max="16383" man="1"/>
    <brk id="341" max="16383" man="1"/>
    <brk id="398" max="16383" man="1"/>
    <brk id="431" max="16383" man="1"/>
    <brk id="481" max="16383" man="1"/>
    <brk id="526" max="16383" man="1"/>
    <brk id="561" max="16383" man="1"/>
    <brk id="616" max="16383" man="1"/>
    <brk id="651" max="16383" man="1"/>
    <brk id="686" max="16383" man="1"/>
    <brk id="734" max="16383" man="1"/>
    <brk id="774" max="16383" man="1"/>
    <brk id="824" max="16383" man="1"/>
    <brk id="871" max="16383" man="1"/>
    <brk id="900" max="16383" man="1"/>
    <brk id="945" max="16383" man="1"/>
    <brk id="985" max="16383" man="1"/>
    <brk id="1030" max="16383" man="1"/>
    <brk id="1084" max="16383" man="1"/>
    <brk id="1140" max="16383" man="1"/>
    <brk id="121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463"/>
  <sheetViews>
    <sheetView zoomScaleNormal="100" workbookViewId="0">
      <pane ySplit="1" topLeftCell="A8" activePane="bottomLeft" state="frozen"/>
      <selection pane="bottomLeft" activeCell="M23" sqref="M23"/>
    </sheetView>
  </sheetViews>
  <sheetFormatPr defaultRowHeight="13.5"/>
  <cols>
    <col min="1" max="1" width="9" style="161"/>
    <col min="2" max="2" width="12.625" style="161" customWidth="1"/>
    <col min="3" max="3" width="14.875" style="161" customWidth="1"/>
    <col min="4" max="6" width="9" style="161"/>
    <col min="7" max="7" width="22" style="161" customWidth="1"/>
    <col min="8" max="16384" width="9" style="161"/>
  </cols>
  <sheetData>
    <row r="1" spans="1:11">
      <c r="A1" s="161" t="s">
        <v>1060</v>
      </c>
      <c r="B1" s="161" t="s">
        <v>2151</v>
      </c>
      <c r="C1" s="161" t="s">
        <v>902</v>
      </c>
      <c r="D1" s="161" t="s">
        <v>903</v>
      </c>
      <c r="E1" s="161" t="s">
        <v>904</v>
      </c>
      <c r="F1" s="161" t="s">
        <v>905</v>
      </c>
      <c r="G1" s="161" t="s">
        <v>906</v>
      </c>
      <c r="H1" s="161" t="s">
        <v>907</v>
      </c>
      <c r="I1" s="161" t="s">
        <v>908</v>
      </c>
      <c r="J1" s="161" t="s">
        <v>909</v>
      </c>
      <c r="K1" s="161" t="s">
        <v>910</v>
      </c>
    </row>
    <row r="2" spans="1:11">
      <c r="A2">
        <v>359533</v>
      </c>
      <c r="B2" s="161" t="s">
        <v>1073</v>
      </c>
      <c r="C2" s="161" t="s">
        <v>1923</v>
      </c>
      <c r="D2" s="161">
        <v>315</v>
      </c>
      <c r="E2" s="161">
        <v>0</v>
      </c>
      <c r="F2" s="161">
        <v>0</v>
      </c>
      <c r="G2" s="161">
        <v>100000</v>
      </c>
      <c r="H2" s="161">
        <v>0</v>
      </c>
      <c r="I2" s="161">
        <v>22</v>
      </c>
      <c r="J2" s="161">
        <v>35</v>
      </c>
    </row>
    <row r="3" spans="1:11">
      <c r="A3">
        <v>359450</v>
      </c>
      <c r="B3" s="161" t="s">
        <v>1073</v>
      </c>
      <c r="C3" s="161" t="s">
        <v>1237</v>
      </c>
      <c r="D3" s="161">
        <v>245</v>
      </c>
      <c r="E3" s="161">
        <v>0</v>
      </c>
      <c r="F3" s="161">
        <v>0</v>
      </c>
      <c r="G3" s="161">
        <v>81700</v>
      </c>
      <c r="H3" s="161">
        <v>0</v>
      </c>
      <c r="I3" s="161">
        <v>20</v>
      </c>
      <c r="J3" s="161">
        <v>30</v>
      </c>
    </row>
    <row r="4" spans="1:11">
      <c r="A4">
        <v>357538</v>
      </c>
      <c r="B4" s="161" t="s">
        <v>1073</v>
      </c>
      <c r="C4" s="161" t="s">
        <v>1208</v>
      </c>
      <c r="D4" s="161">
        <v>265</v>
      </c>
      <c r="E4" s="161">
        <v>0</v>
      </c>
      <c r="F4" s="161">
        <v>0</v>
      </c>
      <c r="G4" s="161">
        <v>120900</v>
      </c>
      <c r="H4" s="161">
        <v>0</v>
      </c>
      <c r="I4" s="161">
        <v>22</v>
      </c>
      <c r="J4" s="161">
        <v>35</v>
      </c>
    </row>
    <row r="5" spans="1:11">
      <c r="A5">
        <v>357530</v>
      </c>
      <c r="B5" s="161" t="s">
        <v>1073</v>
      </c>
      <c r="C5" s="161" t="s">
        <v>1203</v>
      </c>
      <c r="D5" s="161">
        <v>255</v>
      </c>
      <c r="E5" s="161">
        <v>0</v>
      </c>
      <c r="F5" s="161">
        <v>0</v>
      </c>
      <c r="G5" s="161">
        <v>87400</v>
      </c>
      <c r="H5" s="161">
        <v>0</v>
      </c>
      <c r="I5" s="161">
        <v>20</v>
      </c>
      <c r="J5" s="161">
        <v>30</v>
      </c>
    </row>
    <row r="6" spans="1:11">
      <c r="A6">
        <v>357550</v>
      </c>
      <c r="B6" s="161" t="s">
        <v>1073</v>
      </c>
      <c r="C6" s="161" t="s">
        <v>1215</v>
      </c>
      <c r="D6" s="161">
        <v>285</v>
      </c>
      <c r="E6" s="161">
        <v>0</v>
      </c>
      <c r="F6" s="161">
        <v>0</v>
      </c>
      <c r="G6" s="161">
        <v>123500</v>
      </c>
      <c r="H6" s="161">
        <v>0</v>
      </c>
      <c r="I6" s="161">
        <v>22</v>
      </c>
      <c r="J6" s="161">
        <v>35</v>
      </c>
    </row>
    <row r="7" spans="1:11">
      <c r="A7">
        <v>359465</v>
      </c>
      <c r="B7" s="161" t="s">
        <v>1073</v>
      </c>
      <c r="C7" s="161" t="s">
        <v>1252</v>
      </c>
      <c r="D7" s="161">
        <v>265</v>
      </c>
      <c r="E7" s="161">
        <v>0</v>
      </c>
      <c r="F7" s="161">
        <v>0</v>
      </c>
      <c r="G7" s="161">
        <v>87700</v>
      </c>
      <c r="H7" s="161">
        <v>0</v>
      </c>
      <c r="I7" s="161">
        <v>20</v>
      </c>
      <c r="J7" s="161">
        <v>30</v>
      </c>
    </row>
    <row r="8" spans="1:11">
      <c r="A8">
        <v>357533</v>
      </c>
      <c r="B8" s="161" t="s">
        <v>1073</v>
      </c>
      <c r="C8" s="161" t="s">
        <v>1206</v>
      </c>
      <c r="D8" s="161">
        <v>285</v>
      </c>
      <c r="E8" s="161">
        <v>0</v>
      </c>
      <c r="F8" s="161">
        <v>0</v>
      </c>
      <c r="G8" s="161">
        <v>96800</v>
      </c>
      <c r="H8" s="161">
        <v>0</v>
      </c>
      <c r="I8" s="161">
        <v>22</v>
      </c>
      <c r="J8" s="161">
        <v>40</v>
      </c>
    </row>
    <row r="9" spans="1:11">
      <c r="A9">
        <v>359455</v>
      </c>
      <c r="B9" s="161" t="s">
        <v>1073</v>
      </c>
      <c r="C9" s="161" t="s">
        <v>1242</v>
      </c>
      <c r="D9" s="161">
        <v>275</v>
      </c>
      <c r="E9" s="161">
        <v>0</v>
      </c>
      <c r="F9" s="161">
        <v>0</v>
      </c>
      <c r="G9" s="161">
        <v>89200</v>
      </c>
      <c r="H9" s="161">
        <v>0</v>
      </c>
      <c r="I9" s="161">
        <v>20</v>
      </c>
      <c r="J9" s="161">
        <v>30</v>
      </c>
    </row>
    <row r="10" spans="1:11">
      <c r="A10">
        <v>352773</v>
      </c>
      <c r="B10" s="161" t="s">
        <v>931</v>
      </c>
      <c r="C10" s="161" t="s">
        <v>1745</v>
      </c>
      <c r="D10" s="161">
        <v>275</v>
      </c>
      <c r="E10" s="161">
        <v>0</v>
      </c>
      <c r="F10" s="161">
        <v>0</v>
      </c>
      <c r="G10" s="161">
        <v>88500</v>
      </c>
      <c r="H10" s="161">
        <v>0</v>
      </c>
      <c r="I10" s="161">
        <v>20</v>
      </c>
      <c r="J10" s="161">
        <v>30</v>
      </c>
    </row>
    <row r="11" spans="1:11">
      <c r="A11">
        <v>359659</v>
      </c>
      <c r="B11" s="161" t="s">
        <v>1221</v>
      </c>
      <c r="C11" s="161" t="s">
        <v>1309</v>
      </c>
      <c r="D11" s="161">
        <v>275</v>
      </c>
      <c r="E11" s="161">
        <v>0</v>
      </c>
      <c r="F11" s="161">
        <v>0</v>
      </c>
      <c r="G11" s="161">
        <v>85700</v>
      </c>
      <c r="H11" s="161">
        <v>0</v>
      </c>
      <c r="I11" s="161">
        <v>20</v>
      </c>
      <c r="J11" s="161">
        <v>30</v>
      </c>
    </row>
    <row r="12" spans="1:11">
      <c r="A12">
        <v>359532</v>
      </c>
      <c r="B12" s="161" t="s">
        <v>1073</v>
      </c>
      <c r="C12" s="161" t="s">
        <v>1924</v>
      </c>
      <c r="D12" s="161">
        <v>285</v>
      </c>
      <c r="E12" s="161">
        <v>0</v>
      </c>
      <c r="F12" s="161">
        <v>0</v>
      </c>
      <c r="G12" s="161">
        <v>111300</v>
      </c>
      <c r="H12" s="161">
        <v>0</v>
      </c>
      <c r="I12" s="161">
        <v>21</v>
      </c>
      <c r="J12" s="161">
        <v>30</v>
      </c>
    </row>
    <row r="13" spans="1:11">
      <c r="A13">
        <v>359464</v>
      </c>
      <c r="B13" s="161" t="s">
        <v>1073</v>
      </c>
      <c r="C13" s="161" t="s">
        <v>1251</v>
      </c>
      <c r="D13" s="161">
        <v>285</v>
      </c>
      <c r="E13" s="161">
        <v>0</v>
      </c>
      <c r="F13" s="161">
        <v>0</v>
      </c>
      <c r="G13" s="161">
        <v>90100</v>
      </c>
      <c r="H13" s="161">
        <v>0</v>
      </c>
      <c r="I13" s="161">
        <v>20</v>
      </c>
      <c r="J13" s="161">
        <v>30</v>
      </c>
    </row>
    <row r="14" spans="1:11">
      <c r="A14">
        <v>358452</v>
      </c>
      <c r="B14" s="161" t="s">
        <v>1073</v>
      </c>
      <c r="C14" s="161" t="s">
        <v>1225</v>
      </c>
      <c r="D14" s="161">
        <v>305</v>
      </c>
      <c r="E14" s="161">
        <v>0</v>
      </c>
      <c r="F14" s="161">
        <v>0</v>
      </c>
      <c r="G14" s="161">
        <v>116600</v>
      </c>
      <c r="H14" s="161">
        <v>0</v>
      </c>
      <c r="I14" s="161">
        <v>21</v>
      </c>
      <c r="J14" s="161">
        <v>30</v>
      </c>
    </row>
    <row r="15" spans="1:11">
      <c r="A15">
        <v>359462</v>
      </c>
      <c r="B15" s="161" t="s">
        <v>1073</v>
      </c>
      <c r="C15" s="161" t="s">
        <v>1249</v>
      </c>
      <c r="D15" s="161">
        <v>295</v>
      </c>
      <c r="E15" s="161">
        <v>0</v>
      </c>
      <c r="F15" s="161">
        <v>0</v>
      </c>
      <c r="G15" s="161">
        <v>89500</v>
      </c>
      <c r="H15" s="161">
        <v>0</v>
      </c>
      <c r="I15" s="161">
        <v>20</v>
      </c>
      <c r="J15" s="161">
        <v>30</v>
      </c>
    </row>
    <row r="16" spans="1:11">
      <c r="A16">
        <v>357551</v>
      </c>
      <c r="B16" s="161" t="s">
        <v>1073</v>
      </c>
      <c r="C16" s="161" t="s">
        <v>1216</v>
      </c>
      <c r="D16" s="161">
        <v>315</v>
      </c>
      <c r="E16" s="161">
        <v>0</v>
      </c>
      <c r="F16" s="161">
        <v>0</v>
      </c>
      <c r="G16" s="161">
        <v>119300</v>
      </c>
      <c r="H16" s="161">
        <v>0</v>
      </c>
      <c r="I16" s="161">
        <v>21</v>
      </c>
      <c r="J16" s="161">
        <v>30</v>
      </c>
    </row>
    <row r="17" spans="1:10">
      <c r="A17">
        <v>357532</v>
      </c>
      <c r="B17" s="161" t="s">
        <v>1073</v>
      </c>
      <c r="C17" s="161" t="s">
        <v>1205</v>
      </c>
      <c r="D17" s="161">
        <v>305</v>
      </c>
      <c r="E17" s="161">
        <v>0</v>
      </c>
      <c r="F17" s="161">
        <v>0</v>
      </c>
      <c r="G17" s="161">
        <v>99600</v>
      </c>
      <c r="H17" s="161">
        <v>0</v>
      </c>
      <c r="I17" s="161">
        <v>20</v>
      </c>
      <c r="J17" s="161">
        <v>30</v>
      </c>
    </row>
    <row r="18" spans="1:10">
      <c r="A18">
        <v>358816</v>
      </c>
      <c r="B18" s="161" t="s">
        <v>931</v>
      </c>
      <c r="C18" s="161" t="s">
        <v>1226</v>
      </c>
      <c r="D18" s="161">
        <v>325</v>
      </c>
      <c r="E18" s="161">
        <v>0</v>
      </c>
      <c r="F18" s="161">
        <v>0</v>
      </c>
      <c r="G18" s="161">
        <v>117300</v>
      </c>
      <c r="H18" s="161">
        <v>0</v>
      </c>
      <c r="I18" s="161">
        <v>21</v>
      </c>
      <c r="J18" s="161">
        <v>30</v>
      </c>
    </row>
    <row r="19" spans="1:10">
      <c r="A19">
        <v>357517</v>
      </c>
      <c r="B19" s="161" t="s">
        <v>1073</v>
      </c>
      <c r="C19" s="161" t="s">
        <v>1199</v>
      </c>
      <c r="D19" s="161">
        <v>235</v>
      </c>
      <c r="E19" s="161">
        <v>0</v>
      </c>
      <c r="F19" s="161">
        <v>0</v>
      </c>
      <c r="G19" s="161">
        <v>78400</v>
      </c>
      <c r="H19" s="161">
        <v>0</v>
      </c>
      <c r="I19" s="161">
        <v>20</v>
      </c>
      <c r="J19" s="161">
        <v>35</v>
      </c>
    </row>
    <row r="20" spans="1:10">
      <c r="A20">
        <v>357500</v>
      </c>
      <c r="B20" s="161" t="s">
        <v>1073</v>
      </c>
      <c r="C20" s="161" t="s">
        <v>1193</v>
      </c>
      <c r="D20" s="161">
        <v>245</v>
      </c>
      <c r="E20" s="161">
        <v>0</v>
      </c>
      <c r="F20" s="161">
        <v>0</v>
      </c>
      <c r="G20" s="161">
        <v>90200</v>
      </c>
      <c r="H20" s="161">
        <v>0</v>
      </c>
      <c r="I20" s="161">
        <v>21</v>
      </c>
      <c r="J20" s="161">
        <v>35</v>
      </c>
    </row>
    <row r="21" spans="1:10">
      <c r="A21">
        <v>359445</v>
      </c>
      <c r="B21" s="161" t="s">
        <v>1073</v>
      </c>
      <c r="C21" s="161" t="s">
        <v>1232</v>
      </c>
      <c r="D21" s="161">
        <v>245</v>
      </c>
      <c r="E21" s="161">
        <v>0</v>
      </c>
      <c r="F21" s="161">
        <v>0</v>
      </c>
      <c r="G21" s="161">
        <v>79200</v>
      </c>
      <c r="H21" s="161">
        <v>0</v>
      </c>
      <c r="I21" s="161">
        <v>20</v>
      </c>
      <c r="J21" s="161">
        <v>35</v>
      </c>
    </row>
    <row r="22" spans="1:10">
      <c r="A22">
        <v>352774</v>
      </c>
      <c r="B22" s="161" t="s">
        <v>931</v>
      </c>
      <c r="C22" s="161" t="s">
        <v>1746</v>
      </c>
      <c r="D22" s="161">
        <v>245</v>
      </c>
      <c r="E22" s="161">
        <v>0</v>
      </c>
      <c r="F22" s="161">
        <v>0</v>
      </c>
      <c r="G22" s="161">
        <v>78500</v>
      </c>
      <c r="H22" s="161">
        <v>0</v>
      </c>
      <c r="I22" s="161">
        <v>20</v>
      </c>
      <c r="J22" s="161">
        <v>35</v>
      </c>
    </row>
    <row r="23" spans="1:10">
      <c r="A23">
        <v>359654</v>
      </c>
      <c r="B23" s="161" t="s">
        <v>1221</v>
      </c>
      <c r="C23" s="161" t="s">
        <v>1305</v>
      </c>
      <c r="D23" s="161">
        <v>245</v>
      </c>
      <c r="E23" s="161">
        <v>0</v>
      </c>
      <c r="F23" s="161">
        <v>0</v>
      </c>
      <c r="G23" s="161">
        <v>76500</v>
      </c>
      <c r="H23" s="161">
        <v>0</v>
      </c>
      <c r="I23" s="161">
        <v>20</v>
      </c>
      <c r="J23" s="161">
        <v>35</v>
      </c>
    </row>
    <row r="24" spans="1:10">
      <c r="A24">
        <v>355225</v>
      </c>
      <c r="B24" s="161" t="s">
        <v>966</v>
      </c>
      <c r="C24" s="161" t="s">
        <v>1661</v>
      </c>
      <c r="D24" s="161">
        <v>245</v>
      </c>
      <c r="E24" s="161">
        <v>0</v>
      </c>
      <c r="F24" s="161">
        <v>0</v>
      </c>
      <c r="G24" s="161">
        <v>75100</v>
      </c>
      <c r="H24" s="161">
        <v>0</v>
      </c>
      <c r="I24" s="161">
        <v>20</v>
      </c>
      <c r="J24" s="161">
        <v>35</v>
      </c>
    </row>
    <row r="25" spans="1:10">
      <c r="A25">
        <v>335018</v>
      </c>
      <c r="B25" s="161" t="s">
        <v>924</v>
      </c>
      <c r="C25" s="161" t="s">
        <v>1661</v>
      </c>
      <c r="D25" s="161">
        <v>245</v>
      </c>
      <c r="E25" s="161">
        <v>0</v>
      </c>
      <c r="F25" s="161">
        <v>0</v>
      </c>
      <c r="G25" s="161">
        <v>73400</v>
      </c>
      <c r="H25" s="161">
        <v>0</v>
      </c>
      <c r="I25" s="161">
        <v>20</v>
      </c>
      <c r="J25" s="161">
        <v>35</v>
      </c>
    </row>
    <row r="26" spans="1:10">
      <c r="A26">
        <v>357553</v>
      </c>
      <c r="B26" s="161" t="s">
        <v>1073</v>
      </c>
      <c r="C26" s="161" t="s">
        <v>1218</v>
      </c>
      <c r="D26" s="161">
        <v>255</v>
      </c>
      <c r="E26" s="161">
        <v>0</v>
      </c>
      <c r="F26" s="161">
        <v>0</v>
      </c>
      <c r="G26" s="161">
        <v>101000</v>
      </c>
      <c r="H26" s="161">
        <v>0</v>
      </c>
      <c r="I26" s="161">
        <v>21</v>
      </c>
      <c r="J26" s="161">
        <v>35</v>
      </c>
    </row>
    <row r="27" spans="1:10">
      <c r="A27">
        <v>359454</v>
      </c>
      <c r="B27" s="161" t="s">
        <v>1073</v>
      </c>
      <c r="C27" s="161" t="s">
        <v>1241</v>
      </c>
      <c r="D27" s="161">
        <v>255</v>
      </c>
      <c r="E27" s="161">
        <v>0</v>
      </c>
      <c r="F27" s="161">
        <v>0</v>
      </c>
      <c r="G27" s="161">
        <v>84200</v>
      </c>
      <c r="H27" s="161">
        <v>0</v>
      </c>
      <c r="I27" s="161">
        <v>20</v>
      </c>
      <c r="J27" s="161">
        <v>35</v>
      </c>
    </row>
    <row r="28" spans="1:10">
      <c r="A28">
        <v>352804</v>
      </c>
      <c r="B28" s="161" t="s">
        <v>931</v>
      </c>
      <c r="C28" s="161" t="s">
        <v>1772</v>
      </c>
      <c r="D28" s="161">
        <v>255</v>
      </c>
      <c r="E28" s="161">
        <v>0</v>
      </c>
      <c r="F28" s="161">
        <v>0</v>
      </c>
      <c r="G28" s="161">
        <v>83500</v>
      </c>
      <c r="H28" s="161">
        <v>0</v>
      </c>
      <c r="I28" s="161">
        <v>20</v>
      </c>
      <c r="J28" s="161">
        <v>35</v>
      </c>
    </row>
    <row r="29" spans="1:10">
      <c r="A29">
        <v>359657</v>
      </c>
      <c r="B29" s="161" t="s">
        <v>1221</v>
      </c>
      <c r="C29" s="161" t="s">
        <v>1308</v>
      </c>
      <c r="D29" s="161">
        <v>255</v>
      </c>
      <c r="E29" s="161">
        <v>0</v>
      </c>
      <c r="F29" s="161">
        <v>0</v>
      </c>
      <c r="G29" s="161">
        <v>78600</v>
      </c>
      <c r="H29" s="161">
        <v>0</v>
      </c>
      <c r="I29" s="161">
        <v>20</v>
      </c>
      <c r="J29" s="161">
        <v>35</v>
      </c>
    </row>
    <row r="30" spans="1:10">
      <c r="A30">
        <v>357552</v>
      </c>
      <c r="B30" s="161" t="s">
        <v>1073</v>
      </c>
      <c r="C30" s="161" t="s">
        <v>1217</v>
      </c>
      <c r="D30" s="161">
        <v>265</v>
      </c>
      <c r="E30" s="161">
        <v>0</v>
      </c>
      <c r="F30" s="161">
        <v>0</v>
      </c>
      <c r="G30" s="161">
        <v>100700</v>
      </c>
      <c r="H30" s="161">
        <v>0</v>
      </c>
      <c r="I30" s="161">
        <v>21</v>
      </c>
      <c r="J30" s="161">
        <v>35</v>
      </c>
    </row>
    <row r="31" spans="1:10">
      <c r="A31">
        <v>359461</v>
      </c>
      <c r="B31" s="161" t="s">
        <v>1073</v>
      </c>
      <c r="C31" s="161" t="s">
        <v>1248</v>
      </c>
      <c r="D31" s="161">
        <v>265</v>
      </c>
      <c r="E31" s="161">
        <v>0</v>
      </c>
      <c r="F31" s="161">
        <v>0</v>
      </c>
      <c r="G31" s="161">
        <v>84500</v>
      </c>
      <c r="H31" s="161">
        <v>0</v>
      </c>
      <c r="I31" s="161">
        <v>20</v>
      </c>
      <c r="J31" s="161">
        <v>35</v>
      </c>
    </row>
    <row r="32" spans="1:10">
      <c r="A32">
        <v>359460</v>
      </c>
      <c r="B32" s="161" t="s">
        <v>1073</v>
      </c>
      <c r="C32" s="161" t="s">
        <v>1247</v>
      </c>
      <c r="D32" s="161">
        <v>275</v>
      </c>
      <c r="E32" s="161">
        <v>0</v>
      </c>
      <c r="F32" s="161">
        <v>0</v>
      </c>
      <c r="G32" s="161">
        <v>100400</v>
      </c>
      <c r="H32" s="161">
        <v>0</v>
      </c>
      <c r="I32" s="161">
        <v>21</v>
      </c>
      <c r="J32" s="161">
        <v>35</v>
      </c>
    </row>
    <row r="33" spans="1:10">
      <c r="A33">
        <v>359665</v>
      </c>
      <c r="B33" s="161" t="s">
        <v>1221</v>
      </c>
      <c r="C33" s="161" t="s">
        <v>1313</v>
      </c>
      <c r="D33" s="161">
        <v>275</v>
      </c>
      <c r="E33" s="161">
        <v>0</v>
      </c>
      <c r="F33" s="161">
        <v>0</v>
      </c>
      <c r="G33" s="161">
        <v>96900</v>
      </c>
      <c r="H33" s="161">
        <v>0</v>
      </c>
      <c r="I33" s="161">
        <v>21</v>
      </c>
      <c r="J33" s="161">
        <v>35</v>
      </c>
    </row>
    <row r="34" spans="1:10">
      <c r="A34">
        <v>359452</v>
      </c>
      <c r="B34" s="161" t="s">
        <v>1073</v>
      </c>
      <c r="C34" s="161" t="s">
        <v>1239</v>
      </c>
      <c r="D34" s="161">
        <v>275</v>
      </c>
      <c r="E34" s="161">
        <v>0</v>
      </c>
      <c r="F34" s="161">
        <v>0</v>
      </c>
      <c r="G34" s="161">
        <v>84900</v>
      </c>
      <c r="H34" s="161">
        <v>0</v>
      </c>
      <c r="I34" s="161">
        <v>20</v>
      </c>
      <c r="J34" s="161">
        <v>35</v>
      </c>
    </row>
    <row r="35" spans="1:10">
      <c r="A35">
        <v>352802</v>
      </c>
      <c r="B35" s="161" t="s">
        <v>931</v>
      </c>
      <c r="C35" s="161" t="s">
        <v>1770</v>
      </c>
      <c r="D35" s="161">
        <v>275</v>
      </c>
      <c r="E35" s="161">
        <v>0</v>
      </c>
      <c r="F35" s="161">
        <v>0</v>
      </c>
      <c r="G35" s="161">
        <v>84100</v>
      </c>
      <c r="H35" s="161">
        <v>0</v>
      </c>
      <c r="I35" s="161">
        <v>20</v>
      </c>
      <c r="J35" s="161">
        <v>35</v>
      </c>
    </row>
    <row r="36" spans="1:10">
      <c r="A36">
        <v>359660</v>
      </c>
      <c r="B36" s="161" t="s">
        <v>1221</v>
      </c>
      <c r="C36" s="161" t="s">
        <v>1310</v>
      </c>
      <c r="D36" s="161">
        <v>275</v>
      </c>
      <c r="E36" s="161">
        <v>0</v>
      </c>
      <c r="F36" s="161">
        <v>0</v>
      </c>
      <c r="G36" s="161">
        <v>81100</v>
      </c>
      <c r="H36" s="161">
        <v>0</v>
      </c>
      <c r="I36" s="161">
        <v>20</v>
      </c>
      <c r="J36" s="161">
        <v>35</v>
      </c>
    </row>
    <row r="37" spans="1:10">
      <c r="A37">
        <v>358817</v>
      </c>
      <c r="B37" s="161" t="s">
        <v>931</v>
      </c>
      <c r="C37" s="161" t="s">
        <v>1227</v>
      </c>
      <c r="D37" s="161">
        <v>285</v>
      </c>
      <c r="E37" s="161">
        <v>0</v>
      </c>
      <c r="F37" s="161">
        <v>0</v>
      </c>
      <c r="G37" s="161">
        <v>95900</v>
      </c>
      <c r="H37" s="161">
        <v>0</v>
      </c>
      <c r="I37" s="161">
        <v>21</v>
      </c>
      <c r="J37" s="161">
        <v>35</v>
      </c>
    </row>
    <row r="38" spans="1:10">
      <c r="A38">
        <v>359456</v>
      </c>
      <c r="B38" s="161" t="s">
        <v>1073</v>
      </c>
      <c r="C38" s="161" t="s">
        <v>1243</v>
      </c>
      <c r="D38" s="161">
        <v>285</v>
      </c>
      <c r="E38" s="161">
        <v>0</v>
      </c>
      <c r="F38" s="161">
        <v>0</v>
      </c>
      <c r="G38" s="161">
        <v>86500</v>
      </c>
      <c r="H38" s="161">
        <v>0</v>
      </c>
      <c r="I38" s="161">
        <v>20</v>
      </c>
      <c r="J38" s="161">
        <v>35</v>
      </c>
    </row>
    <row r="39" spans="1:10">
      <c r="A39">
        <v>357543</v>
      </c>
      <c r="B39" s="161" t="s">
        <v>1073</v>
      </c>
      <c r="C39" s="161" t="s">
        <v>1212</v>
      </c>
      <c r="D39" s="161">
        <v>295</v>
      </c>
      <c r="E39" s="161">
        <v>0</v>
      </c>
      <c r="F39" s="161">
        <v>0</v>
      </c>
      <c r="G39" s="161">
        <v>102000</v>
      </c>
      <c r="H39" s="161">
        <v>0</v>
      </c>
      <c r="I39" s="161">
        <v>21</v>
      </c>
      <c r="J39" s="161">
        <v>35</v>
      </c>
    </row>
    <row r="40" spans="1:10">
      <c r="A40">
        <v>352765</v>
      </c>
      <c r="B40" s="161" t="s">
        <v>931</v>
      </c>
      <c r="C40" s="161" t="s">
        <v>1738</v>
      </c>
      <c r="D40" s="161">
        <v>295</v>
      </c>
      <c r="E40" s="161">
        <v>0</v>
      </c>
      <c r="F40" s="161">
        <v>0</v>
      </c>
      <c r="G40" s="161">
        <v>103900</v>
      </c>
      <c r="H40" s="161">
        <v>0</v>
      </c>
      <c r="I40" s="161">
        <v>21</v>
      </c>
      <c r="J40" s="161">
        <v>35</v>
      </c>
    </row>
    <row r="41" spans="1:10">
      <c r="A41">
        <v>359466</v>
      </c>
      <c r="B41" s="161" t="s">
        <v>1073</v>
      </c>
      <c r="C41" s="161" t="s">
        <v>1253</v>
      </c>
      <c r="D41" s="161">
        <v>295</v>
      </c>
      <c r="E41" s="161">
        <v>0</v>
      </c>
      <c r="F41" s="161">
        <v>0</v>
      </c>
      <c r="G41" s="161">
        <v>88300</v>
      </c>
      <c r="H41" s="161">
        <v>0</v>
      </c>
      <c r="I41" s="161">
        <v>20</v>
      </c>
      <c r="J41" s="161">
        <v>35</v>
      </c>
    </row>
    <row r="42" spans="1:10">
      <c r="A42">
        <v>358433</v>
      </c>
      <c r="B42" s="161" t="s">
        <v>1073</v>
      </c>
      <c r="C42" s="161" t="s">
        <v>1222</v>
      </c>
      <c r="D42" s="161">
        <v>315</v>
      </c>
      <c r="E42" s="161">
        <v>0</v>
      </c>
      <c r="F42" s="161">
        <v>0</v>
      </c>
      <c r="G42" s="161">
        <v>112000</v>
      </c>
      <c r="H42" s="161">
        <v>0</v>
      </c>
      <c r="I42" s="161">
        <v>21</v>
      </c>
      <c r="J42" s="161">
        <v>35</v>
      </c>
    </row>
    <row r="43" spans="1:10">
      <c r="A43">
        <v>357534</v>
      </c>
      <c r="B43" s="161" t="s">
        <v>1073</v>
      </c>
      <c r="C43" s="161" t="s">
        <v>1207</v>
      </c>
      <c r="D43" s="161">
        <v>315</v>
      </c>
      <c r="E43" s="161">
        <v>0</v>
      </c>
      <c r="F43" s="161">
        <v>0</v>
      </c>
      <c r="G43" s="161">
        <v>96600</v>
      </c>
      <c r="H43" s="161">
        <v>0</v>
      </c>
      <c r="I43" s="161">
        <v>20</v>
      </c>
      <c r="J43" s="161">
        <v>35</v>
      </c>
    </row>
    <row r="44" spans="1:10">
      <c r="A44">
        <v>352760</v>
      </c>
      <c r="B44" s="161" t="s">
        <v>931</v>
      </c>
      <c r="C44" s="161" t="s">
        <v>1733</v>
      </c>
      <c r="D44" s="161">
        <v>315</v>
      </c>
      <c r="E44" s="161">
        <v>0</v>
      </c>
      <c r="F44" s="161">
        <v>0</v>
      </c>
      <c r="G44" s="161">
        <v>93900</v>
      </c>
      <c r="H44" s="161">
        <v>0</v>
      </c>
      <c r="I44" s="161">
        <v>20</v>
      </c>
      <c r="J44" s="161">
        <v>35</v>
      </c>
    </row>
    <row r="45" spans="1:10">
      <c r="A45">
        <v>359664</v>
      </c>
      <c r="B45" s="161" t="s">
        <v>1221</v>
      </c>
      <c r="C45" s="161" t="s">
        <v>1312</v>
      </c>
      <c r="D45" s="161">
        <v>245</v>
      </c>
      <c r="E45" s="161">
        <v>0</v>
      </c>
      <c r="F45" s="161">
        <v>0</v>
      </c>
      <c r="G45" s="161">
        <v>76500</v>
      </c>
      <c r="H45" s="161">
        <v>0</v>
      </c>
      <c r="I45" s="161">
        <v>21</v>
      </c>
      <c r="J45" s="161">
        <v>40</v>
      </c>
    </row>
    <row r="46" spans="1:10">
      <c r="A46">
        <v>357498</v>
      </c>
      <c r="B46" s="161" t="s">
        <v>1073</v>
      </c>
      <c r="C46" s="161" t="s">
        <v>1192</v>
      </c>
      <c r="D46" s="161">
        <v>245</v>
      </c>
      <c r="E46" s="161">
        <v>0</v>
      </c>
      <c r="F46" s="161">
        <v>0</v>
      </c>
      <c r="G46" s="161">
        <v>72300</v>
      </c>
      <c r="H46" s="161">
        <v>0</v>
      </c>
      <c r="I46" s="161">
        <v>20</v>
      </c>
      <c r="J46" s="161">
        <v>40</v>
      </c>
    </row>
    <row r="47" spans="1:10">
      <c r="A47">
        <v>355857</v>
      </c>
      <c r="B47" s="161" t="s">
        <v>931</v>
      </c>
      <c r="C47" s="161" t="s">
        <v>1904</v>
      </c>
      <c r="D47" s="161">
        <v>245</v>
      </c>
      <c r="E47" s="161">
        <v>0</v>
      </c>
      <c r="F47" s="161">
        <v>0</v>
      </c>
      <c r="G47" s="161">
        <v>70100</v>
      </c>
      <c r="H47" s="161">
        <v>0</v>
      </c>
      <c r="I47" s="161">
        <v>20</v>
      </c>
      <c r="J47" s="161">
        <v>40</v>
      </c>
    </row>
    <row r="48" spans="1:10">
      <c r="A48">
        <v>359655</v>
      </c>
      <c r="B48" s="161" t="s">
        <v>1221</v>
      </c>
      <c r="C48" s="161" t="s">
        <v>1306</v>
      </c>
      <c r="D48" s="161">
        <v>245</v>
      </c>
      <c r="E48" s="161">
        <v>0</v>
      </c>
      <c r="F48" s="161">
        <v>0</v>
      </c>
      <c r="G48" s="161">
        <v>67100</v>
      </c>
      <c r="H48" s="161">
        <v>0</v>
      </c>
      <c r="I48" s="161">
        <v>20</v>
      </c>
      <c r="J48" s="161">
        <v>40</v>
      </c>
    </row>
    <row r="49" spans="1:10">
      <c r="A49">
        <v>355220</v>
      </c>
      <c r="B49" s="161" t="s">
        <v>966</v>
      </c>
      <c r="C49" s="161" t="s">
        <v>1832</v>
      </c>
      <c r="D49" s="161">
        <v>245</v>
      </c>
      <c r="E49" s="161">
        <v>0</v>
      </c>
      <c r="F49" s="161">
        <v>0</v>
      </c>
      <c r="G49" s="161">
        <v>65100</v>
      </c>
      <c r="H49" s="161">
        <v>0</v>
      </c>
      <c r="I49" s="161">
        <v>20</v>
      </c>
      <c r="J49" s="161">
        <v>40</v>
      </c>
    </row>
    <row r="50" spans="1:10">
      <c r="A50">
        <v>335092</v>
      </c>
      <c r="B50" s="161" t="s">
        <v>924</v>
      </c>
      <c r="C50" s="161" t="s">
        <v>1671</v>
      </c>
      <c r="D50" s="161">
        <v>245</v>
      </c>
      <c r="E50" s="161">
        <v>0</v>
      </c>
      <c r="F50" s="161">
        <v>0</v>
      </c>
      <c r="G50" s="161">
        <v>62500</v>
      </c>
      <c r="H50" s="161">
        <v>0</v>
      </c>
      <c r="I50" s="161">
        <v>20</v>
      </c>
      <c r="J50" s="161">
        <v>40</v>
      </c>
    </row>
    <row r="51" spans="1:10">
      <c r="A51">
        <v>358434</v>
      </c>
      <c r="B51" s="161" t="s">
        <v>1073</v>
      </c>
      <c r="C51" s="161" t="s">
        <v>1223</v>
      </c>
      <c r="D51" s="161">
        <v>255</v>
      </c>
      <c r="E51" s="161">
        <v>0</v>
      </c>
      <c r="F51" s="161">
        <v>0</v>
      </c>
      <c r="G51" s="161">
        <v>79000</v>
      </c>
      <c r="H51" s="161">
        <v>0</v>
      </c>
      <c r="I51" s="161">
        <v>21</v>
      </c>
      <c r="J51" s="161">
        <v>40</v>
      </c>
    </row>
    <row r="52" spans="1:10">
      <c r="A52">
        <v>358919</v>
      </c>
      <c r="B52" s="161" t="s">
        <v>931</v>
      </c>
      <c r="C52" s="161" t="s">
        <v>1228</v>
      </c>
      <c r="D52" s="161">
        <v>255</v>
      </c>
      <c r="E52" s="161">
        <v>0</v>
      </c>
      <c r="F52" s="161">
        <v>0</v>
      </c>
      <c r="G52" s="161">
        <v>74500</v>
      </c>
      <c r="H52" s="161">
        <v>0</v>
      </c>
      <c r="I52" s="161">
        <v>21</v>
      </c>
      <c r="J52" s="161">
        <v>40</v>
      </c>
    </row>
    <row r="53" spans="1:10">
      <c r="A53">
        <v>359453</v>
      </c>
      <c r="B53" s="161" t="s">
        <v>1073</v>
      </c>
      <c r="C53" s="161" t="s">
        <v>1240</v>
      </c>
      <c r="D53" s="161">
        <v>255</v>
      </c>
      <c r="E53" s="161">
        <v>0</v>
      </c>
      <c r="F53" s="161">
        <v>0</v>
      </c>
      <c r="G53" s="161">
        <v>71300</v>
      </c>
      <c r="H53" s="161">
        <v>0</v>
      </c>
      <c r="I53" s="161">
        <v>20</v>
      </c>
      <c r="J53" s="161">
        <v>40</v>
      </c>
    </row>
    <row r="54" spans="1:10">
      <c r="A54">
        <v>355858</v>
      </c>
      <c r="B54" s="161" t="s">
        <v>931</v>
      </c>
      <c r="C54" s="161" t="s">
        <v>1905</v>
      </c>
      <c r="D54" s="161">
        <v>255</v>
      </c>
      <c r="E54" s="161">
        <v>0</v>
      </c>
      <c r="F54" s="161">
        <v>0</v>
      </c>
      <c r="G54" s="161">
        <v>70600</v>
      </c>
      <c r="H54" s="161">
        <v>0</v>
      </c>
      <c r="I54" s="161">
        <v>20</v>
      </c>
      <c r="J54" s="161">
        <v>40</v>
      </c>
    </row>
    <row r="55" spans="1:10">
      <c r="A55">
        <v>357544</v>
      </c>
      <c r="B55" s="161" t="s">
        <v>1073</v>
      </c>
      <c r="C55" s="161" t="s">
        <v>1213</v>
      </c>
      <c r="D55" s="161">
        <v>265</v>
      </c>
      <c r="E55" s="161">
        <v>0</v>
      </c>
      <c r="F55" s="161">
        <v>0</v>
      </c>
      <c r="G55" s="161">
        <v>83400</v>
      </c>
      <c r="H55" s="161">
        <v>0</v>
      </c>
      <c r="I55" s="161">
        <v>21</v>
      </c>
      <c r="J55" s="161">
        <v>40</v>
      </c>
    </row>
    <row r="56" spans="1:10">
      <c r="A56">
        <v>357512</v>
      </c>
      <c r="B56" s="161" t="s">
        <v>1073</v>
      </c>
      <c r="C56" s="161" t="s">
        <v>1198</v>
      </c>
      <c r="D56" s="161">
        <v>265</v>
      </c>
      <c r="E56" s="161">
        <v>0</v>
      </c>
      <c r="F56" s="161">
        <v>0</v>
      </c>
      <c r="G56" s="161">
        <v>76000</v>
      </c>
      <c r="H56" s="161">
        <v>0</v>
      </c>
      <c r="I56" s="161">
        <v>20</v>
      </c>
      <c r="J56" s="161">
        <v>40</v>
      </c>
    </row>
    <row r="57" spans="1:10">
      <c r="A57">
        <v>357539</v>
      </c>
      <c r="B57" s="161" t="s">
        <v>1073</v>
      </c>
      <c r="C57" s="161" t="s">
        <v>1209</v>
      </c>
      <c r="D57" s="161">
        <v>285</v>
      </c>
      <c r="E57" s="161">
        <v>0</v>
      </c>
      <c r="F57" s="161">
        <v>0</v>
      </c>
      <c r="G57" s="161">
        <v>90800</v>
      </c>
      <c r="H57" s="161">
        <v>0</v>
      </c>
      <c r="I57" s="161">
        <v>21</v>
      </c>
      <c r="J57" s="161">
        <v>40</v>
      </c>
    </row>
    <row r="58" spans="1:10">
      <c r="A58">
        <v>357511</v>
      </c>
      <c r="B58" s="161" t="s">
        <v>1073</v>
      </c>
      <c r="C58" s="161" t="s">
        <v>1197</v>
      </c>
      <c r="D58" s="161">
        <v>275</v>
      </c>
      <c r="E58" s="161">
        <v>0</v>
      </c>
      <c r="F58" s="161">
        <v>0</v>
      </c>
      <c r="G58" s="161">
        <v>78400</v>
      </c>
      <c r="H58" s="161">
        <v>0</v>
      </c>
      <c r="I58" s="161">
        <v>20</v>
      </c>
      <c r="J58" s="161">
        <v>40</v>
      </c>
    </row>
    <row r="59" spans="1:10">
      <c r="A59">
        <v>352786</v>
      </c>
      <c r="B59" s="161" t="s">
        <v>931</v>
      </c>
      <c r="C59" s="161" t="s">
        <v>1755</v>
      </c>
      <c r="D59" s="161">
        <v>275</v>
      </c>
      <c r="E59" s="161">
        <v>0</v>
      </c>
      <c r="F59" s="161">
        <v>0</v>
      </c>
      <c r="G59" s="161">
        <v>75900</v>
      </c>
      <c r="H59" s="161">
        <v>0</v>
      </c>
      <c r="I59" s="161">
        <v>20</v>
      </c>
      <c r="J59" s="161">
        <v>40</v>
      </c>
    </row>
    <row r="60" spans="1:10">
      <c r="A60">
        <v>359661</v>
      </c>
      <c r="B60" s="161" t="s">
        <v>1221</v>
      </c>
      <c r="C60" s="161" t="s">
        <v>1311</v>
      </c>
      <c r="D60" s="161">
        <v>275</v>
      </c>
      <c r="E60" s="161">
        <v>0</v>
      </c>
      <c r="F60" s="161">
        <v>0</v>
      </c>
      <c r="G60" s="161">
        <v>74100</v>
      </c>
      <c r="H60" s="161">
        <v>0</v>
      </c>
      <c r="I60" s="161">
        <v>20</v>
      </c>
      <c r="J60" s="161">
        <v>40</v>
      </c>
    </row>
    <row r="61" spans="1:10">
      <c r="A61">
        <v>357531</v>
      </c>
      <c r="B61" s="161" t="s">
        <v>1073</v>
      </c>
      <c r="C61" s="161" t="s">
        <v>1204</v>
      </c>
      <c r="D61" s="161">
        <v>295</v>
      </c>
      <c r="E61" s="161">
        <v>0</v>
      </c>
      <c r="F61" s="161">
        <v>0</v>
      </c>
      <c r="G61" s="161">
        <v>96400</v>
      </c>
      <c r="H61" s="161">
        <v>0</v>
      </c>
      <c r="I61" s="161">
        <v>21</v>
      </c>
      <c r="J61" s="161">
        <v>40</v>
      </c>
    </row>
    <row r="62" spans="1:10">
      <c r="A62">
        <v>352768</v>
      </c>
      <c r="B62" s="161" t="s">
        <v>931</v>
      </c>
      <c r="C62" s="161" t="s">
        <v>1741</v>
      </c>
      <c r="D62" s="161">
        <v>295</v>
      </c>
      <c r="E62" s="161">
        <v>0</v>
      </c>
      <c r="F62" s="161">
        <v>0</v>
      </c>
      <c r="G62" s="161">
        <v>93600</v>
      </c>
      <c r="H62" s="161">
        <v>0</v>
      </c>
      <c r="I62" s="161">
        <v>21</v>
      </c>
      <c r="J62" s="161">
        <v>40</v>
      </c>
    </row>
    <row r="63" spans="1:10">
      <c r="A63">
        <v>357540</v>
      </c>
      <c r="B63" s="161" t="s">
        <v>1073</v>
      </c>
      <c r="C63" s="161" t="s">
        <v>1210</v>
      </c>
      <c r="D63" s="161">
        <v>285</v>
      </c>
      <c r="E63" s="161">
        <v>0</v>
      </c>
      <c r="F63" s="161">
        <v>0</v>
      </c>
      <c r="G63" s="161">
        <v>81600</v>
      </c>
      <c r="H63" s="161">
        <v>0</v>
      </c>
      <c r="I63" s="161">
        <v>20</v>
      </c>
      <c r="J63" s="161">
        <v>40</v>
      </c>
    </row>
    <row r="64" spans="1:10">
      <c r="A64">
        <v>359662</v>
      </c>
      <c r="B64" s="161" t="s">
        <v>1221</v>
      </c>
      <c r="C64" s="161" t="s">
        <v>1052</v>
      </c>
      <c r="D64" s="161">
        <v>225</v>
      </c>
      <c r="E64" s="161">
        <v>0</v>
      </c>
      <c r="F64" s="161">
        <v>0</v>
      </c>
      <c r="G64" s="161">
        <v>58800</v>
      </c>
      <c r="H64" s="161">
        <v>0</v>
      </c>
      <c r="I64" s="161">
        <v>21</v>
      </c>
      <c r="J64" s="161">
        <v>45</v>
      </c>
    </row>
    <row r="65" spans="1:10">
      <c r="A65">
        <v>357546</v>
      </c>
      <c r="B65" s="161" t="s">
        <v>1073</v>
      </c>
      <c r="C65" s="161" t="s">
        <v>1214</v>
      </c>
      <c r="D65" s="161">
        <v>295</v>
      </c>
      <c r="E65" s="161">
        <v>0</v>
      </c>
      <c r="F65" s="161">
        <v>0</v>
      </c>
      <c r="G65" s="161">
        <v>83600</v>
      </c>
      <c r="H65" s="161">
        <v>0</v>
      </c>
      <c r="I65" s="161">
        <v>20</v>
      </c>
      <c r="J65" s="161">
        <v>40</v>
      </c>
    </row>
    <row r="66" spans="1:10">
      <c r="A66">
        <v>359666</v>
      </c>
      <c r="B66" s="161" t="s">
        <v>1221</v>
      </c>
      <c r="C66" s="161" t="s">
        <v>1314</v>
      </c>
      <c r="D66" s="161">
        <v>235</v>
      </c>
      <c r="E66" s="161">
        <v>0</v>
      </c>
      <c r="F66" s="161">
        <v>0</v>
      </c>
      <c r="G66" s="161">
        <v>61500</v>
      </c>
      <c r="H66" s="161">
        <v>0</v>
      </c>
      <c r="I66" s="161">
        <v>21</v>
      </c>
      <c r="J66" s="161">
        <v>45</v>
      </c>
    </row>
    <row r="67" spans="1:10">
      <c r="A67">
        <v>359534</v>
      </c>
      <c r="B67" s="161" t="s">
        <v>1073</v>
      </c>
      <c r="C67" s="161" t="s">
        <v>1925</v>
      </c>
      <c r="D67" s="161">
        <v>305</v>
      </c>
      <c r="E67" s="161">
        <v>0</v>
      </c>
      <c r="F67" s="161">
        <v>0</v>
      </c>
      <c r="G67" s="161">
        <v>75000</v>
      </c>
      <c r="H67" s="161">
        <v>0</v>
      </c>
      <c r="I67" s="161">
        <v>20</v>
      </c>
      <c r="J67" s="161">
        <v>40</v>
      </c>
    </row>
    <row r="68" spans="1:10">
      <c r="A68">
        <v>352772</v>
      </c>
      <c r="B68" s="161" t="s">
        <v>931</v>
      </c>
      <c r="C68" s="161" t="s">
        <v>1744</v>
      </c>
      <c r="D68" s="161">
        <v>275</v>
      </c>
      <c r="E68" s="161">
        <v>0</v>
      </c>
      <c r="F68" s="161">
        <v>0</v>
      </c>
      <c r="G68" s="161">
        <v>86200</v>
      </c>
      <c r="H68" s="161">
        <v>0</v>
      </c>
      <c r="I68" s="161">
        <v>21</v>
      </c>
      <c r="J68" s="161">
        <v>45</v>
      </c>
    </row>
    <row r="69" spans="1:10">
      <c r="A69">
        <v>357504</v>
      </c>
      <c r="B69" s="161" t="s">
        <v>1073</v>
      </c>
      <c r="C69" s="161" t="s">
        <v>715</v>
      </c>
      <c r="D69" s="161">
        <v>245</v>
      </c>
      <c r="E69" s="161">
        <v>0</v>
      </c>
      <c r="F69" s="161">
        <v>0</v>
      </c>
      <c r="G69" s="161">
        <v>64300</v>
      </c>
      <c r="H69" s="161">
        <v>0</v>
      </c>
      <c r="I69" s="161">
        <v>20</v>
      </c>
      <c r="J69" s="161">
        <v>45</v>
      </c>
    </row>
    <row r="70" spans="1:10">
      <c r="A70">
        <v>352799</v>
      </c>
      <c r="B70" s="161" t="s">
        <v>931</v>
      </c>
      <c r="C70" s="161" t="s">
        <v>1767</v>
      </c>
      <c r="D70" s="161">
        <v>245</v>
      </c>
      <c r="E70" s="161">
        <v>0</v>
      </c>
      <c r="F70" s="161">
        <v>0</v>
      </c>
      <c r="G70" s="161">
        <v>62400</v>
      </c>
      <c r="H70" s="161">
        <v>0</v>
      </c>
      <c r="I70" s="161">
        <v>20</v>
      </c>
      <c r="J70" s="161">
        <v>45</v>
      </c>
    </row>
    <row r="71" spans="1:10">
      <c r="A71">
        <v>359656</v>
      </c>
      <c r="B71" s="161" t="s">
        <v>1221</v>
      </c>
      <c r="C71" s="161" t="s">
        <v>1307</v>
      </c>
      <c r="D71" s="161">
        <v>245</v>
      </c>
      <c r="E71" s="161">
        <v>0</v>
      </c>
      <c r="F71" s="161">
        <v>0</v>
      </c>
      <c r="G71" s="161">
        <v>58800</v>
      </c>
      <c r="H71" s="161">
        <v>0</v>
      </c>
      <c r="I71" s="161">
        <v>20</v>
      </c>
      <c r="J71" s="161">
        <v>45</v>
      </c>
    </row>
    <row r="72" spans="1:10">
      <c r="A72">
        <v>359663</v>
      </c>
      <c r="B72" s="161" t="s">
        <v>1221</v>
      </c>
      <c r="C72" s="161" t="s">
        <v>988</v>
      </c>
      <c r="D72" s="161">
        <v>235</v>
      </c>
      <c r="E72" s="161">
        <v>0</v>
      </c>
      <c r="F72" s="161">
        <v>0</v>
      </c>
      <c r="G72" s="161">
        <v>49500</v>
      </c>
      <c r="H72" s="161">
        <v>0</v>
      </c>
      <c r="I72" s="161">
        <v>21</v>
      </c>
      <c r="J72" s="161">
        <v>50</v>
      </c>
    </row>
    <row r="73" spans="1:10">
      <c r="A73">
        <v>358448</v>
      </c>
      <c r="B73" s="161" t="s">
        <v>1073</v>
      </c>
      <c r="C73" s="161" t="s">
        <v>1224</v>
      </c>
      <c r="D73" s="161">
        <v>255</v>
      </c>
      <c r="E73" s="161">
        <v>0</v>
      </c>
      <c r="F73" s="161">
        <v>0</v>
      </c>
      <c r="G73" s="161">
        <v>67000</v>
      </c>
      <c r="H73" s="161">
        <v>0</v>
      </c>
      <c r="I73" s="161">
        <v>20</v>
      </c>
      <c r="J73" s="161">
        <v>45</v>
      </c>
    </row>
    <row r="74" spans="1:10">
      <c r="A74">
        <v>352807</v>
      </c>
      <c r="B74" s="161" t="s">
        <v>931</v>
      </c>
      <c r="C74" s="161" t="s">
        <v>1775</v>
      </c>
      <c r="D74" s="161">
        <v>255</v>
      </c>
      <c r="E74" s="161">
        <v>0</v>
      </c>
      <c r="F74" s="161">
        <v>0</v>
      </c>
      <c r="G74" s="161">
        <v>65300</v>
      </c>
      <c r="H74" s="161">
        <v>0</v>
      </c>
      <c r="I74" s="161">
        <v>20</v>
      </c>
      <c r="J74" s="161">
        <v>45</v>
      </c>
    </row>
    <row r="75" spans="1:10">
      <c r="A75">
        <v>359658</v>
      </c>
      <c r="B75" s="161" t="s">
        <v>1221</v>
      </c>
      <c r="C75" s="161" t="s">
        <v>968</v>
      </c>
      <c r="D75" s="161">
        <v>255</v>
      </c>
      <c r="E75" s="161">
        <v>0</v>
      </c>
      <c r="F75" s="161">
        <v>0</v>
      </c>
      <c r="G75" s="161">
        <v>61200</v>
      </c>
      <c r="H75" s="161">
        <v>0</v>
      </c>
      <c r="I75" s="161">
        <v>20</v>
      </c>
      <c r="J75" s="161">
        <v>45</v>
      </c>
    </row>
    <row r="76" spans="1:10">
      <c r="A76">
        <v>357519</v>
      </c>
      <c r="B76" s="161" t="s">
        <v>1073</v>
      </c>
      <c r="C76" s="161" t="s">
        <v>1200</v>
      </c>
      <c r="D76" s="161">
        <v>265</v>
      </c>
      <c r="E76" s="161">
        <v>0</v>
      </c>
      <c r="F76" s="161">
        <v>0</v>
      </c>
      <c r="G76" s="161">
        <v>70900</v>
      </c>
      <c r="H76" s="161">
        <v>0</v>
      </c>
      <c r="I76" s="161">
        <v>20</v>
      </c>
      <c r="J76" s="161">
        <v>45</v>
      </c>
    </row>
    <row r="77" spans="1:10">
      <c r="A77">
        <v>357524</v>
      </c>
      <c r="B77" s="161" t="s">
        <v>1073</v>
      </c>
      <c r="C77" s="161" t="s">
        <v>1202</v>
      </c>
      <c r="D77" s="161">
        <v>275</v>
      </c>
      <c r="E77" s="161">
        <v>0</v>
      </c>
      <c r="F77" s="161">
        <v>0</v>
      </c>
      <c r="G77" s="161">
        <v>68600</v>
      </c>
      <c r="H77" s="161">
        <v>0</v>
      </c>
      <c r="I77" s="161">
        <v>20</v>
      </c>
      <c r="J77" s="161">
        <v>45</v>
      </c>
    </row>
    <row r="78" spans="1:10">
      <c r="A78">
        <v>352796</v>
      </c>
      <c r="B78" s="161" t="s">
        <v>931</v>
      </c>
      <c r="C78" s="161" t="s">
        <v>1765</v>
      </c>
      <c r="D78" s="161">
        <v>275</v>
      </c>
      <c r="E78" s="161">
        <v>0</v>
      </c>
      <c r="F78" s="161">
        <v>0</v>
      </c>
      <c r="G78" s="161">
        <v>72600</v>
      </c>
      <c r="H78" s="161">
        <v>0</v>
      </c>
      <c r="I78" s="161">
        <v>20</v>
      </c>
      <c r="J78" s="161">
        <v>45</v>
      </c>
    </row>
    <row r="79" spans="1:10">
      <c r="A79">
        <v>359652</v>
      </c>
      <c r="B79" s="161" t="s">
        <v>1221</v>
      </c>
      <c r="C79" s="161" t="s">
        <v>1304</v>
      </c>
      <c r="D79" s="161">
        <v>235</v>
      </c>
      <c r="E79" s="161">
        <v>0</v>
      </c>
      <c r="F79" s="161">
        <v>0</v>
      </c>
      <c r="G79" s="161">
        <v>47000</v>
      </c>
      <c r="H79" s="161">
        <v>0</v>
      </c>
      <c r="I79" s="161">
        <v>20</v>
      </c>
      <c r="J79" s="161">
        <v>50</v>
      </c>
    </row>
    <row r="80" spans="1:10">
      <c r="A80">
        <v>352805</v>
      </c>
      <c r="B80" s="161" t="s">
        <v>931</v>
      </c>
      <c r="C80" s="161" t="s">
        <v>1773</v>
      </c>
      <c r="D80" s="161">
        <v>255</v>
      </c>
      <c r="E80" s="161">
        <v>0</v>
      </c>
      <c r="F80" s="161">
        <v>0</v>
      </c>
      <c r="G80" s="161">
        <v>64500</v>
      </c>
      <c r="H80" s="161">
        <v>0</v>
      </c>
      <c r="I80" s="161">
        <v>20</v>
      </c>
      <c r="J80" s="161">
        <v>50</v>
      </c>
    </row>
    <row r="81" spans="1:10">
      <c r="A81">
        <v>352769</v>
      </c>
      <c r="B81" s="161" t="s">
        <v>931</v>
      </c>
      <c r="C81" s="161" t="s">
        <v>1742</v>
      </c>
      <c r="D81" s="161">
        <v>265</v>
      </c>
      <c r="E81" s="161">
        <v>0</v>
      </c>
      <c r="F81" s="161">
        <v>0</v>
      </c>
      <c r="G81" s="161">
        <v>68100</v>
      </c>
      <c r="H81" s="161">
        <v>0</v>
      </c>
      <c r="I81" s="161">
        <v>20</v>
      </c>
      <c r="J81" s="161">
        <v>50</v>
      </c>
    </row>
    <row r="82" spans="1:10">
      <c r="A82">
        <v>352762</v>
      </c>
      <c r="B82" s="161" t="s">
        <v>931</v>
      </c>
      <c r="C82" s="161" t="s">
        <v>1735</v>
      </c>
      <c r="D82" s="161">
        <v>275</v>
      </c>
      <c r="E82" s="161">
        <v>0</v>
      </c>
      <c r="F82" s="161">
        <v>0</v>
      </c>
      <c r="G82" s="161">
        <v>65500</v>
      </c>
      <c r="H82" s="161">
        <v>0</v>
      </c>
      <c r="I82" s="161">
        <v>20</v>
      </c>
      <c r="J82" s="161">
        <v>50</v>
      </c>
    </row>
    <row r="83" spans="1:10">
      <c r="A83">
        <v>352779</v>
      </c>
      <c r="B83" s="161" t="s">
        <v>931</v>
      </c>
      <c r="C83" s="161" t="s">
        <v>746</v>
      </c>
      <c r="D83" s="161">
        <v>235</v>
      </c>
      <c r="E83" s="161">
        <v>0</v>
      </c>
      <c r="F83" s="161">
        <v>0</v>
      </c>
      <c r="G83" s="161">
        <v>44700</v>
      </c>
      <c r="H83" s="161">
        <v>0</v>
      </c>
      <c r="I83" s="161">
        <v>20</v>
      </c>
      <c r="J83" s="161">
        <v>55</v>
      </c>
    </row>
    <row r="84" spans="1:10">
      <c r="A84">
        <v>359653</v>
      </c>
      <c r="B84" s="161" t="s">
        <v>1221</v>
      </c>
      <c r="C84" s="161" t="s">
        <v>746</v>
      </c>
      <c r="D84" s="161">
        <v>235</v>
      </c>
      <c r="E84" s="161">
        <v>0</v>
      </c>
      <c r="F84" s="161">
        <v>0</v>
      </c>
      <c r="G84" s="161">
        <v>44900</v>
      </c>
      <c r="H84" s="161">
        <v>0</v>
      </c>
      <c r="I84" s="161">
        <v>20</v>
      </c>
      <c r="J84" s="161">
        <v>55</v>
      </c>
    </row>
    <row r="85" spans="1:10">
      <c r="A85">
        <v>359469</v>
      </c>
      <c r="B85" s="161" t="s">
        <v>1073</v>
      </c>
      <c r="C85" s="161" t="s">
        <v>1256</v>
      </c>
      <c r="D85" s="161">
        <v>255</v>
      </c>
      <c r="E85" s="161">
        <v>0</v>
      </c>
      <c r="F85" s="161">
        <v>0</v>
      </c>
      <c r="G85" s="161">
        <v>64600</v>
      </c>
      <c r="H85" s="161">
        <v>0</v>
      </c>
      <c r="I85" s="161">
        <v>19</v>
      </c>
      <c r="J85" s="161">
        <v>30</v>
      </c>
    </row>
    <row r="86" spans="1:10">
      <c r="A86">
        <v>310405</v>
      </c>
      <c r="B86" s="161" t="s">
        <v>224</v>
      </c>
      <c r="C86" s="161" t="s">
        <v>1494</v>
      </c>
      <c r="D86" s="161">
        <v>265</v>
      </c>
      <c r="E86" s="161">
        <v>0</v>
      </c>
      <c r="F86" s="161">
        <v>0</v>
      </c>
      <c r="G86" s="161">
        <v>69200</v>
      </c>
      <c r="H86" s="161">
        <v>0</v>
      </c>
      <c r="I86" s="161">
        <v>19</v>
      </c>
      <c r="J86" s="161">
        <v>30</v>
      </c>
    </row>
    <row r="87" spans="1:10">
      <c r="A87">
        <v>310407</v>
      </c>
      <c r="B87" s="161" t="s">
        <v>224</v>
      </c>
      <c r="C87" s="161" t="s">
        <v>1495</v>
      </c>
      <c r="D87" s="161">
        <v>275</v>
      </c>
      <c r="E87" s="161">
        <v>0</v>
      </c>
      <c r="F87" s="161">
        <v>0</v>
      </c>
      <c r="G87" s="161">
        <v>73100</v>
      </c>
      <c r="H87" s="161">
        <v>0</v>
      </c>
      <c r="I87" s="161">
        <v>19</v>
      </c>
      <c r="J87" s="161">
        <v>30</v>
      </c>
    </row>
    <row r="88" spans="1:10">
      <c r="A88">
        <v>359463</v>
      </c>
      <c r="B88" s="161" t="s">
        <v>1073</v>
      </c>
      <c r="C88" s="161" t="s">
        <v>1250</v>
      </c>
      <c r="D88" s="161">
        <v>285</v>
      </c>
      <c r="E88" s="161">
        <v>0</v>
      </c>
      <c r="F88" s="161">
        <v>0</v>
      </c>
      <c r="G88" s="161">
        <v>75900</v>
      </c>
      <c r="H88" s="161">
        <v>0</v>
      </c>
      <c r="I88" s="161">
        <v>19</v>
      </c>
      <c r="J88" s="161">
        <v>30</v>
      </c>
    </row>
    <row r="89" spans="1:10">
      <c r="A89">
        <v>357554</v>
      </c>
      <c r="B89" s="161" t="s">
        <v>1073</v>
      </c>
      <c r="C89" s="161" t="s">
        <v>1219</v>
      </c>
      <c r="D89" s="161">
        <v>295</v>
      </c>
      <c r="E89" s="161">
        <v>0</v>
      </c>
      <c r="F89" s="161">
        <v>0</v>
      </c>
      <c r="G89" s="161">
        <v>86700</v>
      </c>
      <c r="H89" s="161">
        <v>0</v>
      </c>
      <c r="I89" s="161">
        <v>19</v>
      </c>
      <c r="J89" s="161">
        <v>30</v>
      </c>
    </row>
    <row r="90" spans="1:10">
      <c r="A90">
        <v>355186</v>
      </c>
      <c r="B90" s="161" t="s">
        <v>966</v>
      </c>
      <c r="C90" s="161" t="s">
        <v>1826</v>
      </c>
      <c r="D90" s="161">
        <v>215</v>
      </c>
      <c r="E90" s="161">
        <v>0</v>
      </c>
      <c r="F90" s="161">
        <v>0</v>
      </c>
      <c r="G90" s="161">
        <v>57400</v>
      </c>
      <c r="H90" s="161">
        <v>0</v>
      </c>
      <c r="I90" s="161">
        <v>19</v>
      </c>
      <c r="J90" s="161">
        <v>35</v>
      </c>
    </row>
    <row r="91" spans="1:10">
      <c r="A91">
        <v>359446</v>
      </c>
      <c r="B91" s="161" t="s">
        <v>1073</v>
      </c>
      <c r="C91" s="161" t="s">
        <v>1233</v>
      </c>
      <c r="D91" s="161">
        <v>225</v>
      </c>
      <c r="E91" s="161">
        <v>0</v>
      </c>
      <c r="F91" s="161">
        <v>0</v>
      </c>
      <c r="G91" s="161">
        <v>59200</v>
      </c>
      <c r="H91" s="161">
        <v>0</v>
      </c>
      <c r="I91" s="161">
        <v>19</v>
      </c>
      <c r="J91" s="161">
        <v>35</v>
      </c>
    </row>
    <row r="92" spans="1:10">
      <c r="A92">
        <v>355199</v>
      </c>
      <c r="B92" s="161" t="s">
        <v>966</v>
      </c>
      <c r="C92" s="161" t="s">
        <v>1491</v>
      </c>
      <c r="D92" s="161">
        <v>225</v>
      </c>
      <c r="E92" s="161">
        <v>0</v>
      </c>
      <c r="F92" s="161">
        <v>0</v>
      </c>
      <c r="G92" s="161">
        <v>56500</v>
      </c>
      <c r="H92" s="161">
        <v>0</v>
      </c>
      <c r="I92" s="161">
        <v>19</v>
      </c>
      <c r="J92" s="161">
        <v>35</v>
      </c>
    </row>
    <row r="93" spans="1:10">
      <c r="A93">
        <v>310393</v>
      </c>
      <c r="B93" s="161" t="s">
        <v>224</v>
      </c>
      <c r="C93" s="161" t="s">
        <v>1491</v>
      </c>
      <c r="D93" s="161">
        <v>225</v>
      </c>
      <c r="E93" s="161">
        <v>0</v>
      </c>
      <c r="F93" s="161">
        <v>0</v>
      </c>
      <c r="G93" s="161">
        <v>57100</v>
      </c>
      <c r="H93" s="161">
        <v>0</v>
      </c>
      <c r="I93" s="161">
        <v>19</v>
      </c>
      <c r="J93" s="161">
        <v>35</v>
      </c>
    </row>
    <row r="94" spans="1:10">
      <c r="A94">
        <v>359458</v>
      </c>
      <c r="B94" s="161" t="s">
        <v>1073</v>
      </c>
      <c r="C94" s="161" t="s">
        <v>1245</v>
      </c>
      <c r="D94" s="161">
        <v>235</v>
      </c>
      <c r="E94" s="161">
        <v>0</v>
      </c>
      <c r="F94" s="161">
        <v>0</v>
      </c>
      <c r="G94" s="161">
        <v>59200</v>
      </c>
      <c r="H94" s="161">
        <v>0</v>
      </c>
      <c r="I94" s="161">
        <v>19</v>
      </c>
      <c r="J94" s="161">
        <v>35</v>
      </c>
    </row>
    <row r="95" spans="1:10">
      <c r="A95">
        <v>355856</v>
      </c>
      <c r="B95" s="161" t="s">
        <v>931</v>
      </c>
      <c r="C95" s="161" t="s">
        <v>1903</v>
      </c>
      <c r="D95" s="161">
        <v>235</v>
      </c>
      <c r="E95" s="161">
        <v>0</v>
      </c>
      <c r="F95" s="161">
        <v>0</v>
      </c>
      <c r="G95" s="161">
        <v>61500</v>
      </c>
      <c r="H95" s="161">
        <v>0</v>
      </c>
      <c r="I95" s="161">
        <v>19</v>
      </c>
      <c r="J95" s="161">
        <v>35</v>
      </c>
    </row>
    <row r="96" spans="1:10">
      <c r="A96">
        <v>359632</v>
      </c>
      <c r="B96" s="161" t="s">
        <v>1221</v>
      </c>
      <c r="C96" s="161" t="s">
        <v>1287</v>
      </c>
      <c r="D96" s="161">
        <v>235</v>
      </c>
      <c r="E96" s="161">
        <v>0</v>
      </c>
      <c r="F96" s="161">
        <v>0</v>
      </c>
      <c r="G96" s="161">
        <v>59700</v>
      </c>
      <c r="H96" s="161">
        <v>0</v>
      </c>
      <c r="I96" s="161">
        <v>19</v>
      </c>
      <c r="J96" s="161">
        <v>35</v>
      </c>
    </row>
    <row r="97" spans="1:10">
      <c r="A97">
        <v>310395</v>
      </c>
      <c r="B97" s="161" t="s">
        <v>224</v>
      </c>
      <c r="C97" s="161" t="s">
        <v>1492</v>
      </c>
      <c r="D97" s="161">
        <v>235</v>
      </c>
      <c r="E97" s="161">
        <v>0</v>
      </c>
      <c r="F97" s="161">
        <v>0</v>
      </c>
      <c r="G97" s="161">
        <v>60400</v>
      </c>
      <c r="H97" s="161">
        <v>0</v>
      </c>
      <c r="I97" s="161">
        <v>19</v>
      </c>
      <c r="J97" s="161">
        <v>35</v>
      </c>
    </row>
    <row r="98" spans="1:10">
      <c r="A98">
        <v>359448</v>
      </c>
      <c r="B98" s="161" t="s">
        <v>1073</v>
      </c>
      <c r="C98" s="161" t="s">
        <v>1235</v>
      </c>
      <c r="D98" s="161">
        <v>245</v>
      </c>
      <c r="E98" s="161">
        <v>0</v>
      </c>
      <c r="F98" s="161">
        <v>0</v>
      </c>
      <c r="G98" s="161">
        <v>64700</v>
      </c>
      <c r="H98" s="161">
        <v>0</v>
      </c>
      <c r="I98" s="161">
        <v>19</v>
      </c>
      <c r="J98" s="161">
        <v>35</v>
      </c>
    </row>
    <row r="99" spans="1:10">
      <c r="A99">
        <v>352767</v>
      </c>
      <c r="B99" s="161" t="s">
        <v>931</v>
      </c>
      <c r="C99" s="161" t="s">
        <v>1740</v>
      </c>
      <c r="D99" s="161">
        <v>245</v>
      </c>
      <c r="E99" s="161">
        <v>0</v>
      </c>
      <c r="F99" s="161">
        <v>0</v>
      </c>
      <c r="G99" s="161">
        <v>64200</v>
      </c>
      <c r="H99" s="161">
        <v>0</v>
      </c>
      <c r="I99" s="161">
        <v>19</v>
      </c>
      <c r="J99" s="161">
        <v>35</v>
      </c>
    </row>
    <row r="100" spans="1:10">
      <c r="A100">
        <v>359635</v>
      </c>
      <c r="B100" s="161" t="s">
        <v>1221</v>
      </c>
      <c r="C100" s="161" t="s">
        <v>1290</v>
      </c>
      <c r="D100" s="161">
        <v>245</v>
      </c>
      <c r="E100" s="161">
        <v>0</v>
      </c>
      <c r="F100" s="161">
        <v>0</v>
      </c>
      <c r="G100" s="161">
        <v>62300</v>
      </c>
      <c r="H100" s="161">
        <v>0</v>
      </c>
      <c r="I100" s="161">
        <v>19</v>
      </c>
      <c r="J100" s="161">
        <v>35</v>
      </c>
    </row>
    <row r="101" spans="1:10">
      <c r="A101">
        <v>310397</v>
      </c>
      <c r="B101" s="161" t="s">
        <v>224</v>
      </c>
      <c r="C101" s="161" t="s">
        <v>1493</v>
      </c>
      <c r="D101" s="161">
        <v>245</v>
      </c>
      <c r="E101" s="161">
        <v>0</v>
      </c>
      <c r="F101" s="161">
        <v>0</v>
      </c>
      <c r="G101" s="161">
        <v>63000</v>
      </c>
      <c r="H101" s="161">
        <v>0</v>
      </c>
      <c r="I101" s="161">
        <v>19</v>
      </c>
      <c r="J101" s="161">
        <v>35</v>
      </c>
    </row>
    <row r="102" spans="1:10">
      <c r="A102">
        <v>359451</v>
      </c>
      <c r="B102" s="161" t="s">
        <v>1073</v>
      </c>
      <c r="C102" s="161" t="s">
        <v>1238</v>
      </c>
      <c r="D102" s="161">
        <v>255</v>
      </c>
      <c r="E102" s="161">
        <v>0</v>
      </c>
      <c r="F102" s="161">
        <v>0</v>
      </c>
      <c r="G102" s="161">
        <v>65900</v>
      </c>
      <c r="H102" s="161">
        <v>0</v>
      </c>
      <c r="I102" s="161">
        <v>19</v>
      </c>
      <c r="J102" s="161">
        <v>35</v>
      </c>
    </row>
    <row r="103" spans="1:10">
      <c r="A103">
        <v>352782</v>
      </c>
      <c r="B103" s="161" t="s">
        <v>931</v>
      </c>
      <c r="C103" s="161" t="s">
        <v>1752</v>
      </c>
      <c r="D103" s="161">
        <v>255</v>
      </c>
      <c r="E103" s="161">
        <v>0</v>
      </c>
      <c r="F103" s="161">
        <v>0</v>
      </c>
      <c r="G103" s="161">
        <v>65300</v>
      </c>
      <c r="H103" s="161">
        <v>0</v>
      </c>
      <c r="I103" s="161">
        <v>19</v>
      </c>
      <c r="J103" s="161">
        <v>35</v>
      </c>
    </row>
    <row r="104" spans="1:10">
      <c r="A104">
        <v>359638</v>
      </c>
      <c r="B104" s="161" t="s">
        <v>1221</v>
      </c>
      <c r="C104" s="161" t="s">
        <v>1292</v>
      </c>
      <c r="D104" s="161">
        <v>255</v>
      </c>
      <c r="E104" s="161">
        <v>0</v>
      </c>
      <c r="F104" s="161">
        <v>0</v>
      </c>
      <c r="G104" s="161">
        <v>63300</v>
      </c>
      <c r="H104" s="161">
        <v>0</v>
      </c>
      <c r="I104" s="161">
        <v>19</v>
      </c>
      <c r="J104" s="161">
        <v>35</v>
      </c>
    </row>
    <row r="105" spans="1:10">
      <c r="A105">
        <v>359457</v>
      </c>
      <c r="B105" s="161" t="s">
        <v>1073</v>
      </c>
      <c r="C105" s="161" t="s">
        <v>1244</v>
      </c>
      <c r="D105" s="161">
        <v>265</v>
      </c>
      <c r="E105" s="161">
        <v>0</v>
      </c>
      <c r="F105" s="161">
        <v>0</v>
      </c>
      <c r="G105" s="161">
        <v>70200</v>
      </c>
      <c r="H105" s="161">
        <v>0</v>
      </c>
      <c r="I105" s="161">
        <v>19</v>
      </c>
      <c r="J105" s="161">
        <v>35</v>
      </c>
    </row>
    <row r="106" spans="1:10">
      <c r="A106">
        <v>359649</v>
      </c>
      <c r="B106" s="161" t="s">
        <v>1221</v>
      </c>
      <c r="C106" s="161" t="s">
        <v>1301</v>
      </c>
      <c r="D106" s="161">
        <v>265</v>
      </c>
      <c r="E106" s="161">
        <v>0</v>
      </c>
      <c r="F106" s="161">
        <v>0</v>
      </c>
      <c r="G106" s="161">
        <v>65300</v>
      </c>
      <c r="H106" s="161">
        <v>0</v>
      </c>
      <c r="I106" s="161">
        <v>19</v>
      </c>
      <c r="J106" s="161">
        <v>35</v>
      </c>
    </row>
    <row r="107" spans="1:10">
      <c r="A107">
        <v>359449</v>
      </c>
      <c r="B107" s="161" t="s">
        <v>1073</v>
      </c>
      <c r="C107" s="161" t="s">
        <v>1236</v>
      </c>
      <c r="D107" s="161">
        <v>275</v>
      </c>
      <c r="E107" s="161">
        <v>0</v>
      </c>
      <c r="F107" s="161">
        <v>0</v>
      </c>
      <c r="G107" s="161">
        <v>70200</v>
      </c>
      <c r="H107" s="161">
        <v>0</v>
      </c>
      <c r="I107" s="161">
        <v>19</v>
      </c>
      <c r="J107" s="161">
        <v>35</v>
      </c>
    </row>
    <row r="108" spans="1:10">
      <c r="A108">
        <v>352766</v>
      </c>
      <c r="B108" s="161" t="s">
        <v>931</v>
      </c>
      <c r="C108" s="161" t="s">
        <v>1739</v>
      </c>
      <c r="D108" s="161">
        <v>275</v>
      </c>
      <c r="E108" s="161">
        <v>0</v>
      </c>
      <c r="F108" s="161">
        <v>0</v>
      </c>
      <c r="G108" s="161">
        <v>69600</v>
      </c>
      <c r="H108" s="161">
        <v>0</v>
      </c>
      <c r="I108" s="161">
        <v>19</v>
      </c>
      <c r="J108" s="161">
        <v>35</v>
      </c>
    </row>
    <row r="109" spans="1:10">
      <c r="A109">
        <v>359650</v>
      </c>
      <c r="B109" s="161" t="s">
        <v>1221</v>
      </c>
      <c r="C109" s="161" t="s">
        <v>1302</v>
      </c>
      <c r="D109" s="161">
        <v>275</v>
      </c>
      <c r="E109" s="161">
        <v>0</v>
      </c>
      <c r="F109" s="161">
        <v>0</v>
      </c>
      <c r="G109" s="161">
        <v>67400</v>
      </c>
      <c r="H109" s="161">
        <v>0</v>
      </c>
      <c r="I109" s="161">
        <v>19</v>
      </c>
      <c r="J109" s="161">
        <v>35</v>
      </c>
    </row>
    <row r="110" spans="1:10">
      <c r="A110">
        <v>327900</v>
      </c>
      <c r="B110" s="161" t="s">
        <v>409</v>
      </c>
      <c r="C110" s="161" t="s">
        <v>1555</v>
      </c>
      <c r="D110" s="161">
        <v>275</v>
      </c>
      <c r="E110" s="161">
        <v>0</v>
      </c>
      <c r="F110" s="161">
        <v>0</v>
      </c>
      <c r="G110" s="161">
        <v>78900</v>
      </c>
      <c r="H110" s="161">
        <v>0</v>
      </c>
      <c r="I110" s="161">
        <v>19</v>
      </c>
      <c r="J110" s="161">
        <v>35</v>
      </c>
    </row>
    <row r="111" spans="1:10">
      <c r="A111">
        <v>357542</v>
      </c>
      <c r="B111" s="161" t="s">
        <v>1073</v>
      </c>
      <c r="C111" s="161" t="s">
        <v>1211</v>
      </c>
      <c r="D111" s="161">
        <v>285</v>
      </c>
      <c r="E111" s="161">
        <v>0</v>
      </c>
      <c r="F111" s="161">
        <v>0</v>
      </c>
      <c r="G111" s="161">
        <v>78600</v>
      </c>
      <c r="H111" s="161">
        <v>0</v>
      </c>
      <c r="I111" s="161">
        <v>19</v>
      </c>
      <c r="J111" s="161">
        <v>35</v>
      </c>
    </row>
    <row r="112" spans="1:10">
      <c r="A112">
        <v>359467</v>
      </c>
      <c r="B112" s="161" t="s">
        <v>1073</v>
      </c>
      <c r="C112" s="161" t="s">
        <v>1254</v>
      </c>
      <c r="D112" s="161">
        <v>295</v>
      </c>
      <c r="E112" s="161">
        <v>0</v>
      </c>
      <c r="F112" s="161">
        <v>0</v>
      </c>
      <c r="G112" s="161">
        <v>78100</v>
      </c>
      <c r="H112" s="161">
        <v>0</v>
      </c>
      <c r="I112" s="161">
        <v>19</v>
      </c>
      <c r="J112" s="161">
        <v>35</v>
      </c>
    </row>
    <row r="113" spans="1:10">
      <c r="A113">
        <v>357503</v>
      </c>
      <c r="B113" s="161" t="s">
        <v>1073</v>
      </c>
      <c r="C113" s="161" t="s">
        <v>1196</v>
      </c>
      <c r="D113" s="161">
        <v>225</v>
      </c>
      <c r="E113" s="161">
        <v>0</v>
      </c>
      <c r="F113" s="161">
        <v>0</v>
      </c>
      <c r="G113" s="161">
        <v>59700</v>
      </c>
      <c r="H113" s="161">
        <v>0</v>
      </c>
      <c r="I113" s="161">
        <v>19</v>
      </c>
      <c r="J113" s="161">
        <v>40</v>
      </c>
    </row>
    <row r="114" spans="1:10">
      <c r="A114">
        <v>355854</v>
      </c>
      <c r="B114" s="161" t="s">
        <v>931</v>
      </c>
      <c r="C114" s="161" t="s">
        <v>1902</v>
      </c>
      <c r="D114" s="161">
        <v>225</v>
      </c>
      <c r="E114" s="161">
        <v>0</v>
      </c>
      <c r="F114" s="161">
        <v>0</v>
      </c>
      <c r="G114" s="161">
        <v>57200</v>
      </c>
      <c r="H114" s="161">
        <v>0</v>
      </c>
      <c r="I114" s="161">
        <v>19</v>
      </c>
      <c r="J114" s="161">
        <v>40</v>
      </c>
    </row>
    <row r="115" spans="1:10">
      <c r="A115">
        <v>359630</v>
      </c>
      <c r="B115" s="161" t="s">
        <v>1221</v>
      </c>
      <c r="C115" s="161" t="s">
        <v>1285</v>
      </c>
      <c r="D115" s="161">
        <v>225</v>
      </c>
      <c r="E115" s="161">
        <v>0</v>
      </c>
      <c r="F115" s="161">
        <v>0</v>
      </c>
      <c r="G115" s="161">
        <v>54600</v>
      </c>
      <c r="H115" s="161">
        <v>0</v>
      </c>
      <c r="I115" s="161">
        <v>19</v>
      </c>
      <c r="J115" s="161">
        <v>40</v>
      </c>
    </row>
    <row r="116" spans="1:10">
      <c r="A116">
        <v>355214</v>
      </c>
      <c r="B116" s="161" t="s">
        <v>966</v>
      </c>
      <c r="C116" s="161" t="s">
        <v>1831</v>
      </c>
      <c r="D116" s="161">
        <v>225</v>
      </c>
      <c r="E116" s="161">
        <v>0</v>
      </c>
      <c r="F116" s="161">
        <v>0</v>
      </c>
      <c r="G116" s="161">
        <v>54400</v>
      </c>
      <c r="H116" s="161">
        <v>0</v>
      </c>
      <c r="I116" s="161">
        <v>19</v>
      </c>
      <c r="J116" s="161">
        <v>40</v>
      </c>
    </row>
    <row r="117" spans="1:10">
      <c r="A117">
        <v>359444</v>
      </c>
      <c r="B117" s="161" t="s">
        <v>1073</v>
      </c>
      <c r="C117" s="161" t="s">
        <v>1231</v>
      </c>
      <c r="D117" s="161">
        <v>235</v>
      </c>
      <c r="E117" s="161">
        <v>0</v>
      </c>
      <c r="F117" s="161">
        <v>0</v>
      </c>
      <c r="G117" s="161">
        <v>58100</v>
      </c>
      <c r="H117" s="161">
        <v>0</v>
      </c>
      <c r="I117" s="161">
        <v>19</v>
      </c>
      <c r="J117" s="161">
        <v>40</v>
      </c>
    </row>
    <row r="118" spans="1:10">
      <c r="A118">
        <v>352816</v>
      </c>
      <c r="B118" s="161" t="s">
        <v>931</v>
      </c>
      <c r="C118" s="161" t="s">
        <v>1783</v>
      </c>
      <c r="D118" s="161">
        <v>235</v>
      </c>
      <c r="E118" s="161">
        <v>0</v>
      </c>
      <c r="F118" s="161">
        <v>0</v>
      </c>
      <c r="G118" s="161">
        <v>60500</v>
      </c>
      <c r="H118" s="161">
        <v>0</v>
      </c>
      <c r="I118" s="161">
        <v>19</v>
      </c>
      <c r="J118" s="161">
        <v>40</v>
      </c>
    </row>
    <row r="119" spans="1:10">
      <c r="A119">
        <v>359633</v>
      </c>
      <c r="B119" s="161" t="s">
        <v>1221</v>
      </c>
      <c r="C119" s="161" t="s">
        <v>1288</v>
      </c>
      <c r="D119" s="161">
        <v>235</v>
      </c>
      <c r="E119" s="161">
        <v>0</v>
      </c>
      <c r="F119" s="161">
        <v>0</v>
      </c>
      <c r="G119" s="161">
        <v>56000</v>
      </c>
      <c r="H119" s="161">
        <v>0</v>
      </c>
      <c r="I119" s="161">
        <v>19</v>
      </c>
      <c r="J119" s="161">
        <v>40</v>
      </c>
    </row>
    <row r="120" spans="1:10">
      <c r="A120">
        <v>355190</v>
      </c>
      <c r="B120" s="161" t="s">
        <v>966</v>
      </c>
      <c r="C120" s="161" t="s">
        <v>1827</v>
      </c>
      <c r="D120" s="161">
        <v>235</v>
      </c>
      <c r="E120" s="161">
        <v>0</v>
      </c>
      <c r="F120" s="161">
        <v>0</v>
      </c>
      <c r="G120" s="161">
        <v>55200</v>
      </c>
      <c r="H120" s="161">
        <v>0</v>
      </c>
      <c r="I120" s="161">
        <v>19</v>
      </c>
      <c r="J120" s="161">
        <v>40</v>
      </c>
    </row>
    <row r="121" spans="1:10">
      <c r="A121">
        <v>357497</v>
      </c>
      <c r="B121" s="161" t="s">
        <v>1073</v>
      </c>
      <c r="C121" s="161" t="s">
        <v>1191</v>
      </c>
      <c r="D121" s="161">
        <v>245</v>
      </c>
      <c r="E121" s="161">
        <v>0</v>
      </c>
      <c r="F121" s="161">
        <v>0</v>
      </c>
      <c r="G121" s="161">
        <v>62700</v>
      </c>
      <c r="H121" s="161">
        <v>0</v>
      </c>
      <c r="I121" s="161">
        <v>19</v>
      </c>
      <c r="J121" s="161">
        <v>40</v>
      </c>
    </row>
    <row r="122" spans="1:10">
      <c r="A122">
        <v>352792</v>
      </c>
      <c r="B122" s="161" t="s">
        <v>931</v>
      </c>
      <c r="C122" s="161" t="s">
        <v>1761</v>
      </c>
      <c r="D122" s="161">
        <v>245</v>
      </c>
      <c r="E122" s="161">
        <v>0</v>
      </c>
      <c r="F122" s="161">
        <v>0</v>
      </c>
      <c r="G122" s="161">
        <v>60800</v>
      </c>
      <c r="H122" s="161">
        <v>0</v>
      </c>
      <c r="I122" s="161">
        <v>19</v>
      </c>
      <c r="J122" s="161">
        <v>40</v>
      </c>
    </row>
    <row r="123" spans="1:10">
      <c r="A123">
        <v>359636</v>
      </c>
      <c r="B123" s="161" t="s">
        <v>1221</v>
      </c>
      <c r="C123" s="161" t="s">
        <v>1099</v>
      </c>
      <c r="D123" s="161">
        <v>245</v>
      </c>
      <c r="E123" s="161">
        <v>0</v>
      </c>
      <c r="F123" s="161">
        <v>0</v>
      </c>
      <c r="G123" s="161">
        <v>57300</v>
      </c>
      <c r="H123" s="161">
        <v>0</v>
      </c>
      <c r="I123" s="161">
        <v>19</v>
      </c>
      <c r="J123" s="161">
        <v>40</v>
      </c>
    </row>
    <row r="124" spans="1:10">
      <c r="A124">
        <v>355216</v>
      </c>
      <c r="B124" s="161" t="s">
        <v>966</v>
      </c>
      <c r="C124" s="161" t="s">
        <v>1662</v>
      </c>
      <c r="D124" s="161">
        <v>245</v>
      </c>
      <c r="E124" s="161">
        <v>0</v>
      </c>
      <c r="F124" s="161">
        <v>0</v>
      </c>
      <c r="G124" s="161">
        <v>57400</v>
      </c>
      <c r="H124" s="161">
        <v>0</v>
      </c>
      <c r="I124" s="161">
        <v>19</v>
      </c>
      <c r="J124" s="161">
        <v>40</v>
      </c>
    </row>
    <row r="125" spans="1:10">
      <c r="A125">
        <v>335023</v>
      </c>
      <c r="B125" s="161" t="s">
        <v>924</v>
      </c>
      <c r="C125" s="161" t="s">
        <v>1662</v>
      </c>
      <c r="D125" s="161">
        <v>245</v>
      </c>
      <c r="E125" s="161">
        <v>0</v>
      </c>
      <c r="F125" s="161">
        <v>0</v>
      </c>
      <c r="G125" s="161">
        <v>56200</v>
      </c>
      <c r="H125" s="161">
        <v>0</v>
      </c>
      <c r="I125" s="161">
        <v>19</v>
      </c>
      <c r="J125" s="161">
        <v>40</v>
      </c>
    </row>
    <row r="126" spans="1:10">
      <c r="A126">
        <v>327949</v>
      </c>
      <c r="B126" s="161" t="s">
        <v>409</v>
      </c>
      <c r="C126" s="161" t="s">
        <v>1576</v>
      </c>
      <c r="D126" s="161">
        <v>245</v>
      </c>
      <c r="E126" s="161">
        <v>0</v>
      </c>
      <c r="F126" s="161">
        <v>0</v>
      </c>
      <c r="G126" s="161">
        <v>68500</v>
      </c>
      <c r="H126" s="161">
        <v>0</v>
      </c>
      <c r="I126" s="161">
        <v>19</v>
      </c>
      <c r="J126" s="161">
        <v>40</v>
      </c>
    </row>
    <row r="127" spans="1:10">
      <c r="A127">
        <v>357521</v>
      </c>
      <c r="B127" s="161" t="s">
        <v>1073</v>
      </c>
      <c r="C127" s="161" t="s">
        <v>1201</v>
      </c>
      <c r="D127" s="161">
        <v>255</v>
      </c>
      <c r="E127" s="161">
        <v>0</v>
      </c>
      <c r="F127" s="161">
        <v>0</v>
      </c>
      <c r="G127" s="161">
        <v>64100</v>
      </c>
      <c r="H127" s="161">
        <v>0</v>
      </c>
      <c r="I127" s="161">
        <v>19</v>
      </c>
      <c r="J127" s="161">
        <v>40</v>
      </c>
    </row>
    <row r="128" spans="1:10">
      <c r="A128">
        <v>352801</v>
      </c>
      <c r="B128" s="161" t="s">
        <v>931</v>
      </c>
      <c r="C128" s="161" t="s">
        <v>1769</v>
      </c>
      <c r="D128" s="161">
        <v>255</v>
      </c>
      <c r="E128" s="161">
        <v>0</v>
      </c>
      <c r="F128" s="161">
        <v>0</v>
      </c>
      <c r="G128" s="161">
        <v>62200</v>
      </c>
      <c r="H128" s="161">
        <v>0</v>
      </c>
      <c r="I128" s="161">
        <v>19</v>
      </c>
      <c r="J128" s="161">
        <v>40</v>
      </c>
    </row>
    <row r="129" spans="1:10">
      <c r="A129">
        <v>359639</v>
      </c>
      <c r="B129" s="161" t="s">
        <v>1221</v>
      </c>
      <c r="C129" s="161" t="s">
        <v>1293</v>
      </c>
      <c r="D129" s="161">
        <v>255</v>
      </c>
      <c r="E129" s="161">
        <v>0</v>
      </c>
      <c r="F129" s="161">
        <v>0</v>
      </c>
      <c r="G129" s="161">
        <v>58200</v>
      </c>
      <c r="H129" s="161">
        <v>0</v>
      </c>
      <c r="I129" s="161">
        <v>19</v>
      </c>
      <c r="J129" s="161">
        <v>40</v>
      </c>
    </row>
    <row r="130" spans="1:10">
      <c r="A130">
        <v>359468</v>
      </c>
      <c r="B130" s="161" t="s">
        <v>1073</v>
      </c>
      <c r="C130" s="161" t="s">
        <v>1255</v>
      </c>
      <c r="D130" s="161">
        <v>265</v>
      </c>
      <c r="E130" s="161">
        <v>0</v>
      </c>
      <c r="F130" s="161">
        <v>0</v>
      </c>
      <c r="G130" s="161">
        <v>63700</v>
      </c>
      <c r="H130" s="161">
        <v>0</v>
      </c>
      <c r="I130" s="161">
        <v>19</v>
      </c>
      <c r="J130" s="161">
        <v>40</v>
      </c>
    </row>
    <row r="131" spans="1:10">
      <c r="A131">
        <v>359447</v>
      </c>
      <c r="B131" s="161" t="s">
        <v>1073</v>
      </c>
      <c r="C131" s="161" t="s">
        <v>1234</v>
      </c>
      <c r="D131" s="161">
        <v>275</v>
      </c>
      <c r="E131" s="161">
        <v>0</v>
      </c>
      <c r="F131" s="161">
        <v>0</v>
      </c>
      <c r="G131" s="161">
        <v>67400</v>
      </c>
      <c r="H131" s="161">
        <v>0</v>
      </c>
      <c r="I131" s="161">
        <v>19</v>
      </c>
      <c r="J131" s="161">
        <v>40</v>
      </c>
    </row>
    <row r="132" spans="1:10">
      <c r="A132">
        <v>352794</v>
      </c>
      <c r="B132" s="161" t="s">
        <v>931</v>
      </c>
      <c r="C132" s="161" t="s">
        <v>1763</v>
      </c>
      <c r="D132" s="161">
        <v>275</v>
      </c>
      <c r="E132" s="161">
        <v>0</v>
      </c>
      <c r="F132" s="161">
        <v>0</v>
      </c>
      <c r="G132" s="161">
        <v>66800</v>
      </c>
      <c r="H132" s="161">
        <v>0</v>
      </c>
      <c r="I132" s="161">
        <v>19</v>
      </c>
      <c r="J132" s="161">
        <v>40</v>
      </c>
    </row>
    <row r="133" spans="1:10">
      <c r="A133">
        <v>359651</v>
      </c>
      <c r="B133" s="161" t="s">
        <v>1221</v>
      </c>
      <c r="C133" s="161" t="s">
        <v>1303</v>
      </c>
      <c r="D133" s="161">
        <v>275</v>
      </c>
      <c r="E133" s="161">
        <v>0</v>
      </c>
      <c r="F133" s="161">
        <v>0</v>
      </c>
      <c r="G133" s="161">
        <v>64300</v>
      </c>
      <c r="H133" s="161">
        <v>0</v>
      </c>
      <c r="I133" s="161">
        <v>19</v>
      </c>
      <c r="J133" s="161">
        <v>40</v>
      </c>
    </row>
    <row r="134" spans="1:10">
      <c r="A134">
        <v>357502</v>
      </c>
      <c r="B134" s="161" t="s">
        <v>1073</v>
      </c>
      <c r="C134" s="161" t="s">
        <v>1195</v>
      </c>
      <c r="D134" s="161">
        <v>225</v>
      </c>
      <c r="E134" s="161">
        <v>0</v>
      </c>
      <c r="F134" s="161">
        <v>0</v>
      </c>
      <c r="G134" s="161">
        <v>51300</v>
      </c>
      <c r="H134" s="161">
        <v>0</v>
      </c>
      <c r="I134" s="161">
        <v>19</v>
      </c>
      <c r="J134" s="161">
        <v>45</v>
      </c>
    </row>
    <row r="135" spans="1:10">
      <c r="A135">
        <v>352776</v>
      </c>
      <c r="B135" s="161" t="s">
        <v>931</v>
      </c>
      <c r="C135" s="161" t="s">
        <v>1747</v>
      </c>
      <c r="D135" s="161">
        <v>225</v>
      </c>
      <c r="E135" s="161">
        <v>0</v>
      </c>
      <c r="F135" s="161">
        <v>0</v>
      </c>
      <c r="G135" s="161">
        <v>47300</v>
      </c>
      <c r="H135" s="161">
        <v>0</v>
      </c>
      <c r="I135" s="161">
        <v>19</v>
      </c>
      <c r="J135" s="161">
        <v>45</v>
      </c>
    </row>
    <row r="136" spans="1:10">
      <c r="A136">
        <v>359631</v>
      </c>
      <c r="B136" s="161" t="s">
        <v>1221</v>
      </c>
      <c r="C136" s="161" t="s">
        <v>1286</v>
      </c>
      <c r="D136" s="161">
        <v>225</v>
      </c>
      <c r="E136" s="161">
        <v>0</v>
      </c>
      <c r="F136" s="161">
        <v>0</v>
      </c>
      <c r="G136" s="161">
        <v>46900</v>
      </c>
      <c r="H136" s="161">
        <v>0</v>
      </c>
      <c r="I136" s="161">
        <v>19</v>
      </c>
      <c r="J136" s="161">
        <v>45</v>
      </c>
    </row>
    <row r="137" spans="1:10">
      <c r="A137">
        <v>355200</v>
      </c>
      <c r="B137" s="161" t="s">
        <v>966</v>
      </c>
      <c r="C137" s="161" t="s">
        <v>1672</v>
      </c>
      <c r="D137" s="161">
        <v>225</v>
      </c>
      <c r="E137" s="161">
        <v>0</v>
      </c>
      <c r="F137" s="161">
        <v>0</v>
      </c>
      <c r="G137" s="161">
        <v>46200</v>
      </c>
      <c r="H137" s="161">
        <v>0</v>
      </c>
      <c r="I137" s="161">
        <v>19</v>
      </c>
      <c r="J137" s="161">
        <v>45</v>
      </c>
    </row>
    <row r="138" spans="1:10">
      <c r="A138">
        <v>335097</v>
      </c>
      <c r="B138" s="161" t="s">
        <v>924</v>
      </c>
      <c r="C138" s="161" t="s">
        <v>1672</v>
      </c>
      <c r="D138" s="161">
        <v>225</v>
      </c>
      <c r="E138" s="161">
        <v>0</v>
      </c>
      <c r="F138" s="161">
        <v>0</v>
      </c>
      <c r="G138" s="161">
        <v>42000</v>
      </c>
      <c r="H138" s="161">
        <v>0</v>
      </c>
      <c r="I138" s="161">
        <v>19</v>
      </c>
      <c r="J138" s="161">
        <v>45</v>
      </c>
    </row>
    <row r="139" spans="1:10">
      <c r="A139">
        <v>359634</v>
      </c>
      <c r="B139" s="161" t="s">
        <v>1221</v>
      </c>
      <c r="C139" s="161" t="s">
        <v>1289</v>
      </c>
      <c r="D139" s="161">
        <v>235</v>
      </c>
      <c r="E139" s="161">
        <v>0</v>
      </c>
      <c r="F139" s="161">
        <v>0</v>
      </c>
      <c r="G139" s="161">
        <v>53100</v>
      </c>
      <c r="H139" s="161">
        <v>0</v>
      </c>
      <c r="I139" s="161">
        <v>19</v>
      </c>
      <c r="J139" s="161">
        <v>45</v>
      </c>
    </row>
    <row r="140" spans="1:10">
      <c r="A140">
        <v>357501</v>
      </c>
      <c r="B140" s="161" t="s">
        <v>1073</v>
      </c>
      <c r="C140" s="161" t="s">
        <v>1194</v>
      </c>
      <c r="D140" s="161">
        <v>245</v>
      </c>
      <c r="E140" s="161">
        <v>0</v>
      </c>
      <c r="F140" s="161">
        <v>0</v>
      </c>
      <c r="G140" s="161">
        <v>56700</v>
      </c>
      <c r="H140" s="161">
        <v>0</v>
      </c>
      <c r="I140" s="161">
        <v>19</v>
      </c>
      <c r="J140" s="161">
        <v>45</v>
      </c>
    </row>
    <row r="141" spans="1:10">
      <c r="A141">
        <v>352781</v>
      </c>
      <c r="B141" s="161" t="s">
        <v>931</v>
      </c>
      <c r="C141" s="161" t="s">
        <v>1751</v>
      </c>
      <c r="D141" s="161">
        <v>245</v>
      </c>
      <c r="E141" s="161">
        <v>0</v>
      </c>
      <c r="F141" s="161">
        <v>0</v>
      </c>
      <c r="G141" s="161">
        <v>55000</v>
      </c>
      <c r="H141" s="161">
        <v>0</v>
      </c>
      <c r="I141" s="161">
        <v>19</v>
      </c>
      <c r="J141" s="161">
        <v>45</v>
      </c>
    </row>
    <row r="142" spans="1:10">
      <c r="A142">
        <v>359637</v>
      </c>
      <c r="B142" s="161" t="s">
        <v>1221</v>
      </c>
      <c r="C142" s="161" t="s">
        <v>1291</v>
      </c>
      <c r="D142" s="161">
        <v>245</v>
      </c>
      <c r="E142" s="161">
        <v>0</v>
      </c>
      <c r="F142" s="161">
        <v>0</v>
      </c>
      <c r="G142" s="161">
        <v>53300</v>
      </c>
      <c r="H142" s="161">
        <v>0</v>
      </c>
      <c r="I142" s="161">
        <v>19</v>
      </c>
      <c r="J142" s="161">
        <v>45</v>
      </c>
    </row>
    <row r="143" spans="1:10">
      <c r="A143">
        <v>355211</v>
      </c>
      <c r="B143" s="161" t="s">
        <v>966</v>
      </c>
      <c r="C143" s="161" t="s">
        <v>1668</v>
      </c>
      <c r="D143" s="161">
        <v>245</v>
      </c>
      <c r="E143" s="161">
        <v>0</v>
      </c>
      <c r="F143" s="161">
        <v>0</v>
      </c>
      <c r="G143" s="161">
        <v>50300</v>
      </c>
      <c r="H143" s="161">
        <v>0</v>
      </c>
      <c r="I143" s="161">
        <v>19</v>
      </c>
      <c r="J143" s="161">
        <v>45</v>
      </c>
    </row>
    <row r="144" spans="1:10">
      <c r="A144">
        <v>335078</v>
      </c>
      <c r="B144" s="161" t="s">
        <v>924</v>
      </c>
      <c r="C144" s="161" t="s">
        <v>1668</v>
      </c>
      <c r="D144" s="161">
        <v>245</v>
      </c>
      <c r="E144" s="161">
        <v>0</v>
      </c>
      <c r="F144" s="161">
        <v>0</v>
      </c>
      <c r="G144" s="161">
        <v>47000</v>
      </c>
      <c r="H144" s="161">
        <v>0</v>
      </c>
      <c r="I144" s="161">
        <v>19</v>
      </c>
      <c r="J144" s="161">
        <v>45</v>
      </c>
    </row>
    <row r="145" spans="1:10">
      <c r="A145">
        <v>359459</v>
      </c>
      <c r="B145" s="161" t="s">
        <v>1073</v>
      </c>
      <c r="C145" s="161" t="s">
        <v>1246</v>
      </c>
      <c r="D145" s="161">
        <v>255</v>
      </c>
      <c r="E145" s="161">
        <v>0</v>
      </c>
      <c r="F145" s="161">
        <v>0</v>
      </c>
      <c r="G145" s="161">
        <v>58000</v>
      </c>
      <c r="H145" s="161">
        <v>0</v>
      </c>
      <c r="I145" s="161">
        <v>19</v>
      </c>
      <c r="J145" s="161">
        <v>45</v>
      </c>
    </row>
    <row r="146" spans="1:10">
      <c r="A146">
        <v>359644</v>
      </c>
      <c r="B146" s="161" t="s">
        <v>1221</v>
      </c>
      <c r="C146" s="161" t="s">
        <v>1297</v>
      </c>
      <c r="D146" s="161">
        <v>195</v>
      </c>
      <c r="E146" s="161">
        <v>0</v>
      </c>
      <c r="F146" s="161">
        <v>0</v>
      </c>
      <c r="G146" s="161">
        <v>36000</v>
      </c>
      <c r="H146" s="161">
        <v>0</v>
      </c>
      <c r="I146" s="161">
        <v>19</v>
      </c>
      <c r="J146" s="161">
        <v>50</v>
      </c>
    </row>
    <row r="147" spans="1:10">
      <c r="A147">
        <v>353614</v>
      </c>
      <c r="B147" s="161" t="s">
        <v>424</v>
      </c>
      <c r="C147" s="161" t="s">
        <v>1297</v>
      </c>
      <c r="D147" s="161">
        <v>195</v>
      </c>
      <c r="E147" s="161">
        <v>0</v>
      </c>
      <c r="F147" s="161">
        <v>0</v>
      </c>
      <c r="G147" s="161">
        <v>31400</v>
      </c>
      <c r="H147" s="161">
        <v>0</v>
      </c>
      <c r="I147" s="161">
        <v>19</v>
      </c>
      <c r="J147" s="161">
        <v>50</v>
      </c>
    </row>
    <row r="148" spans="1:10">
      <c r="A148">
        <v>355862</v>
      </c>
      <c r="B148" s="161" t="s">
        <v>931</v>
      </c>
      <c r="C148" s="161" t="s">
        <v>1908</v>
      </c>
      <c r="D148" s="161">
        <v>235</v>
      </c>
      <c r="E148" s="161">
        <v>0</v>
      </c>
      <c r="F148" s="161">
        <v>0</v>
      </c>
      <c r="G148" s="161">
        <v>46700</v>
      </c>
      <c r="H148" s="161">
        <v>0</v>
      </c>
      <c r="I148" s="161">
        <v>19</v>
      </c>
      <c r="J148" s="161">
        <v>50</v>
      </c>
    </row>
    <row r="149" spans="1:10">
      <c r="A149">
        <v>359646</v>
      </c>
      <c r="B149" s="161" t="s">
        <v>1221</v>
      </c>
      <c r="C149" s="161" t="s">
        <v>1299</v>
      </c>
      <c r="D149" s="161">
        <v>235</v>
      </c>
      <c r="E149" s="161">
        <v>0</v>
      </c>
      <c r="F149" s="161">
        <v>0</v>
      </c>
      <c r="G149" s="161">
        <v>43100</v>
      </c>
      <c r="H149" s="161">
        <v>0</v>
      </c>
      <c r="I149" s="161">
        <v>19</v>
      </c>
      <c r="J149" s="161">
        <v>50</v>
      </c>
    </row>
    <row r="150" spans="1:10">
      <c r="A150">
        <v>355859</v>
      </c>
      <c r="B150" s="161" t="s">
        <v>931</v>
      </c>
      <c r="C150" s="161" t="s">
        <v>1906</v>
      </c>
      <c r="D150" s="161">
        <v>245</v>
      </c>
      <c r="E150" s="161">
        <v>0</v>
      </c>
      <c r="F150" s="161">
        <v>0</v>
      </c>
      <c r="G150" s="161">
        <v>53500</v>
      </c>
      <c r="H150" s="161">
        <v>0</v>
      </c>
      <c r="I150" s="161">
        <v>19</v>
      </c>
      <c r="J150" s="161">
        <v>50</v>
      </c>
    </row>
    <row r="151" spans="1:10">
      <c r="A151">
        <v>359648</v>
      </c>
      <c r="B151" s="161" t="s">
        <v>1221</v>
      </c>
      <c r="C151" s="161" t="s">
        <v>744</v>
      </c>
      <c r="D151" s="161">
        <v>245</v>
      </c>
      <c r="E151" s="161">
        <v>0</v>
      </c>
      <c r="F151" s="161">
        <v>0</v>
      </c>
      <c r="G151" s="161">
        <v>44000</v>
      </c>
      <c r="H151" s="161">
        <v>0</v>
      </c>
      <c r="I151" s="161">
        <v>19</v>
      </c>
      <c r="J151" s="161">
        <v>50</v>
      </c>
    </row>
    <row r="152" spans="1:10">
      <c r="A152">
        <v>352798</v>
      </c>
      <c r="B152" s="161" t="s">
        <v>931</v>
      </c>
      <c r="C152" s="161" t="s">
        <v>1569</v>
      </c>
      <c r="D152" s="161">
        <v>255</v>
      </c>
      <c r="E152" s="161">
        <v>0</v>
      </c>
      <c r="F152" s="161">
        <v>0</v>
      </c>
      <c r="G152" s="161">
        <v>54200</v>
      </c>
      <c r="H152" s="161">
        <v>0</v>
      </c>
      <c r="I152" s="161">
        <v>19</v>
      </c>
      <c r="J152" s="161">
        <v>50</v>
      </c>
    </row>
    <row r="153" spans="1:10">
      <c r="A153">
        <v>352811</v>
      </c>
      <c r="B153" s="161" t="s">
        <v>931</v>
      </c>
      <c r="C153" s="161" t="s">
        <v>1778</v>
      </c>
      <c r="D153" s="161">
        <v>265</v>
      </c>
      <c r="E153" s="161">
        <v>0</v>
      </c>
      <c r="F153" s="161">
        <v>0</v>
      </c>
      <c r="G153" s="161">
        <v>65500</v>
      </c>
      <c r="H153" s="161">
        <v>0</v>
      </c>
      <c r="I153" s="161">
        <v>19</v>
      </c>
      <c r="J153" s="161">
        <v>50</v>
      </c>
    </row>
    <row r="154" spans="1:10">
      <c r="A154">
        <v>355852</v>
      </c>
      <c r="B154" s="161" t="s">
        <v>931</v>
      </c>
      <c r="C154" s="161" t="s">
        <v>1900</v>
      </c>
      <c r="D154" s="161">
        <v>225</v>
      </c>
      <c r="E154" s="161">
        <v>0</v>
      </c>
      <c r="F154" s="161">
        <v>0</v>
      </c>
      <c r="G154" s="161">
        <v>42900</v>
      </c>
      <c r="H154" s="161">
        <v>0</v>
      </c>
      <c r="I154" s="161">
        <v>19</v>
      </c>
      <c r="J154" s="161">
        <v>55</v>
      </c>
    </row>
    <row r="155" spans="1:10">
      <c r="A155">
        <v>359645</v>
      </c>
      <c r="B155" s="161" t="s">
        <v>1221</v>
      </c>
      <c r="C155" s="161" t="s">
        <v>1298</v>
      </c>
      <c r="D155" s="161">
        <v>225</v>
      </c>
      <c r="E155" s="161">
        <v>0</v>
      </c>
      <c r="F155" s="161">
        <v>0</v>
      </c>
      <c r="G155" s="161">
        <v>39200</v>
      </c>
      <c r="H155" s="161">
        <v>0</v>
      </c>
      <c r="I155" s="161">
        <v>19</v>
      </c>
      <c r="J155" s="161">
        <v>55</v>
      </c>
    </row>
    <row r="156" spans="1:10">
      <c r="A156">
        <v>335087</v>
      </c>
      <c r="B156" s="161" t="s">
        <v>924</v>
      </c>
      <c r="C156" s="161" t="s">
        <v>1670</v>
      </c>
      <c r="D156" s="161">
        <v>225</v>
      </c>
      <c r="E156" s="161">
        <v>0</v>
      </c>
      <c r="F156" s="161">
        <v>0</v>
      </c>
      <c r="G156" s="161">
        <v>37300</v>
      </c>
      <c r="H156" s="161">
        <v>0</v>
      </c>
      <c r="I156" s="161">
        <v>19</v>
      </c>
      <c r="J156" s="161">
        <v>55</v>
      </c>
    </row>
    <row r="157" spans="1:10">
      <c r="A157">
        <v>357490</v>
      </c>
      <c r="B157" s="161" t="s">
        <v>1073</v>
      </c>
      <c r="C157" s="161" t="s">
        <v>1190</v>
      </c>
      <c r="D157" s="161">
        <v>235</v>
      </c>
      <c r="E157" s="161">
        <v>0</v>
      </c>
      <c r="F157" s="161">
        <v>0</v>
      </c>
      <c r="G157" s="161">
        <v>47300</v>
      </c>
      <c r="H157" s="161">
        <v>0</v>
      </c>
      <c r="I157" s="161">
        <v>19</v>
      </c>
      <c r="J157" s="161">
        <v>55</v>
      </c>
    </row>
    <row r="158" spans="1:10">
      <c r="A158">
        <v>352783</v>
      </c>
      <c r="B158" s="161" t="s">
        <v>931</v>
      </c>
      <c r="C158" s="161" t="s">
        <v>1753</v>
      </c>
      <c r="D158" s="161">
        <v>235</v>
      </c>
      <c r="E158" s="161">
        <v>0</v>
      </c>
      <c r="F158" s="161">
        <v>0</v>
      </c>
      <c r="G158" s="161">
        <v>45800</v>
      </c>
      <c r="H158" s="161">
        <v>0</v>
      </c>
      <c r="I158" s="161">
        <v>19</v>
      </c>
      <c r="J158" s="161">
        <v>55</v>
      </c>
    </row>
    <row r="159" spans="1:10">
      <c r="A159">
        <v>359647</v>
      </c>
      <c r="B159" s="161" t="s">
        <v>1221</v>
      </c>
      <c r="C159" s="161" t="s">
        <v>1300</v>
      </c>
      <c r="D159" s="161">
        <v>235</v>
      </c>
      <c r="E159" s="161">
        <v>0</v>
      </c>
      <c r="F159" s="161">
        <v>0</v>
      </c>
      <c r="G159" s="161">
        <v>41100</v>
      </c>
      <c r="H159" s="161">
        <v>0</v>
      </c>
      <c r="I159" s="161">
        <v>19</v>
      </c>
      <c r="J159" s="161">
        <v>55</v>
      </c>
    </row>
    <row r="160" spans="1:10">
      <c r="A160">
        <v>352770</v>
      </c>
      <c r="B160" s="161" t="s">
        <v>931</v>
      </c>
      <c r="C160" s="161" t="s">
        <v>1568</v>
      </c>
      <c r="D160" s="161">
        <v>255</v>
      </c>
      <c r="E160" s="161">
        <v>0</v>
      </c>
      <c r="F160" s="161">
        <v>0</v>
      </c>
      <c r="G160" s="161">
        <v>49400</v>
      </c>
      <c r="H160" s="161">
        <v>0</v>
      </c>
      <c r="I160" s="161">
        <v>19</v>
      </c>
      <c r="J160" s="161">
        <v>55</v>
      </c>
    </row>
    <row r="161" spans="1:10">
      <c r="A161">
        <v>359536</v>
      </c>
      <c r="B161" s="161" t="s">
        <v>1221</v>
      </c>
      <c r="C161" s="161" t="s">
        <v>987</v>
      </c>
      <c r="D161" s="161">
        <v>235</v>
      </c>
      <c r="E161" s="161">
        <v>0</v>
      </c>
      <c r="F161" s="161">
        <v>0</v>
      </c>
      <c r="G161" s="161">
        <v>39000</v>
      </c>
      <c r="H161" s="161">
        <v>0</v>
      </c>
      <c r="I161" s="161">
        <v>19</v>
      </c>
      <c r="J161" s="161">
        <v>60</v>
      </c>
    </row>
    <row r="162" spans="1:10">
      <c r="A162">
        <v>331486</v>
      </c>
      <c r="B162" s="161" t="s">
        <v>421</v>
      </c>
      <c r="C162" s="161" t="s">
        <v>1617</v>
      </c>
      <c r="D162" s="161">
        <v>295</v>
      </c>
      <c r="E162" s="161">
        <v>0</v>
      </c>
      <c r="F162" s="161">
        <v>0</v>
      </c>
      <c r="G162" s="161" t="s">
        <v>2248</v>
      </c>
      <c r="H162" s="161">
        <v>0</v>
      </c>
      <c r="I162" s="161">
        <v>22</v>
      </c>
      <c r="J162" s="161">
        <v>25</v>
      </c>
    </row>
    <row r="163" spans="1:10">
      <c r="A163">
        <v>355494</v>
      </c>
      <c r="B163" s="161" t="s">
        <v>967</v>
      </c>
      <c r="C163" s="161" t="s">
        <v>1889</v>
      </c>
      <c r="D163" s="161">
        <v>275</v>
      </c>
      <c r="E163" s="161">
        <v>0</v>
      </c>
      <c r="F163" s="161">
        <v>0</v>
      </c>
      <c r="G163" s="161">
        <v>54600</v>
      </c>
      <c r="H163" s="161">
        <v>0</v>
      </c>
      <c r="I163" s="161">
        <v>20</v>
      </c>
      <c r="J163" s="161">
        <v>40</v>
      </c>
    </row>
    <row r="164" spans="1:10">
      <c r="A164">
        <v>313289</v>
      </c>
      <c r="B164" s="161" t="s">
        <v>250</v>
      </c>
      <c r="C164" s="161" t="s">
        <v>1501</v>
      </c>
      <c r="D164" s="161">
        <v>245</v>
      </c>
      <c r="E164" s="161">
        <v>0</v>
      </c>
      <c r="F164" s="161">
        <v>0</v>
      </c>
      <c r="G164" s="161" t="s">
        <v>2248</v>
      </c>
      <c r="H164" s="161">
        <v>0</v>
      </c>
      <c r="I164" s="161">
        <v>22</v>
      </c>
      <c r="J164" s="161">
        <v>30</v>
      </c>
    </row>
    <row r="165" spans="1:10">
      <c r="A165">
        <v>327942</v>
      </c>
      <c r="B165" s="161" t="s">
        <v>953</v>
      </c>
      <c r="C165" s="161" t="s">
        <v>1572</v>
      </c>
      <c r="D165" s="161">
        <v>295</v>
      </c>
      <c r="E165" s="161">
        <v>0</v>
      </c>
      <c r="F165" s="161">
        <v>0</v>
      </c>
      <c r="G165" s="161" t="s">
        <v>2248</v>
      </c>
      <c r="H165" s="161">
        <v>0</v>
      </c>
      <c r="I165" s="161">
        <v>0</v>
      </c>
      <c r="J165" s="161">
        <v>40</v>
      </c>
    </row>
    <row r="166" spans="1:10">
      <c r="A166">
        <v>298507</v>
      </c>
      <c r="B166" s="161" t="s">
        <v>250</v>
      </c>
      <c r="C166" s="161" t="s">
        <v>1458</v>
      </c>
      <c r="D166" s="161">
        <v>255</v>
      </c>
      <c r="E166" s="161">
        <v>0</v>
      </c>
      <c r="F166" s="161">
        <v>0</v>
      </c>
      <c r="G166" s="161" t="s">
        <v>2248</v>
      </c>
      <c r="H166" s="161">
        <v>0</v>
      </c>
      <c r="I166" s="161">
        <v>22</v>
      </c>
      <c r="J166" s="161">
        <v>30</v>
      </c>
    </row>
    <row r="167" spans="1:10">
      <c r="A167">
        <v>355472</v>
      </c>
      <c r="B167" s="161" t="s">
        <v>967</v>
      </c>
      <c r="C167" s="161" t="s">
        <v>1867</v>
      </c>
      <c r="D167" s="161">
        <v>245</v>
      </c>
      <c r="E167" s="161">
        <v>0</v>
      </c>
      <c r="F167" s="161">
        <v>0</v>
      </c>
      <c r="G167" s="161">
        <v>45900</v>
      </c>
      <c r="H167" s="161">
        <v>0</v>
      </c>
      <c r="I167" s="161">
        <v>20</v>
      </c>
      <c r="J167" s="161">
        <v>45</v>
      </c>
    </row>
    <row r="168" spans="1:10">
      <c r="A168">
        <v>277417</v>
      </c>
      <c r="B168" s="161" t="s">
        <v>911</v>
      </c>
      <c r="C168" s="161" t="s">
        <v>1429</v>
      </c>
      <c r="D168" s="161">
        <v>265</v>
      </c>
      <c r="E168" s="161">
        <v>0</v>
      </c>
      <c r="F168" s="161">
        <v>0</v>
      </c>
      <c r="G168" s="161" t="s">
        <v>2248</v>
      </c>
      <c r="H168" s="161">
        <v>0</v>
      </c>
      <c r="I168" s="161">
        <v>22</v>
      </c>
      <c r="J168" s="161">
        <v>30</v>
      </c>
    </row>
    <row r="169" spans="1:10">
      <c r="A169">
        <v>355481</v>
      </c>
      <c r="B169" s="161" t="s">
        <v>967</v>
      </c>
      <c r="C169" s="161" t="s">
        <v>1876</v>
      </c>
      <c r="D169" s="161">
        <v>255</v>
      </c>
      <c r="E169" s="161">
        <v>0</v>
      </c>
      <c r="F169" s="161">
        <v>0</v>
      </c>
      <c r="G169" s="161">
        <v>47900</v>
      </c>
      <c r="H169" s="161">
        <v>0</v>
      </c>
      <c r="I169" s="161">
        <v>20</v>
      </c>
      <c r="J169" s="161">
        <v>45</v>
      </c>
    </row>
    <row r="170" spans="1:10">
      <c r="A170">
        <v>333576</v>
      </c>
      <c r="B170" s="161" t="s">
        <v>953</v>
      </c>
      <c r="C170" s="161" t="s">
        <v>1642</v>
      </c>
      <c r="D170" s="161">
        <v>285</v>
      </c>
      <c r="E170" s="161">
        <v>0</v>
      </c>
      <c r="F170" s="161">
        <v>0</v>
      </c>
      <c r="G170" s="161" t="s">
        <v>2248</v>
      </c>
      <c r="H170" s="161">
        <v>0</v>
      </c>
      <c r="I170" s="161" t="s">
        <v>1926</v>
      </c>
      <c r="J170" s="161">
        <v>30</v>
      </c>
    </row>
    <row r="171" spans="1:10">
      <c r="A171">
        <v>355488</v>
      </c>
      <c r="B171" s="161" t="s">
        <v>967</v>
      </c>
      <c r="C171" s="161" t="s">
        <v>1883</v>
      </c>
      <c r="D171" s="161">
        <v>265</v>
      </c>
      <c r="E171" s="161">
        <v>0</v>
      </c>
      <c r="F171" s="161">
        <v>0</v>
      </c>
      <c r="G171" s="161">
        <v>49900</v>
      </c>
      <c r="H171" s="161">
        <v>0</v>
      </c>
      <c r="I171" s="161">
        <v>20</v>
      </c>
      <c r="J171" s="161">
        <v>45</v>
      </c>
    </row>
    <row r="172" spans="1:10">
      <c r="A172">
        <v>327945</v>
      </c>
      <c r="B172" s="161" t="s">
        <v>953</v>
      </c>
      <c r="C172" s="161" t="s">
        <v>1573</v>
      </c>
      <c r="D172" s="161">
        <v>295</v>
      </c>
      <c r="E172" s="161">
        <v>0</v>
      </c>
      <c r="F172" s="161">
        <v>0</v>
      </c>
      <c r="G172" s="161" t="s">
        <v>2248</v>
      </c>
      <c r="H172" s="161">
        <v>0</v>
      </c>
      <c r="I172" s="161">
        <v>2</v>
      </c>
      <c r="J172" s="161">
        <v>30</v>
      </c>
    </row>
    <row r="173" spans="1:10">
      <c r="A173">
        <v>327939</v>
      </c>
      <c r="B173" s="161" t="s">
        <v>953</v>
      </c>
      <c r="C173" s="161" t="s">
        <v>1570</v>
      </c>
      <c r="D173" s="161">
        <v>275</v>
      </c>
      <c r="E173" s="161">
        <v>0</v>
      </c>
      <c r="F173" s="161">
        <v>0</v>
      </c>
      <c r="G173" s="161" t="s">
        <v>2248</v>
      </c>
      <c r="H173" s="161">
        <v>0</v>
      </c>
      <c r="I173" s="161">
        <v>0</v>
      </c>
      <c r="J173" s="161">
        <v>45</v>
      </c>
    </row>
    <row r="174" spans="1:10">
      <c r="A174">
        <v>333574</v>
      </c>
      <c r="B174" s="161" t="s">
        <v>953</v>
      </c>
      <c r="C174" s="161" t="s">
        <v>1640</v>
      </c>
      <c r="D174" s="161">
        <v>265</v>
      </c>
      <c r="E174" s="161">
        <v>0</v>
      </c>
      <c r="F174" s="161">
        <v>0</v>
      </c>
      <c r="G174" s="161" t="s">
        <v>2248</v>
      </c>
      <c r="H174" s="161">
        <v>0</v>
      </c>
      <c r="I174" s="161" t="s">
        <v>1926</v>
      </c>
      <c r="J174" s="161">
        <v>35</v>
      </c>
    </row>
    <row r="175" spans="1:10">
      <c r="A175">
        <v>331508</v>
      </c>
      <c r="B175" s="161" t="s">
        <v>953</v>
      </c>
      <c r="C175" s="161" t="s">
        <v>1624</v>
      </c>
      <c r="D175" s="161">
        <v>285</v>
      </c>
      <c r="E175" s="161">
        <v>0</v>
      </c>
      <c r="F175" s="161">
        <v>0</v>
      </c>
      <c r="G175" s="161" t="s">
        <v>2248</v>
      </c>
      <c r="H175" s="161">
        <v>0</v>
      </c>
      <c r="I175" s="161" t="s">
        <v>1927</v>
      </c>
      <c r="J175" s="161">
        <v>45</v>
      </c>
    </row>
    <row r="176" spans="1:10">
      <c r="A176">
        <v>333575</v>
      </c>
      <c r="B176" s="161" t="s">
        <v>953</v>
      </c>
      <c r="C176" s="161" t="s">
        <v>1641</v>
      </c>
      <c r="D176" s="161">
        <v>285</v>
      </c>
      <c r="E176" s="161">
        <v>0</v>
      </c>
      <c r="F176" s="161">
        <v>0</v>
      </c>
      <c r="G176" s="161" t="s">
        <v>2248</v>
      </c>
      <c r="H176" s="161">
        <v>0</v>
      </c>
      <c r="I176" s="161" t="s">
        <v>1926</v>
      </c>
      <c r="J176" s="161">
        <v>35</v>
      </c>
    </row>
    <row r="177" spans="1:10">
      <c r="A177">
        <v>327940</v>
      </c>
      <c r="B177" s="161" t="s">
        <v>953</v>
      </c>
      <c r="C177" s="161" t="s">
        <v>1571</v>
      </c>
      <c r="D177" s="161">
        <v>295</v>
      </c>
      <c r="E177" s="161">
        <v>0</v>
      </c>
      <c r="F177" s="161">
        <v>0</v>
      </c>
      <c r="G177" s="161" t="s">
        <v>2248</v>
      </c>
      <c r="H177" s="161">
        <v>0</v>
      </c>
      <c r="I177" s="161">
        <v>0</v>
      </c>
      <c r="J177" s="161">
        <v>45</v>
      </c>
    </row>
    <row r="178" spans="1:10">
      <c r="A178">
        <v>333581</v>
      </c>
      <c r="B178" s="161" t="s">
        <v>953</v>
      </c>
      <c r="C178" s="161" t="s">
        <v>1645</v>
      </c>
      <c r="D178" s="161">
        <v>265</v>
      </c>
      <c r="E178" s="161">
        <v>0</v>
      </c>
      <c r="F178" s="161">
        <v>0</v>
      </c>
      <c r="G178" s="161" t="s">
        <v>2248</v>
      </c>
      <c r="H178" s="161">
        <v>0</v>
      </c>
      <c r="I178" s="161" t="s">
        <v>1926</v>
      </c>
      <c r="J178" s="161">
        <v>40</v>
      </c>
    </row>
    <row r="179" spans="1:10">
      <c r="A179">
        <v>355482</v>
      </c>
      <c r="B179" s="161" t="s">
        <v>967</v>
      </c>
      <c r="C179" s="161" t="s">
        <v>1877</v>
      </c>
      <c r="D179" s="161">
        <v>255</v>
      </c>
      <c r="E179" s="161">
        <v>0</v>
      </c>
      <c r="F179" s="161">
        <v>0</v>
      </c>
      <c r="G179" s="161">
        <v>47500</v>
      </c>
      <c r="H179" s="161">
        <v>0</v>
      </c>
      <c r="I179" s="161">
        <v>20</v>
      </c>
      <c r="J179" s="161">
        <v>50</v>
      </c>
    </row>
    <row r="180" spans="1:10">
      <c r="A180">
        <v>333580</v>
      </c>
      <c r="B180" s="161" t="s">
        <v>953</v>
      </c>
      <c r="C180" s="161" t="s">
        <v>1644</v>
      </c>
      <c r="D180" s="161">
        <v>275</v>
      </c>
      <c r="E180" s="161">
        <v>0</v>
      </c>
      <c r="F180" s="161">
        <v>0</v>
      </c>
      <c r="G180" s="161" t="s">
        <v>2248</v>
      </c>
      <c r="H180" s="161">
        <v>0</v>
      </c>
      <c r="I180" s="161" t="s">
        <v>1926</v>
      </c>
      <c r="J180" s="161">
        <v>40</v>
      </c>
    </row>
    <row r="181" spans="1:10">
      <c r="A181">
        <v>331505</v>
      </c>
      <c r="B181" s="161" t="s">
        <v>953</v>
      </c>
      <c r="C181" s="161" t="s">
        <v>1623</v>
      </c>
      <c r="D181" s="161">
        <v>275</v>
      </c>
      <c r="E181" s="161">
        <v>0</v>
      </c>
      <c r="F181" s="161">
        <v>0</v>
      </c>
      <c r="G181" s="161" t="s">
        <v>2248</v>
      </c>
      <c r="H181" s="161">
        <v>0</v>
      </c>
      <c r="I181" s="161" t="s">
        <v>1927</v>
      </c>
      <c r="J181" s="161">
        <v>50</v>
      </c>
    </row>
    <row r="182" spans="1:10">
      <c r="A182">
        <v>326666</v>
      </c>
      <c r="B182" s="161" t="s">
        <v>421</v>
      </c>
      <c r="C182" s="161" t="s">
        <v>1537</v>
      </c>
      <c r="D182" s="161">
        <v>255</v>
      </c>
      <c r="E182" s="161">
        <v>0</v>
      </c>
      <c r="F182" s="161">
        <v>0</v>
      </c>
      <c r="G182" s="161" t="s">
        <v>2248</v>
      </c>
      <c r="H182" s="161">
        <v>0</v>
      </c>
      <c r="I182" s="161">
        <v>21</v>
      </c>
      <c r="J182" s="161">
        <v>30</v>
      </c>
    </row>
    <row r="183" spans="1:10">
      <c r="A183">
        <v>326593</v>
      </c>
      <c r="B183" s="161" t="s">
        <v>421</v>
      </c>
      <c r="C183" s="161" t="s">
        <v>1535</v>
      </c>
      <c r="D183" s="161">
        <v>245</v>
      </c>
      <c r="E183" s="161">
        <v>0</v>
      </c>
      <c r="F183" s="161">
        <v>0</v>
      </c>
      <c r="G183" s="161" t="s">
        <v>2248</v>
      </c>
      <c r="H183" s="161">
        <v>0</v>
      </c>
      <c r="I183" s="161">
        <v>19</v>
      </c>
      <c r="J183" s="161">
        <v>30</v>
      </c>
    </row>
    <row r="184" spans="1:10">
      <c r="A184">
        <v>355497</v>
      </c>
      <c r="B184" s="161" t="s">
        <v>967</v>
      </c>
      <c r="C184" s="161" t="s">
        <v>1892</v>
      </c>
      <c r="D184" s="161">
        <v>285</v>
      </c>
      <c r="E184" s="161">
        <v>0</v>
      </c>
      <c r="F184" s="161">
        <v>0</v>
      </c>
      <c r="G184" s="161">
        <v>68000</v>
      </c>
      <c r="H184" s="161">
        <v>0</v>
      </c>
      <c r="I184" s="161">
        <v>21</v>
      </c>
      <c r="J184" s="161">
        <v>30</v>
      </c>
    </row>
    <row r="185" spans="1:10">
      <c r="A185">
        <v>355473</v>
      </c>
      <c r="B185" s="161" t="s">
        <v>967</v>
      </c>
      <c r="C185" s="161" t="s">
        <v>1868</v>
      </c>
      <c r="D185" s="161">
        <v>255</v>
      </c>
      <c r="E185" s="161">
        <v>0</v>
      </c>
      <c r="F185" s="161">
        <v>0</v>
      </c>
      <c r="G185" s="161">
        <v>47900</v>
      </c>
      <c r="H185" s="161">
        <v>0</v>
      </c>
      <c r="I185" s="161">
        <v>19</v>
      </c>
      <c r="J185" s="161">
        <v>30</v>
      </c>
    </row>
    <row r="186" spans="1:10">
      <c r="A186">
        <v>326153</v>
      </c>
      <c r="B186" s="161" t="s">
        <v>421</v>
      </c>
      <c r="C186" s="161" t="s">
        <v>1527</v>
      </c>
      <c r="D186" s="161">
        <v>295</v>
      </c>
      <c r="E186" s="161">
        <v>0</v>
      </c>
      <c r="F186" s="161">
        <v>0</v>
      </c>
      <c r="G186" s="161" t="s">
        <v>2248</v>
      </c>
      <c r="H186" s="161">
        <v>0</v>
      </c>
      <c r="I186" s="161">
        <v>21</v>
      </c>
      <c r="J186" s="161">
        <v>30</v>
      </c>
    </row>
    <row r="187" spans="1:10">
      <c r="A187">
        <v>355483</v>
      </c>
      <c r="B187" s="161" t="s">
        <v>967</v>
      </c>
      <c r="C187" s="161" t="s">
        <v>1878</v>
      </c>
      <c r="D187" s="161">
        <v>265</v>
      </c>
      <c r="E187" s="161">
        <v>0</v>
      </c>
      <c r="F187" s="161">
        <v>0</v>
      </c>
      <c r="G187" s="161">
        <v>50200</v>
      </c>
      <c r="H187" s="161">
        <v>0</v>
      </c>
      <c r="I187" s="161">
        <v>19</v>
      </c>
      <c r="J187" s="161">
        <v>30</v>
      </c>
    </row>
    <row r="188" spans="1:10">
      <c r="A188">
        <v>355466</v>
      </c>
      <c r="B188" s="161" t="s">
        <v>967</v>
      </c>
      <c r="C188" s="161" t="s">
        <v>1861</v>
      </c>
      <c r="D188" s="161">
        <v>245</v>
      </c>
      <c r="E188" s="161">
        <v>0</v>
      </c>
      <c r="F188" s="161">
        <v>0</v>
      </c>
      <c r="G188" s="161">
        <v>62800</v>
      </c>
      <c r="H188" s="161">
        <v>0</v>
      </c>
      <c r="I188" s="161">
        <v>21</v>
      </c>
      <c r="J188" s="161">
        <v>35</v>
      </c>
    </row>
    <row r="189" spans="1:10">
      <c r="A189">
        <v>355489</v>
      </c>
      <c r="B189" s="161" t="s">
        <v>967</v>
      </c>
      <c r="C189" s="161" t="s">
        <v>1884</v>
      </c>
      <c r="D189" s="161">
        <v>275</v>
      </c>
      <c r="E189" s="161">
        <v>0</v>
      </c>
      <c r="F189" s="161">
        <v>0</v>
      </c>
      <c r="G189" s="161">
        <v>52600</v>
      </c>
      <c r="H189" s="161">
        <v>0</v>
      </c>
      <c r="I189" s="161">
        <v>19</v>
      </c>
      <c r="J189" s="161">
        <v>30</v>
      </c>
    </row>
    <row r="190" spans="1:10">
      <c r="A190">
        <v>326712</v>
      </c>
      <c r="B190" s="161" t="s">
        <v>421</v>
      </c>
      <c r="C190" s="161" t="s">
        <v>1543</v>
      </c>
      <c r="D190" s="161">
        <v>265</v>
      </c>
      <c r="E190" s="161">
        <v>0</v>
      </c>
      <c r="F190" s="161">
        <v>0</v>
      </c>
      <c r="G190" s="161" t="s">
        <v>2248</v>
      </c>
      <c r="H190" s="161">
        <v>0</v>
      </c>
      <c r="I190" s="161">
        <v>21</v>
      </c>
      <c r="J190" s="161">
        <v>35</v>
      </c>
    </row>
    <row r="191" spans="1:10">
      <c r="A191">
        <v>355495</v>
      </c>
      <c r="B191" s="161" t="s">
        <v>967</v>
      </c>
      <c r="C191" s="161" t="s">
        <v>1890</v>
      </c>
      <c r="D191" s="161">
        <v>285</v>
      </c>
      <c r="E191" s="161">
        <v>0</v>
      </c>
      <c r="F191" s="161">
        <v>0</v>
      </c>
      <c r="G191" s="161">
        <v>53800</v>
      </c>
      <c r="H191" s="161">
        <v>0</v>
      </c>
      <c r="I191" s="161">
        <v>19</v>
      </c>
      <c r="J191" s="161">
        <v>30</v>
      </c>
    </row>
    <row r="192" spans="1:10">
      <c r="A192">
        <v>333573</v>
      </c>
      <c r="B192" s="161" t="s">
        <v>953</v>
      </c>
      <c r="C192" s="161" t="s">
        <v>1639</v>
      </c>
      <c r="D192" s="161">
        <v>285</v>
      </c>
      <c r="E192" s="161">
        <v>0</v>
      </c>
      <c r="F192" s="161">
        <v>0</v>
      </c>
      <c r="G192" s="161" t="s">
        <v>2248</v>
      </c>
      <c r="H192" s="161">
        <v>0</v>
      </c>
      <c r="I192" s="161" t="s">
        <v>1928</v>
      </c>
      <c r="J192" s="161">
        <v>35</v>
      </c>
    </row>
    <row r="193" spans="1:10">
      <c r="A193">
        <v>327569</v>
      </c>
      <c r="B193" s="161" t="s">
        <v>421</v>
      </c>
      <c r="C193" s="161" t="s">
        <v>1552</v>
      </c>
      <c r="D193" s="161">
        <v>295</v>
      </c>
      <c r="E193" s="161">
        <v>0</v>
      </c>
      <c r="F193" s="161">
        <v>0</v>
      </c>
      <c r="G193" s="161" t="s">
        <v>2248</v>
      </c>
      <c r="H193" s="161">
        <v>0</v>
      </c>
      <c r="I193" s="161">
        <v>19</v>
      </c>
      <c r="J193" s="161">
        <v>30</v>
      </c>
    </row>
    <row r="194" spans="1:10">
      <c r="A194">
        <v>355499</v>
      </c>
      <c r="B194" s="161" t="s">
        <v>967</v>
      </c>
      <c r="C194" s="161" t="s">
        <v>1894</v>
      </c>
      <c r="D194" s="161">
        <v>295</v>
      </c>
      <c r="E194" s="161">
        <v>0</v>
      </c>
      <c r="F194" s="161">
        <v>0</v>
      </c>
      <c r="G194" s="161">
        <v>74800</v>
      </c>
      <c r="H194" s="161">
        <v>0</v>
      </c>
      <c r="I194" s="161">
        <v>21</v>
      </c>
      <c r="J194" s="161">
        <v>35</v>
      </c>
    </row>
    <row r="195" spans="1:10">
      <c r="A195">
        <v>333585</v>
      </c>
      <c r="B195" s="161" t="s">
        <v>421</v>
      </c>
      <c r="C195" s="161" t="s">
        <v>1649</v>
      </c>
      <c r="D195" s="161">
        <v>215</v>
      </c>
      <c r="E195" s="161">
        <v>0</v>
      </c>
      <c r="F195" s="161">
        <v>0</v>
      </c>
      <c r="G195" s="161" t="s">
        <v>2248</v>
      </c>
      <c r="H195" s="161">
        <v>0</v>
      </c>
      <c r="I195" s="161">
        <v>19</v>
      </c>
      <c r="J195" s="161">
        <v>35</v>
      </c>
    </row>
    <row r="196" spans="1:10">
      <c r="A196">
        <v>355487</v>
      </c>
      <c r="B196" s="161" t="s">
        <v>967</v>
      </c>
      <c r="C196" s="161" t="s">
        <v>1882</v>
      </c>
      <c r="D196" s="161">
        <v>265</v>
      </c>
      <c r="E196" s="161">
        <v>0</v>
      </c>
      <c r="F196" s="161">
        <v>0</v>
      </c>
      <c r="G196" s="161">
        <v>57900</v>
      </c>
      <c r="H196" s="161">
        <v>0</v>
      </c>
      <c r="I196" s="161">
        <v>21</v>
      </c>
      <c r="J196" s="161">
        <v>40</v>
      </c>
    </row>
    <row r="197" spans="1:10">
      <c r="A197">
        <v>355443</v>
      </c>
      <c r="B197" s="161" t="s">
        <v>967</v>
      </c>
      <c r="C197" s="161" t="s">
        <v>1838</v>
      </c>
      <c r="D197" s="161">
        <v>225</v>
      </c>
      <c r="E197" s="161">
        <v>0</v>
      </c>
      <c r="F197" s="161">
        <v>0</v>
      </c>
      <c r="G197" s="161">
        <v>42000</v>
      </c>
      <c r="H197" s="161">
        <v>0</v>
      </c>
      <c r="I197" s="161">
        <v>19</v>
      </c>
      <c r="J197" s="161">
        <v>35</v>
      </c>
    </row>
    <row r="198" spans="1:10">
      <c r="A198">
        <v>333579</v>
      </c>
      <c r="B198" s="161" t="s">
        <v>953</v>
      </c>
      <c r="C198" s="161" t="s">
        <v>1643</v>
      </c>
      <c r="D198" s="161">
        <v>275</v>
      </c>
      <c r="E198" s="161">
        <v>0</v>
      </c>
      <c r="F198" s="161">
        <v>0</v>
      </c>
      <c r="G198" s="161" t="s">
        <v>2248</v>
      </c>
      <c r="H198" s="161">
        <v>0</v>
      </c>
      <c r="I198" s="161" t="s">
        <v>1928</v>
      </c>
      <c r="J198" s="161">
        <v>40</v>
      </c>
    </row>
    <row r="199" spans="1:10">
      <c r="A199">
        <v>355454</v>
      </c>
      <c r="B199" s="161" t="s">
        <v>967</v>
      </c>
      <c r="C199" s="161" t="s">
        <v>1849</v>
      </c>
      <c r="D199" s="161">
        <v>235</v>
      </c>
      <c r="E199" s="161">
        <v>0</v>
      </c>
      <c r="F199" s="161">
        <v>0</v>
      </c>
      <c r="G199" s="161">
        <v>43900</v>
      </c>
      <c r="H199" s="161">
        <v>0</v>
      </c>
      <c r="I199" s="161">
        <v>19</v>
      </c>
      <c r="J199" s="161">
        <v>35</v>
      </c>
    </row>
    <row r="200" spans="1:10">
      <c r="A200">
        <v>331511</v>
      </c>
      <c r="B200" s="161" t="s">
        <v>953</v>
      </c>
      <c r="C200" s="161" t="s">
        <v>1626</v>
      </c>
      <c r="D200" s="161">
        <v>285</v>
      </c>
      <c r="E200" s="161">
        <v>0</v>
      </c>
      <c r="F200" s="161">
        <v>0</v>
      </c>
      <c r="G200" s="161" t="s">
        <v>2248</v>
      </c>
      <c r="H200" s="161">
        <v>0</v>
      </c>
      <c r="I200" s="161" t="s">
        <v>1928</v>
      </c>
      <c r="J200" s="161">
        <v>40</v>
      </c>
    </row>
    <row r="201" spans="1:10">
      <c r="A201">
        <v>355464</v>
      </c>
      <c r="B201" s="161" t="s">
        <v>967</v>
      </c>
      <c r="C201" s="161" t="s">
        <v>1859</v>
      </c>
      <c r="D201" s="161">
        <v>245</v>
      </c>
      <c r="E201" s="161">
        <v>0</v>
      </c>
      <c r="F201" s="161">
        <v>0</v>
      </c>
      <c r="G201" s="161">
        <v>45900</v>
      </c>
      <c r="H201" s="161">
        <v>0</v>
      </c>
      <c r="I201" s="161">
        <v>19</v>
      </c>
      <c r="J201" s="161">
        <v>35</v>
      </c>
    </row>
    <row r="202" spans="1:10">
      <c r="A202">
        <v>331509</v>
      </c>
      <c r="B202" s="161" t="s">
        <v>953</v>
      </c>
      <c r="C202" s="161" t="s">
        <v>1625</v>
      </c>
      <c r="D202" s="161">
        <v>285</v>
      </c>
      <c r="E202" s="161">
        <v>0</v>
      </c>
      <c r="F202" s="161">
        <v>0</v>
      </c>
      <c r="G202" s="161" t="s">
        <v>2248</v>
      </c>
      <c r="H202" s="161">
        <v>0</v>
      </c>
      <c r="I202" s="161">
        <v>21</v>
      </c>
      <c r="J202" s="161">
        <v>45</v>
      </c>
    </row>
    <row r="203" spans="1:10">
      <c r="A203">
        <v>355476</v>
      </c>
      <c r="B203" s="161" t="s">
        <v>967</v>
      </c>
      <c r="C203" s="161" t="s">
        <v>1871</v>
      </c>
      <c r="D203" s="161">
        <v>255</v>
      </c>
      <c r="E203" s="161">
        <v>0</v>
      </c>
      <c r="F203" s="161">
        <v>0</v>
      </c>
      <c r="G203" s="161">
        <v>46900</v>
      </c>
      <c r="H203" s="161">
        <v>0</v>
      </c>
      <c r="I203" s="161">
        <v>19</v>
      </c>
      <c r="J203" s="161">
        <v>35</v>
      </c>
    </row>
    <row r="204" spans="1:10">
      <c r="A204">
        <v>326719</v>
      </c>
      <c r="B204" s="161" t="s">
        <v>421</v>
      </c>
      <c r="C204" s="161" t="s">
        <v>1544</v>
      </c>
      <c r="D204" s="161">
        <v>285</v>
      </c>
      <c r="E204" s="161">
        <v>0</v>
      </c>
      <c r="F204" s="161">
        <v>0</v>
      </c>
      <c r="G204" s="161" t="s">
        <v>2248</v>
      </c>
      <c r="H204" s="161">
        <v>0</v>
      </c>
      <c r="I204" s="161">
        <v>20</v>
      </c>
      <c r="J204" s="161">
        <v>25</v>
      </c>
    </row>
    <row r="205" spans="1:10">
      <c r="A205">
        <v>355486</v>
      </c>
      <c r="B205" s="161" t="s">
        <v>967</v>
      </c>
      <c r="C205" s="161" t="s">
        <v>1881</v>
      </c>
      <c r="D205" s="161">
        <v>265</v>
      </c>
      <c r="E205" s="161">
        <v>0</v>
      </c>
      <c r="F205" s="161">
        <v>0</v>
      </c>
      <c r="G205" s="161">
        <v>50800</v>
      </c>
      <c r="H205" s="161">
        <v>0</v>
      </c>
      <c r="I205" s="161">
        <v>19</v>
      </c>
      <c r="J205" s="161">
        <v>35</v>
      </c>
    </row>
    <row r="206" spans="1:10">
      <c r="A206">
        <v>326346</v>
      </c>
      <c r="B206" s="161" t="s">
        <v>421</v>
      </c>
      <c r="C206" s="161" t="s">
        <v>1530</v>
      </c>
      <c r="D206" s="161">
        <v>295</v>
      </c>
      <c r="E206" s="161">
        <v>0</v>
      </c>
      <c r="F206" s="161">
        <v>0</v>
      </c>
      <c r="G206" s="161" t="s">
        <v>2248</v>
      </c>
      <c r="H206" s="161">
        <v>0</v>
      </c>
      <c r="I206" s="161">
        <v>20</v>
      </c>
      <c r="J206" s="161">
        <v>25</v>
      </c>
    </row>
    <row r="207" spans="1:10">
      <c r="A207">
        <v>355491</v>
      </c>
      <c r="B207" s="161" t="s">
        <v>967</v>
      </c>
      <c r="C207" s="161" t="s">
        <v>1886</v>
      </c>
      <c r="D207" s="161">
        <v>275</v>
      </c>
      <c r="E207" s="161">
        <v>0</v>
      </c>
      <c r="F207" s="161">
        <v>0</v>
      </c>
      <c r="G207" s="161">
        <v>50200</v>
      </c>
      <c r="H207" s="161">
        <v>0</v>
      </c>
      <c r="I207" s="161">
        <v>19</v>
      </c>
      <c r="J207" s="161">
        <v>35</v>
      </c>
    </row>
    <row r="208" spans="1:10">
      <c r="A208">
        <v>326692</v>
      </c>
      <c r="B208" s="161" t="s">
        <v>421</v>
      </c>
      <c r="C208" s="161" t="s">
        <v>1541</v>
      </c>
      <c r="D208" s="161">
        <v>235</v>
      </c>
      <c r="E208" s="161">
        <v>0</v>
      </c>
      <c r="F208" s="161">
        <v>0</v>
      </c>
      <c r="G208" s="161" t="s">
        <v>2248</v>
      </c>
      <c r="H208" s="161">
        <v>0</v>
      </c>
      <c r="I208" s="161">
        <v>20</v>
      </c>
      <c r="J208" s="161">
        <v>30</v>
      </c>
    </row>
    <row r="209" spans="1:10">
      <c r="A209">
        <v>326333</v>
      </c>
      <c r="B209" s="161" t="s">
        <v>421</v>
      </c>
      <c r="C209" s="161" t="s">
        <v>1529</v>
      </c>
      <c r="D209" s="161">
        <v>285</v>
      </c>
      <c r="E209" s="161">
        <v>0</v>
      </c>
      <c r="F209" s="161">
        <v>0</v>
      </c>
      <c r="G209" s="161" t="s">
        <v>2248</v>
      </c>
      <c r="H209" s="161">
        <v>0</v>
      </c>
      <c r="I209" s="161">
        <v>19</v>
      </c>
      <c r="J209" s="161">
        <v>35</v>
      </c>
    </row>
    <row r="210" spans="1:10">
      <c r="A210">
        <v>355463</v>
      </c>
      <c r="B210" s="161" t="s">
        <v>967</v>
      </c>
      <c r="C210" s="161" t="s">
        <v>1858</v>
      </c>
      <c r="D210" s="161">
        <v>245</v>
      </c>
      <c r="E210" s="161">
        <v>0</v>
      </c>
      <c r="F210" s="161">
        <v>0</v>
      </c>
      <c r="G210" s="161">
        <v>58600</v>
      </c>
      <c r="H210" s="161">
        <v>0</v>
      </c>
      <c r="I210" s="161">
        <v>20</v>
      </c>
      <c r="J210" s="161">
        <v>30</v>
      </c>
    </row>
    <row r="211" spans="1:10">
      <c r="A211">
        <v>331488</v>
      </c>
      <c r="B211" s="161" t="s">
        <v>421</v>
      </c>
      <c r="C211" s="161" t="s">
        <v>1619</v>
      </c>
      <c r="D211" s="161">
        <v>295</v>
      </c>
      <c r="E211" s="161">
        <v>0</v>
      </c>
      <c r="F211" s="161">
        <v>0</v>
      </c>
      <c r="G211" s="161" t="s">
        <v>2248</v>
      </c>
      <c r="H211" s="161">
        <v>0</v>
      </c>
      <c r="I211" s="161">
        <v>19</v>
      </c>
      <c r="J211" s="161">
        <v>35</v>
      </c>
    </row>
    <row r="212" spans="1:10">
      <c r="A212">
        <v>355474</v>
      </c>
      <c r="B212" s="161" t="s">
        <v>967</v>
      </c>
      <c r="C212" s="161" t="s">
        <v>1869</v>
      </c>
      <c r="D212" s="161">
        <v>255</v>
      </c>
      <c r="E212" s="161">
        <v>0</v>
      </c>
      <c r="F212" s="161">
        <v>0</v>
      </c>
      <c r="G212" s="161">
        <v>59600</v>
      </c>
      <c r="H212" s="161">
        <v>0</v>
      </c>
      <c r="I212" s="161">
        <v>20</v>
      </c>
      <c r="J212" s="161">
        <v>30</v>
      </c>
    </row>
    <row r="213" spans="1:10">
      <c r="A213">
        <v>355446</v>
      </c>
      <c r="B213" s="161" t="s">
        <v>967</v>
      </c>
      <c r="C213" s="161" t="s">
        <v>1841</v>
      </c>
      <c r="D213" s="161">
        <v>225</v>
      </c>
      <c r="E213" s="161">
        <v>0</v>
      </c>
      <c r="F213" s="161">
        <v>0</v>
      </c>
      <c r="G213" s="161">
        <v>41100</v>
      </c>
      <c r="H213" s="161">
        <v>0</v>
      </c>
      <c r="I213" s="161">
        <v>19</v>
      </c>
      <c r="J213" s="161">
        <v>40</v>
      </c>
    </row>
    <row r="214" spans="1:10">
      <c r="A214">
        <v>355484</v>
      </c>
      <c r="B214" s="161" t="s">
        <v>967</v>
      </c>
      <c r="C214" s="161" t="s">
        <v>1879</v>
      </c>
      <c r="D214" s="161">
        <v>265</v>
      </c>
      <c r="E214" s="161">
        <v>0</v>
      </c>
      <c r="F214" s="161">
        <v>0</v>
      </c>
      <c r="G214" s="161">
        <v>61400</v>
      </c>
      <c r="H214" s="161">
        <v>0</v>
      </c>
      <c r="I214" s="161">
        <v>20</v>
      </c>
      <c r="J214" s="161">
        <v>30</v>
      </c>
    </row>
    <row r="215" spans="1:10">
      <c r="A215">
        <v>355457</v>
      </c>
      <c r="B215" s="161" t="s">
        <v>967</v>
      </c>
      <c r="C215" s="161" t="s">
        <v>1852</v>
      </c>
      <c r="D215" s="161">
        <v>235</v>
      </c>
      <c r="E215" s="161">
        <v>0</v>
      </c>
      <c r="F215" s="161">
        <v>0</v>
      </c>
      <c r="G215" s="161">
        <v>44800</v>
      </c>
      <c r="H215" s="161">
        <v>0</v>
      </c>
      <c r="I215" s="161">
        <v>19</v>
      </c>
      <c r="J215" s="161">
        <v>40</v>
      </c>
    </row>
    <row r="216" spans="1:10">
      <c r="A216">
        <v>355490</v>
      </c>
      <c r="B216" s="161" t="s">
        <v>967</v>
      </c>
      <c r="C216" s="161" t="s">
        <v>1885</v>
      </c>
      <c r="D216" s="161">
        <v>275</v>
      </c>
      <c r="E216" s="161">
        <v>0</v>
      </c>
      <c r="F216" s="161">
        <v>0</v>
      </c>
      <c r="G216" s="161">
        <v>64700</v>
      </c>
      <c r="H216" s="161">
        <v>0</v>
      </c>
      <c r="I216" s="161">
        <v>20</v>
      </c>
      <c r="J216" s="161">
        <v>30</v>
      </c>
    </row>
    <row r="217" spans="1:10">
      <c r="A217">
        <v>355468</v>
      </c>
      <c r="B217" s="161" t="s">
        <v>967</v>
      </c>
      <c r="C217" s="161" t="s">
        <v>1863</v>
      </c>
      <c r="D217" s="161">
        <v>245</v>
      </c>
      <c r="E217" s="161">
        <v>0</v>
      </c>
      <c r="F217" s="161">
        <v>0</v>
      </c>
      <c r="G217" s="161">
        <v>44300</v>
      </c>
      <c r="H217" s="161">
        <v>0</v>
      </c>
      <c r="I217" s="161">
        <v>19</v>
      </c>
      <c r="J217" s="161">
        <v>40</v>
      </c>
    </row>
    <row r="218" spans="1:10">
      <c r="A218">
        <v>355496</v>
      </c>
      <c r="B218" s="161" t="s">
        <v>967</v>
      </c>
      <c r="C218" s="161" t="s">
        <v>1891</v>
      </c>
      <c r="D218" s="161">
        <v>285</v>
      </c>
      <c r="E218" s="161">
        <v>0</v>
      </c>
      <c r="F218" s="161">
        <v>0</v>
      </c>
      <c r="G218" s="161">
        <v>68200</v>
      </c>
      <c r="H218" s="161">
        <v>0</v>
      </c>
      <c r="I218" s="161">
        <v>20</v>
      </c>
      <c r="J218" s="161">
        <v>30</v>
      </c>
    </row>
    <row r="219" spans="1:10">
      <c r="A219">
        <v>355479</v>
      </c>
      <c r="B219" s="161" t="s">
        <v>967</v>
      </c>
      <c r="C219" s="161" t="s">
        <v>1874</v>
      </c>
      <c r="D219" s="161">
        <v>255</v>
      </c>
      <c r="E219" s="161">
        <v>0</v>
      </c>
      <c r="F219" s="161">
        <v>0</v>
      </c>
      <c r="G219" s="161">
        <v>44600</v>
      </c>
      <c r="H219" s="161">
        <v>0</v>
      </c>
      <c r="I219" s="161">
        <v>19</v>
      </c>
      <c r="J219" s="161">
        <v>40</v>
      </c>
    </row>
    <row r="220" spans="1:10">
      <c r="A220">
        <v>326529</v>
      </c>
      <c r="B220" s="161" t="s">
        <v>421</v>
      </c>
      <c r="C220" s="161" t="s">
        <v>1533</v>
      </c>
      <c r="D220" s="161">
        <v>295</v>
      </c>
      <c r="E220" s="161">
        <v>0</v>
      </c>
      <c r="F220" s="161">
        <v>0</v>
      </c>
      <c r="G220" s="161" t="s">
        <v>2248</v>
      </c>
      <c r="H220" s="161">
        <v>0</v>
      </c>
      <c r="I220" s="161">
        <v>20</v>
      </c>
      <c r="J220" s="161">
        <v>30</v>
      </c>
    </row>
    <row r="221" spans="1:10">
      <c r="A221">
        <v>331487</v>
      </c>
      <c r="B221" s="161" t="s">
        <v>421</v>
      </c>
      <c r="C221" s="161" t="s">
        <v>1618</v>
      </c>
      <c r="D221" s="161">
        <v>265</v>
      </c>
      <c r="E221" s="161">
        <v>0</v>
      </c>
      <c r="F221" s="161">
        <v>0</v>
      </c>
      <c r="G221" s="161" t="s">
        <v>2248</v>
      </c>
      <c r="H221" s="161">
        <v>0</v>
      </c>
      <c r="I221" s="161">
        <v>19</v>
      </c>
      <c r="J221" s="161">
        <v>40</v>
      </c>
    </row>
    <row r="222" spans="1:10">
      <c r="A222">
        <v>355444</v>
      </c>
      <c r="B222" s="161" t="s">
        <v>967</v>
      </c>
      <c r="C222" s="161" t="s">
        <v>1839</v>
      </c>
      <c r="D222" s="161">
        <v>225</v>
      </c>
      <c r="E222" s="161">
        <v>0</v>
      </c>
      <c r="F222" s="161">
        <v>0</v>
      </c>
      <c r="G222" s="161">
        <v>52900</v>
      </c>
      <c r="H222" s="161">
        <v>0</v>
      </c>
      <c r="I222" s="161">
        <v>20</v>
      </c>
      <c r="J222" s="161">
        <v>35</v>
      </c>
    </row>
    <row r="223" spans="1:10">
      <c r="A223">
        <v>355493</v>
      </c>
      <c r="B223" s="161" t="s">
        <v>967</v>
      </c>
      <c r="C223" s="161" t="s">
        <v>1888</v>
      </c>
      <c r="D223" s="161">
        <v>275</v>
      </c>
      <c r="E223" s="161">
        <v>0</v>
      </c>
      <c r="F223" s="161">
        <v>0</v>
      </c>
      <c r="G223" s="161">
        <v>48500</v>
      </c>
      <c r="H223" s="161">
        <v>0</v>
      </c>
      <c r="I223" s="161">
        <v>19</v>
      </c>
      <c r="J223" s="161">
        <v>40</v>
      </c>
    </row>
    <row r="224" spans="1:10">
      <c r="A224">
        <v>355455</v>
      </c>
      <c r="B224" s="161" t="s">
        <v>967</v>
      </c>
      <c r="C224" s="161" t="s">
        <v>1850</v>
      </c>
      <c r="D224" s="161">
        <v>235</v>
      </c>
      <c r="E224" s="161">
        <v>0</v>
      </c>
      <c r="F224" s="161">
        <v>0</v>
      </c>
      <c r="G224" s="161">
        <v>54500</v>
      </c>
      <c r="H224" s="161">
        <v>0</v>
      </c>
      <c r="I224" s="161">
        <v>20</v>
      </c>
      <c r="J224" s="161">
        <v>35</v>
      </c>
    </row>
    <row r="225" spans="1:10">
      <c r="A225">
        <v>355449</v>
      </c>
      <c r="B225" s="161" t="s">
        <v>967</v>
      </c>
      <c r="C225" s="161" t="s">
        <v>1844</v>
      </c>
      <c r="D225" s="161">
        <v>225</v>
      </c>
      <c r="E225" s="161">
        <v>0</v>
      </c>
      <c r="F225" s="161">
        <v>0</v>
      </c>
      <c r="G225" s="161">
        <v>35100</v>
      </c>
      <c r="H225" s="161">
        <v>0</v>
      </c>
      <c r="I225" s="161">
        <v>19</v>
      </c>
      <c r="J225" s="161">
        <v>45</v>
      </c>
    </row>
    <row r="226" spans="1:10">
      <c r="A226">
        <v>355465</v>
      </c>
      <c r="B226" s="161" t="s">
        <v>967</v>
      </c>
      <c r="C226" s="161" t="s">
        <v>1860</v>
      </c>
      <c r="D226" s="161">
        <v>245</v>
      </c>
      <c r="E226" s="161">
        <v>0</v>
      </c>
      <c r="F226" s="161">
        <v>0</v>
      </c>
      <c r="G226" s="161">
        <v>56200</v>
      </c>
      <c r="H226" s="161">
        <v>0</v>
      </c>
      <c r="I226" s="161">
        <v>20</v>
      </c>
      <c r="J226" s="161">
        <v>35</v>
      </c>
    </row>
    <row r="227" spans="1:10">
      <c r="A227">
        <v>326686</v>
      </c>
      <c r="B227" s="161" t="s">
        <v>421</v>
      </c>
      <c r="C227" s="161" t="s">
        <v>1540</v>
      </c>
      <c r="D227" s="161">
        <v>235</v>
      </c>
      <c r="E227" s="161">
        <v>0</v>
      </c>
      <c r="F227" s="161">
        <v>0</v>
      </c>
      <c r="G227" s="161" t="s">
        <v>2248</v>
      </c>
      <c r="H227" s="161">
        <v>0</v>
      </c>
      <c r="I227" s="161">
        <v>19</v>
      </c>
      <c r="J227" s="161">
        <v>45</v>
      </c>
    </row>
    <row r="228" spans="1:10">
      <c r="A228">
        <v>355477</v>
      </c>
      <c r="B228" s="161" t="s">
        <v>967</v>
      </c>
      <c r="C228" s="161" t="s">
        <v>1872</v>
      </c>
      <c r="D228" s="161">
        <v>255</v>
      </c>
      <c r="E228" s="161">
        <v>0</v>
      </c>
      <c r="F228" s="161">
        <v>0</v>
      </c>
      <c r="G228" s="161">
        <v>59300</v>
      </c>
      <c r="H228" s="161">
        <v>0</v>
      </c>
      <c r="I228" s="161">
        <v>20</v>
      </c>
      <c r="J228" s="161">
        <v>35</v>
      </c>
    </row>
    <row r="229" spans="1:10">
      <c r="A229">
        <v>355471</v>
      </c>
      <c r="B229" s="161" t="s">
        <v>967</v>
      </c>
      <c r="C229" s="161" t="s">
        <v>1866</v>
      </c>
      <c r="D229" s="161">
        <v>245</v>
      </c>
      <c r="E229" s="161">
        <v>0</v>
      </c>
      <c r="F229" s="161">
        <v>0</v>
      </c>
      <c r="G229" s="161">
        <v>39200</v>
      </c>
      <c r="H229" s="161">
        <v>0</v>
      </c>
      <c r="I229" s="161">
        <v>19</v>
      </c>
      <c r="J229" s="161">
        <v>45</v>
      </c>
    </row>
    <row r="230" spans="1:10">
      <c r="A230">
        <v>331489</v>
      </c>
      <c r="B230" s="161" t="s">
        <v>421</v>
      </c>
      <c r="C230" s="161" t="s">
        <v>1620</v>
      </c>
      <c r="D230" s="161">
        <v>265</v>
      </c>
      <c r="E230" s="161">
        <v>0</v>
      </c>
      <c r="F230" s="161">
        <v>0</v>
      </c>
      <c r="G230" s="161" t="s">
        <v>2248</v>
      </c>
      <c r="H230" s="161">
        <v>0</v>
      </c>
      <c r="I230" s="161">
        <v>20</v>
      </c>
      <c r="J230" s="161">
        <v>35</v>
      </c>
    </row>
    <row r="231" spans="1:10">
      <c r="A231">
        <v>326708</v>
      </c>
      <c r="B231" s="161" t="s">
        <v>421</v>
      </c>
      <c r="C231" s="161" t="s">
        <v>1542</v>
      </c>
      <c r="D231" s="161">
        <v>255</v>
      </c>
      <c r="E231" s="161">
        <v>0</v>
      </c>
      <c r="F231" s="161">
        <v>0</v>
      </c>
      <c r="G231" s="161" t="s">
        <v>2248</v>
      </c>
      <c r="H231" s="161">
        <v>0</v>
      </c>
      <c r="I231" s="161">
        <v>19</v>
      </c>
      <c r="J231" s="161">
        <v>45</v>
      </c>
    </row>
    <row r="232" spans="1:10">
      <c r="A232">
        <v>355492</v>
      </c>
      <c r="B232" s="161" t="s">
        <v>967</v>
      </c>
      <c r="C232" s="161" t="s">
        <v>1887</v>
      </c>
      <c r="D232" s="161">
        <v>275</v>
      </c>
      <c r="E232" s="161">
        <v>0</v>
      </c>
      <c r="F232" s="161">
        <v>0</v>
      </c>
      <c r="G232" s="161">
        <v>60200</v>
      </c>
      <c r="H232" s="161">
        <v>0</v>
      </c>
      <c r="I232" s="161">
        <v>20</v>
      </c>
      <c r="J232" s="161">
        <v>35</v>
      </c>
    </row>
    <row r="233" spans="1:10">
      <c r="A233">
        <v>355460</v>
      </c>
      <c r="B233" s="161" t="s">
        <v>967</v>
      </c>
      <c r="C233" s="161" t="s">
        <v>1855</v>
      </c>
      <c r="D233" s="161">
        <v>235</v>
      </c>
      <c r="E233" s="161">
        <v>0</v>
      </c>
      <c r="F233" s="161">
        <v>0</v>
      </c>
      <c r="G233" s="161">
        <v>37300</v>
      </c>
      <c r="H233" s="161">
        <v>0</v>
      </c>
      <c r="I233" s="161">
        <v>19</v>
      </c>
      <c r="J233" s="161">
        <v>50</v>
      </c>
    </row>
    <row r="234" spans="1:10">
      <c r="A234">
        <v>355498</v>
      </c>
      <c r="B234" s="161" t="s">
        <v>967</v>
      </c>
      <c r="C234" s="161" t="s">
        <v>1893</v>
      </c>
      <c r="D234" s="161">
        <v>285</v>
      </c>
      <c r="E234" s="161">
        <v>0</v>
      </c>
      <c r="F234" s="161">
        <v>0</v>
      </c>
      <c r="G234" s="161">
        <v>61400</v>
      </c>
      <c r="H234" s="161">
        <v>0</v>
      </c>
      <c r="I234" s="161">
        <v>20</v>
      </c>
      <c r="J234" s="161">
        <v>35</v>
      </c>
    </row>
    <row r="235" spans="1:10">
      <c r="A235">
        <v>327935</v>
      </c>
      <c r="B235" s="161" t="s">
        <v>953</v>
      </c>
      <c r="C235" s="161" t="s">
        <v>1569</v>
      </c>
      <c r="D235" s="161">
        <v>255</v>
      </c>
      <c r="E235" s="161">
        <v>0</v>
      </c>
      <c r="F235" s="161">
        <v>0</v>
      </c>
      <c r="G235" s="161" t="s">
        <v>2248</v>
      </c>
      <c r="H235" s="161">
        <v>0</v>
      </c>
      <c r="I235" s="161">
        <v>9</v>
      </c>
      <c r="J235" s="161">
        <v>50</v>
      </c>
    </row>
    <row r="236" spans="1:10">
      <c r="A236">
        <v>355500</v>
      </c>
      <c r="B236" s="161" t="s">
        <v>967</v>
      </c>
      <c r="C236" s="161" t="s">
        <v>1895</v>
      </c>
      <c r="D236" s="161">
        <v>315</v>
      </c>
      <c r="E236" s="161">
        <v>0</v>
      </c>
      <c r="F236" s="161">
        <v>0</v>
      </c>
      <c r="G236" s="161">
        <v>68100</v>
      </c>
      <c r="H236" s="161">
        <v>0</v>
      </c>
      <c r="I236" s="161">
        <v>20</v>
      </c>
      <c r="J236" s="161">
        <v>35</v>
      </c>
    </row>
    <row r="237" spans="1:10">
      <c r="A237">
        <v>355453</v>
      </c>
      <c r="B237" s="161" t="s">
        <v>967</v>
      </c>
      <c r="C237" s="161" t="s">
        <v>1848</v>
      </c>
      <c r="D237" s="161">
        <v>225</v>
      </c>
      <c r="E237" s="161">
        <v>0</v>
      </c>
      <c r="F237" s="161">
        <v>0</v>
      </c>
      <c r="G237" s="161">
        <v>29300</v>
      </c>
      <c r="H237" s="161">
        <v>0</v>
      </c>
      <c r="I237" s="161">
        <v>19</v>
      </c>
      <c r="J237" s="161">
        <v>55</v>
      </c>
    </row>
    <row r="238" spans="1:10">
      <c r="A238">
        <v>355469</v>
      </c>
      <c r="B238" s="161" t="s">
        <v>967</v>
      </c>
      <c r="C238" s="161" t="s">
        <v>1864</v>
      </c>
      <c r="D238" s="161">
        <v>245</v>
      </c>
      <c r="E238" s="161">
        <v>0</v>
      </c>
      <c r="F238" s="161">
        <v>0</v>
      </c>
      <c r="G238" s="161">
        <v>49700</v>
      </c>
      <c r="H238" s="161">
        <v>0</v>
      </c>
      <c r="I238" s="161">
        <v>20</v>
      </c>
      <c r="J238" s="161">
        <v>40</v>
      </c>
    </row>
    <row r="239" spans="1:10">
      <c r="A239">
        <v>355462</v>
      </c>
      <c r="B239" s="161" t="s">
        <v>967</v>
      </c>
      <c r="C239" s="161" t="s">
        <v>1857</v>
      </c>
      <c r="D239" s="161">
        <v>235</v>
      </c>
      <c r="E239" s="161">
        <v>0</v>
      </c>
      <c r="F239" s="161">
        <v>0</v>
      </c>
      <c r="G239" s="161">
        <v>32800</v>
      </c>
      <c r="H239" s="161">
        <v>0</v>
      </c>
      <c r="I239" s="161">
        <v>19</v>
      </c>
      <c r="J239" s="161">
        <v>55</v>
      </c>
    </row>
    <row r="240" spans="1:10">
      <c r="A240">
        <v>355480</v>
      </c>
      <c r="B240" s="161" t="s">
        <v>967</v>
      </c>
      <c r="C240" s="161" t="s">
        <v>1875</v>
      </c>
      <c r="D240" s="161">
        <v>255</v>
      </c>
      <c r="E240" s="161">
        <v>0</v>
      </c>
      <c r="F240" s="161">
        <v>0</v>
      </c>
      <c r="G240" s="161">
        <v>52600</v>
      </c>
      <c r="H240" s="161">
        <v>0</v>
      </c>
      <c r="I240" s="161">
        <v>20</v>
      </c>
      <c r="J240" s="161">
        <v>40</v>
      </c>
    </row>
    <row r="241" spans="1:10">
      <c r="A241">
        <v>327932</v>
      </c>
      <c r="B241" s="161" t="s">
        <v>953</v>
      </c>
      <c r="C241" s="161" t="s">
        <v>1568</v>
      </c>
      <c r="D241" s="161">
        <v>255</v>
      </c>
      <c r="E241" s="161">
        <v>0</v>
      </c>
      <c r="F241" s="161">
        <v>0</v>
      </c>
      <c r="G241" s="161" t="s">
        <v>2248</v>
      </c>
      <c r="H241" s="161">
        <v>0</v>
      </c>
      <c r="I241" s="161">
        <v>9</v>
      </c>
      <c r="J241" s="161">
        <v>55</v>
      </c>
    </row>
    <row r="242" spans="1:10">
      <c r="A242">
        <v>331485</v>
      </c>
      <c r="B242" s="161" t="s">
        <v>421</v>
      </c>
      <c r="C242" s="161" t="s">
        <v>1616</v>
      </c>
      <c r="D242" s="161">
        <v>265</v>
      </c>
      <c r="E242" s="161">
        <v>0</v>
      </c>
      <c r="F242" s="161">
        <v>0</v>
      </c>
      <c r="G242" s="161" t="s">
        <v>2248</v>
      </c>
      <c r="H242" s="161">
        <v>0</v>
      </c>
      <c r="I242" s="161">
        <v>20</v>
      </c>
      <c r="J242" s="161">
        <v>40</v>
      </c>
    </row>
    <row r="243" spans="1:10">
      <c r="A243">
        <v>331500</v>
      </c>
      <c r="B243" s="161" t="s">
        <v>953</v>
      </c>
      <c r="C243" s="161" t="s">
        <v>1621</v>
      </c>
      <c r="D243" s="161">
        <v>265</v>
      </c>
      <c r="E243" s="161">
        <v>0</v>
      </c>
      <c r="F243" s="161">
        <v>0</v>
      </c>
      <c r="G243" s="161" t="s">
        <v>2248</v>
      </c>
      <c r="H243" s="161">
        <v>0</v>
      </c>
      <c r="I243" s="161" t="s">
        <v>1929</v>
      </c>
      <c r="J243" s="161">
        <v>55</v>
      </c>
    </row>
    <row r="244" spans="1:10">
      <c r="A244">
        <v>327902</v>
      </c>
      <c r="B244" s="161" t="s">
        <v>409</v>
      </c>
      <c r="C244" s="161" t="s">
        <v>1557</v>
      </c>
      <c r="D244" s="161">
        <v>285</v>
      </c>
      <c r="E244" s="161">
        <v>0</v>
      </c>
      <c r="F244" s="161">
        <v>0</v>
      </c>
      <c r="G244" s="161">
        <v>77600</v>
      </c>
      <c r="H244" s="161">
        <v>0</v>
      </c>
      <c r="I244" s="161">
        <v>18</v>
      </c>
      <c r="J244" s="161">
        <v>30</v>
      </c>
    </row>
    <row r="245" spans="1:10">
      <c r="A245">
        <v>327901</v>
      </c>
      <c r="B245" s="161" t="s">
        <v>409</v>
      </c>
      <c r="C245" s="161" t="s">
        <v>1556</v>
      </c>
      <c r="D245" s="161">
        <v>295</v>
      </c>
      <c r="E245" s="161">
        <v>0</v>
      </c>
      <c r="F245" s="161">
        <v>0</v>
      </c>
      <c r="G245" s="161">
        <v>79800</v>
      </c>
      <c r="H245" s="161">
        <v>0</v>
      </c>
      <c r="I245" s="161">
        <v>18</v>
      </c>
      <c r="J245" s="161">
        <v>30</v>
      </c>
    </row>
    <row r="246" spans="1:10">
      <c r="A246">
        <v>310383</v>
      </c>
      <c r="B246" s="161" t="s">
        <v>224</v>
      </c>
      <c r="C246" s="161" t="s">
        <v>1487</v>
      </c>
      <c r="D246" s="161">
        <v>215</v>
      </c>
      <c r="E246" s="161">
        <v>0</v>
      </c>
      <c r="F246" s="161">
        <v>0</v>
      </c>
      <c r="G246" s="161">
        <v>49000</v>
      </c>
      <c r="H246" s="161">
        <v>0</v>
      </c>
      <c r="I246" s="161">
        <v>18</v>
      </c>
      <c r="J246" s="161">
        <v>35</v>
      </c>
    </row>
    <row r="247" spans="1:10">
      <c r="A247">
        <v>352797</v>
      </c>
      <c r="B247" s="161" t="s">
        <v>931</v>
      </c>
      <c r="C247" s="161" t="s">
        <v>1766</v>
      </c>
      <c r="D247" s="161">
        <v>255</v>
      </c>
      <c r="E247" s="161">
        <v>0</v>
      </c>
      <c r="F247" s="161">
        <v>0</v>
      </c>
      <c r="G247" s="161">
        <v>58900</v>
      </c>
      <c r="H247" s="161">
        <v>0</v>
      </c>
      <c r="I247" s="161">
        <v>18</v>
      </c>
      <c r="J247" s="161">
        <v>35</v>
      </c>
    </row>
    <row r="248" spans="1:10">
      <c r="A248">
        <v>359627</v>
      </c>
      <c r="B248" s="161" t="s">
        <v>1221</v>
      </c>
      <c r="C248" s="161" t="s">
        <v>1282</v>
      </c>
      <c r="D248" s="161">
        <v>255</v>
      </c>
      <c r="E248" s="161">
        <v>0</v>
      </c>
      <c r="F248" s="161">
        <v>0</v>
      </c>
      <c r="G248" s="161">
        <v>56100</v>
      </c>
      <c r="H248" s="161">
        <v>0</v>
      </c>
      <c r="I248" s="161">
        <v>18</v>
      </c>
      <c r="J248" s="161">
        <v>35</v>
      </c>
    </row>
    <row r="249" spans="1:10">
      <c r="A249">
        <v>355227</v>
      </c>
      <c r="B249" s="161" t="s">
        <v>966</v>
      </c>
      <c r="C249" s="161" t="s">
        <v>1488</v>
      </c>
      <c r="D249" s="161">
        <v>255</v>
      </c>
      <c r="E249" s="161">
        <v>0</v>
      </c>
      <c r="F249" s="161">
        <v>0</v>
      </c>
      <c r="G249" s="161">
        <v>54700</v>
      </c>
      <c r="H249" s="161">
        <v>0</v>
      </c>
      <c r="I249" s="161">
        <v>18</v>
      </c>
      <c r="J249" s="161">
        <v>35</v>
      </c>
    </row>
    <row r="250" spans="1:10">
      <c r="A250">
        <v>327911</v>
      </c>
      <c r="B250" s="161" t="s">
        <v>409</v>
      </c>
      <c r="C250" s="161" t="s">
        <v>1561</v>
      </c>
      <c r="D250" s="161">
        <v>255</v>
      </c>
      <c r="E250" s="161">
        <v>0</v>
      </c>
      <c r="F250" s="161">
        <v>0</v>
      </c>
      <c r="G250" s="161">
        <v>66600</v>
      </c>
      <c r="H250" s="161">
        <v>0</v>
      </c>
      <c r="I250" s="161">
        <v>18</v>
      </c>
      <c r="J250" s="161">
        <v>35</v>
      </c>
    </row>
    <row r="251" spans="1:10">
      <c r="A251">
        <v>310385</v>
      </c>
      <c r="B251" s="161" t="s">
        <v>224</v>
      </c>
      <c r="C251" s="161" t="s">
        <v>1488</v>
      </c>
      <c r="D251" s="161">
        <v>255</v>
      </c>
      <c r="E251" s="161">
        <v>0</v>
      </c>
      <c r="F251" s="161">
        <v>0</v>
      </c>
      <c r="G251" s="161">
        <v>53200</v>
      </c>
      <c r="H251" s="161">
        <v>0</v>
      </c>
      <c r="I251" s="161">
        <v>18</v>
      </c>
      <c r="J251" s="161">
        <v>35</v>
      </c>
    </row>
    <row r="252" spans="1:10">
      <c r="A252">
        <v>352789</v>
      </c>
      <c r="B252" s="161" t="s">
        <v>931</v>
      </c>
      <c r="C252" s="161" t="s">
        <v>1758</v>
      </c>
      <c r="D252" s="161">
        <v>265</v>
      </c>
      <c r="E252" s="161">
        <v>0</v>
      </c>
      <c r="F252" s="161">
        <v>0</v>
      </c>
      <c r="G252" s="161">
        <v>62400</v>
      </c>
      <c r="H252" s="161">
        <v>0</v>
      </c>
      <c r="I252" s="161">
        <v>18</v>
      </c>
      <c r="J252" s="161">
        <v>35</v>
      </c>
    </row>
    <row r="253" spans="1:10">
      <c r="A253">
        <v>359643</v>
      </c>
      <c r="B253" s="161" t="s">
        <v>1221</v>
      </c>
      <c r="C253" s="161" t="s">
        <v>1296</v>
      </c>
      <c r="D253" s="161">
        <v>265</v>
      </c>
      <c r="E253" s="161">
        <v>0</v>
      </c>
      <c r="F253" s="161">
        <v>0</v>
      </c>
      <c r="G253" s="161">
        <v>59100</v>
      </c>
      <c r="H253" s="161">
        <v>0</v>
      </c>
      <c r="I253" s="161">
        <v>18</v>
      </c>
      <c r="J253" s="161">
        <v>35</v>
      </c>
    </row>
    <row r="254" spans="1:10">
      <c r="A254">
        <v>327898</v>
      </c>
      <c r="B254" s="161" t="s">
        <v>409</v>
      </c>
      <c r="C254" s="161" t="s">
        <v>1421</v>
      </c>
      <c r="D254" s="161">
        <v>265</v>
      </c>
      <c r="E254" s="161">
        <v>0</v>
      </c>
      <c r="F254" s="161">
        <v>0</v>
      </c>
      <c r="G254" s="161">
        <v>69900</v>
      </c>
      <c r="H254" s="161">
        <v>0</v>
      </c>
      <c r="I254" s="161">
        <v>18</v>
      </c>
      <c r="J254" s="161">
        <v>35</v>
      </c>
    </row>
    <row r="255" spans="1:10">
      <c r="A255">
        <v>310387</v>
      </c>
      <c r="B255" s="161" t="s">
        <v>224</v>
      </c>
      <c r="C255" s="161" t="s">
        <v>1489</v>
      </c>
      <c r="D255" s="161">
        <v>265</v>
      </c>
      <c r="E255" s="161">
        <v>0</v>
      </c>
      <c r="F255" s="161">
        <v>0</v>
      </c>
      <c r="G255" s="161">
        <v>56200</v>
      </c>
      <c r="H255" s="161">
        <v>0</v>
      </c>
      <c r="I255" s="161">
        <v>18</v>
      </c>
      <c r="J255" s="161">
        <v>35</v>
      </c>
    </row>
    <row r="256" spans="1:10">
      <c r="A256">
        <v>327899</v>
      </c>
      <c r="B256" s="161" t="s">
        <v>409</v>
      </c>
      <c r="C256" s="161" t="s">
        <v>1490</v>
      </c>
      <c r="D256" s="161">
        <v>275</v>
      </c>
      <c r="E256" s="161">
        <v>0</v>
      </c>
      <c r="F256" s="161">
        <v>0</v>
      </c>
      <c r="G256" s="161">
        <v>71800</v>
      </c>
      <c r="H256" s="161">
        <v>0</v>
      </c>
      <c r="I256" s="161">
        <v>18</v>
      </c>
      <c r="J256" s="161">
        <v>35</v>
      </c>
    </row>
    <row r="257" spans="1:10">
      <c r="A257">
        <v>310389</v>
      </c>
      <c r="B257" s="161" t="s">
        <v>224</v>
      </c>
      <c r="C257" s="161" t="s">
        <v>1490</v>
      </c>
      <c r="D257" s="161">
        <v>275</v>
      </c>
      <c r="E257" s="161">
        <v>0</v>
      </c>
      <c r="F257" s="161">
        <v>0</v>
      </c>
      <c r="G257" s="161">
        <v>59700</v>
      </c>
      <c r="H257" s="161">
        <v>0</v>
      </c>
      <c r="I257" s="161">
        <v>18</v>
      </c>
      <c r="J257" s="161">
        <v>35</v>
      </c>
    </row>
    <row r="258" spans="1:10">
      <c r="A258">
        <v>355205</v>
      </c>
      <c r="B258" s="161" t="s">
        <v>966</v>
      </c>
      <c r="C258" s="161" t="s">
        <v>1829</v>
      </c>
      <c r="D258" s="161">
        <v>215</v>
      </c>
      <c r="E258" s="161">
        <v>0</v>
      </c>
      <c r="F258" s="161">
        <v>0</v>
      </c>
      <c r="G258" s="161">
        <v>48300</v>
      </c>
      <c r="H258" s="161">
        <v>0</v>
      </c>
      <c r="I258" s="161">
        <v>18</v>
      </c>
      <c r="J258" s="161">
        <v>40</v>
      </c>
    </row>
    <row r="259" spans="1:10">
      <c r="A259">
        <v>256069</v>
      </c>
      <c r="B259" s="161" t="s">
        <v>223</v>
      </c>
      <c r="C259" s="161" t="s">
        <v>1409</v>
      </c>
      <c r="D259" s="161">
        <v>215</v>
      </c>
      <c r="E259" s="161">
        <v>0</v>
      </c>
      <c r="F259" s="161">
        <v>0</v>
      </c>
      <c r="G259" s="161">
        <v>44100</v>
      </c>
      <c r="H259" s="161">
        <v>0</v>
      </c>
      <c r="I259" s="161">
        <v>18</v>
      </c>
      <c r="J259" s="161">
        <v>40</v>
      </c>
    </row>
    <row r="260" spans="1:10">
      <c r="A260">
        <v>352785</v>
      </c>
      <c r="B260" s="161" t="s">
        <v>931</v>
      </c>
      <c r="C260" s="161" t="s">
        <v>1431</v>
      </c>
      <c r="D260" s="161">
        <v>225</v>
      </c>
      <c r="E260" s="161">
        <v>0</v>
      </c>
      <c r="F260" s="161">
        <v>0</v>
      </c>
      <c r="G260" s="161">
        <v>51100</v>
      </c>
      <c r="H260" s="161">
        <v>0</v>
      </c>
      <c r="I260" s="161">
        <v>18</v>
      </c>
      <c r="J260" s="161">
        <v>40</v>
      </c>
    </row>
    <row r="261" spans="1:10">
      <c r="A261">
        <v>359617</v>
      </c>
      <c r="B261" s="161" t="s">
        <v>1221</v>
      </c>
      <c r="C261" s="161" t="s">
        <v>1274</v>
      </c>
      <c r="D261" s="161">
        <v>225</v>
      </c>
      <c r="E261" s="161">
        <v>0</v>
      </c>
      <c r="F261" s="161">
        <v>0</v>
      </c>
      <c r="G261" s="161">
        <v>47800</v>
      </c>
      <c r="H261" s="161">
        <v>0</v>
      </c>
      <c r="I261" s="161">
        <v>18</v>
      </c>
      <c r="J261" s="161">
        <v>40</v>
      </c>
    </row>
    <row r="262" spans="1:10">
      <c r="A262">
        <v>355196</v>
      </c>
      <c r="B262" s="161" t="s">
        <v>966</v>
      </c>
      <c r="C262" s="161" t="s">
        <v>1484</v>
      </c>
      <c r="D262" s="161">
        <v>225</v>
      </c>
      <c r="E262" s="161">
        <v>0</v>
      </c>
      <c r="F262" s="161">
        <v>0</v>
      </c>
      <c r="G262" s="161">
        <v>47400</v>
      </c>
      <c r="H262" s="161">
        <v>0</v>
      </c>
      <c r="I262" s="161">
        <v>18</v>
      </c>
      <c r="J262" s="161">
        <v>40</v>
      </c>
    </row>
    <row r="263" spans="1:10">
      <c r="A263">
        <v>327891</v>
      </c>
      <c r="B263" s="161" t="s">
        <v>409</v>
      </c>
      <c r="C263" s="161" t="s">
        <v>432</v>
      </c>
      <c r="D263" s="161">
        <v>225</v>
      </c>
      <c r="E263" s="161">
        <v>0</v>
      </c>
      <c r="F263" s="161">
        <v>0</v>
      </c>
      <c r="G263" s="161">
        <v>57700</v>
      </c>
      <c r="H263" s="161">
        <v>0</v>
      </c>
      <c r="I263" s="161">
        <v>18</v>
      </c>
      <c r="J263" s="161">
        <v>40</v>
      </c>
    </row>
    <row r="264" spans="1:10">
      <c r="A264">
        <v>355120</v>
      </c>
      <c r="B264" s="161" t="s">
        <v>1006</v>
      </c>
      <c r="C264" s="161" t="s">
        <v>1484</v>
      </c>
      <c r="D264" s="161">
        <v>225</v>
      </c>
      <c r="E264" s="161">
        <v>0</v>
      </c>
      <c r="F264" s="161">
        <v>0</v>
      </c>
      <c r="G264" s="161">
        <v>67100</v>
      </c>
      <c r="H264" s="161">
        <v>0</v>
      </c>
      <c r="I264" s="161">
        <v>18</v>
      </c>
      <c r="J264" s="161">
        <v>40</v>
      </c>
    </row>
    <row r="265" spans="1:10">
      <c r="A265">
        <v>310371</v>
      </c>
      <c r="B265" s="161" t="s">
        <v>224</v>
      </c>
      <c r="C265" s="161" t="s">
        <v>1484</v>
      </c>
      <c r="D265" s="161">
        <v>225</v>
      </c>
      <c r="E265" s="161">
        <v>0</v>
      </c>
      <c r="F265" s="161">
        <v>0</v>
      </c>
      <c r="G265" s="161">
        <v>46700</v>
      </c>
      <c r="H265" s="161">
        <v>0</v>
      </c>
      <c r="I265" s="161">
        <v>18</v>
      </c>
      <c r="J265" s="161">
        <v>40</v>
      </c>
    </row>
    <row r="266" spans="1:10">
      <c r="A266">
        <v>352787</v>
      </c>
      <c r="B266" s="161" t="s">
        <v>931</v>
      </c>
      <c r="C266" s="161" t="s">
        <v>1756</v>
      </c>
      <c r="D266" s="161">
        <v>235</v>
      </c>
      <c r="E266" s="161">
        <v>0</v>
      </c>
      <c r="F266" s="161">
        <v>0</v>
      </c>
      <c r="G266" s="161">
        <v>52600</v>
      </c>
      <c r="H266" s="161">
        <v>0</v>
      </c>
      <c r="I266" s="161">
        <v>18</v>
      </c>
      <c r="J266" s="161">
        <v>40</v>
      </c>
    </row>
    <row r="267" spans="1:10">
      <c r="A267">
        <v>359621</v>
      </c>
      <c r="B267" s="161" t="s">
        <v>1221</v>
      </c>
      <c r="C267" s="161" t="s">
        <v>1276</v>
      </c>
      <c r="D267" s="161">
        <v>235</v>
      </c>
      <c r="E267" s="161">
        <v>0</v>
      </c>
      <c r="F267" s="161">
        <v>0</v>
      </c>
      <c r="G267" s="161">
        <v>50500</v>
      </c>
      <c r="H267" s="161">
        <v>0</v>
      </c>
      <c r="I267" s="161">
        <v>18</v>
      </c>
      <c r="J267" s="161">
        <v>40</v>
      </c>
    </row>
    <row r="268" spans="1:10">
      <c r="A268">
        <v>355226</v>
      </c>
      <c r="B268" s="161" t="s">
        <v>966</v>
      </c>
      <c r="C268" s="161" t="s">
        <v>1485</v>
      </c>
      <c r="D268" s="161">
        <v>235</v>
      </c>
      <c r="E268" s="161">
        <v>0</v>
      </c>
      <c r="F268" s="161">
        <v>0</v>
      </c>
      <c r="G268" s="161">
        <v>50600</v>
      </c>
      <c r="H268" s="161">
        <v>0</v>
      </c>
      <c r="I268" s="161">
        <v>18</v>
      </c>
      <c r="J268" s="161">
        <v>40</v>
      </c>
    </row>
    <row r="269" spans="1:10">
      <c r="A269">
        <v>327910</v>
      </c>
      <c r="B269" s="161" t="s">
        <v>409</v>
      </c>
      <c r="C269" s="161" t="s">
        <v>1436</v>
      </c>
      <c r="D269" s="161">
        <v>235</v>
      </c>
      <c r="E269" s="161">
        <v>0</v>
      </c>
      <c r="F269" s="161">
        <v>0</v>
      </c>
      <c r="G269" s="161">
        <v>58900</v>
      </c>
      <c r="H269" s="161">
        <v>0</v>
      </c>
      <c r="I269" s="161">
        <v>18</v>
      </c>
      <c r="J269" s="161">
        <v>40</v>
      </c>
    </row>
    <row r="270" spans="1:10">
      <c r="A270">
        <v>335358</v>
      </c>
      <c r="B270" s="161" t="s">
        <v>917</v>
      </c>
      <c r="C270" s="161" t="s">
        <v>1485</v>
      </c>
      <c r="D270" s="161">
        <v>235</v>
      </c>
      <c r="E270" s="161">
        <v>0</v>
      </c>
      <c r="F270" s="161">
        <v>0</v>
      </c>
      <c r="G270" s="161">
        <v>68400</v>
      </c>
      <c r="H270" s="161">
        <v>0</v>
      </c>
      <c r="I270" s="161">
        <v>18</v>
      </c>
      <c r="J270" s="161">
        <v>40</v>
      </c>
    </row>
    <row r="271" spans="1:10">
      <c r="A271">
        <v>355119</v>
      </c>
      <c r="B271" s="161" t="s">
        <v>1006</v>
      </c>
      <c r="C271" s="161" t="s">
        <v>1485</v>
      </c>
      <c r="D271" s="161">
        <v>235</v>
      </c>
      <c r="E271" s="161">
        <v>0</v>
      </c>
      <c r="F271" s="161">
        <v>0</v>
      </c>
      <c r="G271" s="161">
        <v>68400</v>
      </c>
      <c r="H271" s="161">
        <v>0</v>
      </c>
      <c r="I271" s="161">
        <v>18</v>
      </c>
      <c r="J271" s="161">
        <v>40</v>
      </c>
    </row>
    <row r="272" spans="1:10">
      <c r="A272">
        <v>310373</v>
      </c>
      <c r="B272" s="161" t="s">
        <v>224</v>
      </c>
      <c r="C272" s="161" t="s">
        <v>1485</v>
      </c>
      <c r="D272" s="161">
        <v>235</v>
      </c>
      <c r="E272" s="161">
        <v>0</v>
      </c>
      <c r="F272" s="161">
        <v>0</v>
      </c>
      <c r="G272" s="161">
        <v>47200</v>
      </c>
      <c r="H272" s="161">
        <v>0</v>
      </c>
      <c r="I272" s="161">
        <v>18</v>
      </c>
      <c r="J272" s="161">
        <v>40</v>
      </c>
    </row>
    <row r="273" spans="1:10">
      <c r="A273">
        <v>352784</v>
      </c>
      <c r="B273" s="161" t="s">
        <v>931</v>
      </c>
      <c r="C273" s="161" t="s">
        <v>1754</v>
      </c>
      <c r="D273" s="161">
        <v>245</v>
      </c>
      <c r="E273" s="161">
        <v>0</v>
      </c>
      <c r="F273" s="161">
        <v>0</v>
      </c>
      <c r="G273" s="161">
        <v>55500</v>
      </c>
      <c r="H273" s="161">
        <v>0</v>
      </c>
      <c r="I273" s="161">
        <v>18</v>
      </c>
      <c r="J273" s="161">
        <v>40</v>
      </c>
    </row>
    <row r="274" spans="1:10">
      <c r="A274">
        <v>359624</v>
      </c>
      <c r="B274" s="161" t="s">
        <v>1221</v>
      </c>
      <c r="C274" s="161" t="s">
        <v>1279</v>
      </c>
      <c r="D274" s="161">
        <v>245</v>
      </c>
      <c r="E274" s="161">
        <v>0</v>
      </c>
      <c r="F274" s="161">
        <v>0</v>
      </c>
      <c r="G274" s="161">
        <v>51000</v>
      </c>
      <c r="H274" s="161">
        <v>0</v>
      </c>
      <c r="I274" s="161">
        <v>18</v>
      </c>
      <c r="J274" s="161">
        <v>40</v>
      </c>
    </row>
    <row r="275" spans="1:10">
      <c r="A275">
        <v>355209</v>
      </c>
      <c r="B275" s="161" t="s">
        <v>966</v>
      </c>
      <c r="C275" s="161" t="s">
        <v>1549</v>
      </c>
      <c r="D275" s="161">
        <v>245</v>
      </c>
      <c r="E275" s="161">
        <v>0</v>
      </c>
      <c r="F275" s="161">
        <v>0</v>
      </c>
      <c r="G275" s="161">
        <v>51400</v>
      </c>
      <c r="H275" s="161">
        <v>0</v>
      </c>
      <c r="I275" s="161">
        <v>18</v>
      </c>
      <c r="J275" s="161">
        <v>40</v>
      </c>
    </row>
    <row r="276" spans="1:10">
      <c r="A276">
        <v>327096</v>
      </c>
      <c r="B276" s="161" t="s">
        <v>409</v>
      </c>
      <c r="C276" s="161" t="s">
        <v>1549</v>
      </c>
      <c r="D276" s="161">
        <v>245</v>
      </c>
      <c r="E276" s="161">
        <v>0</v>
      </c>
      <c r="F276" s="161">
        <v>0</v>
      </c>
      <c r="G276" s="161">
        <v>61300</v>
      </c>
      <c r="H276" s="161">
        <v>0</v>
      </c>
      <c r="I276" s="161">
        <v>18</v>
      </c>
      <c r="J276" s="161">
        <v>40</v>
      </c>
    </row>
    <row r="277" spans="1:10">
      <c r="A277">
        <v>310375</v>
      </c>
      <c r="B277" s="161" t="s">
        <v>224</v>
      </c>
      <c r="C277" s="161" t="s">
        <v>1486</v>
      </c>
      <c r="D277" s="161">
        <v>245</v>
      </c>
      <c r="E277" s="161">
        <v>0</v>
      </c>
      <c r="F277" s="161">
        <v>0</v>
      </c>
      <c r="G277" s="161">
        <v>49800</v>
      </c>
      <c r="H277" s="161">
        <v>0</v>
      </c>
      <c r="I277" s="161">
        <v>18</v>
      </c>
      <c r="J277" s="161">
        <v>40</v>
      </c>
    </row>
    <row r="278" spans="1:10">
      <c r="A278">
        <v>359628</v>
      </c>
      <c r="B278" s="161" t="s">
        <v>1221</v>
      </c>
      <c r="C278" s="161" t="s">
        <v>1283</v>
      </c>
      <c r="D278" s="161">
        <v>255</v>
      </c>
      <c r="E278" s="161">
        <v>0</v>
      </c>
      <c r="F278" s="161">
        <v>0</v>
      </c>
      <c r="G278" s="161">
        <v>54800</v>
      </c>
      <c r="H278" s="161">
        <v>0</v>
      </c>
      <c r="I278" s="161">
        <v>18</v>
      </c>
      <c r="J278" s="161">
        <v>40</v>
      </c>
    </row>
    <row r="279" spans="1:10">
      <c r="A279">
        <v>355223</v>
      </c>
      <c r="B279" s="161" t="s">
        <v>966</v>
      </c>
      <c r="C279" s="161" t="s">
        <v>1635</v>
      </c>
      <c r="D279" s="161">
        <v>255</v>
      </c>
      <c r="E279" s="161">
        <v>0</v>
      </c>
      <c r="F279" s="161">
        <v>0</v>
      </c>
      <c r="G279" s="161">
        <v>55600</v>
      </c>
      <c r="H279" s="161">
        <v>0</v>
      </c>
      <c r="I279" s="161">
        <v>18</v>
      </c>
      <c r="J279" s="161">
        <v>40</v>
      </c>
    </row>
    <row r="280" spans="1:10">
      <c r="A280">
        <v>355118</v>
      </c>
      <c r="B280" s="161" t="s">
        <v>1006</v>
      </c>
      <c r="C280" s="161" t="s">
        <v>1635</v>
      </c>
      <c r="D280" s="161">
        <v>255</v>
      </c>
      <c r="E280" s="161">
        <v>0</v>
      </c>
      <c r="F280" s="161">
        <v>0</v>
      </c>
      <c r="G280" s="161">
        <v>73500</v>
      </c>
      <c r="H280" s="161">
        <v>0</v>
      </c>
      <c r="I280" s="161">
        <v>18</v>
      </c>
      <c r="J280" s="161">
        <v>40</v>
      </c>
    </row>
    <row r="281" spans="1:10">
      <c r="A281">
        <v>323976</v>
      </c>
      <c r="B281" s="161" t="s">
        <v>408</v>
      </c>
      <c r="C281" s="161" t="s">
        <v>1523</v>
      </c>
      <c r="D281" s="161">
        <v>215</v>
      </c>
      <c r="E281" s="161">
        <v>0</v>
      </c>
      <c r="F281" s="161">
        <v>0</v>
      </c>
      <c r="G281" s="161">
        <v>43300</v>
      </c>
      <c r="H281" s="161">
        <v>0</v>
      </c>
      <c r="I281" s="161">
        <v>18</v>
      </c>
      <c r="J281" s="161">
        <v>45</v>
      </c>
    </row>
    <row r="282" spans="1:10">
      <c r="A282">
        <v>359614</v>
      </c>
      <c r="B282" s="161" t="s">
        <v>1221</v>
      </c>
      <c r="C282" s="161" t="s">
        <v>1272</v>
      </c>
      <c r="D282" s="161">
        <v>215</v>
      </c>
      <c r="E282" s="161">
        <v>0</v>
      </c>
      <c r="F282" s="161">
        <v>0</v>
      </c>
      <c r="G282" s="161">
        <v>41600</v>
      </c>
      <c r="H282" s="161">
        <v>0</v>
      </c>
      <c r="I282" s="161">
        <v>18</v>
      </c>
      <c r="J282" s="161">
        <v>45</v>
      </c>
    </row>
    <row r="283" spans="1:10">
      <c r="A283">
        <v>355195</v>
      </c>
      <c r="B283" s="161" t="s">
        <v>966</v>
      </c>
      <c r="C283" s="161" t="s">
        <v>1592</v>
      </c>
      <c r="D283" s="161">
        <v>215</v>
      </c>
      <c r="E283" s="161">
        <v>0</v>
      </c>
      <c r="F283" s="161">
        <v>0</v>
      </c>
      <c r="G283" s="161">
        <v>40100</v>
      </c>
      <c r="H283" s="161">
        <v>0</v>
      </c>
      <c r="I283" s="161">
        <v>18</v>
      </c>
      <c r="J283" s="161">
        <v>45</v>
      </c>
    </row>
    <row r="284" spans="1:10">
      <c r="A284">
        <v>335050</v>
      </c>
      <c r="B284" s="161" t="s">
        <v>924</v>
      </c>
      <c r="C284" s="161" t="s">
        <v>1592</v>
      </c>
      <c r="D284" s="161">
        <v>215</v>
      </c>
      <c r="E284" s="161">
        <v>0</v>
      </c>
      <c r="F284" s="161">
        <v>0</v>
      </c>
      <c r="G284" s="161">
        <v>37700</v>
      </c>
      <c r="H284" s="161">
        <v>0</v>
      </c>
      <c r="I284" s="161">
        <v>18</v>
      </c>
      <c r="J284" s="161">
        <v>45</v>
      </c>
    </row>
    <row r="285" spans="1:10">
      <c r="A285">
        <v>330845</v>
      </c>
      <c r="B285" s="161" t="s">
        <v>424</v>
      </c>
      <c r="C285" s="161" t="s">
        <v>1592</v>
      </c>
      <c r="D285" s="161">
        <v>215</v>
      </c>
      <c r="E285" s="161">
        <v>0</v>
      </c>
      <c r="F285" s="161">
        <v>0</v>
      </c>
      <c r="G285" s="161">
        <v>37300</v>
      </c>
      <c r="H285" s="161">
        <v>0</v>
      </c>
      <c r="I285" s="161">
        <v>18</v>
      </c>
      <c r="J285" s="161">
        <v>45</v>
      </c>
    </row>
    <row r="286" spans="1:10">
      <c r="A286">
        <v>312621</v>
      </c>
      <c r="B286" s="161" t="s">
        <v>226</v>
      </c>
      <c r="C286" s="161" t="s">
        <v>1499</v>
      </c>
      <c r="D286" s="161">
        <v>215</v>
      </c>
      <c r="E286" s="161">
        <v>0</v>
      </c>
      <c r="F286" s="161">
        <v>0</v>
      </c>
      <c r="G286" s="161">
        <v>46300</v>
      </c>
      <c r="H286" s="161">
        <v>0</v>
      </c>
      <c r="I286" s="161">
        <v>18</v>
      </c>
      <c r="J286" s="161">
        <v>45</v>
      </c>
    </row>
    <row r="287" spans="1:10">
      <c r="A287">
        <v>352793</v>
      </c>
      <c r="B287" s="161" t="s">
        <v>931</v>
      </c>
      <c r="C287" s="161" t="s">
        <v>1762</v>
      </c>
      <c r="D287" s="161">
        <v>225</v>
      </c>
      <c r="E287" s="161">
        <v>0</v>
      </c>
      <c r="F287" s="161">
        <v>0</v>
      </c>
      <c r="G287" s="161">
        <v>45100</v>
      </c>
      <c r="H287" s="161">
        <v>0</v>
      </c>
      <c r="I287" s="161">
        <v>18</v>
      </c>
      <c r="J287" s="161">
        <v>45</v>
      </c>
    </row>
    <row r="288" spans="1:10">
      <c r="A288">
        <v>359618</v>
      </c>
      <c r="B288" s="161" t="s">
        <v>1221</v>
      </c>
      <c r="C288" s="161" t="s">
        <v>1275</v>
      </c>
      <c r="D288" s="161">
        <v>225</v>
      </c>
      <c r="E288" s="161">
        <v>0</v>
      </c>
      <c r="F288" s="161">
        <v>0</v>
      </c>
      <c r="G288" s="161">
        <v>44800</v>
      </c>
      <c r="H288" s="161">
        <v>0</v>
      </c>
      <c r="I288" s="161">
        <v>18</v>
      </c>
      <c r="J288" s="161">
        <v>45</v>
      </c>
    </row>
    <row r="289" spans="1:10">
      <c r="A289">
        <v>355176</v>
      </c>
      <c r="B289" s="161" t="s">
        <v>966</v>
      </c>
      <c r="C289" s="161" t="s">
        <v>1480</v>
      </c>
      <c r="D289" s="161">
        <v>225</v>
      </c>
      <c r="E289" s="161">
        <v>0</v>
      </c>
      <c r="F289" s="161">
        <v>0</v>
      </c>
      <c r="G289" s="161">
        <v>42200</v>
      </c>
      <c r="H289" s="161">
        <v>0</v>
      </c>
      <c r="I289" s="161">
        <v>18</v>
      </c>
      <c r="J289" s="161">
        <v>45</v>
      </c>
    </row>
    <row r="290" spans="1:10">
      <c r="A290">
        <v>335086</v>
      </c>
      <c r="B290" s="161" t="s">
        <v>924</v>
      </c>
      <c r="C290" s="161" t="s">
        <v>1480</v>
      </c>
      <c r="D290" s="161">
        <v>225</v>
      </c>
      <c r="E290" s="161">
        <v>0</v>
      </c>
      <c r="F290" s="161">
        <v>0</v>
      </c>
      <c r="G290" s="161">
        <v>38800</v>
      </c>
      <c r="H290" s="161">
        <v>0</v>
      </c>
      <c r="I290" s="161">
        <v>18</v>
      </c>
      <c r="J290" s="161">
        <v>45</v>
      </c>
    </row>
    <row r="291" spans="1:10">
      <c r="A291">
        <v>330846</v>
      </c>
      <c r="B291" s="161" t="s">
        <v>424</v>
      </c>
      <c r="C291" s="161" t="s">
        <v>1480</v>
      </c>
      <c r="D291" s="161">
        <v>225</v>
      </c>
      <c r="E291" s="161">
        <v>0</v>
      </c>
      <c r="F291" s="161">
        <v>0</v>
      </c>
      <c r="G291" s="161">
        <v>37300</v>
      </c>
      <c r="H291" s="161">
        <v>0</v>
      </c>
      <c r="I291" s="161">
        <v>18</v>
      </c>
      <c r="J291" s="161">
        <v>45</v>
      </c>
    </row>
    <row r="292" spans="1:10">
      <c r="A292">
        <v>327914</v>
      </c>
      <c r="B292" s="161" t="s">
        <v>409</v>
      </c>
      <c r="C292" s="161" t="s">
        <v>559</v>
      </c>
      <c r="D292" s="161">
        <v>225</v>
      </c>
      <c r="E292" s="161">
        <v>0</v>
      </c>
      <c r="F292" s="161">
        <v>0</v>
      </c>
      <c r="G292" s="161">
        <v>49300</v>
      </c>
      <c r="H292" s="161">
        <v>0</v>
      </c>
      <c r="I292" s="161">
        <v>18</v>
      </c>
      <c r="J292" s="161">
        <v>45</v>
      </c>
    </row>
    <row r="293" spans="1:10">
      <c r="A293">
        <v>310351</v>
      </c>
      <c r="B293" s="161" t="s">
        <v>224</v>
      </c>
      <c r="C293" s="161" t="s">
        <v>1480</v>
      </c>
      <c r="D293" s="161">
        <v>225</v>
      </c>
      <c r="E293" s="161">
        <v>0</v>
      </c>
      <c r="F293" s="161">
        <v>0</v>
      </c>
      <c r="G293" s="161">
        <v>39400</v>
      </c>
      <c r="H293" s="161">
        <v>0</v>
      </c>
      <c r="I293" s="161">
        <v>18</v>
      </c>
      <c r="J293" s="161">
        <v>45</v>
      </c>
    </row>
    <row r="294" spans="1:10">
      <c r="A294">
        <v>352812</v>
      </c>
      <c r="B294" s="161" t="s">
        <v>931</v>
      </c>
      <c r="C294" s="161" t="s">
        <v>1779</v>
      </c>
      <c r="D294" s="161">
        <v>235</v>
      </c>
      <c r="E294" s="161">
        <v>0</v>
      </c>
      <c r="F294" s="161">
        <v>0</v>
      </c>
      <c r="G294" s="161">
        <v>49900</v>
      </c>
      <c r="H294" s="161">
        <v>0</v>
      </c>
      <c r="I294" s="161">
        <v>18</v>
      </c>
      <c r="J294" s="161">
        <v>45</v>
      </c>
    </row>
    <row r="295" spans="1:10">
      <c r="A295">
        <v>359622</v>
      </c>
      <c r="B295" s="161" t="s">
        <v>1221</v>
      </c>
      <c r="C295" s="161" t="s">
        <v>1277</v>
      </c>
      <c r="D295" s="161">
        <v>235</v>
      </c>
      <c r="E295" s="161">
        <v>0</v>
      </c>
      <c r="F295" s="161">
        <v>0</v>
      </c>
      <c r="G295" s="161">
        <v>47300</v>
      </c>
      <c r="H295" s="161">
        <v>0</v>
      </c>
      <c r="I295" s="161">
        <v>18</v>
      </c>
      <c r="J295" s="161">
        <v>45</v>
      </c>
    </row>
    <row r="296" spans="1:10">
      <c r="A296">
        <v>355201</v>
      </c>
      <c r="B296" s="161" t="s">
        <v>966</v>
      </c>
      <c r="C296" s="161" t="s">
        <v>1828</v>
      </c>
      <c r="D296" s="161">
        <v>235</v>
      </c>
      <c r="E296" s="161">
        <v>0</v>
      </c>
      <c r="F296" s="161">
        <v>0</v>
      </c>
      <c r="G296" s="161">
        <v>46300</v>
      </c>
      <c r="H296" s="161">
        <v>0</v>
      </c>
      <c r="I296" s="161">
        <v>18</v>
      </c>
      <c r="J296" s="161">
        <v>45</v>
      </c>
    </row>
    <row r="297" spans="1:10">
      <c r="A297">
        <v>352758</v>
      </c>
      <c r="B297" s="161" t="s">
        <v>931</v>
      </c>
      <c r="C297" s="161" t="s">
        <v>1731</v>
      </c>
      <c r="D297" s="161">
        <v>245</v>
      </c>
      <c r="E297" s="161">
        <v>0</v>
      </c>
      <c r="F297" s="161">
        <v>0</v>
      </c>
      <c r="G297" s="161">
        <v>51000</v>
      </c>
      <c r="H297" s="161">
        <v>0</v>
      </c>
      <c r="I297" s="161">
        <v>18</v>
      </c>
      <c r="J297" s="161">
        <v>45</v>
      </c>
    </row>
    <row r="298" spans="1:10">
      <c r="A298">
        <v>359625</v>
      </c>
      <c r="B298" s="161" t="s">
        <v>1221</v>
      </c>
      <c r="C298" s="161" t="s">
        <v>1280</v>
      </c>
      <c r="D298" s="161">
        <v>245</v>
      </c>
      <c r="E298" s="161">
        <v>0</v>
      </c>
      <c r="F298" s="161">
        <v>0</v>
      </c>
      <c r="G298" s="161">
        <v>49500</v>
      </c>
      <c r="H298" s="161">
        <v>0</v>
      </c>
      <c r="I298" s="161">
        <v>18</v>
      </c>
      <c r="J298" s="161">
        <v>45</v>
      </c>
    </row>
    <row r="299" spans="1:10">
      <c r="A299">
        <v>355213</v>
      </c>
      <c r="B299" s="161" t="s">
        <v>966</v>
      </c>
      <c r="C299" s="161" t="s">
        <v>1481</v>
      </c>
      <c r="D299" s="161">
        <v>245</v>
      </c>
      <c r="E299" s="161">
        <v>0</v>
      </c>
      <c r="F299" s="161">
        <v>0</v>
      </c>
      <c r="G299" s="161">
        <v>47300</v>
      </c>
      <c r="H299" s="161">
        <v>0</v>
      </c>
      <c r="I299" s="161">
        <v>18</v>
      </c>
      <c r="J299" s="161">
        <v>45</v>
      </c>
    </row>
    <row r="300" spans="1:10">
      <c r="A300">
        <v>335101</v>
      </c>
      <c r="B300" s="161" t="s">
        <v>924</v>
      </c>
      <c r="C300" s="161" t="s">
        <v>1481</v>
      </c>
      <c r="D300" s="161">
        <v>245</v>
      </c>
      <c r="E300" s="161">
        <v>0</v>
      </c>
      <c r="F300" s="161">
        <v>0</v>
      </c>
      <c r="G300" s="161">
        <v>45300</v>
      </c>
      <c r="H300" s="161">
        <v>0</v>
      </c>
      <c r="I300" s="161">
        <v>18</v>
      </c>
      <c r="J300" s="161">
        <v>45</v>
      </c>
    </row>
    <row r="301" spans="1:10">
      <c r="A301">
        <v>310353</v>
      </c>
      <c r="B301" s="161" t="s">
        <v>224</v>
      </c>
      <c r="C301" s="161" t="s">
        <v>1481</v>
      </c>
      <c r="D301" s="161">
        <v>245</v>
      </c>
      <c r="E301" s="161">
        <v>0</v>
      </c>
      <c r="F301" s="161">
        <v>0</v>
      </c>
      <c r="G301" s="161">
        <v>43800</v>
      </c>
      <c r="H301" s="161">
        <v>0</v>
      </c>
      <c r="I301" s="161">
        <v>18</v>
      </c>
      <c r="J301" s="161">
        <v>45</v>
      </c>
    </row>
    <row r="302" spans="1:10">
      <c r="A302">
        <v>352810</v>
      </c>
      <c r="B302" s="161" t="s">
        <v>931</v>
      </c>
      <c r="C302" s="161" t="s">
        <v>1777</v>
      </c>
      <c r="D302" s="161">
        <v>255</v>
      </c>
      <c r="E302" s="161">
        <v>0</v>
      </c>
      <c r="F302" s="161">
        <v>0</v>
      </c>
      <c r="G302" s="161">
        <v>54200</v>
      </c>
      <c r="H302" s="161">
        <v>0</v>
      </c>
      <c r="I302" s="161">
        <v>18</v>
      </c>
      <c r="J302" s="161">
        <v>45</v>
      </c>
    </row>
    <row r="303" spans="1:10">
      <c r="A303">
        <v>304925</v>
      </c>
      <c r="B303" s="161" t="s">
        <v>913</v>
      </c>
      <c r="C303" s="161" t="s">
        <v>1464</v>
      </c>
      <c r="D303" s="161">
        <v>255</v>
      </c>
      <c r="E303" s="161">
        <v>0</v>
      </c>
      <c r="F303" s="161">
        <v>0</v>
      </c>
      <c r="G303" s="161">
        <v>58800</v>
      </c>
      <c r="H303" s="161">
        <v>0</v>
      </c>
      <c r="I303" s="161">
        <v>18</v>
      </c>
      <c r="J303" s="161">
        <v>45</v>
      </c>
    </row>
    <row r="304" spans="1:10">
      <c r="A304">
        <v>359615</v>
      </c>
      <c r="B304" s="161" t="s">
        <v>1221</v>
      </c>
      <c r="C304" s="161" t="s">
        <v>678</v>
      </c>
      <c r="D304" s="161">
        <v>215</v>
      </c>
      <c r="E304" s="161">
        <v>0</v>
      </c>
      <c r="F304" s="161">
        <v>0</v>
      </c>
      <c r="G304" s="161">
        <v>36400</v>
      </c>
      <c r="H304" s="161">
        <v>0</v>
      </c>
      <c r="I304" s="161">
        <v>18</v>
      </c>
      <c r="J304" s="161">
        <v>50</v>
      </c>
    </row>
    <row r="305" spans="1:10">
      <c r="A305">
        <v>335022</v>
      </c>
      <c r="B305" s="161" t="s">
        <v>924</v>
      </c>
      <c r="C305" s="161" t="s">
        <v>678</v>
      </c>
      <c r="D305" s="161">
        <v>215</v>
      </c>
      <c r="E305" s="161">
        <v>0</v>
      </c>
      <c r="F305" s="161">
        <v>0</v>
      </c>
      <c r="G305" s="161">
        <v>35700</v>
      </c>
      <c r="H305" s="161">
        <v>0</v>
      </c>
      <c r="I305" s="161">
        <v>18</v>
      </c>
      <c r="J305" s="161">
        <v>50</v>
      </c>
    </row>
    <row r="306" spans="1:10">
      <c r="A306">
        <v>330908</v>
      </c>
      <c r="B306" s="161" t="s">
        <v>424</v>
      </c>
      <c r="C306" s="161" t="s">
        <v>678</v>
      </c>
      <c r="D306" s="161">
        <v>215</v>
      </c>
      <c r="E306" s="161">
        <v>0</v>
      </c>
      <c r="F306" s="161">
        <v>0</v>
      </c>
      <c r="G306" s="161">
        <v>34100</v>
      </c>
      <c r="H306" s="161">
        <v>0</v>
      </c>
      <c r="I306" s="161">
        <v>18</v>
      </c>
      <c r="J306" s="161">
        <v>50</v>
      </c>
    </row>
    <row r="307" spans="1:10">
      <c r="A307">
        <v>355851</v>
      </c>
      <c r="B307" s="161" t="s">
        <v>931</v>
      </c>
      <c r="C307" s="161" t="s">
        <v>1899</v>
      </c>
      <c r="D307" s="161">
        <v>225</v>
      </c>
      <c r="E307" s="161">
        <v>0</v>
      </c>
      <c r="F307" s="161">
        <v>0</v>
      </c>
      <c r="G307" s="161">
        <v>42200</v>
      </c>
      <c r="H307" s="161">
        <v>0</v>
      </c>
      <c r="I307" s="161">
        <v>18</v>
      </c>
      <c r="J307" s="161">
        <v>50</v>
      </c>
    </row>
    <row r="308" spans="1:10">
      <c r="A308">
        <v>359619</v>
      </c>
      <c r="B308" s="161" t="s">
        <v>1221</v>
      </c>
      <c r="C308" s="161" t="s">
        <v>630</v>
      </c>
      <c r="D308" s="161">
        <v>225</v>
      </c>
      <c r="E308" s="161">
        <v>0</v>
      </c>
      <c r="F308" s="161">
        <v>0</v>
      </c>
      <c r="G308" s="161">
        <v>37800</v>
      </c>
      <c r="H308" s="161">
        <v>0</v>
      </c>
      <c r="I308" s="161">
        <v>18</v>
      </c>
      <c r="J308" s="161">
        <v>50</v>
      </c>
    </row>
    <row r="309" spans="1:10">
      <c r="A309">
        <v>335014</v>
      </c>
      <c r="B309" s="161" t="s">
        <v>924</v>
      </c>
      <c r="C309" s="161" t="s">
        <v>1360</v>
      </c>
      <c r="D309" s="161">
        <v>225</v>
      </c>
      <c r="E309" s="161">
        <v>0</v>
      </c>
      <c r="F309" s="161">
        <v>0</v>
      </c>
      <c r="G309" s="161">
        <v>36000</v>
      </c>
      <c r="H309" s="161">
        <v>0</v>
      </c>
      <c r="I309" s="161">
        <v>18</v>
      </c>
      <c r="J309" s="161">
        <v>50</v>
      </c>
    </row>
    <row r="310" spans="1:10">
      <c r="A310">
        <v>330906</v>
      </c>
      <c r="B310" s="161" t="s">
        <v>424</v>
      </c>
      <c r="C310" s="161" t="s">
        <v>1360</v>
      </c>
      <c r="D310" s="161">
        <v>225</v>
      </c>
      <c r="E310" s="161">
        <v>0</v>
      </c>
      <c r="F310" s="161">
        <v>0</v>
      </c>
      <c r="G310" s="161">
        <v>34400</v>
      </c>
      <c r="H310" s="161">
        <v>0</v>
      </c>
      <c r="I310" s="161">
        <v>18</v>
      </c>
      <c r="J310" s="161">
        <v>50</v>
      </c>
    </row>
    <row r="311" spans="1:10">
      <c r="A311">
        <v>321849</v>
      </c>
      <c r="B311" s="161" t="s">
        <v>224</v>
      </c>
      <c r="C311" s="161" t="s">
        <v>630</v>
      </c>
      <c r="D311" s="161">
        <v>225</v>
      </c>
      <c r="E311" s="161">
        <v>0</v>
      </c>
      <c r="F311" s="161">
        <v>0</v>
      </c>
      <c r="G311" s="161">
        <v>36400</v>
      </c>
      <c r="H311" s="161">
        <v>0</v>
      </c>
      <c r="I311" s="161">
        <v>18</v>
      </c>
      <c r="J311" s="161">
        <v>50</v>
      </c>
    </row>
    <row r="312" spans="1:10">
      <c r="A312">
        <v>352790</v>
      </c>
      <c r="B312" s="161" t="s">
        <v>931</v>
      </c>
      <c r="C312" s="161" t="s">
        <v>1759</v>
      </c>
      <c r="D312" s="161">
        <v>235</v>
      </c>
      <c r="E312" s="161">
        <v>0</v>
      </c>
      <c r="F312" s="161">
        <v>0</v>
      </c>
      <c r="G312" s="161">
        <v>41500</v>
      </c>
      <c r="H312" s="161">
        <v>0</v>
      </c>
      <c r="I312" s="161">
        <v>18</v>
      </c>
      <c r="J312" s="161">
        <v>50</v>
      </c>
    </row>
    <row r="313" spans="1:10">
      <c r="A313">
        <v>359623</v>
      </c>
      <c r="B313" s="161" t="s">
        <v>1221</v>
      </c>
      <c r="C313" s="161" t="s">
        <v>1278</v>
      </c>
      <c r="D313" s="161">
        <v>235</v>
      </c>
      <c r="E313" s="161">
        <v>0</v>
      </c>
      <c r="F313" s="161">
        <v>0</v>
      </c>
      <c r="G313" s="161">
        <v>39200</v>
      </c>
      <c r="H313" s="161">
        <v>0</v>
      </c>
      <c r="I313" s="161">
        <v>18</v>
      </c>
      <c r="J313" s="161">
        <v>50</v>
      </c>
    </row>
    <row r="314" spans="1:10">
      <c r="A314">
        <v>334892</v>
      </c>
      <c r="B314" s="161" t="s">
        <v>924</v>
      </c>
      <c r="C314" s="161" t="s">
        <v>1278</v>
      </c>
      <c r="D314" s="161">
        <v>235</v>
      </c>
      <c r="E314" s="161">
        <v>0</v>
      </c>
      <c r="F314" s="161">
        <v>0</v>
      </c>
      <c r="G314" s="161">
        <v>33000</v>
      </c>
      <c r="H314" s="161">
        <v>0</v>
      </c>
      <c r="I314" s="161">
        <v>18</v>
      </c>
      <c r="J314" s="161">
        <v>50</v>
      </c>
    </row>
    <row r="315" spans="1:10">
      <c r="A315">
        <v>352809</v>
      </c>
      <c r="B315" s="161" t="s">
        <v>931</v>
      </c>
      <c r="C315" s="161" t="s">
        <v>1776</v>
      </c>
      <c r="D315" s="161">
        <v>245</v>
      </c>
      <c r="E315" s="161">
        <v>0</v>
      </c>
      <c r="F315" s="161">
        <v>0</v>
      </c>
      <c r="G315" s="161">
        <v>42400</v>
      </c>
      <c r="H315" s="161">
        <v>0</v>
      </c>
      <c r="I315" s="161">
        <v>18</v>
      </c>
      <c r="J315" s="161">
        <v>50</v>
      </c>
    </row>
    <row r="316" spans="1:10">
      <c r="A316">
        <v>359626</v>
      </c>
      <c r="B316" s="161" t="s">
        <v>1221</v>
      </c>
      <c r="C316" s="161" t="s">
        <v>1281</v>
      </c>
      <c r="D316" s="161">
        <v>245</v>
      </c>
      <c r="E316" s="161">
        <v>0</v>
      </c>
      <c r="F316" s="161">
        <v>0</v>
      </c>
      <c r="G316" s="161">
        <v>39900</v>
      </c>
      <c r="H316" s="161">
        <v>0</v>
      </c>
      <c r="I316" s="161">
        <v>18</v>
      </c>
      <c r="J316" s="161">
        <v>50</v>
      </c>
    </row>
    <row r="317" spans="1:10">
      <c r="A317">
        <v>355210</v>
      </c>
      <c r="B317" s="161" t="s">
        <v>966</v>
      </c>
      <c r="C317" s="161" t="s">
        <v>1281</v>
      </c>
      <c r="D317" s="161">
        <v>245</v>
      </c>
      <c r="E317" s="161">
        <v>0</v>
      </c>
      <c r="F317" s="161">
        <v>0</v>
      </c>
      <c r="G317" s="161">
        <v>39600</v>
      </c>
      <c r="H317" s="161">
        <v>0</v>
      </c>
      <c r="I317" s="161">
        <v>18</v>
      </c>
      <c r="J317" s="161">
        <v>50</v>
      </c>
    </row>
    <row r="318" spans="1:10">
      <c r="A318">
        <v>359616</v>
      </c>
      <c r="B318" s="161" t="s">
        <v>1221</v>
      </c>
      <c r="C318" s="161" t="s">
        <v>1273</v>
      </c>
      <c r="D318" s="161">
        <v>215</v>
      </c>
      <c r="E318" s="161">
        <v>0</v>
      </c>
      <c r="F318" s="161">
        <v>0</v>
      </c>
      <c r="G318" s="161">
        <v>35100</v>
      </c>
      <c r="H318" s="161">
        <v>0</v>
      </c>
      <c r="I318" s="161">
        <v>18</v>
      </c>
      <c r="J318" s="161">
        <v>55</v>
      </c>
    </row>
    <row r="319" spans="1:10">
      <c r="A319">
        <v>335099</v>
      </c>
      <c r="B319" s="161" t="s">
        <v>924</v>
      </c>
      <c r="C319" s="161" t="s">
        <v>1673</v>
      </c>
      <c r="D319" s="161">
        <v>215</v>
      </c>
      <c r="E319" s="161">
        <v>0</v>
      </c>
      <c r="F319" s="161">
        <v>0</v>
      </c>
      <c r="G319" s="161">
        <v>31100</v>
      </c>
      <c r="H319" s="161">
        <v>0</v>
      </c>
      <c r="I319" s="161">
        <v>18</v>
      </c>
      <c r="J319" s="161">
        <v>55</v>
      </c>
    </row>
    <row r="320" spans="1:10">
      <c r="A320">
        <v>352806</v>
      </c>
      <c r="B320" s="161" t="s">
        <v>931</v>
      </c>
      <c r="C320" s="161" t="s">
        <v>1774</v>
      </c>
      <c r="D320" s="161">
        <v>225</v>
      </c>
      <c r="E320" s="161">
        <v>0</v>
      </c>
      <c r="F320" s="161">
        <v>0</v>
      </c>
      <c r="G320" s="161">
        <v>41900</v>
      </c>
      <c r="H320" s="161">
        <v>0</v>
      </c>
      <c r="I320" s="161">
        <v>18</v>
      </c>
      <c r="J320" s="161">
        <v>55</v>
      </c>
    </row>
    <row r="321" spans="1:10">
      <c r="A321">
        <v>359620</v>
      </c>
      <c r="B321" s="161" t="s">
        <v>1221</v>
      </c>
      <c r="C321" s="161" t="s">
        <v>1178</v>
      </c>
      <c r="D321" s="161">
        <v>225</v>
      </c>
      <c r="E321" s="161">
        <v>0</v>
      </c>
      <c r="F321" s="161">
        <v>0</v>
      </c>
      <c r="G321" s="161">
        <v>37400</v>
      </c>
      <c r="H321" s="161">
        <v>0</v>
      </c>
      <c r="I321" s="161">
        <v>18</v>
      </c>
      <c r="J321" s="161">
        <v>55</v>
      </c>
    </row>
    <row r="322" spans="1:10">
      <c r="A322">
        <v>335030</v>
      </c>
      <c r="B322" s="161" t="s">
        <v>924</v>
      </c>
      <c r="C322" s="161" t="s">
        <v>1178</v>
      </c>
      <c r="D322" s="161">
        <v>225</v>
      </c>
      <c r="E322" s="161">
        <v>0</v>
      </c>
      <c r="F322" s="161">
        <v>0</v>
      </c>
      <c r="G322" s="161">
        <v>34900</v>
      </c>
      <c r="H322" s="161">
        <v>0</v>
      </c>
      <c r="I322" s="161">
        <v>18</v>
      </c>
      <c r="J322" s="161">
        <v>55</v>
      </c>
    </row>
    <row r="323" spans="1:10">
      <c r="A323">
        <v>355853</v>
      </c>
      <c r="B323" s="161" t="s">
        <v>931</v>
      </c>
      <c r="C323" s="161" t="s">
        <v>1901</v>
      </c>
      <c r="D323" s="161">
        <v>235</v>
      </c>
      <c r="E323" s="161">
        <v>0</v>
      </c>
      <c r="F323" s="161">
        <v>0</v>
      </c>
      <c r="G323" s="161">
        <v>40600</v>
      </c>
      <c r="H323" s="161">
        <v>0</v>
      </c>
      <c r="I323" s="161">
        <v>18</v>
      </c>
      <c r="J323" s="161">
        <v>55</v>
      </c>
    </row>
    <row r="324" spans="1:10">
      <c r="A324">
        <v>359640</v>
      </c>
      <c r="B324" s="161" t="s">
        <v>1221</v>
      </c>
      <c r="C324" s="161" t="s">
        <v>1294</v>
      </c>
      <c r="D324" s="161">
        <v>235</v>
      </c>
      <c r="E324" s="161">
        <v>0</v>
      </c>
      <c r="F324" s="161">
        <v>0</v>
      </c>
      <c r="G324" s="161">
        <v>38700</v>
      </c>
      <c r="H324" s="161">
        <v>0</v>
      </c>
      <c r="I324" s="161">
        <v>18</v>
      </c>
      <c r="J324" s="161">
        <v>55</v>
      </c>
    </row>
    <row r="325" spans="1:10">
      <c r="A325">
        <v>335073</v>
      </c>
      <c r="B325" s="161" t="s">
        <v>924</v>
      </c>
      <c r="C325" s="161" t="s">
        <v>1294</v>
      </c>
      <c r="D325" s="161">
        <v>235</v>
      </c>
      <c r="E325" s="161">
        <v>0</v>
      </c>
      <c r="F325" s="161">
        <v>0</v>
      </c>
      <c r="G325" s="161">
        <v>33200</v>
      </c>
      <c r="H325" s="161">
        <v>0</v>
      </c>
      <c r="I325" s="161">
        <v>18</v>
      </c>
      <c r="J325" s="161">
        <v>55</v>
      </c>
    </row>
    <row r="326" spans="1:10">
      <c r="A326">
        <v>352771</v>
      </c>
      <c r="B326" s="161" t="s">
        <v>931</v>
      </c>
      <c r="C326" s="161" t="s">
        <v>1743</v>
      </c>
      <c r="D326" s="161">
        <v>255</v>
      </c>
      <c r="E326" s="161">
        <v>0</v>
      </c>
      <c r="F326" s="161">
        <v>0</v>
      </c>
      <c r="G326" s="161">
        <v>45800</v>
      </c>
      <c r="H326" s="161">
        <v>0</v>
      </c>
      <c r="I326" s="161">
        <v>18</v>
      </c>
      <c r="J326" s="161">
        <v>55</v>
      </c>
    </row>
    <row r="327" spans="1:10">
      <c r="A327">
        <v>359629</v>
      </c>
      <c r="B327" s="161" t="s">
        <v>1221</v>
      </c>
      <c r="C327" s="161" t="s">
        <v>1284</v>
      </c>
      <c r="D327" s="161">
        <v>255</v>
      </c>
      <c r="E327" s="161">
        <v>0</v>
      </c>
      <c r="F327" s="161">
        <v>0</v>
      </c>
      <c r="G327" s="161">
        <v>42900</v>
      </c>
      <c r="H327" s="161">
        <v>0</v>
      </c>
      <c r="I327" s="161">
        <v>18</v>
      </c>
      <c r="J327" s="161">
        <v>55</v>
      </c>
    </row>
    <row r="328" spans="1:10">
      <c r="A328">
        <v>355860</v>
      </c>
      <c r="B328" s="161" t="s">
        <v>931</v>
      </c>
      <c r="C328" s="161" t="s">
        <v>1907</v>
      </c>
      <c r="D328" s="161">
        <v>225</v>
      </c>
      <c r="E328" s="161">
        <v>0</v>
      </c>
      <c r="F328" s="161">
        <v>0</v>
      </c>
      <c r="G328" s="161">
        <v>37300</v>
      </c>
      <c r="H328" s="161">
        <v>0</v>
      </c>
      <c r="I328" s="161">
        <v>18</v>
      </c>
      <c r="J328" s="161">
        <v>60</v>
      </c>
    </row>
    <row r="329" spans="1:10">
      <c r="A329">
        <v>358310</v>
      </c>
      <c r="B329" s="161" t="s">
        <v>1221</v>
      </c>
      <c r="C329" s="161" t="s">
        <v>558</v>
      </c>
      <c r="D329" s="161">
        <v>225</v>
      </c>
      <c r="E329" s="161">
        <v>0</v>
      </c>
      <c r="F329" s="161">
        <v>0</v>
      </c>
      <c r="G329" s="161">
        <v>35300</v>
      </c>
      <c r="H329" s="161">
        <v>0</v>
      </c>
      <c r="I329" s="161">
        <v>18</v>
      </c>
      <c r="J329" s="161">
        <v>60</v>
      </c>
    </row>
    <row r="330" spans="1:10">
      <c r="A330">
        <v>352808</v>
      </c>
      <c r="B330" s="161" t="s">
        <v>931</v>
      </c>
      <c r="C330" s="161" t="s">
        <v>1564</v>
      </c>
      <c r="D330" s="161">
        <v>235</v>
      </c>
      <c r="E330" s="161">
        <v>0</v>
      </c>
      <c r="F330" s="161">
        <v>0</v>
      </c>
      <c r="G330" s="161">
        <v>40100</v>
      </c>
      <c r="H330" s="161">
        <v>0</v>
      </c>
      <c r="I330" s="161">
        <v>18</v>
      </c>
      <c r="J330" s="161">
        <v>60</v>
      </c>
    </row>
    <row r="331" spans="1:10">
      <c r="A331">
        <v>359641</v>
      </c>
      <c r="B331" s="161" t="s">
        <v>1221</v>
      </c>
      <c r="C331" s="161" t="s">
        <v>1295</v>
      </c>
      <c r="D331" s="161">
        <v>235</v>
      </c>
      <c r="E331" s="161">
        <v>0</v>
      </c>
      <c r="F331" s="161">
        <v>0</v>
      </c>
      <c r="G331" s="161">
        <v>36700</v>
      </c>
      <c r="H331" s="161">
        <v>0</v>
      </c>
      <c r="I331" s="161">
        <v>18</v>
      </c>
      <c r="J331" s="161">
        <v>60</v>
      </c>
    </row>
    <row r="332" spans="1:10">
      <c r="A332">
        <v>352780</v>
      </c>
      <c r="B332" s="161" t="s">
        <v>931</v>
      </c>
      <c r="C332" s="161" t="s">
        <v>1750</v>
      </c>
      <c r="D332" s="161">
        <v>245</v>
      </c>
      <c r="E332" s="161">
        <v>0</v>
      </c>
      <c r="F332" s="161">
        <v>0</v>
      </c>
      <c r="G332" s="161">
        <v>40100</v>
      </c>
      <c r="H332" s="161">
        <v>0</v>
      </c>
      <c r="I332" s="161">
        <v>18</v>
      </c>
      <c r="J332" s="161">
        <v>60</v>
      </c>
    </row>
    <row r="333" spans="1:10">
      <c r="A333">
        <v>359642</v>
      </c>
      <c r="B333" s="161" t="s">
        <v>1221</v>
      </c>
      <c r="C333" s="161" t="s">
        <v>391</v>
      </c>
      <c r="D333" s="161">
        <v>235</v>
      </c>
      <c r="E333" s="161">
        <v>0</v>
      </c>
      <c r="F333" s="161">
        <v>0</v>
      </c>
      <c r="G333" s="161">
        <v>32400</v>
      </c>
      <c r="H333" s="161">
        <v>0</v>
      </c>
      <c r="I333" s="161">
        <v>18</v>
      </c>
      <c r="J333" s="161">
        <v>65</v>
      </c>
    </row>
    <row r="334" spans="1:10">
      <c r="A334">
        <v>333586</v>
      </c>
      <c r="B334" s="161" t="s">
        <v>421</v>
      </c>
      <c r="C334" s="161" t="s">
        <v>1650</v>
      </c>
      <c r="D334" s="161">
        <v>295</v>
      </c>
      <c r="E334" s="161">
        <v>0</v>
      </c>
      <c r="F334" s="161">
        <v>0</v>
      </c>
      <c r="G334" s="161" t="s">
        <v>2248</v>
      </c>
      <c r="H334" s="161">
        <v>0</v>
      </c>
      <c r="I334" s="161">
        <v>18</v>
      </c>
      <c r="J334" s="161">
        <v>30</v>
      </c>
    </row>
    <row r="335" spans="1:10">
      <c r="A335">
        <v>333584</v>
      </c>
      <c r="B335" s="161" t="s">
        <v>421</v>
      </c>
      <c r="C335" s="161" t="s">
        <v>1648</v>
      </c>
      <c r="D335" s="161">
        <v>215</v>
      </c>
      <c r="E335" s="161">
        <v>0</v>
      </c>
      <c r="F335" s="161">
        <v>0</v>
      </c>
      <c r="G335" s="161" t="s">
        <v>2248</v>
      </c>
      <c r="H335" s="161">
        <v>0</v>
      </c>
      <c r="I335" s="161">
        <v>18</v>
      </c>
      <c r="J335" s="161">
        <v>35</v>
      </c>
    </row>
    <row r="336" spans="1:10">
      <c r="A336">
        <v>324985</v>
      </c>
      <c r="B336" s="161" t="s">
        <v>421</v>
      </c>
      <c r="C336" s="161" t="s">
        <v>1524</v>
      </c>
      <c r="D336" s="161">
        <v>225</v>
      </c>
      <c r="E336" s="161">
        <v>0</v>
      </c>
      <c r="F336" s="161">
        <v>0</v>
      </c>
      <c r="G336" s="161" t="s">
        <v>2248</v>
      </c>
      <c r="H336" s="161">
        <v>0</v>
      </c>
      <c r="I336" s="161">
        <v>18</v>
      </c>
      <c r="J336" s="161">
        <v>35</v>
      </c>
    </row>
    <row r="337" spans="1:10">
      <c r="A337">
        <v>326723</v>
      </c>
      <c r="B337" s="161" t="s">
        <v>421</v>
      </c>
      <c r="C337" s="161" t="s">
        <v>1546</v>
      </c>
      <c r="D337" s="161">
        <v>245</v>
      </c>
      <c r="E337" s="161">
        <v>0</v>
      </c>
      <c r="F337" s="161">
        <v>0</v>
      </c>
      <c r="G337" s="161" t="s">
        <v>2248</v>
      </c>
      <c r="H337" s="161">
        <v>0</v>
      </c>
      <c r="I337" s="161">
        <v>18</v>
      </c>
      <c r="J337" s="161">
        <v>35</v>
      </c>
    </row>
    <row r="338" spans="1:10">
      <c r="A338">
        <v>355475</v>
      </c>
      <c r="B338" s="161" t="s">
        <v>967</v>
      </c>
      <c r="C338" s="161" t="s">
        <v>1870</v>
      </c>
      <c r="D338" s="161">
        <v>255</v>
      </c>
      <c r="E338" s="161">
        <v>0</v>
      </c>
      <c r="F338" s="161">
        <v>0</v>
      </c>
      <c r="G338" s="161">
        <v>43400</v>
      </c>
      <c r="H338" s="161">
        <v>0</v>
      </c>
      <c r="I338" s="161">
        <v>18</v>
      </c>
      <c r="J338" s="161">
        <v>35</v>
      </c>
    </row>
    <row r="339" spans="1:10">
      <c r="A339">
        <v>355485</v>
      </c>
      <c r="B339" s="161" t="s">
        <v>967</v>
      </c>
      <c r="C339" s="161" t="s">
        <v>1880</v>
      </c>
      <c r="D339" s="161">
        <v>265</v>
      </c>
      <c r="E339" s="161">
        <v>0</v>
      </c>
      <c r="F339" s="161">
        <v>0</v>
      </c>
      <c r="G339" s="161">
        <v>45800</v>
      </c>
      <c r="H339" s="161">
        <v>0</v>
      </c>
      <c r="I339" s="161">
        <v>18</v>
      </c>
      <c r="J339" s="161">
        <v>35</v>
      </c>
    </row>
    <row r="340" spans="1:10">
      <c r="A340">
        <v>328701</v>
      </c>
      <c r="B340" s="161" t="s">
        <v>918</v>
      </c>
      <c r="C340" s="161" t="s">
        <v>1489</v>
      </c>
      <c r="D340" s="161">
        <v>265</v>
      </c>
      <c r="E340" s="161">
        <v>0</v>
      </c>
      <c r="F340" s="161">
        <v>0</v>
      </c>
      <c r="G340" s="161">
        <v>54600</v>
      </c>
      <c r="H340" s="161">
        <v>0</v>
      </c>
      <c r="I340" s="161">
        <v>8</v>
      </c>
      <c r="J340" s="161">
        <v>35</v>
      </c>
    </row>
    <row r="341" spans="1:10">
      <c r="A341">
        <v>326667</v>
      </c>
      <c r="B341" s="161" t="s">
        <v>421</v>
      </c>
      <c r="C341" s="161" t="s">
        <v>1538</v>
      </c>
      <c r="D341" s="161">
        <v>275</v>
      </c>
      <c r="E341" s="161">
        <v>0</v>
      </c>
      <c r="F341" s="161">
        <v>0</v>
      </c>
      <c r="G341" s="161" t="s">
        <v>2248</v>
      </c>
      <c r="H341" s="161">
        <v>0</v>
      </c>
      <c r="I341" s="161">
        <v>18</v>
      </c>
      <c r="J341" s="161">
        <v>35</v>
      </c>
    </row>
    <row r="342" spans="1:10">
      <c r="A342">
        <v>328698</v>
      </c>
      <c r="B342" s="161" t="s">
        <v>918</v>
      </c>
      <c r="C342" s="161" t="s">
        <v>1490</v>
      </c>
      <c r="D342" s="161">
        <v>275</v>
      </c>
      <c r="E342" s="161">
        <v>0</v>
      </c>
      <c r="F342" s="161">
        <v>0</v>
      </c>
      <c r="G342" s="161">
        <v>56900</v>
      </c>
      <c r="H342" s="161">
        <v>0</v>
      </c>
      <c r="I342" s="161">
        <v>8</v>
      </c>
      <c r="J342" s="161">
        <v>35</v>
      </c>
    </row>
    <row r="343" spans="1:10">
      <c r="A343">
        <v>326172</v>
      </c>
      <c r="B343" s="161" t="s">
        <v>421</v>
      </c>
      <c r="C343" s="161" t="s">
        <v>1528</v>
      </c>
      <c r="D343" s="161">
        <v>285</v>
      </c>
      <c r="E343" s="161">
        <v>0</v>
      </c>
      <c r="F343" s="161">
        <v>0</v>
      </c>
      <c r="G343" s="161" t="s">
        <v>2248</v>
      </c>
      <c r="H343" s="161">
        <v>0</v>
      </c>
      <c r="I343" s="161">
        <v>18</v>
      </c>
      <c r="J343" s="161">
        <v>35</v>
      </c>
    </row>
    <row r="344" spans="1:10">
      <c r="A344">
        <v>355445</v>
      </c>
      <c r="B344" s="161" t="s">
        <v>967</v>
      </c>
      <c r="C344" s="161" t="s">
        <v>1840</v>
      </c>
      <c r="D344" s="161">
        <v>225</v>
      </c>
      <c r="E344" s="161">
        <v>0</v>
      </c>
      <c r="F344" s="161">
        <v>0</v>
      </c>
      <c r="G344" s="161">
        <v>36500</v>
      </c>
      <c r="H344" s="161">
        <v>0</v>
      </c>
      <c r="I344" s="161">
        <v>18</v>
      </c>
      <c r="J344" s="161">
        <v>40</v>
      </c>
    </row>
    <row r="345" spans="1:10">
      <c r="A345">
        <v>328709</v>
      </c>
      <c r="B345" s="161" t="s">
        <v>918</v>
      </c>
      <c r="C345" s="161" t="s">
        <v>1484</v>
      </c>
      <c r="D345" s="161">
        <v>225</v>
      </c>
      <c r="E345" s="161">
        <v>0</v>
      </c>
      <c r="F345" s="161">
        <v>0</v>
      </c>
      <c r="G345" s="161">
        <v>47200</v>
      </c>
      <c r="H345" s="161">
        <v>0</v>
      </c>
      <c r="I345" s="161">
        <v>8</v>
      </c>
      <c r="J345" s="161">
        <v>40</v>
      </c>
    </row>
    <row r="346" spans="1:10">
      <c r="A346">
        <v>355456</v>
      </c>
      <c r="B346" s="161" t="s">
        <v>967</v>
      </c>
      <c r="C346" s="161" t="s">
        <v>1851</v>
      </c>
      <c r="D346" s="161">
        <v>235</v>
      </c>
      <c r="E346" s="161">
        <v>0</v>
      </c>
      <c r="F346" s="161">
        <v>0</v>
      </c>
      <c r="G346" s="161">
        <v>37500</v>
      </c>
      <c r="H346" s="161">
        <v>0</v>
      </c>
      <c r="I346" s="161">
        <v>18</v>
      </c>
      <c r="J346" s="161">
        <v>40</v>
      </c>
    </row>
    <row r="347" spans="1:10">
      <c r="A347">
        <v>328708</v>
      </c>
      <c r="B347" s="161" t="s">
        <v>918</v>
      </c>
      <c r="C347" s="161" t="s">
        <v>1485</v>
      </c>
      <c r="D347" s="161">
        <v>235</v>
      </c>
      <c r="E347" s="161">
        <v>0</v>
      </c>
      <c r="F347" s="161">
        <v>0</v>
      </c>
      <c r="G347" s="161">
        <v>47600</v>
      </c>
      <c r="H347" s="161">
        <v>0</v>
      </c>
      <c r="I347" s="161">
        <v>8</v>
      </c>
      <c r="J347" s="161">
        <v>40</v>
      </c>
    </row>
    <row r="348" spans="1:10">
      <c r="A348">
        <v>355467</v>
      </c>
      <c r="B348" s="161" t="s">
        <v>967</v>
      </c>
      <c r="C348" s="161" t="s">
        <v>1862</v>
      </c>
      <c r="D348" s="161">
        <v>245</v>
      </c>
      <c r="E348" s="161">
        <v>0</v>
      </c>
      <c r="F348" s="161">
        <v>0</v>
      </c>
      <c r="G348" s="161">
        <v>39600</v>
      </c>
      <c r="H348" s="161">
        <v>0</v>
      </c>
      <c r="I348" s="161">
        <v>18</v>
      </c>
      <c r="J348" s="161">
        <v>40</v>
      </c>
    </row>
    <row r="349" spans="1:10">
      <c r="A349">
        <v>355478</v>
      </c>
      <c r="B349" s="161" t="s">
        <v>967</v>
      </c>
      <c r="C349" s="161" t="s">
        <v>1873</v>
      </c>
      <c r="D349" s="161">
        <v>255</v>
      </c>
      <c r="E349" s="161">
        <v>0</v>
      </c>
      <c r="F349" s="161">
        <v>0</v>
      </c>
      <c r="G349" s="161">
        <v>45600</v>
      </c>
      <c r="H349" s="161">
        <v>0</v>
      </c>
      <c r="I349" s="161">
        <v>18</v>
      </c>
      <c r="J349" s="161">
        <v>40</v>
      </c>
    </row>
    <row r="350" spans="1:10">
      <c r="A350">
        <v>327567</v>
      </c>
      <c r="B350" s="161" t="s">
        <v>421</v>
      </c>
      <c r="C350" s="161" t="s">
        <v>1551</v>
      </c>
      <c r="D350" s="161">
        <v>275</v>
      </c>
      <c r="E350" s="161">
        <v>0</v>
      </c>
      <c r="F350" s="161">
        <v>0</v>
      </c>
      <c r="G350" s="161" t="s">
        <v>2248</v>
      </c>
      <c r="H350" s="161">
        <v>0</v>
      </c>
      <c r="I350" s="161">
        <v>18</v>
      </c>
      <c r="J350" s="161">
        <v>40</v>
      </c>
    </row>
    <row r="351" spans="1:10">
      <c r="A351">
        <v>355448</v>
      </c>
      <c r="B351" s="161" t="s">
        <v>967</v>
      </c>
      <c r="C351" s="161" t="s">
        <v>1843</v>
      </c>
      <c r="D351" s="161">
        <v>225</v>
      </c>
      <c r="E351" s="161">
        <v>0</v>
      </c>
      <c r="F351" s="161">
        <v>0</v>
      </c>
      <c r="G351" s="161">
        <v>32600</v>
      </c>
      <c r="H351" s="161">
        <v>0</v>
      </c>
      <c r="I351" s="161">
        <v>18</v>
      </c>
      <c r="J351" s="161">
        <v>45</v>
      </c>
    </row>
    <row r="352" spans="1:10">
      <c r="A352">
        <v>355458</v>
      </c>
      <c r="B352" s="161" t="s">
        <v>967</v>
      </c>
      <c r="C352" s="161" t="s">
        <v>1853</v>
      </c>
      <c r="D352" s="161">
        <v>235</v>
      </c>
      <c r="E352" s="161">
        <v>0</v>
      </c>
      <c r="F352" s="161">
        <v>0</v>
      </c>
      <c r="G352" s="161">
        <v>35100</v>
      </c>
      <c r="H352" s="161">
        <v>0</v>
      </c>
      <c r="I352" s="161">
        <v>18</v>
      </c>
      <c r="J352" s="161">
        <v>45</v>
      </c>
    </row>
    <row r="353" spans="1:10">
      <c r="A353">
        <v>355470</v>
      </c>
      <c r="B353" s="161" t="s">
        <v>967</v>
      </c>
      <c r="C353" s="161" t="s">
        <v>1865</v>
      </c>
      <c r="D353" s="161">
        <v>245</v>
      </c>
      <c r="E353" s="161">
        <v>0</v>
      </c>
      <c r="F353" s="161">
        <v>0</v>
      </c>
      <c r="G353" s="161">
        <v>36500</v>
      </c>
      <c r="H353" s="161">
        <v>0</v>
      </c>
      <c r="I353" s="161">
        <v>18</v>
      </c>
      <c r="J353" s="161">
        <v>45</v>
      </c>
    </row>
    <row r="354" spans="1:10">
      <c r="A354">
        <v>326668</v>
      </c>
      <c r="B354" s="161" t="s">
        <v>421</v>
      </c>
      <c r="C354" s="161" t="s">
        <v>1539</v>
      </c>
      <c r="D354" s="161">
        <v>255</v>
      </c>
      <c r="E354" s="161">
        <v>0</v>
      </c>
      <c r="F354" s="161">
        <v>0</v>
      </c>
      <c r="G354" s="161" t="s">
        <v>2248</v>
      </c>
      <c r="H354" s="161">
        <v>0</v>
      </c>
      <c r="I354" s="161">
        <v>18</v>
      </c>
      <c r="J354" s="161">
        <v>45</v>
      </c>
    </row>
    <row r="355" spans="1:10">
      <c r="A355">
        <v>355442</v>
      </c>
      <c r="B355" s="161" t="s">
        <v>967</v>
      </c>
      <c r="C355" s="161" t="s">
        <v>1837</v>
      </c>
      <c r="D355" s="161">
        <v>215</v>
      </c>
      <c r="E355" s="161">
        <v>0</v>
      </c>
      <c r="F355" s="161">
        <v>0</v>
      </c>
      <c r="G355" s="161">
        <v>27500</v>
      </c>
      <c r="H355" s="161">
        <v>0</v>
      </c>
      <c r="I355" s="161">
        <v>18</v>
      </c>
      <c r="J355" s="161">
        <v>50</v>
      </c>
    </row>
    <row r="356" spans="1:10">
      <c r="A356">
        <v>355451</v>
      </c>
      <c r="B356" s="161" t="s">
        <v>967</v>
      </c>
      <c r="C356" s="161" t="s">
        <v>1846</v>
      </c>
      <c r="D356" s="161">
        <v>225</v>
      </c>
      <c r="E356" s="161">
        <v>0</v>
      </c>
      <c r="F356" s="161">
        <v>0</v>
      </c>
      <c r="G356" s="161">
        <v>30500</v>
      </c>
      <c r="H356" s="161">
        <v>0</v>
      </c>
      <c r="I356" s="161">
        <v>18</v>
      </c>
      <c r="J356" s="161">
        <v>50</v>
      </c>
    </row>
    <row r="357" spans="1:10">
      <c r="A357">
        <v>355459</v>
      </c>
      <c r="B357" s="161" t="s">
        <v>967</v>
      </c>
      <c r="C357" s="161" t="s">
        <v>1854</v>
      </c>
      <c r="D357" s="161">
        <v>235</v>
      </c>
      <c r="E357" s="161">
        <v>0</v>
      </c>
      <c r="F357" s="161">
        <v>0</v>
      </c>
      <c r="G357" s="161">
        <v>30000</v>
      </c>
      <c r="H357" s="161">
        <v>0</v>
      </c>
      <c r="I357" s="161">
        <v>18</v>
      </c>
      <c r="J357" s="161">
        <v>50</v>
      </c>
    </row>
    <row r="358" spans="1:10">
      <c r="A358">
        <v>358577</v>
      </c>
      <c r="B358" s="161" t="s">
        <v>967</v>
      </c>
      <c r="C358" s="161" t="s">
        <v>1548</v>
      </c>
      <c r="D358" s="161">
        <v>245</v>
      </c>
      <c r="E358" s="161">
        <v>0</v>
      </c>
      <c r="F358" s="161">
        <v>0</v>
      </c>
      <c r="G358" s="161">
        <v>32000</v>
      </c>
      <c r="H358" s="161">
        <v>0</v>
      </c>
      <c r="I358" s="161">
        <v>18</v>
      </c>
      <c r="J358" s="161">
        <v>50</v>
      </c>
    </row>
    <row r="359" spans="1:10">
      <c r="A359">
        <v>326725</v>
      </c>
      <c r="B359" s="161" t="s">
        <v>421</v>
      </c>
      <c r="C359" s="161" t="s">
        <v>1548</v>
      </c>
      <c r="D359" s="161">
        <v>245</v>
      </c>
      <c r="E359" s="161">
        <v>0</v>
      </c>
      <c r="F359" s="161">
        <v>0</v>
      </c>
      <c r="G359" s="161" t="s">
        <v>2248</v>
      </c>
      <c r="H359" s="161">
        <v>0</v>
      </c>
      <c r="I359" s="161">
        <v>18</v>
      </c>
      <c r="J359" s="161">
        <v>50</v>
      </c>
    </row>
    <row r="360" spans="1:10">
      <c r="A360">
        <v>331503</v>
      </c>
      <c r="B360" s="161" t="s">
        <v>953</v>
      </c>
      <c r="C360" s="161" t="s">
        <v>1622</v>
      </c>
      <c r="D360" s="161">
        <v>255</v>
      </c>
      <c r="E360" s="161">
        <v>0</v>
      </c>
      <c r="F360" s="161">
        <v>0</v>
      </c>
      <c r="G360" s="161" t="s">
        <v>2248</v>
      </c>
      <c r="H360" s="161">
        <v>0</v>
      </c>
      <c r="I360" s="161" t="s">
        <v>1930</v>
      </c>
      <c r="J360" s="161">
        <v>50</v>
      </c>
    </row>
    <row r="361" spans="1:10">
      <c r="A361">
        <v>327928</v>
      </c>
      <c r="B361" s="161" t="s">
        <v>953</v>
      </c>
      <c r="C361" s="161" t="s">
        <v>1566</v>
      </c>
      <c r="D361" s="161">
        <v>215</v>
      </c>
      <c r="E361" s="161">
        <v>0</v>
      </c>
      <c r="F361" s="161">
        <v>0</v>
      </c>
      <c r="G361" s="161" t="s">
        <v>2248</v>
      </c>
      <c r="H361" s="161">
        <v>0</v>
      </c>
      <c r="I361" s="161">
        <v>8</v>
      </c>
      <c r="J361" s="161">
        <v>55</v>
      </c>
    </row>
    <row r="362" spans="1:10">
      <c r="A362">
        <v>355452</v>
      </c>
      <c r="B362" s="161" t="s">
        <v>967</v>
      </c>
      <c r="C362" s="161" t="s">
        <v>1847</v>
      </c>
      <c r="D362" s="161">
        <v>225</v>
      </c>
      <c r="E362" s="161">
        <v>0</v>
      </c>
      <c r="F362" s="161">
        <v>0</v>
      </c>
      <c r="G362" s="161">
        <v>29600</v>
      </c>
      <c r="H362" s="161">
        <v>0</v>
      </c>
      <c r="I362" s="161">
        <v>18</v>
      </c>
      <c r="J362" s="161">
        <v>55</v>
      </c>
    </row>
    <row r="363" spans="1:10">
      <c r="A363">
        <v>355461</v>
      </c>
      <c r="B363" s="161" t="s">
        <v>967</v>
      </c>
      <c r="C363" s="161" t="s">
        <v>1856</v>
      </c>
      <c r="D363" s="161">
        <v>235</v>
      </c>
      <c r="E363" s="161">
        <v>0</v>
      </c>
      <c r="F363" s="161">
        <v>0</v>
      </c>
      <c r="G363" s="161">
        <v>29100</v>
      </c>
      <c r="H363" s="161">
        <v>0</v>
      </c>
      <c r="I363" s="161">
        <v>18</v>
      </c>
      <c r="J363" s="161">
        <v>55</v>
      </c>
    </row>
    <row r="364" spans="1:10">
      <c r="A364">
        <v>327931</v>
      </c>
      <c r="B364" s="161" t="s">
        <v>953</v>
      </c>
      <c r="C364" s="161" t="s">
        <v>1567</v>
      </c>
      <c r="D364" s="161">
        <v>255</v>
      </c>
      <c r="E364" s="161">
        <v>0</v>
      </c>
      <c r="F364" s="161">
        <v>0</v>
      </c>
      <c r="G364" s="161" t="s">
        <v>2248</v>
      </c>
      <c r="H364" s="161">
        <v>0</v>
      </c>
      <c r="I364" s="161">
        <v>8</v>
      </c>
      <c r="J364" s="161">
        <v>55</v>
      </c>
    </row>
    <row r="365" spans="1:10">
      <c r="A365">
        <v>358568</v>
      </c>
      <c r="B365" s="161" t="s">
        <v>967</v>
      </c>
      <c r="C365" s="161" t="s">
        <v>1931</v>
      </c>
      <c r="D365" s="161">
        <v>235</v>
      </c>
      <c r="E365" s="161">
        <v>0</v>
      </c>
      <c r="F365" s="161">
        <v>0</v>
      </c>
      <c r="G365" s="161">
        <v>28800</v>
      </c>
      <c r="H365" s="161">
        <v>0</v>
      </c>
      <c r="I365" s="161">
        <v>18</v>
      </c>
      <c r="J365" s="161">
        <v>60</v>
      </c>
    </row>
    <row r="366" spans="1:10">
      <c r="A366">
        <v>327926</v>
      </c>
      <c r="B366" s="161" t="s">
        <v>953</v>
      </c>
      <c r="C366" s="161" t="s">
        <v>1564</v>
      </c>
      <c r="D366" s="161">
        <v>235</v>
      </c>
      <c r="E366" s="161">
        <v>0</v>
      </c>
      <c r="F366" s="161">
        <v>0</v>
      </c>
      <c r="G366" s="161" t="s">
        <v>2248</v>
      </c>
      <c r="H366" s="161">
        <v>0</v>
      </c>
      <c r="I366" s="161">
        <v>8</v>
      </c>
      <c r="J366" s="161">
        <v>60</v>
      </c>
    </row>
    <row r="367" spans="1:10">
      <c r="A367">
        <v>331513</v>
      </c>
      <c r="B367" s="161" t="s">
        <v>953</v>
      </c>
      <c r="C367" s="161" t="s">
        <v>1627</v>
      </c>
      <c r="D367" s="161">
        <v>235</v>
      </c>
      <c r="E367" s="161">
        <v>0</v>
      </c>
      <c r="F367" s="161">
        <v>0</v>
      </c>
      <c r="G367" s="161" t="s">
        <v>2248</v>
      </c>
      <c r="H367" s="161">
        <v>0</v>
      </c>
      <c r="I367" s="161" t="s">
        <v>1930</v>
      </c>
      <c r="J367" s="161">
        <v>65</v>
      </c>
    </row>
    <row r="368" spans="1:10">
      <c r="A368">
        <v>273281</v>
      </c>
      <c r="B368" s="161" t="s">
        <v>231</v>
      </c>
      <c r="C368" s="161" t="s">
        <v>1420</v>
      </c>
      <c r="D368" s="161">
        <v>195</v>
      </c>
      <c r="E368" s="161">
        <v>0</v>
      </c>
      <c r="F368" s="161">
        <v>0</v>
      </c>
      <c r="G368" s="161">
        <v>33300</v>
      </c>
      <c r="H368" s="161">
        <v>0</v>
      </c>
      <c r="I368" s="161">
        <v>17</v>
      </c>
      <c r="J368" s="161">
        <v>40</v>
      </c>
    </row>
    <row r="369" spans="1:10">
      <c r="A369">
        <v>355169</v>
      </c>
      <c r="B369" s="161" t="s">
        <v>966</v>
      </c>
      <c r="C369" s="161" t="s">
        <v>1482</v>
      </c>
      <c r="D369" s="161">
        <v>205</v>
      </c>
      <c r="E369" s="161">
        <v>0</v>
      </c>
      <c r="F369" s="161">
        <v>0</v>
      </c>
      <c r="G369" s="161">
        <v>36800</v>
      </c>
      <c r="H369" s="161">
        <v>0</v>
      </c>
      <c r="I369" s="161">
        <v>17</v>
      </c>
      <c r="J369" s="161">
        <v>40</v>
      </c>
    </row>
    <row r="370" spans="1:10">
      <c r="A370">
        <v>310359</v>
      </c>
      <c r="B370" s="161" t="s">
        <v>224</v>
      </c>
      <c r="C370" s="161" t="s">
        <v>1482</v>
      </c>
      <c r="D370" s="161">
        <v>205</v>
      </c>
      <c r="E370" s="161">
        <v>0</v>
      </c>
      <c r="F370" s="161">
        <v>0</v>
      </c>
      <c r="G370" s="161">
        <v>35800</v>
      </c>
      <c r="H370" s="161">
        <v>0</v>
      </c>
      <c r="I370" s="161">
        <v>17</v>
      </c>
      <c r="J370" s="161">
        <v>40</v>
      </c>
    </row>
    <row r="371" spans="1:10">
      <c r="A371">
        <v>355212</v>
      </c>
      <c r="B371" s="161" t="s">
        <v>966</v>
      </c>
      <c r="C371" s="161" t="s">
        <v>1483</v>
      </c>
      <c r="D371" s="161">
        <v>215</v>
      </c>
      <c r="E371" s="161">
        <v>0</v>
      </c>
      <c r="F371" s="161">
        <v>0</v>
      </c>
      <c r="G371" s="161">
        <v>36900</v>
      </c>
      <c r="H371" s="161">
        <v>0</v>
      </c>
      <c r="I371" s="161">
        <v>17</v>
      </c>
      <c r="J371" s="161">
        <v>40</v>
      </c>
    </row>
    <row r="372" spans="1:10">
      <c r="A372">
        <v>327909</v>
      </c>
      <c r="B372" s="161" t="s">
        <v>409</v>
      </c>
      <c r="C372" s="161" t="s">
        <v>1560</v>
      </c>
      <c r="D372" s="161">
        <v>215</v>
      </c>
      <c r="E372" s="161">
        <v>0</v>
      </c>
      <c r="F372" s="161">
        <v>0</v>
      </c>
      <c r="G372" s="161">
        <v>43900</v>
      </c>
      <c r="H372" s="161">
        <v>0</v>
      </c>
      <c r="I372" s="161">
        <v>17</v>
      </c>
      <c r="J372" s="161">
        <v>40</v>
      </c>
    </row>
    <row r="373" spans="1:10">
      <c r="A373">
        <v>310363</v>
      </c>
      <c r="B373" s="161" t="s">
        <v>224</v>
      </c>
      <c r="C373" s="161" t="s">
        <v>1483</v>
      </c>
      <c r="D373" s="161">
        <v>215</v>
      </c>
      <c r="E373" s="161">
        <v>0</v>
      </c>
      <c r="F373" s="161">
        <v>0</v>
      </c>
      <c r="G373" s="161">
        <v>36000</v>
      </c>
      <c r="H373" s="161">
        <v>0</v>
      </c>
      <c r="I373" s="161">
        <v>17</v>
      </c>
      <c r="J373" s="161">
        <v>40</v>
      </c>
    </row>
    <row r="374" spans="1:10">
      <c r="A374">
        <v>327895</v>
      </c>
      <c r="B374" s="161" t="s">
        <v>409</v>
      </c>
      <c r="C374" s="161" t="s">
        <v>1553</v>
      </c>
      <c r="D374" s="161">
        <v>235</v>
      </c>
      <c r="E374" s="161">
        <v>0</v>
      </c>
      <c r="F374" s="161">
        <v>0</v>
      </c>
      <c r="G374" s="161">
        <v>48400</v>
      </c>
      <c r="H374" s="161">
        <v>0</v>
      </c>
      <c r="I374" s="161">
        <v>17</v>
      </c>
      <c r="J374" s="161">
        <v>40</v>
      </c>
    </row>
    <row r="375" spans="1:10">
      <c r="A375">
        <v>359612</v>
      </c>
      <c r="B375" s="161" t="s">
        <v>1221</v>
      </c>
      <c r="C375" s="161" t="s">
        <v>1270</v>
      </c>
      <c r="D375" s="161">
        <v>245</v>
      </c>
      <c r="E375" s="161">
        <v>0</v>
      </c>
      <c r="F375" s="161">
        <v>0</v>
      </c>
      <c r="G375" s="161">
        <v>42900</v>
      </c>
      <c r="H375" s="161">
        <v>0</v>
      </c>
      <c r="I375" s="161">
        <v>17</v>
      </c>
      <c r="J375" s="161">
        <v>40</v>
      </c>
    </row>
    <row r="376" spans="1:10">
      <c r="A376">
        <v>327905</v>
      </c>
      <c r="B376" s="161" t="s">
        <v>409</v>
      </c>
      <c r="C376" s="161" t="s">
        <v>1270</v>
      </c>
      <c r="D376" s="161">
        <v>245</v>
      </c>
      <c r="E376" s="161">
        <v>0</v>
      </c>
      <c r="F376" s="161">
        <v>0</v>
      </c>
      <c r="G376" s="161">
        <v>50100</v>
      </c>
      <c r="H376" s="161">
        <v>0</v>
      </c>
      <c r="I376" s="161">
        <v>17</v>
      </c>
      <c r="J376" s="161">
        <v>40</v>
      </c>
    </row>
    <row r="377" spans="1:10">
      <c r="A377">
        <v>310367</v>
      </c>
      <c r="B377" s="161" t="s">
        <v>224</v>
      </c>
      <c r="C377" s="161" t="s">
        <v>1270</v>
      </c>
      <c r="D377" s="161">
        <v>245</v>
      </c>
      <c r="E377" s="161">
        <v>0</v>
      </c>
      <c r="F377" s="161">
        <v>0</v>
      </c>
      <c r="G377" s="161">
        <v>41000</v>
      </c>
      <c r="H377" s="161">
        <v>0</v>
      </c>
      <c r="I377" s="161">
        <v>17</v>
      </c>
      <c r="J377" s="161">
        <v>40</v>
      </c>
    </row>
    <row r="378" spans="1:10">
      <c r="A378">
        <v>327890</v>
      </c>
      <c r="B378" s="161" t="s">
        <v>409</v>
      </c>
      <c r="C378" s="161" t="s">
        <v>1422</v>
      </c>
      <c r="D378" s="161">
        <v>255</v>
      </c>
      <c r="E378" s="161">
        <v>0</v>
      </c>
      <c r="F378" s="161">
        <v>0</v>
      </c>
      <c r="G378" s="161">
        <v>53000</v>
      </c>
      <c r="H378" s="161">
        <v>0</v>
      </c>
      <c r="I378" s="161">
        <v>17</v>
      </c>
      <c r="J378" s="161">
        <v>40</v>
      </c>
    </row>
    <row r="379" spans="1:10">
      <c r="A379">
        <v>335357</v>
      </c>
      <c r="B379" s="161" t="s">
        <v>917</v>
      </c>
      <c r="C379" s="161" t="s">
        <v>1676</v>
      </c>
      <c r="D379" s="161">
        <v>255</v>
      </c>
      <c r="E379" s="161">
        <v>0</v>
      </c>
      <c r="F379" s="161">
        <v>0</v>
      </c>
      <c r="G379" s="161">
        <v>62400</v>
      </c>
      <c r="H379" s="161">
        <v>0</v>
      </c>
      <c r="I379" s="161">
        <v>17</v>
      </c>
      <c r="J379" s="161">
        <v>40</v>
      </c>
    </row>
    <row r="380" spans="1:10">
      <c r="A380">
        <v>310369</v>
      </c>
      <c r="B380" s="161" t="s">
        <v>224</v>
      </c>
      <c r="C380" s="161" t="s">
        <v>1422</v>
      </c>
      <c r="D380" s="161">
        <v>255</v>
      </c>
      <c r="E380" s="161">
        <v>0</v>
      </c>
      <c r="F380" s="161">
        <v>0</v>
      </c>
      <c r="G380" s="161">
        <v>42800</v>
      </c>
      <c r="H380" s="161">
        <v>0</v>
      </c>
      <c r="I380" s="161">
        <v>17</v>
      </c>
      <c r="J380" s="161">
        <v>40</v>
      </c>
    </row>
    <row r="381" spans="1:10">
      <c r="A381">
        <v>355182</v>
      </c>
      <c r="B381" s="161" t="s">
        <v>966</v>
      </c>
      <c r="C381" s="161" t="s">
        <v>1589</v>
      </c>
      <c r="D381" s="161">
        <v>195</v>
      </c>
      <c r="E381" s="161">
        <v>0</v>
      </c>
      <c r="F381" s="161">
        <v>0</v>
      </c>
      <c r="G381" s="161">
        <v>31000</v>
      </c>
      <c r="H381" s="161">
        <v>0</v>
      </c>
      <c r="I381" s="161">
        <v>17</v>
      </c>
      <c r="J381" s="161">
        <v>45</v>
      </c>
    </row>
    <row r="382" spans="1:10">
      <c r="A382">
        <v>330011</v>
      </c>
      <c r="B382" s="161" t="s">
        <v>409</v>
      </c>
      <c r="C382" s="161" t="s">
        <v>1589</v>
      </c>
      <c r="D382" s="161">
        <v>195</v>
      </c>
      <c r="E382" s="161">
        <v>0</v>
      </c>
      <c r="F382" s="161">
        <v>0</v>
      </c>
      <c r="G382" s="161">
        <v>39600</v>
      </c>
      <c r="H382" s="161">
        <v>0</v>
      </c>
      <c r="I382" s="161">
        <v>17</v>
      </c>
      <c r="J382" s="161">
        <v>45</v>
      </c>
    </row>
    <row r="383" spans="1:10">
      <c r="A383">
        <v>352761</v>
      </c>
      <c r="B383" s="161" t="s">
        <v>931</v>
      </c>
      <c r="C383" s="161" t="s">
        <v>1734</v>
      </c>
      <c r="D383" s="161">
        <v>205</v>
      </c>
      <c r="E383" s="161">
        <v>0</v>
      </c>
      <c r="F383" s="161">
        <v>0</v>
      </c>
      <c r="G383" s="161">
        <v>39000</v>
      </c>
      <c r="H383" s="161">
        <v>0</v>
      </c>
      <c r="I383" s="161">
        <v>17</v>
      </c>
      <c r="J383" s="161">
        <v>45</v>
      </c>
    </row>
    <row r="384" spans="1:10">
      <c r="A384">
        <v>359599</v>
      </c>
      <c r="B384" s="161" t="s">
        <v>1221</v>
      </c>
      <c r="C384" s="161" t="s">
        <v>1258</v>
      </c>
      <c r="D384" s="161">
        <v>205</v>
      </c>
      <c r="E384" s="161">
        <v>0</v>
      </c>
      <c r="F384" s="161">
        <v>0</v>
      </c>
      <c r="G384" s="161">
        <v>36200</v>
      </c>
      <c r="H384" s="161">
        <v>0</v>
      </c>
      <c r="I384" s="161">
        <v>17</v>
      </c>
      <c r="J384" s="161">
        <v>45</v>
      </c>
    </row>
    <row r="385" spans="1:10">
      <c r="A385">
        <v>355193</v>
      </c>
      <c r="B385" s="161" t="s">
        <v>966</v>
      </c>
      <c r="C385" s="161" t="s">
        <v>1475</v>
      </c>
      <c r="D385" s="161">
        <v>205</v>
      </c>
      <c r="E385" s="161">
        <v>0</v>
      </c>
      <c r="F385" s="161">
        <v>0</v>
      </c>
      <c r="G385" s="161">
        <v>34000</v>
      </c>
      <c r="H385" s="161">
        <v>0</v>
      </c>
      <c r="I385" s="161">
        <v>17</v>
      </c>
      <c r="J385" s="161">
        <v>45</v>
      </c>
    </row>
    <row r="386" spans="1:10">
      <c r="A386">
        <v>327947</v>
      </c>
      <c r="B386" s="161" t="s">
        <v>409</v>
      </c>
      <c r="C386" s="161" t="s">
        <v>1574</v>
      </c>
      <c r="D386" s="161">
        <v>205</v>
      </c>
      <c r="E386" s="161">
        <v>0</v>
      </c>
      <c r="F386" s="161">
        <v>0</v>
      </c>
      <c r="G386" s="161">
        <v>39400</v>
      </c>
      <c r="H386" s="161">
        <v>0</v>
      </c>
      <c r="I386" s="161">
        <v>17</v>
      </c>
      <c r="J386" s="161">
        <v>45</v>
      </c>
    </row>
    <row r="387" spans="1:10">
      <c r="A387">
        <v>332141</v>
      </c>
      <c r="B387" s="161" t="s">
        <v>917</v>
      </c>
      <c r="C387" s="161" t="s">
        <v>1631</v>
      </c>
      <c r="D387" s="161">
        <v>205</v>
      </c>
      <c r="E387" s="161">
        <v>0</v>
      </c>
      <c r="F387" s="161">
        <v>0</v>
      </c>
      <c r="G387" s="161">
        <v>46700</v>
      </c>
      <c r="H387" s="161">
        <v>0</v>
      </c>
      <c r="I387" s="161">
        <v>17</v>
      </c>
      <c r="J387" s="161">
        <v>45</v>
      </c>
    </row>
    <row r="388" spans="1:10">
      <c r="A388">
        <v>310341</v>
      </c>
      <c r="B388" s="161" t="s">
        <v>224</v>
      </c>
      <c r="C388" s="161" t="s">
        <v>1475</v>
      </c>
      <c r="D388" s="161">
        <v>205</v>
      </c>
      <c r="E388" s="161">
        <v>0</v>
      </c>
      <c r="F388" s="161">
        <v>0</v>
      </c>
      <c r="G388" s="161">
        <v>32400</v>
      </c>
      <c r="H388" s="161">
        <v>0</v>
      </c>
      <c r="I388" s="161">
        <v>17</v>
      </c>
      <c r="J388" s="161">
        <v>45</v>
      </c>
    </row>
    <row r="389" spans="1:10">
      <c r="A389">
        <v>352800</v>
      </c>
      <c r="B389" s="161" t="s">
        <v>931</v>
      </c>
      <c r="C389" s="161" t="s">
        <v>1768</v>
      </c>
      <c r="D389" s="161">
        <v>215</v>
      </c>
      <c r="E389" s="161">
        <v>0</v>
      </c>
      <c r="F389" s="161">
        <v>0</v>
      </c>
      <c r="G389" s="161">
        <v>37100</v>
      </c>
      <c r="H389" s="161">
        <v>0</v>
      </c>
      <c r="I389" s="161">
        <v>17</v>
      </c>
      <c r="J389" s="161">
        <v>45</v>
      </c>
    </row>
    <row r="390" spans="1:10">
      <c r="A390">
        <v>359602</v>
      </c>
      <c r="B390" s="161" t="s">
        <v>1221</v>
      </c>
      <c r="C390" s="161" t="s">
        <v>1261</v>
      </c>
      <c r="D390" s="161">
        <v>215</v>
      </c>
      <c r="E390" s="161">
        <v>0</v>
      </c>
      <c r="F390" s="161">
        <v>0</v>
      </c>
      <c r="G390" s="161">
        <v>36400</v>
      </c>
      <c r="H390" s="161">
        <v>0</v>
      </c>
      <c r="I390" s="161">
        <v>17</v>
      </c>
      <c r="J390" s="161">
        <v>45</v>
      </c>
    </row>
    <row r="391" spans="1:10">
      <c r="A391">
        <v>355179</v>
      </c>
      <c r="B391" s="161" t="s">
        <v>966</v>
      </c>
      <c r="C391" s="161" t="s">
        <v>1476</v>
      </c>
      <c r="D391" s="161">
        <v>215</v>
      </c>
      <c r="E391" s="161">
        <v>0</v>
      </c>
      <c r="F391" s="161">
        <v>0</v>
      </c>
      <c r="G391" s="161">
        <v>34700</v>
      </c>
      <c r="H391" s="161">
        <v>0</v>
      </c>
      <c r="I391" s="161">
        <v>17</v>
      </c>
      <c r="J391" s="161">
        <v>45</v>
      </c>
    </row>
    <row r="392" spans="1:10">
      <c r="A392">
        <v>335019</v>
      </c>
      <c r="B392" s="161" t="s">
        <v>924</v>
      </c>
      <c r="C392" s="161" t="s">
        <v>1476</v>
      </c>
      <c r="D392" s="161">
        <v>215</v>
      </c>
      <c r="E392" s="161">
        <v>0</v>
      </c>
      <c r="F392" s="161">
        <v>0</v>
      </c>
      <c r="G392" s="161">
        <v>32300</v>
      </c>
      <c r="H392" s="161">
        <v>0</v>
      </c>
      <c r="I392" s="161">
        <v>17</v>
      </c>
      <c r="J392" s="161">
        <v>45</v>
      </c>
    </row>
    <row r="393" spans="1:10">
      <c r="A393">
        <v>330847</v>
      </c>
      <c r="B393" s="161" t="s">
        <v>424</v>
      </c>
      <c r="C393" s="161" t="s">
        <v>1476</v>
      </c>
      <c r="D393" s="161">
        <v>215</v>
      </c>
      <c r="E393" s="161">
        <v>0</v>
      </c>
      <c r="F393" s="161">
        <v>0</v>
      </c>
      <c r="G393" s="161">
        <v>32000</v>
      </c>
      <c r="H393" s="161">
        <v>0</v>
      </c>
      <c r="I393" s="161">
        <v>17</v>
      </c>
      <c r="J393" s="161">
        <v>45</v>
      </c>
    </row>
    <row r="394" spans="1:10">
      <c r="A394">
        <v>327693</v>
      </c>
      <c r="B394" s="161" t="s">
        <v>409</v>
      </c>
      <c r="C394" s="161" t="s">
        <v>1428</v>
      </c>
      <c r="D394" s="161">
        <v>215</v>
      </c>
      <c r="E394" s="161">
        <v>0</v>
      </c>
      <c r="F394" s="161">
        <v>0</v>
      </c>
      <c r="G394" s="161">
        <v>42200</v>
      </c>
      <c r="H394" s="161">
        <v>0</v>
      </c>
      <c r="I394" s="161">
        <v>17</v>
      </c>
      <c r="J394" s="161">
        <v>45</v>
      </c>
    </row>
    <row r="395" spans="1:10">
      <c r="A395">
        <v>329190</v>
      </c>
      <c r="B395" s="161" t="s">
        <v>917</v>
      </c>
      <c r="C395" s="161" t="s">
        <v>1476</v>
      </c>
      <c r="D395" s="161">
        <v>215</v>
      </c>
      <c r="E395" s="161">
        <v>0</v>
      </c>
      <c r="F395" s="161">
        <v>0</v>
      </c>
      <c r="G395" s="161">
        <v>49100</v>
      </c>
      <c r="H395" s="161">
        <v>0</v>
      </c>
      <c r="I395" s="161">
        <v>17</v>
      </c>
      <c r="J395" s="161">
        <v>45</v>
      </c>
    </row>
    <row r="396" spans="1:10">
      <c r="A396">
        <v>361022</v>
      </c>
      <c r="B396" s="161" t="s">
        <v>2169</v>
      </c>
      <c r="C396" s="161" t="s">
        <v>1428</v>
      </c>
      <c r="D396" s="161">
        <v>215</v>
      </c>
      <c r="E396" s="161">
        <v>0</v>
      </c>
      <c r="F396" s="161">
        <v>0</v>
      </c>
      <c r="G396" s="161">
        <v>78100</v>
      </c>
      <c r="H396" s="161">
        <v>0</v>
      </c>
      <c r="I396" s="161">
        <v>17</v>
      </c>
      <c r="J396" s="161">
        <v>45</v>
      </c>
    </row>
    <row r="397" spans="1:10">
      <c r="A397">
        <v>355122</v>
      </c>
      <c r="B397" s="161" t="s">
        <v>1006</v>
      </c>
      <c r="C397" s="161" t="s">
        <v>1629</v>
      </c>
      <c r="D397" s="161">
        <v>215</v>
      </c>
      <c r="E397" s="161">
        <v>0</v>
      </c>
      <c r="F397" s="161">
        <v>0</v>
      </c>
      <c r="G397" s="161">
        <v>49100</v>
      </c>
      <c r="H397" s="161">
        <v>0</v>
      </c>
      <c r="I397" s="161">
        <v>17</v>
      </c>
      <c r="J397" s="161">
        <v>45</v>
      </c>
    </row>
    <row r="398" spans="1:10">
      <c r="A398">
        <v>310343</v>
      </c>
      <c r="B398" s="161" t="s">
        <v>224</v>
      </c>
      <c r="C398" s="161" t="s">
        <v>1476</v>
      </c>
      <c r="D398" s="161">
        <v>215</v>
      </c>
      <c r="E398" s="161">
        <v>0</v>
      </c>
      <c r="F398" s="161">
        <v>0</v>
      </c>
      <c r="G398" s="161">
        <v>33800</v>
      </c>
      <c r="H398" s="161">
        <v>0</v>
      </c>
      <c r="I398" s="161">
        <v>17</v>
      </c>
      <c r="J398" s="161">
        <v>45</v>
      </c>
    </row>
    <row r="399" spans="1:10">
      <c r="A399">
        <v>352788</v>
      </c>
      <c r="B399" s="161" t="s">
        <v>931</v>
      </c>
      <c r="C399" s="161" t="s">
        <v>1757</v>
      </c>
      <c r="D399" s="161">
        <v>225</v>
      </c>
      <c r="E399" s="161">
        <v>0</v>
      </c>
      <c r="F399" s="161">
        <v>0</v>
      </c>
      <c r="G399" s="161">
        <v>39500</v>
      </c>
      <c r="H399" s="161">
        <v>0</v>
      </c>
      <c r="I399" s="161">
        <v>17</v>
      </c>
      <c r="J399" s="161">
        <v>45</v>
      </c>
    </row>
    <row r="400" spans="1:10">
      <c r="A400">
        <v>359606</v>
      </c>
      <c r="B400" s="161" t="s">
        <v>1221</v>
      </c>
      <c r="C400" s="161" t="s">
        <v>1264</v>
      </c>
      <c r="D400" s="161">
        <v>225</v>
      </c>
      <c r="E400" s="161">
        <v>0</v>
      </c>
      <c r="F400" s="161">
        <v>0</v>
      </c>
      <c r="G400" s="161">
        <v>38200</v>
      </c>
      <c r="H400" s="161">
        <v>0</v>
      </c>
      <c r="I400" s="161">
        <v>17</v>
      </c>
      <c r="J400" s="161">
        <v>45</v>
      </c>
    </row>
    <row r="401" spans="1:10">
      <c r="A401">
        <v>355189</v>
      </c>
      <c r="B401" s="161" t="s">
        <v>966</v>
      </c>
      <c r="C401" s="161" t="s">
        <v>1477</v>
      </c>
      <c r="D401" s="161">
        <v>225</v>
      </c>
      <c r="E401" s="161">
        <v>0</v>
      </c>
      <c r="F401" s="161">
        <v>0</v>
      </c>
      <c r="G401" s="161">
        <v>37400</v>
      </c>
      <c r="H401" s="161">
        <v>0</v>
      </c>
      <c r="I401" s="161">
        <v>17</v>
      </c>
      <c r="J401" s="161">
        <v>45</v>
      </c>
    </row>
    <row r="402" spans="1:10">
      <c r="A402">
        <v>327948</v>
      </c>
      <c r="B402" s="161" t="s">
        <v>409</v>
      </c>
      <c r="C402" s="161" t="s">
        <v>1575</v>
      </c>
      <c r="D402" s="161">
        <v>225</v>
      </c>
      <c r="E402" s="161">
        <v>0</v>
      </c>
      <c r="F402" s="161">
        <v>0</v>
      </c>
      <c r="G402" s="161">
        <v>44900</v>
      </c>
      <c r="H402" s="161">
        <v>0</v>
      </c>
      <c r="I402" s="161">
        <v>17</v>
      </c>
      <c r="J402" s="161">
        <v>45</v>
      </c>
    </row>
    <row r="403" spans="1:10">
      <c r="A403">
        <v>355121</v>
      </c>
      <c r="B403" s="161" t="s">
        <v>1006</v>
      </c>
      <c r="C403" s="161" t="s">
        <v>1684</v>
      </c>
      <c r="D403" s="161">
        <v>225</v>
      </c>
      <c r="E403" s="161">
        <v>0</v>
      </c>
      <c r="F403" s="161">
        <v>0</v>
      </c>
      <c r="G403" s="161">
        <v>54100</v>
      </c>
      <c r="H403" s="161">
        <v>0</v>
      </c>
      <c r="I403" s="161">
        <v>17</v>
      </c>
      <c r="J403" s="161">
        <v>45</v>
      </c>
    </row>
    <row r="404" spans="1:10">
      <c r="A404">
        <v>310345</v>
      </c>
      <c r="B404" s="161" t="s">
        <v>224</v>
      </c>
      <c r="C404" s="161" t="s">
        <v>1477</v>
      </c>
      <c r="D404" s="161">
        <v>225</v>
      </c>
      <c r="E404" s="161">
        <v>0</v>
      </c>
      <c r="F404" s="161">
        <v>0</v>
      </c>
      <c r="G404" s="161">
        <v>35100</v>
      </c>
      <c r="H404" s="161">
        <v>0</v>
      </c>
      <c r="I404" s="161">
        <v>17</v>
      </c>
      <c r="J404" s="161">
        <v>45</v>
      </c>
    </row>
    <row r="405" spans="1:10">
      <c r="A405">
        <v>352814</v>
      </c>
      <c r="B405" s="161" t="s">
        <v>931</v>
      </c>
      <c r="C405" s="161" t="s">
        <v>1781</v>
      </c>
      <c r="D405" s="161">
        <v>235</v>
      </c>
      <c r="E405" s="161">
        <v>0</v>
      </c>
      <c r="F405" s="161">
        <v>0</v>
      </c>
      <c r="G405" s="161">
        <v>43400</v>
      </c>
      <c r="H405" s="161">
        <v>0</v>
      </c>
      <c r="I405" s="161">
        <v>17</v>
      </c>
      <c r="J405" s="161">
        <v>45</v>
      </c>
    </row>
    <row r="406" spans="1:10">
      <c r="A406">
        <v>359610</v>
      </c>
      <c r="B406" s="161" t="s">
        <v>1221</v>
      </c>
      <c r="C406" s="161" t="s">
        <v>1268</v>
      </c>
      <c r="D406" s="161">
        <v>235</v>
      </c>
      <c r="E406" s="161">
        <v>0</v>
      </c>
      <c r="F406" s="161">
        <v>0</v>
      </c>
      <c r="G406" s="161">
        <v>40900</v>
      </c>
      <c r="H406" s="161">
        <v>0</v>
      </c>
      <c r="I406" s="161">
        <v>17</v>
      </c>
      <c r="J406" s="161">
        <v>45</v>
      </c>
    </row>
    <row r="407" spans="1:10">
      <c r="A407">
        <v>327903</v>
      </c>
      <c r="B407" s="161" t="s">
        <v>409</v>
      </c>
      <c r="C407" s="161" t="s">
        <v>1478</v>
      </c>
      <c r="D407" s="161">
        <v>235</v>
      </c>
      <c r="E407" s="161">
        <v>0</v>
      </c>
      <c r="F407" s="161">
        <v>0</v>
      </c>
      <c r="G407" s="161">
        <v>47400</v>
      </c>
      <c r="H407" s="161">
        <v>0</v>
      </c>
      <c r="I407" s="161">
        <v>17</v>
      </c>
      <c r="J407" s="161">
        <v>45</v>
      </c>
    </row>
    <row r="408" spans="1:10">
      <c r="A408">
        <v>310347</v>
      </c>
      <c r="B408" s="161" t="s">
        <v>224</v>
      </c>
      <c r="C408" s="161" t="s">
        <v>1478</v>
      </c>
      <c r="D408" s="161">
        <v>235</v>
      </c>
      <c r="E408" s="161">
        <v>0</v>
      </c>
      <c r="F408" s="161">
        <v>0</v>
      </c>
      <c r="G408" s="161">
        <v>38500</v>
      </c>
      <c r="H408" s="161">
        <v>0</v>
      </c>
      <c r="I408" s="161">
        <v>17</v>
      </c>
      <c r="J408" s="161">
        <v>45</v>
      </c>
    </row>
    <row r="409" spans="1:10">
      <c r="A409">
        <v>352803</v>
      </c>
      <c r="B409" s="161" t="s">
        <v>931</v>
      </c>
      <c r="C409" s="161" t="s">
        <v>1771</v>
      </c>
      <c r="D409" s="161">
        <v>245</v>
      </c>
      <c r="E409" s="161">
        <v>0</v>
      </c>
      <c r="F409" s="161">
        <v>0</v>
      </c>
      <c r="G409" s="161">
        <v>48600</v>
      </c>
      <c r="H409" s="161">
        <v>0</v>
      </c>
      <c r="I409" s="161">
        <v>17</v>
      </c>
      <c r="J409" s="161">
        <v>45</v>
      </c>
    </row>
    <row r="410" spans="1:10">
      <c r="A410">
        <v>359613</v>
      </c>
      <c r="B410" s="161" t="s">
        <v>1221</v>
      </c>
      <c r="C410" s="161" t="s">
        <v>1271</v>
      </c>
      <c r="D410" s="161">
        <v>245</v>
      </c>
      <c r="E410" s="161">
        <v>0</v>
      </c>
      <c r="F410" s="161">
        <v>0</v>
      </c>
      <c r="G410" s="161">
        <v>46800</v>
      </c>
      <c r="H410" s="161">
        <v>0</v>
      </c>
      <c r="I410" s="161">
        <v>17</v>
      </c>
      <c r="J410" s="161">
        <v>45</v>
      </c>
    </row>
    <row r="411" spans="1:10">
      <c r="A411">
        <v>355217</v>
      </c>
      <c r="B411" s="161" t="s">
        <v>966</v>
      </c>
      <c r="C411" s="161" t="s">
        <v>1479</v>
      </c>
      <c r="D411" s="161">
        <v>245</v>
      </c>
      <c r="E411" s="161">
        <v>0</v>
      </c>
      <c r="F411" s="161">
        <v>0</v>
      </c>
      <c r="G411" s="161">
        <v>45300</v>
      </c>
      <c r="H411" s="161">
        <v>0</v>
      </c>
      <c r="I411" s="161">
        <v>17</v>
      </c>
      <c r="J411" s="161">
        <v>45</v>
      </c>
    </row>
    <row r="412" spans="1:10">
      <c r="A412">
        <v>310349</v>
      </c>
      <c r="B412" s="161" t="s">
        <v>224</v>
      </c>
      <c r="C412" s="161" t="s">
        <v>1479</v>
      </c>
      <c r="D412" s="161">
        <v>245</v>
      </c>
      <c r="E412" s="161">
        <v>0</v>
      </c>
      <c r="F412" s="161">
        <v>0</v>
      </c>
      <c r="G412" s="161">
        <v>46200</v>
      </c>
      <c r="H412" s="161">
        <v>0</v>
      </c>
      <c r="I412" s="161">
        <v>17</v>
      </c>
      <c r="J412" s="161">
        <v>45</v>
      </c>
    </row>
    <row r="413" spans="1:10">
      <c r="A413">
        <v>352813</v>
      </c>
      <c r="B413" s="161" t="s">
        <v>931</v>
      </c>
      <c r="C413" s="161" t="s">
        <v>1780</v>
      </c>
      <c r="D413" s="161">
        <v>205</v>
      </c>
      <c r="E413" s="161">
        <v>0</v>
      </c>
      <c r="F413" s="161">
        <v>0</v>
      </c>
      <c r="G413" s="161">
        <v>34300</v>
      </c>
      <c r="H413" s="161">
        <v>0</v>
      </c>
      <c r="I413" s="161">
        <v>17</v>
      </c>
      <c r="J413" s="161">
        <v>50</v>
      </c>
    </row>
    <row r="414" spans="1:10">
      <c r="A414">
        <v>359600</v>
      </c>
      <c r="B414" s="161" t="s">
        <v>1221</v>
      </c>
      <c r="C414" s="161" t="s">
        <v>1259</v>
      </c>
      <c r="D414" s="161">
        <v>205</v>
      </c>
      <c r="E414" s="161">
        <v>0</v>
      </c>
      <c r="F414" s="161">
        <v>0</v>
      </c>
      <c r="G414" s="161">
        <v>32100</v>
      </c>
      <c r="H414" s="161">
        <v>0</v>
      </c>
      <c r="I414" s="161">
        <v>17</v>
      </c>
      <c r="J414" s="161">
        <v>50</v>
      </c>
    </row>
    <row r="415" spans="1:10">
      <c r="A415">
        <v>355194</v>
      </c>
      <c r="B415" s="161" t="s">
        <v>966</v>
      </c>
      <c r="C415" s="161" t="s">
        <v>1664</v>
      </c>
      <c r="D415" s="161">
        <v>205</v>
      </c>
      <c r="E415" s="161">
        <v>0</v>
      </c>
      <c r="F415" s="161">
        <v>0</v>
      </c>
      <c r="G415" s="161">
        <v>30700</v>
      </c>
      <c r="H415" s="161">
        <v>0</v>
      </c>
      <c r="I415" s="161">
        <v>17</v>
      </c>
      <c r="J415" s="161">
        <v>50</v>
      </c>
    </row>
    <row r="416" spans="1:10">
      <c r="A416">
        <v>335046</v>
      </c>
      <c r="B416" s="161" t="s">
        <v>924</v>
      </c>
      <c r="C416" s="161" t="s">
        <v>1664</v>
      </c>
      <c r="D416" s="161">
        <v>205</v>
      </c>
      <c r="E416" s="161">
        <v>0</v>
      </c>
      <c r="F416" s="161">
        <v>0</v>
      </c>
      <c r="G416" s="161">
        <v>27900</v>
      </c>
      <c r="H416" s="161">
        <v>0</v>
      </c>
      <c r="I416" s="161">
        <v>17</v>
      </c>
      <c r="J416" s="161">
        <v>50</v>
      </c>
    </row>
    <row r="417" spans="1:10">
      <c r="A417">
        <v>330848</v>
      </c>
      <c r="B417" s="161" t="s">
        <v>424</v>
      </c>
      <c r="C417" s="161" t="s">
        <v>1259</v>
      </c>
      <c r="D417" s="161">
        <v>205</v>
      </c>
      <c r="E417" s="161">
        <v>0</v>
      </c>
      <c r="F417" s="161">
        <v>0</v>
      </c>
      <c r="G417" s="161">
        <v>27500</v>
      </c>
      <c r="H417" s="161">
        <v>0</v>
      </c>
      <c r="I417" s="161">
        <v>17</v>
      </c>
      <c r="J417" s="161">
        <v>50</v>
      </c>
    </row>
    <row r="418" spans="1:10">
      <c r="A418">
        <v>310329</v>
      </c>
      <c r="B418" s="161" t="s">
        <v>224</v>
      </c>
      <c r="C418" s="161" t="s">
        <v>1473</v>
      </c>
      <c r="D418" s="161">
        <v>205</v>
      </c>
      <c r="E418" s="161">
        <v>0</v>
      </c>
      <c r="F418" s="161">
        <v>0</v>
      </c>
      <c r="G418" s="161">
        <v>30700</v>
      </c>
      <c r="H418" s="161">
        <v>0</v>
      </c>
      <c r="I418" s="161">
        <v>17</v>
      </c>
      <c r="J418" s="161">
        <v>50</v>
      </c>
    </row>
    <row r="419" spans="1:10">
      <c r="A419">
        <v>352778</v>
      </c>
      <c r="B419" s="161" t="s">
        <v>931</v>
      </c>
      <c r="C419" s="161" t="s">
        <v>1749</v>
      </c>
      <c r="D419" s="161">
        <v>215</v>
      </c>
      <c r="E419" s="161">
        <v>0</v>
      </c>
      <c r="F419" s="161">
        <v>0</v>
      </c>
      <c r="G419" s="161">
        <v>36600</v>
      </c>
      <c r="H419" s="161">
        <v>0</v>
      </c>
      <c r="I419" s="161">
        <v>17</v>
      </c>
      <c r="J419" s="161">
        <v>50</v>
      </c>
    </row>
    <row r="420" spans="1:10">
      <c r="A420">
        <v>359603</v>
      </c>
      <c r="B420" s="161" t="s">
        <v>1221</v>
      </c>
      <c r="C420" s="161" t="s">
        <v>1262</v>
      </c>
      <c r="D420" s="161">
        <v>215</v>
      </c>
      <c r="E420" s="161">
        <v>0</v>
      </c>
      <c r="F420" s="161">
        <v>0</v>
      </c>
      <c r="G420" s="161">
        <v>35900</v>
      </c>
      <c r="H420" s="161">
        <v>0</v>
      </c>
      <c r="I420" s="161">
        <v>17</v>
      </c>
      <c r="J420" s="161">
        <v>50</v>
      </c>
    </row>
    <row r="421" spans="1:10">
      <c r="A421">
        <v>355164</v>
      </c>
      <c r="B421" s="161" t="s">
        <v>966</v>
      </c>
      <c r="C421" s="161" t="s">
        <v>1665</v>
      </c>
      <c r="D421" s="161">
        <v>215</v>
      </c>
      <c r="E421" s="161">
        <v>0</v>
      </c>
      <c r="F421" s="161">
        <v>0</v>
      </c>
      <c r="G421" s="161">
        <v>32900</v>
      </c>
      <c r="H421" s="161">
        <v>0</v>
      </c>
      <c r="I421" s="161">
        <v>17</v>
      </c>
      <c r="J421" s="161">
        <v>50</v>
      </c>
    </row>
    <row r="422" spans="1:10">
      <c r="A422">
        <v>335054</v>
      </c>
      <c r="B422" s="161" t="s">
        <v>924</v>
      </c>
      <c r="C422" s="161" t="s">
        <v>1665</v>
      </c>
      <c r="D422" s="161">
        <v>215</v>
      </c>
      <c r="E422" s="161">
        <v>0</v>
      </c>
      <c r="F422" s="161">
        <v>0</v>
      </c>
      <c r="G422" s="161">
        <v>31300</v>
      </c>
      <c r="H422" s="161">
        <v>0</v>
      </c>
      <c r="I422" s="161">
        <v>17</v>
      </c>
      <c r="J422" s="161">
        <v>50</v>
      </c>
    </row>
    <row r="423" spans="1:10">
      <c r="A423">
        <v>330849</v>
      </c>
      <c r="B423" s="161" t="s">
        <v>424</v>
      </c>
      <c r="C423" s="161" t="s">
        <v>259</v>
      </c>
      <c r="D423" s="161">
        <v>215</v>
      </c>
      <c r="E423" s="161">
        <v>0</v>
      </c>
      <c r="F423" s="161">
        <v>0</v>
      </c>
      <c r="G423" s="161">
        <v>30500</v>
      </c>
      <c r="H423" s="161">
        <v>0</v>
      </c>
      <c r="I423" s="161">
        <v>17</v>
      </c>
      <c r="J423" s="161">
        <v>50</v>
      </c>
    </row>
    <row r="424" spans="1:10">
      <c r="A424">
        <v>310331</v>
      </c>
      <c r="B424" s="161" t="s">
        <v>224</v>
      </c>
      <c r="C424" s="161" t="s">
        <v>259</v>
      </c>
      <c r="D424" s="161">
        <v>215</v>
      </c>
      <c r="E424" s="161">
        <v>0</v>
      </c>
      <c r="F424" s="161">
        <v>0</v>
      </c>
      <c r="G424" s="161">
        <v>33800</v>
      </c>
      <c r="H424" s="161">
        <v>0</v>
      </c>
      <c r="I424" s="161">
        <v>17</v>
      </c>
      <c r="J424" s="161">
        <v>50</v>
      </c>
    </row>
    <row r="425" spans="1:10">
      <c r="A425">
        <v>352795</v>
      </c>
      <c r="B425" s="161" t="s">
        <v>931</v>
      </c>
      <c r="C425" s="161" t="s">
        <v>1764</v>
      </c>
      <c r="D425" s="161">
        <v>225</v>
      </c>
      <c r="E425" s="161">
        <v>0</v>
      </c>
      <c r="F425" s="161">
        <v>0</v>
      </c>
      <c r="G425" s="161">
        <v>38800</v>
      </c>
      <c r="H425" s="161">
        <v>0</v>
      </c>
      <c r="I425" s="161">
        <v>17</v>
      </c>
      <c r="J425" s="161">
        <v>50</v>
      </c>
    </row>
    <row r="426" spans="1:10">
      <c r="A426">
        <v>359607</v>
      </c>
      <c r="B426" s="161" t="s">
        <v>1221</v>
      </c>
      <c r="C426" s="161" t="s">
        <v>1265</v>
      </c>
      <c r="D426" s="161">
        <v>225</v>
      </c>
      <c r="E426" s="161">
        <v>0</v>
      </c>
      <c r="F426" s="161">
        <v>0</v>
      </c>
      <c r="G426" s="161">
        <v>36000</v>
      </c>
      <c r="H426" s="161">
        <v>0</v>
      </c>
      <c r="I426" s="161">
        <v>17</v>
      </c>
      <c r="J426" s="161">
        <v>50</v>
      </c>
    </row>
    <row r="427" spans="1:10">
      <c r="A427">
        <v>355197</v>
      </c>
      <c r="B427" s="161" t="s">
        <v>966</v>
      </c>
      <c r="C427" s="161" t="s">
        <v>1674</v>
      </c>
      <c r="D427" s="161">
        <v>225</v>
      </c>
      <c r="E427" s="161">
        <v>0</v>
      </c>
      <c r="F427" s="161">
        <v>0</v>
      </c>
      <c r="G427" s="161">
        <v>34800</v>
      </c>
      <c r="H427" s="161">
        <v>0</v>
      </c>
      <c r="I427" s="161">
        <v>17</v>
      </c>
      <c r="J427" s="161">
        <v>50</v>
      </c>
    </row>
    <row r="428" spans="1:10">
      <c r="A428">
        <v>335100</v>
      </c>
      <c r="B428" s="161" t="s">
        <v>924</v>
      </c>
      <c r="C428" s="161" t="s">
        <v>1674</v>
      </c>
      <c r="D428" s="161">
        <v>225</v>
      </c>
      <c r="E428" s="161">
        <v>0</v>
      </c>
      <c r="F428" s="161">
        <v>0</v>
      </c>
      <c r="G428" s="161">
        <v>34300</v>
      </c>
      <c r="H428" s="161">
        <v>0</v>
      </c>
      <c r="I428" s="161">
        <v>17</v>
      </c>
      <c r="J428" s="161">
        <v>50</v>
      </c>
    </row>
    <row r="429" spans="1:10">
      <c r="A429">
        <v>310333</v>
      </c>
      <c r="B429" s="161" t="s">
        <v>224</v>
      </c>
      <c r="C429" s="161" t="s">
        <v>743</v>
      </c>
      <c r="D429" s="161">
        <v>225</v>
      </c>
      <c r="E429" s="161">
        <v>0</v>
      </c>
      <c r="F429" s="161">
        <v>0</v>
      </c>
      <c r="G429" s="161">
        <v>35800</v>
      </c>
      <c r="H429" s="161">
        <v>0</v>
      </c>
      <c r="I429" s="161">
        <v>17</v>
      </c>
      <c r="J429" s="161">
        <v>50</v>
      </c>
    </row>
    <row r="430" spans="1:10">
      <c r="A430">
        <v>304865</v>
      </c>
      <c r="B430" s="161" t="s">
        <v>913</v>
      </c>
      <c r="C430" s="161" t="s">
        <v>1463</v>
      </c>
      <c r="D430" s="161">
        <v>235</v>
      </c>
      <c r="E430" s="161">
        <v>0</v>
      </c>
      <c r="F430" s="161">
        <v>0</v>
      </c>
      <c r="G430" s="161">
        <v>40600</v>
      </c>
      <c r="H430" s="161">
        <v>0</v>
      </c>
      <c r="I430" s="161">
        <v>17</v>
      </c>
      <c r="J430" s="161">
        <v>50</v>
      </c>
    </row>
    <row r="431" spans="1:10">
      <c r="A431">
        <v>355224</v>
      </c>
      <c r="B431" s="161" t="s">
        <v>966</v>
      </c>
      <c r="C431" s="161" t="s">
        <v>1463</v>
      </c>
      <c r="D431" s="161">
        <v>235</v>
      </c>
      <c r="E431" s="161">
        <v>0</v>
      </c>
      <c r="F431" s="161">
        <v>0</v>
      </c>
      <c r="G431" s="161">
        <v>36900</v>
      </c>
      <c r="H431" s="161">
        <v>0</v>
      </c>
      <c r="I431" s="161">
        <v>17</v>
      </c>
      <c r="J431" s="161">
        <v>50</v>
      </c>
    </row>
    <row r="432" spans="1:10">
      <c r="A432">
        <v>359601</v>
      </c>
      <c r="B432" s="161" t="s">
        <v>1221</v>
      </c>
      <c r="C432" s="161" t="s">
        <v>1260</v>
      </c>
      <c r="D432" s="161">
        <v>205</v>
      </c>
      <c r="E432" s="161">
        <v>0</v>
      </c>
      <c r="F432" s="161">
        <v>0</v>
      </c>
      <c r="G432" s="161">
        <v>32500</v>
      </c>
      <c r="H432" s="161">
        <v>0</v>
      </c>
      <c r="I432" s="161">
        <v>17</v>
      </c>
      <c r="J432" s="161">
        <v>55</v>
      </c>
    </row>
    <row r="433" spans="1:10">
      <c r="A433">
        <v>355208</v>
      </c>
      <c r="B433" s="161" t="s">
        <v>966</v>
      </c>
      <c r="C433" s="161" t="s">
        <v>954</v>
      </c>
      <c r="D433" s="161">
        <v>205</v>
      </c>
      <c r="E433" s="161">
        <v>0</v>
      </c>
      <c r="F433" s="161">
        <v>0</v>
      </c>
      <c r="G433" s="161">
        <v>28200</v>
      </c>
      <c r="H433" s="161">
        <v>0</v>
      </c>
      <c r="I433" s="161">
        <v>17</v>
      </c>
      <c r="J433" s="161">
        <v>55</v>
      </c>
    </row>
    <row r="434" spans="1:10">
      <c r="A434">
        <v>356306</v>
      </c>
      <c r="B434" s="161" t="s">
        <v>924</v>
      </c>
      <c r="C434" s="161" t="s">
        <v>1910</v>
      </c>
      <c r="D434" s="161">
        <v>205</v>
      </c>
      <c r="E434" s="161">
        <v>0</v>
      </c>
      <c r="F434" s="161">
        <v>0</v>
      </c>
      <c r="G434" s="161">
        <v>25900</v>
      </c>
      <c r="H434" s="161">
        <v>0</v>
      </c>
      <c r="I434" s="161">
        <v>17</v>
      </c>
      <c r="J434" s="161">
        <v>55</v>
      </c>
    </row>
    <row r="435" spans="1:10">
      <c r="A435">
        <v>352763</v>
      </c>
      <c r="B435" s="161" t="s">
        <v>931</v>
      </c>
      <c r="C435" s="161" t="s">
        <v>1736</v>
      </c>
      <c r="D435" s="161">
        <v>215</v>
      </c>
      <c r="E435" s="161">
        <v>0</v>
      </c>
      <c r="F435" s="161">
        <v>0</v>
      </c>
      <c r="G435" s="161">
        <v>33400</v>
      </c>
      <c r="H435" s="161">
        <v>0</v>
      </c>
      <c r="I435" s="161">
        <v>17</v>
      </c>
      <c r="J435" s="161">
        <v>55</v>
      </c>
    </row>
    <row r="436" spans="1:10">
      <c r="A436">
        <v>359604</v>
      </c>
      <c r="B436" s="161" t="s">
        <v>1221</v>
      </c>
      <c r="C436" s="161" t="s">
        <v>1263</v>
      </c>
      <c r="D436" s="161">
        <v>215</v>
      </c>
      <c r="E436" s="161">
        <v>0</v>
      </c>
      <c r="F436" s="161">
        <v>0</v>
      </c>
      <c r="G436" s="161">
        <v>32900</v>
      </c>
      <c r="H436" s="161">
        <v>0</v>
      </c>
      <c r="I436" s="161">
        <v>17</v>
      </c>
      <c r="J436" s="161">
        <v>55</v>
      </c>
    </row>
    <row r="437" spans="1:10">
      <c r="A437">
        <v>355178</v>
      </c>
      <c r="B437" s="161" t="s">
        <v>966</v>
      </c>
      <c r="C437" s="161" t="s">
        <v>560</v>
      </c>
      <c r="D437" s="161">
        <v>215</v>
      </c>
      <c r="E437" s="161">
        <v>0</v>
      </c>
      <c r="F437" s="161">
        <v>0</v>
      </c>
      <c r="G437" s="161">
        <v>29400</v>
      </c>
      <c r="H437" s="161">
        <v>0</v>
      </c>
      <c r="I437" s="161">
        <v>17</v>
      </c>
      <c r="J437" s="161">
        <v>55</v>
      </c>
    </row>
    <row r="438" spans="1:10">
      <c r="A438">
        <v>335025</v>
      </c>
      <c r="B438" s="161" t="s">
        <v>924</v>
      </c>
      <c r="C438" s="161" t="s">
        <v>560</v>
      </c>
      <c r="D438" s="161">
        <v>215</v>
      </c>
      <c r="E438" s="161">
        <v>0</v>
      </c>
      <c r="F438" s="161">
        <v>0</v>
      </c>
      <c r="G438" s="161">
        <v>26400</v>
      </c>
      <c r="H438" s="161">
        <v>0</v>
      </c>
      <c r="I438" s="161">
        <v>17</v>
      </c>
      <c r="J438" s="161">
        <v>55</v>
      </c>
    </row>
    <row r="439" spans="1:10">
      <c r="A439">
        <v>330850</v>
      </c>
      <c r="B439" s="161" t="s">
        <v>424</v>
      </c>
      <c r="C439" s="161" t="s">
        <v>560</v>
      </c>
      <c r="D439" s="161">
        <v>215</v>
      </c>
      <c r="E439" s="161">
        <v>0</v>
      </c>
      <c r="F439" s="161">
        <v>0</v>
      </c>
      <c r="G439" s="161">
        <v>25700</v>
      </c>
      <c r="H439" s="161">
        <v>0</v>
      </c>
      <c r="I439" s="161">
        <v>17</v>
      </c>
      <c r="J439" s="161">
        <v>55</v>
      </c>
    </row>
    <row r="440" spans="1:10">
      <c r="A440">
        <v>310305</v>
      </c>
      <c r="B440" s="161" t="s">
        <v>224</v>
      </c>
      <c r="C440" s="161" t="s">
        <v>560</v>
      </c>
      <c r="D440" s="161">
        <v>215</v>
      </c>
      <c r="E440" s="161">
        <v>0</v>
      </c>
      <c r="F440" s="161">
        <v>0</v>
      </c>
      <c r="G440" s="161">
        <v>29600</v>
      </c>
      <c r="H440" s="161">
        <v>0</v>
      </c>
      <c r="I440" s="161">
        <v>17</v>
      </c>
      <c r="J440" s="161">
        <v>55</v>
      </c>
    </row>
    <row r="441" spans="1:10">
      <c r="A441">
        <v>352777</v>
      </c>
      <c r="B441" s="161" t="s">
        <v>931</v>
      </c>
      <c r="C441" s="161" t="s">
        <v>1748</v>
      </c>
      <c r="D441" s="161">
        <v>225</v>
      </c>
      <c r="E441" s="161">
        <v>0</v>
      </c>
      <c r="F441" s="161">
        <v>0</v>
      </c>
      <c r="G441" s="161">
        <v>38400</v>
      </c>
      <c r="H441" s="161">
        <v>0</v>
      </c>
      <c r="I441" s="161">
        <v>17</v>
      </c>
      <c r="J441" s="161">
        <v>55</v>
      </c>
    </row>
    <row r="442" spans="1:10">
      <c r="A442">
        <v>359608</v>
      </c>
      <c r="B442" s="161" t="s">
        <v>1221</v>
      </c>
      <c r="C442" s="161" t="s">
        <v>1266</v>
      </c>
      <c r="D442" s="161">
        <v>225</v>
      </c>
      <c r="E442" s="161">
        <v>0</v>
      </c>
      <c r="F442" s="161">
        <v>0</v>
      </c>
      <c r="G442" s="161">
        <v>35000</v>
      </c>
      <c r="H442" s="161">
        <v>0</v>
      </c>
      <c r="I442" s="161">
        <v>17</v>
      </c>
      <c r="J442" s="161">
        <v>55</v>
      </c>
    </row>
    <row r="443" spans="1:10">
      <c r="A443">
        <v>355207</v>
      </c>
      <c r="B443" s="161" t="s">
        <v>966</v>
      </c>
      <c r="C443" s="161" t="s">
        <v>1830</v>
      </c>
      <c r="D443" s="161">
        <v>225</v>
      </c>
      <c r="E443" s="161">
        <v>0</v>
      </c>
      <c r="F443" s="161">
        <v>0</v>
      </c>
      <c r="G443" s="161">
        <v>33700</v>
      </c>
      <c r="H443" s="161">
        <v>0</v>
      </c>
      <c r="I443" s="161">
        <v>17</v>
      </c>
      <c r="J443" s="161">
        <v>55</v>
      </c>
    </row>
    <row r="444" spans="1:10">
      <c r="A444">
        <v>335012</v>
      </c>
      <c r="B444" s="161" t="s">
        <v>924</v>
      </c>
      <c r="C444" s="161" t="s">
        <v>1266</v>
      </c>
      <c r="D444" s="161">
        <v>225</v>
      </c>
      <c r="E444" s="161">
        <v>0</v>
      </c>
      <c r="F444" s="161">
        <v>0</v>
      </c>
      <c r="G444" s="161">
        <v>31500</v>
      </c>
      <c r="H444" s="161">
        <v>0</v>
      </c>
      <c r="I444" s="161">
        <v>17</v>
      </c>
      <c r="J444" s="161">
        <v>55</v>
      </c>
    </row>
    <row r="445" spans="1:10">
      <c r="A445">
        <v>330909</v>
      </c>
      <c r="B445" s="161" t="s">
        <v>424</v>
      </c>
      <c r="C445" s="161" t="s">
        <v>1266</v>
      </c>
      <c r="D445" s="161">
        <v>225</v>
      </c>
      <c r="E445" s="161">
        <v>0</v>
      </c>
      <c r="F445" s="161">
        <v>0</v>
      </c>
      <c r="G445" s="161">
        <v>28700</v>
      </c>
      <c r="H445" s="161">
        <v>0</v>
      </c>
      <c r="I445" s="161">
        <v>17</v>
      </c>
      <c r="J445" s="161">
        <v>55</v>
      </c>
    </row>
    <row r="446" spans="1:10">
      <c r="A446">
        <v>352791</v>
      </c>
      <c r="B446" s="161" t="s">
        <v>931</v>
      </c>
      <c r="C446" s="161" t="s">
        <v>1760</v>
      </c>
      <c r="D446" s="161">
        <v>235</v>
      </c>
      <c r="E446" s="161">
        <v>0</v>
      </c>
      <c r="F446" s="161">
        <v>0</v>
      </c>
      <c r="G446" s="161">
        <v>39000</v>
      </c>
      <c r="H446" s="161">
        <v>0</v>
      </c>
      <c r="I446" s="161">
        <v>17</v>
      </c>
      <c r="J446" s="161">
        <v>55</v>
      </c>
    </row>
    <row r="447" spans="1:10">
      <c r="A447">
        <v>359611</v>
      </c>
      <c r="B447" s="161" t="s">
        <v>1221</v>
      </c>
      <c r="C447" s="161" t="s">
        <v>1269</v>
      </c>
      <c r="D447" s="161">
        <v>235</v>
      </c>
      <c r="E447" s="161">
        <v>0</v>
      </c>
      <c r="F447" s="161">
        <v>0</v>
      </c>
      <c r="G447" s="161">
        <v>36200</v>
      </c>
      <c r="H447" s="161">
        <v>0</v>
      </c>
      <c r="I447" s="161">
        <v>17</v>
      </c>
      <c r="J447" s="161">
        <v>55</v>
      </c>
    </row>
    <row r="448" spans="1:10">
      <c r="A448">
        <v>359598</v>
      </c>
      <c r="B448" s="161" t="s">
        <v>1221</v>
      </c>
      <c r="C448" s="161" t="s">
        <v>606</v>
      </c>
      <c r="D448" s="161">
        <v>195</v>
      </c>
      <c r="E448" s="161">
        <v>0</v>
      </c>
      <c r="F448" s="161">
        <v>0</v>
      </c>
      <c r="G448" s="161">
        <v>26500</v>
      </c>
      <c r="H448" s="161">
        <v>0</v>
      </c>
      <c r="I448" s="161">
        <v>17</v>
      </c>
      <c r="J448" s="161">
        <v>60</v>
      </c>
    </row>
    <row r="449" spans="1:10">
      <c r="A449">
        <v>352049</v>
      </c>
      <c r="B449" s="161" t="s">
        <v>424</v>
      </c>
      <c r="C449" s="161" t="s">
        <v>606</v>
      </c>
      <c r="D449" s="161">
        <v>195</v>
      </c>
      <c r="E449" s="161">
        <v>0</v>
      </c>
      <c r="F449" s="161">
        <v>0</v>
      </c>
      <c r="G449" s="161">
        <v>24400</v>
      </c>
      <c r="H449" s="161">
        <v>0</v>
      </c>
      <c r="I449" s="161">
        <v>17</v>
      </c>
      <c r="J449" s="161">
        <v>60</v>
      </c>
    </row>
    <row r="450" spans="1:10">
      <c r="A450">
        <v>359605</v>
      </c>
      <c r="B450" s="161" t="s">
        <v>1221</v>
      </c>
      <c r="C450" s="161" t="s">
        <v>390</v>
      </c>
      <c r="D450" s="161">
        <v>215</v>
      </c>
      <c r="E450" s="161">
        <v>0</v>
      </c>
      <c r="F450" s="161">
        <v>0</v>
      </c>
      <c r="G450" s="161">
        <v>29900</v>
      </c>
      <c r="H450" s="161">
        <v>0</v>
      </c>
      <c r="I450" s="161">
        <v>17</v>
      </c>
      <c r="J450" s="161">
        <v>60</v>
      </c>
    </row>
    <row r="451" spans="1:10">
      <c r="A451">
        <v>335027</v>
      </c>
      <c r="B451" s="161" t="s">
        <v>924</v>
      </c>
      <c r="C451" s="161" t="s">
        <v>390</v>
      </c>
      <c r="D451" s="161">
        <v>215</v>
      </c>
      <c r="E451" s="161">
        <v>0</v>
      </c>
      <c r="F451" s="161">
        <v>0</v>
      </c>
      <c r="G451" s="161">
        <v>25500</v>
      </c>
      <c r="H451" s="161">
        <v>0</v>
      </c>
      <c r="I451" s="161">
        <v>17</v>
      </c>
      <c r="J451" s="161">
        <v>60</v>
      </c>
    </row>
    <row r="452" spans="1:10">
      <c r="A452">
        <v>330904</v>
      </c>
      <c r="B452" s="161" t="s">
        <v>424</v>
      </c>
      <c r="C452" s="161" t="s">
        <v>390</v>
      </c>
      <c r="D452" s="161">
        <v>215</v>
      </c>
      <c r="E452" s="161">
        <v>0</v>
      </c>
      <c r="F452" s="161">
        <v>0</v>
      </c>
      <c r="G452" s="161">
        <v>24900</v>
      </c>
      <c r="H452" s="161">
        <v>0</v>
      </c>
      <c r="I452" s="161">
        <v>17</v>
      </c>
      <c r="J452" s="161">
        <v>60</v>
      </c>
    </row>
    <row r="453" spans="1:10">
      <c r="A453">
        <v>359609</v>
      </c>
      <c r="B453" s="161" t="s">
        <v>1221</v>
      </c>
      <c r="C453" s="161" t="s">
        <v>1267</v>
      </c>
      <c r="D453" s="161">
        <v>225</v>
      </c>
      <c r="E453" s="161">
        <v>0</v>
      </c>
      <c r="F453" s="161">
        <v>0</v>
      </c>
      <c r="G453" s="161">
        <v>31100</v>
      </c>
      <c r="H453" s="161">
        <v>0</v>
      </c>
      <c r="I453" s="161">
        <v>17</v>
      </c>
      <c r="J453" s="161">
        <v>60</v>
      </c>
    </row>
    <row r="454" spans="1:10">
      <c r="A454">
        <v>335029</v>
      </c>
      <c r="B454" s="161" t="s">
        <v>924</v>
      </c>
      <c r="C454" s="161" t="s">
        <v>1267</v>
      </c>
      <c r="D454" s="161">
        <v>225</v>
      </c>
      <c r="E454" s="161">
        <v>0</v>
      </c>
      <c r="F454" s="161">
        <v>0</v>
      </c>
      <c r="G454" s="161">
        <v>25200</v>
      </c>
      <c r="H454" s="161">
        <v>0</v>
      </c>
      <c r="I454" s="161">
        <v>17</v>
      </c>
      <c r="J454" s="161">
        <v>60</v>
      </c>
    </row>
    <row r="455" spans="1:10">
      <c r="A455">
        <v>359535</v>
      </c>
      <c r="B455" s="161" t="s">
        <v>1221</v>
      </c>
      <c r="C455" s="161" t="s">
        <v>1257</v>
      </c>
      <c r="D455" s="161">
        <v>225</v>
      </c>
      <c r="E455" s="161">
        <v>0</v>
      </c>
      <c r="F455" s="161">
        <v>0</v>
      </c>
      <c r="G455" s="161">
        <v>27800</v>
      </c>
      <c r="H455" s="161">
        <v>0</v>
      </c>
      <c r="I455" s="161">
        <v>17</v>
      </c>
      <c r="J455" s="161">
        <v>65</v>
      </c>
    </row>
    <row r="456" spans="1:10">
      <c r="A456">
        <v>352764</v>
      </c>
      <c r="B456" s="161" t="s">
        <v>931</v>
      </c>
      <c r="C456" s="161" t="s">
        <v>1737</v>
      </c>
      <c r="D456" s="161">
        <v>235</v>
      </c>
      <c r="E456" s="161">
        <v>0</v>
      </c>
      <c r="F456" s="161">
        <v>0</v>
      </c>
      <c r="G456" s="161">
        <v>39000</v>
      </c>
      <c r="H456" s="161">
        <v>0</v>
      </c>
      <c r="I456" s="161">
        <v>17</v>
      </c>
      <c r="J456" s="161">
        <v>65</v>
      </c>
    </row>
    <row r="457" spans="1:10">
      <c r="A457">
        <v>333583</v>
      </c>
      <c r="B457" s="161" t="s">
        <v>421</v>
      </c>
      <c r="C457" s="161" t="s">
        <v>1647</v>
      </c>
      <c r="D457" s="161">
        <v>225</v>
      </c>
      <c r="E457" s="161">
        <v>0</v>
      </c>
      <c r="F457" s="161">
        <v>0</v>
      </c>
      <c r="G457" s="161" t="s">
        <v>2248</v>
      </c>
      <c r="H457" s="161">
        <v>0</v>
      </c>
      <c r="I457" s="161">
        <v>17</v>
      </c>
      <c r="J457" s="161">
        <v>35</v>
      </c>
    </row>
    <row r="458" spans="1:10">
      <c r="A458">
        <v>328714</v>
      </c>
      <c r="B458" s="161" t="s">
        <v>918</v>
      </c>
      <c r="C458" s="161" t="s">
        <v>1483</v>
      </c>
      <c r="D458" s="161">
        <v>215</v>
      </c>
      <c r="E458" s="161">
        <v>0</v>
      </c>
      <c r="F458" s="161">
        <v>0</v>
      </c>
      <c r="G458" s="161">
        <v>35500</v>
      </c>
      <c r="H458" s="161">
        <v>0</v>
      </c>
      <c r="I458" s="161">
        <v>7</v>
      </c>
      <c r="J458" s="161">
        <v>40</v>
      </c>
    </row>
    <row r="459" spans="1:10">
      <c r="A459">
        <v>328705</v>
      </c>
      <c r="B459" s="161" t="s">
        <v>918</v>
      </c>
      <c r="C459" s="161" t="s">
        <v>1553</v>
      </c>
      <c r="D459" s="161">
        <v>235</v>
      </c>
      <c r="E459" s="161">
        <v>0</v>
      </c>
      <c r="F459" s="161">
        <v>0</v>
      </c>
      <c r="G459" s="161">
        <v>39000</v>
      </c>
      <c r="H459" s="161">
        <v>0</v>
      </c>
      <c r="I459" s="161">
        <v>7</v>
      </c>
      <c r="J459" s="161">
        <v>40</v>
      </c>
    </row>
    <row r="460" spans="1:10">
      <c r="A460">
        <v>326724</v>
      </c>
      <c r="B460" s="161" t="s">
        <v>421</v>
      </c>
      <c r="C460" s="161" t="s">
        <v>1547</v>
      </c>
      <c r="D460" s="161">
        <v>245</v>
      </c>
      <c r="E460" s="161">
        <v>0</v>
      </c>
      <c r="F460" s="161">
        <v>0</v>
      </c>
      <c r="G460" s="161" t="s">
        <v>2248</v>
      </c>
      <c r="H460" s="161">
        <v>0</v>
      </c>
      <c r="I460" s="161">
        <v>17</v>
      </c>
      <c r="J460" s="161">
        <v>40</v>
      </c>
    </row>
    <row r="461" spans="1:10">
      <c r="A461">
        <v>329679</v>
      </c>
      <c r="B461" s="161" t="s">
        <v>421</v>
      </c>
      <c r="C461" s="161" t="s">
        <v>1583</v>
      </c>
      <c r="D461" s="161">
        <v>255</v>
      </c>
      <c r="E461" s="161">
        <v>0</v>
      </c>
      <c r="F461" s="161">
        <v>0</v>
      </c>
      <c r="G461" s="161" t="s">
        <v>2248</v>
      </c>
      <c r="H461" s="161">
        <v>0</v>
      </c>
      <c r="I461" s="161">
        <v>17</v>
      </c>
      <c r="J461" s="161">
        <v>40</v>
      </c>
    </row>
    <row r="462" spans="1:10">
      <c r="A462">
        <v>328715</v>
      </c>
      <c r="B462" s="161" t="s">
        <v>918</v>
      </c>
      <c r="C462" s="161" t="s">
        <v>1422</v>
      </c>
      <c r="D462" s="161">
        <v>255</v>
      </c>
      <c r="E462" s="161">
        <v>0</v>
      </c>
      <c r="F462" s="161">
        <v>0</v>
      </c>
      <c r="G462" s="161">
        <v>42600</v>
      </c>
      <c r="H462" s="161">
        <v>0</v>
      </c>
      <c r="I462" s="161">
        <v>7</v>
      </c>
      <c r="J462" s="161">
        <v>40</v>
      </c>
    </row>
    <row r="463" spans="1:10">
      <c r="A463">
        <v>329678</v>
      </c>
      <c r="B463" s="161" t="s">
        <v>421</v>
      </c>
      <c r="C463" s="161" t="s">
        <v>1582</v>
      </c>
      <c r="D463" s="161">
        <v>275</v>
      </c>
      <c r="E463" s="161">
        <v>0</v>
      </c>
      <c r="F463" s="161">
        <v>0</v>
      </c>
      <c r="G463" s="161" t="s">
        <v>2248</v>
      </c>
      <c r="H463" s="161">
        <v>0</v>
      </c>
      <c r="I463" s="161">
        <v>17</v>
      </c>
      <c r="J463" s="161">
        <v>40</v>
      </c>
    </row>
    <row r="464" spans="1:10">
      <c r="A464">
        <v>355441</v>
      </c>
      <c r="B464" s="161" t="s">
        <v>967</v>
      </c>
      <c r="C464" s="161" t="s">
        <v>1836</v>
      </c>
      <c r="D464" s="161">
        <v>215</v>
      </c>
      <c r="E464" s="161">
        <v>0</v>
      </c>
      <c r="F464" s="161">
        <v>0</v>
      </c>
      <c r="G464" s="161">
        <v>22400</v>
      </c>
      <c r="H464" s="161">
        <v>0</v>
      </c>
      <c r="I464" s="161">
        <v>17</v>
      </c>
      <c r="J464" s="161">
        <v>45</v>
      </c>
    </row>
    <row r="465" spans="1:10">
      <c r="A465">
        <v>328710</v>
      </c>
      <c r="B465" s="161" t="s">
        <v>918</v>
      </c>
      <c r="C465" s="161" t="s">
        <v>1428</v>
      </c>
      <c r="D465" s="161">
        <v>215</v>
      </c>
      <c r="E465" s="161">
        <v>0</v>
      </c>
      <c r="F465" s="161">
        <v>0</v>
      </c>
      <c r="G465" s="161">
        <v>35500</v>
      </c>
      <c r="H465" s="161">
        <v>0</v>
      </c>
      <c r="I465" s="161">
        <v>7</v>
      </c>
      <c r="J465" s="161">
        <v>45</v>
      </c>
    </row>
    <row r="466" spans="1:10">
      <c r="A466">
        <v>355447</v>
      </c>
      <c r="B466" s="161" t="s">
        <v>967</v>
      </c>
      <c r="C466" s="161" t="s">
        <v>1842</v>
      </c>
      <c r="D466" s="161">
        <v>225</v>
      </c>
      <c r="E466" s="161">
        <v>0</v>
      </c>
      <c r="F466" s="161">
        <v>0</v>
      </c>
      <c r="G466" s="161">
        <v>24200</v>
      </c>
      <c r="H466" s="161">
        <v>0</v>
      </c>
      <c r="I466" s="161">
        <v>17</v>
      </c>
      <c r="J466" s="161">
        <v>45</v>
      </c>
    </row>
    <row r="467" spans="1:10">
      <c r="A467">
        <v>328703</v>
      </c>
      <c r="B467" s="161" t="s">
        <v>918</v>
      </c>
      <c r="C467" s="161" t="s">
        <v>1477</v>
      </c>
      <c r="D467" s="161">
        <v>225</v>
      </c>
      <c r="E467" s="161">
        <v>0</v>
      </c>
      <c r="F467" s="161">
        <v>0</v>
      </c>
      <c r="G467" s="161">
        <v>37300</v>
      </c>
      <c r="H467" s="161">
        <v>0</v>
      </c>
      <c r="I467" s="161">
        <v>7</v>
      </c>
      <c r="J467" s="161">
        <v>45</v>
      </c>
    </row>
    <row r="468" spans="1:10">
      <c r="A468">
        <v>326722</v>
      </c>
      <c r="B468" s="161" t="s">
        <v>421</v>
      </c>
      <c r="C468" s="161" t="s">
        <v>1545</v>
      </c>
      <c r="D468" s="161">
        <v>235</v>
      </c>
      <c r="E468" s="161">
        <v>0</v>
      </c>
      <c r="F468" s="161">
        <v>0</v>
      </c>
      <c r="G468" s="161" t="s">
        <v>2248</v>
      </c>
      <c r="H468" s="161">
        <v>0</v>
      </c>
      <c r="I468" s="161">
        <v>17</v>
      </c>
      <c r="J468" s="161">
        <v>45</v>
      </c>
    </row>
    <row r="469" spans="1:10">
      <c r="A469">
        <v>326528</v>
      </c>
      <c r="B469" s="161" t="s">
        <v>421</v>
      </c>
      <c r="C469" s="161" t="s">
        <v>1532</v>
      </c>
      <c r="D469" s="161">
        <v>245</v>
      </c>
      <c r="E469" s="161">
        <v>0</v>
      </c>
      <c r="F469" s="161">
        <v>0</v>
      </c>
      <c r="G469" s="161" t="s">
        <v>2248</v>
      </c>
      <c r="H469" s="161">
        <v>0</v>
      </c>
      <c r="I469" s="161">
        <v>17</v>
      </c>
      <c r="J469" s="161">
        <v>45</v>
      </c>
    </row>
    <row r="470" spans="1:10">
      <c r="A470">
        <v>358576</v>
      </c>
      <c r="B470" s="161" t="s">
        <v>967</v>
      </c>
      <c r="C470" s="161" t="s">
        <v>1932</v>
      </c>
      <c r="D470" s="161">
        <v>205</v>
      </c>
      <c r="E470" s="161">
        <v>0</v>
      </c>
      <c r="F470" s="161">
        <v>0</v>
      </c>
      <c r="G470" s="161">
        <v>21000</v>
      </c>
      <c r="H470" s="161">
        <v>0</v>
      </c>
      <c r="I470" s="161">
        <v>17</v>
      </c>
      <c r="J470" s="161">
        <v>50</v>
      </c>
    </row>
    <row r="471" spans="1:10">
      <c r="A471">
        <v>333582</v>
      </c>
      <c r="B471" s="161" t="s">
        <v>421</v>
      </c>
      <c r="C471" s="161" t="s">
        <v>1646</v>
      </c>
      <c r="D471" s="161">
        <v>205</v>
      </c>
      <c r="E471" s="161">
        <v>0</v>
      </c>
      <c r="F471" s="161">
        <v>0</v>
      </c>
      <c r="G471" s="161" t="s">
        <v>2248</v>
      </c>
      <c r="H471" s="161">
        <v>0</v>
      </c>
      <c r="I471" s="161">
        <v>17</v>
      </c>
      <c r="J471" s="161">
        <v>50</v>
      </c>
    </row>
    <row r="472" spans="1:10">
      <c r="A472">
        <v>333778</v>
      </c>
      <c r="B472" s="161" t="s">
        <v>421</v>
      </c>
      <c r="C472" s="161" t="s">
        <v>1651</v>
      </c>
      <c r="D472" s="161">
        <v>215</v>
      </c>
      <c r="E472" s="161">
        <v>0</v>
      </c>
      <c r="F472" s="161">
        <v>0</v>
      </c>
      <c r="G472" s="161" t="s">
        <v>2248</v>
      </c>
      <c r="H472" s="161">
        <v>0</v>
      </c>
      <c r="I472" s="161">
        <v>17</v>
      </c>
      <c r="J472" s="161">
        <v>50</v>
      </c>
    </row>
    <row r="473" spans="1:10">
      <c r="A473">
        <v>355450</v>
      </c>
      <c r="B473" s="161" t="s">
        <v>967</v>
      </c>
      <c r="C473" s="161" t="s">
        <v>1845</v>
      </c>
      <c r="D473" s="161">
        <v>225</v>
      </c>
      <c r="E473" s="161">
        <v>0</v>
      </c>
      <c r="F473" s="161">
        <v>0</v>
      </c>
      <c r="G473" s="161">
        <v>23700</v>
      </c>
      <c r="H473" s="161">
        <v>0</v>
      </c>
      <c r="I473" s="161">
        <v>17</v>
      </c>
      <c r="J473" s="161">
        <v>50</v>
      </c>
    </row>
    <row r="474" spans="1:10">
      <c r="A474">
        <v>355168</v>
      </c>
      <c r="B474" s="161" t="s">
        <v>966</v>
      </c>
      <c r="C474" s="161" t="s">
        <v>1825</v>
      </c>
      <c r="D474" s="161">
        <v>165</v>
      </c>
      <c r="E474" s="161">
        <v>0</v>
      </c>
      <c r="F474" s="161">
        <v>0</v>
      </c>
      <c r="G474" s="161">
        <v>22100</v>
      </c>
      <c r="H474" s="161">
        <v>0</v>
      </c>
      <c r="I474" s="161">
        <v>16</v>
      </c>
      <c r="J474" s="161">
        <v>45</v>
      </c>
    </row>
    <row r="475" spans="1:10">
      <c r="A475">
        <v>355204</v>
      </c>
      <c r="B475" s="161" t="s">
        <v>966</v>
      </c>
      <c r="C475" s="161" t="s">
        <v>1562</v>
      </c>
      <c r="D475" s="161">
        <v>195</v>
      </c>
      <c r="E475" s="161">
        <v>0</v>
      </c>
      <c r="F475" s="161">
        <v>0</v>
      </c>
      <c r="G475" s="161">
        <v>26500</v>
      </c>
      <c r="H475" s="161">
        <v>0</v>
      </c>
      <c r="I475" s="161">
        <v>16</v>
      </c>
      <c r="J475" s="161">
        <v>45</v>
      </c>
    </row>
    <row r="476" spans="1:10">
      <c r="A476">
        <v>327912</v>
      </c>
      <c r="B476" s="161" t="s">
        <v>409</v>
      </c>
      <c r="C476" s="161" t="s">
        <v>1562</v>
      </c>
      <c r="D476" s="161">
        <v>195</v>
      </c>
      <c r="E476" s="161">
        <v>0</v>
      </c>
      <c r="F476" s="161">
        <v>0</v>
      </c>
      <c r="G476" s="161">
        <v>36000</v>
      </c>
      <c r="H476" s="161">
        <v>0</v>
      </c>
      <c r="I476" s="161">
        <v>16</v>
      </c>
      <c r="J476" s="161">
        <v>45</v>
      </c>
    </row>
    <row r="477" spans="1:10">
      <c r="A477">
        <v>311097</v>
      </c>
      <c r="B477" s="161" t="s">
        <v>224</v>
      </c>
      <c r="C477" s="161" t="s">
        <v>1496</v>
      </c>
      <c r="D477" s="161">
        <v>195</v>
      </c>
      <c r="E477" s="161">
        <v>0</v>
      </c>
      <c r="F477" s="161">
        <v>0</v>
      </c>
      <c r="G477" s="161">
        <v>24600</v>
      </c>
      <c r="H477" s="161">
        <v>0</v>
      </c>
      <c r="I477" s="161">
        <v>16</v>
      </c>
      <c r="J477" s="161">
        <v>45</v>
      </c>
    </row>
    <row r="478" spans="1:10">
      <c r="A478">
        <v>294651</v>
      </c>
      <c r="B478" s="161" t="s">
        <v>232</v>
      </c>
      <c r="C478" s="161" t="s">
        <v>1456</v>
      </c>
      <c r="D478" s="161">
        <v>205</v>
      </c>
      <c r="E478" s="161">
        <v>0</v>
      </c>
      <c r="F478" s="161">
        <v>0</v>
      </c>
      <c r="G478" s="161">
        <v>27300</v>
      </c>
      <c r="H478" s="161">
        <v>0</v>
      </c>
      <c r="I478" s="161">
        <v>16</v>
      </c>
      <c r="J478" s="161">
        <v>45</v>
      </c>
    </row>
    <row r="479" spans="1:10">
      <c r="A479">
        <v>327896</v>
      </c>
      <c r="B479" s="161" t="s">
        <v>409</v>
      </c>
      <c r="C479" s="161" t="s">
        <v>1554</v>
      </c>
      <c r="D479" s="161">
        <v>205</v>
      </c>
      <c r="E479" s="161">
        <v>0</v>
      </c>
      <c r="F479" s="161">
        <v>0</v>
      </c>
      <c r="G479" s="161">
        <v>37800</v>
      </c>
      <c r="H479" s="161">
        <v>0</v>
      </c>
      <c r="I479" s="161">
        <v>16</v>
      </c>
      <c r="J479" s="161">
        <v>45</v>
      </c>
    </row>
    <row r="480" spans="1:10">
      <c r="A480">
        <v>310339</v>
      </c>
      <c r="B480" s="161" t="s">
        <v>224</v>
      </c>
      <c r="C480" s="161" t="s">
        <v>1474</v>
      </c>
      <c r="D480" s="161">
        <v>205</v>
      </c>
      <c r="E480" s="161">
        <v>0</v>
      </c>
      <c r="F480" s="161">
        <v>0</v>
      </c>
      <c r="G480" s="161">
        <v>27800</v>
      </c>
      <c r="H480" s="161">
        <v>0</v>
      </c>
      <c r="I480" s="161">
        <v>16</v>
      </c>
      <c r="J480" s="161">
        <v>45</v>
      </c>
    </row>
    <row r="481" spans="1:10">
      <c r="A481">
        <v>329191</v>
      </c>
      <c r="B481" s="161" t="s">
        <v>917</v>
      </c>
      <c r="C481" s="161" t="s">
        <v>1578</v>
      </c>
      <c r="D481" s="161">
        <v>215</v>
      </c>
      <c r="E481" s="161">
        <v>0</v>
      </c>
      <c r="F481" s="161">
        <v>0</v>
      </c>
      <c r="G481" s="161">
        <v>46200</v>
      </c>
      <c r="H481" s="161">
        <v>0</v>
      </c>
      <c r="I481" s="161">
        <v>16</v>
      </c>
      <c r="J481" s="161">
        <v>45</v>
      </c>
    </row>
    <row r="482" spans="1:10">
      <c r="A482">
        <v>256077</v>
      </c>
      <c r="B482" s="161" t="s">
        <v>223</v>
      </c>
      <c r="C482" s="161" t="s">
        <v>1410</v>
      </c>
      <c r="D482" s="161">
        <v>215</v>
      </c>
      <c r="E482" s="161">
        <v>0</v>
      </c>
      <c r="F482" s="161">
        <v>0</v>
      </c>
      <c r="G482" s="161">
        <v>28500</v>
      </c>
      <c r="H482" s="161">
        <v>0</v>
      </c>
      <c r="I482" s="161">
        <v>16</v>
      </c>
      <c r="J482" s="161">
        <v>45</v>
      </c>
    </row>
    <row r="483" spans="1:10">
      <c r="A483">
        <v>327908</v>
      </c>
      <c r="B483" s="161" t="s">
        <v>409</v>
      </c>
      <c r="C483" s="161" t="s">
        <v>1435</v>
      </c>
      <c r="D483" s="161">
        <v>225</v>
      </c>
      <c r="E483" s="161">
        <v>0</v>
      </c>
      <c r="F483" s="161">
        <v>0</v>
      </c>
      <c r="G483" s="161">
        <v>40500</v>
      </c>
      <c r="H483" s="161">
        <v>0</v>
      </c>
      <c r="I483" s="161">
        <v>16</v>
      </c>
      <c r="J483" s="161">
        <v>45</v>
      </c>
    </row>
    <row r="484" spans="1:10">
      <c r="A484">
        <v>332142</v>
      </c>
      <c r="B484" s="161" t="s">
        <v>917</v>
      </c>
      <c r="C484" s="161" t="s">
        <v>1435</v>
      </c>
      <c r="D484" s="161">
        <v>225</v>
      </c>
      <c r="E484" s="161">
        <v>0</v>
      </c>
      <c r="F484" s="161">
        <v>0</v>
      </c>
      <c r="G484" s="161">
        <v>48000</v>
      </c>
      <c r="H484" s="161">
        <v>0</v>
      </c>
      <c r="I484" s="161">
        <v>16</v>
      </c>
      <c r="J484" s="161">
        <v>45</v>
      </c>
    </row>
    <row r="485" spans="1:10">
      <c r="A485">
        <v>355191</v>
      </c>
      <c r="B485" s="161" t="s">
        <v>966</v>
      </c>
      <c r="C485" s="161" t="s">
        <v>1558</v>
      </c>
      <c r="D485" s="161">
        <v>165</v>
      </c>
      <c r="E485" s="161">
        <v>0</v>
      </c>
      <c r="F485" s="161">
        <v>0</v>
      </c>
      <c r="G485" s="161">
        <v>21800</v>
      </c>
      <c r="H485" s="161">
        <v>0</v>
      </c>
      <c r="I485" s="161">
        <v>16</v>
      </c>
      <c r="J485" s="161">
        <v>50</v>
      </c>
    </row>
    <row r="486" spans="1:10">
      <c r="A486">
        <v>330851</v>
      </c>
      <c r="B486" s="161" t="s">
        <v>424</v>
      </c>
      <c r="C486" s="161" t="s">
        <v>1558</v>
      </c>
      <c r="D486" s="161">
        <v>165</v>
      </c>
      <c r="E486" s="161">
        <v>0</v>
      </c>
      <c r="F486" s="161">
        <v>0</v>
      </c>
      <c r="G486" s="161">
        <v>18600</v>
      </c>
      <c r="H486" s="161">
        <v>0</v>
      </c>
      <c r="I486" s="161">
        <v>16</v>
      </c>
      <c r="J486" s="161">
        <v>50</v>
      </c>
    </row>
    <row r="487" spans="1:10">
      <c r="A487">
        <v>327904</v>
      </c>
      <c r="B487" s="161" t="s">
        <v>409</v>
      </c>
      <c r="C487" s="161" t="s">
        <v>1558</v>
      </c>
      <c r="D487" s="161">
        <v>165</v>
      </c>
      <c r="E487" s="161">
        <v>0</v>
      </c>
      <c r="F487" s="161">
        <v>0</v>
      </c>
      <c r="G487" s="161">
        <v>23500</v>
      </c>
      <c r="H487" s="161">
        <v>0</v>
      </c>
      <c r="I487" s="161">
        <v>16</v>
      </c>
      <c r="J487" s="161">
        <v>50</v>
      </c>
    </row>
    <row r="488" spans="1:10">
      <c r="A488">
        <v>355192</v>
      </c>
      <c r="B488" s="161" t="s">
        <v>966</v>
      </c>
      <c r="C488" s="161" t="s">
        <v>1470</v>
      </c>
      <c r="D488" s="161">
        <v>195</v>
      </c>
      <c r="E488" s="161">
        <v>0</v>
      </c>
      <c r="F488" s="161">
        <v>0</v>
      </c>
      <c r="G488" s="161">
        <v>25500</v>
      </c>
      <c r="H488" s="161">
        <v>0</v>
      </c>
      <c r="I488" s="161">
        <v>16</v>
      </c>
      <c r="J488" s="161">
        <v>50</v>
      </c>
    </row>
    <row r="489" spans="1:10">
      <c r="A489">
        <v>330852</v>
      </c>
      <c r="B489" s="161" t="s">
        <v>424</v>
      </c>
      <c r="C489" s="161" t="s">
        <v>1470</v>
      </c>
      <c r="D489" s="161">
        <v>195</v>
      </c>
      <c r="E489" s="161">
        <v>0</v>
      </c>
      <c r="F489" s="161">
        <v>0</v>
      </c>
      <c r="G489" s="161">
        <v>24900</v>
      </c>
      <c r="H489" s="161">
        <v>0</v>
      </c>
      <c r="I489" s="161">
        <v>16</v>
      </c>
      <c r="J489" s="161">
        <v>50</v>
      </c>
    </row>
    <row r="490" spans="1:10">
      <c r="A490">
        <v>327892</v>
      </c>
      <c r="B490" s="161" t="s">
        <v>409</v>
      </c>
      <c r="C490" s="161" t="s">
        <v>1470</v>
      </c>
      <c r="D490" s="161">
        <v>195</v>
      </c>
      <c r="E490" s="161">
        <v>0</v>
      </c>
      <c r="F490" s="161">
        <v>0</v>
      </c>
      <c r="G490" s="161">
        <v>29400</v>
      </c>
      <c r="H490" s="161">
        <v>0</v>
      </c>
      <c r="I490" s="161">
        <v>16</v>
      </c>
      <c r="J490" s="161">
        <v>50</v>
      </c>
    </row>
    <row r="491" spans="1:10">
      <c r="A491">
        <v>355638</v>
      </c>
      <c r="B491" s="161" t="s">
        <v>1006</v>
      </c>
      <c r="C491" s="161" t="s">
        <v>1588</v>
      </c>
      <c r="D491" s="161">
        <v>195</v>
      </c>
      <c r="E491" s="161">
        <v>0</v>
      </c>
      <c r="F491" s="161">
        <v>0</v>
      </c>
      <c r="G491" s="161">
        <v>34400</v>
      </c>
      <c r="H491" s="161">
        <v>0</v>
      </c>
      <c r="I491" s="161">
        <v>16</v>
      </c>
      <c r="J491" s="161">
        <v>50</v>
      </c>
    </row>
    <row r="492" spans="1:10">
      <c r="A492">
        <v>310317</v>
      </c>
      <c r="B492" s="161" t="s">
        <v>224</v>
      </c>
      <c r="C492" s="161" t="s">
        <v>1470</v>
      </c>
      <c r="D492" s="161">
        <v>195</v>
      </c>
      <c r="E492" s="161">
        <v>0</v>
      </c>
      <c r="F492" s="161">
        <v>0</v>
      </c>
      <c r="G492" s="161">
        <v>27000</v>
      </c>
      <c r="H492" s="161">
        <v>0</v>
      </c>
      <c r="I492" s="161">
        <v>16</v>
      </c>
      <c r="J492" s="161">
        <v>50</v>
      </c>
    </row>
    <row r="493" spans="1:10">
      <c r="A493">
        <v>294597</v>
      </c>
      <c r="B493" s="161" t="s">
        <v>232</v>
      </c>
      <c r="C493" s="161" t="s">
        <v>1454</v>
      </c>
      <c r="D493" s="161">
        <v>205</v>
      </c>
      <c r="E493" s="161">
        <v>0</v>
      </c>
      <c r="F493" s="161">
        <v>0</v>
      </c>
      <c r="G493" s="161">
        <v>25400</v>
      </c>
      <c r="H493" s="161">
        <v>0</v>
      </c>
      <c r="I493" s="161">
        <v>16</v>
      </c>
      <c r="J493" s="161">
        <v>50</v>
      </c>
    </row>
    <row r="494" spans="1:10">
      <c r="A494">
        <v>327894</v>
      </c>
      <c r="B494" s="161" t="s">
        <v>409</v>
      </c>
      <c r="C494" s="161" t="s">
        <v>1454</v>
      </c>
      <c r="D494" s="161">
        <v>205</v>
      </c>
      <c r="E494" s="161">
        <v>0</v>
      </c>
      <c r="F494" s="161">
        <v>0</v>
      </c>
      <c r="G494" s="161">
        <v>31800</v>
      </c>
      <c r="H494" s="161">
        <v>0</v>
      </c>
      <c r="I494" s="161">
        <v>16</v>
      </c>
      <c r="J494" s="161">
        <v>50</v>
      </c>
    </row>
    <row r="495" spans="1:10">
      <c r="A495">
        <v>355123</v>
      </c>
      <c r="B495" s="161" t="s">
        <v>1006</v>
      </c>
      <c r="C495" s="161" t="s">
        <v>1824</v>
      </c>
      <c r="D495" s="161">
        <v>205</v>
      </c>
      <c r="E495" s="161">
        <v>0</v>
      </c>
      <c r="F495" s="161">
        <v>0</v>
      </c>
      <c r="G495" s="161">
        <v>37300</v>
      </c>
      <c r="H495" s="161">
        <v>0</v>
      </c>
      <c r="I495" s="161">
        <v>16</v>
      </c>
      <c r="J495" s="161">
        <v>50</v>
      </c>
    </row>
    <row r="496" spans="1:10">
      <c r="A496">
        <v>310319</v>
      </c>
      <c r="B496" s="161" t="s">
        <v>224</v>
      </c>
      <c r="C496" s="161" t="s">
        <v>1454</v>
      </c>
      <c r="D496" s="161">
        <v>205</v>
      </c>
      <c r="E496" s="161">
        <v>0</v>
      </c>
      <c r="F496" s="161">
        <v>0</v>
      </c>
      <c r="G496" s="161">
        <v>25900</v>
      </c>
      <c r="H496" s="161">
        <v>0</v>
      </c>
      <c r="I496" s="161">
        <v>16</v>
      </c>
      <c r="J496" s="161">
        <v>50</v>
      </c>
    </row>
    <row r="497" spans="1:10">
      <c r="A497">
        <v>310323</v>
      </c>
      <c r="B497" s="161" t="s">
        <v>224</v>
      </c>
      <c r="C497" s="161" t="s">
        <v>1471</v>
      </c>
      <c r="D497" s="161">
        <v>215</v>
      </c>
      <c r="E497" s="161">
        <v>0</v>
      </c>
      <c r="F497" s="161">
        <v>0</v>
      </c>
      <c r="G497" s="161">
        <v>29700</v>
      </c>
      <c r="H497" s="161">
        <v>0</v>
      </c>
      <c r="I497" s="161">
        <v>16</v>
      </c>
      <c r="J497" s="161">
        <v>50</v>
      </c>
    </row>
    <row r="498" spans="1:10">
      <c r="A498">
        <v>327913</v>
      </c>
      <c r="B498" s="161" t="s">
        <v>409</v>
      </c>
      <c r="C498" s="161" t="s">
        <v>1472</v>
      </c>
      <c r="D498" s="161">
        <v>225</v>
      </c>
      <c r="E498" s="161">
        <v>0</v>
      </c>
      <c r="F498" s="161">
        <v>0</v>
      </c>
      <c r="G498" s="161">
        <v>36100</v>
      </c>
      <c r="H498" s="161">
        <v>0</v>
      </c>
      <c r="I498" s="161">
        <v>16</v>
      </c>
      <c r="J498" s="161">
        <v>50</v>
      </c>
    </row>
    <row r="499" spans="1:10">
      <c r="A499">
        <v>310327</v>
      </c>
      <c r="B499" s="161" t="s">
        <v>224</v>
      </c>
      <c r="C499" s="161" t="s">
        <v>1472</v>
      </c>
      <c r="D499" s="161">
        <v>225</v>
      </c>
      <c r="E499" s="161">
        <v>0</v>
      </c>
      <c r="F499" s="161">
        <v>0</v>
      </c>
      <c r="G499" s="161">
        <v>29400</v>
      </c>
      <c r="H499" s="161">
        <v>0</v>
      </c>
      <c r="I499" s="161">
        <v>16</v>
      </c>
      <c r="J499" s="161">
        <v>50</v>
      </c>
    </row>
    <row r="500" spans="1:10">
      <c r="A500">
        <v>355177</v>
      </c>
      <c r="B500" s="161" t="s">
        <v>966</v>
      </c>
      <c r="C500" s="161" t="s">
        <v>1593</v>
      </c>
      <c r="D500" s="161">
        <v>185</v>
      </c>
      <c r="E500" s="161">
        <v>0</v>
      </c>
      <c r="F500" s="161">
        <v>0</v>
      </c>
      <c r="G500" s="161">
        <v>24100</v>
      </c>
      <c r="H500" s="161">
        <v>0</v>
      </c>
      <c r="I500" s="161">
        <v>16</v>
      </c>
      <c r="J500" s="161">
        <v>55</v>
      </c>
    </row>
    <row r="501" spans="1:10">
      <c r="A501">
        <v>330853</v>
      </c>
      <c r="B501" s="161" t="s">
        <v>424</v>
      </c>
      <c r="C501" s="161" t="s">
        <v>1593</v>
      </c>
      <c r="D501" s="161">
        <v>185</v>
      </c>
      <c r="E501" s="161">
        <v>0</v>
      </c>
      <c r="F501" s="161">
        <v>0</v>
      </c>
      <c r="G501" s="161">
        <v>21100</v>
      </c>
      <c r="H501" s="161">
        <v>0</v>
      </c>
      <c r="I501" s="161">
        <v>16</v>
      </c>
      <c r="J501" s="161">
        <v>55</v>
      </c>
    </row>
    <row r="502" spans="1:10">
      <c r="A502">
        <v>355188</v>
      </c>
      <c r="B502" s="161" t="s">
        <v>966</v>
      </c>
      <c r="C502" s="161" t="s">
        <v>593</v>
      </c>
      <c r="D502" s="161">
        <v>195</v>
      </c>
      <c r="E502" s="161">
        <v>0</v>
      </c>
      <c r="F502" s="161">
        <v>0</v>
      </c>
      <c r="G502" s="161">
        <v>24300</v>
      </c>
      <c r="H502" s="161">
        <v>0</v>
      </c>
      <c r="I502" s="161">
        <v>16</v>
      </c>
      <c r="J502" s="161">
        <v>55</v>
      </c>
    </row>
    <row r="503" spans="1:10">
      <c r="A503">
        <v>330854</v>
      </c>
      <c r="B503" s="161" t="s">
        <v>424</v>
      </c>
      <c r="C503" s="161" t="s">
        <v>593</v>
      </c>
      <c r="D503" s="161">
        <v>195</v>
      </c>
      <c r="E503" s="161">
        <v>0</v>
      </c>
      <c r="F503" s="161">
        <v>0</v>
      </c>
      <c r="G503" s="161">
        <v>22400</v>
      </c>
      <c r="H503" s="161">
        <v>0</v>
      </c>
      <c r="I503" s="161">
        <v>16</v>
      </c>
      <c r="J503" s="161">
        <v>55</v>
      </c>
    </row>
    <row r="504" spans="1:10">
      <c r="A504">
        <v>352759</v>
      </c>
      <c r="B504" s="161" t="s">
        <v>931</v>
      </c>
      <c r="C504" s="161" t="s">
        <v>1732</v>
      </c>
      <c r="D504" s="161">
        <v>205</v>
      </c>
      <c r="E504" s="161">
        <v>0</v>
      </c>
      <c r="F504" s="161">
        <v>0</v>
      </c>
      <c r="G504" s="161">
        <v>28700</v>
      </c>
      <c r="H504" s="161">
        <v>0</v>
      </c>
      <c r="I504" s="161">
        <v>16</v>
      </c>
      <c r="J504" s="161">
        <v>55</v>
      </c>
    </row>
    <row r="505" spans="1:10">
      <c r="A505">
        <v>336577</v>
      </c>
      <c r="B505" s="161" t="s">
        <v>926</v>
      </c>
      <c r="C505" s="161" t="s">
        <v>431</v>
      </c>
      <c r="D505" s="161">
        <v>205</v>
      </c>
      <c r="E505" s="161">
        <v>0</v>
      </c>
      <c r="F505" s="161">
        <v>0</v>
      </c>
      <c r="G505" s="161">
        <v>27300</v>
      </c>
      <c r="H505" s="161">
        <v>0</v>
      </c>
      <c r="I505" s="161">
        <v>16</v>
      </c>
      <c r="J505" s="161">
        <v>55</v>
      </c>
    </row>
    <row r="506" spans="1:10">
      <c r="A506">
        <v>355180</v>
      </c>
      <c r="B506" s="161" t="s">
        <v>966</v>
      </c>
      <c r="C506" s="161" t="s">
        <v>431</v>
      </c>
      <c r="D506" s="161">
        <v>205</v>
      </c>
      <c r="E506" s="161">
        <v>0</v>
      </c>
      <c r="F506" s="161">
        <v>0</v>
      </c>
      <c r="G506" s="161">
        <v>25300</v>
      </c>
      <c r="H506" s="161">
        <v>0</v>
      </c>
      <c r="I506" s="161">
        <v>16</v>
      </c>
      <c r="J506" s="161">
        <v>55</v>
      </c>
    </row>
    <row r="507" spans="1:10">
      <c r="A507">
        <v>335057</v>
      </c>
      <c r="B507" s="161" t="s">
        <v>924</v>
      </c>
      <c r="C507" s="161" t="s">
        <v>431</v>
      </c>
      <c r="D507" s="161">
        <v>205</v>
      </c>
      <c r="E507" s="161">
        <v>0</v>
      </c>
      <c r="F507" s="161">
        <v>0</v>
      </c>
      <c r="G507" s="161">
        <v>23700</v>
      </c>
      <c r="H507" s="161">
        <v>0</v>
      </c>
      <c r="I507" s="161">
        <v>16</v>
      </c>
      <c r="J507" s="161">
        <v>55</v>
      </c>
    </row>
    <row r="508" spans="1:10">
      <c r="A508">
        <v>330855</v>
      </c>
      <c r="B508" s="161" t="s">
        <v>424</v>
      </c>
      <c r="C508" s="161" t="s">
        <v>431</v>
      </c>
      <c r="D508" s="161">
        <v>205</v>
      </c>
      <c r="E508" s="161">
        <v>0</v>
      </c>
      <c r="F508" s="161">
        <v>0</v>
      </c>
      <c r="G508" s="161">
        <v>23400</v>
      </c>
      <c r="H508" s="161">
        <v>0</v>
      </c>
      <c r="I508" s="161">
        <v>16</v>
      </c>
      <c r="J508" s="161">
        <v>55</v>
      </c>
    </row>
    <row r="509" spans="1:10">
      <c r="A509">
        <v>327888</v>
      </c>
      <c r="B509" s="161" t="s">
        <v>409</v>
      </c>
      <c r="C509" s="161" t="s">
        <v>431</v>
      </c>
      <c r="D509" s="161">
        <v>205</v>
      </c>
      <c r="E509" s="161">
        <v>0</v>
      </c>
      <c r="F509" s="161">
        <v>0</v>
      </c>
      <c r="G509" s="161">
        <v>31500</v>
      </c>
      <c r="H509" s="161">
        <v>0</v>
      </c>
      <c r="I509" s="161">
        <v>16</v>
      </c>
      <c r="J509" s="161">
        <v>55</v>
      </c>
    </row>
    <row r="510" spans="1:10">
      <c r="A510">
        <v>338656</v>
      </c>
      <c r="B510" s="161" t="s">
        <v>917</v>
      </c>
      <c r="C510" s="161" t="s">
        <v>1704</v>
      </c>
      <c r="D510" s="161">
        <v>205</v>
      </c>
      <c r="E510" s="161">
        <v>0</v>
      </c>
      <c r="F510" s="161">
        <v>0</v>
      </c>
      <c r="G510" s="161">
        <v>36900</v>
      </c>
      <c r="H510" s="161">
        <v>0</v>
      </c>
      <c r="I510" s="161">
        <v>16</v>
      </c>
      <c r="J510" s="161">
        <v>55</v>
      </c>
    </row>
    <row r="511" spans="1:10">
      <c r="A511">
        <v>310299</v>
      </c>
      <c r="B511" s="161" t="s">
        <v>224</v>
      </c>
      <c r="C511" s="161" t="s">
        <v>431</v>
      </c>
      <c r="D511" s="161">
        <v>205</v>
      </c>
      <c r="E511" s="161">
        <v>0</v>
      </c>
      <c r="F511" s="161">
        <v>0</v>
      </c>
      <c r="G511" s="161">
        <v>26000</v>
      </c>
      <c r="H511" s="161">
        <v>0</v>
      </c>
      <c r="I511" s="161">
        <v>16</v>
      </c>
      <c r="J511" s="161">
        <v>55</v>
      </c>
    </row>
    <row r="512" spans="1:10">
      <c r="A512">
        <v>352815</v>
      </c>
      <c r="B512" s="161" t="s">
        <v>931</v>
      </c>
      <c r="C512" s="161" t="s">
        <v>1782</v>
      </c>
      <c r="D512" s="161">
        <v>215</v>
      </c>
      <c r="E512" s="161">
        <v>0</v>
      </c>
      <c r="F512" s="161">
        <v>0</v>
      </c>
      <c r="G512" s="161">
        <v>33200</v>
      </c>
      <c r="H512" s="161">
        <v>0</v>
      </c>
      <c r="I512" s="161">
        <v>16</v>
      </c>
      <c r="J512" s="161">
        <v>55</v>
      </c>
    </row>
    <row r="513" spans="1:10">
      <c r="A513">
        <v>294563</v>
      </c>
      <c r="B513" s="161" t="s">
        <v>232</v>
      </c>
      <c r="C513" s="161" t="s">
        <v>1449</v>
      </c>
      <c r="D513" s="161">
        <v>215</v>
      </c>
      <c r="E513" s="161">
        <v>0</v>
      </c>
      <c r="F513" s="161">
        <v>0</v>
      </c>
      <c r="G513" s="161">
        <v>26300</v>
      </c>
      <c r="H513" s="161">
        <v>0</v>
      </c>
      <c r="I513" s="161">
        <v>16</v>
      </c>
      <c r="J513" s="161">
        <v>55</v>
      </c>
    </row>
    <row r="514" spans="1:10">
      <c r="A514">
        <v>330856</v>
      </c>
      <c r="B514" s="161" t="s">
        <v>424</v>
      </c>
      <c r="C514" s="161" t="s">
        <v>1468</v>
      </c>
      <c r="D514" s="161">
        <v>215</v>
      </c>
      <c r="E514" s="161">
        <v>0</v>
      </c>
      <c r="F514" s="161">
        <v>0</v>
      </c>
      <c r="G514" s="161">
        <v>25000</v>
      </c>
      <c r="H514" s="161">
        <v>0</v>
      </c>
      <c r="I514" s="161">
        <v>16</v>
      </c>
      <c r="J514" s="161">
        <v>55</v>
      </c>
    </row>
    <row r="515" spans="1:10">
      <c r="A515">
        <v>310301</v>
      </c>
      <c r="B515" s="161" t="s">
        <v>224</v>
      </c>
      <c r="C515" s="161" t="s">
        <v>1468</v>
      </c>
      <c r="D515" s="161">
        <v>215</v>
      </c>
      <c r="E515" s="161">
        <v>0</v>
      </c>
      <c r="F515" s="161">
        <v>0</v>
      </c>
      <c r="G515" s="161">
        <v>26900</v>
      </c>
      <c r="H515" s="161">
        <v>0</v>
      </c>
      <c r="I515" s="161">
        <v>16</v>
      </c>
      <c r="J515" s="161">
        <v>55</v>
      </c>
    </row>
    <row r="516" spans="1:10">
      <c r="A516">
        <v>304841</v>
      </c>
      <c r="B516" s="161" t="s">
        <v>913</v>
      </c>
      <c r="C516" s="161" t="s">
        <v>1455</v>
      </c>
      <c r="D516" s="161">
        <v>225</v>
      </c>
      <c r="E516" s="161">
        <v>0</v>
      </c>
      <c r="F516" s="161">
        <v>0</v>
      </c>
      <c r="G516" s="161">
        <v>33500</v>
      </c>
      <c r="H516" s="161">
        <v>0</v>
      </c>
      <c r="I516" s="161">
        <v>16</v>
      </c>
      <c r="J516" s="161">
        <v>55</v>
      </c>
    </row>
    <row r="517" spans="1:10">
      <c r="A517">
        <v>294625</v>
      </c>
      <c r="B517" s="161" t="s">
        <v>232</v>
      </c>
      <c r="C517" s="161" t="s">
        <v>1455</v>
      </c>
      <c r="D517" s="161">
        <v>225</v>
      </c>
      <c r="E517" s="161">
        <v>0</v>
      </c>
      <c r="F517" s="161">
        <v>0</v>
      </c>
      <c r="G517" s="161">
        <v>27800</v>
      </c>
      <c r="H517" s="161">
        <v>0</v>
      </c>
      <c r="I517" s="161">
        <v>16</v>
      </c>
      <c r="J517" s="161">
        <v>55</v>
      </c>
    </row>
    <row r="518" spans="1:10">
      <c r="A518">
        <v>310303</v>
      </c>
      <c r="B518" s="161" t="s">
        <v>224</v>
      </c>
      <c r="C518" s="161" t="s">
        <v>1455</v>
      </c>
      <c r="D518" s="161">
        <v>225</v>
      </c>
      <c r="E518" s="161">
        <v>0</v>
      </c>
      <c r="F518" s="161">
        <v>0</v>
      </c>
      <c r="G518" s="161">
        <v>28500</v>
      </c>
      <c r="H518" s="161">
        <v>0</v>
      </c>
      <c r="I518" s="161">
        <v>16</v>
      </c>
      <c r="J518" s="161">
        <v>55</v>
      </c>
    </row>
    <row r="519" spans="1:10">
      <c r="A519">
        <v>355198</v>
      </c>
      <c r="B519" s="161" t="s">
        <v>966</v>
      </c>
      <c r="C519" s="161" t="s">
        <v>1594</v>
      </c>
      <c r="D519" s="161">
        <v>175</v>
      </c>
      <c r="E519" s="161">
        <v>0</v>
      </c>
      <c r="F519" s="161">
        <v>0</v>
      </c>
      <c r="G519" s="161">
        <v>20200</v>
      </c>
      <c r="H519" s="161">
        <v>0</v>
      </c>
      <c r="I519" s="161">
        <v>16</v>
      </c>
      <c r="J519" s="161">
        <v>60</v>
      </c>
    </row>
    <row r="520" spans="1:10">
      <c r="A520">
        <v>335096</v>
      </c>
      <c r="B520" s="161" t="s">
        <v>924</v>
      </c>
      <c r="C520" s="161" t="s">
        <v>1594</v>
      </c>
      <c r="D520" s="161">
        <v>175</v>
      </c>
      <c r="E520" s="161">
        <v>0</v>
      </c>
      <c r="F520" s="161">
        <v>0</v>
      </c>
      <c r="G520" s="161">
        <v>19000</v>
      </c>
      <c r="H520" s="161">
        <v>0</v>
      </c>
      <c r="I520" s="161">
        <v>16</v>
      </c>
      <c r="J520" s="161">
        <v>60</v>
      </c>
    </row>
    <row r="521" spans="1:10">
      <c r="A521">
        <v>330857</v>
      </c>
      <c r="B521" s="161" t="s">
        <v>424</v>
      </c>
      <c r="C521" s="161" t="s">
        <v>1594</v>
      </c>
      <c r="D521" s="161">
        <v>175</v>
      </c>
      <c r="E521" s="161">
        <v>0</v>
      </c>
      <c r="F521" s="161">
        <v>0</v>
      </c>
      <c r="G521" s="161">
        <v>17800</v>
      </c>
      <c r="H521" s="161">
        <v>0</v>
      </c>
      <c r="I521" s="161">
        <v>16</v>
      </c>
      <c r="J521" s="161">
        <v>60</v>
      </c>
    </row>
    <row r="522" spans="1:10">
      <c r="A522">
        <v>355170</v>
      </c>
      <c r="B522" s="161" t="s">
        <v>966</v>
      </c>
      <c r="C522" s="161" t="s">
        <v>540</v>
      </c>
      <c r="D522" s="161">
        <v>185</v>
      </c>
      <c r="E522" s="161">
        <v>0</v>
      </c>
      <c r="F522" s="161">
        <v>0</v>
      </c>
      <c r="G522" s="161">
        <v>21200</v>
      </c>
      <c r="H522" s="161">
        <v>0</v>
      </c>
      <c r="I522" s="161">
        <v>16</v>
      </c>
      <c r="J522" s="161">
        <v>60</v>
      </c>
    </row>
    <row r="523" spans="1:10">
      <c r="A523">
        <v>330907</v>
      </c>
      <c r="B523" s="161" t="s">
        <v>424</v>
      </c>
      <c r="C523" s="161" t="s">
        <v>540</v>
      </c>
      <c r="D523" s="161">
        <v>185</v>
      </c>
      <c r="E523" s="161">
        <v>0</v>
      </c>
      <c r="F523" s="161">
        <v>0</v>
      </c>
      <c r="G523" s="161">
        <v>19900</v>
      </c>
      <c r="H523" s="161">
        <v>0</v>
      </c>
      <c r="I523" s="161">
        <v>16</v>
      </c>
      <c r="J523" s="161">
        <v>60</v>
      </c>
    </row>
    <row r="524" spans="1:10">
      <c r="A524">
        <v>336578</v>
      </c>
      <c r="B524" s="161" t="s">
        <v>926</v>
      </c>
      <c r="C524" s="161" t="s">
        <v>542</v>
      </c>
      <c r="D524" s="161">
        <v>195</v>
      </c>
      <c r="E524" s="161">
        <v>0</v>
      </c>
      <c r="F524" s="161">
        <v>0</v>
      </c>
      <c r="G524" s="161">
        <v>24500</v>
      </c>
      <c r="H524" s="161">
        <v>0</v>
      </c>
      <c r="I524" s="161">
        <v>16</v>
      </c>
      <c r="J524" s="161">
        <v>60</v>
      </c>
    </row>
    <row r="525" spans="1:10">
      <c r="A525">
        <v>355181</v>
      </c>
      <c r="B525" s="161" t="s">
        <v>966</v>
      </c>
      <c r="C525" s="161" t="s">
        <v>542</v>
      </c>
      <c r="D525" s="161">
        <v>195</v>
      </c>
      <c r="E525" s="161">
        <v>0</v>
      </c>
      <c r="F525" s="161">
        <v>0</v>
      </c>
      <c r="G525" s="161">
        <v>21800</v>
      </c>
      <c r="H525" s="161">
        <v>0</v>
      </c>
      <c r="I525" s="161">
        <v>16</v>
      </c>
      <c r="J525" s="161">
        <v>60</v>
      </c>
    </row>
    <row r="526" spans="1:10">
      <c r="A526">
        <v>335003</v>
      </c>
      <c r="B526" s="161" t="s">
        <v>924</v>
      </c>
      <c r="C526" s="161" t="s">
        <v>542</v>
      </c>
      <c r="D526" s="161">
        <v>195</v>
      </c>
      <c r="E526" s="161">
        <v>0</v>
      </c>
      <c r="F526" s="161">
        <v>0</v>
      </c>
      <c r="G526" s="161">
        <v>20700</v>
      </c>
      <c r="H526" s="161">
        <v>0</v>
      </c>
      <c r="I526" s="161">
        <v>16</v>
      </c>
      <c r="J526" s="161">
        <v>60</v>
      </c>
    </row>
    <row r="527" spans="1:10">
      <c r="A527">
        <v>330858</v>
      </c>
      <c r="B527" s="161" t="s">
        <v>424</v>
      </c>
      <c r="C527" s="161" t="s">
        <v>542</v>
      </c>
      <c r="D527" s="161">
        <v>195</v>
      </c>
      <c r="E527" s="161">
        <v>0</v>
      </c>
      <c r="F527" s="161">
        <v>0</v>
      </c>
      <c r="G527" s="161">
        <v>20300</v>
      </c>
      <c r="H527" s="161">
        <v>0</v>
      </c>
      <c r="I527" s="161">
        <v>16</v>
      </c>
      <c r="J527" s="161">
        <v>60</v>
      </c>
    </row>
    <row r="528" spans="1:10">
      <c r="A528">
        <v>356848</v>
      </c>
      <c r="B528" s="161" t="s">
        <v>926</v>
      </c>
      <c r="C528" s="161" t="s">
        <v>1909</v>
      </c>
      <c r="D528" s="161">
        <v>205</v>
      </c>
      <c r="E528" s="161">
        <v>0</v>
      </c>
      <c r="F528" s="161">
        <v>0</v>
      </c>
      <c r="G528" s="161">
        <v>27400</v>
      </c>
      <c r="H528" s="161">
        <v>0</v>
      </c>
      <c r="I528" s="161">
        <v>16</v>
      </c>
      <c r="J528" s="161">
        <v>60</v>
      </c>
    </row>
    <row r="529" spans="1:10">
      <c r="A529">
        <v>355184</v>
      </c>
      <c r="B529" s="161" t="s">
        <v>966</v>
      </c>
      <c r="C529" s="161" t="s">
        <v>557</v>
      </c>
      <c r="D529" s="161">
        <v>205</v>
      </c>
      <c r="E529" s="161">
        <v>0</v>
      </c>
      <c r="F529" s="161">
        <v>0</v>
      </c>
      <c r="G529" s="161">
        <v>23600</v>
      </c>
      <c r="H529" s="161">
        <v>0</v>
      </c>
      <c r="I529" s="161">
        <v>16</v>
      </c>
      <c r="J529" s="161">
        <v>60</v>
      </c>
    </row>
    <row r="530" spans="1:10">
      <c r="A530">
        <v>356305</v>
      </c>
      <c r="B530" s="161" t="s">
        <v>924</v>
      </c>
      <c r="C530" s="161" t="s">
        <v>1909</v>
      </c>
      <c r="D530" s="161">
        <v>205</v>
      </c>
      <c r="E530" s="161">
        <v>0</v>
      </c>
      <c r="F530" s="161">
        <v>0</v>
      </c>
      <c r="G530" s="161">
        <v>21800</v>
      </c>
      <c r="H530" s="161">
        <v>0</v>
      </c>
      <c r="I530" s="161">
        <v>16</v>
      </c>
      <c r="J530" s="161">
        <v>60</v>
      </c>
    </row>
    <row r="531" spans="1:10">
      <c r="A531">
        <v>330859</v>
      </c>
      <c r="B531" s="161" t="s">
        <v>424</v>
      </c>
      <c r="C531" s="161" t="s">
        <v>557</v>
      </c>
      <c r="D531" s="161">
        <v>205</v>
      </c>
      <c r="E531" s="161">
        <v>0</v>
      </c>
      <c r="F531" s="161">
        <v>0</v>
      </c>
      <c r="G531" s="161">
        <v>20300</v>
      </c>
      <c r="H531" s="161">
        <v>0</v>
      </c>
      <c r="I531" s="161">
        <v>16</v>
      </c>
      <c r="J531" s="161">
        <v>60</v>
      </c>
    </row>
    <row r="532" spans="1:10">
      <c r="A532">
        <v>336550</v>
      </c>
      <c r="B532" s="161" t="s">
        <v>926</v>
      </c>
      <c r="C532" s="161" t="s">
        <v>1512</v>
      </c>
      <c r="D532" s="161">
        <v>215</v>
      </c>
      <c r="E532" s="161">
        <v>0</v>
      </c>
      <c r="F532" s="161">
        <v>0</v>
      </c>
      <c r="G532" s="161">
        <v>27100</v>
      </c>
      <c r="H532" s="161">
        <v>0</v>
      </c>
      <c r="I532" s="161">
        <v>16</v>
      </c>
      <c r="J532" s="161">
        <v>60</v>
      </c>
    </row>
    <row r="533" spans="1:10">
      <c r="A533">
        <v>355185</v>
      </c>
      <c r="B533" s="161" t="s">
        <v>966</v>
      </c>
      <c r="C533" s="161" t="s">
        <v>181</v>
      </c>
      <c r="D533" s="161">
        <v>215</v>
      </c>
      <c r="E533" s="161">
        <v>0</v>
      </c>
      <c r="F533" s="161">
        <v>0</v>
      </c>
      <c r="G533" s="161">
        <v>25100</v>
      </c>
      <c r="H533" s="161">
        <v>0</v>
      </c>
      <c r="I533" s="161">
        <v>16</v>
      </c>
      <c r="J533" s="161">
        <v>60</v>
      </c>
    </row>
    <row r="534" spans="1:10">
      <c r="A534">
        <v>335031</v>
      </c>
      <c r="B534" s="161" t="s">
        <v>924</v>
      </c>
      <c r="C534" s="161" t="s">
        <v>181</v>
      </c>
      <c r="D534" s="161">
        <v>215</v>
      </c>
      <c r="E534" s="161">
        <v>0</v>
      </c>
      <c r="F534" s="161">
        <v>0</v>
      </c>
      <c r="G534" s="161">
        <v>22800</v>
      </c>
      <c r="H534" s="161">
        <v>0</v>
      </c>
      <c r="I534" s="161">
        <v>16</v>
      </c>
      <c r="J534" s="161">
        <v>60</v>
      </c>
    </row>
    <row r="535" spans="1:10">
      <c r="A535">
        <v>330860</v>
      </c>
      <c r="B535" s="161" t="s">
        <v>424</v>
      </c>
      <c r="C535" s="161" t="s">
        <v>181</v>
      </c>
      <c r="D535" s="161">
        <v>215</v>
      </c>
      <c r="E535" s="161">
        <v>0</v>
      </c>
      <c r="F535" s="161">
        <v>0</v>
      </c>
      <c r="G535" s="161">
        <v>22300</v>
      </c>
      <c r="H535" s="161">
        <v>0</v>
      </c>
      <c r="I535" s="161">
        <v>16</v>
      </c>
      <c r="J535" s="161">
        <v>60</v>
      </c>
    </row>
    <row r="536" spans="1:10">
      <c r="A536">
        <v>304827</v>
      </c>
      <c r="B536" s="161" t="s">
        <v>913</v>
      </c>
      <c r="C536" s="161" t="s">
        <v>1462</v>
      </c>
      <c r="D536" s="161">
        <v>225</v>
      </c>
      <c r="E536" s="161">
        <v>0</v>
      </c>
      <c r="F536" s="161">
        <v>0</v>
      </c>
      <c r="G536" s="161">
        <v>30400</v>
      </c>
      <c r="H536" s="161">
        <v>0</v>
      </c>
      <c r="I536" s="161">
        <v>16</v>
      </c>
      <c r="J536" s="161">
        <v>60</v>
      </c>
    </row>
    <row r="537" spans="1:10">
      <c r="A537">
        <v>294589</v>
      </c>
      <c r="B537" s="161" t="s">
        <v>232</v>
      </c>
      <c r="C537" s="161" t="s">
        <v>1451</v>
      </c>
      <c r="D537" s="161">
        <v>225</v>
      </c>
      <c r="E537" s="161">
        <v>0</v>
      </c>
      <c r="F537" s="161">
        <v>0</v>
      </c>
      <c r="G537" s="161">
        <v>25200</v>
      </c>
      <c r="H537" s="161">
        <v>0</v>
      </c>
      <c r="I537" s="161">
        <v>16</v>
      </c>
      <c r="J537" s="161">
        <v>60</v>
      </c>
    </row>
    <row r="538" spans="1:10">
      <c r="A538">
        <v>311369</v>
      </c>
      <c r="B538" s="161" t="s">
        <v>232</v>
      </c>
      <c r="C538" s="161" t="s">
        <v>1497</v>
      </c>
      <c r="D538" s="161">
        <v>195</v>
      </c>
      <c r="E538" s="161">
        <v>0</v>
      </c>
      <c r="F538" s="161">
        <v>0</v>
      </c>
      <c r="G538" s="161">
        <v>22600</v>
      </c>
      <c r="H538" s="161">
        <v>0</v>
      </c>
      <c r="I538" s="161">
        <v>16</v>
      </c>
      <c r="J538" s="161">
        <v>65</v>
      </c>
    </row>
    <row r="539" spans="1:10">
      <c r="A539">
        <v>352050</v>
      </c>
      <c r="B539" s="161" t="s">
        <v>424</v>
      </c>
      <c r="C539" s="161" t="s">
        <v>1497</v>
      </c>
      <c r="D539" s="161">
        <v>195</v>
      </c>
      <c r="E539" s="161">
        <v>0</v>
      </c>
      <c r="F539" s="161">
        <v>0</v>
      </c>
      <c r="G539" s="161">
        <v>19600</v>
      </c>
      <c r="H539" s="161">
        <v>0</v>
      </c>
      <c r="I539" s="161">
        <v>16</v>
      </c>
      <c r="J539" s="161">
        <v>65</v>
      </c>
    </row>
    <row r="540" spans="1:10">
      <c r="A540">
        <v>355221</v>
      </c>
      <c r="B540" s="161" t="s">
        <v>966</v>
      </c>
      <c r="C540" s="161" t="s">
        <v>679</v>
      </c>
      <c r="D540" s="161">
        <v>205</v>
      </c>
      <c r="E540" s="161">
        <v>0</v>
      </c>
      <c r="F540" s="161">
        <v>0</v>
      </c>
      <c r="G540" s="161">
        <v>26400</v>
      </c>
      <c r="H540" s="161">
        <v>0</v>
      </c>
      <c r="I540" s="161">
        <v>16</v>
      </c>
      <c r="J540" s="161">
        <v>65</v>
      </c>
    </row>
    <row r="541" spans="1:10">
      <c r="A541">
        <v>335042</v>
      </c>
      <c r="B541" s="161" t="s">
        <v>924</v>
      </c>
      <c r="C541" s="161" t="s">
        <v>679</v>
      </c>
      <c r="D541" s="161">
        <v>205</v>
      </c>
      <c r="E541" s="161">
        <v>0</v>
      </c>
      <c r="F541" s="161">
        <v>0</v>
      </c>
      <c r="G541" s="161">
        <v>24000</v>
      </c>
      <c r="H541" s="161">
        <v>0</v>
      </c>
      <c r="I541" s="161">
        <v>16</v>
      </c>
      <c r="J541" s="161">
        <v>65</v>
      </c>
    </row>
    <row r="542" spans="1:10">
      <c r="A542">
        <v>330861</v>
      </c>
      <c r="B542" s="161" t="s">
        <v>424</v>
      </c>
      <c r="C542" s="161" t="s">
        <v>679</v>
      </c>
      <c r="D542" s="161">
        <v>205</v>
      </c>
      <c r="E542" s="161">
        <v>0</v>
      </c>
      <c r="F542" s="161">
        <v>0</v>
      </c>
      <c r="G542" s="161">
        <v>23700</v>
      </c>
      <c r="H542" s="161">
        <v>0</v>
      </c>
      <c r="I542" s="161">
        <v>16</v>
      </c>
      <c r="J542" s="161">
        <v>65</v>
      </c>
    </row>
    <row r="543" spans="1:10">
      <c r="A543">
        <v>335026</v>
      </c>
      <c r="B543" s="161" t="s">
        <v>924</v>
      </c>
      <c r="C543" s="161" t="s">
        <v>561</v>
      </c>
      <c r="D543" s="161">
        <v>215</v>
      </c>
      <c r="E543" s="161">
        <v>0</v>
      </c>
      <c r="F543" s="161">
        <v>0</v>
      </c>
      <c r="G543" s="161">
        <v>25600</v>
      </c>
      <c r="H543" s="161">
        <v>0</v>
      </c>
      <c r="I543" s="161">
        <v>16</v>
      </c>
      <c r="J543" s="161">
        <v>65</v>
      </c>
    </row>
    <row r="544" spans="1:10">
      <c r="A544">
        <v>330862</v>
      </c>
      <c r="B544" s="161" t="s">
        <v>424</v>
      </c>
      <c r="C544" s="161" t="s">
        <v>561</v>
      </c>
      <c r="D544" s="161">
        <v>215</v>
      </c>
      <c r="E544" s="161">
        <v>0</v>
      </c>
      <c r="F544" s="161">
        <v>0</v>
      </c>
      <c r="G544" s="161">
        <v>25100</v>
      </c>
      <c r="H544" s="161">
        <v>0</v>
      </c>
      <c r="I544" s="161">
        <v>16</v>
      </c>
      <c r="J544" s="161">
        <v>65</v>
      </c>
    </row>
    <row r="545" spans="1:10">
      <c r="A545">
        <v>353611</v>
      </c>
      <c r="B545" s="161" t="s">
        <v>924</v>
      </c>
      <c r="C545" s="161" t="s">
        <v>429</v>
      </c>
      <c r="D545" s="161">
        <v>215</v>
      </c>
      <c r="E545" s="161">
        <v>0</v>
      </c>
      <c r="F545" s="161">
        <v>0</v>
      </c>
      <c r="G545" s="161">
        <v>21600</v>
      </c>
      <c r="H545" s="161">
        <v>0</v>
      </c>
      <c r="I545" s="161">
        <v>16</v>
      </c>
      <c r="J545" s="161">
        <v>70</v>
      </c>
    </row>
    <row r="546" spans="1:10">
      <c r="A546">
        <v>355167</v>
      </c>
      <c r="B546" s="161" t="s">
        <v>966</v>
      </c>
      <c r="C546" s="161" t="s">
        <v>1559</v>
      </c>
      <c r="D546" s="161">
        <v>165</v>
      </c>
      <c r="E546" s="161">
        <v>0</v>
      </c>
      <c r="F546" s="161">
        <v>0</v>
      </c>
      <c r="G546" s="161">
        <v>18200</v>
      </c>
      <c r="H546" s="161">
        <v>0</v>
      </c>
      <c r="I546" s="161">
        <v>15</v>
      </c>
      <c r="J546" s="161">
        <v>50</v>
      </c>
    </row>
    <row r="547" spans="1:10">
      <c r="A547">
        <v>330863</v>
      </c>
      <c r="B547" s="161" t="s">
        <v>424</v>
      </c>
      <c r="C547" s="161" t="s">
        <v>1559</v>
      </c>
      <c r="D547" s="161">
        <v>165</v>
      </c>
      <c r="E547" s="161">
        <v>0</v>
      </c>
      <c r="F547" s="161">
        <v>0</v>
      </c>
      <c r="G547" s="161">
        <v>15000</v>
      </c>
      <c r="H547" s="161">
        <v>0</v>
      </c>
      <c r="I547" s="161">
        <v>15</v>
      </c>
      <c r="J547" s="161">
        <v>50</v>
      </c>
    </row>
    <row r="548" spans="1:10">
      <c r="A548">
        <v>327907</v>
      </c>
      <c r="B548" s="161" t="s">
        <v>409</v>
      </c>
      <c r="C548" s="161" t="s">
        <v>1559</v>
      </c>
      <c r="D548" s="161">
        <v>165</v>
      </c>
      <c r="E548" s="161">
        <v>0</v>
      </c>
      <c r="F548" s="161">
        <v>0</v>
      </c>
      <c r="G548" s="161">
        <v>22300</v>
      </c>
      <c r="H548" s="161">
        <v>0</v>
      </c>
      <c r="I548" s="161">
        <v>15</v>
      </c>
      <c r="J548" s="161">
        <v>50</v>
      </c>
    </row>
    <row r="549" spans="1:10">
      <c r="A549">
        <v>294591</v>
      </c>
      <c r="B549" s="161" t="s">
        <v>232</v>
      </c>
      <c r="C549" s="161" t="s">
        <v>1452</v>
      </c>
      <c r="D549" s="161">
        <v>195</v>
      </c>
      <c r="E549" s="161">
        <v>0</v>
      </c>
      <c r="F549" s="161">
        <v>0</v>
      </c>
      <c r="G549" s="161">
        <v>19300</v>
      </c>
      <c r="H549" s="161">
        <v>0</v>
      </c>
      <c r="I549" s="161">
        <v>15</v>
      </c>
      <c r="J549" s="161">
        <v>50</v>
      </c>
    </row>
    <row r="550" spans="1:10">
      <c r="A550">
        <v>327906</v>
      </c>
      <c r="B550" s="161" t="s">
        <v>409</v>
      </c>
      <c r="C550" s="161" t="s">
        <v>1452</v>
      </c>
      <c r="D550" s="161">
        <v>195</v>
      </c>
      <c r="E550" s="161">
        <v>0</v>
      </c>
      <c r="F550" s="161">
        <v>0</v>
      </c>
      <c r="G550" s="161">
        <v>24100</v>
      </c>
      <c r="H550" s="161">
        <v>0</v>
      </c>
      <c r="I550" s="161">
        <v>15</v>
      </c>
      <c r="J550" s="161">
        <v>50</v>
      </c>
    </row>
    <row r="551" spans="1:10">
      <c r="A551">
        <v>310309</v>
      </c>
      <c r="B551" s="161" t="s">
        <v>224</v>
      </c>
      <c r="C551" s="161" t="s">
        <v>1452</v>
      </c>
      <c r="D551" s="161">
        <v>195</v>
      </c>
      <c r="E551" s="161">
        <v>0</v>
      </c>
      <c r="F551" s="161">
        <v>0</v>
      </c>
      <c r="G551" s="161">
        <v>19600</v>
      </c>
      <c r="H551" s="161">
        <v>0</v>
      </c>
      <c r="I551" s="161">
        <v>15</v>
      </c>
      <c r="J551" s="161">
        <v>50</v>
      </c>
    </row>
    <row r="552" spans="1:10">
      <c r="A552">
        <v>327893</v>
      </c>
      <c r="B552" s="161" t="s">
        <v>409</v>
      </c>
      <c r="C552" s="161" t="s">
        <v>1469</v>
      </c>
      <c r="D552" s="161">
        <v>205</v>
      </c>
      <c r="E552" s="161">
        <v>0</v>
      </c>
      <c r="F552" s="161">
        <v>0</v>
      </c>
      <c r="G552" s="161">
        <v>28700</v>
      </c>
      <c r="H552" s="161">
        <v>0</v>
      </c>
      <c r="I552" s="161">
        <v>15</v>
      </c>
      <c r="J552" s="161">
        <v>50</v>
      </c>
    </row>
    <row r="553" spans="1:10">
      <c r="A553">
        <v>330191</v>
      </c>
      <c r="B553" s="161" t="s">
        <v>917</v>
      </c>
      <c r="C553" s="161" t="s">
        <v>1469</v>
      </c>
      <c r="D553" s="161">
        <v>205</v>
      </c>
      <c r="E553" s="161">
        <v>0</v>
      </c>
      <c r="F553" s="161">
        <v>0</v>
      </c>
      <c r="G553" s="161">
        <v>34000</v>
      </c>
      <c r="H553" s="161">
        <v>0</v>
      </c>
      <c r="I553" s="161">
        <v>15</v>
      </c>
      <c r="J553" s="161">
        <v>50</v>
      </c>
    </row>
    <row r="554" spans="1:10">
      <c r="A554">
        <v>310313</v>
      </c>
      <c r="B554" s="161" t="s">
        <v>224</v>
      </c>
      <c r="C554" s="161" t="s">
        <v>1469</v>
      </c>
      <c r="D554" s="161">
        <v>205</v>
      </c>
      <c r="E554" s="161">
        <v>0</v>
      </c>
      <c r="F554" s="161">
        <v>0</v>
      </c>
      <c r="G554" s="161">
        <v>23800</v>
      </c>
      <c r="H554" s="161">
        <v>0</v>
      </c>
      <c r="I554" s="161">
        <v>15</v>
      </c>
      <c r="J554" s="161">
        <v>50</v>
      </c>
    </row>
    <row r="555" spans="1:10">
      <c r="A555">
        <v>335350</v>
      </c>
      <c r="B555" s="161" t="s">
        <v>917</v>
      </c>
      <c r="C555" s="161" t="s">
        <v>1675</v>
      </c>
      <c r="D555" s="161">
        <v>215</v>
      </c>
      <c r="E555" s="161">
        <v>0</v>
      </c>
      <c r="F555" s="161">
        <v>0</v>
      </c>
      <c r="G555" s="161">
        <v>36500</v>
      </c>
      <c r="H555" s="161">
        <v>0</v>
      </c>
      <c r="I555" s="161">
        <v>15</v>
      </c>
      <c r="J555" s="161">
        <v>50</v>
      </c>
    </row>
    <row r="556" spans="1:10">
      <c r="A556">
        <v>355171</v>
      </c>
      <c r="B556" s="161" t="s">
        <v>966</v>
      </c>
      <c r="C556" s="161" t="s">
        <v>256</v>
      </c>
      <c r="D556" s="161">
        <v>165</v>
      </c>
      <c r="E556" s="161">
        <v>0</v>
      </c>
      <c r="F556" s="161">
        <v>0</v>
      </c>
      <c r="G556" s="161">
        <v>16800</v>
      </c>
      <c r="H556" s="161">
        <v>0</v>
      </c>
      <c r="I556" s="161">
        <v>15</v>
      </c>
      <c r="J556" s="161">
        <v>55</v>
      </c>
    </row>
    <row r="557" spans="1:10">
      <c r="A557">
        <v>335007</v>
      </c>
      <c r="B557" s="161" t="s">
        <v>924</v>
      </c>
      <c r="C557" s="161" t="s">
        <v>256</v>
      </c>
      <c r="D557" s="161">
        <v>165</v>
      </c>
      <c r="E557" s="161">
        <v>0</v>
      </c>
      <c r="F557" s="161">
        <v>0</v>
      </c>
      <c r="G557" s="161">
        <v>16300</v>
      </c>
      <c r="H557" s="161">
        <v>0</v>
      </c>
      <c r="I557" s="161">
        <v>15</v>
      </c>
      <c r="J557" s="161">
        <v>55</v>
      </c>
    </row>
    <row r="558" spans="1:10">
      <c r="A558">
        <v>330864</v>
      </c>
      <c r="B558" s="161" t="s">
        <v>424</v>
      </c>
      <c r="C558" s="161" t="s">
        <v>256</v>
      </c>
      <c r="D558" s="161">
        <v>165</v>
      </c>
      <c r="E558" s="161">
        <v>0</v>
      </c>
      <c r="F558" s="161">
        <v>0</v>
      </c>
      <c r="G558" s="161">
        <v>13700</v>
      </c>
      <c r="H558" s="161">
        <v>0</v>
      </c>
      <c r="I558" s="161">
        <v>15</v>
      </c>
      <c r="J558" s="161">
        <v>55</v>
      </c>
    </row>
    <row r="559" spans="1:10">
      <c r="A559">
        <v>327897</v>
      </c>
      <c r="B559" s="161" t="s">
        <v>409</v>
      </c>
      <c r="C559" s="161" t="s">
        <v>256</v>
      </c>
      <c r="D559" s="161">
        <v>165</v>
      </c>
      <c r="E559" s="161">
        <v>0</v>
      </c>
      <c r="F559" s="161">
        <v>0</v>
      </c>
      <c r="G559" s="161">
        <v>21400</v>
      </c>
      <c r="H559" s="161">
        <v>0</v>
      </c>
      <c r="I559" s="161">
        <v>15</v>
      </c>
      <c r="J559" s="161">
        <v>55</v>
      </c>
    </row>
    <row r="560" spans="1:10">
      <c r="A560">
        <v>355206</v>
      </c>
      <c r="B560" s="161" t="s">
        <v>966</v>
      </c>
      <c r="C560" s="161" t="s">
        <v>262</v>
      </c>
      <c r="D560" s="161">
        <v>175</v>
      </c>
      <c r="E560" s="161">
        <v>0</v>
      </c>
      <c r="F560" s="161">
        <v>0</v>
      </c>
      <c r="G560" s="161">
        <v>20500</v>
      </c>
      <c r="H560" s="161">
        <v>0</v>
      </c>
      <c r="I560" s="161">
        <v>15</v>
      </c>
      <c r="J560" s="161">
        <v>55</v>
      </c>
    </row>
    <row r="561" spans="1:10">
      <c r="A561">
        <v>335013</v>
      </c>
      <c r="B561" s="161" t="s">
        <v>924</v>
      </c>
      <c r="C561" s="161" t="s">
        <v>262</v>
      </c>
      <c r="D561" s="161">
        <v>175</v>
      </c>
      <c r="E561" s="161">
        <v>0</v>
      </c>
      <c r="F561" s="161">
        <v>0</v>
      </c>
      <c r="G561" s="161">
        <v>19900</v>
      </c>
      <c r="H561" s="161">
        <v>0</v>
      </c>
      <c r="I561" s="161">
        <v>15</v>
      </c>
      <c r="J561" s="161">
        <v>55</v>
      </c>
    </row>
    <row r="562" spans="1:10">
      <c r="A562">
        <v>330865</v>
      </c>
      <c r="B562" s="161" t="s">
        <v>424</v>
      </c>
      <c r="C562" s="161" t="s">
        <v>262</v>
      </c>
      <c r="D562" s="161">
        <v>175</v>
      </c>
      <c r="E562" s="161">
        <v>0</v>
      </c>
      <c r="F562" s="161">
        <v>0</v>
      </c>
      <c r="G562" s="161">
        <v>18500</v>
      </c>
      <c r="H562" s="161">
        <v>0</v>
      </c>
      <c r="I562" s="161">
        <v>15</v>
      </c>
      <c r="J562" s="161">
        <v>55</v>
      </c>
    </row>
    <row r="563" spans="1:10">
      <c r="A563">
        <v>355202</v>
      </c>
      <c r="B563" s="161" t="s">
        <v>966</v>
      </c>
      <c r="C563" s="161" t="s">
        <v>1595</v>
      </c>
      <c r="D563" s="161">
        <v>185</v>
      </c>
      <c r="E563" s="161">
        <v>0</v>
      </c>
      <c r="F563" s="161">
        <v>0</v>
      </c>
      <c r="G563" s="161">
        <v>20800</v>
      </c>
      <c r="H563" s="161">
        <v>0</v>
      </c>
      <c r="I563" s="161">
        <v>15</v>
      </c>
      <c r="J563" s="161">
        <v>55</v>
      </c>
    </row>
    <row r="564" spans="1:10">
      <c r="A564">
        <v>330866</v>
      </c>
      <c r="B564" s="161" t="s">
        <v>424</v>
      </c>
      <c r="C564" s="161" t="s">
        <v>1595</v>
      </c>
      <c r="D564" s="161">
        <v>185</v>
      </c>
      <c r="E564" s="161">
        <v>0</v>
      </c>
      <c r="F564" s="161">
        <v>0</v>
      </c>
      <c r="G564" s="161">
        <v>19100</v>
      </c>
      <c r="H564" s="161">
        <v>0</v>
      </c>
      <c r="I564" s="161">
        <v>15</v>
      </c>
      <c r="J564" s="161">
        <v>55</v>
      </c>
    </row>
    <row r="565" spans="1:10">
      <c r="A565">
        <v>268073</v>
      </c>
      <c r="B565" s="161" t="s">
        <v>223</v>
      </c>
      <c r="C565" s="161" t="s">
        <v>1419</v>
      </c>
      <c r="D565" s="161">
        <v>185</v>
      </c>
      <c r="E565" s="161">
        <v>0</v>
      </c>
      <c r="F565" s="161">
        <v>0</v>
      </c>
      <c r="G565" s="161">
        <v>20800</v>
      </c>
      <c r="H565" s="161">
        <v>0</v>
      </c>
      <c r="I565" s="161">
        <v>15</v>
      </c>
      <c r="J565" s="161">
        <v>55</v>
      </c>
    </row>
    <row r="566" spans="1:10">
      <c r="A566">
        <v>355218</v>
      </c>
      <c r="B566" s="161" t="s">
        <v>966</v>
      </c>
      <c r="C566" s="161" t="s">
        <v>1466</v>
      </c>
      <c r="D566" s="161">
        <v>195</v>
      </c>
      <c r="E566" s="161">
        <v>0</v>
      </c>
      <c r="F566" s="161">
        <v>0</v>
      </c>
      <c r="G566" s="161">
        <v>21200</v>
      </c>
      <c r="H566" s="161">
        <v>0</v>
      </c>
      <c r="I566" s="161">
        <v>15</v>
      </c>
      <c r="J566" s="161">
        <v>55</v>
      </c>
    </row>
    <row r="567" spans="1:10">
      <c r="A567">
        <v>330867</v>
      </c>
      <c r="B567" s="161" t="s">
        <v>424</v>
      </c>
      <c r="C567" s="161" t="s">
        <v>1466</v>
      </c>
      <c r="D567" s="161">
        <v>195</v>
      </c>
      <c r="E567" s="161">
        <v>0</v>
      </c>
      <c r="F567" s="161">
        <v>0</v>
      </c>
      <c r="G567" s="161">
        <v>19400</v>
      </c>
      <c r="H567" s="161">
        <v>0</v>
      </c>
      <c r="I567" s="161">
        <v>15</v>
      </c>
      <c r="J567" s="161">
        <v>55</v>
      </c>
    </row>
    <row r="568" spans="1:10">
      <c r="A568">
        <v>327887</v>
      </c>
      <c r="B568" s="161" t="s">
        <v>409</v>
      </c>
      <c r="C568" s="161" t="s">
        <v>1466</v>
      </c>
      <c r="D568" s="161">
        <v>195</v>
      </c>
      <c r="E568" s="161">
        <v>0</v>
      </c>
      <c r="F568" s="161">
        <v>0</v>
      </c>
      <c r="G568" s="161">
        <v>23800</v>
      </c>
      <c r="H568" s="161">
        <v>0</v>
      </c>
      <c r="I568" s="161">
        <v>15</v>
      </c>
      <c r="J568" s="161">
        <v>55</v>
      </c>
    </row>
    <row r="569" spans="1:10">
      <c r="A569">
        <v>310293</v>
      </c>
      <c r="B569" s="161" t="s">
        <v>224</v>
      </c>
      <c r="C569" s="161" t="s">
        <v>1466</v>
      </c>
      <c r="D569" s="161">
        <v>195</v>
      </c>
      <c r="E569" s="161">
        <v>0</v>
      </c>
      <c r="F569" s="161">
        <v>0</v>
      </c>
      <c r="G569" s="161">
        <v>20600</v>
      </c>
      <c r="H569" s="161">
        <v>0</v>
      </c>
      <c r="I569" s="161">
        <v>15</v>
      </c>
      <c r="J569" s="161">
        <v>55</v>
      </c>
    </row>
    <row r="570" spans="1:10">
      <c r="A570">
        <v>310297</v>
      </c>
      <c r="B570" s="161" t="s">
        <v>224</v>
      </c>
      <c r="C570" s="161" t="s">
        <v>1467</v>
      </c>
      <c r="D570" s="161">
        <v>205</v>
      </c>
      <c r="E570" s="161">
        <v>0</v>
      </c>
      <c r="F570" s="161">
        <v>0</v>
      </c>
      <c r="G570" s="161">
        <v>23100</v>
      </c>
      <c r="H570" s="161">
        <v>0</v>
      </c>
      <c r="I570" s="161">
        <v>15</v>
      </c>
      <c r="J570" s="161">
        <v>55</v>
      </c>
    </row>
    <row r="571" spans="1:10">
      <c r="A571">
        <v>330868</v>
      </c>
      <c r="B571" s="161" t="s">
        <v>424</v>
      </c>
      <c r="C571" s="161" t="s">
        <v>1596</v>
      </c>
      <c r="D571" s="161">
        <v>155</v>
      </c>
      <c r="E571" s="161">
        <v>0</v>
      </c>
      <c r="F571" s="161">
        <v>0</v>
      </c>
      <c r="G571" s="161">
        <v>13900</v>
      </c>
      <c r="H571" s="161">
        <v>0</v>
      </c>
      <c r="I571" s="161">
        <v>15</v>
      </c>
      <c r="J571" s="161">
        <v>60</v>
      </c>
    </row>
    <row r="572" spans="1:10">
      <c r="A572">
        <v>355183</v>
      </c>
      <c r="B572" s="161" t="s">
        <v>966</v>
      </c>
      <c r="C572" s="161" t="s">
        <v>392</v>
      </c>
      <c r="D572" s="161">
        <v>165</v>
      </c>
      <c r="E572" s="161">
        <v>0</v>
      </c>
      <c r="F572" s="161">
        <v>0</v>
      </c>
      <c r="G572" s="161">
        <v>16800</v>
      </c>
      <c r="H572" s="161">
        <v>0</v>
      </c>
      <c r="I572" s="161">
        <v>15</v>
      </c>
      <c r="J572" s="161">
        <v>60</v>
      </c>
    </row>
    <row r="573" spans="1:10">
      <c r="A573">
        <v>335006</v>
      </c>
      <c r="B573" s="161" t="s">
        <v>924</v>
      </c>
      <c r="C573" s="161" t="s">
        <v>392</v>
      </c>
      <c r="D573" s="161">
        <v>165</v>
      </c>
      <c r="E573" s="161">
        <v>0</v>
      </c>
      <c r="F573" s="161">
        <v>0</v>
      </c>
      <c r="G573" s="161">
        <v>16500</v>
      </c>
      <c r="H573" s="161">
        <v>0</v>
      </c>
      <c r="I573" s="161">
        <v>15</v>
      </c>
      <c r="J573" s="161">
        <v>60</v>
      </c>
    </row>
    <row r="574" spans="1:10">
      <c r="A574">
        <v>330869</v>
      </c>
      <c r="B574" s="161" t="s">
        <v>424</v>
      </c>
      <c r="C574" s="161" t="s">
        <v>392</v>
      </c>
      <c r="D574" s="161">
        <v>165</v>
      </c>
      <c r="E574" s="161">
        <v>0</v>
      </c>
      <c r="F574" s="161">
        <v>0</v>
      </c>
      <c r="G574" s="161">
        <v>13700</v>
      </c>
      <c r="H574" s="161">
        <v>0</v>
      </c>
      <c r="I574" s="161">
        <v>15</v>
      </c>
      <c r="J574" s="161">
        <v>60</v>
      </c>
    </row>
    <row r="575" spans="1:10">
      <c r="A575">
        <v>330870</v>
      </c>
      <c r="B575" s="161" t="s">
        <v>424</v>
      </c>
      <c r="C575" s="161" t="s">
        <v>747</v>
      </c>
      <c r="D575" s="161">
        <v>175</v>
      </c>
      <c r="E575" s="161">
        <v>0</v>
      </c>
      <c r="F575" s="161">
        <v>0</v>
      </c>
      <c r="G575" s="161">
        <v>16200</v>
      </c>
      <c r="H575" s="161">
        <v>0</v>
      </c>
      <c r="I575" s="161">
        <v>15</v>
      </c>
      <c r="J575" s="161">
        <v>60</v>
      </c>
    </row>
    <row r="576" spans="1:10">
      <c r="A576">
        <v>355173</v>
      </c>
      <c r="B576" s="161" t="s">
        <v>966</v>
      </c>
      <c r="C576" s="161" t="s">
        <v>182</v>
      </c>
      <c r="D576" s="161">
        <v>185</v>
      </c>
      <c r="E576" s="161">
        <v>0</v>
      </c>
      <c r="F576" s="161">
        <v>0</v>
      </c>
      <c r="G576" s="161">
        <v>18600</v>
      </c>
      <c r="H576" s="161">
        <v>0</v>
      </c>
      <c r="I576" s="161">
        <v>15</v>
      </c>
      <c r="J576" s="161">
        <v>60</v>
      </c>
    </row>
    <row r="577" spans="1:10">
      <c r="A577">
        <v>339478</v>
      </c>
      <c r="B577" s="161" t="s">
        <v>924</v>
      </c>
      <c r="C577" s="161" t="s">
        <v>182</v>
      </c>
      <c r="D577" s="161">
        <v>185</v>
      </c>
      <c r="E577" s="161">
        <v>0</v>
      </c>
      <c r="F577" s="161">
        <v>0</v>
      </c>
      <c r="G577" s="161">
        <v>17600</v>
      </c>
      <c r="H577" s="161">
        <v>0</v>
      </c>
      <c r="I577" s="161">
        <v>15</v>
      </c>
      <c r="J577" s="161">
        <v>60</v>
      </c>
    </row>
    <row r="578" spans="1:10">
      <c r="A578">
        <v>330871</v>
      </c>
      <c r="B578" s="161" t="s">
        <v>424</v>
      </c>
      <c r="C578" s="161" t="s">
        <v>182</v>
      </c>
      <c r="D578" s="161">
        <v>185</v>
      </c>
      <c r="E578" s="161">
        <v>0</v>
      </c>
      <c r="F578" s="161">
        <v>0</v>
      </c>
      <c r="G578" s="161">
        <v>16700</v>
      </c>
      <c r="H578" s="161">
        <v>0</v>
      </c>
      <c r="I578" s="161">
        <v>15</v>
      </c>
      <c r="J578" s="161">
        <v>60</v>
      </c>
    </row>
    <row r="579" spans="1:10">
      <c r="A579">
        <v>294535</v>
      </c>
      <c r="B579" s="161" t="s">
        <v>232</v>
      </c>
      <c r="C579" s="161" t="s">
        <v>1448</v>
      </c>
      <c r="D579" s="161">
        <v>195</v>
      </c>
      <c r="E579" s="161">
        <v>0</v>
      </c>
      <c r="F579" s="161">
        <v>0</v>
      </c>
      <c r="G579" s="161">
        <v>19400</v>
      </c>
      <c r="H579" s="161">
        <v>0</v>
      </c>
      <c r="I579" s="161">
        <v>15</v>
      </c>
      <c r="J579" s="161">
        <v>60</v>
      </c>
    </row>
    <row r="580" spans="1:10">
      <c r="A580">
        <v>335020</v>
      </c>
      <c r="B580" s="161" t="s">
        <v>924</v>
      </c>
      <c r="C580" s="161" t="s">
        <v>1448</v>
      </c>
      <c r="D580" s="161">
        <v>195</v>
      </c>
      <c r="E580" s="161">
        <v>0</v>
      </c>
      <c r="F580" s="161">
        <v>0</v>
      </c>
      <c r="G580" s="161">
        <v>18500</v>
      </c>
      <c r="H580" s="161">
        <v>0</v>
      </c>
      <c r="I580" s="161">
        <v>15</v>
      </c>
      <c r="J580" s="161">
        <v>60</v>
      </c>
    </row>
    <row r="581" spans="1:10">
      <c r="A581">
        <v>330872</v>
      </c>
      <c r="B581" s="161" t="s">
        <v>424</v>
      </c>
      <c r="C581" s="161" t="s">
        <v>1448</v>
      </c>
      <c r="D581" s="161">
        <v>195</v>
      </c>
      <c r="E581" s="161">
        <v>0</v>
      </c>
      <c r="F581" s="161">
        <v>0</v>
      </c>
      <c r="G581" s="161">
        <v>18300</v>
      </c>
      <c r="H581" s="161">
        <v>0</v>
      </c>
      <c r="I581" s="161">
        <v>15</v>
      </c>
      <c r="J581" s="161">
        <v>60</v>
      </c>
    </row>
    <row r="582" spans="1:10">
      <c r="A582">
        <v>310289</v>
      </c>
      <c r="B582" s="161" t="s">
        <v>224</v>
      </c>
      <c r="C582" s="161" t="s">
        <v>1448</v>
      </c>
      <c r="D582" s="161">
        <v>195</v>
      </c>
      <c r="E582" s="161">
        <v>0</v>
      </c>
      <c r="F582" s="161">
        <v>0</v>
      </c>
      <c r="G582" s="161">
        <v>20100</v>
      </c>
      <c r="H582" s="161">
        <v>0</v>
      </c>
      <c r="I582" s="161">
        <v>15</v>
      </c>
      <c r="J582" s="161">
        <v>60</v>
      </c>
    </row>
    <row r="583" spans="1:10">
      <c r="A583">
        <v>294581</v>
      </c>
      <c r="B583" s="161" t="s">
        <v>232</v>
      </c>
      <c r="C583" s="161" t="s">
        <v>1450</v>
      </c>
      <c r="D583" s="161">
        <v>205</v>
      </c>
      <c r="E583" s="161">
        <v>0</v>
      </c>
      <c r="F583" s="161">
        <v>0</v>
      </c>
      <c r="G583" s="161">
        <v>20700</v>
      </c>
      <c r="H583" s="161">
        <v>0</v>
      </c>
      <c r="I583" s="161">
        <v>15</v>
      </c>
      <c r="J583" s="161">
        <v>60</v>
      </c>
    </row>
    <row r="584" spans="1:10">
      <c r="A584">
        <v>330873</v>
      </c>
      <c r="B584" s="161" t="s">
        <v>424</v>
      </c>
      <c r="C584" s="161" t="s">
        <v>1450</v>
      </c>
      <c r="D584" s="161">
        <v>205</v>
      </c>
      <c r="E584" s="161">
        <v>0</v>
      </c>
      <c r="F584" s="161">
        <v>0</v>
      </c>
      <c r="G584" s="161">
        <v>19800</v>
      </c>
      <c r="H584" s="161">
        <v>0</v>
      </c>
      <c r="I584" s="161">
        <v>15</v>
      </c>
      <c r="J584" s="161">
        <v>60</v>
      </c>
    </row>
    <row r="585" spans="1:10">
      <c r="A585">
        <v>310291</v>
      </c>
      <c r="B585" s="161" t="s">
        <v>224</v>
      </c>
      <c r="C585" s="161" t="s">
        <v>1450</v>
      </c>
      <c r="D585" s="161">
        <v>205</v>
      </c>
      <c r="E585" s="161">
        <v>0</v>
      </c>
      <c r="F585" s="161">
        <v>0</v>
      </c>
      <c r="G585" s="161">
        <v>21200</v>
      </c>
      <c r="H585" s="161">
        <v>0</v>
      </c>
      <c r="I585" s="161">
        <v>15</v>
      </c>
      <c r="J585" s="161">
        <v>60</v>
      </c>
    </row>
    <row r="586" spans="1:10">
      <c r="A586">
        <v>330874</v>
      </c>
      <c r="B586" s="161" t="s">
        <v>424</v>
      </c>
      <c r="C586" s="161" t="s">
        <v>1597</v>
      </c>
      <c r="D586" s="161">
        <v>145</v>
      </c>
      <c r="E586" s="161">
        <v>0</v>
      </c>
      <c r="F586" s="161">
        <v>0</v>
      </c>
      <c r="G586" s="161">
        <v>11200</v>
      </c>
      <c r="H586" s="161">
        <v>0</v>
      </c>
      <c r="I586" s="161">
        <v>15</v>
      </c>
      <c r="J586" s="161">
        <v>65</v>
      </c>
    </row>
    <row r="587" spans="1:10">
      <c r="A587">
        <v>355203</v>
      </c>
      <c r="B587" s="161" t="s">
        <v>966</v>
      </c>
      <c r="C587" s="161" t="s">
        <v>676</v>
      </c>
      <c r="D587" s="161">
        <v>165</v>
      </c>
      <c r="E587" s="161">
        <v>0</v>
      </c>
      <c r="F587" s="161">
        <v>0</v>
      </c>
      <c r="G587" s="161">
        <v>14700</v>
      </c>
      <c r="H587" s="161">
        <v>0</v>
      </c>
      <c r="I587" s="161">
        <v>15</v>
      </c>
      <c r="J587" s="161">
        <v>65</v>
      </c>
    </row>
    <row r="588" spans="1:10">
      <c r="A588">
        <v>330875</v>
      </c>
      <c r="B588" s="161" t="s">
        <v>424</v>
      </c>
      <c r="C588" s="161" t="s">
        <v>676</v>
      </c>
      <c r="D588" s="161">
        <v>165</v>
      </c>
      <c r="E588" s="161">
        <v>0</v>
      </c>
      <c r="F588" s="161">
        <v>0</v>
      </c>
      <c r="G588" s="161">
        <v>12000</v>
      </c>
      <c r="H588" s="161">
        <v>0</v>
      </c>
      <c r="I588" s="161">
        <v>15</v>
      </c>
      <c r="J588" s="161">
        <v>65</v>
      </c>
    </row>
    <row r="589" spans="1:10">
      <c r="A589">
        <v>355219</v>
      </c>
      <c r="B589" s="161" t="s">
        <v>966</v>
      </c>
      <c r="C589" s="161" t="s">
        <v>183</v>
      </c>
      <c r="D589" s="161">
        <v>175</v>
      </c>
      <c r="E589" s="161">
        <v>0</v>
      </c>
      <c r="F589" s="161">
        <v>0</v>
      </c>
      <c r="G589" s="161">
        <v>15400</v>
      </c>
      <c r="H589" s="161">
        <v>0</v>
      </c>
      <c r="I589" s="161">
        <v>15</v>
      </c>
      <c r="J589" s="161">
        <v>65</v>
      </c>
    </row>
    <row r="590" spans="1:10">
      <c r="A590">
        <v>335064</v>
      </c>
      <c r="B590" s="161" t="s">
        <v>924</v>
      </c>
      <c r="C590" s="161" t="s">
        <v>183</v>
      </c>
      <c r="D590" s="161">
        <v>175</v>
      </c>
      <c r="E590" s="161">
        <v>0</v>
      </c>
      <c r="F590" s="161">
        <v>0</v>
      </c>
      <c r="G590" s="161">
        <v>15300</v>
      </c>
      <c r="H590" s="161">
        <v>0</v>
      </c>
      <c r="I590" s="161">
        <v>15</v>
      </c>
      <c r="J590" s="161">
        <v>65</v>
      </c>
    </row>
    <row r="591" spans="1:10">
      <c r="A591">
        <v>330876</v>
      </c>
      <c r="B591" s="161" t="s">
        <v>424</v>
      </c>
      <c r="C591" s="161" t="s">
        <v>183</v>
      </c>
      <c r="D591" s="161">
        <v>175</v>
      </c>
      <c r="E591" s="161">
        <v>0</v>
      </c>
      <c r="F591" s="161">
        <v>0</v>
      </c>
      <c r="G591" s="161">
        <v>13600</v>
      </c>
      <c r="H591" s="161">
        <v>0</v>
      </c>
      <c r="I591" s="161">
        <v>15</v>
      </c>
      <c r="J591" s="161">
        <v>65</v>
      </c>
    </row>
    <row r="592" spans="1:10">
      <c r="A592">
        <v>355175</v>
      </c>
      <c r="B592" s="161" t="s">
        <v>966</v>
      </c>
      <c r="C592" s="161" t="s">
        <v>748</v>
      </c>
      <c r="D592" s="161">
        <v>185</v>
      </c>
      <c r="E592" s="161">
        <v>0</v>
      </c>
      <c r="F592" s="161">
        <v>0</v>
      </c>
      <c r="G592" s="161">
        <v>17900</v>
      </c>
      <c r="H592" s="161">
        <v>0</v>
      </c>
      <c r="I592" s="161">
        <v>15</v>
      </c>
      <c r="J592" s="161">
        <v>65</v>
      </c>
    </row>
    <row r="593" spans="1:10">
      <c r="A593">
        <v>338152</v>
      </c>
      <c r="B593" s="161" t="s">
        <v>924</v>
      </c>
      <c r="C593" s="161" t="s">
        <v>1703</v>
      </c>
      <c r="D593" s="161">
        <v>185</v>
      </c>
      <c r="E593" s="161">
        <v>0</v>
      </c>
      <c r="F593" s="161">
        <v>0</v>
      </c>
      <c r="G593" s="161">
        <v>20500</v>
      </c>
      <c r="H593" s="161">
        <v>0</v>
      </c>
      <c r="I593" s="161">
        <v>15</v>
      </c>
      <c r="J593" s="161">
        <v>65</v>
      </c>
    </row>
    <row r="594" spans="1:10">
      <c r="A594">
        <v>330877</v>
      </c>
      <c r="B594" s="161" t="s">
        <v>424</v>
      </c>
      <c r="C594" s="161" t="s">
        <v>411</v>
      </c>
      <c r="D594" s="161">
        <v>185</v>
      </c>
      <c r="E594" s="161">
        <v>0</v>
      </c>
      <c r="F594" s="161">
        <v>0</v>
      </c>
      <c r="G594" s="161">
        <v>15500</v>
      </c>
      <c r="H594" s="161">
        <v>0</v>
      </c>
      <c r="I594" s="161">
        <v>15</v>
      </c>
      <c r="J594" s="161">
        <v>65</v>
      </c>
    </row>
    <row r="595" spans="1:10">
      <c r="A595">
        <v>335011</v>
      </c>
      <c r="B595" s="161" t="s">
        <v>924</v>
      </c>
      <c r="C595" s="161" t="s">
        <v>748</v>
      </c>
      <c r="D595" s="161">
        <v>185</v>
      </c>
      <c r="E595" s="161">
        <v>0</v>
      </c>
      <c r="F595" s="161">
        <v>0</v>
      </c>
      <c r="G595" s="161">
        <v>17600</v>
      </c>
      <c r="H595" s="161">
        <v>0</v>
      </c>
      <c r="I595" s="161">
        <v>15</v>
      </c>
      <c r="J595" s="161">
        <v>65</v>
      </c>
    </row>
    <row r="596" spans="1:10">
      <c r="A596">
        <v>355174</v>
      </c>
      <c r="B596" s="161" t="s">
        <v>966</v>
      </c>
      <c r="C596" s="161" t="s">
        <v>184</v>
      </c>
      <c r="D596" s="161">
        <v>195</v>
      </c>
      <c r="E596" s="161">
        <v>0</v>
      </c>
      <c r="F596" s="161">
        <v>0</v>
      </c>
      <c r="G596" s="161">
        <v>20100</v>
      </c>
      <c r="H596" s="161">
        <v>0</v>
      </c>
      <c r="I596" s="161">
        <v>15</v>
      </c>
      <c r="J596" s="161">
        <v>65</v>
      </c>
    </row>
    <row r="597" spans="1:10">
      <c r="A597">
        <v>335004</v>
      </c>
      <c r="B597" s="161" t="s">
        <v>924</v>
      </c>
      <c r="C597" s="161" t="s">
        <v>184</v>
      </c>
      <c r="D597" s="161">
        <v>195</v>
      </c>
      <c r="E597" s="161">
        <v>0</v>
      </c>
      <c r="F597" s="161">
        <v>0</v>
      </c>
      <c r="G597" s="161">
        <v>17800</v>
      </c>
      <c r="H597" s="161">
        <v>0</v>
      </c>
      <c r="I597" s="161">
        <v>15</v>
      </c>
      <c r="J597" s="161">
        <v>65</v>
      </c>
    </row>
    <row r="598" spans="1:10">
      <c r="A598">
        <v>330844</v>
      </c>
      <c r="B598" s="161" t="s">
        <v>424</v>
      </c>
      <c r="C598" s="161" t="s">
        <v>184</v>
      </c>
      <c r="D598" s="161">
        <v>195</v>
      </c>
      <c r="E598" s="161">
        <v>0</v>
      </c>
      <c r="F598" s="161">
        <v>0</v>
      </c>
      <c r="G598" s="161">
        <v>17000</v>
      </c>
      <c r="H598" s="161">
        <v>0</v>
      </c>
      <c r="I598" s="161">
        <v>15</v>
      </c>
      <c r="J598" s="161">
        <v>65</v>
      </c>
    </row>
    <row r="599" spans="1:10">
      <c r="A599">
        <v>355215</v>
      </c>
      <c r="B599" s="161" t="s">
        <v>966</v>
      </c>
      <c r="C599" s="161" t="s">
        <v>1598</v>
      </c>
      <c r="D599" s="161">
        <v>205</v>
      </c>
      <c r="E599" s="161">
        <v>0</v>
      </c>
      <c r="F599" s="161">
        <v>0</v>
      </c>
      <c r="G599" s="161">
        <v>21800</v>
      </c>
      <c r="H599" s="161">
        <v>0</v>
      </c>
      <c r="I599" s="161">
        <v>15</v>
      </c>
      <c r="J599" s="161">
        <v>65</v>
      </c>
    </row>
    <row r="600" spans="1:10">
      <c r="A600">
        <v>335010</v>
      </c>
      <c r="B600" s="161" t="s">
        <v>924</v>
      </c>
      <c r="C600" s="161" t="s">
        <v>1598</v>
      </c>
      <c r="D600" s="161">
        <v>205</v>
      </c>
      <c r="E600" s="161">
        <v>0</v>
      </c>
      <c r="F600" s="161">
        <v>0</v>
      </c>
      <c r="G600" s="161">
        <v>20100</v>
      </c>
      <c r="H600" s="161">
        <v>0</v>
      </c>
      <c r="I600" s="161">
        <v>15</v>
      </c>
      <c r="J600" s="161">
        <v>65</v>
      </c>
    </row>
    <row r="601" spans="1:10">
      <c r="A601">
        <v>330878</v>
      </c>
      <c r="B601" s="161" t="s">
        <v>424</v>
      </c>
      <c r="C601" s="161" t="s">
        <v>1598</v>
      </c>
      <c r="D601" s="161">
        <v>205</v>
      </c>
      <c r="E601" s="161">
        <v>0</v>
      </c>
      <c r="F601" s="161">
        <v>0</v>
      </c>
      <c r="G601" s="161">
        <v>19900</v>
      </c>
      <c r="H601" s="161">
        <v>0</v>
      </c>
      <c r="I601" s="161">
        <v>15</v>
      </c>
      <c r="J601" s="161">
        <v>65</v>
      </c>
    </row>
    <row r="602" spans="1:10">
      <c r="A602">
        <v>335082</v>
      </c>
      <c r="B602" s="161" t="s">
        <v>924</v>
      </c>
      <c r="C602" s="161" t="s">
        <v>1669</v>
      </c>
      <c r="D602" s="161">
        <v>215</v>
      </c>
      <c r="E602" s="161">
        <v>0</v>
      </c>
      <c r="F602" s="161">
        <v>0</v>
      </c>
      <c r="G602" s="161">
        <v>23600</v>
      </c>
      <c r="H602" s="161">
        <v>0</v>
      </c>
      <c r="I602" s="161">
        <v>15</v>
      </c>
      <c r="J602" s="161">
        <v>65</v>
      </c>
    </row>
    <row r="603" spans="1:10">
      <c r="A603">
        <v>330879</v>
      </c>
      <c r="B603" s="161" t="s">
        <v>424</v>
      </c>
      <c r="C603" s="161" t="s">
        <v>1599</v>
      </c>
      <c r="D603" s="161">
        <v>215</v>
      </c>
      <c r="E603" s="161">
        <v>0</v>
      </c>
      <c r="F603" s="161">
        <v>0</v>
      </c>
      <c r="G603" s="161">
        <v>21600</v>
      </c>
      <c r="H603" s="161">
        <v>0</v>
      </c>
      <c r="I603" s="161">
        <v>15</v>
      </c>
      <c r="J603" s="161">
        <v>65</v>
      </c>
    </row>
    <row r="604" spans="1:10">
      <c r="A604">
        <v>330880</v>
      </c>
      <c r="B604" s="161" t="s">
        <v>424</v>
      </c>
      <c r="C604" s="161" t="s">
        <v>1600</v>
      </c>
      <c r="D604" s="161">
        <v>195</v>
      </c>
      <c r="E604" s="161">
        <v>0</v>
      </c>
      <c r="F604" s="161">
        <v>0</v>
      </c>
      <c r="G604" s="161">
        <v>17300</v>
      </c>
      <c r="H604" s="161">
        <v>0</v>
      </c>
      <c r="I604" s="161">
        <v>15</v>
      </c>
      <c r="J604" s="161">
        <v>70</v>
      </c>
    </row>
    <row r="605" spans="1:10">
      <c r="A605">
        <v>335008</v>
      </c>
      <c r="B605" s="161" t="s">
        <v>924</v>
      </c>
      <c r="C605" s="161" t="s">
        <v>1500</v>
      </c>
      <c r="D605" s="161">
        <v>205</v>
      </c>
      <c r="E605" s="161">
        <v>0</v>
      </c>
      <c r="F605" s="161">
        <v>0</v>
      </c>
      <c r="G605" s="161">
        <v>18600</v>
      </c>
      <c r="H605" s="161">
        <v>0</v>
      </c>
      <c r="I605" s="161">
        <v>15</v>
      </c>
      <c r="J605" s="161">
        <v>70</v>
      </c>
    </row>
    <row r="606" spans="1:10">
      <c r="A606">
        <v>330881</v>
      </c>
      <c r="B606" s="161" t="s">
        <v>424</v>
      </c>
      <c r="C606" s="161" t="s">
        <v>1601</v>
      </c>
      <c r="D606" s="161">
        <v>205</v>
      </c>
      <c r="E606" s="161">
        <v>0</v>
      </c>
      <c r="F606" s="161">
        <v>0</v>
      </c>
      <c r="G606" s="161">
        <v>18200</v>
      </c>
      <c r="H606" s="161">
        <v>0</v>
      </c>
      <c r="I606" s="161">
        <v>15</v>
      </c>
      <c r="J606" s="161">
        <v>70</v>
      </c>
    </row>
    <row r="607" spans="1:10">
      <c r="A607">
        <v>335059</v>
      </c>
      <c r="B607" s="161" t="s">
        <v>924</v>
      </c>
      <c r="C607" s="161" t="s">
        <v>1666</v>
      </c>
      <c r="D607" s="161">
        <v>215</v>
      </c>
      <c r="E607" s="161">
        <v>0</v>
      </c>
      <c r="F607" s="161">
        <v>0</v>
      </c>
      <c r="G607" s="161">
        <v>19900</v>
      </c>
      <c r="H607" s="161">
        <v>0</v>
      </c>
      <c r="I607" s="161">
        <v>15</v>
      </c>
      <c r="J607" s="161">
        <v>70</v>
      </c>
    </row>
    <row r="608" spans="1:10">
      <c r="A608">
        <v>330882</v>
      </c>
      <c r="B608" s="161" t="s">
        <v>424</v>
      </c>
      <c r="C608" s="161" t="s">
        <v>1602</v>
      </c>
      <c r="D608" s="161">
        <v>215</v>
      </c>
      <c r="E608" s="161">
        <v>0</v>
      </c>
      <c r="F608" s="161">
        <v>0</v>
      </c>
      <c r="G608" s="161">
        <v>19700</v>
      </c>
      <c r="H608" s="161">
        <v>0</v>
      </c>
      <c r="I608" s="161">
        <v>15</v>
      </c>
      <c r="J608" s="161">
        <v>70</v>
      </c>
    </row>
    <row r="609" spans="1:10">
      <c r="A609">
        <v>330883</v>
      </c>
      <c r="B609" s="161" t="s">
        <v>424</v>
      </c>
      <c r="C609" s="161" t="s">
        <v>1412</v>
      </c>
      <c r="D609" s="161">
        <v>155</v>
      </c>
      <c r="E609" s="161">
        <v>0</v>
      </c>
      <c r="F609" s="161">
        <v>0</v>
      </c>
      <c r="G609" s="161">
        <v>12500</v>
      </c>
      <c r="H609" s="161">
        <v>0</v>
      </c>
      <c r="I609" s="161">
        <v>14</v>
      </c>
      <c r="J609" s="161">
        <v>55</v>
      </c>
    </row>
    <row r="610" spans="1:10">
      <c r="A610">
        <v>256093</v>
      </c>
      <c r="B610" s="161" t="s">
        <v>223</v>
      </c>
      <c r="C610" s="161" t="s">
        <v>1412</v>
      </c>
      <c r="D610" s="161">
        <v>155</v>
      </c>
      <c r="E610" s="161">
        <v>0</v>
      </c>
      <c r="F610" s="161">
        <v>0</v>
      </c>
      <c r="G610" s="161">
        <v>13000</v>
      </c>
      <c r="H610" s="161">
        <v>0</v>
      </c>
      <c r="I610" s="161">
        <v>14</v>
      </c>
      <c r="J610" s="161">
        <v>55</v>
      </c>
    </row>
    <row r="611" spans="1:10">
      <c r="A611">
        <v>355166</v>
      </c>
      <c r="B611" s="161" t="s">
        <v>966</v>
      </c>
      <c r="C611" s="161" t="s">
        <v>1437</v>
      </c>
      <c r="D611" s="161">
        <v>165</v>
      </c>
      <c r="E611" s="161">
        <v>0</v>
      </c>
      <c r="F611" s="161">
        <v>0</v>
      </c>
      <c r="G611" s="161">
        <v>16200</v>
      </c>
      <c r="H611" s="161">
        <v>0</v>
      </c>
      <c r="I611" s="161">
        <v>14</v>
      </c>
      <c r="J611" s="161">
        <v>55</v>
      </c>
    </row>
    <row r="612" spans="1:10">
      <c r="A612">
        <v>330884</v>
      </c>
      <c r="B612" s="161" t="s">
        <v>424</v>
      </c>
      <c r="C612" s="161" t="s">
        <v>1437</v>
      </c>
      <c r="D612" s="161">
        <v>165</v>
      </c>
      <c r="E612" s="161">
        <v>0</v>
      </c>
      <c r="F612" s="161">
        <v>0</v>
      </c>
      <c r="G612" s="161">
        <v>12700</v>
      </c>
      <c r="H612" s="161">
        <v>0</v>
      </c>
      <c r="I612" s="161">
        <v>14</v>
      </c>
      <c r="J612" s="161">
        <v>55</v>
      </c>
    </row>
    <row r="613" spans="1:10">
      <c r="A613">
        <v>350137</v>
      </c>
      <c r="B613" s="161" t="s">
        <v>925</v>
      </c>
      <c r="C613" s="161" t="s">
        <v>1719</v>
      </c>
      <c r="D613" s="161">
        <v>165</v>
      </c>
      <c r="E613" s="161">
        <v>0</v>
      </c>
      <c r="F613" s="161">
        <v>0</v>
      </c>
      <c r="G613" s="161">
        <v>17100</v>
      </c>
      <c r="H613" s="161">
        <v>0</v>
      </c>
      <c r="I613" s="161">
        <v>14</v>
      </c>
      <c r="J613" s="161">
        <v>55</v>
      </c>
    </row>
    <row r="614" spans="1:10">
      <c r="A614">
        <v>327889</v>
      </c>
      <c r="B614" s="161" t="s">
        <v>409</v>
      </c>
      <c r="C614" s="161" t="s">
        <v>1437</v>
      </c>
      <c r="D614" s="161">
        <v>165</v>
      </c>
      <c r="E614" s="161">
        <v>0</v>
      </c>
      <c r="F614" s="161">
        <v>0</v>
      </c>
      <c r="G614" s="161">
        <v>18200</v>
      </c>
      <c r="H614" s="161">
        <v>0</v>
      </c>
      <c r="I614" s="161">
        <v>14</v>
      </c>
      <c r="J614" s="161">
        <v>55</v>
      </c>
    </row>
    <row r="615" spans="1:10">
      <c r="A615">
        <v>257897</v>
      </c>
      <c r="B615" s="161" t="s">
        <v>223</v>
      </c>
      <c r="C615" s="161" t="s">
        <v>1414</v>
      </c>
      <c r="D615" s="161">
        <v>185</v>
      </c>
      <c r="E615" s="161">
        <v>0</v>
      </c>
      <c r="F615" s="161">
        <v>0</v>
      </c>
      <c r="G615" s="161">
        <v>18500</v>
      </c>
      <c r="H615" s="161">
        <v>0</v>
      </c>
      <c r="I615" s="161">
        <v>14</v>
      </c>
      <c r="J615" s="161">
        <v>55</v>
      </c>
    </row>
    <row r="616" spans="1:10">
      <c r="A616">
        <v>355165</v>
      </c>
      <c r="B616" s="161" t="s">
        <v>966</v>
      </c>
      <c r="C616" s="161" t="s">
        <v>585</v>
      </c>
      <c r="D616" s="161">
        <v>165</v>
      </c>
      <c r="E616" s="161">
        <v>0</v>
      </c>
      <c r="F616" s="161">
        <v>0</v>
      </c>
      <c r="G616" s="161">
        <v>15400</v>
      </c>
      <c r="H616" s="161">
        <v>0</v>
      </c>
      <c r="I616" s="161">
        <v>14</v>
      </c>
      <c r="J616" s="161">
        <v>60</v>
      </c>
    </row>
    <row r="617" spans="1:10">
      <c r="A617">
        <v>330885</v>
      </c>
      <c r="B617" s="161" t="s">
        <v>424</v>
      </c>
      <c r="C617" s="161" t="s">
        <v>585</v>
      </c>
      <c r="D617" s="161">
        <v>165</v>
      </c>
      <c r="E617" s="161">
        <v>0</v>
      </c>
      <c r="F617" s="161">
        <v>0</v>
      </c>
      <c r="G617" s="161">
        <v>12800</v>
      </c>
      <c r="H617" s="161">
        <v>0</v>
      </c>
      <c r="I617" s="161">
        <v>14</v>
      </c>
      <c r="J617" s="161">
        <v>60</v>
      </c>
    </row>
    <row r="618" spans="1:10">
      <c r="A618">
        <v>330886</v>
      </c>
      <c r="B618" s="161" t="s">
        <v>424</v>
      </c>
      <c r="C618" s="161" t="s">
        <v>1411</v>
      </c>
      <c r="D618" s="161">
        <v>175</v>
      </c>
      <c r="E618" s="161">
        <v>0</v>
      </c>
      <c r="F618" s="161">
        <v>0</v>
      </c>
      <c r="G618" s="161">
        <v>14900</v>
      </c>
      <c r="H618" s="161">
        <v>0</v>
      </c>
      <c r="I618" s="161">
        <v>14</v>
      </c>
      <c r="J618" s="161">
        <v>60</v>
      </c>
    </row>
    <row r="619" spans="1:10">
      <c r="A619">
        <v>327915</v>
      </c>
      <c r="B619" s="161" t="s">
        <v>409</v>
      </c>
      <c r="C619" s="161" t="s">
        <v>1411</v>
      </c>
      <c r="D619" s="161">
        <v>175</v>
      </c>
      <c r="E619" s="161">
        <v>0</v>
      </c>
      <c r="F619" s="161">
        <v>0</v>
      </c>
      <c r="G619" s="161">
        <v>19900</v>
      </c>
      <c r="H619" s="161">
        <v>0</v>
      </c>
      <c r="I619" s="161">
        <v>14</v>
      </c>
      <c r="J619" s="161">
        <v>60</v>
      </c>
    </row>
    <row r="620" spans="1:10">
      <c r="A620">
        <v>256091</v>
      </c>
      <c r="B620" s="161" t="s">
        <v>223</v>
      </c>
      <c r="C620" s="161" t="s">
        <v>1411</v>
      </c>
      <c r="D620" s="161">
        <v>175</v>
      </c>
      <c r="E620" s="161">
        <v>0</v>
      </c>
      <c r="F620" s="161">
        <v>0</v>
      </c>
      <c r="G620" s="161">
        <v>15600</v>
      </c>
      <c r="H620" s="161">
        <v>0</v>
      </c>
      <c r="I620" s="161">
        <v>14</v>
      </c>
      <c r="J620" s="161">
        <v>60</v>
      </c>
    </row>
    <row r="621" spans="1:10">
      <c r="A621">
        <v>294593</v>
      </c>
      <c r="B621" s="161" t="s">
        <v>232</v>
      </c>
      <c r="C621" s="161" t="s">
        <v>1453</v>
      </c>
      <c r="D621" s="161">
        <v>185</v>
      </c>
      <c r="E621" s="161">
        <v>0</v>
      </c>
      <c r="F621" s="161">
        <v>0</v>
      </c>
      <c r="G621" s="161">
        <v>16600</v>
      </c>
      <c r="H621" s="161">
        <v>0</v>
      </c>
      <c r="I621" s="161">
        <v>14</v>
      </c>
      <c r="J621" s="161">
        <v>60</v>
      </c>
    </row>
    <row r="622" spans="1:10">
      <c r="A622">
        <v>327946</v>
      </c>
      <c r="B622" s="161" t="s">
        <v>409</v>
      </c>
      <c r="C622" s="161" t="s">
        <v>1453</v>
      </c>
      <c r="D622" s="161">
        <v>185</v>
      </c>
      <c r="E622" s="161">
        <v>0</v>
      </c>
      <c r="F622" s="161">
        <v>0</v>
      </c>
      <c r="G622" s="161">
        <v>19900</v>
      </c>
      <c r="H622" s="161">
        <v>0</v>
      </c>
      <c r="I622" s="161">
        <v>14</v>
      </c>
      <c r="J622" s="161">
        <v>60</v>
      </c>
    </row>
    <row r="623" spans="1:10">
      <c r="A623">
        <v>310287</v>
      </c>
      <c r="B623" s="161" t="s">
        <v>224</v>
      </c>
      <c r="C623" s="161" t="s">
        <v>1453</v>
      </c>
      <c r="D623" s="161">
        <v>185</v>
      </c>
      <c r="E623" s="161">
        <v>0</v>
      </c>
      <c r="F623" s="161">
        <v>0</v>
      </c>
      <c r="G623" s="161">
        <v>16800</v>
      </c>
      <c r="H623" s="161">
        <v>0</v>
      </c>
      <c r="I623" s="161">
        <v>14</v>
      </c>
      <c r="J623" s="161">
        <v>60</v>
      </c>
    </row>
    <row r="624" spans="1:10">
      <c r="A624">
        <v>355162</v>
      </c>
      <c r="B624" s="161" t="s">
        <v>966</v>
      </c>
      <c r="C624" s="161" t="s">
        <v>1663</v>
      </c>
      <c r="D624" s="161">
        <v>155</v>
      </c>
      <c r="E624" s="161">
        <v>0</v>
      </c>
      <c r="F624" s="161">
        <v>0</v>
      </c>
      <c r="G624" s="161">
        <v>12400</v>
      </c>
      <c r="H624" s="161">
        <v>0</v>
      </c>
      <c r="I624" s="161">
        <v>14</v>
      </c>
      <c r="J624" s="161">
        <v>65</v>
      </c>
    </row>
    <row r="625" spans="1:10">
      <c r="A625">
        <v>335024</v>
      </c>
      <c r="B625" s="161" t="s">
        <v>924</v>
      </c>
      <c r="C625" s="161" t="s">
        <v>1663</v>
      </c>
      <c r="D625" s="161">
        <v>155</v>
      </c>
      <c r="E625" s="161">
        <v>0</v>
      </c>
      <c r="F625" s="161">
        <v>0</v>
      </c>
      <c r="G625" s="161">
        <v>12000</v>
      </c>
      <c r="H625" s="161">
        <v>0</v>
      </c>
      <c r="I625" s="161">
        <v>14</v>
      </c>
      <c r="J625" s="161">
        <v>65</v>
      </c>
    </row>
    <row r="626" spans="1:10">
      <c r="A626">
        <v>330887</v>
      </c>
      <c r="B626" s="161" t="s">
        <v>424</v>
      </c>
      <c r="C626" s="161" t="s">
        <v>257</v>
      </c>
      <c r="D626" s="161">
        <v>155</v>
      </c>
      <c r="E626" s="161">
        <v>0</v>
      </c>
      <c r="F626" s="161">
        <v>0</v>
      </c>
      <c r="G626" s="161">
        <v>10300</v>
      </c>
      <c r="H626" s="161">
        <v>0</v>
      </c>
      <c r="I626" s="161">
        <v>14</v>
      </c>
      <c r="J626" s="161">
        <v>65</v>
      </c>
    </row>
    <row r="627" spans="1:10">
      <c r="A627">
        <v>336079</v>
      </c>
      <c r="B627" s="161" t="s">
        <v>925</v>
      </c>
      <c r="C627" s="161" t="s">
        <v>1663</v>
      </c>
      <c r="D627" s="161">
        <v>155</v>
      </c>
      <c r="E627" s="161">
        <v>0</v>
      </c>
      <c r="F627" s="161">
        <v>0</v>
      </c>
      <c r="G627" s="161">
        <v>12200</v>
      </c>
      <c r="H627" s="161">
        <v>0</v>
      </c>
      <c r="I627" s="161">
        <v>14</v>
      </c>
      <c r="J627" s="161">
        <v>65</v>
      </c>
    </row>
    <row r="628" spans="1:10">
      <c r="A628">
        <v>355163</v>
      </c>
      <c r="B628" s="161" t="s">
        <v>966</v>
      </c>
      <c r="C628" s="161" t="s">
        <v>1699</v>
      </c>
      <c r="D628" s="161">
        <v>165</v>
      </c>
      <c r="E628" s="161">
        <v>0</v>
      </c>
      <c r="F628" s="161">
        <v>0</v>
      </c>
      <c r="G628" s="161">
        <v>13000</v>
      </c>
      <c r="H628" s="161">
        <v>0</v>
      </c>
      <c r="I628" s="161">
        <v>14</v>
      </c>
      <c r="J628" s="161">
        <v>65</v>
      </c>
    </row>
    <row r="629" spans="1:10">
      <c r="A629">
        <v>335098</v>
      </c>
      <c r="B629" s="161" t="s">
        <v>924</v>
      </c>
      <c r="C629" s="161" t="s">
        <v>260</v>
      </c>
      <c r="D629" s="161">
        <v>165</v>
      </c>
      <c r="E629" s="161">
        <v>0</v>
      </c>
      <c r="F629" s="161">
        <v>0</v>
      </c>
      <c r="G629" s="161">
        <v>12800</v>
      </c>
      <c r="H629" s="161">
        <v>0</v>
      </c>
      <c r="I629" s="161">
        <v>14</v>
      </c>
      <c r="J629" s="161">
        <v>65</v>
      </c>
    </row>
    <row r="630" spans="1:10">
      <c r="A630">
        <v>330888</v>
      </c>
      <c r="B630" s="161" t="s">
        <v>424</v>
      </c>
      <c r="C630" s="161" t="s">
        <v>260</v>
      </c>
      <c r="D630" s="161">
        <v>165</v>
      </c>
      <c r="E630" s="161">
        <v>0</v>
      </c>
      <c r="F630" s="161">
        <v>0</v>
      </c>
      <c r="G630" s="161">
        <v>10400</v>
      </c>
      <c r="H630" s="161">
        <v>0</v>
      </c>
      <c r="I630" s="161">
        <v>14</v>
      </c>
      <c r="J630" s="161">
        <v>65</v>
      </c>
    </row>
    <row r="631" spans="1:10">
      <c r="A631">
        <v>336082</v>
      </c>
      <c r="B631" s="161" t="s">
        <v>925</v>
      </c>
      <c r="C631" s="161" t="s">
        <v>1699</v>
      </c>
      <c r="D631" s="161">
        <v>165</v>
      </c>
      <c r="E631" s="161">
        <v>0</v>
      </c>
      <c r="F631" s="161">
        <v>0</v>
      </c>
      <c r="G631" s="161">
        <v>13300</v>
      </c>
      <c r="H631" s="161">
        <v>0</v>
      </c>
      <c r="I631" s="161">
        <v>14</v>
      </c>
      <c r="J631" s="161">
        <v>65</v>
      </c>
    </row>
    <row r="632" spans="1:10">
      <c r="A632">
        <v>355187</v>
      </c>
      <c r="B632" s="161" t="s">
        <v>966</v>
      </c>
      <c r="C632" s="161" t="s">
        <v>1667</v>
      </c>
      <c r="D632" s="161">
        <v>175</v>
      </c>
      <c r="E632" s="161">
        <v>0</v>
      </c>
      <c r="F632" s="161">
        <v>0</v>
      </c>
      <c r="G632" s="161">
        <v>14400</v>
      </c>
      <c r="H632" s="161">
        <v>0</v>
      </c>
      <c r="I632" s="161">
        <v>14</v>
      </c>
      <c r="J632" s="161">
        <v>65</v>
      </c>
    </row>
    <row r="633" spans="1:10">
      <c r="A633">
        <v>335068</v>
      </c>
      <c r="B633" s="161" t="s">
        <v>924</v>
      </c>
      <c r="C633" s="161" t="s">
        <v>1667</v>
      </c>
      <c r="D633" s="161">
        <v>175</v>
      </c>
      <c r="E633" s="161">
        <v>0</v>
      </c>
      <c r="F633" s="161">
        <v>0</v>
      </c>
      <c r="G633" s="161">
        <v>13700</v>
      </c>
      <c r="H633" s="161">
        <v>0</v>
      </c>
      <c r="I633" s="161">
        <v>14</v>
      </c>
      <c r="J633" s="161">
        <v>65</v>
      </c>
    </row>
    <row r="634" spans="1:10">
      <c r="A634">
        <v>330889</v>
      </c>
      <c r="B634" s="161" t="s">
        <v>424</v>
      </c>
      <c r="C634" s="161" t="s">
        <v>1603</v>
      </c>
      <c r="D634" s="161">
        <v>175</v>
      </c>
      <c r="E634" s="161">
        <v>0</v>
      </c>
      <c r="F634" s="161">
        <v>0</v>
      </c>
      <c r="G634" s="161">
        <v>12700</v>
      </c>
      <c r="H634" s="161">
        <v>0</v>
      </c>
      <c r="I634" s="161">
        <v>14</v>
      </c>
      <c r="J634" s="161">
        <v>65</v>
      </c>
    </row>
    <row r="635" spans="1:10">
      <c r="A635">
        <v>335005</v>
      </c>
      <c r="B635" s="161" t="s">
        <v>924</v>
      </c>
      <c r="C635" s="161" t="s">
        <v>1659</v>
      </c>
      <c r="D635" s="161">
        <v>185</v>
      </c>
      <c r="E635" s="161">
        <v>0</v>
      </c>
      <c r="F635" s="161">
        <v>0</v>
      </c>
      <c r="G635" s="161">
        <v>14300</v>
      </c>
      <c r="H635" s="161">
        <v>0</v>
      </c>
      <c r="I635" s="161">
        <v>14</v>
      </c>
      <c r="J635" s="161">
        <v>65</v>
      </c>
    </row>
    <row r="636" spans="1:10">
      <c r="A636">
        <v>330890</v>
      </c>
      <c r="B636" s="161" t="s">
        <v>424</v>
      </c>
      <c r="C636" s="161" t="s">
        <v>1604</v>
      </c>
      <c r="D636" s="161">
        <v>185</v>
      </c>
      <c r="E636" s="161">
        <v>0</v>
      </c>
      <c r="F636" s="161">
        <v>0</v>
      </c>
      <c r="G636" s="161">
        <v>14100</v>
      </c>
      <c r="H636" s="161">
        <v>0</v>
      </c>
      <c r="I636" s="161">
        <v>14</v>
      </c>
      <c r="J636" s="161">
        <v>65</v>
      </c>
    </row>
    <row r="637" spans="1:10">
      <c r="A637">
        <v>330891</v>
      </c>
      <c r="B637" s="161" t="s">
        <v>424</v>
      </c>
      <c r="C637" s="161" t="s">
        <v>1605</v>
      </c>
      <c r="D637" s="161">
        <v>195</v>
      </c>
      <c r="E637" s="161">
        <v>0</v>
      </c>
      <c r="F637" s="161">
        <v>0</v>
      </c>
      <c r="G637" s="161">
        <v>16200</v>
      </c>
      <c r="H637" s="161">
        <v>0</v>
      </c>
      <c r="I637" s="161">
        <v>14</v>
      </c>
      <c r="J637" s="161">
        <v>65</v>
      </c>
    </row>
    <row r="638" spans="1:10">
      <c r="A638">
        <v>355161</v>
      </c>
      <c r="B638" s="161" t="s">
        <v>966</v>
      </c>
      <c r="C638" s="161" t="s">
        <v>563</v>
      </c>
      <c r="D638" s="161">
        <v>165</v>
      </c>
      <c r="E638" s="161">
        <v>0</v>
      </c>
      <c r="F638" s="161">
        <v>0</v>
      </c>
      <c r="G638" s="161">
        <v>13100</v>
      </c>
      <c r="H638" s="161">
        <v>0</v>
      </c>
      <c r="I638" s="161">
        <v>14</v>
      </c>
      <c r="J638" s="161">
        <v>70</v>
      </c>
    </row>
    <row r="639" spans="1:10">
      <c r="A639">
        <v>330892</v>
      </c>
      <c r="B639" s="161" t="s">
        <v>424</v>
      </c>
      <c r="C639" s="161" t="s">
        <v>563</v>
      </c>
      <c r="D639" s="161">
        <v>165</v>
      </c>
      <c r="E639" s="161">
        <v>0</v>
      </c>
      <c r="F639" s="161">
        <v>0</v>
      </c>
      <c r="G639" s="161">
        <v>10400</v>
      </c>
      <c r="H639" s="161">
        <v>0</v>
      </c>
      <c r="I639" s="161">
        <v>14</v>
      </c>
      <c r="J639" s="161">
        <v>70</v>
      </c>
    </row>
    <row r="640" spans="1:10">
      <c r="A640">
        <v>336081</v>
      </c>
      <c r="B640" s="161" t="s">
        <v>925</v>
      </c>
      <c r="C640" s="161" t="s">
        <v>563</v>
      </c>
      <c r="D640" s="161">
        <v>165</v>
      </c>
      <c r="E640" s="161">
        <v>0</v>
      </c>
      <c r="F640" s="161">
        <v>0</v>
      </c>
      <c r="G640" s="161">
        <v>13700</v>
      </c>
      <c r="H640" s="161">
        <v>0</v>
      </c>
      <c r="I640" s="161">
        <v>14</v>
      </c>
      <c r="J640" s="161">
        <v>70</v>
      </c>
    </row>
    <row r="641" spans="1:10">
      <c r="A641">
        <v>355222</v>
      </c>
      <c r="B641" s="161" t="s">
        <v>966</v>
      </c>
      <c r="C641" s="161" t="s">
        <v>1833</v>
      </c>
      <c r="D641" s="161">
        <v>175</v>
      </c>
      <c r="E641" s="161">
        <v>0</v>
      </c>
      <c r="F641" s="161">
        <v>0</v>
      </c>
      <c r="G641" s="161">
        <v>14200</v>
      </c>
      <c r="H641" s="161">
        <v>0</v>
      </c>
      <c r="I641" s="161">
        <v>14</v>
      </c>
      <c r="J641" s="161">
        <v>70</v>
      </c>
    </row>
    <row r="642" spans="1:10">
      <c r="A642">
        <v>330893</v>
      </c>
      <c r="B642" s="161" t="s">
        <v>424</v>
      </c>
      <c r="C642" s="161" t="s">
        <v>261</v>
      </c>
      <c r="D642" s="161">
        <v>175</v>
      </c>
      <c r="E642" s="161">
        <v>0</v>
      </c>
      <c r="F642" s="161">
        <v>0</v>
      </c>
      <c r="G642" s="161">
        <v>11500</v>
      </c>
      <c r="H642" s="161">
        <v>0</v>
      </c>
      <c r="I642" s="161">
        <v>14</v>
      </c>
      <c r="J642" s="161">
        <v>70</v>
      </c>
    </row>
    <row r="643" spans="1:10">
      <c r="A643">
        <v>355172</v>
      </c>
      <c r="B643" s="161" t="s">
        <v>966</v>
      </c>
      <c r="C643" s="161" t="s">
        <v>1660</v>
      </c>
      <c r="D643" s="161">
        <v>185</v>
      </c>
      <c r="E643" s="161">
        <v>0</v>
      </c>
      <c r="F643" s="161">
        <v>0</v>
      </c>
      <c r="G643" s="161">
        <v>15600</v>
      </c>
      <c r="H643" s="161">
        <v>0</v>
      </c>
      <c r="I643" s="161">
        <v>14</v>
      </c>
      <c r="J643" s="161">
        <v>70</v>
      </c>
    </row>
    <row r="644" spans="1:10">
      <c r="A644">
        <v>335017</v>
      </c>
      <c r="B644" s="161" t="s">
        <v>924</v>
      </c>
      <c r="C644" s="161" t="s">
        <v>1660</v>
      </c>
      <c r="D644" s="161">
        <v>185</v>
      </c>
      <c r="E644" s="161">
        <v>0</v>
      </c>
      <c r="F644" s="161">
        <v>0</v>
      </c>
      <c r="G644" s="161">
        <v>15200</v>
      </c>
      <c r="H644" s="161">
        <v>0</v>
      </c>
      <c r="I644" s="161">
        <v>14</v>
      </c>
      <c r="J644" s="161">
        <v>70</v>
      </c>
    </row>
    <row r="645" spans="1:10">
      <c r="A645">
        <v>330894</v>
      </c>
      <c r="B645" s="161" t="s">
        <v>424</v>
      </c>
      <c r="C645" s="161" t="s">
        <v>1606</v>
      </c>
      <c r="D645" s="161">
        <v>185</v>
      </c>
      <c r="E645" s="161">
        <v>0</v>
      </c>
      <c r="F645" s="161">
        <v>0</v>
      </c>
      <c r="G645" s="161">
        <v>13600</v>
      </c>
      <c r="H645" s="161">
        <v>0</v>
      </c>
      <c r="I645" s="161">
        <v>14</v>
      </c>
      <c r="J645" s="161">
        <v>70</v>
      </c>
    </row>
    <row r="646" spans="1:10">
      <c r="A646">
        <v>330895</v>
      </c>
      <c r="B646" s="161" t="s">
        <v>424</v>
      </c>
      <c r="C646" s="161" t="s">
        <v>1607</v>
      </c>
      <c r="D646" s="161">
        <v>195</v>
      </c>
      <c r="E646" s="161">
        <v>0</v>
      </c>
      <c r="F646" s="161">
        <v>0</v>
      </c>
      <c r="G646" s="161">
        <v>15500</v>
      </c>
      <c r="H646" s="161">
        <v>0</v>
      </c>
      <c r="I646" s="161">
        <v>14</v>
      </c>
      <c r="J646" s="161">
        <v>70</v>
      </c>
    </row>
    <row r="647" spans="1:10">
      <c r="A647">
        <v>289087</v>
      </c>
      <c r="B647" s="161" t="s">
        <v>227</v>
      </c>
      <c r="C647" s="161" t="s">
        <v>1444</v>
      </c>
      <c r="D647" s="161">
        <v>175</v>
      </c>
      <c r="E647" s="161">
        <v>0</v>
      </c>
      <c r="F647" s="161">
        <v>0</v>
      </c>
      <c r="G647" s="161">
        <v>13100</v>
      </c>
      <c r="H647" s="161">
        <v>0</v>
      </c>
      <c r="I647" s="161">
        <v>14</v>
      </c>
      <c r="J647" s="161">
        <v>80</v>
      </c>
    </row>
    <row r="648" spans="1:10">
      <c r="A648">
        <v>289071</v>
      </c>
      <c r="B648" s="161" t="s">
        <v>227</v>
      </c>
      <c r="C648" s="161" t="s">
        <v>1443</v>
      </c>
      <c r="D648" s="161">
        <v>185</v>
      </c>
      <c r="E648" s="161">
        <v>0</v>
      </c>
      <c r="F648" s="161">
        <v>0</v>
      </c>
      <c r="G648" s="161">
        <v>13900</v>
      </c>
      <c r="H648" s="161">
        <v>0</v>
      </c>
      <c r="I648" s="161">
        <v>14</v>
      </c>
      <c r="J648" s="161">
        <v>80</v>
      </c>
    </row>
    <row r="649" spans="1:10">
      <c r="A649">
        <v>335021</v>
      </c>
      <c r="B649" s="161" t="s">
        <v>924</v>
      </c>
      <c r="C649" s="161" t="s">
        <v>1413</v>
      </c>
      <c r="D649" s="161">
        <v>155</v>
      </c>
      <c r="E649" s="161">
        <v>0</v>
      </c>
      <c r="F649" s="161">
        <v>0</v>
      </c>
      <c r="G649" s="161">
        <v>11500</v>
      </c>
      <c r="H649" s="161">
        <v>0</v>
      </c>
      <c r="I649" s="161">
        <v>13</v>
      </c>
      <c r="J649" s="161">
        <v>65</v>
      </c>
    </row>
    <row r="650" spans="1:10">
      <c r="A650">
        <v>330896</v>
      </c>
      <c r="B650" s="161" t="s">
        <v>424</v>
      </c>
      <c r="C650" s="161" t="s">
        <v>1608</v>
      </c>
      <c r="D650" s="161">
        <v>155</v>
      </c>
      <c r="E650" s="161">
        <v>0</v>
      </c>
      <c r="F650" s="161">
        <v>0</v>
      </c>
      <c r="G650" s="161">
        <v>9300</v>
      </c>
      <c r="H650" s="161">
        <v>0</v>
      </c>
      <c r="I650" s="161">
        <v>13</v>
      </c>
      <c r="J650" s="161">
        <v>65</v>
      </c>
    </row>
    <row r="651" spans="1:10">
      <c r="A651">
        <v>350138</v>
      </c>
      <c r="B651" s="161" t="s">
        <v>925</v>
      </c>
      <c r="C651" s="161" t="s">
        <v>1413</v>
      </c>
      <c r="D651" s="161">
        <v>155</v>
      </c>
      <c r="E651" s="161">
        <v>0</v>
      </c>
      <c r="F651" s="161">
        <v>0</v>
      </c>
      <c r="G651" s="161">
        <v>11800</v>
      </c>
      <c r="H651" s="161">
        <v>0</v>
      </c>
      <c r="I651" s="161">
        <v>13</v>
      </c>
      <c r="J651" s="161">
        <v>65</v>
      </c>
    </row>
    <row r="652" spans="1:10">
      <c r="A652">
        <v>257893</v>
      </c>
      <c r="B652" s="161" t="s">
        <v>223</v>
      </c>
      <c r="C652" s="161" t="s">
        <v>1413</v>
      </c>
      <c r="D652" s="161">
        <v>155</v>
      </c>
      <c r="E652" s="161">
        <v>0</v>
      </c>
      <c r="F652" s="161">
        <v>0</v>
      </c>
      <c r="G652" s="161">
        <v>10600</v>
      </c>
      <c r="H652" s="161">
        <v>0</v>
      </c>
      <c r="I652" s="161">
        <v>13</v>
      </c>
      <c r="J652" s="161">
        <v>65</v>
      </c>
    </row>
    <row r="653" spans="1:10">
      <c r="A653">
        <v>330897</v>
      </c>
      <c r="B653" s="161" t="s">
        <v>424</v>
      </c>
      <c r="C653" s="161" t="s">
        <v>1609</v>
      </c>
      <c r="D653" s="161">
        <v>165</v>
      </c>
      <c r="E653" s="161">
        <v>0</v>
      </c>
      <c r="F653" s="161">
        <v>0</v>
      </c>
      <c r="G653" s="161">
        <v>11500</v>
      </c>
      <c r="H653" s="161">
        <v>0</v>
      </c>
      <c r="I653" s="161">
        <v>13</v>
      </c>
      <c r="J653" s="161">
        <v>65</v>
      </c>
    </row>
    <row r="654" spans="1:10">
      <c r="A654">
        <v>330898</v>
      </c>
      <c r="B654" s="161" t="s">
        <v>424</v>
      </c>
      <c r="C654" s="161" t="s">
        <v>539</v>
      </c>
      <c r="D654" s="161">
        <v>155</v>
      </c>
      <c r="E654" s="161">
        <v>0</v>
      </c>
      <c r="F654" s="161">
        <v>0</v>
      </c>
      <c r="G654" s="161">
        <v>9700</v>
      </c>
      <c r="H654" s="161">
        <v>0</v>
      </c>
      <c r="I654" s="161">
        <v>13</v>
      </c>
      <c r="J654" s="161">
        <v>70</v>
      </c>
    </row>
    <row r="655" spans="1:10">
      <c r="A655">
        <v>336078</v>
      </c>
      <c r="B655" s="161" t="s">
        <v>925</v>
      </c>
      <c r="C655" s="161" t="s">
        <v>1698</v>
      </c>
      <c r="D655" s="161">
        <v>155</v>
      </c>
      <c r="E655" s="161">
        <v>0</v>
      </c>
      <c r="F655" s="161">
        <v>0</v>
      </c>
      <c r="G655" s="161">
        <v>11800</v>
      </c>
      <c r="H655" s="161">
        <v>0</v>
      </c>
      <c r="I655" s="161">
        <v>13</v>
      </c>
      <c r="J655" s="161">
        <v>70</v>
      </c>
    </row>
    <row r="656" spans="1:10">
      <c r="A656">
        <v>330899</v>
      </c>
      <c r="B656" s="161" t="s">
        <v>424</v>
      </c>
      <c r="C656" s="161" t="s">
        <v>1610</v>
      </c>
      <c r="D656" s="161">
        <v>165</v>
      </c>
      <c r="E656" s="161">
        <v>0</v>
      </c>
      <c r="F656" s="161">
        <v>0</v>
      </c>
      <c r="G656" s="161">
        <v>9900</v>
      </c>
      <c r="H656" s="161">
        <v>0</v>
      </c>
      <c r="I656" s="161">
        <v>13</v>
      </c>
      <c r="J656" s="161">
        <v>70</v>
      </c>
    </row>
    <row r="657" spans="1:10">
      <c r="A657">
        <v>330900</v>
      </c>
      <c r="B657" s="161" t="s">
        <v>424</v>
      </c>
      <c r="C657" s="161" t="s">
        <v>1611</v>
      </c>
      <c r="D657" s="161">
        <v>175</v>
      </c>
      <c r="E657" s="161">
        <v>0</v>
      </c>
      <c r="F657" s="161">
        <v>0</v>
      </c>
      <c r="G657" s="161">
        <v>11700</v>
      </c>
      <c r="H657" s="161">
        <v>0</v>
      </c>
      <c r="I657" s="161">
        <v>13</v>
      </c>
      <c r="J657" s="161">
        <v>70</v>
      </c>
    </row>
    <row r="658" spans="1:10">
      <c r="A658">
        <v>289015</v>
      </c>
      <c r="B658" s="161" t="s">
        <v>227</v>
      </c>
      <c r="C658" s="161" t="s">
        <v>1442</v>
      </c>
      <c r="D658" s="161">
        <v>135</v>
      </c>
      <c r="E658" s="161">
        <v>0</v>
      </c>
      <c r="F658" s="161">
        <v>0</v>
      </c>
      <c r="G658" s="161">
        <v>8600</v>
      </c>
      <c r="H658" s="161">
        <v>0</v>
      </c>
      <c r="I658" s="161">
        <v>13</v>
      </c>
      <c r="J658" s="161">
        <v>80</v>
      </c>
    </row>
    <row r="659" spans="1:10">
      <c r="A659">
        <v>330901</v>
      </c>
      <c r="B659" s="161" t="s">
        <v>424</v>
      </c>
      <c r="C659" s="161" t="s">
        <v>258</v>
      </c>
      <c r="D659" s="161">
        <v>145</v>
      </c>
      <c r="E659" s="161">
        <v>0</v>
      </c>
      <c r="F659" s="161">
        <v>0</v>
      </c>
      <c r="G659" s="161">
        <v>8700</v>
      </c>
      <c r="H659" s="161">
        <v>0</v>
      </c>
      <c r="I659" s="161">
        <v>13</v>
      </c>
      <c r="J659" s="161">
        <v>80</v>
      </c>
    </row>
    <row r="660" spans="1:10">
      <c r="A660">
        <v>350145</v>
      </c>
      <c r="B660" s="161" t="s">
        <v>925</v>
      </c>
      <c r="C660" s="161" t="s">
        <v>258</v>
      </c>
      <c r="D660" s="161">
        <v>145</v>
      </c>
      <c r="E660" s="161">
        <v>0</v>
      </c>
      <c r="F660" s="161">
        <v>0</v>
      </c>
      <c r="G660" s="161">
        <v>9900</v>
      </c>
      <c r="H660" s="161">
        <v>0</v>
      </c>
      <c r="I660" s="161">
        <v>13</v>
      </c>
      <c r="J660" s="161">
        <v>80</v>
      </c>
    </row>
    <row r="661" spans="1:10">
      <c r="A661">
        <v>330902</v>
      </c>
      <c r="B661" s="161" t="s">
        <v>424</v>
      </c>
      <c r="C661" s="161" t="s">
        <v>1612</v>
      </c>
      <c r="D661" s="161">
        <v>155</v>
      </c>
      <c r="E661" s="161">
        <v>0</v>
      </c>
      <c r="F661" s="161">
        <v>0</v>
      </c>
      <c r="G661" s="161">
        <v>10800</v>
      </c>
      <c r="H661" s="161">
        <v>0</v>
      </c>
      <c r="I661" s="161">
        <v>13</v>
      </c>
      <c r="J661" s="161">
        <v>80</v>
      </c>
    </row>
    <row r="662" spans="1:10">
      <c r="A662">
        <v>330903</v>
      </c>
      <c r="B662" s="161" t="s">
        <v>424</v>
      </c>
      <c r="C662" s="161" t="s">
        <v>1613</v>
      </c>
      <c r="D662" s="161">
        <v>165</v>
      </c>
      <c r="E662" s="161">
        <v>0</v>
      </c>
      <c r="F662" s="161">
        <v>0</v>
      </c>
      <c r="G662" s="161">
        <v>11200</v>
      </c>
      <c r="H662" s="161">
        <v>0</v>
      </c>
      <c r="I662" s="161">
        <v>13</v>
      </c>
      <c r="J662" s="161">
        <v>80</v>
      </c>
    </row>
    <row r="663" spans="1:10">
      <c r="A663">
        <v>222409</v>
      </c>
      <c r="B663" s="161" t="s">
        <v>220</v>
      </c>
      <c r="C663" s="161" t="s">
        <v>1389</v>
      </c>
      <c r="D663" s="161">
        <v>165</v>
      </c>
      <c r="E663" s="161">
        <v>0</v>
      </c>
      <c r="F663" s="161">
        <v>0</v>
      </c>
      <c r="G663" s="161">
        <v>10500</v>
      </c>
      <c r="H663" s="161">
        <v>0</v>
      </c>
      <c r="I663" s="161">
        <v>12</v>
      </c>
      <c r="J663" s="161">
        <v>60</v>
      </c>
    </row>
    <row r="664" spans="1:10">
      <c r="A664">
        <v>212433</v>
      </c>
      <c r="B664" s="161" t="s">
        <v>233</v>
      </c>
      <c r="C664" s="161" t="s">
        <v>1402</v>
      </c>
      <c r="D664" s="161">
        <v>165</v>
      </c>
      <c r="E664" s="161">
        <v>0</v>
      </c>
      <c r="F664" s="161">
        <v>0</v>
      </c>
      <c r="G664" s="161">
        <v>10500</v>
      </c>
      <c r="H664" s="161">
        <v>0</v>
      </c>
      <c r="I664" s="161">
        <v>10</v>
      </c>
      <c r="J664" s="161">
        <v>70</v>
      </c>
    </row>
    <row r="665" spans="1:10">
      <c r="A665">
        <v>235799</v>
      </c>
      <c r="B665" s="161" t="s">
        <v>241</v>
      </c>
      <c r="C665" s="161" t="s">
        <v>1933</v>
      </c>
      <c r="D665" s="161">
        <v>155</v>
      </c>
      <c r="E665" s="161">
        <v>0</v>
      </c>
      <c r="F665" s="161">
        <v>0</v>
      </c>
      <c r="G665" s="161">
        <v>9100</v>
      </c>
      <c r="H665" s="161">
        <v>0</v>
      </c>
      <c r="I665" s="161">
        <v>12</v>
      </c>
      <c r="J665" s="161">
        <v>65</v>
      </c>
    </row>
    <row r="666" spans="1:10">
      <c r="A666">
        <v>233233</v>
      </c>
      <c r="B666" s="161" t="s">
        <v>239</v>
      </c>
      <c r="C666" s="161" t="s">
        <v>83</v>
      </c>
      <c r="D666" s="161">
        <v>145</v>
      </c>
      <c r="E666" s="161">
        <v>0</v>
      </c>
      <c r="F666" s="161">
        <v>0</v>
      </c>
      <c r="G666" s="161">
        <v>5800</v>
      </c>
      <c r="H666" s="161">
        <v>0</v>
      </c>
      <c r="I666" s="161">
        <v>10</v>
      </c>
      <c r="J666" s="161">
        <v>0</v>
      </c>
    </row>
    <row r="667" spans="1:10">
      <c r="A667">
        <v>265799</v>
      </c>
      <c r="B667" s="161" t="s">
        <v>666</v>
      </c>
      <c r="C667" s="161" t="s">
        <v>1934</v>
      </c>
      <c r="D667" s="161">
        <v>145</v>
      </c>
      <c r="E667" s="161">
        <v>0</v>
      </c>
      <c r="F667" s="161">
        <v>0</v>
      </c>
      <c r="G667" s="161">
        <v>6600</v>
      </c>
      <c r="H667" s="161">
        <v>0</v>
      </c>
      <c r="I667" s="161">
        <v>12</v>
      </c>
      <c r="J667" s="161">
        <v>70</v>
      </c>
    </row>
    <row r="668" spans="1:10">
      <c r="A668">
        <v>265801</v>
      </c>
      <c r="B668" s="161" t="s">
        <v>666</v>
      </c>
      <c r="C668" s="161" t="s">
        <v>1415</v>
      </c>
      <c r="D668" s="161">
        <v>155</v>
      </c>
      <c r="E668" s="161">
        <v>0</v>
      </c>
      <c r="F668" s="161">
        <v>0</v>
      </c>
      <c r="G668" s="161">
        <v>8300</v>
      </c>
      <c r="H668" s="161">
        <v>0</v>
      </c>
      <c r="I668" s="161">
        <v>12</v>
      </c>
      <c r="J668" s="161">
        <v>70</v>
      </c>
    </row>
    <row r="669" spans="1:10">
      <c r="A669">
        <v>265851</v>
      </c>
      <c r="B669" s="161" t="s">
        <v>666</v>
      </c>
      <c r="C669" s="161" t="s">
        <v>1416</v>
      </c>
      <c r="D669" s="161">
        <v>135</v>
      </c>
      <c r="E669" s="161">
        <v>0</v>
      </c>
      <c r="F669" s="161">
        <v>0</v>
      </c>
      <c r="G669" s="161">
        <v>6300</v>
      </c>
      <c r="H669" s="161">
        <v>0</v>
      </c>
      <c r="I669" s="161">
        <v>12</v>
      </c>
      <c r="J669" s="161">
        <v>80</v>
      </c>
    </row>
    <row r="670" spans="1:10">
      <c r="A670">
        <v>265853</v>
      </c>
      <c r="B670" s="161" t="s">
        <v>666</v>
      </c>
      <c r="C670" s="161" t="s">
        <v>1417</v>
      </c>
      <c r="D670" s="161">
        <v>145</v>
      </c>
      <c r="E670" s="161">
        <v>0</v>
      </c>
      <c r="F670" s="161">
        <v>0</v>
      </c>
      <c r="G670" s="161">
        <v>7400</v>
      </c>
      <c r="H670" s="161">
        <v>0</v>
      </c>
      <c r="I670" s="161">
        <v>12</v>
      </c>
      <c r="J670" s="161">
        <v>80</v>
      </c>
    </row>
    <row r="671" spans="1:10">
      <c r="A671">
        <v>317103</v>
      </c>
      <c r="B671" s="161" t="s">
        <v>1919</v>
      </c>
      <c r="C671" s="161" t="s">
        <v>1508</v>
      </c>
      <c r="D671" s="161">
        <v>275</v>
      </c>
      <c r="E671" s="161">
        <v>0</v>
      </c>
      <c r="F671" s="161">
        <v>0</v>
      </c>
      <c r="G671" s="161">
        <v>72100</v>
      </c>
      <c r="H671" s="161">
        <v>0</v>
      </c>
      <c r="I671" s="161">
        <v>18</v>
      </c>
      <c r="J671" s="161">
        <v>40</v>
      </c>
    </row>
    <row r="672" spans="1:10">
      <c r="A672">
        <v>315823</v>
      </c>
      <c r="B672" s="161" t="s">
        <v>1919</v>
      </c>
      <c r="C672" s="161" t="s">
        <v>1506</v>
      </c>
      <c r="D672" s="161">
        <v>245</v>
      </c>
      <c r="E672" s="161">
        <v>0</v>
      </c>
      <c r="F672" s="161">
        <v>0</v>
      </c>
      <c r="G672" s="161">
        <v>57100</v>
      </c>
      <c r="H672" s="161">
        <v>0</v>
      </c>
      <c r="I672" s="161">
        <v>18</v>
      </c>
      <c r="J672" s="161">
        <v>45</v>
      </c>
    </row>
    <row r="673" spans="1:10">
      <c r="A673">
        <v>323699</v>
      </c>
      <c r="B673" s="161" t="s">
        <v>408</v>
      </c>
      <c r="C673" s="161" t="s">
        <v>1520</v>
      </c>
      <c r="D673" s="161">
        <v>225</v>
      </c>
      <c r="E673" s="161">
        <v>0</v>
      </c>
      <c r="F673" s="161">
        <v>0</v>
      </c>
      <c r="G673" s="161">
        <v>44100</v>
      </c>
      <c r="H673" s="161">
        <v>0</v>
      </c>
      <c r="I673" s="161">
        <v>17</v>
      </c>
      <c r="J673" s="161">
        <v>45</v>
      </c>
    </row>
    <row r="674" spans="1:10">
      <c r="A674">
        <v>323698</v>
      </c>
      <c r="B674" s="161" t="s">
        <v>408</v>
      </c>
      <c r="C674" s="161" t="s">
        <v>1519</v>
      </c>
      <c r="D674" s="161">
        <v>225</v>
      </c>
      <c r="E674" s="161">
        <v>0</v>
      </c>
      <c r="F674" s="161">
        <v>0</v>
      </c>
      <c r="G674" s="161">
        <v>43400</v>
      </c>
      <c r="H674" s="161">
        <v>0</v>
      </c>
      <c r="I674" s="161">
        <v>17</v>
      </c>
      <c r="J674" s="161">
        <v>50</v>
      </c>
    </row>
    <row r="675" spans="1:10">
      <c r="A675">
        <v>323696</v>
      </c>
      <c r="B675" s="161" t="s">
        <v>408</v>
      </c>
      <c r="C675" s="161" t="s">
        <v>1518</v>
      </c>
      <c r="D675" s="161">
        <v>195</v>
      </c>
      <c r="E675" s="161">
        <v>0</v>
      </c>
      <c r="F675" s="161">
        <v>0</v>
      </c>
      <c r="G675" s="161">
        <v>30400</v>
      </c>
      <c r="H675" s="161">
        <v>0</v>
      </c>
      <c r="I675" s="161">
        <v>16</v>
      </c>
      <c r="J675" s="161">
        <v>55</v>
      </c>
    </row>
    <row r="676" spans="1:10">
      <c r="A676">
        <v>323697</v>
      </c>
      <c r="B676" s="161" t="s">
        <v>408</v>
      </c>
      <c r="C676" s="161" t="s">
        <v>1510</v>
      </c>
      <c r="D676" s="161">
        <v>205</v>
      </c>
      <c r="E676" s="161">
        <v>0</v>
      </c>
      <c r="F676" s="161">
        <v>0</v>
      </c>
      <c r="G676" s="161">
        <v>32000</v>
      </c>
      <c r="H676" s="161">
        <v>0</v>
      </c>
      <c r="I676" s="161">
        <v>16</v>
      </c>
      <c r="J676" s="161">
        <v>55</v>
      </c>
    </row>
    <row r="677" spans="1:10">
      <c r="A677">
        <v>353387</v>
      </c>
      <c r="B677" s="161" t="s">
        <v>961</v>
      </c>
      <c r="C677" s="161" t="s">
        <v>1789</v>
      </c>
      <c r="D677" s="161">
        <v>255</v>
      </c>
      <c r="E677" s="161">
        <v>0</v>
      </c>
      <c r="F677" s="161">
        <v>0</v>
      </c>
      <c r="G677" s="161">
        <v>54400</v>
      </c>
      <c r="H677" s="161">
        <v>0</v>
      </c>
      <c r="I677" s="161">
        <v>9</v>
      </c>
      <c r="J677" s="161">
        <v>35</v>
      </c>
    </row>
    <row r="678" spans="1:10">
      <c r="A678">
        <v>353119</v>
      </c>
      <c r="B678" s="161" t="s">
        <v>961</v>
      </c>
      <c r="C678" s="161" t="s">
        <v>1785</v>
      </c>
      <c r="D678" s="161">
        <v>275</v>
      </c>
      <c r="E678" s="161">
        <v>0</v>
      </c>
      <c r="F678" s="161">
        <v>0</v>
      </c>
      <c r="G678" s="161">
        <v>58200</v>
      </c>
      <c r="H678" s="161">
        <v>0</v>
      </c>
      <c r="I678" s="161">
        <v>9</v>
      </c>
      <c r="J678" s="161">
        <v>35</v>
      </c>
    </row>
    <row r="679" spans="1:10">
      <c r="A679">
        <v>353386</v>
      </c>
      <c r="B679" s="161" t="s">
        <v>961</v>
      </c>
      <c r="C679" s="161" t="s">
        <v>1788</v>
      </c>
      <c r="D679" s="161">
        <v>225</v>
      </c>
      <c r="E679" s="161">
        <v>0</v>
      </c>
      <c r="F679" s="161">
        <v>0</v>
      </c>
      <c r="G679" s="161">
        <v>47700</v>
      </c>
      <c r="H679" s="161">
        <v>0</v>
      </c>
      <c r="I679" s="161">
        <v>9</v>
      </c>
      <c r="J679" s="161">
        <v>40</v>
      </c>
    </row>
    <row r="680" spans="1:10">
      <c r="A680">
        <v>353389</v>
      </c>
      <c r="B680" s="161" t="s">
        <v>961</v>
      </c>
      <c r="C680" s="161" t="s">
        <v>1790</v>
      </c>
      <c r="D680" s="161">
        <v>245</v>
      </c>
      <c r="E680" s="161">
        <v>0</v>
      </c>
      <c r="F680" s="161">
        <v>0</v>
      </c>
      <c r="G680" s="161">
        <v>51500</v>
      </c>
      <c r="H680" s="161">
        <v>0</v>
      </c>
      <c r="I680" s="161">
        <v>9</v>
      </c>
      <c r="J680" s="161">
        <v>40</v>
      </c>
    </row>
    <row r="681" spans="1:10">
      <c r="A681">
        <v>353390</v>
      </c>
      <c r="B681" s="161" t="s">
        <v>961</v>
      </c>
      <c r="C681" s="161" t="s">
        <v>1791</v>
      </c>
      <c r="D681" s="161">
        <v>255</v>
      </c>
      <c r="E681" s="161">
        <v>0</v>
      </c>
      <c r="F681" s="161">
        <v>0</v>
      </c>
      <c r="G681" s="161">
        <v>53000</v>
      </c>
      <c r="H681" s="161">
        <v>0</v>
      </c>
      <c r="I681" s="161">
        <v>8</v>
      </c>
      <c r="J681" s="161">
        <v>40</v>
      </c>
    </row>
    <row r="682" spans="1:10">
      <c r="A682">
        <v>352947</v>
      </c>
      <c r="B682" s="161" t="s">
        <v>961</v>
      </c>
      <c r="C682" s="161" t="s">
        <v>1784</v>
      </c>
      <c r="D682" s="161">
        <v>225</v>
      </c>
      <c r="E682" s="161">
        <v>0</v>
      </c>
      <c r="F682" s="161">
        <v>0</v>
      </c>
      <c r="G682" s="161">
        <v>37900</v>
      </c>
      <c r="H682" s="161">
        <v>0</v>
      </c>
      <c r="I682" s="161">
        <v>8</v>
      </c>
      <c r="J682" s="161">
        <v>45</v>
      </c>
    </row>
    <row r="683" spans="1:10">
      <c r="A683">
        <v>353384</v>
      </c>
      <c r="B683" s="161" t="s">
        <v>961</v>
      </c>
      <c r="C683" s="161" t="s">
        <v>1786</v>
      </c>
      <c r="D683" s="161">
        <v>245</v>
      </c>
      <c r="E683" s="161">
        <v>0</v>
      </c>
      <c r="F683" s="161">
        <v>0</v>
      </c>
      <c r="G683" s="161">
        <v>42300</v>
      </c>
      <c r="H683" s="161">
        <v>0</v>
      </c>
      <c r="I683" s="161">
        <v>8</v>
      </c>
      <c r="J683" s="161">
        <v>45</v>
      </c>
    </row>
    <row r="684" spans="1:10">
      <c r="A684">
        <v>353385</v>
      </c>
      <c r="B684" s="161" t="s">
        <v>961</v>
      </c>
      <c r="C684" s="161" t="s">
        <v>1787</v>
      </c>
      <c r="D684" s="161">
        <v>245</v>
      </c>
      <c r="E684" s="161">
        <v>0</v>
      </c>
      <c r="F684" s="161">
        <v>0</v>
      </c>
      <c r="G684" s="161">
        <v>36500</v>
      </c>
      <c r="H684" s="161">
        <v>0</v>
      </c>
      <c r="I684" s="161">
        <v>8</v>
      </c>
      <c r="J684" s="161">
        <v>50</v>
      </c>
    </row>
    <row r="685" spans="1:10">
      <c r="A685">
        <v>329465</v>
      </c>
      <c r="B685" s="161" t="s">
        <v>898</v>
      </c>
      <c r="C685" s="161" t="s">
        <v>1581</v>
      </c>
      <c r="D685" s="161">
        <v>305</v>
      </c>
      <c r="E685" s="161">
        <v>0</v>
      </c>
      <c r="F685" s="161">
        <v>0</v>
      </c>
      <c r="G685" s="161" t="s">
        <v>2248</v>
      </c>
      <c r="H685" s="161">
        <v>0</v>
      </c>
      <c r="I685" s="161" t="s">
        <v>1926</v>
      </c>
      <c r="J685" s="161">
        <v>40</v>
      </c>
    </row>
    <row r="686" spans="1:10">
      <c r="A686">
        <v>329462</v>
      </c>
      <c r="B686" s="161" t="s">
        <v>898</v>
      </c>
      <c r="C686" s="161" t="s">
        <v>1580</v>
      </c>
      <c r="D686" s="161">
        <v>285</v>
      </c>
      <c r="E686" s="161">
        <v>0</v>
      </c>
      <c r="F686" s="161">
        <v>0</v>
      </c>
      <c r="G686" s="161" t="s">
        <v>2248</v>
      </c>
      <c r="H686" s="161">
        <v>0</v>
      </c>
      <c r="I686" s="161" t="s">
        <v>1926</v>
      </c>
      <c r="J686" s="161">
        <v>45</v>
      </c>
    </row>
    <row r="687" spans="1:10">
      <c r="A687">
        <v>302373</v>
      </c>
      <c r="B687" s="161" t="s">
        <v>898</v>
      </c>
      <c r="C687" s="161" t="s">
        <v>1459</v>
      </c>
      <c r="D687" s="161">
        <v>305</v>
      </c>
      <c r="E687" s="161">
        <v>0</v>
      </c>
      <c r="F687" s="161">
        <v>0</v>
      </c>
      <c r="G687" s="161" t="s">
        <v>2248</v>
      </c>
      <c r="H687" s="161">
        <v>0</v>
      </c>
      <c r="I687" s="161" t="s">
        <v>1926</v>
      </c>
      <c r="J687" s="161">
        <v>45</v>
      </c>
    </row>
    <row r="688" spans="1:10">
      <c r="A688">
        <v>354152</v>
      </c>
      <c r="B688" s="161" t="s">
        <v>965</v>
      </c>
      <c r="C688" s="161" t="s">
        <v>1816</v>
      </c>
      <c r="D688" s="161">
        <v>255</v>
      </c>
      <c r="E688" s="161">
        <v>0</v>
      </c>
      <c r="F688" s="161">
        <v>0</v>
      </c>
      <c r="G688" s="161">
        <v>63300</v>
      </c>
      <c r="H688" s="161">
        <v>0</v>
      </c>
      <c r="I688" s="161">
        <v>20</v>
      </c>
      <c r="J688" s="161">
        <v>45</v>
      </c>
    </row>
    <row r="689" spans="1:10">
      <c r="A689">
        <v>329455</v>
      </c>
      <c r="B689" s="161" t="s">
        <v>898</v>
      </c>
      <c r="C689" s="161" t="s">
        <v>1579</v>
      </c>
      <c r="D689" s="161">
        <v>265</v>
      </c>
      <c r="E689" s="161">
        <v>0</v>
      </c>
      <c r="F689" s="161">
        <v>0</v>
      </c>
      <c r="G689" s="161" t="s">
        <v>2248</v>
      </c>
      <c r="H689" s="161">
        <v>0</v>
      </c>
      <c r="I689" s="161" t="s">
        <v>1927</v>
      </c>
      <c r="J689" s="161">
        <v>50</v>
      </c>
    </row>
    <row r="690" spans="1:10">
      <c r="A690">
        <v>354120</v>
      </c>
      <c r="B690" s="161" t="s">
        <v>965</v>
      </c>
      <c r="C690" s="161" t="s">
        <v>1803</v>
      </c>
      <c r="D690" s="161">
        <v>285</v>
      </c>
      <c r="E690" s="161">
        <v>0</v>
      </c>
      <c r="F690" s="161">
        <v>0</v>
      </c>
      <c r="G690" s="161">
        <v>54300</v>
      </c>
      <c r="H690" s="161">
        <v>0</v>
      </c>
      <c r="I690" s="161">
        <v>20</v>
      </c>
      <c r="J690" s="161">
        <v>50</v>
      </c>
    </row>
    <row r="691" spans="1:10">
      <c r="A691">
        <v>336051</v>
      </c>
      <c r="B691" s="161" t="s">
        <v>694</v>
      </c>
      <c r="C691" s="161" t="s">
        <v>1697</v>
      </c>
      <c r="D691" s="161">
        <v>285</v>
      </c>
      <c r="E691" s="161">
        <v>0</v>
      </c>
      <c r="F691" s="161">
        <v>0</v>
      </c>
      <c r="G691" s="161">
        <v>57600</v>
      </c>
      <c r="H691" s="161">
        <v>0</v>
      </c>
      <c r="I691" s="161">
        <v>20</v>
      </c>
      <c r="J691" s="161">
        <v>50</v>
      </c>
    </row>
    <row r="692" spans="1:10">
      <c r="A692">
        <v>357868</v>
      </c>
      <c r="B692" s="161" t="s">
        <v>965</v>
      </c>
      <c r="C692" s="161" t="s">
        <v>955</v>
      </c>
      <c r="D692" s="161">
        <v>235</v>
      </c>
      <c r="E692" s="161">
        <v>0</v>
      </c>
      <c r="F692" s="161">
        <v>0</v>
      </c>
      <c r="G692" s="161">
        <v>44500</v>
      </c>
      <c r="H692" s="161">
        <v>0</v>
      </c>
      <c r="I692" s="161">
        <v>20</v>
      </c>
      <c r="J692" s="161">
        <v>50</v>
      </c>
    </row>
    <row r="693" spans="1:10">
      <c r="A693">
        <v>336048</v>
      </c>
      <c r="B693" s="161" t="s">
        <v>694</v>
      </c>
      <c r="C693" s="161" t="s">
        <v>1695</v>
      </c>
      <c r="D693" s="161">
        <v>275</v>
      </c>
      <c r="E693" s="161">
        <v>0</v>
      </c>
      <c r="F693" s="161">
        <v>0</v>
      </c>
      <c r="G693" s="161">
        <v>56500</v>
      </c>
      <c r="H693" s="161">
        <v>0</v>
      </c>
      <c r="I693" s="161">
        <v>20</v>
      </c>
      <c r="J693" s="161">
        <v>55</v>
      </c>
    </row>
    <row r="694" spans="1:10">
      <c r="A694">
        <v>358585</v>
      </c>
      <c r="B694" s="161" t="s">
        <v>2195</v>
      </c>
      <c r="C694" s="161" t="s">
        <v>1935</v>
      </c>
      <c r="D694" s="161">
        <v>275</v>
      </c>
      <c r="E694" s="161">
        <v>0</v>
      </c>
      <c r="F694" s="161">
        <v>0</v>
      </c>
      <c r="G694" s="161" t="s">
        <v>2248</v>
      </c>
      <c r="H694" s="161">
        <v>0</v>
      </c>
      <c r="I694" s="161">
        <v>20</v>
      </c>
      <c r="J694" s="161">
        <v>55</v>
      </c>
    </row>
    <row r="695" spans="1:10">
      <c r="A695">
        <v>335381</v>
      </c>
      <c r="B695" s="161" t="s">
        <v>667</v>
      </c>
      <c r="C695" s="161" t="s">
        <v>1683</v>
      </c>
      <c r="D695" s="161">
        <v>275</v>
      </c>
      <c r="E695" s="161">
        <v>0</v>
      </c>
      <c r="F695" s="161">
        <v>0</v>
      </c>
      <c r="G695" s="161" t="s">
        <v>2248</v>
      </c>
      <c r="H695" s="161">
        <v>0</v>
      </c>
      <c r="I695" s="161" t="s">
        <v>1927</v>
      </c>
      <c r="J695" s="161">
        <v>55</v>
      </c>
    </row>
    <row r="696" spans="1:10">
      <c r="A696">
        <v>355644</v>
      </c>
      <c r="B696" s="161" t="s">
        <v>965</v>
      </c>
      <c r="C696" s="161" t="s">
        <v>1189</v>
      </c>
      <c r="D696" s="161">
        <v>265</v>
      </c>
      <c r="E696" s="161">
        <v>0</v>
      </c>
      <c r="F696" s="161">
        <v>0</v>
      </c>
      <c r="G696" s="161">
        <v>48400</v>
      </c>
      <c r="H696" s="161">
        <v>0</v>
      </c>
      <c r="I696" s="161">
        <v>20</v>
      </c>
      <c r="J696" s="161">
        <v>60</v>
      </c>
    </row>
    <row r="697" spans="1:10">
      <c r="A697">
        <v>354151</v>
      </c>
      <c r="B697" s="161" t="s">
        <v>965</v>
      </c>
      <c r="C697" s="161" t="s">
        <v>1815</v>
      </c>
      <c r="D697" s="161">
        <v>235</v>
      </c>
      <c r="E697" s="161">
        <v>0</v>
      </c>
      <c r="F697" s="161">
        <v>0</v>
      </c>
      <c r="G697" s="161">
        <v>41700</v>
      </c>
      <c r="H697" s="161">
        <v>0</v>
      </c>
      <c r="I697" s="161">
        <v>19</v>
      </c>
      <c r="J697" s="161">
        <v>50</v>
      </c>
    </row>
    <row r="698" spans="1:10">
      <c r="A698">
        <v>354126</v>
      </c>
      <c r="B698" s="161" t="s">
        <v>965</v>
      </c>
      <c r="C698" s="161" t="s">
        <v>1670</v>
      </c>
      <c r="D698" s="161">
        <v>225</v>
      </c>
      <c r="E698" s="161">
        <v>0</v>
      </c>
      <c r="F698" s="161">
        <v>0</v>
      </c>
      <c r="G698" s="161">
        <v>36400</v>
      </c>
      <c r="H698" s="161">
        <v>0</v>
      </c>
      <c r="I698" s="161">
        <v>19</v>
      </c>
      <c r="J698" s="161">
        <v>55</v>
      </c>
    </row>
    <row r="699" spans="1:10">
      <c r="A699">
        <v>354117</v>
      </c>
      <c r="B699" s="161" t="s">
        <v>965</v>
      </c>
      <c r="C699" s="161" t="s">
        <v>714</v>
      </c>
      <c r="D699" s="161">
        <v>235</v>
      </c>
      <c r="E699" s="161">
        <v>0</v>
      </c>
      <c r="F699" s="161">
        <v>0</v>
      </c>
      <c r="G699" s="161">
        <v>39100</v>
      </c>
      <c r="H699" s="161">
        <v>0</v>
      </c>
      <c r="I699" s="161">
        <v>19</v>
      </c>
      <c r="J699" s="161">
        <v>55</v>
      </c>
    </row>
    <row r="700" spans="1:10">
      <c r="A700">
        <v>355294</v>
      </c>
      <c r="B700" s="161" t="s">
        <v>694</v>
      </c>
      <c r="C700" s="161" t="s">
        <v>1835</v>
      </c>
      <c r="D700" s="161">
        <v>235</v>
      </c>
      <c r="E700" s="161">
        <v>0</v>
      </c>
      <c r="F700" s="161">
        <v>0</v>
      </c>
      <c r="G700" s="161">
        <v>42600</v>
      </c>
      <c r="H700" s="161">
        <v>0</v>
      </c>
      <c r="I700" s="161">
        <v>19</v>
      </c>
      <c r="J700" s="161">
        <v>55</v>
      </c>
    </row>
    <row r="701" spans="1:10">
      <c r="A701">
        <v>354141</v>
      </c>
      <c r="B701" s="161" t="s">
        <v>965</v>
      </c>
      <c r="C701" s="161" t="s">
        <v>1812</v>
      </c>
      <c r="D701" s="161">
        <v>265</v>
      </c>
      <c r="E701" s="161">
        <v>0</v>
      </c>
      <c r="F701" s="161">
        <v>0</v>
      </c>
      <c r="G701" s="161">
        <v>43900</v>
      </c>
      <c r="H701" s="161">
        <v>0</v>
      </c>
      <c r="I701" s="161">
        <v>19</v>
      </c>
      <c r="J701" s="161">
        <v>55</v>
      </c>
    </row>
    <row r="702" spans="1:10">
      <c r="A702">
        <v>353577</v>
      </c>
      <c r="B702" s="161" t="s">
        <v>694</v>
      </c>
      <c r="C702" s="161" t="s">
        <v>1793</v>
      </c>
      <c r="D702" s="161">
        <v>265</v>
      </c>
      <c r="E702" s="161">
        <v>0</v>
      </c>
      <c r="F702" s="161">
        <v>0</v>
      </c>
      <c r="G702" s="161">
        <v>47200</v>
      </c>
      <c r="H702" s="161">
        <v>0</v>
      </c>
      <c r="I702" s="161">
        <v>19</v>
      </c>
      <c r="J702" s="161">
        <v>55</v>
      </c>
    </row>
    <row r="703" spans="1:10">
      <c r="A703">
        <v>355864</v>
      </c>
      <c r="B703" s="161" t="s">
        <v>965</v>
      </c>
      <c r="C703" s="161" t="s">
        <v>678</v>
      </c>
      <c r="D703" s="161">
        <v>215</v>
      </c>
      <c r="E703" s="161">
        <v>0</v>
      </c>
      <c r="F703" s="161">
        <v>0</v>
      </c>
      <c r="G703" s="161">
        <v>36000</v>
      </c>
      <c r="H703" s="161">
        <v>0</v>
      </c>
      <c r="I703" s="161">
        <v>18</v>
      </c>
      <c r="J703" s="161">
        <v>50</v>
      </c>
    </row>
    <row r="704" spans="1:10">
      <c r="A704">
        <v>357867</v>
      </c>
      <c r="B704" s="161" t="s">
        <v>965</v>
      </c>
      <c r="C704" s="161" t="s">
        <v>1792</v>
      </c>
      <c r="D704" s="161">
        <v>225</v>
      </c>
      <c r="E704" s="161">
        <v>0</v>
      </c>
      <c r="F704" s="161">
        <v>0</v>
      </c>
      <c r="G704" s="161">
        <v>36000</v>
      </c>
      <c r="H704" s="161">
        <v>0</v>
      </c>
      <c r="I704" s="161">
        <v>18</v>
      </c>
      <c r="J704" s="161">
        <v>50</v>
      </c>
    </row>
    <row r="705" spans="1:10">
      <c r="A705">
        <v>355648</v>
      </c>
      <c r="B705" s="161" t="s">
        <v>965</v>
      </c>
      <c r="C705" s="161" t="s">
        <v>1896</v>
      </c>
      <c r="D705" s="161">
        <v>215</v>
      </c>
      <c r="E705" s="161">
        <v>0</v>
      </c>
      <c r="F705" s="161">
        <v>0</v>
      </c>
      <c r="G705" s="161">
        <v>34100</v>
      </c>
      <c r="H705" s="161">
        <v>0</v>
      </c>
      <c r="I705" s="161">
        <v>18</v>
      </c>
      <c r="J705" s="161">
        <v>55</v>
      </c>
    </row>
    <row r="706" spans="1:10">
      <c r="A706">
        <v>354116</v>
      </c>
      <c r="B706" s="161" t="s">
        <v>965</v>
      </c>
      <c r="C706" s="161" t="s">
        <v>1178</v>
      </c>
      <c r="D706" s="161">
        <v>225</v>
      </c>
      <c r="E706" s="161">
        <v>0</v>
      </c>
      <c r="F706" s="161">
        <v>0</v>
      </c>
      <c r="G706" s="161">
        <v>34500</v>
      </c>
      <c r="H706" s="161">
        <v>0</v>
      </c>
      <c r="I706" s="161">
        <v>18</v>
      </c>
      <c r="J706" s="161">
        <v>55</v>
      </c>
    </row>
    <row r="707" spans="1:10">
      <c r="A707">
        <v>336024</v>
      </c>
      <c r="B707" s="161" t="s">
        <v>694</v>
      </c>
      <c r="C707" s="161" t="s">
        <v>686</v>
      </c>
      <c r="D707" s="161">
        <v>225</v>
      </c>
      <c r="E707" s="161">
        <v>0</v>
      </c>
      <c r="F707" s="161">
        <v>0</v>
      </c>
      <c r="G707" s="161">
        <v>40300</v>
      </c>
      <c r="H707" s="161">
        <v>0</v>
      </c>
      <c r="I707" s="161">
        <v>18</v>
      </c>
      <c r="J707" s="161">
        <v>55</v>
      </c>
    </row>
    <row r="708" spans="1:10">
      <c r="A708">
        <v>354119</v>
      </c>
      <c r="B708" s="161" t="s">
        <v>965</v>
      </c>
      <c r="C708" s="161" t="s">
        <v>1294</v>
      </c>
      <c r="D708" s="161">
        <v>235</v>
      </c>
      <c r="E708" s="161">
        <v>0</v>
      </c>
      <c r="F708" s="161">
        <v>0</v>
      </c>
      <c r="G708" s="161">
        <v>36300</v>
      </c>
      <c r="H708" s="161">
        <v>0</v>
      </c>
      <c r="I708" s="161">
        <v>18</v>
      </c>
      <c r="J708" s="161">
        <v>55</v>
      </c>
    </row>
    <row r="709" spans="1:10">
      <c r="A709">
        <v>354139</v>
      </c>
      <c r="B709" s="161" t="s">
        <v>965</v>
      </c>
      <c r="C709" s="161" t="s">
        <v>1811</v>
      </c>
      <c r="D709" s="161">
        <v>255</v>
      </c>
      <c r="E709" s="161">
        <v>0</v>
      </c>
      <c r="F709" s="161">
        <v>0</v>
      </c>
      <c r="G709" s="161">
        <v>40800</v>
      </c>
      <c r="H709" s="161">
        <v>0</v>
      </c>
      <c r="I709" s="161">
        <v>18</v>
      </c>
      <c r="J709" s="161">
        <v>55</v>
      </c>
    </row>
    <row r="710" spans="1:10">
      <c r="A710">
        <v>354122</v>
      </c>
      <c r="B710" s="161" t="s">
        <v>965</v>
      </c>
      <c r="C710" s="161" t="s">
        <v>558</v>
      </c>
      <c r="D710" s="161">
        <v>225</v>
      </c>
      <c r="E710" s="161">
        <v>0</v>
      </c>
      <c r="F710" s="161">
        <v>0</v>
      </c>
      <c r="G710" s="161">
        <v>32300</v>
      </c>
      <c r="H710" s="161">
        <v>0</v>
      </c>
      <c r="I710" s="161">
        <v>18</v>
      </c>
      <c r="J710" s="161">
        <v>60</v>
      </c>
    </row>
    <row r="711" spans="1:10">
      <c r="A711">
        <v>355293</v>
      </c>
      <c r="B711" s="161" t="s">
        <v>694</v>
      </c>
      <c r="C711" s="161" t="s">
        <v>1834</v>
      </c>
      <c r="D711" s="161">
        <v>225</v>
      </c>
      <c r="E711" s="161">
        <v>0</v>
      </c>
      <c r="F711" s="161">
        <v>0</v>
      </c>
      <c r="G711" s="161">
        <v>40400</v>
      </c>
      <c r="H711" s="161">
        <v>0</v>
      </c>
      <c r="I711" s="161">
        <v>18</v>
      </c>
      <c r="J711" s="161">
        <v>60</v>
      </c>
    </row>
    <row r="712" spans="1:10">
      <c r="A712">
        <v>358645</v>
      </c>
      <c r="B712" s="161" t="s">
        <v>1922</v>
      </c>
      <c r="C712" s="161" t="s">
        <v>1936</v>
      </c>
      <c r="D712" s="161">
        <v>225</v>
      </c>
      <c r="E712" s="161">
        <v>0</v>
      </c>
      <c r="F712" s="161">
        <v>0</v>
      </c>
      <c r="G712" s="161" t="s">
        <v>2248</v>
      </c>
      <c r="H712" s="161">
        <v>0</v>
      </c>
      <c r="I712" s="161">
        <v>18</v>
      </c>
      <c r="J712" s="161">
        <v>60</v>
      </c>
    </row>
    <row r="713" spans="1:10">
      <c r="A713">
        <v>354118</v>
      </c>
      <c r="B713" s="161" t="s">
        <v>965</v>
      </c>
      <c r="C713" s="161" t="s">
        <v>1802</v>
      </c>
      <c r="D713" s="161">
        <v>235</v>
      </c>
      <c r="E713" s="161">
        <v>0</v>
      </c>
      <c r="F713" s="161">
        <v>0</v>
      </c>
      <c r="G713" s="161">
        <v>34100</v>
      </c>
      <c r="H713" s="161">
        <v>0</v>
      </c>
      <c r="I713" s="161">
        <v>18</v>
      </c>
      <c r="J713" s="161">
        <v>60</v>
      </c>
    </row>
    <row r="714" spans="1:10">
      <c r="A714">
        <v>336032</v>
      </c>
      <c r="B714" s="161" t="s">
        <v>694</v>
      </c>
      <c r="C714" s="161" t="s">
        <v>613</v>
      </c>
      <c r="D714" s="161">
        <v>235</v>
      </c>
      <c r="E714" s="161">
        <v>0</v>
      </c>
      <c r="F714" s="161">
        <v>0</v>
      </c>
      <c r="G714" s="161">
        <v>39200</v>
      </c>
      <c r="H714" s="161">
        <v>0</v>
      </c>
      <c r="I714" s="161">
        <v>18</v>
      </c>
      <c r="J714" s="161">
        <v>60</v>
      </c>
    </row>
    <row r="715" spans="1:10">
      <c r="A715">
        <v>339211</v>
      </c>
      <c r="B715" s="161" t="s">
        <v>694</v>
      </c>
      <c r="C715" s="161" t="s">
        <v>1714</v>
      </c>
      <c r="D715" s="161">
        <v>255</v>
      </c>
      <c r="E715" s="161">
        <v>0</v>
      </c>
      <c r="F715" s="161">
        <v>0</v>
      </c>
      <c r="G715" s="161">
        <v>44500</v>
      </c>
      <c r="H715" s="161">
        <v>0</v>
      </c>
      <c r="I715" s="161">
        <v>18</v>
      </c>
      <c r="J715" s="161">
        <v>60</v>
      </c>
    </row>
    <row r="716" spans="1:10">
      <c r="A716">
        <v>354114</v>
      </c>
      <c r="B716" s="161" t="s">
        <v>965</v>
      </c>
      <c r="C716" s="161" t="s">
        <v>1657</v>
      </c>
      <c r="D716" s="161">
        <v>265</v>
      </c>
      <c r="E716" s="161">
        <v>0</v>
      </c>
      <c r="F716" s="161">
        <v>0</v>
      </c>
      <c r="G716" s="161">
        <v>39700</v>
      </c>
      <c r="H716" s="161">
        <v>0</v>
      </c>
      <c r="I716" s="161">
        <v>18</v>
      </c>
      <c r="J716" s="161">
        <v>60</v>
      </c>
    </row>
    <row r="717" spans="1:10">
      <c r="A717">
        <v>339212</v>
      </c>
      <c r="B717" s="161" t="s">
        <v>694</v>
      </c>
      <c r="C717" s="161" t="s">
        <v>562</v>
      </c>
      <c r="D717" s="161">
        <v>265</v>
      </c>
      <c r="E717" s="161">
        <v>0</v>
      </c>
      <c r="F717" s="161">
        <v>0</v>
      </c>
      <c r="G717" s="161">
        <v>43500</v>
      </c>
      <c r="H717" s="161">
        <v>0</v>
      </c>
      <c r="I717" s="161">
        <v>18</v>
      </c>
      <c r="J717" s="161">
        <v>60</v>
      </c>
    </row>
    <row r="718" spans="1:10">
      <c r="A718">
        <v>358643</v>
      </c>
      <c r="B718" s="161" t="s">
        <v>1922</v>
      </c>
      <c r="C718" s="161" t="s">
        <v>1937</v>
      </c>
      <c r="D718" s="161">
        <v>265</v>
      </c>
      <c r="E718" s="161">
        <v>0</v>
      </c>
      <c r="F718" s="161">
        <v>0</v>
      </c>
      <c r="G718" s="161" t="s">
        <v>2248</v>
      </c>
      <c r="H718" s="161">
        <v>0</v>
      </c>
      <c r="I718" s="161">
        <v>18</v>
      </c>
      <c r="J718" s="161">
        <v>60</v>
      </c>
    </row>
    <row r="719" spans="1:10">
      <c r="A719">
        <v>353155</v>
      </c>
      <c r="B719" s="161" t="s">
        <v>422</v>
      </c>
      <c r="C719" s="161" t="s">
        <v>562</v>
      </c>
      <c r="D719" s="161">
        <v>265</v>
      </c>
      <c r="E719" s="161">
        <v>0</v>
      </c>
      <c r="F719" s="161">
        <v>0</v>
      </c>
      <c r="G719" s="161">
        <v>43500</v>
      </c>
      <c r="H719" s="161">
        <v>0</v>
      </c>
      <c r="I719" s="161">
        <v>18</v>
      </c>
      <c r="J719" s="161">
        <v>60</v>
      </c>
    </row>
    <row r="720" spans="1:10">
      <c r="A720">
        <v>354130</v>
      </c>
      <c r="B720" s="161" t="s">
        <v>965</v>
      </c>
      <c r="C720" s="161" t="s">
        <v>1807</v>
      </c>
      <c r="D720" s="161">
        <v>285</v>
      </c>
      <c r="E720" s="161">
        <v>0</v>
      </c>
      <c r="F720" s="161">
        <v>0</v>
      </c>
      <c r="G720" s="161">
        <v>42400</v>
      </c>
      <c r="H720" s="161">
        <v>0</v>
      </c>
      <c r="I720" s="161">
        <v>18</v>
      </c>
      <c r="J720" s="161">
        <v>60</v>
      </c>
    </row>
    <row r="721" spans="1:10">
      <c r="A721">
        <v>339213</v>
      </c>
      <c r="B721" s="161" t="s">
        <v>694</v>
      </c>
      <c r="C721" s="161" t="s">
        <v>1715</v>
      </c>
      <c r="D721" s="161">
        <v>285</v>
      </c>
      <c r="E721" s="161">
        <v>0</v>
      </c>
      <c r="F721" s="161">
        <v>0</v>
      </c>
      <c r="G721" s="161">
        <v>48300</v>
      </c>
      <c r="H721" s="161">
        <v>0</v>
      </c>
      <c r="I721" s="161">
        <v>18</v>
      </c>
      <c r="J721" s="161">
        <v>60</v>
      </c>
    </row>
    <row r="722" spans="1:10">
      <c r="A722">
        <v>354150</v>
      </c>
      <c r="B722" s="161" t="s">
        <v>965</v>
      </c>
      <c r="C722" s="161" t="s">
        <v>1814</v>
      </c>
      <c r="D722" s="161">
        <v>225</v>
      </c>
      <c r="E722" s="161">
        <v>0</v>
      </c>
      <c r="F722" s="161">
        <v>0</v>
      </c>
      <c r="G722" s="161">
        <v>32300</v>
      </c>
      <c r="H722" s="161">
        <v>0</v>
      </c>
      <c r="I722" s="161">
        <v>18</v>
      </c>
      <c r="J722" s="161">
        <v>65</v>
      </c>
    </row>
    <row r="723" spans="1:10">
      <c r="A723">
        <v>354143</v>
      </c>
      <c r="B723" s="161" t="s">
        <v>965</v>
      </c>
      <c r="C723" s="161" t="s">
        <v>1813</v>
      </c>
      <c r="D723" s="161">
        <v>235</v>
      </c>
      <c r="E723" s="161">
        <v>0</v>
      </c>
      <c r="F723" s="161">
        <v>0</v>
      </c>
      <c r="G723" s="161">
        <v>33100</v>
      </c>
      <c r="H723" s="161">
        <v>0</v>
      </c>
      <c r="I723" s="161">
        <v>18</v>
      </c>
      <c r="J723" s="161">
        <v>65</v>
      </c>
    </row>
    <row r="724" spans="1:10">
      <c r="A724">
        <v>354149</v>
      </c>
      <c r="B724" s="161" t="s">
        <v>965</v>
      </c>
      <c r="C724" s="161" t="s">
        <v>877</v>
      </c>
      <c r="D724" s="161">
        <v>265</v>
      </c>
      <c r="E724" s="161">
        <v>0</v>
      </c>
      <c r="F724" s="161">
        <v>0</v>
      </c>
      <c r="G724" s="161">
        <v>40300</v>
      </c>
      <c r="H724" s="161">
        <v>0</v>
      </c>
      <c r="I724" s="161">
        <v>18</v>
      </c>
      <c r="J724" s="161">
        <v>65</v>
      </c>
    </row>
    <row r="725" spans="1:10">
      <c r="A725">
        <v>358584</v>
      </c>
      <c r="B725" s="161" t="s">
        <v>1922</v>
      </c>
      <c r="C725" s="161" t="s">
        <v>1938</v>
      </c>
      <c r="D725" s="161">
        <v>265</v>
      </c>
      <c r="E725" s="161">
        <v>0</v>
      </c>
      <c r="F725" s="161">
        <v>0</v>
      </c>
      <c r="G725" s="161" t="s">
        <v>2248</v>
      </c>
      <c r="H725" s="161">
        <v>0</v>
      </c>
      <c r="I725" s="161">
        <v>18</v>
      </c>
      <c r="J725" s="161">
        <v>65</v>
      </c>
    </row>
    <row r="726" spans="1:10">
      <c r="A726">
        <v>357869</v>
      </c>
      <c r="B726" s="161" t="s">
        <v>965</v>
      </c>
      <c r="C726" s="161" t="s">
        <v>1939</v>
      </c>
      <c r="D726" s="161">
        <v>245</v>
      </c>
      <c r="E726" s="161">
        <v>0</v>
      </c>
      <c r="F726" s="161">
        <v>0</v>
      </c>
      <c r="G726" s="161">
        <v>33800</v>
      </c>
      <c r="H726" s="161">
        <v>0</v>
      </c>
      <c r="I726" s="161">
        <v>18</v>
      </c>
      <c r="J726" s="161">
        <v>70</v>
      </c>
    </row>
    <row r="727" spans="1:10">
      <c r="A727">
        <v>358644</v>
      </c>
      <c r="B727" s="161" t="s">
        <v>1922</v>
      </c>
      <c r="C727" s="161" t="s">
        <v>1940</v>
      </c>
      <c r="D727" s="161">
        <v>245</v>
      </c>
      <c r="E727" s="161">
        <v>0</v>
      </c>
      <c r="F727" s="161">
        <v>0</v>
      </c>
      <c r="G727" s="161" t="s">
        <v>2248</v>
      </c>
      <c r="H727" s="161">
        <v>0</v>
      </c>
      <c r="I727" s="161">
        <v>18</v>
      </c>
      <c r="J727" s="161">
        <v>70</v>
      </c>
    </row>
    <row r="728" spans="1:10">
      <c r="A728">
        <v>327927</v>
      </c>
      <c r="B728" s="161" t="s">
        <v>953</v>
      </c>
      <c r="C728" s="161" t="s">
        <v>1565</v>
      </c>
      <c r="D728" s="161">
        <v>235</v>
      </c>
      <c r="E728" s="161">
        <v>0</v>
      </c>
      <c r="F728" s="161">
        <v>0</v>
      </c>
      <c r="G728" s="161" t="s">
        <v>2248</v>
      </c>
      <c r="H728" s="161">
        <v>0</v>
      </c>
      <c r="I728" s="161">
        <v>7</v>
      </c>
      <c r="J728" s="161">
        <v>55</v>
      </c>
    </row>
    <row r="729" spans="1:10">
      <c r="A729">
        <v>354134</v>
      </c>
      <c r="B729" s="161" t="s">
        <v>965</v>
      </c>
      <c r="C729" s="161" t="s">
        <v>390</v>
      </c>
      <c r="D729" s="161">
        <v>215</v>
      </c>
      <c r="E729" s="161">
        <v>0</v>
      </c>
      <c r="F729" s="161">
        <v>0</v>
      </c>
      <c r="G729" s="161">
        <v>30300</v>
      </c>
      <c r="H729" s="161">
        <v>0</v>
      </c>
      <c r="I729" s="161">
        <v>17</v>
      </c>
      <c r="J729" s="161">
        <v>60</v>
      </c>
    </row>
    <row r="730" spans="1:10">
      <c r="A730">
        <v>336021</v>
      </c>
      <c r="B730" s="161" t="s">
        <v>694</v>
      </c>
      <c r="C730" s="161" t="s">
        <v>1688</v>
      </c>
      <c r="D730" s="161">
        <v>215</v>
      </c>
      <c r="E730" s="161">
        <v>0</v>
      </c>
      <c r="F730" s="161">
        <v>0</v>
      </c>
      <c r="G730" s="161">
        <v>33500</v>
      </c>
      <c r="H730" s="161">
        <v>0</v>
      </c>
      <c r="I730" s="161">
        <v>17</v>
      </c>
      <c r="J730" s="161">
        <v>60</v>
      </c>
    </row>
    <row r="731" spans="1:10">
      <c r="A731">
        <v>354121</v>
      </c>
      <c r="B731" s="161" t="s">
        <v>965</v>
      </c>
      <c r="C731" s="161" t="s">
        <v>1804</v>
      </c>
      <c r="D731" s="161">
        <v>225</v>
      </c>
      <c r="E731" s="161">
        <v>0</v>
      </c>
      <c r="F731" s="161">
        <v>0</v>
      </c>
      <c r="G731" s="161">
        <v>31600</v>
      </c>
      <c r="H731" s="161">
        <v>0</v>
      </c>
      <c r="I731" s="161">
        <v>17</v>
      </c>
      <c r="J731" s="161">
        <v>60</v>
      </c>
    </row>
    <row r="732" spans="1:10">
      <c r="A732">
        <v>336025</v>
      </c>
      <c r="B732" s="161" t="s">
        <v>694</v>
      </c>
      <c r="C732" s="161" t="s">
        <v>1267</v>
      </c>
      <c r="D732" s="161">
        <v>225</v>
      </c>
      <c r="E732" s="161">
        <v>0</v>
      </c>
      <c r="F732" s="161">
        <v>0</v>
      </c>
      <c r="G732" s="161">
        <v>35300</v>
      </c>
      <c r="H732" s="161">
        <v>0</v>
      </c>
      <c r="I732" s="161">
        <v>17</v>
      </c>
      <c r="J732" s="161">
        <v>60</v>
      </c>
    </row>
    <row r="733" spans="1:10">
      <c r="A733">
        <v>327925</v>
      </c>
      <c r="B733" s="161" t="s">
        <v>953</v>
      </c>
      <c r="C733" s="161" t="s">
        <v>1563</v>
      </c>
      <c r="D733" s="161">
        <v>235</v>
      </c>
      <c r="E733" s="161">
        <v>0</v>
      </c>
      <c r="F733" s="161">
        <v>0</v>
      </c>
      <c r="G733" s="161" t="s">
        <v>2248</v>
      </c>
      <c r="H733" s="161">
        <v>0</v>
      </c>
      <c r="I733" s="161">
        <v>7</v>
      </c>
      <c r="J733" s="161">
        <v>60</v>
      </c>
    </row>
    <row r="734" spans="1:10">
      <c r="A734">
        <v>354112</v>
      </c>
      <c r="B734" s="161" t="s">
        <v>965</v>
      </c>
      <c r="C734" s="161" t="s">
        <v>1799</v>
      </c>
      <c r="D734" s="161">
        <v>225</v>
      </c>
      <c r="E734" s="161">
        <v>0</v>
      </c>
      <c r="F734" s="161">
        <v>0</v>
      </c>
      <c r="G734" s="161">
        <v>26500</v>
      </c>
      <c r="H734" s="161">
        <v>0</v>
      </c>
      <c r="I734" s="161">
        <v>17</v>
      </c>
      <c r="J734" s="161">
        <v>65</v>
      </c>
    </row>
    <row r="735" spans="1:10">
      <c r="A735">
        <v>336026</v>
      </c>
      <c r="B735" s="161" t="s">
        <v>694</v>
      </c>
      <c r="C735" s="161" t="s">
        <v>1257</v>
      </c>
      <c r="D735" s="161">
        <v>225</v>
      </c>
      <c r="E735" s="161">
        <v>0</v>
      </c>
      <c r="F735" s="161">
        <v>0</v>
      </c>
      <c r="G735" s="161">
        <v>33200</v>
      </c>
      <c r="H735" s="161">
        <v>0</v>
      </c>
      <c r="I735" s="161">
        <v>17</v>
      </c>
      <c r="J735" s="161">
        <v>65</v>
      </c>
    </row>
    <row r="736" spans="1:10">
      <c r="A736">
        <v>358642</v>
      </c>
      <c r="B736" s="161" t="s">
        <v>1922</v>
      </c>
      <c r="C736" s="161" t="s">
        <v>1941</v>
      </c>
      <c r="D736" s="161">
        <v>225</v>
      </c>
      <c r="E736" s="161">
        <v>0</v>
      </c>
      <c r="F736" s="161">
        <v>0</v>
      </c>
      <c r="G736" s="161" t="s">
        <v>2248</v>
      </c>
      <c r="H736" s="161">
        <v>0</v>
      </c>
      <c r="I736" s="161">
        <v>17</v>
      </c>
      <c r="J736" s="161">
        <v>65</v>
      </c>
    </row>
    <row r="737" spans="1:10">
      <c r="A737">
        <v>354125</v>
      </c>
      <c r="B737" s="161" t="s">
        <v>965</v>
      </c>
      <c r="C737" s="161" t="s">
        <v>1805</v>
      </c>
      <c r="D737" s="161">
        <v>235</v>
      </c>
      <c r="E737" s="161">
        <v>0</v>
      </c>
      <c r="F737" s="161">
        <v>0</v>
      </c>
      <c r="G737" s="161">
        <v>30300</v>
      </c>
      <c r="H737" s="161">
        <v>0</v>
      </c>
      <c r="I737" s="161">
        <v>17</v>
      </c>
      <c r="J737" s="161">
        <v>65</v>
      </c>
    </row>
    <row r="738" spans="1:10">
      <c r="A738">
        <v>336033</v>
      </c>
      <c r="B738" s="161" t="s">
        <v>694</v>
      </c>
      <c r="C738" s="161" t="s">
        <v>1691</v>
      </c>
      <c r="D738" s="161">
        <v>235</v>
      </c>
      <c r="E738" s="161">
        <v>0</v>
      </c>
      <c r="F738" s="161">
        <v>0</v>
      </c>
      <c r="G738" s="161">
        <v>36700</v>
      </c>
      <c r="H738" s="161">
        <v>0</v>
      </c>
      <c r="I738" s="161">
        <v>17</v>
      </c>
      <c r="J738" s="161">
        <v>65</v>
      </c>
    </row>
    <row r="739" spans="1:10">
      <c r="A739">
        <v>339207</v>
      </c>
      <c r="B739" s="161" t="s">
        <v>694</v>
      </c>
      <c r="C739" s="161" t="s">
        <v>1712</v>
      </c>
      <c r="D739" s="161">
        <v>245</v>
      </c>
      <c r="E739" s="161">
        <v>0</v>
      </c>
      <c r="F739" s="161">
        <v>0</v>
      </c>
      <c r="G739" s="161">
        <v>38000</v>
      </c>
      <c r="H739" s="161">
        <v>0</v>
      </c>
      <c r="I739" s="161">
        <v>17</v>
      </c>
      <c r="J739" s="161">
        <v>65</v>
      </c>
    </row>
    <row r="740" spans="1:10">
      <c r="A740">
        <v>354113</v>
      </c>
      <c r="B740" s="161" t="s">
        <v>965</v>
      </c>
      <c r="C740" s="161" t="s">
        <v>1800</v>
      </c>
      <c r="D740" s="161">
        <v>265</v>
      </c>
      <c r="E740" s="161">
        <v>0</v>
      </c>
      <c r="F740" s="161">
        <v>0</v>
      </c>
      <c r="G740" s="161">
        <v>31800</v>
      </c>
      <c r="H740" s="161">
        <v>0</v>
      </c>
      <c r="I740" s="161">
        <v>17</v>
      </c>
      <c r="J740" s="161">
        <v>65</v>
      </c>
    </row>
    <row r="741" spans="1:10">
      <c r="A741">
        <v>339208</v>
      </c>
      <c r="B741" s="161" t="s">
        <v>694</v>
      </c>
      <c r="C741" s="161" t="s">
        <v>586</v>
      </c>
      <c r="D741" s="161">
        <v>265</v>
      </c>
      <c r="E741" s="161">
        <v>0</v>
      </c>
      <c r="F741" s="161">
        <v>0</v>
      </c>
      <c r="G741" s="161">
        <v>34900</v>
      </c>
      <c r="H741" s="161">
        <v>0</v>
      </c>
      <c r="I741" s="161">
        <v>17</v>
      </c>
      <c r="J741" s="161">
        <v>65</v>
      </c>
    </row>
    <row r="742" spans="1:10">
      <c r="A742">
        <v>358641</v>
      </c>
      <c r="B742" s="161" t="s">
        <v>1922</v>
      </c>
      <c r="C742" s="161" t="s">
        <v>1942</v>
      </c>
      <c r="D742" s="161">
        <v>265</v>
      </c>
      <c r="E742" s="161">
        <v>0</v>
      </c>
      <c r="F742" s="161">
        <v>0</v>
      </c>
      <c r="G742" s="161" t="s">
        <v>2248</v>
      </c>
      <c r="H742" s="161">
        <v>0</v>
      </c>
      <c r="I742" s="161">
        <v>17</v>
      </c>
      <c r="J742" s="161">
        <v>65</v>
      </c>
    </row>
    <row r="743" spans="1:10">
      <c r="A743">
        <v>335380</v>
      </c>
      <c r="B743" s="161" t="s">
        <v>667</v>
      </c>
      <c r="C743" s="161" t="s">
        <v>1682</v>
      </c>
      <c r="D743" s="161">
        <v>265</v>
      </c>
      <c r="E743" s="161">
        <v>0</v>
      </c>
      <c r="F743" s="161">
        <v>0</v>
      </c>
      <c r="G743" s="161" t="s">
        <v>2248</v>
      </c>
      <c r="H743" s="161">
        <v>0</v>
      </c>
      <c r="I743" s="161" t="s">
        <v>1943</v>
      </c>
      <c r="J743" s="161">
        <v>65</v>
      </c>
    </row>
    <row r="744" spans="1:10">
      <c r="A744">
        <v>354129</v>
      </c>
      <c r="B744" s="161" t="s">
        <v>965</v>
      </c>
      <c r="C744" s="161" t="s">
        <v>1806</v>
      </c>
      <c r="D744" s="161">
        <v>275</v>
      </c>
      <c r="E744" s="161">
        <v>0</v>
      </c>
      <c r="F744" s="161">
        <v>0</v>
      </c>
      <c r="G744" s="161">
        <v>33100</v>
      </c>
      <c r="H744" s="161">
        <v>0</v>
      </c>
      <c r="I744" s="161">
        <v>17</v>
      </c>
      <c r="J744" s="161">
        <v>65</v>
      </c>
    </row>
    <row r="745" spans="1:10">
      <c r="A745">
        <v>339209</v>
      </c>
      <c r="B745" s="161" t="s">
        <v>694</v>
      </c>
      <c r="C745" s="161" t="s">
        <v>1713</v>
      </c>
      <c r="D745" s="161">
        <v>275</v>
      </c>
      <c r="E745" s="161">
        <v>0</v>
      </c>
      <c r="F745" s="161">
        <v>0</v>
      </c>
      <c r="G745" s="161">
        <v>37100</v>
      </c>
      <c r="H745" s="161">
        <v>0</v>
      </c>
      <c r="I745" s="161">
        <v>17</v>
      </c>
      <c r="J745" s="161">
        <v>65</v>
      </c>
    </row>
    <row r="746" spans="1:10">
      <c r="A746">
        <v>354133</v>
      </c>
      <c r="B746" s="161" t="s">
        <v>965</v>
      </c>
      <c r="C746" s="161" t="s">
        <v>1808</v>
      </c>
      <c r="D746" s="161">
        <v>265</v>
      </c>
      <c r="E746" s="161">
        <v>0</v>
      </c>
      <c r="F746" s="161">
        <v>0</v>
      </c>
      <c r="G746" s="161">
        <v>30200</v>
      </c>
      <c r="H746" s="161">
        <v>0</v>
      </c>
      <c r="I746" s="161">
        <v>17</v>
      </c>
      <c r="J746" s="161">
        <v>70</v>
      </c>
    </row>
    <row r="747" spans="1:10">
      <c r="A747">
        <v>353578</v>
      </c>
      <c r="B747" s="161" t="s">
        <v>694</v>
      </c>
      <c r="C747" s="161" t="s">
        <v>1794</v>
      </c>
      <c r="D747" s="161">
        <v>265</v>
      </c>
      <c r="E747" s="161">
        <v>0</v>
      </c>
      <c r="F747" s="161">
        <v>0</v>
      </c>
      <c r="G747" s="161">
        <v>31300</v>
      </c>
      <c r="H747" s="161">
        <v>0</v>
      </c>
      <c r="I747" s="161">
        <v>17</v>
      </c>
      <c r="J747" s="161">
        <v>70</v>
      </c>
    </row>
    <row r="748" spans="1:10">
      <c r="A748">
        <v>358582</v>
      </c>
      <c r="B748" s="161" t="s">
        <v>1922</v>
      </c>
      <c r="C748" s="161" t="s">
        <v>1944</v>
      </c>
      <c r="D748" s="161">
        <v>265</v>
      </c>
      <c r="E748" s="161">
        <v>0</v>
      </c>
      <c r="F748" s="161">
        <v>0</v>
      </c>
      <c r="G748" s="161" t="s">
        <v>2248</v>
      </c>
      <c r="H748" s="161">
        <v>0</v>
      </c>
      <c r="I748" s="161">
        <v>17</v>
      </c>
      <c r="J748" s="161">
        <v>70</v>
      </c>
    </row>
    <row r="749" spans="1:10">
      <c r="A749">
        <v>358583</v>
      </c>
      <c r="B749" s="161" t="s">
        <v>1922</v>
      </c>
      <c r="C749" s="161" t="s">
        <v>1945</v>
      </c>
      <c r="D749" s="161">
        <v>285</v>
      </c>
      <c r="E749" s="161">
        <v>0</v>
      </c>
      <c r="F749" s="161">
        <v>0</v>
      </c>
      <c r="G749" s="161" t="s">
        <v>2248</v>
      </c>
      <c r="H749" s="161">
        <v>0</v>
      </c>
      <c r="I749" s="161">
        <v>17</v>
      </c>
      <c r="J749" s="161">
        <v>70</v>
      </c>
    </row>
    <row r="750" spans="1:10">
      <c r="A750">
        <v>336037</v>
      </c>
      <c r="B750" s="161" t="s">
        <v>694</v>
      </c>
      <c r="C750" s="161" t="s">
        <v>1693</v>
      </c>
      <c r="D750" s="161">
        <v>245</v>
      </c>
      <c r="E750" s="161">
        <v>0</v>
      </c>
      <c r="F750" s="161">
        <v>0</v>
      </c>
      <c r="G750" s="161">
        <v>34200</v>
      </c>
      <c r="H750" s="161">
        <v>0</v>
      </c>
      <c r="I750" s="161">
        <v>17</v>
      </c>
      <c r="J750" s="161">
        <v>75</v>
      </c>
    </row>
    <row r="751" spans="1:10">
      <c r="A751">
        <v>354137</v>
      </c>
      <c r="B751" s="161" t="s">
        <v>965</v>
      </c>
      <c r="C751" s="161" t="s">
        <v>1810</v>
      </c>
      <c r="D751" s="161">
        <v>235</v>
      </c>
      <c r="E751" s="161">
        <v>0</v>
      </c>
      <c r="F751" s="161">
        <v>0</v>
      </c>
      <c r="G751" s="161">
        <v>32300</v>
      </c>
      <c r="H751" s="161">
        <v>0</v>
      </c>
      <c r="I751" s="161">
        <v>16</v>
      </c>
      <c r="J751" s="161">
        <v>60</v>
      </c>
    </row>
    <row r="752" spans="1:10">
      <c r="A752">
        <v>354123</v>
      </c>
      <c r="B752" s="161" t="s">
        <v>965</v>
      </c>
      <c r="C752" s="161" t="s">
        <v>561</v>
      </c>
      <c r="D752" s="161">
        <v>215</v>
      </c>
      <c r="E752" s="161">
        <v>0</v>
      </c>
      <c r="F752" s="161">
        <v>0</v>
      </c>
      <c r="G752" s="161">
        <v>22800</v>
      </c>
      <c r="H752" s="161">
        <v>0</v>
      </c>
      <c r="I752" s="161">
        <v>16</v>
      </c>
      <c r="J752" s="161">
        <v>65</v>
      </c>
    </row>
    <row r="753" spans="1:10">
      <c r="A753">
        <v>336022</v>
      </c>
      <c r="B753" s="161" t="s">
        <v>694</v>
      </c>
      <c r="C753" s="161" t="s">
        <v>561</v>
      </c>
      <c r="D753" s="161">
        <v>215</v>
      </c>
      <c r="E753" s="161">
        <v>0</v>
      </c>
      <c r="F753" s="161">
        <v>0</v>
      </c>
      <c r="G753" s="161">
        <v>25800</v>
      </c>
      <c r="H753" s="161">
        <v>0</v>
      </c>
      <c r="I753" s="161">
        <v>16</v>
      </c>
      <c r="J753" s="161">
        <v>65</v>
      </c>
    </row>
    <row r="754" spans="1:10">
      <c r="A754">
        <v>357686</v>
      </c>
      <c r="B754" s="161" t="s">
        <v>965</v>
      </c>
      <c r="C754" s="161" t="s">
        <v>1220</v>
      </c>
      <c r="D754" s="161">
        <v>215</v>
      </c>
      <c r="E754" s="161">
        <v>0</v>
      </c>
      <c r="F754" s="161">
        <v>0</v>
      </c>
      <c r="G754" s="161">
        <v>22000</v>
      </c>
      <c r="H754" s="161">
        <v>0</v>
      </c>
      <c r="I754" s="161">
        <v>16</v>
      </c>
      <c r="J754" s="161">
        <v>70</v>
      </c>
    </row>
    <row r="755" spans="1:10">
      <c r="A755">
        <v>336023</v>
      </c>
      <c r="B755" s="161" t="s">
        <v>694</v>
      </c>
      <c r="C755" s="161" t="s">
        <v>1689</v>
      </c>
      <c r="D755" s="161">
        <v>215</v>
      </c>
      <c r="E755" s="161">
        <v>0</v>
      </c>
      <c r="F755" s="161">
        <v>0</v>
      </c>
      <c r="G755" s="161">
        <v>22700</v>
      </c>
      <c r="H755" s="161">
        <v>0</v>
      </c>
      <c r="I755" s="161">
        <v>16</v>
      </c>
      <c r="J755" s="161">
        <v>70</v>
      </c>
    </row>
    <row r="756" spans="1:10">
      <c r="A756">
        <v>358638</v>
      </c>
      <c r="B756" s="161" t="s">
        <v>1922</v>
      </c>
      <c r="C756" s="161" t="s">
        <v>1946</v>
      </c>
      <c r="D756" s="161">
        <v>215</v>
      </c>
      <c r="E756" s="161">
        <v>0</v>
      </c>
      <c r="F756" s="161">
        <v>0</v>
      </c>
      <c r="G756" s="161" t="s">
        <v>2248</v>
      </c>
      <c r="H756" s="161">
        <v>0</v>
      </c>
      <c r="I756" s="161">
        <v>16</v>
      </c>
      <c r="J756" s="161">
        <v>70</v>
      </c>
    </row>
    <row r="757" spans="1:10">
      <c r="A757">
        <v>354136</v>
      </c>
      <c r="B757" s="161" t="s">
        <v>965</v>
      </c>
      <c r="C757" s="161" t="s">
        <v>1809</v>
      </c>
      <c r="D757" s="161">
        <v>225</v>
      </c>
      <c r="E757" s="161">
        <v>0</v>
      </c>
      <c r="F757" s="161">
        <v>0</v>
      </c>
      <c r="G757" s="161">
        <v>23400</v>
      </c>
      <c r="H757" s="161">
        <v>0</v>
      </c>
      <c r="I757" s="161">
        <v>16</v>
      </c>
      <c r="J757" s="161">
        <v>70</v>
      </c>
    </row>
    <row r="758" spans="1:10">
      <c r="A758">
        <v>339739</v>
      </c>
      <c r="B758" s="161" t="s">
        <v>694</v>
      </c>
      <c r="C758" s="161" t="s">
        <v>1717</v>
      </c>
      <c r="D758" s="161">
        <v>225</v>
      </c>
      <c r="E758" s="161">
        <v>0</v>
      </c>
      <c r="F758" s="161">
        <v>0</v>
      </c>
      <c r="G758" s="161">
        <v>24700</v>
      </c>
      <c r="H758" s="161">
        <v>0</v>
      </c>
      <c r="I758" s="161">
        <v>16</v>
      </c>
      <c r="J758" s="161">
        <v>70</v>
      </c>
    </row>
    <row r="759" spans="1:10">
      <c r="A759">
        <v>358639</v>
      </c>
      <c r="B759" s="161" t="s">
        <v>1922</v>
      </c>
      <c r="C759" s="161" t="s">
        <v>1947</v>
      </c>
      <c r="D759" s="161">
        <v>225</v>
      </c>
      <c r="E759" s="161">
        <v>0</v>
      </c>
      <c r="F759" s="161">
        <v>0</v>
      </c>
      <c r="G759" s="161" t="s">
        <v>2248</v>
      </c>
      <c r="H759" s="161">
        <v>0</v>
      </c>
      <c r="I759" s="161">
        <v>16</v>
      </c>
      <c r="J759" s="161">
        <v>70</v>
      </c>
    </row>
    <row r="760" spans="1:10">
      <c r="A760">
        <v>336034</v>
      </c>
      <c r="B760" s="161" t="s">
        <v>694</v>
      </c>
      <c r="C760" s="161" t="s">
        <v>1692</v>
      </c>
      <c r="D760" s="161">
        <v>235</v>
      </c>
      <c r="E760" s="161">
        <v>0</v>
      </c>
      <c r="F760" s="161">
        <v>0</v>
      </c>
      <c r="G760" s="161">
        <v>27300</v>
      </c>
      <c r="H760" s="161">
        <v>0</v>
      </c>
      <c r="I760" s="161">
        <v>16</v>
      </c>
      <c r="J760" s="161">
        <v>70</v>
      </c>
    </row>
    <row r="761" spans="1:10">
      <c r="A761">
        <v>358637</v>
      </c>
      <c r="B761" s="161" t="s">
        <v>1922</v>
      </c>
      <c r="C761" s="161" t="s">
        <v>1948</v>
      </c>
      <c r="D761" s="161">
        <v>235</v>
      </c>
      <c r="E761" s="161">
        <v>0</v>
      </c>
      <c r="F761" s="161">
        <v>0</v>
      </c>
      <c r="G761" s="161" t="s">
        <v>2248</v>
      </c>
      <c r="H761" s="161">
        <v>0</v>
      </c>
      <c r="I761" s="161">
        <v>16</v>
      </c>
      <c r="J761" s="161">
        <v>70</v>
      </c>
    </row>
    <row r="762" spans="1:10">
      <c r="A762">
        <v>335379</v>
      </c>
      <c r="B762" s="161" t="s">
        <v>667</v>
      </c>
      <c r="C762" s="161" t="s">
        <v>1681</v>
      </c>
      <c r="D762" s="161">
        <v>235</v>
      </c>
      <c r="E762" s="161">
        <v>0</v>
      </c>
      <c r="F762" s="161">
        <v>0</v>
      </c>
      <c r="G762" s="161" t="s">
        <v>2248</v>
      </c>
      <c r="H762" s="161">
        <v>0</v>
      </c>
      <c r="I762" s="161" t="s">
        <v>1949</v>
      </c>
      <c r="J762" s="161">
        <v>70</v>
      </c>
    </row>
    <row r="763" spans="1:10">
      <c r="A763">
        <v>339204</v>
      </c>
      <c r="B763" s="161" t="s">
        <v>694</v>
      </c>
      <c r="C763" s="161" t="s">
        <v>1710</v>
      </c>
      <c r="D763" s="161">
        <v>245</v>
      </c>
      <c r="E763" s="161">
        <v>0</v>
      </c>
      <c r="F763" s="161">
        <v>0</v>
      </c>
      <c r="G763" s="161">
        <v>28100</v>
      </c>
      <c r="H763" s="161">
        <v>0</v>
      </c>
      <c r="I763" s="161">
        <v>16</v>
      </c>
      <c r="J763" s="161">
        <v>70</v>
      </c>
    </row>
    <row r="764" spans="1:10">
      <c r="A764">
        <v>354115</v>
      </c>
      <c r="B764" s="161" t="s">
        <v>965</v>
      </c>
      <c r="C764" s="161" t="s">
        <v>1801</v>
      </c>
      <c r="D764" s="161">
        <v>265</v>
      </c>
      <c r="E764" s="161">
        <v>0</v>
      </c>
      <c r="F764" s="161">
        <v>0</v>
      </c>
      <c r="G764" s="161">
        <v>27700</v>
      </c>
      <c r="H764" s="161">
        <v>0</v>
      </c>
      <c r="I764" s="161">
        <v>16</v>
      </c>
      <c r="J764" s="161">
        <v>70</v>
      </c>
    </row>
    <row r="765" spans="1:10">
      <c r="A765">
        <v>339206</v>
      </c>
      <c r="B765" s="161" t="s">
        <v>694</v>
      </c>
      <c r="C765" s="161" t="s">
        <v>1711</v>
      </c>
      <c r="D765" s="161">
        <v>265</v>
      </c>
      <c r="E765" s="161">
        <v>0</v>
      </c>
      <c r="F765" s="161">
        <v>0</v>
      </c>
      <c r="G765" s="161">
        <v>30300</v>
      </c>
      <c r="H765" s="161">
        <v>0</v>
      </c>
      <c r="I765" s="161">
        <v>16</v>
      </c>
      <c r="J765" s="161">
        <v>70</v>
      </c>
    </row>
    <row r="766" spans="1:10">
      <c r="A766">
        <v>358579</v>
      </c>
      <c r="B766" s="161" t="s">
        <v>1922</v>
      </c>
      <c r="C766" s="161" t="s">
        <v>1950</v>
      </c>
      <c r="D766" s="161">
        <v>265</v>
      </c>
      <c r="E766" s="161">
        <v>0</v>
      </c>
      <c r="F766" s="161">
        <v>0</v>
      </c>
      <c r="G766" s="161" t="s">
        <v>2248</v>
      </c>
      <c r="H766" s="161">
        <v>0</v>
      </c>
      <c r="I766" s="161">
        <v>16</v>
      </c>
      <c r="J766" s="161">
        <v>70</v>
      </c>
    </row>
    <row r="767" spans="1:10">
      <c r="A767">
        <v>244967</v>
      </c>
      <c r="B767" s="161" t="s">
        <v>236</v>
      </c>
      <c r="C767" s="161" t="s">
        <v>1403</v>
      </c>
      <c r="D767" s="161">
        <v>265</v>
      </c>
      <c r="E767" s="161">
        <v>0</v>
      </c>
      <c r="F767" s="161">
        <v>0</v>
      </c>
      <c r="G767" s="161">
        <v>30500</v>
      </c>
      <c r="H767" s="161">
        <v>0</v>
      </c>
      <c r="I767" s="161">
        <v>16</v>
      </c>
      <c r="J767" s="161">
        <v>70</v>
      </c>
    </row>
    <row r="768" spans="1:10">
      <c r="A768">
        <v>336050</v>
      </c>
      <c r="B768" s="161" t="s">
        <v>694</v>
      </c>
      <c r="C768" s="161" t="s">
        <v>1696</v>
      </c>
      <c r="D768" s="161">
        <v>275</v>
      </c>
      <c r="E768" s="161">
        <v>0</v>
      </c>
      <c r="F768" s="161">
        <v>0</v>
      </c>
      <c r="G768" s="161">
        <v>31200</v>
      </c>
      <c r="H768" s="161">
        <v>0</v>
      </c>
      <c r="I768" s="161">
        <v>16</v>
      </c>
      <c r="J768" s="161">
        <v>70</v>
      </c>
    </row>
    <row r="769" spans="1:10">
      <c r="A769">
        <v>358636</v>
      </c>
      <c r="B769" s="161" t="s">
        <v>1922</v>
      </c>
      <c r="C769" s="161" t="s">
        <v>1951</v>
      </c>
      <c r="D769" s="161">
        <v>225</v>
      </c>
      <c r="E769" s="161">
        <v>0</v>
      </c>
      <c r="F769" s="161">
        <v>0</v>
      </c>
      <c r="G769" s="161" t="s">
        <v>2248</v>
      </c>
      <c r="H769" s="161">
        <v>0</v>
      </c>
      <c r="I769" s="161">
        <v>16</v>
      </c>
      <c r="J769" s="161">
        <v>75</v>
      </c>
    </row>
    <row r="770" spans="1:10">
      <c r="A770">
        <v>358581</v>
      </c>
      <c r="B770" s="161" t="s">
        <v>1922</v>
      </c>
      <c r="C770" s="161" t="s">
        <v>1952</v>
      </c>
      <c r="D770" s="161">
        <v>245</v>
      </c>
      <c r="E770" s="161">
        <v>0</v>
      </c>
      <c r="F770" s="161">
        <v>0</v>
      </c>
      <c r="G770" s="161" t="s">
        <v>2248</v>
      </c>
      <c r="H770" s="161">
        <v>0</v>
      </c>
      <c r="I770" s="161">
        <v>16</v>
      </c>
      <c r="J770" s="161">
        <v>75</v>
      </c>
    </row>
    <row r="771" spans="1:10">
      <c r="A771">
        <v>358580</v>
      </c>
      <c r="B771" s="161" t="s">
        <v>1922</v>
      </c>
      <c r="C771" s="161" t="s">
        <v>1953</v>
      </c>
      <c r="D771" s="161">
        <v>265</v>
      </c>
      <c r="E771" s="161">
        <v>0</v>
      </c>
      <c r="F771" s="161">
        <v>0</v>
      </c>
      <c r="G771" s="161" t="s">
        <v>2248</v>
      </c>
      <c r="H771" s="161">
        <v>0</v>
      </c>
      <c r="I771" s="161">
        <v>16</v>
      </c>
      <c r="J771" s="161">
        <v>75</v>
      </c>
    </row>
    <row r="772" spans="1:10">
      <c r="A772">
        <v>354128</v>
      </c>
      <c r="B772" s="161" t="s">
        <v>965</v>
      </c>
      <c r="C772" s="161" t="s">
        <v>1686</v>
      </c>
      <c r="D772" s="161">
        <v>175</v>
      </c>
      <c r="E772" s="161">
        <v>0</v>
      </c>
      <c r="F772" s="161">
        <v>0</v>
      </c>
      <c r="G772" s="161">
        <v>16400</v>
      </c>
      <c r="H772" s="161">
        <v>0</v>
      </c>
      <c r="I772" s="161">
        <v>16</v>
      </c>
      <c r="J772" s="161">
        <v>80</v>
      </c>
    </row>
    <row r="773" spans="1:10">
      <c r="A773">
        <v>336018</v>
      </c>
      <c r="B773" s="161" t="s">
        <v>694</v>
      </c>
      <c r="C773" s="161" t="s">
        <v>1686</v>
      </c>
      <c r="D773" s="161">
        <v>175</v>
      </c>
      <c r="E773" s="161">
        <v>0</v>
      </c>
      <c r="F773" s="161">
        <v>0</v>
      </c>
      <c r="G773" s="161">
        <v>17600</v>
      </c>
      <c r="H773" s="161">
        <v>0</v>
      </c>
      <c r="I773" s="161">
        <v>16</v>
      </c>
      <c r="J773" s="161">
        <v>80</v>
      </c>
    </row>
    <row r="774" spans="1:10">
      <c r="A774">
        <v>339731</v>
      </c>
      <c r="B774" s="161" t="s">
        <v>667</v>
      </c>
      <c r="C774" s="161" t="s">
        <v>1686</v>
      </c>
      <c r="D774" s="161">
        <v>175</v>
      </c>
      <c r="E774" s="161">
        <v>0</v>
      </c>
      <c r="F774" s="161">
        <v>0</v>
      </c>
      <c r="G774" s="161" t="s">
        <v>2248</v>
      </c>
      <c r="H774" s="161">
        <v>0</v>
      </c>
      <c r="I774" s="161">
        <v>6</v>
      </c>
      <c r="J774" s="161">
        <v>80</v>
      </c>
    </row>
    <row r="775" spans="1:10">
      <c r="A775">
        <v>358635</v>
      </c>
      <c r="B775" s="161" t="s">
        <v>1922</v>
      </c>
      <c r="C775" s="161" t="s">
        <v>1954</v>
      </c>
      <c r="D775" s="161">
        <v>185</v>
      </c>
      <c r="E775" s="161">
        <v>0</v>
      </c>
      <c r="F775" s="161">
        <v>0</v>
      </c>
      <c r="G775" s="161" t="s">
        <v>2248</v>
      </c>
      <c r="H775" s="161">
        <v>0</v>
      </c>
      <c r="I775" s="161">
        <v>16</v>
      </c>
      <c r="J775" s="161">
        <v>85</v>
      </c>
    </row>
    <row r="776" spans="1:10">
      <c r="A776">
        <v>350697</v>
      </c>
      <c r="B776" s="161" t="s">
        <v>915</v>
      </c>
      <c r="C776" s="161" t="s">
        <v>1722</v>
      </c>
      <c r="D776" s="161">
        <v>185</v>
      </c>
      <c r="E776" s="161">
        <v>0</v>
      </c>
      <c r="F776" s="161">
        <v>0</v>
      </c>
      <c r="G776" s="161" t="s">
        <v>2248</v>
      </c>
      <c r="H776" s="161">
        <v>0</v>
      </c>
      <c r="I776" s="161">
        <v>6</v>
      </c>
      <c r="J776" s="161">
        <v>85</v>
      </c>
    </row>
    <row r="777" spans="1:10">
      <c r="A777">
        <v>358640</v>
      </c>
      <c r="B777" s="161" t="s">
        <v>1922</v>
      </c>
      <c r="C777" s="161" t="s">
        <v>1955</v>
      </c>
      <c r="D777" s="161">
        <v>215</v>
      </c>
      <c r="E777" s="161">
        <v>0</v>
      </c>
      <c r="F777" s="161">
        <v>0</v>
      </c>
      <c r="G777" s="161" t="s">
        <v>2248</v>
      </c>
      <c r="H777" s="161">
        <v>0</v>
      </c>
      <c r="I777" s="161">
        <v>16</v>
      </c>
      <c r="J777" s="161">
        <v>85</v>
      </c>
    </row>
    <row r="778" spans="1:10">
      <c r="A778">
        <v>358586</v>
      </c>
      <c r="B778" s="161" t="s">
        <v>1922</v>
      </c>
      <c r="C778" s="161" t="s">
        <v>1401</v>
      </c>
      <c r="D778" s="161">
        <v>285</v>
      </c>
      <c r="E778" s="161">
        <v>0</v>
      </c>
      <c r="F778" s="161">
        <v>0</v>
      </c>
      <c r="G778" s="161" t="s">
        <v>2248</v>
      </c>
      <c r="H778" s="161">
        <v>0</v>
      </c>
      <c r="I778" s="161">
        <v>16</v>
      </c>
      <c r="J778" s="161">
        <v>75</v>
      </c>
    </row>
    <row r="779" spans="1:10">
      <c r="A779">
        <v>312955</v>
      </c>
      <c r="B779" s="161" t="s">
        <v>237</v>
      </c>
      <c r="C779" s="161" t="s">
        <v>1500</v>
      </c>
      <c r="D779" s="161">
        <v>205</v>
      </c>
      <c r="E779" s="161">
        <v>0</v>
      </c>
      <c r="F779" s="161">
        <v>0</v>
      </c>
      <c r="G779" s="161">
        <v>19000</v>
      </c>
      <c r="H779" s="161">
        <v>0</v>
      </c>
      <c r="I779" s="161">
        <v>15</v>
      </c>
      <c r="J779" s="161">
        <v>70</v>
      </c>
    </row>
    <row r="780" spans="1:10">
      <c r="A780">
        <v>336019</v>
      </c>
      <c r="B780" s="161" t="s">
        <v>694</v>
      </c>
      <c r="C780" s="161" t="s">
        <v>1687</v>
      </c>
      <c r="D780" s="161">
        <v>205</v>
      </c>
      <c r="E780" s="161">
        <v>0</v>
      </c>
      <c r="F780" s="161">
        <v>0</v>
      </c>
      <c r="G780" s="161">
        <v>20500</v>
      </c>
      <c r="H780" s="161">
        <v>0</v>
      </c>
      <c r="I780" s="161">
        <v>15</v>
      </c>
      <c r="J780" s="161">
        <v>70</v>
      </c>
    </row>
    <row r="781" spans="1:10">
      <c r="A781">
        <v>354135</v>
      </c>
      <c r="B781" s="161" t="s">
        <v>965</v>
      </c>
      <c r="C781" s="161" t="s">
        <v>1666</v>
      </c>
      <c r="D781" s="161">
        <v>215</v>
      </c>
      <c r="E781" s="161">
        <v>0</v>
      </c>
      <c r="F781" s="161">
        <v>0</v>
      </c>
      <c r="G781" s="161">
        <v>19900</v>
      </c>
      <c r="H781" s="161">
        <v>0</v>
      </c>
      <c r="I781" s="161">
        <v>15</v>
      </c>
      <c r="J781" s="161">
        <v>70</v>
      </c>
    </row>
    <row r="782" spans="1:10">
      <c r="A782">
        <v>229123</v>
      </c>
      <c r="B782" s="161" t="s">
        <v>244</v>
      </c>
      <c r="C782" s="161" t="s">
        <v>1392</v>
      </c>
      <c r="D782" s="161">
        <v>255</v>
      </c>
      <c r="E782" s="161">
        <v>0</v>
      </c>
      <c r="F782" s="161">
        <v>0</v>
      </c>
      <c r="G782" s="161">
        <v>28100</v>
      </c>
      <c r="H782" s="161">
        <v>0</v>
      </c>
      <c r="I782" s="161">
        <v>15</v>
      </c>
      <c r="J782" s="161">
        <v>70</v>
      </c>
    </row>
    <row r="783" spans="1:10">
      <c r="A783">
        <v>336046</v>
      </c>
      <c r="B783" s="161" t="s">
        <v>694</v>
      </c>
      <c r="C783" s="161" t="s">
        <v>1694</v>
      </c>
      <c r="D783" s="161">
        <v>265</v>
      </c>
      <c r="E783" s="161">
        <v>0</v>
      </c>
      <c r="F783" s="161">
        <v>0</v>
      </c>
      <c r="G783" s="161">
        <v>28800</v>
      </c>
      <c r="H783" s="161">
        <v>0</v>
      </c>
      <c r="I783" s="161">
        <v>15</v>
      </c>
      <c r="J783" s="161">
        <v>70</v>
      </c>
    </row>
    <row r="784" spans="1:10">
      <c r="A784">
        <v>358633</v>
      </c>
      <c r="B784" s="161" t="s">
        <v>1922</v>
      </c>
      <c r="C784" s="161" t="s">
        <v>1956</v>
      </c>
      <c r="D784" s="161">
        <v>215</v>
      </c>
      <c r="E784" s="161">
        <v>0</v>
      </c>
      <c r="F784" s="161">
        <v>0</v>
      </c>
      <c r="G784" s="161" t="s">
        <v>2248</v>
      </c>
      <c r="H784" s="161">
        <v>0</v>
      </c>
      <c r="I784" s="161">
        <v>15</v>
      </c>
      <c r="J784" s="161">
        <v>75</v>
      </c>
    </row>
    <row r="785" spans="1:10">
      <c r="A785">
        <v>354131</v>
      </c>
      <c r="B785" s="161" t="s">
        <v>965</v>
      </c>
      <c r="C785" s="161" t="s">
        <v>1685</v>
      </c>
      <c r="D785" s="161">
        <v>175</v>
      </c>
      <c r="E785" s="161">
        <v>0</v>
      </c>
      <c r="F785" s="161">
        <v>0</v>
      </c>
      <c r="G785" s="161">
        <v>15000</v>
      </c>
      <c r="H785" s="161">
        <v>0</v>
      </c>
      <c r="I785" s="161">
        <v>15</v>
      </c>
      <c r="J785" s="161">
        <v>80</v>
      </c>
    </row>
    <row r="786" spans="1:10">
      <c r="A786">
        <v>336017</v>
      </c>
      <c r="B786" s="161" t="s">
        <v>694</v>
      </c>
      <c r="C786" s="161" t="s">
        <v>1685</v>
      </c>
      <c r="D786" s="161">
        <v>175</v>
      </c>
      <c r="E786" s="161">
        <v>0</v>
      </c>
      <c r="F786" s="161">
        <v>0</v>
      </c>
      <c r="G786" s="161">
        <v>16300</v>
      </c>
      <c r="H786" s="161">
        <v>0</v>
      </c>
      <c r="I786" s="161">
        <v>15</v>
      </c>
      <c r="J786" s="161">
        <v>80</v>
      </c>
    </row>
    <row r="787" spans="1:10">
      <c r="A787">
        <v>353579</v>
      </c>
      <c r="B787" s="161" t="s">
        <v>694</v>
      </c>
      <c r="C787" s="161" t="s">
        <v>1795</v>
      </c>
      <c r="D787" s="161">
        <v>195</v>
      </c>
      <c r="E787" s="161">
        <v>0</v>
      </c>
      <c r="F787" s="161">
        <v>0</v>
      </c>
      <c r="G787" s="161">
        <v>19000</v>
      </c>
      <c r="H787" s="161">
        <v>0</v>
      </c>
      <c r="I787" s="161">
        <v>15</v>
      </c>
      <c r="J787" s="161">
        <v>80</v>
      </c>
    </row>
    <row r="788" spans="1:10">
      <c r="A788">
        <v>351831</v>
      </c>
      <c r="B788" s="161" t="s">
        <v>667</v>
      </c>
      <c r="C788" s="161" t="s">
        <v>569</v>
      </c>
      <c r="D788" s="161">
        <v>195</v>
      </c>
      <c r="E788" s="161">
        <v>0</v>
      </c>
      <c r="F788" s="161">
        <v>0</v>
      </c>
      <c r="G788" s="161" t="s">
        <v>2248</v>
      </c>
      <c r="H788" s="161">
        <v>0</v>
      </c>
      <c r="I788" s="161">
        <v>5</v>
      </c>
      <c r="J788" s="161">
        <v>80</v>
      </c>
    </row>
    <row r="789" spans="1:10">
      <c r="A789">
        <v>336030</v>
      </c>
      <c r="B789" s="161" t="s">
        <v>694</v>
      </c>
      <c r="C789" s="161" t="s">
        <v>1690</v>
      </c>
      <c r="D789" s="161">
        <v>225</v>
      </c>
      <c r="E789" s="161">
        <v>0</v>
      </c>
      <c r="F789" s="161">
        <v>0</v>
      </c>
      <c r="G789" s="161">
        <v>24000</v>
      </c>
      <c r="H789" s="161">
        <v>0</v>
      </c>
      <c r="I789" s="161">
        <v>15</v>
      </c>
      <c r="J789" s="161">
        <v>80</v>
      </c>
    </row>
    <row r="790" spans="1:10">
      <c r="A790">
        <v>339088</v>
      </c>
      <c r="B790" s="161" t="s">
        <v>222</v>
      </c>
      <c r="C790" s="161" t="s">
        <v>1430</v>
      </c>
      <c r="D790" s="161">
        <v>295</v>
      </c>
      <c r="E790" s="161">
        <v>0</v>
      </c>
      <c r="F790" s="161">
        <v>0</v>
      </c>
      <c r="G790" s="161">
        <v>96000</v>
      </c>
      <c r="H790" s="161">
        <v>0</v>
      </c>
      <c r="I790" s="161">
        <v>18</v>
      </c>
      <c r="J790" s="161">
        <v>30</v>
      </c>
    </row>
    <row r="791" spans="1:10">
      <c r="A791">
        <v>278049</v>
      </c>
      <c r="B791" s="161" t="s">
        <v>222</v>
      </c>
      <c r="C791" s="161" t="s">
        <v>1430</v>
      </c>
      <c r="D791" s="161">
        <v>295</v>
      </c>
      <c r="E791" s="161">
        <v>0</v>
      </c>
      <c r="F791" s="161">
        <v>0</v>
      </c>
      <c r="G791" s="161">
        <v>96000</v>
      </c>
      <c r="H791" s="161">
        <v>0</v>
      </c>
      <c r="I791" s="161">
        <v>18</v>
      </c>
      <c r="J791" s="161">
        <v>30</v>
      </c>
    </row>
    <row r="792" spans="1:10">
      <c r="A792">
        <v>330622</v>
      </c>
      <c r="B792" s="161" t="s">
        <v>222</v>
      </c>
      <c r="C792" s="161" t="s">
        <v>1421</v>
      </c>
      <c r="D792" s="161">
        <v>265</v>
      </c>
      <c r="E792" s="161">
        <v>0</v>
      </c>
      <c r="F792" s="161">
        <v>0</v>
      </c>
      <c r="G792" s="161">
        <v>85200</v>
      </c>
      <c r="H792" s="161">
        <v>0</v>
      </c>
      <c r="I792" s="161">
        <v>18</v>
      </c>
      <c r="J792" s="161">
        <v>35</v>
      </c>
    </row>
    <row r="793" spans="1:10">
      <c r="A793">
        <v>329733</v>
      </c>
      <c r="B793" s="161" t="s">
        <v>222</v>
      </c>
      <c r="C793" s="161" t="s">
        <v>1421</v>
      </c>
      <c r="D793" s="161">
        <v>265</v>
      </c>
      <c r="E793" s="161">
        <v>0</v>
      </c>
      <c r="F793" s="161">
        <v>0</v>
      </c>
      <c r="G793" s="161">
        <v>85200</v>
      </c>
      <c r="H793" s="161">
        <v>0</v>
      </c>
      <c r="I793" s="161">
        <v>18</v>
      </c>
      <c r="J793" s="161">
        <v>35</v>
      </c>
    </row>
    <row r="794" spans="1:10">
      <c r="A794">
        <v>339089</v>
      </c>
      <c r="B794" s="161" t="s">
        <v>222</v>
      </c>
      <c r="C794" s="161" t="s">
        <v>1421</v>
      </c>
      <c r="D794" s="161">
        <v>265</v>
      </c>
      <c r="E794" s="161">
        <v>0</v>
      </c>
      <c r="F794" s="161">
        <v>0</v>
      </c>
      <c r="G794" s="161">
        <v>83700</v>
      </c>
      <c r="H794" s="161">
        <v>0</v>
      </c>
      <c r="I794" s="161">
        <v>18</v>
      </c>
      <c r="J794" s="161">
        <v>35</v>
      </c>
    </row>
    <row r="795" spans="1:10">
      <c r="A795">
        <v>274981</v>
      </c>
      <c r="B795" s="161" t="s">
        <v>222</v>
      </c>
      <c r="C795" s="161" t="s">
        <v>1421</v>
      </c>
      <c r="D795" s="161">
        <v>265</v>
      </c>
      <c r="E795" s="161">
        <v>0</v>
      </c>
      <c r="F795" s="161">
        <v>0</v>
      </c>
      <c r="G795" s="161">
        <v>83700</v>
      </c>
      <c r="H795" s="161">
        <v>0</v>
      </c>
      <c r="I795" s="161">
        <v>18</v>
      </c>
      <c r="J795" s="161">
        <v>35</v>
      </c>
    </row>
    <row r="796" spans="1:10">
      <c r="A796">
        <v>278053</v>
      </c>
      <c r="B796" s="161" t="s">
        <v>222</v>
      </c>
      <c r="C796" s="161" t="s">
        <v>1431</v>
      </c>
      <c r="D796" s="161">
        <v>225</v>
      </c>
      <c r="E796" s="161">
        <v>0</v>
      </c>
      <c r="F796" s="161">
        <v>0</v>
      </c>
      <c r="G796" s="161">
        <v>69300</v>
      </c>
      <c r="H796" s="161">
        <v>0</v>
      </c>
      <c r="I796" s="161">
        <v>18</v>
      </c>
      <c r="J796" s="161">
        <v>40</v>
      </c>
    </row>
    <row r="797" spans="1:10">
      <c r="A797">
        <v>353956</v>
      </c>
      <c r="B797" s="161" t="s">
        <v>222</v>
      </c>
      <c r="C797" s="161" t="s">
        <v>1436</v>
      </c>
      <c r="D797" s="161">
        <v>235</v>
      </c>
      <c r="E797" s="161">
        <v>0</v>
      </c>
      <c r="F797" s="161">
        <v>0</v>
      </c>
      <c r="G797" s="161">
        <v>71800</v>
      </c>
      <c r="H797" s="161">
        <v>0</v>
      </c>
      <c r="I797" s="161">
        <v>18</v>
      </c>
      <c r="J797" s="161">
        <v>40</v>
      </c>
    </row>
    <row r="798" spans="1:10">
      <c r="A798">
        <v>353957</v>
      </c>
      <c r="B798" s="161" t="s">
        <v>222</v>
      </c>
      <c r="C798" s="161" t="s">
        <v>1436</v>
      </c>
      <c r="D798" s="161">
        <v>235</v>
      </c>
      <c r="E798" s="161">
        <v>0</v>
      </c>
      <c r="F798" s="161">
        <v>0</v>
      </c>
      <c r="G798" s="161">
        <v>71800</v>
      </c>
      <c r="H798" s="161">
        <v>0</v>
      </c>
      <c r="I798" s="161">
        <v>18</v>
      </c>
      <c r="J798" s="161">
        <v>40</v>
      </c>
    </row>
    <row r="799" spans="1:10">
      <c r="A799">
        <v>339092</v>
      </c>
      <c r="B799" s="161" t="s">
        <v>222</v>
      </c>
      <c r="C799" s="161" t="s">
        <v>1436</v>
      </c>
      <c r="D799" s="161">
        <v>235</v>
      </c>
      <c r="E799" s="161">
        <v>0</v>
      </c>
      <c r="F799" s="161">
        <v>0</v>
      </c>
      <c r="G799" s="161">
        <v>70300</v>
      </c>
      <c r="H799" s="161">
        <v>0</v>
      </c>
      <c r="I799" s="161">
        <v>18</v>
      </c>
      <c r="J799" s="161">
        <v>40</v>
      </c>
    </row>
    <row r="800" spans="1:10">
      <c r="A800">
        <v>281829</v>
      </c>
      <c r="B800" s="161" t="s">
        <v>222</v>
      </c>
      <c r="C800" s="161" t="s">
        <v>1436</v>
      </c>
      <c r="D800" s="161">
        <v>235</v>
      </c>
      <c r="E800" s="161">
        <v>0</v>
      </c>
      <c r="F800" s="161">
        <v>0</v>
      </c>
      <c r="G800" s="161">
        <v>70300</v>
      </c>
      <c r="H800" s="161">
        <v>0</v>
      </c>
      <c r="I800" s="161">
        <v>18</v>
      </c>
      <c r="J800" s="161">
        <v>40</v>
      </c>
    </row>
    <row r="801" spans="1:10">
      <c r="A801">
        <v>330620</v>
      </c>
      <c r="B801" s="161" t="s">
        <v>222</v>
      </c>
      <c r="C801" s="161" t="s">
        <v>1549</v>
      </c>
      <c r="D801" s="161">
        <v>245</v>
      </c>
      <c r="E801" s="161">
        <v>0</v>
      </c>
      <c r="F801" s="161">
        <v>0</v>
      </c>
      <c r="G801" s="161">
        <v>75100</v>
      </c>
      <c r="H801" s="161">
        <v>0</v>
      </c>
      <c r="I801" s="161">
        <v>18</v>
      </c>
      <c r="J801" s="161">
        <v>40</v>
      </c>
    </row>
    <row r="802" spans="1:10">
      <c r="A802">
        <v>326808</v>
      </c>
      <c r="B802" s="161" t="s">
        <v>222</v>
      </c>
      <c r="C802" s="161" t="s">
        <v>1549</v>
      </c>
      <c r="D802" s="161">
        <v>245</v>
      </c>
      <c r="E802" s="161">
        <v>0</v>
      </c>
      <c r="F802" s="161">
        <v>0</v>
      </c>
      <c r="G802" s="161">
        <v>75100</v>
      </c>
      <c r="H802" s="161">
        <v>0</v>
      </c>
      <c r="I802" s="161">
        <v>18</v>
      </c>
      <c r="J802" s="161">
        <v>40</v>
      </c>
    </row>
    <row r="803" spans="1:10">
      <c r="A803">
        <v>339091</v>
      </c>
      <c r="B803" s="161" t="s">
        <v>222</v>
      </c>
      <c r="C803" s="161" t="s">
        <v>1549</v>
      </c>
      <c r="D803" s="161">
        <v>245</v>
      </c>
      <c r="E803" s="161">
        <v>0</v>
      </c>
      <c r="F803" s="161">
        <v>0</v>
      </c>
      <c r="G803" s="161">
        <v>73600</v>
      </c>
      <c r="H803" s="161">
        <v>0</v>
      </c>
      <c r="I803" s="161">
        <v>18</v>
      </c>
      <c r="J803" s="161">
        <v>40</v>
      </c>
    </row>
    <row r="804" spans="1:10">
      <c r="A804">
        <v>330619</v>
      </c>
      <c r="B804" s="161" t="s">
        <v>222</v>
      </c>
      <c r="C804" s="161" t="s">
        <v>1531</v>
      </c>
      <c r="D804" s="161">
        <v>255</v>
      </c>
      <c r="E804" s="161">
        <v>0</v>
      </c>
      <c r="F804" s="161">
        <v>0</v>
      </c>
      <c r="G804" s="161">
        <v>79400</v>
      </c>
      <c r="H804" s="161">
        <v>0</v>
      </c>
      <c r="I804" s="161">
        <v>18</v>
      </c>
      <c r="J804" s="161">
        <v>40</v>
      </c>
    </row>
    <row r="805" spans="1:10">
      <c r="A805">
        <v>326498</v>
      </c>
      <c r="B805" s="161" t="s">
        <v>222</v>
      </c>
      <c r="C805" s="161" t="s">
        <v>1531</v>
      </c>
      <c r="D805" s="161">
        <v>255</v>
      </c>
      <c r="E805" s="161">
        <v>0</v>
      </c>
      <c r="F805" s="161">
        <v>0</v>
      </c>
      <c r="G805" s="161">
        <v>79400</v>
      </c>
      <c r="H805" s="161">
        <v>0</v>
      </c>
      <c r="I805" s="161">
        <v>18</v>
      </c>
      <c r="J805" s="161">
        <v>40</v>
      </c>
    </row>
    <row r="806" spans="1:10">
      <c r="A806">
        <v>339090</v>
      </c>
      <c r="B806" s="161" t="s">
        <v>222</v>
      </c>
      <c r="C806" s="161" t="s">
        <v>1531</v>
      </c>
      <c r="D806" s="161">
        <v>255</v>
      </c>
      <c r="E806" s="161">
        <v>0</v>
      </c>
      <c r="F806" s="161">
        <v>0</v>
      </c>
      <c r="G806" s="161">
        <v>75500</v>
      </c>
      <c r="H806" s="161">
        <v>0</v>
      </c>
      <c r="I806" s="161">
        <v>18</v>
      </c>
      <c r="J806" s="161">
        <v>40</v>
      </c>
    </row>
    <row r="807" spans="1:10">
      <c r="A807">
        <v>339095</v>
      </c>
      <c r="B807" s="161" t="s">
        <v>222</v>
      </c>
      <c r="C807" s="161" t="s">
        <v>1270</v>
      </c>
      <c r="D807" s="161">
        <v>245</v>
      </c>
      <c r="E807" s="161">
        <v>0</v>
      </c>
      <c r="F807" s="161">
        <v>0</v>
      </c>
      <c r="G807" s="161">
        <v>60200</v>
      </c>
      <c r="H807" s="161">
        <v>0</v>
      </c>
      <c r="I807" s="161">
        <v>17</v>
      </c>
      <c r="J807" s="161">
        <v>40</v>
      </c>
    </row>
    <row r="808" spans="1:10">
      <c r="A808">
        <v>330621</v>
      </c>
      <c r="B808" s="161" t="s">
        <v>222</v>
      </c>
      <c r="C808" s="161" t="s">
        <v>1422</v>
      </c>
      <c r="D808" s="161">
        <v>255</v>
      </c>
      <c r="E808" s="161">
        <v>0</v>
      </c>
      <c r="F808" s="161">
        <v>0</v>
      </c>
      <c r="G808" s="161">
        <v>65300</v>
      </c>
      <c r="H808" s="161">
        <v>0</v>
      </c>
      <c r="I808" s="161">
        <v>17</v>
      </c>
      <c r="J808" s="161">
        <v>40</v>
      </c>
    </row>
    <row r="809" spans="1:10">
      <c r="A809">
        <v>326809</v>
      </c>
      <c r="B809" s="161" t="s">
        <v>222</v>
      </c>
      <c r="C809" s="161" t="s">
        <v>1422</v>
      </c>
      <c r="D809" s="161">
        <v>255</v>
      </c>
      <c r="E809" s="161">
        <v>0</v>
      </c>
      <c r="F809" s="161">
        <v>0</v>
      </c>
      <c r="G809" s="161">
        <v>65300</v>
      </c>
      <c r="H809" s="161">
        <v>0</v>
      </c>
      <c r="I809" s="161">
        <v>17</v>
      </c>
      <c r="J809" s="161">
        <v>40</v>
      </c>
    </row>
    <row r="810" spans="1:10">
      <c r="A810">
        <v>339093</v>
      </c>
      <c r="B810" s="161" t="s">
        <v>222</v>
      </c>
      <c r="C810" s="161" t="s">
        <v>1422</v>
      </c>
      <c r="D810" s="161">
        <v>255</v>
      </c>
      <c r="E810" s="161">
        <v>0</v>
      </c>
      <c r="F810" s="161">
        <v>0</v>
      </c>
      <c r="G810" s="161">
        <v>63100</v>
      </c>
      <c r="H810" s="161">
        <v>0</v>
      </c>
      <c r="I810" s="161">
        <v>17</v>
      </c>
      <c r="J810" s="161">
        <v>40</v>
      </c>
    </row>
    <row r="811" spans="1:10">
      <c r="A811">
        <v>274983</v>
      </c>
      <c r="B811" s="161" t="s">
        <v>222</v>
      </c>
      <c r="C811" s="161" t="s">
        <v>1422</v>
      </c>
      <c r="D811" s="161">
        <v>255</v>
      </c>
      <c r="E811" s="161">
        <v>0</v>
      </c>
      <c r="F811" s="161">
        <v>0</v>
      </c>
      <c r="G811" s="161">
        <v>63100</v>
      </c>
      <c r="H811" s="161">
        <v>0</v>
      </c>
      <c r="I811" s="161">
        <v>17</v>
      </c>
      <c r="J811" s="161">
        <v>40</v>
      </c>
    </row>
    <row r="812" spans="1:10">
      <c r="A812">
        <v>330634</v>
      </c>
      <c r="B812" s="161" t="s">
        <v>222</v>
      </c>
      <c r="C812" s="161" t="s">
        <v>1428</v>
      </c>
      <c r="D812" s="161">
        <v>215</v>
      </c>
      <c r="E812" s="161">
        <v>0</v>
      </c>
      <c r="F812" s="161">
        <v>0</v>
      </c>
      <c r="G812" s="161">
        <v>51900</v>
      </c>
      <c r="H812" s="161">
        <v>0</v>
      </c>
      <c r="I812" s="161">
        <v>17</v>
      </c>
      <c r="J812" s="161">
        <v>45</v>
      </c>
    </row>
    <row r="813" spans="1:10">
      <c r="A813">
        <v>329735</v>
      </c>
      <c r="B813" s="161" t="s">
        <v>222</v>
      </c>
      <c r="C813" s="161" t="s">
        <v>1428</v>
      </c>
      <c r="D813" s="161">
        <v>215</v>
      </c>
      <c r="E813" s="161">
        <v>0</v>
      </c>
      <c r="F813" s="161">
        <v>0</v>
      </c>
      <c r="G813" s="161">
        <v>51900</v>
      </c>
      <c r="H813" s="161">
        <v>0</v>
      </c>
      <c r="I813" s="161">
        <v>17</v>
      </c>
      <c r="J813" s="161">
        <v>45</v>
      </c>
    </row>
    <row r="814" spans="1:10">
      <c r="A814">
        <v>339098</v>
      </c>
      <c r="B814" s="161" t="s">
        <v>222</v>
      </c>
      <c r="C814" s="161" t="s">
        <v>1428</v>
      </c>
      <c r="D814" s="161">
        <v>215</v>
      </c>
      <c r="E814" s="161">
        <v>0</v>
      </c>
      <c r="F814" s="161">
        <v>0</v>
      </c>
      <c r="G814" s="161">
        <v>50400</v>
      </c>
      <c r="H814" s="161">
        <v>0</v>
      </c>
      <c r="I814" s="161">
        <v>17</v>
      </c>
      <c r="J814" s="161">
        <v>45</v>
      </c>
    </row>
    <row r="815" spans="1:10">
      <c r="A815">
        <v>276667</v>
      </c>
      <c r="B815" s="161" t="s">
        <v>222</v>
      </c>
      <c r="C815" s="161" t="s">
        <v>1428</v>
      </c>
      <c r="D815" s="161">
        <v>215</v>
      </c>
      <c r="E815" s="161">
        <v>0</v>
      </c>
      <c r="F815" s="161">
        <v>0</v>
      </c>
      <c r="G815" s="161">
        <v>50400</v>
      </c>
      <c r="H815" s="161">
        <v>0</v>
      </c>
      <c r="I815" s="161">
        <v>17</v>
      </c>
      <c r="J815" s="161">
        <v>45</v>
      </c>
    </row>
    <row r="816" spans="1:10">
      <c r="A816">
        <v>330633</v>
      </c>
      <c r="B816" s="161" t="s">
        <v>222</v>
      </c>
      <c r="C816" s="161" t="s">
        <v>1427</v>
      </c>
      <c r="D816" s="161">
        <v>225</v>
      </c>
      <c r="E816" s="161">
        <v>0</v>
      </c>
      <c r="F816" s="161">
        <v>0</v>
      </c>
      <c r="G816" s="161">
        <v>55600</v>
      </c>
      <c r="H816" s="161">
        <v>0</v>
      </c>
      <c r="I816" s="161">
        <v>17</v>
      </c>
      <c r="J816" s="161">
        <v>45</v>
      </c>
    </row>
    <row r="817" spans="1:10">
      <c r="A817">
        <v>327563</v>
      </c>
      <c r="B817" s="161" t="s">
        <v>222</v>
      </c>
      <c r="C817" s="161" t="s">
        <v>1427</v>
      </c>
      <c r="D817" s="161">
        <v>225</v>
      </c>
      <c r="E817" s="161">
        <v>0</v>
      </c>
      <c r="F817" s="161">
        <v>0</v>
      </c>
      <c r="G817" s="161">
        <v>55600</v>
      </c>
      <c r="H817" s="161">
        <v>0</v>
      </c>
      <c r="I817" s="161">
        <v>17</v>
      </c>
      <c r="J817" s="161">
        <v>45</v>
      </c>
    </row>
    <row r="818" spans="1:10">
      <c r="A818">
        <v>339097</v>
      </c>
      <c r="B818" s="161" t="s">
        <v>222</v>
      </c>
      <c r="C818" s="161" t="s">
        <v>1427</v>
      </c>
      <c r="D818" s="161">
        <v>225</v>
      </c>
      <c r="E818" s="161">
        <v>0</v>
      </c>
      <c r="F818" s="161">
        <v>0</v>
      </c>
      <c r="G818" s="161">
        <v>55600</v>
      </c>
      <c r="H818" s="161">
        <v>0</v>
      </c>
      <c r="I818" s="161">
        <v>17</v>
      </c>
      <c r="J818" s="161">
        <v>45</v>
      </c>
    </row>
    <row r="819" spans="1:10">
      <c r="A819">
        <v>276663</v>
      </c>
      <c r="B819" s="161" t="s">
        <v>222</v>
      </c>
      <c r="C819" s="161" t="s">
        <v>1427</v>
      </c>
      <c r="D819" s="161">
        <v>225</v>
      </c>
      <c r="E819" s="161">
        <v>0</v>
      </c>
      <c r="F819" s="161">
        <v>0</v>
      </c>
      <c r="G819" s="161">
        <v>55600</v>
      </c>
      <c r="H819" s="161">
        <v>0</v>
      </c>
      <c r="I819" s="161">
        <v>17</v>
      </c>
      <c r="J819" s="161">
        <v>45</v>
      </c>
    </row>
    <row r="820" spans="1:10">
      <c r="A820">
        <v>339096</v>
      </c>
      <c r="B820" s="161" t="s">
        <v>222</v>
      </c>
      <c r="C820" s="161" t="s">
        <v>1423</v>
      </c>
      <c r="D820" s="161">
        <v>235</v>
      </c>
      <c r="E820" s="161">
        <v>0</v>
      </c>
      <c r="F820" s="161">
        <v>0</v>
      </c>
      <c r="G820" s="161">
        <v>57400</v>
      </c>
      <c r="H820" s="161">
        <v>0</v>
      </c>
      <c r="I820" s="161">
        <v>17</v>
      </c>
      <c r="J820" s="161">
        <v>45</v>
      </c>
    </row>
    <row r="821" spans="1:10">
      <c r="A821">
        <v>274985</v>
      </c>
      <c r="B821" s="161" t="s">
        <v>222</v>
      </c>
      <c r="C821" s="161" t="s">
        <v>1423</v>
      </c>
      <c r="D821" s="161">
        <v>235</v>
      </c>
      <c r="E821" s="161">
        <v>0</v>
      </c>
      <c r="F821" s="161">
        <v>0</v>
      </c>
      <c r="G821" s="161">
        <v>57400</v>
      </c>
      <c r="H821" s="161">
        <v>0</v>
      </c>
      <c r="I821" s="161">
        <v>17</v>
      </c>
      <c r="J821" s="161">
        <v>45</v>
      </c>
    </row>
    <row r="822" spans="1:10">
      <c r="A822">
        <v>330623</v>
      </c>
      <c r="B822" s="161" t="s">
        <v>222</v>
      </c>
      <c r="C822" s="161" t="s">
        <v>1435</v>
      </c>
      <c r="D822" s="161">
        <v>225</v>
      </c>
      <c r="E822" s="161">
        <v>0</v>
      </c>
      <c r="F822" s="161">
        <v>0</v>
      </c>
      <c r="G822" s="161">
        <v>50200</v>
      </c>
      <c r="H822" s="161">
        <v>0</v>
      </c>
      <c r="I822" s="161">
        <v>16</v>
      </c>
      <c r="J822" s="161">
        <v>45</v>
      </c>
    </row>
    <row r="823" spans="1:10">
      <c r="A823">
        <v>326499</v>
      </c>
      <c r="B823" s="161" t="s">
        <v>222</v>
      </c>
      <c r="C823" s="161" t="s">
        <v>1435</v>
      </c>
      <c r="D823" s="161">
        <v>225</v>
      </c>
      <c r="E823" s="161">
        <v>0</v>
      </c>
      <c r="F823" s="161">
        <v>0</v>
      </c>
      <c r="G823" s="161">
        <v>50200</v>
      </c>
      <c r="H823" s="161">
        <v>0</v>
      </c>
      <c r="I823" s="161">
        <v>16</v>
      </c>
      <c r="J823" s="161">
        <v>45</v>
      </c>
    </row>
    <row r="824" spans="1:10">
      <c r="A824">
        <v>339094</v>
      </c>
      <c r="B824" s="161" t="s">
        <v>222</v>
      </c>
      <c r="C824" s="161" t="s">
        <v>1435</v>
      </c>
      <c r="D824" s="161">
        <v>225</v>
      </c>
      <c r="E824" s="161">
        <v>0</v>
      </c>
      <c r="F824" s="161">
        <v>0</v>
      </c>
      <c r="G824" s="161">
        <v>46200</v>
      </c>
      <c r="H824" s="161">
        <v>0</v>
      </c>
      <c r="I824" s="161">
        <v>16</v>
      </c>
      <c r="J824" s="161">
        <v>45</v>
      </c>
    </row>
    <row r="825" spans="1:10">
      <c r="A825">
        <v>281733</v>
      </c>
      <c r="B825" s="161" t="s">
        <v>222</v>
      </c>
      <c r="C825" s="161" t="s">
        <v>1435</v>
      </c>
      <c r="D825" s="161">
        <v>225</v>
      </c>
      <c r="E825" s="161">
        <v>0</v>
      </c>
      <c r="F825" s="161">
        <v>0</v>
      </c>
      <c r="G825" s="161">
        <v>46200</v>
      </c>
      <c r="H825" s="161">
        <v>0</v>
      </c>
      <c r="I825" s="161">
        <v>16</v>
      </c>
      <c r="J825" s="161">
        <v>45</v>
      </c>
    </row>
    <row r="826" spans="1:10">
      <c r="A826">
        <v>330635</v>
      </c>
      <c r="B826" s="161" t="s">
        <v>222</v>
      </c>
      <c r="C826" s="161" t="s">
        <v>1454</v>
      </c>
      <c r="D826" s="161">
        <v>205</v>
      </c>
      <c r="E826" s="161">
        <v>0</v>
      </c>
      <c r="F826" s="161">
        <v>0</v>
      </c>
      <c r="G826" s="161">
        <v>38800</v>
      </c>
      <c r="H826" s="161">
        <v>0</v>
      </c>
      <c r="I826" s="161">
        <v>16</v>
      </c>
      <c r="J826" s="161">
        <v>50</v>
      </c>
    </row>
    <row r="827" spans="1:10">
      <c r="A827">
        <v>327562</v>
      </c>
      <c r="B827" s="161" t="s">
        <v>222</v>
      </c>
      <c r="C827" s="161" t="s">
        <v>1454</v>
      </c>
      <c r="D827" s="161">
        <v>205</v>
      </c>
      <c r="E827" s="161">
        <v>0</v>
      </c>
      <c r="F827" s="161">
        <v>0</v>
      </c>
      <c r="G827" s="161">
        <v>38800</v>
      </c>
      <c r="H827" s="161">
        <v>0</v>
      </c>
      <c r="I827" s="161">
        <v>16</v>
      </c>
      <c r="J827" s="161">
        <v>50</v>
      </c>
    </row>
    <row r="828" spans="1:10">
      <c r="A828">
        <v>339099</v>
      </c>
      <c r="B828" s="161" t="s">
        <v>222</v>
      </c>
      <c r="C828" s="161" t="s">
        <v>1454</v>
      </c>
      <c r="D828" s="161">
        <v>205</v>
      </c>
      <c r="E828" s="161">
        <v>0</v>
      </c>
      <c r="F828" s="161">
        <v>0</v>
      </c>
      <c r="G828" s="161">
        <v>38400</v>
      </c>
      <c r="H828" s="161">
        <v>0</v>
      </c>
      <c r="I828" s="161">
        <v>16</v>
      </c>
      <c r="J828" s="161">
        <v>50</v>
      </c>
    </row>
    <row r="829" spans="1:10">
      <c r="A829">
        <v>333176</v>
      </c>
      <c r="B829" s="161" t="s">
        <v>222</v>
      </c>
      <c r="C829" s="161" t="s">
        <v>1636</v>
      </c>
      <c r="D829" s="161">
        <v>205</v>
      </c>
      <c r="E829" s="161">
        <v>0</v>
      </c>
      <c r="F829" s="161">
        <v>0</v>
      </c>
      <c r="G829" s="161">
        <v>38700</v>
      </c>
      <c r="H829" s="161">
        <v>0</v>
      </c>
      <c r="I829" s="161">
        <v>16</v>
      </c>
      <c r="J829" s="161">
        <v>55</v>
      </c>
    </row>
    <row r="830" spans="1:10">
      <c r="A830">
        <v>339102</v>
      </c>
      <c r="B830" s="161" t="s">
        <v>222</v>
      </c>
      <c r="C830" s="161" t="s">
        <v>1452</v>
      </c>
      <c r="D830" s="161">
        <v>195</v>
      </c>
      <c r="E830" s="161">
        <v>0</v>
      </c>
      <c r="F830" s="161">
        <v>0</v>
      </c>
      <c r="G830" s="161">
        <v>28100</v>
      </c>
      <c r="H830" s="161">
        <v>0</v>
      </c>
      <c r="I830" s="161">
        <v>15</v>
      </c>
      <c r="J830" s="161">
        <v>50</v>
      </c>
    </row>
    <row r="831" spans="1:10">
      <c r="A831">
        <v>330636</v>
      </c>
      <c r="B831" s="161" t="s">
        <v>222</v>
      </c>
      <c r="C831" s="161" t="s">
        <v>1424</v>
      </c>
      <c r="D831" s="161">
        <v>205</v>
      </c>
      <c r="E831" s="161">
        <v>0</v>
      </c>
      <c r="F831" s="161">
        <v>0</v>
      </c>
      <c r="G831" s="161">
        <v>35800</v>
      </c>
      <c r="H831" s="161">
        <v>0</v>
      </c>
      <c r="I831" s="161">
        <v>15</v>
      </c>
      <c r="J831" s="161">
        <v>50</v>
      </c>
    </row>
    <row r="832" spans="1:10">
      <c r="A832">
        <v>327561</v>
      </c>
      <c r="B832" s="161" t="s">
        <v>222</v>
      </c>
      <c r="C832" s="161" t="s">
        <v>1424</v>
      </c>
      <c r="D832" s="161">
        <v>205</v>
      </c>
      <c r="E832" s="161">
        <v>0</v>
      </c>
      <c r="F832" s="161">
        <v>0</v>
      </c>
      <c r="G832" s="161">
        <v>35800</v>
      </c>
      <c r="H832" s="161">
        <v>0</v>
      </c>
      <c r="I832" s="161">
        <v>15</v>
      </c>
      <c r="J832" s="161">
        <v>50</v>
      </c>
    </row>
    <row r="833" spans="1:10">
      <c r="A833">
        <v>339101</v>
      </c>
      <c r="B833" s="161" t="s">
        <v>222</v>
      </c>
      <c r="C833" s="161" t="s">
        <v>1424</v>
      </c>
      <c r="D833" s="161">
        <v>205</v>
      </c>
      <c r="E833" s="161">
        <v>0</v>
      </c>
      <c r="F833" s="161">
        <v>0</v>
      </c>
      <c r="G833" s="161">
        <v>34100</v>
      </c>
      <c r="H833" s="161">
        <v>0</v>
      </c>
      <c r="I833" s="161">
        <v>15</v>
      </c>
      <c r="J833" s="161">
        <v>50</v>
      </c>
    </row>
    <row r="834" spans="1:10">
      <c r="A834">
        <v>274987</v>
      </c>
      <c r="B834" s="161" t="s">
        <v>222</v>
      </c>
      <c r="C834" s="161" t="s">
        <v>1424</v>
      </c>
      <c r="D834" s="161">
        <v>205</v>
      </c>
      <c r="E834" s="161">
        <v>0</v>
      </c>
      <c r="F834" s="161">
        <v>0</v>
      </c>
      <c r="G834" s="161">
        <v>34100</v>
      </c>
      <c r="H834" s="161">
        <v>0</v>
      </c>
      <c r="I834" s="161">
        <v>15</v>
      </c>
      <c r="J834" s="161">
        <v>50</v>
      </c>
    </row>
    <row r="835" spans="1:10">
      <c r="A835">
        <v>339100</v>
      </c>
      <c r="B835" s="161" t="s">
        <v>222</v>
      </c>
      <c r="C835" s="161" t="s">
        <v>1675</v>
      </c>
      <c r="D835" s="161">
        <v>215</v>
      </c>
      <c r="E835" s="161">
        <v>0</v>
      </c>
      <c r="F835" s="161">
        <v>0</v>
      </c>
      <c r="G835" s="161">
        <v>35300</v>
      </c>
      <c r="H835" s="161">
        <v>0</v>
      </c>
      <c r="I835" s="161">
        <v>15</v>
      </c>
      <c r="J835" s="161">
        <v>50</v>
      </c>
    </row>
    <row r="836" spans="1:10">
      <c r="A836">
        <v>330637</v>
      </c>
      <c r="B836" s="161" t="s">
        <v>222</v>
      </c>
      <c r="C836" s="161" t="s">
        <v>1466</v>
      </c>
      <c r="D836" s="161">
        <v>195</v>
      </c>
      <c r="E836" s="161">
        <v>0</v>
      </c>
      <c r="F836" s="161">
        <v>0</v>
      </c>
      <c r="G836" s="161">
        <v>29800</v>
      </c>
      <c r="H836" s="161">
        <v>0</v>
      </c>
      <c r="I836" s="161">
        <v>15</v>
      </c>
      <c r="J836" s="161">
        <v>55</v>
      </c>
    </row>
    <row r="837" spans="1:10">
      <c r="A837">
        <v>326978</v>
      </c>
      <c r="B837" s="161" t="s">
        <v>222</v>
      </c>
      <c r="C837" s="161" t="s">
        <v>1466</v>
      </c>
      <c r="D837" s="161">
        <v>195</v>
      </c>
      <c r="E837" s="161">
        <v>0</v>
      </c>
      <c r="F837" s="161">
        <v>0</v>
      </c>
      <c r="G837" s="161">
        <v>29800</v>
      </c>
      <c r="H837" s="161">
        <v>0</v>
      </c>
      <c r="I837" s="161">
        <v>15</v>
      </c>
      <c r="J837" s="161">
        <v>55</v>
      </c>
    </row>
    <row r="838" spans="1:10">
      <c r="A838">
        <v>327009</v>
      </c>
      <c r="B838" s="161" t="s">
        <v>222</v>
      </c>
      <c r="C838" s="161" t="s">
        <v>1466</v>
      </c>
      <c r="D838" s="161">
        <v>195</v>
      </c>
      <c r="E838" s="161">
        <v>0</v>
      </c>
      <c r="F838" s="161">
        <v>0</v>
      </c>
      <c r="G838" s="161">
        <v>29800</v>
      </c>
      <c r="H838" s="161">
        <v>0</v>
      </c>
      <c r="I838" s="161">
        <v>15</v>
      </c>
      <c r="J838" s="161">
        <v>55</v>
      </c>
    </row>
    <row r="839" spans="1:10">
      <c r="A839">
        <v>274989</v>
      </c>
      <c r="B839" s="161" t="s">
        <v>222</v>
      </c>
      <c r="C839" s="161" t="s">
        <v>1425</v>
      </c>
      <c r="D839" s="161">
        <v>195</v>
      </c>
      <c r="E839" s="161">
        <v>0</v>
      </c>
      <c r="F839" s="161">
        <v>0</v>
      </c>
      <c r="G839" s="161">
        <v>28700</v>
      </c>
      <c r="H839" s="161">
        <v>0</v>
      </c>
      <c r="I839" s="161">
        <v>15</v>
      </c>
      <c r="J839" s="161">
        <v>55</v>
      </c>
    </row>
    <row r="840" spans="1:10">
      <c r="A840">
        <v>327011</v>
      </c>
      <c r="B840" s="161" t="s">
        <v>222</v>
      </c>
      <c r="C840" s="161" t="s">
        <v>1437</v>
      </c>
      <c r="D840" s="161">
        <v>165</v>
      </c>
      <c r="E840" s="161">
        <v>0</v>
      </c>
      <c r="F840" s="161">
        <v>0</v>
      </c>
      <c r="G840" s="161">
        <v>21200</v>
      </c>
      <c r="H840" s="161">
        <v>0</v>
      </c>
      <c r="I840" s="161">
        <v>14</v>
      </c>
      <c r="J840" s="161">
        <v>55</v>
      </c>
    </row>
    <row r="841" spans="1:10">
      <c r="A841">
        <v>284255</v>
      </c>
      <c r="B841" s="161" t="s">
        <v>222</v>
      </c>
      <c r="C841" s="161" t="s">
        <v>1437</v>
      </c>
      <c r="D841" s="161">
        <v>165</v>
      </c>
      <c r="E841" s="161">
        <v>0</v>
      </c>
      <c r="F841" s="161">
        <v>0</v>
      </c>
      <c r="G841" s="161">
        <v>20800</v>
      </c>
      <c r="H841" s="161">
        <v>0</v>
      </c>
      <c r="I841" s="161">
        <v>14</v>
      </c>
      <c r="J841" s="161">
        <v>55</v>
      </c>
    </row>
    <row r="842" spans="1:10">
      <c r="A842">
        <v>333177</v>
      </c>
      <c r="B842" s="161" t="s">
        <v>222</v>
      </c>
      <c r="C842" s="161" t="s">
        <v>1414</v>
      </c>
      <c r="D842" s="161">
        <v>185</v>
      </c>
      <c r="E842" s="161">
        <v>0</v>
      </c>
      <c r="F842" s="161">
        <v>0</v>
      </c>
      <c r="G842" s="161">
        <v>25600</v>
      </c>
      <c r="H842" s="161">
        <v>0</v>
      </c>
      <c r="I842" s="161">
        <v>14</v>
      </c>
      <c r="J842" s="161">
        <v>55</v>
      </c>
    </row>
    <row r="843" spans="1:10">
      <c r="A843">
        <v>327010</v>
      </c>
      <c r="B843" s="161" t="s">
        <v>222</v>
      </c>
      <c r="C843" s="161" t="s">
        <v>1414</v>
      </c>
      <c r="D843" s="161">
        <v>185</v>
      </c>
      <c r="E843" s="161">
        <v>0</v>
      </c>
      <c r="F843" s="161">
        <v>0</v>
      </c>
      <c r="G843" s="161">
        <v>25600</v>
      </c>
      <c r="H843" s="161">
        <v>0</v>
      </c>
      <c r="I843" s="161">
        <v>14</v>
      </c>
      <c r="J843" s="161">
        <v>55</v>
      </c>
    </row>
    <row r="844" spans="1:10">
      <c r="A844">
        <v>281827</v>
      </c>
      <c r="B844" s="161" t="s">
        <v>222</v>
      </c>
      <c r="C844" s="161" t="s">
        <v>1414</v>
      </c>
      <c r="D844" s="161">
        <v>185</v>
      </c>
      <c r="E844" s="161">
        <v>0</v>
      </c>
      <c r="F844" s="161">
        <v>0</v>
      </c>
      <c r="G844" s="161">
        <v>25100</v>
      </c>
      <c r="H844" s="161">
        <v>0</v>
      </c>
      <c r="I844" s="161">
        <v>14</v>
      </c>
      <c r="J844" s="161">
        <v>55</v>
      </c>
    </row>
    <row r="845" spans="1:10">
      <c r="A845">
        <v>339104</v>
      </c>
      <c r="B845" s="161" t="s">
        <v>222</v>
      </c>
      <c r="C845" s="161" t="s">
        <v>1453</v>
      </c>
      <c r="D845" s="161">
        <v>185</v>
      </c>
      <c r="E845" s="161">
        <v>0</v>
      </c>
      <c r="F845" s="161">
        <v>0</v>
      </c>
      <c r="G845" s="161">
        <v>23100</v>
      </c>
      <c r="H845" s="161">
        <v>0</v>
      </c>
      <c r="I845" s="161">
        <v>14</v>
      </c>
      <c r="J845" s="161">
        <v>60</v>
      </c>
    </row>
    <row r="846" spans="1:10">
      <c r="A846">
        <v>339103</v>
      </c>
      <c r="B846" s="161" t="s">
        <v>222</v>
      </c>
      <c r="C846" s="161" t="s">
        <v>1709</v>
      </c>
      <c r="D846" s="161">
        <v>195</v>
      </c>
      <c r="E846" s="161">
        <v>0</v>
      </c>
      <c r="F846" s="161">
        <v>0</v>
      </c>
      <c r="G846" s="161">
        <v>25600</v>
      </c>
      <c r="H846" s="161">
        <v>0</v>
      </c>
      <c r="I846" s="161">
        <v>14</v>
      </c>
      <c r="J846" s="161">
        <v>60</v>
      </c>
    </row>
    <row r="847" spans="1:10">
      <c r="A847">
        <v>333178</v>
      </c>
      <c r="B847" s="161" t="s">
        <v>222</v>
      </c>
      <c r="C847" s="161" t="s">
        <v>1637</v>
      </c>
      <c r="D847" s="161">
        <v>175</v>
      </c>
      <c r="E847" s="161">
        <v>0</v>
      </c>
      <c r="F847" s="161">
        <v>0</v>
      </c>
      <c r="G847" s="161">
        <v>21200</v>
      </c>
      <c r="H847" s="161">
        <v>0</v>
      </c>
      <c r="I847" s="161">
        <v>13</v>
      </c>
      <c r="J847" s="161">
        <v>60</v>
      </c>
    </row>
    <row r="848" spans="1:10">
      <c r="A848">
        <v>339105</v>
      </c>
      <c r="B848" s="161" t="s">
        <v>222</v>
      </c>
      <c r="C848" s="161" t="s">
        <v>1637</v>
      </c>
      <c r="D848" s="161">
        <v>175</v>
      </c>
      <c r="E848" s="161">
        <v>0</v>
      </c>
      <c r="F848" s="161">
        <v>0</v>
      </c>
      <c r="G848" s="161">
        <v>21200</v>
      </c>
      <c r="H848" s="161">
        <v>0</v>
      </c>
      <c r="I848" s="161">
        <v>13</v>
      </c>
      <c r="J848" s="161">
        <v>60</v>
      </c>
    </row>
    <row r="849" spans="1:10">
      <c r="A849">
        <v>329996</v>
      </c>
      <c r="B849" s="161" t="s">
        <v>920</v>
      </c>
      <c r="C849" s="161" t="s">
        <v>1588</v>
      </c>
      <c r="D849" s="161">
        <v>195</v>
      </c>
      <c r="E849" s="161">
        <v>0</v>
      </c>
      <c r="F849" s="161">
        <v>0</v>
      </c>
      <c r="G849" s="161">
        <v>35800</v>
      </c>
      <c r="H849" s="161">
        <v>0</v>
      </c>
      <c r="I849" s="161">
        <v>16</v>
      </c>
      <c r="J849" s="161">
        <v>50</v>
      </c>
    </row>
    <row r="850" spans="1:10">
      <c r="A850">
        <v>329997</v>
      </c>
      <c r="B850" s="161" t="s">
        <v>920</v>
      </c>
      <c r="C850" s="161" t="s">
        <v>1466</v>
      </c>
      <c r="D850" s="161">
        <v>195</v>
      </c>
      <c r="E850" s="161">
        <v>0</v>
      </c>
      <c r="F850" s="161">
        <v>0</v>
      </c>
      <c r="G850" s="161">
        <v>31300</v>
      </c>
      <c r="H850" s="161">
        <v>0</v>
      </c>
      <c r="I850" s="161">
        <v>15</v>
      </c>
      <c r="J850" s="161">
        <v>55</v>
      </c>
    </row>
    <row r="851" spans="1:10">
      <c r="A851">
        <v>268397</v>
      </c>
      <c r="B851" s="161" t="s">
        <v>221</v>
      </c>
      <c r="C851" s="161" t="s">
        <v>1418</v>
      </c>
      <c r="D851" s="161">
        <v>165</v>
      </c>
      <c r="E851" s="161">
        <v>0</v>
      </c>
      <c r="F851" s="161">
        <v>0</v>
      </c>
      <c r="G851" s="161">
        <v>16700</v>
      </c>
      <c r="H851" s="161">
        <v>0</v>
      </c>
      <c r="I851" s="161">
        <v>13</v>
      </c>
      <c r="J851" s="161">
        <v>60</v>
      </c>
    </row>
    <row r="852" spans="1:10">
      <c r="A852">
        <v>266915</v>
      </c>
      <c r="B852" s="161" t="s">
        <v>221</v>
      </c>
      <c r="C852" s="161" t="s">
        <v>1418</v>
      </c>
      <c r="D852" s="161">
        <v>165</v>
      </c>
      <c r="E852" s="161">
        <v>0</v>
      </c>
      <c r="F852" s="161">
        <v>0</v>
      </c>
      <c r="G852" s="161">
        <v>16700</v>
      </c>
      <c r="H852" s="161">
        <v>0</v>
      </c>
      <c r="I852" s="161">
        <v>13</v>
      </c>
      <c r="J852" s="161">
        <v>60</v>
      </c>
    </row>
    <row r="853" spans="1:10">
      <c r="A853">
        <v>248263</v>
      </c>
      <c r="B853" s="161" t="s">
        <v>229</v>
      </c>
      <c r="C853" s="161" t="s">
        <v>1406</v>
      </c>
      <c r="D853" s="161">
        <v>165</v>
      </c>
      <c r="E853" s="161">
        <v>0</v>
      </c>
      <c r="F853" s="161">
        <v>0</v>
      </c>
      <c r="G853" s="161">
        <v>20800</v>
      </c>
      <c r="H853" s="161">
        <v>0</v>
      </c>
      <c r="I853" s="161">
        <v>12</v>
      </c>
      <c r="J853" s="161">
        <v>55</v>
      </c>
    </row>
    <row r="854" spans="1:10">
      <c r="A854">
        <v>226223</v>
      </c>
      <c r="B854" s="161" t="s">
        <v>230</v>
      </c>
      <c r="C854" s="161" t="s">
        <v>1402</v>
      </c>
      <c r="D854" s="161">
        <v>165</v>
      </c>
      <c r="E854" s="161">
        <v>0</v>
      </c>
      <c r="F854" s="161">
        <v>0</v>
      </c>
      <c r="G854" s="161">
        <v>13100</v>
      </c>
      <c r="H854" s="161">
        <v>0</v>
      </c>
      <c r="I854" s="161">
        <v>10</v>
      </c>
      <c r="J854" s="161">
        <v>70</v>
      </c>
    </row>
    <row r="855" spans="1:10">
      <c r="A855">
        <v>356320</v>
      </c>
      <c r="B855" s="161" t="s">
        <v>2240</v>
      </c>
      <c r="C855" s="161" t="s">
        <v>1486</v>
      </c>
      <c r="D855" s="161">
        <v>245</v>
      </c>
      <c r="E855" s="161">
        <v>0</v>
      </c>
      <c r="F855" s="161">
        <v>0</v>
      </c>
      <c r="G855" s="161">
        <v>75100</v>
      </c>
      <c r="H855" s="161">
        <v>0</v>
      </c>
      <c r="I855" s="161">
        <v>18</v>
      </c>
      <c r="J855" s="161">
        <v>40</v>
      </c>
    </row>
    <row r="856" spans="1:10">
      <c r="A856">
        <v>356319</v>
      </c>
      <c r="B856" s="161" t="s">
        <v>1920</v>
      </c>
      <c r="C856" s="161" t="s">
        <v>1486</v>
      </c>
      <c r="D856" s="161">
        <v>245</v>
      </c>
      <c r="E856" s="161">
        <v>0</v>
      </c>
      <c r="F856" s="161">
        <v>0</v>
      </c>
      <c r="G856" s="161">
        <v>75100</v>
      </c>
      <c r="H856" s="161">
        <v>0</v>
      </c>
      <c r="I856" s="161">
        <v>18</v>
      </c>
      <c r="J856" s="161">
        <v>40</v>
      </c>
    </row>
    <row r="857" spans="1:10">
      <c r="A857">
        <v>352572</v>
      </c>
      <c r="B857" s="161" t="s">
        <v>897</v>
      </c>
      <c r="C857" s="161" t="s">
        <v>1486</v>
      </c>
      <c r="D857" s="161">
        <v>245</v>
      </c>
      <c r="E857" s="161">
        <v>0</v>
      </c>
      <c r="F857" s="161">
        <v>0</v>
      </c>
      <c r="G857" s="161">
        <v>75100</v>
      </c>
      <c r="H857" s="161">
        <v>0</v>
      </c>
      <c r="I857" s="161">
        <v>18</v>
      </c>
      <c r="J857" s="161">
        <v>40</v>
      </c>
    </row>
    <row r="858" spans="1:10">
      <c r="A858">
        <v>356074</v>
      </c>
      <c r="B858" s="161" t="s">
        <v>1921</v>
      </c>
      <c r="C858" s="161" t="s">
        <v>1684</v>
      </c>
      <c r="D858" s="161">
        <v>225</v>
      </c>
      <c r="E858" s="161">
        <v>0</v>
      </c>
      <c r="F858" s="161">
        <v>0</v>
      </c>
      <c r="G858" s="161">
        <v>56900</v>
      </c>
      <c r="H858" s="161">
        <v>0</v>
      </c>
      <c r="I858" s="161">
        <v>17</v>
      </c>
      <c r="J858" s="161">
        <v>45</v>
      </c>
    </row>
    <row r="859" spans="1:10">
      <c r="A859">
        <v>356071</v>
      </c>
      <c r="B859" s="161" t="s">
        <v>2241</v>
      </c>
      <c r="C859" s="161" t="s">
        <v>1684</v>
      </c>
      <c r="D859" s="161">
        <v>225</v>
      </c>
      <c r="E859" s="161">
        <v>0</v>
      </c>
      <c r="F859" s="161">
        <v>0</v>
      </c>
      <c r="G859" s="161">
        <v>56900</v>
      </c>
      <c r="H859" s="161">
        <v>0</v>
      </c>
      <c r="I859" s="161">
        <v>17</v>
      </c>
      <c r="J859" s="161">
        <v>45</v>
      </c>
    </row>
    <row r="860" spans="1:10">
      <c r="A860">
        <v>353669</v>
      </c>
      <c r="B860" s="161" t="s">
        <v>897</v>
      </c>
      <c r="C860" s="161" t="s">
        <v>1684</v>
      </c>
      <c r="D860" s="161">
        <v>225</v>
      </c>
      <c r="E860" s="161">
        <v>0</v>
      </c>
      <c r="F860" s="161">
        <v>0</v>
      </c>
      <c r="G860" s="161">
        <v>56900</v>
      </c>
      <c r="H860" s="161">
        <v>0</v>
      </c>
      <c r="I860" s="161">
        <v>17</v>
      </c>
      <c r="J860" s="161">
        <v>45</v>
      </c>
    </row>
    <row r="861" spans="1:10">
      <c r="A861">
        <v>356075</v>
      </c>
      <c r="B861" s="161" t="s">
        <v>1921</v>
      </c>
      <c r="C861" s="161" t="s">
        <v>1578</v>
      </c>
      <c r="D861" s="161">
        <v>215</v>
      </c>
      <c r="E861" s="161">
        <v>0</v>
      </c>
      <c r="F861" s="161">
        <v>0</v>
      </c>
      <c r="G861" s="161">
        <v>48500</v>
      </c>
      <c r="H861" s="161">
        <v>0</v>
      </c>
      <c r="I861" s="161">
        <v>16</v>
      </c>
      <c r="J861" s="161">
        <v>45</v>
      </c>
    </row>
    <row r="862" spans="1:10">
      <c r="A862">
        <v>356072</v>
      </c>
      <c r="B862" s="161" t="s">
        <v>1920</v>
      </c>
      <c r="C862" s="161" t="s">
        <v>1578</v>
      </c>
      <c r="D862" s="161">
        <v>215</v>
      </c>
      <c r="E862" s="161">
        <v>0</v>
      </c>
      <c r="F862" s="161">
        <v>0</v>
      </c>
      <c r="G862" s="161">
        <v>48500</v>
      </c>
      <c r="H862" s="161">
        <v>0</v>
      </c>
      <c r="I862" s="161">
        <v>16</v>
      </c>
      <c r="J862" s="161">
        <v>45</v>
      </c>
    </row>
    <row r="863" spans="1:10">
      <c r="A863">
        <v>353670</v>
      </c>
      <c r="B863" s="161" t="s">
        <v>897</v>
      </c>
      <c r="C863" s="161" t="s">
        <v>1578</v>
      </c>
      <c r="D863" s="161">
        <v>215</v>
      </c>
      <c r="E863" s="161">
        <v>0</v>
      </c>
      <c r="F863" s="161">
        <v>0</v>
      </c>
      <c r="G863" s="161">
        <v>48500</v>
      </c>
      <c r="H863" s="161">
        <v>0</v>
      </c>
      <c r="I863" s="161">
        <v>16</v>
      </c>
      <c r="J863" s="161">
        <v>45</v>
      </c>
    </row>
    <row r="864" spans="1:10">
      <c r="A864">
        <v>332069</v>
      </c>
      <c r="B864" s="161" t="s">
        <v>2209</v>
      </c>
      <c r="C864" s="161" t="s">
        <v>1469</v>
      </c>
      <c r="D864" s="161">
        <v>205</v>
      </c>
      <c r="E864" s="161">
        <v>0</v>
      </c>
      <c r="F864" s="161">
        <v>0</v>
      </c>
      <c r="G864" s="161">
        <v>35800</v>
      </c>
      <c r="H864" s="161">
        <v>0</v>
      </c>
      <c r="I864" s="161">
        <v>15</v>
      </c>
      <c r="J864" s="161">
        <v>50</v>
      </c>
    </row>
    <row r="865" spans="1:10">
      <c r="A865">
        <v>339767</v>
      </c>
      <c r="B865" s="161" t="s">
        <v>2210</v>
      </c>
      <c r="C865" s="161" t="s">
        <v>1469</v>
      </c>
      <c r="D865" s="161">
        <v>205</v>
      </c>
      <c r="E865" s="161">
        <v>0</v>
      </c>
      <c r="F865" s="161">
        <v>0</v>
      </c>
      <c r="G865" s="161">
        <v>35800</v>
      </c>
      <c r="H865" s="161">
        <v>0</v>
      </c>
      <c r="I865" s="161">
        <v>15</v>
      </c>
      <c r="J865" s="161">
        <v>50</v>
      </c>
    </row>
    <row r="866" spans="1:10">
      <c r="A866">
        <v>332073</v>
      </c>
      <c r="B866" s="161" t="s">
        <v>922</v>
      </c>
      <c r="C866" s="161" t="s">
        <v>1469</v>
      </c>
      <c r="D866" s="161">
        <v>205</v>
      </c>
      <c r="E866" s="161">
        <v>0</v>
      </c>
      <c r="F866" s="161">
        <v>0</v>
      </c>
      <c r="G866" s="161">
        <v>35800</v>
      </c>
      <c r="H866" s="161">
        <v>0</v>
      </c>
      <c r="I866" s="161">
        <v>15</v>
      </c>
      <c r="J866" s="161">
        <v>50</v>
      </c>
    </row>
    <row r="867" spans="1:10">
      <c r="A867">
        <v>336381</v>
      </c>
      <c r="B867" s="161" t="s">
        <v>430</v>
      </c>
      <c r="C867" s="161" t="s">
        <v>1230</v>
      </c>
      <c r="D867" s="161">
        <v>185</v>
      </c>
      <c r="E867" s="161">
        <v>0</v>
      </c>
      <c r="F867" s="161">
        <v>0</v>
      </c>
      <c r="G867" s="161">
        <v>33100</v>
      </c>
      <c r="H867" s="161">
        <v>0</v>
      </c>
      <c r="I867" s="161">
        <v>15</v>
      </c>
      <c r="J867" s="161">
        <v>60</v>
      </c>
    </row>
    <row r="868" spans="1:10">
      <c r="A868">
        <v>336380</v>
      </c>
      <c r="B868" s="161" t="s">
        <v>430</v>
      </c>
      <c r="C868" s="161" t="s">
        <v>1230</v>
      </c>
      <c r="D868" s="161">
        <v>185</v>
      </c>
      <c r="E868" s="161">
        <v>0</v>
      </c>
      <c r="F868" s="161">
        <v>0</v>
      </c>
      <c r="G868" s="161">
        <v>33100</v>
      </c>
      <c r="H868" s="161">
        <v>0</v>
      </c>
      <c r="I868" s="161">
        <v>15</v>
      </c>
      <c r="J868" s="161">
        <v>60</v>
      </c>
    </row>
    <row r="869" spans="1:10">
      <c r="A869">
        <v>280039</v>
      </c>
      <c r="B869" s="161" t="s">
        <v>225</v>
      </c>
      <c r="C869" s="161" t="s">
        <v>1434</v>
      </c>
      <c r="D869" s="161">
        <v>185</v>
      </c>
      <c r="E869" s="161">
        <v>0</v>
      </c>
      <c r="F869" s="161">
        <v>0</v>
      </c>
      <c r="G869" s="161">
        <v>26000</v>
      </c>
      <c r="H869" s="161">
        <v>0</v>
      </c>
      <c r="I869" s="161">
        <v>15</v>
      </c>
      <c r="J869" s="161">
        <v>60</v>
      </c>
    </row>
    <row r="870" spans="1:10">
      <c r="A870">
        <v>359000</v>
      </c>
      <c r="B870" s="161" t="s">
        <v>927</v>
      </c>
      <c r="C870" s="161" t="s">
        <v>1230</v>
      </c>
      <c r="D870" s="161">
        <v>185</v>
      </c>
      <c r="E870" s="161">
        <v>0</v>
      </c>
      <c r="F870" s="161">
        <v>0</v>
      </c>
      <c r="G870" s="161">
        <v>33100</v>
      </c>
      <c r="H870" s="161">
        <v>0</v>
      </c>
      <c r="I870" s="161">
        <v>15</v>
      </c>
      <c r="J870" s="161">
        <v>60</v>
      </c>
    </row>
    <row r="871" spans="1:10">
      <c r="A871">
        <v>339639</v>
      </c>
      <c r="B871" s="161" t="s">
        <v>430</v>
      </c>
      <c r="C871" s="161" t="s">
        <v>1229</v>
      </c>
      <c r="D871" s="161">
        <v>205</v>
      </c>
      <c r="E871" s="161">
        <v>0</v>
      </c>
      <c r="F871" s="161">
        <v>0</v>
      </c>
      <c r="G871" s="161">
        <v>33500</v>
      </c>
      <c r="H871" s="161">
        <v>0</v>
      </c>
      <c r="I871" s="161">
        <v>15</v>
      </c>
      <c r="J871" s="161">
        <v>65</v>
      </c>
    </row>
    <row r="872" spans="1:10">
      <c r="A872">
        <v>339640</v>
      </c>
      <c r="B872" s="161" t="s">
        <v>430</v>
      </c>
      <c r="C872" s="161" t="s">
        <v>1229</v>
      </c>
      <c r="D872" s="161">
        <v>205</v>
      </c>
      <c r="E872" s="161">
        <v>0</v>
      </c>
      <c r="F872" s="161">
        <v>0</v>
      </c>
      <c r="G872" s="161">
        <v>33500</v>
      </c>
      <c r="H872" s="161">
        <v>0</v>
      </c>
      <c r="I872" s="161">
        <v>15</v>
      </c>
      <c r="J872" s="161">
        <v>65</v>
      </c>
    </row>
    <row r="873" spans="1:10">
      <c r="A873">
        <v>358999</v>
      </c>
      <c r="B873" s="161" t="s">
        <v>927</v>
      </c>
      <c r="C873" s="161" t="s">
        <v>1229</v>
      </c>
      <c r="D873" s="161">
        <v>205</v>
      </c>
      <c r="E873" s="161">
        <v>0</v>
      </c>
      <c r="F873" s="161">
        <v>0</v>
      </c>
      <c r="G873" s="161">
        <v>33500</v>
      </c>
      <c r="H873" s="161">
        <v>0</v>
      </c>
      <c r="I873" s="161">
        <v>15</v>
      </c>
      <c r="J873" s="161">
        <v>65</v>
      </c>
    </row>
    <row r="874" spans="1:10">
      <c r="A874">
        <v>339649</v>
      </c>
      <c r="B874" s="161" t="s">
        <v>927</v>
      </c>
      <c r="C874" s="161" t="s">
        <v>1716</v>
      </c>
      <c r="D874" s="161">
        <v>215</v>
      </c>
      <c r="E874" s="161">
        <v>0</v>
      </c>
      <c r="F874" s="161">
        <v>0</v>
      </c>
      <c r="G874" s="161">
        <v>37900</v>
      </c>
      <c r="H874" s="161">
        <v>0</v>
      </c>
      <c r="I874" s="161">
        <v>15</v>
      </c>
      <c r="J874" s="161">
        <v>60</v>
      </c>
    </row>
    <row r="875" spans="1:10">
      <c r="A875">
        <v>331738</v>
      </c>
      <c r="B875" s="161" t="s">
        <v>430</v>
      </c>
      <c r="C875" s="161" t="s">
        <v>1628</v>
      </c>
      <c r="D875" s="161">
        <v>185</v>
      </c>
      <c r="E875" s="161">
        <v>0</v>
      </c>
      <c r="F875" s="161">
        <v>0</v>
      </c>
      <c r="G875" s="161">
        <v>28600</v>
      </c>
      <c r="H875" s="161">
        <v>0</v>
      </c>
      <c r="I875" s="161">
        <v>15</v>
      </c>
      <c r="J875" s="161">
        <v>65</v>
      </c>
    </row>
    <row r="876" spans="1:10">
      <c r="A876">
        <v>331737</v>
      </c>
      <c r="B876" s="161" t="s">
        <v>430</v>
      </c>
      <c r="C876" s="161" t="s">
        <v>1628</v>
      </c>
      <c r="D876" s="161">
        <v>185</v>
      </c>
      <c r="E876" s="161">
        <v>0</v>
      </c>
      <c r="F876" s="161">
        <v>0</v>
      </c>
      <c r="G876" s="161">
        <v>28600</v>
      </c>
      <c r="H876" s="161">
        <v>0</v>
      </c>
      <c r="I876" s="161">
        <v>15</v>
      </c>
      <c r="J876" s="161">
        <v>65</v>
      </c>
    </row>
    <row r="877" spans="1:10">
      <c r="A877">
        <v>279811</v>
      </c>
      <c r="B877" s="161" t="s">
        <v>225</v>
      </c>
      <c r="C877" s="161" t="s">
        <v>1432</v>
      </c>
      <c r="D877" s="161">
        <v>185</v>
      </c>
      <c r="E877" s="161">
        <v>0</v>
      </c>
      <c r="F877" s="161">
        <v>0</v>
      </c>
      <c r="G877" s="161">
        <v>22700</v>
      </c>
      <c r="H877" s="161">
        <v>0</v>
      </c>
      <c r="I877" s="161">
        <v>15</v>
      </c>
      <c r="J877" s="161">
        <v>65</v>
      </c>
    </row>
    <row r="878" spans="1:10">
      <c r="A878">
        <v>339650</v>
      </c>
      <c r="B878" s="161" t="s">
        <v>927</v>
      </c>
      <c r="C878" s="161" t="s">
        <v>1628</v>
      </c>
      <c r="D878" s="161">
        <v>185</v>
      </c>
      <c r="E878" s="161">
        <v>0</v>
      </c>
      <c r="F878" s="161">
        <v>0</v>
      </c>
      <c r="G878" s="161">
        <v>28600</v>
      </c>
      <c r="H878" s="161">
        <v>0</v>
      </c>
      <c r="I878" s="161">
        <v>15</v>
      </c>
      <c r="J878" s="161">
        <v>65</v>
      </c>
    </row>
    <row r="879" spans="1:10">
      <c r="A879">
        <v>331736</v>
      </c>
      <c r="B879" s="161" t="s">
        <v>430</v>
      </c>
      <c r="C879" s="161" t="s">
        <v>1534</v>
      </c>
      <c r="D879" s="161">
        <v>195</v>
      </c>
      <c r="E879" s="161">
        <v>0</v>
      </c>
      <c r="F879" s="161">
        <v>0</v>
      </c>
      <c r="G879" s="161">
        <v>30500</v>
      </c>
      <c r="H879" s="161">
        <v>0</v>
      </c>
      <c r="I879" s="161">
        <v>15</v>
      </c>
      <c r="J879" s="161">
        <v>65</v>
      </c>
    </row>
    <row r="880" spans="1:10">
      <c r="A880">
        <v>331735</v>
      </c>
      <c r="B880" s="161" t="s">
        <v>430</v>
      </c>
      <c r="C880" s="161" t="s">
        <v>1534</v>
      </c>
      <c r="D880" s="161">
        <v>195</v>
      </c>
      <c r="E880" s="161">
        <v>0</v>
      </c>
      <c r="F880" s="161">
        <v>0</v>
      </c>
      <c r="G880" s="161">
        <v>30500</v>
      </c>
      <c r="H880" s="161">
        <v>0</v>
      </c>
      <c r="I880" s="161">
        <v>15</v>
      </c>
      <c r="J880" s="161">
        <v>65</v>
      </c>
    </row>
    <row r="881" spans="1:10">
      <c r="A881">
        <v>326587</v>
      </c>
      <c r="B881" s="161" t="s">
        <v>225</v>
      </c>
      <c r="C881" s="161" t="s">
        <v>1534</v>
      </c>
      <c r="D881" s="161">
        <v>195</v>
      </c>
      <c r="E881" s="161">
        <v>0</v>
      </c>
      <c r="F881" s="161">
        <v>0</v>
      </c>
      <c r="G881" s="161">
        <v>24100</v>
      </c>
      <c r="H881" s="161">
        <v>0</v>
      </c>
      <c r="I881" s="161">
        <v>15</v>
      </c>
      <c r="J881" s="161">
        <v>65</v>
      </c>
    </row>
    <row r="882" spans="1:10">
      <c r="A882">
        <v>352029</v>
      </c>
      <c r="B882" s="161" t="s">
        <v>430</v>
      </c>
      <c r="C882" s="161" t="s">
        <v>1229</v>
      </c>
      <c r="D882" s="161">
        <v>205</v>
      </c>
      <c r="E882" s="161">
        <v>0</v>
      </c>
      <c r="F882" s="161">
        <v>0</v>
      </c>
      <c r="G882" s="161">
        <v>33500</v>
      </c>
      <c r="H882" s="161">
        <v>0</v>
      </c>
      <c r="I882" s="161">
        <v>15</v>
      </c>
      <c r="J882" s="161">
        <v>65</v>
      </c>
    </row>
    <row r="883" spans="1:10">
      <c r="A883">
        <v>352028</v>
      </c>
      <c r="B883" s="161" t="s">
        <v>430</v>
      </c>
      <c r="C883" s="161" t="s">
        <v>1229</v>
      </c>
      <c r="D883" s="161">
        <v>205</v>
      </c>
      <c r="E883" s="161">
        <v>0</v>
      </c>
      <c r="F883" s="161">
        <v>0</v>
      </c>
      <c r="G883" s="161">
        <v>33500</v>
      </c>
      <c r="H883" s="161">
        <v>0</v>
      </c>
      <c r="I883" s="161">
        <v>15</v>
      </c>
      <c r="J883" s="161">
        <v>65</v>
      </c>
    </row>
    <row r="884" spans="1:10">
      <c r="A884">
        <v>286361</v>
      </c>
      <c r="B884" s="161" t="s">
        <v>225</v>
      </c>
      <c r="C884" s="161" t="s">
        <v>1229</v>
      </c>
      <c r="D884" s="161">
        <v>205</v>
      </c>
      <c r="E884" s="161">
        <v>0</v>
      </c>
      <c r="F884" s="161">
        <v>0</v>
      </c>
      <c r="G884" s="161">
        <v>26900</v>
      </c>
      <c r="H884" s="161">
        <v>0</v>
      </c>
      <c r="I884" s="161">
        <v>15</v>
      </c>
      <c r="J884" s="161">
        <v>65</v>
      </c>
    </row>
    <row r="885" spans="1:10">
      <c r="A885">
        <v>336899</v>
      </c>
      <c r="B885" s="161" t="s">
        <v>430</v>
      </c>
      <c r="C885" s="161" t="s">
        <v>1433</v>
      </c>
      <c r="D885" s="161">
        <v>185</v>
      </c>
      <c r="E885" s="161">
        <v>0</v>
      </c>
      <c r="F885" s="161">
        <v>0</v>
      </c>
      <c r="G885" s="161">
        <v>25100</v>
      </c>
      <c r="H885" s="161">
        <v>0</v>
      </c>
      <c r="I885" s="161">
        <v>14</v>
      </c>
      <c r="J885" s="161">
        <v>65</v>
      </c>
    </row>
    <row r="886" spans="1:10">
      <c r="A886">
        <v>336898</v>
      </c>
      <c r="B886" s="161" t="s">
        <v>430</v>
      </c>
      <c r="C886" s="161" t="s">
        <v>1433</v>
      </c>
      <c r="D886" s="161">
        <v>185</v>
      </c>
      <c r="E886" s="161">
        <v>0</v>
      </c>
      <c r="F886" s="161">
        <v>0</v>
      </c>
      <c r="G886" s="161">
        <v>25100</v>
      </c>
      <c r="H886" s="161">
        <v>0</v>
      </c>
      <c r="I886" s="161">
        <v>14</v>
      </c>
      <c r="J886" s="161">
        <v>65</v>
      </c>
    </row>
    <row r="887" spans="1:10">
      <c r="A887">
        <v>279911</v>
      </c>
      <c r="B887" s="161" t="s">
        <v>225</v>
      </c>
      <c r="C887" s="161" t="s">
        <v>1433</v>
      </c>
      <c r="D887" s="161">
        <v>185</v>
      </c>
      <c r="E887" s="161">
        <v>0</v>
      </c>
      <c r="F887" s="161">
        <v>0</v>
      </c>
      <c r="G887" s="161">
        <v>19600</v>
      </c>
      <c r="H887" s="161">
        <v>0</v>
      </c>
      <c r="I887" s="161">
        <v>14</v>
      </c>
      <c r="J887" s="161">
        <v>65</v>
      </c>
    </row>
    <row r="888" spans="1:10">
      <c r="A888">
        <v>284241</v>
      </c>
      <c r="B888" s="161" t="s">
        <v>243</v>
      </c>
      <c r="C888" s="161" t="s">
        <v>1408</v>
      </c>
      <c r="D888" s="161">
        <v>175</v>
      </c>
      <c r="E888" s="161">
        <v>0</v>
      </c>
      <c r="F888" s="161">
        <v>0</v>
      </c>
      <c r="G888" s="161">
        <v>17900</v>
      </c>
      <c r="H888" s="161">
        <v>0</v>
      </c>
      <c r="I888" s="161">
        <v>14</v>
      </c>
      <c r="J888" s="161">
        <v>65</v>
      </c>
    </row>
    <row r="889" spans="1:10">
      <c r="A889">
        <v>249501</v>
      </c>
      <c r="B889" s="161" t="s">
        <v>242</v>
      </c>
      <c r="C889" s="161" t="s">
        <v>1408</v>
      </c>
      <c r="D889" s="161">
        <v>175</v>
      </c>
      <c r="E889" s="161">
        <v>0</v>
      </c>
      <c r="F889" s="161">
        <v>0</v>
      </c>
      <c r="G889" s="161">
        <v>17900</v>
      </c>
      <c r="H889" s="161">
        <v>0</v>
      </c>
      <c r="I889" s="161">
        <v>14</v>
      </c>
      <c r="J889" s="161">
        <v>65</v>
      </c>
    </row>
    <row r="890" spans="1:10">
      <c r="A890">
        <v>248305</v>
      </c>
      <c r="B890" s="161" t="s">
        <v>243</v>
      </c>
      <c r="C890" s="161" t="s">
        <v>1408</v>
      </c>
      <c r="D890" s="161">
        <v>175</v>
      </c>
      <c r="E890" s="161">
        <v>0</v>
      </c>
      <c r="F890" s="161">
        <v>0</v>
      </c>
      <c r="G890" s="161">
        <v>17900</v>
      </c>
      <c r="H890" s="161">
        <v>0</v>
      </c>
      <c r="I890" s="161">
        <v>14</v>
      </c>
      <c r="J890" s="161">
        <v>65</v>
      </c>
    </row>
    <row r="891" spans="1:10">
      <c r="A891">
        <v>284245</v>
      </c>
      <c r="B891" s="161" t="s">
        <v>243</v>
      </c>
      <c r="C891" s="161" t="s">
        <v>1407</v>
      </c>
      <c r="D891" s="161">
        <v>165</v>
      </c>
      <c r="E891" s="161">
        <v>0</v>
      </c>
      <c r="F891" s="161">
        <v>0</v>
      </c>
      <c r="G891" s="161">
        <v>15200</v>
      </c>
      <c r="H891" s="161">
        <v>0</v>
      </c>
      <c r="I891" s="161">
        <v>13</v>
      </c>
      <c r="J891" s="161">
        <v>65</v>
      </c>
    </row>
    <row r="892" spans="1:10">
      <c r="A892">
        <v>249499</v>
      </c>
      <c r="B892" s="161" t="s">
        <v>242</v>
      </c>
      <c r="C892" s="161" t="s">
        <v>1407</v>
      </c>
      <c r="D892" s="161">
        <v>165</v>
      </c>
      <c r="E892" s="161">
        <v>0</v>
      </c>
      <c r="F892" s="161">
        <v>0</v>
      </c>
      <c r="G892" s="161">
        <v>15200</v>
      </c>
      <c r="H892" s="161">
        <v>0</v>
      </c>
      <c r="I892" s="161">
        <v>13</v>
      </c>
      <c r="J892" s="161">
        <v>65</v>
      </c>
    </row>
    <row r="893" spans="1:10">
      <c r="A893">
        <v>248303</v>
      </c>
      <c r="B893" s="161" t="s">
        <v>243</v>
      </c>
      <c r="C893" s="161" t="s">
        <v>1407</v>
      </c>
      <c r="D893" s="161">
        <v>165</v>
      </c>
      <c r="E893" s="161">
        <v>0</v>
      </c>
      <c r="F893" s="161">
        <v>0</v>
      </c>
      <c r="G893" s="161">
        <v>15200</v>
      </c>
      <c r="H893" s="161">
        <v>0</v>
      </c>
      <c r="I893" s="161">
        <v>13</v>
      </c>
      <c r="J893" s="161">
        <v>65</v>
      </c>
    </row>
    <row r="894" spans="1:10">
      <c r="A894">
        <v>354691</v>
      </c>
      <c r="B894" s="161" t="s">
        <v>244</v>
      </c>
      <c r="C894" s="161" t="s">
        <v>1818</v>
      </c>
      <c r="D894" s="161">
        <v>145</v>
      </c>
      <c r="E894" s="161">
        <v>0</v>
      </c>
      <c r="F894" s="161">
        <v>0</v>
      </c>
      <c r="G894" s="161">
        <v>8500</v>
      </c>
      <c r="H894" s="161">
        <v>0</v>
      </c>
      <c r="I894" s="161">
        <v>12</v>
      </c>
      <c r="J894" s="161">
        <v>80</v>
      </c>
    </row>
    <row r="895" spans="1:10">
      <c r="A895">
        <v>219921</v>
      </c>
      <c r="B895" s="161" t="s">
        <v>244</v>
      </c>
      <c r="C895" s="161" t="s">
        <v>168</v>
      </c>
      <c r="D895" s="161">
        <v>145</v>
      </c>
      <c r="E895" s="161">
        <v>0</v>
      </c>
      <c r="F895" s="161">
        <v>0</v>
      </c>
      <c r="G895" s="161">
        <v>8500</v>
      </c>
      <c r="H895" s="161">
        <v>0</v>
      </c>
      <c r="I895" s="161">
        <v>12</v>
      </c>
      <c r="J895" s="161">
        <v>0</v>
      </c>
    </row>
    <row r="896" spans="1:10">
      <c r="A896">
        <v>255421</v>
      </c>
      <c r="B896" s="161" t="s">
        <v>244</v>
      </c>
      <c r="C896" s="161" t="s">
        <v>199</v>
      </c>
      <c r="D896" s="161">
        <v>145</v>
      </c>
      <c r="E896" s="161">
        <v>0</v>
      </c>
      <c r="F896" s="161">
        <v>0</v>
      </c>
      <c r="G896" s="161">
        <v>9500</v>
      </c>
      <c r="H896" s="161">
        <v>0</v>
      </c>
      <c r="I896" s="161">
        <v>12</v>
      </c>
      <c r="J896" s="161">
        <v>0</v>
      </c>
    </row>
    <row r="897" spans="1:10">
      <c r="A897">
        <v>219699</v>
      </c>
      <c r="B897" s="161" t="s">
        <v>244</v>
      </c>
      <c r="C897" s="161" t="s">
        <v>200</v>
      </c>
      <c r="D897" s="161">
        <v>155</v>
      </c>
      <c r="E897" s="161">
        <v>0</v>
      </c>
      <c r="F897" s="161">
        <v>0</v>
      </c>
      <c r="G897" s="161">
        <v>12000</v>
      </c>
      <c r="H897" s="161">
        <v>0</v>
      </c>
      <c r="I897" s="161">
        <v>12</v>
      </c>
      <c r="J897" s="161">
        <v>0</v>
      </c>
    </row>
    <row r="898" spans="1:10">
      <c r="A898">
        <v>223167</v>
      </c>
      <c r="B898" s="161" t="s">
        <v>244</v>
      </c>
      <c r="C898" s="161" t="s">
        <v>179</v>
      </c>
      <c r="D898" s="161">
        <v>145</v>
      </c>
      <c r="E898" s="161">
        <v>0</v>
      </c>
      <c r="F898" s="161">
        <v>0</v>
      </c>
      <c r="G898" s="161">
        <v>11600</v>
      </c>
      <c r="H898" s="161">
        <v>0</v>
      </c>
      <c r="I898" s="161">
        <v>13</v>
      </c>
      <c r="J898" s="161">
        <v>0</v>
      </c>
    </row>
    <row r="899" spans="1:10">
      <c r="A899">
        <v>223551</v>
      </c>
      <c r="B899" s="161" t="s">
        <v>244</v>
      </c>
      <c r="C899" s="161" t="s">
        <v>188</v>
      </c>
      <c r="D899" s="161">
        <v>165</v>
      </c>
      <c r="E899" s="161">
        <v>0</v>
      </c>
      <c r="F899" s="161">
        <v>0</v>
      </c>
      <c r="G899" s="161">
        <v>16100</v>
      </c>
      <c r="H899" s="161">
        <v>0</v>
      </c>
      <c r="I899" s="161">
        <v>14</v>
      </c>
      <c r="J899" s="161">
        <v>0</v>
      </c>
    </row>
    <row r="900" spans="1:10">
      <c r="A900">
        <v>215825</v>
      </c>
      <c r="B900" s="161" t="s">
        <v>244</v>
      </c>
      <c r="C900" s="161" t="s">
        <v>1388</v>
      </c>
      <c r="D900" s="161">
        <v>195</v>
      </c>
      <c r="E900" s="161">
        <v>0</v>
      </c>
      <c r="F900" s="161">
        <v>0</v>
      </c>
      <c r="G900" s="161">
        <v>22500</v>
      </c>
      <c r="H900" s="161">
        <v>0</v>
      </c>
      <c r="I900" s="161">
        <v>15</v>
      </c>
      <c r="J900" s="161">
        <v>0</v>
      </c>
    </row>
    <row r="901" spans="1:10">
      <c r="A901">
        <v>246273</v>
      </c>
      <c r="B901" s="161" t="s">
        <v>236</v>
      </c>
      <c r="C901" s="161" t="s">
        <v>1404</v>
      </c>
      <c r="D901" s="161">
        <v>195</v>
      </c>
      <c r="E901" s="161">
        <v>0</v>
      </c>
      <c r="F901" s="161">
        <v>0</v>
      </c>
      <c r="G901" s="161">
        <v>21800</v>
      </c>
      <c r="H901" s="161">
        <v>0</v>
      </c>
      <c r="I901" s="161">
        <v>16</v>
      </c>
      <c r="J901" s="161">
        <v>0</v>
      </c>
    </row>
    <row r="902" spans="1:10">
      <c r="A902">
        <v>336660</v>
      </c>
      <c r="B902" s="161" t="s">
        <v>667</v>
      </c>
      <c r="C902" s="161" t="s">
        <v>1700</v>
      </c>
      <c r="D902" s="161" t="s">
        <v>1957</v>
      </c>
      <c r="E902" s="161">
        <v>0</v>
      </c>
      <c r="F902" s="161">
        <v>0</v>
      </c>
      <c r="G902" s="161" t="s">
        <v>2248</v>
      </c>
      <c r="H902" s="161">
        <v>0</v>
      </c>
      <c r="I902" s="161">
        <v>15</v>
      </c>
      <c r="J902" s="161">
        <v>0.5</v>
      </c>
    </row>
    <row r="903" spans="1:10">
      <c r="A903">
        <v>358578</v>
      </c>
      <c r="B903" s="161" t="s">
        <v>1922</v>
      </c>
      <c r="C903" s="161" t="s">
        <v>1958</v>
      </c>
      <c r="D903" s="161">
        <v>0</v>
      </c>
      <c r="E903" s="161">
        <v>0</v>
      </c>
      <c r="F903" s="161">
        <v>0</v>
      </c>
      <c r="G903" s="161" t="s">
        <v>2248</v>
      </c>
      <c r="H903" s="161">
        <v>0</v>
      </c>
      <c r="I903" s="161">
        <v>15</v>
      </c>
      <c r="J903" s="161">
        <v>0</v>
      </c>
    </row>
    <row r="904" spans="1:10">
      <c r="A904">
        <v>358587</v>
      </c>
      <c r="B904" s="161" t="s">
        <v>1922</v>
      </c>
      <c r="C904" s="161" t="s">
        <v>1959</v>
      </c>
      <c r="D904" s="161">
        <v>0</v>
      </c>
      <c r="E904" s="161">
        <v>0</v>
      </c>
      <c r="F904" s="161">
        <v>0</v>
      </c>
      <c r="G904" s="161" t="s">
        <v>2248</v>
      </c>
      <c r="H904" s="161">
        <v>0</v>
      </c>
      <c r="I904" s="161">
        <v>17</v>
      </c>
      <c r="J904" s="161">
        <v>0</v>
      </c>
    </row>
    <row r="905" spans="1:10">
      <c r="A905">
        <v>338839</v>
      </c>
      <c r="B905" s="161" t="s">
        <v>915</v>
      </c>
      <c r="C905" s="161" t="s">
        <v>1706</v>
      </c>
      <c r="D905" s="161">
        <v>35</v>
      </c>
      <c r="E905" s="161">
        <v>0</v>
      </c>
      <c r="F905" s="161">
        <v>0</v>
      </c>
      <c r="G905" s="161" t="s">
        <v>2248</v>
      </c>
      <c r="H905" s="161">
        <v>0</v>
      </c>
      <c r="I905" s="161">
        <v>17</v>
      </c>
      <c r="J905" s="161">
        <v>2</v>
      </c>
    </row>
    <row r="906" spans="1:10">
      <c r="A906">
        <v>338836</v>
      </c>
      <c r="B906" s="161" t="s">
        <v>667</v>
      </c>
      <c r="C906" s="161" t="s">
        <v>1706</v>
      </c>
      <c r="D906" s="161">
        <v>35</v>
      </c>
      <c r="E906" s="161">
        <v>0</v>
      </c>
      <c r="F906" s="161">
        <v>0</v>
      </c>
      <c r="G906" s="161" t="s">
        <v>2248</v>
      </c>
      <c r="H906" s="161">
        <v>0</v>
      </c>
      <c r="I906" s="161">
        <v>17</v>
      </c>
      <c r="J906" s="161">
        <v>2</v>
      </c>
    </row>
    <row r="907" spans="1:10">
      <c r="A907">
        <v>358588</v>
      </c>
      <c r="B907" s="161" t="s">
        <v>1922</v>
      </c>
      <c r="C907" s="161" t="s">
        <v>2152</v>
      </c>
      <c r="D907" s="161">
        <v>0</v>
      </c>
      <c r="E907" s="161">
        <v>0</v>
      </c>
      <c r="F907" s="161">
        <v>0</v>
      </c>
      <c r="G907" s="161" t="s">
        <v>2248</v>
      </c>
      <c r="H907" s="161">
        <v>0</v>
      </c>
      <c r="I907" s="161">
        <v>17</v>
      </c>
      <c r="J907" s="161">
        <v>0</v>
      </c>
    </row>
    <row r="908" spans="1:10">
      <c r="A908">
        <v>338840</v>
      </c>
      <c r="B908" s="161" t="s">
        <v>915</v>
      </c>
      <c r="C908" s="161" t="s">
        <v>1707</v>
      </c>
      <c r="D908" s="161">
        <v>37</v>
      </c>
      <c r="E908" s="161">
        <v>0</v>
      </c>
      <c r="F908" s="161">
        <v>0</v>
      </c>
      <c r="G908" s="161" t="s">
        <v>2248</v>
      </c>
      <c r="H908" s="161">
        <v>0</v>
      </c>
      <c r="I908" s="161">
        <v>17</v>
      </c>
      <c r="J908" s="161">
        <v>2</v>
      </c>
    </row>
    <row r="909" spans="1:10">
      <c r="A909">
        <v>338837</v>
      </c>
      <c r="B909" s="161" t="s">
        <v>667</v>
      </c>
      <c r="C909" s="161" t="s">
        <v>1707</v>
      </c>
      <c r="D909" s="161">
        <v>37</v>
      </c>
      <c r="E909" s="161">
        <v>0</v>
      </c>
      <c r="F909" s="161">
        <v>0</v>
      </c>
      <c r="G909" s="161" t="s">
        <v>2248</v>
      </c>
      <c r="H909" s="161">
        <v>0</v>
      </c>
      <c r="I909" s="161">
        <v>17</v>
      </c>
      <c r="J909" s="161">
        <v>2</v>
      </c>
    </row>
    <row r="910" spans="1:10">
      <c r="A910">
        <v>358589</v>
      </c>
      <c r="B910" s="161" t="s">
        <v>1922</v>
      </c>
      <c r="C910" s="161" t="s">
        <v>1960</v>
      </c>
      <c r="D910" s="161">
        <v>0</v>
      </c>
      <c r="E910" s="161">
        <v>0</v>
      </c>
      <c r="F910" s="161">
        <v>0</v>
      </c>
      <c r="G910" s="161" t="s">
        <v>2248</v>
      </c>
      <c r="H910" s="161">
        <v>0</v>
      </c>
      <c r="I910" s="161">
        <v>18</v>
      </c>
      <c r="J910" s="161">
        <v>0</v>
      </c>
    </row>
    <row r="911" spans="1:10">
      <c r="A911">
        <v>358590</v>
      </c>
      <c r="B911" s="161" t="s">
        <v>1922</v>
      </c>
      <c r="C911" s="161" t="s">
        <v>1961</v>
      </c>
      <c r="D911" s="161">
        <v>0</v>
      </c>
      <c r="E911" s="161">
        <v>0</v>
      </c>
      <c r="F911" s="161">
        <v>0</v>
      </c>
      <c r="G911" s="161" t="s">
        <v>2248</v>
      </c>
      <c r="H911" s="161">
        <v>0</v>
      </c>
      <c r="I911" s="161">
        <v>20</v>
      </c>
      <c r="J911" s="161">
        <v>0</v>
      </c>
    </row>
    <row r="912" spans="1:10">
      <c r="A912">
        <v>338838</v>
      </c>
      <c r="B912" s="161" t="s">
        <v>915</v>
      </c>
      <c r="C912" s="161" t="s">
        <v>1705</v>
      </c>
      <c r="D912" s="161">
        <v>315</v>
      </c>
      <c r="E912" s="161">
        <v>0</v>
      </c>
      <c r="F912" s="161">
        <v>0</v>
      </c>
      <c r="G912" s="161" t="s">
        <v>2248</v>
      </c>
      <c r="H912" s="161">
        <v>0</v>
      </c>
      <c r="I912" s="161">
        <v>16</v>
      </c>
      <c r="J912" s="161">
        <v>75</v>
      </c>
    </row>
    <row r="913" spans="1:10">
      <c r="A913">
        <v>338835</v>
      </c>
      <c r="B913" s="161" t="s">
        <v>667</v>
      </c>
      <c r="C913" s="161" t="s">
        <v>1705</v>
      </c>
      <c r="D913" s="161">
        <v>315</v>
      </c>
      <c r="E913" s="161">
        <v>0</v>
      </c>
      <c r="F913" s="161">
        <v>0</v>
      </c>
      <c r="G913" s="161" t="s">
        <v>2248</v>
      </c>
      <c r="H913" s="161">
        <v>0</v>
      </c>
      <c r="I913" s="161">
        <v>16</v>
      </c>
      <c r="J913" s="161">
        <v>75</v>
      </c>
    </row>
    <row r="914" spans="1:10">
      <c r="A914">
        <v>247629</v>
      </c>
      <c r="B914" s="161" t="s">
        <v>236</v>
      </c>
      <c r="C914" s="161" t="s">
        <v>1405</v>
      </c>
      <c r="D914" s="161">
        <v>0</v>
      </c>
      <c r="E914" s="161">
        <v>0</v>
      </c>
      <c r="F914" s="161">
        <v>0</v>
      </c>
      <c r="G914" s="161">
        <v>25000</v>
      </c>
      <c r="H914" s="161">
        <v>0</v>
      </c>
      <c r="I914" s="161">
        <v>16</v>
      </c>
      <c r="J914" s="161">
        <v>0</v>
      </c>
    </row>
    <row r="915" spans="1:10">
      <c r="A915">
        <v>244923</v>
      </c>
      <c r="B915" s="161" t="s">
        <v>236</v>
      </c>
      <c r="C915" s="161" t="s">
        <v>1397</v>
      </c>
      <c r="D915" s="161">
        <v>0</v>
      </c>
      <c r="E915" s="161">
        <v>0</v>
      </c>
      <c r="F915" s="161">
        <v>0</v>
      </c>
      <c r="G915" s="161">
        <v>25500</v>
      </c>
      <c r="H915" s="161">
        <v>0</v>
      </c>
      <c r="I915" s="161">
        <v>16</v>
      </c>
      <c r="J915" s="161">
        <v>0</v>
      </c>
    </row>
    <row r="916" spans="1:10">
      <c r="A916">
        <v>244927</v>
      </c>
      <c r="B916" s="161" t="s">
        <v>236</v>
      </c>
      <c r="C916" s="161" t="s">
        <v>1398</v>
      </c>
      <c r="D916" s="161">
        <v>225</v>
      </c>
      <c r="E916" s="161">
        <v>0</v>
      </c>
      <c r="F916" s="161">
        <v>0</v>
      </c>
      <c r="G916" s="161">
        <v>24300</v>
      </c>
      <c r="H916" s="161">
        <v>0</v>
      </c>
      <c r="I916" s="161">
        <v>16</v>
      </c>
      <c r="J916" s="161">
        <v>75</v>
      </c>
    </row>
    <row r="917" spans="1:10">
      <c r="A917">
        <v>335373</v>
      </c>
      <c r="B917" s="161" t="s">
        <v>667</v>
      </c>
      <c r="C917" s="161" t="s">
        <v>1677</v>
      </c>
      <c r="D917" s="161">
        <v>225</v>
      </c>
      <c r="E917" s="161">
        <v>0</v>
      </c>
      <c r="F917" s="161">
        <v>0</v>
      </c>
      <c r="G917" s="161" t="s">
        <v>2248</v>
      </c>
      <c r="H917" s="161">
        <v>0</v>
      </c>
      <c r="I917" s="161">
        <v>16</v>
      </c>
      <c r="J917" s="161">
        <v>75</v>
      </c>
    </row>
    <row r="918" spans="1:10">
      <c r="A918">
        <v>244929</v>
      </c>
      <c r="B918" s="161" t="s">
        <v>236</v>
      </c>
      <c r="C918" s="161" t="s">
        <v>1399</v>
      </c>
      <c r="D918" s="161">
        <v>245</v>
      </c>
      <c r="E918" s="161">
        <v>0</v>
      </c>
      <c r="F918" s="161">
        <v>0</v>
      </c>
      <c r="G918" s="161">
        <v>26800</v>
      </c>
      <c r="H918" s="161">
        <v>0</v>
      </c>
      <c r="I918" s="161">
        <v>16</v>
      </c>
      <c r="J918" s="161">
        <v>75</v>
      </c>
    </row>
    <row r="919" spans="1:10">
      <c r="A919">
        <v>332146</v>
      </c>
      <c r="B919" s="161" t="s">
        <v>915</v>
      </c>
      <c r="C919" s="161" t="s">
        <v>1632</v>
      </c>
      <c r="D919" s="161">
        <v>245</v>
      </c>
      <c r="E919" s="161">
        <v>0</v>
      </c>
      <c r="F919" s="161">
        <v>0</v>
      </c>
      <c r="G919" s="161" t="s">
        <v>2248</v>
      </c>
      <c r="H919" s="161">
        <v>0</v>
      </c>
      <c r="I919" s="161">
        <v>16</v>
      </c>
      <c r="J919" s="161">
        <v>75</v>
      </c>
    </row>
    <row r="920" spans="1:10">
      <c r="A920">
        <v>244931</v>
      </c>
      <c r="B920" s="161" t="s">
        <v>236</v>
      </c>
      <c r="C920" s="161" t="s">
        <v>1400</v>
      </c>
      <c r="D920" s="161">
        <v>265</v>
      </c>
      <c r="E920" s="161">
        <v>0</v>
      </c>
      <c r="F920" s="161">
        <v>0</v>
      </c>
      <c r="G920" s="161">
        <v>29400</v>
      </c>
      <c r="H920" s="161">
        <v>0</v>
      </c>
      <c r="I920" s="161">
        <v>16</v>
      </c>
      <c r="J920" s="161">
        <v>75</v>
      </c>
    </row>
    <row r="921" spans="1:10">
      <c r="A921">
        <v>335374</v>
      </c>
      <c r="B921" s="161" t="s">
        <v>667</v>
      </c>
      <c r="C921" s="161" t="s">
        <v>1678</v>
      </c>
      <c r="D921" s="161">
        <v>265</v>
      </c>
      <c r="E921" s="161">
        <v>0</v>
      </c>
      <c r="F921" s="161">
        <v>0</v>
      </c>
      <c r="G921" s="161" t="s">
        <v>2248</v>
      </c>
      <c r="H921" s="161">
        <v>0</v>
      </c>
      <c r="I921" s="161">
        <v>16</v>
      </c>
      <c r="J921" s="161">
        <v>75</v>
      </c>
    </row>
    <row r="922" spans="1:10">
      <c r="A922">
        <v>244933</v>
      </c>
      <c r="B922" s="161" t="s">
        <v>236</v>
      </c>
      <c r="C922" s="161" t="s">
        <v>1401</v>
      </c>
      <c r="D922" s="161">
        <v>285</v>
      </c>
      <c r="E922" s="161">
        <v>0</v>
      </c>
      <c r="F922" s="161">
        <v>0</v>
      </c>
      <c r="G922" s="161">
        <v>32700</v>
      </c>
      <c r="H922" s="161">
        <v>0</v>
      </c>
      <c r="I922" s="161">
        <v>16</v>
      </c>
      <c r="J922" s="161">
        <v>75</v>
      </c>
    </row>
    <row r="923" spans="1:10">
      <c r="A923">
        <v>336661</v>
      </c>
      <c r="B923" s="161" t="s">
        <v>667</v>
      </c>
      <c r="C923" s="161" t="s">
        <v>1701</v>
      </c>
      <c r="D923" s="161" t="s">
        <v>1962</v>
      </c>
      <c r="E923" s="161">
        <v>0</v>
      </c>
      <c r="F923" s="161">
        <v>0</v>
      </c>
      <c r="G923" s="161" t="s">
        <v>2248</v>
      </c>
      <c r="H923" s="161">
        <v>0</v>
      </c>
      <c r="I923" s="161" t="s">
        <v>1963</v>
      </c>
      <c r="J923" s="161" t="s">
        <v>1964</v>
      </c>
    </row>
    <row r="924" spans="1:10">
      <c r="A924">
        <v>244911</v>
      </c>
      <c r="B924" s="161" t="s">
        <v>236</v>
      </c>
      <c r="C924" s="161" t="s">
        <v>1395</v>
      </c>
      <c r="D924" s="161">
        <v>235</v>
      </c>
      <c r="E924" s="161">
        <v>0</v>
      </c>
      <c r="F924" s="161">
        <v>0</v>
      </c>
      <c r="G924" s="161">
        <v>25200</v>
      </c>
      <c r="H924" s="161">
        <v>0</v>
      </c>
      <c r="I924" s="161">
        <v>16</v>
      </c>
      <c r="J924" s="161">
        <v>85</v>
      </c>
    </row>
    <row r="925" spans="1:10">
      <c r="A925">
        <v>244913</v>
      </c>
      <c r="B925" s="161" t="s">
        <v>236</v>
      </c>
      <c r="C925" s="161" t="s">
        <v>1396</v>
      </c>
      <c r="D925" s="161">
        <v>255</v>
      </c>
      <c r="E925" s="161">
        <v>0</v>
      </c>
      <c r="F925" s="161">
        <v>0</v>
      </c>
      <c r="G925" s="161">
        <v>29500</v>
      </c>
      <c r="H925" s="161">
        <v>0</v>
      </c>
      <c r="I925" s="161">
        <v>16</v>
      </c>
      <c r="J925" s="161">
        <v>85</v>
      </c>
    </row>
    <row r="926" spans="1:10">
      <c r="A926">
        <v>332148</v>
      </c>
      <c r="B926" s="161" t="s">
        <v>915</v>
      </c>
      <c r="C926" s="161" t="s">
        <v>1633</v>
      </c>
      <c r="D926" s="161">
        <v>265</v>
      </c>
      <c r="E926" s="161">
        <v>0</v>
      </c>
      <c r="F926" s="161">
        <v>0</v>
      </c>
      <c r="G926" s="161" t="s">
        <v>2248</v>
      </c>
      <c r="H926" s="161">
        <v>0</v>
      </c>
      <c r="I926" s="161">
        <v>17</v>
      </c>
      <c r="J926" s="161">
        <v>70</v>
      </c>
    </row>
    <row r="927" spans="1:10">
      <c r="A927">
        <v>335376</v>
      </c>
      <c r="B927" s="161" t="s">
        <v>667</v>
      </c>
      <c r="C927" s="161" t="s">
        <v>1679</v>
      </c>
      <c r="D927" s="161">
        <v>265</v>
      </c>
      <c r="E927" s="161">
        <v>0</v>
      </c>
      <c r="F927" s="161">
        <v>0</v>
      </c>
      <c r="G927" s="161" t="s">
        <v>2248</v>
      </c>
      <c r="H927" s="161">
        <v>0</v>
      </c>
      <c r="I927" s="161">
        <v>17</v>
      </c>
      <c r="J927" s="161">
        <v>70</v>
      </c>
    </row>
    <row r="928" spans="1:10">
      <c r="A928">
        <v>332149</v>
      </c>
      <c r="B928" s="161" t="s">
        <v>915</v>
      </c>
      <c r="C928" s="161" t="s">
        <v>1634</v>
      </c>
      <c r="D928" s="161">
        <v>285</v>
      </c>
      <c r="E928" s="161">
        <v>0</v>
      </c>
      <c r="F928" s="161">
        <v>0</v>
      </c>
      <c r="G928" s="161" t="s">
        <v>2248</v>
      </c>
      <c r="H928" s="161">
        <v>0</v>
      </c>
      <c r="I928" s="161">
        <v>17</v>
      </c>
      <c r="J928" s="161">
        <v>70</v>
      </c>
    </row>
    <row r="929" spans="1:10">
      <c r="A929">
        <v>336662</v>
      </c>
      <c r="B929" s="161" t="s">
        <v>667</v>
      </c>
      <c r="C929" s="161" t="s">
        <v>1702</v>
      </c>
      <c r="D929" s="161">
        <v>285</v>
      </c>
      <c r="E929" s="161">
        <v>0</v>
      </c>
      <c r="F929" s="161">
        <v>0</v>
      </c>
      <c r="G929" s="161" t="s">
        <v>2248</v>
      </c>
      <c r="H929" s="161">
        <v>0</v>
      </c>
      <c r="I929" s="161" t="s">
        <v>1965</v>
      </c>
      <c r="J929" s="161">
        <v>70</v>
      </c>
    </row>
    <row r="930" spans="1:10">
      <c r="A930">
        <v>335378</v>
      </c>
      <c r="B930" s="161" t="s">
        <v>667</v>
      </c>
      <c r="C930" s="161" t="s">
        <v>1680</v>
      </c>
      <c r="D930" s="161">
        <v>285</v>
      </c>
      <c r="E930" s="161">
        <v>0</v>
      </c>
      <c r="F930" s="161">
        <v>0</v>
      </c>
      <c r="G930" s="161" t="s">
        <v>2248</v>
      </c>
      <c r="H930" s="161">
        <v>0</v>
      </c>
      <c r="I930" s="161">
        <v>20</v>
      </c>
      <c r="J930" s="161">
        <v>55</v>
      </c>
    </row>
    <row r="931" spans="1:10">
      <c r="A931">
        <v>307953</v>
      </c>
      <c r="B931" s="161" t="s">
        <v>238</v>
      </c>
      <c r="C931" s="161" t="s">
        <v>522</v>
      </c>
      <c r="D931" s="161">
        <v>215</v>
      </c>
      <c r="E931" s="161">
        <v>0</v>
      </c>
      <c r="F931" s="161">
        <v>0</v>
      </c>
      <c r="G931" s="161">
        <v>35000</v>
      </c>
      <c r="H931" s="161">
        <v>0</v>
      </c>
      <c r="I931" s="161">
        <v>17</v>
      </c>
      <c r="J931" s="161">
        <v>60</v>
      </c>
    </row>
    <row r="932" spans="1:10">
      <c r="A932">
        <v>358391</v>
      </c>
      <c r="B932" s="161" t="s">
        <v>1911</v>
      </c>
      <c r="C932" s="161" t="s">
        <v>1912</v>
      </c>
      <c r="D932" s="161">
        <v>215</v>
      </c>
      <c r="E932" s="161">
        <v>0</v>
      </c>
      <c r="F932" s="161">
        <v>0</v>
      </c>
      <c r="G932" s="161" t="s">
        <v>2248</v>
      </c>
      <c r="H932" s="161">
        <v>0</v>
      </c>
      <c r="I932" s="161" t="s">
        <v>1966</v>
      </c>
      <c r="J932" s="161">
        <v>60</v>
      </c>
    </row>
    <row r="933" spans="1:10">
      <c r="A933">
        <v>307955</v>
      </c>
      <c r="B933" s="161" t="s">
        <v>238</v>
      </c>
      <c r="C933" s="161" t="s">
        <v>523</v>
      </c>
      <c r="D933" s="161">
        <v>215</v>
      </c>
      <c r="E933" s="161">
        <v>0</v>
      </c>
      <c r="F933" s="161">
        <v>0</v>
      </c>
      <c r="G933" s="161">
        <v>32900</v>
      </c>
      <c r="H933" s="161">
        <v>0</v>
      </c>
      <c r="I933" s="161">
        <v>16</v>
      </c>
      <c r="J933" s="161">
        <v>65</v>
      </c>
    </row>
    <row r="934" spans="1:10">
      <c r="A934">
        <v>358634</v>
      </c>
      <c r="B934" s="161" t="s">
        <v>1922</v>
      </c>
      <c r="C934" s="161" t="s">
        <v>1967</v>
      </c>
      <c r="D934" s="161">
        <v>215</v>
      </c>
      <c r="E934" s="161">
        <v>0</v>
      </c>
      <c r="F934" s="161">
        <v>0</v>
      </c>
      <c r="G934" s="161" t="s">
        <v>2248</v>
      </c>
      <c r="H934" s="161">
        <v>0</v>
      </c>
      <c r="I934" s="161">
        <v>16</v>
      </c>
      <c r="J934" s="161">
        <v>65</v>
      </c>
    </row>
    <row r="935" spans="1:10">
      <c r="A935">
        <v>358392</v>
      </c>
      <c r="B935" s="161" t="s">
        <v>1911</v>
      </c>
      <c r="C935" s="161" t="s">
        <v>1913</v>
      </c>
      <c r="D935" s="161">
        <v>215</v>
      </c>
      <c r="E935" s="161">
        <v>0</v>
      </c>
      <c r="F935" s="161">
        <v>0</v>
      </c>
      <c r="G935" s="161" t="s">
        <v>2248</v>
      </c>
      <c r="H935" s="161">
        <v>0</v>
      </c>
      <c r="I935" s="161" t="s">
        <v>1968</v>
      </c>
      <c r="J935" s="161">
        <v>65</v>
      </c>
    </row>
    <row r="936" spans="1:10">
      <c r="A936">
        <v>360740</v>
      </c>
      <c r="B936" s="161" t="s">
        <v>228</v>
      </c>
      <c r="C936" s="161" t="s">
        <v>840</v>
      </c>
      <c r="D936" s="161">
        <v>195</v>
      </c>
      <c r="E936" s="161">
        <v>0</v>
      </c>
      <c r="F936" s="161">
        <v>0</v>
      </c>
      <c r="G936" s="161">
        <v>22100</v>
      </c>
      <c r="H936" s="161">
        <v>0</v>
      </c>
      <c r="I936" s="161">
        <v>15</v>
      </c>
      <c r="J936" s="161">
        <v>70</v>
      </c>
    </row>
    <row r="937" spans="1:10">
      <c r="A937">
        <v>360741</v>
      </c>
      <c r="B937" s="161" t="s">
        <v>228</v>
      </c>
      <c r="C937" s="161" t="s">
        <v>1969</v>
      </c>
      <c r="D937" s="161">
        <v>205</v>
      </c>
      <c r="E937" s="161">
        <v>0</v>
      </c>
      <c r="F937" s="161">
        <v>0</v>
      </c>
      <c r="G937" s="161">
        <v>23100</v>
      </c>
      <c r="H937" s="161">
        <v>0</v>
      </c>
      <c r="I937" s="161">
        <v>15</v>
      </c>
      <c r="J937" s="161">
        <v>70</v>
      </c>
    </row>
    <row r="938" spans="1:10">
      <c r="A938">
        <v>360742</v>
      </c>
      <c r="B938" s="161" t="s">
        <v>228</v>
      </c>
      <c r="C938" s="161" t="s">
        <v>1970</v>
      </c>
      <c r="D938" s="161">
        <v>215</v>
      </c>
      <c r="E938" s="161">
        <v>0</v>
      </c>
      <c r="F938" s="161">
        <v>0</v>
      </c>
      <c r="G938" s="161">
        <v>24500</v>
      </c>
      <c r="H938" s="161">
        <v>0</v>
      </c>
      <c r="I938" s="161">
        <v>15</v>
      </c>
      <c r="J938" s="161">
        <v>70</v>
      </c>
    </row>
    <row r="939" spans="1:10">
      <c r="A939">
        <v>360743</v>
      </c>
      <c r="B939" s="161" t="s">
        <v>228</v>
      </c>
      <c r="C939" s="161" t="s">
        <v>842</v>
      </c>
      <c r="D939" s="161">
        <v>185</v>
      </c>
      <c r="E939" s="161">
        <v>0</v>
      </c>
      <c r="F939" s="161">
        <v>0</v>
      </c>
      <c r="G939" s="161">
        <v>23100</v>
      </c>
      <c r="H939" s="161">
        <v>0</v>
      </c>
      <c r="I939" s="161">
        <v>15</v>
      </c>
      <c r="J939" s="161">
        <v>75</v>
      </c>
    </row>
    <row r="940" spans="1:10">
      <c r="A940">
        <v>303467</v>
      </c>
      <c r="B940" s="161" t="s">
        <v>228</v>
      </c>
      <c r="C940" s="161" t="s">
        <v>186</v>
      </c>
      <c r="D940" s="161">
        <v>195</v>
      </c>
      <c r="E940" s="161">
        <v>0</v>
      </c>
      <c r="F940" s="161">
        <v>0</v>
      </c>
      <c r="G940" s="161">
        <v>19000</v>
      </c>
      <c r="H940" s="161">
        <v>0</v>
      </c>
      <c r="I940" s="161">
        <v>15</v>
      </c>
      <c r="J940" s="161">
        <v>80</v>
      </c>
    </row>
    <row r="941" spans="1:10">
      <c r="A941">
        <v>360751</v>
      </c>
      <c r="B941" s="161" t="s">
        <v>228</v>
      </c>
      <c r="C941" s="161" t="s">
        <v>1971</v>
      </c>
      <c r="D941" s="161">
        <v>195</v>
      </c>
      <c r="E941" s="161">
        <v>0</v>
      </c>
      <c r="F941" s="161">
        <v>0</v>
      </c>
      <c r="G941" s="161">
        <v>19000</v>
      </c>
      <c r="H941" s="161">
        <v>0</v>
      </c>
      <c r="I941" s="161">
        <v>15</v>
      </c>
      <c r="J941" s="161">
        <v>80</v>
      </c>
    </row>
    <row r="942" spans="1:10">
      <c r="A942">
        <v>299919</v>
      </c>
      <c r="B942" s="161" t="s">
        <v>228</v>
      </c>
      <c r="C942" s="161" t="s">
        <v>187</v>
      </c>
      <c r="D942" s="161">
        <v>195</v>
      </c>
      <c r="E942" s="161">
        <v>0</v>
      </c>
      <c r="F942" s="161">
        <v>0</v>
      </c>
      <c r="G942" s="161">
        <v>20100</v>
      </c>
      <c r="H942" s="161">
        <v>0</v>
      </c>
      <c r="I942" s="161">
        <v>15</v>
      </c>
      <c r="J942" s="161">
        <v>80</v>
      </c>
    </row>
    <row r="943" spans="1:10">
      <c r="A943">
        <v>307957</v>
      </c>
      <c r="B943" s="161" t="s">
        <v>238</v>
      </c>
      <c r="C943" s="161" t="s">
        <v>187</v>
      </c>
      <c r="D943" s="161">
        <v>195</v>
      </c>
      <c r="E943" s="161">
        <v>0</v>
      </c>
      <c r="F943" s="161">
        <v>0</v>
      </c>
      <c r="G943" s="161">
        <v>21000</v>
      </c>
      <c r="H943" s="161">
        <v>0</v>
      </c>
      <c r="I943" s="161">
        <v>15</v>
      </c>
      <c r="J943" s="161">
        <v>80</v>
      </c>
    </row>
    <row r="944" spans="1:10">
      <c r="A944">
        <v>358393</v>
      </c>
      <c r="B944" s="161" t="s">
        <v>1911</v>
      </c>
      <c r="C944" s="161" t="s">
        <v>1914</v>
      </c>
      <c r="D944" s="161">
        <v>195</v>
      </c>
      <c r="E944" s="161">
        <v>0</v>
      </c>
      <c r="F944" s="161">
        <v>0</v>
      </c>
      <c r="G944" s="161" t="s">
        <v>2248</v>
      </c>
      <c r="H944" s="161">
        <v>0</v>
      </c>
      <c r="I944" s="161">
        <v>15</v>
      </c>
      <c r="J944" s="161">
        <v>80</v>
      </c>
    </row>
    <row r="945" spans="1:10">
      <c r="A945">
        <v>360744</v>
      </c>
      <c r="B945" s="161" t="s">
        <v>228</v>
      </c>
      <c r="C945" s="161" t="s">
        <v>569</v>
      </c>
      <c r="D945" s="161">
        <v>195</v>
      </c>
      <c r="E945" s="161">
        <v>0</v>
      </c>
      <c r="F945" s="161">
        <v>0</v>
      </c>
      <c r="G945" s="161">
        <v>20100</v>
      </c>
      <c r="H945" s="161">
        <v>0</v>
      </c>
      <c r="I945" s="161">
        <v>15</v>
      </c>
      <c r="J945" s="161">
        <v>80</v>
      </c>
    </row>
    <row r="946" spans="1:10">
      <c r="A946">
        <v>314941</v>
      </c>
      <c r="B946" s="161" t="s">
        <v>228</v>
      </c>
      <c r="C946" s="161" t="s">
        <v>211</v>
      </c>
      <c r="D946" s="161">
        <v>155</v>
      </c>
      <c r="E946" s="161">
        <v>0</v>
      </c>
      <c r="F946" s="161">
        <v>0</v>
      </c>
      <c r="G946" s="161">
        <v>12500</v>
      </c>
      <c r="H946" s="161">
        <v>0</v>
      </c>
      <c r="I946" s="161">
        <v>14</v>
      </c>
      <c r="J946" s="161">
        <v>80</v>
      </c>
    </row>
    <row r="947" spans="1:10">
      <c r="A947">
        <v>350430</v>
      </c>
      <c r="B947" s="161" t="s">
        <v>929</v>
      </c>
      <c r="C947" s="161" t="s">
        <v>211</v>
      </c>
      <c r="D947" s="161">
        <v>155</v>
      </c>
      <c r="E947" s="161">
        <v>0</v>
      </c>
      <c r="F947" s="161">
        <v>0</v>
      </c>
      <c r="G947" s="161">
        <v>16600</v>
      </c>
      <c r="H947" s="161">
        <v>0</v>
      </c>
      <c r="I947" s="161">
        <v>14</v>
      </c>
      <c r="J947" s="161">
        <v>80</v>
      </c>
    </row>
    <row r="948" spans="1:10">
      <c r="A948">
        <v>322525</v>
      </c>
      <c r="B948" s="161" t="s">
        <v>228</v>
      </c>
      <c r="C948" s="161" t="s">
        <v>281</v>
      </c>
      <c r="D948" s="161">
        <v>165</v>
      </c>
      <c r="E948" s="161">
        <v>0</v>
      </c>
      <c r="F948" s="161">
        <v>0</v>
      </c>
      <c r="G948" s="161">
        <v>13600</v>
      </c>
      <c r="H948" s="161">
        <v>0</v>
      </c>
      <c r="I948" s="161">
        <v>14</v>
      </c>
      <c r="J948" s="161">
        <v>80</v>
      </c>
    </row>
    <row r="949" spans="1:10">
      <c r="A949">
        <v>322527</v>
      </c>
      <c r="B949" s="161" t="s">
        <v>228</v>
      </c>
      <c r="C949" s="161" t="s">
        <v>282</v>
      </c>
      <c r="D949" s="161">
        <v>165</v>
      </c>
      <c r="E949" s="161">
        <v>0</v>
      </c>
      <c r="F949" s="161">
        <v>0</v>
      </c>
      <c r="G949" s="161">
        <v>14300</v>
      </c>
      <c r="H949" s="161">
        <v>0</v>
      </c>
      <c r="I949" s="161">
        <v>14</v>
      </c>
      <c r="J949" s="161">
        <v>80</v>
      </c>
    </row>
    <row r="950" spans="1:10">
      <c r="A950">
        <v>357473</v>
      </c>
      <c r="B950" s="161" t="s">
        <v>929</v>
      </c>
      <c r="C950" s="161" t="s">
        <v>282</v>
      </c>
      <c r="D950" s="161">
        <v>165</v>
      </c>
      <c r="E950" s="161">
        <v>0</v>
      </c>
      <c r="F950" s="161">
        <v>0</v>
      </c>
      <c r="G950" s="161">
        <v>18500</v>
      </c>
      <c r="H950" s="161">
        <v>0</v>
      </c>
      <c r="I950" s="161">
        <v>14</v>
      </c>
      <c r="J950" s="161">
        <v>80</v>
      </c>
    </row>
    <row r="951" spans="1:10">
      <c r="A951">
        <v>328491</v>
      </c>
      <c r="B951" s="161" t="s">
        <v>228</v>
      </c>
      <c r="C951" s="161" t="s">
        <v>385</v>
      </c>
      <c r="D951" s="161">
        <v>175</v>
      </c>
      <c r="E951" s="161">
        <v>0</v>
      </c>
      <c r="F951" s="161">
        <v>0</v>
      </c>
      <c r="G951" s="161">
        <v>15900</v>
      </c>
      <c r="H951" s="161">
        <v>0</v>
      </c>
      <c r="I951" s="161">
        <v>14</v>
      </c>
      <c r="J951" s="161">
        <v>80</v>
      </c>
    </row>
    <row r="952" spans="1:10">
      <c r="A952">
        <v>324497</v>
      </c>
      <c r="B952" s="161" t="s">
        <v>228</v>
      </c>
      <c r="C952" s="161" t="s">
        <v>283</v>
      </c>
      <c r="D952" s="161">
        <v>185</v>
      </c>
      <c r="E952" s="161">
        <v>0</v>
      </c>
      <c r="F952" s="161">
        <v>0</v>
      </c>
      <c r="G952" s="161">
        <v>15400</v>
      </c>
      <c r="H952" s="161">
        <v>0</v>
      </c>
      <c r="I952" s="161">
        <v>14</v>
      </c>
      <c r="J952" s="161">
        <v>80</v>
      </c>
    </row>
    <row r="953" spans="1:10">
      <c r="A953">
        <v>324500</v>
      </c>
      <c r="B953" s="161" t="s">
        <v>228</v>
      </c>
      <c r="C953" s="161" t="s">
        <v>284</v>
      </c>
      <c r="D953" s="161">
        <v>185</v>
      </c>
      <c r="E953" s="161">
        <v>0</v>
      </c>
      <c r="F953" s="161">
        <v>0</v>
      </c>
      <c r="G953" s="161">
        <v>16300</v>
      </c>
      <c r="H953" s="161">
        <v>0</v>
      </c>
      <c r="I953" s="161">
        <v>14</v>
      </c>
      <c r="J953" s="161">
        <v>80</v>
      </c>
    </row>
    <row r="954" spans="1:10">
      <c r="A954">
        <v>301411</v>
      </c>
      <c r="B954" s="161" t="s">
        <v>228</v>
      </c>
      <c r="C954" s="161" t="s">
        <v>188</v>
      </c>
      <c r="D954" s="161">
        <v>165</v>
      </c>
      <c r="E954" s="161">
        <v>0</v>
      </c>
      <c r="F954" s="161">
        <v>0</v>
      </c>
      <c r="G954" s="161">
        <v>13600</v>
      </c>
      <c r="H954" s="161">
        <v>0</v>
      </c>
      <c r="I954" s="161">
        <v>14</v>
      </c>
      <c r="J954" s="161">
        <v>14</v>
      </c>
    </row>
    <row r="955" spans="1:10">
      <c r="A955">
        <v>301471</v>
      </c>
      <c r="B955" s="161" t="s">
        <v>228</v>
      </c>
      <c r="C955" s="161" t="s">
        <v>189</v>
      </c>
      <c r="D955" s="161">
        <v>165</v>
      </c>
      <c r="E955" s="161">
        <v>0</v>
      </c>
      <c r="F955" s="161">
        <v>0</v>
      </c>
      <c r="G955" s="161">
        <v>14300</v>
      </c>
      <c r="H955" s="161">
        <v>0</v>
      </c>
      <c r="I955" s="161">
        <v>14</v>
      </c>
      <c r="J955" s="161">
        <v>14</v>
      </c>
    </row>
    <row r="956" spans="1:10">
      <c r="A956">
        <v>301161</v>
      </c>
      <c r="B956" s="161" t="s">
        <v>228</v>
      </c>
      <c r="C956" s="161" t="s">
        <v>190</v>
      </c>
      <c r="D956" s="161">
        <v>175</v>
      </c>
      <c r="E956" s="161">
        <v>0</v>
      </c>
      <c r="F956" s="161">
        <v>0</v>
      </c>
      <c r="G956" s="161">
        <v>15100</v>
      </c>
      <c r="H956" s="161">
        <v>0</v>
      </c>
      <c r="I956" s="161">
        <v>14</v>
      </c>
      <c r="J956" s="161">
        <v>14</v>
      </c>
    </row>
    <row r="957" spans="1:10">
      <c r="A957">
        <v>301473</v>
      </c>
      <c r="B957" s="161" t="s">
        <v>228</v>
      </c>
      <c r="C957" s="161" t="s">
        <v>191</v>
      </c>
      <c r="D957" s="161">
        <v>175</v>
      </c>
      <c r="E957" s="161">
        <v>0</v>
      </c>
      <c r="F957" s="161">
        <v>0</v>
      </c>
      <c r="G957" s="161">
        <v>15900</v>
      </c>
      <c r="H957" s="161">
        <v>0</v>
      </c>
      <c r="I957" s="161">
        <v>14</v>
      </c>
      <c r="J957" s="161">
        <v>14</v>
      </c>
    </row>
    <row r="958" spans="1:10">
      <c r="A958">
        <v>303955</v>
      </c>
      <c r="B958" s="161" t="s">
        <v>228</v>
      </c>
      <c r="C958" s="161" t="s">
        <v>192</v>
      </c>
      <c r="D958" s="161">
        <v>185</v>
      </c>
      <c r="E958" s="161">
        <v>0</v>
      </c>
      <c r="F958" s="161">
        <v>0</v>
      </c>
      <c r="G958" s="161">
        <v>16300</v>
      </c>
      <c r="H958" s="161">
        <v>0</v>
      </c>
      <c r="I958" s="161">
        <v>14</v>
      </c>
      <c r="J958" s="161">
        <v>14</v>
      </c>
    </row>
    <row r="959" spans="1:10">
      <c r="A959">
        <v>303957</v>
      </c>
      <c r="B959" s="161" t="s">
        <v>228</v>
      </c>
      <c r="C959" s="161" t="s">
        <v>193</v>
      </c>
      <c r="D959" s="161">
        <v>195</v>
      </c>
      <c r="E959" s="161">
        <v>0</v>
      </c>
      <c r="F959" s="161">
        <v>0</v>
      </c>
      <c r="G959" s="161">
        <v>19000</v>
      </c>
      <c r="H959" s="161">
        <v>0</v>
      </c>
      <c r="I959" s="161">
        <v>14</v>
      </c>
      <c r="J959" s="161">
        <v>14</v>
      </c>
    </row>
    <row r="960" spans="1:10">
      <c r="A960">
        <v>303939</v>
      </c>
      <c r="B960" s="161" t="s">
        <v>228</v>
      </c>
      <c r="C960" s="161" t="s">
        <v>179</v>
      </c>
      <c r="D960" s="161">
        <v>145</v>
      </c>
      <c r="E960" s="161">
        <v>0</v>
      </c>
      <c r="F960" s="161">
        <v>0</v>
      </c>
      <c r="G960" s="161">
        <v>9600</v>
      </c>
      <c r="H960" s="161">
        <v>0</v>
      </c>
      <c r="I960" s="161">
        <v>13</v>
      </c>
      <c r="J960" s="161">
        <v>13</v>
      </c>
    </row>
    <row r="961" spans="1:10">
      <c r="A961">
        <v>303941</v>
      </c>
      <c r="B961" s="161" t="s">
        <v>228</v>
      </c>
      <c r="C961" s="161" t="s">
        <v>194</v>
      </c>
      <c r="D961" s="161">
        <v>145</v>
      </c>
      <c r="E961" s="161">
        <v>0</v>
      </c>
      <c r="F961" s="161">
        <v>0</v>
      </c>
      <c r="G961" s="161">
        <v>9900</v>
      </c>
      <c r="H961" s="161">
        <v>0</v>
      </c>
      <c r="I961" s="161">
        <v>13</v>
      </c>
      <c r="J961" s="161">
        <v>13</v>
      </c>
    </row>
    <row r="962" spans="1:10">
      <c r="A962">
        <v>303947</v>
      </c>
      <c r="B962" s="161" t="s">
        <v>228</v>
      </c>
      <c r="C962" s="161" t="s">
        <v>195</v>
      </c>
      <c r="D962" s="161">
        <v>155</v>
      </c>
      <c r="E962" s="161">
        <v>0</v>
      </c>
      <c r="F962" s="161">
        <v>0</v>
      </c>
      <c r="G962" s="161">
        <v>11200</v>
      </c>
      <c r="H962" s="161">
        <v>0</v>
      </c>
      <c r="I962" s="161">
        <v>13</v>
      </c>
      <c r="J962" s="161">
        <v>13</v>
      </c>
    </row>
    <row r="963" spans="1:10">
      <c r="A963">
        <v>303949</v>
      </c>
      <c r="B963" s="161" t="s">
        <v>228</v>
      </c>
      <c r="C963" s="161" t="s">
        <v>196</v>
      </c>
      <c r="D963" s="161">
        <v>155</v>
      </c>
      <c r="E963" s="161">
        <v>0</v>
      </c>
      <c r="F963" s="161">
        <v>0</v>
      </c>
      <c r="G963" s="161">
        <v>11700</v>
      </c>
      <c r="H963" s="161">
        <v>0</v>
      </c>
      <c r="I963" s="161">
        <v>13</v>
      </c>
      <c r="J963" s="161">
        <v>13</v>
      </c>
    </row>
    <row r="964" spans="1:10">
      <c r="A964">
        <v>354688</v>
      </c>
      <c r="B964" s="161" t="s">
        <v>228</v>
      </c>
      <c r="C964" s="161" t="s">
        <v>1011</v>
      </c>
      <c r="D964" s="161">
        <v>165</v>
      </c>
      <c r="E964" s="161">
        <v>0</v>
      </c>
      <c r="F964" s="161">
        <v>0</v>
      </c>
      <c r="G964" s="161">
        <v>12100</v>
      </c>
      <c r="H964" s="161">
        <v>0</v>
      </c>
      <c r="I964" s="161">
        <v>13</v>
      </c>
      <c r="J964" s="161">
        <v>80</v>
      </c>
    </row>
    <row r="965" spans="1:10">
      <c r="A965">
        <v>301003</v>
      </c>
      <c r="B965" s="161" t="s">
        <v>228</v>
      </c>
      <c r="C965" s="161" t="s">
        <v>117</v>
      </c>
      <c r="D965" s="161">
        <v>165</v>
      </c>
      <c r="E965" s="161">
        <v>0</v>
      </c>
      <c r="F965" s="161">
        <v>0</v>
      </c>
      <c r="G965" s="161">
        <v>12100</v>
      </c>
      <c r="H965" s="161">
        <v>0</v>
      </c>
      <c r="I965" s="161">
        <v>13</v>
      </c>
      <c r="J965" s="161">
        <v>13</v>
      </c>
    </row>
    <row r="966" spans="1:10">
      <c r="A966">
        <v>299871</v>
      </c>
      <c r="B966" s="161" t="s">
        <v>228</v>
      </c>
      <c r="C966" s="161" t="s">
        <v>197</v>
      </c>
      <c r="D966" s="161">
        <v>165</v>
      </c>
      <c r="E966" s="161">
        <v>0</v>
      </c>
      <c r="F966" s="161">
        <v>0</v>
      </c>
      <c r="G966" s="161">
        <v>12700</v>
      </c>
      <c r="H966" s="161">
        <v>0</v>
      </c>
      <c r="I966" s="161">
        <v>13</v>
      </c>
      <c r="J966" s="161">
        <v>13</v>
      </c>
    </row>
    <row r="967" spans="1:10">
      <c r="A967">
        <v>303951</v>
      </c>
      <c r="B967" s="161" t="s">
        <v>228</v>
      </c>
      <c r="C967" s="161" t="s">
        <v>198</v>
      </c>
      <c r="D967" s="161">
        <v>175</v>
      </c>
      <c r="E967" s="161">
        <v>0</v>
      </c>
      <c r="F967" s="161">
        <v>0</v>
      </c>
      <c r="G967" s="161">
        <v>14300</v>
      </c>
      <c r="H967" s="161">
        <v>0</v>
      </c>
      <c r="I967" s="161">
        <v>13</v>
      </c>
      <c r="J967" s="161">
        <v>13</v>
      </c>
    </row>
    <row r="968" spans="1:10">
      <c r="A968">
        <v>324491</v>
      </c>
      <c r="B968" s="161" t="s">
        <v>228</v>
      </c>
      <c r="C968" s="161" t="s">
        <v>285</v>
      </c>
      <c r="D968" s="161">
        <v>145</v>
      </c>
      <c r="E968" s="161">
        <v>0</v>
      </c>
      <c r="F968" s="161">
        <v>0</v>
      </c>
      <c r="G968" s="161">
        <v>8400</v>
      </c>
      <c r="H968" s="161">
        <v>0</v>
      </c>
      <c r="I968" s="161">
        <v>12</v>
      </c>
      <c r="J968" s="161">
        <v>80</v>
      </c>
    </row>
    <row r="969" spans="1:10">
      <c r="A969">
        <v>350431</v>
      </c>
      <c r="B969" s="161" t="s">
        <v>929</v>
      </c>
      <c r="C969" s="161" t="s">
        <v>285</v>
      </c>
      <c r="D969" s="161">
        <v>145</v>
      </c>
      <c r="E969" s="161">
        <v>0</v>
      </c>
      <c r="F969" s="161">
        <v>0</v>
      </c>
      <c r="G969" s="161">
        <v>10300</v>
      </c>
      <c r="H969" s="161">
        <v>0</v>
      </c>
      <c r="I969" s="161">
        <v>12</v>
      </c>
      <c r="J969" s="161">
        <v>80</v>
      </c>
    </row>
    <row r="970" spans="1:10">
      <c r="A970">
        <v>324492</v>
      </c>
      <c r="B970" s="161" t="s">
        <v>228</v>
      </c>
      <c r="C970" s="161" t="s">
        <v>286</v>
      </c>
      <c r="D970" s="161">
        <v>145</v>
      </c>
      <c r="E970" s="161">
        <v>0</v>
      </c>
      <c r="F970" s="161">
        <v>0</v>
      </c>
      <c r="G970" s="161">
        <v>9700</v>
      </c>
      <c r="H970" s="161">
        <v>0</v>
      </c>
      <c r="I970" s="161">
        <v>12</v>
      </c>
      <c r="J970" s="161">
        <v>80</v>
      </c>
    </row>
    <row r="971" spans="1:10">
      <c r="A971">
        <v>303935</v>
      </c>
      <c r="B971" s="161" t="s">
        <v>228</v>
      </c>
      <c r="C971" s="161" t="s">
        <v>168</v>
      </c>
      <c r="D971" s="161">
        <v>145</v>
      </c>
      <c r="E971" s="161">
        <v>0</v>
      </c>
      <c r="F971" s="161">
        <v>0</v>
      </c>
      <c r="G971" s="161">
        <v>8400</v>
      </c>
      <c r="H971" s="161">
        <v>0</v>
      </c>
      <c r="I971" s="161">
        <v>12</v>
      </c>
      <c r="J971" s="161">
        <v>12</v>
      </c>
    </row>
    <row r="972" spans="1:10">
      <c r="A972">
        <v>303937</v>
      </c>
      <c r="B972" s="161" t="s">
        <v>228</v>
      </c>
      <c r="C972" s="161" t="s">
        <v>199</v>
      </c>
      <c r="D972" s="161">
        <v>145</v>
      </c>
      <c r="E972" s="161">
        <v>0</v>
      </c>
      <c r="F972" s="161">
        <v>0</v>
      </c>
      <c r="G972" s="161">
        <v>9700</v>
      </c>
      <c r="H972" s="161">
        <v>0</v>
      </c>
      <c r="I972" s="161">
        <v>12</v>
      </c>
      <c r="J972" s="161">
        <v>12</v>
      </c>
    </row>
    <row r="973" spans="1:10">
      <c r="A973">
        <v>303943</v>
      </c>
      <c r="B973" s="161" t="s">
        <v>228</v>
      </c>
      <c r="C973" s="161" t="s">
        <v>200</v>
      </c>
      <c r="D973" s="161">
        <v>155</v>
      </c>
      <c r="E973" s="161">
        <v>0</v>
      </c>
      <c r="F973" s="161">
        <v>0</v>
      </c>
      <c r="G973" s="161">
        <v>10500</v>
      </c>
      <c r="H973" s="161">
        <v>0</v>
      </c>
      <c r="I973" s="161">
        <v>12</v>
      </c>
      <c r="J973" s="161">
        <v>12</v>
      </c>
    </row>
    <row r="974" spans="1:10">
      <c r="A974">
        <v>303945</v>
      </c>
      <c r="B974" s="161" t="s">
        <v>228</v>
      </c>
      <c r="C974" s="161" t="s">
        <v>201</v>
      </c>
      <c r="D974" s="161">
        <v>155</v>
      </c>
      <c r="E974" s="161">
        <v>0</v>
      </c>
      <c r="F974" s="161">
        <v>0</v>
      </c>
      <c r="G974" s="161">
        <v>11000</v>
      </c>
      <c r="H974" s="161">
        <v>0</v>
      </c>
      <c r="I974" s="161">
        <v>12</v>
      </c>
      <c r="J974" s="161">
        <v>12</v>
      </c>
    </row>
    <row r="975" spans="1:10">
      <c r="A975">
        <v>238517</v>
      </c>
      <c r="B975" s="161" t="s">
        <v>240</v>
      </c>
      <c r="C975" s="161" t="s">
        <v>202</v>
      </c>
      <c r="D975" s="161">
        <v>145</v>
      </c>
      <c r="E975" s="161">
        <v>0</v>
      </c>
      <c r="F975" s="161">
        <v>0</v>
      </c>
      <c r="G975" s="161">
        <v>6500</v>
      </c>
      <c r="H975" s="161">
        <v>0</v>
      </c>
      <c r="I975" s="161">
        <v>10</v>
      </c>
      <c r="J975" s="161">
        <v>0</v>
      </c>
    </row>
    <row r="976" spans="1:10">
      <c r="A976">
        <v>251755</v>
      </c>
      <c r="B976" s="161" t="s">
        <v>249</v>
      </c>
      <c r="C976" s="161" t="s">
        <v>64</v>
      </c>
      <c r="D976" s="161">
        <v>195</v>
      </c>
      <c r="E976" s="161">
        <v>0</v>
      </c>
      <c r="F976" s="161">
        <v>0</v>
      </c>
      <c r="G976" s="161">
        <v>30600</v>
      </c>
      <c r="H976" s="161">
        <v>0</v>
      </c>
      <c r="I976" s="161">
        <v>16</v>
      </c>
      <c r="J976" s="161">
        <v>65</v>
      </c>
    </row>
    <row r="977" spans="1:10">
      <c r="A977">
        <v>339031</v>
      </c>
      <c r="B977" s="161" t="s">
        <v>695</v>
      </c>
      <c r="C977" s="161" t="s">
        <v>829</v>
      </c>
      <c r="D977" s="161">
        <v>205</v>
      </c>
      <c r="E977" s="161">
        <v>0</v>
      </c>
      <c r="F977" s="161">
        <v>0</v>
      </c>
      <c r="G977" s="161">
        <v>31600</v>
      </c>
      <c r="H977" s="161">
        <v>0</v>
      </c>
      <c r="I977" s="161">
        <v>16</v>
      </c>
      <c r="J977" s="161">
        <v>65</v>
      </c>
    </row>
    <row r="978" spans="1:10">
      <c r="A978">
        <v>339982</v>
      </c>
      <c r="B978" s="161" t="s">
        <v>928</v>
      </c>
      <c r="C978" s="161" t="s">
        <v>829</v>
      </c>
      <c r="D978" s="161">
        <v>205</v>
      </c>
      <c r="E978" s="161">
        <v>0</v>
      </c>
      <c r="F978" s="161">
        <v>0</v>
      </c>
      <c r="G978" s="161">
        <v>31200</v>
      </c>
      <c r="H978" s="161">
        <v>0</v>
      </c>
      <c r="I978" s="161">
        <v>16</v>
      </c>
      <c r="J978" s="161">
        <v>65</v>
      </c>
    </row>
    <row r="979" spans="1:10">
      <c r="A979">
        <v>351570</v>
      </c>
      <c r="B979" s="161" t="s">
        <v>760</v>
      </c>
      <c r="C979" s="161" t="s">
        <v>526</v>
      </c>
      <c r="D979" s="161">
        <v>205</v>
      </c>
      <c r="E979" s="161">
        <v>0</v>
      </c>
      <c r="F979" s="161">
        <v>0</v>
      </c>
      <c r="G979" s="161">
        <v>31300</v>
      </c>
      <c r="H979" s="161">
        <v>0</v>
      </c>
      <c r="I979" s="161">
        <v>16</v>
      </c>
      <c r="J979" s="161">
        <v>65</v>
      </c>
    </row>
    <row r="980" spans="1:10">
      <c r="A980">
        <v>339039</v>
      </c>
      <c r="B980" s="161" t="s">
        <v>695</v>
      </c>
      <c r="C980" s="161" t="s">
        <v>830</v>
      </c>
      <c r="D980" s="161">
        <v>185</v>
      </c>
      <c r="E980" s="161">
        <v>0</v>
      </c>
      <c r="F980" s="161">
        <v>0</v>
      </c>
      <c r="G980" s="161">
        <v>23100</v>
      </c>
      <c r="H980" s="161">
        <v>0</v>
      </c>
      <c r="I980" s="161">
        <v>16</v>
      </c>
      <c r="J980" s="161">
        <v>70</v>
      </c>
    </row>
    <row r="981" spans="1:10">
      <c r="A981">
        <v>339037</v>
      </c>
      <c r="B981" s="161" t="s">
        <v>695</v>
      </c>
      <c r="C981" s="161" t="s">
        <v>831</v>
      </c>
      <c r="D981" s="161">
        <v>195</v>
      </c>
      <c r="E981" s="161">
        <v>0</v>
      </c>
      <c r="F981" s="161">
        <v>0</v>
      </c>
      <c r="G981" s="161">
        <v>27800</v>
      </c>
      <c r="H981" s="161">
        <v>0</v>
      </c>
      <c r="I981" s="161">
        <v>16</v>
      </c>
      <c r="J981" s="161">
        <v>70</v>
      </c>
    </row>
    <row r="982" spans="1:10">
      <c r="A982">
        <v>339030</v>
      </c>
      <c r="B982" s="161" t="s">
        <v>695</v>
      </c>
      <c r="C982" s="161" t="s">
        <v>1106</v>
      </c>
      <c r="D982" s="161">
        <v>205</v>
      </c>
      <c r="E982" s="161">
        <v>0</v>
      </c>
      <c r="F982" s="161">
        <v>0</v>
      </c>
      <c r="G982" s="161">
        <v>29300</v>
      </c>
      <c r="H982" s="161">
        <v>0</v>
      </c>
      <c r="I982" s="161">
        <v>16</v>
      </c>
      <c r="J982" s="161">
        <v>70</v>
      </c>
    </row>
    <row r="983" spans="1:10">
      <c r="A983">
        <v>350642</v>
      </c>
      <c r="B983" s="161" t="s">
        <v>928</v>
      </c>
      <c r="C983" s="161" t="s">
        <v>1106</v>
      </c>
      <c r="D983" s="161">
        <v>205</v>
      </c>
      <c r="E983" s="161">
        <v>0</v>
      </c>
      <c r="F983" s="161">
        <v>0</v>
      </c>
      <c r="G983" s="161">
        <v>28600</v>
      </c>
      <c r="H983" s="161">
        <v>0</v>
      </c>
      <c r="I983" s="161">
        <v>16</v>
      </c>
      <c r="J983" s="161">
        <v>70</v>
      </c>
    </row>
    <row r="984" spans="1:10">
      <c r="A984">
        <v>351568</v>
      </c>
      <c r="B984" s="161" t="s">
        <v>760</v>
      </c>
      <c r="C984" s="161" t="s">
        <v>1106</v>
      </c>
      <c r="D984" s="161">
        <v>205</v>
      </c>
      <c r="E984" s="161">
        <v>0</v>
      </c>
      <c r="F984" s="161">
        <v>0</v>
      </c>
      <c r="G984" s="161">
        <v>28800</v>
      </c>
      <c r="H984" s="161">
        <v>0</v>
      </c>
      <c r="I984" s="161">
        <v>16</v>
      </c>
      <c r="J984" s="161">
        <v>70</v>
      </c>
    </row>
    <row r="985" spans="1:10">
      <c r="A985">
        <v>339032</v>
      </c>
      <c r="B985" s="161" t="s">
        <v>695</v>
      </c>
      <c r="C985" s="161" t="s">
        <v>1708</v>
      </c>
      <c r="D985" s="161">
        <v>225</v>
      </c>
      <c r="E985" s="161">
        <v>0</v>
      </c>
      <c r="F985" s="161">
        <v>0</v>
      </c>
      <c r="G985" s="161">
        <v>32500</v>
      </c>
      <c r="H985" s="161">
        <v>0</v>
      </c>
      <c r="I985" s="161">
        <v>16</v>
      </c>
      <c r="J985" s="161">
        <v>70</v>
      </c>
    </row>
    <row r="986" spans="1:10">
      <c r="A986">
        <v>339983</v>
      </c>
      <c r="B986" s="161" t="s">
        <v>928</v>
      </c>
      <c r="C986" s="161" t="s">
        <v>1708</v>
      </c>
      <c r="D986" s="161">
        <v>225</v>
      </c>
      <c r="E986" s="161">
        <v>0</v>
      </c>
      <c r="F986" s="161">
        <v>0</v>
      </c>
      <c r="G986" s="161">
        <v>31600</v>
      </c>
      <c r="H986" s="161">
        <v>0</v>
      </c>
      <c r="I986" s="161">
        <v>16</v>
      </c>
      <c r="J986" s="161">
        <v>70</v>
      </c>
    </row>
    <row r="987" spans="1:10">
      <c r="A987">
        <v>339025</v>
      </c>
      <c r="B987" s="161" t="s">
        <v>695</v>
      </c>
      <c r="C987" s="161" t="s">
        <v>832</v>
      </c>
      <c r="D987" s="161">
        <v>205</v>
      </c>
      <c r="E987" s="161">
        <v>0</v>
      </c>
      <c r="F987" s="161">
        <v>0</v>
      </c>
      <c r="G987" s="161">
        <v>28700</v>
      </c>
      <c r="H987" s="161">
        <v>0</v>
      </c>
      <c r="I987" s="161">
        <v>16</v>
      </c>
      <c r="J987" s="161">
        <v>75</v>
      </c>
    </row>
    <row r="988" spans="1:10">
      <c r="A988">
        <v>339984</v>
      </c>
      <c r="B988" s="161" t="s">
        <v>928</v>
      </c>
      <c r="C988" s="161" t="s">
        <v>832</v>
      </c>
      <c r="D988" s="161">
        <v>205</v>
      </c>
      <c r="E988" s="161">
        <v>0</v>
      </c>
      <c r="F988" s="161">
        <v>0</v>
      </c>
      <c r="G988" s="161">
        <v>28400</v>
      </c>
      <c r="H988" s="161">
        <v>0</v>
      </c>
      <c r="I988" s="161">
        <v>16</v>
      </c>
      <c r="J988" s="161">
        <v>75</v>
      </c>
    </row>
    <row r="989" spans="1:10">
      <c r="A989">
        <v>351561</v>
      </c>
      <c r="B989" s="161" t="s">
        <v>760</v>
      </c>
      <c r="C989" s="161" t="s">
        <v>427</v>
      </c>
      <c r="D989" s="161">
        <v>205</v>
      </c>
      <c r="E989" s="161">
        <v>0</v>
      </c>
      <c r="F989" s="161">
        <v>0</v>
      </c>
      <c r="G989" s="161">
        <v>28500</v>
      </c>
      <c r="H989" s="161">
        <v>0</v>
      </c>
      <c r="I989" s="161">
        <v>16</v>
      </c>
      <c r="J989" s="161">
        <v>75</v>
      </c>
    </row>
    <row r="990" spans="1:10">
      <c r="A990">
        <v>339036</v>
      </c>
      <c r="B990" s="161" t="s">
        <v>695</v>
      </c>
      <c r="C990" s="161" t="s">
        <v>833</v>
      </c>
      <c r="D990" s="161">
        <v>225</v>
      </c>
      <c r="E990" s="161">
        <v>0</v>
      </c>
      <c r="F990" s="161">
        <v>0</v>
      </c>
      <c r="G990" s="161">
        <v>33000</v>
      </c>
      <c r="H990" s="161">
        <v>0</v>
      </c>
      <c r="I990" s="161">
        <v>16</v>
      </c>
      <c r="J990" s="161">
        <v>75</v>
      </c>
    </row>
    <row r="991" spans="1:10">
      <c r="A991">
        <v>350643</v>
      </c>
      <c r="B991" s="161" t="s">
        <v>928</v>
      </c>
      <c r="C991" s="161" t="s">
        <v>833</v>
      </c>
      <c r="D991" s="161">
        <v>225</v>
      </c>
      <c r="E991" s="161">
        <v>0</v>
      </c>
      <c r="F991" s="161">
        <v>0</v>
      </c>
      <c r="G991" s="161">
        <v>32700</v>
      </c>
      <c r="H991" s="161">
        <v>0</v>
      </c>
      <c r="I991" s="161">
        <v>16</v>
      </c>
      <c r="J991" s="161">
        <v>75</v>
      </c>
    </row>
    <row r="992" spans="1:10">
      <c r="A992">
        <v>339028</v>
      </c>
      <c r="B992" s="161" t="s">
        <v>695</v>
      </c>
      <c r="C992" s="161" t="s">
        <v>834</v>
      </c>
      <c r="D992" s="161">
        <v>185</v>
      </c>
      <c r="E992" s="161">
        <v>0</v>
      </c>
      <c r="F992" s="161">
        <v>0</v>
      </c>
      <c r="G992" s="161">
        <v>24300</v>
      </c>
      <c r="H992" s="161">
        <v>0</v>
      </c>
      <c r="I992" s="161">
        <v>16</v>
      </c>
      <c r="J992" s="161">
        <v>85</v>
      </c>
    </row>
    <row r="993" spans="1:10">
      <c r="A993">
        <v>350644</v>
      </c>
      <c r="B993" s="161" t="s">
        <v>928</v>
      </c>
      <c r="C993" s="161" t="s">
        <v>834</v>
      </c>
      <c r="D993" s="161">
        <v>185</v>
      </c>
      <c r="E993" s="161">
        <v>0</v>
      </c>
      <c r="F993" s="161">
        <v>0</v>
      </c>
      <c r="G993" s="161">
        <v>24000</v>
      </c>
      <c r="H993" s="161">
        <v>0</v>
      </c>
      <c r="I993" s="161">
        <v>16</v>
      </c>
      <c r="J993" s="161">
        <v>85</v>
      </c>
    </row>
    <row r="994" spans="1:10">
      <c r="A994">
        <v>351571</v>
      </c>
      <c r="B994" s="161" t="s">
        <v>760</v>
      </c>
      <c r="C994" s="161" t="s">
        <v>834</v>
      </c>
      <c r="D994" s="161">
        <v>185</v>
      </c>
      <c r="E994" s="161">
        <v>0</v>
      </c>
      <c r="F994" s="161">
        <v>0</v>
      </c>
      <c r="G994" s="161">
        <v>24100</v>
      </c>
      <c r="H994" s="161">
        <v>0</v>
      </c>
      <c r="I994" s="161">
        <v>16</v>
      </c>
      <c r="J994" s="161">
        <v>85</v>
      </c>
    </row>
    <row r="995" spans="1:10">
      <c r="A995">
        <v>339023</v>
      </c>
      <c r="B995" s="161" t="s">
        <v>695</v>
      </c>
      <c r="C995" s="161" t="s">
        <v>835</v>
      </c>
      <c r="D995" s="161">
        <v>195</v>
      </c>
      <c r="E995" s="161">
        <v>0</v>
      </c>
      <c r="F995" s="161">
        <v>0</v>
      </c>
      <c r="G995" s="161">
        <v>25300</v>
      </c>
      <c r="H995" s="161">
        <v>0</v>
      </c>
      <c r="I995" s="161">
        <v>16</v>
      </c>
      <c r="J995" s="161">
        <v>85</v>
      </c>
    </row>
    <row r="996" spans="1:10">
      <c r="A996">
        <v>339257</v>
      </c>
      <c r="B996" s="161" t="s">
        <v>928</v>
      </c>
      <c r="C996" s="161" t="s">
        <v>835</v>
      </c>
      <c r="D996" s="161">
        <v>195</v>
      </c>
      <c r="E996" s="161">
        <v>0</v>
      </c>
      <c r="F996" s="161">
        <v>0</v>
      </c>
      <c r="G996" s="161">
        <v>25100</v>
      </c>
      <c r="H996" s="161">
        <v>0</v>
      </c>
      <c r="I996" s="161">
        <v>16</v>
      </c>
      <c r="J996" s="161">
        <v>85</v>
      </c>
    </row>
    <row r="997" spans="1:10">
      <c r="A997">
        <v>351567</v>
      </c>
      <c r="B997" s="161" t="s">
        <v>760</v>
      </c>
      <c r="C997" s="161" t="s">
        <v>835</v>
      </c>
      <c r="D997" s="161">
        <v>195</v>
      </c>
      <c r="E997" s="161">
        <v>0</v>
      </c>
      <c r="F997" s="161">
        <v>0</v>
      </c>
      <c r="G997" s="161">
        <v>25100</v>
      </c>
      <c r="H997" s="161">
        <v>0</v>
      </c>
      <c r="I997" s="161">
        <v>16</v>
      </c>
      <c r="J997" s="161">
        <v>85</v>
      </c>
    </row>
    <row r="998" spans="1:10">
      <c r="A998">
        <v>339024</v>
      </c>
      <c r="B998" s="161" t="s">
        <v>695</v>
      </c>
      <c r="C998" s="161" t="s">
        <v>836</v>
      </c>
      <c r="D998" s="161">
        <v>205</v>
      </c>
      <c r="E998" s="161">
        <v>0</v>
      </c>
      <c r="F998" s="161">
        <v>0</v>
      </c>
      <c r="G998" s="161">
        <v>26300</v>
      </c>
      <c r="H998" s="161">
        <v>0</v>
      </c>
      <c r="I998" s="161">
        <v>16</v>
      </c>
      <c r="J998" s="161">
        <v>85</v>
      </c>
    </row>
    <row r="999" spans="1:10">
      <c r="A999">
        <v>339053</v>
      </c>
      <c r="B999" s="161" t="s">
        <v>928</v>
      </c>
      <c r="C999" s="161" t="s">
        <v>836</v>
      </c>
      <c r="D999" s="161">
        <v>205</v>
      </c>
      <c r="E999" s="161">
        <v>0</v>
      </c>
      <c r="F999" s="161">
        <v>0</v>
      </c>
      <c r="G999" s="161">
        <v>26100</v>
      </c>
      <c r="H999" s="161">
        <v>0</v>
      </c>
      <c r="I999" s="161">
        <v>16</v>
      </c>
      <c r="J999" s="161">
        <v>85</v>
      </c>
    </row>
    <row r="1000" spans="1:10">
      <c r="A1000">
        <v>339034</v>
      </c>
      <c r="B1000" s="161" t="s">
        <v>695</v>
      </c>
      <c r="C1000" s="161" t="s">
        <v>837</v>
      </c>
      <c r="D1000" s="161">
        <v>215</v>
      </c>
      <c r="E1000" s="161">
        <v>0</v>
      </c>
      <c r="F1000" s="161">
        <v>0</v>
      </c>
      <c r="G1000" s="161">
        <v>27700</v>
      </c>
      <c r="H1000" s="161">
        <v>0</v>
      </c>
      <c r="I1000" s="161">
        <v>16</v>
      </c>
      <c r="J1000" s="161">
        <v>85</v>
      </c>
    </row>
    <row r="1001" spans="1:10">
      <c r="A1001">
        <v>350645</v>
      </c>
      <c r="B1001" s="161" t="s">
        <v>928</v>
      </c>
      <c r="C1001" s="161" t="s">
        <v>837</v>
      </c>
      <c r="D1001" s="161">
        <v>215</v>
      </c>
      <c r="E1001" s="161">
        <v>0</v>
      </c>
      <c r="F1001" s="161">
        <v>0</v>
      </c>
      <c r="G1001" s="161">
        <v>27200</v>
      </c>
      <c r="H1001" s="161">
        <v>0</v>
      </c>
      <c r="I1001" s="161">
        <v>16</v>
      </c>
      <c r="J1001" s="161">
        <v>85</v>
      </c>
    </row>
    <row r="1002" spans="1:10">
      <c r="A1002">
        <v>339033</v>
      </c>
      <c r="B1002" s="161" t="s">
        <v>695</v>
      </c>
      <c r="C1002" s="161" t="s">
        <v>838</v>
      </c>
      <c r="D1002" s="161">
        <v>225</v>
      </c>
      <c r="E1002" s="161">
        <v>0</v>
      </c>
      <c r="F1002" s="161">
        <v>0</v>
      </c>
      <c r="G1002" s="161">
        <v>28700</v>
      </c>
      <c r="H1002" s="161">
        <v>0</v>
      </c>
      <c r="I1002" s="161">
        <v>16</v>
      </c>
      <c r="J1002" s="161">
        <v>85</v>
      </c>
    </row>
    <row r="1003" spans="1:10">
      <c r="A1003">
        <v>350646</v>
      </c>
      <c r="B1003" s="161" t="s">
        <v>928</v>
      </c>
      <c r="C1003" s="161" t="s">
        <v>838</v>
      </c>
      <c r="D1003" s="161">
        <v>225</v>
      </c>
      <c r="E1003" s="161">
        <v>0</v>
      </c>
      <c r="F1003" s="161">
        <v>0</v>
      </c>
      <c r="G1003" s="161">
        <v>28000</v>
      </c>
      <c r="H1003" s="161">
        <v>0</v>
      </c>
      <c r="I1003" s="161">
        <v>16</v>
      </c>
      <c r="J1003" s="161">
        <v>85</v>
      </c>
    </row>
    <row r="1004" spans="1:10">
      <c r="A1004">
        <v>339040</v>
      </c>
      <c r="B1004" s="161" t="s">
        <v>695</v>
      </c>
      <c r="C1004" s="161" t="s">
        <v>839</v>
      </c>
      <c r="D1004" s="161">
        <v>185</v>
      </c>
      <c r="E1004" s="161">
        <v>0</v>
      </c>
      <c r="F1004" s="161">
        <v>0</v>
      </c>
      <c r="G1004" s="161">
        <v>27400</v>
      </c>
      <c r="H1004" s="161">
        <v>0</v>
      </c>
      <c r="I1004" s="161">
        <v>15</v>
      </c>
      <c r="J1004" s="161">
        <v>65</v>
      </c>
    </row>
    <row r="1005" spans="1:10">
      <c r="A1005">
        <v>250735</v>
      </c>
      <c r="B1005" s="161" t="s">
        <v>249</v>
      </c>
      <c r="C1005" s="161" t="s">
        <v>52</v>
      </c>
      <c r="D1005" s="161">
        <v>215</v>
      </c>
      <c r="E1005" s="161">
        <v>0</v>
      </c>
      <c r="F1005" s="161">
        <v>0</v>
      </c>
      <c r="G1005" s="161">
        <v>31800</v>
      </c>
      <c r="H1005" s="161">
        <v>0</v>
      </c>
      <c r="I1005" s="161">
        <v>15</v>
      </c>
      <c r="J1005" s="161">
        <v>65</v>
      </c>
    </row>
    <row r="1006" spans="1:10">
      <c r="A1006">
        <v>339038</v>
      </c>
      <c r="B1006" s="161" t="s">
        <v>695</v>
      </c>
      <c r="C1006" s="161" t="s">
        <v>840</v>
      </c>
      <c r="D1006" s="161">
        <v>195</v>
      </c>
      <c r="E1006" s="161">
        <v>0</v>
      </c>
      <c r="F1006" s="161">
        <v>0</v>
      </c>
      <c r="G1006" s="161">
        <v>21500</v>
      </c>
      <c r="H1006" s="161">
        <v>0</v>
      </c>
      <c r="I1006" s="161">
        <v>15</v>
      </c>
      <c r="J1006" s="161">
        <v>70</v>
      </c>
    </row>
    <row r="1007" spans="1:10">
      <c r="A1007">
        <v>339027</v>
      </c>
      <c r="B1007" s="161" t="s">
        <v>695</v>
      </c>
      <c r="C1007" s="161" t="s">
        <v>841</v>
      </c>
      <c r="D1007" s="161">
        <v>175</v>
      </c>
      <c r="E1007" s="161">
        <v>0</v>
      </c>
      <c r="F1007" s="161">
        <v>0</v>
      </c>
      <c r="G1007" s="161">
        <v>21100</v>
      </c>
      <c r="H1007" s="161">
        <v>0</v>
      </c>
      <c r="I1007" s="161">
        <v>15</v>
      </c>
      <c r="J1007" s="161">
        <v>75</v>
      </c>
    </row>
    <row r="1008" spans="1:10">
      <c r="A1008">
        <v>350639</v>
      </c>
      <c r="B1008" s="161" t="s">
        <v>928</v>
      </c>
      <c r="C1008" s="161" t="s">
        <v>841</v>
      </c>
      <c r="D1008" s="161">
        <v>175</v>
      </c>
      <c r="E1008" s="161">
        <v>0</v>
      </c>
      <c r="F1008" s="161">
        <v>0</v>
      </c>
      <c r="G1008" s="161">
        <v>20800</v>
      </c>
      <c r="H1008" s="161">
        <v>0</v>
      </c>
      <c r="I1008" s="161">
        <v>15</v>
      </c>
      <c r="J1008" s="161">
        <v>75</v>
      </c>
    </row>
    <row r="1009" spans="1:10">
      <c r="A1009">
        <v>339029</v>
      </c>
      <c r="B1009" s="161" t="s">
        <v>695</v>
      </c>
      <c r="C1009" s="161" t="s">
        <v>842</v>
      </c>
      <c r="D1009" s="161">
        <v>185</v>
      </c>
      <c r="E1009" s="161">
        <v>0</v>
      </c>
      <c r="F1009" s="161">
        <v>0</v>
      </c>
      <c r="G1009" s="161">
        <v>22000</v>
      </c>
      <c r="H1009" s="161">
        <v>0</v>
      </c>
      <c r="I1009" s="161">
        <v>15</v>
      </c>
      <c r="J1009" s="161">
        <v>75</v>
      </c>
    </row>
    <row r="1010" spans="1:10">
      <c r="A1010">
        <v>339026</v>
      </c>
      <c r="B1010" s="161" t="s">
        <v>695</v>
      </c>
      <c r="C1010" s="161" t="s">
        <v>843</v>
      </c>
      <c r="D1010" s="161">
        <v>195</v>
      </c>
      <c r="E1010" s="161">
        <v>0</v>
      </c>
      <c r="F1010" s="161">
        <v>0</v>
      </c>
      <c r="G1010" s="161">
        <v>24900</v>
      </c>
      <c r="H1010" s="161">
        <v>0</v>
      </c>
      <c r="I1010" s="161">
        <v>15</v>
      </c>
      <c r="J1010" s="161">
        <v>75</v>
      </c>
    </row>
    <row r="1011" spans="1:10">
      <c r="A1011">
        <v>350640</v>
      </c>
      <c r="B1011" s="161" t="s">
        <v>928</v>
      </c>
      <c r="C1011" s="161" t="s">
        <v>843</v>
      </c>
      <c r="D1011" s="161">
        <v>195</v>
      </c>
      <c r="E1011" s="161">
        <v>0</v>
      </c>
      <c r="F1011" s="161">
        <v>0</v>
      </c>
      <c r="G1011" s="161">
        <v>24500</v>
      </c>
      <c r="H1011" s="161">
        <v>0</v>
      </c>
      <c r="I1011" s="161">
        <v>15</v>
      </c>
      <c r="J1011" s="161">
        <v>75</v>
      </c>
    </row>
    <row r="1012" spans="1:10">
      <c r="A1012">
        <v>351569</v>
      </c>
      <c r="B1012" s="161" t="s">
        <v>760</v>
      </c>
      <c r="C1012" s="161" t="s">
        <v>843</v>
      </c>
      <c r="D1012" s="161">
        <v>195</v>
      </c>
      <c r="E1012" s="161">
        <v>0</v>
      </c>
      <c r="F1012" s="161">
        <v>0</v>
      </c>
      <c r="G1012" s="161">
        <v>24500</v>
      </c>
      <c r="H1012" s="161">
        <v>0</v>
      </c>
      <c r="I1012" s="161">
        <v>15</v>
      </c>
      <c r="J1012" s="161">
        <v>75</v>
      </c>
    </row>
    <row r="1013" spans="1:10">
      <c r="A1013">
        <v>257449</v>
      </c>
      <c r="B1013" s="161" t="s">
        <v>249</v>
      </c>
      <c r="C1013" s="161" t="s">
        <v>37</v>
      </c>
      <c r="D1013" s="161">
        <v>215</v>
      </c>
      <c r="E1013" s="161">
        <v>0</v>
      </c>
      <c r="F1013" s="161">
        <v>0</v>
      </c>
      <c r="G1013" s="161">
        <v>27600</v>
      </c>
      <c r="H1013" s="161">
        <v>0</v>
      </c>
      <c r="I1013" s="161">
        <v>15</v>
      </c>
      <c r="J1013" s="161">
        <v>75</v>
      </c>
    </row>
    <row r="1014" spans="1:10">
      <c r="A1014">
        <v>339042</v>
      </c>
      <c r="B1014" s="161" t="s">
        <v>695</v>
      </c>
      <c r="C1014" s="161" t="s">
        <v>844</v>
      </c>
      <c r="D1014" s="161">
        <v>175</v>
      </c>
      <c r="E1014" s="161">
        <v>0</v>
      </c>
      <c r="F1014" s="161">
        <v>0</v>
      </c>
      <c r="G1014" s="161">
        <v>18000</v>
      </c>
      <c r="H1014" s="161">
        <v>0</v>
      </c>
      <c r="I1014" s="161">
        <v>15</v>
      </c>
      <c r="J1014" s="161">
        <v>80</v>
      </c>
    </row>
    <row r="1015" spans="1:10">
      <c r="A1015">
        <v>305313</v>
      </c>
      <c r="B1015" s="161" t="s">
        <v>245</v>
      </c>
      <c r="C1015" s="161" t="s">
        <v>61</v>
      </c>
      <c r="D1015" s="161">
        <v>185</v>
      </c>
      <c r="E1015" s="161">
        <v>0</v>
      </c>
      <c r="F1015" s="161">
        <v>0</v>
      </c>
      <c r="G1015" s="161">
        <v>18800</v>
      </c>
      <c r="H1015" s="161">
        <v>0</v>
      </c>
      <c r="I1015" s="161">
        <v>15</v>
      </c>
      <c r="J1015" s="161">
        <v>80</v>
      </c>
    </row>
    <row r="1016" spans="1:10">
      <c r="A1016">
        <v>339041</v>
      </c>
      <c r="B1016" s="161" t="s">
        <v>695</v>
      </c>
      <c r="C1016" s="161" t="s">
        <v>845</v>
      </c>
      <c r="D1016" s="161">
        <v>205</v>
      </c>
      <c r="E1016" s="161">
        <v>0</v>
      </c>
      <c r="F1016" s="161">
        <v>0</v>
      </c>
      <c r="G1016" s="161">
        <v>19900</v>
      </c>
      <c r="H1016" s="161">
        <v>0</v>
      </c>
      <c r="I1016" s="161">
        <v>15</v>
      </c>
      <c r="J1016" s="161">
        <v>80</v>
      </c>
    </row>
    <row r="1017" spans="1:10">
      <c r="A1017">
        <v>339035</v>
      </c>
      <c r="B1017" s="161" t="s">
        <v>695</v>
      </c>
      <c r="C1017" s="161" t="s">
        <v>846</v>
      </c>
      <c r="D1017" s="161">
        <v>195</v>
      </c>
      <c r="E1017" s="161">
        <v>0</v>
      </c>
      <c r="F1017" s="161">
        <v>0</v>
      </c>
      <c r="G1017" s="161">
        <v>24900</v>
      </c>
      <c r="H1017" s="161">
        <v>0</v>
      </c>
      <c r="I1017" s="161">
        <v>15</v>
      </c>
      <c r="J1017" s="161">
        <v>85</v>
      </c>
    </row>
    <row r="1018" spans="1:10">
      <c r="A1018">
        <v>350641</v>
      </c>
      <c r="B1018" s="161" t="s">
        <v>928</v>
      </c>
      <c r="C1018" s="161" t="s">
        <v>846</v>
      </c>
      <c r="D1018" s="161">
        <v>195</v>
      </c>
      <c r="E1018" s="161">
        <v>0</v>
      </c>
      <c r="F1018" s="161">
        <v>0</v>
      </c>
      <c r="G1018" s="161">
        <v>25600</v>
      </c>
      <c r="H1018" s="161">
        <v>0</v>
      </c>
      <c r="I1018" s="161">
        <v>15</v>
      </c>
      <c r="J1018" s="161">
        <v>85</v>
      </c>
    </row>
    <row r="1019" spans="1:10">
      <c r="A1019">
        <v>266391</v>
      </c>
      <c r="B1019" s="161" t="s">
        <v>249</v>
      </c>
      <c r="C1019" s="161" t="s">
        <v>38</v>
      </c>
      <c r="D1019" s="161">
        <v>235</v>
      </c>
      <c r="E1019" s="161">
        <v>0</v>
      </c>
      <c r="F1019" s="161">
        <v>0</v>
      </c>
      <c r="G1019" s="161">
        <v>21800</v>
      </c>
      <c r="H1019" s="161">
        <v>0</v>
      </c>
      <c r="I1019" s="161">
        <v>14</v>
      </c>
      <c r="J1019" s="161">
        <v>50</v>
      </c>
    </row>
    <row r="1020" spans="1:10">
      <c r="A1020">
        <v>244583</v>
      </c>
      <c r="B1020" s="161" t="s">
        <v>1010</v>
      </c>
      <c r="C1020" s="161" t="s">
        <v>39</v>
      </c>
      <c r="D1020" s="161">
        <v>265</v>
      </c>
      <c r="E1020" s="161">
        <v>0</v>
      </c>
      <c r="F1020" s="161">
        <v>0</v>
      </c>
      <c r="G1020" s="161">
        <v>25600</v>
      </c>
      <c r="H1020" s="161">
        <v>0</v>
      </c>
      <c r="I1020" s="161">
        <v>14</v>
      </c>
      <c r="J1020" s="161">
        <v>50</v>
      </c>
    </row>
    <row r="1021" spans="1:10">
      <c r="A1021">
        <v>354905</v>
      </c>
      <c r="B1021" s="161" t="s">
        <v>695</v>
      </c>
      <c r="C1021" s="161" t="s">
        <v>98</v>
      </c>
      <c r="D1021" s="161">
        <v>195</v>
      </c>
      <c r="E1021" s="161">
        <v>0</v>
      </c>
      <c r="F1021" s="161">
        <v>0</v>
      </c>
      <c r="G1021" s="161">
        <v>29600</v>
      </c>
      <c r="H1021" s="161">
        <v>0</v>
      </c>
      <c r="I1021" s="161">
        <v>17.5</v>
      </c>
      <c r="J1021" s="161">
        <v>60</v>
      </c>
    </row>
    <row r="1022" spans="1:10">
      <c r="A1022">
        <v>350648</v>
      </c>
      <c r="B1022" s="161" t="s">
        <v>928</v>
      </c>
      <c r="C1022" s="161" t="s">
        <v>850</v>
      </c>
      <c r="D1022" s="161">
        <v>205</v>
      </c>
      <c r="E1022" s="161">
        <v>0</v>
      </c>
      <c r="F1022" s="161">
        <v>0</v>
      </c>
      <c r="G1022" s="161">
        <v>30400</v>
      </c>
      <c r="H1022" s="161">
        <v>0</v>
      </c>
      <c r="I1022" s="161">
        <v>17.5</v>
      </c>
      <c r="J1022" s="161">
        <v>60</v>
      </c>
    </row>
    <row r="1023" spans="1:10">
      <c r="A1023">
        <v>354907</v>
      </c>
      <c r="B1023" s="161" t="s">
        <v>695</v>
      </c>
      <c r="C1023" s="161" t="s">
        <v>99</v>
      </c>
      <c r="D1023" s="161">
        <v>205</v>
      </c>
      <c r="E1023" s="161">
        <v>0</v>
      </c>
      <c r="F1023" s="161">
        <v>0</v>
      </c>
      <c r="G1023" s="161">
        <v>30800</v>
      </c>
      <c r="H1023" s="161">
        <v>0</v>
      </c>
      <c r="I1023" s="161">
        <v>17.5</v>
      </c>
      <c r="J1023" s="161">
        <v>60</v>
      </c>
    </row>
    <row r="1024" spans="1:10">
      <c r="A1024">
        <v>350649</v>
      </c>
      <c r="B1024" s="161" t="s">
        <v>928</v>
      </c>
      <c r="C1024" s="161" t="s">
        <v>851</v>
      </c>
      <c r="D1024" s="161">
        <v>225</v>
      </c>
      <c r="E1024" s="161">
        <v>0</v>
      </c>
      <c r="F1024" s="161">
        <v>0</v>
      </c>
      <c r="G1024" s="161">
        <v>31500</v>
      </c>
      <c r="H1024" s="161">
        <v>0</v>
      </c>
      <c r="I1024" s="161">
        <v>17.5</v>
      </c>
      <c r="J1024" s="161">
        <v>60</v>
      </c>
    </row>
    <row r="1025" spans="1:10">
      <c r="A1025">
        <v>354908</v>
      </c>
      <c r="B1025" s="161" t="s">
        <v>695</v>
      </c>
      <c r="C1025" s="161" t="s">
        <v>100</v>
      </c>
      <c r="D1025" s="161">
        <v>225</v>
      </c>
      <c r="E1025" s="161">
        <v>0</v>
      </c>
      <c r="F1025" s="161">
        <v>0</v>
      </c>
      <c r="G1025" s="161">
        <v>32100</v>
      </c>
      <c r="H1025" s="161">
        <v>0</v>
      </c>
      <c r="I1025" s="161">
        <v>17.5</v>
      </c>
      <c r="J1025" s="161">
        <v>60</v>
      </c>
    </row>
    <row r="1026" spans="1:10">
      <c r="A1026">
        <v>350650</v>
      </c>
      <c r="B1026" s="161" t="s">
        <v>928</v>
      </c>
      <c r="C1026" s="161" t="s">
        <v>852</v>
      </c>
      <c r="D1026" s="161">
        <v>195</v>
      </c>
      <c r="E1026" s="161">
        <v>0</v>
      </c>
      <c r="F1026" s="161">
        <v>0</v>
      </c>
      <c r="G1026" s="161">
        <v>27500</v>
      </c>
      <c r="H1026" s="161">
        <v>0</v>
      </c>
      <c r="I1026" s="161">
        <v>17.5</v>
      </c>
      <c r="J1026" s="161">
        <v>70</v>
      </c>
    </row>
    <row r="1027" spans="1:10">
      <c r="A1027">
        <v>354904</v>
      </c>
      <c r="B1027" s="161" t="s">
        <v>695</v>
      </c>
      <c r="C1027" s="161" t="s">
        <v>101</v>
      </c>
      <c r="D1027" s="161">
        <v>195</v>
      </c>
      <c r="E1027" s="161">
        <v>0</v>
      </c>
      <c r="F1027" s="161">
        <v>0</v>
      </c>
      <c r="G1027" s="161">
        <v>28000</v>
      </c>
      <c r="H1027" s="161">
        <v>0</v>
      </c>
      <c r="I1027" s="161">
        <v>17.5</v>
      </c>
      <c r="J1027" s="161">
        <v>70</v>
      </c>
    </row>
    <row r="1028" spans="1:10">
      <c r="A1028">
        <v>350651</v>
      </c>
      <c r="B1028" s="161" t="s">
        <v>928</v>
      </c>
      <c r="C1028" s="161" t="s">
        <v>853</v>
      </c>
      <c r="D1028" s="161">
        <v>205</v>
      </c>
      <c r="E1028" s="161">
        <v>0</v>
      </c>
      <c r="F1028" s="161">
        <v>0</v>
      </c>
      <c r="G1028" s="161">
        <v>29200</v>
      </c>
      <c r="H1028" s="161">
        <v>0</v>
      </c>
      <c r="I1028" s="161">
        <v>17.5</v>
      </c>
      <c r="J1028" s="161">
        <v>70</v>
      </c>
    </row>
    <row r="1029" spans="1:10">
      <c r="A1029">
        <v>354909</v>
      </c>
      <c r="B1029" s="161" t="s">
        <v>695</v>
      </c>
      <c r="C1029" s="161" t="s">
        <v>103</v>
      </c>
      <c r="D1029" s="161">
        <v>205</v>
      </c>
      <c r="E1029" s="161">
        <v>0</v>
      </c>
      <c r="F1029" s="161">
        <v>0</v>
      </c>
      <c r="G1029" s="161">
        <v>29800</v>
      </c>
      <c r="H1029" s="161">
        <v>0</v>
      </c>
      <c r="I1029" s="161">
        <v>17.5</v>
      </c>
      <c r="J1029" s="161">
        <v>70</v>
      </c>
    </row>
    <row r="1030" spans="1:10">
      <c r="A1030">
        <v>256005</v>
      </c>
      <c r="B1030" s="161" t="s">
        <v>249</v>
      </c>
      <c r="C1030" s="161" t="s">
        <v>105</v>
      </c>
      <c r="D1030" s="161">
        <v>215</v>
      </c>
      <c r="E1030" s="161">
        <v>0</v>
      </c>
      <c r="F1030" s="161">
        <v>0</v>
      </c>
      <c r="G1030" s="161">
        <v>30200</v>
      </c>
      <c r="H1030" s="161">
        <v>0</v>
      </c>
      <c r="I1030" s="161">
        <v>17.5</v>
      </c>
      <c r="J1030" s="161">
        <v>70</v>
      </c>
    </row>
    <row r="1031" spans="1:10">
      <c r="A1031">
        <v>350652</v>
      </c>
      <c r="B1031" s="161" t="s">
        <v>928</v>
      </c>
      <c r="C1031" s="161" t="s">
        <v>854</v>
      </c>
      <c r="D1031" s="161">
        <v>215</v>
      </c>
      <c r="E1031" s="161">
        <v>0</v>
      </c>
      <c r="F1031" s="161">
        <v>0</v>
      </c>
      <c r="G1031" s="161">
        <v>30500</v>
      </c>
      <c r="H1031" s="161">
        <v>0</v>
      </c>
      <c r="I1031" s="161">
        <v>17.5</v>
      </c>
      <c r="J1031" s="161">
        <v>70</v>
      </c>
    </row>
    <row r="1032" spans="1:10">
      <c r="A1032">
        <v>354911</v>
      </c>
      <c r="B1032" s="161" t="s">
        <v>695</v>
      </c>
      <c r="C1032" s="161" t="s">
        <v>106</v>
      </c>
      <c r="D1032" s="161">
        <v>215</v>
      </c>
      <c r="E1032" s="161">
        <v>0</v>
      </c>
      <c r="F1032" s="161">
        <v>0</v>
      </c>
      <c r="G1032" s="161">
        <v>30900</v>
      </c>
      <c r="H1032" s="161">
        <v>0</v>
      </c>
      <c r="I1032" s="161">
        <v>17.5</v>
      </c>
      <c r="J1032" s="161">
        <v>70</v>
      </c>
    </row>
    <row r="1033" spans="1:10">
      <c r="A1033">
        <v>256007</v>
      </c>
      <c r="B1033" s="161" t="s">
        <v>249</v>
      </c>
      <c r="C1033" s="161" t="s">
        <v>5</v>
      </c>
      <c r="D1033" s="161">
        <v>205</v>
      </c>
      <c r="E1033" s="161">
        <v>0</v>
      </c>
      <c r="F1033" s="161">
        <v>0</v>
      </c>
      <c r="G1033" s="161">
        <v>25700</v>
      </c>
      <c r="H1033" s="161">
        <v>0</v>
      </c>
      <c r="I1033" s="161">
        <v>17.5</v>
      </c>
      <c r="J1033" s="161">
        <v>80</v>
      </c>
    </row>
    <row r="1034" spans="1:10">
      <c r="A1034">
        <v>350653</v>
      </c>
      <c r="B1034" s="161" t="s">
        <v>928</v>
      </c>
      <c r="C1034" s="161" t="s">
        <v>855</v>
      </c>
      <c r="D1034" s="161">
        <v>205</v>
      </c>
      <c r="E1034" s="161">
        <v>0</v>
      </c>
      <c r="F1034" s="161">
        <v>0</v>
      </c>
      <c r="G1034" s="161">
        <v>27600</v>
      </c>
      <c r="H1034" s="161">
        <v>0</v>
      </c>
      <c r="I1034" s="161">
        <v>17.5</v>
      </c>
      <c r="J1034" s="161">
        <v>80</v>
      </c>
    </row>
    <row r="1035" spans="1:10">
      <c r="A1035">
        <v>356814</v>
      </c>
      <c r="B1035" s="161" t="s">
        <v>1072</v>
      </c>
      <c r="C1035" s="161" t="s">
        <v>855</v>
      </c>
      <c r="D1035" s="161">
        <v>205</v>
      </c>
      <c r="E1035" s="161">
        <v>0</v>
      </c>
      <c r="F1035" s="161">
        <v>0</v>
      </c>
      <c r="G1035" s="161">
        <v>29500</v>
      </c>
      <c r="H1035" s="161">
        <v>0</v>
      </c>
      <c r="I1035" s="161">
        <v>17.5</v>
      </c>
      <c r="J1035" s="161">
        <v>80</v>
      </c>
    </row>
    <row r="1036" spans="1:10">
      <c r="A1036">
        <v>328437</v>
      </c>
      <c r="B1036" s="161" t="s">
        <v>410</v>
      </c>
      <c r="C1036" s="161" t="s">
        <v>6</v>
      </c>
      <c r="D1036" s="161">
        <v>205</v>
      </c>
      <c r="E1036" s="161">
        <v>0</v>
      </c>
      <c r="F1036" s="161">
        <v>0</v>
      </c>
      <c r="G1036" s="161">
        <v>28400</v>
      </c>
      <c r="H1036" s="161">
        <v>0</v>
      </c>
      <c r="I1036" s="161">
        <v>17.5</v>
      </c>
      <c r="J1036" s="161">
        <v>80</v>
      </c>
    </row>
    <row r="1037" spans="1:10">
      <c r="A1037">
        <v>251785</v>
      </c>
      <c r="B1037" s="161" t="s">
        <v>249</v>
      </c>
      <c r="C1037" s="161" t="s">
        <v>92</v>
      </c>
      <c r="D1037" s="161">
        <v>215</v>
      </c>
      <c r="E1037" s="161">
        <v>0</v>
      </c>
      <c r="F1037" s="161">
        <v>0</v>
      </c>
      <c r="G1037" s="161">
        <v>31000</v>
      </c>
      <c r="H1037" s="161">
        <v>0</v>
      </c>
      <c r="I1037" s="161">
        <v>15.5</v>
      </c>
      <c r="J1037" s="161">
        <v>60</v>
      </c>
    </row>
    <row r="1038" spans="1:10">
      <c r="A1038">
        <v>251789</v>
      </c>
      <c r="B1038" s="161" t="s">
        <v>249</v>
      </c>
      <c r="C1038" s="161" t="s">
        <v>94</v>
      </c>
      <c r="D1038" s="161">
        <v>185</v>
      </c>
      <c r="E1038" s="161">
        <v>0</v>
      </c>
      <c r="F1038" s="161">
        <v>0</v>
      </c>
      <c r="G1038" s="161">
        <v>25500</v>
      </c>
      <c r="H1038" s="161">
        <v>0</v>
      </c>
      <c r="I1038" s="161">
        <v>15.5</v>
      </c>
      <c r="J1038" s="161">
        <v>70</v>
      </c>
    </row>
    <row r="1039" spans="1:10">
      <c r="A1039">
        <v>354906</v>
      </c>
      <c r="B1039" s="161" t="s">
        <v>695</v>
      </c>
      <c r="C1039" s="161" t="s">
        <v>96</v>
      </c>
      <c r="D1039" s="161">
        <v>195</v>
      </c>
      <c r="E1039" s="161">
        <v>0</v>
      </c>
      <c r="F1039" s="161">
        <v>0</v>
      </c>
      <c r="G1039" s="161">
        <v>27000</v>
      </c>
      <c r="H1039" s="161">
        <v>0</v>
      </c>
      <c r="I1039" s="161">
        <v>15.5</v>
      </c>
      <c r="J1039" s="161">
        <v>70</v>
      </c>
    </row>
    <row r="1040" spans="1:10">
      <c r="A1040">
        <v>350647</v>
      </c>
      <c r="B1040" s="161" t="s">
        <v>928</v>
      </c>
      <c r="C1040" s="161" t="s">
        <v>96</v>
      </c>
      <c r="D1040" s="161">
        <v>195</v>
      </c>
      <c r="E1040" s="161">
        <v>0</v>
      </c>
      <c r="F1040" s="161">
        <v>0</v>
      </c>
      <c r="G1040" s="161">
        <v>26800</v>
      </c>
      <c r="H1040" s="161">
        <v>0</v>
      </c>
      <c r="I1040" s="161">
        <v>15.5</v>
      </c>
      <c r="J1040" s="161">
        <v>70</v>
      </c>
    </row>
    <row r="1041" spans="1:10">
      <c r="A1041">
        <v>251831</v>
      </c>
      <c r="B1041" s="161" t="s">
        <v>760</v>
      </c>
      <c r="C1041" s="161" t="s">
        <v>96</v>
      </c>
      <c r="D1041" s="161">
        <v>195</v>
      </c>
      <c r="E1041" s="161">
        <v>0</v>
      </c>
      <c r="F1041" s="161">
        <v>0</v>
      </c>
      <c r="G1041" s="161">
        <v>26800</v>
      </c>
      <c r="H1041" s="161">
        <v>0</v>
      </c>
      <c r="I1041" s="161">
        <v>15.5</v>
      </c>
      <c r="J1041" s="161">
        <v>70</v>
      </c>
    </row>
    <row r="1042" spans="1:10">
      <c r="A1042">
        <v>305537</v>
      </c>
      <c r="B1042" s="161" t="s">
        <v>245</v>
      </c>
      <c r="C1042" s="161" t="s">
        <v>69</v>
      </c>
      <c r="D1042" s="161">
        <v>245</v>
      </c>
      <c r="E1042" s="161">
        <v>0</v>
      </c>
      <c r="F1042" s="161">
        <v>0</v>
      </c>
      <c r="G1042" s="161">
        <v>25800</v>
      </c>
      <c r="H1042" s="161">
        <v>0</v>
      </c>
      <c r="I1042" s="161">
        <v>14.5</v>
      </c>
      <c r="J1042" s="161">
        <v>50</v>
      </c>
    </row>
    <row r="1043" spans="1:10">
      <c r="A1043">
        <v>269005</v>
      </c>
      <c r="B1043" s="161" t="s">
        <v>249</v>
      </c>
      <c r="C1043" s="161" t="s">
        <v>72</v>
      </c>
      <c r="D1043" s="161">
        <v>235</v>
      </c>
      <c r="E1043" s="161">
        <v>0</v>
      </c>
      <c r="F1043" s="161">
        <v>0</v>
      </c>
      <c r="G1043" s="161">
        <v>21800</v>
      </c>
      <c r="H1043" s="161">
        <v>0</v>
      </c>
      <c r="I1043" s="161">
        <v>13.5</v>
      </c>
      <c r="J1043" s="161">
        <v>50</v>
      </c>
    </row>
    <row r="1044" spans="1:10">
      <c r="A1044">
        <v>220329</v>
      </c>
      <c r="B1044" s="161" t="s">
        <v>683</v>
      </c>
      <c r="C1044" s="161" t="s">
        <v>40</v>
      </c>
      <c r="D1044" s="161">
        <v>175</v>
      </c>
      <c r="E1044" s="161">
        <v>0</v>
      </c>
      <c r="F1044" s="161">
        <v>0</v>
      </c>
      <c r="G1044" s="161">
        <v>19800</v>
      </c>
      <c r="H1044" s="161">
        <v>0</v>
      </c>
      <c r="I1044" s="161">
        <v>13.5</v>
      </c>
      <c r="J1044" s="161">
        <v>60</v>
      </c>
    </row>
    <row r="1045" spans="1:10">
      <c r="A1045">
        <v>301185</v>
      </c>
      <c r="B1045" s="161" t="s">
        <v>245</v>
      </c>
      <c r="C1045" s="161" t="s">
        <v>570</v>
      </c>
      <c r="D1045" s="161">
        <v>225</v>
      </c>
      <c r="E1045" s="161">
        <v>0</v>
      </c>
      <c r="F1045" s="161">
        <v>0</v>
      </c>
      <c r="G1045" s="161">
        <v>18900</v>
      </c>
      <c r="H1045" s="161">
        <v>0</v>
      </c>
      <c r="I1045" s="161">
        <v>12.5</v>
      </c>
      <c r="J1045" s="161">
        <v>50</v>
      </c>
    </row>
    <row r="1046" spans="1:10">
      <c r="A1046">
        <v>228077</v>
      </c>
      <c r="B1046" s="161" t="s">
        <v>160</v>
      </c>
      <c r="C1046" s="161" t="s">
        <v>1390</v>
      </c>
      <c r="D1046" s="161">
        <v>0</v>
      </c>
      <c r="E1046" s="161">
        <v>0</v>
      </c>
      <c r="F1046" s="161">
        <v>0</v>
      </c>
      <c r="G1046" s="161">
        <v>19100</v>
      </c>
      <c r="H1046" s="161">
        <v>0</v>
      </c>
      <c r="I1046" s="161">
        <v>16</v>
      </c>
      <c r="J1046" s="161">
        <v>0</v>
      </c>
    </row>
    <row r="1047" spans="1:10">
      <c r="A1047">
        <v>228079</v>
      </c>
      <c r="B1047" s="161" t="s">
        <v>160</v>
      </c>
      <c r="C1047" s="161" t="s">
        <v>120</v>
      </c>
      <c r="D1047" s="161">
        <v>0</v>
      </c>
      <c r="E1047" s="161">
        <v>0</v>
      </c>
      <c r="F1047" s="161">
        <v>0</v>
      </c>
      <c r="G1047" s="161">
        <v>21700</v>
      </c>
      <c r="H1047" s="161">
        <v>0</v>
      </c>
      <c r="I1047" s="161">
        <v>16</v>
      </c>
      <c r="J1047" s="161">
        <v>0</v>
      </c>
    </row>
    <row r="1048" spans="1:10">
      <c r="A1048">
        <v>217853</v>
      </c>
      <c r="B1048" s="161" t="s">
        <v>161</v>
      </c>
      <c r="C1048" s="161" t="s">
        <v>120</v>
      </c>
      <c r="D1048" s="161">
        <v>0</v>
      </c>
      <c r="E1048" s="161">
        <v>0</v>
      </c>
      <c r="F1048" s="161">
        <v>0</v>
      </c>
      <c r="G1048" s="161">
        <v>21700</v>
      </c>
      <c r="H1048" s="161">
        <v>0</v>
      </c>
      <c r="I1048" s="161">
        <v>16</v>
      </c>
      <c r="J1048" s="161">
        <v>0</v>
      </c>
    </row>
    <row r="1049" spans="1:10">
      <c r="A1049">
        <v>230479</v>
      </c>
      <c r="B1049" s="161" t="s">
        <v>248</v>
      </c>
      <c r="C1049" s="161" t="s">
        <v>120</v>
      </c>
      <c r="D1049" s="161">
        <v>0</v>
      </c>
      <c r="E1049" s="161">
        <v>0</v>
      </c>
      <c r="F1049" s="161">
        <v>0</v>
      </c>
      <c r="G1049" s="161">
        <v>21700</v>
      </c>
      <c r="H1049" s="161">
        <v>0</v>
      </c>
      <c r="I1049" s="161">
        <v>16</v>
      </c>
      <c r="J1049" s="161">
        <v>0</v>
      </c>
    </row>
    <row r="1050" spans="1:10">
      <c r="A1050">
        <v>229099</v>
      </c>
      <c r="B1050" s="161" t="s">
        <v>160</v>
      </c>
      <c r="C1050" s="161" t="s">
        <v>124</v>
      </c>
      <c r="D1050" s="161">
        <v>0</v>
      </c>
      <c r="E1050" s="161">
        <v>0</v>
      </c>
      <c r="F1050" s="161">
        <v>0</v>
      </c>
      <c r="G1050" s="161">
        <v>22600</v>
      </c>
      <c r="H1050" s="161">
        <v>0</v>
      </c>
      <c r="I1050" s="161">
        <v>16</v>
      </c>
      <c r="J1050" s="161">
        <v>0</v>
      </c>
    </row>
    <row r="1051" spans="1:10">
      <c r="A1051">
        <v>324044</v>
      </c>
      <c r="B1051" s="161" t="s">
        <v>161</v>
      </c>
      <c r="C1051" s="161" t="s">
        <v>124</v>
      </c>
      <c r="D1051" s="161">
        <v>0</v>
      </c>
      <c r="E1051" s="161">
        <v>0</v>
      </c>
      <c r="F1051" s="161">
        <v>0</v>
      </c>
      <c r="G1051" s="161">
        <v>22600</v>
      </c>
      <c r="H1051" s="161">
        <v>0</v>
      </c>
      <c r="I1051" s="161">
        <v>16</v>
      </c>
      <c r="J1051" s="161">
        <v>0</v>
      </c>
    </row>
    <row r="1052" spans="1:10">
      <c r="A1052">
        <v>228343</v>
      </c>
      <c r="B1052" s="161" t="s">
        <v>160</v>
      </c>
      <c r="C1052" s="161" t="s">
        <v>132</v>
      </c>
      <c r="D1052" s="161">
        <v>0</v>
      </c>
      <c r="E1052" s="161">
        <v>0</v>
      </c>
      <c r="F1052" s="161">
        <v>0</v>
      </c>
      <c r="G1052" s="161">
        <v>22700</v>
      </c>
      <c r="H1052" s="161">
        <v>0</v>
      </c>
      <c r="I1052" s="161">
        <v>16</v>
      </c>
      <c r="J1052" s="161">
        <v>0</v>
      </c>
    </row>
    <row r="1053" spans="1:10">
      <c r="A1053">
        <v>220777</v>
      </c>
      <c r="B1053" s="161" t="s">
        <v>161</v>
      </c>
      <c r="C1053" s="161" t="s">
        <v>132</v>
      </c>
      <c r="D1053" s="161">
        <v>0</v>
      </c>
      <c r="E1053" s="161">
        <v>0</v>
      </c>
      <c r="F1053" s="161">
        <v>0</v>
      </c>
      <c r="G1053" s="161">
        <v>22700</v>
      </c>
      <c r="H1053" s="161">
        <v>0</v>
      </c>
      <c r="I1053" s="161">
        <v>16</v>
      </c>
      <c r="J1053" s="161">
        <v>0</v>
      </c>
    </row>
    <row r="1054" spans="1:10">
      <c r="A1054">
        <v>230565</v>
      </c>
      <c r="B1054" s="161" t="s">
        <v>248</v>
      </c>
      <c r="C1054" s="161" t="s">
        <v>132</v>
      </c>
      <c r="D1054" s="161">
        <v>0</v>
      </c>
      <c r="E1054" s="161">
        <v>0</v>
      </c>
      <c r="F1054" s="161">
        <v>0</v>
      </c>
      <c r="G1054" s="161">
        <v>22700</v>
      </c>
      <c r="H1054" s="161">
        <v>0</v>
      </c>
      <c r="I1054" s="161">
        <v>16</v>
      </c>
      <c r="J1054" s="161">
        <v>0</v>
      </c>
    </row>
    <row r="1055" spans="1:10">
      <c r="A1055">
        <v>228345</v>
      </c>
      <c r="B1055" s="161" t="s">
        <v>160</v>
      </c>
      <c r="C1055" s="161" t="s">
        <v>47</v>
      </c>
      <c r="D1055" s="161">
        <v>0</v>
      </c>
      <c r="E1055" s="161">
        <v>0</v>
      </c>
      <c r="F1055" s="161">
        <v>0</v>
      </c>
      <c r="G1055" s="161">
        <v>24500</v>
      </c>
      <c r="H1055" s="161">
        <v>0</v>
      </c>
      <c r="I1055" s="161">
        <v>16</v>
      </c>
      <c r="J1055" s="161">
        <v>0</v>
      </c>
    </row>
    <row r="1056" spans="1:10">
      <c r="A1056">
        <v>220779</v>
      </c>
      <c r="B1056" s="161" t="s">
        <v>161</v>
      </c>
      <c r="C1056" s="161" t="s">
        <v>47</v>
      </c>
      <c r="D1056" s="161">
        <v>0</v>
      </c>
      <c r="E1056" s="161">
        <v>0</v>
      </c>
      <c r="F1056" s="161">
        <v>0</v>
      </c>
      <c r="G1056" s="161">
        <v>24500</v>
      </c>
      <c r="H1056" s="161">
        <v>0</v>
      </c>
      <c r="I1056" s="161">
        <v>16</v>
      </c>
      <c r="J1056" s="161">
        <v>0</v>
      </c>
    </row>
    <row r="1057" spans="1:10">
      <c r="A1057">
        <v>230567</v>
      </c>
      <c r="B1057" s="161" t="s">
        <v>248</v>
      </c>
      <c r="C1057" s="161" t="s">
        <v>47</v>
      </c>
      <c r="D1057" s="161">
        <v>0</v>
      </c>
      <c r="E1057" s="161">
        <v>0</v>
      </c>
      <c r="F1057" s="161">
        <v>0</v>
      </c>
      <c r="G1057" s="161">
        <v>24500</v>
      </c>
      <c r="H1057" s="161">
        <v>0</v>
      </c>
      <c r="I1057" s="161">
        <v>16</v>
      </c>
      <c r="J1057" s="161">
        <v>0</v>
      </c>
    </row>
    <row r="1058" spans="1:10">
      <c r="A1058">
        <v>228601</v>
      </c>
      <c r="B1058" s="161" t="s">
        <v>896</v>
      </c>
      <c r="C1058" s="161" t="s">
        <v>1</v>
      </c>
      <c r="D1058" s="161">
        <v>0</v>
      </c>
      <c r="E1058" s="161">
        <v>0</v>
      </c>
      <c r="F1058" s="161">
        <v>0</v>
      </c>
      <c r="G1058" s="161">
        <v>24500</v>
      </c>
      <c r="H1058" s="161">
        <v>0</v>
      </c>
      <c r="I1058" s="161">
        <v>16</v>
      </c>
      <c r="J1058" s="161">
        <v>0</v>
      </c>
    </row>
    <row r="1059" spans="1:10">
      <c r="A1059">
        <v>228557</v>
      </c>
      <c r="B1059" s="161" t="s">
        <v>160</v>
      </c>
      <c r="C1059" s="161" t="s">
        <v>1391</v>
      </c>
      <c r="D1059" s="161">
        <v>0</v>
      </c>
      <c r="E1059" s="161">
        <v>0</v>
      </c>
      <c r="F1059" s="161">
        <v>0</v>
      </c>
      <c r="G1059" s="161">
        <v>16400</v>
      </c>
      <c r="H1059" s="161">
        <v>0</v>
      </c>
      <c r="I1059" s="161">
        <v>15</v>
      </c>
      <c r="J1059" s="161">
        <v>0</v>
      </c>
    </row>
    <row r="1060" spans="1:10">
      <c r="A1060">
        <v>229295</v>
      </c>
      <c r="B1060" s="161" t="s">
        <v>160</v>
      </c>
      <c r="C1060" s="161" t="s">
        <v>1391</v>
      </c>
      <c r="D1060" s="161">
        <v>0</v>
      </c>
      <c r="E1060" s="161">
        <v>0</v>
      </c>
      <c r="F1060" s="161">
        <v>0</v>
      </c>
      <c r="G1060" s="161">
        <v>18800</v>
      </c>
      <c r="H1060" s="161">
        <v>0</v>
      </c>
      <c r="I1060" s="161">
        <v>15</v>
      </c>
      <c r="J1060" s="161">
        <v>0</v>
      </c>
    </row>
    <row r="1061" spans="1:10">
      <c r="A1061">
        <v>229297</v>
      </c>
      <c r="B1061" s="161" t="s">
        <v>160</v>
      </c>
      <c r="C1061" s="161" t="s">
        <v>1394</v>
      </c>
      <c r="D1061" s="161">
        <v>0</v>
      </c>
      <c r="E1061" s="161">
        <v>0</v>
      </c>
      <c r="F1061" s="161">
        <v>0</v>
      </c>
      <c r="G1061" s="161">
        <v>18700</v>
      </c>
      <c r="H1061" s="161">
        <v>0</v>
      </c>
      <c r="I1061" s="161">
        <v>15</v>
      </c>
      <c r="J1061" s="161">
        <v>0</v>
      </c>
    </row>
    <row r="1062" spans="1:10">
      <c r="A1062">
        <v>229299</v>
      </c>
      <c r="B1062" s="161" t="s">
        <v>160</v>
      </c>
      <c r="C1062" s="161" t="s">
        <v>1394</v>
      </c>
      <c r="D1062" s="161">
        <v>0</v>
      </c>
      <c r="E1062" s="161">
        <v>0</v>
      </c>
      <c r="F1062" s="161">
        <v>0</v>
      </c>
      <c r="G1062" s="161">
        <v>21500</v>
      </c>
      <c r="H1062" s="161">
        <v>0</v>
      </c>
      <c r="I1062" s="161">
        <v>15</v>
      </c>
      <c r="J1062" s="161">
        <v>0</v>
      </c>
    </row>
    <row r="1063" spans="1:10">
      <c r="A1063">
        <v>228485</v>
      </c>
      <c r="B1063" s="161" t="s">
        <v>160</v>
      </c>
      <c r="C1063" s="161" t="s">
        <v>171</v>
      </c>
      <c r="D1063" s="161">
        <v>0</v>
      </c>
      <c r="E1063" s="161">
        <v>0</v>
      </c>
      <c r="F1063" s="161">
        <v>0</v>
      </c>
      <c r="G1063" s="161">
        <v>19900</v>
      </c>
      <c r="H1063" s="161">
        <v>0</v>
      </c>
      <c r="I1063" s="161">
        <v>15</v>
      </c>
      <c r="J1063" s="161">
        <v>0</v>
      </c>
    </row>
    <row r="1064" spans="1:10">
      <c r="A1064">
        <v>229139</v>
      </c>
      <c r="B1064" s="161" t="s">
        <v>160</v>
      </c>
      <c r="C1064" s="161" t="s">
        <v>1393</v>
      </c>
      <c r="D1064" s="161">
        <v>0</v>
      </c>
      <c r="E1064" s="161">
        <v>0</v>
      </c>
      <c r="F1064" s="161">
        <v>0</v>
      </c>
      <c r="G1064" s="161">
        <v>19900</v>
      </c>
      <c r="H1064" s="161">
        <v>0</v>
      </c>
      <c r="I1064" s="161">
        <v>15</v>
      </c>
      <c r="J1064" s="161">
        <v>0</v>
      </c>
    </row>
    <row r="1065" spans="1:10">
      <c r="A1065">
        <v>229141</v>
      </c>
      <c r="B1065" s="161" t="s">
        <v>160</v>
      </c>
      <c r="C1065" s="161" t="s">
        <v>1393</v>
      </c>
      <c r="D1065" s="161">
        <v>0</v>
      </c>
      <c r="E1065" s="161">
        <v>0</v>
      </c>
      <c r="F1065" s="161">
        <v>0</v>
      </c>
      <c r="G1065" s="161">
        <v>22600</v>
      </c>
      <c r="H1065" s="161">
        <v>0</v>
      </c>
      <c r="I1065" s="161">
        <v>15</v>
      </c>
      <c r="J1065" s="161">
        <v>0</v>
      </c>
    </row>
    <row r="1066" spans="1:10">
      <c r="A1066">
        <v>228239</v>
      </c>
      <c r="B1066" s="161" t="s">
        <v>160</v>
      </c>
      <c r="C1066" s="161" t="s">
        <v>174</v>
      </c>
      <c r="D1066" s="161">
        <v>0</v>
      </c>
      <c r="E1066" s="161">
        <v>0</v>
      </c>
      <c r="F1066" s="161">
        <v>0</v>
      </c>
      <c r="G1066" s="161">
        <v>22000</v>
      </c>
      <c r="H1066" s="161">
        <v>0</v>
      </c>
      <c r="I1066" s="161">
        <v>15</v>
      </c>
      <c r="J1066" s="161">
        <v>0</v>
      </c>
    </row>
    <row r="1067" spans="1:10">
      <c r="A1067">
        <v>220775</v>
      </c>
      <c r="B1067" s="161" t="s">
        <v>161</v>
      </c>
      <c r="C1067" s="161" t="s">
        <v>174</v>
      </c>
      <c r="D1067" s="161">
        <v>0</v>
      </c>
      <c r="E1067" s="161">
        <v>0</v>
      </c>
      <c r="F1067" s="161">
        <v>0</v>
      </c>
      <c r="G1067" s="161">
        <v>22000</v>
      </c>
      <c r="H1067" s="161">
        <v>0</v>
      </c>
      <c r="I1067" s="161">
        <v>15</v>
      </c>
      <c r="J1067" s="161">
        <v>0</v>
      </c>
    </row>
    <row r="1068" spans="1:10">
      <c r="A1068">
        <v>230559</v>
      </c>
      <c r="B1068" s="161" t="s">
        <v>248</v>
      </c>
      <c r="C1068" s="161" t="s">
        <v>174</v>
      </c>
      <c r="D1068" s="161">
        <v>0</v>
      </c>
      <c r="E1068" s="161">
        <v>0</v>
      </c>
      <c r="F1068" s="161">
        <v>0</v>
      </c>
      <c r="G1068" s="161">
        <v>22000</v>
      </c>
      <c r="H1068" s="161">
        <v>0</v>
      </c>
      <c r="I1068" s="161">
        <v>15</v>
      </c>
      <c r="J1068" s="161">
        <v>0</v>
      </c>
    </row>
    <row r="1069" spans="1:10">
      <c r="A1069">
        <v>228757</v>
      </c>
      <c r="B1069" s="161" t="s">
        <v>160</v>
      </c>
      <c r="C1069" s="161" t="s">
        <v>155</v>
      </c>
      <c r="D1069" s="161">
        <v>0</v>
      </c>
      <c r="E1069" s="161">
        <v>0</v>
      </c>
      <c r="F1069" s="161">
        <v>0</v>
      </c>
      <c r="G1069" s="161">
        <v>24200</v>
      </c>
      <c r="H1069" s="161">
        <v>0</v>
      </c>
      <c r="I1069" s="161">
        <v>15</v>
      </c>
      <c r="J1069" s="161">
        <v>0</v>
      </c>
    </row>
    <row r="1070" spans="1:10">
      <c r="A1070">
        <v>230561</v>
      </c>
      <c r="B1070" s="161" t="s">
        <v>248</v>
      </c>
      <c r="C1070" s="161" t="s">
        <v>155</v>
      </c>
      <c r="D1070" s="161">
        <v>0</v>
      </c>
      <c r="E1070" s="161">
        <v>0</v>
      </c>
      <c r="F1070" s="161">
        <v>0</v>
      </c>
      <c r="G1070" s="161">
        <v>24200</v>
      </c>
      <c r="H1070" s="161">
        <v>0</v>
      </c>
      <c r="I1070" s="161">
        <v>15</v>
      </c>
      <c r="J1070" s="161">
        <v>0</v>
      </c>
    </row>
    <row r="1071" spans="1:10">
      <c r="A1071">
        <v>228759</v>
      </c>
      <c r="B1071" s="161" t="s">
        <v>160</v>
      </c>
      <c r="C1071" s="161" t="s">
        <v>111</v>
      </c>
      <c r="D1071" s="161">
        <v>0</v>
      </c>
      <c r="E1071" s="161">
        <v>0</v>
      </c>
      <c r="F1071" s="161">
        <v>0</v>
      </c>
      <c r="G1071" s="161">
        <v>24200</v>
      </c>
      <c r="H1071" s="161">
        <v>0</v>
      </c>
      <c r="I1071" s="161">
        <v>15</v>
      </c>
      <c r="J1071" s="161">
        <v>0</v>
      </c>
    </row>
    <row r="1072" spans="1:10">
      <c r="A1072">
        <v>229595</v>
      </c>
      <c r="B1072" s="161" t="s">
        <v>160</v>
      </c>
      <c r="C1072" s="161" t="s">
        <v>115</v>
      </c>
      <c r="D1072" s="161">
        <v>0</v>
      </c>
      <c r="E1072" s="161">
        <v>0</v>
      </c>
      <c r="F1072" s="161">
        <v>0</v>
      </c>
      <c r="G1072" s="161">
        <v>27200</v>
      </c>
      <c r="H1072" s="161">
        <v>0</v>
      </c>
      <c r="I1072" s="161">
        <v>15</v>
      </c>
      <c r="J1072" s="161">
        <v>0</v>
      </c>
    </row>
    <row r="1073" spans="1:10">
      <c r="A1073">
        <v>203623</v>
      </c>
      <c r="B1073" s="161" t="s">
        <v>1009</v>
      </c>
      <c r="C1073" s="161" t="s">
        <v>1387</v>
      </c>
      <c r="D1073" s="161">
        <v>165</v>
      </c>
      <c r="E1073" s="161">
        <v>0</v>
      </c>
      <c r="F1073" s="161">
        <v>0</v>
      </c>
      <c r="G1073" s="161">
        <v>19900</v>
      </c>
      <c r="H1073" s="161">
        <v>0</v>
      </c>
      <c r="I1073" s="161">
        <v>14</v>
      </c>
      <c r="J1073" s="161">
        <v>95</v>
      </c>
    </row>
    <row r="1074" spans="1:10">
      <c r="A1074">
        <v>334995</v>
      </c>
      <c r="B1074" s="161" t="s">
        <v>234</v>
      </c>
      <c r="C1074" s="161" t="s">
        <v>1658</v>
      </c>
      <c r="D1074" s="161">
        <v>275</v>
      </c>
      <c r="E1074" s="161">
        <v>0</v>
      </c>
      <c r="F1074" s="161">
        <v>0</v>
      </c>
      <c r="G1074" s="161">
        <v>101500</v>
      </c>
      <c r="H1074" s="161">
        <v>0</v>
      </c>
      <c r="I1074" s="161">
        <v>21</v>
      </c>
      <c r="J1074" s="161">
        <v>30</v>
      </c>
    </row>
    <row r="1075" spans="1:10">
      <c r="A1075">
        <v>329992</v>
      </c>
      <c r="B1075" s="161" t="s">
        <v>959</v>
      </c>
      <c r="C1075" s="161" t="s">
        <v>1585</v>
      </c>
      <c r="D1075" s="161">
        <v>285</v>
      </c>
      <c r="E1075" s="161">
        <v>0</v>
      </c>
      <c r="F1075" s="161">
        <v>0</v>
      </c>
      <c r="G1075" s="161">
        <v>92500</v>
      </c>
      <c r="H1075" s="161">
        <v>0</v>
      </c>
      <c r="I1075" s="161">
        <v>21</v>
      </c>
      <c r="J1075" s="161">
        <v>35</v>
      </c>
    </row>
    <row r="1076" spans="1:10">
      <c r="A1076">
        <v>329991</v>
      </c>
      <c r="B1076" s="161" t="s">
        <v>959</v>
      </c>
      <c r="C1076" s="161" t="s">
        <v>1584</v>
      </c>
      <c r="D1076" s="161">
        <v>255</v>
      </c>
      <c r="E1076" s="161">
        <v>0</v>
      </c>
      <c r="F1076" s="161">
        <v>0</v>
      </c>
      <c r="G1076" s="161">
        <v>95200</v>
      </c>
      <c r="H1076" s="161">
        <v>0</v>
      </c>
      <c r="I1076" s="161">
        <v>21</v>
      </c>
      <c r="J1076" s="161">
        <v>40</v>
      </c>
    </row>
    <row r="1077" spans="1:10">
      <c r="A1077">
        <v>313511</v>
      </c>
      <c r="B1077" s="161" t="s">
        <v>234</v>
      </c>
      <c r="C1077" s="161" t="s">
        <v>1228</v>
      </c>
      <c r="D1077" s="161">
        <v>255</v>
      </c>
      <c r="E1077" s="161">
        <v>0</v>
      </c>
      <c r="F1077" s="161">
        <v>0</v>
      </c>
      <c r="G1077" s="161">
        <v>95200</v>
      </c>
      <c r="H1077" s="161">
        <v>0</v>
      </c>
      <c r="I1077" s="161">
        <v>21</v>
      </c>
      <c r="J1077" s="161">
        <v>40</v>
      </c>
    </row>
    <row r="1078" spans="1:10">
      <c r="A1078">
        <v>304169</v>
      </c>
      <c r="B1078" s="161" t="s">
        <v>234</v>
      </c>
      <c r="C1078" s="161" t="s">
        <v>1461</v>
      </c>
      <c r="D1078" s="161">
        <v>275</v>
      </c>
      <c r="E1078" s="161">
        <v>0</v>
      </c>
      <c r="F1078" s="161">
        <v>0</v>
      </c>
      <c r="G1078" s="161">
        <v>102900</v>
      </c>
      <c r="H1078" s="161">
        <v>0</v>
      </c>
      <c r="I1078" s="161">
        <v>20</v>
      </c>
      <c r="J1078" s="161">
        <v>30</v>
      </c>
    </row>
    <row r="1079" spans="1:10">
      <c r="A1079">
        <v>276245</v>
      </c>
      <c r="B1079" s="161" t="s">
        <v>399</v>
      </c>
      <c r="C1079" s="161" t="s">
        <v>1426</v>
      </c>
      <c r="D1079" s="161">
        <v>285</v>
      </c>
      <c r="E1079" s="161">
        <v>0</v>
      </c>
      <c r="F1079" s="161">
        <v>0</v>
      </c>
      <c r="G1079" s="161">
        <v>89300</v>
      </c>
      <c r="H1079" s="161">
        <v>0</v>
      </c>
      <c r="I1079" s="161">
        <v>20</v>
      </c>
      <c r="J1079" s="161">
        <v>30</v>
      </c>
    </row>
    <row r="1080" spans="1:10">
      <c r="A1080">
        <v>355103</v>
      </c>
      <c r="B1080" s="161" t="s">
        <v>1012</v>
      </c>
      <c r="C1080" s="161" t="s">
        <v>1249</v>
      </c>
      <c r="D1080" s="161">
        <v>295</v>
      </c>
      <c r="E1080" s="161">
        <v>0</v>
      </c>
      <c r="F1080" s="161">
        <v>0</v>
      </c>
      <c r="G1080" s="161">
        <v>88700</v>
      </c>
      <c r="H1080" s="161">
        <v>0</v>
      </c>
      <c r="I1080" s="161">
        <v>20</v>
      </c>
      <c r="J1080" s="161">
        <v>30</v>
      </c>
    </row>
    <row r="1081" spans="1:10">
      <c r="A1081">
        <v>355889</v>
      </c>
      <c r="B1081" s="161" t="s">
        <v>1012</v>
      </c>
      <c r="C1081" s="161" t="s">
        <v>1205</v>
      </c>
      <c r="D1081" s="161">
        <v>305</v>
      </c>
      <c r="E1081" s="161">
        <v>0</v>
      </c>
      <c r="F1081" s="161">
        <v>0</v>
      </c>
      <c r="G1081" s="161">
        <v>96700</v>
      </c>
      <c r="H1081" s="161">
        <v>0</v>
      </c>
      <c r="I1081" s="161">
        <v>20</v>
      </c>
      <c r="J1081" s="161">
        <v>30</v>
      </c>
    </row>
    <row r="1082" spans="1:10">
      <c r="A1082">
        <v>293035</v>
      </c>
      <c r="B1082" s="161" t="s">
        <v>234</v>
      </c>
      <c r="C1082" s="161" t="s">
        <v>1445</v>
      </c>
      <c r="D1082" s="161">
        <v>245</v>
      </c>
      <c r="E1082" s="161">
        <v>0</v>
      </c>
      <c r="F1082" s="161">
        <v>0</v>
      </c>
      <c r="G1082" s="161">
        <v>91300</v>
      </c>
      <c r="H1082" s="161">
        <v>0</v>
      </c>
      <c r="I1082" s="161">
        <v>20</v>
      </c>
      <c r="J1082" s="161">
        <v>35</v>
      </c>
    </row>
    <row r="1083" spans="1:10">
      <c r="A1083">
        <v>356335</v>
      </c>
      <c r="B1083" s="161" t="s">
        <v>1012</v>
      </c>
      <c r="C1083" s="161" t="s">
        <v>1232</v>
      </c>
      <c r="D1083" s="161">
        <v>245</v>
      </c>
      <c r="E1083" s="161">
        <v>0</v>
      </c>
      <c r="F1083" s="161">
        <v>0</v>
      </c>
      <c r="G1083" s="161">
        <v>78500</v>
      </c>
      <c r="H1083" s="161">
        <v>0</v>
      </c>
      <c r="I1083" s="161">
        <v>20</v>
      </c>
      <c r="J1083" s="161">
        <v>35</v>
      </c>
    </row>
    <row r="1084" spans="1:10">
      <c r="A1084">
        <v>327259</v>
      </c>
      <c r="B1084" s="161" t="s">
        <v>399</v>
      </c>
      <c r="C1084" s="161" t="s">
        <v>1550</v>
      </c>
      <c r="D1084" s="161">
        <v>255</v>
      </c>
      <c r="E1084" s="161">
        <v>0</v>
      </c>
      <c r="F1084" s="161">
        <v>0</v>
      </c>
      <c r="G1084" s="161">
        <v>83500</v>
      </c>
      <c r="H1084" s="161">
        <v>0</v>
      </c>
      <c r="I1084" s="161">
        <v>20</v>
      </c>
      <c r="J1084" s="161">
        <v>35</v>
      </c>
    </row>
    <row r="1085" spans="1:10">
      <c r="A1085">
        <v>305123</v>
      </c>
      <c r="B1085" s="161" t="s">
        <v>234</v>
      </c>
      <c r="C1085" s="161" t="s">
        <v>1465</v>
      </c>
      <c r="D1085" s="161">
        <v>265</v>
      </c>
      <c r="E1085" s="161">
        <v>0</v>
      </c>
      <c r="F1085" s="161">
        <v>0</v>
      </c>
      <c r="G1085" s="161">
        <v>85000</v>
      </c>
      <c r="H1085" s="161">
        <v>0</v>
      </c>
      <c r="I1085" s="161">
        <v>20</v>
      </c>
      <c r="J1085" s="161">
        <v>35</v>
      </c>
    </row>
    <row r="1086" spans="1:10">
      <c r="A1086">
        <v>333490</v>
      </c>
      <c r="B1086" s="161" t="s">
        <v>1012</v>
      </c>
      <c r="C1086" s="161" t="s">
        <v>1638</v>
      </c>
      <c r="D1086" s="161">
        <v>265</v>
      </c>
      <c r="E1086" s="161">
        <v>0</v>
      </c>
      <c r="F1086" s="161">
        <v>0</v>
      </c>
      <c r="G1086" s="161">
        <v>85000</v>
      </c>
      <c r="H1086" s="161">
        <v>0</v>
      </c>
      <c r="I1086" s="161">
        <v>20</v>
      </c>
      <c r="J1086" s="161">
        <v>35</v>
      </c>
    </row>
    <row r="1087" spans="1:10">
      <c r="A1087">
        <v>291545</v>
      </c>
      <c r="B1087" s="161" t="s">
        <v>234</v>
      </c>
      <c r="C1087" s="161" t="s">
        <v>1239</v>
      </c>
      <c r="D1087" s="161">
        <v>275</v>
      </c>
      <c r="E1087" s="161">
        <v>0</v>
      </c>
      <c r="F1087" s="161">
        <v>0</v>
      </c>
      <c r="G1087" s="161">
        <v>84100</v>
      </c>
      <c r="H1087" s="161">
        <v>0</v>
      </c>
      <c r="I1087" s="161">
        <v>20</v>
      </c>
      <c r="J1087" s="161">
        <v>35</v>
      </c>
    </row>
    <row r="1088" spans="1:10">
      <c r="A1088">
        <v>313373</v>
      </c>
      <c r="B1088" s="161" t="s">
        <v>234</v>
      </c>
      <c r="C1088" s="161" t="s">
        <v>1502</v>
      </c>
      <c r="D1088" s="161">
        <v>315</v>
      </c>
      <c r="E1088" s="161">
        <v>0</v>
      </c>
      <c r="F1088" s="161">
        <v>0</v>
      </c>
      <c r="G1088" s="161">
        <v>109100</v>
      </c>
      <c r="H1088" s="161">
        <v>0</v>
      </c>
      <c r="I1088" s="161">
        <v>20</v>
      </c>
      <c r="J1088" s="161">
        <v>35</v>
      </c>
    </row>
    <row r="1089" spans="1:10">
      <c r="A1089">
        <v>291543</v>
      </c>
      <c r="B1089" s="161" t="s">
        <v>234</v>
      </c>
      <c r="C1089" s="161" t="s">
        <v>1192</v>
      </c>
      <c r="D1089" s="161">
        <v>245</v>
      </c>
      <c r="E1089" s="161">
        <v>0</v>
      </c>
      <c r="F1089" s="161">
        <v>0</v>
      </c>
      <c r="G1089" s="161">
        <v>70100</v>
      </c>
      <c r="H1089" s="161">
        <v>0</v>
      </c>
      <c r="I1089" s="161">
        <v>20</v>
      </c>
      <c r="J1089" s="161">
        <v>40</v>
      </c>
    </row>
    <row r="1090" spans="1:10">
      <c r="A1090">
        <v>286141</v>
      </c>
      <c r="B1090" s="161" t="s">
        <v>399</v>
      </c>
      <c r="C1090" s="161" t="s">
        <v>1441</v>
      </c>
      <c r="D1090" s="161">
        <v>255</v>
      </c>
      <c r="E1090" s="161">
        <v>0</v>
      </c>
      <c r="F1090" s="161">
        <v>0</v>
      </c>
      <c r="G1090" s="161">
        <v>70600</v>
      </c>
      <c r="H1090" s="161">
        <v>0</v>
      </c>
      <c r="I1090" s="161">
        <v>20</v>
      </c>
      <c r="J1090" s="161">
        <v>40</v>
      </c>
    </row>
    <row r="1091" spans="1:10">
      <c r="A1091">
        <v>313371</v>
      </c>
      <c r="B1091" s="161" t="s">
        <v>234</v>
      </c>
      <c r="C1091" s="161" t="s">
        <v>1311</v>
      </c>
      <c r="D1091" s="161">
        <v>275</v>
      </c>
      <c r="E1091" s="161">
        <v>0</v>
      </c>
      <c r="F1091" s="161">
        <v>0</v>
      </c>
      <c r="G1091" s="161">
        <v>88300</v>
      </c>
      <c r="H1091" s="161">
        <v>0</v>
      </c>
      <c r="I1091" s="161">
        <v>20</v>
      </c>
      <c r="J1091" s="161">
        <v>40</v>
      </c>
    </row>
    <row r="1092" spans="1:10">
      <c r="A1092">
        <v>329993</v>
      </c>
      <c r="B1092" s="161" t="s">
        <v>959</v>
      </c>
      <c r="C1092" s="161" t="s">
        <v>1586</v>
      </c>
      <c r="D1092" s="161">
        <v>285</v>
      </c>
      <c r="E1092" s="161">
        <v>0</v>
      </c>
      <c r="F1092" s="161">
        <v>0</v>
      </c>
      <c r="G1092" s="161">
        <v>79400</v>
      </c>
      <c r="H1092" s="161">
        <v>0</v>
      </c>
      <c r="I1092" s="161">
        <v>20</v>
      </c>
      <c r="J1092" s="161">
        <v>40</v>
      </c>
    </row>
    <row r="1093" spans="1:10">
      <c r="A1093">
        <v>286139</v>
      </c>
      <c r="B1093" s="161" t="s">
        <v>399</v>
      </c>
      <c r="C1093" s="161" t="s">
        <v>1440</v>
      </c>
      <c r="D1093" s="161">
        <v>235</v>
      </c>
      <c r="E1093" s="161">
        <v>0</v>
      </c>
      <c r="F1093" s="161">
        <v>0</v>
      </c>
      <c r="G1093" s="161">
        <v>55200</v>
      </c>
      <c r="H1093" s="161">
        <v>0</v>
      </c>
      <c r="I1093" s="161">
        <v>20</v>
      </c>
      <c r="J1093" s="161">
        <v>45</v>
      </c>
    </row>
    <row r="1094" spans="1:10">
      <c r="A1094">
        <v>329994</v>
      </c>
      <c r="B1094" s="161" t="s">
        <v>959</v>
      </c>
      <c r="C1094" s="161" t="s">
        <v>1587</v>
      </c>
      <c r="D1094" s="161">
        <v>255</v>
      </c>
      <c r="E1094" s="161">
        <v>0</v>
      </c>
      <c r="F1094" s="161">
        <v>0</v>
      </c>
      <c r="G1094" s="161">
        <v>65300</v>
      </c>
      <c r="H1094" s="161">
        <v>0</v>
      </c>
      <c r="I1094" s="161">
        <v>20</v>
      </c>
      <c r="J1094" s="161">
        <v>45</v>
      </c>
    </row>
    <row r="1095" spans="1:10">
      <c r="A1095">
        <v>314319</v>
      </c>
      <c r="B1095" s="161" t="s">
        <v>234</v>
      </c>
      <c r="C1095" s="161" t="s">
        <v>1503</v>
      </c>
      <c r="D1095" s="161">
        <v>265</v>
      </c>
      <c r="E1095" s="161">
        <v>0</v>
      </c>
      <c r="F1095" s="161">
        <v>0</v>
      </c>
      <c r="G1095" s="161">
        <v>65700</v>
      </c>
      <c r="H1095" s="161">
        <v>0</v>
      </c>
      <c r="I1095" s="161">
        <v>2</v>
      </c>
      <c r="J1095" s="161">
        <v>45</v>
      </c>
    </row>
    <row r="1096" spans="1:10">
      <c r="A1096">
        <v>299627</v>
      </c>
      <c r="B1096" s="161" t="s">
        <v>234</v>
      </c>
      <c r="C1096" s="161" t="s">
        <v>1200</v>
      </c>
      <c r="D1096" s="161">
        <v>265</v>
      </c>
      <c r="E1096" s="161">
        <v>0</v>
      </c>
      <c r="F1096" s="161">
        <v>0</v>
      </c>
      <c r="G1096" s="161">
        <v>68800</v>
      </c>
      <c r="H1096" s="161">
        <v>0</v>
      </c>
      <c r="I1096" s="161">
        <v>20</v>
      </c>
      <c r="J1096" s="161">
        <v>45</v>
      </c>
    </row>
    <row r="1097" spans="1:10">
      <c r="A1097">
        <v>354408</v>
      </c>
      <c r="B1097" s="161" t="s">
        <v>961</v>
      </c>
      <c r="C1097" s="161" t="s">
        <v>1182</v>
      </c>
      <c r="D1097" s="161">
        <v>275</v>
      </c>
      <c r="E1097" s="161">
        <v>0</v>
      </c>
      <c r="F1097" s="161">
        <v>0</v>
      </c>
      <c r="G1097" s="161">
        <v>68700</v>
      </c>
      <c r="H1097" s="161">
        <v>0</v>
      </c>
      <c r="I1097" s="161">
        <v>20</v>
      </c>
      <c r="J1097" s="161">
        <v>50</v>
      </c>
    </row>
    <row r="1098" spans="1:10">
      <c r="A1098">
        <v>325342</v>
      </c>
      <c r="B1098" s="161" t="s">
        <v>399</v>
      </c>
      <c r="C1098" s="161" t="s">
        <v>1525</v>
      </c>
      <c r="D1098" s="161">
        <v>275</v>
      </c>
      <c r="E1098" s="161">
        <v>0</v>
      </c>
      <c r="F1098" s="161">
        <v>0</v>
      </c>
      <c r="G1098" s="161">
        <v>68700</v>
      </c>
      <c r="H1098" s="161">
        <v>0</v>
      </c>
      <c r="I1098" s="161">
        <v>20</v>
      </c>
      <c r="J1098" s="161">
        <v>50</v>
      </c>
    </row>
    <row r="1099" spans="1:10">
      <c r="A1099">
        <v>323969</v>
      </c>
      <c r="B1099" s="161" t="s">
        <v>404</v>
      </c>
      <c r="C1099" s="161" t="s">
        <v>1521</v>
      </c>
      <c r="D1099" s="161">
        <v>245</v>
      </c>
      <c r="E1099" s="161">
        <v>0</v>
      </c>
      <c r="F1099" s="161">
        <v>0</v>
      </c>
      <c r="G1099" s="161">
        <v>64200</v>
      </c>
      <c r="H1099" s="161">
        <v>0</v>
      </c>
      <c r="I1099" s="161">
        <v>19</v>
      </c>
      <c r="J1099" s="161">
        <v>35</v>
      </c>
    </row>
    <row r="1100" spans="1:10">
      <c r="A1100">
        <v>323290</v>
      </c>
      <c r="B1100" s="161" t="s">
        <v>404</v>
      </c>
      <c r="C1100" s="161" t="s">
        <v>1517</v>
      </c>
      <c r="D1100" s="161">
        <v>255</v>
      </c>
      <c r="E1100" s="161">
        <v>0</v>
      </c>
      <c r="F1100" s="161">
        <v>0</v>
      </c>
      <c r="G1100" s="161">
        <v>65300</v>
      </c>
      <c r="H1100" s="161">
        <v>0</v>
      </c>
      <c r="I1100" s="161">
        <v>19</v>
      </c>
      <c r="J1100" s="161">
        <v>35</v>
      </c>
    </row>
    <row r="1101" spans="1:10">
      <c r="A1101">
        <v>327576</v>
      </c>
      <c r="B1101" s="161" t="s">
        <v>234</v>
      </c>
      <c r="C1101" s="161" t="s">
        <v>1238</v>
      </c>
      <c r="D1101" s="161">
        <v>255</v>
      </c>
      <c r="E1101" s="161">
        <v>0</v>
      </c>
      <c r="F1101" s="161">
        <v>0</v>
      </c>
      <c r="G1101" s="161">
        <v>65300</v>
      </c>
      <c r="H1101" s="161">
        <v>0</v>
      </c>
      <c r="I1101" s="161">
        <v>19</v>
      </c>
      <c r="J1101" s="161">
        <v>35</v>
      </c>
    </row>
    <row r="1102" spans="1:10">
      <c r="A1102">
        <v>326625</v>
      </c>
      <c r="B1102" s="161" t="s">
        <v>404</v>
      </c>
      <c r="C1102" s="161" t="s">
        <v>1536</v>
      </c>
      <c r="D1102" s="161">
        <v>255</v>
      </c>
      <c r="E1102" s="161">
        <v>0</v>
      </c>
      <c r="F1102" s="161">
        <v>0</v>
      </c>
      <c r="G1102" s="161">
        <v>65300</v>
      </c>
      <c r="H1102" s="161">
        <v>0</v>
      </c>
      <c r="I1102" s="161">
        <v>19</v>
      </c>
      <c r="J1102" s="161">
        <v>35</v>
      </c>
    </row>
    <row r="1103" spans="1:10">
      <c r="A1103">
        <v>323970</v>
      </c>
      <c r="B1103" s="161" t="s">
        <v>404</v>
      </c>
      <c r="C1103" s="161" t="s">
        <v>1522</v>
      </c>
      <c r="D1103" s="161">
        <v>265</v>
      </c>
      <c r="E1103" s="161">
        <v>0</v>
      </c>
      <c r="F1103" s="161">
        <v>0</v>
      </c>
      <c r="G1103" s="161">
        <v>69600</v>
      </c>
      <c r="H1103" s="161">
        <v>0</v>
      </c>
      <c r="I1103" s="161">
        <v>19</v>
      </c>
      <c r="J1103" s="161">
        <v>35</v>
      </c>
    </row>
    <row r="1104" spans="1:10">
      <c r="A1104">
        <v>333822</v>
      </c>
      <c r="B1104" s="161" t="s">
        <v>959</v>
      </c>
      <c r="C1104" s="161" t="s">
        <v>1652</v>
      </c>
      <c r="D1104" s="161">
        <v>275</v>
      </c>
      <c r="E1104" s="161">
        <v>0</v>
      </c>
      <c r="F1104" s="161">
        <v>0</v>
      </c>
      <c r="G1104" s="161">
        <v>69600</v>
      </c>
      <c r="H1104" s="161">
        <v>0</v>
      </c>
      <c r="I1104" s="161">
        <v>19</v>
      </c>
      <c r="J1104" s="161">
        <v>35</v>
      </c>
    </row>
    <row r="1105" spans="1:10">
      <c r="A1105">
        <v>323289</v>
      </c>
      <c r="B1105" s="161" t="s">
        <v>404</v>
      </c>
      <c r="C1105" s="161" t="s">
        <v>1516</v>
      </c>
      <c r="D1105" s="161">
        <v>225</v>
      </c>
      <c r="E1105" s="161">
        <v>0</v>
      </c>
      <c r="F1105" s="161">
        <v>0</v>
      </c>
      <c r="G1105" s="161">
        <v>57200</v>
      </c>
      <c r="H1105" s="161">
        <v>0</v>
      </c>
      <c r="I1105" s="161">
        <v>19</v>
      </c>
      <c r="J1105" s="161">
        <v>40</v>
      </c>
    </row>
    <row r="1106" spans="1:10">
      <c r="A1106">
        <v>326635</v>
      </c>
      <c r="B1106" s="161" t="s">
        <v>404</v>
      </c>
      <c r="C1106" s="161" t="s">
        <v>1196</v>
      </c>
      <c r="D1106" s="161">
        <v>225</v>
      </c>
      <c r="E1106" s="161">
        <v>0</v>
      </c>
      <c r="F1106" s="161">
        <v>0</v>
      </c>
      <c r="G1106" s="161">
        <v>57200</v>
      </c>
      <c r="H1106" s="161">
        <v>0</v>
      </c>
      <c r="I1106" s="161">
        <v>19</v>
      </c>
      <c r="J1106" s="161">
        <v>40</v>
      </c>
    </row>
    <row r="1107" spans="1:10">
      <c r="A1107">
        <v>333821</v>
      </c>
      <c r="B1107" s="161" t="s">
        <v>959</v>
      </c>
      <c r="C1107" s="161" t="s">
        <v>1177</v>
      </c>
      <c r="D1107" s="161">
        <v>245</v>
      </c>
      <c r="E1107" s="161">
        <v>0</v>
      </c>
      <c r="F1107" s="161">
        <v>0</v>
      </c>
      <c r="G1107" s="161">
        <v>60800</v>
      </c>
      <c r="H1107" s="161">
        <v>0</v>
      </c>
      <c r="I1107" s="161">
        <v>19</v>
      </c>
      <c r="J1107" s="161">
        <v>40</v>
      </c>
    </row>
    <row r="1108" spans="1:10">
      <c r="A1108">
        <v>327615</v>
      </c>
      <c r="B1108" s="161" t="s">
        <v>959</v>
      </c>
      <c r="C1108" s="161" t="s">
        <v>1175</v>
      </c>
      <c r="D1108" s="161">
        <v>225</v>
      </c>
      <c r="E1108" s="161">
        <v>0</v>
      </c>
      <c r="F1108" s="161">
        <v>0</v>
      </c>
      <c r="G1108" s="161">
        <v>55400</v>
      </c>
      <c r="H1108" s="161">
        <v>0</v>
      </c>
      <c r="I1108" s="161">
        <v>19</v>
      </c>
      <c r="J1108" s="161">
        <v>45</v>
      </c>
    </row>
    <row r="1109" spans="1:10">
      <c r="A1109">
        <v>286143</v>
      </c>
      <c r="B1109" s="161" t="s">
        <v>399</v>
      </c>
      <c r="C1109" s="161" t="s">
        <v>1173</v>
      </c>
      <c r="D1109" s="161">
        <v>235</v>
      </c>
      <c r="E1109" s="161">
        <v>0</v>
      </c>
      <c r="F1109" s="161">
        <v>0</v>
      </c>
      <c r="G1109" s="161">
        <v>49200</v>
      </c>
      <c r="H1109" s="161">
        <v>0</v>
      </c>
      <c r="I1109" s="161">
        <v>19</v>
      </c>
      <c r="J1109" s="161">
        <v>50</v>
      </c>
    </row>
    <row r="1110" spans="1:10">
      <c r="A1110">
        <v>328616</v>
      </c>
      <c r="B1110" s="161" t="s">
        <v>404</v>
      </c>
      <c r="C1110" s="161" t="s">
        <v>1176</v>
      </c>
      <c r="D1110" s="161">
        <v>225</v>
      </c>
      <c r="E1110" s="161">
        <v>0</v>
      </c>
      <c r="F1110" s="161">
        <v>0</v>
      </c>
      <c r="G1110" s="161">
        <v>51100</v>
      </c>
      <c r="H1110" s="161">
        <v>0</v>
      </c>
      <c r="I1110" s="161">
        <v>18</v>
      </c>
      <c r="J1110" s="161">
        <v>40</v>
      </c>
    </row>
    <row r="1111" spans="1:10">
      <c r="A1111">
        <v>289103</v>
      </c>
      <c r="B1111" s="161" t="s">
        <v>234</v>
      </c>
      <c r="C1111" s="161" t="s">
        <v>1174</v>
      </c>
      <c r="D1111" s="161">
        <v>235</v>
      </c>
      <c r="E1111" s="161">
        <v>0</v>
      </c>
      <c r="F1111" s="161">
        <v>0</v>
      </c>
      <c r="G1111" s="161">
        <v>50200</v>
      </c>
      <c r="H1111" s="161">
        <v>0</v>
      </c>
      <c r="I1111" s="161">
        <v>18</v>
      </c>
      <c r="J1111" s="161">
        <v>40</v>
      </c>
    </row>
    <row r="1112" spans="1:10">
      <c r="A1112">
        <v>323288</v>
      </c>
      <c r="B1112" s="161" t="s">
        <v>404</v>
      </c>
      <c r="C1112" s="161" t="s">
        <v>1515</v>
      </c>
      <c r="D1112" s="161">
        <v>225</v>
      </c>
      <c r="E1112" s="161">
        <v>0</v>
      </c>
      <c r="F1112" s="161">
        <v>0</v>
      </c>
      <c r="G1112" s="161">
        <v>45100</v>
      </c>
      <c r="H1112" s="161">
        <v>0</v>
      </c>
      <c r="I1112" s="161">
        <v>18</v>
      </c>
      <c r="J1112" s="161">
        <v>45</v>
      </c>
    </row>
    <row r="1113" spans="1:10">
      <c r="A1113">
        <v>293067</v>
      </c>
      <c r="B1113" s="161" t="s">
        <v>234</v>
      </c>
      <c r="C1113" s="161" t="s">
        <v>1446</v>
      </c>
      <c r="D1113" s="161">
        <v>275</v>
      </c>
      <c r="E1113" s="161">
        <v>0</v>
      </c>
      <c r="F1113" s="161">
        <v>0</v>
      </c>
      <c r="G1113" s="161">
        <v>57800</v>
      </c>
      <c r="H1113" s="161">
        <v>0</v>
      </c>
      <c r="I1113" s="161">
        <v>18</v>
      </c>
      <c r="J1113" s="161">
        <v>45</v>
      </c>
    </row>
    <row r="1114" spans="1:10">
      <c r="A1114">
        <v>325361</v>
      </c>
      <c r="B1114" s="161" t="s">
        <v>251</v>
      </c>
      <c r="C1114" s="161" t="s">
        <v>1526</v>
      </c>
      <c r="D1114" s="161">
        <v>215</v>
      </c>
      <c r="E1114" s="161">
        <v>0</v>
      </c>
      <c r="F1114" s="161">
        <v>0</v>
      </c>
      <c r="G1114" s="161">
        <v>32800</v>
      </c>
      <c r="H1114" s="161">
        <v>0</v>
      </c>
      <c r="I1114" s="161">
        <v>18</v>
      </c>
      <c r="J1114" s="161">
        <v>50</v>
      </c>
    </row>
    <row r="1115" spans="1:10">
      <c r="A1115">
        <v>317499</v>
      </c>
      <c r="B1115" s="161" t="s">
        <v>234</v>
      </c>
      <c r="C1115" s="161" t="s">
        <v>1509</v>
      </c>
      <c r="D1115" s="161">
        <v>235</v>
      </c>
      <c r="E1115" s="161">
        <v>0</v>
      </c>
      <c r="F1115" s="161">
        <v>0</v>
      </c>
      <c r="G1115" s="161">
        <v>46300</v>
      </c>
      <c r="H1115" s="161">
        <v>0</v>
      </c>
      <c r="I1115" s="161">
        <v>18</v>
      </c>
      <c r="J1115" s="161">
        <v>50</v>
      </c>
    </row>
    <row r="1116" spans="1:10">
      <c r="A1116">
        <v>285817</v>
      </c>
      <c r="B1116" s="161" t="s">
        <v>234</v>
      </c>
      <c r="C1116" s="161" t="s">
        <v>1439</v>
      </c>
      <c r="D1116" s="161">
        <v>245</v>
      </c>
      <c r="E1116" s="161">
        <v>0</v>
      </c>
      <c r="F1116" s="161">
        <v>0</v>
      </c>
      <c r="G1116" s="161">
        <v>49700</v>
      </c>
      <c r="H1116" s="161">
        <v>0</v>
      </c>
      <c r="I1116" s="161">
        <v>18</v>
      </c>
      <c r="J1116" s="161">
        <v>50</v>
      </c>
    </row>
    <row r="1117" spans="1:10">
      <c r="A1117">
        <v>285815</v>
      </c>
      <c r="B1117" s="161" t="s">
        <v>234</v>
      </c>
      <c r="C1117" s="161" t="s">
        <v>1438</v>
      </c>
      <c r="D1117" s="161">
        <v>245</v>
      </c>
      <c r="E1117" s="161">
        <v>0</v>
      </c>
      <c r="F1117" s="161">
        <v>0</v>
      </c>
      <c r="G1117" s="161">
        <v>49700</v>
      </c>
      <c r="H1117" s="161">
        <v>0</v>
      </c>
      <c r="I1117" s="161">
        <v>18</v>
      </c>
      <c r="J1117" s="161">
        <v>50</v>
      </c>
    </row>
    <row r="1118" spans="1:10">
      <c r="A1118">
        <v>354410</v>
      </c>
      <c r="B1118" s="161" t="s">
        <v>667</v>
      </c>
      <c r="C1118" s="161" t="s">
        <v>1183</v>
      </c>
      <c r="D1118" s="161">
        <v>265</v>
      </c>
      <c r="E1118" s="161">
        <v>0</v>
      </c>
      <c r="F1118" s="161">
        <v>0</v>
      </c>
      <c r="G1118" s="161">
        <v>50300</v>
      </c>
      <c r="H1118" s="161">
        <v>0</v>
      </c>
      <c r="I1118" s="161">
        <v>18</v>
      </c>
      <c r="J1118" s="161">
        <v>60</v>
      </c>
    </row>
    <row r="1119" spans="1:10">
      <c r="A1119">
        <v>334349</v>
      </c>
      <c r="B1119" s="161" t="s">
        <v>404</v>
      </c>
      <c r="C1119" s="161" t="s">
        <v>1653</v>
      </c>
      <c r="D1119" s="161">
        <v>215</v>
      </c>
      <c r="E1119" s="161">
        <v>0</v>
      </c>
      <c r="F1119" s="161">
        <v>0</v>
      </c>
      <c r="G1119" s="161">
        <v>43900</v>
      </c>
      <c r="H1119" s="161">
        <v>0</v>
      </c>
      <c r="I1119" s="161">
        <v>17</v>
      </c>
      <c r="J1119" s="161">
        <v>40</v>
      </c>
    </row>
    <row r="1120" spans="1:10">
      <c r="A1120">
        <v>330163</v>
      </c>
      <c r="B1120" s="161" t="s">
        <v>404</v>
      </c>
      <c r="C1120" s="161" t="s">
        <v>1590</v>
      </c>
      <c r="D1120" s="161">
        <v>225</v>
      </c>
      <c r="E1120" s="161">
        <v>0</v>
      </c>
      <c r="F1120" s="161">
        <v>0</v>
      </c>
      <c r="G1120" s="161">
        <v>37700</v>
      </c>
      <c r="H1120" s="161">
        <v>0</v>
      </c>
      <c r="I1120" s="161">
        <v>17</v>
      </c>
      <c r="J1120" s="161">
        <v>45</v>
      </c>
    </row>
    <row r="1121" spans="1:10">
      <c r="A1121">
        <v>323287</v>
      </c>
      <c r="B1121" s="161" t="s">
        <v>404</v>
      </c>
      <c r="C1121" s="161" t="s">
        <v>1514</v>
      </c>
      <c r="D1121" s="161">
        <v>225</v>
      </c>
      <c r="E1121" s="161">
        <v>0</v>
      </c>
      <c r="F1121" s="161">
        <v>0</v>
      </c>
      <c r="G1121" s="161">
        <v>38800</v>
      </c>
      <c r="H1121" s="161">
        <v>0</v>
      </c>
      <c r="I1121" s="161">
        <v>17</v>
      </c>
      <c r="J1121" s="161">
        <v>50</v>
      </c>
    </row>
    <row r="1122" spans="1:10">
      <c r="A1122">
        <v>323286</v>
      </c>
      <c r="B1122" s="161" t="s">
        <v>693</v>
      </c>
      <c r="C1122" s="161" t="s">
        <v>1513</v>
      </c>
      <c r="D1122" s="161">
        <v>205</v>
      </c>
      <c r="E1122" s="161">
        <v>0</v>
      </c>
      <c r="F1122" s="161">
        <v>0</v>
      </c>
      <c r="G1122" s="161">
        <v>36400</v>
      </c>
      <c r="H1122" s="161">
        <v>0</v>
      </c>
      <c r="I1122" s="161">
        <v>17</v>
      </c>
      <c r="J1122" s="161">
        <v>55</v>
      </c>
    </row>
    <row r="1123" spans="1:10">
      <c r="A1123">
        <v>334631</v>
      </c>
      <c r="B1123" s="161" t="s">
        <v>758</v>
      </c>
      <c r="C1123" s="161" t="s">
        <v>1655</v>
      </c>
      <c r="D1123" s="161">
        <v>205</v>
      </c>
      <c r="E1123" s="161">
        <v>0</v>
      </c>
      <c r="F1123" s="161">
        <v>0</v>
      </c>
      <c r="G1123" s="161">
        <v>22000</v>
      </c>
      <c r="H1123" s="161">
        <v>0</v>
      </c>
      <c r="I1123" s="161">
        <v>17</v>
      </c>
      <c r="J1123" s="161">
        <v>55</v>
      </c>
    </row>
    <row r="1124" spans="1:10">
      <c r="A1124">
        <v>328097</v>
      </c>
      <c r="B1124" s="161" t="s">
        <v>959</v>
      </c>
      <c r="C1124" s="161" t="s">
        <v>1577</v>
      </c>
      <c r="D1124" s="161">
        <v>225</v>
      </c>
      <c r="E1124" s="161">
        <v>0</v>
      </c>
      <c r="F1124" s="161">
        <v>0</v>
      </c>
      <c r="G1124" s="161">
        <v>36600</v>
      </c>
      <c r="H1124" s="161">
        <v>0</v>
      </c>
      <c r="I1124" s="161">
        <v>17</v>
      </c>
      <c r="J1124" s="161">
        <v>55</v>
      </c>
    </row>
    <row r="1125" spans="1:10">
      <c r="A1125">
        <v>326025</v>
      </c>
      <c r="B1125" s="161" t="s">
        <v>404</v>
      </c>
      <c r="C1125" s="161" t="s">
        <v>1457</v>
      </c>
      <c r="D1125" s="161">
        <v>235</v>
      </c>
      <c r="E1125" s="161">
        <v>0</v>
      </c>
      <c r="F1125" s="161">
        <v>0</v>
      </c>
      <c r="G1125" s="161">
        <v>37300</v>
      </c>
      <c r="H1125" s="161">
        <v>0</v>
      </c>
      <c r="I1125" s="161">
        <v>17</v>
      </c>
      <c r="J1125" s="161">
        <v>55</v>
      </c>
    </row>
    <row r="1126" spans="1:10">
      <c r="A1126">
        <v>295295</v>
      </c>
      <c r="B1126" s="161" t="s">
        <v>397</v>
      </c>
      <c r="C1126" s="161" t="s">
        <v>1457</v>
      </c>
      <c r="D1126" s="161">
        <v>235</v>
      </c>
      <c r="E1126" s="161">
        <v>0</v>
      </c>
      <c r="F1126" s="161">
        <v>0</v>
      </c>
      <c r="G1126" s="161">
        <v>41700</v>
      </c>
      <c r="H1126" s="161">
        <v>0</v>
      </c>
      <c r="I1126" s="161">
        <v>17</v>
      </c>
      <c r="J1126" s="161">
        <v>55</v>
      </c>
    </row>
    <row r="1127" spans="1:10">
      <c r="A1127">
        <v>302631</v>
      </c>
      <c r="B1127" s="161" t="s">
        <v>152</v>
      </c>
      <c r="C1127" s="161" t="s">
        <v>1460</v>
      </c>
      <c r="D1127" s="161">
        <v>225</v>
      </c>
      <c r="E1127" s="161">
        <v>0</v>
      </c>
      <c r="F1127" s="161">
        <v>0</v>
      </c>
      <c r="G1127" s="161">
        <v>34400</v>
      </c>
      <c r="H1127" s="161">
        <v>0</v>
      </c>
      <c r="I1127" s="161">
        <v>17</v>
      </c>
      <c r="J1127" s="161">
        <v>65</v>
      </c>
    </row>
    <row r="1128" spans="1:10">
      <c r="A1128">
        <v>311765</v>
      </c>
      <c r="B1128" s="161" t="s">
        <v>404</v>
      </c>
      <c r="C1128" s="161" t="s">
        <v>1498</v>
      </c>
      <c r="D1128" s="161">
        <v>205</v>
      </c>
      <c r="E1128" s="161">
        <v>0</v>
      </c>
      <c r="F1128" s="161">
        <v>0</v>
      </c>
      <c r="G1128" s="161">
        <v>27300</v>
      </c>
      <c r="H1128" s="161">
        <v>0</v>
      </c>
      <c r="I1128" s="161">
        <v>16</v>
      </c>
      <c r="J1128" s="161">
        <v>55</v>
      </c>
    </row>
    <row r="1129" spans="1:10">
      <c r="A1129">
        <v>353947</v>
      </c>
      <c r="B1129" s="161" t="s">
        <v>930</v>
      </c>
      <c r="C1129" s="161" t="s">
        <v>431</v>
      </c>
      <c r="D1129" s="161">
        <v>205</v>
      </c>
      <c r="E1129" s="161">
        <v>0</v>
      </c>
      <c r="F1129" s="161">
        <v>0</v>
      </c>
      <c r="G1129" s="161">
        <v>23600</v>
      </c>
      <c r="H1129" s="161">
        <v>0</v>
      </c>
      <c r="I1129" s="161">
        <v>16</v>
      </c>
      <c r="J1129" s="161">
        <v>55</v>
      </c>
    </row>
    <row r="1130" spans="1:10">
      <c r="A1130">
        <v>294471</v>
      </c>
      <c r="B1130" s="161" t="s">
        <v>397</v>
      </c>
      <c r="C1130" s="161" t="s">
        <v>1447</v>
      </c>
      <c r="D1130" s="161">
        <v>225</v>
      </c>
      <c r="E1130" s="161">
        <v>0</v>
      </c>
      <c r="F1130" s="161">
        <v>0</v>
      </c>
      <c r="G1130" s="161">
        <v>34800</v>
      </c>
      <c r="H1130" s="161">
        <v>0</v>
      </c>
      <c r="I1130" s="161">
        <v>16</v>
      </c>
      <c r="J1130" s="161">
        <v>55</v>
      </c>
    </row>
    <row r="1131" spans="1:10">
      <c r="A1131">
        <v>335672</v>
      </c>
      <c r="B1131" s="161" t="s">
        <v>693</v>
      </c>
      <c r="C1131" s="161" t="s">
        <v>1591</v>
      </c>
      <c r="D1131" s="161">
        <v>185</v>
      </c>
      <c r="E1131" s="161">
        <v>0</v>
      </c>
      <c r="F1131" s="161">
        <v>0</v>
      </c>
      <c r="G1131" s="161">
        <v>22700</v>
      </c>
      <c r="H1131" s="161">
        <v>0</v>
      </c>
      <c r="I1131" s="161">
        <v>15</v>
      </c>
      <c r="J1131" s="161">
        <v>60</v>
      </c>
    </row>
    <row r="1132" spans="1:10">
      <c r="A1132">
        <v>325537</v>
      </c>
      <c r="B1132" s="161" t="s">
        <v>401</v>
      </c>
      <c r="C1132" s="161" t="s">
        <v>740</v>
      </c>
      <c r="D1132" s="161">
        <v>235</v>
      </c>
      <c r="E1132" s="161">
        <v>0</v>
      </c>
      <c r="F1132" s="161">
        <v>0</v>
      </c>
      <c r="G1132" s="161">
        <v>57500</v>
      </c>
      <c r="H1132" s="161">
        <v>0</v>
      </c>
      <c r="I1132" s="161">
        <v>19</v>
      </c>
      <c r="J1132" s="161">
        <v>40</v>
      </c>
    </row>
    <row r="1133" spans="1:10">
      <c r="A1133">
        <v>291195</v>
      </c>
      <c r="B1133" s="161" t="s">
        <v>401</v>
      </c>
      <c r="C1133" s="161" t="s">
        <v>741</v>
      </c>
      <c r="D1133" s="161">
        <v>235</v>
      </c>
      <c r="E1133" s="161">
        <v>0</v>
      </c>
      <c r="F1133" s="161">
        <v>0</v>
      </c>
      <c r="G1133" s="161">
        <v>47500</v>
      </c>
      <c r="H1133" s="161">
        <v>0</v>
      </c>
      <c r="I1133" s="161">
        <v>18</v>
      </c>
      <c r="J1133" s="161">
        <v>45</v>
      </c>
    </row>
    <row r="1134" spans="1:10">
      <c r="A1134">
        <v>332823</v>
      </c>
      <c r="B1134" s="161" t="s">
        <v>401</v>
      </c>
      <c r="C1134" s="161" t="s">
        <v>742</v>
      </c>
      <c r="D1134" s="161">
        <v>265</v>
      </c>
      <c r="E1134" s="161">
        <v>0</v>
      </c>
      <c r="F1134" s="161">
        <v>0</v>
      </c>
      <c r="G1134" s="161">
        <v>66200</v>
      </c>
      <c r="H1134" s="161">
        <v>0</v>
      </c>
      <c r="I1134" s="161">
        <v>19</v>
      </c>
      <c r="J1134" s="161">
        <v>35</v>
      </c>
    </row>
    <row r="1135" spans="1:10">
      <c r="A1135">
        <v>332821</v>
      </c>
      <c r="B1135" s="161" t="s">
        <v>401</v>
      </c>
      <c r="C1135" s="161" t="s">
        <v>740</v>
      </c>
      <c r="D1135" s="161">
        <v>235</v>
      </c>
      <c r="E1135" s="161">
        <v>0</v>
      </c>
      <c r="F1135" s="161">
        <v>0</v>
      </c>
      <c r="G1135" s="161">
        <v>57500</v>
      </c>
      <c r="H1135" s="161">
        <v>0</v>
      </c>
      <c r="I1135" s="161">
        <v>19</v>
      </c>
      <c r="J1135" s="161">
        <v>40</v>
      </c>
    </row>
    <row r="1136" spans="1:10">
      <c r="A1136">
        <v>356754</v>
      </c>
      <c r="B1136" s="161" t="s">
        <v>957</v>
      </c>
      <c r="C1136" s="161" t="s">
        <v>686</v>
      </c>
      <c r="D1136" s="161">
        <v>225</v>
      </c>
      <c r="E1136" s="161">
        <v>0</v>
      </c>
      <c r="F1136" s="161">
        <v>0</v>
      </c>
      <c r="G1136" s="161">
        <v>39900</v>
      </c>
      <c r="H1136" s="161">
        <v>0</v>
      </c>
      <c r="I1136" s="161">
        <v>18</v>
      </c>
      <c r="J1136" s="161">
        <v>55</v>
      </c>
    </row>
    <row r="1137" spans="1:10">
      <c r="A1137">
        <v>355792</v>
      </c>
      <c r="B1137" s="161" t="s">
        <v>957</v>
      </c>
      <c r="C1137" s="161" t="s">
        <v>1071</v>
      </c>
      <c r="D1137" s="161">
        <v>275</v>
      </c>
      <c r="E1137" s="161">
        <v>0</v>
      </c>
      <c r="F1137" s="161">
        <v>0</v>
      </c>
      <c r="G1137" s="161">
        <v>94700</v>
      </c>
      <c r="H1137" s="161">
        <v>0</v>
      </c>
      <c r="I1137" s="161">
        <v>21</v>
      </c>
      <c r="J1137" s="161">
        <v>35</v>
      </c>
    </row>
    <row r="1138" spans="1:10">
      <c r="A1138">
        <v>355791</v>
      </c>
      <c r="B1138" s="161" t="s">
        <v>957</v>
      </c>
      <c r="C1138" s="161" t="s">
        <v>1070</v>
      </c>
      <c r="D1138" s="161">
        <v>245</v>
      </c>
      <c r="E1138" s="161">
        <v>0</v>
      </c>
      <c r="F1138" s="161">
        <v>0</v>
      </c>
      <c r="G1138" s="161">
        <v>73400</v>
      </c>
      <c r="H1138" s="161">
        <v>0</v>
      </c>
      <c r="I1138" s="161">
        <v>21</v>
      </c>
      <c r="J1138" s="161">
        <v>40</v>
      </c>
    </row>
    <row r="1139" spans="1:10">
      <c r="A1139">
        <v>339220</v>
      </c>
      <c r="B1139" s="161" t="s">
        <v>401</v>
      </c>
      <c r="C1139" s="161" t="s">
        <v>744</v>
      </c>
      <c r="D1139" s="161">
        <v>245</v>
      </c>
      <c r="E1139" s="161">
        <v>0</v>
      </c>
      <c r="F1139" s="161">
        <v>0</v>
      </c>
      <c r="G1139" s="161">
        <v>59600</v>
      </c>
      <c r="H1139" s="161">
        <v>0</v>
      </c>
      <c r="I1139" s="161">
        <v>19</v>
      </c>
      <c r="J1139" s="161">
        <v>50</v>
      </c>
    </row>
    <row r="1140" spans="1:10">
      <c r="A1140">
        <v>351627</v>
      </c>
      <c r="B1140" s="161" t="s">
        <v>401</v>
      </c>
      <c r="C1140" s="161" t="s">
        <v>744</v>
      </c>
      <c r="D1140" s="161">
        <v>245</v>
      </c>
      <c r="E1140" s="161">
        <v>0</v>
      </c>
      <c r="F1140" s="161">
        <v>0</v>
      </c>
      <c r="G1140" s="161">
        <v>50900</v>
      </c>
      <c r="H1140" s="161">
        <v>0</v>
      </c>
      <c r="I1140" s="161">
        <v>19</v>
      </c>
      <c r="J1140" s="161">
        <v>50</v>
      </c>
    </row>
    <row r="1141" spans="1:10">
      <c r="A1141">
        <v>339464</v>
      </c>
      <c r="B1141" s="161" t="s">
        <v>401</v>
      </c>
      <c r="C1141" s="161" t="s">
        <v>745</v>
      </c>
      <c r="D1141" s="161">
        <v>245</v>
      </c>
      <c r="E1141" s="161">
        <v>0</v>
      </c>
      <c r="F1141" s="161">
        <v>0</v>
      </c>
      <c r="G1141" s="161">
        <v>69600</v>
      </c>
      <c r="H1141" s="161">
        <v>0</v>
      </c>
      <c r="I1141" s="161">
        <v>20</v>
      </c>
      <c r="J1141" s="161">
        <v>45</v>
      </c>
    </row>
    <row r="1142" spans="1:10">
      <c r="A1142">
        <v>351198</v>
      </c>
      <c r="B1142" s="161" t="s">
        <v>888</v>
      </c>
      <c r="C1142" s="161" t="s">
        <v>1723</v>
      </c>
      <c r="D1142" s="161">
        <v>265</v>
      </c>
      <c r="E1142" s="161">
        <v>0</v>
      </c>
      <c r="F1142" s="161">
        <v>0</v>
      </c>
      <c r="G1142" s="161">
        <v>61800</v>
      </c>
      <c r="H1142" s="161">
        <v>0</v>
      </c>
      <c r="I1142" s="161">
        <v>20</v>
      </c>
      <c r="J1142" s="161">
        <v>55</v>
      </c>
    </row>
    <row r="1143" spans="1:10">
      <c r="A1143">
        <v>350426</v>
      </c>
      <c r="B1143" s="161" t="s">
        <v>888</v>
      </c>
      <c r="C1143" s="161" t="s">
        <v>1721</v>
      </c>
      <c r="D1143" s="161">
        <v>265</v>
      </c>
      <c r="E1143" s="161">
        <v>0</v>
      </c>
      <c r="F1143" s="161">
        <v>0</v>
      </c>
      <c r="G1143" s="161">
        <v>82400</v>
      </c>
      <c r="H1143" s="161">
        <v>0</v>
      </c>
      <c r="I1143" s="161">
        <v>22</v>
      </c>
      <c r="J1143" s="161">
        <v>50</v>
      </c>
    </row>
    <row r="1144" spans="1:10">
      <c r="A1144">
        <v>356414</v>
      </c>
      <c r="B1144" s="161" t="s">
        <v>694</v>
      </c>
      <c r="C1144" s="161" t="s">
        <v>613</v>
      </c>
      <c r="D1144" s="161">
        <v>235</v>
      </c>
      <c r="E1144" s="161">
        <v>0</v>
      </c>
      <c r="F1144" s="161">
        <v>0</v>
      </c>
      <c r="G1144" s="161">
        <v>41100</v>
      </c>
      <c r="H1144" s="161">
        <v>0</v>
      </c>
      <c r="I1144" s="161">
        <v>18</v>
      </c>
      <c r="J1144" s="161">
        <v>60</v>
      </c>
    </row>
    <row r="1145" spans="1:10">
      <c r="A1145">
        <v>351583</v>
      </c>
      <c r="B1145" s="161" t="s">
        <v>957</v>
      </c>
      <c r="C1145" s="161" t="s">
        <v>1724</v>
      </c>
      <c r="D1145" s="161">
        <v>235</v>
      </c>
      <c r="E1145" s="161">
        <v>0</v>
      </c>
      <c r="F1145" s="161">
        <v>0</v>
      </c>
      <c r="G1145" s="161">
        <v>41500</v>
      </c>
      <c r="H1145" s="161">
        <v>0</v>
      </c>
      <c r="I1145" s="161">
        <v>19</v>
      </c>
      <c r="J1145" s="161">
        <v>60</v>
      </c>
    </row>
    <row r="1146" spans="1:10">
      <c r="A1146">
        <v>351584</v>
      </c>
      <c r="B1146" s="161" t="s">
        <v>957</v>
      </c>
      <c r="C1146" s="161" t="s">
        <v>1725</v>
      </c>
      <c r="D1146" s="161">
        <v>235</v>
      </c>
      <c r="E1146" s="161">
        <v>0</v>
      </c>
      <c r="F1146" s="161">
        <v>0</v>
      </c>
      <c r="G1146" s="161">
        <v>71400</v>
      </c>
      <c r="H1146" s="161">
        <v>0</v>
      </c>
      <c r="I1146" s="161">
        <v>21</v>
      </c>
      <c r="J1146" s="161">
        <v>50</v>
      </c>
    </row>
    <row r="1147" spans="1:10">
      <c r="A1147">
        <v>350679</v>
      </c>
      <c r="B1147" s="161" t="s">
        <v>957</v>
      </c>
      <c r="C1147" s="161" t="s">
        <v>968</v>
      </c>
      <c r="D1147" s="161">
        <v>255</v>
      </c>
      <c r="E1147" s="161">
        <v>0</v>
      </c>
      <c r="F1147" s="161">
        <v>0</v>
      </c>
      <c r="G1147" s="161">
        <v>65300</v>
      </c>
      <c r="H1147" s="161">
        <v>0</v>
      </c>
      <c r="I1147" s="161">
        <v>20</v>
      </c>
      <c r="J1147" s="161">
        <v>45</v>
      </c>
    </row>
    <row r="1148" spans="1:10">
      <c r="A1148">
        <v>352052</v>
      </c>
      <c r="B1148" s="161" t="s">
        <v>957</v>
      </c>
      <c r="C1148" s="161" t="s">
        <v>955</v>
      </c>
      <c r="D1148" s="161">
        <v>235</v>
      </c>
      <c r="E1148" s="161">
        <v>0</v>
      </c>
      <c r="F1148" s="161">
        <v>0</v>
      </c>
      <c r="G1148" s="161">
        <v>46200</v>
      </c>
      <c r="H1148" s="161">
        <v>0</v>
      </c>
      <c r="I1148" s="161">
        <v>20</v>
      </c>
      <c r="J1148" s="161">
        <v>50</v>
      </c>
    </row>
    <row r="1149" spans="1:10">
      <c r="A1149">
        <v>353476</v>
      </c>
      <c r="B1149" s="161" t="s">
        <v>401</v>
      </c>
      <c r="C1149" s="161" t="s">
        <v>1792</v>
      </c>
      <c r="D1149" s="161">
        <v>225</v>
      </c>
      <c r="E1149" s="161">
        <v>0</v>
      </c>
      <c r="F1149" s="161">
        <v>0</v>
      </c>
      <c r="G1149" s="161">
        <v>40200</v>
      </c>
      <c r="H1149" s="161">
        <v>0</v>
      </c>
      <c r="I1149" s="161">
        <v>18</v>
      </c>
      <c r="J1149" s="161">
        <v>50</v>
      </c>
    </row>
    <row r="1150" spans="1:10">
      <c r="A1150">
        <v>339953</v>
      </c>
      <c r="B1150" s="161" t="s">
        <v>401</v>
      </c>
      <c r="C1150" s="161" t="s">
        <v>1718</v>
      </c>
      <c r="D1150" s="161">
        <v>225</v>
      </c>
      <c r="E1150" s="161">
        <v>0</v>
      </c>
      <c r="F1150" s="161">
        <v>0</v>
      </c>
      <c r="G1150" s="161">
        <v>47100</v>
      </c>
      <c r="H1150" s="161">
        <v>0</v>
      </c>
      <c r="I1150" s="161">
        <v>18</v>
      </c>
      <c r="J1150" s="161">
        <v>50</v>
      </c>
    </row>
    <row r="1151" spans="1:10">
      <c r="A1151">
        <v>336399</v>
      </c>
      <c r="B1151" s="161" t="s">
        <v>761</v>
      </c>
      <c r="C1151" s="161" t="s">
        <v>390</v>
      </c>
      <c r="D1151" s="161">
        <v>215</v>
      </c>
      <c r="E1151" s="161">
        <v>0</v>
      </c>
      <c r="F1151" s="161">
        <v>0</v>
      </c>
      <c r="G1151" s="161">
        <v>26000</v>
      </c>
      <c r="H1151" s="161">
        <v>0</v>
      </c>
      <c r="I1151" s="161">
        <v>17</v>
      </c>
      <c r="J1151" s="161">
        <v>60</v>
      </c>
    </row>
    <row r="1152" spans="1:10">
      <c r="A1152">
        <v>352441</v>
      </c>
      <c r="B1152" s="161" t="s">
        <v>887</v>
      </c>
      <c r="C1152" s="161" t="s">
        <v>429</v>
      </c>
      <c r="D1152" s="161">
        <v>215</v>
      </c>
      <c r="E1152" s="161">
        <v>0</v>
      </c>
      <c r="F1152" s="161">
        <v>0</v>
      </c>
      <c r="G1152" s="161">
        <v>25900</v>
      </c>
      <c r="H1152" s="161">
        <v>0</v>
      </c>
      <c r="I1152" s="161">
        <v>16</v>
      </c>
      <c r="J1152" s="161">
        <v>70</v>
      </c>
    </row>
    <row r="1153" spans="1:10">
      <c r="A1153">
        <v>354395</v>
      </c>
      <c r="B1153" s="161" t="s">
        <v>761</v>
      </c>
      <c r="C1153" s="161" t="s">
        <v>1817</v>
      </c>
      <c r="D1153" s="161">
        <v>165</v>
      </c>
      <c r="E1153" s="161">
        <v>0</v>
      </c>
      <c r="F1153" s="161">
        <v>0</v>
      </c>
      <c r="G1153" s="161">
        <v>15300</v>
      </c>
      <c r="H1153" s="161">
        <v>0</v>
      </c>
      <c r="I1153" s="161">
        <v>15</v>
      </c>
      <c r="J1153" s="161">
        <v>60</v>
      </c>
    </row>
    <row r="1154" spans="1:10">
      <c r="A1154">
        <v>324254</v>
      </c>
      <c r="B1154" s="161" t="s">
        <v>761</v>
      </c>
      <c r="C1154" s="161" t="s">
        <v>429</v>
      </c>
      <c r="D1154" s="161">
        <v>215</v>
      </c>
      <c r="E1154" s="161">
        <v>0</v>
      </c>
      <c r="F1154" s="161">
        <v>0</v>
      </c>
      <c r="G1154" s="161">
        <v>25600</v>
      </c>
      <c r="H1154" s="161">
        <v>0</v>
      </c>
      <c r="I1154" s="161">
        <v>16</v>
      </c>
      <c r="J1154" s="161">
        <v>70</v>
      </c>
    </row>
    <row r="1155" spans="1:10">
      <c r="A1155">
        <v>333491</v>
      </c>
      <c r="B1155" s="161" t="s">
        <v>761</v>
      </c>
      <c r="C1155" s="161" t="s">
        <v>257</v>
      </c>
      <c r="D1155" s="161">
        <v>155</v>
      </c>
      <c r="E1155" s="161">
        <v>0</v>
      </c>
      <c r="F1155" s="161">
        <v>0</v>
      </c>
      <c r="G1155" s="161">
        <v>10900</v>
      </c>
      <c r="H1155" s="161">
        <v>0</v>
      </c>
      <c r="I1155" s="161">
        <v>14</v>
      </c>
      <c r="J1155" s="161">
        <v>65</v>
      </c>
    </row>
    <row r="1156" spans="1:10">
      <c r="A1156">
        <v>330766</v>
      </c>
      <c r="B1156" s="161" t="s">
        <v>761</v>
      </c>
      <c r="C1156" s="161" t="s">
        <v>256</v>
      </c>
      <c r="D1156" s="161">
        <v>165</v>
      </c>
      <c r="E1156" s="161">
        <v>0</v>
      </c>
      <c r="F1156" s="161">
        <v>0</v>
      </c>
      <c r="G1156" s="161">
        <v>15300</v>
      </c>
      <c r="H1156" s="161">
        <v>0</v>
      </c>
      <c r="I1156" s="161">
        <v>15</v>
      </c>
      <c r="J1156" s="161">
        <v>55</v>
      </c>
    </row>
    <row r="1157" spans="1:10">
      <c r="A1157">
        <v>351566</v>
      </c>
      <c r="B1157" s="161" t="s">
        <v>1384</v>
      </c>
      <c r="C1157" s="161" t="s">
        <v>585</v>
      </c>
      <c r="D1157" s="161">
        <v>165</v>
      </c>
      <c r="E1157" s="161">
        <v>0</v>
      </c>
      <c r="F1157" s="161">
        <v>0</v>
      </c>
      <c r="G1157" s="161">
        <v>19100</v>
      </c>
      <c r="H1157" s="161">
        <v>0</v>
      </c>
      <c r="I1157" s="161">
        <v>14</v>
      </c>
      <c r="J1157" s="161">
        <v>60</v>
      </c>
    </row>
    <row r="1158" spans="1:10">
      <c r="A1158">
        <v>326833</v>
      </c>
      <c r="B1158" s="161" t="s">
        <v>393</v>
      </c>
      <c r="C1158" s="161" t="s">
        <v>561</v>
      </c>
      <c r="D1158" s="161">
        <v>215</v>
      </c>
      <c r="E1158" s="161">
        <v>0</v>
      </c>
      <c r="F1158" s="161">
        <v>0</v>
      </c>
      <c r="G1158" s="161">
        <v>36100</v>
      </c>
      <c r="H1158" s="161">
        <v>0</v>
      </c>
      <c r="I1158" s="161">
        <v>16</v>
      </c>
      <c r="J1158" s="161">
        <v>65</v>
      </c>
    </row>
    <row r="1159" spans="1:10">
      <c r="A1159">
        <v>350379</v>
      </c>
      <c r="B1159" s="161" t="s">
        <v>401</v>
      </c>
      <c r="C1159" s="161" t="s">
        <v>714</v>
      </c>
      <c r="D1159" s="161">
        <v>235</v>
      </c>
      <c r="E1159" s="161">
        <v>0</v>
      </c>
      <c r="F1159" s="161">
        <v>0</v>
      </c>
      <c r="G1159" s="161">
        <v>43600</v>
      </c>
      <c r="H1159" s="161">
        <v>0</v>
      </c>
      <c r="I1159" s="161">
        <v>19</v>
      </c>
      <c r="J1159" s="161">
        <v>55</v>
      </c>
    </row>
    <row r="1160" spans="1:10">
      <c r="A1160">
        <v>350380</v>
      </c>
      <c r="B1160" s="161" t="s">
        <v>401</v>
      </c>
      <c r="C1160" s="161" t="s">
        <v>874</v>
      </c>
      <c r="D1160" s="161">
        <v>255</v>
      </c>
      <c r="E1160" s="161">
        <v>0</v>
      </c>
      <c r="F1160" s="161">
        <v>0</v>
      </c>
      <c r="G1160" s="161">
        <v>62300</v>
      </c>
      <c r="H1160" s="161">
        <v>0</v>
      </c>
      <c r="I1160" s="161">
        <v>20</v>
      </c>
      <c r="J1160" s="161">
        <v>45</v>
      </c>
    </row>
    <row r="1161" spans="1:10">
      <c r="A1161">
        <v>354752</v>
      </c>
      <c r="B1161" s="161" t="s">
        <v>402</v>
      </c>
      <c r="C1161" s="161" t="s">
        <v>1067</v>
      </c>
      <c r="D1161" s="161">
        <v>285</v>
      </c>
      <c r="E1161" s="161">
        <v>0</v>
      </c>
      <c r="F1161" s="161">
        <v>0</v>
      </c>
      <c r="G1161" s="161">
        <v>74200</v>
      </c>
      <c r="H1161" s="161">
        <v>0</v>
      </c>
      <c r="I1161" s="161">
        <v>19</v>
      </c>
      <c r="J1161" s="161">
        <v>35</v>
      </c>
    </row>
    <row r="1162" spans="1:10">
      <c r="A1162">
        <v>355136</v>
      </c>
      <c r="B1162" s="161" t="s">
        <v>402</v>
      </c>
      <c r="C1162" s="161" t="s">
        <v>1068</v>
      </c>
      <c r="D1162" s="161">
        <v>255</v>
      </c>
      <c r="E1162" s="161">
        <v>0</v>
      </c>
      <c r="F1162" s="161">
        <v>0</v>
      </c>
      <c r="G1162" s="161">
        <v>62200</v>
      </c>
      <c r="H1162" s="161">
        <v>0</v>
      </c>
      <c r="I1162" s="161">
        <v>19</v>
      </c>
      <c r="J1162" s="161">
        <v>40</v>
      </c>
    </row>
    <row r="1163" spans="1:10">
      <c r="A1163">
        <v>332436</v>
      </c>
      <c r="B1163" s="161" t="s">
        <v>403</v>
      </c>
      <c r="C1163" s="161" t="s">
        <v>259</v>
      </c>
      <c r="D1163" s="161">
        <v>215</v>
      </c>
      <c r="E1163" s="161">
        <v>0</v>
      </c>
      <c r="F1163" s="161">
        <v>0</v>
      </c>
      <c r="G1163" s="161">
        <v>32100</v>
      </c>
      <c r="H1163" s="161">
        <v>0</v>
      </c>
      <c r="I1163" s="161">
        <v>17</v>
      </c>
      <c r="J1163" s="161">
        <v>50</v>
      </c>
    </row>
    <row r="1164" spans="1:10">
      <c r="A1164">
        <v>338636</v>
      </c>
      <c r="B1164" s="161" t="s">
        <v>761</v>
      </c>
      <c r="C1164" s="161" t="s">
        <v>748</v>
      </c>
      <c r="D1164" s="161">
        <v>185</v>
      </c>
      <c r="E1164" s="161">
        <v>0</v>
      </c>
      <c r="F1164" s="161">
        <v>0</v>
      </c>
      <c r="G1164" s="161">
        <v>16400</v>
      </c>
      <c r="H1164" s="161">
        <v>0</v>
      </c>
      <c r="I1164" s="161">
        <v>15</v>
      </c>
      <c r="J1164" s="161">
        <v>65</v>
      </c>
    </row>
    <row r="1165" spans="1:10">
      <c r="A1165">
        <v>354800</v>
      </c>
      <c r="B1165" s="161" t="s">
        <v>1007</v>
      </c>
      <c r="C1165" s="161" t="s">
        <v>1823</v>
      </c>
      <c r="D1165" s="161">
        <v>205</v>
      </c>
      <c r="E1165" s="161">
        <v>0</v>
      </c>
      <c r="F1165" s="161">
        <v>0</v>
      </c>
      <c r="G1165" s="161">
        <v>24000</v>
      </c>
      <c r="H1165" s="161">
        <v>0</v>
      </c>
      <c r="I1165" s="161">
        <v>16</v>
      </c>
      <c r="J1165" s="161">
        <v>65</v>
      </c>
    </row>
    <row r="1166" spans="1:10">
      <c r="A1166">
        <v>354801</v>
      </c>
      <c r="B1166" s="161" t="s">
        <v>1007</v>
      </c>
      <c r="C1166" s="161" t="s">
        <v>1823</v>
      </c>
      <c r="D1166" s="161">
        <v>205</v>
      </c>
      <c r="E1166" s="161">
        <v>0</v>
      </c>
      <c r="F1166" s="161">
        <v>0</v>
      </c>
      <c r="G1166" s="161">
        <v>24000</v>
      </c>
      <c r="H1166" s="161">
        <v>0</v>
      </c>
      <c r="I1166" s="161">
        <v>16</v>
      </c>
      <c r="J1166" s="161">
        <v>65</v>
      </c>
    </row>
    <row r="1167" spans="1:10">
      <c r="A1167">
        <v>335359</v>
      </c>
      <c r="B1167" s="161" t="s">
        <v>761</v>
      </c>
      <c r="C1167" s="161" t="s">
        <v>542</v>
      </c>
      <c r="D1167" s="161">
        <v>195</v>
      </c>
      <c r="E1167" s="161">
        <v>0</v>
      </c>
      <c r="F1167" s="161">
        <v>0</v>
      </c>
      <c r="G1167" s="161">
        <v>21200</v>
      </c>
      <c r="H1167" s="161">
        <v>0</v>
      </c>
      <c r="I1167" s="161">
        <v>16</v>
      </c>
      <c r="J1167" s="161">
        <v>60</v>
      </c>
    </row>
    <row r="1168" spans="1:10">
      <c r="A1168">
        <v>308191</v>
      </c>
      <c r="B1168" s="161" t="s">
        <v>401</v>
      </c>
      <c r="C1168" s="161" t="s">
        <v>749</v>
      </c>
      <c r="D1168" s="161">
        <v>245</v>
      </c>
      <c r="E1168" s="161">
        <v>0</v>
      </c>
      <c r="F1168" s="161">
        <v>0</v>
      </c>
      <c r="G1168" s="161">
        <v>67800</v>
      </c>
      <c r="H1168" s="161">
        <v>0</v>
      </c>
      <c r="I1168" s="161">
        <v>19</v>
      </c>
      <c r="J1168" s="161">
        <v>40</v>
      </c>
    </row>
    <row r="1169" spans="1:10">
      <c r="A1169">
        <v>326681</v>
      </c>
      <c r="B1169" s="161" t="s">
        <v>401</v>
      </c>
      <c r="C1169" s="161" t="s">
        <v>749</v>
      </c>
      <c r="D1169" s="161">
        <v>245</v>
      </c>
      <c r="E1169" s="161">
        <v>0</v>
      </c>
      <c r="F1169" s="161">
        <v>0</v>
      </c>
      <c r="G1169" s="161">
        <v>67800</v>
      </c>
      <c r="H1169" s="161">
        <v>0</v>
      </c>
      <c r="I1169" s="161">
        <v>19</v>
      </c>
      <c r="J1169" s="161">
        <v>40</v>
      </c>
    </row>
    <row r="1170" spans="1:10">
      <c r="A1170">
        <v>355653</v>
      </c>
      <c r="B1170" s="161" t="s">
        <v>402</v>
      </c>
      <c r="C1170" s="161" t="s">
        <v>1898</v>
      </c>
      <c r="D1170" s="161">
        <v>265</v>
      </c>
      <c r="E1170" s="161">
        <v>0</v>
      </c>
      <c r="F1170" s="161">
        <v>0</v>
      </c>
      <c r="G1170" s="161">
        <v>69600</v>
      </c>
      <c r="H1170" s="161">
        <v>0</v>
      </c>
      <c r="I1170" s="161">
        <v>19</v>
      </c>
      <c r="J1170" s="161">
        <v>35</v>
      </c>
    </row>
    <row r="1171" spans="1:10">
      <c r="A1171">
        <v>355652</v>
      </c>
      <c r="B1171" s="161" t="s">
        <v>402</v>
      </c>
      <c r="C1171" s="161" t="s">
        <v>1897</v>
      </c>
      <c r="D1171" s="161">
        <v>245</v>
      </c>
      <c r="E1171" s="161">
        <v>0</v>
      </c>
      <c r="F1171" s="161">
        <v>0</v>
      </c>
      <c r="G1171" s="161">
        <v>60800</v>
      </c>
      <c r="H1171" s="161">
        <v>0</v>
      </c>
      <c r="I1171" s="161">
        <v>19</v>
      </c>
      <c r="J1171" s="161">
        <v>40</v>
      </c>
    </row>
    <row r="1172" spans="1:10">
      <c r="A1172">
        <v>339109</v>
      </c>
      <c r="B1172" s="161" t="s">
        <v>930</v>
      </c>
      <c r="C1172" s="161" t="s">
        <v>613</v>
      </c>
      <c r="D1172" s="161">
        <v>235</v>
      </c>
      <c r="E1172" s="161">
        <v>0</v>
      </c>
      <c r="F1172" s="161">
        <v>0</v>
      </c>
      <c r="G1172" s="161">
        <v>31600</v>
      </c>
      <c r="H1172" s="161">
        <v>0</v>
      </c>
      <c r="I1172" s="161">
        <v>18</v>
      </c>
      <c r="J1172" s="161">
        <v>60</v>
      </c>
    </row>
    <row r="1173" spans="1:10">
      <c r="A1173">
        <v>339604</v>
      </c>
      <c r="B1173" s="161" t="s">
        <v>761</v>
      </c>
      <c r="C1173" s="161" t="s">
        <v>257</v>
      </c>
      <c r="D1173" s="161">
        <v>155</v>
      </c>
      <c r="E1173" s="161">
        <v>0</v>
      </c>
      <c r="F1173" s="161">
        <v>0</v>
      </c>
      <c r="G1173" s="161">
        <v>10900</v>
      </c>
      <c r="H1173" s="161">
        <v>0</v>
      </c>
      <c r="I1173" s="161">
        <v>14</v>
      </c>
      <c r="J1173" s="161">
        <v>65</v>
      </c>
    </row>
    <row r="1174" spans="1:10">
      <c r="A1174">
        <v>352096</v>
      </c>
      <c r="B1174" s="161" t="s">
        <v>396</v>
      </c>
      <c r="C1174" s="161" t="s">
        <v>1795</v>
      </c>
      <c r="D1174" s="161">
        <v>195</v>
      </c>
      <c r="E1174" s="161">
        <v>0</v>
      </c>
      <c r="F1174" s="161">
        <v>0</v>
      </c>
      <c r="G1174" s="161">
        <v>22100</v>
      </c>
      <c r="H1174" s="161">
        <v>0</v>
      </c>
      <c r="I1174" s="161">
        <v>15</v>
      </c>
      <c r="J1174" s="161">
        <v>80</v>
      </c>
    </row>
    <row r="1175" spans="1:10">
      <c r="A1175">
        <v>336359</v>
      </c>
      <c r="B1175" s="161" t="s">
        <v>761</v>
      </c>
      <c r="C1175" s="161" t="s">
        <v>392</v>
      </c>
      <c r="D1175" s="161">
        <v>165</v>
      </c>
      <c r="E1175" s="161">
        <v>0</v>
      </c>
      <c r="F1175" s="161">
        <v>0</v>
      </c>
      <c r="G1175" s="161">
        <v>15300</v>
      </c>
      <c r="H1175" s="161">
        <v>0</v>
      </c>
      <c r="I1175" s="161">
        <v>15</v>
      </c>
      <c r="J1175" s="161">
        <v>60</v>
      </c>
    </row>
    <row r="1176" spans="1:10">
      <c r="A1176">
        <v>351565</v>
      </c>
      <c r="B1176" s="161" t="s">
        <v>761</v>
      </c>
      <c r="C1176" s="161" t="s">
        <v>183</v>
      </c>
      <c r="D1176" s="161">
        <v>175</v>
      </c>
      <c r="E1176" s="161">
        <v>0</v>
      </c>
      <c r="F1176" s="161">
        <v>0</v>
      </c>
      <c r="G1176" s="161">
        <v>15200</v>
      </c>
      <c r="H1176" s="161">
        <v>0</v>
      </c>
      <c r="I1176" s="161">
        <v>15</v>
      </c>
      <c r="J1176" s="161">
        <v>65</v>
      </c>
    </row>
    <row r="1177" spans="1:10">
      <c r="A1177">
        <v>338643</v>
      </c>
      <c r="B1177" s="161" t="s">
        <v>761</v>
      </c>
      <c r="C1177" s="161" t="s">
        <v>563</v>
      </c>
      <c r="D1177" s="161">
        <v>165</v>
      </c>
      <c r="E1177" s="161">
        <v>0</v>
      </c>
      <c r="F1177" s="161">
        <v>0</v>
      </c>
      <c r="G1177" s="161">
        <v>11900</v>
      </c>
      <c r="H1177" s="161">
        <v>0</v>
      </c>
      <c r="I1177" s="161">
        <v>14</v>
      </c>
      <c r="J1177" s="161">
        <v>70</v>
      </c>
    </row>
    <row r="1178" spans="1:10">
      <c r="A1178">
        <v>338644</v>
      </c>
      <c r="B1178" s="161" t="s">
        <v>761</v>
      </c>
      <c r="C1178" s="161" t="s">
        <v>676</v>
      </c>
      <c r="D1178" s="161">
        <v>165</v>
      </c>
      <c r="E1178" s="161">
        <v>0</v>
      </c>
      <c r="F1178" s="161">
        <v>0</v>
      </c>
      <c r="G1178" s="161">
        <v>13800</v>
      </c>
      <c r="H1178" s="161">
        <v>0</v>
      </c>
      <c r="I1178" s="161">
        <v>15</v>
      </c>
      <c r="J1178" s="161">
        <v>65</v>
      </c>
    </row>
    <row r="1179" spans="1:10">
      <c r="A1179">
        <v>352921</v>
      </c>
      <c r="B1179" s="161" t="s">
        <v>761</v>
      </c>
      <c r="C1179" s="161" t="s">
        <v>257</v>
      </c>
      <c r="D1179" s="161">
        <v>155</v>
      </c>
      <c r="E1179" s="161">
        <v>0</v>
      </c>
      <c r="F1179" s="161">
        <v>0</v>
      </c>
      <c r="G1179" s="161">
        <v>10900</v>
      </c>
      <c r="H1179" s="161">
        <v>0</v>
      </c>
      <c r="I1179" s="161">
        <v>14</v>
      </c>
      <c r="J1179" s="161">
        <v>65</v>
      </c>
    </row>
    <row r="1180" spans="1:10">
      <c r="A1180">
        <v>355131</v>
      </c>
      <c r="B1180" s="161" t="s">
        <v>1007</v>
      </c>
      <c r="C1180" s="161" t="s">
        <v>257</v>
      </c>
      <c r="D1180" s="161">
        <v>155</v>
      </c>
      <c r="E1180" s="161">
        <v>0</v>
      </c>
      <c r="F1180" s="161">
        <v>0</v>
      </c>
      <c r="G1180" s="161">
        <v>10900</v>
      </c>
      <c r="H1180" s="161">
        <v>0</v>
      </c>
      <c r="I1180" s="161">
        <v>14</v>
      </c>
      <c r="J1180" s="161">
        <v>65</v>
      </c>
    </row>
    <row r="1181" spans="1:10">
      <c r="A1181">
        <v>350730</v>
      </c>
      <c r="B1181" s="161" t="s">
        <v>957</v>
      </c>
      <c r="C1181" s="161" t="s">
        <v>1359</v>
      </c>
      <c r="D1181" s="161">
        <v>225</v>
      </c>
      <c r="E1181" s="161">
        <v>0</v>
      </c>
      <c r="F1181" s="161">
        <v>0</v>
      </c>
      <c r="G1181" s="161">
        <v>42900</v>
      </c>
      <c r="H1181" s="161">
        <v>0</v>
      </c>
      <c r="I1181" s="161">
        <v>19</v>
      </c>
      <c r="J1181" s="161">
        <v>55</v>
      </c>
    </row>
    <row r="1182" spans="1:10">
      <c r="A1182">
        <v>330615</v>
      </c>
      <c r="B1182" s="161" t="s">
        <v>761</v>
      </c>
      <c r="C1182" s="161" t="s">
        <v>261</v>
      </c>
      <c r="D1182" s="161">
        <v>175</v>
      </c>
      <c r="E1182" s="161">
        <v>0</v>
      </c>
      <c r="F1182" s="161">
        <v>0</v>
      </c>
      <c r="G1182" s="161">
        <v>12900</v>
      </c>
      <c r="H1182" s="161">
        <v>0</v>
      </c>
      <c r="I1182" s="161">
        <v>14</v>
      </c>
      <c r="J1182" s="161">
        <v>70</v>
      </c>
    </row>
    <row r="1183" spans="1:10">
      <c r="A1183">
        <v>350306</v>
      </c>
      <c r="B1183" s="161" t="s">
        <v>761</v>
      </c>
      <c r="C1183" s="161" t="s">
        <v>1720</v>
      </c>
      <c r="D1183" s="161">
        <v>185</v>
      </c>
      <c r="E1183" s="161">
        <v>0</v>
      </c>
      <c r="F1183" s="161">
        <v>0</v>
      </c>
      <c r="G1183" s="161">
        <v>16400</v>
      </c>
      <c r="H1183" s="161">
        <v>0</v>
      </c>
      <c r="I1183" s="161">
        <v>15</v>
      </c>
      <c r="J1183" s="161">
        <v>65</v>
      </c>
    </row>
    <row r="1184" spans="1:10">
      <c r="A1184">
        <v>326812</v>
      </c>
      <c r="B1184" s="161" t="s">
        <v>761</v>
      </c>
      <c r="C1184" s="161" t="s">
        <v>390</v>
      </c>
      <c r="D1184" s="161">
        <v>215</v>
      </c>
      <c r="E1184" s="161">
        <v>0</v>
      </c>
      <c r="F1184" s="161">
        <v>0</v>
      </c>
      <c r="G1184" s="161">
        <v>26000</v>
      </c>
      <c r="H1184" s="161">
        <v>0</v>
      </c>
      <c r="I1184" s="161">
        <v>17</v>
      </c>
      <c r="J1184" s="161">
        <v>60</v>
      </c>
    </row>
    <row r="1185" spans="1:10">
      <c r="A1185">
        <v>333002</v>
      </c>
      <c r="B1185" s="161" t="s">
        <v>761</v>
      </c>
      <c r="C1185" s="161" t="s">
        <v>184</v>
      </c>
      <c r="D1185" s="161">
        <v>195</v>
      </c>
      <c r="E1185" s="161">
        <v>0</v>
      </c>
      <c r="F1185" s="161">
        <v>0</v>
      </c>
      <c r="G1185" s="161">
        <v>17900</v>
      </c>
      <c r="H1185" s="161">
        <v>0</v>
      </c>
      <c r="I1185" s="161">
        <v>15</v>
      </c>
      <c r="J1185" s="161">
        <v>65</v>
      </c>
    </row>
    <row r="1186" spans="1:10">
      <c r="A1186">
        <v>333572</v>
      </c>
      <c r="B1186" s="161" t="s">
        <v>761</v>
      </c>
      <c r="C1186" s="161" t="s">
        <v>431</v>
      </c>
      <c r="D1186" s="161">
        <v>205</v>
      </c>
      <c r="E1186" s="161">
        <v>0</v>
      </c>
      <c r="F1186" s="161">
        <v>0</v>
      </c>
      <c r="G1186" s="161">
        <v>24500</v>
      </c>
      <c r="H1186" s="161">
        <v>0</v>
      </c>
      <c r="I1186" s="161">
        <v>16</v>
      </c>
      <c r="J1186" s="161">
        <v>55</v>
      </c>
    </row>
    <row r="1187" spans="1:10">
      <c r="A1187">
        <v>294743</v>
      </c>
      <c r="B1187" s="161" t="s">
        <v>400</v>
      </c>
      <c r="C1187" s="161" t="s">
        <v>183</v>
      </c>
      <c r="D1187" s="161">
        <v>175</v>
      </c>
      <c r="E1187" s="161">
        <v>0</v>
      </c>
      <c r="F1187" s="161">
        <v>0</v>
      </c>
      <c r="G1187" s="161">
        <v>18500</v>
      </c>
      <c r="H1187" s="161">
        <v>0</v>
      </c>
      <c r="I1187" s="161">
        <v>15</v>
      </c>
      <c r="J1187" s="161">
        <v>65</v>
      </c>
    </row>
    <row r="1188" spans="1:10">
      <c r="A1188">
        <v>354900</v>
      </c>
      <c r="B1188" s="161" t="s">
        <v>401</v>
      </c>
      <c r="C1188" s="161" t="s">
        <v>432</v>
      </c>
      <c r="D1188" s="161">
        <v>225</v>
      </c>
      <c r="E1188" s="161">
        <v>0</v>
      </c>
      <c r="F1188" s="161">
        <v>0</v>
      </c>
      <c r="G1188" s="161">
        <v>48800</v>
      </c>
      <c r="H1188" s="161">
        <v>0</v>
      </c>
      <c r="I1188" s="161">
        <v>18</v>
      </c>
      <c r="J1188" s="161">
        <v>40</v>
      </c>
    </row>
    <row r="1189" spans="1:10">
      <c r="A1189">
        <v>352044</v>
      </c>
      <c r="B1189" s="161" t="s">
        <v>960</v>
      </c>
      <c r="C1189" s="161" t="s">
        <v>1726</v>
      </c>
      <c r="D1189" s="161">
        <v>225</v>
      </c>
      <c r="E1189" s="161">
        <v>0</v>
      </c>
      <c r="F1189" s="161">
        <v>0</v>
      </c>
      <c r="G1189" s="161">
        <v>56000</v>
      </c>
      <c r="H1189" s="161">
        <v>0</v>
      </c>
      <c r="I1189" s="161">
        <v>21</v>
      </c>
      <c r="J1189" s="161">
        <v>45</v>
      </c>
    </row>
    <row r="1190" spans="1:10">
      <c r="A1190">
        <v>331783</v>
      </c>
      <c r="B1190" s="161" t="s">
        <v>668</v>
      </c>
      <c r="C1190" s="161" t="s">
        <v>1630</v>
      </c>
      <c r="D1190" s="161">
        <v>225</v>
      </c>
      <c r="E1190" s="161">
        <v>0</v>
      </c>
      <c r="F1190" s="161">
        <v>0</v>
      </c>
      <c r="G1190" s="161">
        <v>38500</v>
      </c>
      <c r="H1190" s="161">
        <v>0</v>
      </c>
      <c r="I1190" s="161">
        <v>18</v>
      </c>
      <c r="J1190" s="161">
        <v>60</v>
      </c>
    </row>
    <row r="1191" spans="1:10">
      <c r="A1191">
        <v>354751</v>
      </c>
      <c r="B1191" s="161" t="s">
        <v>1822</v>
      </c>
      <c r="C1191" s="161" t="s">
        <v>715</v>
      </c>
      <c r="D1191" s="161">
        <v>245</v>
      </c>
      <c r="E1191" s="161">
        <v>0</v>
      </c>
      <c r="F1191" s="161">
        <v>0</v>
      </c>
      <c r="G1191" s="161">
        <v>66700</v>
      </c>
      <c r="H1191" s="161">
        <v>0</v>
      </c>
      <c r="I1191" s="161">
        <v>20</v>
      </c>
      <c r="J1191" s="161">
        <v>45</v>
      </c>
    </row>
    <row r="1192" spans="1:10">
      <c r="A1192">
        <v>332133</v>
      </c>
      <c r="B1192" s="161" t="s">
        <v>761</v>
      </c>
      <c r="C1192" s="161" t="s">
        <v>181</v>
      </c>
      <c r="D1192" s="161">
        <v>215</v>
      </c>
      <c r="E1192" s="161">
        <v>0</v>
      </c>
      <c r="F1192" s="161">
        <v>0</v>
      </c>
      <c r="G1192" s="161">
        <v>23400</v>
      </c>
      <c r="H1192" s="161">
        <v>0</v>
      </c>
      <c r="I1192" s="161">
        <v>16</v>
      </c>
      <c r="J1192" s="161">
        <v>60</v>
      </c>
    </row>
    <row r="1193" spans="1:10">
      <c r="A1193">
        <v>332136</v>
      </c>
      <c r="B1193" s="161" t="s">
        <v>669</v>
      </c>
      <c r="C1193" s="161" t="s">
        <v>677</v>
      </c>
      <c r="D1193" s="161">
        <v>235</v>
      </c>
      <c r="E1193" s="161">
        <v>0</v>
      </c>
      <c r="F1193" s="161">
        <v>0</v>
      </c>
      <c r="G1193" s="161">
        <v>28000</v>
      </c>
      <c r="H1193" s="161">
        <v>0</v>
      </c>
      <c r="I1193" s="161">
        <v>17</v>
      </c>
      <c r="J1193" s="161">
        <v>60</v>
      </c>
    </row>
    <row r="1194" spans="1:10">
      <c r="A1194">
        <v>356291</v>
      </c>
      <c r="B1194" s="161" t="s">
        <v>900</v>
      </c>
      <c r="C1194" s="161" t="s">
        <v>1184</v>
      </c>
      <c r="D1194" s="161">
        <v>195</v>
      </c>
      <c r="E1194" s="161">
        <v>0</v>
      </c>
      <c r="F1194" s="161">
        <v>0</v>
      </c>
      <c r="G1194" s="161">
        <v>19000</v>
      </c>
      <c r="H1194" s="161">
        <v>0</v>
      </c>
      <c r="I1194" s="161">
        <v>15</v>
      </c>
      <c r="J1194" s="161">
        <v>80</v>
      </c>
    </row>
    <row r="1195" spans="1:10">
      <c r="A1195">
        <v>356292</v>
      </c>
      <c r="B1195" s="161" t="s">
        <v>900</v>
      </c>
      <c r="C1195" s="161" t="s">
        <v>1185</v>
      </c>
      <c r="D1195" s="161">
        <v>195</v>
      </c>
      <c r="E1195" s="161">
        <v>0</v>
      </c>
      <c r="F1195" s="161">
        <v>0</v>
      </c>
      <c r="G1195" s="161">
        <v>18400</v>
      </c>
      <c r="H1195" s="161">
        <v>0</v>
      </c>
      <c r="I1195" s="161">
        <v>15</v>
      </c>
      <c r="J1195" s="161">
        <v>80</v>
      </c>
    </row>
    <row r="1196" spans="1:10">
      <c r="A1196">
        <v>319025</v>
      </c>
      <c r="B1196" s="161" t="s">
        <v>422</v>
      </c>
      <c r="C1196" s="161" t="s">
        <v>1511</v>
      </c>
      <c r="D1196" s="161">
        <v>265</v>
      </c>
      <c r="E1196" s="161">
        <v>0</v>
      </c>
      <c r="F1196" s="161">
        <v>0</v>
      </c>
      <c r="G1196" s="161">
        <v>47400</v>
      </c>
      <c r="H1196" s="161">
        <v>0</v>
      </c>
      <c r="I1196" s="161">
        <v>18</v>
      </c>
      <c r="J1196" s="161">
        <v>60</v>
      </c>
    </row>
    <row r="1197" spans="1:10">
      <c r="A1197">
        <v>318397</v>
      </c>
      <c r="B1197" s="161" t="s">
        <v>422</v>
      </c>
      <c r="C1197" s="161" t="s">
        <v>586</v>
      </c>
      <c r="D1197" s="161">
        <v>265</v>
      </c>
      <c r="E1197" s="161">
        <v>0</v>
      </c>
      <c r="F1197" s="161">
        <v>0</v>
      </c>
      <c r="G1197" s="161">
        <v>41400</v>
      </c>
      <c r="H1197" s="161">
        <v>0</v>
      </c>
      <c r="I1197" s="161">
        <v>17</v>
      </c>
      <c r="J1197" s="161">
        <v>65</v>
      </c>
    </row>
    <row r="1198" spans="1:10">
      <c r="A1198">
        <v>330362</v>
      </c>
      <c r="B1198" s="161" t="s">
        <v>423</v>
      </c>
      <c r="C1198" s="161" t="s">
        <v>411</v>
      </c>
      <c r="D1198" s="161">
        <v>185</v>
      </c>
      <c r="E1198" s="161">
        <v>0</v>
      </c>
      <c r="F1198" s="161">
        <v>0</v>
      </c>
      <c r="G1198" s="161" t="s">
        <v>2248</v>
      </c>
      <c r="H1198" s="161">
        <v>0</v>
      </c>
      <c r="I1198" s="161">
        <v>15</v>
      </c>
      <c r="J1198" s="161">
        <v>65</v>
      </c>
    </row>
    <row r="1199" spans="1:10">
      <c r="A1199">
        <v>355042</v>
      </c>
      <c r="B1199" s="161" t="s">
        <v>407</v>
      </c>
      <c r="C1199" s="161" t="s">
        <v>1112</v>
      </c>
      <c r="D1199" s="161">
        <v>265</v>
      </c>
      <c r="E1199" s="161">
        <v>0</v>
      </c>
      <c r="F1199" s="161">
        <v>0</v>
      </c>
      <c r="G1199" s="161">
        <v>36700</v>
      </c>
      <c r="H1199" s="161">
        <v>0</v>
      </c>
      <c r="I1199" s="161">
        <v>16</v>
      </c>
      <c r="J1199" s="161">
        <v>70</v>
      </c>
    </row>
    <row r="1200" spans="1:10">
      <c r="A1200">
        <v>356670</v>
      </c>
      <c r="B1200" s="161" t="s">
        <v>1188</v>
      </c>
      <c r="C1200" s="161" t="s">
        <v>1189</v>
      </c>
      <c r="D1200" s="161">
        <v>265</v>
      </c>
      <c r="E1200" s="161">
        <v>0</v>
      </c>
      <c r="F1200" s="161">
        <v>0</v>
      </c>
      <c r="G1200" s="161">
        <v>53300</v>
      </c>
      <c r="H1200" s="161">
        <v>0</v>
      </c>
      <c r="I1200" s="161">
        <v>20</v>
      </c>
      <c r="J1200" s="161">
        <v>60</v>
      </c>
    </row>
    <row r="1201" spans="1:10">
      <c r="A1201">
        <v>350527</v>
      </c>
      <c r="B1201" s="161" t="s">
        <v>407</v>
      </c>
      <c r="C1201" s="161" t="s">
        <v>877</v>
      </c>
      <c r="D1201" s="161">
        <v>265</v>
      </c>
      <c r="E1201" s="161">
        <v>0</v>
      </c>
      <c r="F1201" s="161">
        <v>0</v>
      </c>
      <c r="G1201" s="161">
        <v>45400</v>
      </c>
      <c r="H1201" s="161">
        <v>0</v>
      </c>
      <c r="I1201" s="161">
        <v>18</v>
      </c>
      <c r="J1201" s="161">
        <v>65</v>
      </c>
    </row>
    <row r="1202" spans="1:10">
      <c r="A1202">
        <v>330132</v>
      </c>
      <c r="B1202" s="161" t="s">
        <v>407</v>
      </c>
      <c r="C1202" s="161" t="s">
        <v>600</v>
      </c>
      <c r="D1202" s="161">
        <v>265</v>
      </c>
      <c r="E1202" s="161">
        <v>0</v>
      </c>
      <c r="F1202" s="161">
        <v>0</v>
      </c>
      <c r="G1202" s="161">
        <v>57400</v>
      </c>
      <c r="H1202" s="161">
        <v>0</v>
      </c>
      <c r="I1202" s="161">
        <v>19</v>
      </c>
      <c r="J1202" s="161">
        <v>55</v>
      </c>
    </row>
    <row r="1203" spans="1:10">
      <c r="A1203">
        <v>338743</v>
      </c>
      <c r="B1203" s="161" t="s">
        <v>401</v>
      </c>
      <c r="C1203" s="161" t="s">
        <v>714</v>
      </c>
      <c r="D1203" s="161">
        <v>235</v>
      </c>
      <c r="E1203" s="161">
        <v>0</v>
      </c>
      <c r="F1203" s="161">
        <v>0</v>
      </c>
      <c r="G1203" s="161">
        <v>43600</v>
      </c>
      <c r="H1203" s="161">
        <v>0</v>
      </c>
      <c r="I1203" s="161">
        <v>19</v>
      </c>
      <c r="J1203" s="161">
        <v>55</v>
      </c>
    </row>
    <row r="1204" spans="1:10">
      <c r="A1204">
        <v>338744</v>
      </c>
      <c r="B1204" s="161" t="s">
        <v>421</v>
      </c>
      <c r="C1204" s="161" t="s">
        <v>715</v>
      </c>
      <c r="D1204" s="161">
        <v>245</v>
      </c>
      <c r="E1204" s="161">
        <v>0</v>
      </c>
      <c r="F1204" s="161">
        <v>0</v>
      </c>
      <c r="G1204" s="161">
        <v>59400</v>
      </c>
      <c r="H1204" s="161">
        <v>0</v>
      </c>
      <c r="I1204" s="161">
        <v>20</v>
      </c>
      <c r="J1204" s="161">
        <v>45</v>
      </c>
    </row>
    <row r="1205" spans="1:10">
      <c r="A1205">
        <v>351613</v>
      </c>
      <c r="B1205" s="161" t="s">
        <v>761</v>
      </c>
      <c r="C1205" s="161" t="s">
        <v>557</v>
      </c>
      <c r="D1205" s="161">
        <v>205</v>
      </c>
      <c r="E1205" s="161">
        <v>0</v>
      </c>
      <c r="F1205" s="161">
        <v>0</v>
      </c>
      <c r="G1205" s="161">
        <v>21200</v>
      </c>
      <c r="H1205" s="161">
        <v>0</v>
      </c>
      <c r="I1205" s="161">
        <v>16</v>
      </c>
      <c r="J1205" s="161">
        <v>60</v>
      </c>
    </row>
    <row r="1206" spans="1:10">
      <c r="A1206">
        <v>354860</v>
      </c>
      <c r="B1206" s="161" t="s">
        <v>761</v>
      </c>
      <c r="C1206" s="161" t="s">
        <v>954</v>
      </c>
      <c r="D1206" s="161">
        <v>205</v>
      </c>
      <c r="E1206" s="161">
        <v>0</v>
      </c>
      <c r="F1206" s="161">
        <v>0</v>
      </c>
      <c r="G1206" s="161">
        <v>30200</v>
      </c>
      <c r="H1206" s="161">
        <v>0</v>
      </c>
      <c r="I1206" s="161">
        <v>17</v>
      </c>
      <c r="J1206" s="161">
        <v>55</v>
      </c>
    </row>
    <row r="1207" spans="1:10">
      <c r="A1207">
        <v>330010</v>
      </c>
      <c r="B1207" s="161" t="s">
        <v>761</v>
      </c>
      <c r="C1207" s="161" t="s">
        <v>262</v>
      </c>
      <c r="D1207" s="161">
        <v>175</v>
      </c>
      <c r="E1207" s="161">
        <v>0</v>
      </c>
      <c r="F1207" s="161">
        <v>0</v>
      </c>
      <c r="G1207" s="161">
        <v>19400</v>
      </c>
      <c r="H1207" s="161">
        <v>0</v>
      </c>
      <c r="I1207" s="161">
        <v>15</v>
      </c>
      <c r="J1207" s="161">
        <v>55</v>
      </c>
    </row>
    <row r="1208" spans="1:10">
      <c r="A1208">
        <v>322886</v>
      </c>
      <c r="B1208" s="161" t="s">
        <v>761</v>
      </c>
      <c r="C1208" s="161" t="s">
        <v>260</v>
      </c>
      <c r="D1208" s="161">
        <v>165</v>
      </c>
      <c r="E1208" s="161">
        <v>0</v>
      </c>
      <c r="F1208" s="161">
        <v>0</v>
      </c>
      <c r="G1208" s="161">
        <v>12100</v>
      </c>
      <c r="H1208" s="161">
        <v>0</v>
      </c>
      <c r="I1208" s="161">
        <v>14</v>
      </c>
      <c r="J1208" s="161">
        <v>65</v>
      </c>
    </row>
    <row r="1209" spans="1:10">
      <c r="A1209">
        <v>332874</v>
      </c>
      <c r="B1209" s="161" t="s">
        <v>761</v>
      </c>
      <c r="C1209" s="161" t="s">
        <v>257</v>
      </c>
      <c r="D1209" s="161">
        <v>155</v>
      </c>
      <c r="E1209" s="161">
        <v>0</v>
      </c>
      <c r="F1209" s="161">
        <v>0</v>
      </c>
      <c r="G1209" s="161">
        <v>10900</v>
      </c>
      <c r="H1209" s="161">
        <v>0</v>
      </c>
      <c r="I1209" s="161">
        <v>14</v>
      </c>
      <c r="J1209" s="161">
        <v>65</v>
      </c>
    </row>
    <row r="1210" spans="1:10">
      <c r="A1210">
        <v>339106</v>
      </c>
      <c r="B1210" s="161" t="s">
        <v>761</v>
      </c>
      <c r="C1210" s="161" t="s">
        <v>539</v>
      </c>
      <c r="D1210" s="161">
        <v>155</v>
      </c>
      <c r="E1210" s="161">
        <v>0</v>
      </c>
      <c r="F1210" s="161">
        <v>0</v>
      </c>
      <c r="G1210" s="161">
        <v>10400</v>
      </c>
      <c r="H1210" s="161">
        <v>0</v>
      </c>
      <c r="I1210" s="161">
        <v>13</v>
      </c>
      <c r="J1210" s="161">
        <v>70</v>
      </c>
    </row>
    <row r="1211" spans="1:10">
      <c r="A1211">
        <v>354106</v>
      </c>
      <c r="B1211" s="161" t="s">
        <v>1007</v>
      </c>
      <c r="C1211" s="161" t="s">
        <v>606</v>
      </c>
      <c r="D1211" s="161">
        <v>195</v>
      </c>
      <c r="E1211" s="161">
        <v>0</v>
      </c>
      <c r="F1211" s="161">
        <v>0</v>
      </c>
      <c r="G1211" s="161">
        <v>25500</v>
      </c>
      <c r="H1211" s="161">
        <v>0</v>
      </c>
      <c r="I1211" s="161">
        <v>17</v>
      </c>
      <c r="J1211" s="161">
        <v>60</v>
      </c>
    </row>
    <row r="1212" spans="1:10">
      <c r="A1212">
        <v>315961</v>
      </c>
      <c r="B1212" s="161" t="s">
        <v>914</v>
      </c>
      <c r="C1212" s="161" t="s">
        <v>211</v>
      </c>
      <c r="D1212" s="161">
        <v>155</v>
      </c>
      <c r="E1212" s="161">
        <v>0</v>
      </c>
      <c r="F1212" s="161">
        <v>0</v>
      </c>
      <c r="G1212" s="161">
        <v>12300</v>
      </c>
      <c r="H1212" s="161">
        <v>0</v>
      </c>
      <c r="I1212" s="161">
        <v>14</v>
      </c>
      <c r="J1212" s="161">
        <v>80</v>
      </c>
    </row>
    <row r="1213" spans="1:10">
      <c r="A1213">
        <v>356632</v>
      </c>
      <c r="B1213" s="161" t="s">
        <v>914</v>
      </c>
      <c r="C1213" s="161" t="s">
        <v>1187</v>
      </c>
      <c r="D1213" s="161">
        <v>155</v>
      </c>
      <c r="E1213" s="161">
        <v>0</v>
      </c>
      <c r="F1213" s="161">
        <v>0</v>
      </c>
      <c r="G1213" s="161">
        <v>12300</v>
      </c>
      <c r="H1213" s="161">
        <v>0</v>
      </c>
      <c r="I1213" s="161">
        <v>14</v>
      </c>
      <c r="J1213" s="161">
        <v>80</v>
      </c>
    </row>
    <row r="1214" spans="1:10">
      <c r="A1214">
        <v>294613</v>
      </c>
      <c r="B1214" s="161" t="s">
        <v>398</v>
      </c>
      <c r="C1214" s="161" t="s">
        <v>540</v>
      </c>
      <c r="D1214" s="161">
        <v>185</v>
      </c>
      <c r="E1214" s="161">
        <v>0</v>
      </c>
      <c r="F1214" s="161">
        <v>0</v>
      </c>
      <c r="G1214" s="161">
        <v>26000</v>
      </c>
      <c r="H1214" s="161">
        <v>0</v>
      </c>
      <c r="I1214" s="161">
        <v>16</v>
      </c>
      <c r="J1214" s="161">
        <v>60</v>
      </c>
    </row>
    <row r="1215" spans="1:10">
      <c r="A1215">
        <v>334877</v>
      </c>
      <c r="B1215" s="161" t="s">
        <v>761</v>
      </c>
      <c r="C1215" s="161" t="s">
        <v>541</v>
      </c>
      <c r="D1215" s="161">
        <v>195</v>
      </c>
      <c r="E1215" s="161">
        <v>0</v>
      </c>
      <c r="F1215" s="161">
        <v>0</v>
      </c>
      <c r="G1215" s="161">
        <v>20200</v>
      </c>
      <c r="H1215" s="161">
        <v>0</v>
      </c>
      <c r="I1215" s="161">
        <v>16</v>
      </c>
      <c r="J1215" s="161">
        <v>65</v>
      </c>
    </row>
    <row r="1216" spans="1:10">
      <c r="A1216">
        <v>334878</v>
      </c>
      <c r="B1216" s="161" t="s">
        <v>761</v>
      </c>
      <c r="C1216" s="161" t="s">
        <v>606</v>
      </c>
      <c r="D1216" s="161">
        <v>195</v>
      </c>
      <c r="E1216" s="161">
        <v>0</v>
      </c>
      <c r="F1216" s="161">
        <v>0</v>
      </c>
      <c r="G1216" s="161">
        <v>25500</v>
      </c>
      <c r="H1216" s="161">
        <v>0</v>
      </c>
      <c r="I1216" s="161">
        <v>17</v>
      </c>
      <c r="J1216" s="161">
        <v>60</v>
      </c>
    </row>
    <row r="1217" spans="1:10">
      <c r="A1217">
        <v>330261</v>
      </c>
      <c r="B1217" s="161" t="s">
        <v>761</v>
      </c>
      <c r="C1217" s="161" t="s">
        <v>1591</v>
      </c>
      <c r="D1217" s="161">
        <v>185</v>
      </c>
      <c r="E1217" s="161">
        <v>0</v>
      </c>
      <c r="F1217" s="161">
        <v>0</v>
      </c>
      <c r="G1217" s="161">
        <v>17500</v>
      </c>
      <c r="H1217" s="161">
        <v>0</v>
      </c>
      <c r="I1217" s="161">
        <v>15</v>
      </c>
      <c r="J1217" s="161">
        <v>60</v>
      </c>
    </row>
    <row r="1218" spans="1:10">
      <c r="A1218">
        <v>336857</v>
      </c>
      <c r="B1218" s="161" t="s">
        <v>669</v>
      </c>
      <c r="C1218" s="161" t="s">
        <v>385</v>
      </c>
      <c r="D1218" s="161">
        <v>175</v>
      </c>
      <c r="E1218" s="161">
        <v>0</v>
      </c>
      <c r="F1218" s="161">
        <v>0</v>
      </c>
      <c r="G1218" s="161">
        <v>16100</v>
      </c>
      <c r="H1218" s="161">
        <v>0</v>
      </c>
      <c r="I1218" s="161">
        <v>14</v>
      </c>
      <c r="J1218" s="161">
        <v>80</v>
      </c>
    </row>
    <row r="1219" spans="1:10">
      <c r="A1219">
        <v>336856</v>
      </c>
      <c r="B1219" s="161" t="s">
        <v>669</v>
      </c>
      <c r="C1219" s="161" t="s">
        <v>282</v>
      </c>
      <c r="D1219" s="161">
        <v>165</v>
      </c>
      <c r="E1219" s="161">
        <v>0</v>
      </c>
      <c r="F1219" s="161">
        <v>0</v>
      </c>
      <c r="G1219" s="161">
        <v>14400</v>
      </c>
      <c r="H1219" s="161">
        <v>0</v>
      </c>
      <c r="I1219" s="161">
        <v>14</v>
      </c>
      <c r="J1219" s="161">
        <v>80</v>
      </c>
    </row>
    <row r="1220" spans="1:10">
      <c r="A1220">
        <v>333956</v>
      </c>
      <c r="B1220" s="161" t="s">
        <v>761</v>
      </c>
      <c r="C1220" s="161" t="s">
        <v>678</v>
      </c>
      <c r="D1220" s="161">
        <v>215</v>
      </c>
      <c r="E1220" s="161">
        <v>0</v>
      </c>
      <c r="F1220" s="161">
        <v>0</v>
      </c>
      <c r="G1220" s="161">
        <v>35900</v>
      </c>
      <c r="H1220" s="161">
        <v>0</v>
      </c>
      <c r="I1220" s="161">
        <v>18</v>
      </c>
      <c r="J1220" s="161">
        <v>50</v>
      </c>
    </row>
    <row r="1221" spans="1:10">
      <c r="A1221">
        <v>331670</v>
      </c>
      <c r="B1221" s="161" t="s">
        <v>761</v>
      </c>
      <c r="C1221" s="161" t="s">
        <v>679</v>
      </c>
      <c r="D1221" s="161">
        <v>205</v>
      </c>
      <c r="E1221" s="161">
        <v>0</v>
      </c>
      <c r="F1221" s="161">
        <v>0</v>
      </c>
      <c r="G1221" s="161">
        <v>24000</v>
      </c>
      <c r="H1221" s="161">
        <v>0</v>
      </c>
      <c r="I1221" s="161">
        <v>16</v>
      </c>
      <c r="J1221" s="161">
        <v>65</v>
      </c>
    </row>
    <row r="1222" spans="1:10">
      <c r="A1222">
        <v>354545</v>
      </c>
      <c r="B1222" s="161" t="s">
        <v>953</v>
      </c>
      <c r="C1222" s="161" t="s">
        <v>678</v>
      </c>
      <c r="D1222" s="161">
        <v>215</v>
      </c>
      <c r="E1222" s="161">
        <v>0</v>
      </c>
      <c r="F1222" s="161">
        <v>0</v>
      </c>
      <c r="G1222" s="161">
        <v>20900</v>
      </c>
      <c r="H1222" s="161">
        <v>0</v>
      </c>
      <c r="I1222" s="161">
        <v>18</v>
      </c>
      <c r="J1222" s="161">
        <v>50</v>
      </c>
    </row>
    <row r="1223" spans="1:10">
      <c r="A1223">
        <v>336547</v>
      </c>
      <c r="B1223" s="161" t="s">
        <v>761</v>
      </c>
      <c r="C1223" s="161" t="s">
        <v>540</v>
      </c>
      <c r="D1223" s="161">
        <v>185</v>
      </c>
      <c r="E1223" s="161">
        <v>0</v>
      </c>
      <c r="F1223" s="161">
        <v>0</v>
      </c>
      <c r="G1223" s="161">
        <v>19900</v>
      </c>
      <c r="H1223" s="161">
        <v>0</v>
      </c>
      <c r="I1223" s="161">
        <v>16</v>
      </c>
      <c r="J1223" s="161">
        <v>60</v>
      </c>
    </row>
    <row r="1224" spans="1:10">
      <c r="A1224">
        <v>336309</v>
      </c>
      <c r="B1224" s="161" t="s">
        <v>403</v>
      </c>
      <c r="C1224" s="161" t="s">
        <v>182</v>
      </c>
      <c r="D1224" s="161">
        <v>185</v>
      </c>
      <c r="E1224" s="161">
        <v>0</v>
      </c>
      <c r="F1224" s="161">
        <v>0</v>
      </c>
      <c r="G1224" s="161">
        <v>17500</v>
      </c>
      <c r="H1224" s="161">
        <v>0</v>
      </c>
      <c r="I1224" s="161">
        <v>15</v>
      </c>
      <c r="J1224" s="161">
        <v>60</v>
      </c>
    </row>
    <row r="1225" spans="1:10">
      <c r="A1225">
        <v>351118</v>
      </c>
      <c r="B1225" s="161" t="s">
        <v>403</v>
      </c>
      <c r="C1225" s="161" t="s">
        <v>411</v>
      </c>
      <c r="D1225" s="161">
        <v>185</v>
      </c>
      <c r="E1225" s="161">
        <v>0</v>
      </c>
      <c r="F1225" s="161">
        <v>0</v>
      </c>
      <c r="G1225" s="161">
        <v>16400</v>
      </c>
      <c r="H1225" s="161">
        <v>0</v>
      </c>
      <c r="I1225" s="161">
        <v>15</v>
      </c>
      <c r="J1225" s="161">
        <v>65</v>
      </c>
    </row>
    <row r="1226" spans="1:10">
      <c r="A1226">
        <v>328139</v>
      </c>
      <c r="B1226" s="161" t="s">
        <v>403</v>
      </c>
      <c r="C1226" s="161" t="s">
        <v>256</v>
      </c>
      <c r="D1226" s="161">
        <v>165</v>
      </c>
      <c r="E1226" s="161">
        <v>0</v>
      </c>
      <c r="F1226" s="161">
        <v>0</v>
      </c>
      <c r="G1226" s="161">
        <v>15300</v>
      </c>
      <c r="H1226" s="161">
        <v>0</v>
      </c>
      <c r="I1226" s="161">
        <v>15</v>
      </c>
      <c r="J1226" s="161">
        <v>55</v>
      </c>
    </row>
    <row r="1227" spans="1:10">
      <c r="A1227">
        <v>328140</v>
      </c>
      <c r="B1227" s="161" t="s">
        <v>403</v>
      </c>
      <c r="C1227" s="161" t="s">
        <v>257</v>
      </c>
      <c r="D1227" s="161">
        <v>155</v>
      </c>
      <c r="E1227" s="161">
        <v>0</v>
      </c>
      <c r="F1227" s="161">
        <v>0</v>
      </c>
      <c r="G1227" s="161">
        <v>10900</v>
      </c>
      <c r="H1227" s="161">
        <v>0</v>
      </c>
      <c r="I1227" s="161">
        <v>14</v>
      </c>
      <c r="J1227" s="161">
        <v>65</v>
      </c>
    </row>
    <row r="1228" spans="1:10">
      <c r="A1228">
        <v>337806</v>
      </c>
      <c r="B1228" s="161" t="s">
        <v>403</v>
      </c>
      <c r="C1228" s="161" t="s">
        <v>181</v>
      </c>
      <c r="D1228" s="161">
        <v>215</v>
      </c>
      <c r="E1228" s="161">
        <v>0</v>
      </c>
      <c r="F1228" s="161">
        <v>0</v>
      </c>
      <c r="G1228" s="161">
        <v>23400</v>
      </c>
      <c r="H1228" s="161">
        <v>0</v>
      </c>
      <c r="I1228" s="161">
        <v>16</v>
      </c>
      <c r="J1228" s="161">
        <v>60</v>
      </c>
    </row>
    <row r="1229" spans="1:10">
      <c r="A1229">
        <v>330765</v>
      </c>
      <c r="B1229" s="161" t="s">
        <v>761</v>
      </c>
      <c r="C1229" s="161" t="s">
        <v>256</v>
      </c>
      <c r="D1229" s="161">
        <v>165</v>
      </c>
      <c r="E1229" s="161">
        <v>0</v>
      </c>
      <c r="F1229" s="161">
        <v>0</v>
      </c>
      <c r="G1229" s="161">
        <v>15300</v>
      </c>
      <c r="H1229" s="161">
        <v>0</v>
      </c>
      <c r="I1229" s="161">
        <v>15</v>
      </c>
      <c r="J1229" s="161">
        <v>55</v>
      </c>
    </row>
    <row r="1230" spans="1:10">
      <c r="A1230">
        <v>339671</v>
      </c>
      <c r="B1230" s="161" t="s">
        <v>759</v>
      </c>
      <c r="C1230" s="161" t="s">
        <v>1178</v>
      </c>
      <c r="D1230" s="161">
        <v>225</v>
      </c>
      <c r="E1230" s="161">
        <v>0</v>
      </c>
      <c r="F1230" s="161">
        <v>0</v>
      </c>
      <c r="G1230" s="161">
        <v>37000</v>
      </c>
      <c r="H1230" s="161">
        <v>0</v>
      </c>
      <c r="I1230" s="161">
        <v>18</v>
      </c>
      <c r="J1230" s="161">
        <v>55</v>
      </c>
    </row>
    <row r="1231" spans="1:10">
      <c r="A1231">
        <v>338740</v>
      </c>
      <c r="B1231" s="161" t="s">
        <v>759</v>
      </c>
      <c r="C1231" s="161" t="s">
        <v>686</v>
      </c>
      <c r="D1231" s="161">
        <v>225</v>
      </c>
      <c r="E1231" s="161">
        <v>0</v>
      </c>
      <c r="F1231" s="161">
        <v>0</v>
      </c>
      <c r="G1231" s="161">
        <v>37800</v>
      </c>
      <c r="H1231" s="161">
        <v>0</v>
      </c>
      <c r="I1231" s="161">
        <v>18</v>
      </c>
      <c r="J1231" s="161">
        <v>55</v>
      </c>
    </row>
    <row r="1232" spans="1:10">
      <c r="A1232">
        <v>339728</v>
      </c>
      <c r="B1232" s="161" t="s">
        <v>401</v>
      </c>
      <c r="C1232" s="161" t="s">
        <v>259</v>
      </c>
      <c r="D1232" s="161">
        <v>215</v>
      </c>
      <c r="E1232" s="161">
        <v>0</v>
      </c>
      <c r="F1232" s="161">
        <v>0</v>
      </c>
      <c r="G1232" s="161">
        <v>34800</v>
      </c>
      <c r="H1232" s="161">
        <v>0</v>
      </c>
      <c r="I1232" s="161">
        <v>17</v>
      </c>
      <c r="J1232" s="161">
        <v>50</v>
      </c>
    </row>
    <row r="1233" spans="1:10">
      <c r="A1233">
        <v>334392</v>
      </c>
      <c r="B1233" s="161" t="s">
        <v>956</v>
      </c>
      <c r="C1233" s="161" t="s">
        <v>1654</v>
      </c>
      <c r="D1233" s="161">
        <v>245</v>
      </c>
      <c r="E1233" s="161">
        <v>0</v>
      </c>
      <c r="F1233" s="161">
        <v>0</v>
      </c>
      <c r="G1233" s="161">
        <v>54100</v>
      </c>
      <c r="H1233" s="161">
        <v>0</v>
      </c>
      <c r="I1233" s="161">
        <v>18</v>
      </c>
      <c r="J1233" s="161">
        <v>40</v>
      </c>
    </row>
    <row r="1234" spans="1:10">
      <c r="A1234">
        <v>334177</v>
      </c>
      <c r="B1234" s="161" t="s">
        <v>956</v>
      </c>
      <c r="C1234" s="161" t="s">
        <v>1268</v>
      </c>
      <c r="D1234" s="161">
        <v>235</v>
      </c>
      <c r="E1234" s="161">
        <v>0</v>
      </c>
      <c r="F1234" s="161">
        <v>0</v>
      </c>
      <c r="G1234" s="161">
        <v>46100</v>
      </c>
      <c r="H1234" s="161">
        <v>0</v>
      </c>
      <c r="I1234" s="161">
        <v>17</v>
      </c>
      <c r="J1234" s="161">
        <v>45</v>
      </c>
    </row>
    <row r="1235" spans="1:10">
      <c r="A1235">
        <v>325085</v>
      </c>
      <c r="B1235" s="161" t="s">
        <v>405</v>
      </c>
      <c r="C1235" s="161" t="s">
        <v>593</v>
      </c>
      <c r="D1235" s="161">
        <v>195</v>
      </c>
      <c r="E1235" s="161">
        <v>0</v>
      </c>
      <c r="F1235" s="161">
        <v>0</v>
      </c>
      <c r="G1235" s="161">
        <v>20700</v>
      </c>
      <c r="H1235" s="161">
        <v>0</v>
      </c>
      <c r="I1235" s="161">
        <v>16</v>
      </c>
      <c r="J1235" s="161">
        <v>55</v>
      </c>
    </row>
    <row r="1236" spans="1:10">
      <c r="A1236">
        <v>327335</v>
      </c>
      <c r="B1236" s="161" t="s">
        <v>689</v>
      </c>
      <c r="C1236" s="161" t="s">
        <v>684</v>
      </c>
      <c r="D1236" s="161">
        <v>225</v>
      </c>
      <c r="E1236" s="161">
        <v>0</v>
      </c>
      <c r="F1236" s="161">
        <v>0</v>
      </c>
      <c r="G1236" s="161" t="s">
        <v>2248</v>
      </c>
      <c r="H1236" s="161">
        <v>0</v>
      </c>
      <c r="I1236" s="161">
        <v>17</v>
      </c>
      <c r="J1236" s="161">
        <v>80</v>
      </c>
    </row>
    <row r="1237" spans="1:10">
      <c r="A1237">
        <v>352661</v>
      </c>
      <c r="B1237" s="161" t="s">
        <v>912</v>
      </c>
      <c r="C1237" s="161" t="s">
        <v>427</v>
      </c>
      <c r="D1237" s="161">
        <v>205</v>
      </c>
      <c r="E1237" s="161">
        <v>0</v>
      </c>
      <c r="F1237" s="161">
        <v>0</v>
      </c>
      <c r="G1237" s="161">
        <v>29100</v>
      </c>
      <c r="H1237" s="161">
        <v>0</v>
      </c>
      <c r="I1237" s="161">
        <v>16</v>
      </c>
      <c r="J1237" s="161">
        <v>75</v>
      </c>
    </row>
    <row r="1238" spans="1:10">
      <c r="A1238">
        <v>353939</v>
      </c>
      <c r="B1238" s="161" t="s">
        <v>395</v>
      </c>
      <c r="C1238" s="161" t="s">
        <v>428</v>
      </c>
      <c r="D1238" s="161">
        <v>205</v>
      </c>
      <c r="E1238" s="161">
        <v>0</v>
      </c>
      <c r="F1238" s="161">
        <v>0</v>
      </c>
      <c r="G1238" s="161">
        <v>29400</v>
      </c>
      <c r="H1238" s="161">
        <v>0</v>
      </c>
      <c r="I1238" s="161">
        <v>16</v>
      </c>
      <c r="J1238" s="161">
        <v>70</v>
      </c>
    </row>
    <row r="1239" spans="1:10">
      <c r="A1239">
        <v>352662</v>
      </c>
      <c r="B1239" s="161" t="s">
        <v>247</v>
      </c>
      <c r="C1239" s="161" t="s">
        <v>428</v>
      </c>
      <c r="D1239" s="161">
        <v>205</v>
      </c>
      <c r="E1239" s="161">
        <v>0</v>
      </c>
      <c r="F1239" s="161">
        <v>0</v>
      </c>
      <c r="G1239" s="161">
        <v>28800</v>
      </c>
      <c r="H1239" s="161">
        <v>0</v>
      </c>
      <c r="I1239" s="161">
        <v>16</v>
      </c>
      <c r="J1239" s="161">
        <v>70</v>
      </c>
    </row>
    <row r="1240" spans="1:10">
      <c r="A1240">
        <v>329886</v>
      </c>
      <c r="B1240" s="161" t="s">
        <v>247</v>
      </c>
      <c r="C1240" s="161" t="s">
        <v>528</v>
      </c>
      <c r="D1240" s="161">
        <v>195</v>
      </c>
      <c r="E1240" s="161">
        <v>0</v>
      </c>
      <c r="F1240" s="161">
        <v>0</v>
      </c>
      <c r="G1240" s="161">
        <v>25100</v>
      </c>
      <c r="H1240" s="161">
        <v>0</v>
      </c>
      <c r="I1240" s="161">
        <v>16</v>
      </c>
      <c r="J1240" s="161">
        <v>85</v>
      </c>
    </row>
    <row r="1241" spans="1:10">
      <c r="A1241">
        <v>241821</v>
      </c>
      <c r="B1241" s="161" t="s">
        <v>247</v>
      </c>
      <c r="C1241" s="161" t="s">
        <v>530</v>
      </c>
      <c r="D1241" s="161">
        <v>195</v>
      </c>
      <c r="E1241" s="161">
        <v>0</v>
      </c>
      <c r="F1241" s="161">
        <v>0</v>
      </c>
      <c r="G1241" s="161">
        <v>24500</v>
      </c>
      <c r="H1241" s="161">
        <v>0</v>
      </c>
      <c r="I1241" s="161">
        <v>15</v>
      </c>
      <c r="J1241" s="161">
        <v>75</v>
      </c>
    </row>
    <row r="1242" spans="1:10">
      <c r="A1242">
        <v>357318</v>
      </c>
      <c r="B1242" s="161" t="s">
        <v>247</v>
      </c>
      <c r="C1242" s="161" t="s">
        <v>530</v>
      </c>
      <c r="D1242" s="161">
        <v>195</v>
      </c>
      <c r="E1242" s="161">
        <v>0</v>
      </c>
      <c r="F1242" s="161">
        <v>0</v>
      </c>
      <c r="G1242" s="161">
        <v>24500</v>
      </c>
      <c r="H1242" s="161">
        <v>0</v>
      </c>
      <c r="I1242" s="161">
        <v>15</v>
      </c>
      <c r="J1242" s="161">
        <v>75</v>
      </c>
    </row>
    <row r="1243" spans="1:10">
      <c r="A1243">
        <v>241793</v>
      </c>
      <c r="B1243" s="161" t="s">
        <v>247</v>
      </c>
      <c r="C1243" s="161" t="s">
        <v>527</v>
      </c>
      <c r="D1243" s="161">
        <v>185</v>
      </c>
      <c r="E1243" s="161">
        <v>0</v>
      </c>
      <c r="F1243" s="161">
        <v>0</v>
      </c>
      <c r="G1243" s="161">
        <v>24100</v>
      </c>
      <c r="H1243" s="161">
        <v>0</v>
      </c>
      <c r="I1243" s="161">
        <v>16</v>
      </c>
      <c r="J1243" s="161">
        <v>85</v>
      </c>
    </row>
    <row r="1244" spans="1:10">
      <c r="A1244">
        <v>357317</v>
      </c>
      <c r="B1244" s="161" t="s">
        <v>247</v>
      </c>
      <c r="C1244" s="161" t="s">
        <v>527</v>
      </c>
      <c r="D1244" s="161">
        <v>185</v>
      </c>
      <c r="E1244" s="161">
        <v>0</v>
      </c>
      <c r="F1244" s="161">
        <v>0</v>
      </c>
      <c r="G1244" s="161">
        <v>24100</v>
      </c>
      <c r="H1244" s="161">
        <v>0</v>
      </c>
      <c r="I1244" s="161">
        <v>16</v>
      </c>
      <c r="J1244" s="161">
        <v>85</v>
      </c>
    </row>
    <row r="1245" spans="1:10">
      <c r="A1245">
        <v>352664</v>
      </c>
      <c r="B1245" s="161" t="s">
        <v>683</v>
      </c>
      <c r="C1245" s="161" t="s">
        <v>1972</v>
      </c>
      <c r="D1245" s="161">
        <v>185</v>
      </c>
      <c r="E1245" s="161">
        <v>0</v>
      </c>
      <c r="F1245" s="161">
        <v>0</v>
      </c>
      <c r="G1245" s="161">
        <v>24600</v>
      </c>
      <c r="H1245" s="161">
        <v>0</v>
      </c>
      <c r="I1245" s="161">
        <v>16</v>
      </c>
      <c r="J1245" s="161">
        <v>85</v>
      </c>
    </row>
    <row r="1246" spans="1:10">
      <c r="A1246">
        <v>357320</v>
      </c>
      <c r="B1246" s="161" t="s">
        <v>246</v>
      </c>
      <c r="C1246" s="161" t="s">
        <v>527</v>
      </c>
      <c r="D1246" s="161">
        <v>185</v>
      </c>
      <c r="E1246" s="161">
        <v>0</v>
      </c>
      <c r="F1246" s="161">
        <v>0</v>
      </c>
      <c r="G1246" s="161">
        <v>24600</v>
      </c>
      <c r="H1246" s="161">
        <v>0</v>
      </c>
      <c r="I1246" s="161">
        <v>16</v>
      </c>
      <c r="J1246" s="161">
        <v>85</v>
      </c>
    </row>
    <row r="1247" spans="1:10">
      <c r="A1247">
        <v>352663</v>
      </c>
      <c r="B1247" s="161" t="s">
        <v>246</v>
      </c>
      <c r="C1247" s="161" t="s">
        <v>529</v>
      </c>
      <c r="D1247" s="161">
        <v>205</v>
      </c>
      <c r="E1247" s="161">
        <v>0</v>
      </c>
      <c r="F1247" s="161">
        <v>0</v>
      </c>
      <c r="G1247" s="161">
        <v>26800</v>
      </c>
      <c r="H1247" s="161">
        <v>0</v>
      </c>
      <c r="I1247" s="161">
        <v>16</v>
      </c>
      <c r="J1247" s="161">
        <v>85</v>
      </c>
    </row>
    <row r="1248" spans="1:10">
      <c r="A1248">
        <v>293577</v>
      </c>
      <c r="B1248" s="161" t="s">
        <v>249</v>
      </c>
      <c r="C1248" s="161" t="s">
        <v>530</v>
      </c>
      <c r="D1248" s="161">
        <v>195</v>
      </c>
      <c r="E1248" s="161">
        <v>0</v>
      </c>
      <c r="F1248" s="161">
        <v>0</v>
      </c>
      <c r="G1248" s="161">
        <v>25100</v>
      </c>
      <c r="H1248" s="161">
        <v>0</v>
      </c>
      <c r="I1248" s="161">
        <v>15</v>
      </c>
      <c r="J1248" s="161">
        <v>75</v>
      </c>
    </row>
    <row r="1249" spans="1:10">
      <c r="A1249">
        <v>356340</v>
      </c>
      <c r="B1249" s="161" t="s">
        <v>1186</v>
      </c>
      <c r="C1249" s="161" t="s">
        <v>970</v>
      </c>
      <c r="D1249" s="161">
        <v>275</v>
      </c>
      <c r="E1249" s="161">
        <v>0</v>
      </c>
      <c r="F1249" s="161">
        <v>0</v>
      </c>
      <c r="G1249" s="161" t="s">
        <v>2248</v>
      </c>
      <c r="H1249" s="161">
        <v>0</v>
      </c>
      <c r="I1249" s="161">
        <v>22</v>
      </c>
      <c r="J1249" s="161">
        <v>80</v>
      </c>
    </row>
    <row r="1250" spans="1:10">
      <c r="A1250">
        <v>356341</v>
      </c>
      <c r="B1250" s="161" t="s">
        <v>1186</v>
      </c>
      <c r="C1250" s="161" t="s">
        <v>969</v>
      </c>
      <c r="D1250" s="161">
        <v>245</v>
      </c>
      <c r="E1250" s="161">
        <v>0</v>
      </c>
      <c r="F1250" s="161">
        <v>0</v>
      </c>
      <c r="G1250" s="161" t="s">
        <v>2248</v>
      </c>
      <c r="H1250" s="161">
        <v>0</v>
      </c>
      <c r="I1250" s="161">
        <v>19</v>
      </c>
      <c r="J1250" s="161">
        <v>70</v>
      </c>
    </row>
    <row r="1251" spans="1:10">
      <c r="A1251">
        <v>314431</v>
      </c>
      <c r="B1251" s="161" t="s">
        <v>964</v>
      </c>
      <c r="C1251" s="161" t="s">
        <v>1107</v>
      </c>
      <c r="D1251" s="161">
        <v>295</v>
      </c>
      <c r="E1251" s="161">
        <v>0</v>
      </c>
      <c r="F1251" s="161">
        <v>0</v>
      </c>
      <c r="G1251" s="161" t="s">
        <v>2248</v>
      </c>
      <c r="H1251" s="161">
        <v>0</v>
      </c>
      <c r="I1251" s="161">
        <v>22</v>
      </c>
      <c r="J1251" s="161">
        <v>80</v>
      </c>
    </row>
    <row r="1252" spans="1:10">
      <c r="A1252" s="161">
        <v>354695</v>
      </c>
      <c r="B1252" s="161" t="s">
        <v>964</v>
      </c>
      <c r="C1252" s="161" t="s">
        <v>1821</v>
      </c>
      <c r="D1252" s="161" t="s">
        <v>1820</v>
      </c>
      <c r="E1252" s="161">
        <v>0</v>
      </c>
      <c r="F1252" s="161">
        <v>0</v>
      </c>
      <c r="G1252" s="161" t="s">
        <v>2248</v>
      </c>
      <c r="H1252" s="161">
        <v>0</v>
      </c>
      <c r="I1252" s="161">
        <v>22</v>
      </c>
    </row>
    <row r="1253" spans="1:10">
      <c r="A1253" s="161">
        <v>354694</v>
      </c>
      <c r="B1253" s="161" t="s">
        <v>964</v>
      </c>
      <c r="C1253" s="161" t="s">
        <v>1819</v>
      </c>
      <c r="D1253" s="161" t="s">
        <v>1820</v>
      </c>
      <c r="E1253" s="161">
        <v>0</v>
      </c>
      <c r="F1253" s="161">
        <v>0</v>
      </c>
      <c r="G1253" s="161" t="s">
        <v>2248</v>
      </c>
      <c r="H1253" s="161">
        <v>0</v>
      </c>
      <c r="I1253" s="161">
        <v>22</v>
      </c>
    </row>
    <row r="1254" spans="1:10">
      <c r="A1254">
        <v>354102</v>
      </c>
      <c r="B1254" s="161" t="s">
        <v>919</v>
      </c>
      <c r="C1254" s="161" t="s">
        <v>1796</v>
      </c>
      <c r="D1254" s="161">
        <v>205</v>
      </c>
      <c r="E1254" s="161">
        <v>0</v>
      </c>
      <c r="F1254" s="161">
        <v>0</v>
      </c>
      <c r="G1254" s="161">
        <v>29300</v>
      </c>
      <c r="H1254" s="161">
        <v>0</v>
      </c>
      <c r="I1254" s="161">
        <v>16</v>
      </c>
      <c r="J1254" s="161">
        <v>70</v>
      </c>
    </row>
    <row r="1255" spans="1:10">
      <c r="A1255">
        <v>354103</v>
      </c>
      <c r="B1255" s="161" t="s">
        <v>919</v>
      </c>
      <c r="C1255" s="161" t="s">
        <v>1797</v>
      </c>
      <c r="D1255" s="161">
        <v>205</v>
      </c>
      <c r="E1255" s="161">
        <v>0</v>
      </c>
      <c r="F1255" s="161">
        <v>0</v>
      </c>
      <c r="G1255" s="161">
        <v>28700</v>
      </c>
      <c r="H1255" s="161">
        <v>0</v>
      </c>
      <c r="I1255" s="161">
        <v>16</v>
      </c>
      <c r="J1255" s="161">
        <v>75</v>
      </c>
    </row>
    <row r="1256" spans="1:10">
      <c r="A1256">
        <v>330577</v>
      </c>
      <c r="B1256" s="161" t="s">
        <v>919</v>
      </c>
      <c r="C1256" s="161" t="s">
        <v>529</v>
      </c>
      <c r="D1256" s="161">
        <v>205</v>
      </c>
      <c r="E1256" s="161">
        <v>0</v>
      </c>
      <c r="F1256" s="161">
        <v>0</v>
      </c>
      <c r="G1256" s="161">
        <v>27200</v>
      </c>
      <c r="H1256" s="161">
        <v>0</v>
      </c>
      <c r="I1256" s="161">
        <v>16</v>
      </c>
      <c r="J1256" s="161">
        <v>85</v>
      </c>
    </row>
    <row r="1257" spans="1:10">
      <c r="A1257">
        <v>354104</v>
      </c>
      <c r="B1257" s="161" t="s">
        <v>919</v>
      </c>
      <c r="C1257" s="161" t="s">
        <v>1798</v>
      </c>
      <c r="D1257" s="161">
        <v>205</v>
      </c>
      <c r="E1257" s="161">
        <v>0</v>
      </c>
      <c r="F1257" s="161">
        <v>0</v>
      </c>
      <c r="G1257" s="161">
        <v>26300</v>
      </c>
      <c r="H1257" s="161">
        <v>0</v>
      </c>
      <c r="I1257" s="161">
        <v>16</v>
      </c>
      <c r="J1257" s="161">
        <v>85</v>
      </c>
    </row>
    <row r="1258" spans="1:10">
      <c r="A1258">
        <v>329780</v>
      </c>
      <c r="B1258" s="161" t="s">
        <v>919</v>
      </c>
      <c r="C1258" s="161" t="s">
        <v>89</v>
      </c>
      <c r="D1258" s="161">
        <v>215</v>
      </c>
      <c r="E1258" s="161">
        <v>0</v>
      </c>
      <c r="F1258" s="161">
        <v>0</v>
      </c>
      <c r="G1258" s="161">
        <v>28500</v>
      </c>
      <c r="H1258" s="161">
        <v>0</v>
      </c>
      <c r="I1258" s="161">
        <v>16</v>
      </c>
      <c r="J1258" s="161">
        <v>85</v>
      </c>
    </row>
    <row r="1259" spans="1:10">
      <c r="A1259">
        <v>352341</v>
      </c>
      <c r="B1259" s="161" t="s">
        <v>919</v>
      </c>
      <c r="C1259" s="161" t="s">
        <v>1730</v>
      </c>
      <c r="D1259" s="161">
        <v>215</v>
      </c>
      <c r="E1259" s="161">
        <v>0</v>
      </c>
      <c r="F1259" s="161">
        <v>0</v>
      </c>
      <c r="G1259" s="161">
        <v>27700</v>
      </c>
      <c r="H1259" s="161">
        <v>0</v>
      </c>
      <c r="I1259" s="161">
        <v>16</v>
      </c>
      <c r="J1259" s="161">
        <v>85</v>
      </c>
    </row>
    <row r="1260" spans="1:10">
      <c r="A1260">
        <v>330576</v>
      </c>
      <c r="B1260" s="161" t="s">
        <v>919</v>
      </c>
      <c r="C1260" s="161" t="s">
        <v>530</v>
      </c>
      <c r="D1260" s="161">
        <v>195</v>
      </c>
      <c r="E1260" s="161">
        <v>0</v>
      </c>
      <c r="F1260" s="161">
        <v>0</v>
      </c>
      <c r="G1260" s="161">
        <v>25600</v>
      </c>
      <c r="H1260" s="161">
        <v>0</v>
      </c>
      <c r="I1260" s="161">
        <v>15</v>
      </c>
      <c r="J1260" s="161">
        <v>75</v>
      </c>
    </row>
    <row r="1261" spans="1:10">
      <c r="A1261">
        <v>352334</v>
      </c>
      <c r="B1261" s="161" t="s">
        <v>919</v>
      </c>
      <c r="C1261" s="161" t="s">
        <v>1727</v>
      </c>
      <c r="D1261" s="161">
        <v>195</v>
      </c>
      <c r="E1261" s="161">
        <v>0</v>
      </c>
      <c r="F1261" s="161">
        <v>0</v>
      </c>
      <c r="G1261" s="161">
        <v>24900</v>
      </c>
      <c r="H1261" s="161">
        <v>0</v>
      </c>
      <c r="I1261" s="161">
        <v>15</v>
      </c>
      <c r="J1261" s="161">
        <v>75</v>
      </c>
    </row>
    <row r="1262" spans="1:10">
      <c r="A1262">
        <v>318523</v>
      </c>
      <c r="B1262" s="161" t="s">
        <v>901</v>
      </c>
      <c r="C1262" s="161" t="s">
        <v>528</v>
      </c>
      <c r="D1262" s="161">
        <v>195</v>
      </c>
      <c r="E1262" s="161">
        <v>0</v>
      </c>
      <c r="F1262" s="161">
        <v>0</v>
      </c>
      <c r="G1262" s="161">
        <v>25600</v>
      </c>
      <c r="H1262" s="161">
        <v>0</v>
      </c>
      <c r="I1262" s="161">
        <v>16</v>
      </c>
      <c r="J1262" s="161">
        <v>85</v>
      </c>
    </row>
    <row r="1263" spans="1:10">
      <c r="A1263">
        <v>354154</v>
      </c>
      <c r="B1263" s="161" t="s">
        <v>901</v>
      </c>
      <c r="C1263" s="161" t="s">
        <v>1728</v>
      </c>
      <c r="D1263" s="161">
        <v>195</v>
      </c>
      <c r="E1263" s="161">
        <v>0</v>
      </c>
      <c r="F1263" s="161">
        <v>0</v>
      </c>
      <c r="G1263" s="161">
        <v>25300</v>
      </c>
      <c r="H1263" s="161">
        <v>0</v>
      </c>
      <c r="I1263" s="161">
        <v>16</v>
      </c>
      <c r="J1263" s="161">
        <v>85</v>
      </c>
    </row>
    <row r="1264" spans="1:10">
      <c r="A1264">
        <v>317841</v>
      </c>
      <c r="B1264" s="161" t="s">
        <v>901</v>
      </c>
      <c r="C1264" s="161" t="s">
        <v>529</v>
      </c>
      <c r="D1264" s="161">
        <v>205</v>
      </c>
      <c r="E1264" s="161">
        <v>0</v>
      </c>
      <c r="F1264" s="161">
        <v>0</v>
      </c>
      <c r="G1264" s="161">
        <v>26800</v>
      </c>
      <c r="H1264" s="161">
        <v>0</v>
      </c>
      <c r="I1264" s="161">
        <v>16</v>
      </c>
      <c r="J1264" s="161">
        <v>85</v>
      </c>
    </row>
    <row r="1265" spans="1:10">
      <c r="A1265">
        <v>279483</v>
      </c>
      <c r="B1265" s="161" t="s">
        <v>249</v>
      </c>
      <c r="C1265" s="161" t="s">
        <v>89</v>
      </c>
      <c r="D1265" s="161">
        <v>215</v>
      </c>
      <c r="E1265" s="161">
        <v>0</v>
      </c>
      <c r="F1265" s="161">
        <v>0</v>
      </c>
      <c r="G1265" s="161">
        <v>27700</v>
      </c>
      <c r="H1265" s="161">
        <v>0</v>
      </c>
      <c r="I1265" s="161">
        <v>16</v>
      </c>
      <c r="J1265" s="161">
        <v>85</v>
      </c>
    </row>
    <row r="1266" spans="1:10">
      <c r="A1266">
        <v>296097</v>
      </c>
      <c r="B1266" s="161" t="s">
        <v>901</v>
      </c>
      <c r="C1266" s="161" t="s">
        <v>530</v>
      </c>
      <c r="D1266" s="161">
        <v>195</v>
      </c>
      <c r="E1266" s="161">
        <v>0</v>
      </c>
      <c r="F1266" s="161">
        <v>0</v>
      </c>
      <c r="G1266" s="161">
        <v>25100</v>
      </c>
      <c r="H1266" s="161">
        <v>0</v>
      </c>
      <c r="I1266" s="161">
        <v>15</v>
      </c>
      <c r="J1266" s="161">
        <v>75</v>
      </c>
    </row>
    <row r="1267" spans="1:10">
      <c r="A1267">
        <v>353936</v>
      </c>
      <c r="B1267" s="161" t="s">
        <v>247</v>
      </c>
      <c r="C1267" s="161" t="s">
        <v>428</v>
      </c>
      <c r="D1267" s="161">
        <v>205</v>
      </c>
      <c r="E1267" s="161">
        <v>0</v>
      </c>
      <c r="F1267" s="161">
        <v>0</v>
      </c>
      <c r="G1267" s="161">
        <v>28800</v>
      </c>
      <c r="H1267" s="161">
        <v>0</v>
      </c>
      <c r="I1267" s="161">
        <v>16</v>
      </c>
      <c r="J1267" s="161">
        <v>70</v>
      </c>
    </row>
    <row r="1268" spans="1:10">
      <c r="A1268">
        <v>353942</v>
      </c>
      <c r="B1268" s="161" t="s">
        <v>395</v>
      </c>
      <c r="C1268" s="161" t="s">
        <v>526</v>
      </c>
      <c r="D1268" s="161">
        <v>205</v>
      </c>
      <c r="E1268" s="161">
        <v>0</v>
      </c>
      <c r="F1268" s="161">
        <v>0</v>
      </c>
      <c r="G1268" s="161">
        <v>31800</v>
      </c>
      <c r="H1268" s="161">
        <v>0</v>
      </c>
      <c r="I1268" s="161">
        <v>16</v>
      </c>
      <c r="J1268" s="161">
        <v>65</v>
      </c>
    </row>
    <row r="1269" spans="1:10">
      <c r="A1269">
        <v>352336</v>
      </c>
      <c r="B1269" s="161" t="s">
        <v>395</v>
      </c>
      <c r="C1269" s="161" t="s">
        <v>1729</v>
      </c>
      <c r="D1269" s="161">
        <v>205</v>
      </c>
      <c r="E1269" s="161">
        <v>0</v>
      </c>
      <c r="F1269" s="161">
        <v>0</v>
      </c>
      <c r="G1269" s="161">
        <v>31600</v>
      </c>
      <c r="H1269" s="161">
        <v>0</v>
      </c>
      <c r="I1269" s="161">
        <v>16</v>
      </c>
      <c r="J1269" s="161">
        <v>65</v>
      </c>
    </row>
    <row r="1270" spans="1:10">
      <c r="A1270">
        <v>239343</v>
      </c>
      <c r="B1270" s="161" t="s">
        <v>247</v>
      </c>
      <c r="C1270" s="161" t="s">
        <v>528</v>
      </c>
      <c r="D1270" s="161">
        <v>195</v>
      </c>
      <c r="E1270" s="161">
        <v>0</v>
      </c>
      <c r="F1270" s="161">
        <v>0</v>
      </c>
      <c r="G1270" s="161">
        <v>25100</v>
      </c>
      <c r="H1270" s="161">
        <v>0</v>
      </c>
      <c r="I1270" s="161">
        <v>16</v>
      </c>
      <c r="J1270" s="161">
        <v>85</v>
      </c>
    </row>
    <row r="1271" spans="1:10">
      <c r="A1271">
        <v>352335</v>
      </c>
      <c r="B1271" s="161" t="s">
        <v>247</v>
      </c>
      <c r="C1271" s="161" t="s">
        <v>1728</v>
      </c>
      <c r="D1271" s="161">
        <v>195</v>
      </c>
      <c r="E1271" s="161">
        <v>0</v>
      </c>
      <c r="F1271" s="161">
        <v>0</v>
      </c>
      <c r="G1271" s="161">
        <v>25100</v>
      </c>
      <c r="H1271" s="161">
        <v>0</v>
      </c>
      <c r="I1271" s="161">
        <v>16</v>
      </c>
      <c r="J1271" s="161">
        <v>85</v>
      </c>
    </row>
    <row r="1272" spans="1:10">
      <c r="A1272">
        <v>353941</v>
      </c>
      <c r="B1272" s="161" t="s">
        <v>246</v>
      </c>
      <c r="C1272" s="161" t="s">
        <v>527</v>
      </c>
      <c r="D1272" s="161">
        <v>185</v>
      </c>
      <c r="E1272" s="161">
        <v>0</v>
      </c>
      <c r="F1272" s="161">
        <v>0</v>
      </c>
      <c r="G1272" s="161">
        <v>24600</v>
      </c>
      <c r="H1272" s="161">
        <v>0</v>
      </c>
      <c r="I1272" s="161">
        <v>16</v>
      </c>
      <c r="J1272" s="161">
        <v>85</v>
      </c>
    </row>
    <row r="1273" spans="1:10">
      <c r="A1273">
        <v>353338</v>
      </c>
      <c r="B1273" s="161" t="s">
        <v>718</v>
      </c>
      <c r="C1273" s="161" t="s">
        <v>684</v>
      </c>
      <c r="D1273" s="161">
        <v>225</v>
      </c>
      <c r="E1273" s="161">
        <v>0</v>
      </c>
      <c r="F1273" s="161">
        <v>0</v>
      </c>
      <c r="G1273" s="161" t="s">
        <v>2248</v>
      </c>
      <c r="H1273" s="161">
        <v>0</v>
      </c>
      <c r="I1273" s="161">
        <v>17</v>
      </c>
      <c r="J1273" s="161">
        <v>80</v>
      </c>
    </row>
    <row r="1274" spans="1:10">
      <c r="A1274">
        <v>353504</v>
      </c>
      <c r="B1274" s="161" t="s">
        <v>718</v>
      </c>
      <c r="C1274" s="161" t="s">
        <v>1065</v>
      </c>
      <c r="D1274" s="161">
        <v>265</v>
      </c>
      <c r="E1274" s="161">
        <v>0</v>
      </c>
      <c r="F1274" s="161">
        <v>0</v>
      </c>
      <c r="G1274" s="161" t="s">
        <v>2248</v>
      </c>
      <c r="H1274" s="161">
        <v>0</v>
      </c>
      <c r="I1274" s="161">
        <v>19</v>
      </c>
      <c r="J1274" s="161">
        <v>70</v>
      </c>
    </row>
    <row r="1275" spans="1:10">
      <c r="A1275">
        <v>354169</v>
      </c>
      <c r="B1275" s="161" t="s">
        <v>717</v>
      </c>
      <c r="C1275" s="161" t="s">
        <v>684</v>
      </c>
      <c r="D1275" s="161">
        <v>225</v>
      </c>
      <c r="E1275" s="161">
        <v>0</v>
      </c>
      <c r="F1275" s="161">
        <v>0</v>
      </c>
      <c r="G1275" s="161" t="s">
        <v>2248</v>
      </c>
      <c r="H1275" s="161">
        <v>0</v>
      </c>
      <c r="I1275" s="161">
        <v>17</v>
      </c>
      <c r="J1275" s="161">
        <v>80</v>
      </c>
    </row>
    <row r="1276" spans="1:10">
      <c r="A1276">
        <v>354175</v>
      </c>
      <c r="B1276" s="161" t="s">
        <v>964</v>
      </c>
      <c r="C1276" s="161" t="s">
        <v>684</v>
      </c>
      <c r="D1276" s="161">
        <v>225</v>
      </c>
      <c r="E1276" s="161">
        <v>0</v>
      </c>
      <c r="F1276" s="161">
        <v>0</v>
      </c>
      <c r="G1276" s="161" t="s">
        <v>2248</v>
      </c>
      <c r="H1276" s="161">
        <v>0</v>
      </c>
      <c r="I1276" s="161">
        <v>17</v>
      </c>
      <c r="J1276" s="161">
        <v>80</v>
      </c>
    </row>
    <row r="1277" spans="1:10">
      <c r="A1277">
        <v>354178</v>
      </c>
      <c r="B1277" s="161" t="s">
        <v>964</v>
      </c>
      <c r="C1277" s="161" t="s">
        <v>1065</v>
      </c>
      <c r="D1277" s="161">
        <v>265</v>
      </c>
      <c r="E1277" s="161">
        <v>0</v>
      </c>
      <c r="F1277" s="161">
        <v>0</v>
      </c>
      <c r="G1277" s="161" t="s">
        <v>2248</v>
      </c>
      <c r="H1277" s="161">
        <v>0</v>
      </c>
      <c r="I1277" s="161">
        <v>19</v>
      </c>
      <c r="J1277" s="161">
        <v>70</v>
      </c>
    </row>
    <row r="1278" spans="1:10">
      <c r="A1278">
        <v>354166</v>
      </c>
      <c r="B1278" s="161" t="s">
        <v>689</v>
      </c>
      <c r="C1278" s="161" t="s">
        <v>1066</v>
      </c>
      <c r="D1278" s="161">
        <v>225</v>
      </c>
      <c r="E1278" s="161">
        <v>0</v>
      </c>
      <c r="F1278" s="161">
        <v>0</v>
      </c>
      <c r="G1278" s="161" t="s">
        <v>2248</v>
      </c>
      <c r="H1278" s="161">
        <v>0</v>
      </c>
      <c r="I1278" s="161">
        <v>17</v>
      </c>
      <c r="J1278" s="161">
        <v>90</v>
      </c>
    </row>
    <row r="1279" spans="1:10">
      <c r="A1279">
        <v>354189</v>
      </c>
      <c r="B1279" s="161" t="s">
        <v>406</v>
      </c>
      <c r="C1279" s="161" t="s">
        <v>1180</v>
      </c>
      <c r="D1279" s="161">
        <v>255</v>
      </c>
      <c r="E1279" s="161">
        <v>0</v>
      </c>
      <c r="F1279" s="161">
        <v>0</v>
      </c>
      <c r="G1279" s="161" t="s">
        <v>2248</v>
      </c>
      <c r="H1279" s="161">
        <v>0</v>
      </c>
      <c r="I1279" s="161">
        <v>2</v>
      </c>
      <c r="J1279" s="161">
        <v>70</v>
      </c>
    </row>
    <row r="1280" spans="1:10">
      <c r="A1280">
        <v>353652</v>
      </c>
      <c r="B1280" s="161" t="s">
        <v>962</v>
      </c>
      <c r="C1280" s="161" t="s">
        <v>969</v>
      </c>
      <c r="D1280" s="161">
        <v>245</v>
      </c>
      <c r="E1280" s="161">
        <v>0</v>
      </c>
      <c r="F1280" s="161">
        <v>0</v>
      </c>
      <c r="G1280" s="161" t="s">
        <v>2248</v>
      </c>
      <c r="H1280" s="161">
        <v>0</v>
      </c>
      <c r="I1280" s="161">
        <v>19</v>
      </c>
      <c r="J1280" s="161">
        <v>70</v>
      </c>
    </row>
    <row r="1281" spans="1:10">
      <c r="A1281">
        <v>353653</v>
      </c>
      <c r="B1281" s="161" t="s">
        <v>962</v>
      </c>
      <c r="C1281" s="161" t="s">
        <v>970</v>
      </c>
      <c r="D1281" s="161">
        <v>275</v>
      </c>
      <c r="E1281" s="161">
        <v>0</v>
      </c>
      <c r="F1281" s="161">
        <v>0</v>
      </c>
      <c r="G1281" s="161" t="s">
        <v>2248</v>
      </c>
      <c r="H1281" s="161">
        <v>0</v>
      </c>
      <c r="I1281" s="161">
        <v>22</v>
      </c>
      <c r="J1281" s="161">
        <v>80</v>
      </c>
    </row>
    <row r="1282" spans="1:10">
      <c r="A1282">
        <v>330959</v>
      </c>
      <c r="B1282" s="161" t="s">
        <v>963</v>
      </c>
      <c r="C1282" s="161" t="s">
        <v>1614</v>
      </c>
      <c r="D1282" s="161">
        <v>245</v>
      </c>
      <c r="E1282" s="161">
        <v>0</v>
      </c>
      <c r="F1282" s="161">
        <v>0</v>
      </c>
      <c r="G1282" s="161" t="s">
        <v>2248</v>
      </c>
      <c r="H1282" s="161">
        <v>0</v>
      </c>
      <c r="I1282" s="161">
        <v>19</v>
      </c>
      <c r="J1282" s="161">
        <v>70</v>
      </c>
    </row>
    <row r="1283" spans="1:10">
      <c r="A1283">
        <v>330960</v>
      </c>
      <c r="B1283" s="161" t="s">
        <v>963</v>
      </c>
      <c r="C1283" s="161" t="s">
        <v>1615</v>
      </c>
      <c r="D1283" s="161">
        <v>275</v>
      </c>
      <c r="E1283" s="161">
        <v>0</v>
      </c>
      <c r="F1283" s="161">
        <v>0</v>
      </c>
      <c r="G1283" s="161" t="s">
        <v>2248</v>
      </c>
      <c r="H1283" s="161">
        <v>0</v>
      </c>
      <c r="I1283" s="161">
        <v>22</v>
      </c>
      <c r="J1283" s="161">
        <v>80</v>
      </c>
    </row>
    <row r="1284" spans="1:10">
      <c r="A1284">
        <v>354167</v>
      </c>
      <c r="B1284" s="161" t="s">
        <v>963</v>
      </c>
      <c r="C1284" s="161" t="s">
        <v>970</v>
      </c>
      <c r="D1284" s="161">
        <v>275</v>
      </c>
      <c r="E1284" s="161">
        <v>0</v>
      </c>
      <c r="F1284" s="161">
        <v>0</v>
      </c>
      <c r="G1284" s="161" t="s">
        <v>2248</v>
      </c>
      <c r="H1284" s="161">
        <v>0</v>
      </c>
      <c r="I1284" s="161">
        <v>22</v>
      </c>
      <c r="J1284" s="161">
        <v>80</v>
      </c>
    </row>
    <row r="1285" spans="1:10">
      <c r="A1285">
        <v>354174</v>
      </c>
      <c r="B1285" s="161" t="s">
        <v>964</v>
      </c>
      <c r="C1285" s="161" t="s">
        <v>1107</v>
      </c>
      <c r="D1285" s="161">
        <v>295</v>
      </c>
      <c r="E1285" s="161">
        <v>0</v>
      </c>
      <c r="F1285" s="161">
        <v>0</v>
      </c>
      <c r="G1285" s="161" t="s">
        <v>2248</v>
      </c>
      <c r="H1285" s="161">
        <v>0</v>
      </c>
      <c r="I1285" s="161">
        <v>22</v>
      </c>
      <c r="J1285" s="161">
        <v>80</v>
      </c>
    </row>
    <row r="1286" spans="1:10">
      <c r="A1286">
        <v>354699</v>
      </c>
      <c r="B1286" s="161" t="s">
        <v>964</v>
      </c>
      <c r="C1286" s="161" t="s">
        <v>1064</v>
      </c>
      <c r="D1286" s="161">
        <v>285</v>
      </c>
      <c r="E1286" s="161">
        <v>0</v>
      </c>
      <c r="F1286" s="161">
        <v>0</v>
      </c>
      <c r="G1286" s="161" t="s">
        <v>2248</v>
      </c>
      <c r="H1286" s="161">
        <v>0</v>
      </c>
      <c r="I1286" s="161">
        <v>22</v>
      </c>
      <c r="J1286" s="161">
        <v>85</v>
      </c>
    </row>
    <row r="1287" spans="1:10">
      <c r="A1287">
        <v>354698</v>
      </c>
      <c r="B1287" s="161" t="s">
        <v>964</v>
      </c>
      <c r="C1287" s="161" t="s">
        <v>1062</v>
      </c>
      <c r="D1287" s="161">
        <v>285</v>
      </c>
      <c r="E1287" s="161">
        <v>0</v>
      </c>
      <c r="F1287" s="161">
        <v>0</v>
      </c>
      <c r="G1287" s="161" t="s">
        <v>2248</v>
      </c>
      <c r="H1287" s="161">
        <v>0</v>
      </c>
      <c r="I1287" s="161">
        <v>22</v>
      </c>
      <c r="J1287" s="161">
        <v>85</v>
      </c>
    </row>
    <row r="1288" spans="1:10">
      <c r="A1288">
        <v>353340</v>
      </c>
      <c r="B1288" s="161" t="s">
        <v>1063</v>
      </c>
      <c r="C1288" s="161" t="s">
        <v>1179</v>
      </c>
      <c r="D1288" s="161">
        <v>245</v>
      </c>
      <c r="E1288" s="161">
        <v>0</v>
      </c>
      <c r="F1288" s="161">
        <v>0</v>
      </c>
      <c r="G1288" s="161" t="s">
        <v>2248</v>
      </c>
      <c r="H1288" s="161">
        <v>0</v>
      </c>
      <c r="I1288" s="161">
        <v>1</v>
      </c>
      <c r="J1288" s="161">
        <v>70</v>
      </c>
    </row>
    <row r="1289" spans="1:10">
      <c r="A1289">
        <v>353341</v>
      </c>
      <c r="B1289" s="161" t="s">
        <v>1063</v>
      </c>
      <c r="C1289" s="161" t="s">
        <v>970</v>
      </c>
      <c r="D1289" s="161">
        <v>275</v>
      </c>
      <c r="E1289" s="161">
        <v>0</v>
      </c>
      <c r="F1289" s="161">
        <v>0</v>
      </c>
      <c r="G1289" s="161" t="s">
        <v>2248</v>
      </c>
      <c r="H1289" s="161">
        <v>0</v>
      </c>
      <c r="I1289" s="161">
        <v>22</v>
      </c>
      <c r="J1289" s="161">
        <v>80</v>
      </c>
    </row>
    <row r="1290" spans="1:10">
      <c r="A1290">
        <v>351641</v>
      </c>
      <c r="B1290" s="161" t="s">
        <v>1063</v>
      </c>
      <c r="C1290" s="161" t="s">
        <v>1064</v>
      </c>
      <c r="D1290" s="161">
        <v>285</v>
      </c>
      <c r="E1290" s="161">
        <v>0</v>
      </c>
      <c r="F1290" s="161">
        <v>0</v>
      </c>
      <c r="G1290" s="161" t="s">
        <v>2248</v>
      </c>
      <c r="H1290" s="161">
        <v>0</v>
      </c>
      <c r="I1290" s="161">
        <v>22</v>
      </c>
      <c r="J1290" s="161">
        <v>85</v>
      </c>
    </row>
    <row r="1291" spans="1:10">
      <c r="A1291">
        <v>353342</v>
      </c>
      <c r="B1291" s="161" t="s">
        <v>1063</v>
      </c>
      <c r="C1291" s="161" t="s">
        <v>1107</v>
      </c>
      <c r="D1291" s="161">
        <v>295</v>
      </c>
      <c r="E1291" s="161">
        <v>0</v>
      </c>
      <c r="F1291" s="161">
        <v>0</v>
      </c>
      <c r="G1291" s="161" t="s">
        <v>2248</v>
      </c>
      <c r="H1291" s="161">
        <v>0</v>
      </c>
      <c r="I1291" s="161">
        <v>22</v>
      </c>
      <c r="J1291" s="161">
        <v>80</v>
      </c>
    </row>
    <row r="1292" spans="1:10">
      <c r="A1292">
        <v>351643</v>
      </c>
      <c r="B1292" s="161" t="s">
        <v>717</v>
      </c>
      <c r="C1292" s="161" t="s">
        <v>1064</v>
      </c>
      <c r="D1292" s="161">
        <v>285</v>
      </c>
      <c r="E1292" s="161">
        <v>0</v>
      </c>
      <c r="F1292" s="161">
        <v>0</v>
      </c>
      <c r="G1292" s="161" t="s">
        <v>2248</v>
      </c>
      <c r="H1292" s="161">
        <v>0</v>
      </c>
      <c r="I1292" s="161">
        <v>22</v>
      </c>
      <c r="J1292" s="161">
        <v>85</v>
      </c>
    </row>
    <row r="1293" spans="1:10">
      <c r="A1293">
        <v>351639</v>
      </c>
      <c r="B1293" s="161" t="s">
        <v>1061</v>
      </c>
      <c r="C1293" s="161" t="s">
        <v>1062</v>
      </c>
      <c r="D1293" s="161">
        <v>285</v>
      </c>
      <c r="E1293" s="161">
        <v>0</v>
      </c>
      <c r="F1293" s="161">
        <v>0</v>
      </c>
      <c r="G1293" s="161" t="s">
        <v>2248</v>
      </c>
      <c r="H1293" s="161">
        <v>0</v>
      </c>
      <c r="I1293" s="161">
        <v>22</v>
      </c>
      <c r="J1293" s="161">
        <v>85</v>
      </c>
    </row>
    <row r="1294" spans="1:10">
      <c r="A1294">
        <v>354193</v>
      </c>
      <c r="B1294" s="161" t="s">
        <v>1181</v>
      </c>
      <c r="C1294" s="161" t="s">
        <v>1065</v>
      </c>
      <c r="D1294" s="161">
        <v>265</v>
      </c>
      <c r="E1294" s="161">
        <v>0</v>
      </c>
      <c r="F1294" s="161">
        <v>0</v>
      </c>
      <c r="G1294" s="161" t="s">
        <v>2248</v>
      </c>
      <c r="H1294" s="161">
        <v>0</v>
      </c>
      <c r="I1294" s="161">
        <v>19</v>
      </c>
      <c r="J1294" s="161">
        <v>70</v>
      </c>
    </row>
    <row r="1295" spans="1:10">
      <c r="A1295">
        <v>325051</v>
      </c>
      <c r="B1295" s="161" t="s">
        <v>916</v>
      </c>
      <c r="C1295" s="161" t="s">
        <v>427</v>
      </c>
      <c r="D1295" s="161">
        <v>205</v>
      </c>
      <c r="E1295" s="161">
        <v>0</v>
      </c>
      <c r="F1295" s="161">
        <v>0</v>
      </c>
      <c r="G1295" s="161">
        <v>29600</v>
      </c>
      <c r="H1295" s="161">
        <v>0</v>
      </c>
      <c r="I1295" s="161">
        <v>16</v>
      </c>
      <c r="J1295" s="161">
        <v>75</v>
      </c>
    </row>
    <row r="1296" spans="1:10">
      <c r="A1296">
        <v>325050</v>
      </c>
      <c r="B1296" s="161" t="s">
        <v>916</v>
      </c>
      <c r="C1296" s="161" t="s">
        <v>280</v>
      </c>
      <c r="D1296" s="161">
        <v>195</v>
      </c>
      <c r="E1296" s="161">
        <v>0</v>
      </c>
      <c r="F1296" s="161">
        <v>0</v>
      </c>
      <c r="G1296" s="161">
        <v>26800</v>
      </c>
      <c r="H1296" s="161">
        <v>0</v>
      </c>
      <c r="I1296" s="161">
        <v>15</v>
      </c>
      <c r="J1296" s="161">
        <v>85</v>
      </c>
    </row>
    <row r="1297" spans="1:10">
      <c r="A1297">
        <v>269405</v>
      </c>
      <c r="B1297" s="161" t="s">
        <v>689</v>
      </c>
      <c r="C1297" s="161" t="s">
        <v>684</v>
      </c>
      <c r="D1297" s="161">
        <v>225</v>
      </c>
      <c r="E1297" s="161">
        <v>0</v>
      </c>
      <c r="F1297" s="161">
        <v>0</v>
      </c>
      <c r="G1297" s="161" t="s">
        <v>2248</v>
      </c>
      <c r="H1297" s="161">
        <v>0</v>
      </c>
      <c r="I1297" s="161">
        <v>17</v>
      </c>
      <c r="J1297" s="161">
        <v>80</v>
      </c>
    </row>
    <row r="1298" spans="1:10">
      <c r="A1298">
        <v>255155</v>
      </c>
      <c r="B1298" s="161" t="s">
        <v>717</v>
      </c>
      <c r="C1298" s="161" t="s">
        <v>684</v>
      </c>
      <c r="D1298" s="161">
        <v>225</v>
      </c>
      <c r="E1298" s="161">
        <v>0</v>
      </c>
      <c r="F1298" s="161">
        <v>0</v>
      </c>
      <c r="G1298" s="161" t="s">
        <v>2248</v>
      </c>
      <c r="H1298" s="161">
        <v>0</v>
      </c>
      <c r="I1298" s="161">
        <v>17</v>
      </c>
      <c r="J1298" s="161">
        <v>80</v>
      </c>
    </row>
    <row r="1299" spans="1:10">
      <c r="A1299">
        <v>326839</v>
      </c>
      <c r="B1299" s="161" t="s">
        <v>718</v>
      </c>
      <c r="C1299" s="161" t="s">
        <v>684</v>
      </c>
      <c r="D1299" s="161">
        <v>225</v>
      </c>
      <c r="E1299" s="161">
        <v>0</v>
      </c>
      <c r="F1299" s="161">
        <v>0</v>
      </c>
      <c r="G1299" s="161" t="s">
        <v>2248</v>
      </c>
      <c r="H1299" s="161">
        <v>0</v>
      </c>
      <c r="I1299" s="161">
        <v>17</v>
      </c>
      <c r="J1299" s="161">
        <v>80</v>
      </c>
    </row>
    <row r="1300" spans="1:10">
      <c r="A1300">
        <v>325070</v>
      </c>
      <c r="B1300" s="161" t="s">
        <v>718</v>
      </c>
      <c r="C1300" s="161" t="s">
        <v>637</v>
      </c>
      <c r="D1300" s="161">
        <v>215</v>
      </c>
      <c r="E1300" s="161">
        <v>0</v>
      </c>
      <c r="F1300" s="161">
        <v>0</v>
      </c>
      <c r="G1300" s="161" t="s">
        <v>2248</v>
      </c>
      <c r="H1300" s="161">
        <v>0</v>
      </c>
      <c r="I1300" s="161">
        <v>17.5</v>
      </c>
      <c r="J1300" s="161">
        <v>70</v>
      </c>
    </row>
    <row r="1301" spans="1:10">
      <c r="A1301">
        <v>359346</v>
      </c>
      <c r="B1301" s="161" t="s">
        <v>718</v>
      </c>
      <c r="C1301" s="161" t="s">
        <v>637</v>
      </c>
      <c r="D1301" s="161">
        <v>215</v>
      </c>
      <c r="E1301" s="161">
        <v>0</v>
      </c>
      <c r="F1301" s="161">
        <v>0</v>
      </c>
      <c r="G1301" s="161" t="s">
        <v>2248</v>
      </c>
      <c r="H1301" s="161">
        <v>0</v>
      </c>
      <c r="I1301" s="161">
        <v>17</v>
      </c>
      <c r="J1301" s="161">
        <v>70</v>
      </c>
    </row>
    <row r="1302" spans="1:10">
      <c r="A1302">
        <v>334853</v>
      </c>
      <c r="B1302" s="161" t="s">
        <v>901</v>
      </c>
      <c r="C1302" s="161" t="s">
        <v>529</v>
      </c>
      <c r="D1302" s="161">
        <v>205</v>
      </c>
      <c r="E1302" s="161">
        <v>0</v>
      </c>
      <c r="F1302" s="161">
        <v>0</v>
      </c>
      <c r="G1302" s="161">
        <v>26800</v>
      </c>
      <c r="H1302" s="161">
        <v>0</v>
      </c>
      <c r="I1302" s="161">
        <v>16</v>
      </c>
      <c r="J1302" s="161">
        <v>85</v>
      </c>
    </row>
    <row r="1303" spans="1:10">
      <c r="A1303">
        <v>299507</v>
      </c>
      <c r="B1303" s="161" t="s">
        <v>901</v>
      </c>
      <c r="C1303" s="161" t="s">
        <v>280</v>
      </c>
      <c r="D1303" s="161">
        <v>195</v>
      </c>
      <c r="E1303" s="161">
        <v>0</v>
      </c>
      <c r="F1303" s="161">
        <v>0</v>
      </c>
      <c r="G1303" s="161">
        <v>32000</v>
      </c>
      <c r="H1303" s="161">
        <v>0</v>
      </c>
      <c r="I1303" s="161">
        <v>15</v>
      </c>
      <c r="J1303" s="161">
        <v>85</v>
      </c>
    </row>
    <row r="1304" spans="1:10">
      <c r="A1304">
        <v>352500</v>
      </c>
      <c r="B1304" s="161" t="s">
        <v>1061</v>
      </c>
      <c r="C1304" s="161" t="s">
        <v>1064</v>
      </c>
      <c r="D1304" s="161">
        <v>285</v>
      </c>
      <c r="E1304" s="161">
        <v>0</v>
      </c>
      <c r="F1304" s="161">
        <v>0</v>
      </c>
      <c r="G1304" s="161" t="s">
        <v>2248</v>
      </c>
      <c r="H1304" s="161">
        <v>0</v>
      </c>
      <c r="I1304" s="161">
        <v>22</v>
      </c>
      <c r="J1304" s="161">
        <v>85</v>
      </c>
    </row>
    <row r="1305" spans="1:10">
      <c r="A1305">
        <v>315651</v>
      </c>
      <c r="B1305" s="161" t="s">
        <v>404</v>
      </c>
      <c r="C1305" s="161" t="s">
        <v>1505</v>
      </c>
      <c r="D1305" s="161">
        <v>205</v>
      </c>
      <c r="E1305" s="161">
        <v>0</v>
      </c>
      <c r="F1305" s="161">
        <v>0</v>
      </c>
      <c r="G1305" s="161">
        <v>52000</v>
      </c>
      <c r="H1305" s="161">
        <v>0</v>
      </c>
      <c r="I1305" s="161">
        <v>18</v>
      </c>
      <c r="J1305" s="161">
        <v>40</v>
      </c>
    </row>
    <row r="1306" spans="1:10">
      <c r="A1306">
        <v>315639</v>
      </c>
      <c r="B1306" s="161" t="s">
        <v>404</v>
      </c>
      <c r="C1306" s="161" t="s">
        <v>1258</v>
      </c>
      <c r="D1306" s="161">
        <v>205</v>
      </c>
      <c r="E1306" s="161">
        <v>0</v>
      </c>
      <c r="F1306" s="161">
        <v>0</v>
      </c>
      <c r="G1306" s="161">
        <v>39000</v>
      </c>
      <c r="H1306" s="161">
        <v>0</v>
      </c>
      <c r="I1306" s="161">
        <v>17</v>
      </c>
      <c r="J1306" s="161">
        <v>45</v>
      </c>
    </row>
    <row r="1307" spans="1:10">
      <c r="A1307">
        <v>315641</v>
      </c>
      <c r="B1307" s="161" t="s">
        <v>404</v>
      </c>
      <c r="C1307" s="161" t="s">
        <v>1258</v>
      </c>
      <c r="D1307" s="161">
        <v>205</v>
      </c>
      <c r="E1307" s="161">
        <v>0</v>
      </c>
      <c r="F1307" s="161">
        <v>0</v>
      </c>
      <c r="G1307" s="161">
        <v>45300</v>
      </c>
      <c r="H1307" s="161">
        <v>0</v>
      </c>
      <c r="I1307" s="161">
        <v>17</v>
      </c>
      <c r="J1307" s="161">
        <v>45</v>
      </c>
    </row>
    <row r="1308" spans="1:10">
      <c r="A1308">
        <v>325341</v>
      </c>
      <c r="B1308" s="161" t="s">
        <v>959</v>
      </c>
      <c r="C1308" s="161" t="s">
        <v>1264</v>
      </c>
      <c r="D1308" s="161">
        <v>225</v>
      </c>
      <c r="E1308" s="161">
        <v>0</v>
      </c>
      <c r="F1308" s="161">
        <v>0</v>
      </c>
      <c r="G1308" s="161">
        <v>39500</v>
      </c>
      <c r="H1308" s="161">
        <v>0</v>
      </c>
      <c r="I1308" s="161">
        <v>17</v>
      </c>
      <c r="J1308" s="161">
        <v>45</v>
      </c>
    </row>
    <row r="1309" spans="1:10">
      <c r="A1309">
        <v>316945</v>
      </c>
      <c r="B1309" s="161" t="s">
        <v>400</v>
      </c>
      <c r="C1309" s="161" t="s">
        <v>1507</v>
      </c>
      <c r="D1309" s="161">
        <v>205</v>
      </c>
      <c r="E1309" s="161">
        <v>0</v>
      </c>
      <c r="F1309" s="161">
        <v>0</v>
      </c>
      <c r="G1309" s="161">
        <v>35800</v>
      </c>
      <c r="H1309" s="161">
        <v>0</v>
      </c>
      <c r="I1309" s="161">
        <v>17</v>
      </c>
      <c r="J1309" s="161">
        <v>55</v>
      </c>
    </row>
    <row r="1310" spans="1:10">
      <c r="A1310">
        <v>334637</v>
      </c>
      <c r="B1310" s="161" t="s">
        <v>235</v>
      </c>
      <c r="C1310" s="161" t="s">
        <v>1656</v>
      </c>
      <c r="D1310" s="161">
        <v>195</v>
      </c>
      <c r="E1310" s="161">
        <v>0</v>
      </c>
      <c r="F1310" s="161">
        <v>0</v>
      </c>
      <c r="G1310" s="161">
        <v>30400</v>
      </c>
      <c r="H1310" s="161">
        <v>0</v>
      </c>
      <c r="I1310" s="161">
        <v>16</v>
      </c>
      <c r="J1310" s="161">
        <v>55</v>
      </c>
    </row>
    <row r="1311" spans="1:10">
      <c r="A1311">
        <v>315637</v>
      </c>
      <c r="B1311" s="161" t="s">
        <v>693</v>
      </c>
      <c r="C1311" s="161" t="s">
        <v>1504</v>
      </c>
      <c r="D1311" s="161">
        <v>175</v>
      </c>
      <c r="E1311" s="161">
        <v>0</v>
      </c>
      <c r="F1311" s="161">
        <v>0</v>
      </c>
      <c r="G1311" s="161">
        <v>19400</v>
      </c>
      <c r="H1311" s="161">
        <v>0</v>
      </c>
      <c r="I1311" s="161">
        <v>15</v>
      </c>
      <c r="J1311" s="161">
        <v>65</v>
      </c>
    </row>
    <row r="1312" spans="1:10">
      <c r="A1312">
        <v>134887</v>
      </c>
      <c r="B1312" s="161" t="s">
        <v>324</v>
      </c>
      <c r="C1312" s="161" t="s">
        <v>893</v>
      </c>
      <c r="D1312" s="161">
        <v>0</v>
      </c>
      <c r="E1312" s="161">
        <v>0</v>
      </c>
      <c r="F1312" s="161">
        <v>0</v>
      </c>
      <c r="G1312" s="161">
        <v>2900</v>
      </c>
      <c r="H1312" s="161">
        <v>0</v>
      </c>
      <c r="I1312" s="161">
        <v>0</v>
      </c>
      <c r="J1312" s="161">
        <v>0</v>
      </c>
    </row>
    <row r="1313" spans="1:10">
      <c r="A1313">
        <v>133429</v>
      </c>
      <c r="B1313" s="161" t="s">
        <v>324</v>
      </c>
      <c r="C1313" s="161" t="s">
        <v>892</v>
      </c>
      <c r="D1313" s="161">
        <v>0</v>
      </c>
      <c r="E1313" s="161">
        <v>0</v>
      </c>
      <c r="F1313" s="161">
        <v>0</v>
      </c>
      <c r="G1313" s="161">
        <v>3000</v>
      </c>
      <c r="H1313" s="161">
        <v>0</v>
      </c>
      <c r="I1313" s="161">
        <v>0</v>
      </c>
      <c r="J1313" s="161">
        <v>0</v>
      </c>
    </row>
    <row r="1314" spans="1:10">
      <c r="A1314">
        <v>132553</v>
      </c>
      <c r="B1314" s="161" t="s">
        <v>324</v>
      </c>
      <c r="C1314" s="161" t="s">
        <v>891</v>
      </c>
      <c r="D1314" s="161">
        <v>0</v>
      </c>
      <c r="E1314" s="161">
        <v>0</v>
      </c>
      <c r="F1314" s="161">
        <v>0</v>
      </c>
      <c r="G1314" s="161">
        <v>4000</v>
      </c>
      <c r="H1314" s="161">
        <v>0</v>
      </c>
      <c r="I1314" s="161">
        <v>0</v>
      </c>
      <c r="J1314" s="161">
        <v>0</v>
      </c>
    </row>
    <row r="1315" spans="1:10">
      <c r="A1315">
        <v>236869</v>
      </c>
      <c r="B1315" s="161" t="s">
        <v>394</v>
      </c>
      <c r="C1315" s="161" t="s">
        <v>952</v>
      </c>
      <c r="D1315" s="161">
        <v>165</v>
      </c>
      <c r="E1315" s="161">
        <v>0</v>
      </c>
      <c r="F1315" s="161">
        <v>0</v>
      </c>
      <c r="G1315" s="161">
        <v>20800</v>
      </c>
      <c r="H1315" s="161">
        <v>0</v>
      </c>
      <c r="I1315" s="161">
        <v>12</v>
      </c>
      <c r="J1315" s="161">
        <v>55</v>
      </c>
    </row>
    <row r="1316" spans="1:10">
      <c r="A1316">
        <v>134907</v>
      </c>
      <c r="B1316" s="161" t="s">
        <v>324</v>
      </c>
      <c r="C1316" s="161" t="s">
        <v>894</v>
      </c>
      <c r="D1316" s="161">
        <v>0</v>
      </c>
      <c r="E1316" s="161">
        <v>0</v>
      </c>
      <c r="F1316" s="161">
        <v>0</v>
      </c>
      <c r="G1316" s="161">
        <v>4100</v>
      </c>
      <c r="H1316" s="161">
        <v>0</v>
      </c>
      <c r="I1316" s="161">
        <v>0</v>
      </c>
      <c r="J1316" s="161">
        <v>0</v>
      </c>
    </row>
    <row r="1317" spans="1:10">
      <c r="A1317">
        <v>130101</v>
      </c>
      <c r="B1317" s="161" t="s">
        <v>324</v>
      </c>
      <c r="C1317" s="161" t="s">
        <v>889</v>
      </c>
      <c r="D1317" s="161">
        <v>0</v>
      </c>
      <c r="E1317" s="161">
        <v>0</v>
      </c>
      <c r="F1317" s="161">
        <v>0</v>
      </c>
      <c r="G1317" s="161">
        <v>4300</v>
      </c>
      <c r="H1317" s="161">
        <v>0</v>
      </c>
      <c r="I1317" s="161">
        <v>0</v>
      </c>
      <c r="J1317" s="161">
        <v>0</v>
      </c>
    </row>
    <row r="1318" spans="1:10">
      <c r="A1318">
        <v>130103</v>
      </c>
      <c r="B1318" s="161" t="s">
        <v>324</v>
      </c>
      <c r="C1318" s="161" t="s">
        <v>890</v>
      </c>
      <c r="D1318" s="161">
        <v>0</v>
      </c>
      <c r="E1318" s="161">
        <v>0</v>
      </c>
      <c r="F1318" s="161">
        <v>0</v>
      </c>
      <c r="G1318" s="161">
        <v>4400</v>
      </c>
      <c r="H1318" s="161">
        <v>0</v>
      </c>
      <c r="I1318" s="161">
        <v>0</v>
      </c>
      <c r="J1318" s="161">
        <v>0</v>
      </c>
    </row>
    <row r="1319" spans="1:10">
      <c r="A1319">
        <v>244965</v>
      </c>
      <c r="B1319" s="161" t="s">
        <v>394</v>
      </c>
      <c r="C1319" s="161" t="s">
        <v>1402</v>
      </c>
      <c r="D1319" s="161">
        <v>165</v>
      </c>
      <c r="E1319" s="161">
        <v>0</v>
      </c>
      <c r="F1319" s="161">
        <v>0</v>
      </c>
      <c r="G1319" s="161">
        <v>13100</v>
      </c>
      <c r="H1319" s="161">
        <v>0</v>
      </c>
      <c r="I1319" s="161">
        <v>10</v>
      </c>
      <c r="J1319" s="161">
        <v>70</v>
      </c>
    </row>
    <row r="1320" spans="1:10">
      <c r="A1320">
        <v>150373</v>
      </c>
      <c r="B1320" s="161" t="s">
        <v>325</v>
      </c>
      <c r="C1320" s="161" t="s">
        <v>895</v>
      </c>
      <c r="D1320" s="161">
        <v>0</v>
      </c>
      <c r="E1320" s="161">
        <v>0</v>
      </c>
      <c r="F1320" s="161">
        <v>0</v>
      </c>
      <c r="G1320" s="161">
        <v>2000</v>
      </c>
      <c r="H1320" s="161">
        <v>0</v>
      </c>
      <c r="I1320" s="161">
        <v>0</v>
      </c>
      <c r="J1320" s="161">
        <v>0</v>
      </c>
    </row>
    <row r="1321" spans="1:10">
      <c r="A1321">
        <v>150861</v>
      </c>
      <c r="B1321" s="161" t="s">
        <v>325</v>
      </c>
      <c r="C1321" s="161" t="s">
        <v>950</v>
      </c>
      <c r="D1321" s="161">
        <v>0</v>
      </c>
      <c r="E1321" s="161">
        <v>0</v>
      </c>
      <c r="F1321" s="161">
        <v>0</v>
      </c>
      <c r="G1321" s="161">
        <v>2600</v>
      </c>
      <c r="H1321" s="161">
        <v>0</v>
      </c>
      <c r="I1321" s="161">
        <v>0</v>
      </c>
      <c r="J1321" s="161">
        <v>0</v>
      </c>
    </row>
    <row r="1322" spans="1:10">
      <c r="A1322">
        <v>150863</v>
      </c>
      <c r="B1322" s="161" t="s">
        <v>325</v>
      </c>
      <c r="C1322" s="161" t="s">
        <v>951</v>
      </c>
      <c r="D1322" s="161">
        <v>0</v>
      </c>
      <c r="E1322" s="161">
        <v>0</v>
      </c>
      <c r="F1322" s="161">
        <v>0</v>
      </c>
      <c r="G1322" s="161">
        <v>3000</v>
      </c>
      <c r="H1322" s="161">
        <v>0</v>
      </c>
      <c r="I1322" s="161">
        <v>0</v>
      </c>
      <c r="J1322" s="161">
        <v>0</v>
      </c>
    </row>
    <row r="1323" spans="1:10">
      <c r="A1323" s="161">
        <v>357699</v>
      </c>
      <c r="B1323" s="161" t="s">
        <v>1069</v>
      </c>
      <c r="C1323" s="161" t="s">
        <v>1428</v>
      </c>
      <c r="D1323" s="161">
        <v>215</v>
      </c>
      <c r="E1323" s="161">
        <v>0</v>
      </c>
      <c r="F1323" s="161">
        <v>0</v>
      </c>
      <c r="G1323" s="161">
        <v>78100</v>
      </c>
      <c r="H1323" s="161">
        <v>0</v>
      </c>
      <c r="I1323" s="161">
        <v>17</v>
      </c>
      <c r="J1323" s="161">
        <v>45</v>
      </c>
    </row>
    <row r="1324" spans="1:10">
      <c r="A1324" s="161">
        <v>361022</v>
      </c>
      <c r="B1324" s="161" t="s">
        <v>2173</v>
      </c>
      <c r="C1324" s="161" t="s">
        <v>1428</v>
      </c>
      <c r="D1324" s="161">
        <v>215</v>
      </c>
      <c r="E1324" s="161">
        <v>0</v>
      </c>
      <c r="F1324" s="161">
        <v>0</v>
      </c>
      <c r="G1324" s="161">
        <v>78100</v>
      </c>
      <c r="H1324" s="161">
        <v>0</v>
      </c>
      <c r="I1324" s="161">
        <v>17</v>
      </c>
      <c r="J1324" s="161">
        <v>45</v>
      </c>
    </row>
    <row r="1325" spans="1:10">
      <c r="A1325" s="161">
        <v>357166</v>
      </c>
      <c r="B1325" s="161" t="s">
        <v>2174</v>
      </c>
      <c r="C1325" s="161" t="s">
        <v>1428</v>
      </c>
      <c r="D1325" s="161">
        <v>215</v>
      </c>
      <c r="E1325" s="161">
        <v>0</v>
      </c>
      <c r="F1325" s="161">
        <v>0</v>
      </c>
      <c r="G1325" s="161">
        <v>43800</v>
      </c>
      <c r="H1325" s="161">
        <v>0</v>
      </c>
      <c r="I1325" s="161">
        <v>17</v>
      </c>
      <c r="J1325" s="161">
        <v>45</v>
      </c>
    </row>
    <row r="1326" spans="1:10">
      <c r="A1326" s="161">
        <v>357091</v>
      </c>
      <c r="B1326" s="161" t="s">
        <v>1072</v>
      </c>
      <c r="C1326" s="161" t="s">
        <v>836</v>
      </c>
      <c r="D1326" s="161">
        <v>205</v>
      </c>
      <c r="E1326" s="161">
        <v>0</v>
      </c>
      <c r="F1326" s="161">
        <v>0</v>
      </c>
      <c r="G1326" s="161">
        <v>27400</v>
      </c>
      <c r="H1326" s="161">
        <v>0</v>
      </c>
      <c r="I1326" s="161">
        <v>16</v>
      </c>
      <c r="J1326" s="161">
        <v>85</v>
      </c>
    </row>
    <row r="1327" spans="1:10">
      <c r="A1327" s="161">
        <v>354027</v>
      </c>
      <c r="B1327" s="161" t="s">
        <v>964</v>
      </c>
      <c r="C1327" s="161" t="s">
        <v>1615</v>
      </c>
      <c r="D1327" s="161">
        <v>275</v>
      </c>
      <c r="E1327" s="161">
        <v>0</v>
      </c>
      <c r="F1327" s="161">
        <v>0</v>
      </c>
      <c r="G1327" s="161" t="s">
        <v>2248</v>
      </c>
      <c r="H1327" s="161">
        <v>0</v>
      </c>
      <c r="I1327" s="161">
        <v>22</v>
      </c>
      <c r="J1327" s="161">
        <v>80</v>
      </c>
    </row>
    <row r="1328" spans="1:10">
      <c r="A1328" s="161">
        <v>328328</v>
      </c>
      <c r="B1328" s="161" t="s">
        <v>917</v>
      </c>
      <c r="C1328" s="161" t="s">
        <v>1489</v>
      </c>
      <c r="D1328" s="161">
        <v>265</v>
      </c>
      <c r="E1328" s="161">
        <v>0</v>
      </c>
      <c r="F1328" s="161">
        <v>0</v>
      </c>
      <c r="G1328" s="161">
        <v>80900</v>
      </c>
      <c r="H1328" s="161">
        <v>0</v>
      </c>
      <c r="I1328" s="161">
        <v>18</v>
      </c>
      <c r="J1328" s="161">
        <v>35</v>
      </c>
    </row>
    <row r="1329" spans="1:10">
      <c r="A1329" s="161">
        <v>355388</v>
      </c>
      <c r="B1329" s="161" t="s">
        <v>917</v>
      </c>
      <c r="C1329" s="161" t="s">
        <v>2244</v>
      </c>
      <c r="D1329" s="161">
        <v>285</v>
      </c>
      <c r="E1329" s="161">
        <v>0</v>
      </c>
      <c r="F1329" s="161">
        <v>0</v>
      </c>
      <c r="G1329" s="161">
        <v>93100</v>
      </c>
      <c r="H1329" s="161">
        <v>0</v>
      </c>
      <c r="I1329" s="161">
        <v>18</v>
      </c>
      <c r="J1329" s="161">
        <v>35</v>
      </c>
    </row>
    <row r="1330" spans="1:10">
      <c r="A1330" s="161">
        <v>331223</v>
      </c>
      <c r="B1330" s="161" t="s">
        <v>917</v>
      </c>
      <c r="C1330" s="161" t="s">
        <v>2245</v>
      </c>
      <c r="D1330" s="161">
        <v>245</v>
      </c>
      <c r="E1330" s="161">
        <v>0</v>
      </c>
      <c r="F1330" s="161">
        <v>0</v>
      </c>
      <c r="G1330" s="161">
        <v>71200</v>
      </c>
      <c r="H1330" s="161">
        <v>0</v>
      </c>
      <c r="I1330" s="161">
        <v>18</v>
      </c>
      <c r="J1330" s="161">
        <v>40</v>
      </c>
    </row>
    <row r="1331" spans="1:10">
      <c r="A1331" s="161">
        <v>360080</v>
      </c>
      <c r="B1331" s="161" t="s">
        <v>927</v>
      </c>
      <c r="C1331" s="161" t="s">
        <v>1716</v>
      </c>
      <c r="D1331" s="161">
        <v>215</v>
      </c>
      <c r="E1331" s="161">
        <v>0</v>
      </c>
      <c r="F1331" s="161">
        <v>0</v>
      </c>
      <c r="G1331" s="161">
        <v>37900</v>
      </c>
      <c r="H1331" s="161">
        <v>0</v>
      </c>
      <c r="I1331" s="161">
        <v>15</v>
      </c>
      <c r="J1331" s="161">
        <v>60</v>
      </c>
    </row>
    <row r="1332" spans="1:10">
      <c r="A1332" s="161">
        <v>360079</v>
      </c>
      <c r="B1332" s="161" t="s">
        <v>927</v>
      </c>
      <c r="C1332" s="161" t="s">
        <v>2246</v>
      </c>
      <c r="D1332" s="161">
        <v>185</v>
      </c>
      <c r="E1332" s="161">
        <v>0</v>
      </c>
      <c r="F1332" s="161">
        <v>0</v>
      </c>
      <c r="G1332" s="161">
        <v>28600</v>
      </c>
      <c r="H1332" s="161">
        <v>0</v>
      </c>
      <c r="I1332" s="161">
        <v>15</v>
      </c>
      <c r="J1332" s="161">
        <v>65</v>
      </c>
    </row>
    <row r="1333" spans="1:10">
      <c r="A1333" s="161">
        <v>350288</v>
      </c>
      <c r="B1333" s="161" t="s">
        <v>929</v>
      </c>
      <c r="C1333" s="161" t="s">
        <v>569</v>
      </c>
      <c r="D1333" s="161">
        <v>195</v>
      </c>
      <c r="E1333" s="161">
        <v>0</v>
      </c>
      <c r="F1333" s="161">
        <v>0</v>
      </c>
      <c r="G1333" s="161">
        <v>25700</v>
      </c>
      <c r="H1333" s="161">
        <v>0</v>
      </c>
      <c r="I1333" s="161">
        <v>15</v>
      </c>
      <c r="J1333" s="161">
        <v>80</v>
      </c>
    </row>
    <row r="1334" spans="1:10">
      <c r="A1334" s="161">
        <v>357091</v>
      </c>
      <c r="B1334" s="161" t="s">
        <v>1072</v>
      </c>
      <c r="C1334" s="161" t="s">
        <v>836</v>
      </c>
      <c r="D1334" s="161">
        <v>205</v>
      </c>
      <c r="E1334" s="161">
        <v>0</v>
      </c>
      <c r="F1334" s="161">
        <v>0</v>
      </c>
      <c r="G1334" s="161">
        <v>27400</v>
      </c>
      <c r="H1334" s="161">
        <v>0</v>
      </c>
      <c r="I1334" s="161">
        <v>16</v>
      </c>
      <c r="J1334" s="161">
        <v>85</v>
      </c>
    </row>
    <row r="1335" spans="1:10">
      <c r="A1335" s="161">
        <v>328327</v>
      </c>
      <c r="B1335" s="161" t="s">
        <v>917</v>
      </c>
      <c r="C1335" s="161" t="s">
        <v>1553</v>
      </c>
      <c r="D1335" s="161">
        <v>235</v>
      </c>
      <c r="E1335" s="161">
        <v>0</v>
      </c>
      <c r="F1335" s="161">
        <v>0</v>
      </c>
      <c r="G1335" s="161">
        <v>56900</v>
      </c>
      <c r="H1335" s="161">
        <v>0</v>
      </c>
      <c r="I1335" s="161">
        <v>17</v>
      </c>
      <c r="J1335" s="161">
        <v>40</v>
      </c>
    </row>
    <row r="1336" spans="1:10">
      <c r="A1336" s="161">
        <v>360745</v>
      </c>
      <c r="B1336" s="161" t="s">
        <v>1006</v>
      </c>
      <c r="C1336" s="161" t="s">
        <v>2247</v>
      </c>
      <c r="D1336" s="161">
        <v>225</v>
      </c>
      <c r="E1336" s="161">
        <v>0</v>
      </c>
      <c r="F1336" s="161">
        <v>0</v>
      </c>
      <c r="G1336" s="161">
        <v>48000</v>
      </c>
      <c r="H1336" s="161">
        <v>0</v>
      </c>
      <c r="I1336" s="161">
        <v>16</v>
      </c>
      <c r="J1336" s="161">
        <v>45</v>
      </c>
    </row>
    <row r="1337" spans="1:10">
      <c r="A1337" s="161">
        <v>335356</v>
      </c>
      <c r="B1337" s="161" t="s">
        <v>917</v>
      </c>
      <c r="C1337" s="161" t="s">
        <v>256</v>
      </c>
      <c r="D1337" s="161">
        <v>165</v>
      </c>
      <c r="E1337" s="161">
        <v>0</v>
      </c>
      <c r="F1337" s="161">
        <v>0</v>
      </c>
      <c r="G1337" s="161">
        <v>25200</v>
      </c>
      <c r="H1337" s="161">
        <v>0</v>
      </c>
      <c r="I1337" s="161">
        <v>15</v>
      </c>
      <c r="J1337" s="161">
        <v>55</v>
      </c>
    </row>
    <row r="1338" spans="1:10">
      <c r="A1338"/>
    </row>
    <row r="1339" spans="1:10">
      <c r="A1339"/>
    </row>
    <row r="1340" spans="1:10">
      <c r="A1340"/>
    </row>
    <row r="1341" spans="1:10">
      <c r="A1341"/>
    </row>
    <row r="1342" spans="1:10">
      <c r="A1342"/>
    </row>
    <row r="1343" spans="1:10">
      <c r="A1343"/>
    </row>
    <row r="1344" spans="1:10">
      <c r="A1344"/>
    </row>
    <row r="1345" spans="1:1">
      <c r="A1345"/>
    </row>
    <row r="1346" spans="1:1">
      <c r="A1346"/>
    </row>
    <row r="1347" spans="1:1">
      <c r="A1347"/>
    </row>
    <row r="1348" spans="1:1">
      <c r="A1348"/>
    </row>
    <row r="1349" spans="1:1">
      <c r="A1349"/>
    </row>
    <row r="1350" spans="1:1">
      <c r="A1350"/>
    </row>
    <row r="1351" spans="1:1">
      <c r="A1351"/>
    </row>
    <row r="1352" spans="1:1">
      <c r="A1352"/>
    </row>
    <row r="1353" spans="1:1">
      <c r="A1353"/>
    </row>
    <row r="1354" spans="1:1">
      <c r="A1354"/>
    </row>
    <row r="1355" spans="1:1">
      <c r="A1355"/>
    </row>
    <row r="1356" spans="1:1">
      <c r="A1356"/>
    </row>
    <row r="1357" spans="1:1">
      <c r="A1357"/>
    </row>
    <row r="1358" spans="1:1">
      <c r="A1358"/>
    </row>
    <row r="1359" spans="1:1">
      <c r="A1359"/>
    </row>
    <row r="1360" spans="1:1">
      <c r="A1360"/>
    </row>
    <row r="1361" spans="1:1">
      <c r="A1361"/>
    </row>
    <row r="1362" spans="1:1">
      <c r="A1362"/>
    </row>
    <row r="1363" spans="1:1">
      <c r="A1363"/>
    </row>
    <row r="1364" spans="1:1">
      <c r="A1364"/>
    </row>
    <row r="1365" spans="1:1">
      <c r="A1365"/>
    </row>
    <row r="1366" spans="1:1">
      <c r="A1366"/>
    </row>
    <row r="1367" spans="1:1">
      <c r="A1367"/>
    </row>
    <row r="1368" spans="1:1">
      <c r="A1368"/>
    </row>
    <row r="1369" spans="1:1">
      <c r="A1369"/>
    </row>
    <row r="1370" spans="1:1">
      <c r="A1370"/>
    </row>
    <row r="1371" spans="1:1">
      <c r="A1371"/>
    </row>
    <row r="1372" spans="1:1">
      <c r="A1372"/>
    </row>
    <row r="1373" spans="1:1">
      <c r="A1373"/>
    </row>
    <row r="1374" spans="1:1">
      <c r="A1374"/>
    </row>
    <row r="1375" spans="1:1">
      <c r="A1375"/>
    </row>
    <row r="1376" spans="1:1">
      <c r="A1376"/>
    </row>
    <row r="1377" spans="1:1">
      <c r="A1377"/>
    </row>
    <row r="1378" spans="1:1">
      <c r="A1378"/>
    </row>
    <row r="1379" spans="1:1">
      <c r="A1379"/>
    </row>
    <row r="1380" spans="1:1">
      <c r="A1380"/>
    </row>
    <row r="1381" spans="1:1">
      <c r="A1381"/>
    </row>
    <row r="1382" spans="1:1">
      <c r="A1382"/>
    </row>
    <row r="1383" spans="1:1">
      <c r="A1383"/>
    </row>
    <row r="1384" spans="1:1">
      <c r="A1384"/>
    </row>
    <row r="1385" spans="1:1">
      <c r="A1385"/>
    </row>
    <row r="1386" spans="1:1">
      <c r="A1386"/>
    </row>
    <row r="1387" spans="1:1">
      <c r="A1387"/>
    </row>
    <row r="1388" spans="1:1">
      <c r="A1388"/>
    </row>
    <row r="1389" spans="1:1">
      <c r="A1389"/>
    </row>
    <row r="1390" spans="1:1">
      <c r="A1390"/>
    </row>
    <row r="1391" spans="1:1">
      <c r="A1391"/>
    </row>
    <row r="1392" spans="1:1">
      <c r="A1392"/>
    </row>
    <row r="1393" spans="1:1">
      <c r="A1393"/>
    </row>
    <row r="1394" spans="1:1">
      <c r="A1394"/>
    </row>
    <row r="1395" spans="1:1">
      <c r="A1395"/>
    </row>
    <row r="1396" spans="1:1">
      <c r="A1396"/>
    </row>
    <row r="1397" spans="1:1">
      <c r="A1397"/>
    </row>
    <row r="1398" spans="1:1">
      <c r="A1398"/>
    </row>
    <row r="1399" spans="1:1">
      <c r="A1399"/>
    </row>
    <row r="1400" spans="1:1">
      <c r="A1400"/>
    </row>
    <row r="1401" spans="1:1">
      <c r="A1401"/>
    </row>
    <row r="1402" spans="1:1">
      <c r="A1402"/>
    </row>
    <row r="1403" spans="1:1">
      <c r="A1403"/>
    </row>
    <row r="1404" spans="1:1">
      <c r="A1404"/>
    </row>
    <row r="1405" spans="1:1">
      <c r="A1405"/>
    </row>
    <row r="1406" spans="1:1">
      <c r="A1406"/>
    </row>
    <row r="1407" spans="1:1">
      <c r="A1407"/>
    </row>
    <row r="1408" spans="1:1">
      <c r="A1408"/>
    </row>
    <row r="1409" spans="1:1">
      <c r="A1409"/>
    </row>
    <row r="1410" spans="1:1">
      <c r="A1410"/>
    </row>
    <row r="1411" spans="1:1">
      <c r="A1411"/>
    </row>
    <row r="1412" spans="1:1">
      <c r="A1412"/>
    </row>
    <row r="1413" spans="1:1">
      <c r="A1413"/>
    </row>
    <row r="1414" spans="1:1">
      <c r="A1414"/>
    </row>
    <row r="1415" spans="1:1">
      <c r="A1415"/>
    </row>
    <row r="1416" spans="1:1">
      <c r="A1416"/>
    </row>
    <row r="1417" spans="1:1">
      <c r="A1417"/>
    </row>
    <row r="1418" spans="1:1">
      <c r="A1418"/>
    </row>
    <row r="1419" spans="1:1">
      <c r="A1419"/>
    </row>
    <row r="1420" spans="1:1">
      <c r="A1420"/>
    </row>
    <row r="1421" spans="1:1">
      <c r="A1421"/>
    </row>
    <row r="1422" spans="1:1">
      <c r="A1422"/>
    </row>
    <row r="1423" spans="1:1">
      <c r="A1423"/>
    </row>
    <row r="1424" spans="1:1">
      <c r="A1424"/>
    </row>
    <row r="1425" spans="1:1">
      <c r="A1425"/>
    </row>
    <row r="1426" spans="1:1">
      <c r="A1426"/>
    </row>
    <row r="1427" spans="1:1">
      <c r="A1427"/>
    </row>
    <row r="1428" spans="1:1">
      <c r="A1428"/>
    </row>
    <row r="1429" spans="1:1">
      <c r="A1429"/>
    </row>
    <row r="1430" spans="1:1">
      <c r="A1430"/>
    </row>
    <row r="1431" spans="1:1">
      <c r="A1431"/>
    </row>
    <row r="1432" spans="1:1">
      <c r="A1432"/>
    </row>
    <row r="1433" spans="1:1">
      <c r="A1433"/>
    </row>
    <row r="1434" spans="1:1">
      <c r="A1434"/>
    </row>
    <row r="1435" spans="1:1">
      <c r="A1435"/>
    </row>
    <row r="1436" spans="1:1">
      <c r="A1436"/>
    </row>
    <row r="1437" spans="1:1">
      <c r="A1437"/>
    </row>
    <row r="1438" spans="1:1">
      <c r="A1438"/>
    </row>
    <row r="1439" spans="1:1">
      <c r="A1439"/>
    </row>
    <row r="1440" spans="1:1">
      <c r="A1440"/>
    </row>
    <row r="1441" spans="1:1">
      <c r="A1441"/>
    </row>
    <row r="1442" spans="1:1">
      <c r="A1442"/>
    </row>
    <row r="1443" spans="1:1">
      <c r="A1443"/>
    </row>
    <row r="1444" spans="1:1">
      <c r="A1444"/>
    </row>
    <row r="1445" spans="1:1">
      <c r="A1445"/>
    </row>
    <row r="1446" spans="1:1">
      <c r="A1446"/>
    </row>
    <row r="1447" spans="1:1">
      <c r="A1447"/>
    </row>
    <row r="1448" spans="1:1">
      <c r="A1448"/>
    </row>
    <row r="1449" spans="1:1">
      <c r="A1449"/>
    </row>
    <row r="1450" spans="1:1">
      <c r="A1450"/>
    </row>
    <row r="1451" spans="1:1">
      <c r="A1451"/>
    </row>
    <row r="1452" spans="1:1">
      <c r="A1452"/>
    </row>
    <row r="1453" spans="1:1">
      <c r="A1453"/>
    </row>
    <row r="1454" spans="1:1">
      <c r="A1454"/>
    </row>
    <row r="1455" spans="1:1">
      <c r="A1455"/>
    </row>
    <row r="1456" spans="1:1">
      <c r="A1456"/>
    </row>
    <row r="1457" spans="1:1">
      <c r="A1457"/>
    </row>
    <row r="1458" spans="1:1">
      <c r="A1458"/>
    </row>
    <row r="1459" spans="1:1">
      <c r="A1459"/>
    </row>
    <row r="1460" spans="1:1">
      <c r="A1460"/>
    </row>
    <row r="1461" spans="1:1">
      <c r="A1461"/>
    </row>
    <row r="1462" spans="1:1">
      <c r="A1462"/>
    </row>
    <row r="1463" spans="1:1">
      <c r="A1463"/>
    </row>
  </sheetData>
  <autoFilter ref="A1:K1337" xr:uid="{B2840282-889A-490F-8F72-9CA44D347DC6}"/>
  <phoneticPr fontId="13"/>
  <pageMargins left="0.75" right="0.75" top="1" bottom="1" header="0.51200000000000001" footer="0.51200000000000001"/>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I140"/>
  <sheetViews>
    <sheetView zoomScaleNormal="100" workbookViewId="0">
      <pane xSplit="2" ySplit="2" topLeftCell="C3" activePane="bottomRight" state="frozen"/>
      <selection pane="topRight" activeCell="C1" sqref="C1"/>
      <selection pane="bottomLeft" activeCell="A3" sqref="A3"/>
      <selection pane="bottomRight"/>
    </sheetView>
  </sheetViews>
  <sheetFormatPr defaultColWidth="9" defaultRowHeight="18.75"/>
  <cols>
    <col min="1" max="1" width="9" style="33"/>
    <col min="2" max="2" width="5.125" style="33" bestFit="1" customWidth="1"/>
    <col min="3" max="3" width="24" style="33" customWidth="1"/>
    <col min="4" max="9" width="10.125" style="33" customWidth="1"/>
    <col min="10" max="16384" width="9" style="33"/>
  </cols>
  <sheetData>
    <row r="1" spans="1:9" ht="23.25" thickBot="1">
      <c r="A1" s="34" t="s">
        <v>414</v>
      </c>
    </row>
    <row r="2" spans="1:9" s="32" customFormat="1" ht="75.75" thickBot="1">
      <c r="A2" s="35" t="s">
        <v>426</v>
      </c>
      <c r="B2" s="35" t="s">
        <v>412</v>
      </c>
      <c r="C2" s="41" t="s">
        <v>413</v>
      </c>
      <c r="D2" s="42" t="s">
        <v>416</v>
      </c>
      <c r="E2" s="62" t="s">
        <v>417</v>
      </c>
      <c r="F2" s="43" t="s">
        <v>418</v>
      </c>
      <c r="G2" s="37" t="s">
        <v>419</v>
      </c>
      <c r="H2" s="63" t="s">
        <v>420</v>
      </c>
      <c r="I2" s="36" t="s">
        <v>425</v>
      </c>
    </row>
    <row r="3" spans="1:9">
      <c r="A3" s="491" t="s">
        <v>415</v>
      </c>
      <c r="B3" s="44">
        <v>1</v>
      </c>
      <c r="C3" s="45" t="s">
        <v>925</v>
      </c>
      <c r="D3" s="46">
        <f>入力!$C$8</f>
        <v>100</v>
      </c>
      <c r="E3" s="45">
        <f>入力!$C$15</f>
        <v>100</v>
      </c>
      <c r="F3" s="58"/>
      <c r="G3" s="59"/>
      <c r="H3" s="64">
        <f>IF(ISBLANK(F3),D3,F3)</f>
        <v>100</v>
      </c>
      <c r="I3" s="47">
        <f>IF(ISBLANK(G3), E3, G3)</f>
        <v>100</v>
      </c>
    </row>
    <row r="4" spans="1:9">
      <c r="A4" s="491"/>
      <c r="B4" s="44">
        <v>2</v>
      </c>
      <c r="C4" s="49" t="s">
        <v>396</v>
      </c>
      <c r="D4" s="50">
        <f>入力!$C$8</f>
        <v>100</v>
      </c>
      <c r="E4" s="49">
        <f>入力!$C$15</f>
        <v>100</v>
      </c>
      <c r="F4" s="60"/>
      <c r="G4" s="61"/>
      <c r="H4" s="56">
        <f t="shared" ref="H4:H67" si="0">IF(ISBLANK(F4),D4,F4)</f>
        <v>100</v>
      </c>
      <c r="I4" s="51">
        <f t="shared" ref="I4:I67" si="1">IF(ISBLANK(G4), E4, G4)</f>
        <v>100</v>
      </c>
    </row>
    <row r="5" spans="1:9">
      <c r="A5" s="491"/>
      <c r="B5" s="44">
        <v>3</v>
      </c>
      <c r="C5" s="49" t="s">
        <v>407</v>
      </c>
      <c r="D5" s="50">
        <f>入力!$C$8</f>
        <v>100</v>
      </c>
      <c r="E5" s="49">
        <f>入力!$C$15</f>
        <v>100</v>
      </c>
      <c r="F5" s="60"/>
      <c r="G5" s="61"/>
      <c r="H5" s="56">
        <f t="shared" si="0"/>
        <v>100</v>
      </c>
      <c r="I5" s="51">
        <f t="shared" si="1"/>
        <v>100</v>
      </c>
    </row>
    <row r="6" spans="1:9">
      <c r="A6" s="491"/>
      <c r="B6" s="44">
        <v>4</v>
      </c>
      <c r="C6" s="49" t="s">
        <v>422</v>
      </c>
      <c r="D6" s="50">
        <f>入力!$C$8</f>
        <v>100</v>
      </c>
      <c r="E6" s="49">
        <f>入力!$C$15</f>
        <v>100</v>
      </c>
      <c r="F6" s="60"/>
      <c r="G6" s="61"/>
      <c r="H6" s="56">
        <f t="shared" ref="H6" si="2">IF(ISBLANK(F6),D6,F6)</f>
        <v>100</v>
      </c>
      <c r="I6" s="51">
        <f t="shared" ref="I6" si="3">IF(ISBLANK(G6), E6, G6)</f>
        <v>100</v>
      </c>
    </row>
    <row r="7" spans="1:9">
      <c r="A7" s="491"/>
      <c r="B7" s="44">
        <v>5</v>
      </c>
      <c r="C7" s="49" t="s">
        <v>694</v>
      </c>
      <c r="D7" s="50">
        <f>入力!$C$8</f>
        <v>100</v>
      </c>
      <c r="E7" s="49">
        <f>入力!$C$15</f>
        <v>100</v>
      </c>
      <c r="F7" s="60"/>
      <c r="G7" s="61"/>
      <c r="H7" s="56">
        <f t="shared" si="0"/>
        <v>100</v>
      </c>
      <c r="I7" s="51">
        <f t="shared" si="1"/>
        <v>100</v>
      </c>
    </row>
    <row r="8" spans="1:9">
      <c r="A8" s="491"/>
      <c r="B8" s="44">
        <v>6</v>
      </c>
      <c r="C8" s="49" t="s">
        <v>220</v>
      </c>
      <c r="D8" s="50">
        <f>入力!$C$8</f>
        <v>100</v>
      </c>
      <c r="E8" s="49">
        <f>入力!$C$15</f>
        <v>100</v>
      </c>
      <c r="F8" s="60"/>
      <c r="G8" s="61"/>
      <c r="H8" s="56">
        <f t="shared" si="0"/>
        <v>100</v>
      </c>
      <c r="I8" s="51">
        <f t="shared" si="1"/>
        <v>100</v>
      </c>
    </row>
    <row r="9" spans="1:9">
      <c r="A9" s="491"/>
      <c r="B9" s="44">
        <v>7</v>
      </c>
      <c r="C9" s="49" t="s">
        <v>693</v>
      </c>
      <c r="D9" s="50">
        <f>入力!$C$8</f>
        <v>100</v>
      </c>
      <c r="E9" s="49">
        <f>入力!$C$15</f>
        <v>100</v>
      </c>
      <c r="F9" s="60"/>
      <c r="G9" s="61"/>
      <c r="H9" s="56">
        <f t="shared" ref="H9" si="4">IF(ISBLANK(F9),D9,F9)</f>
        <v>100</v>
      </c>
      <c r="I9" s="51">
        <f t="shared" ref="I9" si="5">IF(ISBLANK(G9), E9, G9)</f>
        <v>100</v>
      </c>
    </row>
    <row r="10" spans="1:9">
      <c r="A10" s="491"/>
      <c r="B10" s="44">
        <v>8</v>
      </c>
      <c r="C10" s="49" t="s">
        <v>920</v>
      </c>
      <c r="D10" s="50">
        <f>入力!$C$8</f>
        <v>100</v>
      </c>
      <c r="E10" s="49">
        <f>入力!$C$15</f>
        <v>100</v>
      </c>
      <c r="F10" s="60"/>
      <c r="G10" s="61"/>
      <c r="H10" s="56">
        <f t="shared" si="0"/>
        <v>100</v>
      </c>
      <c r="I10" s="51">
        <f t="shared" si="1"/>
        <v>100</v>
      </c>
    </row>
    <row r="11" spans="1:9">
      <c r="A11" s="491"/>
      <c r="B11" s="44">
        <v>9</v>
      </c>
      <c r="C11" s="49" t="s">
        <v>221</v>
      </c>
      <c r="D11" s="50">
        <f>入力!$C$8</f>
        <v>100</v>
      </c>
      <c r="E11" s="49">
        <f>入力!$C$15</f>
        <v>100</v>
      </c>
      <c r="F11" s="60"/>
      <c r="G11" s="61"/>
      <c r="H11" s="56">
        <f t="shared" si="0"/>
        <v>100</v>
      </c>
      <c r="I11" s="51">
        <f t="shared" si="1"/>
        <v>100</v>
      </c>
    </row>
    <row r="12" spans="1:9">
      <c r="A12" s="491"/>
      <c r="B12" s="44">
        <v>10</v>
      </c>
      <c r="C12" s="49" t="s">
        <v>222</v>
      </c>
      <c r="D12" s="50">
        <f>入力!$C$8</f>
        <v>100</v>
      </c>
      <c r="E12" s="49">
        <f>入力!$C$15</f>
        <v>100</v>
      </c>
      <c r="F12" s="60"/>
      <c r="G12" s="61"/>
      <c r="H12" s="56">
        <f t="shared" si="0"/>
        <v>100</v>
      </c>
      <c r="I12" s="51">
        <f t="shared" si="1"/>
        <v>100</v>
      </c>
    </row>
    <row r="13" spans="1:9">
      <c r="A13" s="491"/>
      <c r="B13" s="44">
        <v>11</v>
      </c>
      <c r="C13" s="49" t="s">
        <v>223</v>
      </c>
      <c r="D13" s="50">
        <f>入力!$C$8</f>
        <v>100</v>
      </c>
      <c r="E13" s="49">
        <f>入力!$C$15</f>
        <v>100</v>
      </c>
      <c r="F13" s="60"/>
      <c r="G13" s="61"/>
      <c r="H13" s="56">
        <f t="shared" si="0"/>
        <v>100</v>
      </c>
      <c r="I13" s="51">
        <f t="shared" si="1"/>
        <v>100</v>
      </c>
    </row>
    <row r="14" spans="1:9">
      <c r="A14" s="491"/>
      <c r="B14" s="44">
        <v>12</v>
      </c>
      <c r="C14" s="49" t="s">
        <v>224</v>
      </c>
      <c r="D14" s="50">
        <f>入力!$C$8</f>
        <v>100</v>
      </c>
      <c r="E14" s="49">
        <f>入力!$C$15</f>
        <v>100</v>
      </c>
      <c r="F14" s="60"/>
      <c r="G14" s="61"/>
      <c r="H14" s="56">
        <f t="shared" si="0"/>
        <v>100</v>
      </c>
      <c r="I14" s="51">
        <f t="shared" si="1"/>
        <v>100</v>
      </c>
    </row>
    <row r="15" spans="1:9">
      <c r="A15" s="491"/>
      <c r="B15" s="44">
        <v>13</v>
      </c>
      <c r="C15" s="49" t="s">
        <v>897</v>
      </c>
      <c r="D15" s="50">
        <f>入力!$C$8</f>
        <v>100</v>
      </c>
      <c r="E15" s="49">
        <f>入力!$C$15</f>
        <v>100</v>
      </c>
      <c r="F15" s="60"/>
      <c r="G15" s="61"/>
      <c r="H15" s="56">
        <f t="shared" si="0"/>
        <v>100</v>
      </c>
      <c r="I15" s="51">
        <f t="shared" si="1"/>
        <v>100</v>
      </c>
    </row>
    <row r="16" spans="1:9">
      <c r="A16" s="491"/>
      <c r="B16" s="44">
        <v>14</v>
      </c>
      <c r="C16" s="49" t="s">
        <v>1921</v>
      </c>
      <c r="D16" s="50">
        <f>入力!$C$8</f>
        <v>100</v>
      </c>
      <c r="E16" s="49">
        <f>入力!$C$15</f>
        <v>100</v>
      </c>
      <c r="F16" s="60"/>
      <c r="G16" s="61"/>
      <c r="H16" s="56">
        <f t="shared" ref="H16" si="6">IF(ISBLANK(F16),D16,F16)</f>
        <v>100</v>
      </c>
      <c r="I16" s="51">
        <f t="shared" ref="I16" si="7">IF(ISBLANK(G16), E16, G16)</f>
        <v>100</v>
      </c>
    </row>
    <row r="17" spans="1:9">
      <c r="A17" s="491"/>
      <c r="B17" s="44">
        <v>15</v>
      </c>
      <c r="C17" s="49" t="s">
        <v>1920</v>
      </c>
      <c r="D17" s="50">
        <f>入力!$C$8</f>
        <v>100</v>
      </c>
      <c r="E17" s="49">
        <f>入力!$C$15</f>
        <v>100</v>
      </c>
      <c r="F17" s="60"/>
      <c r="G17" s="61"/>
      <c r="H17" s="56">
        <f t="shared" si="0"/>
        <v>100</v>
      </c>
      <c r="I17" s="51">
        <f t="shared" si="1"/>
        <v>100</v>
      </c>
    </row>
    <row r="18" spans="1:9">
      <c r="A18" s="491"/>
      <c r="B18" s="44">
        <v>16</v>
      </c>
      <c r="C18" s="49" t="s">
        <v>225</v>
      </c>
      <c r="D18" s="50">
        <f>入力!$C$8</f>
        <v>100</v>
      </c>
      <c r="E18" s="49">
        <f>入力!$C$15</f>
        <v>100</v>
      </c>
      <c r="F18" s="60"/>
      <c r="G18" s="61"/>
      <c r="H18" s="56">
        <f t="shared" ref="H18:H20" si="8">IF(ISBLANK(F18),D18,F18)</f>
        <v>100</v>
      </c>
      <c r="I18" s="51">
        <f t="shared" ref="I18:I20" si="9">IF(ISBLANK(G18), E18, G18)</f>
        <v>100</v>
      </c>
    </row>
    <row r="19" spans="1:9">
      <c r="A19" s="491"/>
      <c r="B19" s="44">
        <v>17</v>
      </c>
      <c r="C19" s="49" t="s">
        <v>430</v>
      </c>
      <c r="D19" s="50">
        <f>入力!$C$8</f>
        <v>100</v>
      </c>
      <c r="E19" s="49">
        <f>入力!$C$15</f>
        <v>100</v>
      </c>
      <c r="F19" s="60"/>
      <c r="G19" s="61"/>
      <c r="H19" s="56">
        <f t="shared" si="8"/>
        <v>100</v>
      </c>
      <c r="I19" s="51">
        <f t="shared" si="9"/>
        <v>100</v>
      </c>
    </row>
    <row r="20" spans="1:9">
      <c r="A20" s="491"/>
      <c r="B20" s="44">
        <v>18</v>
      </c>
      <c r="C20" s="49" t="s">
        <v>921</v>
      </c>
      <c r="D20" s="50">
        <f>入力!$C$8</f>
        <v>100</v>
      </c>
      <c r="E20" s="49">
        <f>入力!$C$15</f>
        <v>100</v>
      </c>
      <c r="F20" s="60"/>
      <c r="G20" s="61"/>
      <c r="H20" s="56">
        <f t="shared" si="8"/>
        <v>100</v>
      </c>
      <c r="I20" s="51">
        <f t="shared" si="9"/>
        <v>100</v>
      </c>
    </row>
    <row r="21" spans="1:9">
      <c r="A21" s="491"/>
      <c r="B21" s="44">
        <v>19</v>
      </c>
      <c r="C21" s="49" t="s">
        <v>923</v>
      </c>
      <c r="D21" s="50">
        <f>入力!$C$8</f>
        <v>100</v>
      </c>
      <c r="E21" s="49">
        <f>入力!$C$15</f>
        <v>100</v>
      </c>
      <c r="F21" s="60"/>
      <c r="G21" s="61"/>
      <c r="H21" s="56">
        <f t="shared" ref="H21" si="10">IF(ISBLANK(F21),D21,F21)</f>
        <v>100</v>
      </c>
      <c r="I21" s="51">
        <f t="shared" ref="I21" si="11">IF(ISBLANK(G21), E21, G21)</f>
        <v>100</v>
      </c>
    </row>
    <row r="22" spans="1:9">
      <c r="A22" s="491"/>
      <c r="B22" s="44">
        <v>20</v>
      </c>
      <c r="C22" s="49" t="s">
        <v>922</v>
      </c>
      <c r="D22" s="50">
        <f>入力!$C$8</f>
        <v>100</v>
      </c>
      <c r="E22" s="49">
        <f>入力!$C$15</f>
        <v>100</v>
      </c>
      <c r="F22" s="60"/>
      <c r="G22" s="61"/>
      <c r="H22" s="56">
        <f t="shared" si="0"/>
        <v>100</v>
      </c>
      <c r="I22" s="51">
        <f t="shared" si="1"/>
        <v>100</v>
      </c>
    </row>
    <row r="23" spans="1:9">
      <c r="A23" s="491"/>
      <c r="B23" s="44">
        <v>21</v>
      </c>
      <c r="C23" s="49" t="s">
        <v>927</v>
      </c>
      <c r="D23" s="50">
        <f>入力!$C$8</f>
        <v>100</v>
      </c>
      <c r="E23" s="49">
        <f>入力!$C$15</f>
        <v>100</v>
      </c>
      <c r="F23" s="60"/>
      <c r="G23" s="61"/>
      <c r="H23" s="56">
        <f t="shared" si="0"/>
        <v>100</v>
      </c>
      <c r="I23" s="51">
        <f t="shared" si="1"/>
        <v>100</v>
      </c>
    </row>
    <row r="24" spans="1:9">
      <c r="A24" s="491"/>
      <c r="B24" s="44">
        <v>22</v>
      </c>
      <c r="C24" s="49" t="s">
        <v>917</v>
      </c>
      <c r="D24" s="50">
        <f>入力!$C$8</f>
        <v>100</v>
      </c>
      <c r="E24" s="49">
        <f>入力!$C$15</f>
        <v>100</v>
      </c>
      <c r="F24" s="60"/>
      <c r="G24" s="61"/>
      <c r="H24" s="56">
        <f t="shared" si="0"/>
        <v>100</v>
      </c>
      <c r="I24" s="51">
        <f t="shared" si="1"/>
        <v>100</v>
      </c>
    </row>
    <row r="25" spans="1:9">
      <c r="A25" s="491"/>
      <c r="B25" s="44">
        <v>23</v>
      </c>
      <c r="C25" s="49" t="s">
        <v>1069</v>
      </c>
      <c r="D25" s="50">
        <f>入力!$C$8</f>
        <v>100</v>
      </c>
      <c r="E25" s="49">
        <f>入力!$C$15</f>
        <v>100</v>
      </c>
      <c r="F25" s="60"/>
      <c r="G25" s="61"/>
      <c r="H25" s="56">
        <f t="shared" si="0"/>
        <v>100</v>
      </c>
      <c r="I25" s="51">
        <f t="shared" si="1"/>
        <v>100</v>
      </c>
    </row>
    <row r="26" spans="1:9">
      <c r="A26" s="491"/>
      <c r="B26" s="44">
        <v>24</v>
      </c>
      <c r="C26" s="49" t="s">
        <v>2173</v>
      </c>
      <c r="D26" s="50">
        <f>入力!$C$8</f>
        <v>100</v>
      </c>
      <c r="E26" s="49">
        <f>入力!$C$15</f>
        <v>100</v>
      </c>
      <c r="F26" s="60"/>
      <c r="G26" s="61"/>
      <c r="H26" s="56">
        <f t="shared" ref="H26:H30" si="12">IF(ISBLANK(F26),D26,F26)</f>
        <v>100</v>
      </c>
      <c r="I26" s="51">
        <f t="shared" ref="I26:I30" si="13">IF(ISBLANK(G26), E26, G26)</f>
        <v>100</v>
      </c>
    </row>
    <row r="27" spans="1:9">
      <c r="A27" s="491"/>
      <c r="B27" s="44">
        <v>25</v>
      </c>
      <c r="C27" s="49" t="s">
        <v>1006</v>
      </c>
      <c r="D27" s="50">
        <f>入力!$C$8</f>
        <v>100</v>
      </c>
      <c r="E27" s="49">
        <f>入力!$C$15</f>
        <v>100</v>
      </c>
      <c r="F27" s="60"/>
      <c r="G27" s="61"/>
      <c r="H27" s="56">
        <f t="shared" si="12"/>
        <v>100</v>
      </c>
      <c r="I27" s="51">
        <f t="shared" si="13"/>
        <v>100</v>
      </c>
    </row>
    <row r="28" spans="1:9">
      <c r="A28" s="491"/>
      <c r="B28" s="44">
        <v>26</v>
      </c>
      <c r="C28" s="49" t="s">
        <v>226</v>
      </c>
      <c r="D28" s="50">
        <f>入力!$C$8</f>
        <v>100</v>
      </c>
      <c r="E28" s="49">
        <f>入力!$C$15</f>
        <v>100</v>
      </c>
      <c r="F28" s="60"/>
      <c r="G28" s="61"/>
      <c r="H28" s="56">
        <f t="shared" si="12"/>
        <v>100</v>
      </c>
      <c r="I28" s="51">
        <f t="shared" si="13"/>
        <v>100</v>
      </c>
    </row>
    <row r="29" spans="1:9">
      <c r="A29" s="491"/>
      <c r="B29" s="44">
        <v>27</v>
      </c>
      <c r="C29" s="49" t="s">
        <v>409</v>
      </c>
      <c r="D29" s="50">
        <f>入力!$C$8</f>
        <v>100</v>
      </c>
      <c r="E29" s="49">
        <f>入力!$C$15</f>
        <v>100</v>
      </c>
      <c r="F29" s="60"/>
      <c r="G29" s="61"/>
      <c r="H29" s="56">
        <f t="shared" si="12"/>
        <v>100</v>
      </c>
      <c r="I29" s="51">
        <f t="shared" si="13"/>
        <v>100</v>
      </c>
    </row>
    <row r="30" spans="1:9">
      <c r="A30" s="491"/>
      <c r="B30" s="44">
        <v>28</v>
      </c>
      <c r="C30" s="49" t="s">
        <v>2174</v>
      </c>
      <c r="D30" s="50">
        <f>入力!$C$8</f>
        <v>100</v>
      </c>
      <c r="E30" s="49">
        <f>入力!$C$15</f>
        <v>100</v>
      </c>
      <c r="F30" s="60"/>
      <c r="G30" s="61"/>
      <c r="H30" s="56">
        <f t="shared" si="12"/>
        <v>100</v>
      </c>
      <c r="I30" s="51">
        <f t="shared" si="13"/>
        <v>100</v>
      </c>
    </row>
    <row r="31" spans="1:9">
      <c r="A31" s="491"/>
      <c r="B31" s="44">
        <v>29</v>
      </c>
      <c r="C31" s="49" t="s">
        <v>666</v>
      </c>
      <c r="D31" s="50">
        <f>入力!$C$8</f>
        <v>100</v>
      </c>
      <c r="E31" s="49">
        <f>入力!$C$15</f>
        <v>100</v>
      </c>
      <c r="F31" s="60"/>
      <c r="G31" s="61"/>
      <c r="H31" s="56">
        <f t="shared" si="0"/>
        <v>100</v>
      </c>
      <c r="I31" s="51">
        <f t="shared" si="1"/>
        <v>100</v>
      </c>
    </row>
    <row r="32" spans="1:9">
      <c r="A32" s="491"/>
      <c r="B32" s="44">
        <v>30</v>
      </c>
      <c r="C32" s="49" t="s">
        <v>227</v>
      </c>
      <c r="D32" s="50">
        <f>入力!$C$8</f>
        <v>100</v>
      </c>
      <c r="E32" s="49">
        <f>入力!$C$15</f>
        <v>100</v>
      </c>
      <c r="F32" s="60"/>
      <c r="G32" s="61"/>
      <c r="H32" s="56">
        <f t="shared" ref="H32" si="14">IF(ISBLANK(F32),D32,F32)</f>
        <v>100</v>
      </c>
      <c r="I32" s="51">
        <f t="shared" ref="I32" si="15">IF(ISBLANK(G32), E32, G32)</f>
        <v>100</v>
      </c>
    </row>
    <row r="33" spans="1:9">
      <c r="A33" s="491"/>
      <c r="B33" s="44">
        <v>31</v>
      </c>
      <c r="C33" s="49" t="s">
        <v>424</v>
      </c>
      <c r="D33" s="50">
        <f>入力!$C$8</f>
        <v>100</v>
      </c>
      <c r="E33" s="49">
        <f>入力!$C$15</f>
        <v>100</v>
      </c>
      <c r="F33" s="60"/>
      <c r="G33" s="61"/>
      <c r="H33" s="56">
        <f t="shared" ref="H33:H34" si="16">IF(ISBLANK(F33),D33,F33)</f>
        <v>100</v>
      </c>
      <c r="I33" s="51">
        <f t="shared" ref="I33:I34" si="17">IF(ISBLANK(G33), E33, G33)</f>
        <v>100</v>
      </c>
    </row>
    <row r="34" spans="1:9">
      <c r="A34" s="491"/>
      <c r="B34" s="44">
        <v>32</v>
      </c>
      <c r="C34" s="49" t="s">
        <v>403</v>
      </c>
      <c r="D34" s="50">
        <f>入力!$C$8</f>
        <v>100</v>
      </c>
      <c r="E34" s="49">
        <f>入力!$C$15</f>
        <v>100</v>
      </c>
      <c r="F34" s="60"/>
      <c r="G34" s="61"/>
      <c r="H34" s="56">
        <f t="shared" si="16"/>
        <v>100</v>
      </c>
      <c r="I34" s="51">
        <f t="shared" si="17"/>
        <v>100</v>
      </c>
    </row>
    <row r="35" spans="1:9">
      <c r="A35" s="491"/>
      <c r="B35" s="44">
        <v>33</v>
      </c>
      <c r="C35" s="49" t="s">
        <v>761</v>
      </c>
      <c r="D35" s="50">
        <f>入力!$C$8</f>
        <v>100</v>
      </c>
      <c r="E35" s="49">
        <f>入力!$C$15</f>
        <v>100</v>
      </c>
      <c r="F35" s="60"/>
      <c r="G35" s="61"/>
      <c r="H35" s="56">
        <f t="shared" ref="H35" si="18">IF(ISBLANK(F35),D35,F35)</f>
        <v>100</v>
      </c>
      <c r="I35" s="51">
        <f t="shared" ref="I35" si="19">IF(ISBLANK(G35), E35, G35)</f>
        <v>100</v>
      </c>
    </row>
    <row r="36" spans="1:9">
      <c r="A36" s="491"/>
      <c r="B36" s="44">
        <v>34</v>
      </c>
      <c r="C36" s="49" t="s">
        <v>1007</v>
      </c>
      <c r="D36" s="50">
        <f>入力!$C$8</f>
        <v>100</v>
      </c>
      <c r="E36" s="49">
        <f>入力!$C$15</f>
        <v>100</v>
      </c>
      <c r="F36" s="60"/>
      <c r="G36" s="61"/>
      <c r="H36" s="56">
        <f t="shared" si="0"/>
        <v>100</v>
      </c>
      <c r="I36" s="51">
        <f t="shared" si="1"/>
        <v>100</v>
      </c>
    </row>
    <row r="37" spans="1:9">
      <c r="A37" s="491"/>
      <c r="B37" s="44">
        <v>35</v>
      </c>
      <c r="C37" s="49" t="s">
        <v>1822</v>
      </c>
      <c r="D37" s="50">
        <f>入力!$C$8</f>
        <v>100</v>
      </c>
      <c r="E37" s="49">
        <f>入力!$C$15</f>
        <v>100</v>
      </c>
      <c r="F37" s="60"/>
      <c r="G37" s="61"/>
      <c r="H37" s="56">
        <f t="shared" si="0"/>
        <v>100</v>
      </c>
      <c r="I37" s="51">
        <f t="shared" si="1"/>
        <v>100</v>
      </c>
    </row>
    <row r="38" spans="1:9">
      <c r="A38" s="491"/>
      <c r="B38" s="44">
        <v>36</v>
      </c>
      <c r="C38" s="49" t="s">
        <v>228</v>
      </c>
      <c r="D38" s="50">
        <f>入力!$C$8</f>
        <v>100</v>
      </c>
      <c r="E38" s="49">
        <f>入力!$C$15</f>
        <v>100</v>
      </c>
      <c r="F38" s="60"/>
      <c r="G38" s="61"/>
      <c r="H38" s="56">
        <f t="shared" si="0"/>
        <v>100</v>
      </c>
      <c r="I38" s="51">
        <f t="shared" si="1"/>
        <v>100</v>
      </c>
    </row>
    <row r="39" spans="1:9">
      <c r="A39" s="491"/>
      <c r="B39" s="44">
        <v>37</v>
      </c>
      <c r="C39" s="49" t="s">
        <v>229</v>
      </c>
      <c r="D39" s="50">
        <f>入力!$C$8</f>
        <v>100</v>
      </c>
      <c r="E39" s="49">
        <f>入力!$C$15</f>
        <v>100</v>
      </c>
      <c r="F39" s="60"/>
      <c r="G39" s="61"/>
      <c r="H39" s="56">
        <f t="shared" ref="H39" si="20">IF(ISBLANK(F39),D39,F39)</f>
        <v>100</v>
      </c>
      <c r="I39" s="51">
        <f t="shared" ref="I39" si="21">IF(ISBLANK(G39), E39, G39)</f>
        <v>100</v>
      </c>
    </row>
    <row r="40" spans="1:9">
      <c r="A40" s="491"/>
      <c r="B40" s="44">
        <v>38</v>
      </c>
      <c r="C40" s="49" t="s">
        <v>230</v>
      </c>
      <c r="D40" s="50">
        <f>入力!$C$8</f>
        <v>100</v>
      </c>
      <c r="E40" s="49">
        <f>入力!$C$15</f>
        <v>100</v>
      </c>
      <c r="F40" s="60"/>
      <c r="G40" s="61"/>
      <c r="H40" s="56">
        <f t="shared" si="0"/>
        <v>100</v>
      </c>
      <c r="I40" s="51">
        <f t="shared" si="1"/>
        <v>100</v>
      </c>
    </row>
    <row r="41" spans="1:9">
      <c r="A41" s="491"/>
      <c r="B41" s="44">
        <v>39</v>
      </c>
      <c r="C41" s="49" t="s">
        <v>152</v>
      </c>
      <c r="D41" s="50">
        <f>入力!$C$8</f>
        <v>100</v>
      </c>
      <c r="E41" s="49">
        <f>入力!$C$15</f>
        <v>100</v>
      </c>
      <c r="F41" s="60"/>
      <c r="G41" s="61"/>
      <c r="H41" s="56">
        <f t="shared" ref="H41" si="22">IF(ISBLANK(F41),D41,F41)</f>
        <v>100</v>
      </c>
      <c r="I41" s="51">
        <f t="shared" ref="I41" si="23">IF(ISBLANK(G41), E41, G41)</f>
        <v>100</v>
      </c>
    </row>
    <row r="42" spans="1:9">
      <c r="A42" s="491"/>
      <c r="B42" s="44">
        <v>40</v>
      </c>
      <c r="C42" s="49" t="s">
        <v>1922</v>
      </c>
      <c r="D42" s="50">
        <f>入力!$C$8</f>
        <v>100</v>
      </c>
      <c r="E42" s="49">
        <f>入力!$C$15</f>
        <v>100</v>
      </c>
      <c r="F42" s="60"/>
      <c r="G42" s="61"/>
      <c r="H42" s="56">
        <f t="shared" si="0"/>
        <v>100</v>
      </c>
      <c r="I42" s="51">
        <f t="shared" si="1"/>
        <v>100</v>
      </c>
    </row>
    <row r="43" spans="1:9">
      <c r="A43" s="491"/>
      <c r="B43" s="44">
        <v>41</v>
      </c>
      <c r="C43" s="49" t="s">
        <v>966</v>
      </c>
      <c r="D43" s="50">
        <f>入力!$C$8</f>
        <v>100</v>
      </c>
      <c r="E43" s="49">
        <f>入力!$C$15</f>
        <v>100</v>
      </c>
      <c r="F43" s="60"/>
      <c r="G43" s="61"/>
      <c r="H43" s="56">
        <f t="shared" si="0"/>
        <v>100</v>
      </c>
      <c r="I43" s="51">
        <f t="shared" si="1"/>
        <v>100</v>
      </c>
    </row>
    <row r="44" spans="1:9">
      <c r="A44" s="491"/>
      <c r="B44" s="44">
        <v>42</v>
      </c>
      <c r="C44" s="49" t="s">
        <v>231</v>
      </c>
      <c r="D44" s="50">
        <f>入力!$C$8</f>
        <v>100</v>
      </c>
      <c r="E44" s="49">
        <f>入力!$C$15</f>
        <v>100</v>
      </c>
      <c r="F44" s="60"/>
      <c r="G44" s="61"/>
      <c r="H44" s="56">
        <f t="shared" si="0"/>
        <v>100</v>
      </c>
      <c r="I44" s="51">
        <f t="shared" si="1"/>
        <v>100</v>
      </c>
    </row>
    <row r="45" spans="1:9">
      <c r="A45" s="491"/>
      <c r="B45" s="44">
        <v>43</v>
      </c>
      <c r="C45" s="49" t="s">
        <v>232</v>
      </c>
      <c r="D45" s="50">
        <f>入力!$C$8</f>
        <v>100</v>
      </c>
      <c r="E45" s="49">
        <f>入力!$C$15</f>
        <v>100</v>
      </c>
      <c r="F45" s="60"/>
      <c r="G45" s="61"/>
      <c r="H45" s="56">
        <f t="shared" si="0"/>
        <v>100</v>
      </c>
      <c r="I45" s="51">
        <f t="shared" si="1"/>
        <v>100</v>
      </c>
    </row>
    <row r="46" spans="1:9">
      <c r="A46" s="491"/>
      <c r="B46" s="44">
        <v>44</v>
      </c>
      <c r="C46" s="49" t="s">
        <v>233</v>
      </c>
      <c r="D46" s="50">
        <f>入力!$C$8</f>
        <v>100</v>
      </c>
      <c r="E46" s="49">
        <f>入力!$C$15</f>
        <v>100</v>
      </c>
      <c r="F46" s="60"/>
      <c r="G46" s="61"/>
      <c r="H46" s="56">
        <f t="shared" ref="H46" si="24">IF(ISBLANK(F46),D46,F46)</f>
        <v>100</v>
      </c>
      <c r="I46" s="51">
        <f t="shared" ref="I46" si="25">IF(ISBLANK(G46), E46, G46)</f>
        <v>100</v>
      </c>
    </row>
    <row r="47" spans="1:9">
      <c r="A47" s="491"/>
      <c r="B47" s="44">
        <v>45</v>
      </c>
      <c r="C47" s="49" t="s">
        <v>246</v>
      </c>
      <c r="D47" s="50">
        <f>入力!$C$8</f>
        <v>100</v>
      </c>
      <c r="E47" s="49">
        <f>入力!$C$15</f>
        <v>100</v>
      </c>
      <c r="F47" s="60"/>
      <c r="G47" s="61"/>
      <c r="H47" s="56">
        <f t="shared" si="0"/>
        <v>100</v>
      </c>
      <c r="I47" s="51">
        <f t="shared" si="1"/>
        <v>100</v>
      </c>
    </row>
    <row r="48" spans="1:9">
      <c r="A48" s="491"/>
      <c r="B48" s="44">
        <v>46</v>
      </c>
      <c r="C48" s="49" t="s">
        <v>399</v>
      </c>
      <c r="D48" s="50">
        <f>入力!$C$8</f>
        <v>100</v>
      </c>
      <c r="E48" s="49">
        <f>入力!$C$15</f>
        <v>100</v>
      </c>
      <c r="F48" s="60"/>
      <c r="G48" s="61"/>
      <c r="H48" s="56">
        <f t="shared" si="0"/>
        <v>100</v>
      </c>
      <c r="I48" s="51">
        <f t="shared" si="1"/>
        <v>100</v>
      </c>
    </row>
    <row r="49" spans="1:9">
      <c r="A49" s="491"/>
      <c r="B49" s="44">
        <v>47</v>
      </c>
      <c r="C49" s="49" t="s">
        <v>401</v>
      </c>
      <c r="D49" s="50">
        <f>入力!$C$8</f>
        <v>100</v>
      </c>
      <c r="E49" s="49">
        <f>入力!$C$15</f>
        <v>100</v>
      </c>
      <c r="F49" s="60"/>
      <c r="G49" s="61"/>
      <c r="H49" s="56">
        <f t="shared" si="0"/>
        <v>100</v>
      </c>
      <c r="I49" s="51">
        <f t="shared" si="1"/>
        <v>100</v>
      </c>
    </row>
    <row r="50" spans="1:9">
      <c r="A50" s="491"/>
      <c r="B50" s="44">
        <v>48</v>
      </c>
      <c r="C50" s="49" t="s">
        <v>408</v>
      </c>
      <c r="D50" s="50">
        <f>入力!$C$8</f>
        <v>100</v>
      </c>
      <c r="E50" s="49">
        <f>入力!$C$15</f>
        <v>100</v>
      </c>
      <c r="F50" s="60"/>
      <c r="G50" s="61"/>
      <c r="H50" s="56">
        <f t="shared" si="0"/>
        <v>100</v>
      </c>
      <c r="I50" s="51">
        <f t="shared" si="1"/>
        <v>100</v>
      </c>
    </row>
    <row r="51" spans="1:9">
      <c r="A51" s="491"/>
      <c r="B51" s="44">
        <v>49</v>
      </c>
      <c r="C51" s="49" t="s">
        <v>1919</v>
      </c>
      <c r="D51" s="50">
        <f>入力!$C$8</f>
        <v>100</v>
      </c>
      <c r="E51" s="49">
        <f>入力!$C$15</f>
        <v>100</v>
      </c>
      <c r="F51" s="60"/>
      <c r="G51" s="61"/>
      <c r="H51" s="56">
        <f t="shared" si="0"/>
        <v>100</v>
      </c>
      <c r="I51" s="51">
        <f t="shared" si="1"/>
        <v>100</v>
      </c>
    </row>
    <row r="52" spans="1:9">
      <c r="A52" s="491"/>
      <c r="B52" s="44">
        <v>50</v>
      </c>
      <c r="C52" s="49" t="s">
        <v>960</v>
      </c>
      <c r="D52" s="50">
        <f>入力!$C$8</f>
        <v>100</v>
      </c>
      <c r="E52" s="49">
        <f>入力!$C$15</f>
        <v>100</v>
      </c>
      <c r="F52" s="60"/>
      <c r="G52" s="61"/>
      <c r="H52" s="56">
        <f t="shared" si="0"/>
        <v>100</v>
      </c>
      <c r="I52" s="51">
        <f t="shared" si="1"/>
        <v>100</v>
      </c>
    </row>
    <row r="53" spans="1:9">
      <c r="A53" s="491"/>
      <c r="B53" s="44">
        <v>51</v>
      </c>
      <c r="C53" s="49" t="s">
        <v>957</v>
      </c>
      <c r="D53" s="50">
        <f>入力!$C$8</f>
        <v>100</v>
      </c>
      <c r="E53" s="49">
        <f>入力!$C$15</f>
        <v>100</v>
      </c>
      <c r="F53" s="60"/>
      <c r="G53" s="61"/>
      <c r="H53" s="56">
        <f t="shared" si="0"/>
        <v>100</v>
      </c>
      <c r="I53" s="51">
        <f t="shared" si="1"/>
        <v>100</v>
      </c>
    </row>
    <row r="54" spans="1:9">
      <c r="A54" s="491"/>
      <c r="B54" s="44">
        <v>52</v>
      </c>
      <c r="C54" s="49" t="s">
        <v>931</v>
      </c>
      <c r="D54" s="50">
        <f>入力!$C$8</f>
        <v>100</v>
      </c>
      <c r="E54" s="49">
        <f>入力!$C$15</f>
        <v>100</v>
      </c>
      <c r="F54" s="60"/>
      <c r="G54" s="61"/>
      <c r="H54" s="56">
        <f t="shared" si="0"/>
        <v>100</v>
      </c>
      <c r="I54" s="51">
        <f t="shared" si="1"/>
        <v>100</v>
      </c>
    </row>
    <row r="55" spans="1:9">
      <c r="A55" s="491"/>
      <c r="B55" s="44">
        <v>53</v>
      </c>
      <c r="C55" s="49" t="s">
        <v>234</v>
      </c>
      <c r="D55" s="50">
        <f>入力!$C$8</f>
        <v>100</v>
      </c>
      <c r="E55" s="49">
        <f>入力!$C$15</f>
        <v>100</v>
      </c>
      <c r="F55" s="60"/>
      <c r="G55" s="61"/>
      <c r="H55" s="56">
        <f t="shared" ref="H55" si="26">IF(ISBLANK(F55),D55,F55)</f>
        <v>100</v>
      </c>
      <c r="I55" s="51">
        <f t="shared" ref="I55" si="27">IF(ISBLANK(G55), E55, G55)</f>
        <v>100</v>
      </c>
    </row>
    <row r="56" spans="1:9">
      <c r="A56" s="491"/>
      <c r="B56" s="44">
        <v>54</v>
      </c>
      <c r="C56" s="49" t="s">
        <v>1221</v>
      </c>
      <c r="D56" s="50">
        <f>入力!$C$8</f>
        <v>100</v>
      </c>
      <c r="E56" s="49">
        <f>入力!$C$15</f>
        <v>100</v>
      </c>
      <c r="F56" s="60"/>
      <c r="G56" s="61"/>
      <c r="H56" s="56">
        <f t="shared" si="0"/>
        <v>100</v>
      </c>
      <c r="I56" s="51">
        <f t="shared" si="1"/>
        <v>100</v>
      </c>
    </row>
    <row r="57" spans="1:9">
      <c r="A57" s="491"/>
      <c r="B57" s="44">
        <v>55</v>
      </c>
      <c r="C57" s="49" t="s">
        <v>1012</v>
      </c>
      <c r="D57" s="50">
        <f>入力!$C$8</f>
        <v>100</v>
      </c>
      <c r="E57" s="49">
        <f>入力!$C$15</f>
        <v>100</v>
      </c>
      <c r="F57" s="60"/>
      <c r="G57" s="61"/>
      <c r="H57" s="56">
        <f t="shared" si="0"/>
        <v>100</v>
      </c>
      <c r="I57" s="51">
        <f t="shared" si="1"/>
        <v>100</v>
      </c>
    </row>
    <row r="58" spans="1:9">
      <c r="A58" s="491"/>
      <c r="B58" s="44">
        <v>56</v>
      </c>
      <c r="C58" s="49" t="s">
        <v>1073</v>
      </c>
      <c r="D58" s="50">
        <f>入力!$C$8</f>
        <v>100</v>
      </c>
      <c r="E58" s="49">
        <f>入力!$C$15</f>
        <v>100</v>
      </c>
      <c r="F58" s="60"/>
      <c r="G58" s="61"/>
      <c r="H58" s="56">
        <f t="shared" si="0"/>
        <v>100</v>
      </c>
      <c r="I58" s="51">
        <f t="shared" si="1"/>
        <v>100</v>
      </c>
    </row>
    <row r="59" spans="1:9">
      <c r="A59" s="491"/>
      <c r="B59" s="44">
        <v>57</v>
      </c>
      <c r="C59" s="49" t="s">
        <v>404</v>
      </c>
      <c r="D59" s="50">
        <f>入力!$C$8</f>
        <v>100</v>
      </c>
      <c r="E59" s="49">
        <f>入力!$C$15</f>
        <v>100</v>
      </c>
      <c r="F59" s="60"/>
      <c r="G59" s="61"/>
      <c r="H59" s="56">
        <f t="shared" si="0"/>
        <v>100</v>
      </c>
      <c r="I59" s="51">
        <f t="shared" si="1"/>
        <v>100</v>
      </c>
    </row>
    <row r="60" spans="1:9">
      <c r="A60" s="491"/>
      <c r="B60" s="44">
        <v>58</v>
      </c>
      <c r="C60" s="49" t="s">
        <v>959</v>
      </c>
      <c r="D60" s="50">
        <f>入力!$C$8</f>
        <v>100</v>
      </c>
      <c r="E60" s="49">
        <f>入力!$C$15</f>
        <v>100</v>
      </c>
      <c r="F60" s="60"/>
      <c r="G60" s="61"/>
      <c r="H60" s="56">
        <f t="shared" ref="H60" si="28">IF(ISBLANK(F60),D60,F60)</f>
        <v>100</v>
      </c>
      <c r="I60" s="51">
        <f t="shared" ref="I60" si="29">IF(ISBLANK(G60), E60, G60)</f>
        <v>100</v>
      </c>
    </row>
    <row r="61" spans="1:9">
      <c r="A61" s="491"/>
      <c r="B61" s="44">
        <v>59</v>
      </c>
      <c r="C61" s="49" t="s">
        <v>235</v>
      </c>
      <c r="D61" s="50">
        <f>入力!$C$8</f>
        <v>100</v>
      </c>
      <c r="E61" s="49">
        <f>入力!$C$15</f>
        <v>100</v>
      </c>
      <c r="F61" s="60"/>
      <c r="G61" s="61"/>
      <c r="H61" s="56">
        <f t="shared" ref="H61" si="30">IF(ISBLANK(F61),D61,F61)</f>
        <v>100</v>
      </c>
      <c r="I61" s="51">
        <f t="shared" ref="I61" si="31">IF(ISBLANK(G61), E61, G61)</f>
        <v>100</v>
      </c>
    </row>
    <row r="62" spans="1:9">
      <c r="A62" s="491"/>
      <c r="B62" s="44">
        <v>60</v>
      </c>
      <c r="C62" s="49" t="s">
        <v>236</v>
      </c>
      <c r="D62" s="50">
        <f>入力!$C$8</f>
        <v>100</v>
      </c>
      <c r="E62" s="49">
        <f>入力!$C$15</f>
        <v>100</v>
      </c>
      <c r="F62" s="60"/>
      <c r="G62" s="61"/>
      <c r="H62" s="56">
        <f t="shared" si="0"/>
        <v>100</v>
      </c>
      <c r="I62" s="51">
        <f t="shared" si="1"/>
        <v>100</v>
      </c>
    </row>
    <row r="63" spans="1:9">
      <c r="A63" s="491"/>
      <c r="B63" s="44">
        <v>61</v>
      </c>
      <c r="C63" s="49" t="s">
        <v>402</v>
      </c>
      <c r="D63" s="50">
        <f>入力!$C$8</f>
        <v>100</v>
      </c>
      <c r="E63" s="49">
        <f>入力!$C$15</f>
        <v>100</v>
      </c>
      <c r="F63" s="60"/>
      <c r="G63" s="61"/>
      <c r="H63" s="56">
        <f t="shared" ref="H63" si="32">IF(ISBLANK(F63),D63,F63)</f>
        <v>100</v>
      </c>
      <c r="I63" s="51">
        <f t="shared" ref="I63" si="33">IF(ISBLANK(G63), E63, G63)</f>
        <v>100</v>
      </c>
    </row>
    <row r="64" spans="1:9">
      <c r="A64" s="491"/>
      <c r="B64" s="44">
        <v>62</v>
      </c>
      <c r="C64" s="49" t="s">
        <v>956</v>
      </c>
      <c r="D64" s="50">
        <f>入力!$C$8</f>
        <v>100</v>
      </c>
      <c r="E64" s="49">
        <f>入力!$C$15</f>
        <v>100</v>
      </c>
      <c r="F64" s="60"/>
      <c r="G64" s="61"/>
      <c r="H64" s="56">
        <f t="shared" ref="H64" si="34">IF(ISBLANK(F64),D64,F64)</f>
        <v>100</v>
      </c>
      <c r="I64" s="51">
        <f t="shared" ref="I64" si="35">IF(ISBLANK(G64), E64, G64)</f>
        <v>100</v>
      </c>
    </row>
    <row r="65" spans="1:9">
      <c r="A65" s="491"/>
      <c r="B65" s="44">
        <v>63</v>
      </c>
      <c r="C65" s="49" t="s">
        <v>1188</v>
      </c>
      <c r="D65" s="50">
        <f>入力!$C$8</f>
        <v>100</v>
      </c>
      <c r="E65" s="49">
        <f>入力!$C$15</f>
        <v>100</v>
      </c>
      <c r="F65" s="60"/>
      <c r="G65" s="61"/>
      <c r="H65" s="56">
        <f t="shared" ref="H65" si="36">IF(ISBLANK(F65),D65,F65)</f>
        <v>100</v>
      </c>
      <c r="I65" s="51">
        <f t="shared" ref="I65" si="37">IF(ISBLANK(G65), E65, G65)</f>
        <v>100</v>
      </c>
    </row>
    <row r="66" spans="1:9">
      <c r="A66" s="491"/>
      <c r="B66" s="44">
        <v>64</v>
      </c>
      <c r="C66" s="49" t="s">
        <v>237</v>
      </c>
      <c r="D66" s="50">
        <f>入力!$C$8</f>
        <v>100</v>
      </c>
      <c r="E66" s="49">
        <f>入力!$C$15</f>
        <v>100</v>
      </c>
      <c r="F66" s="60"/>
      <c r="G66" s="61"/>
      <c r="H66" s="56">
        <f t="shared" si="0"/>
        <v>100</v>
      </c>
      <c r="I66" s="51">
        <f t="shared" si="1"/>
        <v>100</v>
      </c>
    </row>
    <row r="67" spans="1:9">
      <c r="A67" s="491"/>
      <c r="B67" s="44">
        <v>65</v>
      </c>
      <c r="C67" s="49" t="s">
        <v>668</v>
      </c>
      <c r="D67" s="50">
        <f>入力!$C$8</f>
        <v>100</v>
      </c>
      <c r="E67" s="49">
        <f>入力!$C$15</f>
        <v>100</v>
      </c>
      <c r="F67" s="60"/>
      <c r="G67" s="61"/>
      <c r="H67" s="56">
        <f t="shared" si="0"/>
        <v>100</v>
      </c>
      <c r="I67" s="51">
        <f t="shared" si="1"/>
        <v>100</v>
      </c>
    </row>
    <row r="68" spans="1:9">
      <c r="A68" s="491"/>
      <c r="B68" s="44">
        <v>66</v>
      </c>
      <c r="C68" s="49" t="s">
        <v>965</v>
      </c>
      <c r="D68" s="50">
        <f>入力!$C$8</f>
        <v>100</v>
      </c>
      <c r="E68" s="49">
        <f>入力!$C$15</f>
        <v>100</v>
      </c>
      <c r="F68" s="60"/>
      <c r="G68" s="61"/>
      <c r="H68" s="56">
        <f t="shared" ref="H68" si="38">IF(ISBLANK(F68),D68,F68)</f>
        <v>100</v>
      </c>
      <c r="I68" s="51">
        <f t="shared" ref="I68" si="39">IF(ISBLANK(G68), E68, G68)</f>
        <v>100</v>
      </c>
    </row>
    <row r="69" spans="1:9">
      <c r="A69" s="491"/>
      <c r="B69" s="44">
        <v>67</v>
      </c>
      <c r="C69" s="49" t="s">
        <v>888</v>
      </c>
      <c r="D69" s="50">
        <f>入力!$C$8</f>
        <v>100</v>
      </c>
      <c r="E69" s="49">
        <f>入力!$C$15</f>
        <v>100</v>
      </c>
      <c r="F69" s="60"/>
      <c r="G69" s="61"/>
      <c r="H69" s="56">
        <f t="shared" ref="H69" si="40">IF(ISBLANK(F69),D69,F69)</f>
        <v>100</v>
      </c>
      <c r="I69" s="51">
        <f t="shared" ref="I69" si="41">IF(ISBLANK(G69), E69, G69)</f>
        <v>100</v>
      </c>
    </row>
    <row r="70" spans="1:9">
      <c r="A70" s="491"/>
      <c r="B70" s="44">
        <v>68</v>
      </c>
      <c r="C70" s="49" t="s">
        <v>238</v>
      </c>
      <c r="D70" s="50">
        <f>入力!$C$8</f>
        <v>100</v>
      </c>
      <c r="E70" s="49">
        <f>入力!$C$15</f>
        <v>100</v>
      </c>
      <c r="F70" s="60"/>
      <c r="G70" s="61"/>
      <c r="H70" s="56">
        <f t="shared" ref="H70:H122" si="42">IF(ISBLANK(F70),D70,F70)</f>
        <v>100</v>
      </c>
      <c r="I70" s="51">
        <f t="shared" ref="I70:I140" si="43">IF(ISBLANK(G70), E70, G70)</f>
        <v>100</v>
      </c>
    </row>
    <row r="71" spans="1:9">
      <c r="A71" s="491"/>
      <c r="B71" s="44">
        <v>69</v>
      </c>
      <c r="C71" s="49" t="s">
        <v>924</v>
      </c>
      <c r="D71" s="50">
        <f>入力!$C$8</f>
        <v>100</v>
      </c>
      <c r="E71" s="49">
        <f>入力!$C$15</f>
        <v>100</v>
      </c>
      <c r="F71" s="60"/>
      <c r="G71" s="61"/>
      <c r="H71" s="56">
        <f t="shared" ref="H71:H72" si="44">IF(ISBLANK(F71),D71,F71)</f>
        <v>100</v>
      </c>
      <c r="I71" s="51">
        <f t="shared" ref="I71:I72" si="45">IF(ISBLANK(G71), E71, G71)</f>
        <v>100</v>
      </c>
    </row>
    <row r="72" spans="1:9">
      <c r="A72" s="491"/>
      <c r="B72" s="44">
        <v>70</v>
      </c>
      <c r="C72" s="49" t="s">
        <v>683</v>
      </c>
      <c r="D72" s="50">
        <f>入力!$C$8</f>
        <v>100</v>
      </c>
      <c r="E72" s="49">
        <f>入力!$C$15</f>
        <v>100</v>
      </c>
      <c r="F72" s="60"/>
      <c r="G72" s="61"/>
      <c r="H72" s="56">
        <f t="shared" si="44"/>
        <v>100</v>
      </c>
      <c r="I72" s="51">
        <f t="shared" si="45"/>
        <v>100</v>
      </c>
    </row>
    <row r="73" spans="1:9">
      <c r="A73" s="491"/>
      <c r="B73" s="44">
        <v>71</v>
      </c>
      <c r="C73" s="49" t="s">
        <v>423</v>
      </c>
      <c r="D73" s="50">
        <f>入力!$C$8</f>
        <v>100</v>
      </c>
      <c r="E73" s="49">
        <f>入力!$C$15</f>
        <v>100</v>
      </c>
      <c r="F73" s="60"/>
      <c r="G73" s="61"/>
      <c r="H73" s="56">
        <f t="shared" si="42"/>
        <v>100</v>
      </c>
      <c r="I73" s="51">
        <f t="shared" si="43"/>
        <v>100</v>
      </c>
    </row>
    <row r="74" spans="1:9">
      <c r="A74" s="491"/>
      <c r="B74" s="44">
        <v>72</v>
      </c>
      <c r="C74" s="49" t="s">
        <v>397</v>
      </c>
      <c r="D74" s="50">
        <f>入力!$C$8</f>
        <v>100</v>
      </c>
      <c r="E74" s="49">
        <f>入力!$C$15</f>
        <v>100</v>
      </c>
      <c r="F74" s="60"/>
      <c r="G74" s="61"/>
      <c r="H74" s="56">
        <f t="shared" ref="H74" si="46">IF(ISBLANK(F74),D74,F74)</f>
        <v>100</v>
      </c>
      <c r="I74" s="51">
        <f t="shared" ref="I74" si="47">IF(ISBLANK(G74), E74, G74)</f>
        <v>100</v>
      </c>
    </row>
    <row r="75" spans="1:9">
      <c r="A75" s="491"/>
      <c r="B75" s="44">
        <v>73</v>
      </c>
      <c r="C75" s="49" t="s">
        <v>239</v>
      </c>
      <c r="D75" s="50">
        <f>入力!$C$8</f>
        <v>100</v>
      </c>
      <c r="E75" s="49">
        <f>入力!$C$15</f>
        <v>100</v>
      </c>
      <c r="F75" s="60"/>
      <c r="G75" s="61"/>
      <c r="H75" s="56">
        <f t="shared" si="42"/>
        <v>100</v>
      </c>
      <c r="I75" s="51">
        <f t="shared" si="43"/>
        <v>100</v>
      </c>
    </row>
    <row r="76" spans="1:9">
      <c r="A76" s="491"/>
      <c r="B76" s="44">
        <v>74</v>
      </c>
      <c r="C76" s="49" t="s">
        <v>689</v>
      </c>
      <c r="D76" s="50">
        <f>入力!$C$8</f>
        <v>100</v>
      </c>
      <c r="E76" s="49">
        <f>入力!$C$15</f>
        <v>100</v>
      </c>
      <c r="F76" s="60"/>
      <c r="G76" s="61"/>
      <c r="H76" s="56">
        <f t="shared" si="42"/>
        <v>100</v>
      </c>
      <c r="I76" s="51">
        <f t="shared" si="43"/>
        <v>100</v>
      </c>
    </row>
    <row r="77" spans="1:9">
      <c r="A77" s="491"/>
      <c r="B77" s="44">
        <v>75</v>
      </c>
      <c r="C77" s="49" t="s">
        <v>1181</v>
      </c>
      <c r="D77" s="50">
        <f>入力!$C$8</f>
        <v>100</v>
      </c>
      <c r="E77" s="49">
        <f>入力!$C$15</f>
        <v>100</v>
      </c>
      <c r="F77" s="60"/>
      <c r="G77" s="61"/>
      <c r="H77" s="56">
        <f t="shared" ref="H77:H78" si="48">IF(ISBLANK(F77),D77,F77)</f>
        <v>100</v>
      </c>
      <c r="I77" s="51">
        <f t="shared" ref="I77:I78" si="49">IF(ISBLANK(G77), E77, G77)</f>
        <v>100</v>
      </c>
    </row>
    <row r="78" spans="1:9">
      <c r="A78" s="491"/>
      <c r="B78" s="44">
        <v>76</v>
      </c>
      <c r="C78" s="49" t="s">
        <v>1061</v>
      </c>
      <c r="D78" s="50">
        <f>入力!$C$8</f>
        <v>100</v>
      </c>
      <c r="E78" s="49">
        <f>入力!$C$15</f>
        <v>100</v>
      </c>
      <c r="F78" s="60"/>
      <c r="G78" s="61"/>
      <c r="H78" s="56">
        <f t="shared" si="48"/>
        <v>100</v>
      </c>
      <c r="I78" s="51">
        <f t="shared" si="49"/>
        <v>100</v>
      </c>
    </row>
    <row r="79" spans="1:9">
      <c r="A79" s="491"/>
      <c r="B79" s="44">
        <v>77</v>
      </c>
      <c r="C79" s="49" t="s">
        <v>406</v>
      </c>
      <c r="D79" s="50">
        <f>入力!$C$8</f>
        <v>100</v>
      </c>
      <c r="E79" s="49">
        <f>入力!$C$15</f>
        <v>100</v>
      </c>
      <c r="F79" s="60"/>
      <c r="G79" s="61"/>
      <c r="H79" s="56">
        <f t="shared" si="42"/>
        <v>100</v>
      </c>
      <c r="I79" s="51">
        <f t="shared" si="43"/>
        <v>100</v>
      </c>
    </row>
    <row r="80" spans="1:9">
      <c r="A80" s="491"/>
      <c r="B80" s="44">
        <v>78</v>
      </c>
      <c r="C80" s="49" t="s">
        <v>240</v>
      </c>
      <c r="D80" s="50">
        <f>入力!$C$8</f>
        <v>100</v>
      </c>
      <c r="E80" s="49">
        <f>入力!$C$15</f>
        <v>100</v>
      </c>
      <c r="F80" s="60"/>
      <c r="G80" s="61"/>
      <c r="H80" s="56">
        <f t="shared" ref="H80" si="50">IF(ISBLANK(F80),D80,F80)</f>
        <v>100</v>
      </c>
      <c r="I80" s="51">
        <f t="shared" ref="I80" si="51">IF(ISBLANK(G80), E80, G80)</f>
        <v>100</v>
      </c>
    </row>
    <row r="81" spans="1:9">
      <c r="A81" s="491"/>
      <c r="B81" s="44">
        <v>79</v>
      </c>
      <c r="C81" s="49" t="s">
        <v>914</v>
      </c>
      <c r="D81" s="50">
        <f>入力!$C$8</f>
        <v>100</v>
      </c>
      <c r="E81" s="49">
        <f>入力!$C$15</f>
        <v>100</v>
      </c>
      <c r="F81" s="60"/>
      <c r="G81" s="61"/>
      <c r="H81" s="56">
        <f t="shared" ref="H81:H83" si="52">IF(ISBLANK(F81),D81,F81)</f>
        <v>100</v>
      </c>
      <c r="I81" s="51">
        <f t="shared" ref="I81:I83" si="53">IF(ISBLANK(G81), E81, G81)</f>
        <v>100</v>
      </c>
    </row>
    <row r="82" spans="1:9">
      <c r="A82" s="491"/>
      <c r="B82" s="44">
        <v>80</v>
      </c>
      <c r="C82" s="49" t="s">
        <v>900</v>
      </c>
      <c r="D82" s="50">
        <f>入力!$C$8</f>
        <v>100</v>
      </c>
      <c r="E82" s="49">
        <f>入力!$C$15</f>
        <v>100</v>
      </c>
      <c r="F82" s="60"/>
      <c r="G82" s="61"/>
      <c r="H82" s="56">
        <f t="shared" si="52"/>
        <v>100</v>
      </c>
      <c r="I82" s="51">
        <f t="shared" si="53"/>
        <v>100</v>
      </c>
    </row>
    <row r="83" spans="1:9">
      <c r="A83" s="491"/>
      <c r="B83" s="44">
        <v>81</v>
      </c>
      <c r="C83" s="49" t="s">
        <v>896</v>
      </c>
      <c r="D83" s="50">
        <f>入力!$C$8</f>
        <v>100</v>
      </c>
      <c r="E83" s="49">
        <f>入力!$C$15</f>
        <v>100</v>
      </c>
      <c r="F83" s="60"/>
      <c r="G83" s="61"/>
      <c r="H83" s="56">
        <f t="shared" si="52"/>
        <v>100</v>
      </c>
      <c r="I83" s="51">
        <f t="shared" si="53"/>
        <v>100</v>
      </c>
    </row>
    <row r="84" spans="1:9">
      <c r="A84" s="491"/>
      <c r="B84" s="44">
        <v>82</v>
      </c>
      <c r="C84" s="49" t="s">
        <v>1009</v>
      </c>
      <c r="D84" s="50">
        <f>入力!$C$8</f>
        <v>100</v>
      </c>
      <c r="E84" s="49">
        <f>入力!$C$15</f>
        <v>100</v>
      </c>
      <c r="F84" s="60"/>
      <c r="G84" s="61"/>
      <c r="H84" s="56">
        <f t="shared" si="42"/>
        <v>100</v>
      </c>
      <c r="I84" s="51">
        <f t="shared" si="43"/>
        <v>100</v>
      </c>
    </row>
    <row r="85" spans="1:9">
      <c r="A85" s="491"/>
      <c r="B85" s="44">
        <v>83</v>
      </c>
      <c r="C85" s="49" t="s">
        <v>160</v>
      </c>
      <c r="D85" s="50">
        <f>入力!$C$8</f>
        <v>100</v>
      </c>
      <c r="E85" s="49">
        <f>入力!$C$15</f>
        <v>100</v>
      </c>
      <c r="F85" s="60"/>
      <c r="G85" s="61"/>
      <c r="H85" s="56">
        <f t="shared" si="42"/>
        <v>100</v>
      </c>
      <c r="I85" s="51">
        <f t="shared" si="43"/>
        <v>100</v>
      </c>
    </row>
    <row r="86" spans="1:9">
      <c r="A86" s="491"/>
      <c r="B86" s="44">
        <v>84</v>
      </c>
      <c r="C86" s="49" t="s">
        <v>398</v>
      </c>
      <c r="D86" s="50">
        <f>入力!$C$8</f>
        <v>100</v>
      </c>
      <c r="E86" s="49">
        <f>入力!$C$15</f>
        <v>100</v>
      </c>
      <c r="F86" s="60"/>
      <c r="G86" s="61"/>
      <c r="H86" s="56">
        <f t="shared" si="42"/>
        <v>100</v>
      </c>
      <c r="I86" s="51">
        <f t="shared" si="43"/>
        <v>100</v>
      </c>
    </row>
    <row r="87" spans="1:9">
      <c r="A87" s="491"/>
      <c r="B87" s="44">
        <v>85</v>
      </c>
      <c r="C87" s="49" t="s">
        <v>161</v>
      </c>
      <c r="D87" s="50">
        <f>入力!$C$8</f>
        <v>100</v>
      </c>
      <c r="E87" s="49">
        <f>入力!$C$15</f>
        <v>100</v>
      </c>
      <c r="F87" s="60"/>
      <c r="G87" s="61"/>
      <c r="H87" s="56">
        <f t="shared" si="42"/>
        <v>100</v>
      </c>
      <c r="I87" s="51">
        <f t="shared" si="43"/>
        <v>100</v>
      </c>
    </row>
    <row r="88" spans="1:9">
      <c r="A88" s="491"/>
      <c r="B88" s="44">
        <v>86</v>
      </c>
      <c r="C88" s="49" t="s">
        <v>1384</v>
      </c>
      <c r="D88" s="50">
        <f>入力!$C$8</f>
        <v>100</v>
      </c>
      <c r="E88" s="49">
        <f>入力!$C$15</f>
        <v>100</v>
      </c>
      <c r="F88" s="60"/>
      <c r="G88" s="61"/>
      <c r="H88" s="56">
        <f t="shared" si="42"/>
        <v>100</v>
      </c>
      <c r="I88" s="51">
        <f t="shared" si="43"/>
        <v>100</v>
      </c>
    </row>
    <row r="89" spans="1:9">
      <c r="A89" s="491"/>
      <c r="B89" s="44">
        <v>87</v>
      </c>
      <c r="C89" s="49" t="s">
        <v>393</v>
      </c>
      <c r="D89" s="50">
        <f>入力!$C$8</f>
        <v>100</v>
      </c>
      <c r="E89" s="49">
        <f>入力!$C$15</f>
        <v>100</v>
      </c>
      <c r="F89" s="60"/>
      <c r="G89" s="61"/>
      <c r="H89" s="56">
        <f t="shared" ref="H89" si="54">IF(ISBLANK(F89),D89,F89)</f>
        <v>100</v>
      </c>
      <c r="I89" s="51">
        <f t="shared" ref="I89" si="55">IF(ISBLANK(G89), E89, G89)</f>
        <v>100</v>
      </c>
    </row>
    <row r="90" spans="1:9">
      <c r="A90" s="491"/>
      <c r="B90" s="44">
        <v>88</v>
      </c>
      <c r="C90" s="49" t="s">
        <v>1063</v>
      </c>
      <c r="D90" s="50">
        <f>入力!$C$8</f>
        <v>100</v>
      </c>
      <c r="E90" s="49">
        <f>入力!$C$15</f>
        <v>100</v>
      </c>
      <c r="F90" s="60"/>
      <c r="G90" s="61"/>
      <c r="H90" s="56">
        <f t="shared" si="42"/>
        <v>100</v>
      </c>
      <c r="I90" s="51">
        <f t="shared" si="43"/>
        <v>100</v>
      </c>
    </row>
    <row r="91" spans="1:9">
      <c r="A91" s="491"/>
      <c r="B91" s="44">
        <v>89</v>
      </c>
      <c r="C91" s="49" t="s">
        <v>718</v>
      </c>
      <c r="D91" s="50">
        <f>入力!$C$8</f>
        <v>100</v>
      </c>
      <c r="E91" s="49">
        <f>入力!$C$15</f>
        <v>100</v>
      </c>
      <c r="F91" s="60"/>
      <c r="G91" s="61"/>
      <c r="H91" s="56">
        <f t="shared" ref="H91" si="56">IF(ISBLANK(F91),D91,F91)</f>
        <v>100</v>
      </c>
      <c r="I91" s="51">
        <f t="shared" ref="I91" si="57">IF(ISBLANK(G91), E91, G91)</f>
        <v>100</v>
      </c>
    </row>
    <row r="92" spans="1:9">
      <c r="A92" s="491"/>
      <c r="B92" s="44">
        <v>90</v>
      </c>
      <c r="C92" s="49" t="s">
        <v>395</v>
      </c>
      <c r="D92" s="50">
        <f>入力!$C$8</f>
        <v>100</v>
      </c>
      <c r="E92" s="49">
        <f>入力!$C$15</f>
        <v>100</v>
      </c>
      <c r="F92" s="60"/>
      <c r="G92" s="61"/>
      <c r="H92" s="56">
        <f t="shared" si="42"/>
        <v>100</v>
      </c>
      <c r="I92" s="51">
        <f t="shared" si="43"/>
        <v>100</v>
      </c>
    </row>
    <row r="93" spans="1:9">
      <c r="A93" s="491"/>
      <c r="B93" s="44">
        <v>91</v>
      </c>
      <c r="C93" s="49" t="s">
        <v>1010</v>
      </c>
      <c r="D93" s="50">
        <f>入力!$C$8</f>
        <v>100</v>
      </c>
      <c r="E93" s="49">
        <f>入力!$C$15</f>
        <v>100</v>
      </c>
      <c r="F93" s="60"/>
      <c r="G93" s="61"/>
      <c r="H93" s="56">
        <f t="shared" ref="H93" si="58">IF(ISBLANK(F93),D93,F93)</f>
        <v>100</v>
      </c>
      <c r="I93" s="51">
        <f t="shared" ref="I93" si="59">IF(ISBLANK(G93), E93, G93)</f>
        <v>100</v>
      </c>
    </row>
    <row r="94" spans="1:9">
      <c r="A94" s="491"/>
      <c r="B94" s="44">
        <v>92</v>
      </c>
      <c r="C94" s="49" t="s">
        <v>912</v>
      </c>
      <c r="D94" s="50">
        <f>入力!$C$8</f>
        <v>100</v>
      </c>
      <c r="E94" s="49">
        <f>入力!$C$15</f>
        <v>100</v>
      </c>
      <c r="F94" s="60"/>
      <c r="G94" s="61"/>
      <c r="H94" s="56">
        <f t="shared" si="42"/>
        <v>100</v>
      </c>
      <c r="I94" s="51">
        <f t="shared" si="43"/>
        <v>100</v>
      </c>
    </row>
    <row r="95" spans="1:9">
      <c r="A95" s="491"/>
      <c r="B95" s="44">
        <v>93</v>
      </c>
      <c r="C95" s="49" t="s">
        <v>247</v>
      </c>
      <c r="D95" s="50">
        <f>入力!$C$8</f>
        <v>100</v>
      </c>
      <c r="E95" s="49">
        <f>入力!$C$15</f>
        <v>100</v>
      </c>
      <c r="F95" s="60"/>
      <c r="G95" s="61"/>
      <c r="H95" s="56">
        <f t="shared" ref="H95" si="60">IF(ISBLANK(F95),D95,F95)</f>
        <v>100</v>
      </c>
      <c r="I95" s="51">
        <f t="shared" ref="I95" si="61">IF(ISBLANK(G95), E95, G95)</f>
        <v>100</v>
      </c>
    </row>
    <row r="96" spans="1:9">
      <c r="A96" s="491"/>
      <c r="B96" s="44">
        <v>94</v>
      </c>
      <c r="C96" s="49" t="s">
        <v>760</v>
      </c>
      <c r="D96" s="50">
        <f>入力!$C$8</f>
        <v>100</v>
      </c>
      <c r="E96" s="49">
        <f>入力!$C$15</f>
        <v>100</v>
      </c>
      <c r="F96" s="60"/>
      <c r="G96" s="61"/>
      <c r="H96" s="56">
        <f t="shared" si="42"/>
        <v>100</v>
      </c>
      <c r="I96" s="51">
        <f t="shared" si="43"/>
        <v>100</v>
      </c>
    </row>
    <row r="97" spans="1:9">
      <c r="A97" s="491"/>
      <c r="B97" s="44">
        <v>95</v>
      </c>
      <c r="C97" s="49" t="s">
        <v>717</v>
      </c>
      <c r="D97" s="50">
        <f>入力!$C$8</f>
        <v>100</v>
      </c>
      <c r="E97" s="49">
        <f>入力!$C$15</f>
        <v>100</v>
      </c>
      <c r="F97" s="60"/>
      <c r="G97" s="61"/>
      <c r="H97" s="56">
        <f t="shared" si="42"/>
        <v>100</v>
      </c>
      <c r="I97" s="51">
        <f t="shared" si="43"/>
        <v>100</v>
      </c>
    </row>
    <row r="98" spans="1:9">
      <c r="A98" s="491"/>
      <c r="B98" s="44">
        <v>96</v>
      </c>
      <c r="C98" s="49" t="s">
        <v>962</v>
      </c>
      <c r="D98" s="50">
        <f>入力!$C$8</f>
        <v>100</v>
      </c>
      <c r="E98" s="49">
        <f>入力!$C$15</f>
        <v>100</v>
      </c>
      <c r="F98" s="60"/>
      <c r="G98" s="61"/>
      <c r="H98" s="56">
        <f t="shared" si="42"/>
        <v>100</v>
      </c>
      <c r="I98" s="51">
        <f t="shared" si="43"/>
        <v>100</v>
      </c>
    </row>
    <row r="99" spans="1:9">
      <c r="A99" s="491"/>
      <c r="B99" s="44">
        <v>97</v>
      </c>
      <c r="C99" s="49" t="s">
        <v>1186</v>
      </c>
      <c r="D99" s="50">
        <f>入力!$C$8</f>
        <v>100</v>
      </c>
      <c r="E99" s="49">
        <f>入力!$C$15</f>
        <v>100</v>
      </c>
      <c r="F99" s="60"/>
      <c r="G99" s="61"/>
      <c r="H99" s="56">
        <f t="shared" si="42"/>
        <v>100</v>
      </c>
      <c r="I99" s="51">
        <f t="shared" si="43"/>
        <v>100</v>
      </c>
    </row>
    <row r="100" spans="1:9">
      <c r="A100" s="491"/>
      <c r="B100" s="44">
        <v>98</v>
      </c>
      <c r="C100" s="49" t="s">
        <v>241</v>
      </c>
      <c r="D100" s="50">
        <f>入力!$C$8</f>
        <v>100</v>
      </c>
      <c r="E100" s="49">
        <f>入力!$C$15</f>
        <v>100</v>
      </c>
      <c r="F100" s="60"/>
      <c r="G100" s="61"/>
      <c r="H100" s="56">
        <f t="shared" si="42"/>
        <v>100</v>
      </c>
      <c r="I100" s="51">
        <f t="shared" si="43"/>
        <v>100</v>
      </c>
    </row>
    <row r="101" spans="1:9">
      <c r="A101" s="491"/>
      <c r="B101" s="44">
        <v>99</v>
      </c>
      <c r="C101" s="49" t="s">
        <v>964</v>
      </c>
      <c r="D101" s="50">
        <f>入力!$C$8</f>
        <v>100</v>
      </c>
      <c r="E101" s="49">
        <f>入力!$C$15</f>
        <v>100</v>
      </c>
      <c r="F101" s="60"/>
      <c r="G101" s="61"/>
      <c r="H101" s="56">
        <f t="shared" si="42"/>
        <v>100</v>
      </c>
      <c r="I101" s="51">
        <f t="shared" si="43"/>
        <v>100</v>
      </c>
    </row>
    <row r="102" spans="1:9">
      <c r="A102" s="491"/>
      <c r="B102" s="44">
        <v>100</v>
      </c>
      <c r="C102" s="49" t="s">
        <v>963</v>
      </c>
      <c r="D102" s="50">
        <f>入力!$C$8</f>
        <v>100</v>
      </c>
      <c r="E102" s="49">
        <f>入力!$C$15</f>
        <v>100</v>
      </c>
      <c r="F102" s="60"/>
      <c r="G102" s="61"/>
      <c r="H102" s="56">
        <f t="shared" ref="H102" si="62">IF(ISBLANK(F102),D102,F102)</f>
        <v>100</v>
      </c>
      <c r="I102" s="51">
        <f t="shared" ref="I102" si="63">IF(ISBLANK(G102), E102, G102)</f>
        <v>100</v>
      </c>
    </row>
    <row r="103" spans="1:9">
      <c r="A103" s="491"/>
      <c r="B103" s="44">
        <v>101</v>
      </c>
      <c r="C103" s="49" t="s">
        <v>242</v>
      </c>
      <c r="D103" s="50">
        <f>入力!$C$8</f>
        <v>100</v>
      </c>
      <c r="E103" s="49">
        <f>入力!$C$15</f>
        <v>100</v>
      </c>
      <c r="F103" s="60"/>
      <c r="G103" s="61"/>
      <c r="H103" s="56">
        <f t="shared" ref="H103" si="64">IF(ISBLANK(F103),D103,F103)</f>
        <v>100</v>
      </c>
      <c r="I103" s="51">
        <f t="shared" ref="I103" si="65">IF(ISBLANK(G103), E103, G103)</f>
        <v>100</v>
      </c>
    </row>
    <row r="104" spans="1:9">
      <c r="A104" s="491"/>
      <c r="B104" s="44">
        <v>102</v>
      </c>
      <c r="C104" s="49" t="s">
        <v>248</v>
      </c>
      <c r="D104" s="50">
        <f>入力!$C$8</f>
        <v>100</v>
      </c>
      <c r="E104" s="49">
        <f>入力!$C$15</f>
        <v>100</v>
      </c>
      <c r="F104" s="60"/>
      <c r="G104" s="61"/>
      <c r="H104" s="56">
        <f t="shared" si="42"/>
        <v>100</v>
      </c>
      <c r="I104" s="51">
        <f t="shared" si="43"/>
        <v>100</v>
      </c>
    </row>
    <row r="105" spans="1:9">
      <c r="A105" s="491"/>
      <c r="B105" s="44">
        <v>103</v>
      </c>
      <c r="C105" s="49" t="s">
        <v>243</v>
      </c>
      <c r="D105" s="50">
        <f>入力!$C$8</f>
        <v>100</v>
      </c>
      <c r="E105" s="49">
        <f>入力!$C$15</f>
        <v>100</v>
      </c>
      <c r="F105" s="60"/>
      <c r="G105" s="61"/>
      <c r="H105" s="56">
        <f t="shared" ref="H105" si="66">IF(ISBLANK(F105),D105,F105)</f>
        <v>100</v>
      </c>
      <c r="I105" s="51">
        <f t="shared" ref="I105" si="67">IF(ISBLANK(G105), E105, G105)</f>
        <v>100</v>
      </c>
    </row>
    <row r="106" spans="1:9">
      <c r="A106" s="491"/>
      <c r="B106" s="44">
        <v>104</v>
      </c>
      <c r="C106" s="49" t="s">
        <v>400</v>
      </c>
      <c r="D106" s="50">
        <f>入力!$C$8</f>
        <v>100</v>
      </c>
      <c r="E106" s="49">
        <f>入力!$C$15</f>
        <v>100</v>
      </c>
      <c r="F106" s="60"/>
      <c r="G106" s="61"/>
      <c r="H106" s="56">
        <f t="shared" si="42"/>
        <v>100</v>
      </c>
      <c r="I106" s="51">
        <f t="shared" si="43"/>
        <v>100</v>
      </c>
    </row>
    <row r="107" spans="1:9">
      <c r="A107" s="491"/>
      <c r="B107" s="44">
        <v>105</v>
      </c>
      <c r="C107" s="49" t="s">
        <v>928</v>
      </c>
      <c r="D107" s="50">
        <f>入力!$C$8</f>
        <v>100</v>
      </c>
      <c r="E107" s="49">
        <f>入力!$C$15</f>
        <v>100</v>
      </c>
      <c r="F107" s="60"/>
      <c r="G107" s="61"/>
      <c r="H107" s="56">
        <f t="shared" si="42"/>
        <v>100</v>
      </c>
      <c r="I107" s="51">
        <f t="shared" si="43"/>
        <v>100</v>
      </c>
    </row>
    <row r="108" spans="1:9">
      <c r="A108" s="491"/>
      <c r="B108" s="44">
        <v>106</v>
      </c>
      <c r="C108" s="49" t="s">
        <v>669</v>
      </c>
      <c r="D108" s="50">
        <f>入力!$C$8</f>
        <v>100</v>
      </c>
      <c r="E108" s="49">
        <f>入力!$C$15</f>
        <v>100</v>
      </c>
      <c r="F108" s="60"/>
      <c r="G108" s="61"/>
      <c r="H108" s="56">
        <f t="shared" si="42"/>
        <v>100</v>
      </c>
      <c r="I108" s="51">
        <f t="shared" si="43"/>
        <v>100</v>
      </c>
    </row>
    <row r="109" spans="1:9">
      <c r="A109" s="491"/>
      <c r="B109" s="44">
        <v>107</v>
      </c>
      <c r="C109" s="49" t="s">
        <v>249</v>
      </c>
      <c r="D109" s="50">
        <f>入力!$C$8</f>
        <v>100</v>
      </c>
      <c r="E109" s="49">
        <f>入力!$C$15</f>
        <v>100</v>
      </c>
      <c r="F109" s="60"/>
      <c r="G109" s="61"/>
      <c r="H109" s="56">
        <f t="shared" ref="H109:H120" si="68">IF(ISBLANK(F109),D109,F109)</f>
        <v>100</v>
      </c>
      <c r="I109" s="51">
        <f t="shared" ref="I109:I120" si="69">IF(ISBLANK(G109), E109, G109)</f>
        <v>100</v>
      </c>
    </row>
    <row r="110" spans="1:9">
      <c r="A110" s="491"/>
      <c r="B110" s="44">
        <v>108</v>
      </c>
      <c r="C110" s="49" t="s">
        <v>901</v>
      </c>
      <c r="D110" s="50">
        <f>入力!$C$8</f>
        <v>100</v>
      </c>
      <c r="E110" s="49">
        <f>入力!$C$15</f>
        <v>100</v>
      </c>
      <c r="F110" s="60"/>
      <c r="G110" s="61"/>
      <c r="H110" s="56">
        <f t="shared" si="68"/>
        <v>100</v>
      </c>
      <c r="I110" s="51">
        <f t="shared" si="69"/>
        <v>100</v>
      </c>
    </row>
    <row r="111" spans="1:9">
      <c r="A111" s="491"/>
      <c r="B111" s="44">
        <v>109</v>
      </c>
      <c r="C111" s="49" t="s">
        <v>245</v>
      </c>
      <c r="D111" s="50">
        <f>入力!$C$8</f>
        <v>100</v>
      </c>
      <c r="E111" s="49">
        <f>入力!$C$15</f>
        <v>100</v>
      </c>
      <c r="F111" s="60"/>
      <c r="G111" s="61"/>
      <c r="H111" s="56">
        <f t="shared" si="68"/>
        <v>100</v>
      </c>
      <c r="I111" s="51">
        <f t="shared" si="69"/>
        <v>100</v>
      </c>
    </row>
    <row r="112" spans="1:9">
      <c r="A112" s="491"/>
      <c r="B112" s="44">
        <v>110</v>
      </c>
      <c r="C112" s="49" t="s">
        <v>916</v>
      </c>
      <c r="D112" s="50">
        <f>入力!$C$8</f>
        <v>100</v>
      </c>
      <c r="E112" s="49">
        <f>入力!$C$15</f>
        <v>100</v>
      </c>
      <c r="F112" s="60"/>
      <c r="G112" s="61"/>
      <c r="H112" s="56">
        <f t="shared" si="68"/>
        <v>100</v>
      </c>
      <c r="I112" s="51">
        <f t="shared" si="69"/>
        <v>100</v>
      </c>
    </row>
    <row r="113" spans="1:9">
      <c r="A113" s="491"/>
      <c r="B113" s="44">
        <v>111</v>
      </c>
      <c r="C113" s="49" t="s">
        <v>410</v>
      </c>
      <c r="D113" s="50">
        <f>入力!$C$8</f>
        <v>100</v>
      </c>
      <c r="E113" s="49">
        <f>入力!$C$15</f>
        <v>100</v>
      </c>
      <c r="F113" s="60"/>
      <c r="G113" s="61"/>
      <c r="H113" s="56">
        <f t="shared" si="68"/>
        <v>100</v>
      </c>
      <c r="I113" s="51">
        <f t="shared" si="69"/>
        <v>100</v>
      </c>
    </row>
    <row r="114" spans="1:9">
      <c r="A114" s="491"/>
      <c r="B114" s="44">
        <v>112</v>
      </c>
      <c r="C114" s="49" t="s">
        <v>919</v>
      </c>
      <c r="D114" s="50">
        <f>入力!$C$8</f>
        <v>100</v>
      </c>
      <c r="E114" s="49">
        <f>入力!$C$15</f>
        <v>100</v>
      </c>
      <c r="F114" s="60"/>
      <c r="G114" s="61"/>
      <c r="H114" s="56">
        <f t="shared" si="68"/>
        <v>100</v>
      </c>
      <c r="I114" s="51">
        <f t="shared" si="69"/>
        <v>100</v>
      </c>
    </row>
    <row r="115" spans="1:9">
      <c r="A115" s="491"/>
      <c r="B115" s="44">
        <v>113</v>
      </c>
      <c r="C115" s="49" t="s">
        <v>695</v>
      </c>
      <c r="D115" s="50">
        <f>入力!$C$8</f>
        <v>100</v>
      </c>
      <c r="E115" s="49">
        <f>入力!$C$15</f>
        <v>100</v>
      </c>
      <c r="F115" s="60"/>
      <c r="G115" s="61"/>
      <c r="H115" s="56">
        <f t="shared" si="68"/>
        <v>100</v>
      </c>
      <c r="I115" s="51">
        <f t="shared" si="69"/>
        <v>100</v>
      </c>
    </row>
    <row r="116" spans="1:9">
      <c r="A116" s="491"/>
      <c r="B116" s="44">
        <v>114</v>
      </c>
      <c r="C116" s="49" t="s">
        <v>1072</v>
      </c>
      <c r="D116" s="50">
        <f>入力!$C$8</f>
        <v>100</v>
      </c>
      <c r="E116" s="49">
        <f>入力!$C$15</f>
        <v>100</v>
      </c>
      <c r="F116" s="60"/>
      <c r="G116" s="61"/>
      <c r="H116" s="56">
        <f t="shared" si="68"/>
        <v>100</v>
      </c>
      <c r="I116" s="51">
        <f t="shared" si="69"/>
        <v>100</v>
      </c>
    </row>
    <row r="117" spans="1:9">
      <c r="A117" s="491"/>
      <c r="B117" s="44">
        <v>115</v>
      </c>
      <c r="C117" s="49" t="s">
        <v>394</v>
      </c>
      <c r="D117" s="50">
        <f>入力!$C$8</f>
        <v>100</v>
      </c>
      <c r="E117" s="49">
        <f>入力!$C$15</f>
        <v>100</v>
      </c>
      <c r="F117" s="60"/>
      <c r="G117" s="61"/>
      <c r="H117" s="56">
        <f t="shared" si="68"/>
        <v>100</v>
      </c>
      <c r="I117" s="51">
        <f t="shared" si="69"/>
        <v>100</v>
      </c>
    </row>
    <row r="118" spans="1:9">
      <c r="A118" s="491"/>
      <c r="B118" s="44">
        <v>116</v>
      </c>
      <c r="C118" s="49" t="s">
        <v>244</v>
      </c>
      <c r="D118" s="50">
        <f>入力!$C$8</f>
        <v>100</v>
      </c>
      <c r="E118" s="49">
        <f>入力!$C$15</f>
        <v>100</v>
      </c>
      <c r="F118" s="60"/>
      <c r="G118" s="61"/>
      <c r="H118" s="56">
        <f t="shared" si="68"/>
        <v>100</v>
      </c>
      <c r="I118" s="51">
        <f t="shared" si="69"/>
        <v>100</v>
      </c>
    </row>
    <row r="119" spans="1:9">
      <c r="A119" s="491"/>
      <c r="B119" s="44">
        <v>117</v>
      </c>
      <c r="C119" s="49" t="s">
        <v>929</v>
      </c>
      <c r="D119" s="50">
        <f>入力!$C$8</f>
        <v>100</v>
      </c>
      <c r="E119" s="49">
        <f>入力!$C$15</f>
        <v>100</v>
      </c>
      <c r="F119" s="60"/>
      <c r="G119" s="61"/>
      <c r="H119" s="56">
        <f t="shared" si="68"/>
        <v>100</v>
      </c>
      <c r="I119" s="51">
        <f t="shared" si="69"/>
        <v>100</v>
      </c>
    </row>
    <row r="120" spans="1:9">
      <c r="A120" s="491"/>
      <c r="B120" s="44">
        <v>118</v>
      </c>
      <c r="C120" s="49" t="s">
        <v>913</v>
      </c>
      <c r="D120" s="50">
        <f>入力!$C$8</f>
        <v>100</v>
      </c>
      <c r="E120" s="49">
        <f>入力!$C$15</f>
        <v>100</v>
      </c>
      <c r="F120" s="60"/>
      <c r="G120" s="61"/>
      <c r="H120" s="56">
        <f t="shared" si="68"/>
        <v>100</v>
      </c>
      <c r="I120" s="51">
        <f t="shared" si="69"/>
        <v>100</v>
      </c>
    </row>
    <row r="121" spans="1:9">
      <c r="A121" s="491"/>
      <c r="B121" s="44">
        <v>119</v>
      </c>
      <c r="C121" s="49" t="s">
        <v>926</v>
      </c>
      <c r="D121" s="50">
        <f>入力!$C$8</f>
        <v>100</v>
      </c>
      <c r="E121" s="49">
        <f>入力!$C$15</f>
        <v>100</v>
      </c>
      <c r="F121" s="60"/>
      <c r="G121" s="61"/>
      <c r="H121" s="56">
        <f t="shared" ref="H121" si="70">IF(ISBLANK(F121),D121,F121)</f>
        <v>100</v>
      </c>
      <c r="I121" s="51">
        <f t="shared" ref="I121" si="71">IF(ISBLANK(G121), E121, G121)</f>
        <v>100</v>
      </c>
    </row>
    <row r="122" spans="1:9">
      <c r="A122" s="491"/>
      <c r="B122" s="44">
        <v>120</v>
      </c>
      <c r="C122" s="49" t="s">
        <v>1911</v>
      </c>
      <c r="D122" s="50">
        <f>入力!$C$8</f>
        <v>100</v>
      </c>
      <c r="E122" s="49">
        <f>入力!$C$15</f>
        <v>100</v>
      </c>
      <c r="F122" s="60"/>
      <c r="G122" s="61"/>
      <c r="H122" s="56">
        <f t="shared" si="42"/>
        <v>100</v>
      </c>
      <c r="I122" s="51">
        <f t="shared" si="43"/>
        <v>100</v>
      </c>
    </row>
    <row r="123" spans="1:9">
      <c r="A123" s="491"/>
      <c r="B123" s="44">
        <v>121</v>
      </c>
      <c r="C123" s="49" t="s">
        <v>324</v>
      </c>
      <c r="D123" s="50">
        <f>入力!$C$8</f>
        <v>100</v>
      </c>
      <c r="E123" s="49">
        <f>入力!$C$15</f>
        <v>100</v>
      </c>
      <c r="F123" s="60"/>
      <c r="G123" s="61"/>
      <c r="H123" s="56">
        <f t="shared" ref="H123:H124" si="72">IF(ISBLANK(F123),D123,F123)</f>
        <v>100</v>
      </c>
      <c r="I123" s="51">
        <f t="shared" ref="I123:I124" si="73">IF(ISBLANK(G123), E123, G123)</f>
        <v>100</v>
      </c>
    </row>
    <row r="124" spans="1:9" ht="19.5" thickBot="1">
      <c r="A124" s="491"/>
      <c r="B124" s="44">
        <v>122</v>
      </c>
      <c r="C124" s="49" t="s">
        <v>325</v>
      </c>
      <c r="D124" s="50">
        <f>入力!$C$8</f>
        <v>100</v>
      </c>
      <c r="E124" s="49">
        <f>入力!$C$15</f>
        <v>100</v>
      </c>
      <c r="F124" s="60"/>
      <c r="G124" s="61"/>
      <c r="H124" s="56">
        <f t="shared" si="72"/>
        <v>100</v>
      </c>
      <c r="I124" s="51">
        <f t="shared" si="73"/>
        <v>100</v>
      </c>
    </row>
    <row r="125" spans="1:9">
      <c r="A125" s="492" t="s">
        <v>438</v>
      </c>
      <c r="B125" s="65">
        <v>1</v>
      </c>
      <c r="C125" s="71" t="s">
        <v>911</v>
      </c>
      <c r="D125" s="66">
        <f>入力!$E$8</f>
        <v>100</v>
      </c>
      <c r="E125" s="67">
        <f>入力!$E$15</f>
        <v>100</v>
      </c>
      <c r="F125" s="68"/>
      <c r="G125" s="69"/>
      <c r="H125" s="70">
        <f>IF(ISBLANK(F125),D125,F125)</f>
        <v>100</v>
      </c>
      <c r="I125" s="71">
        <f t="shared" si="43"/>
        <v>100</v>
      </c>
    </row>
    <row r="126" spans="1:9">
      <c r="A126" s="493"/>
      <c r="B126" s="44">
        <v>2</v>
      </c>
      <c r="C126" s="218" t="s">
        <v>250</v>
      </c>
      <c r="D126" s="72">
        <f>入力!$E$8</f>
        <v>100</v>
      </c>
      <c r="E126" s="55">
        <f>入力!$E$15</f>
        <v>100</v>
      </c>
      <c r="F126" s="223"/>
      <c r="G126" s="224"/>
      <c r="H126" s="72">
        <f t="shared" ref="H126" si="74">IF(ISBLANK(F126),D126,F126)</f>
        <v>100</v>
      </c>
      <c r="I126" s="73">
        <f t="shared" si="43"/>
        <v>100</v>
      </c>
    </row>
    <row r="127" spans="1:9">
      <c r="A127" s="493"/>
      <c r="B127" s="48">
        <v>3</v>
      </c>
      <c r="C127" s="51" t="s">
        <v>251</v>
      </c>
      <c r="D127" s="72">
        <f>入力!$E$8</f>
        <v>100</v>
      </c>
      <c r="E127" s="55">
        <f>入力!$E$15</f>
        <v>100</v>
      </c>
      <c r="F127" s="60"/>
      <c r="G127" s="61"/>
      <c r="H127" s="56">
        <f t="shared" ref="H127:H140" si="75">IF(ISBLANK(F127),D127,F127)</f>
        <v>100</v>
      </c>
      <c r="I127" s="51">
        <f t="shared" si="43"/>
        <v>100</v>
      </c>
    </row>
    <row r="128" spans="1:9">
      <c r="A128" s="493"/>
      <c r="B128" s="44">
        <v>4</v>
      </c>
      <c r="C128" s="51" t="s">
        <v>421</v>
      </c>
      <c r="D128" s="72">
        <f>入力!$E$8</f>
        <v>100</v>
      </c>
      <c r="E128" s="55">
        <f>入力!$E$15</f>
        <v>100</v>
      </c>
      <c r="F128" s="60"/>
      <c r="G128" s="61"/>
      <c r="H128" s="56">
        <f t="shared" ref="H128" si="76">IF(ISBLANK(F128),D128,F128)</f>
        <v>100</v>
      </c>
      <c r="I128" s="51">
        <f t="shared" ref="I128" si="77">IF(ISBLANK(G128), E128, G128)</f>
        <v>100</v>
      </c>
    </row>
    <row r="129" spans="1:9">
      <c r="A129" s="493"/>
      <c r="B129" s="48">
        <v>5</v>
      </c>
      <c r="C129" s="51" t="s">
        <v>758</v>
      </c>
      <c r="D129" s="72">
        <f>入力!$E$8</f>
        <v>100</v>
      </c>
      <c r="E129" s="55">
        <f>入力!$E$15</f>
        <v>100</v>
      </c>
      <c r="F129" s="60"/>
      <c r="G129" s="61"/>
      <c r="H129" s="56">
        <f t="shared" ref="H129" si="78">IF(ISBLANK(F129),D129,F129)</f>
        <v>100</v>
      </c>
      <c r="I129" s="51">
        <f t="shared" ref="I129" si="79">IF(ISBLANK(G129), E129, G129)</f>
        <v>100</v>
      </c>
    </row>
    <row r="130" spans="1:9">
      <c r="A130" s="493"/>
      <c r="B130" s="44">
        <v>6</v>
      </c>
      <c r="C130" s="51" t="s">
        <v>953</v>
      </c>
      <c r="D130" s="72">
        <f>入力!$E$8</f>
        <v>100</v>
      </c>
      <c r="E130" s="55">
        <f>入力!$E$15</f>
        <v>100</v>
      </c>
      <c r="F130" s="223"/>
      <c r="G130" s="224"/>
      <c r="H130" s="72">
        <f t="shared" si="75"/>
        <v>100</v>
      </c>
      <c r="I130" s="73">
        <f t="shared" si="43"/>
        <v>100</v>
      </c>
    </row>
    <row r="131" spans="1:9">
      <c r="A131" s="493"/>
      <c r="B131" s="48">
        <v>7</v>
      </c>
      <c r="C131" s="51" t="s">
        <v>961</v>
      </c>
      <c r="D131" s="72">
        <f>入力!$E$8</f>
        <v>100</v>
      </c>
      <c r="E131" s="55">
        <f>入力!$E$15</f>
        <v>100</v>
      </c>
      <c r="F131" s="60"/>
      <c r="G131" s="61"/>
      <c r="H131" s="56">
        <f t="shared" ref="H131" si="80">IF(ISBLANK(F131),D131,F131)</f>
        <v>100</v>
      </c>
      <c r="I131" s="51">
        <f t="shared" ref="I131" si="81">IF(ISBLANK(G131), E131, G131)</f>
        <v>100</v>
      </c>
    </row>
    <row r="132" spans="1:9">
      <c r="A132" s="493"/>
      <c r="B132" s="44">
        <v>8</v>
      </c>
      <c r="C132" s="51" t="s">
        <v>967</v>
      </c>
      <c r="D132" s="72">
        <f>入力!$E$8</f>
        <v>100</v>
      </c>
      <c r="E132" s="55">
        <f>入力!$E$15</f>
        <v>100</v>
      </c>
      <c r="F132" s="60"/>
      <c r="G132" s="61"/>
      <c r="H132" s="56">
        <f t="shared" ref="H132:H133" si="82">IF(ISBLANK(F132),D132,F132)</f>
        <v>100</v>
      </c>
      <c r="I132" s="51">
        <f t="shared" ref="I132:I133" si="83">IF(ISBLANK(G132), E132, G132)</f>
        <v>100</v>
      </c>
    </row>
    <row r="133" spans="1:9">
      <c r="A133" s="493"/>
      <c r="B133" s="48">
        <v>9</v>
      </c>
      <c r="C133" s="51" t="s">
        <v>918</v>
      </c>
      <c r="D133" s="72">
        <f>入力!$E$8</f>
        <v>100</v>
      </c>
      <c r="E133" s="55">
        <f>入力!$E$15</f>
        <v>100</v>
      </c>
      <c r="F133" s="60"/>
      <c r="G133" s="61"/>
      <c r="H133" s="56">
        <f t="shared" si="82"/>
        <v>100</v>
      </c>
      <c r="I133" s="51">
        <f t="shared" si="83"/>
        <v>100</v>
      </c>
    </row>
    <row r="134" spans="1:9">
      <c r="A134" s="493"/>
      <c r="B134" s="44">
        <v>10</v>
      </c>
      <c r="C134" s="51" t="s">
        <v>898</v>
      </c>
      <c r="D134" s="72">
        <f>入力!$E$8</f>
        <v>100</v>
      </c>
      <c r="E134" s="55">
        <f>入力!$E$15</f>
        <v>100</v>
      </c>
      <c r="F134" s="223"/>
      <c r="G134" s="224"/>
      <c r="H134" s="72">
        <f t="shared" ref="H134" si="84">IF(ISBLANK(F134),D134,F134)</f>
        <v>100</v>
      </c>
      <c r="I134" s="73">
        <f t="shared" ref="I134" si="85">IF(ISBLANK(G134), E134, G134)</f>
        <v>100</v>
      </c>
    </row>
    <row r="135" spans="1:9">
      <c r="A135" s="493"/>
      <c r="B135" s="44">
        <v>11</v>
      </c>
      <c r="C135" s="51" t="s">
        <v>887</v>
      </c>
      <c r="D135" s="72">
        <f>入力!$E$8</f>
        <v>100</v>
      </c>
      <c r="E135" s="55">
        <f>入力!$E$15</f>
        <v>100</v>
      </c>
      <c r="F135" s="60"/>
      <c r="G135" s="61"/>
      <c r="H135" s="56">
        <f t="shared" si="75"/>
        <v>100</v>
      </c>
      <c r="I135" s="51">
        <f t="shared" si="43"/>
        <v>100</v>
      </c>
    </row>
    <row r="136" spans="1:9">
      <c r="A136" s="493"/>
      <c r="B136" s="48">
        <v>12</v>
      </c>
      <c r="C136" s="51" t="s">
        <v>667</v>
      </c>
      <c r="D136" s="72">
        <f>入力!$E$8</f>
        <v>100</v>
      </c>
      <c r="E136" s="55">
        <f>入力!$E$15</f>
        <v>100</v>
      </c>
      <c r="F136" s="60"/>
      <c r="G136" s="61"/>
      <c r="H136" s="56">
        <f t="shared" si="75"/>
        <v>100</v>
      </c>
      <c r="I136" s="51">
        <f t="shared" si="43"/>
        <v>100</v>
      </c>
    </row>
    <row r="137" spans="1:9">
      <c r="A137" s="493"/>
      <c r="B137" s="44">
        <v>13</v>
      </c>
      <c r="C137" s="51" t="s">
        <v>915</v>
      </c>
      <c r="D137" s="72">
        <f>入力!$E$8</f>
        <v>100</v>
      </c>
      <c r="E137" s="55">
        <f>入力!$E$15</f>
        <v>100</v>
      </c>
      <c r="F137" s="60"/>
      <c r="G137" s="61"/>
      <c r="H137" s="56">
        <f t="shared" ref="H137" si="86">IF(ISBLANK(F137),D137,F137)</f>
        <v>100</v>
      </c>
      <c r="I137" s="51">
        <f t="shared" ref="I137" si="87">IF(ISBLANK(G137), E137, G137)</f>
        <v>100</v>
      </c>
    </row>
    <row r="138" spans="1:9">
      <c r="A138" s="493"/>
      <c r="B138" s="44">
        <v>14</v>
      </c>
      <c r="C138" s="73" t="s">
        <v>759</v>
      </c>
      <c r="D138" s="72">
        <f>入力!$E$8</f>
        <v>100</v>
      </c>
      <c r="E138" s="55">
        <f>入力!$E$15</f>
        <v>100</v>
      </c>
      <c r="F138" s="223"/>
      <c r="G138" s="224"/>
      <c r="H138" s="72">
        <f t="shared" si="75"/>
        <v>100</v>
      </c>
      <c r="I138" s="73">
        <f t="shared" si="43"/>
        <v>100</v>
      </c>
    </row>
    <row r="139" spans="1:9">
      <c r="A139" s="493"/>
      <c r="B139" s="48">
        <v>15</v>
      </c>
      <c r="C139" s="51" t="s">
        <v>930</v>
      </c>
      <c r="D139" s="72">
        <f>入力!$E$8</f>
        <v>100</v>
      </c>
      <c r="E139" s="55">
        <f>入力!$E$15</f>
        <v>100</v>
      </c>
      <c r="F139" s="223"/>
      <c r="G139" s="224"/>
      <c r="H139" s="72">
        <f t="shared" ref="H139" si="88">IF(ISBLANK(F139),D139,F139)</f>
        <v>100</v>
      </c>
      <c r="I139" s="73">
        <f t="shared" ref="I139" si="89">IF(ISBLANK(G139), E139, G139)</f>
        <v>100</v>
      </c>
    </row>
    <row r="140" spans="1:9" ht="19.5" thickBot="1">
      <c r="A140" s="494"/>
      <c r="B140" s="222">
        <v>16</v>
      </c>
      <c r="C140" s="217" t="s">
        <v>405</v>
      </c>
      <c r="D140" s="215">
        <f>入力!$E$8</f>
        <v>100</v>
      </c>
      <c r="E140" s="216">
        <f>入力!$E$15</f>
        <v>100</v>
      </c>
      <c r="F140" s="225"/>
      <c r="G140" s="226"/>
      <c r="H140" s="215">
        <f t="shared" si="75"/>
        <v>100</v>
      </c>
      <c r="I140" s="217">
        <f t="shared" si="43"/>
        <v>100</v>
      </c>
    </row>
  </sheetData>
  <autoFilter ref="A2:I140" xr:uid="{00000000-0009-0000-0000-000001000000}"/>
  <sortState xmlns:xlrd2="http://schemas.microsoft.com/office/spreadsheetml/2017/richdata2" ref="C10:C30">
    <sortCondition ref="C10:C30"/>
  </sortState>
  <mergeCells count="2">
    <mergeCell ref="A3:A124"/>
    <mergeCell ref="A125:A140"/>
  </mergeCells>
  <phoneticPr fontId="13"/>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9B8BD-B68C-497A-8252-D7E16459892B}">
  <sheetPr>
    <pageSetUpPr fitToPage="1"/>
  </sheetPr>
  <dimension ref="B1:AR1250"/>
  <sheetViews>
    <sheetView showGridLines="0" showZeros="0" view="pageBreakPreview" zoomScale="60" zoomScaleNormal="100" workbookViewId="0"/>
  </sheetViews>
  <sheetFormatPr defaultColWidth="9" defaultRowHeight="13.5"/>
  <cols>
    <col min="1" max="1" width="1.75" style="4" customWidth="1"/>
    <col min="2" max="2" width="5.125" style="4" customWidth="1"/>
    <col min="3" max="3" width="17.5" style="4" customWidth="1"/>
    <col min="4" max="5" width="7" style="4" customWidth="1"/>
    <col min="6" max="6" width="11" style="40" customWidth="1"/>
    <col min="7" max="7" width="7.375" style="4" customWidth="1"/>
    <col min="8" max="8" width="11" style="40" customWidth="1"/>
    <col min="9" max="9" width="7.5" style="4" customWidth="1"/>
    <col min="10" max="10" width="11" style="40" customWidth="1"/>
    <col min="11" max="11" width="7.5" style="4" customWidth="1"/>
    <col min="12" max="12" width="11" style="40" customWidth="1"/>
    <col min="13" max="13" width="7" style="4" customWidth="1"/>
    <col min="14" max="14" width="11" style="40" customWidth="1"/>
    <col min="15" max="15" width="7" style="4" customWidth="1"/>
    <col min="16" max="16" width="11" style="40" customWidth="1"/>
    <col min="17" max="17" width="7" style="4" customWidth="1"/>
    <col min="18" max="18" width="11" style="40" customWidth="1"/>
    <col min="19" max="19" width="7" style="4" customWidth="1"/>
    <col min="20" max="20" width="11" style="40" customWidth="1"/>
    <col min="21" max="21" width="7" style="4" customWidth="1"/>
    <col min="22" max="22" width="11" style="40" customWidth="1"/>
    <col min="23" max="23" width="7" style="4" customWidth="1"/>
    <col min="24" max="24" width="11" style="40" customWidth="1"/>
    <col min="25" max="25" width="7" style="4" customWidth="1"/>
    <col min="26" max="26" width="11.125" style="4" customWidth="1"/>
    <col min="27" max="27" width="7" style="4" customWidth="1"/>
    <col min="28" max="28" width="9.5" style="4" customWidth="1"/>
    <col min="29" max="29" width="8.5" style="4" customWidth="1"/>
    <col min="30" max="30" width="12.25" style="4" customWidth="1"/>
    <col min="31" max="31" width="20.5" style="4" customWidth="1"/>
    <col min="32" max="32" width="43.125" style="4" customWidth="1"/>
    <col min="33" max="16384" width="9" style="4"/>
  </cols>
  <sheetData>
    <row r="1" spans="2:44" ht="15.75" customHeight="1">
      <c r="B1" s="11" t="str">
        <f>CONCATENATE(入力!$G$14,"様")</f>
        <v>○▲タイヤ商会様</v>
      </c>
      <c r="AA1" s="300" t="str">
        <f>入力!$G$5</f>
        <v>2025年7月現在</v>
      </c>
    </row>
    <row r="2" spans="2:44" ht="19.5" customHeight="1">
      <c r="B2" s="505" t="s">
        <v>1918</v>
      </c>
      <c r="C2" s="505"/>
      <c r="D2" s="505"/>
      <c r="E2" s="505"/>
      <c r="F2" s="505"/>
      <c r="G2" s="505"/>
      <c r="H2" s="505"/>
      <c r="I2" s="505"/>
      <c r="J2" s="505"/>
      <c r="K2" s="505"/>
      <c r="L2" s="505"/>
      <c r="M2" s="505"/>
      <c r="N2" s="505"/>
      <c r="O2" s="505"/>
      <c r="P2" s="505"/>
      <c r="Q2" s="505"/>
      <c r="R2" s="505"/>
      <c r="S2" s="505"/>
      <c r="T2" s="505"/>
      <c r="U2" s="505"/>
      <c r="V2" s="505"/>
      <c r="W2" s="505"/>
      <c r="X2" s="241"/>
      <c r="Y2" s="241"/>
      <c r="AA2" s="301">
        <f>入力!$G$6</f>
        <v>0</v>
      </c>
    </row>
    <row r="3" spans="2:44" ht="15.75" customHeight="1" thickBot="1">
      <c r="AA3" s="23" t="str">
        <f>入力!$G$4</f>
        <v>株式会社ダンロップタイヤ ●●カンパニー</v>
      </c>
    </row>
    <row r="4" spans="2:44" ht="25.5" customHeight="1" thickTop="1" thickBot="1">
      <c r="B4" s="518" t="s">
        <v>451</v>
      </c>
      <c r="C4" s="519"/>
      <c r="D4" s="519"/>
      <c r="E4" s="519"/>
      <c r="F4" s="519"/>
      <c r="G4" s="519"/>
      <c r="H4" s="519"/>
      <c r="I4" s="519"/>
      <c r="J4" s="519"/>
      <c r="K4" s="519"/>
      <c r="L4" s="519"/>
      <c r="M4" s="519"/>
      <c r="N4" s="519"/>
      <c r="O4" s="519"/>
      <c r="P4" s="519"/>
      <c r="Q4" s="519"/>
      <c r="R4" s="519"/>
      <c r="S4" s="519"/>
      <c r="T4" s="519"/>
      <c r="U4" s="519"/>
      <c r="V4" s="519"/>
      <c r="W4" s="519"/>
      <c r="X4" s="519"/>
      <c r="Y4" s="519"/>
      <c r="Z4" s="519"/>
      <c r="AA4" s="520"/>
      <c r="AB4" s="24"/>
      <c r="AC4" s="24"/>
      <c r="AD4" s="24"/>
      <c r="AE4" s="24"/>
      <c r="AF4" s="24"/>
      <c r="AG4" s="24"/>
      <c r="AH4" s="24"/>
      <c r="AI4" s="24"/>
      <c r="AJ4" s="24"/>
      <c r="AK4" s="24"/>
      <c r="AL4" s="24"/>
      <c r="AM4" s="24"/>
      <c r="AN4" s="24"/>
      <c r="AO4" s="24"/>
      <c r="AP4" s="24"/>
      <c r="AQ4" s="24"/>
      <c r="AR4" s="24"/>
    </row>
    <row r="5" spans="2:44" ht="10.5" customHeight="1" thickTop="1">
      <c r="C5" s="40"/>
      <c r="D5" s="40"/>
      <c r="E5" s="40"/>
      <c r="F5" s="79"/>
      <c r="H5" s="79"/>
      <c r="K5" s="52"/>
      <c r="M5" s="52"/>
      <c r="Q5" s="52"/>
    </row>
    <row r="6" spans="2:44" s="239" customFormat="1" ht="20.100000000000001" customHeight="1" thickBot="1">
      <c r="B6" s="238" t="s">
        <v>1315</v>
      </c>
      <c r="F6" s="240"/>
      <c r="H6" s="240"/>
      <c r="J6" s="240"/>
      <c r="L6" s="240"/>
      <c r="N6" s="240"/>
      <c r="P6" s="240"/>
      <c r="R6" s="240"/>
      <c r="T6" s="240"/>
      <c r="V6" s="240"/>
      <c r="X6" s="240"/>
    </row>
    <row r="7" spans="2:44" ht="20.100000000000001" customHeight="1" thickBot="1">
      <c r="B7" s="521" t="s">
        <v>452</v>
      </c>
      <c r="C7" s="524" t="s">
        <v>524</v>
      </c>
      <c r="D7" s="527" t="s">
        <v>1113</v>
      </c>
      <c r="E7" s="528"/>
      <c r="F7" s="531" t="s">
        <v>453</v>
      </c>
      <c r="G7" s="532"/>
      <c r="H7" s="532"/>
      <c r="I7" s="532"/>
      <c r="J7" s="532"/>
      <c r="K7" s="533"/>
      <c r="L7" s="11"/>
      <c r="M7" s="521" t="s">
        <v>452</v>
      </c>
      <c r="N7" s="534" t="s">
        <v>524</v>
      </c>
      <c r="O7" s="535"/>
      <c r="P7" s="527" t="s">
        <v>1113</v>
      </c>
      <c r="Q7" s="528"/>
      <c r="R7" s="531" t="s">
        <v>453</v>
      </c>
      <c r="S7" s="532"/>
      <c r="T7" s="532"/>
      <c r="U7" s="532"/>
      <c r="V7" s="532"/>
      <c r="W7" s="532"/>
      <c r="X7" s="532"/>
      <c r="Y7" s="532"/>
      <c r="Z7" s="532"/>
      <c r="AA7" s="533"/>
    </row>
    <row r="8" spans="2:44" ht="20.100000000000001" customHeight="1">
      <c r="B8" s="522"/>
      <c r="C8" s="525"/>
      <c r="D8" s="529"/>
      <c r="E8" s="530"/>
      <c r="F8" s="516" t="s">
        <v>1377</v>
      </c>
      <c r="G8" s="507"/>
      <c r="H8" s="516" t="s">
        <v>1079</v>
      </c>
      <c r="I8" s="507"/>
      <c r="J8" s="516" t="s">
        <v>1378</v>
      </c>
      <c r="K8" s="507"/>
      <c r="L8" s="136"/>
      <c r="M8" s="522"/>
      <c r="N8" s="536"/>
      <c r="O8" s="537"/>
      <c r="P8" s="529"/>
      <c r="Q8" s="530"/>
      <c r="R8" s="516" t="s">
        <v>1377</v>
      </c>
      <c r="S8" s="507"/>
      <c r="T8" s="516" t="s">
        <v>1079</v>
      </c>
      <c r="U8" s="507"/>
      <c r="V8" s="516" t="s">
        <v>1378</v>
      </c>
      <c r="W8" s="507"/>
      <c r="X8" s="506" t="s">
        <v>1075</v>
      </c>
      <c r="Y8" s="507"/>
      <c r="Z8" s="506" t="s">
        <v>1076</v>
      </c>
      <c r="AA8" s="507"/>
    </row>
    <row r="9" spans="2:44" ht="20.100000000000001" customHeight="1">
      <c r="B9" s="522"/>
      <c r="C9" s="525"/>
      <c r="D9" s="510" t="s">
        <v>1115</v>
      </c>
      <c r="E9" s="512" t="s">
        <v>1114</v>
      </c>
      <c r="F9" s="517"/>
      <c r="G9" s="509"/>
      <c r="H9" s="517"/>
      <c r="I9" s="509"/>
      <c r="J9" s="517"/>
      <c r="K9" s="509"/>
      <c r="L9" s="136"/>
      <c r="M9" s="522"/>
      <c r="N9" s="536"/>
      <c r="O9" s="537"/>
      <c r="P9" s="510" t="s">
        <v>1115</v>
      </c>
      <c r="Q9" s="512" t="s">
        <v>1114</v>
      </c>
      <c r="R9" s="517"/>
      <c r="S9" s="509"/>
      <c r="T9" s="517"/>
      <c r="U9" s="509"/>
      <c r="V9" s="517"/>
      <c r="W9" s="509"/>
      <c r="X9" s="508"/>
      <c r="Y9" s="509"/>
      <c r="Z9" s="508"/>
      <c r="AA9" s="509"/>
    </row>
    <row r="10" spans="2:44" ht="20.100000000000001" customHeight="1" thickBot="1">
      <c r="B10" s="523"/>
      <c r="C10" s="526"/>
      <c r="D10" s="511"/>
      <c r="E10" s="513"/>
      <c r="F10" s="514" t="s">
        <v>720</v>
      </c>
      <c r="G10" s="515"/>
      <c r="H10" s="514" t="s">
        <v>764</v>
      </c>
      <c r="I10" s="515"/>
      <c r="J10" s="514" t="s">
        <v>767</v>
      </c>
      <c r="K10" s="515"/>
      <c r="L10" s="4"/>
      <c r="M10" s="523"/>
      <c r="N10" s="538"/>
      <c r="O10" s="539"/>
      <c r="P10" s="511"/>
      <c r="Q10" s="513"/>
      <c r="R10" s="514" t="s">
        <v>720</v>
      </c>
      <c r="S10" s="515"/>
      <c r="T10" s="514" t="s">
        <v>1077</v>
      </c>
      <c r="U10" s="515"/>
      <c r="V10" s="514" t="s">
        <v>1078</v>
      </c>
      <c r="W10" s="515"/>
      <c r="X10" s="514" t="s">
        <v>167</v>
      </c>
      <c r="Y10" s="515"/>
      <c r="Z10" s="514" t="s">
        <v>167</v>
      </c>
      <c r="AA10" s="515"/>
    </row>
    <row r="11" spans="2:44" ht="30" customHeight="1">
      <c r="B11" s="502">
        <v>22</v>
      </c>
      <c r="C11" s="352" t="s">
        <v>1974</v>
      </c>
      <c r="D11" s="253"/>
      <c r="E11" s="353">
        <v>111</v>
      </c>
      <c r="F11" s="91">
        <v>359533</v>
      </c>
      <c r="G11" s="92" t="s">
        <v>322</v>
      </c>
      <c r="H11" s="91"/>
      <c r="I11" s="92"/>
      <c r="J11" s="93"/>
      <c r="K11" s="92"/>
      <c r="L11" s="10"/>
      <c r="M11" s="495">
        <v>20</v>
      </c>
      <c r="N11" s="498" t="s">
        <v>74</v>
      </c>
      <c r="O11" s="499"/>
      <c r="P11" s="253"/>
      <c r="Q11" s="268">
        <v>90</v>
      </c>
      <c r="R11" s="172">
        <v>359450</v>
      </c>
      <c r="S11" s="92" t="s">
        <v>322</v>
      </c>
      <c r="T11" s="172"/>
      <c r="U11" s="92"/>
      <c r="V11" s="172"/>
      <c r="W11" s="92"/>
      <c r="X11" s="172"/>
      <c r="Y11" s="92"/>
      <c r="Z11" s="172"/>
      <c r="AA11" s="92"/>
    </row>
    <row r="12" spans="2:44" ht="30" customHeight="1">
      <c r="B12" s="503"/>
      <c r="C12" s="345" t="s">
        <v>460</v>
      </c>
      <c r="D12" s="318"/>
      <c r="E12" s="361">
        <v>102</v>
      </c>
      <c r="F12" s="94">
        <v>357538</v>
      </c>
      <c r="G12" s="237" t="s">
        <v>322</v>
      </c>
      <c r="H12" s="94"/>
      <c r="I12" s="237"/>
      <c r="J12" s="289"/>
      <c r="K12" s="237"/>
      <c r="L12" s="10"/>
      <c r="M12" s="496"/>
      <c r="N12" s="500" t="s">
        <v>292</v>
      </c>
      <c r="O12" s="501"/>
      <c r="P12" s="254"/>
      <c r="Q12" s="269">
        <v>92</v>
      </c>
      <c r="R12" s="176">
        <v>357530</v>
      </c>
      <c r="S12" s="20" t="s">
        <v>322</v>
      </c>
      <c r="T12" s="176"/>
      <c r="U12" s="20"/>
      <c r="V12" s="176"/>
      <c r="W12" s="20"/>
      <c r="X12" s="176"/>
      <c r="Y12" s="20"/>
      <c r="Z12" s="176"/>
      <c r="AA12" s="20"/>
    </row>
    <row r="13" spans="2:44" ht="30" customHeight="1">
      <c r="B13" s="503"/>
      <c r="C13" s="347" t="s">
        <v>462</v>
      </c>
      <c r="D13" s="317"/>
      <c r="E13" s="249">
        <v>106</v>
      </c>
      <c r="F13" s="319">
        <v>357550</v>
      </c>
      <c r="G13" s="236" t="s">
        <v>322</v>
      </c>
      <c r="H13" s="319"/>
      <c r="I13" s="236"/>
      <c r="J13" s="244"/>
      <c r="K13" s="236"/>
      <c r="L13" s="10"/>
      <c r="M13" s="496"/>
      <c r="N13" s="500" t="s">
        <v>479</v>
      </c>
      <c r="O13" s="501"/>
      <c r="P13" s="254"/>
      <c r="Q13" s="269">
        <v>94</v>
      </c>
      <c r="R13" s="176">
        <v>359465</v>
      </c>
      <c r="S13" s="20" t="s">
        <v>322</v>
      </c>
      <c r="T13" s="176"/>
      <c r="U13" s="20"/>
      <c r="V13" s="176"/>
      <c r="W13" s="20"/>
      <c r="X13" s="176"/>
      <c r="Y13" s="20"/>
      <c r="Z13" s="176"/>
      <c r="AA13" s="20"/>
    </row>
    <row r="14" spans="2:44" ht="30" customHeight="1">
      <c r="B14" s="504"/>
      <c r="C14" s="351" t="s">
        <v>1316</v>
      </c>
      <c r="D14" s="257"/>
      <c r="E14" s="354">
        <v>110</v>
      </c>
      <c r="F14" s="111">
        <v>357533</v>
      </c>
      <c r="G14" s="98" t="s">
        <v>322</v>
      </c>
      <c r="H14" s="111"/>
      <c r="I14" s="99"/>
      <c r="J14" s="100"/>
      <c r="K14" s="98"/>
      <c r="L14" s="10"/>
      <c r="M14" s="496"/>
      <c r="N14" s="500" t="s">
        <v>75</v>
      </c>
      <c r="O14" s="501"/>
      <c r="P14" s="254">
        <v>93</v>
      </c>
      <c r="Q14" s="273">
        <v>97</v>
      </c>
      <c r="R14" s="14">
        <v>359455</v>
      </c>
      <c r="S14" s="109" t="s">
        <v>322</v>
      </c>
      <c r="T14" s="14">
        <v>352773</v>
      </c>
      <c r="U14" s="109" t="s">
        <v>322</v>
      </c>
      <c r="V14" s="14">
        <v>359659</v>
      </c>
      <c r="W14" s="109" t="s">
        <v>153</v>
      </c>
      <c r="X14" s="14"/>
      <c r="Y14" s="109"/>
      <c r="Z14" s="14"/>
      <c r="AA14" s="109"/>
    </row>
    <row r="15" spans="2:44" ht="30" customHeight="1">
      <c r="B15" s="543">
        <v>21</v>
      </c>
      <c r="C15" s="361" t="s">
        <v>468</v>
      </c>
      <c r="D15" s="318"/>
      <c r="E15" s="361">
        <v>100</v>
      </c>
      <c r="F15" s="94">
        <v>359532</v>
      </c>
      <c r="G15" s="237" t="s">
        <v>322</v>
      </c>
      <c r="H15" s="94"/>
      <c r="I15" s="237"/>
      <c r="J15" s="289"/>
      <c r="K15" s="237"/>
      <c r="L15" s="10"/>
      <c r="M15" s="496"/>
      <c r="N15" s="500" t="s">
        <v>293</v>
      </c>
      <c r="O15" s="501"/>
      <c r="P15" s="254"/>
      <c r="Q15" s="273">
        <v>99</v>
      </c>
      <c r="R15" s="14">
        <v>359464</v>
      </c>
      <c r="S15" s="109" t="s">
        <v>322</v>
      </c>
      <c r="T15" s="14"/>
      <c r="U15" s="109"/>
      <c r="V15" s="14"/>
      <c r="W15" s="109"/>
      <c r="X15" s="14"/>
      <c r="Y15" s="109"/>
      <c r="Z15" s="14"/>
      <c r="AA15" s="109"/>
    </row>
    <row r="16" spans="2:44" ht="30" customHeight="1">
      <c r="B16" s="503"/>
      <c r="C16" s="361" t="s">
        <v>1317</v>
      </c>
      <c r="D16" s="318"/>
      <c r="E16" s="361">
        <v>104</v>
      </c>
      <c r="F16" s="94">
        <v>358452</v>
      </c>
      <c r="G16" s="237" t="s">
        <v>322</v>
      </c>
      <c r="H16" s="94"/>
      <c r="I16" s="360"/>
      <c r="J16" s="289"/>
      <c r="K16" s="237"/>
      <c r="L16" s="10"/>
      <c r="M16" s="496"/>
      <c r="N16" s="500" t="s">
        <v>481</v>
      </c>
      <c r="O16" s="501"/>
      <c r="P16" s="254"/>
      <c r="Q16" s="273">
        <v>101</v>
      </c>
      <c r="R16" s="14">
        <v>359462</v>
      </c>
      <c r="S16" s="109" t="s">
        <v>322</v>
      </c>
      <c r="T16" s="14"/>
      <c r="U16" s="109"/>
      <c r="V16" s="14"/>
      <c r="W16" s="109"/>
      <c r="X16" s="14"/>
      <c r="Y16" s="109"/>
      <c r="Z16" s="14"/>
      <c r="AA16" s="109"/>
    </row>
    <row r="17" spans="2:27" ht="30" customHeight="1">
      <c r="B17" s="503"/>
      <c r="C17" s="342" t="s">
        <v>1318</v>
      </c>
      <c r="D17" s="254"/>
      <c r="E17" s="342">
        <v>105</v>
      </c>
      <c r="F17" s="95">
        <v>357551</v>
      </c>
      <c r="G17" s="20" t="s">
        <v>322</v>
      </c>
      <c r="H17" s="95"/>
      <c r="I17" s="96"/>
      <c r="J17" s="12"/>
      <c r="K17" s="20"/>
      <c r="L17" s="10"/>
      <c r="M17" s="496"/>
      <c r="N17" s="500" t="s">
        <v>1325</v>
      </c>
      <c r="O17" s="501"/>
      <c r="P17" s="254"/>
      <c r="Q17" s="273">
        <v>103</v>
      </c>
      <c r="R17" s="14">
        <v>357532</v>
      </c>
      <c r="S17" s="109" t="s">
        <v>322</v>
      </c>
      <c r="T17" s="14"/>
      <c r="U17" s="109"/>
      <c r="V17" s="14"/>
      <c r="W17" s="109"/>
      <c r="X17" s="14"/>
      <c r="Y17" s="109"/>
      <c r="Z17" s="14"/>
      <c r="AA17" s="109"/>
    </row>
    <row r="18" spans="2:27" ht="30" customHeight="1">
      <c r="B18" s="503"/>
      <c r="C18" s="342" t="s">
        <v>1975</v>
      </c>
      <c r="D18" s="254"/>
      <c r="E18" s="342">
        <v>108</v>
      </c>
      <c r="F18" s="95"/>
      <c r="G18" s="20"/>
      <c r="H18" s="95">
        <v>358816</v>
      </c>
      <c r="I18" s="96" t="s">
        <v>322</v>
      </c>
      <c r="J18" s="12"/>
      <c r="K18" s="20"/>
      <c r="L18" s="10"/>
      <c r="M18" s="496"/>
      <c r="N18" s="500" t="s">
        <v>483</v>
      </c>
      <c r="O18" s="501"/>
      <c r="P18" s="254"/>
      <c r="Q18" s="273">
        <v>92</v>
      </c>
      <c r="R18" s="14">
        <v>357517</v>
      </c>
      <c r="S18" s="109" t="s">
        <v>322</v>
      </c>
      <c r="T18" s="14"/>
      <c r="U18" s="109"/>
      <c r="V18" s="14"/>
      <c r="W18" s="109"/>
      <c r="X18" s="14"/>
      <c r="Y18" s="109"/>
      <c r="Z18" s="14"/>
      <c r="AA18" s="109"/>
    </row>
    <row r="19" spans="2:27" ht="30" customHeight="1">
      <c r="B19" s="503"/>
      <c r="C19" s="342" t="s">
        <v>327</v>
      </c>
      <c r="D19" s="254"/>
      <c r="E19" s="342">
        <v>96</v>
      </c>
      <c r="F19" s="95">
        <v>357500</v>
      </c>
      <c r="G19" s="20" t="s">
        <v>322</v>
      </c>
      <c r="H19" s="95"/>
      <c r="I19" s="96"/>
      <c r="J19" s="12"/>
      <c r="K19" s="20"/>
      <c r="L19" s="10"/>
      <c r="M19" s="496"/>
      <c r="N19" s="500" t="s">
        <v>175</v>
      </c>
      <c r="O19" s="501"/>
      <c r="P19" s="254">
        <v>91</v>
      </c>
      <c r="Q19" s="273">
        <v>95</v>
      </c>
      <c r="R19" s="14">
        <v>359445</v>
      </c>
      <c r="S19" s="109" t="s">
        <v>322</v>
      </c>
      <c r="T19" s="14">
        <v>352774</v>
      </c>
      <c r="U19" s="109" t="s">
        <v>322</v>
      </c>
      <c r="V19" s="14">
        <v>359654</v>
      </c>
      <c r="W19" s="109" t="s">
        <v>153</v>
      </c>
      <c r="X19" s="14">
        <v>355225</v>
      </c>
      <c r="Y19" s="109" t="s">
        <v>153</v>
      </c>
      <c r="Z19" s="14">
        <v>335018</v>
      </c>
      <c r="AA19" s="109" t="s">
        <v>153</v>
      </c>
    </row>
    <row r="20" spans="2:27" ht="30" customHeight="1">
      <c r="B20" s="503"/>
      <c r="C20" s="342" t="s">
        <v>1319</v>
      </c>
      <c r="D20" s="254"/>
      <c r="E20" s="342">
        <v>98</v>
      </c>
      <c r="F20" s="95">
        <v>357553</v>
      </c>
      <c r="G20" s="20" t="s">
        <v>322</v>
      </c>
      <c r="H20" s="95"/>
      <c r="I20" s="96"/>
      <c r="J20" s="12"/>
      <c r="K20" s="96"/>
      <c r="L20" s="10"/>
      <c r="M20" s="496"/>
      <c r="N20" s="500" t="s">
        <v>212</v>
      </c>
      <c r="O20" s="501"/>
      <c r="P20" s="254">
        <v>93</v>
      </c>
      <c r="Q20" s="273">
        <v>97</v>
      </c>
      <c r="R20" s="14">
        <v>359454</v>
      </c>
      <c r="S20" s="109" t="s">
        <v>322</v>
      </c>
      <c r="T20" s="14">
        <v>352804</v>
      </c>
      <c r="U20" s="109" t="s">
        <v>322</v>
      </c>
      <c r="V20" s="14">
        <v>359657</v>
      </c>
      <c r="W20" s="109" t="s">
        <v>153</v>
      </c>
      <c r="X20" s="14"/>
      <c r="Y20" s="109"/>
      <c r="Z20" s="14"/>
      <c r="AA20" s="109"/>
    </row>
    <row r="21" spans="2:27" ht="30" customHeight="1">
      <c r="B21" s="503"/>
      <c r="C21" s="342" t="s">
        <v>436</v>
      </c>
      <c r="D21" s="254"/>
      <c r="E21" s="342">
        <v>101</v>
      </c>
      <c r="F21" s="95">
        <v>357552</v>
      </c>
      <c r="G21" s="20" t="s">
        <v>322</v>
      </c>
      <c r="H21" s="95"/>
      <c r="I21" s="96"/>
      <c r="J21" s="12"/>
      <c r="K21" s="20"/>
      <c r="L21" s="10"/>
      <c r="M21" s="496"/>
      <c r="N21" s="500" t="s">
        <v>485</v>
      </c>
      <c r="O21" s="501"/>
      <c r="P21" s="254"/>
      <c r="Q21" s="273">
        <v>99</v>
      </c>
      <c r="R21" s="14">
        <v>359461</v>
      </c>
      <c r="S21" s="109" t="s">
        <v>322</v>
      </c>
      <c r="T21" s="14"/>
      <c r="U21" s="109"/>
      <c r="V21" s="14"/>
      <c r="W21" s="109"/>
      <c r="X21" s="14"/>
      <c r="Y21" s="109"/>
      <c r="Z21" s="14"/>
      <c r="AA21" s="109"/>
    </row>
    <row r="22" spans="2:27" ht="30" customHeight="1">
      <c r="B22" s="503"/>
      <c r="C22" s="342" t="s">
        <v>567</v>
      </c>
      <c r="D22" s="254">
        <v>99</v>
      </c>
      <c r="E22" s="342">
        <v>103</v>
      </c>
      <c r="F22" s="95">
        <v>359460</v>
      </c>
      <c r="G22" s="20" t="s">
        <v>322</v>
      </c>
      <c r="H22" s="95"/>
      <c r="I22" s="96"/>
      <c r="J22" s="12">
        <v>359665</v>
      </c>
      <c r="K22" s="20" t="s">
        <v>153</v>
      </c>
      <c r="L22" s="10"/>
      <c r="M22" s="496"/>
      <c r="N22" s="500" t="s">
        <v>76</v>
      </c>
      <c r="O22" s="501"/>
      <c r="P22" s="254">
        <v>98</v>
      </c>
      <c r="Q22" s="273">
        <v>102</v>
      </c>
      <c r="R22" s="14">
        <v>359452</v>
      </c>
      <c r="S22" s="109" t="s">
        <v>322</v>
      </c>
      <c r="T22" s="14">
        <v>352802</v>
      </c>
      <c r="U22" s="109" t="s">
        <v>322</v>
      </c>
      <c r="V22" s="14">
        <v>359660</v>
      </c>
      <c r="W22" s="109" t="s">
        <v>153</v>
      </c>
      <c r="X22" s="14"/>
      <c r="Y22" s="109"/>
      <c r="Z22" s="14"/>
      <c r="AA22" s="109"/>
    </row>
    <row r="23" spans="2:27" ht="30" customHeight="1">
      <c r="B23" s="503"/>
      <c r="C23" s="342" t="s">
        <v>470</v>
      </c>
      <c r="D23" s="254"/>
      <c r="E23" s="342">
        <v>105</v>
      </c>
      <c r="F23" s="95"/>
      <c r="G23" s="20"/>
      <c r="H23" s="95">
        <v>358817</v>
      </c>
      <c r="I23" s="96" t="s">
        <v>322</v>
      </c>
      <c r="J23" s="12"/>
      <c r="K23" s="20"/>
      <c r="L23" s="10"/>
      <c r="M23" s="496"/>
      <c r="N23" s="500" t="s">
        <v>487</v>
      </c>
      <c r="O23" s="501"/>
      <c r="P23" s="254"/>
      <c r="Q23" s="273">
        <v>104</v>
      </c>
      <c r="R23" s="14">
        <v>359456</v>
      </c>
      <c r="S23" s="109" t="s">
        <v>322</v>
      </c>
      <c r="T23" s="14"/>
      <c r="U23" s="109"/>
      <c r="V23" s="14"/>
      <c r="W23" s="109"/>
      <c r="X23" s="14"/>
      <c r="Y23" s="109"/>
      <c r="Z23" s="14"/>
      <c r="AA23" s="109"/>
    </row>
    <row r="24" spans="2:27" ht="30" customHeight="1">
      <c r="B24" s="503"/>
      <c r="C24" s="342" t="s">
        <v>290</v>
      </c>
      <c r="D24" s="254">
        <v>103</v>
      </c>
      <c r="E24" s="342">
        <v>107</v>
      </c>
      <c r="F24" s="95">
        <v>357543</v>
      </c>
      <c r="G24" s="20" t="s">
        <v>322</v>
      </c>
      <c r="H24" s="95">
        <v>352765</v>
      </c>
      <c r="I24" s="96" t="s">
        <v>322</v>
      </c>
      <c r="J24" s="12"/>
      <c r="K24" s="20"/>
      <c r="L24" s="10"/>
      <c r="M24" s="496"/>
      <c r="N24" s="500" t="s">
        <v>1074</v>
      </c>
      <c r="O24" s="501"/>
      <c r="P24" s="254"/>
      <c r="Q24" s="273">
        <v>105</v>
      </c>
      <c r="R24" s="14">
        <v>359466</v>
      </c>
      <c r="S24" s="109" t="s">
        <v>322</v>
      </c>
      <c r="T24" s="14"/>
      <c r="U24" s="109"/>
      <c r="V24" s="14"/>
      <c r="W24" s="109"/>
      <c r="X24" s="14"/>
      <c r="Y24" s="109"/>
      <c r="Z24" s="14"/>
      <c r="AA24" s="109"/>
    </row>
    <row r="25" spans="2:27" ht="30" customHeight="1">
      <c r="B25" s="503"/>
      <c r="C25" s="342" t="s">
        <v>1320</v>
      </c>
      <c r="D25" s="254"/>
      <c r="E25" s="342">
        <v>111</v>
      </c>
      <c r="F25" s="95">
        <v>358433</v>
      </c>
      <c r="G25" s="20" t="s">
        <v>322</v>
      </c>
      <c r="H25" s="95"/>
      <c r="I25" s="96"/>
      <c r="J25" s="12"/>
      <c r="K25" s="20"/>
      <c r="L25" s="10"/>
      <c r="M25" s="496"/>
      <c r="N25" s="500" t="s">
        <v>294</v>
      </c>
      <c r="O25" s="501"/>
      <c r="P25" s="254">
        <v>106</v>
      </c>
      <c r="Q25" s="273">
        <v>110</v>
      </c>
      <c r="R25" s="14">
        <v>357534</v>
      </c>
      <c r="S25" s="109" t="s">
        <v>322</v>
      </c>
      <c r="T25" s="14">
        <v>352760</v>
      </c>
      <c r="U25" s="109" t="s">
        <v>322</v>
      </c>
      <c r="V25" s="14"/>
      <c r="W25" s="109"/>
      <c r="X25" s="14"/>
      <c r="Y25" s="109"/>
      <c r="Z25" s="14"/>
      <c r="AA25" s="109"/>
    </row>
    <row r="26" spans="2:27" ht="30" customHeight="1">
      <c r="B26" s="503"/>
      <c r="C26" s="361" t="s">
        <v>568</v>
      </c>
      <c r="D26" s="318">
        <v>96</v>
      </c>
      <c r="E26" s="361">
        <v>100</v>
      </c>
      <c r="F26" s="94"/>
      <c r="G26" s="237"/>
      <c r="H26" s="94"/>
      <c r="I26" s="360"/>
      <c r="J26" s="289">
        <v>359664</v>
      </c>
      <c r="K26" s="237" t="s">
        <v>153</v>
      </c>
      <c r="L26" s="10"/>
      <c r="M26" s="496"/>
      <c r="N26" s="500" t="s">
        <v>77</v>
      </c>
      <c r="O26" s="501"/>
      <c r="P26" s="254">
        <v>95</v>
      </c>
      <c r="Q26" s="273">
        <v>99</v>
      </c>
      <c r="R26" s="14">
        <v>357498</v>
      </c>
      <c r="S26" s="109" t="s">
        <v>322</v>
      </c>
      <c r="T26" s="14">
        <v>355857</v>
      </c>
      <c r="U26" s="109" t="s">
        <v>322</v>
      </c>
      <c r="V26" s="14">
        <v>359655</v>
      </c>
      <c r="W26" s="109" t="s">
        <v>153</v>
      </c>
      <c r="X26" s="14">
        <v>355220</v>
      </c>
      <c r="Y26" s="109" t="s">
        <v>167</v>
      </c>
      <c r="Z26" s="14">
        <v>335092</v>
      </c>
      <c r="AA26" s="109" t="s">
        <v>153</v>
      </c>
    </row>
    <row r="27" spans="2:27" ht="30" customHeight="1">
      <c r="B27" s="503"/>
      <c r="C27" s="342" t="s">
        <v>1321</v>
      </c>
      <c r="D27" s="254"/>
      <c r="E27" s="342">
        <v>102</v>
      </c>
      <c r="F27" s="95">
        <v>358434</v>
      </c>
      <c r="G27" s="20" t="s">
        <v>322</v>
      </c>
      <c r="H27" s="95">
        <v>358919</v>
      </c>
      <c r="I27" s="96" t="s">
        <v>322</v>
      </c>
      <c r="J27" s="12"/>
      <c r="K27" s="20"/>
      <c r="L27" s="10"/>
      <c r="M27" s="496"/>
      <c r="N27" s="500" t="s">
        <v>488</v>
      </c>
      <c r="O27" s="501"/>
      <c r="P27" s="254"/>
      <c r="Q27" s="273">
        <v>101</v>
      </c>
      <c r="R27" s="14">
        <v>359453</v>
      </c>
      <c r="S27" s="109" t="s">
        <v>322</v>
      </c>
      <c r="T27" s="14">
        <v>355858</v>
      </c>
      <c r="U27" s="109" t="s">
        <v>322</v>
      </c>
      <c r="V27" s="14"/>
      <c r="W27" s="109"/>
      <c r="X27" s="14"/>
      <c r="Y27" s="109"/>
      <c r="Z27" s="14"/>
      <c r="AA27" s="109"/>
    </row>
    <row r="28" spans="2:27" ht="30" customHeight="1">
      <c r="B28" s="503"/>
      <c r="C28" s="342" t="s">
        <v>471</v>
      </c>
      <c r="D28" s="254"/>
      <c r="E28" s="342">
        <v>105</v>
      </c>
      <c r="F28" s="95">
        <v>357544</v>
      </c>
      <c r="G28" s="20" t="s">
        <v>322</v>
      </c>
      <c r="H28" s="95"/>
      <c r="I28" s="96"/>
      <c r="J28" s="12"/>
      <c r="K28" s="20"/>
      <c r="L28" s="10"/>
      <c r="M28" s="496"/>
      <c r="N28" s="500" t="s">
        <v>489</v>
      </c>
      <c r="O28" s="501"/>
      <c r="P28" s="254"/>
      <c r="Q28" s="273">
        <v>104</v>
      </c>
      <c r="R28" s="14">
        <v>357512</v>
      </c>
      <c r="S28" s="109" t="s">
        <v>322</v>
      </c>
      <c r="T28" s="14"/>
      <c r="U28" s="109"/>
      <c r="V28" s="14"/>
      <c r="W28" s="109"/>
      <c r="X28" s="14"/>
      <c r="Y28" s="109"/>
      <c r="Z28" s="14"/>
      <c r="AA28" s="109"/>
    </row>
    <row r="29" spans="2:27" ht="30" customHeight="1">
      <c r="B29" s="503"/>
      <c r="C29" s="342" t="s">
        <v>473</v>
      </c>
      <c r="D29" s="254"/>
      <c r="E29" s="342">
        <v>109</v>
      </c>
      <c r="F29" s="95">
        <v>357539</v>
      </c>
      <c r="G29" s="20" t="s">
        <v>322</v>
      </c>
      <c r="H29" s="95"/>
      <c r="I29" s="96"/>
      <c r="J29" s="12"/>
      <c r="K29" s="20"/>
      <c r="L29" s="10"/>
      <c r="M29" s="496"/>
      <c r="N29" s="500" t="s">
        <v>295</v>
      </c>
      <c r="O29" s="501"/>
      <c r="P29" s="254">
        <v>102</v>
      </c>
      <c r="Q29" s="273">
        <v>106</v>
      </c>
      <c r="R29" s="14">
        <v>357511</v>
      </c>
      <c r="S29" s="109" t="s">
        <v>322</v>
      </c>
      <c r="T29" s="14">
        <v>352786</v>
      </c>
      <c r="U29" s="109" t="s">
        <v>322</v>
      </c>
      <c r="V29" s="14">
        <v>359661</v>
      </c>
      <c r="W29" s="109" t="s">
        <v>153</v>
      </c>
      <c r="X29" s="14"/>
      <c r="Y29" s="109"/>
      <c r="Z29" s="14"/>
      <c r="AA29" s="109"/>
    </row>
    <row r="30" spans="2:27" ht="30" customHeight="1">
      <c r="B30" s="503"/>
      <c r="C30" s="341" t="s">
        <v>763</v>
      </c>
      <c r="D30" s="254"/>
      <c r="E30" s="342">
        <v>111</v>
      </c>
      <c r="F30" s="95">
        <v>357531</v>
      </c>
      <c r="G30" s="20" t="s">
        <v>322</v>
      </c>
      <c r="H30" s="95">
        <v>352768</v>
      </c>
      <c r="I30" s="96" t="s">
        <v>322</v>
      </c>
      <c r="J30" s="12"/>
      <c r="K30" s="20"/>
      <c r="L30" s="10"/>
      <c r="M30" s="496"/>
      <c r="N30" s="500" t="s">
        <v>1326</v>
      </c>
      <c r="O30" s="501"/>
      <c r="P30" s="254"/>
      <c r="Q30" s="273">
        <v>108</v>
      </c>
      <c r="R30" s="14">
        <v>357540</v>
      </c>
      <c r="S30" s="109" t="s">
        <v>322</v>
      </c>
      <c r="T30" s="14"/>
      <c r="U30" s="109"/>
      <c r="V30" s="14"/>
      <c r="W30" s="109"/>
      <c r="X30" s="14"/>
      <c r="Y30" s="109"/>
      <c r="Z30" s="14"/>
      <c r="AA30" s="109"/>
    </row>
    <row r="31" spans="2:27" ht="30" customHeight="1">
      <c r="B31" s="503"/>
      <c r="C31" s="345" t="s">
        <v>1322</v>
      </c>
      <c r="D31" s="254">
        <v>95</v>
      </c>
      <c r="E31" s="269"/>
      <c r="F31" s="173"/>
      <c r="G31" s="101"/>
      <c r="H31" s="95"/>
      <c r="I31" s="96"/>
      <c r="J31" s="320">
        <v>359662</v>
      </c>
      <c r="K31" s="237" t="s">
        <v>167</v>
      </c>
      <c r="L31" s="10"/>
      <c r="M31" s="496"/>
      <c r="N31" s="500" t="s">
        <v>457</v>
      </c>
      <c r="O31" s="501"/>
      <c r="P31" s="254"/>
      <c r="Q31" s="273">
        <v>110</v>
      </c>
      <c r="R31" s="14">
        <v>357546</v>
      </c>
      <c r="S31" s="109" t="s">
        <v>322</v>
      </c>
      <c r="T31" s="14"/>
      <c r="U31" s="109"/>
      <c r="V31" s="14"/>
      <c r="W31" s="109"/>
      <c r="X31" s="14"/>
      <c r="Y31" s="109"/>
      <c r="Z31" s="14"/>
      <c r="AA31" s="109"/>
    </row>
    <row r="32" spans="2:27" ht="30" customHeight="1">
      <c r="B32" s="503"/>
      <c r="C32" s="341" t="s">
        <v>1323</v>
      </c>
      <c r="D32" s="254"/>
      <c r="E32" s="269">
        <v>101</v>
      </c>
      <c r="F32" s="176"/>
      <c r="G32" s="19"/>
      <c r="H32" s="95"/>
      <c r="I32" s="20"/>
      <c r="J32" s="14">
        <v>359666</v>
      </c>
      <c r="K32" s="20" t="s">
        <v>153</v>
      </c>
      <c r="L32" s="10"/>
      <c r="M32" s="496"/>
      <c r="N32" s="500" t="s">
        <v>1976</v>
      </c>
      <c r="O32" s="501"/>
      <c r="P32" s="254"/>
      <c r="Q32" s="273">
        <v>112</v>
      </c>
      <c r="R32" s="14">
        <v>359534</v>
      </c>
      <c r="S32" s="109" t="s">
        <v>322</v>
      </c>
      <c r="T32" s="14"/>
      <c r="U32" s="109"/>
      <c r="V32" s="14"/>
      <c r="W32" s="109"/>
      <c r="X32" s="14"/>
      <c r="Y32" s="109"/>
      <c r="Z32" s="14"/>
      <c r="AA32" s="109"/>
    </row>
    <row r="33" spans="2:27" ht="30" customHeight="1">
      <c r="B33" s="503"/>
      <c r="C33" s="341" t="s">
        <v>474</v>
      </c>
      <c r="D33" s="254"/>
      <c r="E33" s="269">
        <v>110</v>
      </c>
      <c r="F33" s="176"/>
      <c r="G33" s="19"/>
      <c r="H33" s="95">
        <v>352772</v>
      </c>
      <c r="I33" s="96" t="s">
        <v>322</v>
      </c>
      <c r="J33" s="14"/>
      <c r="K33" s="20"/>
      <c r="L33" s="10"/>
      <c r="M33" s="496"/>
      <c r="N33" s="500" t="s">
        <v>296</v>
      </c>
      <c r="O33" s="501"/>
      <c r="P33" s="254">
        <v>99</v>
      </c>
      <c r="Q33" s="273">
        <v>103</v>
      </c>
      <c r="R33" s="14">
        <v>357504</v>
      </c>
      <c r="S33" s="109" t="s">
        <v>322</v>
      </c>
      <c r="T33" s="14">
        <v>352799</v>
      </c>
      <c r="U33" s="109" t="s">
        <v>322</v>
      </c>
      <c r="V33" s="14">
        <v>359656</v>
      </c>
      <c r="W33" s="109" t="s">
        <v>153</v>
      </c>
      <c r="X33" s="14"/>
      <c r="Y33" s="109"/>
      <c r="Z33" s="14"/>
      <c r="AA33" s="109"/>
    </row>
    <row r="34" spans="2:27" ht="30" customHeight="1" thickBot="1">
      <c r="B34" s="544"/>
      <c r="C34" s="343" t="s">
        <v>1324</v>
      </c>
      <c r="D34" s="256">
        <v>101</v>
      </c>
      <c r="E34" s="321"/>
      <c r="F34" s="178"/>
      <c r="G34" s="31"/>
      <c r="H34" s="118"/>
      <c r="I34" s="119"/>
      <c r="J34" s="16">
        <v>359663</v>
      </c>
      <c r="K34" s="21" t="s">
        <v>167</v>
      </c>
      <c r="L34" s="10"/>
      <c r="M34" s="496"/>
      <c r="N34" s="500" t="s">
        <v>297</v>
      </c>
      <c r="O34" s="501"/>
      <c r="P34" s="254"/>
      <c r="Q34" s="273">
        <v>105</v>
      </c>
      <c r="R34" s="14">
        <v>358448</v>
      </c>
      <c r="S34" s="109" t="s">
        <v>322</v>
      </c>
      <c r="T34" s="14">
        <v>352807</v>
      </c>
      <c r="U34" s="109" t="s">
        <v>322</v>
      </c>
      <c r="V34" s="14">
        <v>359658</v>
      </c>
      <c r="W34" s="109" t="s">
        <v>153</v>
      </c>
      <c r="X34" s="14"/>
      <c r="Y34" s="109"/>
      <c r="Z34" s="14"/>
      <c r="AA34" s="109"/>
    </row>
    <row r="35" spans="2:27" ht="30" customHeight="1">
      <c r="B35" s="219"/>
      <c r="C35" s="327"/>
      <c r="D35" s="327"/>
      <c r="E35" s="327"/>
      <c r="F35" s="74"/>
      <c r="G35" s="22"/>
      <c r="H35" s="74"/>
      <c r="I35" s="251"/>
      <c r="J35" s="10"/>
      <c r="K35" s="22"/>
      <c r="L35" s="10"/>
      <c r="M35" s="496"/>
      <c r="N35" s="500" t="s">
        <v>459</v>
      </c>
      <c r="O35" s="501"/>
      <c r="P35" s="254"/>
      <c r="Q35" s="273">
        <v>108</v>
      </c>
      <c r="R35" s="14">
        <v>357519</v>
      </c>
      <c r="S35" s="109" t="s">
        <v>322</v>
      </c>
      <c r="T35" s="14"/>
      <c r="U35" s="109"/>
      <c r="V35" s="14"/>
      <c r="W35" s="109"/>
      <c r="X35" s="14"/>
      <c r="Y35" s="109"/>
      <c r="Z35" s="14"/>
      <c r="AA35" s="109"/>
    </row>
    <row r="36" spans="2:27" ht="30" customHeight="1">
      <c r="B36" s="219"/>
      <c r="C36" s="327"/>
      <c r="D36" s="327"/>
      <c r="E36" s="327"/>
      <c r="F36" s="74"/>
      <c r="G36" s="22"/>
      <c r="H36" s="74"/>
      <c r="I36" s="251"/>
      <c r="J36" s="10"/>
      <c r="K36" s="22"/>
      <c r="L36" s="10"/>
      <c r="M36" s="496"/>
      <c r="N36" s="500" t="s">
        <v>298</v>
      </c>
      <c r="O36" s="501"/>
      <c r="P36" s="254">
        <v>106</v>
      </c>
      <c r="Q36" s="273">
        <v>110</v>
      </c>
      <c r="R36" s="14">
        <v>357524</v>
      </c>
      <c r="S36" s="109" t="s">
        <v>322</v>
      </c>
      <c r="T36" s="14">
        <v>352796</v>
      </c>
      <c r="U36" s="109" t="s">
        <v>322</v>
      </c>
      <c r="V36" s="14"/>
      <c r="W36" s="109"/>
      <c r="X36" s="14"/>
      <c r="Y36" s="109"/>
      <c r="Z36" s="14"/>
      <c r="AA36" s="109"/>
    </row>
    <row r="37" spans="2:27" ht="30" customHeight="1">
      <c r="B37" s="219"/>
      <c r="C37" s="327"/>
      <c r="D37" s="327"/>
      <c r="E37" s="327"/>
      <c r="F37" s="74"/>
      <c r="G37" s="22"/>
      <c r="H37" s="74"/>
      <c r="I37" s="251"/>
      <c r="J37" s="10"/>
      <c r="K37" s="22"/>
      <c r="L37" s="10"/>
      <c r="M37" s="496"/>
      <c r="N37" s="500" t="s">
        <v>1327</v>
      </c>
      <c r="O37" s="501"/>
      <c r="P37" s="254"/>
      <c r="Q37" s="273">
        <v>104</v>
      </c>
      <c r="R37" s="14"/>
      <c r="S37" s="109"/>
      <c r="T37" s="14"/>
      <c r="U37" s="109"/>
      <c r="V37" s="14">
        <v>359652</v>
      </c>
      <c r="W37" s="109" t="s">
        <v>153</v>
      </c>
      <c r="X37" s="14"/>
      <c r="Y37" s="109"/>
      <c r="Z37" s="14"/>
      <c r="AA37" s="109"/>
    </row>
    <row r="38" spans="2:27" ht="30" customHeight="1">
      <c r="B38" s="219"/>
      <c r="C38" s="327"/>
      <c r="D38" s="327"/>
      <c r="E38" s="327"/>
      <c r="F38" s="74"/>
      <c r="G38" s="22"/>
      <c r="H38" s="74"/>
      <c r="I38" s="251"/>
      <c r="J38" s="10"/>
      <c r="K38" s="22"/>
      <c r="L38" s="10"/>
      <c r="M38" s="496"/>
      <c r="N38" s="500" t="s">
        <v>299</v>
      </c>
      <c r="O38" s="501"/>
      <c r="P38" s="254"/>
      <c r="Q38" s="273">
        <v>109</v>
      </c>
      <c r="R38" s="14"/>
      <c r="S38" s="109"/>
      <c r="T38" s="14">
        <v>352805</v>
      </c>
      <c r="U38" s="109" t="s">
        <v>322</v>
      </c>
      <c r="V38" s="14"/>
      <c r="W38" s="109"/>
      <c r="X38" s="14"/>
      <c r="Y38" s="109"/>
      <c r="Z38" s="14"/>
      <c r="AA38" s="109"/>
    </row>
    <row r="39" spans="2:27" ht="30" customHeight="1">
      <c r="B39" s="219"/>
      <c r="C39" s="327"/>
      <c r="D39" s="327"/>
      <c r="E39" s="327"/>
      <c r="F39" s="74"/>
      <c r="G39" s="22"/>
      <c r="H39" s="74"/>
      <c r="I39" s="251"/>
      <c r="J39" s="10"/>
      <c r="K39" s="22"/>
      <c r="L39" s="10"/>
      <c r="M39" s="496"/>
      <c r="N39" s="500" t="s">
        <v>450</v>
      </c>
      <c r="O39" s="501"/>
      <c r="P39" s="254"/>
      <c r="Q39" s="273">
        <v>111</v>
      </c>
      <c r="R39" s="14"/>
      <c r="S39" s="109"/>
      <c r="T39" s="14">
        <v>352769</v>
      </c>
      <c r="U39" s="109" t="s">
        <v>322</v>
      </c>
      <c r="V39" s="14"/>
      <c r="W39" s="109"/>
      <c r="X39" s="14"/>
      <c r="Y39" s="109"/>
      <c r="Z39" s="14"/>
      <c r="AA39" s="109"/>
    </row>
    <row r="40" spans="2:27" ht="30" customHeight="1">
      <c r="B40" s="219"/>
      <c r="C40" s="327"/>
      <c r="D40" s="327"/>
      <c r="E40" s="327"/>
      <c r="F40" s="74"/>
      <c r="G40" s="22"/>
      <c r="H40" s="74"/>
      <c r="I40" s="251"/>
      <c r="J40" s="10"/>
      <c r="K40" s="22"/>
      <c r="L40" s="10"/>
      <c r="M40" s="496"/>
      <c r="N40" s="500" t="s">
        <v>466</v>
      </c>
      <c r="O40" s="501"/>
      <c r="P40" s="317">
        <v>109</v>
      </c>
      <c r="Q40" s="322"/>
      <c r="R40" s="27"/>
      <c r="S40" s="323"/>
      <c r="T40" s="27">
        <v>352762</v>
      </c>
      <c r="U40" s="323" t="s">
        <v>167</v>
      </c>
      <c r="V40" s="27"/>
      <c r="W40" s="323"/>
      <c r="X40" s="27"/>
      <c r="Y40" s="323"/>
      <c r="Z40" s="27"/>
      <c r="AA40" s="323"/>
    </row>
    <row r="41" spans="2:27" ht="30" customHeight="1" thickBot="1">
      <c r="B41" s="219"/>
      <c r="C41" s="327"/>
      <c r="D41" s="327"/>
      <c r="E41" s="327"/>
      <c r="F41" s="74"/>
      <c r="G41" s="22"/>
      <c r="H41" s="74"/>
      <c r="I41" s="251"/>
      <c r="J41" s="10"/>
      <c r="K41" s="251"/>
      <c r="L41" s="10"/>
      <c r="M41" s="497"/>
      <c r="N41" s="500" t="s">
        <v>509</v>
      </c>
      <c r="O41" s="501"/>
      <c r="P41" s="256">
        <v>102</v>
      </c>
      <c r="Q41" s="274"/>
      <c r="R41" s="16"/>
      <c r="S41" s="121"/>
      <c r="T41" s="16">
        <v>352779</v>
      </c>
      <c r="U41" s="121" t="s">
        <v>165</v>
      </c>
      <c r="V41" s="16">
        <v>359653</v>
      </c>
      <c r="W41" s="121" t="s">
        <v>165</v>
      </c>
      <c r="X41" s="16"/>
      <c r="Y41" s="121"/>
      <c r="Z41" s="16"/>
      <c r="AA41" s="121"/>
    </row>
    <row r="42" spans="2:27" ht="43.5" customHeight="1">
      <c r="C42" s="221"/>
      <c r="D42" s="221"/>
      <c r="E42" s="221"/>
      <c r="F42" s="221"/>
      <c r="G42" s="221"/>
      <c r="H42" s="221"/>
      <c r="I42" s="221"/>
      <c r="J42" s="221"/>
      <c r="K42" s="221"/>
      <c r="L42" s="221"/>
      <c r="M42" s="545" t="s">
        <v>1116</v>
      </c>
      <c r="N42" s="545"/>
      <c r="O42" s="545"/>
      <c r="P42" s="545"/>
      <c r="Q42" s="545"/>
      <c r="R42" s="545"/>
      <c r="S42" s="545"/>
      <c r="T42" s="545"/>
      <c r="U42" s="545"/>
      <c r="V42" s="545"/>
      <c r="W42" s="545"/>
      <c r="X42" s="545"/>
      <c r="Y42" s="545"/>
      <c r="Z42" s="545"/>
      <c r="AA42" s="545"/>
    </row>
    <row r="43" spans="2:27" ht="14.25" customHeight="1" thickBot="1">
      <c r="C43" s="327"/>
      <c r="D43" s="327"/>
      <c r="E43" s="327"/>
      <c r="F43" s="74"/>
      <c r="G43" s="18"/>
      <c r="H43" s="74"/>
      <c r="I43" s="18"/>
      <c r="J43" s="74"/>
      <c r="K43" s="18"/>
      <c r="L43" s="74"/>
      <c r="M43" s="18"/>
      <c r="N43" s="74"/>
      <c r="O43" s="18"/>
      <c r="P43" s="74"/>
      <c r="Q43" s="18"/>
      <c r="R43" s="74"/>
      <c r="S43" s="17"/>
      <c r="T43" s="74"/>
      <c r="U43" s="18"/>
    </row>
    <row r="44" spans="2:27" ht="25.5" customHeight="1" thickTop="1" thickBot="1">
      <c r="B44" s="518" t="s">
        <v>451</v>
      </c>
      <c r="C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c r="AA44" s="520"/>
    </row>
    <row r="45" spans="2:27" ht="10.5" customHeight="1" thickTop="1">
      <c r="C45" s="40"/>
      <c r="D45" s="40"/>
      <c r="E45" s="40"/>
      <c r="F45" s="79"/>
      <c r="H45" s="79"/>
      <c r="K45" s="52"/>
      <c r="M45" s="52"/>
      <c r="Q45" s="52"/>
    </row>
    <row r="46" spans="2:27" ht="20.100000000000001" customHeight="1" thickBot="1">
      <c r="B46" s="238" t="s">
        <v>1379</v>
      </c>
    </row>
    <row r="47" spans="2:27" ht="19.5" customHeight="1" thickBot="1">
      <c r="B47" s="521" t="s">
        <v>452</v>
      </c>
      <c r="C47" s="534" t="s">
        <v>524</v>
      </c>
      <c r="D47" s="527" t="s">
        <v>1113</v>
      </c>
      <c r="E47" s="540"/>
      <c r="F47" s="531" t="s">
        <v>453</v>
      </c>
      <c r="G47" s="532"/>
      <c r="H47" s="532"/>
      <c r="I47" s="532"/>
      <c r="J47" s="532"/>
      <c r="K47" s="532"/>
      <c r="L47" s="532"/>
      <c r="M47" s="532"/>
      <c r="N47" s="532"/>
      <c r="O47" s="532"/>
      <c r="P47" s="532"/>
      <c r="Q47" s="532"/>
      <c r="R47" s="532"/>
      <c r="S47" s="532"/>
      <c r="T47" s="532"/>
      <c r="U47" s="533"/>
      <c r="V47" s="11"/>
      <c r="W47" s="11"/>
      <c r="X47" s="11"/>
      <c r="Y47" s="11"/>
    </row>
    <row r="48" spans="2:27" ht="19.5" customHeight="1">
      <c r="B48" s="522"/>
      <c r="C48" s="536"/>
      <c r="D48" s="541"/>
      <c r="E48" s="542"/>
      <c r="F48" s="516" t="s">
        <v>1377</v>
      </c>
      <c r="G48" s="507"/>
      <c r="H48" s="506" t="s">
        <v>1084</v>
      </c>
      <c r="I48" s="507"/>
      <c r="J48" s="516" t="s">
        <v>1378</v>
      </c>
      <c r="K48" s="507"/>
      <c r="L48" s="506" t="s">
        <v>1075</v>
      </c>
      <c r="M48" s="507"/>
      <c r="N48" s="506" t="s">
        <v>1076</v>
      </c>
      <c r="O48" s="507"/>
      <c r="P48" s="506" t="s">
        <v>1080</v>
      </c>
      <c r="Q48" s="507"/>
      <c r="R48" s="516" t="s">
        <v>1081</v>
      </c>
      <c r="S48" s="507"/>
      <c r="T48" s="506" t="s">
        <v>780</v>
      </c>
      <c r="U48" s="507"/>
      <c r="V48" s="548"/>
      <c r="W48" s="548"/>
      <c r="X48" s="11"/>
      <c r="Y48" s="11"/>
    </row>
    <row r="49" spans="2:25" ht="19.5" customHeight="1">
      <c r="B49" s="522"/>
      <c r="C49" s="536"/>
      <c r="D49" s="510" t="s">
        <v>1115</v>
      </c>
      <c r="E49" s="550" t="s">
        <v>1114</v>
      </c>
      <c r="F49" s="517"/>
      <c r="G49" s="509"/>
      <c r="H49" s="508"/>
      <c r="I49" s="509"/>
      <c r="J49" s="517"/>
      <c r="K49" s="509"/>
      <c r="L49" s="508"/>
      <c r="M49" s="509"/>
      <c r="N49" s="508"/>
      <c r="O49" s="509"/>
      <c r="P49" s="508"/>
      <c r="Q49" s="509"/>
      <c r="R49" s="517"/>
      <c r="S49" s="509"/>
      <c r="T49" s="508"/>
      <c r="U49" s="509"/>
      <c r="V49" s="548"/>
      <c r="W49" s="548"/>
      <c r="X49" s="548"/>
      <c r="Y49" s="548"/>
    </row>
    <row r="50" spans="2:25" ht="19.5" customHeight="1" thickBot="1">
      <c r="B50" s="523"/>
      <c r="C50" s="538"/>
      <c r="D50" s="549"/>
      <c r="E50" s="551"/>
      <c r="F50" s="514" t="s">
        <v>720</v>
      </c>
      <c r="G50" s="515"/>
      <c r="H50" s="514" t="s">
        <v>1082</v>
      </c>
      <c r="I50" s="515"/>
      <c r="J50" s="514" t="s">
        <v>1083</v>
      </c>
      <c r="K50" s="515"/>
      <c r="L50" s="514" t="s">
        <v>167</v>
      </c>
      <c r="M50" s="515"/>
      <c r="N50" s="514" t="s">
        <v>1078</v>
      </c>
      <c r="O50" s="515"/>
      <c r="P50" s="514" t="s">
        <v>163</v>
      </c>
      <c r="Q50" s="515"/>
      <c r="R50" s="514" t="s">
        <v>167</v>
      </c>
      <c r="S50" s="515"/>
      <c r="T50" s="514" t="s">
        <v>167</v>
      </c>
      <c r="U50" s="515"/>
      <c r="V50" s="547"/>
      <c r="W50" s="547"/>
      <c r="X50" s="547"/>
      <c r="Y50" s="547"/>
    </row>
    <row r="51" spans="2:25" ht="30" customHeight="1">
      <c r="B51" s="502">
        <v>19</v>
      </c>
      <c r="C51" s="365" t="s">
        <v>328</v>
      </c>
      <c r="D51" s="253"/>
      <c r="E51" s="353">
        <v>91</v>
      </c>
      <c r="F51" s="91">
        <v>359469</v>
      </c>
      <c r="G51" s="124" t="s">
        <v>322</v>
      </c>
      <c r="H51" s="91"/>
      <c r="I51" s="124"/>
      <c r="J51" s="91"/>
      <c r="K51" s="124"/>
      <c r="L51" s="91"/>
      <c r="M51" s="124"/>
      <c r="N51" s="91"/>
      <c r="O51" s="124"/>
      <c r="P51" s="91"/>
      <c r="Q51" s="125"/>
      <c r="R51" s="91"/>
      <c r="S51" s="125"/>
      <c r="T51" s="91"/>
      <c r="U51" s="125"/>
      <c r="V51" s="74"/>
      <c r="W51" s="251"/>
      <c r="X51" s="265"/>
      <c r="Y51" s="251"/>
    </row>
    <row r="52" spans="2:25" ht="30" customHeight="1">
      <c r="B52" s="503"/>
      <c r="C52" s="362" t="s">
        <v>127</v>
      </c>
      <c r="D52" s="254">
        <v>89</v>
      </c>
      <c r="E52" s="342">
        <v>93</v>
      </c>
      <c r="F52" s="95"/>
      <c r="G52" s="126"/>
      <c r="H52" s="95"/>
      <c r="I52" s="126"/>
      <c r="J52" s="95"/>
      <c r="K52" s="126"/>
      <c r="L52" s="95"/>
      <c r="M52" s="126"/>
      <c r="N52" s="95"/>
      <c r="O52" s="126"/>
      <c r="P52" s="95"/>
      <c r="Q52" s="96"/>
      <c r="R52" s="95"/>
      <c r="S52" s="96"/>
      <c r="T52" s="95">
        <v>310405</v>
      </c>
      <c r="U52" s="96" t="s">
        <v>1978</v>
      </c>
      <c r="V52" s="74"/>
      <c r="W52" s="251"/>
      <c r="X52" s="265"/>
      <c r="Y52" s="251"/>
    </row>
    <row r="53" spans="2:25" ht="30" customHeight="1">
      <c r="B53" s="503"/>
      <c r="C53" s="362" t="s">
        <v>44</v>
      </c>
      <c r="D53" s="254">
        <v>92</v>
      </c>
      <c r="E53" s="342">
        <v>96</v>
      </c>
      <c r="F53" s="95"/>
      <c r="G53" s="126"/>
      <c r="H53" s="95"/>
      <c r="I53" s="126"/>
      <c r="J53" s="95"/>
      <c r="K53" s="126"/>
      <c r="L53" s="95"/>
      <c r="M53" s="126"/>
      <c r="N53" s="95"/>
      <c r="O53" s="126"/>
      <c r="P53" s="95"/>
      <c r="Q53" s="96"/>
      <c r="R53" s="95"/>
      <c r="S53" s="96"/>
      <c r="T53" s="95">
        <v>310407</v>
      </c>
      <c r="U53" s="96" t="s">
        <v>1978</v>
      </c>
      <c r="V53" s="74"/>
      <c r="W53" s="251"/>
      <c r="X53" s="265"/>
      <c r="Y53" s="251"/>
    </row>
    <row r="54" spans="2:25" ht="30" customHeight="1">
      <c r="B54" s="503"/>
      <c r="C54" s="362" t="s">
        <v>329</v>
      </c>
      <c r="D54" s="254"/>
      <c r="E54" s="342">
        <v>98</v>
      </c>
      <c r="F54" s="95">
        <v>359463</v>
      </c>
      <c r="G54" s="126" t="s">
        <v>322</v>
      </c>
      <c r="H54" s="95"/>
      <c r="I54" s="126"/>
      <c r="J54" s="95"/>
      <c r="K54" s="126"/>
      <c r="L54" s="95"/>
      <c r="M54" s="126"/>
      <c r="N54" s="95"/>
      <c r="O54" s="126"/>
      <c r="P54" s="95"/>
      <c r="Q54" s="96"/>
      <c r="R54" s="95"/>
      <c r="S54" s="96"/>
      <c r="T54" s="95"/>
      <c r="U54" s="96"/>
      <c r="V54" s="74"/>
      <c r="W54" s="251"/>
      <c r="X54" s="265"/>
      <c r="Y54" s="251"/>
    </row>
    <row r="55" spans="2:25" ht="30" customHeight="1">
      <c r="B55" s="503"/>
      <c r="C55" s="362" t="s">
        <v>330</v>
      </c>
      <c r="D55" s="254"/>
      <c r="E55" s="342">
        <v>100</v>
      </c>
      <c r="F55" s="95">
        <v>357554</v>
      </c>
      <c r="G55" s="20" t="s">
        <v>322</v>
      </c>
      <c r="H55" s="95"/>
      <c r="I55" s="126"/>
      <c r="J55" s="95"/>
      <c r="K55" s="126"/>
      <c r="L55" s="95"/>
      <c r="M55" s="126"/>
      <c r="N55" s="95"/>
      <c r="O55" s="126"/>
      <c r="P55" s="95"/>
      <c r="Q55" s="96"/>
      <c r="R55" s="95"/>
      <c r="S55" s="96"/>
      <c r="T55" s="95"/>
      <c r="U55" s="96"/>
      <c r="V55" s="74"/>
      <c r="W55" s="251"/>
      <c r="X55" s="265"/>
      <c r="Y55" s="251"/>
    </row>
    <row r="56" spans="2:25" ht="30" customHeight="1">
      <c r="B56" s="503"/>
      <c r="C56" s="362" t="s">
        <v>213</v>
      </c>
      <c r="D56" s="254"/>
      <c r="E56" s="342">
        <v>85</v>
      </c>
      <c r="F56" s="95"/>
      <c r="G56" s="20"/>
      <c r="H56" s="95"/>
      <c r="I56" s="101"/>
      <c r="J56" s="95"/>
      <c r="K56" s="101"/>
      <c r="L56" s="95">
        <v>355186</v>
      </c>
      <c r="M56" s="101" t="s">
        <v>153</v>
      </c>
      <c r="N56" s="95"/>
      <c r="O56" s="126"/>
      <c r="P56" s="95"/>
      <c r="Q56" s="96"/>
      <c r="R56" s="95"/>
      <c r="S56" s="96"/>
      <c r="T56" s="95"/>
      <c r="U56" s="96"/>
      <c r="V56" s="74"/>
      <c r="W56" s="251"/>
      <c r="X56" s="265"/>
      <c r="Y56" s="251"/>
    </row>
    <row r="57" spans="2:25" ht="30" customHeight="1">
      <c r="B57" s="503"/>
      <c r="C57" s="362" t="s">
        <v>214</v>
      </c>
      <c r="D57" s="254">
        <v>84</v>
      </c>
      <c r="E57" s="342">
        <v>88</v>
      </c>
      <c r="F57" s="95">
        <v>359446</v>
      </c>
      <c r="G57" s="19" t="s">
        <v>322</v>
      </c>
      <c r="H57" s="95"/>
      <c r="I57" s="101"/>
      <c r="J57" s="95"/>
      <c r="K57" s="101"/>
      <c r="L57" s="95">
        <v>355199</v>
      </c>
      <c r="M57" s="126" t="s">
        <v>153</v>
      </c>
      <c r="N57" s="95"/>
      <c r="O57" s="126"/>
      <c r="P57" s="95"/>
      <c r="Q57" s="96"/>
      <c r="R57" s="95"/>
      <c r="S57" s="96"/>
      <c r="T57" s="95">
        <v>310393</v>
      </c>
      <c r="U57" s="96" t="s">
        <v>153</v>
      </c>
      <c r="V57" s="74"/>
      <c r="W57" s="251"/>
      <c r="X57" s="265"/>
      <c r="Y57" s="251"/>
    </row>
    <row r="58" spans="2:25" ht="30" customHeight="1">
      <c r="B58" s="503"/>
      <c r="C58" s="362" t="s">
        <v>215</v>
      </c>
      <c r="D58" s="254">
        <v>87</v>
      </c>
      <c r="E58" s="342">
        <v>91</v>
      </c>
      <c r="F58" s="95">
        <v>359458</v>
      </c>
      <c r="G58" s="19" t="s">
        <v>322</v>
      </c>
      <c r="H58" s="95">
        <v>355856</v>
      </c>
      <c r="I58" s="96" t="s">
        <v>322</v>
      </c>
      <c r="J58" s="95">
        <v>359632</v>
      </c>
      <c r="K58" s="96" t="s">
        <v>153</v>
      </c>
      <c r="L58" s="95"/>
      <c r="M58" s="126"/>
      <c r="N58" s="95"/>
      <c r="O58" s="126"/>
      <c r="P58" s="95"/>
      <c r="Q58" s="96"/>
      <c r="R58" s="95"/>
      <c r="S58" s="96"/>
      <c r="T58" s="95">
        <v>310395</v>
      </c>
      <c r="U58" s="96" t="s">
        <v>153</v>
      </c>
      <c r="V58" s="74"/>
      <c r="W58" s="251"/>
      <c r="X58" s="265"/>
      <c r="Y58" s="251"/>
    </row>
    <row r="59" spans="2:25" ht="30" customHeight="1">
      <c r="B59" s="503"/>
      <c r="C59" s="362" t="s">
        <v>216</v>
      </c>
      <c r="D59" s="254">
        <v>89</v>
      </c>
      <c r="E59" s="342">
        <v>93</v>
      </c>
      <c r="F59" s="95">
        <v>359448</v>
      </c>
      <c r="G59" s="126" t="s">
        <v>322</v>
      </c>
      <c r="H59" s="95">
        <v>352767</v>
      </c>
      <c r="I59" s="126" t="s">
        <v>322</v>
      </c>
      <c r="J59" s="95">
        <v>359635</v>
      </c>
      <c r="K59" s="126" t="s">
        <v>153</v>
      </c>
      <c r="L59" s="95"/>
      <c r="M59" s="126"/>
      <c r="N59" s="95"/>
      <c r="O59" s="126"/>
      <c r="P59" s="95"/>
      <c r="Q59" s="96"/>
      <c r="R59" s="95"/>
      <c r="S59" s="96"/>
      <c r="T59" s="95">
        <v>310397</v>
      </c>
      <c r="U59" s="96" t="s">
        <v>153</v>
      </c>
      <c r="V59" s="74"/>
      <c r="W59" s="251"/>
      <c r="X59" s="265"/>
      <c r="Y59" s="251"/>
    </row>
    <row r="60" spans="2:25" ht="30" customHeight="1">
      <c r="B60" s="503"/>
      <c r="C60" s="362" t="s">
        <v>300</v>
      </c>
      <c r="D60" s="254">
        <v>92</v>
      </c>
      <c r="E60" s="342">
        <v>96</v>
      </c>
      <c r="F60" s="95">
        <v>359451</v>
      </c>
      <c r="G60" s="96" t="s">
        <v>322</v>
      </c>
      <c r="H60" s="95">
        <v>352782</v>
      </c>
      <c r="I60" s="126" t="s">
        <v>322</v>
      </c>
      <c r="J60" s="95">
        <v>359638</v>
      </c>
      <c r="K60" s="96" t="s">
        <v>153</v>
      </c>
      <c r="L60" s="95"/>
      <c r="M60" s="96"/>
      <c r="N60" s="95"/>
      <c r="O60" s="117"/>
      <c r="P60" s="95"/>
      <c r="Q60" s="96"/>
      <c r="R60" s="95"/>
      <c r="S60" s="96"/>
      <c r="T60" s="95"/>
      <c r="U60" s="96"/>
      <c r="V60" s="74"/>
      <c r="W60" s="251"/>
      <c r="X60" s="265"/>
      <c r="Y60" s="251"/>
    </row>
    <row r="61" spans="2:25" ht="30" customHeight="1">
      <c r="B61" s="503"/>
      <c r="C61" s="362" t="s">
        <v>301</v>
      </c>
      <c r="D61" s="254">
        <v>94</v>
      </c>
      <c r="E61" s="342">
        <v>98</v>
      </c>
      <c r="F61" s="95">
        <v>359457</v>
      </c>
      <c r="G61" s="96" t="s">
        <v>322</v>
      </c>
      <c r="H61" s="95"/>
      <c r="I61" s="126"/>
      <c r="J61" s="95">
        <v>359649</v>
      </c>
      <c r="K61" s="96" t="s">
        <v>167</v>
      </c>
      <c r="L61" s="95"/>
      <c r="M61" s="126"/>
      <c r="N61" s="95"/>
      <c r="O61" s="96"/>
      <c r="P61" s="95"/>
      <c r="Q61" s="96"/>
      <c r="R61" s="95"/>
      <c r="S61" s="96"/>
      <c r="T61" s="95"/>
      <c r="U61" s="96"/>
      <c r="V61" s="74"/>
      <c r="W61" s="251"/>
      <c r="X61" s="265"/>
      <c r="Y61" s="251"/>
    </row>
    <row r="62" spans="2:25" ht="30" customHeight="1">
      <c r="B62" s="503"/>
      <c r="C62" s="362" t="s">
        <v>217</v>
      </c>
      <c r="D62" s="254">
        <v>96</v>
      </c>
      <c r="E62" s="342">
        <v>100</v>
      </c>
      <c r="F62" s="95">
        <v>359449</v>
      </c>
      <c r="G62" s="20" t="s">
        <v>322</v>
      </c>
      <c r="H62" s="95">
        <v>352766</v>
      </c>
      <c r="I62" s="96" t="s">
        <v>322</v>
      </c>
      <c r="J62" s="95">
        <v>359650</v>
      </c>
      <c r="K62" s="101" t="s">
        <v>153</v>
      </c>
      <c r="L62" s="95"/>
      <c r="M62" s="101"/>
      <c r="N62" s="95"/>
      <c r="O62" s="126"/>
      <c r="P62" s="95"/>
      <c r="Q62" s="96"/>
      <c r="R62" s="95">
        <v>327900</v>
      </c>
      <c r="S62" s="96" t="s">
        <v>167</v>
      </c>
      <c r="T62" s="95"/>
      <c r="U62" s="96"/>
      <c r="V62" s="74"/>
      <c r="W62" s="251"/>
      <c r="X62" s="265"/>
      <c r="Y62" s="251"/>
    </row>
    <row r="63" spans="2:25" ht="30" customHeight="1">
      <c r="B63" s="503"/>
      <c r="C63" s="362" t="s">
        <v>477</v>
      </c>
      <c r="D63" s="254"/>
      <c r="E63" s="342">
        <v>103</v>
      </c>
      <c r="F63" s="95">
        <v>357542</v>
      </c>
      <c r="G63" s="126" t="s">
        <v>322</v>
      </c>
      <c r="H63" s="95"/>
      <c r="I63" s="96"/>
      <c r="J63" s="95"/>
      <c r="K63" s="126"/>
      <c r="L63" s="95"/>
      <c r="M63" s="126"/>
      <c r="N63" s="95"/>
      <c r="O63" s="126"/>
      <c r="P63" s="95"/>
      <c r="Q63" s="96"/>
      <c r="R63" s="95"/>
      <c r="S63" s="96"/>
      <c r="T63" s="95"/>
      <c r="U63" s="96"/>
      <c r="V63" s="74"/>
      <c r="W63" s="251"/>
      <c r="X63" s="265"/>
      <c r="Y63" s="251"/>
    </row>
    <row r="64" spans="2:25" ht="30" customHeight="1">
      <c r="B64" s="503"/>
      <c r="C64" s="362" t="s">
        <v>478</v>
      </c>
      <c r="D64" s="254"/>
      <c r="E64" s="342">
        <v>104</v>
      </c>
      <c r="F64" s="95">
        <v>359467</v>
      </c>
      <c r="G64" s="126" t="s">
        <v>322</v>
      </c>
      <c r="H64" s="95"/>
      <c r="I64" s="126"/>
      <c r="J64" s="95"/>
      <c r="K64" s="101"/>
      <c r="L64" s="95"/>
      <c r="M64" s="126"/>
      <c r="N64" s="95"/>
      <c r="O64" s="126"/>
      <c r="P64" s="95"/>
      <c r="Q64" s="96"/>
      <c r="R64" s="95"/>
      <c r="S64" s="96"/>
      <c r="T64" s="95"/>
      <c r="U64" s="96"/>
      <c r="V64" s="74"/>
      <c r="W64" s="251"/>
      <c r="X64" s="265"/>
      <c r="Y64" s="251"/>
    </row>
    <row r="65" spans="2:25" ht="30" customHeight="1">
      <c r="B65" s="503"/>
      <c r="C65" s="362" t="s">
        <v>218</v>
      </c>
      <c r="D65" s="254">
        <v>89</v>
      </c>
      <c r="E65" s="342">
        <v>93</v>
      </c>
      <c r="F65" s="95">
        <v>357503</v>
      </c>
      <c r="G65" s="126" t="s">
        <v>322</v>
      </c>
      <c r="H65" s="95">
        <v>355854</v>
      </c>
      <c r="I65" s="126" t="s">
        <v>322</v>
      </c>
      <c r="J65" s="95">
        <v>359630</v>
      </c>
      <c r="K65" s="126" t="s">
        <v>153</v>
      </c>
      <c r="L65" s="95">
        <v>355214</v>
      </c>
      <c r="M65" s="126" t="s">
        <v>167</v>
      </c>
      <c r="N65" s="95"/>
      <c r="O65" s="126"/>
      <c r="P65" s="95"/>
      <c r="Q65" s="96"/>
      <c r="R65" s="95"/>
      <c r="S65" s="96"/>
      <c r="T65" s="95"/>
      <c r="U65" s="96"/>
      <c r="V65" s="74"/>
      <c r="W65" s="251"/>
      <c r="X65" s="265"/>
      <c r="Y65" s="251"/>
    </row>
    <row r="66" spans="2:25" ht="30" customHeight="1">
      <c r="B66" s="503"/>
      <c r="C66" s="362" t="s">
        <v>302</v>
      </c>
      <c r="D66" s="254">
        <v>92</v>
      </c>
      <c r="E66" s="342">
        <v>96</v>
      </c>
      <c r="F66" s="95">
        <v>359444</v>
      </c>
      <c r="G66" s="126" t="s">
        <v>322</v>
      </c>
      <c r="H66" s="95">
        <v>352816</v>
      </c>
      <c r="I66" s="126" t="s">
        <v>322</v>
      </c>
      <c r="J66" s="95">
        <v>359633</v>
      </c>
      <c r="K66" s="126" t="s">
        <v>167</v>
      </c>
      <c r="L66" s="95">
        <v>355190</v>
      </c>
      <c r="M66" s="126" t="s">
        <v>153</v>
      </c>
      <c r="N66" s="95"/>
      <c r="O66" s="126"/>
      <c r="P66" s="95"/>
      <c r="Q66" s="96"/>
      <c r="R66" s="95"/>
      <c r="S66" s="96"/>
      <c r="T66" s="95"/>
      <c r="U66" s="96"/>
      <c r="V66" s="74"/>
      <c r="W66" s="251"/>
      <c r="X66" s="265"/>
      <c r="Y66" s="251"/>
    </row>
    <row r="67" spans="2:25" ht="30" customHeight="1">
      <c r="B67" s="503"/>
      <c r="C67" s="362" t="s">
        <v>203</v>
      </c>
      <c r="D67" s="254">
        <v>94</v>
      </c>
      <c r="E67" s="342">
        <v>98</v>
      </c>
      <c r="F67" s="95">
        <v>357497</v>
      </c>
      <c r="G67" s="126" t="s">
        <v>322</v>
      </c>
      <c r="H67" s="95">
        <v>352792</v>
      </c>
      <c r="I67" s="126" t="s">
        <v>322</v>
      </c>
      <c r="J67" s="95">
        <v>359636</v>
      </c>
      <c r="K67" s="126" t="s">
        <v>153</v>
      </c>
      <c r="L67" s="95">
        <v>355216</v>
      </c>
      <c r="M67" s="126" t="s">
        <v>153</v>
      </c>
      <c r="N67" s="95">
        <v>335023</v>
      </c>
      <c r="O67" s="126" t="s">
        <v>153</v>
      </c>
      <c r="P67" s="95"/>
      <c r="Q67" s="96"/>
      <c r="R67" s="95">
        <v>327949</v>
      </c>
      <c r="S67" s="96" t="s">
        <v>167</v>
      </c>
      <c r="T67" s="95"/>
      <c r="U67" s="96"/>
      <c r="V67" s="74"/>
      <c r="W67" s="251"/>
      <c r="X67" s="265"/>
      <c r="Y67" s="251"/>
    </row>
    <row r="68" spans="2:25" ht="30" customHeight="1">
      <c r="B68" s="503"/>
      <c r="C68" s="362" t="s">
        <v>303</v>
      </c>
      <c r="D68" s="254">
        <v>96</v>
      </c>
      <c r="E68" s="342">
        <v>100</v>
      </c>
      <c r="F68" s="95">
        <v>357521</v>
      </c>
      <c r="G68" s="126" t="s">
        <v>322</v>
      </c>
      <c r="H68" s="95">
        <v>352801</v>
      </c>
      <c r="I68" s="126" t="s">
        <v>322</v>
      </c>
      <c r="J68" s="95">
        <v>359639</v>
      </c>
      <c r="K68" s="126" t="s">
        <v>153</v>
      </c>
      <c r="L68" s="95"/>
      <c r="M68" s="126"/>
      <c r="N68" s="95"/>
      <c r="O68" s="126"/>
      <c r="P68" s="95"/>
      <c r="Q68" s="96"/>
      <c r="R68" s="95"/>
      <c r="S68" s="96"/>
      <c r="T68" s="95"/>
      <c r="U68" s="96"/>
      <c r="V68" s="74"/>
      <c r="W68" s="251"/>
      <c r="X68" s="265"/>
      <c r="Y68" s="251"/>
    </row>
    <row r="69" spans="2:25" ht="30" customHeight="1">
      <c r="B69" s="503"/>
      <c r="C69" s="362" t="s">
        <v>480</v>
      </c>
      <c r="D69" s="254"/>
      <c r="E69" s="342">
        <v>102</v>
      </c>
      <c r="F69" s="95">
        <v>359468</v>
      </c>
      <c r="G69" s="126" t="s">
        <v>322</v>
      </c>
      <c r="H69" s="95"/>
      <c r="I69" s="126"/>
      <c r="J69" s="95"/>
      <c r="K69" s="126"/>
      <c r="L69" s="95"/>
      <c r="M69" s="126"/>
      <c r="N69" s="95"/>
      <c r="O69" s="126"/>
      <c r="P69" s="95"/>
      <c r="Q69" s="96"/>
      <c r="R69" s="95"/>
      <c r="S69" s="96"/>
      <c r="T69" s="95"/>
      <c r="U69" s="96"/>
      <c r="V69" s="74"/>
      <c r="W69" s="251"/>
      <c r="X69" s="265"/>
      <c r="Y69" s="251"/>
    </row>
    <row r="70" spans="2:25" ht="30" customHeight="1">
      <c r="B70" s="503"/>
      <c r="C70" s="362" t="s">
        <v>304</v>
      </c>
      <c r="D70" s="254">
        <v>101</v>
      </c>
      <c r="E70" s="342">
        <v>105</v>
      </c>
      <c r="F70" s="95">
        <v>359447</v>
      </c>
      <c r="G70" s="126" t="s">
        <v>322</v>
      </c>
      <c r="H70" s="95">
        <v>352794</v>
      </c>
      <c r="I70" s="126" t="s">
        <v>322</v>
      </c>
      <c r="J70" s="95">
        <v>359651</v>
      </c>
      <c r="K70" s="126" t="s">
        <v>153</v>
      </c>
      <c r="L70" s="95"/>
      <c r="M70" s="126"/>
      <c r="N70" s="95"/>
      <c r="O70" s="126"/>
      <c r="P70" s="95"/>
      <c r="Q70" s="126"/>
      <c r="R70" s="95"/>
      <c r="S70" s="126"/>
      <c r="T70" s="95"/>
      <c r="U70" s="96"/>
      <c r="V70" s="74"/>
      <c r="W70" s="251"/>
      <c r="X70" s="265"/>
      <c r="Y70" s="251"/>
    </row>
    <row r="71" spans="2:25" ht="30" customHeight="1">
      <c r="B71" s="503"/>
      <c r="C71" s="362" t="s">
        <v>206</v>
      </c>
      <c r="D71" s="254">
        <v>92</v>
      </c>
      <c r="E71" s="342">
        <v>96</v>
      </c>
      <c r="F71" s="95">
        <v>357502</v>
      </c>
      <c r="G71" s="126" t="s">
        <v>322</v>
      </c>
      <c r="H71" s="95">
        <v>352776</v>
      </c>
      <c r="I71" s="126" t="s">
        <v>167</v>
      </c>
      <c r="J71" s="95">
        <v>359631</v>
      </c>
      <c r="K71" s="126" t="s">
        <v>153</v>
      </c>
      <c r="L71" s="95">
        <v>355200</v>
      </c>
      <c r="M71" s="126" t="s">
        <v>153</v>
      </c>
      <c r="N71" s="95">
        <v>335097</v>
      </c>
      <c r="O71" s="126" t="s">
        <v>153</v>
      </c>
      <c r="P71" s="95"/>
      <c r="Q71" s="126"/>
      <c r="R71" s="95"/>
      <c r="S71" s="126"/>
      <c r="T71" s="95"/>
      <c r="U71" s="96"/>
      <c r="V71" s="74"/>
      <c r="W71" s="251"/>
      <c r="X71" s="265"/>
      <c r="Y71" s="251"/>
    </row>
    <row r="72" spans="2:25" ht="30" customHeight="1">
      <c r="B72" s="503"/>
      <c r="C72" s="362" t="s">
        <v>484</v>
      </c>
      <c r="D72" s="254"/>
      <c r="E72" s="342">
        <v>99</v>
      </c>
      <c r="F72" s="95"/>
      <c r="G72" s="126"/>
      <c r="H72" s="95"/>
      <c r="I72" s="126"/>
      <c r="J72" s="95">
        <v>359634</v>
      </c>
      <c r="K72" s="126" t="s">
        <v>154</v>
      </c>
      <c r="L72" s="95"/>
      <c r="M72" s="126"/>
      <c r="N72" s="95"/>
      <c r="O72" s="126"/>
      <c r="P72" s="95"/>
      <c r="Q72" s="126"/>
      <c r="R72" s="95"/>
      <c r="S72" s="126"/>
      <c r="T72" s="95"/>
      <c r="U72" s="96"/>
      <c r="V72" s="74"/>
      <c r="W72" s="251"/>
      <c r="X72" s="265"/>
      <c r="Y72" s="251"/>
    </row>
    <row r="73" spans="2:25" ht="30" customHeight="1">
      <c r="B73" s="503"/>
      <c r="C73" s="362" t="s">
        <v>219</v>
      </c>
      <c r="D73" s="254">
        <v>98</v>
      </c>
      <c r="E73" s="342">
        <v>102</v>
      </c>
      <c r="F73" s="95">
        <v>357501</v>
      </c>
      <c r="G73" s="126" t="s">
        <v>322</v>
      </c>
      <c r="H73" s="95">
        <v>352781</v>
      </c>
      <c r="I73" s="126" t="s">
        <v>322</v>
      </c>
      <c r="J73" s="95">
        <v>359637</v>
      </c>
      <c r="K73" s="126" t="s">
        <v>153</v>
      </c>
      <c r="L73" s="95">
        <v>355211</v>
      </c>
      <c r="M73" s="126" t="s">
        <v>167</v>
      </c>
      <c r="N73" s="95">
        <v>335078</v>
      </c>
      <c r="O73" s="126" t="s">
        <v>167</v>
      </c>
      <c r="P73" s="95"/>
      <c r="Q73" s="126"/>
      <c r="R73" s="95"/>
      <c r="S73" s="126"/>
      <c r="T73" s="95"/>
      <c r="U73" s="96"/>
      <c r="V73" s="74"/>
      <c r="W73" s="251"/>
      <c r="X73" s="265"/>
      <c r="Y73" s="251"/>
    </row>
    <row r="74" spans="2:25" ht="30" customHeight="1">
      <c r="B74" s="503"/>
      <c r="C74" s="362" t="s">
        <v>435</v>
      </c>
      <c r="D74" s="254"/>
      <c r="E74" s="342">
        <v>104</v>
      </c>
      <c r="F74" s="95">
        <v>359459</v>
      </c>
      <c r="G74" s="126" t="s">
        <v>322</v>
      </c>
      <c r="H74" s="95"/>
      <c r="I74" s="126"/>
      <c r="J74" s="95"/>
      <c r="K74" s="126"/>
      <c r="L74" s="95"/>
      <c r="M74" s="126"/>
      <c r="N74" s="95"/>
      <c r="O74" s="126"/>
      <c r="P74" s="95"/>
      <c r="Q74" s="126"/>
      <c r="R74" s="95"/>
      <c r="S74" s="126"/>
      <c r="T74" s="95"/>
      <c r="U74" s="96"/>
      <c r="V74" s="74"/>
      <c r="W74" s="251"/>
      <c r="X74" s="265"/>
      <c r="Y74" s="251"/>
    </row>
    <row r="75" spans="2:25" ht="30" customHeight="1">
      <c r="B75" s="503"/>
      <c r="C75" s="362" t="s">
        <v>972</v>
      </c>
      <c r="D75" s="254">
        <v>88</v>
      </c>
      <c r="E75" s="342"/>
      <c r="F75" s="95"/>
      <c r="G75" s="126"/>
      <c r="H75" s="95"/>
      <c r="I75" s="126"/>
      <c r="J75" s="95">
        <v>359644</v>
      </c>
      <c r="K75" s="126" t="s">
        <v>163</v>
      </c>
      <c r="L75" s="95"/>
      <c r="M75" s="126"/>
      <c r="N75" s="95"/>
      <c r="O75" s="126"/>
      <c r="P75" s="95">
        <v>353614</v>
      </c>
      <c r="Q75" s="126" t="s">
        <v>163</v>
      </c>
      <c r="R75" s="95"/>
      <c r="S75" s="126"/>
      <c r="T75" s="95"/>
      <c r="U75" s="96"/>
      <c r="V75" s="74"/>
      <c r="W75" s="251"/>
      <c r="X75" s="265"/>
      <c r="Y75" s="251"/>
    </row>
    <row r="76" spans="2:25" ht="30" customHeight="1">
      <c r="B76" s="503"/>
      <c r="C76" s="362" t="s">
        <v>486</v>
      </c>
      <c r="D76" s="254"/>
      <c r="E76" s="342">
        <v>103</v>
      </c>
      <c r="F76" s="95"/>
      <c r="G76" s="126"/>
      <c r="H76" s="95">
        <v>355862</v>
      </c>
      <c r="I76" s="126" t="s">
        <v>153</v>
      </c>
      <c r="J76" s="95">
        <v>359646</v>
      </c>
      <c r="K76" s="126" t="s">
        <v>154</v>
      </c>
      <c r="L76" s="95"/>
      <c r="M76" s="126"/>
      <c r="N76" s="95"/>
      <c r="O76" s="126"/>
      <c r="P76" s="95"/>
      <c r="Q76" s="126"/>
      <c r="R76" s="95"/>
      <c r="S76" s="126"/>
      <c r="T76" s="95"/>
      <c r="U76" s="96"/>
      <c r="V76" s="74"/>
      <c r="W76" s="251"/>
      <c r="X76" s="265"/>
      <c r="Y76" s="251"/>
    </row>
    <row r="77" spans="2:25" ht="30" customHeight="1">
      <c r="B77" s="503"/>
      <c r="C77" s="362" t="s">
        <v>454</v>
      </c>
      <c r="D77" s="254">
        <v>101</v>
      </c>
      <c r="E77" s="342">
        <v>105</v>
      </c>
      <c r="F77" s="95"/>
      <c r="G77" s="126"/>
      <c r="H77" s="95">
        <v>355859</v>
      </c>
      <c r="I77" s="126" t="s">
        <v>153</v>
      </c>
      <c r="J77" s="95">
        <v>359648</v>
      </c>
      <c r="K77" s="126" t="s">
        <v>167</v>
      </c>
      <c r="L77" s="95"/>
      <c r="M77" s="126"/>
      <c r="N77" s="95"/>
      <c r="O77" s="126"/>
      <c r="P77" s="95"/>
      <c r="Q77" s="126"/>
      <c r="R77" s="95"/>
      <c r="S77" s="126"/>
      <c r="T77" s="95"/>
      <c r="U77" s="96"/>
      <c r="V77" s="74"/>
      <c r="W77" s="251"/>
      <c r="X77" s="265"/>
      <c r="Y77" s="251"/>
    </row>
    <row r="78" spans="2:25" ht="30" customHeight="1">
      <c r="B78" s="503"/>
      <c r="C78" s="362" t="s">
        <v>305</v>
      </c>
      <c r="D78" s="254"/>
      <c r="E78" s="342">
        <v>107</v>
      </c>
      <c r="F78" s="95"/>
      <c r="G78" s="126"/>
      <c r="H78" s="95">
        <v>352798</v>
      </c>
      <c r="I78" s="126" t="s">
        <v>322</v>
      </c>
      <c r="J78" s="95"/>
      <c r="K78" s="126"/>
      <c r="L78" s="95"/>
      <c r="M78" s="126"/>
      <c r="N78" s="95"/>
      <c r="O78" s="126"/>
      <c r="P78" s="95"/>
      <c r="Q78" s="126"/>
      <c r="R78" s="95"/>
      <c r="S78" s="126"/>
      <c r="T78" s="95"/>
      <c r="U78" s="96"/>
      <c r="V78" s="74"/>
      <c r="W78" s="251"/>
      <c r="X78" s="265"/>
      <c r="Y78" s="251"/>
    </row>
    <row r="79" spans="2:25" ht="30" customHeight="1">
      <c r="B79" s="503"/>
      <c r="C79" s="362" t="s">
        <v>331</v>
      </c>
      <c r="D79" s="254"/>
      <c r="E79" s="342">
        <v>110</v>
      </c>
      <c r="F79" s="95"/>
      <c r="G79" s="126"/>
      <c r="H79" s="95">
        <v>352811</v>
      </c>
      <c r="I79" s="126" t="s">
        <v>322</v>
      </c>
      <c r="J79" s="95"/>
      <c r="K79" s="126"/>
      <c r="L79" s="95"/>
      <c r="M79" s="126"/>
      <c r="N79" s="95"/>
      <c r="O79" s="126"/>
      <c r="P79" s="95"/>
      <c r="Q79" s="126"/>
      <c r="R79" s="95"/>
      <c r="S79" s="126"/>
      <c r="T79" s="95"/>
      <c r="U79" s="96"/>
      <c r="V79" s="74"/>
      <c r="W79" s="251"/>
      <c r="X79" s="265"/>
      <c r="Y79" s="251"/>
    </row>
    <row r="80" spans="2:25" ht="30" customHeight="1">
      <c r="B80" s="503"/>
      <c r="C80" s="362" t="s">
        <v>364</v>
      </c>
      <c r="D80" s="254">
        <v>99</v>
      </c>
      <c r="E80" s="342">
        <v>103</v>
      </c>
      <c r="F80" s="95"/>
      <c r="G80" s="126"/>
      <c r="H80" s="95">
        <v>355852</v>
      </c>
      <c r="I80" s="126" t="s">
        <v>322</v>
      </c>
      <c r="J80" s="95">
        <v>359645</v>
      </c>
      <c r="K80" s="126" t="s">
        <v>154</v>
      </c>
      <c r="L80" s="95"/>
      <c r="M80" s="126"/>
      <c r="N80" s="95">
        <v>335087</v>
      </c>
      <c r="O80" s="126" t="s">
        <v>165</v>
      </c>
      <c r="P80" s="95"/>
      <c r="Q80" s="126"/>
      <c r="R80" s="95"/>
      <c r="S80" s="126"/>
      <c r="T80" s="95"/>
      <c r="U80" s="96"/>
      <c r="V80" s="74"/>
      <c r="W80" s="251"/>
      <c r="X80" s="265"/>
      <c r="Y80" s="251"/>
    </row>
    <row r="81" spans="2:28" ht="30" customHeight="1">
      <c r="B81" s="503"/>
      <c r="C81" s="362" t="s">
        <v>306</v>
      </c>
      <c r="D81" s="254">
        <v>101</v>
      </c>
      <c r="E81" s="342">
        <v>105</v>
      </c>
      <c r="F81" s="95">
        <v>357490</v>
      </c>
      <c r="G81" s="126" t="s">
        <v>322</v>
      </c>
      <c r="H81" s="95">
        <v>352783</v>
      </c>
      <c r="I81" s="126" t="s">
        <v>322</v>
      </c>
      <c r="J81" s="95">
        <v>359647</v>
      </c>
      <c r="K81" s="126" t="s">
        <v>153</v>
      </c>
      <c r="L81" s="95"/>
      <c r="M81" s="126"/>
      <c r="N81" s="95"/>
      <c r="O81" s="126"/>
      <c r="P81" s="95"/>
      <c r="Q81" s="126"/>
      <c r="R81" s="95"/>
      <c r="S81" s="126"/>
      <c r="T81" s="95"/>
      <c r="U81" s="96"/>
      <c r="V81" s="74"/>
      <c r="W81" s="251"/>
      <c r="X81" s="265"/>
      <c r="Y81" s="251"/>
    </row>
    <row r="82" spans="2:28" ht="30" customHeight="1">
      <c r="B82" s="503"/>
      <c r="C82" s="362" t="s">
        <v>307</v>
      </c>
      <c r="D82" s="254">
        <v>107</v>
      </c>
      <c r="E82" s="342">
        <v>111</v>
      </c>
      <c r="F82" s="95"/>
      <c r="G82" s="126"/>
      <c r="H82" s="95">
        <v>352770</v>
      </c>
      <c r="I82" s="126" t="s">
        <v>153</v>
      </c>
      <c r="J82" s="95"/>
      <c r="K82" s="126"/>
      <c r="L82" s="95"/>
      <c r="M82" s="126"/>
      <c r="N82" s="95"/>
      <c r="O82" s="126"/>
      <c r="P82" s="95"/>
      <c r="Q82" s="126"/>
      <c r="R82" s="95"/>
      <c r="S82" s="126"/>
      <c r="T82" s="95"/>
      <c r="U82" s="96"/>
      <c r="V82" s="74"/>
      <c r="W82" s="251"/>
      <c r="X82" s="265"/>
      <c r="Y82" s="251"/>
    </row>
    <row r="83" spans="2:28" ht="30" customHeight="1" thickBot="1">
      <c r="B83" s="544"/>
      <c r="C83" s="364" t="s">
        <v>1328</v>
      </c>
      <c r="D83" s="256">
        <v>103</v>
      </c>
      <c r="E83" s="344"/>
      <c r="F83" s="118"/>
      <c r="G83" s="21"/>
      <c r="H83" s="118"/>
      <c r="I83" s="127"/>
      <c r="J83" s="118">
        <v>359536</v>
      </c>
      <c r="K83" s="127" t="s">
        <v>165</v>
      </c>
      <c r="L83" s="118"/>
      <c r="M83" s="127"/>
      <c r="N83" s="118"/>
      <c r="O83" s="127"/>
      <c r="P83" s="118"/>
      <c r="Q83" s="127"/>
      <c r="R83" s="118"/>
      <c r="S83" s="127"/>
      <c r="T83" s="118"/>
      <c r="U83" s="119"/>
      <c r="V83" s="74"/>
      <c r="W83" s="251"/>
      <c r="X83" s="265"/>
      <c r="Y83" s="251"/>
    </row>
    <row r="84" spans="2:28" ht="51" customHeight="1">
      <c r="B84" s="545" t="s">
        <v>1977</v>
      </c>
      <c r="C84" s="545"/>
      <c r="D84" s="545"/>
      <c r="E84" s="545"/>
      <c r="F84" s="545"/>
      <c r="G84" s="545"/>
      <c r="H84" s="545"/>
      <c r="I84" s="545"/>
      <c r="J84" s="545"/>
      <c r="K84" s="545"/>
      <c r="L84" s="545"/>
      <c r="M84" s="545"/>
      <c r="N84" s="545"/>
      <c r="O84" s="545"/>
      <c r="P84" s="545"/>
      <c r="Q84" s="545"/>
      <c r="R84" s="545"/>
      <c r="S84" s="545"/>
      <c r="T84" s="545"/>
      <c r="U84" s="545"/>
      <c r="V84" s="546"/>
      <c r="W84" s="546"/>
      <c r="X84" s="546"/>
      <c r="Y84" s="546"/>
    </row>
    <row r="85" spans="2:28" ht="14.25" customHeight="1" thickBot="1"/>
    <row r="86" spans="2:28" ht="25.5" customHeight="1" thickTop="1" thickBot="1">
      <c r="B86" s="518" t="s">
        <v>451</v>
      </c>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19"/>
      <c r="AA86" s="520"/>
    </row>
    <row r="87" spans="2:28" ht="10.5" customHeight="1" thickTop="1">
      <c r="C87" s="40"/>
      <c r="D87" s="40"/>
      <c r="E87" s="40"/>
      <c r="F87" s="79"/>
      <c r="H87" s="79"/>
      <c r="K87" s="52"/>
      <c r="M87" s="52"/>
      <c r="Q87" s="52"/>
    </row>
    <row r="88" spans="2:28" ht="20.100000000000001" customHeight="1" thickBot="1">
      <c r="B88" s="238" t="s">
        <v>721</v>
      </c>
    </row>
    <row r="89" spans="2:28" ht="19.5" customHeight="1" thickBot="1">
      <c r="B89" s="521" t="s">
        <v>452</v>
      </c>
      <c r="C89" s="534" t="s">
        <v>524</v>
      </c>
      <c r="D89" s="527" t="s">
        <v>1113</v>
      </c>
      <c r="E89" s="540"/>
      <c r="F89" s="531" t="s">
        <v>455</v>
      </c>
      <c r="G89" s="532"/>
      <c r="H89" s="532"/>
      <c r="I89" s="532"/>
      <c r="J89" s="532"/>
      <c r="K89" s="532"/>
      <c r="L89" s="532"/>
      <c r="M89" s="533"/>
      <c r="N89" s="103"/>
      <c r="O89" s="521" t="s">
        <v>452</v>
      </c>
      <c r="P89" s="534" t="s">
        <v>524</v>
      </c>
      <c r="Q89" s="535"/>
      <c r="R89" s="527" t="s">
        <v>1113</v>
      </c>
      <c r="S89" s="540"/>
      <c r="T89" s="531" t="s">
        <v>455</v>
      </c>
      <c r="U89" s="532"/>
      <c r="V89" s="532"/>
      <c r="W89" s="532"/>
      <c r="X89" s="532"/>
      <c r="Y89" s="533"/>
      <c r="Z89" s="135"/>
      <c r="AA89" s="11"/>
    </row>
    <row r="90" spans="2:28" ht="19.5" customHeight="1">
      <c r="B90" s="522"/>
      <c r="C90" s="536"/>
      <c r="D90" s="541"/>
      <c r="E90" s="542"/>
      <c r="F90" s="516" t="s">
        <v>973</v>
      </c>
      <c r="G90" s="507"/>
      <c r="H90" s="506" t="s">
        <v>670</v>
      </c>
      <c r="I90" s="507"/>
      <c r="J90" s="506" t="s">
        <v>765</v>
      </c>
      <c r="K90" s="507"/>
      <c r="L90" s="506" t="s">
        <v>974</v>
      </c>
      <c r="M90" s="507"/>
      <c r="N90" s="103"/>
      <c r="O90" s="522"/>
      <c r="P90" s="536"/>
      <c r="Q90" s="537"/>
      <c r="R90" s="541"/>
      <c r="S90" s="542"/>
      <c r="T90" s="516" t="s">
        <v>973</v>
      </c>
      <c r="U90" s="507"/>
      <c r="V90" s="516" t="s">
        <v>670</v>
      </c>
      <c r="W90" s="507"/>
      <c r="X90" s="516" t="s">
        <v>765</v>
      </c>
      <c r="Y90" s="507"/>
      <c r="Z90" s="135"/>
      <c r="AA90" s="11"/>
    </row>
    <row r="91" spans="2:28" ht="19.5" customHeight="1">
      <c r="B91" s="522"/>
      <c r="C91" s="536"/>
      <c r="D91" s="510" t="s">
        <v>1115</v>
      </c>
      <c r="E91" s="550" t="s">
        <v>1114</v>
      </c>
      <c r="F91" s="517"/>
      <c r="G91" s="509"/>
      <c r="H91" s="508"/>
      <c r="I91" s="509"/>
      <c r="J91" s="508"/>
      <c r="K91" s="509"/>
      <c r="L91" s="508"/>
      <c r="M91" s="509"/>
      <c r="N91" s="104"/>
      <c r="O91" s="522"/>
      <c r="P91" s="536"/>
      <c r="Q91" s="537"/>
      <c r="R91" s="510" t="s">
        <v>1115</v>
      </c>
      <c r="S91" s="550" t="s">
        <v>1114</v>
      </c>
      <c r="T91" s="517"/>
      <c r="U91" s="509"/>
      <c r="V91" s="517"/>
      <c r="W91" s="509"/>
      <c r="X91" s="517"/>
      <c r="Y91" s="509"/>
      <c r="Z91" s="552"/>
      <c r="AA91" s="548"/>
      <c r="AB91" s="40"/>
    </row>
    <row r="92" spans="2:28" ht="19.5" customHeight="1" thickBot="1">
      <c r="B92" s="523"/>
      <c r="C92" s="538"/>
      <c r="D92" s="549"/>
      <c r="E92" s="551"/>
      <c r="F92" s="553" t="s">
        <v>764</v>
      </c>
      <c r="G92" s="554"/>
      <c r="H92" s="514" t="s">
        <v>764</v>
      </c>
      <c r="I92" s="555"/>
      <c r="J92" s="514" t="s">
        <v>764</v>
      </c>
      <c r="K92" s="555"/>
      <c r="L92" s="553" t="s">
        <v>764</v>
      </c>
      <c r="M92" s="554"/>
      <c r="N92" s="105"/>
      <c r="O92" s="523"/>
      <c r="P92" s="538"/>
      <c r="Q92" s="539"/>
      <c r="R92" s="549"/>
      <c r="S92" s="551"/>
      <c r="T92" s="514" t="s">
        <v>1082</v>
      </c>
      <c r="U92" s="515"/>
      <c r="V92" s="514" t="s">
        <v>764</v>
      </c>
      <c r="W92" s="515"/>
      <c r="X92" s="514" t="s">
        <v>766</v>
      </c>
      <c r="Y92" s="515"/>
      <c r="Z92" s="536"/>
      <c r="AA92" s="547"/>
      <c r="AB92" s="40"/>
    </row>
    <row r="93" spans="2:28" ht="30" customHeight="1">
      <c r="B93" s="502">
        <v>22</v>
      </c>
      <c r="C93" s="352" t="s">
        <v>287</v>
      </c>
      <c r="D93" s="253"/>
      <c r="E93" s="353">
        <v>97</v>
      </c>
      <c r="F93" s="93"/>
      <c r="G93" s="106"/>
      <c r="H93" s="93">
        <v>331486</v>
      </c>
      <c r="I93" s="106" t="s">
        <v>322</v>
      </c>
      <c r="J93" s="93"/>
      <c r="K93" s="107"/>
      <c r="L93" s="93"/>
      <c r="M93" s="106"/>
      <c r="N93" s="265"/>
      <c r="O93" s="502">
        <v>20</v>
      </c>
      <c r="P93" s="498" t="s">
        <v>295</v>
      </c>
      <c r="Q93" s="499"/>
      <c r="R93" s="253">
        <v>102</v>
      </c>
      <c r="S93" s="365">
        <v>106</v>
      </c>
      <c r="T93" s="93">
        <v>355494</v>
      </c>
      <c r="U93" s="106" t="s">
        <v>322</v>
      </c>
      <c r="V93" s="93"/>
      <c r="W93" s="107"/>
      <c r="X93" s="93"/>
      <c r="Y93" s="107"/>
      <c r="Z93" s="103"/>
      <c r="AA93" s="123"/>
      <c r="AB93" s="40"/>
    </row>
    <row r="94" spans="2:28" ht="30" customHeight="1">
      <c r="B94" s="503"/>
      <c r="C94" s="341" t="s">
        <v>456</v>
      </c>
      <c r="D94" s="254"/>
      <c r="E94" s="342">
        <v>92</v>
      </c>
      <c r="F94" s="12"/>
      <c r="G94" s="109"/>
      <c r="H94" s="12"/>
      <c r="I94" s="109"/>
      <c r="J94" s="12"/>
      <c r="K94" s="110"/>
      <c r="L94" s="12">
        <v>313289</v>
      </c>
      <c r="M94" s="109" t="s">
        <v>322</v>
      </c>
      <c r="N94" s="265"/>
      <c r="O94" s="503"/>
      <c r="P94" s="500" t="s">
        <v>457</v>
      </c>
      <c r="Q94" s="501"/>
      <c r="R94" s="254">
        <v>106</v>
      </c>
      <c r="S94" s="362">
        <v>110</v>
      </c>
      <c r="T94" s="12"/>
      <c r="U94" s="109"/>
      <c r="V94" s="12"/>
      <c r="W94" s="110"/>
      <c r="X94" s="12">
        <v>327942</v>
      </c>
      <c r="Y94" s="110" t="s">
        <v>322</v>
      </c>
      <c r="Z94" s="103"/>
      <c r="AA94" s="123"/>
      <c r="AB94" s="40"/>
    </row>
    <row r="95" spans="2:28" ht="30" customHeight="1">
      <c r="B95" s="503"/>
      <c r="C95" s="341" t="s">
        <v>288</v>
      </c>
      <c r="D95" s="254"/>
      <c r="E95" s="342">
        <v>95</v>
      </c>
      <c r="F95" s="12"/>
      <c r="G95" s="109"/>
      <c r="H95" s="12"/>
      <c r="I95" s="109"/>
      <c r="J95" s="12"/>
      <c r="K95" s="110"/>
      <c r="L95" s="12">
        <v>298507</v>
      </c>
      <c r="M95" s="109" t="s">
        <v>322</v>
      </c>
      <c r="N95" s="265"/>
      <c r="O95" s="503"/>
      <c r="P95" s="500" t="s">
        <v>296</v>
      </c>
      <c r="Q95" s="501"/>
      <c r="R95" s="254">
        <v>99</v>
      </c>
      <c r="S95" s="362">
        <v>103</v>
      </c>
      <c r="T95" s="12">
        <v>355472</v>
      </c>
      <c r="U95" s="109" t="s">
        <v>322</v>
      </c>
      <c r="V95" s="12"/>
      <c r="W95" s="110"/>
      <c r="X95" s="12"/>
      <c r="Y95" s="110"/>
      <c r="Z95" s="103"/>
      <c r="AA95" s="123"/>
      <c r="AB95" s="40"/>
    </row>
    <row r="96" spans="2:28" ht="30" customHeight="1">
      <c r="B96" s="503"/>
      <c r="C96" s="341" t="s">
        <v>289</v>
      </c>
      <c r="D96" s="254"/>
      <c r="E96" s="342">
        <v>97</v>
      </c>
      <c r="F96" s="95"/>
      <c r="G96" s="96"/>
      <c r="H96" s="95"/>
      <c r="I96" s="96"/>
      <c r="J96" s="95"/>
      <c r="K96" s="19"/>
      <c r="L96" s="95">
        <v>277417</v>
      </c>
      <c r="M96" s="96" t="s">
        <v>1979</v>
      </c>
      <c r="N96" s="265"/>
      <c r="O96" s="503"/>
      <c r="P96" s="500" t="s">
        <v>297</v>
      </c>
      <c r="Q96" s="501"/>
      <c r="R96" s="275">
        <v>101</v>
      </c>
      <c r="S96" s="276">
        <v>105</v>
      </c>
      <c r="T96" s="95">
        <v>355481</v>
      </c>
      <c r="U96" s="96" t="s">
        <v>322</v>
      </c>
      <c r="V96" s="95"/>
      <c r="W96" s="19"/>
      <c r="X96" s="95"/>
      <c r="Y96" s="126"/>
      <c r="Z96" s="108"/>
      <c r="AA96" s="22"/>
      <c r="AB96" s="40"/>
    </row>
    <row r="97" spans="2:28" ht="30" customHeight="1">
      <c r="B97" s="503"/>
      <c r="C97" s="341" t="s">
        <v>458</v>
      </c>
      <c r="D97" s="254"/>
      <c r="E97" s="342">
        <v>101</v>
      </c>
      <c r="F97" s="95"/>
      <c r="G97" s="96"/>
      <c r="H97" s="95"/>
      <c r="I97" s="96"/>
      <c r="J97" s="95">
        <v>333576</v>
      </c>
      <c r="K97" s="19" t="s">
        <v>322</v>
      </c>
      <c r="L97" s="95"/>
      <c r="M97" s="96"/>
      <c r="N97" s="265"/>
      <c r="O97" s="503"/>
      <c r="P97" s="500" t="s">
        <v>459</v>
      </c>
      <c r="Q97" s="501"/>
      <c r="R97" s="275">
        <v>100</v>
      </c>
      <c r="S97" s="276">
        <v>108</v>
      </c>
      <c r="T97" s="95">
        <v>355488</v>
      </c>
      <c r="U97" s="96" t="s">
        <v>322</v>
      </c>
      <c r="V97" s="95"/>
      <c r="W97" s="19"/>
      <c r="X97" s="95"/>
      <c r="Y97" s="126"/>
      <c r="Z97" s="108"/>
      <c r="AA97" s="22"/>
      <c r="AB97" s="40"/>
    </row>
    <row r="98" spans="2:28" ht="30" customHeight="1">
      <c r="B98" s="503"/>
      <c r="C98" s="341" t="s">
        <v>326</v>
      </c>
      <c r="D98" s="254"/>
      <c r="E98" s="342">
        <v>103</v>
      </c>
      <c r="F98" s="95"/>
      <c r="G98" s="96"/>
      <c r="H98" s="95"/>
      <c r="I98" s="96"/>
      <c r="J98" s="95">
        <v>327945</v>
      </c>
      <c r="K98" s="19" t="s">
        <v>322</v>
      </c>
      <c r="L98" s="95"/>
      <c r="M98" s="96"/>
      <c r="N98" s="265"/>
      <c r="O98" s="503"/>
      <c r="P98" s="500" t="s">
        <v>298</v>
      </c>
      <c r="Q98" s="501"/>
      <c r="R98" s="275">
        <v>106</v>
      </c>
      <c r="S98" s="276">
        <v>110</v>
      </c>
      <c r="T98" s="95"/>
      <c r="U98" s="96"/>
      <c r="V98" s="95"/>
      <c r="W98" s="19"/>
      <c r="X98" s="95">
        <v>327939</v>
      </c>
      <c r="Y98" s="126" t="s">
        <v>153</v>
      </c>
      <c r="Z98" s="108"/>
      <c r="AA98" s="22"/>
      <c r="AB98" s="40"/>
    </row>
    <row r="99" spans="2:28" ht="30" customHeight="1">
      <c r="B99" s="503"/>
      <c r="C99" s="341" t="s">
        <v>460</v>
      </c>
      <c r="D99" s="254"/>
      <c r="E99" s="342">
        <v>102</v>
      </c>
      <c r="F99" s="95"/>
      <c r="G99" s="96"/>
      <c r="H99" s="95"/>
      <c r="I99" s="96"/>
      <c r="J99" s="95">
        <v>333574</v>
      </c>
      <c r="K99" s="110" t="s">
        <v>322</v>
      </c>
      <c r="L99" s="95"/>
      <c r="M99" s="96"/>
      <c r="N99" s="265"/>
      <c r="O99" s="503"/>
      <c r="P99" s="500" t="s">
        <v>461</v>
      </c>
      <c r="Q99" s="501"/>
      <c r="R99" s="275"/>
      <c r="S99" s="276">
        <v>112</v>
      </c>
      <c r="T99" s="95"/>
      <c r="U99" s="96"/>
      <c r="V99" s="95"/>
      <c r="W99" s="110"/>
      <c r="X99" s="95">
        <v>331508</v>
      </c>
      <c r="Y99" s="126" t="s">
        <v>322</v>
      </c>
      <c r="Z99" s="108"/>
      <c r="AA99" s="123"/>
      <c r="AB99" s="40"/>
    </row>
    <row r="100" spans="2:28" ht="30" customHeight="1">
      <c r="B100" s="503"/>
      <c r="C100" s="341" t="s">
        <v>462</v>
      </c>
      <c r="D100" s="254"/>
      <c r="E100" s="342">
        <v>106</v>
      </c>
      <c r="F100" s="95"/>
      <c r="G100" s="96"/>
      <c r="H100" s="95"/>
      <c r="I100" s="96"/>
      <c r="J100" s="95">
        <v>333575</v>
      </c>
      <c r="K100" s="110" t="s">
        <v>322</v>
      </c>
      <c r="L100" s="95"/>
      <c r="M100" s="96"/>
      <c r="N100" s="265"/>
      <c r="O100" s="503"/>
      <c r="P100" s="500" t="s">
        <v>463</v>
      </c>
      <c r="Q100" s="501"/>
      <c r="R100" s="275">
        <v>110</v>
      </c>
      <c r="S100" s="276">
        <v>114</v>
      </c>
      <c r="T100" s="95"/>
      <c r="U100" s="96"/>
      <c r="V100" s="95"/>
      <c r="W100" s="110"/>
      <c r="X100" s="95">
        <v>327940</v>
      </c>
      <c r="Y100" s="126" t="s">
        <v>153</v>
      </c>
      <c r="Z100" s="108"/>
      <c r="AA100" s="123"/>
      <c r="AB100" s="40"/>
    </row>
    <row r="101" spans="2:28" ht="30" customHeight="1">
      <c r="B101" s="503"/>
      <c r="C101" s="341" t="s">
        <v>464</v>
      </c>
      <c r="D101" s="254"/>
      <c r="E101" s="342">
        <v>106</v>
      </c>
      <c r="F101" s="95"/>
      <c r="G101" s="96"/>
      <c r="H101" s="95"/>
      <c r="I101" s="96"/>
      <c r="J101" s="95">
        <v>333581</v>
      </c>
      <c r="K101" s="110" t="s">
        <v>322</v>
      </c>
      <c r="L101" s="95"/>
      <c r="M101" s="96"/>
      <c r="N101" s="265"/>
      <c r="O101" s="503"/>
      <c r="P101" s="500" t="s">
        <v>299</v>
      </c>
      <c r="Q101" s="501"/>
      <c r="R101" s="275">
        <v>105</v>
      </c>
      <c r="S101" s="276">
        <v>109</v>
      </c>
      <c r="T101" s="95">
        <v>355482</v>
      </c>
      <c r="U101" s="96" t="s">
        <v>322</v>
      </c>
      <c r="V101" s="95"/>
      <c r="W101" s="110"/>
      <c r="X101" s="95"/>
      <c r="Y101" s="126"/>
      <c r="Z101" s="108"/>
      <c r="AA101" s="123"/>
      <c r="AB101" s="40"/>
    </row>
    <row r="102" spans="2:28" ht="30" customHeight="1">
      <c r="B102" s="504"/>
      <c r="C102" s="351" t="s">
        <v>465</v>
      </c>
      <c r="D102" s="257"/>
      <c r="E102" s="354">
        <v>107</v>
      </c>
      <c r="F102" s="111"/>
      <c r="G102" s="99"/>
      <c r="H102" s="111"/>
      <c r="I102" s="99"/>
      <c r="J102" s="111">
        <v>333580</v>
      </c>
      <c r="K102" s="112" t="s">
        <v>322</v>
      </c>
      <c r="L102" s="111"/>
      <c r="M102" s="99"/>
      <c r="N102" s="265"/>
      <c r="O102" s="504"/>
      <c r="P102" s="560" t="s">
        <v>466</v>
      </c>
      <c r="Q102" s="561"/>
      <c r="R102" s="277"/>
      <c r="S102" s="278">
        <v>113</v>
      </c>
      <c r="T102" s="111"/>
      <c r="U102" s="99"/>
      <c r="V102" s="111"/>
      <c r="W102" s="112"/>
      <c r="X102" s="111">
        <v>331505</v>
      </c>
      <c r="Y102" s="142" t="s">
        <v>322</v>
      </c>
      <c r="Z102" s="108"/>
      <c r="AA102" s="123"/>
      <c r="AB102" s="40"/>
    </row>
    <row r="103" spans="2:28" ht="30" customHeight="1">
      <c r="B103" s="543">
        <v>21</v>
      </c>
      <c r="C103" s="401" t="s">
        <v>467</v>
      </c>
      <c r="D103" s="255"/>
      <c r="E103" s="402">
        <v>93</v>
      </c>
      <c r="F103" s="114"/>
      <c r="G103" s="97"/>
      <c r="H103" s="114">
        <v>326666</v>
      </c>
      <c r="I103" s="97" t="s">
        <v>322</v>
      </c>
      <c r="J103" s="114"/>
      <c r="K103" s="115"/>
      <c r="L103" s="114"/>
      <c r="M103" s="97"/>
      <c r="N103" s="265"/>
      <c r="O103" s="543">
        <v>19</v>
      </c>
      <c r="P103" s="556" t="s">
        <v>434</v>
      </c>
      <c r="Q103" s="557"/>
      <c r="R103" s="279"/>
      <c r="S103" s="280">
        <v>89</v>
      </c>
      <c r="T103" s="114"/>
      <c r="U103" s="360"/>
      <c r="V103" s="114">
        <v>326593</v>
      </c>
      <c r="W103" s="116" t="s">
        <v>322</v>
      </c>
      <c r="X103" s="114"/>
      <c r="Y103" s="133"/>
      <c r="Z103" s="108"/>
      <c r="AA103" s="123"/>
      <c r="AB103" s="40"/>
    </row>
    <row r="104" spans="2:28" ht="30" customHeight="1">
      <c r="B104" s="503"/>
      <c r="C104" s="341" t="s">
        <v>468</v>
      </c>
      <c r="D104" s="254"/>
      <c r="E104" s="342">
        <v>100</v>
      </c>
      <c r="F104" s="95">
        <v>355497</v>
      </c>
      <c r="G104" s="96" t="s">
        <v>322</v>
      </c>
      <c r="H104" s="95"/>
      <c r="I104" s="96"/>
      <c r="J104" s="95"/>
      <c r="K104" s="110"/>
      <c r="L104" s="95"/>
      <c r="M104" s="96"/>
      <c r="N104" s="265"/>
      <c r="O104" s="503"/>
      <c r="P104" s="500" t="s">
        <v>328</v>
      </c>
      <c r="Q104" s="501"/>
      <c r="R104" s="275"/>
      <c r="S104" s="276">
        <v>91</v>
      </c>
      <c r="T104" s="95">
        <v>355473</v>
      </c>
      <c r="U104" s="96" t="s">
        <v>322</v>
      </c>
      <c r="V104" s="95"/>
      <c r="W104" s="110"/>
      <c r="X104" s="95"/>
      <c r="Y104" s="126"/>
      <c r="Z104" s="108"/>
      <c r="AA104" s="123"/>
      <c r="AB104" s="40"/>
    </row>
    <row r="105" spans="2:28" ht="30" customHeight="1">
      <c r="B105" s="503"/>
      <c r="C105" s="341" t="s">
        <v>469</v>
      </c>
      <c r="D105" s="254"/>
      <c r="E105" s="342">
        <v>102</v>
      </c>
      <c r="F105" s="95"/>
      <c r="G105" s="96"/>
      <c r="H105" s="95">
        <v>326153</v>
      </c>
      <c r="I105" s="96" t="s">
        <v>322</v>
      </c>
      <c r="J105" s="95"/>
      <c r="K105" s="110"/>
      <c r="L105" s="95"/>
      <c r="M105" s="96"/>
      <c r="N105" s="265"/>
      <c r="O105" s="503"/>
      <c r="P105" s="500" t="s">
        <v>127</v>
      </c>
      <c r="Q105" s="501"/>
      <c r="R105" s="275">
        <v>89</v>
      </c>
      <c r="S105" s="276">
        <v>93</v>
      </c>
      <c r="T105" s="95">
        <v>355483</v>
      </c>
      <c r="U105" s="96" t="s">
        <v>322</v>
      </c>
      <c r="V105" s="95"/>
      <c r="W105" s="110"/>
      <c r="X105" s="95"/>
      <c r="Y105" s="126"/>
      <c r="Z105" s="108"/>
      <c r="AA105" s="123"/>
      <c r="AB105" s="40"/>
    </row>
    <row r="106" spans="2:28" ht="30" customHeight="1">
      <c r="B106" s="503"/>
      <c r="C106" s="341" t="s">
        <v>327</v>
      </c>
      <c r="D106" s="254"/>
      <c r="E106" s="342">
        <v>96</v>
      </c>
      <c r="F106" s="95">
        <v>355466</v>
      </c>
      <c r="G106" s="96" t="s">
        <v>322</v>
      </c>
      <c r="H106" s="95"/>
      <c r="I106" s="96"/>
      <c r="J106" s="95"/>
      <c r="K106" s="110"/>
      <c r="L106" s="95"/>
      <c r="M106" s="96"/>
      <c r="N106" s="265"/>
      <c r="O106" s="503"/>
      <c r="P106" s="500" t="s">
        <v>44</v>
      </c>
      <c r="Q106" s="501"/>
      <c r="R106" s="275">
        <v>92</v>
      </c>
      <c r="S106" s="276">
        <v>96</v>
      </c>
      <c r="T106" s="95">
        <v>355489</v>
      </c>
      <c r="U106" s="96" t="s">
        <v>322</v>
      </c>
      <c r="V106" s="95"/>
      <c r="W106" s="110"/>
      <c r="X106" s="95"/>
      <c r="Y106" s="126"/>
      <c r="Z106" s="108"/>
      <c r="AA106" s="123"/>
      <c r="AB106" s="40"/>
    </row>
    <row r="107" spans="2:28" ht="30" customHeight="1">
      <c r="B107" s="503"/>
      <c r="C107" s="341" t="s">
        <v>436</v>
      </c>
      <c r="D107" s="254"/>
      <c r="E107" s="342">
        <v>101</v>
      </c>
      <c r="F107" s="95"/>
      <c r="G107" s="96"/>
      <c r="H107" s="95">
        <v>326712</v>
      </c>
      <c r="I107" s="96" t="s">
        <v>322</v>
      </c>
      <c r="J107" s="95"/>
      <c r="K107" s="110"/>
      <c r="L107" s="95"/>
      <c r="M107" s="96"/>
      <c r="N107" s="265"/>
      <c r="O107" s="503"/>
      <c r="P107" s="500" t="s">
        <v>329</v>
      </c>
      <c r="Q107" s="501"/>
      <c r="R107" s="275">
        <v>94</v>
      </c>
      <c r="S107" s="276">
        <v>98</v>
      </c>
      <c r="T107" s="95">
        <v>355495</v>
      </c>
      <c r="U107" s="96" t="s">
        <v>322</v>
      </c>
      <c r="V107" s="95"/>
      <c r="W107" s="110"/>
      <c r="X107" s="95"/>
      <c r="Y107" s="126"/>
      <c r="Z107" s="108"/>
      <c r="AA107" s="123"/>
      <c r="AB107" s="40"/>
    </row>
    <row r="108" spans="2:28" ht="30" customHeight="1">
      <c r="B108" s="503"/>
      <c r="C108" s="341" t="s">
        <v>470</v>
      </c>
      <c r="D108" s="254"/>
      <c r="E108" s="342">
        <v>105</v>
      </c>
      <c r="F108" s="95"/>
      <c r="G108" s="96"/>
      <c r="H108" s="95"/>
      <c r="I108" s="96"/>
      <c r="J108" s="95">
        <v>333573</v>
      </c>
      <c r="K108" s="110" t="s">
        <v>322</v>
      </c>
      <c r="L108" s="95"/>
      <c r="M108" s="96"/>
      <c r="N108" s="265"/>
      <c r="O108" s="503"/>
      <c r="P108" s="500" t="s">
        <v>330</v>
      </c>
      <c r="Q108" s="501"/>
      <c r="R108" s="275">
        <v>96</v>
      </c>
      <c r="S108" s="276">
        <v>100</v>
      </c>
      <c r="T108" s="95"/>
      <c r="U108" s="96"/>
      <c r="V108" s="95">
        <v>327569</v>
      </c>
      <c r="W108" s="110" t="s">
        <v>322</v>
      </c>
      <c r="X108" s="95"/>
      <c r="Y108" s="126"/>
      <c r="Z108" s="108"/>
      <c r="AA108" s="123"/>
      <c r="AB108" s="40"/>
    </row>
    <row r="109" spans="2:28" ht="30" customHeight="1">
      <c r="B109" s="503"/>
      <c r="C109" s="341" t="s">
        <v>290</v>
      </c>
      <c r="D109" s="254"/>
      <c r="E109" s="342">
        <v>107</v>
      </c>
      <c r="F109" s="95">
        <v>355499</v>
      </c>
      <c r="G109" s="96" t="s">
        <v>322</v>
      </c>
      <c r="H109" s="95"/>
      <c r="I109" s="96"/>
      <c r="J109" s="95"/>
      <c r="K109" s="110"/>
      <c r="L109" s="95"/>
      <c r="M109" s="96"/>
      <c r="N109" s="265"/>
      <c r="O109" s="503"/>
      <c r="P109" s="500" t="s">
        <v>213</v>
      </c>
      <c r="Q109" s="501"/>
      <c r="R109" s="275"/>
      <c r="S109" s="276">
        <v>85</v>
      </c>
      <c r="T109" s="95"/>
      <c r="U109" s="96"/>
      <c r="V109" s="95">
        <v>333585</v>
      </c>
      <c r="W109" s="110" t="s">
        <v>322</v>
      </c>
      <c r="X109" s="95"/>
      <c r="Y109" s="126"/>
      <c r="Z109" s="108"/>
      <c r="AA109" s="123"/>
      <c r="AB109" s="40"/>
    </row>
    <row r="110" spans="2:28" ht="30" customHeight="1">
      <c r="B110" s="503"/>
      <c r="C110" s="341" t="s">
        <v>471</v>
      </c>
      <c r="D110" s="254"/>
      <c r="E110" s="342">
        <v>105</v>
      </c>
      <c r="F110" s="95">
        <v>355487</v>
      </c>
      <c r="G110" s="96" t="s">
        <v>322</v>
      </c>
      <c r="H110" s="95"/>
      <c r="I110" s="96"/>
      <c r="J110" s="95"/>
      <c r="K110" s="110"/>
      <c r="L110" s="95"/>
      <c r="M110" s="96"/>
      <c r="N110" s="265"/>
      <c r="O110" s="503"/>
      <c r="P110" s="500" t="s">
        <v>214</v>
      </c>
      <c r="Q110" s="501"/>
      <c r="R110" s="275">
        <v>84</v>
      </c>
      <c r="S110" s="276">
        <v>88</v>
      </c>
      <c r="T110" s="95">
        <v>355443</v>
      </c>
      <c r="U110" s="96" t="s">
        <v>322</v>
      </c>
      <c r="V110" s="95"/>
      <c r="W110" s="110"/>
      <c r="X110" s="95"/>
      <c r="Y110" s="126"/>
      <c r="Z110" s="108"/>
      <c r="AA110" s="123"/>
      <c r="AB110" s="40"/>
    </row>
    <row r="111" spans="2:28" ht="30" customHeight="1">
      <c r="B111" s="503"/>
      <c r="C111" s="341" t="s">
        <v>472</v>
      </c>
      <c r="D111" s="254"/>
      <c r="E111" s="342">
        <v>107</v>
      </c>
      <c r="F111" s="95"/>
      <c r="G111" s="96"/>
      <c r="H111" s="95"/>
      <c r="I111" s="96"/>
      <c r="J111" s="95">
        <v>333579</v>
      </c>
      <c r="K111" s="110" t="s">
        <v>322</v>
      </c>
      <c r="L111" s="95"/>
      <c r="M111" s="96"/>
      <c r="N111" s="265"/>
      <c r="O111" s="503"/>
      <c r="P111" s="500" t="s">
        <v>215</v>
      </c>
      <c r="Q111" s="501"/>
      <c r="R111" s="275">
        <v>87</v>
      </c>
      <c r="S111" s="276">
        <v>91</v>
      </c>
      <c r="T111" s="95">
        <v>355454</v>
      </c>
      <c r="U111" s="96" t="s">
        <v>322</v>
      </c>
      <c r="V111" s="95"/>
      <c r="W111" s="110"/>
      <c r="X111" s="95"/>
      <c r="Y111" s="126"/>
      <c r="Z111" s="108"/>
      <c r="AA111" s="123"/>
      <c r="AB111" s="40"/>
    </row>
    <row r="112" spans="2:28" ht="30" customHeight="1">
      <c r="B112" s="503"/>
      <c r="C112" s="341" t="s">
        <v>473</v>
      </c>
      <c r="D112" s="254"/>
      <c r="E112" s="342">
        <v>109</v>
      </c>
      <c r="F112" s="95"/>
      <c r="G112" s="117"/>
      <c r="H112" s="95"/>
      <c r="I112" s="96"/>
      <c r="J112" s="95">
        <v>331511</v>
      </c>
      <c r="K112" s="110" t="s">
        <v>322</v>
      </c>
      <c r="L112" s="95"/>
      <c r="M112" s="117"/>
      <c r="N112" s="265"/>
      <c r="O112" s="503"/>
      <c r="P112" s="500" t="s">
        <v>216</v>
      </c>
      <c r="Q112" s="501"/>
      <c r="R112" s="275">
        <v>89</v>
      </c>
      <c r="S112" s="276">
        <v>93</v>
      </c>
      <c r="T112" s="95">
        <v>355464</v>
      </c>
      <c r="U112" s="96" t="s">
        <v>322</v>
      </c>
      <c r="V112" s="95"/>
      <c r="W112" s="110"/>
      <c r="X112" s="95"/>
      <c r="Y112" s="126"/>
      <c r="Z112" s="108"/>
      <c r="AA112" s="123"/>
      <c r="AB112" s="40"/>
    </row>
    <row r="113" spans="2:28" ht="30" customHeight="1">
      <c r="B113" s="504"/>
      <c r="C113" s="351" t="s">
        <v>475</v>
      </c>
      <c r="D113" s="257"/>
      <c r="E113" s="354">
        <v>113</v>
      </c>
      <c r="F113" s="111"/>
      <c r="G113" s="99"/>
      <c r="H113" s="111"/>
      <c r="I113" s="99"/>
      <c r="J113" s="111">
        <v>331509</v>
      </c>
      <c r="K113" s="112" t="s">
        <v>322</v>
      </c>
      <c r="L113" s="111"/>
      <c r="M113" s="99"/>
      <c r="N113" s="265"/>
      <c r="O113" s="503"/>
      <c r="P113" s="500" t="s">
        <v>300</v>
      </c>
      <c r="Q113" s="501"/>
      <c r="R113" s="275">
        <v>92</v>
      </c>
      <c r="S113" s="276">
        <v>96</v>
      </c>
      <c r="T113" s="95">
        <v>355476</v>
      </c>
      <c r="U113" s="96" t="s">
        <v>322</v>
      </c>
      <c r="V113" s="95"/>
      <c r="W113" s="110"/>
      <c r="X113" s="95"/>
      <c r="Y113" s="126"/>
      <c r="Z113" s="108"/>
      <c r="AA113" s="123"/>
      <c r="AB113" s="40"/>
    </row>
    <row r="114" spans="2:28" ht="30" customHeight="1">
      <c r="B114" s="543">
        <v>20</v>
      </c>
      <c r="C114" s="345" t="s">
        <v>291</v>
      </c>
      <c r="D114" s="318"/>
      <c r="E114" s="361">
        <v>93</v>
      </c>
      <c r="F114" s="94"/>
      <c r="G114" s="360"/>
      <c r="H114" s="94">
        <v>326719</v>
      </c>
      <c r="I114" s="360" t="s">
        <v>322</v>
      </c>
      <c r="J114" s="94"/>
      <c r="K114" s="116"/>
      <c r="L114" s="94"/>
      <c r="M114" s="360"/>
      <c r="N114" s="265"/>
      <c r="O114" s="503"/>
      <c r="P114" s="500" t="s">
        <v>301</v>
      </c>
      <c r="Q114" s="501"/>
      <c r="R114" s="275">
        <v>94</v>
      </c>
      <c r="S114" s="276">
        <v>98</v>
      </c>
      <c r="T114" s="95">
        <v>355486</v>
      </c>
      <c r="U114" s="96" t="s">
        <v>322</v>
      </c>
      <c r="V114" s="95"/>
      <c r="W114" s="110"/>
      <c r="X114" s="95"/>
      <c r="Y114" s="126"/>
      <c r="Z114" s="108"/>
      <c r="AA114" s="123"/>
      <c r="AB114" s="40"/>
    </row>
    <row r="115" spans="2:28" ht="30" customHeight="1">
      <c r="B115" s="503"/>
      <c r="C115" s="341" t="s">
        <v>476</v>
      </c>
      <c r="D115" s="254"/>
      <c r="E115" s="342">
        <v>95</v>
      </c>
      <c r="F115" s="95"/>
      <c r="G115" s="96"/>
      <c r="H115" s="95">
        <v>326346</v>
      </c>
      <c r="I115" s="96" t="s">
        <v>322</v>
      </c>
      <c r="J115" s="95"/>
      <c r="K115" s="110"/>
      <c r="L115" s="95"/>
      <c r="M115" s="96"/>
      <c r="N115" s="265"/>
      <c r="O115" s="503"/>
      <c r="P115" s="500" t="s">
        <v>217</v>
      </c>
      <c r="Q115" s="501"/>
      <c r="R115" s="281">
        <v>96</v>
      </c>
      <c r="S115" s="276">
        <v>100</v>
      </c>
      <c r="T115" s="94">
        <v>355491</v>
      </c>
      <c r="U115" s="96" t="s">
        <v>322</v>
      </c>
      <c r="V115" s="94"/>
      <c r="W115" s="110"/>
      <c r="X115" s="94"/>
      <c r="Y115" s="126"/>
      <c r="Z115" s="108"/>
      <c r="AA115" s="123"/>
      <c r="AB115" s="40"/>
    </row>
    <row r="116" spans="2:28" ht="30" customHeight="1">
      <c r="B116" s="503"/>
      <c r="C116" s="341" t="s">
        <v>73</v>
      </c>
      <c r="D116" s="254"/>
      <c r="E116" s="342">
        <v>88</v>
      </c>
      <c r="F116" s="95"/>
      <c r="G116" s="96"/>
      <c r="H116" s="95">
        <v>326692</v>
      </c>
      <c r="I116" s="96" t="s">
        <v>322</v>
      </c>
      <c r="J116" s="95"/>
      <c r="K116" s="110"/>
      <c r="L116" s="95"/>
      <c r="M116" s="96"/>
      <c r="N116" s="265"/>
      <c r="O116" s="503"/>
      <c r="P116" s="500" t="s">
        <v>477</v>
      </c>
      <c r="Q116" s="501"/>
      <c r="R116" s="275"/>
      <c r="S116" s="276">
        <v>103</v>
      </c>
      <c r="T116" s="95"/>
      <c r="U116" s="96"/>
      <c r="V116" s="95">
        <v>326333</v>
      </c>
      <c r="W116" s="110" t="s">
        <v>322</v>
      </c>
      <c r="X116" s="95"/>
      <c r="Y116" s="126"/>
      <c r="Z116" s="108"/>
      <c r="AA116" s="123"/>
      <c r="AB116" s="40"/>
    </row>
    <row r="117" spans="2:28" ht="30" customHeight="1">
      <c r="B117" s="503"/>
      <c r="C117" s="341" t="s">
        <v>74</v>
      </c>
      <c r="D117" s="254">
        <v>86</v>
      </c>
      <c r="E117" s="342">
        <v>90</v>
      </c>
      <c r="F117" s="95">
        <v>355463</v>
      </c>
      <c r="G117" s="96" t="s">
        <v>322</v>
      </c>
      <c r="H117" s="95"/>
      <c r="I117" s="96"/>
      <c r="J117" s="95"/>
      <c r="K117" s="110"/>
      <c r="L117" s="95"/>
      <c r="M117" s="96"/>
      <c r="N117" s="265"/>
      <c r="O117" s="503"/>
      <c r="P117" s="500" t="s">
        <v>478</v>
      </c>
      <c r="Q117" s="501"/>
      <c r="R117" s="275"/>
      <c r="S117" s="276">
        <v>104</v>
      </c>
      <c r="T117" s="95"/>
      <c r="U117" s="96"/>
      <c r="V117" s="95">
        <v>331488</v>
      </c>
      <c r="W117" s="110" t="s">
        <v>322</v>
      </c>
      <c r="X117" s="95"/>
      <c r="Y117" s="126"/>
      <c r="Z117" s="108"/>
      <c r="AA117" s="123"/>
      <c r="AB117" s="40"/>
    </row>
    <row r="118" spans="2:28" ht="30" customHeight="1">
      <c r="B118" s="503"/>
      <c r="C118" s="341" t="s">
        <v>292</v>
      </c>
      <c r="D118" s="254">
        <v>88</v>
      </c>
      <c r="E118" s="342">
        <v>92</v>
      </c>
      <c r="F118" s="95">
        <v>355474</v>
      </c>
      <c r="G118" s="96" t="s">
        <v>322</v>
      </c>
      <c r="H118" s="95"/>
      <c r="I118" s="96"/>
      <c r="J118" s="95"/>
      <c r="K118" s="110"/>
      <c r="L118" s="95"/>
      <c r="M118" s="96"/>
      <c r="N118" s="265"/>
      <c r="O118" s="503"/>
      <c r="P118" s="500" t="s">
        <v>218</v>
      </c>
      <c r="Q118" s="501"/>
      <c r="R118" s="275">
        <v>89</v>
      </c>
      <c r="S118" s="276">
        <v>93</v>
      </c>
      <c r="T118" s="95">
        <v>355446</v>
      </c>
      <c r="U118" s="96" t="s">
        <v>322</v>
      </c>
      <c r="V118" s="95"/>
      <c r="W118" s="110"/>
      <c r="X118" s="95"/>
      <c r="Y118" s="126"/>
      <c r="Z118" s="108"/>
      <c r="AA118" s="123"/>
      <c r="AB118" s="40"/>
    </row>
    <row r="119" spans="2:28" ht="30" customHeight="1">
      <c r="B119" s="503"/>
      <c r="C119" s="341" t="s">
        <v>479</v>
      </c>
      <c r="D119" s="254"/>
      <c r="E119" s="342">
        <v>94</v>
      </c>
      <c r="F119" s="95">
        <v>355484</v>
      </c>
      <c r="G119" s="96" t="s">
        <v>322</v>
      </c>
      <c r="H119" s="95"/>
      <c r="I119" s="96"/>
      <c r="J119" s="95"/>
      <c r="K119" s="110"/>
      <c r="L119" s="95"/>
      <c r="M119" s="96"/>
      <c r="N119" s="265"/>
      <c r="O119" s="503"/>
      <c r="P119" s="500" t="s">
        <v>302</v>
      </c>
      <c r="Q119" s="501"/>
      <c r="R119" s="275"/>
      <c r="S119" s="276">
        <v>96</v>
      </c>
      <c r="T119" s="95">
        <v>355457</v>
      </c>
      <c r="U119" s="96" t="s">
        <v>322</v>
      </c>
      <c r="V119" s="95"/>
      <c r="W119" s="110"/>
      <c r="X119" s="95"/>
      <c r="Y119" s="126"/>
      <c r="Z119" s="108"/>
      <c r="AA119" s="123"/>
      <c r="AB119" s="40"/>
    </row>
    <row r="120" spans="2:28" ht="30" customHeight="1">
      <c r="B120" s="503"/>
      <c r="C120" s="341" t="s">
        <v>75</v>
      </c>
      <c r="D120" s="254">
        <v>93</v>
      </c>
      <c r="E120" s="342">
        <v>97</v>
      </c>
      <c r="F120" s="95">
        <v>355490</v>
      </c>
      <c r="G120" s="96" t="s">
        <v>322</v>
      </c>
      <c r="H120" s="95"/>
      <c r="I120" s="96"/>
      <c r="J120" s="95"/>
      <c r="K120" s="110"/>
      <c r="L120" s="95"/>
      <c r="M120" s="96"/>
      <c r="N120" s="265"/>
      <c r="O120" s="503"/>
      <c r="P120" s="500" t="s">
        <v>203</v>
      </c>
      <c r="Q120" s="501"/>
      <c r="R120" s="275">
        <v>94</v>
      </c>
      <c r="S120" s="276">
        <v>98</v>
      </c>
      <c r="T120" s="95">
        <v>355468</v>
      </c>
      <c r="U120" s="96" t="s">
        <v>322</v>
      </c>
      <c r="V120" s="95"/>
      <c r="W120" s="110"/>
      <c r="X120" s="95"/>
      <c r="Y120" s="126"/>
      <c r="Z120" s="108"/>
      <c r="AA120" s="123"/>
      <c r="AB120" s="40"/>
    </row>
    <row r="121" spans="2:28" ht="30" customHeight="1">
      <c r="B121" s="503"/>
      <c r="C121" s="341" t="s">
        <v>293</v>
      </c>
      <c r="D121" s="254">
        <v>95</v>
      </c>
      <c r="E121" s="342">
        <v>99</v>
      </c>
      <c r="F121" s="95">
        <v>355496</v>
      </c>
      <c r="G121" s="96" t="s">
        <v>322</v>
      </c>
      <c r="H121" s="95"/>
      <c r="I121" s="96"/>
      <c r="J121" s="95"/>
      <c r="K121" s="110"/>
      <c r="L121" s="95"/>
      <c r="M121" s="96"/>
      <c r="N121" s="265"/>
      <c r="O121" s="503"/>
      <c r="P121" s="500" t="s">
        <v>303</v>
      </c>
      <c r="Q121" s="501"/>
      <c r="R121" s="275">
        <v>96</v>
      </c>
      <c r="S121" s="276">
        <v>100</v>
      </c>
      <c r="T121" s="95">
        <v>355479</v>
      </c>
      <c r="U121" s="96" t="s">
        <v>322</v>
      </c>
      <c r="V121" s="95"/>
      <c r="W121" s="110"/>
      <c r="X121" s="95"/>
      <c r="Y121" s="126"/>
      <c r="Z121" s="108"/>
      <c r="AA121" s="123"/>
      <c r="AB121" s="40"/>
    </row>
    <row r="122" spans="2:28" ht="30" customHeight="1">
      <c r="B122" s="503"/>
      <c r="C122" s="341" t="s">
        <v>481</v>
      </c>
      <c r="D122" s="254">
        <v>97</v>
      </c>
      <c r="E122" s="342">
        <v>101</v>
      </c>
      <c r="F122" s="95"/>
      <c r="G122" s="96"/>
      <c r="H122" s="95">
        <v>326529</v>
      </c>
      <c r="I122" s="96" t="s">
        <v>322</v>
      </c>
      <c r="J122" s="95"/>
      <c r="K122" s="110"/>
      <c r="L122" s="95"/>
      <c r="M122" s="96"/>
      <c r="N122" s="265"/>
      <c r="O122" s="503"/>
      <c r="P122" s="500" t="s">
        <v>480</v>
      </c>
      <c r="Q122" s="501"/>
      <c r="R122" s="275"/>
      <c r="S122" s="276">
        <v>102</v>
      </c>
      <c r="T122" s="95"/>
      <c r="U122" s="96"/>
      <c r="V122" s="95">
        <v>331487</v>
      </c>
      <c r="W122" s="110" t="s">
        <v>322</v>
      </c>
      <c r="X122" s="95"/>
      <c r="Y122" s="126"/>
      <c r="Z122" s="108"/>
      <c r="AA122" s="123"/>
      <c r="AB122" s="40"/>
    </row>
    <row r="123" spans="2:28" ht="30" customHeight="1">
      <c r="B123" s="503"/>
      <c r="C123" s="341" t="s">
        <v>482</v>
      </c>
      <c r="D123" s="254"/>
      <c r="E123" s="342">
        <v>90</v>
      </c>
      <c r="F123" s="95">
        <v>355444</v>
      </c>
      <c r="G123" s="96" t="s">
        <v>322</v>
      </c>
      <c r="H123" s="95"/>
      <c r="I123" s="96"/>
      <c r="J123" s="95"/>
      <c r="K123" s="110"/>
      <c r="L123" s="95"/>
      <c r="M123" s="96"/>
      <c r="N123" s="265"/>
      <c r="O123" s="503"/>
      <c r="P123" s="500" t="s">
        <v>304</v>
      </c>
      <c r="Q123" s="501"/>
      <c r="R123" s="275">
        <v>101</v>
      </c>
      <c r="S123" s="276">
        <v>105</v>
      </c>
      <c r="T123" s="95">
        <v>355493</v>
      </c>
      <c r="U123" s="96" t="s">
        <v>322</v>
      </c>
      <c r="V123" s="95"/>
      <c r="W123" s="110"/>
      <c r="X123" s="95"/>
      <c r="Y123" s="126"/>
      <c r="Z123" s="108"/>
      <c r="AA123" s="123"/>
      <c r="AB123" s="40"/>
    </row>
    <row r="124" spans="2:28" ht="30" customHeight="1">
      <c r="B124" s="503"/>
      <c r="C124" s="341" t="s">
        <v>483</v>
      </c>
      <c r="D124" s="254"/>
      <c r="E124" s="342">
        <v>92</v>
      </c>
      <c r="F124" s="95">
        <v>355455</v>
      </c>
      <c r="G124" s="96" t="s">
        <v>322</v>
      </c>
      <c r="H124" s="95"/>
      <c r="I124" s="96"/>
      <c r="J124" s="95"/>
      <c r="K124" s="110"/>
      <c r="L124" s="95"/>
      <c r="M124" s="96"/>
      <c r="N124" s="265"/>
      <c r="O124" s="503"/>
      <c r="P124" s="500" t="s">
        <v>206</v>
      </c>
      <c r="Q124" s="501"/>
      <c r="R124" s="275">
        <v>92</v>
      </c>
      <c r="S124" s="276">
        <v>96</v>
      </c>
      <c r="T124" s="95">
        <v>355449</v>
      </c>
      <c r="U124" s="96" t="s">
        <v>322</v>
      </c>
      <c r="V124" s="95"/>
      <c r="W124" s="110"/>
      <c r="X124" s="95"/>
      <c r="Y124" s="126"/>
      <c r="Z124" s="108"/>
      <c r="AA124" s="123"/>
      <c r="AB124" s="40"/>
    </row>
    <row r="125" spans="2:28" ht="30" customHeight="1">
      <c r="B125" s="503"/>
      <c r="C125" s="341" t="s">
        <v>175</v>
      </c>
      <c r="D125" s="254">
        <v>91</v>
      </c>
      <c r="E125" s="342">
        <v>95</v>
      </c>
      <c r="F125" s="95">
        <v>355465</v>
      </c>
      <c r="G125" s="96" t="s">
        <v>322</v>
      </c>
      <c r="H125" s="95"/>
      <c r="I125" s="96"/>
      <c r="J125" s="95"/>
      <c r="K125" s="110"/>
      <c r="L125" s="95"/>
      <c r="M125" s="96"/>
      <c r="N125" s="265"/>
      <c r="O125" s="503"/>
      <c r="P125" s="500" t="s">
        <v>484</v>
      </c>
      <c r="Q125" s="501"/>
      <c r="R125" s="275"/>
      <c r="S125" s="276">
        <v>99</v>
      </c>
      <c r="T125" s="95"/>
      <c r="U125" s="96"/>
      <c r="V125" s="95">
        <v>326686</v>
      </c>
      <c r="W125" s="110" t="s">
        <v>322</v>
      </c>
      <c r="X125" s="95"/>
      <c r="Y125" s="126"/>
      <c r="Z125" s="108"/>
      <c r="AA125" s="123"/>
      <c r="AB125" s="40"/>
    </row>
    <row r="126" spans="2:28" ht="30" customHeight="1">
      <c r="B126" s="503"/>
      <c r="C126" s="341" t="s">
        <v>212</v>
      </c>
      <c r="D126" s="254">
        <v>93</v>
      </c>
      <c r="E126" s="342">
        <v>97</v>
      </c>
      <c r="F126" s="95">
        <v>355477</v>
      </c>
      <c r="G126" s="96" t="s">
        <v>322</v>
      </c>
      <c r="H126" s="95"/>
      <c r="I126" s="96"/>
      <c r="J126" s="95"/>
      <c r="K126" s="110"/>
      <c r="L126" s="95"/>
      <c r="M126" s="96"/>
      <c r="N126" s="265"/>
      <c r="O126" s="503"/>
      <c r="P126" s="500" t="s">
        <v>219</v>
      </c>
      <c r="Q126" s="501"/>
      <c r="R126" s="275">
        <v>98</v>
      </c>
      <c r="S126" s="276">
        <v>102</v>
      </c>
      <c r="T126" s="95">
        <v>355471</v>
      </c>
      <c r="U126" s="96" t="s">
        <v>322</v>
      </c>
      <c r="V126" s="95"/>
      <c r="W126" s="110"/>
      <c r="X126" s="95"/>
      <c r="Y126" s="126"/>
      <c r="Z126" s="108"/>
      <c r="AA126" s="123"/>
      <c r="AB126" s="40"/>
    </row>
    <row r="127" spans="2:28" ht="30" customHeight="1">
      <c r="B127" s="503"/>
      <c r="C127" s="341" t="s">
        <v>485</v>
      </c>
      <c r="D127" s="254"/>
      <c r="E127" s="342">
        <v>99</v>
      </c>
      <c r="F127" s="95"/>
      <c r="G127" s="96"/>
      <c r="H127" s="95">
        <v>331489</v>
      </c>
      <c r="I127" s="96" t="s">
        <v>322</v>
      </c>
      <c r="J127" s="95"/>
      <c r="K127" s="110"/>
      <c r="L127" s="95"/>
      <c r="M127" s="96"/>
      <c r="N127" s="265"/>
      <c r="O127" s="503"/>
      <c r="P127" s="500" t="s">
        <v>435</v>
      </c>
      <c r="Q127" s="501"/>
      <c r="R127" s="275"/>
      <c r="S127" s="276">
        <v>104</v>
      </c>
      <c r="T127" s="95"/>
      <c r="U127" s="96"/>
      <c r="V127" s="95">
        <v>326708</v>
      </c>
      <c r="W127" s="110" t="s">
        <v>322</v>
      </c>
      <c r="X127" s="95"/>
      <c r="Y127" s="126"/>
      <c r="Z127" s="108"/>
      <c r="AA127" s="123"/>
      <c r="AB127" s="40"/>
    </row>
    <row r="128" spans="2:28" ht="30" customHeight="1">
      <c r="B128" s="503"/>
      <c r="C128" s="341" t="s">
        <v>76</v>
      </c>
      <c r="D128" s="254">
        <v>98</v>
      </c>
      <c r="E128" s="342">
        <v>102</v>
      </c>
      <c r="F128" s="95">
        <v>355492</v>
      </c>
      <c r="G128" s="96" t="s">
        <v>322</v>
      </c>
      <c r="H128" s="95"/>
      <c r="I128" s="96"/>
      <c r="J128" s="95"/>
      <c r="K128" s="110"/>
      <c r="L128" s="95"/>
      <c r="M128" s="96"/>
      <c r="N128" s="265"/>
      <c r="O128" s="503"/>
      <c r="P128" s="500" t="s">
        <v>486</v>
      </c>
      <c r="Q128" s="501"/>
      <c r="R128" s="275"/>
      <c r="S128" s="276">
        <v>103</v>
      </c>
      <c r="T128" s="95">
        <v>355460</v>
      </c>
      <c r="U128" s="96" t="s">
        <v>153</v>
      </c>
      <c r="V128" s="95"/>
      <c r="W128" s="110"/>
      <c r="X128" s="95"/>
      <c r="Y128" s="126"/>
      <c r="Z128" s="108"/>
      <c r="AA128" s="123"/>
      <c r="AB128" s="40"/>
    </row>
    <row r="129" spans="2:28" ht="30" customHeight="1">
      <c r="B129" s="503"/>
      <c r="C129" s="341" t="s">
        <v>487</v>
      </c>
      <c r="D129" s="254"/>
      <c r="E129" s="342">
        <v>104</v>
      </c>
      <c r="F129" s="95">
        <v>355498</v>
      </c>
      <c r="G129" s="96" t="s">
        <v>322</v>
      </c>
      <c r="H129" s="95"/>
      <c r="I129" s="96"/>
      <c r="J129" s="95"/>
      <c r="K129" s="110"/>
      <c r="L129" s="95"/>
      <c r="M129" s="96"/>
      <c r="N129" s="265"/>
      <c r="O129" s="503"/>
      <c r="P129" s="500" t="s">
        <v>305</v>
      </c>
      <c r="Q129" s="501"/>
      <c r="R129" s="275"/>
      <c r="S129" s="276">
        <v>107</v>
      </c>
      <c r="T129" s="95"/>
      <c r="U129" s="96"/>
      <c r="V129" s="95"/>
      <c r="W129" s="110"/>
      <c r="X129" s="95">
        <v>327935</v>
      </c>
      <c r="Y129" s="126" t="s">
        <v>322</v>
      </c>
      <c r="Z129" s="108"/>
      <c r="AA129" s="123"/>
      <c r="AB129" s="40"/>
    </row>
    <row r="130" spans="2:28" ht="30" customHeight="1">
      <c r="B130" s="503"/>
      <c r="C130" s="341" t="s">
        <v>294</v>
      </c>
      <c r="D130" s="254">
        <v>106</v>
      </c>
      <c r="E130" s="342">
        <v>110</v>
      </c>
      <c r="F130" s="95">
        <v>355500</v>
      </c>
      <c r="G130" s="96" t="s">
        <v>322</v>
      </c>
      <c r="H130" s="95"/>
      <c r="I130" s="96"/>
      <c r="J130" s="95"/>
      <c r="K130" s="110"/>
      <c r="L130" s="95"/>
      <c r="M130" s="96"/>
      <c r="N130" s="265"/>
      <c r="O130" s="503"/>
      <c r="P130" s="500" t="s">
        <v>364</v>
      </c>
      <c r="Q130" s="501"/>
      <c r="R130" s="275">
        <v>99</v>
      </c>
      <c r="S130" s="276"/>
      <c r="T130" s="95">
        <v>355453</v>
      </c>
      <c r="U130" s="96" t="s">
        <v>167</v>
      </c>
      <c r="V130" s="95"/>
      <c r="W130" s="110"/>
      <c r="X130" s="95"/>
      <c r="Y130" s="126"/>
      <c r="Z130" s="108"/>
      <c r="AA130" s="123"/>
      <c r="AB130" s="40"/>
    </row>
    <row r="131" spans="2:28" ht="30" customHeight="1">
      <c r="B131" s="503"/>
      <c r="C131" s="341" t="s">
        <v>77</v>
      </c>
      <c r="D131" s="254">
        <v>95</v>
      </c>
      <c r="E131" s="342">
        <v>99</v>
      </c>
      <c r="F131" s="95">
        <v>355469</v>
      </c>
      <c r="G131" s="96" t="s">
        <v>322</v>
      </c>
      <c r="H131" s="95"/>
      <c r="I131" s="96"/>
      <c r="J131" s="95"/>
      <c r="K131" s="110"/>
      <c r="L131" s="95"/>
      <c r="M131" s="96"/>
      <c r="N131" s="265"/>
      <c r="O131" s="503"/>
      <c r="P131" s="500" t="s">
        <v>306</v>
      </c>
      <c r="Q131" s="501"/>
      <c r="R131" s="275">
        <v>101</v>
      </c>
      <c r="S131" s="276">
        <v>105</v>
      </c>
      <c r="T131" s="95">
        <v>355462</v>
      </c>
      <c r="U131" s="96" t="s">
        <v>322</v>
      </c>
      <c r="V131" s="95"/>
      <c r="W131" s="110"/>
      <c r="X131" s="95"/>
      <c r="Y131" s="126"/>
      <c r="Z131" s="108"/>
      <c r="AA131" s="123"/>
      <c r="AB131" s="40"/>
    </row>
    <row r="132" spans="2:28" ht="30" customHeight="1">
      <c r="B132" s="503"/>
      <c r="C132" s="341" t="s">
        <v>488</v>
      </c>
      <c r="D132" s="254">
        <v>97</v>
      </c>
      <c r="E132" s="342">
        <v>101</v>
      </c>
      <c r="F132" s="95">
        <v>355480</v>
      </c>
      <c r="G132" s="96" t="s">
        <v>322</v>
      </c>
      <c r="H132" s="95"/>
      <c r="I132" s="96"/>
      <c r="J132" s="95"/>
      <c r="K132" s="110"/>
      <c r="L132" s="95"/>
      <c r="M132" s="96"/>
      <c r="N132" s="265"/>
      <c r="O132" s="503"/>
      <c r="P132" s="500" t="s">
        <v>307</v>
      </c>
      <c r="Q132" s="501"/>
      <c r="R132" s="275">
        <v>107</v>
      </c>
      <c r="S132" s="276">
        <v>111</v>
      </c>
      <c r="T132" s="95"/>
      <c r="U132" s="96"/>
      <c r="V132" s="95"/>
      <c r="W132" s="110"/>
      <c r="X132" s="95">
        <v>327932</v>
      </c>
      <c r="Y132" s="126" t="s">
        <v>153</v>
      </c>
      <c r="Z132" s="108"/>
      <c r="AA132" s="123"/>
      <c r="AB132" s="40"/>
    </row>
    <row r="133" spans="2:28" ht="30" customHeight="1" thickBot="1">
      <c r="B133" s="544"/>
      <c r="C133" s="343" t="s">
        <v>489</v>
      </c>
      <c r="D133" s="256"/>
      <c r="E133" s="344">
        <v>104</v>
      </c>
      <c r="F133" s="118"/>
      <c r="G133" s="119"/>
      <c r="H133" s="118">
        <v>331485</v>
      </c>
      <c r="I133" s="119" t="s">
        <v>322</v>
      </c>
      <c r="J133" s="118"/>
      <c r="K133" s="120"/>
      <c r="L133" s="118"/>
      <c r="M133" s="119"/>
      <c r="N133" s="265"/>
      <c r="O133" s="544"/>
      <c r="P133" s="558" t="s">
        <v>490</v>
      </c>
      <c r="Q133" s="559"/>
      <c r="R133" s="282">
        <v>109</v>
      </c>
      <c r="S133" s="283"/>
      <c r="T133" s="118"/>
      <c r="U133" s="119"/>
      <c r="V133" s="118"/>
      <c r="W133" s="294"/>
      <c r="X133" s="319">
        <v>331500</v>
      </c>
      <c r="Y133" s="132" t="s">
        <v>720</v>
      </c>
      <c r="Z133" s="108"/>
      <c r="AA133" s="123"/>
      <c r="AB133" s="40"/>
    </row>
    <row r="134" spans="2:28" ht="30" customHeight="1">
      <c r="B134" s="546" t="s">
        <v>934</v>
      </c>
      <c r="C134" s="546"/>
      <c r="D134" s="546"/>
      <c r="E134" s="546"/>
      <c r="F134" s="546"/>
      <c r="G134" s="546"/>
      <c r="H134" s="546"/>
      <c r="I134" s="546"/>
      <c r="J134" s="546"/>
      <c r="K134" s="546"/>
      <c r="L134" s="546"/>
      <c r="M134" s="546"/>
      <c r="N134" s="546"/>
      <c r="O134" s="546"/>
      <c r="P134" s="546"/>
      <c r="Q134" s="546"/>
      <c r="R134" s="546"/>
      <c r="S134" s="546"/>
      <c r="T134" s="546"/>
      <c r="U134" s="546"/>
      <c r="V134" s="546"/>
      <c r="W134" s="297"/>
      <c r="X134" s="295"/>
      <c r="Y134" s="296"/>
      <c r="Z134" s="74"/>
      <c r="AA134" s="123"/>
      <c r="AB134" s="40"/>
    </row>
    <row r="135" spans="2:28" ht="36" customHeight="1">
      <c r="B135" s="546"/>
      <c r="C135" s="546"/>
      <c r="D135" s="546"/>
      <c r="E135" s="546"/>
      <c r="F135" s="546"/>
      <c r="G135" s="546"/>
      <c r="H135" s="546"/>
      <c r="I135" s="546"/>
      <c r="J135" s="546"/>
      <c r="K135" s="546"/>
      <c r="L135" s="546"/>
      <c r="M135" s="546"/>
      <c r="N135" s="546"/>
      <c r="O135" s="546"/>
      <c r="P135" s="546"/>
      <c r="Q135" s="546"/>
      <c r="R135" s="546"/>
      <c r="S135" s="546"/>
      <c r="T135" s="546"/>
      <c r="U135" s="546"/>
      <c r="V135" s="546"/>
      <c r="W135" s="123"/>
    </row>
    <row r="136" spans="2:28" ht="13.5" customHeight="1">
      <c r="B136" s="220"/>
    </row>
    <row r="137" spans="2:28" ht="13.5" customHeight="1">
      <c r="F137" s="74"/>
      <c r="G137" s="18"/>
      <c r="H137" s="74"/>
      <c r="I137" s="18"/>
      <c r="J137" s="74"/>
      <c r="K137" s="18"/>
      <c r="L137" s="74"/>
      <c r="M137" s="18"/>
      <c r="N137" s="74"/>
      <c r="O137" s="18"/>
      <c r="P137" s="74"/>
      <c r="Q137" s="18"/>
      <c r="R137" s="74"/>
      <c r="S137" s="17"/>
      <c r="T137" s="74"/>
      <c r="U137" s="18"/>
    </row>
    <row r="138" spans="2:28" ht="14.25" customHeight="1" thickBot="1">
      <c r="C138" s="327"/>
      <c r="D138" s="327"/>
      <c r="E138" s="327"/>
      <c r="F138" s="74"/>
      <c r="G138" s="18"/>
      <c r="H138" s="74"/>
      <c r="I138" s="18"/>
      <c r="J138" s="74"/>
      <c r="K138" s="18"/>
      <c r="L138" s="74"/>
      <c r="M138" s="18"/>
      <c r="N138" s="74"/>
      <c r="O138" s="18"/>
      <c r="P138" s="74"/>
      <c r="Q138" s="18"/>
      <c r="R138" s="74"/>
      <c r="S138" s="17"/>
      <c r="T138" s="74"/>
      <c r="U138" s="18"/>
    </row>
    <row r="139" spans="2:28" ht="25.5" customHeight="1" thickTop="1" thickBot="1">
      <c r="B139" s="518" t="s">
        <v>451</v>
      </c>
      <c r="C139" s="519"/>
      <c r="D139" s="519"/>
      <c r="E139" s="519"/>
      <c r="F139" s="519"/>
      <c r="G139" s="519"/>
      <c r="H139" s="519"/>
      <c r="I139" s="519"/>
      <c r="J139" s="519"/>
      <c r="K139" s="519"/>
      <c r="L139" s="519"/>
      <c r="M139" s="519"/>
      <c r="N139" s="519"/>
      <c r="O139" s="519"/>
      <c r="P139" s="519"/>
      <c r="Q139" s="519"/>
      <c r="R139" s="519"/>
      <c r="S139" s="519"/>
      <c r="T139" s="519"/>
      <c r="U139" s="519"/>
      <c r="V139" s="519"/>
      <c r="W139" s="519"/>
      <c r="X139" s="519"/>
      <c r="Y139" s="519"/>
      <c r="Z139" s="519"/>
      <c r="AA139" s="520"/>
    </row>
    <row r="140" spans="2:28" ht="10.5" customHeight="1" thickTop="1">
      <c r="C140" s="40"/>
      <c r="D140" s="40"/>
      <c r="E140" s="40"/>
      <c r="F140" s="79"/>
      <c r="H140" s="79"/>
      <c r="K140" s="52"/>
      <c r="M140" s="52"/>
      <c r="Q140" s="52"/>
    </row>
    <row r="141" spans="2:28" ht="20.100000000000001" customHeight="1" thickBot="1">
      <c r="B141" s="238" t="s">
        <v>768</v>
      </c>
    </row>
    <row r="142" spans="2:28" ht="19.5" customHeight="1" thickBot="1">
      <c r="B142" s="521" t="s">
        <v>452</v>
      </c>
      <c r="C142" s="534" t="s">
        <v>524</v>
      </c>
      <c r="D142" s="527" t="s">
        <v>1113</v>
      </c>
      <c r="E142" s="540"/>
      <c r="F142" s="531" t="s">
        <v>453</v>
      </c>
      <c r="G142" s="532"/>
      <c r="H142" s="532"/>
      <c r="I142" s="532"/>
      <c r="J142" s="532"/>
      <c r="K142" s="532"/>
      <c r="L142" s="532"/>
      <c r="M142" s="532"/>
      <c r="N142" s="532"/>
      <c r="O142" s="532"/>
      <c r="P142" s="532"/>
      <c r="Q142" s="532"/>
      <c r="R142" s="532"/>
      <c r="S142" s="532"/>
      <c r="T142" s="532"/>
      <c r="U142" s="532"/>
      <c r="V142" s="532"/>
      <c r="W142" s="533"/>
      <c r="X142" s="11"/>
      <c r="Y142" s="11"/>
    </row>
    <row r="143" spans="2:28" ht="19.5" customHeight="1">
      <c r="B143" s="522"/>
      <c r="C143" s="536"/>
      <c r="D143" s="541"/>
      <c r="E143" s="542"/>
      <c r="F143" s="516" t="s">
        <v>1079</v>
      </c>
      <c r="G143" s="507"/>
      <c r="H143" s="516" t="s">
        <v>1378</v>
      </c>
      <c r="I143" s="507"/>
      <c r="J143" s="506" t="s">
        <v>1075</v>
      </c>
      <c r="K143" s="507"/>
      <c r="L143" s="506" t="s">
        <v>1076</v>
      </c>
      <c r="M143" s="507"/>
      <c r="N143" s="506" t="s">
        <v>1080</v>
      </c>
      <c r="O143" s="507"/>
      <c r="P143" s="516" t="s">
        <v>1081</v>
      </c>
      <c r="Q143" s="507"/>
      <c r="R143" s="516" t="s">
        <v>1085</v>
      </c>
      <c r="S143" s="507"/>
      <c r="T143" s="516" t="s">
        <v>1086</v>
      </c>
      <c r="U143" s="507"/>
      <c r="V143" s="506" t="s">
        <v>780</v>
      </c>
      <c r="W143" s="507"/>
      <c r="X143" s="548"/>
      <c r="Y143" s="548"/>
    </row>
    <row r="144" spans="2:28" ht="19.5" customHeight="1">
      <c r="B144" s="522"/>
      <c r="C144" s="536"/>
      <c r="D144" s="510" t="s">
        <v>1115</v>
      </c>
      <c r="E144" s="550" t="s">
        <v>1114</v>
      </c>
      <c r="F144" s="517"/>
      <c r="G144" s="509"/>
      <c r="H144" s="517"/>
      <c r="I144" s="509"/>
      <c r="J144" s="508"/>
      <c r="K144" s="509"/>
      <c r="L144" s="508"/>
      <c r="M144" s="509"/>
      <c r="N144" s="508"/>
      <c r="O144" s="509"/>
      <c r="P144" s="517"/>
      <c r="Q144" s="509"/>
      <c r="R144" s="517"/>
      <c r="S144" s="509"/>
      <c r="T144" s="517"/>
      <c r="U144" s="509"/>
      <c r="V144" s="508"/>
      <c r="W144" s="509"/>
      <c r="X144" s="548"/>
      <c r="Y144" s="548"/>
    </row>
    <row r="145" spans="2:25" ht="19.5" customHeight="1" thickBot="1">
      <c r="B145" s="523"/>
      <c r="C145" s="538"/>
      <c r="D145" s="549"/>
      <c r="E145" s="551"/>
      <c r="F145" s="553" t="s">
        <v>1077</v>
      </c>
      <c r="G145" s="554"/>
      <c r="H145" s="553" t="s">
        <v>1083</v>
      </c>
      <c r="I145" s="554"/>
      <c r="J145" s="553" t="s">
        <v>167</v>
      </c>
      <c r="K145" s="554"/>
      <c r="L145" s="553" t="s">
        <v>1078</v>
      </c>
      <c r="M145" s="554"/>
      <c r="N145" s="553" t="s">
        <v>1078</v>
      </c>
      <c r="O145" s="554"/>
      <c r="P145" s="553" t="s">
        <v>167</v>
      </c>
      <c r="Q145" s="554"/>
      <c r="R145" s="553" t="s">
        <v>167</v>
      </c>
      <c r="S145" s="554"/>
      <c r="T145" s="553" t="s">
        <v>167</v>
      </c>
      <c r="U145" s="554"/>
      <c r="V145" s="553" t="s">
        <v>167</v>
      </c>
      <c r="W145" s="554"/>
      <c r="X145" s="547"/>
      <c r="Y145" s="547"/>
    </row>
    <row r="146" spans="2:25" ht="30" customHeight="1">
      <c r="B146" s="502">
        <v>18</v>
      </c>
      <c r="C146" s="365" t="s">
        <v>309</v>
      </c>
      <c r="D146" s="253">
        <v>93</v>
      </c>
      <c r="E146" s="353">
        <v>97</v>
      </c>
      <c r="F146" s="91"/>
      <c r="G146" s="124"/>
      <c r="H146" s="91"/>
      <c r="I146" s="124"/>
      <c r="J146" s="91"/>
      <c r="K146" s="124"/>
      <c r="L146" s="91"/>
      <c r="M146" s="124"/>
      <c r="N146" s="91"/>
      <c r="O146" s="124"/>
      <c r="P146" s="91">
        <v>327902</v>
      </c>
      <c r="Q146" s="125" t="s">
        <v>167</v>
      </c>
      <c r="R146" s="91"/>
      <c r="S146" s="125"/>
      <c r="T146" s="91"/>
      <c r="U146" s="125"/>
      <c r="V146" s="91"/>
      <c r="W146" s="125"/>
      <c r="X146" s="74"/>
      <c r="Y146" s="251"/>
    </row>
    <row r="147" spans="2:25" ht="30" customHeight="1">
      <c r="B147" s="503"/>
      <c r="C147" s="362" t="s">
        <v>310</v>
      </c>
      <c r="D147" s="254">
        <v>94</v>
      </c>
      <c r="E147" s="342">
        <v>98</v>
      </c>
      <c r="F147" s="95"/>
      <c r="G147" s="126"/>
      <c r="H147" s="95"/>
      <c r="I147" s="126"/>
      <c r="J147" s="95"/>
      <c r="K147" s="126"/>
      <c r="L147" s="95"/>
      <c r="M147" s="126"/>
      <c r="N147" s="95"/>
      <c r="O147" s="126"/>
      <c r="P147" s="95">
        <v>327901</v>
      </c>
      <c r="Q147" s="96" t="s">
        <v>167</v>
      </c>
      <c r="R147" s="95"/>
      <c r="S147" s="96"/>
      <c r="T147" s="95"/>
      <c r="U147" s="96"/>
      <c r="V147" s="95"/>
      <c r="W147" s="96"/>
      <c r="X147" s="74"/>
      <c r="Y147" s="251"/>
    </row>
    <row r="148" spans="2:25" ht="30" customHeight="1">
      <c r="B148" s="503"/>
      <c r="C148" s="362" t="s">
        <v>78</v>
      </c>
      <c r="D148" s="254">
        <v>80</v>
      </c>
      <c r="E148" s="342">
        <v>84</v>
      </c>
      <c r="F148" s="95"/>
      <c r="G148" s="126"/>
      <c r="H148" s="95"/>
      <c r="I148" s="126"/>
      <c r="J148" s="95"/>
      <c r="K148" s="126"/>
      <c r="L148" s="95"/>
      <c r="M148" s="126"/>
      <c r="N148" s="95"/>
      <c r="O148" s="126"/>
      <c r="P148" s="95"/>
      <c r="Q148" s="96"/>
      <c r="R148" s="95"/>
      <c r="S148" s="96"/>
      <c r="T148" s="95"/>
      <c r="U148" s="96"/>
      <c r="V148" s="95">
        <v>310383</v>
      </c>
      <c r="W148" s="96" t="s">
        <v>153</v>
      </c>
      <c r="X148" s="74"/>
      <c r="Y148" s="251"/>
    </row>
    <row r="149" spans="2:25" ht="30" customHeight="1">
      <c r="B149" s="503"/>
      <c r="C149" s="362" t="s">
        <v>57</v>
      </c>
      <c r="D149" s="254">
        <v>90</v>
      </c>
      <c r="E149" s="342">
        <v>94</v>
      </c>
      <c r="F149" s="95">
        <v>352797</v>
      </c>
      <c r="G149" s="126" t="s">
        <v>322</v>
      </c>
      <c r="H149" s="95">
        <v>359627</v>
      </c>
      <c r="I149" s="126" t="s">
        <v>153</v>
      </c>
      <c r="J149" s="95">
        <v>355227</v>
      </c>
      <c r="K149" s="126" t="s">
        <v>153</v>
      </c>
      <c r="L149" s="95"/>
      <c r="M149" s="126"/>
      <c r="N149" s="95"/>
      <c r="O149" s="126"/>
      <c r="P149" s="95">
        <v>327911</v>
      </c>
      <c r="Q149" s="96" t="s">
        <v>167</v>
      </c>
      <c r="R149" s="95"/>
      <c r="S149" s="96"/>
      <c r="T149" s="95"/>
      <c r="U149" s="96"/>
      <c r="V149" s="95">
        <v>310385</v>
      </c>
      <c r="W149" s="96" t="s">
        <v>153</v>
      </c>
      <c r="X149" s="74"/>
      <c r="Y149" s="251"/>
    </row>
    <row r="150" spans="2:25" ht="30" customHeight="1">
      <c r="B150" s="503"/>
      <c r="C150" s="362" t="s">
        <v>169</v>
      </c>
      <c r="D150" s="254">
        <v>93</v>
      </c>
      <c r="E150" s="342">
        <v>97</v>
      </c>
      <c r="F150" s="95">
        <v>352789</v>
      </c>
      <c r="G150" s="20" t="s">
        <v>322</v>
      </c>
      <c r="H150" s="95">
        <v>359643</v>
      </c>
      <c r="I150" s="126" t="s">
        <v>153</v>
      </c>
      <c r="J150" s="95"/>
      <c r="K150" s="126"/>
      <c r="L150" s="95"/>
      <c r="M150" s="126"/>
      <c r="N150" s="95"/>
      <c r="O150" s="126"/>
      <c r="P150" s="95">
        <v>327898</v>
      </c>
      <c r="Q150" s="96" t="s">
        <v>167</v>
      </c>
      <c r="R150" s="95">
        <v>328328</v>
      </c>
      <c r="S150" s="96" t="s">
        <v>723</v>
      </c>
      <c r="T150" s="95"/>
      <c r="U150" s="96"/>
      <c r="V150" s="95">
        <v>310387</v>
      </c>
      <c r="W150" s="96" t="s">
        <v>153</v>
      </c>
      <c r="X150" s="74"/>
      <c r="Y150" s="251"/>
    </row>
    <row r="151" spans="2:25" ht="30" customHeight="1">
      <c r="B151" s="503"/>
      <c r="C151" s="362" t="s">
        <v>62</v>
      </c>
      <c r="D151" s="254">
        <v>95</v>
      </c>
      <c r="E151" s="342">
        <v>99</v>
      </c>
      <c r="F151" s="95"/>
      <c r="G151" s="20"/>
      <c r="H151" s="95"/>
      <c r="I151" s="101"/>
      <c r="J151" s="95"/>
      <c r="K151" s="101"/>
      <c r="L151" s="95"/>
      <c r="M151" s="101"/>
      <c r="N151" s="95"/>
      <c r="O151" s="126"/>
      <c r="P151" s="95">
        <v>327899</v>
      </c>
      <c r="Q151" s="96" t="s">
        <v>167</v>
      </c>
      <c r="R151" s="95"/>
      <c r="S151" s="96"/>
      <c r="T151" s="95"/>
      <c r="U151" s="96"/>
      <c r="V151" s="95">
        <v>310389</v>
      </c>
      <c r="W151" s="96" t="s">
        <v>167</v>
      </c>
      <c r="X151" s="74"/>
      <c r="Y151" s="251"/>
    </row>
    <row r="152" spans="2:25" ht="30" customHeight="1">
      <c r="B152" s="503"/>
      <c r="C152" s="362" t="s">
        <v>495</v>
      </c>
      <c r="D152" s="254"/>
      <c r="E152" s="342">
        <v>101</v>
      </c>
      <c r="F152" s="95"/>
      <c r="G152" s="19"/>
      <c r="H152" s="95"/>
      <c r="I152" s="101"/>
      <c r="J152" s="95"/>
      <c r="K152" s="101"/>
      <c r="L152" s="95"/>
      <c r="M152" s="101"/>
      <c r="N152" s="95"/>
      <c r="O152" s="126"/>
      <c r="P152" s="95"/>
      <c r="Q152" s="96"/>
      <c r="R152" s="95">
        <v>355388</v>
      </c>
      <c r="S152" s="96" t="s">
        <v>723</v>
      </c>
      <c r="T152" s="95"/>
      <c r="U152" s="96"/>
      <c r="V152" s="95"/>
      <c r="W152" s="96"/>
      <c r="X152" s="74"/>
      <c r="Y152" s="251"/>
    </row>
    <row r="153" spans="2:25" ht="30" customHeight="1">
      <c r="B153" s="503"/>
      <c r="C153" s="362" t="s">
        <v>65</v>
      </c>
      <c r="D153" s="254">
        <v>85</v>
      </c>
      <c r="E153" s="342">
        <v>89</v>
      </c>
      <c r="F153" s="95"/>
      <c r="G153" s="19"/>
      <c r="H153" s="95"/>
      <c r="I153" s="96"/>
      <c r="J153" s="95">
        <v>355205</v>
      </c>
      <c r="K153" s="96" t="s">
        <v>153</v>
      </c>
      <c r="L153" s="95"/>
      <c r="M153" s="96"/>
      <c r="N153" s="95"/>
      <c r="O153" s="126"/>
      <c r="P153" s="95"/>
      <c r="Q153" s="96"/>
      <c r="R153" s="95"/>
      <c r="S153" s="96"/>
      <c r="T153" s="95"/>
      <c r="U153" s="96"/>
      <c r="V153" s="95">
        <v>256069</v>
      </c>
      <c r="W153" s="96" t="s">
        <v>1329</v>
      </c>
      <c r="X153" s="74"/>
      <c r="Y153" s="251"/>
    </row>
    <row r="154" spans="2:25" ht="30" customHeight="1">
      <c r="B154" s="503"/>
      <c r="C154" s="362" t="s">
        <v>66</v>
      </c>
      <c r="D154" s="254">
        <v>88</v>
      </c>
      <c r="E154" s="342">
        <v>92</v>
      </c>
      <c r="F154" s="95">
        <v>352785</v>
      </c>
      <c r="G154" s="126" t="s">
        <v>322</v>
      </c>
      <c r="H154" s="95">
        <v>359617</v>
      </c>
      <c r="I154" s="126" t="s">
        <v>153</v>
      </c>
      <c r="J154" s="95">
        <v>355196</v>
      </c>
      <c r="K154" s="126" t="s">
        <v>153</v>
      </c>
      <c r="L154" s="95"/>
      <c r="M154" s="126"/>
      <c r="N154" s="95"/>
      <c r="O154" s="126"/>
      <c r="P154" s="95">
        <v>327891</v>
      </c>
      <c r="Q154" s="96" t="s">
        <v>167</v>
      </c>
      <c r="R154" s="95"/>
      <c r="S154" s="96"/>
      <c r="T154" s="95">
        <v>355120</v>
      </c>
      <c r="U154" s="96" t="s">
        <v>723</v>
      </c>
      <c r="V154" s="95">
        <v>310371</v>
      </c>
      <c r="W154" s="96" t="s">
        <v>153</v>
      </c>
      <c r="X154" s="74"/>
      <c r="Y154" s="251"/>
    </row>
    <row r="155" spans="2:25" ht="30" customHeight="1">
      <c r="B155" s="503"/>
      <c r="C155" s="362" t="s">
        <v>172</v>
      </c>
      <c r="D155" s="254">
        <v>91</v>
      </c>
      <c r="E155" s="342">
        <v>95</v>
      </c>
      <c r="F155" s="95">
        <v>352787</v>
      </c>
      <c r="G155" s="96" t="s">
        <v>322</v>
      </c>
      <c r="H155" s="95">
        <v>359621</v>
      </c>
      <c r="I155" s="126" t="s">
        <v>153</v>
      </c>
      <c r="J155" s="95">
        <v>355226</v>
      </c>
      <c r="K155" s="96" t="s">
        <v>153</v>
      </c>
      <c r="L155" s="95"/>
      <c r="M155" s="96"/>
      <c r="N155" s="95"/>
      <c r="O155" s="117"/>
      <c r="P155" s="95">
        <v>327910</v>
      </c>
      <c r="Q155" s="96" t="s">
        <v>167</v>
      </c>
      <c r="R155" s="95">
        <v>335358</v>
      </c>
      <c r="S155" s="96" t="s">
        <v>723</v>
      </c>
      <c r="T155" s="95">
        <v>355119</v>
      </c>
      <c r="U155" s="96" t="s">
        <v>723</v>
      </c>
      <c r="V155" s="95">
        <v>310373</v>
      </c>
      <c r="W155" s="96" t="s">
        <v>153</v>
      </c>
      <c r="X155" s="74"/>
      <c r="Y155" s="251"/>
    </row>
    <row r="156" spans="2:25" ht="30" customHeight="1">
      <c r="B156" s="503"/>
      <c r="C156" s="362" t="s">
        <v>70</v>
      </c>
      <c r="D156" s="254">
        <v>93</v>
      </c>
      <c r="E156" s="342">
        <v>97</v>
      </c>
      <c r="F156" s="95">
        <v>352784</v>
      </c>
      <c r="G156" s="96" t="s">
        <v>322</v>
      </c>
      <c r="H156" s="95">
        <v>359624</v>
      </c>
      <c r="I156" s="126" t="s">
        <v>153</v>
      </c>
      <c r="J156" s="95">
        <v>355209</v>
      </c>
      <c r="K156" s="96" t="s">
        <v>167</v>
      </c>
      <c r="L156" s="95"/>
      <c r="M156" s="96"/>
      <c r="N156" s="95"/>
      <c r="O156" s="96"/>
      <c r="P156" s="95">
        <v>327096</v>
      </c>
      <c r="Q156" s="96" t="s">
        <v>167</v>
      </c>
      <c r="R156" s="95">
        <v>331223</v>
      </c>
      <c r="S156" s="96" t="s">
        <v>723</v>
      </c>
      <c r="T156" s="95"/>
      <c r="U156" s="96"/>
      <c r="V156" s="95">
        <v>310375</v>
      </c>
      <c r="W156" s="96" t="s">
        <v>153</v>
      </c>
      <c r="X156" s="74"/>
      <c r="Y156" s="251"/>
    </row>
    <row r="157" spans="2:25" ht="30" customHeight="1">
      <c r="B157" s="503"/>
      <c r="C157" s="362" t="s">
        <v>136</v>
      </c>
      <c r="D157" s="254">
        <v>95</v>
      </c>
      <c r="E157" s="342">
        <v>99</v>
      </c>
      <c r="F157" s="95"/>
      <c r="G157" s="20"/>
      <c r="H157" s="95">
        <v>359628</v>
      </c>
      <c r="I157" s="96" t="s">
        <v>153</v>
      </c>
      <c r="J157" s="95">
        <v>355223</v>
      </c>
      <c r="K157" s="101" t="s">
        <v>153</v>
      </c>
      <c r="L157" s="95"/>
      <c r="M157" s="101"/>
      <c r="N157" s="95"/>
      <c r="O157" s="126"/>
      <c r="P157" s="95"/>
      <c r="Q157" s="96"/>
      <c r="R157" s="95"/>
      <c r="S157" s="96"/>
      <c r="T157" s="95">
        <v>355118</v>
      </c>
      <c r="U157" s="96" t="s">
        <v>723</v>
      </c>
      <c r="V157" s="95"/>
      <c r="W157" s="96"/>
      <c r="X157" s="74"/>
      <c r="Y157" s="251"/>
    </row>
    <row r="158" spans="2:25" ht="30" customHeight="1">
      <c r="B158" s="503"/>
      <c r="C158" s="362" t="s">
        <v>137</v>
      </c>
      <c r="D158" s="254">
        <v>89</v>
      </c>
      <c r="E158" s="342">
        <v>93</v>
      </c>
      <c r="F158" s="95">
        <v>323976</v>
      </c>
      <c r="G158" s="243" t="s">
        <v>1330</v>
      </c>
      <c r="H158" s="95">
        <v>359614</v>
      </c>
      <c r="I158" s="96" t="s">
        <v>153</v>
      </c>
      <c r="J158" s="95">
        <v>355195</v>
      </c>
      <c r="K158" s="126" t="s">
        <v>153</v>
      </c>
      <c r="L158" s="95">
        <v>335050</v>
      </c>
      <c r="M158" s="126" t="s">
        <v>153</v>
      </c>
      <c r="N158" s="95">
        <v>330845</v>
      </c>
      <c r="O158" s="126" t="s">
        <v>153</v>
      </c>
      <c r="P158" s="95"/>
      <c r="Q158" s="96"/>
      <c r="R158" s="95"/>
      <c r="S158" s="96"/>
      <c r="T158" s="95"/>
      <c r="U158" s="96"/>
      <c r="V158" s="95"/>
      <c r="W158" s="96"/>
      <c r="X158" s="74"/>
      <c r="Y158" s="251"/>
    </row>
    <row r="159" spans="2:25" ht="30" customHeight="1">
      <c r="B159" s="503"/>
      <c r="C159" s="362" t="s">
        <v>86</v>
      </c>
      <c r="D159" s="254">
        <v>91</v>
      </c>
      <c r="E159" s="342">
        <v>95</v>
      </c>
      <c r="F159" s="95">
        <v>352793</v>
      </c>
      <c r="G159" s="126" t="s">
        <v>322</v>
      </c>
      <c r="H159" s="95">
        <v>359618</v>
      </c>
      <c r="I159" s="126" t="s">
        <v>153</v>
      </c>
      <c r="J159" s="95">
        <v>355176</v>
      </c>
      <c r="K159" s="101" t="s">
        <v>153</v>
      </c>
      <c r="L159" s="95">
        <v>335086</v>
      </c>
      <c r="M159" s="126" t="s">
        <v>153</v>
      </c>
      <c r="N159" s="95">
        <v>330846</v>
      </c>
      <c r="O159" s="126" t="s">
        <v>153</v>
      </c>
      <c r="P159" s="95">
        <v>327914</v>
      </c>
      <c r="Q159" s="96" t="s">
        <v>167</v>
      </c>
      <c r="R159" s="95"/>
      <c r="S159" s="96"/>
      <c r="T159" s="95"/>
      <c r="U159" s="96"/>
      <c r="V159" s="95">
        <v>310351</v>
      </c>
      <c r="W159" s="96" t="s">
        <v>153</v>
      </c>
      <c r="X159" s="74"/>
      <c r="Y159" s="251"/>
    </row>
    <row r="160" spans="2:25" ht="30" customHeight="1">
      <c r="B160" s="503"/>
      <c r="C160" s="362" t="s">
        <v>138</v>
      </c>
      <c r="D160" s="254">
        <v>94</v>
      </c>
      <c r="E160" s="342">
        <v>98</v>
      </c>
      <c r="F160" s="95">
        <v>352812</v>
      </c>
      <c r="G160" s="126" t="s">
        <v>322</v>
      </c>
      <c r="H160" s="95">
        <v>359622</v>
      </c>
      <c r="I160" s="126" t="s">
        <v>153</v>
      </c>
      <c r="J160" s="95">
        <v>355201</v>
      </c>
      <c r="K160" s="126" t="s">
        <v>167</v>
      </c>
      <c r="L160" s="95"/>
      <c r="M160" s="126"/>
      <c r="N160" s="95"/>
      <c r="O160" s="126"/>
      <c r="P160" s="95"/>
      <c r="Q160" s="96"/>
      <c r="R160" s="95"/>
      <c r="S160" s="96"/>
      <c r="T160" s="95"/>
      <c r="U160" s="96"/>
      <c r="V160" s="95"/>
      <c r="W160" s="96"/>
      <c r="X160" s="74"/>
      <c r="Y160" s="251"/>
    </row>
    <row r="161" spans="2:25" ht="30" customHeight="1">
      <c r="B161" s="503"/>
      <c r="C161" s="362" t="s">
        <v>90</v>
      </c>
      <c r="D161" s="254">
        <v>96</v>
      </c>
      <c r="E161" s="342">
        <v>100</v>
      </c>
      <c r="F161" s="95">
        <v>352758</v>
      </c>
      <c r="G161" s="126" t="s">
        <v>322</v>
      </c>
      <c r="H161" s="95">
        <v>359625</v>
      </c>
      <c r="I161" s="126" t="s">
        <v>153</v>
      </c>
      <c r="J161" s="95">
        <v>355213</v>
      </c>
      <c r="K161" s="126" t="s">
        <v>153</v>
      </c>
      <c r="L161" s="95">
        <v>335101</v>
      </c>
      <c r="M161" s="126" t="s">
        <v>153</v>
      </c>
      <c r="N161" s="95"/>
      <c r="O161" s="126"/>
      <c r="P161" s="95"/>
      <c r="Q161" s="96"/>
      <c r="R161" s="95"/>
      <c r="S161" s="96"/>
      <c r="T161" s="95"/>
      <c r="U161" s="96"/>
      <c r="V161" s="95">
        <v>310353</v>
      </c>
      <c r="W161" s="96" t="s">
        <v>153</v>
      </c>
      <c r="X161" s="74"/>
      <c r="Y161" s="251"/>
    </row>
    <row r="162" spans="2:25" ht="30" customHeight="1">
      <c r="B162" s="503"/>
      <c r="C162" s="362" t="s">
        <v>91</v>
      </c>
      <c r="D162" s="254">
        <v>99</v>
      </c>
      <c r="E162" s="342">
        <v>103</v>
      </c>
      <c r="F162" s="95">
        <v>352810</v>
      </c>
      <c r="G162" s="126" t="s">
        <v>322</v>
      </c>
      <c r="H162" s="95"/>
      <c r="I162" s="126"/>
      <c r="J162" s="95"/>
      <c r="K162" s="126"/>
      <c r="L162" s="95"/>
      <c r="M162" s="126"/>
      <c r="N162" s="95"/>
      <c r="O162" s="126"/>
      <c r="P162" s="95"/>
      <c r="Q162" s="96"/>
      <c r="R162" s="95"/>
      <c r="S162" s="96"/>
      <c r="T162" s="95"/>
      <c r="U162" s="96"/>
      <c r="V162" s="95"/>
      <c r="W162" s="96"/>
      <c r="X162" s="74"/>
      <c r="Y162" s="251"/>
    </row>
    <row r="163" spans="2:25" ht="30" customHeight="1">
      <c r="B163" s="503"/>
      <c r="C163" s="362" t="s">
        <v>308</v>
      </c>
      <c r="D163" s="254">
        <v>92</v>
      </c>
      <c r="E163" s="342"/>
      <c r="F163" s="95"/>
      <c r="G163" s="126"/>
      <c r="H163" s="95">
        <v>359615</v>
      </c>
      <c r="I163" s="126" t="s">
        <v>165</v>
      </c>
      <c r="J163" s="95"/>
      <c r="K163" s="126"/>
      <c r="L163" s="95">
        <v>335022</v>
      </c>
      <c r="M163" s="126" t="s">
        <v>165</v>
      </c>
      <c r="N163" s="95">
        <v>330908</v>
      </c>
      <c r="O163" s="126" t="s">
        <v>165</v>
      </c>
      <c r="P163" s="95"/>
      <c r="Q163" s="96"/>
      <c r="R163" s="95"/>
      <c r="S163" s="96"/>
      <c r="T163" s="95"/>
      <c r="U163" s="96"/>
      <c r="V163" s="95"/>
      <c r="W163" s="96"/>
      <c r="X163" s="74"/>
      <c r="Y163" s="251"/>
    </row>
    <row r="164" spans="2:25" ht="30" customHeight="1">
      <c r="B164" s="503"/>
      <c r="C164" s="362" t="s">
        <v>139</v>
      </c>
      <c r="D164" s="254">
        <v>95</v>
      </c>
      <c r="E164" s="342">
        <v>99</v>
      </c>
      <c r="F164" s="95">
        <v>355851</v>
      </c>
      <c r="G164" s="126" t="s">
        <v>322</v>
      </c>
      <c r="H164" s="95">
        <v>359619</v>
      </c>
      <c r="I164" s="126" t="s">
        <v>167</v>
      </c>
      <c r="J164" s="95"/>
      <c r="K164" s="126"/>
      <c r="L164" s="95">
        <v>335014</v>
      </c>
      <c r="M164" s="126" t="s">
        <v>165</v>
      </c>
      <c r="N164" s="95">
        <v>330906</v>
      </c>
      <c r="O164" s="126" t="s">
        <v>165</v>
      </c>
      <c r="P164" s="95"/>
      <c r="Q164" s="96"/>
      <c r="R164" s="95"/>
      <c r="S164" s="96"/>
      <c r="T164" s="95"/>
      <c r="U164" s="96"/>
      <c r="V164" s="95">
        <v>321849</v>
      </c>
      <c r="W164" s="96" t="s">
        <v>167</v>
      </c>
      <c r="X164" s="74"/>
      <c r="Y164" s="251"/>
    </row>
    <row r="165" spans="2:25" ht="30" customHeight="1">
      <c r="B165" s="503"/>
      <c r="C165" s="362" t="s">
        <v>140</v>
      </c>
      <c r="D165" s="254">
        <v>97</v>
      </c>
      <c r="E165" s="342">
        <v>101</v>
      </c>
      <c r="F165" s="95">
        <v>352790</v>
      </c>
      <c r="G165" s="126" t="s">
        <v>322</v>
      </c>
      <c r="H165" s="95">
        <v>359623</v>
      </c>
      <c r="I165" s="126" t="s">
        <v>167</v>
      </c>
      <c r="J165" s="95"/>
      <c r="K165" s="126"/>
      <c r="L165" s="95">
        <v>334892</v>
      </c>
      <c r="M165" s="126" t="s">
        <v>167</v>
      </c>
      <c r="N165" s="95"/>
      <c r="O165" s="126"/>
      <c r="P165" s="95"/>
      <c r="Q165" s="126"/>
      <c r="R165" s="95"/>
      <c r="S165" s="126"/>
      <c r="T165" s="95"/>
      <c r="U165" s="96"/>
      <c r="V165" s="95"/>
      <c r="W165" s="96"/>
      <c r="X165" s="74"/>
      <c r="Y165" s="251"/>
    </row>
    <row r="166" spans="2:25" ht="30" customHeight="1">
      <c r="B166" s="503"/>
      <c r="C166" s="362" t="s">
        <v>141</v>
      </c>
      <c r="D166" s="254">
        <v>100</v>
      </c>
      <c r="E166" s="342">
        <v>104</v>
      </c>
      <c r="F166" s="95">
        <v>352809</v>
      </c>
      <c r="G166" s="126" t="s">
        <v>720</v>
      </c>
      <c r="H166" s="95">
        <v>359626</v>
      </c>
      <c r="I166" s="126" t="s">
        <v>167</v>
      </c>
      <c r="J166" s="95">
        <v>355210</v>
      </c>
      <c r="K166" s="126" t="s">
        <v>167</v>
      </c>
      <c r="L166" s="95"/>
      <c r="M166" s="126"/>
      <c r="N166" s="95"/>
      <c r="O166" s="126"/>
      <c r="P166" s="95"/>
      <c r="Q166" s="126"/>
      <c r="R166" s="95"/>
      <c r="S166" s="126"/>
      <c r="T166" s="95"/>
      <c r="U166" s="96"/>
      <c r="V166" s="95"/>
      <c r="W166" s="96"/>
      <c r="X166" s="74"/>
      <c r="Y166" s="251"/>
    </row>
    <row r="167" spans="2:25" ht="30" customHeight="1">
      <c r="B167" s="503"/>
      <c r="C167" s="362" t="s">
        <v>142</v>
      </c>
      <c r="D167" s="254">
        <v>95</v>
      </c>
      <c r="E167" s="342">
        <v>99</v>
      </c>
      <c r="F167" s="95"/>
      <c r="G167" s="126"/>
      <c r="H167" s="95">
        <v>359616</v>
      </c>
      <c r="I167" s="126" t="s">
        <v>154</v>
      </c>
      <c r="J167" s="95"/>
      <c r="K167" s="126"/>
      <c r="L167" s="95">
        <v>335099</v>
      </c>
      <c r="M167" s="126" t="s">
        <v>165</v>
      </c>
      <c r="N167" s="95"/>
      <c r="O167" s="126"/>
      <c r="P167" s="95"/>
      <c r="Q167" s="126"/>
      <c r="R167" s="95"/>
      <c r="S167" s="126"/>
      <c r="T167" s="95"/>
      <c r="U167" s="96"/>
      <c r="V167" s="95"/>
      <c r="W167" s="96"/>
      <c r="X167" s="74"/>
      <c r="Y167" s="251"/>
    </row>
    <row r="168" spans="2:25" ht="30" customHeight="1">
      <c r="B168" s="503"/>
      <c r="C168" s="362" t="s">
        <v>4</v>
      </c>
      <c r="D168" s="254">
        <v>98</v>
      </c>
      <c r="E168" s="342">
        <v>102</v>
      </c>
      <c r="F168" s="95">
        <v>352806</v>
      </c>
      <c r="G168" s="126" t="s">
        <v>322</v>
      </c>
      <c r="H168" s="95">
        <v>359620</v>
      </c>
      <c r="I168" s="126" t="s">
        <v>165</v>
      </c>
      <c r="J168" s="95"/>
      <c r="K168" s="126"/>
      <c r="L168" s="95">
        <v>335030</v>
      </c>
      <c r="M168" s="126" t="s">
        <v>165</v>
      </c>
      <c r="N168" s="95"/>
      <c r="O168" s="126"/>
      <c r="P168" s="95"/>
      <c r="Q168" s="126"/>
      <c r="R168" s="95"/>
      <c r="S168" s="126"/>
      <c r="T168" s="95"/>
      <c r="U168" s="96"/>
      <c r="V168" s="95"/>
      <c r="W168" s="96"/>
      <c r="X168" s="74"/>
      <c r="Y168" s="251"/>
    </row>
    <row r="169" spans="2:25" ht="30" customHeight="1">
      <c r="B169" s="503"/>
      <c r="C169" s="362" t="s">
        <v>205</v>
      </c>
      <c r="D169" s="254">
        <v>100</v>
      </c>
      <c r="E169" s="342">
        <v>104</v>
      </c>
      <c r="F169" s="95">
        <v>355853</v>
      </c>
      <c r="G169" s="126" t="s">
        <v>322</v>
      </c>
      <c r="H169" s="95">
        <v>359640</v>
      </c>
      <c r="I169" s="126" t="s">
        <v>165</v>
      </c>
      <c r="J169" s="95"/>
      <c r="K169" s="126"/>
      <c r="L169" s="95">
        <v>335073</v>
      </c>
      <c r="M169" s="126" t="s">
        <v>165</v>
      </c>
      <c r="N169" s="95"/>
      <c r="O169" s="126"/>
      <c r="P169" s="95"/>
      <c r="Q169" s="126"/>
      <c r="R169" s="95"/>
      <c r="S169" s="126"/>
      <c r="T169" s="95"/>
      <c r="U169" s="96"/>
      <c r="V169" s="95"/>
      <c r="W169" s="96"/>
      <c r="X169" s="74"/>
      <c r="Y169" s="251"/>
    </row>
    <row r="170" spans="2:25" ht="30" customHeight="1">
      <c r="B170" s="503"/>
      <c r="C170" s="362" t="s">
        <v>207</v>
      </c>
      <c r="D170" s="254">
        <v>105</v>
      </c>
      <c r="E170" s="342">
        <v>109</v>
      </c>
      <c r="F170" s="95">
        <v>352771</v>
      </c>
      <c r="G170" s="126" t="s">
        <v>322</v>
      </c>
      <c r="H170" s="95">
        <v>359629</v>
      </c>
      <c r="I170" s="126" t="s">
        <v>1982</v>
      </c>
      <c r="J170" s="95"/>
      <c r="K170" s="126"/>
      <c r="L170" s="95"/>
      <c r="M170" s="126"/>
      <c r="N170" s="95"/>
      <c r="O170" s="126"/>
      <c r="P170" s="95"/>
      <c r="Q170" s="126"/>
      <c r="R170" s="95"/>
      <c r="S170" s="126"/>
      <c r="T170" s="95"/>
      <c r="U170" s="96"/>
      <c r="V170" s="95"/>
      <c r="W170" s="96"/>
      <c r="X170" s="74"/>
      <c r="Y170" s="251"/>
    </row>
    <row r="171" spans="2:25" ht="30" customHeight="1">
      <c r="B171" s="503"/>
      <c r="C171" s="362" t="s">
        <v>365</v>
      </c>
      <c r="D171" s="254">
        <v>100</v>
      </c>
      <c r="E171" s="342"/>
      <c r="F171" s="95">
        <v>355860</v>
      </c>
      <c r="G171" s="126" t="s">
        <v>167</v>
      </c>
      <c r="H171" s="95">
        <v>358310</v>
      </c>
      <c r="I171" s="126" t="s">
        <v>163</v>
      </c>
      <c r="J171" s="95"/>
      <c r="K171" s="126"/>
      <c r="L171" s="95"/>
      <c r="M171" s="126"/>
      <c r="N171" s="95"/>
      <c r="O171" s="126"/>
      <c r="P171" s="95"/>
      <c r="Q171" s="126"/>
      <c r="R171" s="95"/>
      <c r="S171" s="126"/>
      <c r="T171" s="95"/>
      <c r="U171" s="96"/>
      <c r="V171" s="95"/>
      <c r="W171" s="96"/>
      <c r="X171" s="74"/>
      <c r="Y171" s="251"/>
    </row>
    <row r="172" spans="2:25" ht="30" customHeight="1">
      <c r="B172" s="503"/>
      <c r="C172" s="362" t="s">
        <v>339</v>
      </c>
      <c r="D172" s="254">
        <v>103</v>
      </c>
      <c r="E172" s="342">
        <v>107</v>
      </c>
      <c r="F172" s="95">
        <v>352808</v>
      </c>
      <c r="G172" s="126" t="s">
        <v>153</v>
      </c>
      <c r="H172" s="95">
        <v>359641</v>
      </c>
      <c r="I172" s="126" t="s">
        <v>165</v>
      </c>
      <c r="J172" s="95"/>
      <c r="K172" s="126"/>
      <c r="L172" s="95"/>
      <c r="M172" s="126"/>
      <c r="N172" s="95"/>
      <c r="O172" s="126"/>
      <c r="P172" s="95"/>
      <c r="Q172" s="126"/>
      <c r="R172" s="95"/>
      <c r="S172" s="126"/>
      <c r="T172" s="95"/>
      <c r="U172" s="96"/>
      <c r="V172" s="95"/>
      <c r="W172" s="96"/>
      <c r="X172" s="74"/>
      <c r="Y172" s="251"/>
    </row>
    <row r="173" spans="2:25" ht="30" customHeight="1">
      <c r="B173" s="503"/>
      <c r="C173" s="362" t="s">
        <v>769</v>
      </c>
      <c r="D173" s="254">
        <v>105</v>
      </c>
      <c r="E173" s="342"/>
      <c r="F173" s="95">
        <v>352780</v>
      </c>
      <c r="G173" s="126" t="s">
        <v>165</v>
      </c>
      <c r="H173" s="95"/>
      <c r="I173" s="126"/>
      <c r="J173" s="95"/>
      <c r="K173" s="126"/>
      <c r="L173" s="95"/>
      <c r="M173" s="126"/>
      <c r="N173" s="95"/>
      <c r="O173" s="126"/>
      <c r="P173" s="95"/>
      <c r="Q173" s="126"/>
      <c r="R173" s="95"/>
      <c r="S173" s="126"/>
      <c r="T173" s="95"/>
      <c r="U173" s="96"/>
      <c r="V173" s="95"/>
      <c r="W173" s="96"/>
      <c r="X173" s="74"/>
      <c r="Y173" s="251"/>
    </row>
    <row r="174" spans="2:25" ht="30" customHeight="1" thickBot="1">
      <c r="B174" s="544"/>
      <c r="C174" s="364" t="s">
        <v>369</v>
      </c>
      <c r="D174" s="256">
        <v>106</v>
      </c>
      <c r="E174" s="344"/>
      <c r="F174" s="118"/>
      <c r="G174" s="21"/>
      <c r="H174" s="118">
        <v>359642</v>
      </c>
      <c r="I174" s="127" t="s">
        <v>1981</v>
      </c>
      <c r="J174" s="118"/>
      <c r="K174" s="127"/>
      <c r="L174" s="118"/>
      <c r="M174" s="127"/>
      <c r="N174" s="118"/>
      <c r="O174" s="127"/>
      <c r="P174" s="118"/>
      <c r="Q174" s="127"/>
      <c r="R174" s="118"/>
      <c r="S174" s="127"/>
      <c r="T174" s="118"/>
      <c r="U174" s="119"/>
      <c r="V174" s="118"/>
      <c r="W174" s="119"/>
      <c r="X174" s="74"/>
      <c r="Y174" s="251"/>
    </row>
    <row r="175" spans="2:25" ht="51" customHeight="1">
      <c r="B175" s="545" t="s">
        <v>1980</v>
      </c>
      <c r="C175" s="545"/>
      <c r="D175" s="545"/>
      <c r="E175" s="545"/>
      <c r="F175" s="545"/>
      <c r="G175" s="545"/>
      <c r="H175" s="545"/>
      <c r="I175" s="545"/>
      <c r="J175" s="545"/>
      <c r="K175" s="545"/>
      <c r="L175" s="545"/>
      <c r="M175" s="545"/>
      <c r="N175" s="545"/>
      <c r="O175" s="545"/>
      <c r="P175" s="545"/>
      <c r="Q175" s="545"/>
      <c r="R175" s="545"/>
      <c r="S175" s="545"/>
      <c r="T175" s="545"/>
      <c r="U175" s="545"/>
      <c r="V175" s="545"/>
      <c r="W175" s="545"/>
      <c r="X175" s="546"/>
      <c r="Y175" s="546"/>
    </row>
    <row r="176" spans="2:25" ht="14.25" customHeight="1" thickBot="1"/>
    <row r="177" spans="2:27" ht="25.5" customHeight="1" thickTop="1" thickBot="1">
      <c r="B177" s="518" t="s">
        <v>451</v>
      </c>
      <c r="C177" s="519"/>
      <c r="D177" s="519"/>
      <c r="E177" s="519"/>
      <c r="F177" s="519"/>
      <c r="G177" s="519"/>
      <c r="H177" s="519"/>
      <c r="I177" s="519"/>
      <c r="J177" s="519"/>
      <c r="K177" s="519"/>
      <c r="L177" s="519"/>
      <c r="M177" s="519"/>
      <c r="N177" s="519"/>
      <c r="O177" s="519"/>
      <c r="P177" s="519"/>
      <c r="Q177" s="519"/>
      <c r="R177" s="519"/>
      <c r="S177" s="519"/>
      <c r="T177" s="519"/>
      <c r="U177" s="519"/>
      <c r="V177" s="519"/>
      <c r="W177" s="519"/>
      <c r="X177" s="519"/>
      <c r="Y177" s="519"/>
      <c r="Z177" s="519"/>
      <c r="AA177" s="520"/>
    </row>
    <row r="178" spans="2:27" ht="14.25" thickTop="1"/>
    <row r="179" spans="2:27" s="239" customFormat="1" ht="20.100000000000001" customHeight="1" thickBot="1">
      <c r="B179" s="238" t="s">
        <v>768</v>
      </c>
      <c r="F179" s="240"/>
      <c r="H179" s="240"/>
      <c r="J179" s="240"/>
      <c r="L179" s="240"/>
      <c r="N179" s="240"/>
      <c r="P179" s="240"/>
      <c r="R179" s="240"/>
      <c r="T179" s="240"/>
      <c r="V179" s="240"/>
      <c r="X179" s="240"/>
    </row>
    <row r="180" spans="2:27" ht="19.5" customHeight="1" thickBot="1">
      <c r="B180" s="521" t="s">
        <v>452</v>
      </c>
      <c r="C180" s="524" t="s">
        <v>524</v>
      </c>
      <c r="D180" s="527" t="s">
        <v>1113</v>
      </c>
      <c r="E180" s="540"/>
      <c r="F180" s="531" t="s">
        <v>455</v>
      </c>
      <c r="G180" s="532"/>
      <c r="H180" s="532"/>
      <c r="I180" s="532"/>
      <c r="J180" s="532"/>
      <c r="K180" s="532"/>
      <c r="L180" s="532"/>
      <c r="M180" s="532"/>
      <c r="N180" s="135"/>
      <c r="O180" s="11"/>
      <c r="P180" s="10"/>
      <c r="Q180" s="11"/>
      <c r="R180" s="10"/>
      <c r="S180" s="11"/>
      <c r="T180" s="10"/>
      <c r="U180" s="371"/>
    </row>
    <row r="181" spans="2:27" ht="19.5" customHeight="1">
      <c r="B181" s="522"/>
      <c r="C181" s="525"/>
      <c r="D181" s="541"/>
      <c r="E181" s="542"/>
      <c r="F181" s="516" t="s">
        <v>973</v>
      </c>
      <c r="G181" s="507"/>
      <c r="H181" s="506" t="s">
        <v>670</v>
      </c>
      <c r="I181" s="507"/>
      <c r="J181" s="506" t="s">
        <v>765</v>
      </c>
      <c r="K181" s="507"/>
      <c r="L181" s="506" t="s">
        <v>771</v>
      </c>
      <c r="M181" s="507"/>
      <c r="N181" s="135"/>
      <c r="O181" s="11"/>
      <c r="P181" s="10"/>
      <c r="Q181" s="11"/>
      <c r="R181" s="10"/>
      <c r="S181" s="11"/>
      <c r="T181" s="10"/>
      <c r="U181" s="371"/>
    </row>
    <row r="182" spans="2:27" ht="19.5" customHeight="1">
      <c r="B182" s="522"/>
      <c r="C182" s="525"/>
      <c r="D182" s="510" t="s">
        <v>1115</v>
      </c>
      <c r="E182" s="550" t="s">
        <v>1114</v>
      </c>
      <c r="F182" s="517"/>
      <c r="G182" s="509"/>
      <c r="H182" s="508"/>
      <c r="I182" s="509"/>
      <c r="J182" s="508"/>
      <c r="K182" s="509"/>
      <c r="L182" s="508"/>
      <c r="M182" s="509"/>
      <c r="N182" s="552"/>
      <c r="O182" s="548"/>
      <c r="P182" s="407"/>
      <c r="Q182" s="407"/>
      <c r="R182" s="407"/>
      <c r="S182" s="407"/>
      <c r="T182" s="407"/>
      <c r="U182" s="407"/>
      <c r="Z182" s="40"/>
    </row>
    <row r="183" spans="2:27" ht="19.5" customHeight="1" thickBot="1">
      <c r="B183" s="523"/>
      <c r="C183" s="526"/>
      <c r="D183" s="549"/>
      <c r="E183" s="551"/>
      <c r="F183" s="514" t="s">
        <v>766</v>
      </c>
      <c r="G183" s="515"/>
      <c r="H183" s="514" t="s">
        <v>764</v>
      </c>
      <c r="I183" s="515"/>
      <c r="J183" s="514" t="s">
        <v>767</v>
      </c>
      <c r="K183" s="555"/>
      <c r="L183" s="514" t="s">
        <v>767</v>
      </c>
      <c r="M183" s="555"/>
      <c r="N183" s="536"/>
      <c r="O183" s="547"/>
      <c r="P183" s="327"/>
      <c r="Q183" s="327"/>
      <c r="R183" s="327"/>
      <c r="S183" s="327"/>
      <c r="T183" s="327"/>
      <c r="U183" s="327"/>
      <c r="Z183" s="40"/>
    </row>
    <row r="184" spans="2:27" ht="30" customHeight="1">
      <c r="B184" s="562">
        <v>18</v>
      </c>
      <c r="C184" s="134" t="s">
        <v>310</v>
      </c>
      <c r="D184" s="253">
        <v>94</v>
      </c>
      <c r="E184" s="365">
        <v>98</v>
      </c>
      <c r="F184" s="91"/>
      <c r="G184" s="125"/>
      <c r="H184" s="91">
        <v>333586</v>
      </c>
      <c r="I184" s="125" t="s">
        <v>322</v>
      </c>
      <c r="J184" s="91"/>
      <c r="K184" s="125"/>
      <c r="L184" s="91"/>
      <c r="M184" s="124"/>
      <c r="N184" s="266"/>
      <c r="O184" s="251"/>
      <c r="P184" s="10"/>
      <c r="Q184" s="123"/>
      <c r="R184" s="74"/>
      <c r="S184" s="251"/>
      <c r="T184" s="74"/>
      <c r="U184" s="22"/>
      <c r="Z184" s="40"/>
    </row>
    <row r="185" spans="2:27" ht="30" customHeight="1">
      <c r="B185" s="563"/>
      <c r="C185" s="412" t="s">
        <v>78</v>
      </c>
      <c r="D185" s="318">
        <v>80</v>
      </c>
      <c r="E185" s="346">
        <v>84</v>
      </c>
      <c r="F185" s="94"/>
      <c r="G185" s="360"/>
      <c r="H185" s="94">
        <v>333584</v>
      </c>
      <c r="I185" s="360" t="s">
        <v>322</v>
      </c>
      <c r="J185" s="94"/>
      <c r="K185" s="360"/>
      <c r="L185" s="94"/>
      <c r="M185" s="133"/>
      <c r="N185" s="266"/>
      <c r="O185" s="251"/>
      <c r="P185" s="10"/>
      <c r="Q185" s="123"/>
      <c r="R185" s="74"/>
      <c r="S185" s="251"/>
      <c r="T185" s="74"/>
      <c r="U185" s="251"/>
      <c r="Z185" s="40"/>
    </row>
    <row r="186" spans="2:27" ht="30" customHeight="1">
      <c r="B186" s="563"/>
      <c r="C186" s="87" t="s">
        <v>493</v>
      </c>
      <c r="D186" s="317"/>
      <c r="E186" s="348">
        <v>87</v>
      </c>
      <c r="F186" s="319"/>
      <c r="G186" s="360"/>
      <c r="H186" s="319">
        <v>324985</v>
      </c>
      <c r="I186" s="360" t="s">
        <v>322</v>
      </c>
      <c r="J186" s="319"/>
      <c r="K186" s="359"/>
      <c r="L186" s="319"/>
      <c r="M186" s="132"/>
      <c r="N186" s="266"/>
      <c r="O186" s="251"/>
      <c r="P186" s="10"/>
      <c r="Q186" s="123"/>
      <c r="R186" s="74"/>
      <c r="S186" s="251"/>
      <c r="T186" s="74"/>
      <c r="U186" s="251"/>
      <c r="Z186" s="40"/>
    </row>
    <row r="187" spans="2:27" ht="30" customHeight="1">
      <c r="B187" s="563"/>
      <c r="C187" s="87" t="s">
        <v>494</v>
      </c>
      <c r="D187" s="317">
        <v>88</v>
      </c>
      <c r="E187" s="348">
        <v>92</v>
      </c>
      <c r="F187" s="319"/>
      <c r="G187" s="360"/>
      <c r="H187" s="319">
        <v>326723</v>
      </c>
      <c r="I187" s="360" t="s">
        <v>322</v>
      </c>
      <c r="J187" s="319"/>
      <c r="K187" s="359"/>
      <c r="L187" s="319"/>
      <c r="M187" s="132"/>
      <c r="N187" s="266"/>
      <c r="O187" s="251"/>
      <c r="P187" s="10"/>
      <c r="Q187" s="123"/>
      <c r="R187" s="74"/>
      <c r="S187" s="251"/>
      <c r="T187" s="74"/>
      <c r="U187" s="251"/>
      <c r="Z187" s="40"/>
    </row>
    <row r="188" spans="2:27" ht="30" customHeight="1">
      <c r="B188" s="563"/>
      <c r="C188" s="87" t="s">
        <v>57</v>
      </c>
      <c r="D188" s="317">
        <v>90</v>
      </c>
      <c r="E188" s="348">
        <v>94</v>
      </c>
      <c r="F188" s="319">
        <v>355475</v>
      </c>
      <c r="G188" s="360" t="s">
        <v>322</v>
      </c>
      <c r="H188" s="319"/>
      <c r="I188" s="360"/>
      <c r="J188" s="319"/>
      <c r="K188" s="359"/>
      <c r="L188" s="319"/>
      <c r="M188" s="132"/>
      <c r="N188" s="266"/>
      <c r="O188" s="251"/>
      <c r="P188" s="10"/>
      <c r="Q188" s="123"/>
      <c r="R188" s="74"/>
      <c r="S188" s="251"/>
      <c r="T188" s="74"/>
      <c r="U188" s="251"/>
      <c r="Z188" s="40"/>
    </row>
    <row r="189" spans="2:27" ht="30" customHeight="1">
      <c r="B189" s="563"/>
      <c r="C189" s="87" t="s">
        <v>169</v>
      </c>
      <c r="D189" s="317">
        <v>93</v>
      </c>
      <c r="E189" s="348">
        <v>97</v>
      </c>
      <c r="F189" s="319">
        <v>355485</v>
      </c>
      <c r="G189" s="360" t="s">
        <v>322</v>
      </c>
      <c r="H189" s="319"/>
      <c r="I189" s="360"/>
      <c r="J189" s="319"/>
      <c r="K189" s="359"/>
      <c r="L189" s="319">
        <v>328701</v>
      </c>
      <c r="M189" s="126" t="s">
        <v>153</v>
      </c>
      <c r="N189" s="266"/>
      <c r="O189" s="251"/>
      <c r="P189" s="10"/>
      <c r="Q189" s="123"/>
      <c r="R189" s="74"/>
      <c r="S189" s="251"/>
      <c r="T189" s="74"/>
      <c r="U189" s="251"/>
      <c r="Z189" s="40"/>
    </row>
    <row r="190" spans="2:27" ht="30" customHeight="1">
      <c r="B190" s="563"/>
      <c r="C190" s="87" t="s">
        <v>62</v>
      </c>
      <c r="D190" s="317">
        <v>95</v>
      </c>
      <c r="E190" s="348">
        <v>99</v>
      </c>
      <c r="F190" s="319"/>
      <c r="G190" s="360"/>
      <c r="H190" s="319">
        <v>326667</v>
      </c>
      <c r="I190" s="360" t="s">
        <v>322</v>
      </c>
      <c r="J190" s="319"/>
      <c r="K190" s="359"/>
      <c r="L190" s="319">
        <v>328698</v>
      </c>
      <c r="M190" s="132" t="s">
        <v>167</v>
      </c>
      <c r="N190" s="266"/>
      <c r="O190" s="251"/>
      <c r="P190" s="10"/>
      <c r="Q190" s="123"/>
      <c r="R190" s="74"/>
      <c r="S190" s="251"/>
      <c r="T190" s="74"/>
      <c r="U190" s="251"/>
      <c r="Z190" s="40"/>
    </row>
    <row r="191" spans="2:27" ht="30" customHeight="1">
      <c r="B191" s="563"/>
      <c r="C191" s="87" t="s">
        <v>495</v>
      </c>
      <c r="D191" s="254"/>
      <c r="E191" s="350">
        <v>101</v>
      </c>
      <c r="F191" s="319"/>
      <c r="G191" s="360"/>
      <c r="H191" s="319">
        <v>326172</v>
      </c>
      <c r="I191" s="360" t="s">
        <v>322</v>
      </c>
      <c r="J191" s="319"/>
      <c r="K191" s="359"/>
      <c r="L191" s="319"/>
      <c r="M191" s="132"/>
      <c r="N191" s="266"/>
      <c r="O191" s="251"/>
      <c r="P191" s="10"/>
      <c r="Q191" s="123"/>
      <c r="R191" s="74"/>
      <c r="S191" s="251"/>
      <c r="T191" s="74"/>
      <c r="U191" s="251"/>
      <c r="Z191" s="40"/>
    </row>
    <row r="192" spans="2:27" ht="30" customHeight="1">
      <c r="B192" s="563"/>
      <c r="C192" s="87" t="s">
        <v>66</v>
      </c>
      <c r="D192" s="317">
        <v>88</v>
      </c>
      <c r="E192" s="348">
        <v>92</v>
      </c>
      <c r="F192" s="319">
        <v>355445</v>
      </c>
      <c r="G192" s="360" t="s">
        <v>322</v>
      </c>
      <c r="H192" s="319"/>
      <c r="I192" s="360"/>
      <c r="J192" s="319"/>
      <c r="K192" s="359"/>
      <c r="L192" s="319">
        <v>328709</v>
      </c>
      <c r="M192" s="132" t="s">
        <v>153</v>
      </c>
      <c r="N192" s="266"/>
      <c r="O192" s="251"/>
      <c r="P192" s="10"/>
      <c r="Q192" s="123"/>
      <c r="R192" s="74"/>
      <c r="S192" s="251"/>
      <c r="T192" s="74"/>
      <c r="U192" s="251"/>
      <c r="Z192" s="40"/>
    </row>
    <row r="193" spans="2:26" ht="30" customHeight="1">
      <c r="B193" s="563"/>
      <c r="C193" s="87" t="s">
        <v>172</v>
      </c>
      <c r="D193" s="317">
        <v>91</v>
      </c>
      <c r="E193" s="348">
        <v>95</v>
      </c>
      <c r="F193" s="319">
        <v>355456</v>
      </c>
      <c r="G193" s="96" t="s">
        <v>322</v>
      </c>
      <c r="H193" s="319"/>
      <c r="I193" s="96"/>
      <c r="J193" s="319"/>
      <c r="K193" s="359"/>
      <c r="L193" s="319">
        <v>328708</v>
      </c>
      <c r="M193" s="132" t="s">
        <v>153</v>
      </c>
      <c r="N193" s="266"/>
      <c r="O193" s="251"/>
      <c r="P193" s="10"/>
      <c r="Q193" s="123"/>
      <c r="R193" s="74"/>
      <c r="S193" s="251"/>
      <c r="T193" s="74"/>
      <c r="U193" s="251"/>
      <c r="Z193" s="40"/>
    </row>
    <row r="194" spans="2:26" ht="30" customHeight="1">
      <c r="B194" s="563"/>
      <c r="C194" s="87" t="s">
        <v>70</v>
      </c>
      <c r="D194" s="317">
        <v>93</v>
      </c>
      <c r="E194" s="348">
        <v>97</v>
      </c>
      <c r="F194" s="319">
        <v>355467</v>
      </c>
      <c r="G194" s="360" t="s">
        <v>322</v>
      </c>
      <c r="H194" s="319"/>
      <c r="I194" s="360"/>
      <c r="J194" s="319"/>
      <c r="K194" s="359"/>
      <c r="L194" s="319"/>
      <c r="M194" s="126"/>
      <c r="N194" s="266"/>
      <c r="O194" s="251"/>
      <c r="P194" s="10"/>
      <c r="Q194" s="123"/>
      <c r="R194" s="74"/>
      <c r="S194" s="251"/>
      <c r="T194" s="74"/>
      <c r="U194" s="251"/>
      <c r="Z194" s="40"/>
    </row>
    <row r="195" spans="2:26" ht="30" customHeight="1">
      <c r="B195" s="563"/>
      <c r="C195" s="87" t="s">
        <v>136</v>
      </c>
      <c r="D195" s="317">
        <v>95</v>
      </c>
      <c r="E195" s="348">
        <v>99</v>
      </c>
      <c r="F195" s="319">
        <v>355478</v>
      </c>
      <c r="G195" s="360" t="s">
        <v>322</v>
      </c>
      <c r="H195" s="319"/>
      <c r="I195" s="360"/>
      <c r="J195" s="319"/>
      <c r="K195" s="359"/>
      <c r="L195" s="319"/>
      <c r="M195" s="126"/>
      <c r="N195" s="266"/>
      <c r="O195" s="251"/>
      <c r="P195" s="10"/>
      <c r="Q195" s="123"/>
      <c r="R195" s="74"/>
      <c r="S195" s="251"/>
      <c r="T195" s="74"/>
      <c r="U195" s="251"/>
      <c r="Z195" s="40"/>
    </row>
    <row r="196" spans="2:26" ht="30" customHeight="1">
      <c r="B196" s="563"/>
      <c r="C196" s="87" t="s">
        <v>71</v>
      </c>
      <c r="D196" s="317">
        <v>99</v>
      </c>
      <c r="E196" s="348">
        <v>103</v>
      </c>
      <c r="F196" s="319"/>
      <c r="G196" s="360"/>
      <c r="H196" s="319">
        <v>327567</v>
      </c>
      <c r="I196" s="360" t="s">
        <v>720</v>
      </c>
      <c r="J196" s="319"/>
      <c r="K196" s="359"/>
      <c r="L196" s="319"/>
      <c r="M196" s="132"/>
      <c r="N196" s="266"/>
      <c r="O196" s="251"/>
      <c r="P196" s="10"/>
      <c r="Q196" s="123"/>
      <c r="R196" s="74"/>
      <c r="S196" s="251"/>
      <c r="T196" s="74"/>
      <c r="U196" s="251"/>
      <c r="Z196" s="40"/>
    </row>
    <row r="197" spans="2:26" ht="30" customHeight="1">
      <c r="B197" s="563"/>
      <c r="C197" s="87" t="s">
        <v>86</v>
      </c>
      <c r="D197" s="317">
        <v>91</v>
      </c>
      <c r="E197" s="348">
        <v>95</v>
      </c>
      <c r="F197" s="319">
        <v>355448</v>
      </c>
      <c r="G197" s="360" t="s">
        <v>322</v>
      </c>
      <c r="H197" s="319"/>
      <c r="I197" s="360"/>
      <c r="J197" s="319"/>
      <c r="K197" s="359"/>
      <c r="L197" s="319"/>
      <c r="M197" s="132"/>
      <c r="N197" s="266"/>
      <c r="O197" s="251"/>
      <c r="P197" s="10"/>
      <c r="Q197" s="123"/>
      <c r="R197" s="74"/>
      <c r="S197" s="251"/>
      <c r="T197" s="74"/>
      <c r="U197" s="251"/>
      <c r="Z197" s="40"/>
    </row>
    <row r="198" spans="2:26" ht="30" customHeight="1">
      <c r="B198" s="563"/>
      <c r="C198" s="87" t="s">
        <v>138</v>
      </c>
      <c r="D198" s="317">
        <v>94</v>
      </c>
      <c r="E198" s="348">
        <v>98</v>
      </c>
      <c r="F198" s="319">
        <v>355458</v>
      </c>
      <c r="G198" s="96" t="s">
        <v>322</v>
      </c>
      <c r="H198" s="319"/>
      <c r="I198" s="96"/>
      <c r="J198" s="319"/>
      <c r="K198" s="359"/>
      <c r="L198" s="319"/>
      <c r="M198" s="132"/>
      <c r="N198" s="266"/>
      <c r="O198" s="251"/>
      <c r="P198" s="10"/>
      <c r="Q198" s="123"/>
      <c r="R198" s="74"/>
      <c r="S198" s="251"/>
      <c r="T198" s="74"/>
      <c r="U198" s="251"/>
      <c r="Z198" s="40"/>
    </row>
    <row r="199" spans="2:26" ht="30" customHeight="1">
      <c r="B199" s="563"/>
      <c r="C199" s="87" t="s">
        <v>90</v>
      </c>
      <c r="D199" s="317">
        <v>96</v>
      </c>
      <c r="E199" s="348">
        <v>100</v>
      </c>
      <c r="F199" s="319">
        <v>355470</v>
      </c>
      <c r="G199" s="360" t="s">
        <v>322</v>
      </c>
      <c r="H199" s="319"/>
      <c r="I199" s="360"/>
      <c r="J199" s="319"/>
      <c r="K199" s="359"/>
      <c r="L199" s="319"/>
      <c r="M199" s="132"/>
      <c r="N199" s="266"/>
      <c r="O199" s="251"/>
      <c r="P199" s="10"/>
      <c r="Q199" s="123"/>
      <c r="R199" s="74"/>
      <c r="S199" s="251"/>
      <c r="T199" s="74"/>
      <c r="U199" s="251"/>
      <c r="Z199" s="40"/>
    </row>
    <row r="200" spans="2:26" ht="30" customHeight="1">
      <c r="B200" s="563"/>
      <c r="C200" s="87" t="s">
        <v>91</v>
      </c>
      <c r="D200" s="317">
        <v>99</v>
      </c>
      <c r="E200" s="348">
        <v>103</v>
      </c>
      <c r="F200" s="319"/>
      <c r="G200" s="360"/>
      <c r="H200" s="319">
        <v>326668</v>
      </c>
      <c r="I200" s="360" t="s">
        <v>322</v>
      </c>
      <c r="J200" s="319"/>
      <c r="K200" s="359"/>
      <c r="L200" s="319"/>
      <c r="M200" s="132"/>
      <c r="N200" s="266"/>
      <c r="O200" s="251"/>
      <c r="P200" s="10"/>
      <c r="Q200" s="123"/>
      <c r="R200" s="74"/>
      <c r="S200" s="22"/>
      <c r="T200" s="74"/>
      <c r="U200" s="251"/>
      <c r="Z200" s="40"/>
    </row>
    <row r="201" spans="2:26" ht="30" customHeight="1">
      <c r="B201" s="563"/>
      <c r="C201" s="87" t="s">
        <v>308</v>
      </c>
      <c r="D201" s="317">
        <v>92</v>
      </c>
      <c r="E201" s="348"/>
      <c r="F201" s="319">
        <v>355442</v>
      </c>
      <c r="G201" s="360" t="s">
        <v>167</v>
      </c>
      <c r="H201" s="319"/>
      <c r="I201" s="360"/>
      <c r="J201" s="319"/>
      <c r="K201" s="359"/>
      <c r="L201" s="319"/>
      <c r="M201" s="132"/>
      <c r="N201" s="266"/>
      <c r="O201" s="251"/>
      <c r="P201" s="10"/>
      <c r="Q201" s="123"/>
      <c r="R201" s="74"/>
      <c r="S201" s="251"/>
      <c r="T201" s="74"/>
      <c r="U201" s="251"/>
      <c r="Z201" s="40"/>
    </row>
    <row r="202" spans="2:26" ht="30" customHeight="1">
      <c r="B202" s="563"/>
      <c r="C202" s="87" t="s">
        <v>139</v>
      </c>
      <c r="D202" s="317">
        <v>95</v>
      </c>
      <c r="E202" s="348">
        <v>99</v>
      </c>
      <c r="F202" s="319">
        <v>355451</v>
      </c>
      <c r="G202" s="360" t="s">
        <v>153</v>
      </c>
      <c r="H202" s="319"/>
      <c r="I202" s="360"/>
      <c r="J202" s="319"/>
      <c r="K202" s="359"/>
      <c r="L202" s="319"/>
      <c r="M202" s="132"/>
      <c r="N202" s="266"/>
      <c r="O202" s="251"/>
      <c r="P202" s="10"/>
      <c r="Q202" s="123"/>
      <c r="R202" s="74"/>
      <c r="S202" s="251"/>
      <c r="T202" s="74"/>
      <c r="U202" s="251"/>
      <c r="Z202" s="40"/>
    </row>
    <row r="203" spans="2:26" ht="30" customHeight="1">
      <c r="B203" s="563"/>
      <c r="C203" s="87" t="s">
        <v>140</v>
      </c>
      <c r="D203" s="317">
        <v>97</v>
      </c>
      <c r="E203" s="348">
        <v>101</v>
      </c>
      <c r="F203" s="319">
        <v>355459</v>
      </c>
      <c r="G203" s="359" t="s">
        <v>322</v>
      </c>
      <c r="H203" s="319"/>
      <c r="I203" s="359"/>
      <c r="J203" s="319"/>
      <c r="K203" s="359"/>
      <c r="L203" s="319"/>
      <c r="M203" s="132"/>
      <c r="N203" s="266"/>
      <c r="O203" s="251"/>
      <c r="P203" s="10"/>
      <c r="Q203" s="123"/>
      <c r="R203" s="74"/>
      <c r="S203" s="251"/>
      <c r="T203" s="74"/>
      <c r="U203" s="251"/>
      <c r="Z203" s="40"/>
    </row>
    <row r="204" spans="2:26" ht="30" customHeight="1">
      <c r="B204" s="563"/>
      <c r="C204" s="87" t="s">
        <v>141</v>
      </c>
      <c r="D204" s="317">
        <v>100</v>
      </c>
      <c r="E204" s="348">
        <v>104</v>
      </c>
      <c r="F204" s="319">
        <v>358577</v>
      </c>
      <c r="G204" s="359" t="s">
        <v>322</v>
      </c>
      <c r="H204" s="319">
        <v>326725</v>
      </c>
      <c r="I204" s="359" t="s">
        <v>322</v>
      </c>
      <c r="J204" s="319"/>
      <c r="K204" s="96"/>
      <c r="L204" s="319"/>
      <c r="M204" s="132"/>
      <c r="N204" s="266"/>
      <c r="O204" s="251"/>
      <c r="P204" s="10"/>
      <c r="Q204" s="123"/>
      <c r="R204" s="74"/>
      <c r="S204" s="251"/>
      <c r="T204" s="74"/>
      <c r="U204" s="251"/>
      <c r="Z204" s="40"/>
    </row>
    <row r="205" spans="2:26" ht="30" customHeight="1">
      <c r="B205" s="563"/>
      <c r="C205" s="87" t="s">
        <v>496</v>
      </c>
      <c r="D205" s="317"/>
      <c r="E205" s="348">
        <v>106</v>
      </c>
      <c r="F205" s="319"/>
      <c r="G205" s="359"/>
      <c r="H205" s="319"/>
      <c r="I205" s="359"/>
      <c r="J205" s="319">
        <v>331503</v>
      </c>
      <c r="K205" s="360" t="s">
        <v>153</v>
      </c>
      <c r="L205" s="319"/>
      <c r="M205" s="132"/>
      <c r="N205" s="266"/>
      <c r="O205" s="251"/>
      <c r="P205" s="10"/>
      <c r="Q205" s="123"/>
      <c r="R205" s="74"/>
      <c r="S205" s="251"/>
      <c r="T205" s="74"/>
      <c r="U205" s="251"/>
      <c r="Z205" s="40"/>
    </row>
    <row r="206" spans="2:26" ht="30" customHeight="1">
      <c r="B206" s="563"/>
      <c r="C206" s="87" t="s">
        <v>142</v>
      </c>
      <c r="D206" s="317">
        <v>95</v>
      </c>
      <c r="E206" s="348">
        <v>99</v>
      </c>
      <c r="F206" s="319"/>
      <c r="G206" s="359"/>
      <c r="H206" s="319"/>
      <c r="I206" s="359"/>
      <c r="J206" s="319">
        <v>327928</v>
      </c>
      <c r="K206" s="359" t="s">
        <v>153</v>
      </c>
      <c r="L206" s="319"/>
      <c r="M206" s="132"/>
      <c r="N206" s="266"/>
      <c r="O206" s="251"/>
      <c r="P206" s="10"/>
      <c r="Q206" s="123"/>
      <c r="R206" s="74"/>
      <c r="S206" s="251"/>
      <c r="T206" s="74"/>
      <c r="U206" s="251"/>
      <c r="Z206" s="40"/>
    </row>
    <row r="207" spans="2:26" ht="30" customHeight="1">
      <c r="B207" s="563"/>
      <c r="C207" s="87" t="s">
        <v>4</v>
      </c>
      <c r="D207" s="317">
        <v>98</v>
      </c>
      <c r="E207" s="348">
        <v>102</v>
      </c>
      <c r="F207" s="319">
        <v>355452</v>
      </c>
      <c r="G207" s="359" t="s">
        <v>153</v>
      </c>
      <c r="H207" s="319"/>
      <c r="I207" s="359"/>
      <c r="J207" s="319"/>
      <c r="K207" s="359"/>
      <c r="L207" s="319"/>
      <c r="M207" s="132"/>
      <c r="N207" s="266"/>
      <c r="O207" s="251"/>
      <c r="P207" s="10"/>
      <c r="Q207" s="123"/>
      <c r="R207" s="74"/>
      <c r="S207" s="251"/>
      <c r="T207" s="74"/>
      <c r="U207" s="251"/>
      <c r="Z207" s="40"/>
    </row>
    <row r="208" spans="2:26" ht="30" customHeight="1">
      <c r="B208" s="563"/>
      <c r="C208" s="87" t="s">
        <v>205</v>
      </c>
      <c r="D208" s="317">
        <v>100</v>
      </c>
      <c r="E208" s="348">
        <v>104</v>
      </c>
      <c r="F208" s="319">
        <v>355461</v>
      </c>
      <c r="G208" s="359" t="s">
        <v>322</v>
      </c>
      <c r="H208" s="319"/>
      <c r="I208" s="359"/>
      <c r="J208" s="319"/>
      <c r="K208" s="359"/>
      <c r="L208" s="319"/>
      <c r="M208" s="132"/>
      <c r="N208" s="266"/>
      <c r="O208" s="251"/>
      <c r="P208" s="10"/>
      <c r="Q208" s="123"/>
      <c r="R208" s="74"/>
      <c r="S208" s="251"/>
      <c r="T208" s="74"/>
      <c r="U208" s="251"/>
      <c r="Z208" s="40"/>
    </row>
    <row r="209" spans="2:27" ht="30" customHeight="1">
      <c r="B209" s="563"/>
      <c r="C209" s="87" t="s">
        <v>207</v>
      </c>
      <c r="D209" s="317">
        <v>105</v>
      </c>
      <c r="E209" s="348">
        <v>109</v>
      </c>
      <c r="F209" s="319"/>
      <c r="G209" s="359"/>
      <c r="H209" s="319"/>
      <c r="I209" s="359"/>
      <c r="J209" s="319">
        <v>327931</v>
      </c>
      <c r="K209" s="96" t="s">
        <v>153</v>
      </c>
      <c r="L209" s="319"/>
      <c r="M209" s="132"/>
      <c r="N209" s="266"/>
      <c r="O209" s="251"/>
      <c r="P209" s="10"/>
      <c r="Q209" s="123"/>
      <c r="R209" s="74"/>
      <c r="S209" s="22"/>
      <c r="T209" s="74"/>
      <c r="U209" s="251"/>
      <c r="Z209" s="40"/>
    </row>
    <row r="210" spans="2:27" ht="30" customHeight="1">
      <c r="B210" s="563"/>
      <c r="C210" s="87" t="s">
        <v>339</v>
      </c>
      <c r="D210" s="317">
        <v>103</v>
      </c>
      <c r="E210" s="348">
        <v>107</v>
      </c>
      <c r="F210" s="319">
        <v>358568</v>
      </c>
      <c r="G210" s="359" t="s">
        <v>153</v>
      </c>
      <c r="H210" s="319"/>
      <c r="I210" s="359"/>
      <c r="J210" s="319">
        <v>327926</v>
      </c>
      <c r="K210" s="96" t="s">
        <v>153</v>
      </c>
      <c r="L210" s="319"/>
      <c r="M210" s="132"/>
      <c r="N210" s="266"/>
      <c r="O210" s="251"/>
      <c r="P210" s="10"/>
      <c r="Q210" s="123"/>
      <c r="R210" s="74"/>
      <c r="S210" s="22"/>
      <c r="T210" s="74"/>
      <c r="U210" s="251"/>
      <c r="Z210" s="40"/>
    </row>
    <row r="211" spans="2:27" ht="30" customHeight="1" thickBot="1">
      <c r="B211" s="563"/>
      <c r="C211" s="87" t="s">
        <v>369</v>
      </c>
      <c r="D211" s="256">
        <v>106</v>
      </c>
      <c r="E211" s="362">
        <v>102</v>
      </c>
      <c r="F211" s="319"/>
      <c r="G211" s="359"/>
      <c r="H211" s="319"/>
      <c r="I211" s="359"/>
      <c r="J211" s="319">
        <v>331513</v>
      </c>
      <c r="K211" s="96" t="s">
        <v>167</v>
      </c>
      <c r="L211" s="319"/>
      <c r="M211" s="132"/>
      <c r="N211" s="266"/>
      <c r="O211" s="251"/>
      <c r="P211" s="10"/>
      <c r="Q211" s="123"/>
      <c r="R211" s="74"/>
      <c r="S211" s="22"/>
      <c r="T211" s="74"/>
      <c r="U211" s="251"/>
      <c r="Z211" s="40"/>
    </row>
    <row r="212" spans="2:27" ht="49.5" customHeight="1">
      <c r="B212" s="545" t="s">
        <v>1116</v>
      </c>
      <c r="C212" s="545"/>
      <c r="D212" s="545"/>
      <c r="E212" s="545"/>
      <c r="F212" s="545"/>
      <c r="G212" s="545"/>
      <c r="H212" s="545"/>
      <c r="I212" s="545"/>
      <c r="J212" s="545"/>
      <c r="K212" s="545"/>
      <c r="L212" s="545"/>
      <c r="M212" s="545"/>
    </row>
    <row r="215" spans="2:27" ht="14.25" customHeight="1" thickBot="1"/>
    <row r="216" spans="2:27" ht="25.5" customHeight="1" thickTop="1" thickBot="1">
      <c r="B216" s="518" t="s">
        <v>451</v>
      </c>
      <c r="C216" s="519"/>
      <c r="D216" s="519"/>
      <c r="E216" s="519"/>
      <c r="F216" s="519"/>
      <c r="G216" s="519"/>
      <c r="H216" s="519"/>
      <c r="I216" s="519"/>
      <c r="J216" s="519"/>
      <c r="K216" s="519"/>
      <c r="L216" s="519"/>
      <c r="M216" s="519"/>
      <c r="N216" s="519"/>
      <c r="O216" s="519"/>
      <c r="P216" s="519"/>
      <c r="Q216" s="519"/>
      <c r="R216" s="519"/>
      <c r="S216" s="519"/>
      <c r="T216" s="519"/>
      <c r="U216" s="519"/>
      <c r="V216" s="519"/>
      <c r="W216" s="519"/>
      <c r="X216" s="519"/>
      <c r="Y216" s="519"/>
      <c r="Z216" s="519"/>
      <c r="AA216" s="520"/>
    </row>
    <row r="217" spans="2:27" ht="10.5" customHeight="1" thickTop="1">
      <c r="C217" s="40"/>
      <c r="D217" s="40"/>
      <c r="E217" s="40"/>
      <c r="F217" s="79"/>
      <c r="H217" s="79"/>
      <c r="K217" s="52"/>
      <c r="M217" s="52"/>
      <c r="Q217" s="52"/>
    </row>
    <row r="218" spans="2:27" s="239" customFormat="1" ht="20.100000000000001" customHeight="1" thickBot="1">
      <c r="B218" s="238" t="s">
        <v>724</v>
      </c>
      <c r="F218" s="240"/>
      <c r="H218" s="240"/>
      <c r="J218" s="240"/>
      <c r="L218" s="240"/>
      <c r="N218" s="240"/>
      <c r="P218" s="240"/>
      <c r="R218" s="240"/>
      <c r="T218" s="240"/>
      <c r="V218" s="240"/>
      <c r="X218" s="240"/>
    </row>
    <row r="219" spans="2:27" ht="19.5" customHeight="1" thickBot="1">
      <c r="B219" s="521" t="s">
        <v>452</v>
      </c>
      <c r="C219" s="524" t="s">
        <v>524</v>
      </c>
      <c r="D219" s="527" t="s">
        <v>1113</v>
      </c>
      <c r="E219" s="540"/>
      <c r="F219" s="531" t="s">
        <v>453</v>
      </c>
      <c r="G219" s="532"/>
      <c r="H219" s="532"/>
      <c r="I219" s="532"/>
      <c r="J219" s="532"/>
      <c r="K219" s="532"/>
      <c r="L219" s="532"/>
      <c r="M219" s="532"/>
      <c r="N219" s="532"/>
      <c r="O219" s="532"/>
      <c r="P219" s="532"/>
      <c r="Q219" s="532"/>
      <c r="R219" s="532"/>
      <c r="S219" s="532"/>
      <c r="T219" s="532"/>
      <c r="U219" s="532"/>
      <c r="V219" s="532"/>
      <c r="W219" s="532"/>
      <c r="X219" s="532"/>
      <c r="Y219" s="533"/>
    </row>
    <row r="220" spans="2:27" ht="19.5" customHeight="1">
      <c r="B220" s="522"/>
      <c r="C220" s="525"/>
      <c r="D220" s="541"/>
      <c r="E220" s="542"/>
      <c r="F220" s="516" t="s">
        <v>1079</v>
      </c>
      <c r="G220" s="507"/>
      <c r="H220" s="516" t="s">
        <v>1378</v>
      </c>
      <c r="I220" s="507"/>
      <c r="J220" s="506" t="s">
        <v>1075</v>
      </c>
      <c r="K220" s="507"/>
      <c r="L220" s="506" t="s">
        <v>1076</v>
      </c>
      <c r="M220" s="507"/>
      <c r="N220" s="506" t="s">
        <v>1080</v>
      </c>
      <c r="O220" s="507"/>
      <c r="P220" s="506" t="s">
        <v>1081</v>
      </c>
      <c r="Q220" s="507"/>
      <c r="R220" s="506" t="s">
        <v>1085</v>
      </c>
      <c r="S220" s="507"/>
      <c r="T220" s="506" t="s">
        <v>1987</v>
      </c>
      <c r="U220" s="507"/>
      <c r="V220" s="506" t="s">
        <v>1086</v>
      </c>
      <c r="W220" s="507"/>
      <c r="X220" s="506" t="s">
        <v>780</v>
      </c>
      <c r="Y220" s="507"/>
    </row>
    <row r="221" spans="2:27" ht="19.5" customHeight="1">
      <c r="B221" s="522"/>
      <c r="C221" s="525"/>
      <c r="D221" s="510" t="s">
        <v>1115</v>
      </c>
      <c r="E221" s="550" t="s">
        <v>1114</v>
      </c>
      <c r="F221" s="517"/>
      <c r="G221" s="509"/>
      <c r="H221" s="517"/>
      <c r="I221" s="509"/>
      <c r="J221" s="508"/>
      <c r="K221" s="509"/>
      <c r="L221" s="508"/>
      <c r="M221" s="509"/>
      <c r="N221" s="508"/>
      <c r="O221" s="509"/>
      <c r="P221" s="508"/>
      <c r="Q221" s="509"/>
      <c r="R221" s="508"/>
      <c r="S221" s="509"/>
      <c r="T221" s="508"/>
      <c r="U221" s="509"/>
      <c r="V221" s="508"/>
      <c r="W221" s="509"/>
      <c r="X221" s="508"/>
      <c r="Y221" s="509"/>
    </row>
    <row r="222" spans="2:27" ht="19.5" customHeight="1" thickBot="1">
      <c r="B222" s="523"/>
      <c r="C222" s="526"/>
      <c r="D222" s="549"/>
      <c r="E222" s="551"/>
      <c r="F222" s="514" t="s">
        <v>1082</v>
      </c>
      <c r="G222" s="515"/>
      <c r="H222" s="514" t="s">
        <v>1083</v>
      </c>
      <c r="I222" s="515"/>
      <c r="J222" s="514" t="s">
        <v>1078</v>
      </c>
      <c r="K222" s="515"/>
      <c r="L222" s="514" t="s">
        <v>1083</v>
      </c>
      <c r="M222" s="515"/>
      <c r="N222" s="514" t="s">
        <v>1083</v>
      </c>
      <c r="O222" s="515"/>
      <c r="P222" s="514" t="s">
        <v>167</v>
      </c>
      <c r="Q222" s="515"/>
      <c r="R222" s="514" t="s">
        <v>2249</v>
      </c>
      <c r="S222" s="515"/>
      <c r="T222" s="514" t="s">
        <v>167</v>
      </c>
      <c r="U222" s="515"/>
      <c r="V222" s="514" t="s">
        <v>165</v>
      </c>
      <c r="W222" s="515"/>
      <c r="X222" s="514" t="s">
        <v>1078</v>
      </c>
      <c r="Y222" s="515"/>
    </row>
    <row r="223" spans="2:27" ht="30" customHeight="1">
      <c r="B223" s="502">
        <v>17</v>
      </c>
      <c r="C223" s="357" t="s">
        <v>311</v>
      </c>
      <c r="D223" s="258"/>
      <c r="E223" s="385">
        <v>81</v>
      </c>
      <c r="F223" s="128"/>
      <c r="G223" s="129"/>
      <c r="H223" s="397"/>
      <c r="I223" s="130"/>
      <c r="J223" s="397">
        <v>273281</v>
      </c>
      <c r="K223" s="130" t="s">
        <v>1331</v>
      </c>
      <c r="L223" s="397"/>
      <c r="M223" s="130"/>
      <c r="N223" s="397"/>
      <c r="O223" s="130"/>
      <c r="P223" s="397"/>
      <c r="Q223" s="131"/>
      <c r="R223" s="397"/>
      <c r="S223" s="130"/>
      <c r="T223" s="397"/>
      <c r="U223" s="130"/>
      <c r="V223" s="397"/>
      <c r="W223" s="131"/>
      <c r="X223" s="93"/>
      <c r="Y223" s="92"/>
      <c r="Z223" s="265"/>
    </row>
    <row r="224" spans="2:27" ht="30" customHeight="1">
      <c r="B224" s="503"/>
      <c r="C224" s="341" t="s">
        <v>312</v>
      </c>
      <c r="D224" s="254">
        <v>80</v>
      </c>
      <c r="E224" s="342">
        <v>84</v>
      </c>
      <c r="F224" s="95"/>
      <c r="G224" s="96"/>
      <c r="H224" s="12"/>
      <c r="I224" s="19"/>
      <c r="J224" s="12">
        <v>355169</v>
      </c>
      <c r="K224" s="19" t="s">
        <v>153</v>
      </c>
      <c r="L224" s="12"/>
      <c r="M224" s="19"/>
      <c r="N224" s="12"/>
      <c r="O224" s="19"/>
      <c r="P224" s="12"/>
      <c r="Q224" s="19"/>
      <c r="R224" s="12"/>
      <c r="S224" s="19"/>
      <c r="T224" s="12"/>
      <c r="U224" s="19"/>
      <c r="V224" s="12"/>
      <c r="W224" s="20"/>
      <c r="X224" s="12">
        <v>310359</v>
      </c>
      <c r="Y224" s="20" t="s">
        <v>153</v>
      </c>
      <c r="Z224" s="265"/>
    </row>
    <row r="225" spans="2:26" ht="30" customHeight="1">
      <c r="B225" s="503"/>
      <c r="C225" s="345" t="s">
        <v>313</v>
      </c>
      <c r="D225" s="318">
        <v>83</v>
      </c>
      <c r="E225" s="361">
        <v>87</v>
      </c>
      <c r="F225" s="289"/>
      <c r="G225" s="101"/>
      <c r="H225" s="289"/>
      <c r="I225" s="19"/>
      <c r="J225" s="289">
        <v>355212</v>
      </c>
      <c r="K225" s="101" t="s">
        <v>153</v>
      </c>
      <c r="L225" s="289"/>
      <c r="M225" s="101"/>
      <c r="N225" s="12"/>
      <c r="O225" s="19"/>
      <c r="P225" s="289">
        <v>327909</v>
      </c>
      <c r="Q225" s="20" t="s">
        <v>167</v>
      </c>
      <c r="R225" s="12"/>
      <c r="S225" s="19"/>
      <c r="T225" s="12"/>
      <c r="U225" s="19"/>
      <c r="V225" s="12"/>
      <c r="W225" s="20"/>
      <c r="X225" s="12">
        <v>310363</v>
      </c>
      <c r="Y225" s="20" t="s">
        <v>153</v>
      </c>
      <c r="Z225" s="265"/>
    </row>
    <row r="226" spans="2:26" ht="30" customHeight="1">
      <c r="B226" s="503"/>
      <c r="C226" s="341" t="s">
        <v>314</v>
      </c>
      <c r="D226" s="254">
        <v>90</v>
      </c>
      <c r="E226" s="342">
        <v>94</v>
      </c>
      <c r="F226" s="12"/>
      <c r="G226" s="19"/>
      <c r="H226" s="12"/>
      <c r="I226" s="19"/>
      <c r="J226" s="12"/>
      <c r="K226" s="19"/>
      <c r="L226" s="12"/>
      <c r="M226" s="19"/>
      <c r="N226" s="12"/>
      <c r="O226" s="19"/>
      <c r="P226" s="12">
        <v>327895</v>
      </c>
      <c r="Q226" s="20" t="s">
        <v>167</v>
      </c>
      <c r="R226" s="12">
        <v>328327</v>
      </c>
      <c r="S226" s="19" t="s">
        <v>725</v>
      </c>
      <c r="T226" s="12"/>
      <c r="U226" s="19"/>
      <c r="V226" s="12"/>
      <c r="W226" s="20"/>
      <c r="X226" s="12"/>
      <c r="Y226" s="20"/>
      <c r="Z226" s="265"/>
    </row>
    <row r="227" spans="2:26" ht="30" customHeight="1">
      <c r="B227" s="503"/>
      <c r="C227" s="341" t="s">
        <v>177</v>
      </c>
      <c r="D227" s="254">
        <v>91</v>
      </c>
      <c r="E227" s="342">
        <v>95</v>
      </c>
      <c r="F227" s="12"/>
      <c r="G227" s="19"/>
      <c r="H227" s="12">
        <v>359612</v>
      </c>
      <c r="I227" s="19" t="s">
        <v>167</v>
      </c>
      <c r="J227" s="12"/>
      <c r="K227" s="19"/>
      <c r="L227" s="12"/>
      <c r="M227" s="19"/>
      <c r="N227" s="12"/>
      <c r="O227" s="19"/>
      <c r="P227" s="12">
        <v>327905</v>
      </c>
      <c r="Q227" s="20" t="s">
        <v>167</v>
      </c>
      <c r="R227" s="12"/>
      <c r="S227" s="19"/>
      <c r="T227" s="12"/>
      <c r="U227" s="19"/>
      <c r="V227" s="12"/>
      <c r="W227" s="20"/>
      <c r="X227" s="12">
        <v>310367</v>
      </c>
      <c r="Y227" s="20" t="s">
        <v>167</v>
      </c>
      <c r="Z227" s="265"/>
    </row>
    <row r="228" spans="2:26" ht="30" customHeight="1">
      <c r="B228" s="503"/>
      <c r="C228" s="341" t="s">
        <v>178</v>
      </c>
      <c r="D228" s="254">
        <v>94</v>
      </c>
      <c r="E228" s="342">
        <v>98</v>
      </c>
      <c r="F228" s="12"/>
      <c r="G228" s="19"/>
      <c r="H228" s="12"/>
      <c r="I228" s="19"/>
      <c r="J228" s="12"/>
      <c r="K228" s="19"/>
      <c r="L228" s="12"/>
      <c r="M228" s="19"/>
      <c r="N228" s="12"/>
      <c r="O228" s="19"/>
      <c r="P228" s="12">
        <v>327890</v>
      </c>
      <c r="Q228" s="20" t="s">
        <v>167</v>
      </c>
      <c r="R228" s="12">
        <v>335357</v>
      </c>
      <c r="S228" s="19" t="s">
        <v>723</v>
      </c>
      <c r="T228" s="12"/>
      <c r="U228" s="19"/>
      <c r="V228" s="12"/>
      <c r="W228" s="20"/>
      <c r="X228" s="12">
        <v>310369</v>
      </c>
      <c r="Y228" s="20" t="s">
        <v>167</v>
      </c>
      <c r="Z228" s="265"/>
    </row>
    <row r="229" spans="2:26" ht="30" customHeight="1">
      <c r="B229" s="503"/>
      <c r="C229" s="341" t="s">
        <v>332</v>
      </c>
      <c r="D229" s="254">
        <v>81</v>
      </c>
      <c r="E229" s="342"/>
      <c r="F229" s="12"/>
      <c r="G229" s="19"/>
      <c r="H229" s="12"/>
      <c r="I229" s="19"/>
      <c r="J229" s="12">
        <v>355182</v>
      </c>
      <c r="K229" s="19" t="s">
        <v>167</v>
      </c>
      <c r="L229" s="12"/>
      <c r="M229" s="19"/>
      <c r="N229" s="12"/>
      <c r="O229" s="19"/>
      <c r="P229" s="12">
        <v>330011</v>
      </c>
      <c r="Q229" s="20" t="s">
        <v>167</v>
      </c>
      <c r="R229" s="12"/>
      <c r="S229" s="19"/>
      <c r="T229" s="12"/>
      <c r="U229" s="19"/>
      <c r="V229" s="12"/>
      <c r="W229" s="20"/>
      <c r="X229" s="12"/>
      <c r="Y229" s="20"/>
      <c r="Z229" s="265"/>
    </row>
    <row r="230" spans="2:26" ht="30" customHeight="1">
      <c r="B230" s="503"/>
      <c r="C230" s="341" t="s">
        <v>7</v>
      </c>
      <c r="D230" s="254">
        <v>84</v>
      </c>
      <c r="E230" s="342">
        <v>88</v>
      </c>
      <c r="F230" s="12">
        <v>352761</v>
      </c>
      <c r="G230" s="19" t="s">
        <v>322</v>
      </c>
      <c r="H230" s="12">
        <v>359599</v>
      </c>
      <c r="I230" s="19" t="s">
        <v>153</v>
      </c>
      <c r="J230" s="12">
        <v>355193</v>
      </c>
      <c r="K230" s="19" t="s">
        <v>153</v>
      </c>
      <c r="L230" s="12"/>
      <c r="M230" s="19"/>
      <c r="N230" s="12"/>
      <c r="O230" s="19"/>
      <c r="P230" s="12">
        <v>327947</v>
      </c>
      <c r="Q230" s="20" t="s">
        <v>167</v>
      </c>
      <c r="R230" s="12"/>
      <c r="S230" s="19"/>
      <c r="T230" s="12"/>
      <c r="U230" s="19"/>
      <c r="V230" s="12"/>
      <c r="W230" s="20"/>
      <c r="X230" s="12">
        <v>310341</v>
      </c>
      <c r="Y230" s="20" t="s">
        <v>153</v>
      </c>
      <c r="Z230" s="265"/>
    </row>
    <row r="231" spans="2:26" ht="30" customHeight="1">
      <c r="B231" s="503"/>
      <c r="C231" s="570" t="s">
        <v>110</v>
      </c>
      <c r="D231" s="939">
        <v>87</v>
      </c>
      <c r="E231" s="941">
        <v>91</v>
      </c>
      <c r="F231" s="937">
        <v>352800</v>
      </c>
      <c r="G231" s="933" t="s">
        <v>322</v>
      </c>
      <c r="H231" s="937">
        <v>359602</v>
      </c>
      <c r="I231" s="933" t="s">
        <v>153</v>
      </c>
      <c r="J231" s="937">
        <v>355179</v>
      </c>
      <c r="K231" s="933" t="s">
        <v>153</v>
      </c>
      <c r="L231" s="937">
        <v>335019</v>
      </c>
      <c r="M231" s="933" t="s">
        <v>153</v>
      </c>
      <c r="N231" s="937">
        <v>330847</v>
      </c>
      <c r="O231" s="933" t="s">
        <v>153</v>
      </c>
      <c r="P231" s="244">
        <v>327693</v>
      </c>
      <c r="Q231" s="20" t="s">
        <v>167</v>
      </c>
      <c r="R231" s="937">
        <v>329190</v>
      </c>
      <c r="S231" s="943" t="s">
        <v>723</v>
      </c>
      <c r="T231" s="12">
        <v>357699</v>
      </c>
      <c r="U231" s="19" t="s">
        <v>1984</v>
      </c>
      <c r="V231" s="937">
        <v>355122</v>
      </c>
      <c r="W231" s="933" t="s">
        <v>726</v>
      </c>
      <c r="X231" s="937">
        <v>310343</v>
      </c>
      <c r="Y231" s="933" t="s">
        <v>153</v>
      </c>
      <c r="Z231" s="265"/>
    </row>
    <row r="232" spans="2:26" ht="30" customHeight="1">
      <c r="B232" s="503"/>
      <c r="C232" s="571"/>
      <c r="D232" s="940"/>
      <c r="E232" s="942"/>
      <c r="F232" s="938"/>
      <c r="G232" s="934"/>
      <c r="H232" s="938"/>
      <c r="I232" s="934"/>
      <c r="J232" s="938"/>
      <c r="K232" s="934"/>
      <c r="L232" s="938"/>
      <c r="M232" s="934"/>
      <c r="N232" s="938"/>
      <c r="O232" s="934"/>
      <c r="P232" s="244">
        <v>357166</v>
      </c>
      <c r="Q232" s="20" t="s">
        <v>1985</v>
      </c>
      <c r="R232" s="938"/>
      <c r="S232" s="944"/>
      <c r="T232" s="12">
        <v>361022</v>
      </c>
      <c r="U232" s="19" t="s">
        <v>1986</v>
      </c>
      <c r="V232" s="938"/>
      <c r="W232" s="934"/>
      <c r="X232" s="938"/>
      <c r="Y232" s="934"/>
      <c r="Z232" s="265"/>
    </row>
    <row r="233" spans="2:26" ht="30" customHeight="1">
      <c r="B233" s="503"/>
      <c r="C233" s="341" t="s">
        <v>113</v>
      </c>
      <c r="D233" s="254">
        <v>91</v>
      </c>
      <c r="E233" s="342">
        <v>94</v>
      </c>
      <c r="F233" s="12">
        <v>352788</v>
      </c>
      <c r="G233" s="96" t="s">
        <v>322</v>
      </c>
      <c r="H233" s="12">
        <v>359606</v>
      </c>
      <c r="I233" s="19" t="s">
        <v>153</v>
      </c>
      <c r="J233" s="12">
        <v>355189</v>
      </c>
      <c r="K233" s="19" t="s">
        <v>153</v>
      </c>
      <c r="L233" s="12"/>
      <c r="M233" s="19"/>
      <c r="N233" s="12"/>
      <c r="O233" s="19"/>
      <c r="P233" s="12">
        <v>327948</v>
      </c>
      <c r="Q233" s="20" t="s">
        <v>167</v>
      </c>
      <c r="R233" s="12"/>
      <c r="S233" s="19"/>
      <c r="T233" s="12"/>
      <c r="U233" s="19"/>
      <c r="V233" s="12">
        <v>355121</v>
      </c>
      <c r="W233" s="20" t="s">
        <v>726</v>
      </c>
      <c r="X233" s="12">
        <v>310345</v>
      </c>
      <c r="Y233" s="20" t="s">
        <v>153</v>
      </c>
      <c r="Z233" s="265"/>
    </row>
    <row r="234" spans="2:26" ht="30" customHeight="1">
      <c r="B234" s="503"/>
      <c r="C234" s="87" t="s">
        <v>116</v>
      </c>
      <c r="D234" s="254">
        <v>94</v>
      </c>
      <c r="E234" s="342">
        <v>97</v>
      </c>
      <c r="F234" s="12">
        <v>352814</v>
      </c>
      <c r="G234" s="96" t="s">
        <v>322</v>
      </c>
      <c r="H234" s="12">
        <v>359610</v>
      </c>
      <c r="I234" s="19" t="s">
        <v>153</v>
      </c>
      <c r="J234" s="12"/>
      <c r="K234" s="19"/>
      <c r="L234" s="12"/>
      <c r="M234" s="19"/>
      <c r="N234" s="12"/>
      <c r="O234" s="19"/>
      <c r="P234" s="12">
        <v>327903</v>
      </c>
      <c r="Q234" s="20" t="s">
        <v>167</v>
      </c>
      <c r="R234" s="12"/>
      <c r="S234" s="19"/>
      <c r="T234" s="12"/>
      <c r="U234" s="19"/>
      <c r="V234" s="12"/>
      <c r="W234" s="20"/>
      <c r="X234" s="12">
        <v>310347</v>
      </c>
      <c r="Y234" s="20" t="s">
        <v>167</v>
      </c>
      <c r="Z234" s="265"/>
    </row>
    <row r="235" spans="2:26" ht="30" customHeight="1">
      <c r="B235" s="503"/>
      <c r="C235" s="345" t="s">
        <v>119</v>
      </c>
      <c r="D235" s="318">
        <v>95</v>
      </c>
      <c r="E235" s="361">
        <v>99</v>
      </c>
      <c r="F235" s="289">
        <v>352803</v>
      </c>
      <c r="G235" s="96" t="s">
        <v>322</v>
      </c>
      <c r="H235" s="289">
        <v>359613</v>
      </c>
      <c r="I235" s="19" t="s">
        <v>153</v>
      </c>
      <c r="J235" s="289">
        <v>355217</v>
      </c>
      <c r="K235" s="101" t="s">
        <v>167</v>
      </c>
      <c r="L235" s="289"/>
      <c r="M235" s="101"/>
      <c r="N235" s="12"/>
      <c r="O235" s="19"/>
      <c r="P235" s="289"/>
      <c r="Q235" s="20"/>
      <c r="R235" s="12"/>
      <c r="S235" s="19"/>
      <c r="T235" s="12"/>
      <c r="U235" s="19"/>
      <c r="V235" s="12"/>
      <c r="W235" s="20"/>
      <c r="X235" s="12">
        <v>310349</v>
      </c>
      <c r="Y235" s="20" t="s">
        <v>167</v>
      </c>
      <c r="Z235" s="265"/>
    </row>
    <row r="236" spans="2:26" ht="30" customHeight="1">
      <c r="B236" s="503"/>
      <c r="C236" s="87" t="s">
        <v>9</v>
      </c>
      <c r="D236" s="254">
        <v>89</v>
      </c>
      <c r="E236" s="342">
        <v>93</v>
      </c>
      <c r="F236" s="12">
        <v>352813</v>
      </c>
      <c r="G236" s="96" t="s">
        <v>322</v>
      </c>
      <c r="H236" s="12">
        <v>359600</v>
      </c>
      <c r="I236" s="19" t="s">
        <v>165</v>
      </c>
      <c r="J236" s="12">
        <v>355194</v>
      </c>
      <c r="K236" s="19" t="s">
        <v>154</v>
      </c>
      <c r="L236" s="12">
        <v>335046</v>
      </c>
      <c r="M236" s="19" t="s">
        <v>975</v>
      </c>
      <c r="N236" s="12">
        <v>330848</v>
      </c>
      <c r="O236" s="19" t="s">
        <v>499</v>
      </c>
      <c r="P236" s="12"/>
      <c r="Q236" s="20"/>
      <c r="R236" s="12"/>
      <c r="S236" s="19"/>
      <c r="T236" s="12"/>
      <c r="U236" s="19"/>
      <c r="V236" s="12"/>
      <c r="W236" s="20"/>
      <c r="X236" s="12">
        <v>310329</v>
      </c>
      <c r="Y236" s="20" t="s">
        <v>153</v>
      </c>
      <c r="Z236" s="265"/>
    </row>
    <row r="237" spans="2:26" ht="30" customHeight="1">
      <c r="B237" s="503"/>
      <c r="C237" s="87" t="s">
        <v>130</v>
      </c>
      <c r="D237" s="254">
        <v>91</v>
      </c>
      <c r="E237" s="342">
        <v>95</v>
      </c>
      <c r="F237" s="12">
        <v>352778</v>
      </c>
      <c r="G237" s="19" t="s">
        <v>322</v>
      </c>
      <c r="H237" s="12">
        <v>359603</v>
      </c>
      <c r="I237" s="19" t="s">
        <v>154</v>
      </c>
      <c r="J237" s="12">
        <v>355164</v>
      </c>
      <c r="K237" s="19" t="s">
        <v>154</v>
      </c>
      <c r="L237" s="12">
        <v>335054</v>
      </c>
      <c r="M237" s="19" t="s">
        <v>154</v>
      </c>
      <c r="N237" s="12">
        <v>330849</v>
      </c>
      <c r="O237" s="19" t="s">
        <v>165</v>
      </c>
      <c r="P237" s="12"/>
      <c r="Q237" s="20"/>
      <c r="R237" s="12"/>
      <c r="S237" s="19"/>
      <c r="T237" s="12"/>
      <c r="U237" s="19"/>
      <c r="V237" s="12"/>
      <c r="W237" s="20"/>
      <c r="X237" s="12">
        <v>310331</v>
      </c>
      <c r="Y237" s="20" t="s">
        <v>165</v>
      </c>
      <c r="Z237" s="265"/>
    </row>
    <row r="238" spans="2:26" ht="30" customHeight="1">
      <c r="B238" s="503"/>
      <c r="C238" s="341" t="s">
        <v>10</v>
      </c>
      <c r="D238" s="254">
        <v>94</v>
      </c>
      <c r="E238" s="342">
        <v>98</v>
      </c>
      <c r="F238" s="12">
        <v>352795</v>
      </c>
      <c r="G238" s="19" t="s">
        <v>322</v>
      </c>
      <c r="H238" s="12">
        <v>359607</v>
      </c>
      <c r="I238" s="101" t="s">
        <v>154</v>
      </c>
      <c r="J238" s="12">
        <v>355197</v>
      </c>
      <c r="K238" s="19" t="s">
        <v>154</v>
      </c>
      <c r="L238" s="12">
        <v>335100</v>
      </c>
      <c r="M238" s="19" t="s">
        <v>154</v>
      </c>
      <c r="N238" s="12"/>
      <c r="O238" s="19"/>
      <c r="P238" s="12"/>
      <c r="Q238" s="19"/>
      <c r="R238" s="12"/>
      <c r="S238" s="19"/>
      <c r="T238" s="12"/>
      <c r="U238" s="19"/>
      <c r="V238" s="12"/>
      <c r="W238" s="20"/>
      <c r="X238" s="12">
        <v>310333</v>
      </c>
      <c r="Y238" s="20" t="s">
        <v>167</v>
      </c>
      <c r="Z238" s="265"/>
    </row>
    <row r="239" spans="2:26" ht="30" customHeight="1">
      <c r="B239" s="503"/>
      <c r="C239" s="341" t="s">
        <v>143</v>
      </c>
      <c r="D239" s="254">
        <v>96</v>
      </c>
      <c r="E239" s="342">
        <v>100</v>
      </c>
      <c r="F239" s="12"/>
      <c r="G239" s="19"/>
      <c r="H239" s="12">
        <v>304865</v>
      </c>
      <c r="I239" s="101" t="s">
        <v>1332</v>
      </c>
      <c r="J239" s="12">
        <v>355224</v>
      </c>
      <c r="K239" s="19" t="s">
        <v>165</v>
      </c>
      <c r="L239" s="12"/>
      <c r="M239" s="19"/>
      <c r="N239" s="12"/>
      <c r="O239" s="19"/>
      <c r="P239" s="12"/>
      <c r="Q239" s="20"/>
      <c r="R239" s="12"/>
      <c r="S239" s="19"/>
      <c r="T239" s="12"/>
      <c r="U239" s="19"/>
      <c r="V239" s="12"/>
      <c r="W239" s="20"/>
      <c r="X239" s="12"/>
      <c r="Y239" s="20"/>
      <c r="Z239" s="265"/>
    </row>
    <row r="240" spans="2:26" ht="30" customHeight="1">
      <c r="B240" s="503"/>
      <c r="C240" s="341" t="s">
        <v>144</v>
      </c>
      <c r="D240" s="254">
        <v>91</v>
      </c>
      <c r="E240" s="342">
        <v>95</v>
      </c>
      <c r="F240" s="12"/>
      <c r="G240" s="19"/>
      <c r="H240" s="12">
        <v>359601</v>
      </c>
      <c r="I240" s="19" t="s">
        <v>154</v>
      </c>
      <c r="J240" s="12">
        <v>355208</v>
      </c>
      <c r="K240" s="19" t="s">
        <v>165</v>
      </c>
      <c r="L240" s="12">
        <v>356306</v>
      </c>
      <c r="M240" s="19" t="s">
        <v>975</v>
      </c>
      <c r="N240" s="12"/>
      <c r="O240" s="19"/>
      <c r="P240" s="12"/>
      <c r="Q240" s="20"/>
      <c r="R240" s="12"/>
      <c r="S240" s="19"/>
      <c r="T240" s="12"/>
      <c r="U240" s="19"/>
      <c r="V240" s="12"/>
      <c r="W240" s="20"/>
      <c r="X240" s="12"/>
      <c r="Y240" s="20"/>
      <c r="Z240" s="265"/>
    </row>
    <row r="241" spans="2:27" ht="30" customHeight="1">
      <c r="B241" s="503"/>
      <c r="C241" s="341" t="s">
        <v>51</v>
      </c>
      <c r="D241" s="254">
        <v>94</v>
      </c>
      <c r="E241" s="342">
        <v>98</v>
      </c>
      <c r="F241" s="12">
        <v>352763</v>
      </c>
      <c r="G241" s="19" t="s">
        <v>720</v>
      </c>
      <c r="H241" s="12">
        <v>359604</v>
      </c>
      <c r="I241" s="19" t="s">
        <v>167</v>
      </c>
      <c r="J241" s="12">
        <v>355178</v>
      </c>
      <c r="K241" s="19" t="s">
        <v>165</v>
      </c>
      <c r="L241" s="12">
        <v>335025</v>
      </c>
      <c r="M241" s="19" t="s">
        <v>165</v>
      </c>
      <c r="N241" s="12">
        <v>330850</v>
      </c>
      <c r="O241" s="19" t="s">
        <v>165</v>
      </c>
      <c r="P241" s="12"/>
      <c r="Q241" s="20"/>
      <c r="R241" s="12"/>
      <c r="S241" s="19"/>
      <c r="T241" s="12"/>
      <c r="U241" s="19"/>
      <c r="V241" s="12"/>
      <c r="W241" s="20"/>
      <c r="X241" s="12">
        <v>310305</v>
      </c>
      <c r="Y241" s="20" t="s">
        <v>165</v>
      </c>
      <c r="Z241" s="265"/>
    </row>
    <row r="242" spans="2:27" ht="30" customHeight="1">
      <c r="B242" s="503"/>
      <c r="C242" s="341" t="s">
        <v>145</v>
      </c>
      <c r="D242" s="254">
        <v>97</v>
      </c>
      <c r="E242" s="342">
        <v>101</v>
      </c>
      <c r="F242" s="12">
        <v>352777</v>
      </c>
      <c r="G242" s="19" t="s">
        <v>322</v>
      </c>
      <c r="H242" s="12">
        <v>359608</v>
      </c>
      <c r="I242" s="19" t="s">
        <v>167</v>
      </c>
      <c r="J242" s="12">
        <v>355207</v>
      </c>
      <c r="K242" s="19" t="s">
        <v>153</v>
      </c>
      <c r="L242" s="12">
        <v>335012</v>
      </c>
      <c r="M242" s="19" t="s">
        <v>167</v>
      </c>
      <c r="N242" s="12">
        <v>330909</v>
      </c>
      <c r="O242" s="19" t="s">
        <v>167</v>
      </c>
      <c r="P242" s="12"/>
      <c r="Q242" s="20"/>
      <c r="R242" s="12"/>
      <c r="S242" s="19"/>
      <c r="T242" s="12"/>
      <c r="U242" s="19"/>
      <c r="V242" s="12"/>
      <c r="W242" s="20"/>
      <c r="X242" s="12"/>
      <c r="Y242" s="20"/>
      <c r="Z242" s="265"/>
    </row>
    <row r="243" spans="2:27" ht="30" customHeight="1">
      <c r="B243" s="503"/>
      <c r="C243" s="341" t="s">
        <v>146</v>
      </c>
      <c r="D243" s="254">
        <v>99</v>
      </c>
      <c r="E243" s="342">
        <v>103</v>
      </c>
      <c r="F243" s="12">
        <v>352791</v>
      </c>
      <c r="G243" s="19" t="s">
        <v>322</v>
      </c>
      <c r="H243" s="12">
        <v>359611</v>
      </c>
      <c r="I243" s="19" t="s">
        <v>167</v>
      </c>
      <c r="J243" s="12"/>
      <c r="K243" s="19"/>
      <c r="L243" s="12"/>
      <c r="M243" s="19"/>
      <c r="N243" s="12"/>
      <c r="O243" s="19"/>
      <c r="P243" s="12"/>
      <c r="Q243" s="20"/>
      <c r="R243" s="12"/>
      <c r="S243" s="19"/>
      <c r="T243" s="12"/>
      <c r="U243" s="19"/>
      <c r="V243" s="12"/>
      <c r="W243" s="20"/>
      <c r="X243" s="12"/>
      <c r="Y243" s="20"/>
      <c r="Z243" s="265"/>
    </row>
    <row r="244" spans="2:27" ht="30" customHeight="1">
      <c r="B244" s="503"/>
      <c r="C244" s="87" t="s">
        <v>772</v>
      </c>
      <c r="D244" s="254">
        <v>90</v>
      </c>
      <c r="E244" s="342"/>
      <c r="F244" s="12"/>
      <c r="G244" s="19"/>
      <c r="H244" s="12">
        <v>359598</v>
      </c>
      <c r="I244" s="101" t="s">
        <v>163</v>
      </c>
      <c r="J244" s="12"/>
      <c r="K244" s="19"/>
      <c r="L244" s="12"/>
      <c r="M244" s="19"/>
      <c r="N244" s="12">
        <v>352049</v>
      </c>
      <c r="O244" s="19" t="s">
        <v>163</v>
      </c>
      <c r="P244" s="12"/>
      <c r="Q244" s="20"/>
      <c r="R244" s="12"/>
      <c r="S244" s="19"/>
      <c r="T244" s="12"/>
      <c r="U244" s="19"/>
      <c r="V244" s="12"/>
      <c r="W244" s="20"/>
      <c r="X244" s="12"/>
      <c r="Y244" s="20"/>
      <c r="Z244" s="265"/>
    </row>
    <row r="245" spans="2:27" ht="30" customHeight="1">
      <c r="B245" s="503"/>
      <c r="C245" s="87" t="s">
        <v>82</v>
      </c>
      <c r="D245" s="254">
        <v>96</v>
      </c>
      <c r="E245" s="342">
        <v>100</v>
      </c>
      <c r="F245" s="12"/>
      <c r="G245" s="19"/>
      <c r="H245" s="12">
        <v>359605</v>
      </c>
      <c r="I245" s="101" t="s">
        <v>163</v>
      </c>
      <c r="J245" s="12"/>
      <c r="K245" s="19"/>
      <c r="L245" s="12">
        <v>335027</v>
      </c>
      <c r="M245" s="19" t="s">
        <v>163</v>
      </c>
      <c r="N245" s="12">
        <v>330904</v>
      </c>
      <c r="O245" s="19" t="s">
        <v>163</v>
      </c>
      <c r="P245" s="12"/>
      <c r="Q245" s="20"/>
      <c r="R245" s="12"/>
      <c r="S245" s="19"/>
      <c r="T245" s="12"/>
      <c r="U245" s="19"/>
      <c r="V245" s="12"/>
      <c r="W245" s="20"/>
      <c r="X245" s="12"/>
      <c r="Y245" s="20"/>
      <c r="Z245" s="265"/>
    </row>
    <row r="246" spans="2:27" ht="30" customHeight="1">
      <c r="B246" s="503"/>
      <c r="C246" s="87" t="s">
        <v>208</v>
      </c>
      <c r="D246" s="254">
        <v>99</v>
      </c>
      <c r="E246" s="342">
        <v>103</v>
      </c>
      <c r="F246" s="12"/>
      <c r="G246" s="19"/>
      <c r="H246" s="12">
        <v>359609</v>
      </c>
      <c r="I246" s="101" t="s">
        <v>163</v>
      </c>
      <c r="J246" s="12"/>
      <c r="K246" s="19"/>
      <c r="L246" s="12">
        <v>335029</v>
      </c>
      <c r="M246" s="19" t="s">
        <v>163</v>
      </c>
      <c r="N246" s="12"/>
      <c r="O246" s="19"/>
      <c r="P246" s="12"/>
      <c r="Q246" s="20"/>
      <c r="R246" s="12"/>
      <c r="S246" s="19"/>
      <c r="T246" s="12"/>
      <c r="U246" s="19"/>
      <c r="V246" s="12"/>
      <c r="W246" s="20"/>
      <c r="X246" s="12"/>
      <c r="Y246" s="20"/>
      <c r="Z246" s="265"/>
    </row>
    <row r="247" spans="2:27" ht="30" customHeight="1">
      <c r="B247" s="503"/>
      <c r="C247" s="87" t="s">
        <v>340</v>
      </c>
      <c r="D247" s="254">
        <v>102</v>
      </c>
      <c r="E247" s="342">
        <v>106</v>
      </c>
      <c r="F247" s="12"/>
      <c r="G247" s="19"/>
      <c r="H247" s="12">
        <v>359535</v>
      </c>
      <c r="I247" s="101" t="s">
        <v>163</v>
      </c>
      <c r="J247" s="12"/>
      <c r="K247" s="19"/>
      <c r="L247" s="12"/>
      <c r="M247" s="19"/>
      <c r="N247" s="12"/>
      <c r="O247" s="19"/>
      <c r="P247" s="12"/>
      <c r="Q247" s="20"/>
      <c r="R247" s="12"/>
      <c r="S247" s="19"/>
      <c r="T247" s="12"/>
      <c r="U247" s="19"/>
      <c r="V247" s="12"/>
      <c r="W247" s="20"/>
      <c r="X247" s="12"/>
      <c r="Y247" s="20"/>
      <c r="Z247" s="265"/>
    </row>
    <row r="248" spans="2:27" ht="30" customHeight="1" thickBot="1">
      <c r="B248" s="544"/>
      <c r="C248" s="88" t="s">
        <v>317</v>
      </c>
      <c r="D248" s="256"/>
      <c r="E248" s="344">
        <v>108</v>
      </c>
      <c r="F248" s="15">
        <v>352764</v>
      </c>
      <c r="G248" s="31" t="s">
        <v>153</v>
      </c>
      <c r="H248" s="15"/>
      <c r="I248" s="102"/>
      <c r="J248" s="15"/>
      <c r="K248" s="31"/>
      <c r="L248" s="15"/>
      <c r="M248" s="31"/>
      <c r="N248" s="15"/>
      <c r="O248" s="31"/>
      <c r="P248" s="15"/>
      <c r="Q248" s="21"/>
      <c r="R248" s="15"/>
      <c r="S248" s="31"/>
      <c r="T248" s="15"/>
      <c r="U248" s="31"/>
      <c r="V248" s="15"/>
      <c r="W248" s="21"/>
      <c r="X248" s="15"/>
      <c r="Y248" s="21"/>
    </row>
    <row r="249" spans="2:27" ht="30.75" customHeight="1">
      <c r="B249" s="545" t="s">
        <v>1983</v>
      </c>
      <c r="C249" s="545"/>
      <c r="D249" s="545"/>
      <c r="E249" s="545"/>
      <c r="F249" s="545"/>
      <c r="G249" s="545"/>
      <c r="H249" s="545"/>
      <c r="I249" s="545"/>
      <c r="J249" s="545"/>
      <c r="K249" s="545"/>
      <c r="L249" s="545"/>
      <c r="M249" s="545"/>
      <c r="N249" s="545"/>
      <c r="O249" s="545"/>
      <c r="P249" s="545"/>
      <c r="Q249" s="545"/>
      <c r="R249" s="545"/>
      <c r="S249" s="545"/>
      <c r="T249" s="545"/>
      <c r="U249" s="545"/>
      <c r="V249" s="545"/>
      <c r="W249" s="545"/>
      <c r="X249" s="546"/>
      <c r="Y249" s="546"/>
    </row>
    <row r="250" spans="2:27" ht="13.5" customHeight="1">
      <c r="C250" s="327"/>
      <c r="D250" s="327"/>
      <c r="E250" s="327"/>
      <c r="F250" s="10"/>
      <c r="G250" s="17"/>
      <c r="H250" s="10"/>
      <c r="I250" s="17"/>
      <c r="J250" s="10"/>
      <c r="K250" s="17"/>
      <c r="L250" s="10"/>
      <c r="M250" s="17"/>
      <c r="N250" s="10"/>
      <c r="O250" s="17"/>
      <c r="P250" s="10"/>
      <c r="Q250" s="17"/>
      <c r="R250" s="10"/>
      <c r="S250" s="17"/>
      <c r="T250" s="10"/>
      <c r="U250" s="17"/>
      <c r="V250" s="10"/>
      <c r="W250" s="17"/>
    </row>
    <row r="251" spans="2:27" ht="13.5" customHeight="1" thickBot="1">
      <c r="C251" s="327"/>
      <c r="D251" s="327"/>
      <c r="E251" s="327"/>
      <c r="F251" s="10"/>
      <c r="G251" s="17"/>
      <c r="H251" s="10"/>
      <c r="I251" s="17"/>
      <c r="J251" s="10"/>
      <c r="K251" s="17"/>
      <c r="L251" s="10"/>
      <c r="M251" s="17"/>
      <c r="N251" s="10"/>
      <c r="O251" s="17"/>
      <c r="P251" s="10"/>
      <c r="Q251" s="17"/>
      <c r="R251" s="10"/>
      <c r="S251" s="17"/>
      <c r="T251" s="10"/>
      <c r="U251" s="17"/>
      <c r="V251" s="10"/>
      <c r="W251" s="17"/>
    </row>
    <row r="252" spans="2:27" ht="19.5" customHeight="1" thickBot="1">
      <c r="B252" s="521" t="s">
        <v>452</v>
      </c>
      <c r="C252" s="524" t="s">
        <v>524</v>
      </c>
      <c r="D252" s="527" t="s">
        <v>1113</v>
      </c>
      <c r="E252" s="540"/>
      <c r="F252" s="531" t="s">
        <v>455</v>
      </c>
      <c r="G252" s="532"/>
      <c r="H252" s="532"/>
      <c r="I252" s="532"/>
      <c r="J252" s="532"/>
      <c r="K252" s="533"/>
      <c r="L252" s="11"/>
      <c r="M252" s="11"/>
      <c r="N252" s="371"/>
      <c r="O252" s="521" t="s">
        <v>452</v>
      </c>
      <c r="P252" s="534" t="s">
        <v>904</v>
      </c>
      <c r="Q252" s="535"/>
      <c r="R252" s="527" t="s">
        <v>1113</v>
      </c>
      <c r="S252" s="540"/>
      <c r="T252" s="531" t="s">
        <v>455</v>
      </c>
      <c r="U252" s="533"/>
      <c r="X252" s="10"/>
      <c r="Y252" s="11"/>
      <c r="Z252" s="10"/>
      <c r="AA252" s="11"/>
    </row>
    <row r="253" spans="2:27" ht="19.5" customHeight="1">
      <c r="B253" s="522"/>
      <c r="C253" s="525"/>
      <c r="D253" s="541"/>
      <c r="E253" s="542"/>
      <c r="F253" s="516" t="s">
        <v>973</v>
      </c>
      <c r="G253" s="507"/>
      <c r="H253" s="506" t="s">
        <v>670</v>
      </c>
      <c r="I253" s="507"/>
      <c r="J253" s="506" t="s">
        <v>771</v>
      </c>
      <c r="K253" s="507"/>
      <c r="L253" s="11"/>
      <c r="M253" s="11"/>
      <c r="N253" s="371"/>
      <c r="O253" s="522"/>
      <c r="P253" s="536"/>
      <c r="Q253" s="537"/>
      <c r="R253" s="541"/>
      <c r="S253" s="542"/>
      <c r="T253" s="516" t="s">
        <v>765</v>
      </c>
      <c r="U253" s="507"/>
      <c r="X253" s="10"/>
      <c r="Y253" s="11"/>
      <c r="Z253" s="10"/>
      <c r="AA253" s="11"/>
    </row>
    <row r="254" spans="2:27" ht="19.5" customHeight="1">
      <c r="B254" s="522"/>
      <c r="C254" s="525"/>
      <c r="D254" s="510" t="s">
        <v>1115</v>
      </c>
      <c r="E254" s="550" t="s">
        <v>1114</v>
      </c>
      <c r="F254" s="517"/>
      <c r="G254" s="509"/>
      <c r="H254" s="508"/>
      <c r="I254" s="509"/>
      <c r="J254" s="508"/>
      <c r="K254" s="509"/>
      <c r="L254" s="548"/>
      <c r="M254" s="548"/>
      <c r="N254" s="407"/>
      <c r="O254" s="522"/>
      <c r="P254" s="536"/>
      <c r="Q254" s="537"/>
      <c r="R254" s="510" t="s">
        <v>1115</v>
      </c>
      <c r="S254" s="565" t="s">
        <v>1114</v>
      </c>
      <c r="T254" s="517"/>
      <c r="U254" s="509"/>
      <c r="V254" s="4"/>
      <c r="X254" s="4"/>
    </row>
    <row r="255" spans="2:27" ht="19.5" customHeight="1" thickBot="1">
      <c r="B255" s="523"/>
      <c r="C255" s="526"/>
      <c r="D255" s="549"/>
      <c r="E255" s="551"/>
      <c r="F255" s="553" t="s">
        <v>764</v>
      </c>
      <c r="G255" s="554"/>
      <c r="H255" s="553" t="s">
        <v>766</v>
      </c>
      <c r="I255" s="554"/>
      <c r="J255" s="514" t="s">
        <v>767</v>
      </c>
      <c r="K255" s="515"/>
      <c r="L255" s="547"/>
      <c r="M255" s="547"/>
      <c r="N255" s="327"/>
      <c r="O255" s="523"/>
      <c r="P255" s="538"/>
      <c r="Q255" s="539"/>
      <c r="R255" s="564"/>
      <c r="S255" s="566"/>
      <c r="T255" s="514" t="s">
        <v>767</v>
      </c>
      <c r="U255" s="515"/>
      <c r="V255" s="4"/>
      <c r="X255" s="4"/>
    </row>
    <row r="256" spans="2:27" ht="30" customHeight="1">
      <c r="B256" s="502">
        <v>17</v>
      </c>
      <c r="C256" s="357" t="s">
        <v>497</v>
      </c>
      <c r="D256" s="258"/>
      <c r="E256" s="385">
        <v>86</v>
      </c>
      <c r="F256" s="128"/>
      <c r="G256" s="129"/>
      <c r="H256" s="128">
        <v>333583</v>
      </c>
      <c r="I256" s="129" t="s">
        <v>322</v>
      </c>
      <c r="J256" s="128"/>
      <c r="K256" s="131"/>
      <c r="L256" s="10"/>
      <c r="M256" s="22"/>
      <c r="N256" s="10"/>
      <c r="O256" s="502">
        <v>17</v>
      </c>
      <c r="P256" s="498" t="s">
        <v>1059</v>
      </c>
      <c r="Q256" s="499"/>
      <c r="R256" s="318">
        <v>99</v>
      </c>
      <c r="S256" s="361">
        <v>103</v>
      </c>
      <c r="T256" s="128">
        <v>327927</v>
      </c>
      <c r="U256" s="129" t="s">
        <v>153</v>
      </c>
      <c r="V256" s="4"/>
      <c r="X256" s="4"/>
    </row>
    <row r="257" spans="2:27" ht="30" customHeight="1" thickBot="1">
      <c r="B257" s="503"/>
      <c r="C257" s="341" t="s">
        <v>313</v>
      </c>
      <c r="D257" s="254">
        <v>83</v>
      </c>
      <c r="E257" s="342">
        <v>87</v>
      </c>
      <c r="F257" s="95"/>
      <c r="G257" s="96"/>
      <c r="H257" s="95"/>
      <c r="I257" s="96"/>
      <c r="J257" s="95">
        <v>328714</v>
      </c>
      <c r="K257" s="20" t="s">
        <v>153</v>
      </c>
      <c r="L257" s="10"/>
      <c r="M257" s="22"/>
      <c r="N257" s="10"/>
      <c r="O257" s="544"/>
      <c r="P257" s="567" t="s">
        <v>1013</v>
      </c>
      <c r="Q257" s="568"/>
      <c r="R257" s="317">
        <v>102</v>
      </c>
      <c r="S257" s="249"/>
      <c r="T257" s="319">
        <v>327925</v>
      </c>
      <c r="U257" s="359" t="s">
        <v>167</v>
      </c>
      <c r="V257" s="4"/>
      <c r="X257" s="4"/>
    </row>
    <row r="258" spans="2:27" ht="30" customHeight="1">
      <c r="B258" s="503"/>
      <c r="C258" s="345" t="s">
        <v>314</v>
      </c>
      <c r="D258" s="318">
        <v>90</v>
      </c>
      <c r="E258" s="361">
        <v>94</v>
      </c>
      <c r="F258" s="289"/>
      <c r="G258" s="101"/>
      <c r="H258" s="289"/>
      <c r="I258" s="101"/>
      <c r="J258" s="289">
        <v>328705</v>
      </c>
      <c r="K258" s="20" t="s">
        <v>167</v>
      </c>
      <c r="L258" s="10"/>
      <c r="M258" s="22"/>
      <c r="N258" s="10"/>
      <c r="O258" s="569" t="s">
        <v>1915</v>
      </c>
      <c r="P258" s="569"/>
      <c r="Q258" s="569"/>
      <c r="R258" s="569"/>
      <c r="S258" s="569"/>
      <c r="T258" s="569"/>
      <c r="U258" s="569"/>
      <c r="V258" s="4"/>
      <c r="X258" s="4"/>
    </row>
    <row r="259" spans="2:27" ht="30" customHeight="1">
      <c r="B259" s="503"/>
      <c r="C259" s="341" t="s">
        <v>177</v>
      </c>
      <c r="D259" s="254">
        <v>91</v>
      </c>
      <c r="E259" s="342">
        <v>95</v>
      </c>
      <c r="F259" s="12"/>
      <c r="G259" s="19"/>
      <c r="H259" s="12">
        <v>326724</v>
      </c>
      <c r="I259" s="19" t="s">
        <v>322</v>
      </c>
      <c r="J259" s="12"/>
      <c r="K259" s="20"/>
      <c r="L259" s="10"/>
      <c r="M259" s="22"/>
      <c r="N259" s="10"/>
      <c r="O259" s="546"/>
      <c r="P259" s="546"/>
      <c r="Q259" s="546"/>
      <c r="R259" s="546"/>
      <c r="S259" s="546"/>
      <c r="T259" s="546"/>
      <c r="U259" s="546"/>
      <c r="V259" s="546"/>
      <c r="X259" s="4"/>
    </row>
    <row r="260" spans="2:27" ht="30" customHeight="1">
      <c r="B260" s="503"/>
      <c r="C260" s="341" t="s">
        <v>178</v>
      </c>
      <c r="D260" s="254">
        <v>94</v>
      </c>
      <c r="E260" s="342">
        <v>98</v>
      </c>
      <c r="F260" s="12"/>
      <c r="G260" s="19"/>
      <c r="H260" s="12">
        <v>329679</v>
      </c>
      <c r="I260" s="19" t="s">
        <v>167</v>
      </c>
      <c r="J260" s="12">
        <v>328715</v>
      </c>
      <c r="K260" s="20" t="s">
        <v>167</v>
      </c>
      <c r="L260" s="10"/>
      <c r="M260" s="22"/>
      <c r="N260" s="10"/>
      <c r="O260" s="546"/>
      <c r="P260" s="546"/>
      <c r="Q260" s="546"/>
      <c r="R260" s="546"/>
      <c r="S260" s="546"/>
      <c r="T260" s="546"/>
      <c r="U260" s="546"/>
      <c r="V260" s="546"/>
      <c r="X260" s="4"/>
    </row>
    <row r="261" spans="2:27" ht="30" customHeight="1">
      <c r="B261" s="503"/>
      <c r="C261" s="341" t="s">
        <v>498</v>
      </c>
      <c r="D261" s="254">
        <v>98</v>
      </c>
      <c r="E261" s="342"/>
      <c r="F261" s="12"/>
      <c r="G261" s="19"/>
      <c r="H261" s="12">
        <v>329678</v>
      </c>
      <c r="I261" s="19" t="s">
        <v>167</v>
      </c>
      <c r="J261" s="12"/>
      <c r="K261" s="20"/>
      <c r="L261" s="10"/>
      <c r="M261" s="22"/>
      <c r="N261" s="10"/>
      <c r="O261" s="546"/>
      <c r="P261" s="546"/>
      <c r="Q261" s="546"/>
      <c r="R261" s="546"/>
      <c r="S261" s="546"/>
      <c r="T261" s="546"/>
      <c r="U261" s="546"/>
      <c r="V261" s="546"/>
      <c r="W261" s="221"/>
      <c r="X261" s="4"/>
    </row>
    <row r="262" spans="2:27" ht="30" customHeight="1">
      <c r="B262" s="503"/>
      <c r="C262" s="341" t="s">
        <v>110</v>
      </c>
      <c r="D262" s="254">
        <v>87</v>
      </c>
      <c r="E262" s="342">
        <v>91</v>
      </c>
      <c r="F262" s="12">
        <v>355441</v>
      </c>
      <c r="G262" s="19" t="s">
        <v>322</v>
      </c>
      <c r="H262" s="12"/>
      <c r="I262" s="19"/>
      <c r="J262" s="12">
        <v>328710</v>
      </c>
      <c r="K262" s="20" t="s">
        <v>167</v>
      </c>
      <c r="L262" s="10"/>
      <c r="M262" s="22"/>
      <c r="N262" s="10"/>
      <c r="O262" s="546"/>
      <c r="P262" s="546"/>
      <c r="Q262" s="546"/>
      <c r="R262" s="546"/>
      <c r="S262" s="546"/>
      <c r="T262" s="546"/>
      <c r="U262" s="546"/>
      <c r="V262" s="546"/>
      <c r="X262" s="4"/>
    </row>
    <row r="263" spans="2:27" ht="30" customHeight="1">
      <c r="B263" s="503"/>
      <c r="C263" s="341" t="s">
        <v>113</v>
      </c>
      <c r="D263" s="254">
        <v>91</v>
      </c>
      <c r="E263" s="342">
        <v>94</v>
      </c>
      <c r="F263" s="12">
        <v>355447</v>
      </c>
      <c r="G263" s="19" t="s">
        <v>322</v>
      </c>
      <c r="H263" s="12"/>
      <c r="I263" s="19"/>
      <c r="J263" s="12">
        <v>328703</v>
      </c>
      <c r="K263" s="20" t="s">
        <v>153</v>
      </c>
      <c r="L263" s="10"/>
      <c r="M263" s="22"/>
      <c r="N263" s="10"/>
      <c r="O263" s="219"/>
      <c r="P263" s="547"/>
      <c r="Q263" s="547"/>
      <c r="R263" s="74"/>
      <c r="S263" s="251"/>
      <c r="T263" s="10"/>
      <c r="U263" s="22"/>
      <c r="V263" s="4"/>
      <c r="X263" s="4"/>
    </row>
    <row r="264" spans="2:27" ht="30" customHeight="1">
      <c r="B264" s="503"/>
      <c r="C264" s="341" t="s">
        <v>116</v>
      </c>
      <c r="D264" s="254">
        <v>94</v>
      </c>
      <c r="E264" s="342">
        <v>97</v>
      </c>
      <c r="F264" s="12"/>
      <c r="G264" s="96"/>
      <c r="H264" s="12">
        <v>326722</v>
      </c>
      <c r="I264" s="96" t="s">
        <v>322</v>
      </c>
      <c r="J264" s="12"/>
      <c r="K264" s="20"/>
      <c r="L264" s="10"/>
      <c r="M264" s="22"/>
      <c r="N264" s="10"/>
      <c r="O264" s="546"/>
      <c r="P264" s="546"/>
      <c r="Q264" s="546"/>
      <c r="R264" s="546"/>
      <c r="S264" s="546"/>
      <c r="T264" s="546"/>
      <c r="U264" s="546"/>
      <c r="V264" s="546"/>
      <c r="W264" s="546"/>
      <c r="X264" s="4"/>
    </row>
    <row r="265" spans="2:27" ht="30" customHeight="1">
      <c r="B265" s="503"/>
      <c r="C265" s="341" t="s">
        <v>119</v>
      </c>
      <c r="D265" s="254">
        <v>95</v>
      </c>
      <c r="E265" s="342">
        <v>99</v>
      </c>
      <c r="F265" s="12"/>
      <c r="G265" s="96"/>
      <c r="H265" s="12">
        <v>326528</v>
      </c>
      <c r="I265" s="96" t="s">
        <v>322</v>
      </c>
      <c r="J265" s="12"/>
      <c r="K265" s="237"/>
      <c r="L265" s="10"/>
      <c r="M265" s="22"/>
      <c r="N265" s="10"/>
      <c r="O265" s="22"/>
      <c r="P265" s="10"/>
      <c r="Q265" s="22"/>
      <c r="R265" s="10"/>
      <c r="S265" s="22"/>
      <c r="T265" s="10"/>
      <c r="U265" s="22"/>
      <c r="V265" s="4"/>
      <c r="X265" s="4"/>
    </row>
    <row r="266" spans="2:27" ht="30" customHeight="1">
      <c r="B266" s="503"/>
      <c r="C266" s="345" t="s">
        <v>9</v>
      </c>
      <c r="D266" s="318">
        <v>89</v>
      </c>
      <c r="E266" s="361">
        <v>93</v>
      </c>
      <c r="F266" s="289">
        <v>358576</v>
      </c>
      <c r="G266" s="19" t="s">
        <v>322</v>
      </c>
      <c r="H266" s="289">
        <v>333582</v>
      </c>
      <c r="I266" s="19" t="s">
        <v>322</v>
      </c>
      <c r="J266" s="289"/>
      <c r="K266" s="237"/>
      <c r="L266" s="10"/>
      <c r="M266" s="22"/>
      <c r="N266" s="10"/>
      <c r="O266" s="22"/>
      <c r="P266" s="10"/>
      <c r="Q266" s="22"/>
      <c r="R266" s="10"/>
      <c r="S266" s="22"/>
      <c r="T266" s="10"/>
      <c r="U266" s="22"/>
      <c r="V266" s="4"/>
      <c r="X266" s="4"/>
    </row>
    <row r="267" spans="2:27" ht="30" customHeight="1">
      <c r="B267" s="503"/>
      <c r="C267" s="341" t="s">
        <v>130</v>
      </c>
      <c r="D267" s="254">
        <v>91</v>
      </c>
      <c r="E267" s="342">
        <v>95</v>
      </c>
      <c r="F267" s="12"/>
      <c r="G267" s="19"/>
      <c r="H267" s="12">
        <v>333778</v>
      </c>
      <c r="I267" s="19" t="s">
        <v>153</v>
      </c>
      <c r="J267" s="12"/>
      <c r="K267" s="20"/>
      <c r="L267" s="10"/>
      <c r="M267" s="22"/>
      <c r="N267" s="10"/>
      <c r="O267" s="22"/>
      <c r="P267" s="10"/>
      <c r="Q267" s="22"/>
      <c r="R267" s="10"/>
      <c r="S267" s="22"/>
      <c r="T267" s="10"/>
      <c r="U267" s="22"/>
      <c r="V267" s="10"/>
      <c r="W267" s="22"/>
      <c r="X267" s="10"/>
      <c r="Y267" s="22"/>
      <c r="Z267" s="10"/>
      <c r="AA267" s="22"/>
    </row>
    <row r="268" spans="2:27" ht="30" customHeight="1" thickBot="1">
      <c r="B268" s="544"/>
      <c r="C268" s="343" t="s">
        <v>10</v>
      </c>
      <c r="D268" s="256">
        <v>94</v>
      </c>
      <c r="E268" s="344">
        <v>98</v>
      </c>
      <c r="F268" s="15">
        <v>355450</v>
      </c>
      <c r="G268" s="31" t="s">
        <v>322</v>
      </c>
      <c r="H268" s="15"/>
      <c r="I268" s="31"/>
      <c r="J268" s="15"/>
      <c r="K268" s="21"/>
      <c r="L268" s="10"/>
      <c r="M268" s="22"/>
      <c r="N268" s="10"/>
      <c r="O268" s="22"/>
      <c r="P268" s="10"/>
      <c r="Q268" s="22"/>
      <c r="R268" s="10"/>
      <c r="S268" s="22"/>
      <c r="T268" s="10"/>
      <c r="U268" s="22"/>
      <c r="V268" s="10"/>
      <c r="W268" s="22"/>
      <c r="X268" s="10"/>
      <c r="Y268" s="22"/>
      <c r="Z268" s="10"/>
      <c r="AA268" s="22"/>
    </row>
    <row r="269" spans="2:27" ht="14.25" customHeight="1"/>
    <row r="271" spans="2:27" ht="14.25" customHeight="1" thickBot="1">
      <c r="C271" s="327"/>
      <c r="D271" s="327"/>
      <c r="E271" s="327"/>
      <c r="F271" s="74"/>
      <c r="G271" s="18"/>
      <c r="H271" s="74"/>
      <c r="I271" s="18"/>
      <c r="J271" s="74"/>
      <c r="K271" s="18"/>
      <c r="L271" s="74"/>
      <c r="M271" s="18"/>
      <c r="N271" s="74"/>
      <c r="O271" s="18"/>
      <c r="P271" s="74"/>
      <c r="Q271" s="18"/>
      <c r="R271" s="74"/>
      <c r="S271" s="17"/>
      <c r="T271" s="74"/>
      <c r="U271" s="18"/>
    </row>
    <row r="272" spans="2:27" ht="25.5" customHeight="1" thickTop="1" thickBot="1">
      <c r="B272" s="518" t="s">
        <v>451</v>
      </c>
      <c r="C272" s="519"/>
      <c r="D272" s="519"/>
      <c r="E272" s="519"/>
      <c r="F272" s="519"/>
      <c r="G272" s="519"/>
      <c r="H272" s="519"/>
      <c r="I272" s="519"/>
      <c r="J272" s="519"/>
      <c r="K272" s="519"/>
      <c r="L272" s="519"/>
      <c r="M272" s="519"/>
      <c r="N272" s="519"/>
      <c r="O272" s="519"/>
      <c r="P272" s="519"/>
      <c r="Q272" s="519"/>
      <c r="R272" s="519"/>
      <c r="S272" s="519"/>
      <c r="T272" s="519"/>
      <c r="U272" s="519"/>
      <c r="V272" s="519"/>
      <c r="W272" s="519"/>
      <c r="X272" s="519"/>
      <c r="Y272" s="519"/>
      <c r="Z272" s="519"/>
      <c r="AA272" s="520"/>
    </row>
    <row r="273" spans="2:26" ht="14.25" thickTop="1"/>
    <row r="274" spans="2:26" s="239" customFormat="1" ht="20.100000000000001" customHeight="1" thickBot="1">
      <c r="B274" s="238" t="s">
        <v>977</v>
      </c>
      <c r="F274" s="240"/>
      <c r="H274" s="240"/>
      <c r="J274" s="240"/>
      <c r="L274" s="240"/>
      <c r="N274" s="240"/>
      <c r="P274" s="240"/>
      <c r="R274" s="240"/>
      <c r="T274" s="240"/>
      <c r="V274" s="240"/>
      <c r="X274" s="240"/>
    </row>
    <row r="275" spans="2:26" ht="19.5" customHeight="1" thickBot="1">
      <c r="B275" s="521" t="s">
        <v>452</v>
      </c>
      <c r="C275" s="524" t="s">
        <v>524</v>
      </c>
      <c r="D275" s="527" t="s">
        <v>1113</v>
      </c>
      <c r="E275" s="540"/>
      <c r="F275" s="531" t="s">
        <v>453</v>
      </c>
      <c r="G275" s="532"/>
      <c r="H275" s="532"/>
      <c r="I275" s="532"/>
      <c r="J275" s="532"/>
      <c r="K275" s="532"/>
      <c r="L275" s="532"/>
      <c r="M275" s="532"/>
      <c r="N275" s="532"/>
      <c r="O275" s="532"/>
      <c r="P275" s="532"/>
      <c r="Q275" s="532"/>
      <c r="R275" s="532"/>
      <c r="S275" s="532"/>
      <c r="T275" s="532"/>
      <c r="U275" s="532"/>
      <c r="V275" s="532"/>
      <c r="W275" s="533"/>
      <c r="X275" s="135"/>
      <c r="Y275" s="11"/>
      <c r="Z275" s="11"/>
    </row>
    <row r="276" spans="2:26" ht="19.5" customHeight="1">
      <c r="B276" s="522"/>
      <c r="C276" s="525"/>
      <c r="D276" s="541"/>
      <c r="E276" s="542"/>
      <c r="F276" s="516" t="s">
        <v>1079</v>
      </c>
      <c r="G276" s="507"/>
      <c r="H276" s="516" t="s">
        <v>1378</v>
      </c>
      <c r="I276" s="507"/>
      <c r="J276" s="506" t="s">
        <v>1075</v>
      </c>
      <c r="K276" s="507"/>
      <c r="L276" s="506" t="s">
        <v>1076</v>
      </c>
      <c r="M276" s="507"/>
      <c r="N276" s="506" t="s">
        <v>1080</v>
      </c>
      <c r="O276" s="507"/>
      <c r="P276" s="506" t="s">
        <v>1081</v>
      </c>
      <c r="Q276" s="507"/>
      <c r="R276" s="506" t="s">
        <v>1085</v>
      </c>
      <c r="S276" s="507"/>
      <c r="T276" s="506" t="s">
        <v>1380</v>
      </c>
      <c r="U276" s="507"/>
      <c r="V276" s="506" t="s">
        <v>780</v>
      </c>
      <c r="W276" s="506"/>
      <c r="X276" s="105"/>
      <c r="Z276" s="11"/>
    </row>
    <row r="277" spans="2:26" ht="19.5" customHeight="1">
      <c r="B277" s="522"/>
      <c r="C277" s="525"/>
      <c r="D277" s="510" t="s">
        <v>1115</v>
      </c>
      <c r="E277" s="550" t="s">
        <v>1114</v>
      </c>
      <c r="F277" s="517"/>
      <c r="G277" s="509"/>
      <c r="H277" s="517"/>
      <c r="I277" s="509"/>
      <c r="J277" s="508"/>
      <c r="K277" s="509"/>
      <c r="L277" s="508"/>
      <c r="M277" s="509"/>
      <c r="N277" s="508"/>
      <c r="O277" s="509"/>
      <c r="P277" s="508"/>
      <c r="Q277" s="509"/>
      <c r="R277" s="508"/>
      <c r="S277" s="509"/>
      <c r="T277" s="508"/>
      <c r="U277" s="509"/>
      <c r="V277" s="508"/>
      <c r="W277" s="508"/>
      <c r="X277" s="105"/>
    </row>
    <row r="278" spans="2:26" ht="19.5" customHeight="1" thickBot="1">
      <c r="B278" s="523"/>
      <c r="C278" s="526"/>
      <c r="D278" s="549"/>
      <c r="E278" s="551"/>
      <c r="F278" s="553" t="s">
        <v>1082</v>
      </c>
      <c r="G278" s="554"/>
      <c r="H278" s="553" t="s">
        <v>1087</v>
      </c>
      <c r="I278" s="554"/>
      <c r="J278" s="514" t="s">
        <v>1083</v>
      </c>
      <c r="K278" s="515"/>
      <c r="L278" s="514" t="s">
        <v>1087</v>
      </c>
      <c r="M278" s="515"/>
      <c r="N278" s="514" t="s">
        <v>1087</v>
      </c>
      <c r="O278" s="515"/>
      <c r="P278" s="514" t="s">
        <v>1078</v>
      </c>
      <c r="Q278" s="515"/>
      <c r="R278" s="514" t="s">
        <v>1078</v>
      </c>
      <c r="S278" s="515"/>
      <c r="T278" s="514" t="s">
        <v>165</v>
      </c>
      <c r="U278" s="555"/>
      <c r="V278" s="514" t="s">
        <v>1078</v>
      </c>
      <c r="W278" s="515"/>
      <c r="X278" s="536"/>
      <c r="Y278" s="547"/>
    </row>
    <row r="279" spans="2:26" ht="30" customHeight="1">
      <c r="B279" s="502">
        <v>16</v>
      </c>
      <c r="C279" s="352" t="s">
        <v>333</v>
      </c>
      <c r="D279" s="253">
        <v>70</v>
      </c>
      <c r="E279" s="353">
        <v>74</v>
      </c>
      <c r="F279" s="91"/>
      <c r="G279" s="124"/>
      <c r="H279" s="91"/>
      <c r="I279" s="124"/>
      <c r="J279" s="91">
        <v>355168</v>
      </c>
      <c r="K279" s="92" t="s">
        <v>1014</v>
      </c>
      <c r="L279" s="128"/>
      <c r="M279" s="131"/>
      <c r="N279" s="91"/>
      <c r="O279" s="124"/>
      <c r="P279" s="91"/>
      <c r="Q279" s="92"/>
      <c r="R279" s="91"/>
      <c r="S279" s="92"/>
      <c r="T279" s="91"/>
      <c r="U279" s="92"/>
      <c r="V279" s="91"/>
      <c r="W279" s="138"/>
      <c r="X279" s="108"/>
      <c r="Y279" s="22"/>
      <c r="Z279" s="267"/>
    </row>
    <row r="280" spans="2:26" ht="30" customHeight="1">
      <c r="B280" s="503"/>
      <c r="C280" s="341" t="s">
        <v>147</v>
      </c>
      <c r="D280" s="254">
        <v>80</v>
      </c>
      <c r="E280" s="342">
        <v>84</v>
      </c>
      <c r="F280" s="95"/>
      <c r="G280" s="126"/>
      <c r="H280" s="95"/>
      <c r="I280" s="126"/>
      <c r="J280" s="95">
        <v>355204</v>
      </c>
      <c r="K280" s="20" t="s">
        <v>167</v>
      </c>
      <c r="L280" s="95"/>
      <c r="M280" s="20"/>
      <c r="N280" s="95"/>
      <c r="O280" s="126"/>
      <c r="P280" s="95">
        <v>327912</v>
      </c>
      <c r="Q280" s="20" t="s">
        <v>167</v>
      </c>
      <c r="R280" s="95"/>
      <c r="S280" s="20"/>
      <c r="T280" s="95"/>
      <c r="U280" s="20"/>
      <c r="V280" s="95">
        <v>311097</v>
      </c>
      <c r="W280" s="19" t="s">
        <v>153</v>
      </c>
      <c r="X280" s="108"/>
      <c r="Y280" s="22"/>
      <c r="Z280" s="267"/>
    </row>
    <row r="281" spans="2:26" ht="30" customHeight="1">
      <c r="B281" s="503"/>
      <c r="C281" s="341" t="s">
        <v>156</v>
      </c>
      <c r="D281" s="254">
        <v>83</v>
      </c>
      <c r="E281" s="342">
        <v>87</v>
      </c>
      <c r="F281" s="95"/>
      <c r="G281" s="126"/>
      <c r="H281" s="95"/>
      <c r="I281" s="126"/>
      <c r="J281" s="95">
        <v>294651</v>
      </c>
      <c r="K281" s="20" t="s">
        <v>1333</v>
      </c>
      <c r="L281" s="95"/>
      <c r="M281" s="20"/>
      <c r="N281" s="95"/>
      <c r="O281" s="126"/>
      <c r="P281" s="95">
        <v>327896</v>
      </c>
      <c r="Q281" s="20" t="s">
        <v>167</v>
      </c>
      <c r="R281" s="95"/>
      <c r="S281" s="20"/>
      <c r="T281" s="95"/>
      <c r="U281" s="20"/>
      <c r="V281" s="95">
        <v>310339</v>
      </c>
      <c r="W281" s="19" t="s">
        <v>153</v>
      </c>
      <c r="X281" s="108"/>
      <c r="Y281" s="22"/>
      <c r="Z281" s="267"/>
    </row>
    <row r="282" spans="2:26" ht="30" customHeight="1">
      <c r="B282" s="503"/>
      <c r="C282" s="341" t="s">
        <v>108</v>
      </c>
      <c r="D282" s="254">
        <v>86</v>
      </c>
      <c r="E282" s="342">
        <v>90</v>
      </c>
      <c r="F282" s="95"/>
      <c r="G282" s="126"/>
      <c r="H282" s="95"/>
      <c r="I282" s="126"/>
      <c r="J282" s="95"/>
      <c r="K282" s="20"/>
      <c r="L282" s="95"/>
      <c r="M282" s="20"/>
      <c r="N282" s="95"/>
      <c r="O282" s="126"/>
      <c r="P282" s="95"/>
      <c r="Q282" s="20"/>
      <c r="R282" s="95">
        <v>329191</v>
      </c>
      <c r="S282" s="20" t="s">
        <v>726</v>
      </c>
      <c r="T282" s="95"/>
      <c r="U282" s="20"/>
      <c r="V282" s="95">
        <v>256077</v>
      </c>
      <c r="W282" s="19" t="s">
        <v>1329</v>
      </c>
      <c r="X282" s="108"/>
      <c r="Y282" s="22"/>
      <c r="Z282" s="267"/>
    </row>
    <row r="283" spans="2:26" ht="30" customHeight="1">
      <c r="B283" s="503"/>
      <c r="C283" s="341" t="s">
        <v>112</v>
      </c>
      <c r="D283" s="254">
        <v>89</v>
      </c>
      <c r="E283" s="342">
        <v>93</v>
      </c>
      <c r="F283" s="95"/>
      <c r="G283" s="126"/>
      <c r="H283" s="95"/>
      <c r="I283" s="126"/>
      <c r="J283" s="95"/>
      <c r="K283" s="20"/>
      <c r="L283" s="95"/>
      <c r="M283" s="20"/>
      <c r="N283" s="95"/>
      <c r="O283" s="126"/>
      <c r="P283" s="95">
        <v>327908</v>
      </c>
      <c r="Q283" s="20" t="s">
        <v>167</v>
      </c>
      <c r="R283" s="95">
        <v>332142</v>
      </c>
      <c r="S283" s="20" t="s">
        <v>725</v>
      </c>
      <c r="T283" s="95">
        <v>360745</v>
      </c>
      <c r="U283" s="20" t="s">
        <v>727</v>
      </c>
      <c r="V283" s="95"/>
      <c r="W283" s="19"/>
      <c r="X283" s="108"/>
      <c r="Y283" s="22"/>
      <c r="Z283" s="267"/>
    </row>
    <row r="284" spans="2:26" ht="30" customHeight="1">
      <c r="B284" s="503"/>
      <c r="C284" s="341" t="s">
        <v>334</v>
      </c>
      <c r="D284" s="254">
        <v>75</v>
      </c>
      <c r="E284" s="342">
        <v>77</v>
      </c>
      <c r="F284" s="95"/>
      <c r="G284" s="126"/>
      <c r="H284" s="95"/>
      <c r="I284" s="126"/>
      <c r="J284" s="95">
        <v>355191</v>
      </c>
      <c r="K284" s="20" t="s">
        <v>499</v>
      </c>
      <c r="L284" s="95"/>
      <c r="M284" s="20"/>
      <c r="N284" s="95">
        <v>330851</v>
      </c>
      <c r="O284" s="126" t="s">
        <v>499</v>
      </c>
      <c r="P284" s="95">
        <v>327904</v>
      </c>
      <c r="Q284" s="20" t="s">
        <v>165</v>
      </c>
      <c r="R284" s="95"/>
      <c r="S284" s="20"/>
      <c r="T284" s="95"/>
      <c r="U284" s="20"/>
      <c r="V284" s="95"/>
      <c r="W284" s="19"/>
      <c r="X284" s="108"/>
      <c r="Y284" s="22"/>
      <c r="Z284" s="267"/>
    </row>
    <row r="285" spans="2:26" ht="30" customHeight="1">
      <c r="B285" s="503"/>
      <c r="C285" s="341" t="s">
        <v>118</v>
      </c>
      <c r="D285" s="254">
        <v>84</v>
      </c>
      <c r="E285" s="342">
        <v>88</v>
      </c>
      <c r="F285" s="95"/>
      <c r="G285" s="126"/>
      <c r="H285" s="95"/>
      <c r="I285" s="126"/>
      <c r="J285" s="95">
        <v>355192</v>
      </c>
      <c r="K285" s="20" t="s">
        <v>165</v>
      </c>
      <c r="L285" s="95"/>
      <c r="M285" s="126"/>
      <c r="N285" s="95">
        <v>330852</v>
      </c>
      <c r="O285" s="126" t="s">
        <v>499</v>
      </c>
      <c r="P285" s="95">
        <v>327892</v>
      </c>
      <c r="Q285" s="20" t="s">
        <v>165</v>
      </c>
      <c r="R285" s="95"/>
      <c r="S285" s="20"/>
      <c r="T285" s="95">
        <v>355638</v>
      </c>
      <c r="U285" s="20" t="s">
        <v>726</v>
      </c>
      <c r="V285" s="95">
        <v>310317</v>
      </c>
      <c r="W285" s="19" t="s">
        <v>165</v>
      </c>
      <c r="X285" s="108"/>
      <c r="Y285" s="22"/>
      <c r="Z285" s="267"/>
    </row>
    <row r="286" spans="2:26" ht="30" customHeight="1">
      <c r="B286" s="503"/>
      <c r="C286" s="341" t="s">
        <v>121</v>
      </c>
      <c r="D286" s="254">
        <v>87</v>
      </c>
      <c r="E286" s="342">
        <v>91</v>
      </c>
      <c r="F286" s="95"/>
      <c r="G286" s="126"/>
      <c r="H286" s="95"/>
      <c r="I286" s="126"/>
      <c r="J286" s="95">
        <v>294597</v>
      </c>
      <c r="K286" s="20" t="s">
        <v>1334</v>
      </c>
      <c r="L286" s="95"/>
      <c r="M286" s="20"/>
      <c r="N286" s="95"/>
      <c r="O286" s="126"/>
      <c r="P286" s="95">
        <v>327894</v>
      </c>
      <c r="Q286" s="20" t="s">
        <v>165</v>
      </c>
      <c r="R286" s="95"/>
      <c r="S286" s="20"/>
      <c r="T286" s="95">
        <v>355123</v>
      </c>
      <c r="U286" s="20" t="s">
        <v>726</v>
      </c>
      <c r="V286" s="95">
        <v>310319</v>
      </c>
      <c r="W286" s="19" t="s">
        <v>165</v>
      </c>
      <c r="X286" s="108"/>
      <c r="Y286" s="22"/>
      <c r="Z286" s="267"/>
    </row>
    <row r="287" spans="2:26" ht="30" customHeight="1">
      <c r="B287" s="503"/>
      <c r="C287" s="341" t="s">
        <v>125</v>
      </c>
      <c r="D287" s="254">
        <v>90</v>
      </c>
      <c r="E287" s="342">
        <v>94</v>
      </c>
      <c r="F287" s="95"/>
      <c r="G287" s="126"/>
      <c r="H287" s="95"/>
      <c r="I287" s="126"/>
      <c r="J287" s="95"/>
      <c r="K287" s="20"/>
      <c r="L287" s="95"/>
      <c r="M287" s="20"/>
      <c r="N287" s="95"/>
      <c r="O287" s="126"/>
      <c r="P287" s="95"/>
      <c r="Q287" s="20"/>
      <c r="R287" s="95"/>
      <c r="S287" s="20"/>
      <c r="T287" s="95"/>
      <c r="U287" s="20"/>
      <c r="V287" s="95">
        <v>310323</v>
      </c>
      <c r="W287" s="19" t="s">
        <v>1989</v>
      </c>
      <c r="X287" s="108"/>
      <c r="Y287" s="22"/>
      <c r="Z287" s="267"/>
    </row>
    <row r="288" spans="2:26" ht="30" customHeight="1">
      <c r="B288" s="503"/>
      <c r="C288" s="341" t="s">
        <v>128</v>
      </c>
      <c r="D288" s="254">
        <v>92</v>
      </c>
      <c r="E288" s="342">
        <v>96</v>
      </c>
      <c r="F288" s="95"/>
      <c r="G288" s="96"/>
      <c r="H288" s="95"/>
      <c r="I288" s="126"/>
      <c r="J288" s="95"/>
      <c r="K288" s="20"/>
      <c r="L288" s="95"/>
      <c r="M288" s="20"/>
      <c r="N288" s="95"/>
      <c r="O288" s="126"/>
      <c r="P288" s="95">
        <v>327913</v>
      </c>
      <c r="Q288" s="20" t="s">
        <v>165</v>
      </c>
      <c r="R288" s="95"/>
      <c r="S288" s="20"/>
      <c r="T288" s="95"/>
      <c r="U288" s="20"/>
      <c r="V288" s="95">
        <v>310327</v>
      </c>
      <c r="W288" s="19" t="s">
        <v>165</v>
      </c>
      <c r="X288" s="108"/>
      <c r="Y288" s="22"/>
      <c r="Z288" s="267"/>
    </row>
    <row r="289" spans="2:26" ht="30" customHeight="1">
      <c r="B289" s="503"/>
      <c r="C289" s="411" t="s">
        <v>335</v>
      </c>
      <c r="D289" s="317">
        <v>83</v>
      </c>
      <c r="E289" s="249">
        <v>87</v>
      </c>
      <c r="F289" s="319"/>
      <c r="G289" s="126"/>
      <c r="H289" s="319"/>
      <c r="I289" s="132"/>
      <c r="J289" s="95">
        <v>355177</v>
      </c>
      <c r="K289" s="20" t="s">
        <v>165</v>
      </c>
      <c r="L289" s="319"/>
      <c r="M289" s="236"/>
      <c r="N289" s="319">
        <v>330853</v>
      </c>
      <c r="O289" s="126" t="s">
        <v>499</v>
      </c>
      <c r="P289" s="319"/>
      <c r="Q289" s="20"/>
      <c r="R289" s="319"/>
      <c r="S289" s="236"/>
      <c r="T289" s="319"/>
      <c r="U289" s="20"/>
      <c r="V289" s="319"/>
      <c r="W289" s="19"/>
      <c r="X289" s="108"/>
      <c r="Y289" s="22"/>
      <c r="Z289" s="267"/>
    </row>
    <row r="290" spans="2:26" ht="30" customHeight="1">
      <c r="B290" s="503"/>
      <c r="C290" s="87" t="s">
        <v>336</v>
      </c>
      <c r="D290" s="254">
        <v>87</v>
      </c>
      <c r="E290" s="342">
        <v>91</v>
      </c>
      <c r="F290" s="95"/>
      <c r="G290" s="126"/>
      <c r="H290" s="95"/>
      <c r="I290" s="126"/>
      <c r="J290" s="95">
        <v>355188</v>
      </c>
      <c r="K290" s="20" t="s">
        <v>165</v>
      </c>
      <c r="L290" s="95"/>
      <c r="M290" s="126"/>
      <c r="N290" s="95">
        <v>330854</v>
      </c>
      <c r="O290" s="126" t="s">
        <v>499</v>
      </c>
      <c r="P290" s="95"/>
      <c r="Q290" s="20"/>
      <c r="R290" s="95"/>
      <c r="S290" s="20"/>
      <c r="T290" s="95"/>
      <c r="U290" s="20"/>
      <c r="V290" s="95"/>
      <c r="W290" s="19"/>
      <c r="X290" s="108"/>
      <c r="Y290" s="22"/>
      <c r="Z290" s="267"/>
    </row>
    <row r="291" spans="2:26" ht="30" customHeight="1">
      <c r="B291" s="503"/>
      <c r="C291" s="341" t="s">
        <v>126</v>
      </c>
      <c r="D291" s="254">
        <v>91</v>
      </c>
      <c r="E291" s="342">
        <v>94</v>
      </c>
      <c r="F291" s="95">
        <v>352759</v>
      </c>
      <c r="G291" s="126" t="s">
        <v>153</v>
      </c>
      <c r="H291" s="95">
        <v>336577</v>
      </c>
      <c r="I291" s="126" t="s">
        <v>1990</v>
      </c>
      <c r="J291" s="95">
        <v>355180</v>
      </c>
      <c r="K291" s="20" t="s">
        <v>165</v>
      </c>
      <c r="L291" s="95">
        <v>335057</v>
      </c>
      <c r="M291" s="20" t="s">
        <v>976</v>
      </c>
      <c r="N291" s="95">
        <v>330855</v>
      </c>
      <c r="O291" s="126" t="s">
        <v>499</v>
      </c>
      <c r="P291" s="95">
        <v>327888</v>
      </c>
      <c r="Q291" s="20" t="s">
        <v>165</v>
      </c>
      <c r="R291" s="95">
        <v>338656</v>
      </c>
      <c r="S291" s="20" t="s">
        <v>727</v>
      </c>
      <c r="T291" s="95"/>
      <c r="U291" s="20"/>
      <c r="V291" s="95">
        <v>310299</v>
      </c>
      <c r="W291" s="19" t="s">
        <v>165</v>
      </c>
      <c r="X291" s="108"/>
      <c r="Y291" s="22"/>
      <c r="Z291" s="267"/>
    </row>
    <row r="292" spans="2:26" ht="30" customHeight="1">
      <c r="B292" s="503"/>
      <c r="C292" s="341" t="s">
        <v>2</v>
      </c>
      <c r="D292" s="254">
        <v>93</v>
      </c>
      <c r="E292" s="342">
        <v>97</v>
      </c>
      <c r="F292" s="95">
        <v>352815</v>
      </c>
      <c r="G292" s="126" t="s">
        <v>322</v>
      </c>
      <c r="H292" s="95"/>
      <c r="I292" s="126"/>
      <c r="J292" s="95">
        <v>294563</v>
      </c>
      <c r="K292" s="20" t="s">
        <v>1333</v>
      </c>
      <c r="L292" s="95"/>
      <c r="M292" s="126"/>
      <c r="N292" s="95">
        <v>330856</v>
      </c>
      <c r="O292" s="126" t="s">
        <v>165</v>
      </c>
      <c r="P292" s="95"/>
      <c r="Q292" s="20"/>
      <c r="R292" s="95"/>
      <c r="S292" s="20"/>
      <c r="T292" s="95"/>
      <c r="U292" s="20"/>
      <c r="V292" s="95">
        <v>310301</v>
      </c>
      <c r="W292" s="19" t="s">
        <v>165</v>
      </c>
      <c r="X292" s="108"/>
      <c r="Y292" s="22"/>
      <c r="Z292" s="267"/>
    </row>
    <row r="293" spans="2:26" ht="30" customHeight="1">
      <c r="B293" s="503"/>
      <c r="C293" s="341" t="s">
        <v>3</v>
      </c>
      <c r="D293" s="254">
        <v>95</v>
      </c>
      <c r="E293" s="342">
        <v>99</v>
      </c>
      <c r="F293" s="95"/>
      <c r="G293" s="126"/>
      <c r="H293" s="95"/>
      <c r="I293" s="126"/>
      <c r="J293" s="95">
        <v>294625</v>
      </c>
      <c r="K293" s="20" t="s">
        <v>1335</v>
      </c>
      <c r="L293" s="95"/>
      <c r="M293" s="20"/>
      <c r="N293" s="95"/>
      <c r="O293" s="126"/>
      <c r="P293" s="95"/>
      <c r="Q293" s="20"/>
      <c r="R293" s="95"/>
      <c r="S293" s="20"/>
      <c r="T293" s="95"/>
      <c r="U293" s="20"/>
      <c r="V293" s="95">
        <v>310303</v>
      </c>
      <c r="W293" s="19" t="s">
        <v>165</v>
      </c>
      <c r="X293" s="108"/>
      <c r="Y293" s="22"/>
      <c r="Z293" s="267"/>
    </row>
    <row r="294" spans="2:26" ht="30" customHeight="1">
      <c r="B294" s="503"/>
      <c r="C294" s="345" t="s">
        <v>133</v>
      </c>
      <c r="D294" s="318">
        <v>82</v>
      </c>
      <c r="E294" s="361">
        <v>86</v>
      </c>
      <c r="F294" s="94"/>
      <c r="G294" s="133"/>
      <c r="H294" s="94"/>
      <c r="I294" s="133"/>
      <c r="J294" s="94">
        <v>355198</v>
      </c>
      <c r="K294" s="237" t="s">
        <v>163</v>
      </c>
      <c r="L294" s="94">
        <v>335096</v>
      </c>
      <c r="M294" s="237" t="s">
        <v>776</v>
      </c>
      <c r="N294" s="94">
        <v>330857</v>
      </c>
      <c r="O294" s="133" t="s">
        <v>500</v>
      </c>
      <c r="P294" s="94"/>
      <c r="Q294" s="237"/>
      <c r="R294" s="94"/>
      <c r="S294" s="237"/>
      <c r="T294" s="94"/>
      <c r="U294" s="237"/>
      <c r="V294" s="94"/>
      <c r="W294" s="101"/>
      <c r="X294" s="108"/>
      <c r="Y294" s="22"/>
      <c r="Z294" s="267"/>
    </row>
    <row r="295" spans="2:26" ht="30" customHeight="1">
      <c r="B295" s="503"/>
      <c r="C295" s="341" t="s">
        <v>315</v>
      </c>
      <c r="D295" s="254">
        <v>86</v>
      </c>
      <c r="E295" s="342"/>
      <c r="F295" s="95"/>
      <c r="G295" s="126"/>
      <c r="H295" s="95"/>
      <c r="I295" s="126"/>
      <c r="J295" s="95">
        <v>355170</v>
      </c>
      <c r="K295" s="20" t="s">
        <v>163</v>
      </c>
      <c r="L295" s="95"/>
      <c r="M295" s="20"/>
      <c r="N295" s="95">
        <v>330907</v>
      </c>
      <c r="O295" s="126" t="s">
        <v>500</v>
      </c>
      <c r="P295" s="95"/>
      <c r="Q295" s="20"/>
      <c r="R295" s="95"/>
      <c r="S295" s="20"/>
      <c r="T295" s="95"/>
      <c r="U295" s="20"/>
      <c r="V295" s="95"/>
      <c r="W295" s="19"/>
      <c r="X295" s="108"/>
      <c r="Y295" s="22"/>
      <c r="Z295" s="267"/>
    </row>
    <row r="296" spans="2:26" ht="30" customHeight="1">
      <c r="B296" s="503"/>
      <c r="C296" s="341" t="s">
        <v>134</v>
      </c>
      <c r="D296" s="254">
        <v>89</v>
      </c>
      <c r="E296" s="342"/>
      <c r="F296" s="95"/>
      <c r="G296" s="126"/>
      <c r="H296" s="95">
        <v>336578</v>
      </c>
      <c r="I296" s="126" t="s">
        <v>1991</v>
      </c>
      <c r="J296" s="95">
        <v>355181</v>
      </c>
      <c r="K296" s="20" t="s">
        <v>163</v>
      </c>
      <c r="L296" s="95">
        <v>335003</v>
      </c>
      <c r="M296" s="20" t="s">
        <v>776</v>
      </c>
      <c r="N296" s="95">
        <v>330858</v>
      </c>
      <c r="O296" s="126" t="s">
        <v>500</v>
      </c>
      <c r="P296" s="95"/>
      <c r="Q296" s="20"/>
      <c r="R296" s="95"/>
      <c r="S296" s="20"/>
      <c r="T296" s="95"/>
      <c r="U296" s="20"/>
      <c r="V296" s="95"/>
      <c r="W296" s="19"/>
      <c r="X296" s="108"/>
      <c r="Y296" s="22"/>
      <c r="Z296" s="267"/>
    </row>
    <row r="297" spans="2:26" ht="30" customHeight="1">
      <c r="B297" s="503"/>
      <c r="C297" s="341" t="s">
        <v>56</v>
      </c>
      <c r="D297" s="318">
        <v>92</v>
      </c>
      <c r="E297" s="361">
        <v>96</v>
      </c>
      <c r="F297" s="94"/>
      <c r="G297" s="133"/>
      <c r="H297" s="94">
        <v>356848</v>
      </c>
      <c r="I297" s="133" t="s">
        <v>1992</v>
      </c>
      <c r="J297" s="94">
        <v>355184</v>
      </c>
      <c r="K297" s="237" t="s">
        <v>163</v>
      </c>
      <c r="L297" s="95">
        <v>356305</v>
      </c>
      <c r="M297" s="20" t="s">
        <v>978</v>
      </c>
      <c r="N297" s="94">
        <v>330859</v>
      </c>
      <c r="O297" s="133" t="s">
        <v>500</v>
      </c>
      <c r="P297" s="94"/>
      <c r="Q297" s="20"/>
      <c r="R297" s="94"/>
      <c r="S297" s="237"/>
      <c r="T297" s="94"/>
      <c r="U297" s="20"/>
      <c r="V297" s="94"/>
      <c r="W297" s="101"/>
      <c r="X297" s="108"/>
      <c r="Y297" s="22"/>
      <c r="Z297" s="267"/>
    </row>
    <row r="298" spans="2:26" ht="30" customHeight="1">
      <c r="B298" s="503"/>
      <c r="C298" s="341" t="s">
        <v>60</v>
      </c>
      <c r="D298" s="254">
        <v>95</v>
      </c>
      <c r="E298" s="342">
        <v>99</v>
      </c>
      <c r="F298" s="95"/>
      <c r="G298" s="126"/>
      <c r="H298" s="95">
        <v>336550</v>
      </c>
      <c r="I298" s="126" t="s">
        <v>1990</v>
      </c>
      <c r="J298" s="95">
        <v>355185</v>
      </c>
      <c r="K298" s="20" t="s">
        <v>163</v>
      </c>
      <c r="L298" s="95">
        <v>335031</v>
      </c>
      <c r="M298" s="20" t="s">
        <v>163</v>
      </c>
      <c r="N298" s="95">
        <v>330860</v>
      </c>
      <c r="O298" s="126" t="s">
        <v>163</v>
      </c>
      <c r="P298" s="95"/>
      <c r="Q298" s="20"/>
      <c r="R298" s="95"/>
      <c r="S298" s="20"/>
      <c r="T298" s="95"/>
      <c r="U298" s="20"/>
      <c r="V298" s="95"/>
      <c r="W298" s="19"/>
      <c r="X298" s="108"/>
      <c r="Y298" s="22"/>
      <c r="Z298" s="267"/>
    </row>
    <row r="299" spans="2:26" ht="30" customHeight="1">
      <c r="B299" s="503"/>
      <c r="C299" s="341" t="s">
        <v>67</v>
      </c>
      <c r="D299" s="254">
        <v>98</v>
      </c>
      <c r="E299" s="342">
        <v>102</v>
      </c>
      <c r="F299" s="95"/>
      <c r="G299" s="126"/>
      <c r="H299" s="95">
        <v>304827</v>
      </c>
      <c r="I299" s="126" t="s">
        <v>1332</v>
      </c>
      <c r="J299" s="95">
        <v>294589</v>
      </c>
      <c r="K299" s="20" t="s">
        <v>1336</v>
      </c>
      <c r="L299" s="95"/>
      <c r="M299" s="20"/>
      <c r="N299" s="95"/>
      <c r="O299" s="126"/>
      <c r="P299" s="95"/>
      <c r="Q299" s="20"/>
      <c r="R299" s="95"/>
      <c r="S299" s="20"/>
      <c r="T299" s="95"/>
      <c r="U299" s="20"/>
      <c r="V299" s="95"/>
      <c r="W299" s="19"/>
      <c r="X299" s="108"/>
      <c r="Y299" s="22"/>
      <c r="Z299" s="267"/>
    </row>
    <row r="300" spans="2:26" ht="30" customHeight="1">
      <c r="B300" s="503"/>
      <c r="C300" s="341" t="s">
        <v>341</v>
      </c>
      <c r="D300" s="254">
        <v>92</v>
      </c>
      <c r="E300" s="342"/>
      <c r="F300" s="95"/>
      <c r="G300" s="126"/>
      <c r="H300" s="95"/>
      <c r="I300" s="126"/>
      <c r="J300" s="95">
        <v>311369</v>
      </c>
      <c r="K300" s="20" t="s">
        <v>1335</v>
      </c>
      <c r="L300" s="95"/>
      <c r="M300" s="20"/>
      <c r="N300" s="95">
        <v>352050</v>
      </c>
      <c r="O300" s="126" t="s">
        <v>165</v>
      </c>
      <c r="P300" s="95"/>
      <c r="Q300" s="20"/>
      <c r="R300" s="95"/>
      <c r="S300" s="236"/>
      <c r="T300" s="95"/>
      <c r="U300" s="20"/>
      <c r="V300" s="95"/>
      <c r="W300" s="19"/>
      <c r="X300" s="108"/>
      <c r="Y300" s="22"/>
      <c r="Z300" s="267"/>
    </row>
    <row r="301" spans="2:26" ht="30" customHeight="1">
      <c r="B301" s="503"/>
      <c r="C301" s="341" t="s">
        <v>342</v>
      </c>
      <c r="D301" s="254">
        <v>95</v>
      </c>
      <c r="E301" s="342">
        <v>99</v>
      </c>
      <c r="F301" s="95"/>
      <c r="G301" s="126"/>
      <c r="H301" s="95"/>
      <c r="I301" s="126"/>
      <c r="J301" s="95">
        <v>355221</v>
      </c>
      <c r="K301" s="20" t="s">
        <v>163</v>
      </c>
      <c r="L301" s="95">
        <v>335042</v>
      </c>
      <c r="M301" s="20" t="s">
        <v>776</v>
      </c>
      <c r="N301" s="95">
        <v>330861</v>
      </c>
      <c r="O301" s="126" t="s">
        <v>500</v>
      </c>
      <c r="P301" s="95"/>
      <c r="Q301" s="20"/>
      <c r="R301" s="95"/>
      <c r="S301" s="20"/>
      <c r="T301" s="95"/>
      <c r="U301" s="20"/>
      <c r="V301" s="95"/>
      <c r="W301" s="19"/>
      <c r="X301" s="108"/>
      <c r="Y301" s="22"/>
      <c r="Z301" s="267"/>
    </row>
    <row r="302" spans="2:26" ht="30" customHeight="1">
      <c r="B302" s="503"/>
      <c r="C302" s="347" t="s">
        <v>343</v>
      </c>
      <c r="D302" s="317">
        <v>98</v>
      </c>
      <c r="E302" s="249">
        <v>102</v>
      </c>
      <c r="F302" s="319"/>
      <c r="G302" s="132"/>
      <c r="H302" s="319"/>
      <c r="I302" s="132"/>
      <c r="J302" s="319"/>
      <c r="K302" s="236"/>
      <c r="L302" s="319">
        <v>335026</v>
      </c>
      <c r="M302" s="236" t="s">
        <v>163</v>
      </c>
      <c r="N302" s="319">
        <v>330862</v>
      </c>
      <c r="O302" s="132" t="s">
        <v>163</v>
      </c>
      <c r="P302" s="319"/>
      <c r="Q302" s="236"/>
      <c r="R302" s="319"/>
      <c r="S302" s="236"/>
      <c r="T302" s="319"/>
      <c r="U302" s="236"/>
      <c r="V302" s="319"/>
      <c r="W302" s="30"/>
      <c r="X302" s="108"/>
      <c r="Y302" s="22"/>
      <c r="Z302" s="267"/>
    </row>
    <row r="303" spans="2:26" ht="30" customHeight="1" thickBot="1">
      <c r="B303" s="544"/>
      <c r="C303" s="343" t="s">
        <v>373</v>
      </c>
      <c r="D303" s="256">
        <v>100</v>
      </c>
      <c r="E303" s="344"/>
      <c r="F303" s="118"/>
      <c r="G303" s="127"/>
      <c r="H303" s="118"/>
      <c r="I303" s="127"/>
      <c r="J303" s="118"/>
      <c r="K303" s="21"/>
      <c r="L303" s="118">
        <v>353611</v>
      </c>
      <c r="M303" s="21" t="s">
        <v>163</v>
      </c>
      <c r="N303" s="118"/>
      <c r="O303" s="127"/>
      <c r="P303" s="118"/>
      <c r="Q303" s="21"/>
      <c r="R303" s="118"/>
      <c r="S303" s="21"/>
      <c r="T303" s="118"/>
      <c r="U303" s="21"/>
      <c r="V303" s="118"/>
      <c r="W303" s="31"/>
      <c r="X303" s="108"/>
      <c r="Y303" s="22"/>
      <c r="Z303" s="267"/>
    </row>
    <row r="304" spans="2:26" ht="31.5" customHeight="1">
      <c r="B304" s="545" t="s">
        <v>1988</v>
      </c>
      <c r="C304" s="545"/>
      <c r="D304" s="545"/>
      <c r="E304" s="545"/>
      <c r="F304" s="545"/>
      <c r="G304" s="545"/>
      <c r="H304" s="545"/>
      <c r="I304" s="545"/>
      <c r="J304" s="545"/>
      <c r="K304" s="545"/>
      <c r="L304" s="545"/>
      <c r="M304" s="545"/>
      <c r="N304" s="545"/>
      <c r="O304" s="545"/>
      <c r="P304" s="545"/>
      <c r="Q304" s="545"/>
      <c r="R304" s="545"/>
      <c r="S304" s="545"/>
      <c r="T304" s="545"/>
      <c r="U304" s="545"/>
      <c r="V304" s="545"/>
      <c r="W304" s="545"/>
      <c r="X304" s="546"/>
      <c r="Y304" s="546"/>
    </row>
    <row r="306" spans="2:27" ht="14.25" customHeight="1" thickBot="1">
      <c r="C306" s="327"/>
      <c r="D306" s="327"/>
      <c r="E306" s="327"/>
      <c r="F306" s="74"/>
      <c r="G306" s="18"/>
      <c r="H306" s="74"/>
      <c r="I306" s="18"/>
      <c r="J306" s="74"/>
      <c r="K306" s="18"/>
      <c r="L306" s="74"/>
      <c r="M306" s="18"/>
      <c r="N306" s="74"/>
      <c r="O306" s="18"/>
      <c r="P306" s="74"/>
      <c r="Q306" s="18"/>
      <c r="R306" s="74"/>
      <c r="S306" s="17"/>
      <c r="T306" s="74"/>
      <c r="U306" s="18"/>
    </row>
    <row r="307" spans="2:27" ht="25.5" customHeight="1" thickTop="1" thickBot="1">
      <c r="B307" s="518" t="s">
        <v>451</v>
      </c>
      <c r="C307" s="519"/>
      <c r="D307" s="519"/>
      <c r="E307" s="519"/>
      <c r="F307" s="519"/>
      <c r="G307" s="519"/>
      <c r="H307" s="519"/>
      <c r="I307" s="519"/>
      <c r="J307" s="519"/>
      <c r="K307" s="519"/>
      <c r="L307" s="519"/>
      <c r="M307" s="519"/>
      <c r="N307" s="519"/>
      <c r="O307" s="519"/>
      <c r="P307" s="519"/>
      <c r="Q307" s="519"/>
      <c r="R307" s="519"/>
      <c r="S307" s="519"/>
      <c r="T307" s="519"/>
      <c r="U307" s="519"/>
      <c r="V307" s="519"/>
      <c r="W307" s="519"/>
      <c r="X307" s="519"/>
      <c r="Y307" s="519"/>
      <c r="Z307" s="519"/>
      <c r="AA307" s="520"/>
    </row>
    <row r="308" spans="2:27" ht="14.25" thickTop="1"/>
    <row r="309" spans="2:27" s="239" customFormat="1" ht="20.100000000000001" customHeight="1" thickBot="1">
      <c r="B309" s="238" t="s">
        <v>949</v>
      </c>
      <c r="F309" s="240"/>
      <c r="H309" s="240"/>
      <c r="J309" s="240"/>
      <c r="L309" s="240"/>
      <c r="N309" s="240"/>
      <c r="P309" s="240"/>
      <c r="R309" s="240"/>
      <c r="T309" s="240"/>
      <c r="V309" s="240"/>
      <c r="X309" s="240"/>
    </row>
    <row r="310" spans="2:27" ht="19.5" customHeight="1" thickBot="1">
      <c r="B310" s="521" t="s">
        <v>452</v>
      </c>
      <c r="C310" s="524" t="s">
        <v>524</v>
      </c>
      <c r="D310" s="527" t="s">
        <v>1113</v>
      </c>
      <c r="E310" s="540"/>
      <c r="F310" s="531" t="s">
        <v>453</v>
      </c>
      <c r="G310" s="532"/>
      <c r="H310" s="532"/>
      <c r="I310" s="532"/>
      <c r="J310" s="532"/>
      <c r="K310" s="532"/>
      <c r="L310" s="532"/>
      <c r="M310" s="532"/>
      <c r="N310" s="532"/>
      <c r="O310" s="532"/>
      <c r="P310" s="532"/>
      <c r="Q310" s="533"/>
      <c r="R310" s="11"/>
      <c r="S310" s="11"/>
      <c r="T310" s="11"/>
      <c r="U310" s="11"/>
      <c r="V310" s="11"/>
      <c r="W310" s="11"/>
      <c r="X310" s="11"/>
    </row>
    <row r="311" spans="2:27" ht="19.5" customHeight="1">
      <c r="B311" s="522"/>
      <c r="C311" s="525"/>
      <c r="D311" s="541"/>
      <c r="E311" s="542"/>
      <c r="F311" s="506" t="s">
        <v>971</v>
      </c>
      <c r="G311" s="507"/>
      <c r="H311" s="506" t="s">
        <v>775</v>
      </c>
      <c r="I311" s="507"/>
      <c r="J311" s="506" t="s">
        <v>770</v>
      </c>
      <c r="K311" s="507"/>
      <c r="L311" s="506" t="s">
        <v>778</v>
      </c>
      <c r="M311" s="507"/>
      <c r="N311" s="506" t="s">
        <v>779</v>
      </c>
      <c r="O311" s="507"/>
      <c r="P311" s="506" t="s">
        <v>780</v>
      </c>
      <c r="Q311" s="507"/>
      <c r="V311" s="11"/>
      <c r="W311" s="11"/>
      <c r="X311" s="11"/>
    </row>
    <row r="312" spans="2:27" ht="19.5" customHeight="1">
      <c r="B312" s="522"/>
      <c r="C312" s="525"/>
      <c r="D312" s="510" t="s">
        <v>1115</v>
      </c>
      <c r="E312" s="512" t="s">
        <v>1114</v>
      </c>
      <c r="F312" s="508"/>
      <c r="G312" s="509"/>
      <c r="H312" s="508"/>
      <c r="I312" s="509"/>
      <c r="J312" s="508"/>
      <c r="K312" s="509"/>
      <c r="L312" s="508"/>
      <c r="M312" s="509"/>
      <c r="N312" s="508"/>
      <c r="O312" s="509"/>
      <c r="P312" s="508"/>
      <c r="Q312" s="509"/>
      <c r="V312" s="136"/>
      <c r="W312" s="136"/>
      <c r="X312" s="4"/>
    </row>
    <row r="313" spans="2:27" ht="19.5" customHeight="1" thickBot="1">
      <c r="B313" s="523"/>
      <c r="C313" s="526"/>
      <c r="D313" s="549"/>
      <c r="E313" s="572"/>
      <c r="F313" s="573" t="s">
        <v>774</v>
      </c>
      <c r="G313" s="554"/>
      <c r="H313" s="514" t="s">
        <v>781</v>
      </c>
      <c r="I313" s="515"/>
      <c r="J313" s="514" t="s">
        <v>774</v>
      </c>
      <c r="K313" s="515"/>
      <c r="L313" s="514" t="s">
        <v>652</v>
      </c>
      <c r="M313" s="515"/>
      <c r="N313" s="514" t="s">
        <v>652</v>
      </c>
      <c r="O313" s="515"/>
      <c r="P313" s="514" t="s">
        <v>781</v>
      </c>
      <c r="Q313" s="515"/>
      <c r="V313" s="4"/>
      <c r="X313" s="4"/>
    </row>
    <row r="314" spans="2:27" ht="30" customHeight="1">
      <c r="B314" s="502">
        <v>15</v>
      </c>
      <c r="C314" s="352" t="s">
        <v>337</v>
      </c>
      <c r="D314" s="253">
        <v>73</v>
      </c>
      <c r="E314" s="353">
        <v>76</v>
      </c>
      <c r="F314" s="91">
        <v>355167</v>
      </c>
      <c r="G314" s="124" t="s">
        <v>499</v>
      </c>
      <c r="H314" s="91"/>
      <c r="I314" s="124"/>
      <c r="J314" s="91">
        <v>330863</v>
      </c>
      <c r="K314" s="92" t="s">
        <v>499</v>
      </c>
      <c r="L314" s="128">
        <v>327907</v>
      </c>
      <c r="M314" s="131" t="s">
        <v>165</v>
      </c>
      <c r="N314" s="91"/>
      <c r="O314" s="124"/>
      <c r="P314" s="91"/>
      <c r="Q314" s="92"/>
      <c r="R314" s="161"/>
      <c r="S314" s="22"/>
      <c r="T314" s="74"/>
      <c r="U314" s="22"/>
      <c r="V314" s="267"/>
      <c r="W314" s="22"/>
      <c r="X314" s="4"/>
    </row>
    <row r="315" spans="2:27" ht="30" customHeight="1">
      <c r="B315" s="503"/>
      <c r="C315" s="341" t="s">
        <v>129</v>
      </c>
      <c r="D315" s="254">
        <v>82</v>
      </c>
      <c r="E315" s="342">
        <v>86</v>
      </c>
      <c r="F315" s="95"/>
      <c r="G315" s="126"/>
      <c r="H315" s="95"/>
      <c r="I315" s="126"/>
      <c r="J315" s="95"/>
      <c r="K315" s="20"/>
      <c r="L315" s="95">
        <v>327906</v>
      </c>
      <c r="M315" s="20" t="s">
        <v>165</v>
      </c>
      <c r="N315" s="95"/>
      <c r="O315" s="126"/>
      <c r="P315" s="95">
        <v>310309</v>
      </c>
      <c r="Q315" s="20" t="s">
        <v>165</v>
      </c>
      <c r="R315" s="161"/>
      <c r="S315" s="22"/>
      <c r="T315" s="74"/>
      <c r="U315" s="22"/>
      <c r="V315" s="267"/>
      <c r="W315" s="22"/>
      <c r="X315" s="4"/>
    </row>
    <row r="316" spans="2:27" ht="30" customHeight="1">
      <c r="B316" s="503"/>
      <c r="C316" s="341" t="s">
        <v>45</v>
      </c>
      <c r="D316" s="254">
        <v>86</v>
      </c>
      <c r="E316" s="342">
        <v>89</v>
      </c>
      <c r="F316" s="95"/>
      <c r="G316" s="126"/>
      <c r="H316" s="95"/>
      <c r="I316" s="126"/>
      <c r="J316" s="95"/>
      <c r="K316" s="20"/>
      <c r="L316" s="95">
        <v>327893</v>
      </c>
      <c r="M316" s="20" t="s">
        <v>165</v>
      </c>
      <c r="N316" s="95">
        <v>330191</v>
      </c>
      <c r="O316" s="126" t="s">
        <v>727</v>
      </c>
      <c r="P316" s="95">
        <v>310313</v>
      </c>
      <c r="Q316" s="20" t="s">
        <v>1993</v>
      </c>
      <c r="R316" s="161"/>
      <c r="S316" s="22"/>
      <c r="T316" s="74"/>
      <c r="U316" s="22"/>
      <c r="V316" s="267"/>
      <c r="W316" s="22"/>
      <c r="X316" s="4"/>
    </row>
    <row r="317" spans="2:27" ht="30" customHeight="1">
      <c r="B317" s="503"/>
      <c r="C317" s="341" t="s">
        <v>363</v>
      </c>
      <c r="D317" s="254">
        <v>88</v>
      </c>
      <c r="E317" s="342"/>
      <c r="F317" s="95"/>
      <c r="G317" s="126"/>
      <c r="H317" s="95"/>
      <c r="I317" s="126"/>
      <c r="J317" s="95"/>
      <c r="K317" s="20"/>
      <c r="L317" s="95"/>
      <c r="M317" s="20"/>
      <c r="N317" s="95">
        <v>335350</v>
      </c>
      <c r="O317" s="126" t="s">
        <v>727</v>
      </c>
      <c r="P317" s="95"/>
      <c r="Q317" s="20"/>
      <c r="R317" s="161"/>
      <c r="S317" s="22"/>
      <c r="T317" s="74"/>
      <c r="U317" s="22"/>
      <c r="V317" s="267"/>
      <c r="W317" s="22"/>
      <c r="X317" s="4"/>
    </row>
    <row r="318" spans="2:27" ht="30" customHeight="1">
      <c r="B318" s="503"/>
      <c r="C318" s="341" t="s">
        <v>338</v>
      </c>
      <c r="D318" s="254">
        <v>75</v>
      </c>
      <c r="E318" s="342"/>
      <c r="F318" s="95">
        <v>355171</v>
      </c>
      <c r="G318" s="126" t="s">
        <v>499</v>
      </c>
      <c r="H318" s="95">
        <v>335007</v>
      </c>
      <c r="I318" s="126" t="s">
        <v>976</v>
      </c>
      <c r="J318" s="95">
        <v>330864</v>
      </c>
      <c r="K318" s="20" t="s">
        <v>499</v>
      </c>
      <c r="L318" s="95">
        <v>327897</v>
      </c>
      <c r="M318" s="20" t="s">
        <v>165</v>
      </c>
      <c r="N318" s="95">
        <v>335356</v>
      </c>
      <c r="O318" s="126" t="s">
        <v>727</v>
      </c>
      <c r="P318" s="95"/>
      <c r="Q318" s="20"/>
      <c r="R318" s="161"/>
      <c r="S318" s="22"/>
      <c r="T318" s="74"/>
      <c r="U318" s="22"/>
      <c r="V318" s="267"/>
      <c r="W318" s="22"/>
      <c r="X318" s="4"/>
    </row>
    <row r="319" spans="2:27" ht="30" customHeight="1">
      <c r="B319" s="503"/>
      <c r="C319" s="341" t="s">
        <v>729</v>
      </c>
      <c r="D319" s="254">
        <v>77</v>
      </c>
      <c r="E319" s="342"/>
      <c r="F319" s="95">
        <v>355206</v>
      </c>
      <c r="G319" s="126" t="s">
        <v>165</v>
      </c>
      <c r="H319" s="95">
        <v>335013</v>
      </c>
      <c r="I319" s="126" t="s">
        <v>976</v>
      </c>
      <c r="J319" s="95">
        <v>330865</v>
      </c>
      <c r="K319" s="20" t="s">
        <v>499</v>
      </c>
      <c r="L319" s="95"/>
      <c r="M319" s="20"/>
      <c r="N319" s="95"/>
      <c r="O319" s="126"/>
      <c r="P319" s="95"/>
      <c r="Q319" s="20"/>
      <c r="R319" s="161"/>
      <c r="S319" s="22"/>
      <c r="T319" s="74"/>
      <c r="U319" s="22"/>
      <c r="V319" s="267"/>
      <c r="W319" s="22"/>
      <c r="X319" s="4"/>
    </row>
    <row r="320" spans="2:27" ht="30" customHeight="1">
      <c r="B320" s="503"/>
      <c r="C320" s="341" t="s">
        <v>53</v>
      </c>
      <c r="D320" s="254" t="s">
        <v>1117</v>
      </c>
      <c r="E320" s="342">
        <v>86</v>
      </c>
      <c r="F320" s="95">
        <v>355202</v>
      </c>
      <c r="G320" s="126" t="s">
        <v>165</v>
      </c>
      <c r="H320" s="95"/>
      <c r="I320" s="126"/>
      <c r="J320" s="95">
        <v>330866</v>
      </c>
      <c r="K320" s="20" t="s">
        <v>499</v>
      </c>
      <c r="L320" s="95"/>
      <c r="M320" s="126"/>
      <c r="N320" s="95"/>
      <c r="O320" s="126"/>
      <c r="P320" s="95">
        <v>268073</v>
      </c>
      <c r="Q320" s="20" t="s">
        <v>1337</v>
      </c>
      <c r="R320" s="161"/>
      <c r="S320" s="22"/>
      <c r="T320" s="74"/>
      <c r="U320" s="22"/>
      <c r="V320" s="267"/>
      <c r="W320" s="22"/>
      <c r="X320" s="4"/>
    </row>
    <row r="321" spans="2:24" ht="30" customHeight="1">
      <c r="B321" s="503"/>
      <c r="C321" s="341" t="s">
        <v>48</v>
      </c>
      <c r="D321" s="254">
        <v>85</v>
      </c>
      <c r="E321" s="342">
        <v>89</v>
      </c>
      <c r="F321" s="95">
        <v>355218</v>
      </c>
      <c r="G321" s="126" t="s">
        <v>165</v>
      </c>
      <c r="H321" s="95"/>
      <c r="I321" s="126"/>
      <c r="J321" s="95">
        <v>330867</v>
      </c>
      <c r="K321" s="20" t="s">
        <v>499</v>
      </c>
      <c r="L321" s="95">
        <v>327887</v>
      </c>
      <c r="M321" s="20" t="s">
        <v>165</v>
      </c>
      <c r="N321" s="95"/>
      <c r="O321" s="126"/>
      <c r="P321" s="95">
        <v>310293</v>
      </c>
      <c r="Q321" s="20" t="s">
        <v>165</v>
      </c>
      <c r="R321" s="161"/>
      <c r="S321" s="22"/>
      <c r="T321" s="74"/>
      <c r="U321" s="22"/>
      <c r="V321" s="267"/>
      <c r="W321" s="22"/>
      <c r="X321" s="4"/>
    </row>
    <row r="322" spans="2:24" ht="30" customHeight="1">
      <c r="B322" s="503"/>
      <c r="C322" s="341" t="s">
        <v>54</v>
      </c>
      <c r="D322" s="254" t="s">
        <v>1118</v>
      </c>
      <c r="E322" s="342"/>
      <c r="F322" s="95"/>
      <c r="G322" s="126"/>
      <c r="H322" s="95"/>
      <c r="I322" s="126"/>
      <c r="J322" s="95"/>
      <c r="K322" s="20"/>
      <c r="L322" s="95"/>
      <c r="M322" s="20"/>
      <c r="N322" s="95"/>
      <c r="O322" s="126"/>
      <c r="P322" s="95">
        <v>310297</v>
      </c>
      <c r="Q322" s="20" t="s">
        <v>165</v>
      </c>
      <c r="R322" s="161"/>
      <c r="S322" s="22"/>
      <c r="T322" s="74"/>
      <c r="U322" s="22"/>
      <c r="V322" s="267"/>
      <c r="W322" s="22"/>
      <c r="X322" s="4"/>
    </row>
    <row r="323" spans="2:24" ht="30" customHeight="1">
      <c r="B323" s="503"/>
      <c r="C323" s="341" t="s">
        <v>316</v>
      </c>
      <c r="D323" s="254">
        <v>74</v>
      </c>
      <c r="E323" s="342"/>
      <c r="F323" s="95"/>
      <c r="G323" s="96"/>
      <c r="H323" s="95"/>
      <c r="I323" s="126"/>
      <c r="J323" s="95">
        <v>330868</v>
      </c>
      <c r="K323" s="20" t="s">
        <v>500</v>
      </c>
      <c r="L323" s="95"/>
      <c r="M323" s="20"/>
      <c r="N323" s="95"/>
      <c r="O323" s="126"/>
      <c r="P323" s="95"/>
      <c r="Q323" s="20"/>
      <c r="R323" s="161"/>
      <c r="S323" s="22"/>
      <c r="T323" s="74"/>
      <c r="U323" s="22"/>
      <c r="V323" s="267"/>
      <c r="W323" s="22"/>
      <c r="X323" s="4"/>
    </row>
    <row r="324" spans="2:24" ht="30" customHeight="1">
      <c r="B324" s="503"/>
      <c r="C324" s="411" t="s">
        <v>204</v>
      </c>
      <c r="D324" s="317">
        <v>77</v>
      </c>
      <c r="E324" s="249"/>
      <c r="F324" s="319">
        <v>355183</v>
      </c>
      <c r="G324" s="126" t="s">
        <v>500</v>
      </c>
      <c r="H324" s="319">
        <v>335006</v>
      </c>
      <c r="I324" s="132" t="s">
        <v>776</v>
      </c>
      <c r="J324" s="95">
        <v>330869</v>
      </c>
      <c r="K324" s="20" t="s">
        <v>500</v>
      </c>
      <c r="L324" s="319"/>
      <c r="M324" s="236"/>
      <c r="N324" s="319"/>
      <c r="O324" s="126"/>
      <c r="P324" s="319"/>
      <c r="Q324" s="236"/>
      <c r="R324" s="161"/>
      <c r="S324" s="22"/>
      <c r="T324" s="74"/>
      <c r="U324" s="22"/>
      <c r="V324" s="267"/>
      <c r="W324" s="22"/>
      <c r="X324" s="4"/>
    </row>
    <row r="325" spans="2:24" ht="30" customHeight="1">
      <c r="B325" s="503"/>
      <c r="C325" s="87" t="s">
        <v>135</v>
      </c>
      <c r="D325" s="254">
        <v>81</v>
      </c>
      <c r="E325" s="342"/>
      <c r="F325" s="95"/>
      <c r="G325" s="126"/>
      <c r="H325" s="95"/>
      <c r="I325" s="126"/>
      <c r="J325" s="95">
        <v>330870</v>
      </c>
      <c r="K325" s="20" t="s">
        <v>500</v>
      </c>
      <c r="L325" s="95"/>
      <c r="M325" s="126"/>
      <c r="N325" s="95"/>
      <c r="O325" s="126"/>
      <c r="P325" s="95"/>
      <c r="Q325" s="20"/>
      <c r="R325" s="161"/>
      <c r="S325" s="22"/>
      <c r="T325" s="74"/>
      <c r="U325" s="22"/>
      <c r="V325" s="267"/>
      <c r="W325" s="22"/>
      <c r="X325" s="4"/>
    </row>
    <row r="326" spans="2:24" ht="30" customHeight="1">
      <c r="B326" s="503"/>
      <c r="C326" s="341" t="s">
        <v>102</v>
      </c>
      <c r="D326" s="254">
        <v>84</v>
      </c>
      <c r="E326" s="342">
        <v>88</v>
      </c>
      <c r="F326" s="95">
        <v>355173</v>
      </c>
      <c r="G326" s="126" t="s">
        <v>163</v>
      </c>
      <c r="H326" s="95">
        <v>339478</v>
      </c>
      <c r="I326" s="126" t="s">
        <v>776</v>
      </c>
      <c r="J326" s="95">
        <v>330871</v>
      </c>
      <c r="K326" s="20" t="s">
        <v>500</v>
      </c>
      <c r="L326" s="95"/>
      <c r="M326" s="20"/>
      <c r="N326" s="95"/>
      <c r="O326" s="126"/>
      <c r="P326" s="95"/>
      <c r="Q326" s="20"/>
      <c r="R326" s="161"/>
      <c r="S326" s="22"/>
      <c r="T326" s="74"/>
      <c r="U326" s="22"/>
      <c r="V326" s="267"/>
      <c r="W326" s="22"/>
      <c r="X326" s="4"/>
    </row>
    <row r="327" spans="2:24" ht="30" customHeight="1">
      <c r="B327" s="503"/>
      <c r="C327" s="341" t="s">
        <v>85</v>
      </c>
      <c r="D327" s="254">
        <v>88</v>
      </c>
      <c r="E327" s="342">
        <v>92</v>
      </c>
      <c r="F327" s="95">
        <v>294535</v>
      </c>
      <c r="G327" s="126" t="s">
        <v>1336</v>
      </c>
      <c r="H327" s="95">
        <v>335020</v>
      </c>
      <c r="I327" s="126" t="s">
        <v>776</v>
      </c>
      <c r="J327" s="95">
        <v>330872</v>
      </c>
      <c r="K327" s="20" t="s">
        <v>500</v>
      </c>
      <c r="L327" s="95"/>
      <c r="M327" s="126"/>
      <c r="N327" s="95"/>
      <c r="O327" s="126"/>
      <c r="P327" s="95">
        <v>310289</v>
      </c>
      <c r="Q327" s="20" t="s">
        <v>163</v>
      </c>
      <c r="R327" s="161"/>
      <c r="S327" s="22"/>
      <c r="T327" s="74"/>
      <c r="U327" s="22"/>
      <c r="V327" s="267"/>
      <c r="W327" s="22"/>
      <c r="X327" s="4"/>
    </row>
    <row r="328" spans="2:24" ht="30" customHeight="1">
      <c r="B328" s="503"/>
      <c r="C328" s="341" t="s">
        <v>68</v>
      </c>
      <c r="D328" s="254">
        <v>91</v>
      </c>
      <c r="E328" s="342">
        <v>95</v>
      </c>
      <c r="F328" s="95">
        <v>294581</v>
      </c>
      <c r="G328" s="126" t="s">
        <v>1336</v>
      </c>
      <c r="H328" s="95"/>
      <c r="I328" s="126"/>
      <c r="J328" s="95">
        <v>330873</v>
      </c>
      <c r="K328" s="20" t="s">
        <v>500</v>
      </c>
      <c r="L328" s="95"/>
      <c r="M328" s="20"/>
      <c r="N328" s="95"/>
      <c r="O328" s="126"/>
      <c r="P328" s="95">
        <v>310291</v>
      </c>
      <c r="Q328" s="20" t="s">
        <v>163</v>
      </c>
      <c r="R328" s="161"/>
      <c r="S328" s="22"/>
      <c r="T328" s="74"/>
      <c r="U328" s="22"/>
      <c r="V328" s="267"/>
      <c r="W328" s="22"/>
      <c r="X328" s="4"/>
    </row>
    <row r="329" spans="2:24" ht="30" customHeight="1">
      <c r="B329" s="503"/>
      <c r="C329" s="345" t="s">
        <v>344</v>
      </c>
      <c r="D329" s="318">
        <v>72</v>
      </c>
      <c r="E329" s="361"/>
      <c r="F329" s="94"/>
      <c r="G329" s="133"/>
      <c r="H329" s="94"/>
      <c r="I329" s="133"/>
      <c r="J329" s="94">
        <v>330874</v>
      </c>
      <c r="K329" s="237" t="s">
        <v>501</v>
      </c>
      <c r="L329" s="94"/>
      <c r="M329" s="237"/>
      <c r="N329" s="94"/>
      <c r="O329" s="133"/>
      <c r="P329" s="94"/>
      <c r="Q329" s="237"/>
      <c r="R329" s="161"/>
      <c r="S329" s="22"/>
      <c r="T329" s="74"/>
      <c r="U329" s="22"/>
      <c r="V329" s="267"/>
      <c r="W329" s="22"/>
      <c r="X329" s="4"/>
    </row>
    <row r="330" spans="2:24" ht="30" customHeight="1">
      <c r="B330" s="503"/>
      <c r="C330" s="341" t="s">
        <v>345</v>
      </c>
      <c r="D330" s="254">
        <v>81</v>
      </c>
      <c r="E330" s="342"/>
      <c r="F330" s="95">
        <v>355203</v>
      </c>
      <c r="G330" s="126" t="s">
        <v>501</v>
      </c>
      <c r="H330" s="95"/>
      <c r="I330" s="126"/>
      <c r="J330" s="95">
        <v>330875</v>
      </c>
      <c r="K330" s="20" t="s">
        <v>501</v>
      </c>
      <c r="L330" s="95"/>
      <c r="M330" s="20"/>
      <c r="N330" s="95"/>
      <c r="O330" s="126"/>
      <c r="P330" s="95"/>
      <c r="Q330" s="20"/>
      <c r="R330" s="161"/>
      <c r="S330" s="22"/>
      <c r="T330" s="74"/>
      <c r="U330" s="22"/>
      <c r="V330" s="267"/>
      <c r="W330" s="22"/>
      <c r="X330" s="4"/>
    </row>
    <row r="331" spans="2:24" ht="30" customHeight="1">
      <c r="B331" s="503"/>
      <c r="C331" s="341" t="s">
        <v>346</v>
      </c>
      <c r="D331" s="254">
        <v>84</v>
      </c>
      <c r="E331" s="342">
        <v>88</v>
      </c>
      <c r="F331" s="95">
        <v>355219</v>
      </c>
      <c r="G331" s="126" t="s">
        <v>163</v>
      </c>
      <c r="H331" s="95">
        <v>335064</v>
      </c>
      <c r="I331" s="126" t="s">
        <v>776</v>
      </c>
      <c r="J331" s="95">
        <v>330876</v>
      </c>
      <c r="K331" s="20" t="s">
        <v>500</v>
      </c>
      <c r="L331" s="95"/>
      <c r="M331" s="20"/>
      <c r="N331" s="95"/>
      <c r="O331" s="126"/>
      <c r="P331" s="95"/>
      <c r="Q331" s="20"/>
      <c r="R331" s="161"/>
      <c r="S331" s="22"/>
      <c r="T331" s="74"/>
      <c r="U331" s="22"/>
      <c r="V331" s="267"/>
      <c r="W331" s="22"/>
      <c r="X331" s="4"/>
    </row>
    <row r="332" spans="2:24" ht="30" customHeight="1">
      <c r="B332" s="503"/>
      <c r="C332" s="570" t="s">
        <v>176</v>
      </c>
      <c r="D332" s="254">
        <v>88</v>
      </c>
      <c r="E332" s="342">
        <v>92</v>
      </c>
      <c r="F332" s="95">
        <v>355175</v>
      </c>
      <c r="G332" s="133" t="s">
        <v>163</v>
      </c>
      <c r="H332" s="94">
        <v>338152</v>
      </c>
      <c r="I332" s="133" t="s">
        <v>978</v>
      </c>
      <c r="J332" s="94">
        <v>330877</v>
      </c>
      <c r="K332" s="237" t="s">
        <v>501</v>
      </c>
      <c r="L332" s="95"/>
      <c r="M332" s="20"/>
      <c r="N332" s="94"/>
      <c r="O332" s="133"/>
      <c r="P332" s="94"/>
      <c r="Q332" s="237"/>
      <c r="R332" s="161"/>
      <c r="S332" s="22"/>
      <c r="T332" s="74"/>
      <c r="U332" s="22"/>
      <c r="V332" s="267"/>
      <c r="W332" s="22"/>
      <c r="X332" s="4"/>
    </row>
    <row r="333" spans="2:24" ht="30" customHeight="1">
      <c r="B333" s="503"/>
      <c r="C333" s="571"/>
      <c r="D333" s="318">
        <v>88</v>
      </c>
      <c r="E333" s="361"/>
      <c r="F333" s="94"/>
      <c r="G333" s="126"/>
      <c r="H333" s="95">
        <v>335011</v>
      </c>
      <c r="I333" s="126" t="s">
        <v>776</v>
      </c>
      <c r="J333" s="95"/>
      <c r="K333" s="20"/>
      <c r="L333" s="95"/>
      <c r="M333" s="20"/>
      <c r="N333" s="95"/>
      <c r="O333" s="126"/>
      <c r="P333" s="95"/>
      <c r="Q333" s="20"/>
      <c r="R333" s="161"/>
      <c r="S333" s="22"/>
      <c r="T333" s="74"/>
      <c r="U333" s="22"/>
      <c r="V333" s="267"/>
      <c r="W333" s="22"/>
      <c r="X333" s="4"/>
    </row>
    <row r="334" spans="2:24" ht="30" customHeight="1">
      <c r="B334" s="503"/>
      <c r="C334" s="341" t="s">
        <v>107</v>
      </c>
      <c r="D334" s="254">
        <v>91</v>
      </c>
      <c r="E334" s="342">
        <v>95</v>
      </c>
      <c r="F334" s="95">
        <v>355174</v>
      </c>
      <c r="G334" s="126" t="s">
        <v>163</v>
      </c>
      <c r="H334" s="95">
        <v>335004</v>
      </c>
      <c r="I334" s="126" t="s">
        <v>776</v>
      </c>
      <c r="J334" s="95">
        <v>330844</v>
      </c>
      <c r="K334" s="20" t="s">
        <v>500</v>
      </c>
      <c r="L334" s="95"/>
      <c r="M334" s="20"/>
      <c r="N334" s="95"/>
      <c r="O334" s="126"/>
      <c r="P334" s="95"/>
      <c r="Q334" s="20"/>
      <c r="R334" s="161"/>
      <c r="S334" s="22"/>
      <c r="T334" s="74"/>
      <c r="U334" s="22"/>
      <c r="V334" s="267"/>
      <c r="W334" s="22"/>
      <c r="X334" s="4"/>
    </row>
    <row r="335" spans="2:24" ht="30" customHeight="1">
      <c r="B335" s="503"/>
      <c r="C335" s="341" t="s">
        <v>109</v>
      </c>
      <c r="D335" s="254">
        <v>94</v>
      </c>
      <c r="E335" s="342">
        <v>99</v>
      </c>
      <c r="F335" s="95">
        <v>355215</v>
      </c>
      <c r="G335" s="126" t="s">
        <v>163</v>
      </c>
      <c r="H335" s="95">
        <v>335010</v>
      </c>
      <c r="I335" s="126" t="s">
        <v>776</v>
      </c>
      <c r="J335" s="95">
        <v>330878</v>
      </c>
      <c r="K335" s="20" t="s">
        <v>500</v>
      </c>
      <c r="L335" s="95"/>
      <c r="M335" s="20"/>
      <c r="N335" s="95"/>
      <c r="O335" s="126"/>
      <c r="P335" s="95"/>
      <c r="Q335" s="20"/>
      <c r="R335" s="161"/>
      <c r="S335" s="22"/>
      <c r="T335" s="74"/>
      <c r="U335" s="22"/>
      <c r="V335" s="267"/>
      <c r="W335" s="22"/>
      <c r="X335" s="4"/>
    </row>
    <row r="336" spans="2:24" ht="30" customHeight="1">
      <c r="B336" s="503"/>
      <c r="C336" s="341" t="s">
        <v>347</v>
      </c>
      <c r="D336" s="254">
        <v>96</v>
      </c>
      <c r="E336" s="342">
        <v>100</v>
      </c>
      <c r="F336" s="95"/>
      <c r="G336" s="126"/>
      <c r="H336" s="95">
        <v>335082</v>
      </c>
      <c r="I336" s="126" t="s">
        <v>163</v>
      </c>
      <c r="J336" s="95">
        <v>330879</v>
      </c>
      <c r="K336" s="20" t="s">
        <v>166</v>
      </c>
      <c r="L336" s="95"/>
      <c r="M336" s="20"/>
      <c r="N336" s="95"/>
      <c r="O336" s="126"/>
      <c r="P336" s="95"/>
      <c r="Q336" s="20"/>
      <c r="R336" s="161"/>
      <c r="S336" s="22"/>
      <c r="T336" s="74"/>
      <c r="U336" s="22"/>
      <c r="V336" s="267"/>
      <c r="W336" s="22"/>
      <c r="X336" s="4"/>
    </row>
    <row r="337" spans="2:27" ht="30" customHeight="1">
      <c r="B337" s="503"/>
      <c r="C337" s="341" t="s">
        <v>352</v>
      </c>
      <c r="D337" s="500">
        <v>92</v>
      </c>
      <c r="E337" s="501"/>
      <c r="F337" s="95"/>
      <c r="G337" s="126"/>
      <c r="H337" s="95"/>
      <c r="I337" s="126"/>
      <c r="J337" s="95">
        <v>330880</v>
      </c>
      <c r="K337" s="20" t="s">
        <v>501</v>
      </c>
      <c r="L337" s="95"/>
      <c r="M337" s="20"/>
      <c r="N337" s="95"/>
      <c r="O337" s="126"/>
      <c r="P337" s="95"/>
      <c r="Q337" s="236"/>
      <c r="R337" s="161"/>
      <c r="S337" s="22"/>
      <c r="T337" s="74"/>
      <c r="U337" s="22"/>
      <c r="V337" s="267"/>
      <c r="W337" s="22"/>
      <c r="X337" s="4"/>
    </row>
    <row r="338" spans="2:27" ht="30" customHeight="1">
      <c r="B338" s="503"/>
      <c r="C338" s="341" t="s">
        <v>353</v>
      </c>
      <c r="D338" s="500">
        <v>96</v>
      </c>
      <c r="E338" s="501"/>
      <c r="F338" s="95"/>
      <c r="G338" s="126"/>
      <c r="H338" s="95">
        <v>335008</v>
      </c>
      <c r="I338" s="126" t="s">
        <v>776</v>
      </c>
      <c r="J338" s="95">
        <v>330881</v>
      </c>
      <c r="K338" s="20" t="s">
        <v>501</v>
      </c>
      <c r="L338" s="95"/>
      <c r="M338" s="20"/>
      <c r="N338" s="95"/>
      <c r="O338" s="126"/>
      <c r="P338" s="95"/>
      <c r="Q338" s="20"/>
      <c r="R338" s="161"/>
      <c r="S338" s="22"/>
      <c r="T338" s="74"/>
      <c r="U338" s="22"/>
      <c r="V338" s="267"/>
      <c r="W338" s="22"/>
      <c r="X338" s="4"/>
    </row>
    <row r="339" spans="2:27" ht="30" customHeight="1" thickBot="1">
      <c r="B339" s="544"/>
      <c r="C339" s="343" t="s">
        <v>354</v>
      </c>
      <c r="D339" s="558">
        <v>98</v>
      </c>
      <c r="E339" s="559"/>
      <c r="F339" s="118"/>
      <c r="G339" s="127"/>
      <c r="H339" s="118">
        <v>335059</v>
      </c>
      <c r="I339" s="127" t="s">
        <v>163</v>
      </c>
      <c r="J339" s="118">
        <v>330882</v>
      </c>
      <c r="K339" s="21" t="s">
        <v>166</v>
      </c>
      <c r="L339" s="118"/>
      <c r="M339" s="21"/>
      <c r="N339" s="118"/>
      <c r="O339" s="127"/>
      <c r="P339" s="118"/>
      <c r="Q339" s="21"/>
      <c r="R339" s="161"/>
      <c r="S339" s="22"/>
      <c r="T339" s="74"/>
      <c r="U339" s="22"/>
      <c r="V339" s="267"/>
      <c r="W339" s="22"/>
      <c r="X339" s="4"/>
    </row>
    <row r="340" spans="2:27" ht="33.75" customHeight="1">
      <c r="B340" s="545" t="s">
        <v>1119</v>
      </c>
      <c r="C340" s="545"/>
      <c r="D340" s="545"/>
      <c r="E340" s="545"/>
      <c r="F340" s="545"/>
      <c r="G340" s="545"/>
      <c r="H340" s="545"/>
      <c r="I340" s="545"/>
      <c r="J340" s="545"/>
      <c r="K340" s="545"/>
      <c r="L340" s="545"/>
      <c r="M340" s="545"/>
      <c r="N340" s="545"/>
      <c r="O340" s="545"/>
      <c r="P340" s="545"/>
      <c r="Q340" s="545"/>
      <c r="R340" s="546"/>
      <c r="S340" s="546"/>
      <c r="T340" s="546"/>
      <c r="U340" s="546"/>
    </row>
    <row r="341" spans="2:27" ht="13.5" customHeight="1">
      <c r="C341" s="327"/>
      <c r="D341" s="327"/>
      <c r="E341" s="327"/>
      <c r="F341" s="10"/>
      <c r="G341" s="17"/>
      <c r="H341" s="10"/>
      <c r="I341" s="17"/>
      <c r="J341" s="10"/>
      <c r="K341" s="17"/>
      <c r="L341" s="10"/>
      <c r="M341" s="17"/>
      <c r="N341" s="10"/>
      <c r="O341" s="17"/>
      <c r="P341" s="10"/>
      <c r="Q341" s="17"/>
      <c r="R341" s="10"/>
      <c r="S341" s="17"/>
      <c r="T341" s="10"/>
      <c r="U341" s="17"/>
      <c r="V341" s="10"/>
      <c r="W341" s="17"/>
      <c r="X341" s="10"/>
      <c r="Y341" s="17"/>
    </row>
    <row r="342" spans="2:27" ht="14.25" customHeight="1" thickBot="1">
      <c r="C342" s="327"/>
      <c r="D342" s="327"/>
      <c r="E342" s="327"/>
      <c r="F342" s="74"/>
      <c r="G342" s="18"/>
      <c r="H342" s="74"/>
      <c r="I342" s="18"/>
      <c r="J342" s="74"/>
      <c r="K342" s="18"/>
      <c r="L342" s="74"/>
      <c r="M342" s="18"/>
      <c r="N342" s="74"/>
      <c r="O342" s="18"/>
      <c r="P342" s="74"/>
      <c r="Q342" s="18"/>
      <c r="R342" s="74"/>
      <c r="S342" s="17"/>
      <c r="T342" s="74"/>
      <c r="U342" s="18"/>
    </row>
    <row r="343" spans="2:27" ht="25.5" customHeight="1" thickTop="1" thickBot="1">
      <c r="B343" s="518" t="s">
        <v>451</v>
      </c>
      <c r="C343" s="519"/>
      <c r="D343" s="519"/>
      <c r="E343" s="519"/>
      <c r="F343" s="519"/>
      <c r="G343" s="519"/>
      <c r="H343" s="519"/>
      <c r="I343" s="519"/>
      <c r="J343" s="519"/>
      <c r="K343" s="519"/>
      <c r="L343" s="519"/>
      <c r="M343" s="519"/>
      <c r="N343" s="519"/>
      <c r="O343" s="519"/>
      <c r="P343" s="519"/>
      <c r="Q343" s="519"/>
      <c r="R343" s="519"/>
      <c r="S343" s="519"/>
      <c r="T343" s="519"/>
      <c r="U343" s="519"/>
      <c r="V343" s="519"/>
      <c r="W343" s="519"/>
      <c r="X343" s="519"/>
      <c r="Y343" s="519"/>
      <c r="Z343" s="519"/>
      <c r="AA343" s="520"/>
    </row>
    <row r="344" spans="2:27" ht="14.25" thickTop="1"/>
    <row r="345" spans="2:27" s="239" customFormat="1" ht="20.100000000000001" customHeight="1" thickBot="1">
      <c r="B345" s="238" t="s">
        <v>730</v>
      </c>
      <c r="F345" s="240"/>
      <c r="H345" s="240"/>
      <c r="J345" s="240"/>
      <c r="L345" s="240"/>
      <c r="N345" s="240"/>
      <c r="P345" s="240"/>
      <c r="R345" s="240"/>
      <c r="T345" s="240"/>
      <c r="V345" s="240"/>
      <c r="X345" s="240"/>
    </row>
    <row r="346" spans="2:27" ht="19.5" customHeight="1" thickBot="1">
      <c r="B346" s="521" t="s">
        <v>452</v>
      </c>
      <c r="C346" s="524" t="s">
        <v>524</v>
      </c>
      <c r="D346" s="527" t="s">
        <v>1113</v>
      </c>
      <c r="E346" s="540"/>
      <c r="F346" s="531" t="s">
        <v>453</v>
      </c>
      <c r="G346" s="532"/>
      <c r="H346" s="532"/>
      <c r="I346" s="532"/>
      <c r="J346" s="532"/>
      <c r="K346" s="532"/>
      <c r="L346" s="532"/>
      <c r="M346" s="532"/>
      <c r="N346" s="532"/>
      <c r="O346" s="532"/>
      <c r="P346" s="532"/>
      <c r="Q346" s="533"/>
      <c r="R346" s="135"/>
      <c r="S346" s="11"/>
      <c r="T346" s="11"/>
      <c r="U346" s="11"/>
      <c r="V346" s="11"/>
      <c r="W346" s="11"/>
      <c r="X346" s="11"/>
      <c r="Y346" s="11"/>
      <c r="Z346" s="11"/>
    </row>
    <row r="347" spans="2:27" ht="19.5" customHeight="1">
      <c r="B347" s="522"/>
      <c r="C347" s="525"/>
      <c r="D347" s="541"/>
      <c r="E347" s="542"/>
      <c r="F347" s="516" t="s">
        <v>971</v>
      </c>
      <c r="G347" s="507"/>
      <c r="H347" s="506" t="s">
        <v>775</v>
      </c>
      <c r="I347" s="507"/>
      <c r="J347" s="506" t="s">
        <v>770</v>
      </c>
      <c r="K347" s="507"/>
      <c r="L347" s="506" t="s">
        <v>777</v>
      </c>
      <c r="M347" s="507"/>
      <c r="N347" s="506" t="s">
        <v>778</v>
      </c>
      <c r="O347" s="507"/>
      <c r="P347" s="506" t="s">
        <v>780</v>
      </c>
      <c r="Q347" s="507"/>
      <c r="R347" s="135"/>
      <c r="S347" s="11"/>
      <c r="T347" s="11"/>
      <c r="U347" s="11"/>
      <c r="V347" s="11"/>
      <c r="W347" s="11"/>
      <c r="X347" s="11"/>
      <c r="Y347" s="11"/>
      <c r="Z347" s="11"/>
    </row>
    <row r="348" spans="2:27" ht="19.5" customHeight="1">
      <c r="B348" s="522"/>
      <c r="C348" s="525"/>
      <c r="D348" s="510" t="s">
        <v>1115</v>
      </c>
      <c r="E348" s="550" t="s">
        <v>1114</v>
      </c>
      <c r="F348" s="517"/>
      <c r="G348" s="509"/>
      <c r="H348" s="508"/>
      <c r="I348" s="509"/>
      <c r="J348" s="508"/>
      <c r="K348" s="509"/>
      <c r="L348" s="508"/>
      <c r="M348" s="509"/>
      <c r="N348" s="508"/>
      <c r="O348" s="509"/>
      <c r="P348" s="508"/>
      <c r="Q348" s="509"/>
      <c r="R348" s="410"/>
      <c r="S348" s="407"/>
      <c r="T348" s="407"/>
      <c r="U348" s="407"/>
      <c r="V348" s="407"/>
      <c r="W348" s="407"/>
      <c r="X348" s="136"/>
      <c r="Y348" s="136"/>
    </row>
    <row r="349" spans="2:27" ht="19.5" customHeight="1" thickBot="1">
      <c r="B349" s="523"/>
      <c r="C349" s="526"/>
      <c r="D349" s="549"/>
      <c r="E349" s="551"/>
      <c r="F349" s="553" t="s">
        <v>774</v>
      </c>
      <c r="G349" s="554"/>
      <c r="H349" s="553" t="s">
        <v>782</v>
      </c>
      <c r="I349" s="554"/>
      <c r="J349" s="514" t="s">
        <v>774</v>
      </c>
      <c r="K349" s="515"/>
      <c r="L349" s="514" t="s">
        <v>782</v>
      </c>
      <c r="M349" s="515"/>
      <c r="N349" s="514" t="s">
        <v>781</v>
      </c>
      <c r="O349" s="515"/>
      <c r="P349" s="514" t="s">
        <v>781</v>
      </c>
      <c r="Q349" s="555"/>
      <c r="R349" s="358"/>
      <c r="S349" s="327"/>
      <c r="T349" s="327"/>
      <c r="U349" s="327"/>
      <c r="V349" s="327"/>
      <c r="W349" s="327"/>
      <c r="X349" s="4"/>
    </row>
    <row r="350" spans="2:27" ht="30" customHeight="1">
      <c r="B350" s="502">
        <v>14</v>
      </c>
      <c r="C350" s="352" t="s">
        <v>55</v>
      </c>
      <c r="D350" s="253">
        <v>69</v>
      </c>
      <c r="E350" s="353"/>
      <c r="F350" s="91"/>
      <c r="G350" s="124"/>
      <c r="H350" s="91"/>
      <c r="I350" s="124"/>
      <c r="J350" s="91">
        <v>330883</v>
      </c>
      <c r="K350" s="92" t="s">
        <v>499</v>
      </c>
      <c r="L350" s="128"/>
      <c r="M350" s="131"/>
      <c r="N350" s="91"/>
      <c r="O350" s="124"/>
      <c r="P350" s="91">
        <v>256093</v>
      </c>
      <c r="Q350" s="92" t="s">
        <v>1120</v>
      </c>
      <c r="R350" s="267"/>
      <c r="S350" s="22"/>
      <c r="T350" s="74"/>
      <c r="U350" s="22"/>
      <c r="V350" s="74"/>
      <c r="W350" s="22"/>
      <c r="X350" s="74"/>
      <c r="Y350" s="22"/>
    </row>
    <row r="351" spans="2:27" ht="30" customHeight="1">
      <c r="B351" s="503"/>
      <c r="C351" s="341" t="s">
        <v>58</v>
      </c>
      <c r="D351" s="254">
        <v>72</v>
      </c>
      <c r="E351" s="342"/>
      <c r="F351" s="95">
        <v>355166</v>
      </c>
      <c r="G351" s="126" t="s">
        <v>499</v>
      </c>
      <c r="H351" s="95"/>
      <c r="I351" s="126"/>
      <c r="J351" s="95">
        <v>330884</v>
      </c>
      <c r="K351" s="20" t="s">
        <v>499</v>
      </c>
      <c r="L351" s="95">
        <v>350137</v>
      </c>
      <c r="M351" s="20" t="s">
        <v>163</v>
      </c>
      <c r="N351" s="95">
        <v>327889</v>
      </c>
      <c r="O351" s="126" t="s">
        <v>165</v>
      </c>
      <c r="P351" s="95"/>
      <c r="Q351" s="20"/>
      <c r="R351" s="267"/>
      <c r="S351" s="22"/>
      <c r="T351" s="74"/>
      <c r="U351" s="22"/>
      <c r="V351" s="74"/>
      <c r="W351" s="22"/>
      <c r="X351" s="74"/>
      <c r="Y351" s="22"/>
    </row>
    <row r="352" spans="2:27" ht="30" customHeight="1">
      <c r="B352" s="503"/>
      <c r="C352" s="341" t="s">
        <v>59</v>
      </c>
      <c r="D352" s="254" t="s">
        <v>1122</v>
      </c>
      <c r="E352" s="342"/>
      <c r="F352" s="95"/>
      <c r="G352" s="126"/>
      <c r="H352" s="95"/>
      <c r="I352" s="126"/>
      <c r="J352" s="95"/>
      <c r="K352" s="20"/>
      <c r="L352" s="95"/>
      <c r="M352" s="20"/>
      <c r="N352" s="95"/>
      <c r="O352" s="126"/>
      <c r="P352" s="95">
        <v>257897</v>
      </c>
      <c r="Q352" s="20" t="s">
        <v>1120</v>
      </c>
      <c r="R352" s="267"/>
      <c r="S352" s="22"/>
      <c r="T352" s="74"/>
      <c r="U352" s="22"/>
      <c r="V352" s="74"/>
      <c r="W352" s="22"/>
      <c r="X352" s="74"/>
      <c r="Y352" s="22"/>
    </row>
    <row r="353" spans="2:25" ht="30" customHeight="1">
      <c r="B353" s="503"/>
      <c r="C353" s="341" t="s">
        <v>104</v>
      </c>
      <c r="D353" s="254">
        <v>75</v>
      </c>
      <c r="E353" s="342">
        <v>79</v>
      </c>
      <c r="F353" s="95">
        <v>355165</v>
      </c>
      <c r="G353" s="126" t="s">
        <v>500</v>
      </c>
      <c r="H353" s="95"/>
      <c r="I353" s="126"/>
      <c r="J353" s="95">
        <v>330885</v>
      </c>
      <c r="K353" s="20" t="s">
        <v>500</v>
      </c>
      <c r="L353" s="95"/>
      <c r="M353" s="20"/>
      <c r="N353" s="95"/>
      <c r="O353" s="126"/>
      <c r="P353" s="95"/>
      <c r="Q353" s="20"/>
      <c r="R353" s="267"/>
      <c r="S353" s="22"/>
      <c r="T353" s="74"/>
      <c r="U353" s="22"/>
      <c r="V353" s="74"/>
      <c r="W353" s="22"/>
      <c r="X353" s="74"/>
      <c r="Y353" s="22"/>
    </row>
    <row r="354" spans="2:25" ht="30" customHeight="1">
      <c r="B354" s="503"/>
      <c r="C354" s="341" t="s">
        <v>162</v>
      </c>
      <c r="D354" s="254">
        <v>79</v>
      </c>
      <c r="E354" s="342">
        <v>83</v>
      </c>
      <c r="F354" s="95"/>
      <c r="G354" s="126"/>
      <c r="H354" s="95"/>
      <c r="I354" s="126"/>
      <c r="J354" s="95">
        <v>330886</v>
      </c>
      <c r="K354" s="20" t="s">
        <v>500</v>
      </c>
      <c r="L354" s="95"/>
      <c r="M354" s="20"/>
      <c r="N354" s="95">
        <v>327915</v>
      </c>
      <c r="O354" s="126" t="s">
        <v>163</v>
      </c>
      <c r="P354" s="95">
        <v>256091</v>
      </c>
      <c r="Q354" s="20" t="s">
        <v>1125</v>
      </c>
      <c r="R354" s="267"/>
      <c r="S354" s="22"/>
      <c r="T354" s="74"/>
      <c r="U354" s="22"/>
      <c r="V354" s="74"/>
      <c r="W354" s="22"/>
      <c r="X354" s="74"/>
      <c r="Y354" s="22"/>
    </row>
    <row r="355" spans="2:25" ht="30" customHeight="1">
      <c r="B355" s="503"/>
      <c r="C355" s="341" t="s">
        <v>80</v>
      </c>
      <c r="D355" s="254">
        <v>82</v>
      </c>
      <c r="E355" s="342">
        <v>86</v>
      </c>
      <c r="F355" s="95">
        <v>294593</v>
      </c>
      <c r="G355" s="126" t="s">
        <v>1338</v>
      </c>
      <c r="H355" s="95"/>
      <c r="I355" s="126"/>
      <c r="J355" s="95"/>
      <c r="K355" s="20"/>
      <c r="L355" s="95"/>
      <c r="M355" s="20"/>
      <c r="N355" s="95">
        <v>327946</v>
      </c>
      <c r="O355" s="126" t="s">
        <v>163</v>
      </c>
      <c r="P355" s="95">
        <v>310287</v>
      </c>
      <c r="Q355" s="20" t="s">
        <v>163</v>
      </c>
      <c r="R355" s="267"/>
      <c r="S355" s="22"/>
      <c r="T355" s="74"/>
      <c r="U355" s="22"/>
      <c r="V355" s="74"/>
      <c r="W355" s="22"/>
      <c r="X355" s="74"/>
      <c r="Y355" s="22"/>
    </row>
    <row r="356" spans="2:25" ht="30" customHeight="1">
      <c r="B356" s="503"/>
      <c r="C356" s="341" t="s">
        <v>348</v>
      </c>
      <c r="D356" s="254">
        <v>75</v>
      </c>
      <c r="E356" s="342">
        <v>79</v>
      </c>
      <c r="F356" s="95">
        <v>355162</v>
      </c>
      <c r="G356" s="126" t="s">
        <v>500</v>
      </c>
      <c r="H356" s="95">
        <v>335024</v>
      </c>
      <c r="I356" s="126" t="s">
        <v>776</v>
      </c>
      <c r="J356" s="95">
        <v>330887</v>
      </c>
      <c r="K356" s="20" t="s">
        <v>501</v>
      </c>
      <c r="L356" s="95">
        <v>336079</v>
      </c>
      <c r="M356" s="126" t="s">
        <v>163</v>
      </c>
      <c r="N356" s="95"/>
      <c r="O356" s="126"/>
      <c r="P356" s="95"/>
      <c r="Q356" s="20"/>
      <c r="R356" s="267"/>
      <c r="S356" s="22"/>
      <c r="T356" s="74"/>
      <c r="U356" s="22"/>
      <c r="V356" s="74"/>
      <c r="W356" s="22"/>
      <c r="X356" s="74"/>
      <c r="Y356" s="22"/>
    </row>
    <row r="357" spans="2:25" ht="30" customHeight="1">
      <c r="B357" s="503"/>
      <c r="C357" s="341" t="s">
        <v>349</v>
      </c>
      <c r="D357" s="254">
        <v>79</v>
      </c>
      <c r="E357" s="342">
        <v>83</v>
      </c>
      <c r="F357" s="95">
        <v>355163</v>
      </c>
      <c r="G357" s="126" t="s">
        <v>500</v>
      </c>
      <c r="H357" s="95">
        <v>335098</v>
      </c>
      <c r="I357" s="126" t="s">
        <v>783</v>
      </c>
      <c r="J357" s="95">
        <v>330888</v>
      </c>
      <c r="K357" s="20" t="s">
        <v>501</v>
      </c>
      <c r="L357" s="95">
        <v>336082</v>
      </c>
      <c r="M357" s="20" t="s">
        <v>163</v>
      </c>
      <c r="N357" s="95"/>
      <c r="O357" s="126"/>
      <c r="P357" s="95"/>
      <c r="Q357" s="20"/>
      <c r="R357" s="267"/>
      <c r="S357" s="22"/>
      <c r="T357" s="74"/>
      <c r="U357" s="22"/>
      <c r="V357" s="74"/>
      <c r="W357" s="22"/>
      <c r="X357" s="74"/>
      <c r="Y357" s="22"/>
    </row>
    <row r="358" spans="2:25" ht="30" customHeight="1">
      <c r="B358" s="503"/>
      <c r="C358" s="341" t="s">
        <v>170</v>
      </c>
      <c r="D358" s="254">
        <v>82</v>
      </c>
      <c r="E358" s="342">
        <v>86</v>
      </c>
      <c r="F358" s="95">
        <v>355187</v>
      </c>
      <c r="G358" s="126" t="s">
        <v>163</v>
      </c>
      <c r="H358" s="95"/>
      <c r="I358" s="126"/>
      <c r="J358" s="95">
        <v>330889</v>
      </c>
      <c r="K358" s="20" t="s">
        <v>501</v>
      </c>
      <c r="L358" s="95"/>
      <c r="M358" s="20"/>
      <c r="N358" s="95"/>
      <c r="O358" s="126"/>
      <c r="P358" s="95"/>
      <c r="Q358" s="20"/>
      <c r="R358" s="267"/>
      <c r="S358" s="22"/>
      <c r="T358" s="74"/>
      <c r="U358" s="22"/>
      <c r="V358" s="74"/>
      <c r="W358" s="22"/>
      <c r="X358" s="74"/>
      <c r="Y358" s="22"/>
    </row>
    <row r="359" spans="2:25" ht="30" customHeight="1">
      <c r="B359" s="503"/>
      <c r="C359" s="341" t="s">
        <v>173</v>
      </c>
      <c r="D359" s="254">
        <v>86</v>
      </c>
      <c r="E359" s="342">
        <v>90</v>
      </c>
      <c r="F359" s="95"/>
      <c r="G359" s="96"/>
      <c r="H359" s="95"/>
      <c r="I359" s="126"/>
      <c r="J359" s="95">
        <v>330890</v>
      </c>
      <c r="K359" s="20" t="s">
        <v>501</v>
      </c>
      <c r="L359" s="95"/>
      <c r="M359" s="20"/>
      <c r="N359" s="95"/>
      <c r="O359" s="126"/>
      <c r="P359" s="95"/>
      <c r="Q359" s="20"/>
      <c r="R359" s="267"/>
      <c r="S359" s="22"/>
      <c r="T359" s="74"/>
      <c r="U359" s="22"/>
      <c r="V359" s="74"/>
      <c r="W359" s="22"/>
      <c r="X359" s="74"/>
      <c r="Y359" s="22"/>
    </row>
    <row r="360" spans="2:25" ht="30" customHeight="1">
      <c r="B360" s="503"/>
      <c r="C360" s="411" t="s">
        <v>350</v>
      </c>
      <c r="D360" s="317">
        <v>89</v>
      </c>
      <c r="E360" s="249">
        <v>93</v>
      </c>
      <c r="F360" s="319"/>
      <c r="G360" s="126"/>
      <c r="H360" s="319"/>
      <c r="I360" s="132"/>
      <c r="J360" s="95">
        <v>330891</v>
      </c>
      <c r="K360" s="20" t="s">
        <v>501</v>
      </c>
      <c r="L360" s="319"/>
      <c r="M360" s="236"/>
      <c r="N360" s="319"/>
      <c r="O360" s="126"/>
      <c r="P360" s="319"/>
      <c r="Q360" s="20"/>
      <c r="R360" s="267"/>
      <c r="S360" s="22"/>
      <c r="T360" s="74"/>
      <c r="U360" s="22"/>
      <c r="V360" s="74"/>
      <c r="W360" s="22"/>
      <c r="X360" s="74"/>
      <c r="Y360" s="22"/>
    </row>
    <row r="361" spans="2:25" ht="30" customHeight="1">
      <c r="B361" s="503"/>
      <c r="C361" s="87" t="s">
        <v>355</v>
      </c>
      <c r="D361" s="500">
        <v>81</v>
      </c>
      <c r="E361" s="501"/>
      <c r="F361" s="95">
        <v>355161</v>
      </c>
      <c r="G361" s="126" t="s">
        <v>501</v>
      </c>
      <c r="H361" s="95"/>
      <c r="I361" s="126"/>
      <c r="J361" s="95">
        <v>330892</v>
      </c>
      <c r="K361" s="20" t="s">
        <v>501</v>
      </c>
      <c r="L361" s="95">
        <v>336081</v>
      </c>
      <c r="M361" s="126" t="s">
        <v>166</v>
      </c>
      <c r="N361" s="95"/>
      <c r="O361" s="126"/>
      <c r="P361" s="95"/>
      <c r="Q361" s="20"/>
      <c r="R361" s="267"/>
      <c r="S361" s="22"/>
      <c r="T361" s="74"/>
      <c r="U361" s="22"/>
      <c r="V361" s="74"/>
      <c r="W361" s="22"/>
      <c r="X361" s="74"/>
      <c r="Y361" s="22"/>
    </row>
    <row r="362" spans="2:25" ht="30" customHeight="1">
      <c r="B362" s="503"/>
      <c r="C362" s="341" t="s">
        <v>356</v>
      </c>
      <c r="D362" s="500">
        <v>84</v>
      </c>
      <c r="E362" s="501"/>
      <c r="F362" s="95">
        <v>355222</v>
      </c>
      <c r="G362" s="126" t="s">
        <v>163</v>
      </c>
      <c r="H362" s="95"/>
      <c r="I362" s="126"/>
      <c r="J362" s="95">
        <v>330893</v>
      </c>
      <c r="K362" s="20" t="s">
        <v>501</v>
      </c>
      <c r="L362" s="95"/>
      <c r="M362" s="20"/>
      <c r="N362" s="95"/>
      <c r="O362" s="126"/>
      <c r="P362" s="95"/>
      <c r="Q362" s="20"/>
      <c r="R362" s="267"/>
      <c r="S362" s="22"/>
      <c r="T362" s="74"/>
      <c r="U362" s="22"/>
      <c r="V362" s="74"/>
      <c r="W362" s="22"/>
      <c r="X362" s="74"/>
      <c r="Y362" s="22"/>
    </row>
    <row r="363" spans="2:25" ht="30" customHeight="1">
      <c r="B363" s="503"/>
      <c r="C363" s="341" t="s">
        <v>357</v>
      </c>
      <c r="D363" s="500">
        <v>88</v>
      </c>
      <c r="E363" s="501"/>
      <c r="F363" s="95">
        <v>355172</v>
      </c>
      <c r="G363" s="126" t="s">
        <v>163</v>
      </c>
      <c r="H363" s="95"/>
      <c r="I363" s="126"/>
      <c r="J363" s="95">
        <v>330894</v>
      </c>
      <c r="K363" s="20" t="s">
        <v>501</v>
      </c>
      <c r="L363" s="95"/>
      <c r="M363" s="126"/>
      <c r="N363" s="95"/>
      <c r="O363" s="126"/>
      <c r="P363" s="95"/>
      <c r="Q363" s="20"/>
      <c r="R363" s="267"/>
      <c r="S363" s="22"/>
      <c r="T363" s="74"/>
      <c r="U363" s="22"/>
      <c r="V363" s="74"/>
      <c r="W363" s="22"/>
      <c r="X363" s="74"/>
      <c r="Y363" s="22"/>
    </row>
    <row r="364" spans="2:25" ht="30" customHeight="1">
      <c r="B364" s="503"/>
      <c r="C364" s="341" t="s">
        <v>358</v>
      </c>
      <c r="D364" s="500">
        <v>91</v>
      </c>
      <c r="E364" s="501"/>
      <c r="F364" s="95"/>
      <c r="G364" s="126"/>
      <c r="H364" s="95"/>
      <c r="I364" s="126"/>
      <c r="J364" s="95">
        <v>330895</v>
      </c>
      <c r="K364" s="20" t="s">
        <v>501</v>
      </c>
      <c r="L364" s="95"/>
      <c r="M364" s="20"/>
      <c r="N364" s="95"/>
      <c r="O364" s="126"/>
      <c r="P364" s="95"/>
      <c r="Q364" s="20"/>
      <c r="R364" s="267"/>
      <c r="S364" s="22"/>
      <c r="T364" s="74"/>
      <c r="U364" s="22"/>
      <c r="V364" s="74"/>
      <c r="W364" s="22"/>
      <c r="X364" s="74"/>
      <c r="Y364" s="22"/>
    </row>
    <row r="365" spans="2:25" ht="30" customHeight="1">
      <c r="B365" s="503"/>
      <c r="C365" s="341" t="s">
        <v>148</v>
      </c>
      <c r="D365" s="500">
        <v>88</v>
      </c>
      <c r="E365" s="501"/>
      <c r="F365" s="95"/>
      <c r="G365" s="126"/>
      <c r="H365" s="95"/>
      <c r="I365" s="126"/>
      <c r="J365" s="95">
        <v>289087</v>
      </c>
      <c r="K365" s="20" t="s">
        <v>1123</v>
      </c>
      <c r="L365" s="95"/>
      <c r="M365" s="20"/>
      <c r="N365" s="95"/>
      <c r="O365" s="126"/>
      <c r="P365" s="95"/>
      <c r="Q365" s="20"/>
      <c r="R365" s="267"/>
      <c r="S365" s="22"/>
      <c r="T365" s="74"/>
      <c r="U365" s="22"/>
      <c r="V365" s="74"/>
      <c r="W365" s="22"/>
      <c r="X365" s="74"/>
      <c r="Y365" s="22"/>
    </row>
    <row r="366" spans="2:25" ht="30" customHeight="1" thickBot="1">
      <c r="B366" s="544"/>
      <c r="C366" s="343" t="s">
        <v>149</v>
      </c>
      <c r="D366" s="558">
        <v>91</v>
      </c>
      <c r="E366" s="559"/>
      <c r="F366" s="118"/>
      <c r="G366" s="127"/>
      <c r="H366" s="118"/>
      <c r="I366" s="127"/>
      <c r="J366" s="118">
        <v>289071</v>
      </c>
      <c r="K366" s="21" t="s">
        <v>1124</v>
      </c>
      <c r="L366" s="118"/>
      <c r="M366" s="21"/>
      <c r="N366" s="118"/>
      <c r="O366" s="127"/>
      <c r="P366" s="118"/>
      <c r="Q366" s="21"/>
      <c r="R366" s="267"/>
      <c r="S366" s="22"/>
      <c r="T366" s="74"/>
      <c r="U366" s="22"/>
      <c r="V366" s="74"/>
      <c r="W366" s="22"/>
      <c r="X366" s="74"/>
      <c r="Y366" s="22"/>
    </row>
    <row r="367" spans="2:25" ht="28.5" customHeight="1">
      <c r="B367" s="545" t="s">
        <v>1088</v>
      </c>
      <c r="C367" s="545"/>
      <c r="D367" s="545"/>
      <c r="E367" s="545"/>
      <c r="F367" s="545"/>
      <c r="G367" s="545"/>
      <c r="H367" s="545"/>
      <c r="I367" s="545"/>
      <c r="J367" s="545"/>
      <c r="K367" s="545"/>
      <c r="L367" s="545"/>
      <c r="M367" s="545"/>
      <c r="N367" s="545"/>
      <c r="O367" s="545"/>
      <c r="P367" s="545"/>
      <c r="Q367" s="545"/>
      <c r="X367" s="74"/>
    </row>
    <row r="368" spans="2:25" ht="13.5" customHeight="1">
      <c r="C368" s="327"/>
      <c r="D368" s="327"/>
      <c r="E368" s="327"/>
      <c r="F368" s="10"/>
      <c r="G368" s="17"/>
      <c r="H368" s="10"/>
      <c r="I368" s="17"/>
      <c r="J368" s="10"/>
      <c r="K368" s="17"/>
      <c r="L368" s="10"/>
      <c r="M368" s="17"/>
      <c r="N368" s="10"/>
      <c r="O368" s="17"/>
      <c r="P368" s="10"/>
      <c r="Q368" s="17"/>
      <c r="R368" s="10"/>
      <c r="S368" s="17"/>
      <c r="T368" s="10"/>
      <c r="U368" s="17"/>
      <c r="V368" s="10"/>
      <c r="W368" s="17"/>
      <c r="X368" s="10"/>
      <c r="Y368" s="17"/>
    </row>
    <row r="369" spans="2:26" s="239" customFormat="1" ht="20.100000000000001" customHeight="1" thickBot="1">
      <c r="B369" s="238" t="s">
        <v>979</v>
      </c>
      <c r="F369" s="240"/>
      <c r="H369" s="240"/>
      <c r="J369" s="240"/>
      <c r="L369" s="240"/>
      <c r="N369" s="240"/>
      <c r="P369" s="240"/>
      <c r="R369" s="240"/>
      <c r="T369" s="240"/>
      <c r="V369" s="240"/>
      <c r="X369" s="240"/>
    </row>
    <row r="370" spans="2:26" ht="19.5" customHeight="1" thickBot="1">
      <c r="B370" s="521" t="s">
        <v>452</v>
      </c>
      <c r="C370" s="524" t="s">
        <v>524</v>
      </c>
      <c r="D370" s="527" t="s">
        <v>1113</v>
      </c>
      <c r="E370" s="540"/>
      <c r="F370" s="531" t="s">
        <v>453</v>
      </c>
      <c r="G370" s="532"/>
      <c r="H370" s="532"/>
      <c r="I370" s="532"/>
      <c r="J370" s="532"/>
      <c r="K370" s="533"/>
      <c r="N370" s="371"/>
      <c r="O370" s="371"/>
      <c r="P370" s="371"/>
      <c r="Q370" s="371"/>
      <c r="R370" s="11"/>
      <c r="S370" s="11"/>
      <c r="T370" s="11"/>
      <c r="U370" s="11"/>
      <c r="V370" s="11"/>
      <c r="W370" s="11"/>
      <c r="X370" s="11"/>
      <c r="Y370" s="11"/>
      <c r="Z370" s="11"/>
    </row>
    <row r="371" spans="2:26" ht="19.5" customHeight="1">
      <c r="B371" s="522"/>
      <c r="C371" s="525"/>
      <c r="D371" s="541"/>
      <c r="E371" s="551"/>
      <c r="F371" s="516" t="s">
        <v>770</v>
      </c>
      <c r="G371" s="507"/>
      <c r="H371" s="506" t="s">
        <v>777</v>
      </c>
      <c r="I371" s="507"/>
      <c r="J371" s="506" t="s">
        <v>883</v>
      </c>
      <c r="K371" s="507"/>
      <c r="N371" s="371"/>
      <c r="O371" s="371"/>
      <c r="P371" s="371"/>
      <c r="Q371" s="371"/>
      <c r="R371" s="11"/>
      <c r="S371" s="11"/>
      <c r="T371" s="11"/>
      <c r="U371" s="11"/>
      <c r="V371" s="11"/>
      <c r="W371" s="11"/>
      <c r="X371" s="11"/>
      <c r="Y371" s="11"/>
      <c r="Z371" s="11"/>
    </row>
    <row r="372" spans="2:26" ht="19.5" customHeight="1">
      <c r="B372" s="522"/>
      <c r="C372" s="525"/>
      <c r="D372" s="510" t="s">
        <v>1115</v>
      </c>
      <c r="E372" s="550" t="s">
        <v>1114</v>
      </c>
      <c r="F372" s="517"/>
      <c r="G372" s="509"/>
      <c r="H372" s="508"/>
      <c r="I372" s="509"/>
      <c r="J372" s="508"/>
      <c r="K372" s="509"/>
      <c r="N372" s="407"/>
      <c r="O372" s="407"/>
      <c r="P372" s="407"/>
      <c r="Q372" s="407"/>
      <c r="R372" s="407"/>
      <c r="S372" s="407"/>
      <c r="T372" s="407"/>
      <c r="U372" s="407"/>
      <c r="V372" s="407"/>
      <c r="W372" s="407"/>
      <c r="X372" s="136"/>
      <c r="Y372" s="136"/>
    </row>
    <row r="373" spans="2:26" ht="19.5" customHeight="1" thickBot="1">
      <c r="B373" s="523"/>
      <c r="C373" s="526"/>
      <c r="D373" s="549"/>
      <c r="E373" s="551"/>
      <c r="F373" s="514" t="s">
        <v>511</v>
      </c>
      <c r="G373" s="515"/>
      <c r="H373" s="514" t="s">
        <v>782</v>
      </c>
      <c r="I373" s="515"/>
      <c r="J373" s="514" t="s">
        <v>492</v>
      </c>
      <c r="K373" s="515"/>
      <c r="N373" s="327"/>
      <c r="O373" s="327"/>
      <c r="P373" s="327"/>
      <c r="Q373" s="327"/>
      <c r="R373" s="327"/>
      <c r="S373" s="327"/>
      <c r="T373" s="327"/>
      <c r="U373" s="327"/>
      <c r="V373" s="327"/>
      <c r="W373" s="327"/>
      <c r="X373" s="4"/>
    </row>
    <row r="374" spans="2:26" ht="30" customHeight="1">
      <c r="B374" s="502">
        <v>13</v>
      </c>
      <c r="C374" s="352" t="s">
        <v>114</v>
      </c>
      <c r="D374" s="253">
        <v>73</v>
      </c>
      <c r="E374" s="353"/>
      <c r="F374" s="91">
        <v>330896</v>
      </c>
      <c r="G374" s="124" t="s">
        <v>501</v>
      </c>
      <c r="H374" s="91">
        <v>350138</v>
      </c>
      <c r="I374" s="92" t="s">
        <v>163</v>
      </c>
      <c r="J374" s="128">
        <v>257893</v>
      </c>
      <c r="K374" s="131" t="s">
        <v>163</v>
      </c>
      <c r="N374" s="267"/>
      <c r="O374" s="251"/>
      <c r="P374" s="74"/>
      <c r="Q374" s="22"/>
      <c r="R374" s="74"/>
      <c r="S374" s="22"/>
      <c r="T374" s="74"/>
      <c r="U374" s="22"/>
      <c r="V374" s="74"/>
      <c r="W374" s="22"/>
      <c r="X374" s="74"/>
      <c r="Y374" s="22"/>
    </row>
    <row r="375" spans="2:26" ht="30" customHeight="1">
      <c r="B375" s="503"/>
      <c r="C375" s="341" t="s">
        <v>50</v>
      </c>
      <c r="D375" s="254" t="s">
        <v>1121</v>
      </c>
      <c r="E375" s="342"/>
      <c r="F375" s="95">
        <v>330897</v>
      </c>
      <c r="G375" s="126" t="s">
        <v>501</v>
      </c>
      <c r="H375" s="95"/>
      <c r="I375" s="20"/>
      <c r="J375" s="95"/>
      <c r="K375" s="20"/>
      <c r="N375" s="267"/>
      <c r="O375" s="251"/>
      <c r="P375" s="74"/>
      <c r="Q375" s="22"/>
      <c r="R375" s="74"/>
      <c r="S375" s="22"/>
      <c r="T375" s="74"/>
      <c r="U375" s="22"/>
      <c r="V375" s="74"/>
      <c r="W375" s="22"/>
      <c r="X375" s="74"/>
      <c r="Y375" s="22"/>
    </row>
    <row r="376" spans="2:26" ht="30" customHeight="1">
      <c r="B376" s="503"/>
      <c r="C376" s="341" t="s">
        <v>359</v>
      </c>
      <c r="D376" s="500">
        <v>75</v>
      </c>
      <c r="E376" s="501"/>
      <c r="F376" s="95">
        <v>330898</v>
      </c>
      <c r="G376" s="126" t="s">
        <v>501</v>
      </c>
      <c r="H376" s="95">
        <v>336078</v>
      </c>
      <c r="I376" s="20" t="s">
        <v>163</v>
      </c>
      <c r="J376" s="95"/>
      <c r="K376" s="20"/>
      <c r="N376" s="267"/>
      <c r="O376" s="251"/>
      <c r="P376" s="74"/>
      <c r="Q376" s="22"/>
      <c r="R376" s="74"/>
      <c r="S376" s="22"/>
      <c r="T376" s="74"/>
      <c r="U376" s="22"/>
      <c r="V376" s="74"/>
      <c r="W376" s="22"/>
      <c r="X376" s="74"/>
      <c r="Y376" s="22"/>
    </row>
    <row r="377" spans="2:26" ht="30" customHeight="1">
      <c r="B377" s="503"/>
      <c r="C377" s="341" t="s">
        <v>360</v>
      </c>
      <c r="D377" s="500">
        <v>79</v>
      </c>
      <c r="E377" s="501"/>
      <c r="F377" s="95">
        <v>330899</v>
      </c>
      <c r="G377" s="126" t="s">
        <v>501</v>
      </c>
      <c r="H377" s="95"/>
      <c r="I377" s="20"/>
      <c r="J377" s="95"/>
      <c r="K377" s="20"/>
      <c r="N377" s="267"/>
      <c r="O377" s="251"/>
      <c r="P377" s="74"/>
      <c r="Q377" s="22"/>
      <c r="R377" s="74"/>
      <c r="S377" s="22"/>
      <c r="T377" s="74"/>
      <c r="U377" s="22"/>
      <c r="V377" s="74"/>
      <c r="W377" s="22"/>
      <c r="X377" s="74"/>
      <c r="Y377" s="22"/>
    </row>
    <row r="378" spans="2:26" ht="30" customHeight="1">
      <c r="B378" s="503"/>
      <c r="C378" s="341" t="s">
        <v>123</v>
      </c>
      <c r="D378" s="500">
        <v>82</v>
      </c>
      <c r="E378" s="501"/>
      <c r="F378" s="95">
        <v>330900</v>
      </c>
      <c r="G378" s="126" t="s">
        <v>501</v>
      </c>
      <c r="H378" s="95"/>
      <c r="I378" s="20"/>
      <c r="J378" s="95"/>
      <c r="K378" s="20"/>
      <c r="N378" s="267"/>
      <c r="O378" s="251"/>
      <c r="P378" s="74"/>
      <c r="Q378" s="22"/>
      <c r="R378" s="74"/>
      <c r="S378" s="22"/>
      <c r="T378" s="74"/>
      <c r="U378" s="22"/>
      <c r="V378" s="74"/>
      <c r="W378" s="22"/>
      <c r="X378" s="74"/>
      <c r="Y378" s="22"/>
    </row>
    <row r="379" spans="2:26" ht="30" customHeight="1">
      <c r="B379" s="503"/>
      <c r="C379" s="341" t="s">
        <v>63</v>
      </c>
      <c r="D379" s="500">
        <v>70</v>
      </c>
      <c r="E379" s="501"/>
      <c r="F379" s="95">
        <v>289015</v>
      </c>
      <c r="G379" s="126" t="s">
        <v>1123</v>
      </c>
      <c r="H379" s="95"/>
      <c r="I379" s="20"/>
      <c r="J379" s="95"/>
      <c r="K379" s="20"/>
      <c r="N379" s="267"/>
      <c r="O379" s="251"/>
      <c r="P379" s="74"/>
      <c r="Q379" s="22"/>
      <c r="R379" s="74"/>
      <c r="S379" s="22"/>
      <c r="T379" s="74"/>
      <c r="U379" s="22"/>
      <c r="V379" s="74"/>
      <c r="W379" s="22"/>
      <c r="X379" s="74"/>
      <c r="Y379" s="22"/>
    </row>
    <row r="380" spans="2:26" ht="30" customHeight="1">
      <c r="B380" s="503"/>
      <c r="C380" s="341" t="s">
        <v>131</v>
      </c>
      <c r="D380" s="500">
        <v>75</v>
      </c>
      <c r="E380" s="501"/>
      <c r="F380" s="95">
        <v>330901</v>
      </c>
      <c r="G380" s="126" t="s">
        <v>501</v>
      </c>
      <c r="H380" s="95">
        <v>350145</v>
      </c>
      <c r="I380" s="20" t="s">
        <v>166</v>
      </c>
      <c r="J380" s="95"/>
      <c r="K380" s="96"/>
      <c r="N380" s="267"/>
      <c r="O380" s="251"/>
      <c r="P380" s="74"/>
      <c r="Q380" s="22"/>
      <c r="R380" s="74"/>
      <c r="S380" s="22"/>
      <c r="T380" s="74"/>
      <c r="U380" s="22"/>
      <c r="V380" s="74"/>
      <c r="W380" s="22"/>
      <c r="X380" s="74"/>
      <c r="Y380" s="22"/>
    </row>
    <row r="381" spans="2:26" ht="30" customHeight="1">
      <c r="B381" s="503"/>
      <c r="C381" s="341" t="s">
        <v>46</v>
      </c>
      <c r="D381" s="500">
        <v>79</v>
      </c>
      <c r="E381" s="501"/>
      <c r="F381" s="95">
        <v>330902</v>
      </c>
      <c r="G381" s="126" t="s">
        <v>501</v>
      </c>
      <c r="H381" s="95"/>
      <c r="I381" s="20"/>
      <c r="J381" s="95"/>
      <c r="K381" s="20"/>
      <c r="N381" s="267"/>
      <c r="O381" s="251"/>
      <c r="P381" s="74"/>
      <c r="Q381" s="22"/>
      <c r="R381" s="74"/>
      <c r="S381" s="22"/>
      <c r="T381" s="74"/>
      <c r="U381" s="22"/>
      <c r="V381" s="74"/>
      <c r="W381" s="22"/>
      <c r="X381" s="74"/>
      <c r="Y381" s="22"/>
    </row>
    <row r="382" spans="2:26" ht="30" customHeight="1" thickBot="1">
      <c r="B382" s="544"/>
      <c r="C382" s="343" t="s">
        <v>49</v>
      </c>
      <c r="D382" s="558">
        <v>83</v>
      </c>
      <c r="E382" s="559"/>
      <c r="F382" s="118">
        <v>330903</v>
      </c>
      <c r="G382" s="127" t="s">
        <v>501</v>
      </c>
      <c r="H382" s="118"/>
      <c r="I382" s="21"/>
      <c r="J382" s="118"/>
      <c r="K382" s="21"/>
      <c r="N382" s="267"/>
      <c r="O382" s="251"/>
      <c r="P382" s="74"/>
      <c r="Q382" s="22"/>
      <c r="R382" s="74"/>
      <c r="S382" s="22"/>
      <c r="T382" s="74"/>
      <c r="U382" s="22"/>
      <c r="V382" s="74"/>
      <c r="W382" s="22"/>
      <c r="X382" s="74"/>
      <c r="Y382" s="22"/>
    </row>
    <row r="383" spans="2:26" ht="21" customHeight="1">
      <c r="B383" s="122" t="s">
        <v>1994</v>
      </c>
    </row>
    <row r="384" spans="2:26" ht="13.5" customHeight="1">
      <c r="C384" s="327"/>
      <c r="D384" s="327"/>
      <c r="E384" s="327"/>
      <c r="F384" s="10"/>
      <c r="G384" s="17"/>
      <c r="H384" s="10"/>
      <c r="I384" s="17"/>
      <c r="J384" s="10"/>
      <c r="K384" s="17"/>
      <c r="L384" s="10"/>
      <c r="M384" s="17"/>
      <c r="N384" s="10"/>
      <c r="O384" s="17"/>
      <c r="P384" s="10"/>
      <c r="Q384" s="17"/>
      <c r="R384" s="10"/>
      <c r="S384" s="17"/>
      <c r="T384" s="10"/>
      <c r="U384" s="17"/>
      <c r="V384" s="10"/>
      <c r="W384" s="17"/>
      <c r="X384" s="10"/>
      <c r="Y384" s="17"/>
    </row>
    <row r="385" spans="2:27" s="239" customFormat="1" ht="20.100000000000001" customHeight="1" thickBot="1">
      <c r="B385" s="238" t="s">
        <v>784</v>
      </c>
      <c r="F385" s="240"/>
      <c r="H385" s="240"/>
      <c r="J385" s="240"/>
      <c r="L385" s="240"/>
      <c r="N385" s="240"/>
      <c r="P385" s="240"/>
      <c r="R385" s="240"/>
      <c r="T385" s="240"/>
      <c r="V385" s="240"/>
      <c r="X385" s="240"/>
    </row>
    <row r="386" spans="2:27" ht="19.5" customHeight="1" thickBot="1">
      <c r="B386" s="521" t="s">
        <v>452</v>
      </c>
      <c r="C386" s="524" t="s">
        <v>524</v>
      </c>
      <c r="D386" s="527" t="s">
        <v>1113</v>
      </c>
      <c r="E386" s="540"/>
      <c r="F386" s="531" t="s">
        <v>453</v>
      </c>
      <c r="G386" s="532"/>
      <c r="H386" s="532"/>
      <c r="I386" s="533"/>
      <c r="J386" s="370"/>
      <c r="K386" s="521" t="s">
        <v>452</v>
      </c>
      <c r="L386" s="534" t="s">
        <v>524</v>
      </c>
      <c r="M386" s="535"/>
      <c r="N386" s="516" t="s">
        <v>1127</v>
      </c>
      <c r="O386" s="535"/>
      <c r="P386" s="531" t="s">
        <v>453</v>
      </c>
      <c r="Q386" s="532"/>
      <c r="R386" s="532"/>
      <c r="S386" s="533"/>
      <c r="T386" s="11"/>
      <c r="U386" s="11"/>
      <c r="V386" s="11"/>
      <c r="W386" s="11"/>
      <c r="X386" s="11"/>
      <c r="Y386" s="11"/>
      <c r="Z386" s="11"/>
      <c r="AA386" s="11"/>
    </row>
    <row r="387" spans="2:27" ht="19.5" customHeight="1">
      <c r="B387" s="522"/>
      <c r="C387" s="525"/>
      <c r="D387" s="541"/>
      <c r="E387" s="542"/>
      <c r="F387" s="516" t="s">
        <v>971</v>
      </c>
      <c r="G387" s="507"/>
      <c r="H387" s="506" t="s">
        <v>770</v>
      </c>
      <c r="I387" s="507"/>
      <c r="J387" s="370"/>
      <c r="K387" s="522"/>
      <c r="L387" s="536"/>
      <c r="M387" s="537"/>
      <c r="N387" s="536"/>
      <c r="O387" s="537"/>
      <c r="P387" s="516" t="s">
        <v>785</v>
      </c>
      <c r="Q387" s="507"/>
      <c r="R387" s="506" t="s">
        <v>770</v>
      </c>
      <c r="S387" s="507"/>
      <c r="T387" s="11"/>
      <c r="U387" s="11"/>
      <c r="V387" s="11"/>
      <c r="W387" s="11"/>
      <c r="X387" s="11"/>
      <c r="Y387" s="11"/>
      <c r="Z387" s="11"/>
      <c r="AA387" s="11"/>
    </row>
    <row r="388" spans="2:27" ht="19.5" customHeight="1">
      <c r="B388" s="522"/>
      <c r="C388" s="525"/>
      <c r="D388" s="510" t="s">
        <v>1115</v>
      </c>
      <c r="E388" s="550" t="s">
        <v>1114</v>
      </c>
      <c r="F388" s="517"/>
      <c r="G388" s="509"/>
      <c r="H388" s="508"/>
      <c r="I388" s="509"/>
      <c r="J388" s="410"/>
      <c r="K388" s="522"/>
      <c r="L388" s="536"/>
      <c r="M388" s="537"/>
      <c r="N388" s="536"/>
      <c r="O388" s="537"/>
      <c r="P388" s="517"/>
      <c r="Q388" s="509"/>
      <c r="R388" s="508"/>
      <c r="S388" s="509"/>
      <c r="T388" s="407"/>
      <c r="U388" s="407"/>
      <c r="V388" s="407"/>
      <c r="W388" s="407"/>
      <c r="X388" s="407"/>
      <c r="Y388" s="136"/>
      <c r="Z388" s="136"/>
    </row>
    <row r="389" spans="2:27" ht="19.5" customHeight="1" thickBot="1">
      <c r="B389" s="523"/>
      <c r="C389" s="526"/>
      <c r="D389" s="549"/>
      <c r="E389" s="551"/>
      <c r="F389" s="553" t="s">
        <v>492</v>
      </c>
      <c r="G389" s="554"/>
      <c r="H389" s="553" t="s">
        <v>511</v>
      </c>
      <c r="I389" s="573"/>
      <c r="J389" s="358"/>
      <c r="K389" s="523"/>
      <c r="L389" s="538"/>
      <c r="M389" s="539"/>
      <c r="N389" s="538"/>
      <c r="O389" s="539"/>
      <c r="P389" s="514" t="s">
        <v>492</v>
      </c>
      <c r="Q389" s="515"/>
      <c r="R389" s="514" t="s">
        <v>511</v>
      </c>
      <c r="S389" s="515"/>
      <c r="T389" s="327"/>
      <c r="U389" s="327"/>
      <c r="V389" s="327"/>
      <c r="W389" s="327"/>
      <c r="X389" s="327"/>
    </row>
    <row r="390" spans="2:27" ht="30" customHeight="1">
      <c r="B390" s="502">
        <v>12</v>
      </c>
      <c r="C390" s="352" t="s">
        <v>8</v>
      </c>
      <c r="D390" s="253">
        <v>70</v>
      </c>
      <c r="E390" s="353"/>
      <c r="F390" s="91">
        <v>222409</v>
      </c>
      <c r="G390" s="124" t="s">
        <v>1015</v>
      </c>
      <c r="H390" s="91"/>
      <c r="I390" s="125" t="s">
        <v>719</v>
      </c>
      <c r="J390" s="108"/>
      <c r="K390" s="502">
        <v>10</v>
      </c>
      <c r="L390" s="498" t="s">
        <v>88</v>
      </c>
      <c r="M390" s="499"/>
      <c r="N390" s="498">
        <v>72</v>
      </c>
      <c r="O390" s="499"/>
      <c r="P390" s="91">
        <v>212433</v>
      </c>
      <c r="Q390" s="124" t="s">
        <v>163</v>
      </c>
      <c r="R390" s="91"/>
      <c r="S390" s="125" t="s">
        <v>719</v>
      </c>
      <c r="T390" s="22"/>
      <c r="U390" s="74"/>
      <c r="V390" s="22"/>
      <c r="W390" s="74"/>
      <c r="X390" s="22"/>
      <c r="Y390" s="74"/>
      <c r="Z390" s="22"/>
    </row>
    <row r="391" spans="2:27" ht="30" customHeight="1" thickBot="1">
      <c r="B391" s="503"/>
      <c r="C391" s="341" t="s">
        <v>351</v>
      </c>
      <c r="D391" s="254">
        <v>71</v>
      </c>
      <c r="E391" s="342"/>
      <c r="F391" s="95"/>
      <c r="G391" s="126" t="s">
        <v>719</v>
      </c>
      <c r="H391" s="95">
        <v>235799</v>
      </c>
      <c r="I391" s="96" t="s">
        <v>1917</v>
      </c>
      <c r="J391" s="108"/>
      <c r="K391" s="544"/>
      <c r="L391" s="538" t="s">
        <v>83</v>
      </c>
      <c r="M391" s="539"/>
      <c r="N391" s="558">
        <v>68</v>
      </c>
      <c r="O391" s="559"/>
      <c r="P391" s="118"/>
      <c r="Q391" s="127" t="s">
        <v>719</v>
      </c>
      <c r="R391" s="118">
        <v>233233</v>
      </c>
      <c r="S391" s="119" t="s">
        <v>1089</v>
      </c>
      <c r="T391" s="22"/>
      <c r="U391" s="74"/>
      <c r="V391" s="22"/>
      <c r="W391" s="74"/>
      <c r="X391" s="22"/>
      <c r="Y391" s="74"/>
      <c r="Z391" s="22"/>
    </row>
    <row r="392" spans="2:27" ht="30" customHeight="1">
      <c r="B392" s="503"/>
      <c r="C392" s="341" t="s">
        <v>361</v>
      </c>
      <c r="D392" s="500">
        <v>69</v>
      </c>
      <c r="E392" s="501"/>
      <c r="F392" s="95"/>
      <c r="G392" s="126" t="s">
        <v>719</v>
      </c>
      <c r="H392" s="95">
        <v>265799</v>
      </c>
      <c r="I392" s="96" t="s">
        <v>1016</v>
      </c>
      <c r="J392" s="108"/>
      <c r="K392" s="22"/>
      <c r="L392" s="74"/>
      <c r="M392" s="22"/>
      <c r="N392" s="74"/>
      <c r="O392" s="251"/>
      <c r="P392" s="74"/>
      <c r="Q392" s="22"/>
      <c r="R392" s="74"/>
      <c r="S392" s="22"/>
      <c r="T392" s="74"/>
      <c r="U392" s="22"/>
      <c r="V392" s="74"/>
      <c r="W392" s="22"/>
      <c r="X392" s="74"/>
      <c r="Y392" s="22"/>
    </row>
    <row r="393" spans="2:27" ht="30" customHeight="1">
      <c r="B393" s="503"/>
      <c r="C393" s="341" t="s">
        <v>362</v>
      </c>
      <c r="D393" s="500">
        <v>73</v>
      </c>
      <c r="E393" s="501"/>
      <c r="F393" s="95"/>
      <c r="G393" s="126" t="s">
        <v>719</v>
      </c>
      <c r="H393" s="95">
        <v>265801</v>
      </c>
      <c r="I393" s="96" t="s">
        <v>1016</v>
      </c>
      <c r="J393" s="108"/>
      <c r="K393" s="22"/>
      <c r="L393" s="74"/>
      <c r="M393" s="22"/>
      <c r="N393" s="74"/>
      <c r="O393" s="251"/>
      <c r="P393" s="74"/>
      <c r="Q393" s="22"/>
      <c r="R393" s="74"/>
      <c r="S393" s="22"/>
      <c r="T393" s="74"/>
      <c r="U393" s="22"/>
      <c r="V393" s="74"/>
      <c r="W393" s="22"/>
      <c r="X393" s="74"/>
      <c r="Y393" s="22"/>
    </row>
    <row r="394" spans="2:27" ht="30" customHeight="1">
      <c r="B394" s="503"/>
      <c r="C394" s="341" t="s">
        <v>502</v>
      </c>
      <c r="D394" s="500">
        <v>68</v>
      </c>
      <c r="E394" s="501"/>
      <c r="F394" s="95"/>
      <c r="G394" s="126" t="s">
        <v>719</v>
      </c>
      <c r="H394" s="95">
        <v>265851</v>
      </c>
      <c r="I394" s="96" t="s">
        <v>1016</v>
      </c>
      <c r="J394" s="108"/>
      <c r="K394" s="22"/>
      <c r="L394" s="74"/>
      <c r="M394" s="22"/>
      <c r="N394" s="74"/>
      <c r="O394" s="251"/>
      <c r="P394" s="74"/>
      <c r="Q394" s="22"/>
      <c r="R394" s="74"/>
      <c r="S394" s="22"/>
      <c r="T394" s="74"/>
      <c r="U394" s="22"/>
      <c r="V394" s="74"/>
      <c r="W394" s="22"/>
      <c r="X394" s="74"/>
      <c r="Y394" s="22"/>
    </row>
    <row r="395" spans="2:27" ht="30" customHeight="1" thickBot="1">
      <c r="B395" s="544"/>
      <c r="C395" s="343" t="s">
        <v>503</v>
      </c>
      <c r="D395" s="558">
        <v>74</v>
      </c>
      <c r="E395" s="559"/>
      <c r="F395" s="118"/>
      <c r="G395" s="127" t="s">
        <v>719</v>
      </c>
      <c r="H395" s="118">
        <v>265853</v>
      </c>
      <c r="I395" s="119" t="s">
        <v>1016</v>
      </c>
      <c r="J395" s="108"/>
      <c r="K395" s="22"/>
      <c r="L395" s="74"/>
      <c r="M395" s="22"/>
      <c r="N395" s="74"/>
      <c r="O395" s="251"/>
      <c r="P395" s="74"/>
      <c r="Q395" s="22"/>
      <c r="R395" s="74"/>
      <c r="S395" s="22"/>
      <c r="T395" s="74"/>
      <c r="U395" s="22"/>
      <c r="V395" s="74"/>
      <c r="W395" s="22"/>
      <c r="X395" s="74"/>
      <c r="Y395" s="22"/>
    </row>
    <row r="396" spans="2:27" ht="21" customHeight="1">
      <c r="B396" s="122"/>
    </row>
    <row r="397" spans="2:27" ht="13.5" customHeight="1">
      <c r="C397" s="327"/>
      <c r="D397" s="327"/>
      <c r="E397" s="327"/>
      <c r="F397" s="10"/>
      <c r="G397" s="17"/>
      <c r="H397" s="10"/>
      <c r="I397" s="17"/>
      <c r="J397" s="10"/>
      <c r="K397" s="17"/>
      <c r="L397" s="10"/>
      <c r="M397" s="17"/>
      <c r="N397" s="10"/>
      <c r="O397" s="17"/>
      <c r="P397" s="10"/>
      <c r="Q397" s="17"/>
      <c r="R397" s="10"/>
      <c r="S397" s="17"/>
      <c r="T397" s="10"/>
      <c r="U397" s="17"/>
      <c r="V397" s="10"/>
      <c r="W397" s="17"/>
      <c r="X397" s="10"/>
      <c r="Y397" s="17"/>
    </row>
    <row r="399" spans="2:27" ht="14.25" customHeight="1" thickBot="1">
      <c r="C399" s="315"/>
      <c r="D399" s="315"/>
      <c r="E399" s="315"/>
      <c r="F399" s="10"/>
      <c r="G399" s="17"/>
      <c r="H399" s="10"/>
      <c r="I399" s="17"/>
      <c r="J399" s="10"/>
      <c r="K399" s="22"/>
      <c r="L399" s="10"/>
      <c r="M399" s="17"/>
      <c r="N399" s="10"/>
      <c r="O399" s="407"/>
      <c r="P399" s="10"/>
      <c r="Q399" s="22"/>
    </row>
    <row r="400" spans="2:27" ht="25.5" customHeight="1" thickTop="1" thickBot="1">
      <c r="B400" s="518" t="s">
        <v>504</v>
      </c>
      <c r="C400" s="519"/>
      <c r="D400" s="519"/>
      <c r="E400" s="519"/>
      <c r="F400" s="519"/>
      <c r="G400" s="519"/>
      <c r="H400" s="519"/>
      <c r="I400" s="519"/>
      <c r="J400" s="519"/>
      <c r="K400" s="519"/>
      <c r="L400" s="519"/>
      <c r="M400" s="519"/>
      <c r="N400" s="519"/>
      <c r="O400" s="519"/>
      <c r="P400" s="519"/>
      <c r="Q400" s="519"/>
      <c r="R400" s="519"/>
      <c r="S400" s="519"/>
      <c r="T400" s="519"/>
      <c r="U400" s="519"/>
      <c r="V400" s="519"/>
      <c r="W400" s="519"/>
      <c r="X400" s="519"/>
      <c r="Y400" s="519"/>
      <c r="Z400" s="519"/>
      <c r="AA400" s="520"/>
    </row>
    <row r="401" spans="2:27" ht="10.5" customHeight="1" thickTop="1">
      <c r="C401" s="40"/>
      <c r="D401" s="40"/>
      <c r="E401" s="40"/>
      <c r="F401" s="79"/>
      <c r="H401" s="79"/>
      <c r="K401" s="52"/>
      <c r="M401" s="52"/>
      <c r="Q401" s="52"/>
    </row>
    <row r="402" spans="2:27" s="239" customFormat="1" ht="20.100000000000001" customHeight="1" thickBot="1">
      <c r="B402" s="238" t="s">
        <v>1126</v>
      </c>
      <c r="F402" s="240"/>
      <c r="H402" s="240"/>
      <c r="J402" s="240"/>
      <c r="L402" s="240"/>
      <c r="N402" s="240"/>
      <c r="P402" s="240"/>
      <c r="R402" s="240"/>
      <c r="T402" s="240"/>
      <c r="V402" s="240"/>
      <c r="X402" s="240"/>
    </row>
    <row r="403" spans="2:27" ht="19.5" customHeight="1" thickBot="1">
      <c r="B403" s="521" t="s">
        <v>452</v>
      </c>
      <c r="C403" s="524" t="s">
        <v>524</v>
      </c>
      <c r="D403" s="527" t="s">
        <v>1113</v>
      </c>
      <c r="E403" s="540"/>
      <c r="F403" s="531" t="s">
        <v>453</v>
      </c>
      <c r="G403" s="533"/>
      <c r="H403" s="135"/>
      <c r="I403" s="11"/>
      <c r="J403" s="575"/>
      <c r="K403" s="575"/>
      <c r="L403" s="11"/>
      <c r="M403" s="11"/>
      <c r="N403" s="10"/>
      <c r="O403" s="11"/>
      <c r="P403" s="10"/>
      <c r="Q403" s="11"/>
      <c r="R403" s="10"/>
      <c r="S403" s="11"/>
      <c r="T403" s="10"/>
      <c r="U403" s="11"/>
      <c r="X403" s="10"/>
      <c r="Y403" s="11"/>
    </row>
    <row r="404" spans="2:27" ht="19.5" customHeight="1">
      <c r="B404" s="522"/>
      <c r="C404" s="525"/>
      <c r="D404" s="541"/>
      <c r="E404" s="542"/>
      <c r="F404" s="516" t="s">
        <v>786</v>
      </c>
      <c r="G404" s="506"/>
      <c r="H404" s="552"/>
      <c r="I404" s="548"/>
      <c r="J404" s="548"/>
      <c r="K404" s="548"/>
      <c r="L404" s="548"/>
      <c r="M404" s="548"/>
      <c r="N404" s="10"/>
      <c r="O404" s="11"/>
      <c r="P404" s="10"/>
      <c r="Q404" s="11"/>
      <c r="R404" s="10"/>
      <c r="S404" s="11"/>
      <c r="T404" s="10"/>
      <c r="U404" s="11"/>
      <c r="X404" s="10"/>
      <c r="Y404" s="11"/>
    </row>
    <row r="405" spans="2:27" ht="19.5" customHeight="1">
      <c r="B405" s="522"/>
      <c r="C405" s="525"/>
      <c r="D405" s="510" t="s">
        <v>1115</v>
      </c>
      <c r="E405" s="550" t="s">
        <v>1114</v>
      </c>
      <c r="F405" s="517"/>
      <c r="G405" s="508"/>
      <c r="H405" s="552"/>
      <c r="I405" s="548"/>
      <c r="J405" s="548"/>
      <c r="K405" s="548"/>
      <c r="L405" s="548"/>
      <c r="M405" s="548"/>
      <c r="N405" s="407"/>
      <c r="O405" s="407"/>
      <c r="P405" s="407"/>
      <c r="Q405" s="407"/>
      <c r="R405" s="407"/>
      <c r="S405" s="407"/>
      <c r="T405" s="407"/>
      <c r="U405" s="407"/>
      <c r="X405" s="407"/>
      <c r="Y405" s="407"/>
    </row>
    <row r="406" spans="2:27" ht="19.5" customHeight="1" thickBot="1">
      <c r="B406" s="523"/>
      <c r="C406" s="526"/>
      <c r="D406" s="564"/>
      <c r="E406" s="574"/>
      <c r="F406" s="514" t="s">
        <v>766</v>
      </c>
      <c r="G406" s="555"/>
      <c r="H406" s="536"/>
      <c r="I406" s="547"/>
      <c r="J406" s="547"/>
      <c r="K406" s="547"/>
      <c r="L406" s="547"/>
      <c r="M406" s="547"/>
      <c r="N406" s="327"/>
      <c r="O406" s="327"/>
      <c r="P406" s="327"/>
      <c r="Q406" s="327"/>
      <c r="R406" s="327"/>
      <c r="S406" s="327"/>
      <c r="T406" s="327"/>
      <c r="U406" s="327"/>
      <c r="X406" s="327"/>
      <c r="Y406" s="327"/>
    </row>
    <row r="407" spans="2:27" ht="30" customHeight="1">
      <c r="B407" s="543">
        <v>18</v>
      </c>
      <c r="C407" s="143" t="s">
        <v>210</v>
      </c>
      <c r="D407" s="260">
        <v>99</v>
      </c>
      <c r="E407" s="389">
        <v>103</v>
      </c>
      <c r="F407" s="94">
        <v>317103</v>
      </c>
      <c r="G407" s="133" t="s">
        <v>720</v>
      </c>
      <c r="H407" s="108"/>
      <c r="J407" s="74"/>
      <c r="K407" s="251"/>
      <c r="L407" s="74"/>
      <c r="M407" s="251"/>
      <c r="N407" s="74"/>
      <c r="O407" s="251"/>
      <c r="P407" s="139"/>
      <c r="Q407" s="251"/>
      <c r="R407" s="74"/>
      <c r="S407" s="251"/>
      <c r="T407" s="74"/>
      <c r="U407" s="251"/>
      <c r="X407" s="74"/>
      <c r="Y407" s="251"/>
    </row>
    <row r="408" spans="2:27" ht="30" customHeight="1">
      <c r="B408" s="504"/>
      <c r="C408" s="141" t="s">
        <v>209</v>
      </c>
      <c r="D408" s="261">
        <v>96</v>
      </c>
      <c r="E408" s="349">
        <v>100</v>
      </c>
      <c r="F408" s="111">
        <v>315823</v>
      </c>
      <c r="G408" s="142" t="s">
        <v>720</v>
      </c>
      <c r="H408" s="108"/>
      <c r="J408" s="74"/>
      <c r="K408" s="251"/>
      <c r="L408" s="74"/>
      <c r="M408" s="251"/>
      <c r="N408" s="74"/>
      <c r="O408" s="251"/>
      <c r="P408" s="139"/>
      <c r="Q408" s="251"/>
      <c r="R408" s="74"/>
      <c r="S408" s="251"/>
      <c r="T408" s="74"/>
      <c r="U408" s="251"/>
      <c r="X408" s="74"/>
      <c r="Y408" s="251"/>
    </row>
    <row r="409" spans="2:27" ht="30" customHeight="1">
      <c r="B409" s="503">
        <v>17</v>
      </c>
      <c r="C409" s="145" t="s">
        <v>318</v>
      </c>
      <c r="D409" s="260">
        <v>91</v>
      </c>
      <c r="E409" s="389"/>
      <c r="F409" s="94">
        <v>323699</v>
      </c>
      <c r="G409" s="133" t="s">
        <v>167</v>
      </c>
      <c r="H409" s="108"/>
      <c r="I409" s="251"/>
      <c r="J409" s="74"/>
      <c r="K409" s="251"/>
      <c r="L409" s="74"/>
      <c r="M409" s="251"/>
      <c r="N409" s="74"/>
      <c r="O409" s="251"/>
      <c r="P409" s="139"/>
      <c r="Q409" s="251"/>
      <c r="R409" s="74"/>
      <c r="S409" s="251"/>
      <c r="T409" s="74"/>
      <c r="U409" s="251"/>
      <c r="X409" s="74"/>
      <c r="Y409" s="251"/>
    </row>
    <row r="410" spans="2:27" ht="30" customHeight="1">
      <c r="B410" s="504"/>
      <c r="C410" s="141" t="s">
        <v>319</v>
      </c>
      <c r="D410" s="261">
        <v>94</v>
      </c>
      <c r="E410" s="349"/>
      <c r="F410" s="111">
        <v>323698</v>
      </c>
      <c r="G410" s="142" t="s">
        <v>167</v>
      </c>
      <c r="H410" s="108"/>
      <c r="I410" s="251"/>
      <c r="J410" s="74"/>
      <c r="K410" s="251"/>
      <c r="L410" s="74"/>
      <c r="M410" s="251"/>
      <c r="N410" s="74"/>
      <c r="O410" s="251"/>
      <c r="P410" s="74"/>
      <c r="Q410" s="251"/>
      <c r="R410" s="74"/>
      <c r="S410" s="251"/>
      <c r="T410" s="74"/>
      <c r="U410" s="251"/>
      <c r="X410" s="74"/>
      <c r="Y410" s="251"/>
    </row>
    <row r="411" spans="2:27" ht="30" customHeight="1">
      <c r="B411" s="503">
        <v>16</v>
      </c>
      <c r="C411" s="143" t="s">
        <v>320</v>
      </c>
      <c r="D411" s="259">
        <v>87</v>
      </c>
      <c r="E411" s="250"/>
      <c r="F411" s="114">
        <v>323696</v>
      </c>
      <c r="G411" s="144" t="s">
        <v>167</v>
      </c>
      <c r="H411" s="108"/>
      <c r="I411" s="251"/>
      <c r="J411" s="74"/>
      <c r="K411" s="251"/>
      <c r="L411" s="74"/>
      <c r="M411" s="251"/>
      <c r="N411" s="74"/>
      <c r="O411" s="251"/>
      <c r="P411" s="139"/>
      <c r="Q411" s="251"/>
      <c r="R411" s="74"/>
      <c r="S411" s="251"/>
      <c r="T411" s="74"/>
      <c r="U411" s="251"/>
      <c r="X411" s="74"/>
      <c r="Y411" s="251"/>
    </row>
    <row r="412" spans="2:27" ht="30" customHeight="1" thickBot="1">
      <c r="B412" s="544"/>
      <c r="C412" s="140" t="s">
        <v>321</v>
      </c>
      <c r="D412" s="262">
        <v>91</v>
      </c>
      <c r="E412" s="390"/>
      <c r="F412" s="95">
        <v>323697</v>
      </c>
      <c r="G412" s="126" t="s">
        <v>167</v>
      </c>
      <c r="H412" s="108"/>
      <c r="I412" s="251"/>
      <c r="J412" s="74"/>
      <c r="K412" s="251"/>
      <c r="L412" s="74"/>
      <c r="M412" s="251"/>
      <c r="N412" s="74"/>
      <c r="O412" s="251"/>
      <c r="P412" s="139"/>
      <c r="Q412" s="251"/>
      <c r="R412" s="74"/>
      <c r="S412" s="251"/>
      <c r="T412" s="74"/>
      <c r="U412" s="251"/>
      <c r="X412" s="74"/>
      <c r="Y412" s="251"/>
    </row>
    <row r="413" spans="2:27" ht="28.5" customHeight="1">
      <c r="B413" s="545"/>
      <c r="C413" s="545"/>
      <c r="D413" s="545"/>
      <c r="E413" s="545"/>
      <c r="F413" s="545"/>
      <c r="G413" s="545"/>
      <c r="H413" s="546"/>
      <c r="I413" s="546"/>
      <c r="J413" s="546"/>
      <c r="K413" s="546"/>
      <c r="L413" s="546"/>
      <c r="M413" s="546"/>
      <c r="N413" s="10"/>
      <c r="O413" s="407"/>
      <c r="P413" s="10"/>
      <c r="Q413" s="22"/>
    </row>
    <row r="414" spans="2:27" ht="28.5" customHeight="1" thickBot="1">
      <c r="B414" s="380"/>
      <c r="C414" s="380"/>
      <c r="D414" s="380"/>
      <c r="E414" s="380"/>
      <c r="F414" s="380"/>
      <c r="G414" s="380"/>
      <c r="H414" s="380"/>
      <c r="I414" s="380"/>
      <c r="J414" s="380"/>
      <c r="K414" s="380"/>
      <c r="L414" s="380"/>
      <c r="M414" s="380"/>
      <c r="N414" s="10"/>
      <c r="O414" s="407"/>
      <c r="P414" s="10"/>
      <c r="Q414" s="22"/>
    </row>
    <row r="415" spans="2:27" ht="25.5" customHeight="1" thickTop="1" thickBot="1">
      <c r="B415" s="518" t="s">
        <v>980</v>
      </c>
      <c r="C415" s="519"/>
      <c r="D415" s="519"/>
      <c r="E415" s="519"/>
      <c r="F415" s="519"/>
      <c r="G415" s="519"/>
      <c r="H415" s="519"/>
      <c r="I415" s="519"/>
      <c r="J415" s="519"/>
      <c r="K415" s="519"/>
      <c r="L415" s="519"/>
      <c r="M415" s="519"/>
      <c r="N415" s="519"/>
      <c r="O415" s="519"/>
      <c r="P415" s="519"/>
      <c r="Q415" s="519"/>
      <c r="R415" s="519"/>
      <c r="S415" s="519"/>
      <c r="T415" s="519"/>
      <c r="U415" s="519"/>
      <c r="V415" s="519"/>
      <c r="W415" s="519"/>
      <c r="X415" s="519"/>
      <c r="Y415" s="519"/>
      <c r="Z415" s="519"/>
      <c r="AA415" s="520"/>
    </row>
    <row r="416" spans="2:27" ht="10.5" customHeight="1" thickTop="1">
      <c r="C416" s="40"/>
      <c r="D416" s="40"/>
      <c r="E416" s="40"/>
      <c r="F416" s="79"/>
      <c r="H416" s="79"/>
      <c r="K416" s="52"/>
      <c r="M416" s="52"/>
      <c r="Q416" s="52"/>
    </row>
    <row r="417" spans="2:25" s="239" customFormat="1" ht="20.100000000000001" customHeight="1" thickBot="1">
      <c r="B417" s="238" t="s">
        <v>981</v>
      </c>
      <c r="F417" s="240"/>
      <c r="H417" s="240"/>
      <c r="J417" s="240"/>
      <c r="L417" s="240"/>
      <c r="N417" s="240"/>
      <c r="P417" s="240"/>
      <c r="R417" s="240"/>
      <c r="T417" s="240"/>
      <c r="V417" s="240"/>
      <c r="X417" s="240"/>
    </row>
    <row r="418" spans="2:25" ht="19.5" customHeight="1" thickBot="1">
      <c r="B418" s="521" t="s">
        <v>452</v>
      </c>
      <c r="C418" s="524" t="s">
        <v>524</v>
      </c>
      <c r="D418" s="527" t="s">
        <v>1113</v>
      </c>
      <c r="E418" s="540"/>
      <c r="F418" s="531" t="s">
        <v>455</v>
      </c>
      <c r="G418" s="533"/>
      <c r="H418" s="370"/>
      <c r="I418" s="371"/>
      <c r="J418" s="10"/>
      <c r="K418" s="227"/>
      <c r="L418" s="327"/>
      <c r="M418" s="327"/>
      <c r="N418" s="371"/>
      <c r="O418" s="371"/>
      <c r="P418" s="371"/>
      <c r="Q418" s="371"/>
      <c r="R418" s="10"/>
      <c r="S418" s="11"/>
      <c r="T418" s="10"/>
      <c r="U418" s="11"/>
      <c r="V418" s="10"/>
      <c r="W418" s="11"/>
      <c r="X418" s="10"/>
      <c r="Y418" s="11"/>
    </row>
    <row r="419" spans="2:25" ht="19.5" customHeight="1">
      <c r="B419" s="522"/>
      <c r="C419" s="525"/>
      <c r="D419" s="541"/>
      <c r="E419" s="542"/>
      <c r="F419" s="516" t="s">
        <v>982</v>
      </c>
      <c r="G419" s="507"/>
      <c r="H419" s="370"/>
      <c r="I419" s="371"/>
      <c r="J419" s="10"/>
      <c r="K419" s="227"/>
      <c r="L419" s="327"/>
      <c r="M419" s="327"/>
      <c r="N419" s="371"/>
      <c r="O419" s="371"/>
      <c r="P419" s="371"/>
      <c r="Q419" s="371"/>
      <c r="R419" s="10"/>
      <c r="S419" s="11"/>
      <c r="T419" s="10"/>
      <c r="U419" s="11"/>
      <c r="V419" s="10"/>
      <c r="W419" s="11"/>
      <c r="X419" s="10"/>
      <c r="Y419" s="11"/>
    </row>
    <row r="420" spans="2:25" ht="19.5" customHeight="1">
      <c r="B420" s="522"/>
      <c r="C420" s="525"/>
      <c r="D420" s="578" t="s">
        <v>1114</v>
      </c>
      <c r="E420" s="565"/>
      <c r="F420" s="517"/>
      <c r="G420" s="509"/>
      <c r="H420" s="410"/>
      <c r="I420" s="407"/>
      <c r="J420" s="407"/>
      <c r="K420" s="227"/>
      <c r="L420" s="327"/>
      <c r="M420" s="327"/>
      <c r="N420" s="407"/>
      <c r="O420" s="407"/>
      <c r="P420" s="407"/>
      <c r="Q420" s="407"/>
      <c r="R420" s="407"/>
      <c r="S420" s="407"/>
      <c r="T420" s="407"/>
      <c r="U420" s="407"/>
      <c r="V420" s="407"/>
      <c r="W420" s="407"/>
      <c r="X420" s="407"/>
      <c r="Y420" s="407"/>
    </row>
    <row r="421" spans="2:25" ht="19.5" customHeight="1" thickBot="1">
      <c r="B421" s="523"/>
      <c r="C421" s="526"/>
      <c r="D421" s="579"/>
      <c r="E421" s="580"/>
      <c r="F421" s="514" t="s">
        <v>764</v>
      </c>
      <c r="G421" s="555"/>
      <c r="H421" s="358"/>
      <c r="I421" s="327"/>
      <c r="J421" s="327"/>
      <c r="K421" s="227"/>
      <c r="L421" s="327"/>
      <c r="M421" s="327"/>
      <c r="N421" s="327"/>
      <c r="O421" s="327"/>
      <c r="P421" s="327"/>
      <c r="Q421" s="327"/>
      <c r="R421" s="327"/>
      <c r="S421" s="327"/>
      <c r="T421" s="327"/>
      <c r="U421" s="327"/>
      <c r="V421" s="327"/>
      <c r="W421" s="327"/>
      <c r="X421" s="327"/>
      <c r="Y421" s="327"/>
    </row>
    <row r="422" spans="2:25" ht="30" customHeight="1">
      <c r="B422" s="502">
        <v>19</v>
      </c>
      <c r="C422" s="134" t="s">
        <v>300</v>
      </c>
      <c r="D422" s="498">
        <v>96</v>
      </c>
      <c r="E422" s="499"/>
      <c r="F422" s="91">
        <v>353387</v>
      </c>
      <c r="G422" s="125" t="s">
        <v>322</v>
      </c>
      <c r="H422" s="108"/>
      <c r="I422" s="251"/>
      <c r="J422" s="74"/>
      <c r="K422" s="228"/>
      <c r="L422" s="327"/>
      <c r="M422" s="327"/>
      <c r="N422" s="74"/>
      <c r="O422" s="251"/>
      <c r="P422" s="74"/>
      <c r="Q422" s="251"/>
      <c r="R422" s="74"/>
      <c r="S422" s="22"/>
      <c r="T422" s="74"/>
      <c r="U422" s="22"/>
      <c r="V422" s="74"/>
      <c r="W422" s="22"/>
      <c r="X422" s="74"/>
      <c r="Y422" s="22"/>
    </row>
    <row r="423" spans="2:25" ht="30" customHeight="1">
      <c r="B423" s="503"/>
      <c r="C423" s="412" t="s">
        <v>217</v>
      </c>
      <c r="D423" s="500">
        <v>100</v>
      </c>
      <c r="E423" s="501"/>
      <c r="F423" s="94">
        <v>353119</v>
      </c>
      <c r="G423" s="360" t="s">
        <v>322</v>
      </c>
      <c r="H423" s="108"/>
      <c r="I423" s="251"/>
      <c r="J423" s="74"/>
      <c r="K423" s="228"/>
      <c r="L423" s="327"/>
      <c r="M423" s="327"/>
      <c r="N423" s="74"/>
      <c r="O423" s="251"/>
      <c r="P423" s="74"/>
      <c r="Q423" s="251"/>
      <c r="R423" s="74"/>
      <c r="S423" s="22"/>
      <c r="T423" s="74"/>
      <c r="U423" s="22"/>
      <c r="V423" s="74"/>
      <c r="W423" s="22"/>
      <c r="X423" s="74"/>
      <c r="Y423" s="22"/>
    </row>
    <row r="424" spans="2:25" ht="30" customHeight="1">
      <c r="B424" s="503"/>
      <c r="C424" s="412" t="s">
        <v>218</v>
      </c>
      <c r="D424" s="500">
        <v>93</v>
      </c>
      <c r="E424" s="501"/>
      <c r="F424" s="94">
        <v>353386</v>
      </c>
      <c r="G424" s="360" t="s">
        <v>322</v>
      </c>
      <c r="H424" s="108"/>
      <c r="I424" s="251"/>
      <c r="J424" s="74"/>
      <c r="K424" s="228"/>
      <c r="L424" s="327"/>
      <c r="M424" s="327"/>
      <c r="N424" s="74"/>
      <c r="O424" s="251"/>
      <c r="P424" s="74"/>
      <c r="Q424" s="251"/>
      <c r="R424" s="74"/>
      <c r="S424" s="22"/>
      <c r="T424" s="74"/>
      <c r="U424" s="22"/>
      <c r="V424" s="74"/>
      <c r="W424" s="22"/>
      <c r="X424" s="74"/>
      <c r="Y424" s="22"/>
    </row>
    <row r="425" spans="2:25" ht="30" customHeight="1">
      <c r="B425" s="504"/>
      <c r="C425" s="378" t="s">
        <v>203</v>
      </c>
      <c r="D425" s="560">
        <v>98</v>
      </c>
      <c r="E425" s="561"/>
      <c r="F425" s="190">
        <v>353389</v>
      </c>
      <c r="G425" s="191" t="s">
        <v>322</v>
      </c>
      <c r="H425" s="108"/>
      <c r="I425" s="251"/>
      <c r="J425" s="74"/>
      <c r="K425" s="228"/>
      <c r="L425" s="327"/>
      <c r="M425" s="327"/>
      <c r="N425" s="74"/>
      <c r="O425" s="251"/>
      <c r="P425" s="74"/>
      <c r="Q425" s="251"/>
      <c r="R425" s="74"/>
      <c r="S425" s="22"/>
      <c r="T425" s="74"/>
      <c r="U425" s="22"/>
      <c r="V425" s="74"/>
      <c r="W425" s="22"/>
      <c r="X425" s="74"/>
      <c r="Y425" s="22"/>
    </row>
    <row r="426" spans="2:25" ht="30" customHeight="1">
      <c r="B426" s="503">
        <v>18</v>
      </c>
      <c r="C426" s="412" t="s">
        <v>136</v>
      </c>
      <c r="D426" s="576">
        <v>99</v>
      </c>
      <c r="E426" s="577"/>
      <c r="F426" s="94">
        <v>353390</v>
      </c>
      <c r="G426" s="360" t="s">
        <v>322</v>
      </c>
      <c r="H426" s="108"/>
      <c r="I426" s="251"/>
      <c r="J426" s="74"/>
      <c r="K426" s="228"/>
      <c r="L426" s="327"/>
      <c r="M426" s="327"/>
      <c r="N426" s="74"/>
      <c r="O426" s="251"/>
      <c r="P426" s="74"/>
      <c r="Q426" s="251"/>
      <c r="R426" s="74"/>
      <c r="S426" s="22"/>
      <c r="T426" s="74"/>
      <c r="U426" s="22"/>
      <c r="V426" s="74"/>
      <c r="W426" s="22"/>
      <c r="X426" s="74"/>
      <c r="Y426" s="22"/>
    </row>
    <row r="427" spans="2:25" ht="30" customHeight="1">
      <c r="B427" s="503"/>
      <c r="C427" s="87" t="s">
        <v>86</v>
      </c>
      <c r="D427" s="500">
        <v>95</v>
      </c>
      <c r="E427" s="501"/>
      <c r="F427" s="95">
        <v>352947</v>
      </c>
      <c r="G427" s="96" t="s">
        <v>322</v>
      </c>
      <c r="H427" s="108"/>
      <c r="I427" s="251"/>
      <c r="J427" s="74"/>
      <c r="K427" s="228"/>
      <c r="L427" s="327"/>
      <c r="M427" s="327"/>
      <c r="N427" s="74"/>
      <c r="O427" s="251"/>
      <c r="P427" s="74"/>
      <c r="Q427" s="251"/>
      <c r="R427" s="74"/>
      <c r="S427" s="22"/>
      <c r="T427" s="74"/>
      <c r="U427" s="22"/>
      <c r="V427" s="74"/>
      <c r="W427" s="22"/>
      <c r="X427" s="74"/>
      <c r="Y427" s="22"/>
    </row>
    <row r="428" spans="2:25" ht="30" customHeight="1">
      <c r="B428" s="503"/>
      <c r="C428" s="87" t="s">
        <v>90</v>
      </c>
      <c r="D428" s="500">
        <v>100</v>
      </c>
      <c r="E428" s="501"/>
      <c r="F428" s="95">
        <v>353384</v>
      </c>
      <c r="G428" s="96" t="s">
        <v>322</v>
      </c>
      <c r="H428" s="108"/>
      <c r="I428" s="251"/>
      <c r="J428" s="74"/>
      <c r="K428" s="228"/>
      <c r="L428" s="327"/>
      <c r="M428" s="327"/>
      <c r="N428" s="74"/>
      <c r="O428" s="251"/>
      <c r="P428" s="74"/>
      <c r="Q428" s="251"/>
      <c r="R428" s="74"/>
      <c r="S428" s="22"/>
      <c r="T428" s="74"/>
      <c r="U428" s="22"/>
      <c r="V428" s="74"/>
      <c r="W428" s="22"/>
      <c r="X428" s="74"/>
      <c r="Y428" s="22"/>
    </row>
    <row r="429" spans="2:25" ht="30" customHeight="1" thickBot="1">
      <c r="B429" s="544"/>
      <c r="C429" s="88" t="s">
        <v>141</v>
      </c>
      <c r="D429" s="558">
        <v>104</v>
      </c>
      <c r="E429" s="559"/>
      <c r="F429" s="118">
        <v>353385</v>
      </c>
      <c r="G429" s="127" t="s">
        <v>322</v>
      </c>
      <c r="H429" s="108"/>
      <c r="I429" s="251"/>
      <c r="J429" s="74"/>
      <c r="K429" s="22"/>
      <c r="L429" s="74"/>
      <c r="M429" s="22"/>
      <c r="N429" s="74"/>
      <c r="O429" s="251"/>
      <c r="P429" s="74"/>
      <c r="Q429" s="22"/>
      <c r="R429" s="74"/>
      <c r="S429" s="22"/>
      <c r="T429" s="74"/>
      <c r="U429" s="22"/>
      <c r="V429" s="74"/>
      <c r="W429" s="22"/>
      <c r="X429" s="74"/>
      <c r="Y429" s="22"/>
    </row>
    <row r="430" spans="2:25" ht="34.5" customHeight="1">
      <c r="B430" s="546" t="s">
        <v>934</v>
      </c>
      <c r="C430" s="546"/>
      <c r="D430" s="546"/>
      <c r="E430" s="546"/>
      <c r="F430" s="546"/>
      <c r="G430" s="546"/>
      <c r="H430" s="546"/>
      <c r="I430" s="546"/>
      <c r="J430" s="546"/>
      <c r="K430" s="17"/>
      <c r="L430" s="10"/>
      <c r="M430" s="17"/>
      <c r="N430" s="10"/>
      <c r="O430" s="17"/>
      <c r="P430" s="10"/>
      <c r="Q430" s="17"/>
      <c r="R430" s="10"/>
      <c r="S430" s="17"/>
      <c r="T430" s="10"/>
      <c r="U430" s="17"/>
      <c r="V430" s="10"/>
      <c r="W430" s="17"/>
      <c r="X430" s="10"/>
      <c r="Y430" s="17"/>
    </row>
    <row r="432" spans="2:25" ht="14.25" customHeight="1" thickBot="1"/>
    <row r="433" spans="2:27" ht="20.25" thickTop="1" thickBot="1">
      <c r="B433" s="518" t="s">
        <v>505</v>
      </c>
      <c r="C433" s="519"/>
      <c r="D433" s="519"/>
      <c r="E433" s="519"/>
      <c r="F433" s="519"/>
      <c r="G433" s="519"/>
      <c r="H433" s="519"/>
      <c r="I433" s="519"/>
      <c r="J433" s="519"/>
      <c r="K433" s="519"/>
      <c r="L433" s="519"/>
      <c r="M433" s="519"/>
      <c r="N433" s="519"/>
      <c r="O433" s="519"/>
      <c r="P433" s="519"/>
      <c r="Q433" s="519"/>
      <c r="R433" s="519"/>
      <c r="S433" s="519"/>
      <c r="T433" s="519"/>
      <c r="U433" s="519"/>
      <c r="V433" s="519"/>
      <c r="W433" s="519"/>
      <c r="X433" s="519"/>
      <c r="Y433" s="519"/>
      <c r="Z433" s="519"/>
      <c r="AA433" s="520"/>
    </row>
    <row r="434" spans="2:27" ht="14.25" thickTop="1">
      <c r="C434" s="40"/>
      <c r="D434" s="40"/>
      <c r="E434" s="40"/>
      <c r="F434" s="79"/>
      <c r="H434" s="79"/>
      <c r="K434" s="52"/>
      <c r="M434" s="52"/>
      <c r="Q434" s="52"/>
    </row>
    <row r="435" spans="2:27" ht="14.25" thickBot="1">
      <c r="B435" s="11"/>
    </row>
    <row r="436" spans="2:27" ht="19.5" customHeight="1" thickBot="1">
      <c r="B436" s="521" t="s">
        <v>41</v>
      </c>
      <c r="C436" s="534" t="s">
        <v>524</v>
      </c>
      <c r="D436" s="535"/>
      <c r="E436" s="527" t="s">
        <v>1113</v>
      </c>
      <c r="F436" s="581"/>
      <c r="G436" s="528"/>
      <c r="H436" s="531" t="s">
        <v>453</v>
      </c>
      <c r="I436" s="532"/>
      <c r="J436" s="532"/>
      <c r="K436" s="532"/>
      <c r="L436" s="532"/>
      <c r="M436" s="532"/>
      <c r="N436" s="532"/>
      <c r="O436" s="532"/>
      <c r="P436" s="532"/>
      <c r="Q436" s="533"/>
      <c r="R436" s="531" t="s">
        <v>455</v>
      </c>
      <c r="S436" s="532"/>
      <c r="T436" s="532"/>
      <c r="U436" s="532"/>
      <c r="V436" s="532"/>
      <c r="W436" s="532"/>
      <c r="X436" s="532"/>
      <c r="Y436" s="533"/>
    </row>
    <row r="437" spans="2:27" ht="19.5" customHeight="1">
      <c r="B437" s="522"/>
      <c r="C437" s="536"/>
      <c r="D437" s="537"/>
      <c r="E437" s="529"/>
      <c r="F437" s="582"/>
      <c r="G437" s="530"/>
      <c r="H437" s="516" t="s">
        <v>1378</v>
      </c>
      <c r="I437" s="507"/>
      <c r="J437" s="516" t="s">
        <v>1075</v>
      </c>
      <c r="K437" s="507"/>
      <c r="L437" s="516" t="s">
        <v>1005</v>
      </c>
      <c r="M437" s="507"/>
      <c r="N437" s="516" t="s">
        <v>790</v>
      </c>
      <c r="O437" s="507"/>
      <c r="P437" s="516" t="s">
        <v>1998</v>
      </c>
      <c r="Q437" s="507"/>
      <c r="R437" s="516" t="s">
        <v>973</v>
      </c>
      <c r="S437" s="507"/>
      <c r="T437" s="516" t="s">
        <v>765</v>
      </c>
      <c r="U437" s="507"/>
      <c r="V437" s="516" t="s">
        <v>788</v>
      </c>
      <c r="W437" s="507"/>
      <c r="X437" s="516" t="s">
        <v>1092</v>
      </c>
      <c r="Y437" s="507"/>
    </row>
    <row r="438" spans="2:27" ht="19.5" customHeight="1">
      <c r="B438" s="522"/>
      <c r="C438" s="536"/>
      <c r="D438" s="537"/>
      <c r="E438" s="583" t="s">
        <v>2033</v>
      </c>
      <c r="F438" s="584"/>
      <c r="G438" s="550" t="s">
        <v>1114</v>
      </c>
      <c r="H438" s="517"/>
      <c r="I438" s="509"/>
      <c r="J438" s="517"/>
      <c r="K438" s="509"/>
      <c r="L438" s="517"/>
      <c r="M438" s="509"/>
      <c r="N438" s="517"/>
      <c r="O438" s="509"/>
      <c r="P438" s="517"/>
      <c r="Q438" s="509"/>
      <c r="R438" s="517"/>
      <c r="S438" s="509"/>
      <c r="T438" s="517"/>
      <c r="U438" s="509"/>
      <c r="V438" s="517"/>
      <c r="W438" s="509"/>
      <c r="X438" s="517"/>
      <c r="Y438" s="509"/>
    </row>
    <row r="439" spans="2:27" ht="19.5" customHeight="1" thickBot="1">
      <c r="B439" s="523"/>
      <c r="C439" s="538"/>
      <c r="D439" s="539"/>
      <c r="E439" s="585"/>
      <c r="F439" s="586"/>
      <c r="G439" s="574"/>
      <c r="H439" s="514" t="s">
        <v>1078</v>
      </c>
      <c r="I439" s="515"/>
      <c r="J439" s="514" t="s">
        <v>167</v>
      </c>
      <c r="K439" s="515"/>
      <c r="L439" s="514" t="s">
        <v>1083</v>
      </c>
      <c r="M439" s="515"/>
      <c r="N439" s="514" t="s">
        <v>1090</v>
      </c>
      <c r="O439" s="515"/>
      <c r="P439" s="514" t="s">
        <v>1999</v>
      </c>
      <c r="Q439" s="515"/>
      <c r="R439" s="514" t="s">
        <v>1082</v>
      </c>
      <c r="S439" s="515"/>
      <c r="T439" s="514" t="s">
        <v>1082</v>
      </c>
      <c r="U439" s="515"/>
      <c r="V439" s="514" t="s">
        <v>1091</v>
      </c>
      <c r="W439" s="515"/>
      <c r="X439" s="514" t="s">
        <v>163</v>
      </c>
      <c r="Y439" s="515"/>
    </row>
    <row r="440" spans="2:27" ht="30" customHeight="1">
      <c r="B440" s="502">
        <v>22</v>
      </c>
      <c r="C440" s="534" t="s">
        <v>458</v>
      </c>
      <c r="D440" s="535"/>
      <c r="E440" s="500"/>
      <c r="F440" s="587"/>
      <c r="G440" s="353">
        <v>101</v>
      </c>
      <c r="H440" s="91"/>
      <c r="I440" s="125"/>
      <c r="J440" s="91"/>
      <c r="K440" s="125"/>
      <c r="L440" s="91"/>
      <c r="M440" s="125"/>
      <c r="N440" s="91"/>
      <c r="O440" s="125"/>
      <c r="P440" s="91"/>
      <c r="Q440" s="125"/>
      <c r="R440" s="91"/>
      <c r="S440" s="125"/>
      <c r="T440" s="91">
        <v>333576</v>
      </c>
      <c r="U440" s="125" t="s">
        <v>322</v>
      </c>
      <c r="V440" s="91"/>
      <c r="W440" s="124"/>
      <c r="X440" s="91"/>
      <c r="Y440" s="92"/>
    </row>
    <row r="441" spans="2:27" ht="30" customHeight="1">
      <c r="B441" s="503"/>
      <c r="C441" s="500" t="s">
        <v>326</v>
      </c>
      <c r="D441" s="501"/>
      <c r="E441" s="500"/>
      <c r="F441" s="587"/>
      <c r="G441" s="361">
        <v>103</v>
      </c>
      <c r="H441" s="94"/>
      <c r="I441" s="360"/>
      <c r="J441" s="94"/>
      <c r="K441" s="360"/>
      <c r="L441" s="94"/>
      <c r="M441" s="360"/>
      <c r="N441" s="94"/>
      <c r="O441" s="360"/>
      <c r="P441" s="94"/>
      <c r="Q441" s="360"/>
      <c r="R441" s="94"/>
      <c r="S441" s="360"/>
      <c r="T441" s="94">
        <v>327945</v>
      </c>
      <c r="U441" s="360" t="s">
        <v>322</v>
      </c>
      <c r="V441" s="94"/>
      <c r="W441" s="133"/>
      <c r="X441" s="94"/>
      <c r="Y441" s="237"/>
    </row>
    <row r="442" spans="2:27" ht="30" customHeight="1">
      <c r="B442" s="503"/>
      <c r="C442" s="500" t="s">
        <v>460</v>
      </c>
      <c r="D442" s="501"/>
      <c r="E442" s="500"/>
      <c r="F442" s="587"/>
      <c r="G442" s="342">
        <v>102</v>
      </c>
      <c r="H442" s="95"/>
      <c r="I442" s="96"/>
      <c r="J442" s="95"/>
      <c r="K442" s="96"/>
      <c r="L442" s="95"/>
      <c r="M442" s="96"/>
      <c r="N442" s="95"/>
      <c r="O442" s="96"/>
      <c r="P442" s="95"/>
      <c r="Q442" s="96"/>
      <c r="R442" s="95"/>
      <c r="S442" s="96"/>
      <c r="T442" s="95">
        <v>333574</v>
      </c>
      <c r="U442" s="96" t="s">
        <v>322</v>
      </c>
      <c r="V442" s="95"/>
      <c r="W442" s="126"/>
      <c r="X442" s="95"/>
      <c r="Y442" s="20"/>
    </row>
    <row r="443" spans="2:27" ht="30" customHeight="1">
      <c r="B443" s="503"/>
      <c r="C443" s="500" t="s">
        <v>462</v>
      </c>
      <c r="D443" s="501"/>
      <c r="E443" s="500"/>
      <c r="F443" s="587"/>
      <c r="G443" s="342">
        <v>106</v>
      </c>
      <c r="H443" s="95"/>
      <c r="I443" s="96"/>
      <c r="J443" s="95"/>
      <c r="K443" s="96"/>
      <c r="L443" s="95"/>
      <c r="M443" s="96"/>
      <c r="N443" s="95"/>
      <c r="O443" s="96"/>
      <c r="P443" s="95"/>
      <c r="Q443" s="96"/>
      <c r="R443" s="95"/>
      <c r="S443" s="96"/>
      <c r="T443" s="95">
        <v>333575</v>
      </c>
      <c r="U443" s="96" t="s">
        <v>322</v>
      </c>
      <c r="V443" s="95"/>
      <c r="W443" s="126"/>
      <c r="X443" s="95"/>
      <c r="Y443" s="20"/>
    </row>
    <row r="444" spans="2:27" ht="30" customHeight="1">
      <c r="B444" s="503"/>
      <c r="C444" s="500" t="s">
        <v>464</v>
      </c>
      <c r="D444" s="501"/>
      <c r="E444" s="500"/>
      <c r="F444" s="587"/>
      <c r="G444" s="342">
        <v>106</v>
      </c>
      <c r="H444" s="95"/>
      <c r="I444" s="96"/>
      <c r="J444" s="95"/>
      <c r="K444" s="96"/>
      <c r="L444" s="95"/>
      <c r="M444" s="96"/>
      <c r="N444" s="95"/>
      <c r="O444" s="96"/>
      <c r="P444" s="95"/>
      <c r="Q444" s="96"/>
      <c r="R444" s="95"/>
      <c r="S444" s="96"/>
      <c r="T444" s="95">
        <v>333581</v>
      </c>
      <c r="U444" s="96" t="s">
        <v>322</v>
      </c>
      <c r="V444" s="95"/>
      <c r="W444" s="126"/>
      <c r="X444" s="95"/>
      <c r="Y444" s="20"/>
    </row>
    <row r="445" spans="2:27" ht="30" customHeight="1">
      <c r="B445" s="503"/>
      <c r="C445" s="500" t="s">
        <v>465</v>
      </c>
      <c r="D445" s="501"/>
      <c r="E445" s="500"/>
      <c r="F445" s="587"/>
      <c r="G445" s="342">
        <v>107</v>
      </c>
      <c r="H445" s="95"/>
      <c r="I445" s="96"/>
      <c r="J445" s="95"/>
      <c r="K445" s="96"/>
      <c r="L445" s="95"/>
      <c r="M445" s="96"/>
      <c r="N445" s="95"/>
      <c r="O445" s="96"/>
      <c r="P445" s="95"/>
      <c r="Q445" s="96"/>
      <c r="R445" s="95"/>
      <c r="S445" s="96"/>
      <c r="T445" s="95">
        <v>333580</v>
      </c>
      <c r="U445" s="96" t="s">
        <v>322</v>
      </c>
      <c r="V445" s="95"/>
      <c r="W445" s="126"/>
      <c r="X445" s="95"/>
      <c r="Y445" s="109"/>
    </row>
    <row r="446" spans="2:27" ht="30" customHeight="1">
      <c r="B446" s="503"/>
      <c r="C446" s="500" t="s">
        <v>506</v>
      </c>
      <c r="D446" s="501"/>
      <c r="E446" s="500"/>
      <c r="F446" s="587"/>
      <c r="G446" s="342">
        <v>114</v>
      </c>
      <c r="H446" s="95"/>
      <c r="I446" s="96"/>
      <c r="J446" s="95"/>
      <c r="K446" s="96"/>
      <c r="L446" s="95"/>
      <c r="M446" s="96"/>
      <c r="N446" s="95"/>
      <c r="O446" s="96"/>
      <c r="P446" s="95"/>
      <c r="Q446" s="96"/>
      <c r="R446" s="95"/>
      <c r="S446" s="96"/>
      <c r="T446" s="95"/>
      <c r="U446" s="96"/>
      <c r="V446" s="95"/>
      <c r="W446" s="126"/>
      <c r="X446" s="95">
        <v>329465</v>
      </c>
      <c r="Y446" s="109" t="s">
        <v>722</v>
      </c>
    </row>
    <row r="447" spans="2:27" ht="30" customHeight="1">
      <c r="B447" s="503"/>
      <c r="C447" s="500" t="s">
        <v>507</v>
      </c>
      <c r="D447" s="501"/>
      <c r="E447" s="500"/>
      <c r="F447" s="587"/>
      <c r="G447" s="342">
        <v>114</v>
      </c>
      <c r="H447" s="95"/>
      <c r="I447" s="96"/>
      <c r="J447" s="95"/>
      <c r="K447" s="96"/>
      <c r="L447" s="95"/>
      <c r="M447" s="96"/>
      <c r="N447" s="95"/>
      <c r="O447" s="96"/>
      <c r="P447" s="95"/>
      <c r="Q447" s="96"/>
      <c r="R447" s="95"/>
      <c r="S447" s="96"/>
      <c r="T447" s="95"/>
      <c r="U447" s="96"/>
      <c r="V447" s="95"/>
      <c r="W447" s="96"/>
      <c r="X447" s="95">
        <v>329462</v>
      </c>
      <c r="Y447" s="109" t="s">
        <v>722</v>
      </c>
    </row>
    <row r="448" spans="2:27" ht="30" customHeight="1">
      <c r="B448" s="504"/>
      <c r="C448" s="560" t="s">
        <v>1995</v>
      </c>
      <c r="D448" s="561"/>
      <c r="E448" s="560"/>
      <c r="F448" s="592"/>
      <c r="G448" s="354">
        <v>118</v>
      </c>
      <c r="H448" s="111"/>
      <c r="I448" s="99"/>
      <c r="J448" s="111"/>
      <c r="K448" s="99"/>
      <c r="L448" s="111"/>
      <c r="M448" s="99"/>
      <c r="N448" s="111"/>
      <c r="O448" s="99"/>
      <c r="P448" s="111"/>
      <c r="Q448" s="99"/>
      <c r="R448" s="111"/>
      <c r="S448" s="99"/>
      <c r="T448" s="111"/>
      <c r="U448" s="99"/>
      <c r="V448" s="111"/>
      <c r="W448" s="99"/>
      <c r="X448" s="111">
        <v>302373</v>
      </c>
      <c r="Y448" s="98" t="s">
        <v>722</v>
      </c>
    </row>
    <row r="449" spans="2:25" ht="30" customHeight="1">
      <c r="B449" s="543">
        <v>21</v>
      </c>
      <c r="C449" s="576" t="s">
        <v>470</v>
      </c>
      <c r="D449" s="577"/>
      <c r="E449" s="576"/>
      <c r="F449" s="593"/>
      <c r="G449" s="402">
        <v>105</v>
      </c>
      <c r="H449" s="114"/>
      <c r="I449" s="97"/>
      <c r="J449" s="114"/>
      <c r="K449" s="97"/>
      <c r="L449" s="114"/>
      <c r="M449" s="97"/>
      <c r="N449" s="114"/>
      <c r="O449" s="97"/>
      <c r="P449" s="114"/>
      <c r="Q449" s="97"/>
      <c r="R449" s="114"/>
      <c r="S449" s="97"/>
      <c r="T449" s="114">
        <v>333573</v>
      </c>
      <c r="U449" s="97" t="s">
        <v>322</v>
      </c>
      <c r="V449" s="114"/>
      <c r="W449" s="144"/>
      <c r="X449" s="114"/>
      <c r="Y449" s="29"/>
    </row>
    <row r="450" spans="2:25" ht="30" customHeight="1">
      <c r="B450" s="503"/>
      <c r="C450" s="500" t="s">
        <v>290</v>
      </c>
      <c r="D450" s="501"/>
      <c r="E450" s="500"/>
      <c r="F450" s="587"/>
      <c r="G450" s="342">
        <v>107</v>
      </c>
      <c r="H450" s="95"/>
      <c r="I450" s="96"/>
      <c r="J450" s="95"/>
      <c r="K450" s="96"/>
      <c r="L450" s="95"/>
      <c r="M450" s="96"/>
      <c r="N450" s="95"/>
      <c r="O450" s="96"/>
      <c r="P450" s="95"/>
      <c r="Q450" s="96"/>
      <c r="R450" s="95">
        <v>355499</v>
      </c>
      <c r="S450" s="96" t="s">
        <v>322</v>
      </c>
      <c r="T450" s="95"/>
      <c r="U450" s="96"/>
      <c r="V450" s="95"/>
      <c r="W450" s="126"/>
      <c r="X450" s="95"/>
      <c r="Y450" s="20"/>
    </row>
    <row r="451" spans="2:25" ht="30" customHeight="1">
      <c r="B451" s="503"/>
      <c r="C451" s="500" t="s">
        <v>471</v>
      </c>
      <c r="D451" s="501"/>
      <c r="E451" s="500"/>
      <c r="F451" s="587"/>
      <c r="G451" s="342">
        <v>105</v>
      </c>
      <c r="H451" s="95"/>
      <c r="I451" s="96"/>
      <c r="J451" s="95"/>
      <c r="K451" s="96"/>
      <c r="L451" s="95"/>
      <c r="M451" s="96"/>
      <c r="N451" s="95"/>
      <c r="O451" s="96"/>
      <c r="P451" s="95"/>
      <c r="Q451" s="96"/>
      <c r="R451" s="95">
        <v>355487</v>
      </c>
      <c r="S451" s="96" t="s">
        <v>322</v>
      </c>
      <c r="T451" s="95"/>
      <c r="U451" s="96"/>
      <c r="V451" s="95"/>
      <c r="W451" s="126"/>
      <c r="X451" s="95"/>
      <c r="Y451" s="96"/>
    </row>
    <row r="452" spans="2:25" ht="30" customHeight="1">
      <c r="B452" s="503"/>
      <c r="C452" s="500" t="s">
        <v>472</v>
      </c>
      <c r="D452" s="501"/>
      <c r="E452" s="500"/>
      <c r="F452" s="587"/>
      <c r="G452" s="342">
        <v>107</v>
      </c>
      <c r="H452" s="95"/>
      <c r="I452" s="96"/>
      <c r="J452" s="95"/>
      <c r="K452" s="96"/>
      <c r="L452" s="95"/>
      <c r="M452" s="96"/>
      <c r="N452" s="95"/>
      <c r="O452" s="96"/>
      <c r="P452" s="95"/>
      <c r="Q452" s="96"/>
      <c r="R452" s="95"/>
      <c r="S452" s="96"/>
      <c r="T452" s="95">
        <v>333579</v>
      </c>
      <c r="U452" s="96" t="s">
        <v>322</v>
      </c>
      <c r="V452" s="95"/>
      <c r="W452" s="126"/>
      <c r="X452" s="95"/>
      <c r="Y452" s="20"/>
    </row>
    <row r="453" spans="2:25" ht="30" customHeight="1">
      <c r="B453" s="503"/>
      <c r="C453" s="500" t="s">
        <v>473</v>
      </c>
      <c r="D453" s="501"/>
      <c r="E453" s="500"/>
      <c r="F453" s="587"/>
      <c r="G453" s="342">
        <v>109</v>
      </c>
      <c r="H453" s="95"/>
      <c r="I453" s="96"/>
      <c r="J453" s="95"/>
      <c r="K453" s="96"/>
      <c r="L453" s="95"/>
      <c r="M453" s="96"/>
      <c r="N453" s="95"/>
      <c r="O453" s="96"/>
      <c r="P453" s="95"/>
      <c r="Q453" s="96"/>
      <c r="R453" s="95"/>
      <c r="S453" s="96"/>
      <c r="T453" s="95">
        <v>331511</v>
      </c>
      <c r="U453" s="96" t="s">
        <v>322</v>
      </c>
      <c r="V453" s="95"/>
      <c r="W453" s="126"/>
      <c r="X453" s="95"/>
      <c r="Y453" s="96"/>
    </row>
    <row r="454" spans="2:25" ht="30" customHeight="1">
      <c r="B454" s="504"/>
      <c r="C454" s="560" t="s">
        <v>475</v>
      </c>
      <c r="D454" s="561"/>
      <c r="E454" s="560"/>
      <c r="F454" s="592"/>
      <c r="G454" s="354">
        <v>113</v>
      </c>
      <c r="H454" s="111"/>
      <c r="I454" s="99"/>
      <c r="J454" s="111"/>
      <c r="K454" s="99"/>
      <c r="L454" s="111"/>
      <c r="M454" s="99"/>
      <c r="N454" s="111"/>
      <c r="O454" s="99"/>
      <c r="P454" s="111"/>
      <c r="Q454" s="99"/>
      <c r="R454" s="111"/>
      <c r="S454" s="99"/>
      <c r="T454" s="111">
        <v>331509</v>
      </c>
      <c r="U454" s="99" t="s">
        <v>322</v>
      </c>
      <c r="V454" s="111"/>
      <c r="W454" s="142"/>
      <c r="X454" s="111"/>
      <c r="Y454" s="98"/>
    </row>
    <row r="455" spans="2:25" ht="30" customHeight="1">
      <c r="B455" s="543">
        <v>20</v>
      </c>
      <c r="C455" s="576" t="s">
        <v>212</v>
      </c>
      <c r="D455" s="577"/>
      <c r="E455" s="576">
        <v>93</v>
      </c>
      <c r="F455" s="593"/>
      <c r="G455" s="402">
        <v>97</v>
      </c>
      <c r="H455" s="114">
        <v>359657</v>
      </c>
      <c r="I455" s="97" t="s">
        <v>153</v>
      </c>
      <c r="J455" s="114"/>
      <c r="K455" s="97"/>
      <c r="L455" s="114"/>
      <c r="M455" s="97"/>
      <c r="N455" s="114"/>
      <c r="O455" s="144"/>
      <c r="P455" s="114"/>
      <c r="Q455" s="144"/>
      <c r="R455" s="114">
        <v>355477</v>
      </c>
      <c r="S455" s="97" t="s">
        <v>322</v>
      </c>
      <c r="T455" s="114"/>
      <c r="U455" s="97"/>
      <c r="V455" s="114"/>
      <c r="W455" s="144"/>
      <c r="X455" s="114"/>
      <c r="Y455" s="29"/>
    </row>
    <row r="456" spans="2:25" ht="30" customHeight="1">
      <c r="B456" s="503"/>
      <c r="C456" s="500" t="s">
        <v>295</v>
      </c>
      <c r="D456" s="501"/>
      <c r="E456" s="500">
        <v>102</v>
      </c>
      <c r="F456" s="587"/>
      <c r="G456" s="342">
        <v>106</v>
      </c>
      <c r="H456" s="95"/>
      <c r="I456" s="96"/>
      <c r="J456" s="95"/>
      <c r="K456" s="96"/>
      <c r="L456" s="95"/>
      <c r="M456" s="96"/>
      <c r="N456" s="95"/>
      <c r="O456" s="126"/>
      <c r="P456" s="95"/>
      <c r="Q456" s="126"/>
      <c r="R456" s="95">
        <v>355494</v>
      </c>
      <c r="S456" s="96" t="s">
        <v>322</v>
      </c>
      <c r="T456" s="95"/>
      <c r="U456" s="96"/>
      <c r="V456" s="95"/>
      <c r="W456" s="126"/>
      <c r="X456" s="95"/>
      <c r="Y456" s="20"/>
    </row>
    <row r="457" spans="2:25" ht="30" customHeight="1">
      <c r="B457" s="503"/>
      <c r="C457" s="500" t="s">
        <v>457</v>
      </c>
      <c r="D457" s="501"/>
      <c r="E457" s="500">
        <v>106</v>
      </c>
      <c r="F457" s="587"/>
      <c r="G457" s="342">
        <v>110</v>
      </c>
      <c r="H457" s="95"/>
      <c r="I457" s="96"/>
      <c r="J457" s="95"/>
      <c r="K457" s="96"/>
      <c r="L457" s="95"/>
      <c r="M457" s="96"/>
      <c r="N457" s="95"/>
      <c r="O457" s="126"/>
      <c r="P457" s="95"/>
      <c r="Q457" s="126"/>
      <c r="R457" s="95"/>
      <c r="S457" s="96"/>
      <c r="T457" s="95">
        <v>327942</v>
      </c>
      <c r="U457" s="96" t="s">
        <v>322</v>
      </c>
      <c r="V457" s="95"/>
      <c r="W457" s="126"/>
      <c r="X457" s="95"/>
      <c r="Y457" s="20"/>
    </row>
    <row r="458" spans="2:25" ht="30" customHeight="1">
      <c r="B458" s="503"/>
      <c r="C458" s="500" t="s">
        <v>296</v>
      </c>
      <c r="D458" s="501"/>
      <c r="E458" s="500">
        <v>99</v>
      </c>
      <c r="F458" s="587"/>
      <c r="G458" s="342">
        <v>103</v>
      </c>
      <c r="H458" s="95">
        <v>359656</v>
      </c>
      <c r="I458" s="96" t="s">
        <v>153</v>
      </c>
      <c r="J458" s="95"/>
      <c r="K458" s="96"/>
      <c r="L458" s="95"/>
      <c r="M458" s="96"/>
      <c r="N458" s="95"/>
      <c r="O458" s="126"/>
      <c r="P458" s="95"/>
      <c r="Q458" s="126"/>
      <c r="R458" s="95">
        <v>355472</v>
      </c>
      <c r="S458" s="96" t="s">
        <v>322</v>
      </c>
      <c r="T458" s="95"/>
      <c r="U458" s="96"/>
      <c r="V458" s="95"/>
      <c r="W458" s="126"/>
      <c r="X458" s="95"/>
      <c r="Y458" s="20"/>
    </row>
    <row r="459" spans="2:25" ht="30" customHeight="1">
      <c r="B459" s="503"/>
      <c r="C459" s="500" t="s">
        <v>297</v>
      </c>
      <c r="D459" s="501"/>
      <c r="E459" s="500">
        <v>101</v>
      </c>
      <c r="F459" s="587"/>
      <c r="G459" s="342">
        <v>105</v>
      </c>
      <c r="H459" s="95">
        <v>359658</v>
      </c>
      <c r="I459" s="96" t="s">
        <v>153</v>
      </c>
      <c r="J459" s="95"/>
      <c r="K459" s="96"/>
      <c r="L459" s="95">
        <v>354152</v>
      </c>
      <c r="M459" s="96" t="s">
        <v>167</v>
      </c>
      <c r="N459" s="95"/>
      <c r="O459" s="126"/>
      <c r="P459" s="95"/>
      <c r="Q459" s="126"/>
      <c r="R459" s="95">
        <v>355481</v>
      </c>
      <c r="S459" s="96" t="s">
        <v>322</v>
      </c>
      <c r="T459" s="95"/>
      <c r="U459" s="96"/>
      <c r="V459" s="95"/>
      <c r="W459" s="126"/>
      <c r="X459" s="95"/>
      <c r="Y459" s="20"/>
    </row>
    <row r="460" spans="2:25" ht="30" customHeight="1">
      <c r="B460" s="503"/>
      <c r="C460" s="500" t="s">
        <v>459</v>
      </c>
      <c r="D460" s="501"/>
      <c r="E460" s="500">
        <v>100</v>
      </c>
      <c r="F460" s="587"/>
      <c r="G460" s="342">
        <v>108</v>
      </c>
      <c r="H460" s="95"/>
      <c r="I460" s="96"/>
      <c r="J460" s="95"/>
      <c r="K460" s="96"/>
      <c r="L460" s="95"/>
      <c r="M460" s="96"/>
      <c r="N460" s="95"/>
      <c r="O460" s="126"/>
      <c r="P460" s="95"/>
      <c r="Q460" s="126"/>
      <c r="R460" s="95">
        <v>355488</v>
      </c>
      <c r="S460" s="96" t="s">
        <v>322</v>
      </c>
      <c r="T460" s="95"/>
      <c r="U460" s="96"/>
      <c r="V460" s="95"/>
      <c r="W460" s="126"/>
      <c r="X460" s="95"/>
      <c r="Y460" s="20"/>
    </row>
    <row r="461" spans="2:25" ht="30" customHeight="1">
      <c r="B461" s="503"/>
      <c r="C461" s="500" t="s">
        <v>298</v>
      </c>
      <c r="D461" s="501"/>
      <c r="E461" s="500">
        <v>106</v>
      </c>
      <c r="F461" s="587"/>
      <c r="G461" s="342">
        <v>110</v>
      </c>
      <c r="H461" s="95"/>
      <c r="I461" s="96"/>
      <c r="J461" s="95"/>
      <c r="K461" s="96"/>
      <c r="L461" s="95"/>
      <c r="M461" s="96"/>
      <c r="N461" s="95"/>
      <c r="O461" s="126"/>
      <c r="P461" s="95"/>
      <c r="Q461" s="126"/>
      <c r="R461" s="95"/>
      <c r="S461" s="96"/>
      <c r="T461" s="95">
        <v>327939</v>
      </c>
      <c r="U461" s="96" t="s">
        <v>153</v>
      </c>
      <c r="V461" s="95"/>
      <c r="W461" s="126"/>
      <c r="X461" s="95"/>
      <c r="Y461" s="20"/>
    </row>
    <row r="462" spans="2:25" ht="30" customHeight="1">
      <c r="B462" s="503"/>
      <c r="C462" s="500" t="s">
        <v>461</v>
      </c>
      <c r="D462" s="501"/>
      <c r="E462" s="500"/>
      <c r="F462" s="587"/>
      <c r="G462" s="342">
        <v>112</v>
      </c>
      <c r="H462" s="95"/>
      <c r="I462" s="96"/>
      <c r="J462" s="95"/>
      <c r="K462" s="96"/>
      <c r="L462" s="95"/>
      <c r="M462" s="96"/>
      <c r="N462" s="95"/>
      <c r="O462" s="110"/>
      <c r="P462" s="95"/>
      <c r="Q462" s="110"/>
      <c r="R462" s="95"/>
      <c r="S462" s="96"/>
      <c r="T462" s="95">
        <v>331508</v>
      </c>
      <c r="U462" s="96" t="s">
        <v>322</v>
      </c>
      <c r="V462" s="95"/>
      <c r="W462" s="126"/>
      <c r="X462" s="95"/>
      <c r="Y462" s="20"/>
    </row>
    <row r="463" spans="2:25" ht="30" customHeight="1">
      <c r="B463" s="503"/>
      <c r="C463" s="500" t="s">
        <v>463</v>
      </c>
      <c r="D463" s="501"/>
      <c r="E463" s="500">
        <v>110</v>
      </c>
      <c r="F463" s="587"/>
      <c r="G463" s="342">
        <v>114</v>
      </c>
      <c r="H463" s="95"/>
      <c r="I463" s="96"/>
      <c r="J463" s="95"/>
      <c r="K463" s="96"/>
      <c r="L463" s="95"/>
      <c r="M463" s="96"/>
      <c r="N463" s="95"/>
      <c r="O463" s="96"/>
      <c r="P463" s="95"/>
      <c r="Q463" s="96"/>
      <c r="R463" s="95"/>
      <c r="S463" s="96"/>
      <c r="T463" s="95">
        <v>327940</v>
      </c>
      <c r="U463" s="96" t="s">
        <v>153</v>
      </c>
      <c r="V463" s="95"/>
      <c r="W463" s="126"/>
      <c r="X463" s="95"/>
      <c r="Y463" s="20"/>
    </row>
    <row r="464" spans="2:25" ht="30" customHeight="1">
      <c r="B464" s="503"/>
      <c r="C464" s="500" t="s">
        <v>1327</v>
      </c>
      <c r="D464" s="501"/>
      <c r="E464" s="500"/>
      <c r="F464" s="587"/>
      <c r="G464" s="342">
        <v>104</v>
      </c>
      <c r="H464" s="95"/>
      <c r="I464" s="96"/>
      <c r="J464" s="95"/>
      <c r="K464" s="96"/>
      <c r="L464" s="95">
        <v>357868</v>
      </c>
      <c r="M464" s="96" t="s">
        <v>2000</v>
      </c>
      <c r="N464" s="95"/>
      <c r="O464" s="96"/>
      <c r="P464" s="95"/>
      <c r="Q464" s="96"/>
      <c r="R464" s="95"/>
      <c r="S464" s="96"/>
      <c r="T464" s="95"/>
      <c r="U464" s="96"/>
      <c r="V464" s="95"/>
      <c r="W464" s="126"/>
      <c r="X464" s="95"/>
      <c r="Y464" s="20"/>
    </row>
    <row r="465" spans="2:25" ht="30" customHeight="1">
      <c r="B465" s="503"/>
      <c r="C465" s="500" t="s">
        <v>299</v>
      </c>
      <c r="D465" s="501"/>
      <c r="E465" s="500">
        <v>105</v>
      </c>
      <c r="F465" s="587"/>
      <c r="G465" s="342">
        <v>109</v>
      </c>
      <c r="H465" s="95"/>
      <c r="I465" s="96"/>
      <c r="J465" s="95"/>
      <c r="K465" s="96"/>
      <c r="L465" s="95"/>
      <c r="M465" s="96"/>
      <c r="N465" s="95"/>
      <c r="O465" s="96"/>
      <c r="P465" s="95"/>
      <c r="Q465" s="96"/>
      <c r="R465" s="95">
        <v>355482</v>
      </c>
      <c r="S465" s="96" t="s">
        <v>322</v>
      </c>
      <c r="T465" s="95"/>
      <c r="U465" s="96"/>
      <c r="V465" s="95"/>
      <c r="W465" s="126"/>
      <c r="X465" s="95"/>
      <c r="Y465" s="20"/>
    </row>
    <row r="466" spans="2:25" ht="30" customHeight="1">
      <c r="B466" s="503"/>
      <c r="C466" s="500" t="s">
        <v>450</v>
      </c>
      <c r="D466" s="501"/>
      <c r="E466" s="500"/>
      <c r="F466" s="587"/>
      <c r="G466" s="342">
        <v>111</v>
      </c>
      <c r="H466" s="95"/>
      <c r="I466" s="96"/>
      <c r="J466" s="95"/>
      <c r="K466" s="96"/>
      <c r="L466" s="95"/>
      <c r="M466" s="96"/>
      <c r="N466" s="95"/>
      <c r="O466" s="96"/>
      <c r="P466" s="95"/>
      <c r="Q466" s="96"/>
      <c r="R466" s="95"/>
      <c r="S466" s="96"/>
      <c r="T466" s="95"/>
      <c r="U466" s="96"/>
      <c r="V466" s="95"/>
      <c r="W466" s="126"/>
      <c r="X466" s="95">
        <v>329455</v>
      </c>
      <c r="Y466" s="20" t="s">
        <v>722</v>
      </c>
    </row>
    <row r="467" spans="2:25" ht="30" customHeight="1">
      <c r="B467" s="503"/>
      <c r="C467" s="500" t="s">
        <v>466</v>
      </c>
      <c r="D467" s="501"/>
      <c r="E467" s="500"/>
      <c r="F467" s="587"/>
      <c r="G467" s="342">
        <v>113</v>
      </c>
      <c r="H467" s="95"/>
      <c r="I467" s="96"/>
      <c r="J467" s="95"/>
      <c r="K467" s="96"/>
      <c r="L467" s="95"/>
      <c r="M467" s="96"/>
      <c r="N467" s="95"/>
      <c r="O467" s="96"/>
      <c r="P467" s="95"/>
      <c r="Q467" s="96"/>
      <c r="R467" s="95"/>
      <c r="S467" s="96"/>
      <c r="T467" s="95">
        <v>331505</v>
      </c>
      <c r="U467" s="96" t="s">
        <v>322</v>
      </c>
      <c r="V467" s="95"/>
      <c r="W467" s="126"/>
      <c r="X467" s="95"/>
      <c r="Y467" s="20"/>
    </row>
    <row r="468" spans="2:25" ht="30" customHeight="1">
      <c r="B468" s="503"/>
      <c r="C468" s="500" t="s">
        <v>508</v>
      </c>
      <c r="D468" s="501"/>
      <c r="E468" s="500">
        <v>112</v>
      </c>
      <c r="F468" s="587"/>
      <c r="G468" s="342"/>
      <c r="H468" s="95"/>
      <c r="I468" s="96"/>
      <c r="J468" s="95"/>
      <c r="K468" s="96"/>
      <c r="L468" s="95">
        <v>354120</v>
      </c>
      <c r="M468" s="96" t="s">
        <v>165</v>
      </c>
      <c r="N468" s="95">
        <v>336051</v>
      </c>
      <c r="O468" s="96" t="s">
        <v>1339</v>
      </c>
      <c r="P468" s="95"/>
      <c r="Q468" s="96"/>
      <c r="R468" s="95"/>
      <c r="S468" s="96"/>
      <c r="T468" s="95"/>
      <c r="U468" s="96"/>
      <c r="V468" s="95"/>
      <c r="W468" s="126"/>
      <c r="X468" s="95"/>
      <c r="Y468" s="20"/>
    </row>
    <row r="469" spans="2:25" ht="30" customHeight="1">
      <c r="B469" s="503"/>
      <c r="C469" s="500" t="s">
        <v>509</v>
      </c>
      <c r="D469" s="501"/>
      <c r="E469" s="500">
        <v>102</v>
      </c>
      <c r="F469" s="587"/>
      <c r="G469" s="342"/>
      <c r="H469" s="95">
        <v>359653</v>
      </c>
      <c r="I469" s="96" t="s">
        <v>2153</v>
      </c>
      <c r="J469" s="95"/>
      <c r="K469" s="96"/>
      <c r="L469" s="95"/>
      <c r="M469" s="96"/>
      <c r="N469" s="95"/>
      <c r="O469" s="96"/>
      <c r="P469" s="95"/>
      <c r="Q469" s="96"/>
      <c r="R469" s="95"/>
      <c r="S469" s="96"/>
      <c r="T469" s="95"/>
      <c r="U469" s="96"/>
      <c r="V469" s="95"/>
      <c r="W469" s="110"/>
      <c r="X469" s="95"/>
      <c r="Y469" s="109"/>
    </row>
    <row r="470" spans="2:25" ht="30" customHeight="1">
      <c r="B470" s="503"/>
      <c r="C470" s="500" t="s">
        <v>510</v>
      </c>
      <c r="D470" s="501"/>
      <c r="E470" s="590" t="s">
        <v>1996</v>
      </c>
      <c r="F470" s="587"/>
      <c r="G470" s="342">
        <v>117</v>
      </c>
      <c r="H470" s="95"/>
      <c r="I470" s="96"/>
      <c r="J470" s="95"/>
      <c r="K470" s="96"/>
      <c r="L470" s="95"/>
      <c r="M470" s="96"/>
      <c r="N470" s="95">
        <v>336048</v>
      </c>
      <c r="O470" s="96" t="s">
        <v>1340</v>
      </c>
      <c r="P470" s="95">
        <v>358585</v>
      </c>
      <c r="Q470" s="96" t="s">
        <v>2001</v>
      </c>
      <c r="R470" s="95"/>
      <c r="S470" s="96"/>
      <c r="T470" s="95"/>
      <c r="U470" s="96"/>
      <c r="V470" s="95">
        <v>335381</v>
      </c>
      <c r="W470" s="110" t="s">
        <v>731</v>
      </c>
      <c r="X470" s="95"/>
      <c r="Y470" s="109"/>
    </row>
    <row r="471" spans="2:25" ht="30" customHeight="1">
      <c r="B471" s="504"/>
      <c r="C471" s="560" t="s">
        <v>1093</v>
      </c>
      <c r="D471" s="561"/>
      <c r="E471" s="560">
        <v>112</v>
      </c>
      <c r="F471" s="592"/>
      <c r="G471" s="354"/>
      <c r="H471" s="111"/>
      <c r="I471" s="99"/>
      <c r="J471" s="111"/>
      <c r="K471" s="99"/>
      <c r="L471" s="111">
        <v>355644</v>
      </c>
      <c r="M471" s="99" t="s">
        <v>163</v>
      </c>
      <c r="N471" s="111"/>
      <c r="O471" s="99"/>
      <c r="P471" s="111"/>
      <c r="Q471" s="99"/>
      <c r="R471" s="111"/>
      <c r="S471" s="99"/>
      <c r="T471" s="111"/>
      <c r="U471" s="99"/>
      <c r="V471" s="111"/>
      <c r="W471" s="112"/>
      <c r="X471" s="111"/>
      <c r="Y471" s="113"/>
    </row>
    <row r="472" spans="2:25" ht="30" customHeight="1">
      <c r="B472" s="503">
        <v>19</v>
      </c>
      <c r="C472" s="576" t="s">
        <v>218</v>
      </c>
      <c r="D472" s="577"/>
      <c r="E472" s="576"/>
      <c r="F472" s="593"/>
      <c r="G472" s="361">
        <v>93</v>
      </c>
      <c r="H472" s="94">
        <v>359630</v>
      </c>
      <c r="I472" s="360" t="s">
        <v>153</v>
      </c>
      <c r="J472" s="94"/>
      <c r="K472" s="360"/>
      <c r="L472" s="94"/>
      <c r="M472" s="360"/>
      <c r="N472" s="94"/>
      <c r="O472" s="360"/>
      <c r="P472" s="94"/>
      <c r="Q472" s="360"/>
      <c r="R472" s="94"/>
      <c r="S472" s="360"/>
      <c r="T472" s="94"/>
      <c r="U472" s="360"/>
      <c r="V472" s="94"/>
      <c r="W472" s="116"/>
      <c r="X472" s="94"/>
      <c r="Y472" s="288"/>
    </row>
    <row r="473" spans="2:25" ht="30" customHeight="1">
      <c r="B473" s="503"/>
      <c r="C473" s="500" t="s">
        <v>219</v>
      </c>
      <c r="D473" s="501"/>
      <c r="E473" s="500">
        <v>98</v>
      </c>
      <c r="F473" s="587"/>
      <c r="G473" s="342">
        <v>102</v>
      </c>
      <c r="H473" s="95">
        <v>359637</v>
      </c>
      <c r="I473" s="360" t="s">
        <v>153</v>
      </c>
      <c r="J473" s="95">
        <v>355211</v>
      </c>
      <c r="K473" s="96" t="s">
        <v>167</v>
      </c>
      <c r="L473" s="95"/>
      <c r="M473" s="96"/>
      <c r="N473" s="95"/>
      <c r="O473" s="96"/>
      <c r="P473" s="95"/>
      <c r="Q473" s="96"/>
      <c r="R473" s="95">
        <v>355471</v>
      </c>
      <c r="S473" s="96" t="s">
        <v>322</v>
      </c>
      <c r="T473" s="95"/>
      <c r="U473" s="96"/>
      <c r="V473" s="95"/>
      <c r="W473" s="19"/>
      <c r="X473" s="95"/>
      <c r="Y473" s="109"/>
    </row>
    <row r="474" spans="2:25" ht="30" customHeight="1">
      <c r="B474" s="503"/>
      <c r="C474" s="500" t="s">
        <v>486</v>
      </c>
      <c r="D474" s="501"/>
      <c r="E474" s="500"/>
      <c r="F474" s="587"/>
      <c r="G474" s="342">
        <v>103</v>
      </c>
      <c r="H474" s="95">
        <v>359646</v>
      </c>
      <c r="I474" s="96" t="s">
        <v>154</v>
      </c>
      <c r="J474" s="95"/>
      <c r="K474" s="96"/>
      <c r="L474" s="95">
        <v>354151</v>
      </c>
      <c r="M474" s="96" t="s">
        <v>154</v>
      </c>
      <c r="N474" s="95"/>
      <c r="O474" s="96"/>
      <c r="P474" s="95"/>
      <c r="Q474" s="96"/>
      <c r="R474" s="95">
        <v>355460</v>
      </c>
      <c r="S474" s="96" t="s">
        <v>153</v>
      </c>
      <c r="T474" s="95"/>
      <c r="U474" s="96"/>
      <c r="V474" s="95"/>
      <c r="W474" s="110"/>
      <c r="X474" s="95"/>
      <c r="Y474" s="109"/>
    </row>
    <row r="475" spans="2:25" ht="30" customHeight="1">
      <c r="B475" s="503"/>
      <c r="C475" s="500" t="s">
        <v>305</v>
      </c>
      <c r="D475" s="501"/>
      <c r="E475" s="500"/>
      <c r="F475" s="587"/>
      <c r="G475" s="342">
        <v>107</v>
      </c>
      <c r="H475" s="95"/>
      <c r="I475" s="96"/>
      <c r="J475" s="95"/>
      <c r="K475" s="96"/>
      <c r="L475" s="95"/>
      <c r="M475" s="96"/>
      <c r="N475" s="95"/>
      <c r="O475" s="96"/>
      <c r="P475" s="95"/>
      <c r="Q475" s="96"/>
      <c r="R475" s="95"/>
      <c r="S475" s="96"/>
      <c r="T475" s="95">
        <v>327935</v>
      </c>
      <c r="U475" s="96" t="s">
        <v>322</v>
      </c>
      <c r="V475" s="95"/>
      <c r="W475" s="110"/>
      <c r="X475" s="95"/>
      <c r="Y475" s="109"/>
    </row>
    <row r="476" spans="2:25" ht="30" customHeight="1">
      <c r="B476" s="503"/>
      <c r="C476" s="500" t="s">
        <v>364</v>
      </c>
      <c r="D476" s="501"/>
      <c r="E476" s="500">
        <v>99</v>
      </c>
      <c r="F476" s="587"/>
      <c r="G476" s="342">
        <v>103</v>
      </c>
      <c r="H476" s="95">
        <v>359645</v>
      </c>
      <c r="I476" s="96" t="s">
        <v>154</v>
      </c>
      <c r="J476" s="95"/>
      <c r="K476" s="96"/>
      <c r="L476" s="95">
        <v>354126</v>
      </c>
      <c r="M476" s="96" t="s">
        <v>165</v>
      </c>
      <c r="N476" s="95"/>
      <c r="O476" s="96"/>
      <c r="P476" s="95"/>
      <c r="Q476" s="96"/>
      <c r="R476" s="95">
        <v>355453</v>
      </c>
      <c r="S476" s="96" t="s">
        <v>167</v>
      </c>
      <c r="T476" s="95"/>
      <c r="U476" s="96"/>
      <c r="V476" s="95"/>
      <c r="W476" s="110"/>
      <c r="X476" s="95"/>
      <c r="Y476" s="109"/>
    </row>
    <row r="477" spans="2:25" ht="30" customHeight="1">
      <c r="B477" s="503"/>
      <c r="C477" s="500" t="s">
        <v>306</v>
      </c>
      <c r="D477" s="501"/>
      <c r="E477" s="500">
        <v>101</v>
      </c>
      <c r="F477" s="587"/>
      <c r="G477" s="342">
        <v>105</v>
      </c>
      <c r="H477" s="95">
        <v>359647</v>
      </c>
      <c r="I477" s="96" t="s">
        <v>153</v>
      </c>
      <c r="J477" s="95"/>
      <c r="K477" s="96"/>
      <c r="L477" s="95">
        <v>354117</v>
      </c>
      <c r="M477" s="96" t="s">
        <v>165</v>
      </c>
      <c r="N477" s="95">
        <v>355294</v>
      </c>
      <c r="O477" s="96" t="s">
        <v>1341</v>
      </c>
      <c r="P477" s="95"/>
      <c r="Q477" s="96"/>
      <c r="R477" s="95">
        <v>355462</v>
      </c>
      <c r="S477" s="96" t="s">
        <v>322</v>
      </c>
      <c r="T477" s="95"/>
      <c r="U477" s="96"/>
      <c r="V477" s="95"/>
      <c r="W477" s="110"/>
      <c r="X477" s="95"/>
      <c r="Y477" s="109"/>
    </row>
    <row r="478" spans="2:25" ht="30" customHeight="1">
      <c r="B478" s="503"/>
      <c r="C478" s="500" t="s">
        <v>307</v>
      </c>
      <c r="D478" s="501"/>
      <c r="E478" s="500">
        <v>107</v>
      </c>
      <c r="F478" s="587"/>
      <c r="G478" s="342">
        <v>111</v>
      </c>
      <c r="H478" s="95"/>
      <c r="I478" s="96"/>
      <c r="J478" s="95"/>
      <c r="K478" s="96"/>
      <c r="L478" s="95"/>
      <c r="M478" s="96"/>
      <c r="N478" s="95"/>
      <c r="O478" s="96"/>
      <c r="P478" s="95"/>
      <c r="Q478" s="96"/>
      <c r="R478" s="95"/>
      <c r="S478" s="96"/>
      <c r="T478" s="95">
        <v>327932</v>
      </c>
      <c r="U478" s="96" t="s">
        <v>153</v>
      </c>
      <c r="V478" s="95"/>
      <c r="W478" s="110"/>
      <c r="X478" s="95"/>
      <c r="Y478" s="109"/>
    </row>
    <row r="479" spans="2:25" ht="30" customHeight="1" thickBot="1">
      <c r="B479" s="544"/>
      <c r="C479" s="558" t="s">
        <v>490</v>
      </c>
      <c r="D479" s="559"/>
      <c r="E479" s="558">
        <v>109</v>
      </c>
      <c r="F479" s="932"/>
      <c r="G479" s="344"/>
      <c r="H479" s="118"/>
      <c r="I479" s="119"/>
      <c r="J479" s="118"/>
      <c r="K479" s="119"/>
      <c r="L479" s="118">
        <v>354141</v>
      </c>
      <c r="M479" s="119" t="s">
        <v>167</v>
      </c>
      <c r="N479" s="118">
        <v>353577</v>
      </c>
      <c r="O479" s="119" t="s">
        <v>1341</v>
      </c>
      <c r="P479" s="118"/>
      <c r="Q479" s="119"/>
      <c r="R479" s="118"/>
      <c r="S479" s="119"/>
      <c r="T479" s="118">
        <v>331500</v>
      </c>
      <c r="U479" s="119" t="s">
        <v>720</v>
      </c>
      <c r="V479" s="118"/>
      <c r="W479" s="121"/>
      <c r="X479" s="118"/>
      <c r="Y479" s="121"/>
    </row>
    <row r="480" spans="2:25" ht="67.5" customHeight="1">
      <c r="B480" s="546" t="s">
        <v>2250</v>
      </c>
      <c r="C480" s="546"/>
      <c r="D480" s="546"/>
      <c r="E480" s="546"/>
      <c r="F480" s="546"/>
      <c r="G480" s="546"/>
      <c r="H480" s="546"/>
      <c r="I480" s="546"/>
      <c r="J480" s="546"/>
      <c r="K480" s="546"/>
      <c r="L480" s="546"/>
      <c r="M480" s="546"/>
      <c r="N480" s="546"/>
      <c r="O480" s="546"/>
      <c r="P480" s="546"/>
      <c r="Q480" s="546"/>
      <c r="R480" s="546"/>
      <c r="S480" s="546"/>
      <c r="T480" s="546"/>
      <c r="U480" s="546"/>
      <c r="V480" s="546"/>
      <c r="W480" s="546"/>
      <c r="X480" s="546"/>
      <c r="Y480" s="546"/>
    </row>
    <row r="482" spans="2:27" ht="14.25" customHeight="1" thickBot="1"/>
    <row r="483" spans="2:27" ht="20.25" thickTop="1" thickBot="1">
      <c r="B483" s="518" t="s">
        <v>505</v>
      </c>
      <c r="C483" s="519"/>
      <c r="D483" s="519"/>
      <c r="E483" s="519"/>
      <c r="F483" s="519"/>
      <c r="G483" s="519"/>
      <c r="H483" s="519"/>
      <c r="I483" s="519"/>
      <c r="J483" s="519"/>
      <c r="K483" s="519"/>
      <c r="L483" s="519"/>
      <c r="M483" s="519"/>
      <c r="N483" s="519"/>
      <c r="O483" s="519"/>
      <c r="P483" s="519"/>
      <c r="Q483" s="519"/>
      <c r="R483" s="519"/>
      <c r="S483" s="519"/>
      <c r="T483" s="519"/>
      <c r="U483" s="519"/>
      <c r="V483" s="519"/>
      <c r="W483" s="519"/>
      <c r="X483" s="519"/>
      <c r="Y483" s="519"/>
      <c r="Z483" s="519"/>
      <c r="AA483" s="520"/>
    </row>
    <row r="484" spans="2:27" ht="14.25" thickTop="1">
      <c r="C484" s="40"/>
      <c r="D484" s="40"/>
      <c r="E484" s="40"/>
      <c r="F484" s="79"/>
      <c r="H484" s="79"/>
      <c r="K484" s="52"/>
      <c r="M484" s="52"/>
      <c r="Q484" s="52"/>
    </row>
    <row r="485" spans="2:27" ht="14.25" thickBot="1">
      <c r="B485" s="11"/>
    </row>
    <row r="486" spans="2:27" ht="19.5" customHeight="1" thickBot="1">
      <c r="B486" s="521" t="s">
        <v>41</v>
      </c>
      <c r="C486" s="534" t="s">
        <v>524</v>
      </c>
      <c r="D486" s="535"/>
      <c r="E486" s="581" t="s">
        <v>1113</v>
      </c>
      <c r="F486" s="581"/>
      <c r="G486" s="528"/>
      <c r="H486" s="531" t="s">
        <v>453</v>
      </c>
      <c r="I486" s="532"/>
      <c r="J486" s="532"/>
      <c r="K486" s="532"/>
      <c r="L486" s="532"/>
      <c r="M486" s="532"/>
      <c r="N486" s="532"/>
      <c r="O486" s="532"/>
      <c r="P486" s="532"/>
      <c r="Q486" s="533"/>
      <c r="R486" s="531" t="s">
        <v>455</v>
      </c>
      <c r="S486" s="532"/>
      <c r="T486" s="532"/>
      <c r="U486" s="532"/>
      <c r="V486" s="532"/>
      <c r="W486" s="533"/>
      <c r="X486" s="11"/>
      <c r="Y486" s="11"/>
    </row>
    <row r="487" spans="2:27" ht="19.5" customHeight="1">
      <c r="B487" s="522"/>
      <c r="C487" s="536"/>
      <c r="D487" s="537"/>
      <c r="E487" s="582"/>
      <c r="F487" s="582"/>
      <c r="G487" s="530"/>
      <c r="H487" s="516" t="s">
        <v>1378</v>
      </c>
      <c r="I487" s="507"/>
      <c r="J487" s="516" t="s">
        <v>971</v>
      </c>
      <c r="K487" s="507"/>
      <c r="L487" s="516" t="s">
        <v>1005</v>
      </c>
      <c r="M487" s="507"/>
      <c r="N487" s="516" t="s">
        <v>790</v>
      </c>
      <c r="O487" s="507"/>
      <c r="P487" s="516" t="s">
        <v>1998</v>
      </c>
      <c r="Q487" s="507"/>
      <c r="R487" s="516" t="s">
        <v>973</v>
      </c>
      <c r="S487" s="507"/>
      <c r="T487" s="516" t="s">
        <v>765</v>
      </c>
      <c r="U487" s="507"/>
      <c r="V487" s="516" t="s">
        <v>788</v>
      </c>
      <c r="W487" s="507"/>
      <c r="X487" s="11"/>
      <c r="Y487" s="11"/>
    </row>
    <row r="488" spans="2:27" ht="19.5" customHeight="1">
      <c r="B488" s="522"/>
      <c r="C488" s="536"/>
      <c r="D488" s="537"/>
      <c r="E488" s="583" t="s">
        <v>2033</v>
      </c>
      <c r="F488" s="584"/>
      <c r="G488" s="355" t="s">
        <v>1114</v>
      </c>
      <c r="H488" s="517"/>
      <c r="I488" s="509"/>
      <c r="J488" s="517"/>
      <c r="K488" s="509"/>
      <c r="L488" s="517"/>
      <c r="M488" s="509"/>
      <c r="N488" s="517"/>
      <c r="O488" s="509"/>
      <c r="P488" s="517"/>
      <c r="Q488" s="509"/>
      <c r="R488" s="517"/>
      <c r="S488" s="509"/>
      <c r="T488" s="517"/>
      <c r="U488" s="509"/>
      <c r="V488" s="517"/>
      <c r="W488" s="509"/>
      <c r="X488" s="136"/>
      <c r="Z488" s="40"/>
    </row>
    <row r="489" spans="2:27" ht="19.5" customHeight="1" thickBot="1">
      <c r="B489" s="523"/>
      <c r="C489" s="538"/>
      <c r="D489" s="539"/>
      <c r="E489" s="585"/>
      <c r="F489" s="586"/>
      <c r="G489" s="356"/>
      <c r="H489" s="514" t="s">
        <v>1083</v>
      </c>
      <c r="I489" s="515"/>
      <c r="J489" s="514" t="s">
        <v>1078</v>
      </c>
      <c r="K489" s="515"/>
      <c r="L489" s="514" t="s">
        <v>1094</v>
      </c>
      <c r="M489" s="515"/>
      <c r="N489" s="514" t="s">
        <v>1095</v>
      </c>
      <c r="O489" s="515"/>
      <c r="P489" s="514" t="s">
        <v>1999</v>
      </c>
      <c r="Q489" s="515"/>
      <c r="R489" s="514" t="s">
        <v>1082</v>
      </c>
      <c r="S489" s="515"/>
      <c r="T489" s="514" t="s">
        <v>767</v>
      </c>
      <c r="U489" s="515"/>
      <c r="V489" s="514" t="s">
        <v>166</v>
      </c>
      <c r="W489" s="515"/>
      <c r="X489" s="4"/>
      <c r="Z489" s="40"/>
    </row>
    <row r="490" spans="2:27" ht="30" customHeight="1">
      <c r="B490" s="502">
        <v>18</v>
      </c>
      <c r="C490" s="500" t="s">
        <v>137</v>
      </c>
      <c r="D490" s="605"/>
      <c r="E490" s="498"/>
      <c r="F490" s="594"/>
      <c r="G490" s="353">
        <v>93</v>
      </c>
      <c r="H490" s="91">
        <v>359614</v>
      </c>
      <c r="I490" s="125" t="s">
        <v>153</v>
      </c>
      <c r="J490" s="91"/>
      <c r="K490" s="125"/>
      <c r="L490" s="91"/>
      <c r="M490" s="125"/>
      <c r="N490" s="91"/>
      <c r="O490" s="125"/>
      <c r="P490" s="91"/>
      <c r="Q490" s="125"/>
      <c r="R490" s="91"/>
      <c r="S490" s="125"/>
      <c r="T490" s="91"/>
      <c r="U490" s="124"/>
      <c r="V490" s="91"/>
      <c r="W490" s="125"/>
      <c r="X490" s="74"/>
      <c r="Y490" s="265"/>
      <c r="Z490" s="40"/>
    </row>
    <row r="491" spans="2:27" ht="30" customHeight="1">
      <c r="B491" s="503"/>
      <c r="C491" s="500" t="s">
        <v>86</v>
      </c>
      <c r="D491" s="605"/>
      <c r="E491" s="500"/>
      <c r="F491" s="587"/>
      <c r="G491" s="342">
        <v>95</v>
      </c>
      <c r="H491" s="95">
        <v>359618</v>
      </c>
      <c r="I491" s="96" t="s">
        <v>153</v>
      </c>
      <c r="J491" s="95"/>
      <c r="K491" s="96"/>
      <c r="L491" s="95"/>
      <c r="M491" s="96"/>
      <c r="N491" s="95"/>
      <c r="O491" s="96"/>
      <c r="P491" s="95"/>
      <c r="Q491" s="96"/>
      <c r="R491" s="95"/>
      <c r="S491" s="96"/>
      <c r="T491" s="95"/>
      <c r="U491" s="126"/>
      <c r="V491" s="95"/>
      <c r="W491" s="96"/>
      <c r="X491" s="74"/>
      <c r="Y491" s="265"/>
      <c r="Z491" s="40"/>
    </row>
    <row r="492" spans="2:27" ht="30" customHeight="1">
      <c r="B492" s="503"/>
      <c r="C492" s="500" t="s">
        <v>308</v>
      </c>
      <c r="D492" s="605"/>
      <c r="E492" s="500">
        <v>92</v>
      </c>
      <c r="F492" s="587"/>
      <c r="G492" s="342"/>
      <c r="H492" s="95">
        <v>359615</v>
      </c>
      <c r="I492" s="96" t="s">
        <v>165</v>
      </c>
      <c r="J492" s="95"/>
      <c r="K492" s="96"/>
      <c r="L492" s="95">
        <v>355864</v>
      </c>
      <c r="M492" s="96" t="s">
        <v>165</v>
      </c>
      <c r="N492" s="95"/>
      <c r="O492" s="96"/>
      <c r="P492" s="95"/>
      <c r="Q492" s="96"/>
      <c r="R492" s="95">
        <v>355442</v>
      </c>
      <c r="S492" s="96" t="s">
        <v>167</v>
      </c>
      <c r="T492" s="95"/>
      <c r="U492" s="126"/>
      <c r="V492" s="95"/>
      <c r="W492" s="96"/>
      <c r="X492" s="74"/>
      <c r="Y492" s="265"/>
      <c r="Z492" s="40"/>
    </row>
    <row r="493" spans="2:27" ht="30" customHeight="1">
      <c r="B493" s="503"/>
      <c r="C493" s="500" t="s">
        <v>139</v>
      </c>
      <c r="D493" s="605"/>
      <c r="E493" s="500">
        <v>95</v>
      </c>
      <c r="F493" s="587"/>
      <c r="G493" s="342">
        <v>99</v>
      </c>
      <c r="H493" s="95">
        <v>359619</v>
      </c>
      <c r="I493" s="96" t="s">
        <v>167</v>
      </c>
      <c r="J493" s="95"/>
      <c r="K493" s="96"/>
      <c r="L493" s="95">
        <v>357867</v>
      </c>
      <c r="M493" s="96" t="s">
        <v>2012</v>
      </c>
      <c r="N493" s="95"/>
      <c r="O493" s="96"/>
      <c r="P493" s="95"/>
      <c r="Q493" s="96"/>
      <c r="R493" s="95">
        <v>355451</v>
      </c>
      <c r="S493" s="96" t="s">
        <v>153</v>
      </c>
      <c r="T493" s="95"/>
      <c r="U493" s="126"/>
      <c r="V493" s="95"/>
      <c r="W493" s="96"/>
      <c r="X493" s="74"/>
      <c r="Y493" s="265"/>
      <c r="Z493" s="40"/>
    </row>
    <row r="494" spans="2:27" ht="30" customHeight="1">
      <c r="B494" s="503"/>
      <c r="C494" s="500" t="s">
        <v>140</v>
      </c>
      <c r="D494" s="605"/>
      <c r="E494" s="500">
        <v>97</v>
      </c>
      <c r="F494" s="587"/>
      <c r="G494" s="342">
        <v>101</v>
      </c>
      <c r="H494" s="95"/>
      <c r="I494" s="96"/>
      <c r="J494" s="95"/>
      <c r="K494" s="96"/>
      <c r="L494" s="95"/>
      <c r="M494" s="96"/>
      <c r="N494" s="95"/>
      <c r="O494" s="96"/>
      <c r="P494" s="95"/>
      <c r="Q494" s="96"/>
      <c r="R494" s="95">
        <v>355459</v>
      </c>
      <c r="S494" s="96" t="s">
        <v>322</v>
      </c>
      <c r="T494" s="95"/>
      <c r="U494" s="126"/>
      <c r="V494" s="95"/>
      <c r="W494" s="96"/>
      <c r="X494" s="74"/>
      <c r="Y494" s="265"/>
      <c r="Z494" s="40"/>
    </row>
    <row r="495" spans="2:27" ht="30" customHeight="1">
      <c r="B495" s="503"/>
      <c r="C495" s="500" t="s">
        <v>496</v>
      </c>
      <c r="D495" s="605"/>
      <c r="E495" s="500"/>
      <c r="F495" s="587"/>
      <c r="G495" s="342">
        <v>106</v>
      </c>
      <c r="H495" s="95"/>
      <c r="I495" s="96"/>
      <c r="J495" s="95"/>
      <c r="K495" s="96"/>
      <c r="L495" s="95"/>
      <c r="M495" s="96"/>
      <c r="N495" s="95"/>
      <c r="O495" s="96"/>
      <c r="P495" s="95"/>
      <c r="Q495" s="96"/>
      <c r="R495" s="95"/>
      <c r="S495" s="96"/>
      <c r="T495" s="95">
        <v>331503</v>
      </c>
      <c r="U495" s="126" t="s">
        <v>153</v>
      </c>
      <c r="V495" s="95"/>
      <c r="W495" s="96"/>
      <c r="X495" s="74"/>
      <c r="Y495" s="265"/>
      <c r="Z495" s="40"/>
    </row>
    <row r="496" spans="2:27" ht="30" customHeight="1">
      <c r="B496" s="503"/>
      <c r="C496" s="500" t="s">
        <v>142</v>
      </c>
      <c r="D496" s="605"/>
      <c r="E496" s="500">
        <v>95</v>
      </c>
      <c r="F496" s="587"/>
      <c r="G496" s="342">
        <v>99</v>
      </c>
      <c r="H496" s="95">
        <v>359616</v>
      </c>
      <c r="I496" s="96" t="s">
        <v>154</v>
      </c>
      <c r="J496" s="95"/>
      <c r="K496" s="96"/>
      <c r="L496" s="95">
        <v>355648</v>
      </c>
      <c r="M496" s="96" t="s">
        <v>154</v>
      </c>
      <c r="N496" s="95"/>
      <c r="O496" s="96"/>
      <c r="P496" s="95"/>
      <c r="Q496" s="96"/>
      <c r="R496" s="95"/>
      <c r="S496" s="96"/>
      <c r="T496" s="95">
        <v>327928</v>
      </c>
      <c r="U496" s="126" t="s">
        <v>153</v>
      </c>
      <c r="V496" s="95"/>
      <c r="W496" s="96"/>
      <c r="X496" s="74"/>
      <c r="Y496" s="265"/>
      <c r="Z496" s="40"/>
    </row>
    <row r="497" spans="2:26" ht="30" customHeight="1">
      <c r="B497" s="503"/>
      <c r="C497" s="500" t="s">
        <v>4</v>
      </c>
      <c r="D497" s="605"/>
      <c r="E497" s="500">
        <v>98</v>
      </c>
      <c r="F497" s="587"/>
      <c r="G497" s="342">
        <v>102</v>
      </c>
      <c r="H497" s="95">
        <v>359620</v>
      </c>
      <c r="I497" s="96" t="s">
        <v>165</v>
      </c>
      <c r="J497" s="95"/>
      <c r="K497" s="96"/>
      <c r="L497" s="95">
        <v>354116</v>
      </c>
      <c r="M497" s="96" t="s">
        <v>165</v>
      </c>
      <c r="N497" s="95">
        <v>336024</v>
      </c>
      <c r="O497" s="96" t="s">
        <v>1339</v>
      </c>
      <c r="P497" s="95"/>
      <c r="Q497" s="96"/>
      <c r="R497" s="95">
        <v>355452</v>
      </c>
      <c r="S497" s="96" t="s">
        <v>153</v>
      </c>
      <c r="T497" s="95"/>
      <c r="U497" s="96"/>
      <c r="V497" s="95"/>
      <c r="W497" s="96"/>
      <c r="X497" s="74"/>
      <c r="Y497" s="265"/>
      <c r="Z497" s="40"/>
    </row>
    <row r="498" spans="2:26" ht="30" customHeight="1">
      <c r="B498" s="503"/>
      <c r="C498" s="500" t="s">
        <v>205</v>
      </c>
      <c r="D498" s="605"/>
      <c r="E498" s="500">
        <v>100</v>
      </c>
      <c r="F498" s="587"/>
      <c r="G498" s="342">
        <v>104</v>
      </c>
      <c r="H498" s="95">
        <v>359640</v>
      </c>
      <c r="I498" s="96" t="s">
        <v>165</v>
      </c>
      <c r="J498" s="95"/>
      <c r="K498" s="96"/>
      <c r="L498" s="95">
        <v>354119</v>
      </c>
      <c r="M498" s="96" t="s">
        <v>165</v>
      </c>
      <c r="N498" s="95"/>
      <c r="O498" s="96"/>
      <c r="P498" s="95"/>
      <c r="Q498" s="96"/>
      <c r="R498" s="95">
        <v>355461</v>
      </c>
      <c r="S498" s="96" t="s">
        <v>322</v>
      </c>
      <c r="T498" s="95"/>
      <c r="U498" s="96"/>
      <c r="V498" s="95"/>
      <c r="W498" s="96"/>
      <c r="X498" s="74"/>
      <c r="Y498" s="265"/>
      <c r="Z498" s="40"/>
    </row>
    <row r="499" spans="2:26" ht="30" customHeight="1">
      <c r="B499" s="503"/>
      <c r="C499" s="500" t="s">
        <v>207</v>
      </c>
      <c r="D499" s="605"/>
      <c r="E499" s="500">
        <v>105</v>
      </c>
      <c r="F499" s="587"/>
      <c r="G499" s="342">
        <v>109</v>
      </c>
      <c r="H499" s="95">
        <v>359629</v>
      </c>
      <c r="I499" s="96" t="s">
        <v>154</v>
      </c>
      <c r="J499" s="95"/>
      <c r="K499" s="96"/>
      <c r="L499" s="95">
        <v>354139</v>
      </c>
      <c r="M499" s="96" t="s">
        <v>154</v>
      </c>
      <c r="N499" s="95"/>
      <c r="O499" s="96"/>
      <c r="P499" s="95"/>
      <c r="Q499" s="96"/>
      <c r="R499" s="95"/>
      <c r="S499" s="96"/>
      <c r="T499" s="95">
        <v>327931</v>
      </c>
      <c r="U499" s="126" t="s">
        <v>153</v>
      </c>
      <c r="V499" s="95"/>
      <c r="W499" s="96"/>
      <c r="X499" s="74"/>
      <c r="Y499" s="265"/>
      <c r="Z499" s="40"/>
    </row>
    <row r="500" spans="2:26" ht="30" customHeight="1">
      <c r="B500" s="503"/>
      <c r="C500" s="500" t="s">
        <v>365</v>
      </c>
      <c r="D500" s="605"/>
      <c r="E500" s="500">
        <v>100</v>
      </c>
      <c r="F500" s="587"/>
      <c r="G500" s="342"/>
      <c r="H500" s="95">
        <v>358310</v>
      </c>
      <c r="I500" s="96" t="s">
        <v>163</v>
      </c>
      <c r="J500" s="95"/>
      <c r="K500" s="96"/>
      <c r="L500" s="95">
        <v>354122</v>
      </c>
      <c r="M500" s="96" t="s">
        <v>163</v>
      </c>
      <c r="N500" s="95">
        <v>355293</v>
      </c>
      <c r="O500" s="96" t="s">
        <v>1339</v>
      </c>
      <c r="P500" s="95"/>
      <c r="Q500" s="96"/>
      <c r="R500" s="95"/>
      <c r="S500" s="96"/>
      <c r="T500" s="95"/>
      <c r="U500" s="126"/>
      <c r="V500" s="95"/>
      <c r="W500" s="96"/>
      <c r="X500" s="74"/>
      <c r="Y500" s="265"/>
      <c r="Z500" s="40"/>
    </row>
    <row r="501" spans="2:26" ht="30" customHeight="1">
      <c r="B501" s="503"/>
      <c r="C501" s="500" t="s">
        <v>339</v>
      </c>
      <c r="D501" s="605"/>
      <c r="E501" s="500">
        <v>103</v>
      </c>
      <c r="F501" s="587"/>
      <c r="G501" s="342">
        <v>107</v>
      </c>
      <c r="H501" s="95">
        <v>359641</v>
      </c>
      <c r="I501" s="96" t="s">
        <v>165</v>
      </c>
      <c r="J501" s="95"/>
      <c r="K501" s="96"/>
      <c r="L501" s="95">
        <v>354118</v>
      </c>
      <c r="M501" s="96" t="s">
        <v>154</v>
      </c>
      <c r="N501" s="95">
        <v>336032</v>
      </c>
      <c r="O501" s="96" t="s">
        <v>1339</v>
      </c>
      <c r="P501" s="95"/>
      <c r="Q501" s="96"/>
      <c r="R501" s="95"/>
      <c r="S501" s="96"/>
      <c r="T501" s="95">
        <v>327926</v>
      </c>
      <c r="U501" s="126" t="s">
        <v>153</v>
      </c>
      <c r="V501" s="95"/>
      <c r="W501" s="96"/>
      <c r="X501" s="263"/>
      <c r="Y501" s="270"/>
      <c r="Z501" s="40"/>
    </row>
    <row r="502" spans="2:26" ht="30" customHeight="1">
      <c r="B502" s="503"/>
      <c r="C502" s="500" t="s">
        <v>671</v>
      </c>
      <c r="D502" s="605"/>
      <c r="E502" s="500"/>
      <c r="F502" s="587"/>
      <c r="G502" s="361">
        <v>112</v>
      </c>
      <c r="H502" s="94"/>
      <c r="I502" s="360"/>
      <c r="J502" s="94"/>
      <c r="K502" s="360"/>
      <c r="L502" s="94"/>
      <c r="M502" s="360"/>
      <c r="N502" s="94">
        <v>339211</v>
      </c>
      <c r="O502" s="96" t="s">
        <v>1342</v>
      </c>
      <c r="P502" s="94"/>
      <c r="Q502" s="360"/>
      <c r="R502" s="94"/>
      <c r="S502" s="360"/>
      <c r="T502" s="94"/>
      <c r="U502" s="133"/>
      <c r="V502" s="94"/>
      <c r="W502" s="360"/>
      <c r="X502" s="263"/>
      <c r="Y502" s="270"/>
      <c r="Z502" s="40"/>
    </row>
    <row r="503" spans="2:26" ht="30" customHeight="1">
      <c r="B503" s="503"/>
      <c r="C503" s="567" t="s">
        <v>366</v>
      </c>
      <c r="D503" s="568"/>
      <c r="E503" s="928" t="s">
        <v>2010</v>
      </c>
      <c r="F503" s="929"/>
      <c r="G503" s="249"/>
      <c r="H503" s="319"/>
      <c r="I503" s="359"/>
      <c r="J503" s="319"/>
      <c r="K503" s="359"/>
      <c r="L503" s="935">
        <v>354114</v>
      </c>
      <c r="M503" s="933" t="s">
        <v>165</v>
      </c>
      <c r="N503" s="95">
        <v>339212</v>
      </c>
      <c r="O503" s="96" t="s">
        <v>1339</v>
      </c>
      <c r="P503" s="935">
        <v>358643</v>
      </c>
      <c r="Q503" s="933" t="s">
        <v>2013</v>
      </c>
      <c r="R503" s="319"/>
      <c r="S503" s="359"/>
      <c r="T503" s="319"/>
      <c r="U503" s="359"/>
      <c r="V503" s="484"/>
      <c r="W503" s="359"/>
      <c r="X503" s="74"/>
      <c r="Y503" s="265"/>
      <c r="Z503" s="40"/>
    </row>
    <row r="504" spans="2:26" ht="30" customHeight="1">
      <c r="B504" s="503"/>
      <c r="C504" s="576"/>
      <c r="D504" s="577"/>
      <c r="E504" s="930"/>
      <c r="F504" s="931"/>
      <c r="G504" s="361"/>
      <c r="H504" s="94"/>
      <c r="I504" s="360"/>
      <c r="J504" s="94"/>
      <c r="K504" s="360"/>
      <c r="L504" s="936"/>
      <c r="M504" s="934"/>
      <c r="N504" s="95">
        <v>353155</v>
      </c>
      <c r="O504" s="96" t="s">
        <v>2014</v>
      </c>
      <c r="P504" s="936"/>
      <c r="Q504" s="934"/>
      <c r="R504" s="94"/>
      <c r="S504" s="360"/>
      <c r="T504" s="94"/>
      <c r="U504" s="133"/>
      <c r="V504" s="485"/>
      <c r="W504" s="360"/>
      <c r="X504" s="74"/>
      <c r="Y504" s="265"/>
      <c r="Z504" s="40"/>
    </row>
    <row r="505" spans="2:26" ht="30" customHeight="1">
      <c r="B505" s="503"/>
      <c r="C505" s="500" t="s">
        <v>367</v>
      </c>
      <c r="D505" s="605"/>
      <c r="E505" s="500">
        <v>116</v>
      </c>
      <c r="F505" s="587"/>
      <c r="G505" s="342">
        <v>120</v>
      </c>
      <c r="H505" s="95"/>
      <c r="I505" s="96"/>
      <c r="J505" s="95"/>
      <c r="K505" s="96"/>
      <c r="L505" s="95">
        <v>354130</v>
      </c>
      <c r="M505" s="96" t="s">
        <v>165</v>
      </c>
      <c r="N505" s="95">
        <v>339213</v>
      </c>
      <c r="O505" s="126" t="s">
        <v>1342</v>
      </c>
      <c r="P505" s="95"/>
      <c r="Q505" s="96"/>
      <c r="R505" s="95"/>
      <c r="S505" s="96"/>
      <c r="T505" s="95"/>
      <c r="U505" s="126"/>
      <c r="V505" s="95"/>
      <c r="W505" s="96"/>
      <c r="X505" s="74"/>
      <c r="Y505" s="265"/>
      <c r="Z505" s="40"/>
    </row>
    <row r="506" spans="2:26" ht="30" customHeight="1">
      <c r="B506" s="503"/>
      <c r="C506" s="500" t="s">
        <v>368</v>
      </c>
      <c r="D506" s="605"/>
      <c r="E506" s="500">
        <v>103</v>
      </c>
      <c r="F506" s="587"/>
      <c r="G506" s="249"/>
      <c r="H506" s="319"/>
      <c r="I506" s="359"/>
      <c r="J506" s="319"/>
      <c r="K506" s="359"/>
      <c r="L506" s="319">
        <v>354150</v>
      </c>
      <c r="M506" s="359" t="s">
        <v>163</v>
      </c>
      <c r="N506" s="319"/>
      <c r="O506" s="359"/>
      <c r="P506" s="319"/>
      <c r="Q506" s="359"/>
      <c r="R506" s="319"/>
      <c r="S506" s="359"/>
      <c r="T506" s="319"/>
      <c r="U506" s="132"/>
      <c r="V506" s="319"/>
      <c r="W506" s="359"/>
      <c r="X506" s="74"/>
      <c r="Y506" s="265"/>
      <c r="Z506" s="40"/>
    </row>
    <row r="507" spans="2:26" ht="30" customHeight="1">
      <c r="B507" s="503"/>
      <c r="C507" s="500" t="s">
        <v>369</v>
      </c>
      <c r="D507" s="605"/>
      <c r="E507" s="500">
        <v>106</v>
      </c>
      <c r="F507" s="587"/>
      <c r="G507" s="342"/>
      <c r="H507" s="95">
        <v>359642</v>
      </c>
      <c r="I507" s="96" t="s">
        <v>165</v>
      </c>
      <c r="J507" s="95"/>
      <c r="K507" s="96"/>
      <c r="L507" s="95">
        <v>354143</v>
      </c>
      <c r="M507" s="96" t="s">
        <v>163</v>
      </c>
      <c r="N507" s="95"/>
      <c r="O507" s="126"/>
      <c r="P507" s="95"/>
      <c r="Q507" s="96"/>
      <c r="R507" s="95"/>
      <c r="S507" s="96"/>
      <c r="T507" s="95">
        <v>331513</v>
      </c>
      <c r="U507" s="126" t="s">
        <v>167</v>
      </c>
      <c r="V507" s="95"/>
      <c r="W507" s="96"/>
      <c r="X507" s="74"/>
      <c r="Y507" s="265"/>
      <c r="Z507" s="40"/>
    </row>
    <row r="508" spans="2:26" ht="30" customHeight="1">
      <c r="B508" s="503"/>
      <c r="C508" s="500" t="s">
        <v>1096</v>
      </c>
      <c r="D508" s="605"/>
      <c r="E508" s="590" t="s">
        <v>2008</v>
      </c>
      <c r="F508" s="587"/>
      <c r="G508" s="327"/>
      <c r="H508" s="108"/>
      <c r="I508" s="328"/>
      <c r="J508" s="108"/>
      <c r="K508" s="328"/>
      <c r="L508" s="108">
        <v>354149</v>
      </c>
      <c r="M508" s="328" t="s">
        <v>165</v>
      </c>
      <c r="N508" s="108"/>
      <c r="O508" s="251"/>
      <c r="P508" s="108">
        <v>358584</v>
      </c>
      <c r="Q508" s="328" t="s">
        <v>2015</v>
      </c>
      <c r="R508" s="108"/>
      <c r="S508" s="328"/>
      <c r="T508" s="108"/>
      <c r="U508" s="251"/>
      <c r="V508" s="108"/>
      <c r="W508" s="328"/>
      <c r="X508" s="74"/>
      <c r="Y508" s="265"/>
      <c r="Z508" s="40"/>
    </row>
    <row r="509" spans="2:26" ht="30" customHeight="1">
      <c r="B509" s="504"/>
      <c r="C509" s="560" t="s">
        <v>2002</v>
      </c>
      <c r="D509" s="607"/>
      <c r="E509" s="591" t="s">
        <v>2009</v>
      </c>
      <c r="F509" s="592"/>
      <c r="G509" s="363"/>
      <c r="H509" s="111"/>
      <c r="I509" s="99"/>
      <c r="J509" s="111"/>
      <c r="K509" s="99"/>
      <c r="L509" s="111">
        <v>357869</v>
      </c>
      <c r="M509" s="99" t="s">
        <v>2016</v>
      </c>
      <c r="N509" s="111"/>
      <c r="O509" s="142"/>
      <c r="P509" s="111">
        <v>358644</v>
      </c>
      <c r="Q509" s="99" t="s">
        <v>2013</v>
      </c>
      <c r="R509" s="111"/>
      <c r="S509" s="99"/>
      <c r="T509" s="111"/>
      <c r="U509" s="142"/>
      <c r="V509" s="111"/>
      <c r="W509" s="99"/>
      <c r="X509" s="74"/>
      <c r="Y509" s="265"/>
      <c r="Z509" s="40"/>
    </row>
    <row r="510" spans="2:26" ht="30" customHeight="1">
      <c r="B510" s="503">
        <v>17</v>
      </c>
      <c r="C510" s="576" t="s">
        <v>144</v>
      </c>
      <c r="D510" s="610"/>
      <c r="E510" s="576"/>
      <c r="F510" s="593"/>
      <c r="G510" s="361">
        <v>95</v>
      </c>
      <c r="H510" s="94">
        <v>359601</v>
      </c>
      <c r="I510" s="360" t="s">
        <v>154</v>
      </c>
      <c r="J510" s="94"/>
      <c r="K510" s="360"/>
      <c r="L510" s="94"/>
      <c r="M510" s="360"/>
      <c r="N510" s="94"/>
      <c r="O510" s="133"/>
      <c r="P510" s="94"/>
      <c r="Q510" s="360"/>
      <c r="R510" s="94"/>
      <c r="S510" s="360"/>
      <c r="T510" s="94"/>
      <c r="U510" s="133"/>
      <c r="V510" s="94"/>
      <c r="W510" s="360"/>
      <c r="X510" s="74"/>
      <c r="Y510" s="265"/>
      <c r="Z510" s="40"/>
    </row>
    <row r="511" spans="2:26" ht="30" customHeight="1">
      <c r="B511" s="503"/>
      <c r="C511" s="500" t="s">
        <v>51</v>
      </c>
      <c r="D511" s="605"/>
      <c r="E511" s="500">
        <v>94</v>
      </c>
      <c r="F511" s="587"/>
      <c r="G511" s="342">
        <v>98</v>
      </c>
      <c r="H511" s="95">
        <v>359604</v>
      </c>
      <c r="I511" s="96" t="s">
        <v>167</v>
      </c>
      <c r="J511" s="95">
        <v>355178</v>
      </c>
      <c r="K511" s="96" t="s">
        <v>165</v>
      </c>
      <c r="L511" s="95"/>
      <c r="M511" s="96"/>
      <c r="N511" s="95"/>
      <c r="O511" s="126"/>
      <c r="P511" s="95"/>
      <c r="Q511" s="96"/>
      <c r="R511" s="95"/>
      <c r="S511" s="96"/>
      <c r="T511" s="95"/>
      <c r="U511" s="126"/>
      <c r="V511" s="95"/>
      <c r="W511" s="96"/>
      <c r="X511" s="74"/>
      <c r="Y511" s="265"/>
      <c r="Z511" s="40"/>
    </row>
    <row r="512" spans="2:26" ht="30" customHeight="1">
      <c r="B512" s="503"/>
      <c r="C512" s="500" t="s">
        <v>145</v>
      </c>
      <c r="D512" s="605"/>
      <c r="E512" s="500">
        <v>97</v>
      </c>
      <c r="F512" s="587"/>
      <c r="G512" s="342">
        <v>101</v>
      </c>
      <c r="H512" s="95">
        <v>359608</v>
      </c>
      <c r="I512" s="96" t="s">
        <v>167</v>
      </c>
      <c r="J512" s="95">
        <v>355207</v>
      </c>
      <c r="K512" s="96" t="s">
        <v>153</v>
      </c>
      <c r="L512" s="95"/>
      <c r="M512" s="96"/>
      <c r="N512" s="95"/>
      <c r="O512" s="126"/>
      <c r="P512" s="95"/>
      <c r="Q512" s="96"/>
      <c r="R512" s="95"/>
      <c r="S512" s="96"/>
      <c r="T512" s="95"/>
      <c r="U512" s="126"/>
      <c r="V512" s="95"/>
      <c r="W512" s="96"/>
      <c r="X512" s="74"/>
      <c r="Y512" s="265"/>
      <c r="Z512" s="40"/>
    </row>
    <row r="513" spans="2:27" ht="30" customHeight="1">
      <c r="B513" s="503"/>
      <c r="C513" s="500" t="s">
        <v>146</v>
      </c>
      <c r="D513" s="605"/>
      <c r="E513" s="500">
        <v>99</v>
      </c>
      <c r="F513" s="587"/>
      <c r="G513" s="342">
        <v>103</v>
      </c>
      <c r="H513" s="95">
        <v>359611</v>
      </c>
      <c r="I513" s="96" t="s">
        <v>167</v>
      </c>
      <c r="J513" s="95"/>
      <c r="K513" s="96"/>
      <c r="L513" s="95"/>
      <c r="M513" s="96"/>
      <c r="N513" s="95"/>
      <c r="O513" s="126"/>
      <c r="P513" s="95"/>
      <c r="Q513" s="96"/>
      <c r="R513" s="95"/>
      <c r="S513" s="96"/>
      <c r="T513" s="95">
        <v>327927</v>
      </c>
      <c r="U513" s="126" t="s">
        <v>153</v>
      </c>
      <c r="V513" s="95"/>
      <c r="W513" s="96"/>
      <c r="X513" s="74"/>
      <c r="Y513" s="265"/>
      <c r="Z513" s="40"/>
    </row>
    <row r="514" spans="2:27" ht="30" customHeight="1">
      <c r="B514" s="503"/>
      <c r="C514" s="500" t="s">
        <v>82</v>
      </c>
      <c r="D514" s="605"/>
      <c r="E514" s="500">
        <v>96</v>
      </c>
      <c r="F514" s="587"/>
      <c r="G514" s="342">
        <v>100</v>
      </c>
      <c r="H514" s="95">
        <v>359605</v>
      </c>
      <c r="I514" s="96" t="s">
        <v>163</v>
      </c>
      <c r="J514" s="95"/>
      <c r="K514" s="96"/>
      <c r="L514" s="95">
        <v>354134</v>
      </c>
      <c r="M514" s="96" t="s">
        <v>163</v>
      </c>
      <c r="N514" s="95">
        <v>336021</v>
      </c>
      <c r="O514" s="126" t="s">
        <v>1342</v>
      </c>
      <c r="P514" s="95"/>
      <c r="Q514" s="96"/>
      <c r="R514" s="95"/>
      <c r="S514" s="96"/>
      <c r="T514" s="95"/>
      <c r="U514" s="126"/>
      <c r="V514" s="95"/>
      <c r="W514" s="96"/>
      <c r="X514" s="74"/>
      <c r="Y514" s="265"/>
      <c r="Z514" s="40"/>
    </row>
    <row r="515" spans="2:27" ht="30" customHeight="1">
      <c r="B515" s="503"/>
      <c r="C515" s="500" t="s">
        <v>208</v>
      </c>
      <c r="D515" s="605"/>
      <c r="E515" s="500">
        <v>99</v>
      </c>
      <c r="F515" s="587"/>
      <c r="G515" s="342">
        <v>103</v>
      </c>
      <c r="H515" s="95">
        <v>359609</v>
      </c>
      <c r="I515" s="96" t="s">
        <v>163</v>
      </c>
      <c r="J515" s="95"/>
      <c r="K515" s="96"/>
      <c r="L515" s="95">
        <v>354121</v>
      </c>
      <c r="M515" s="96" t="s">
        <v>165</v>
      </c>
      <c r="N515" s="95">
        <v>336025</v>
      </c>
      <c r="O515" s="126" t="s">
        <v>1339</v>
      </c>
      <c r="P515" s="95"/>
      <c r="Q515" s="96"/>
      <c r="R515" s="95"/>
      <c r="S515" s="96"/>
      <c r="T515" s="95"/>
      <c r="U515" s="126"/>
      <c r="V515" s="95"/>
      <c r="W515" s="96"/>
      <c r="X515" s="74"/>
      <c r="Y515" s="265"/>
      <c r="Z515" s="40"/>
    </row>
    <row r="516" spans="2:27" ht="30" customHeight="1">
      <c r="B516" s="503"/>
      <c r="C516" s="500" t="s">
        <v>437</v>
      </c>
      <c r="D516" s="605"/>
      <c r="E516" s="500">
        <v>102</v>
      </c>
      <c r="F516" s="587"/>
      <c r="G516" s="342"/>
      <c r="H516" s="95"/>
      <c r="I516" s="96"/>
      <c r="J516" s="95"/>
      <c r="K516" s="96"/>
      <c r="L516" s="95"/>
      <c r="M516" s="96"/>
      <c r="N516" s="95"/>
      <c r="O516" s="126"/>
      <c r="P516" s="95"/>
      <c r="Q516" s="96"/>
      <c r="R516" s="95"/>
      <c r="S516" s="96"/>
      <c r="T516" s="95">
        <v>327925</v>
      </c>
      <c r="U516" s="126" t="s">
        <v>167</v>
      </c>
      <c r="V516" s="95"/>
      <c r="W516" s="96"/>
      <c r="X516" s="74"/>
      <c r="Y516" s="265"/>
      <c r="Z516" s="40"/>
    </row>
    <row r="517" spans="2:27" ht="30" customHeight="1">
      <c r="B517" s="503"/>
      <c r="C517" s="500" t="s">
        <v>340</v>
      </c>
      <c r="D517" s="605"/>
      <c r="E517" s="590" t="s">
        <v>2005</v>
      </c>
      <c r="F517" s="587"/>
      <c r="G517" s="342">
        <v>106</v>
      </c>
      <c r="H517" s="95">
        <v>359535</v>
      </c>
      <c r="I517" s="96" t="s">
        <v>163</v>
      </c>
      <c r="J517" s="95"/>
      <c r="K517" s="96"/>
      <c r="L517" s="95">
        <v>354112</v>
      </c>
      <c r="M517" s="96" t="s">
        <v>165</v>
      </c>
      <c r="N517" s="95">
        <v>336026</v>
      </c>
      <c r="O517" s="126" t="s">
        <v>1339</v>
      </c>
      <c r="P517" s="95">
        <v>358642</v>
      </c>
      <c r="Q517" s="96" t="s">
        <v>2013</v>
      </c>
      <c r="R517" s="95"/>
      <c r="S517" s="96"/>
      <c r="T517" s="95"/>
      <c r="U517" s="126"/>
      <c r="V517" s="95"/>
      <c r="W517" s="96"/>
      <c r="X517" s="74"/>
      <c r="Y517" s="265"/>
      <c r="Z517" s="40"/>
    </row>
    <row r="518" spans="2:27" ht="30" customHeight="1">
      <c r="B518" s="503"/>
      <c r="C518" s="500" t="s">
        <v>317</v>
      </c>
      <c r="D518" s="605"/>
      <c r="E518" s="500"/>
      <c r="F518" s="587"/>
      <c r="G518" s="342">
        <v>108</v>
      </c>
      <c r="H518" s="95"/>
      <c r="I518" s="96"/>
      <c r="J518" s="95"/>
      <c r="K518" s="96"/>
      <c r="L518" s="95">
        <v>354125</v>
      </c>
      <c r="M518" s="96" t="s">
        <v>154</v>
      </c>
      <c r="N518" s="95">
        <v>336033</v>
      </c>
      <c r="O518" s="96" t="s">
        <v>1342</v>
      </c>
      <c r="P518" s="95"/>
      <c r="Q518" s="96"/>
      <c r="R518" s="95"/>
      <c r="S518" s="96"/>
      <c r="T518" s="95"/>
      <c r="U518" s="126"/>
      <c r="V518" s="95"/>
      <c r="W518" s="96"/>
      <c r="X518" s="74"/>
      <c r="Y518" s="265"/>
      <c r="Z518" s="40"/>
    </row>
    <row r="519" spans="2:27" ht="30" customHeight="1">
      <c r="B519" s="503"/>
      <c r="C519" s="500" t="s">
        <v>672</v>
      </c>
      <c r="D519" s="605"/>
      <c r="E519" s="500">
        <v>107</v>
      </c>
      <c r="F519" s="587"/>
      <c r="G519" s="342"/>
      <c r="H519" s="95"/>
      <c r="I519" s="96"/>
      <c r="J519" s="95"/>
      <c r="K519" s="96"/>
      <c r="L519" s="95"/>
      <c r="M519" s="96"/>
      <c r="N519" s="95">
        <v>339207</v>
      </c>
      <c r="O519" s="96" t="s">
        <v>1343</v>
      </c>
      <c r="P519" s="95"/>
      <c r="Q519" s="96"/>
      <c r="R519" s="95"/>
      <c r="S519" s="96"/>
      <c r="T519" s="95"/>
      <c r="U519" s="126"/>
      <c r="V519" s="95"/>
      <c r="W519" s="96"/>
      <c r="X519" s="74"/>
      <c r="Y519" s="265"/>
      <c r="Z519" s="40"/>
    </row>
    <row r="520" spans="2:27" ht="30" customHeight="1">
      <c r="B520" s="503"/>
      <c r="C520" s="500" t="s">
        <v>370</v>
      </c>
      <c r="D520" s="605"/>
      <c r="E520" s="590" t="s">
        <v>2006</v>
      </c>
      <c r="F520" s="587"/>
      <c r="G520" s="342">
        <v>116</v>
      </c>
      <c r="H520" s="95"/>
      <c r="I520" s="96"/>
      <c r="J520" s="95"/>
      <c r="K520" s="96"/>
      <c r="L520" s="95">
        <v>354113</v>
      </c>
      <c r="M520" s="96" t="s">
        <v>163</v>
      </c>
      <c r="N520" s="95">
        <v>339208</v>
      </c>
      <c r="O520" s="126" t="s">
        <v>1344</v>
      </c>
      <c r="P520" s="95">
        <v>358641</v>
      </c>
      <c r="Q520" s="96" t="s">
        <v>2017</v>
      </c>
      <c r="R520" s="95"/>
      <c r="S520" s="96"/>
      <c r="T520" s="95"/>
      <c r="U520" s="126"/>
      <c r="V520" s="95">
        <v>335380</v>
      </c>
      <c r="W520" s="96" t="s">
        <v>732</v>
      </c>
      <c r="X520" s="74"/>
      <c r="Y520" s="265"/>
      <c r="Z520" s="40"/>
    </row>
    <row r="521" spans="2:27" ht="30" customHeight="1">
      <c r="B521" s="503"/>
      <c r="C521" s="500" t="s">
        <v>371</v>
      </c>
      <c r="D521" s="605"/>
      <c r="E521" s="500">
        <v>115</v>
      </c>
      <c r="F521" s="587"/>
      <c r="G521" s="342"/>
      <c r="H521" s="95"/>
      <c r="I521" s="96"/>
      <c r="J521" s="95"/>
      <c r="K521" s="96"/>
      <c r="L521" s="95">
        <v>354129</v>
      </c>
      <c r="M521" s="96" t="s">
        <v>163</v>
      </c>
      <c r="N521" s="95">
        <v>339209</v>
      </c>
      <c r="O521" s="126" t="s">
        <v>1345</v>
      </c>
      <c r="P521" s="95"/>
      <c r="Q521" s="96"/>
      <c r="R521" s="95"/>
      <c r="S521" s="96"/>
      <c r="T521" s="95"/>
      <c r="U521" s="126"/>
      <c r="V521" s="95"/>
      <c r="W521" s="96"/>
      <c r="X521" s="74"/>
      <c r="Y521" s="265"/>
      <c r="Z521" s="40"/>
    </row>
    <row r="522" spans="2:27" ht="30" customHeight="1">
      <c r="B522" s="503"/>
      <c r="C522" s="500" t="s">
        <v>372</v>
      </c>
      <c r="D522" s="605"/>
      <c r="E522" s="590" t="s">
        <v>2007</v>
      </c>
      <c r="F522" s="587"/>
      <c r="G522" s="342"/>
      <c r="H522" s="95"/>
      <c r="I522" s="96"/>
      <c r="J522" s="95"/>
      <c r="K522" s="96"/>
      <c r="L522" s="95">
        <v>354133</v>
      </c>
      <c r="M522" s="96" t="s">
        <v>166</v>
      </c>
      <c r="N522" s="95">
        <v>353578</v>
      </c>
      <c r="O522" s="126" t="s">
        <v>1344</v>
      </c>
      <c r="P522" s="95">
        <v>358582</v>
      </c>
      <c r="Q522" s="96" t="s">
        <v>2013</v>
      </c>
      <c r="R522" s="95"/>
      <c r="S522" s="96"/>
      <c r="T522" s="95"/>
      <c r="U522" s="126"/>
      <c r="V522" s="95"/>
      <c r="W522" s="96"/>
      <c r="X522" s="74"/>
      <c r="Y522" s="265"/>
      <c r="Z522" s="40"/>
    </row>
    <row r="523" spans="2:27" ht="30" customHeight="1">
      <c r="B523" s="503"/>
      <c r="C523" s="500" t="s">
        <v>2003</v>
      </c>
      <c r="D523" s="605"/>
      <c r="E523" s="500" t="s">
        <v>2004</v>
      </c>
      <c r="F523" s="587"/>
      <c r="G523" s="249"/>
      <c r="H523" s="319"/>
      <c r="I523" s="359"/>
      <c r="J523" s="319"/>
      <c r="K523" s="359"/>
      <c r="L523" s="319"/>
      <c r="M523" s="359"/>
      <c r="N523" s="319"/>
      <c r="O523" s="132"/>
      <c r="P523" s="319">
        <v>358583</v>
      </c>
      <c r="Q523" s="359" t="s">
        <v>2013</v>
      </c>
      <c r="R523" s="319"/>
      <c r="S523" s="359"/>
      <c r="T523" s="319"/>
      <c r="U523" s="132"/>
      <c r="V523" s="319"/>
      <c r="W523" s="359"/>
      <c r="X523" s="74"/>
      <c r="Y523" s="265"/>
      <c r="Z523" s="40"/>
    </row>
    <row r="524" spans="2:27" ht="30" customHeight="1" thickBot="1">
      <c r="B524" s="544"/>
      <c r="C524" s="500" t="s">
        <v>673</v>
      </c>
      <c r="D524" s="605"/>
      <c r="E524" s="558">
        <v>112</v>
      </c>
      <c r="F524" s="932"/>
      <c r="G524" s="344"/>
      <c r="H524" s="118"/>
      <c r="I524" s="119"/>
      <c r="J524" s="118"/>
      <c r="K524" s="119"/>
      <c r="L524" s="118"/>
      <c r="M524" s="119"/>
      <c r="N524" s="118">
        <v>336037</v>
      </c>
      <c r="O524" s="127" t="s">
        <v>1346</v>
      </c>
      <c r="P524" s="118"/>
      <c r="Q524" s="119"/>
      <c r="R524" s="118"/>
      <c r="S524" s="119"/>
      <c r="T524" s="118"/>
      <c r="U524" s="127"/>
      <c r="V524" s="118"/>
      <c r="W524" s="119"/>
      <c r="X524" s="74"/>
      <c r="Y524" s="265"/>
      <c r="Z524" s="40"/>
    </row>
    <row r="525" spans="2:27" ht="70.5" customHeight="1">
      <c r="B525" s="545" t="s">
        <v>2011</v>
      </c>
      <c r="C525" s="588"/>
      <c r="D525" s="588"/>
      <c r="E525" s="588"/>
      <c r="F525" s="588"/>
      <c r="G525" s="588"/>
      <c r="H525" s="588"/>
      <c r="I525" s="588"/>
      <c r="J525" s="588"/>
      <c r="K525" s="588"/>
      <c r="L525" s="588"/>
      <c r="M525" s="588"/>
      <c r="N525" s="588"/>
      <c r="O525" s="588"/>
      <c r="P525" s="588"/>
      <c r="Q525" s="588"/>
      <c r="R525" s="588"/>
      <c r="S525" s="588"/>
      <c r="T525" s="588"/>
      <c r="U525" s="588"/>
      <c r="V525" s="589"/>
      <c r="W525" s="589"/>
    </row>
    <row r="527" spans="2:27" ht="14.25" thickBot="1"/>
    <row r="528" spans="2:27" ht="20.25" thickTop="1" thickBot="1">
      <c r="B528" s="518" t="s">
        <v>505</v>
      </c>
      <c r="C528" s="519"/>
      <c r="D528" s="519"/>
      <c r="E528" s="519"/>
      <c r="F528" s="519"/>
      <c r="G528" s="519"/>
      <c r="H528" s="519"/>
      <c r="I528" s="519"/>
      <c r="J528" s="519"/>
      <c r="K528" s="519"/>
      <c r="L528" s="519"/>
      <c r="M528" s="519"/>
      <c r="N528" s="519"/>
      <c r="O528" s="519"/>
      <c r="P528" s="519"/>
      <c r="Q528" s="519"/>
      <c r="R528" s="519"/>
      <c r="S528" s="519"/>
      <c r="T528" s="519"/>
      <c r="U528" s="519"/>
      <c r="V528" s="519"/>
      <c r="W528" s="519"/>
      <c r="X528" s="519"/>
      <c r="Y528" s="519"/>
      <c r="Z528" s="519"/>
      <c r="AA528" s="520"/>
    </row>
    <row r="529" spans="2:25" ht="14.25" thickTop="1">
      <c r="C529" s="40"/>
      <c r="D529" s="40"/>
      <c r="E529" s="40"/>
      <c r="F529" s="79"/>
      <c r="H529" s="79"/>
      <c r="K529" s="52"/>
      <c r="M529" s="52"/>
      <c r="Q529" s="52"/>
    </row>
    <row r="530" spans="2:25" ht="14.25" thickBot="1">
      <c r="B530" s="11"/>
    </row>
    <row r="531" spans="2:25" ht="19.5" customHeight="1" thickBot="1">
      <c r="B531" s="521" t="s">
        <v>41</v>
      </c>
      <c r="C531" s="534" t="s">
        <v>524</v>
      </c>
      <c r="D531" s="535"/>
      <c r="E531" s="527" t="s">
        <v>1113</v>
      </c>
      <c r="F531" s="581"/>
      <c r="G531" s="528"/>
      <c r="H531" s="531" t="s">
        <v>453</v>
      </c>
      <c r="I531" s="532"/>
      <c r="J531" s="532"/>
      <c r="K531" s="532"/>
      <c r="L531" s="532"/>
      <c r="M531" s="532"/>
      <c r="N531" s="532"/>
      <c r="O531" s="532"/>
      <c r="P531" s="532"/>
      <c r="Q531" s="532"/>
      <c r="R531" s="532"/>
      <c r="S531" s="532"/>
      <c r="T531" s="532"/>
      <c r="U531" s="533"/>
      <c r="V531" s="531" t="s">
        <v>455</v>
      </c>
      <c r="W531" s="532"/>
      <c r="X531" s="532"/>
      <c r="Y531" s="533"/>
    </row>
    <row r="532" spans="2:25" ht="19.5" customHeight="1">
      <c r="B532" s="522"/>
      <c r="C532" s="536"/>
      <c r="D532" s="537"/>
      <c r="E532" s="529"/>
      <c r="F532" s="582"/>
      <c r="G532" s="530"/>
      <c r="H532" s="516" t="s">
        <v>773</v>
      </c>
      <c r="I532" s="507"/>
      <c r="J532" s="516" t="s">
        <v>971</v>
      </c>
      <c r="K532" s="507"/>
      <c r="L532" s="516" t="s">
        <v>1005</v>
      </c>
      <c r="M532" s="507"/>
      <c r="N532" s="516" t="s">
        <v>790</v>
      </c>
      <c r="O532" s="507"/>
      <c r="P532" s="516" t="s">
        <v>1998</v>
      </c>
      <c r="Q532" s="507"/>
      <c r="R532" s="516" t="s">
        <v>792</v>
      </c>
      <c r="S532" s="507"/>
      <c r="T532" s="516" t="s">
        <v>794</v>
      </c>
      <c r="U532" s="507"/>
      <c r="V532" s="516" t="s">
        <v>788</v>
      </c>
      <c r="W532" s="507"/>
      <c r="X532" s="516" t="s">
        <v>797</v>
      </c>
      <c r="Y532" s="507"/>
    </row>
    <row r="533" spans="2:25" ht="19.5" customHeight="1">
      <c r="B533" s="522"/>
      <c r="C533" s="536"/>
      <c r="D533" s="537"/>
      <c r="E533" s="583" t="s">
        <v>2033</v>
      </c>
      <c r="F533" s="584"/>
      <c r="G533" s="550" t="s">
        <v>1114</v>
      </c>
      <c r="H533" s="517"/>
      <c r="I533" s="509"/>
      <c r="J533" s="517"/>
      <c r="K533" s="509"/>
      <c r="L533" s="517"/>
      <c r="M533" s="509"/>
      <c r="N533" s="517"/>
      <c r="O533" s="509"/>
      <c r="P533" s="517"/>
      <c r="Q533" s="509"/>
      <c r="R533" s="517"/>
      <c r="S533" s="509"/>
      <c r="T533" s="517"/>
      <c r="U533" s="509"/>
      <c r="V533" s="517"/>
      <c r="W533" s="509"/>
      <c r="X533" s="517"/>
      <c r="Y533" s="509"/>
    </row>
    <row r="534" spans="2:25" ht="19.5" customHeight="1" thickBot="1">
      <c r="B534" s="523"/>
      <c r="C534" s="538"/>
      <c r="D534" s="539"/>
      <c r="E534" s="585"/>
      <c r="F534" s="586"/>
      <c r="G534" s="574"/>
      <c r="H534" s="514" t="s">
        <v>652</v>
      </c>
      <c r="I534" s="515"/>
      <c r="J534" s="514" t="s">
        <v>492</v>
      </c>
      <c r="K534" s="515"/>
      <c r="L534" s="514" t="s">
        <v>782</v>
      </c>
      <c r="M534" s="515"/>
      <c r="N534" s="514" t="s">
        <v>791</v>
      </c>
      <c r="O534" s="515"/>
      <c r="P534" s="514" t="s">
        <v>2018</v>
      </c>
      <c r="Q534" s="515"/>
      <c r="R534" s="514" t="s">
        <v>793</v>
      </c>
      <c r="S534" s="515"/>
      <c r="T534" s="514" t="s">
        <v>793</v>
      </c>
      <c r="U534" s="515"/>
      <c r="V534" s="514" t="s">
        <v>796</v>
      </c>
      <c r="W534" s="515"/>
      <c r="X534" s="514" t="s">
        <v>798</v>
      </c>
      <c r="Y534" s="515"/>
    </row>
    <row r="535" spans="2:25" ht="30" customHeight="1">
      <c r="B535" s="502">
        <v>16</v>
      </c>
      <c r="C535" s="498" t="s">
        <v>60</v>
      </c>
      <c r="D535" s="606"/>
      <c r="E535" s="498">
        <v>95</v>
      </c>
      <c r="F535" s="594"/>
      <c r="G535" s="353">
        <v>99</v>
      </c>
      <c r="H535" s="91">
        <v>336550</v>
      </c>
      <c r="I535" s="125" t="s">
        <v>165</v>
      </c>
      <c r="J535" s="91">
        <v>355185</v>
      </c>
      <c r="K535" s="125" t="s">
        <v>163</v>
      </c>
      <c r="L535" s="91"/>
      <c r="M535" s="125"/>
      <c r="N535" s="91"/>
      <c r="O535" s="125"/>
      <c r="P535" s="91"/>
      <c r="Q535" s="125"/>
      <c r="R535" s="91"/>
      <c r="S535" s="125"/>
      <c r="T535" s="91"/>
      <c r="U535" s="125"/>
      <c r="V535" s="91"/>
      <c r="W535" s="124"/>
      <c r="X535" s="91"/>
      <c r="Y535" s="92"/>
    </row>
    <row r="536" spans="2:25" ht="30" customHeight="1">
      <c r="B536" s="503"/>
      <c r="C536" s="500" t="s">
        <v>93</v>
      </c>
      <c r="D536" s="605"/>
      <c r="E536" s="500">
        <v>100</v>
      </c>
      <c r="F536" s="587"/>
      <c r="G536" s="342"/>
      <c r="H536" s="95"/>
      <c r="I536" s="96"/>
      <c r="J536" s="95"/>
      <c r="K536" s="96"/>
      <c r="L536" s="95">
        <v>354137</v>
      </c>
      <c r="M536" s="96" t="s">
        <v>163</v>
      </c>
      <c r="N536" s="95"/>
      <c r="O536" s="96"/>
      <c r="P536" s="95"/>
      <c r="Q536" s="96"/>
      <c r="R536" s="95"/>
      <c r="S536" s="96"/>
      <c r="T536" s="95"/>
      <c r="U536" s="96"/>
      <c r="V536" s="95"/>
      <c r="W536" s="126"/>
      <c r="X536" s="95"/>
      <c r="Y536" s="20"/>
    </row>
    <row r="537" spans="2:25" ht="30" customHeight="1">
      <c r="B537" s="503"/>
      <c r="C537" s="500" t="s">
        <v>343</v>
      </c>
      <c r="D537" s="605"/>
      <c r="E537" s="500">
        <v>98</v>
      </c>
      <c r="F537" s="587"/>
      <c r="G537" s="342"/>
      <c r="H537" s="95"/>
      <c r="I537" s="96"/>
      <c r="J537" s="95"/>
      <c r="K537" s="96"/>
      <c r="L537" s="95">
        <v>354123</v>
      </c>
      <c r="M537" s="96" t="s">
        <v>163</v>
      </c>
      <c r="N537" s="95">
        <v>336022</v>
      </c>
      <c r="O537" s="96" t="s">
        <v>1339</v>
      </c>
      <c r="P537" s="95"/>
      <c r="Q537" s="96"/>
      <c r="R537" s="95"/>
      <c r="S537" s="96"/>
      <c r="T537" s="95"/>
      <c r="U537" s="96"/>
      <c r="V537" s="95"/>
      <c r="W537" s="126"/>
      <c r="X537" s="95"/>
      <c r="Y537" s="20"/>
    </row>
    <row r="538" spans="2:25" ht="30" customHeight="1">
      <c r="B538" s="503"/>
      <c r="C538" s="500" t="s">
        <v>373</v>
      </c>
      <c r="D538" s="605"/>
      <c r="E538" s="590" t="s">
        <v>2035</v>
      </c>
      <c r="F538" s="587"/>
      <c r="G538" s="342"/>
      <c r="H538" s="95"/>
      <c r="I538" s="96"/>
      <c r="J538" s="95"/>
      <c r="K538" s="96"/>
      <c r="L538" s="95">
        <v>357686</v>
      </c>
      <c r="M538" s="96" t="s">
        <v>163</v>
      </c>
      <c r="N538" s="95">
        <v>336023</v>
      </c>
      <c r="O538" s="96" t="s">
        <v>1340</v>
      </c>
      <c r="P538" s="95">
        <v>358638</v>
      </c>
      <c r="Q538" s="96" t="s">
        <v>2013</v>
      </c>
      <c r="R538" s="95"/>
      <c r="S538" s="96"/>
      <c r="T538" s="95"/>
      <c r="U538" s="96"/>
      <c r="V538" s="95"/>
      <c r="W538" s="126"/>
      <c r="X538" s="95"/>
      <c r="Y538" s="109"/>
    </row>
    <row r="539" spans="2:25" ht="30" customHeight="1">
      <c r="B539" s="503"/>
      <c r="C539" s="500" t="s">
        <v>374</v>
      </c>
      <c r="D539" s="605"/>
      <c r="E539" s="590" t="s">
        <v>2036</v>
      </c>
      <c r="F539" s="587"/>
      <c r="G539" s="342"/>
      <c r="H539" s="95"/>
      <c r="I539" s="96"/>
      <c r="J539" s="95"/>
      <c r="K539" s="96"/>
      <c r="L539" s="95">
        <v>354136</v>
      </c>
      <c r="M539" s="96" t="s">
        <v>163</v>
      </c>
      <c r="N539" s="95">
        <v>339739</v>
      </c>
      <c r="O539" s="96" t="s">
        <v>1345</v>
      </c>
      <c r="P539" s="95">
        <v>358639</v>
      </c>
      <c r="Q539" s="96" t="s">
        <v>2013</v>
      </c>
      <c r="R539" s="95"/>
      <c r="S539" s="96"/>
      <c r="T539" s="95"/>
      <c r="U539" s="96"/>
      <c r="V539" s="95"/>
      <c r="W539" s="126"/>
      <c r="X539" s="95"/>
      <c r="Y539" s="109"/>
    </row>
    <row r="540" spans="2:25" ht="30" customHeight="1">
      <c r="B540" s="503"/>
      <c r="C540" s="500" t="s">
        <v>375</v>
      </c>
      <c r="D540" s="605"/>
      <c r="E540" s="590" t="s">
        <v>2037</v>
      </c>
      <c r="F540" s="587"/>
      <c r="G540" s="342">
        <v>109</v>
      </c>
      <c r="H540" s="95"/>
      <c r="I540" s="96"/>
      <c r="J540" s="95"/>
      <c r="K540" s="96"/>
      <c r="L540" s="95"/>
      <c r="M540" s="96"/>
      <c r="N540" s="95">
        <v>336034</v>
      </c>
      <c r="O540" s="96" t="s">
        <v>1346</v>
      </c>
      <c r="P540" s="95">
        <v>358637</v>
      </c>
      <c r="Q540" s="96" t="s">
        <v>2013</v>
      </c>
      <c r="R540" s="95"/>
      <c r="S540" s="96"/>
      <c r="T540" s="95"/>
      <c r="U540" s="96"/>
      <c r="V540" s="95">
        <v>335379</v>
      </c>
      <c r="W540" s="96" t="s">
        <v>731</v>
      </c>
      <c r="X540" s="95"/>
      <c r="Y540" s="109"/>
    </row>
    <row r="541" spans="2:25" ht="30" customHeight="1">
      <c r="B541" s="503"/>
      <c r="C541" s="500" t="s">
        <v>376</v>
      </c>
      <c r="D541" s="605"/>
      <c r="E541" s="500">
        <v>107</v>
      </c>
      <c r="F541" s="587"/>
      <c r="G541" s="342">
        <v>111</v>
      </c>
      <c r="H541" s="95"/>
      <c r="I541" s="96"/>
      <c r="J541" s="95"/>
      <c r="K541" s="96"/>
      <c r="L541" s="95"/>
      <c r="M541" s="96"/>
      <c r="N541" s="95">
        <v>339204</v>
      </c>
      <c r="O541" s="96" t="s">
        <v>1347</v>
      </c>
      <c r="P541" s="95"/>
      <c r="Q541" s="96"/>
      <c r="R541" s="95"/>
      <c r="S541" s="96"/>
      <c r="T541" s="95"/>
      <c r="U541" s="96"/>
      <c r="V541" s="95"/>
      <c r="W541" s="96"/>
      <c r="X541" s="95"/>
      <c r="Y541" s="20"/>
    </row>
    <row r="542" spans="2:25" ht="30" customHeight="1">
      <c r="B542" s="503"/>
      <c r="C542" s="500" t="s">
        <v>377</v>
      </c>
      <c r="D542" s="605"/>
      <c r="E542" s="590" t="s">
        <v>2034</v>
      </c>
      <c r="F542" s="587"/>
      <c r="G542" s="342"/>
      <c r="H542" s="95"/>
      <c r="I542" s="96"/>
      <c r="J542" s="95"/>
      <c r="K542" s="96"/>
      <c r="L542" s="95">
        <v>354115</v>
      </c>
      <c r="M542" s="96" t="s">
        <v>163</v>
      </c>
      <c r="N542" s="95">
        <v>339206</v>
      </c>
      <c r="O542" s="96" t="s">
        <v>1345</v>
      </c>
      <c r="P542" s="95">
        <v>358579</v>
      </c>
      <c r="Q542" s="96" t="s">
        <v>2015</v>
      </c>
      <c r="R542" s="95">
        <v>244967</v>
      </c>
      <c r="S542" s="96" t="s">
        <v>1348</v>
      </c>
      <c r="T542" s="95"/>
      <c r="U542" s="96"/>
      <c r="V542" s="95"/>
      <c r="W542" s="126"/>
      <c r="X542" s="95"/>
      <c r="Y542" s="20"/>
    </row>
    <row r="543" spans="2:25" ht="30" customHeight="1">
      <c r="B543" s="503"/>
      <c r="C543" s="500" t="s">
        <v>378</v>
      </c>
      <c r="D543" s="605"/>
      <c r="E543" s="500">
        <v>114</v>
      </c>
      <c r="F543" s="587"/>
      <c r="G543" s="342"/>
      <c r="H543" s="95"/>
      <c r="I543" s="96"/>
      <c r="J543" s="95"/>
      <c r="K543" s="96"/>
      <c r="L543" s="95"/>
      <c r="M543" s="96"/>
      <c r="N543" s="95">
        <v>336050</v>
      </c>
      <c r="O543" s="96" t="s">
        <v>1345</v>
      </c>
      <c r="P543" s="95"/>
      <c r="Q543" s="96"/>
      <c r="R543" s="95"/>
      <c r="S543" s="96"/>
      <c r="T543" s="95"/>
      <c r="U543" s="96"/>
      <c r="V543" s="95"/>
      <c r="W543" s="126"/>
      <c r="X543" s="95"/>
      <c r="Y543" s="20"/>
    </row>
    <row r="544" spans="2:25" ht="30" customHeight="1">
      <c r="B544" s="503"/>
      <c r="C544" s="500" t="s">
        <v>2019</v>
      </c>
      <c r="D544" s="605"/>
      <c r="E544" s="500" t="s">
        <v>2025</v>
      </c>
      <c r="F544" s="587"/>
      <c r="G544" s="342"/>
      <c r="H544" s="95"/>
      <c r="I544" s="96"/>
      <c r="J544" s="95"/>
      <c r="K544" s="96"/>
      <c r="L544" s="95"/>
      <c r="M544" s="96"/>
      <c r="N544" s="95"/>
      <c r="O544" s="96"/>
      <c r="P544" s="95">
        <v>358636</v>
      </c>
      <c r="Q544" s="96" t="s">
        <v>2013</v>
      </c>
      <c r="R544" s="95"/>
      <c r="S544" s="96"/>
      <c r="T544" s="95"/>
      <c r="U544" s="96"/>
      <c r="V544" s="95"/>
      <c r="W544" s="126"/>
      <c r="X544" s="95"/>
      <c r="Y544" s="20"/>
    </row>
    <row r="545" spans="2:25" ht="30" customHeight="1">
      <c r="B545" s="503"/>
      <c r="C545" s="500" t="s">
        <v>2020</v>
      </c>
      <c r="D545" s="605"/>
      <c r="E545" s="500" t="s">
        <v>2026</v>
      </c>
      <c r="F545" s="587"/>
      <c r="G545" s="342"/>
      <c r="H545" s="95"/>
      <c r="I545" s="96"/>
      <c r="J545" s="95"/>
      <c r="K545" s="96"/>
      <c r="L545" s="95"/>
      <c r="M545" s="96"/>
      <c r="N545" s="95"/>
      <c r="O545" s="96"/>
      <c r="P545" s="95">
        <v>358581</v>
      </c>
      <c r="Q545" s="96" t="s">
        <v>2030</v>
      </c>
      <c r="R545" s="95"/>
      <c r="S545" s="96"/>
      <c r="T545" s="95"/>
      <c r="U545" s="96"/>
      <c r="V545" s="95"/>
      <c r="W545" s="126"/>
      <c r="X545" s="95"/>
      <c r="Y545" s="20"/>
    </row>
    <row r="546" spans="2:25" ht="30" customHeight="1">
      <c r="B546" s="503"/>
      <c r="C546" s="500" t="s">
        <v>2021</v>
      </c>
      <c r="D546" s="605"/>
      <c r="E546" s="500" t="s">
        <v>2027</v>
      </c>
      <c r="F546" s="587"/>
      <c r="G546" s="342"/>
      <c r="H546" s="95"/>
      <c r="I546" s="96"/>
      <c r="J546" s="95"/>
      <c r="K546" s="96"/>
      <c r="L546" s="95"/>
      <c r="M546" s="96"/>
      <c r="N546" s="95"/>
      <c r="O546" s="96"/>
      <c r="P546" s="95">
        <v>358580</v>
      </c>
      <c r="Q546" s="96" t="s">
        <v>2030</v>
      </c>
      <c r="R546" s="95"/>
      <c r="S546" s="96"/>
      <c r="T546" s="95"/>
      <c r="U546" s="96"/>
      <c r="V546" s="95"/>
      <c r="W546" s="126"/>
      <c r="X546" s="95"/>
      <c r="Y546" s="20"/>
    </row>
    <row r="547" spans="2:25" ht="30" customHeight="1">
      <c r="B547" s="503"/>
      <c r="C547" s="500" t="s">
        <v>379</v>
      </c>
      <c r="D547" s="605"/>
      <c r="E547" s="500">
        <v>91</v>
      </c>
      <c r="F547" s="587"/>
      <c r="G547" s="342"/>
      <c r="H547" s="95"/>
      <c r="I547" s="96"/>
      <c r="J547" s="95"/>
      <c r="K547" s="96"/>
      <c r="L547" s="95">
        <v>354128</v>
      </c>
      <c r="M547" s="96" t="s">
        <v>166</v>
      </c>
      <c r="N547" s="95">
        <v>336018</v>
      </c>
      <c r="O547" s="96" t="s">
        <v>1344</v>
      </c>
      <c r="P547" s="95"/>
      <c r="Q547" s="96"/>
      <c r="R547" s="95"/>
      <c r="S547" s="96"/>
      <c r="T547" s="95"/>
      <c r="U547" s="96"/>
      <c r="V547" s="95">
        <v>339731</v>
      </c>
      <c r="W547" s="126" t="s">
        <v>166</v>
      </c>
      <c r="X547" s="95"/>
      <c r="Y547" s="20"/>
    </row>
    <row r="548" spans="2:25" ht="30" customHeight="1">
      <c r="B548" s="503"/>
      <c r="C548" s="500" t="s">
        <v>733</v>
      </c>
      <c r="D548" s="605"/>
      <c r="E548" s="500" t="s">
        <v>1349</v>
      </c>
      <c r="F548" s="587"/>
      <c r="G548" s="249"/>
      <c r="H548" s="319"/>
      <c r="I548" s="359"/>
      <c r="J548" s="319"/>
      <c r="K548" s="359"/>
      <c r="L548" s="319"/>
      <c r="M548" s="359"/>
      <c r="N548" s="319"/>
      <c r="O548" s="359"/>
      <c r="P548" s="319">
        <v>358635</v>
      </c>
      <c r="Q548" s="359" t="s">
        <v>2031</v>
      </c>
      <c r="R548" s="319"/>
      <c r="S548" s="359"/>
      <c r="T548" s="319"/>
      <c r="U548" s="359"/>
      <c r="V548" s="319"/>
      <c r="W548" s="132"/>
      <c r="X548" s="319">
        <v>350697</v>
      </c>
      <c r="Y548" s="236" t="s">
        <v>734</v>
      </c>
    </row>
    <row r="549" spans="2:25" ht="30" customHeight="1">
      <c r="B549" s="503"/>
      <c r="C549" s="500" t="s">
        <v>2022</v>
      </c>
      <c r="D549" s="605"/>
      <c r="E549" s="500" t="s">
        <v>2028</v>
      </c>
      <c r="F549" s="587"/>
      <c r="G549" s="249"/>
      <c r="H549" s="319"/>
      <c r="I549" s="359"/>
      <c r="J549" s="319"/>
      <c r="K549" s="359"/>
      <c r="L549" s="319"/>
      <c r="M549" s="359"/>
      <c r="N549" s="319"/>
      <c r="O549" s="359"/>
      <c r="P549" s="319">
        <v>358640</v>
      </c>
      <c r="Q549" s="359" t="s">
        <v>2013</v>
      </c>
      <c r="R549" s="319"/>
      <c r="S549" s="359"/>
      <c r="T549" s="319"/>
      <c r="U549" s="359"/>
      <c r="V549" s="319"/>
      <c r="W549" s="132"/>
      <c r="X549" s="319"/>
      <c r="Y549" s="236"/>
    </row>
    <row r="550" spans="2:25" ht="30" customHeight="1">
      <c r="B550" s="504"/>
      <c r="C550" s="560" t="s">
        <v>2023</v>
      </c>
      <c r="D550" s="607"/>
      <c r="E550" s="560" t="s">
        <v>2004</v>
      </c>
      <c r="F550" s="592"/>
      <c r="G550" s="354"/>
      <c r="H550" s="111"/>
      <c r="I550" s="99"/>
      <c r="J550" s="111"/>
      <c r="K550" s="99"/>
      <c r="L550" s="111"/>
      <c r="M550" s="99"/>
      <c r="N550" s="111"/>
      <c r="O550" s="99"/>
      <c r="P550" s="111">
        <v>358586</v>
      </c>
      <c r="Q550" s="99" t="s">
        <v>2015</v>
      </c>
      <c r="R550" s="111"/>
      <c r="S550" s="99"/>
      <c r="T550" s="111"/>
      <c r="U550" s="99"/>
      <c r="V550" s="111"/>
      <c r="W550" s="142"/>
      <c r="X550" s="111"/>
      <c r="Y550" s="98"/>
    </row>
    <row r="551" spans="2:25" ht="30" customHeight="1">
      <c r="B551" s="543">
        <v>15</v>
      </c>
      <c r="C551" s="553" t="s">
        <v>353</v>
      </c>
      <c r="D551" s="554"/>
      <c r="E551" s="576">
        <v>96</v>
      </c>
      <c r="F551" s="593"/>
      <c r="G551" s="361"/>
      <c r="H551" s="94"/>
      <c r="I551" s="360"/>
      <c r="J551" s="94"/>
      <c r="K551" s="360"/>
      <c r="L551" s="94">
        <v>312955</v>
      </c>
      <c r="M551" s="360" t="s">
        <v>1350</v>
      </c>
      <c r="N551" s="94">
        <v>336019</v>
      </c>
      <c r="O551" s="360" t="s">
        <v>1345</v>
      </c>
      <c r="P551" s="94"/>
      <c r="Q551" s="360"/>
      <c r="R551" s="94"/>
      <c r="S551" s="360"/>
      <c r="T551" s="94"/>
      <c r="U551" s="360"/>
      <c r="V551" s="94"/>
      <c r="W551" s="133"/>
      <c r="X551" s="94"/>
      <c r="Y551" s="360"/>
    </row>
    <row r="552" spans="2:25" ht="30" customHeight="1">
      <c r="B552" s="503"/>
      <c r="C552" s="576"/>
      <c r="D552" s="577"/>
      <c r="E552" s="500">
        <v>98</v>
      </c>
      <c r="F552" s="587"/>
      <c r="G552" s="361"/>
      <c r="H552" s="94"/>
      <c r="I552" s="360"/>
      <c r="J552" s="94"/>
      <c r="K552" s="360"/>
      <c r="L552" s="94">
        <v>354135</v>
      </c>
      <c r="M552" s="360" t="s">
        <v>163</v>
      </c>
      <c r="N552" s="94"/>
      <c r="O552" s="360"/>
      <c r="P552" s="94"/>
      <c r="Q552" s="360"/>
      <c r="R552" s="94"/>
      <c r="S552" s="360"/>
      <c r="T552" s="94"/>
      <c r="U552" s="360"/>
      <c r="V552" s="94"/>
      <c r="W552" s="133"/>
      <c r="X552" s="94"/>
      <c r="Y552" s="360"/>
    </row>
    <row r="553" spans="2:25" ht="30" customHeight="1">
      <c r="B553" s="503"/>
      <c r="C553" s="500" t="s">
        <v>380</v>
      </c>
      <c r="D553" s="605"/>
      <c r="E553" s="500">
        <v>108</v>
      </c>
      <c r="F553" s="587"/>
      <c r="G553" s="342"/>
      <c r="H553" s="95"/>
      <c r="I553" s="96"/>
      <c r="J553" s="95"/>
      <c r="K553" s="96"/>
      <c r="L553" s="95"/>
      <c r="M553" s="96"/>
      <c r="N553" s="95"/>
      <c r="O553" s="96"/>
      <c r="P553" s="95"/>
      <c r="Q553" s="96"/>
      <c r="R553" s="95"/>
      <c r="S553" s="96"/>
      <c r="T553" s="95">
        <v>229123</v>
      </c>
      <c r="U553" s="96" t="s">
        <v>1351</v>
      </c>
      <c r="V553" s="95"/>
      <c r="W553" s="126"/>
      <c r="X553" s="95"/>
      <c r="Y553" s="20"/>
    </row>
    <row r="554" spans="2:25" ht="30" customHeight="1">
      <c r="B554" s="503"/>
      <c r="C554" s="500" t="s">
        <v>381</v>
      </c>
      <c r="D554" s="605"/>
      <c r="E554" s="500">
        <v>112</v>
      </c>
      <c r="F554" s="587"/>
      <c r="G554" s="342"/>
      <c r="H554" s="95"/>
      <c r="I554" s="96"/>
      <c r="J554" s="95"/>
      <c r="K554" s="96"/>
      <c r="L554" s="95"/>
      <c r="M554" s="96"/>
      <c r="N554" s="95">
        <v>336046</v>
      </c>
      <c r="O554" s="126" t="s">
        <v>1345</v>
      </c>
      <c r="P554" s="95"/>
      <c r="Q554" s="96"/>
      <c r="R554" s="95"/>
      <c r="S554" s="96"/>
      <c r="T554" s="95"/>
      <c r="U554" s="96"/>
      <c r="V554" s="95"/>
      <c r="W554" s="126"/>
      <c r="X554" s="95"/>
      <c r="Y554" s="20"/>
    </row>
    <row r="555" spans="2:25" ht="30" customHeight="1">
      <c r="B555" s="503"/>
      <c r="C555" s="500" t="s">
        <v>2024</v>
      </c>
      <c r="D555" s="605"/>
      <c r="E555" s="500" t="s">
        <v>2029</v>
      </c>
      <c r="F555" s="587"/>
      <c r="G555" s="342"/>
      <c r="H555" s="95"/>
      <c r="I555" s="96"/>
      <c r="J555" s="95"/>
      <c r="K555" s="96"/>
      <c r="L555" s="95"/>
      <c r="M555" s="96"/>
      <c r="N555" s="95"/>
      <c r="O555" s="126"/>
      <c r="P555" s="95">
        <v>358633</v>
      </c>
      <c r="Q555" s="96" t="s">
        <v>2013</v>
      </c>
      <c r="R555" s="95"/>
      <c r="S555" s="96"/>
      <c r="T555" s="95"/>
      <c r="U555" s="96"/>
      <c r="V555" s="95"/>
      <c r="W555" s="126"/>
      <c r="X555" s="95"/>
      <c r="Y555" s="20"/>
    </row>
    <row r="556" spans="2:25" ht="30" customHeight="1">
      <c r="B556" s="503"/>
      <c r="C556" s="500" t="s">
        <v>382</v>
      </c>
      <c r="D556" s="605"/>
      <c r="E556" s="500">
        <v>90</v>
      </c>
      <c r="F556" s="587"/>
      <c r="G556" s="342"/>
      <c r="H556" s="95"/>
      <c r="I556" s="96"/>
      <c r="J556" s="95"/>
      <c r="K556" s="96"/>
      <c r="L556" s="95">
        <v>354131</v>
      </c>
      <c r="M556" s="96" t="s">
        <v>166</v>
      </c>
      <c r="N556" s="95">
        <v>336017</v>
      </c>
      <c r="O556" s="126" t="s">
        <v>1344</v>
      </c>
      <c r="P556" s="95"/>
      <c r="Q556" s="96"/>
      <c r="R556" s="95"/>
      <c r="S556" s="96"/>
      <c r="T556" s="95"/>
      <c r="U556" s="96"/>
      <c r="V556" s="95"/>
      <c r="W556" s="126"/>
      <c r="X556" s="95"/>
      <c r="Y556" s="20"/>
    </row>
    <row r="557" spans="2:25" ht="30" customHeight="1">
      <c r="B557" s="503"/>
      <c r="C557" s="567" t="s">
        <v>383</v>
      </c>
      <c r="D557" s="568"/>
      <c r="E557" s="500">
        <v>96</v>
      </c>
      <c r="F557" s="587"/>
      <c r="G557" s="362"/>
      <c r="H557" s="95"/>
      <c r="I557" s="96"/>
      <c r="J557" s="95"/>
      <c r="K557" s="96"/>
      <c r="L557" s="95"/>
      <c r="M557" s="96"/>
      <c r="N557" s="95">
        <v>353579</v>
      </c>
      <c r="O557" s="126" t="s">
        <v>1344</v>
      </c>
      <c r="P557" s="95"/>
      <c r="Q557" s="96"/>
      <c r="R557" s="95"/>
      <c r="S557" s="96"/>
      <c r="T557" s="95"/>
      <c r="U557" s="96"/>
      <c r="V557" s="95"/>
      <c r="W557" s="126"/>
      <c r="X557" s="95"/>
      <c r="Y557" s="20"/>
    </row>
    <row r="558" spans="2:25" ht="30" customHeight="1">
      <c r="B558" s="503"/>
      <c r="C558" s="576"/>
      <c r="D558" s="577"/>
      <c r="E558" s="500" t="s">
        <v>1352</v>
      </c>
      <c r="F558" s="587"/>
      <c r="G558" s="361"/>
      <c r="H558" s="95"/>
      <c r="I558" s="96"/>
      <c r="J558" s="95"/>
      <c r="K558" s="96"/>
      <c r="L558" s="95"/>
      <c r="M558" s="96"/>
      <c r="N558" s="95"/>
      <c r="O558" s="126"/>
      <c r="P558" s="95"/>
      <c r="Q558" s="96"/>
      <c r="R558" s="95"/>
      <c r="S558" s="96"/>
      <c r="T558" s="95"/>
      <c r="U558" s="96"/>
      <c r="V558" s="95">
        <v>351831</v>
      </c>
      <c r="W558" s="126" t="s">
        <v>795</v>
      </c>
      <c r="X558" s="95"/>
      <c r="Y558" s="20"/>
    </row>
    <row r="559" spans="2:25" ht="30" customHeight="1" thickBot="1">
      <c r="B559" s="544"/>
      <c r="C559" s="558" t="s">
        <v>384</v>
      </c>
      <c r="D559" s="656"/>
      <c r="E559" s="558">
        <v>105</v>
      </c>
      <c r="F559" s="932"/>
      <c r="G559" s="344"/>
      <c r="H559" s="118"/>
      <c r="I559" s="119"/>
      <c r="J559" s="118"/>
      <c r="K559" s="119"/>
      <c r="L559" s="118"/>
      <c r="M559" s="119"/>
      <c r="N559" s="118">
        <v>336030</v>
      </c>
      <c r="O559" s="127" t="s">
        <v>2251</v>
      </c>
      <c r="P559" s="118"/>
      <c r="Q559" s="119"/>
      <c r="R559" s="118"/>
      <c r="S559" s="119"/>
      <c r="T559" s="118"/>
      <c r="U559" s="119"/>
      <c r="V559" s="118"/>
      <c r="W559" s="127"/>
      <c r="X559" s="118"/>
      <c r="Y559" s="21"/>
    </row>
    <row r="560" spans="2:25" ht="76.5" customHeight="1">
      <c r="B560" s="546" t="s">
        <v>2032</v>
      </c>
      <c r="C560" s="546"/>
      <c r="D560" s="546"/>
      <c r="E560" s="546"/>
      <c r="F560" s="546"/>
      <c r="G560" s="546"/>
      <c r="H560" s="546"/>
      <c r="I560" s="546"/>
      <c r="J560" s="546"/>
      <c r="K560" s="546"/>
      <c r="L560" s="546"/>
      <c r="M560" s="546"/>
      <c r="N560" s="546"/>
      <c r="O560" s="546"/>
      <c r="P560" s="546"/>
      <c r="Q560" s="546"/>
      <c r="R560" s="546"/>
      <c r="S560" s="546"/>
      <c r="T560" s="546"/>
      <c r="U560" s="546"/>
      <c r="V560" s="546"/>
      <c r="W560" s="546"/>
      <c r="X560" s="546"/>
      <c r="Y560" s="546"/>
    </row>
    <row r="562" spans="2:27" ht="14.25" customHeight="1" thickBot="1">
      <c r="B562" s="371"/>
      <c r="C562" s="315"/>
      <c r="D562" s="315"/>
      <c r="E562" s="315"/>
      <c r="F562" s="80"/>
      <c r="G562" s="18"/>
      <c r="H562" s="74"/>
      <c r="I562" s="28"/>
      <c r="J562" s="80"/>
      <c r="K562" s="53"/>
      <c r="M562" s="11"/>
      <c r="N562" s="10"/>
      <c r="O562" s="11"/>
      <c r="P562" s="10"/>
    </row>
    <row r="563" spans="2:27" ht="20.25" thickTop="1" thickBot="1">
      <c r="B563" s="518" t="s">
        <v>35</v>
      </c>
      <c r="C563" s="519"/>
      <c r="D563" s="519"/>
      <c r="E563" s="519"/>
      <c r="F563" s="519"/>
      <c r="G563" s="519"/>
      <c r="H563" s="519"/>
      <c r="I563" s="519"/>
      <c r="J563" s="519"/>
      <c r="K563" s="519"/>
      <c r="L563" s="519"/>
      <c r="M563" s="519"/>
      <c r="N563" s="519"/>
      <c r="O563" s="519"/>
      <c r="P563" s="519"/>
      <c r="Q563" s="519"/>
      <c r="R563" s="519"/>
      <c r="S563" s="519"/>
      <c r="T563" s="519"/>
      <c r="U563" s="519"/>
      <c r="V563" s="519"/>
      <c r="W563" s="519"/>
      <c r="X563" s="519"/>
      <c r="Y563" s="519"/>
      <c r="Z563" s="519"/>
      <c r="AA563" s="520"/>
    </row>
    <row r="564" spans="2:27" ht="9.75" customHeight="1" thickTop="1">
      <c r="C564" s="40"/>
      <c r="D564" s="40"/>
      <c r="E564" s="40"/>
      <c r="F564" s="79"/>
      <c r="H564" s="79"/>
      <c r="K564" s="52"/>
      <c r="M564" s="52"/>
      <c r="Q564" s="52"/>
    </row>
    <row r="565" spans="2:27" s="239" customFormat="1" ht="20.100000000000001" customHeight="1" thickBot="1">
      <c r="B565" s="238" t="s">
        <v>566</v>
      </c>
      <c r="F565" s="240"/>
      <c r="H565" s="240"/>
      <c r="J565" s="240"/>
      <c r="L565" s="240"/>
      <c r="N565" s="240"/>
      <c r="P565" s="240"/>
      <c r="Q565" s="238"/>
      <c r="R565" s="240"/>
      <c r="T565" s="240"/>
      <c r="V565" s="240"/>
      <c r="X565" s="240"/>
    </row>
    <row r="566" spans="2:27" ht="20.100000000000001" customHeight="1" thickBot="1">
      <c r="B566" s="284"/>
      <c r="C566" s="595"/>
      <c r="D566" s="595"/>
      <c r="E566" s="596"/>
      <c r="F566" s="531" t="s">
        <v>453</v>
      </c>
      <c r="G566" s="532"/>
      <c r="H566" s="532"/>
      <c r="I566" s="532"/>
      <c r="J566" s="532"/>
      <c r="K566" s="532"/>
      <c r="L566" s="532"/>
      <c r="M566" s="533"/>
      <c r="Q566" s="11"/>
      <c r="R566" s="80"/>
      <c r="T566" s="575"/>
      <c r="U566" s="575"/>
      <c r="V566" s="575"/>
      <c r="W566" s="575"/>
      <c r="X566" s="575"/>
      <c r="Y566" s="575"/>
    </row>
    <row r="567" spans="2:27" ht="20.100000000000001" customHeight="1" thickBot="1">
      <c r="B567" s="597" t="s">
        <v>41</v>
      </c>
      <c r="C567" s="599" t="s">
        <v>157</v>
      </c>
      <c r="D567" s="600"/>
      <c r="E567" s="601"/>
      <c r="F567" s="602" t="s">
        <v>158</v>
      </c>
      <c r="G567" s="603"/>
      <c r="H567" s="603"/>
      <c r="I567" s="603"/>
      <c r="J567" s="603"/>
      <c r="K567" s="603"/>
      <c r="L567" s="603"/>
      <c r="M567" s="604"/>
      <c r="O567" s="146"/>
      <c r="P567" s="147"/>
      <c r="Q567" s="148"/>
      <c r="R567" s="149"/>
      <c r="S567" s="150"/>
      <c r="T567" s="147"/>
      <c r="U567" s="151"/>
      <c r="V567" s="147"/>
      <c r="W567" s="327"/>
      <c r="Y567" s="327"/>
    </row>
    <row r="568" spans="2:27" ht="20.100000000000001" customHeight="1" thickBot="1">
      <c r="B568" s="597"/>
      <c r="C568" s="599" t="s">
        <v>159</v>
      </c>
      <c r="D568" s="600"/>
      <c r="E568" s="601"/>
      <c r="F568" s="602" t="s">
        <v>512</v>
      </c>
      <c r="G568" s="603"/>
      <c r="H568" s="603"/>
      <c r="I568" s="603"/>
      <c r="J568" s="603"/>
      <c r="K568" s="603"/>
      <c r="L568" s="603"/>
      <c r="M568" s="604"/>
      <c r="Q568" s="406"/>
      <c r="R568" s="152"/>
      <c r="S568" s="405"/>
      <c r="U568" s="327"/>
      <c r="W568" s="327"/>
      <c r="Y568" s="327"/>
    </row>
    <row r="569" spans="2:27" ht="20.100000000000001" customHeight="1" thickBot="1">
      <c r="B569" s="597"/>
      <c r="C569" s="599" t="s">
        <v>513</v>
      </c>
      <c r="D569" s="600"/>
      <c r="E569" s="601"/>
      <c r="F569" s="602" t="s">
        <v>799</v>
      </c>
      <c r="G569" s="604"/>
      <c r="H569" s="602" t="s">
        <v>800</v>
      </c>
      <c r="I569" s="604"/>
      <c r="J569" s="602" t="s">
        <v>801</v>
      </c>
      <c r="K569" s="604"/>
      <c r="L569" s="608" t="s">
        <v>803</v>
      </c>
      <c r="M569" s="609"/>
      <c r="Q569" s="406"/>
      <c r="R569" s="152"/>
      <c r="S569" s="405"/>
      <c r="U569" s="327"/>
      <c r="W569" s="327"/>
      <c r="Y569" s="327"/>
    </row>
    <row r="570" spans="2:27" ht="20.100000000000001" customHeight="1" thickBot="1">
      <c r="B570" s="598"/>
      <c r="C570" s="599" t="s">
        <v>164</v>
      </c>
      <c r="D570" s="600"/>
      <c r="E570" s="601"/>
      <c r="F570" s="602" t="s">
        <v>789</v>
      </c>
      <c r="G570" s="604"/>
      <c r="H570" s="602" t="s">
        <v>787</v>
      </c>
      <c r="I570" s="604"/>
      <c r="J570" s="602" t="s">
        <v>802</v>
      </c>
      <c r="K570" s="604"/>
      <c r="L570" s="608" t="s">
        <v>804</v>
      </c>
      <c r="M570" s="609"/>
      <c r="Q570" s="406"/>
      <c r="R570" s="152"/>
      <c r="S570" s="405"/>
      <c r="U570" s="327"/>
      <c r="W570" s="327"/>
      <c r="Y570" s="327"/>
    </row>
    <row r="571" spans="2:27" ht="30" customHeight="1">
      <c r="B571" s="502">
        <v>18</v>
      </c>
      <c r="C571" s="498" t="s">
        <v>310</v>
      </c>
      <c r="D571" s="606"/>
      <c r="E571" s="499"/>
      <c r="F571" s="12"/>
      <c r="G571" s="20"/>
      <c r="H571" s="14"/>
      <c r="I571" s="20"/>
      <c r="J571" s="14">
        <v>339088</v>
      </c>
      <c r="K571" s="153" t="s">
        <v>322</v>
      </c>
      <c r="L571" s="14">
        <v>278049</v>
      </c>
      <c r="M571" s="20" t="s">
        <v>322</v>
      </c>
      <c r="Q571" s="228"/>
      <c r="S571" s="327"/>
      <c r="T571" s="10"/>
      <c r="U571" s="22"/>
      <c r="V571" s="10"/>
      <c r="W571" s="22"/>
      <c r="X571" s="10"/>
      <c r="Y571" s="22"/>
    </row>
    <row r="572" spans="2:27" ht="30" customHeight="1">
      <c r="B572" s="503"/>
      <c r="C572" s="500" t="s">
        <v>169</v>
      </c>
      <c r="D572" s="605"/>
      <c r="E572" s="501"/>
      <c r="F572" s="12">
        <v>330622</v>
      </c>
      <c r="G572" s="20" t="s">
        <v>167</v>
      </c>
      <c r="H572" s="14">
        <v>329733</v>
      </c>
      <c r="I572" s="20" t="s">
        <v>167</v>
      </c>
      <c r="J572" s="14">
        <v>339089</v>
      </c>
      <c r="K572" s="20" t="s">
        <v>167</v>
      </c>
      <c r="L572" s="14">
        <v>274981</v>
      </c>
      <c r="M572" s="20" t="s">
        <v>167</v>
      </c>
      <c r="Q572" s="228"/>
      <c r="R572" s="547"/>
      <c r="S572" s="547"/>
      <c r="T572" s="10"/>
      <c r="U572" s="22"/>
      <c r="V572" s="10"/>
      <c r="W572" s="22"/>
      <c r="X572" s="10"/>
      <c r="Y572" s="22"/>
    </row>
    <row r="573" spans="2:27" ht="30" customHeight="1">
      <c r="B573" s="503"/>
      <c r="C573" s="500" t="s">
        <v>66</v>
      </c>
      <c r="D573" s="605"/>
      <c r="E573" s="501"/>
      <c r="F573" s="12"/>
      <c r="G573" s="20"/>
      <c r="H573" s="14"/>
      <c r="I573" s="20"/>
      <c r="J573" s="14"/>
      <c r="K573" s="153"/>
      <c r="L573" s="14">
        <v>278053</v>
      </c>
      <c r="M573" s="20" t="s">
        <v>322</v>
      </c>
    </row>
    <row r="574" spans="2:27" ht="30" customHeight="1">
      <c r="B574" s="503"/>
      <c r="C574" s="500" t="s">
        <v>172</v>
      </c>
      <c r="D574" s="605"/>
      <c r="E574" s="501"/>
      <c r="F574" s="12">
        <v>353956</v>
      </c>
      <c r="G574" s="20" t="s">
        <v>167</v>
      </c>
      <c r="H574" s="14">
        <v>353957</v>
      </c>
      <c r="I574" s="20" t="s">
        <v>167</v>
      </c>
      <c r="J574" s="14">
        <v>339092</v>
      </c>
      <c r="K574" s="20" t="s">
        <v>167</v>
      </c>
      <c r="L574" s="14">
        <v>281829</v>
      </c>
      <c r="M574" s="20" t="s">
        <v>167</v>
      </c>
    </row>
    <row r="575" spans="2:27" ht="30" customHeight="1">
      <c r="B575" s="503"/>
      <c r="C575" s="500" t="s">
        <v>70</v>
      </c>
      <c r="D575" s="605"/>
      <c r="E575" s="501"/>
      <c r="F575" s="12">
        <v>330620</v>
      </c>
      <c r="G575" s="20" t="s">
        <v>167</v>
      </c>
      <c r="H575" s="14">
        <v>326808</v>
      </c>
      <c r="I575" s="20" t="s">
        <v>167</v>
      </c>
      <c r="J575" s="14">
        <v>339091</v>
      </c>
      <c r="K575" s="20" t="s">
        <v>167</v>
      </c>
      <c r="L575" s="14"/>
      <c r="M575" s="20"/>
    </row>
    <row r="576" spans="2:27" ht="30" customHeight="1">
      <c r="B576" s="504"/>
      <c r="C576" s="560" t="s">
        <v>136</v>
      </c>
      <c r="D576" s="607"/>
      <c r="E576" s="561"/>
      <c r="F576" s="100">
        <v>330619</v>
      </c>
      <c r="G576" s="98" t="s">
        <v>167</v>
      </c>
      <c r="H576" s="154">
        <v>326498</v>
      </c>
      <c r="I576" s="98" t="s">
        <v>167</v>
      </c>
      <c r="J576" s="154">
        <v>339090</v>
      </c>
      <c r="K576" s="98" t="s">
        <v>167</v>
      </c>
      <c r="L576" s="154"/>
      <c r="M576" s="98"/>
    </row>
    <row r="577" spans="2:23" ht="30" customHeight="1">
      <c r="B577" s="543">
        <v>17</v>
      </c>
      <c r="C577" s="576" t="s">
        <v>177</v>
      </c>
      <c r="D577" s="610"/>
      <c r="E577" s="577"/>
      <c r="F577" s="75"/>
      <c r="G577" s="29"/>
      <c r="H577" s="76"/>
      <c r="I577" s="29"/>
      <c r="J577" s="75">
        <v>339095</v>
      </c>
      <c r="K577" s="29" t="s">
        <v>167</v>
      </c>
      <c r="L577" s="76"/>
      <c r="M577" s="29"/>
      <c r="Q577" s="11"/>
    </row>
    <row r="578" spans="2:23" ht="30" customHeight="1">
      <c r="B578" s="503"/>
      <c r="C578" s="500" t="s">
        <v>178</v>
      </c>
      <c r="D578" s="605"/>
      <c r="E578" s="501"/>
      <c r="F578" s="12">
        <v>330621</v>
      </c>
      <c r="G578" s="20" t="s">
        <v>167</v>
      </c>
      <c r="H578" s="14">
        <v>326809</v>
      </c>
      <c r="I578" s="20" t="s">
        <v>167</v>
      </c>
      <c r="J578" s="12">
        <v>339093</v>
      </c>
      <c r="K578" s="20" t="s">
        <v>167</v>
      </c>
      <c r="L578" s="14">
        <v>274983</v>
      </c>
      <c r="M578" s="20" t="s">
        <v>167</v>
      </c>
      <c r="Q578" s="11"/>
      <c r="R578" s="80"/>
      <c r="T578" s="575"/>
      <c r="U578" s="575"/>
      <c r="V578" s="575"/>
      <c r="W578" s="575"/>
    </row>
    <row r="579" spans="2:23" ht="30" customHeight="1">
      <c r="B579" s="503"/>
      <c r="C579" s="500" t="s">
        <v>110</v>
      </c>
      <c r="D579" s="605"/>
      <c r="E579" s="501"/>
      <c r="F579" s="12">
        <v>330634</v>
      </c>
      <c r="G579" s="20" t="s">
        <v>167</v>
      </c>
      <c r="H579" s="14">
        <v>329735</v>
      </c>
      <c r="I579" s="20" t="s">
        <v>167</v>
      </c>
      <c r="J579" s="12">
        <v>339098</v>
      </c>
      <c r="K579" s="20" t="s">
        <v>167</v>
      </c>
      <c r="L579" s="14">
        <v>276667</v>
      </c>
      <c r="M579" s="20" t="s">
        <v>167</v>
      </c>
      <c r="Q579" s="406"/>
      <c r="R579" s="611"/>
      <c r="S579" s="611"/>
      <c r="T579" s="548"/>
      <c r="U579" s="548"/>
      <c r="V579" s="548"/>
      <c r="W579" s="548"/>
    </row>
    <row r="580" spans="2:23" ht="30" customHeight="1">
      <c r="B580" s="503"/>
      <c r="C580" s="500" t="s">
        <v>113</v>
      </c>
      <c r="D580" s="605"/>
      <c r="E580" s="501"/>
      <c r="F580" s="12">
        <v>330633</v>
      </c>
      <c r="G580" s="20" t="s">
        <v>167</v>
      </c>
      <c r="H580" s="14">
        <v>327563</v>
      </c>
      <c r="I580" s="20" t="s">
        <v>167</v>
      </c>
      <c r="J580" s="12">
        <v>339097</v>
      </c>
      <c r="K580" s="20" t="s">
        <v>167</v>
      </c>
      <c r="L580" s="14">
        <v>276663</v>
      </c>
      <c r="M580" s="20" t="s">
        <v>167</v>
      </c>
      <c r="Q580" s="406"/>
      <c r="R580" s="611"/>
      <c r="S580" s="611"/>
      <c r="T580" s="547"/>
      <c r="U580" s="547"/>
      <c r="V580" s="547"/>
      <c r="W580" s="547"/>
    </row>
    <row r="581" spans="2:23" ht="30" customHeight="1">
      <c r="B581" s="504"/>
      <c r="C581" s="560" t="s">
        <v>116</v>
      </c>
      <c r="D581" s="607"/>
      <c r="E581" s="561"/>
      <c r="F581" s="100"/>
      <c r="G581" s="98"/>
      <c r="H581" s="154"/>
      <c r="I581" s="98"/>
      <c r="J581" s="100">
        <v>339096</v>
      </c>
      <c r="K581" s="98" t="s">
        <v>167</v>
      </c>
      <c r="L581" s="154">
        <v>274985</v>
      </c>
      <c r="M581" s="98" t="s">
        <v>167</v>
      </c>
      <c r="Q581" s="406"/>
      <c r="R581" s="611"/>
      <c r="S581" s="611"/>
      <c r="T581" s="547"/>
      <c r="U581" s="547"/>
      <c r="V581" s="547"/>
      <c r="W581" s="547"/>
    </row>
    <row r="582" spans="2:23" ht="30" customHeight="1">
      <c r="B582" s="543">
        <v>16</v>
      </c>
      <c r="C582" s="576" t="s">
        <v>112</v>
      </c>
      <c r="D582" s="610"/>
      <c r="E582" s="577"/>
      <c r="F582" s="75">
        <v>330623</v>
      </c>
      <c r="G582" s="29" t="s">
        <v>167</v>
      </c>
      <c r="H582" s="76">
        <v>326499</v>
      </c>
      <c r="I582" s="29" t="s">
        <v>167</v>
      </c>
      <c r="J582" s="76">
        <v>339094</v>
      </c>
      <c r="K582" s="29" t="s">
        <v>167</v>
      </c>
      <c r="L582" s="76">
        <v>281733</v>
      </c>
      <c r="M582" s="29" t="s">
        <v>167</v>
      </c>
      <c r="Q582" s="406"/>
      <c r="R582" s="611"/>
      <c r="S582" s="611"/>
      <c r="T582" s="547"/>
      <c r="U582" s="547"/>
      <c r="V582" s="547"/>
      <c r="W582" s="547"/>
    </row>
    <row r="583" spans="2:23" ht="30" customHeight="1">
      <c r="B583" s="503"/>
      <c r="C583" s="500" t="s">
        <v>121</v>
      </c>
      <c r="D583" s="605"/>
      <c r="E583" s="501"/>
      <c r="F583" s="12">
        <v>330635</v>
      </c>
      <c r="G583" s="20" t="s">
        <v>165</v>
      </c>
      <c r="H583" s="14">
        <v>327562</v>
      </c>
      <c r="I583" s="20" t="s">
        <v>165</v>
      </c>
      <c r="J583" s="14">
        <v>339099</v>
      </c>
      <c r="K583" s="20" t="s">
        <v>165</v>
      </c>
      <c r="L583" s="14"/>
      <c r="M583" s="20"/>
      <c r="Q583" s="371"/>
      <c r="T583" s="10"/>
      <c r="U583" s="22"/>
      <c r="V583" s="74"/>
      <c r="W583" s="251"/>
    </row>
    <row r="584" spans="2:23" ht="30" customHeight="1">
      <c r="B584" s="504"/>
      <c r="C584" s="560" t="s">
        <v>126</v>
      </c>
      <c r="D584" s="607"/>
      <c r="E584" s="561"/>
      <c r="F584" s="100">
        <v>333176</v>
      </c>
      <c r="G584" s="98" t="s">
        <v>165</v>
      </c>
      <c r="H584" s="154"/>
      <c r="I584" s="98"/>
      <c r="J584" s="154"/>
      <c r="K584" s="98"/>
      <c r="L584" s="154"/>
      <c r="M584" s="98"/>
      <c r="Q584" s="371"/>
      <c r="T584" s="10"/>
      <c r="U584" s="22"/>
      <c r="V584" s="74"/>
      <c r="W584" s="251"/>
    </row>
    <row r="585" spans="2:23" ht="30" customHeight="1">
      <c r="B585" s="543">
        <v>15</v>
      </c>
      <c r="C585" s="576" t="s">
        <v>129</v>
      </c>
      <c r="D585" s="610"/>
      <c r="E585" s="577"/>
      <c r="F585" s="75"/>
      <c r="G585" s="29"/>
      <c r="H585" s="76"/>
      <c r="I585" s="29"/>
      <c r="J585" s="75">
        <v>339102</v>
      </c>
      <c r="K585" s="29" t="s">
        <v>165</v>
      </c>
      <c r="L585" s="76"/>
      <c r="M585" s="29"/>
      <c r="Q585" s="371"/>
      <c r="T585" s="10"/>
      <c r="U585" s="22"/>
      <c r="V585" s="74"/>
      <c r="W585" s="251"/>
    </row>
    <row r="586" spans="2:23" ht="30" customHeight="1">
      <c r="B586" s="503"/>
      <c r="C586" s="500" t="s">
        <v>45</v>
      </c>
      <c r="D586" s="605"/>
      <c r="E586" s="501"/>
      <c r="F586" s="12">
        <v>330636</v>
      </c>
      <c r="G586" s="20" t="s">
        <v>165</v>
      </c>
      <c r="H586" s="14">
        <v>327561</v>
      </c>
      <c r="I586" s="20" t="s">
        <v>165</v>
      </c>
      <c r="J586" s="12">
        <v>339101</v>
      </c>
      <c r="K586" s="20" t="s">
        <v>165</v>
      </c>
      <c r="L586" s="14">
        <v>274987</v>
      </c>
      <c r="M586" s="20" t="s">
        <v>165</v>
      </c>
    </row>
    <row r="587" spans="2:23" ht="30" customHeight="1">
      <c r="B587" s="503"/>
      <c r="C587" s="500" t="s">
        <v>363</v>
      </c>
      <c r="D587" s="605"/>
      <c r="E587" s="501"/>
      <c r="F587" s="12"/>
      <c r="G587" s="20"/>
      <c r="H587" s="14"/>
      <c r="I587" s="20"/>
      <c r="J587" s="12">
        <v>339100</v>
      </c>
      <c r="K587" s="20" t="s">
        <v>165</v>
      </c>
      <c r="L587" s="14"/>
      <c r="M587" s="20"/>
    </row>
    <row r="588" spans="2:23" ht="30" customHeight="1">
      <c r="B588" s="504"/>
      <c r="C588" s="560" t="s">
        <v>48</v>
      </c>
      <c r="D588" s="607"/>
      <c r="E588" s="561"/>
      <c r="F588" s="100">
        <v>330637</v>
      </c>
      <c r="G588" s="98" t="s">
        <v>165</v>
      </c>
      <c r="H588" s="154">
        <v>326978</v>
      </c>
      <c r="I588" s="98" t="s">
        <v>165</v>
      </c>
      <c r="J588" s="100">
        <v>327009</v>
      </c>
      <c r="K588" s="98" t="s">
        <v>165</v>
      </c>
      <c r="L588" s="154">
        <v>274989</v>
      </c>
      <c r="M588" s="98" t="s">
        <v>165</v>
      </c>
    </row>
    <row r="589" spans="2:23" ht="30" customHeight="1">
      <c r="B589" s="543">
        <v>14</v>
      </c>
      <c r="C589" s="576" t="s">
        <v>58</v>
      </c>
      <c r="D589" s="610"/>
      <c r="E589" s="577"/>
      <c r="F589" s="75"/>
      <c r="G589" s="29"/>
      <c r="H589" s="76"/>
      <c r="I589" s="29"/>
      <c r="J589" s="76">
        <v>327011</v>
      </c>
      <c r="K589" s="29" t="s">
        <v>165</v>
      </c>
      <c r="L589" s="76">
        <v>284255</v>
      </c>
      <c r="M589" s="29" t="s">
        <v>1017</v>
      </c>
    </row>
    <row r="590" spans="2:23" ht="30" customHeight="1">
      <c r="B590" s="503"/>
      <c r="C590" s="500" t="s">
        <v>59</v>
      </c>
      <c r="D590" s="605"/>
      <c r="E590" s="501"/>
      <c r="F590" s="12">
        <v>333177</v>
      </c>
      <c r="G590" s="20" t="s">
        <v>165</v>
      </c>
      <c r="H590" s="14"/>
      <c r="I590" s="20"/>
      <c r="J590" s="14">
        <v>327010</v>
      </c>
      <c r="K590" s="155" t="s">
        <v>165</v>
      </c>
      <c r="L590" s="14">
        <v>281827</v>
      </c>
      <c r="M590" s="20" t="s">
        <v>165</v>
      </c>
    </row>
    <row r="591" spans="2:23" ht="30" customHeight="1">
      <c r="B591" s="503"/>
      <c r="C591" s="500" t="s">
        <v>80</v>
      </c>
      <c r="D591" s="605"/>
      <c r="E591" s="501"/>
      <c r="F591" s="12"/>
      <c r="G591" s="20"/>
      <c r="H591" s="14"/>
      <c r="I591" s="20"/>
      <c r="J591" s="14">
        <v>339104</v>
      </c>
      <c r="K591" s="155" t="s">
        <v>163</v>
      </c>
      <c r="L591" s="14"/>
      <c r="M591" s="20"/>
    </row>
    <row r="592" spans="2:23" ht="30" customHeight="1">
      <c r="B592" s="504"/>
      <c r="C592" s="560" t="s">
        <v>81</v>
      </c>
      <c r="D592" s="607"/>
      <c r="E592" s="561"/>
      <c r="F592" s="100"/>
      <c r="G592" s="98"/>
      <c r="H592" s="154"/>
      <c r="I592" s="98"/>
      <c r="J592" s="154">
        <v>339103</v>
      </c>
      <c r="K592" s="156" t="s">
        <v>163</v>
      </c>
      <c r="L592" s="154"/>
      <c r="M592" s="98"/>
    </row>
    <row r="593" spans="2:25" ht="30" customHeight="1" thickBot="1">
      <c r="B593" s="408">
        <v>13</v>
      </c>
      <c r="C593" s="514" t="s">
        <v>84</v>
      </c>
      <c r="D593" s="555"/>
      <c r="E593" s="515"/>
      <c r="F593" s="393">
        <v>333178</v>
      </c>
      <c r="G593" s="157" t="s">
        <v>163</v>
      </c>
      <c r="H593" s="158"/>
      <c r="I593" s="157"/>
      <c r="J593" s="158">
        <v>339105</v>
      </c>
      <c r="K593" s="159" t="s">
        <v>163</v>
      </c>
      <c r="L593" s="158"/>
      <c r="M593" s="157"/>
    </row>
    <row r="594" spans="2:25">
      <c r="B594" s="4" t="s">
        <v>934</v>
      </c>
    </row>
    <row r="596" spans="2:25" s="239" customFormat="1" ht="20.100000000000001" customHeight="1" thickBot="1">
      <c r="B596" s="238" t="s">
        <v>565</v>
      </c>
      <c r="F596" s="240"/>
      <c r="H596" s="240"/>
      <c r="J596" s="240"/>
      <c r="L596" s="240"/>
      <c r="N596" s="240"/>
      <c r="P596" s="240"/>
      <c r="R596" s="240"/>
      <c r="T596" s="240"/>
      <c r="V596" s="240"/>
      <c r="X596" s="240"/>
    </row>
    <row r="597" spans="2:25" ht="20.100000000000001" customHeight="1" thickBot="1">
      <c r="B597" s="619"/>
      <c r="C597" s="595"/>
      <c r="D597" s="400"/>
      <c r="E597" s="400"/>
      <c r="F597" s="531" t="s">
        <v>453</v>
      </c>
      <c r="G597" s="532"/>
      <c r="H597" s="532"/>
      <c r="I597" s="532"/>
      <c r="J597" s="532"/>
      <c r="K597" s="533"/>
      <c r="L597" s="160"/>
      <c r="M597" s="161"/>
      <c r="N597" s="80"/>
      <c r="O597" s="161"/>
      <c r="Q597" s="11"/>
      <c r="R597" s="80"/>
      <c r="T597" s="371"/>
      <c r="U597" s="371"/>
      <c r="V597" s="371"/>
      <c r="W597" s="371"/>
      <c r="X597" s="371"/>
      <c r="Y597" s="371"/>
    </row>
    <row r="598" spans="2:25" ht="20.100000000000001" customHeight="1" thickBot="1">
      <c r="B598" s="620" t="s">
        <v>41</v>
      </c>
      <c r="C598" s="599" t="s">
        <v>157</v>
      </c>
      <c r="D598" s="600"/>
      <c r="E598" s="601"/>
      <c r="F598" s="602" t="s">
        <v>158</v>
      </c>
      <c r="G598" s="603"/>
      <c r="H598" s="603"/>
      <c r="I598" s="603"/>
      <c r="J598" s="603"/>
      <c r="K598" s="604"/>
      <c r="L598" s="160"/>
      <c r="M598" s="161"/>
      <c r="N598" s="80"/>
      <c r="O598" s="161"/>
      <c r="Q598" s="406"/>
      <c r="R598" s="405"/>
      <c r="S598" s="405"/>
      <c r="T598" s="327"/>
      <c r="U598" s="327"/>
      <c r="V598" s="327"/>
      <c r="W598" s="327"/>
      <c r="X598" s="327"/>
      <c r="Y598" s="327"/>
    </row>
    <row r="599" spans="2:25" ht="20.100000000000001" customHeight="1" thickBot="1">
      <c r="B599" s="620"/>
      <c r="C599" s="599" t="s">
        <v>159</v>
      </c>
      <c r="D599" s="600"/>
      <c r="E599" s="601"/>
      <c r="F599" s="622" t="s">
        <v>514</v>
      </c>
      <c r="G599" s="623"/>
      <c r="H599" s="623"/>
      <c r="I599" s="624"/>
      <c r="J599" s="622" t="s">
        <v>515</v>
      </c>
      <c r="K599" s="623"/>
      <c r="L599" s="160"/>
      <c r="M599" s="161"/>
      <c r="N599" s="80"/>
      <c r="O599" s="161"/>
      <c r="Q599" s="406"/>
      <c r="R599" s="405"/>
      <c r="S599" s="405"/>
      <c r="X599" s="327"/>
      <c r="Y599" s="327"/>
    </row>
    <row r="600" spans="2:25" ht="20.100000000000001" customHeight="1" thickBot="1">
      <c r="B600" s="620"/>
      <c r="C600" s="599" t="s">
        <v>513</v>
      </c>
      <c r="D600" s="600"/>
      <c r="E600" s="601"/>
      <c r="F600" s="602" t="s">
        <v>805</v>
      </c>
      <c r="G600" s="604"/>
      <c r="H600" s="602" t="s">
        <v>803</v>
      </c>
      <c r="I600" s="604"/>
      <c r="J600" s="602"/>
      <c r="K600" s="603"/>
      <c r="L600" s="162"/>
      <c r="M600" s="403"/>
      <c r="N600" s="403"/>
      <c r="O600" s="404"/>
      <c r="Q600" s="406"/>
      <c r="R600" s="405"/>
      <c r="S600" s="405"/>
      <c r="T600" s="327"/>
      <c r="U600" s="327"/>
      <c r="V600" s="327"/>
      <c r="W600" s="327"/>
      <c r="Y600" s="327"/>
    </row>
    <row r="601" spans="2:25" ht="20.100000000000001" customHeight="1" thickBot="1">
      <c r="B601" s="621"/>
      <c r="C601" s="599" t="s">
        <v>164</v>
      </c>
      <c r="D601" s="600"/>
      <c r="E601" s="601"/>
      <c r="F601" s="602" t="s">
        <v>492</v>
      </c>
      <c r="G601" s="604"/>
      <c r="H601" s="602" t="s">
        <v>492</v>
      </c>
      <c r="I601" s="604"/>
      <c r="J601" s="602" t="s">
        <v>652</v>
      </c>
      <c r="K601" s="603"/>
      <c r="L601" s="162"/>
      <c r="M601" s="403"/>
      <c r="N601" s="403"/>
      <c r="O601" s="404"/>
      <c r="Q601" s="406"/>
      <c r="R601" s="405"/>
      <c r="S601" s="405"/>
      <c r="T601" s="327"/>
      <c r="U601" s="327"/>
      <c r="V601" s="327"/>
      <c r="W601" s="327"/>
      <c r="X601" s="327"/>
      <c r="Y601" s="327"/>
    </row>
    <row r="602" spans="2:25" ht="30" customHeight="1">
      <c r="B602" s="163">
        <v>16</v>
      </c>
      <c r="C602" s="612" t="s">
        <v>118</v>
      </c>
      <c r="D602" s="613"/>
      <c r="E602" s="614"/>
      <c r="F602" s="164"/>
      <c r="G602" s="165"/>
      <c r="H602" s="166"/>
      <c r="I602" s="165"/>
      <c r="J602" s="166">
        <v>329996</v>
      </c>
      <c r="K602" s="165" t="s">
        <v>2038</v>
      </c>
      <c r="L602" s="103"/>
      <c r="M602" s="167"/>
      <c r="N602" s="10"/>
      <c r="O602" s="22"/>
      <c r="Q602" s="228"/>
      <c r="T602" s="10"/>
      <c r="U602" s="22"/>
      <c r="V602" s="10"/>
      <c r="W602" s="22"/>
      <c r="X602" s="10"/>
      <c r="Y602" s="22"/>
    </row>
    <row r="603" spans="2:25" ht="30" customHeight="1">
      <c r="B603" s="163">
        <v>15</v>
      </c>
      <c r="C603" s="615" t="s">
        <v>48</v>
      </c>
      <c r="D603" s="616"/>
      <c r="E603" s="617"/>
      <c r="F603" s="164"/>
      <c r="G603" s="165"/>
      <c r="H603" s="166"/>
      <c r="I603" s="165"/>
      <c r="J603" s="166">
        <v>329997</v>
      </c>
      <c r="K603" s="165" t="s">
        <v>165</v>
      </c>
      <c r="L603" s="103"/>
      <c r="M603" s="22"/>
      <c r="N603" s="10"/>
      <c r="O603" s="22"/>
      <c r="Q603" s="228"/>
      <c r="T603" s="10"/>
      <c r="U603" s="22"/>
      <c r="V603" s="10"/>
      <c r="W603" s="22"/>
      <c r="X603" s="10"/>
      <c r="Y603" s="22"/>
    </row>
    <row r="604" spans="2:25" ht="30" customHeight="1" thickBot="1">
      <c r="B604" s="168">
        <v>13</v>
      </c>
      <c r="C604" s="538" t="s">
        <v>516</v>
      </c>
      <c r="D604" s="618"/>
      <c r="E604" s="539"/>
      <c r="F604" s="169">
        <v>268397</v>
      </c>
      <c r="G604" s="170" t="s">
        <v>163</v>
      </c>
      <c r="H604" s="171">
        <v>266915</v>
      </c>
      <c r="I604" s="170" t="s">
        <v>163</v>
      </c>
      <c r="J604" s="171"/>
      <c r="K604" s="170"/>
      <c r="L604" s="103"/>
      <c r="M604" s="22"/>
      <c r="N604" s="10"/>
      <c r="O604" s="22"/>
      <c r="Q604" s="228"/>
      <c r="T604" s="10"/>
      <c r="U604" s="22"/>
      <c r="V604" s="10"/>
      <c r="W604" s="22"/>
      <c r="X604" s="10"/>
      <c r="Y604" s="22"/>
    </row>
    <row r="605" spans="2:25" ht="33.75" customHeight="1">
      <c r="B605" s="545" t="s">
        <v>2039</v>
      </c>
      <c r="C605" s="545"/>
      <c r="D605" s="545"/>
      <c r="E605" s="545"/>
      <c r="F605" s="545"/>
      <c r="G605" s="545"/>
      <c r="H605" s="545"/>
      <c r="I605" s="545"/>
      <c r="J605" s="545"/>
      <c r="K605" s="545"/>
    </row>
    <row r="607" spans="2:25" s="239" customFormat="1" ht="20.100000000000001" customHeight="1" thickBot="1">
      <c r="B607" s="238" t="s">
        <v>565</v>
      </c>
      <c r="F607" s="240"/>
      <c r="H607" s="240"/>
      <c r="J607" s="240"/>
      <c r="L607" s="240"/>
      <c r="N607" s="240"/>
      <c r="P607" s="240"/>
      <c r="R607" s="240"/>
      <c r="T607" s="240"/>
      <c r="V607" s="240"/>
      <c r="X607" s="240"/>
    </row>
    <row r="608" spans="2:25" ht="20.100000000000001" customHeight="1" thickBot="1">
      <c r="B608" s="619"/>
      <c r="C608" s="595"/>
      <c r="D608" s="400"/>
      <c r="E608" s="400"/>
      <c r="F608" s="531" t="s">
        <v>453</v>
      </c>
      <c r="G608" s="532"/>
      <c r="H608" s="532"/>
      <c r="I608" s="533"/>
      <c r="J608" s="80"/>
      <c r="K608" s="161"/>
      <c r="L608" s="80"/>
      <c r="M608" s="161"/>
      <c r="N608" s="80"/>
      <c r="O608" s="161"/>
      <c r="Q608" s="11"/>
      <c r="R608" s="80"/>
      <c r="T608" s="575"/>
      <c r="U608" s="575"/>
      <c r="V608" s="575"/>
      <c r="W608" s="575"/>
      <c r="X608" s="575"/>
      <c r="Y608" s="575"/>
    </row>
    <row r="609" spans="2:27" ht="20.100000000000001" customHeight="1" thickBot="1">
      <c r="B609" s="597" t="s">
        <v>41</v>
      </c>
      <c r="C609" s="599" t="s">
        <v>157</v>
      </c>
      <c r="D609" s="600"/>
      <c r="E609" s="601"/>
      <c r="F609" s="602" t="s">
        <v>517</v>
      </c>
      <c r="G609" s="603"/>
      <c r="H609" s="603"/>
      <c r="I609" s="604"/>
      <c r="J609" s="80"/>
      <c r="K609" s="161"/>
      <c r="L609" s="80"/>
      <c r="M609" s="161"/>
      <c r="N609" s="80"/>
      <c r="O609" s="161"/>
      <c r="Q609" s="629"/>
      <c r="R609" s="611"/>
      <c r="S609" s="611"/>
      <c r="T609" s="547"/>
      <c r="U609" s="547"/>
      <c r="V609" s="547"/>
      <c r="W609" s="547"/>
      <c r="X609" s="547"/>
      <c r="Y609" s="547"/>
    </row>
    <row r="610" spans="2:27" ht="20.100000000000001" customHeight="1" thickBot="1">
      <c r="B610" s="597"/>
      <c r="C610" s="599" t="s">
        <v>159</v>
      </c>
      <c r="D610" s="600"/>
      <c r="E610" s="601"/>
      <c r="F610" s="622" t="s">
        <v>806</v>
      </c>
      <c r="G610" s="624"/>
      <c r="H610" s="622" t="s">
        <v>515</v>
      </c>
      <c r="I610" s="624"/>
      <c r="J610" s="547"/>
      <c r="K610" s="547"/>
      <c r="L610" s="80"/>
      <c r="M610" s="161"/>
      <c r="N610" s="80"/>
      <c r="O610" s="161"/>
      <c r="Q610" s="629"/>
      <c r="R610" s="611"/>
      <c r="S610" s="611"/>
      <c r="X610" s="547"/>
      <c r="Y610" s="547"/>
    </row>
    <row r="611" spans="2:27" ht="20.100000000000001" customHeight="1" thickBot="1">
      <c r="B611" s="597"/>
      <c r="C611" s="599" t="s">
        <v>513</v>
      </c>
      <c r="D611" s="600"/>
      <c r="E611" s="601"/>
      <c r="F611" s="622" t="s">
        <v>511</v>
      </c>
      <c r="G611" s="624"/>
      <c r="H611" s="622"/>
      <c r="I611" s="624"/>
      <c r="J611" s="490"/>
      <c r="K611" s="490"/>
      <c r="L611" s="403"/>
      <c r="M611" s="403"/>
      <c r="N611" s="490"/>
      <c r="O611" s="628"/>
      <c r="Q611" s="629"/>
      <c r="R611" s="611"/>
      <c r="S611" s="611"/>
      <c r="T611" s="547"/>
      <c r="U611" s="547"/>
      <c r="V611" s="547"/>
      <c r="W611" s="547"/>
      <c r="Y611" s="327"/>
    </row>
    <row r="612" spans="2:27" ht="20.100000000000001" customHeight="1" thickBot="1">
      <c r="B612" s="598"/>
      <c r="C612" s="599" t="s">
        <v>164</v>
      </c>
      <c r="D612" s="600"/>
      <c r="E612" s="601"/>
      <c r="F612" s="622" t="s">
        <v>652</v>
      </c>
      <c r="G612" s="624"/>
      <c r="H612" s="622" t="s">
        <v>492</v>
      </c>
      <c r="I612" s="624"/>
      <c r="J612" s="490"/>
      <c r="K612" s="490"/>
      <c r="L612" s="403"/>
      <c r="M612" s="403"/>
      <c r="N612" s="490"/>
      <c r="O612" s="628"/>
      <c r="Q612" s="629"/>
      <c r="R612" s="611"/>
      <c r="S612" s="611"/>
      <c r="T612" s="547"/>
      <c r="U612" s="547"/>
      <c r="V612" s="547"/>
      <c r="W612" s="547"/>
      <c r="X612" s="547"/>
      <c r="Y612" s="547"/>
    </row>
    <row r="613" spans="2:27" ht="30" customHeight="1">
      <c r="B613" s="264">
        <v>12</v>
      </c>
      <c r="C613" s="625" t="s">
        <v>87</v>
      </c>
      <c r="D613" s="626"/>
      <c r="E613" s="627"/>
      <c r="F613" s="166">
        <v>248263</v>
      </c>
      <c r="G613" s="165" t="s">
        <v>165</v>
      </c>
      <c r="H613" s="166"/>
      <c r="I613" s="165"/>
      <c r="J613" s="10"/>
      <c r="K613" s="22"/>
      <c r="L613" s="10"/>
      <c r="M613" s="167"/>
      <c r="N613" s="10"/>
      <c r="O613" s="22"/>
      <c r="Q613" s="228"/>
      <c r="T613" s="10"/>
      <c r="U613" s="22"/>
      <c r="V613" s="10"/>
      <c r="W613" s="22"/>
      <c r="X613" s="10"/>
      <c r="Y613" s="22"/>
    </row>
    <row r="614" spans="2:27" ht="30" customHeight="1" thickBot="1">
      <c r="B614" s="366">
        <v>10</v>
      </c>
      <c r="C614" s="538" t="s">
        <v>88</v>
      </c>
      <c r="D614" s="618"/>
      <c r="E614" s="539"/>
      <c r="F614" s="169"/>
      <c r="G614" s="170"/>
      <c r="H614" s="171">
        <v>226223</v>
      </c>
      <c r="I614" s="170" t="s">
        <v>163</v>
      </c>
      <c r="J614" s="10"/>
      <c r="K614" s="22"/>
      <c r="L614" s="10"/>
      <c r="M614" s="22"/>
      <c r="N614" s="10"/>
      <c r="O614" s="22"/>
      <c r="Q614" s="228"/>
      <c r="T614" s="10"/>
      <c r="U614" s="22"/>
      <c r="V614" s="10"/>
      <c r="W614" s="22"/>
      <c r="X614" s="10"/>
      <c r="Y614" s="22"/>
    </row>
    <row r="615" spans="2:27" ht="21" customHeight="1">
      <c r="B615" s="122"/>
    </row>
    <row r="617" spans="2:27" ht="14.25" customHeight="1" thickBot="1">
      <c r="B617" s="371"/>
      <c r="C617" s="315"/>
      <c r="D617" s="315"/>
      <c r="E617" s="315"/>
      <c r="F617" s="80"/>
      <c r="G617" s="18"/>
      <c r="H617" s="74"/>
      <c r="I617" s="28"/>
      <c r="J617" s="80"/>
      <c r="K617" s="53"/>
      <c r="M617" s="11"/>
      <c r="N617" s="10"/>
      <c r="O617" s="11"/>
      <c r="P617" s="10"/>
    </row>
    <row r="618" spans="2:27" ht="20.25" thickTop="1" thickBot="1">
      <c r="B618" s="518" t="s">
        <v>35</v>
      </c>
      <c r="C618" s="519"/>
      <c r="D618" s="519"/>
      <c r="E618" s="519"/>
      <c r="F618" s="519"/>
      <c r="G618" s="519"/>
      <c r="H618" s="519"/>
      <c r="I618" s="519"/>
      <c r="J618" s="519"/>
      <c r="K618" s="519"/>
      <c r="L618" s="519"/>
      <c r="M618" s="519"/>
      <c r="N618" s="519"/>
      <c r="O618" s="519"/>
      <c r="P618" s="519"/>
      <c r="Q618" s="519"/>
      <c r="R618" s="519"/>
      <c r="S618" s="519"/>
      <c r="T618" s="519"/>
      <c r="U618" s="519"/>
      <c r="V618" s="519"/>
      <c r="W618" s="519"/>
      <c r="X618" s="519"/>
      <c r="Y618" s="519"/>
      <c r="Z618" s="519"/>
      <c r="AA618" s="520"/>
    </row>
    <row r="619" spans="2:27" ht="9.75" customHeight="1" thickTop="1"/>
    <row r="620" spans="2:27" s="239" customFormat="1" ht="20.100000000000001" customHeight="1" thickBot="1">
      <c r="B620" s="238" t="s">
        <v>95</v>
      </c>
      <c r="F620" s="240"/>
      <c r="H620" s="240"/>
      <c r="J620" s="240"/>
      <c r="L620" s="240"/>
      <c r="N620" s="240"/>
      <c r="P620" s="240"/>
      <c r="R620" s="240"/>
      <c r="T620" s="240"/>
      <c r="V620" s="240"/>
      <c r="X620" s="240"/>
    </row>
    <row r="621" spans="2:27" ht="20.100000000000001" customHeight="1" thickBot="1">
      <c r="B621" s="619"/>
      <c r="C621" s="595"/>
      <c r="D621" s="400"/>
      <c r="E621" s="400"/>
      <c r="F621" s="531" t="s">
        <v>453</v>
      </c>
      <c r="G621" s="532"/>
      <c r="H621" s="532"/>
      <c r="I621" s="532"/>
      <c r="J621" s="532"/>
      <c r="K621" s="532"/>
      <c r="L621" s="532"/>
      <c r="M621" s="532"/>
      <c r="N621" s="532"/>
      <c r="O621" s="532"/>
      <c r="P621" s="532"/>
      <c r="Q621" s="532"/>
      <c r="R621" s="532"/>
      <c r="S621" s="532"/>
      <c r="T621" s="532"/>
      <c r="U621" s="533"/>
      <c r="V621" s="11"/>
      <c r="W621" s="11"/>
      <c r="X621" s="10"/>
      <c r="Y621" s="371"/>
    </row>
    <row r="622" spans="2:27" ht="20.100000000000001" customHeight="1" thickBot="1">
      <c r="B622" s="597" t="s">
        <v>41</v>
      </c>
      <c r="C622" s="599" t="s">
        <v>157</v>
      </c>
      <c r="D622" s="600"/>
      <c r="E622" s="601"/>
      <c r="F622" s="622" t="s">
        <v>518</v>
      </c>
      <c r="G622" s="623"/>
      <c r="H622" s="623"/>
      <c r="I622" s="623"/>
      <c r="J622" s="623"/>
      <c r="K622" s="623"/>
      <c r="L622" s="623"/>
      <c r="M622" s="623"/>
      <c r="N622" s="623"/>
      <c r="O622" s="623"/>
      <c r="P622" s="623"/>
      <c r="Q622" s="623"/>
      <c r="R622" s="623"/>
      <c r="S622" s="623"/>
      <c r="T622" s="623"/>
      <c r="U622" s="624"/>
      <c r="V622" s="4"/>
      <c r="Y622" s="327"/>
    </row>
    <row r="623" spans="2:27" ht="20.100000000000001" customHeight="1" thickBot="1">
      <c r="B623" s="597"/>
      <c r="C623" s="599" t="s">
        <v>159</v>
      </c>
      <c r="D623" s="600"/>
      <c r="E623" s="601"/>
      <c r="F623" s="538" t="s">
        <v>807</v>
      </c>
      <c r="G623" s="618"/>
      <c r="H623" s="618"/>
      <c r="I623" s="539"/>
      <c r="J623" s="622" t="s">
        <v>810</v>
      </c>
      <c r="K623" s="624"/>
      <c r="L623" s="622" t="s">
        <v>811</v>
      </c>
      <c r="M623" s="624"/>
      <c r="N623" s="622" t="s">
        <v>1022</v>
      </c>
      <c r="O623" s="624"/>
      <c r="P623" s="622" t="s">
        <v>1023</v>
      </c>
      <c r="Q623" s="624"/>
      <c r="R623" s="622" t="s">
        <v>812</v>
      </c>
      <c r="S623" s="624"/>
      <c r="T623" s="622" t="s">
        <v>813</v>
      </c>
      <c r="U623" s="624"/>
      <c r="V623" s="547"/>
      <c r="W623" s="547"/>
      <c r="X623" s="327"/>
      <c r="Y623" s="327"/>
    </row>
    <row r="624" spans="2:27" ht="20.100000000000001" customHeight="1" thickBot="1">
      <c r="B624" s="597"/>
      <c r="C624" s="599" t="s">
        <v>513</v>
      </c>
      <c r="D624" s="600"/>
      <c r="E624" s="601"/>
      <c r="F624" s="622" t="s">
        <v>808</v>
      </c>
      <c r="G624" s="624"/>
      <c r="H624" s="622" t="s">
        <v>809</v>
      </c>
      <c r="I624" s="624"/>
      <c r="J624" s="622"/>
      <c r="K624" s="624"/>
      <c r="L624" s="622"/>
      <c r="M624" s="624"/>
      <c r="N624" s="622"/>
      <c r="O624" s="624"/>
      <c r="P624" s="622"/>
      <c r="Q624" s="624"/>
      <c r="R624" s="622"/>
      <c r="S624" s="624"/>
      <c r="T624" s="622"/>
      <c r="U624" s="624"/>
      <c r="V624" s="547"/>
      <c r="W624" s="547"/>
      <c r="X624" s="327"/>
      <c r="Y624" s="327"/>
    </row>
    <row r="625" spans="2:25" ht="20.100000000000001" customHeight="1" thickBot="1">
      <c r="B625" s="598"/>
      <c r="C625" s="599" t="s">
        <v>164</v>
      </c>
      <c r="D625" s="600"/>
      <c r="E625" s="601"/>
      <c r="F625" s="622" t="s">
        <v>793</v>
      </c>
      <c r="G625" s="623"/>
      <c r="H625" s="622" t="s">
        <v>793</v>
      </c>
      <c r="I625" s="623"/>
      <c r="J625" s="622" t="s">
        <v>793</v>
      </c>
      <c r="K625" s="623"/>
      <c r="L625" s="622" t="s">
        <v>793</v>
      </c>
      <c r="M625" s="623"/>
      <c r="N625" s="622" t="s">
        <v>787</v>
      </c>
      <c r="O625" s="623"/>
      <c r="P625" s="622" t="s">
        <v>787</v>
      </c>
      <c r="Q625" s="624"/>
      <c r="R625" s="622" t="s">
        <v>652</v>
      </c>
      <c r="S625" s="624"/>
      <c r="T625" s="622" t="s">
        <v>787</v>
      </c>
      <c r="U625" s="624"/>
      <c r="V625" s="547"/>
      <c r="W625" s="547"/>
      <c r="X625" s="327"/>
      <c r="Y625" s="327"/>
    </row>
    <row r="626" spans="2:25" ht="30" customHeight="1">
      <c r="B626" s="316">
        <v>18</v>
      </c>
      <c r="C626" s="634" t="s">
        <v>70</v>
      </c>
      <c r="D626" s="635"/>
      <c r="E626" s="636"/>
      <c r="F626" s="414"/>
      <c r="G626" s="415"/>
      <c r="H626" s="416"/>
      <c r="I626" s="415"/>
      <c r="J626" s="416"/>
      <c r="K626" s="415"/>
      <c r="L626" s="416"/>
      <c r="M626" s="417"/>
      <c r="N626" s="414">
        <v>356320</v>
      </c>
      <c r="O626" s="415" t="s">
        <v>153</v>
      </c>
      <c r="P626" s="414">
        <v>356319</v>
      </c>
      <c r="Q626" s="415" t="s">
        <v>153</v>
      </c>
      <c r="R626" s="416"/>
      <c r="S626" s="415"/>
      <c r="T626" s="416">
        <v>352572</v>
      </c>
      <c r="U626" s="415" t="s">
        <v>153</v>
      </c>
      <c r="V626" s="74"/>
      <c r="W626" s="251"/>
      <c r="X626" s="74"/>
      <c r="Y626" s="251"/>
    </row>
    <row r="627" spans="2:25" ht="30" customHeight="1">
      <c r="B627" s="391">
        <v>17</v>
      </c>
      <c r="C627" s="576" t="s">
        <v>113</v>
      </c>
      <c r="D627" s="610"/>
      <c r="E627" s="577"/>
      <c r="F627" s="398"/>
      <c r="G627" s="396"/>
      <c r="H627" s="398"/>
      <c r="I627" s="399"/>
      <c r="J627" s="398"/>
      <c r="K627" s="413"/>
      <c r="L627" s="398"/>
      <c r="M627" s="413"/>
      <c r="N627" s="398">
        <v>356074</v>
      </c>
      <c r="O627" s="399" t="s">
        <v>154</v>
      </c>
      <c r="P627" s="190">
        <v>356071</v>
      </c>
      <c r="Q627" s="191" t="s">
        <v>154</v>
      </c>
      <c r="R627" s="398"/>
      <c r="S627" s="399"/>
      <c r="T627" s="398">
        <v>353669</v>
      </c>
      <c r="U627" s="191" t="s">
        <v>154</v>
      </c>
      <c r="V627" s="10"/>
      <c r="W627" s="251"/>
      <c r="X627" s="10"/>
      <c r="Y627" s="123"/>
    </row>
    <row r="628" spans="2:25" ht="30" customHeight="1">
      <c r="B628" s="391">
        <v>16</v>
      </c>
      <c r="C628" s="556" t="s">
        <v>108</v>
      </c>
      <c r="D628" s="633"/>
      <c r="E628" s="557"/>
      <c r="F628" s="75"/>
      <c r="G628" s="402"/>
      <c r="H628" s="75"/>
      <c r="I628" s="174"/>
      <c r="J628" s="75"/>
      <c r="K628" s="115"/>
      <c r="L628" s="75"/>
      <c r="M628" s="115"/>
      <c r="N628" s="75">
        <v>356075</v>
      </c>
      <c r="O628" s="174" t="s">
        <v>154</v>
      </c>
      <c r="P628" s="75">
        <v>356072</v>
      </c>
      <c r="Q628" s="174" t="s">
        <v>154</v>
      </c>
      <c r="R628" s="75"/>
      <c r="S628" s="174"/>
      <c r="T628" s="75">
        <v>353670</v>
      </c>
      <c r="U628" s="360" t="s">
        <v>154</v>
      </c>
      <c r="V628" s="10"/>
      <c r="W628" s="251"/>
      <c r="X628" s="10"/>
      <c r="Y628" s="123"/>
    </row>
    <row r="629" spans="2:25" ht="30" customHeight="1">
      <c r="B629" s="630">
        <v>15</v>
      </c>
      <c r="C629" s="556" t="s">
        <v>45</v>
      </c>
      <c r="D629" s="633"/>
      <c r="E629" s="557"/>
      <c r="F629" s="114"/>
      <c r="G629" s="97"/>
      <c r="H629" s="114"/>
      <c r="I629" s="97"/>
      <c r="J629" s="114"/>
      <c r="K629" s="97"/>
      <c r="L629" s="175"/>
      <c r="M629" s="144"/>
      <c r="N629" s="114">
        <v>332069</v>
      </c>
      <c r="O629" s="97" t="s">
        <v>1018</v>
      </c>
      <c r="P629" s="175">
        <v>339767</v>
      </c>
      <c r="Q629" s="97" t="s">
        <v>1019</v>
      </c>
      <c r="R629" s="114">
        <v>332073</v>
      </c>
      <c r="S629" s="97" t="s">
        <v>165</v>
      </c>
      <c r="T629" s="114"/>
      <c r="U629" s="97"/>
      <c r="V629" s="74"/>
      <c r="W629" s="251"/>
      <c r="X629" s="74"/>
      <c r="Y629" s="251"/>
    </row>
    <row r="630" spans="2:25" ht="30" customHeight="1">
      <c r="B630" s="631"/>
      <c r="C630" s="576" t="s">
        <v>102</v>
      </c>
      <c r="D630" s="610"/>
      <c r="E630" s="577"/>
      <c r="F630" s="95">
        <v>336381</v>
      </c>
      <c r="G630" s="126" t="s">
        <v>519</v>
      </c>
      <c r="H630" s="95">
        <v>336380</v>
      </c>
      <c r="I630" s="126" t="s">
        <v>519</v>
      </c>
      <c r="J630" s="95">
        <v>280039</v>
      </c>
      <c r="K630" s="126" t="s">
        <v>122</v>
      </c>
      <c r="L630" s="95">
        <v>359000</v>
      </c>
      <c r="M630" s="126" t="s">
        <v>519</v>
      </c>
      <c r="N630" s="95"/>
      <c r="O630" s="96"/>
      <c r="P630" s="176"/>
      <c r="Q630" s="96"/>
      <c r="R630" s="176"/>
      <c r="S630" s="96"/>
      <c r="T630" s="176"/>
      <c r="U630" s="96"/>
      <c r="V630" s="74"/>
      <c r="W630" s="251"/>
      <c r="X630" s="74"/>
      <c r="Y630" s="251"/>
    </row>
    <row r="631" spans="2:25" ht="30" customHeight="1">
      <c r="B631" s="631"/>
      <c r="C631" s="576" t="s">
        <v>109</v>
      </c>
      <c r="D631" s="610"/>
      <c r="E631" s="577"/>
      <c r="F631" s="95">
        <v>339639</v>
      </c>
      <c r="G631" s="126" t="s">
        <v>1020</v>
      </c>
      <c r="H631" s="95">
        <v>339640</v>
      </c>
      <c r="I631" s="126" t="s">
        <v>1021</v>
      </c>
      <c r="J631" s="95"/>
      <c r="K631" s="126"/>
      <c r="L631" s="95">
        <v>358999</v>
      </c>
      <c r="M631" s="126" t="s">
        <v>122</v>
      </c>
      <c r="N631" s="95"/>
      <c r="O631" s="96"/>
      <c r="P631" s="176"/>
      <c r="Q631" s="96"/>
      <c r="R631" s="176"/>
      <c r="S631" s="96"/>
      <c r="T631" s="176"/>
      <c r="U631" s="96"/>
      <c r="V631" s="74"/>
      <c r="W631" s="251"/>
      <c r="X631" s="74"/>
      <c r="Y631" s="251"/>
    </row>
    <row r="632" spans="2:25" ht="30" customHeight="1">
      <c r="B632" s="631"/>
      <c r="C632" s="576" t="s">
        <v>735</v>
      </c>
      <c r="D632" s="610"/>
      <c r="E632" s="577"/>
      <c r="F632" s="95"/>
      <c r="G632" s="96"/>
      <c r="H632" s="176"/>
      <c r="I632" s="96"/>
      <c r="J632" s="176"/>
      <c r="K632" s="96"/>
      <c r="L632" s="176">
        <v>360080</v>
      </c>
      <c r="M632" s="126" t="s">
        <v>122</v>
      </c>
      <c r="N632" s="95"/>
      <c r="O632" s="96"/>
      <c r="P632" s="176"/>
      <c r="Q632" s="96"/>
      <c r="R632" s="176"/>
      <c r="S632" s="96"/>
      <c r="T632" s="176"/>
      <c r="U632" s="96"/>
      <c r="V632" s="74"/>
      <c r="W632" s="251"/>
      <c r="X632" s="74"/>
      <c r="Y632" s="251"/>
    </row>
    <row r="633" spans="2:25" ht="30" customHeight="1">
      <c r="B633" s="631"/>
      <c r="C633" s="576" t="s">
        <v>176</v>
      </c>
      <c r="D633" s="610"/>
      <c r="E633" s="577"/>
      <c r="F633" s="95">
        <v>331738</v>
      </c>
      <c r="G633" s="96" t="s">
        <v>519</v>
      </c>
      <c r="H633" s="176">
        <v>331737</v>
      </c>
      <c r="I633" s="96" t="s">
        <v>519</v>
      </c>
      <c r="J633" s="176">
        <v>279811</v>
      </c>
      <c r="K633" s="96" t="s">
        <v>122</v>
      </c>
      <c r="L633" s="176">
        <v>360079</v>
      </c>
      <c r="M633" s="126" t="s">
        <v>519</v>
      </c>
      <c r="N633" s="95"/>
      <c r="O633" s="96"/>
      <c r="P633" s="176"/>
      <c r="Q633" s="96"/>
      <c r="R633" s="176"/>
      <c r="S633" s="96"/>
      <c r="T633" s="176"/>
      <c r="U633" s="96"/>
      <c r="V633" s="74"/>
      <c r="W633" s="251"/>
      <c r="X633" s="74"/>
      <c r="Y633" s="251"/>
    </row>
    <row r="634" spans="2:25" ht="30" customHeight="1">
      <c r="B634" s="631"/>
      <c r="C634" s="576" t="s">
        <v>107</v>
      </c>
      <c r="D634" s="610"/>
      <c r="E634" s="577"/>
      <c r="F634" s="95">
        <v>331736</v>
      </c>
      <c r="G634" s="96" t="s">
        <v>519</v>
      </c>
      <c r="H634" s="176">
        <v>331735</v>
      </c>
      <c r="I634" s="96" t="s">
        <v>519</v>
      </c>
      <c r="J634" s="176">
        <v>326587</v>
      </c>
      <c r="K634" s="96" t="s">
        <v>519</v>
      </c>
      <c r="L634" s="176"/>
      <c r="M634" s="126"/>
      <c r="N634" s="95"/>
      <c r="O634" s="96"/>
      <c r="P634" s="176"/>
      <c r="Q634" s="96"/>
      <c r="R634" s="176"/>
      <c r="S634" s="96"/>
      <c r="T634" s="176"/>
      <c r="U634" s="96"/>
      <c r="V634" s="74"/>
      <c r="W634" s="251"/>
      <c r="X634" s="74"/>
      <c r="Y634" s="251"/>
    </row>
    <row r="635" spans="2:25" ht="30" customHeight="1">
      <c r="B635" s="632"/>
      <c r="C635" s="576" t="s">
        <v>109</v>
      </c>
      <c r="D635" s="610"/>
      <c r="E635" s="577"/>
      <c r="F635" s="111">
        <v>352029</v>
      </c>
      <c r="G635" s="99" t="s">
        <v>122</v>
      </c>
      <c r="H635" s="111">
        <v>352028</v>
      </c>
      <c r="I635" s="99" t="s">
        <v>122</v>
      </c>
      <c r="J635" s="111">
        <v>286361</v>
      </c>
      <c r="K635" s="99" t="s">
        <v>122</v>
      </c>
      <c r="L635" s="177"/>
      <c r="M635" s="142"/>
      <c r="N635" s="111"/>
      <c r="O635" s="99"/>
      <c r="P635" s="177"/>
      <c r="Q635" s="99"/>
      <c r="R635" s="177"/>
      <c r="S635" s="99"/>
      <c r="T635" s="177"/>
      <c r="U635" s="99"/>
      <c r="V635" s="74"/>
      <c r="W635" s="251"/>
      <c r="X635" s="74"/>
      <c r="Y635" s="251"/>
    </row>
    <row r="636" spans="2:25" ht="30" customHeight="1" thickBot="1">
      <c r="B636" s="392">
        <v>14</v>
      </c>
      <c r="C636" s="514" t="s">
        <v>173</v>
      </c>
      <c r="D636" s="555"/>
      <c r="E636" s="515"/>
      <c r="F636" s="118">
        <v>336899</v>
      </c>
      <c r="G636" s="119" t="s">
        <v>122</v>
      </c>
      <c r="H636" s="118">
        <v>336898</v>
      </c>
      <c r="I636" s="119" t="s">
        <v>122</v>
      </c>
      <c r="J636" s="118">
        <v>279911</v>
      </c>
      <c r="K636" s="119" t="s">
        <v>122</v>
      </c>
      <c r="L636" s="118"/>
      <c r="M636" s="127"/>
      <c r="N636" s="118"/>
      <c r="O636" s="119"/>
      <c r="P636" s="178"/>
      <c r="Q636" s="119"/>
      <c r="R636" s="118"/>
      <c r="S636" s="179"/>
      <c r="T636" s="118"/>
      <c r="U636" s="179"/>
      <c r="V636" s="74"/>
      <c r="W636" s="180"/>
      <c r="X636" s="74"/>
      <c r="Y636" s="180"/>
    </row>
    <row r="637" spans="2:25" ht="18" customHeight="1">
      <c r="B637" s="122" t="s">
        <v>934</v>
      </c>
    </row>
    <row r="638" spans="2:25" ht="13.5" customHeight="1"/>
    <row r="639" spans="2:25" s="239" customFormat="1" ht="20.100000000000001" customHeight="1" thickBot="1">
      <c r="B639" s="238" t="s">
        <v>95</v>
      </c>
      <c r="F639" s="240"/>
      <c r="H639" s="240"/>
      <c r="J639" s="240"/>
      <c r="L639" s="240"/>
      <c r="N639" s="240"/>
      <c r="P639" s="240"/>
      <c r="R639" s="240"/>
      <c r="T639" s="240"/>
      <c r="V639" s="240"/>
      <c r="X639" s="240"/>
    </row>
    <row r="640" spans="2:25" ht="20.100000000000001" customHeight="1" thickBot="1">
      <c r="B640" s="619"/>
      <c r="C640" s="595"/>
      <c r="D640" s="400"/>
      <c r="E640" s="400"/>
      <c r="F640" s="531" t="s">
        <v>453</v>
      </c>
      <c r="G640" s="532"/>
      <c r="H640" s="532"/>
      <c r="I640" s="533"/>
      <c r="J640" s="103"/>
      <c r="K640" s="371"/>
      <c r="L640" s="10"/>
      <c r="M640" s="371"/>
      <c r="N640" s="10"/>
      <c r="O640" s="371"/>
      <c r="P640" s="10"/>
      <c r="Q640" s="371"/>
      <c r="R640" s="10"/>
      <c r="S640" s="371"/>
      <c r="T640" s="10"/>
      <c r="U640" s="371"/>
      <c r="V640" s="10"/>
      <c r="W640" s="371"/>
      <c r="X640" s="10"/>
      <c r="Y640" s="371"/>
    </row>
    <row r="641" spans="2:27" ht="20.100000000000001" customHeight="1" thickBot="1">
      <c r="B641" s="597" t="s">
        <v>41</v>
      </c>
      <c r="C641" s="599" t="s">
        <v>157</v>
      </c>
      <c r="D641" s="600"/>
      <c r="E641" s="601"/>
      <c r="F641" s="622" t="s">
        <v>97</v>
      </c>
      <c r="G641" s="623"/>
      <c r="H641" s="623"/>
      <c r="I641" s="624"/>
      <c r="J641" s="105"/>
      <c r="K641" s="327"/>
      <c r="M641" s="327"/>
      <c r="O641" s="327"/>
      <c r="Q641" s="327"/>
      <c r="S641" s="327"/>
    </row>
    <row r="642" spans="2:27" ht="20.100000000000001" customHeight="1" thickBot="1">
      <c r="B642" s="597"/>
      <c r="C642" s="599" t="s">
        <v>159</v>
      </c>
      <c r="D642" s="600"/>
      <c r="E642" s="601"/>
      <c r="F642" s="622" t="s">
        <v>816</v>
      </c>
      <c r="G642" s="624"/>
      <c r="H642" s="622" t="s">
        <v>821</v>
      </c>
      <c r="I642" s="623"/>
      <c r="J642" s="105"/>
      <c r="K642" s="327"/>
      <c r="M642" s="327"/>
      <c r="O642" s="327"/>
      <c r="Q642" s="327"/>
      <c r="S642" s="327"/>
    </row>
    <row r="643" spans="2:27" ht="20.100000000000001" customHeight="1" thickBot="1">
      <c r="B643" s="597"/>
      <c r="C643" s="599" t="s">
        <v>513</v>
      </c>
      <c r="D643" s="600"/>
      <c r="E643" s="601"/>
      <c r="F643" s="622" t="s">
        <v>884</v>
      </c>
      <c r="G643" s="624"/>
      <c r="H643" s="622"/>
      <c r="I643" s="623"/>
      <c r="J643" s="105"/>
      <c r="K643" s="327"/>
      <c r="M643" s="327"/>
      <c r="O643" s="327"/>
      <c r="Q643" s="327"/>
      <c r="S643" s="327"/>
    </row>
    <row r="644" spans="2:27" ht="20.100000000000001" customHeight="1" thickBot="1">
      <c r="B644" s="598"/>
      <c r="C644" s="599" t="s">
        <v>164</v>
      </c>
      <c r="D644" s="600"/>
      <c r="E644" s="601"/>
      <c r="F644" s="622" t="s">
        <v>793</v>
      </c>
      <c r="G644" s="624"/>
      <c r="H644" s="622" t="s">
        <v>793</v>
      </c>
      <c r="I644" s="623"/>
      <c r="J644" s="105"/>
      <c r="K644" s="327"/>
      <c r="M644" s="327"/>
      <c r="O644" s="327"/>
      <c r="Q644" s="327"/>
      <c r="S644" s="327"/>
    </row>
    <row r="645" spans="2:27" ht="30" customHeight="1">
      <c r="B645" s="630">
        <v>14</v>
      </c>
      <c r="C645" s="534" t="s">
        <v>814</v>
      </c>
      <c r="D645" s="637"/>
      <c r="E645" s="535"/>
      <c r="F645" s="75">
        <v>284241</v>
      </c>
      <c r="G645" s="57" t="s">
        <v>818</v>
      </c>
      <c r="H645" s="638">
        <v>249501</v>
      </c>
      <c r="I645" s="640" t="s">
        <v>793</v>
      </c>
      <c r="J645" s="103"/>
      <c r="K645" s="123"/>
      <c r="M645" s="123"/>
      <c r="N645" s="10"/>
      <c r="O645" s="123"/>
      <c r="P645" s="10"/>
      <c r="Q645" s="123"/>
      <c r="R645" s="10"/>
      <c r="S645" s="123"/>
    </row>
    <row r="646" spans="2:27" ht="30" customHeight="1">
      <c r="B646" s="632"/>
      <c r="C646" s="615"/>
      <c r="D646" s="616"/>
      <c r="E646" s="617"/>
      <c r="F646" s="398">
        <v>248305</v>
      </c>
      <c r="G646" s="181" t="s">
        <v>820</v>
      </c>
      <c r="H646" s="639"/>
      <c r="I646" s="641"/>
      <c r="J646" s="103"/>
      <c r="K646" s="123"/>
      <c r="M646" s="123"/>
      <c r="N646" s="10"/>
      <c r="O646" s="123"/>
      <c r="P646" s="10"/>
      <c r="Q646" s="123"/>
      <c r="R646" s="10"/>
      <c r="S646" s="123"/>
    </row>
    <row r="647" spans="2:27" ht="30" customHeight="1">
      <c r="B647" s="630">
        <v>13</v>
      </c>
      <c r="C647" s="553" t="s">
        <v>815</v>
      </c>
      <c r="D647" s="573"/>
      <c r="E647" s="554"/>
      <c r="F647" s="75">
        <v>284245</v>
      </c>
      <c r="G647" s="57" t="s">
        <v>817</v>
      </c>
      <c r="H647" s="652">
        <v>249499</v>
      </c>
      <c r="I647" s="654" t="s">
        <v>793</v>
      </c>
      <c r="J647" s="103"/>
      <c r="K647" s="123"/>
      <c r="M647" s="123"/>
      <c r="N647" s="10"/>
      <c r="O647" s="123"/>
      <c r="P647" s="10"/>
      <c r="Q647" s="123"/>
      <c r="R647" s="10"/>
      <c r="S647" s="123"/>
    </row>
    <row r="648" spans="2:27" ht="30" customHeight="1" thickBot="1">
      <c r="B648" s="651"/>
      <c r="C648" s="538"/>
      <c r="D648" s="618"/>
      <c r="E648" s="539"/>
      <c r="F648" s="15">
        <v>248303</v>
      </c>
      <c r="G648" s="31" t="s">
        <v>819</v>
      </c>
      <c r="H648" s="653"/>
      <c r="I648" s="655"/>
      <c r="J648" s="103"/>
      <c r="K648" s="123"/>
      <c r="M648" s="123"/>
      <c r="N648" s="10"/>
      <c r="O648" s="123"/>
      <c r="P648" s="10"/>
      <c r="Q648" s="123"/>
      <c r="R648" s="10"/>
      <c r="S648" s="123"/>
    </row>
    <row r="649" spans="2:27" ht="21.75" customHeight="1">
      <c r="B649" s="122"/>
    </row>
    <row r="650" spans="2:27" ht="13.5" customHeight="1"/>
    <row r="652" spans="2:27" ht="14.25" customHeight="1" thickBot="1"/>
    <row r="653" spans="2:27" ht="20.25" thickTop="1" thickBot="1">
      <c r="B653" s="518" t="s">
        <v>520</v>
      </c>
      <c r="C653" s="519"/>
      <c r="D653" s="519"/>
      <c r="E653" s="519"/>
      <c r="F653" s="519"/>
      <c r="G653" s="519"/>
      <c r="H653" s="519"/>
      <c r="I653" s="519"/>
      <c r="J653" s="519"/>
      <c r="K653" s="519"/>
      <c r="L653" s="519"/>
      <c r="M653" s="519"/>
      <c r="N653" s="519"/>
      <c r="O653" s="519"/>
      <c r="P653" s="519"/>
      <c r="Q653" s="519"/>
      <c r="R653" s="519"/>
      <c r="S653" s="519"/>
      <c r="T653" s="519"/>
      <c r="U653" s="519"/>
      <c r="V653" s="519"/>
      <c r="W653" s="519"/>
      <c r="X653" s="519"/>
      <c r="Y653" s="519"/>
      <c r="Z653" s="519"/>
      <c r="AA653" s="520"/>
    </row>
    <row r="654" spans="2:27" ht="14.25" thickTop="1">
      <c r="C654" s="40"/>
      <c r="D654" s="40"/>
      <c r="E654" s="40"/>
      <c r="F654" s="79"/>
      <c r="H654" s="79"/>
      <c r="K654" s="52"/>
      <c r="M654" s="52"/>
      <c r="Q654" s="52"/>
    </row>
    <row r="655" spans="2:27" ht="14.25" thickBot="1">
      <c r="B655" s="11"/>
    </row>
    <row r="656" spans="2:27" ht="20.100000000000001" customHeight="1" thickBot="1">
      <c r="B656" s="498" t="s">
        <v>524</v>
      </c>
      <c r="C656" s="606"/>
      <c r="D656" s="499"/>
      <c r="E656" s="506" t="s">
        <v>1127</v>
      </c>
      <c r="F656" s="637"/>
      <c r="G656" s="535"/>
      <c r="H656" s="531" t="s">
        <v>453</v>
      </c>
      <c r="I656" s="532"/>
      <c r="J656" s="532"/>
      <c r="K656" s="532"/>
      <c r="L656" s="532"/>
      <c r="M656" s="533"/>
      <c r="N656" s="531" t="s">
        <v>455</v>
      </c>
      <c r="O656" s="532"/>
      <c r="P656" s="532"/>
      <c r="Q656" s="533"/>
      <c r="X656" s="4"/>
    </row>
    <row r="657" spans="2:24" ht="39.950000000000003" customHeight="1">
      <c r="B657" s="500"/>
      <c r="C657" s="605"/>
      <c r="D657" s="501"/>
      <c r="E657" s="547"/>
      <c r="F657" s="547"/>
      <c r="G657" s="537"/>
      <c r="H657" s="516" t="s">
        <v>2041</v>
      </c>
      <c r="I657" s="507"/>
      <c r="J657" s="516" t="s">
        <v>792</v>
      </c>
      <c r="K657" s="507"/>
      <c r="L657" s="516" t="s">
        <v>794</v>
      </c>
      <c r="M657" s="507"/>
      <c r="N657" s="516" t="s">
        <v>797</v>
      </c>
      <c r="O657" s="507"/>
      <c r="P657" s="516" t="s">
        <v>788</v>
      </c>
      <c r="Q657" s="507"/>
      <c r="X657" s="4"/>
    </row>
    <row r="658" spans="2:24" ht="20.100000000000001" customHeight="1" thickBot="1">
      <c r="B658" s="558"/>
      <c r="C658" s="656"/>
      <c r="D658" s="559"/>
      <c r="E658" s="618"/>
      <c r="F658" s="618"/>
      <c r="G658" s="539"/>
      <c r="H658" s="514" t="s">
        <v>793</v>
      </c>
      <c r="I658" s="515"/>
      <c r="J658" s="514" t="s">
        <v>793</v>
      </c>
      <c r="K658" s="515"/>
      <c r="L658" s="438"/>
      <c r="M658" s="439"/>
      <c r="N658" s="514" t="s">
        <v>793</v>
      </c>
      <c r="O658" s="515"/>
      <c r="P658" s="514" t="s">
        <v>822</v>
      </c>
      <c r="Q658" s="515"/>
      <c r="X658" s="4"/>
    </row>
    <row r="659" spans="2:24" ht="30" customHeight="1">
      <c r="B659" s="645" t="s">
        <v>2042</v>
      </c>
      <c r="C659" s="646"/>
      <c r="D659" s="647"/>
      <c r="E659" s="645" t="s">
        <v>1128</v>
      </c>
      <c r="F659" s="646"/>
      <c r="G659" s="647"/>
      <c r="H659" s="91"/>
      <c r="I659" s="125"/>
      <c r="J659" s="91"/>
      <c r="K659" s="125"/>
      <c r="L659" s="182">
        <v>354691</v>
      </c>
      <c r="M659" s="125"/>
      <c r="N659" s="91"/>
      <c r="O659" s="124"/>
      <c r="P659" s="91"/>
      <c r="Q659" s="106"/>
      <c r="X659" s="4"/>
    </row>
    <row r="660" spans="2:24" ht="30" customHeight="1">
      <c r="B660" s="648" t="s">
        <v>2043</v>
      </c>
      <c r="C660" s="649"/>
      <c r="D660" s="650"/>
      <c r="E660" s="648" t="s">
        <v>1129</v>
      </c>
      <c r="F660" s="649"/>
      <c r="G660" s="650"/>
      <c r="H660" s="94"/>
      <c r="I660" s="360"/>
      <c r="J660" s="94"/>
      <c r="K660" s="360"/>
      <c r="L660" s="194">
        <v>219921</v>
      </c>
      <c r="M660" s="360" t="s">
        <v>1097</v>
      </c>
      <c r="N660" s="94"/>
      <c r="O660" s="133"/>
      <c r="P660" s="94"/>
      <c r="Q660" s="288"/>
      <c r="X660" s="4"/>
    </row>
    <row r="661" spans="2:24" ht="30" customHeight="1">
      <c r="B661" s="648" t="s">
        <v>2043</v>
      </c>
      <c r="C661" s="649"/>
      <c r="D661" s="650"/>
      <c r="E661" s="648" t="s">
        <v>1130</v>
      </c>
      <c r="F661" s="649"/>
      <c r="G661" s="650"/>
      <c r="H661" s="95"/>
      <c r="I661" s="96"/>
      <c r="J661" s="95"/>
      <c r="K661" s="96"/>
      <c r="L661" s="183">
        <v>255421</v>
      </c>
      <c r="M661" s="96" t="s">
        <v>1097</v>
      </c>
      <c r="N661" s="95"/>
      <c r="O661" s="126"/>
      <c r="P661" s="95"/>
      <c r="Q661" s="109"/>
      <c r="X661" s="4"/>
    </row>
    <row r="662" spans="2:24" ht="30" customHeight="1">
      <c r="B662" s="657" t="s">
        <v>2044</v>
      </c>
      <c r="C662" s="658"/>
      <c r="D662" s="659"/>
      <c r="E662" s="657" t="s">
        <v>1129</v>
      </c>
      <c r="F662" s="658"/>
      <c r="G662" s="659"/>
      <c r="H662" s="111"/>
      <c r="I662" s="99"/>
      <c r="J662" s="111"/>
      <c r="K662" s="99"/>
      <c r="L662" s="184">
        <v>219699</v>
      </c>
      <c r="M662" s="99"/>
      <c r="N662" s="111"/>
      <c r="O662" s="142"/>
      <c r="P662" s="111"/>
      <c r="Q662" s="113"/>
      <c r="X662" s="4"/>
    </row>
    <row r="663" spans="2:24" ht="30" customHeight="1">
      <c r="B663" s="642" t="s">
        <v>2045</v>
      </c>
      <c r="C663" s="643"/>
      <c r="D663" s="644"/>
      <c r="E663" s="642" t="s">
        <v>1129</v>
      </c>
      <c r="F663" s="643"/>
      <c r="G663" s="644"/>
      <c r="H663" s="185"/>
      <c r="I663" s="186"/>
      <c r="J663" s="185"/>
      <c r="K663" s="186"/>
      <c r="L663" s="187">
        <v>223167</v>
      </c>
      <c r="M663" s="186"/>
      <c r="N663" s="185"/>
      <c r="O663" s="188"/>
      <c r="P663" s="185"/>
      <c r="Q663" s="189"/>
      <c r="X663" s="4"/>
    </row>
    <row r="664" spans="2:24" ht="30" customHeight="1">
      <c r="B664" s="642" t="s">
        <v>2046</v>
      </c>
      <c r="C664" s="643"/>
      <c r="D664" s="644"/>
      <c r="E664" s="642" t="s">
        <v>1129</v>
      </c>
      <c r="F664" s="643"/>
      <c r="G664" s="644"/>
      <c r="H664" s="190"/>
      <c r="I664" s="191"/>
      <c r="J664" s="190"/>
      <c r="K664" s="191"/>
      <c r="L664" s="192">
        <v>223551</v>
      </c>
      <c r="M664" s="191"/>
      <c r="N664" s="190"/>
      <c r="O664" s="193"/>
      <c r="P664" s="190"/>
      <c r="Q664" s="399"/>
      <c r="X664" s="4"/>
    </row>
    <row r="665" spans="2:24" ht="30" customHeight="1">
      <c r="B665" s="642" t="s">
        <v>2047</v>
      </c>
      <c r="C665" s="643"/>
      <c r="D665" s="644"/>
      <c r="E665" s="642" t="s">
        <v>1130</v>
      </c>
      <c r="F665" s="643"/>
      <c r="G665" s="644"/>
      <c r="H665" s="185"/>
      <c r="I665" s="186"/>
      <c r="J665" s="185"/>
      <c r="K665" s="186"/>
      <c r="L665" s="187">
        <v>215825</v>
      </c>
      <c r="M665" s="186"/>
      <c r="N665" s="185"/>
      <c r="O665" s="188"/>
      <c r="P665" s="185"/>
      <c r="Q665" s="189"/>
      <c r="X665" s="4"/>
    </row>
    <row r="666" spans="2:24" ht="30" customHeight="1">
      <c r="B666" s="642" t="s">
        <v>2048</v>
      </c>
      <c r="C666" s="643"/>
      <c r="D666" s="644"/>
      <c r="E666" s="642" t="s">
        <v>1131</v>
      </c>
      <c r="F666" s="643"/>
      <c r="G666" s="644"/>
      <c r="H666" s="187"/>
      <c r="I666" s="186"/>
      <c r="J666" s="187">
        <v>246273</v>
      </c>
      <c r="K666" s="186" t="s">
        <v>1025</v>
      </c>
      <c r="L666" s="185"/>
      <c r="M666" s="186"/>
      <c r="N666" s="185"/>
      <c r="O666" s="188"/>
      <c r="P666" s="185"/>
      <c r="Q666" s="189"/>
      <c r="X666" s="4"/>
    </row>
    <row r="667" spans="2:24" ht="30" customHeight="1">
      <c r="B667" s="660" t="s">
        <v>2049</v>
      </c>
      <c r="C667" s="661"/>
      <c r="D667" s="662"/>
      <c r="E667" s="660">
        <v>104</v>
      </c>
      <c r="F667" s="661"/>
      <c r="G667" s="662"/>
      <c r="H667" s="329"/>
      <c r="I667" s="330"/>
      <c r="J667" s="329"/>
      <c r="K667" s="330"/>
      <c r="L667" s="329"/>
      <c r="M667" s="330"/>
      <c r="N667" s="329"/>
      <c r="O667" s="331"/>
      <c r="P667" s="329">
        <v>336660</v>
      </c>
      <c r="Q667" s="394" t="s">
        <v>521</v>
      </c>
      <c r="X667" s="4"/>
    </row>
    <row r="668" spans="2:24" ht="30" customHeight="1">
      <c r="B668" s="657" t="s">
        <v>2050</v>
      </c>
      <c r="C668" s="658"/>
      <c r="D668" s="659"/>
      <c r="E668" s="657">
        <v>109</v>
      </c>
      <c r="F668" s="658"/>
      <c r="G668" s="659"/>
      <c r="H668" s="111">
        <v>358578</v>
      </c>
      <c r="I668" s="99" t="s">
        <v>2030</v>
      </c>
      <c r="J668" s="177"/>
      <c r="K668" s="99"/>
      <c r="L668" s="111"/>
      <c r="M668" s="99"/>
      <c r="N668" s="111"/>
      <c r="O668" s="142"/>
      <c r="P668" s="111"/>
      <c r="Q668" s="113"/>
      <c r="X668" s="4"/>
    </row>
    <row r="669" spans="2:24" ht="30" customHeight="1">
      <c r="B669" s="660" t="s">
        <v>2051</v>
      </c>
      <c r="C669" s="661"/>
      <c r="D669" s="662"/>
      <c r="E669" s="660">
        <v>121</v>
      </c>
      <c r="F669" s="661"/>
      <c r="G669" s="662"/>
      <c r="H669" s="94">
        <v>358587</v>
      </c>
      <c r="I669" s="360" t="s">
        <v>2072</v>
      </c>
      <c r="J669" s="173"/>
      <c r="K669" s="360"/>
      <c r="L669" s="94"/>
      <c r="M669" s="360"/>
      <c r="N669" s="94">
        <v>338839</v>
      </c>
      <c r="O669" s="133" t="s">
        <v>122</v>
      </c>
      <c r="P669" s="94">
        <v>338836</v>
      </c>
      <c r="Q669" s="288" t="s">
        <v>122</v>
      </c>
      <c r="X669" s="4"/>
    </row>
    <row r="670" spans="2:24" ht="30" customHeight="1">
      <c r="B670" s="657" t="s">
        <v>2052</v>
      </c>
      <c r="C670" s="658"/>
      <c r="D670" s="659"/>
      <c r="E670" s="657">
        <v>124</v>
      </c>
      <c r="F670" s="658"/>
      <c r="G670" s="659"/>
      <c r="H670" s="111"/>
      <c r="I670" s="99"/>
      <c r="J670" s="184"/>
      <c r="K670" s="99"/>
      <c r="L670" s="111"/>
      <c r="M670" s="99"/>
      <c r="N670" s="111">
        <v>338840</v>
      </c>
      <c r="O670" s="142" t="s">
        <v>122</v>
      </c>
      <c r="P670" s="111">
        <v>338837</v>
      </c>
      <c r="Q670" s="98" t="s">
        <v>122</v>
      </c>
      <c r="X670" s="4"/>
    </row>
    <row r="671" spans="2:24" ht="30" customHeight="1">
      <c r="B671" s="642" t="s">
        <v>2053</v>
      </c>
      <c r="C671" s="643"/>
      <c r="D671" s="644"/>
      <c r="E671" s="642">
        <v>118</v>
      </c>
      <c r="F671" s="643"/>
      <c r="G671" s="644"/>
      <c r="H671" s="187">
        <v>358589</v>
      </c>
      <c r="I671" s="186" t="s">
        <v>2072</v>
      </c>
      <c r="J671" s="187"/>
      <c r="K671" s="186"/>
      <c r="L671" s="185"/>
      <c r="M671" s="186"/>
      <c r="N671" s="185"/>
      <c r="O671" s="188"/>
      <c r="P671" s="185"/>
      <c r="Q671" s="165"/>
      <c r="X671" s="4"/>
    </row>
    <row r="672" spans="2:24" ht="30" customHeight="1">
      <c r="B672" s="642" t="s">
        <v>2054</v>
      </c>
      <c r="C672" s="643"/>
      <c r="D672" s="644"/>
      <c r="E672" s="642">
        <v>121</v>
      </c>
      <c r="F672" s="643"/>
      <c r="G672" s="644"/>
      <c r="H672" s="187">
        <v>358590</v>
      </c>
      <c r="I672" s="186" t="s">
        <v>2072</v>
      </c>
      <c r="J672" s="187"/>
      <c r="K672" s="186"/>
      <c r="L672" s="185"/>
      <c r="M672" s="186"/>
      <c r="N672" s="185"/>
      <c r="O672" s="188"/>
      <c r="P672" s="185"/>
      <c r="Q672" s="165"/>
      <c r="S672" s="327"/>
      <c r="X672" s="4"/>
    </row>
    <row r="673" spans="2:27" ht="30" customHeight="1">
      <c r="B673" s="660" t="s">
        <v>2055</v>
      </c>
      <c r="C673" s="661"/>
      <c r="D673" s="662"/>
      <c r="E673" s="660" t="s">
        <v>1132</v>
      </c>
      <c r="F673" s="661"/>
      <c r="G673" s="662"/>
      <c r="H673" s="194"/>
      <c r="I673" s="360"/>
      <c r="J673" s="194"/>
      <c r="K673" s="360"/>
      <c r="L673" s="94"/>
      <c r="M673" s="360"/>
      <c r="N673" s="94">
        <v>338838</v>
      </c>
      <c r="O673" s="133" t="s">
        <v>122</v>
      </c>
      <c r="P673" s="94">
        <v>338835</v>
      </c>
      <c r="Q673" s="288" t="s">
        <v>122</v>
      </c>
      <c r="X673" s="4"/>
    </row>
    <row r="674" spans="2:27" ht="30" customHeight="1">
      <c r="B674" s="648" t="s">
        <v>2056</v>
      </c>
      <c r="C674" s="649"/>
      <c r="D674" s="650"/>
      <c r="E674" s="648" t="s">
        <v>1130</v>
      </c>
      <c r="F674" s="649"/>
      <c r="G674" s="650"/>
      <c r="H674" s="183"/>
      <c r="I674" s="96"/>
      <c r="J674" s="183">
        <v>247629</v>
      </c>
      <c r="K674" s="96" t="s">
        <v>1026</v>
      </c>
      <c r="L674" s="95"/>
      <c r="M674" s="96"/>
      <c r="N674" s="95"/>
      <c r="O674" s="126"/>
      <c r="P674" s="95"/>
      <c r="Q674" s="20"/>
      <c r="X674" s="4"/>
    </row>
    <row r="675" spans="2:27" ht="30" customHeight="1">
      <c r="B675" s="648" t="s">
        <v>2057</v>
      </c>
      <c r="C675" s="649"/>
      <c r="D675" s="650"/>
      <c r="E675" s="648" t="s">
        <v>1129</v>
      </c>
      <c r="F675" s="649"/>
      <c r="G675" s="650"/>
      <c r="H675" s="183"/>
      <c r="I675" s="96"/>
      <c r="J675" s="183">
        <v>244923</v>
      </c>
      <c r="K675" s="96" t="s">
        <v>1027</v>
      </c>
      <c r="L675" s="95"/>
      <c r="M675" s="96"/>
      <c r="N675" s="95"/>
      <c r="O675" s="126"/>
      <c r="P675" s="95"/>
      <c r="Q675" s="20"/>
      <c r="X675" s="4"/>
    </row>
    <row r="676" spans="2:27" ht="30" customHeight="1">
      <c r="B676" s="648" t="s">
        <v>2058</v>
      </c>
      <c r="C676" s="649"/>
      <c r="D676" s="650"/>
      <c r="E676" s="664" t="s">
        <v>2071</v>
      </c>
      <c r="F676" s="649"/>
      <c r="G676" s="650"/>
      <c r="H676" s="183"/>
      <c r="I676" s="96"/>
      <c r="J676" s="183">
        <v>244927</v>
      </c>
      <c r="K676" s="96" t="s">
        <v>1024</v>
      </c>
      <c r="L676" s="95"/>
      <c r="M676" s="96"/>
      <c r="N676" s="95"/>
      <c r="O676" s="126"/>
      <c r="P676" s="95">
        <v>335373</v>
      </c>
      <c r="Q676" s="20" t="s">
        <v>122</v>
      </c>
      <c r="X676" s="4"/>
    </row>
    <row r="677" spans="2:27" ht="30" customHeight="1">
      <c r="B677" s="648" t="s">
        <v>2059</v>
      </c>
      <c r="C677" s="649"/>
      <c r="D677" s="650"/>
      <c r="E677" s="664" t="s">
        <v>2070</v>
      </c>
      <c r="F677" s="649"/>
      <c r="G677" s="650"/>
      <c r="H677" s="183"/>
      <c r="I677" s="96"/>
      <c r="J677" s="183">
        <v>244929</v>
      </c>
      <c r="K677" s="96" t="s">
        <v>1024</v>
      </c>
      <c r="L677" s="95"/>
      <c r="M677" s="96"/>
      <c r="N677" s="95">
        <v>332146</v>
      </c>
      <c r="O677" s="126" t="s">
        <v>122</v>
      </c>
      <c r="P677" s="95"/>
      <c r="Q677" s="20"/>
      <c r="X677" s="4"/>
    </row>
    <row r="678" spans="2:27" ht="30" customHeight="1">
      <c r="B678" s="648" t="s">
        <v>2060</v>
      </c>
      <c r="C678" s="649"/>
      <c r="D678" s="650"/>
      <c r="E678" s="664" t="s">
        <v>2069</v>
      </c>
      <c r="F678" s="649"/>
      <c r="G678" s="650"/>
      <c r="H678" s="183"/>
      <c r="I678" s="96"/>
      <c r="J678" s="183">
        <v>244931</v>
      </c>
      <c r="K678" s="96" t="s">
        <v>1024</v>
      </c>
      <c r="L678" s="95"/>
      <c r="M678" s="96"/>
      <c r="N678" s="95"/>
      <c r="O678" s="126"/>
      <c r="P678" s="95">
        <v>335374</v>
      </c>
      <c r="Q678" s="20" t="s">
        <v>122</v>
      </c>
      <c r="X678" s="4"/>
    </row>
    <row r="679" spans="2:27" ht="30" customHeight="1">
      <c r="B679" s="648" t="s">
        <v>2061</v>
      </c>
      <c r="C679" s="649"/>
      <c r="D679" s="650"/>
      <c r="E679" s="664" t="s">
        <v>2068</v>
      </c>
      <c r="F679" s="649"/>
      <c r="G679" s="650"/>
      <c r="H679" s="183"/>
      <c r="I679" s="96"/>
      <c r="J679" s="183">
        <v>244933</v>
      </c>
      <c r="K679" s="96" t="s">
        <v>1024</v>
      </c>
      <c r="L679" s="95"/>
      <c r="M679" s="96"/>
      <c r="N679" s="95"/>
      <c r="O679" s="126"/>
      <c r="P679" s="95">
        <v>336661</v>
      </c>
      <c r="Q679" s="20" t="s">
        <v>122</v>
      </c>
      <c r="X679" s="4"/>
    </row>
    <row r="680" spans="2:27" ht="30" customHeight="1">
      <c r="B680" s="648" t="s">
        <v>2062</v>
      </c>
      <c r="C680" s="649"/>
      <c r="D680" s="650"/>
      <c r="E680" s="648" t="s">
        <v>1133</v>
      </c>
      <c r="F680" s="649"/>
      <c r="G680" s="650"/>
      <c r="H680" s="183"/>
      <c r="I680" s="96"/>
      <c r="J680" s="183">
        <v>244911</v>
      </c>
      <c r="K680" s="96" t="s">
        <v>2073</v>
      </c>
      <c r="L680" s="95"/>
      <c r="M680" s="96"/>
      <c r="N680" s="12"/>
      <c r="O680" s="110"/>
      <c r="P680" s="12"/>
      <c r="Q680" s="109"/>
      <c r="X680" s="4"/>
    </row>
    <row r="681" spans="2:27" ht="30" customHeight="1">
      <c r="B681" s="657" t="s">
        <v>2063</v>
      </c>
      <c r="C681" s="658"/>
      <c r="D681" s="659"/>
      <c r="E681" s="657" t="s">
        <v>1134</v>
      </c>
      <c r="F681" s="658"/>
      <c r="G681" s="659"/>
      <c r="H681" s="184"/>
      <c r="I681" s="99"/>
      <c r="J681" s="184">
        <v>244913</v>
      </c>
      <c r="K681" s="99" t="s">
        <v>2073</v>
      </c>
      <c r="L681" s="111"/>
      <c r="M681" s="99"/>
      <c r="N681" s="100"/>
      <c r="O681" s="112"/>
      <c r="P681" s="100"/>
      <c r="Q681" s="113"/>
      <c r="X681" s="4"/>
    </row>
    <row r="682" spans="2:27" ht="30" customHeight="1">
      <c r="B682" s="660" t="s">
        <v>2064</v>
      </c>
      <c r="C682" s="661"/>
      <c r="D682" s="662"/>
      <c r="E682" s="660" t="s">
        <v>1135</v>
      </c>
      <c r="F682" s="661"/>
      <c r="G682" s="662"/>
      <c r="H682" s="194"/>
      <c r="I682" s="360"/>
      <c r="J682" s="194"/>
      <c r="K682" s="360"/>
      <c r="L682" s="94"/>
      <c r="M682" s="360"/>
      <c r="N682" s="289">
        <v>332148</v>
      </c>
      <c r="O682" s="116" t="s">
        <v>122</v>
      </c>
      <c r="P682" s="289">
        <v>335376</v>
      </c>
      <c r="Q682" s="288" t="s">
        <v>521</v>
      </c>
      <c r="X682" s="4"/>
    </row>
    <row r="683" spans="2:27" ht="30" customHeight="1">
      <c r="B683" s="657" t="s">
        <v>2065</v>
      </c>
      <c r="C683" s="658"/>
      <c r="D683" s="659"/>
      <c r="E683" s="663" t="s">
        <v>2067</v>
      </c>
      <c r="F683" s="658"/>
      <c r="G683" s="659"/>
      <c r="H683" s="184"/>
      <c r="I683" s="99"/>
      <c r="J683" s="184"/>
      <c r="K683" s="99"/>
      <c r="L683" s="111"/>
      <c r="M683" s="99"/>
      <c r="N683" s="100">
        <v>332149</v>
      </c>
      <c r="O683" s="112" t="s">
        <v>122</v>
      </c>
      <c r="P683" s="100">
        <v>336662</v>
      </c>
      <c r="Q683" s="113" t="s">
        <v>122</v>
      </c>
      <c r="X683" s="4"/>
    </row>
    <row r="684" spans="2:27" ht="30" customHeight="1" thickBot="1">
      <c r="B684" s="665" t="s">
        <v>2066</v>
      </c>
      <c r="C684" s="666"/>
      <c r="D684" s="667"/>
      <c r="E684" s="665" t="s">
        <v>1136</v>
      </c>
      <c r="F684" s="666"/>
      <c r="G684" s="667"/>
      <c r="H684" s="197"/>
      <c r="I684" s="196"/>
      <c r="J684" s="197"/>
      <c r="K684" s="196"/>
      <c r="L684" s="195"/>
      <c r="M684" s="196"/>
      <c r="N684" s="393"/>
      <c r="O684" s="198"/>
      <c r="P684" s="393">
        <v>335378</v>
      </c>
      <c r="Q684" s="395" t="s">
        <v>122</v>
      </c>
      <c r="X684" s="4"/>
    </row>
    <row r="685" spans="2:27" ht="57.75" customHeight="1">
      <c r="B685" s="546" t="s">
        <v>2040</v>
      </c>
      <c r="C685" s="546"/>
      <c r="D685" s="546"/>
      <c r="E685" s="546"/>
      <c r="F685" s="546"/>
      <c r="G685" s="546"/>
      <c r="H685" s="546"/>
      <c r="I685" s="546"/>
      <c r="J685" s="546"/>
      <c r="K685" s="546"/>
      <c r="L685" s="546"/>
      <c r="M685" s="546"/>
      <c r="N685" s="546"/>
      <c r="O685" s="546"/>
      <c r="P685" s="546"/>
      <c r="Q685" s="546"/>
      <c r="R685" s="546"/>
      <c r="S685" s="546"/>
      <c r="T685" s="546"/>
      <c r="U685" s="546"/>
      <c r="V685" s="546"/>
      <c r="W685" s="546"/>
      <c r="X685" s="546"/>
      <c r="Y685" s="546"/>
    </row>
    <row r="687" spans="2:27" ht="14.25" customHeight="1" thickBot="1"/>
    <row r="688" spans="2:27" ht="25.5" customHeight="1" thickTop="1" thickBot="1">
      <c r="B688" s="518" t="s">
        <v>36</v>
      </c>
      <c r="C688" s="519"/>
      <c r="D688" s="519"/>
      <c r="E688" s="519"/>
      <c r="F688" s="519"/>
      <c r="G688" s="519"/>
      <c r="H688" s="519"/>
      <c r="I688" s="519"/>
      <c r="J688" s="519"/>
      <c r="K688" s="519"/>
      <c r="L688" s="519"/>
      <c r="M688" s="519"/>
      <c r="N688" s="519"/>
      <c r="O688" s="519"/>
      <c r="P688" s="519"/>
      <c r="Q688" s="519"/>
      <c r="R688" s="519"/>
      <c r="S688" s="519"/>
      <c r="T688" s="519"/>
      <c r="U688" s="519"/>
      <c r="V688" s="519"/>
      <c r="W688" s="519"/>
      <c r="X688" s="519"/>
      <c r="Y688" s="519"/>
      <c r="Z688" s="519"/>
      <c r="AA688" s="520"/>
    </row>
    <row r="689" spans="2:24" ht="20.25" customHeight="1" thickTop="1" thickBot="1">
      <c r="C689" s="40"/>
      <c r="D689" s="40"/>
      <c r="E689" s="40"/>
      <c r="F689" s="79"/>
      <c r="H689" s="79"/>
      <c r="K689" s="52"/>
      <c r="M689" s="52"/>
      <c r="Q689" s="52"/>
    </row>
    <row r="690" spans="2:24" ht="20.100000000000001" customHeight="1" thickBot="1">
      <c r="B690" s="521" t="s">
        <v>452</v>
      </c>
      <c r="C690" s="534" t="s">
        <v>524</v>
      </c>
      <c r="D690" s="637"/>
      <c r="E690" s="535"/>
      <c r="F690" s="531" t="s">
        <v>453</v>
      </c>
      <c r="G690" s="532"/>
      <c r="H690" s="532"/>
      <c r="I690" s="532"/>
      <c r="J690" s="532"/>
      <c r="K690" s="532"/>
      <c r="L690" s="532"/>
      <c r="M690" s="532"/>
      <c r="N690" s="532"/>
      <c r="O690" s="532"/>
      <c r="P690" s="532"/>
      <c r="Q690" s="533"/>
      <c r="V690" s="4"/>
      <c r="X690" s="4"/>
    </row>
    <row r="691" spans="2:24" ht="39.950000000000003" customHeight="1">
      <c r="B691" s="522"/>
      <c r="C691" s="536"/>
      <c r="D691" s="547"/>
      <c r="E691" s="537"/>
      <c r="F691" s="683" t="s">
        <v>824</v>
      </c>
      <c r="G691" s="684"/>
      <c r="H691" s="683" t="s">
        <v>826</v>
      </c>
      <c r="I691" s="684"/>
      <c r="J691" s="685" t="s">
        <v>827</v>
      </c>
      <c r="K691" s="684"/>
      <c r="L691" s="685" t="s">
        <v>828</v>
      </c>
      <c r="M691" s="686"/>
      <c r="N691" s="683" t="s">
        <v>1998</v>
      </c>
      <c r="O691" s="684"/>
      <c r="P691" s="686" t="s">
        <v>2118</v>
      </c>
      <c r="Q691" s="684"/>
      <c r="V691" s="4"/>
      <c r="X691" s="4"/>
    </row>
    <row r="692" spans="2:24" ht="20.100000000000001" customHeight="1" thickBot="1">
      <c r="B692" s="523"/>
      <c r="C692" s="538"/>
      <c r="D692" s="618"/>
      <c r="E692" s="539"/>
      <c r="F692" s="514" t="s">
        <v>825</v>
      </c>
      <c r="G692" s="515"/>
      <c r="H692" s="514" t="s">
        <v>825</v>
      </c>
      <c r="I692" s="515"/>
      <c r="J692" s="514" t="s">
        <v>825</v>
      </c>
      <c r="K692" s="515"/>
      <c r="L692" s="514" t="s">
        <v>825</v>
      </c>
      <c r="M692" s="555"/>
      <c r="N692" s="514" t="s">
        <v>793</v>
      </c>
      <c r="O692" s="515"/>
      <c r="P692" s="555" t="s">
        <v>825</v>
      </c>
      <c r="Q692" s="515"/>
      <c r="V692" s="4"/>
      <c r="X692" s="4"/>
    </row>
    <row r="693" spans="2:24" ht="30" customHeight="1">
      <c r="B693" s="687">
        <v>17</v>
      </c>
      <c r="C693" s="680" t="s">
        <v>2074</v>
      </c>
      <c r="D693" s="681"/>
      <c r="E693" s="682"/>
      <c r="F693" s="93"/>
      <c r="G693" s="92"/>
      <c r="H693" s="93"/>
      <c r="I693" s="92"/>
      <c r="J693" s="93"/>
      <c r="K693" s="92"/>
      <c r="L693" s="93">
        <v>307953</v>
      </c>
      <c r="M693" s="92" t="s">
        <v>1353</v>
      </c>
      <c r="N693" s="93"/>
      <c r="O693" s="92"/>
      <c r="P693" s="202"/>
      <c r="Q693" s="325"/>
      <c r="V693" s="4"/>
      <c r="X693" s="4"/>
    </row>
    <row r="694" spans="2:24" ht="30" customHeight="1">
      <c r="B694" s="670"/>
      <c r="C694" s="677" t="s">
        <v>2075</v>
      </c>
      <c r="D694" s="678"/>
      <c r="E694" s="679"/>
      <c r="F694" s="100"/>
      <c r="G694" s="98"/>
      <c r="H694" s="100"/>
      <c r="I694" s="98"/>
      <c r="J694" s="100"/>
      <c r="K694" s="98"/>
      <c r="L694" s="100"/>
      <c r="M694" s="98"/>
      <c r="N694" s="100"/>
      <c r="O694" s="98"/>
      <c r="P694" s="154">
        <v>358391</v>
      </c>
      <c r="Q694" s="333" t="s">
        <v>2114</v>
      </c>
      <c r="V694" s="4"/>
      <c r="X694" s="4"/>
    </row>
    <row r="695" spans="2:24" ht="30" customHeight="1">
      <c r="B695" s="668">
        <v>16</v>
      </c>
      <c r="C695" s="671" t="s">
        <v>2076</v>
      </c>
      <c r="D695" s="672"/>
      <c r="E695" s="673"/>
      <c r="F695" s="289"/>
      <c r="G695" s="237"/>
      <c r="H695" s="289"/>
      <c r="I695" s="237"/>
      <c r="J695" s="289"/>
      <c r="K695" s="237"/>
      <c r="L695" s="289">
        <v>307955</v>
      </c>
      <c r="M695" s="237" t="s">
        <v>1353</v>
      </c>
      <c r="N695" s="289"/>
      <c r="O695" s="237"/>
      <c r="P695" s="320"/>
      <c r="Q695" s="332"/>
      <c r="V695" s="4"/>
      <c r="X695" s="4"/>
    </row>
    <row r="696" spans="2:24" ht="30" customHeight="1">
      <c r="B696" s="669"/>
      <c r="C696" s="674" t="s">
        <v>2077</v>
      </c>
      <c r="D696" s="675"/>
      <c r="E696" s="676"/>
      <c r="F696" s="12"/>
      <c r="G696" s="20"/>
      <c r="H696" s="12"/>
      <c r="I696" s="20"/>
      <c r="J696" s="12"/>
      <c r="K696" s="20"/>
      <c r="L696" s="12"/>
      <c r="M696" s="20"/>
      <c r="N696" s="12">
        <v>358634</v>
      </c>
      <c r="O696" s="20" t="s">
        <v>2013</v>
      </c>
      <c r="P696" s="14"/>
      <c r="Q696" s="324"/>
      <c r="V696" s="4"/>
      <c r="X696" s="4"/>
    </row>
    <row r="697" spans="2:24" ht="30" customHeight="1">
      <c r="B697" s="670"/>
      <c r="C697" s="677" t="s">
        <v>2078</v>
      </c>
      <c r="D697" s="678"/>
      <c r="E697" s="679"/>
      <c r="F697" s="100"/>
      <c r="G697" s="98"/>
      <c r="H697" s="100"/>
      <c r="I697" s="98"/>
      <c r="J697" s="100"/>
      <c r="K697" s="98"/>
      <c r="L697" s="100"/>
      <c r="M697" s="98"/>
      <c r="N697" s="100"/>
      <c r="O697" s="98"/>
      <c r="P697" s="154">
        <v>358392</v>
      </c>
      <c r="Q697" s="333" t="s">
        <v>2114</v>
      </c>
      <c r="V697" s="4"/>
      <c r="X697" s="4"/>
    </row>
    <row r="698" spans="2:24" ht="30" customHeight="1">
      <c r="B698" s="668">
        <v>15</v>
      </c>
      <c r="C698" s="671" t="s">
        <v>2079</v>
      </c>
      <c r="D698" s="672"/>
      <c r="E698" s="673"/>
      <c r="F698" s="289">
        <v>360740</v>
      </c>
      <c r="G698" s="237"/>
      <c r="H698" s="289"/>
      <c r="I698" s="237"/>
      <c r="J698" s="289"/>
      <c r="K698" s="237"/>
      <c r="L698" s="289"/>
      <c r="M698" s="237"/>
      <c r="N698" s="289"/>
      <c r="O698" s="237"/>
      <c r="P698" s="320"/>
      <c r="Q698" s="332"/>
      <c r="V698" s="4"/>
      <c r="X698" s="4"/>
    </row>
    <row r="699" spans="2:24" ht="30" customHeight="1">
      <c r="B699" s="669"/>
      <c r="C699" s="674" t="s">
        <v>2080</v>
      </c>
      <c r="D699" s="675"/>
      <c r="E699" s="676"/>
      <c r="F699" s="12">
        <v>360741</v>
      </c>
      <c r="G699" s="20"/>
      <c r="H699" s="12"/>
      <c r="I699" s="20"/>
      <c r="J699" s="12"/>
      <c r="K699" s="20"/>
      <c r="L699" s="12"/>
      <c r="M699" s="20"/>
      <c r="N699" s="12"/>
      <c r="O699" s="20"/>
      <c r="P699" s="14"/>
      <c r="Q699" s="324"/>
      <c r="V699" s="4"/>
      <c r="X699" s="4"/>
    </row>
    <row r="700" spans="2:24" ht="30" customHeight="1">
      <c r="B700" s="669"/>
      <c r="C700" s="674" t="s">
        <v>2081</v>
      </c>
      <c r="D700" s="675"/>
      <c r="E700" s="676"/>
      <c r="F700" s="12">
        <v>360742</v>
      </c>
      <c r="G700" s="20"/>
      <c r="H700" s="12"/>
      <c r="I700" s="20"/>
      <c r="J700" s="12"/>
      <c r="K700" s="20"/>
      <c r="L700" s="12"/>
      <c r="M700" s="20"/>
      <c r="N700" s="12"/>
      <c r="O700" s="20"/>
      <c r="P700" s="14"/>
      <c r="Q700" s="324"/>
      <c r="V700" s="4"/>
      <c r="X700" s="4"/>
    </row>
    <row r="701" spans="2:24" ht="30" customHeight="1">
      <c r="B701" s="669"/>
      <c r="C701" s="674" t="s">
        <v>2082</v>
      </c>
      <c r="D701" s="675"/>
      <c r="E701" s="676"/>
      <c r="F701" s="12">
        <v>360743</v>
      </c>
      <c r="G701" s="20"/>
      <c r="H701" s="12"/>
      <c r="I701" s="20"/>
      <c r="J701" s="12"/>
      <c r="K701" s="20"/>
      <c r="L701" s="12"/>
      <c r="M701" s="20"/>
      <c r="N701" s="12"/>
      <c r="O701" s="20"/>
      <c r="P701" s="14"/>
      <c r="Q701" s="324"/>
      <c r="V701" s="4"/>
      <c r="X701" s="4"/>
    </row>
    <row r="702" spans="2:24" ht="30" customHeight="1">
      <c r="B702" s="669"/>
      <c r="C702" s="674" t="s">
        <v>2083</v>
      </c>
      <c r="D702" s="675"/>
      <c r="E702" s="676"/>
      <c r="F702" s="12">
        <v>303467</v>
      </c>
      <c r="G702" s="20" t="s">
        <v>2115</v>
      </c>
      <c r="H702" s="12"/>
      <c r="I702" s="20"/>
      <c r="J702" s="12"/>
      <c r="K702" s="20"/>
      <c r="L702" s="12"/>
      <c r="M702" s="20"/>
      <c r="N702" s="12"/>
      <c r="O702" s="20"/>
      <c r="P702" s="14"/>
      <c r="Q702" s="324"/>
      <c r="V702" s="4"/>
      <c r="X702" s="4"/>
    </row>
    <row r="703" spans="2:24" ht="30" customHeight="1">
      <c r="B703" s="669"/>
      <c r="C703" s="674" t="s">
        <v>2084</v>
      </c>
      <c r="D703" s="675"/>
      <c r="E703" s="676"/>
      <c r="F703" s="12">
        <v>360751</v>
      </c>
      <c r="G703" s="20" t="s">
        <v>2116</v>
      </c>
      <c r="H703" s="12"/>
      <c r="I703" s="20"/>
      <c r="J703" s="12"/>
      <c r="K703" s="20"/>
      <c r="L703" s="12"/>
      <c r="M703" s="20"/>
      <c r="N703" s="12"/>
      <c r="O703" s="20"/>
      <c r="P703" s="14"/>
      <c r="Q703" s="324"/>
      <c r="V703" s="4"/>
      <c r="X703" s="4"/>
    </row>
    <row r="704" spans="2:24" ht="30" customHeight="1">
      <c r="B704" s="669"/>
      <c r="C704" s="674" t="s">
        <v>2085</v>
      </c>
      <c r="D704" s="675"/>
      <c r="E704" s="676"/>
      <c r="F704" s="12">
        <v>299919</v>
      </c>
      <c r="G704" s="20" t="s">
        <v>2115</v>
      </c>
      <c r="H704" s="12"/>
      <c r="I704" s="20"/>
      <c r="J704" s="12"/>
      <c r="K704" s="20"/>
      <c r="L704" s="12">
        <v>307957</v>
      </c>
      <c r="M704" s="20" t="s">
        <v>2117</v>
      </c>
      <c r="N704" s="12"/>
      <c r="O704" s="20"/>
      <c r="P704" s="14"/>
      <c r="Q704" s="324"/>
      <c r="V704" s="4"/>
      <c r="X704" s="4"/>
    </row>
    <row r="705" spans="2:24" ht="30" customHeight="1">
      <c r="B705" s="670"/>
      <c r="C705" s="677" t="s">
        <v>2086</v>
      </c>
      <c r="D705" s="678"/>
      <c r="E705" s="679"/>
      <c r="F705" s="100">
        <v>360744</v>
      </c>
      <c r="G705" s="98" t="s">
        <v>2116</v>
      </c>
      <c r="H705" s="100">
        <v>350288</v>
      </c>
      <c r="I705" s="98"/>
      <c r="J705" s="100"/>
      <c r="K705" s="98"/>
      <c r="L705" s="100"/>
      <c r="M705" s="98"/>
      <c r="N705" s="100"/>
      <c r="O705" s="98"/>
      <c r="P705" s="154">
        <v>358393</v>
      </c>
      <c r="Q705" s="333" t="s">
        <v>2114</v>
      </c>
      <c r="V705" s="4"/>
      <c r="X705" s="4"/>
    </row>
    <row r="706" spans="2:24" ht="30" customHeight="1">
      <c r="B706" s="668">
        <v>14</v>
      </c>
      <c r="C706" s="671" t="s">
        <v>2087</v>
      </c>
      <c r="D706" s="672"/>
      <c r="E706" s="673"/>
      <c r="F706" s="289">
        <v>314941</v>
      </c>
      <c r="G706" s="237"/>
      <c r="H706" s="289">
        <v>350430</v>
      </c>
      <c r="I706" s="237"/>
      <c r="J706" s="289"/>
      <c r="K706" s="237"/>
      <c r="L706" s="289"/>
      <c r="M706" s="237"/>
      <c r="N706" s="289"/>
      <c r="O706" s="237"/>
      <c r="P706" s="320"/>
      <c r="Q706" s="332"/>
      <c r="V706" s="4"/>
      <c r="X706" s="4"/>
    </row>
    <row r="707" spans="2:24" ht="30" customHeight="1">
      <c r="B707" s="669"/>
      <c r="C707" s="674" t="s">
        <v>2088</v>
      </c>
      <c r="D707" s="675"/>
      <c r="E707" s="676"/>
      <c r="F707" s="12">
        <v>322525</v>
      </c>
      <c r="G707" s="20" t="s">
        <v>823</v>
      </c>
      <c r="H707" s="12"/>
      <c r="I707" s="20"/>
      <c r="J707" s="12"/>
      <c r="K707" s="20"/>
      <c r="L707" s="12"/>
      <c r="M707" s="20"/>
      <c r="N707" s="12"/>
      <c r="O707" s="20"/>
      <c r="P707" s="14"/>
      <c r="Q707" s="324"/>
      <c r="V707" s="4"/>
      <c r="X707" s="4"/>
    </row>
    <row r="708" spans="2:24" ht="30" customHeight="1">
      <c r="B708" s="669"/>
      <c r="C708" s="674" t="s">
        <v>2089</v>
      </c>
      <c r="D708" s="675"/>
      <c r="E708" s="676"/>
      <c r="F708" s="12">
        <v>322527</v>
      </c>
      <c r="G708" s="20" t="s">
        <v>823</v>
      </c>
      <c r="H708" s="12">
        <v>357473</v>
      </c>
      <c r="I708" s="20"/>
      <c r="J708" s="12"/>
      <c r="K708" s="20"/>
      <c r="L708" s="12"/>
      <c r="M708" s="20"/>
      <c r="N708" s="12"/>
      <c r="O708" s="20"/>
      <c r="P708" s="14"/>
      <c r="Q708" s="324"/>
      <c r="V708" s="4"/>
      <c r="X708" s="4"/>
    </row>
    <row r="709" spans="2:24" ht="30" customHeight="1">
      <c r="B709" s="669"/>
      <c r="C709" s="674" t="s">
        <v>2090</v>
      </c>
      <c r="D709" s="675"/>
      <c r="E709" s="676"/>
      <c r="F709" s="12">
        <v>328491</v>
      </c>
      <c r="G709" s="20" t="s">
        <v>823</v>
      </c>
      <c r="H709" s="12"/>
      <c r="I709" s="20"/>
      <c r="J709" s="12"/>
      <c r="K709" s="20"/>
      <c r="L709" s="12"/>
      <c r="M709" s="20"/>
      <c r="N709" s="12"/>
      <c r="O709" s="20"/>
      <c r="P709" s="14"/>
      <c r="Q709" s="324"/>
      <c r="V709" s="4"/>
      <c r="X709" s="4"/>
    </row>
    <row r="710" spans="2:24" ht="30" customHeight="1">
      <c r="B710" s="669"/>
      <c r="C710" s="674" t="s">
        <v>2091</v>
      </c>
      <c r="D710" s="675"/>
      <c r="E710" s="676"/>
      <c r="F710" s="12">
        <v>324497</v>
      </c>
      <c r="G710" s="20" t="s">
        <v>823</v>
      </c>
      <c r="H710" s="12"/>
      <c r="I710" s="20"/>
      <c r="J710" s="12"/>
      <c r="K710" s="20"/>
      <c r="L710" s="12"/>
      <c r="M710" s="20"/>
      <c r="N710" s="12"/>
      <c r="O710" s="20"/>
      <c r="P710" s="14"/>
      <c r="Q710" s="324"/>
      <c r="V710" s="4"/>
      <c r="X710" s="4"/>
    </row>
    <row r="711" spans="2:24" ht="30" customHeight="1">
      <c r="B711" s="669"/>
      <c r="C711" s="674" t="s">
        <v>2092</v>
      </c>
      <c r="D711" s="675"/>
      <c r="E711" s="676"/>
      <c r="F711" s="12">
        <v>324500</v>
      </c>
      <c r="G711" s="20" t="s">
        <v>823</v>
      </c>
      <c r="H711" s="12"/>
      <c r="I711" s="20"/>
      <c r="J711" s="12"/>
      <c r="K711" s="20"/>
      <c r="L711" s="12"/>
      <c r="M711" s="20"/>
      <c r="N711" s="12"/>
      <c r="O711" s="20"/>
      <c r="P711" s="14"/>
      <c r="Q711" s="324"/>
      <c r="V711" s="4"/>
      <c r="X711" s="4"/>
    </row>
    <row r="712" spans="2:24" ht="30" customHeight="1">
      <c r="B712" s="669"/>
      <c r="C712" s="674" t="s">
        <v>2093</v>
      </c>
      <c r="D712" s="675"/>
      <c r="E712" s="676"/>
      <c r="F712" s="12">
        <v>301411</v>
      </c>
      <c r="G712" s="20"/>
      <c r="H712" s="12"/>
      <c r="I712" s="20"/>
      <c r="J712" s="12"/>
      <c r="K712" s="20"/>
      <c r="L712" s="12"/>
      <c r="M712" s="20"/>
      <c r="N712" s="12"/>
      <c r="O712" s="20"/>
      <c r="P712" s="14"/>
      <c r="Q712" s="324"/>
      <c r="V712" s="4"/>
      <c r="X712" s="4"/>
    </row>
    <row r="713" spans="2:24" ht="30" customHeight="1">
      <c r="B713" s="669"/>
      <c r="C713" s="674" t="s">
        <v>2094</v>
      </c>
      <c r="D713" s="675"/>
      <c r="E713" s="676"/>
      <c r="F713" s="12">
        <v>301471</v>
      </c>
      <c r="G713" s="20"/>
      <c r="H713" s="12"/>
      <c r="I713" s="20"/>
      <c r="J713" s="12"/>
      <c r="K713" s="20"/>
      <c r="L713" s="12"/>
      <c r="M713" s="20"/>
      <c r="N713" s="12"/>
      <c r="O713" s="20"/>
      <c r="P713" s="14"/>
      <c r="Q713" s="324"/>
      <c r="V713" s="4"/>
      <c r="X713" s="4"/>
    </row>
    <row r="714" spans="2:24" ht="30" customHeight="1">
      <c r="B714" s="669"/>
      <c r="C714" s="674" t="s">
        <v>2095</v>
      </c>
      <c r="D714" s="675"/>
      <c r="E714" s="676"/>
      <c r="F714" s="12">
        <v>301161</v>
      </c>
      <c r="G714" s="20"/>
      <c r="H714" s="12"/>
      <c r="I714" s="20"/>
      <c r="J714" s="12"/>
      <c r="K714" s="20"/>
      <c r="L714" s="12"/>
      <c r="M714" s="20"/>
      <c r="N714" s="12"/>
      <c r="O714" s="20"/>
      <c r="P714" s="14"/>
      <c r="Q714" s="324"/>
      <c r="V714" s="4"/>
      <c r="X714" s="4"/>
    </row>
    <row r="715" spans="2:24" ht="30" customHeight="1">
      <c r="B715" s="669"/>
      <c r="C715" s="674" t="s">
        <v>2096</v>
      </c>
      <c r="D715" s="675"/>
      <c r="E715" s="676"/>
      <c r="F715" s="12">
        <v>301473</v>
      </c>
      <c r="G715" s="20"/>
      <c r="H715" s="12"/>
      <c r="I715" s="20"/>
      <c r="J715" s="12"/>
      <c r="K715" s="20"/>
      <c r="L715" s="12"/>
      <c r="M715" s="20"/>
      <c r="N715" s="12"/>
      <c r="O715" s="20"/>
      <c r="P715" s="14"/>
      <c r="Q715" s="324"/>
      <c r="V715" s="4"/>
      <c r="X715" s="4"/>
    </row>
    <row r="716" spans="2:24" ht="30" customHeight="1">
      <c r="B716" s="669"/>
      <c r="C716" s="674" t="s">
        <v>2097</v>
      </c>
      <c r="D716" s="675"/>
      <c r="E716" s="676"/>
      <c r="F716" s="12">
        <v>303955</v>
      </c>
      <c r="G716" s="20"/>
      <c r="H716" s="12"/>
      <c r="I716" s="20"/>
      <c r="J716" s="12"/>
      <c r="K716" s="20"/>
      <c r="L716" s="12"/>
      <c r="M716" s="20"/>
      <c r="N716" s="12"/>
      <c r="O716" s="20"/>
      <c r="P716" s="14"/>
      <c r="Q716" s="324"/>
      <c r="V716" s="4"/>
      <c r="X716" s="4"/>
    </row>
    <row r="717" spans="2:24" ht="30" customHeight="1">
      <c r="B717" s="670"/>
      <c r="C717" s="677" t="s">
        <v>2098</v>
      </c>
      <c r="D717" s="678"/>
      <c r="E717" s="679"/>
      <c r="F717" s="100">
        <v>303957</v>
      </c>
      <c r="G717" s="98"/>
      <c r="H717" s="100"/>
      <c r="I717" s="98"/>
      <c r="J717" s="100"/>
      <c r="K717" s="98"/>
      <c r="L717" s="100"/>
      <c r="M717" s="98"/>
      <c r="N717" s="100"/>
      <c r="O717" s="98"/>
      <c r="P717" s="154"/>
      <c r="Q717" s="333"/>
      <c r="V717" s="4"/>
      <c r="X717" s="4"/>
    </row>
    <row r="718" spans="2:24" ht="30" customHeight="1">
      <c r="B718" s="668">
        <v>13</v>
      </c>
      <c r="C718" s="671" t="s">
        <v>2099</v>
      </c>
      <c r="D718" s="672"/>
      <c r="E718" s="673"/>
      <c r="F718" s="289">
        <v>303939</v>
      </c>
      <c r="G718" s="101" t="s">
        <v>1097</v>
      </c>
      <c r="H718" s="289"/>
      <c r="I718" s="101"/>
      <c r="J718" s="289"/>
      <c r="K718" s="101"/>
      <c r="L718" s="289"/>
      <c r="M718" s="237"/>
      <c r="N718" s="289"/>
      <c r="O718" s="237"/>
      <c r="P718" s="320"/>
      <c r="Q718" s="332"/>
      <c r="V718" s="4"/>
      <c r="X718" s="4"/>
    </row>
    <row r="719" spans="2:24" ht="30" customHeight="1">
      <c r="B719" s="669"/>
      <c r="C719" s="674" t="s">
        <v>2100</v>
      </c>
      <c r="D719" s="675"/>
      <c r="E719" s="676"/>
      <c r="F719" s="12">
        <v>303941</v>
      </c>
      <c r="G719" s="20" t="s">
        <v>1097</v>
      </c>
      <c r="H719" s="12"/>
      <c r="I719" s="20"/>
      <c r="J719" s="12"/>
      <c r="K719" s="20"/>
      <c r="L719" s="12"/>
      <c r="M719" s="20"/>
      <c r="N719" s="12"/>
      <c r="O719" s="20"/>
      <c r="P719" s="14"/>
      <c r="Q719" s="324"/>
      <c r="V719" s="4"/>
      <c r="X719" s="4"/>
    </row>
    <row r="720" spans="2:24" ht="30" customHeight="1">
      <c r="B720" s="669"/>
      <c r="C720" s="674" t="s">
        <v>2101</v>
      </c>
      <c r="D720" s="675"/>
      <c r="E720" s="676"/>
      <c r="F720" s="12">
        <v>303947</v>
      </c>
      <c r="G720" s="20"/>
      <c r="H720" s="12"/>
      <c r="I720" s="20"/>
      <c r="J720" s="12"/>
      <c r="K720" s="20"/>
      <c r="L720" s="12"/>
      <c r="M720" s="20"/>
      <c r="N720" s="12"/>
      <c r="O720" s="20"/>
      <c r="P720" s="14"/>
      <c r="Q720" s="324"/>
      <c r="V720" s="4"/>
      <c r="X720" s="4"/>
    </row>
    <row r="721" spans="2:27" ht="30" customHeight="1">
      <c r="B721" s="669"/>
      <c r="C721" s="674" t="s">
        <v>2102</v>
      </c>
      <c r="D721" s="675"/>
      <c r="E721" s="676"/>
      <c r="F721" s="12">
        <v>303949</v>
      </c>
      <c r="G721" s="20"/>
      <c r="H721" s="12"/>
      <c r="I721" s="20"/>
      <c r="J721" s="12"/>
      <c r="K721" s="20"/>
      <c r="L721" s="12"/>
      <c r="M721" s="20"/>
      <c r="N721" s="12"/>
      <c r="O721" s="20"/>
      <c r="P721" s="14"/>
      <c r="Q721" s="324"/>
      <c r="V721" s="4"/>
      <c r="X721" s="4"/>
    </row>
    <row r="722" spans="2:27" ht="30" customHeight="1">
      <c r="B722" s="669"/>
      <c r="C722" s="674" t="s">
        <v>2103</v>
      </c>
      <c r="D722" s="675"/>
      <c r="E722" s="676"/>
      <c r="F722" s="12">
        <v>354688</v>
      </c>
      <c r="G722" s="20"/>
      <c r="H722" s="12"/>
      <c r="I722" s="20"/>
      <c r="J722" s="12"/>
      <c r="K722" s="20"/>
      <c r="L722" s="12"/>
      <c r="M722" s="20"/>
      <c r="N722" s="12"/>
      <c r="O722" s="20"/>
      <c r="P722" s="14"/>
      <c r="Q722" s="324"/>
      <c r="V722" s="4"/>
      <c r="X722" s="4"/>
    </row>
    <row r="723" spans="2:27" ht="30" customHeight="1">
      <c r="B723" s="669"/>
      <c r="C723" s="674" t="s">
        <v>2104</v>
      </c>
      <c r="D723" s="675"/>
      <c r="E723" s="676"/>
      <c r="F723" s="12">
        <v>301003</v>
      </c>
      <c r="G723" s="20"/>
      <c r="H723" s="12"/>
      <c r="I723" s="20"/>
      <c r="J723" s="12"/>
      <c r="K723" s="20"/>
      <c r="L723" s="12"/>
      <c r="M723" s="20"/>
      <c r="N723" s="12"/>
      <c r="O723" s="20"/>
      <c r="P723" s="14"/>
      <c r="Q723" s="324"/>
      <c r="V723" s="4"/>
      <c r="X723" s="4"/>
    </row>
    <row r="724" spans="2:27" ht="30" customHeight="1">
      <c r="B724" s="669"/>
      <c r="C724" s="674" t="s">
        <v>2105</v>
      </c>
      <c r="D724" s="675"/>
      <c r="E724" s="676"/>
      <c r="F724" s="12">
        <v>299871</v>
      </c>
      <c r="G724" s="20"/>
      <c r="H724" s="12"/>
      <c r="I724" s="20"/>
      <c r="J724" s="12"/>
      <c r="K724" s="20"/>
      <c r="L724" s="12"/>
      <c r="M724" s="20"/>
      <c r="N724" s="12"/>
      <c r="O724" s="20"/>
      <c r="P724" s="14"/>
      <c r="Q724" s="324"/>
      <c r="V724" s="4"/>
      <c r="X724" s="4"/>
    </row>
    <row r="725" spans="2:27" ht="30" customHeight="1">
      <c r="B725" s="670"/>
      <c r="C725" s="677" t="s">
        <v>2106</v>
      </c>
      <c r="D725" s="678"/>
      <c r="E725" s="679"/>
      <c r="F725" s="100">
        <v>303951</v>
      </c>
      <c r="G725" s="98"/>
      <c r="H725" s="100"/>
      <c r="I725" s="98"/>
      <c r="J725" s="100"/>
      <c r="K725" s="98"/>
      <c r="L725" s="100"/>
      <c r="M725" s="98"/>
      <c r="N725" s="100"/>
      <c r="O725" s="98"/>
      <c r="P725" s="154"/>
      <c r="Q725" s="333"/>
      <c r="V725" s="4"/>
      <c r="X725" s="4"/>
    </row>
    <row r="726" spans="2:27" ht="30" customHeight="1">
      <c r="B726" s="668">
        <v>12</v>
      </c>
      <c r="C726" s="671" t="s">
        <v>2107</v>
      </c>
      <c r="D726" s="672"/>
      <c r="E726" s="673"/>
      <c r="F726" s="289">
        <v>324491</v>
      </c>
      <c r="G726" s="237" t="s">
        <v>823</v>
      </c>
      <c r="H726" s="289">
        <v>350431</v>
      </c>
      <c r="I726" s="237"/>
      <c r="J726" s="289"/>
      <c r="K726" s="237"/>
      <c r="L726" s="289"/>
      <c r="M726" s="237"/>
      <c r="N726" s="289"/>
      <c r="O726" s="237"/>
      <c r="P726" s="320"/>
      <c r="Q726" s="332"/>
      <c r="V726" s="4"/>
      <c r="X726" s="4"/>
    </row>
    <row r="727" spans="2:27" ht="30" customHeight="1">
      <c r="B727" s="669"/>
      <c r="C727" s="674" t="s">
        <v>2108</v>
      </c>
      <c r="D727" s="675"/>
      <c r="E727" s="676"/>
      <c r="F727" s="12">
        <v>324492</v>
      </c>
      <c r="G727" s="20" t="s">
        <v>823</v>
      </c>
      <c r="H727" s="12"/>
      <c r="I727" s="20"/>
      <c r="J727" s="12"/>
      <c r="K727" s="20"/>
      <c r="L727" s="12"/>
      <c r="M727" s="20"/>
      <c r="N727" s="12"/>
      <c r="O727" s="20"/>
      <c r="P727" s="14"/>
      <c r="Q727" s="324"/>
      <c r="V727" s="4"/>
      <c r="X727" s="4"/>
    </row>
    <row r="728" spans="2:27" ht="30" customHeight="1">
      <c r="B728" s="669"/>
      <c r="C728" s="674" t="s">
        <v>2109</v>
      </c>
      <c r="D728" s="675"/>
      <c r="E728" s="676"/>
      <c r="F728" s="12">
        <v>303935</v>
      </c>
      <c r="G728" s="20" t="s">
        <v>1097</v>
      </c>
      <c r="H728" s="12"/>
      <c r="I728" s="20"/>
      <c r="J728" s="12"/>
      <c r="K728" s="20"/>
      <c r="L728" s="12"/>
      <c r="M728" s="20"/>
      <c r="N728" s="12"/>
      <c r="O728" s="20"/>
      <c r="P728" s="14"/>
      <c r="Q728" s="324"/>
      <c r="V728" s="4"/>
      <c r="X728" s="4"/>
    </row>
    <row r="729" spans="2:27" ht="30" customHeight="1">
      <c r="B729" s="669"/>
      <c r="C729" s="674" t="s">
        <v>2110</v>
      </c>
      <c r="D729" s="675"/>
      <c r="E729" s="676"/>
      <c r="F729" s="12">
        <v>303937</v>
      </c>
      <c r="G729" s="20"/>
      <c r="H729" s="12"/>
      <c r="I729" s="20"/>
      <c r="J729" s="12"/>
      <c r="K729" s="20"/>
      <c r="L729" s="12"/>
      <c r="M729" s="20"/>
      <c r="N729" s="12"/>
      <c r="O729" s="20"/>
      <c r="P729" s="14"/>
      <c r="Q729" s="324"/>
      <c r="V729" s="4"/>
      <c r="X729" s="4"/>
    </row>
    <row r="730" spans="2:27" ht="30" customHeight="1">
      <c r="B730" s="669"/>
      <c r="C730" s="674" t="s">
        <v>2111</v>
      </c>
      <c r="D730" s="675"/>
      <c r="E730" s="676"/>
      <c r="F730" s="12">
        <v>303943</v>
      </c>
      <c r="G730" s="20"/>
      <c r="H730" s="12"/>
      <c r="I730" s="20"/>
      <c r="J730" s="12"/>
      <c r="K730" s="20"/>
      <c r="L730" s="12"/>
      <c r="M730" s="20"/>
      <c r="N730" s="12"/>
      <c r="O730" s="20"/>
      <c r="P730" s="14"/>
      <c r="Q730" s="324"/>
      <c r="V730" s="4"/>
      <c r="X730" s="4"/>
    </row>
    <row r="731" spans="2:27" ht="30" customHeight="1">
      <c r="B731" s="670"/>
      <c r="C731" s="677" t="s">
        <v>2112</v>
      </c>
      <c r="D731" s="678"/>
      <c r="E731" s="679"/>
      <c r="F731" s="100">
        <v>303945</v>
      </c>
      <c r="G731" s="98"/>
      <c r="H731" s="100"/>
      <c r="I731" s="98"/>
      <c r="J731" s="100"/>
      <c r="K731" s="98"/>
      <c r="L731" s="100"/>
      <c r="M731" s="98"/>
      <c r="N731" s="100"/>
      <c r="O731" s="98"/>
      <c r="P731" s="154"/>
      <c r="Q731" s="333"/>
      <c r="V731" s="4"/>
      <c r="X731" s="4"/>
    </row>
    <row r="732" spans="2:27" ht="30" customHeight="1" thickBot="1">
      <c r="B732" s="382">
        <v>10</v>
      </c>
      <c r="C732" s="688" t="s">
        <v>2113</v>
      </c>
      <c r="D732" s="689"/>
      <c r="E732" s="690"/>
      <c r="F732" s="393"/>
      <c r="G732" s="157"/>
      <c r="H732" s="393"/>
      <c r="I732" s="157"/>
      <c r="J732" s="393">
        <v>238517</v>
      </c>
      <c r="K732" s="157" t="s">
        <v>1097</v>
      </c>
      <c r="L732" s="393"/>
      <c r="M732" s="157"/>
      <c r="N732" s="393"/>
      <c r="O732" s="157"/>
      <c r="P732" s="158"/>
      <c r="Q732" s="470"/>
      <c r="V732" s="4"/>
      <c r="X732" s="4"/>
    </row>
    <row r="733" spans="2:27" ht="52.5" customHeight="1">
      <c r="B733" s="545" t="s">
        <v>2119</v>
      </c>
      <c r="C733" s="588"/>
      <c r="D733" s="588"/>
      <c r="E733" s="588"/>
      <c r="F733" s="588"/>
      <c r="G733" s="588"/>
      <c r="H733" s="588"/>
      <c r="I733" s="588"/>
      <c r="J733" s="588"/>
      <c r="K733" s="588"/>
      <c r="L733" s="588"/>
      <c r="M733" s="588"/>
      <c r="N733" s="589"/>
      <c r="O733" s="589"/>
      <c r="P733" s="589"/>
      <c r="Q733" s="589"/>
      <c r="R733" s="589"/>
      <c r="S733" s="589"/>
    </row>
    <row r="734" spans="2:27" ht="13.5" customHeight="1">
      <c r="C734" s="315"/>
      <c r="D734" s="315"/>
      <c r="E734" s="315"/>
      <c r="F734" s="81"/>
      <c r="G734" s="315"/>
      <c r="H734" s="10"/>
      <c r="I734" s="17"/>
      <c r="J734" s="10"/>
      <c r="K734" s="17"/>
      <c r="L734" s="10"/>
      <c r="M734" s="22"/>
      <c r="N734" s="10"/>
      <c r="O734" s="407"/>
      <c r="P734" s="10"/>
      <c r="Q734" s="17"/>
    </row>
    <row r="735" spans="2:27" ht="14.25" customHeight="1" thickBot="1">
      <c r="B735" s="54"/>
      <c r="C735" s="315"/>
      <c r="D735" s="315"/>
      <c r="E735" s="315"/>
      <c r="F735" s="10"/>
      <c r="G735" s="17"/>
      <c r="H735" s="10"/>
      <c r="I735" s="17"/>
      <c r="J735" s="10"/>
      <c r="K735" s="22"/>
      <c r="L735" s="10"/>
      <c r="M735" s="17"/>
      <c r="N735" s="10"/>
      <c r="O735" s="407"/>
      <c r="P735" s="10"/>
      <c r="Q735" s="22"/>
    </row>
    <row r="736" spans="2:27" ht="25.5" customHeight="1" thickTop="1" thickBot="1">
      <c r="B736" s="518" t="s">
        <v>36</v>
      </c>
      <c r="C736" s="519"/>
      <c r="D736" s="519"/>
      <c r="E736" s="519"/>
      <c r="F736" s="519"/>
      <c r="G736" s="519"/>
      <c r="H736" s="519"/>
      <c r="I736" s="519"/>
      <c r="J736" s="519"/>
      <c r="K736" s="519"/>
      <c r="L736" s="519"/>
      <c r="M736" s="519"/>
      <c r="N736" s="519"/>
      <c r="O736" s="519"/>
      <c r="P736" s="519"/>
      <c r="Q736" s="519"/>
      <c r="R736" s="519"/>
      <c r="S736" s="519"/>
      <c r="T736" s="519"/>
      <c r="U736" s="519"/>
      <c r="V736" s="519"/>
      <c r="W736" s="519"/>
      <c r="X736" s="519"/>
      <c r="Y736" s="519"/>
      <c r="Z736" s="519"/>
      <c r="AA736" s="520"/>
    </row>
    <row r="737" spans="2:24" ht="20.25" customHeight="1" thickTop="1" thickBot="1"/>
    <row r="738" spans="2:24" ht="20.100000000000001" customHeight="1" thickBot="1">
      <c r="B738" s="691" t="s">
        <v>452</v>
      </c>
      <c r="C738" s="534" t="s">
        <v>524</v>
      </c>
      <c r="D738" s="637"/>
      <c r="E738" s="637"/>
      <c r="F738" s="531" t="s">
        <v>453</v>
      </c>
      <c r="G738" s="532"/>
      <c r="H738" s="532"/>
      <c r="I738" s="532"/>
      <c r="J738" s="532"/>
      <c r="K738" s="532"/>
      <c r="L738" s="532"/>
      <c r="M738" s="532"/>
      <c r="N738" s="532"/>
      <c r="O738" s="532"/>
      <c r="P738" s="532"/>
      <c r="Q738" s="533"/>
      <c r="R738" s="11"/>
      <c r="S738" s="11"/>
      <c r="X738" s="4"/>
    </row>
    <row r="739" spans="2:24" ht="39.950000000000003" customHeight="1">
      <c r="B739" s="692"/>
      <c r="C739" s="536"/>
      <c r="D739" s="547"/>
      <c r="E739" s="547"/>
      <c r="F739" s="683" t="s">
        <v>932</v>
      </c>
      <c r="G739" s="694"/>
      <c r="H739" s="683" t="s">
        <v>935</v>
      </c>
      <c r="I739" s="694"/>
      <c r="J739" s="695" t="s">
        <v>847</v>
      </c>
      <c r="K739" s="694"/>
      <c r="L739" s="683" t="s">
        <v>848</v>
      </c>
      <c r="M739" s="694"/>
      <c r="N739" s="683" t="s">
        <v>849</v>
      </c>
      <c r="O739" s="694"/>
      <c r="P739" s="683" t="s">
        <v>2120</v>
      </c>
      <c r="Q739" s="694"/>
      <c r="V739" s="4"/>
      <c r="X739" s="4"/>
    </row>
    <row r="740" spans="2:24" ht="20.100000000000001" customHeight="1" thickBot="1">
      <c r="B740" s="693" t="s">
        <v>525</v>
      </c>
      <c r="C740" s="538"/>
      <c r="D740" s="618"/>
      <c r="E740" s="618"/>
      <c r="F740" s="514" t="s">
        <v>825</v>
      </c>
      <c r="G740" s="515"/>
      <c r="H740" s="514" t="s">
        <v>825</v>
      </c>
      <c r="I740" s="515"/>
      <c r="J740" s="555" t="s">
        <v>825</v>
      </c>
      <c r="K740" s="515"/>
      <c r="L740" s="514" t="s">
        <v>825</v>
      </c>
      <c r="M740" s="515"/>
      <c r="N740" s="514" t="s">
        <v>825</v>
      </c>
      <c r="O740" s="515"/>
      <c r="P740" s="514" t="s">
        <v>825</v>
      </c>
      <c r="Q740" s="515"/>
      <c r="V740" s="4"/>
      <c r="X740" s="4"/>
    </row>
    <row r="741" spans="2:24" ht="30" customHeight="1">
      <c r="B741" s="687">
        <v>16</v>
      </c>
      <c r="C741" s="680" t="s">
        <v>64</v>
      </c>
      <c r="D741" s="681"/>
      <c r="E741" s="682"/>
      <c r="F741" s="172"/>
      <c r="G741" s="125"/>
      <c r="H741" s="208"/>
      <c r="I741" s="125"/>
      <c r="J741" s="172">
        <v>251755</v>
      </c>
      <c r="K741" s="125"/>
      <c r="L741" s="182"/>
      <c r="M741" s="125"/>
      <c r="N741" s="172"/>
      <c r="O741" s="125"/>
      <c r="P741" s="172"/>
      <c r="Q741" s="125"/>
      <c r="V741" s="4"/>
      <c r="X741" s="4"/>
    </row>
    <row r="742" spans="2:24" ht="30" customHeight="1">
      <c r="B742" s="669"/>
      <c r="C742" s="674" t="s">
        <v>829</v>
      </c>
      <c r="D742" s="675"/>
      <c r="E742" s="676"/>
      <c r="F742" s="176">
        <v>339031</v>
      </c>
      <c r="G742" s="96"/>
      <c r="H742" s="209"/>
      <c r="I742" s="96"/>
      <c r="J742" s="176"/>
      <c r="K742" s="96"/>
      <c r="L742" s="183">
        <v>339982</v>
      </c>
      <c r="M742" s="96"/>
      <c r="N742" s="176"/>
      <c r="O742" s="96"/>
      <c r="P742" s="176"/>
      <c r="Q742" s="96"/>
      <c r="V742" s="4"/>
      <c r="X742" s="4"/>
    </row>
    <row r="743" spans="2:24" ht="30" customHeight="1">
      <c r="B743" s="669"/>
      <c r="C743" s="674" t="s">
        <v>526</v>
      </c>
      <c r="D743" s="675"/>
      <c r="E743" s="676"/>
      <c r="F743" s="176"/>
      <c r="G743" s="96"/>
      <c r="H743" s="209"/>
      <c r="I743" s="96"/>
      <c r="J743" s="176"/>
      <c r="K743" s="96"/>
      <c r="L743" s="183"/>
      <c r="M743" s="96"/>
      <c r="N743" s="176">
        <v>351570</v>
      </c>
      <c r="O743" s="96"/>
      <c r="P743" s="176"/>
      <c r="Q743" s="96"/>
      <c r="V743" s="4"/>
      <c r="X743" s="4"/>
    </row>
    <row r="744" spans="2:24" ht="30" customHeight="1">
      <c r="B744" s="669"/>
      <c r="C744" s="674" t="s">
        <v>830</v>
      </c>
      <c r="D744" s="675"/>
      <c r="E744" s="676"/>
      <c r="F744" s="176">
        <v>339039</v>
      </c>
      <c r="G744" s="96"/>
      <c r="H744" s="209"/>
      <c r="I744" s="96"/>
      <c r="J744" s="176"/>
      <c r="K744" s="96"/>
      <c r="L744" s="183"/>
      <c r="M744" s="96"/>
      <c r="N744" s="176"/>
      <c r="O744" s="96"/>
      <c r="P744" s="176"/>
      <c r="Q744" s="96"/>
      <c r="V744" s="4"/>
      <c r="X744" s="4"/>
    </row>
    <row r="745" spans="2:24" ht="30" customHeight="1">
      <c r="B745" s="669"/>
      <c r="C745" s="674" t="s">
        <v>831</v>
      </c>
      <c r="D745" s="675"/>
      <c r="E745" s="676"/>
      <c r="F745" s="176">
        <v>339037</v>
      </c>
      <c r="G745" s="96"/>
      <c r="H745" s="209"/>
      <c r="I745" s="96"/>
      <c r="J745" s="176"/>
      <c r="K745" s="96"/>
      <c r="L745" s="183"/>
      <c r="M745" s="96"/>
      <c r="N745" s="176"/>
      <c r="O745" s="96"/>
      <c r="P745" s="176"/>
      <c r="Q745" s="96"/>
      <c r="V745" s="4"/>
      <c r="X745" s="4"/>
    </row>
    <row r="746" spans="2:24" ht="30" customHeight="1">
      <c r="B746" s="669"/>
      <c r="C746" s="674" t="s">
        <v>983</v>
      </c>
      <c r="D746" s="675"/>
      <c r="E746" s="676"/>
      <c r="F746" s="176">
        <v>339030</v>
      </c>
      <c r="G746" s="96"/>
      <c r="H746" s="209"/>
      <c r="I746" s="96"/>
      <c r="J746" s="176"/>
      <c r="K746" s="96"/>
      <c r="L746" s="183">
        <v>350642</v>
      </c>
      <c r="M746" s="96"/>
      <c r="N746" s="176">
        <v>351568</v>
      </c>
      <c r="O746" s="96"/>
      <c r="P746" s="176"/>
      <c r="Q746" s="96"/>
      <c r="V746" s="4"/>
      <c r="X746" s="4"/>
    </row>
    <row r="747" spans="2:24" ht="30" customHeight="1">
      <c r="B747" s="669"/>
      <c r="C747" s="674" t="s">
        <v>984</v>
      </c>
      <c r="D747" s="675"/>
      <c r="E747" s="676"/>
      <c r="F747" s="176">
        <v>339032</v>
      </c>
      <c r="G747" s="96"/>
      <c r="H747" s="209"/>
      <c r="I747" s="96"/>
      <c r="J747" s="176"/>
      <c r="K747" s="96"/>
      <c r="L747" s="183">
        <v>339983</v>
      </c>
      <c r="M747" s="96"/>
      <c r="N747" s="176"/>
      <c r="O747" s="96"/>
      <c r="P747" s="176"/>
      <c r="Q747" s="96"/>
      <c r="V747" s="4"/>
      <c r="X747" s="4"/>
    </row>
    <row r="748" spans="2:24" ht="30" customHeight="1">
      <c r="B748" s="669"/>
      <c r="C748" s="674" t="s">
        <v>832</v>
      </c>
      <c r="D748" s="675"/>
      <c r="E748" s="676"/>
      <c r="F748" s="176">
        <v>339025</v>
      </c>
      <c r="G748" s="96"/>
      <c r="H748" s="209"/>
      <c r="I748" s="96"/>
      <c r="J748" s="176"/>
      <c r="K748" s="96"/>
      <c r="L748" s="183">
        <v>339984</v>
      </c>
      <c r="M748" s="96"/>
      <c r="N748" s="176"/>
      <c r="O748" s="96"/>
      <c r="P748" s="176"/>
      <c r="Q748" s="96"/>
      <c r="V748" s="4"/>
      <c r="X748" s="4"/>
    </row>
    <row r="749" spans="2:24" ht="30" customHeight="1">
      <c r="B749" s="669"/>
      <c r="C749" s="674" t="s">
        <v>427</v>
      </c>
      <c r="D749" s="675"/>
      <c r="E749" s="676"/>
      <c r="F749" s="176"/>
      <c r="G749" s="96"/>
      <c r="H749" s="209"/>
      <c r="I749" s="96"/>
      <c r="J749" s="176"/>
      <c r="K749" s="96"/>
      <c r="L749" s="183"/>
      <c r="M749" s="96"/>
      <c r="N749" s="176">
        <v>351561</v>
      </c>
      <c r="O749" s="96"/>
      <c r="P749" s="176"/>
      <c r="Q749" s="96"/>
      <c r="V749" s="4"/>
      <c r="X749" s="4"/>
    </row>
    <row r="750" spans="2:24" ht="30" customHeight="1">
      <c r="B750" s="669"/>
      <c r="C750" s="674" t="s">
        <v>833</v>
      </c>
      <c r="D750" s="675"/>
      <c r="E750" s="676"/>
      <c r="F750" s="176">
        <v>339036</v>
      </c>
      <c r="G750" s="96"/>
      <c r="H750" s="209"/>
      <c r="I750" s="96"/>
      <c r="J750" s="176"/>
      <c r="K750" s="96"/>
      <c r="L750" s="183">
        <v>350643</v>
      </c>
      <c r="M750" s="96"/>
      <c r="N750" s="176"/>
      <c r="O750" s="96"/>
      <c r="P750" s="176"/>
      <c r="Q750" s="96"/>
      <c r="V750" s="4"/>
      <c r="X750" s="4"/>
    </row>
    <row r="751" spans="2:24" ht="30" customHeight="1">
      <c r="B751" s="669"/>
      <c r="C751" s="674" t="s">
        <v>834</v>
      </c>
      <c r="D751" s="675"/>
      <c r="E751" s="676"/>
      <c r="F751" s="173">
        <v>339028</v>
      </c>
      <c r="G751" s="360"/>
      <c r="H751" s="210"/>
      <c r="I751" s="360"/>
      <c r="J751" s="173"/>
      <c r="K751" s="360"/>
      <c r="L751" s="194">
        <v>350644</v>
      </c>
      <c r="M751" s="360"/>
      <c r="N751" s="173">
        <v>351571</v>
      </c>
      <c r="O751" s="360"/>
      <c r="P751" s="173"/>
      <c r="Q751" s="360"/>
      <c r="T751" s="40" t="s">
        <v>719</v>
      </c>
      <c r="V751" s="4"/>
      <c r="X751" s="4"/>
    </row>
    <row r="752" spans="2:24" ht="30" customHeight="1">
      <c r="B752" s="669"/>
      <c r="C752" s="674" t="s">
        <v>835</v>
      </c>
      <c r="D752" s="675"/>
      <c r="E752" s="676"/>
      <c r="F752" s="176">
        <v>339023</v>
      </c>
      <c r="G752" s="96"/>
      <c r="H752" s="209"/>
      <c r="I752" s="96"/>
      <c r="J752" s="176"/>
      <c r="K752" s="96"/>
      <c r="L752" s="183">
        <v>339257</v>
      </c>
      <c r="M752" s="96"/>
      <c r="N752" s="176">
        <v>351567</v>
      </c>
      <c r="O752" s="96"/>
      <c r="P752" s="176"/>
      <c r="Q752" s="96"/>
      <c r="V752" s="4"/>
      <c r="X752" s="4"/>
    </row>
    <row r="753" spans="2:24" ht="30" customHeight="1">
      <c r="B753" s="669"/>
      <c r="C753" s="674" t="s">
        <v>836</v>
      </c>
      <c r="D753" s="675"/>
      <c r="E753" s="676"/>
      <c r="F753" s="176">
        <v>339024</v>
      </c>
      <c r="G753" s="96"/>
      <c r="H753" s="209"/>
      <c r="I753" s="96"/>
      <c r="J753" s="176"/>
      <c r="K753" s="96"/>
      <c r="L753" s="183">
        <v>339053</v>
      </c>
      <c r="M753" s="96"/>
      <c r="N753" s="176"/>
      <c r="O753" s="96"/>
      <c r="P753" s="176">
        <v>357091</v>
      </c>
      <c r="Q753" s="96"/>
      <c r="V753" s="4"/>
      <c r="X753" s="4"/>
    </row>
    <row r="754" spans="2:24" ht="30" customHeight="1">
      <c r="B754" s="669"/>
      <c r="C754" s="674" t="s">
        <v>837</v>
      </c>
      <c r="D754" s="675"/>
      <c r="E754" s="676"/>
      <c r="F754" s="176">
        <v>339034</v>
      </c>
      <c r="G754" s="96"/>
      <c r="H754" s="183"/>
      <c r="I754" s="96"/>
      <c r="J754" s="176"/>
      <c r="K754" s="96"/>
      <c r="L754" s="183">
        <v>350645</v>
      </c>
      <c r="M754" s="96"/>
      <c r="N754" s="176"/>
      <c r="O754" s="96"/>
      <c r="P754" s="176"/>
      <c r="Q754" s="96"/>
      <c r="V754" s="4"/>
      <c r="X754" s="4"/>
    </row>
    <row r="755" spans="2:24" ht="30" customHeight="1">
      <c r="B755" s="669"/>
      <c r="C755" s="677" t="s">
        <v>838</v>
      </c>
      <c r="D755" s="678"/>
      <c r="E755" s="679"/>
      <c r="F755" s="176">
        <v>339033</v>
      </c>
      <c r="G755" s="96"/>
      <c r="H755" s="183"/>
      <c r="I755" s="96"/>
      <c r="J755" s="176"/>
      <c r="K755" s="96"/>
      <c r="L755" s="183">
        <v>350646</v>
      </c>
      <c r="M755" s="96"/>
      <c r="N755" s="176"/>
      <c r="O755" s="96"/>
      <c r="P755" s="176"/>
      <c r="Q755" s="96"/>
      <c r="V755" s="4"/>
      <c r="X755" s="4"/>
    </row>
    <row r="756" spans="2:24" ht="30" customHeight="1">
      <c r="B756" s="668">
        <v>15</v>
      </c>
      <c r="C756" s="671" t="s">
        <v>839</v>
      </c>
      <c r="D756" s="672"/>
      <c r="E756" s="673"/>
      <c r="F756" s="175">
        <v>339040</v>
      </c>
      <c r="G756" s="97"/>
      <c r="H756" s="212"/>
      <c r="I756" s="97"/>
      <c r="J756" s="175"/>
      <c r="K756" s="97"/>
      <c r="L756" s="199"/>
      <c r="M756" s="97"/>
      <c r="N756" s="175"/>
      <c r="O756" s="97"/>
      <c r="P756" s="175"/>
      <c r="Q756" s="97"/>
      <c r="V756" s="4"/>
      <c r="X756" s="4"/>
    </row>
    <row r="757" spans="2:24" ht="30" customHeight="1">
      <c r="B757" s="669"/>
      <c r="C757" s="674" t="s">
        <v>52</v>
      </c>
      <c r="D757" s="675"/>
      <c r="E757" s="676"/>
      <c r="F757" s="173"/>
      <c r="G757" s="360"/>
      <c r="H757" s="210"/>
      <c r="I757" s="360"/>
      <c r="J757" s="173">
        <v>250735</v>
      </c>
      <c r="K757" s="360"/>
      <c r="L757" s="194"/>
      <c r="M757" s="360"/>
      <c r="N757" s="173"/>
      <c r="O757" s="360"/>
      <c r="P757" s="173"/>
      <c r="Q757" s="360"/>
      <c r="T757" s="40" t="s">
        <v>719</v>
      </c>
      <c r="V757" s="4"/>
      <c r="X757" s="4"/>
    </row>
    <row r="758" spans="2:24" ht="30" customHeight="1">
      <c r="B758" s="669"/>
      <c r="C758" s="674" t="s">
        <v>840</v>
      </c>
      <c r="D758" s="675"/>
      <c r="E758" s="676"/>
      <c r="F758" s="176">
        <v>339038</v>
      </c>
      <c r="G758" s="96"/>
      <c r="H758" s="209"/>
      <c r="I758" s="96"/>
      <c r="J758" s="176"/>
      <c r="K758" s="96"/>
      <c r="L758" s="183"/>
      <c r="M758" s="96"/>
      <c r="N758" s="176"/>
      <c r="O758" s="96"/>
      <c r="P758" s="176"/>
      <c r="Q758" s="96"/>
      <c r="T758" s="40" t="s">
        <v>719</v>
      </c>
      <c r="V758" s="4"/>
      <c r="X758" s="4"/>
    </row>
    <row r="759" spans="2:24" ht="30" customHeight="1">
      <c r="B759" s="669"/>
      <c r="C759" s="674" t="s">
        <v>841</v>
      </c>
      <c r="D759" s="675"/>
      <c r="E759" s="676"/>
      <c r="F759" s="173">
        <v>339027</v>
      </c>
      <c r="G759" s="360"/>
      <c r="H759" s="210"/>
      <c r="I759" s="360"/>
      <c r="J759" s="173"/>
      <c r="K759" s="360"/>
      <c r="L759" s="194">
        <v>350639</v>
      </c>
      <c r="M759" s="360"/>
      <c r="N759" s="173"/>
      <c r="O759" s="360"/>
      <c r="P759" s="173"/>
      <c r="Q759" s="360"/>
      <c r="V759" s="4"/>
      <c r="X759" s="4"/>
    </row>
    <row r="760" spans="2:24" ht="30" customHeight="1">
      <c r="B760" s="669"/>
      <c r="C760" s="674" t="s">
        <v>842</v>
      </c>
      <c r="D760" s="675"/>
      <c r="E760" s="676"/>
      <c r="F760" s="176">
        <v>339029</v>
      </c>
      <c r="G760" s="96"/>
      <c r="H760" s="209"/>
      <c r="I760" s="96"/>
      <c r="J760" s="176"/>
      <c r="K760" s="96"/>
      <c r="L760" s="183"/>
      <c r="M760" s="96"/>
      <c r="N760" s="176"/>
      <c r="O760" s="96"/>
      <c r="P760" s="176"/>
      <c r="Q760" s="96"/>
      <c r="V760" s="4"/>
      <c r="X760" s="4"/>
    </row>
    <row r="761" spans="2:24" ht="30" customHeight="1">
      <c r="B761" s="669"/>
      <c r="C761" s="674" t="s">
        <v>843</v>
      </c>
      <c r="D761" s="675"/>
      <c r="E761" s="676"/>
      <c r="F761" s="176">
        <v>339026</v>
      </c>
      <c r="G761" s="96"/>
      <c r="H761" s="209"/>
      <c r="I761" s="96"/>
      <c r="J761" s="176"/>
      <c r="K761" s="96"/>
      <c r="L761" s="183">
        <v>350640</v>
      </c>
      <c r="M761" s="96"/>
      <c r="N761" s="176">
        <v>351569</v>
      </c>
      <c r="O761" s="96"/>
      <c r="P761" s="176"/>
      <c r="Q761" s="96"/>
      <c r="V761" s="4"/>
      <c r="X761" s="4"/>
    </row>
    <row r="762" spans="2:24" ht="30" customHeight="1">
      <c r="B762" s="669"/>
      <c r="C762" s="674" t="s">
        <v>37</v>
      </c>
      <c r="D762" s="675"/>
      <c r="E762" s="676"/>
      <c r="F762" s="176"/>
      <c r="G762" s="96"/>
      <c r="H762" s="209"/>
      <c r="I762" s="96"/>
      <c r="J762" s="176">
        <v>257449</v>
      </c>
      <c r="K762" s="96" t="s">
        <v>2122</v>
      </c>
      <c r="L762" s="183"/>
      <c r="M762" s="96"/>
      <c r="N762" s="176"/>
      <c r="O762" s="96"/>
      <c r="P762" s="176"/>
      <c r="Q762" s="96"/>
      <c r="V762" s="4"/>
      <c r="X762" s="4"/>
    </row>
    <row r="763" spans="2:24" ht="30" customHeight="1">
      <c r="B763" s="669"/>
      <c r="C763" s="674" t="s">
        <v>844</v>
      </c>
      <c r="D763" s="675"/>
      <c r="E763" s="676"/>
      <c r="F763" s="176">
        <v>339042</v>
      </c>
      <c r="G763" s="96"/>
      <c r="H763" s="209"/>
      <c r="I763" s="96"/>
      <c r="J763" s="176"/>
      <c r="K763" s="96"/>
      <c r="L763" s="183"/>
      <c r="M763" s="96"/>
      <c r="N763" s="176"/>
      <c r="O763" s="96"/>
      <c r="P763" s="176"/>
      <c r="Q763" s="96"/>
      <c r="V763" s="4"/>
      <c r="X763" s="4"/>
    </row>
    <row r="764" spans="2:24" ht="30" customHeight="1">
      <c r="B764" s="669"/>
      <c r="C764" s="674" t="s">
        <v>61</v>
      </c>
      <c r="D764" s="675"/>
      <c r="E764" s="676"/>
      <c r="F764" s="176"/>
      <c r="G764" s="96"/>
      <c r="H764" s="183">
        <v>305313</v>
      </c>
      <c r="I764" s="96" t="s">
        <v>985</v>
      </c>
      <c r="J764" s="176"/>
      <c r="K764" s="96"/>
      <c r="L764" s="183"/>
      <c r="M764" s="96"/>
      <c r="N764" s="176"/>
      <c r="O764" s="96"/>
      <c r="P764" s="176"/>
      <c r="Q764" s="96"/>
      <c r="V764" s="4"/>
      <c r="X764" s="4"/>
    </row>
    <row r="765" spans="2:24" ht="30" customHeight="1">
      <c r="B765" s="669"/>
      <c r="C765" s="674" t="s">
        <v>845</v>
      </c>
      <c r="D765" s="675"/>
      <c r="E765" s="676"/>
      <c r="F765" s="176">
        <v>339041</v>
      </c>
      <c r="G765" s="96"/>
      <c r="H765" s="209"/>
      <c r="I765" s="96"/>
      <c r="J765" s="176"/>
      <c r="K765" s="96"/>
      <c r="L765" s="183"/>
      <c r="M765" s="96"/>
      <c r="N765" s="176"/>
      <c r="O765" s="96"/>
      <c r="P765" s="176"/>
      <c r="Q765" s="96"/>
      <c r="V765" s="4"/>
      <c r="X765" s="4"/>
    </row>
    <row r="766" spans="2:24" ht="30" customHeight="1">
      <c r="B766" s="670"/>
      <c r="C766" s="677" t="s">
        <v>846</v>
      </c>
      <c r="D766" s="678"/>
      <c r="E766" s="679"/>
      <c r="F766" s="177">
        <v>339035</v>
      </c>
      <c r="G766" s="99"/>
      <c r="H766" s="211"/>
      <c r="I766" s="99"/>
      <c r="J766" s="177"/>
      <c r="K766" s="99"/>
      <c r="L766" s="184">
        <v>350641</v>
      </c>
      <c r="M766" s="99"/>
      <c r="N766" s="177"/>
      <c r="O766" s="99"/>
      <c r="P766" s="177"/>
      <c r="Q766" s="99"/>
      <c r="V766" s="4"/>
      <c r="X766" s="4"/>
    </row>
    <row r="767" spans="2:24" ht="30" customHeight="1">
      <c r="B767" s="696">
        <v>14</v>
      </c>
      <c r="C767" s="671" t="s">
        <v>38</v>
      </c>
      <c r="D767" s="672"/>
      <c r="E767" s="673"/>
      <c r="F767" s="175"/>
      <c r="G767" s="97"/>
      <c r="H767" s="212"/>
      <c r="I767" s="97"/>
      <c r="J767" s="175">
        <v>266391</v>
      </c>
      <c r="K767" s="97"/>
      <c r="L767" s="199"/>
      <c r="M767" s="97"/>
      <c r="N767" s="175"/>
      <c r="O767" s="97"/>
      <c r="P767" s="175"/>
      <c r="Q767" s="97"/>
      <c r="V767" s="4"/>
      <c r="X767" s="4"/>
    </row>
    <row r="768" spans="2:24" ht="30" customHeight="1" thickBot="1">
      <c r="B768" s="697"/>
      <c r="C768" s="698" t="s">
        <v>39</v>
      </c>
      <c r="D768" s="699"/>
      <c r="E768" s="700"/>
      <c r="F768" s="176"/>
      <c r="G768" s="96"/>
      <c r="H768" s="213"/>
      <c r="I768" s="119"/>
      <c r="J768" s="176">
        <v>244583</v>
      </c>
      <c r="K768" s="96" t="s">
        <v>933</v>
      </c>
      <c r="L768" s="183"/>
      <c r="M768" s="96"/>
      <c r="N768" s="118"/>
      <c r="O768" s="119"/>
      <c r="P768" s="118"/>
      <c r="Q768" s="119"/>
      <c r="T768" s="40" t="s">
        <v>719</v>
      </c>
      <c r="V768" s="4"/>
      <c r="X768" s="4"/>
    </row>
    <row r="769" spans="2:27" ht="35.25" customHeight="1">
      <c r="B769" s="545" t="s">
        <v>2121</v>
      </c>
      <c r="C769" s="545"/>
      <c r="D769" s="545"/>
      <c r="E769" s="545"/>
      <c r="F769" s="545"/>
      <c r="G769" s="545"/>
      <c r="H769" s="545"/>
      <c r="I769" s="545"/>
      <c r="J769" s="545"/>
      <c r="K769" s="545"/>
      <c r="L769" s="545"/>
      <c r="M769" s="545"/>
      <c r="N769" s="545"/>
      <c r="O769" s="545"/>
      <c r="P769" s="546"/>
      <c r="Q769" s="546"/>
      <c r="R769" s="546"/>
      <c r="S769" s="546"/>
      <c r="T769" s="546"/>
      <c r="U769" s="546"/>
    </row>
    <row r="770" spans="2:27" ht="13.5" customHeight="1"/>
    <row r="775" spans="2:27" ht="14.25" thickBot="1"/>
    <row r="776" spans="2:27" ht="25.5" customHeight="1" thickTop="1" thickBot="1">
      <c r="B776" s="518" t="s">
        <v>531</v>
      </c>
      <c r="C776" s="519"/>
      <c r="D776" s="519"/>
      <c r="E776" s="519"/>
      <c r="F776" s="519"/>
      <c r="G776" s="519"/>
      <c r="H776" s="519"/>
      <c r="I776" s="519"/>
      <c r="J776" s="519"/>
      <c r="K776" s="519"/>
      <c r="L776" s="519"/>
      <c r="M776" s="519"/>
      <c r="N776" s="519"/>
      <c r="O776" s="519"/>
      <c r="P776" s="519"/>
      <c r="Q776" s="519"/>
      <c r="R776" s="519"/>
      <c r="S776" s="519"/>
      <c r="T776" s="519"/>
      <c r="U776" s="519"/>
      <c r="V776" s="519"/>
      <c r="W776" s="519"/>
      <c r="X776" s="519"/>
      <c r="Y776" s="519"/>
      <c r="Z776" s="519"/>
      <c r="AA776" s="520"/>
    </row>
    <row r="777" spans="2:27" ht="25.5" customHeight="1" thickTop="1" thickBot="1">
      <c r="B777" s="24"/>
      <c r="C777" s="24"/>
      <c r="D777" s="24"/>
      <c r="E777" s="24"/>
      <c r="F777" s="82"/>
      <c r="G777" s="24"/>
      <c r="H777" s="82"/>
      <c r="I777" s="24"/>
      <c r="J777" s="82"/>
      <c r="K777" s="24"/>
      <c r="L777" s="82"/>
      <c r="M777" s="24"/>
      <c r="N777" s="82"/>
      <c r="O777" s="24"/>
      <c r="P777" s="82"/>
      <c r="Q777" s="24"/>
      <c r="R777" s="82"/>
      <c r="S777" s="24"/>
      <c r="T777" s="82"/>
      <c r="U777" s="24"/>
      <c r="V777" s="82"/>
      <c r="W777" s="24"/>
      <c r="X777" s="82"/>
      <c r="Y777" s="24"/>
    </row>
    <row r="778" spans="2:27" ht="20.100000000000001" customHeight="1" thickBot="1">
      <c r="B778" s="691" t="s">
        <v>452</v>
      </c>
      <c r="C778" s="534" t="s">
        <v>524</v>
      </c>
      <c r="D778" s="637"/>
      <c r="E778" s="535"/>
      <c r="F778" s="531" t="s">
        <v>453</v>
      </c>
      <c r="G778" s="532"/>
      <c r="H778" s="532"/>
      <c r="I778" s="532"/>
      <c r="J778" s="532"/>
      <c r="K778" s="532"/>
      <c r="L778" s="532"/>
      <c r="M778" s="532"/>
      <c r="N778" s="532"/>
      <c r="O778" s="532"/>
      <c r="P778" s="532"/>
      <c r="Q778" s="532"/>
      <c r="R778" s="532"/>
      <c r="S778" s="533"/>
      <c r="T778" s="11"/>
      <c r="U778" s="11"/>
    </row>
    <row r="779" spans="2:27" ht="39.950000000000003" customHeight="1">
      <c r="B779" s="692"/>
      <c r="C779" s="536"/>
      <c r="D779" s="547"/>
      <c r="E779" s="537"/>
      <c r="F779" s="683" t="s">
        <v>932</v>
      </c>
      <c r="G779" s="694"/>
      <c r="H779" s="695" t="s">
        <v>935</v>
      </c>
      <c r="I779" s="694"/>
      <c r="J779" s="683" t="s">
        <v>847</v>
      </c>
      <c r="K779" s="694"/>
      <c r="L779" s="683" t="s">
        <v>848</v>
      </c>
      <c r="M779" s="694"/>
      <c r="N779" s="683" t="s">
        <v>856</v>
      </c>
      <c r="O779" s="694"/>
      <c r="P779" s="683" t="s">
        <v>849</v>
      </c>
      <c r="Q779" s="694"/>
      <c r="R779" s="683" t="s">
        <v>2120</v>
      </c>
      <c r="S779" s="694"/>
      <c r="V779" s="4"/>
      <c r="X779" s="4"/>
    </row>
    <row r="780" spans="2:27" ht="20.100000000000001" customHeight="1" thickBot="1">
      <c r="B780" s="693" t="s">
        <v>525</v>
      </c>
      <c r="C780" s="538"/>
      <c r="D780" s="618"/>
      <c r="E780" s="539"/>
      <c r="F780" s="514" t="s">
        <v>825</v>
      </c>
      <c r="G780" s="515"/>
      <c r="H780" s="555" t="s">
        <v>825</v>
      </c>
      <c r="I780" s="515"/>
      <c r="J780" s="514" t="s">
        <v>825</v>
      </c>
      <c r="K780" s="515"/>
      <c r="L780" s="514" t="s">
        <v>825</v>
      </c>
      <c r="M780" s="515"/>
      <c r="N780" s="514" t="s">
        <v>825</v>
      </c>
      <c r="O780" s="515"/>
      <c r="P780" s="514" t="s">
        <v>825</v>
      </c>
      <c r="Q780" s="515"/>
      <c r="R780" s="514" t="s">
        <v>825</v>
      </c>
      <c r="S780" s="515"/>
      <c r="V780" s="4"/>
      <c r="X780" s="4"/>
    </row>
    <row r="781" spans="2:27" ht="30" customHeight="1">
      <c r="B781" s="707">
        <v>17.5</v>
      </c>
      <c r="C781" s="671" t="s">
        <v>98</v>
      </c>
      <c r="D781" s="672"/>
      <c r="E781" s="672"/>
      <c r="F781" s="91">
        <v>354905</v>
      </c>
      <c r="G781" s="96"/>
      <c r="H781" s="172"/>
      <c r="I781" s="125"/>
      <c r="J781" s="172"/>
      <c r="K781" s="125"/>
      <c r="L781" s="182"/>
      <c r="M781" s="125"/>
      <c r="N781" s="172"/>
      <c r="O781" s="125"/>
      <c r="P781" s="172"/>
      <c r="Q781" s="125"/>
      <c r="R781" s="172"/>
      <c r="S781" s="125"/>
      <c r="V781" s="4"/>
      <c r="X781" s="4"/>
    </row>
    <row r="782" spans="2:27" ht="30" customHeight="1">
      <c r="B782" s="702"/>
      <c r="C782" s="674" t="s">
        <v>850</v>
      </c>
      <c r="D782" s="675"/>
      <c r="E782" s="675"/>
      <c r="F782" s="95"/>
      <c r="G782" s="384"/>
      <c r="H782" s="176"/>
      <c r="I782" s="96"/>
      <c r="J782" s="176"/>
      <c r="K782" s="96"/>
      <c r="L782" s="183">
        <v>350648</v>
      </c>
      <c r="M782" s="96"/>
      <c r="N782" s="176"/>
      <c r="O782" s="96"/>
      <c r="P782" s="176"/>
      <c r="Q782" s="96"/>
      <c r="R782" s="176"/>
      <c r="S782" s="96"/>
      <c r="V782" s="4"/>
      <c r="X782" s="4"/>
    </row>
    <row r="783" spans="2:27" ht="30" customHeight="1">
      <c r="B783" s="702"/>
      <c r="C783" s="674" t="s">
        <v>99</v>
      </c>
      <c r="D783" s="675"/>
      <c r="E783" s="675"/>
      <c r="F783" s="95">
        <v>354907</v>
      </c>
      <c r="G783" s="96"/>
      <c r="H783" s="176"/>
      <c r="I783" s="96"/>
      <c r="J783" s="176"/>
      <c r="K783" s="96"/>
      <c r="L783" s="183"/>
      <c r="M783" s="96"/>
      <c r="N783" s="176"/>
      <c r="O783" s="96"/>
      <c r="P783" s="176"/>
      <c r="Q783" s="96"/>
      <c r="R783" s="176"/>
      <c r="S783" s="96"/>
      <c r="V783" s="4"/>
      <c r="X783" s="4"/>
    </row>
    <row r="784" spans="2:27" ht="30" customHeight="1">
      <c r="B784" s="702"/>
      <c r="C784" s="674" t="s">
        <v>851</v>
      </c>
      <c r="D784" s="675"/>
      <c r="E784" s="675"/>
      <c r="F784" s="95"/>
      <c r="G784" s="384"/>
      <c r="H784" s="176"/>
      <c r="I784" s="96"/>
      <c r="J784" s="176"/>
      <c r="K784" s="96"/>
      <c r="L784" s="183">
        <v>350649</v>
      </c>
      <c r="M784" s="96"/>
      <c r="N784" s="176"/>
      <c r="O784" s="96"/>
      <c r="P784" s="176"/>
      <c r="Q784" s="96"/>
      <c r="R784" s="176"/>
      <c r="S784" s="96"/>
      <c r="V784" s="4"/>
      <c r="X784" s="4"/>
    </row>
    <row r="785" spans="2:24" ht="30" customHeight="1">
      <c r="B785" s="702"/>
      <c r="C785" s="674" t="s">
        <v>100</v>
      </c>
      <c r="D785" s="675"/>
      <c r="E785" s="675"/>
      <c r="F785" s="95">
        <v>354908</v>
      </c>
      <c r="G785" s="96"/>
      <c r="H785" s="176"/>
      <c r="I785" s="96"/>
      <c r="J785" s="176"/>
      <c r="K785" s="96"/>
      <c r="L785" s="183"/>
      <c r="M785" s="96"/>
      <c r="N785" s="176"/>
      <c r="O785" s="96"/>
      <c r="P785" s="176"/>
      <c r="Q785" s="96"/>
      <c r="R785" s="176"/>
      <c r="S785" s="96"/>
      <c r="V785" s="4"/>
      <c r="X785" s="4"/>
    </row>
    <row r="786" spans="2:24" ht="30" customHeight="1">
      <c r="B786" s="702"/>
      <c r="C786" s="674" t="s">
        <v>852</v>
      </c>
      <c r="D786" s="675"/>
      <c r="E786" s="675"/>
      <c r="F786" s="95"/>
      <c r="G786" s="384"/>
      <c r="H786" s="176"/>
      <c r="I786" s="96"/>
      <c r="J786" s="176"/>
      <c r="K786" s="96"/>
      <c r="L786" s="183">
        <v>350650</v>
      </c>
      <c r="M786" s="96"/>
      <c r="N786" s="176"/>
      <c r="O786" s="96"/>
      <c r="P786" s="176"/>
      <c r="Q786" s="96"/>
      <c r="R786" s="176"/>
      <c r="S786" s="96"/>
      <c r="V786" s="4"/>
      <c r="X786" s="4"/>
    </row>
    <row r="787" spans="2:24" ht="30" customHeight="1">
      <c r="B787" s="702"/>
      <c r="C787" s="674" t="s">
        <v>101</v>
      </c>
      <c r="D787" s="675"/>
      <c r="E787" s="675"/>
      <c r="F787" s="95">
        <v>354904</v>
      </c>
      <c r="G787" s="96"/>
      <c r="H787" s="176"/>
      <c r="I787" s="96"/>
      <c r="J787" s="176"/>
      <c r="K787" s="96"/>
      <c r="L787" s="183"/>
      <c r="M787" s="96"/>
      <c r="N787" s="176"/>
      <c r="O787" s="96"/>
      <c r="P787" s="176"/>
      <c r="Q787" s="96"/>
      <c r="R787" s="176"/>
      <c r="S787" s="96"/>
      <c r="V787" s="4"/>
      <c r="X787" s="4"/>
    </row>
    <row r="788" spans="2:24" ht="30" customHeight="1">
      <c r="B788" s="702"/>
      <c r="C788" s="674" t="s">
        <v>853</v>
      </c>
      <c r="D788" s="675"/>
      <c r="E788" s="675"/>
      <c r="F788" s="95"/>
      <c r="G788" s="384"/>
      <c r="H788" s="176"/>
      <c r="I788" s="96"/>
      <c r="J788" s="176"/>
      <c r="K788" s="96"/>
      <c r="L788" s="183">
        <v>350651</v>
      </c>
      <c r="M788" s="96"/>
      <c r="N788" s="176"/>
      <c r="O788" s="96"/>
      <c r="P788" s="176"/>
      <c r="Q788" s="96"/>
      <c r="R788" s="176"/>
      <c r="S788" s="96"/>
      <c r="V788" s="4"/>
      <c r="X788" s="4"/>
    </row>
    <row r="789" spans="2:24" ht="30" customHeight="1">
      <c r="B789" s="702"/>
      <c r="C789" s="674" t="s">
        <v>103</v>
      </c>
      <c r="D789" s="675"/>
      <c r="E789" s="675"/>
      <c r="F789" s="95">
        <v>354909</v>
      </c>
      <c r="G789" s="96"/>
      <c r="H789" s="176"/>
      <c r="I789" s="96"/>
      <c r="J789" s="176"/>
      <c r="K789" s="96"/>
      <c r="L789" s="183"/>
      <c r="M789" s="96"/>
      <c r="N789" s="176"/>
      <c r="O789" s="96"/>
      <c r="P789" s="176"/>
      <c r="Q789" s="96"/>
      <c r="R789" s="176"/>
      <c r="S789" s="96"/>
      <c r="V789" s="4"/>
      <c r="X789" s="4"/>
    </row>
    <row r="790" spans="2:24" ht="30" customHeight="1">
      <c r="B790" s="702"/>
      <c r="C790" s="674" t="s">
        <v>105</v>
      </c>
      <c r="D790" s="675"/>
      <c r="E790" s="675"/>
      <c r="F790" s="95"/>
      <c r="G790" s="384"/>
      <c r="H790" s="176"/>
      <c r="I790" s="96"/>
      <c r="J790" s="176">
        <v>256005</v>
      </c>
      <c r="K790" s="96" t="s">
        <v>2124</v>
      </c>
      <c r="L790" s="183"/>
      <c r="M790" s="96"/>
      <c r="N790" s="176"/>
      <c r="O790" s="96"/>
      <c r="P790" s="176"/>
      <c r="Q790" s="96"/>
      <c r="R790" s="176"/>
      <c r="S790" s="96"/>
      <c r="V790" s="4"/>
      <c r="X790" s="4"/>
    </row>
    <row r="791" spans="2:24" ht="30" customHeight="1">
      <c r="B791" s="702"/>
      <c r="C791" s="674" t="s">
        <v>854</v>
      </c>
      <c r="D791" s="675"/>
      <c r="E791" s="675"/>
      <c r="F791" s="95"/>
      <c r="G791" s="384"/>
      <c r="H791" s="176"/>
      <c r="I791" s="96"/>
      <c r="J791" s="176"/>
      <c r="K791" s="96"/>
      <c r="L791" s="183">
        <v>350652</v>
      </c>
      <c r="M791" s="96"/>
      <c r="N791" s="176"/>
      <c r="O791" s="96"/>
      <c r="P791" s="176"/>
      <c r="Q791" s="96"/>
      <c r="R791" s="176"/>
      <c r="S791" s="96"/>
      <c r="V791" s="4"/>
      <c r="X791" s="4"/>
    </row>
    <row r="792" spans="2:24" ht="30" customHeight="1">
      <c r="B792" s="702"/>
      <c r="C792" s="674" t="s">
        <v>106</v>
      </c>
      <c r="D792" s="675"/>
      <c r="E792" s="675"/>
      <c r="F792" s="95">
        <v>354911</v>
      </c>
      <c r="G792" s="96" t="s">
        <v>1029</v>
      </c>
      <c r="H792" s="176"/>
      <c r="I792" s="96"/>
      <c r="J792" s="176"/>
      <c r="K792" s="96"/>
      <c r="L792" s="183"/>
      <c r="M792" s="96"/>
      <c r="N792" s="176"/>
      <c r="O792" s="96"/>
      <c r="P792" s="176"/>
      <c r="Q792" s="96"/>
      <c r="R792" s="176"/>
      <c r="S792" s="96"/>
      <c r="V792" s="4"/>
      <c r="X792" s="4"/>
    </row>
    <row r="793" spans="2:24" ht="30" customHeight="1">
      <c r="B793" s="702"/>
      <c r="C793" s="674" t="s">
        <v>5</v>
      </c>
      <c r="D793" s="675"/>
      <c r="E793" s="675"/>
      <c r="F793" s="95"/>
      <c r="G793" s="384"/>
      <c r="H793" s="176"/>
      <c r="I793" s="96"/>
      <c r="J793" s="176">
        <v>256007</v>
      </c>
      <c r="K793" s="96" t="s">
        <v>2124</v>
      </c>
      <c r="L793" s="183"/>
      <c r="M793" s="96"/>
      <c r="N793" s="176"/>
      <c r="O793" s="96"/>
      <c r="P793" s="176"/>
      <c r="Q793" s="96"/>
      <c r="R793" s="176"/>
      <c r="S793" s="96"/>
      <c r="V793" s="4"/>
      <c r="X793" s="4"/>
    </row>
    <row r="794" spans="2:24" ht="30" customHeight="1">
      <c r="B794" s="702"/>
      <c r="C794" s="674" t="s">
        <v>855</v>
      </c>
      <c r="D794" s="675"/>
      <c r="E794" s="675"/>
      <c r="F794" s="94"/>
      <c r="G794" s="388"/>
      <c r="H794" s="173"/>
      <c r="I794" s="360"/>
      <c r="J794" s="173"/>
      <c r="K794" s="360"/>
      <c r="L794" s="194">
        <v>350653</v>
      </c>
      <c r="M794" s="360"/>
      <c r="N794" s="173"/>
      <c r="O794" s="360"/>
      <c r="P794" s="173"/>
      <c r="Q794" s="360"/>
      <c r="R794" s="173">
        <v>356814</v>
      </c>
      <c r="S794" s="360"/>
      <c r="V794" s="4"/>
      <c r="X794" s="4"/>
    </row>
    <row r="795" spans="2:24" ht="30" customHeight="1">
      <c r="B795" s="703"/>
      <c r="C795" s="677" t="s">
        <v>6</v>
      </c>
      <c r="D795" s="678"/>
      <c r="E795" s="679"/>
      <c r="F795" s="111"/>
      <c r="G795" s="381"/>
      <c r="H795" s="177">
        <v>328437</v>
      </c>
      <c r="I795" s="99" t="s">
        <v>1029</v>
      </c>
      <c r="J795" s="177"/>
      <c r="K795" s="99"/>
      <c r="L795" s="184"/>
      <c r="M795" s="99"/>
      <c r="N795" s="177"/>
      <c r="O795" s="99"/>
      <c r="P795" s="177"/>
      <c r="Q795" s="99"/>
      <c r="R795" s="177"/>
      <c r="S795" s="99"/>
      <c r="V795" s="4"/>
      <c r="X795" s="4"/>
    </row>
    <row r="796" spans="2:24" ht="30" customHeight="1">
      <c r="B796" s="701">
        <v>15.5</v>
      </c>
      <c r="C796" s="671" t="s">
        <v>92</v>
      </c>
      <c r="D796" s="672"/>
      <c r="E796" s="672"/>
      <c r="F796" s="114"/>
      <c r="G796" s="245"/>
      <c r="H796" s="175"/>
      <c r="I796" s="97"/>
      <c r="J796" s="175">
        <v>251785</v>
      </c>
      <c r="K796" s="97" t="s">
        <v>2122</v>
      </c>
      <c r="L796" s="199"/>
      <c r="M796" s="97"/>
      <c r="N796" s="175"/>
      <c r="O796" s="97"/>
      <c r="P796" s="175"/>
      <c r="Q796" s="97"/>
      <c r="R796" s="175"/>
      <c r="S796" s="97"/>
      <c r="V796" s="4"/>
      <c r="X796" s="4"/>
    </row>
    <row r="797" spans="2:24" ht="30" customHeight="1">
      <c r="B797" s="702"/>
      <c r="C797" s="674" t="s">
        <v>94</v>
      </c>
      <c r="D797" s="675"/>
      <c r="E797" s="675"/>
      <c r="F797" s="95"/>
      <c r="G797" s="384"/>
      <c r="H797" s="176"/>
      <c r="I797" s="96"/>
      <c r="J797" s="176">
        <v>251789</v>
      </c>
      <c r="K797" s="96" t="s">
        <v>2122</v>
      </c>
      <c r="L797" s="183"/>
      <c r="M797" s="96"/>
      <c r="N797" s="176"/>
      <c r="O797" s="96"/>
      <c r="P797" s="176"/>
      <c r="Q797" s="96"/>
      <c r="R797" s="176"/>
      <c r="S797" s="96"/>
      <c r="V797" s="4"/>
      <c r="X797" s="4"/>
    </row>
    <row r="798" spans="2:24" ht="30" customHeight="1">
      <c r="B798" s="703"/>
      <c r="C798" s="677" t="s">
        <v>96</v>
      </c>
      <c r="D798" s="678"/>
      <c r="E798" s="679"/>
      <c r="F798" s="111">
        <v>354906</v>
      </c>
      <c r="G798" s="96"/>
      <c r="H798" s="177"/>
      <c r="I798" s="99"/>
      <c r="J798" s="177"/>
      <c r="K798" s="99"/>
      <c r="L798" s="184">
        <v>350647</v>
      </c>
      <c r="M798" s="99"/>
      <c r="N798" s="177"/>
      <c r="O798" s="99"/>
      <c r="P798" s="177">
        <v>251831</v>
      </c>
      <c r="Q798" s="99"/>
      <c r="R798" s="177"/>
      <c r="S798" s="99"/>
      <c r="V798" s="4"/>
      <c r="X798" s="4"/>
    </row>
    <row r="799" spans="2:24" ht="30" customHeight="1">
      <c r="B799" s="233">
        <v>14.5</v>
      </c>
      <c r="C799" s="704" t="s">
        <v>69</v>
      </c>
      <c r="D799" s="705"/>
      <c r="E799" s="706"/>
      <c r="F799" s="185"/>
      <c r="G799" s="387"/>
      <c r="H799" s="234">
        <v>305537</v>
      </c>
      <c r="I799" s="186" t="s">
        <v>985</v>
      </c>
      <c r="J799" s="234"/>
      <c r="K799" s="186"/>
      <c r="L799" s="187"/>
      <c r="M799" s="186"/>
      <c r="N799" s="234"/>
      <c r="O799" s="186"/>
      <c r="P799" s="234"/>
      <c r="Q799" s="186"/>
      <c r="R799" s="234"/>
      <c r="S799" s="186"/>
      <c r="V799" s="4"/>
      <c r="X799" s="4"/>
    </row>
    <row r="800" spans="2:24" ht="30" customHeight="1">
      <c r="B800" s="702">
        <v>13.5</v>
      </c>
      <c r="C800" s="671" t="s">
        <v>72</v>
      </c>
      <c r="D800" s="672"/>
      <c r="E800" s="672"/>
      <c r="F800" s="291"/>
      <c r="G800" s="388"/>
      <c r="H800" s="173"/>
      <c r="I800" s="360"/>
      <c r="J800" s="173">
        <v>269005</v>
      </c>
      <c r="K800" s="360"/>
      <c r="L800" s="194"/>
      <c r="M800" s="360"/>
      <c r="N800" s="173"/>
      <c r="O800" s="360"/>
      <c r="P800" s="173"/>
      <c r="Q800" s="360"/>
      <c r="R800" s="173"/>
      <c r="S800" s="360"/>
      <c r="V800" s="4"/>
      <c r="X800" s="4"/>
    </row>
    <row r="801" spans="2:24" ht="30" customHeight="1">
      <c r="B801" s="703"/>
      <c r="C801" s="677" t="s">
        <v>40</v>
      </c>
      <c r="D801" s="678"/>
      <c r="E801" s="679"/>
      <c r="F801" s="292"/>
      <c r="G801" s="381"/>
      <c r="H801" s="177"/>
      <c r="I801" s="99"/>
      <c r="J801" s="177"/>
      <c r="K801" s="99"/>
      <c r="L801" s="184"/>
      <c r="M801" s="99"/>
      <c r="N801" s="177">
        <v>220329</v>
      </c>
      <c r="O801" s="99" t="s">
        <v>2122</v>
      </c>
      <c r="P801" s="177"/>
      <c r="Q801" s="99"/>
      <c r="R801" s="177"/>
      <c r="S801" s="99"/>
      <c r="V801" s="4"/>
      <c r="X801" s="4"/>
    </row>
    <row r="802" spans="2:24" ht="30" customHeight="1" thickBot="1">
      <c r="B802" s="386">
        <v>12.5</v>
      </c>
      <c r="C802" s="671" t="s">
        <v>570</v>
      </c>
      <c r="D802" s="672"/>
      <c r="E802" s="672"/>
      <c r="F802" s="293"/>
      <c r="G802" s="214"/>
      <c r="H802" s="175">
        <v>301185</v>
      </c>
      <c r="I802" s="97" t="s">
        <v>985</v>
      </c>
      <c r="J802" s="175"/>
      <c r="K802" s="97"/>
      <c r="L802" s="199"/>
      <c r="M802" s="97"/>
      <c r="N802" s="200"/>
      <c r="O802" s="201"/>
      <c r="P802" s="200"/>
      <c r="Q802" s="201"/>
      <c r="R802" s="200"/>
      <c r="S802" s="201"/>
      <c r="V802" s="4"/>
      <c r="X802" s="4"/>
    </row>
    <row r="803" spans="2:24" ht="45.75" customHeight="1">
      <c r="B803" s="545" t="s">
        <v>2123</v>
      </c>
      <c r="C803" s="545"/>
      <c r="D803" s="545"/>
      <c r="E803" s="545"/>
      <c r="F803" s="545"/>
      <c r="G803" s="545"/>
      <c r="H803" s="545"/>
      <c r="I803" s="545"/>
      <c r="J803" s="545"/>
      <c r="K803" s="545"/>
      <c r="L803" s="545"/>
      <c r="M803" s="545"/>
      <c r="N803" s="545"/>
      <c r="O803" s="545"/>
      <c r="P803" s="545"/>
      <c r="Q803" s="545"/>
      <c r="R803" s="546"/>
      <c r="S803" s="546"/>
      <c r="T803" s="546"/>
      <c r="U803" s="546"/>
    </row>
    <row r="804" spans="2:24" ht="13.5" customHeight="1" thickBot="1">
      <c r="B804" s="380"/>
      <c r="C804" s="380"/>
      <c r="D804" s="380"/>
      <c r="E804" s="380"/>
      <c r="F804" s="380"/>
      <c r="G804" s="380"/>
      <c r="H804" s="380"/>
      <c r="I804" s="380"/>
      <c r="J804" s="380"/>
      <c r="K804" s="380"/>
      <c r="L804" s="380"/>
      <c r="M804" s="380"/>
      <c r="N804" s="380"/>
      <c r="O804" s="380"/>
      <c r="P804" s="380"/>
      <c r="Q804" s="380"/>
      <c r="R804" s="380"/>
      <c r="S804" s="380"/>
      <c r="T804" s="380"/>
      <c r="U804" s="380"/>
    </row>
    <row r="805" spans="2:24" ht="20.100000000000001" customHeight="1" thickBot="1">
      <c r="B805" s="691" t="s">
        <v>452</v>
      </c>
      <c r="C805" s="534" t="s">
        <v>524</v>
      </c>
      <c r="D805" s="637"/>
      <c r="E805" s="535"/>
      <c r="F805" s="531" t="s">
        <v>453</v>
      </c>
      <c r="G805" s="532"/>
      <c r="H805" s="532"/>
      <c r="I805" s="532"/>
      <c r="J805" s="532"/>
      <c r="K805" s="532"/>
      <c r="L805" s="532"/>
      <c r="M805" s="532"/>
      <c r="N805" s="532"/>
      <c r="O805" s="533"/>
      <c r="X805" s="4"/>
    </row>
    <row r="806" spans="2:24" ht="39.950000000000003" customHeight="1">
      <c r="B806" s="692"/>
      <c r="C806" s="536"/>
      <c r="D806" s="547"/>
      <c r="E806" s="537"/>
      <c r="F806" s="634" t="s">
        <v>857</v>
      </c>
      <c r="G806" s="635"/>
      <c r="H806" s="635"/>
      <c r="I806" s="636"/>
      <c r="J806" s="634" t="s">
        <v>859</v>
      </c>
      <c r="K806" s="636"/>
      <c r="L806" s="634" t="s">
        <v>860</v>
      </c>
      <c r="M806" s="636"/>
      <c r="N806" s="634" t="s">
        <v>861</v>
      </c>
      <c r="O806" s="636"/>
      <c r="X806" s="4"/>
    </row>
    <row r="807" spans="2:24" ht="20.100000000000001" customHeight="1" thickBot="1">
      <c r="B807" s="693"/>
      <c r="C807" s="538"/>
      <c r="D807" s="618"/>
      <c r="E807" s="539"/>
      <c r="F807" s="538" t="s">
        <v>858</v>
      </c>
      <c r="G807" s="618"/>
      <c r="H807" s="708" t="s">
        <v>825</v>
      </c>
      <c r="I807" s="539"/>
      <c r="J807" s="538" t="s">
        <v>858</v>
      </c>
      <c r="K807" s="539"/>
      <c r="L807" s="538" t="s">
        <v>858</v>
      </c>
      <c r="M807" s="539"/>
      <c r="N807" s="538" t="s">
        <v>858</v>
      </c>
      <c r="O807" s="539"/>
      <c r="X807" s="4"/>
    </row>
    <row r="808" spans="2:24" ht="30" customHeight="1">
      <c r="B808" s="687">
        <v>16</v>
      </c>
      <c r="C808" s="680" t="s">
        <v>571</v>
      </c>
      <c r="D808" s="681"/>
      <c r="E808" s="682"/>
      <c r="F808" s="202">
        <v>228077</v>
      </c>
      <c r="G808" s="138"/>
      <c r="H808" s="203"/>
      <c r="I808" s="92"/>
      <c r="J808" s="93"/>
      <c r="K808" s="92"/>
      <c r="L808" s="93"/>
      <c r="M808" s="92"/>
      <c r="N808" s="202"/>
      <c r="O808" s="204"/>
      <c r="P808" s="267"/>
      <c r="X808" s="4"/>
    </row>
    <row r="809" spans="2:24" ht="30" customHeight="1">
      <c r="B809" s="669"/>
      <c r="C809" s="674" t="s">
        <v>120</v>
      </c>
      <c r="D809" s="675"/>
      <c r="E809" s="676"/>
      <c r="F809" s="14">
        <v>228079</v>
      </c>
      <c r="G809" s="19"/>
      <c r="H809" s="205"/>
      <c r="I809" s="20"/>
      <c r="J809" s="12">
        <v>217853</v>
      </c>
      <c r="K809" s="20"/>
      <c r="L809" s="12">
        <v>230479</v>
      </c>
      <c r="M809" s="20"/>
      <c r="N809" s="14"/>
      <c r="O809" s="206"/>
      <c r="P809" s="267"/>
      <c r="X809" s="4"/>
    </row>
    <row r="810" spans="2:24" ht="30" customHeight="1">
      <c r="B810" s="669"/>
      <c r="C810" s="674" t="s">
        <v>124</v>
      </c>
      <c r="D810" s="675"/>
      <c r="E810" s="676"/>
      <c r="F810" s="14">
        <v>229099</v>
      </c>
      <c r="G810" s="19"/>
      <c r="H810" s="205"/>
      <c r="I810" s="20"/>
      <c r="J810" s="12">
        <v>324044</v>
      </c>
      <c r="K810" s="20"/>
      <c r="L810" s="12"/>
      <c r="M810" s="20"/>
      <c r="N810" s="14"/>
      <c r="O810" s="206"/>
      <c r="P810" s="267"/>
      <c r="X810" s="4"/>
    </row>
    <row r="811" spans="2:24" ht="30" customHeight="1">
      <c r="B811" s="669"/>
      <c r="C811" s="674" t="s">
        <v>132</v>
      </c>
      <c r="D811" s="675"/>
      <c r="E811" s="676"/>
      <c r="F811" s="14">
        <v>228343</v>
      </c>
      <c r="G811" s="19"/>
      <c r="H811" s="205"/>
      <c r="I811" s="20"/>
      <c r="J811" s="12">
        <v>220777</v>
      </c>
      <c r="K811" s="20"/>
      <c r="L811" s="12">
        <v>230565</v>
      </c>
      <c r="M811" s="20"/>
      <c r="N811" s="14"/>
      <c r="O811" s="206"/>
      <c r="P811" s="267"/>
      <c r="X811" s="4"/>
    </row>
    <row r="812" spans="2:24" ht="30" customHeight="1">
      <c r="B812" s="669"/>
      <c r="C812" s="674" t="s">
        <v>47</v>
      </c>
      <c r="D812" s="675"/>
      <c r="E812" s="676"/>
      <c r="F812" s="14">
        <v>228345</v>
      </c>
      <c r="G812" s="19"/>
      <c r="H812" s="205"/>
      <c r="I812" s="20"/>
      <c r="J812" s="12">
        <v>220779</v>
      </c>
      <c r="K812" s="20"/>
      <c r="L812" s="12">
        <v>230567</v>
      </c>
      <c r="M812" s="20"/>
      <c r="N812" s="14"/>
      <c r="O812" s="206"/>
      <c r="P812" s="267"/>
      <c r="X812" s="4"/>
    </row>
    <row r="813" spans="2:24" ht="30" customHeight="1">
      <c r="B813" s="670"/>
      <c r="C813" s="677" t="s">
        <v>1</v>
      </c>
      <c r="D813" s="678"/>
      <c r="E813" s="679"/>
      <c r="F813" s="154"/>
      <c r="G813" s="181"/>
      <c r="H813" s="207"/>
      <c r="I813" s="98"/>
      <c r="J813" s="100"/>
      <c r="K813" s="98"/>
      <c r="L813" s="100"/>
      <c r="M813" s="98"/>
      <c r="N813" s="154">
        <v>228601</v>
      </c>
      <c r="O813" s="98" t="s">
        <v>1097</v>
      </c>
      <c r="P813" s="267"/>
      <c r="X813" s="4"/>
    </row>
    <row r="814" spans="2:24" ht="30" customHeight="1">
      <c r="B814" s="668">
        <v>15</v>
      </c>
      <c r="C814" s="711" t="s">
        <v>572</v>
      </c>
      <c r="D814" s="712"/>
      <c r="E814" s="712"/>
      <c r="F814" s="75">
        <v>228557</v>
      </c>
      <c r="G814" s="57" t="s">
        <v>2122</v>
      </c>
      <c r="H814" s="231">
        <v>229295</v>
      </c>
      <c r="I814" s="29"/>
      <c r="J814" s="75"/>
      <c r="K814" s="29"/>
      <c r="L814" s="75"/>
      <c r="M814" s="29"/>
      <c r="N814" s="76"/>
      <c r="O814" s="232"/>
      <c r="P814" s="267"/>
      <c r="X814" s="4"/>
    </row>
    <row r="815" spans="2:24" ht="30" customHeight="1">
      <c r="B815" s="669"/>
      <c r="C815" s="674" t="s">
        <v>573</v>
      </c>
      <c r="D815" s="675"/>
      <c r="E815" s="675"/>
      <c r="F815" s="12">
        <v>229297</v>
      </c>
      <c r="G815" s="19" t="s">
        <v>2122</v>
      </c>
      <c r="H815" s="205">
        <v>229299</v>
      </c>
      <c r="I815" s="20"/>
      <c r="J815" s="12"/>
      <c r="K815" s="20"/>
      <c r="L815" s="12"/>
      <c r="M815" s="20"/>
      <c r="N815" s="14"/>
      <c r="O815" s="206"/>
      <c r="P815" s="267"/>
      <c r="X815" s="4"/>
    </row>
    <row r="816" spans="2:24" ht="30" customHeight="1">
      <c r="B816" s="669"/>
      <c r="C816" s="674" t="s">
        <v>171</v>
      </c>
      <c r="D816" s="675"/>
      <c r="E816" s="675"/>
      <c r="F816" s="12">
        <v>228485</v>
      </c>
      <c r="G816" s="19"/>
      <c r="H816" s="205"/>
      <c r="I816" s="20"/>
      <c r="J816" s="12"/>
      <c r="K816" s="20"/>
      <c r="L816" s="12"/>
      <c r="M816" s="20"/>
      <c r="N816" s="14"/>
      <c r="O816" s="206"/>
      <c r="P816" s="267"/>
      <c r="X816" s="4"/>
    </row>
    <row r="817" spans="2:27" ht="30" customHeight="1">
      <c r="B817" s="669"/>
      <c r="C817" s="674" t="s">
        <v>574</v>
      </c>
      <c r="D817" s="675"/>
      <c r="E817" s="675"/>
      <c r="F817" s="12">
        <v>229139</v>
      </c>
      <c r="G817" s="19"/>
      <c r="H817" s="205">
        <v>229141</v>
      </c>
      <c r="I817" s="20" t="s">
        <v>2122</v>
      </c>
      <c r="J817" s="12"/>
      <c r="K817" s="20"/>
      <c r="L817" s="12"/>
      <c r="M817" s="20"/>
      <c r="N817" s="14"/>
      <c r="O817" s="206"/>
      <c r="P817" s="267"/>
      <c r="X817" s="4"/>
    </row>
    <row r="818" spans="2:27" ht="30" customHeight="1">
      <c r="B818" s="669"/>
      <c r="C818" s="674" t="s">
        <v>174</v>
      </c>
      <c r="D818" s="675"/>
      <c r="E818" s="675"/>
      <c r="F818" s="12">
        <v>228239</v>
      </c>
      <c r="G818" s="19"/>
      <c r="H818" s="205"/>
      <c r="I818" s="20"/>
      <c r="J818" s="12">
        <v>220775</v>
      </c>
      <c r="K818" s="20" t="s">
        <v>2122</v>
      </c>
      <c r="L818" s="12">
        <v>230559</v>
      </c>
      <c r="M818" s="20"/>
      <c r="N818" s="14"/>
      <c r="O818" s="206"/>
      <c r="P818" s="267"/>
      <c r="X818" s="4"/>
    </row>
    <row r="819" spans="2:27" ht="30" customHeight="1">
      <c r="B819" s="669"/>
      <c r="C819" s="674" t="s">
        <v>155</v>
      </c>
      <c r="D819" s="675"/>
      <c r="E819" s="675"/>
      <c r="F819" s="12">
        <v>228757</v>
      </c>
      <c r="G819" s="19"/>
      <c r="H819" s="205"/>
      <c r="I819" s="20"/>
      <c r="J819" s="12"/>
      <c r="K819" s="20"/>
      <c r="L819" s="12">
        <v>230561</v>
      </c>
      <c r="M819" s="20"/>
      <c r="N819" s="14"/>
      <c r="O819" s="206"/>
      <c r="P819" s="267"/>
      <c r="X819" s="4"/>
    </row>
    <row r="820" spans="2:27" ht="30" customHeight="1">
      <c r="B820" s="669"/>
      <c r="C820" s="674" t="s">
        <v>111</v>
      </c>
      <c r="D820" s="675"/>
      <c r="E820" s="675"/>
      <c r="F820" s="12">
        <v>228759</v>
      </c>
      <c r="G820" s="19"/>
      <c r="H820" s="205"/>
      <c r="I820" s="20"/>
      <c r="J820" s="12"/>
      <c r="K820" s="20"/>
      <c r="L820" s="12"/>
      <c r="M820" s="20"/>
      <c r="N820" s="14"/>
      <c r="O820" s="206"/>
      <c r="P820" s="267"/>
      <c r="X820" s="4"/>
    </row>
    <row r="821" spans="2:27" ht="30" customHeight="1">
      <c r="B821" s="670"/>
      <c r="C821" s="677" t="s">
        <v>115</v>
      </c>
      <c r="D821" s="678"/>
      <c r="E821" s="678"/>
      <c r="F821" s="100">
        <v>229595</v>
      </c>
      <c r="G821" s="181"/>
      <c r="H821" s="207"/>
      <c r="I821" s="98"/>
      <c r="J821" s="100"/>
      <c r="K821" s="98"/>
      <c r="L821" s="100"/>
      <c r="M821" s="98"/>
      <c r="N821" s="154"/>
      <c r="O821" s="334"/>
      <c r="P821" s="267"/>
      <c r="X821" s="4"/>
    </row>
    <row r="822" spans="2:27" ht="30" customHeight="1" thickBot="1">
      <c r="B822" s="383">
        <v>14</v>
      </c>
      <c r="C822" s="671" t="s">
        <v>1028</v>
      </c>
      <c r="D822" s="672"/>
      <c r="E822" s="672"/>
      <c r="F822" s="103"/>
      <c r="G822" s="22"/>
      <c r="H822" s="229"/>
      <c r="I822" s="230"/>
      <c r="J822" s="103"/>
      <c r="K822" s="230"/>
      <c r="L822" s="103"/>
      <c r="M822" s="230"/>
      <c r="N822" s="10">
        <v>203623</v>
      </c>
      <c r="O822" s="230" t="s">
        <v>1354</v>
      </c>
      <c r="P822" s="267"/>
      <c r="X822" s="4"/>
    </row>
    <row r="823" spans="2:27" ht="30.75" customHeight="1">
      <c r="B823" s="545" t="s">
        <v>1137</v>
      </c>
      <c r="C823" s="545"/>
      <c r="D823" s="545"/>
      <c r="E823" s="545"/>
      <c r="F823" s="545"/>
      <c r="G823" s="545"/>
      <c r="H823" s="545"/>
      <c r="I823" s="545"/>
      <c r="J823" s="545"/>
      <c r="K823" s="545"/>
      <c r="L823" s="545"/>
      <c r="M823" s="545"/>
      <c r="N823" s="545"/>
      <c r="O823" s="545"/>
      <c r="P823" s="546"/>
      <c r="Q823" s="546"/>
      <c r="R823" s="546"/>
      <c r="S823" s="546"/>
      <c r="T823" s="546"/>
      <c r="U823" s="546"/>
    </row>
    <row r="825" spans="2:27" ht="14.25" customHeight="1" thickBot="1"/>
    <row r="826" spans="2:27" ht="25.5" customHeight="1" thickTop="1" thickBot="1">
      <c r="B826" s="518" t="s">
        <v>532</v>
      </c>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c r="Z826" s="519"/>
      <c r="AA826" s="520"/>
    </row>
    <row r="827" spans="2:27" ht="14.1" customHeight="1" thickTop="1">
      <c r="B827" s="24"/>
      <c r="C827" s="24"/>
      <c r="D827" s="24"/>
      <c r="E827" s="24"/>
      <c r="F827" s="82"/>
      <c r="G827" s="24"/>
      <c r="H827" s="82"/>
      <c r="I827" s="24"/>
      <c r="J827" s="82"/>
      <c r="K827" s="24"/>
      <c r="L827" s="82"/>
      <c r="M827" s="24"/>
      <c r="N827" s="82"/>
      <c r="O827" s="24"/>
      <c r="P827" s="82"/>
      <c r="Q827" s="24"/>
      <c r="R827" s="82"/>
      <c r="S827" s="24"/>
      <c r="T827" s="82"/>
      <c r="U827" s="24"/>
      <c r="V827" s="82"/>
      <c r="W827" s="24"/>
      <c r="X827" s="82"/>
      <c r="Y827" s="24"/>
    </row>
    <row r="828" spans="2:27" s="239" customFormat="1" ht="20.100000000000001" customHeight="1" thickBot="1">
      <c r="B828" s="238" t="s">
        <v>736</v>
      </c>
      <c r="F828" s="240"/>
      <c r="H828" s="240"/>
      <c r="J828" s="240"/>
      <c r="L828" s="240"/>
      <c r="N828" s="240"/>
      <c r="P828" s="240"/>
      <c r="R828" s="240"/>
      <c r="T828" s="240"/>
      <c r="V828" s="240"/>
      <c r="X828" s="240"/>
    </row>
    <row r="829" spans="2:27" ht="20.100000000000001" customHeight="1" thickBot="1">
      <c r="B829" s="531" t="s">
        <v>536</v>
      </c>
      <c r="C829" s="532"/>
      <c r="D829" s="532"/>
      <c r="E829" s="532"/>
      <c r="F829" s="532"/>
      <c r="G829" s="532"/>
      <c r="H829" s="532"/>
      <c r="I829" s="532"/>
      <c r="J829" s="532"/>
      <c r="K829" s="532"/>
      <c r="L829" s="532"/>
      <c r="M829" s="532"/>
      <c r="N829" s="532"/>
      <c r="O829" s="532"/>
      <c r="P829" s="532"/>
      <c r="Q829" s="532"/>
      <c r="R829" s="532"/>
      <c r="S829" s="532"/>
      <c r="T829" s="532"/>
      <c r="U829" s="532"/>
      <c r="V829" s="533"/>
      <c r="X829" s="4"/>
    </row>
    <row r="830" spans="2:27" ht="15" customHeight="1" thickBot="1">
      <c r="B830" s="709" t="s">
        <v>42</v>
      </c>
      <c r="C830" s="710" t="s">
        <v>0</v>
      </c>
      <c r="D830" s="710" t="s">
        <v>524</v>
      </c>
      <c r="E830" s="710"/>
      <c r="F830" s="710"/>
      <c r="G830" s="710"/>
      <c r="H830" s="710" t="s">
        <v>491</v>
      </c>
      <c r="I830" s="710"/>
      <c r="J830" s="710"/>
      <c r="K830" s="710"/>
      <c r="L830" s="710"/>
      <c r="M830" s="710"/>
      <c r="N830" s="710"/>
      <c r="O830" s="710"/>
      <c r="P830" s="710" t="s">
        <v>43</v>
      </c>
      <c r="Q830" s="710"/>
      <c r="R830" s="710"/>
      <c r="S830" s="710"/>
      <c r="T830" s="710"/>
      <c r="U830" s="710"/>
      <c r="V830" s="710"/>
      <c r="X830" s="4"/>
    </row>
    <row r="831" spans="2:27" ht="15" customHeight="1" thickBot="1">
      <c r="B831" s="709"/>
      <c r="C831" s="710"/>
      <c r="D831" s="710"/>
      <c r="E831" s="710"/>
      <c r="F831" s="710"/>
      <c r="G831" s="710"/>
      <c r="H831" s="710"/>
      <c r="I831" s="710"/>
      <c r="J831" s="710"/>
      <c r="K831" s="710"/>
      <c r="L831" s="710"/>
      <c r="M831" s="710"/>
      <c r="N831" s="710"/>
      <c r="O831" s="710"/>
      <c r="P831" s="710"/>
      <c r="Q831" s="710"/>
      <c r="R831" s="710"/>
      <c r="S831" s="710"/>
      <c r="T831" s="710"/>
      <c r="U831" s="710"/>
      <c r="V831" s="710"/>
      <c r="X831" s="4"/>
    </row>
    <row r="832" spans="2:27" ht="24" customHeight="1">
      <c r="B832" s="731">
        <v>21</v>
      </c>
      <c r="C832" s="339">
        <v>30</v>
      </c>
      <c r="D832" s="734" t="s">
        <v>2125</v>
      </c>
      <c r="E832" s="735"/>
      <c r="F832" s="735"/>
      <c r="G832" s="736"/>
      <c r="H832" s="737" t="s">
        <v>1031</v>
      </c>
      <c r="I832" s="738"/>
      <c r="J832" s="738"/>
      <c r="K832" s="739"/>
      <c r="L832" s="740">
        <v>334995</v>
      </c>
      <c r="M832" s="741"/>
      <c r="N832" s="741"/>
      <c r="O832" s="742"/>
      <c r="P832" s="737" t="s">
        <v>1035</v>
      </c>
      <c r="Q832" s="738"/>
      <c r="R832" s="738"/>
      <c r="S832" s="738"/>
      <c r="T832" s="738"/>
      <c r="U832" s="738"/>
      <c r="V832" s="739"/>
      <c r="W832" s="265"/>
      <c r="X832" s="4"/>
    </row>
    <row r="833" spans="2:24" ht="24" customHeight="1">
      <c r="B833" s="732"/>
      <c r="C833" s="89">
        <v>35</v>
      </c>
      <c r="D833" s="743" t="s">
        <v>1585</v>
      </c>
      <c r="E833" s="744"/>
      <c r="F833" s="744"/>
      <c r="G833" s="745"/>
      <c r="H833" s="746" t="s">
        <v>1043</v>
      </c>
      <c r="I833" s="747"/>
      <c r="J833" s="747"/>
      <c r="K833" s="748"/>
      <c r="L833" s="749">
        <v>329992</v>
      </c>
      <c r="M833" s="750"/>
      <c r="N833" s="750"/>
      <c r="O833" s="751"/>
      <c r="P833" s="746" t="s">
        <v>1036</v>
      </c>
      <c r="Q833" s="747"/>
      <c r="R833" s="747"/>
      <c r="S833" s="747"/>
      <c r="T833" s="747"/>
      <c r="U833" s="747"/>
      <c r="V833" s="748"/>
      <c r="W833" s="265"/>
      <c r="X833" s="4"/>
    </row>
    <row r="834" spans="2:24" ht="24" customHeight="1">
      <c r="B834" s="732"/>
      <c r="C834" s="752">
        <v>40</v>
      </c>
      <c r="D834" s="713" t="s">
        <v>1584</v>
      </c>
      <c r="E834" s="714"/>
      <c r="F834" s="714"/>
      <c r="G834" s="715"/>
      <c r="H834" s="716" t="s">
        <v>1043</v>
      </c>
      <c r="I834" s="717"/>
      <c r="J834" s="717"/>
      <c r="K834" s="718"/>
      <c r="L834" s="719">
        <v>329991</v>
      </c>
      <c r="M834" s="720"/>
      <c r="N834" s="720"/>
      <c r="O834" s="721"/>
      <c r="P834" s="716" t="s">
        <v>1036</v>
      </c>
      <c r="Q834" s="717"/>
      <c r="R834" s="717"/>
      <c r="S834" s="717"/>
      <c r="T834" s="717"/>
      <c r="U834" s="717"/>
      <c r="V834" s="718"/>
      <c r="W834" s="265"/>
      <c r="X834" s="4"/>
    </row>
    <row r="835" spans="2:24" ht="24" customHeight="1" thickBot="1">
      <c r="B835" s="733"/>
      <c r="C835" s="753"/>
      <c r="D835" s="722" t="s">
        <v>1228</v>
      </c>
      <c r="E835" s="723"/>
      <c r="F835" s="723"/>
      <c r="G835" s="724"/>
      <c r="H835" s="725" t="s">
        <v>1031</v>
      </c>
      <c r="I835" s="726"/>
      <c r="J835" s="726"/>
      <c r="K835" s="727"/>
      <c r="L835" s="728">
        <v>313511</v>
      </c>
      <c r="M835" s="729"/>
      <c r="N835" s="729"/>
      <c r="O835" s="730"/>
      <c r="P835" s="725" t="s">
        <v>274</v>
      </c>
      <c r="Q835" s="726"/>
      <c r="R835" s="726"/>
      <c r="S835" s="726"/>
      <c r="T835" s="726"/>
      <c r="U835" s="726"/>
      <c r="V835" s="727"/>
      <c r="W835" s="265"/>
      <c r="X835" s="4"/>
    </row>
    <row r="836" spans="2:24" ht="24" customHeight="1">
      <c r="B836" s="731">
        <v>20</v>
      </c>
      <c r="C836" s="772">
        <v>30</v>
      </c>
      <c r="D836" s="713" t="s">
        <v>862</v>
      </c>
      <c r="E836" s="714"/>
      <c r="F836" s="714"/>
      <c r="G836" s="715"/>
      <c r="H836" s="716" t="s">
        <v>180</v>
      </c>
      <c r="I836" s="717"/>
      <c r="J836" s="717"/>
      <c r="K836" s="718"/>
      <c r="L836" s="719">
        <v>304169</v>
      </c>
      <c r="M836" s="720"/>
      <c r="N836" s="720"/>
      <c r="O836" s="721"/>
      <c r="P836" s="716" t="s">
        <v>275</v>
      </c>
      <c r="Q836" s="717"/>
      <c r="R836" s="717"/>
      <c r="S836" s="717"/>
      <c r="T836" s="717"/>
      <c r="U836" s="717"/>
      <c r="V836" s="718"/>
      <c r="W836" s="265"/>
      <c r="X836" s="4"/>
    </row>
    <row r="837" spans="2:24" ht="24" customHeight="1">
      <c r="B837" s="732"/>
      <c r="C837" s="752"/>
      <c r="D837" s="754" t="s">
        <v>1251</v>
      </c>
      <c r="E837" s="755"/>
      <c r="F837" s="755"/>
      <c r="G837" s="756"/>
      <c r="H837" s="757" t="s">
        <v>1138</v>
      </c>
      <c r="I837" s="758"/>
      <c r="J837" s="758"/>
      <c r="K837" s="759"/>
      <c r="L837" s="760">
        <v>276245</v>
      </c>
      <c r="M837" s="761"/>
      <c r="N837" s="761"/>
      <c r="O837" s="762"/>
      <c r="P837" s="757" t="s">
        <v>276</v>
      </c>
      <c r="Q837" s="758"/>
      <c r="R837" s="758"/>
      <c r="S837" s="758"/>
      <c r="T837" s="758"/>
      <c r="U837" s="758"/>
      <c r="V837" s="759"/>
      <c r="W837" s="265"/>
      <c r="X837" s="4"/>
    </row>
    <row r="838" spans="2:24" ht="24" customHeight="1">
      <c r="B838" s="732"/>
      <c r="C838" s="752"/>
      <c r="D838" s="754" t="s">
        <v>1249</v>
      </c>
      <c r="E838" s="755"/>
      <c r="F838" s="755"/>
      <c r="G838" s="756"/>
      <c r="H838" s="757" t="s">
        <v>1139</v>
      </c>
      <c r="I838" s="758"/>
      <c r="J838" s="758"/>
      <c r="K838" s="759"/>
      <c r="L838" s="760">
        <v>355103</v>
      </c>
      <c r="M838" s="761"/>
      <c r="N838" s="761"/>
      <c r="O838" s="762"/>
      <c r="P838" s="757" t="s">
        <v>1037</v>
      </c>
      <c r="Q838" s="758"/>
      <c r="R838" s="758"/>
      <c r="S838" s="758"/>
      <c r="T838" s="758"/>
      <c r="U838" s="758"/>
      <c r="V838" s="759"/>
      <c r="W838" s="265"/>
      <c r="X838" s="4"/>
    </row>
    <row r="839" spans="2:24" ht="24" customHeight="1">
      <c r="B839" s="732"/>
      <c r="C839" s="752"/>
      <c r="D839" s="763" t="s">
        <v>1205</v>
      </c>
      <c r="E839" s="764"/>
      <c r="F839" s="764"/>
      <c r="G839" s="765"/>
      <c r="H839" s="766" t="s">
        <v>1139</v>
      </c>
      <c r="I839" s="767"/>
      <c r="J839" s="767"/>
      <c r="K839" s="768"/>
      <c r="L839" s="769">
        <v>355889</v>
      </c>
      <c r="M839" s="770"/>
      <c r="N839" s="770"/>
      <c r="O839" s="771"/>
      <c r="P839" s="766" t="s">
        <v>1038</v>
      </c>
      <c r="Q839" s="767"/>
      <c r="R839" s="767"/>
      <c r="S839" s="767"/>
      <c r="T839" s="767"/>
      <c r="U839" s="767"/>
      <c r="V839" s="768"/>
      <c r="W839" s="265"/>
      <c r="X839" s="4"/>
    </row>
    <row r="840" spans="2:24" ht="24" customHeight="1">
      <c r="B840" s="732"/>
      <c r="C840" s="773">
        <v>35</v>
      </c>
      <c r="D840" s="713" t="s">
        <v>863</v>
      </c>
      <c r="E840" s="714"/>
      <c r="F840" s="714"/>
      <c r="G840" s="715"/>
      <c r="H840" s="716" t="s">
        <v>180</v>
      </c>
      <c r="I840" s="717"/>
      <c r="J840" s="717"/>
      <c r="K840" s="718"/>
      <c r="L840" s="719">
        <v>293035</v>
      </c>
      <c r="M840" s="720"/>
      <c r="N840" s="720"/>
      <c r="O840" s="721"/>
      <c r="P840" s="716" t="s">
        <v>275</v>
      </c>
      <c r="Q840" s="717"/>
      <c r="R840" s="717"/>
      <c r="S840" s="717"/>
      <c r="T840" s="717"/>
      <c r="U840" s="717"/>
      <c r="V840" s="718"/>
      <c r="W840" s="265"/>
      <c r="X840" s="4"/>
    </row>
    <row r="841" spans="2:24" ht="24" customHeight="1">
      <c r="B841" s="732"/>
      <c r="C841" s="752"/>
      <c r="D841" s="754" t="s">
        <v>1232</v>
      </c>
      <c r="E841" s="755"/>
      <c r="F841" s="755"/>
      <c r="G841" s="756"/>
      <c r="H841" s="757" t="s">
        <v>1139</v>
      </c>
      <c r="I841" s="758"/>
      <c r="J841" s="758"/>
      <c r="K841" s="759"/>
      <c r="L841" s="760">
        <v>356335</v>
      </c>
      <c r="M841" s="761"/>
      <c r="N841" s="761"/>
      <c r="O841" s="762"/>
      <c r="P841" s="757" t="s">
        <v>1039</v>
      </c>
      <c r="Q841" s="758"/>
      <c r="R841" s="758"/>
      <c r="S841" s="758"/>
      <c r="T841" s="758"/>
      <c r="U841" s="758"/>
      <c r="V841" s="759"/>
      <c r="W841" s="265"/>
      <c r="X841" s="4"/>
    </row>
    <row r="842" spans="2:24" ht="24" customHeight="1">
      <c r="B842" s="732"/>
      <c r="C842" s="752"/>
      <c r="D842" s="754" t="s">
        <v>1550</v>
      </c>
      <c r="E842" s="755"/>
      <c r="F842" s="755"/>
      <c r="G842" s="756"/>
      <c r="H842" s="757" t="s">
        <v>1138</v>
      </c>
      <c r="I842" s="758"/>
      <c r="J842" s="758"/>
      <c r="K842" s="759"/>
      <c r="L842" s="760">
        <v>327259</v>
      </c>
      <c r="M842" s="761"/>
      <c r="N842" s="761"/>
      <c r="O842" s="762"/>
      <c r="P842" s="757" t="s">
        <v>265</v>
      </c>
      <c r="Q842" s="758"/>
      <c r="R842" s="758"/>
      <c r="S842" s="758"/>
      <c r="T842" s="758"/>
      <c r="U842" s="758"/>
      <c r="V842" s="759"/>
      <c r="W842" s="265"/>
      <c r="X842" s="4"/>
    </row>
    <row r="843" spans="2:24" ht="24" customHeight="1">
      <c r="B843" s="732"/>
      <c r="C843" s="752"/>
      <c r="D843" s="754" t="s">
        <v>1465</v>
      </c>
      <c r="E843" s="755"/>
      <c r="F843" s="755"/>
      <c r="G843" s="756"/>
      <c r="H843" s="757" t="s">
        <v>1034</v>
      </c>
      <c r="I843" s="758"/>
      <c r="J843" s="758"/>
      <c r="K843" s="759"/>
      <c r="L843" s="760">
        <v>305123</v>
      </c>
      <c r="M843" s="761"/>
      <c r="N843" s="761"/>
      <c r="O843" s="762"/>
      <c r="P843" s="757" t="s">
        <v>2131</v>
      </c>
      <c r="Q843" s="758"/>
      <c r="R843" s="758"/>
      <c r="S843" s="758"/>
      <c r="T843" s="758"/>
      <c r="U843" s="758"/>
      <c r="V843" s="759"/>
      <c r="W843" s="265"/>
      <c r="X843" s="4"/>
    </row>
    <row r="844" spans="2:24" ht="24" customHeight="1">
      <c r="B844" s="732"/>
      <c r="C844" s="752"/>
      <c r="D844" s="754" t="s">
        <v>1248</v>
      </c>
      <c r="E844" s="755"/>
      <c r="F844" s="755"/>
      <c r="G844" s="756"/>
      <c r="H844" s="757" t="s">
        <v>1030</v>
      </c>
      <c r="I844" s="758"/>
      <c r="J844" s="758"/>
      <c r="K844" s="759"/>
      <c r="L844" s="760">
        <v>333490</v>
      </c>
      <c r="M844" s="761"/>
      <c r="N844" s="761"/>
      <c r="O844" s="762"/>
      <c r="P844" s="757" t="s">
        <v>577</v>
      </c>
      <c r="Q844" s="758"/>
      <c r="R844" s="758"/>
      <c r="S844" s="758"/>
      <c r="T844" s="758"/>
      <c r="U844" s="758"/>
      <c r="V844" s="759"/>
      <c r="W844" s="265"/>
      <c r="X844" s="4"/>
    </row>
    <row r="845" spans="2:24" ht="24" customHeight="1">
      <c r="B845" s="732"/>
      <c r="C845" s="752"/>
      <c r="D845" s="754" t="s">
        <v>1239</v>
      </c>
      <c r="E845" s="755"/>
      <c r="F845" s="755"/>
      <c r="G845" s="756"/>
      <c r="H845" s="757" t="s">
        <v>1140</v>
      </c>
      <c r="I845" s="758"/>
      <c r="J845" s="758"/>
      <c r="K845" s="759"/>
      <c r="L845" s="760">
        <v>291545</v>
      </c>
      <c r="M845" s="761"/>
      <c r="N845" s="761"/>
      <c r="O845" s="762"/>
      <c r="P845" s="757" t="s">
        <v>266</v>
      </c>
      <c r="Q845" s="758"/>
      <c r="R845" s="758"/>
      <c r="S845" s="758"/>
      <c r="T845" s="758"/>
      <c r="U845" s="758"/>
      <c r="V845" s="759"/>
      <c r="W845" s="265"/>
      <c r="X845" s="4"/>
    </row>
    <row r="846" spans="2:24" ht="24" customHeight="1">
      <c r="B846" s="732"/>
      <c r="C846" s="774"/>
      <c r="D846" s="763" t="s">
        <v>864</v>
      </c>
      <c r="E846" s="764"/>
      <c r="F846" s="764"/>
      <c r="G846" s="765"/>
      <c r="H846" s="766" t="s">
        <v>180</v>
      </c>
      <c r="I846" s="767"/>
      <c r="J846" s="767"/>
      <c r="K846" s="768"/>
      <c r="L846" s="769">
        <v>313373</v>
      </c>
      <c r="M846" s="770"/>
      <c r="N846" s="770"/>
      <c r="O846" s="771"/>
      <c r="P846" s="766" t="s">
        <v>277</v>
      </c>
      <c r="Q846" s="767"/>
      <c r="R846" s="767"/>
      <c r="S846" s="767"/>
      <c r="T846" s="767"/>
      <c r="U846" s="767"/>
      <c r="V846" s="768"/>
      <c r="W846" s="265"/>
      <c r="X846" s="4"/>
    </row>
    <row r="847" spans="2:24" ht="24" customHeight="1">
      <c r="B847" s="732"/>
      <c r="C847" s="773">
        <v>40</v>
      </c>
      <c r="D847" s="713" t="s">
        <v>1192</v>
      </c>
      <c r="E847" s="714"/>
      <c r="F847" s="714"/>
      <c r="G847" s="715"/>
      <c r="H847" s="716" t="s">
        <v>1140</v>
      </c>
      <c r="I847" s="717"/>
      <c r="J847" s="717"/>
      <c r="K847" s="718"/>
      <c r="L847" s="719">
        <v>291543</v>
      </c>
      <c r="M847" s="720"/>
      <c r="N847" s="720"/>
      <c r="O847" s="721"/>
      <c r="P847" s="716" t="s">
        <v>266</v>
      </c>
      <c r="Q847" s="717"/>
      <c r="R847" s="717"/>
      <c r="S847" s="717"/>
      <c r="T847" s="717"/>
      <c r="U847" s="717"/>
      <c r="V847" s="718"/>
      <c r="W847" s="265"/>
      <c r="X847" s="4"/>
    </row>
    <row r="848" spans="2:24" ht="24" customHeight="1">
      <c r="B848" s="732"/>
      <c r="C848" s="752"/>
      <c r="D848" s="754" t="s">
        <v>1441</v>
      </c>
      <c r="E848" s="755"/>
      <c r="F848" s="755"/>
      <c r="G848" s="756"/>
      <c r="H848" s="757" t="s">
        <v>1032</v>
      </c>
      <c r="I848" s="758"/>
      <c r="J848" s="758"/>
      <c r="K848" s="759"/>
      <c r="L848" s="760">
        <v>286141</v>
      </c>
      <c r="M848" s="761"/>
      <c r="N848" s="761"/>
      <c r="O848" s="762"/>
      <c r="P848" s="757" t="s">
        <v>278</v>
      </c>
      <c r="Q848" s="758"/>
      <c r="R848" s="758"/>
      <c r="S848" s="758"/>
      <c r="T848" s="758"/>
      <c r="U848" s="758"/>
      <c r="V848" s="759"/>
      <c r="W848" s="265"/>
      <c r="X848" s="4"/>
    </row>
    <row r="849" spans="2:24" ht="24" customHeight="1">
      <c r="B849" s="732"/>
      <c r="C849" s="752"/>
      <c r="D849" s="754" t="s">
        <v>865</v>
      </c>
      <c r="E849" s="755"/>
      <c r="F849" s="755"/>
      <c r="G849" s="756"/>
      <c r="H849" s="757" t="s">
        <v>180</v>
      </c>
      <c r="I849" s="758"/>
      <c r="J849" s="758"/>
      <c r="K849" s="759"/>
      <c r="L849" s="760">
        <v>313371</v>
      </c>
      <c r="M849" s="761"/>
      <c r="N849" s="761"/>
      <c r="O849" s="762"/>
      <c r="P849" s="757" t="s">
        <v>277</v>
      </c>
      <c r="Q849" s="758"/>
      <c r="R849" s="758"/>
      <c r="S849" s="758"/>
      <c r="T849" s="758"/>
      <c r="U849" s="758"/>
      <c r="V849" s="759"/>
      <c r="W849" s="265"/>
      <c r="X849" s="4"/>
    </row>
    <row r="850" spans="2:24" ht="24" customHeight="1">
      <c r="B850" s="732"/>
      <c r="C850" s="774"/>
      <c r="D850" s="763" t="s">
        <v>1586</v>
      </c>
      <c r="E850" s="764"/>
      <c r="F850" s="764"/>
      <c r="G850" s="765"/>
      <c r="H850" s="766" t="s">
        <v>1043</v>
      </c>
      <c r="I850" s="767"/>
      <c r="J850" s="767"/>
      <c r="K850" s="768"/>
      <c r="L850" s="769">
        <v>329993</v>
      </c>
      <c r="M850" s="770"/>
      <c r="N850" s="770"/>
      <c r="O850" s="771"/>
      <c r="P850" s="766" t="s">
        <v>1036</v>
      </c>
      <c r="Q850" s="767"/>
      <c r="R850" s="767"/>
      <c r="S850" s="767"/>
      <c r="T850" s="767"/>
      <c r="U850" s="767"/>
      <c r="V850" s="768"/>
      <c r="W850" s="265"/>
      <c r="X850" s="4"/>
    </row>
    <row r="851" spans="2:24" ht="24" customHeight="1">
      <c r="B851" s="732"/>
      <c r="C851" s="773">
        <v>45</v>
      </c>
      <c r="D851" s="713" t="s">
        <v>1440</v>
      </c>
      <c r="E851" s="714"/>
      <c r="F851" s="714"/>
      <c r="G851" s="715"/>
      <c r="H851" s="716" t="s">
        <v>1032</v>
      </c>
      <c r="I851" s="717"/>
      <c r="J851" s="717"/>
      <c r="K851" s="718"/>
      <c r="L851" s="719">
        <v>286139</v>
      </c>
      <c r="M851" s="720"/>
      <c r="N851" s="720"/>
      <c r="O851" s="721"/>
      <c r="P851" s="716" t="s">
        <v>278</v>
      </c>
      <c r="Q851" s="717"/>
      <c r="R851" s="717"/>
      <c r="S851" s="717"/>
      <c r="T851" s="717"/>
      <c r="U851" s="717"/>
      <c r="V851" s="718"/>
      <c r="W851" s="265"/>
      <c r="X851" s="4"/>
    </row>
    <row r="852" spans="2:24" ht="24" customHeight="1">
      <c r="B852" s="732"/>
      <c r="C852" s="752"/>
      <c r="D852" s="754" t="s">
        <v>1587</v>
      </c>
      <c r="E852" s="755"/>
      <c r="F852" s="755"/>
      <c r="G852" s="756"/>
      <c r="H852" s="757" t="s">
        <v>1043</v>
      </c>
      <c r="I852" s="758"/>
      <c r="J852" s="758"/>
      <c r="K852" s="759"/>
      <c r="L852" s="760">
        <v>329994</v>
      </c>
      <c r="M852" s="761"/>
      <c r="N852" s="761"/>
      <c r="O852" s="762"/>
      <c r="P852" s="757" t="s">
        <v>1036</v>
      </c>
      <c r="Q852" s="758"/>
      <c r="R852" s="758"/>
      <c r="S852" s="758"/>
      <c r="T852" s="758"/>
      <c r="U852" s="758"/>
      <c r="V852" s="759"/>
      <c r="W852" s="265"/>
      <c r="X852" s="4"/>
    </row>
    <row r="853" spans="2:24" ht="24" customHeight="1">
      <c r="B853" s="732"/>
      <c r="C853" s="752"/>
      <c r="D853" s="754" t="s">
        <v>2126</v>
      </c>
      <c r="E853" s="755"/>
      <c r="F853" s="755"/>
      <c r="G853" s="756"/>
      <c r="H853" s="757" t="s">
        <v>151</v>
      </c>
      <c r="I853" s="758"/>
      <c r="J853" s="758"/>
      <c r="K853" s="759"/>
      <c r="L853" s="760">
        <v>314319</v>
      </c>
      <c r="M853" s="761"/>
      <c r="N853" s="761"/>
      <c r="O853" s="762"/>
      <c r="P853" s="757" t="s">
        <v>533</v>
      </c>
      <c r="Q853" s="758"/>
      <c r="R853" s="758"/>
      <c r="S853" s="758"/>
      <c r="T853" s="758"/>
      <c r="U853" s="758"/>
      <c r="V853" s="759"/>
      <c r="W853" s="265"/>
      <c r="X853" s="4"/>
    </row>
    <row r="854" spans="2:24" ht="24" customHeight="1">
      <c r="B854" s="732"/>
      <c r="C854" s="774"/>
      <c r="D854" s="763" t="s">
        <v>1200</v>
      </c>
      <c r="E854" s="764"/>
      <c r="F854" s="764"/>
      <c r="G854" s="765"/>
      <c r="H854" s="766" t="s">
        <v>575</v>
      </c>
      <c r="I854" s="767"/>
      <c r="J854" s="767"/>
      <c r="K854" s="768"/>
      <c r="L854" s="769">
        <v>299627</v>
      </c>
      <c r="M854" s="770"/>
      <c r="N854" s="770"/>
      <c r="O854" s="771"/>
      <c r="P854" s="766" t="s">
        <v>279</v>
      </c>
      <c r="Q854" s="767"/>
      <c r="R854" s="767"/>
      <c r="S854" s="767"/>
      <c r="T854" s="767"/>
      <c r="U854" s="767"/>
      <c r="V854" s="768"/>
      <c r="W854" s="265"/>
      <c r="X854" s="4"/>
    </row>
    <row r="855" spans="2:24" ht="24" customHeight="1">
      <c r="B855" s="732"/>
      <c r="C855" s="773">
        <v>50</v>
      </c>
      <c r="D855" s="713" t="s">
        <v>1182</v>
      </c>
      <c r="E855" s="714"/>
      <c r="F855" s="714"/>
      <c r="G855" s="715"/>
      <c r="H855" s="716" t="s">
        <v>2129</v>
      </c>
      <c r="I855" s="717"/>
      <c r="J855" s="717"/>
      <c r="K855" s="718"/>
      <c r="L855" s="719">
        <v>354408</v>
      </c>
      <c r="M855" s="720"/>
      <c r="N855" s="720"/>
      <c r="O855" s="721"/>
      <c r="P855" s="716" t="s">
        <v>433</v>
      </c>
      <c r="Q855" s="717"/>
      <c r="R855" s="717"/>
      <c r="S855" s="717"/>
      <c r="T855" s="717"/>
      <c r="U855" s="717"/>
      <c r="V855" s="718"/>
      <c r="W855" s="265"/>
      <c r="X855" s="4"/>
    </row>
    <row r="856" spans="2:24" ht="24" customHeight="1" thickBot="1">
      <c r="B856" s="733"/>
      <c r="C856" s="753"/>
      <c r="D856" s="722" t="s">
        <v>1525</v>
      </c>
      <c r="E856" s="723"/>
      <c r="F856" s="723"/>
      <c r="G856" s="724"/>
      <c r="H856" s="725" t="s">
        <v>1032</v>
      </c>
      <c r="I856" s="726"/>
      <c r="J856" s="726"/>
      <c r="K856" s="727"/>
      <c r="L856" s="728">
        <v>325342</v>
      </c>
      <c r="M856" s="729"/>
      <c r="N856" s="729"/>
      <c r="O856" s="730"/>
      <c r="P856" s="725" t="s">
        <v>433</v>
      </c>
      <c r="Q856" s="726"/>
      <c r="R856" s="726"/>
      <c r="S856" s="726"/>
      <c r="T856" s="726"/>
      <c r="U856" s="726"/>
      <c r="V856" s="727"/>
      <c r="W856" s="265"/>
      <c r="X856" s="4"/>
    </row>
    <row r="857" spans="2:24" ht="24" customHeight="1">
      <c r="B857" s="731">
        <v>19</v>
      </c>
      <c r="C857" s="772">
        <v>35</v>
      </c>
      <c r="D857" s="713" t="s">
        <v>1235</v>
      </c>
      <c r="E857" s="714"/>
      <c r="F857" s="714"/>
      <c r="G857" s="715"/>
      <c r="H857" s="716" t="s">
        <v>1033</v>
      </c>
      <c r="I857" s="717"/>
      <c r="J857" s="717"/>
      <c r="K857" s="718"/>
      <c r="L857" s="719">
        <v>323969</v>
      </c>
      <c r="M857" s="720"/>
      <c r="N857" s="720"/>
      <c r="O857" s="721"/>
      <c r="P857" s="716" t="s">
        <v>534</v>
      </c>
      <c r="Q857" s="717"/>
      <c r="R857" s="717"/>
      <c r="S857" s="717"/>
      <c r="T857" s="717"/>
      <c r="U857" s="717"/>
      <c r="V857" s="718"/>
      <c r="W857" s="265"/>
      <c r="X857" s="4"/>
    </row>
    <row r="858" spans="2:24" ht="24" customHeight="1">
      <c r="B858" s="732"/>
      <c r="C858" s="752"/>
      <c r="D858" s="754" t="s">
        <v>1517</v>
      </c>
      <c r="E858" s="755"/>
      <c r="F858" s="755"/>
      <c r="G858" s="756"/>
      <c r="H858" s="757" t="s">
        <v>1141</v>
      </c>
      <c r="I858" s="758"/>
      <c r="J858" s="758"/>
      <c r="K858" s="759"/>
      <c r="L858" s="760">
        <v>323290</v>
      </c>
      <c r="M858" s="761"/>
      <c r="N858" s="761"/>
      <c r="O858" s="762"/>
      <c r="P858" s="757" t="s">
        <v>264</v>
      </c>
      <c r="Q858" s="758"/>
      <c r="R858" s="758"/>
      <c r="S858" s="758"/>
      <c r="T858" s="758"/>
      <c r="U858" s="758"/>
      <c r="V858" s="759"/>
      <c r="W858" s="265"/>
      <c r="X858" s="4"/>
    </row>
    <row r="859" spans="2:24" ht="24" customHeight="1">
      <c r="B859" s="732"/>
      <c r="C859" s="752"/>
      <c r="D859" s="754" t="s">
        <v>1238</v>
      </c>
      <c r="E859" s="755"/>
      <c r="F859" s="755"/>
      <c r="G859" s="756"/>
      <c r="H859" s="757" t="s">
        <v>1034</v>
      </c>
      <c r="I859" s="758"/>
      <c r="J859" s="758"/>
      <c r="K859" s="759"/>
      <c r="L859" s="760">
        <v>327576</v>
      </c>
      <c r="M859" s="761"/>
      <c r="N859" s="761"/>
      <c r="O859" s="762"/>
      <c r="P859" s="757" t="s">
        <v>386</v>
      </c>
      <c r="Q859" s="758"/>
      <c r="R859" s="758"/>
      <c r="S859" s="758"/>
      <c r="T859" s="758"/>
      <c r="U859" s="758"/>
      <c r="V859" s="759"/>
      <c r="W859" s="265"/>
      <c r="X859" s="4"/>
    </row>
    <row r="860" spans="2:24" ht="24" customHeight="1">
      <c r="B860" s="732"/>
      <c r="C860" s="752"/>
      <c r="D860" s="754" t="s">
        <v>1238</v>
      </c>
      <c r="E860" s="755"/>
      <c r="F860" s="755"/>
      <c r="G860" s="756"/>
      <c r="H860" s="757" t="s">
        <v>1033</v>
      </c>
      <c r="I860" s="758"/>
      <c r="J860" s="758"/>
      <c r="K860" s="759"/>
      <c r="L860" s="760">
        <v>326625</v>
      </c>
      <c r="M860" s="761"/>
      <c r="N860" s="761"/>
      <c r="O860" s="762"/>
      <c r="P860" s="757" t="s">
        <v>387</v>
      </c>
      <c r="Q860" s="758"/>
      <c r="R860" s="758"/>
      <c r="S860" s="758"/>
      <c r="T860" s="758"/>
      <c r="U860" s="758"/>
      <c r="V860" s="759"/>
      <c r="W860" s="265"/>
      <c r="X860" s="4"/>
    </row>
    <row r="861" spans="2:24" ht="24" customHeight="1">
      <c r="B861" s="732"/>
      <c r="C861" s="752"/>
      <c r="D861" s="754" t="s">
        <v>1244</v>
      </c>
      <c r="E861" s="755"/>
      <c r="F861" s="755"/>
      <c r="G861" s="756"/>
      <c r="H861" s="757" t="s">
        <v>1033</v>
      </c>
      <c r="I861" s="758"/>
      <c r="J861" s="758"/>
      <c r="K861" s="759"/>
      <c r="L861" s="760">
        <v>323970</v>
      </c>
      <c r="M861" s="761"/>
      <c r="N861" s="761"/>
      <c r="O861" s="762"/>
      <c r="P861" s="757" t="s">
        <v>534</v>
      </c>
      <c r="Q861" s="758"/>
      <c r="R861" s="758"/>
      <c r="S861" s="758"/>
      <c r="T861" s="758"/>
      <c r="U861" s="758"/>
      <c r="V861" s="759"/>
      <c r="W861" s="265"/>
      <c r="X861" s="4"/>
    </row>
    <row r="862" spans="2:24" ht="24" customHeight="1">
      <c r="B862" s="732"/>
      <c r="C862" s="774"/>
      <c r="D862" s="763" t="s">
        <v>1652</v>
      </c>
      <c r="E862" s="764"/>
      <c r="F862" s="764"/>
      <c r="G862" s="765"/>
      <c r="H862" s="766" t="s">
        <v>2130</v>
      </c>
      <c r="I862" s="767"/>
      <c r="J862" s="767"/>
      <c r="K862" s="768"/>
      <c r="L862" s="769">
        <v>333822</v>
      </c>
      <c r="M862" s="770"/>
      <c r="N862" s="770"/>
      <c r="O862" s="771"/>
      <c r="P862" s="766" t="s">
        <v>535</v>
      </c>
      <c r="Q862" s="767"/>
      <c r="R862" s="767"/>
      <c r="S862" s="767"/>
      <c r="T862" s="767"/>
      <c r="U862" s="767"/>
      <c r="V862" s="768"/>
      <c r="W862" s="265"/>
      <c r="X862" s="4"/>
    </row>
    <row r="863" spans="2:24" ht="24" customHeight="1">
      <c r="B863" s="732"/>
      <c r="C863" s="773">
        <v>40</v>
      </c>
      <c r="D863" s="713" t="s">
        <v>1516</v>
      </c>
      <c r="E863" s="714"/>
      <c r="F863" s="714"/>
      <c r="G863" s="715"/>
      <c r="H863" s="716" t="s">
        <v>1141</v>
      </c>
      <c r="I863" s="717"/>
      <c r="J863" s="717"/>
      <c r="K863" s="718"/>
      <c r="L863" s="719">
        <v>323289</v>
      </c>
      <c r="M863" s="720"/>
      <c r="N863" s="720"/>
      <c r="O863" s="721"/>
      <c r="P863" s="716" t="s">
        <v>264</v>
      </c>
      <c r="Q863" s="717"/>
      <c r="R863" s="717"/>
      <c r="S863" s="717"/>
      <c r="T863" s="717"/>
      <c r="U863" s="717"/>
      <c r="V863" s="718"/>
      <c r="W863" s="265"/>
      <c r="X863" s="4"/>
    </row>
    <row r="864" spans="2:24" ht="24" customHeight="1">
      <c r="B864" s="732"/>
      <c r="C864" s="752"/>
      <c r="D864" s="754" t="s">
        <v>1196</v>
      </c>
      <c r="E864" s="755"/>
      <c r="F864" s="755"/>
      <c r="G864" s="756"/>
      <c r="H864" s="757" t="s">
        <v>1033</v>
      </c>
      <c r="I864" s="758"/>
      <c r="J864" s="758"/>
      <c r="K864" s="759"/>
      <c r="L864" s="760">
        <v>326635</v>
      </c>
      <c r="M864" s="761"/>
      <c r="N864" s="761"/>
      <c r="O864" s="762"/>
      <c r="P864" s="757" t="s">
        <v>387</v>
      </c>
      <c r="Q864" s="758"/>
      <c r="R864" s="758"/>
      <c r="S864" s="758"/>
      <c r="T864" s="758"/>
      <c r="U864" s="758"/>
      <c r="V864" s="759"/>
      <c r="W864" s="265"/>
      <c r="X864" s="4"/>
    </row>
    <row r="865" spans="2:27" ht="24" customHeight="1">
      <c r="B865" s="732"/>
      <c r="C865" s="752"/>
      <c r="D865" s="775" t="s">
        <v>1177</v>
      </c>
      <c r="E865" s="776"/>
      <c r="F865" s="776"/>
      <c r="G865" s="777"/>
      <c r="H865" s="787" t="s">
        <v>2130</v>
      </c>
      <c r="I865" s="788"/>
      <c r="J865" s="788"/>
      <c r="K865" s="789"/>
      <c r="L865" s="790">
        <v>333821</v>
      </c>
      <c r="M865" s="791"/>
      <c r="N865" s="791"/>
      <c r="O865" s="792"/>
      <c r="P865" s="787" t="s">
        <v>535</v>
      </c>
      <c r="Q865" s="788"/>
      <c r="R865" s="788"/>
      <c r="S865" s="788"/>
      <c r="T865" s="788"/>
      <c r="U865" s="788"/>
      <c r="V865" s="789"/>
      <c r="W865" s="265"/>
      <c r="X865" s="4"/>
    </row>
    <row r="866" spans="2:27" ht="24" customHeight="1">
      <c r="B866" s="732"/>
      <c r="C866" s="379">
        <v>45</v>
      </c>
      <c r="D866" s="743" t="s">
        <v>866</v>
      </c>
      <c r="E866" s="744"/>
      <c r="F866" s="744"/>
      <c r="G866" s="745"/>
      <c r="H866" s="746" t="s">
        <v>1142</v>
      </c>
      <c r="I866" s="747"/>
      <c r="J866" s="747"/>
      <c r="K866" s="748"/>
      <c r="L866" s="749">
        <v>327615</v>
      </c>
      <c r="M866" s="750"/>
      <c r="N866" s="750"/>
      <c r="O866" s="751"/>
      <c r="P866" s="746" t="s">
        <v>388</v>
      </c>
      <c r="Q866" s="747"/>
      <c r="R866" s="747"/>
      <c r="S866" s="747"/>
      <c r="T866" s="747"/>
      <c r="U866" s="747"/>
      <c r="V866" s="748"/>
      <c r="W866" s="265"/>
      <c r="X866" s="4"/>
    </row>
    <row r="867" spans="2:27" ht="24" customHeight="1" thickBot="1">
      <c r="B867" s="732"/>
      <c r="C867" s="290">
        <v>50</v>
      </c>
      <c r="D867" s="796" t="s">
        <v>2127</v>
      </c>
      <c r="E867" s="797"/>
      <c r="F867" s="797"/>
      <c r="G867" s="798"/>
      <c r="H867" s="778" t="s">
        <v>1032</v>
      </c>
      <c r="I867" s="779"/>
      <c r="J867" s="779"/>
      <c r="K867" s="780"/>
      <c r="L867" s="793">
        <v>286143</v>
      </c>
      <c r="M867" s="794"/>
      <c r="N867" s="794"/>
      <c r="O867" s="795"/>
      <c r="P867" s="778" t="s">
        <v>278</v>
      </c>
      <c r="Q867" s="779"/>
      <c r="R867" s="779"/>
      <c r="S867" s="779"/>
      <c r="T867" s="779"/>
      <c r="U867" s="779"/>
      <c r="V867" s="780"/>
      <c r="W867" s="265"/>
      <c r="X867" s="4"/>
    </row>
    <row r="868" spans="2:27" ht="24" customHeight="1">
      <c r="B868" s="731">
        <v>18</v>
      </c>
      <c r="C868" s="772">
        <v>40</v>
      </c>
      <c r="D868" s="713" t="s">
        <v>1176</v>
      </c>
      <c r="E868" s="714"/>
      <c r="F868" s="714"/>
      <c r="G868" s="715"/>
      <c r="H868" s="716" t="s">
        <v>1143</v>
      </c>
      <c r="I868" s="717"/>
      <c r="J868" s="717"/>
      <c r="K868" s="718"/>
      <c r="L868" s="719">
        <v>328616</v>
      </c>
      <c r="M868" s="720"/>
      <c r="N868" s="720"/>
      <c r="O868" s="721"/>
      <c r="P868" s="716" t="s">
        <v>269</v>
      </c>
      <c r="Q868" s="717"/>
      <c r="R868" s="717"/>
      <c r="S868" s="717"/>
      <c r="T868" s="717"/>
      <c r="U868" s="717"/>
      <c r="V868" s="718"/>
      <c r="W868" s="265"/>
      <c r="X868" s="4"/>
    </row>
    <row r="869" spans="2:27" ht="24" customHeight="1" thickBot="1">
      <c r="B869" s="733"/>
      <c r="C869" s="753"/>
      <c r="D869" s="722" t="s">
        <v>2128</v>
      </c>
      <c r="E869" s="723"/>
      <c r="F869" s="723"/>
      <c r="G869" s="724"/>
      <c r="H869" s="725" t="s">
        <v>151</v>
      </c>
      <c r="I869" s="726"/>
      <c r="J869" s="726"/>
      <c r="K869" s="727"/>
      <c r="L869" s="728">
        <v>289103</v>
      </c>
      <c r="M869" s="729"/>
      <c r="N869" s="729"/>
      <c r="O869" s="730"/>
      <c r="P869" s="725" t="s">
        <v>263</v>
      </c>
      <c r="Q869" s="726"/>
      <c r="R869" s="726"/>
      <c r="S869" s="726"/>
      <c r="T869" s="726"/>
      <c r="U869" s="726"/>
      <c r="V869" s="727"/>
      <c r="W869" s="265"/>
      <c r="X869" s="4"/>
    </row>
    <row r="870" spans="2:27" ht="94.5" customHeight="1">
      <c r="B870" s="545" t="s">
        <v>2132</v>
      </c>
      <c r="C870" s="545"/>
      <c r="D870" s="545"/>
      <c r="E870" s="545"/>
      <c r="F870" s="545"/>
      <c r="G870" s="545"/>
      <c r="H870" s="545"/>
      <c r="I870" s="545"/>
      <c r="J870" s="545"/>
      <c r="K870" s="545"/>
      <c r="L870" s="545"/>
      <c r="M870" s="545"/>
      <c r="N870" s="545"/>
      <c r="O870" s="545"/>
      <c r="P870" s="545"/>
      <c r="Q870" s="545"/>
      <c r="R870" s="545"/>
      <c r="S870" s="545"/>
      <c r="T870" s="545"/>
      <c r="U870" s="545"/>
      <c r="V870" s="545"/>
      <c r="W870" s="122"/>
      <c r="X870" s="122"/>
    </row>
    <row r="871" spans="2:27" ht="13.5" customHeight="1">
      <c r="B871" s="39"/>
    </row>
    <row r="872" spans="2:27" ht="14.25" customHeight="1" thickBot="1">
      <c r="B872" s="39"/>
    </row>
    <row r="873" spans="2:27" ht="25.5" customHeight="1" thickTop="1" thickBot="1">
      <c r="B873" s="518" t="s">
        <v>532</v>
      </c>
      <c r="C873" s="519"/>
      <c r="D873" s="519"/>
      <c r="E873" s="519"/>
      <c r="F873" s="519"/>
      <c r="G873" s="519"/>
      <c r="H873" s="519"/>
      <c r="I873" s="519"/>
      <c r="J873" s="519"/>
      <c r="K873" s="519"/>
      <c r="L873" s="519"/>
      <c r="M873" s="519"/>
      <c r="N873" s="519"/>
      <c r="O873" s="519"/>
      <c r="P873" s="519"/>
      <c r="Q873" s="519"/>
      <c r="R873" s="519"/>
      <c r="S873" s="519"/>
      <c r="T873" s="519"/>
      <c r="U873" s="519"/>
      <c r="V873" s="519"/>
      <c r="W873" s="519"/>
      <c r="X873" s="519"/>
      <c r="Y873" s="519"/>
      <c r="Z873" s="519"/>
      <c r="AA873" s="520"/>
    </row>
    <row r="874" spans="2:27" ht="14.25" customHeight="1" thickTop="1">
      <c r="B874" s="24"/>
      <c r="C874" s="24"/>
      <c r="D874" s="24"/>
      <c r="E874" s="24"/>
      <c r="F874" s="82"/>
      <c r="G874" s="24"/>
      <c r="H874" s="82"/>
      <c r="I874" s="24"/>
      <c r="J874" s="82"/>
      <c r="K874" s="24"/>
      <c r="L874" s="82"/>
      <c r="M874" s="24"/>
      <c r="N874" s="82"/>
      <c r="O874" s="24"/>
      <c r="P874" s="82"/>
      <c r="Q874" s="24"/>
      <c r="R874" s="82"/>
      <c r="S874" s="24"/>
      <c r="T874" s="82"/>
      <c r="U874" s="24"/>
      <c r="V874" s="82"/>
      <c r="W874" s="24"/>
      <c r="X874" s="82"/>
      <c r="Y874" s="24"/>
    </row>
    <row r="875" spans="2:27" s="239" customFormat="1" ht="20.100000000000001" customHeight="1" thickBot="1">
      <c r="B875" s="238" t="s">
        <v>1381</v>
      </c>
      <c r="F875" s="240"/>
      <c r="H875" s="240"/>
      <c r="J875" s="240"/>
      <c r="L875" s="240"/>
      <c r="N875" s="240"/>
      <c r="P875" s="240"/>
      <c r="R875" s="240"/>
      <c r="T875" s="240"/>
      <c r="V875" s="240"/>
      <c r="X875" s="240"/>
    </row>
    <row r="876" spans="2:27" ht="20.100000000000001" customHeight="1" thickBot="1">
      <c r="B876" s="531" t="s">
        <v>536</v>
      </c>
      <c r="C876" s="532"/>
      <c r="D876" s="532"/>
      <c r="E876" s="532"/>
      <c r="F876" s="532"/>
      <c r="G876" s="532"/>
      <c r="H876" s="532"/>
      <c r="I876" s="532"/>
      <c r="J876" s="532"/>
      <c r="K876" s="532"/>
      <c r="L876" s="532"/>
      <c r="M876" s="532"/>
      <c r="N876" s="532"/>
      <c r="O876" s="532"/>
      <c r="P876" s="532"/>
      <c r="Q876" s="532"/>
      <c r="R876" s="532"/>
      <c r="S876" s="532"/>
      <c r="T876" s="532"/>
      <c r="U876" s="532"/>
      <c r="V876" s="533"/>
      <c r="X876" s="4"/>
    </row>
    <row r="877" spans="2:27" ht="15" customHeight="1" thickBot="1">
      <c r="B877" s="709" t="s">
        <v>42</v>
      </c>
      <c r="C877" s="710" t="s">
        <v>0</v>
      </c>
      <c r="D877" s="710" t="s">
        <v>524</v>
      </c>
      <c r="E877" s="710"/>
      <c r="F877" s="710"/>
      <c r="G877" s="710"/>
      <c r="H877" s="710" t="s">
        <v>491</v>
      </c>
      <c r="I877" s="710"/>
      <c r="J877" s="710"/>
      <c r="K877" s="710"/>
      <c r="L877" s="710"/>
      <c r="M877" s="710"/>
      <c r="N877" s="710"/>
      <c r="O877" s="710"/>
      <c r="P877" s="710" t="s">
        <v>43</v>
      </c>
      <c r="Q877" s="710"/>
      <c r="R877" s="710"/>
      <c r="S877" s="710"/>
      <c r="T877" s="710"/>
      <c r="U877" s="710"/>
      <c r="V877" s="710"/>
      <c r="X877" s="4"/>
    </row>
    <row r="878" spans="2:27" ht="15" customHeight="1" thickBot="1">
      <c r="B878" s="709"/>
      <c r="C878" s="710"/>
      <c r="D878" s="710"/>
      <c r="E878" s="710"/>
      <c r="F878" s="710"/>
      <c r="G878" s="710"/>
      <c r="H878" s="710"/>
      <c r="I878" s="710"/>
      <c r="J878" s="710"/>
      <c r="K878" s="710"/>
      <c r="L878" s="710"/>
      <c r="M878" s="710"/>
      <c r="N878" s="710"/>
      <c r="O878" s="710"/>
      <c r="P878" s="710"/>
      <c r="Q878" s="710"/>
      <c r="R878" s="710"/>
      <c r="S878" s="710"/>
      <c r="T878" s="710"/>
      <c r="U878" s="710"/>
      <c r="V878" s="710"/>
      <c r="X878" s="4"/>
    </row>
    <row r="879" spans="2:27" ht="23.1" customHeight="1">
      <c r="B879" s="731">
        <v>18</v>
      </c>
      <c r="C879" s="524">
        <v>45</v>
      </c>
      <c r="D879" s="800" t="s">
        <v>702</v>
      </c>
      <c r="E879" s="801"/>
      <c r="F879" s="801"/>
      <c r="G879" s="802"/>
      <c r="H879" s="800" t="s">
        <v>1141</v>
      </c>
      <c r="I879" s="801"/>
      <c r="J879" s="801"/>
      <c r="K879" s="802"/>
      <c r="L879" s="803">
        <v>323288</v>
      </c>
      <c r="M879" s="804"/>
      <c r="N879" s="804"/>
      <c r="O879" s="805"/>
      <c r="P879" s="800" t="s">
        <v>264</v>
      </c>
      <c r="Q879" s="801"/>
      <c r="R879" s="801"/>
      <c r="S879" s="801"/>
      <c r="T879" s="801"/>
      <c r="U879" s="801"/>
      <c r="V879" s="802"/>
      <c r="W879" s="265"/>
      <c r="X879" s="4"/>
    </row>
    <row r="880" spans="2:27" ht="23.1" customHeight="1">
      <c r="B880" s="732"/>
      <c r="C880" s="799"/>
      <c r="D880" s="766" t="s">
        <v>703</v>
      </c>
      <c r="E880" s="767"/>
      <c r="F880" s="767"/>
      <c r="G880" s="768"/>
      <c r="H880" s="766" t="s">
        <v>1140</v>
      </c>
      <c r="I880" s="767"/>
      <c r="J880" s="767"/>
      <c r="K880" s="768"/>
      <c r="L880" s="769">
        <v>293067</v>
      </c>
      <c r="M880" s="770"/>
      <c r="N880" s="770"/>
      <c r="O880" s="771"/>
      <c r="P880" s="766" t="s">
        <v>266</v>
      </c>
      <c r="Q880" s="767"/>
      <c r="R880" s="767"/>
      <c r="S880" s="767"/>
      <c r="T880" s="767"/>
      <c r="U880" s="767"/>
      <c r="V880" s="768"/>
      <c r="W880" s="265"/>
      <c r="X880" s="4"/>
    </row>
    <row r="881" spans="2:24" ht="23.1" customHeight="1">
      <c r="B881" s="732"/>
      <c r="C881" s="809">
        <v>50</v>
      </c>
      <c r="D881" s="810" t="s">
        <v>867</v>
      </c>
      <c r="E881" s="811"/>
      <c r="F881" s="811"/>
      <c r="G881" s="812"/>
      <c r="H881" s="787" t="s">
        <v>1042</v>
      </c>
      <c r="I881" s="788"/>
      <c r="J881" s="788"/>
      <c r="K881" s="789"/>
      <c r="L881" s="813">
        <v>325361</v>
      </c>
      <c r="M881" s="814"/>
      <c r="N881" s="814"/>
      <c r="O881" s="815"/>
      <c r="P881" s="810" t="s">
        <v>871</v>
      </c>
      <c r="Q881" s="811"/>
      <c r="R881" s="811"/>
      <c r="S881" s="811"/>
      <c r="T881" s="811"/>
      <c r="U881" s="811"/>
      <c r="V881" s="812"/>
      <c r="W881" s="265"/>
      <c r="X881" s="4"/>
    </row>
    <row r="882" spans="2:24" ht="23.1" customHeight="1">
      <c r="B882" s="732"/>
      <c r="C882" s="525"/>
      <c r="D882" s="757" t="s">
        <v>868</v>
      </c>
      <c r="E882" s="758"/>
      <c r="F882" s="758"/>
      <c r="G882" s="759"/>
      <c r="H882" s="757" t="s">
        <v>1144</v>
      </c>
      <c r="I882" s="758"/>
      <c r="J882" s="758"/>
      <c r="K882" s="759"/>
      <c r="L882" s="760">
        <v>317499</v>
      </c>
      <c r="M882" s="761"/>
      <c r="N882" s="761"/>
      <c r="O882" s="762"/>
      <c r="P882" s="757" t="s">
        <v>537</v>
      </c>
      <c r="Q882" s="758"/>
      <c r="R882" s="758"/>
      <c r="S882" s="758"/>
      <c r="T882" s="758"/>
      <c r="U882" s="758"/>
      <c r="V882" s="759"/>
      <c r="W882" s="265"/>
      <c r="X882" s="4"/>
    </row>
    <row r="883" spans="2:24" ht="23.1" customHeight="1">
      <c r="B883" s="732"/>
      <c r="C883" s="525"/>
      <c r="D883" s="757" t="s">
        <v>869</v>
      </c>
      <c r="E883" s="758"/>
      <c r="F883" s="758"/>
      <c r="G883" s="759"/>
      <c r="H883" s="757" t="s">
        <v>180</v>
      </c>
      <c r="I883" s="758"/>
      <c r="J883" s="758"/>
      <c r="K883" s="759"/>
      <c r="L883" s="760">
        <v>285817</v>
      </c>
      <c r="M883" s="761"/>
      <c r="N883" s="761"/>
      <c r="O883" s="762"/>
      <c r="P883" s="757" t="s">
        <v>267</v>
      </c>
      <c r="Q883" s="758"/>
      <c r="R883" s="758"/>
      <c r="S883" s="758"/>
      <c r="T883" s="758"/>
      <c r="U883" s="758"/>
      <c r="V883" s="759"/>
      <c r="W883" s="265"/>
      <c r="X883" s="4"/>
    </row>
    <row r="884" spans="2:24" ht="23.1" customHeight="1">
      <c r="B884" s="732"/>
      <c r="C884" s="799"/>
      <c r="D884" s="766" t="s">
        <v>870</v>
      </c>
      <c r="E884" s="767"/>
      <c r="F884" s="767"/>
      <c r="G884" s="768"/>
      <c r="H884" s="766" t="s">
        <v>180</v>
      </c>
      <c r="I884" s="767"/>
      <c r="J884" s="767"/>
      <c r="K884" s="768"/>
      <c r="L884" s="769">
        <v>285815</v>
      </c>
      <c r="M884" s="770"/>
      <c r="N884" s="770"/>
      <c r="O884" s="771"/>
      <c r="P884" s="766" t="s">
        <v>268</v>
      </c>
      <c r="Q884" s="767"/>
      <c r="R884" s="767"/>
      <c r="S884" s="767"/>
      <c r="T884" s="767"/>
      <c r="U884" s="767"/>
      <c r="V884" s="768"/>
      <c r="W884" s="265"/>
      <c r="X884" s="4"/>
    </row>
    <row r="885" spans="2:24" ht="23.1" customHeight="1" thickBot="1">
      <c r="B885" s="733"/>
      <c r="C885" s="409">
        <v>60</v>
      </c>
      <c r="D885" s="781" t="s">
        <v>1356</v>
      </c>
      <c r="E885" s="782"/>
      <c r="F885" s="782"/>
      <c r="G885" s="783"/>
      <c r="H885" s="781" t="s">
        <v>1382</v>
      </c>
      <c r="I885" s="782"/>
      <c r="J885" s="782"/>
      <c r="K885" s="783"/>
      <c r="L885" s="784">
        <v>354410</v>
      </c>
      <c r="M885" s="785"/>
      <c r="N885" s="785"/>
      <c r="O885" s="786"/>
      <c r="P885" s="781" t="s">
        <v>1355</v>
      </c>
      <c r="Q885" s="782"/>
      <c r="R885" s="782"/>
      <c r="S885" s="782"/>
      <c r="T885" s="782"/>
      <c r="U885" s="782"/>
      <c r="V885" s="783"/>
      <c r="W885" s="265"/>
      <c r="X885" s="4"/>
    </row>
    <row r="886" spans="2:24" ht="23.1" customHeight="1">
      <c r="B886" s="731">
        <v>17</v>
      </c>
      <c r="C886" s="378">
        <v>40</v>
      </c>
      <c r="D886" s="806" t="s">
        <v>1040</v>
      </c>
      <c r="E886" s="807"/>
      <c r="F886" s="807"/>
      <c r="G886" s="808"/>
      <c r="H886" s="806" t="s">
        <v>252</v>
      </c>
      <c r="I886" s="807"/>
      <c r="J886" s="807"/>
      <c r="K886" s="808"/>
      <c r="L886" s="816">
        <v>334349</v>
      </c>
      <c r="M886" s="817"/>
      <c r="N886" s="817"/>
      <c r="O886" s="818"/>
      <c r="P886" s="806" t="s">
        <v>273</v>
      </c>
      <c r="Q886" s="807"/>
      <c r="R886" s="807"/>
      <c r="S886" s="807"/>
      <c r="T886" s="807"/>
      <c r="U886" s="807"/>
      <c r="V886" s="808"/>
      <c r="W886" s="265"/>
      <c r="X886" s="4"/>
    </row>
    <row r="887" spans="2:24" ht="23.1" customHeight="1">
      <c r="B887" s="732"/>
      <c r="C887" s="272">
        <v>45</v>
      </c>
      <c r="D887" s="766" t="s">
        <v>704</v>
      </c>
      <c r="E887" s="767"/>
      <c r="F887" s="767"/>
      <c r="G887" s="768"/>
      <c r="H887" s="806" t="s">
        <v>1145</v>
      </c>
      <c r="I887" s="807"/>
      <c r="J887" s="807"/>
      <c r="K887" s="808"/>
      <c r="L887" s="769">
        <v>330163</v>
      </c>
      <c r="M887" s="770"/>
      <c r="N887" s="770"/>
      <c r="O887" s="771"/>
      <c r="P887" s="766" t="s">
        <v>269</v>
      </c>
      <c r="Q887" s="767"/>
      <c r="R887" s="767"/>
      <c r="S887" s="767"/>
      <c r="T887" s="767"/>
      <c r="U887" s="767"/>
      <c r="V887" s="768"/>
      <c r="W887" s="265"/>
      <c r="X887" s="4"/>
    </row>
    <row r="888" spans="2:24" ht="23.1" customHeight="1">
      <c r="B888" s="732"/>
      <c r="C888" s="378">
        <v>50</v>
      </c>
      <c r="D888" s="766" t="s">
        <v>705</v>
      </c>
      <c r="E888" s="767"/>
      <c r="F888" s="767"/>
      <c r="G888" s="768"/>
      <c r="H888" s="806" t="s">
        <v>1141</v>
      </c>
      <c r="I888" s="807"/>
      <c r="J888" s="807"/>
      <c r="K888" s="808"/>
      <c r="L888" s="769">
        <v>323287</v>
      </c>
      <c r="M888" s="770"/>
      <c r="N888" s="770"/>
      <c r="O888" s="771"/>
      <c r="P888" s="766" t="s">
        <v>264</v>
      </c>
      <c r="Q888" s="767"/>
      <c r="R888" s="767"/>
      <c r="S888" s="767"/>
      <c r="T888" s="767"/>
      <c r="U888" s="767"/>
      <c r="V888" s="768"/>
      <c r="W888" s="265"/>
      <c r="X888" s="4"/>
    </row>
    <row r="889" spans="2:24" ht="23.1" customHeight="1">
      <c r="B889" s="732"/>
      <c r="C889" s="809">
        <v>55</v>
      </c>
      <c r="D889" s="810" t="s">
        <v>706</v>
      </c>
      <c r="E889" s="811"/>
      <c r="F889" s="811"/>
      <c r="G889" s="812"/>
      <c r="H889" s="810" t="s">
        <v>1146</v>
      </c>
      <c r="I889" s="811"/>
      <c r="J889" s="811"/>
      <c r="K889" s="812"/>
      <c r="L889" s="813">
        <v>323286</v>
      </c>
      <c r="M889" s="814"/>
      <c r="N889" s="814"/>
      <c r="O889" s="815"/>
      <c r="P889" s="810" t="s">
        <v>264</v>
      </c>
      <c r="Q889" s="811"/>
      <c r="R889" s="811"/>
      <c r="S889" s="811"/>
      <c r="T889" s="811"/>
      <c r="U889" s="811"/>
      <c r="V889" s="812"/>
      <c r="W889" s="265"/>
      <c r="X889" s="4"/>
    </row>
    <row r="890" spans="2:24" ht="23.1" customHeight="1">
      <c r="B890" s="732"/>
      <c r="C890" s="525"/>
      <c r="D890" s="757" t="s">
        <v>737</v>
      </c>
      <c r="E890" s="758"/>
      <c r="F890" s="758"/>
      <c r="G890" s="759"/>
      <c r="H890" s="716" t="s">
        <v>738</v>
      </c>
      <c r="I890" s="717"/>
      <c r="J890" s="717"/>
      <c r="K890" s="718"/>
      <c r="L890" s="760">
        <v>334631</v>
      </c>
      <c r="M890" s="761"/>
      <c r="N890" s="761"/>
      <c r="O890" s="762"/>
      <c r="P890" s="757" t="s">
        <v>739</v>
      </c>
      <c r="Q890" s="758"/>
      <c r="R890" s="758"/>
      <c r="S890" s="758"/>
      <c r="T890" s="758"/>
      <c r="U890" s="758"/>
      <c r="V890" s="759"/>
      <c r="W890" s="265"/>
      <c r="X890" s="4"/>
    </row>
    <row r="891" spans="2:24" ht="23.1" customHeight="1">
      <c r="B891" s="732"/>
      <c r="C891" s="525"/>
      <c r="D891" s="757" t="s">
        <v>707</v>
      </c>
      <c r="E891" s="758"/>
      <c r="F891" s="758"/>
      <c r="G891" s="759"/>
      <c r="H891" s="757" t="s">
        <v>1043</v>
      </c>
      <c r="I891" s="758"/>
      <c r="J891" s="758"/>
      <c r="K891" s="759"/>
      <c r="L891" s="760">
        <v>328097</v>
      </c>
      <c r="M891" s="761"/>
      <c r="N891" s="761"/>
      <c r="O891" s="762"/>
      <c r="P891" s="757" t="s">
        <v>538</v>
      </c>
      <c r="Q891" s="758"/>
      <c r="R891" s="758"/>
      <c r="S891" s="758"/>
      <c r="T891" s="758"/>
      <c r="U891" s="758"/>
      <c r="V891" s="759"/>
      <c r="W891" s="265"/>
      <c r="X891" s="4"/>
    </row>
    <row r="892" spans="2:24" ht="23.1" customHeight="1">
      <c r="B892" s="732"/>
      <c r="C892" s="525"/>
      <c r="D892" s="787" t="s">
        <v>708</v>
      </c>
      <c r="E892" s="788"/>
      <c r="F892" s="788"/>
      <c r="G892" s="789"/>
      <c r="H892" s="716" t="s">
        <v>1147</v>
      </c>
      <c r="I892" s="717"/>
      <c r="J892" s="717"/>
      <c r="K892" s="718"/>
      <c r="L892" s="760">
        <v>326025</v>
      </c>
      <c r="M892" s="761"/>
      <c r="N892" s="761"/>
      <c r="O892" s="762"/>
      <c r="P892" s="757" t="s">
        <v>270</v>
      </c>
      <c r="Q892" s="758"/>
      <c r="R892" s="758"/>
      <c r="S892" s="758"/>
      <c r="T892" s="758"/>
      <c r="U892" s="758"/>
      <c r="V892" s="759"/>
      <c r="W892" s="265"/>
      <c r="X892" s="4"/>
    </row>
    <row r="893" spans="2:24" ht="23.1" customHeight="1">
      <c r="B893" s="732"/>
      <c r="C893" s="799"/>
      <c r="D893" s="806"/>
      <c r="E893" s="807"/>
      <c r="F893" s="807"/>
      <c r="G893" s="808"/>
      <c r="H893" s="806" t="s">
        <v>576</v>
      </c>
      <c r="I893" s="807"/>
      <c r="J893" s="807"/>
      <c r="K893" s="808"/>
      <c r="L893" s="769">
        <v>295295</v>
      </c>
      <c r="M893" s="770"/>
      <c r="N893" s="770"/>
      <c r="O893" s="771"/>
      <c r="P893" s="766" t="s">
        <v>271</v>
      </c>
      <c r="Q893" s="767"/>
      <c r="R893" s="767"/>
      <c r="S893" s="767"/>
      <c r="T893" s="767"/>
      <c r="U893" s="767"/>
      <c r="V893" s="768"/>
      <c r="W893" s="265"/>
      <c r="X893" s="4"/>
    </row>
    <row r="894" spans="2:24" ht="23.1" customHeight="1" thickBot="1">
      <c r="B894" s="733"/>
      <c r="C894" s="252">
        <v>65</v>
      </c>
      <c r="D894" s="781" t="s">
        <v>1041</v>
      </c>
      <c r="E894" s="782"/>
      <c r="F894" s="782"/>
      <c r="G894" s="783"/>
      <c r="H894" s="778" t="s">
        <v>152</v>
      </c>
      <c r="I894" s="779"/>
      <c r="J894" s="779"/>
      <c r="K894" s="780"/>
      <c r="L894" s="728">
        <v>302631</v>
      </c>
      <c r="M894" s="729"/>
      <c r="N894" s="729"/>
      <c r="O894" s="730"/>
      <c r="P894" s="725" t="s">
        <v>272</v>
      </c>
      <c r="Q894" s="726"/>
      <c r="R894" s="726"/>
      <c r="S894" s="726"/>
      <c r="T894" s="726"/>
      <c r="U894" s="726"/>
      <c r="V894" s="727"/>
      <c r="W894" s="265"/>
      <c r="X894" s="4"/>
    </row>
    <row r="895" spans="2:24" ht="23.1" customHeight="1">
      <c r="B895" s="732">
        <v>16</v>
      </c>
      <c r="C895" s="819">
        <v>55</v>
      </c>
      <c r="D895" s="757" t="s">
        <v>709</v>
      </c>
      <c r="E895" s="758"/>
      <c r="F895" s="758"/>
      <c r="G895" s="759"/>
      <c r="H895" s="757" t="s">
        <v>252</v>
      </c>
      <c r="I895" s="758"/>
      <c r="J895" s="758"/>
      <c r="K895" s="759"/>
      <c r="L895" s="760">
        <v>311765</v>
      </c>
      <c r="M895" s="761"/>
      <c r="N895" s="761"/>
      <c r="O895" s="762"/>
      <c r="P895" s="757" t="s">
        <v>269</v>
      </c>
      <c r="Q895" s="758"/>
      <c r="R895" s="758"/>
      <c r="S895" s="758"/>
      <c r="T895" s="758"/>
      <c r="U895" s="758"/>
      <c r="V895" s="759"/>
      <c r="W895" s="265"/>
      <c r="X895" s="4"/>
    </row>
    <row r="896" spans="2:24" ht="23.1" customHeight="1">
      <c r="B896" s="732"/>
      <c r="C896" s="819"/>
      <c r="D896" s="716" t="s">
        <v>2133</v>
      </c>
      <c r="E896" s="717"/>
      <c r="F896" s="717"/>
      <c r="G896" s="718"/>
      <c r="H896" s="757" t="s">
        <v>1051</v>
      </c>
      <c r="I896" s="758"/>
      <c r="J896" s="758"/>
      <c r="K896" s="759"/>
      <c r="L896" s="760">
        <v>353947</v>
      </c>
      <c r="M896" s="761"/>
      <c r="N896" s="761"/>
      <c r="O896" s="762"/>
      <c r="P896" s="372" t="s">
        <v>1098</v>
      </c>
      <c r="Q896" s="373"/>
      <c r="R896" s="373"/>
      <c r="S896" s="373"/>
      <c r="T896" s="373"/>
      <c r="U896" s="373"/>
      <c r="V896" s="374"/>
      <c r="W896" s="265"/>
      <c r="X896" s="4"/>
    </row>
    <row r="897" spans="2:27" ht="23.1" customHeight="1" thickBot="1">
      <c r="B897" s="732"/>
      <c r="C897" s="820"/>
      <c r="D897" s="766" t="s">
        <v>710</v>
      </c>
      <c r="E897" s="767"/>
      <c r="F897" s="767"/>
      <c r="G897" s="768"/>
      <c r="H897" s="806" t="s">
        <v>578</v>
      </c>
      <c r="I897" s="807"/>
      <c r="J897" s="807"/>
      <c r="K897" s="808"/>
      <c r="L897" s="769">
        <v>294471</v>
      </c>
      <c r="M897" s="770"/>
      <c r="N897" s="770"/>
      <c r="O897" s="771"/>
      <c r="P897" s="766" t="s">
        <v>762</v>
      </c>
      <c r="Q897" s="767"/>
      <c r="R897" s="767"/>
      <c r="S897" s="767"/>
      <c r="T897" s="767"/>
      <c r="U897" s="767"/>
      <c r="V897" s="768"/>
      <c r="W897" s="265"/>
      <c r="X897" s="4"/>
    </row>
    <row r="898" spans="2:27" ht="23.1" customHeight="1" thickBot="1">
      <c r="B898" s="338">
        <v>15</v>
      </c>
      <c r="C898" s="235">
        <v>60</v>
      </c>
      <c r="D898" s="312" t="s">
        <v>711</v>
      </c>
      <c r="E898" s="313"/>
      <c r="F898" s="313"/>
      <c r="G898" s="314"/>
      <c r="H898" s="821" t="s">
        <v>579</v>
      </c>
      <c r="I898" s="822"/>
      <c r="J898" s="822"/>
      <c r="K898" s="823"/>
      <c r="L898" s="824">
        <v>335672</v>
      </c>
      <c r="M898" s="825"/>
      <c r="N898" s="825"/>
      <c r="O898" s="826"/>
      <c r="P898" s="821" t="s">
        <v>273</v>
      </c>
      <c r="Q898" s="822"/>
      <c r="R898" s="822"/>
      <c r="S898" s="822"/>
      <c r="T898" s="822"/>
      <c r="U898" s="822"/>
      <c r="V898" s="823"/>
      <c r="W898" s="265"/>
      <c r="X898" s="4"/>
    </row>
    <row r="899" spans="2:27" ht="99" customHeight="1">
      <c r="B899" s="545" t="s">
        <v>2134</v>
      </c>
      <c r="C899" s="545"/>
      <c r="D899" s="545"/>
      <c r="E899" s="545"/>
      <c r="F899" s="545"/>
      <c r="G899" s="545"/>
      <c r="H899" s="545"/>
      <c r="I899" s="545"/>
      <c r="J899" s="545"/>
      <c r="K899" s="545"/>
      <c r="L899" s="545"/>
      <c r="M899" s="545"/>
      <c r="N899" s="545"/>
      <c r="O899" s="545"/>
      <c r="P899" s="545"/>
      <c r="Q899" s="545"/>
      <c r="R899" s="545"/>
      <c r="S899" s="545"/>
      <c r="T899" s="545"/>
      <c r="U899" s="545"/>
      <c r="V899" s="545"/>
      <c r="W899" s="122"/>
      <c r="X899" s="122"/>
      <c r="Y899" s="24"/>
    </row>
    <row r="900" spans="2:27" ht="13.5" customHeight="1">
      <c r="C900" s="24"/>
      <c r="D900" s="24"/>
      <c r="E900" s="24"/>
      <c r="F900" s="82"/>
      <c r="G900" s="24"/>
      <c r="H900" s="82"/>
      <c r="I900" s="24"/>
      <c r="J900" s="82"/>
      <c r="K900" s="24"/>
      <c r="L900" s="82"/>
      <c r="M900" s="24"/>
      <c r="N900" s="82"/>
      <c r="O900" s="24"/>
      <c r="P900" s="82"/>
      <c r="Q900" s="24"/>
      <c r="R900" s="82"/>
      <c r="S900" s="24"/>
      <c r="T900" s="82"/>
      <c r="U900" s="24"/>
      <c r="V900" s="82"/>
      <c r="W900" s="24"/>
      <c r="X900" s="82"/>
      <c r="Y900" s="24"/>
    </row>
    <row r="901" spans="2:27" ht="14.25" customHeight="1" thickBot="1">
      <c r="B901" s="39"/>
    </row>
    <row r="902" spans="2:27" ht="25.5" customHeight="1" thickTop="1" thickBot="1">
      <c r="B902" s="518" t="s">
        <v>580</v>
      </c>
      <c r="C902" s="519"/>
      <c r="D902" s="519"/>
      <c r="E902" s="519"/>
      <c r="F902" s="519"/>
      <c r="G902" s="519"/>
      <c r="H902" s="519"/>
      <c r="I902" s="519"/>
      <c r="J902" s="519"/>
      <c r="K902" s="519"/>
      <c r="L902" s="519"/>
      <c r="M902" s="519"/>
      <c r="N902" s="519"/>
      <c r="O902" s="519"/>
      <c r="P902" s="519"/>
      <c r="Q902" s="519"/>
      <c r="R902" s="519"/>
      <c r="S902" s="519"/>
      <c r="T902" s="519"/>
      <c r="U902" s="519"/>
      <c r="V902" s="519"/>
      <c r="W902" s="519"/>
      <c r="X902" s="519"/>
      <c r="Y902" s="519"/>
      <c r="Z902" s="519"/>
      <c r="AA902" s="520"/>
    </row>
    <row r="903" spans="2:27" ht="14.25" customHeight="1" thickTop="1">
      <c r="B903" s="24"/>
      <c r="C903" s="24"/>
      <c r="D903" s="24"/>
      <c r="E903" s="24"/>
      <c r="F903" s="82"/>
      <c r="G903" s="24"/>
      <c r="H903" s="82"/>
      <c r="I903" s="24"/>
      <c r="J903" s="82"/>
      <c r="K903" s="24"/>
      <c r="L903" s="82"/>
      <c r="M903" s="24"/>
      <c r="N903" s="82"/>
      <c r="O903" s="24"/>
      <c r="P903" s="82"/>
      <c r="Q903" s="24"/>
      <c r="R903" s="82"/>
      <c r="S903" s="24"/>
      <c r="T903" s="82"/>
      <c r="U903" s="24"/>
      <c r="V903" s="82"/>
      <c r="W903" s="24"/>
      <c r="X903" s="82"/>
      <c r="Y903" s="24"/>
    </row>
    <row r="904" spans="2:27" s="239" customFormat="1" ht="20.100000000000001" customHeight="1" thickBot="1">
      <c r="B904" s="241" t="s">
        <v>653</v>
      </c>
      <c r="C904" s="24"/>
      <c r="D904" s="24"/>
      <c r="E904" s="24"/>
      <c r="F904" s="82"/>
      <c r="G904" s="24"/>
      <c r="H904" s="82"/>
      <c r="I904" s="24"/>
      <c r="J904" s="82"/>
      <c r="K904" s="24"/>
      <c r="L904" s="82"/>
      <c r="M904" s="24"/>
      <c r="N904" s="82"/>
      <c r="O904" s="24"/>
      <c r="P904" s="82"/>
      <c r="Q904" s="24"/>
      <c r="R904" s="82"/>
      <c r="S904" s="24"/>
      <c r="T904" s="82"/>
      <c r="U904" s="24"/>
      <c r="V904" s="82"/>
      <c r="W904" s="24"/>
      <c r="X904" s="82"/>
      <c r="Y904" s="24"/>
    </row>
    <row r="905" spans="2:27" ht="20.100000000000001" customHeight="1" thickBot="1">
      <c r="B905" s="531" t="s">
        <v>453</v>
      </c>
      <c r="C905" s="532"/>
      <c r="D905" s="532"/>
      <c r="E905" s="532"/>
      <c r="F905" s="532"/>
      <c r="G905" s="532"/>
      <c r="H905" s="532"/>
      <c r="I905" s="532"/>
      <c r="J905" s="532"/>
      <c r="K905" s="532"/>
      <c r="L905" s="532"/>
      <c r="M905" s="532"/>
      <c r="N905" s="532"/>
      <c r="O905" s="532"/>
      <c r="P905" s="532"/>
      <c r="Q905" s="532"/>
      <c r="R905" s="532"/>
      <c r="S905" s="532"/>
      <c r="T905" s="532"/>
      <c r="U905" s="533"/>
      <c r="V905" s="10"/>
      <c r="X905" s="4"/>
    </row>
    <row r="906" spans="2:27" ht="30" customHeight="1" thickBot="1">
      <c r="B906" s="622" t="s">
        <v>581</v>
      </c>
      <c r="C906" s="623"/>
      <c r="D906" s="623"/>
      <c r="E906" s="623"/>
      <c r="F906" s="623"/>
      <c r="G906" s="624"/>
      <c r="H906" s="710" t="s">
        <v>524</v>
      </c>
      <c r="I906" s="710"/>
      <c r="J906" s="710"/>
      <c r="K906" s="710"/>
      <c r="L906" s="710"/>
      <c r="M906" s="710" t="s">
        <v>491</v>
      </c>
      <c r="N906" s="710"/>
      <c r="O906" s="710"/>
      <c r="P906" s="710"/>
      <c r="Q906" s="710"/>
      <c r="R906" s="710"/>
      <c r="S906" s="710"/>
      <c r="T906" s="710"/>
      <c r="U906" s="710"/>
      <c r="X906" s="4"/>
    </row>
    <row r="907" spans="2:27" ht="23.1" customHeight="1">
      <c r="B907" s="737" t="s">
        <v>872</v>
      </c>
      <c r="C907" s="738"/>
      <c r="D907" s="738"/>
      <c r="E907" s="738"/>
      <c r="F907" s="738"/>
      <c r="G907" s="739"/>
      <c r="H907" s="800" t="s">
        <v>740</v>
      </c>
      <c r="I907" s="801"/>
      <c r="J907" s="801"/>
      <c r="K907" s="801"/>
      <c r="L907" s="802"/>
      <c r="M907" s="800" t="s">
        <v>323</v>
      </c>
      <c r="N907" s="801"/>
      <c r="O907" s="801"/>
      <c r="P907" s="801"/>
      <c r="Q907" s="802"/>
      <c r="R907" s="839">
        <v>325537</v>
      </c>
      <c r="S907" s="840"/>
      <c r="T907" s="840"/>
      <c r="U907" s="841"/>
      <c r="V907" s="83"/>
      <c r="X907" s="4"/>
    </row>
    <row r="908" spans="2:27" ht="23.1" customHeight="1">
      <c r="B908" s="830"/>
      <c r="C908" s="831"/>
      <c r="D908" s="831"/>
      <c r="E908" s="831"/>
      <c r="F908" s="831"/>
      <c r="G908" s="832"/>
      <c r="H908" s="766" t="s">
        <v>741</v>
      </c>
      <c r="I908" s="767"/>
      <c r="J908" s="767"/>
      <c r="K908" s="767"/>
      <c r="L908" s="768"/>
      <c r="M908" s="766"/>
      <c r="N908" s="767"/>
      <c r="O908" s="767"/>
      <c r="P908" s="767"/>
      <c r="Q908" s="768"/>
      <c r="R908" s="827">
        <v>291195</v>
      </c>
      <c r="S908" s="828"/>
      <c r="T908" s="828"/>
      <c r="U908" s="829"/>
      <c r="V908" s="83"/>
      <c r="X908" s="4"/>
    </row>
    <row r="909" spans="2:27" ht="23.1" customHeight="1">
      <c r="B909" s="746" t="s">
        <v>1148</v>
      </c>
      <c r="C909" s="747"/>
      <c r="D909" s="747"/>
      <c r="E909" s="747"/>
      <c r="F909" s="747"/>
      <c r="G909" s="748"/>
      <c r="H909" s="757" t="s">
        <v>741</v>
      </c>
      <c r="I909" s="758"/>
      <c r="J909" s="758"/>
      <c r="K909" s="758"/>
      <c r="L909" s="759"/>
      <c r="M909" s="746" t="s">
        <v>323</v>
      </c>
      <c r="N909" s="747"/>
      <c r="O909" s="747"/>
      <c r="P909" s="747"/>
      <c r="Q909" s="748"/>
      <c r="R909" s="836">
        <v>291195</v>
      </c>
      <c r="S909" s="837"/>
      <c r="T909" s="837"/>
      <c r="U909" s="838"/>
      <c r="V909" s="83"/>
      <c r="X909" s="4"/>
    </row>
    <row r="910" spans="2:27" ht="23.1" customHeight="1">
      <c r="B910" s="830" t="s">
        <v>674</v>
      </c>
      <c r="C910" s="831"/>
      <c r="D910" s="831"/>
      <c r="E910" s="831"/>
      <c r="F910" s="831"/>
      <c r="G910" s="832"/>
      <c r="H910" s="810" t="s">
        <v>742</v>
      </c>
      <c r="I910" s="811"/>
      <c r="J910" s="811"/>
      <c r="K910" s="811"/>
      <c r="L910" s="812"/>
      <c r="M910" s="810" t="s">
        <v>323</v>
      </c>
      <c r="N910" s="811"/>
      <c r="O910" s="811"/>
      <c r="P910" s="811"/>
      <c r="Q910" s="812"/>
      <c r="R910" s="833">
        <v>332823</v>
      </c>
      <c r="S910" s="834"/>
      <c r="T910" s="834"/>
      <c r="U910" s="835"/>
      <c r="V910" s="83"/>
      <c r="X910" s="4"/>
    </row>
    <row r="911" spans="2:27" ht="23.1" customHeight="1">
      <c r="B911" s="806"/>
      <c r="C911" s="807"/>
      <c r="D911" s="807"/>
      <c r="E911" s="807"/>
      <c r="F911" s="807"/>
      <c r="G911" s="808"/>
      <c r="H911" s="766" t="s">
        <v>740</v>
      </c>
      <c r="I911" s="767"/>
      <c r="J911" s="767"/>
      <c r="K911" s="767"/>
      <c r="L911" s="768"/>
      <c r="M911" s="766"/>
      <c r="N911" s="767"/>
      <c r="O911" s="767"/>
      <c r="P911" s="767"/>
      <c r="Q911" s="768"/>
      <c r="R911" s="827">
        <v>332821</v>
      </c>
      <c r="S911" s="828"/>
      <c r="T911" s="828"/>
      <c r="U911" s="829"/>
      <c r="V911" s="83"/>
      <c r="X911" s="4"/>
    </row>
    <row r="912" spans="2:27" ht="23.1" customHeight="1">
      <c r="B912" s="746" t="s">
        <v>1149</v>
      </c>
      <c r="C912" s="747"/>
      <c r="D912" s="747"/>
      <c r="E912" s="747"/>
      <c r="F912" s="747"/>
      <c r="G912" s="748"/>
      <c r="H912" s="335" t="s">
        <v>1156</v>
      </c>
      <c r="I912" s="336"/>
      <c r="J912" s="336"/>
      <c r="K912" s="336"/>
      <c r="L912" s="337"/>
      <c r="M912" s="746" t="s">
        <v>1054</v>
      </c>
      <c r="N912" s="747"/>
      <c r="O912" s="747"/>
      <c r="P912" s="747"/>
      <c r="Q912" s="748"/>
      <c r="R912" s="827">
        <v>356754</v>
      </c>
      <c r="S912" s="828"/>
      <c r="T912" s="828"/>
      <c r="U912" s="829"/>
      <c r="V912" s="83"/>
      <c r="X912" s="4"/>
    </row>
    <row r="913" spans="2:24" ht="23.1" customHeight="1">
      <c r="B913" s="830" t="s">
        <v>1150</v>
      </c>
      <c r="C913" s="831"/>
      <c r="D913" s="831"/>
      <c r="E913" s="831"/>
      <c r="F913" s="831"/>
      <c r="G913" s="832"/>
      <c r="H913" s="810" t="s">
        <v>1071</v>
      </c>
      <c r="I913" s="811"/>
      <c r="J913" s="811"/>
      <c r="K913" s="811"/>
      <c r="L913" s="812"/>
      <c r="M913" s="810" t="s">
        <v>1054</v>
      </c>
      <c r="N913" s="811"/>
      <c r="O913" s="811"/>
      <c r="P913" s="811"/>
      <c r="Q913" s="812"/>
      <c r="R913" s="833">
        <v>355792</v>
      </c>
      <c r="S913" s="834"/>
      <c r="T913" s="834"/>
      <c r="U913" s="835"/>
      <c r="V913" s="83"/>
      <c r="X913" s="4"/>
    </row>
    <row r="914" spans="2:24" ht="23.1" customHeight="1">
      <c r="B914" s="806"/>
      <c r="C914" s="807"/>
      <c r="D914" s="807"/>
      <c r="E914" s="807"/>
      <c r="F914" s="807"/>
      <c r="G914" s="808"/>
      <c r="H914" s="806" t="s">
        <v>1070</v>
      </c>
      <c r="I914" s="807"/>
      <c r="J914" s="807"/>
      <c r="K914" s="807"/>
      <c r="L914" s="808"/>
      <c r="M914" s="766"/>
      <c r="N914" s="767"/>
      <c r="O914" s="767"/>
      <c r="P914" s="767"/>
      <c r="Q914" s="768"/>
      <c r="R914" s="827">
        <v>355791</v>
      </c>
      <c r="S914" s="828"/>
      <c r="T914" s="828"/>
      <c r="U914" s="829"/>
      <c r="V914" s="83"/>
      <c r="X914" s="4"/>
    </row>
    <row r="915" spans="2:24" ht="23.1" customHeight="1">
      <c r="B915" s="842" t="s">
        <v>1151</v>
      </c>
      <c r="C915" s="843"/>
      <c r="D915" s="843"/>
      <c r="E915" s="843"/>
      <c r="F915" s="843"/>
      <c r="G915" s="844"/>
      <c r="H915" s="842" t="s">
        <v>744</v>
      </c>
      <c r="I915" s="843"/>
      <c r="J915" s="843"/>
      <c r="K915" s="843"/>
      <c r="L915" s="844"/>
      <c r="M915" s="716" t="s">
        <v>2135</v>
      </c>
      <c r="N915" s="717"/>
      <c r="O915" s="717"/>
      <c r="P915" s="717"/>
      <c r="Q915" s="718"/>
      <c r="R915" s="833">
        <v>339220</v>
      </c>
      <c r="S915" s="834"/>
      <c r="T915" s="834"/>
      <c r="U915" s="835"/>
      <c r="V915" s="83"/>
      <c r="X915" s="4"/>
    </row>
    <row r="916" spans="2:24" ht="23.1" customHeight="1">
      <c r="B916" s="830"/>
      <c r="C916" s="831"/>
      <c r="D916" s="831"/>
      <c r="E916" s="831"/>
      <c r="F916" s="831"/>
      <c r="G916" s="832"/>
      <c r="H916" s="716"/>
      <c r="I916" s="717"/>
      <c r="J916" s="717"/>
      <c r="K916" s="717"/>
      <c r="L916" s="718"/>
      <c r="M916" s="757" t="s">
        <v>323</v>
      </c>
      <c r="N916" s="758"/>
      <c r="O916" s="758"/>
      <c r="P916" s="758"/>
      <c r="Q916" s="759"/>
      <c r="R916" s="836">
        <v>351627</v>
      </c>
      <c r="S916" s="837"/>
      <c r="T916" s="837"/>
      <c r="U916" s="838"/>
      <c r="V916" s="83"/>
      <c r="X916" s="4"/>
    </row>
    <row r="917" spans="2:24" ht="23.1" customHeight="1">
      <c r="B917" s="806"/>
      <c r="C917" s="807"/>
      <c r="D917" s="807"/>
      <c r="E917" s="807"/>
      <c r="F917" s="807"/>
      <c r="G917" s="808"/>
      <c r="H917" s="766" t="s">
        <v>745</v>
      </c>
      <c r="I917" s="767"/>
      <c r="J917" s="767"/>
      <c r="K917" s="767"/>
      <c r="L917" s="768"/>
      <c r="M917" s="766" t="s">
        <v>2135</v>
      </c>
      <c r="N917" s="767"/>
      <c r="O917" s="767"/>
      <c r="P917" s="767"/>
      <c r="Q917" s="768"/>
      <c r="R917" s="827">
        <v>339464</v>
      </c>
      <c r="S917" s="828"/>
      <c r="T917" s="828"/>
      <c r="U917" s="829"/>
      <c r="V917" s="83"/>
      <c r="X917" s="4"/>
    </row>
    <row r="918" spans="2:24" ht="23.1" customHeight="1">
      <c r="B918" s="842" t="s">
        <v>1152</v>
      </c>
      <c r="C918" s="843"/>
      <c r="D918" s="843"/>
      <c r="E918" s="843"/>
      <c r="F918" s="843"/>
      <c r="G918" s="844"/>
      <c r="H918" s="810" t="s">
        <v>936</v>
      </c>
      <c r="I918" s="811"/>
      <c r="J918" s="811"/>
      <c r="K918" s="811"/>
      <c r="L918" s="812"/>
      <c r="M918" s="810" t="s">
        <v>876</v>
      </c>
      <c r="N918" s="811"/>
      <c r="O918" s="811"/>
      <c r="P918" s="811"/>
      <c r="Q918" s="812"/>
      <c r="R918" s="833">
        <v>351198</v>
      </c>
      <c r="S918" s="834"/>
      <c r="T918" s="834"/>
      <c r="U918" s="835"/>
      <c r="V918" s="83"/>
      <c r="X918" s="4"/>
    </row>
    <row r="919" spans="2:24" ht="23.1" customHeight="1">
      <c r="B919" s="806"/>
      <c r="C919" s="807"/>
      <c r="D919" s="807"/>
      <c r="E919" s="807"/>
      <c r="F919" s="807"/>
      <c r="G919" s="808"/>
      <c r="H919" s="766" t="s">
        <v>937</v>
      </c>
      <c r="I919" s="767"/>
      <c r="J919" s="767"/>
      <c r="K919" s="767"/>
      <c r="L919" s="768"/>
      <c r="M919" s="766"/>
      <c r="N919" s="767"/>
      <c r="O919" s="767"/>
      <c r="P919" s="767"/>
      <c r="Q919" s="768"/>
      <c r="R919" s="827">
        <v>350426</v>
      </c>
      <c r="S919" s="828"/>
      <c r="T919" s="828"/>
      <c r="U919" s="829"/>
      <c r="V919" s="83"/>
      <c r="X919" s="4"/>
    </row>
    <row r="920" spans="2:24" ht="23.1" customHeight="1">
      <c r="B920" s="746" t="s">
        <v>1153</v>
      </c>
      <c r="C920" s="747"/>
      <c r="D920" s="747"/>
      <c r="E920" s="747"/>
      <c r="F920" s="747"/>
      <c r="G920" s="748"/>
      <c r="H920" s="335" t="s">
        <v>1157</v>
      </c>
      <c r="I920" s="336"/>
      <c r="J920" s="336"/>
      <c r="K920" s="336"/>
      <c r="L920" s="337"/>
      <c r="M920" s="746" t="s">
        <v>2136</v>
      </c>
      <c r="N920" s="747"/>
      <c r="O920" s="747"/>
      <c r="P920" s="747"/>
      <c r="Q920" s="748"/>
      <c r="R920" s="848">
        <v>356414</v>
      </c>
      <c r="S920" s="849"/>
      <c r="T920" s="849"/>
      <c r="U920" s="850"/>
      <c r="V920" s="83"/>
      <c r="X920" s="4"/>
    </row>
    <row r="921" spans="2:24" ht="23.1" customHeight="1">
      <c r="B921" s="842" t="s">
        <v>582</v>
      </c>
      <c r="C921" s="843"/>
      <c r="D921" s="843"/>
      <c r="E921" s="843"/>
      <c r="F921" s="843"/>
      <c r="G921" s="844"/>
      <c r="H921" s="810" t="s">
        <v>742</v>
      </c>
      <c r="I921" s="811"/>
      <c r="J921" s="811"/>
      <c r="K921" s="811"/>
      <c r="L921" s="812"/>
      <c r="M921" s="810" t="s">
        <v>323</v>
      </c>
      <c r="N921" s="811"/>
      <c r="O921" s="811"/>
      <c r="P921" s="811"/>
      <c r="Q921" s="812"/>
      <c r="R921" s="833">
        <v>332823</v>
      </c>
      <c r="S921" s="834"/>
      <c r="T921" s="834"/>
      <c r="U921" s="835"/>
      <c r="V921" s="83"/>
      <c r="X921" s="4"/>
    </row>
    <row r="922" spans="2:24" ht="23.1" customHeight="1">
      <c r="B922" s="830"/>
      <c r="C922" s="831"/>
      <c r="D922" s="831"/>
      <c r="E922" s="831"/>
      <c r="F922" s="831"/>
      <c r="G922" s="832"/>
      <c r="H922" s="757" t="s">
        <v>740</v>
      </c>
      <c r="I922" s="758"/>
      <c r="J922" s="758"/>
      <c r="K922" s="758"/>
      <c r="L922" s="759"/>
      <c r="M922" s="757"/>
      <c r="N922" s="758"/>
      <c r="O922" s="758"/>
      <c r="P922" s="758"/>
      <c r="Q922" s="759"/>
      <c r="R922" s="836">
        <v>332821</v>
      </c>
      <c r="S922" s="837"/>
      <c r="T922" s="837"/>
      <c r="U922" s="838"/>
      <c r="V922" s="83"/>
      <c r="X922" s="4"/>
    </row>
    <row r="923" spans="2:24" ht="23.1" customHeight="1">
      <c r="B923" s="830"/>
      <c r="C923" s="831"/>
      <c r="D923" s="831"/>
      <c r="E923" s="831"/>
      <c r="F923" s="831"/>
      <c r="G923" s="832"/>
      <c r="H923" s="757" t="s">
        <v>741</v>
      </c>
      <c r="I923" s="758"/>
      <c r="J923" s="758"/>
      <c r="K923" s="758"/>
      <c r="L923" s="759"/>
      <c r="M923" s="766"/>
      <c r="N923" s="767"/>
      <c r="O923" s="767"/>
      <c r="P923" s="767"/>
      <c r="Q923" s="768"/>
      <c r="R923" s="836">
        <v>291195</v>
      </c>
      <c r="S923" s="837"/>
      <c r="T923" s="837"/>
      <c r="U923" s="838"/>
      <c r="V923" s="83"/>
      <c r="X923" s="4"/>
    </row>
    <row r="924" spans="2:24" ht="23.1" customHeight="1">
      <c r="B924" s="842" t="s">
        <v>1154</v>
      </c>
      <c r="C924" s="843"/>
      <c r="D924" s="843"/>
      <c r="E924" s="843"/>
      <c r="F924" s="843"/>
      <c r="G924" s="844"/>
      <c r="H924" s="810" t="s">
        <v>987</v>
      </c>
      <c r="I924" s="811"/>
      <c r="J924" s="811"/>
      <c r="K924" s="811"/>
      <c r="L924" s="812"/>
      <c r="M924" s="810" t="s">
        <v>1054</v>
      </c>
      <c r="N924" s="811"/>
      <c r="O924" s="811"/>
      <c r="P924" s="811"/>
      <c r="Q924" s="812"/>
      <c r="R924" s="833">
        <v>351583</v>
      </c>
      <c r="S924" s="834"/>
      <c r="T924" s="834"/>
      <c r="U924" s="835"/>
      <c r="V924" s="83"/>
      <c r="X924" s="4"/>
    </row>
    <row r="925" spans="2:24" ht="23.1" customHeight="1">
      <c r="B925" s="806"/>
      <c r="C925" s="807"/>
      <c r="D925" s="807"/>
      <c r="E925" s="807"/>
      <c r="F925" s="807"/>
      <c r="G925" s="808"/>
      <c r="H925" s="806" t="s">
        <v>988</v>
      </c>
      <c r="I925" s="807"/>
      <c r="J925" s="807"/>
      <c r="K925" s="807"/>
      <c r="L925" s="808"/>
      <c r="M925" s="766"/>
      <c r="N925" s="767"/>
      <c r="O925" s="767"/>
      <c r="P925" s="767"/>
      <c r="Q925" s="768"/>
      <c r="R925" s="845">
        <v>351584</v>
      </c>
      <c r="S925" s="846"/>
      <c r="T925" s="846"/>
      <c r="U925" s="847"/>
      <c r="V925" s="83"/>
      <c r="X925" s="4"/>
    </row>
    <row r="926" spans="2:24" ht="23.1" customHeight="1">
      <c r="B926" s="830" t="s">
        <v>1155</v>
      </c>
      <c r="C926" s="831"/>
      <c r="D926" s="831"/>
      <c r="E926" s="831"/>
      <c r="F926" s="831"/>
      <c r="G926" s="832"/>
      <c r="H926" s="810" t="s">
        <v>968</v>
      </c>
      <c r="I926" s="811"/>
      <c r="J926" s="811"/>
      <c r="K926" s="811"/>
      <c r="L926" s="812"/>
      <c r="M926" s="810" t="s">
        <v>1054</v>
      </c>
      <c r="N926" s="811"/>
      <c r="O926" s="811"/>
      <c r="P926" s="811"/>
      <c r="Q926" s="812"/>
      <c r="R926" s="833">
        <v>350679</v>
      </c>
      <c r="S926" s="834"/>
      <c r="T926" s="834"/>
      <c r="U926" s="835"/>
      <c r="V926" s="83"/>
      <c r="X926" s="4"/>
    </row>
    <row r="927" spans="2:24" ht="23.1" customHeight="1">
      <c r="B927" s="806"/>
      <c r="C927" s="807"/>
      <c r="D927" s="807"/>
      <c r="E927" s="807"/>
      <c r="F927" s="807"/>
      <c r="G927" s="808"/>
      <c r="H927" s="806" t="s">
        <v>955</v>
      </c>
      <c r="I927" s="807"/>
      <c r="J927" s="807"/>
      <c r="K927" s="807"/>
      <c r="L927" s="808"/>
      <c r="M927" s="766"/>
      <c r="N927" s="767"/>
      <c r="O927" s="767"/>
      <c r="P927" s="767"/>
      <c r="Q927" s="768"/>
      <c r="R927" s="845">
        <v>352052</v>
      </c>
      <c r="S927" s="846"/>
      <c r="T927" s="846"/>
      <c r="U927" s="847"/>
      <c r="V927" s="83"/>
      <c r="X927" s="4"/>
    </row>
    <row r="928" spans="2:24" ht="23.1" customHeight="1">
      <c r="B928" s="830" t="s">
        <v>543</v>
      </c>
      <c r="C928" s="831"/>
      <c r="D928" s="831"/>
      <c r="E928" s="831"/>
      <c r="F928" s="831"/>
      <c r="G928" s="832"/>
      <c r="H928" s="810" t="s">
        <v>1008</v>
      </c>
      <c r="I928" s="811"/>
      <c r="J928" s="811"/>
      <c r="K928" s="811"/>
      <c r="L928" s="812"/>
      <c r="M928" s="716" t="s">
        <v>323</v>
      </c>
      <c r="N928" s="717"/>
      <c r="O928" s="717"/>
      <c r="P928" s="717"/>
      <c r="Q928" s="718"/>
      <c r="R928" s="833">
        <v>353476</v>
      </c>
      <c r="S928" s="834"/>
      <c r="T928" s="834"/>
      <c r="U928" s="835"/>
      <c r="V928" s="83"/>
      <c r="X928" s="4"/>
    </row>
    <row r="929" spans="2:26" ht="23.1" customHeight="1">
      <c r="B929" s="806"/>
      <c r="C929" s="807"/>
      <c r="D929" s="807"/>
      <c r="E929" s="807"/>
      <c r="F929" s="807"/>
      <c r="G929" s="808"/>
      <c r="H929" s="806" t="s">
        <v>986</v>
      </c>
      <c r="I929" s="807"/>
      <c r="J929" s="807"/>
      <c r="K929" s="807"/>
      <c r="L929" s="808"/>
      <c r="M929" s="766" t="s">
        <v>389</v>
      </c>
      <c r="N929" s="767"/>
      <c r="O929" s="767"/>
      <c r="P929" s="767"/>
      <c r="Q929" s="768"/>
      <c r="R929" s="845">
        <v>339953</v>
      </c>
      <c r="S929" s="846"/>
      <c r="T929" s="846"/>
      <c r="U929" s="847"/>
      <c r="V929" s="83"/>
      <c r="X929" s="4"/>
    </row>
    <row r="930" spans="2:26" ht="23.1" customHeight="1" thickBot="1">
      <c r="B930" s="778" t="s">
        <v>675</v>
      </c>
      <c r="C930" s="779"/>
      <c r="D930" s="779"/>
      <c r="E930" s="779"/>
      <c r="F930" s="779"/>
      <c r="G930" s="780"/>
      <c r="H930" s="778" t="s">
        <v>390</v>
      </c>
      <c r="I930" s="779"/>
      <c r="J930" s="779"/>
      <c r="K930" s="779"/>
      <c r="L930" s="780"/>
      <c r="M930" s="781" t="s">
        <v>254</v>
      </c>
      <c r="N930" s="782"/>
      <c r="O930" s="782"/>
      <c r="P930" s="782"/>
      <c r="Q930" s="783"/>
      <c r="R930" s="854">
        <v>336399</v>
      </c>
      <c r="S930" s="855"/>
      <c r="T930" s="855"/>
      <c r="U930" s="856"/>
      <c r="V930" s="83"/>
      <c r="X930" s="4"/>
    </row>
    <row r="931" spans="2:26" ht="23.1" customHeight="1">
      <c r="B931" s="336"/>
      <c r="C931" s="336"/>
      <c r="D931" s="336"/>
      <c r="E931" s="336"/>
      <c r="F931" s="83"/>
      <c r="G931" s="336"/>
      <c r="H931" s="83"/>
      <c r="I931" s="336"/>
      <c r="J931" s="83"/>
      <c r="K931" s="336"/>
      <c r="L931" s="83"/>
      <c r="M931" s="336"/>
      <c r="N931" s="83"/>
      <c r="O931" s="336"/>
      <c r="P931" s="83"/>
      <c r="Q931" s="336"/>
      <c r="R931" s="83"/>
      <c r="S931" s="336"/>
      <c r="T931" s="10"/>
      <c r="U931" s="371"/>
      <c r="V931" s="10"/>
      <c r="W931" s="371"/>
      <c r="X931" s="83"/>
    </row>
    <row r="932" spans="2:26" s="239" customFormat="1" ht="20.100000000000001" customHeight="1" thickBot="1">
      <c r="B932" s="241" t="s">
        <v>654</v>
      </c>
      <c r="C932" s="24"/>
      <c r="D932" s="24"/>
      <c r="E932" s="24"/>
      <c r="F932" s="82"/>
      <c r="G932" s="24"/>
      <c r="H932" s="82"/>
      <c r="I932" s="24"/>
      <c r="J932" s="82"/>
      <c r="K932" s="24"/>
      <c r="L932" s="82"/>
      <c r="M932" s="24"/>
      <c r="N932" s="82"/>
      <c r="O932" s="24"/>
      <c r="P932" s="82"/>
      <c r="Q932" s="24"/>
      <c r="R932" s="82"/>
      <c r="S932" s="24"/>
      <c r="T932" s="82"/>
      <c r="U932" s="24"/>
      <c r="V932" s="82"/>
      <c r="W932" s="24"/>
      <c r="X932" s="82"/>
      <c r="Y932" s="24"/>
    </row>
    <row r="933" spans="2:26" ht="20.100000000000001" customHeight="1" thickBot="1">
      <c r="B933" s="531" t="s">
        <v>536</v>
      </c>
      <c r="C933" s="532"/>
      <c r="D933" s="532"/>
      <c r="E933" s="532"/>
      <c r="F933" s="532"/>
      <c r="G933" s="532"/>
      <c r="H933" s="532"/>
      <c r="I933" s="532"/>
      <c r="J933" s="532"/>
      <c r="K933" s="532"/>
      <c r="L933" s="532"/>
      <c r="M933" s="532"/>
      <c r="N933" s="532"/>
      <c r="O933" s="532"/>
      <c r="P933" s="532"/>
      <c r="Q933" s="532"/>
      <c r="R933" s="532"/>
      <c r="S933" s="532"/>
      <c r="T933" s="532"/>
      <c r="U933" s="533"/>
      <c r="V933" s="10"/>
      <c r="X933" s="4"/>
    </row>
    <row r="934" spans="2:26" ht="30" customHeight="1" thickBot="1">
      <c r="B934" s="622" t="s">
        <v>581</v>
      </c>
      <c r="C934" s="623"/>
      <c r="D934" s="623"/>
      <c r="E934" s="623"/>
      <c r="F934" s="623"/>
      <c r="G934" s="624"/>
      <c r="H934" s="710" t="s">
        <v>524</v>
      </c>
      <c r="I934" s="710"/>
      <c r="J934" s="710"/>
      <c r="K934" s="710"/>
      <c r="L934" s="710"/>
      <c r="M934" s="710" t="s">
        <v>491</v>
      </c>
      <c r="N934" s="710"/>
      <c r="O934" s="710"/>
      <c r="P934" s="710"/>
      <c r="Q934" s="710"/>
      <c r="R934" s="710"/>
      <c r="S934" s="710"/>
      <c r="T934" s="710"/>
      <c r="U934" s="710"/>
      <c r="X934" s="4"/>
    </row>
    <row r="935" spans="2:26" ht="23.1" customHeight="1">
      <c r="B935" s="737" t="s">
        <v>873</v>
      </c>
      <c r="C935" s="738"/>
      <c r="D935" s="738"/>
      <c r="E935" s="738"/>
      <c r="F935" s="738"/>
      <c r="G935" s="739"/>
      <c r="H935" s="821" t="s">
        <v>429</v>
      </c>
      <c r="I935" s="822"/>
      <c r="J935" s="822"/>
      <c r="K935" s="822"/>
      <c r="L935" s="823"/>
      <c r="M935" s="821" t="s">
        <v>2138</v>
      </c>
      <c r="N935" s="822"/>
      <c r="O935" s="822"/>
      <c r="P935" s="822"/>
      <c r="Q935" s="823"/>
      <c r="R935" s="851">
        <v>352441</v>
      </c>
      <c r="S935" s="852"/>
      <c r="T935" s="852"/>
      <c r="U935" s="853"/>
      <c r="V935" s="83"/>
      <c r="X935" s="4"/>
    </row>
    <row r="936" spans="2:26" ht="23.1" customHeight="1">
      <c r="B936" s="746" t="s">
        <v>1045</v>
      </c>
      <c r="C936" s="747"/>
      <c r="D936" s="747"/>
      <c r="E936" s="747"/>
      <c r="F936" s="747"/>
      <c r="G936" s="748"/>
      <c r="H936" s="806" t="s">
        <v>1044</v>
      </c>
      <c r="I936" s="807"/>
      <c r="J936" s="807"/>
      <c r="K936" s="807"/>
      <c r="L936" s="808"/>
      <c r="M936" s="746" t="s">
        <v>254</v>
      </c>
      <c r="N936" s="747"/>
      <c r="O936" s="747"/>
      <c r="P936" s="747"/>
      <c r="Q936" s="748"/>
      <c r="R936" s="845">
        <v>354395</v>
      </c>
      <c r="S936" s="846"/>
      <c r="T936" s="846"/>
      <c r="U936" s="847"/>
      <c r="V936" s="83"/>
      <c r="X936" s="4"/>
    </row>
    <row r="937" spans="2:26" ht="23.1" customHeight="1">
      <c r="B937" s="746" t="s">
        <v>587</v>
      </c>
      <c r="C937" s="747"/>
      <c r="D937" s="747"/>
      <c r="E937" s="747"/>
      <c r="F937" s="747"/>
      <c r="G937" s="748"/>
      <c r="H937" s="746" t="s">
        <v>429</v>
      </c>
      <c r="I937" s="747"/>
      <c r="J937" s="747"/>
      <c r="K937" s="747"/>
      <c r="L937" s="748"/>
      <c r="M937" s="746" t="s">
        <v>254</v>
      </c>
      <c r="N937" s="747"/>
      <c r="O937" s="747"/>
      <c r="P937" s="747"/>
      <c r="Q937" s="748"/>
      <c r="R937" s="848">
        <v>324254</v>
      </c>
      <c r="S937" s="849"/>
      <c r="T937" s="849"/>
      <c r="U937" s="850"/>
      <c r="V937" s="83"/>
      <c r="X937" s="4"/>
    </row>
    <row r="938" spans="2:26" ht="23.1" customHeight="1">
      <c r="B938" s="746" t="s">
        <v>588</v>
      </c>
      <c r="C938" s="747"/>
      <c r="D938" s="747"/>
      <c r="E938" s="747"/>
      <c r="F938" s="747"/>
      <c r="G938" s="748"/>
      <c r="H938" s="810" t="s">
        <v>257</v>
      </c>
      <c r="I938" s="811"/>
      <c r="J938" s="811"/>
      <c r="K938" s="811"/>
      <c r="L938" s="812"/>
      <c r="M938" s="842" t="s">
        <v>254</v>
      </c>
      <c r="N938" s="843"/>
      <c r="O938" s="843"/>
      <c r="P938" s="843"/>
      <c r="Q938" s="844"/>
      <c r="R938" s="833">
        <v>333491</v>
      </c>
      <c r="S938" s="834"/>
      <c r="T938" s="834"/>
      <c r="U938" s="835"/>
      <c r="V938" s="83"/>
      <c r="X938" s="4"/>
    </row>
    <row r="939" spans="2:26" ht="23.1" customHeight="1">
      <c r="B939" s="746"/>
      <c r="C939" s="747"/>
      <c r="D939" s="747"/>
      <c r="E939" s="747"/>
      <c r="F939" s="747"/>
      <c r="G939" s="748"/>
      <c r="H939" s="766" t="s">
        <v>256</v>
      </c>
      <c r="I939" s="767"/>
      <c r="J939" s="767"/>
      <c r="K939" s="767"/>
      <c r="L939" s="768"/>
      <c r="M939" s="806"/>
      <c r="N939" s="807"/>
      <c r="O939" s="807"/>
      <c r="P939" s="807"/>
      <c r="Q939" s="808"/>
      <c r="R939" s="827">
        <v>330766</v>
      </c>
      <c r="S939" s="828"/>
      <c r="T939" s="828"/>
      <c r="U939" s="829"/>
      <c r="V939" s="83"/>
      <c r="X939" s="4"/>
    </row>
    <row r="940" spans="2:26" ht="23.1" customHeight="1">
      <c r="B940" s="746" t="s">
        <v>885</v>
      </c>
      <c r="C940" s="747"/>
      <c r="D940" s="747"/>
      <c r="E940" s="747"/>
      <c r="F940" s="747"/>
      <c r="G940" s="748"/>
      <c r="H940" s="810" t="s">
        <v>257</v>
      </c>
      <c r="I940" s="811"/>
      <c r="J940" s="811"/>
      <c r="K940" s="811"/>
      <c r="L940" s="812"/>
      <c r="M940" s="842" t="s">
        <v>254</v>
      </c>
      <c r="N940" s="843"/>
      <c r="O940" s="843"/>
      <c r="P940" s="843"/>
      <c r="Q940" s="844"/>
      <c r="R940" s="833">
        <v>333491</v>
      </c>
      <c r="S940" s="834"/>
      <c r="T940" s="834"/>
      <c r="U940" s="835"/>
      <c r="V940" s="83"/>
      <c r="X940" s="4"/>
    </row>
    <row r="941" spans="2:26" ht="23.1" customHeight="1">
      <c r="B941" s="746"/>
      <c r="C941" s="747"/>
      <c r="D941" s="747"/>
      <c r="E941" s="747"/>
      <c r="F941" s="747"/>
      <c r="G941" s="748"/>
      <c r="H941" s="766" t="s">
        <v>256</v>
      </c>
      <c r="I941" s="767"/>
      <c r="J941" s="767"/>
      <c r="K941" s="767"/>
      <c r="L941" s="768"/>
      <c r="M941" s="806"/>
      <c r="N941" s="807"/>
      <c r="O941" s="807"/>
      <c r="P941" s="807"/>
      <c r="Q941" s="808"/>
      <c r="R941" s="827">
        <v>330766</v>
      </c>
      <c r="S941" s="828"/>
      <c r="T941" s="828"/>
      <c r="U941" s="829"/>
      <c r="V941" s="83"/>
      <c r="X941" s="4"/>
    </row>
    <row r="942" spans="2:26" ht="23.1" customHeight="1">
      <c r="B942" s="746" t="s">
        <v>589</v>
      </c>
      <c r="C942" s="747"/>
      <c r="D942" s="747"/>
      <c r="E942" s="747"/>
      <c r="F942" s="747"/>
      <c r="G942" s="748"/>
      <c r="H942" s="746" t="s">
        <v>585</v>
      </c>
      <c r="I942" s="747"/>
      <c r="J942" s="747"/>
      <c r="K942" s="747"/>
      <c r="L942" s="748"/>
      <c r="M942" s="746" t="s">
        <v>583</v>
      </c>
      <c r="N942" s="747"/>
      <c r="O942" s="747"/>
      <c r="P942" s="747"/>
      <c r="Q942" s="748"/>
      <c r="R942" s="848">
        <v>351566</v>
      </c>
      <c r="S942" s="849"/>
      <c r="T942" s="849"/>
      <c r="U942" s="850"/>
      <c r="V942" s="83"/>
      <c r="X942" s="4"/>
    </row>
    <row r="943" spans="2:26" ht="23.1" customHeight="1" thickBot="1">
      <c r="B943" s="806" t="s">
        <v>712</v>
      </c>
      <c r="C943" s="807"/>
      <c r="D943" s="807"/>
      <c r="E943" s="807"/>
      <c r="F943" s="807"/>
      <c r="G943" s="808"/>
      <c r="H943" s="781" t="s">
        <v>561</v>
      </c>
      <c r="I943" s="782"/>
      <c r="J943" s="782"/>
      <c r="K943" s="782"/>
      <c r="L943" s="783"/>
      <c r="M943" s="778" t="s">
        <v>584</v>
      </c>
      <c r="N943" s="779"/>
      <c r="O943" s="779"/>
      <c r="P943" s="779"/>
      <c r="Q943" s="780"/>
      <c r="R943" s="857">
        <v>326833</v>
      </c>
      <c r="S943" s="858"/>
      <c r="T943" s="858"/>
      <c r="U943" s="859"/>
      <c r="V943" s="83"/>
      <c r="X943" s="4"/>
    </row>
    <row r="944" spans="2:26" ht="99.75" customHeight="1">
      <c r="B944" s="545" t="s">
        <v>2137</v>
      </c>
      <c r="C944" s="545"/>
      <c r="D944" s="545"/>
      <c r="E944" s="545"/>
      <c r="F944" s="545"/>
      <c r="G944" s="545"/>
      <c r="H944" s="545"/>
      <c r="I944" s="545"/>
      <c r="J944" s="545"/>
      <c r="K944" s="545"/>
      <c r="L944" s="545"/>
      <c r="M944" s="545"/>
      <c r="N944" s="545"/>
      <c r="O944" s="545"/>
      <c r="P944" s="545"/>
      <c r="Q944" s="545"/>
      <c r="R944" s="545"/>
      <c r="S944" s="545"/>
      <c r="T944" s="545"/>
      <c r="U944" s="545"/>
      <c r="V944" s="221"/>
      <c r="W944" s="221"/>
      <c r="X944" s="221"/>
      <c r="Y944" s="221"/>
      <c r="Z944" s="221"/>
    </row>
    <row r="945" spans="2:27" ht="13.5" customHeight="1">
      <c r="C945" s="24"/>
      <c r="D945" s="24"/>
      <c r="E945" s="24"/>
      <c r="F945" s="82"/>
      <c r="G945" s="24"/>
      <c r="H945" s="82"/>
      <c r="I945" s="24"/>
      <c r="J945" s="82"/>
      <c r="K945" s="24"/>
      <c r="L945" s="82"/>
      <c r="M945" s="24"/>
      <c r="N945" s="82"/>
      <c r="O945" s="24"/>
      <c r="P945" s="82"/>
      <c r="Q945" s="24"/>
      <c r="R945" s="82"/>
      <c r="S945" s="24"/>
      <c r="T945" s="82"/>
      <c r="U945" s="24"/>
      <c r="V945" s="82"/>
      <c r="W945" s="24"/>
      <c r="X945" s="82"/>
      <c r="Y945" s="24"/>
    </row>
    <row r="946" spans="2:27" ht="14.25" customHeight="1" thickBot="1">
      <c r="B946" s="39"/>
    </row>
    <row r="947" spans="2:27" ht="25.5" customHeight="1" thickTop="1" thickBot="1">
      <c r="B947" s="518" t="s">
        <v>580</v>
      </c>
      <c r="C947" s="519"/>
      <c r="D947" s="519"/>
      <c r="E947" s="519"/>
      <c r="F947" s="519"/>
      <c r="G947" s="519"/>
      <c r="H947" s="519"/>
      <c r="I947" s="519"/>
      <c r="J947" s="519"/>
      <c r="K947" s="519"/>
      <c r="L947" s="519"/>
      <c r="M947" s="519"/>
      <c r="N947" s="519"/>
      <c r="O947" s="519"/>
      <c r="P947" s="519"/>
      <c r="Q947" s="519"/>
      <c r="R947" s="519"/>
      <c r="S947" s="519"/>
      <c r="T947" s="519"/>
      <c r="U947" s="519"/>
      <c r="V947" s="519"/>
      <c r="W947" s="519"/>
      <c r="X947" s="519"/>
      <c r="Y947" s="519"/>
      <c r="Z947" s="519"/>
      <c r="AA947" s="520"/>
    </row>
    <row r="948" spans="2:27" ht="14.25" customHeight="1" thickTop="1">
      <c r="B948" s="24"/>
      <c r="C948" s="24"/>
      <c r="D948" s="24"/>
      <c r="E948" s="24"/>
      <c r="F948" s="82"/>
      <c r="G948" s="24"/>
      <c r="H948" s="82"/>
      <c r="I948" s="24"/>
      <c r="J948" s="82"/>
      <c r="K948" s="24"/>
      <c r="L948" s="82"/>
      <c r="M948" s="24"/>
      <c r="N948" s="82"/>
      <c r="O948" s="24"/>
      <c r="P948" s="82"/>
      <c r="Q948" s="24"/>
      <c r="R948" s="82"/>
      <c r="S948" s="24"/>
      <c r="T948" s="82"/>
      <c r="U948" s="24"/>
      <c r="V948" s="82"/>
      <c r="W948" s="24"/>
      <c r="X948" s="82"/>
      <c r="Y948" s="24"/>
    </row>
    <row r="949" spans="2:27" s="239" customFormat="1" ht="20.100000000000001" customHeight="1" thickBot="1">
      <c r="B949" s="241" t="s">
        <v>655</v>
      </c>
      <c r="C949" s="24"/>
      <c r="D949" s="82"/>
      <c r="E949" s="24"/>
      <c r="F949" s="82"/>
      <c r="G949" s="24"/>
      <c r="H949" s="82"/>
      <c r="I949" s="24"/>
      <c r="J949" s="82"/>
      <c r="K949" s="24"/>
      <c r="L949" s="82"/>
      <c r="M949" s="24"/>
      <c r="N949" s="82"/>
      <c r="O949" s="24"/>
      <c r="P949" s="82"/>
      <c r="Q949" s="24"/>
      <c r="R949" s="82"/>
      <c r="S949" s="24"/>
      <c r="T949" s="82"/>
      <c r="U949" s="24"/>
      <c r="V949" s="82"/>
      <c r="W949" s="24"/>
    </row>
    <row r="950" spans="2:27" ht="20.100000000000001" customHeight="1" thickBot="1">
      <c r="B950" s="531" t="s">
        <v>536</v>
      </c>
      <c r="C950" s="532"/>
      <c r="D950" s="532"/>
      <c r="E950" s="532"/>
      <c r="F950" s="532"/>
      <c r="G950" s="532"/>
      <c r="H950" s="532"/>
      <c r="I950" s="532"/>
      <c r="J950" s="532"/>
      <c r="K950" s="532"/>
      <c r="L950" s="532"/>
      <c r="M950" s="532"/>
      <c r="N950" s="532"/>
      <c r="O950" s="532"/>
      <c r="P950" s="532"/>
      <c r="Q950" s="532"/>
      <c r="R950" s="532"/>
      <c r="S950" s="532"/>
      <c r="T950" s="532"/>
      <c r="U950" s="533"/>
      <c r="V950" s="10"/>
      <c r="X950" s="4"/>
    </row>
    <row r="951" spans="2:27" ht="30" customHeight="1" thickBot="1">
      <c r="B951" s="622" t="s">
        <v>581</v>
      </c>
      <c r="C951" s="623"/>
      <c r="D951" s="623"/>
      <c r="E951" s="623"/>
      <c r="F951" s="623"/>
      <c r="G951" s="624"/>
      <c r="H951" s="710" t="s">
        <v>524</v>
      </c>
      <c r="I951" s="710"/>
      <c r="J951" s="710"/>
      <c r="K951" s="710"/>
      <c r="L951" s="710"/>
      <c r="M951" s="710" t="s">
        <v>491</v>
      </c>
      <c r="N951" s="710"/>
      <c r="O951" s="710"/>
      <c r="P951" s="710"/>
      <c r="Q951" s="710"/>
      <c r="R951" s="710"/>
      <c r="S951" s="710"/>
      <c r="T951" s="710"/>
      <c r="U951" s="710"/>
      <c r="X951" s="4"/>
    </row>
    <row r="952" spans="2:27" ht="23.1" customHeight="1">
      <c r="B952" s="737" t="s">
        <v>875</v>
      </c>
      <c r="C952" s="738"/>
      <c r="D952" s="738"/>
      <c r="E952" s="738"/>
      <c r="F952" s="738"/>
      <c r="G952" s="739"/>
      <c r="H952" s="800" t="s">
        <v>1048</v>
      </c>
      <c r="I952" s="801"/>
      <c r="J952" s="801"/>
      <c r="K952" s="801"/>
      <c r="L952" s="802"/>
      <c r="M952" s="737" t="s">
        <v>1111</v>
      </c>
      <c r="N952" s="738"/>
      <c r="O952" s="738"/>
      <c r="P952" s="738"/>
      <c r="Q952" s="739"/>
      <c r="R952" s="839">
        <v>350379</v>
      </c>
      <c r="S952" s="840"/>
      <c r="T952" s="840"/>
      <c r="U952" s="841"/>
      <c r="V952" s="83"/>
      <c r="X952" s="4"/>
    </row>
    <row r="953" spans="2:27" ht="23.1" customHeight="1">
      <c r="B953" s="806"/>
      <c r="C953" s="807"/>
      <c r="D953" s="807"/>
      <c r="E953" s="807"/>
      <c r="F953" s="807"/>
      <c r="G953" s="808"/>
      <c r="H953" s="766" t="s">
        <v>874</v>
      </c>
      <c r="I953" s="767"/>
      <c r="J953" s="767"/>
      <c r="K953" s="767"/>
      <c r="L953" s="768"/>
      <c r="M953" s="806"/>
      <c r="N953" s="807"/>
      <c r="O953" s="807"/>
      <c r="P953" s="807"/>
      <c r="Q953" s="808"/>
      <c r="R953" s="827">
        <v>350380</v>
      </c>
      <c r="S953" s="828"/>
      <c r="T953" s="828"/>
      <c r="U953" s="829"/>
      <c r="V953" s="83"/>
      <c r="X953" s="4"/>
    </row>
    <row r="954" spans="2:27" ht="23.1" customHeight="1">
      <c r="B954" s="746" t="s">
        <v>886</v>
      </c>
      <c r="C954" s="747"/>
      <c r="D954" s="747"/>
      <c r="E954" s="747"/>
      <c r="F954" s="747"/>
      <c r="G954" s="748"/>
      <c r="H954" s="810" t="s">
        <v>257</v>
      </c>
      <c r="I954" s="811"/>
      <c r="J954" s="811"/>
      <c r="K954" s="811"/>
      <c r="L954" s="812"/>
      <c r="M954" s="842" t="s">
        <v>254</v>
      </c>
      <c r="N954" s="843"/>
      <c r="O954" s="843"/>
      <c r="P954" s="843"/>
      <c r="Q954" s="844"/>
      <c r="R954" s="833">
        <v>333491</v>
      </c>
      <c r="S954" s="834"/>
      <c r="T954" s="834"/>
      <c r="U954" s="835"/>
      <c r="V954" s="83"/>
      <c r="X954" s="4"/>
    </row>
    <row r="955" spans="2:27" ht="23.1" customHeight="1">
      <c r="B955" s="746"/>
      <c r="C955" s="747"/>
      <c r="D955" s="747"/>
      <c r="E955" s="747"/>
      <c r="F955" s="747"/>
      <c r="G955" s="748"/>
      <c r="H955" s="787" t="s">
        <v>256</v>
      </c>
      <c r="I955" s="758"/>
      <c r="J955" s="758"/>
      <c r="K955" s="758"/>
      <c r="L955" s="759"/>
      <c r="M955" s="806"/>
      <c r="N955" s="807"/>
      <c r="O955" s="807"/>
      <c r="P955" s="807"/>
      <c r="Q955" s="808"/>
      <c r="R955" s="827">
        <v>330766</v>
      </c>
      <c r="S955" s="828"/>
      <c r="T955" s="828"/>
      <c r="U955" s="829"/>
      <c r="V955" s="83"/>
      <c r="X955" s="4"/>
    </row>
    <row r="956" spans="2:27" ht="23.1" customHeight="1">
      <c r="B956" s="746" t="s">
        <v>1046</v>
      </c>
      <c r="C956" s="747"/>
      <c r="D956" s="747"/>
      <c r="E956" s="747"/>
      <c r="F956" s="747"/>
      <c r="G956" s="748"/>
      <c r="H956" s="810" t="s">
        <v>1067</v>
      </c>
      <c r="I956" s="811"/>
      <c r="J956" s="811"/>
      <c r="K956" s="811"/>
      <c r="L956" s="812"/>
      <c r="M956" s="842" t="s">
        <v>1049</v>
      </c>
      <c r="N956" s="843"/>
      <c r="O956" s="843"/>
      <c r="P956" s="843"/>
      <c r="Q956" s="844"/>
      <c r="R956" s="833">
        <v>354752</v>
      </c>
      <c r="S956" s="834"/>
      <c r="T956" s="834"/>
      <c r="U956" s="835"/>
      <c r="V956" s="83"/>
      <c r="X956" s="4"/>
    </row>
    <row r="957" spans="2:27" ht="23.1" customHeight="1">
      <c r="B957" s="746"/>
      <c r="C957" s="747"/>
      <c r="D957" s="747"/>
      <c r="E957" s="747"/>
      <c r="F957" s="747"/>
      <c r="G957" s="748"/>
      <c r="H957" s="787" t="s">
        <v>1068</v>
      </c>
      <c r="I957" s="758"/>
      <c r="J957" s="758"/>
      <c r="K957" s="758"/>
      <c r="L957" s="759"/>
      <c r="M957" s="806"/>
      <c r="N957" s="807"/>
      <c r="O957" s="807"/>
      <c r="P957" s="807"/>
      <c r="Q957" s="808"/>
      <c r="R957" s="827">
        <v>355136</v>
      </c>
      <c r="S957" s="828"/>
      <c r="T957" s="828"/>
      <c r="U957" s="829"/>
      <c r="V957" s="83"/>
      <c r="X957" s="4"/>
    </row>
    <row r="958" spans="2:27" ht="23.1" customHeight="1">
      <c r="B958" s="746" t="s">
        <v>1047</v>
      </c>
      <c r="C958" s="747"/>
      <c r="D958" s="747"/>
      <c r="E958" s="747"/>
      <c r="F958" s="747"/>
      <c r="G958" s="748"/>
      <c r="H958" s="746" t="s">
        <v>259</v>
      </c>
      <c r="I958" s="747"/>
      <c r="J958" s="747"/>
      <c r="K958" s="747"/>
      <c r="L958" s="748"/>
      <c r="M958" s="746" t="s">
        <v>253</v>
      </c>
      <c r="N958" s="747"/>
      <c r="O958" s="747"/>
      <c r="P958" s="747"/>
      <c r="Q958" s="748"/>
      <c r="R958" s="848">
        <v>332436</v>
      </c>
      <c r="S958" s="849"/>
      <c r="T958" s="849"/>
      <c r="U958" s="850"/>
      <c r="V958" s="83"/>
      <c r="X958" s="4"/>
    </row>
    <row r="959" spans="2:27" ht="23.1" customHeight="1">
      <c r="B959" s="746" t="s">
        <v>1158</v>
      </c>
      <c r="C959" s="747"/>
      <c r="D959" s="747"/>
      <c r="E959" s="747"/>
      <c r="F959" s="747"/>
      <c r="G959" s="748"/>
      <c r="H959" s="746" t="s">
        <v>748</v>
      </c>
      <c r="I959" s="747"/>
      <c r="J959" s="747"/>
      <c r="K959" s="747"/>
      <c r="L959" s="748"/>
      <c r="M959" s="746" t="s">
        <v>254</v>
      </c>
      <c r="N959" s="747"/>
      <c r="O959" s="747"/>
      <c r="P959" s="747"/>
      <c r="Q959" s="748"/>
      <c r="R959" s="848">
        <v>338636</v>
      </c>
      <c r="S959" s="849"/>
      <c r="T959" s="849"/>
      <c r="U959" s="850"/>
      <c r="V959" s="83"/>
      <c r="X959" s="4"/>
    </row>
    <row r="960" spans="2:27" ht="23.1" customHeight="1">
      <c r="B960" s="842" t="s">
        <v>591</v>
      </c>
      <c r="C960" s="843"/>
      <c r="D960" s="843"/>
      <c r="E960" s="843"/>
      <c r="F960" s="843"/>
      <c r="G960" s="844"/>
      <c r="H960" s="830" t="s">
        <v>679</v>
      </c>
      <c r="I960" s="831"/>
      <c r="J960" s="831"/>
      <c r="K960" s="831"/>
      <c r="L960" s="832"/>
      <c r="M960" s="830" t="s">
        <v>1050</v>
      </c>
      <c r="N960" s="831"/>
      <c r="O960" s="831"/>
      <c r="P960" s="831"/>
      <c r="Q960" s="832"/>
      <c r="R960" s="833">
        <v>354800</v>
      </c>
      <c r="S960" s="834"/>
      <c r="T960" s="834"/>
      <c r="U960" s="835"/>
      <c r="V960" s="83"/>
      <c r="X960" s="4"/>
    </row>
    <row r="961" spans="2:24" ht="23.1" customHeight="1">
      <c r="B961" s="806"/>
      <c r="C961" s="807"/>
      <c r="D961" s="807"/>
      <c r="E961" s="807"/>
      <c r="F961" s="807"/>
      <c r="G961" s="808"/>
      <c r="H961" s="806"/>
      <c r="I961" s="807"/>
      <c r="J961" s="807"/>
      <c r="K961" s="807"/>
      <c r="L961" s="808"/>
      <c r="M961" s="806"/>
      <c r="N961" s="807"/>
      <c r="O961" s="807"/>
      <c r="P961" s="807"/>
      <c r="Q961" s="808"/>
      <c r="R961" s="827">
        <v>354801</v>
      </c>
      <c r="S961" s="828"/>
      <c r="T961" s="828"/>
      <c r="U961" s="829"/>
      <c r="V961" s="83"/>
      <c r="X961" s="4"/>
    </row>
    <row r="962" spans="2:24" ht="23.1" customHeight="1">
      <c r="B962" s="285" t="s">
        <v>592</v>
      </c>
      <c r="C962" s="286"/>
      <c r="D962" s="286"/>
      <c r="E962" s="286"/>
      <c r="F962" s="286"/>
      <c r="G962" s="287"/>
      <c r="H962" s="810" t="s">
        <v>542</v>
      </c>
      <c r="I962" s="811"/>
      <c r="J962" s="811"/>
      <c r="K962" s="811"/>
      <c r="L962" s="812"/>
      <c r="M962" s="810" t="s">
        <v>254</v>
      </c>
      <c r="N962" s="811"/>
      <c r="O962" s="811"/>
      <c r="P962" s="811"/>
      <c r="Q962" s="812"/>
      <c r="R962" s="848">
        <v>335359</v>
      </c>
      <c r="S962" s="849"/>
      <c r="T962" s="849"/>
      <c r="U962" s="850"/>
      <c r="V962" s="83"/>
      <c r="X962" s="4"/>
    </row>
    <row r="963" spans="2:24" ht="23.1" customHeight="1">
      <c r="B963" s="842" t="s">
        <v>544</v>
      </c>
      <c r="C963" s="843"/>
      <c r="D963" s="843"/>
      <c r="E963" s="843"/>
      <c r="F963" s="843"/>
      <c r="G963" s="844"/>
      <c r="H963" s="842" t="s">
        <v>749</v>
      </c>
      <c r="I963" s="843"/>
      <c r="J963" s="843"/>
      <c r="K963" s="843"/>
      <c r="L963" s="844"/>
      <c r="M963" s="810" t="s">
        <v>389</v>
      </c>
      <c r="N963" s="811"/>
      <c r="O963" s="811"/>
      <c r="P963" s="811"/>
      <c r="Q963" s="812"/>
      <c r="R963" s="833">
        <v>308191</v>
      </c>
      <c r="S963" s="834"/>
      <c r="T963" s="834"/>
      <c r="U963" s="835"/>
      <c r="V963" s="83"/>
      <c r="X963" s="4"/>
    </row>
    <row r="964" spans="2:24" ht="23.1" customHeight="1">
      <c r="B964" s="806"/>
      <c r="C964" s="807"/>
      <c r="D964" s="807"/>
      <c r="E964" s="807"/>
      <c r="F964" s="807"/>
      <c r="G964" s="808"/>
      <c r="H964" s="806"/>
      <c r="I964" s="807"/>
      <c r="J964" s="807"/>
      <c r="K964" s="807"/>
      <c r="L964" s="808"/>
      <c r="M964" s="806" t="s">
        <v>1916</v>
      </c>
      <c r="N964" s="807"/>
      <c r="O964" s="807"/>
      <c r="P964" s="807"/>
      <c r="Q964" s="808"/>
      <c r="R964" s="827">
        <v>326681</v>
      </c>
      <c r="S964" s="828"/>
      <c r="T964" s="828"/>
      <c r="U964" s="829"/>
      <c r="V964" s="83"/>
      <c r="X964" s="4"/>
    </row>
    <row r="965" spans="2:24" ht="23.1" customHeight="1">
      <c r="B965" s="746" t="s">
        <v>1100</v>
      </c>
      <c r="C965" s="747"/>
      <c r="D965" s="747"/>
      <c r="E965" s="747"/>
      <c r="F965" s="747"/>
      <c r="G965" s="748"/>
      <c r="H965" s="375" t="s">
        <v>1172</v>
      </c>
      <c r="I965" s="376"/>
      <c r="J965" s="376"/>
      <c r="K965" s="376"/>
      <c r="L965" s="377"/>
      <c r="M965" s="842" t="s">
        <v>1049</v>
      </c>
      <c r="N965" s="843"/>
      <c r="O965" s="843"/>
      <c r="P965" s="843"/>
      <c r="Q965" s="844"/>
      <c r="R965" s="833">
        <v>355653</v>
      </c>
      <c r="S965" s="834"/>
      <c r="T965" s="834"/>
      <c r="U965" s="835"/>
      <c r="V965" s="83"/>
      <c r="X965" s="4"/>
    </row>
    <row r="966" spans="2:24" ht="23.1" customHeight="1">
      <c r="B966" s="746"/>
      <c r="C966" s="747"/>
      <c r="D966" s="747"/>
      <c r="E966" s="747"/>
      <c r="F966" s="747"/>
      <c r="G966" s="748"/>
      <c r="H966" s="367" t="s">
        <v>1171</v>
      </c>
      <c r="I966" s="368"/>
      <c r="J966" s="368"/>
      <c r="K966" s="368"/>
      <c r="L966" s="369"/>
      <c r="M966" s="806"/>
      <c r="N966" s="807"/>
      <c r="O966" s="807"/>
      <c r="P966" s="807"/>
      <c r="Q966" s="808"/>
      <c r="R966" s="827">
        <v>355652</v>
      </c>
      <c r="S966" s="828"/>
      <c r="T966" s="828"/>
      <c r="U966" s="829"/>
      <c r="V966" s="83"/>
      <c r="X966" s="4"/>
    </row>
    <row r="967" spans="2:24" ht="23.1" customHeight="1" thickBot="1">
      <c r="B967" s="746" t="s">
        <v>1159</v>
      </c>
      <c r="C967" s="747"/>
      <c r="D967" s="747"/>
      <c r="E967" s="747"/>
      <c r="F967" s="747"/>
      <c r="G967" s="748"/>
      <c r="H967" s="766" t="s">
        <v>613</v>
      </c>
      <c r="I967" s="767"/>
      <c r="J967" s="767"/>
      <c r="K967" s="767"/>
      <c r="L967" s="768"/>
      <c r="M967" s="766" t="s">
        <v>1051</v>
      </c>
      <c r="N967" s="767"/>
      <c r="O967" s="767"/>
      <c r="P967" s="767"/>
      <c r="Q967" s="768"/>
      <c r="R967" s="854">
        <v>339109</v>
      </c>
      <c r="S967" s="855"/>
      <c r="T967" s="855"/>
      <c r="U967" s="856"/>
      <c r="V967" s="83"/>
      <c r="X967" s="4"/>
    </row>
    <row r="968" spans="2:24" ht="23.1" customHeight="1">
      <c r="B968" s="86"/>
      <c r="C968" s="86"/>
      <c r="D968" s="86"/>
      <c r="E968" s="86"/>
      <c r="F968" s="86"/>
      <c r="G968" s="86"/>
      <c r="H968" s="738"/>
      <c r="I968" s="738"/>
      <c r="J968" s="738"/>
      <c r="K968" s="738"/>
      <c r="L968" s="738"/>
      <c r="M968" s="738"/>
      <c r="N968" s="738"/>
      <c r="O968" s="738"/>
      <c r="P968" s="738"/>
      <c r="Q968" s="738"/>
      <c r="R968" s="860"/>
      <c r="S968" s="860"/>
      <c r="T968" s="860"/>
      <c r="U968" s="860"/>
      <c r="V968" s="83"/>
      <c r="X968" s="4"/>
    </row>
    <row r="969" spans="2:24" s="239" customFormat="1" ht="20.100000000000001" customHeight="1" thickBot="1">
      <c r="B969" s="241" t="s">
        <v>656</v>
      </c>
      <c r="C969" s="24"/>
      <c r="D969" s="82"/>
      <c r="E969" s="24"/>
      <c r="F969" s="82"/>
      <c r="G969" s="24"/>
      <c r="H969" s="82"/>
      <c r="I969" s="24"/>
      <c r="J969" s="82"/>
      <c r="K969" s="24"/>
      <c r="L969" s="82"/>
      <c r="M969" s="24"/>
      <c r="N969" s="82"/>
      <c r="O969" s="24"/>
      <c r="P969" s="82"/>
      <c r="Q969" s="24"/>
      <c r="R969" s="82"/>
      <c r="S969" s="24"/>
      <c r="T969" s="82"/>
      <c r="U969" s="24"/>
      <c r="V969" s="82"/>
      <c r="W969" s="24"/>
    </row>
    <row r="970" spans="2:24" ht="20.100000000000001" customHeight="1" thickBot="1">
      <c r="B970" s="531" t="s">
        <v>453</v>
      </c>
      <c r="C970" s="532"/>
      <c r="D970" s="532"/>
      <c r="E970" s="532"/>
      <c r="F970" s="532"/>
      <c r="G970" s="532"/>
      <c r="H970" s="532"/>
      <c r="I970" s="532"/>
      <c r="J970" s="532"/>
      <c r="K970" s="532"/>
      <c r="L970" s="532"/>
      <c r="M970" s="532"/>
      <c r="N970" s="532"/>
      <c r="O970" s="532"/>
      <c r="P970" s="532"/>
      <c r="Q970" s="532"/>
      <c r="R970" s="532"/>
      <c r="S970" s="532"/>
      <c r="T970" s="532"/>
      <c r="U970" s="533"/>
      <c r="V970" s="10"/>
      <c r="X970" s="4"/>
    </row>
    <row r="971" spans="2:24" ht="30" customHeight="1" thickBot="1">
      <c r="B971" s="622" t="s">
        <v>581</v>
      </c>
      <c r="C971" s="623"/>
      <c r="D971" s="623"/>
      <c r="E971" s="623"/>
      <c r="F971" s="623"/>
      <c r="G971" s="624"/>
      <c r="H971" s="710" t="s">
        <v>524</v>
      </c>
      <c r="I971" s="710"/>
      <c r="J971" s="710"/>
      <c r="K971" s="710"/>
      <c r="L971" s="710"/>
      <c r="M971" s="710" t="s">
        <v>491</v>
      </c>
      <c r="N971" s="710"/>
      <c r="O971" s="710"/>
      <c r="P971" s="710"/>
      <c r="Q971" s="710"/>
      <c r="R971" s="710"/>
      <c r="S971" s="710"/>
      <c r="T971" s="710"/>
      <c r="U971" s="710"/>
      <c r="X971" s="4"/>
    </row>
    <row r="972" spans="2:24" ht="23.1" customHeight="1">
      <c r="B972" s="312" t="s">
        <v>750</v>
      </c>
      <c r="C972" s="313"/>
      <c r="D972" s="313"/>
      <c r="E972" s="313"/>
      <c r="F972" s="313"/>
      <c r="G972" s="314"/>
      <c r="H972" s="821" t="s">
        <v>257</v>
      </c>
      <c r="I972" s="822"/>
      <c r="J972" s="822"/>
      <c r="K972" s="822"/>
      <c r="L972" s="823"/>
      <c r="M972" s="821" t="s">
        <v>254</v>
      </c>
      <c r="N972" s="822"/>
      <c r="O972" s="822"/>
      <c r="P972" s="822"/>
      <c r="Q972" s="823"/>
      <c r="R972" s="851">
        <v>339604</v>
      </c>
      <c r="S972" s="852"/>
      <c r="T972" s="852"/>
      <c r="U972" s="853"/>
      <c r="V972" s="83"/>
      <c r="X972" s="4"/>
    </row>
    <row r="973" spans="2:24" ht="23.1" customHeight="1">
      <c r="B973" s="285" t="s">
        <v>751</v>
      </c>
      <c r="C973" s="286"/>
      <c r="D973" s="286"/>
      <c r="E973" s="286"/>
      <c r="F973" s="286"/>
      <c r="G973" s="287"/>
      <c r="H973" s="746" t="s">
        <v>585</v>
      </c>
      <c r="I973" s="747"/>
      <c r="J973" s="747"/>
      <c r="K973" s="747"/>
      <c r="L973" s="748"/>
      <c r="M973" s="746" t="s">
        <v>583</v>
      </c>
      <c r="N973" s="747"/>
      <c r="O973" s="747"/>
      <c r="P973" s="747"/>
      <c r="Q973" s="748"/>
      <c r="R973" s="848">
        <v>351566</v>
      </c>
      <c r="S973" s="849"/>
      <c r="T973" s="849"/>
      <c r="U973" s="850"/>
      <c r="V973" s="83"/>
      <c r="X973" s="4"/>
    </row>
    <row r="974" spans="2:24" ht="23.1" customHeight="1">
      <c r="B974" s="309" t="s">
        <v>2139</v>
      </c>
      <c r="C974" s="310"/>
      <c r="D974" s="310"/>
      <c r="E974" s="310"/>
      <c r="F974" s="310"/>
      <c r="G974" s="311"/>
      <c r="H974" s="746" t="s">
        <v>1795</v>
      </c>
      <c r="I974" s="747"/>
      <c r="J974" s="747"/>
      <c r="K974" s="747"/>
      <c r="L974" s="748"/>
      <c r="M974" s="746" t="s">
        <v>2142</v>
      </c>
      <c r="N974" s="747"/>
      <c r="O974" s="747"/>
      <c r="P974" s="747"/>
      <c r="Q974" s="748"/>
      <c r="R974" s="848">
        <v>352096</v>
      </c>
      <c r="S974" s="849"/>
      <c r="T974" s="849"/>
      <c r="U974" s="850"/>
      <c r="V974" s="83"/>
      <c r="X974" s="4"/>
    </row>
    <row r="975" spans="2:24" ht="23.1" customHeight="1">
      <c r="B975" s="285" t="s">
        <v>752</v>
      </c>
      <c r="C975" s="286"/>
      <c r="D975" s="286"/>
      <c r="E975" s="286"/>
      <c r="F975" s="286"/>
      <c r="G975" s="287"/>
      <c r="H975" s="746" t="s">
        <v>392</v>
      </c>
      <c r="I975" s="747"/>
      <c r="J975" s="747"/>
      <c r="K975" s="747"/>
      <c r="L975" s="748"/>
      <c r="M975" s="746" t="s">
        <v>254</v>
      </c>
      <c r="N975" s="747"/>
      <c r="O975" s="747"/>
      <c r="P975" s="747"/>
      <c r="Q975" s="748"/>
      <c r="R975" s="848">
        <v>336359</v>
      </c>
      <c r="S975" s="849"/>
      <c r="T975" s="849"/>
      <c r="U975" s="850"/>
      <c r="V975" s="83"/>
      <c r="X975" s="4"/>
    </row>
    <row r="976" spans="2:24" ht="23.1" customHeight="1">
      <c r="B976" s="285" t="s">
        <v>753</v>
      </c>
      <c r="C976" s="286"/>
      <c r="D976" s="286"/>
      <c r="E976" s="286"/>
      <c r="F976" s="286"/>
      <c r="G976" s="287"/>
      <c r="H976" s="746" t="s">
        <v>183</v>
      </c>
      <c r="I976" s="747"/>
      <c r="J976" s="747"/>
      <c r="K976" s="747"/>
      <c r="L976" s="748"/>
      <c r="M976" s="746" t="s">
        <v>254</v>
      </c>
      <c r="N976" s="747"/>
      <c r="O976" s="747"/>
      <c r="P976" s="747"/>
      <c r="Q976" s="748"/>
      <c r="R976" s="848">
        <v>351565</v>
      </c>
      <c r="S976" s="849"/>
      <c r="T976" s="849"/>
      <c r="U976" s="850"/>
      <c r="V976" s="83"/>
      <c r="X976" s="4"/>
    </row>
    <row r="977" spans="2:28" ht="23.1" customHeight="1">
      <c r="B977" s="285" t="s">
        <v>754</v>
      </c>
      <c r="C977" s="286"/>
      <c r="D977" s="286"/>
      <c r="E977" s="286"/>
      <c r="F977" s="286"/>
      <c r="G977" s="287"/>
      <c r="H977" s="746" t="s">
        <v>257</v>
      </c>
      <c r="I977" s="747"/>
      <c r="J977" s="747"/>
      <c r="K977" s="747"/>
      <c r="L977" s="748"/>
      <c r="M977" s="746" t="s">
        <v>254</v>
      </c>
      <c r="N977" s="747"/>
      <c r="O977" s="747"/>
      <c r="P977" s="747"/>
      <c r="Q977" s="748"/>
      <c r="R977" s="848">
        <v>339604</v>
      </c>
      <c r="S977" s="849"/>
      <c r="T977" s="849"/>
      <c r="U977" s="850"/>
      <c r="V977" s="83"/>
      <c r="X977" s="4"/>
    </row>
    <row r="978" spans="2:28" ht="23.1" customHeight="1">
      <c r="B978" s="842" t="s">
        <v>755</v>
      </c>
      <c r="C978" s="843"/>
      <c r="D978" s="843"/>
      <c r="E978" s="843"/>
      <c r="F978" s="843"/>
      <c r="G978" s="844"/>
      <c r="H978" s="810" t="s">
        <v>563</v>
      </c>
      <c r="I978" s="811"/>
      <c r="J978" s="811"/>
      <c r="K978" s="811"/>
      <c r="L978" s="812"/>
      <c r="M978" s="842" t="s">
        <v>254</v>
      </c>
      <c r="N978" s="843"/>
      <c r="O978" s="843"/>
      <c r="P978" s="843"/>
      <c r="Q978" s="844"/>
      <c r="R978" s="833">
        <v>338643</v>
      </c>
      <c r="S978" s="834"/>
      <c r="T978" s="834"/>
      <c r="U978" s="835"/>
      <c r="V978" s="83"/>
      <c r="X978" s="4"/>
    </row>
    <row r="979" spans="2:28" ht="23.1" customHeight="1">
      <c r="B979" s="806"/>
      <c r="C979" s="807"/>
      <c r="D979" s="807"/>
      <c r="E979" s="807"/>
      <c r="F979" s="807"/>
      <c r="G979" s="808"/>
      <c r="H979" s="806" t="s">
        <v>676</v>
      </c>
      <c r="I979" s="807"/>
      <c r="J979" s="807"/>
      <c r="K979" s="807"/>
      <c r="L979" s="808"/>
      <c r="M979" s="806"/>
      <c r="N979" s="807"/>
      <c r="O979" s="807"/>
      <c r="P979" s="807"/>
      <c r="Q979" s="808"/>
      <c r="R979" s="827">
        <v>338644</v>
      </c>
      <c r="S979" s="828"/>
      <c r="T979" s="828"/>
      <c r="U979" s="829"/>
      <c r="V979" s="83"/>
      <c r="X979" s="4"/>
    </row>
    <row r="980" spans="2:28" ht="23.1" customHeight="1">
      <c r="B980" s="842" t="s">
        <v>756</v>
      </c>
      <c r="C980" s="843"/>
      <c r="D980" s="843"/>
      <c r="E980" s="843"/>
      <c r="F980" s="843"/>
      <c r="G980" s="844"/>
      <c r="H980" s="746" t="s">
        <v>257</v>
      </c>
      <c r="I980" s="747"/>
      <c r="J980" s="747"/>
      <c r="K980" s="747"/>
      <c r="L980" s="748"/>
      <c r="M980" s="810" t="s">
        <v>254</v>
      </c>
      <c r="N980" s="811"/>
      <c r="O980" s="811"/>
      <c r="P980" s="811"/>
      <c r="Q980" s="812"/>
      <c r="R980" s="833">
        <v>352921</v>
      </c>
      <c r="S980" s="834"/>
      <c r="T980" s="834"/>
      <c r="U980" s="835"/>
      <c r="V980" s="83"/>
      <c r="X980" s="4"/>
    </row>
    <row r="981" spans="2:28" ht="23.1" customHeight="1">
      <c r="B981" s="806"/>
      <c r="C981" s="807"/>
      <c r="D981" s="807"/>
      <c r="E981" s="807"/>
      <c r="F981" s="807"/>
      <c r="G981" s="808"/>
      <c r="H981" s="746"/>
      <c r="I981" s="747"/>
      <c r="J981" s="747"/>
      <c r="K981" s="747"/>
      <c r="L981" s="748"/>
      <c r="M981" s="806" t="s">
        <v>1050</v>
      </c>
      <c r="N981" s="807"/>
      <c r="O981" s="807"/>
      <c r="P981" s="807"/>
      <c r="Q981" s="808"/>
      <c r="R981" s="827">
        <v>355131</v>
      </c>
      <c r="S981" s="828"/>
      <c r="T981" s="828"/>
      <c r="U981" s="829"/>
      <c r="V981" s="83"/>
      <c r="X981" s="4"/>
      <c r="Y981" s="575"/>
      <c r="Z981" s="575"/>
      <c r="AA981" s="575"/>
      <c r="AB981" s="575"/>
    </row>
    <row r="982" spans="2:28" ht="23.1" customHeight="1">
      <c r="B982" s="285" t="s">
        <v>2140</v>
      </c>
      <c r="C982" s="286"/>
      <c r="D982" s="286"/>
      <c r="E982" s="286"/>
      <c r="F982" s="286"/>
      <c r="G982" s="287"/>
      <c r="H982" s="746" t="s">
        <v>257</v>
      </c>
      <c r="I982" s="747"/>
      <c r="J982" s="747"/>
      <c r="K982" s="747"/>
      <c r="L982" s="748"/>
      <c r="M982" s="746" t="s">
        <v>254</v>
      </c>
      <c r="N982" s="747"/>
      <c r="O982" s="747"/>
      <c r="P982" s="747"/>
      <c r="Q982" s="748"/>
      <c r="R982" s="848">
        <v>339604</v>
      </c>
      <c r="S982" s="849"/>
      <c r="T982" s="849"/>
      <c r="U982" s="850"/>
      <c r="V982" s="83"/>
      <c r="X982" s="4"/>
    </row>
    <row r="983" spans="2:28" ht="23.1" customHeight="1" thickBot="1">
      <c r="B983" s="302" t="s">
        <v>2141</v>
      </c>
      <c r="C983" s="303"/>
      <c r="D983" s="303"/>
      <c r="E983" s="303"/>
      <c r="F983" s="303"/>
      <c r="G983" s="304"/>
      <c r="H983" s="806" t="s">
        <v>257</v>
      </c>
      <c r="I983" s="807"/>
      <c r="J983" s="807"/>
      <c r="K983" s="807"/>
      <c r="L983" s="808"/>
      <c r="M983" s="778" t="s">
        <v>254</v>
      </c>
      <c r="N983" s="779"/>
      <c r="O983" s="779"/>
      <c r="P983" s="779"/>
      <c r="Q983" s="780"/>
      <c r="R983" s="854">
        <v>339604</v>
      </c>
      <c r="S983" s="855"/>
      <c r="T983" s="855"/>
      <c r="U983" s="856"/>
      <c r="V983" s="83"/>
      <c r="X983" s="4"/>
    </row>
    <row r="984" spans="2:28" ht="105.75" customHeight="1">
      <c r="B984" s="545" t="s">
        <v>2143</v>
      </c>
      <c r="C984" s="545"/>
      <c r="D984" s="545"/>
      <c r="E984" s="545"/>
      <c r="F984" s="545"/>
      <c r="G984" s="545"/>
      <c r="H984" s="545"/>
      <c r="I984" s="545"/>
      <c r="J984" s="545"/>
      <c r="K984" s="545"/>
      <c r="L984" s="545"/>
      <c r="M984" s="545"/>
      <c r="N984" s="545"/>
      <c r="O984" s="545"/>
      <c r="P984" s="545"/>
      <c r="Q984" s="545"/>
      <c r="R984" s="545"/>
      <c r="S984" s="545"/>
      <c r="T984" s="545"/>
      <c r="U984" s="545"/>
      <c r="V984" s="221"/>
      <c r="W984" s="221"/>
      <c r="X984" s="221"/>
      <c r="Y984" s="221"/>
      <c r="Z984" s="221"/>
    </row>
    <row r="985" spans="2:28" ht="13.5" customHeight="1">
      <c r="C985" s="24"/>
      <c r="D985" s="24"/>
      <c r="E985" s="24"/>
      <c r="F985" s="82"/>
      <c r="G985" s="24"/>
      <c r="H985" s="82"/>
      <c r="I985" s="24"/>
      <c r="J985" s="82"/>
      <c r="K985" s="24"/>
      <c r="L985" s="82"/>
      <c r="M985" s="24"/>
      <c r="N985" s="82"/>
      <c r="O985" s="24"/>
      <c r="P985" s="82"/>
      <c r="Q985" s="24"/>
      <c r="R985" s="82"/>
      <c r="S985" s="24"/>
      <c r="T985" s="82"/>
      <c r="U985" s="24"/>
      <c r="V985" s="82"/>
      <c r="W985" s="24"/>
      <c r="X985" s="82"/>
      <c r="Y985" s="24"/>
    </row>
    <row r="986" spans="2:28" ht="14.25" customHeight="1" thickBot="1">
      <c r="B986" s="39"/>
    </row>
    <row r="987" spans="2:28" ht="25.5" customHeight="1" thickTop="1" thickBot="1">
      <c r="B987" s="518" t="s">
        <v>580</v>
      </c>
      <c r="C987" s="519"/>
      <c r="D987" s="519"/>
      <c r="E987" s="519"/>
      <c r="F987" s="519"/>
      <c r="G987" s="519"/>
      <c r="H987" s="519"/>
      <c r="I987" s="519"/>
      <c r="J987" s="519"/>
      <c r="K987" s="519"/>
      <c r="L987" s="519"/>
      <c r="M987" s="519"/>
      <c r="N987" s="519"/>
      <c r="O987" s="519"/>
      <c r="P987" s="519"/>
      <c r="Q987" s="519"/>
      <c r="R987" s="519"/>
      <c r="S987" s="519"/>
      <c r="T987" s="519"/>
      <c r="U987" s="519"/>
      <c r="V987" s="519"/>
      <c r="W987" s="519"/>
      <c r="X987" s="519"/>
      <c r="Y987" s="519"/>
      <c r="Z987" s="519"/>
      <c r="AA987" s="520"/>
    </row>
    <row r="988" spans="2:28" ht="14.25" customHeight="1" thickTop="1">
      <c r="B988" s="24"/>
      <c r="C988" s="24"/>
      <c r="D988" s="24"/>
      <c r="E988" s="24"/>
      <c r="F988" s="82"/>
      <c r="G988" s="24"/>
      <c r="H988" s="82"/>
      <c r="I988" s="24"/>
      <c r="J988" s="82"/>
      <c r="K988" s="24"/>
      <c r="L988" s="82"/>
      <c r="M988" s="24"/>
      <c r="N988" s="82"/>
      <c r="O988" s="24"/>
      <c r="P988" s="82"/>
      <c r="Q988" s="24"/>
      <c r="R988" s="82"/>
      <c r="S988" s="24"/>
      <c r="T988" s="82"/>
      <c r="U988" s="24"/>
      <c r="V988" s="82"/>
      <c r="W988" s="24"/>
      <c r="X988" s="82"/>
      <c r="Y988" s="24"/>
    </row>
    <row r="989" spans="2:28" s="239" customFormat="1" ht="20.100000000000001" customHeight="1" thickBot="1">
      <c r="B989" s="241" t="s">
        <v>657</v>
      </c>
      <c r="C989" s="24"/>
      <c r="D989" s="24"/>
      <c r="E989" s="24"/>
      <c r="F989" s="82"/>
      <c r="G989" s="24"/>
      <c r="H989" s="82"/>
      <c r="I989" s="24"/>
      <c r="J989" s="82"/>
      <c r="K989" s="24"/>
      <c r="L989" s="82"/>
      <c r="M989" s="24"/>
      <c r="N989" s="82"/>
      <c r="O989" s="24"/>
      <c r="P989" s="82"/>
      <c r="Q989" s="24"/>
      <c r="R989" s="82"/>
      <c r="S989" s="24"/>
      <c r="T989" s="82"/>
      <c r="U989" s="24"/>
      <c r="V989" s="82"/>
      <c r="W989" s="24"/>
      <c r="X989" s="82"/>
      <c r="Y989" s="24"/>
    </row>
    <row r="990" spans="2:28" ht="20.100000000000001" customHeight="1" thickBot="1">
      <c r="B990" s="531" t="s">
        <v>536</v>
      </c>
      <c r="C990" s="532"/>
      <c r="D990" s="532"/>
      <c r="E990" s="532"/>
      <c r="F990" s="532"/>
      <c r="G990" s="532"/>
      <c r="H990" s="532"/>
      <c r="I990" s="532"/>
      <c r="J990" s="532"/>
      <c r="K990" s="532"/>
      <c r="L990" s="532"/>
      <c r="M990" s="532"/>
      <c r="N990" s="532"/>
      <c r="O990" s="532"/>
      <c r="P990" s="532"/>
      <c r="Q990" s="532"/>
      <c r="R990" s="532"/>
      <c r="S990" s="532"/>
      <c r="T990" s="532"/>
      <c r="U990" s="533"/>
      <c r="V990" s="10"/>
      <c r="X990" s="4"/>
    </row>
    <row r="991" spans="2:28" ht="30" customHeight="1" thickBot="1">
      <c r="B991" s="622" t="s">
        <v>581</v>
      </c>
      <c r="C991" s="623"/>
      <c r="D991" s="623"/>
      <c r="E991" s="623"/>
      <c r="F991" s="623"/>
      <c r="G991" s="624"/>
      <c r="H991" s="710" t="s">
        <v>524</v>
      </c>
      <c r="I991" s="710"/>
      <c r="J991" s="710"/>
      <c r="K991" s="710"/>
      <c r="L991" s="710"/>
      <c r="M991" s="710" t="s">
        <v>491</v>
      </c>
      <c r="N991" s="710"/>
      <c r="O991" s="710"/>
      <c r="P991" s="710"/>
      <c r="Q991" s="710"/>
      <c r="R991" s="710"/>
      <c r="S991" s="710"/>
      <c r="T991" s="710"/>
      <c r="U991" s="710"/>
      <c r="X991" s="4"/>
    </row>
    <row r="992" spans="2:28" ht="22.5" customHeight="1">
      <c r="B992" s="821" t="s">
        <v>1053</v>
      </c>
      <c r="C992" s="822"/>
      <c r="D992" s="822"/>
      <c r="E992" s="822"/>
      <c r="F992" s="822"/>
      <c r="G992" s="822"/>
      <c r="H992" s="861" t="s">
        <v>1359</v>
      </c>
      <c r="I992" s="862"/>
      <c r="J992" s="862"/>
      <c r="K992" s="862"/>
      <c r="L992" s="863"/>
      <c r="M992" s="821" t="s">
        <v>1054</v>
      </c>
      <c r="N992" s="822"/>
      <c r="O992" s="822"/>
      <c r="P992" s="822"/>
      <c r="Q992" s="823"/>
      <c r="R992" s="864">
        <v>350730</v>
      </c>
      <c r="S992" s="865"/>
      <c r="T992" s="865"/>
      <c r="U992" s="866"/>
      <c r="V992" s="83"/>
      <c r="W992" s="265"/>
      <c r="X992" s="4"/>
    </row>
    <row r="993" spans="2:24" ht="23.1" customHeight="1">
      <c r="B993" s="746" t="s">
        <v>594</v>
      </c>
      <c r="C993" s="747"/>
      <c r="D993" s="747"/>
      <c r="E993" s="747"/>
      <c r="F993" s="747"/>
      <c r="G993" s="747"/>
      <c r="H993" s="867" t="s">
        <v>261</v>
      </c>
      <c r="I993" s="868"/>
      <c r="J993" s="868"/>
      <c r="K993" s="868"/>
      <c r="L993" s="869"/>
      <c r="M993" s="746" t="s">
        <v>254</v>
      </c>
      <c r="N993" s="747"/>
      <c r="O993" s="747"/>
      <c r="P993" s="747"/>
      <c r="Q993" s="748"/>
      <c r="R993" s="870">
        <v>330615</v>
      </c>
      <c r="S993" s="871"/>
      <c r="T993" s="871"/>
      <c r="U993" s="872"/>
      <c r="V993" s="83"/>
      <c r="W993" s="265"/>
      <c r="X993" s="4"/>
    </row>
    <row r="994" spans="2:24" ht="23.1" customHeight="1">
      <c r="B994" s="746"/>
      <c r="C994" s="747"/>
      <c r="D994" s="747"/>
      <c r="E994" s="747"/>
      <c r="F994" s="747"/>
      <c r="G994" s="747"/>
      <c r="H994" s="873" t="s">
        <v>411</v>
      </c>
      <c r="I994" s="874"/>
      <c r="J994" s="874"/>
      <c r="K994" s="874"/>
      <c r="L994" s="875"/>
      <c r="M994" s="746"/>
      <c r="N994" s="747"/>
      <c r="O994" s="747"/>
      <c r="P994" s="747"/>
      <c r="Q994" s="748"/>
      <c r="R994" s="876">
        <v>350306</v>
      </c>
      <c r="S994" s="877"/>
      <c r="T994" s="877"/>
      <c r="U994" s="878"/>
      <c r="V994" s="83"/>
      <c r="W994" s="265"/>
      <c r="X994" s="4"/>
    </row>
    <row r="995" spans="2:24" ht="23.1" customHeight="1">
      <c r="B995" s="746" t="s">
        <v>940</v>
      </c>
      <c r="C995" s="747"/>
      <c r="D995" s="747"/>
      <c r="E995" s="747"/>
      <c r="F995" s="747"/>
      <c r="G995" s="747"/>
      <c r="H995" s="879" t="s">
        <v>955</v>
      </c>
      <c r="I995" s="880"/>
      <c r="J995" s="880"/>
      <c r="K995" s="880"/>
      <c r="L995" s="881"/>
      <c r="M995" s="746" t="s">
        <v>1054</v>
      </c>
      <c r="N995" s="747"/>
      <c r="O995" s="747"/>
      <c r="P995" s="747"/>
      <c r="Q995" s="748"/>
      <c r="R995" s="882">
        <v>352052</v>
      </c>
      <c r="S995" s="883"/>
      <c r="T995" s="883"/>
      <c r="U995" s="884"/>
      <c r="V995" s="83"/>
      <c r="W995" s="265"/>
      <c r="X995" s="4"/>
    </row>
    <row r="996" spans="2:24" ht="23.1" customHeight="1">
      <c r="B996" s="746" t="s">
        <v>1160</v>
      </c>
      <c r="C996" s="747"/>
      <c r="D996" s="747"/>
      <c r="E996" s="747"/>
      <c r="F996" s="747"/>
      <c r="G996" s="747"/>
      <c r="H996" s="879" t="s">
        <v>390</v>
      </c>
      <c r="I996" s="880"/>
      <c r="J996" s="880"/>
      <c r="K996" s="880"/>
      <c r="L996" s="881"/>
      <c r="M996" s="746" t="s">
        <v>254</v>
      </c>
      <c r="N996" s="747"/>
      <c r="O996" s="747"/>
      <c r="P996" s="747"/>
      <c r="Q996" s="748"/>
      <c r="R996" s="882">
        <v>326812</v>
      </c>
      <c r="S996" s="883"/>
      <c r="T996" s="883"/>
      <c r="U996" s="884"/>
      <c r="V996" s="83"/>
      <c r="W996" s="265"/>
      <c r="X996" s="4"/>
    </row>
    <row r="997" spans="2:24" ht="23.1" customHeight="1">
      <c r="B997" s="746" t="s">
        <v>595</v>
      </c>
      <c r="C997" s="747"/>
      <c r="D997" s="747"/>
      <c r="E997" s="747"/>
      <c r="F997" s="747"/>
      <c r="G997" s="747"/>
      <c r="H997" s="867" t="s">
        <v>184</v>
      </c>
      <c r="I997" s="868"/>
      <c r="J997" s="868"/>
      <c r="K997" s="868"/>
      <c r="L997" s="869"/>
      <c r="M997" s="746" t="s">
        <v>254</v>
      </c>
      <c r="N997" s="747"/>
      <c r="O997" s="747"/>
      <c r="P997" s="747"/>
      <c r="Q997" s="748"/>
      <c r="R997" s="870">
        <v>333002</v>
      </c>
      <c r="S997" s="871"/>
      <c r="T997" s="871"/>
      <c r="U997" s="872"/>
      <c r="V997" s="83"/>
      <c r="W997" s="265"/>
      <c r="X997" s="4"/>
    </row>
    <row r="998" spans="2:24" ht="23.1" customHeight="1">
      <c r="B998" s="746"/>
      <c r="C998" s="747"/>
      <c r="D998" s="747"/>
      <c r="E998" s="747"/>
      <c r="F998" s="747"/>
      <c r="G998" s="747"/>
      <c r="H998" s="873" t="s">
        <v>431</v>
      </c>
      <c r="I998" s="874"/>
      <c r="J998" s="874"/>
      <c r="K998" s="874"/>
      <c r="L998" s="875"/>
      <c r="M998" s="746"/>
      <c r="N998" s="747"/>
      <c r="O998" s="747"/>
      <c r="P998" s="747"/>
      <c r="Q998" s="748"/>
      <c r="R998" s="876">
        <v>333572</v>
      </c>
      <c r="S998" s="877"/>
      <c r="T998" s="877"/>
      <c r="U998" s="878"/>
      <c r="V998" s="83"/>
      <c r="W998" s="265"/>
      <c r="X998" s="4"/>
    </row>
    <row r="999" spans="2:24" ht="23.1" customHeight="1">
      <c r="B999" s="746" t="s">
        <v>1102</v>
      </c>
      <c r="C999" s="747"/>
      <c r="D999" s="747"/>
      <c r="E999" s="747"/>
      <c r="F999" s="747"/>
      <c r="G999" s="747"/>
      <c r="H999" s="879" t="s">
        <v>183</v>
      </c>
      <c r="I999" s="880"/>
      <c r="J999" s="880"/>
      <c r="K999" s="880"/>
      <c r="L999" s="881"/>
      <c r="M999" s="746" t="s">
        <v>602</v>
      </c>
      <c r="N999" s="747"/>
      <c r="O999" s="747"/>
      <c r="P999" s="747"/>
      <c r="Q999" s="748"/>
      <c r="R999" s="882">
        <v>294743</v>
      </c>
      <c r="S999" s="883"/>
      <c r="T999" s="883"/>
      <c r="U999" s="884"/>
      <c r="V999" s="83"/>
      <c r="W999" s="265"/>
      <c r="X999" s="4"/>
    </row>
    <row r="1000" spans="2:24" ht="23.1" customHeight="1">
      <c r="B1000" s="842" t="s">
        <v>596</v>
      </c>
      <c r="C1000" s="843"/>
      <c r="D1000" s="843"/>
      <c r="E1000" s="843"/>
      <c r="F1000" s="843"/>
      <c r="G1000" s="844"/>
      <c r="H1000" s="867" t="s">
        <v>431</v>
      </c>
      <c r="I1000" s="868"/>
      <c r="J1000" s="868"/>
      <c r="K1000" s="868"/>
      <c r="L1000" s="869"/>
      <c r="M1000" s="810" t="s">
        <v>254</v>
      </c>
      <c r="N1000" s="811"/>
      <c r="O1000" s="811"/>
      <c r="P1000" s="811"/>
      <c r="Q1000" s="812"/>
      <c r="R1000" s="870">
        <v>333572</v>
      </c>
      <c r="S1000" s="871"/>
      <c r="T1000" s="871"/>
      <c r="U1000" s="872"/>
      <c r="V1000" s="83"/>
      <c r="W1000" s="265"/>
      <c r="X1000" s="4"/>
    </row>
    <row r="1001" spans="2:24" ht="23.1" customHeight="1">
      <c r="B1001" s="806"/>
      <c r="C1001" s="807"/>
      <c r="D1001" s="807"/>
      <c r="E1001" s="807"/>
      <c r="F1001" s="807"/>
      <c r="G1001" s="808"/>
      <c r="H1001" s="873" t="s">
        <v>1383</v>
      </c>
      <c r="I1001" s="874"/>
      <c r="J1001" s="874"/>
      <c r="K1001" s="874"/>
      <c r="L1001" s="875"/>
      <c r="M1001" s="806" t="s">
        <v>323</v>
      </c>
      <c r="N1001" s="807"/>
      <c r="O1001" s="807"/>
      <c r="P1001" s="807"/>
      <c r="Q1001" s="808"/>
      <c r="R1001" s="876">
        <v>354900</v>
      </c>
      <c r="S1001" s="877"/>
      <c r="T1001" s="877"/>
      <c r="U1001" s="878"/>
      <c r="V1001" s="83"/>
      <c r="W1001" s="265"/>
      <c r="X1001" s="4"/>
    </row>
    <row r="1002" spans="2:24" ht="23.1" customHeight="1">
      <c r="B1002" s="746" t="s">
        <v>1101</v>
      </c>
      <c r="C1002" s="747"/>
      <c r="D1002" s="747"/>
      <c r="E1002" s="747"/>
      <c r="F1002" s="747"/>
      <c r="G1002" s="747"/>
      <c r="H1002" s="879" t="s">
        <v>1360</v>
      </c>
      <c r="I1002" s="880"/>
      <c r="J1002" s="880"/>
      <c r="K1002" s="880"/>
      <c r="L1002" s="881"/>
      <c r="M1002" s="746" t="s">
        <v>323</v>
      </c>
      <c r="N1002" s="747"/>
      <c r="O1002" s="747"/>
      <c r="P1002" s="747"/>
      <c r="Q1002" s="748"/>
      <c r="R1002" s="882">
        <v>353476</v>
      </c>
      <c r="S1002" s="883"/>
      <c r="T1002" s="883"/>
      <c r="U1002" s="884"/>
      <c r="V1002" s="83"/>
      <c r="W1002" s="265"/>
      <c r="X1002" s="4"/>
    </row>
    <row r="1003" spans="2:24" ht="23.1" customHeight="1">
      <c r="B1003" s="746" t="s">
        <v>989</v>
      </c>
      <c r="C1003" s="747"/>
      <c r="D1003" s="747"/>
      <c r="E1003" s="747"/>
      <c r="F1003" s="747"/>
      <c r="G1003" s="747"/>
      <c r="H1003" s="867" t="s">
        <v>1052</v>
      </c>
      <c r="I1003" s="868"/>
      <c r="J1003" s="868"/>
      <c r="K1003" s="868"/>
      <c r="L1003" s="869"/>
      <c r="M1003" s="810" t="s">
        <v>1055</v>
      </c>
      <c r="N1003" s="811"/>
      <c r="O1003" s="811"/>
      <c r="P1003" s="811"/>
      <c r="Q1003" s="812"/>
      <c r="R1003" s="870">
        <v>352044</v>
      </c>
      <c r="S1003" s="871"/>
      <c r="T1003" s="871"/>
      <c r="U1003" s="872"/>
      <c r="V1003" s="83"/>
      <c r="W1003" s="265"/>
      <c r="X1003" s="4"/>
    </row>
    <row r="1004" spans="2:24" ht="23.1" customHeight="1">
      <c r="B1004" s="746"/>
      <c r="C1004" s="747"/>
      <c r="D1004" s="747"/>
      <c r="E1004" s="747"/>
      <c r="F1004" s="747"/>
      <c r="G1004" s="747"/>
      <c r="H1004" s="873" t="s">
        <v>558</v>
      </c>
      <c r="I1004" s="874"/>
      <c r="J1004" s="874"/>
      <c r="K1004" s="874"/>
      <c r="L1004" s="875"/>
      <c r="M1004" s="806" t="s">
        <v>545</v>
      </c>
      <c r="N1004" s="807"/>
      <c r="O1004" s="807"/>
      <c r="P1004" s="807"/>
      <c r="Q1004" s="808"/>
      <c r="R1004" s="876">
        <v>331783</v>
      </c>
      <c r="S1004" s="877"/>
      <c r="T1004" s="877"/>
      <c r="U1004" s="878"/>
      <c r="V1004" s="83"/>
      <c r="W1004" s="265"/>
      <c r="X1004" s="4"/>
    </row>
    <row r="1005" spans="2:24" ht="23.1" customHeight="1">
      <c r="B1005" s="746" t="s">
        <v>1161</v>
      </c>
      <c r="C1005" s="747"/>
      <c r="D1005" s="747"/>
      <c r="E1005" s="747"/>
      <c r="F1005" s="747"/>
      <c r="G1005" s="747"/>
      <c r="H1005" s="879" t="s">
        <v>715</v>
      </c>
      <c r="I1005" s="880"/>
      <c r="J1005" s="880"/>
      <c r="K1005" s="880"/>
      <c r="L1005" s="881"/>
      <c r="M1005" s="746" t="s">
        <v>1361</v>
      </c>
      <c r="N1005" s="747"/>
      <c r="O1005" s="747"/>
      <c r="P1005" s="747"/>
      <c r="Q1005" s="748"/>
      <c r="R1005" s="882">
        <v>354751</v>
      </c>
      <c r="S1005" s="883"/>
      <c r="T1005" s="883"/>
      <c r="U1005" s="884"/>
      <c r="V1005" s="83"/>
      <c r="W1005" s="265"/>
      <c r="X1005" s="4"/>
    </row>
    <row r="1006" spans="2:24" ht="23.1" customHeight="1">
      <c r="B1006" s="746" t="s">
        <v>1162</v>
      </c>
      <c r="C1006" s="747"/>
      <c r="D1006" s="747"/>
      <c r="E1006" s="747"/>
      <c r="F1006" s="747"/>
      <c r="G1006" s="747"/>
      <c r="H1006" s="879" t="s">
        <v>181</v>
      </c>
      <c r="I1006" s="880"/>
      <c r="J1006" s="880"/>
      <c r="K1006" s="880"/>
      <c r="L1006" s="881"/>
      <c r="M1006" s="746" t="s">
        <v>254</v>
      </c>
      <c r="N1006" s="747"/>
      <c r="O1006" s="747"/>
      <c r="P1006" s="747"/>
      <c r="Q1006" s="748"/>
      <c r="R1006" s="882">
        <v>332133</v>
      </c>
      <c r="S1006" s="883"/>
      <c r="T1006" s="883"/>
      <c r="U1006" s="884"/>
      <c r="V1006" s="83"/>
      <c r="W1006" s="265"/>
      <c r="X1006" s="4"/>
    </row>
    <row r="1007" spans="2:24" ht="23.1" customHeight="1">
      <c r="B1007" s="746" t="s">
        <v>1163</v>
      </c>
      <c r="C1007" s="747"/>
      <c r="D1007" s="747"/>
      <c r="E1007" s="747"/>
      <c r="F1007" s="747"/>
      <c r="G1007" s="747"/>
      <c r="H1007" s="879" t="s">
        <v>677</v>
      </c>
      <c r="I1007" s="880"/>
      <c r="J1007" s="880"/>
      <c r="K1007" s="880"/>
      <c r="L1007" s="881"/>
      <c r="M1007" s="746" t="s">
        <v>603</v>
      </c>
      <c r="N1007" s="747"/>
      <c r="O1007" s="747"/>
      <c r="P1007" s="747"/>
      <c r="Q1007" s="748"/>
      <c r="R1007" s="882">
        <v>332136</v>
      </c>
      <c r="S1007" s="883"/>
      <c r="T1007" s="883"/>
      <c r="U1007" s="884"/>
      <c r="V1007" s="83"/>
      <c r="W1007" s="265"/>
      <c r="X1007" s="4"/>
    </row>
    <row r="1008" spans="2:24" ht="23.1" customHeight="1">
      <c r="B1008" s="746" t="s">
        <v>1164</v>
      </c>
      <c r="C1008" s="747"/>
      <c r="D1008" s="747"/>
      <c r="E1008" s="747"/>
      <c r="F1008" s="747"/>
      <c r="G1008" s="747"/>
      <c r="H1008" s="879" t="s">
        <v>432</v>
      </c>
      <c r="I1008" s="880"/>
      <c r="J1008" s="880"/>
      <c r="K1008" s="880"/>
      <c r="L1008" s="881"/>
      <c r="M1008" s="746" t="s">
        <v>323</v>
      </c>
      <c r="N1008" s="747"/>
      <c r="O1008" s="747"/>
      <c r="P1008" s="747"/>
      <c r="Q1008" s="748"/>
      <c r="R1008" s="882">
        <v>354900</v>
      </c>
      <c r="S1008" s="883"/>
      <c r="T1008" s="883"/>
      <c r="U1008" s="884"/>
      <c r="V1008" s="83"/>
      <c r="W1008" s="265"/>
      <c r="X1008" s="4"/>
    </row>
    <row r="1009" spans="2:24" ht="23.1" customHeight="1">
      <c r="B1009" s="746" t="s">
        <v>1165</v>
      </c>
      <c r="C1009" s="747"/>
      <c r="D1009" s="747"/>
      <c r="E1009" s="747"/>
      <c r="F1009" s="747"/>
      <c r="G1009" s="747"/>
      <c r="H1009" s="806" t="s">
        <v>558</v>
      </c>
      <c r="I1009" s="807"/>
      <c r="J1009" s="807"/>
      <c r="K1009" s="807"/>
      <c r="L1009" s="808"/>
      <c r="M1009" s="746" t="s">
        <v>545</v>
      </c>
      <c r="N1009" s="747"/>
      <c r="O1009" s="747"/>
      <c r="P1009" s="747"/>
      <c r="Q1009" s="748"/>
      <c r="R1009" s="845">
        <v>331783</v>
      </c>
      <c r="S1009" s="846"/>
      <c r="T1009" s="846"/>
      <c r="U1009" s="847"/>
      <c r="V1009" s="83"/>
      <c r="W1009" s="265"/>
      <c r="X1009" s="4"/>
    </row>
    <row r="1010" spans="2:24" ht="23.1" customHeight="1">
      <c r="B1010" s="746" t="s">
        <v>597</v>
      </c>
      <c r="C1010" s="747"/>
      <c r="D1010" s="747"/>
      <c r="E1010" s="747"/>
      <c r="F1010" s="747"/>
      <c r="G1010" s="748"/>
      <c r="H1010" s="810" t="s">
        <v>1184</v>
      </c>
      <c r="I1010" s="811"/>
      <c r="J1010" s="811"/>
      <c r="K1010" s="811"/>
      <c r="L1010" s="812"/>
      <c r="M1010" s="810" t="s">
        <v>2144</v>
      </c>
      <c r="N1010" s="811"/>
      <c r="O1010" s="811"/>
      <c r="P1010" s="811"/>
      <c r="Q1010" s="812"/>
      <c r="R1010" s="833">
        <v>356291</v>
      </c>
      <c r="S1010" s="834"/>
      <c r="T1010" s="834"/>
      <c r="U1010" s="835"/>
      <c r="V1010" s="83"/>
      <c r="W1010" s="265"/>
      <c r="X1010" s="4"/>
    </row>
    <row r="1011" spans="2:24" ht="23.1" customHeight="1">
      <c r="B1011" s="746"/>
      <c r="C1011" s="747"/>
      <c r="D1011" s="747"/>
      <c r="E1011" s="747"/>
      <c r="F1011" s="747"/>
      <c r="G1011" s="748"/>
      <c r="H1011" s="766" t="s">
        <v>1185</v>
      </c>
      <c r="I1011" s="767"/>
      <c r="J1011" s="767"/>
      <c r="K1011" s="767"/>
      <c r="L1011" s="768"/>
      <c r="M1011" s="766"/>
      <c r="N1011" s="767"/>
      <c r="O1011" s="767"/>
      <c r="P1011" s="767"/>
      <c r="Q1011" s="768"/>
      <c r="R1011" s="827">
        <v>356292</v>
      </c>
      <c r="S1011" s="828"/>
      <c r="T1011" s="828"/>
      <c r="U1011" s="829"/>
      <c r="V1011" s="83"/>
      <c r="W1011" s="265"/>
      <c r="X1011" s="4"/>
    </row>
    <row r="1012" spans="2:24" ht="23.1" customHeight="1">
      <c r="B1012" s="746" t="s">
        <v>958</v>
      </c>
      <c r="C1012" s="747"/>
      <c r="D1012" s="747"/>
      <c r="E1012" s="747"/>
      <c r="F1012" s="747"/>
      <c r="G1012" s="748"/>
      <c r="H1012" s="810" t="s">
        <v>562</v>
      </c>
      <c r="I1012" s="811"/>
      <c r="J1012" s="811"/>
      <c r="K1012" s="811"/>
      <c r="L1012" s="812"/>
      <c r="M1012" s="810" t="s">
        <v>1056</v>
      </c>
      <c r="N1012" s="811"/>
      <c r="O1012" s="811"/>
      <c r="P1012" s="811"/>
      <c r="Q1012" s="812"/>
      <c r="R1012" s="833">
        <v>319025</v>
      </c>
      <c r="S1012" s="834"/>
      <c r="T1012" s="834"/>
      <c r="U1012" s="835"/>
      <c r="V1012" s="83"/>
      <c r="W1012" s="265"/>
      <c r="X1012" s="4"/>
    </row>
    <row r="1013" spans="2:24" ht="23.1" customHeight="1">
      <c r="B1013" s="746"/>
      <c r="C1013" s="747"/>
      <c r="D1013" s="747"/>
      <c r="E1013" s="747"/>
      <c r="F1013" s="747"/>
      <c r="G1013" s="748"/>
      <c r="H1013" s="806" t="s">
        <v>586</v>
      </c>
      <c r="I1013" s="807"/>
      <c r="J1013" s="807"/>
      <c r="K1013" s="807"/>
      <c r="L1013" s="808"/>
      <c r="M1013" s="806" t="s">
        <v>1056</v>
      </c>
      <c r="N1013" s="807"/>
      <c r="O1013" s="807"/>
      <c r="P1013" s="807"/>
      <c r="Q1013" s="808"/>
      <c r="R1013" s="845">
        <v>318397</v>
      </c>
      <c r="S1013" s="846"/>
      <c r="T1013" s="846"/>
      <c r="U1013" s="847"/>
      <c r="V1013" s="83"/>
      <c r="W1013" s="265"/>
      <c r="X1013" s="4"/>
    </row>
    <row r="1014" spans="2:24" ht="23.1" customHeight="1">
      <c r="B1014" s="746" t="s">
        <v>1166</v>
      </c>
      <c r="C1014" s="747"/>
      <c r="D1014" s="747"/>
      <c r="E1014" s="747"/>
      <c r="F1014" s="747"/>
      <c r="G1014" s="748"/>
      <c r="H1014" s="806" t="s">
        <v>411</v>
      </c>
      <c r="I1014" s="807"/>
      <c r="J1014" s="807"/>
      <c r="K1014" s="807"/>
      <c r="L1014" s="808"/>
      <c r="M1014" s="746" t="s">
        <v>605</v>
      </c>
      <c r="N1014" s="747"/>
      <c r="O1014" s="747"/>
      <c r="P1014" s="747"/>
      <c r="Q1014" s="748"/>
      <c r="R1014" s="845">
        <v>330362</v>
      </c>
      <c r="S1014" s="846"/>
      <c r="T1014" s="846"/>
      <c r="U1014" s="847"/>
      <c r="V1014" s="83"/>
      <c r="W1014" s="265"/>
      <c r="X1014" s="4"/>
    </row>
    <row r="1015" spans="2:24" ht="23.1" customHeight="1">
      <c r="B1015" s="746" t="s">
        <v>1167</v>
      </c>
      <c r="C1015" s="747"/>
      <c r="D1015" s="747"/>
      <c r="E1015" s="747"/>
      <c r="F1015" s="747"/>
      <c r="G1015" s="748"/>
      <c r="H1015" s="806" t="s">
        <v>1385</v>
      </c>
      <c r="I1015" s="807"/>
      <c r="J1015" s="807"/>
      <c r="K1015" s="807"/>
      <c r="L1015" s="808"/>
      <c r="M1015" s="746" t="s">
        <v>255</v>
      </c>
      <c r="N1015" s="747"/>
      <c r="O1015" s="747"/>
      <c r="P1015" s="747"/>
      <c r="Q1015" s="748"/>
      <c r="R1015" s="845">
        <v>355042</v>
      </c>
      <c r="S1015" s="846"/>
      <c r="T1015" s="846"/>
      <c r="U1015" s="847"/>
      <c r="V1015" s="83"/>
      <c r="W1015" s="265"/>
      <c r="X1015" s="4"/>
    </row>
    <row r="1016" spans="2:24" ht="23.1" customHeight="1">
      <c r="B1016" s="746" t="s">
        <v>1357</v>
      </c>
      <c r="C1016" s="747"/>
      <c r="D1016" s="747"/>
      <c r="E1016" s="747"/>
      <c r="F1016" s="747"/>
      <c r="G1016" s="748"/>
      <c r="H1016" s="810" t="s">
        <v>1189</v>
      </c>
      <c r="I1016" s="811"/>
      <c r="J1016" s="811"/>
      <c r="K1016" s="811"/>
      <c r="L1016" s="812"/>
      <c r="M1016" s="810" t="s">
        <v>1362</v>
      </c>
      <c r="N1016" s="811"/>
      <c r="O1016" s="811"/>
      <c r="P1016" s="811"/>
      <c r="Q1016" s="812"/>
      <c r="R1016" s="833">
        <v>356670</v>
      </c>
      <c r="S1016" s="834"/>
      <c r="T1016" s="834"/>
      <c r="U1016" s="835"/>
      <c r="V1016" s="83"/>
      <c r="W1016" s="265"/>
      <c r="X1016" s="4"/>
    </row>
    <row r="1017" spans="2:24" ht="23.1" customHeight="1">
      <c r="B1017" s="746"/>
      <c r="C1017" s="747"/>
      <c r="D1017" s="747"/>
      <c r="E1017" s="747"/>
      <c r="F1017" s="747"/>
      <c r="G1017" s="748"/>
      <c r="H1017" s="806" t="s">
        <v>877</v>
      </c>
      <c r="I1017" s="807"/>
      <c r="J1017" s="807"/>
      <c r="K1017" s="807"/>
      <c r="L1017" s="808"/>
      <c r="M1017" s="806" t="s">
        <v>255</v>
      </c>
      <c r="N1017" s="807"/>
      <c r="O1017" s="807"/>
      <c r="P1017" s="807"/>
      <c r="Q1017" s="808"/>
      <c r="R1017" s="845">
        <v>350527</v>
      </c>
      <c r="S1017" s="846"/>
      <c r="T1017" s="846"/>
      <c r="U1017" s="847"/>
      <c r="V1017" s="83"/>
      <c r="W1017" s="265"/>
      <c r="X1017" s="4"/>
    </row>
    <row r="1018" spans="2:24" ht="23.1" customHeight="1">
      <c r="B1018" s="842" t="s">
        <v>1358</v>
      </c>
      <c r="C1018" s="843"/>
      <c r="D1018" s="843"/>
      <c r="E1018" s="843"/>
      <c r="F1018" s="843"/>
      <c r="G1018" s="844"/>
      <c r="H1018" s="810" t="s">
        <v>877</v>
      </c>
      <c r="I1018" s="811"/>
      <c r="J1018" s="811"/>
      <c r="K1018" s="811"/>
      <c r="L1018" s="812"/>
      <c r="M1018" s="810" t="s">
        <v>255</v>
      </c>
      <c r="N1018" s="811"/>
      <c r="O1018" s="811"/>
      <c r="P1018" s="811"/>
      <c r="Q1018" s="812"/>
      <c r="R1018" s="833">
        <v>350527</v>
      </c>
      <c r="S1018" s="834"/>
      <c r="T1018" s="834"/>
      <c r="U1018" s="835"/>
      <c r="V1018" s="83"/>
      <c r="W1018" s="265"/>
      <c r="X1018" s="4"/>
    </row>
    <row r="1019" spans="2:24" ht="23.1" customHeight="1">
      <c r="B1019" s="806"/>
      <c r="C1019" s="807"/>
      <c r="D1019" s="807"/>
      <c r="E1019" s="807"/>
      <c r="F1019" s="807"/>
      <c r="G1019" s="808"/>
      <c r="H1019" s="806" t="s">
        <v>878</v>
      </c>
      <c r="I1019" s="807"/>
      <c r="J1019" s="807"/>
      <c r="K1019" s="807"/>
      <c r="L1019" s="808"/>
      <c r="M1019" s="806" t="s">
        <v>876</v>
      </c>
      <c r="N1019" s="807"/>
      <c r="O1019" s="807"/>
      <c r="P1019" s="807"/>
      <c r="Q1019" s="808"/>
      <c r="R1019" s="845">
        <v>351198</v>
      </c>
      <c r="S1019" s="846"/>
      <c r="T1019" s="846"/>
      <c r="U1019" s="847"/>
      <c r="V1019" s="83"/>
      <c r="W1019" s="265"/>
      <c r="X1019" s="4"/>
    </row>
    <row r="1020" spans="2:24" ht="23.1" customHeight="1">
      <c r="B1020" s="285" t="s">
        <v>1168</v>
      </c>
      <c r="C1020" s="286"/>
      <c r="D1020" s="286"/>
      <c r="E1020" s="286"/>
      <c r="F1020" s="286"/>
      <c r="G1020" s="287"/>
      <c r="H1020" s="806" t="s">
        <v>600</v>
      </c>
      <c r="I1020" s="807"/>
      <c r="J1020" s="807"/>
      <c r="K1020" s="807"/>
      <c r="L1020" s="808"/>
      <c r="M1020" s="746" t="s">
        <v>255</v>
      </c>
      <c r="N1020" s="747"/>
      <c r="O1020" s="747"/>
      <c r="P1020" s="747"/>
      <c r="Q1020" s="748"/>
      <c r="R1020" s="845">
        <v>330132</v>
      </c>
      <c r="S1020" s="846"/>
      <c r="T1020" s="846"/>
      <c r="U1020" s="847"/>
      <c r="V1020" s="83"/>
      <c r="W1020" s="265"/>
      <c r="X1020" s="4"/>
    </row>
    <row r="1021" spans="2:24" ht="23.1" customHeight="1">
      <c r="B1021" s="842" t="s">
        <v>713</v>
      </c>
      <c r="C1021" s="843"/>
      <c r="D1021" s="843"/>
      <c r="E1021" s="843"/>
      <c r="F1021" s="843"/>
      <c r="G1021" s="844"/>
      <c r="H1021" s="810" t="s">
        <v>714</v>
      </c>
      <c r="I1021" s="811"/>
      <c r="J1021" s="811"/>
      <c r="K1021" s="811"/>
      <c r="L1021" s="812"/>
      <c r="M1021" s="810" t="s">
        <v>323</v>
      </c>
      <c r="N1021" s="811"/>
      <c r="O1021" s="811"/>
      <c r="P1021" s="811"/>
      <c r="Q1021" s="812"/>
      <c r="R1021" s="833">
        <v>338743</v>
      </c>
      <c r="S1021" s="834"/>
      <c r="T1021" s="834"/>
      <c r="U1021" s="835"/>
      <c r="V1021" s="83"/>
      <c r="W1021" s="265"/>
      <c r="X1021" s="4"/>
    </row>
    <row r="1022" spans="2:24" ht="23.1" customHeight="1">
      <c r="B1022" s="806"/>
      <c r="C1022" s="807"/>
      <c r="D1022" s="807"/>
      <c r="E1022" s="807"/>
      <c r="F1022" s="807"/>
      <c r="G1022" s="808"/>
      <c r="H1022" s="806" t="s">
        <v>715</v>
      </c>
      <c r="I1022" s="807"/>
      <c r="J1022" s="807"/>
      <c r="K1022" s="807"/>
      <c r="L1022" s="808"/>
      <c r="M1022" s="806" t="s">
        <v>716</v>
      </c>
      <c r="N1022" s="807"/>
      <c r="O1022" s="807"/>
      <c r="P1022" s="807"/>
      <c r="Q1022" s="808"/>
      <c r="R1022" s="845">
        <v>338744</v>
      </c>
      <c r="S1022" s="846"/>
      <c r="T1022" s="846"/>
      <c r="U1022" s="847"/>
      <c r="V1022" s="83"/>
      <c r="W1022" s="265"/>
      <c r="X1022" s="4"/>
    </row>
    <row r="1023" spans="2:24" ht="23.1" customHeight="1">
      <c r="B1023" s="842" t="s">
        <v>941</v>
      </c>
      <c r="C1023" s="843"/>
      <c r="D1023" s="843"/>
      <c r="E1023" s="843"/>
      <c r="F1023" s="843"/>
      <c r="G1023" s="844"/>
      <c r="H1023" s="810" t="s">
        <v>557</v>
      </c>
      <c r="I1023" s="811"/>
      <c r="J1023" s="811"/>
      <c r="K1023" s="811"/>
      <c r="L1023" s="812"/>
      <c r="M1023" s="746" t="s">
        <v>254</v>
      </c>
      <c r="N1023" s="747"/>
      <c r="O1023" s="747"/>
      <c r="P1023" s="747"/>
      <c r="Q1023" s="748"/>
      <c r="R1023" s="833">
        <v>351613</v>
      </c>
      <c r="S1023" s="834"/>
      <c r="T1023" s="834"/>
      <c r="U1023" s="835"/>
      <c r="V1023" s="83"/>
      <c r="W1023" s="265"/>
      <c r="X1023" s="4"/>
    </row>
    <row r="1024" spans="2:24" ht="23.1" customHeight="1">
      <c r="B1024" s="806"/>
      <c r="C1024" s="807"/>
      <c r="D1024" s="807"/>
      <c r="E1024" s="807"/>
      <c r="F1024" s="807"/>
      <c r="G1024" s="808"/>
      <c r="H1024" s="806" t="s">
        <v>954</v>
      </c>
      <c r="I1024" s="807"/>
      <c r="J1024" s="807"/>
      <c r="K1024" s="807"/>
      <c r="L1024" s="808"/>
      <c r="M1024" s="746"/>
      <c r="N1024" s="747"/>
      <c r="O1024" s="747"/>
      <c r="P1024" s="747"/>
      <c r="Q1024" s="748"/>
      <c r="R1024" s="845">
        <v>354860</v>
      </c>
      <c r="S1024" s="846"/>
      <c r="T1024" s="846"/>
      <c r="U1024" s="847"/>
      <c r="V1024" s="83"/>
      <c r="W1024" s="265"/>
      <c r="X1024" s="4"/>
    </row>
    <row r="1025" spans="2:27" ht="23.1" customHeight="1">
      <c r="B1025" s="842" t="s">
        <v>598</v>
      </c>
      <c r="C1025" s="843"/>
      <c r="D1025" s="843"/>
      <c r="E1025" s="843"/>
      <c r="F1025" s="843"/>
      <c r="G1025" s="844"/>
      <c r="H1025" s="810" t="s">
        <v>262</v>
      </c>
      <c r="I1025" s="811"/>
      <c r="J1025" s="811"/>
      <c r="K1025" s="811"/>
      <c r="L1025" s="812"/>
      <c r="M1025" s="746" t="s">
        <v>254</v>
      </c>
      <c r="N1025" s="747"/>
      <c r="O1025" s="747"/>
      <c r="P1025" s="747"/>
      <c r="Q1025" s="748"/>
      <c r="R1025" s="833">
        <v>330010</v>
      </c>
      <c r="S1025" s="834"/>
      <c r="T1025" s="834"/>
      <c r="U1025" s="835"/>
      <c r="V1025" s="83"/>
      <c r="W1025" s="265"/>
      <c r="X1025" s="4"/>
    </row>
    <row r="1026" spans="2:27" ht="23.1" customHeight="1">
      <c r="B1026" s="806"/>
      <c r="C1026" s="807"/>
      <c r="D1026" s="807"/>
      <c r="E1026" s="807"/>
      <c r="F1026" s="807"/>
      <c r="G1026" s="808"/>
      <c r="H1026" s="806" t="s">
        <v>260</v>
      </c>
      <c r="I1026" s="807"/>
      <c r="J1026" s="807"/>
      <c r="K1026" s="807"/>
      <c r="L1026" s="808"/>
      <c r="M1026" s="746"/>
      <c r="N1026" s="747"/>
      <c r="O1026" s="747"/>
      <c r="P1026" s="747"/>
      <c r="Q1026" s="748"/>
      <c r="R1026" s="845">
        <v>322886</v>
      </c>
      <c r="S1026" s="846"/>
      <c r="T1026" s="846"/>
      <c r="U1026" s="847"/>
      <c r="V1026" s="83"/>
      <c r="W1026" s="265"/>
      <c r="X1026" s="4"/>
    </row>
    <row r="1027" spans="2:27" ht="23.1" customHeight="1">
      <c r="B1027" s="842" t="s">
        <v>599</v>
      </c>
      <c r="C1027" s="843"/>
      <c r="D1027" s="843"/>
      <c r="E1027" s="843"/>
      <c r="F1027" s="843"/>
      <c r="G1027" s="844"/>
      <c r="H1027" s="810" t="s">
        <v>257</v>
      </c>
      <c r="I1027" s="811"/>
      <c r="J1027" s="811"/>
      <c r="K1027" s="811"/>
      <c r="L1027" s="812"/>
      <c r="M1027" s="746" t="s">
        <v>254</v>
      </c>
      <c r="N1027" s="747"/>
      <c r="O1027" s="747"/>
      <c r="P1027" s="747"/>
      <c r="Q1027" s="748"/>
      <c r="R1027" s="833">
        <v>332874</v>
      </c>
      <c r="S1027" s="834"/>
      <c r="T1027" s="834"/>
      <c r="U1027" s="835"/>
      <c r="V1027" s="83"/>
      <c r="W1027" s="265"/>
      <c r="X1027" s="4"/>
    </row>
    <row r="1028" spans="2:27" ht="23.1" customHeight="1" thickBot="1">
      <c r="B1028" s="806"/>
      <c r="C1028" s="807"/>
      <c r="D1028" s="807"/>
      <c r="E1028" s="807"/>
      <c r="F1028" s="807"/>
      <c r="G1028" s="808"/>
      <c r="H1028" s="806" t="s">
        <v>539</v>
      </c>
      <c r="I1028" s="807"/>
      <c r="J1028" s="807"/>
      <c r="K1028" s="807"/>
      <c r="L1028" s="808"/>
      <c r="M1028" s="778"/>
      <c r="N1028" s="779"/>
      <c r="O1028" s="779"/>
      <c r="P1028" s="779"/>
      <c r="Q1028" s="780"/>
      <c r="R1028" s="845">
        <v>339106</v>
      </c>
      <c r="S1028" s="846"/>
      <c r="T1028" s="846"/>
      <c r="U1028" s="847"/>
      <c r="V1028" s="83"/>
      <c r="W1028" s="265"/>
      <c r="X1028" s="4"/>
    </row>
    <row r="1029" spans="2:27" ht="66" customHeight="1">
      <c r="B1029" s="545" t="s">
        <v>2145</v>
      </c>
      <c r="C1029" s="545"/>
      <c r="D1029" s="545"/>
      <c r="E1029" s="545"/>
      <c r="F1029" s="545"/>
      <c r="G1029" s="545"/>
      <c r="H1029" s="545"/>
      <c r="I1029" s="545"/>
      <c r="J1029" s="545"/>
      <c r="K1029" s="545"/>
      <c r="L1029" s="545"/>
      <c r="M1029" s="545"/>
      <c r="N1029" s="545"/>
      <c r="O1029" s="545"/>
      <c r="P1029" s="545"/>
      <c r="Q1029" s="545"/>
      <c r="R1029" s="545"/>
      <c r="S1029" s="545"/>
      <c r="T1029" s="545"/>
      <c r="U1029" s="545"/>
      <c r="V1029" s="221"/>
      <c r="W1029" s="221"/>
      <c r="X1029" s="82"/>
      <c r="Y1029" s="265"/>
    </row>
    <row r="1030" spans="2:27" ht="13.5" customHeight="1">
      <c r="C1030" s="24"/>
      <c r="D1030" s="24"/>
      <c r="E1030" s="24"/>
      <c r="F1030" s="82"/>
      <c r="G1030" s="24"/>
      <c r="H1030" s="82"/>
      <c r="I1030" s="24"/>
      <c r="J1030" s="82"/>
      <c r="K1030" s="24"/>
      <c r="L1030" s="82"/>
      <c r="M1030" s="24"/>
      <c r="N1030" s="82"/>
      <c r="O1030" s="24"/>
      <c r="P1030" s="82"/>
      <c r="Q1030" s="24"/>
      <c r="R1030" s="82"/>
      <c r="S1030" s="24"/>
      <c r="T1030" s="82"/>
      <c r="U1030" s="24"/>
      <c r="V1030" s="82"/>
      <c r="W1030" s="24"/>
      <c r="X1030" s="82"/>
      <c r="Y1030" s="265"/>
    </row>
    <row r="1031" spans="2:27" ht="14.25" customHeight="1" thickBot="1">
      <c r="B1031" s="39"/>
    </row>
    <row r="1032" spans="2:27" ht="25.5" customHeight="1" thickTop="1" thickBot="1">
      <c r="B1032" s="518" t="s">
        <v>580</v>
      </c>
      <c r="C1032" s="519"/>
      <c r="D1032" s="519"/>
      <c r="E1032" s="519"/>
      <c r="F1032" s="519"/>
      <c r="G1032" s="519"/>
      <c r="H1032" s="519"/>
      <c r="I1032" s="519"/>
      <c r="J1032" s="519"/>
      <c r="K1032" s="519"/>
      <c r="L1032" s="519"/>
      <c r="M1032" s="519"/>
      <c r="N1032" s="519"/>
      <c r="O1032" s="519"/>
      <c r="P1032" s="519"/>
      <c r="Q1032" s="519"/>
      <c r="R1032" s="519"/>
      <c r="S1032" s="519"/>
      <c r="T1032" s="519"/>
      <c r="U1032" s="519"/>
      <c r="V1032" s="519"/>
      <c r="W1032" s="519"/>
      <c r="X1032" s="519"/>
      <c r="Y1032" s="519"/>
      <c r="Z1032" s="519"/>
      <c r="AA1032" s="520"/>
    </row>
    <row r="1033" spans="2:27" ht="14.25" customHeight="1" thickTop="1">
      <c r="B1033" s="24"/>
      <c r="C1033" s="24"/>
      <c r="D1033" s="24"/>
      <c r="E1033" s="24"/>
      <c r="F1033" s="82"/>
      <c r="G1033" s="24"/>
      <c r="H1033" s="82"/>
      <c r="I1033" s="24"/>
      <c r="J1033" s="82"/>
      <c r="K1033" s="24"/>
      <c r="L1033" s="82"/>
      <c r="M1033" s="24"/>
      <c r="N1033" s="82"/>
      <c r="O1033" s="24"/>
      <c r="P1033" s="82"/>
      <c r="Q1033" s="24"/>
      <c r="R1033" s="82"/>
      <c r="S1033" s="24"/>
      <c r="T1033" s="82"/>
      <c r="U1033" s="24"/>
      <c r="V1033" s="82"/>
      <c r="W1033" s="24"/>
      <c r="X1033" s="82"/>
      <c r="Y1033" s="24"/>
    </row>
    <row r="1034" spans="2:27" s="239" customFormat="1" ht="20.100000000000001" customHeight="1" thickBot="1">
      <c r="B1034" s="241" t="s">
        <v>657</v>
      </c>
      <c r="C1034" s="24"/>
      <c r="D1034" s="24"/>
      <c r="E1034" s="24"/>
      <c r="F1034" s="82"/>
      <c r="G1034" s="24"/>
      <c r="H1034" s="82"/>
      <c r="I1034" s="24"/>
      <c r="J1034" s="82"/>
      <c r="K1034" s="24"/>
      <c r="L1034" s="82"/>
      <c r="M1034" s="24"/>
      <c r="N1034" s="82"/>
      <c r="O1034" s="24"/>
      <c r="P1034" s="82"/>
      <c r="Q1034" s="24"/>
      <c r="R1034" s="82"/>
      <c r="S1034" s="24"/>
      <c r="T1034" s="82"/>
      <c r="U1034" s="24"/>
      <c r="V1034" s="82"/>
      <c r="W1034" s="24"/>
      <c r="X1034" s="82"/>
      <c r="Y1034" s="24"/>
    </row>
    <row r="1035" spans="2:27" ht="20.100000000000001" customHeight="1" thickBot="1">
      <c r="B1035" s="531" t="s">
        <v>536</v>
      </c>
      <c r="C1035" s="532"/>
      <c r="D1035" s="532"/>
      <c r="E1035" s="532"/>
      <c r="F1035" s="532"/>
      <c r="G1035" s="532"/>
      <c r="H1035" s="532"/>
      <c r="I1035" s="532"/>
      <c r="J1035" s="532"/>
      <c r="K1035" s="532"/>
      <c r="L1035" s="532"/>
      <c r="M1035" s="532"/>
      <c r="N1035" s="532"/>
      <c r="O1035" s="532"/>
      <c r="P1035" s="532"/>
      <c r="Q1035" s="532"/>
      <c r="R1035" s="532"/>
      <c r="S1035" s="532"/>
      <c r="T1035" s="532"/>
      <c r="U1035" s="533"/>
      <c r="V1035" s="10"/>
      <c r="X1035" s="4"/>
    </row>
    <row r="1036" spans="2:27" ht="30" customHeight="1" thickBot="1">
      <c r="B1036" s="622" t="s">
        <v>581</v>
      </c>
      <c r="C1036" s="623"/>
      <c r="D1036" s="623"/>
      <c r="E1036" s="623"/>
      <c r="F1036" s="623"/>
      <c r="G1036" s="624"/>
      <c r="H1036" s="710" t="s">
        <v>524</v>
      </c>
      <c r="I1036" s="710"/>
      <c r="J1036" s="710"/>
      <c r="K1036" s="710"/>
      <c r="L1036" s="710"/>
      <c r="M1036" s="710" t="s">
        <v>491</v>
      </c>
      <c r="N1036" s="710"/>
      <c r="O1036" s="710"/>
      <c r="P1036" s="710"/>
      <c r="Q1036" s="710"/>
      <c r="R1036" s="710"/>
      <c r="S1036" s="710"/>
      <c r="T1036" s="710"/>
      <c r="U1036" s="710"/>
      <c r="X1036" s="4"/>
    </row>
    <row r="1037" spans="2:27" ht="23.1" customHeight="1">
      <c r="B1037" s="737" t="s">
        <v>607</v>
      </c>
      <c r="C1037" s="738"/>
      <c r="D1037" s="738"/>
      <c r="E1037" s="738"/>
      <c r="F1037" s="738"/>
      <c r="G1037" s="739"/>
      <c r="H1037" s="737" t="s">
        <v>606</v>
      </c>
      <c r="I1037" s="738"/>
      <c r="J1037" s="738"/>
      <c r="K1037" s="738"/>
      <c r="L1037" s="739"/>
      <c r="M1037" s="737" t="s">
        <v>1050</v>
      </c>
      <c r="N1037" s="738"/>
      <c r="O1037" s="738"/>
      <c r="P1037" s="738"/>
      <c r="Q1037" s="739"/>
      <c r="R1037" s="619">
        <v>354106</v>
      </c>
      <c r="S1037" s="860"/>
      <c r="T1037" s="860"/>
      <c r="U1037" s="885"/>
      <c r="V1037" s="83"/>
      <c r="X1037" s="4"/>
    </row>
    <row r="1038" spans="2:27" ht="23.1" customHeight="1">
      <c r="B1038" s="746" t="s">
        <v>608</v>
      </c>
      <c r="C1038" s="747"/>
      <c r="D1038" s="747"/>
      <c r="E1038" s="747"/>
      <c r="F1038" s="747"/>
      <c r="G1038" s="748"/>
      <c r="H1038" s="746" t="s">
        <v>211</v>
      </c>
      <c r="I1038" s="747"/>
      <c r="J1038" s="747"/>
      <c r="K1038" s="747"/>
      <c r="L1038" s="748"/>
      <c r="M1038" s="746" t="s">
        <v>604</v>
      </c>
      <c r="N1038" s="747"/>
      <c r="O1038" s="747"/>
      <c r="P1038" s="747"/>
      <c r="Q1038" s="748"/>
      <c r="R1038" s="848">
        <v>315961</v>
      </c>
      <c r="S1038" s="849"/>
      <c r="T1038" s="849"/>
      <c r="U1038" s="850"/>
      <c r="V1038" s="83"/>
      <c r="X1038" s="4"/>
    </row>
    <row r="1039" spans="2:27" ht="23.1" customHeight="1">
      <c r="B1039" s="746" t="s">
        <v>1363</v>
      </c>
      <c r="C1039" s="747"/>
      <c r="D1039" s="747"/>
      <c r="E1039" s="747"/>
      <c r="F1039" s="747"/>
      <c r="G1039" s="748"/>
      <c r="H1039" s="746" t="s">
        <v>1187</v>
      </c>
      <c r="I1039" s="747"/>
      <c r="J1039" s="747"/>
      <c r="K1039" s="747"/>
      <c r="L1039" s="748"/>
      <c r="M1039" s="746" t="s">
        <v>604</v>
      </c>
      <c r="N1039" s="747"/>
      <c r="O1039" s="747"/>
      <c r="P1039" s="747"/>
      <c r="Q1039" s="748"/>
      <c r="R1039" s="848">
        <v>356632</v>
      </c>
      <c r="S1039" s="849"/>
      <c r="T1039" s="849"/>
      <c r="U1039" s="850"/>
      <c r="V1039" s="83"/>
      <c r="X1039" s="4"/>
    </row>
    <row r="1040" spans="2:27" ht="23.1" customHeight="1">
      <c r="B1040" s="746" t="s">
        <v>609</v>
      </c>
      <c r="C1040" s="747"/>
      <c r="D1040" s="747"/>
      <c r="E1040" s="747"/>
      <c r="F1040" s="747"/>
      <c r="G1040" s="748"/>
      <c r="H1040" s="746" t="s">
        <v>540</v>
      </c>
      <c r="I1040" s="747"/>
      <c r="J1040" s="747"/>
      <c r="K1040" s="747"/>
      <c r="L1040" s="748"/>
      <c r="M1040" s="746" t="s">
        <v>601</v>
      </c>
      <c r="N1040" s="747"/>
      <c r="O1040" s="747"/>
      <c r="P1040" s="747"/>
      <c r="Q1040" s="748"/>
      <c r="R1040" s="848">
        <v>294613</v>
      </c>
      <c r="S1040" s="849"/>
      <c r="T1040" s="849"/>
      <c r="U1040" s="850"/>
      <c r="V1040" s="83"/>
      <c r="X1040" s="4"/>
    </row>
    <row r="1041" spans="2:25" ht="23.1" customHeight="1">
      <c r="B1041" s="842" t="s">
        <v>610</v>
      </c>
      <c r="C1041" s="843"/>
      <c r="D1041" s="843"/>
      <c r="E1041" s="843"/>
      <c r="F1041" s="843"/>
      <c r="G1041" s="844"/>
      <c r="H1041" s="810" t="s">
        <v>541</v>
      </c>
      <c r="I1041" s="811"/>
      <c r="J1041" s="811"/>
      <c r="K1041" s="811"/>
      <c r="L1041" s="812"/>
      <c r="M1041" s="842" t="s">
        <v>254</v>
      </c>
      <c r="N1041" s="843"/>
      <c r="O1041" s="843"/>
      <c r="P1041" s="843"/>
      <c r="Q1041" s="844"/>
      <c r="R1041" s="833">
        <v>334877</v>
      </c>
      <c r="S1041" s="834"/>
      <c r="T1041" s="834"/>
      <c r="U1041" s="835"/>
      <c r="V1041" s="83"/>
      <c r="X1041" s="4"/>
    </row>
    <row r="1042" spans="2:25" ht="23.1" customHeight="1">
      <c r="B1042" s="806"/>
      <c r="C1042" s="807"/>
      <c r="D1042" s="807"/>
      <c r="E1042" s="807"/>
      <c r="F1042" s="807"/>
      <c r="G1042" s="808"/>
      <c r="H1042" s="806" t="s">
        <v>606</v>
      </c>
      <c r="I1042" s="807"/>
      <c r="J1042" s="807"/>
      <c r="K1042" s="807"/>
      <c r="L1042" s="808"/>
      <c r="M1042" s="806"/>
      <c r="N1042" s="807"/>
      <c r="O1042" s="807"/>
      <c r="P1042" s="807"/>
      <c r="Q1042" s="808"/>
      <c r="R1042" s="845">
        <v>334878</v>
      </c>
      <c r="S1042" s="846"/>
      <c r="T1042" s="846"/>
      <c r="U1042" s="847"/>
      <c r="V1042" s="83"/>
      <c r="X1042" s="4"/>
    </row>
    <row r="1043" spans="2:25" ht="23.1" customHeight="1">
      <c r="B1043" s="746" t="s">
        <v>1364</v>
      </c>
      <c r="C1043" s="747"/>
      <c r="D1043" s="747"/>
      <c r="E1043" s="747"/>
      <c r="F1043" s="747"/>
      <c r="G1043" s="748"/>
      <c r="H1043" s="746" t="s">
        <v>558</v>
      </c>
      <c r="I1043" s="747"/>
      <c r="J1043" s="747"/>
      <c r="K1043" s="747"/>
      <c r="L1043" s="748"/>
      <c r="M1043" s="746" t="s">
        <v>545</v>
      </c>
      <c r="N1043" s="747"/>
      <c r="O1043" s="747"/>
      <c r="P1043" s="747"/>
      <c r="Q1043" s="748"/>
      <c r="R1043" s="848">
        <v>331783</v>
      </c>
      <c r="S1043" s="849"/>
      <c r="T1043" s="849"/>
      <c r="U1043" s="850"/>
      <c r="V1043" s="83"/>
      <c r="X1043" s="4"/>
    </row>
    <row r="1044" spans="2:25" ht="23.1" customHeight="1">
      <c r="B1044" s="842" t="s">
        <v>611</v>
      </c>
      <c r="C1044" s="843"/>
      <c r="D1044" s="843"/>
      <c r="E1044" s="843"/>
      <c r="F1044" s="843"/>
      <c r="G1044" s="844"/>
      <c r="H1044" s="810" t="s">
        <v>262</v>
      </c>
      <c r="I1044" s="811"/>
      <c r="J1044" s="811"/>
      <c r="K1044" s="811"/>
      <c r="L1044" s="812"/>
      <c r="M1044" s="842" t="s">
        <v>254</v>
      </c>
      <c r="N1044" s="843"/>
      <c r="O1044" s="843"/>
      <c r="P1044" s="843"/>
      <c r="Q1044" s="844"/>
      <c r="R1044" s="833">
        <v>330010</v>
      </c>
      <c r="S1044" s="834"/>
      <c r="T1044" s="834"/>
      <c r="U1044" s="835"/>
      <c r="V1044" s="83"/>
      <c r="X1044" s="4"/>
    </row>
    <row r="1045" spans="2:25" ht="23.1" customHeight="1">
      <c r="B1045" s="806"/>
      <c r="C1045" s="807"/>
      <c r="D1045" s="807"/>
      <c r="E1045" s="807"/>
      <c r="F1045" s="807"/>
      <c r="G1045" s="808"/>
      <c r="H1045" s="806" t="s">
        <v>260</v>
      </c>
      <c r="I1045" s="807"/>
      <c r="J1045" s="807"/>
      <c r="K1045" s="807"/>
      <c r="L1045" s="808"/>
      <c r="M1045" s="806"/>
      <c r="N1045" s="807"/>
      <c r="O1045" s="807"/>
      <c r="P1045" s="807"/>
      <c r="Q1045" s="808"/>
      <c r="R1045" s="845">
        <v>322886</v>
      </c>
      <c r="S1045" s="846"/>
      <c r="T1045" s="846"/>
      <c r="U1045" s="847"/>
      <c r="V1045" s="83"/>
      <c r="X1045" s="4"/>
    </row>
    <row r="1046" spans="2:25" ht="23.1" customHeight="1">
      <c r="B1046" s="842" t="s">
        <v>1365</v>
      </c>
      <c r="C1046" s="843"/>
      <c r="D1046" s="843"/>
      <c r="E1046" s="843"/>
      <c r="F1046" s="843"/>
      <c r="G1046" s="844"/>
      <c r="H1046" s="810" t="s">
        <v>411</v>
      </c>
      <c r="I1046" s="811"/>
      <c r="J1046" s="811"/>
      <c r="K1046" s="811"/>
      <c r="L1046" s="812"/>
      <c r="M1046" s="842" t="s">
        <v>254</v>
      </c>
      <c r="N1046" s="843"/>
      <c r="O1046" s="843"/>
      <c r="P1046" s="843"/>
      <c r="Q1046" s="844"/>
      <c r="R1046" s="833">
        <v>350306</v>
      </c>
      <c r="S1046" s="834"/>
      <c r="T1046" s="834"/>
      <c r="U1046" s="835"/>
      <c r="V1046" s="83"/>
      <c r="X1046" s="4"/>
    </row>
    <row r="1047" spans="2:25" ht="23.1" customHeight="1">
      <c r="B1047" s="806"/>
      <c r="C1047" s="807"/>
      <c r="D1047" s="807"/>
      <c r="E1047" s="807"/>
      <c r="F1047" s="807"/>
      <c r="G1047" s="808"/>
      <c r="H1047" s="806" t="s">
        <v>182</v>
      </c>
      <c r="I1047" s="807"/>
      <c r="J1047" s="807"/>
      <c r="K1047" s="807"/>
      <c r="L1047" s="808"/>
      <c r="M1047" s="806"/>
      <c r="N1047" s="807"/>
      <c r="O1047" s="807"/>
      <c r="P1047" s="807"/>
      <c r="Q1047" s="808"/>
      <c r="R1047" s="845">
        <v>330261</v>
      </c>
      <c r="S1047" s="846"/>
      <c r="T1047" s="846"/>
      <c r="U1047" s="847"/>
      <c r="V1047" s="83"/>
      <c r="X1047" s="4"/>
    </row>
    <row r="1048" spans="2:25" ht="23.1" customHeight="1">
      <c r="B1048" s="842" t="s">
        <v>1366</v>
      </c>
      <c r="C1048" s="843"/>
      <c r="D1048" s="843"/>
      <c r="E1048" s="843"/>
      <c r="F1048" s="843"/>
      <c r="G1048" s="844"/>
      <c r="H1048" s="810" t="s">
        <v>385</v>
      </c>
      <c r="I1048" s="811"/>
      <c r="J1048" s="811"/>
      <c r="K1048" s="811"/>
      <c r="L1048" s="812"/>
      <c r="M1048" s="842" t="s">
        <v>603</v>
      </c>
      <c r="N1048" s="843"/>
      <c r="O1048" s="843"/>
      <c r="P1048" s="843"/>
      <c r="Q1048" s="844"/>
      <c r="R1048" s="833">
        <v>336857</v>
      </c>
      <c r="S1048" s="834"/>
      <c r="T1048" s="834"/>
      <c r="U1048" s="835"/>
      <c r="V1048" s="83"/>
      <c r="X1048" s="4"/>
    </row>
    <row r="1049" spans="2:25" ht="23.1" customHeight="1">
      <c r="B1049" s="806"/>
      <c r="C1049" s="807"/>
      <c r="D1049" s="807"/>
      <c r="E1049" s="807"/>
      <c r="F1049" s="807"/>
      <c r="G1049" s="808"/>
      <c r="H1049" s="806" t="s">
        <v>282</v>
      </c>
      <c r="I1049" s="807"/>
      <c r="J1049" s="807"/>
      <c r="K1049" s="807"/>
      <c r="L1049" s="808"/>
      <c r="M1049" s="806"/>
      <c r="N1049" s="807"/>
      <c r="O1049" s="807"/>
      <c r="P1049" s="807"/>
      <c r="Q1049" s="808"/>
      <c r="R1049" s="845">
        <v>336856</v>
      </c>
      <c r="S1049" s="846"/>
      <c r="T1049" s="846"/>
      <c r="U1049" s="847"/>
      <c r="V1049" s="83"/>
      <c r="X1049" s="4"/>
    </row>
    <row r="1050" spans="2:25" ht="23.1" customHeight="1">
      <c r="B1050" s="842" t="s">
        <v>612</v>
      </c>
      <c r="C1050" s="843"/>
      <c r="D1050" s="843"/>
      <c r="E1050" s="843"/>
      <c r="F1050" s="843"/>
      <c r="G1050" s="844"/>
      <c r="H1050" s="810" t="s">
        <v>261</v>
      </c>
      <c r="I1050" s="811"/>
      <c r="J1050" s="811"/>
      <c r="K1050" s="811"/>
      <c r="L1050" s="812"/>
      <c r="M1050" s="842" t="s">
        <v>254</v>
      </c>
      <c r="N1050" s="843"/>
      <c r="O1050" s="843"/>
      <c r="P1050" s="843"/>
      <c r="Q1050" s="844"/>
      <c r="R1050" s="833">
        <v>330615</v>
      </c>
      <c r="S1050" s="834"/>
      <c r="T1050" s="834"/>
      <c r="U1050" s="835"/>
      <c r="V1050" s="83"/>
      <c r="X1050" s="4"/>
    </row>
    <row r="1051" spans="2:25" ht="23.1" customHeight="1">
      <c r="B1051" s="806"/>
      <c r="C1051" s="807"/>
      <c r="D1051" s="807"/>
      <c r="E1051" s="807"/>
      <c r="F1051" s="807"/>
      <c r="G1051" s="808"/>
      <c r="H1051" s="806" t="s">
        <v>182</v>
      </c>
      <c r="I1051" s="807"/>
      <c r="J1051" s="807"/>
      <c r="K1051" s="807"/>
      <c r="L1051" s="808"/>
      <c r="M1051" s="806"/>
      <c r="N1051" s="807"/>
      <c r="O1051" s="807"/>
      <c r="P1051" s="807"/>
      <c r="Q1051" s="808"/>
      <c r="R1051" s="845">
        <v>330261</v>
      </c>
      <c r="S1051" s="846"/>
      <c r="T1051" s="846"/>
      <c r="U1051" s="847"/>
      <c r="V1051" s="83"/>
      <c r="X1051" s="4"/>
    </row>
    <row r="1052" spans="2:25" ht="23.1" customHeight="1">
      <c r="B1052" s="842" t="s">
        <v>1367</v>
      </c>
      <c r="C1052" s="843"/>
      <c r="D1052" s="843"/>
      <c r="E1052" s="843"/>
      <c r="F1052" s="843"/>
      <c r="G1052" s="844"/>
      <c r="H1052" s="810" t="s">
        <v>678</v>
      </c>
      <c r="I1052" s="811"/>
      <c r="J1052" s="811"/>
      <c r="K1052" s="811"/>
      <c r="L1052" s="812"/>
      <c r="M1052" s="842" t="s">
        <v>254</v>
      </c>
      <c r="N1052" s="843"/>
      <c r="O1052" s="843"/>
      <c r="P1052" s="843"/>
      <c r="Q1052" s="844"/>
      <c r="R1052" s="833">
        <v>333956</v>
      </c>
      <c r="S1052" s="834"/>
      <c r="T1052" s="834"/>
      <c r="U1052" s="835"/>
      <c r="V1052" s="83"/>
      <c r="X1052" s="4"/>
    </row>
    <row r="1053" spans="2:25" ht="23.1" customHeight="1">
      <c r="B1053" s="830"/>
      <c r="C1053" s="831"/>
      <c r="D1053" s="831"/>
      <c r="E1053" s="831"/>
      <c r="F1053" s="831"/>
      <c r="G1053" s="832"/>
      <c r="H1053" s="806" t="s">
        <v>679</v>
      </c>
      <c r="I1053" s="807"/>
      <c r="J1053" s="807"/>
      <c r="K1053" s="807"/>
      <c r="L1053" s="808"/>
      <c r="M1053" s="806"/>
      <c r="N1053" s="807"/>
      <c r="O1053" s="807"/>
      <c r="P1053" s="807"/>
      <c r="Q1053" s="808"/>
      <c r="R1053" s="845">
        <v>331670</v>
      </c>
      <c r="S1053" s="846"/>
      <c r="T1053" s="846"/>
      <c r="U1053" s="847"/>
      <c r="V1053" s="83"/>
      <c r="X1053" s="4"/>
    </row>
    <row r="1054" spans="2:25" ht="23.1" customHeight="1" thickBot="1">
      <c r="B1054" s="781"/>
      <c r="C1054" s="782"/>
      <c r="D1054" s="782"/>
      <c r="E1054" s="782"/>
      <c r="F1054" s="782"/>
      <c r="G1054" s="783"/>
      <c r="H1054" s="778" t="s">
        <v>678</v>
      </c>
      <c r="I1054" s="779"/>
      <c r="J1054" s="779"/>
      <c r="K1054" s="779"/>
      <c r="L1054" s="780"/>
      <c r="M1054" s="778" t="s">
        <v>1368</v>
      </c>
      <c r="N1054" s="779"/>
      <c r="O1054" s="779"/>
      <c r="P1054" s="779"/>
      <c r="Q1054" s="780"/>
      <c r="R1054" s="854">
        <v>354545</v>
      </c>
      <c r="S1054" s="855"/>
      <c r="T1054" s="855"/>
      <c r="U1054" s="856"/>
      <c r="V1054" s="83"/>
      <c r="X1054" s="4"/>
    </row>
    <row r="1055" spans="2:25" ht="23.1" customHeight="1">
      <c r="B1055" s="336"/>
      <c r="C1055" s="336"/>
      <c r="D1055" s="336"/>
      <c r="E1055" s="336"/>
      <c r="F1055" s="83"/>
      <c r="G1055" s="336"/>
      <c r="H1055" s="83"/>
      <c r="I1055" s="336"/>
      <c r="J1055" s="83"/>
      <c r="K1055" s="336"/>
      <c r="L1055" s="83"/>
      <c r="M1055" s="336"/>
      <c r="N1055" s="83"/>
      <c r="O1055" s="336"/>
      <c r="P1055" s="83"/>
      <c r="Q1055" s="336"/>
      <c r="R1055" s="83"/>
      <c r="S1055" s="336"/>
      <c r="T1055" s="10"/>
      <c r="U1055" s="371"/>
      <c r="V1055" s="10"/>
      <c r="W1055" s="371"/>
      <c r="X1055" s="83"/>
    </row>
    <row r="1056" spans="2:25" s="239" customFormat="1" ht="20.100000000000001" customHeight="1" thickBot="1">
      <c r="B1056" s="241" t="s">
        <v>658</v>
      </c>
      <c r="C1056" s="24"/>
      <c r="D1056" s="24"/>
      <c r="E1056" s="24"/>
      <c r="F1056" s="82"/>
      <c r="G1056" s="24"/>
      <c r="H1056" s="82"/>
      <c r="I1056" s="24"/>
      <c r="J1056" s="82"/>
      <c r="K1056" s="24"/>
      <c r="L1056" s="82"/>
      <c r="M1056" s="24"/>
      <c r="N1056" s="82"/>
      <c r="O1056" s="24"/>
      <c r="P1056" s="82"/>
      <c r="Q1056" s="24"/>
      <c r="R1056" s="82"/>
      <c r="S1056" s="24"/>
      <c r="T1056" s="82"/>
      <c r="U1056" s="24"/>
      <c r="V1056" s="82"/>
      <c r="W1056" s="24"/>
      <c r="X1056" s="82"/>
      <c r="Y1056" s="24"/>
    </row>
    <row r="1057" spans="2:25" ht="20.100000000000001" customHeight="1" thickBot="1">
      <c r="B1057" s="531" t="s">
        <v>453</v>
      </c>
      <c r="C1057" s="532"/>
      <c r="D1057" s="532"/>
      <c r="E1057" s="532"/>
      <c r="F1057" s="532"/>
      <c r="G1057" s="532"/>
      <c r="H1057" s="532"/>
      <c r="I1057" s="532"/>
      <c r="J1057" s="532"/>
      <c r="K1057" s="532"/>
      <c r="L1057" s="532"/>
      <c r="M1057" s="532"/>
      <c r="N1057" s="532"/>
      <c r="O1057" s="532"/>
      <c r="P1057" s="532"/>
      <c r="Q1057" s="532"/>
      <c r="R1057" s="532"/>
      <c r="S1057" s="532"/>
      <c r="T1057" s="532"/>
      <c r="U1057" s="533"/>
      <c r="V1057" s="10"/>
      <c r="X1057" s="4"/>
    </row>
    <row r="1058" spans="2:25" ht="30" customHeight="1" thickBot="1">
      <c r="B1058" s="622" t="s">
        <v>581</v>
      </c>
      <c r="C1058" s="623"/>
      <c r="D1058" s="623"/>
      <c r="E1058" s="623"/>
      <c r="F1058" s="623"/>
      <c r="G1058" s="624"/>
      <c r="H1058" s="710" t="s">
        <v>524</v>
      </c>
      <c r="I1058" s="710"/>
      <c r="J1058" s="710"/>
      <c r="K1058" s="710"/>
      <c r="L1058" s="710"/>
      <c r="M1058" s="710" t="s">
        <v>491</v>
      </c>
      <c r="N1058" s="710"/>
      <c r="O1058" s="710"/>
      <c r="P1058" s="710"/>
      <c r="Q1058" s="710"/>
      <c r="R1058" s="710"/>
      <c r="S1058" s="710"/>
      <c r="T1058" s="710"/>
      <c r="U1058" s="710"/>
      <c r="X1058" s="4"/>
    </row>
    <row r="1059" spans="2:25" ht="23.1" customHeight="1">
      <c r="B1059" s="746" t="s">
        <v>614</v>
      </c>
      <c r="C1059" s="747"/>
      <c r="D1059" s="747"/>
      <c r="E1059" s="747"/>
      <c r="F1059" s="747"/>
      <c r="G1059" s="748"/>
      <c r="H1059" s="810" t="s">
        <v>540</v>
      </c>
      <c r="I1059" s="811"/>
      <c r="J1059" s="811"/>
      <c r="K1059" s="811"/>
      <c r="L1059" s="812"/>
      <c r="M1059" s="810" t="s">
        <v>254</v>
      </c>
      <c r="N1059" s="811"/>
      <c r="O1059" s="811"/>
      <c r="P1059" s="811"/>
      <c r="Q1059" s="812"/>
      <c r="R1059" s="833">
        <v>336547</v>
      </c>
      <c r="S1059" s="834"/>
      <c r="T1059" s="834"/>
      <c r="U1059" s="835"/>
      <c r="V1059" s="83"/>
      <c r="X1059" s="4"/>
    </row>
    <row r="1060" spans="2:25" ht="23.1" customHeight="1">
      <c r="B1060" s="746"/>
      <c r="C1060" s="747"/>
      <c r="D1060" s="747"/>
      <c r="E1060" s="747"/>
      <c r="F1060" s="747"/>
      <c r="G1060" s="748"/>
      <c r="H1060" s="766" t="s">
        <v>182</v>
      </c>
      <c r="I1060" s="767"/>
      <c r="J1060" s="767"/>
      <c r="K1060" s="767"/>
      <c r="L1060" s="768"/>
      <c r="M1060" s="766" t="s">
        <v>253</v>
      </c>
      <c r="N1060" s="767"/>
      <c r="O1060" s="767"/>
      <c r="P1060" s="767"/>
      <c r="Q1060" s="768"/>
      <c r="R1060" s="827">
        <v>336309</v>
      </c>
      <c r="S1060" s="828"/>
      <c r="T1060" s="828"/>
      <c r="U1060" s="829"/>
      <c r="V1060" s="83"/>
      <c r="X1060" s="4"/>
    </row>
    <row r="1061" spans="2:25" ht="23.1" customHeight="1">
      <c r="B1061" s="746" t="s">
        <v>757</v>
      </c>
      <c r="C1061" s="747"/>
      <c r="D1061" s="747"/>
      <c r="E1061" s="747"/>
      <c r="F1061" s="747"/>
      <c r="G1061" s="748"/>
      <c r="H1061" s="746" t="s">
        <v>411</v>
      </c>
      <c r="I1061" s="747"/>
      <c r="J1061" s="747"/>
      <c r="K1061" s="747"/>
      <c r="L1061" s="748"/>
      <c r="M1061" s="746" t="s">
        <v>253</v>
      </c>
      <c r="N1061" s="747"/>
      <c r="O1061" s="747"/>
      <c r="P1061" s="747"/>
      <c r="Q1061" s="748"/>
      <c r="R1061" s="848">
        <v>351118</v>
      </c>
      <c r="S1061" s="849"/>
      <c r="T1061" s="849"/>
      <c r="U1061" s="850"/>
      <c r="V1061" s="83"/>
      <c r="X1061" s="4"/>
    </row>
    <row r="1062" spans="2:25" ht="23.1" customHeight="1">
      <c r="B1062" s="746" t="s">
        <v>615</v>
      </c>
      <c r="C1062" s="747"/>
      <c r="D1062" s="747"/>
      <c r="E1062" s="747"/>
      <c r="F1062" s="747"/>
      <c r="G1062" s="748"/>
      <c r="H1062" s="746" t="s">
        <v>256</v>
      </c>
      <c r="I1062" s="747"/>
      <c r="J1062" s="747"/>
      <c r="K1062" s="747"/>
      <c r="L1062" s="748"/>
      <c r="M1062" s="746" t="s">
        <v>253</v>
      </c>
      <c r="N1062" s="747"/>
      <c r="O1062" s="747"/>
      <c r="P1062" s="747"/>
      <c r="Q1062" s="748"/>
      <c r="R1062" s="848">
        <v>328139</v>
      </c>
      <c r="S1062" s="849"/>
      <c r="T1062" s="849"/>
      <c r="U1062" s="850"/>
      <c r="V1062" s="83"/>
      <c r="X1062" s="4"/>
    </row>
    <row r="1063" spans="2:25" ht="23.1" customHeight="1">
      <c r="B1063" s="746" t="s">
        <v>616</v>
      </c>
      <c r="C1063" s="747"/>
      <c r="D1063" s="747"/>
      <c r="E1063" s="747"/>
      <c r="F1063" s="747"/>
      <c r="G1063" s="748"/>
      <c r="H1063" s="810" t="s">
        <v>256</v>
      </c>
      <c r="I1063" s="811"/>
      <c r="J1063" s="811"/>
      <c r="K1063" s="811"/>
      <c r="L1063" s="812"/>
      <c r="M1063" s="842" t="s">
        <v>253</v>
      </c>
      <c r="N1063" s="843"/>
      <c r="O1063" s="843"/>
      <c r="P1063" s="843"/>
      <c r="Q1063" s="844"/>
      <c r="R1063" s="833">
        <v>328139</v>
      </c>
      <c r="S1063" s="834"/>
      <c r="T1063" s="834"/>
      <c r="U1063" s="835"/>
      <c r="V1063" s="83"/>
      <c r="X1063" s="4"/>
    </row>
    <row r="1064" spans="2:25" ht="23.1" customHeight="1">
      <c r="B1064" s="746"/>
      <c r="C1064" s="747"/>
      <c r="D1064" s="747"/>
      <c r="E1064" s="747"/>
      <c r="F1064" s="747"/>
      <c r="G1064" s="748"/>
      <c r="H1064" s="766" t="s">
        <v>257</v>
      </c>
      <c r="I1064" s="767"/>
      <c r="J1064" s="767"/>
      <c r="K1064" s="767"/>
      <c r="L1064" s="768"/>
      <c r="M1064" s="806"/>
      <c r="N1064" s="807"/>
      <c r="O1064" s="807"/>
      <c r="P1064" s="807"/>
      <c r="Q1064" s="808"/>
      <c r="R1064" s="827">
        <v>328140</v>
      </c>
      <c r="S1064" s="828"/>
      <c r="T1064" s="828"/>
      <c r="U1064" s="829"/>
      <c r="V1064" s="83"/>
      <c r="X1064" s="4"/>
    </row>
    <row r="1065" spans="2:25" ht="23.1" customHeight="1">
      <c r="B1065" s="746" t="s">
        <v>617</v>
      </c>
      <c r="C1065" s="747"/>
      <c r="D1065" s="747"/>
      <c r="E1065" s="747"/>
      <c r="F1065" s="747"/>
      <c r="G1065" s="748"/>
      <c r="H1065" s="810" t="s">
        <v>256</v>
      </c>
      <c r="I1065" s="811"/>
      <c r="J1065" s="811"/>
      <c r="K1065" s="811"/>
      <c r="L1065" s="812"/>
      <c r="M1065" s="842" t="s">
        <v>253</v>
      </c>
      <c r="N1065" s="843"/>
      <c r="O1065" s="843"/>
      <c r="P1065" s="843"/>
      <c r="Q1065" s="844"/>
      <c r="R1065" s="833">
        <v>328139</v>
      </c>
      <c r="S1065" s="834"/>
      <c r="T1065" s="834"/>
      <c r="U1065" s="835"/>
      <c r="V1065" s="83"/>
      <c r="X1065" s="4"/>
    </row>
    <row r="1066" spans="2:25" ht="23.1" customHeight="1">
      <c r="B1066" s="746"/>
      <c r="C1066" s="747"/>
      <c r="D1066" s="747"/>
      <c r="E1066" s="747"/>
      <c r="F1066" s="747"/>
      <c r="G1066" s="748"/>
      <c r="H1066" s="766" t="s">
        <v>257</v>
      </c>
      <c r="I1066" s="767"/>
      <c r="J1066" s="767"/>
      <c r="K1066" s="767"/>
      <c r="L1066" s="768"/>
      <c r="M1066" s="806"/>
      <c r="N1066" s="807"/>
      <c r="O1066" s="807"/>
      <c r="P1066" s="807"/>
      <c r="Q1066" s="808"/>
      <c r="R1066" s="827">
        <v>328140</v>
      </c>
      <c r="S1066" s="828"/>
      <c r="T1066" s="828"/>
      <c r="U1066" s="829"/>
      <c r="V1066" s="83"/>
      <c r="X1066" s="4"/>
    </row>
    <row r="1067" spans="2:25" ht="23.1" customHeight="1" thickBot="1">
      <c r="B1067" s="778" t="s">
        <v>618</v>
      </c>
      <c r="C1067" s="779"/>
      <c r="D1067" s="779"/>
      <c r="E1067" s="779"/>
      <c r="F1067" s="779"/>
      <c r="G1067" s="780"/>
      <c r="H1067" s="716" t="s">
        <v>181</v>
      </c>
      <c r="I1067" s="717"/>
      <c r="J1067" s="717"/>
      <c r="K1067" s="717"/>
      <c r="L1067" s="718"/>
      <c r="M1067" s="716" t="s">
        <v>253</v>
      </c>
      <c r="N1067" s="717"/>
      <c r="O1067" s="717"/>
      <c r="P1067" s="717"/>
      <c r="Q1067" s="718"/>
      <c r="R1067" s="886">
        <v>337806</v>
      </c>
      <c r="S1067" s="887"/>
      <c r="T1067" s="887"/>
      <c r="U1067" s="888"/>
      <c r="V1067" s="83"/>
      <c r="X1067" s="4"/>
    </row>
    <row r="1068" spans="2:25" ht="22.5" customHeight="1">
      <c r="B1068" s="545"/>
      <c r="C1068" s="588"/>
      <c r="D1068" s="588"/>
      <c r="E1068" s="588"/>
      <c r="F1068" s="588"/>
      <c r="G1068" s="588"/>
      <c r="H1068" s="588"/>
      <c r="I1068" s="588"/>
      <c r="J1068" s="588"/>
      <c r="K1068" s="588"/>
      <c r="L1068" s="588"/>
      <c r="M1068" s="588"/>
      <c r="N1068" s="588"/>
      <c r="O1068" s="588"/>
      <c r="P1068" s="588"/>
      <c r="Q1068" s="588"/>
      <c r="R1068" s="588"/>
      <c r="S1068" s="588"/>
      <c r="T1068" s="588"/>
      <c r="U1068" s="588"/>
      <c r="V1068" s="589"/>
      <c r="W1068" s="589"/>
      <c r="X1068" s="82"/>
      <c r="Y1068" s="24"/>
    </row>
    <row r="1069" spans="2:25" s="239" customFormat="1" ht="20.100000000000001" customHeight="1" thickBot="1">
      <c r="B1069" s="241" t="s">
        <v>659</v>
      </c>
      <c r="C1069" s="24"/>
      <c r="D1069" s="24"/>
      <c r="E1069" s="24"/>
      <c r="F1069" s="82"/>
      <c r="G1069" s="24"/>
      <c r="H1069" s="82"/>
      <c r="I1069" s="24"/>
      <c r="J1069" s="82"/>
      <c r="K1069" s="24"/>
      <c r="L1069" s="82"/>
      <c r="M1069" s="24"/>
      <c r="N1069" s="82"/>
      <c r="O1069" s="24"/>
      <c r="P1069" s="82"/>
      <c r="Q1069" s="24"/>
      <c r="R1069" s="82"/>
      <c r="S1069" s="24"/>
      <c r="T1069" s="82"/>
      <c r="U1069" s="24"/>
      <c r="V1069" s="82"/>
      <c r="W1069" s="24"/>
      <c r="X1069" s="82"/>
      <c r="Y1069" s="24"/>
    </row>
    <row r="1070" spans="2:25" ht="20.100000000000001" customHeight="1" thickBot="1">
      <c r="B1070" s="531" t="s">
        <v>453</v>
      </c>
      <c r="C1070" s="532"/>
      <c r="D1070" s="532"/>
      <c r="E1070" s="532"/>
      <c r="F1070" s="532"/>
      <c r="G1070" s="532"/>
      <c r="H1070" s="532"/>
      <c r="I1070" s="532"/>
      <c r="J1070" s="532"/>
      <c r="K1070" s="532"/>
      <c r="L1070" s="532"/>
      <c r="M1070" s="532"/>
      <c r="N1070" s="532"/>
      <c r="O1070" s="532"/>
      <c r="P1070" s="532"/>
      <c r="Q1070" s="532"/>
      <c r="R1070" s="532"/>
      <c r="S1070" s="532"/>
      <c r="T1070" s="532"/>
      <c r="U1070" s="533"/>
      <c r="V1070" s="10"/>
      <c r="X1070" s="4"/>
    </row>
    <row r="1071" spans="2:25" ht="30" customHeight="1" thickBot="1">
      <c r="B1071" s="622" t="s">
        <v>581</v>
      </c>
      <c r="C1071" s="623"/>
      <c r="D1071" s="623"/>
      <c r="E1071" s="623"/>
      <c r="F1071" s="623"/>
      <c r="G1071" s="624"/>
      <c r="H1071" s="710" t="s">
        <v>524</v>
      </c>
      <c r="I1071" s="710"/>
      <c r="J1071" s="710"/>
      <c r="K1071" s="710"/>
      <c r="L1071" s="710"/>
      <c r="M1071" s="710" t="s">
        <v>491</v>
      </c>
      <c r="N1071" s="710"/>
      <c r="O1071" s="710"/>
      <c r="P1071" s="710"/>
      <c r="Q1071" s="710"/>
      <c r="R1071" s="710"/>
      <c r="S1071" s="710"/>
      <c r="T1071" s="710"/>
      <c r="U1071" s="710"/>
      <c r="X1071" s="4"/>
    </row>
    <row r="1072" spans="2:25" ht="23.1" customHeight="1">
      <c r="B1072" s="821" t="s">
        <v>619</v>
      </c>
      <c r="C1072" s="822"/>
      <c r="D1072" s="822"/>
      <c r="E1072" s="822"/>
      <c r="F1072" s="822"/>
      <c r="G1072" s="823"/>
      <c r="H1072" s="800" t="s">
        <v>262</v>
      </c>
      <c r="I1072" s="801"/>
      <c r="J1072" s="801"/>
      <c r="K1072" s="801"/>
      <c r="L1072" s="802"/>
      <c r="M1072" s="737" t="s">
        <v>254</v>
      </c>
      <c r="N1072" s="738"/>
      <c r="O1072" s="738"/>
      <c r="P1072" s="738"/>
      <c r="Q1072" s="739"/>
      <c r="R1072" s="839">
        <v>330010</v>
      </c>
      <c r="S1072" s="840"/>
      <c r="T1072" s="840"/>
      <c r="U1072" s="841"/>
      <c r="V1072" s="83"/>
      <c r="X1072" s="4"/>
    </row>
    <row r="1073" spans="2:27" ht="23.1" customHeight="1">
      <c r="B1073" s="746"/>
      <c r="C1073" s="747"/>
      <c r="D1073" s="747"/>
      <c r="E1073" s="747"/>
      <c r="F1073" s="747"/>
      <c r="G1073" s="748"/>
      <c r="H1073" s="766" t="s">
        <v>260</v>
      </c>
      <c r="I1073" s="767"/>
      <c r="J1073" s="767"/>
      <c r="K1073" s="767"/>
      <c r="L1073" s="768"/>
      <c r="M1073" s="806"/>
      <c r="N1073" s="807"/>
      <c r="O1073" s="807"/>
      <c r="P1073" s="807"/>
      <c r="Q1073" s="808"/>
      <c r="R1073" s="827">
        <v>322886</v>
      </c>
      <c r="S1073" s="828"/>
      <c r="T1073" s="828"/>
      <c r="U1073" s="829"/>
      <c r="V1073" s="83"/>
      <c r="X1073" s="4"/>
    </row>
    <row r="1074" spans="2:27" ht="23.1" customHeight="1">
      <c r="B1074" s="746" t="s">
        <v>620</v>
      </c>
      <c r="C1074" s="747"/>
      <c r="D1074" s="747"/>
      <c r="E1074" s="747"/>
      <c r="F1074" s="747"/>
      <c r="G1074" s="748"/>
      <c r="H1074" s="810" t="s">
        <v>257</v>
      </c>
      <c r="I1074" s="811"/>
      <c r="J1074" s="811"/>
      <c r="K1074" s="811"/>
      <c r="L1074" s="812"/>
      <c r="M1074" s="842" t="s">
        <v>254</v>
      </c>
      <c r="N1074" s="843"/>
      <c r="O1074" s="843"/>
      <c r="P1074" s="843"/>
      <c r="Q1074" s="844"/>
      <c r="R1074" s="833">
        <v>332874</v>
      </c>
      <c r="S1074" s="834"/>
      <c r="T1074" s="834"/>
      <c r="U1074" s="835"/>
      <c r="V1074" s="83"/>
      <c r="X1074" s="4"/>
    </row>
    <row r="1075" spans="2:27" ht="23.1" customHeight="1">
      <c r="B1075" s="746"/>
      <c r="C1075" s="747"/>
      <c r="D1075" s="747"/>
      <c r="E1075" s="747"/>
      <c r="F1075" s="747"/>
      <c r="G1075" s="748"/>
      <c r="H1075" s="766" t="s">
        <v>539</v>
      </c>
      <c r="I1075" s="767"/>
      <c r="J1075" s="767"/>
      <c r="K1075" s="767"/>
      <c r="L1075" s="768"/>
      <c r="M1075" s="806"/>
      <c r="N1075" s="807"/>
      <c r="O1075" s="807"/>
      <c r="P1075" s="807"/>
      <c r="Q1075" s="808"/>
      <c r="R1075" s="827">
        <v>339106</v>
      </c>
      <c r="S1075" s="828"/>
      <c r="T1075" s="828"/>
      <c r="U1075" s="829"/>
      <c r="V1075" s="83"/>
      <c r="X1075" s="4"/>
    </row>
    <row r="1076" spans="2:27" ht="23.1" customHeight="1">
      <c r="B1076" s="746" t="s">
        <v>621</v>
      </c>
      <c r="C1076" s="747"/>
      <c r="D1076" s="747"/>
      <c r="E1076" s="747"/>
      <c r="F1076" s="747"/>
      <c r="G1076" s="748"/>
      <c r="H1076" s="746" t="s">
        <v>257</v>
      </c>
      <c r="I1076" s="747"/>
      <c r="J1076" s="747"/>
      <c r="K1076" s="747"/>
      <c r="L1076" s="748"/>
      <c r="M1076" s="746" t="s">
        <v>254</v>
      </c>
      <c r="N1076" s="747"/>
      <c r="O1076" s="747"/>
      <c r="P1076" s="747"/>
      <c r="Q1076" s="748"/>
      <c r="R1076" s="848">
        <v>332874</v>
      </c>
      <c r="S1076" s="849"/>
      <c r="T1076" s="849"/>
      <c r="U1076" s="850"/>
      <c r="V1076" s="83"/>
      <c r="X1076" s="4"/>
    </row>
    <row r="1077" spans="2:27" ht="23.1" customHeight="1">
      <c r="B1077" s="746" t="s">
        <v>622</v>
      </c>
      <c r="C1077" s="747"/>
      <c r="D1077" s="747"/>
      <c r="E1077" s="747"/>
      <c r="F1077" s="747"/>
      <c r="G1077" s="748"/>
      <c r="H1077" s="746" t="s">
        <v>257</v>
      </c>
      <c r="I1077" s="747"/>
      <c r="J1077" s="747"/>
      <c r="K1077" s="747"/>
      <c r="L1077" s="748"/>
      <c r="M1077" s="746" t="s">
        <v>254</v>
      </c>
      <c r="N1077" s="747"/>
      <c r="O1077" s="747"/>
      <c r="P1077" s="747"/>
      <c r="Q1077" s="748"/>
      <c r="R1077" s="848">
        <v>332874</v>
      </c>
      <c r="S1077" s="849"/>
      <c r="T1077" s="849"/>
      <c r="U1077" s="850"/>
      <c r="V1077" s="83"/>
      <c r="X1077" s="4"/>
    </row>
    <row r="1078" spans="2:27" ht="23.1" customHeight="1">
      <c r="B1078" s="746" t="s">
        <v>623</v>
      </c>
      <c r="C1078" s="747"/>
      <c r="D1078" s="747"/>
      <c r="E1078" s="747"/>
      <c r="F1078" s="747"/>
      <c r="G1078" s="748"/>
      <c r="H1078" s="810" t="s">
        <v>541</v>
      </c>
      <c r="I1078" s="811"/>
      <c r="J1078" s="811"/>
      <c r="K1078" s="811"/>
      <c r="L1078" s="812"/>
      <c r="M1078" s="842" t="s">
        <v>254</v>
      </c>
      <c r="N1078" s="843"/>
      <c r="O1078" s="843"/>
      <c r="P1078" s="843"/>
      <c r="Q1078" s="844"/>
      <c r="R1078" s="833">
        <v>334877</v>
      </c>
      <c r="S1078" s="834"/>
      <c r="T1078" s="834"/>
      <c r="U1078" s="835"/>
      <c r="V1078" s="83"/>
      <c r="X1078" s="4"/>
    </row>
    <row r="1079" spans="2:27" ht="23.1" customHeight="1">
      <c r="B1079" s="746"/>
      <c r="C1079" s="747"/>
      <c r="D1079" s="747"/>
      <c r="E1079" s="747"/>
      <c r="F1079" s="747"/>
      <c r="G1079" s="748"/>
      <c r="H1079" s="766" t="s">
        <v>606</v>
      </c>
      <c r="I1079" s="767"/>
      <c r="J1079" s="767"/>
      <c r="K1079" s="767"/>
      <c r="L1079" s="768"/>
      <c r="M1079" s="806"/>
      <c r="N1079" s="807"/>
      <c r="O1079" s="807"/>
      <c r="P1079" s="807"/>
      <c r="Q1079" s="808"/>
      <c r="R1079" s="827">
        <v>334878</v>
      </c>
      <c r="S1079" s="828"/>
      <c r="T1079" s="828"/>
      <c r="U1079" s="829"/>
      <c r="V1079" s="83"/>
      <c r="X1079" s="4"/>
    </row>
    <row r="1080" spans="2:27" ht="23.1" customHeight="1">
      <c r="B1080" s="746" t="s">
        <v>624</v>
      </c>
      <c r="C1080" s="747"/>
      <c r="D1080" s="747"/>
      <c r="E1080" s="747"/>
      <c r="F1080" s="747"/>
      <c r="G1080" s="748"/>
      <c r="H1080" s="746" t="s">
        <v>256</v>
      </c>
      <c r="I1080" s="747"/>
      <c r="J1080" s="747"/>
      <c r="K1080" s="747"/>
      <c r="L1080" s="748"/>
      <c r="M1080" s="746" t="s">
        <v>254</v>
      </c>
      <c r="N1080" s="747"/>
      <c r="O1080" s="747"/>
      <c r="P1080" s="747"/>
      <c r="Q1080" s="748"/>
      <c r="R1080" s="848">
        <v>330765</v>
      </c>
      <c r="S1080" s="849"/>
      <c r="T1080" s="849"/>
      <c r="U1080" s="850"/>
      <c r="V1080" s="83"/>
      <c r="X1080" s="4"/>
    </row>
    <row r="1081" spans="2:27" ht="23.1" customHeight="1">
      <c r="B1081" s="746" t="s">
        <v>625</v>
      </c>
      <c r="C1081" s="747"/>
      <c r="D1081" s="747"/>
      <c r="E1081" s="747"/>
      <c r="F1081" s="747"/>
      <c r="G1081" s="748"/>
      <c r="H1081" s="810" t="s">
        <v>262</v>
      </c>
      <c r="I1081" s="811"/>
      <c r="J1081" s="811"/>
      <c r="K1081" s="811"/>
      <c r="L1081" s="812"/>
      <c r="M1081" s="842" t="s">
        <v>254</v>
      </c>
      <c r="N1081" s="843"/>
      <c r="O1081" s="843"/>
      <c r="P1081" s="843"/>
      <c r="Q1081" s="844"/>
      <c r="R1081" s="833">
        <v>330010</v>
      </c>
      <c r="S1081" s="834"/>
      <c r="T1081" s="834"/>
      <c r="U1081" s="835"/>
      <c r="V1081" s="83"/>
      <c r="X1081" s="4"/>
    </row>
    <row r="1082" spans="2:27" ht="23.1" customHeight="1" thickBot="1">
      <c r="B1082" s="746"/>
      <c r="C1082" s="747"/>
      <c r="D1082" s="747"/>
      <c r="E1082" s="747"/>
      <c r="F1082" s="747"/>
      <c r="G1082" s="748"/>
      <c r="H1082" s="766" t="s">
        <v>260</v>
      </c>
      <c r="I1082" s="767"/>
      <c r="J1082" s="767"/>
      <c r="K1082" s="767"/>
      <c r="L1082" s="768"/>
      <c r="M1082" s="806"/>
      <c r="N1082" s="807"/>
      <c r="O1082" s="807"/>
      <c r="P1082" s="807"/>
      <c r="Q1082" s="808"/>
      <c r="R1082" s="827">
        <v>322886</v>
      </c>
      <c r="S1082" s="828"/>
      <c r="T1082" s="828"/>
      <c r="U1082" s="829"/>
      <c r="V1082" s="83"/>
      <c r="X1082" s="4"/>
    </row>
    <row r="1083" spans="2:27" ht="60" customHeight="1">
      <c r="B1083" s="545" t="s">
        <v>2146</v>
      </c>
      <c r="C1083" s="545"/>
      <c r="D1083" s="545"/>
      <c r="E1083" s="545"/>
      <c r="F1083" s="545"/>
      <c r="G1083" s="545"/>
      <c r="H1083" s="545"/>
      <c r="I1083" s="545"/>
      <c r="J1083" s="545"/>
      <c r="K1083" s="545"/>
      <c r="L1083" s="545"/>
      <c r="M1083" s="545"/>
      <c r="N1083" s="545"/>
      <c r="O1083" s="545"/>
      <c r="P1083" s="545"/>
      <c r="Q1083" s="545"/>
      <c r="R1083" s="545"/>
      <c r="S1083" s="545"/>
      <c r="T1083" s="545"/>
      <c r="U1083" s="545"/>
      <c r="V1083" s="122"/>
      <c r="W1083" s="122"/>
      <c r="X1083" s="82"/>
      <c r="Y1083" s="24"/>
    </row>
    <row r="1084" spans="2:27" ht="13.5" customHeight="1">
      <c r="C1084" s="24"/>
      <c r="D1084" s="24"/>
      <c r="E1084" s="24"/>
      <c r="F1084" s="82"/>
      <c r="G1084" s="24"/>
      <c r="H1084" s="82"/>
      <c r="I1084" s="24"/>
      <c r="J1084" s="82"/>
      <c r="K1084" s="24"/>
      <c r="L1084" s="82"/>
      <c r="M1084" s="24"/>
      <c r="N1084" s="82"/>
      <c r="O1084" s="24"/>
      <c r="P1084" s="82"/>
      <c r="Q1084" s="24"/>
      <c r="R1084" s="82"/>
      <c r="S1084" s="24"/>
      <c r="T1084" s="82"/>
      <c r="U1084" s="24"/>
      <c r="V1084" s="82"/>
      <c r="W1084" s="24"/>
      <c r="X1084" s="82"/>
      <c r="Y1084" s="24"/>
    </row>
    <row r="1085" spans="2:27" ht="14.25" customHeight="1" thickBot="1">
      <c r="B1085" s="39"/>
    </row>
    <row r="1086" spans="2:27" ht="25.5" customHeight="1" thickTop="1" thickBot="1">
      <c r="B1086" s="518" t="s">
        <v>580</v>
      </c>
      <c r="C1086" s="519"/>
      <c r="D1086" s="519"/>
      <c r="E1086" s="519"/>
      <c r="F1086" s="519"/>
      <c r="G1086" s="519"/>
      <c r="H1086" s="519"/>
      <c r="I1086" s="519"/>
      <c r="J1086" s="519"/>
      <c r="K1086" s="519"/>
      <c r="L1086" s="519"/>
      <c r="M1086" s="519"/>
      <c r="N1086" s="519"/>
      <c r="O1086" s="519"/>
      <c r="P1086" s="519"/>
      <c r="Q1086" s="519"/>
      <c r="R1086" s="519"/>
      <c r="S1086" s="519"/>
      <c r="T1086" s="519"/>
      <c r="U1086" s="519"/>
      <c r="V1086" s="519"/>
      <c r="W1086" s="519"/>
      <c r="X1086" s="519"/>
      <c r="Y1086" s="519"/>
      <c r="Z1086" s="519"/>
      <c r="AA1086" s="520"/>
    </row>
    <row r="1087" spans="2:27" ht="14.25" customHeight="1" thickTop="1">
      <c r="B1087" s="24"/>
      <c r="C1087" s="24"/>
      <c r="D1087" s="24"/>
      <c r="E1087" s="24"/>
      <c r="F1087" s="82"/>
      <c r="G1087" s="24"/>
      <c r="H1087" s="82"/>
      <c r="I1087" s="24"/>
      <c r="J1087" s="82"/>
      <c r="K1087" s="24"/>
      <c r="L1087" s="82"/>
      <c r="M1087" s="24"/>
      <c r="N1087" s="82"/>
      <c r="O1087" s="24"/>
      <c r="P1087" s="82"/>
      <c r="Q1087" s="24"/>
      <c r="R1087" s="82"/>
      <c r="S1087" s="24"/>
      <c r="T1087" s="82"/>
      <c r="U1087" s="24"/>
      <c r="V1087" s="82"/>
      <c r="W1087" s="24"/>
      <c r="X1087" s="82"/>
      <c r="Y1087" s="24"/>
    </row>
    <row r="1088" spans="2:27" s="239" customFormat="1" ht="20.100000000000001" customHeight="1" thickBot="1">
      <c r="B1088" s="241" t="s">
        <v>662</v>
      </c>
      <c r="C1088" s="24"/>
      <c r="D1088" s="24"/>
      <c r="E1088" s="24"/>
      <c r="F1088" s="82"/>
      <c r="G1088" s="24"/>
      <c r="H1088" s="82"/>
      <c r="I1088" s="24"/>
      <c r="J1088" s="82"/>
      <c r="K1088" s="24"/>
      <c r="L1088" s="82"/>
      <c r="M1088" s="24"/>
      <c r="N1088" s="82"/>
      <c r="O1088" s="24"/>
      <c r="P1088" s="82"/>
      <c r="Q1088" s="24"/>
      <c r="R1088" s="82"/>
      <c r="S1088" s="24"/>
      <c r="T1088" s="82"/>
      <c r="U1088" s="24"/>
      <c r="V1088" s="82"/>
      <c r="W1088" s="24"/>
      <c r="X1088" s="82"/>
      <c r="Y1088" s="24"/>
    </row>
    <row r="1089" spans="2:25" ht="20.100000000000001" customHeight="1" thickBot="1">
      <c r="B1089" s="531" t="s">
        <v>536</v>
      </c>
      <c r="C1089" s="532"/>
      <c r="D1089" s="532"/>
      <c r="E1089" s="532"/>
      <c r="F1089" s="532"/>
      <c r="G1089" s="532"/>
      <c r="H1089" s="532"/>
      <c r="I1089" s="532"/>
      <c r="J1089" s="532"/>
      <c r="K1089" s="532"/>
      <c r="L1089" s="532"/>
      <c r="M1089" s="532"/>
      <c r="N1089" s="532"/>
      <c r="O1089" s="532"/>
      <c r="P1089" s="532"/>
      <c r="Q1089" s="532"/>
      <c r="R1089" s="532"/>
      <c r="S1089" s="532"/>
      <c r="T1089" s="532"/>
      <c r="U1089" s="533"/>
      <c r="V1089" s="10"/>
      <c r="X1089" s="4"/>
    </row>
    <row r="1090" spans="2:25" ht="30" customHeight="1" thickBot="1">
      <c r="B1090" s="622" t="s">
        <v>581</v>
      </c>
      <c r="C1090" s="623"/>
      <c r="D1090" s="623"/>
      <c r="E1090" s="623"/>
      <c r="F1090" s="623"/>
      <c r="G1090" s="624"/>
      <c r="H1090" s="710" t="s">
        <v>524</v>
      </c>
      <c r="I1090" s="710"/>
      <c r="J1090" s="710"/>
      <c r="K1090" s="710"/>
      <c r="L1090" s="710"/>
      <c r="M1090" s="710" t="s">
        <v>491</v>
      </c>
      <c r="N1090" s="710"/>
      <c r="O1090" s="710"/>
      <c r="P1090" s="710"/>
      <c r="Q1090" s="710"/>
      <c r="R1090" s="710"/>
      <c r="S1090" s="710"/>
      <c r="T1090" s="710"/>
      <c r="U1090" s="710"/>
      <c r="X1090" s="4"/>
    </row>
    <row r="1091" spans="2:25" ht="23.1" customHeight="1">
      <c r="B1091" s="821" t="s">
        <v>1369</v>
      </c>
      <c r="C1091" s="822"/>
      <c r="D1091" s="822"/>
      <c r="E1091" s="822"/>
      <c r="F1091" s="822"/>
      <c r="G1091" s="823"/>
      <c r="H1091" s="821" t="s">
        <v>1104</v>
      </c>
      <c r="I1091" s="822"/>
      <c r="J1091" s="822"/>
      <c r="K1091" s="822"/>
      <c r="L1091" s="823"/>
      <c r="M1091" s="821" t="s">
        <v>1105</v>
      </c>
      <c r="N1091" s="822"/>
      <c r="O1091" s="822"/>
      <c r="P1091" s="822"/>
      <c r="Q1091" s="823"/>
      <c r="R1091" s="851">
        <v>339671</v>
      </c>
      <c r="S1091" s="852"/>
      <c r="T1091" s="852"/>
      <c r="U1091" s="853"/>
      <c r="V1091" s="83"/>
      <c r="X1091" s="4"/>
    </row>
    <row r="1092" spans="2:25" ht="23.1" customHeight="1">
      <c r="B1092" s="806" t="s">
        <v>687</v>
      </c>
      <c r="C1092" s="807"/>
      <c r="D1092" s="807"/>
      <c r="E1092" s="807"/>
      <c r="F1092" s="807"/>
      <c r="G1092" s="808"/>
      <c r="H1092" s="806" t="s">
        <v>686</v>
      </c>
      <c r="I1092" s="807"/>
      <c r="J1092" s="807"/>
      <c r="K1092" s="807"/>
      <c r="L1092" s="808"/>
      <c r="M1092" s="806" t="s">
        <v>685</v>
      </c>
      <c r="N1092" s="807"/>
      <c r="O1092" s="807"/>
      <c r="P1092" s="807"/>
      <c r="Q1092" s="808"/>
      <c r="R1092" s="845">
        <v>338740</v>
      </c>
      <c r="S1092" s="846"/>
      <c r="T1092" s="846"/>
      <c r="U1092" s="847"/>
      <c r="V1092" s="83"/>
      <c r="X1092" s="4"/>
    </row>
    <row r="1093" spans="2:25" ht="23.1" customHeight="1">
      <c r="B1093" s="746" t="s">
        <v>1057</v>
      </c>
      <c r="C1093" s="747"/>
      <c r="D1093" s="747"/>
      <c r="E1093" s="747"/>
      <c r="F1093" s="747"/>
      <c r="G1093" s="748"/>
      <c r="H1093" s="806" t="s">
        <v>1058</v>
      </c>
      <c r="I1093" s="807"/>
      <c r="J1093" s="807"/>
      <c r="K1093" s="807"/>
      <c r="L1093" s="808"/>
      <c r="M1093" s="806" t="s">
        <v>899</v>
      </c>
      <c r="N1093" s="807"/>
      <c r="O1093" s="807"/>
      <c r="P1093" s="807"/>
      <c r="Q1093" s="808"/>
      <c r="R1093" s="845">
        <v>339728</v>
      </c>
      <c r="S1093" s="846"/>
      <c r="T1093" s="846"/>
      <c r="U1093" s="847"/>
      <c r="V1093" s="83"/>
      <c r="X1093" s="4"/>
    </row>
    <row r="1094" spans="2:25" ht="23.1" customHeight="1">
      <c r="B1094" s="746" t="s">
        <v>1170</v>
      </c>
      <c r="C1094" s="747"/>
      <c r="D1094" s="747"/>
      <c r="E1094" s="747"/>
      <c r="F1094" s="747"/>
      <c r="G1094" s="748"/>
      <c r="H1094" s="810" t="s">
        <v>262</v>
      </c>
      <c r="I1094" s="811"/>
      <c r="J1094" s="811"/>
      <c r="K1094" s="811"/>
      <c r="L1094" s="812"/>
      <c r="M1094" s="842" t="s">
        <v>254</v>
      </c>
      <c r="N1094" s="843"/>
      <c r="O1094" s="843"/>
      <c r="P1094" s="843"/>
      <c r="Q1094" s="844"/>
      <c r="R1094" s="833">
        <v>330010</v>
      </c>
      <c r="S1094" s="834"/>
      <c r="T1094" s="834"/>
      <c r="U1094" s="835"/>
      <c r="V1094" s="83"/>
      <c r="X1094" s="4"/>
    </row>
    <row r="1095" spans="2:25" ht="23.1" customHeight="1">
      <c r="B1095" s="746"/>
      <c r="C1095" s="747"/>
      <c r="D1095" s="747"/>
      <c r="E1095" s="747"/>
      <c r="F1095" s="747"/>
      <c r="G1095" s="748"/>
      <c r="H1095" s="766" t="s">
        <v>260</v>
      </c>
      <c r="I1095" s="767"/>
      <c r="J1095" s="767"/>
      <c r="K1095" s="767"/>
      <c r="L1095" s="768"/>
      <c r="M1095" s="806"/>
      <c r="N1095" s="807"/>
      <c r="O1095" s="807"/>
      <c r="P1095" s="807"/>
      <c r="Q1095" s="808"/>
      <c r="R1095" s="827">
        <v>322886</v>
      </c>
      <c r="S1095" s="828"/>
      <c r="T1095" s="828"/>
      <c r="U1095" s="829"/>
      <c r="V1095" s="83"/>
      <c r="X1095" s="4"/>
    </row>
    <row r="1096" spans="2:25" ht="23.1" customHeight="1">
      <c r="B1096" s="746" t="s">
        <v>1103</v>
      </c>
      <c r="C1096" s="747"/>
      <c r="D1096" s="747"/>
      <c r="E1096" s="747"/>
      <c r="F1096" s="747"/>
      <c r="G1096" s="748"/>
      <c r="H1096" s="746" t="s">
        <v>1104</v>
      </c>
      <c r="I1096" s="747"/>
      <c r="J1096" s="747"/>
      <c r="K1096" s="747"/>
      <c r="L1096" s="748"/>
      <c r="M1096" s="746" t="s">
        <v>1105</v>
      </c>
      <c r="N1096" s="747"/>
      <c r="O1096" s="747"/>
      <c r="P1096" s="747"/>
      <c r="Q1096" s="748"/>
      <c r="R1096" s="848">
        <v>339671</v>
      </c>
      <c r="S1096" s="849"/>
      <c r="T1096" s="849"/>
      <c r="U1096" s="850"/>
      <c r="V1096" s="83"/>
      <c r="X1096" s="4"/>
    </row>
    <row r="1097" spans="2:25" ht="23.1" customHeight="1">
      <c r="B1097" s="746" t="s">
        <v>1169</v>
      </c>
      <c r="C1097" s="747"/>
      <c r="D1097" s="747"/>
      <c r="E1097" s="747"/>
      <c r="F1097" s="747"/>
      <c r="G1097" s="748"/>
      <c r="H1097" s="810" t="s">
        <v>257</v>
      </c>
      <c r="I1097" s="811"/>
      <c r="J1097" s="811"/>
      <c r="K1097" s="811"/>
      <c r="L1097" s="812"/>
      <c r="M1097" s="842" t="s">
        <v>254</v>
      </c>
      <c r="N1097" s="843"/>
      <c r="O1097" s="843"/>
      <c r="P1097" s="843"/>
      <c r="Q1097" s="844"/>
      <c r="R1097" s="833">
        <v>332874</v>
      </c>
      <c r="S1097" s="834"/>
      <c r="T1097" s="834"/>
      <c r="U1097" s="835"/>
      <c r="V1097" s="83"/>
      <c r="X1097" s="4"/>
    </row>
    <row r="1098" spans="2:25" ht="23.1" customHeight="1">
      <c r="B1098" s="746"/>
      <c r="C1098" s="747"/>
      <c r="D1098" s="747"/>
      <c r="E1098" s="747"/>
      <c r="F1098" s="747"/>
      <c r="G1098" s="748"/>
      <c r="H1098" s="766" t="s">
        <v>539</v>
      </c>
      <c r="I1098" s="767"/>
      <c r="J1098" s="767"/>
      <c r="K1098" s="767"/>
      <c r="L1098" s="768"/>
      <c r="M1098" s="806"/>
      <c r="N1098" s="807"/>
      <c r="O1098" s="807"/>
      <c r="P1098" s="807"/>
      <c r="Q1098" s="808"/>
      <c r="R1098" s="827">
        <v>339106</v>
      </c>
      <c r="S1098" s="828"/>
      <c r="T1098" s="828"/>
      <c r="U1098" s="829"/>
      <c r="V1098" s="83"/>
      <c r="X1098" s="4"/>
    </row>
    <row r="1099" spans="2:25" ht="23.1" customHeight="1">
      <c r="B1099" s="746" t="s">
        <v>942</v>
      </c>
      <c r="C1099" s="747"/>
      <c r="D1099" s="747"/>
      <c r="E1099" s="747"/>
      <c r="F1099" s="747"/>
      <c r="G1099" s="748"/>
      <c r="H1099" s="746" t="s">
        <v>943</v>
      </c>
      <c r="I1099" s="747"/>
      <c r="J1099" s="747"/>
      <c r="K1099" s="747"/>
      <c r="L1099" s="748"/>
      <c r="M1099" s="746" t="s">
        <v>944</v>
      </c>
      <c r="N1099" s="747"/>
      <c r="O1099" s="747"/>
      <c r="P1099" s="747"/>
      <c r="Q1099" s="748"/>
      <c r="R1099" s="848">
        <v>352052</v>
      </c>
      <c r="S1099" s="849"/>
      <c r="T1099" s="849"/>
      <c r="U1099" s="850"/>
      <c r="V1099" s="83"/>
      <c r="X1099" s="4"/>
    </row>
    <row r="1100" spans="2:25" ht="23.1" customHeight="1">
      <c r="B1100" s="746" t="s">
        <v>945</v>
      </c>
      <c r="C1100" s="747"/>
      <c r="D1100" s="747"/>
      <c r="E1100" s="747"/>
      <c r="F1100" s="747"/>
      <c r="G1100" s="748"/>
      <c r="H1100" s="716" t="s">
        <v>946</v>
      </c>
      <c r="I1100" s="717"/>
      <c r="J1100" s="717"/>
      <c r="K1100" s="717"/>
      <c r="L1100" s="718"/>
      <c r="M1100" s="842" t="s">
        <v>948</v>
      </c>
      <c r="N1100" s="843"/>
      <c r="O1100" s="843"/>
      <c r="P1100" s="843"/>
      <c r="Q1100" s="844"/>
      <c r="R1100" s="886">
        <v>334392</v>
      </c>
      <c r="S1100" s="887"/>
      <c r="T1100" s="887"/>
      <c r="U1100" s="888"/>
      <c r="V1100" s="83"/>
      <c r="X1100" s="4"/>
    </row>
    <row r="1101" spans="2:25" ht="23.1" customHeight="1" thickBot="1">
      <c r="B1101" s="778"/>
      <c r="C1101" s="779"/>
      <c r="D1101" s="779"/>
      <c r="E1101" s="779"/>
      <c r="F1101" s="779"/>
      <c r="G1101" s="780"/>
      <c r="H1101" s="725" t="s">
        <v>947</v>
      </c>
      <c r="I1101" s="726"/>
      <c r="J1101" s="726"/>
      <c r="K1101" s="726"/>
      <c r="L1101" s="727"/>
      <c r="M1101" s="781"/>
      <c r="N1101" s="782"/>
      <c r="O1101" s="782"/>
      <c r="P1101" s="782"/>
      <c r="Q1101" s="783"/>
      <c r="R1101" s="889">
        <v>334177</v>
      </c>
      <c r="S1101" s="890"/>
      <c r="T1101" s="890"/>
      <c r="U1101" s="891"/>
      <c r="V1101" s="83"/>
      <c r="X1101" s="4"/>
    </row>
    <row r="1102" spans="2:25" ht="22.5" customHeight="1">
      <c r="B1102" s="336"/>
      <c r="C1102" s="336"/>
      <c r="D1102" s="336"/>
      <c r="E1102" s="336"/>
      <c r="F1102" s="83"/>
      <c r="G1102" s="336"/>
      <c r="H1102" s="83"/>
      <c r="I1102" s="336"/>
      <c r="J1102" s="83"/>
      <c r="K1102" s="336"/>
      <c r="L1102" s="83"/>
      <c r="M1102" s="336"/>
      <c r="N1102" s="83"/>
      <c r="O1102" s="336"/>
      <c r="P1102" s="83"/>
      <c r="Q1102" s="336"/>
      <c r="R1102" s="83"/>
      <c r="S1102" s="336"/>
      <c r="T1102" s="10"/>
      <c r="U1102" s="371"/>
      <c r="V1102" s="10"/>
      <c r="W1102" s="371"/>
      <c r="X1102" s="83"/>
    </row>
    <row r="1103" spans="2:25" s="239" customFormat="1" ht="20.100000000000001" customHeight="1" thickBot="1">
      <c r="B1103" s="241" t="s">
        <v>663</v>
      </c>
      <c r="C1103" s="24"/>
      <c r="D1103" s="24"/>
      <c r="E1103" s="24"/>
      <c r="F1103" s="82"/>
      <c r="G1103" s="24"/>
      <c r="H1103" s="82"/>
      <c r="I1103" s="24"/>
      <c r="J1103" s="82"/>
      <c r="K1103" s="24"/>
      <c r="L1103" s="82"/>
      <c r="M1103" s="24"/>
      <c r="N1103" s="82"/>
      <c r="O1103" s="24"/>
      <c r="P1103" s="82"/>
      <c r="Q1103" s="24"/>
      <c r="R1103" s="82"/>
      <c r="S1103" s="24"/>
      <c r="T1103" s="82"/>
      <c r="U1103" s="24"/>
      <c r="V1103" s="82"/>
      <c r="W1103" s="24"/>
      <c r="X1103" s="82"/>
      <c r="Y1103" s="24"/>
    </row>
    <row r="1104" spans="2:25" ht="20.100000000000001" customHeight="1" thickBot="1">
      <c r="B1104" s="531" t="s">
        <v>536</v>
      </c>
      <c r="C1104" s="532"/>
      <c r="D1104" s="532"/>
      <c r="E1104" s="532"/>
      <c r="F1104" s="532"/>
      <c r="G1104" s="532"/>
      <c r="H1104" s="532"/>
      <c r="I1104" s="532"/>
      <c r="J1104" s="532"/>
      <c r="K1104" s="532"/>
      <c r="L1104" s="532"/>
      <c r="M1104" s="532"/>
      <c r="N1104" s="532"/>
      <c r="O1104" s="532"/>
      <c r="P1104" s="532"/>
      <c r="Q1104" s="532"/>
      <c r="R1104" s="532"/>
      <c r="S1104" s="532"/>
      <c r="T1104" s="532"/>
      <c r="U1104" s="533"/>
      <c r="V1104" s="10"/>
      <c r="X1104" s="4"/>
    </row>
    <row r="1105" spans="2:25" ht="30" customHeight="1" thickBot="1">
      <c r="B1105" s="622" t="s">
        <v>581</v>
      </c>
      <c r="C1105" s="623"/>
      <c r="D1105" s="623"/>
      <c r="E1105" s="623"/>
      <c r="F1105" s="623"/>
      <c r="G1105" s="624"/>
      <c r="H1105" s="710" t="s">
        <v>524</v>
      </c>
      <c r="I1105" s="710"/>
      <c r="J1105" s="710"/>
      <c r="K1105" s="710"/>
      <c r="L1105" s="710"/>
      <c r="M1105" s="710" t="s">
        <v>491</v>
      </c>
      <c r="N1105" s="710"/>
      <c r="O1105" s="710"/>
      <c r="P1105" s="710"/>
      <c r="Q1105" s="710"/>
      <c r="R1105" s="710"/>
      <c r="S1105" s="710"/>
      <c r="T1105" s="710"/>
      <c r="U1105" s="710"/>
      <c r="X1105" s="4"/>
    </row>
    <row r="1106" spans="2:25" ht="23.1" customHeight="1">
      <c r="B1106" s="821" t="s">
        <v>688</v>
      </c>
      <c r="C1106" s="822"/>
      <c r="D1106" s="822"/>
      <c r="E1106" s="822"/>
      <c r="F1106" s="822"/>
      <c r="G1106" s="823"/>
      <c r="H1106" s="806" t="s">
        <v>938</v>
      </c>
      <c r="I1106" s="807"/>
      <c r="J1106" s="807"/>
      <c r="K1106" s="807"/>
      <c r="L1106" s="808"/>
      <c r="M1106" s="806" t="s">
        <v>939</v>
      </c>
      <c r="N1106" s="807"/>
      <c r="O1106" s="807"/>
      <c r="P1106" s="807"/>
      <c r="Q1106" s="808"/>
      <c r="R1106" s="845">
        <v>339604</v>
      </c>
      <c r="S1106" s="846"/>
      <c r="T1106" s="846"/>
      <c r="U1106" s="847"/>
      <c r="V1106" s="83"/>
      <c r="X1106" s="4"/>
    </row>
    <row r="1107" spans="2:25" ht="23.1" customHeight="1">
      <c r="B1107" s="746" t="s">
        <v>632</v>
      </c>
      <c r="C1107" s="747"/>
      <c r="D1107" s="747"/>
      <c r="E1107" s="747"/>
      <c r="F1107" s="747"/>
      <c r="G1107" s="748"/>
      <c r="H1107" s="746" t="s">
        <v>593</v>
      </c>
      <c r="I1107" s="747"/>
      <c r="J1107" s="747"/>
      <c r="K1107" s="747"/>
      <c r="L1107" s="748"/>
      <c r="M1107" s="746" t="s">
        <v>631</v>
      </c>
      <c r="N1107" s="747"/>
      <c r="O1107" s="747"/>
      <c r="P1107" s="747"/>
      <c r="Q1107" s="748"/>
      <c r="R1107" s="848">
        <v>325085</v>
      </c>
      <c r="S1107" s="849"/>
      <c r="T1107" s="849"/>
      <c r="U1107" s="850"/>
      <c r="V1107" s="83"/>
      <c r="X1107" s="4"/>
    </row>
    <row r="1108" spans="2:25" ht="23.1" customHeight="1">
      <c r="B1108" s="746" t="s">
        <v>633</v>
      </c>
      <c r="C1108" s="747"/>
      <c r="D1108" s="747"/>
      <c r="E1108" s="747"/>
      <c r="F1108" s="747"/>
      <c r="G1108" s="748"/>
      <c r="H1108" s="246" t="s">
        <v>938</v>
      </c>
      <c r="I1108" s="247"/>
      <c r="J1108" s="247"/>
      <c r="K1108" s="247"/>
      <c r="L1108" s="248"/>
      <c r="M1108" s="787" t="s">
        <v>254</v>
      </c>
      <c r="N1108" s="788"/>
      <c r="O1108" s="788"/>
      <c r="P1108" s="788"/>
      <c r="Q1108" s="789"/>
      <c r="R1108" s="886">
        <v>352921</v>
      </c>
      <c r="S1108" s="887"/>
      <c r="T1108" s="887"/>
      <c r="U1108" s="888"/>
      <c r="V1108" s="83"/>
      <c r="X1108" s="4"/>
    </row>
    <row r="1109" spans="2:25" ht="23.1" customHeight="1">
      <c r="B1109" s="746" t="s">
        <v>634</v>
      </c>
      <c r="C1109" s="747"/>
      <c r="D1109" s="747"/>
      <c r="E1109" s="747"/>
      <c r="F1109" s="747"/>
      <c r="G1109" s="748"/>
      <c r="H1109" s="746" t="s">
        <v>392</v>
      </c>
      <c r="I1109" s="747"/>
      <c r="J1109" s="747"/>
      <c r="K1109" s="747"/>
      <c r="L1109" s="748"/>
      <c r="M1109" s="746" t="s">
        <v>254</v>
      </c>
      <c r="N1109" s="747"/>
      <c r="O1109" s="747"/>
      <c r="P1109" s="747"/>
      <c r="Q1109" s="748"/>
      <c r="R1109" s="848">
        <v>336359</v>
      </c>
      <c r="S1109" s="849"/>
      <c r="T1109" s="849"/>
      <c r="U1109" s="850"/>
      <c r="V1109" s="83"/>
      <c r="X1109" s="4"/>
    </row>
    <row r="1110" spans="2:25" ht="23.1" customHeight="1" thickBot="1">
      <c r="B1110" s="778" t="s">
        <v>635</v>
      </c>
      <c r="C1110" s="779"/>
      <c r="D1110" s="779"/>
      <c r="E1110" s="779"/>
      <c r="F1110" s="779"/>
      <c r="G1110" s="780"/>
      <c r="H1110" s="725" t="s">
        <v>938</v>
      </c>
      <c r="I1110" s="726"/>
      <c r="J1110" s="726"/>
      <c r="K1110" s="726"/>
      <c r="L1110" s="727"/>
      <c r="M1110" s="725" t="s">
        <v>939</v>
      </c>
      <c r="N1110" s="726"/>
      <c r="O1110" s="726"/>
      <c r="P1110" s="726"/>
      <c r="Q1110" s="727"/>
      <c r="R1110" s="857">
        <v>352921</v>
      </c>
      <c r="S1110" s="858"/>
      <c r="T1110" s="858"/>
      <c r="U1110" s="859"/>
      <c r="V1110" s="83"/>
      <c r="X1110" s="4"/>
    </row>
    <row r="1111" spans="2:25" ht="22.5" customHeight="1">
      <c r="B1111" s="90"/>
      <c r="C1111" s="90"/>
      <c r="D1111" s="90"/>
      <c r="E1111" s="90"/>
      <c r="F1111" s="83"/>
      <c r="G1111" s="336"/>
      <c r="H1111" s="83"/>
      <c r="I1111" s="336"/>
      <c r="J1111" s="83"/>
      <c r="K1111" s="336"/>
      <c r="L1111" s="83"/>
      <c r="M1111" s="336"/>
      <c r="N1111" s="83"/>
      <c r="O1111" s="336"/>
      <c r="P1111" s="83"/>
      <c r="Q1111" s="336"/>
      <c r="R1111" s="83"/>
      <c r="S1111" s="336"/>
      <c r="T1111" s="10"/>
      <c r="U1111" s="371"/>
      <c r="V1111" s="10"/>
      <c r="W1111" s="371"/>
      <c r="X1111" s="83"/>
    </row>
    <row r="1112" spans="2:25" s="239" customFormat="1" ht="20.100000000000001" customHeight="1" thickBot="1">
      <c r="B1112" s="241" t="s">
        <v>661</v>
      </c>
      <c r="C1112" s="24"/>
      <c r="D1112" s="24"/>
      <c r="E1112" s="24"/>
      <c r="F1112" s="82"/>
      <c r="G1112" s="24"/>
      <c r="H1112" s="82"/>
      <c r="I1112" s="24"/>
      <c r="J1112" s="82"/>
      <c r="K1112" s="24"/>
      <c r="L1112" s="82"/>
      <c r="M1112" s="24"/>
      <c r="N1112" s="82"/>
      <c r="O1112" s="24"/>
      <c r="P1112" s="82"/>
      <c r="Q1112" s="24"/>
      <c r="R1112" s="82"/>
      <c r="S1112" s="24"/>
      <c r="T1112" s="82"/>
      <c r="U1112" s="24"/>
      <c r="V1112" s="82"/>
      <c r="W1112" s="24"/>
      <c r="X1112" s="82"/>
      <c r="Y1112" s="24"/>
    </row>
    <row r="1113" spans="2:25" ht="20.100000000000001" customHeight="1" thickBot="1">
      <c r="B1113" s="531" t="s">
        <v>453</v>
      </c>
      <c r="C1113" s="532"/>
      <c r="D1113" s="532"/>
      <c r="E1113" s="532"/>
      <c r="F1113" s="532"/>
      <c r="G1113" s="532"/>
      <c r="H1113" s="532"/>
      <c r="I1113" s="532"/>
      <c r="J1113" s="532"/>
      <c r="K1113" s="532"/>
      <c r="L1113" s="532"/>
      <c r="M1113" s="532"/>
      <c r="N1113" s="532"/>
      <c r="O1113" s="532"/>
      <c r="P1113" s="532"/>
      <c r="Q1113" s="532"/>
      <c r="R1113" s="532"/>
      <c r="S1113" s="532"/>
      <c r="T1113" s="532"/>
      <c r="U1113" s="533"/>
      <c r="V1113" s="10"/>
      <c r="X1113" s="4"/>
    </row>
    <row r="1114" spans="2:25" ht="30" customHeight="1" thickBot="1">
      <c r="B1114" s="622" t="s">
        <v>581</v>
      </c>
      <c r="C1114" s="623"/>
      <c r="D1114" s="623"/>
      <c r="E1114" s="623"/>
      <c r="F1114" s="623"/>
      <c r="G1114" s="624"/>
      <c r="H1114" s="710" t="s">
        <v>524</v>
      </c>
      <c r="I1114" s="710"/>
      <c r="J1114" s="710"/>
      <c r="K1114" s="710"/>
      <c r="L1114" s="710"/>
      <c r="M1114" s="710" t="s">
        <v>491</v>
      </c>
      <c r="N1114" s="710"/>
      <c r="O1114" s="710"/>
      <c r="P1114" s="710"/>
      <c r="Q1114" s="710"/>
      <c r="R1114" s="710"/>
      <c r="S1114" s="710"/>
      <c r="T1114" s="710"/>
      <c r="U1114" s="710"/>
      <c r="X1114" s="4"/>
    </row>
    <row r="1115" spans="2:25" ht="20.25" customHeight="1">
      <c r="B1115" s="821" t="s">
        <v>629</v>
      </c>
      <c r="C1115" s="822"/>
      <c r="D1115" s="822"/>
      <c r="E1115" s="822"/>
      <c r="F1115" s="822"/>
      <c r="G1115" s="823"/>
      <c r="H1115" s="737" t="s">
        <v>684</v>
      </c>
      <c r="I1115" s="738"/>
      <c r="J1115" s="738"/>
      <c r="K1115" s="738"/>
      <c r="L1115" s="739"/>
      <c r="M1115" s="737" t="s">
        <v>682</v>
      </c>
      <c r="N1115" s="738"/>
      <c r="O1115" s="738"/>
      <c r="P1115" s="738"/>
      <c r="Q1115" s="739"/>
      <c r="R1115" s="619">
        <v>327335</v>
      </c>
      <c r="S1115" s="860"/>
      <c r="T1115" s="860"/>
      <c r="U1115" s="885"/>
      <c r="V1115" s="83"/>
      <c r="X1115" s="4"/>
    </row>
    <row r="1116" spans="2:25" ht="20.25" customHeight="1">
      <c r="B1116" s="746"/>
      <c r="C1116" s="747"/>
      <c r="D1116" s="747"/>
      <c r="E1116" s="747"/>
      <c r="F1116" s="747"/>
      <c r="G1116" s="748"/>
      <c r="H1116" s="757" t="s">
        <v>427</v>
      </c>
      <c r="I1116" s="758"/>
      <c r="J1116" s="758"/>
      <c r="K1116" s="758"/>
      <c r="L1116" s="759"/>
      <c r="M1116" s="757" t="s">
        <v>680</v>
      </c>
      <c r="N1116" s="758"/>
      <c r="O1116" s="758"/>
      <c r="P1116" s="758"/>
      <c r="Q1116" s="759"/>
      <c r="R1116" s="836">
        <v>352661</v>
      </c>
      <c r="S1116" s="837"/>
      <c r="T1116" s="837"/>
      <c r="U1116" s="838"/>
      <c r="V1116" s="83"/>
      <c r="X1116" s="4"/>
    </row>
    <row r="1117" spans="2:25" ht="20.25" customHeight="1">
      <c r="B1117" s="746"/>
      <c r="C1117" s="747"/>
      <c r="D1117" s="747"/>
      <c r="E1117" s="747"/>
      <c r="F1117" s="747"/>
      <c r="G1117" s="748"/>
      <c r="H1117" s="757" t="s">
        <v>2148</v>
      </c>
      <c r="I1117" s="758"/>
      <c r="J1117" s="758"/>
      <c r="K1117" s="758"/>
      <c r="L1117" s="759"/>
      <c r="M1117" s="757" t="s">
        <v>2147</v>
      </c>
      <c r="N1117" s="758"/>
      <c r="O1117" s="758"/>
      <c r="P1117" s="758"/>
      <c r="Q1117" s="759"/>
      <c r="R1117" s="836">
        <v>353939</v>
      </c>
      <c r="S1117" s="837"/>
      <c r="T1117" s="837"/>
      <c r="U1117" s="838"/>
      <c r="V1117" s="83"/>
      <c r="X1117" s="4"/>
    </row>
    <row r="1118" spans="2:25" ht="20.25" customHeight="1">
      <c r="B1118" s="746"/>
      <c r="C1118" s="747"/>
      <c r="D1118" s="747"/>
      <c r="E1118" s="747"/>
      <c r="F1118" s="747"/>
      <c r="G1118" s="748"/>
      <c r="H1118" s="757"/>
      <c r="I1118" s="758"/>
      <c r="J1118" s="758"/>
      <c r="K1118" s="758"/>
      <c r="L1118" s="759"/>
      <c r="M1118" s="757" t="s">
        <v>79</v>
      </c>
      <c r="N1118" s="758"/>
      <c r="O1118" s="758"/>
      <c r="P1118" s="758"/>
      <c r="Q1118" s="759"/>
      <c r="R1118" s="836">
        <v>352662</v>
      </c>
      <c r="S1118" s="837"/>
      <c r="T1118" s="837"/>
      <c r="U1118" s="838"/>
      <c r="V1118" s="83"/>
      <c r="X1118" s="4"/>
    </row>
    <row r="1119" spans="2:25" ht="20.25" customHeight="1">
      <c r="B1119" s="746"/>
      <c r="C1119" s="747"/>
      <c r="D1119" s="747"/>
      <c r="E1119" s="747"/>
      <c r="F1119" s="747"/>
      <c r="G1119" s="748"/>
      <c r="H1119" s="757" t="s">
        <v>528</v>
      </c>
      <c r="I1119" s="758"/>
      <c r="J1119" s="758"/>
      <c r="K1119" s="758"/>
      <c r="L1119" s="759"/>
      <c r="M1119" s="757" t="s">
        <v>79</v>
      </c>
      <c r="N1119" s="758"/>
      <c r="O1119" s="758"/>
      <c r="P1119" s="758"/>
      <c r="Q1119" s="759"/>
      <c r="R1119" s="836">
        <v>329886</v>
      </c>
      <c r="S1119" s="837"/>
      <c r="T1119" s="837"/>
      <c r="U1119" s="838"/>
      <c r="V1119" s="83"/>
      <c r="X1119" s="4"/>
    </row>
    <row r="1120" spans="2:25" ht="20.25" customHeight="1">
      <c r="B1120" s="746"/>
      <c r="C1120" s="747"/>
      <c r="D1120" s="747"/>
      <c r="E1120" s="747"/>
      <c r="F1120" s="747"/>
      <c r="G1120" s="748"/>
      <c r="H1120" s="757" t="s">
        <v>530</v>
      </c>
      <c r="I1120" s="758"/>
      <c r="J1120" s="758"/>
      <c r="K1120" s="758"/>
      <c r="L1120" s="759"/>
      <c r="M1120" s="757" t="s">
        <v>79</v>
      </c>
      <c r="N1120" s="758"/>
      <c r="O1120" s="758"/>
      <c r="P1120" s="758"/>
      <c r="Q1120" s="759"/>
      <c r="R1120" s="836">
        <v>241821</v>
      </c>
      <c r="S1120" s="837"/>
      <c r="T1120" s="837"/>
      <c r="U1120" s="838"/>
      <c r="V1120" s="83"/>
      <c r="X1120" s="4"/>
    </row>
    <row r="1121" spans="2:25" ht="20.25" customHeight="1">
      <c r="B1121" s="746"/>
      <c r="C1121" s="747"/>
      <c r="D1121" s="747"/>
      <c r="E1121" s="747"/>
      <c r="F1121" s="747"/>
      <c r="G1121" s="748"/>
      <c r="H1121" s="757"/>
      <c r="I1121" s="758"/>
      <c r="J1121" s="758"/>
      <c r="K1121" s="758"/>
      <c r="L1121" s="759"/>
      <c r="M1121" s="757"/>
      <c r="N1121" s="758"/>
      <c r="O1121" s="758"/>
      <c r="P1121" s="758"/>
      <c r="Q1121" s="759"/>
      <c r="R1121" s="836">
        <v>357318</v>
      </c>
      <c r="S1121" s="837"/>
      <c r="T1121" s="837"/>
      <c r="U1121" s="838"/>
      <c r="V1121" s="83"/>
      <c r="X1121" s="4"/>
    </row>
    <row r="1122" spans="2:25" ht="20.25" customHeight="1">
      <c r="B1122" s="746"/>
      <c r="C1122" s="747"/>
      <c r="D1122" s="747"/>
      <c r="E1122" s="747"/>
      <c r="F1122" s="747"/>
      <c r="G1122" s="748"/>
      <c r="H1122" s="757" t="s">
        <v>527</v>
      </c>
      <c r="I1122" s="758"/>
      <c r="J1122" s="758"/>
      <c r="K1122" s="758"/>
      <c r="L1122" s="759"/>
      <c r="M1122" s="757" t="s">
        <v>79</v>
      </c>
      <c r="N1122" s="758"/>
      <c r="O1122" s="758"/>
      <c r="P1122" s="758"/>
      <c r="Q1122" s="759"/>
      <c r="R1122" s="836">
        <v>241793</v>
      </c>
      <c r="S1122" s="837"/>
      <c r="T1122" s="837"/>
      <c r="U1122" s="838"/>
      <c r="V1122" s="83"/>
      <c r="X1122" s="4"/>
    </row>
    <row r="1123" spans="2:25" ht="20.25" customHeight="1">
      <c r="B1123" s="746"/>
      <c r="C1123" s="747"/>
      <c r="D1123" s="747"/>
      <c r="E1123" s="747"/>
      <c r="F1123" s="747"/>
      <c r="G1123" s="748"/>
      <c r="H1123" s="757"/>
      <c r="I1123" s="758"/>
      <c r="J1123" s="758"/>
      <c r="K1123" s="758"/>
      <c r="L1123" s="759"/>
      <c r="M1123" s="757"/>
      <c r="N1123" s="758"/>
      <c r="O1123" s="758"/>
      <c r="P1123" s="758"/>
      <c r="Q1123" s="759"/>
      <c r="R1123" s="836">
        <v>357317</v>
      </c>
      <c r="S1123" s="837"/>
      <c r="T1123" s="837"/>
      <c r="U1123" s="838"/>
      <c r="V1123" s="83"/>
      <c r="X1123" s="4"/>
    </row>
    <row r="1124" spans="2:25" ht="20.25" customHeight="1">
      <c r="B1124" s="746"/>
      <c r="C1124" s="747"/>
      <c r="D1124" s="747"/>
      <c r="E1124" s="747"/>
      <c r="F1124" s="747"/>
      <c r="G1124" s="748"/>
      <c r="H1124" s="757"/>
      <c r="I1124" s="758"/>
      <c r="J1124" s="758"/>
      <c r="K1124" s="758"/>
      <c r="L1124" s="759"/>
      <c r="M1124" s="757" t="s">
        <v>683</v>
      </c>
      <c r="N1124" s="758"/>
      <c r="O1124" s="758"/>
      <c r="P1124" s="758"/>
      <c r="Q1124" s="759"/>
      <c r="R1124" s="836">
        <v>352664</v>
      </c>
      <c r="S1124" s="837"/>
      <c r="T1124" s="837"/>
      <c r="U1124" s="838"/>
      <c r="V1124" s="83"/>
      <c r="X1124" s="4"/>
    </row>
    <row r="1125" spans="2:25" ht="20.25" customHeight="1">
      <c r="B1125" s="746"/>
      <c r="C1125" s="747"/>
      <c r="D1125" s="747"/>
      <c r="E1125" s="747"/>
      <c r="F1125" s="747"/>
      <c r="G1125" s="748"/>
      <c r="H1125" s="757"/>
      <c r="I1125" s="758"/>
      <c r="J1125" s="758"/>
      <c r="K1125" s="758"/>
      <c r="L1125" s="759"/>
      <c r="M1125" s="757"/>
      <c r="N1125" s="758"/>
      <c r="O1125" s="758"/>
      <c r="P1125" s="758"/>
      <c r="Q1125" s="759"/>
      <c r="R1125" s="836">
        <v>357320</v>
      </c>
      <c r="S1125" s="837"/>
      <c r="T1125" s="837"/>
      <c r="U1125" s="838"/>
      <c r="V1125" s="83"/>
      <c r="X1125" s="4"/>
    </row>
    <row r="1126" spans="2:25" ht="20.25" customHeight="1">
      <c r="B1126" s="746"/>
      <c r="C1126" s="747"/>
      <c r="D1126" s="747"/>
      <c r="E1126" s="747"/>
      <c r="F1126" s="747"/>
      <c r="G1126" s="748"/>
      <c r="H1126" s="757" t="s">
        <v>529</v>
      </c>
      <c r="I1126" s="758"/>
      <c r="J1126" s="758"/>
      <c r="K1126" s="758"/>
      <c r="L1126" s="759"/>
      <c r="M1126" s="757" t="s">
        <v>683</v>
      </c>
      <c r="N1126" s="758"/>
      <c r="O1126" s="758"/>
      <c r="P1126" s="758"/>
      <c r="Q1126" s="759"/>
      <c r="R1126" s="836">
        <v>352663</v>
      </c>
      <c r="S1126" s="837"/>
      <c r="T1126" s="837"/>
      <c r="U1126" s="838"/>
      <c r="V1126" s="83"/>
      <c r="X1126" s="4"/>
    </row>
    <row r="1127" spans="2:25" ht="20.25" customHeight="1">
      <c r="B1127" s="746"/>
      <c r="C1127" s="747"/>
      <c r="D1127" s="747"/>
      <c r="E1127" s="747"/>
      <c r="F1127" s="747"/>
      <c r="G1127" s="748"/>
      <c r="H1127" s="806" t="s">
        <v>530</v>
      </c>
      <c r="I1127" s="807"/>
      <c r="J1127" s="807"/>
      <c r="K1127" s="807"/>
      <c r="L1127" s="808"/>
      <c r="M1127" s="806" t="s">
        <v>590</v>
      </c>
      <c r="N1127" s="807"/>
      <c r="O1127" s="807"/>
      <c r="P1127" s="807"/>
      <c r="Q1127" s="808"/>
      <c r="R1127" s="845">
        <v>293577</v>
      </c>
      <c r="S1127" s="846"/>
      <c r="T1127" s="846"/>
      <c r="U1127" s="847"/>
      <c r="V1127" s="83"/>
      <c r="X1127" s="4"/>
    </row>
    <row r="1128" spans="2:25" ht="20.25" customHeight="1">
      <c r="B1128" s="746" t="s">
        <v>998</v>
      </c>
      <c r="C1128" s="747"/>
      <c r="D1128" s="747"/>
      <c r="E1128" s="747"/>
      <c r="F1128" s="747"/>
      <c r="G1128" s="748"/>
      <c r="H1128" s="746" t="s">
        <v>992</v>
      </c>
      <c r="I1128" s="747"/>
      <c r="J1128" s="747"/>
      <c r="K1128" s="747"/>
      <c r="L1128" s="748"/>
      <c r="M1128" s="746" t="s">
        <v>689</v>
      </c>
      <c r="N1128" s="747"/>
      <c r="O1128" s="747"/>
      <c r="P1128" s="747"/>
      <c r="Q1128" s="748"/>
      <c r="R1128" s="848">
        <v>327335</v>
      </c>
      <c r="S1128" s="849"/>
      <c r="T1128" s="849"/>
      <c r="U1128" s="850"/>
      <c r="V1128" s="83"/>
      <c r="X1128" s="4"/>
    </row>
    <row r="1129" spans="2:25" ht="20.25" customHeight="1">
      <c r="B1129" s="842" t="s">
        <v>1375</v>
      </c>
      <c r="C1129" s="843"/>
      <c r="D1129" s="843"/>
      <c r="E1129" s="843"/>
      <c r="F1129" s="843"/>
      <c r="G1129" s="844"/>
      <c r="H1129" s="810" t="s">
        <v>970</v>
      </c>
      <c r="I1129" s="811"/>
      <c r="J1129" s="811"/>
      <c r="K1129" s="811"/>
      <c r="L1129" s="812"/>
      <c r="M1129" s="746" t="s">
        <v>1186</v>
      </c>
      <c r="N1129" s="747"/>
      <c r="O1129" s="747"/>
      <c r="P1129" s="747"/>
      <c r="Q1129" s="748"/>
      <c r="R1129" s="833">
        <v>356340</v>
      </c>
      <c r="S1129" s="834"/>
      <c r="T1129" s="834"/>
      <c r="U1129" s="835"/>
      <c r="V1129" s="83"/>
      <c r="X1129" s="4"/>
    </row>
    <row r="1130" spans="2:25" ht="20.25" customHeight="1" thickBot="1">
      <c r="B1130" s="781"/>
      <c r="C1130" s="782"/>
      <c r="D1130" s="782"/>
      <c r="E1130" s="782"/>
      <c r="F1130" s="782"/>
      <c r="G1130" s="783"/>
      <c r="H1130" s="781" t="s">
        <v>969</v>
      </c>
      <c r="I1130" s="782"/>
      <c r="J1130" s="782"/>
      <c r="K1130" s="782"/>
      <c r="L1130" s="783"/>
      <c r="M1130" s="778"/>
      <c r="N1130" s="779"/>
      <c r="O1130" s="779"/>
      <c r="P1130" s="779"/>
      <c r="Q1130" s="780"/>
      <c r="R1130" s="857">
        <v>356341</v>
      </c>
      <c r="S1130" s="858"/>
      <c r="T1130" s="858"/>
      <c r="U1130" s="859"/>
      <c r="V1130" s="83"/>
      <c r="X1130" s="4"/>
    </row>
    <row r="1131" spans="2:25" ht="22.5" customHeight="1">
      <c r="B1131" s="892"/>
      <c r="C1131" s="892"/>
      <c r="D1131" s="892"/>
      <c r="E1131" s="892"/>
      <c r="F1131" s="892"/>
      <c r="G1131" s="892"/>
      <c r="H1131" s="892"/>
      <c r="I1131" s="892"/>
      <c r="J1131" s="892"/>
      <c r="K1131" s="892"/>
      <c r="L1131" s="892"/>
      <c r="M1131" s="892"/>
      <c r="N1131" s="892"/>
      <c r="O1131" s="892"/>
      <c r="P1131" s="892"/>
      <c r="Q1131" s="892"/>
      <c r="R1131" s="892"/>
      <c r="S1131" s="892"/>
      <c r="T1131" s="892"/>
      <c r="U1131" s="892"/>
      <c r="V1131" s="10"/>
      <c r="W1131" s="371"/>
      <c r="X1131" s="83"/>
    </row>
    <row r="1132" spans="2:25" s="239" customFormat="1" ht="20.100000000000001" customHeight="1" thickBot="1">
      <c r="B1132" s="241" t="s">
        <v>994</v>
      </c>
      <c r="C1132" s="24"/>
      <c r="D1132" s="24"/>
      <c r="E1132" s="24"/>
      <c r="F1132" s="82"/>
      <c r="G1132" s="24"/>
      <c r="H1132" s="82"/>
      <c r="I1132" s="24"/>
      <c r="J1132" s="82"/>
      <c r="K1132" s="24"/>
      <c r="L1132" s="82"/>
      <c r="M1132" s="24"/>
      <c r="N1132" s="82"/>
      <c r="O1132" s="24"/>
      <c r="P1132" s="82"/>
      <c r="Q1132" s="24"/>
      <c r="R1132" s="82"/>
      <c r="S1132" s="24"/>
      <c r="T1132" s="82"/>
      <c r="U1132" s="24"/>
      <c r="V1132" s="82"/>
      <c r="W1132" s="24"/>
      <c r="X1132" s="82"/>
      <c r="Y1132" s="24"/>
    </row>
    <row r="1133" spans="2:25" ht="20.100000000000001" customHeight="1" thickBot="1">
      <c r="B1133" s="531" t="s">
        <v>453</v>
      </c>
      <c r="C1133" s="532"/>
      <c r="D1133" s="532"/>
      <c r="E1133" s="532"/>
      <c r="F1133" s="532"/>
      <c r="G1133" s="532"/>
      <c r="H1133" s="532"/>
      <c r="I1133" s="532"/>
      <c r="J1133" s="532"/>
      <c r="K1133" s="532"/>
      <c r="L1133" s="532"/>
      <c r="M1133" s="532"/>
      <c r="N1133" s="532"/>
      <c r="O1133" s="532"/>
      <c r="P1133" s="532"/>
      <c r="Q1133" s="532"/>
      <c r="R1133" s="532"/>
      <c r="S1133" s="532"/>
      <c r="T1133" s="532"/>
      <c r="U1133" s="533"/>
      <c r="V1133" s="10"/>
      <c r="X1133" s="4"/>
    </row>
    <row r="1134" spans="2:25" ht="30" customHeight="1" thickBot="1">
      <c r="B1134" s="622" t="s">
        <v>581</v>
      </c>
      <c r="C1134" s="623"/>
      <c r="D1134" s="623"/>
      <c r="E1134" s="623"/>
      <c r="F1134" s="623"/>
      <c r="G1134" s="624"/>
      <c r="H1134" s="710" t="s">
        <v>524</v>
      </c>
      <c r="I1134" s="710"/>
      <c r="J1134" s="710"/>
      <c r="K1134" s="710"/>
      <c r="L1134" s="710"/>
      <c r="M1134" s="710" t="s">
        <v>491</v>
      </c>
      <c r="N1134" s="710"/>
      <c r="O1134" s="710"/>
      <c r="P1134" s="710"/>
      <c r="Q1134" s="710"/>
      <c r="R1134" s="710"/>
      <c r="S1134" s="710"/>
      <c r="T1134" s="710"/>
      <c r="U1134" s="710"/>
      <c r="X1134" s="4"/>
    </row>
    <row r="1135" spans="2:25" ht="20.25" customHeight="1">
      <c r="B1135" s="737" t="s">
        <v>995</v>
      </c>
      <c r="C1135" s="738"/>
      <c r="D1135" s="738"/>
      <c r="E1135" s="738"/>
      <c r="F1135" s="738"/>
      <c r="G1135" s="739"/>
      <c r="H1135" s="842" t="s">
        <v>1109</v>
      </c>
      <c r="I1135" s="843"/>
      <c r="J1135" s="843"/>
      <c r="K1135" s="843"/>
      <c r="L1135" s="844"/>
      <c r="M1135" s="737" t="s">
        <v>1108</v>
      </c>
      <c r="N1135" s="738"/>
      <c r="O1135" s="738"/>
      <c r="P1135" s="738"/>
      <c r="Q1135" s="739"/>
      <c r="R1135" s="803">
        <v>314431</v>
      </c>
      <c r="S1135" s="804"/>
      <c r="T1135" s="804"/>
      <c r="U1135" s="805"/>
      <c r="V1135" s="83"/>
      <c r="X1135" s="4"/>
    </row>
    <row r="1136" spans="2:25" ht="20.25" customHeight="1">
      <c r="B1136" s="830"/>
      <c r="C1136" s="831"/>
      <c r="D1136" s="831"/>
      <c r="E1136" s="831"/>
      <c r="F1136" s="831"/>
      <c r="G1136" s="832"/>
      <c r="H1136" s="757" t="s">
        <v>993</v>
      </c>
      <c r="I1136" s="758"/>
      <c r="J1136" s="758"/>
      <c r="K1136" s="758"/>
      <c r="L1136" s="759"/>
      <c r="M1136" s="830"/>
      <c r="N1136" s="831"/>
      <c r="O1136" s="831"/>
      <c r="P1136" s="831"/>
      <c r="Q1136" s="832"/>
      <c r="R1136" s="760">
        <v>354027</v>
      </c>
      <c r="S1136" s="761"/>
      <c r="T1136" s="761"/>
      <c r="U1136" s="762"/>
      <c r="V1136" s="83"/>
      <c r="X1136" s="4"/>
    </row>
    <row r="1137" spans="2:27" ht="20.25" customHeight="1">
      <c r="B1137" s="830"/>
      <c r="C1137" s="831"/>
      <c r="D1137" s="831"/>
      <c r="E1137" s="831"/>
      <c r="F1137" s="831"/>
      <c r="G1137" s="832"/>
      <c r="H1137" s="757" t="s">
        <v>996</v>
      </c>
      <c r="I1137" s="758"/>
      <c r="J1137" s="758"/>
      <c r="K1137" s="758"/>
      <c r="L1137" s="759"/>
      <c r="M1137" s="830"/>
      <c r="N1137" s="831"/>
      <c r="O1137" s="831"/>
      <c r="P1137" s="831"/>
      <c r="Q1137" s="832"/>
      <c r="R1137" s="760">
        <v>354695</v>
      </c>
      <c r="S1137" s="761"/>
      <c r="T1137" s="761"/>
      <c r="U1137" s="762"/>
      <c r="V1137" s="83"/>
      <c r="X1137" s="4"/>
    </row>
    <row r="1138" spans="2:27" ht="20.25" customHeight="1" thickBot="1">
      <c r="B1138" s="781"/>
      <c r="C1138" s="782"/>
      <c r="D1138" s="782"/>
      <c r="E1138" s="782"/>
      <c r="F1138" s="782"/>
      <c r="G1138" s="783"/>
      <c r="H1138" s="781" t="s">
        <v>997</v>
      </c>
      <c r="I1138" s="782"/>
      <c r="J1138" s="782"/>
      <c r="K1138" s="782"/>
      <c r="L1138" s="783"/>
      <c r="M1138" s="781"/>
      <c r="N1138" s="782"/>
      <c r="O1138" s="782"/>
      <c r="P1138" s="782"/>
      <c r="Q1138" s="783"/>
      <c r="R1138" s="784">
        <v>354694</v>
      </c>
      <c r="S1138" s="785"/>
      <c r="T1138" s="785"/>
      <c r="U1138" s="786"/>
      <c r="V1138" s="83"/>
      <c r="X1138" s="4"/>
    </row>
    <row r="1139" spans="2:27" ht="38.25" customHeight="1">
      <c r="B1139" s="892" t="s">
        <v>2149</v>
      </c>
      <c r="C1139" s="892"/>
      <c r="D1139" s="892"/>
      <c r="E1139" s="892"/>
      <c r="F1139" s="892"/>
      <c r="G1139" s="892"/>
      <c r="H1139" s="892"/>
      <c r="I1139" s="892"/>
      <c r="J1139" s="892"/>
      <c r="K1139" s="892"/>
      <c r="L1139" s="892"/>
      <c r="M1139" s="892"/>
      <c r="N1139" s="892"/>
      <c r="O1139" s="892"/>
      <c r="P1139" s="892"/>
      <c r="Q1139" s="892"/>
      <c r="R1139" s="892"/>
      <c r="S1139" s="892"/>
      <c r="T1139" s="892"/>
      <c r="U1139" s="892"/>
      <c r="V1139" s="10"/>
      <c r="W1139" s="371"/>
      <c r="X1139" s="83"/>
    </row>
    <row r="1140" spans="2:27" ht="13.5" customHeight="1">
      <c r="C1140" s="24"/>
      <c r="D1140" s="24"/>
      <c r="E1140" s="24"/>
      <c r="F1140" s="82"/>
      <c r="G1140" s="24"/>
      <c r="H1140" s="82"/>
      <c r="I1140" s="24"/>
      <c r="J1140" s="82"/>
      <c r="K1140" s="24"/>
      <c r="L1140" s="82"/>
      <c r="M1140" s="24"/>
      <c r="N1140" s="82"/>
      <c r="O1140" s="24"/>
      <c r="P1140" s="82"/>
      <c r="Q1140" s="24"/>
      <c r="R1140" s="82"/>
      <c r="S1140" s="24"/>
      <c r="T1140" s="82"/>
      <c r="U1140" s="24"/>
      <c r="V1140" s="82"/>
      <c r="W1140" s="24"/>
      <c r="X1140" s="82"/>
      <c r="Y1140" s="24"/>
    </row>
    <row r="1141" spans="2:27" ht="14.25" customHeight="1" thickBot="1">
      <c r="B1141" s="39"/>
    </row>
    <row r="1142" spans="2:27" ht="25.5" customHeight="1" thickTop="1" thickBot="1">
      <c r="B1142" s="518" t="s">
        <v>580</v>
      </c>
      <c r="C1142" s="519"/>
      <c r="D1142" s="519"/>
      <c r="E1142" s="519"/>
      <c r="F1142" s="519"/>
      <c r="G1142" s="519"/>
      <c r="H1142" s="519"/>
      <c r="I1142" s="519"/>
      <c r="J1142" s="519"/>
      <c r="K1142" s="519"/>
      <c r="L1142" s="519"/>
      <c r="M1142" s="519"/>
      <c r="N1142" s="519"/>
      <c r="O1142" s="519"/>
      <c r="P1142" s="519"/>
      <c r="Q1142" s="519"/>
      <c r="R1142" s="519"/>
      <c r="S1142" s="519"/>
      <c r="T1142" s="519"/>
      <c r="U1142" s="519"/>
      <c r="V1142" s="519"/>
      <c r="W1142" s="519"/>
      <c r="X1142" s="519"/>
      <c r="Y1142" s="519"/>
      <c r="Z1142" s="519"/>
      <c r="AA1142" s="520"/>
    </row>
    <row r="1143" spans="2:27" ht="14.25" customHeight="1" thickTop="1">
      <c r="B1143" s="24"/>
      <c r="C1143" s="24"/>
      <c r="D1143" s="24"/>
      <c r="E1143" s="24"/>
      <c r="F1143" s="82"/>
      <c r="G1143" s="24"/>
      <c r="H1143" s="82"/>
      <c r="I1143" s="24"/>
      <c r="J1143" s="82"/>
      <c r="K1143" s="24"/>
      <c r="L1143" s="82"/>
      <c r="M1143" s="24"/>
      <c r="N1143" s="82"/>
      <c r="O1143" s="24"/>
      <c r="P1143" s="82"/>
      <c r="Q1143" s="24"/>
      <c r="R1143" s="82"/>
      <c r="S1143" s="24"/>
      <c r="T1143" s="82"/>
      <c r="U1143" s="24"/>
      <c r="V1143" s="82"/>
      <c r="W1143" s="24"/>
      <c r="X1143" s="82"/>
      <c r="Y1143" s="24"/>
    </row>
    <row r="1144" spans="2:27" s="239" customFormat="1" ht="20.100000000000001" customHeight="1" thickBot="1">
      <c r="B1144" s="241" t="s">
        <v>660</v>
      </c>
      <c r="C1144" s="24"/>
      <c r="D1144" s="24"/>
      <c r="E1144" s="24"/>
      <c r="F1144" s="82"/>
      <c r="G1144" s="24"/>
      <c r="H1144" s="82"/>
      <c r="I1144" s="24"/>
      <c r="J1144" s="82"/>
      <c r="K1144" s="24"/>
      <c r="L1144" s="82"/>
      <c r="M1144" s="24"/>
      <c r="N1144" s="82"/>
      <c r="O1144" s="24"/>
      <c r="P1144" s="82"/>
      <c r="Q1144" s="24"/>
      <c r="R1144" s="82"/>
      <c r="S1144" s="24"/>
      <c r="T1144" s="82"/>
      <c r="U1144" s="24"/>
      <c r="V1144" s="82"/>
      <c r="W1144" s="24"/>
      <c r="X1144" s="82"/>
      <c r="Y1144" s="24"/>
    </row>
    <row r="1145" spans="2:27" ht="20.100000000000001" customHeight="1" thickBot="1">
      <c r="B1145" s="531" t="s">
        <v>453</v>
      </c>
      <c r="C1145" s="532"/>
      <c r="D1145" s="532"/>
      <c r="E1145" s="532"/>
      <c r="F1145" s="532"/>
      <c r="G1145" s="532"/>
      <c r="H1145" s="532"/>
      <c r="I1145" s="532"/>
      <c r="J1145" s="532"/>
      <c r="K1145" s="532"/>
      <c r="L1145" s="532"/>
      <c r="M1145" s="532"/>
      <c r="N1145" s="532"/>
      <c r="O1145" s="532"/>
      <c r="P1145" s="532"/>
      <c r="Q1145" s="532"/>
      <c r="R1145" s="532"/>
      <c r="S1145" s="532"/>
      <c r="T1145" s="532"/>
      <c r="U1145" s="533"/>
      <c r="V1145" s="10"/>
      <c r="X1145" s="4"/>
    </row>
    <row r="1146" spans="2:27" ht="30" customHeight="1" thickBot="1">
      <c r="B1146" s="622" t="s">
        <v>581</v>
      </c>
      <c r="C1146" s="623"/>
      <c r="D1146" s="623"/>
      <c r="E1146" s="623"/>
      <c r="F1146" s="623"/>
      <c r="G1146" s="624"/>
      <c r="H1146" s="710" t="s">
        <v>524</v>
      </c>
      <c r="I1146" s="710"/>
      <c r="J1146" s="710"/>
      <c r="K1146" s="710"/>
      <c r="L1146" s="710"/>
      <c r="M1146" s="710" t="s">
        <v>491</v>
      </c>
      <c r="N1146" s="710"/>
      <c r="O1146" s="710"/>
      <c r="P1146" s="710"/>
      <c r="Q1146" s="710"/>
      <c r="R1146" s="710"/>
      <c r="S1146" s="710"/>
      <c r="T1146" s="710"/>
      <c r="U1146" s="710"/>
      <c r="X1146" s="4"/>
    </row>
    <row r="1147" spans="2:27" ht="20.25" customHeight="1">
      <c r="B1147" s="737" t="s">
        <v>628</v>
      </c>
      <c r="C1147" s="738"/>
      <c r="D1147" s="738"/>
      <c r="E1147" s="738"/>
      <c r="F1147" s="738"/>
      <c r="G1147" s="739"/>
      <c r="H1147" s="800" t="s">
        <v>1106</v>
      </c>
      <c r="I1147" s="801"/>
      <c r="J1147" s="801"/>
      <c r="K1147" s="801"/>
      <c r="L1147" s="802"/>
      <c r="M1147" s="737" t="s">
        <v>626</v>
      </c>
      <c r="N1147" s="738"/>
      <c r="O1147" s="738"/>
      <c r="P1147" s="738"/>
      <c r="Q1147" s="739"/>
      <c r="R1147" s="803">
        <v>354102</v>
      </c>
      <c r="S1147" s="804"/>
      <c r="T1147" s="804"/>
      <c r="U1147" s="805"/>
      <c r="V1147" s="83"/>
      <c r="X1147" s="4"/>
    </row>
    <row r="1148" spans="2:27" ht="20.25" customHeight="1">
      <c r="B1148" s="830"/>
      <c r="C1148" s="831"/>
      <c r="D1148" s="831"/>
      <c r="E1148" s="831"/>
      <c r="F1148" s="831"/>
      <c r="G1148" s="832"/>
      <c r="H1148" s="757" t="s">
        <v>832</v>
      </c>
      <c r="I1148" s="758"/>
      <c r="J1148" s="758"/>
      <c r="K1148" s="758"/>
      <c r="L1148" s="759"/>
      <c r="M1148" s="830"/>
      <c r="N1148" s="831"/>
      <c r="O1148" s="831"/>
      <c r="P1148" s="831"/>
      <c r="Q1148" s="832"/>
      <c r="R1148" s="760">
        <v>354103</v>
      </c>
      <c r="S1148" s="761"/>
      <c r="T1148" s="761"/>
      <c r="U1148" s="762"/>
      <c r="V1148" s="83"/>
      <c r="X1148" s="4"/>
    </row>
    <row r="1149" spans="2:27" ht="20.25" customHeight="1">
      <c r="B1149" s="830"/>
      <c r="C1149" s="831"/>
      <c r="D1149" s="831"/>
      <c r="E1149" s="831"/>
      <c r="F1149" s="831"/>
      <c r="G1149" s="832"/>
      <c r="H1149" s="757" t="s">
        <v>529</v>
      </c>
      <c r="I1149" s="758"/>
      <c r="J1149" s="758"/>
      <c r="K1149" s="758"/>
      <c r="L1149" s="759"/>
      <c r="M1149" s="830"/>
      <c r="N1149" s="831"/>
      <c r="O1149" s="831"/>
      <c r="P1149" s="831"/>
      <c r="Q1149" s="832"/>
      <c r="R1149" s="760">
        <v>330577</v>
      </c>
      <c r="S1149" s="761"/>
      <c r="T1149" s="761"/>
      <c r="U1149" s="762"/>
      <c r="V1149" s="83"/>
      <c r="X1149" s="4"/>
    </row>
    <row r="1150" spans="2:27" ht="20.25" customHeight="1">
      <c r="B1150" s="830"/>
      <c r="C1150" s="831"/>
      <c r="D1150" s="831"/>
      <c r="E1150" s="831"/>
      <c r="F1150" s="831"/>
      <c r="G1150" s="832"/>
      <c r="H1150" s="757" t="s">
        <v>836</v>
      </c>
      <c r="I1150" s="758"/>
      <c r="J1150" s="758"/>
      <c r="K1150" s="758"/>
      <c r="L1150" s="759"/>
      <c r="M1150" s="830"/>
      <c r="N1150" s="831"/>
      <c r="O1150" s="831"/>
      <c r="P1150" s="831"/>
      <c r="Q1150" s="832"/>
      <c r="R1150" s="760">
        <v>354104</v>
      </c>
      <c r="S1150" s="761"/>
      <c r="T1150" s="761"/>
      <c r="U1150" s="762"/>
      <c r="V1150" s="83"/>
      <c r="X1150" s="4"/>
    </row>
    <row r="1151" spans="2:27" ht="20.25" customHeight="1">
      <c r="B1151" s="830"/>
      <c r="C1151" s="831"/>
      <c r="D1151" s="831"/>
      <c r="E1151" s="831"/>
      <c r="F1151" s="831"/>
      <c r="G1151" s="832"/>
      <c r="H1151" s="757" t="s">
        <v>89</v>
      </c>
      <c r="I1151" s="758"/>
      <c r="J1151" s="758"/>
      <c r="K1151" s="758"/>
      <c r="L1151" s="759"/>
      <c r="M1151" s="830"/>
      <c r="N1151" s="831"/>
      <c r="O1151" s="831"/>
      <c r="P1151" s="831"/>
      <c r="Q1151" s="832"/>
      <c r="R1151" s="760">
        <v>329780</v>
      </c>
      <c r="S1151" s="761"/>
      <c r="T1151" s="761"/>
      <c r="U1151" s="762"/>
      <c r="V1151" s="83"/>
      <c r="X1151" s="4"/>
    </row>
    <row r="1152" spans="2:27" ht="20.25" customHeight="1">
      <c r="B1152" s="830"/>
      <c r="C1152" s="831"/>
      <c r="D1152" s="831"/>
      <c r="E1152" s="831"/>
      <c r="F1152" s="831"/>
      <c r="G1152" s="832"/>
      <c r="H1152" s="757" t="s">
        <v>837</v>
      </c>
      <c r="I1152" s="758"/>
      <c r="J1152" s="758"/>
      <c r="K1152" s="758"/>
      <c r="L1152" s="759"/>
      <c r="M1152" s="830"/>
      <c r="N1152" s="831"/>
      <c r="O1152" s="831"/>
      <c r="P1152" s="831"/>
      <c r="Q1152" s="832"/>
      <c r="R1152" s="760">
        <v>352341</v>
      </c>
      <c r="S1152" s="761"/>
      <c r="T1152" s="761"/>
      <c r="U1152" s="762"/>
      <c r="V1152" s="83"/>
      <c r="X1152" s="4"/>
    </row>
    <row r="1153" spans="2:24" ht="20.25" customHeight="1">
      <c r="B1153" s="830"/>
      <c r="C1153" s="831"/>
      <c r="D1153" s="831"/>
      <c r="E1153" s="831"/>
      <c r="F1153" s="831"/>
      <c r="G1153" s="832"/>
      <c r="H1153" s="757" t="s">
        <v>530</v>
      </c>
      <c r="I1153" s="758"/>
      <c r="J1153" s="758"/>
      <c r="K1153" s="758"/>
      <c r="L1153" s="759"/>
      <c r="M1153" s="830"/>
      <c r="N1153" s="831"/>
      <c r="O1153" s="831"/>
      <c r="P1153" s="831"/>
      <c r="Q1153" s="832"/>
      <c r="R1153" s="760">
        <v>330576</v>
      </c>
      <c r="S1153" s="761"/>
      <c r="T1153" s="761"/>
      <c r="U1153" s="762"/>
      <c r="V1153" s="83"/>
      <c r="X1153" s="4"/>
    </row>
    <row r="1154" spans="2:24" ht="20.25" customHeight="1">
      <c r="B1154" s="830"/>
      <c r="C1154" s="831"/>
      <c r="D1154" s="831"/>
      <c r="E1154" s="831"/>
      <c r="F1154" s="831"/>
      <c r="G1154" s="832"/>
      <c r="H1154" s="757" t="s">
        <v>843</v>
      </c>
      <c r="I1154" s="758"/>
      <c r="J1154" s="758"/>
      <c r="K1154" s="758"/>
      <c r="L1154" s="759"/>
      <c r="M1154" s="716"/>
      <c r="N1154" s="717"/>
      <c r="O1154" s="717"/>
      <c r="P1154" s="717"/>
      <c r="Q1154" s="718"/>
      <c r="R1154" s="760">
        <v>352334</v>
      </c>
      <c r="S1154" s="761"/>
      <c r="T1154" s="761"/>
      <c r="U1154" s="762"/>
      <c r="V1154" s="83"/>
      <c r="X1154" s="4"/>
    </row>
    <row r="1155" spans="2:24" ht="20.25" customHeight="1">
      <c r="B1155" s="830"/>
      <c r="C1155" s="831"/>
      <c r="D1155" s="831"/>
      <c r="E1155" s="831"/>
      <c r="F1155" s="831"/>
      <c r="G1155" s="832"/>
      <c r="H1155" s="757" t="s">
        <v>528</v>
      </c>
      <c r="I1155" s="758"/>
      <c r="J1155" s="758"/>
      <c r="K1155" s="758"/>
      <c r="L1155" s="759"/>
      <c r="M1155" s="787" t="s">
        <v>627</v>
      </c>
      <c r="N1155" s="788"/>
      <c r="O1155" s="788"/>
      <c r="P1155" s="788"/>
      <c r="Q1155" s="789"/>
      <c r="R1155" s="760">
        <v>318523</v>
      </c>
      <c r="S1155" s="761"/>
      <c r="T1155" s="761"/>
      <c r="U1155" s="762"/>
      <c r="V1155" s="83"/>
      <c r="X1155" s="4"/>
    </row>
    <row r="1156" spans="2:24" ht="20.25" customHeight="1">
      <c r="B1156" s="830"/>
      <c r="C1156" s="831"/>
      <c r="D1156" s="831"/>
      <c r="E1156" s="831"/>
      <c r="F1156" s="831"/>
      <c r="G1156" s="832"/>
      <c r="H1156" s="757" t="s">
        <v>835</v>
      </c>
      <c r="I1156" s="758"/>
      <c r="J1156" s="758"/>
      <c r="K1156" s="758"/>
      <c r="L1156" s="759"/>
      <c r="M1156" s="716"/>
      <c r="N1156" s="717"/>
      <c r="O1156" s="717"/>
      <c r="P1156" s="717"/>
      <c r="Q1156" s="718"/>
      <c r="R1156" s="760">
        <v>354154</v>
      </c>
      <c r="S1156" s="761"/>
      <c r="T1156" s="761"/>
      <c r="U1156" s="762"/>
      <c r="V1156" s="83"/>
      <c r="X1156" s="4"/>
    </row>
    <row r="1157" spans="2:24" ht="20.25" customHeight="1">
      <c r="B1157" s="830"/>
      <c r="C1157" s="831"/>
      <c r="D1157" s="831"/>
      <c r="E1157" s="831"/>
      <c r="F1157" s="831"/>
      <c r="G1157" s="832"/>
      <c r="H1157" s="757" t="s">
        <v>529</v>
      </c>
      <c r="I1157" s="758"/>
      <c r="J1157" s="758"/>
      <c r="K1157" s="758"/>
      <c r="L1157" s="759"/>
      <c r="M1157" s="757" t="s">
        <v>627</v>
      </c>
      <c r="N1157" s="758"/>
      <c r="O1157" s="758"/>
      <c r="P1157" s="758"/>
      <c r="Q1157" s="759"/>
      <c r="R1157" s="760">
        <v>317841</v>
      </c>
      <c r="S1157" s="761"/>
      <c r="T1157" s="761"/>
      <c r="U1157" s="762"/>
      <c r="V1157" s="83"/>
      <c r="X1157" s="4"/>
    </row>
    <row r="1158" spans="2:24" ht="20.25" customHeight="1">
      <c r="B1158" s="830"/>
      <c r="C1158" s="831"/>
      <c r="D1158" s="831"/>
      <c r="E1158" s="831"/>
      <c r="F1158" s="831"/>
      <c r="G1158" s="832"/>
      <c r="H1158" s="757" t="s">
        <v>89</v>
      </c>
      <c r="I1158" s="758"/>
      <c r="J1158" s="758"/>
      <c r="K1158" s="758"/>
      <c r="L1158" s="759"/>
      <c r="M1158" s="757" t="s">
        <v>590</v>
      </c>
      <c r="N1158" s="758"/>
      <c r="O1158" s="758"/>
      <c r="P1158" s="758"/>
      <c r="Q1158" s="759"/>
      <c r="R1158" s="760">
        <v>279483</v>
      </c>
      <c r="S1158" s="761"/>
      <c r="T1158" s="761"/>
      <c r="U1158" s="762"/>
      <c r="V1158" s="83"/>
      <c r="X1158" s="4"/>
    </row>
    <row r="1159" spans="2:24" ht="20.25" customHeight="1">
      <c r="B1159" s="830"/>
      <c r="C1159" s="831"/>
      <c r="D1159" s="831"/>
      <c r="E1159" s="831"/>
      <c r="F1159" s="831"/>
      <c r="G1159" s="832"/>
      <c r="H1159" s="757" t="s">
        <v>530</v>
      </c>
      <c r="I1159" s="758"/>
      <c r="J1159" s="758"/>
      <c r="K1159" s="758"/>
      <c r="L1159" s="759"/>
      <c r="M1159" s="757" t="s">
        <v>627</v>
      </c>
      <c r="N1159" s="758"/>
      <c r="O1159" s="758"/>
      <c r="P1159" s="758"/>
      <c r="Q1159" s="759"/>
      <c r="R1159" s="760">
        <v>296097</v>
      </c>
      <c r="S1159" s="761"/>
      <c r="T1159" s="761"/>
      <c r="U1159" s="762"/>
      <c r="V1159" s="83"/>
      <c r="X1159" s="4"/>
    </row>
    <row r="1160" spans="2:24" ht="20.25" customHeight="1">
      <c r="B1160" s="830"/>
      <c r="C1160" s="831"/>
      <c r="D1160" s="831"/>
      <c r="E1160" s="831"/>
      <c r="F1160" s="831"/>
      <c r="G1160" s="832"/>
      <c r="H1160" s="757" t="s">
        <v>530</v>
      </c>
      <c r="I1160" s="758"/>
      <c r="J1160" s="758"/>
      <c r="K1160" s="758"/>
      <c r="L1160" s="759"/>
      <c r="M1160" s="757" t="s">
        <v>590</v>
      </c>
      <c r="N1160" s="758"/>
      <c r="O1160" s="758"/>
      <c r="P1160" s="758"/>
      <c r="Q1160" s="759"/>
      <c r="R1160" s="760">
        <v>293577</v>
      </c>
      <c r="S1160" s="761"/>
      <c r="T1160" s="761"/>
      <c r="U1160" s="762"/>
      <c r="V1160" s="83"/>
      <c r="X1160" s="4"/>
    </row>
    <row r="1161" spans="2:24" ht="20.25" customHeight="1">
      <c r="B1161" s="830"/>
      <c r="C1161" s="831"/>
      <c r="D1161" s="831"/>
      <c r="E1161" s="831"/>
      <c r="F1161" s="831"/>
      <c r="G1161" s="832"/>
      <c r="H1161" s="757" t="s">
        <v>427</v>
      </c>
      <c r="I1161" s="758"/>
      <c r="J1161" s="758"/>
      <c r="K1161" s="758"/>
      <c r="L1161" s="759"/>
      <c r="M1161" s="757" t="s">
        <v>680</v>
      </c>
      <c r="N1161" s="758"/>
      <c r="O1161" s="758"/>
      <c r="P1161" s="758"/>
      <c r="Q1161" s="759"/>
      <c r="R1161" s="760">
        <v>352661</v>
      </c>
      <c r="S1161" s="761"/>
      <c r="T1161" s="761"/>
      <c r="U1161" s="762"/>
      <c r="V1161" s="83"/>
      <c r="X1161" s="4"/>
    </row>
    <row r="1162" spans="2:24" ht="20.25" customHeight="1">
      <c r="B1162" s="830"/>
      <c r="C1162" s="831"/>
      <c r="D1162" s="831"/>
      <c r="E1162" s="831"/>
      <c r="F1162" s="831"/>
      <c r="G1162" s="832"/>
      <c r="H1162" s="787" t="s">
        <v>428</v>
      </c>
      <c r="I1162" s="788"/>
      <c r="J1162" s="788"/>
      <c r="K1162" s="788"/>
      <c r="L1162" s="789"/>
      <c r="M1162" s="757" t="s">
        <v>79</v>
      </c>
      <c r="N1162" s="758"/>
      <c r="O1162" s="758"/>
      <c r="P1162" s="758"/>
      <c r="Q1162" s="759"/>
      <c r="R1162" s="760">
        <v>353936</v>
      </c>
      <c r="S1162" s="761"/>
      <c r="T1162" s="761"/>
      <c r="U1162" s="762"/>
      <c r="V1162" s="83"/>
      <c r="X1162" s="4"/>
    </row>
    <row r="1163" spans="2:24" ht="20.25" customHeight="1">
      <c r="B1163" s="830"/>
      <c r="C1163" s="831"/>
      <c r="D1163" s="831"/>
      <c r="E1163" s="831"/>
      <c r="F1163" s="831"/>
      <c r="G1163" s="832"/>
      <c r="H1163" s="757" t="s">
        <v>526</v>
      </c>
      <c r="I1163" s="758"/>
      <c r="J1163" s="758"/>
      <c r="K1163" s="758"/>
      <c r="L1163" s="759"/>
      <c r="M1163" s="787" t="s">
        <v>681</v>
      </c>
      <c r="N1163" s="788"/>
      <c r="O1163" s="788"/>
      <c r="P1163" s="788"/>
      <c r="Q1163" s="789"/>
      <c r="R1163" s="760">
        <v>353942</v>
      </c>
      <c r="S1163" s="761"/>
      <c r="T1163" s="761"/>
      <c r="U1163" s="762"/>
      <c r="V1163" s="83"/>
      <c r="X1163" s="4"/>
    </row>
    <row r="1164" spans="2:24" ht="20.25" customHeight="1">
      <c r="B1164" s="830"/>
      <c r="C1164" s="831"/>
      <c r="D1164" s="831"/>
      <c r="E1164" s="831"/>
      <c r="F1164" s="831"/>
      <c r="G1164" s="832"/>
      <c r="H1164" s="757" t="s">
        <v>829</v>
      </c>
      <c r="I1164" s="758"/>
      <c r="J1164" s="758"/>
      <c r="K1164" s="758"/>
      <c r="L1164" s="759"/>
      <c r="M1164" s="716"/>
      <c r="N1164" s="717"/>
      <c r="O1164" s="717"/>
      <c r="P1164" s="717"/>
      <c r="Q1164" s="718"/>
      <c r="R1164" s="760">
        <v>352336</v>
      </c>
      <c r="S1164" s="761"/>
      <c r="T1164" s="761"/>
      <c r="U1164" s="762"/>
      <c r="V1164" s="83"/>
      <c r="X1164" s="4"/>
    </row>
    <row r="1165" spans="2:24" ht="20.25" customHeight="1">
      <c r="B1165" s="830"/>
      <c r="C1165" s="831"/>
      <c r="D1165" s="831"/>
      <c r="E1165" s="831"/>
      <c r="F1165" s="831"/>
      <c r="G1165" s="832"/>
      <c r="H1165" s="757" t="s">
        <v>528</v>
      </c>
      <c r="I1165" s="758"/>
      <c r="J1165" s="758"/>
      <c r="K1165" s="758"/>
      <c r="L1165" s="759"/>
      <c r="M1165" s="787" t="s">
        <v>79</v>
      </c>
      <c r="N1165" s="788"/>
      <c r="O1165" s="788"/>
      <c r="P1165" s="788"/>
      <c r="Q1165" s="789"/>
      <c r="R1165" s="760">
        <v>239343</v>
      </c>
      <c r="S1165" s="761"/>
      <c r="T1165" s="761"/>
      <c r="U1165" s="762"/>
      <c r="V1165" s="83"/>
      <c r="X1165" s="4"/>
    </row>
    <row r="1166" spans="2:24" ht="20.25" customHeight="1">
      <c r="B1166" s="830"/>
      <c r="C1166" s="831"/>
      <c r="D1166" s="831"/>
      <c r="E1166" s="831"/>
      <c r="F1166" s="831"/>
      <c r="G1166" s="832"/>
      <c r="H1166" s="757" t="s">
        <v>1376</v>
      </c>
      <c r="I1166" s="758"/>
      <c r="J1166" s="758"/>
      <c r="K1166" s="758"/>
      <c r="L1166" s="759"/>
      <c r="M1166" s="716"/>
      <c r="N1166" s="717"/>
      <c r="O1166" s="717"/>
      <c r="P1166" s="717"/>
      <c r="Q1166" s="718"/>
      <c r="R1166" s="760">
        <v>352335</v>
      </c>
      <c r="S1166" s="761"/>
      <c r="T1166" s="761"/>
      <c r="U1166" s="762"/>
      <c r="V1166" s="83"/>
      <c r="X1166" s="4"/>
    </row>
    <row r="1167" spans="2:24" ht="20.25" customHeight="1">
      <c r="B1167" s="806"/>
      <c r="C1167" s="807"/>
      <c r="D1167" s="807"/>
      <c r="E1167" s="807"/>
      <c r="F1167" s="807"/>
      <c r="G1167" s="808"/>
      <c r="H1167" s="305" t="s">
        <v>527</v>
      </c>
      <c r="I1167" s="306"/>
      <c r="J1167" s="306"/>
      <c r="K1167" s="306"/>
      <c r="L1167" s="307"/>
      <c r="M1167" s="246" t="s">
        <v>683</v>
      </c>
      <c r="N1167" s="306"/>
      <c r="O1167" s="306"/>
      <c r="P1167" s="306"/>
      <c r="Q1167" s="307"/>
      <c r="R1167" s="769">
        <v>353941</v>
      </c>
      <c r="S1167" s="770"/>
      <c r="T1167" s="770"/>
      <c r="U1167" s="771"/>
      <c r="V1167" s="83"/>
      <c r="X1167" s="4"/>
    </row>
    <row r="1168" spans="2:24" ht="20.25" customHeight="1">
      <c r="B1168" s="842" t="s">
        <v>990</v>
      </c>
      <c r="C1168" s="843"/>
      <c r="D1168" s="843"/>
      <c r="E1168" s="843"/>
      <c r="F1168" s="843"/>
      <c r="G1168" s="844"/>
      <c r="H1168" s="716" t="s">
        <v>684</v>
      </c>
      <c r="I1168" s="717"/>
      <c r="J1168" s="717"/>
      <c r="K1168" s="717"/>
      <c r="L1168" s="718"/>
      <c r="M1168" s="842" t="s">
        <v>718</v>
      </c>
      <c r="N1168" s="843"/>
      <c r="O1168" s="843"/>
      <c r="P1168" s="843"/>
      <c r="Q1168" s="844"/>
      <c r="R1168" s="719">
        <v>353338</v>
      </c>
      <c r="S1168" s="720"/>
      <c r="T1168" s="720"/>
      <c r="U1168" s="721"/>
      <c r="V1168" s="83"/>
      <c r="X1168" s="4"/>
    </row>
    <row r="1169" spans="2:24" ht="20.25" customHeight="1">
      <c r="B1169" s="830"/>
      <c r="C1169" s="831"/>
      <c r="D1169" s="831"/>
      <c r="E1169" s="831"/>
      <c r="F1169" s="831"/>
      <c r="G1169" s="832"/>
      <c r="H1169" s="757" t="s">
        <v>1065</v>
      </c>
      <c r="I1169" s="758"/>
      <c r="J1169" s="758"/>
      <c r="K1169" s="758"/>
      <c r="L1169" s="759"/>
      <c r="M1169" s="716"/>
      <c r="N1169" s="717"/>
      <c r="O1169" s="717"/>
      <c r="P1169" s="717"/>
      <c r="Q1169" s="718"/>
      <c r="R1169" s="760">
        <v>353504</v>
      </c>
      <c r="S1169" s="761"/>
      <c r="T1169" s="761"/>
      <c r="U1169" s="762"/>
      <c r="V1169" s="83"/>
      <c r="X1169" s="4"/>
    </row>
    <row r="1170" spans="2:24" ht="20.25" customHeight="1">
      <c r="B1170" s="830"/>
      <c r="C1170" s="831"/>
      <c r="D1170" s="831"/>
      <c r="E1170" s="831"/>
      <c r="F1170" s="831"/>
      <c r="G1170" s="832"/>
      <c r="H1170" s="757" t="s">
        <v>684</v>
      </c>
      <c r="I1170" s="758"/>
      <c r="J1170" s="758"/>
      <c r="K1170" s="758"/>
      <c r="L1170" s="759"/>
      <c r="M1170" s="757" t="s">
        <v>717</v>
      </c>
      <c r="N1170" s="758"/>
      <c r="O1170" s="758"/>
      <c r="P1170" s="758"/>
      <c r="Q1170" s="759"/>
      <c r="R1170" s="760">
        <v>354169</v>
      </c>
      <c r="S1170" s="761"/>
      <c r="T1170" s="761"/>
      <c r="U1170" s="762"/>
      <c r="V1170" s="83"/>
      <c r="X1170" s="4"/>
    </row>
    <row r="1171" spans="2:24" ht="20.25" customHeight="1">
      <c r="B1171" s="830"/>
      <c r="C1171" s="831"/>
      <c r="D1171" s="831"/>
      <c r="E1171" s="831"/>
      <c r="F1171" s="831"/>
      <c r="G1171" s="832"/>
      <c r="H1171" s="757" t="s">
        <v>684</v>
      </c>
      <c r="I1171" s="758"/>
      <c r="J1171" s="758"/>
      <c r="K1171" s="758"/>
      <c r="L1171" s="759"/>
      <c r="M1171" s="787" t="s">
        <v>964</v>
      </c>
      <c r="N1171" s="788"/>
      <c r="O1171" s="788"/>
      <c r="P1171" s="788"/>
      <c r="Q1171" s="789"/>
      <c r="R1171" s="760">
        <v>354175</v>
      </c>
      <c r="S1171" s="761"/>
      <c r="T1171" s="761"/>
      <c r="U1171" s="762"/>
      <c r="V1171" s="83"/>
      <c r="X1171" s="4"/>
    </row>
    <row r="1172" spans="2:24" ht="20.25" customHeight="1">
      <c r="B1172" s="830"/>
      <c r="C1172" s="831"/>
      <c r="D1172" s="831"/>
      <c r="E1172" s="831"/>
      <c r="F1172" s="831"/>
      <c r="G1172" s="832"/>
      <c r="H1172" s="757" t="s">
        <v>1065</v>
      </c>
      <c r="I1172" s="758"/>
      <c r="J1172" s="758"/>
      <c r="K1172" s="758"/>
      <c r="L1172" s="759"/>
      <c r="M1172" s="716"/>
      <c r="N1172" s="717"/>
      <c r="O1172" s="717"/>
      <c r="P1172" s="717"/>
      <c r="Q1172" s="718"/>
      <c r="R1172" s="760">
        <v>354178</v>
      </c>
      <c r="S1172" s="761"/>
      <c r="T1172" s="761"/>
      <c r="U1172" s="762"/>
      <c r="V1172" s="83"/>
      <c r="X1172" s="4"/>
    </row>
    <row r="1173" spans="2:24" ht="20.25" customHeight="1">
      <c r="B1173" s="830"/>
      <c r="C1173" s="831"/>
      <c r="D1173" s="831"/>
      <c r="E1173" s="831"/>
      <c r="F1173" s="831"/>
      <c r="G1173" s="832"/>
      <c r="H1173" s="757" t="s">
        <v>1066</v>
      </c>
      <c r="I1173" s="758"/>
      <c r="J1173" s="758"/>
      <c r="K1173" s="758"/>
      <c r="L1173" s="759"/>
      <c r="M1173" s="757" t="s">
        <v>689</v>
      </c>
      <c r="N1173" s="758"/>
      <c r="O1173" s="758"/>
      <c r="P1173" s="758"/>
      <c r="Q1173" s="759"/>
      <c r="R1173" s="760">
        <v>354166</v>
      </c>
      <c r="S1173" s="761"/>
      <c r="T1173" s="761"/>
      <c r="U1173" s="762"/>
      <c r="V1173" s="83"/>
      <c r="X1173" s="4"/>
    </row>
    <row r="1174" spans="2:24" ht="20.25" customHeight="1">
      <c r="B1174" s="806"/>
      <c r="C1174" s="807"/>
      <c r="D1174" s="807"/>
      <c r="E1174" s="807"/>
      <c r="F1174" s="807"/>
      <c r="G1174" s="808"/>
      <c r="H1174" s="766" t="s">
        <v>1386</v>
      </c>
      <c r="I1174" s="767"/>
      <c r="J1174" s="767"/>
      <c r="K1174" s="767"/>
      <c r="L1174" s="768"/>
      <c r="M1174" s="766" t="s">
        <v>406</v>
      </c>
      <c r="N1174" s="767"/>
      <c r="O1174" s="767"/>
      <c r="P1174" s="767"/>
      <c r="Q1174" s="768"/>
      <c r="R1174" s="769">
        <v>354189</v>
      </c>
      <c r="S1174" s="770"/>
      <c r="T1174" s="770"/>
      <c r="U1174" s="771"/>
      <c r="V1174" s="83"/>
      <c r="X1174" s="4"/>
    </row>
    <row r="1175" spans="2:24" ht="20.25" customHeight="1">
      <c r="B1175" s="830" t="s">
        <v>991</v>
      </c>
      <c r="C1175" s="831"/>
      <c r="D1175" s="831"/>
      <c r="E1175" s="831"/>
      <c r="F1175" s="831"/>
      <c r="G1175" s="832"/>
      <c r="H1175" s="810" t="s">
        <v>969</v>
      </c>
      <c r="I1175" s="811"/>
      <c r="J1175" s="811"/>
      <c r="K1175" s="811"/>
      <c r="L1175" s="812"/>
      <c r="M1175" s="842" t="s">
        <v>962</v>
      </c>
      <c r="N1175" s="843"/>
      <c r="O1175" s="843"/>
      <c r="P1175" s="843"/>
      <c r="Q1175" s="844"/>
      <c r="R1175" s="813">
        <v>353652</v>
      </c>
      <c r="S1175" s="814"/>
      <c r="T1175" s="814"/>
      <c r="U1175" s="815"/>
      <c r="V1175" s="83"/>
      <c r="X1175" s="4"/>
    </row>
    <row r="1176" spans="2:24" ht="20.25" customHeight="1">
      <c r="B1176" s="830"/>
      <c r="C1176" s="831"/>
      <c r="D1176" s="831"/>
      <c r="E1176" s="831"/>
      <c r="F1176" s="831"/>
      <c r="G1176" s="832"/>
      <c r="H1176" s="757" t="s">
        <v>970</v>
      </c>
      <c r="I1176" s="758"/>
      <c r="J1176" s="758"/>
      <c r="K1176" s="758"/>
      <c r="L1176" s="759"/>
      <c r="M1176" s="716"/>
      <c r="N1176" s="717"/>
      <c r="O1176" s="717"/>
      <c r="P1176" s="717"/>
      <c r="Q1176" s="718"/>
      <c r="R1176" s="760">
        <v>353653</v>
      </c>
      <c r="S1176" s="761"/>
      <c r="T1176" s="761"/>
      <c r="U1176" s="762"/>
      <c r="V1176" s="83"/>
      <c r="X1176" s="4"/>
    </row>
    <row r="1177" spans="2:24" ht="20.25" customHeight="1">
      <c r="B1177" s="830"/>
      <c r="C1177" s="831"/>
      <c r="D1177" s="831"/>
      <c r="E1177" s="831"/>
      <c r="F1177" s="831"/>
      <c r="G1177" s="832"/>
      <c r="H1177" s="757" t="s">
        <v>969</v>
      </c>
      <c r="I1177" s="758"/>
      <c r="J1177" s="758"/>
      <c r="K1177" s="758"/>
      <c r="L1177" s="759"/>
      <c r="M1177" s="787" t="s">
        <v>963</v>
      </c>
      <c r="N1177" s="788"/>
      <c r="O1177" s="788"/>
      <c r="P1177" s="788"/>
      <c r="Q1177" s="789"/>
      <c r="R1177" s="760">
        <v>330959</v>
      </c>
      <c r="S1177" s="761"/>
      <c r="T1177" s="761"/>
      <c r="U1177" s="762"/>
      <c r="V1177" s="83"/>
      <c r="X1177" s="4"/>
    </row>
    <row r="1178" spans="2:24" ht="20.25" customHeight="1">
      <c r="B1178" s="830"/>
      <c r="C1178" s="831"/>
      <c r="D1178" s="831"/>
      <c r="E1178" s="831"/>
      <c r="F1178" s="831"/>
      <c r="G1178" s="832"/>
      <c r="H1178" s="757" t="s">
        <v>970</v>
      </c>
      <c r="I1178" s="758"/>
      <c r="J1178" s="758"/>
      <c r="K1178" s="758"/>
      <c r="L1178" s="759"/>
      <c r="M1178" s="830"/>
      <c r="N1178" s="831"/>
      <c r="O1178" s="831"/>
      <c r="P1178" s="831"/>
      <c r="Q1178" s="832"/>
      <c r="R1178" s="760">
        <v>330960</v>
      </c>
      <c r="S1178" s="761"/>
      <c r="T1178" s="761"/>
      <c r="U1178" s="762"/>
      <c r="V1178" s="83"/>
      <c r="X1178" s="4"/>
    </row>
    <row r="1179" spans="2:24" ht="20.25" customHeight="1">
      <c r="B1179" s="830"/>
      <c r="C1179" s="831"/>
      <c r="D1179" s="831"/>
      <c r="E1179" s="831"/>
      <c r="F1179" s="831"/>
      <c r="G1179" s="832"/>
      <c r="H1179" s="757"/>
      <c r="I1179" s="758"/>
      <c r="J1179" s="758"/>
      <c r="K1179" s="758"/>
      <c r="L1179" s="759"/>
      <c r="M1179" s="716"/>
      <c r="N1179" s="717"/>
      <c r="O1179" s="717"/>
      <c r="P1179" s="717"/>
      <c r="Q1179" s="718"/>
      <c r="R1179" s="760">
        <v>354167</v>
      </c>
      <c r="S1179" s="761"/>
      <c r="T1179" s="761"/>
      <c r="U1179" s="762"/>
      <c r="V1179" s="83"/>
      <c r="X1179" s="4"/>
    </row>
    <row r="1180" spans="2:24" ht="20.25" customHeight="1">
      <c r="B1180" s="830"/>
      <c r="C1180" s="831"/>
      <c r="D1180" s="831"/>
      <c r="E1180" s="831"/>
      <c r="F1180" s="831"/>
      <c r="G1180" s="832"/>
      <c r="H1180" s="757" t="s">
        <v>1107</v>
      </c>
      <c r="I1180" s="758"/>
      <c r="J1180" s="758"/>
      <c r="K1180" s="758"/>
      <c r="L1180" s="759"/>
      <c r="M1180" s="787" t="s">
        <v>964</v>
      </c>
      <c r="N1180" s="788"/>
      <c r="O1180" s="788"/>
      <c r="P1180" s="788"/>
      <c r="Q1180" s="789"/>
      <c r="R1180" s="760">
        <v>314431</v>
      </c>
      <c r="S1180" s="761"/>
      <c r="T1180" s="761"/>
      <c r="U1180" s="762"/>
      <c r="V1180" s="83"/>
      <c r="X1180" s="4"/>
    </row>
    <row r="1181" spans="2:24" ht="20.25" customHeight="1">
      <c r="B1181" s="830"/>
      <c r="C1181" s="831"/>
      <c r="D1181" s="831"/>
      <c r="E1181" s="831"/>
      <c r="F1181" s="831"/>
      <c r="G1181" s="832"/>
      <c r="H1181" s="757"/>
      <c r="I1181" s="758"/>
      <c r="J1181" s="758"/>
      <c r="K1181" s="758"/>
      <c r="L1181" s="759"/>
      <c r="M1181" s="830"/>
      <c r="N1181" s="831"/>
      <c r="O1181" s="831"/>
      <c r="P1181" s="831"/>
      <c r="Q1181" s="832"/>
      <c r="R1181" s="760">
        <v>354174</v>
      </c>
      <c r="S1181" s="761"/>
      <c r="T1181" s="761"/>
      <c r="U1181" s="762"/>
      <c r="V1181" s="83"/>
      <c r="X1181" s="4"/>
    </row>
    <row r="1182" spans="2:24" ht="20.25" customHeight="1">
      <c r="B1182" s="830"/>
      <c r="C1182" s="831"/>
      <c r="D1182" s="831"/>
      <c r="E1182" s="831"/>
      <c r="F1182" s="831"/>
      <c r="G1182" s="832"/>
      <c r="H1182" s="757" t="s">
        <v>1064</v>
      </c>
      <c r="I1182" s="758"/>
      <c r="J1182" s="758"/>
      <c r="K1182" s="758"/>
      <c r="L1182" s="759"/>
      <c r="M1182" s="830"/>
      <c r="N1182" s="831"/>
      <c r="O1182" s="831"/>
      <c r="P1182" s="831"/>
      <c r="Q1182" s="832"/>
      <c r="R1182" s="760">
        <v>354699</v>
      </c>
      <c r="S1182" s="761"/>
      <c r="T1182" s="761"/>
      <c r="U1182" s="762"/>
      <c r="V1182" s="83"/>
      <c r="X1182" s="4"/>
    </row>
    <row r="1183" spans="2:24" ht="20.25" customHeight="1">
      <c r="B1183" s="830"/>
      <c r="C1183" s="831"/>
      <c r="D1183" s="831"/>
      <c r="E1183" s="831"/>
      <c r="F1183" s="831"/>
      <c r="G1183" s="832"/>
      <c r="H1183" s="757" t="s">
        <v>1062</v>
      </c>
      <c r="I1183" s="758"/>
      <c r="J1183" s="758"/>
      <c r="K1183" s="758"/>
      <c r="L1183" s="759"/>
      <c r="M1183" s="716"/>
      <c r="N1183" s="717"/>
      <c r="O1183" s="717"/>
      <c r="P1183" s="717"/>
      <c r="Q1183" s="718"/>
      <c r="R1183" s="760">
        <v>354698</v>
      </c>
      <c r="S1183" s="761"/>
      <c r="T1183" s="761"/>
      <c r="U1183" s="762"/>
      <c r="V1183" s="83"/>
      <c r="X1183" s="4"/>
    </row>
    <row r="1184" spans="2:24" ht="20.25" customHeight="1">
      <c r="B1184" s="830"/>
      <c r="C1184" s="831"/>
      <c r="D1184" s="831"/>
      <c r="E1184" s="831"/>
      <c r="F1184" s="831"/>
      <c r="G1184" s="832"/>
      <c r="H1184" s="757" t="s">
        <v>969</v>
      </c>
      <c r="I1184" s="758"/>
      <c r="J1184" s="758"/>
      <c r="K1184" s="758"/>
      <c r="L1184" s="759"/>
      <c r="M1184" s="787" t="s">
        <v>1063</v>
      </c>
      <c r="N1184" s="788"/>
      <c r="O1184" s="788"/>
      <c r="P1184" s="788"/>
      <c r="Q1184" s="789"/>
      <c r="R1184" s="760">
        <v>353340</v>
      </c>
      <c r="S1184" s="761"/>
      <c r="T1184" s="761"/>
      <c r="U1184" s="762"/>
      <c r="V1184" s="83"/>
      <c r="X1184" s="4"/>
    </row>
    <row r="1185" spans="2:25" ht="20.25" customHeight="1">
      <c r="B1185" s="830"/>
      <c r="C1185" s="831"/>
      <c r="D1185" s="831"/>
      <c r="E1185" s="831"/>
      <c r="F1185" s="831"/>
      <c r="G1185" s="832"/>
      <c r="H1185" s="757" t="s">
        <v>970</v>
      </c>
      <c r="I1185" s="758"/>
      <c r="J1185" s="758"/>
      <c r="K1185" s="758"/>
      <c r="L1185" s="759"/>
      <c r="M1185" s="830"/>
      <c r="N1185" s="831"/>
      <c r="O1185" s="831"/>
      <c r="P1185" s="831"/>
      <c r="Q1185" s="832"/>
      <c r="R1185" s="760">
        <v>353341</v>
      </c>
      <c r="S1185" s="761"/>
      <c r="T1185" s="761"/>
      <c r="U1185" s="762"/>
      <c r="V1185" s="83"/>
      <c r="X1185" s="4"/>
    </row>
    <row r="1186" spans="2:25" ht="20.25" customHeight="1">
      <c r="B1186" s="830"/>
      <c r="C1186" s="831"/>
      <c r="D1186" s="831"/>
      <c r="E1186" s="831"/>
      <c r="F1186" s="831"/>
      <c r="G1186" s="832"/>
      <c r="H1186" s="757" t="s">
        <v>1064</v>
      </c>
      <c r="I1186" s="758"/>
      <c r="J1186" s="758"/>
      <c r="K1186" s="758"/>
      <c r="L1186" s="759"/>
      <c r="M1186" s="830"/>
      <c r="N1186" s="831"/>
      <c r="O1186" s="831"/>
      <c r="P1186" s="831"/>
      <c r="Q1186" s="832"/>
      <c r="R1186" s="760">
        <v>351641</v>
      </c>
      <c r="S1186" s="761"/>
      <c r="T1186" s="761"/>
      <c r="U1186" s="762"/>
      <c r="V1186" s="83"/>
      <c r="X1186" s="4"/>
    </row>
    <row r="1187" spans="2:25" ht="20.25" customHeight="1">
      <c r="B1187" s="830"/>
      <c r="C1187" s="831"/>
      <c r="D1187" s="831"/>
      <c r="E1187" s="831"/>
      <c r="F1187" s="831"/>
      <c r="G1187" s="832"/>
      <c r="H1187" s="757" t="s">
        <v>1107</v>
      </c>
      <c r="I1187" s="758"/>
      <c r="J1187" s="758"/>
      <c r="K1187" s="758"/>
      <c r="L1187" s="759"/>
      <c r="M1187" s="716"/>
      <c r="N1187" s="717"/>
      <c r="O1187" s="717"/>
      <c r="P1187" s="717"/>
      <c r="Q1187" s="718"/>
      <c r="R1187" s="760">
        <v>353342</v>
      </c>
      <c r="S1187" s="761"/>
      <c r="T1187" s="761"/>
      <c r="U1187" s="762"/>
      <c r="V1187" s="83"/>
      <c r="X1187" s="4"/>
    </row>
    <row r="1188" spans="2:25" ht="20.25" customHeight="1">
      <c r="B1188" s="830"/>
      <c r="C1188" s="831"/>
      <c r="D1188" s="831"/>
      <c r="E1188" s="831"/>
      <c r="F1188" s="831"/>
      <c r="G1188" s="832"/>
      <c r="H1188" s="757" t="s">
        <v>1064</v>
      </c>
      <c r="I1188" s="758"/>
      <c r="J1188" s="758"/>
      <c r="K1188" s="758"/>
      <c r="L1188" s="759"/>
      <c r="M1188" s="757" t="s">
        <v>717</v>
      </c>
      <c r="N1188" s="758"/>
      <c r="O1188" s="758"/>
      <c r="P1188" s="758"/>
      <c r="Q1188" s="759"/>
      <c r="R1188" s="760">
        <v>351643</v>
      </c>
      <c r="S1188" s="761"/>
      <c r="T1188" s="761"/>
      <c r="U1188" s="762"/>
      <c r="V1188" s="83"/>
      <c r="X1188" s="4"/>
    </row>
    <row r="1189" spans="2:25" ht="20.25" customHeight="1">
      <c r="B1189" s="830"/>
      <c r="C1189" s="831"/>
      <c r="D1189" s="831"/>
      <c r="E1189" s="831"/>
      <c r="F1189" s="831"/>
      <c r="G1189" s="832"/>
      <c r="H1189" s="757" t="s">
        <v>1062</v>
      </c>
      <c r="I1189" s="758"/>
      <c r="J1189" s="758"/>
      <c r="K1189" s="758"/>
      <c r="L1189" s="759"/>
      <c r="M1189" s="757" t="s">
        <v>1061</v>
      </c>
      <c r="N1189" s="758"/>
      <c r="O1189" s="758"/>
      <c r="P1189" s="758"/>
      <c r="Q1189" s="759"/>
      <c r="R1189" s="760">
        <v>351639</v>
      </c>
      <c r="S1189" s="761"/>
      <c r="T1189" s="761"/>
      <c r="U1189" s="762"/>
      <c r="V1189" s="83"/>
      <c r="X1189" s="4"/>
    </row>
    <row r="1190" spans="2:25" ht="20.25" customHeight="1" thickBot="1">
      <c r="B1190" s="781"/>
      <c r="C1190" s="782"/>
      <c r="D1190" s="782"/>
      <c r="E1190" s="782"/>
      <c r="F1190" s="782"/>
      <c r="G1190" s="783"/>
      <c r="H1190" s="725" t="s">
        <v>1065</v>
      </c>
      <c r="I1190" s="726"/>
      <c r="J1190" s="726"/>
      <c r="K1190" s="726"/>
      <c r="L1190" s="727"/>
      <c r="M1190" s="725" t="s">
        <v>1181</v>
      </c>
      <c r="N1190" s="726"/>
      <c r="O1190" s="726"/>
      <c r="P1190" s="726"/>
      <c r="Q1190" s="727"/>
      <c r="R1190" s="728">
        <v>354193</v>
      </c>
      <c r="S1190" s="729"/>
      <c r="T1190" s="729"/>
      <c r="U1190" s="730"/>
      <c r="V1190" s="83"/>
      <c r="X1190" s="4"/>
    </row>
    <row r="1191" spans="2:25" ht="23.1" customHeight="1">
      <c r="B1191" s="336"/>
      <c r="C1191" s="336"/>
      <c r="D1191" s="336"/>
      <c r="E1191" s="336"/>
      <c r="F1191" s="336"/>
      <c r="G1191" s="336"/>
      <c r="H1191" s="336"/>
      <c r="I1191" s="336"/>
      <c r="J1191" s="336"/>
      <c r="K1191" s="336"/>
      <c r="L1191" s="336"/>
      <c r="M1191" s="336"/>
      <c r="N1191" s="336"/>
      <c r="O1191" s="336"/>
      <c r="P1191" s="336"/>
      <c r="Q1191" s="336"/>
      <c r="R1191" s="336"/>
      <c r="S1191" s="336"/>
      <c r="T1191" s="308"/>
      <c r="U1191" s="308"/>
      <c r="V1191" s="308"/>
      <c r="W1191" s="308"/>
      <c r="X1191" s="83"/>
    </row>
    <row r="1192" spans="2:25" s="239" customFormat="1" ht="20.100000000000001" customHeight="1" thickBot="1">
      <c r="B1192" s="241" t="s">
        <v>664</v>
      </c>
      <c r="C1192" s="24"/>
      <c r="D1192" s="24"/>
      <c r="E1192" s="24"/>
      <c r="F1192" s="82"/>
      <c r="G1192" s="24"/>
      <c r="H1192" s="82"/>
      <c r="I1192" s="24"/>
      <c r="J1192" s="82"/>
      <c r="K1192" s="24"/>
      <c r="L1192" s="82"/>
      <c r="M1192" s="24"/>
      <c r="N1192" s="82"/>
      <c r="O1192" s="24"/>
      <c r="P1192" s="82"/>
      <c r="Q1192" s="24"/>
      <c r="R1192" s="82"/>
      <c r="S1192" s="24"/>
      <c r="T1192" s="82"/>
      <c r="U1192" s="24"/>
      <c r="V1192" s="82"/>
      <c r="W1192" s="24"/>
      <c r="X1192" s="82"/>
      <c r="Y1192" s="24"/>
    </row>
    <row r="1193" spans="2:25" ht="20.100000000000001" customHeight="1" thickBot="1">
      <c r="B1193" s="531" t="s">
        <v>453</v>
      </c>
      <c r="C1193" s="532"/>
      <c r="D1193" s="532"/>
      <c r="E1193" s="532"/>
      <c r="F1193" s="532"/>
      <c r="G1193" s="532"/>
      <c r="H1193" s="532"/>
      <c r="I1193" s="532"/>
      <c r="J1193" s="532"/>
      <c r="K1193" s="532"/>
      <c r="L1193" s="532"/>
      <c r="M1193" s="532"/>
      <c r="N1193" s="532"/>
      <c r="O1193" s="532"/>
      <c r="P1193" s="532"/>
      <c r="Q1193" s="532"/>
      <c r="R1193" s="532"/>
      <c r="S1193" s="532"/>
      <c r="T1193" s="532"/>
      <c r="U1193" s="533"/>
      <c r="V1193" s="10"/>
      <c r="X1193" s="4"/>
    </row>
    <row r="1194" spans="2:25" ht="30" customHeight="1" thickBot="1">
      <c r="B1194" s="622" t="s">
        <v>581</v>
      </c>
      <c r="C1194" s="623"/>
      <c r="D1194" s="623"/>
      <c r="E1194" s="623"/>
      <c r="F1194" s="623"/>
      <c r="G1194" s="624"/>
      <c r="H1194" s="710" t="s">
        <v>524</v>
      </c>
      <c r="I1194" s="710"/>
      <c r="J1194" s="710"/>
      <c r="K1194" s="710"/>
      <c r="L1194" s="710"/>
      <c r="M1194" s="710" t="s">
        <v>491</v>
      </c>
      <c r="N1194" s="710"/>
      <c r="O1194" s="710"/>
      <c r="P1194" s="710"/>
      <c r="Q1194" s="710"/>
      <c r="R1194" s="710"/>
      <c r="S1194" s="710"/>
      <c r="T1194" s="710"/>
      <c r="U1194" s="710"/>
      <c r="X1194" s="4"/>
    </row>
    <row r="1195" spans="2:25" ht="20.25" customHeight="1">
      <c r="B1195" s="737" t="s">
        <v>638</v>
      </c>
      <c r="C1195" s="738"/>
      <c r="D1195" s="738"/>
      <c r="E1195" s="738"/>
      <c r="F1195" s="738"/>
      <c r="G1195" s="739"/>
      <c r="H1195" s="737" t="s">
        <v>427</v>
      </c>
      <c r="I1195" s="738"/>
      <c r="J1195" s="738"/>
      <c r="K1195" s="738"/>
      <c r="L1195" s="739"/>
      <c r="M1195" s="737" t="s">
        <v>636</v>
      </c>
      <c r="N1195" s="738"/>
      <c r="O1195" s="738"/>
      <c r="P1195" s="738"/>
      <c r="Q1195" s="739"/>
      <c r="R1195" s="619">
        <v>325051</v>
      </c>
      <c r="S1195" s="860"/>
      <c r="T1195" s="860"/>
      <c r="U1195" s="885"/>
      <c r="V1195" s="83"/>
      <c r="X1195" s="4"/>
    </row>
    <row r="1196" spans="2:25" ht="20.25" customHeight="1">
      <c r="B1196" s="830"/>
      <c r="C1196" s="831"/>
      <c r="D1196" s="831"/>
      <c r="E1196" s="831"/>
      <c r="F1196" s="831"/>
      <c r="G1196" s="832"/>
      <c r="H1196" s="757" t="s">
        <v>280</v>
      </c>
      <c r="I1196" s="758"/>
      <c r="J1196" s="758"/>
      <c r="K1196" s="758"/>
      <c r="L1196" s="759"/>
      <c r="M1196" s="716"/>
      <c r="N1196" s="717"/>
      <c r="O1196" s="717"/>
      <c r="P1196" s="717"/>
      <c r="Q1196" s="718"/>
      <c r="R1196" s="836">
        <v>325050</v>
      </c>
      <c r="S1196" s="837"/>
      <c r="T1196" s="837"/>
      <c r="U1196" s="838"/>
      <c r="V1196" s="83"/>
      <c r="X1196" s="4"/>
    </row>
    <row r="1197" spans="2:25" ht="20.25" customHeight="1">
      <c r="B1197" s="830"/>
      <c r="C1197" s="831"/>
      <c r="D1197" s="831"/>
      <c r="E1197" s="831"/>
      <c r="F1197" s="831"/>
      <c r="G1197" s="832"/>
      <c r="H1197" s="757" t="s">
        <v>684</v>
      </c>
      <c r="I1197" s="758"/>
      <c r="J1197" s="758"/>
      <c r="K1197" s="758"/>
      <c r="L1197" s="759"/>
      <c r="M1197" s="757" t="s">
        <v>689</v>
      </c>
      <c r="N1197" s="758"/>
      <c r="O1197" s="758"/>
      <c r="P1197" s="758"/>
      <c r="Q1197" s="759"/>
      <c r="R1197" s="836">
        <v>269405</v>
      </c>
      <c r="S1197" s="837"/>
      <c r="T1197" s="837"/>
      <c r="U1197" s="838"/>
      <c r="V1197" s="83"/>
      <c r="X1197" s="4"/>
    </row>
    <row r="1198" spans="2:25" ht="20.25" customHeight="1">
      <c r="B1198" s="830"/>
      <c r="C1198" s="831"/>
      <c r="D1198" s="831"/>
      <c r="E1198" s="831"/>
      <c r="F1198" s="831"/>
      <c r="G1198" s="832"/>
      <c r="H1198" s="757" t="s">
        <v>684</v>
      </c>
      <c r="I1198" s="758"/>
      <c r="J1198" s="758"/>
      <c r="K1198" s="758"/>
      <c r="L1198" s="759"/>
      <c r="M1198" s="757" t="s">
        <v>690</v>
      </c>
      <c r="N1198" s="758"/>
      <c r="O1198" s="758"/>
      <c r="P1198" s="758"/>
      <c r="Q1198" s="759"/>
      <c r="R1198" s="836">
        <v>255155</v>
      </c>
      <c r="S1198" s="837"/>
      <c r="T1198" s="837"/>
      <c r="U1198" s="838"/>
      <c r="V1198" s="83"/>
      <c r="X1198" s="4"/>
    </row>
    <row r="1199" spans="2:25" ht="20.25" customHeight="1">
      <c r="B1199" s="830"/>
      <c r="C1199" s="831"/>
      <c r="D1199" s="831"/>
      <c r="E1199" s="831"/>
      <c r="F1199" s="831"/>
      <c r="G1199" s="832"/>
      <c r="H1199" s="757" t="s">
        <v>684</v>
      </c>
      <c r="I1199" s="758"/>
      <c r="J1199" s="758"/>
      <c r="K1199" s="758"/>
      <c r="L1199" s="759"/>
      <c r="M1199" s="787" t="s">
        <v>691</v>
      </c>
      <c r="N1199" s="788"/>
      <c r="O1199" s="788"/>
      <c r="P1199" s="788"/>
      <c r="Q1199" s="789"/>
      <c r="R1199" s="836">
        <v>326839</v>
      </c>
      <c r="S1199" s="837"/>
      <c r="T1199" s="837"/>
      <c r="U1199" s="838"/>
      <c r="V1199" s="83"/>
      <c r="X1199" s="4"/>
    </row>
    <row r="1200" spans="2:25" ht="20.25" customHeight="1">
      <c r="B1200" s="830"/>
      <c r="C1200" s="831"/>
      <c r="D1200" s="831"/>
      <c r="E1200" s="831"/>
      <c r="F1200" s="831"/>
      <c r="G1200" s="832"/>
      <c r="H1200" s="787" t="s">
        <v>637</v>
      </c>
      <c r="I1200" s="788"/>
      <c r="J1200" s="788"/>
      <c r="K1200" s="788"/>
      <c r="L1200" s="789"/>
      <c r="M1200" s="830"/>
      <c r="N1200" s="831"/>
      <c r="O1200" s="831"/>
      <c r="P1200" s="831"/>
      <c r="Q1200" s="832"/>
      <c r="R1200" s="836">
        <v>325070</v>
      </c>
      <c r="S1200" s="837"/>
      <c r="T1200" s="837"/>
      <c r="U1200" s="838"/>
      <c r="V1200" s="83"/>
      <c r="X1200" s="4"/>
    </row>
    <row r="1201" spans="2:27" ht="20.25" customHeight="1">
      <c r="B1201" s="830"/>
      <c r="C1201" s="831"/>
      <c r="D1201" s="831"/>
      <c r="E1201" s="831"/>
      <c r="F1201" s="831"/>
      <c r="G1201" s="832"/>
      <c r="H1201" s="716"/>
      <c r="I1201" s="717"/>
      <c r="J1201" s="717"/>
      <c r="K1201" s="717"/>
      <c r="L1201" s="718"/>
      <c r="M1201" s="716"/>
      <c r="N1201" s="717"/>
      <c r="O1201" s="717"/>
      <c r="P1201" s="717"/>
      <c r="Q1201" s="718"/>
      <c r="R1201" s="836">
        <v>359346</v>
      </c>
      <c r="S1201" s="837"/>
      <c r="T1201" s="837"/>
      <c r="U1201" s="838"/>
      <c r="V1201" s="83"/>
      <c r="X1201" s="4"/>
    </row>
    <row r="1202" spans="2:27" ht="20.25" customHeight="1">
      <c r="B1202" s="830"/>
      <c r="C1202" s="831"/>
      <c r="D1202" s="831"/>
      <c r="E1202" s="831"/>
      <c r="F1202" s="831"/>
      <c r="G1202" s="832"/>
      <c r="H1202" s="757" t="s">
        <v>529</v>
      </c>
      <c r="I1202" s="758"/>
      <c r="J1202" s="758"/>
      <c r="K1202" s="758"/>
      <c r="L1202" s="759"/>
      <c r="M1202" s="787" t="s">
        <v>627</v>
      </c>
      <c r="N1202" s="788"/>
      <c r="O1202" s="788"/>
      <c r="P1202" s="788"/>
      <c r="Q1202" s="789"/>
      <c r="R1202" s="836">
        <v>334853</v>
      </c>
      <c r="S1202" s="837"/>
      <c r="T1202" s="837"/>
      <c r="U1202" s="838"/>
      <c r="V1202" s="83"/>
      <c r="X1202" s="4"/>
    </row>
    <row r="1203" spans="2:27" ht="20.25" customHeight="1">
      <c r="B1203" s="830"/>
      <c r="C1203" s="831"/>
      <c r="D1203" s="831"/>
      <c r="E1203" s="831"/>
      <c r="F1203" s="831"/>
      <c r="G1203" s="832"/>
      <c r="H1203" s="757" t="s">
        <v>280</v>
      </c>
      <c r="I1203" s="758"/>
      <c r="J1203" s="758"/>
      <c r="K1203" s="758"/>
      <c r="L1203" s="759"/>
      <c r="M1203" s="716"/>
      <c r="N1203" s="717"/>
      <c r="O1203" s="717"/>
      <c r="P1203" s="717"/>
      <c r="Q1203" s="718"/>
      <c r="R1203" s="836">
        <v>299507</v>
      </c>
      <c r="S1203" s="837"/>
      <c r="T1203" s="837"/>
      <c r="U1203" s="838"/>
      <c r="V1203" s="83"/>
      <c r="X1203" s="4"/>
    </row>
    <row r="1204" spans="2:27" ht="20.25" customHeight="1">
      <c r="B1204" s="806"/>
      <c r="C1204" s="807"/>
      <c r="D1204" s="807"/>
      <c r="E1204" s="807"/>
      <c r="F1204" s="807"/>
      <c r="G1204" s="808"/>
      <c r="H1204" s="806" t="s">
        <v>530</v>
      </c>
      <c r="I1204" s="807"/>
      <c r="J1204" s="807"/>
      <c r="K1204" s="807"/>
      <c r="L1204" s="808"/>
      <c r="M1204" s="806" t="s">
        <v>590</v>
      </c>
      <c r="N1204" s="807"/>
      <c r="O1204" s="807"/>
      <c r="P1204" s="807"/>
      <c r="Q1204" s="808"/>
      <c r="R1204" s="845">
        <v>293577</v>
      </c>
      <c r="S1204" s="846"/>
      <c r="T1204" s="846"/>
      <c r="U1204" s="847"/>
      <c r="V1204" s="83"/>
      <c r="X1204" s="4"/>
    </row>
    <row r="1205" spans="2:27" ht="20.25" customHeight="1">
      <c r="B1205" s="842" t="s">
        <v>1000</v>
      </c>
      <c r="C1205" s="843"/>
      <c r="D1205" s="843"/>
      <c r="E1205" s="843"/>
      <c r="F1205" s="843"/>
      <c r="G1205" s="844"/>
      <c r="H1205" s="842" t="s">
        <v>992</v>
      </c>
      <c r="I1205" s="843"/>
      <c r="J1205" s="843"/>
      <c r="K1205" s="843"/>
      <c r="L1205" s="844"/>
      <c r="M1205" s="810" t="s">
        <v>999</v>
      </c>
      <c r="N1205" s="811"/>
      <c r="O1205" s="811"/>
      <c r="P1205" s="811"/>
      <c r="Q1205" s="812"/>
      <c r="R1205" s="833">
        <v>269405</v>
      </c>
      <c r="S1205" s="834"/>
      <c r="T1205" s="834"/>
      <c r="U1205" s="835"/>
      <c r="V1205" s="83"/>
      <c r="X1205" s="4"/>
    </row>
    <row r="1206" spans="2:27" ht="20.25" customHeight="1">
      <c r="B1206" s="806"/>
      <c r="C1206" s="807"/>
      <c r="D1206" s="807"/>
      <c r="E1206" s="807"/>
      <c r="F1206" s="807"/>
      <c r="G1206" s="808"/>
      <c r="H1206" s="806"/>
      <c r="I1206" s="807"/>
      <c r="J1206" s="807"/>
      <c r="K1206" s="807"/>
      <c r="L1206" s="808"/>
      <c r="M1206" s="806" t="s">
        <v>1001</v>
      </c>
      <c r="N1206" s="807"/>
      <c r="O1206" s="807"/>
      <c r="P1206" s="807"/>
      <c r="Q1206" s="808"/>
      <c r="R1206" s="845">
        <v>255155</v>
      </c>
      <c r="S1206" s="846"/>
      <c r="T1206" s="846"/>
      <c r="U1206" s="847"/>
      <c r="V1206" s="83"/>
      <c r="X1206" s="4"/>
    </row>
    <row r="1207" spans="2:27" ht="20.25" customHeight="1">
      <c r="B1207" s="842" t="s">
        <v>1370</v>
      </c>
      <c r="C1207" s="843"/>
      <c r="D1207" s="843"/>
      <c r="E1207" s="843"/>
      <c r="F1207" s="843"/>
      <c r="G1207" s="844"/>
      <c r="H1207" s="716" t="s">
        <v>993</v>
      </c>
      <c r="I1207" s="717"/>
      <c r="J1207" s="717"/>
      <c r="K1207" s="717"/>
      <c r="L1207" s="718"/>
      <c r="M1207" s="830" t="s">
        <v>1373</v>
      </c>
      <c r="N1207" s="831"/>
      <c r="O1207" s="831"/>
      <c r="P1207" s="831"/>
      <c r="Q1207" s="832"/>
      <c r="R1207" s="923">
        <v>353653</v>
      </c>
      <c r="S1207" s="575"/>
      <c r="T1207" s="575"/>
      <c r="U1207" s="924"/>
      <c r="V1207" s="83"/>
      <c r="X1207" s="4"/>
    </row>
    <row r="1208" spans="2:27" ht="20.25" customHeight="1">
      <c r="B1208" s="830"/>
      <c r="C1208" s="831"/>
      <c r="D1208" s="831"/>
      <c r="E1208" s="831"/>
      <c r="F1208" s="831"/>
      <c r="G1208" s="832"/>
      <c r="H1208" s="757" t="s">
        <v>1371</v>
      </c>
      <c r="I1208" s="758"/>
      <c r="J1208" s="758"/>
      <c r="K1208" s="758"/>
      <c r="L1208" s="759"/>
      <c r="M1208" s="716"/>
      <c r="N1208" s="717"/>
      <c r="O1208" s="717"/>
      <c r="P1208" s="717"/>
      <c r="Q1208" s="718"/>
      <c r="R1208" s="836">
        <v>353652</v>
      </c>
      <c r="S1208" s="837"/>
      <c r="T1208" s="837"/>
      <c r="U1208" s="838"/>
      <c r="V1208" s="83"/>
      <c r="X1208" s="4"/>
    </row>
    <row r="1209" spans="2:27" ht="20.25" customHeight="1">
      <c r="B1209" s="830"/>
      <c r="C1209" s="831"/>
      <c r="D1209" s="831"/>
      <c r="E1209" s="831"/>
      <c r="F1209" s="831"/>
      <c r="G1209" s="832"/>
      <c r="H1209" s="757" t="s">
        <v>1372</v>
      </c>
      <c r="I1209" s="758"/>
      <c r="J1209" s="758"/>
      <c r="K1209" s="758"/>
      <c r="L1209" s="759"/>
      <c r="M1209" s="757" t="s">
        <v>1374</v>
      </c>
      <c r="N1209" s="758"/>
      <c r="O1209" s="758"/>
      <c r="P1209" s="758"/>
      <c r="Q1209" s="759"/>
      <c r="R1209" s="836">
        <v>351639</v>
      </c>
      <c r="S1209" s="837"/>
      <c r="T1209" s="837"/>
      <c r="U1209" s="838"/>
      <c r="V1209" s="83"/>
      <c r="X1209" s="4"/>
    </row>
    <row r="1210" spans="2:27" ht="20.25" customHeight="1" thickBot="1">
      <c r="B1210" s="781"/>
      <c r="C1210" s="782"/>
      <c r="D1210" s="782"/>
      <c r="E1210" s="782"/>
      <c r="F1210" s="782"/>
      <c r="G1210" s="783"/>
      <c r="H1210" s="725" t="s">
        <v>2150</v>
      </c>
      <c r="I1210" s="726"/>
      <c r="J1210" s="726"/>
      <c r="K1210" s="726"/>
      <c r="L1210" s="727"/>
      <c r="M1210" s="725"/>
      <c r="N1210" s="726"/>
      <c r="O1210" s="726"/>
      <c r="P1210" s="726"/>
      <c r="Q1210" s="727"/>
      <c r="R1210" s="889">
        <v>352500</v>
      </c>
      <c r="S1210" s="890"/>
      <c r="T1210" s="890"/>
      <c r="U1210" s="891"/>
      <c r="V1210" s="83"/>
      <c r="X1210" s="4"/>
    </row>
    <row r="1211" spans="2:27" ht="36.75" customHeight="1">
      <c r="B1211" s="588" t="s">
        <v>2149</v>
      </c>
      <c r="C1211" s="588"/>
      <c r="D1211" s="588"/>
      <c r="E1211" s="588"/>
      <c r="F1211" s="588"/>
      <c r="G1211" s="588"/>
      <c r="H1211" s="588"/>
      <c r="I1211" s="588"/>
      <c r="J1211" s="588"/>
      <c r="K1211" s="588"/>
      <c r="L1211" s="588"/>
      <c r="M1211" s="588"/>
      <c r="N1211" s="588"/>
      <c r="O1211" s="588"/>
      <c r="P1211" s="588"/>
      <c r="Q1211" s="588"/>
      <c r="R1211" s="588"/>
      <c r="S1211" s="588"/>
      <c r="T1211" s="588"/>
      <c r="U1211" s="588"/>
      <c r="V1211" s="82"/>
      <c r="W1211" s="24"/>
      <c r="X1211" s="82"/>
      <c r="Y1211" s="24"/>
    </row>
    <row r="1212" spans="2:27" ht="13.5" customHeight="1">
      <c r="C1212" s="24"/>
      <c r="D1212" s="24"/>
      <c r="E1212" s="24"/>
      <c r="F1212" s="82"/>
      <c r="G1212" s="24"/>
      <c r="H1212" s="82"/>
      <c r="I1212" s="24"/>
      <c r="J1212" s="82"/>
      <c r="K1212" s="24"/>
      <c r="L1212" s="82"/>
      <c r="M1212" s="24"/>
      <c r="N1212" s="82"/>
      <c r="O1212" s="24"/>
      <c r="P1212" s="82"/>
      <c r="Q1212" s="24"/>
      <c r="R1212" s="82"/>
      <c r="S1212" s="24"/>
      <c r="T1212" s="82"/>
      <c r="U1212" s="24"/>
      <c r="V1212" s="82"/>
      <c r="W1212" s="24"/>
      <c r="X1212" s="82"/>
      <c r="Y1212" s="24"/>
    </row>
    <row r="1213" spans="2:27" s="38" customFormat="1" ht="14.25" customHeight="1" thickBot="1">
      <c r="F1213" s="84"/>
      <c r="H1213" s="84"/>
      <c r="J1213" s="84"/>
      <c r="L1213" s="84"/>
      <c r="N1213" s="84"/>
      <c r="P1213" s="84"/>
      <c r="R1213" s="84"/>
      <c r="T1213" s="84"/>
      <c r="V1213" s="84"/>
      <c r="X1213" s="84"/>
    </row>
    <row r="1214" spans="2:27" ht="23.25" customHeight="1" thickTop="1" thickBot="1">
      <c r="B1214" s="518" t="s">
        <v>692</v>
      </c>
      <c r="C1214" s="519"/>
      <c r="D1214" s="519"/>
      <c r="E1214" s="519"/>
      <c r="F1214" s="519"/>
      <c r="G1214" s="519"/>
      <c r="H1214" s="519"/>
      <c r="I1214" s="519"/>
      <c r="J1214" s="519"/>
      <c r="K1214" s="519"/>
      <c r="L1214" s="519"/>
      <c r="M1214" s="519"/>
      <c r="N1214" s="519"/>
      <c r="O1214" s="519"/>
      <c r="P1214" s="519"/>
      <c r="Q1214" s="519"/>
      <c r="R1214" s="519"/>
      <c r="S1214" s="519"/>
      <c r="T1214" s="519"/>
      <c r="U1214" s="519"/>
      <c r="V1214" s="519"/>
      <c r="W1214" s="519"/>
      <c r="X1214" s="519"/>
      <c r="Y1214" s="519"/>
      <c r="Z1214" s="519"/>
      <c r="AA1214" s="520"/>
    </row>
    <row r="1215" spans="2:27" ht="14.25" customHeight="1" thickTop="1" thickBot="1">
      <c r="B1215" s="24"/>
      <c r="C1215" s="24"/>
      <c r="D1215" s="24"/>
      <c r="E1215" s="24"/>
      <c r="F1215" s="82"/>
      <c r="G1215" s="24"/>
      <c r="H1215" s="82"/>
      <c r="I1215" s="24"/>
      <c r="J1215" s="82"/>
      <c r="K1215" s="24"/>
      <c r="L1215" s="82"/>
      <c r="M1215" s="24"/>
      <c r="N1215" s="82"/>
      <c r="O1215" s="24"/>
      <c r="P1215" s="82"/>
      <c r="Q1215" s="24"/>
      <c r="R1215" s="82"/>
      <c r="S1215" s="24"/>
      <c r="T1215" s="82"/>
      <c r="U1215" s="24"/>
      <c r="V1215" s="82"/>
      <c r="W1215" s="24"/>
      <c r="X1215" s="82"/>
      <c r="Y1215" s="24"/>
    </row>
    <row r="1216" spans="2:27" ht="20.100000000000001" customHeight="1" thickBot="1">
      <c r="B1216" s="531" t="s">
        <v>453</v>
      </c>
      <c r="C1216" s="532"/>
      <c r="D1216" s="532"/>
      <c r="E1216" s="532"/>
      <c r="F1216" s="532"/>
      <c r="G1216" s="532"/>
      <c r="H1216" s="532"/>
      <c r="I1216" s="532"/>
      <c r="J1216" s="532"/>
      <c r="K1216" s="532"/>
      <c r="L1216" s="532"/>
      <c r="M1216" s="532"/>
      <c r="N1216" s="532"/>
      <c r="O1216" s="532"/>
      <c r="P1216" s="532"/>
      <c r="Q1216" s="532"/>
      <c r="R1216" s="532"/>
      <c r="S1216" s="532"/>
      <c r="T1216" s="532"/>
      <c r="U1216" s="532"/>
      <c r="V1216" s="533"/>
      <c r="X1216" s="4"/>
    </row>
    <row r="1217" spans="2:24" ht="15" customHeight="1" thickBot="1">
      <c r="B1217" s="709" t="s">
        <v>42</v>
      </c>
      <c r="C1217" s="710" t="s">
        <v>0</v>
      </c>
      <c r="D1217" s="710" t="s">
        <v>524</v>
      </c>
      <c r="E1217" s="710"/>
      <c r="F1217" s="710"/>
      <c r="G1217" s="710"/>
      <c r="H1217" s="710" t="s">
        <v>491</v>
      </c>
      <c r="I1217" s="710"/>
      <c r="J1217" s="710"/>
      <c r="K1217" s="710"/>
      <c r="L1217" s="710"/>
      <c r="M1217" s="710"/>
      <c r="N1217" s="710"/>
      <c r="O1217" s="710"/>
      <c r="P1217" s="710" t="s">
        <v>43</v>
      </c>
      <c r="Q1217" s="710"/>
      <c r="R1217" s="710"/>
      <c r="S1217" s="710"/>
      <c r="T1217" s="710"/>
      <c r="U1217" s="710"/>
      <c r="V1217" s="710"/>
      <c r="X1217" s="4"/>
    </row>
    <row r="1218" spans="2:24" ht="15" customHeight="1" thickBot="1">
      <c r="B1218" s="709"/>
      <c r="C1218" s="710"/>
      <c r="D1218" s="710"/>
      <c r="E1218" s="710"/>
      <c r="F1218" s="710"/>
      <c r="G1218" s="710"/>
      <c r="H1218" s="710"/>
      <c r="I1218" s="710"/>
      <c r="J1218" s="710"/>
      <c r="K1218" s="710"/>
      <c r="L1218" s="710"/>
      <c r="M1218" s="710"/>
      <c r="N1218" s="710"/>
      <c r="O1218" s="710"/>
      <c r="P1218" s="710"/>
      <c r="Q1218" s="710"/>
      <c r="R1218" s="710"/>
      <c r="S1218" s="710"/>
      <c r="T1218" s="710"/>
      <c r="U1218" s="710"/>
      <c r="V1218" s="710"/>
      <c r="X1218" s="4"/>
    </row>
    <row r="1219" spans="2:24" ht="24" customHeight="1" thickBot="1">
      <c r="B1219" s="77">
        <v>18</v>
      </c>
      <c r="C1219" s="78">
        <v>40</v>
      </c>
      <c r="D1219" s="893" t="s">
        <v>639</v>
      </c>
      <c r="E1219" s="894"/>
      <c r="F1219" s="894"/>
      <c r="G1219" s="895"/>
      <c r="H1219" s="893" t="s">
        <v>642</v>
      </c>
      <c r="I1219" s="894"/>
      <c r="J1219" s="894"/>
      <c r="K1219" s="895"/>
      <c r="L1219" s="531">
        <v>315651</v>
      </c>
      <c r="M1219" s="532"/>
      <c r="N1219" s="532"/>
      <c r="O1219" s="533"/>
      <c r="P1219" s="896" t="s">
        <v>647</v>
      </c>
      <c r="Q1219" s="897"/>
      <c r="R1219" s="897"/>
      <c r="S1219" s="897"/>
      <c r="T1219" s="897"/>
      <c r="U1219" s="897"/>
      <c r="V1219" s="898"/>
      <c r="X1219" s="4"/>
    </row>
    <row r="1220" spans="2:24" ht="24" customHeight="1">
      <c r="B1220" s="731">
        <v>17</v>
      </c>
      <c r="C1220" s="772">
        <v>45</v>
      </c>
      <c r="D1220" s="800" t="s">
        <v>879</v>
      </c>
      <c r="E1220" s="801"/>
      <c r="F1220" s="801"/>
      <c r="G1220" s="802"/>
      <c r="H1220" s="800" t="s">
        <v>642</v>
      </c>
      <c r="I1220" s="801"/>
      <c r="J1220" s="801"/>
      <c r="K1220" s="802"/>
      <c r="L1220" s="839">
        <v>315639</v>
      </c>
      <c r="M1220" s="840"/>
      <c r="N1220" s="840"/>
      <c r="O1220" s="841"/>
      <c r="P1220" s="905" t="s">
        <v>647</v>
      </c>
      <c r="Q1220" s="906"/>
      <c r="R1220" s="906"/>
      <c r="S1220" s="906"/>
      <c r="T1220" s="906"/>
      <c r="U1220" s="906"/>
      <c r="V1220" s="907"/>
      <c r="X1220" s="4"/>
    </row>
    <row r="1221" spans="2:24" ht="24" customHeight="1">
      <c r="B1221" s="732"/>
      <c r="C1221" s="752"/>
      <c r="D1221" s="757" t="s">
        <v>640</v>
      </c>
      <c r="E1221" s="758"/>
      <c r="F1221" s="758"/>
      <c r="G1221" s="759"/>
      <c r="H1221" s="757" t="s">
        <v>642</v>
      </c>
      <c r="I1221" s="758"/>
      <c r="J1221" s="758"/>
      <c r="K1221" s="759"/>
      <c r="L1221" s="836">
        <v>315641</v>
      </c>
      <c r="M1221" s="837"/>
      <c r="N1221" s="837"/>
      <c r="O1221" s="838"/>
      <c r="P1221" s="899" t="s">
        <v>647</v>
      </c>
      <c r="Q1221" s="900"/>
      <c r="R1221" s="900"/>
      <c r="S1221" s="900"/>
      <c r="T1221" s="900"/>
      <c r="U1221" s="900"/>
      <c r="V1221" s="901"/>
      <c r="X1221" s="4"/>
    </row>
    <row r="1222" spans="2:24" ht="24" customHeight="1">
      <c r="B1222" s="732"/>
      <c r="C1222" s="774"/>
      <c r="D1222" s="766" t="s">
        <v>880</v>
      </c>
      <c r="E1222" s="767"/>
      <c r="F1222" s="767"/>
      <c r="G1222" s="768"/>
      <c r="H1222" s="766" t="s">
        <v>643</v>
      </c>
      <c r="I1222" s="767"/>
      <c r="J1222" s="767"/>
      <c r="K1222" s="768"/>
      <c r="L1222" s="827">
        <v>325341</v>
      </c>
      <c r="M1222" s="828"/>
      <c r="N1222" s="828"/>
      <c r="O1222" s="829"/>
      <c r="P1222" s="902" t="s">
        <v>648</v>
      </c>
      <c r="Q1222" s="903"/>
      <c r="R1222" s="903"/>
      <c r="S1222" s="903"/>
      <c r="T1222" s="903"/>
      <c r="U1222" s="903"/>
      <c r="V1222" s="904"/>
      <c r="X1222" s="4"/>
    </row>
    <row r="1223" spans="2:24" ht="24" customHeight="1" thickBot="1">
      <c r="B1223" s="733"/>
      <c r="C1223" s="340">
        <v>55</v>
      </c>
      <c r="D1223" s="778" t="s">
        <v>881</v>
      </c>
      <c r="E1223" s="779"/>
      <c r="F1223" s="779"/>
      <c r="G1223" s="780"/>
      <c r="H1223" s="778" t="s">
        <v>644</v>
      </c>
      <c r="I1223" s="779"/>
      <c r="J1223" s="779"/>
      <c r="K1223" s="780"/>
      <c r="L1223" s="854">
        <v>316945</v>
      </c>
      <c r="M1223" s="855"/>
      <c r="N1223" s="855"/>
      <c r="O1223" s="856"/>
      <c r="P1223" s="925" t="s">
        <v>649</v>
      </c>
      <c r="Q1223" s="926"/>
      <c r="R1223" s="926"/>
      <c r="S1223" s="926"/>
      <c r="T1223" s="926"/>
      <c r="U1223" s="926"/>
      <c r="V1223" s="927"/>
      <c r="X1223" s="4"/>
    </row>
    <row r="1224" spans="2:24" ht="61.5" customHeight="1" thickBot="1">
      <c r="B1224" s="77">
        <v>16</v>
      </c>
      <c r="C1224" s="78">
        <v>55</v>
      </c>
      <c r="D1224" s="893" t="s">
        <v>641</v>
      </c>
      <c r="E1224" s="894"/>
      <c r="F1224" s="894"/>
      <c r="G1224" s="895"/>
      <c r="H1224" s="893" t="s">
        <v>645</v>
      </c>
      <c r="I1224" s="894"/>
      <c r="J1224" s="894"/>
      <c r="K1224" s="895"/>
      <c r="L1224" s="531">
        <v>334637</v>
      </c>
      <c r="M1224" s="532"/>
      <c r="N1224" s="532"/>
      <c r="O1224" s="533"/>
      <c r="P1224" s="896" t="s">
        <v>1002</v>
      </c>
      <c r="Q1224" s="897"/>
      <c r="R1224" s="897"/>
      <c r="S1224" s="897"/>
      <c r="T1224" s="897"/>
      <c r="U1224" s="897"/>
      <c r="V1224" s="898"/>
      <c r="X1224" s="4"/>
    </row>
    <row r="1225" spans="2:24" ht="61.5" customHeight="1" thickBot="1">
      <c r="B1225" s="77">
        <v>15</v>
      </c>
      <c r="C1225" s="78">
        <v>65</v>
      </c>
      <c r="D1225" s="893" t="s">
        <v>882</v>
      </c>
      <c r="E1225" s="894"/>
      <c r="F1225" s="894"/>
      <c r="G1225" s="895"/>
      <c r="H1225" s="893" t="s">
        <v>646</v>
      </c>
      <c r="I1225" s="894"/>
      <c r="J1225" s="894"/>
      <c r="K1225" s="895"/>
      <c r="L1225" s="531">
        <v>315637</v>
      </c>
      <c r="M1225" s="532"/>
      <c r="N1225" s="532"/>
      <c r="O1225" s="533"/>
      <c r="P1225" s="896" t="s">
        <v>1003</v>
      </c>
      <c r="Q1225" s="897"/>
      <c r="R1225" s="897"/>
      <c r="S1225" s="897"/>
      <c r="T1225" s="897"/>
      <c r="U1225" s="897"/>
      <c r="V1225" s="898"/>
      <c r="W1225" s="137"/>
      <c r="X1225" s="4"/>
    </row>
    <row r="1226" spans="2:24" ht="69" customHeight="1">
      <c r="B1226" s="545" t="s">
        <v>1004</v>
      </c>
      <c r="C1226" s="588"/>
      <c r="D1226" s="588"/>
      <c r="E1226" s="588"/>
      <c r="F1226" s="588"/>
      <c r="G1226" s="588"/>
      <c r="H1226" s="588"/>
      <c r="I1226" s="588"/>
      <c r="J1226" s="588"/>
      <c r="K1226" s="588"/>
      <c r="L1226" s="588"/>
      <c r="M1226" s="588"/>
      <c r="N1226" s="588"/>
      <c r="O1226" s="588"/>
      <c r="P1226" s="588"/>
      <c r="Q1226" s="588"/>
      <c r="R1226" s="588"/>
      <c r="S1226" s="588"/>
      <c r="T1226" s="588"/>
      <c r="U1226" s="588"/>
      <c r="V1226" s="588"/>
      <c r="W1226" s="589"/>
      <c r="X1226" s="589"/>
    </row>
    <row r="1227" spans="2:24" ht="13.5" customHeight="1">
      <c r="C1227" s="327"/>
      <c r="D1227" s="327"/>
      <c r="E1227" s="327"/>
      <c r="N1227" s="10"/>
      <c r="O1227" s="10"/>
      <c r="P1227" s="10"/>
      <c r="Q1227" s="10"/>
    </row>
    <row r="1228" spans="2:24" ht="22.5" customHeight="1" thickBot="1">
      <c r="B1228" s="371"/>
      <c r="C1228" s="327"/>
      <c r="D1228" s="327"/>
      <c r="E1228" s="327"/>
      <c r="F1228" s="10"/>
      <c r="G1228" s="17"/>
      <c r="H1228" s="10"/>
      <c r="I1228" s="17"/>
      <c r="J1228" s="10"/>
      <c r="K1228" s="17"/>
      <c r="L1228" s="10"/>
      <c r="M1228" s="371"/>
      <c r="N1228" s="10"/>
      <c r="O1228" s="17"/>
      <c r="P1228" s="10"/>
      <c r="Q1228" s="17"/>
      <c r="R1228" s="10"/>
      <c r="S1228" s="17"/>
      <c r="T1228" s="10"/>
      <c r="U1228" s="17"/>
    </row>
    <row r="1229" spans="2:24" ht="22.5" customHeight="1" thickBot="1">
      <c r="B1229" s="908" t="s">
        <v>41</v>
      </c>
      <c r="C1229" s="622" t="s">
        <v>665</v>
      </c>
      <c r="D1229" s="623"/>
      <c r="E1229" s="624"/>
      <c r="F1229" s="531" t="s">
        <v>150</v>
      </c>
      <c r="G1229" s="532"/>
      <c r="H1229" s="532"/>
      <c r="I1229" s="532"/>
      <c r="J1229" s="532"/>
      <c r="K1229" s="532"/>
      <c r="L1229" s="532"/>
      <c r="M1229" s="533"/>
      <c r="N1229" s="531" t="s">
        <v>650</v>
      </c>
      <c r="O1229" s="532"/>
      <c r="P1229" s="532"/>
      <c r="Q1229" s="532"/>
      <c r="R1229" s="532"/>
      <c r="S1229" s="533"/>
      <c r="T1229" s="10"/>
      <c r="U1229" s="17"/>
    </row>
    <row r="1230" spans="2:24" ht="39.950000000000003" customHeight="1" thickBot="1">
      <c r="B1230" s="909"/>
      <c r="C1230" s="622" t="s">
        <v>159</v>
      </c>
      <c r="D1230" s="623"/>
      <c r="E1230" s="624"/>
      <c r="F1230" s="622" t="s">
        <v>697</v>
      </c>
      <c r="G1230" s="624"/>
      <c r="H1230" s="622" t="s">
        <v>651</v>
      </c>
      <c r="I1230" s="624"/>
      <c r="J1230" s="622" t="s">
        <v>698</v>
      </c>
      <c r="K1230" s="624"/>
      <c r="L1230" s="622" t="s">
        <v>699</v>
      </c>
      <c r="M1230" s="624"/>
      <c r="N1230" s="622" t="s">
        <v>700</v>
      </c>
      <c r="O1230" s="624"/>
      <c r="P1230" s="622" t="s">
        <v>696</v>
      </c>
      <c r="Q1230" s="624"/>
      <c r="R1230" s="622" t="s">
        <v>701</v>
      </c>
      <c r="S1230" s="624"/>
      <c r="T1230" s="10"/>
      <c r="U1230" s="17"/>
    </row>
    <row r="1231" spans="2:24" ht="22.5" customHeight="1" thickBot="1">
      <c r="B1231" s="910"/>
      <c r="C1231" s="622" t="s">
        <v>164</v>
      </c>
      <c r="D1231" s="623"/>
      <c r="E1231" s="624"/>
      <c r="F1231" s="622" t="s">
        <v>492</v>
      </c>
      <c r="G1231" s="623"/>
      <c r="H1231" s="622" t="s">
        <v>511</v>
      </c>
      <c r="I1231" s="623"/>
      <c r="J1231" s="622" t="s">
        <v>511</v>
      </c>
      <c r="K1231" s="623"/>
      <c r="L1231" s="622" t="s">
        <v>511</v>
      </c>
      <c r="M1231" s="624"/>
      <c r="N1231" s="622" t="s">
        <v>728</v>
      </c>
      <c r="O1231" s="623"/>
      <c r="P1231" s="622" t="s">
        <v>492</v>
      </c>
      <c r="Q1231" s="623"/>
      <c r="R1231" s="622" t="s">
        <v>652</v>
      </c>
      <c r="S1231" s="624"/>
      <c r="T1231" s="10"/>
      <c r="U1231" s="17"/>
    </row>
    <row r="1232" spans="2:24" ht="30" customHeight="1">
      <c r="B1232" s="562">
        <v>12</v>
      </c>
      <c r="C1232" s="498" t="s">
        <v>87</v>
      </c>
      <c r="D1232" s="606"/>
      <c r="E1232" s="499"/>
      <c r="F1232" s="14"/>
      <c r="G1232" s="19"/>
      <c r="H1232" s="12"/>
      <c r="I1232" s="20"/>
      <c r="J1232" s="14"/>
      <c r="K1232" s="19"/>
      <c r="L1232" s="12"/>
      <c r="M1232" s="20"/>
      <c r="N1232" s="12">
        <v>236869</v>
      </c>
      <c r="O1232" s="20" t="s">
        <v>165</v>
      </c>
      <c r="P1232" s="14"/>
      <c r="Q1232" s="19"/>
      <c r="R1232" s="12">
        <v>248263</v>
      </c>
      <c r="S1232" s="20" t="s">
        <v>165</v>
      </c>
      <c r="T1232" s="10"/>
      <c r="U1232" s="17"/>
    </row>
    <row r="1233" spans="2:24" ht="30" customHeight="1">
      <c r="B1233" s="563"/>
      <c r="C1233" s="500" t="s">
        <v>351</v>
      </c>
      <c r="D1233" s="605"/>
      <c r="E1233" s="501"/>
      <c r="F1233" s="14"/>
      <c r="G1233" s="19"/>
      <c r="H1233" s="12">
        <v>235799</v>
      </c>
      <c r="I1233" s="20" t="s">
        <v>166</v>
      </c>
      <c r="J1233" s="14"/>
      <c r="K1233" s="19"/>
      <c r="L1233" s="12"/>
      <c r="M1233" s="20"/>
      <c r="N1233" s="12"/>
      <c r="O1233" s="20"/>
      <c r="P1233" s="14"/>
      <c r="Q1233" s="19"/>
      <c r="R1233" s="12"/>
      <c r="S1233" s="20"/>
      <c r="T1233" s="10"/>
      <c r="U1233" s="17"/>
    </row>
    <row r="1234" spans="2:24" ht="30" customHeight="1">
      <c r="B1234" s="920"/>
      <c r="C1234" s="560" t="s">
        <v>361</v>
      </c>
      <c r="D1234" s="607"/>
      <c r="E1234" s="561"/>
      <c r="F1234" s="27"/>
      <c r="G1234" s="30"/>
      <c r="H1234" s="244"/>
      <c r="I1234" s="236"/>
      <c r="J1234" s="27">
        <v>265799</v>
      </c>
      <c r="K1234" s="30" t="s">
        <v>166</v>
      </c>
      <c r="L1234" s="244"/>
      <c r="M1234" s="236"/>
      <c r="N1234" s="244"/>
      <c r="O1234" s="236"/>
      <c r="P1234" s="27"/>
      <c r="Q1234" s="30"/>
      <c r="R1234" s="244"/>
      <c r="S1234" s="236"/>
      <c r="T1234" s="10"/>
      <c r="U1234" s="17"/>
    </row>
    <row r="1235" spans="2:24" ht="30" customHeight="1">
      <c r="B1235" s="921">
        <v>10</v>
      </c>
      <c r="C1235" s="576" t="s">
        <v>88</v>
      </c>
      <c r="D1235" s="610"/>
      <c r="E1235" s="577"/>
      <c r="F1235" s="76">
        <v>212433</v>
      </c>
      <c r="G1235" s="57" t="s">
        <v>163</v>
      </c>
      <c r="H1235" s="75"/>
      <c r="I1235" s="29"/>
      <c r="J1235" s="76"/>
      <c r="K1235" s="57"/>
      <c r="L1235" s="75"/>
      <c r="M1235" s="29"/>
      <c r="N1235" s="75">
        <v>244965</v>
      </c>
      <c r="O1235" s="29" t="s">
        <v>163</v>
      </c>
      <c r="P1235" s="76">
        <v>226223</v>
      </c>
      <c r="Q1235" s="57" t="s">
        <v>163</v>
      </c>
      <c r="R1235" s="75"/>
      <c r="S1235" s="29"/>
      <c r="T1235" s="10"/>
      <c r="U1235" s="17"/>
      <c r="V1235" s="10"/>
      <c r="W1235" s="17"/>
    </row>
    <row r="1236" spans="2:24" ht="30" customHeight="1" thickBot="1">
      <c r="B1236" s="922"/>
      <c r="C1236" s="558" t="s">
        <v>83</v>
      </c>
      <c r="D1236" s="656"/>
      <c r="E1236" s="559"/>
      <c r="F1236" s="16"/>
      <c r="G1236" s="31"/>
      <c r="H1236" s="15"/>
      <c r="I1236" s="21"/>
      <c r="J1236" s="16"/>
      <c r="K1236" s="31"/>
      <c r="L1236" s="15">
        <v>233233</v>
      </c>
      <c r="M1236" s="21" t="s">
        <v>166</v>
      </c>
      <c r="N1236" s="15"/>
      <c r="O1236" s="21"/>
      <c r="P1236" s="16"/>
      <c r="Q1236" s="31"/>
      <c r="R1236" s="15"/>
      <c r="S1236" s="21"/>
      <c r="T1236" s="10"/>
      <c r="U1236" s="17"/>
      <c r="V1236" s="10"/>
      <c r="W1236" s="17"/>
    </row>
    <row r="1237" spans="2:24" s="38" customFormat="1">
      <c r="B1237" s="4"/>
      <c r="F1237" s="84"/>
      <c r="H1237" s="84"/>
      <c r="J1237" s="84"/>
      <c r="L1237" s="84"/>
      <c r="N1237" s="84"/>
      <c r="P1237" s="84"/>
      <c r="R1237" s="84"/>
      <c r="T1237" s="84"/>
      <c r="V1237" s="84"/>
      <c r="X1237" s="84"/>
    </row>
    <row r="1239" spans="2:24" s="239" customFormat="1" ht="20.100000000000001" customHeight="1" thickBot="1">
      <c r="B1239" s="242" t="s">
        <v>546</v>
      </c>
      <c r="F1239" s="240"/>
      <c r="H1239" s="240"/>
      <c r="J1239" s="240"/>
      <c r="L1239" s="240"/>
      <c r="N1239" s="240"/>
      <c r="P1239" s="240"/>
      <c r="R1239" s="240"/>
      <c r="T1239" s="240"/>
      <c r="V1239" s="240"/>
      <c r="X1239" s="240"/>
    </row>
    <row r="1240" spans="2:24" ht="30" customHeight="1">
      <c r="B1240" s="917" t="s">
        <v>547</v>
      </c>
      <c r="C1240" s="918"/>
      <c r="D1240" s="918"/>
      <c r="E1240" s="919"/>
      <c r="F1240" s="824">
        <v>134887</v>
      </c>
      <c r="G1240" s="826"/>
      <c r="H1240" s="85"/>
      <c r="I1240" s="13"/>
    </row>
    <row r="1241" spans="2:24" ht="30" customHeight="1">
      <c r="B1241" s="914" t="s">
        <v>548</v>
      </c>
      <c r="C1241" s="915"/>
      <c r="D1241" s="915"/>
      <c r="E1241" s="916"/>
      <c r="F1241" s="749">
        <v>133429</v>
      </c>
      <c r="G1241" s="751"/>
      <c r="H1241" s="85"/>
      <c r="I1241" s="13"/>
    </row>
    <row r="1242" spans="2:24" ht="30" customHeight="1">
      <c r="B1242" s="914" t="s">
        <v>549</v>
      </c>
      <c r="C1242" s="915"/>
      <c r="D1242" s="915"/>
      <c r="E1242" s="916"/>
      <c r="F1242" s="749">
        <v>132553</v>
      </c>
      <c r="G1242" s="751"/>
      <c r="H1242" s="85"/>
      <c r="I1242" s="13"/>
      <c r="M1242" s="13"/>
    </row>
    <row r="1243" spans="2:24" ht="30" customHeight="1">
      <c r="B1243" s="914" t="s">
        <v>550</v>
      </c>
      <c r="C1243" s="915"/>
      <c r="D1243" s="915"/>
      <c r="E1243" s="916"/>
      <c r="F1243" s="749">
        <v>134907</v>
      </c>
      <c r="G1243" s="751"/>
      <c r="H1243" s="85"/>
      <c r="I1243" s="13"/>
      <c r="J1243" s="85"/>
      <c r="K1243" s="13"/>
      <c r="L1243" s="85"/>
      <c r="M1243" s="13"/>
    </row>
    <row r="1244" spans="2:24" ht="30" customHeight="1">
      <c r="B1244" s="914" t="s">
        <v>551</v>
      </c>
      <c r="C1244" s="915"/>
      <c r="D1244" s="915"/>
      <c r="E1244" s="916"/>
      <c r="F1244" s="749">
        <v>130101</v>
      </c>
      <c r="G1244" s="751"/>
      <c r="H1244" s="85"/>
      <c r="I1244" s="13"/>
      <c r="J1244" s="85"/>
      <c r="K1244" s="13"/>
      <c r="L1244" s="85"/>
      <c r="M1244" s="13"/>
    </row>
    <row r="1245" spans="2:24" ht="30" customHeight="1" thickBot="1">
      <c r="B1245" s="911" t="s">
        <v>552</v>
      </c>
      <c r="C1245" s="912"/>
      <c r="D1245" s="912"/>
      <c r="E1245" s="913"/>
      <c r="F1245" s="793">
        <v>130103</v>
      </c>
      <c r="G1245" s="795"/>
      <c r="H1245" s="85"/>
      <c r="I1245" s="13"/>
      <c r="J1245" s="85"/>
      <c r="K1245" s="13"/>
      <c r="L1245" s="85"/>
    </row>
    <row r="1247" spans="2:24" s="239" customFormat="1" ht="20.100000000000001" customHeight="1" thickBot="1">
      <c r="B1247" s="242" t="s">
        <v>553</v>
      </c>
      <c r="F1247" s="240"/>
      <c r="H1247" s="240"/>
      <c r="J1247" s="240"/>
      <c r="L1247" s="240"/>
      <c r="N1247" s="240"/>
      <c r="P1247" s="240"/>
      <c r="R1247" s="240"/>
      <c r="T1247" s="240"/>
      <c r="V1247" s="240"/>
      <c r="X1247" s="240"/>
    </row>
    <row r="1248" spans="2:24" ht="30" customHeight="1">
      <c r="B1248" s="917" t="s">
        <v>554</v>
      </c>
      <c r="C1248" s="918"/>
      <c r="D1248" s="918"/>
      <c r="E1248" s="919"/>
      <c r="F1248" s="824">
        <v>150373</v>
      </c>
      <c r="G1248" s="826"/>
    </row>
    <row r="1249" spans="2:7" ht="30" customHeight="1">
      <c r="B1249" s="914" t="s">
        <v>555</v>
      </c>
      <c r="C1249" s="915"/>
      <c r="D1249" s="915"/>
      <c r="E1249" s="916"/>
      <c r="F1249" s="749">
        <v>150861</v>
      </c>
      <c r="G1249" s="751"/>
    </row>
    <row r="1250" spans="2:7" ht="30" customHeight="1" thickBot="1">
      <c r="B1250" s="911" t="s">
        <v>556</v>
      </c>
      <c r="C1250" s="912"/>
      <c r="D1250" s="912"/>
      <c r="E1250" s="913"/>
      <c r="F1250" s="793">
        <v>150863</v>
      </c>
      <c r="G1250" s="795"/>
    </row>
  </sheetData>
  <mergeCells count="2315">
    <mergeCell ref="X231:X232"/>
    <mergeCell ref="Y231:Y232"/>
    <mergeCell ref="F231:F232"/>
    <mergeCell ref="C231:C232"/>
    <mergeCell ref="D231:D232"/>
    <mergeCell ref="E231:E232"/>
    <mergeCell ref="G231:G232"/>
    <mergeCell ref="H231:H232"/>
    <mergeCell ref="I231:I232"/>
    <mergeCell ref="J231:J232"/>
    <mergeCell ref="K231:K232"/>
    <mergeCell ref="L231:L232"/>
    <mergeCell ref="M231:M232"/>
    <mergeCell ref="N231:N232"/>
    <mergeCell ref="O231:O232"/>
    <mergeCell ref="R231:R232"/>
    <mergeCell ref="S231:S232"/>
    <mergeCell ref="V231:V232"/>
    <mergeCell ref="W231:W232"/>
    <mergeCell ref="P691:Q691"/>
    <mergeCell ref="P692:Q692"/>
    <mergeCell ref="F690:Q690"/>
    <mergeCell ref="P739:Q739"/>
    <mergeCell ref="P740:Q740"/>
    <mergeCell ref="F738:Q738"/>
    <mergeCell ref="R779:S779"/>
    <mergeCell ref="R780:S780"/>
    <mergeCell ref="F778:S778"/>
    <mergeCell ref="B868:B869"/>
    <mergeCell ref="C868:C869"/>
    <mergeCell ref="H974:L974"/>
    <mergeCell ref="M974:Q974"/>
    <mergeCell ref="R974:U974"/>
    <mergeCell ref="R1199:U1199"/>
    <mergeCell ref="R1200:U1200"/>
    <mergeCell ref="H1195:L1195"/>
    <mergeCell ref="M1195:Q1196"/>
    <mergeCell ref="R1195:U1195"/>
    <mergeCell ref="H1196:L1196"/>
    <mergeCell ref="R1196:U1196"/>
    <mergeCell ref="H1197:L1197"/>
    <mergeCell ref="M1197:Q1197"/>
    <mergeCell ref="R1197:U1197"/>
    <mergeCell ref="H1198:L1198"/>
    <mergeCell ref="B1193:U1193"/>
    <mergeCell ref="B1194:G1194"/>
    <mergeCell ref="H1194:L1194"/>
    <mergeCell ref="M1194:U1194"/>
    <mergeCell ref="B1133:U1133"/>
    <mergeCell ref="B1134:G1134"/>
    <mergeCell ref="H1134:L1134"/>
    <mergeCell ref="C548:D548"/>
    <mergeCell ref="C549:D549"/>
    <mergeCell ref="C550:D550"/>
    <mergeCell ref="H531:U531"/>
    <mergeCell ref="G533:G534"/>
    <mergeCell ref="E533:F534"/>
    <mergeCell ref="E531:G532"/>
    <mergeCell ref="C531:D534"/>
    <mergeCell ref="C553:D553"/>
    <mergeCell ref="C554:D554"/>
    <mergeCell ref="C555:D555"/>
    <mergeCell ref="C556:D556"/>
    <mergeCell ref="C559:D559"/>
    <mergeCell ref="C551:D552"/>
    <mergeCell ref="C557:D558"/>
    <mergeCell ref="B605:K605"/>
    <mergeCell ref="F621:U621"/>
    <mergeCell ref="E545:F545"/>
    <mergeCell ref="E546:F546"/>
    <mergeCell ref="E547:F547"/>
    <mergeCell ref="E548:F548"/>
    <mergeCell ref="E549:F549"/>
    <mergeCell ref="E550:F550"/>
    <mergeCell ref="E551:F551"/>
    <mergeCell ref="E552:F552"/>
    <mergeCell ref="E553:F553"/>
    <mergeCell ref="E554:F554"/>
    <mergeCell ref="E555:F555"/>
    <mergeCell ref="E556:F556"/>
    <mergeCell ref="E557:F557"/>
    <mergeCell ref="E558:F558"/>
    <mergeCell ref="E559:F559"/>
    <mergeCell ref="V531:Y531"/>
    <mergeCell ref="V532:W533"/>
    <mergeCell ref="X532:Y533"/>
    <mergeCell ref="V534:W534"/>
    <mergeCell ref="X534:Y534"/>
    <mergeCell ref="E535:F535"/>
    <mergeCell ref="E536:F536"/>
    <mergeCell ref="E537:F537"/>
    <mergeCell ref="E538:F538"/>
    <mergeCell ref="E539:F539"/>
    <mergeCell ref="E540:F540"/>
    <mergeCell ref="E541:F541"/>
    <mergeCell ref="C516:D516"/>
    <mergeCell ref="C517:D517"/>
    <mergeCell ref="C518:D518"/>
    <mergeCell ref="C519:D519"/>
    <mergeCell ref="C520:D520"/>
    <mergeCell ref="C521:D521"/>
    <mergeCell ref="C522:D522"/>
    <mergeCell ref="C523:D523"/>
    <mergeCell ref="C524:D524"/>
    <mergeCell ref="E523:F523"/>
    <mergeCell ref="E524:F524"/>
    <mergeCell ref="J532:K533"/>
    <mergeCell ref="L532:M533"/>
    <mergeCell ref="N532:O533"/>
    <mergeCell ref="P532:Q533"/>
    <mergeCell ref="R532:S533"/>
    <mergeCell ref="T532:U533"/>
    <mergeCell ref="C535:D535"/>
    <mergeCell ref="C536:D536"/>
    <mergeCell ref="C537:D537"/>
    <mergeCell ref="M503:M504"/>
    <mergeCell ref="Q503:Q504"/>
    <mergeCell ref="P503:P504"/>
    <mergeCell ref="L503:L504"/>
    <mergeCell ref="E519:F519"/>
    <mergeCell ref="E520:F520"/>
    <mergeCell ref="E521:F521"/>
    <mergeCell ref="E522:F522"/>
    <mergeCell ref="C490:D490"/>
    <mergeCell ref="C491:D491"/>
    <mergeCell ref="C492:D492"/>
    <mergeCell ref="C493:D493"/>
    <mergeCell ref="C494:D494"/>
    <mergeCell ref="C495:D495"/>
    <mergeCell ref="C496:D496"/>
    <mergeCell ref="C497:D497"/>
    <mergeCell ref="C498:D498"/>
    <mergeCell ref="C499:D499"/>
    <mergeCell ref="C500:D500"/>
    <mergeCell ref="C501:D501"/>
    <mergeCell ref="C502:D502"/>
    <mergeCell ref="C505:D505"/>
    <mergeCell ref="C506:D506"/>
    <mergeCell ref="E506:F506"/>
    <mergeCell ref="C507:D507"/>
    <mergeCell ref="C508:D508"/>
    <mergeCell ref="C509:D509"/>
    <mergeCell ref="C510:D510"/>
    <mergeCell ref="C511:D511"/>
    <mergeCell ref="C512:D512"/>
    <mergeCell ref="C513:D513"/>
    <mergeCell ref="C514:D514"/>
    <mergeCell ref="V487:W488"/>
    <mergeCell ref="V489:W489"/>
    <mergeCell ref="T489:U489"/>
    <mergeCell ref="R489:S489"/>
    <mergeCell ref="P489:Q489"/>
    <mergeCell ref="R486:W486"/>
    <mergeCell ref="H486:Q486"/>
    <mergeCell ref="E460:F460"/>
    <mergeCell ref="C478:D478"/>
    <mergeCell ref="C479:D479"/>
    <mergeCell ref="E479:F479"/>
    <mergeCell ref="E478:F478"/>
    <mergeCell ref="P487:Q488"/>
    <mergeCell ref="R487:S488"/>
    <mergeCell ref="T487:U488"/>
    <mergeCell ref="H489:I489"/>
    <mergeCell ref="J489:K489"/>
    <mergeCell ref="L489:M489"/>
    <mergeCell ref="N489:O489"/>
    <mergeCell ref="E442:F442"/>
    <mergeCell ref="E503:F504"/>
    <mergeCell ref="C503:D504"/>
    <mergeCell ref="E445:F445"/>
    <mergeCell ref="E444:F444"/>
    <mergeCell ref="C465:D465"/>
    <mergeCell ref="C466:D466"/>
    <mergeCell ref="C467:D467"/>
    <mergeCell ref="C468:D468"/>
    <mergeCell ref="C469:D469"/>
    <mergeCell ref="C470:D470"/>
    <mergeCell ref="C471:D471"/>
    <mergeCell ref="C472:D472"/>
    <mergeCell ref="C473:D473"/>
    <mergeCell ref="C474:D474"/>
    <mergeCell ref="C475:D475"/>
    <mergeCell ref="C476:D476"/>
    <mergeCell ref="C477:D477"/>
    <mergeCell ref="E477:F477"/>
    <mergeCell ref="E476:F476"/>
    <mergeCell ref="E475:F475"/>
    <mergeCell ref="C486:D489"/>
    <mergeCell ref="E486:G487"/>
    <mergeCell ref="E488:F489"/>
    <mergeCell ref="E459:F459"/>
    <mergeCell ref="E458:F458"/>
    <mergeCell ref="E457:F457"/>
    <mergeCell ref="E456:F456"/>
    <mergeCell ref="E455:F455"/>
    <mergeCell ref="E454:F454"/>
    <mergeCell ref="E453:F453"/>
    <mergeCell ref="E452:F452"/>
    <mergeCell ref="E441:F441"/>
    <mergeCell ref="E440:F440"/>
    <mergeCell ref="B1220:B1223"/>
    <mergeCell ref="C1220:C1222"/>
    <mergeCell ref="B1195:G1204"/>
    <mergeCell ref="B1211:U1211"/>
    <mergeCell ref="B1214:AA1214"/>
    <mergeCell ref="B1216:V1216"/>
    <mergeCell ref="B1217:B1218"/>
    <mergeCell ref="C1217:C1218"/>
    <mergeCell ref="D1217:G1218"/>
    <mergeCell ref="H1217:O1218"/>
    <mergeCell ref="P1217:V1218"/>
    <mergeCell ref="H1207:L1207"/>
    <mergeCell ref="M1207:Q1208"/>
    <mergeCell ref="R1207:U1207"/>
    <mergeCell ref="H1223:K1223"/>
    <mergeCell ref="L1223:O1223"/>
    <mergeCell ref="P1223:V1223"/>
    <mergeCell ref="H1209:L1209"/>
    <mergeCell ref="R1209:U1209"/>
    <mergeCell ref="H1200:L1201"/>
    <mergeCell ref="R1201:U1201"/>
    <mergeCell ref="B1207:G1210"/>
    <mergeCell ref="H1210:L1210"/>
    <mergeCell ref="R1210:U1210"/>
    <mergeCell ref="M1209:Q1210"/>
    <mergeCell ref="H1208:L1208"/>
    <mergeCell ref="R1208:U1208"/>
    <mergeCell ref="M1199:Q1201"/>
    <mergeCell ref="C515:D515"/>
    <mergeCell ref="E443:F443"/>
    <mergeCell ref="C447:D447"/>
    <mergeCell ref="C448:D448"/>
    <mergeCell ref="C449:D449"/>
    <mergeCell ref="C450:D450"/>
    <mergeCell ref="C451:D451"/>
    <mergeCell ref="C452:D452"/>
    <mergeCell ref="C453:D453"/>
    <mergeCell ref="E447:F447"/>
    <mergeCell ref="E474:F474"/>
    <mergeCell ref="E473:F473"/>
    <mergeCell ref="E472:F472"/>
    <mergeCell ref="E471:F471"/>
    <mergeCell ref="E470:F470"/>
    <mergeCell ref="E469:F469"/>
    <mergeCell ref="E468:F468"/>
    <mergeCell ref="E467:F467"/>
    <mergeCell ref="E466:F466"/>
    <mergeCell ref="E465:F465"/>
    <mergeCell ref="C454:D454"/>
    <mergeCell ref="C455:D455"/>
    <mergeCell ref="E451:F451"/>
    <mergeCell ref="E450:F450"/>
    <mergeCell ref="E449:F449"/>
    <mergeCell ref="E448:F448"/>
    <mergeCell ref="B1250:E1250"/>
    <mergeCell ref="F1250:G1250"/>
    <mergeCell ref="B1243:E1243"/>
    <mergeCell ref="F1243:G1243"/>
    <mergeCell ref="B1244:E1244"/>
    <mergeCell ref="F1244:G1244"/>
    <mergeCell ref="B1245:E1245"/>
    <mergeCell ref="F1245:G1245"/>
    <mergeCell ref="B1240:E1240"/>
    <mergeCell ref="F1240:G1240"/>
    <mergeCell ref="B1241:E1241"/>
    <mergeCell ref="F1241:G1241"/>
    <mergeCell ref="B1242:E1242"/>
    <mergeCell ref="F1242:G1242"/>
    <mergeCell ref="B1232:B1234"/>
    <mergeCell ref="C1232:E1232"/>
    <mergeCell ref="C1233:E1233"/>
    <mergeCell ref="C1234:E1234"/>
    <mergeCell ref="B1235:B1236"/>
    <mergeCell ref="C1235:E1235"/>
    <mergeCell ref="C1236:E1236"/>
    <mergeCell ref="B1248:E1248"/>
    <mergeCell ref="F1248:G1248"/>
    <mergeCell ref="B1249:E1249"/>
    <mergeCell ref="F1249:G1249"/>
    <mergeCell ref="R1230:S1230"/>
    <mergeCell ref="C1231:E1231"/>
    <mergeCell ref="F1231:G1231"/>
    <mergeCell ref="H1231:I1231"/>
    <mergeCell ref="J1231:K1231"/>
    <mergeCell ref="L1231:M1231"/>
    <mergeCell ref="N1231:O1231"/>
    <mergeCell ref="P1231:Q1231"/>
    <mergeCell ref="R1231:S1231"/>
    <mergeCell ref="F1230:G1230"/>
    <mergeCell ref="H1230:I1230"/>
    <mergeCell ref="J1230:K1230"/>
    <mergeCell ref="L1230:M1230"/>
    <mergeCell ref="N1230:O1230"/>
    <mergeCell ref="P1230:Q1230"/>
    <mergeCell ref="D1225:G1225"/>
    <mergeCell ref="H1225:K1225"/>
    <mergeCell ref="L1225:O1225"/>
    <mergeCell ref="P1225:V1225"/>
    <mergeCell ref="B1226:X1226"/>
    <mergeCell ref="B1229:B1231"/>
    <mergeCell ref="C1229:E1229"/>
    <mergeCell ref="F1229:M1229"/>
    <mergeCell ref="N1229:S1229"/>
    <mergeCell ref="C1230:E1230"/>
    <mergeCell ref="D1224:G1224"/>
    <mergeCell ref="H1224:K1224"/>
    <mergeCell ref="L1224:O1224"/>
    <mergeCell ref="P1224:V1224"/>
    <mergeCell ref="D1221:G1221"/>
    <mergeCell ref="H1221:K1221"/>
    <mergeCell ref="L1221:O1221"/>
    <mergeCell ref="P1221:V1221"/>
    <mergeCell ref="D1222:G1222"/>
    <mergeCell ref="H1222:K1222"/>
    <mergeCell ref="L1222:O1222"/>
    <mergeCell ref="P1222:V1222"/>
    <mergeCell ref="D1219:G1219"/>
    <mergeCell ref="H1219:K1219"/>
    <mergeCell ref="L1219:O1219"/>
    <mergeCell ref="P1219:V1219"/>
    <mergeCell ref="D1220:G1220"/>
    <mergeCell ref="H1220:K1220"/>
    <mergeCell ref="L1220:O1220"/>
    <mergeCell ref="P1220:V1220"/>
    <mergeCell ref="D1223:G1223"/>
    <mergeCell ref="B1205:G1206"/>
    <mergeCell ref="H1205:L1206"/>
    <mergeCell ref="M1205:Q1205"/>
    <mergeCell ref="R1205:U1205"/>
    <mergeCell ref="M1206:Q1206"/>
    <mergeCell ref="R1206:U1206"/>
    <mergeCell ref="H1202:L1202"/>
    <mergeCell ref="M1202:Q1203"/>
    <mergeCell ref="R1202:U1202"/>
    <mergeCell ref="H1203:L1203"/>
    <mergeCell ref="R1203:U1203"/>
    <mergeCell ref="H1204:L1204"/>
    <mergeCell ref="M1204:Q1204"/>
    <mergeCell ref="R1204:U1204"/>
    <mergeCell ref="M1198:Q1198"/>
    <mergeCell ref="R1198:U1198"/>
    <mergeCell ref="H1199:L1199"/>
    <mergeCell ref="M1184:Q1187"/>
    <mergeCell ref="H1187:L1187"/>
    <mergeCell ref="R1187:U1187"/>
    <mergeCell ref="R1181:U1181"/>
    <mergeCell ref="R1185:U1185"/>
    <mergeCell ref="H1180:L1181"/>
    <mergeCell ref="H1185:L1185"/>
    <mergeCell ref="B1175:G1190"/>
    <mergeCell ref="H1189:L1189"/>
    <mergeCell ref="M1189:Q1189"/>
    <mergeCell ref="R1189:U1189"/>
    <mergeCell ref="H1190:L1190"/>
    <mergeCell ref="M1190:Q1190"/>
    <mergeCell ref="R1190:U1190"/>
    <mergeCell ref="H1184:L1184"/>
    <mergeCell ref="M1159:Q1159"/>
    <mergeCell ref="R1159:U1159"/>
    <mergeCell ref="H1160:L1160"/>
    <mergeCell ref="M1160:Q1160"/>
    <mergeCell ref="R1160:U1160"/>
    <mergeCell ref="H1188:L1188"/>
    <mergeCell ref="M1188:Q1188"/>
    <mergeCell ref="R1188:U1188"/>
    <mergeCell ref="R1178:U1178"/>
    <mergeCell ref="M1180:Q1183"/>
    <mergeCell ref="R1180:U1180"/>
    <mergeCell ref="H1182:L1182"/>
    <mergeCell ref="R1182:U1182"/>
    <mergeCell ref="R1175:U1175"/>
    <mergeCell ref="H1176:L1176"/>
    <mergeCell ref="R1176:U1176"/>
    <mergeCell ref="H1177:L1177"/>
    <mergeCell ref="R1177:U1177"/>
    <mergeCell ref="H1173:L1173"/>
    <mergeCell ref="M1173:Q1173"/>
    <mergeCell ref="R1173:U1173"/>
    <mergeCell ref="H1174:L1174"/>
    <mergeCell ref="M1174:Q1174"/>
    <mergeCell ref="R1174:U1174"/>
    <mergeCell ref="H1183:L1183"/>
    <mergeCell ref="R1183:U1183"/>
    <mergeCell ref="H1137:L1137"/>
    <mergeCell ref="R1137:U1137"/>
    <mergeCell ref="H1138:L1138"/>
    <mergeCell ref="R1138:U1138"/>
    <mergeCell ref="B1139:U1139"/>
    <mergeCell ref="M1177:Q1179"/>
    <mergeCell ref="H1178:L1179"/>
    <mergeCell ref="R1179:U1179"/>
    <mergeCell ref="H1157:L1157"/>
    <mergeCell ref="M1157:Q1157"/>
    <mergeCell ref="B1135:G1138"/>
    <mergeCell ref="H1135:L1135"/>
    <mergeCell ref="M1135:Q1138"/>
    <mergeCell ref="R1135:U1135"/>
    <mergeCell ref="H1136:L1136"/>
    <mergeCell ref="R1136:U1136"/>
    <mergeCell ref="H1154:L1154"/>
    <mergeCell ref="R1154:U1154"/>
    <mergeCell ref="H1155:L1155"/>
    <mergeCell ref="M1155:Q1156"/>
    <mergeCell ref="R1155:U1155"/>
    <mergeCell ref="H1156:L1156"/>
    <mergeCell ref="R1156:U1156"/>
    <mergeCell ref="R1184:U1184"/>
    <mergeCell ref="H1186:L1186"/>
    <mergeCell ref="R1186:U1186"/>
    <mergeCell ref="B1168:G1174"/>
    <mergeCell ref="H1168:L1168"/>
    <mergeCell ref="M1168:Q1169"/>
    <mergeCell ref="R1168:U1168"/>
    <mergeCell ref="H1169:L1169"/>
    <mergeCell ref="R1169:U1169"/>
    <mergeCell ref="H1163:L1163"/>
    <mergeCell ref="M1163:Q1164"/>
    <mergeCell ref="R1163:U1163"/>
    <mergeCell ref="H1164:L1164"/>
    <mergeCell ref="R1164:U1164"/>
    <mergeCell ref="H1165:L1165"/>
    <mergeCell ref="M1165:Q1166"/>
    <mergeCell ref="R1165:U1165"/>
    <mergeCell ref="H1166:L1166"/>
    <mergeCell ref="R1166:U1166"/>
    <mergeCell ref="B1147:G1167"/>
    <mergeCell ref="H1147:L1147"/>
    <mergeCell ref="H1162:L1162"/>
    <mergeCell ref="M1162:Q1162"/>
    <mergeCell ref="R1162:U1162"/>
    <mergeCell ref="H1159:L1159"/>
    <mergeCell ref="R1157:U1157"/>
    <mergeCell ref="H1158:L1158"/>
    <mergeCell ref="M1158:Q1158"/>
    <mergeCell ref="R1158:U1158"/>
    <mergeCell ref="R1167:U1167"/>
    <mergeCell ref="H1175:L1175"/>
    <mergeCell ref="M1175:Q1176"/>
    <mergeCell ref="H1170:L1170"/>
    <mergeCell ref="M1170:Q1170"/>
    <mergeCell ref="R1170:U1170"/>
    <mergeCell ref="H1171:L1171"/>
    <mergeCell ref="M1171:Q1172"/>
    <mergeCell ref="R1171:U1171"/>
    <mergeCell ref="H1172:L1172"/>
    <mergeCell ref="R1172:U1172"/>
    <mergeCell ref="H1151:L1151"/>
    <mergeCell ref="R1151:U1151"/>
    <mergeCell ref="H1152:L1152"/>
    <mergeCell ref="R1152:U1152"/>
    <mergeCell ref="H1153:L1153"/>
    <mergeCell ref="R1153:U1153"/>
    <mergeCell ref="M1147:Q1154"/>
    <mergeCell ref="R1147:U1147"/>
    <mergeCell ref="H1148:L1148"/>
    <mergeCell ref="R1148:U1148"/>
    <mergeCell ref="H1149:L1149"/>
    <mergeCell ref="R1149:U1149"/>
    <mergeCell ref="H1150:L1150"/>
    <mergeCell ref="R1150:U1150"/>
    <mergeCell ref="H1161:L1161"/>
    <mergeCell ref="M1161:Q1161"/>
    <mergeCell ref="R1161:U1161"/>
    <mergeCell ref="B1131:U1131"/>
    <mergeCell ref="B1142:AA1142"/>
    <mergeCell ref="B1145:U1145"/>
    <mergeCell ref="B1146:G1146"/>
    <mergeCell ref="H1146:L1146"/>
    <mergeCell ref="M1146:U1146"/>
    <mergeCell ref="B1128:G1128"/>
    <mergeCell ref="H1128:L1128"/>
    <mergeCell ref="M1128:Q1128"/>
    <mergeCell ref="R1128:U1128"/>
    <mergeCell ref="B1129:G1130"/>
    <mergeCell ref="H1129:L1129"/>
    <mergeCell ref="M1129:Q1130"/>
    <mergeCell ref="R1129:U1129"/>
    <mergeCell ref="H1130:L1130"/>
    <mergeCell ref="R1130:U1130"/>
    <mergeCell ref="R1125:U1125"/>
    <mergeCell ref="H1126:L1126"/>
    <mergeCell ref="M1126:Q1126"/>
    <mergeCell ref="R1126:U1126"/>
    <mergeCell ref="H1127:L1127"/>
    <mergeCell ref="M1127:Q1127"/>
    <mergeCell ref="R1127:U1127"/>
    <mergeCell ref="M1134:U1134"/>
    <mergeCell ref="H1120:L1121"/>
    <mergeCell ref="M1120:Q1121"/>
    <mergeCell ref="R1120:U1120"/>
    <mergeCell ref="R1121:U1121"/>
    <mergeCell ref="H1122:L1125"/>
    <mergeCell ref="M1122:Q1123"/>
    <mergeCell ref="R1122:U1122"/>
    <mergeCell ref="R1123:U1123"/>
    <mergeCell ref="M1124:Q1125"/>
    <mergeCell ref="R1124:U1124"/>
    <mergeCell ref="R1117:U1117"/>
    <mergeCell ref="M1118:Q1118"/>
    <mergeCell ref="R1118:U1118"/>
    <mergeCell ref="H1119:L1119"/>
    <mergeCell ref="M1119:Q1119"/>
    <mergeCell ref="R1119:U1119"/>
    <mergeCell ref="B1115:G1127"/>
    <mergeCell ref="H1115:L1115"/>
    <mergeCell ref="M1115:Q1115"/>
    <mergeCell ref="R1115:U1115"/>
    <mergeCell ref="H1116:L1116"/>
    <mergeCell ref="M1116:Q1116"/>
    <mergeCell ref="R1116:U1116"/>
    <mergeCell ref="H1117:L1118"/>
    <mergeCell ref="M1117:Q1117"/>
    <mergeCell ref="B1110:G1110"/>
    <mergeCell ref="H1110:L1110"/>
    <mergeCell ref="M1110:Q1110"/>
    <mergeCell ref="R1110:U1110"/>
    <mergeCell ref="B1113:U1113"/>
    <mergeCell ref="B1114:G1114"/>
    <mergeCell ref="H1114:L1114"/>
    <mergeCell ref="M1114:U1114"/>
    <mergeCell ref="B1108:G1108"/>
    <mergeCell ref="M1108:Q1108"/>
    <mergeCell ref="R1108:U1108"/>
    <mergeCell ref="B1109:G1109"/>
    <mergeCell ref="H1109:L1109"/>
    <mergeCell ref="M1109:Q1109"/>
    <mergeCell ref="R1109:U1109"/>
    <mergeCell ref="B1107:G1107"/>
    <mergeCell ref="H1107:L1107"/>
    <mergeCell ref="M1107:Q1107"/>
    <mergeCell ref="R1107:U1107"/>
    <mergeCell ref="B1104:U1104"/>
    <mergeCell ref="B1105:G1105"/>
    <mergeCell ref="H1105:L1105"/>
    <mergeCell ref="M1105:U1105"/>
    <mergeCell ref="B1106:G1106"/>
    <mergeCell ref="H1106:L1106"/>
    <mergeCell ref="M1106:Q1106"/>
    <mergeCell ref="R1106:U1106"/>
    <mergeCell ref="B1100:G1101"/>
    <mergeCell ref="H1100:L1100"/>
    <mergeCell ref="M1100:Q1101"/>
    <mergeCell ref="R1100:U1100"/>
    <mergeCell ref="H1101:L1101"/>
    <mergeCell ref="R1101:U1101"/>
    <mergeCell ref="B1099:G1099"/>
    <mergeCell ref="H1099:L1099"/>
    <mergeCell ref="M1099:Q1099"/>
    <mergeCell ref="R1099:U1099"/>
    <mergeCell ref="B1096:G1096"/>
    <mergeCell ref="H1096:L1096"/>
    <mergeCell ref="M1096:Q1096"/>
    <mergeCell ref="R1096:U1096"/>
    <mergeCell ref="B1097:G1098"/>
    <mergeCell ref="H1097:L1097"/>
    <mergeCell ref="M1097:Q1098"/>
    <mergeCell ref="R1097:U1097"/>
    <mergeCell ref="H1098:L1098"/>
    <mergeCell ref="R1098:U1098"/>
    <mergeCell ref="B1094:G1095"/>
    <mergeCell ref="H1094:L1094"/>
    <mergeCell ref="M1094:Q1095"/>
    <mergeCell ref="R1094:U1094"/>
    <mergeCell ref="H1095:L1095"/>
    <mergeCell ref="R1095:U1095"/>
    <mergeCell ref="B1092:G1092"/>
    <mergeCell ref="H1092:L1092"/>
    <mergeCell ref="M1092:Q1092"/>
    <mergeCell ref="R1092:U1092"/>
    <mergeCell ref="B1093:G1093"/>
    <mergeCell ref="H1093:L1093"/>
    <mergeCell ref="M1093:Q1093"/>
    <mergeCell ref="R1093:U1093"/>
    <mergeCell ref="B1089:U1089"/>
    <mergeCell ref="B1090:G1090"/>
    <mergeCell ref="H1090:L1090"/>
    <mergeCell ref="M1090:U1090"/>
    <mergeCell ref="B1091:G1091"/>
    <mergeCell ref="H1091:L1091"/>
    <mergeCell ref="M1091:Q1091"/>
    <mergeCell ref="R1091:U1091"/>
    <mergeCell ref="B1083:U1083"/>
    <mergeCell ref="B1086:AA1086"/>
    <mergeCell ref="B1080:G1080"/>
    <mergeCell ref="H1080:L1080"/>
    <mergeCell ref="M1080:Q1080"/>
    <mergeCell ref="R1080:U1080"/>
    <mergeCell ref="B1081:G1082"/>
    <mergeCell ref="H1081:L1081"/>
    <mergeCell ref="M1081:Q1082"/>
    <mergeCell ref="R1081:U1081"/>
    <mergeCell ref="H1082:L1082"/>
    <mergeCell ref="R1082:U1082"/>
    <mergeCell ref="B1078:G1079"/>
    <mergeCell ref="H1078:L1078"/>
    <mergeCell ref="M1078:Q1079"/>
    <mergeCell ref="R1078:U1078"/>
    <mergeCell ref="H1079:L1079"/>
    <mergeCell ref="R1079:U1079"/>
    <mergeCell ref="R1075:U1075"/>
    <mergeCell ref="B1076:G1076"/>
    <mergeCell ref="H1076:L1076"/>
    <mergeCell ref="M1076:Q1076"/>
    <mergeCell ref="R1076:U1076"/>
    <mergeCell ref="B1077:G1077"/>
    <mergeCell ref="H1077:L1077"/>
    <mergeCell ref="M1077:Q1077"/>
    <mergeCell ref="R1077:U1077"/>
    <mergeCell ref="R1073:U1073"/>
    <mergeCell ref="B1074:G1075"/>
    <mergeCell ref="H1074:L1074"/>
    <mergeCell ref="M1074:Q1075"/>
    <mergeCell ref="R1074:U1074"/>
    <mergeCell ref="H1075:L1075"/>
    <mergeCell ref="B1068:W1068"/>
    <mergeCell ref="B1070:U1070"/>
    <mergeCell ref="B1071:G1071"/>
    <mergeCell ref="H1071:L1071"/>
    <mergeCell ref="M1071:U1071"/>
    <mergeCell ref="B1072:G1073"/>
    <mergeCell ref="H1072:L1072"/>
    <mergeCell ref="M1072:Q1073"/>
    <mergeCell ref="R1072:U1072"/>
    <mergeCell ref="H1073:L1073"/>
    <mergeCell ref="B1067:G1067"/>
    <mergeCell ref="H1067:L1067"/>
    <mergeCell ref="M1067:Q1067"/>
    <mergeCell ref="R1067:U1067"/>
    <mergeCell ref="B1065:G1066"/>
    <mergeCell ref="H1065:L1065"/>
    <mergeCell ref="M1065:Q1066"/>
    <mergeCell ref="R1065:U1065"/>
    <mergeCell ref="H1066:L1066"/>
    <mergeCell ref="R1066:U1066"/>
    <mergeCell ref="B1063:G1064"/>
    <mergeCell ref="H1063:L1063"/>
    <mergeCell ref="M1063:Q1064"/>
    <mergeCell ref="R1063:U1063"/>
    <mergeCell ref="H1064:L1064"/>
    <mergeCell ref="R1064:U1064"/>
    <mergeCell ref="B1061:G1061"/>
    <mergeCell ref="H1061:L1061"/>
    <mergeCell ref="M1061:Q1061"/>
    <mergeCell ref="R1061:U1061"/>
    <mergeCell ref="B1062:G1062"/>
    <mergeCell ref="H1062:L1062"/>
    <mergeCell ref="M1062:Q1062"/>
    <mergeCell ref="R1062:U1062"/>
    <mergeCell ref="B1059:G1060"/>
    <mergeCell ref="H1059:L1059"/>
    <mergeCell ref="M1059:Q1059"/>
    <mergeCell ref="R1059:U1059"/>
    <mergeCell ref="H1060:L1060"/>
    <mergeCell ref="M1060:Q1060"/>
    <mergeCell ref="R1060:U1060"/>
    <mergeCell ref="B1057:U1057"/>
    <mergeCell ref="B1058:G1058"/>
    <mergeCell ref="H1058:L1058"/>
    <mergeCell ref="M1058:U1058"/>
    <mergeCell ref="B1052:G1054"/>
    <mergeCell ref="H1052:L1052"/>
    <mergeCell ref="M1052:Q1053"/>
    <mergeCell ref="R1052:U1052"/>
    <mergeCell ref="H1053:L1053"/>
    <mergeCell ref="R1053:U1053"/>
    <mergeCell ref="H1054:L1054"/>
    <mergeCell ref="M1054:Q1054"/>
    <mergeCell ref="R1054:U1054"/>
    <mergeCell ref="B1050:G1051"/>
    <mergeCell ref="H1050:L1050"/>
    <mergeCell ref="M1050:Q1051"/>
    <mergeCell ref="R1050:U1050"/>
    <mergeCell ref="H1051:L1051"/>
    <mergeCell ref="R1051:U1051"/>
    <mergeCell ref="B1048:G1049"/>
    <mergeCell ref="H1048:L1048"/>
    <mergeCell ref="M1048:Q1049"/>
    <mergeCell ref="R1048:U1048"/>
    <mergeCell ref="H1049:L1049"/>
    <mergeCell ref="R1049:U1049"/>
    <mergeCell ref="B1046:G1047"/>
    <mergeCell ref="H1046:L1046"/>
    <mergeCell ref="M1046:Q1047"/>
    <mergeCell ref="R1046:U1046"/>
    <mergeCell ref="H1047:L1047"/>
    <mergeCell ref="R1047:U1047"/>
    <mergeCell ref="B1044:G1045"/>
    <mergeCell ref="H1044:L1044"/>
    <mergeCell ref="M1044:Q1045"/>
    <mergeCell ref="R1044:U1044"/>
    <mergeCell ref="H1045:L1045"/>
    <mergeCell ref="R1045:U1045"/>
    <mergeCell ref="B1043:G1043"/>
    <mergeCell ref="H1043:L1043"/>
    <mergeCell ref="M1043:Q1043"/>
    <mergeCell ref="R1043:U1043"/>
    <mergeCell ref="B1041:G1042"/>
    <mergeCell ref="H1041:L1041"/>
    <mergeCell ref="M1041:Q1042"/>
    <mergeCell ref="R1041:U1041"/>
    <mergeCell ref="H1042:L1042"/>
    <mergeCell ref="R1042:U1042"/>
    <mergeCell ref="B1039:G1039"/>
    <mergeCell ref="H1039:L1039"/>
    <mergeCell ref="M1039:Q1039"/>
    <mergeCell ref="R1039:U1039"/>
    <mergeCell ref="B1040:G1040"/>
    <mergeCell ref="H1040:L1040"/>
    <mergeCell ref="M1040:Q1040"/>
    <mergeCell ref="R1040:U1040"/>
    <mergeCell ref="B1038:G1038"/>
    <mergeCell ref="H1038:L1038"/>
    <mergeCell ref="M1038:Q1038"/>
    <mergeCell ref="R1038:U1038"/>
    <mergeCell ref="B1035:U1035"/>
    <mergeCell ref="B1036:G1036"/>
    <mergeCell ref="H1036:L1036"/>
    <mergeCell ref="M1036:U1036"/>
    <mergeCell ref="B1037:G1037"/>
    <mergeCell ref="H1037:L1037"/>
    <mergeCell ref="M1037:Q1037"/>
    <mergeCell ref="R1037:U1037"/>
    <mergeCell ref="B1029:U1029"/>
    <mergeCell ref="B1032:AA1032"/>
    <mergeCell ref="B1027:G1028"/>
    <mergeCell ref="H1027:L1027"/>
    <mergeCell ref="M1027:Q1028"/>
    <mergeCell ref="R1027:U1027"/>
    <mergeCell ref="H1028:L1028"/>
    <mergeCell ref="R1028:U1028"/>
    <mergeCell ref="B1025:G1026"/>
    <mergeCell ref="H1025:L1025"/>
    <mergeCell ref="M1025:Q1026"/>
    <mergeCell ref="R1025:U1025"/>
    <mergeCell ref="H1026:L1026"/>
    <mergeCell ref="R1026:U1026"/>
    <mergeCell ref="B1023:G1024"/>
    <mergeCell ref="H1023:L1023"/>
    <mergeCell ref="M1023:Q1024"/>
    <mergeCell ref="R1023:U1023"/>
    <mergeCell ref="H1024:L1024"/>
    <mergeCell ref="R1024:U1024"/>
    <mergeCell ref="H1020:L1020"/>
    <mergeCell ref="M1020:Q1020"/>
    <mergeCell ref="R1020:U1020"/>
    <mergeCell ref="B1021:G1022"/>
    <mergeCell ref="H1021:L1021"/>
    <mergeCell ref="M1021:Q1021"/>
    <mergeCell ref="R1021:U1021"/>
    <mergeCell ref="H1022:L1022"/>
    <mergeCell ref="M1022:Q1022"/>
    <mergeCell ref="R1022:U1022"/>
    <mergeCell ref="B1018:G1019"/>
    <mergeCell ref="H1018:L1018"/>
    <mergeCell ref="M1018:Q1018"/>
    <mergeCell ref="R1018:U1018"/>
    <mergeCell ref="H1019:L1019"/>
    <mergeCell ref="M1019:Q1019"/>
    <mergeCell ref="R1019:U1019"/>
    <mergeCell ref="B1016:G1017"/>
    <mergeCell ref="H1016:L1016"/>
    <mergeCell ref="M1016:Q1016"/>
    <mergeCell ref="R1016:U1016"/>
    <mergeCell ref="H1017:L1017"/>
    <mergeCell ref="M1017:Q1017"/>
    <mergeCell ref="R1017:U1017"/>
    <mergeCell ref="B1014:G1014"/>
    <mergeCell ref="H1014:L1014"/>
    <mergeCell ref="M1014:Q1014"/>
    <mergeCell ref="R1014:U1014"/>
    <mergeCell ref="B1015:G1015"/>
    <mergeCell ref="H1015:L1015"/>
    <mergeCell ref="M1015:Q1015"/>
    <mergeCell ref="R1015:U1015"/>
    <mergeCell ref="B1012:G1013"/>
    <mergeCell ref="H1012:L1012"/>
    <mergeCell ref="M1012:Q1012"/>
    <mergeCell ref="R1012:U1012"/>
    <mergeCell ref="H1013:L1013"/>
    <mergeCell ref="M1013:Q1013"/>
    <mergeCell ref="R1013:U1013"/>
    <mergeCell ref="B1010:G1011"/>
    <mergeCell ref="H1010:L1010"/>
    <mergeCell ref="M1010:Q1011"/>
    <mergeCell ref="R1010:U1010"/>
    <mergeCell ref="H1011:L1011"/>
    <mergeCell ref="R1011:U1011"/>
    <mergeCell ref="B1008:G1008"/>
    <mergeCell ref="H1008:L1008"/>
    <mergeCell ref="M1008:Q1008"/>
    <mergeCell ref="R1008:U1008"/>
    <mergeCell ref="B1009:G1009"/>
    <mergeCell ref="H1009:L1009"/>
    <mergeCell ref="M1009:Q1009"/>
    <mergeCell ref="R1009:U1009"/>
    <mergeCell ref="B1006:G1006"/>
    <mergeCell ref="H1006:L1006"/>
    <mergeCell ref="M1006:Q1006"/>
    <mergeCell ref="R1006:U1006"/>
    <mergeCell ref="B1007:G1007"/>
    <mergeCell ref="H1007:L1007"/>
    <mergeCell ref="M1007:Q1007"/>
    <mergeCell ref="R1007:U1007"/>
    <mergeCell ref="M1004:Q1004"/>
    <mergeCell ref="R1004:U1004"/>
    <mergeCell ref="B1005:G1005"/>
    <mergeCell ref="H1005:L1005"/>
    <mergeCell ref="M1005:Q1005"/>
    <mergeCell ref="R1005:U1005"/>
    <mergeCell ref="R1001:U1001"/>
    <mergeCell ref="B1002:G1002"/>
    <mergeCell ref="H1002:L1002"/>
    <mergeCell ref="M1002:Q1002"/>
    <mergeCell ref="R1002:U1002"/>
    <mergeCell ref="B1003:G1004"/>
    <mergeCell ref="H1003:L1003"/>
    <mergeCell ref="M1003:Q1003"/>
    <mergeCell ref="R1003:U1003"/>
    <mergeCell ref="H1004:L1004"/>
    <mergeCell ref="B999:G999"/>
    <mergeCell ref="H999:L999"/>
    <mergeCell ref="M999:Q999"/>
    <mergeCell ref="R999:U999"/>
    <mergeCell ref="B1000:G1001"/>
    <mergeCell ref="H1000:L1000"/>
    <mergeCell ref="M1000:Q1000"/>
    <mergeCell ref="R1000:U1000"/>
    <mergeCell ref="H1001:L1001"/>
    <mergeCell ref="M1001:Q1001"/>
    <mergeCell ref="B997:G998"/>
    <mergeCell ref="H997:L997"/>
    <mergeCell ref="M997:Q998"/>
    <mergeCell ref="R997:U997"/>
    <mergeCell ref="H998:L998"/>
    <mergeCell ref="R998:U998"/>
    <mergeCell ref="B995:G995"/>
    <mergeCell ref="H995:L995"/>
    <mergeCell ref="M995:Q995"/>
    <mergeCell ref="R995:U995"/>
    <mergeCell ref="B996:G996"/>
    <mergeCell ref="H996:L996"/>
    <mergeCell ref="M996:Q996"/>
    <mergeCell ref="R996:U996"/>
    <mergeCell ref="B992:G992"/>
    <mergeCell ref="H992:L992"/>
    <mergeCell ref="M992:Q992"/>
    <mergeCell ref="R992:U992"/>
    <mergeCell ref="B993:G994"/>
    <mergeCell ref="H993:L993"/>
    <mergeCell ref="M993:Q994"/>
    <mergeCell ref="R993:U993"/>
    <mergeCell ref="H994:L994"/>
    <mergeCell ref="R994:U994"/>
    <mergeCell ref="B984:U984"/>
    <mergeCell ref="B987:AA987"/>
    <mergeCell ref="B990:U990"/>
    <mergeCell ref="B991:G991"/>
    <mergeCell ref="H991:L991"/>
    <mergeCell ref="M991:U991"/>
    <mergeCell ref="Y981:AB981"/>
    <mergeCell ref="H982:L982"/>
    <mergeCell ref="M982:Q982"/>
    <mergeCell ref="R982:U982"/>
    <mergeCell ref="H983:L983"/>
    <mergeCell ref="M983:Q983"/>
    <mergeCell ref="R983:U983"/>
    <mergeCell ref="B980:G981"/>
    <mergeCell ref="H980:L981"/>
    <mergeCell ref="M980:Q980"/>
    <mergeCell ref="R980:U980"/>
    <mergeCell ref="M981:Q981"/>
    <mergeCell ref="R981:U981"/>
    <mergeCell ref="H977:L977"/>
    <mergeCell ref="M977:Q977"/>
    <mergeCell ref="R977:U977"/>
    <mergeCell ref="B978:G979"/>
    <mergeCell ref="H978:L978"/>
    <mergeCell ref="M978:Q979"/>
    <mergeCell ref="R978:U978"/>
    <mergeCell ref="H979:L979"/>
    <mergeCell ref="R979:U979"/>
    <mergeCell ref="H975:L975"/>
    <mergeCell ref="M975:Q975"/>
    <mergeCell ref="R975:U975"/>
    <mergeCell ref="H976:L976"/>
    <mergeCell ref="M976:Q976"/>
    <mergeCell ref="R976:U976"/>
    <mergeCell ref="H972:L972"/>
    <mergeCell ref="M972:Q972"/>
    <mergeCell ref="R972:U972"/>
    <mergeCell ref="H973:L973"/>
    <mergeCell ref="M973:Q973"/>
    <mergeCell ref="R973:U973"/>
    <mergeCell ref="H968:L968"/>
    <mergeCell ref="M968:Q968"/>
    <mergeCell ref="R968:U968"/>
    <mergeCell ref="B970:U970"/>
    <mergeCell ref="B971:G971"/>
    <mergeCell ref="H971:L971"/>
    <mergeCell ref="M971:U971"/>
    <mergeCell ref="B967:G967"/>
    <mergeCell ref="H967:L967"/>
    <mergeCell ref="M967:Q967"/>
    <mergeCell ref="R967:U967"/>
    <mergeCell ref="M963:Q963"/>
    <mergeCell ref="R963:U963"/>
    <mergeCell ref="B965:G966"/>
    <mergeCell ref="M965:Q966"/>
    <mergeCell ref="R965:U965"/>
    <mergeCell ref="R966:U966"/>
    <mergeCell ref="B963:G964"/>
    <mergeCell ref="H963:L964"/>
    <mergeCell ref="M964:Q964"/>
    <mergeCell ref="R964:U964"/>
    <mergeCell ref="B960:G961"/>
    <mergeCell ref="H960:L961"/>
    <mergeCell ref="M960:Q961"/>
    <mergeCell ref="R960:U960"/>
    <mergeCell ref="R961:U961"/>
    <mergeCell ref="H962:L962"/>
    <mergeCell ref="M962:Q962"/>
    <mergeCell ref="R962:U962"/>
    <mergeCell ref="B959:G959"/>
    <mergeCell ref="H959:L959"/>
    <mergeCell ref="M959:Q959"/>
    <mergeCell ref="R959:U959"/>
    <mergeCell ref="B958:G958"/>
    <mergeCell ref="H958:L958"/>
    <mergeCell ref="M958:Q958"/>
    <mergeCell ref="R958:U958"/>
    <mergeCell ref="B956:G957"/>
    <mergeCell ref="H956:L956"/>
    <mergeCell ref="M956:Q957"/>
    <mergeCell ref="R956:U956"/>
    <mergeCell ref="H957:L957"/>
    <mergeCell ref="R957:U957"/>
    <mergeCell ref="B954:G955"/>
    <mergeCell ref="H954:L954"/>
    <mergeCell ref="M954:Q955"/>
    <mergeCell ref="R954:U954"/>
    <mergeCell ref="H955:L955"/>
    <mergeCell ref="R955:U955"/>
    <mergeCell ref="B952:G953"/>
    <mergeCell ref="H952:L952"/>
    <mergeCell ref="M952:Q953"/>
    <mergeCell ref="R952:U952"/>
    <mergeCell ref="H953:L953"/>
    <mergeCell ref="R953:U953"/>
    <mergeCell ref="B944:U944"/>
    <mergeCell ref="B947:AA947"/>
    <mergeCell ref="B950:U950"/>
    <mergeCell ref="B951:G951"/>
    <mergeCell ref="H951:L951"/>
    <mergeCell ref="M951:U951"/>
    <mergeCell ref="B942:G942"/>
    <mergeCell ref="H942:L942"/>
    <mergeCell ref="M942:Q942"/>
    <mergeCell ref="R942:U942"/>
    <mergeCell ref="B943:G943"/>
    <mergeCell ref="H943:L943"/>
    <mergeCell ref="M943:Q943"/>
    <mergeCell ref="R943:U943"/>
    <mergeCell ref="B940:G941"/>
    <mergeCell ref="H940:L940"/>
    <mergeCell ref="M940:Q941"/>
    <mergeCell ref="R940:U940"/>
    <mergeCell ref="H941:L941"/>
    <mergeCell ref="R941:U941"/>
    <mergeCell ref="B937:G937"/>
    <mergeCell ref="H937:L937"/>
    <mergeCell ref="M937:Q937"/>
    <mergeCell ref="R937:U937"/>
    <mergeCell ref="B938:G939"/>
    <mergeCell ref="H938:L938"/>
    <mergeCell ref="M938:Q939"/>
    <mergeCell ref="R938:U938"/>
    <mergeCell ref="H939:L939"/>
    <mergeCell ref="R939:U939"/>
    <mergeCell ref="B935:G935"/>
    <mergeCell ref="H935:L935"/>
    <mergeCell ref="M935:Q935"/>
    <mergeCell ref="R935:U935"/>
    <mergeCell ref="B936:G936"/>
    <mergeCell ref="H936:L936"/>
    <mergeCell ref="M936:Q936"/>
    <mergeCell ref="R936:U936"/>
    <mergeCell ref="B930:G930"/>
    <mergeCell ref="H930:L930"/>
    <mergeCell ref="M930:Q930"/>
    <mergeCell ref="R930:U930"/>
    <mergeCell ref="B933:U933"/>
    <mergeCell ref="B934:G934"/>
    <mergeCell ref="H934:L934"/>
    <mergeCell ref="M934:U934"/>
    <mergeCell ref="B928:G929"/>
    <mergeCell ref="H928:L928"/>
    <mergeCell ref="M928:Q928"/>
    <mergeCell ref="R928:U928"/>
    <mergeCell ref="H929:L929"/>
    <mergeCell ref="M929:Q929"/>
    <mergeCell ref="R929:U929"/>
    <mergeCell ref="B926:G927"/>
    <mergeCell ref="H926:L926"/>
    <mergeCell ref="M926:Q927"/>
    <mergeCell ref="R926:U926"/>
    <mergeCell ref="H927:L927"/>
    <mergeCell ref="R927:U927"/>
    <mergeCell ref="R923:U923"/>
    <mergeCell ref="B924:G925"/>
    <mergeCell ref="H924:L924"/>
    <mergeCell ref="M924:Q925"/>
    <mergeCell ref="R924:U924"/>
    <mergeCell ref="H925:L925"/>
    <mergeCell ref="R925:U925"/>
    <mergeCell ref="B920:G920"/>
    <mergeCell ref="M920:Q920"/>
    <mergeCell ref="R920:U920"/>
    <mergeCell ref="B921:G923"/>
    <mergeCell ref="H921:L921"/>
    <mergeCell ref="M921:Q923"/>
    <mergeCell ref="R921:U921"/>
    <mergeCell ref="H922:L922"/>
    <mergeCell ref="R922:U922"/>
    <mergeCell ref="H923:L923"/>
    <mergeCell ref="B918:G919"/>
    <mergeCell ref="H918:L918"/>
    <mergeCell ref="M918:Q919"/>
    <mergeCell ref="R918:U918"/>
    <mergeCell ref="H919:L919"/>
    <mergeCell ref="R919:U919"/>
    <mergeCell ref="B915:G917"/>
    <mergeCell ref="H915:L916"/>
    <mergeCell ref="M915:Q915"/>
    <mergeCell ref="R915:U915"/>
    <mergeCell ref="M916:Q916"/>
    <mergeCell ref="R916:U916"/>
    <mergeCell ref="H917:L917"/>
    <mergeCell ref="M917:Q917"/>
    <mergeCell ref="R917:U917"/>
    <mergeCell ref="B913:G914"/>
    <mergeCell ref="H913:L913"/>
    <mergeCell ref="M913:Q914"/>
    <mergeCell ref="R913:U913"/>
    <mergeCell ref="H914:L914"/>
    <mergeCell ref="R914:U914"/>
    <mergeCell ref="D897:G897"/>
    <mergeCell ref="H897:K897"/>
    <mergeCell ref="L897:O897"/>
    <mergeCell ref="P897:V897"/>
    <mergeCell ref="D896:G896"/>
    <mergeCell ref="H896:K896"/>
    <mergeCell ref="L896:O896"/>
    <mergeCell ref="D894:G894"/>
    <mergeCell ref="H894:K894"/>
    <mergeCell ref="L894:O894"/>
    <mergeCell ref="P894:V894"/>
    <mergeCell ref="B886:B894"/>
    <mergeCell ref="D886:G886"/>
    <mergeCell ref="B912:G912"/>
    <mergeCell ref="M912:Q912"/>
    <mergeCell ref="R912:U912"/>
    <mergeCell ref="B910:G911"/>
    <mergeCell ref="H910:L910"/>
    <mergeCell ref="M910:Q911"/>
    <mergeCell ref="R910:U910"/>
    <mergeCell ref="H911:L911"/>
    <mergeCell ref="R911:U911"/>
    <mergeCell ref="B909:G909"/>
    <mergeCell ref="H909:L909"/>
    <mergeCell ref="M909:Q909"/>
    <mergeCell ref="R909:U909"/>
    <mergeCell ref="B907:G908"/>
    <mergeCell ref="H907:L907"/>
    <mergeCell ref="M907:Q908"/>
    <mergeCell ref="R907:U907"/>
    <mergeCell ref="H908:L908"/>
    <mergeCell ref="R908:U908"/>
    <mergeCell ref="B895:B897"/>
    <mergeCell ref="C895:C897"/>
    <mergeCell ref="D895:G895"/>
    <mergeCell ref="H895:K895"/>
    <mergeCell ref="L895:O895"/>
    <mergeCell ref="P895:V895"/>
    <mergeCell ref="H891:K891"/>
    <mergeCell ref="L891:O891"/>
    <mergeCell ref="P891:V891"/>
    <mergeCell ref="D892:G893"/>
    <mergeCell ref="H892:K892"/>
    <mergeCell ref="L892:O892"/>
    <mergeCell ref="P892:V892"/>
    <mergeCell ref="B899:V899"/>
    <mergeCell ref="B902:AA902"/>
    <mergeCell ref="B905:U905"/>
    <mergeCell ref="B906:G906"/>
    <mergeCell ref="H906:L906"/>
    <mergeCell ref="M906:U906"/>
    <mergeCell ref="H898:K898"/>
    <mergeCell ref="L898:O898"/>
    <mergeCell ref="P898:V898"/>
    <mergeCell ref="H893:K893"/>
    <mergeCell ref="L893:O893"/>
    <mergeCell ref="P893:V893"/>
    <mergeCell ref="C889:C893"/>
    <mergeCell ref="D889:G889"/>
    <mergeCell ref="H889:K889"/>
    <mergeCell ref="L889:O889"/>
    <mergeCell ref="P889:V889"/>
    <mergeCell ref="D890:G890"/>
    <mergeCell ref="H890:K890"/>
    <mergeCell ref="B857:B867"/>
    <mergeCell ref="C857:C862"/>
    <mergeCell ref="L890:O890"/>
    <mergeCell ref="P890:V890"/>
    <mergeCell ref="D891:G891"/>
    <mergeCell ref="D888:G888"/>
    <mergeCell ref="H888:K888"/>
    <mergeCell ref="L888:O888"/>
    <mergeCell ref="P888:V888"/>
    <mergeCell ref="P883:V883"/>
    <mergeCell ref="D884:G884"/>
    <mergeCell ref="H884:K884"/>
    <mergeCell ref="L884:O884"/>
    <mergeCell ref="P884:V884"/>
    <mergeCell ref="C881:C884"/>
    <mergeCell ref="D881:G881"/>
    <mergeCell ref="H881:K881"/>
    <mergeCell ref="L881:O881"/>
    <mergeCell ref="P881:V881"/>
    <mergeCell ref="D882:G882"/>
    <mergeCell ref="H882:K882"/>
    <mergeCell ref="L882:O882"/>
    <mergeCell ref="P882:V882"/>
    <mergeCell ref="D883:G883"/>
    <mergeCell ref="H886:K886"/>
    <mergeCell ref="L886:O886"/>
    <mergeCell ref="P886:V886"/>
    <mergeCell ref="D887:G887"/>
    <mergeCell ref="H887:K887"/>
    <mergeCell ref="L887:O887"/>
    <mergeCell ref="P887:V887"/>
    <mergeCell ref="B879:B885"/>
    <mergeCell ref="C879:C880"/>
    <mergeCell ref="D879:G879"/>
    <mergeCell ref="H879:K879"/>
    <mergeCell ref="L879:O879"/>
    <mergeCell ref="P879:V879"/>
    <mergeCell ref="D880:G880"/>
    <mergeCell ref="H880:K880"/>
    <mergeCell ref="L880:O880"/>
    <mergeCell ref="P880:V880"/>
    <mergeCell ref="B876:V876"/>
    <mergeCell ref="B877:B878"/>
    <mergeCell ref="C877:C878"/>
    <mergeCell ref="D877:G878"/>
    <mergeCell ref="H877:O878"/>
    <mergeCell ref="P877:V878"/>
    <mergeCell ref="B870:V870"/>
    <mergeCell ref="B873:AA873"/>
    <mergeCell ref="H883:K883"/>
    <mergeCell ref="L883:O883"/>
    <mergeCell ref="D885:G885"/>
    <mergeCell ref="H885:K885"/>
    <mergeCell ref="L885:O885"/>
    <mergeCell ref="P885:V885"/>
    <mergeCell ref="D857:G857"/>
    <mergeCell ref="H857:K857"/>
    <mergeCell ref="L857:O857"/>
    <mergeCell ref="P857:V857"/>
    <mergeCell ref="D858:G858"/>
    <mergeCell ref="H858:K858"/>
    <mergeCell ref="L858:O858"/>
    <mergeCell ref="P858:V858"/>
    <mergeCell ref="H865:K865"/>
    <mergeCell ref="L865:O865"/>
    <mergeCell ref="P865:V865"/>
    <mergeCell ref="D869:G869"/>
    <mergeCell ref="H869:K869"/>
    <mergeCell ref="L869:O869"/>
    <mergeCell ref="P869:V869"/>
    <mergeCell ref="D868:G868"/>
    <mergeCell ref="H868:K868"/>
    <mergeCell ref="L868:O868"/>
    <mergeCell ref="P868:V868"/>
    <mergeCell ref="P866:V866"/>
    <mergeCell ref="H860:K860"/>
    <mergeCell ref="L860:O860"/>
    <mergeCell ref="P860:V860"/>
    <mergeCell ref="L867:O867"/>
    <mergeCell ref="P867:V867"/>
    <mergeCell ref="D867:G867"/>
    <mergeCell ref="D866:G866"/>
    <mergeCell ref="H866:K866"/>
    <mergeCell ref="L866:O866"/>
    <mergeCell ref="C863:C865"/>
    <mergeCell ref="D863:G863"/>
    <mergeCell ref="H863:K863"/>
    <mergeCell ref="L863:O863"/>
    <mergeCell ref="P863:V863"/>
    <mergeCell ref="D864:G864"/>
    <mergeCell ref="H864:K864"/>
    <mergeCell ref="L864:O864"/>
    <mergeCell ref="P864:V864"/>
    <mergeCell ref="D865:G865"/>
    <mergeCell ref="H867:K867"/>
    <mergeCell ref="H851:K851"/>
    <mergeCell ref="L851:O851"/>
    <mergeCell ref="P851:V851"/>
    <mergeCell ref="D852:G852"/>
    <mergeCell ref="H852:K852"/>
    <mergeCell ref="L852:O852"/>
    <mergeCell ref="P852:V852"/>
    <mergeCell ref="D853:G853"/>
    <mergeCell ref="D861:G861"/>
    <mergeCell ref="H861:K861"/>
    <mergeCell ref="L861:O861"/>
    <mergeCell ref="P861:V861"/>
    <mergeCell ref="D862:G862"/>
    <mergeCell ref="H862:K862"/>
    <mergeCell ref="L862:O862"/>
    <mergeCell ref="P862:V862"/>
    <mergeCell ref="D859:G859"/>
    <mergeCell ref="H859:K859"/>
    <mergeCell ref="L859:O859"/>
    <mergeCell ref="P859:V859"/>
    <mergeCell ref="D860:G860"/>
    <mergeCell ref="D850:G850"/>
    <mergeCell ref="H850:K850"/>
    <mergeCell ref="L850:O850"/>
    <mergeCell ref="P850:V850"/>
    <mergeCell ref="C847:C850"/>
    <mergeCell ref="D847:G847"/>
    <mergeCell ref="H847:K847"/>
    <mergeCell ref="L847:O847"/>
    <mergeCell ref="P847:V847"/>
    <mergeCell ref="D848:G848"/>
    <mergeCell ref="H848:K848"/>
    <mergeCell ref="L848:O848"/>
    <mergeCell ref="P848:V848"/>
    <mergeCell ref="D849:G849"/>
    <mergeCell ref="C855:C856"/>
    <mergeCell ref="D855:G855"/>
    <mergeCell ref="H855:K855"/>
    <mergeCell ref="L855:O855"/>
    <mergeCell ref="P855:V855"/>
    <mergeCell ref="D856:G856"/>
    <mergeCell ref="H856:K856"/>
    <mergeCell ref="L856:O856"/>
    <mergeCell ref="P856:V856"/>
    <mergeCell ref="H853:K853"/>
    <mergeCell ref="L853:O853"/>
    <mergeCell ref="P853:V853"/>
    <mergeCell ref="D854:G854"/>
    <mergeCell ref="H854:K854"/>
    <mergeCell ref="L854:O854"/>
    <mergeCell ref="P854:V854"/>
    <mergeCell ref="C851:C854"/>
    <mergeCell ref="D851:G851"/>
    <mergeCell ref="L843:O843"/>
    <mergeCell ref="P843:V843"/>
    <mergeCell ref="D844:G844"/>
    <mergeCell ref="H844:K844"/>
    <mergeCell ref="L844:O844"/>
    <mergeCell ref="P844:V844"/>
    <mergeCell ref="H842:K842"/>
    <mergeCell ref="L842:O842"/>
    <mergeCell ref="P842:V842"/>
    <mergeCell ref="P840:V840"/>
    <mergeCell ref="D841:G841"/>
    <mergeCell ref="H841:K841"/>
    <mergeCell ref="L841:O841"/>
    <mergeCell ref="P841:V841"/>
    <mergeCell ref="D842:G842"/>
    <mergeCell ref="H849:K849"/>
    <mergeCell ref="L849:O849"/>
    <mergeCell ref="P849:V849"/>
    <mergeCell ref="D838:G838"/>
    <mergeCell ref="H838:K838"/>
    <mergeCell ref="L838:O838"/>
    <mergeCell ref="P838:V838"/>
    <mergeCell ref="D839:G839"/>
    <mergeCell ref="H839:K839"/>
    <mergeCell ref="L839:O839"/>
    <mergeCell ref="P839:V839"/>
    <mergeCell ref="D845:G845"/>
    <mergeCell ref="H845:K845"/>
    <mergeCell ref="L845:O845"/>
    <mergeCell ref="P845:V845"/>
    <mergeCell ref="B836:B856"/>
    <mergeCell ref="C836:C839"/>
    <mergeCell ref="D836:G836"/>
    <mergeCell ref="H836:K836"/>
    <mergeCell ref="L836:O836"/>
    <mergeCell ref="P836:V836"/>
    <mergeCell ref="D837:G837"/>
    <mergeCell ref="H837:K837"/>
    <mergeCell ref="L837:O837"/>
    <mergeCell ref="P837:V837"/>
    <mergeCell ref="C840:C846"/>
    <mergeCell ref="D840:G840"/>
    <mergeCell ref="H840:K840"/>
    <mergeCell ref="L840:O840"/>
    <mergeCell ref="D846:G846"/>
    <mergeCell ref="H846:K846"/>
    <mergeCell ref="L846:O846"/>
    <mergeCell ref="P846:V846"/>
    <mergeCell ref="D843:G843"/>
    <mergeCell ref="H843:K843"/>
    <mergeCell ref="D834:G834"/>
    <mergeCell ref="H834:K834"/>
    <mergeCell ref="L834:O834"/>
    <mergeCell ref="P834:V834"/>
    <mergeCell ref="D835:G835"/>
    <mergeCell ref="H835:K835"/>
    <mergeCell ref="L835:O835"/>
    <mergeCell ref="P835:V835"/>
    <mergeCell ref="B832:B835"/>
    <mergeCell ref="D832:G832"/>
    <mergeCell ref="H832:K832"/>
    <mergeCell ref="L832:O832"/>
    <mergeCell ref="P832:V832"/>
    <mergeCell ref="D833:G833"/>
    <mergeCell ref="H833:K833"/>
    <mergeCell ref="L833:O833"/>
    <mergeCell ref="P833:V833"/>
    <mergeCell ref="C834:C835"/>
    <mergeCell ref="C822:E822"/>
    <mergeCell ref="B823:U823"/>
    <mergeCell ref="B826:AA826"/>
    <mergeCell ref="B829:V829"/>
    <mergeCell ref="B830:B831"/>
    <mergeCell ref="C830:C831"/>
    <mergeCell ref="D830:G831"/>
    <mergeCell ref="H830:O831"/>
    <mergeCell ref="P830:V831"/>
    <mergeCell ref="C813:E813"/>
    <mergeCell ref="B814:B821"/>
    <mergeCell ref="C814:E814"/>
    <mergeCell ref="C815:E815"/>
    <mergeCell ref="C816:E816"/>
    <mergeCell ref="C817:E817"/>
    <mergeCell ref="C818:E818"/>
    <mergeCell ref="C819:E819"/>
    <mergeCell ref="C820:E820"/>
    <mergeCell ref="C821:E821"/>
    <mergeCell ref="H807:I807"/>
    <mergeCell ref="J807:K807"/>
    <mergeCell ref="L807:M807"/>
    <mergeCell ref="N807:O807"/>
    <mergeCell ref="B808:B813"/>
    <mergeCell ref="C808:E808"/>
    <mergeCell ref="C809:E809"/>
    <mergeCell ref="C810:E810"/>
    <mergeCell ref="C811:E811"/>
    <mergeCell ref="C812:E812"/>
    <mergeCell ref="C802:E802"/>
    <mergeCell ref="B803:U803"/>
    <mergeCell ref="B805:B807"/>
    <mergeCell ref="C805:E807"/>
    <mergeCell ref="F805:O805"/>
    <mergeCell ref="F806:I806"/>
    <mergeCell ref="J806:K806"/>
    <mergeCell ref="L806:M806"/>
    <mergeCell ref="N806:O806"/>
    <mergeCell ref="F807:G807"/>
    <mergeCell ref="B796:B798"/>
    <mergeCell ref="C796:E796"/>
    <mergeCell ref="C797:E797"/>
    <mergeCell ref="C798:E798"/>
    <mergeCell ref="C799:E799"/>
    <mergeCell ref="B800:B801"/>
    <mergeCell ref="C800:E800"/>
    <mergeCell ref="C801:E801"/>
    <mergeCell ref="C790:E790"/>
    <mergeCell ref="C791:E791"/>
    <mergeCell ref="C792:E792"/>
    <mergeCell ref="C793:E793"/>
    <mergeCell ref="C794:E794"/>
    <mergeCell ref="C795:E795"/>
    <mergeCell ref="B781:B795"/>
    <mergeCell ref="C781:E781"/>
    <mergeCell ref="C782:E782"/>
    <mergeCell ref="C783:E783"/>
    <mergeCell ref="C784:E784"/>
    <mergeCell ref="C785:E785"/>
    <mergeCell ref="C786:E786"/>
    <mergeCell ref="C787:E787"/>
    <mergeCell ref="C788:E788"/>
    <mergeCell ref="C789:E789"/>
    <mergeCell ref="F780:G780"/>
    <mergeCell ref="H780:I780"/>
    <mergeCell ref="J780:K780"/>
    <mergeCell ref="L780:M780"/>
    <mergeCell ref="N780:O780"/>
    <mergeCell ref="P780:Q780"/>
    <mergeCell ref="B776:AA776"/>
    <mergeCell ref="B778:B780"/>
    <mergeCell ref="C778:E780"/>
    <mergeCell ref="F779:G779"/>
    <mergeCell ref="H779:I779"/>
    <mergeCell ref="J779:K779"/>
    <mergeCell ref="L779:M779"/>
    <mergeCell ref="N779:O779"/>
    <mergeCell ref="P779:Q779"/>
    <mergeCell ref="C765:E765"/>
    <mergeCell ref="C766:E766"/>
    <mergeCell ref="B767:B768"/>
    <mergeCell ref="C767:E767"/>
    <mergeCell ref="C768:E768"/>
    <mergeCell ref="B769:U769"/>
    <mergeCell ref="B756:B766"/>
    <mergeCell ref="C756:E756"/>
    <mergeCell ref="C757:E757"/>
    <mergeCell ref="C758:E758"/>
    <mergeCell ref="C759:E759"/>
    <mergeCell ref="C760:E760"/>
    <mergeCell ref="C761:E761"/>
    <mergeCell ref="C762:E762"/>
    <mergeCell ref="C763:E763"/>
    <mergeCell ref="C764:E764"/>
    <mergeCell ref="C750:E750"/>
    <mergeCell ref="C751:E751"/>
    <mergeCell ref="C752:E752"/>
    <mergeCell ref="C753:E753"/>
    <mergeCell ref="C754:E754"/>
    <mergeCell ref="C755:E755"/>
    <mergeCell ref="B741:B755"/>
    <mergeCell ref="C741:E741"/>
    <mergeCell ref="C742:E742"/>
    <mergeCell ref="C743:E743"/>
    <mergeCell ref="C744:E744"/>
    <mergeCell ref="C745:E745"/>
    <mergeCell ref="C746:E746"/>
    <mergeCell ref="C747:E747"/>
    <mergeCell ref="C748:E748"/>
    <mergeCell ref="C749:E749"/>
    <mergeCell ref="N739:O739"/>
    <mergeCell ref="F740:G740"/>
    <mergeCell ref="H740:I740"/>
    <mergeCell ref="J740:K740"/>
    <mergeCell ref="L740:M740"/>
    <mergeCell ref="N740:O740"/>
    <mergeCell ref="C732:E732"/>
    <mergeCell ref="B733:S733"/>
    <mergeCell ref="B736:AA736"/>
    <mergeCell ref="B738:B740"/>
    <mergeCell ref="C738:E740"/>
    <mergeCell ref="F739:G739"/>
    <mergeCell ref="H739:I739"/>
    <mergeCell ref="J739:K739"/>
    <mergeCell ref="L739:M739"/>
    <mergeCell ref="C724:E724"/>
    <mergeCell ref="C725:E725"/>
    <mergeCell ref="B726:B731"/>
    <mergeCell ref="C726:E726"/>
    <mergeCell ref="C727:E727"/>
    <mergeCell ref="C728:E728"/>
    <mergeCell ref="C729:E729"/>
    <mergeCell ref="C730:E730"/>
    <mergeCell ref="C731:E731"/>
    <mergeCell ref="C715:E715"/>
    <mergeCell ref="C716:E716"/>
    <mergeCell ref="C717:E717"/>
    <mergeCell ref="B718:B725"/>
    <mergeCell ref="C718:E718"/>
    <mergeCell ref="C719:E719"/>
    <mergeCell ref="C720:E720"/>
    <mergeCell ref="C721:E721"/>
    <mergeCell ref="C722:E722"/>
    <mergeCell ref="C723:E723"/>
    <mergeCell ref="B706:B717"/>
    <mergeCell ref="C706:E706"/>
    <mergeCell ref="C707:E707"/>
    <mergeCell ref="C708:E708"/>
    <mergeCell ref="C709:E709"/>
    <mergeCell ref="C710:E710"/>
    <mergeCell ref="C711:E711"/>
    <mergeCell ref="C712:E712"/>
    <mergeCell ref="C713:E713"/>
    <mergeCell ref="C714:E714"/>
    <mergeCell ref="B698:B705"/>
    <mergeCell ref="C698:E698"/>
    <mergeCell ref="C699:E699"/>
    <mergeCell ref="C700:E700"/>
    <mergeCell ref="C701:E701"/>
    <mergeCell ref="C702:E702"/>
    <mergeCell ref="C704:E704"/>
    <mergeCell ref="C705:E705"/>
    <mergeCell ref="H692:I692"/>
    <mergeCell ref="J692:K692"/>
    <mergeCell ref="L692:M692"/>
    <mergeCell ref="N692:O692"/>
    <mergeCell ref="C693:E693"/>
    <mergeCell ref="C695:E695"/>
    <mergeCell ref="B690:B692"/>
    <mergeCell ref="C690:E692"/>
    <mergeCell ref="F691:G691"/>
    <mergeCell ref="H691:I691"/>
    <mergeCell ref="J691:K691"/>
    <mergeCell ref="L691:M691"/>
    <mergeCell ref="N691:O691"/>
    <mergeCell ref="F692:G692"/>
    <mergeCell ref="B693:B694"/>
    <mergeCell ref="B695:B697"/>
    <mergeCell ref="C694:E694"/>
    <mergeCell ref="C696:E696"/>
    <mergeCell ref="C697:E697"/>
    <mergeCell ref="C703:E703"/>
    <mergeCell ref="B682:D682"/>
    <mergeCell ref="E682:G682"/>
    <mergeCell ref="B683:D683"/>
    <mergeCell ref="E683:G683"/>
    <mergeCell ref="B685:Y685"/>
    <mergeCell ref="B688:AA688"/>
    <mergeCell ref="B679:D679"/>
    <mergeCell ref="E679:G679"/>
    <mergeCell ref="B680:D680"/>
    <mergeCell ref="E680:G680"/>
    <mergeCell ref="B681:D681"/>
    <mergeCell ref="E681:G681"/>
    <mergeCell ref="B676:D676"/>
    <mergeCell ref="E676:G676"/>
    <mergeCell ref="B677:D677"/>
    <mergeCell ref="E677:G677"/>
    <mergeCell ref="B678:D678"/>
    <mergeCell ref="E678:G678"/>
    <mergeCell ref="B684:D684"/>
    <mergeCell ref="E684:G684"/>
    <mergeCell ref="B673:D673"/>
    <mergeCell ref="E673:G673"/>
    <mergeCell ref="B674:D674"/>
    <mergeCell ref="E674:G674"/>
    <mergeCell ref="B675:D675"/>
    <mergeCell ref="E675:G675"/>
    <mergeCell ref="B668:D668"/>
    <mergeCell ref="E668:G668"/>
    <mergeCell ref="B669:D669"/>
    <mergeCell ref="E669:G669"/>
    <mergeCell ref="B672:D672"/>
    <mergeCell ref="E672:G672"/>
    <mergeCell ref="B665:D665"/>
    <mergeCell ref="E665:G665"/>
    <mergeCell ref="B666:D666"/>
    <mergeCell ref="E666:G666"/>
    <mergeCell ref="B667:D667"/>
    <mergeCell ref="E667:G667"/>
    <mergeCell ref="B670:D670"/>
    <mergeCell ref="B671:D671"/>
    <mergeCell ref="E670:G670"/>
    <mergeCell ref="E671:G671"/>
    <mergeCell ref="B663:D663"/>
    <mergeCell ref="E663:G663"/>
    <mergeCell ref="B664:D664"/>
    <mergeCell ref="E664:G664"/>
    <mergeCell ref="B659:D659"/>
    <mergeCell ref="E659:G659"/>
    <mergeCell ref="B660:D660"/>
    <mergeCell ref="E660:G660"/>
    <mergeCell ref="B661:D661"/>
    <mergeCell ref="E661:G661"/>
    <mergeCell ref="J657:K657"/>
    <mergeCell ref="N657:O657"/>
    <mergeCell ref="H658:I658"/>
    <mergeCell ref="J658:K658"/>
    <mergeCell ref="N658:O658"/>
    <mergeCell ref="B647:B648"/>
    <mergeCell ref="C647:E648"/>
    <mergeCell ref="H647:H648"/>
    <mergeCell ref="I647:I648"/>
    <mergeCell ref="B653:AA653"/>
    <mergeCell ref="B656:D658"/>
    <mergeCell ref="E656:G658"/>
    <mergeCell ref="H657:I657"/>
    <mergeCell ref="H656:M656"/>
    <mergeCell ref="B662:D662"/>
    <mergeCell ref="E662:G662"/>
    <mergeCell ref="L657:M657"/>
    <mergeCell ref="P657:Q657"/>
    <mergeCell ref="N656:Q656"/>
    <mergeCell ref="P658:Q658"/>
    <mergeCell ref="F643:G643"/>
    <mergeCell ref="H643:I643"/>
    <mergeCell ref="C644:E644"/>
    <mergeCell ref="F644:G644"/>
    <mergeCell ref="H644:I644"/>
    <mergeCell ref="B645:B646"/>
    <mergeCell ref="C645:E646"/>
    <mergeCell ref="H645:H646"/>
    <mergeCell ref="I645:I646"/>
    <mergeCell ref="C636:E636"/>
    <mergeCell ref="B640:C640"/>
    <mergeCell ref="F640:I640"/>
    <mergeCell ref="B641:B644"/>
    <mergeCell ref="C641:E641"/>
    <mergeCell ref="F641:I641"/>
    <mergeCell ref="C642:E642"/>
    <mergeCell ref="F642:G642"/>
    <mergeCell ref="H642:I642"/>
    <mergeCell ref="C643:E643"/>
    <mergeCell ref="B629:B635"/>
    <mergeCell ref="C629:E629"/>
    <mergeCell ref="C630:E630"/>
    <mergeCell ref="C631:E631"/>
    <mergeCell ref="C632:E632"/>
    <mergeCell ref="C633:E633"/>
    <mergeCell ref="C634:E634"/>
    <mergeCell ref="C635:E635"/>
    <mergeCell ref="C627:E627"/>
    <mergeCell ref="C628:E628"/>
    <mergeCell ref="P625:Q625"/>
    <mergeCell ref="R625:S625"/>
    <mergeCell ref="T625:U625"/>
    <mergeCell ref="V625:W625"/>
    <mergeCell ref="C626:E626"/>
    <mergeCell ref="P624:Q624"/>
    <mergeCell ref="R624:S624"/>
    <mergeCell ref="T624:U624"/>
    <mergeCell ref="V624:W624"/>
    <mergeCell ref="C625:E625"/>
    <mergeCell ref="F625:G625"/>
    <mergeCell ref="H625:I625"/>
    <mergeCell ref="J625:K625"/>
    <mergeCell ref="L625:M625"/>
    <mergeCell ref="N625:O625"/>
    <mergeCell ref="P623:Q623"/>
    <mergeCell ref="R623:S623"/>
    <mergeCell ref="T623:U623"/>
    <mergeCell ref="V623:W623"/>
    <mergeCell ref="C624:E624"/>
    <mergeCell ref="F624:G624"/>
    <mergeCell ref="H624:I624"/>
    <mergeCell ref="J624:K624"/>
    <mergeCell ref="L624:M624"/>
    <mergeCell ref="N624:O624"/>
    <mergeCell ref="B621:C621"/>
    <mergeCell ref="B622:B625"/>
    <mergeCell ref="C622:E622"/>
    <mergeCell ref="C623:E623"/>
    <mergeCell ref="F623:I623"/>
    <mergeCell ref="J623:K623"/>
    <mergeCell ref="L623:M623"/>
    <mergeCell ref="N623:O623"/>
    <mergeCell ref="F622:U622"/>
    <mergeCell ref="T612:U612"/>
    <mergeCell ref="V612:W612"/>
    <mergeCell ref="X612:Y612"/>
    <mergeCell ref="C613:E613"/>
    <mergeCell ref="C614:E614"/>
    <mergeCell ref="B618:AA618"/>
    <mergeCell ref="C612:E612"/>
    <mergeCell ref="F612:G612"/>
    <mergeCell ref="H612:I612"/>
    <mergeCell ref="J612:K612"/>
    <mergeCell ref="N612:O612"/>
    <mergeCell ref="R612:S612"/>
    <mergeCell ref="R610:S610"/>
    <mergeCell ref="X610:Y610"/>
    <mergeCell ref="C611:E611"/>
    <mergeCell ref="F611:G611"/>
    <mergeCell ref="H611:I611"/>
    <mergeCell ref="J611:K611"/>
    <mergeCell ref="N611:O611"/>
    <mergeCell ref="R611:S611"/>
    <mergeCell ref="T611:U611"/>
    <mergeCell ref="V611:W611"/>
    <mergeCell ref="B609:B612"/>
    <mergeCell ref="C609:E609"/>
    <mergeCell ref="F609:I609"/>
    <mergeCell ref="Q609:Q612"/>
    <mergeCell ref="R609:S609"/>
    <mergeCell ref="T609:Y609"/>
    <mergeCell ref="C610:E610"/>
    <mergeCell ref="F610:G610"/>
    <mergeCell ref="H610:I610"/>
    <mergeCell ref="J610:K610"/>
    <mergeCell ref="C602:E602"/>
    <mergeCell ref="C603:E603"/>
    <mergeCell ref="C604:E604"/>
    <mergeCell ref="B608:C608"/>
    <mergeCell ref="F608:I608"/>
    <mergeCell ref="T608:Y608"/>
    <mergeCell ref="H600:I600"/>
    <mergeCell ref="J600:K600"/>
    <mergeCell ref="C601:E601"/>
    <mergeCell ref="F601:G601"/>
    <mergeCell ref="H601:I601"/>
    <mergeCell ref="J601:K601"/>
    <mergeCell ref="B597:C597"/>
    <mergeCell ref="F597:K597"/>
    <mergeCell ref="B598:B601"/>
    <mergeCell ref="C598:E598"/>
    <mergeCell ref="F598:K598"/>
    <mergeCell ref="C599:E599"/>
    <mergeCell ref="F599:I599"/>
    <mergeCell ref="J599:K599"/>
    <mergeCell ref="C600:E600"/>
    <mergeCell ref="F600:G600"/>
    <mergeCell ref="B589:B592"/>
    <mergeCell ref="C589:E589"/>
    <mergeCell ref="C590:E590"/>
    <mergeCell ref="C591:E591"/>
    <mergeCell ref="C592:E592"/>
    <mergeCell ref="C593:E593"/>
    <mergeCell ref="C583:E583"/>
    <mergeCell ref="C584:E584"/>
    <mergeCell ref="B585:B588"/>
    <mergeCell ref="C585:E585"/>
    <mergeCell ref="C586:E586"/>
    <mergeCell ref="C587:E587"/>
    <mergeCell ref="C588:E588"/>
    <mergeCell ref="V580:W580"/>
    <mergeCell ref="C581:E581"/>
    <mergeCell ref="R581:S581"/>
    <mergeCell ref="T581:U581"/>
    <mergeCell ref="V581:W581"/>
    <mergeCell ref="B582:B584"/>
    <mergeCell ref="C582:E582"/>
    <mergeCell ref="R582:S582"/>
    <mergeCell ref="T582:U582"/>
    <mergeCell ref="V582:W582"/>
    <mergeCell ref="B577:B581"/>
    <mergeCell ref="C577:E577"/>
    <mergeCell ref="C578:E578"/>
    <mergeCell ref="T578:W578"/>
    <mergeCell ref="C579:E579"/>
    <mergeCell ref="R579:S579"/>
    <mergeCell ref="T579:W579"/>
    <mergeCell ref="C580:E580"/>
    <mergeCell ref="R580:S580"/>
    <mergeCell ref="T580:U580"/>
    <mergeCell ref="B571:B576"/>
    <mergeCell ref="C571:E571"/>
    <mergeCell ref="C572:E572"/>
    <mergeCell ref="R572:S572"/>
    <mergeCell ref="C573:E573"/>
    <mergeCell ref="C574:E574"/>
    <mergeCell ref="C575:E575"/>
    <mergeCell ref="C576:E576"/>
    <mergeCell ref="C569:E569"/>
    <mergeCell ref="F569:G569"/>
    <mergeCell ref="H569:I569"/>
    <mergeCell ref="J569:K569"/>
    <mergeCell ref="L569:M569"/>
    <mergeCell ref="C570:E570"/>
    <mergeCell ref="F570:G570"/>
    <mergeCell ref="H570:I570"/>
    <mergeCell ref="J570:K570"/>
    <mergeCell ref="L570:M570"/>
    <mergeCell ref="B560:Y560"/>
    <mergeCell ref="B563:AA563"/>
    <mergeCell ref="C566:E566"/>
    <mergeCell ref="F566:M566"/>
    <mergeCell ref="T566:Y566"/>
    <mergeCell ref="B567:B570"/>
    <mergeCell ref="C567:E567"/>
    <mergeCell ref="F567:M567"/>
    <mergeCell ref="C568:E568"/>
    <mergeCell ref="F568:M568"/>
    <mergeCell ref="N534:O534"/>
    <mergeCell ref="P534:Q534"/>
    <mergeCell ref="R534:S534"/>
    <mergeCell ref="T534:U534"/>
    <mergeCell ref="B535:B550"/>
    <mergeCell ref="B551:B559"/>
    <mergeCell ref="H534:I534"/>
    <mergeCell ref="J534:K534"/>
    <mergeCell ref="L534:M534"/>
    <mergeCell ref="E542:F542"/>
    <mergeCell ref="E543:F543"/>
    <mergeCell ref="E544:F544"/>
    <mergeCell ref="C538:D538"/>
    <mergeCell ref="C539:D539"/>
    <mergeCell ref="C540:D540"/>
    <mergeCell ref="C541:D541"/>
    <mergeCell ref="C542:D542"/>
    <mergeCell ref="C543:D543"/>
    <mergeCell ref="C544:D544"/>
    <mergeCell ref="C545:D545"/>
    <mergeCell ref="C546:D546"/>
    <mergeCell ref="C547:D547"/>
    <mergeCell ref="B510:B524"/>
    <mergeCell ref="B525:W525"/>
    <mergeCell ref="B528:AA528"/>
    <mergeCell ref="B531:B534"/>
    <mergeCell ref="H532:I533"/>
    <mergeCell ref="E507:F507"/>
    <mergeCell ref="E508:F508"/>
    <mergeCell ref="E509:F509"/>
    <mergeCell ref="E510:F510"/>
    <mergeCell ref="E511:F511"/>
    <mergeCell ref="E512:F512"/>
    <mergeCell ref="E513:F513"/>
    <mergeCell ref="E514:F514"/>
    <mergeCell ref="E515:F515"/>
    <mergeCell ref="E516:F516"/>
    <mergeCell ref="E517:F517"/>
    <mergeCell ref="E518:F518"/>
    <mergeCell ref="B490:B509"/>
    <mergeCell ref="E490:F490"/>
    <mergeCell ref="E491:F491"/>
    <mergeCell ref="E492:F492"/>
    <mergeCell ref="E493:F493"/>
    <mergeCell ref="E494:F494"/>
    <mergeCell ref="E495:F495"/>
    <mergeCell ref="E496:F496"/>
    <mergeCell ref="E497:F497"/>
    <mergeCell ref="E498:F498"/>
    <mergeCell ref="E499:F499"/>
    <mergeCell ref="E500:F500"/>
    <mergeCell ref="E501:F501"/>
    <mergeCell ref="E502:F502"/>
    <mergeCell ref="E505:F505"/>
    <mergeCell ref="B486:B489"/>
    <mergeCell ref="H487:I488"/>
    <mergeCell ref="J487:K488"/>
    <mergeCell ref="L487:M488"/>
    <mergeCell ref="N487:O488"/>
    <mergeCell ref="B440:B448"/>
    <mergeCell ref="B449:B454"/>
    <mergeCell ref="B455:B471"/>
    <mergeCell ref="B472:B479"/>
    <mergeCell ref="B480:Y480"/>
    <mergeCell ref="B483:AA483"/>
    <mergeCell ref="C456:D456"/>
    <mergeCell ref="C457:D457"/>
    <mergeCell ref="C458:D458"/>
    <mergeCell ref="C459:D459"/>
    <mergeCell ref="C460:D460"/>
    <mergeCell ref="C461:D461"/>
    <mergeCell ref="C462:D462"/>
    <mergeCell ref="C463:D463"/>
    <mergeCell ref="C464:D464"/>
    <mergeCell ref="E464:F464"/>
    <mergeCell ref="E463:F463"/>
    <mergeCell ref="E462:F462"/>
    <mergeCell ref="E461:F461"/>
    <mergeCell ref="E446:F446"/>
    <mergeCell ref="C440:D440"/>
    <mergeCell ref="C441:D441"/>
    <mergeCell ref="C442:D442"/>
    <mergeCell ref="C443:D443"/>
    <mergeCell ref="C444:D444"/>
    <mergeCell ref="C445:D445"/>
    <mergeCell ref="C446:D446"/>
    <mergeCell ref="L439:M439"/>
    <mergeCell ref="N439:O439"/>
    <mergeCell ref="P439:Q439"/>
    <mergeCell ref="R439:S439"/>
    <mergeCell ref="T439:U439"/>
    <mergeCell ref="V439:W439"/>
    <mergeCell ref="N437:O438"/>
    <mergeCell ref="P437:Q438"/>
    <mergeCell ref="R437:S438"/>
    <mergeCell ref="T437:U438"/>
    <mergeCell ref="V437:W438"/>
    <mergeCell ref="G438:G439"/>
    <mergeCell ref="H439:I439"/>
    <mergeCell ref="J439:K439"/>
    <mergeCell ref="B433:AA433"/>
    <mergeCell ref="B436:B439"/>
    <mergeCell ref="H437:I438"/>
    <mergeCell ref="J437:K438"/>
    <mergeCell ref="L437:M438"/>
    <mergeCell ref="C436:D439"/>
    <mergeCell ref="E436:G437"/>
    <mergeCell ref="E438:F439"/>
    <mergeCell ref="H436:Q436"/>
    <mergeCell ref="X437:Y438"/>
    <mergeCell ref="X439:Y439"/>
    <mergeCell ref="R436:Y436"/>
    <mergeCell ref="B426:B429"/>
    <mergeCell ref="D426:E426"/>
    <mergeCell ref="D427:E427"/>
    <mergeCell ref="D428:E428"/>
    <mergeCell ref="D429:E429"/>
    <mergeCell ref="B430:J430"/>
    <mergeCell ref="D420:E421"/>
    <mergeCell ref="F421:G421"/>
    <mergeCell ref="B422:B425"/>
    <mergeCell ref="D422:E422"/>
    <mergeCell ref="D423:E423"/>
    <mergeCell ref="D424:E424"/>
    <mergeCell ref="D425:E425"/>
    <mergeCell ref="B407:B408"/>
    <mergeCell ref="B409:B410"/>
    <mergeCell ref="B411:B412"/>
    <mergeCell ref="B413:M413"/>
    <mergeCell ref="B415:AA415"/>
    <mergeCell ref="B418:B421"/>
    <mergeCell ref="C418:C421"/>
    <mergeCell ref="D418:E419"/>
    <mergeCell ref="F418:G418"/>
    <mergeCell ref="F419:G420"/>
    <mergeCell ref="H404:I405"/>
    <mergeCell ref="J404:K405"/>
    <mergeCell ref="L404:M405"/>
    <mergeCell ref="D405:D406"/>
    <mergeCell ref="E405:E406"/>
    <mergeCell ref="F406:G406"/>
    <mergeCell ref="H406:I406"/>
    <mergeCell ref="J406:K406"/>
    <mergeCell ref="L406:M406"/>
    <mergeCell ref="D393:E393"/>
    <mergeCell ref="D394:E394"/>
    <mergeCell ref="D395:E395"/>
    <mergeCell ref="B400:AA400"/>
    <mergeCell ref="B403:B406"/>
    <mergeCell ref="C403:C406"/>
    <mergeCell ref="D403:E404"/>
    <mergeCell ref="J403:K403"/>
    <mergeCell ref="F404:G405"/>
    <mergeCell ref="P389:Q389"/>
    <mergeCell ref="R389:S389"/>
    <mergeCell ref="B390:B395"/>
    <mergeCell ref="K390:K391"/>
    <mergeCell ref="L390:M390"/>
    <mergeCell ref="N390:O390"/>
    <mergeCell ref="L391:M391"/>
    <mergeCell ref="N391:O391"/>
    <mergeCell ref="D392:E392"/>
    <mergeCell ref="F403:G403"/>
    <mergeCell ref="F386:I386"/>
    <mergeCell ref="K386:K389"/>
    <mergeCell ref="L386:M389"/>
    <mergeCell ref="N386:O389"/>
    <mergeCell ref="P386:S386"/>
    <mergeCell ref="F387:G388"/>
    <mergeCell ref="H387:I388"/>
    <mergeCell ref="P387:Q388"/>
    <mergeCell ref="R387:S388"/>
    <mergeCell ref="F389:G389"/>
    <mergeCell ref="D380:E380"/>
    <mergeCell ref="D381:E381"/>
    <mergeCell ref="D382:E382"/>
    <mergeCell ref="B386:B389"/>
    <mergeCell ref="C386:C389"/>
    <mergeCell ref="D386:E387"/>
    <mergeCell ref="D388:D389"/>
    <mergeCell ref="E388:E389"/>
    <mergeCell ref="E372:E373"/>
    <mergeCell ref="F373:G373"/>
    <mergeCell ref="H373:I373"/>
    <mergeCell ref="J373:K373"/>
    <mergeCell ref="B374:B382"/>
    <mergeCell ref="D376:E376"/>
    <mergeCell ref="D377:E377"/>
    <mergeCell ref="D378:E378"/>
    <mergeCell ref="D379:E379"/>
    <mergeCell ref="H389:I389"/>
    <mergeCell ref="B367:Q367"/>
    <mergeCell ref="B370:B373"/>
    <mergeCell ref="C370:C373"/>
    <mergeCell ref="D370:E371"/>
    <mergeCell ref="F371:G372"/>
    <mergeCell ref="H371:I372"/>
    <mergeCell ref="J371:K372"/>
    <mergeCell ref="D372:D373"/>
    <mergeCell ref="F370:K370"/>
    <mergeCell ref="B350:B366"/>
    <mergeCell ref="D361:E361"/>
    <mergeCell ref="D362:E362"/>
    <mergeCell ref="D363:E363"/>
    <mergeCell ref="D364:E364"/>
    <mergeCell ref="D365:E365"/>
    <mergeCell ref="D366:E366"/>
    <mergeCell ref="N347:O348"/>
    <mergeCell ref="P347:Q348"/>
    <mergeCell ref="D348:D349"/>
    <mergeCell ref="E348:E349"/>
    <mergeCell ref="F349:G349"/>
    <mergeCell ref="H349:I349"/>
    <mergeCell ref="J349:K349"/>
    <mergeCell ref="L349:M349"/>
    <mergeCell ref="N349:O349"/>
    <mergeCell ref="P349:Q349"/>
    <mergeCell ref="B340:U340"/>
    <mergeCell ref="B343:AA343"/>
    <mergeCell ref="B346:B349"/>
    <mergeCell ref="C346:C349"/>
    <mergeCell ref="D346:E347"/>
    <mergeCell ref="F346:Q346"/>
    <mergeCell ref="F347:G348"/>
    <mergeCell ref="H347:I348"/>
    <mergeCell ref="J347:K348"/>
    <mergeCell ref="L347:M348"/>
    <mergeCell ref="P313:Q313"/>
    <mergeCell ref="B314:B339"/>
    <mergeCell ref="C332:C333"/>
    <mergeCell ref="D337:E337"/>
    <mergeCell ref="D338:E338"/>
    <mergeCell ref="D339:E339"/>
    <mergeCell ref="L311:M312"/>
    <mergeCell ref="N311:O312"/>
    <mergeCell ref="P311:Q312"/>
    <mergeCell ref="D312:D313"/>
    <mergeCell ref="E312:E313"/>
    <mergeCell ref="F313:G313"/>
    <mergeCell ref="H313:I313"/>
    <mergeCell ref="J313:K313"/>
    <mergeCell ref="L313:M313"/>
    <mergeCell ref="N313:O313"/>
    <mergeCell ref="B279:B303"/>
    <mergeCell ref="B304:Y304"/>
    <mergeCell ref="B307:AA307"/>
    <mergeCell ref="B310:B313"/>
    <mergeCell ref="C310:C313"/>
    <mergeCell ref="D310:E311"/>
    <mergeCell ref="F310:Q310"/>
    <mergeCell ref="F311:G312"/>
    <mergeCell ref="H311:I312"/>
    <mergeCell ref="J311:K312"/>
    <mergeCell ref="N278:O278"/>
    <mergeCell ref="P278:Q278"/>
    <mergeCell ref="R278:S278"/>
    <mergeCell ref="T278:U278"/>
    <mergeCell ref="V278:W278"/>
    <mergeCell ref="X278:Y278"/>
    <mergeCell ref="P276:Q277"/>
    <mergeCell ref="R276:S277"/>
    <mergeCell ref="T276:U277"/>
    <mergeCell ref="V276:W277"/>
    <mergeCell ref="D277:D278"/>
    <mergeCell ref="E277:E278"/>
    <mergeCell ref="F278:G278"/>
    <mergeCell ref="H278:I278"/>
    <mergeCell ref="J278:K278"/>
    <mergeCell ref="L278:M278"/>
    <mergeCell ref="P252:Q255"/>
    <mergeCell ref="R252:S253"/>
    <mergeCell ref="T252:U252"/>
    <mergeCell ref="F253:G254"/>
    <mergeCell ref="H253:I254"/>
    <mergeCell ref="J253:K254"/>
    <mergeCell ref="T253:U254"/>
    <mergeCell ref="T255:U255"/>
    <mergeCell ref="B272:AA272"/>
    <mergeCell ref="B275:B278"/>
    <mergeCell ref="C275:C278"/>
    <mergeCell ref="D275:E276"/>
    <mergeCell ref="F275:W275"/>
    <mergeCell ref="F276:G277"/>
    <mergeCell ref="H276:I277"/>
    <mergeCell ref="J276:K277"/>
    <mergeCell ref="L276:M277"/>
    <mergeCell ref="N276:O277"/>
    <mergeCell ref="B256:B268"/>
    <mergeCell ref="P256:Q256"/>
    <mergeCell ref="P257:Q257"/>
    <mergeCell ref="O259:V260"/>
    <mergeCell ref="O261:V262"/>
    <mergeCell ref="P263:Q263"/>
    <mergeCell ref="O264:W264"/>
    <mergeCell ref="O256:O257"/>
    <mergeCell ref="O258:U258"/>
    <mergeCell ref="B223:B248"/>
    <mergeCell ref="B249:Y249"/>
    <mergeCell ref="B252:B255"/>
    <mergeCell ref="C252:C255"/>
    <mergeCell ref="D252:E253"/>
    <mergeCell ref="F252:K252"/>
    <mergeCell ref="O252:O255"/>
    <mergeCell ref="X220:Y221"/>
    <mergeCell ref="D221:D222"/>
    <mergeCell ref="E221:E222"/>
    <mergeCell ref="F222:G222"/>
    <mergeCell ref="H222:I222"/>
    <mergeCell ref="J222:K222"/>
    <mergeCell ref="L222:M222"/>
    <mergeCell ref="N222:O222"/>
    <mergeCell ref="P222:Q222"/>
    <mergeCell ref="R222:S222"/>
    <mergeCell ref="L220:M221"/>
    <mergeCell ref="N220:O221"/>
    <mergeCell ref="P220:Q221"/>
    <mergeCell ref="R220:S221"/>
    <mergeCell ref="T220:U221"/>
    <mergeCell ref="V220:W221"/>
    <mergeCell ref="D254:D255"/>
    <mergeCell ref="E254:E255"/>
    <mergeCell ref="L254:M254"/>
    <mergeCell ref="R254:R255"/>
    <mergeCell ref="S254:S255"/>
    <mergeCell ref="F255:G255"/>
    <mergeCell ref="H255:I255"/>
    <mergeCell ref="J255:K255"/>
    <mergeCell ref="L255:M255"/>
    <mergeCell ref="B184:B211"/>
    <mergeCell ref="B212:M212"/>
    <mergeCell ref="B216:AA216"/>
    <mergeCell ref="B219:B222"/>
    <mergeCell ref="C219:C222"/>
    <mergeCell ref="D219:E220"/>
    <mergeCell ref="F220:G221"/>
    <mergeCell ref="H220:I221"/>
    <mergeCell ref="J220:K221"/>
    <mergeCell ref="D182:D183"/>
    <mergeCell ref="E182:E183"/>
    <mergeCell ref="N182:O182"/>
    <mergeCell ref="F183:G183"/>
    <mergeCell ref="H183:I183"/>
    <mergeCell ref="J183:K183"/>
    <mergeCell ref="L183:M183"/>
    <mergeCell ref="N183:O183"/>
    <mergeCell ref="T222:U222"/>
    <mergeCell ref="V222:W222"/>
    <mergeCell ref="X222:Y222"/>
    <mergeCell ref="F219:Y219"/>
    <mergeCell ref="B175:Y175"/>
    <mergeCell ref="B177:AA177"/>
    <mergeCell ref="B180:B183"/>
    <mergeCell ref="C180:C183"/>
    <mergeCell ref="D180:E181"/>
    <mergeCell ref="F180:M180"/>
    <mergeCell ref="F181:G182"/>
    <mergeCell ref="H181:I182"/>
    <mergeCell ref="J181:K182"/>
    <mergeCell ref="L181:M182"/>
    <mergeCell ref="P145:Q145"/>
    <mergeCell ref="R145:S145"/>
    <mergeCell ref="T145:U145"/>
    <mergeCell ref="V145:W145"/>
    <mergeCell ref="X145:Y145"/>
    <mergeCell ref="B146:B174"/>
    <mergeCell ref="T143:U144"/>
    <mergeCell ref="V143:W144"/>
    <mergeCell ref="X143:Y144"/>
    <mergeCell ref="D144:D145"/>
    <mergeCell ref="E144:E145"/>
    <mergeCell ref="F145:G145"/>
    <mergeCell ref="H145:I145"/>
    <mergeCell ref="J145:K145"/>
    <mergeCell ref="L145:M145"/>
    <mergeCell ref="N145:O145"/>
    <mergeCell ref="H143:I144"/>
    <mergeCell ref="J143:K144"/>
    <mergeCell ref="L143:M144"/>
    <mergeCell ref="N143:O144"/>
    <mergeCell ref="P143:Q144"/>
    <mergeCell ref="R143:S144"/>
    <mergeCell ref="B135:V135"/>
    <mergeCell ref="B139:AA139"/>
    <mergeCell ref="B142:B145"/>
    <mergeCell ref="C142:C145"/>
    <mergeCell ref="D142:E143"/>
    <mergeCell ref="F142:W142"/>
    <mergeCell ref="F143:G144"/>
    <mergeCell ref="P126:Q126"/>
    <mergeCell ref="P127:Q127"/>
    <mergeCell ref="P128:Q128"/>
    <mergeCell ref="P129:Q129"/>
    <mergeCell ref="P130:Q130"/>
    <mergeCell ref="P131:Q131"/>
    <mergeCell ref="P120:Q120"/>
    <mergeCell ref="P121:Q121"/>
    <mergeCell ref="P122:Q122"/>
    <mergeCell ref="P123:Q123"/>
    <mergeCell ref="P124:Q124"/>
    <mergeCell ref="P125:Q125"/>
    <mergeCell ref="O103:O133"/>
    <mergeCell ref="B134:V134"/>
    <mergeCell ref="B114:B133"/>
    <mergeCell ref="B103:B113"/>
    <mergeCell ref="P111:Q111"/>
    <mergeCell ref="P112:Q112"/>
    <mergeCell ref="P113:Q113"/>
    <mergeCell ref="P114:Q114"/>
    <mergeCell ref="P115:Q115"/>
    <mergeCell ref="P116:Q116"/>
    <mergeCell ref="P117:Q117"/>
    <mergeCell ref="P118:Q118"/>
    <mergeCell ref="P119:Q119"/>
    <mergeCell ref="P103:Q103"/>
    <mergeCell ref="P104:Q104"/>
    <mergeCell ref="P105:Q105"/>
    <mergeCell ref="P106:Q106"/>
    <mergeCell ref="P107:Q107"/>
    <mergeCell ref="P108:Q108"/>
    <mergeCell ref="P109:Q109"/>
    <mergeCell ref="P110:Q110"/>
    <mergeCell ref="P132:Q132"/>
    <mergeCell ref="P133:Q133"/>
    <mergeCell ref="P97:Q97"/>
    <mergeCell ref="P98:Q98"/>
    <mergeCell ref="P99:Q99"/>
    <mergeCell ref="P100:Q100"/>
    <mergeCell ref="P101:Q101"/>
    <mergeCell ref="P102:Q102"/>
    <mergeCell ref="T92:U92"/>
    <mergeCell ref="N50:O50"/>
    <mergeCell ref="H48:I49"/>
    <mergeCell ref="J48:K49"/>
    <mergeCell ref="L48:M49"/>
    <mergeCell ref="N48:O49"/>
    <mergeCell ref="P48:Q49"/>
    <mergeCell ref="R48:S49"/>
    <mergeCell ref="V92:W92"/>
    <mergeCell ref="X92:Y92"/>
    <mergeCell ref="Z92:AA92"/>
    <mergeCell ref="B93:B102"/>
    <mergeCell ref="O93:O102"/>
    <mergeCell ref="P93:Q93"/>
    <mergeCell ref="P94:Q94"/>
    <mergeCell ref="P95:Q95"/>
    <mergeCell ref="P96:Q96"/>
    <mergeCell ref="X90:Y91"/>
    <mergeCell ref="D91:D92"/>
    <mergeCell ref="E91:E92"/>
    <mergeCell ref="R91:R92"/>
    <mergeCell ref="S91:S92"/>
    <mergeCell ref="Z91:AA91"/>
    <mergeCell ref="F92:G92"/>
    <mergeCell ref="H92:I92"/>
    <mergeCell ref="J92:K92"/>
    <mergeCell ref="L92:M92"/>
    <mergeCell ref="F90:G91"/>
    <mergeCell ref="H90:I91"/>
    <mergeCell ref="J90:K91"/>
    <mergeCell ref="L90:M91"/>
    <mergeCell ref="T90:U91"/>
    <mergeCell ref="V90:W91"/>
    <mergeCell ref="N25:O25"/>
    <mergeCell ref="N15:O15"/>
    <mergeCell ref="N16:O16"/>
    <mergeCell ref="N17:O17"/>
    <mergeCell ref="N18:O18"/>
    <mergeCell ref="N19:O19"/>
    <mergeCell ref="M42:AA42"/>
    <mergeCell ref="B84:Y84"/>
    <mergeCell ref="B86:AA86"/>
    <mergeCell ref="B89:B92"/>
    <mergeCell ref="C89:C92"/>
    <mergeCell ref="D89:E90"/>
    <mergeCell ref="F89:M89"/>
    <mergeCell ref="O89:O92"/>
    <mergeCell ref="P89:Q92"/>
    <mergeCell ref="R89:S90"/>
    <mergeCell ref="T89:Y89"/>
    <mergeCell ref="P50:Q50"/>
    <mergeCell ref="R50:S50"/>
    <mergeCell ref="T50:U50"/>
    <mergeCell ref="V50:W50"/>
    <mergeCell ref="X50:Y50"/>
    <mergeCell ref="B51:B83"/>
    <mergeCell ref="T48:U49"/>
    <mergeCell ref="V48:W49"/>
    <mergeCell ref="D49:D50"/>
    <mergeCell ref="E49:E50"/>
    <mergeCell ref="X49:Y49"/>
    <mergeCell ref="F50:G50"/>
    <mergeCell ref="H50:I50"/>
    <mergeCell ref="J50:K50"/>
    <mergeCell ref="L50:M50"/>
    <mergeCell ref="P7:Q8"/>
    <mergeCell ref="R7:AA7"/>
    <mergeCell ref="N14:O14"/>
    <mergeCell ref="T10:U10"/>
    <mergeCell ref="V10:W10"/>
    <mergeCell ref="X10:Y10"/>
    <mergeCell ref="Z10:AA10"/>
    <mergeCell ref="B44:AA44"/>
    <mergeCell ref="B47:B50"/>
    <mergeCell ref="C47:C50"/>
    <mergeCell ref="D47:E48"/>
    <mergeCell ref="F47:U47"/>
    <mergeCell ref="F48:G49"/>
    <mergeCell ref="N32:O32"/>
    <mergeCell ref="N33:O33"/>
    <mergeCell ref="N34:O34"/>
    <mergeCell ref="N35:O35"/>
    <mergeCell ref="N36:O36"/>
    <mergeCell ref="N37:O37"/>
    <mergeCell ref="N26:O26"/>
    <mergeCell ref="N27:O27"/>
    <mergeCell ref="N28:O28"/>
    <mergeCell ref="N29:O29"/>
    <mergeCell ref="N30:O30"/>
    <mergeCell ref="N31:O31"/>
    <mergeCell ref="B15:B34"/>
    <mergeCell ref="N40:O40"/>
    <mergeCell ref="N20:O20"/>
    <mergeCell ref="N21:O21"/>
    <mergeCell ref="N22:O22"/>
    <mergeCell ref="N23:O23"/>
    <mergeCell ref="N24:O24"/>
    <mergeCell ref="M11:M41"/>
    <mergeCell ref="N11:O11"/>
    <mergeCell ref="N12:O12"/>
    <mergeCell ref="N13:O13"/>
    <mergeCell ref="N38:O38"/>
    <mergeCell ref="N39:O39"/>
    <mergeCell ref="N41:O41"/>
    <mergeCell ref="B11:B14"/>
    <mergeCell ref="B2:W2"/>
    <mergeCell ref="X8:Y9"/>
    <mergeCell ref="Z8:AA9"/>
    <mergeCell ref="D9:D10"/>
    <mergeCell ref="E9:E10"/>
    <mergeCell ref="P9:P10"/>
    <mergeCell ref="Q9:Q10"/>
    <mergeCell ref="F10:G10"/>
    <mergeCell ref="H10:I10"/>
    <mergeCell ref="J10:K10"/>
    <mergeCell ref="R10:S10"/>
    <mergeCell ref="F8:G9"/>
    <mergeCell ref="H8:I9"/>
    <mergeCell ref="J8:K9"/>
    <mergeCell ref="R8:S9"/>
    <mergeCell ref="T8:U9"/>
    <mergeCell ref="V8:W9"/>
    <mergeCell ref="B4:AA4"/>
    <mergeCell ref="B7:B10"/>
    <mergeCell ref="C7:C10"/>
    <mergeCell ref="D7:E8"/>
    <mergeCell ref="F7:K7"/>
    <mergeCell ref="M7:M10"/>
    <mergeCell ref="N7:O10"/>
  </mergeCells>
  <phoneticPr fontId="13"/>
  <dataValidations count="1">
    <dataValidation imeMode="off" allowBlank="1" showInputMessage="1" showErrorMessage="1" sqref="L1221:L1225 N1227 R935:R943 T931 T1055 T1102 T1111:T1112 R1114:R1130 T1191 R972:R983 R1147:R1190 L834:L869 L879:L897 R907:R930 R952:R968 R993:R1028 R1037:R1054 R1059:R1067 R1072:R1082 R1092:R1101 R1106:R1110 R1135:R1138 R1195:R1210" xr:uid="{F5103119-1200-4797-A791-622872812630}"/>
  </dataValidations>
  <printOptions horizontalCentered="1" gridLinesSet="0"/>
  <pageMargins left="0.25" right="0.25" top="0.75" bottom="0.75" header="0.3" footer="0.3"/>
  <pageSetup paperSize="9" scale="40" fitToHeight="0" orientation="portrait" r:id="rId1"/>
  <headerFooter alignWithMargins="0">
    <oddFooter>&amp;P / &amp;N ページ</oddFooter>
  </headerFooter>
  <rowBreaks count="27" manualBreakCount="27">
    <brk id="42" max="16383" man="1"/>
    <brk id="84" max="16383" man="1"/>
    <brk id="137" max="16383" man="1"/>
    <brk id="175" max="16383" man="1"/>
    <brk id="214" max="16383" man="1"/>
    <brk id="270" max="16383" man="1"/>
    <brk id="305" max="16383" man="1"/>
    <brk id="341" max="16383" man="1"/>
    <brk id="398" max="16383" man="1"/>
    <brk id="431" max="16383" man="1"/>
    <brk id="481" max="16383" man="1"/>
    <brk id="526" max="16383" man="1"/>
    <brk id="561" max="16383" man="1"/>
    <brk id="616" max="16383" man="1"/>
    <brk id="651" max="16383" man="1"/>
    <brk id="686" max="16383" man="1"/>
    <brk id="734" max="16383" man="1"/>
    <brk id="774" max="16383" man="1"/>
    <brk id="824" max="16383" man="1"/>
    <brk id="871" max="16383" man="1"/>
    <brk id="900" max="16383" man="1"/>
    <brk id="945" max="16383" man="1"/>
    <brk id="985" max="16383" man="1"/>
    <brk id="1030" max="16383" man="1"/>
    <brk id="1084" max="16383" man="1"/>
    <brk id="1140" max="16383" man="1"/>
    <brk id="121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A50E4-6E87-4396-A075-614A112AFCDC}">
  <sheetPr>
    <tabColor rgb="FF00B0F0"/>
    <pageSetUpPr fitToPage="1"/>
  </sheetPr>
  <dimension ref="B1:AR1250"/>
  <sheetViews>
    <sheetView showGridLines="0" showZeros="0" view="pageBreakPreview" topLeftCell="A611" zoomScale="70" zoomScaleNormal="100" zoomScaleSheetLayoutView="70" workbookViewId="0">
      <selection activeCell="L627" sqref="L627"/>
    </sheetView>
  </sheetViews>
  <sheetFormatPr defaultColWidth="9" defaultRowHeight="13.5"/>
  <cols>
    <col min="1" max="1" width="1.75" style="4" customWidth="1"/>
    <col min="2" max="2" width="5.125" style="4" customWidth="1"/>
    <col min="3" max="3" width="17.5" style="4" customWidth="1"/>
    <col min="4" max="5" width="7" style="4" customWidth="1"/>
    <col min="6" max="6" width="11" style="40" customWidth="1"/>
    <col min="7" max="7" width="7.375" style="4" customWidth="1"/>
    <col min="8" max="8" width="11" style="40" customWidth="1"/>
    <col min="9" max="9" width="7.5" style="4" customWidth="1"/>
    <col min="10" max="10" width="11" style="40" customWidth="1"/>
    <col min="11" max="11" width="7.5" style="4" customWidth="1"/>
    <col min="12" max="12" width="11" style="40" customWidth="1"/>
    <col min="13" max="13" width="7" style="4" customWidth="1"/>
    <col min="14" max="14" width="11" style="40" customWidth="1"/>
    <col min="15" max="15" width="7" style="4" customWidth="1"/>
    <col min="16" max="16" width="11" style="40" customWidth="1"/>
    <col min="17" max="17" width="7" style="4" customWidth="1"/>
    <col min="18" max="18" width="11" style="40" customWidth="1"/>
    <col min="19" max="19" width="7" style="4" customWidth="1"/>
    <col min="20" max="20" width="11" style="40" customWidth="1"/>
    <col min="21" max="21" width="7" style="4" customWidth="1"/>
    <col min="22" max="22" width="11" style="40" customWidth="1"/>
    <col min="23" max="23" width="7" style="4" customWidth="1"/>
    <col min="24" max="24" width="11" style="40" customWidth="1"/>
    <col min="25" max="25" width="7" style="4" customWidth="1"/>
    <col min="26" max="26" width="11.125" style="4" customWidth="1"/>
    <col min="27" max="27" width="7" style="4" customWidth="1"/>
    <col min="28" max="28" width="9.5" style="4" customWidth="1"/>
    <col min="29" max="29" width="8.5" style="4" customWidth="1"/>
    <col min="30" max="30" width="12.25" style="4" customWidth="1"/>
    <col min="31" max="31" width="20.5" style="4" customWidth="1"/>
    <col min="32" max="32" width="43.125" style="4" customWidth="1"/>
    <col min="33" max="16384" width="9" style="4"/>
  </cols>
  <sheetData>
    <row r="1" spans="2:44" ht="15.75" customHeight="1">
      <c r="B1" s="11" t="str">
        <f>CONCATENATE(入力!$G$14,"様")</f>
        <v>○▲タイヤ商会様</v>
      </c>
      <c r="AA1" s="300" t="str">
        <f>入力!$G$5</f>
        <v>2025年7月現在</v>
      </c>
    </row>
    <row r="2" spans="2:44" ht="19.5" customHeight="1">
      <c r="B2" s="505" t="s">
        <v>1918</v>
      </c>
      <c r="C2" s="505"/>
      <c r="D2" s="505"/>
      <c r="E2" s="505"/>
      <c r="F2" s="505"/>
      <c r="G2" s="505"/>
      <c r="H2" s="505"/>
      <c r="I2" s="505"/>
      <c r="J2" s="505"/>
      <c r="K2" s="505"/>
      <c r="L2" s="505"/>
      <c r="M2" s="505"/>
      <c r="N2" s="505"/>
      <c r="O2" s="505"/>
      <c r="P2" s="505"/>
      <c r="Q2" s="505"/>
      <c r="R2" s="505"/>
      <c r="S2" s="505"/>
      <c r="T2" s="505"/>
      <c r="U2" s="505"/>
      <c r="V2" s="505"/>
      <c r="W2" s="505"/>
      <c r="X2" s="241"/>
      <c r="Y2" s="241"/>
      <c r="AA2" s="301">
        <f>入力!$G$6</f>
        <v>0</v>
      </c>
    </row>
    <row r="3" spans="2:44" ht="15.75" customHeight="1" thickBot="1">
      <c r="AA3" s="23" t="str">
        <f>入力!$G$4</f>
        <v>株式会社ダンロップタイヤ ●●カンパニー</v>
      </c>
    </row>
    <row r="4" spans="2:44" ht="25.5" customHeight="1" thickTop="1" thickBot="1">
      <c r="B4" s="518" t="s">
        <v>451</v>
      </c>
      <c r="C4" s="519"/>
      <c r="D4" s="519"/>
      <c r="E4" s="519"/>
      <c r="F4" s="519"/>
      <c r="G4" s="519"/>
      <c r="H4" s="519"/>
      <c r="I4" s="519"/>
      <c r="J4" s="519"/>
      <c r="K4" s="519"/>
      <c r="L4" s="519"/>
      <c r="M4" s="519"/>
      <c r="N4" s="519"/>
      <c r="O4" s="519"/>
      <c r="P4" s="519"/>
      <c r="Q4" s="519"/>
      <c r="R4" s="519"/>
      <c r="S4" s="519"/>
      <c r="T4" s="519"/>
      <c r="U4" s="519"/>
      <c r="V4" s="519"/>
      <c r="W4" s="519"/>
      <c r="X4" s="519"/>
      <c r="Y4" s="519"/>
      <c r="Z4" s="519"/>
      <c r="AA4" s="520"/>
      <c r="AB4" s="24"/>
      <c r="AC4" s="24"/>
      <c r="AD4" s="24"/>
      <c r="AE4" s="24"/>
      <c r="AF4" s="24"/>
      <c r="AG4" s="24"/>
      <c r="AH4" s="24"/>
      <c r="AI4" s="24"/>
      <c r="AJ4" s="24"/>
      <c r="AK4" s="24"/>
      <c r="AL4" s="24"/>
      <c r="AM4" s="24"/>
      <c r="AN4" s="24"/>
      <c r="AO4" s="24"/>
      <c r="AP4" s="24"/>
      <c r="AQ4" s="24"/>
      <c r="AR4" s="24"/>
    </row>
    <row r="5" spans="2:44" ht="10.5" customHeight="1" thickTop="1">
      <c r="C5" s="40"/>
      <c r="D5" s="40"/>
      <c r="E5" s="40"/>
      <c r="F5" s="79"/>
      <c r="H5" s="79"/>
      <c r="K5" s="52"/>
      <c r="M5" s="52"/>
      <c r="Q5" s="52"/>
    </row>
    <row r="6" spans="2:44" s="239" customFormat="1" ht="20.100000000000001" customHeight="1" thickBot="1">
      <c r="B6" s="238" t="s">
        <v>1315</v>
      </c>
      <c r="F6" s="240"/>
      <c r="H6" s="240"/>
      <c r="J6" s="240"/>
      <c r="L6" s="240"/>
      <c r="N6" s="240"/>
      <c r="P6" s="240"/>
      <c r="R6" s="240"/>
      <c r="T6" s="240"/>
      <c r="V6" s="240"/>
      <c r="X6" s="240"/>
    </row>
    <row r="7" spans="2:44" ht="20.100000000000001" customHeight="1" thickBot="1">
      <c r="B7" s="521" t="s">
        <v>452</v>
      </c>
      <c r="C7" s="524" t="s">
        <v>524</v>
      </c>
      <c r="D7" s="527" t="s">
        <v>1113</v>
      </c>
      <c r="E7" s="528"/>
      <c r="F7" s="531" t="s">
        <v>453</v>
      </c>
      <c r="G7" s="532"/>
      <c r="H7" s="532"/>
      <c r="I7" s="532"/>
      <c r="J7" s="532"/>
      <c r="K7" s="533"/>
      <c r="L7" s="11"/>
      <c r="M7" s="521" t="s">
        <v>452</v>
      </c>
      <c r="N7" s="534" t="s">
        <v>524</v>
      </c>
      <c r="O7" s="535"/>
      <c r="P7" s="527" t="s">
        <v>1113</v>
      </c>
      <c r="Q7" s="528"/>
      <c r="R7" s="531" t="s">
        <v>453</v>
      </c>
      <c r="S7" s="532"/>
      <c r="T7" s="532"/>
      <c r="U7" s="532"/>
      <c r="V7" s="532"/>
      <c r="W7" s="532"/>
      <c r="X7" s="532"/>
      <c r="Y7" s="532"/>
      <c r="Z7" s="532"/>
      <c r="AA7" s="533"/>
    </row>
    <row r="8" spans="2:44" ht="20.100000000000001" customHeight="1">
      <c r="B8" s="522"/>
      <c r="C8" s="525"/>
      <c r="D8" s="529"/>
      <c r="E8" s="530"/>
      <c r="F8" s="516" t="s">
        <v>1377</v>
      </c>
      <c r="G8" s="507"/>
      <c r="H8" s="516" t="s">
        <v>1079</v>
      </c>
      <c r="I8" s="507"/>
      <c r="J8" s="516" t="s">
        <v>1378</v>
      </c>
      <c r="K8" s="507"/>
      <c r="L8" s="136"/>
      <c r="M8" s="522"/>
      <c r="N8" s="536"/>
      <c r="O8" s="537"/>
      <c r="P8" s="529"/>
      <c r="Q8" s="530"/>
      <c r="R8" s="516" t="s">
        <v>1377</v>
      </c>
      <c r="S8" s="507"/>
      <c r="T8" s="516" t="s">
        <v>1079</v>
      </c>
      <c r="U8" s="507"/>
      <c r="V8" s="516" t="s">
        <v>1378</v>
      </c>
      <c r="W8" s="507"/>
      <c r="X8" s="506" t="s">
        <v>1075</v>
      </c>
      <c r="Y8" s="507"/>
      <c r="Z8" s="506" t="s">
        <v>1076</v>
      </c>
      <c r="AA8" s="507"/>
    </row>
    <row r="9" spans="2:44" ht="20.100000000000001" customHeight="1">
      <c r="B9" s="522"/>
      <c r="C9" s="525"/>
      <c r="D9" s="510" t="s">
        <v>1115</v>
      </c>
      <c r="E9" s="512" t="s">
        <v>1114</v>
      </c>
      <c r="F9" s="517"/>
      <c r="G9" s="509"/>
      <c r="H9" s="517"/>
      <c r="I9" s="509"/>
      <c r="J9" s="517"/>
      <c r="K9" s="509"/>
      <c r="L9" s="136"/>
      <c r="M9" s="522"/>
      <c r="N9" s="536"/>
      <c r="O9" s="537"/>
      <c r="P9" s="510" t="s">
        <v>1115</v>
      </c>
      <c r="Q9" s="512" t="s">
        <v>1114</v>
      </c>
      <c r="R9" s="517"/>
      <c r="S9" s="509"/>
      <c r="T9" s="517"/>
      <c r="U9" s="509"/>
      <c r="V9" s="517"/>
      <c r="W9" s="509"/>
      <c r="X9" s="508"/>
      <c r="Y9" s="509"/>
      <c r="Z9" s="508"/>
      <c r="AA9" s="509"/>
    </row>
    <row r="10" spans="2:44" ht="20.100000000000001" customHeight="1" thickBot="1">
      <c r="B10" s="523"/>
      <c r="C10" s="526"/>
      <c r="D10" s="511"/>
      <c r="E10" s="513"/>
      <c r="F10" s="945" t="s">
        <v>2155</v>
      </c>
      <c r="G10" s="946"/>
      <c r="H10" s="945" t="s">
        <v>931</v>
      </c>
      <c r="I10" s="946"/>
      <c r="J10" s="945" t="s">
        <v>2156</v>
      </c>
      <c r="K10" s="946"/>
      <c r="L10" s="4"/>
      <c r="M10" s="523"/>
      <c r="N10" s="538"/>
      <c r="O10" s="539"/>
      <c r="P10" s="511"/>
      <c r="Q10" s="513"/>
      <c r="R10" s="945" t="s">
        <v>2155</v>
      </c>
      <c r="S10" s="946"/>
      <c r="T10" s="945" t="s">
        <v>931</v>
      </c>
      <c r="U10" s="946"/>
      <c r="V10" s="945" t="s">
        <v>2156</v>
      </c>
      <c r="W10" s="946"/>
      <c r="X10" s="945" t="s">
        <v>966</v>
      </c>
      <c r="Y10" s="946"/>
      <c r="Z10" s="945" t="s">
        <v>924</v>
      </c>
      <c r="AA10" s="946"/>
    </row>
    <row r="11" spans="2:44" ht="30" customHeight="1">
      <c r="B11" s="502">
        <v>22</v>
      </c>
      <c r="C11" s="352" t="s">
        <v>1974</v>
      </c>
      <c r="D11" s="253"/>
      <c r="E11" s="353">
        <v>111</v>
      </c>
      <c r="F11" s="91" t="str">
        <f>IF(ISBLANK('6桁'!F11), "", IF(ISBLANK(G11), $F$10, G11))</f>
        <v>MAXRS</v>
      </c>
      <c r="G11" s="92"/>
      <c r="H11" s="91" t="str">
        <f>IF(ISBLANK('6桁'!H11), "", IF(ISBLANK(I11), $H$10, I11))</f>
        <v/>
      </c>
      <c r="I11" s="92"/>
      <c r="J11" s="93" t="str">
        <f>IF(ISBLANK('6桁'!J11), "", IF(ISBLANK(K11), $J$10, K11))</f>
        <v/>
      </c>
      <c r="K11" s="92"/>
      <c r="L11" s="10"/>
      <c r="M11" s="495">
        <v>20</v>
      </c>
      <c r="N11" s="498" t="s">
        <v>74</v>
      </c>
      <c r="O11" s="499"/>
      <c r="P11" s="253"/>
      <c r="Q11" s="268">
        <v>90</v>
      </c>
      <c r="R11" s="172" t="str">
        <f>IF(ISBLANK('6桁'!R11), "", IF(ISBLANK(S11), $R$10, S11))</f>
        <v>MAXRS</v>
      </c>
      <c r="S11" s="92"/>
      <c r="T11" s="172" t="str">
        <f>IF(ISBLANK('6桁'!T11), "", IF(ISBLANK(U11), $T$10, U11))</f>
        <v/>
      </c>
      <c r="U11" s="92"/>
      <c r="V11" s="172" t="str">
        <f>IF(ISBLANK('6桁'!V11), "", IF(ISBLANK(W11), $V$10, W11))</f>
        <v/>
      </c>
      <c r="W11" s="92"/>
      <c r="X11" s="172" t="str">
        <f>IF(ISBLANK('6桁'!X11), "", IF(ISBLANK(Y11), $X$10, Y11))</f>
        <v/>
      </c>
      <c r="Y11" s="92"/>
      <c r="Z11" s="172" t="str">
        <f>IF(ISBLANK('6桁'!Z11), "", IF(ISBLANK(AA11), $Z$10, AA11))</f>
        <v/>
      </c>
      <c r="AA11" s="92"/>
    </row>
    <row r="12" spans="2:44" ht="30" customHeight="1">
      <c r="B12" s="503"/>
      <c r="C12" s="345" t="s">
        <v>460</v>
      </c>
      <c r="D12" s="318"/>
      <c r="E12" s="361">
        <v>102</v>
      </c>
      <c r="F12" s="94" t="str">
        <f>IF(ISBLANK('6桁'!F12), "", IF(ISBLANK(G12), $F$10, G12))</f>
        <v>MAXRS</v>
      </c>
      <c r="G12" s="237"/>
      <c r="H12" s="94" t="str">
        <f>IF(ISBLANK('6桁'!H12), "", IF(ISBLANK(I12), $H$10, I12))</f>
        <v/>
      </c>
      <c r="I12" s="237"/>
      <c r="J12" s="289" t="str">
        <f>IF(ISBLANK('6桁'!J12), "", IF(ISBLANK(K12), $J$10, K12))</f>
        <v/>
      </c>
      <c r="K12" s="237"/>
      <c r="L12" s="10"/>
      <c r="M12" s="496"/>
      <c r="N12" s="500" t="s">
        <v>292</v>
      </c>
      <c r="O12" s="501"/>
      <c r="P12" s="254"/>
      <c r="Q12" s="269">
        <v>92</v>
      </c>
      <c r="R12" s="176" t="str">
        <f>IF(ISBLANK('6桁'!R12), "", IF(ISBLANK(S12), $R$10, S12))</f>
        <v>MAXRS</v>
      </c>
      <c r="S12" s="20"/>
      <c r="T12" s="176" t="str">
        <f>IF(ISBLANK('6桁'!T12), "", IF(ISBLANK(U12), $T$10, U12))</f>
        <v/>
      </c>
      <c r="U12" s="20"/>
      <c r="V12" s="176" t="str">
        <f>IF(ISBLANK('6桁'!V12), "", IF(ISBLANK(W12), $V$10, W12))</f>
        <v/>
      </c>
      <c r="W12" s="20"/>
      <c r="X12" s="176" t="str">
        <f>IF(ISBLANK('6桁'!X12), "", IF(ISBLANK(Y12), $X$10, Y12))</f>
        <v/>
      </c>
      <c r="Y12" s="20"/>
      <c r="Z12" s="176" t="str">
        <f>IF(ISBLANK('6桁'!Z12), "", IF(ISBLANK(AA12), $Z$10, AA12))</f>
        <v/>
      </c>
      <c r="AA12" s="20"/>
    </row>
    <row r="13" spans="2:44" ht="30" customHeight="1">
      <c r="B13" s="503"/>
      <c r="C13" s="347" t="s">
        <v>462</v>
      </c>
      <c r="D13" s="317"/>
      <c r="E13" s="249">
        <v>106</v>
      </c>
      <c r="F13" s="319" t="str">
        <f>IF(ISBLANK('6桁'!F13), "", IF(ISBLANK(G13), $F$10, G13))</f>
        <v>MAXRS</v>
      </c>
      <c r="G13" s="236"/>
      <c r="H13" s="319" t="str">
        <f>IF(ISBLANK('6桁'!H13), "", IF(ISBLANK(I13), $H$10, I13))</f>
        <v/>
      </c>
      <c r="I13" s="236"/>
      <c r="J13" s="244" t="str">
        <f>IF(ISBLANK('6桁'!J13), "", IF(ISBLANK(K13), $J$10, K13))</f>
        <v/>
      </c>
      <c r="K13" s="236"/>
      <c r="L13" s="10"/>
      <c r="M13" s="496"/>
      <c r="N13" s="500" t="s">
        <v>479</v>
      </c>
      <c r="O13" s="501"/>
      <c r="P13" s="254"/>
      <c r="Q13" s="269">
        <v>94</v>
      </c>
      <c r="R13" s="176" t="str">
        <f>IF(ISBLANK('6桁'!R13), "", IF(ISBLANK(S13), $R$10, S13))</f>
        <v>MAXRS</v>
      </c>
      <c r="S13" s="20"/>
      <c r="T13" s="176" t="str">
        <f>IF(ISBLANK('6桁'!T13), "", IF(ISBLANK(U13), $T$10, U13))</f>
        <v/>
      </c>
      <c r="U13" s="20"/>
      <c r="V13" s="176" t="str">
        <f>IF(ISBLANK('6桁'!V13), "", IF(ISBLANK(W13), $V$10, W13))</f>
        <v/>
      </c>
      <c r="W13" s="20"/>
      <c r="X13" s="176" t="str">
        <f>IF(ISBLANK('6桁'!X13), "", IF(ISBLANK(Y13), $X$10, Y13))</f>
        <v/>
      </c>
      <c r="Y13" s="20"/>
      <c r="Z13" s="176" t="str">
        <f>IF(ISBLANK('6桁'!Z13), "", IF(ISBLANK(AA13), $Z$10, AA13))</f>
        <v/>
      </c>
      <c r="AA13" s="20"/>
    </row>
    <row r="14" spans="2:44" ht="30" customHeight="1">
      <c r="B14" s="504"/>
      <c r="C14" s="351" t="s">
        <v>1316</v>
      </c>
      <c r="D14" s="257"/>
      <c r="E14" s="354">
        <v>110</v>
      </c>
      <c r="F14" s="111" t="str">
        <f>IF(ISBLANK('6桁'!F14), "", IF(ISBLANK(G14), $F$10, G14))</f>
        <v>MAXRS</v>
      </c>
      <c r="G14" s="98"/>
      <c r="H14" s="111" t="str">
        <f>IF(ISBLANK('6桁'!H14), "", IF(ISBLANK(I14), $H$10, I14))</f>
        <v/>
      </c>
      <c r="I14" s="99"/>
      <c r="J14" s="100" t="str">
        <f>IF(ISBLANK('6桁'!J14), "", IF(ISBLANK(K14), $J$10, K14))</f>
        <v/>
      </c>
      <c r="K14" s="98"/>
      <c r="L14" s="10"/>
      <c r="M14" s="496"/>
      <c r="N14" s="500" t="s">
        <v>75</v>
      </c>
      <c r="O14" s="501"/>
      <c r="P14" s="254">
        <v>93</v>
      </c>
      <c r="Q14" s="273">
        <v>97</v>
      </c>
      <c r="R14" s="14" t="str">
        <f>IF(ISBLANK('6桁'!R14), "", IF(ISBLANK(S14), $R$10, S14))</f>
        <v>MAXRS</v>
      </c>
      <c r="S14" s="109"/>
      <c r="T14" s="14" t="str">
        <f>IF(ISBLANK('6桁'!T14), "", IF(ISBLANK(U14), $T$10, U14))</f>
        <v>MAX060+</v>
      </c>
      <c r="U14" s="109"/>
      <c r="V14" s="14" t="str">
        <f>IF(ISBLANK('6桁'!V14), "", IF(ISBLANK(W14), $V$10, W14))</f>
        <v>MAXLUX</v>
      </c>
      <c r="W14" s="109"/>
      <c r="X14" s="14" t="str">
        <f>IF(ISBLANK('6桁'!X14), "", IF(ISBLANK(Y14), $X$10, Y14))</f>
        <v/>
      </c>
      <c r="Y14" s="109"/>
      <c r="Z14" s="14" t="str">
        <f>IF(ISBLANK('6桁'!Z14), "", IF(ISBLANK(AA14), $Z$10, AA14))</f>
        <v/>
      </c>
      <c r="AA14" s="109"/>
    </row>
    <row r="15" spans="2:44" ht="30" customHeight="1">
      <c r="B15" s="543">
        <v>21</v>
      </c>
      <c r="C15" s="361" t="s">
        <v>468</v>
      </c>
      <c r="D15" s="318"/>
      <c r="E15" s="361">
        <v>100</v>
      </c>
      <c r="F15" s="94" t="str">
        <f>IF(ISBLANK('6桁'!F15), "", IF(ISBLANK(G15), $F$10, G15))</f>
        <v>MAXRS</v>
      </c>
      <c r="G15" s="237"/>
      <c r="H15" s="94" t="str">
        <f>IF(ISBLANK('6桁'!H15), "", IF(ISBLANK(I15), $H$10, I15))</f>
        <v/>
      </c>
      <c r="I15" s="237"/>
      <c r="J15" s="289" t="str">
        <f>IF(ISBLANK('6桁'!J15), "", IF(ISBLANK(K15), $J$10, K15))</f>
        <v/>
      </c>
      <c r="K15" s="237"/>
      <c r="L15" s="10"/>
      <c r="M15" s="496"/>
      <c r="N15" s="500" t="s">
        <v>293</v>
      </c>
      <c r="O15" s="501"/>
      <c r="P15" s="254"/>
      <c r="Q15" s="273">
        <v>99</v>
      </c>
      <c r="R15" s="14" t="str">
        <f>IF(ISBLANK('6桁'!R15), "", IF(ISBLANK(S15), $R$10, S15))</f>
        <v>MAXRS</v>
      </c>
      <c r="S15" s="109"/>
      <c r="T15" s="14" t="str">
        <f>IF(ISBLANK('6桁'!T15), "", IF(ISBLANK(U15), $T$10, U15))</f>
        <v/>
      </c>
      <c r="U15" s="109"/>
      <c r="V15" s="14" t="str">
        <f>IF(ISBLANK('6桁'!V15), "", IF(ISBLANK(W15), $V$10, W15))</f>
        <v/>
      </c>
      <c r="W15" s="109"/>
      <c r="X15" s="14" t="str">
        <f>IF(ISBLANK('6桁'!X15), "", IF(ISBLANK(Y15), $X$10, Y15))</f>
        <v/>
      </c>
      <c r="Y15" s="109"/>
      <c r="Z15" s="14" t="str">
        <f>IF(ISBLANK('6桁'!Z15), "", IF(ISBLANK(AA15), $Z$10, AA15))</f>
        <v/>
      </c>
      <c r="AA15" s="109"/>
    </row>
    <row r="16" spans="2:44" ht="30" customHeight="1">
      <c r="B16" s="503"/>
      <c r="C16" s="361" t="s">
        <v>1317</v>
      </c>
      <c r="D16" s="318"/>
      <c r="E16" s="361">
        <v>104</v>
      </c>
      <c r="F16" s="94" t="str">
        <f>IF(ISBLANK('6桁'!F16), "", IF(ISBLANK(G16), $F$10, G16))</f>
        <v>MAXRS</v>
      </c>
      <c r="G16" s="237"/>
      <c r="H16" s="94" t="str">
        <f>IF(ISBLANK('6桁'!H16), "", IF(ISBLANK(I16), $H$10, I16))</f>
        <v/>
      </c>
      <c r="I16" s="360"/>
      <c r="J16" s="289" t="str">
        <f>IF(ISBLANK('6桁'!J16), "", IF(ISBLANK(K16), $J$10, K16))</f>
        <v/>
      </c>
      <c r="K16" s="237"/>
      <c r="L16" s="10"/>
      <c r="M16" s="496"/>
      <c r="N16" s="500" t="s">
        <v>481</v>
      </c>
      <c r="O16" s="501"/>
      <c r="P16" s="254"/>
      <c r="Q16" s="273">
        <v>101</v>
      </c>
      <c r="R16" s="14" t="str">
        <f>IF(ISBLANK('6桁'!R16), "", IF(ISBLANK(S16), $R$10, S16))</f>
        <v>MAXRS</v>
      </c>
      <c r="S16" s="109"/>
      <c r="T16" s="14" t="str">
        <f>IF(ISBLANK('6桁'!T16), "", IF(ISBLANK(U16), $T$10, U16))</f>
        <v/>
      </c>
      <c r="U16" s="109"/>
      <c r="V16" s="14" t="str">
        <f>IF(ISBLANK('6桁'!V16), "", IF(ISBLANK(W16), $V$10, W16))</f>
        <v/>
      </c>
      <c r="W16" s="109"/>
      <c r="X16" s="14" t="str">
        <f>IF(ISBLANK('6桁'!X16), "", IF(ISBLANK(Y16), $X$10, Y16))</f>
        <v/>
      </c>
      <c r="Y16" s="109"/>
      <c r="Z16" s="14" t="str">
        <f>IF(ISBLANK('6桁'!Z16), "", IF(ISBLANK(AA16), $Z$10, AA16))</f>
        <v/>
      </c>
      <c r="AA16" s="109"/>
    </row>
    <row r="17" spans="2:27" ht="30" customHeight="1">
      <c r="B17" s="503"/>
      <c r="C17" s="342" t="s">
        <v>1318</v>
      </c>
      <c r="D17" s="254"/>
      <c r="E17" s="342">
        <v>105</v>
      </c>
      <c r="F17" s="95" t="str">
        <f>IF(ISBLANK('6桁'!F17), "", IF(ISBLANK(G17), $F$10, G17))</f>
        <v>MAXRS</v>
      </c>
      <c r="G17" s="20"/>
      <c r="H17" s="95" t="str">
        <f>IF(ISBLANK('6桁'!H17), "", IF(ISBLANK(I17), $H$10, I17))</f>
        <v/>
      </c>
      <c r="I17" s="96"/>
      <c r="J17" s="12" t="str">
        <f>IF(ISBLANK('6桁'!J17), "", IF(ISBLANK(K17), $J$10, K17))</f>
        <v/>
      </c>
      <c r="K17" s="20"/>
      <c r="L17" s="10"/>
      <c r="M17" s="496"/>
      <c r="N17" s="500" t="s">
        <v>1325</v>
      </c>
      <c r="O17" s="501"/>
      <c r="P17" s="254"/>
      <c r="Q17" s="273">
        <v>103</v>
      </c>
      <c r="R17" s="14" t="str">
        <f>IF(ISBLANK('6桁'!R17), "", IF(ISBLANK(S17), $R$10, S17))</f>
        <v>MAXRS</v>
      </c>
      <c r="S17" s="109"/>
      <c r="T17" s="14" t="str">
        <f>IF(ISBLANK('6桁'!T17), "", IF(ISBLANK(U17), $T$10, U17))</f>
        <v/>
      </c>
      <c r="U17" s="109"/>
      <c r="V17" s="14" t="str">
        <f>IF(ISBLANK('6桁'!V17), "", IF(ISBLANK(W17), $V$10, W17))</f>
        <v/>
      </c>
      <c r="W17" s="109"/>
      <c r="X17" s="14" t="str">
        <f>IF(ISBLANK('6桁'!X17), "", IF(ISBLANK(Y17), $X$10, Y17))</f>
        <v/>
      </c>
      <c r="Y17" s="109"/>
      <c r="Z17" s="14" t="str">
        <f>IF(ISBLANK('6桁'!Z17), "", IF(ISBLANK(AA17), $Z$10, AA17))</f>
        <v/>
      </c>
      <c r="AA17" s="109"/>
    </row>
    <row r="18" spans="2:27" ht="30" customHeight="1">
      <c r="B18" s="503"/>
      <c r="C18" s="342" t="s">
        <v>1975</v>
      </c>
      <c r="D18" s="254"/>
      <c r="E18" s="342">
        <v>108</v>
      </c>
      <c r="F18" s="95" t="str">
        <f>IF(ISBLANK('6桁'!F18), "", IF(ISBLANK(G18), $F$10, G18))</f>
        <v/>
      </c>
      <c r="G18" s="20"/>
      <c r="H18" s="95" t="str">
        <f>IF(ISBLANK('6桁'!H18), "", IF(ISBLANK(I18), $H$10, I18))</f>
        <v>MAX060+</v>
      </c>
      <c r="I18" s="96"/>
      <c r="J18" s="12" t="str">
        <f>IF(ISBLANK('6桁'!J18), "", IF(ISBLANK(K18), $J$10, K18))</f>
        <v/>
      </c>
      <c r="K18" s="20"/>
      <c r="L18" s="10"/>
      <c r="M18" s="496"/>
      <c r="N18" s="500" t="s">
        <v>483</v>
      </c>
      <c r="O18" s="501"/>
      <c r="P18" s="254"/>
      <c r="Q18" s="273">
        <v>92</v>
      </c>
      <c r="R18" s="14" t="str">
        <f>IF(ISBLANK('6桁'!R18), "", IF(ISBLANK(S18), $R$10, S18))</f>
        <v>MAXRS</v>
      </c>
      <c r="S18" s="109"/>
      <c r="T18" s="14" t="str">
        <f>IF(ISBLANK('6桁'!T18), "", IF(ISBLANK(U18), $T$10, U18))</f>
        <v/>
      </c>
      <c r="U18" s="109"/>
      <c r="V18" s="14" t="str">
        <f>IF(ISBLANK('6桁'!V18), "", IF(ISBLANK(W18), $V$10, W18))</f>
        <v/>
      </c>
      <c r="W18" s="109"/>
      <c r="X18" s="14" t="str">
        <f>IF(ISBLANK('6桁'!X18), "", IF(ISBLANK(Y18), $X$10, Y18))</f>
        <v/>
      </c>
      <c r="Y18" s="109"/>
      <c r="Z18" s="14" t="str">
        <f>IF(ISBLANK('6桁'!Z18), "", IF(ISBLANK(AA18), $Z$10, AA18))</f>
        <v/>
      </c>
      <c r="AA18" s="109"/>
    </row>
    <row r="19" spans="2:27" ht="30" customHeight="1">
      <c r="B19" s="503"/>
      <c r="C19" s="342" t="s">
        <v>327</v>
      </c>
      <c r="D19" s="254"/>
      <c r="E19" s="342">
        <v>96</v>
      </c>
      <c r="F19" s="95" t="str">
        <f>IF(ISBLANK('6桁'!F19), "", IF(ISBLANK(G19), $F$10, G19))</f>
        <v>MAXRS</v>
      </c>
      <c r="G19" s="20"/>
      <c r="H19" s="95" t="str">
        <f>IF(ISBLANK('6桁'!H19), "", IF(ISBLANK(I19), $H$10, I19))</f>
        <v/>
      </c>
      <c r="I19" s="96"/>
      <c r="J19" s="12" t="str">
        <f>IF(ISBLANK('6桁'!J19), "", IF(ISBLANK(K19), $J$10, K19))</f>
        <v/>
      </c>
      <c r="K19" s="20"/>
      <c r="L19" s="10"/>
      <c r="M19" s="496"/>
      <c r="N19" s="500" t="s">
        <v>175</v>
      </c>
      <c r="O19" s="501"/>
      <c r="P19" s="254">
        <v>91</v>
      </c>
      <c r="Q19" s="273">
        <v>95</v>
      </c>
      <c r="R19" s="14" t="str">
        <f>IF(ISBLANK('6桁'!R19), "", IF(ISBLANK(S19), $R$10, S19))</f>
        <v>MAXRS</v>
      </c>
      <c r="S19" s="109"/>
      <c r="T19" s="14" t="str">
        <f>IF(ISBLANK('6桁'!T19), "", IF(ISBLANK(U19), $T$10, U19))</f>
        <v>MAX060+</v>
      </c>
      <c r="U19" s="109"/>
      <c r="V19" s="14" t="str">
        <f>IF(ISBLANK('6桁'!V19), "", IF(ISBLANK(W19), $V$10, W19))</f>
        <v>MAXLUX</v>
      </c>
      <c r="W19" s="109"/>
      <c r="X19" s="14" t="str">
        <f>IF(ISBLANK('6桁'!X19), "", IF(ISBLANK(Y19), $X$10, Y19))</f>
        <v>LM5+</v>
      </c>
      <c r="Y19" s="109"/>
      <c r="Z19" s="14" t="str">
        <f>IF(ISBLANK('6桁'!Z19), "", IF(ISBLANK(AA19), $Z$10, AA19))</f>
        <v>RV505</v>
      </c>
      <c r="AA19" s="109"/>
    </row>
    <row r="20" spans="2:27" ht="30" customHeight="1">
      <c r="B20" s="503"/>
      <c r="C20" s="342" t="s">
        <v>1319</v>
      </c>
      <c r="D20" s="254"/>
      <c r="E20" s="342">
        <v>98</v>
      </c>
      <c r="F20" s="95" t="str">
        <f>IF(ISBLANK('6桁'!F20), "", IF(ISBLANK(G20), $F$10, G20))</f>
        <v>MAXRS</v>
      </c>
      <c r="G20" s="20"/>
      <c r="H20" s="95" t="str">
        <f>IF(ISBLANK('6桁'!H20), "", IF(ISBLANK(I20), $H$10, I20))</f>
        <v/>
      </c>
      <c r="I20" s="96"/>
      <c r="J20" s="12" t="str">
        <f>IF(ISBLANK('6桁'!J20), "", IF(ISBLANK(K20), $J$10, K20))</f>
        <v/>
      </c>
      <c r="K20" s="96"/>
      <c r="L20" s="10"/>
      <c r="M20" s="496"/>
      <c r="N20" s="500" t="s">
        <v>212</v>
      </c>
      <c r="O20" s="501"/>
      <c r="P20" s="254">
        <v>93</v>
      </c>
      <c r="Q20" s="273">
        <v>97</v>
      </c>
      <c r="R20" s="14" t="str">
        <f>IF(ISBLANK('6桁'!R20), "", IF(ISBLANK(S20), $R$10, S20))</f>
        <v>MAXRS</v>
      </c>
      <c r="S20" s="109"/>
      <c r="T20" s="14" t="str">
        <f>IF(ISBLANK('6桁'!T20), "", IF(ISBLANK(U20), $T$10, U20))</f>
        <v>MAX060+</v>
      </c>
      <c r="U20" s="109"/>
      <c r="V20" s="14" t="str">
        <f>IF(ISBLANK('6桁'!V20), "", IF(ISBLANK(W20), $V$10, W20))</f>
        <v>MAXLUX</v>
      </c>
      <c r="W20" s="109"/>
      <c r="X20" s="14" t="str">
        <f>IF(ISBLANK('6桁'!X20), "", IF(ISBLANK(Y20), $X$10, Y20))</f>
        <v/>
      </c>
      <c r="Y20" s="109"/>
      <c r="Z20" s="14" t="str">
        <f>IF(ISBLANK('6桁'!Z20), "", IF(ISBLANK(AA20), $Z$10, AA20))</f>
        <v/>
      </c>
      <c r="AA20" s="109"/>
    </row>
    <row r="21" spans="2:27" ht="30" customHeight="1">
      <c r="B21" s="503"/>
      <c r="C21" s="342" t="s">
        <v>436</v>
      </c>
      <c r="D21" s="254"/>
      <c r="E21" s="342">
        <v>101</v>
      </c>
      <c r="F21" s="95" t="str">
        <f>IF(ISBLANK('6桁'!F21), "", IF(ISBLANK(G21), $F$10, G21))</f>
        <v>MAXRS</v>
      </c>
      <c r="G21" s="20"/>
      <c r="H21" s="95" t="str">
        <f>IF(ISBLANK('6桁'!H21), "", IF(ISBLANK(I21), $H$10, I21))</f>
        <v/>
      </c>
      <c r="I21" s="96"/>
      <c r="J21" s="12" t="str">
        <f>IF(ISBLANK('6桁'!J21), "", IF(ISBLANK(K21), $J$10, K21))</f>
        <v/>
      </c>
      <c r="K21" s="20"/>
      <c r="L21" s="10"/>
      <c r="M21" s="496"/>
      <c r="N21" s="500" t="s">
        <v>485</v>
      </c>
      <c r="O21" s="501"/>
      <c r="P21" s="254"/>
      <c r="Q21" s="273">
        <v>99</v>
      </c>
      <c r="R21" s="14" t="str">
        <f>IF(ISBLANK('6桁'!R21), "", IF(ISBLANK(S21), $R$10, S21))</f>
        <v>MAXRS</v>
      </c>
      <c r="S21" s="109"/>
      <c r="T21" s="14" t="str">
        <f>IF(ISBLANK('6桁'!T21), "", IF(ISBLANK(U21), $T$10, U21))</f>
        <v/>
      </c>
      <c r="U21" s="109"/>
      <c r="V21" s="14" t="str">
        <f>IF(ISBLANK('6桁'!V21), "", IF(ISBLANK(W21), $V$10, W21))</f>
        <v/>
      </c>
      <c r="W21" s="109"/>
      <c r="X21" s="14" t="str">
        <f>IF(ISBLANK('6桁'!X21), "", IF(ISBLANK(Y21), $X$10, Y21))</f>
        <v/>
      </c>
      <c r="Y21" s="109"/>
      <c r="Z21" s="14" t="str">
        <f>IF(ISBLANK('6桁'!Z21), "", IF(ISBLANK(AA21), $Z$10, AA21))</f>
        <v/>
      </c>
      <c r="AA21" s="109"/>
    </row>
    <row r="22" spans="2:27" ht="30" customHeight="1">
      <c r="B22" s="503"/>
      <c r="C22" s="342" t="s">
        <v>567</v>
      </c>
      <c r="D22" s="254">
        <v>99</v>
      </c>
      <c r="E22" s="342">
        <v>103</v>
      </c>
      <c r="F22" s="95" t="str">
        <f>IF(ISBLANK('6桁'!F22), "", IF(ISBLANK(G22), $F$10, G22))</f>
        <v>MAXRS</v>
      </c>
      <c r="G22" s="20"/>
      <c r="H22" s="95" t="str">
        <f>IF(ISBLANK('6桁'!H22), "", IF(ISBLANK(I22), $H$10, I22))</f>
        <v/>
      </c>
      <c r="I22" s="96"/>
      <c r="J22" s="12" t="str">
        <f>IF(ISBLANK('6桁'!J22), "", IF(ISBLANK(K22), $J$10, K22))</f>
        <v>MAXLUX</v>
      </c>
      <c r="K22" s="20"/>
      <c r="L22" s="10"/>
      <c r="M22" s="496"/>
      <c r="N22" s="500" t="s">
        <v>76</v>
      </c>
      <c r="O22" s="501"/>
      <c r="P22" s="254">
        <v>98</v>
      </c>
      <c r="Q22" s="273">
        <v>102</v>
      </c>
      <c r="R22" s="14" t="str">
        <f>IF(ISBLANK('6桁'!R22), "", IF(ISBLANK(S22), $R$10, S22))</f>
        <v>MAXRS</v>
      </c>
      <c r="S22" s="109"/>
      <c r="T22" s="14" t="str">
        <f>IF(ISBLANK('6桁'!T22), "", IF(ISBLANK(U22), $T$10, U22))</f>
        <v>MAX060+</v>
      </c>
      <c r="U22" s="109"/>
      <c r="V22" s="14" t="str">
        <f>IF(ISBLANK('6桁'!V22), "", IF(ISBLANK(W22), $V$10, W22))</f>
        <v>MAXLUX</v>
      </c>
      <c r="W22" s="109"/>
      <c r="X22" s="14" t="str">
        <f>IF(ISBLANK('6桁'!X22), "", IF(ISBLANK(Y22), $X$10, Y22))</f>
        <v/>
      </c>
      <c r="Y22" s="109"/>
      <c r="Z22" s="14" t="str">
        <f>IF(ISBLANK('6桁'!Z22), "", IF(ISBLANK(AA22), $Z$10, AA22))</f>
        <v/>
      </c>
      <c r="AA22" s="109"/>
    </row>
    <row r="23" spans="2:27" ht="30" customHeight="1">
      <c r="B23" s="503"/>
      <c r="C23" s="342" t="s">
        <v>470</v>
      </c>
      <c r="D23" s="254"/>
      <c r="E23" s="342">
        <v>105</v>
      </c>
      <c r="F23" s="95" t="str">
        <f>IF(ISBLANK('6桁'!F23), "", IF(ISBLANK(G23), $F$10, G23))</f>
        <v/>
      </c>
      <c r="G23" s="20"/>
      <c r="H23" s="95" t="str">
        <f>IF(ISBLANK('6桁'!H23), "", IF(ISBLANK(I23), $H$10, I23))</f>
        <v>MAX060+</v>
      </c>
      <c r="I23" s="96"/>
      <c r="J23" s="12" t="str">
        <f>IF(ISBLANK('6桁'!J23), "", IF(ISBLANK(K23), $J$10, K23))</f>
        <v/>
      </c>
      <c r="K23" s="20"/>
      <c r="L23" s="10"/>
      <c r="M23" s="496"/>
      <c r="N23" s="500" t="s">
        <v>487</v>
      </c>
      <c r="O23" s="501"/>
      <c r="P23" s="254"/>
      <c r="Q23" s="273">
        <v>104</v>
      </c>
      <c r="R23" s="14" t="str">
        <f>IF(ISBLANK('6桁'!R23), "", IF(ISBLANK(S23), $R$10, S23))</f>
        <v>MAXRS</v>
      </c>
      <c r="S23" s="109"/>
      <c r="T23" s="14" t="str">
        <f>IF(ISBLANK('6桁'!T23), "", IF(ISBLANK(U23), $T$10, U23))</f>
        <v/>
      </c>
      <c r="U23" s="109"/>
      <c r="V23" s="14" t="str">
        <f>IF(ISBLANK('6桁'!V23), "", IF(ISBLANK(W23), $V$10, W23))</f>
        <v/>
      </c>
      <c r="W23" s="109"/>
      <c r="X23" s="14" t="str">
        <f>IF(ISBLANK('6桁'!X23), "", IF(ISBLANK(Y23), $X$10, Y23))</f>
        <v/>
      </c>
      <c r="Y23" s="109"/>
      <c r="Z23" s="14" t="str">
        <f>IF(ISBLANK('6桁'!Z23), "", IF(ISBLANK(AA23), $Z$10, AA23))</f>
        <v/>
      </c>
      <c r="AA23" s="109"/>
    </row>
    <row r="24" spans="2:27" ht="30" customHeight="1">
      <c r="B24" s="503"/>
      <c r="C24" s="342" t="s">
        <v>290</v>
      </c>
      <c r="D24" s="254">
        <v>103</v>
      </c>
      <c r="E24" s="342">
        <v>107</v>
      </c>
      <c r="F24" s="95" t="str">
        <f>IF(ISBLANK('6桁'!F24), "", IF(ISBLANK(G24), $F$10, G24))</f>
        <v>MAXRS</v>
      </c>
      <c r="G24" s="20"/>
      <c r="H24" s="95" t="str">
        <f>IF(ISBLANK('6桁'!H24), "", IF(ISBLANK(I24), $H$10, I24))</f>
        <v>MAX060+</v>
      </c>
      <c r="I24" s="96"/>
      <c r="J24" s="12" t="str">
        <f>IF(ISBLANK('6桁'!J24), "", IF(ISBLANK(K24), $J$10, K24))</f>
        <v/>
      </c>
      <c r="K24" s="20"/>
      <c r="L24" s="10"/>
      <c r="M24" s="496"/>
      <c r="N24" s="500" t="s">
        <v>1074</v>
      </c>
      <c r="O24" s="501"/>
      <c r="P24" s="254"/>
      <c r="Q24" s="273">
        <v>105</v>
      </c>
      <c r="R24" s="14" t="str">
        <f>IF(ISBLANK('6桁'!R24), "", IF(ISBLANK(S24), $R$10, S24))</f>
        <v>MAXRS</v>
      </c>
      <c r="S24" s="109"/>
      <c r="T24" s="14" t="str">
        <f>IF(ISBLANK('6桁'!T24), "", IF(ISBLANK(U24), $T$10, U24))</f>
        <v/>
      </c>
      <c r="U24" s="109"/>
      <c r="V24" s="14" t="str">
        <f>IF(ISBLANK('6桁'!V24), "", IF(ISBLANK(W24), $V$10, W24))</f>
        <v/>
      </c>
      <c r="W24" s="109"/>
      <c r="X24" s="14" t="str">
        <f>IF(ISBLANK('6桁'!X24), "", IF(ISBLANK(Y24), $X$10, Y24))</f>
        <v/>
      </c>
      <c r="Y24" s="109"/>
      <c r="Z24" s="14" t="str">
        <f>IF(ISBLANK('6桁'!Z24), "", IF(ISBLANK(AA24), $Z$10, AA24))</f>
        <v/>
      </c>
      <c r="AA24" s="109"/>
    </row>
    <row r="25" spans="2:27" ht="30" customHeight="1">
      <c r="B25" s="503"/>
      <c r="C25" s="342" t="s">
        <v>1320</v>
      </c>
      <c r="D25" s="254"/>
      <c r="E25" s="342">
        <v>111</v>
      </c>
      <c r="F25" s="95" t="str">
        <f>IF(ISBLANK('6桁'!F25), "", IF(ISBLANK(G25), $F$10, G25))</f>
        <v>MAXRS</v>
      </c>
      <c r="G25" s="20"/>
      <c r="H25" s="95" t="str">
        <f>IF(ISBLANK('6桁'!H25), "", IF(ISBLANK(I25), $H$10, I25))</f>
        <v/>
      </c>
      <c r="I25" s="96"/>
      <c r="J25" s="12" t="str">
        <f>IF(ISBLANK('6桁'!J25), "", IF(ISBLANK(K25), $J$10, K25))</f>
        <v/>
      </c>
      <c r="K25" s="20"/>
      <c r="L25" s="10"/>
      <c r="M25" s="496"/>
      <c r="N25" s="500" t="s">
        <v>294</v>
      </c>
      <c r="O25" s="501"/>
      <c r="P25" s="254">
        <v>106</v>
      </c>
      <c r="Q25" s="273">
        <v>110</v>
      </c>
      <c r="R25" s="14" t="str">
        <f>IF(ISBLANK('6桁'!R25), "", IF(ISBLANK(S25), $R$10, S25))</f>
        <v>MAXRS</v>
      </c>
      <c r="S25" s="109"/>
      <c r="T25" s="14" t="str">
        <f>IF(ISBLANK('6桁'!T25), "", IF(ISBLANK(U25), $T$10, U25))</f>
        <v>MAX060+</v>
      </c>
      <c r="U25" s="109"/>
      <c r="V25" s="14" t="str">
        <f>IF(ISBLANK('6桁'!V25), "", IF(ISBLANK(W25), $V$10, W25))</f>
        <v/>
      </c>
      <c r="W25" s="109"/>
      <c r="X25" s="14" t="str">
        <f>IF(ISBLANK('6桁'!X25), "", IF(ISBLANK(Y25), $X$10, Y25))</f>
        <v/>
      </c>
      <c r="Y25" s="109"/>
      <c r="Z25" s="14" t="str">
        <f>IF(ISBLANK('6桁'!Z25), "", IF(ISBLANK(AA25), $Z$10, AA25))</f>
        <v/>
      </c>
      <c r="AA25" s="109"/>
    </row>
    <row r="26" spans="2:27" ht="30" customHeight="1">
      <c r="B26" s="503"/>
      <c r="C26" s="361" t="s">
        <v>568</v>
      </c>
      <c r="D26" s="318">
        <v>96</v>
      </c>
      <c r="E26" s="361">
        <v>100</v>
      </c>
      <c r="F26" s="94" t="str">
        <f>IF(ISBLANK('6桁'!F26), "", IF(ISBLANK(G26), $F$10, G26))</f>
        <v/>
      </c>
      <c r="G26" s="237"/>
      <c r="H26" s="94" t="str">
        <f>IF(ISBLANK('6桁'!H26), "", IF(ISBLANK(I26), $H$10, I26))</f>
        <v/>
      </c>
      <c r="I26" s="360"/>
      <c r="J26" s="289" t="str">
        <f>IF(ISBLANK('6桁'!J26), "", IF(ISBLANK(K26), $J$10, K26))</f>
        <v>MAXLUX</v>
      </c>
      <c r="K26" s="237"/>
      <c r="L26" s="10"/>
      <c r="M26" s="496"/>
      <c r="N26" s="500" t="s">
        <v>77</v>
      </c>
      <c r="O26" s="501"/>
      <c r="P26" s="254">
        <v>95</v>
      </c>
      <c r="Q26" s="273">
        <v>99</v>
      </c>
      <c r="R26" s="14" t="str">
        <f>IF(ISBLANK('6桁'!R26), "", IF(ISBLANK(S26), $R$10, S26))</f>
        <v>MAXRS</v>
      </c>
      <c r="S26" s="109"/>
      <c r="T26" s="14" t="str">
        <f>IF(ISBLANK('6桁'!T26), "", IF(ISBLANK(U26), $T$10, U26))</f>
        <v>MAX060+</v>
      </c>
      <c r="U26" s="109"/>
      <c r="V26" s="14" t="str">
        <f>IF(ISBLANK('6桁'!V26), "", IF(ISBLANK(W26), $V$10, W26))</f>
        <v>MAXLUX</v>
      </c>
      <c r="W26" s="109"/>
      <c r="X26" s="14" t="str">
        <f>IF(ISBLANK('6桁'!X26), "", IF(ISBLANK(Y26), $X$10, Y26))</f>
        <v>LM5+</v>
      </c>
      <c r="Y26" s="109"/>
      <c r="Z26" s="14" t="str">
        <f>IF(ISBLANK('6桁'!Z26), "", IF(ISBLANK(AA26), $Z$10, AA26))</f>
        <v>RV505</v>
      </c>
      <c r="AA26" s="109"/>
    </row>
    <row r="27" spans="2:27" ht="30" customHeight="1">
      <c r="B27" s="503"/>
      <c r="C27" s="342" t="s">
        <v>1321</v>
      </c>
      <c r="D27" s="254"/>
      <c r="E27" s="342">
        <v>102</v>
      </c>
      <c r="F27" s="95" t="str">
        <f>IF(ISBLANK('6桁'!F27), "", IF(ISBLANK(G27), $F$10, G27))</f>
        <v>MAXRS</v>
      </c>
      <c r="G27" s="20"/>
      <c r="H27" s="95" t="str">
        <f>IF(ISBLANK('6桁'!H27), "", IF(ISBLANK(I27), $H$10, I27))</f>
        <v>MAX060+</v>
      </c>
      <c r="I27" s="96"/>
      <c r="J27" s="12" t="str">
        <f>IF(ISBLANK('6桁'!J27), "", IF(ISBLANK(K27), $J$10, K27))</f>
        <v/>
      </c>
      <c r="K27" s="20"/>
      <c r="L27" s="10"/>
      <c r="M27" s="496"/>
      <c r="N27" s="500" t="s">
        <v>488</v>
      </c>
      <c r="O27" s="501"/>
      <c r="P27" s="254"/>
      <c r="Q27" s="273">
        <v>101</v>
      </c>
      <c r="R27" s="14" t="str">
        <f>IF(ISBLANK('6桁'!R27), "", IF(ISBLANK(S27), $R$10, S27))</f>
        <v>MAXRS</v>
      </c>
      <c r="S27" s="109"/>
      <c r="T27" s="14" t="str">
        <f>IF(ISBLANK('6桁'!T27), "", IF(ISBLANK(U27), $T$10, U27))</f>
        <v>MAX060+</v>
      </c>
      <c r="U27" s="109"/>
      <c r="V27" s="14" t="str">
        <f>IF(ISBLANK('6桁'!V27), "", IF(ISBLANK(W27), $V$10, W27))</f>
        <v/>
      </c>
      <c r="W27" s="109"/>
      <c r="X27" s="14" t="str">
        <f>IF(ISBLANK('6桁'!X27), "", IF(ISBLANK(Y27), $X$10, Y27))</f>
        <v/>
      </c>
      <c r="Y27" s="109"/>
      <c r="Z27" s="14" t="str">
        <f>IF(ISBLANK('6桁'!Z27), "", IF(ISBLANK(AA27), $Z$10, AA27))</f>
        <v/>
      </c>
      <c r="AA27" s="109"/>
    </row>
    <row r="28" spans="2:27" ht="30" customHeight="1">
      <c r="B28" s="503"/>
      <c r="C28" s="342" t="s">
        <v>471</v>
      </c>
      <c r="D28" s="254"/>
      <c r="E28" s="342">
        <v>105</v>
      </c>
      <c r="F28" s="95" t="str">
        <f>IF(ISBLANK('6桁'!F28), "", IF(ISBLANK(G28), $F$10, G28))</f>
        <v>MAXRS</v>
      </c>
      <c r="G28" s="20"/>
      <c r="H28" s="95" t="str">
        <f>IF(ISBLANK('6桁'!H28), "", IF(ISBLANK(I28), $H$10, I28))</f>
        <v/>
      </c>
      <c r="I28" s="96"/>
      <c r="J28" s="12" t="str">
        <f>IF(ISBLANK('6桁'!J28), "", IF(ISBLANK(K28), $J$10, K28))</f>
        <v/>
      </c>
      <c r="K28" s="20"/>
      <c r="L28" s="10"/>
      <c r="M28" s="496"/>
      <c r="N28" s="500" t="s">
        <v>489</v>
      </c>
      <c r="O28" s="501"/>
      <c r="P28" s="254"/>
      <c r="Q28" s="273">
        <v>104</v>
      </c>
      <c r="R28" s="14" t="str">
        <f>IF(ISBLANK('6桁'!R28), "", IF(ISBLANK(S28), $R$10, S28))</f>
        <v>MAXRS</v>
      </c>
      <c r="S28" s="109"/>
      <c r="T28" s="14" t="str">
        <f>IF(ISBLANK('6桁'!T28), "", IF(ISBLANK(U28), $T$10, U28))</f>
        <v/>
      </c>
      <c r="U28" s="109"/>
      <c r="V28" s="14" t="str">
        <f>IF(ISBLANK('6桁'!V28), "", IF(ISBLANK(W28), $V$10, W28))</f>
        <v/>
      </c>
      <c r="W28" s="109"/>
      <c r="X28" s="14" t="str">
        <f>IF(ISBLANK('6桁'!X28), "", IF(ISBLANK(Y28), $X$10, Y28))</f>
        <v/>
      </c>
      <c r="Y28" s="109"/>
      <c r="Z28" s="14" t="str">
        <f>IF(ISBLANK('6桁'!Z28), "", IF(ISBLANK(AA28), $Z$10, AA28))</f>
        <v/>
      </c>
      <c r="AA28" s="109"/>
    </row>
    <row r="29" spans="2:27" ht="30" customHeight="1">
      <c r="B29" s="503"/>
      <c r="C29" s="342" t="s">
        <v>473</v>
      </c>
      <c r="D29" s="254"/>
      <c r="E29" s="342">
        <v>109</v>
      </c>
      <c r="F29" s="95" t="str">
        <f>IF(ISBLANK('6桁'!F29), "", IF(ISBLANK(G29), $F$10, G29))</f>
        <v>MAXRS</v>
      </c>
      <c r="G29" s="20"/>
      <c r="H29" s="95" t="str">
        <f>IF(ISBLANK('6桁'!H29), "", IF(ISBLANK(I29), $H$10, I29))</f>
        <v/>
      </c>
      <c r="I29" s="96"/>
      <c r="J29" s="12" t="str">
        <f>IF(ISBLANK('6桁'!J29), "", IF(ISBLANK(K29), $J$10, K29))</f>
        <v/>
      </c>
      <c r="K29" s="20"/>
      <c r="L29" s="10"/>
      <c r="M29" s="496"/>
      <c r="N29" s="500" t="s">
        <v>295</v>
      </c>
      <c r="O29" s="501"/>
      <c r="P29" s="254">
        <v>102</v>
      </c>
      <c r="Q29" s="273">
        <v>106</v>
      </c>
      <c r="R29" s="14" t="str">
        <f>IF(ISBLANK('6桁'!R29), "", IF(ISBLANK(S29), $R$10, S29))</f>
        <v>MAXRS</v>
      </c>
      <c r="S29" s="109"/>
      <c r="T29" s="14" t="str">
        <f>IF(ISBLANK('6桁'!T29), "", IF(ISBLANK(U29), $T$10, U29))</f>
        <v>MAX060+</v>
      </c>
      <c r="U29" s="109"/>
      <c r="V29" s="14" t="str">
        <f>IF(ISBLANK('6桁'!V29), "", IF(ISBLANK(W29), $V$10, W29))</f>
        <v>MAXLUX</v>
      </c>
      <c r="W29" s="109"/>
      <c r="X29" s="14" t="str">
        <f>IF(ISBLANK('6桁'!X29), "", IF(ISBLANK(Y29), $X$10, Y29))</f>
        <v/>
      </c>
      <c r="Y29" s="109"/>
      <c r="Z29" s="14" t="str">
        <f>IF(ISBLANK('6桁'!Z29), "", IF(ISBLANK(AA29), $Z$10, AA29))</f>
        <v/>
      </c>
      <c r="AA29" s="109"/>
    </row>
    <row r="30" spans="2:27" ht="30" customHeight="1">
      <c r="B30" s="503"/>
      <c r="C30" s="341" t="s">
        <v>763</v>
      </c>
      <c r="D30" s="254"/>
      <c r="E30" s="342">
        <v>111</v>
      </c>
      <c r="F30" s="95" t="str">
        <f>IF(ISBLANK('6桁'!F30), "", IF(ISBLANK(G30), $F$10, G30))</f>
        <v>MAXRS</v>
      </c>
      <c r="G30" s="20"/>
      <c r="H30" s="95" t="str">
        <f>IF(ISBLANK('6桁'!H30), "", IF(ISBLANK(I30), $H$10, I30))</f>
        <v>MAX060+</v>
      </c>
      <c r="I30" s="96"/>
      <c r="J30" s="12" t="str">
        <f>IF(ISBLANK('6桁'!J30), "", IF(ISBLANK(K30), $J$10, K30))</f>
        <v/>
      </c>
      <c r="K30" s="20"/>
      <c r="L30" s="10"/>
      <c r="M30" s="496"/>
      <c r="N30" s="500" t="s">
        <v>1326</v>
      </c>
      <c r="O30" s="501"/>
      <c r="P30" s="254"/>
      <c r="Q30" s="273">
        <v>108</v>
      </c>
      <c r="R30" s="14" t="str">
        <f>IF(ISBLANK('6桁'!R30), "", IF(ISBLANK(S30), $R$10, S30))</f>
        <v>MAXRS</v>
      </c>
      <c r="S30" s="109"/>
      <c r="T30" s="14" t="str">
        <f>IF(ISBLANK('6桁'!T30), "", IF(ISBLANK(U30), $T$10, U30))</f>
        <v/>
      </c>
      <c r="U30" s="109"/>
      <c r="V30" s="14" t="str">
        <f>IF(ISBLANK('6桁'!V30), "", IF(ISBLANK(W30), $V$10, W30))</f>
        <v/>
      </c>
      <c r="W30" s="109"/>
      <c r="X30" s="14" t="str">
        <f>IF(ISBLANK('6桁'!X30), "", IF(ISBLANK(Y30), $X$10, Y30))</f>
        <v/>
      </c>
      <c r="Y30" s="109"/>
      <c r="Z30" s="14" t="str">
        <f>IF(ISBLANK('6桁'!Z30), "", IF(ISBLANK(AA30), $Z$10, AA30))</f>
        <v/>
      </c>
      <c r="AA30" s="109"/>
    </row>
    <row r="31" spans="2:27" ht="30" customHeight="1">
      <c r="B31" s="503"/>
      <c r="C31" s="345" t="s">
        <v>1322</v>
      </c>
      <c r="D31" s="254">
        <v>95</v>
      </c>
      <c r="E31" s="269"/>
      <c r="F31" s="173" t="str">
        <f>IF(ISBLANK('6桁'!F31), "", IF(ISBLANK(G31), $F$10, G31))</f>
        <v/>
      </c>
      <c r="G31" s="101"/>
      <c r="H31" s="95" t="str">
        <f>IF(ISBLANK('6桁'!H31), "", IF(ISBLANK(I31), $H$10, I31))</f>
        <v/>
      </c>
      <c r="I31" s="96"/>
      <c r="J31" s="320" t="str">
        <f>IF(ISBLANK('6桁'!J31), "", IF(ISBLANK(K31), $J$10, K31))</f>
        <v>MAXLUX</v>
      </c>
      <c r="K31" s="237"/>
      <c r="L31" s="10"/>
      <c r="M31" s="496"/>
      <c r="N31" s="500" t="s">
        <v>457</v>
      </c>
      <c r="O31" s="501"/>
      <c r="P31" s="254"/>
      <c r="Q31" s="273">
        <v>110</v>
      </c>
      <c r="R31" s="14" t="str">
        <f>IF(ISBLANK('6桁'!R31), "", IF(ISBLANK(S31), $R$10, S31))</f>
        <v>MAXRS</v>
      </c>
      <c r="S31" s="109"/>
      <c r="T31" s="14" t="str">
        <f>IF(ISBLANK('6桁'!T31), "", IF(ISBLANK(U31), $T$10, U31))</f>
        <v/>
      </c>
      <c r="U31" s="109"/>
      <c r="V31" s="14" t="str">
        <f>IF(ISBLANK('6桁'!V31), "", IF(ISBLANK(W31), $V$10, W31))</f>
        <v/>
      </c>
      <c r="W31" s="109"/>
      <c r="X31" s="14" t="str">
        <f>IF(ISBLANK('6桁'!X31), "", IF(ISBLANK(Y31), $X$10, Y31))</f>
        <v/>
      </c>
      <c r="Y31" s="109"/>
      <c r="Z31" s="14" t="str">
        <f>IF(ISBLANK('6桁'!Z31), "", IF(ISBLANK(AA31), $Z$10, AA31))</f>
        <v/>
      </c>
      <c r="AA31" s="109"/>
    </row>
    <row r="32" spans="2:27" ht="30" customHeight="1">
      <c r="B32" s="503"/>
      <c r="C32" s="341" t="s">
        <v>1323</v>
      </c>
      <c r="D32" s="254"/>
      <c r="E32" s="269">
        <v>101</v>
      </c>
      <c r="F32" s="176" t="str">
        <f>IF(ISBLANK('6桁'!F32), "", IF(ISBLANK(G32), $F$10, G32))</f>
        <v/>
      </c>
      <c r="G32" s="19"/>
      <c r="H32" s="95" t="str">
        <f>IF(ISBLANK('6桁'!H32), "", IF(ISBLANK(I32), $H$10, I32))</f>
        <v/>
      </c>
      <c r="I32" s="20"/>
      <c r="J32" s="14" t="str">
        <f>IF(ISBLANK('6桁'!J32), "", IF(ISBLANK(K32), $J$10, K32))</f>
        <v>MAXLUX</v>
      </c>
      <c r="K32" s="20"/>
      <c r="L32" s="10"/>
      <c r="M32" s="496"/>
      <c r="N32" s="500" t="s">
        <v>1976</v>
      </c>
      <c r="O32" s="501"/>
      <c r="P32" s="254"/>
      <c r="Q32" s="273">
        <v>112</v>
      </c>
      <c r="R32" s="14" t="str">
        <f>IF(ISBLANK('6桁'!R32), "", IF(ISBLANK(S32), $R$10, S32))</f>
        <v>MAXRS</v>
      </c>
      <c r="S32" s="109"/>
      <c r="T32" s="14" t="str">
        <f>IF(ISBLANK('6桁'!T32), "", IF(ISBLANK(U32), $T$10, U32))</f>
        <v/>
      </c>
      <c r="U32" s="109"/>
      <c r="V32" s="14" t="str">
        <f>IF(ISBLANK('6桁'!V32), "", IF(ISBLANK(W32), $V$10, W32))</f>
        <v/>
      </c>
      <c r="W32" s="109"/>
      <c r="X32" s="14" t="str">
        <f>IF(ISBLANK('6桁'!X32), "", IF(ISBLANK(Y32), $X$10, Y32))</f>
        <v/>
      </c>
      <c r="Y32" s="109"/>
      <c r="Z32" s="14" t="str">
        <f>IF(ISBLANK('6桁'!Z32), "", IF(ISBLANK(AA32), $Z$10, AA32))</f>
        <v/>
      </c>
      <c r="AA32" s="109"/>
    </row>
    <row r="33" spans="2:27" ht="30" customHeight="1">
      <c r="B33" s="503"/>
      <c r="C33" s="341" t="s">
        <v>474</v>
      </c>
      <c r="D33" s="254"/>
      <c r="E33" s="269">
        <v>110</v>
      </c>
      <c r="F33" s="176" t="str">
        <f>IF(ISBLANK('6桁'!F33), "", IF(ISBLANK(G33), $F$10, G33))</f>
        <v/>
      </c>
      <c r="G33" s="19"/>
      <c r="H33" s="95" t="str">
        <f>IF(ISBLANK('6桁'!H33), "", IF(ISBLANK(I33), $H$10, I33))</f>
        <v>MAX060+</v>
      </c>
      <c r="I33" s="96"/>
      <c r="J33" s="14" t="str">
        <f>IF(ISBLANK('6桁'!J33), "", IF(ISBLANK(K33), $J$10, K33))</f>
        <v/>
      </c>
      <c r="K33" s="20"/>
      <c r="L33" s="10"/>
      <c r="M33" s="496"/>
      <c r="N33" s="500" t="s">
        <v>296</v>
      </c>
      <c r="O33" s="501"/>
      <c r="P33" s="254">
        <v>99</v>
      </c>
      <c r="Q33" s="273">
        <v>103</v>
      </c>
      <c r="R33" s="14" t="str">
        <f>IF(ISBLANK('6桁'!R33), "", IF(ISBLANK(S33), $R$10, S33))</f>
        <v>MAXRS</v>
      </c>
      <c r="S33" s="109"/>
      <c r="T33" s="14" t="str">
        <f>IF(ISBLANK('6桁'!T33), "", IF(ISBLANK(U33), $T$10, U33))</f>
        <v>MAX060+</v>
      </c>
      <c r="U33" s="109"/>
      <c r="V33" s="14" t="str">
        <f>IF(ISBLANK('6桁'!V33), "", IF(ISBLANK(W33), $V$10, W33))</f>
        <v>MAXLUX</v>
      </c>
      <c r="W33" s="109"/>
      <c r="X33" s="14" t="str">
        <f>IF(ISBLANK('6桁'!X33), "", IF(ISBLANK(Y33), $X$10, Y33))</f>
        <v/>
      </c>
      <c r="Y33" s="109"/>
      <c r="Z33" s="14" t="str">
        <f>IF(ISBLANK('6桁'!Z33), "", IF(ISBLANK(AA33), $Z$10, AA33))</f>
        <v/>
      </c>
      <c r="AA33" s="109"/>
    </row>
    <row r="34" spans="2:27" ht="30" customHeight="1" thickBot="1">
      <c r="B34" s="544"/>
      <c r="C34" s="343" t="s">
        <v>1324</v>
      </c>
      <c r="D34" s="256">
        <v>101</v>
      </c>
      <c r="E34" s="321"/>
      <c r="F34" s="178" t="str">
        <f>IF(ISBLANK('6桁'!F34), "", IF(ISBLANK(G34), $F$10, G34))</f>
        <v/>
      </c>
      <c r="G34" s="31"/>
      <c r="H34" s="118" t="str">
        <f>IF(ISBLANK('6桁'!H34), "", IF(ISBLANK(I34), $H$10, I34))</f>
        <v/>
      </c>
      <c r="I34" s="119"/>
      <c r="J34" s="16" t="str">
        <f>IF(ISBLANK('6桁'!J34), "", IF(ISBLANK(K34), $J$10, K34))</f>
        <v>MAXLUX</v>
      </c>
      <c r="K34" s="21"/>
      <c r="L34" s="10"/>
      <c r="M34" s="496"/>
      <c r="N34" s="500" t="s">
        <v>297</v>
      </c>
      <c r="O34" s="501"/>
      <c r="P34" s="254"/>
      <c r="Q34" s="273">
        <v>105</v>
      </c>
      <c r="R34" s="14" t="str">
        <f>IF(ISBLANK('6桁'!R34), "", IF(ISBLANK(S34), $R$10, S34))</f>
        <v>MAXRS</v>
      </c>
      <c r="S34" s="109"/>
      <c r="T34" s="14" t="str">
        <f>IF(ISBLANK('6桁'!T34), "", IF(ISBLANK(U34), $T$10, U34))</f>
        <v>MAX060+</v>
      </c>
      <c r="U34" s="109"/>
      <c r="V34" s="14" t="str">
        <f>IF(ISBLANK('6桁'!V34), "", IF(ISBLANK(W34), $V$10, W34))</f>
        <v>MAXLUX</v>
      </c>
      <c r="W34" s="109"/>
      <c r="X34" s="14" t="str">
        <f>IF(ISBLANK('6桁'!X34), "", IF(ISBLANK(Y34), $X$10, Y34))</f>
        <v/>
      </c>
      <c r="Y34" s="109"/>
      <c r="Z34" s="14" t="str">
        <f>IF(ISBLANK('6桁'!Z34), "", IF(ISBLANK(AA34), $Z$10, AA34))</f>
        <v/>
      </c>
      <c r="AA34" s="109"/>
    </row>
    <row r="35" spans="2:27" ht="30" customHeight="1">
      <c r="B35" s="219"/>
      <c r="C35" s="327"/>
      <c r="D35" s="327"/>
      <c r="E35" s="327"/>
      <c r="F35" s="74"/>
      <c r="G35" s="22"/>
      <c r="H35" s="74"/>
      <c r="I35" s="251"/>
      <c r="J35" s="10"/>
      <c r="K35" s="22"/>
      <c r="L35" s="10"/>
      <c r="M35" s="496"/>
      <c r="N35" s="500" t="s">
        <v>459</v>
      </c>
      <c r="O35" s="501"/>
      <c r="P35" s="254"/>
      <c r="Q35" s="273">
        <v>108</v>
      </c>
      <c r="R35" s="14" t="str">
        <f>IF(ISBLANK('6桁'!R35), "", IF(ISBLANK(S35), $R$10, S35))</f>
        <v>MAXRS</v>
      </c>
      <c r="S35" s="109"/>
      <c r="T35" s="14" t="str">
        <f>IF(ISBLANK('6桁'!T35), "", IF(ISBLANK(U35), $T$10, U35))</f>
        <v/>
      </c>
      <c r="U35" s="109"/>
      <c r="V35" s="14" t="str">
        <f>IF(ISBLANK('6桁'!V35), "", IF(ISBLANK(W35), $V$10, W35))</f>
        <v/>
      </c>
      <c r="W35" s="109"/>
      <c r="X35" s="14" t="str">
        <f>IF(ISBLANK('6桁'!X35), "", IF(ISBLANK(Y35), $X$10, Y35))</f>
        <v/>
      </c>
      <c r="Y35" s="109"/>
      <c r="Z35" s="14" t="str">
        <f>IF(ISBLANK('6桁'!Z35), "", IF(ISBLANK(AA35), $Z$10, AA35))</f>
        <v/>
      </c>
      <c r="AA35" s="109"/>
    </row>
    <row r="36" spans="2:27" ht="30" customHeight="1">
      <c r="B36" s="219"/>
      <c r="C36" s="327"/>
      <c r="D36" s="327"/>
      <c r="E36" s="327"/>
      <c r="F36" s="74"/>
      <c r="G36" s="22"/>
      <c r="H36" s="74"/>
      <c r="I36" s="251"/>
      <c r="J36" s="10"/>
      <c r="K36" s="22"/>
      <c r="L36" s="10"/>
      <c r="M36" s="496"/>
      <c r="N36" s="500" t="s">
        <v>298</v>
      </c>
      <c r="O36" s="501"/>
      <c r="P36" s="254">
        <v>106</v>
      </c>
      <c r="Q36" s="273">
        <v>110</v>
      </c>
      <c r="R36" s="14" t="str">
        <f>IF(ISBLANK('6桁'!R36), "", IF(ISBLANK(S36), $R$10, S36))</f>
        <v>MAXRS</v>
      </c>
      <c r="S36" s="109"/>
      <c r="T36" s="14" t="str">
        <f>IF(ISBLANK('6桁'!T36), "", IF(ISBLANK(U36), $T$10, U36))</f>
        <v>MAX060+</v>
      </c>
      <c r="U36" s="109"/>
      <c r="V36" s="14" t="str">
        <f>IF(ISBLANK('6桁'!V36), "", IF(ISBLANK(W36), $V$10, W36))</f>
        <v/>
      </c>
      <c r="W36" s="109"/>
      <c r="X36" s="14" t="str">
        <f>IF(ISBLANK('6桁'!X36), "", IF(ISBLANK(Y36), $X$10, Y36))</f>
        <v/>
      </c>
      <c r="Y36" s="109"/>
      <c r="Z36" s="14" t="str">
        <f>IF(ISBLANK('6桁'!Z36), "", IF(ISBLANK(AA36), $Z$10, AA36))</f>
        <v/>
      </c>
      <c r="AA36" s="109"/>
    </row>
    <row r="37" spans="2:27" ht="30" customHeight="1">
      <c r="B37" s="219"/>
      <c r="C37" s="327"/>
      <c r="D37" s="327"/>
      <c r="E37" s="327"/>
      <c r="F37" s="74"/>
      <c r="G37" s="22"/>
      <c r="H37" s="74"/>
      <c r="I37" s="251"/>
      <c r="J37" s="10"/>
      <c r="K37" s="22"/>
      <c r="L37" s="10"/>
      <c r="M37" s="496"/>
      <c r="N37" s="500" t="s">
        <v>1327</v>
      </c>
      <c r="O37" s="501"/>
      <c r="P37" s="254"/>
      <c r="Q37" s="273">
        <v>104</v>
      </c>
      <c r="R37" s="14" t="str">
        <f>IF(ISBLANK('6桁'!R37), "", IF(ISBLANK(S37), $R$10, S37))</f>
        <v/>
      </c>
      <c r="S37" s="109"/>
      <c r="T37" s="14" t="str">
        <f>IF(ISBLANK('6桁'!T37), "", IF(ISBLANK(U37), $T$10, U37))</f>
        <v/>
      </c>
      <c r="U37" s="109"/>
      <c r="V37" s="14" t="str">
        <f>IF(ISBLANK('6桁'!V37), "", IF(ISBLANK(W37), $V$10, W37))</f>
        <v>MAXLUX</v>
      </c>
      <c r="W37" s="109"/>
      <c r="X37" s="14" t="str">
        <f>IF(ISBLANK('6桁'!X37), "", IF(ISBLANK(Y37), $X$10, Y37))</f>
        <v/>
      </c>
      <c r="Y37" s="109"/>
      <c r="Z37" s="14" t="str">
        <f>IF(ISBLANK('6桁'!Z37), "", IF(ISBLANK(AA37), $Z$10, AA37))</f>
        <v/>
      </c>
      <c r="AA37" s="109"/>
    </row>
    <row r="38" spans="2:27" ht="30" customHeight="1">
      <c r="B38" s="219"/>
      <c r="C38" s="327"/>
      <c r="D38" s="327"/>
      <c r="E38" s="327"/>
      <c r="F38" s="74"/>
      <c r="G38" s="22"/>
      <c r="H38" s="74"/>
      <c r="I38" s="251"/>
      <c r="J38" s="10"/>
      <c r="K38" s="22"/>
      <c r="L38" s="10"/>
      <c r="M38" s="496"/>
      <c r="N38" s="500" t="s">
        <v>299</v>
      </c>
      <c r="O38" s="501"/>
      <c r="P38" s="254"/>
      <c r="Q38" s="273">
        <v>109</v>
      </c>
      <c r="R38" s="14" t="str">
        <f>IF(ISBLANK('6桁'!R38), "", IF(ISBLANK(S38), $R$10, S38))</f>
        <v/>
      </c>
      <c r="S38" s="109"/>
      <c r="T38" s="14" t="str">
        <f>IF(ISBLANK('6桁'!T38), "", IF(ISBLANK(U38), $T$10, U38))</f>
        <v>MAX060+</v>
      </c>
      <c r="U38" s="109"/>
      <c r="V38" s="14" t="str">
        <f>IF(ISBLANK('6桁'!V38), "", IF(ISBLANK(W38), $V$10, W38))</f>
        <v/>
      </c>
      <c r="W38" s="109"/>
      <c r="X38" s="14" t="str">
        <f>IF(ISBLANK('6桁'!X38), "", IF(ISBLANK(Y38), $X$10, Y38))</f>
        <v/>
      </c>
      <c r="Y38" s="109"/>
      <c r="Z38" s="14" t="str">
        <f>IF(ISBLANK('6桁'!Z38), "", IF(ISBLANK(AA38), $Z$10, AA38))</f>
        <v/>
      </c>
      <c r="AA38" s="109"/>
    </row>
    <row r="39" spans="2:27" ht="30" customHeight="1">
      <c r="B39" s="219"/>
      <c r="C39" s="327"/>
      <c r="D39" s="327"/>
      <c r="E39" s="327"/>
      <c r="F39" s="74"/>
      <c r="G39" s="22"/>
      <c r="H39" s="74"/>
      <c r="I39" s="251"/>
      <c r="J39" s="10"/>
      <c r="K39" s="22"/>
      <c r="L39" s="10"/>
      <c r="M39" s="496"/>
      <c r="N39" s="500" t="s">
        <v>450</v>
      </c>
      <c r="O39" s="501"/>
      <c r="P39" s="254"/>
      <c r="Q39" s="273">
        <v>111</v>
      </c>
      <c r="R39" s="14" t="str">
        <f>IF(ISBLANK('6桁'!R39), "", IF(ISBLANK(S39), $R$10, S39))</f>
        <v/>
      </c>
      <c r="S39" s="109"/>
      <c r="T39" s="14" t="str">
        <f>IF(ISBLANK('6桁'!T39), "", IF(ISBLANK(U39), $T$10, U39))</f>
        <v>MAX060+</v>
      </c>
      <c r="U39" s="109"/>
      <c r="V39" s="14" t="str">
        <f>IF(ISBLANK('6桁'!V39), "", IF(ISBLANK(W39), $V$10, W39))</f>
        <v/>
      </c>
      <c r="W39" s="109"/>
      <c r="X39" s="14" t="str">
        <f>IF(ISBLANK('6桁'!X39), "", IF(ISBLANK(Y39), $X$10, Y39))</f>
        <v/>
      </c>
      <c r="Y39" s="109"/>
      <c r="Z39" s="14" t="str">
        <f>IF(ISBLANK('6桁'!Z39), "", IF(ISBLANK(AA39), $Z$10, AA39))</f>
        <v/>
      </c>
      <c r="AA39" s="109"/>
    </row>
    <row r="40" spans="2:27" ht="30" customHeight="1">
      <c r="B40" s="219"/>
      <c r="C40" s="327"/>
      <c r="D40" s="327"/>
      <c r="E40" s="327"/>
      <c r="F40" s="74"/>
      <c r="G40" s="22"/>
      <c r="H40" s="74"/>
      <c r="I40" s="251"/>
      <c r="J40" s="10"/>
      <c r="K40" s="22"/>
      <c r="L40" s="10"/>
      <c r="M40" s="496"/>
      <c r="N40" s="500" t="s">
        <v>466</v>
      </c>
      <c r="O40" s="501"/>
      <c r="P40" s="317">
        <v>109</v>
      </c>
      <c r="Q40" s="322"/>
      <c r="R40" s="27" t="str">
        <f>IF(ISBLANK('6桁'!R40), "", IF(ISBLANK(S40), $R$10, S40))</f>
        <v/>
      </c>
      <c r="S40" s="323"/>
      <c r="T40" s="27" t="str">
        <f>IF(ISBLANK('6桁'!T40), "", IF(ISBLANK(U40), $T$10, U40))</f>
        <v>MAX060+</v>
      </c>
      <c r="U40" s="323"/>
      <c r="V40" s="27" t="str">
        <f>IF(ISBLANK('6桁'!V40), "", IF(ISBLANK(W40), $V$10, W40))</f>
        <v/>
      </c>
      <c r="W40" s="323"/>
      <c r="X40" s="27" t="str">
        <f>IF(ISBLANK('6桁'!X40), "", IF(ISBLANK(Y40), $X$10, Y40))</f>
        <v/>
      </c>
      <c r="Y40" s="323"/>
      <c r="Z40" s="27" t="str">
        <f>IF(ISBLANK('6桁'!Z40), "", IF(ISBLANK(AA40), $Z$10, AA40))</f>
        <v/>
      </c>
      <c r="AA40" s="323"/>
    </row>
    <row r="41" spans="2:27" ht="30" customHeight="1" thickBot="1">
      <c r="B41" s="219"/>
      <c r="C41" s="327"/>
      <c r="D41" s="327"/>
      <c r="E41" s="327"/>
      <c r="F41" s="74"/>
      <c r="G41" s="22"/>
      <c r="H41" s="74"/>
      <c r="I41" s="251"/>
      <c r="J41" s="10"/>
      <c r="K41" s="251"/>
      <c r="L41" s="10"/>
      <c r="M41" s="497"/>
      <c r="N41" s="500" t="s">
        <v>509</v>
      </c>
      <c r="O41" s="501"/>
      <c r="P41" s="256">
        <v>102</v>
      </c>
      <c r="Q41" s="274"/>
      <c r="R41" s="16" t="str">
        <f>IF(ISBLANK('6桁'!R41), "", IF(ISBLANK(S41), $R$10, S41))</f>
        <v/>
      </c>
      <c r="S41" s="121"/>
      <c r="T41" s="16" t="str">
        <f>IF(ISBLANK('6桁'!T41), "", IF(ISBLANK(U41), $T$10, U41))</f>
        <v>MAX060+</v>
      </c>
      <c r="U41" s="121"/>
      <c r="V41" s="16" t="str">
        <f>IF(ISBLANK('6桁'!V41), "", IF(ISBLANK(W41), $V$10, W41))</f>
        <v>MAXLUX</v>
      </c>
      <c r="W41" s="121"/>
      <c r="X41" s="16" t="str">
        <f>IF(ISBLANK('6桁'!X41), "", IF(ISBLANK(Y41), $X$10, Y41))</f>
        <v/>
      </c>
      <c r="Y41" s="121"/>
      <c r="Z41" s="16" t="str">
        <f>IF(ISBLANK('6桁'!Z41), "", IF(ISBLANK(AA41), $Z$10, AA41))</f>
        <v/>
      </c>
      <c r="AA41" s="121"/>
    </row>
    <row r="42" spans="2:27" ht="43.5" customHeight="1">
      <c r="C42" s="221"/>
      <c r="D42" s="221"/>
      <c r="E42" s="221"/>
      <c r="F42" s="221"/>
      <c r="G42" s="221"/>
      <c r="H42" s="221"/>
      <c r="I42" s="221"/>
      <c r="J42" s="221"/>
      <c r="K42" s="221"/>
      <c r="L42" s="221"/>
      <c r="M42" s="545" t="s">
        <v>1116</v>
      </c>
      <c r="N42" s="545"/>
      <c r="O42" s="545"/>
      <c r="P42" s="545"/>
      <c r="Q42" s="545"/>
      <c r="R42" s="545"/>
      <c r="S42" s="545"/>
      <c r="T42" s="545"/>
      <c r="U42" s="545"/>
      <c r="V42" s="545"/>
      <c r="W42" s="545"/>
      <c r="X42" s="545"/>
      <c r="Y42" s="545"/>
      <c r="Z42" s="545"/>
      <c r="AA42" s="545"/>
    </row>
    <row r="43" spans="2:27" ht="14.25" customHeight="1" thickBot="1">
      <c r="C43" s="327"/>
      <c r="D43" s="327"/>
      <c r="E43" s="327"/>
      <c r="F43" s="74"/>
      <c r="G43" s="18"/>
      <c r="H43" s="74"/>
      <c r="I43" s="18"/>
      <c r="J43" s="74"/>
      <c r="K43" s="18"/>
      <c r="L43" s="74"/>
      <c r="M43" s="18"/>
      <c r="N43" s="74"/>
      <c r="O43" s="18"/>
      <c r="P43" s="74"/>
      <c r="Q43" s="18"/>
      <c r="R43" s="74"/>
      <c r="S43" s="17"/>
      <c r="T43" s="74"/>
      <c r="U43" s="18"/>
    </row>
    <row r="44" spans="2:27" ht="25.5" customHeight="1" thickTop="1" thickBot="1">
      <c r="B44" s="518" t="s">
        <v>451</v>
      </c>
      <c r="C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c r="AA44" s="520"/>
    </row>
    <row r="45" spans="2:27" ht="10.5" customHeight="1" thickTop="1">
      <c r="C45" s="40"/>
      <c r="D45" s="40"/>
      <c r="E45" s="40"/>
      <c r="F45" s="79"/>
      <c r="H45" s="79"/>
      <c r="K45" s="52"/>
      <c r="M45" s="52"/>
      <c r="Q45" s="52"/>
    </row>
    <row r="46" spans="2:27" ht="20.100000000000001" customHeight="1" thickBot="1">
      <c r="B46" s="238" t="s">
        <v>1379</v>
      </c>
    </row>
    <row r="47" spans="2:27" ht="19.5" customHeight="1" thickBot="1">
      <c r="B47" s="521" t="s">
        <v>452</v>
      </c>
      <c r="C47" s="534" t="s">
        <v>524</v>
      </c>
      <c r="D47" s="527" t="s">
        <v>1113</v>
      </c>
      <c r="E47" s="540"/>
      <c r="F47" s="531" t="s">
        <v>453</v>
      </c>
      <c r="G47" s="532"/>
      <c r="H47" s="532"/>
      <c r="I47" s="532"/>
      <c r="J47" s="532"/>
      <c r="K47" s="532"/>
      <c r="L47" s="532"/>
      <c r="M47" s="532"/>
      <c r="N47" s="532"/>
      <c r="O47" s="532"/>
      <c r="P47" s="532"/>
      <c r="Q47" s="532"/>
      <c r="R47" s="532"/>
      <c r="S47" s="532"/>
      <c r="T47" s="532"/>
      <c r="U47" s="533"/>
      <c r="V47" s="11"/>
      <c r="W47" s="11"/>
      <c r="X47" s="11"/>
      <c r="Y47" s="11"/>
    </row>
    <row r="48" spans="2:27" ht="19.5" customHeight="1">
      <c r="B48" s="522"/>
      <c r="C48" s="536"/>
      <c r="D48" s="541"/>
      <c r="E48" s="542"/>
      <c r="F48" s="516" t="s">
        <v>1377</v>
      </c>
      <c r="G48" s="507"/>
      <c r="H48" s="506" t="s">
        <v>1084</v>
      </c>
      <c r="I48" s="507"/>
      <c r="J48" s="516" t="s">
        <v>1378</v>
      </c>
      <c r="K48" s="507"/>
      <c r="L48" s="506" t="s">
        <v>1075</v>
      </c>
      <c r="M48" s="507"/>
      <c r="N48" s="506" t="s">
        <v>1076</v>
      </c>
      <c r="O48" s="507"/>
      <c r="P48" s="506" t="s">
        <v>1080</v>
      </c>
      <c r="Q48" s="507"/>
      <c r="R48" s="516" t="s">
        <v>1081</v>
      </c>
      <c r="S48" s="507"/>
      <c r="T48" s="506" t="s">
        <v>780</v>
      </c>
      <c r="U48" s="507"/>
      <c r="V48" s="548"/>
      <c r="W48" s="548"/>
      <c r="X48" s="11"/>
      <c r="Y48" s="11"/>
    </row>
    <row r="49" spans="2:25" ht="19.5" customHeight="1">
      <c r="B49" s="522"/>
      <c r="C49" s="536"/>
      <c r="D49" s="510" t="s">
        <v>1115</v>
      </c>
      <c r="E49" s="550" t="s">
        <v>1114</v>
      </c>
      <c r="F49" s="517"/>
      <c r="G49" s="509"/>
      <c r="H49" s="508"/>
      <c r="I49" s="509"/>
      <c r="J49" s="517"/>
      <c r="K49" s="509"/>
      <c r="L49" s="508"/>
      <c r="M49" s="509"/>
      <c r="N49" s="508"/>
      <c r="O49" s="509"/>
      <c r="P49" s="508"/>
      <c r="Q49" s="509"/>
      <c r="R49" s="517"/>
      <c r="S49" s="509"/>
      <c r="T49" s="508"/>
      <c r="U49" s="509"/>
      <c r="V49" s="548"/>
      <c r="W49" s="548"/>
      <c r="X49" s="548"/>
      <c r="Y49" s="548"/>
    </row>
    <row r="50" spans="2:25" ht="19.5" customHeight="1" thickBot="1">
      <c r="B50" s="523"/>
      <c r="C50" s="538"/>
      <c r="D50" s="549"/>
      <c r="E50" s="551"/>
      <c r="F50" s="945" t="s">
        <v>2155</v>
      </c>
      <c r="G50" s="946"/>
      <c r="H50" s="945" t="s">
        <v>931</v>
      </c>
      <c r="I50" s="946"/>
      <c r="J50" s="945" t="s">
        <v>2156</v>
      </c>
      <c r="K50" s="946"/>
      <c r="L50" s="945" t="s">
        <v>966</v>
      </c>
      <c r="M50" s="946"/>
      <c r="N50" s="945" t="s">
        <v>924</v>
      </c>
      <c r="O50" s="946"/>
      <c r="P50" s="945" t="s">
        <v>424</v>
      </c>
      <c r="Q50" s="946"/>
      <c r="R50" s="947" t="s">
        <v>2157</v>
      </c>
      <c r="S50" s="948"/>
      <c r="T50" s="949" t="s">
        <v>224</v>
      </c>
      <c r="U50" s="950"/>
      <c r="V50" s="547"/>
      <c r="W50" s="547"/>
      <c r="X50" s="547"/>
      <c r="Y50" s="547"/>
    </row>
    <row r="51" spans="2:25" ht="30" customHeight="1">
      <c r="B51" s="502">
        <v>19</v>
      </c>
      <c r="C51" s="365" t="s">
        <v>328</v>
      </c>
      <c r="D51" s="253"/>
      <c r="E51" s="353">
        <v>91</v>
      </c>
      <c r="F51" s="91" t="str">
        <f>IF(ISBLANK('6桁'!F51), "", IF(ISBLANK(G51), $F$50, G51))</f>
        <v>MAXRS</v>
      </c>
      <c r="G51" s="124"/>
      <c r="H51" s="91" t="str">
        <f>IF(ISBLANK('6桁'!H51), "", IF(ISBLANK(I51), $H$50, I51))</f>
        <v/>
      </c>
      <c r="I51" s="124"/>
      <c r="J51" s="91" t="str">
        <f>IF(ISBLANK('6桁'!J51), "", IF(ISBLANK(K51), $J$50, K51))</f>
        <v/>
      </c>
      <c r="K51" s="124"/>
      <c r="L51" s="91" t="str">
        <f>IF(ISBLANK('6桁'!L51), "", IF(ISBLANK(M51), $L$50, M51))</f>
        <v/>
      </c>
      <c r="M51" s="124"/>
      <c r="N51" s="91" t="str">
        <f>IF(ISBLANK('6桁'!N51), "", IF(ISBLANK(O51), $N$50, O51))</f>
        <v/>
      </c>
      <c r="O51" s="124"/>
      <c r="P51" s="91" t="str">
        <f>IF(ISBLANK('6桁'!P51), "", IF(ISBLANK(Q51), $P$50, Q51))</f>
        <v/>
      </c>
      <c r="Q51" s="125"/>
      <c r="R51" s="91" t="str">
        <f>IF(ISBLANK('6桁'!R51), "", IF(ISBLANK(S51), $R$50, S51))</f>
        <v/>
      </c>
      <c r="S51" s="125"/>
      <c r="T51" s="91" t="str">
        <f>IF(ISBLANK('6桁'!T51), "", IF(ISBLANK(U51), $T$50, U51))</f>
        <v/>
      </c>
      <c r="U51" s="125"/>
      <c r="V51" s="74"/>
      <c r="W51" s="251"/>
      <c r="X51" s="265"/>
      <c r="Y51" s="251"/>
    </row>
    <row r="52" spans="2:25" ht="30" customHeight="1">
      <c r="B52" s="503"/>
      <c r="C52" s="362" t="s">
        <v>127</v>
      </c>
      <c r="D52" s="254">
        <v>89</v>
      </c>
      <c r="E52" s="342">
        <v>93</v>
      </c>
      <c r="F52" s="95" t="str">
        <f>IF(ISBLANK('6桁'!F52), "", IF(ISBLANK(G52), $F$50, G52))</f>
        <v/>
      </c>
      <c r="G52" s="126"/>
      <c r="H52" s="95" t="str">
        <f>IF(ISBLANK('6桁'!H52), "", IF(ISBLANK(I52), $H$50, I52))</f>
        <v/>
      </c>
      <c r="I52" s="126"/>
      <c r="J52" s="95" t="str">
        <f>IF(ISBLANK('6桁'!J52), "", IF(ISBLANK(K52), $J$50, K52))</f>
        <v/>
      </c>
      <c r="K52" s="126"/>
      <c r="L52" s="95" t="str">
        <f>IF(ISBLANK('6桁'!L52), "", IF(ISBLANK(M52), $L$50, M52))</f>
        <v/>
      </c>
      <c r="M52" s="126"/>
      <c r="N52" s="95" t="str">
        <f>IF(ISBLANK('6桁'!N52), "", IF(ISBLANK(O52), $N$50, O52))</f>
        <v/>
      </c>
      <c r="O52" s="126"/>
      <c r="P52" s="95" t="str">
        <f>IF(ISBLANK('6桁'!P52), "", IF(ISBLANK(Q52), $P$50, Q52))</f>
        <v/>
      </c>
      <c r="Q52" s="96"/>
      <c r="R52" s="95" t="str">
        <f>IF(ISBLANK('6桁'!R52), "", IF(ISBLANK(S52), $R$50, S52))</f>
        <v/>
      </c>
      <c r="S52" s="96"/>
      <c r="T52" s="95" t="str">
        <f>IF(ISBLANK('6桁'!T52), "", IF(ISBLANK(U52), $T$50, U52))</f>
        <v>DZ102</v>
      </c>
      <c r="U52" s="96"/>
      <c r="V52" s="74"/>
      <c r="W52" s="251"/>
      <c r="X52" s="265"/>
      <c r="Y52" s="251"/>
    </row>
    <row r="53" spans="2:25" ht="30" customHeight="1">
      <c r="B53" s="503"/>
      <c r="C53" s="362" t="s">
        <v>44</v>
      </c>
      <c r="D53" s="254">
        <v>92</v>
      </c>
      <c r="E53" s="342">
        <v>96</v>
      </c>
      <c r="F53" s="95" t="str">
        <f>IF(ISBLANK('6桁'!F53), "", IF(ISBLANK(G53), $F$50, G53))</f>
        <v/>
      </c>
      <c r="G53" s="126"/>
      <c r="H53" s="95" t="str">
        <f>IF(ISBLANK('6桁'!H53), "", IF(ISBLANK(I53), $H$50, I53))</f>
        <v/>
      </c>
      <c r="I53" s="126"/>
      <c r="J53" s="95" t="str">
        <f>IF(ISBLANK('6桁'!J53), "", IF(ISBLANK(K53), $J$50, K53))</f>
        <v/>
      </c>
      <c r="K53" s="126"/>
      <c r="L53" s="95" t="str">
        <f>IF(ISBLANK('6桁'!L53), "", IF(ISBLANK(M53), $L$50, M53))</f>
        <v/>
      </c>
      <c r="M53" s="126"/>
      <c r="N53" s="95" t="str">
        <f>IF(ISBLANK('6桁'!N53), "", IF(ISBLANK(O53), $N$50, O53))</f>
        <v/>
      </c>
      <c r="O53" s="126"/>
      <c r="P53" s="95" t="str">
        <f>IF(ISBLANK('6桁'!P53), "", IF(ISBLANK(Q53), $P$50, Q53))</f>
        <v/>
      </c>
      <c r="Q53" s="96"/>
      <c r="R53" s="95" t="str">
        <f>IF(ISBLANK('6桁'!R53), "", IF(ISBLANK(S53), $R$50, S53))</f>
        <v/>
      </c>
      <c r="S53" s="96"/>
      <c r="T53" s="95" t="str">
        <f>IF(ISBLANK('6桁'!T53), "", IF(ISBLANK(U53), $T$50, U53))</f>
        <v>DZ102</v>
      </c>
      <c r="U53" s="96"/>
      <c r="V53" s="74"/>
      <c r="W53" s="251"/>
      <c r="X53" s="265"/>
      <c r="Y53" s="251"/>
    </row>
    <row r="54" spans="2:25" ht="30" customHeight="1">
      <c r="B54" s="503"/>
      <c r="C54" s="362" t="s">
        <v>329</v>
      </c>
      <c r="D54" s="254"/>
      <c r="E54" s="342">
        <v>98</v>
      </c>
      <c r="F54" s="95" t="str">
        <f>IF(ISBLANK('6桁'!F54), "", IF(ISBLANK(G54), $F$50, G54))</f>
        <v>MAXRS</v>
      </c>
      <c r="G54" s="126"/>
      <c r="H54" s="95" t="str">
        <f>IF(ISBLANK('6桁'!H54), "", IF(ISBLANK(I54), $H$50, I54))</f>
        <v/>
      </c>
      <c r="I54" s="126"/>
      <c r="J54" s="95" t="str">
        <f>IF(ISBLANK('6桁'!J54), "", IF(ISBLANK(K54), $J$50, K54))</f>
        <v/>
      </c>
      <c r="K54" s="126"/>
      <c r="L54" s="95" t="str">
        <f>IF(ISBLANK('6桁'!L54), "", IF(ISBLANK(M54), $L$50, M54))</f>
        <v/>
      </c>
      <c r="M54" s="126"/>
      <c r="N54" s="95" t="str">
        <f>IF(ISBLANK('6桁'!N54), "", IF(ISBLANK(O54), $N$50, O54))</f>
        <v/>
      </c>
      <c r="O54" s="126"/>
      <c r="P54" s="95" t="str">
        <f>IF(ISBLANK('6桁'!P54), "", IF(ISBLANK(Q54), $P$50, Q54))</f>
        <v/>
      </c>
      <c r="Q54" s="96"/>
      <c r="R54" s="95" t="str">
        <f>IF(ISBLANK('6桁'!R54), "", IF(ISBLANK(S54), $R$50, S54))</f>
        <v/>
      </c>
      <c r="S54" s="96"/>
      <c r="T54" s="95" t="str">
        <f>IF(ISBLANK('6桁'!T54), "", IF(ISBLANK(U54), $T$50, U54))</f>
        <v/>
      </c>
      <c r="U54" s="96"/>
      <c r="V54" s="74"/>
      <c r="W54" s="251"/>
      <c r="X54" s="265"/>
      <c r="Y54" s="251"/>
    </row>
    <row r="55" spans="2:25" ht="30" customHeight="1">
      <c r="B55" s="503"/>
      <c r="C55" s="362" t="s">
        <v>330</v>
      </c>
      <c r="D55" s="254"/>
      <c r="E55" s="342">
        <v>100</v>
      </c>
      <c r="F55" s="95" t="str">
        <f>IF(ISBLANK('6桁'!F55), "", IF(ISBLANK(G55), $F$50, G55))</f>
        <v>MAXRS</v>
      </c>
      <c r="G55" s="20"/>
      <c r="H55" s="95" t="str">
        <f>IF(ISBLANK('6桁'!H55), "", IF(ISBLANK(I55), $H$50, I55))</f>
        <v/>
      </c>
      <c r="I55" s="126"/>
      <c r="J55" s="95" t="str">
        <f>IF(ISBLANK('6桁'!J55), "", IF(ISBLANK(K55), $J$50, K55))</f>
        <v/>
      </c>
      <c r="K55" s="126"/>
      <c r="L55" s="95" t="str">
        <f>IF(ISBLANK('6桁'!L55), "", IF(ISBLANK(M55), $L$50, M55))</f>
        <v/>
      </c>
      <c r="M55" s="126"/>
      <c r="N55" s="95" t="str">
        <f>IF(ISBLANK('6桁'!N55), "", IF(ISBLANK(O55), $N$50, O55))</f>
        <v/>
      </c>
      <c r="O55" s="126"/>
      <c r="P55" s="95" t="str">
        <f>IF(ISBLANK('6桁'!P55), "", IF(ISBLANK(Q55), $P$50, Q55))</f>
        <v/>
      </c>
      <c r="Q55" s="96"/>
      <c r="R55" s="95" t="str">
        <f>IF(ISBLANK('6桁'!R55), "", IF(ISBLANK(S55), $R$50, S55))</f>
        <v/>
      </c>
      <c r="S55" s="96"/>
      <c r="T55" s="95" t="str">
        <f>IF(ISBLANK('6桁'!T55), "", IF(ISBLANK(U55), $T$50, U55))</f>
        <v/>
      </c>
      <c r="U55" s="96"/>
      <c r="V55" s="74"/>
      <c r="W55" s="251"/>
      <c r="X55" s="265"/>
      <c r="Y55" s="251"/>
    </row>
    <row r="56" spans="2:25" ht="30" customHeight="1">
      <c r="B56" s="503"/>
      <c r="C56" s="362" t="s">
        <v>213</v>
      </c>
      <c r="D56" s="254"/>
      <c r="E56" s="342">
        <v>85</v>
      </c>
      <c r="F56" s="95" t="str">
        <f>IF(ISBLANK('6桁'!F56), "", IF(ISBLANK(G56), $F$50, G56))</f>
        <v/>
      </c>
      <c r="G56" s="20"/>
      <c r="H56" s="95" t="str">
        <f>IF(ISBLANK('6桁'!H56), "", IF(ISBLANK(I56), $H$50, I56))</f>
        <v/>
      </c>
      <c r="I56" s="101"/>
      <c r="J56" s="95" t="str">
        <f>IF(ISBLANK('6桁'!J56), "", IF(ISBLANK(K56), $J$50, K56))</f>
        <v/>
      </c>
      <c r="K56" s="101"/>
      <c r="L56" s="95" t="str">
        <f>IF(ISBLANK('6桁'!L56), "", IF(ISBLANK(M56), $L$50, M56))</f>
        <v>LM5+</v>
      </c>
      <c r="M56" s="101"/>
      <c r="N56" s="95" t="str">
        <f>IF(ISBLANK('6桁'!N56), "", IF(ISBLANK(O56), $N$50, O56))</f>
        <v/>
      </c>
      <c r="O56" s="126"/>
      <c r="P56" s="95" t="str">
        <f>IF(ISBLANK('6桁'!P56), "", IF(ISBLANK(Q56), $P$50, Q56))</f>
        <v/>
      </c>
      <c r="Q56" s="96"/>
      <c r="R56" s="95" t="str">
        <f>IF(ISBLANK('6桁'!R56), "", IF(ISBLANK(S56), $R$50, S56))</f>
        <v/>
      </c>
      <c r="S56" s="96"/>
      <c r="T56" s="95" t="str">
        <f>IF(ISBLANK('6桁'!T56), "", IF(ISBLANK(U56), $T$50, U56))</f>
        <v/>
      </c>
      <c r="U56" s="96"/>
      <c r="V56" s="74"/>
      <c r="W56" s="251"/>
      <c r="X56" s="265"/>
      <c r="Y56" s="251"/>
    </row>
    <row r="57" spans="2:25" ht="30" customHeight="1">
      <c r="B57" s="503"/>
      <c r="C57" s="362" t="s">
        <v>214</v>
      </c>
      <c r="D57" s="254">
        <v>84</v>
      </c>
      <c r="E57" s="342">
        <v>88</v>
      </c>
      <c r="F57" s="95" t="str">
        <f>IF(ISBLANK('6桁'!F57), "", IF(ISBLANK(G57), $F$50, G57))</f>
        <v>MAXRS</v>
      </c>
      <c r="G57" s="19"/>
      <c r="H57" s="95" t="str">
        <f>IF(ISBLANK('6桁'!H57), "", IF(ISBLANK(I57), $H$50, I57))</f>
        <v/>
      </c>
      <c r="I57" s="101"/>
      <c r="J57" s="95" t="str">
        <f>IF(ISBLANK('6桁'!J57), "", IF(ISBLANK(K57), $J$50, K57))</f>
        <v/>
      </c>
      <c r="K57" s="101"/>
      <c r="L57" s="95" t="str">
        <f>IF(ISBLANK('6桁'!L57), "", IF(ISBLANK(M57), $L$50, M57))</f>
        <v>LM5+</v>
      </c>
      <c r="M57" s="126"/>
      <c r="N57" s="95" t="str">
        <f>IF(ISBLANK('6桁'!N57), "", IF(ISBLANK(O57), $N$50, O57))</f>
        <v/>
      </c>
      <c r="O57" s="126"/>
      <c r="P57" s="95" t="str">
        <f>IF(ISBLANK('6桁'!P57), "", IF(ISBLANK(Q57), $P$50, Q57))</f>
        <v/>
      </c>
      <c r="Q57" s="96"/>
      <c r="R57" s="95" t="str">
        <f>IF(ISBLANK('6桁'!R57), "", IF(ISBLANK(S57), $R$50, S57))</f>
        <v/>
      </c>
      <c r="S57" s="96"/>
      <c r="T57" s="95" t="str">
        <f>IF(ISBLANK('6桁'!T57), "", IF(ISBLANK(U57), $T$50, U57))</f>
        <v>DZ102</v>
      </c>
      <c r="U57" s="96"/>
      <c r="V57" s="74"/>
      <c r="W57" s="251"/>
      <c r="X57" s="265"/>
      <c r="Y57" s="251"/>
    </row>
    <row r="58" spans="2:25" ht="30" customHeight="1">
      <c r="B58" s="503"/>
      <c r="C58" s="362" t="s">
        <v>215</v>
      </c>
      <c r="D58" s="254">
        <v>87</v>
      </c>
      <c r="E58" s="342">
        <v>91</v>
      </c>
      <c r="F58" s="95" t="str">
        <f>IF(ISBLANK('6桁'!F58), "", IF(ISBLANK(G58), $F$50, G58))</f>
        <v>MAXRS</v>
      </c>
      <c r="G58" s="19"/>
      <c r="H58" s="95" t="str">
        <f>IF(ISBLANK('6桁'!H58), "", IF(ISBLANK(I58), $H$50, I58))</f>
        <v>MAX060+</v>
      </c>
      <c r="I58" s="96"/>
      <c r="J58" s="95" t="str">
        <f>IF(ISBLANK('6桁'!J58), "", IF(ISBLANK(K58), $J$50, K58))</f>
        <v>MAXLUX</v>
      </c>
      <c r="K58" s="96"/>
      <c r="L58" s="95" t="str">
        <f>IF(ISBLANK('6桁'!L58), "", IF(ISBLANK(M58), $L$50, M58))</f>
        <v/>
      </c>
      <c r="M58" s="126"/>
      <c r="N58" s="95" t="str">
        <f>IF(ISBLANK('6桁'!N58), "", IF(ISBLANK(O58), $N$50, O58))</f>
        <v/>
      </c>
      <c r="O58" s="126"/>
      <c r="P58" s="95" t="str">
        <f>IF(ISBLANK('6桁'!P58), "", IF(ISBLANK(Q58), $P$50, Q58))</f>
        <v/>
      </c>
      <c r="Q58" s="96"/>
      <c r="R58" s="95" t="str">
        <f>IF(ISBLANK('6桁'!R58), "", IF(ISBLANK(S58), $R$50, S58))</f>
        <v/>
      </c>
      <c r="S58" s="96"/>
      <c r="T58" s="95" t="str">
        <f>IF(ISBLANK('6桁'!T58), "", IF(ISBLANK(U58), $T$50, U58))</f>
        <v>DZ102</v>
      </c>
      <c r="U58" s="96"/>
      <c r="V58" s="74"/>
      <c r="W58" s="251"/>
      <c r="X58" s="265"/>
      <c r="Y58" s="251"/>
    </row>
    <row r="59" spans="2:25" ht="30" customHeight="1">
      <c r="B59" s="503"/>
      <c r="C59" s="362" t="s">
        <v>216</v>
      </c>
      <c r="D59" s="254">
        <v>89</v>
      </c>
      <c r="E59" s="342">
        <v>93</v>
      </c>
      <c r="F59" s="95" t="str">
        <f>IF(ISBLANK('6桁'!F59), "", IF(ISBLANK(G59), $F$50, G59))</f>
        <v>MAXRS</v>
      </c>
      <c r="G59" s="126"/>
      <c r="H59" s="95" t="str">
        <f>IF(ISBLANK('6桁'!H59), "", IF(ISBLANK(I59), $H$50, I59))</f>
        <v>MAX060+</v>
      </c>
      <c r="I59" s="126"/>
      <c r="J59" s="95" t="str">
        <f>IF(ISBLANK('6桁'!J59), "", IF(ISBLANK(K59), $J$50, K59))</f>
        <v>MAXLUX</v>
      </c>
      <c r="K59" s="126"/>
      <c r="L59" s="95" t="str">
        <f>IF(ISBLANK('6桁'!L59), "", IF(ISBLANK(M59), $L$50, M59))</f>
        <v/>
      </c>
      <c r="M59" s="126"/>
      <c r="N59" s="95" t="str">
        <f>IF(ISBLANK('6桁'!N59), "", IF(ISBLANK(O59), $N$50, O59))</f>
        <v/>
      </c>
      <c r="O59" s="126"/>
      <c r="P59" s="95" t="str">
        <f>IF(ISBLANK('6桁'!P59), "", IF(ISBLANK(Q59), $P$50, Q59))</f>
        <v/>
      </c>
      <c r="Q59" s="96"/>
      <c r="R59" s="95" t="str">
        <f>IF(ISBLANK('6桁'!R59), "", IF(ISBLANK(S59), $R$50, S59))</f>
        <v/>
      </c>
      <c r="S59" s="96"/>
      <c r="T59" s="95" t="str">
        <f>IF(ISBLANK('6桁'!T59), "", IF(ISBLANK(U59), $T$50, U59))</f>
        <v>DZ102</v>
      </c>
      <c r="U59" s="96"/>
      <c r="V59" s="74"/>
      <c r="W59" s="251"/>
      <c r="X59" s="265"/>
      <c r="Y59" s="251"/>
    </row>
    <row r="60" spans="2:25" ht="30" customHeight="1">
      <c r="B60" s="503"/>
      <c r="C60" s="362" t="s">
        <v>300</v>
      </c>
      <c r="D60" s="254">
        <v>92</v>
      </c>
      <c r="E60" s="342">
        <v>96</v>
      </c>
      <c r="F60" s="95" t="str">
        <f>IF(ISBLANK('6桁'!F60), "", IF(ISBLANK(G60), $F$50, G60))</f>
        <v>MAXRS</v>
      </c>
      <c r="G60" s="96"/>
      <c r="H60" s="95" t="str">
        <f>IF(ISBLANK('6桁'!H60), "", IF(ISBLANK(I60), $H$50, I60))</f>
        <v>MAX060+</v>
      </c>
      <c r="I60" s="126"/>
      <c r="J60" s="95" t="str">
        <f>IF(ISBLANK('6桁'!J60), "", IF(ISBLANK(K60), $J$50, K60))</f>
        <v>MAXLUX</v>
      </c>
      <c r="K60" s="96"/>
      <c r="L60" s="95" t="str">
        <f>IF(ISBLANK('6桁'!L60), "", IF(ISBLANK(M60), $L$50, M60))</f>
        <v/>
      </c>
      <c r="M60" s="96"/>
      <c r="N60" s="95" t="str">
        <f>IF(ISBLANK('6桁'!N60), "", IF(ISBLANK(O60), $N$50, O60))</f>
        <v/>
      </c>
      <c r="O60" s="117"/>
      <c r="P60" s="95" t="str">
        <f>IF(ISBLANK('6桁'!P60), "", IF(ISBLANK(Q60), $P$50, Q60))</f>
        <v/>
      </c>
      <c r="Q60" s="96"/>
      <c r="R60" s="95" t="str">
        <f>IF(ISBLANK('6桁'!R60), "", IF(ISBLANK(S60), $R$50, S60))</f>
        <v/>
      </c>
      <c r="S60" s="96"/>
      <c r="T60" s="95" t="str">
        <f>IF(ISBLANK('6桁'!T60), "", IF(ISBLANK(U60), $T$50, U60))</f>
        <v/>
      </c>
      <c r="U60" s="96"/>
      <c r="V60" s="74"/>
      <c r="W60" s="251"/>
      <c r="X60" s="265"/>
      <c r="Y60" s="251"/>
    </row>
    <row r="61" spans="2:25" ht="30" customHeight="1">
      <c r="B61" s="503"/>
      <c r="C61" s="362" t="s">
        <v>301</v>
      </c>
      <c r="D61" s="254">
        <v>94</v>
      </c>
      <c r="E61" s="342">
        <v>98</v>
      </c>
      <c r="F61" s="95" t="str">
        <f>IF(ISBLANK('6桁'!F61), "", IF(ISBLANK(G61), $F$50, G61))</f>
        <v>MAXRS</v>
      </c>
      <c r="G61" s="96"/>
      <c r="H61" s="95" t="str">
        <f>IF(ISBLANK('6桁'!H61), "", IF(ISBLANK(I61), $H$50, I61))</f>
        <v/>
      </c>
      <c r="I61" s="126"/>
      <c r="J61" s="95" t="str">
        <f>IF(ISBLANK('6桁'!J61), "", IF(ISBLANK(K61), $J$50, K61))</f>
        <v>MAXLUX</v>
      </c>
      <c r="K61" s="96"/>
      <c r="L61" s="95" t="str">
        <f>IF(ISBLANK('6桁'!L61), "", IF(ISBLANK(M61), $L$50, M61))</f>
        <v/>
      </c>
      <c r="M61" s="126"/>
      <c r="N61" s="95" t="str">
        <f>IF(ISBLANK('6桁'!N61), "", IF(ISBLANK(O61), $N$50, O61))</f>
        <v/>
      </c>
      <c r="O61" s="96"/>
      <c r="P61" s="95" t="str">
        <f>IF(ISBLANK('6桁'!P61), "", IF(ISBLANK(Q61), $P$50, Q61))</f>
        <v/>
      </c>
      <c r="Q61" s="96"/>
      <c r="R61" s="95" t="str">
        <f>IF(ISBLANK('6桁'!R61), "", IF(ISBLANK(S61), $R$50, S61))</f>
        <v/>
      </c>
      <c r="S61" s="96"/>
      <c r="T61" s="95" t="str">
        <f>IF(ISBLANK('6桁'!T61), "", IF(ISBLANK(U61), $T$50, U61))</f>
        <v/>
      </c>
      <c r="U61" s="96"/>
      <c r="V61" s="74"/>
      <c r="W61" s="251"/>
      <c r="X61" s="265"/>
      <c r="Y61" s="251"/>
    </row>
    <row r="62" spans="2:25" ht="30" customHeight="1">
      <c r="B62" s="503"/>
      <c r="C62" s="362" t="s">
        <v>217</v>
      </c>
      <c r="D62" s="254">
        <v>96</v>
      </c>
      <c r="E62" s="342">
        <v>100</v>
      </c>
      <c r="F62" s="95" t="str">
        <f>IF(ISBLANK('6桁'!F62), "", IF(ISBLANK(G62), $F$50, G62))</f>
        <v>MAXRS</v>
      </c>
      <c r="G62" s="20"/>
      <c r="H62" s="95" t="str">
        <f>IF(ISBLANK('6桁'!H62), "", IF(ISBLANK(I62), $H$50, I62))</f>
        <v>MAX060+</v>
      </c>
      <c r="I62" s="96"/>
      <c r="J62" s="95" t="str">
        <f>IF(ISBLANK('6桁'!J62), "", IF(ISBLANK(K62), $J$50, K62))</f>
        <v>MAXLUX</v>
      </c>
      <c r="K62" s="101"/>
      <c r="L62" s="95" t="str">
        <f>IF(ISBLANK('6桁'!L62), "", IF(ISBLANK(M62), $L$50, M62))</f>
        <v/>
      </c>
      <c r="M62" s="101"/>
      <c r="N62" s="95" t="str">
        <f>IF(ISBLANK('6桁'!N62), "", IF(ISBLANK(O62), $N$50, O62))</f>
        <v/>
      </c>
      <c r="O62" s="126"/>
      <c r="P62" s="95" t="str">
        <f>IF(ISBLANK('6桁'!P62), "", IF(ISBLANK(Q62), $P$50, Q62))</f>
        <v/>
      </c>
      <c r="Q62" s="96"/>
      <c r="R62" s="95" t="str">
        <f>IF(ISBLANK('6桁'!R62), "", IF(ISBLANK(S62), $R$50, S62))</f>
        <v>DZZ3</v>
      </c>
      <c r="S62" s="96"/>
      <c r="T62" s="95" t="str">
        <f>IF(ISBLANK('6桁'!T62), "", IF(ISBLANK(U62), $T$50, U62))</f>
        <v/>
      </c>
      <c r="U62" s="96"/>
      <c r="V62" s="74"/>
      <c r="W62" s="251"/>
      <c r="X62" s="265"/>
      <c r="Y62" s="251"/>
    </row>
    <row r="63" spans="2:25" ht="30" customHeight="1">
      <c r="B63" s="503"/>
      <c r="C63" s="362" t="s">
        <v>477</v>
      </c>
      <c r="D63" s="254"/>
      <c r="E63" s="342">
        <v>103</v>
      </c>
      <c r="F63" s="95" t="str">
        <f>IF(ISBLANK('6桁'!F63), "", IF(ISBLANK(G63), $F$50, G63))</f>
        <v>MAXRS</v>
      </c>
      <c r="G63" s="126"/>
      <c r="H63" s="95" t="str">
        <f>IF(ISBLANK('6桁'!H63), "", IF(ISBLANK(I63), $H$50, I63))</f>
        <v/>
      </c>
      <c r="I63" s="96"/>
      <c r="J63" s="95" t="str">
        <f>IF(ISBLANK('6桁'!J63), "", IF(ISBLANK(K63), $J$50, K63))</f>
        <v/>
      </c>
      <c r="K63" s="126"/>
      <c r="L63" s="95" t="str">
        <f>IF(ISBLANK('6桁'!L63), "", IF(ISBLANK(M63), $L$50, M63))</f>
        <v/>
      </c>
      <c r="M63" s="126"/>
      <c r="N63" s="95" t="str">
        <f>IF(ISBLANK('6桁'!N63), "", IF(ISBLANK(O63), $N$50, O63))</f>
        <v/>
      </c>
      <c r="O63" s="126"/>
      <c r="P63" s="95" t="str">
        <f>IF(ISBLANK('6桁'!P63), "", IF(ISBLANK(Q63), $P$50, Q63))</f>
        <v/>
      </c>
      <c r="Q63" s="96"/>
      <c r="R63" s="95" t="str">
        <f>IF(ISBLANK('6桁'!R63), "", IF(ISBLANK(S63), $R$50, S63))</f>
        <v/>
      </c>
      <c r="S63" s="96"/>
      <c r="T63" s="95" t="str">
        <f>IF(ISBLANK('6桁'!T63), "", IF(ISBLANK(U63), $T$50, U63))</f>
        <v/>
      </c>
      <c r="U63" s="96"/>
      <c r="V63" s="74"/>
      <c r="W63" s="251"/>
      <c r="X63" s="265"/>
      <c r="Y63" s="251"/>
    </row>
    <row r="64" spans="2:25" ht="30" customHeight="1">
      <c r="B64" s="503"/>
      <c r="C64" s="362" t="s">
        <v>478</v>
      </c>
      <c r="D64" s="254"/>
      <c r="E64" s="342">
        <v>104</v>
      </c>
      <c r="F64" s="95" t="str">
        <f>IF(ISBLANK('6桁'!F64), "", IF(ISBLANK(G64), $F$50, G64))</f>
        <v>MAXRS</v>
      </c>
      <c r="G64" s="126"/>
      <c r="H64" s="95" t="str">
        <f>IF(ISBLANK('6桁'!H64), "", IF(ISBLANK(I64), $H$50, I64))</f>
        <v/>
      </c>
      <c r="I64" s="126"/>
      <c r="J64" s="95" t="str">
        <f>IF(ISBLANK('6桁'!J64), "", IF(ISBLANK(K64), $J$50, K64))</f>
        <v/>
      </c>
      <c r="K64" s="101"/>
      <c r="L64" s="95" t="str">
        <f>IF(ISBLANK('6桁'!L64), "", IF(ISBLANK(M64), $L$50, M64))</f>
        <v/>
      </c>
      <c r="M64" s="126"/>
      <c r="N64" s="95" t="str">
        <f>IF(ISBLANK('6桁'!N64), "", IF(ISBLANK(O64), $N$50, O64))</f>
        <v/>
      </c>
      <c r="O64" s="126"/>
      <c r="P64" s="95" t="str">
        <f>IF(ISBLANK('6桁'!P64), "", IF(ISBLANK(Q64), $P$50, Q64))</f>
        <v/>
      </c>
      <c r="Q64" s="96"/>
      <c r="R64" s="95" t="str">
        <f>IF(ISBLANK('6桁'!R64), "", IF(ISBLANK(S64), $R$50, S64))</f>
        <v/>
      </c>
      <c r="S64" s="96"/>
      <c r="T64" s="95" t="str">
        <f>IF(ISBLANK('6桁'!T64), "", IF(ISBLANK(U64), $T$50, U64))</f>
        <v/>
      </c>
      <c r="U64" s="96"/>
      <c r="V64" s="74"/>
      <c r="W64" s="251"/>
      <c r="X64" s="265"/>
      <c r="Y64" s="251"/>
    </row>
    <row r="65" spans="2:25" ht="30" customHeight="1">
      <c r="B65" s="503"/>
      <c r="C65" s="362" t="s">
        <v>218</v>
      </c>
      <c r="D65" s="254">
        <v>89</v>
      </c>
      <c r="E65" s="342">
        <v>93</v>
      </c>
      <c r="F65" s="95" t="str">
        <f>IF(ISBLANK('6桁'!F65), "", IF(ISBLANK(G65), $F$50, G65))</f>
        <v>MAXRS</v>
      </c>
      <c r="G65" s="126"/>
      <c r="H65" s="95" t="str">
        <f>IF(ISBLANK('6桁'!H65), "", IF(ISBLANK(I65), $H$50, I65))</f>
        <v>MAX060+</v>
      </c>
      <c r="I65" s="126"/>
      <c r="J65" s="95" t="str">
        <f>IF(ISBLANK('6桁'!J65), "", IF(ISBLANK(K65), $J$50, K65))</f>
        <v>MAXLUX</v>
      </c>
      <c r="K65" s="126"/>
      <c r="L65" s="95" t="str">
        <f>IF(ISBLANK('6桁'!L65), "", IF(ISBLANK(M65), $L$50, M65))</f>
        <v>LM5+</v>
      </c>
      <c r="M65" s="126"/>
      <c r="N65" s="95" t="str">
        <f>IF(ISBLANK('6桁'!N65), "", IF(ISBLANK(O65), $N$50, O65))</f>
        <v/>
      </c>
      <c r="O65" s="126"/>
      <c r="P65" s="95" t="str">
        <f>IF(ISBLANK('6桁'!P65), "", IF(ISBLANK(Q65), $P$50, Q65))</f>
        <v/>
      </c>
      <c r="Q65" s="96"/>
      <c r="R65" s="95" t="str">
        <f>IF(ISBLANK('6桁'!R65), "", IF(ISBLANK(S65), $R$50, S65))</f>
        <v/>
      </c>
      <c r="S65" s="96"/>
      <c r="T65" s="95" t="str">
        <f>IF(ISBLANK('6桁'!T65), "", IF(ISBLANK(U65), $T$50, U65))</f>
        <v/>
      </c>
      <c r="U65" s="96"/>
      <c r="V65" s="74"/>
      <c r="W65" s="251"/>
      <c r="X65" s="265"/>
      <c r="Y65" s="251"/>
    </row>
    <row r="66" spans="2:25" ht="30" customHeight="1">
      <c r="B66" s="503"/>
      <c r="C66" s="362" t="s">
        <v>302</v>
      </c>
      <c r="D66" s="254">
        <v>92</v>
      </c>
      <c r="E66" s="342">
        <v>96</v>
      </c>
      <c r="F66" s="95" t="str">
        <f>IF(ISBLANK('6桁'!F66), "", IF(ISBLANK(G66), $F$50, G66))</f>
        <v>MAXRS</v>
      </c>
      <c r="G66" s="126"/>
      <c r="H66" s="95" t="str">
        <f>IF(ISBLANK('6桁'!H66), "", IF(ISBLANK(I66), $H$50, I66))</f>
        <v>MAX060+</v>
      </c>
      <c r="I66" s="126"/>
      <c r="J66" s="95" t="str">
        <f>IF(ISBLANK('6桁'!J66), "", IF(ISBLANK(K66), $J$50, K66))</f>
        <v>MAXLUX</v>
      </c>
      <c r="K66" s="126"/>
      <c r="L66" s="95" t="str">
        <f>IF(ISBLANK('6桁'!L66), "", IF(ISBLANK(M66), $L$50, M66))</f>
        <v>LM5+</v>
      </c>
      <c r="M66" s="126"/>
      <c r="N66" s="95" t="str">
        <f>IF(ISBLANK('6桁'!N66), "", IF(ISBLANK(O66), $N$50, O66))</f>
        <v/>
      </c>
      <c r="O66" s="126"/>
      <c r="P66" s="95" t="str">
        <f>IF(ISBLANK('6桁'!P66), "", IF(ISBLANK(Q66), $P$50, Q66))</f>
        <v/>
      </c>
      <c r="Q66" s="96"/>
      <c r="R66" s="95" t="str">
        <f>IF(ISBLANK('6桁'!R66), "", IF(ISBLANK(S66), $R$50, S66))</f>
        <v/>
      </c>
      <c r="S66" s="96"/>
      <c r="T66" s="95" t="str">
        <f>IF(ISBLANK('6桁'!T66), "", IF(ISBLANK(U66), $T$50, U66))</f>
        <v/>
      </c>
      <c r="U66" s="96"/>
      <c r="V66" s="74"/>
      <c r="W66" s="251"/>
      <c r="X66" s="265"/>
      <c r="Y66" s="251"/>
    </row>
    <row r="67" spans="2:25" ht="30" customHeight="1">
      <c r="B67" s="503"/>
      <c r="C67" s="362" t="s">
        <v>203</v>
      </c>
      <c r="D67" s="254">
        <v>94</v>
      </c>
      <c r="E67" s="342">
        <v>98</v>
      </c>
      <c r="F67" s="95" t="str">
        <f>IF(ISBLANK('6桁'!F67), "", IF(ISBLANK(G67), $F$50, G67))</f>
        <v>MAXRS</v>
      </c>
      <c r="G67" s="126"/>
      <c r="H67" s="95" t="str">
        <f>IF(ISBLANK('6桁'!H67), "", IF(ISBLANK(I67), $H$50, I67))</f>
        <v>MAX060+</v>
      </c>
      <c r="I67" s="126"/>
      <c r="J67" s="95" t="str">
        <f>IF(ISBLANK('6桁'!J67), "", IF(ISBLANK(K67), $J$50, K67))</f>
        <v>MAXLUX</v>
      </c>
      <c r="K67" s="126"/>
      <c r="L67" s="95" t="str">
        <f>IF(ISBLANK('6桁'!L67), "", IF(ISBLANK(M67), $L$50, M67))</f>
        <v>LM5+</v>
      </c>
      <c r="M67" s="126"/>
      <c r="N67" s="95" t="str">
        <f>IF(ISBLANK('6桁'!N67), "", IF(ISBLANK(O67), $N$50, O67))</f>
        <v>RV505</v>
      </c>
      <c r="O67" s="126"/>
      <c r="P67" s="95" t="str">
        <f>IF(ISBLANK('6桁'!P67), "", IF(ISBLANK(Q67), $P$50, Q67))</f>
        <v/>
      </c>
      <c r="Q67" s="96"/>
      <c r="R67" s="95" t="str">
        <f>IF(ISBLANK('6桁'!R67), "", IF(ISBLANK(S67), $R$50, S67))</f>
        <v>DZZ3</v>
      </c>
      <c r="S67" s="96"/>
      <c r="T67" s="95" t="str">
        <f>IF(ISBLANK('6桁'!T67), "", IF(ISBLANK(U67), $T$50, U67))</f>
        <v/>
      </c>
      <c r="U67" s="96"/>
      <c r="V67" s="74"/>
      <c r="W67" s="251"/>
      <c r="X67" s="265"/>
      <c r="Y67" s="251"/>
    </row>
    <row r="68" spans="2:25" ht="30" customHeight="1">
      <c r="B68" s="503"/>
      <c r="C68" s="362" t="s">
        <v>303</v>
      </c>
      <c r="D68" s="254">
        <v>96</v>
      </c>
      <c r="E68" s="342">
        <v>100</v>
      </c>
      <c r="F68" s="95" t="str">
        <f>IF(ISBLANK('6桁'!F68), "", IF(ISBLANK(G68), $F$50, G68))</f>
        <v>MAXRS</v>
      </c>
      <c r="G68" s="126"/>
      <c r="H68" s="95" t="str">
        <f>IF(ISBLANK('6桁'!H68), "", IF(ISBLANK(I68), $H$50, I68))</f>
        <v>MAX060+</v>
      </c>
      <c r="I68" s="126"/>
      <c r="J68" s="95" t="str">
        <f>IF(ISBLANK('6桁'!J68), "", IF(ISBLANK(K68), $J$50, K68))</f>
        <v>MAXLUX</v>
      </c>
      <c r="K68" s="126"/>
      <c r="L68" s="95" t="str">
        <f>IF(ISBLANK('6桁'!L68), "", IF(ISBLANK(M68), $L$50, M68))</f>
        <v/>
      </c>
      <c r="M68" s="126"/>
      <c r="N68" s="95" t="str">
        <f>IF(ISBLANK('6桁'!N68), "", IF(ISBLANK(O68), $N$50, O68))</f>
        <v/>
      </c>
      <c r="O68" s="126"/>
      <c r="P68" s="95" t="str">
        <f>IF(ISBLANK('6桁'!P68), "", IF(ISBLANK(Q68), $P$50, Q68))</f>
        <v/>
      </c>
      <c r="Q68" s="96"/>
      <c r="R68" s="95" t="str">
        <f>IF(ISBLANK('6桁'!R68), "", IF(ISBLANK(S68), $R$50, S68))</f>
        <v/>
      </c>
      <c r="S68" s="96"/>
      <c r="T68" s="95" t="str">
        <f>IF(ISBLANK('6桁'!T68), "", IF(ISBLANK(U68), $T$50, U68))</f>
        <v/>
      </c>
      <c r="U68" s="96"/>
      <c r="V68" s="74"/>
      <c r="W68" s="251"/>
      <c r="X68" s="265"/>
      <c r="Y68" s="251"/>
    </row>
    <row r="69" spans="2:25" ht="30" customHeight="1">
      <c r="B69" s="503"/>
      <c r="C69" s="362" t="s">
        <v>480</v>
      </c>
      <c r="D69" s="254"/>
      <c r="E69" s="342">
        <v>102</v>
      </c>
      <c r="F69" s="95" t="str">
        <f>IF(ISBLANK('6桁'!F69), "", IF(ISBLANK(G69), $F$50, G69))</f>
        <v>MAXRS</v>
      </c>
      <c r="G69" s="126"/>
      <c r="H69" s="95" t="str">
        <f>IF(ISBLANK('6桁'!H69), "", IF(ISBLANK(I69), $H$50, I69))</f>
        <v/>
      </c>
      <c r="I69" s="126"/>
      <c r="J69" s="95" t="str">
        <f>IF(ISBLANK('6桁'!J69), "", IF(ISBLANK(K69), $J$50, K69))</f>
        <v/>
      </c>
      <c r="K69" s="126"/>
      <c r="L69" s="95" t="str">
        <f>IF(ISBLANK('6桁'!L69), "", IF(ISBLANK(M69), $L$50, M69))</f>
        <v/>
      </c>
      <c r="M69" s="126"/>
      <c r="N69" s="95" t="str">
        <f>IF(ISBLANK('6桁'!N69), "", IF(ISBLANK(O69), $N$50, O69))</f>
        <v/>
      </c>
      <c r="O69" s="126"/>
      <c r="P69" s="95" t="str">
        <f>IF(ISBLANK('6桁'!P69), "", IF(ISBLANK(Q69), $P$50, Q69))</f>
        <v/>
      </c>
      <c r="Q69" s="96"/>
      <c r="R69" s="95" t="str">
        <f>IF(ISBLANK('6桁'!R69), "", IF(ISBLANK(S69), $R$50, S69))</f>
        <v/>
      </c>
      <c r="S69" s="96"/>
      <c r="T69" s="95" t="str">
        <f>IF(ISBLANK('6桁'!T69), "", IF(ISBLANK(U69), $T$50, U69))</f>
        <v/>
      </c>
      <c r="U69" s="96"/>
      <c r="V69" s="74"/>
      <c r="W69" s="251"/>
      <c r="X69" s="265"/>
      <c r="Y69" s="251"/>
    </row>
    <row r="70" spans="2:25" ht="30" customHeight="1">
      <c r="B70" s="503"/>
      <c r="C70" s="362" t="s">
        <v>304</v>
      </c>
      <c r="D70" s="254">
        <v>101</v>
      </c>
      <c r="E70" s="342">
        <v>105</v>
      </c>
      <c r="F70" s="95" t="str">
        <f>IF(ISBLANK('6桁'!F70), "", IF(ISBLANK(G70), $F$50, G70))</f>
        <v>MAXRS</v>
      </c>
      <c r="G70" s="126"/>
      <c r="H70" s="95" t="str">
        <f>IF(ISBLANK('6桁'!H70), "", IF(ISBLANK(I70), $H$50, I70))</f>
        <v>MAX060+</v>
      </c>
      <c r="I70" s="126"/>
      <c r="J70" s="95" t="str">
        <f>IF(ISBLANK('6桁'!J70), "", IF(ISBLANK(K70), $J$50, K70))</f>
        <v>MAXLUX</v>
      </c>
      <c r="K70" s="126"/>
      <c r="L70" s="95" t="str">
        <f>IF(ISBLANK('6桁'!L70), "", IF(ISBLANK(M70), $L$50, M70))</f>
        <v/>
      </c>
      <c r="M70" s="126"/>
      <c r="N70" s="95" t="str">
        <f>IF(ISBLANK('6桁'!N70), "", IF(ISBLANK(O70), $N$50, O70))</f>
        <v/>
      </c>
      <c r="O70" s="126"/>
      <c r="P70" s="95" t="str">
        <f>IF(ISBLANK('6桁'!P70), "", IF(ISBLANK(Q70), $P$50, Q70))</f>
        <v/>
      </c>
      <c r="Q70" s="126"/>
      <c r="R70" s="95" t="str">
        <f>IF(ISBLANK('6桁'!R70), "", IF(ISBLANK(S70), $R$50, S70))</f>
        <v/>
      </c>
      <c r="S70" s="126"/>
      <c r="T70" s="95" t="str">
        <f>IF(ISBLANK('6桁'!T70), "", IF(ISBLANK(U70), $T$50, U70))</f>
        <v/>
      </c>
      <c r="U70" s="96"/>
      <c r="V70" s="74"/>
      <c r="W70" s="251"/>
      <c r="X70" s="265"/>
      <c r="Y70" s="251"/>
    </row>
    <row r="71" spans="2:25" ht="30" customHeight="1">
      <c r="B71" s="503"/>
      <c r="C71" s="362" t="s">
        <v>206</v>
      </c>
      <c r="D71" s="254">
        <v>92</v>
      </c>
      <c r="E71" s="342">
        <v>96</v>
      </c>
      <c r="F71" s="95" t="str">
        <f>IF(ISBLANK('6桁'!F71), "", IF(ISBLANK(G71), $F$50, G71))</f>
        <v>MAXRS</v>
      </c>
      <c r="G71" s="126"/>
      <c r="H71" s="95" t="str">
        <f>IF(ISBLANK('6桁'!H71), "", IF(ISBLANK(I71), $H$50, I71))</f>
        <v>MAX060+</v>
      </c>
      <c r="I71" s="126"/>
      <c r="J71" s="95" t="str">
        <f>IF(ISBLANK('6桁'!J71), "", IF(ISBLANK(K71), $J$50, K71))</f>
        <v>MAXLUX</v>
      </c>
      <c r="K71" s="126"/>
      <c r="L71" s="95" t="str">
        <f>IF(ISBLANK('6桁'!L71), "", IF(ISBLANK(M71), $L$50, M71))</f>
        <v>LM5+</v>
      </c>
      <c r="M71" s="126"/>
      <c r="N71" s="95" t="str">
        <f>IF(ISBLANK('6桁'!N71), "", IF(ISBLANK(O71), $N$50, O71))</f>
        <v>RV505</v>
      </c>
      <c r="O71" s="126"/>
      <c r="P71" s="95" t="str">
        <f>IF(ISBLANK('6桁'!P71), "", IF(ISBLANK(Q71), $P$50, Q71))</f>
        <v/>
      </c>
      <c r="Q71" s="126"/>
      <c r="R71" s="95" t="str">
        <f>IF(ISBLANK('6桁'!R71), "", IF(ISBLANK(S71), $R$50, S71))</f>
        <v/>
      </c>
      <c r="S71" s="126"/>
      <c r="T71" s="95" t="str">
        <f>IF(ISBLANK('6桁'!T71), "", IF(ISBLANK(U71), $T$50, U71))</f>
        <v/>
      </c>
      <c r="U71" s="96"/>
      <c r="V71" s="74"/>
      <c r="W71" s="251"/>
      <c r="X71" s="265"/>
      <c r="Y71" s="251"/>
    </row>
    <row r="72" spans="2:25" ht="30" customHeight="1">
      <c r="B72" s="503"/>
      <c r="C72" s="362" t="s">
        <v>484</v>
      </c>
      <c r="D72" s="254"/>
      <c r="E72" s="342">
        <v>99</v>
      </c>
      <c r="F72" s="95" t="str">
        <f>IF(ISBLANK('6桁'!F72), "", IF(ISBLANK(G72), $F$50, G72))</f>
        <v/>
      </c>
      <c r="G72" s="126"/>
      <c r="H72" s="95" t="str">
        <f>IF(ISBLANK('6桁'!H72), "", IF(ISBLANK(I72), $H$50, I72))</f>
        <v/>
      </c>
      <c r="I72" s="126"/>
      <c r="J72" s="95" t="str">
        <f>IF(ISBLANK('6桁'!J72), "", IF(ISBLANK(K72), $J$50, K72))</f>
        <v>MAXLUX</v>
      </c>
      <c r="K72" s="126"/>
      <c r="L72" s="95" t="str">
        <f>IF(ISBLANK('6桁'!L72), "", IF(ISBLANK(M72), $L$50, M72))</f>
        <v/>
      </c>
      <c r="M72" s="126"/>
      <c r="N72" s="95" t="str">
        <f>IF(ISBLANK('6桁'!N72), "", IF(ISBLANK(O72), $N$50, O72))</f>
        <v/>
      </c>
      <c r="O72" s="126"/>
      <c r="P72" s="95" t="str">
        <f>IF(ISBLANK('6桁'!P72), "", IF(ISBLANK(Q72), $P$50, Q72))</f>
        <v/>
      </c>
      <c r="Q72" s="126"/>
      <c r="R72" s="95" t="str">
        <f>IF(ISBLANK('6桁'!R72), "", IF(ISBLANK(S72), $R$50, S72))</f>
        <v/>
      </c>
      <c r="S72" s="126"/>
      <c r="T72" s="95" t="str">
        <f>IF(ISBLANK('6桁'!T72), "", IF(ISBLANK(U72), $T$50, U72))</f>
        <v/>
      </c>
      <c r="U72" s="96"/>
      <c r="V72" s="74"/>
      <c r="W72" s="251"/>
      <c r="X72" s="265"/>
      <c r="Y72" s="251"/>
    </row>
    <row r="73" spans="2:25" ht="30" customHeight="1">
      <c r="B73" s="503"/>
      <c r="C73" s="362" t="s">
        <v>219</v>
      </c>
      <c r="D73" s="254">
        <v>98</v>
      </c>
      <c r="E73" s="342">
        <v>102</v>
      </c>
      <c r="F73" s="95" t="str">
        <f>IF(ISBLANK('6桁'!F73), "", IF(ISBLANK(G73), $F$50, G73))</f>
        <v>MAXRS</v>
      </c>
      <c r="G73" s="126"/>
      <c r="H73" s="95" t="str">
        <f>IF(ISBLANK('6桁'!H73), "", IF(ISBLANK(I73), $H$50, I73))</f>
        <v>MAX060+</v>
      </c>
      <c r="I73" s="126"/>
      <c r="J73" s="95" t="str">
        <f>IF(ISBLANK('6桁'!J73), "", IF(ISBLANK(K73), $J$50, K73))</f>
        <v>MAXLUX</v>
      </c>
      <c r="K73" s="126"/>
      <c r="L73" s="95" t="str">
        <f>IF(ISBLANK('6桁'!L73), "", IF(ISBLANK(M73), $L$50, M73))</f>
        <v>LM5+</v>
      </c>
      <c r="M73" s="126"/>
      <c r="N73" s="95" t="str">
        <f>IF(ISBLANK('6桁'!N73), "", IF(ISBLANK(O73), $N$50, O73))</f>
        <v>RV505</v>
      </c>
      <c r="O73" s="126"/>
      <c r="P73" s="95" t="str">
        <f>IF(ISBLANK('6桁'!P73), "", IF(ISBLANK(Q73), $P$50, Q73))</f>
        <v/>
      </c>
      <c r="Q73" s="126"/>
      <c r="R73" s="95" t="str">
        <f>IF(ISBLANK('6桁'!R73), "", IF(ISBLANK(S73), $R$50, S73))</f>
        <v/>
      </c>
      <c r="S73" s="126"/>
      <c r="T73" s="95" t="str">
        <f>IF(ISBLANK('6桁'!T73), "", IF(ISBLANK(U73), $T$50, U73))</f>
        <v/>
      </c>
      <c r="U73" s="96"/>
      <c r="V73" s="74"/>
      <c r="W73" s="251"/>
      <c r="X73" s="265"/>
      <c r="Y73" s="251"/>
    </row>
    <row r="74" spans="2:25" ht="30" customHeight="1">
      <c r="B74" s="503"/>
      <c r="C74" s="362" t="s">
        <v>435</v>
      </c>
      <c r="D74" s="254"/>
      <c r="E74" s="342">
        <v>104</v>
      </c>
      <c r="F74" s="95" t="str">
        <f>IF(ISBLANK('6桁'!F74), "", IF(ISBLANK(G74), $F$50, G74))</f>
        <v>MAXRS</v>
      </c>
      <c r="G74" s="126"/>
      <c r="H74" s="95" t="str">
        <f>IF(ISBLANK('6桁'!H74), "", IF(ISBLANK(I74), $H$50, I74))</f>
        <v/>
      </c>
      <c r="I74" s="126"/>
      <c r="J74" s="95" t="str">
        <f>IF(ISBLANK('6桁'!J74), "", IF(ISBLANK(K74), $J$50, K74))</f>
        <v/>
      </c>
      <c r="K74" s="126"/>
      <c r="L74" s="95" t="str">
        <f>IF(ISBLANK('6桁'!L74), "", IF(ISBLANK(M74), $L$50, M74))</f>
        <v/>
      </c>
      <c r="M74" s="126"/>
      <c r="N74" s="95" t="str">
        <f>IF(ISBLANK('6桁'!N74), "", IF(ISBLANK(O74), $N$50, O74))</f>
        <v/>
      </c>
      <c r="O74" s="126"/>
      <c r="P74" s="95" t="str">
        <f>IF(ISBLANK('6桁'!P74), "", IF(ISBLANK(Q74), $P$50, Q74))</f>
        <v/>
      </c>
      <c r="Q74" s="126"/>
      <c r="R74" s="95" t="str">
        <f>IF(ISBLANK('6桁'!R74), "", IF(ISBLANK(S74), $R$50, S74))</f>
        <v/>
      </c>
      <c r="S74" s="126"/>
      <c r="T74" s="95" t="str">
        <f>IF(ISBLANK('6桁'!T74), "", IF(ISBLANK(U74), $T$50, U74))</f>
        <v/>
      </c>
      <c r="U74" s="96"/>
      <c r="V74" s="74"/>
      <c r="W74" s="251"/>
      <c r="X74" s="265"/>
      <c r="Y74" s="251"/>
    </row>
    <row r="75" spans="2:25" ht="30" customHeight="1">
      <c r="B75" s="503"/>
      <c r="C75" s="362" t="s">
        <v>972</v>
      </c>
      <c r="D75" s="254">
        <v>88</v>
      </c>
      <c r="E75" s="342"/>
      <c r="F75" s="95" t="str">
        <f>IF(ISBLANK('6桁'!F75), "", IF(ISBLANK(G75), $F$50, G75))</f>
        <v/>
      </c>
      <c r="G75" s="126"/>
      <c r="H75" s="95" t="str">
        <f>IF(ISBLANK('6桁'!H75), "", IF(ISBLANK(I75), $H$50, I75))</f>
        <v/>
      </c>
      <c r="I75" s="126"/>
      <c r="J75" s="95" t="str">
        <f>IF(ISBLANK('6桁'!J75), "", IF(ISBLANK(K75), $J$50, K75))</f>
        <v>MAXLUX</v>
      </c>
      <c r="K75" s="126"/>
      <c r="L75" s="95" t="str">
        <f>IF(ISBLANK('6桁'!L75), "", IF(ISBLANK(M75), $L$50, M75))</f>
        <v/>
      </c>
      <c r="M75" s="126"/>
      <c r="N75" s="95" t="str">
        <f>IF(ISBLANK('6桁'!N75), "", IF(ISBLANK(O75), $N$50, O75))</f>
        <v/>
      </c>
      <c r="O75" s="126"/>
      <c r="P75" s="95" t="str">
        <f>IF(ISBLANK('6桁'!P75), "", IF(ISBLANK(Q75), $P$50, Q75))</f>
        <v>EC204</v>
      </c>
      <c r="Q75" s="126"/>
      <c r="R75" s="95" t="str">
        <f>IF(ISBLANK('6桁'!R75), "", IF(ISBLANK(S75), $R$50, S75))</f>
        <v/>
      </c>
      <c r="S75" s="126"/>
      <c r="T75" s="95" t="str">
        <f>IF(ISBLANK('6桁'!T75), "", IF(ISBLANK(U75), $T$50, U75))</f>
        <v/>
      </c>
      <c r="U75" s="96"/>
      <c r="V75" s="74"/>
      <c r="W75" s="251"/>
      <c r="X75" s="265"/>
      <c r="Y75" s="251"/>
    </row>
    <row r="76" spans="2:25" ht="30" customHeight="1">
      <c r="B76" s="503"/>
      <c r="C76" s="362" t="s">
        <v>486</v>
      </c>
      <c r="D76" s="254"/>
      <c r="E76" s="342">
        <v>103</v>
      </c>
      <c r="F76" s="95" t="str">
        <f>IF(ISBLANK('6桁'!F76), "", IF(ISBLANK(G76), $F$50, G76))</f>
        <v/>
      </c>
      <c r="G76" s="126"/>
      <c r="H76" s="95" t="str">
        <f>IF(ISBLANK('6桁'!H76), "", IF(ISBLANK(I76), $H$50, I76))</f>
        <v>MAX060+</v>
      </c>
      <c r="I76" s="126"/>
      <c r="J76" s="95" t="str">
        <f>IF(ISBLANK('6桁'!J76), "", IF(ISBLANK(K76), $J$50, K76))</f>
        <v>MAXLUX</v>
      </c>
      <c r="K76" s="126"/>
      <c r="L76" s="95" t="str">
        <f>IF(ISBLANK('6桁'!L76), "", IF(ISBLANK(M76), $L$50, M76))</f>
        <v/>
      </c>
      <c r="M76" s="126"/>
      <c r="N76" s="95" t="str">
        <f>IF(ISBLANK('6桁'!N76), "", IF(ISBLANK(O76), $N$50, O76))</f>
        <v/>
      </c>
      <c r="O76" s="126"/>
      <c r="P76" s="95" t="str">
        <f>IF(ISBLANK('6桁'!P76), "", IF(ISBLANK(Q76), $P$50, Q76))</f>
        <v/>
      </c>
      <c r="Q76" s="126"/>
      <c r="R76" s="95" t="str">
        <f>IF(ISBLANK('6桁'!R76), "", IF(ISBLANK(S76), $R$50, S76))</f>
        <v/>
      </c>
      <c r="S76" s="126"/>
      <c r="T76" s="95" t="str">
        <f>IF(ISBLANK('6桁'!T76), "", IF(ISBLANK(U76), $T$50, U76))</f>
        <v/>
      </c>
      <c r="U76" s="96"/>
      <c r="V76" s="74"/>
      <c r="W76" s="251"/>
      <c r="X76" s="265"/>
      <c r="Y76" s="251"/>
    </row>
    <row r="77" spans="2:25" ht="30" customHeight="1">
      <c r="B77" s="503"/>
      <c r="C77" s="362" t="s">
        <v>454</v>
      </c>
      <c r="D77" s="254">
        <v>101</v>
      </c>
      <c r="E77" s="342">
        <v>105</v>
      </c>
      <c r="F77" s="95" t="str">
        <f>IF(ISBLANK('6桁'!F77), "", IF(ISBLANK(G77), $F$50, G77))</f>
        <v/>
      </c>
      <c r="G77" s="126"/>
      <c r="H77" s="95" t="str">
        <f>IF(ISBLANK('6桁'!H77), "", IF(ISBLANK(I77), $H$50, I77))</f>
        <v>MAX060+</v>
      </c>
      <c r="I77" s="126"/>
      <c r="J77" s="95" t="str">
        <f>IF(ISBLANK('6桁'!J77), "", IF(ISBLANK(K77), $J$50, K77))</f>
        <v>MAXLUX</v>
      </c>
      <c r="K77" s="126"/>
      <c r="L77" s="95" t="str">
        <f>IF(ISBLANK('6桁'!L77), "", IF(ISBLANK(M77), $L$50, M77))</f>
        <v/>
      </c>
      <c r="M77" s="126"/>
      <c r="N77" s="95" t="str">
        <f>IF(ISBLANK('6桁'!N77), "", IF(ISBLANK(O77), $N$50, O77))</f>
        <v/>
      </c>
      <c r="O77" s="126"/>
      <c r="P77" s="95" t="str">
        <f>IF(ISBLANK('6桁'!P77), "", IF(ISBLANK(Q77), $P$50, Q77))</f>
        <v/>
      </c>
      <c r="Q77" s="126"/>
      <c r="R77" s="95" t="str">
        <f>IF(ISBLANK('6桁'!R77), "", IF(ISBLANK(S77), $R$50, S77))</f>
        <v/>
      </c>
      <c r="S77" s="126"/>
      <c r="T77" s="95" t="str">
        <f>IF(ISBLANK('6桁'!T77), "", IF(ISBLANK(U77), $T$50, U77))</f>
        <v/>
      </c>
      <c r="U77" s="96"/>
      <c r="V77" s="74"/>
      <c r="W77" s="251"/>
      <c r="X77" s="265"/>
      <c r="Y77" s="251"/>
    </row>
    <row r="78" spans="2:25" ht="30" customHeight="1">
      <c r="B78" s="503"/>
      <c r="C78" s="362" t="s">
        <v>305</v>
      </c>
      <c r="D78" s="254"/>
      <c r="E78" s="342">
        <v>107</v>
      </c>
      <c r="F78" s="95" t="str">
        <f>IF(ISBLANK('6桁'!F78), "", IF(ISBLANK(G78), $F$50, G78))</f>
        <v/>
      </c>
      <c r="G78" s="126"/>
      <c r="H78" s="95" t="str">
        <f>IF(ISBLANK('6桁'!H78), "", IF(ISBLANK(I78), $H$50, I78))</f>
        <v>MAX060+</v>
      </c>
      <c r="I78" s="126"/>
      <c r="J78" s="95" t="str">
        <f>IF(ISBLANK('6桁'!J78), "", IF(ISBLANK(K78), $J$50, K78))</f>
        <v/>
      </c>
      <c r="K78" s="126"/>
      <c r="L78" s="95" t="str">
        <f>IF(ISBLANK('6桁'!L78), "", IF(ISBLANK(M78), $L$50, M78))</f>
        <v/>
      </c>
      <c r="M78" s="126"/>
      <c r="N78" s="95" t="str">
        <f>IF(ISBLANK('6桁'!N78), "", IF(ISBLANK(O78), $N$50, O78))</f>
        <v/>
      </c>
      <c r="O78" s="126"/>
      <c r="P78" s="95" t="str">
        <f>IF(ISBLANK('6桁'!P78), "", IF(ISBLANK(Q78), $P$50, Q78))</f>
        <v/>
      </c>
      <c r="Q78" s="126"/>
      <c r="R78" s="95" t="str">
        <f>IF(ISBLANK('6桁'!R78), "", IF(ISBLANK(S78), $R$50, S78))</f>
        <v/>
      </c>
      <c r="S78" s="126"/>
      <c r="T78" s="95" t="str">
        <f>IF(ISBLANK('6桁'!T78), "", IF(ISBLANK(U78), $T$50, U78))</f>
        <v/>
      </c>
      <c r="U78" s="96"/>
      <c r="V78" s="74"/>
      <c r="W78" s="251"/>
      <c r="X78" s="265"/>
      <c r="Y78" s="251"/>
    </row>
    <row r="79" spans="2:25" ht="30" customHeight="1">
      <c r="B79" s="503"/>
      <c r="C79" s="362" t="s">
        <v>331</v>
      </c>
      <c r="D79" s="254"/>
      <c r="E79" s="342">
        <v>110</v>
      </c>
      <c r="F79" s="95" t="str">
        <f>IF(ISBLANK('6桁'!F79), "", IF(ISBLANK(G79), $F$50, G79))</f>
        <v/>
      </c>
      <c r="G79" s="126"/>
      <c r="H79" s="95" t="str">
        <f>IF(ISBLANK('6桁'!H79), "", IF(ISBLANK(I79), $H$50, I79))</f>
        <v>MAX060+</v>
      </c>
      <c r="I79" s="126"/>
      <c r="J79" s="95" t="str">
        <f>IF(ISBLANK('6桁'!J79), "", IF(ISBLANK(K79), $J$50, K79))</f>
        <v/>
      </c>
      <c r="K79" s="126"/>
      <c r="L79" s="95" t="str">
        <f>IF(ISBLANK('6桁'!L79), "", IF(ISBLANK(M79), $L$50, M79))</f>
        <v/>
      </c>
      <c r="M79" s="126"/>
      <c r="N79" s="95" t="str">
        <f>IF(ISBLANK('6桁'!N79), "", IF(ISBLANK(O79), $N$50, O79))</f>
        <v/>
      </c>
      <c r="O79" s="126"/>
      <c r="P79" s="95" t="str">
        <f>IF(ISBLANK('6桁'!P79), "", IF(ISBLANK(Q79), $P$50, Q79))</f>
        <v/>
      </c>
      <c r="Q79" s="126"/>
      <c r="R79" s="95" t="str">
        <f>IF(ISBLANK('6桁'!R79), "", IF(ISBLANK(S79), $R$50, S79))</f>
        <v/>
      </c>
      <c r="S79" s="126"/>
      <c r="T79" s="95" t="str">
        <f>IF(ISBLANK('6桁'!T79), "", IF(ISBLANK(U79), $T$50, U79))</f>
        <v/>
      </c>
      <c r="U79" s="96"/>
      <c r="V79" s="74"/>
      <c r="W79" s="251"/>
      <c r="X79" s="265"/>
      <c r="Y79" s="251"/>
    </row>
    <row r="80" spans="2:25" ht="30" customHeight="1">
      <c r="B80" s="503"/>
      <c r="C80" s="362" t="s">
        <v>364</v>
      </c>
      <c r="D80" s="254">
        <v>99</v>
      </c>
      <c r="E80" s="342">
        <v>103</v>
      </c>
      <c r="F80" s="95" t="str">
        <f>IF(ISBLANK('6桁'!F80), "", IF(ISBLANK(G80), $F$50, G80))</f>
        <v/>
      </c>
      <c r="G80" s="126"/>
      <c r="H80" s="95" t="str">
        <f>IF(ISBLANK('6桁'!H80), "", IF(ISBLANK(I80), $H$50, I80))</f>
        <v>MAX060+</v>
      </c>
      <c r="I80" s="126"/>
      <c r="J80" s="95" t="str">
        <f>IF(ISBLANK('6桁'!J80), "", IF(ISBLANK(K80), $J$50, K80))</f>
        <v>MAXLUX</v>
      </c>
      <c r="K80" s="126"/>
      <c r="L80" s="95" t="str">
        <f>IF(ISBLANK('6桁'!L80), "", IF(ISBLANK(M80), $L$50, M80))</f>
        <v/>
      </c>
      <c r="M80" s="126"/>
      <c r="N80" s="95" t="str">
        <f>IF(ISBLANK('6桁'!N80), "", IF(ISBLANK(O80), $N$50, O80))</f>
        <v>RV505</v>
      </c>
      <c r="O80" s="126"/>
      <c r="P80" s="95" t="str">
        <f>IF(ISBLANK('6桁'!P80), "", IF(ISBLANK(Q80), $P$50, Q80))</f>
        <v/>
      </c>
      <c r="Q80" s="126"/>
      <c r="R80" s="95" t="str">
        <f>IF(ISBLANK('6桁'!R80), "", IF(ISBLANK(S80), $R$50, S80))</f>
        <v/>
      </c>
      <c r="S80" s="126"/>
      <c r="T80" s="95" t="str">
        <f>IF(ISBLANK('6桁'!T80), "", IF(ISBLANK(U80), $T$50, U80))</f>
        <v/>
      </c>
      <c r="U80" s="96"/>
      <c r="V80" s="74"/>
      <c r="W80" s="251"/>
      <c r="X80" s="265"/>
      <c r="Y80" s="251"/>
    </row>
    <row r="81" spans="2:28" ht="30" customHeight="1">
      <c r="B81" s="503"/>
      <c r="C81" s="362" t="s">
        <v>306</v>
      </c>
      <c r="D81" s="254">
        <v>101</v>
      </c>
      <c r="E81" s="342">
        <v>105</v>
      </c>
      <c r="F81" s="95" t="str">
        <f>IF(ISBLANK('6桁'!F81), "", IF(ISBLANK(G81), $F$50, G81))</f>
        <v>MAXRS</v>
      </c>
      <c r="G81" s="126"/>
      <c r="H81" s="95" t="str">
        <f>IF(ISBLANK('6桁'!H81), "", IF(ISBLANK(I81), $H$50, I81))</f>
        <v>MAX060+</v>
      </c>
      <c r="I81" s="126"/>
      <c r="J81" s="95" t="str">
        <f>IF(ISBLANK('6桁'!J81), "", IF(ISBLANK(K81), $J$50, K81))</f>
        <v>MAXLUX</v>
      </c>
      <c r="K81" s="126"/>
      <c r="L81" s="95" t="str">
        <f>IF(ISBLANK('6桁'!L81), "", IF(ISBLANK(M81), $L$50, M81))</f>
        <v/>
      </c>
      <c r="M81" s="126"/>
      <c r="N81" s="95" t="str">
        <f>IF(ISBLANK('6桁'!N81), "", IF(ISBLANK(O81), $N$50, O81))</f>
        <v/>
      </c>
      <c r="O81" s="126"/>
      <c r="P81" s="95" t="str">
        <f>IF(ISBLANK('6桁'!P81), "", IF(ISBLANK(Q81), $P$50, Q81))</f>
        <v/>
      </c>
      <c r="Q81" s="126"/>
      <c r="R81" s="95" t="str">
        <f>IF(ISBLANK('6桁'!R81), "", IF(ISBLANK(S81), $R$50, S81))</f>
        <v/>
      </c>
      <c r="S81" s="126"/>
      <c r="T81" s="95" t="str">
        <f>IF(ISBLANK('6桁'!T81), "", IF(ISBLANK(U81), $T$50, U81))</f>
        <v/>
      </c>
      <c r="U81" s="96"/>
      <c r="V81" s="74"/>
      <c r="W81" s="251"/>
      <c r="X81" s="265"/>
      <c r="Y81" s="251"/>
    </row>
    <row r="82" spans="2:28" ht="30" customHeight="1">
      <c r="B82" s="503"/>
      <c r="C82" s="362" t="s">
        <v>307</v>
      </c>
      <c r="D82" s="254">
        <v>107</v>
      </c>
      <c r="E82" s="342">
        <v>111</v>
      </c>
      <c r="F82" s="95" t="str">
        <f>IF(ISBLANK('6桁'!F82), "", IF(ISBLANK(G82), $F$50, G82))</f>
        <v/>
      </c>
      <c r="G82" s="126"/>
      <c r="H82" s="95" t="str">
        <f>IF(ISBLANK('6桁'!H82), "", IF(ISBLANK(I82), $H$50, I82))</f>
        <v>MAX060+</v>
      </c>
      <c r="I82" s="126"/>
      <c r="J82" s="95" t="str">
        <f>IF(ISBLANK('6桁'!J82), "", IF(ISBLANK(K82), $J$50, K82))</f>
        <v/>
      </c>
      <c r="K82" s="126"/>
      <c r="L82" s="95" t="str">
        <f>IF(ISBLANK('6桁'!L82), "", IF(ISBLANK(M82), $L$50, M82))</f>
        <v/>
      </c>
      <c r="M82" s="126"/>
      <c r="N82" s="95" t="str">
        <f>IF(ISBLANK('6桁'!N82), "", IF(ISBLANK(O82), $N$50, O82))</f>
        <v/>
      </c>
      <c r="O82" s="126"/>
      <c r="P82" s="95" t="str">
        <f>IF(ISBLANK('6桁'!P82), "", IF(ISBLANK(Q82), $P$50, Q82))</f>
        <v/>
      </c>
      <c r="Q82" s="126"/>
      <c r="R82" s="95" t="str">
        <f>IF(ISBLANK('6桁'!R82), "", IF(ISBLANK(S82), $R$50, S82))</f>
        <v/>
      </c>
      <c r="S82" s="126"/>
      <c r="T82" s="95" t="str">
        <f>IF(ISBLANK('6桁'!T82), "", IF(ISBLANK(U82), $T$50, U82))</f>
        <v/>
      </c>
      <c r="U82" s="96"/>
      <c r="V82" s="74"/>
      <c r="W82" s="251"/>
      <c r="X82" s="265"/>
      <c r="Y82" s="251"/>
    </row>
    <row r="83" spans="2:28" ht="30" customHeight="1" thickBot="1">
      <c r="B83" s="544"/>
      <c r="C83" s="364" t="s">
        <v>1328</v>
      </c>
      <c r="D83" s="256">
        <v>103</v>
      </c>
      <c r="E83" s="344"/>
      <c r="F83" s="118" t="str">
        <f>IF(ISBLANK('6桁'!F83), "", IF(ISBLANK(G83), $F$50, G83))</f>
        <v/>
      </c>
      <c r="G83" s="21"/>
      <c r="H83" s="118" t="str">
        <f>IF(ISBLANK('6桁'!H83), "", IF(ISBLANK(I83), $H$50, I83))</f>
        <v/>
      </c>
      <c r="I83" s="127"/>
      <c r="J83" s="118" t="str">
        <f>IF(ISBLANK('6桁'!J83), "", IF(ISBLANK(K83), $J$50, K83))</f>
        <v>MAXLUX</v>
      </c>
      <c r="K83" s="127"/>
      <c r="L83" s="118" t="str">
        <f>IF(ISBLANK('6桁'!L83), "", IF(ISBLANK(M83), $L$50, M83))</f>
        <v/>
      </c>
      <c r="M83" s="127"/>
      <c r="N83" s="118" t="str">
        <f>IF(ISBLANK('6桁'!N83), "", IF(ISBLANK(O83), $N$50, O83))</f>
        <v/>
      </c>
      <c r="O83" s="127"/>
      <c r="P83" s="118" t="str">
        <f>IF(ISBLANK('6桁'!P83), "", IF(ISBLANK(Q83), $P$50, Q83))</f>
        <v/>
      </c>
      <c r="Q83" s="127"/>
      <c r="R83" s="118" t="str">
        <f>IF(ISBLANK('6桁'!R83), "", IF(ISBLANK(S83), $R$50, S83))</f>
        <v/>
      </c>
      <c r="S83" s="127"/>
      <c r="T83" s="118" t="str">
        <f>IF(ISBLANK('6桁'!T83), "", IF(ISBLANK(U83), $T$50, U83))</f>
        <v/>
      </c>
      <c r="U83" s="119"/>
      <c r="V83" s="74"/>
      <c r="W83" s="251"/>
      <c r="X83" s="265"/>
      <c r="Y83" s="251"/>
    </row>
    <row r="84" spans="2:28" ht="51" customHeight="1">
      <c r="B84" s="545" t="s">
        <v>1977</v>
      </c>
      <c r="C84" s="545"/>
      <c r="D84" s="545"/>
      <c r="E84" s="545"/>
      <c r="F84" s="545"/>
      <c r="G84" s="545"/>
      <c r="H84" s="545"/>
      <c r="I84" s="545"/>
      <c r="J84" s="545"/>
      <c r="K84" s="545"/>
      <c r="L84" s="545"/>
      <c r="M84" s="545"/>
      <c r="N84" s="545"/>
      <c r="O84" s="545"/>
      <c r="P84" s="545"/>
      <c r="Q84" s="545"/>
      <c r="R84" s="545"/>
      <c r="S84" s="545"/>
      <c r="T84" s="545"/>
      <c r="U84" s="545"/>
      <c r="V84" s="546"/>
      <c r="W84" s="546"/>
      <c r="X84" s="546"/>
      <c r="Y84" s="546"/>
    </row>
    <row r="85" spans="2:28" ht="14.25" customHeight="1" thickBot="1"/>
    <row r="86" spans="2:28" ht="25.5" customHeight="1" thickTop="1" thickBot="1">
      <c r="B86" s="518" t="s">
        <v>451</v>
      </c>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19"/>
      <c r="AA86" s="520"/>
    </row>
    <row r="87" spans="2:28" ht="10.5" customHeight="1" thickTop="1">
      <c r="C87" s="40"/>
      <c r="D87" s="40"/>
      <c r="E87" s="40"/>
      <c r="F87" s="79"/>
      <c r="H87" s="79"/>
      <c r="K87" s="52"/>
      <c r="M87" s="52"/>
      <c r="Q87" s="52"/>
    </row>
    <row r="88" spans="2:28" ht="20.100000000000001" customHeight="1" thickBot="1">
      <c r="B88" s="238" t="s">
        <v>721</v>
      </c>
    </row>
    <row r="89" spans="2:28" ht="19.5" customHeight="1" thickBot="1">
      <c r="B89" s="521" t="s">
        <v>452</v>
      </c>
      <c r="C89" s="534" t="s">
        <v>524</v>
      </c>
      <c r="D89" s="527" t="s">
        <v>1113</v>
      </c>
      <c r="E89" s="540"/>
      <c r="F89" s="531" t="s">
        <v>455</v>
      </c>
      <c r="G89" s="532"/>
      <c r="H89" s="532"/>
      <c r="I89" s="532"/>
      <c r="J89" s="532"/>
      <c r="K89" s="532"/>
      <c r="L89" s="532"/>
      <c r="M89" s="533"/>
      <c r="N89" s="103"/>
      <c r="O89" s="521" t="s">
        <v>452</v>
      </c>
      <c r="P89" s="534" t="s">
        <v>524</v>
      </c>
      <c r="Q89" s="535"/>
      <c r="R89" s="527" t="s">
        <v>1113</v>
      </c>
      <c r="S89" s="540"/>
      <c r="T89" s="531" t="s">
        <v>455</v>
      </c>
      <c r="U89" s="532"/>
      <c r="V89" s="532"/>
      <c r="W89" s="532"/>
      <c r="X89" s="532"/>
      <c r="Y89" s="533"/>
      <c r="Z89" s="135"/>
      <c r="AA89" s="11"/>
    </row>
    <row r="90" spans="2:28" ht="19.5" customHeight="1">
      <c r="B90" s="522"/>
      <c r="C90" s="536"/>
      <c r="D90" s="541"/>
      <c r="E90" s="542"/>
      <c r="F90" s="516" t="s">
        <v>973</v>
      </c>
      <c r="G90" s="507"/>
      <c r="H90" s="506" t="s">
        <v>670</v>
      </c>
      <c r="I90" s="507"/>
      <c r="J90" s="506" t="s">
        <v>765</v>
      </c>
      <c r="K90" s="507"/>
      <c r="L90" s="506" t="s">
        <v>974</v>
      </c>
      <c r="M90" s="507"/>
      <c r="N90" s="103"/>
      <c r="O90" s="522"/>
      <c r="P90" s="536"/>
      <c r="Q90" s="537"/>
      <c r="R90" s="541"/>
      <c r="S90" s="542"/>
      <c r="T90" s="516" t="s">
        <v>973</v>
      </c>
      <c r="U90" s="507"/>
      <c r="V90" s="516" t="s">
        <v>670</v>
      </c>
      <c r="W90" s="507"/>
      <c r="X90" s="516" t="s">
        <v>765</v>
      </c>
      <c r="Y90" s="507"/>
      <c r="Z90" s="135"/>
      <c r="AA90" s="11"/>
    </row>
    <row r="91" spans="2:28" ht="19.5" customHeight="1">
      <c r="B91" s="522"/>
      <c r="C91" s="536"/>
      <c r="D91" s="510" t="s">
        <v>1115</v>
      </c>
      <c r="E91" s="550" t="s">
        <v>1114</v>
      </c>
      <c r="F91" s="517"/>
      <c r="G91" s="509"/>
      <c r="H91" s="508"/>
      <c r="I91" s="509"/>
      <c r="J91" s="508"/>
      <c r="K91" s="509"/>
      <c r="L91" s="508"/>
      <c r="M91" s="509"/>
      <c r="N91" s="104"/>
      <c r="O91" s="522"/>
      <c r="P91" s="536"/>
      <c r="Q91" s="537"/>
      <c r="R91" s="510" t="s">
        <v>1115</v>
      </c>
      <c r="S91" s="550" t="s">
        <v>1114</v>
      </c>
      <c r="T91" s="517"/>
      <c r="U91" s="509"/>
      <c r="V91" s="517"/>
      <c r="W91" s="509"/>
      <c r="X91" s="517"/>
      <c r="Y91" s="509"/>
      <c r="Z91" s="552"/>
      <c r="AA91" s="548"/>
      <c r="AB91" s="40"/>
    </row>
    <row r="92" spans="2:28" ht="19.5" customHeight="1" thickBot="1">
      <c r="B92" s="523"/>
      <c r="C92" s="538"/>
      <c r="D92" s="549"/>
      <c r="E92" s="551"/>
      <c r="F92" s="951" t="s">
        <v>967</v>
      </c>
      <c r="G92" s="952"/>
      <c r="H92" s="951" t="s">
        <v>2158</v>
      </c>
      <c r="I92" s="952"/>
      <c r="J92" s="947" t="s">
        <v>2159</v>
      </c>
      <c r="K92" s="953"/>
      <c r="L92" s="951" t="s">
        <v>2160</v>
      </c>
      <c r="M92" s="952"/>
      <c r="N92" s="105"/>
      <c r="O92" s="523"/>
      <c r="P92" s="538"/>
      <c r="Q92" s="539"/>
      <c r="R92" s="549"/>
      <c r="S92" s="551"/>
      <c r="T92" s="947" t="s">
        <v>967</v>
      </c>
      <c r="U92" s="948"/>
      <c r="V92" s="947" t="s">
        <v>2158</v>
      </c>
      <c r="W92" s="948"/>
      <c r="X92" s="947" t="s">
        <v>2159</v>
      </c>
      <c r="Y92" s="948"/>
      <c r="Z92" s="536"/>
      <c r="AA92" s="547"/>
      <c r="AB92" s="40"/>
    </row>
    <row r="93" spans="2:28" ht="30" customHeight="1">
      <c r="B93" s="502">
        <v>22</v>
      </c>
      <c r="C93" s="352" t="s">
        <v>287</v>
      </c>
      <c r="D93" s="253"/>
      <c r="E93" s="353">
        <v>97</v>
      </c>
      <c r="F93" s="418" t="str">
        <f>IF(ISBLANK('6桁'!F93), "", IF(ISBLANK(G93), $F$92, G93))</f>
        <v/>
      </c>
      <c r="G93" s="106"/>
      <c r="H93" s="418" t="str">
        <f>IF(ISBLANK('6桁'!H93), "", IF(ISBLANK(I93), $H$92, I93))</f>
        <v>FK510</v>
      </c>
      <c r="I93" s="106"/>
      <c r="J93" s="418" t="str">
        <f>IF(ISBLANK('6桁'!J93), "", IF(ISBLANK(K93), $J$92, K93))</f>
        <v/>
      </c>
      <c r="K93" s="107"/>
      <c r="L93" s="418" t="str">
        <f>IF(ISBLANK('6桁'!L93), "", IF(ISBLANK(M93), $L$92, M93))</f>
        <v/>
      </c>
      <c r="M93" s="106"/>
      <c r="N93" s="265"/>
      <c r="O93" s="502">
        <v>20</v>
      </c>
      <c r="P93" s="498" t="s">
        <v>295</v>
      </c>
      <c r="Q93" s="499"/>
      <c r="R93" s="253">
        <v>102</v>
      </c>
      <c r="S93" s="365">
        <v>106</v>
      </c>
      <c r="T93" s="418" t="str">
        <f>IF(ISBLANK('6桁'!T93), "", IF(ISBLANK(U93), $T$92, U93))</f>
        <v>FK520L</v>
      </c>
      <c r="U93" s="106"/>
      <c r="V93" s="418" t="str">
        <f>IF(ISBLANK('6桁'!V93), "", IF(ISBLANK(W93), $V$92, W93))</f>
        <v/>
      </c>
      <c r="W93" s="107"/>
      <c r="X93" s="418" t="str">
        <f>IF(ISBLANK('6桁'!X93), "", IF(ISBLANK(Y93), $X$92, Y93))</f>
        <v/>
      </c>
      <c r="Y93" s="107"/>
      <c r="Z93" s="103"/>
      <c r="AA93" s="123"/>
      <c r="AB93" s="40"/>
    </row>
    <row r="94" spans="2:28" ht="30" customHeight="1">
      <c r="B94" s="503"/>
      <c r="C94" s="341" t="s">
        <v>456</v>
      </c>
      <c r="D94" s="254"/>
      <c r="E94" s="342">
        <v>92</v>
      </c>
      <c r="F94" s="419" t="str">
        <f>IF(ISBLANK('6桁'!F94), "", IF(ISBLANK(G94), $F$92, G94))</f>
        <v/>
      </c>
      <c r="G94" s="109"/>
      <c r="H94" s="419" t="str">
        <f>IF(ISBLANK('6桁'!H94), "", IF(ISBLANK(I94), $H$92, I94))</f>
        <v/>
      </c>
      <c r="I94" s="109"/>
      <c r="J94" s="419" t="str">
        <f>IF(ISBLANK('6桁'!J94), "", IF(ISBLANK(K94), $J$92, K94))</f>
        <v/>
      </c>
      <c r="K94" s="110"/>
      <c r="L94" s="419" t="str">
        <f>IF(ISBLANK('6桁'!L94), "", IF(ISBLANK(M94), $L$92, M94))</f>
        <v>FK453</v>
      </c>
      <c r="M94" s="109"/>
      <c r="N94" s="265"/>
      <c r="O94" s="503"/>
      <c r="P94" s="500" t="s">
        <v>457</v>
      </c>
      <c r="Q94" s="501"/>
      <c r="R94" s="254">
        <v>106</v>
      </c>
      <c r="S94" s="362">
        <v>110</v>
      </c>
      <c r="T94" s="419" t="str">
        <f>IF(ISBLANK('6桁'!T94), "", IF(ISBLANK(U94), $T$92, U94))</f>
        <v/>
      </c>
      <c r="U94" s="109"/>
      <c r="V94" s="419" t="str">
        <f>IF(ISBLANK('6桁'!V94), "", IF(ISBLANK(W94), $V$92, W94))</f>
        <v/>
      </c>
      <c r="W94" s="110"/>
      <c r="X94" s="419" t="str">
        <f>IF(ISBLANK('6桁'!X94), "", IF(ISBLANK(Y94), $X$92, Y94))</f>
        <v>FK510SUV</v>
      </c>
      <c r="Y94" s="110"/>
      <c r="Z94" s="103"/>
      <c r="AA94" s="123"/>
      <c r="AB94" s="40"/>
    </row>
    <row r="95" spans="2:28" ht="30" customHeight="1">
      <c r="B95" s="503"/>
      <c r="C95" s="341" t="s">
        <v>288</v>
      </c>
      <c r="D95" s="254"/>
      <c r="E95" s="342">
        <v>95</v>
      </c>
      <c r="F95" s="419" t="str">
        <f>IF(ISBLANK('6桁'!F95), "", IF(ISBLANK(G95), $F$92, G95))</f>
        <v/>
      </c>
      <c r="G95" s="109"/>
      <c r="H95" s="419" t="str">
        <f>IF(ISBLANK('6桁'!H95), "", IF(ISBLANK(I95), $H$92, I95))</f>
        <v/>
      </c>
      <c r="I95" s="109"/>
      <c r="J95" s="419" t="str">
        <f>IF(ISBLANK('6桁'!J95), "", IF(ISBLANK(K95), $J$92, K95))</f>
        <v/>
      </c>
      <c r="K95" s="110"/>
      <c r="L95" s="419" t="str">
        <f>IF(ISBLANK('6桁'!L95), "", IF(ISBLANK(M95), $L$92, M95))</f>
        <v>FK453</v>
      </c>
      <c r="M95" s="109"/>
      <c r="N95" s="265"/>
      <c r="O95" s="503"/>
      <c r="P95" s="500" t="s">
        <v>296</v>
      </c>
      <c r="Q95" s="501"/>
      <c r="R95" s="254">
        <v>99</v>
      </c>
      <c r="S95" s="362">
        <v>103</v>
      </c>
      <c r="T95" s="419" t="str">
        <f>IF(ISBLANK('6桁'!T95), "", IF(ISBLANK(U95), $T$92, U95))</f>
        <v>FK520L</v>
      </c>
      <c r="U95" s="109"/>
      <c r="V95" s="419" t="str">
        <f>IF(ISBLANK('6桁'!V95), "", IF(ISBLANK(W95), $V$92, W95))</f>
        <v/>
      </c>
      <c r="W95" s="110"/>
      <c r="X95" s="419" t="str">
        <f>IF(ISBLANK('6桁'!X95), "", IF(ISBLANK(Y95), $X$92, Y95))</f>
        <v/>
      </c>
      <c r="Y95" s="110"/>
      <c r="Z95" s="103"/>
      <c r="AA95" s="123"/>
      <c r="AB95" s="40"/>
    </row>
    <row r="96" spans="2:28" ht="30" customHeight="1">
      <c r="B96" s="503"/>
      <c r="C96" s="341" t="s">
        <v>289</v>
      </c>
      <c r="D96" s="254"/>
      <c r="E96" s="342">
        <v>97</v>
      </c>
      <c r="F96" s="420" t="str">
        <f>IF(ISBLANK('6桁'!F96), "", IF(ISBLANK(G96), $F$92, G96))</f>
        <v/>
      </c>
      <c r="G96" s="96"/>
      <c r="H96" s="420" t="str">
        <f>IF(ISBLANK('6桁'!H96), "", IF(ISBLANK(I96), $H$92, I96))</f>
        <v/>
      </c>
      <c r="I96" s="96"/>
      <c r="J96" s="420" t="str">
        <f>IF(ISBLANK('6桁'!J96), "", IF(ISBLANK(K96), $J$92, K96))</f>
        <v/>
      </c>
      <c r="K96" s="19"/>
      <c r="L96" s="420" t="str">
        <f>IF(ISBLANK('6桁'!L96), "", IF(ISBLANK(M96), $L$92, M96))</f>
        <v>FK452</v>
      </c>
      <c r="M96" s="440" t="s">
        <v>2161</v>
      </c>
      <c r="N96" s="265"/>
      <c r="O96" s="503"/>
      <c r="P96" s="500" t="s">
        <v>297</v>
      </c>
      <c r="Q96" s="501"/>
      <c r="R96" s="275">
        <v>101</v>
      </c>
      <c r="S96" s="276">
        <v>105</v>
      </c>
      <c r="T96" s="420" t="str">
        <f>IF(ISBLANK('6桁'!T96), "", IF(ISBLANK(U96), $T$92, U96))</f>
        <v>FK520L</v>
      </c>
      <c r="U96" s="96"/>
      <c r="V96" s="420" t="str">
        <f>IF(ISBLANK('6桁'!V96), "", IF(ISBLANK(W96), $V$92, W96))</f>
        <v/>
      </c>
      <c r="W96" s="19"/>
      <c r="X96" s="420" t="str">
        <f>IF(ISBLANK('6桁'!X96), "", IF(ISBLANK(Y96), $X$92, Y96))</f>
        <v/>
      </c>
      <c r="Y96" s="126"/>
      <c r="Z96" s="108"/>
      <c r="AA96" s="22"/>
      <c r="AB96" s="40"/>
    </row>
    <row r="97" spans="2:28" ht="30" customHeight="1">
      <c r="B97" s="503"/>
      <c r="C97" s="341" t="s">
        <v>458</v>
      </c>
      <c r="D97" s="254"/>
      <c r="E97" s="342">
        <v>101</v>
      </c>
      <c r="F97" s="420" t="str">
        <f>IF(ISBLANK('6桁'!F97), "", IF(ISBLANK(G97), $F$92, G97))</f>
        <v/>
      </c>
      <c r="G97" s="96"/>
      <c r="H97" s="420" t="str">
        <f>IF(ISBLANK('6桁'!H97), "", IF(ISBLANK(I97), $H$92, I97))</f>
        <v/>
      </c>
      <c r="I97" s="96"/>
      <c r="J97" s="420" t="str">
        <f>IF(ISBLANK('6桁'!J97), "", IF(ISBLANK(K97), $J$92, K97))</f>
        <v>FK510SUV</v>
      </c>
      <c r="K97" s="19"/>
      <c r="L97" s="420" t="str">
        <f>IF(ISBLANK('6桁'!L97), "", IF(ISBLANK(M97), $L$92, M97))</f>
        <v/>
      </c>
      <c r="M97" s="96"/>
      <c r="N97" s="265"/>
      <c r="O97" s="503"/>
      <c r="P97" s="500" t="s">
        <v>459</v>
      </c>
      <c r="Q97" s="501"/>
      <c r="R97" s="275">
        <v>100</v>
      </c>
      <c r="S97" s="276">
        <v>108</v>
      </c>
      <c r="T97" s="420" t="str">
        <f>IF(ISBLANK('6桁'!T97), "", IF(ISBLANK(U97), $T$92, U97))</f>
        <v>FK520L</v>
      </c>
      <c r="U97" s="96"/>
      <c r="V97" s="420" t="str">
        <f>IF(ISBLANK('6桁'!V97), "", IF(ISBLANK(W97), $V$92, W97))</f>
        <v/>
      </c>
      <c r="W97" s="19"/>
      <c r="X97" s="420" t="str">
        <f>IF(ISBLANK('6桁'!X97), "", IF(ISBLANK(Y97), $X$92, Y97))</f>
        <v/>
      </c>
      <c r="Y97" s="126"/>
      <c r="Z97" s="108"/>
      <c r="AA97" s="22"/>
      <c r="AB97" s="40"/>
    </row>
    <row r="98" spans="2:28" ht="30" customHeight="1">
      <c r="B98" s="503"/>
      <c r="C98" s="341" t="s">
        <v>326</v>
      </c>
      <c r="D98" s="254"/>
      <c r="E98" s="342">
        <v>103</v>
      </c>
      <c r="F98" s="420" t="str">
        <f>IF(ISBLANK('6桁'!F98), "", IF(ISBLANK(G98), $F$92, G98))</f>
        <v/>
      </c>
      <c r="G98" s="96"/>
      <c r="H98" s="420" t="str">
        <f>IF(ISBLANK('6桁'!H98), "", IF(ISBLANK(I98), $H$92, I98))</f>
        <v/>
      </c>
      <c r="I98" s="96"/>
      <c r="J98" s="420" t="str">
        <f>IF(ISBLANK('6桁'!J98), "", IF(ISBLANK(K98), $J$92, K98))</f>
        <v>FK510SUV</v>
      </c>
      <c r="K98" s="19"/>
      <c r="L98" s="420" t="str">
        <f>IF(ISBLANK('6桁'!L98), "", IF(ISBLANK(M98), $L$92, M98))</f>
        <v/>
      </c>
      <c r="M98" s="96"/>
      <c r="N98" s="265"/>
      <c r="O98" s="503"/>
      <c r="P98" s="500" t="s">
        <v>298</v>
      </c>
      <c r="Q98" s="501"/>
      <c r="R98" s="275">
        <v>106</v>
      </c>
      <c r="S98" s="276">
        <v>110</v>
      </c>
      <c r="T98" s="420" t="str">
        <f>IF(ISBLANK('6桁'!T98), "", IF(ISBLANK(U98), $T$92, U98))</f>
        <v/>
      </c>
      <c r="U98" s="96"/>
      <c r="V98" s="420" t="str">
        <f>IF(ISBLANK('6桁'!V98), "", IF(ISBLANK(W98), $V$92, W98))</f>
        <v/>
      </c>
      <c r="W98" s="19"/>
      <c r="X98" s="420" t="str">
        <f>IF(ISBLANK('6桁'!X98), "", IF(ISBLANK(Y98), $X$92, Y98))</f>
        <v>FK510SUV</v>
      </c>
      <c r="Y98" s="126"/>
      <c r="Z98" s="108"/>
      <c r="AA98" s="22"/>
      <c r="AB98" s="40"/>
    </row>
    <row r="99" spans="2:28" ht="30" customHeight="1">
      <c r="B99" s="503"/>
      <c r="C99" s="341" t="s">
        <v>460</v>
      </c>
      <c r="D99" s="254"/>
      <c r="E99" s="342">
        <v>102</v>
      </c>
      <c r="F99" s="420" t="str">
        <f>IF(ISBLANK('6桁'!F99), "", IF(ISBLANK(G99), $F$92, G99))</f>
        <v/>
      </c>
      <c r="G99" s="96"/>
      <c r="H99" s="420" t="str">
        <f>IF(ISBLANK('6桁'!H99), "", IF(ISBLANK(I99), $H$92, I99))</f>
        <v/>
      </c>
      <c r="I99" s="96"/>
      <c r="J99" s="420" t="str">
        <f>IF(ISBLANK('6桁'!J99), "", IF(ISBLANK(K99), $J$92, K99))</f>
        <v>FK510SUV</v>
      </c>
      <c r="K99" s="110"/>
      <c r="L99" s="420" t="str">
        <f>IF(ISBLANK('6桁'!L99), "", IF(ISBLANK(M99), $L$92, M99))</f>
        <v/>
      </c>
      <c r="M99" s="96"/>
      <c r="N99" s="265"/>
      <c r="O99" s="503"/>
      <c r="P99" s="500" t="s">
        <v>461</v>
      </c>
      <c r="Q99" s="501"/>
      <c r="R99" s="275"/>
      <c r="S99" s="276">
        <v>112</v>
      </c>
      <c r="T99" s="420" t="str">
        <f>IF(ISBLANK('6桁'!T99), "", IF(ISBLANK(U99), $T$92, U99))</f>
        <v/>
      </c>
      <c r="U99" s="96"/>
      <c r="V99" s="420" t="str">
        <f>IF(ISBLANK('6桁'!V99), "", IF(ISBLANK(W99), $V$92, W99))</f>
        <v/>
      </c>
      <c r="W99" s="110"/>
      <c r="X99" s="420" t="str">
        <f>IF(ISBLANK('6桁'!X99), "", IF(ISBLANK(Y99), $X$92, Y99))</f>
        <v>FK510SUV</v>
      </c>
      <c r="Y99" s="126"/>
      <c r="Z99" s="108"/>
      <c r="AA99" s="123"/>
      <c r="AB99" s="40"/>
    </row>
    <row r="100" spans="2:28" ht="30" customHeight="1">
      <c r="B100" s="503"/>
      <c r="C100" s="341" t="s">
        <v>462</v>
      </c>
      <c r="D100" s="254"/>
      <c r="E100" s="342">
        <v>106</v>
      </c>
      <c r="F100" s="420" t="str">
        <f>IF(ISBLANK('6桁'!F100), "", IF(ISBLANK(G100), $F$92, G100))</f>
        <v/>
      </c>
      <c r="G100" s="96"/>
      <c r="H100" s="420" t="str">
        <f>IF(ISBLANK('6桁'!H100), "", IF(ISBLANK(I100), $H$92, I100))</f>
        <v/>
      </c>
      <c r="I100" s="96"/>
      <c r="J100" s="420" t="str">
        <f>IF(ISBLANK('6桁'!J100), "", IF(ISBLANK(K100), $J$92, K100))</f>
        <v>FK510SUV</v>
      </c>
      <c r="K100" s="110"/>
      <c r="L100" s="420" t="str">
        <f>IF(ISBLANK('6桁'!L100), "", IF(ISBLANK(M100), $L$92, M100))</f>
        <v/>
      </c>
      <c r="M100" s="96"/>
      <c r="N100" s="265"/>
      <c r="O100" s="503"/>
      <c r="P100" s="500" t="s">
        <v>463</v>
      </c>
      <c r="Q100" s="501"/>
      <c r="R100" s="275">
        <v>110</v>
      </c>
      <c r="S100" s="276">
        <v>114</v>
      </c>
      <c r="T100" s="420" t="str">
        <f>IF(ISBLANK('6桁'!T100), "", IF(ISBLANK(U100), $T$92, U100))</f>
        <v/>
      </c>
      <c r="U100" s="96"/>
      <c r="V100" s="420" t="str">
        <f>IF(ISBLANK('6桁'!V100), "", IF(ISBLANK(W100), $V$92, W100))</f>
        <v/>
      </c>
      <c r="W100" s="110"/>
      <c r="X100" s="420" t="str">
        <f>IF(ISBLANK('6桁'!X100), "", IF(ISBLANK(Y100), $X$92, Y100))</f>
        <v>FK510SUV</v>
      </c>
      <c r="Y100" s="126"/>
      <c r="Z100" s="108"/>
      <c r="AA100" s="123"/>
      <c r="AB100" s="40"/>
    </row>
    <row r="101" spans="2:28" ht="30" customHeight="1">
      <c r="B101" s="503"/>
      <c r="C101" s="341" t="s">
        <v>464</v>
      </c>
      <c r="D101" s="254"/>
      <c r="E101" s="342">
        <v>106</v>
      </c>
      <c r="F101" s="420" t="str">
        <f>IF(ISBLANK('6桁'!F101), "", IF(ISBLANK(G101), $F$92, G101))</f>
        <v/>
      </c>
      <c r="G101" s="96"/>
      <c r="H101" s="420" t="str">
        <f>IF(ISBLANK('6桁'!H101), "", IF(ISBLANK(I101), $H$92, I101))</f>
        <v/>
      </c>
      <c r="I101" s="96"/>
      <c r="J101" s="420" t="str">
        <f>IF(ISBLANK('6桁'!J101), "", IF(ISBLANK(K101), $J$92, K101))</f>
        <v>FK510SUV</v>
      </c>
      <c r="K101" s="110"/>
      <c r="L101" s="420" t="str">
        <f>IF(ISBLANK('6桁'!L101), "", IF(ISBLANK(M101), $L$92, M101))</f>
        <v/>
      </c>
      <c r="M101" s="96"/>
      <c r="N101" s="265"/>
      <c r="O101" s="503"/>
      <c r="P101" s="500" t="s">
        <v>299</v>
      </c>
      <c r="Q101" s="501"/>
      <c r="R101" s="275">
        <v>105</v>
      </c>
      <c r="S101" s="276">
        <v>109</v>
      </c>
      <c r="T101" s="420" t="str">
        <f>IF(ISBLANK('6桁'!T101), "", IF(ISBLANK(U101), $T$92, U101))</f>
        <v>FK520L</v>
      </c>
      <c r="U101" s="96"/>
      <c r="V101" s="420" t="str">
        <f>IF(ISBLANK('6桁'!V101), "", IF(ISBLANK(W101), $V$92, W101))</f>
        <v/>
      </c>
      <c r="W101" s="110"/>
      <c r="X101" s="420" t="str">
        <f>IF(ISBLANK('6桁'!X101), "", IF(ISBLANK(Y101), $X$92, Y101))</f>
        <v/>
      </c>
      <c r="Y101" s="126"/>
      <c r="Z101" s="108"/>
      <c r="AA101" s="123"/>
      <c r="AB101" s="40"/>
    </row>
    <row r="102" spans="2:28" ht="30" customHeight="1">
      <c r="B102" s="504"/>
      <c r="C102" s="351" t="s">
        <v>465</v>
      </c>
      <c r="D102" s="257"/>
      <c r="E102" s="354">
        <v>107</v>
      </c>
      <c r="F102" s="421" t="str">
        <f>IF(ISBLANK('6桁'!F102), "", IF(ISBLANK(G102), $F$92, G102))</f>
        <v/>
      </c>
      <c r="G102" s="99"/>
      <c r="H102" s="421" t="str">
        <f>IF(ISBLANK('6桁'!H102), "", IF(ISBLANK(I102), $H$92, I102))</f>
        <v/>
      </c>
      <c r="I102" s="99"/>
      <c r="J102" s="421" t="str">
        <f>IF(ISBLANK('6桁'!J102), "", IF(ISBLANK(K102), $J$92, K102))</f>
        <v>FK510SUV</v>
      </c>
      <c r="K102" s="112"/>
      <c r="L102" s="421" t="str">
        <f>IF(ISBLANK('6桁'!L102), "", IF(ISBLANK(M102), $L$92, M102))</f>
        <v/>
      </c>
      <c r="M102" s="99"/>
      <c r="N102" s="265"/>
      <c r="O102" s="504"/>
      <c r="P102" s="560" t="s">
        <v>466</v>
      </c>
      <c r="Q102" s="561"/>
      <c r="R102" s="277"/>
      <c r="S102" s="278">
        <v>113</v>
      </c>
      <c r="T102" s="421" t="str">
        <f>IF(ISBLANK('6桁'!T102), "", IF(ISBLANK(U102), $T$92, U102))</f>
        <v/>
      </c>
      <c r="U102" s="99"/>
      <c r="V102" s="421" t="str">
        <f>IF(ISBLANK('6桁'!V102), "", IF(ISBLANK(W102), $V$92, W102))</f>
        <v/>
      </c>
      <c r="W102" s="112"/>
      <c r="X102" s="421" t="str">
        <f>IF(ISBLANK('6桁'!X102), "", IF(ISBLANK(Y102), $X$92, Y102))</f>
        <v>FK510SUV</v>
      </c>
      <c r="Y102" s="142"/>
      <c r="Z102" s="108"/>
      <c r="AA102" s="123"/>
      <c r="AB102" s="40"/>
    </row>
    <row r="103" spans="2:28" ht="30" customHeight="1">
      <c r="B103" s="543">
        <v>21</v>
      </c>
      <c r="C103" s="401" t="s">
        <v>467</v>
      </c>
      <c r="D103" s="255"/>
      <c r="E103" s="402">
        <v>93</v>
      </c>
      <c r="F103" s="422" t="str">
        <f>IF(ISBLANK('6桁'!F103), "", IF(ISBLANK(G103), $F$92, G103))</f>
        <v/>
      </c>
      <c r="G103" s="97"/>
      <c r="H103" s="422" t="str">
        <f>IF(ISBLANK('6桁'!H103), "", IF(ISBLANK(I103), $H$92, I103))</f>
        <v>FK510</v>
      </c>
      <c r="I103" s="97"/>
      <c r="J103" s="422" t="str">
        <f>IF(ISBLANK('6桁'!J103), "", IF(ISBLANK(K103), $J$92, K103))</f>
        <v/>
      </c>
      <c r="K103" s="115"/>
      <c r="L103" s="422" t="str">
        <f>IF(ISBLANK('6桁'!L103), "", IF(ISBLANK(M103), $L$92, M103))</f>
        <v/>
      </c>
      <c r="M103" s="97"/>
      <c r="N103" s="265"/>
      <c r="O103" s="543">
        <v>19</v>
      </c>
      <c r="P103" s="556" t="s">
        <v>434</v>
      </c>
      <c r="Q103" s="557"/>
      <c r="R103" s="279"/>
      <c r="S103" s="280">
        <v>89</v>
      </c>
      <c r="T103" s="422" t="str">
        <f>IF(ISBLANK('6桁'!T103), "", IF(ISBLANK(U103), $T$92, U103))</f>
        <v/>
      </c>
      <c r="U103" s="360"/>
      <c r="V103" s="422" t="str">
        <f>IF(ISBLANK('6桁'!V103), "", IF(ISBLANK(W103), $V$92, W103))</f>
        <v>FK510</v>
      </c>
      <c r="W103" s="116"/>
      <c r="X103" s="422" t="str">
        <f>IF(ISBLANK('6桁'!X103), "", IF(ISBLANK(Y103), $X$92, Y103))</f>
        <v/>
      </c>
      <c r="Y103" s="133"/>
      <c r="Z103" s="108"/>
      <c r="AA103" s="123"/>
      <c r="AB103" s="40"/>
    </row>
    <row r="104" spans="2:28" ht="30" customHeight="1">
      <c r="B104" s="503"/>
      <c r="C104" s="341" t="s">
        <v>468</v>
      </c>
      <c r="D104" s="254"/>
      <c r="E104" s="342">
        <v>100</v>
      </c>
      <c r="F104" s="420" t="str">
        <f>IF(ISBLANK('6桁'!F104), "", IF(ISBLANK(G104), $F$92, G104))</f>
        <v>FK520L</v>
      </c>
      <c r="G104" s="96"/>
      <c r="H104" s="420" t="str">
        <f>IF(ISBLANK('6桁'!H104), "", IF(ISBLANK(I104), $H$92, I104))</f>
        <v/>
      </c>
      <c r="I104" s="96"/>
      <c r="J104" s="420" t="str">
        <f>IF(ISBLANK('6桁'!J104), "", IF(ISBLANK(K104), $J$92, K104))</f>
        <v/>
      </c>
      <c r="K104" s="110"/>
      <c r="L104" s="420" t="str">
        <f>IF(ISBLANK('6桁'!L104), "", IF(ISBLANK(M104), $L$92, M104))</f>
        <v/>
      </c>
      <c r="M104" s="96"/>
      <c r="N104" s="265"/>
      <c r="O104" s="503"/>
      <c r="P104" s="500" t="s">
        <v>328</v>
      </c>
      <c r="Q104" s="501"/>
      <c r="R104" s="275"/>
      <c r="S104" s="276">
        <v>91</v>
      </c>
      <c r="T104" s="420" t="str">
        <f>IF(ISBLANK('6桁'!T104), "", IF(ISBLANK(U104), $T$92, U104))</f>
        <v>FK520L</v>
      </c>
      <c r="U104" s="96"/>
      <c r="V104" s="420" t="str">
        <f>IF(ISBLANK('6桁'!V104), "", IF(ISBLANK(W104), $V$92, W104))</f>
        <v/>
      </c>
      <c r="W104" s="110"/>
      <c r="X104" s="420" t="str">
        <f>IF(ISBLANK('6桁'!X104), "", IF(ISBLANK(Y104), $X$92, Y104))</f>
        <v/>
      </c>
      <c r="Y104" s="126"/>
      <c r="Z104" s="108"/>
      <c r="AA104" s="123"/>
      <c r="AB104" s="40"/>
    </row>
    <row r="105" spans="2:28" ht="30" customHeight="1">
      <c r="B105" s="503"/>
      <c r="C105" s="341" t="s">
        <v>469</v>
      </c>
      <c r="D105" s="254"/>
      <c r="E105" s="342">
        <v>102</v>
      </c>
      <c r="F105" s="420" t="str">
        <f>IF(ISBLANK('6桁'!F105), "", IF(ISBLANK(G105), $F$92, G105))</f>
        <v/>
      </c>
      <c r="G105" s="96"/>
      <c r="H105" s="420" t="str">
        <f>IF(ISBLANK('6桁'!H105), "", IF(ISBLANK(I105), $H$92, I105))</f>
        <v>FK510</v>
      </c>
      <c r="I105" s="96"/>
      <c r="J105" s="420" t="str">
        <f>IF(ISBLANK('6桁'!J105), "", IF(ISBLANK(K105), $J$92, K105))</f>
        <v/>
      </c>
      <c r="K105" s="110"/>
      <c r="L105" s="420" t="str">
        <f>IF(ISBLANK('6桁'!L105), "", IF(ISBLANK(M105), $L$92, M105))</f>
        <v/>
      </c>
      <c r="M105" s="96"/>
      <c r="N105" s="265"/>
      <c r="O105" s="503"/>
      <c r="P105" s="500" t="s">
        <v>127</v>
      </c>
      <c r="Q105" s="501"/>
      <c r="R105" s="275">
        <v>89</v>
      </c>
      <c r="S105" s="276">
        <v>93</v>
      </c>
      <c r="T105" s="420" t="str">
        <f>IF(ISBLANK('6桁'!T105), "", IF(ISBLANK(U105), $T$92, U105))</f>
        <v>FK520L</v>
      </c>
      <c r="U105" s="96"/>
      <c r="V105" s="420" t="str">
        <f>IF(ISBLANK('6桁'!V105), "", IF(ISBLANK(W105), $V$92, W105))</f>
        <v/>
      </c>
      <c r="W105" s="110"/>
      <c r="X105" s="420" t="str">
        <f>IF(ISBLANK('6桁'!X105), "", IF(ISBLANK(Y105), $X$92, Y105))</f>
        <v/>
      </c>
      <c r="Y105" s="126"/>
      <c r="Z105" s="108"/>
      <c r="AA105" s="123"/>
      <c r="AB105" s="40"/>
    </row>
    <row r="106" spans="2:28" ht="30" customHeight="1">
      <c r="B106" s="503"/>
      <c r="C106" s="341" t="s">
        <v>327</v>
      </c>
      <c r="D106" s="254"/>
      <c r="E106" s="342">
        <v>96</v>
      </c>
      <c r="F106" s="420" t="str">
        <f>IF(ISBLANK('6桁'!F106), "", IF(ISBLANK(G106), $F$92, G106))</f>
        <v>FK520L</v>
      </c>
      <c r="G106" s="96"/>
      <c r="H106" s="420" t="str">
        <f>IF(ISBLANK('6桁'!H106), "", IF(ISBLANK(I106), $H$92, I106))</f>
        <v/>
      </c>
      <c r="I106" s="96"/>
      <c r="J106" s="420" t="str">
        <f>IF(ISBLANK('6桁'!J106), "", IF(ISBLANK(K106), $J$92, K106))</f>
        <v/>
      </c>
      <c r="K106" s="110"/>
      <c r="L106" s="420" t="str">
        <f>IF(ISBLANK('6桁'!L106), "", IF(ISBLANK(M106), $L$92, M106))</f>
        <v/>
      </c>
      <c r="M106" s="96"/>
      <c r="N106" s="265"/>
      <c r="O106" s="503"/>
      <c r="P106" s="500" t="s">
        <v>44</v>
      </c>
      <c r="Q106" s="501"/>
      <c r="R106" s="275">
        <v>92</v>
      </c>
      <c r="S106" s="276">
        <v>96</v>
      </c>
      <c r="T106" s="420" t="str">
        <f>IF(ISBLANK('6桁'!T106), "", IF(ISBLANK(U106), $T$92, U106))</f>
        <v>FK520L</v>
      </c>
      <c r="U106" s="96"/>
      <c r="V106" s="420" t="str">
        <f>IF(ISBLANK('6桁'!V106), "", IF(ISBLANK(W106), $V$92, W106))</f>
        <v/>
      </c>
      <c r="W106" s="110"/>
      <c r="X106" s="420" t="str">
        <f>IF(ISBLANK('6桁'!X106), "", IF(ISBLANK(Y106), $X$92, Y106))</f>
        <v/>
      </c>
      <c r="Y106" s="126"/>
      <c r="Z106" s="108"/>
      <c r="AA106" s="123"/>
      <c r="AB106" s="40"/>
    </row>
    <row r="107" spans="2:28" ht="30" customHeight="1">
      <c r="B107" s="503"/>
      <c r="C107" s="341" t="s">
        <v>436</v>
      </c>
      <c r="D107" s="254"/>
      <c r="E107" s="342">
        <v>101</v>
      </c>
      <c r="F107" s="420" t="str">
        <f>IF(ISBLANK('6桁'!F107), "", IF(ISBLANK(G107), $F$92, G107))</f>
        <v/>
      </c>
      <c r="G107" s="96"/>
      <c r="H107" s="420" t="str">
        <f>IF(ISBLANK('6桁'!H107), "", IF(ISBLANK(I107), $H$92, I107))</f>
        <v>FK510</v>
      </c>
      <c r="I107" s="96"/>
      <c r="J107" s="420" t="str">
        <f>IF(ISBLANK('6桁'!J107), "", IF(ISBLANK(K107), $J$92, K107))</f>
        <v/>
      </c>
      <c r="K107" s="110"/>
      <c r="L107" s="420" t="str">
        <f>IF(ISBLANK('6桁'!L107), "", IF(ISBLANK(M107), $L$92, M107))</f>
        <v/>
      </c>
      <c r="M107" s="96"/>
      <c r="N107" s="265"/>
      <c r="O107" s="503"/>
      <c r="P107" s="500" t="s">
        <v>329</v>
      </c>
      <c r="Q107" s="501"/>
      <c r="R107" s="275">
        <v>94</v>
      </c>
      <c r="S107" s="276">
        <v>98</v>
      </c>
      <c r="T107" s="420" t="str">
        <f>IF(ISBLANK('6桁'!T107), "", IF(ISBLANK(U107), $T$92, U107))</f>
        <v>FK520L</v>
      </c>
      <c r="U107" s="96"/>
      <c r="V107" s="420" t="str">
        <f>IF(ISBLANK('6桁'!V107), "", IF(ISBLANK(W107), $V$92, W107))</f>
        <v/>
      </c>
      <c r="W107" s="110"/>
      <c r="X107" s="420" t="str">
        <f>IF(ISBLANK('6桁'!X107), "", IF(ISBLANK(Y107), $X$92, Y107))</f>
        <v/>
      </c>
      <c r="Y107" s="126"/>
      <c r="Z107" s="108"/>
      <c r="AA107" s="123"/>
      <c r="AB107" s="40"/>
    </row>
    <row r="108" spans="2:28" ht="30" customHeight="1">
      <c r="B108" s="503"/>
      <c r="C108" s="341" t="s">
        <v>470</v>
      </c>
      <c r="D108" s="254"/>
      <c r="E108" s="342">
        <v>105</v>
      </c>
      <c r="F108" s="420" t="str">
        <f>IF(ISBLANK('6桁'!F108), "", IF(ISBLANK(G108), $F$92, G108))</f>
        <v/>
      </c>
      <c r="G108" s="96"/>
      <c r="H108" s="420" t="str">
        <f>IF(ISBLANK('6桁'!H108), "", IF(ISBLANK(I108), $H$92, I108))</f>
        <v/>
      </c>
      <c r="I108" s="96"/>
      <c r="J108" s="420" t="str">
        <f>IF(ISBLANK('6桁'!J108), "", IF(ISBLANK(K108), $J$92, K108))</f>
        <v>FK510SUV</v>
      </c>
      <c r="K108" s="110"/>
      <c r="L108" s="420" t="str">
        <f>IF(ISBLANK('6桁'!L108), "", IF(ISBLANK(M108), $L$92, M108))</f>
        <v/>
      </c>
      <c r="M108" s="96"/>
      <c r="N108" s="265"/>
      <c r="O108" s="503"/>
      <c r="P108" s="500" t="s">
        <v>330</v>
      </c>
      <c r="Q108" s="501"/>
      <c r="R108" s="275">
        <v>96</v>
      </c>
      <c r="S108" s="276">
        <v>100</v>
      </c>
      <c r="T108" s="420" t="str">
        <f>IF(ISBLANK('6桁'!T108), "", IF(ISBLANK(U108), $T$92, U108))</f>
        <v/>
      </c>
      <c r="U108" s="96"/>
      <c r="V108" s="420" t="str">
        <f>IF(ISBLANK('6桁'!V108), "", IF(ISBLANK(W108), $V$92, W108))</f>
        <v>FK510</v>
      </c>
      <c r="W108" s="110"/>
      <c r="X108" s="420" t="str">
        <f>IF(ISBLANK('6桁'!X108), "", IF(ISBLANK(Y108), $X$92, Y108))</f>
        <v/>
      </c>
      <c r="Y108" s="126"/>
      <c r="Z108" s="108"/>
      <c r="AA108" s="123"/>
      <c r="AB108" s="40"/>
    </row>
    <row r="109" spans="2:28" ht="30" customHeight="1">
      <c r="B109" s="503"/>
      <c r="C109" s="341" t="s">
        <v>290</v>
      </c>
      <c r="D109" s="254"/>
      <c r="E109" s="342">
        <v>107</v>
      </c>
      <c r="F109" s="420" t="str">
        <f>IF(ISBLANK('6桁'!F109), "", IF(ISBLANK(G109), $F$92, G109))</f>
        <v>FK520L</v>
      </c>
      <c r="G109" s="96"/>
      <c r="H109" s="420" t="str">
        <f>IF(ISBLANK('6桁'!H109), "", IF(ISBLANK(I109), $H$92, I109))</f>
        <v/>
      </c>
      <c r="I109" s="96"/>
      <c r="J109" s="420" t="str">
        <f>IF(ISBLANK('6桁'!J109), "", IF(ISBLANK(K109), $J$92, K109))</f>
        <v/>
      </c>
      <c r="K109" s="110"/>
      <c r="L109" s="420" t="str">
        <f>IF(ISBLANK('6桁'!L109), "", IF(ISBLANK(M109), $L$92, M109))</f>
        <v/>
      </c>
      <c r="M109" s="96"/>
      <c r="N109" s="265"/>
      <c r="O109" s="503"/>
      <c r="P109" s="500" t="s">
        <v>213</v>
      </c>
      <c r="Q109" s="501"/>
      <c r="R109" s="275"/>
      <c r="S109" s="276">
        <v>85</v>
      </c>
      <c r="T109" s="420" t="str">
        <f>IF(ISBLANK('6桁'!T109), "", IF(ISBLANK(U109), $T$92, U109))</f>
        <v/>
      </c>
      <c r="U109" s="96"/>
      <c r="V109" s="420" t="str">
        <f>IF(ISBLANK('6桁'!V109), "", IF(ISBLANK(W109), $V$92, W109))</f>
        <v>FK510</v>
      </c>
      <c r="W109" s="110"/>
      <c r="X109" s="420" t="str">
        <f>IF(ISBLANK('6桁'!X109), "", IF(ISBLANK(Y109), $X$92, Y109))</f>
        <v/>
      </c>
      <c r="Y109" s="126"/>
      <c r="Z109" s="108"/>
      <c r="AA109" s="123"/>
      <c r="AB109" s="40"/>
    </row>
    <row r="110" spans="2:28" ht="30" customHeight="1">
      <c r="B110" s="503"/>
      <c r="C110" s="341" t="s">
        <v>471</v>
      </c>
      <c r="D110" s="254"/>
      <c r="E110" s="342">
        <v>105</v>
      </c>
      <c r="F110" s="420" t="str">
        <f>IF(ISBLANK('6桁'!F110), "", IF(ISBLANK(G110), $F$92, G110))</f>
        <v>FK520L</v>
      </c>
      <c r="G110" s="96"/>
      <c r="H110" s="420" t="str">
        <f>IF(ISBLANK('6桁'!H110), "", IF(ISBLANK(I110), $H$92, I110))</f>
        <v/>
      </c>
      <c r="I110" s="96"/>
      <c r="J110" s="420" t="str">
        <f>IF(ISBLANK('6桁'!J110), "", IF(ISBLANK(K110), $J$92, K110))</f>
        <v/>
      </c>
      <c r="K110" s="110"/>
      <c r="L110" s="420" t="str">
        <f>IF(ISBLANK('6桁'!L110), "", IF(ISBLANK(M110), $L$92, M110))</f>
        <v/>
      </c>
      <c r="M110" s="96"/>
      <c r="N110" s="265"/>
      <c r="O110" s="503"/>
      <c r="P110" s="500" t="s">
        <v>214</v>
      </c>
      <c r="Q110" s="501"/>
      <c r="R110" s="275">
        <v>84</v>
      </c>
      <c r="S110" s="276">
        <v>88</v>
      </c>
      <c r="T110" s="420" t="str">
        <f>IF(ISBLANK('6桁'!T110), "", IF(ISBLANK(U110), $T$92, U110))</f>
        <v>FK520L</v>
      </c>
      <c r="U110" s="96"/>
      <c r="V110" s="420" t="str">
        <f>IF(ISBLANK('6桁'!V110), "", IF(ISBLANK(W110), $V$92, W110))</f>
        <v/>
      </c>
      <c r="W110" s="110"/>
      <c r="X110" s="420" t="str">
        <f>IF(ISBLANK('6桁'!X110), "", IF(ISBLANK(Y110), $X$92, Y110))</f>
        <v/>
      </c>
      <c r="Y110" s="126"/>
      <c r="Z110" s="108"/>
      <c r="AA110" s="123"/>
      <c r="AB110" s="40"/>
    </row>
    <row r="111" spans="2:28" ht="30" customHeight="1">
      <c r="B111" s="503"/>
      <c r="C111" s="341" t="s">
        <v>472</v>
      </c>
      <c r="D111" s="254"/>
      <c r="E111" s="342">
        <v>107</v>
      </c>
      <c r="F111" s="420" t="str">
        <f>IF(ISBLANK('6桁'!F111), "", IF(ISBLANK(G111), $F$92, G111))</f>
        <v/>
      </c>
      <c r="G111" s="96"/>
      <c r="H111" s="420" t="str">
        <f>IF(ISBLANK('6桁'!H111), "", IF(ISBLANK(I111), $H$92, I111))</f>
        <v/>
      </c>
      <c r="I111" s="96"/>
      <c r="J111" s="420" t="str">
        <f>IF(ISBLANK('6桁'!J111), "", IF(ISBLANK(K111), $J$92, K111))</f>
        <v>FK510SUV</v>
      </c>
      <c r="K111" s="110"/>
      <c r="L111" s="420" t="str">
        <f>IF(ISBLANK('6桁'!L111), "", IF(ISBLANK(M111), $L$92, M111))</f>
        <v/>
      </c>
      <c r="M111" s="96"/>
      <c r="N111" s="265"/>
      <c r="O111" s="503"/>
      <c r="P111" s="500" t="s">
        <v>215</v>
      </c>
      <c r="Q111" s="501"/>
      <c r="R111" s="275">
        <v>87</v>
      </c>
      <c r="S111" s="276">
        <v>91</v>
      </c>
      <c r="T111" s="420" t="str">
        <f>IF(ISBLANK('6桁'!T111), "", IF(ISBLANK(U111), $T$92, U111))</f>
        <v>FK520L</v>
      </c>
      <c r="U111" s="96"/>
      <c r="V111" s="420" t="str">
        <f>IF(ISBLANK('6桁'!V111), "", IF(ISBLANK(W111), $V$92, W111))</f>
        <v/>
      </c>
      <c r="W111" s="110"/>
      <c r="X111" s="420" t="str">
        <f>IF(ISBLANK('6桁'!X111), "", IF(ISBLANK(Y111), $X$92, Y111))</f>
        <v/>
      </c>
      <c r="Y111" s="126"/>
      <c r="Z111" s="108"/>
      <c r="AA111" s="123"/>
      <c r="AB111" s="40"/>
    </row>
    <row r="112" spans="2:28" ht="30" customHeight="1">
      <c r="B112" s="503"/>
      <c r="C112" s="341" t="s">
        <v>473</v>
      </c>
      <c r="D112" s="254"/>
      <c r="E112" s="342">
        <v>109</v>
      </c>
      <c r="F112" s="420" t="str">
        <f>IF(ISBLANK('6桁'!F112), "", IF(ISBLANK(G112), $F$92, G112))</f>
        <v/>
      </c>
      <c r="G112" s="117"/>
      <c r="H112" s="420" t="str">
        <f>IF(ISBLANK('6桁'!H112), "", IF(ISBLANK(I112), $H$92, I112))</f>
        <v/>
      </c>
      <c r="I112" s="96"/>
      <c r="J112" s="420" t="str">
        <f>IF(ISBLANK('6桁'!J112), "", IF(ISBLANK(K112), $J$92, K112))</f>
        <v>FK510SUV</v>
      </c>
      <c r="K112" s="110"/>
      <c r="L112" s="420" t="str">
        <f>IF(ISBLANK('6桁'!L112), "", IF(ISBLANK(M112), $L$92, M112))</f>
        <v/>
      </c>
      <c r="M112" s="117"/>
      <c r="N112" s="265"/>
      <c r="O112" s="503"/>
      <c r="P112" s="500" t="s">
        <v>216</v>
      </c>
      <c r="Q112" s="501"/>
      <c r="R112" s="275">
        <v>89</v>
      </c>
      <c r="S112" s="276">
        <v>93</v>
      </c>
      <c r="T112" s="420" t="str">
        <f>IF(ISBLANK('6桁'!T112), "", IF(ISBLANK(U112), $T$92, U112))</f>
        <v>FK520L</v>
      </c>
      <c r="U112" s="96"/>
      <c r="V112" s="420" t="str">
        <f>IF(ISBLANK('6桁'!V112), "", IF(ISBLANK(W112), $V$92, W112))</f>
        <v/>
      </c>
      <c r="W112" s="110"/>
      <c r="X112" s="420" t="str">
        <f>IF(ISBLANK('6桁'!X112), "", IF(ISBLANK(Y112), $X$92, Y112))</f>
        <v/>
      </c>
      <c r="Y112" s="126"/>
      <c r="Z112" s="108"/>
      <c r="AA112" s="123"/>
      <c r="AB112" s="40"/>
    </row>
    <row r="113" spans="2:28" ht="30" customHeight="1">
      <c r="B113" s="504"/>
      <c r="C113" s="351" t="s">
        <v>475</v>
      </c>
      <c r="D113" s="257"/>
      <c r="E113" s="354">
        <v>113</v>
      </c>
      <c r="F113" s="421" t="str">
        <f>IF(ISBLANK('6桁'!F113), "", IF(ISBLANK(G113), $F$92, G113))</f>
        <v/>
      </c>
      <c r="G113" s="99"/>
      <c r="H113" s="421" t="str">
        <f>IF(ISBLANK('6桁'!H113), "", IF(ISBLANK(I113), $H$92, I113))</f>
        <v/>
      </c>
      <c r="I113" s="99"/>
      <c r="J113" s="421" t="str">
        <f>IF(ISBLANK('6桁'!J113), "", IF(ISBLANK(K113), $J$92, K113))</f>
        <v>FK510SUV</v>
      </c>
      <c r="K113" s="112"/>
      <c r="L113" s="421" t="str">
        <f>IF(ISBLANK('6桁'!L113), "", IF(ISBLANK(M113), $L$92, M113))</f>
        <v/>
      </c>
      <c r="M113" s="99"/>
      <c r="N113" s="265"/>
      <c r="O113" s="503"/>
      <c r="P113" s="500" t="s">
        <v>300</v>
      </c>
      <c r="Q113" s="501"/>
      <c r="R113" s="275">
        <v>92</v>
      </c>
      <c r="S113" s="276">
        <v>96</v>
      </c>
      <c r="T113" s="420" t="str">
        <f>IF(ISBLANK('6桁'!T113), "", IF(ISBLANK(U113), $T$92, U113))</f>
        <v>FK520L</v>
      </c>
      <c r="U113" s="96"/>
      <c r="V113" s="420" t="str">
        <f>IF(ISBLANK('6桁'!V113), "", IF(ISBLANK(W113), $V$92, W113))</f>
        <v/>
      </c>
      <c r="W113" s="110"/>
      <c r="X113" s="420" t="str">
        <f>IF(ISBLANK('6桁'!X113), "", IF(ISBLANK(Y113), $X$92, Y113))</f>
        <v/>
      </c>
      <c r="Y113" s="126"/>
      <c r="Z113" s="108"/>
      <c r="AA113" s="123"/>
      <c r="AB113" s="40"/>
    </row>
    <row r="114" spans="2:28" ht="30" customHeight="1">
      <c r="B114" s="543">
        <v>20</v>
      </c>
      <c r="C114" s="345" t="s">
        <v>291</v>
      </c>
      <c r="D114" s="318"/>
      <c r="E114" s="361">
        <v>93</v>
      </c>
      <c r="F114" s="423" t="str">
        <f>IF(ISBLANK('6桁'!F114), "", IF(ISBLANK(G114), $F$92, G114))</f>
        <v/>
      </c>
      <c r="G114" s="360"/>
      <c r="H114" s="423" t="str">
        <f>IF(ISBLANK('6桁'!H114), "", IF(ISBLANK(I114), $H$92, I114))</f>
        <v>FK510</v>
      </c>
      <c r="I114" s="360"/>
      <c r="J114" s="423" t="str">
        <f>IF(ISBLANK('6桁'!J114), "", IF(ISBLANK(K114), $J$92, K114))</f>
        <v/>
      </c>
      <c r="K114" s="116"/>
      <c r="L114" s="423" t="str">
        <f>IF(ISBLANK('6桁'!L114), "", IF(ISBLANK(M114), $L$92, M114))</f>
        <v/>
      </c>
      <c r="M114" s="360"/>
      <c r="N114" s="265"/>
      <c r="O114" s="503"/>
      <c r="P114" s="500" t="s">
        <v>301</v>
      </c>
      <c r="Q114" s="501"/>
      <c r="R114" s="275">
        <v>94</v>
      </c>
      <c r="S114" s="276">
        <v>98</v>
      </c>
      <c r="T114" s="420" t="str">
        <f>IF(ISBLANK('6桁'!T114), "", IF(ISBLANK(U114), $T$92, U114))</f>
        <v>FK520L</v>
      </c>
      <c r="U114" s="96"/>
      <c r="V114" s="420" t="str">
        <f>IF(ISBLANK('6桁'!V114), "", IF(ISBLANK(W114), $V$92, W114))</f>
        <v/>
      </c>
      <c r="W114" s="110"/>
      <c r="X114" s="420" t="str">
        <f>IF(ISBLANK('6桁'!X114), "", IF(ISBLANK(Y114), $X$92, Y114))</f>
        <v/>
      </c>
      <c r="Y114" s="126"/>
      <c r="Z114" s="108"/>
      <c r="AA114" s="123"/>
      <c r="AB114" s="40"/>
    </row>
    <row r="115" spans="2:28" ht="30" customHeight="1">
      <c r="B115" s="503"/>
      <c r="C115" s="341" t="s">
        <v>476</v>
      </c>
      <c r="D115" s="254"/>
      <c r="E115" s="342">
        <v>95</v>
      </c>
      <c r="F115" s="420" t="str">
        <f>IF(ISBLANK('6桁'!F115), "", IF(ISBLANK(G115), $F$92, G115))</f>
        <v/>
      </c>
      <c r="G115" s="96"/>
      <c r="H115" s="420" t="str">
        <f>IF(ISBLANK('6桁'!H115), "", IF(ISBLANK(I115), $H$92, I115))</f>
        <v>FK510</v>
      </c>
      <c r="I115" s="96"/>
      <c r="J115" s="420" t="str">
        <f>IF(ISBLANK('6桁'!J115), "", IF(ISBLANK(K115), $J$92, K115))</f>
        <v/>
      </c>
      <c r="K115" s="110"/>
      <c r="L115" s="420" t="str">
        <f>IF(ISBLANK('6桁'!L115), "", IF(ISBLANK(M115), $L$92, M115))</f>
        <v/>
      </c>
      <c r="M115" s="96"/>
      <c r="N115" s="265"/>
      <c r="O115" s="503"/>
      <c r="P115" s="500" t="s">
        <v>217</v>
      </c>
      <c r="Q115" s="501"/>
      <c r="R115" s="281">
        <v>96</v>
      </c>
      <c r="S115" s="276">
        <v>100</v>
      </c>
      <c r="T115" s="423" t="str">
        <f>IF(ISBLANK('6桁'!T115), "", IF(ISBLANK(U115), $T$92, U115))</f>
        <v>FK520L</v>
      </c>
      <c r="U115" s="96"/>
      <c r="V115" s="423" t="str">
        <f>IF(ISBLANK('6桁'!V115), "", IF(ISBLANK(W115), $V$92, W115))</f>
        <v/>
      </c>
      <c r="W115" s="110"/>
      <c r="X115" s="423" t="str">
        <f>IF(ISBLANK('6桁'!X115), "", IF(ISBLANK(Y115), $X$92, Y115))</f>
        <v/>
      </c>
      <c r="Y115" s="126"/>
      <c r="Z115" s="108"/>
      <c r="AA115" s="123"/>
      <c r="AB115" s="40"/>
    </row>
    <row r="116" spans="2:28" ht="30" customHeight="1">
      <c r="B116" s="503"/>
      <c r="C116" s="341" t="s">
        <v>73</v>
      </c>
      <c r="D116" s="254"/>
      <c r="E116" s="342">
        <v>88</v>
      </c>
      <c r="F116" s="420" t="str">
        <f>IF(ISBLANK('6桁'!F116), "", IF(ISBLANK(G116), $F$92, G116))</f>
        <v/>
      </c>
      <c r="G116" s="96"/>
      <c r="H116" s="420" t="str">
        <f>IF(ISBLANK('6桁'!H116), "", IF(ISBLANK(I116), $H$92, I116))</f>
        <v>FK510</v>
      </c>
      <c r="I116" s="96"/>
      <c r="J116" s="420" t="str">
        <f>IF(ISBLANK('6桁'!J116), "", IF(ISBLANK(K116), $J$92, K116))</f>
        <v/>
      </c>
      <c r="K116" s="110"/>
      <c r="L116" s="420" t="str">
        <f>IF(ISBLANK('6桁'!L116), "", IF(ISBLANK(M116), $L$92, M116))</f>
        <v/>
      </c>
      <c r="M116" s="96"/>
      <c r="N116" s="265"/>
      <c r="O116" s="503"/>
      <c r="P116" s="500" t="s">
        <v>477</v>
      </c>
      <c r="Q116" s="501"/>
      <c r="R116" s="275"/>
      <c r="S116" s="276">
        <v>103</v>
      </c>
      <c r="T116" s="420" t="str">
        <f>IF(ISBLANK('6桁'!T116), "", IF(ISBLANK(U116), $T$92, U116))</f>
        <v/>
      </c>
      <c r="U116" s="96"/>
      <c r="V116" s="420" t="str">
        <f>IF(ISBLANK('6桁'!V116), "", IF(ISBLANK(W116), $V$92, W116))</f>
        <v>FK510</v>
      </c>
      <c r="W116" s="110"/>
      <c r="X116" s="420" t="str">
        <f>IF(ISBLANK('6桁'!X116), "", IF(ISBLANK(Y116), $X$92, Y116))</f>
        <v/>
      </c>
      <c r="Y116" s="126"/>
      <c r="Z116" s="108"/>
      <c r="AA116" s="123"/>
      <c r="AB116" s="40"/>
    </row>
    <row r="117" spans="2:28" ht="30" customHeight="1">
      <c r="B117" s="503"/>
      <c r="C117" s="341" t="s">
        <v>74</v>
      </c>
      <c r="D117" s="254">
        <v>86</v>
      </c>
      <c r="E117" s="342">
        <v>90</v>
      </c>
      <c r="F117" s="420" t="str">
        <f>IF(ISBLANK('6桁'!F117), "", IF(ISBLANK(G117), $F$92, G117))</f>
        <v>FK520L</v>
      </c>
      <c r="G117" s="96"/>
      <c r="H117" s="420" t="str">
        <f>IF(ISBLANK('6桁'!H117), "", IF(ISBLANK(I117), $H$92, I117))</f>
        <v/>
      </c>
      <c r="I117" s="96"/>
      <c r="J117" s="420" t="str">
        <f>IF(ISBLANK('6桁'!J117), "", IF(ISBLANK(K117), $J$92, K117))</f>
        <v/>
      </c>
      <c r="K117" s="110"/>
      <c r="L117" s="420" t="str">
        <f>IF(ISBLANK('6桁'!L117), "", IF(ISBLANK(M117), $L$92, M117))</f>
        <v/>
      </c>
      <c r="M117" s="96"/>
      <c r="N117" s="265"/>
      <c r="O117" s="503"/>
      <c r="P117" s="500" t="s">
        <v>478</v>
      </c>
      <c r="Q117" s="501"/>
      <c r="R117" s="275"/>
      <c r="S117" s="276">
        <v>104</v>
      </c>
      <c r="T117" s="420" t="str">
        <f>IF(ISBLANK('6桁'!T117), "", IF(ISBLANK(U117), $T$92, U117))</f>
        <v/>
      </c>
      <c r="U117" s="96"/>
      <c r="V117" s="420" t="str">
        <f>IF(ISBLANK('6桁'!V117), "", IF(ISBLANK(W117), $V$92, W117))</f>
        <v>FK510</v>
      </c>
      <c r="W117" s="110"/>
      <c r="X117" s="420" t="str">
        <f>IF(ISBLANK('6桁'!X117), "", IF(ISBLANK(Y117), $X$92, Y117))</f>
        <v/>
      </c>
      <c r="Y117" s="126"/>
      <c r="Z117" s="108"/>
      <c r="AA117" s="123"/>
      <c r="AB117" s="40"/>
    </row>
    <row r="118" spans="2:28" ht="30" customHeight="1">
      <c r="B118" s="503"/>
      <c r="C118" s="341" t="s">
        <v>292</v>
      </c>
      <c r="D118" s="254">
        <v>88</v>
      </c>
      <c r="E118" s="342">
        <v>92</v>
      </c>
      <c r="F118" s="420" t="str">
        <f>IF(ISBLANK('6桁'!F118), "", IF(ISBLANK(G118), $F$92, G118))</f>
        <v>FK520L</v>
      </c>
      <c r="G118" s="96"/>
      <c r="H118" s="420" t="str">
        <f>IF(ISBLANK('6桁'!H118), "", IF(ISBLANK(I118), $H$92, I118))</f>
        <v/>
      </c>
      <c r="I118" s="96"/>
      <c r="J118" s="420" t="str">
        <f>IF(ISBLANK('6桁'!J118), "", IF(ISBLANK(K118), $J$92, K118))</f>
        <v/>
      </c>
      <c r="K118" s="110"/>
      <c r="L118" s="420" t="str">
        <f>IF(ISBLANK('6桁'!L118), "", IF(ISBLANK(M118), $L$92, M118))</f>
        <v/>
      </c>
      <c r="M118" s="96"/>
      <c r="N118" s="265"/>
      <c r="O118" s="503"/>
      <c r="P118" s="500" t="s">
        <v>218</v>
      </c>
      <c r="Q118" s="501"/>
      <c r="R118" s="275">
        <v>89</v>
      </c>
      <c r="S118" s="276">
        <v>93</v>
      </c>
      <c r="T118" s="420" t="str">
        <f>IF(ISBLANK('6桁'!T118), "", IF(ISBLANK(U118), $T$92, U118))</f>
        <v>FK520L</v>
      </c>
      <c r="U118" s="96"/>
      <c r="V118" s="420" t="str">
        <f>IF(ISBLANK('6桁'!V118), "", IF(ISBLANK(W118), $V$92, W118))</f>
        <v/>
      </c>
      <c r="W118" s="110"/>
      <c r="X118" s="420" t="str">
        <f>IF(ISBLANK('6桁'!X118), "", IF(ISBLANK(Y118), $X$92, Y118))</f>
        <v/>
      </c>
      <c r="Y118" s="126"/>
      <c r="Z118" s="108"/>
      <c r="AA118" s="123"/>
      <c r="AB118" s="40"/>
    </row>
    <row r="119" spans="2:28" ht="30" customHeight="1">
      <c r="B119" s="503"/>
      <c r="C119" s="341" t="s">
        <v>479</v>
      </c>
      <c r="D119" s="254"/>
      <c r="E119" s="342">
        <v>94</v>
      </c>
      <c r="F119" s="420" t="str">
        <f>IF(ISBLANK('6桁'!F119), "", IF(ISBLANK(G119), $F$92, G119))</f>
        <v>FK520L</v>
      </c>
      <c r="G119" s="96"/>
      <c r="H119" s="420" t="str">
        <f>IF(ISBLANK('6桁'!H119), "", IF(ISBLANK(I119), $H$92, I119))</f>
        <v/>
      </c>
      <c r="I119" s="96"/>
      <c r="J119" s="420" t="str">
        <f>IF(ISBLANK('6桁'!J119), "", IF(ISBLANK(K119), $J$92, K119))</f>
        <v/>
      </c>
      <c r="K119" s="110"/>
      <c r="L119" s="420" t="str">
        <f>IF(ISBLANK('6桁'!L119), "", IF(ISBLANK(M119), $L$92, M119))</f>
        <v/>
      </c>
      <c r="M119" s="96"/>
      <c r="N119" s="265"/>
      <c r="O119" s="503"/>
      <c r="P119" s="500" t="s">
        <v>302</v>
      </c>
      <c r="Q119" s="501"/>
      <c r="R119" s="275"/>
      <c r="S119" s="276">
        <v>96</v>
      </c>
      <c r="T119" s="420" t="str">
        <f>IF(ISBLANK('6桁'!T119), "", IF(ISBLANK(U119), $T$92, U119))</f>
        <v>FK520L</v>
      </c>
      <c r="U119" s="96"/>
      <c r="V119" s="420" t="str">
        <f>IF(ISBLANK('6桁'!V119), "", IF(ISBLANK(W119), $V$92, W119))</f>
        <v/>
      </c>
      <c r="W119" s="110"/>
      <c r="X119" s="420" t="str">
        <f>IF(ISBLANK('6桁'!X119), "", IF(ISBLANK(Y119), $X$92, Y119))</f>
        <v/>
      </c>
      <c r="Y119" s="126"/>
      <c r="Z119" s="108"/>
      <c r="AA119" s="123"/>
      <c r="AB119" s="40"/>
    </row>
    <row r="120" spans="2:28" ht="30" customHeight="1">
      <c r="B120" s="503"/>
      <c r="C120" s="341" t="s">
        <v>75</v>
      </c>
      <c r="D120" s="254">
        <v>93</v>
      </c>
      <c r="E120" s="342">
        <v>97</v>
      </c>
      <c r="F120" s="420" t="str">
        <f>IF(ISBLANK('6桁'!F120), "", IF(ISBLANK(G120), $F$92, G120))</f>
        <v>FK520L</v>
      </c>
      <c r="G120" s="96"/>
      <c r="H120" s="420" t="str">
        <f>IF(ISBLANK('6桁'!H120), "", IF(ISBLANK(I120), $H$92, I120))</f>
        <v/>
      </c>
      <c r="I120" s="96"/>
      <c r="J120" s="420" t="str">
        <f>IF(ISBLANK('6桁'!J120), "", IF(ISBLANK(K120), $J$92, K120))</f>
        <v/>
      </c>
      <c r="K120" s="110"/>
      <c r="L120" s="420" t="str">
        <f>IF(ISBLANK('6桁'!L120), "", IF(ISBLANK(M120), $L$92, M120))</f>
        <v/>
      </c>
      <c r="M120" s="96"/>
      <c r="N120" s="265"/>
      <c r="O120" s="503"/>
      <c r="P120" s="500" t="s">
        <v>203</v>
      </c>
      <c r="Q120" s="501"/>
      <c r="R120" s="275">
        <v>94</v>
      </c>
      <c r="S120" s="276">
        <v>98</v>
      </c>
      <c r="T120" s="420" t="str">
        <f>IF(ISBLANK('6桁'!T120), "", IF(ISBLANK(U120), $T$92, U120))</f>
        <v>FK520L</v>
      </c>
      <c r="U120" s="96"/>
      <c r="V120" s="420" t="str">
        <f>IF(ISBLANK('6桁'!V120), "", IF(ISBLANK(W120), $V$92, W120))</f>
        <v/>
      </c>
      <c r="W120" s="110"/>
      <c r="X120" s="420" t="str">
        <f>IF(ISBLANK('6桁'!X120), "", IF(ISBLANK(Y120), $X$92, Y120))</f>
        <v/>
      </c>
      <c r="Y120" s="126"/>
      <c r="Z120" s="108"/>
      <c r="AA120" s="123"/>
      <c r="AB120" s="40"/>
    </row>
    <row r="121" spans="2:28" ht="30" customHeight="1">
      <c r="B121" s="503"/>
      <c r="C121" s="341" t="s">
        <v>293</v>
      </c>
      <c r="D121" s="254">
        <v>95</v>
      </c>
      <c r="E121" s="342">
        <v>99</v>
      </c>
      <c r="F121" s="420" t="str">
        <f>IF(ISBLANK('6桁'!F121), "", IF(ISBLANK(G121), $F$92, G121))</f>
        <v>FK520L</v>
      </c>
      <c r="G121" s="96"/>
      <c r="H121" s="420" t="str">
        <f>IF(ISBLANK('6桁'!H121), "", IF(ISBLANK(I121), $H$92, I121))</f>
        <v/>
      </c>
      <c r="I121" s="96"/>
      <c r="J121" s="420" t="str">
        <f>IF(ISBLANK('6桁'!J121), "", IF(ISBLANK(K121), $J$92, K121))</f>
        <v/>
      </c>
      <c r="K121" s="110"/>
      <c r="L121" s="420" t="str">
        <f>IF(ISBLANK('6桁'!L121), "", IF(ISBLANK(M121), $L$92, M121))</f>
        <v/>
      </c>
      <c r="M121" s="96"/>
      <c r="N121" s="265"/>
      <c r="O121" s="503"/>
      <c r="P121" s="500" t="s">
        <v>303</v>
      </c>
      <c r="Q121" s="501"/>
      <c r="R121" s="275">
        <v>96</v>
      </c>
      <c r="S121" s="276">
        <v>100</v>
      </c>
      <c r="T121" s="420" t="str">
        <f>IF(ISBLANK('6桁'!T121), "", IF(ISBLANK(U121), $T$92, U121))</f>
        <v>FK520L</v>
      </c>
      <c r="U121" s="96"/>
      <c r="V121" s="420" t="str">
        <f>IF(ISBLANK('6桁'!V121), "", IF(ISBLANK(W121), $V$92, W121))</f>
        <v/>
      </c>
      <c r="W121" s="110"/>
      <c r="X121" s="420" t="str">
        <f>IF(ISBLANK('6桁'!X121), "", IF(ISBLANK(Y121), $X$92, Y121))</f>
        <v/>
      </c>
      <c r="Y121" s="126"/>
      <c r="Z121" s="108"/>
      <c r="AA121" s="123"/>
      <c r="AB121" s="40"/>
    </row>
    <row r="122" spans="2:28" ht="30" customHeight="1">
      <c r="B122" s="503"/>
      <c r="C122" s="341" t="s">
        <v>481</v>
      </c>
      <c r="D122" s="254">
        <v>97</v>
      </c>
      <c r="E122" s="342">
        <v>101</v>
      </c>
      <c r="F122" s="420" t="str">
        <f>IF(ISBLANK('6桁'!F122), "", IF(ISBLANK(G122), $F$92, G122))</f>
        <v/>
      </c>
      <c r="G122" s="96"/>
      <c r="H122" s="420" t="str">
        <f>IF(ISBLANK('6桁'!H122), "", IF(ISBLANK(I122), $H$92, I122))</f>
        <v>FK510</v>
      </c>
      <c r="I122" s="96"/>
      <c r="J122" s="420" t="str">
        <f>IF(ISBLANK('6桁'!J122), "", IF(ISBLANK(K122), $J$92, K122))</f>
        <v/>
      </c>
      <c r="K122" s="110"/>
      <c r="L122" s="420" t="str">
        <f>IF(ISBLANK('6桁'!L122), "", IF(ISBLANK(M122), $L$92, M122))</f>
        <v/>
      </c>
      <c r="M122" s="96"/>
      <c r="N122" s="265"/>
      <c r="O122" s="503"/>
      <c r="P122" s="500" t="s">
        <v>480</v>
      </c>
      <c r="Q122" s="501"/>
      <c r="R122" s="275"/>
      <c r="S122" s="276">
        <v>102</v>
      </c>
      <c r="T122" s="420" t="str">
        <f>IF(ISBLANK('6桁'!T122), "", IF(ISBLANK(U122), $T$92, U122))</f>
        <v/>
      </c>
      <c r="U122" s="96"/>
      <c r="V122" s="420" t="str">
        <f>IF(ISBLANK('6桁'!V122), "", IF(ISBLANK(W122), $V$92, W122))</f>
        <v>FK510</v>
      </c>
      <c r="W122" s="110"/>
      <c r="X122" s="420" t="str">
        <f>IF(ISBLANK('6桁'!X122), "", IF(ISBLANK(Y122), $X$92, Y122))</f>
        <v/>
      </c>
      <c r="Y122" s="126"/>
      <c r="Z122" s="108"/>
      <c r="AA122" s="123"/>
      <c r="AB122" s="40"/>
    </row>
    <row r="123" spans="2:28" ht="30" customHeight="1">
      <c r="B123" s="503"/>
      <c r="C123" s="341" t="s">
        <v>482</v>
      </c>
      <c r="D123" s="254"/>
      <c r="E123" s="342">
        <v>90</v>
      </c>
      <c r="F123" s="420" t="str">
        <f>IF(ISBLANK('6桁'!F123), "", IF(ISBLANK(G123), $F$92, G123))</f>
        <v>FK520L</v>
      </c>
      <c r="G123" s="96"/>
      <c r="H123" s="420" t="str">
        <f>IF(ISBLANK('6桁'!H123), "", IF(ISBLANK(I123), $H$92, I123))</f>
        <v/>
      </c>
      <c r="I123" s="96"/>
      <c r="J123" s="420" t="str">
        <f>IF(ISBLANK('6桁'!J123), "", IF(ISBLANK(K123), $J$92, K123))</f>
        <v/>
      </c>
      <c r="K123" s="110"/>
      <c r="L123" s="420" t="str">
        <f>IF(ISBLANK('6桁'!L123), "", IF(ISBLANK(M123), $L$92, M123))</f>
        <v/>
      </c>
      <c r="M123" s="96"/>
      <c r="N123" s="265"/>
      <c r="O123" s="503"/>
      <c r="P123" s="500" t="s">
        <v>304</v>
      </c>
      <c r="Q123" s="501"/>
      <c r="R123" s="275">
        <v>101</v>
      </c>
      <c r="S123" s="276">
        <v>105</v>
      </c>
      <c r="T123" s="420" t="str">
        <f>IF(ISBLANK('6桁'!T123), "", IF(ISBLANK(U123), $T$92, U123))</f>
        <v>FK520L</v>
      </c>
      <c r="U123" s="96"/>
      <c r="V123" s="420" t="str">
        <f>IF(ISBLANK('6桁'!V123), "", IF(ISBLANK(W123), $V$92, W123))</f>
        <v/>
      </c>
      <c r="W123" s="110"/>
      <c r="X123" s="420" t="str">
        <f>IF(ISBLANK('6桁'!X123), "", IF(ISBLANK(Y123), $X$92, Y123))</f>
        <v/>
      </c>
      <c r="Y123" s="126"/>
      <c r="Z123" s="108"/>
      <c r="AA123" s="123"/>
      <c r="AB123" s="40"/>
    </row>
    <row r="124" spans="2:28" ht="30" customHeight="1">
      <c r="B124" s="503"/>
      <c r="C124" s="341" t="s">
        <v>483</v>
      </c>
      <c r="D124" s="254"/>
      <c r="E124" s="342">
        <v>92</v>
      </c>
      <c r="F124" s="420" t="str">
        <f>IF(ISBLANK('6桁'!F124), "", IF(ISBLANK(G124), $F$92, G124))</f>
        <v>FK520L</v>
      </c>
      <c r="G124" s="96"/>
      <c r="H124" s="420" t="str">
        <f>IF(ISBLANK('6桁'!H124), "", IF(ISBLANK(I124), $H$92, I124))</f>
        <v/>
      </c>
      <c r="I124" s="96"/>
      <c r="J124" s="420" t="str">
        <f>IF(ISBLANK('6桁'!J124), "", IF(ISBLANK(K124), $J$92, K124))</f>
        <v/>
      </c>
      <c r="K124" s="110"/>
      <c r="L124" s="420" t="str">
        <f>IF(ISBLANK('6桁'!L124), "", IF(ISBLANK(M124), $L$92, M124))</f>
        <v/>
      </c>
      <c r="M124" s="96"/>
      <c r="N124" s="265"/>
      <c r="O124" s="503"/>
      <c r="P124" s="500" t="s">
        <v>206</v>
      </c>
      <c r="Q124" s="501"/>
      <c r="R124" s="275">
        <v>92</v>
      </c>
      <c r="S124" s="276">
        <v>96</v>
      </c>
      <c r="T124" s="420" t="str">
        <f>IF(ISBLANK('6桁'!T124), "", IF(ISBLANK(U124), $T$92, U124))</f>
        <v>FK520L</v>
      </c>
      <c r="U124" s="96"/>
      <c r="V124" s="420" t="str">
        <f>IF(ISBLANK('6桁'!V124), "", IF(ISBLANK(W124), $V$92, W124))</f>
        <v/>
      </c>
      <c r="W124" s="110"/>
      <c r="X124" s="420" t="str">
        <f>IF(ISBLANK('6桁'!X124), "", IF(ISBLANK(Y124), $X$92, Y124))</f>
        <v/>
      </c>
      <c r="Y124" s="126"/>
      <c r="Z124" s="108"/>
      <c r="AA124" s="123"/>
      <c r="AB124" s="40"/>
    </row>
    <row r="125" spans="2:28" ht="30" customHeight="1">
      <c r="B125" s="503"/>
      <c r="C125" s="341" t="s">
        <v>175</v>
      </c>
      <c r="D125" s="254">
        <v>91</v>
      </c>
      <c r="E125" s="342">
        <v>95</v>
      </c>
      <c r="F125" s="420" t="str">
        <f>IF(ISBLANK('6桁'!F125), "", IF(ISBLANK(G125), $F$92, G125))</f>
        <v>FK520L</v>
      </c>
      <c r="G125" s="96"/>
      <c r="H125" s="420" t="str">
        <f>IF(ISBLANK('6桁'!H125), "", IF(ISBLANK(I125), $H$92, I125))</f>
        <v/>
      </c>
      <c r="I125" s="96"/>
      <c r="J125" s="420" t="str">
        <f>IF(ISBLANK('6桁'!J125), "", IF(ISBLANK(K125), $J$92, K125))</f>
        <v/>
      </c>
      <c r="K125" s="110"/>
      <c r="L125" s="420" t="str">
        <f>IF(ISBLANK('6桁'!L125), "", IF(ISBLANK(M125), $L$92, M125))</f>
        <v/>
      </c>
      <c r="M125" s="96"/>
      <c r="N125" s="265"/>
      <c r="O125" s="503"/>
      <c r="P125" s="500" t="s">
        <v>484</v>
      </c>
      <c r="Q125" s="501"/>
      <c r="R125" s="275"/>
      <c r="S125" s="276">
        <v>99</v>
      </c>
      <c r="T125" s="420" t="str">
        <f>IF(ISBLANK('6桁'!T125), "", IF(ISBLANK(U125), $T$92, U125))</f>
        <v/>
      </c>
      <c r="U125" s="96"/>
      <c r="V125" s="420" t="str">
        <f>IF(ISBLANK('6桁'!V125), "", IF(ISBLANK(W125), $V$92, W125))</f>
        <v>FK510</v>
      </c>
      <c r="W125" s="110"/>
      <c r="X125" s="420" t="str">
        <f>IF(ISBLANK('6桁'!X125), "", IF(ISBLANK(Y125), $X$92, Y125))</f>
        <v/>
      </c>
      <c r="Y125" s="126"/>
      <c r="Z125" s="108"/>
      <c r="AA125" s="123"/>
      <c r="AB125" s="40"/>
    </row>
    <row r="126" spans="2:28" ht="30" customHeight="1">
      <c r="B126" s="503"/>
      <c r="C126" s="341" t="s">
        <v>212</v>
      </c>
      <c r="D126" s="254">
        <v>93</v>
      </c>
      <c r="E126" s="342">
        <v>97</v>
      </c>
      <c r="F126" s="420" t="str">
        <f>IF(ISBLANK('6桁'!F126), "", IF(ISBLANK(G126), $F$92, G126))</f>
        <v>FK520L</v>
      </c>
      <c r="G126" s="96"/>
      <c r="H126" s="420" t="str">
        <f>IF(ISBLANK('6桁'!H126), "", IF(ISBLANK(I126), $H$92, I126))</f>
        <v/>
      </c>
      <c r="I126" s="96"/>
      <c r="J126" s="420" t="str">
        <f>IF(ISBLANK('6桁'!J126), "", IF(ISBLANK(K126), $J$92, K126))</f>
        <v/>
      </c>
      <c r="K126" s="110"/>
      <c r="L126" s="420" t="str">
        <f>IF(ISBLANK('6桁'!L126), "", IF(ISBLANK(M126), $L$92, M126))</f>
        <v/>
      </c>
      <c r="M126" s="96"/>
      <c r="N126" s="265"/>
      <c r="O126" s="503"/>
      <c r="P126" s="500" t="s">
        <v>219</v>
      </c>
      <c r="Q126" s="501"/>
      <c r="R126" s="275">
        <v>98</v>
      </c>
      <c r="S126" s="276">
        <v>102</v>
      </c>
      <c r="T126" s="420" t="str">
        <f>IF(ISBLANK('6桁'!T126), "", IF(ISBLANK(U126), $T$92, U126))</f>
        <v>FK520L</v>
      </c>
      <c r="U126" s="96"/>
      <c r="V126" s="420" t="str">
        <f>IF(ISBLANK('6桁'!V126), "", IF(ISBLANK(W126), $V$92, W126))</f>
        <v/>
      </c>
      <c r="W126" s="110"/>
      <c r="X126" s="420" t="str">
        <f>IF(ISBLANK('6桁'!X126), "", IF(ISBLANK(Y126), $X$92, Y126))</f>
        <v/>
      </c>
      <c r="Y126" s="126"/>
      <c r="Z126" s="108"/>
      <c r="AA126" s="123"/>
      <c r="AB126" s="40"/>
    </row>
    <row r="127" spans="2:28" ht="30" customHeight="1">
      <c r="B127" s="503"/>
      <c r="C127" s="341" t="s">
        <v>485</v>
      </c>
      <c r="D127" s="254"/>
      <c r="E127" s="342">
        <v>99</v>
      </c>
      <c r="F127" s="420" t="str">
        <f>IF(ISBLANK('6桁'!F127), "", IF(ISBLANK(G127), $F$92, G127))</f>
        <v/>
      </c>
      <c r="G127" s="96"/>
      <c r="H127" s="420" t="str">
        <f>IF(ISBLANK('6桁'!H127), "", IF(ISBLANK(I127), $H$92, I127))</f>
        <v>FK510</v>
      </c>
      <c r="I127" s="96"/>
      <c r="J127" s="420" t="str">
        <f>IF(ISBLANK('6桁'!J127), "", IF(ISBLANK(K127), $J$92, K127))</f>
        <v/>
      </c>
      <c r="K127" s="110"/>
      <c r="L127" s="420" t="str">
        <f>IF(ISBLANK('6桁'!L127), "", IF(ISBLANK(M127), $L$92, M127))</f>
        <v/>
      </c>
      <c r="M127" s="96"/>
      <c r="N127" s="265"/>
      <c r="O127" s="503"/>
      <c r="P127" s="500" t="s">
        <v>435</v>
      </c>
      <c r="Q127" s="501"/>
      <c r="R127" s="275"/>
      <c r="S127" s="276">
        <v>104</v>
      </c>
      <c r="T127" s="420" t="str">
        <f>IF(ISBLANK('6桁'!T127), "", IF(ISBLANK(U127), $T$92, U127))</f>
        <v/>
      </c>
      <c r="U127" s="96"/>
      <c r="V127" s="420" t="str">
        <f>IF(ISBLANK('6桁'!V127), "", IF(ISBLANK(W127), $V$92, W127))</f>
        <v>FK510</v>
      </c>
      <c r="W127" s="110"/>
      <c r="X127" s="420" t="str">
        <f>IF(ISBLANK('6桁'!X127), "", IF(ISBLANK(Y127), $X$92, Y127))</f>
        <v/>
      </c>
      <c r="Y127" s="126"/>
      <c r="Z127" s="108"/>
      <c r="AA127" s="123"/>
      <c r="AB127" s="40"/>
    </row>
    <row r="128" spans="2:28" ht="30" customHeight="1">
      <c r="B128" s="503"/>
      <c r="C128" s="341" t="s">
        <v>76</v>
      </c>
      <c r="D128" s="254">
        <v>98</v>
      </c>
      <c r="E128" s="342">
        <v>102</v>
      </c>
      <c r="F128" s="420" t="str">
        <f>IF(ISBLANK('6桁'!F128), "", IF(ISBLANK(G128), $F$92, G128))</f>
        <v>FK520L</v>
      </c>
      <c r="G128" s="96"/>
      <c r="H128" s="420" t="str">
        <f>IF(ISBLANK('6桁'!H128), "", IF(ISBLANK(I128), $H$92, I128))</f>
        <v/>
      </c>
      <c r="I128" s="96"/>
      <c r="J128" s="420" t="str">
        <f>IF(ISBLANK('6桁'!J128), "", IF(ISBLANK(K128), $J$92, K128))</f>
        <v/>
      </c>
      <c r="K128" s="110"/>
      <c r="L128" s="420" t="str">
        <f>IF(ISBLANK('6桁'!L128), "", IF(ISBLANK(M128), $L$92, M128))</f>
        <v/>
      </c>
      <c r="M128" s="96"/>
      <c r="N128" s="265"/>
      <c r="O128" s="503"/>
      <c r="P128" s="500" t="s">
        <v>486</v>
      </c>
      <c r="Q128" s="501"/>
      <c r="R128" s="275"/>
      <c r="S128" s="276">
        <v>103</v>
      </c>
      <c r="T128" s="420" t="str">
        <f>IF(ISBLANK('6桁'!T128), "", IF(ISBLANK(U128), $T$92, U128))</f>
        <v>FK520L</v>
      </c>
      <c r="U128" s="96"/>
      <c r="V128" s="420" t="str">
        <f>IF(ISBLANK('6桁'!V128), "", IF(ISBLANK(W128), $V$92, W128))</f>
        <v/>
      </c>
      <c r="W128" s="110"/>
      <c r="X128" s="420" t="str">
        <f>IF(ISBLANK('6桁'!X128), "", IF(ISBLANK(Y128), $X$92, Y128))</f>
        <v/>
      </c>
      <c r="Y128" s="126"/>
      <c r="Z128" s="108"/>
      <c r="AA128" s="123"/>
      <c r="AB128" s="40"/>
    </row>
    <row r="129" spans="2:28" ht="30" customHeight="1">
      <c r="B129" s="503"/>
      <c r="C129" s="341" t="s">
        <v>487</v>
      </c>
      <c r="D129" s="254"/>
      <c r="E129" s="342">
        <v>104</v>
      </c>
      <c r="F129" s="420" t="str">
        <f>IF(ISBLANK('6桁'!F129), "", IF(ISBLANK(G129), $F$92, G129))</f>
        <v>FK520L</v>
      </c>
      <c r="G129" s="96"/>
      <c r="H129" s="420" t="str">
        <f>IF(ISBLANK('6桁'!H129), "", IF(ISBLANK(I129), $H$92, I129))</f>
        <v/>
      </c>
      <c r="I129" s="96"/>
      <c r="J129" s="420" t="str">
        <f>IF(ISBLANK('6桁'!J129), "", IF(ISBLANK(K129), $J$92, K129))</f>
        <v/>
      </c>
      <c r="K129" s="110"/>
      <c r="L129" s="420" t="str">
        <f>IF(ISBLANK('6桁'!L129), "", IF(ISBLANK(M129), $L$92, M129))</f>
        <v/>
      </c>
      <c r="M129" s="96"/>
      <c r="N129" s="265"/>
      <c r="O129" s="503"/>
      <c r="P129" s="500" t="s">
        <v>305</v>
      </c>
      <c r="Q129" s="501"/>
      <c r="R129" s="275"/>
      <c r="S129" s="276">
        <v>107</v>
      </c>
      <c r="T129" s="420" t="str">
        <f>IF(ISBLANK('6桁'!T129), "", IF(ISBLANK(U129), $T$92, U129))</f>
        <v/>
      </c>
      <c r="U129" s="96"/>
      <c r="V129" s="420" t="str">
        <f>IF(ISBLANK('6桁'!V129), "", IF(ISBLANK(W129), $V$92, W129))</f>
        <v/>
      </c>
      <c r="W129" s="110"/>
      <c r="X129" s="420" t="str">
        <f>IF(ISBLANK('6桁'!X129), "", IF(ISBLANK(Y129), $X$92, Y129))</f>
        <v>FK510SUV</v>
      </c>
      <c r="Y129" s="126"/>
      <c r="Z129" s="108"/>
      <c r="AA129" s="123"/>
      <c r="AB129" s="40"/>
    </row>
    <row r="130" spans="2:28" ht="30" customHeight="1">
      <c r="B130" s="503"/>
      <c r="C130" s="341" t="s">
        <v>294</v>
      </c>
      <c r="D130" s="254">
        <v>106</v>
      </c>
      <c r="E130" s="342">
        <v>110</v>
      </c>
      <c r="F130" s="420" t="str">
        <f>IF(ISBLANK('6桁'!F130), "", IF(ISBLANK(G130), $F$92, G130))</f>
        <v>FK520L</v>
      </c>
      <c r="G130" s="96"/>
      <c r="H130" s="420" t="str">
        <f>IF(ISBLANK('6桁'!H130), "", IF(ISBLANK(I130), $H$92, I130))</f>
        <v/>
      </c>
      <c r="I130" s="96"/>
      <c r="J130" s="420" t="str">
        <f>IF(ISBLANK('6桁'!J130), "", IF(ISBLANK(K130), $J$92, K130))</f>
        <v/>
      </c>
      <c r="K130" s="110"/>
      <c r="L130" s="420" t="str">
        <f>IF(ISBLANK('6桁'!L130), "", IF(ISBLANK(M130), $L$92, M130))</f>
        <v/>
      </c>
      <c r="M130" s="96"/>
      <c r="N130" s="265"/>
      <c r="O130" s="503"/>
      <c r="P130" s="500" t="s">
        <v>364</v>
      </c>
      <c r="Q130" s="501"/>
      <c r="R130" s="275">
        <v>99</v>
      </c>
      <c r="S130" s="276"/>
      <c r="T130" s="420" t="str">
        <f>IF(ISBLANK('6桁'!T130), "", IF(ISBLANK(U130), $T$92, U130))</f>
        <v>FK520L</v>
      </c>
      <c r="U130" s="96"/>
      <c r="V130" s="420" t="str">
        <f>IF(ISBLANK('6桁'!V130), "", IF(ISBLANK(W130), $V$92, W130))</f>
        <v/>
      </c>
      <c r="W130" s="110"/>
      <c r="X130" s="420" t="str">
        <f>IF(ISBLANK('6桁'!X130), "", IF(ISBLANK(Y130), $X$92, Y130))</f>
        <v/>
      </c>
      <c r="Y130" s="126"/>
      <c r="Z130" s="108"/>
      <c r="AA130" s="123"/>
      <c r="AB130" s="40"/>
    </row>
    <row r="131" spans="2:28" ht="30" customHeight="1">
      <c r="B131" s="503"/>
      <c r="C131" s="341" t="s">
        <v>77</v>
      </c>
      <c r="D131" s="254">
        <v>95</v>
      </c>
      <c r="E131" s="342">
        <v>99</v>
      </c>
      <c r="F131" s="420" t="str">
        <f>IF(ISBLANK('6桁'!F131), "", IF(ISBLANK(G131), $F$92, G131))</f>
        <v>FK520L</v>
      </c>
      <c r="G131" s="96"/>
      <c r="H131" s="420" t="str">
        <f>IF(ISBLANK('6桁'!H131), "", IF(ISBLANK(I131), $H$92, I131))</f>
        <v/>
      </c>
      <c r="I131" s="96"/>
      <c r="J131" s="420" t="str">
        <f>IF(ISBLANK('6桁'!J131), "", IF(ISBLANK(K131), $J$92, K131))</f>
        <v/>
      </c>
      <c r="K131" s="110"/>
      <c r="L131" s="420" t="str">
        <f>IF(ISBLANK('6桁'!L131), "", IF(ISBLANK(M131), $L$92, M131))</f>
        <v/>
      </c>
      <c r="M131" s="96"/>
      <c r="N131" s="265"/>
      <c r="O131" s="503"/>
      <c r="P131" s="500" t="s">
        <v>306</v>
      </c>
      <c r="Q131" s="501"/>
      <c r="R131" s="275">
        <v>101</v>
      </c>
      <c r="S131" s="276">
        <v>105</v>
      </c>
      <c r="T131" s="420" t="str">
        <f>IF(ISBLANK('6桁'!T131), "", IF(ISBLANK(U131), $T$92, U131))</f>
        <v>FK520L</v>
      </c>
      <c r="U131" s="96"/>
      <c r="V131" s="420" t="str">
        <f>IF(ISBLANK('6桁'!V131), "", IF(ISBLANK(W131), $V$92, W131))</f>
        <v/>
      </c>
      <c r="W131" s="110"/>
      <c r="X131" s="420" t="str">
        <f>IF(ISBLANK('6桁'!X131), "", IF(ISBLANK(Y131), $X$92, Y131))</f>
        <v/>
      </c>
      <c r="Y131" s="126"/>
      <c r="Z131" s="108"/>
      <c r="AA131" s="123"/>
      <c r="AB131" s="40"/>
    </row>
    <row r="132" spans="2:28" ht="30" customHeight="1">
      <c r="B132" s="503"/>
      <c r="C132" s="341" t="s">
        <v>488</v>
      </c>
      <c r="D132" s="254">
        <v>97</v>
      </c>
      <c r="E132" s="342">
        <v>101</v>
      </c>
      <c r="F132" s="420" t="str">
        <f>IF(ISBLANK('6桁'!F132), "", IF(ISBLANK(G132), $F$92, G132))</f>
        <v>FK520L</v>
      </c>
      <c r="G132" s="96"/>
      <c r="H132" s="420" t="str">
        <f>IF(ISBLANK('6桁'!H132), "", IF(ISBLANK(I132), $H$92, I132))</f>
        <v/>
      </c>
      <c r="I132" s="96"/>
      <c r="J132" s="420" t="str">
        <f>IF(ISBLANK('6桁'!J132), "", IF(ISBLANK(K132), $J$92, K132))</f>
        <v/>
      </c>
      <c r="K132" s="110"/>
      <c r="L132" s="420" t="str">
        <f>IF(ISBLANK('6桁'!L132), "", IF(ISBLANK(M132), $L$92, M132))</f>
        <v/>
      </c>
      <c r="M132" s="96"/>
      <c r="N132" s="265"/>
      <c r="O132" s="503"/>
      <c r="P132" s="500" t="s">
        <v>307</v>
      </c>
      <c r="Q132" s="501"/>
      <c r="R132" s="275">
        <v>107</v>
      </c>
      <c r="S132" s="276">
        <v>111</v>
      </c>
      <c r="T132" s="420" t="str">
        <f>IF(ISBLANK('6桁'!T132), "", IF(ISBLANK(U132), $T$92, U132))</f>
        <v/>
      </c>
      <c r="U132" s="96"/>
      <c r="V132" s="420" t="str">
        <f>IF(ISBLANK('6桁'!V132), "", IF(ISBLANK(W132), $V$92, W132))</f>
        <v/>
      </c>
      <c r="W132" s="110"/>
      <c r="X132" s="420" t="str">
        <f>IF(ISBLANK('6桁'!X132), "", IF(ISBLANK(Y132), $X$92, Y132))</f>
        <v>FK510SUV</v>
      </c>
      <c r="Y132" s="126"/>
      <c r="Z132" s="108"/>
      <c r="AA132" s="123"/>
      <c r="AB132" s="40"/>
    </row>
    <row r="133" spans="2:28" ht="30" customHeight="1" thickBot="1">
      <c r="B133" s="544"/>
      <c r="C133" s="343" t="s">
        <v>489</v>
      </c>
      <c r="D133" s="256"/>
      <c r="E133" s="344">
        <v>104</v>
      </c>
      <c r="F133" s="424" t="str">
        <f>IF(ISBLANK('6桁'!F133), "", IF(ISBLANK(G133), $F$92, G133))</f>
        <v/>
      </c>
      <c r="G133" s="119"/>
      <c r="H133" s="424" t="str">
        <f>IF(ISBLANK('6桁'!H133), "", IF(ISBLANK(I133), $H$92, I133))</f>
        <v>FK510</v>
      </c>
      <c r="I133" s="119"/>
      <c r="J133" s="424" t="str">
        <f>IF(ISBLANK('6桁'!J133), "", IF(ISBLANK(K133), $J$92, K133))</f>
        <v/>
      </c>
      <c r="K133" s="120"/>
      <c r="L133" s="424" t="str">
        <f>IF(ISBLANK('6桁'!L133), "", IF(ISBLANK(M133), $L$92, M133))</f>
        <v/>
      </c>
      <c r="M133" s="119"/>
      <c r="N133" s="265"/>
      <c r="O133" s="544"/>
      <c r="P133" s="558" t="s">
        <v>490</v>
      </c>
      <c r="Q133" s="559"/>
      <c r="R133" s="282">
        <v>109</v>
      </c>
      <c r="S133" s="283"/>
      <c r="T133" s="424" t="str">
        <f>IF(ISBLANK('6桁'!T133), "", IF(ISBLANK(U133), $T$92, U133))</f>
        <v/>
      </c>
      <c r="U133" s="119"/>
      <c r="V133" s="424" t="str">
        <f>IF(ISBLANK('6桁'!V133), "", IF(ISBLANK(W133), $V$92, W133))</f>
        <v/>
      </c>
      <c r="W133" s="294"/>
      <c r="X133" s="425" t="str">
        <f>IF(ISBLANK('6桁'!X133), "", IF(ISBLANK(Y133), $X$92, Y133))</f>
        <v>FK510SUV</v>
      </c>
      <c r="Y133" s="132"/>
      <c r="Z133" s="108"/>
      <c r="AA133" s="123"/>
      <c r="AB133" s="40"/>
    </row>
    <row r="134" spans="2:28" ht="30" customHeight="1">
      <c r="B134" s="546" t="s">
        <v>934</v>
      </c>
      <c r="C134" s="546"/>
      <c r="D134" s="546"/>
      <c r="E134" s="546"/>
      <c r="F134" s="546"/>
      <c r="G134" s="546"/>
      <c r="H134" s="546"/>
      <c r="I134" s="546"/>
      <c r="J134" s="546"/>
      <c r="K134" s="546"/>
      <c r="L134" s="546"/>
      <c r="M134" s="546"/>
      <c r="N134" s="546"/>
      <c r="O134" s="546"/>
      <c r="P134" s="546"/>
      <c r="Q134" s="546"/>
      <c r="R134" s="546"/>
      <c r="S134" s="546"/>
      <c r="T134" s="546"/>
      <c r="U134" s="546"/>
      <c r="V134" s="546"/>
      <c r="W134" s="297"/>
      <c r="X134" s="295"/>
      <c r="Y134" s="296"/>
      <c r="Z134" s="74"/>
      <c r="AA134" s="123"/>
      <c r="AB134" s="40"/>
    </row>
    <row r="135" spans="2:28" ht="36" customHeight="1">
      <c r="B135" s="546"/>
      <c r="C135" s="546"/>
      <c r="D135" s="546"/>
      <c r="E135" s="546"/>
      <c r="F135" s="546"/>
      <c r="G135" s="546"/>
      <c r="H135" s="546"/>
      <c r="I135" s="546"/>
      <c r="J135" s="546"/>
      <c r="K135" s="546"/>
      <c r="L135" s="546"/>
      <c r="M135" s="546"/>
      <c r="N135" s="546"/>
      <c r="O135" s="546"/>
      <c r="P135" s="546"/>
      <c r="Q135" s="546"/>
      <c r="R135" s="546"/>
      <c r="S135" s="546"/>
      <c r="T135" s="546"/>
      <c r="U135" s="546"/>
      <c r="V135" s="546"/>
      <c r="W135" s="123"/>
    </row>
    <row r="136" spans="2:28" ht="13.5" customHeight="1">
      <c r="B136" s="220"/>
    </row>
    <row r="137" spans="2:28" ht="13.5" customHeight="1">
      <c r="F137" s="74"/>
      <c r="G137" s="18"/>
      <c r="H137" s="74"/>
      <c r="I137" s="18"/>
      <c r="J137" s="74"/>
      <c r="K137" s="18"/>
      <c r="L137" s="74"/>
      <c r="M137" s="18"/>
      <c r="N137" s="74"/>
      <c r="O137" s="18"/>
      <c r="P137" s="74"/>
      <c r="Q137" s="18"/>
      <c r="R137" s="74"/>
      <c r="S137" s="17"/>
      <c r="T137" s="74"/>
      <c r="U137" s="18"/>
    </row>
    <row r="138" spans="2:28" ht="14.25" customHeight="1" thickBot="1">
      <c r="C138" s="327"/>
      <c r="D138" s="327"/>
      <c r="E138" s="327"/>
      <c r="F138" s="74"/>
      <c r="G138" s="18"/>
      <c r="H138" s="74"/>
      <c r="I138" s="18"/>
      <c r="J138" s="74"/>
      <c r="K138" s="18"/>
      <c r="L138" s="74"/>
      <c r="M138" s="18"/>
      <c r="N138" s="74"/>
      <c r="O138" s="18"/>
      <c r="P138" s="74"/>
      <c r="Q138" s="18"/>
      <c r="R138" s="74"/>
      <c r="S138" s="17"/>
      <c r="T138" s="74"/>
      <c r="U138" s="18"/>
    </row>
    <row r="139" spans="2:28" ht="25.5" customHeight="1" thickTop="1" thickBot="1">
      <c r="B139" s="518" t="s">
        <v>451</v>
      </c>
      <c r="C139" s="519"/>
      <c r="D139" s="519"/>
      <c r="E139" s="519"/>
      <c r="F139" s="519"/>
      <c r="G139" s="519"/>
      <c r="H139" s="519"/>
      <c r="I139" s="519"/>
      <c r="J139" s="519"/>
      <c r="K139" s="519"/>
      <c r="L139" s="519"/>
      <c r="M139" s="519"/>
      <c r="N139" s="519"/>
      <c r="O139" s="519"/>
      <c r="P139" s="519"/>
      <c r="Q139" s="519"/>
      <c r="R139" s="519"/>
      <c r="S139" s="519"/>
      <c r="T139" s="519"/>
      <c r="U139" s="519"/>
      <c r="V139" s="519"/>
      <c r="W139" s="519"/>
      <c r="X139" s="519"/>
      <c r="Y139" s="519"/>
      <c r="Z139" s="519"/>
      <c r="AA139" s="520"/>
    </row>
    <row r="140" spans="2:28" ht="10.5" customHeight="1" thickTop="1">
      <c r="C140" s="40"/>
      <c r="D140" s="40"/>
      <c r="E140" s="40"/>
      <c r="F140" s="79"/>
      <c r="H140" s="79"/>
      <c r="K140" s="52"/>
      <c r="M140" s="52"/>
      <c r="Q140" s="52"/>
    </row>
    <row r="141" spans="2:28" ht="20.100000000000001" customHeight="1" thickBot="1">
      <c r="B141" s="238" t="s">
        <v>768</v>
      </c>
    </row>
    <row r="142" spans="2:28" ht="19.5" customHeight="1" thickBot="1">
      <c r="B142" s="521" t="s">
        <v>452</v>
      </c>
      <c r="C142" s="534" t="s">
        <v>524</v>
      </c>
      <c r="D142" s="527" t="s">
        <v>1113</v>
      </c>
      <c r="E142" s="540"/>
      <c r="F142" s="531" t="s">
        <v>453</v>
      </c>
      <c r="G142" s="532"/>
      <c r="H142" s="532"/>
      <c r="I142" s="532"/>
      <c r="J142" s="532"/>
      <c r="K142" s="532"/>
      <c r="L142" s="532"/>
      <c r="M142" s="532"/>
      <c r="N142" s="532"/>
      <c r="O142" s="532"/>
      <c r="P142" s="532"/>
      <c r="Q142" s="532"/>
      <c r="R142" s="532"/>
      <c r="S142" s="532"/>
      <c r="T142" s="532"/>
      <c r="U142" s="532"/>
      <c r="V142" s="532"/>
      <c r="W142" s="533"/>
      <c r="X142" s="11"/>
      <c r="Y142" s="11"/>
    </row>
    <row r="143" spans="2:28" ht="19.5" customHeight="1">
      <c r="B143" s="522"/>
      <c r="C143" s="536"/>
      <c r="D143" s="541"/>
      <c r="E143" s="542"/>
      <c r="F143" s="516" t="s">
        <v>1079</v>
      </c>
      <c r="G143" s="507"/>
      <c r="H143" s="516" t="s">
        <v>1378</v>
      </c>
      <c r="I143" s="507"/>
      <c r="J143" s="506" t="s">
        <v>1075</v>
      </c>
      <c r="K143" s="507"/>
      <c r="L143" s="506" t="s">
        <v>1076</v>
      </c>
      <c r="M143" s="507"/>
      <c r="N143" s="506" t="s">
        <v>1080</v>
      </c>
      <c r="O143" s="507"/>
      <c r="P143" s="516" t="s">
        <v>1081</v>
      </c>
      <c r="Q143" s="507"/>
      <c r="R143" s="516" t="s">
        <v>1085</v>
      </c>
      <c r="S143" s="507"/>
      <c r="T143" s="516" t="s">
        <v>1086</v>
      </c>
      <c r="U143" s="507"/>
      <c r="V143" s="506" t="s">
        <v>780</v>
      </c>
      <c r="W143" s="507"/>
      <c r="X143" s="548"/>
      <c r="Y143" s="548"/>
    </row>
    <row r="144" spans="2:28" ht="19.5" customHeight="1">
      <c r="B144" s="522"/>
      <c r="C144" s="536"/>
      <c r="D144" s="510" t="s">
        <v>1115</v>
      </c>
      <c r="E144" s="550" t="s">
        <v>1114</v>
      </c>
      <c r="F144" s="517"/>
      <c r="G144" s="509"/>
      <c r="H144" s="517"/>
      <c r="I144" s="509"/>
      <c r="J144" s="508"/>
      <c r="K144" s="509"/>
      <c r="L144" s="508"/>
      <c r="M144" s="509"/>
      <c r="N144" s="508"/>
      <c r="O144" s="509"/>
      <c r="P144" s="517"/>
      <c r="Q144" s="509"/>
      <c r="R144" s="517"/>
      <c r="S144" s="509"/>
      <c r="T144" s="517"/>
      <c r="U144" s="509"/>
      <c r="V144" s="508"/>
      <c r="W144" s="509"/>
      <c r="X144" s="548"/>
      <c r="Y144" s="548"/>
    </row>
    <row r="145" spans="2:25" ht="19.5" customHeight="1" thickBot="1">
      <c r="B145" s="523"/>
      <c r="C145" s="538"/>
      <c r="D145" s="549"/>
      <c r="E145" s="551"/>
      <c r="F145" s="951" t="s">
        <v>2162</v>
      </c>
      <c r="G145" s="952"/>
      <c r="H145" s="945" t="s">
        <v>2156</v>
      </c>
      <c r="I145" s="946"/>
      <c r="J145" s="945" t="s">
        <v>966</v>
      </c>
      <c r="K145" s="946"/>
      <c r="L145" s="945" t="s">
        <v>924</v>
      </c>
      <c r="M145" s="946"/>
      <c r="N145" s="945" t="s">
        <v>424</v>
      </c>
      <c r="O145" s="946"/>
      <c r="P145" s="947" t="s">
        <v>2157</v>
      </c>
      <c r="Q145" s="948"/>
      <c r="R145" s="951" t="s">
        <v>2163</v>
      </c>
      <c r="S145" s="952"/>
      <c r="T145" s="951" t="s">
        <v>2164</v>
      </c>
      <c r="U145" s="952"/>
      <c r="V145" s="947" t="s">
        <v>2165</v>
      </c>
      <c r="W145" s="948"/>
      <c r="X145" s="547"/>
      <c r="Y145" s="547"/>
    </row>
    <row r="146" spans="2:25" ht="30" customHeight="1">
      <c r="B146" s="502">
        <v>18</v>
      </c>
      <c r="C146" s="365" t="s">
        <v>309</v>
      </c>
      <c r="D146" s="253">
        <v>93</v>
      </c>
      <c r="E146" s="353">
        <v>97</v>
      </c>
      <c r="F146" s="91" t="str">
        <f>IF(ISBLANK('6桁'!F146), "", IF(ISBLANK(G146), $F$145, G146))</f>
        <v/>
      </c>
      <c r="G146" s="124"/>
      <c r="H146" s="91" t="str">
        <f>IF(ISBLANK('6桁'!H146), "", IF(ISBLANK(I146), $H$145, I146))</f>
        <v/>
      </c>
      <c r="I146" s="124"/>
      <c r="J146" s="91" t="str">
        <f>IF(ISBLANK('6桁'!J146), "", IF(ISBLANK(K146), $J$145, K146))</f>
        <v/>
      </c>
      <c r="K146" s="124"/>
      <c r="L146" s="91" t="str">
        <f>IF(ISBLANK('6桁'!L146), "", IF(ISBLANK(M146), $L$145, M146))</f>
        <v/>
      </c>
      <c r="M146" s="124"/>
      <c r="N146" s="91" t="str">
        <f>IF(ISBLANK('6桁'!N146), "", IF(ISBLANK(O146), $N$145, O146))</f>
        <v/>
      </c>
      <c r="O146" s="124"/>
      <c r="P146" s="91" t="str">
        <f>IF(ISBLANK('6桁'!P146), "", IF(ISBLANK(Q146), $P$145, Q146))</f>
        <v>DZZ3</v>
      </c>
      <c r="Q146" s="125"/>
      <c r="R146" s="91" t="str">
        <f>IF(ISBLANK('6桁'!R146), "", IF(ISBLANK(S146), $R$145, S146))</f>
        <v/>
      </c>
      <c r="S146" s="125"/>
      <c r="T146" s="91" t="str">
        <f>IF(ISBLANK('6桁'!T146), "", IF(ISBLANK(U146), $T$145, U146))</f>
        <v/>
      </c>
      <c r="U146" s="125"/>
      <c r="V146" s="91" t="str">
        <f>IF(ISBLANK('6桁'!V146), "", IF(ISBLANK(W146), $V$145, W146))</f>
        <v/>
      </c>
      <c r="W146" s="125"/>
      <c r="X146" s="74"/>
      <c r="Y146" s="251"/>
    </row>
    <row r="147" spans="2:25" ht="30" customHeight="1">
      <c r="B147" s="503"/>
      <c r="C147" s="362" t="s">
        <v>310</v>
      </c>
      <c r="D147" s="254">
        <v>94</v>
      </c>
      <c r="E147" s="342">
        <v>98</v>
      </c>
      <c r="F147" s="95" t="str">
        <f>IF(ISBLANK('6桁'!F147), "", IF(ISBLANK(G147), $F$145, G147))</f>
        <v/>
      </c>
      <c r="G147" s="126"/>
      <c r="H147" s="95" t="str">
        <f>IF(ISBLANK('6桁'!H147), "", IF(ISBLANK(I147), $H$145, I147))</f>
        <v/>
      </c>
      <c r="I147" s="126"/>
      <c r="J147" s="95" t="str">
        <f>IF(ISBLANK('6桁'!J147), "", IF(ISBLANK(K147), $J$145, K147))</f>
        <v/>
      </c>
      <c r="K147" s="126"/>
      <c r="L147" s="95" t="str">
        <f>IF(ISBLANK('6桁'!L147), "", IF(ISBLANK(M147), $L$145, M147))</f>
        <v/>
      </c>
      <c r="M147" s="126"/>
      <c r="N147" s="95" t="str">
        <f>IF(ISBLANK('6桁'!N147), "", IF(ISBLANK(O147), $N$145, O147))</f>
        <v/>
      </c>
      <c r="O147" s="126"/>
      <c r="P147" s="95" t="str">
        <f>IF(ISBLANK('6桁'!P147), "", IF(ISBLANK(Q147), $P$145, Q147))</f>
        <v>DZZ3</v>
      </c>
      <c r="Q147" s="96"/>
      <c r="R147" s="95" t="str">
        <f>IF(ISBLANK('6桁'!R147), "", IF(ISBLANK(S147), $R$145, S147))</f>
        <v/>
      </c>
      <c r="S147" s="96"/>
      <c r="T147" s="95" t="str">
        <f>IF(ISBLANK('6桁'!T147), "", IF(ISBLANK(U147), $T$145, U147))</f>
        <v/>
      </c>
      <c r="U147" s="96"/>
      <c r="V147" s="95" t="str">
        <f>IF(ISBLANK('6桁'!V147), "", IF(ISBLANK(W147), $V$145, W147))</f>
        <v/>
      </c>
      <c r="W147" s="96"/>
      <c r="X147" s="74"/>
      <c r="Y147" s="251"/>
    </row>
    <row r="148" spans="2:25" ht="30" customHeight="1">
      <c r="B148" s="503"/>
      <c r="C148" s="362" t="s">
        <v>78</v>
      </c>
      <c r="D148" s="254">
        <v>80</v>
      </c>
      <c r="E148" s="342">
        <v>84</v>
      </c>
      <c r="F148" s="95" t="str">
        <f>IF(ISBLANK('6桁'!F148), "", IF(ISBLANK(G148), $F$145, G148))</f>
        <v/>
      </c>
      <c r="G148" s="126"/>
      <c r="H148" s="95" t="str">
        <f>IF(ISBLANK('6桁'!H148), "", IF(ISBLANK(I148), $H$145, I148))</f>
        <v/>
      </c>
      <c r="I148" s="126"/>
      <c r="J148" s="95" t="str">
        <f>IF(ISBLANK('6桁'!J148), "", IF(ISBLANK(K148), $J$145, K148))</f>
        <v/>
      </c>
      <c r="K148" s="126"/>
      <c r="L148" s="95" t="str">
        <f>IF(ISBLANK('6桁'!L148), "", IF(ISBLANK(M148), $L$145, M148))</f>
        <v/>
      </c>
      <c r="M148" s="126"/>
      <c r="N148" s="95" t="str">
        <f>IF(ISBLANK('6桁'!N148), "", IF(ISBLANK(O148), $N$145, O148))</f>
        <v/>
      </c>
      <c r="O148" s="126"/>
      <c r="P148" s="95" t="str">
        <f>IF(ISBLANK('6桁'!P148), "", IF(ISBLANK(Q148), $P$145, Q148))</f>
        <v/>
      </c>
      <c r="Q148" s="96"/>
      <c r="R148" s="95" t="str">
        <f>IF(ISBLANK('6桁'!R148), "", IF(ISBLANK(S148), $R$145, S148))</f>
        <v/>
      </c>
      <c r="S148" s="96"/>
      <c r="T148" s="95" t="str">
        <f>IF(ISBLANK('6桁'!T148), "", IF(ISBLANK(U148), $T$145, U148))</f>
        <v/>
      </c>
      <c r="U148" s="96"/>
      <c r="V148" s="95" t="str">
        <f>IF(ISBLANK('6桁'!V148), "", IF(ISBLANK(W148), $V$145, W148))</f>
        <v>DZ102</v>
      </c>
      <c r="W148" s="96"/>
      <c r="X148" s="74"/>
      <c r="Y148" s="251"/>
    </row>
    <row r="149" spans="2:25" ht="30" customHeight="1">
      <c r="B149" s="503"/>
      <c r="C149" s="362" t="s">
        <v>57</v>
      </c>
      <c r="D149" s="254">
        <v>90</v>
      </c>
      <c r="E149" s="342">
        <v>94</v>
      </c>
      <c r="F149" s="95" t="str">
        <f>IF(ISBLANK('6桁'!F149), "", IF(ISBLANK(G149), $F$145, G149))</f>
        <v>MAX060+</v>
      </c>
      <c r="G149" s="126"/>
      <c r="H149" s="95" t="str">
        <f>IF(ISBLANK('6桁'!H149), "", IF(ISBLANK(I149), $H$145, I149))</f>
        <v>MAXLUX</v>
      </c>
      <c r="I149" s="126"/>
      <c r="J149" s="95" t="str">
        <f>IF(ISBLANK('6桁'!J149), "", IF(ISBLANK(K149), $J$145, K149))</f>
        <v>LM5+</v>
      </c>
      <c r="K149" s="126"/>
      <c r="L149" s="95" t="str">
        <f>IF(ISBLANK('6桁'!L149), "", IF(ISBLANK(M149), $L$145, M149))</f>
        <v/>
      </c>
      <c r="M149" s="126"/>
      <c r="N149" s="95" t="str">
        <f>IF(ISBLANK('6桁'!N149), "", IF(ISBLANK(O149), $N$145, O149))</f>
        <v/>
      </c>
      <c r="O149" s="126"/>
      <c r="P149" s="95" t="str">
        <f>IF(ISBLANK('6桁'!P149), "", IF(ISBLANK(Q149), $P$145, Q149))</f>
        <v>DZZ3</v>
      </c>
      <c r="Q149" s="96"/>
      <c r="R149" s="95" t="str">
        <f>IF(ISBLANK('6桁'!R149), "", IF(ISBLANK(S149), $R$145, S149))</f>
        <v/>
      </c>
      <c r="S149" s="96"/>
      <c r="T149" s="95" t="str">
        <f>IF(ISBLANK('6桁'!T149), "", IF(ISBLANK(U149), $T$145, U149))</f>
        <v/>
      </c>
      <c r="U149" s="96"/>
      <c r="V149" s="95" t="str">
        <f>IF(ISBLANK('6桁'!V149), "", IF(ISBLANK(W149), $V$145, W149))</f>
        <v>DZ102</v>
      </c>
      <c r="W149" s="96"/>
      <c r="X149" s="74"/>
      <c r="Y149" s="251"/>
    </row>
    <row r="150" spans="2:25" ht="30" customHeight="1">
      <c r="B150" s="503"/>
      <c r="C150" s="362" t="s">
        <v>169</v>
      </c>
      <c r="D150" s="254">
        <v>93</v>
      </c>
      <c r="E150" s="342">
        <v>97</v>
      </c>
      <c r="F150" s="95" t="str">
        <f>IF(ISBLANK('6桁'!F150), "", IF(ISBLANK(G150), $F$145, G150))</f>
        <v>MAX060+</v>
      </c>
      <c r="G150" s="20"/>
      <c r="H150" s="95" t="str">
        <f>IF(ISBLANK('6桁'!H150), "", IF(ISBLANK(I150), $H$145, I150))</f>
        <v>MAXLUX</v>
      </c>
      <c r="I150" s="126"/>
      <c r="J150" s="95" t="str">
        <f>IF(ISBLANK('6桁'!J150), "", IF(ISBLANK(K150), $J$145, K150))</f>
        <v/>
      </c>
      <c r="K150" s="126"/>
      <c r="L150" s="95" t="str">
        <f>IF(ISBLANK('6桁'!L150), "", IF(ISBLANK(M150), $L$145, M150))</f>
        <v/>
      </c>
      <c r="M150" s="126"/>
      <c r="N150" s="95" t="str">
        <f>IF(ISBLANK('6桁'!N150), "", IF(ISBLANK(O150), $N$145, O150))</f>
        <v/>
      </c>
      <c r="O150" s="126"/>
      <c r="P150" s="95" t="str">
        <f>IF(ISBLANK('6桁'!P150), "", IF(ISBLANK(Q150), $P$145, Q150))</f>
        <v>DZZ3</v>
      </c>
      <c r="Q150" s="96"/>
      <c r="R150" s="95" t="str">
        <f>IF(ISBLANK('6桁'!R150), "", IF(ISBLANK(S150), $R$145, S150))</f>
        <v>DZB02</v>
      </c>
      <c r="S150" s="96"/>
      <c r="T150" s="95" t="str">
        <f>IF(ISBLANK('6桁'!T150), "", IF(ISBLANK(U150), $T$145, U150))</f>
        <v/>
      </c>
      <c r="U150" s="96"/>
      <c r="V150" s="95" t="str">
        <f>IF(ISBLANK('6桁'!V150), "", IF(ISBLANK(W150), $V$145, W150))</f>
        <v>DZ102</v>
      </c>
      <c r="W150" s="96"/>
      <c r="X150" s="74"/>
      <c r="Y150" s="251"/>
    </row>
    <row r="151" spans="2:25" ht="30" customHeight="1">
      <c r="B151" s="503"/>
      <c r="C151" s="362" t="s">
        <v>62</v>
      </c>
      <c r="D151" s="254">
        <v>95</v>
      </c>
      <c r="E151" s="342">
        <v>99</v>
      </c>
      <c r="F151" s="95" t="str">
        <f>IF(ISBLANK('6桁'!F151), "", IF(ISBLANK(G151), $F$145, G151))</f>
        <v/>
      </c>
      <c r="G151" s="20"/>
      <c r="H151" s="95" t="str">
        <f>IF(ISBLANK('6桁'!H151), "", IF(ISBLANK(I151), $H$145, I151))</f>
        <v/>
      </c>
      <c r="I151" s="101"/>
      <c r="J151" s="95" t="str">
        <f>IF(ISBLANK('6桁'!J151), "", IF(ISBLANK(K151), $J$145, K151))</f>
        <v/>
      </c>
      <c r="K151" s="101"/>
      <c r="L151" s="95" t="str">
        <f>IF(ISBLANK('6桁'!L151), "", IF(ISBLANK(M151), $L$145, M151))</f>
        <v/>
      </c>
      <c r="M151" s="101"/>
      <c r="N151" s="95" t="str">
        <f>IF(ISBLANK('6桁'!N151), "", IF(ISBLANK(O151), $N$145, O151))</f>
        <v/>
      </c>
      <c r="O151" s="126"/>
      <c r="P151" s="95" t="str">
        <f>IF(ISBLANK('6桁'!P151), "", IF(ISBLANK(Q151), $P$145, Q151))</f>
        <v>DZZ3</v>
      </c>
      <c r="Q151" s="96"/>
      <c r="R151" s="95" t="str">
        <f>IF(ISBLANK('6桁'!R151), "", IF(ISBLANK(S151), $R$145, S151))</f>
        <v/>
      </c>
      <c r="S151" s="96"/>
      <c r="T151" s="95" t="str">
        <f>IF(ISBLANK('6桁'!T151), "", IF(ISBLANK(U151), $T$145, U151))</f>
        <v/>
      </c>
      <c r="U151" s="96"/>
      <c r="V151" s="95" t="str">
        <f>IF(ISBLANK('6桁'!V151), "", IF(ISBLANK(W151), $V$145, W151))</f>
        <v>DZ102</v>
      </c>
      <c r="W151" s="96"/>
      <c r="X151" s="74"/>
      <c r="Y151" s="251"/>
    </row>
    <row r="152" spans="2:25" ht="30" customHeight="1">
      <c r="B152" s="503"/>
      <c r="C152" s="362" t="s">
        <v>495</v>
      </c>
      <c r="D152" s="254"/>
      <c r="E152" s="342">
        <v>101</v>
      </c>
      <c r="F152" s="95" t="str">
        <f>IF(ISBLANK('6桁'!F152), "", IF(ISBLANK(G152), $F$145, G152))</f>
        <v/>
      </c>
      <c r="G152" s="19"/>
      <c r="H152" s="95" t="str">
        <f>IF(ISBLANK('6桁'!H152), "", IF(ISBLANK(I152), $H$145, I152))</f>
        <v/>
      </c>
      <c r="I152" s="101"/>
      <c r="J152" s="95" t="str">
        <f>IF(ISBLANK('6桁'!J152), "", IF(ISBLANK(K152), $J$145, K152))</f>
        <v/>
      </c>
      <c r="K152" s="101"/>
      <c r="L152" s="95" t="str">
        <f>IF(ISBLANK('6桁'!L152), "", IF(ISBLANK(M152), $L$145, M152))</f>
        <v/>
      </c>
      <c r="M152" s="101"/>
      <c r="N152" s="95" t="str">
        <f>IF(ISBLANK('6桁'!N152), "", IF(ISBLANK(O152), $N$145, O152))</f>
        <v/>
      </c>
      <c r="O152" s="126"/>
      <c r="P152" s="95" t="str">
        <f>IF(ISBLANK('6桁'!P152), "", IF(ISBLANK(Q152), $P$145, Q152))</f>
        <v/>
      </c>
      <c r="Q152" s="96"/>
      <c r="R152" s="95" t="str">
        <f>IF(ISBLANK('6桁'!R152), "", IF(ISBLANK(S152), $R$145, S152))</f>
        <v>DZB02</v>
      </c>
      <c r="S152" s="96"/>
      <c r="T152" s="95" t="str">
        <f>IF(ISBLANK('6桁'!T152), "", IF(ISBLANK(U152), $T$145, U152))</f>
        <v/>
      </c>
      <c r="U152" s="96"/>
      <c r="V152" s="95" t="str">
        <f>IF(ISBLANK('6桁'!V152), "", IF(ISBLANK(W152), $V$145, W152))</f>
        <v/>
      </c>
      <c r="W152" s="96"/>
      <c r="X152" s="74"/>
      <c r="Y152" s="251"/>
    </row>
    <row r="153" spans="2:25" ht="30" customHeight="1">
      <c r="B153" s="503"/>
      <c r="C153" s="362" t="s">
        <v>65</v>
      </c>
      <c r="D153" s="254">
        <v>85</v>
      </c>
      <c r="E153" s="342">
        <v>89</v>
      </c>
      <c r="F153" s="95" t="str">
        <f>IF(ISBLANK('6桁'!F153), "", IF(ISBLANK(G153), $F$145, G153))</f>
        <v/>
      </c>
      <c r="G153" s="19"/>
      <c r="H153" s="95" t="str">
        <f>IF(ISBLANK('6桁'!H153), "", IF(ISBLANK(I153), $H$145, I153))</f>
        <v/>
      </c>
      <c r="I153" s="96"/>
      <c r="J153" s="95" t="str">
        <f>IF(ISBLANK('6桁'!J153), "", IF(ISBLANK(K153), $J$145, K153))</f>
        <v>LM5+</v>
      </c>
      <c r="K153" s="96"/>
      <c r="L153" s="95" t="str">
        <f>IF(ISBLANK('6桁'!L153), "", IF(ISBLANK(M153), $L$145, M153))</f>
        <v/>
      </c>
      <c r="M153" s="96"/>
      <c r="N153" s="95" t="str">
        <f>IF(ISBLANK('6桁'!N153), "", IF(ISBLANK(O153), $N$145, O153))</f>
        <v/>
      </c>
      <c r="O153" s="126"/>
      <c r="P153" s="95" t="str">
        <f>IF(ISBLANK('6桁'!P153), "", IF(ISBLANK(Q153), $P$145, Q153))</f>
        <v/>
      </c>
      <c r="Q153" s="96"/>
      <c r="R153" s="95" t="str">
        <f>IF(ISBLANK('6桁'!R153), "", IF(ISBLANK(S153), $R$145, S153))</f>
        <v/>
      </c>
      <c r="S153" s="96"/>
      <c r="T153" s="95" t="str">
        <f>IF(ISBLANK('6桁'!T153), "", IF(ISBLANK(U153), $T$145, U153))</f>
        <v/>
      </c>
      <c r="U153" s="96"/>
      <c r="V153" s="95" t="str">
        <f>IF(ISBLANK('6桁'!V153), "", IF(ISBLANK(W153), $V$145, W153))</f>
        <v>DZ101</v>
      </c>
      <c r="W153" s="440" t="s">
        <v>2166</v>
      </c>
      <c r="X153" s="74"/>
      <c r="Y153" s="251"/>
    </row>
    <row r="154" spans="2:25" ht="30" customHeight="1">
      <c r="B154" s="503"/>
      <c r="C154" s="362" t="s">
        <v>66</v>
      </c>
      <c r="D154" s="254">
        <v>88</v>
      </c>
      <c r="E154" s="342">
        <v>92</v>
      </c>
      <c r="F154" s="95" t="str">
        <f>IF(ISBLANK('6桁'!F154), "", IF(ISBLANK(G154), $F$145, G154))</f>
        <v>MAX060+</v>
      </c>
      <c r="G154" s="126"/>
      <c r="H154" s="95" t="str">
        <f>IF(ISBLANK('6桁'!H154), "", IF(ISBLANK(I154), $H$145, I154))</f>
        <v>MAXLUX</v>
      </c>
      <c r="I154" s="126"/>
      <c r="J154" s="95" t="str">
        <f>IF(ISBLANK('6桁'!J154), "", IF(ISBLANK(K154), $J$145, K154))</f>
        <v>LM5+</v>
      </c>
      <c r="K154" s="126"/>
      <c r="L154" s="95" t="str">
        <f>IF(ISBLANK('6桁'!L154), "", IF(ISBLANK(M154), $L$145, M154))</f>
        <v/>
      </c>
      <c r="M154" s="126"/>
      <c r="N154" s="95" t="str">
        <f>IF(ISBLANK('6桁'!N154), "", IF(ISBLANK(O154), $N$145, O154))</f>
        <v/>
      </c>
      <c r="O154" s="126"/>
      <c r="P154" s="95" t="str">
        <f>IF(ISBLANK('6桁'!P154), "", IF(ISBLANK(Q154), $P$145, Q154))</f>
        <v>DZZ3</v>
      </c>
      <c r="Q154" s="96"/>
      <c r="R154" s="95" t="str">
        <f>IF(ISBLANK('6桁'!R154), "", IF(ISBLANK(S154), $R$145, S154))</f>
        <v/>
      </c>
      <c r="S154" s="96"/>
      <c r="T154" s="95" t="str">
        <f>IF(ISBLANK('6桁'!T154), "", IF(ISBLANK(U154), $T$145, U154))</f>
        <v>DZB11</v>
      </c>
      <c r="U154" s="96"/>
      <c r="V154" s="95" t="str">
        <f>IF(ISBLANK('6桁'!V154), "", IF(ISBLANK(W154), $V$145, W154))</f>
        <v>DZ102</v>
      </c>
      <c r="W154" s="96"/>
      <c r="X154" s="74"/>
      <c r="Y154" s="251"/>
    </row>
    <row r="155" spans="2:25" ht="30" customHeight="1">
      <c r="B155" s="503"/>
      <c r="C155" s="362" t="s">
        <v>172</v>
      </c>
      <c r="D155" s="254">
        <v>91</v>
      </c>
      <c r="E155" s="342">
        <v>95</v>
      </c>
      <c r="F155" s="95" t="str">
        <f>IF(ISBLANK('6桁'!F155), "", IF(ISBLANK(G155), $F$145, G155))</f>
        <v>MAX060+</v>
      </c>
      <c r="G155" s="96"/>
      <c r="H155" s="95" t="str">
        <f>IF(ISBLANK('6桁'!H155), "", IF(ISBLANK(I155), $H$145, I155))</f>
        <v>MAXLUX</v>
      </c>
      <c r="I155" s="126"/>
      <c r="J155" s="95" t="str">
        <f>IF(ISBLANK('6桁'!J155), "", IF(ISBLANK(K155), $J$145, K155))</f>
        <v>LM5+</v>
      </c>
      <c r="K155" s="96"/>
      <c r="L155" s="95" t="str">
        <f>IF(ISBLANK('6桁'!L155), "", IF(ISBLANK(M155), $L$145, M155))</f>
        <v/>
      </c>
      <c r="M155" s="96"/>
      <c r="N155" s="95" t="str">
        <f>IF(ISBLANK('6桁'!N155), "", IF(ISBLANK(O155), $N$145, O155))</f>
        <v/>
      </c>
      <c r="O155" s="117"/>
      <c r="P155" s="95" t="str">
        <f>IF(ISBLANK('6桁'!P155), "", IF(ISBLANK(Q155), $P$145, Q155))</f>
        <v>DZZ3</v>
      </c>
      <c r="Q155" s="96"/>
      <c r="R155" s="95" t="str">
        <f>IF(ISBLANK('6桁'!R155), "", IF(ISBLANK(S155), $R$145, S155))</f>
        <v>DZB02</v>
      </c>
      <c r="S155" s="96"/>
      <c r="T155" s="95" t="str">
        <f>IF(ISBLANK('6桁'!T155), "", IF(ISBLANK(U155), $T$145, U155))</f>
        <v>DZB11</v>
      </c>
      <c r="U155" s="96"/>
      <c r="V155" s="95" t="str">
        <f>IF(ISBLANK('6桁'!V155), "", IF(ISBLANK(W155), $V$145, W155))</f>
        <v>DZ102</v>
      </c>
      <c r="W155" s="96"/>
      <c r="X155" s="74"/>
      <c r="Y155" s="251"/>
    </row>
    <row r="156" spans="2:25" ht="30" customHeight="1">
      <c r="B156" s="503"/>
      <c r="C156" s="362" t="s">
        <v>70</v>
      </c>
      <c r="D156" s="254">
        <v>93</v>
      </c>
      <c r="E156" s="342">
        <v>97</v>
      </c>
      <c r="F156" s="95" t="str">
        <f>IF(ISBLANK('6桁'!F156), "", IF(ISBLANK(G156), $F$145, G156))</f>
        <v>MAX060+</v>
      </c>
      <c r="G156" s="96"/>
      <c r="H156" s="95" t="str">
        <f>IF(ISBLANK('6桁'!H156), "", IF(ISBLANK(I156), $H$145, I156))</f>
        <v>MAXLUX</v>
      </c>
      <c r="I156" s="126"/>
      <c r="J156" s="95" t="str">
        <f>IF(ISBLANK('6桁'!J156), "", IF(ISBLANK(K156), $J$145, K156))</f>
        <v>LM5+</v>
      </c>
      <c r="K156" s="96"/>
      <c r="L156" s="95" t="str">
        <f>IF(ISBLANK('6桁'!L156), "", IF(ISBLANK(M156), $L$145, M156))</f>
        <v/>
      </c>
      <c r="M156" s="96"/>
      <c r="N156" s="95" t="str">
        <f>IF(ISBLANK('6桁'!N156), "", IF(ISBLANK(O156), $N$145, O156))</f>
        <v/>
      </c>
      <c r="O156" s="96"/>
      <c r="P156" s="95" t="str">
        <f>IF(ISBLANK('6桁'!P156), "", IF(ISBLANK(Q156), $P$145, Q156))</f>
        <v>DZZ3</v>
      </c>
      <c r="Q156" s="96"/>
      <c r="R156" s="95" t="str">
        <f>IF(ISBLANK('6桁'!R156), "", IF(ISBLANK(S156), $R$145, S156))</f>
        <v>DZB02</v>
      </c>
      <c r="S156" s="96"/>
      <c r="T156" s="95" t="str">
        <f>IF(ISBLANK('6桁'!T156), "", IF(ISBLANK(U156), $T$145, U156))</f>
        <v/>
      </c>
      <c r="U156" s="96"/>
      <c r="V156" s="95" t="str">
        <f>IF(ISBLANK('6桁'!V156), "", IF(ISBLANK(W156), $V$145, W156))</f>
        <v>DZ102</v>
      </c>
      <c r="W156" s="96"/>
      <c r="X156" s="74"/>
      <c r="Y156" s="251"/>
    </row>
    <row r="157" spans="2:25" ht="30" customHeight="1">
      <c r="B157" s="503"/>
      <c r="C157" s="362" t="s">
        <v>136</v>
      </c>
      <c r="D157" s="254">
        <v>95</v>
      </c>
      <c r="E157" s="342">
        <v>99</v>
      </c>
      <c r="F157" s="95" t="str">
        <f>IF(ISBLANK('6桁'!F157), "", IF(ISBLANK(G157), $F$145, G157))</f>
        <v/>
      </c>
      <c r="G157" s="20"/>
      <c r="H157" s="95" t="str">
        <f>IF(ISBLANK('6桁'!H157), "", IF(ISBLANK(I157), $H$145, I157))</f>
        <v>MAXLUX</v>
      </c>
      <c r="I157" s="96"/>
      <c r="J157" s="95" t="str">
        <f>IF(ISBLANK('6桁'!J157), "", IF(ISBLANK(K157), $J$145, K157))</f>
        <v>LM5+</v>
      </c>
      <c r="K157" s="101"/>
      <c r="L157" s="95" t="str">
        <f>IF(ISBLANK('6桁'!L157), "", IF(ISBLANK(M157), $L$145, M157))</f>
        <v/>
      </c>
      <c r="M157" s="101"/>
      <c r="N157" s="95" t="str">
        <f>IF(ISBLANK('6桁'!N157), "", IF(ISBLANK(O157), $N$145, O157))</f>
        <v/>
      </c>
      <c r="O157" s="126"/>
      <c r="P157" s="95" t="str">
        <f>IF(ISBLANK('6桁'!P157), "", IF(ISBLANK(Q157), $P$145, Q157))</f>
        <v/>
      </c>
      <c r="Q157" s="96"/>
      <c r="R157" s="95" t="str">
        <f>IF(ISBLANK('6桁'!R157), "", IF(ISBLANK(S157), $R$145, S157))</f>
        <v/>
      </c>
      <c r="S157" s="96"/>
      <c r="T157" s="95" t="str">
        <f>IF(ISBLANK('6桁'!T157), "", IF(ISBLANK(U157), $T$145, U157))</f>
        <v>DZB11</v>
      </c>
      <c r="U157" s="96"/>
      <c r="V157" s="95" t="str">
        <f>IF(ISBLANK('6桁'!V157), "", IF(ISBLANK(W157), $V$145, W157))</f>
        <v/>
      </c>
      <c r="W157" s="96"/>
      <c r="X157" s="74"/>
      <c r="Y157" s="251"/>
    </row>
    <row r="158" spans="2:25" ht="30" customHeight="1">
      <c r="B158" s="503"/>
      <c r="C158" s="362" t="s">
        <v>137</v>
      </c>
      <c r="D158" s="254">
        <v>89</v>
      </c>
      <c r="E158" s="342">
        <v>93</v>
      </c>
      <c r="F158" s="95" t="str">
        <f>IF(ISBLANK('6桁'!F158), "", IF(ISBLANK(G158), $F$145, G158))</f>
        <v>MAX050+</v>
      </c>
      <c r="G158" s="453" t="s">
        <v>2167</v>
      </c>
      <c r="H158" s="95" t="str">
        <f>IF(ISBLANK('6桁'!H158), "", IF(ISBLANK(I158), $H$145, I158))</f>
        <v>MAXLUX</v>
      </c>
      <c r="I158" s="96"/>
      <c r="J158" s="95" t="str">
        <f>IF(ISBLANK('6桁'!J158), "", IF(ISBLANK(K158), $J$145, K158))</f>
        <v>LM5+</v>
      </c>
      <c r="K158" s="126"/>
      <c r="L158" s="95" t="str">
        <f>IF(ISBLANK('6桁'!L158), "", IF(ISBLANK(M158), $L$145, M158))</f>
        <v>RV505</v>
      </c>
      <c r="M158" s="126"/>
      <c r="N158" s="95" t="str">
        <f>IF(ISBLANK('6桁'!N158), "", IF(ISBLANK(O158), $N$145, O158))</f>
        <v>EC204</v>
      </c>
      <c r="O158" s="126"/>
      <c r="P158" s="95" t="str">
        <f>IF(ISBLANK('6桁'!P158), "", IF(ISBLANK(Q158), $P$145, Q158))</f>
        <v/>
      </c>
      <c r="Q158" s="96"/>
      <c r="R158" s="95" t="str">
        <f>IF(ISBLANK('6桁'!R158), "", IF(ISBLANK(S158), $R$145, S158))</f>
        <v/>
      </c>
      <c r="S158" s="96"/>
      <c r="T158" s="95" t="str">
        <f>IF(ISBLANK('6桁'!T158), "", IF(ISBLANK(U158), $T$145, U158))</f>
        <v/>
      </c>
      <c r="U158" s="96"/>
      <c r="V158" s="95" t="str">
        <f>IF(ISBLANK('6桁'!V158), "", IF(ISBLANK(W158), $V$145, W158))</f>
        <v/>
      </c>
      <c r="W158" s="96"/>
      <c r="X158" s="74"/>
      <c r="Y158" s="251"/>
    </row>
    <row r="159" spans="2:25" ht="30" customHeight="1">
      <c r="B159" s="503"/>
      <c r="C159" s="362" t="s">
        <v>86</v>
      </c>
      <c r="D159" s="254">
        <v>91</v>
      </c>
      <c r="E159" s="342">
        <v>95</v>
      </c>
      <c r="F159" s="95" t="str">
        <f>IF(ISBLANK('6桁'!F159), "", IF(ISBLANK(G159), $F$145, G159))</f>
        <v>MAX060+</v>
      </c>
      <c r="G159" s="126"/>
      <c r="H159" s="95" t="str">
        <f>IF(ISBLANK('6桁'!H159), "", IF(ISBLANK(I159), $H$145, I159))</f>
        <v>MAXLUX</v>
      </c>
      <c r="I159" s="126"/>
      <c r="J159" s="95" t="str">
        <f>IF(ISBLANK('6桁'!J159), "", IF(ISBLANK(K159), $J$145, K159))</f>
        <v>LM5+</v>
      </c>
      <c r="K159" s="101"/>
      <c r="L159" s="95" t="str">
        <f>IF(ISBLANK('6桁'!L159), "", IF(ISBLANK(M159), $L$145, M159))</f>
        <v>RV505</v>
      </c>
      <c r="M159" s="126"/>
      <c r="N159" s="95" t="str">
        <f>IF(ISBLANK('6桁'!N159), "", IF(ISBLANK(O159), $N$145, O159))</f>
        <v>EC204</v>
      </c>
      <c r="O159" s="126"/>
      <c r="P159" s="95" t="str">
        <f>IF(ISBLANK('6桁'!P159), "", IF(ISBLANK(Q159), $P$145, Q159))</f>
        <v>DZZ3</v>
      </c>
      <c r="Q159" s="96"/>
      <c r="R159" s="95" t="str">
        <f>IF(ISBLANK('6桁'!R159), "", IF(ISBLANK(S159), $R$145, S159))</f>
        <v/>
      </c>
      <c r="S159" s="96"/>
      <c r="T159" s="95" t="str">
        <f>IF(ISBLANK('6桁'!T159), "", IF(ISBLANK(U159), $T$145, U159))</f>
        <v/>
      </c>
      <c r="U159" s="96"/>
      <c r="V159" s="95" t="str">
        <f>IF(ISBLANK('6桁'!V159), "", IF(ISBLANK(W159), $V$145, W159))</f>
        <v>DZ102</v>
      </c>
      <c r="W159" s="96"/>
      <c r="X159" s="74"/>
      <c r="Y159" s="251"/>
    </row>
    <row r="160" spans="2:25" ht="30" customHeight="1">
      <c r="B160" s="503"/>
      <c r="C160" s="362" t="s">
        <v>138</v>
      </c>
      <c r="D160" s="254">
        <v>94</v>
      </c>
      <c r="E160" s="342">
        <v>98</v>
      </c>
      <c r="F160" s="95" t="str">
        <f>IF(ISBLANK('6桁'!F160), "", IF(ISBLANK(G160), $F$145, G160))</f>
        <v>MAX060+</v>
      </c>
      <c r="G160" s="126"/>
      <c r="H160" s="95" t="str">
        <f>IF(ISBLANK('6桁'!H160), "", IF(ISBLANK(I160), $H$145, I160))</f>
        <v>MAXLUX</v>
      </c>
      <c r="I160" s="126"/>
      <c r="J160" s="95" t="str">
        <f>IF(ISBLANK('6桁'!J160), "", IF(ISBLANK(K160), $J$145, K160))</f>
        <v>LM5+</v>
      </c>
      <c r="K160" s="126"/>
      <c r="L160" s="95" t="str">
        <f>IF(ISBLANK('6桁'!L160), "", IF(ISBLANK(M160), $L$145, M160))</f>
        <v/>
      </c>
      <c r="M160" s="126"/>
      <c r="N160" s="95" t="str">
        <f>IF(ISBLANK('6桁'!N160), "", IF(ISBLANK(O160), $N$145, O160))</f>
        <v/>
      </c>
      <c r="O160" s="126"/>
      <c r="P160" s="95" t="str">
        <f>IF(ISBLANK('6桁'!P160), "", IF(ISBLANK(Q160), $P$145, Q160))</f>
        <v/>
      </c>
      <c r="Q160" s="96"/>
      <c r="R160" s="95" t="str">
        <f>IF(ISBLANK('6桁'!R160), "", IF(ISBLANK(S160), $R$145, S160))</f>
        <v/>
      </c>
      <c r="S160" s="96"/>
      <c r="T160" s="95" t="str">
        <f>IF(ISBLANK('6桁'!T160), "", IF(ISBLANK(U160), $T$145, U160))</f>
        <v/>
      </c>
      <c r="U160" s="96"/>
      <c r="V160" s="95" t="str">
        <f>IF(ISBLANK('6桁'!V160), "", IF(ISBLANK(W160), $V$145, W160))</f>
        <v/>
      </c>
      <c r="W160" s="96"/>
      <c r="X160" s="74"/>
      <c r="Y160" s="251"/>
    </row>
    <row r="161" spans="2:25" ht="30" customHeight="1">
      <c r="B161" s="503"/>
      <c r="C161" s="362" t="s">
        <v>90</v>
      </c>
      <c r="D161" s="254">
        <v>96</v>
      </c>
      <c r="E161" s="342">
        <v>100</v>
      </c>
      <c r="F161" s="95" t="str">
        <f>IF(ISBLANK('6桁'!F161), "", IF(ISBLANK(G161), $F$145, G161))</f>
        <v>MAX060+</v>
      </c>
      <c r="G161" s="126"/>
      <c r="H161" s="95" t="str">
        <f>IF(ISBLANK('6桁'!H161), "", IF(ISBLANK(I161), $H$145, I161))</f>
        <v>MAXLUX</v>
      </c>
      <c r="I161" s="126"/>
      <c r="J161" s="95" t="str">
        <f>IF(ISBLANK('6桁'!J161), "", IF(ISBLANK(K161), $J$145, K161))</f>
        <v>LM5+</v>
      </c>
      <c r="K161" s="126"/>
      <c r="L161" s="95" t="str">
        <f>IF(ISBLANK('6桁'!L161), "", IF(ISBLANK(M161), $L$145, M161))</f>
        <v>RV505</v>
      </c>
      <c r="M161" s="126"/>
      <c r="N161" s="95" t="str">
        <f>IF(ISBLANK('6桁'!N161), "", IF(ISBLANK(O161), $N$145, O161))</f>
        <v/>
      </c>
      <c r="O161" s="126"/>
      <c r="P161" s="95" t="str">
        <f>IF(ISBLANK('6桁'!P161), "", IF(ISBLANK(Q161), $P$145, Q161))</f>
        <v/>
      </c>
      <c r="Q161" s="96"/>
      <c r="R161" s="95" t="str">
        <f>IF(ISBLANK('6桁'!R161), "", IF(ISBLANK(S161), $R$145, S161))</f>
        <v/>
      </c>
      <c r="S161" s="96"/>
      <c r="T161" s="95" t="str">
        <f>IF(ISBLANK('6桁'!T161), "", IF(ISBLANK(U161), $T$145, U161))</f>
        <v/>
      </c>
      <c r="U161" s="96"/>
      <c r="V161" s="95" t="str">
        <f>IF(ISBLANK('6桁'!V161), "", IF(ISBLANK(W161), $V$145, W161))</f>
        <v>DZ102</v>
      </c>
      <c r="W161" s="96"/>
      <c r="X161" s="74"/>
      <c r="Y161" s="251"/>
    </row>
    <row r="162" spans="2:25" ht="30" customHeight="1">
      <c r="B162" s="503"/>
      <c r="C162" s="362" t="s">
        <v>91</v>
      </c>
      <c r="D162" s="254">
        <v>99</v>
      </c>
      <c r="E162" s="342">
        <v>103</v>
      </c>
      <c r="F162" s="95" t="str">
        <f>IF(ISBLANK('6桁'!F162), "", IF(ISBLANK(G162), $F$145, G162))</f>
        <v>MAX060+</v>
      </c>
      <c r="G162" s="126"/>
      <c r="H162" s="95" t="str">
        <f>IF(ISBLANK('6桁'!H162), "", IF(ISBLANK(I162), $H$145, I162))</f>
        <v/>
      </c>
      <c r="I162" s="126"/>
      <c r="J162" s="95" t="str">
        <f>IF(ISBLANK('6桁'!J162), "", IF(ISBLANK(K162), $J$145, K162))</f>
        <v/>
      </c>
      <c r="K162" s="126"/>
      <c r="L162" s="95" t="str">
        <f>IF(ISBLANK('6桁'!L162), "", IF(ISBLANK(M162), $L$145, M162))</f>
        <v/>
      </c>
      <c r="M162" s="126"/>
      <c r="N162" s="95" t="str">
        <f>IF(ISBLANK('6桁'!N162), "", IF(ISBLANK(O162), $N$145, O162))</f>
        <v/>
      </c>
      <c r="O162" s="126"/>
      <c r="P162" s="95" t="str">
        <f>IF(ISBLANK('6桁'!P162), "", IF(ISBLANK(Q162), $P$145, Q162))</f>
        <v/>
      </c>
      <c r="Q162" s="96"/>
      <c r="R162" s="95" t="str">
        <f>IF(ISBLANK('6桁'!R162), "", IF(ISBLANK(S162), $R$145, S162))</f>
        <v/>
      </c>
      <c r="S162" s="96"/>
      <c r="T162" s="95" t="str">
        <f>IF(ISBLANK('6桁'!T162), "", IF(ISBLANK(U162), $T$145, U162))</f>
        <v/>
      </c>
      <c r="U162" s="96"/>
      <c r="V162" s="95" t="str">
        <f>IF(ISBLANK('6桁'!V162), "", IF(ISBLANK(W162), $V$145, W162))</f>
        <v/>
      </c>
      <c r="W162" s="96"/>
      <c r="X162" s="74"/>
      <c r="Y162" s="251"/>
    </row>
    <row r="163" spans="2:25" ht="30" customHeight="1">
      <c r="B163" s="503"/>
      <c r="C163" s="362" t="s">
        <v>308</v>
      </c>
      <c r="D163" s="254">
        <v>92</v>
      </c>
      <c r="E163" s="342"/>
      <c r="F163" s="95" t="str">
        <f>IF(ISBLANK('6桁'!F163), "", IF(ISBLANK(G163), $F$145, G163))</f>
        <v/>
      </c>
      <c r="G163" s="126"/>
      <c r="H163" s="95" t="str">
        <f>IF(ISBLANK('6桁'!H163), "", IF(ISBLANK(I163), $H$145, I163))</f>
        <v>MAXLUX</v>
      </c>
      <c r="I163" s="126"/>
      <c r="J163" s="95" t="str">
        <f>IF(ISBLANK('6桁'!J163), "", IF(ISBLANK(K163), $J$145, K163))</f>
        <v/>
      </c>
      <c r="K163" s="126"/>
      <c r="L163" s="95" t="str">
        <f>IF(ISBLANK('6桁'!L163), "", IF(ISBLANK(M163), $L$145, M163))</f>
        <v>RV505</v>
      </c>
      <c r="M163" s="126"/>
      <c r="N163" s="95" t="str">
        <f>IF(ISBLANK('6桁'!N163), "", IF(ISBLANK(O163), $N$145, O163))</f>
        <v>EC204</v>
      </c>
      <c r="O163" s="126"/>
      <c r="P163" s="95" t="str">
        <f>IF(ISBLANK('6桁'!P163), "", IF(ISBLANK(Q163), $P$145, Q163))</f>
        <v/>
      </c>
      <c r="Q163" s="96"/>
      <c r="R163" s="95" t="str">
        <f>IF(ISBLANK('6桁'!R163), "", IF(ISBLANK(S163), $R$145, S163))</f>
        <v/>
      </c>
      <c r="S163" s="96"/>
      <c r="T163" s="95" t="str">
        <f>IF(ISBLANK('6桁'!T163), "", IF(ISBLANK(U163), $T$145, U163))</f>
        <v/>
      </c>
      <c r="U163" s="96"/>
      <c r="V163" s="95" t="str">
        <f>IF(ISBLANK('6桁'!V163), "", IF(ISBLANK(W163), $V$145, W163))</f>
        <v/>
      </c>
      <c r="W163" s="96"/>
      <c r="X163" s="74"/>
      <c r="Y163" s="251"/>
    </row>
    <row r="164" spans="2:25" ht="30" customHeight="1">
      <c r="B164" s="503"/>
      <c r="C164" s="362" t="s">
        <v>139</v>
      </c>
      <c r="D164" s="254">
        <v>95</v>
      </c>
      <c r="E164" s="342">
        <v>99</v>
      </c>
      <c r="F164" s="95" t="str">
        <f>IF(ISBLANK('6桁'!F164), "", IF(ISBLANK(G164), $F$145, G164))</f>
        <v>MAX060+</v>
      </c>
      <c r="G164" s="126"/>
      <c r="H164" s="95" t="str">
        <f>IF(ISBLANK('6桁'!H164), "", IF(ISBLANK(I164), $H$145, I164))</f>
        <v>MAXLUX</v>
      </c>
      <c r="I164" s="126"/>
      <c r="J164" s="95" t="str">
        <f>IF(ISBLANK('6桁'!J164), "", IF(ISBLANK(K164), $J$145, K164))</f>
        <v/>
      </c>
      <c r="K164" s="126"/>
      <c r="L164" s="95" t="str">
        <f>IF(ISBLANK('6桁'!L164), "", IF(ISBLANK(M164), $L$145, M164))</f>
        <v>RV505</v>
      </c>
      <c r="M164" s="126"/>
      <c r="N164" s="95" t="str">
        <f>IF(ISBLANK('6桁'!N164), "", IF(ISBLANK(O164), $N$145, O164))</f>
        <v>EC204</v>
      </c>
      <c r="O164" s="126"/>
      <c r="P164" s="95" t="str">
        <f>IF(ISBLANK('6桁'!P164), "", IF(ISBLANK(Q164), $P$145, Q164))</f>
        <v/>
      </c>
      <c r="Q164" s="96"/>
      <c r="R164" s="95" t="str">
        <f>IF(ISBLANK('6桁'!R164), "", IF(ISBLANK(S164), $R$145, S164))</f>
        <v/>
      </c>
      <c r="S164" s="96"/>
      <c r="T164" s="95" t="str">
        <f>IF(ISBLANK('6桁'!T164), "", IF(ISBLANK(U164), $T$145, U164))</f>
        <v/>
      </c>
      <c r="U164" s="96"/>
      <c r="V164" s="95" t="str">
        <f>IF(ISBLANK('6桁'!V164), "", IF(ISBLANK(W164), $V$145, W164))</f>
        <v>DZ102</v>
      </c>
      <c r="W164" s="96"/>
      <c r="X164" s="74"/>
      <c r="Y164" s="251"/>
    </row>
    <row r="165" spans="2:25" ht="30" customHeight="1">
      <c r="B165" s="503"/>
      <c r="C165" s="362" t="s">
        <v>140</v>
      </c>
      <c r="D165" s="254">
        <v>97</v>
      </c>
      <c r="E165" s="342">
        <v>101</v>
      </c>
      <c r="F165" s="95" t="str">
        <f>IF(ISBLANK('6桁'!F165), "", IF(ISBLANK(G165), $F$145, G165))</f>
        <v>MAX060+</v>
      </c>
      <c r="G165" s="126"/>
      <c r="H165" s="95" t="str">
        <f>IF(ISBLANK('6桁'!H165), "", IF(ISBLANK(I165), $H$145, I165))</f>
        <v>MAXLUX</v>
      </c>
      <c r="I165" s="126"/>
      <c r="J165" s="95" t="str">
        <f>IF(ISBLANK('6桁'!J165), "", IF(ISBLANK(K165), $J$145, K165))</f>
        <v/>
      </c>
      <c r="K165" s="126"/>
      <c r="L165" s="95" t="str">
        <f>IF(ISBLANK('6桁'!L165), "", IF(ISBLANK(M165), $L$145, M165))</f>
        <v>RV505</v>
      </c>
      <c r="M165" s="126"/>
      <c r="N165" s="95" t="str">
        <f>IF(ISBLANK('6桁'!N165), "", IF(ISBLANK(O165), $N$145, O165))</f>
        <v/>
      </c>
      <c r="O165" s="126"/>
      <c r="P165" s="95" t="str">
        <f>IF(ISBLANK('6桁'!P165), "", IF(ISBLANK(Q165), $P$145, Q165))</f>
        <v/>
      </c>
      <c r="Q165" s="126"/>
      <c r="R165" s="95" t="str">
        <f>IF(ISBLANK('6桁'!R165), "", IF(ISBLANK(S165), $R$145, S165))</f>
        <v/>
      </c>
      <c r="S165" s="126"/>
      <c r="T165" s="95" t="str">
        <f>IF(ISBLANK('6桁'!T165), "", IF(ISBLANK(U165), $T$145, U165))</f>
        <v/>
      </c>
      <c r="U165" s="96"/>
      <c r="V165" s="95" t="str">
        <f>IF(ISBLANK('6桁'!V165), "", IF(ISBLANK(W165), $V$145, W165))</f>
        <v/>
      </c>
      <c r="W165" s="96"/>
      <c r="X165" s="74"/>
      <c r="Y165" s="251"/>
    </row>
    <row r="166" spans="2:25" ht="30" customHeight="1">
      <c r="B166" s="503"/>
      <c r="C166" s="362" t="s">
        <v>141</v>
      </c>
      <c r="D166" s="254">
        <v>100</v>
      </c>
      <c r="E166" s="342">
        <v>104</v>
      </c>
      <c r="F166" s="95" t="str">
        <f>IF(ISBLANK('6桁'!F166), "", IF(ISBLANK(G166), $F$145, G166))</f>
        <v>MAX060+</v>
      </c>
      <c r="G166" s="126"/>
      <c r="H166" s="95" t="str">
        <f>IF(ISBLANK('6桁'!H166), "", IF(ISBLANK(I166), $H$145, I166))</f>
        <v>MAXLUX</v>
      </c>
      <c r="I166" s="126"/>
      <c r="J166" s="95" t="str">
        <f>IF(ISBLANK('6桁'!J166), "", IF(ISBLANK(K166), $J$145, K166))</f>
        <v>LM5+</v>
      </c>
      <c r="K166" s="126"/>
      <c r="L166" s="95" t="str">
        <f>IF(ISBLANK('6桁'!L166), "", IF(ISBLANK(M166), $L$145, M166))</f>
        <v/>
      </c>
      <c r="M166" s="126"/>
      <c r="N166" s="95" t="str">
        <f>IF(ISBLANK('6桁'!N166), "", IF(ISBLANK(O166), $N$145, O166))</f>
        <v/>
      </c>
      <c r="O166" s="126"/>
      <c r="P166" s="95" t="str">
        <f>IF(ISBLANK('6桁'!P166), "", IF(ISBLANK(Q166), $P$145, Q166))</f>
        <v/>
      </c>
      <c r="Q166" s="126"/>
      <c r="R166" s="95" t="str">
        <f>IF(ISBLANK('6桁'!R166), "", IF(ISBLANK(S166), $R$145, S166))</f>
        <v/>
      </c>
      <c r="S166" s="126"/>
      <c r="T166" s="95" t="str">
        <f>IF(ISBLANK('6桁'!T166), "", IF(ISBLANK(U166), $T$145, U166))</f>
        <v/>
      </c>
      <c r="U166" s="96"/>
      <c r="V166" s="95" t="str">
        <f>IF(ISBLANK('6桁'!V166), "", IF(ISBLANK(W166), $V$145, W166))</f>
        <v/>
      </c>
      <c r="W166" s="96"/>
      <c r="X166" s="74"/>
      <c r="Y166" s="251"/>
    </row>
    <row r="167" spans="2:25" ht="30" customHeight="1">
      <c r="B167" s="503"/>
      <c r="C167" s="362" t="s">
        <v>142</v>
      </c>
      <c r="D167" s="254">
        <v>95</v>
      </c>
      <c r="E167" s="342">
        <v>99</v>
      </c>
      <c r="F167" s="95" t="str">
        <f>IF(ISBLANK('6桁'!F167), "", IF(ISBLANK(G167), $F$145, G167))</f>
        <v/>
      </c>
      <c r="G167" s="126"/>
      <c r="H167" s="95" t="str">
        <f>IF(ISBLANK('6桁'!H167), "", IF(ISBLANK(I167), $H$145, I167))</f>
        <v>MAXLUX</v>
      </c>
      <c r="I167" s="126"/>
      <c r="J167" s="95" t="str">
        <f>IF(ISBLANK('6桁'!J167), "", IF(ISBLANK(K167), $J$145, K167))</f>
        <v/>
      </c>
      <c r="K167" s="126"/>
      <c r="L167" s="95" t="str">
        <f>IF(ISBLANK('6桁'!L167), "", IF(ISBLANK(M167), $L$145, M167))</f>
        <v>RV505</v>
      </c>
      <c r="M167" s="126"/>
      <c r="N167" s="95" t="str">
        <f>IF(ISBLANK('6桁'!N167), "", IF(ISBLANK(O167), $N$145, O167))</f>
        <v/>
      </c>
      <c r="O167" s="126"/>
      <c r="P167" s="95" t="str">
        <f>IF(ISBLANK('6桁'!P167), "", IF(ISBLANK(Q167), $P$145, Q167))</f>
        <v/>
      </c>
      <c r="Q167" s="126"/>
      <c r="R167" s="95" t="str">
        <f>IF(ISBLANK('6桁'!R167), "", IF(ISBLANK(S167), $R$145, S167))</f>
        <v/>
      </c>
      <c r="S167" s="126"/>
      <c r="T167" s="95" t="str">
        <f>IF(ISBLANK('6桁'!T167), "", IF(ISBLANK(U167), $T$145, U167))</f>
        <v/>
      </c>
      <c r="U167" s="96"/>
      <c r="V167" s="95" t="str">
        <f>IF(ISBLANK('6桁'!V167), "", IF(ISBLANK(W167), $V$145, W167))</f>
        <v/>
      </c>
      <c r="W167" s="96"/>
      <c r="X167" s="74"/>
      <c r="Y167" s="251"/>
    </row>
    <row r="168" spans="2:25" ht="30" customHeight="1">
      <c r="B168" s="503"/>
      <c r="C168" s="362" t="s">
        <v>4</v>
      </c>
      <c r="D168" s="254">
        <v>98</v>
      </c>
      <c r="E168" s="342">
        <v>102</v>
      </c>
      <c r="F168" s="95" t="str">
        <f>IF(ISBLANK('6桁'!F168), "", IF(ISBLANK(G168), $F$145, G168))</f>
        <v>MAX060+</v>
      </c>
      <c r="G168" s="126"/>
      <c r="H168" s="95" t="str">
        <f>IF(ISBLANK('6桁'!H168), "", IF(ISBLANK(I168), $H$145, I168))</f>
        <v>MAXLUX</v>
      </c>
      <c r="I168" s="126"/>
      <c r="J168" s="95" t="str">
        <f>IF(ISBLANK('6桁'!J168), "", IF(ISBLANK(K168), $J$145, K168))</f>
        <v/>
      </c>
      <c r="K168" s="126"/>
      <c r="L168" s="95" t="str">
        <f>IF(ISBLANK('6桁'!L168), "", IF(ISBLANK(M168), $L$145, M168))</f>
        <v>RV505</v>
      </c>
      <c r="M168" s="126"/>
      <c r="N168" s="95" t="str">
        <f>IF(ISBLANK('6桁'!N168), "", IF(ISBLANK(O168), $N$145, O168))</f>
        <v/>
      </c>
      <c r="O168" s="126"/>
      <c r="P168" s="95" t="str">
        <f>IF(ISBLANK('6桁'!P168), "", IF(ISBLANK(Q168), $P$145, Q168))</f>
        <v/>
      </c>
      <c r="Q168" s="126"/>
      <c r="R168" s="95" t="str">
        <f>IF(ISBLANK('6桁'!R168), "", IF(ISBLANK(S168), $R$145, S168))</f>
        <v/>
      </c>
      <c r="S168" s="126"/>
      <c r="T168" s="95" t="str">
        <f>IF(ISBLANK('6桁'!T168), "", IF(ISBLANK(U168), $T$145, U168))</f>
        <v/>
      </c>
      <c r="U168" s="96"/>
      <c r="V168" s="95" t="str">
        <f>IF(ISBLANK('6桁'!V168), "", IF(ISBLANK(W168), $V$145, W168))</f>
        <v/>
      </c>
      <c r="W168" s="96"/>
      <c r="X168" s="74"/>
      <c r="Y168" s="251"/>
    </row>
    <row r="169" spans="2:25" ht="30" customHeight="1">
      <c r="B169" s="503"/>
      <c r="C169" s="362" t="s">
        <v>205</v>
      </c>
      <c r="D169" s="254">
        <v>100</v>
      </c>
      <c r="E169" s="342">
        <v>104</v>
      </c>
      <c r="F169" s="95" t="str">
        <f>IF(ISBLANK('6桁'!F169), "", IF(ISBLANK(G169), $F$145, G169))</f>
        <v>MAX060+</v>
      </c>
      <c r="G169" s="126"/>
      <c r="H169" s="95" t="str">
        <f>IF(ISBLANK('6桁'!H169), "", IF(ISBLANK(I169), $H$145, I169))</f>
        <v>MAXLUX</v>
      </c>
      <c r="I169" s="126"/>
      <c r="J169" s="95" t="str">
        <f>IF(ISBLANK('6桁'!J169), "", IF(ISBLANK(K169), $J$145, K169))</f>
        <v/>
      </c>
      <c r="K169" s="126"/>
      <c r="L169" s="95" t="str">
        <f>IF(ISBLANK('6桁'!L169), "", IF(ISBLANK(M169), $L$145, M169))</f>
        <v>RV505</v>
      </c>
      <c r="M169" s="126"/>
      <c r="N169" s="95" t="str">
        <f>IF(ISBLANK('6桁'!N169), "", IF(ISBLANK(O169), $N$145, O169))</f>
        <v/>
      </c>
      <c r="O169" s="126"/>
      <c r="P169" s="95" t="str">
        <f>IF(ISBLANK('6桁'!P169), "", IF(ISBLANK(Q169), $P$145, Q169))</f>
        <v/>
      </c>
      <c r="Q169" s="126"/>
      <c r="R169" s="95" t="str">
        <f>IF(ISBLANK('6桁'!R169), "", IF(ISBLANK(S169), $R$145, S169))</f>
        <v/>
      </c>
      <c r="S169" s="126"/>
      <c r="T169" s="95" t="str">
        <f>IF(ISBLANK('6桁'!T169), "", IF(ISBLANK(U169), $T$145, U169))</f>
        <v/>
      </c>
      <c r="U169" s="96"/>
      <c r="V169" s="95" t="str">
        <f>IF(ISBLANK('6桁'!V169), "", IF(ISBLANK(W169), $V$145, W169))</f>
        <v/>
      </c>
      <c r="W169" s="96"/>
      <c r="X169" s="74"/>
      <c r="Y169" s="251"/>
    </row>
    <row r="170" spans="2:25" ht="30" customHeight="1">
      <c r="B170" s="503"/>
      <c r="C170" s="362" t="s">
        <v>207</v>
      </c>
      <c r="D170" s="254">
        <v>105</v>
      </c>
      <c r="E170" s="342">
        <v>109</v>
      </c>
      <c r="F170" s="95" t="str">
        <f>IF(ISBLANK('6桁'!F170), "", IF(ISBLANK(G170), $F$145, G170))</f>
        <v>MAX060+</v>
      </c>
      <c r="G170" s="126"/>
      <c r="H170" s="95" t="str">
        <f>IF(ISBLANK('6桁'!H170), "", IF(ISBLANK(I170), $H$145, I170))</f>
        <v>MAXLUX</v>
      </c>
      <c r="I170" s="126"/>
      <c r="J170" s="95" t="str">
        <f>IF(ISBLANK('6桁'!J170), "", IF(ISBLANK(K170), $J$145, K170))</f>
        <v/>
      </c>
      <c r="K170" s="126"/>
      <c r="L170" s="95" t="str">
        <f>IF(ISBLANK('6桁'!L170), "", IF(ISBLANK(M170), $L$145, M170))</f>
        <v/>
      </c>
      <c r="M170" s="126"/>
      <c r="N170" s="95" t="str">
        <f>IF(ISBLANK('6桁'!N170), "", IF(ISBLANK(O170), $N$145, O170))</f>
        <v/>
      </c>
      <c r="O170" s="126"/>
      <c r="P170" s="95" t="str">
        <f>IF(ISBLANK('6桁'!P170), "", IF(ISBLANK(Q170), $P$145, Q170))</f>
        <v/>
      </c>
      <c r="Q170" s="126"/>
      <c r="R170" s="95" t="str">
        <f>IF(ISBLANK('6桁'!R170), "", IF(ISBLANK(S170), $R$145, S170))</f>
        <v/>
      </c>
      <c r="S170" s="126"/>
      <c r="T170" s="95" t="str">
        <f>IF(ISBLANK('6桁'!T170), "", IF(ISBLANK(U170), $T$145, U170))</f>
        <v/>
      </c>
      <c r="U170" s="96"/>
      <c r="V170" s="95" t="str">
        <f>IF(ISBLANK('6桁'!V170), "", IF(ISBLANK(W170), $V$145, W170))</f>
        <v/>
      </c>
      <c r="W170" s="96"/>
      <c r="X170" s="74"/>
      <c r="Y170" s="251"/>
    </row>
    <row r="171" spans="2:25" ht="30" customHeight="1">
      <c r="B171" s="503"/>
      <c r="C171" s="362" t="s">
        <v>365</v>
      </c>
      <c r="D171" s="254">
        <v>100</v>
      </c>
      <c r="E171" s="342"/>
      <c r="F171" s="95" t="str">
        <f>IF(ISBLANK('6桁'!F171), "", IF(ISBLANK(G171), $F$145, G171))</f>
        <v>MAX060+</v>
      </c>
      <c r="G171" s="126"/>
      <c r="H171" s="95" t="str">
        <f>IF(ISBLANK('6桁'!H171), "", IF(ISBLANK(I171), $H$145, I171))</f>
        <v>MAXLUX</v>
      </c>
      <c r="I171" s="126"/>
      <c r="J171" s="95" t="str">
        <f>IF(ISBLANK('6桁'!J171), "", IF(ISBLANK(K171), $J$145, K171))</f>
        <v/>
      </c>
      <c r="K171" s="126"/>
      <c r="L171" s="95" t="str">
        <f>IF(ISBLANK('6桁'!L171), "", IF(ISBLANK(M171), $L$145, M171))</f>
        <v/>
      </c>
      <c r="M171" s="126"/>
      <c r="N171" s="95" t="str">
        <f>IF(ISBLANK('6桁'!N171), "", IF(ISBLANK(O171), $N$145, O171))</f>
        <v/>
      </c>
      <c r="O171" s="126"/>
      <c r="P171" s="95" t="str">
        <f>IF(ISBLANK('6桁'!P171), "", IF(ISBLANK(Q171), $P$145, Q171))</f>
        <v/>
      </c>
      <c r="Q171" s="126"/>
      <c r="R171" s="95" t="str">
        <f>IF(ISBLANK('6桁'!R171), "", IF(ISBLANK(S171), $R$145, S171))</f>
        <v/>
      </c>
      <c r="S171" s="126"/>
      <c r="T171" s="95" t="str">
        <f>IF(ISBLANK('6桁'!T171), "", IF(ISBLANK(U171), $T$145, U171))</f>
        <v/>
      </c>
      <c r="U171" s="96"/>
      <c r="V171" s="95" t="str">
        <f>IF(ISBLANK('6桁'!V171), "", IF(ISBLANK(W171), $V$145, W171))</f>
        <v/>
      </c>
      <c r="W171" s="96"/>
      <c r="X171" s="74"/>
      <c r="Y171" s="251"/>
    </row>
    <row r="172" spans="2:25" ht="30" customHeight="1">
      <c r="B172" s="503"/>
      <c r="C172" s="362" t="s">
        <v>339</v>
      </c>
      <c r="D172" s="254">
        <v>103</v>
      </c>
      <c r="E172" s="342">
        <v>107</v>
      </c>
      <c r="F172" s="95" t="str">
        <f>IF(ISBLANK('6桁'!F172), "", IF(ISBLANK(G172), $F$145, G172))</f>
        <v>MAX060+</v>
      </c>
      <c r="G172" s="126"/>
      <c r="H172" s="95" t="str">
        <f>IF(ISBLANK('6桁'!H172), "", IF(ISBLANK(I172), $H$145, I172))</f>
        <v>MAXLUX</v>
      </c>
      <c r="I172" s="126"/>
      <c r="J172" s="95" t="str">
        <f>IF(ISBLANK('6桁'!J172), "", IF(ISBLANK(K172), $J$145, K172))</f>
        <v/>
      </c>
      <c r="K172" s="126"/>
      <c r="L172" s="95" t="str">
        <f>IF(ISBLANK('6桁'!L172), "", IF(ISBLANK(M172), $L$145, M172))</f>
        <v/>
      </c>
      <c r="M172" s="126"/>
      <c r="N172" s="95" t="str">
        <f>IF(ISBLANK('6桁'!N172), "", IF(ISBLANK(O172), $N$145, O172))</f>
        <v/>
      </c>
      <c r="O172" s="126"/>
      <c r="P172" s="95" t="str">
        <f>IF(ISBLANK('6桁'!P172), "", IF(ISBLANK(Q172), $P$145, Q172))</f>
        <v/>
      </c>
      <c r="Q172" s="126"/>
      <c r="R172" s="95" t="str">
        <f>IF(ISBLANK('6桁'!R172), "", IF(ISBLANK(S172), $R$145, S172))</f>
        <v/>
      </c>
      <c r="S172" s="126"/>
      <c r="T172" s="95" t="str">
        <f>IF(ISBLANK('6桁'!T172), "", IF(ISBLANK(U172), $T$145, U172))</f>
        <v/>
      </c>
      <c r="U172" s="96"/>
      <c r="V172" s="95" t="str">
        <f>IF(ISBLANK('6桁'!V172), "", IF(ISBLANK(W172), $V$145, W172))</f>
        <v/>
      </c>
      <c r="W172" s="96"/>
      <c r="X172" s="74"/>
      <c r="Y172" s="251"/>
    </row>
    <row r="173" spans="2:25" ht="30" customHeight="1">
      <c r="B173" s="503"/>
      <c r="C173" s="362" t="s">
        <v>769</v>
      </c>
      <c r="D173" s="254">
        <v>105</v>
      </c>
      <c r="E173" s="342"/>
      <c r="F173" s="95" t="str">
        <f>IF(ISBLANK('6桁'!F173), "", IF(ISBLANK(G173), $F$145, G173))</f>
        <v>MAX060+</v>
      </c>
      <c r="G173" s="126"/>
      <c r="H173" s="95" t="str">
        <f>IF(ISBLANK('6桁'!H173), "", IF(ISBLANK(I173), $H$145, I173))</f>
        <v/>
      </c>
      <c r="I173" s="126"/>
      <c r="J173" s="95" t="str">
        <f>IF(ISBLANK('6桁'!J173), "", IF(ISBLANK(K173), $J$145, K173))</f>
        <v/>
      </c>
      <c r="K173" s="126"/>
      <c r="L173" s="95" t="str">
        <f>IF(ISBLANK('6桁'!L173), "", IF(ISBLANK(M173), $L$145, M173))</f>
        <v/>
      </c>
      <c r="M173" s="126"/>
      <c r="N173" s="95" t="str">
        <f>IF(ISBLANK('6桁'!N173), "", IF(ISBLANK(O173), $N$145, O173))</f>
        <v/>
      </c>
      <c r="O173" s="126"/>
      <c r="P173" s="95" t="str">
        <f>IF(ISBLANK('6桁'!P173), "", IF(ISBLANK(Q173), $P$145, Q173))</f>
        <v/>
      </c>
      <c r="Q173" s="126"/>
      <c r="R173" s="95" t="str">
        <f>IF(ISBLANK('6桁'!R173), "", IF(ISBLANK(S173), $R$145, S173))</f>
        <v/>
      </c>
      <c r="S173" s="126"/>
      <c r="T173" s="95" t="str">
        <f>IF(ISBLANK('6桁'!T173), "", IF(ISBLANK(U173), $T$145, U173))</f>
        <v/>
      </c>
      <c r="U173" s="96"/>
      <c r="V173" s="95" t="str">
        <f>IF(ISBLANK('6桁'!V173), "", IF(ISBLANK(W173), $V$145, W173))</f>
        <v/>
      </c>
      <c r="W173" s="96"/>
      <c r="X173" s="74"/>
      <c r="Y173" s="251"/>
    </row>
    <row r="174" spans="2:25" ht="30" customHeight="1" thickBot="1">
      <c r="B174" s="544"/>
      <c r="C174" s="364" t="s">
        <v>369</v>
      </c>
      <c r="D174" s="256">
        <v>106</v>
      </c>
      <c r="E174" s="344"/>
      <c r="F174" s="118" t="str">
        <f>IF(ISBLANK('6桁'!F174), "", IF(ISBLANK(G174), $F$145, G174))</f>
        <v/>
      </c>
      <c r="G174" s="21"/>
      <c r="H174" s="118" t="str">
        <f>IF(ISBLANK('6桁'!H174), "", IF(ISBLANK(I174), $H$145, I174))</f>
        <v>MAXLUX</v>
      </c>
      <c r="I174" s="127"/>
      <c r="J174" s="118" t="str">
        <f>IF(ISBLANK('6桁'!J174), "", IF(ISBLANK(K174), $J$145, K174))</f>
        <v/>
      </c>
      <c r="K174" s="127"/>
      <c r="L174" s="118" t="str">
        <f>IF(ISBLANK('6桁'!L174), "", IF(ISBLANK(M174), $L$145, M174))</f>
        <v/>
      </c>
      <c r="M174" s="127"/>
      <c r="N174" s="118" t="str">
        <f>IF(ISBLANK('6桁'!N174), "", IF(ISBLANK(O174), $N$145, O174))</f>
        <v/>
      </c>
      <c r="O174" s="127"/>
      <c r="P174" s="118" t="str">
        <f>IF(ISBLANK('6桁'!P174), "", IF(ISBLANK(Q174), $P$145, Q174))</f>
        <v/>
      </c>
      <c r="Q174" s="127"/>
      <c r="R174" s="118" t="str">
        <f>IF(ISBLANK('6桁'!R174), "", IF(ISBLANK(S174), $R$145, S174))</f>
        <v/>
      </c>
      <c r="S174" s="127"/>
      <c r="T174" s="118" t="str">
        <f>IF(ISBLANK('6桁'!T174), "", IF(ISBLANK(U174), $T$145, U174))</f>
        <v/>
      </c>
      <c r="U174" s="119"/>
      <c r="V174" s="118" t="str">
        <f>IF(ISBLANK('6桁'!V174), "", IF(ISBLANK(W174), $V$145, W174))</f>
        <v/>
      </c>
      <c r="W174" s="119"/>
      <c r="X174" s="74"/>
      <c r="Y174" s="251"/>
    </row>
    <row r="175" spans="2:25" ht="51" customHeight="1">
      <c r="B175" s="545" t="s">
        <v>1980</v>
      </c>
      <c r="C175" s="545"/>
      <c r="D175" s="545"/>
      <c r="E175" s="545"/>
      <c r="F175" s="545"/>
      <c r="G175" s="545"/>
      <c r="H175" s="545"/>
      <c r="I175" s="545"/>
      <c r="J175" s="545"/>
      <c r="K175" s="545"/>
      <c r="L175" s="545"/>
      <c r="M175" s="545"/>
      <c r="N175" s="545"/>
      <c r="O175" s="545"/>
      <c r="P175" s="545"/>
      <c r="Q175" s="545"/>
      <c r="R175" s="545"/>
      <c r="S175" s="545"/>
      <c r="T175" s="545"/>
      <c r="U175" s="545"/>
      <c r="V175" s="545"/>
      <c r="W175" s="545"/>
      <c r="X175" s="546"/>
      <c r="Y175" s="546"/>
    </row>
    <row r="176" spans="2:25" ht="14.25" customHeight="1" thickBot="1"/>
    <row r="177" spans="2:27" ht="25.5" customHeight="1" thickTop="1" thickBot="1">
      <c r="B177" s="518" t="s">
        <v>451</v>
      </c>
      <c r="C177" s="519"/>
      <c r="D177" s="519"/>
      <c r="E177" s="519"/>
      <c r="F177" s="519"/>
      <c r="G177" s="519"/>
      <c r="H177" s="519"/>
      <c r="I177" s="519"/>
      <c r="J177" s="519"/>
      <c r="K177" s="519"/>
      <c r="L177" s="519"/>
      <c r="M177" s="519"/>
      <c r="N177" s="519"/>
      <c r="O177" s="519"/>
      <c r="P177" s="519"/>
      <c r="Q177" s="519"/>
      <c r="R177" s="519"/>
      <c r="S177" s="519"/>
      <c r="T177" s="519"/>
      <c r="U177" s="519"/>
      <c r="V177" s="519"/>
      <c r="W177" s="519"/>
      <c r="X177" s="519"/>
      <c r="Y177" s="519"/>
      <c r="Z177" s="519"/>
      <c r="AA177" s="520"/>
    </row>
    <row r="178" spans="2:27" ht="14.25" thickTop="1"/>
    <row r="179" spans="2:27" s="239" customFormat="1" ht="20.100000000000001" customHeight="1" thickBot="1">
      <c r="B179" s="238" t="s">
        <v>768</v>
      </c>
      <c r="F179" s="240"/>
      <c r="H179" s="240"/>
      <c r="J179" s="240"/>
      <c r="L179" s="240"/>
      <c r="N179" s="240"/>
      <c r="P179" s="240"/>
      <c r="R179" s="240"/>
      <c r="T179" s="240"/>
      <c r="V179" s="240"/>
      <c r="X179" s="240"/>
    </row>
    <row r="180" spans="2:27" ht="19.5" customHeight="1" thickBot="1">
      <c r="B180" s="521" t="s">
        <v>452</v>
      </c>
      <c r="C180" s="524" t="s">
        <v>524</v>
      </c>
      <c r="D180" s="527" t="s">
        <v>1113</v>
      </c>
      <c r="E180" s="540"/>
      <c r="F180" s="531" t="s">
        <v>455</v>
      </c>
      <c r="G180" s="532"/>
      <c r="H180" s="532"/>
      <c r="I180" s="532"/>
      <c r="J180" s="532"/>
      <c r="K180" s="532"/>
      <c r="L180" s="532"/>
      <c r="M180" s="532"/>
      <c r="N180" s="135"/>
      <c r="O180" s="11"/>
      <c r="P180" s="10"/>
      <c r="Q180" s="11"/>
      <c r="R180" s="10"/>
      <c r="S180" s="11"/>
      <c r="T180" s="10"/>
      <c r="U180" s="371"/>
    </row>
    <row r="181" spans="2:27" ht="19.5" customHeight="1">
      <c r="B181" s="522"/>
      <c r="C181" s="525"/>
      <c r="D181" s="541"/>
      <c r="E181" s="542"/>
      <c r="F181" s="516" t="s">
        <v>973</v>
      </c>
      <c r="G181" s="507"/>
      <c r="H181" s="506" t="s">
        <v>670</v>
      </c>
      <c r="I181" s="507"/>
      <c r="J181" s="506" t="s">
        <v>765</v>
      </c>
      <c r="K181" s="507"/>
      <c r="L181" s="506" t="s">
        <v>771</v>
      </c>
      <c r="M181" s="507"/>
      <c r="N181" s="135"/>
      <c r="O181" s="11"/>
      <c r="P181" s="10"/>
      <c r="Q181" s="11"/>
      <c r="R181" s="10"/>
      <c r="S181" s="11"/>
      <c r="T181" s="10"/>
      <c r="U181" s="371"/>
    </row>
    <row r="182" spans="2:27" ht="19.5" customHeight="1">
      <c r="B182" s="522"/>
      <c r="C182" s="525"/>
      <c r="D182" s="510" t="s">
        <v>1115</v>
      </c>
      <c r="E182" s="550" t="s">
        <v>1114</v>
      </c>
      <c r="F182" s="517"/>
      <c r="G182" s="509"/>
      <c r="H182" s="508"/>
      <c r="I182" s="509"/>
      <c r="J182" s="508"/>
      <c r="K182" s="509"/>
      <c r="L182" s="508"/>
      <c r="M182" s="509"/>
      <c r="N182" s="552"/>
      <c r="O182" s="548"/>
      <c r="P182" s="407"/>
      <c r="Q182" s="407"/>
      <c r="R182" s="407"/>
      <c r="S182" s="407"/>
      <c r="T182" s="407"/>
      <c r="U182" s="407"/>
      <c r="Z182" s="40"/>
    </row>
    <row r="183" spans="2:27" ht="19.5" customHeight="1" thickBot="1">
      <c r="B183" s="523"/>
      <c r="C183" s="526"/>
      <c r="D183" s="549"/>
      <c r="E183" s="551"/>
      <c r="F183" s="947" t="s">
        <v>967</v>
      </c>
      <c r="G183" s="948"/>
      <c r="H183" s="947" t="s">
        <v>2158</v>
      </c>
      <c r="I183" s="948"/>
      <c r="J183" s="947" t="s">
        <v>2159</v>
      </c>
      <c r="K183" s="953"/>
      <c r="L183" s="947" t="s">
        <v>2168</v>
      </c>
      <c r="M183" s="948"/>
      <c r="N183" s="536"/>
      <c r="O183" s="547"/>
      <c r="P183" s="327"/>
      <c r="Q183" s="327"/>
      <c r="R183" s="327"/>
      <c r="S183" s="327"/>
      <c r="T183" s="327"/>
      <c r="U183" s="327"/>
      <c r="Z183" s="40"/>
    </row>
    <row r="184" spans="2:27" ht="30" customHeight="1">
      <c r="B184" s="562">
        <v>18</v>
      </c>
      <c r="C184" s="134" t="s">
        <v>310</v>
      </c>
      <c r="D184" s="253">
        <v>94</v>
      </c>
      <c r="E184" s="365">
        <v>98</v>
      </c>
      <c r="F184" s="426" t="str">
        <f>IF(ISBLANK('6桁'!F184), "", IF(ISBLANK(G184), $F$183, G184))</f>
        <v/>
      </c>
      <c r="G184" s="125"/>
      <c r="H184" s="426" t="str">
        <f>IF(ISBLANK('6桁'!H184), "", IF(ISBLANK(I184), $H$183, I184))</f>
        <v>FK510</v>
      </c>
      <c r="I184" s="125"/>
      <c r="J184" s="426" t="str">
        <f>IF(ISBLANK('6桁'!J184), "", IF(ISBLANK(K184), $J$183, K184))</f>
        <v/>
      </c>
      <c r="K184" s="125"/>
      <c r="L184" s="426" t="str">
        <f>IF(ISBLANK('6桁'!L184), "", IF(ISBLANK(M184), $L$183, M184))</f>
        <v/>
      </c>
      <c r="M184" s="124"/>
      <c r="N184" s="266"/>
      <c r="O184" s="251"/>
      <c r="P184" s="10"/>
      <c r="Q184" s="123"/>
      <c r="R184" s="74"/>
      <c r="S184" s="251"/>
      <c r="T184" s="74"/>
      <c r="U184" s="22"/>
      <c r="Z184" s="40"/>
    </row>
    <row r="185" spans="2:27" ht="30" customHeight="1">
      <c r="B185" s="563"/>
      <c r="C185" s="412" t="s">
        <v>78</v>
      </c>
      <c r="D185" s="318">
        <v>80</v>
      </c>
      <c r="E185" s="346">
        <v>84</v>
      </c>
      <c r="F185" s="423" t="str">
        <f>IF(ISBLANK('6桁'!F185), "", IF(ISBLANK(G185), $F$183, G185))</f>
        <v/>
      </c>
      <c r="G185" s="360"/>
      <c r="H185" s="423" t="str">
        <f>IF(ISBLANK('6桁'!H185), "", IF(ISBLANK(I185), $H$183, I185))</f>
        <v>FK510</v>
      </c>
      <c r="I185" s="360"/>
      <c r="J185" s="423" t="str">
        <f>IF(ISBLANK('6桁'!J185), "", IF(ISBLANK(K185), $J$183, K185))</f>
        <v/>
      </c>
      <c r="K185" s="360"/>
      <c r="L185" s="423" t="str">
        <f>IF(ISBLANK('6桁'!L185), "", IF(ISBLANK(M185), $L$183, M185))</f>
        <v/>
      </c>
      <c r="M185" s="133"/>
      <c r="N185" s="266"/>
      <c r="O185" s="251"/>
      <c r="P185" s="10"/>
      <c r="Q185" s="123"/>
      <c r="R185" s="74"/>
      <c r="S185" s="251"/>
      <c r="T185" s="74"/>
      <c r="U185" s="251"/>
      <c r="Z185" s="40"/>
    </row>
    <row r="186" spans="2:27" ht="30" customHeight="1">
      <c r="B186" s="563"/>
      <c r="C186" s="87" t="s">
        <v>493</v>
      </c>
      <c r="D186" s="317"/>
      <c r="E186" s="348">
        <v>87</v>
      </c>
      <c r="F186" s="425" t="str">
        <f>IF(ISBLANK('6桁'!F186), "", IF(ISBLANK(G186), $F$183, G186))</f>
        <v/>
      </c>
      <c r="G186" s="360"/>
      <c r="H186" s="425" t="str">
        <f>IF(ISBLANK('6桁'!H186), "", IF(ISBLANK(I186), $H$183, I186))</f>
        <v>FK510</v>
      </c>
      <c r="I186" s="360"/>
      <c r="J186" s="425" t="str">
        <f>IF(ISBLANK('6桁'!J186), "", IF(ISBLANK(K186), $J$183, K186))</f>
        <v/>
      </c>
      <c r="K186" s="359"/>
      <c r="L186" s="425" t="str">
        <f>IF(ISBLANK('6桁'!L186), "", IF(ISBLANK(M186), $L$183, M186))</f>
        <v/>
      </c>
      <c r="M186" s="132"/>
      <c r="N186" s="266"/>
      <c r="O186" s="251"/>
      <c r="P186" s="10"/>
      <c r="Q186" s="123"/>
      <c r="R186" s="74"/>
      <c r="S186" s="251"/>
      <c r="T186" s="74"/>
      <c r="U186" s="251"/>
      <c r="Z186" s="40"/>
    </row>
    <row r="187" spans="2:27" ht="30" customHeight="1">
      <c r="B187" s="563"/>
      <c r="C187" s="87" t="s">
        <v>494</v>
      </c>
      <c r="D187" s="317">
        <v>88</v>
      </c>
      <c r="E187" s="348">
        <v>92</v>
      </c>
      <c r="F187" s="425" t="str">
        <f>IF(ISBLANK('6桁'!F187), "", IF(ISBLANK(G187), $F$183, G187))</f>
        <v/>
      </c>
      <c r="G187" s="360"/>
      <c r="H187" s="425" t="str">
        <f>IF(ISBLANK('6桁'!H187), "", IF(ISBLANK(I187), $H$183, I187))</f>
        <v>FK510</v>
      </c>
      <c r="I187" s="360"/>
      <c r="J187" s="425" t="str">
        <f>IF(ISBLANK('6桁'!J187), "", IF(ISBLANK(K187), $J$183, K187))</f>
        <v/>
      </c>
      <c r="K187" s="359"/>
      <c r="L187" s="425" t="str">
        <f>IF(ISBLANK('6桁'!L187), "", IF(ISBLANK(M187), $L$183, M187))</f>
        <v/>
      </c>
      <c r="M187" s="132"/>
      <c r="N187" s="266"/>
      <c r="O187" s="251"/>
      <c r="P187" s="10"/>
      <c r="Q187" s="123"/>
      <c r="R187" s="74"/>
      <c r="S187" s="251"/>
      <c r="T187" s="74"/>
      <c r="U187" s="251"/>
      <c r="Z187" s="40"/>
    </row>
    <row r="188" spans="2:27" ht="30" customHeight="1">
      <c r="B188" s="563"/>
      <c r="C188" s="87" t="s">
        <v>57</v>
      </c>
      <c r="D188" s="317">
        <v>90</v>
      </c>
      <c r="E188" s="348">
        <v>94</v>
      </c>
      <c r="F188" s="425" t="str">
        <f>IF(ISBLANK('6桁'!F188), "", IF(ISBLANK(G188), $F$183, G188))</f>
        <v>FK520L</v>
      </c>
      <c r="G188" s="360"/>
      <c r="H188" s="425" t="str">
        <f>IF(ISBLANK('6桁'!H188), "", IF(ISBLANK(I188), $H$183, I188))</f>
        <v/>
      </c>
      <c r="I188" s="360"/>
      <c r="J188" s="425" t="str">
        <f>IF(ISBLANK('6桁'!J188), "", IF(ISBLANK(K188), $J$183, K188))</f>
        <v/>
      </c>
      <c r="K188" s="359"/>
      <c r="L188" s="425" t="str">
        <f>IF(ISBLANK('6桁'!L188), "", IF(ISBLANK(M188), $L$183, M188))</f>
        <v/>
      </c>
      <c r="M188" s="132"/>
      <c r="N188" s="266"/>
      <c r="O188" s="251"/>
      <c r="P188" s="10"/>
      <c r="Q188" s="123"/>
      <c r="R188" s="74"/>
      <c r="S188" s="251"/>
      <c r="T188" s="74"/>
      <c r="U188" s="251"/>
      <c r="Z188" s="40"/>
    </row>
    <row r="189" spans="2:27" ht="30" customHeight="1">
      <c r="B189" s="563"/>
      <c r="C189" s="87" t="s">
        <v>169</v>
      </c>
      <c r="D189" s="317">
        <v>93</v>
      </c>
      <c r="E189" s="348">
        <v>97</v>
      </c>
      <c r="F189" s="425" t="str">
        <f>IF(ISBLANK('6桁'!F189), "", IF(ISBLANK(G189), $F$183, G189))</f>
        <v>FK520L</v>
      </c>
      <c r="G189" s="360"/>
      <c r="H189" s="425" t="str">
        <f>IF(ISBLANK('6桁'!H189), "", IF(ISBLANK(I189), $H$183, I189))</f>
        <v/>
      </c>
      <c r="I189" s="360"/>
      <c r="J189" s="425" t="str">
        <f>IF(ISBLANK('6桁'!J189), "", IF(ISBLANK(K189), $J$183, K189))</f>
        <v/>
      </c>
      <c r="K189" s="359"/>
      <c r="L189" s="425" t="str">
        <f>IF(ISBLANK('6桁'!L189), "", IF(ISBLANK(M189), $L$183, M189))</f>
        <v>RT615K+</v>
      </c>
      <c r="M189" s="126"/>
      <c r="N189" s="266"/>
      <c r="O189" s="251"/>
      <c r="P189" s="10"/>
      <c r="Q189" s="123"/>
      <c r="R189" s="74"/>
      <c r="S189" s="251"/>
      <c r="T189" s="74"/>
      <c r="U189" s="251"/>
      <c r="Z189" s="40"/>
    </row>
    <row r="190" spans="2:27" ht="30" customHeight="1">
      <c r="B190" s="563"/>
      <c r="C190" s="87" t="s">
        <v>62</v>
      </c>
      <c r="D190" s="317">
        <v>95</v>
      </c>
      <c r="E190" s="348">
        <v>99</v>
      </c>
      <c r="F190" s="425" t="str">
        <f>IF(ISBLANK('6桁'!F190), "", IF(ISBLANK(G190), $F$183, G190))</f>
        <v/>
      </c>
      <c r="G190" s="360"/>
      <c r="H190" s="425" t="str">
        <f>IF(ISBLANK('6桁'!H190), "", IF(ISBLANK(I190), $H$183, I190))</f>
        <v>FK510</v>
      </c>
      <c r="I190" s="360"/>
      <c r="J190" s="425" t="str">
        <f>IF(ISBLANK('6桁'!J190), "", IF(ISBLANK(K190), $J$183, K190))</f>
        <v/>
      </c>
      <c r="K190" s="359"/>
      <c r="L190" s="425" t="str">
        <f>IF(ISBLANK('6桁'!L190), "", IF(ISBLANK(M190), $L$183, M190))</f>
        <v>RT615K+</v>
      </c>
      <c r="M190" s="132"/>
      <c r="N190" s="266"/>
      <c r="O190" s="251"/>
      <c r="P190" s="10"/>
      <c r="Q190" s="123"/>
      <c r="R190" s="74"/>
      <c r="S190" s="251"/>
      <c r="T190" s="74"/>
      <c r="U190" s="251"/>
      <c r="Z190" s="40"/>
    </row>
    <row r="191" spans="2:27" ht="30" customHeight="1">
      <c r="B191" s="563"/>
      <c r="C191" s="87" t="s">
        <v>495</v>
      </c>
      <c r="D191" s="254"/>
      <c r="E191" s="350">
        <v>101</v>
      </c>
      <c r="F191" s="425" t="str">
        <f>IF(ISBLANK('6桁'!F191), "", IF(ISBLANK(G191), $F$183, G191))</f>
        <v/>
      </c>
      <c r="G191" s="360"/>
      <c r="H191" s="425" t="str">
        <f>IF(ISBLANK('6桁'!H191), "", IF(ISBLANK(I191), $H$183, I191))</f>
        <v>FK510</v>
      </c>
      <c r="I191" s="360"/>
      <c r="J191" s="425" t="str">
        <f>IF(ISBLANK('6桁'!J191), "", IF(ISBLANK(K191), $J$183, K191))</f>
        <v/>
      </c>
      <c r="K191" s="359"/>
      <c r="L191" s="425" t="str">
        <f>IF(ISBLANK('6桁'!L191), "", IF(ISBLANK(M191), $L$183, M191))</f>
        <v/>
      </c>
      <c r="M191" s="132"/>
      <c r="N191" s="266"/>
      <c r="O191" s="251"/>
      <c r="P191" s="10"/>
      <c r="Q191" s="123"/>
      <c r="R191" s="74"/>
      <c r="S191" s="251"/>
      <c r="T191" s="74"/>
      <c r="U191" s="251"/>
      <c r="Z191" s="40"/>
    </row>
    <row r="192" spans="2:27" ht="30" customHeight="1">
      <c r="B192" s="563"/>
      <c r="C192" s="87" t="s">
        <v>66</v>
      </c>
      <c r="D192" s="317">
        <v>88</v>
      </c>
      <c r="E192" s="348">
        <v>92</v>
      </c>
      <c r="F192" s="425" t="str">
        <f>IF(ISBLANK('6桁'!F192), "", IF(ISBLANK(G192), $F$183, G192))</f>
        <v>FK520L</v>
      </c>
      <c r="G192" s="360"/>
      <c r="H192" s="425" t="str">
        <f>IF(ISBLANK('6桁'!H192), "", IF(ISBLANK(I192), $H$183, I192))</f>
        <v/>
      </c>
      <c r="I192" s="360"/>
      <c r="J192" s="425" t="str">
        <f>IF(ISBLANK('6桁'!J192), "", IF(ISBLANK(K192), $J$183, K192))</f>
        <v/>
      </c>
      <c r="K192" s="359"/>
      <c r="L192" s="425" t="str">
        <f>IF(ISBLANK('6桁'!L192), "", IF(ISBLANK(M192), $L$183, M192))</f>
        <v>RT615K+</v>
      </c>
      <c r="M192" s="132"/>
      <c r="N192" s="266"/>
      <c r="O192" s="251"/>
      <c r="P192" s="10"/>
      <c r="Q192" s="123"/>
      <c r="R192" s="74"/>
      <c r="S192" s="251"/>
      <c r="T192" s="74"/>
      <c r="U192" s="251"/>
      <c r="Z192" s="40"/>
    </row>
    <row r="193" spans="2:26" ht="30" customHeight="1">
      <c r="B193" s="563"/>
      <c r="C193" s="87" t="s">
        <v>172</v>
      </c>
      <c r="D193" s="317">
        <v>91</v>
      </c>
      <c r="E193" s="348">
        <v>95</v>
      </c>
      <c r="F193" s="425" t="str">
        <f>IF(ISBLANK('6桁'!F193), "", IF(ISBLANK(G193), $F$183, G193))</f>
        <v>FK520L</v>
      </c>
      <c r="G193" s="96"/>
      <c r="H193" s="425" t="str">
        <f>IF(ISBLANK('6桁'!H193), "", IF(ISBLANK(I193), $H$183, I193))</f>
        <v/>
      </c>
      <c r="I193" s="96"/>
      <c r="J193" s="425" t="str">
        <f>IF(ISBLANK('6桁'!J193), "", IF(ISBLANK(K193), $J$183, K193))</f>
        <v/>
      </c>
      <c r="K193" s="359"/>
      <c r="L193" s="425" t="str">
        <f>IF(ISBLANK('6桁'!L193), "", IF(ISBLANK(M193), $L$183, M193))</f>
        <v>RT615K+</v>
      </c>
      <c r="M193" s="132"/>
      <c r="N193" s="266"/>
      <c r="O193" s="251"/>
      <c r="P193" s="10"/>
      <c r="Q193" s="123"/>
      <c r="R193" s="74"/>
      <c r="S193" s="251"/>
      <c r="T193" s="74"/>
      <c r="U193" s="251"/>
      <c r="Z193" s="40"/>
    </row>
    <row r="194" spans="2:26" ht="30" customHeight="1">
      <c r="B194" s="563"/>
      <c r="C194" s="87" t="s">
        <v>70</v>
      </c>
      <c r="D194" s="317">
        <v>93</v>
      </c>
      <c r="E194" s="348">
        <v>97</v>
      </c>
      <c r="F194" s="425" t="str">
        <f>IF(ISBLANK('6桁'!F194), "", IF(ISBLANK(G194), $F$183, G194))</f>
        <v>FK520L</v>
      </c>
      <c r="G194" s="360"/>
      <c r="H194" s="425" t="str">
        <f>IF(ISBLANK('6桁'!H194), "", IF(ISBLANK(I194), $H$183, I194))</f>
        <v/>
      </c>
      <c r="I194" s="360"/>
      <c r="J194" s="425" t="str">
        <f>IF(ISBLANK('6桁'!J194), "", IF(ISBLANK(K194), $J$183, K194))</f>
        <v/>
      </c>
      <c r="K194" s="359"/>
      <c r="L194" s="425" t="str">
        <f>IF(ISBLANK('6桁'!L194), "", IF(ISBLANK(M194), $L$183, M194))</f>
        <v/>
      </c>
      <c r="M194" s="126"/>
      <c r="N194" s="266"/>
      <c r="O194" s="251"/>
      <c r="P194" s="10"/>
      <c r="Q194" s="123"/>
      <c r="R194" s="74"/>
      <c r="S194" s="251"/>
      <c r="T194" s="74"/>
      <c r="U194" s="251"/>
      <c r="Z194" s="40"/>
    </row>
    <row r="195" spans="2:26" ht="30" customHeight="1">
      <c r="B195" s="563"/>
      <c r="C195" s="87" t="s">
        <v>136</v>
      </c>
      <c r="D195" s="317">
        <v>95</v>
      </c>
      <c r="E195" s="348">
        <v>99</v>
      </c>
      <c r="F195" s="425" t="str">
        <f>IF(ISBLANK('6桁'!F195), "", IF(ISBLANK(G195), $F$183, G195))</f>
        <v>FK520L</v>
      </c>
      <c r="G195" s="360"/>
      <c r="H195" s="425" t="str">
        <f>IF(ISBLANK('6桁'!H195), "", IF(ISBLANK(I195), $H$183, I195))</f>
        <v/>
      </c>
      <c r="I195" s="360"/>
      <c r="J195" s="425" t="str">
        <f>IF(ISBLANK('6桁'!J195), "", IF(ISBLANK(K195), $J$183, K195))</f>
        <v/>
      </c>
      <c r="K195" s="359"/>
      <c r="L195" s="425" t="str">
        <f>IF(ISBLANK('6桁'!L195), "", IF(ISBLANK(M195), $L$183, M195))</f>
        <v/>
      </c>
      <c r="M195" s="126"/>
      <c r="N195" s="266"/>
      <c r="O195" s="251"/>
      <c r="P195" s="10"/>
      <c r="Q195" s="123"/>
      <c r="R195" s="74"/>
      <c r="S195" s="251"/>
      <c r="T195" s="74"/>
      <c r="U195" s="251"/>
      <c r="Z195" s="40"/>
    </row>
    <row r="196" spans="2:26" ht="30" customHeight="1">
      <c r="B196" s="563"/>
      <c r="C196" s="87" t="s">
        <v>71</v>
      </c>
      <c r="D196" s="317">
        <v>99</v>
      </c>
      <c r="E196" s="348">
        <v>103</v>
      </c>
      <c r="F196" s="425" t="str">
        <f>IF(ISBLANK('6桁'!F196), "", IF(ISBLANK(G196), $F$183, G196))</f>
        <v/>
      </c>
      <c r="G196" s="360"/>
      <c r="H196" s="425" t="str">
        <f>IF(ISBLANK('6桁'!H196), "", IF(ISBLANK(I196), $H$183, I196))</f>
        <v>FK510</v>
      </c>
      <c r="I196" s="360"/>
      <c r="J196" s="425" t="str">
        <f>IF(ISBLANK('6桁'!J196), "", IF(ISBLANK(K196), $J$183, K196))</f>
        <v/>
      </c>
      <c r="K196" s="359"/>
      <c r="L196" s="425" t="str">
        <f>IF(ISBLANK('6桁'!L196), "", IF(ISBLANK(M196), $L$183, M196))</f>
        <v/>
      </c>
      <c r="M196" s="132"/>
      <c r="N196" s="266"/>
      <c r="O196" s="251"/>
      <c r="P196" s="10"/>
      <c r="Q196" s="123"/>
      <c r="R196" s="74"/>
      <c r="S196" s="251"/>
      <c r="T196" s="74"/>
      <c r="U196" s="251"/>
      <c r="Z196" s="40"/>
    </row>
    <row r="197" spans="2:26" ht="30" customHeight="1">
      <c r="B197" s="563"/>
      <c r="C197" s="87" t="s">
        <v>86</v>
      </c>
      <c r="D197" s="317">
        <v>91</v>
      </c>
      <c r="E197" s="348">
        <v>95</v>
      </c>
      <c r="F197" s="425" t="str">
        <f>IF(ISBLANK('6桁'!F197), "", IF(ISBLANK(G197), $F$183, G197))</f>
        <v>FK520L</v>
      </c>
      <c r="G197" s="360"/>
      <c r="H197" s="425" t="str">
        <f>IF(ISBLANK('6桁'!H197), "", IF(ISBLANK(I197), $H$183, I197))</f>
        <v/>
      </c>
      <c r="I197" s="360"/>
      <c r="J197" s="425" t="str">
        <f>IF(ISBLANK('6桁'!J197), "", IF(ISBLANK(K197), $J$183, K197))</f>
        <v/>
      </c>
      <c r="K197" s="359"/>
      <c r="L197" s="425" t="str">
        <f>IF(ISBLANK('6桁'!L197), "", IF(ISBLANK(M197), $L$183, M197))</f>
        <v/>
      </c>
      <c r="M197" s="132"/>
      <c r="N197" s="266"/>
      <c r="O197" s="251"/>
      <c r="P197" s="10"/>
      <c r="Q197" s="123"/>
      <c r="R197" s="74"/>
      <c r="S197" s="251"/>
      <c r="T197" s="74"/>
      <c r="U197" s="251"/>
      <c r="Z197" s="40"/>
    </row>
    <row r="198" spans="2:26" ht="30" customHeight="1">
      <c r="B198" s="563"/>
      <c r="C198" s="87" t="s">
        <v>138</v>
      </c>
      <c r="D198" s="317">
        <v>94</v>
      </c>
      <c r="E198" s="348">
        <v>98</v>
      </c>
      <c r="F198" s="425" t="str">
        <f>IF(ISBLANK('6桁'!F198), "", IF(ISBLANK(G198), $F$183, G198))</f>
        <v>FK520L</v>
      </c>
      <c r="G198" s="96"/>
      <c r="H198" s="425" t="str">
        <f>IF(ISBLANK('6桁'!H198), "", IF(ISBLANK(I198), $H$183, I198))</f>
        <v/>
      </c>
      <c r="I198" s="96"/>
      <c r="J198" s="425" t="str">
        <f>IF(ISBLANK('6桁'!J198), "", IF(ISBLANK(K198), $J$183, K198))</f>
        <v/>
      </c>
      <c r="K198" s="359"/>
      <c r="L198" s="425" t="str">
        <f>IF(ISBLANK('6桁'!L198), "", IF(ISBLANK(M198), $L$183, M198))</f>
        <v/>
      </c>
      <c r="M198" s="132"/>
      <c r="N198" s="266"/>
      <c r="O198" s="251"/>
      <c r="P198" s="10"/>
      <c r="Q198" s="123"/>
      <c r="R198" s="74"/>
      <c r="S198" s="251"/>
      <c r="T198" s="74"/>
      <c r="U198" s="251"/>
      <c r="Z198" s="40"/>
    </row>
    <row r="199" spans="2:26" ht="30" customHeight="1">
      <c r="B199" s="563"/>
      <c r="C199" s="87" t="s">
        <v>90</v>
      </c>
      <c r="D199" s="317">
        <v>96</v>
      </c>
      <c r="E199" s="348">
        <v>100</v>
      </c>
      <c r="F199" s="425" t="str">
        <f>IF(ISBLANK('6桁'!F199), "", IF(ISBLANK(G199), $F$183, G199))</f>
        <v>FK520L</v>
      </c>
      <c r="G199" s="360"/>
      <c r="H199" s="425" t="str">
        <f>IF(ISBLANK('6桁'!H199), "", IF(ISBLANK(I199), $H$183, I199))</f>
        <v/>
      </c>
      <c r="I199" s="360"/>
      <c r="J199" s="425" t="str">
        <f>IF(ISBLANK('6桁'!J199), "", IF(ISBLANK(K199), $J$183, K199))</f>
        <v/>
      </c>
      <c r="K199" s="359"/>
      <c r="L199" s="425" t="str">
        <f>IF(ISBLANK('6桁'!L199), "", IF(ISBLANK(M199), $L$183, M199))</f>
        <v/>
      </c>
      <c r="M199" s="132"/>
      <c r="N199" s="266"/>
      <c r="O199" s="251"/>
      <c r="P199" s="10"/>
      <c r="Q199" s="123"/>
      <c r="R199" s="74"/>
      <c r="S199" s="251"/>
      <c r="T199" s="74"/>
      <c r="U199" s="251"/>
      <c r="Z199" s="40"/>
    </row>
    <row r="200" spans="2:26" ht="30" customHeight="1">
      <c r="B200" s="563"/>
      <c r="C200" s="87" t="s">
        <v>91</v>
      </c>
      <c r="D200" s="317">
        <v>99</v>
      </c>
      <c r="E200" s="348">
        <v>103</v>
      </c>
      <c r="F200" s="425" t="str">
        <f>IF(ISBLANK('6桁'!F200), "", IF(ISBLANK(G200), $F$183, G200))</f>
        <v/>
      </c>
      <c r="G200" s="360"/>
      <c r="H200" s="425" t="str">
        <f>IF(ISBLANK('6桁'!H200), "", IF(ISBLANK(I200), $H$183, I200))</f>
        <v>FK510</v>
      </c>
      <c r="I200" s="360"/>
      <c r="J200" s="425" t="str">
        <f>IF(ISBLANK('6桁'!J200), "", IF(ISBLANK(K200), $J$183, K200))</f>
        <v/>
      </c>
      <c r="K200" s="359"/>
      <c r="L200" s="425" t="str">
        <f>IF(ISBLANK('6桁'!L200), "", IF(ISBLANK(M200), $L$183, M200))</f>
        <v/>
      </c>
      <c r="M200" s="132"/>
      <c r="N200" s="266"/>
      <c r="O200" s="251"/>
      <c r="P200" s="10"/>
      <c r="Q200" s="123"/>
      <c r="R200" s="74"/>
      <c r="S200" s="22"/>
      <c r="T200" s="74"/>
      <c r="U200" s="251"/>
      <c r="Z200" s="40"/>
    </row>
    <row r="201" spans="2:26" ht="30" customHeight="1">
      <c r="B201" s="563"/>
      <c r="C201" s="87" t="s">
        <v>308</v>
      </c>
      <c r="D201" s="317">
        <v>92</v>
      </c>
      <c r="E201" s="348"/>
      <c r="F201" s="425" t="str">
        <f>IF(ISBLANK('6桁'!F201), "", IF(ISBLANK(G201), $F$183, G201))</f>
        <v>FK520L</v>
      </c>
      <c r="G201" s="360"/>
      <c r="H201" s="425" t="str">
        <f>IF(ISBLANK('6桁'!H201), "", IF(ISBLANK(I201), $H$183, I201))</f>
        <v/>
      </c>
      <c r="I201" s="360"/>
      <c r="J201" s="425" t="str">
        <f>IF(ISBLANK('6桁'!J201), "", IF(ISBLANK(K201), $J$183, K201))</f>
        <v/>
      </c>
      <c r="K201" s="359"/>
      <c r="L201" s="425" t="str">
        <f>IF(ISBLANK('6桁'!L201), "", IF(ISBLANK(M201), $L$183, M201))</f>
        <v/>
      </c>
      <c r="M201" s="132"/>
      <c r="N201" s="266"/>
      <c r="O201" s="251"/>
      <c r="P201" s="10"/>
      <c r="Q201" s="123"/>
      <c r="R201" s="74"/>
      <c r="S201" s="251"/>
      <c r="T201" s="74"/>
      <c r="U201" s="251"/>
      <c r="Z201" s="40"/>
    </row>
    <row r="202" spans="2:26" ht="30" customHeight="1">
      <c r="B202" s="563"/>
      <c r="C202" s="87" t="s">
        <v>139</v>
      </c>
      <c r="D202" s="317">
        <v>95</v>
      </c>
      <c r="E202" s="348">
        <v>99</v>
      </c>
      <c r="F202" s="425" t="str">
        <f>IF(ISBLANK('6桁'!F202), "", IF(ISBLANK(G202), $F$183, G202))</f>
        <v>FK520L</v>
      </c>
      <c r="G202" s="360"/>
      <c r="H202" s="425" t="str">
        <f>IF(ISBLANK('6桁'!H202), "", IF(ISBLANK(I202), $H$183, I202))</f>
        <v/>
      </c>
      <c r="I202" s="360"/>
      <c r="J202" s="425" t="str">
        <f>IF(ISBLANK('6桁'!J202), "", IF(ISBLANK(K202), $J$183, K202))</f>
        <v/>
      </c>
      <c r="K202" s="359"/>
      <c r="L202" s="425" t="str">
        <f>IF(ISBLANK('6桁'!L202), "", IF(ISBLANK(M202), $L$183, M202))</f>
        <v/>
      </c>
      <c r="M202" s="132"/>
      <c r="N202" s="266"/>
      <c r="O202" s="251"/>
      <c r="P202" s="10"/>
      <c r="Q202" s="123"/>
      <c r="R202" s="74"/>
      <c r="S202" s="251"/>
      <c r="T202" s="74"/>
      <c r="U202" s="251"/>
      <c r="Z202" s="40"/>
    </row>
    <row r="203" spans="2:26" ht="30" customHeight="1">
      <c r="B203" s="563"/>
      <c r="C203" s="87" t="s">
        <v>140</v>
      </c>
      <c r="D203" s="317">
        <v>97</v>
      </c>
      <c r="E203" s="348">
        <v>101</v>
      </c>
      <c r="F203" s="425" t="str">
        <f>IF(ISBLANK('6桁'!F203), "", IF(ISBLANK(G203), $F$183, G203))</f>
        <v>FK520L</v>
      </c>
      <c r="G203" s="359"/>
      <c r="H203" s="425" t="str">
        <f>IF(ISBLANK('6桁'!H203), "", IF(ISBLANK(I203), $H$183, I203))</f>
        <v/>
      </c>
      <c r="I203" s="359"/>
      <c r="J203" s="425" t="str">
        <f>IF(ISBLANK('6桁'!J203), "", IF(ISBLANK(K203), $J$183, K203))</f>
        <v/>
      </c>
      <c r="K203" s="359"/>
      <c r="L203" s="425" t="str">
        <f>IF(ISBLANK('6桁'!L203), "", IF(ISBLANK(M203), $L$183, M203))</f>
        <v/>
      </c>
      <c r="M203" s="132"/>
      <c r="N203" s="266"/>
      <c r="O203" s="251"/>
      <c r="P203" s="10"/>
      <c r="Q203" s="123"/>
      <c r="R203" s="74"/>
      <c r="S203" s="251"/>
      <c r="T203" s="74"/>
      <c r="U203" s="251"/>
      <c r="Z203" s="40"/>
    </row>
    <row r="204" spans="2:26" ht="30" customHeight="1">
      <c r="B204" s="563"/>
      <c r="C204" s="87" t="s">
        <v>141</v>
      </c>
      <c r="D204" s="317">
        <v>100</v>
      </c>
      <c r="E204" s="348">
        <v>104</v>
      </c>
      <c r="F204" s="425" t="str">
        <f>IF(ISBLANK('6桁'!F204), "", IF(ISBLANK(G204), $F$183, G204))</f>
        <v>FK520L</v>
      </c>
      <c r="G204" s="359"/>
      <c r="H204" s="425" t="str">
        <f>IF(ISBLANK('6桁'!H204), "", IF(ISBLANK(I204), $H$183, I204))</f>
        <v>FK510</v>
      </c>
      <c r="I204" s="359"/>
      <c r="J204" s="425" t="str">
        <f>IF(ISBLANK('6桁'!J204), "", IF(ISBLANK(K204), $J$183, K204))</f>
        <v/>
      </c>
      <c r="K204" s="96"/>
      <c r="L204" s="425" t="str">
        <f>IF(ISBLANK('6桁'!L204), "", IF(ISBLANK(M204), $L$183, M204))</f>
        <v/>
      </c>
      <c r="M204" s="132"/>
      <c r="N204" s="266"/>
      <c r="O204" s="251"/>
      <c r="P204" s="10"/>
      <c r="Q204" s="123"/>
      <c r="R204" s="74"/>
      <c r="S204" s="251"/>
      <c r="T204" s="74"/>
      <c r="U204" s="251"/>
      <c r="Z204" s="40"/>
    </row>
    <row r="205" spans="2:26" ht="30" customHeight="1">
      <c r="B205" s="563"/>
      <c r="C205" s="87" t="s">
        <v>496</v>
      </c>
      <c r="D205" s="317"/>
      <c r="E205" s="348">
        <v>106</v>
      </c>
      <c r="F205" s="425" t="str">
        <f>IF(ISBLANK('6桁'!F205), "", IF(ISBLANK(G205), $F$183, G205))</f>
        <v/>
      </c>
      <c r="G205" s="359"/>
      <c r="H205" s="425" t="str">
        <f>IF(ISBLANK('6桁'!H205), "", IF(ISBLANK(I205), $H$183, I205))</f>
        <v/>
      </c>
      <c r="I205" s="359"/>
      <c r="J205" s="425" t="str">
        <f>IF(ISBLANK('6桁'!J205), "", IF(ISBLANK(K205), $J$183, K205))</f>
        <v>FK510SUV</v>
      </c>
      <c r="K205" s="360"/>
      <c r="L205" s="425" t="str">
        <f>IF(ISBLANK('6桁'!L205), "", IF(ISBLANK(M205), $L$183, M205))</f>
        <v/>
      </c>
      <c r="M205" s="132"/>
      <c r="N205" s="266"/>
      <c r="O205" s="251"/>
      <c r="P205" s="10"/>
      <c r="Q205" s="123"/>
      <c r="R205" s="74"/>
      <c r="S205" s="251"/>
      <c r="T205" s="74"/>
      <c r="U205" s="251"/>
      <c r="Z205" s="40"/>
    </row>
    <row r="206" spans="2:26" ht="30" customHeight="1">
      <c r="B206" s="563"/>
      <c r="C206" s="87" t="s">
        <v>142</v>
      </c>
      <c r="D206" s="317">
        <v>95</v>
      </c>
      <c r="E206" s="348">
        <v>99</v>
      </c>
      <c r="F206" s="425" t="str">
        <f>IF(ISBLANK('6桁'!F206), "", IF(ISBLANK(G206), $F$183, G206))</f>
        <v/>
      </c>
      <c r="G206" s="359"/>
      <c r="H206" s="425" t="str">
        <f>IF(ISBLANK('6桁'!H206), "", IF(ISBLANK(I206), $H$183, I206))</f>
        <v/>
      </c>
      <c r="I206" s="359"/>
      <c r="J206" s="425" t="str">
        <f>IF(ISBLANK('6桁'!J206), "", IF(ISBLANK(K206), $J$183, K206))</f>
        <v>FK510SUV</v>
      </c>
      <c r="K206" s="359"/>
      <c r="L206" s="425" t="str">
        <f>IF(ISBLANK('6桁'!L206), "", IF(ISBLANK(M206), $L$183, M206))</f>
        <v/>
      </c>
      <c r="M206" s="132"/>
      <c r="N206" s="266"/>
      <c r="O206" s="251"/>
      <c r="P206" s="10"/>
      <c r="Q206" s="123"/>
      <c r="R206" s="74"/>
      <c r="S206" s="251"/>
      <c r="T206" s="74"/>
      <c r="U206" s="251"/>
      <c r="Z206" s="40"/>
    </row>
    <row r="207" spans="2:26" ht="30" customHeight="1">
      <c r="B207" s="563"/>
      <c r="C207" s="87" t="s">
        <v>4</v>
      </c>
      <c r="D207" s="317">
        <v>98</v>
      </c>
      <c r="E207" s="348">
        <v>102</v>
      </c>
      <c r="F207" s="425" t="str">
        <f>IF(ISBLANK('6桁'!F207), "", IF(ISBLANK(G207), $F$183, G207))</f>
        <v>FK520L</v>
      </c>
      <c r="G207" s="359"/>
      <c r="H207" s="425" t="str">
        <f>IF(ISBLANK('6桁'!H207), "", IF(ISBLANK(I207), $H$183, I207))</f>
        <v/>
      </c>
      <c r="I207" s="359"/>
      <c r="J207" s="425" t="str">
        <f>IF(ISBLANK('6桁'!J207), "", IF(ISBLANK(K207), $J$183, K207))</f>
        <v/>
      </c>
      <c r="K207" s="359"/>
      <c r="L207" s="425" t="str">
        <f>IF(ISBLANK('6桁'!L207), "", IF(ISBLANK(M207), $L$183, M207))</f>
        <v/>
      </c>
      <c r="M207" s="132"/>
      <c r="N207" s="266"/>
      <c r="O207" s="251"/>
      <c r="P207" s="10"/>
      <c r="Q207" s="123"/>
      <c r="R207" s="74"/>
      <c r="S207" s="251"/>
      <c r="T207" s="74"/>
      <c r="U207" s="251"/>
      <c r="Z207" s="40"/>
    </row>
    <row r="208" spans="2:26" ht="30" customHeight="1">
      <c r="B208" s="563"/>
      <c r="C208" s="87" t="s">
        <v>205</v>
      </c>
      <c r="D208" s="317">
        <v>100</v>
      </c>
      <c r="E208" s="348">
        <v>104</v>
      </c>
      <c r="F208" s="425" t="str">
        <f>IF(ISBLANK('6桁'!F208), "", IF(ISBLANK(G208), $F$183, G208))</f>
        <v>FK520L</v>
      </c>
      <c r="G208" s="359"/>
      <c r="H208" s="425" t="str">
        <f>IF(ISBLANK('6桁'!H208), "", IF(ISBLANK(I208), $H$183, I208))</f>
        <v/>
      </c>
      <c r="I208" s="359"/>
      <c r="J208" s="425" t="str">
        <f>IF(ISBLANK('6桁'!J208), "", IF(ISBLANK(K208), $J$183, K208))</f>
        <v/>
      </c>
      <c r="K208" s="359"/>
      <c r="L208" s="425" t="str">
        <f>IF(ISBLANK('6桁'!L208), "", IF(ISBLANK(M208), $L$183, M208))</f>
        <v/>
      </c>
      <c r="M208" s="132"/>
      <c r="N208" s="266"/>
      <c r="O208" s="251"/>
      <c r="P208" s="10"/>
      <c r="Q208" s="123"/>
      <c r="R208" s="74"/>
      <c r="S208" s="251"/>
      <c r="T208" s="74"/>
      <c r="U208" s="251"/>
      <c r="Z208" s="40"/>
    </row>
    <row r="209" spans="2:27" ht="30" customHeight="1">
      <c r="B209" s="563"/>
      <c r="C209" s="87" t="s">
        <v>207</v>
      </c>
      <c r="D209" s="317">
        <v>105</v>
      </c>
      <c r="E209" s="348">
        <v>109</v>
      </c>
      <c r="F209" s="425" t="str">
        <f>IF(ISBLANK('6桁'!F209), "", IF(ISBLANK(G209), $F$183, G209))</f>
        <v/>
      </c>
      <c r="G209" s="359"/>
      <c r="H209" s="425" t="str">
        <f>IF(ISBLANK('6桁'!H209), "", IF(ISBLANK(I209), $H$183, I209))</f>
        <v/>
      </c>
      <c r="I209" s="359"/>
      <c r="J209" s="425" t="str">
        <f>IF(ISBLANK('6桁'!J209), "", IF(ISBLANK(K209), $J$183, K209))</f>
        <v>FK510SUV</v>
      </c>
      <c r="K209" s="96"/>
      <c r="L209" s="425" t="str">
        <f>IF(ISBLANK('6桁'!L209), "", IF(ISBLANK(M209), $L$183, M209))</f>
        <v/>
      </c>
      <c r="M209" s="132"/>
      <c r="N209" s="266"/>
      <c r="O209" s="251"/>
      <c r="P209" s="10"/>
      <c r="Q209" s="123"/>
      <c r="R209" s="74"/>
      <c r="S209" s="22"/>
      <c r="T209" s="74"/>
      <c r="U209" s="251"/>
      <c r="Z209" s="40"/>
    </row>
    <row r="210" spans="2:27" ht="30" customHeight="1">
      <c r="B210" s="563"/>
      <c r="C210" s="87" t="s">
        <v>339</v>
      </c>
      <c r="D210" s="317">
        <v>103</v>
      </c>
      <c r="E210" s="348">
        <v>107</v>
      </c>
      <c r="F210" s="425" t="str">
        <f>IF(ISBLANK('6桁'!F210), "", IF(ISBLANK(G210), $F$183, G210))</f>
        <v>FK520L</v>
      </c>
      <c r="G210" s="359"/>
      <c r="H210" s="425" t="str">
        <f>IF(ISBLANK('6桁'!H210), "", IF(ISBLANK(I210), $H$183, I210))</f>
        <v/>
      </c>
      <c r="I210" s="359"/>
      <c r="J210" s="425" t="str">
        <f>IF(ISBLANK('6桁'!J210), "", IF(ISBLANK(K210), $J$183, K210))</f>
        <v>FK510SUV</v>
      </c>
      <c r="K210" s="96"/>
      <c r="L210" s="425" t="str">
        <f>IF(ISBLANK('6桁'!L210), "", IF(ISBLANK(M210), $L$183, M210))</f>
        <v/>
      </c>
      <c r="M210" s="132"/>
      <c r="N210" s="266"/>
      <c r="O210" s="251"/>
      <c r="P210" s="10"/>
      <c r="Q210" s="123"/>
      <c r="R210" s="74"/>
      <c r="S210" s="22"/>
      <c r="T210" s="74"/>
      <c r="U210" s="251"/>
      <c r="Z210" s="40"/>
    </row>
    <row r="211" spans="2:27" ht="30" customHeight="1" thickBot="1">
      <c r="B211" s="563"/>
      <c r="C211" s="87" t="s">
        <v>369</v>
      </c>
      <c r="D211" s="256">
        <v>106</v>
      </c>
      <c r="E211" s="362">
        <v>102</v>
      </c>
      <c r="F211" s="425" t="str">
        <f>IF(ISBLANK('6桁'!F211), "", IF(ISBLANK(G211), $F$183, G211))</f>
        <v/>
      </c>
      <c r="G211" s="359"/>
      <c r="H211" s="425" t="str">
        <f>IF(ISBLANK('6桁'!H211), "", IF(ISBLANK(I211), $H$183, I211))</f>
        <v/>
      </c>
      <c r="I211" s="359"/>
      <c r="J211" s="425" t="str">
        <f>IF(ISBLANK('6桁'!J211), "", IF(ISBLANK(K211), $J$183, K211))</f>
        <v>FK510SUV</v>
      </c>
      <c r="K211" s="96"/>
      <c r="L211" s="425" t="str">
        <f>IF(ISBLANK('6桁'!L211), "", IF(ISBLANK(M211), $L$183, M211))</f>
        <v/>
      </c>
      <c r="M211" s="132"/>
      <c r="N211" s="266"/>
      <c r="O211" s="251"/>
      <c r="P211" s="10"/>
      <c r="Q211" s="123"/>
      <c r="R211" s="74"/>
      <c r="S211" s="22"/>
      <c r="T211" s="74"/>
      <c r="U211" s="251"/>
      <c r="Z211" s="40"/>
    </row>
    <row r="212" spans="2:27" ht="49.5" customHeight="1">
      <c r="B212" s="545" t="s">
        <v>1116</v>
      </c>
      <c r="C212" s="545"/>
      <c r="D212" s="545"/>
      <c r="E212" s="545"/>
      <c r="F212" s="545"/>
      <c r="G212" s="545"/>
      <c r="H212" s="545"/>
      <c r="I212" s="545"/>
      <c r="J212" s="545"/>
      <c r="K212" s="545"/>
      <c r="L212" s="545"/>
      <c r="M212" s="545"/>
    </row>
    <row r="215" spans="2:27" ht="14.25" customHeight="1" thickBot="1"/>
    <row r="216" spans="2:27" ht="25.5" customHeight="1" thickTop="1" thickBot="1">
      <c r="B216" s="518" t="s">
        <v>451</v>
      </c>
      <c r="C216" s="519"/>
      <c r="D216" s="519"/>
      <c r="E216" s="519"/>
      <c r="F216" s="519"/>
      <c r="G216" s="519"/>
      <c r="H216" s="519"/>
      <c r="I216" s="519"/>
      <c r="J216" s="519"/>
      <c r="K216" s="519"/>
      <c r="L216" s="519"/>
      <c r="M216" s="519"/>
      <c r="N216" s="519"/>
      <c r="O216" s="519"/>
      <c r="P216" s="519"/>
      <c r="Q216" s="519"/>
      <c r="R216" s="519"/>
      <c r="S216" s="519"/>
      <c r="T216" s="519"/>
      <c r="U216" s="519"/>
      <c r="V216" s="519"/>
      <c r="W216" s="519"/>
      <c r="X216" s="519"/>
      <c r="Y216" s="519"/>
      <c r="Z216" s="519"/>
      <c r="AA216" s="520"/>
    </row>
    <row r="217" spans="2:27" ht="10.5" customHeight="1" thickTop="1">
      <c r="C217" s="40"/>
      <c r="D217" s="40"/>
      <c r="E217" s="40"/>
      <c r="F217" s="79"/>
      <c r="H217" s="79"/>
      <c r="K217" s="52"/>
      <c r="M217" s="52"/>
      <c r="Q217" s="52"/>
    </row>
    <row r="218" spans="2:27" s="239" customFormat="1" ht="20.100000000000001" customHeight="1" thickBot="1">
      <c r="B218" s="238" t="s">
        <v>724</v>
      </c>
      <c r="F218" s="240"/>
      <c r="H218" s="240"/>
      <c r="J218" s="240"/>
      <c r="L218" s="240"/>
      <c r="N218" s="240"/>
      <c r="P218" s="240"/>
      <c r="R218" s="240"/>
      <c r="T218" s="240"/>
      <c r="V218" s="240"/>
      <c r="X218" s="240"/>
    </row>
    <row r="219" spans="2:27" ht="19.5" customHeight="1" thickBot="1">
      <c r="B219" s="521" t="s">
        <v>452</v>
      </c>
      <c r="C219" s="524" t="s">
        <v>524</v>
      </c>
      <c r="D219" s="527" t="s">
        <v>1113</v>
      </c>
      <c r="E219" s="540"/>
      <c r="F219" s="531" t="s">
        <v>453</v>
      </c>
      <c r="G219" s="532"/>
      <c r="H219" s="532"/>
      <c r="I219" s="532"/>
      <c r="J219" s="532"/>
      <c r="K219" s="532"/>
      <c r="L219" s="532"/>
      <c r="M219" s="532"/>
      <c r="N219" s="532"/>
      <c r="O219" s="532"/>
      <c r="P219" s="532"/>
      <c r="Q219" s="532"/>
      <c r="R219" s="532"/>
      <c r="S219" s="532"/>
      <c r="T219" s="532"/>
      <c r="U219" s="532"/>
      <c r="V219" s="532"/>
      <c r="W219" s="532"/>
      <c r="X219" s="532"/>
      <c r="Y219" s="533"/>
    </row>
    <row r="220" spans="2:27" ht="19.5" customHeight="1">
      <c r="B220" s="522"/>
      <c r="C220" s="525"/>
      <c r="D220" s="541"/>
      <c r="E220" s="542"/>
      <c r="F220" s="516" t="s">
        <v>1079</v>
      </c>
      <c r="G220" s="507"/>
      <c r="H220" s="516" t="s">
        <v>1378</v>
      </c>
      <c r="I220" s="507"/>
      <c r="J220" s="506" t="s">
        <v>1075</v>
      </c>
      <c r="K220" s="507"/>
      <c r="L220" s="506" t="s">
        <v>1076</v>
      </c>
      <c r="M220" s="507"/>
      <c r="N220" s="506" t="s">
        <v>1080</v>
      </c>
      <c r="O220" s="507"/>
      <c r="P220" s="506" t="s">
        <v>1081</v>
      </c>
      <c r="Q220" s="507"/>
      <c r="R220" s="506" t="s">
        <v>1085</v>
      </c>
      <c r="S220" s="507"/>
      <c r="T220" s="506" t="s">
        <v>1987</v>
      </c>
      <c r="U220" s="507"/>
      <c r="V220" s="506" t="s">
        <v>1086</v>
      </c>
      <c r="W220" s="507"/>
      <c r="X220" s="506" t="s">
        <v>780</v>
      </c>
      <c r="Y220" s="507"/>
    </row>
    <row r="221" spans="2:27" ht="19.5" customHeight="1">
      <c r="B221" s="522"/>
      <c r="C221" s="525"/>
      <c r="D221" s="510" t="s">
        <v>1115</v>
      </c>
      <c r="E221" s="550" t="s">
        <v>1114</v>
      </c>
      <c r="F221" s="517"/>
      <c r="G221" s="509"/>
      <c r="H221" s="517"/>
      <c r="I221" s="509"/>
      <c r="J221" s="508"/>
      <c r="K221" s="509"/>
      <c r="L221" s="508"/>
      <c r="M221" s="509"/>
      <c r="N221" s="508"/>
      <c r="O221" s="509"/>
      <c r="P221" s="508"/>
      <c r="Q221" s="509"/>
      <c r="R221" s="508"/>
      <c r="S221" s="509"/>
      <c r="T221" s="508"/>
      <c r="U221" s="509"/>
      <c r="V221" s="508"/>
      <c r="W221" s="509"/>
      <c r="X221" s="508"/>
      <c r="Y221" s="509"/>
    </row>
    <row r="222" spans="2:27" ht="19.5" customHeight="1" thickBot="1">
      <c r="B222" s="523"/>
      <c r="C222" s="526"/>
      <c r="D222" s="549"/>
      <c r="E222" s="551"/>
      <c r="F222" s="951" t="s">
        <v>2162</v>
      </c>
      <c r="G222" s="952"/>
      <c r="H222" s="945" t="s">
        <v>2156</v>
      </c>
      <c r="I222" s="946"/>
      <c r="J222" s="945" t="s">
        <v>966</v>
      </c>
      <c r="K222" s="946"/>
      <c r="L222" s="945" t="s">
        <v>924</v>
      </c>
      <c r="M222" s="946"/>
      <c r="N222" s="945" t="s">
        <v>424</v>
      </c>
      <c r="O222" s="946"/>
      <c r="P222" s="947" t="s">
        <v>2157</v>
      </c>
      <c r="Q222" s="948"/>
      <c r="R222" s="951" t="s">
        <v>2163</v>
      </c>
      <c r="S222" s="952"/>
      <c r="T222" s="951" t="s">
        <v>2169</v>
      </c>
      <c r="U222" s="952"/>
      <c r="V222" s="951" t="s">
        <v>2164</v>
      </c>
      <c r="W222" s="952"/>
      <c r="X222" s="947" t="s">
        <v>2165</v>
      </c>
      <c r="Y222" s="948"/>
    </row>
    <row r="223" spans="2:27" ht="30" customHeight="1">
      <c r="B223" s="502">
        <v>17</v>
      </c>
      <c r="C223" s="357" t="s">
        <v>311</v>
      </c>
      <c r="D223" s="258"/>
      <c r="E223" s="385">
        <v>81</v>
      </c>
      <c r="F223" s="128" t="str">
        <f>IF(ISBLANK('6桁'!F223), "", IF(ISBLANK(G223), $F$222, G223))</f>
        <v/>
      </c>
      <c r="G223" s="129"/>
      <c r="H223" s="397" t="str">
        <f>IF(ISBLANK('6桁'!H223), "", IF(ISBLANK(I223), $H$222, I223))</f>
        <v/>
      </c>
      <c r="I223" s="130"/>
      <c r="J223" s="397" t="str">
        <f>IF(ISBLANK('6桁'!J223), "", IF(ISBLANK(K223), $J$222, K223))</f>
        <v>LM703</v>
      </c>
      <c r="K223" s="452" t="s">
        <v>2170</v>
      </c>
      <c r="L223" s="397" t="str">
        <f>IF(ISBLANK('6桁'!L223), "", IF(ISBLANK(M223), $L$222, M223))</f>
        <v/>
      </c>
      <c r="M223" s="130"/>
      <c r="N223" s="397" t="str">
        <f>IF(ISBLANK('6桁'!N223), "", IF(ISBLANK(O223), $N$222, O223))</f>
        <v/>
      </c>
      <c r="O223" s="130"/>
      <c r="P223" s="397" t="str">
        <f>IF(ISBLANK('6桁'!P223), "", IF(ISBLANK(Q223), $P$222, Q223))</f>
        <v/>
      </c>
      <c r="Q223" s="131"/>
      <c r="R223" s="397" t="str">
        <f>IF(ISBLANK('6桁'!R223), "", IF(ISBLANK(S223), $R$222, S223))</f>
        <v/>
      </c>
      <c r="S223" s="130"/>
      <c r="T223" s="397" t="str">
        <f>IF(ISBLANK('6桁'!T223), "", IF(ISBLANK(U223), $T$222, U223))</f>
        <v/>
      </c>
      <c r="U223" s="130"/>
      <c r="V223" s="397" t="str">
        <f>IF(ISBLANK('6桁'!V223), "", IF(ISBLANK(W223), $V$222, W223))</f>
        <v/>
      </c>
      <c r="W223" s="131"/>
      <c r="X223" s="93" t="str">
        <f>IF(ISBLANK('6桁'!X223), "", IF(ISBLANK(Y223), $X$222, Y223))</f>
        <v/>
      </c>
      <c r="Y223" s="92"/>
      <c r="Z223" s="265"/>
    </row>
    <row r="224" spans="2:27" ht="30" customHeight="1">
      <c r="B224" s="503"/>
      <c r="C224" s="341" t="s">
        <v>312</v>
      </c>
      <c r="D224" s="254">
        <v>80</v>
      </c>
      <c r="E224" s="342">
        <v>84</v>
      </c>
      <c r="F224" s="95" t="str">
        <f>IF(ISBLANK('6桁'!F224), "", IF(ISBLANK(G224), $F$222, G224))</f>
        <v/>
      </c>
      <c r="G224" s="96"/>
      <c r="H224" s="12" t="str">
        <f>IF(ISBLANK('6桁'!H224), "", IF(ISBLANK(I224), $H$222, I224))</f>
        <v/>
      </c>
      <c r="I224" s="19"/>
      <c r="J224" s="12" t="str">
        <f>IF(ISBLANK('6桁'!J224), "", IF(ISBLANK(K224), $J$222, K224))</f>
        <v>LM5+</v>
      </c>
      <c r="K224" s="19"/>
      <c r="L224" s="12" t="str">
        <f>IF(ISBLANK('6桁'!L224), "", IF(ISBLANK(M224), $L$222, M224))</f>
        <v/>
      </c>
      <c r="M224" s="19"/>
      <c r="N224" s="12" t="str">
        <f>IF(ISBLANK('6桁'!N224), "", IF(ISBLANK(O224), $N$222, O224))</f>
        <v/>
      </c>
      <c r="O224" s="19"/>
      <c r="P224" s="12" t="str">
        <f>IF(ISBLANK('6桁'!P224), "", IF(ISBLANK(Q224), $P$222, Q224))</f>
        <v/>
      </c>
      <c r="Q224" s="19"/>
      <c r="R224" s="12" t="str">
        <f>IF(ISBLANK('6桁'!R224), "", IF(ISBLANK(S224), $R$222, S224))</f>
        <v/>
      </c>
      <c r="S224" s="19"/>
      <c r="T224" s="12" t="str">
        <f>IF(ISBLANK('6桁'!T224), "", IF(ISBLANK(U224), $T$222, U224))</f>
        <v/>
      </c>
      <c r="U224" s="19"/>
      <c r="V224" s="12" t="str">
        <f>IF(ISBLANK('6桁'!V224), "", IF(ISBLANK(W224), $V$222, W224))</f>
        <v/>
      </c>
      <c r="W224" s="20"/>
      <c r="X224" s="12" t="str">
        <f>IF(ISBLANK('6桁'!X224), "", IF(ISBLANK(Y224), $X$222, Y224))</f>
        <v>DZ102</v>
      </c>
      <c r="Y224" s="20"/>
      <c r="Z224" s="265"/>
    </row>
    <row r="225" spans="2:26" ht="30" customHeight="1">
      <c r="B225" s="503"/>
      <c r="C225" s="345" t="s">
        <v>313</v>
      </c>
      <c r="D225" s="318">
        <v>83</v>
      </c>
      <c r="E225" s="361">
        <v>87</v>
      </c>
      <c r="F225" s="289" t="str">
        <f>IF(ISBLANK('6桁'!F225), "", IF(ISBLANK(G225), $F$222, G225))</f>
        <v/>
      </c>
      <c r="G225" s="101"/>
      <c r="H225" s="289" t="str">
        <f>IF(ISBLANK('6桁'!H225), "", IF(ISBLANK(I225), $H$222, I225))</f>
        <v/>
      </c>
      <c r="I225" s="19"/>
      <c r="J225" s="289" t="str">
        <f>IF(ISBLANK('6桁'!J225), "", IF(ISBLANK(K225), $J$222, K225))</f>
        <v>LM5+</v>
      </c>
      <c r="K225" s="101"/>
      <c r="L225" s="289" t="str">
        <f>IF(ISBLANK('6桁'!L225), "", IF(ISBLANK(M225), $L$222, M225))</f>
        <v/>
      </c>
      <c r="M225" s="101"/>
      <c r="N225" s="12" t="str">
        <f>IF(ISBLANK('6桁'!N225), "", IF(ISBLANK(O225), $N$222, O225))</f>
        <v/>
      </c>
      <c r="O225" s="19"/>
      <c r="P225" s="289" t="str">
        <f>IF(ISBLANK('6桁'!P225), "", IF(ISBLANK(Q225), $P$222, Q225))</f>
        <v>DZZ3</v>
      </c>
      <c r="Q225" s="20"/>
      <c r="R225" s="12" t="str">
        <f>IF(ISBLANK('6桁'!R225), "", IF(ISBLANK(S225), $R$222, S225))</f>
        <v/>
      </c>
      <c r="S225" s="19"/>
      <c r="T225" s="12" t="str">
        <f>IF(ISBLANK('6桁'!T225), "", IF(ISBLANK(U225), $T$222, U225))</f>
        <v/>
      </c>
      <c r="U225" s="19"/>
      <c r="V225" s="12" t="str">
        <f>IF(ISBLANK('6桁'!V225), "", IF(ISBLANK(W225), $V$222, W225))</f>
        <v/>
      </c>
      <c r="W225" s="20"/>
      <c r="X225" s="12" t="str">
        <f>IF(ISBLANK('6桁'!X225), "", IF(ISBLANK(Y225), $X$222, Y225))</f>
        <v>DZ102</v>
      </c>
      <c r="Y225" s="20"/>
      <c r="Z225" s="265"/>
    </row>
    <row r="226" spans="2:26" ht="30" customHeight="1">
      <c r="B226" s="503"/>
      <c r="C226" s="341" t="s">
        <v>314</v>
      </c>
      <c r="D226" s="254">
        <v>90</v>
      </c>
      <c r="E226" s="342">
        <v>94</v>
      </c>
      <c r="F226" s="12" t="str">
        <f>IF(ISBLANK('6桁'!F226), "", IF(ISBLANK(G226), $F$222, G226))</f>
        <v/>
      </c>
      <c r="G226" s="19"/>
      <c r="H226" s="12" t="str">
        <f>IF(ISBLANK('6桁'!H226), "", IF(ISBLANK(I226), $H$222, I226))</f>
        <v/>
      </c>
      <c r="I226" s="19"/>
      <c r="J226" s="12" t="str">
        <f>IF(ISBLANK('6桁'!J226), "", IF(ISBLANK(K226), $J$222, K226))</f>
        <v/>
      </c>
      <c r="K226" s="19"/>
      <c r="L226" s="12" t="str">
        <f>IF(ISBLANK('6桁'!L226), "", IF(ISBLANK(M226), $L$222, M226))</f>
        <v/>
      </c>
      <c r="M226" s="19"/>
      <c r="N226" s="12" t="str">
        <f>IF(ISBLANK('6桁'!N226), "", IF(ISBLANK(O226), $N$222, O226))</f>
        <v/>
      </c>
      <c r="O226" s="19"/>
      <c r="P226" s="12" t="str">
        <f>IF(ISBLANK('6桁'!P226), "", IF(ISBLANK(Q226), $P$222, Q226))</f>
        <v>DZZ3</v>
      </c>
      <c r="Q226" s="20"/>
      <c r="R226" s="12" t="str">
        <f>IF(ISBLANK('6桁'!R226), "", IF(ISBLANK(S226), $R$222, S226))</f>
        <v>DZB02</v>
      </c>
      <c r="S226" s="19"/>
      <c r="T226" s="12" t="str">
        <f>IF(ISBLANK('6桁'!T226), "", IF(ISBLANK(U226), $T$222, U226))</f>
        <v/>
      </c>
      <c r="U226" s="19"/>
      <c r="V226" s="12" t="str">
        <f>IF(ISBLANK('6桁'!V226), "", IF(ISBLANK(W226), $V$222, W226))</f>
        <v/>
      </c>
      <c r="W226" s="20"/>
      <c r="X226" s="12" t="str">
        <f>IF(ISBLANK('6桁'!X226), "", IF(ISBLANK(Y226), $X$222, Y226))</f>
        <v/>
      </c>
      <c r="Y226" s="20"/>
      <c r="Z226" s="265"/>
    </row>
    <row r="227" spans="2:26" ht="30" customHeight="1">
      <c r="B227" s="503"/>
      <c r="C227" s="341" t="s">
        <v>177</v>
      </c>
      <c r="D227" s="254">
        <v>91</v>
      </c>
      <c r="E227" s="342">
        <v>95</v>
      </c>
      <c r="F227" s="12" t="str">
        <f>IF(ISBLANK('6桁'!F227), "", IF(ISBLANK(G227), $F$222, G227))</f>
        <v/>
      </c>
      <c r="G227" s="19"/>
      <c r="H227" s="12" t="str">
        <f>IF(ISBLANK('6桁'!H227), "", IF(ISBLANK(I227), $H$222, I227))</f>
        <v>MAXLUX</v>
      </c>
      <c r="I227" s="19"/>
      <c r="J227" s="12" t="str">
        <f>IF(ISBLANK('6桁'!J227), "", IF(ISBLANK(K227), $J$222, K227))</f>
        <v/>
      </c>
      <c r="K227" s="19"/>
      <c r="L227" s="12" t="str">
        <f>IF(ISBLANK('6桁'!L227), "", IF(ISBLANK(M227), $L$222, M227))</f>
        <v/>
      </c>
      <c r="M227" s="19"/>
      <c r="N227" s="12" t="str">
        <f>IF(ISBLANK('6桁'!N227), "", IF(ISBLANK(O227), $N$222, O227))</f>
        <v/>
      </c>
      <c r="O227" s="19"/>
      <c r="P227" s="12" t="str">
        <f>IF(ISBLANK('6桁'!P227), "", IF(ISBLANK(Q227), $P$222, Q227))</f>
        <v>DZZ3</v>
      </c>
      <c r="Q227" s="20"/>
      <c r="R227" s="12" t="str">
        <f>IF(ISBLANK('6桁'!R227), "", IF(ISBLANK(S227), $R$222, S227))</f>
        <v/>
      </c>
      <c r="S227" s="19"/>
      <c r="T227" s="12" t="str">
        <f>IF(ISBLANK('6桁'!T227), "", IF(ISBLANK(U227), $T$222, U227))</f>
        <v/>
      </c>
      <c r="U227" s="19"/>
      <c r="V227" s="12" t="str">
        <f>IF(ISBLANK('6桁'!V227), "", IF(ISBLANK(W227), $V$222, W227))</f>
        <v/>
      </c>
      <c r="W227" s="20"/>
      <c r="X227" s="12" t="str">
        <f>IF(ISBLANK('6桁'!X227), "", IF(ISBLANK(Y227), $X$222, Y227))</f>
        <v>DZ102</v>
      </c>
      <c r="Y227" s="20"/>
      <c r="Z227" s="265"/>
    </row>
    <row r="228" spans="2:26" ht="30" customHeight="1">
      <c r="B228" s="503"/>
      <c r="C228" s="341" t="s">
        <v>178</v>
      </c>
      <c r="D228" s="254">
        <v>94</v>
      </c>
      <c r="E228" s="342">
        <v>98</v>
      </c>
      <c r="F228" s="12" t="str">
        <f>IF(ISBLANK('6桁'!F228), "", IF(ISBLANK(G228), $F$222, G228))</f>
        <v/>
      </c>
      <c r="G228" s="19"/>
      <c r="H228" s="12" t="str">
        <f>IF(ISBLANK('6桁'!H228), "", IF(ISBLANK(I228), $H$222, I228))</f>
        <v/>
      </c>
      <c r="I228" s="19"/>
      <c r="J228" s="12" t="str">
        <f>IF(ISBLANK('6桁'!J228), "", IF(ISBLANK(K228), $J$222, K228))</f>
        <v/>
      </c>
      <c r="K228" s="19"/>
      <c r="L228" s="12" t="str">
        <f>IF(ISBLANK('6桁'!L228), "", IF(ISBLANK(M228), $L$222, M228))</f>
        <v/>
      </c>
      <c r="M228" s="19"/>
      <c r="N228" s="12" t="str">
        <f>IF(ISBLANK('6桁'!N228), "", IF(ISBLANK(O228), $N$222, O228))</f>
        <v/>
      </c>
      <c r="O228" s="19"/>
      <c r="P228" s="12" t="str">
        <f>IF(ISBLANK('6桁'!P228), "", IF(ISBLANK(Q228), $P$222, Q228))</f>
        <v>DZZ3</v>
      </c>
      <c r="Q228" s="20"/>
      <c r="R228" s="12" t="str">
        <f>IF(ISBLANK('6桁'!R228), "", IF(ISBLANK(S228), $R$222, S228))</f>
        <v>DZB02</v>
      </c>
      <c r="S228" s="19"/>
      <c r="T228" s="12" t="str">
        <f>IF(ISBLANK('6桁'!T228), "", IF(ISBLANK(U228), $T$222, U228))</f>
        <v/>
      </c>
      <c r="U228" s="19"/>
      <c r="V228" s="12" t="str">
        <f>IF(ISBLANK('6桁'!V228), "", IF(ISBLANK(W228), $V$222, W228))</f>
        <v/>
      </c>
      <c r="W228" s="20"/>
      <c r="X228" s="12" t="str">
        <f>IF(ISBLANK('6桁'!X228), "", IF(ISBLANK(Y228), $X$222, Y228))</f>
        <v>DZ102</v>
      </c>
      <c r="Y228" s="20"/>
      <c r="Z228" s="265"/>
    </row>
    <row r="229" spans="2:26" ht="30" customHeight="1">
      <c r="B229" s="503"/>
      <c r="C229" s="341" t="s">
        <v>332</v>
      </c>
      <c r="D229" s="254">
        <v>81</v>
      </c>
      <c r="E229" s="342"/>
      <c r="F229" s="12" t="str">
        <f>IF(ISBLANK('6桁'!F229), "", IF(ISBLANK(G229), $F$222, G229))</f>
        <v/>
      </c>
      <c r="G229" s="19"/>
      <c r="H229" s="12" t="str">
        <f>IF(ISBLANK('6桁'!H229), "", IF(ISBLANK(I229), $H$222, I229))</f>
        <v/>
      </c>
      <c r="I229" s="19"/>
      <c r="J229" s="12" t="str">
        <f>IF(ISBLANK('6桁'!J229), "", IF(ISBLANK(K229), $J$222, K229))</f>
        <v>LM5+</v>
      </c>
      <c r="K229" s="19"/>
      <c r="L229" s="12" t="str">
        <f>IF(ISBLANK('6桁'!L229), "", IF(ISBLANK(M229), $L$222, M229))</f>
        <v/>
      </c>
      <c r="M229" s="19"/>
      <c r="N229" s="12" t="str">
        <f>IF(ISBLANK('6桁'!N229), "", IF(ISBLANK(O229), $N$222, O229))</f>
        <v/>
      </c>
      <c r="O229" s="19"/>
      <c r="P229" s="12" t="str">
        <f>IF(ISBLANK('6桁'!P229), "", IF(ISBLANK(Q229), $P$222, Q229))</f>
        <v>DZZ3</v>
      </c>
      <c r="Q229" s="20"/>
      <c r="R229" s="12" t="str">
        <f>IF(ISBLANK('6桁'!R229), "", IF(ISBLANK(S229), $R$222, S229))</f>
        <v/>
      </c>
      <c r="S229" s="19"/>
      <c r="T229" s="12" t="str">
        <f>IF(ISBLANK('6桁'!T229), "", IF(ISBLANK(U229), $T$222, U229))</f>
        <v/>
      </c>
      <c r="U229" s="19"/>
      <c r="V229" s="12" t="str">
        <f>IF(ISBLANK('6桁'!V229), "", IF(ISBLANK(W229), $V$222, W229))</f>
        <v/>
      </c>
      <c r="W229" s="20"/>
      <c r="X229" s="12" t="str">
        <f>IF(ISBLANK('6桁'!X229), "", IF(ISBLANK(Y229), $X$222, Y229))</f>
        <v/>
      </c>
      <c r="Y229" s="20"/>
      <c r="Z229" s="265"/>
    </row>
    <row r="230" spans="2:26" ht="30" customHeight="1">
      <c r="B230" s="503"/>
      <c r="C230" s="341" t="s">
        <v>7</v>
      </c>
      <c r="D230" s="254">
        <v>84</v>
      </c>
      <c r="E230" s="342">
        <v>88</v>
      </c>
      <c r="F230" s="12" t="str">
        <f>IF(ISBLANK('6桁'!F230), "", IF(ISBLANK(G230), $F$222, G230))</f>
        <v>MAX060+</v>
      </c>
      <c r="G230" s="19"/>
      <c r="H230" s="12" t="str">
        <f>IF(ISBLANK('6桁'!H230), "", IF(ISBLANK(I230), $H$222, I230))</f>
        <v>MAXLUX</v>
      </c>
      <c r="I230" s="19"/>
      <c r="J230" s="12" t="str">
        <f>IF(ISBLANK('6桁'!J230), "", IF(ISBLANK(K230), $J$222, K230))</f>
        <v>LM5+</v>
      </c>
      <c r="K230" s="19"/>
      <c r="L230" s="12" t="str">
        <f>IF(ISBLANK('6桁'!L230), "", IF(ISBLANK(M230), $L$222, M230))</f>
        <v/>
      </c>
      <c r="M230" s="19"/>
      <c r="N230" s="12" t="str">
        <f>IF(ISBLANK('6桁'!N230), "", IF(ISBLANK(O230), $N$222, O230))</f>
        <v/>
      </c>
      <c r="O230" s="19"/>
      <c r="P230" s="12" t="str">
        <f>IF(ISBLANK('6桁'!P230), "", IF(ISBLANK(Q230), $P$222, Q230))</f>
        <v>DZZ3</v>
      </c>
      <c r="Q230" s="20"/>
      <c r="R230" s="12" t="str">
        <f>IF(ISBLANK('6桁'!R230), "", IF(ISBLANK(S230), $R$222, S230))</f>
        <v/>
      </c>
      <c r="S230" s="19"/>
      <c r="T230" s="12" t="str">
        <f>IF(ISBLANK('6桁'!T230), "", IF(ISBLANK(U230), $T$222, U230))</f>
        <v/>
      </c>
      <c r="U230" s="19"/>
      <c r="V230" s="12" t="str">
        <f>IF(ISBLANK('6桁'!V230), "", IF(ISBLANK(W230), $V$222, W230))</f>
        <v/>
      </c>
      <c r="W230" s="20"/>
      <c r="X230" s="12" t="str">
        <f>IF(ISBLANK('6桁'!X230), "", IF(ISBLANK(Y230), $X$222, Y230))</f>
        <v>DZ102</v>
      </c>
      <c r="Y230" s="20"/>
      <c r="Z230" s="265"/>
    </row>
    <row r="231" spans="2:26" ht="30" customHeight="1">
      <c r="B231" s="503"/>
      <c r="C231" s="411" t="s">
        <v>110</v>
      </c>
      <c r="D231" s="317">
        <v>87</v>
      </c>
      <c r="E231" s="249">
        <v>91</v>
      </c>
      <c r="F231" s="244" t="str">
        <f>IF(ISBLANK('6桁'!F231), "", IF(ISBLANK(G231), $F$222, G231))</f>
        <v>MAX060+</v>
      </c>
      <c r="G231" s="359"/>
      <c r="H231" s="244" t="str">
        <f>IF(ISBLANK('6桁'!H231), "", IF(ISBLANK(I231), $H$222, I231))</f>
        <v>MAXLUX</v>
      </c>
      <c r="I231" s="359"/>
      <c r="J231" s="244" t="str">
        <f>IF(ISBLANK('6桁'!J231), "", IF(ISBLANK(K231), $J$222, K231))</f>
        <v>LM5+</v>
      </c>
      <c r="K231" s="359"/>
      <c r="L231" s="244" t="str">
        <f>IF(ISBLANK('6桁'!L231), "", IF(ISBLANK(M231), $L$222, M231))</f>
        <v>RV505</v>
      </c>
      <c r="M231" s="359"/>
      <c r="N231" s="244" t="str">
        <f>IF(ISBLANK('6桁'!N231), "", IF(ISBLANK(O231), $N$222, O231))</f>
        <v>EC204</v>
      </c>
      <c r="O231" s="359"/>
      <c r="P231" s="244" t="str">
        <f>IF(ISBLANK('6桁'!P231), "", IF(ISBLANK(Q231), $P$222, Q231))</f>
        <v>DZZ3</v>
      </c>
      <c r="Q231" s="20"/>
      <c r="R231" s="12" t="str">
        <f>IF(ISBLANK('6桁'!R231), "", IF(ISBLANK(S231), $R$222, S231))</f>
        <v>DZB02</v>
      </c>
      <c r="S231" s="19"/>
      <c r="T231" s="12" t="str">
        <f>IF(ISBLANK('6桁'!T231), "", IF(ISBLANK(U231), $T$222, U231))</f>
        <v>DZB06</v>
      </c>
      <c r="U231" s="19"/>
      <c r="V231" s="244" t="str">
        <f>IF(ISBLANK('6桁'!V231), "", IF(ISBLANK(W231), $V$222, W231))</f>
        <v>DZB11</v>
      </c>
      <c r="W231" s="359"/>
      <c r="X231" s="12" t="str">
        <f>IF(ISBLANK('6桁'!X231), "", IF(ISBLANK(Y231), $X$222, Y231))</f>
        <v>DZ102</v>
      </c>
      <c r="Y231" s="96"/>
      <c r="Z231" s="265"/>
    </row>
    <row r="232" spans="2:26" ht="30" customHeight="1">
      <c r="B232" s="503"/>
      <c r="C232" s="347"/>
      <c r="D232" s="317"/>
      <c r="E232" s="249"/>
      <c r="F232" s="244" t="str">
        <f>IF(ISBLANK('6桁'!F232), "", IF(ISBLANK(G232), $F$222, G232))</f>
        <v/>
      </c>
      <c r="G232" s="359"/>
      <c r="H232" s="244" t="str">
        <f>IF(ISBLANK('6桁'!H232), "", IF(ISBLANK(I232), $H$222, I232))</f>
        <v/>
      </c>
      <c r="I232" s="132"/>
      <c r="J232" s="244" t="str">
        <f>IF(ISBLANK('6桁'!J232), "", IF(ISBLANK(K232), $J$222, K232))</f>
        <v/>
      </c>
      <c r="K232" s="132"/>
      <c r="L232" s="244" t="str">
        <f>IF(ISBLANK('6桁'!L232), "", IF(ISBLANK(M232), $L$222, M232))</f>
        <v/>
      </c>
      <c r="M232" s="132"/>
      <c r="N232" s="244" t="str">
        <f>IF(ISBLANK('6桁'!N232), "", IF(ISBLANK(O232), $N$222, O232))</f>
        <v/>
      </c>
      <c r="O232" s="132"/>
      <c r="P232" s="244" t="str">
        <f>IF(ISBLANK('6桁'!P232), "", IF(ISBLANK(Q232), $P$222, Q232))</f>
        <v>DZZ3 CUP</v>
      </c>
      <c r="Q232" s="447" t="s">
        <v>2175</v>
      </c>
      <c r="R232" s="12" t="str">
        <f>IF(ISBLANK('6桁'!R232), "", IF(ISBLANK(S232), $R$222, S232))</f>
        <v/>
      </c>
      <c r="S232" s="19"/>
      <c r="T232" s="12" t="str">
        <f>IF(ISBLANK('6桁'!T232), "", IF(ISBLANK(U232), $T$222, U232))</f>
        <v>DZB07</v>
      </c>
      <c r="U232" s="450" t="s">
        <v>2176</v>
      </c>
      <c r="V232" s="244" t="str">
        <f>IF(ISBLANK('6桁'!V232), "", IF(ISBLANK(W232), $V$222, W232))</f>
        <v/>
      </c>
      <c r="W232" s="359"/>
      <c r="X232" s="12" t="str">
        <f>IF(ISBLANK('6桁'!X232), "", IF(ISBLANK(Y232), $X$222, Y232))</f>
        <v/>
      </c>
      <c r="Y232" s="96"/>
      <c r="Z232" s="265"/>
    </row>
    <row r="233" spans="2:26" ht="30" customHeight="1">
      <c r="B233" s="503"/>
      <c r="C233" s="341" t="s">
        <v>113</v>
      </c>
      <c r="D233" s="254">
        <v>91</v>
      </c>
      <c r="E233" s="342">
        <v>94</v>
      </c>
      <c r="F233" s="12" t="str">
        <f>IF(ISBLANK('6桁'!F233), "", IF(ISBLANK(G233), $F$222, G233))</f>
        <v>MAX060+</v>
      </c>
      <c r="G233" s="96"/>
      <c r="H233" s="12" t="str">
        <f>IF(ISBLANK('6桁'!H233), "", IF(ISBLANK(I233), $H$222, I233))</f>
        <v>MAXLUX</v>
      </c>
      <c r="I233" s="19"/>
      <c r="J233" s="12" t="str">
        <f>IF(ISBLANK('6桁'!J233), "", IF(ISBLANK(K233), $J$222, K233))</f>
        <v>LM5+</v>
      </c>
      <c r="K233" s="19"/>
      <c r="L233" s="12" t="str">
        <f>IF(ISBLANK('6桁'!L233), "", IF(ISBLANK(M233), $L$222, M233))</f>
        <v/>
      </c>
      <c r="M233" s="19"/>
      <c r="N233" s="12" t="str">
        <f>IF(ISBLANK('6桁'!N233), "", IF(ISBLANK(O233), $N$222, O233))</f>
        <v/>
      </c>
      <c r="O233" s="19"/>
      <c r="P233" s="12" t="str">
        <f>IF(ISBLANK('6桁'!P233), "", IF(ISBLANK(Q233), $P$222, Q233))</f>
        <v>DZZ3</v>
      </c>
      <c r="Q233" s="20"/>
      <c r="R233" s="12" t="str">
        <f>IF(ISBLANK('6桁'!R233), "", IF(ISBLANK(S233), $R$222, S233))</f>
        <v/>
      </c>
      <c r="S233" s="19"/>
      <c r="T233" s="12" t="str">
        <f>IF(ISBLANK('6桁'!T233), "", IF(ISBLANK(U233), $T$222, U233))</f>
        <v/>
      </c>
      <c r="U233" s="19"/>
      <c r="V233" s="12" t="str">
        <f>IF(ISBLANK('6桁'!V233), "", IF(ISBLANK(W233), $V$222, W233))</f>
        <v>DZB11</v>
      </c>
      <c r="W233" s="20"/>
      <c r="X233" s="12" t="str">
        <f>IF(ISBLANK('6桁'!X233), "", IF(ISBLANK(Y233), $X$222, Y233))</f>
        <v>DZ102</v>
      </c>
      <c r="Y233" s="20"/>
      <c r="Z233" s="265"/>
    </row>
    <row r="234" spans="2:26" ht="30" customHeight="1">
      <c r="B234" s="503"/>
      <c r="C234" s="87" t="s">
        <v>116</v>
      </c>
      <c r="D234" s="254">
        <v>94</v>
      </c>
      <c r="E234" s="342">
        <v>97</v>
      </c>
      <c r="F234" s="12" t="str">
        <f>IF(ISBLANK('6桁'!F234), "", IF(ISBLANK(G234), $F$222, G234))</f>
        <v>MAX060+</v>
      </c>
      <c r="G234" s="96"/>
      <c r="H234" s="12" t="str">
        <f>IF(ISBLANK('6桁'!H234), "", IF(ISBLANK(I234), $H$222, I234))</f>
        <v>MAXLUX</v>
      </c>
      <c r="I234" s="19"/>
      <c r="J234" s="12" t="str">
        <f>IF(ISBLANK('6桁'!J234), "", IF(ISBLANK(K234), $J$222, K234))</f>
        <v/>
      </c>
      <c r="K234" s="19"/>
      <c r="L234" s="12" t="str">
        <f>IF(ISBLANK('6桁'!L234), "", IF(ISBLANK(M234), $L$222, M234))</f>
        <v/>
      </c>
      <c r="M234" s="19"/>
      <c r="N234" s="12" t="str">
        <f>IF(ISBLANK('6桁'!N234), "", IF(ISBLANK(O234), $N$222, O234))</f>
        <v/>
      </c>
      <c r="O234" s="19"/>
      <c r="P234" s="12" t="str">
        <f>IF(ISBLANK('6桁'!P234), "", IF(ISBLANK(Q234), $P$222, Q234))</f>
        <v>DZZ3</v>
      </c>
      <c r="Q234" s="20"/>
      <c r="R234" s="12" t="str">
        <f>IF(ISBLANK('6桁'!R234), "", IF(ISBLANK(S234), $R$222, S234))</f>
        <v/>
      </c>
      <c r="S234" s="19"/>
      <c r="T234" s="12" t="str">
        <f>IF(ISBLANK('6桁'!T234), "", IF(ISBLANK(U234), $T$222, U234))</f>
        <v/>
      </c>
      <c r="U234" s="19"/>
      <c r="V234" s="12" t="str">
        <f>IF(ISBLANK('6桁'!V234), "", IF(ISBLANK(W234), $V$222, W234))</f>
        <v/>
      </c>
      <c r="W234" s="20"/>
      <c r="X234" s="12" t="str">
        <f>IF(ISBLANK('6桁'!X234), "", IF(ISBLANK(Y234), $X$222, Y234))</f>
        <v>DZ102</v>
      </c>
      <c r="Y234" s="20"/>
      <c r="Z234" s="265"/>
    </row>
    <row r="235" spans="2:26" ht="30" customHeight="1">
      <c r="B235" s="503"/>
      <c r="C235" s="345" t="s">
        <v>119</v>
      </c>
      <c r="D235" s="318">
        <v>95</v>
      </c>
      <c r="E235" s="361">
        <v>99</v>
      </c>
      <c r="F235" s="289" t="str">
        <f>IF(ISBLANK('6桁'!F235), "", IF(ISBLANK(G235), $F$222, G235))</f>
        <v>MAX060+</v>
      </c>
      <c r="G235" s="96"/>
      <c r="H235" s="289" t="str">
        <f>IF(ISBLANK('6桁'!H235), "", IF(ISBLANK(I235), $H$222, I235))</f>
        <v>MAXLUX</v>
      </c>
      <c r="I235" s="19"/>
      <c r="J235" s="289" t="str">
        <f>IF(ISBLANK('6桁'!J235), "", IF(ISBLANK(K235), $J$222, K235))</f>
        <v>LM5+</v>
      </c>
      <c r="K235" s="101"/>
      <c r="L235" s="289" t="str">
        <f>IF(ISBLANK('6桁'!L235), "", IF(ISBLANK(M235), $L$222, M235))</f>
        <v/>
      </c>
      <c r="M235" s="101"/>
      <c r="N235" s="12" t="str">
        <f>IF(ISBLANK('6桁'!N235), "", IF(ISBLANK(O235), $N$222, O235))</f>
        <v/>
      </c>
      <c r="O235" s="19"/>
      <c r="P235" s="289" t="str">
        <f>IF(ISBLANK('6桁'!P235), "", IF(ISBLANK(Q235), $P$222, Q235))</f>
        <v/>
      </c>
      <c r="Q235" s="20"/>
      <c r="R235" s="12" t="str">
        <f>IF(ISBLANK('6桁'!R235), "", IF(ISBLANK(S235), $R$222, S235))</f>
        <v/>
      </c>
      <c r="S235" s="19"/>
      <c r="T235" s="12" t="str">
        <f>IF(ISBLANK('6桁'!T235), "", IF(ISBLANK(U235), $T$222, U235))</f>
        <v/>
      </c>
      <c r="U235" s="19"/>
      <c r="V235" s="12" t="str">
        <f>IF(ISBLANK('6桁'!V235), "", IF(ISBLANK(W235), $V$222, W235))</f>
        <v/>
      </c>
      <c r="W235" s="20"/>
      <c r="X235" s="12" t="str">
        <f>IF(ISBLANK('6桁'!X235), "", IF(ISBLANK(Y235), $X$222, Y235))</f>
        <v>DZ102</v>
      </c>
      <c r="Y235" s="20"/>
      <c r="Z235" s="265"/>
    </row>
    <row r="236" spans="2:26" ht="30" customHeight="1">
      <c r="B236" s="503"/>
      <c r="C236" s="87" t="s">
        <v>9</v>
      </c>
      <c r="D236" s="254">
        <v>89</v>
      </c>
      <c r="E236" s="342">
        <v>93</v>
      </c>
      <c r="F236" s="12" t="str">
        <f>IF(ISBLANK('6桁'!F236), "", IF(ISBLANK(G236), $F$222, G236))</f>
        <v>MAX060+</v>
      </c>
      <c r="G236" s="96"/>
      <c r="H236" s="12" t="str">
        <f>IF(ISBLANK('6桁'!H236), "", IF(ISBLANK(I236), $H$222, I236))</f>
        <v>MAXLUX</v>
      </c>
      <c r="I236" s="19"/>
      <c r="J236" s="12" t="str">
        <f>IF(ISBLANK('6桁'!J236), "", IF(ISBLANK(K236), $J$222, K236))</f>
        <v>LM5+</v>
      </c>
      <c r="K236" s="19"/>
      <c r="L236" s="12" t="str">
        <f>IF(ISBLANK('6桁'!L236), "", IF(ISBLANK(M236), $L$222, M236))</f>
        <v>RV505</v>
      </c>
      <c r="M236" s="19"/>
      <c r="N236" s="12" t="str">
        <f>IF(ISBLANK('6桁'!N236), "", IF(ISBLANK(O236), $N$222, O236))</f>
        <v>EC204</v>
      </c>
      <c r="O236" s="19"/>
      <c r="P236" s="12" t="str">
        <f>IF(ISBLANK('6桁'!P236), "", IF(ISBLANK(Q236), $P$222, Q236))</f>
        <v/>
      </c>
      <c r="Q236" s="20"/>
      <c r="R236" s="12" t="str">
        <f>IF(ISBLANK('6桁'!R236), "", IF(ISBLANK(S236), $R$222, S236))</f>
        <v/>
      </c>
      <c r="S236" s="19"/>
      <c r="T236" s="12" t="str">
        <f>IF(ISBLANK('6桁'!T236), "", IF(ISBLANK(U236), $T$222, U236))</f>
        <v/>
      </c>
      <c r="U236" s="19"/>
      <c r="V236" s="12" t="str">
        <f>IF(ISBLANK('6桁'!V236), "", IF(ISBLANK(W236), $V$222, W236))</f>
        <v/>
      </c>
      <c r="W236" s="20"/>
      <c r="X236" s="12" t="str">
        <f>IF(ISBLANK('6桁'!X236), "", IF(ISBLANK(Y236), $X$222, Y236))</f>
        <v>DZ102</v>
      </c>
      <c r="Y236" s="20"/>
      <c r="Z236" s="265"/>
    </row>
    <row r="237" spans="2:26" ht="30" customHeight="1">
      <c r="B237" s="503"/>
      <c r="C237" s="87" t="s">
        <v>130</v>
      </c>
      <c r="D237" s="254">
        <v>91</v>
      </c>
      <c r="E237" s="342">
        <v>95</v>
      </c>
      <c r="F237" s="12" t="str">
        <f>IF(ISBLANK('6桁'!F237), "", IF(ISBLANK(G237), $F$222, G237))</f>
        <v>MAX060+</v>
      </c>
      <c r="G237" s="19"/>
      <c r="H237" s="12" t="str">
        <f>IF(ISBLANK('6桁'!H237), "", IF(ISBLANK(I237), $H$222, I237))</f>
        <v>MAXLUX</v>
      </c>
      <c r="I237" s="19"/>
      <c r="J237" s="12" t="str">
        <f>IF(ISBLANK('6桁'!J237), "", IF(ISBLANK(K237), $J$222, K237))</f>
        <v>LM5+</v>
      </c>
      <c r="K237" s="19"/>
      <c r="L237" s="12" t="str">
        <f>IF(ISBLANK('6桁'!L237), "", IF(ISBLANK(M237), $L$222, M237))</f>
        <v>RV505</v>
      </c>
      <c r="M237" s="19"/>
      <c r="N237" s="12" t="str">
        <f>IF(ISBLANK('6桁'!N237), "", IF(ISBLANK(O237), $N$222, O237))</f>
        <v>EC204</v>
      </c>
      <c r="O237" s="19"/>
      <c r="P237" s="12" t="str">
        <f>IF(ISBLANK('6桁'!P237), "", IF(ISBLANK(Q237), $P$222, Q237))</f>
        <v/>
      </c>
      <c r="Q237" s="20"/>
      <c r="R237" s="12" t="str">
        <f>IF(ISBLANK('6桁'!R237), "", IF(ISBLANK(S237), $R$222, S237))</f>
        <v/>
      </c>
      <c r="S237" s="19"/>
      <c r="T237" s="12" t="str">
        <f>IF(ISBLANK('6桁'!T237), "", IF(ISBLANK(U237), $T$222, U237))</f>
        <v/>
      </c>
      <c r="U237" s="19"/>
      <c r="V237" s="12" t="str">
        <f>IF(ISBLANK('6桁'!V237), "", IF(ISBLANK(W237), $V$222, W237))</f>
        <v/>
      </c>
      <c r="W237" s="20"/>
      <c r="X237" s="12" t="str">
        <f>IF(ISBLANK('6桁'!X237), "", IF(ISBLANK(Y237), $X$222, Y237))</f>
        <v>DZ102</v>
      </c>
      <c r="Y237" s="20"/>
      <c r="Z237" s="265"/>
    </row>
    <row r="238" spans="2:26" ht="30" customHeight="1">
      <c r="B238" s="503"/>
      <c r="C238" s="341" t="s">
        <v>10</v>
      </c>
      <c r="D238" s="254">
        <v>94</v>
      </c>
      <c r="E238" s="342">
        <v>98</v>
      </c>
      <c r="F238" s="12" t="str">
        <f>IF(ISBLANK('6桁'!F238), "", IF(ISBLANK(G238), $F$222, G238))</f>
        <v>MAX060+</v>
      </c>
      <c r="G238" s="19"/>
      <c r="H238" s="12" t="str">
        <f>IF(ISBLANK('6桁'!H238), "", IF(ISBLANK(I238), $H$222, I238))</f>
        <v>MAXLUX</v>
      </c>
      <c r="I238" s="101"/>
      <c r="J238" s="12" t="str">
        <f>IF(ISBLANK('6桁'!J238), "", IF(ISBLANK(K238), $J$222, K238))</f>
        <v>LM5+</v>
      </c>
      <c r="K238" s="19"/>
      <c r="L238" s="12" t="str">
        <f>IF(ISBLANK('6桁'!L238), "", IF(ISBLANK(M238), $L$222, M238))</f>
        <v>RV505</v>
      </c>
      <c r="M238" s="19"/>
      <c r="N238" s="12" t="str">
        <f>IF(ISBLANK('6桁'!N238), "", IF(ISBLANK(O238), $N$222, O238))</f>
        <v/>
      </c>
      <c r="O238" s="19"/>
      <c r="P238" s="12" t="str">
        <f>IF(ISBLANK('6桁'!P238), "", IF(ISBLANK(Q238), $P$222, Q238))</f>
        <v/>
      </c>
      <c r="Q238" s="19"/>
      <c r="R238" s="12" t="str">
        <f>IF(ISBLANK('6桁'!R238), "", IF(ISBLANK(S238), $R$222, S238))</f>
        <v/>
      </c>
      <c r="S238" s="19"/>
      <c r="T238" s="12" t="str">
        <f>IF(ISBLANK('6桁'!T238), "", IF(ISBLANK(U238), $T$222, U238))</f>
        <v/>
      </c>
      <c r="U238" s="19"/>
      <c r="V238" s="12" t="str">
        <f>IF(ISBLANK('6桁'!V238), "", IF(ISBLANK(W238), $V$222, W238))</f>
        <v/>
      </c>
      <c r="W238" s="20"/>
      <c r="X238" s="12" t="str">
        <f>IF(ISBLANK('6桁'!X238), "", IF(ISBLANK(Y238), $X$222, Y238))</f>
        <v>DZ102</v>
      </c>
      <c r="Y238" s="20"/>
      <c r="Z238" s="265"/>
    </row>
    <row r="239" spans="2:26" ht="30" customHeight="1">
      <c r="B239" s="503"/>
      <c r="C239" s="341" t="s">
        <v>143</v>
      </c>
      <c r="D239" s="254">
        <v>96</v>
      </c>
      <c r="E239" s="342">
        <v>100</v>
      </c>
      <c r="F239" s="12" t="str">
        <f>IF(ISBLANK('6桁'!F239), "", IF(ISBLANK(G239), $F$222, G239))</f>
        <v/>
      </c>
      <c r="G239" s="19"/>
      <c r="H239" s="12" t="str">
        <f>IF(ISBLANK('6桁'!H239), "", IF(ISBLANK(I239), $H$222, I239))</f>
        <v>VE303</v>
      </c>
      <c r="I239" s="451" t="s">
        <v>2171</v>
      </c>
      <c r="J239" s="12" t="str">
        <f>IF(ISBLANK('6桁'!J239), "", IF(ISBLANK(K239), $J$222, K239))</f>
        <v>LM5+</v>
      </c>
      <c r="K239" s="19"/>
      <c r="L239" s="12" t="str">
        <f>IF(ISBLANK('6桁'!L239), "", IF(ISBLANK(M239), $L$222, M239))</f>
        <v/>
      </c>
      <c r="M239" s="19"/>
      <c r="N239" s="12" t="str">
        <f>IF(ISBLANK('6桁'!N239), "", IF(ISBLANK(O239), $N$222, O239))</f>
        <v/>
      </c>
      <c r="O239" s="19"/>
      <c r="P239" s="12" t="str">
        <f>IF(ISBLANK('6桁'!P239), "", IF(ISBLANK(Q239), $P$222, Q239))</f>
        <v/>
      </c>
      <c r="Q239" s="20"/>
      <c r="R239" s="12" t="str">
        <f>IF(ISBLANK('6桁'!R239), "", IF(ISBLANK(S239), $R$222, S239))</f>
        <v/>
      </c>
      <c r="S239" s="19"/>
      <c r="T239" s="12" t="str">
        <f>IF(ISBLANK('6桁'!T239), "", IF(ISBLANK(U239), $T$222, U239))</f>
        <v/>
      </c>
      <c r="U239" s="19"/>
      <c r="V239" s="12" t="str">
        <f>IF(ISBLANK('6桁'!V239), "", IF(ISBLANK(W239), $V$222, W239))</f>
        <v/>
      </c>
      <c r="W239" s="20"/>
      <c r="X239" s="12" t="str">
        <f>IF(ISBLANK('6桁'!X239), "", IF(ISBLANK(Y239), $X$222, Y239))</f>
        <v/>
      </c>
      <c r="Y239" s="20"/>
      <c r="Z239" s="265"/>
    </row>
    <row r="240" spans="2:26" ht="30" customHeight="1">
      <c r="B240" s="503"/>
      <c r="C240" s="341" t="s">
        <v>144</v>
      </c>
      <c r="D240" s="254">
        <v>91</v>
      </c>
      <c r="E240" s="342">
        <v>95</v>
      </c>
      <c r="F240" s="12" t="str">
        <f>IF(ISBLANK('6桁'!F240), "", IF(ISBLANK(G240), $F$222, G240))</f>
        <v/>
      </c>
      <c r="G240" s="19"/>
      <c r="H240" s="12" t="str">
        <f>IF(ISBLANK('6桁'!H240), "", IF(ISBLANK(I240), $H$222, I240))</f>
        <v>MAXLUX</v>
      </c>
      <c r="I240" s="19"/>
      <c r="J240" s="12" t="str">
        <f>IF(ISBLANK('6桁'!J240), "", IF(ISBLANK(K240), $J$222, K240))</f>
        <v>LM5+</v>
      </c>
      <c r="K240" s="19"/>
      <c r="L240" s="12" t="str">
        <f>IF(ISBLANK('6桁'!L240), "", IF(ISBLANK(M240), $L$222, M240))</f>
        <v>RV505</v>
      </c>
      <c r="M240" s="19"/>
      <c r="N240" s="12" t="str">
        <f>IF(ISBLANK('6桁'!N240), "", IF(ISBLANK(O240), $N$222, O240))</f>
        <v/>
      </c>
      <c r="O240" s="19"/>
      <c r="P240" s="12" t="str">
        <f>IF(ISBLANK('6桁'!P240), "", IF(ISBLANK(Q240), $P$222, Q240))</f>
        <v/>
      </c>
      <c r="Q240" s="20"/>
      <c r="R240" s="12" t="str">
        <f>IF(ISBLANK('6桁'!R240), "", IF(ISBLANK(S240), $R$222, S240))</f>
        <v/>
      </c>
      <c r="S240" s="19"/>
      <c r="T240" s="12" t="str">
        <f>IF(ISBLANK('6桁'!T240), "", IF(ISBLANK(U240), $T$222, U240))</f>
        <v/>
      </c>
      <c r="U240" s="19"/>
      <c r="V240" s="12" t="str">
        <f>IF(ISBLANK('6桁'!V240), "", IF(ISBLANK(W240), $V$222, W240))</f>
        <v/>
      </c>
      <c r="W240" s="20"/>
      <c r="X240" s="12" t="str">
        <f>IF(ISBLANK('6桁'!X240), "", IF(ISBLANK(Y240), $X$222, Y240))</f>
        <v/>
      </c>
      <c r="Y240" s="20"/>
      <c r="Z240" s="265"/>
    </row>
    <row r="241" spans="2:27" ht="30" customHeight="1">
      <c r="B241" s="503"/>
      <c r="C241" s="341" t="s">
        <v>51</v>
      </c>
      <c r="D241" s="254">
        <v>94</v>
      </c>
      <c r="E241" s="342">
        <v>98</v>
      </c>
      <c r="F241" s="12" t="str">
        <f>IF(ISBLANK('6桁'!F241), "", IF(ISBLANK(G241), $F$222, G241))</f>
        <v>MAX060+</v>
      </c>
      <c r="G241" s="19"/>
      <c r="H241" s="12" t="str">
        <f>IF(ISBLANK('6桁'!H241), "", IF(ISBLANK(I241), $H$222, I241))</f>
        <v>MAXLUX</v>
      </c>
      <c r="I241" s="19"/>
      <c r="J241" s="12" t="str">
        <f>IF(ISBLANK('6桁'!J241), "", IF(ISBLANK(K241), $J$222, K241))</f>
        <v>LM5+</v>
      </c>
      <c r="K241" s="19"/>
      <c r="L241" s="12" t="str">
        <f>IF(ISBLANK('6桁'!L241), "", IF(ISBLANK(M241), $L$222, M241))</f>
        <v>RV505</v>
      </c>
      <c r="M241" s="19"/>
      <c r="N241" s="12" t="str">
        <f>IF(ISBLANK('6桁'!N241), "", IF(ISBLANK(O241), $N$222, O241))</f>
        <v>EC204</v>
      </c>
      <c r="O241" s="19"/>
      <c r="P241" s="12" t="str">
        <f>IF(ISBLANK('6桁'!P241), "", IF(ISBLANK(Q241), $P$222, Q241))</f>
        <v/>
      </c>
      <c r="Q241" s="20"/>
      <c r="R241" s="12" t="str">
        <f>IF(ISBLANK('6桁'!R241), "", IF(ISBLANK(S241), $R$222, S241))</f>
        <v/>
      </c>
      <c r="S241" s="19"/>
      <c r="T241" s="12" t="str">
        <f>IF(ISBLANK('6桁'!T241), "", IF(ISBLANK(U241), $T$222, U241))</f>
        <v/>
      </c>
      <c r="U241" s="19"/>
      <c r="V241" s="12" t="str">
        <f>IF(ISBLANK('6桁'!V241), "", IF(ISBLANK(W241), $V$222, W241))</f>
        <v/>
      </c>
      <c r="W241" s="20"/>
      <c r="X241" s="12" t="str">
        <f>IF(ISBLANK('6桁'!X241), "", IF(ISBLANK(Y241), $X$222, Y241))</f>
        <v>DZ102</v>
      </c>
      <c r="Y241" s="20"/>
      <c r="Z241" s="265"/>
    </row>
    <row r="242" spans="2:27" ht="30" customHeight="1">
      <c r="B242" s="503"/>
      <c r="C242" s="341" t="s">
        <v>145</v>
      </c>
      <c r="D242" s="254">
        <v>97</v>
      </c>
      <c r="E242" s="342">
        <v>101</v>
      </c>
      <c r="F242" s="12" t="str">
        <f>IF(ISBLANK('6桁'!F242), "", IF(ISBLANK(G242), $F$222, G242))</f>
        <v>MAX060+</v>
      </c>
      <c r="G242" s="19"/>
      <c r="H242" s="12" t="str">
        <f>IF(ISBLANK('6桁'!H242), "", IF(ISBLANK(I242), $H$222, I242))</f>
        <v>MAXLUX</v>
      </c>
      <c r="I242" s="19"/>
      <c r="J242" s="12" t="str">
        <f>IF(ISBLANK('6桁'!J242), "", IF(ISBLANK(K242), $J$222, K242))</f>
        <v>LM5+</v>
      </c>
      <c r="K242" s="19"/>
      <c r="L242" s="12" t="str">
        <f>IF(ISBLANK('6桁'!L242), "", IF(ISBLANK(M242), $L$222, M242))</f>
        <v>RV505</v>
      </c>
      <c r="M242" s="19"/>
      <c r="N242" s="12" t="str">
        <f>IF(ISBLANK('6桁'!N242), "", IF(ISBLANK(O242), $N$222, O242))</f>
        <v>EC204</v>
      </c>
      <c r="O242" s="19"/>
      <c r="P242" s="12" t="str">
        <f>IF(ISBLANK('6桁'!P242), "", IF(ISBLANK(Q242), $P$222, Q242))</f>
        <v/>
      </c>
      <c r="Q242" s="20"/>
      <c r="R242" s="12" t="str">
        <f>IF(ISBLANK('6桁'!R242), "", IF(ISBLANK(S242), $R$222, S242))</f>
        <v/>
      </c>
      <c r="S242" s="19"/>
      <c r="T242" s="12" t="str">
        <f>IF(ISBLANK('6桁'!T242), "", IF(ISBLANK(U242), $T$222, U242))</f>
        <v/>
      </c>
      <c r="U242" s="19"/>
      <c r="V242" s="12" t="str">
        <f>IF(ISBLANK('6桁'!V242), "", IF(ISBLANK(W242), $V$222, W242))</f>
        <v/>
      </c>
      <c r="W242" s="20"/>
      <c r="X242" s="12" t="str">
        <f>IF(ISBLANK('6桁'!X242), "", IF(ISBLANK(Y242), $X$222, Y242))</f>
        <v/>
      </c>
      <c r="Y242" s="20"/>
      <c r="Z242" s="265"/>
    </row>
    <row r="243" spans="2:27" ht="30" customHeight="1">
      <c r="B243" s="503"/>
      <c r="C243" s="341" t="s">
        <v>146</v>
      </c>
      <c r="D243" s="254">
        <v>99</v>
      </c>
      <c r="E243" s="342">
        <v>103</v>
      </c>
      <c r="F243" s="12" t="str">
        <f>IF(ISBLANK('6桁'!F243), "", IF(ISBLANK(G243), $F$222, G243))</f>
        <v>MAX060+</v>
      </c>
      <c r="G243" s="19"/>
      <c r="H243" s="12" t="str">
        <f>IF(ISBLANK('6桁'!H243), "", IF(ISBLANK(I243), $H$222, I243))</f>
        <v>MAXLUX</v>
      </c>
      <c r="I243" s="19"/>
      <c r="J243" s="12" t="str">
        <f>IF(ISBLANK('6桁'!J243), "", IF(ISBLANK(K243), $J$222, K243))</f>
        <v/>
      </c>
      <c r="K243" s="19"/>
      <c r="L243" s="12" t="str">
        <f>IF(ISBLANK('6桁'!L243), "", IF(ISBLANK(M243), $L$222, M243))</f>
        <v/>
      </c>
      <c r="M243" s="19"/>
      <c r="N243" s="12" t="str">
        <f>IF(ISBLANK('6桁'!N243), "", IF(ISBLANK(O243), $N$222, O243))</f>
        <v/>
      </c>
      <c r="O243" s="19"/>
      <c r="P243" s="12" t="str">
        <f>IF(ISBLANK('6桁'!P243), "", IF(ISBLANK(Q243), $P$222, Q243))</f>
        <v/>
      </c>
      <c r="Q243" s="20"/>
      <c r="R243" s="12" t="str">
        <f>IF(ISBLANK('6桁'!R243), "", IF(ISBLANK(S243), $R$222, S243))</f>
        <v/>
      </c>
      <c r="S243" s="19"/>
      <c r="T243" s="12" t="str">
        <f>IF(ISBLANK('6桁'!T243), "", IF(ISBLANK(U243), $T$222, U243))</f>
        <v/>
      </c>
      <c r="U243" s="19"/>
      <c r="V243" s="12" t="str">
        <f>IF(ISBLANK('6桁'!V243), "", IF(ISBLANK(W243), $V$222, W243))</f>
        <v/>
      </c>
      <c r="W243" s="20"/>
      <c r="X243" s="12" t="str">
        <f>IF(ISBLANK('6桁'!X243), "", IF(ISBLANK(Y243), $X$222, Y243))</f>
        <v/>
      </c>
      <c r="Y243" s="20"/>
      <c r="Z243" s="265"/>
    </row>
    <row r="244" spans="2:27" ht="30" customHeight="1">
      <c r="B244" s="503"/>
      <c r="C244" s="87" t="s">
        <v>772</v>
      </c>
      <c r="D244" s="254">
        <v>90</v>
      </c>
      <c r="E244" s="342"/>
      <c r="F244" s="12" t="str">
        <f>IF(ISBLANK('6桁'!F244), "", IF(ISBLANK(G244), $F$222, G244))</f>
        <v/>
      </c>
      <c r="G244" s="19"/>
      <c r="H244" s="12" t="str">
        <f>IF(ISBLANK('6桁'!H244), "", IF(ISBLANK(I244), $H$222, I244))</f>
        <v>MAXLUX</v>
      </c>
      <c r="I244" s="101"/>
      <c r="J244" s="12" t="str">
        <f>IF(ISBLANK('6桁'!J244), "", IF(ISBLANK(K244), $J$222, K244))</f>
        <v/>
      </c>
      <c r="K244" s="19"/>
      <c r="L244" s="12" t="str">
        <f>IF(ISBLANK('6桁'!L244), "", IF(ISBLANK(M244), $L$222, M244))</f>
        <v/>
      </c>
      <c r="M244" s="19"/>
      <c r="N244" s="12" t="str">
        <f>IF(ISBLANK('6桁'!N244), "", IF(ISBLANK(O244), $N$222, O244))</f>
        <v>EC204</v>
      </c>
      <c r="O244" s="19"/>
      <c r="P244" s="12" t="str">
        <f>IF(ISBLANK('6桁'!P244), "", IF(ISBLANK(Q244), $P$222, Q244))</f>
        <v/>
      </c>
      <c r="Q244" s="20"/>
      <c r="R244" s="12" t="str">
        <f>IF(ISBLANK('6桁'!R244), "", IF(ISBLANK(S244), $R$222, S244))</f>
        <v/>
      </c>
      <c r="S244" s="19"/>
      <c r="T244" s="12" t="str">
        <f>IF(ISBLANK('6桁'!T244), "", IF(ISBLANK(U244), $T$222, U244))</f>
        <v/>
      </c>
      <c r="U244" s="19"/>
      <c r="V244" s="12" t="str">
        <f>IF(ISBLANK('6桁'!V244), "", IF(ISBLANK(W244), $V$222, W244))</f>
        <v/>
      </c>
      <c r="W244" s="20"/>
      <c r="X244" s="12" t="str">
        <f>IF(ISBLANK('6桁'!X244), "", IF(ISBLANK(Y244), $X$222, Y244))</f>
        <v/>
      </c>
      <c r="Y244" s="20"/>
      <c r="Z244" s="265"/>
    </row>
    <row r="245" spans="2:27" ht="30" customHeight="1">
      <c r="B245" s="503"/>
      <c r="C245" s="87" t="s">
        <v>82</v>
      </c>
      <c r="D245" s="254">
        <v>96</v>
      </c>
      <c r="E245" s="342">
        <v>100</v>
      </c>
      <c r="F245" s="12" t="str">
        <f>IF(ISBLANK('6桁'!F245), "", IF(ISBLANK(G245), $F$222, G245))</f>
        <v/>
      </c>
      <c r="G245" s="19"/>
      <c r="H245" s="12" t="str">
        <f>IF(ISBLANK('6桁'!H245), "", IF(ISBLANK(I245), $H$222, I245))</f>
        <v>MAXLUX</v>
      </c>
      <c r="I245" s="101"/>
      <c r="J245" s="12" t="str">
        <f>IF(ISBLANK('6桁'!J245), "", IF(ISBLANK(K245), $J$222, K245))</f>
        <v/>
      </c>
      <c r="K245" s="19"/>
      <c r="L245" s="12" t="str">
        <f>IF(ISBLANK('6桁'!L245), "", IF(ISBLANK(M245), $L$222, M245))</f>
        <v>RV505</v>
      </c>
      <c r="M245" s="19"/>
      <c r="N245" s="12" t="str">
        <f>IF(ISBLANK('6桁'!N245), "", IF(ISBLANK(O245), $N$222, O245))</f>
        <v>EC204</v>
      </c>
      <c r="O245" s="19"/>
      <c r="P245" s="12" t="str">
        <f>IF(ISBLANK('6桁'!P245), "", IF(ISBLANK(Q245), $P$222, Q245))</f>
        <v/>
      </c>
      <c r="Q245" s="20"/>
      <c r="R245" s="12" t="str">
        <f>IF(ISBLANK('6桁'!R245), "", IF(ISBLANK(S245), $R$222, S245))</f>
        <v/>
      </c>
      <c r="S245" s="19"/>
      <c r="T245" s="12" t="str">
        <f>IF(ISBLANK('6桁'!T245), "", IF(ISBLANK(U245), $T$222, U245))</f>
        <v/>
      </c>
      <c r="U245" s="19"/>
      <c r="V245" s="12" t="str">
        <f>IF(ISBLANK('6桁'!V245), "", IF(ISBLANK(W245), $V$222, W245))</f>
        <v/>
      </c>
      <c r="W245" s="20"/>
      <c r="X245" s="12" t="str">
        <f>IF(ISBLANK('6桁'!X245), "", IF(ISBLANK(Y245), $X$222, Y245))</f>
        <v/>
      </c>
      <c r="Y245" s="20"/>
      <c r="Z245" s="265"/>
    </row>
    <row r="246" spans="2:27" ht="30" customHeight="1">
      <c r="B246" s="503"/>
      <c r="C246" s="87" t="s">
        <v>208</v>
      </c>
      <c r="D246" s="254">
        <v>99</v>
      </c>
      <c r="E246" s="342">
        <v>103</v>
      </c>
      <c r="F246" s="12" t="str">
        <f>IF(ISBLANK('6桁'!F246), "", IF(ISBLANK(G246), $F$222, G246))</f>
        <v/>
      </c>
      <c r="G246" s="19"/>
      <c r="H246" s="12" t="str">
        <f>IF(ISBLANK('6桁'!H246), "", IF(ISBLANK(I246), $H$222, I246))</f>
        <v>MAXLUX</v>
      </c>
      <c r="I246" s="101"/>
      <c r="J246" s="12" t="str">
        <f>IF(ISBLANK('6桁'!J246), "", IF(ISBLANK(K246), $J$222, K246))</f>
        <v/>
      </c>
      <c r="K246" s="19"/>
      <c r="L246" s="12" t="str">
        <f>IF(ISBLANK('6桁'!L246), "", IF(ISBLANK(M246), $L$222, M246))</f>
        <v>RV505</v>
      </c>
      <c r="M246" s="19"/>
      <c r="N246" s="12" t="str">
        <f>IF(ISBLANK('6桁'!N246), "", IF(ISBLANK(O246), $N$222, O246))</f>
        <v/>
      </c>
      <c r="O246" s="19"/>
      <c r="P246" s="12" t="str">
        <f>IF(ISBLANK('6桁'!P246), "", IF(ISBLANK(Q246), $P$222, Q246))</f>
        <v/>
      </c>
      <c r="Q246" s="20"/>
      <c r="R246" s="12" t="str">
        <f>IF(ISBLANK('6桁'!R246), "", IF(ISBLANK(S246), $R$222, S246))</f>
        <v/>
      </c>
      <c r="S246" s="19"/>
      <c r="T246" s="12" t="str">
        <f>IF(ISBLANK('6桁'!T246), "", IF(ISBLANK(U246), $T$222, U246))</f>
        <v/>
      </c>
      <c r="U246" s="19"/>
      <c r="V246" s="12" t="str">
        <f>IF(ISBLANK('6桁'!V246), "", IF(ISBLANK(W246), $V$222, W246))</f>
        <v/>
      </c>
      <c r="W246" s="20"/>
      <c r="X246" s="12" t="str">
        <f>IF(ISBLANK('6桁'!X246), "", IF(ISBLANK(Y246), $X$222, Y246))</f>
        <v/>
      </c>
      <c r="Y246" s="20"/>
      <c r="Z246" s="265"/>
    </row>
    <row r="247" spans="2:27" ht="30" customHeight="1">
      <c r="B247" s="503"/>
      <c r="C247" s="87" t="s">
        <v>340</v>
      </c>
      <c r="D247" s="254">
        <v>102</v>
      </c>
      <c r="E247" s="342">
        <v>106</v>
      </c>
      <c r="F247" s="12" t="str">
        <f>IF(ISBLANK('6桁'!F247), "", IF(ISBLANK(G247), $F$222, G247))</f>
        <v/>
      </c>
      <c r="G247" s="19"/>
      <c r="H247" s="12" t="str">
        <f>IF(ISBLANK('6桁'!H247), "", IF(ISBLANK(I247), $H$222, I247))</f>
        <v>MAXLUX</v>
      </c>
      <c r="I247" s="101"/>
      <c r="J247" s="12" t="str">
        <f>IF(ISBLANK('6桁'!J247), "", IF(ISBLANK(K247), $J$222, K247))</f>
        <v/>
      </c>
      <c r="K247" s="19"/>
      <c r="L247" s="12" t="str">
        <f>IF(ISBLANK('6桁'!L247), "", IF(ISBLANK(M247), $L$222, M247))</f>
        <v/>
      </c>
      <c r="M247" s="19"/>
      <c r="N247" s="12" t="str">
        <f>IF(ISBLANK('6桁'!N247), "", IF(ISBLANK(O247), $N$222, O247))</f>
        <v/>
      </c>
      <c r="O247" s="19"/>
      <c r="P247" s="12" t="str">
        <f>IF(ISBLANK('6桁'!P247), "", IF(ISBLANK(Q247), $P$222, Q247))</f>
        <v/>
      </c>
      <c r="Q247" s="20"/>
      <c r="R247" s="12" t="str">
        <f>IF(ISBLANK('6桁'!R247), "", IF(ISBLANK(S247), $R$222, S247))</f>
        <v/>
      </c>
      <c r="S247" s="19"/>
      <c r="T247" s="12" t="str">
        <f>IF(ISBLANK('6桁'!T247), "", IF(ISBLANK(U247), $T$222, U247))</f>
        <v/>
      </c>
      <c r="U247" s="19"/>
      <c r="V247" s="12" t="str">
        <f>IF(ISBLANK('6桁'!V247), "", IF(ISBLANK(W247), $V$222, W247))</f>
        <v/>
      </c>
      <c r="W247" s="20"/>
      <c r="X247" s="12" t="str">
        <f>IF(ISBLANK('6桁'!X247), "", IF(ISBLANK(Y247), $X$222, Y247))</f>
        <v/>
      </c>
      <c r="Y247" s="20"/>
      <c r="Z247" s="265"/>
    </row>
    <row r="248" spans="2:27" ht="30" customHeight="1" thickBot="1">
      <c r="B248" s="544"/>
      <c r="C248" s="88" t="s">
        <v>317</v>
      </c>
      <c r="D248" s="256"/>
      <c r="E248" s="344">
        <v>108</v>
      </c>
      <c r="F248" s="15" t="str">
        <f>IF(ISBLANK('6桁'!F248), "", IF(ISBLANK(G248), $F$222, G248))</f>
        <v>MAX060+</v>
      </c>
      <c r="G248" s="31"/>
      <c r="H248" s="15" t="str">
        <f>IF(ISBLANK('6桁'!H248), "", IF(ISBLANK(I248), $H$222, I248))</f>
        <v/>
      </c>
      <c r="I248" s="102"/>
      <c r="J248" s="15" t="str">
        <f>IF(ISBLANK('6桁'!J248), "", IF(ISBLANK(K248), $J$222, K248))</f>
        <v/>
      </c>
      <c r="K248" s="31"/>
      <c r="L248" s="15" t="str">
        <f>IF(ISBLANK('6桁'!L248), "", IF(ISBLANK(M248), $L$222, M248))</f>
        <v/>
      </c>
      <c r="M248" s="31"/>
      <c r="N248" s="15" t="str">
        <f>IF(ISBLANK('6桁'!N248), "", IF(ISBLANK(O248), $N$222, O248))</f>
        <v/>
      </c>
      <c r="O248" s="31"/>
      <c r="P248" s="15" t="str">
        <f>IF(ISBLANK('6桁'!P248), "", IF(ISBLANK(Q248), $P$222, Q248))</f>
        <v/>
      </c>
      <c r="Q248" s="21"/>
      <c r="R248" s="15" t="str">
        <f>IF(ISBLANK('6桁'!R248), "", IF(ISBLANK(S248), $R$222, S248))</f>
        <v/>
      </c>
      <c r="S248" s="31"/>
      <c r="T248" s="15" t="str">
        <f>IF(ISBLANK('6桁'!T248), "", IF(ISBLANK(U248), $T$222, U248))</f>
        <v/>
      </c>
      <c r="U248" s="31"/>
      <c r="V248" s="15" t="str">
        <f>IF(ISBLANK('6桁'!V248), "", IF(ISBLANK(W248), $V$222, W248))</f>
        <v/>
      </c>
      <c r="W248" s="21"/>
      <c r="X248" s="15" t="str">
        <f>IF(ISBLANK('6桁'!X248), "", IF(ISBLANK(Y248), $X$222, Y248))</f>
        <v/>
      </c>
      <c r="Y248" s="21"/>
    </row>
    <row r="249" spans="2:27" ht="30.75" customHeight="1">
      <c r="B249" s="545" t="s">
        <v>1983</v>
      </c>
      <c r="C249" s="545"/>
      <c r="D249" s="545"/>
      <c r="E249" s="545"/>
      <c r="F249" s="545"/>
      <c r="G249" s="545"/>
      <c r="H249" s="545"/>
      <c r="I249" s="545"/>
      <c r="J249" s="545"/>
      <c r="K249" s="545"/>
      <c r="L249" s="545"/>
      <c r="M249" s="545"/>
      <c r="N249" s="545"/>
      <c r="O249" s="545"/>
      <c r="P249" s="545"/>
      <c r="Q249" s="545"/>
      <c r="R249" s="545"/>
      <c r="S249" s="545"/>
      <c r="T249" s="545"/>
      <c r="U249" s="545"/>
      <c r="V249" s="545"/>
      <c r="W249" s="545"/>
      <c r="X249" s="546"/>
      <c r="Y249" s="546"/>
    </row>
    <row r="250" spans="2:27" ht="13.5" customHeight="1">
      <c r="C250" s="327"/>
      <c r="D250" s="327"/>
      <c r="E250" s="327"/>
      <c r="F250" s="10"/>
      <c r="G250" s="17"/>
      <c r="H250" s="10"/>
      <c r="I250" s="17"/>
      <c r="J250" s="10"/>
      <c r="K250" s="17"/>
      <c r="L250" s="10"/>
      <c r="M250" s="17"/>
      <c r="N250" s="10"/>
      <c r="O250" s="17"/>
      <c r="P250" s="10"/>
      <c r="Q250" s="17"/>
      <c r="R250" s="10"/>
      <c r="S250" s="17"/>
      <c r="T250" s="10"/>
      <c r="U250" s="17"/>
      <c r="V250" s="10"/>
      <c r="W250" s="17"/>
    </row>
    <row r="251" spans="2:27" ht="13.5" customHeight="1" thickBot="1">
      <c r="C251" s="327"/>
      <c r="D251" s="327"/>
      <c r="E251" s="327"/>
      <c r="F251" s="10"/>
      <c r="G251" s="17"/>
      <c r="H251" s="10"/>
      <c r="I251" s="17"/>
      <c r="J251" s="10"/>
      <c r="K251" s="17"/>
      <c r="L251" s="10"/>
      <c r="M251" s="17"/>
      <c r="N251" s="10"/>
      <c r="O251" s="17"/>
      <c r="P251" s="10"/>
      <c r="Q251" s="17"/>
      <c r="R251" s="10"/>
      <c r="S251" s="17"/>
      <c r="T251" s="10"/>
      <c r="U251" s="17"/>
      <c r="V251" s="10"/>
      <c r="W251" s="17"/>
    </row>
    <row r="252" spans="2:27" ht="19.5" customHeight="1" thickBot="1">
      <c r="B252" s="521" t="s">
        <v>452</v>
      </c>
      <c r="C252" s="524" t="s">
        <v>524</v>
      </c>
      <c r="D252" s="527" t="s">
        <v>1113</v>
      </c>
      <c r="E252" s="540"/>
      <c r="F252" s="531" t="s">
        <v>455</v>
      </c>
      <c r="G252" s="532"/>
      <c r="H252" s="532"/>
      <c r="I252" s="532"/>
      <c r="J252" s="532"/>
      <c r="K252" s="533"/>
      <c r="L252" s="11"/>
      <c r="M252" s="11"/>
      <c r="N252" s="371"/>
      <c r="O252" s="521" t="s">
        <v>452</v>
      </c>
      <c r="P252" s="534" t="s">
        <v>904</v>
      </c>
      <c r="Q252" s="535"/>
      <c r="R252" s="527" t="s">
        <v>1113</v>
      </c>
      <c r="S252" s="540"/>
      <c r="T252" s="531" t="s">
        <v>455</v>
      </c>
      <c r="U252" s="533"/>
      <c r="X252" s="10"/>
      <c r="Y252" s="11"/>
      <c r="Z252" s="10"/>
      <c r="AA252" s="11"/>
    </row>
    <row r="253" spans="2:27" ht="19.5" customHeight="1">
      <c r="B253" s="522"/>
      <c r="C253" s="525"/>
      <c r="D253" s="541"/>
      <c r="E253" s="542"/>
      <c r="F253" s="516" t="s">
        <v>973</v>
      </c>
      <c r="G253" s="507"/>
      <c r="H253" s="506" t="s">
        <v>670</v>
      </c>
      <c r="I253" s="507"/>
      <c r="J253" s="506" t="s">
        <v>771</v>
      </c>
      <c r="K253" s="507"/>
      <c r="L253" s="11"/>
      <c r="M253" s="11"/>
      <c r="N253" s="371"/>
      <c r="O253" s="522"/>
      <c r="P253" s="536"/>
      <c r="Q253" s="537"/>
      <c r="R253" s="541"/>
      <c r="S253" s="542"/>
      <c r="T253" s="516" t="s">
        <v>765</v>
      </c>
      <c r="U253" s="507"/>
      <c r="X253" s="10"/>
      <c r="Y253" s="11"/>
      <c r="Z253" s="10"/>
      <c r="AA253" s="11"/>
    </row>
    <row r="254" spans="2:27" ht="19.5" customHeight="1">
      <c r="B254" s="522"/>
      <c r="C254" s="525"/>
      <c r="D254" s="510" t="s">
        <v>1115</v>
      </c>
      <c r="E254" s="550" t="s">
        <v>1114</v>
      </c>
      <c r="F254" s="517"/>
      <c r="G254" s="509"/>
      <c r="H254" s="508"/>
      <c r="I254" s="509"/>
      <c r="J254" s="508"/>
      <c r="K254" s="509"/>
      <c r="L254" s="548"/>
      <c r="M254" s="548"/>
      <c r="N254" s="407"/>
      <c r="O254" s="522"/>
      <c r="P254" s="536"/>
      <c r="Q254" s="537"/>
      <c r="R254" s="510" t="s">
        <v>1115</v>
      </c>
      <c r="S254" s="565" t="s">
        <v>1114</v>
      </c>
      <c r="T254" s="517"/>
      <c r="U254" s="509"/>
      <c r="V254" s="4"/>
      <c r="X254" s="4"/>
    </row>
    <row r="255" spans="2:27" ht="19.5" customHeight="1" thickBot="1">
      <c r="B255" s="523"/>
      <c r="C255" s="526"/>
      <c r="D255" s="549"/>
      <c r="E255" s="551"/>
      <c r="F255" s="951" t="s">
        <v>2172</v>
      </c>
      <c r="G255" s="952"/>
      <c r="H255" s="947" t="s">
        <v>2158</v>
      </c>
      <c r="I255" s="948"/>
      <c r="J255" s="947" t="s">
        <v>2168</v>
      </c>
      <c r="K255" s="948"/>
      <c r="L255" s="547"/>
      <c r="M255" s="547"/>
      <c r="N255" s="327"/>
      <c r="O255" s="523"/>
      <c r="P255" s="538"/>
      <c r="Q255" s="539"/>
      <c r="R255" s="564"/>
      <c r="S255" s="566"/>
      <c r="T255" s="947" t="s">
        <v>2159</v>
      </c>
      <c r="U255" s="953"/>
      <c r="V255" s="4"/>
      <c r="X255" s="4"/>
    </row>
    <row r="256" spans="2:27" ht="30" customHeight="1">
      <c r="B256" s="502">
        <v>17</v>
      </c>
      <c r="C256" s="357" t="s">
        <v>497</v>
      </c>
      <c r="D256" s="258"/>
      <c r="E256" s="385">
        <v>86</v>
      </c>
      <c r="F256" s="427" t="str">
        <f>IF(ISBLANK('6桁'!F256), "", IF(ISBLANK(G256), $F$255, G256))</f>
        <v/>
      </c>
      <c r="G256" s="129"/>
      <c r="H256" s="427" t="str">
        <f>IF(ISBLANK('6桁'!H256), "", IF(ISBLANK(I256), $H$255, I256))</f>
        <v>FK510</v>
      </c>
      <c r="I256" s="129"/>
      <c r="J256" s="427" t="str">
        <f>IF(ISBLANK('6桁'!J256), "", IF(ISBLANK(K256), $J$255, K256))</f>
        <v/>
      </c>
      <c r="K256" s="131"/>
      <c r="L256" s="10"/>
      <c r="M256" s="22"/>
      <c r="N256" s="10"/>
      <c r="O256" s="502">
        <v>17</v>
      </c>
      <c r="P256" s="498" t="s">
        <v>1059</v>
      </c>
      <c r="Q256" s="499"/>
      <c r="R256" s="318">
        <v>99</v>
      </c>
      <c r="S256" s="361">
        <v>103</v>
      </c>
      <c r="T256" s="427" t="str">
        <f>IF(ISBLANK('6桁'!T256), "", IF(ISBLANK(U256), $T$255, U256))</f>
        <v>FK510SUV</v>
      </c>
      <c r="U256" s="129"/>
      <c r="V256" s="4"/>
      <c r="X256" s="4"/>
    </row>
    <row r="257" spans="2:27" ht="30" customHeight="1" thickBot="1">
      <c r="B257" s="503"/>
      <c r="C257" s="341" t="s">
        <v>313</v>
      </c>
      <c r="D257" s="254">
        <v>83</v>
      </c>
      <c r="E257" s="342">
        <v>87</v>
      </c>
      <c r="F257" s="420" t="str">
        <f>IF(ISBLANK('6桁'!F257), "", IF(ISBLANK(G257), $F$255, G257))</f>
        <v/>
      </c>
      <c r="G257" s="96"/>
      <c r="H257" s="420" t="str">
        <f>IF(ISBLANK('6桁'!H257), "", IF(ISBLANK(I257), $H$255, I257))</f>
        <v/>
      </c>
      <c r="I257" s="96"/>
      <c r="J257" s="420" t="str">
        <f>IF(ISBLANK('6桁'!J257), "", IF(ISBLANK(K257), $J$255, K257))</f>
        <v>RT615K+</v>
      </c>
      <c r="K257" s="20"/>
      <c r="L257" s="10"/>
      <c r="M257" s="22"/>
      <c r="N257" s="10"/>
      <c r="O257" s="544"/>
      <c r="P257" s="567" t="s">
        <v>1013</v>
      </c>
      <c r="Q257" s="568"/>
      <c r="R257" s="317">
        <v>102</v>
      </c>
      <c r="S257" s="249"/>
      <c r="T257" s="425" t="str">
        <f>IF(ISBLANK('6桁'!T257), "", IF(ISBLANK(U257), $T$255, U257))</f>
        <v>FK510SUV</v>
      </c>
      <c r="U257" s="359"/>
      <c r="V257" s="4"/>
      <c r="X257" s="4"/>
    </row>
    <row r="258" spans="2:27" ht="30" customHeight="1">
      <c r="B258" s="503"/>
      <c r="C258" s="345" t="s">
        <v>314</v>
      </c>
      <c r="D258" s="318">
        <v>90</v>
      </c>
      <c r="E258" s="361">
        <v>94</v>
      </c>
      <c r="F258" s="428" t="str">
        <f>IF(ISBLANK('6桁'!F258), "", IF(ISBLANK(G258), $F$255, G258))</f>
        <v/>
      </c>
      <c r="G258" s="101"/>
      <c r="H258" s="428" t="str">
        <f>IF(ISBLANK('6桁'!H258), "", IF(ISBLANK(I258), $H$255, I258))</f>
        <v/>
      </c>
      <c r="I258" s="101"/>
      <c r="J258" s="428" t="str">
        <f>IF(ISBLANK('6桁'!J258), "", IF(ISBLANK(K258), $J$255, K258))</f>
        <v>RT615K+</v>
      </c>
      <c r="K258" s="20"/>
      <c r="L258" s="10"/>
      <c r="M258" s="22"/>
      <c r="N258" s="10"/>
      <c r="O258" s="569" t="s">
        <v>1116</v>
      </c>
      <c r="P258" s="569"/>
      <c r="Q258" s="569"/>
      <c r="R258" s="569"/>
      <c r="S258" s="569"/>
      <c r="T258" s="569"/>
      <c r="U258" s="569"/>
      <c r="V258" s="4"/>
      <c r="X258" s="4"/>
    </row>
    <row r="259" spans="2:27" ht="30" customHeight="1">
      <c r="B259" s="503"/>
      <c r="C259" s="341" t="s">
        <v>177</v>
      </c>
      <c r="D259" s="254">
        <v>91</v>
      </c>
      <c r="E259" s="342">
        <v>95</v>
      </c>
      <c r="F259" s="419" t="str">
        <f>IF(ISBLANK('6桁'!F259), "", IF(ISBLANK(G259), $F$255, G259))</f>
        <v/>
      </c>
      <c r="G259" s="19"/>
      <c r="H259" s="419" t="str">
        <f>IF(ISBLANK('6桁'!H259), "", IF(ISBLANK(I259), $H$255, I259))</f>
        <v>FK510</v>
      </c>
      <c r="I259" s="19"/>
      <c r="J259" s="419" t="str">
        <f>IF(ISBLANK('6桁'!J259), "", IF(ISBLANK(K259), $J$255, K259))</f>
        <v/>
      </c>
      <c r="K259" s="20"/>
      <c r="L259" s="10"/>
      <c r="M259" s="22"/>
      <c r="N259" s="10"/>
      <c r="O259" s="546"/>
      <c r="P259" s="546"/>
      <c r="Q259" s="546"/>
      <c r="R259" s="546"/>
      <c r="S259" s="546"/>
      <c r="T259" s="546"/>
      <c r="U259" s="546"/>
      <c r="V259" s="546"/>
      <c r="X259" s="4"/>
    </row>
    <row r="260" spans="2:27" ht="30" customHeight="1">
      <c r="B260" s="503"/>
      <c r="C260" s="341" t="s">
        <v>178</v>
      </c>
      <c r="D260" s="254">
        <v>94</v>
      </c>
      <c r="E260" s="342">
        <v>98</v>
      </c>
      <c r="F260" s="419" t="str">
        <f>IF(ISBLANK('6桁'!F260), "", IF(ISBLANK(G260), $F$255, G260))</f>
        <v/>
      </c>
      <c r="G260" s="19"/>
      <c r="H260" s="419" t="str">
        <f>IF(ISBLANK('6桁'!H260), "", IF(ISBLANK(I260), $H$255, I260))</f>
        <v>FK510</v>
      </c>
      <c r="I260" s="19"/>
      <c r="J260" s="419" t="str">
        <f>IF(ISBLANK('6桁'!J260), "", IF(ISBLANK(K260), $J$255, K260))</f>
        <v>RT615K+</v>
      </c>
      <c r="K260" s="20"/>
      <c r="L260" s="10"/>
      <c r="M260" s="22"/>
      <c r="N260" s="10"/>
      <c r="O260" s="546"/>
      <c r="P260" s="546"/>
      <c r="Q260" s="546"/>
      <c r="R260" s="546"/>
      <c r="S260" s="546"/>
      <c r="T260" s="546"/>
      <c r="U260" s="546"/>
      <c r="V260" s="546"/>
      <c r="X260" s="4"/>
    </row>
    <row r="261" spans="2:27" ht="30" customHeight="1">
      <c r="B261" s="503"/>
      <c r="C261" s="341" t="s">
        <v>498</v>
      </c>
      <c r="D261" s="254">
        <v>98</v>
      </c>
      <c r="E261" s="342"/>
      <c r="F261" s="419" t="str">
        <f>IF(ISBLANK('6桁'!F261), "", IF(ISBLANK(G261), $F$255, G261))</f>
        <v/>
      </c>
      <c r="G261" s="19"/>
      <c r="H261" s="419" t="str">
        <f>IF(ISBLANK('6桁'!H261), "", IF(ISBLANK(I261), $H$255, I261))</f>
        <v>FK510</v>
      </c>
      <c r="I261" s="19"/>
      <c r="J261" s="419" t="str">
        <f>IF(ISBLANK('6桁'!J261), "", IF(ISBLANK(K261), $J$255, K261))</f>
        <v/>
      </c>
      <c r="K261" s="20"/>
      <c r="L261" s="10"/>
      <c r="M261" s="22"/>
      <c r="N261" s="10"/>
      <c r="O261" s="546"/>
      <c r="P261" s="546"/>
      <c r="Q261" s="546"/>
      <c r="R261" s="546"/>
      <c r="S261" s="546"/>
      <c r="T261" s="546"/>
      <c r="U261" s="546"/>
      <c r="V261" s="546"/>
      <c r="W261" s="221"/>
      <c r="X261" s="4"/>
    </row>
    <row r="262" spans="2:27" ht="30" customHeight="1">
      <c r="B262" s="503"/>
      <c r="C262" s="341" t="s">
        <v>110</v>
      </c>
      <c r="D262" s="254">
        <v>87</v>
      </c>
      <c r="E262" s="342">
        <v>91</v>
      </c>
      <c r="F262" s="419" t="str">
        <f>IF(ISBLANK('6桁'!F262), "", IF(ISBLANK(G262), $F$255, G262))</f>
        <v>FK520L</v>
      </c>
      <c r="G262" s="19"/>
      <c r="H262" s="419" t="str">
        <f>IF(ISBLANK('6桁'!H262), "", IF(ISBLANK(I262), $H$255, I262))</f>
        <v/>
      </c>
      <c r="I262" s="19"/>
      <c r="J262" s="419" t="str">
        <f>IF(ISBLANK('6桁'!J262), "", IF(ISBLANK(K262), $J$255, K262))</f>
        <v>RT615K+</v>
      </c>
      <c r="K262" s="20"/>
      <c r="L262" s="10"/>
      <c r="M262" s="22"/>
      <c r="N262" s="10"/>
      <c r="O262" s="546"/>
      <c r="P262" s="546"/>
      <c r="Q262" s="546"/>
      <c r="R262" s="546"/>
      <c r="S262" s="546"/>
      <c r="T262" s="546"/>
      <c r="U262" s="546"/>
      <c r="V262" s="546"/>
      <c r="X262" s="4"/>
    </row>
    <row r="263" spans="2:27" ht="30" customHeight="1">
      <c r="B263" s="503"/>
      <c r="C263" s="341" t="s">
        <v>113</v>
      </c>
      <c r="D263" s="254">
        <v>91</v>
      </c>
      <c r="E263" s="342">
        <v>94</v>
      </c>
      <c r="F263" s="419" t="str">
        <f>IF(ISBLANK('6桁'!F263), "", IF(ISBLANK(G263), $F$255, G263))</f>
        <v>FK520L</v>
      </c>
      <c r="G263" s="19"/>
      <c r="H263" s="419" t="str">
        <f>IF(ISBLANK('6桁'!H263), "", IF(ISBLANK(I263), $H$255, I263))</f>
        <v/>
      </c>
      <c r="I263" s="19"/>
      <c r="J263" s="419" t="str">
        <f>IF(ISBLANK('6桁'!J263), "", IF(ISBLANK(K263), $J$255, K263))</f>
        <v>RT615K+</v>
      </c>
      <c r="K263" s="20"/>
      <c r="L263" s="10"/>
      <c r="M263" s="22"/>
      <c r="N263" s="10"/>
      <c r="O263" s="219"/>
      <c r="P263" s="547"/>
      <c r="Q263" s="547"/>
      <c r="R263" s="74"/>
      <c r="S263" s="251"/>
      <c r="T263" s="10"/>
      <c r="U263" s="22"/>
      <c r="V263" s="4"/>
      <c r="X263" s="4"/>
    </row>
    <row r="264" spans="2:27" ht="30" customHeight="1">
      <c r="B264" s="503"/>
      <c r="C264" s="341" t="s">
        <v>116</v>
      </c>
      <c r="D264" s="254">
        <v>94</v>
      </c>
      <c r="E264" s="342">
        <v>97</v>
      </c>
      <c r="F264" s="419" t="str">
        <f>IF(ISBLANK('6桁'!F264), "", IF(ISBLANK(G264), $F$255, G264))</f>
        <v/>
      </c>
      <c r="G264" s="96"/>
      <c r="H264" s="419" t="str">
        <f>IF(ISBLANK('6桁'!H264), "", IF(ISBLANK(I264), $H$255, I264))</f>
        <v>FK510</v>
      </c>
      <c r="I264" s="96"/>
      <c r="J264" s="419" t="str">
        <f>IF(ISBLANK('6桁'!J264), "", IF(ISBLANK(K264), $J$255, K264))</f>
        <v/>
      </c>
      <c r="K264" s="20"/>
      <c r="L264" s="10"/>
      <c r="M264" s="22"/>
      <c r="N264" s="10"/>
      <c r="O264" s="546"/>
      <c r="P264" s="546"/>
      <c r="Q264" s="546"/>
      <c r="R264" s="546"/>
      <c r="S264" s="546"/>
      <c r="T264" s="546"/>
      <c r="U264" s="546"/>
      <c r="V264" s="546"/>
      <c r="W264" s="546"/>
      <c r="X264" s="4"/>
    </row>
    <row r="265" spans="2:27" ht="30" customHeight="1">
      <c r="B265" s="503"/>
      <c r="C265" s="341" t="s">
        <v>119</v>
      </c>
      <c r="D265" s="254">
        <v>95</v>
      </c>
      <c r="E265" s="342">
        <v>99</v>
      </c>
      <c r="F265" s="419" t="str">
        <f>IF(ISBLANK('6桁'!F265), "", IF(ISBLANK(G265), $F$255, G265))</f>
        <v/>
      </c>
      <c r="G265" s="96"/>
      <c r="H265" s="419" t="str">
        <f>IF(ISBLANK('6桁'!H265), "", IF(ISBLANK(I265), $H$255, I265))</f>
        <v>FK510</v>
      </c>
      <c r="I265" s="96"/>
      <c r="J265" s="419" t="str">
        <f>IF(ISBLANK('6桁'!J265), "", IF(ISBLANK(K265), $J$255, K265))</f>
        <v/>
      </c>
      <c r="K265" s="237"/>
      <c r="L265" s="10"/>
      <c r="M265" s="22"/>
      <c r="N265" s="10"/>
      <c r="O265" s="22"/>
      <c r="P265" s="10"/>
      <c r="Q265" s="22"/>
      <c r="R265" s="10"/>
      <c r="S265" s="22"/>
      <c r="T265" s="10"/>
      <c r="U265" s="22"/>
      <c r="V265" s="4"/>
      <c r="X265" s="4"/>
    </row>
    <row r="266" spans="2:27" ht="30" customHeight="1">
      <c r="B266" s="503"/>
      <c r="C266" s="345" t="s">
        <v>9</v>
      </c>
      <c r="D266" s="318">
        <v>89</v>
      </c>
      <c r="E266" s="361">
        <v>93</v>
      </c>
      <c r="F266" s="428" t="str">
        <f>IF(ISBLANK('6桁'!F266), "", IF(ISBLANK(G266), $F$255, G266))</f>
        <v>FK520L</v>
      </c>
      <c r="G266" s="19"/>
      <c r="H266" s="428" t="str">
        <f>IF(ISBLANK('6桁'!H266), "", IF(ISBLANK(I266), $H$255, I266))</f>
        <v>FK510</v>
      </c>
      <c r="I266" s="19"/>
      <c r="J266" s="428" t="str">
        <f>IF(ISBLANK('6桁'!J266), "", IF(ISBLANK(K266), $J$255, K266))</f>
        <v/>
      </c>
      <c r="K266" s="237"/>
      <c r="L266" s="10"/>
      <c r="M266" s="22"/>
      <c r="N266" s="10"/>
      <c r="O266" s="22"/>
      <c r="P266" s="10"/>
      <c r="Q266" s="22"/>
      <c r="R266" s="10"/>
      <c r="S266" s="22"/>
      <c r="T266" s="10"/>
      <c r="U266" s="22"/>
      <c r="V266" s="4"/>
      <c r="X266" s="4"/>
    </row>
    <row r="267" spans="2:27" ht="30" customHeight="1">
      <c r="B267" s="503"/>
      <c r="C267" s="341" t="s">
        <v>130</v>
      </c>
      <c r="D267" s="254">
        <v>91</v>
      </c>
      <c r="E267" s="342">
        <v>95</v>
      </c>
      <c r="F267" s="419" t="str">
        <f>IF(ISBLANK('6桁'!F267), "", IF(ISBLANK(G267), $F$255, G267))</f>
        <v/>
      </c>
      <c r="G267" s="19"/>
      <c r="H267" s="419" t="str">
        <f>IF(ISBLANK('6桁'!H267), "", IF(ISBLANK(I267), $H$255, I267))</f>
        <v>FK510</v>
      </c>
      <c r="I267" s="19"/>
      <c r="J267" s="419" t="str">
        <f>IF(ISBLANK('6桁'!J267), "", IF(ISBLANK(K267), $J$255, K267))</f>
        <v/>
      </c>
      <c r="K267" s="20"/>
      <c r="L267" s="10"/>
      <c r="M267" s="22"/>
      <c r="N267" s="10"/>
      <c r="O267" s="22"/>
      <c r="P267" s="10"/>
      <c r="Q267" s="22"/>
      <c r="R267" s="10"/>
      <c r="S267" s="22"/>
      <c r="T267" s="10"/>
      <c r="U267" s="22"/>
      <c r="V267" s="10"/>
      <c r="W267" s="22"/>
      <c r="X267" s="10"/>
      <c r="Y267" s="22"/>
      <c r="Z267" s="10"/>
      <c r="AA267" s="22"/>
    </row>
    <row r="268" spans="2:27" ht="30" customHeight="1" thickBot="1">
      <c r="B268" s="544"/>
      <c r="C268" s="343" t="s">
        <v>10</v>
      </c>
      <c r="D268" s="256">
        <v>94</v>
      </c>
      <c r="E268" s="344">
        <v>98</v>
      </c>
      <c r="F268" s="429" t="str">
        <f>IF(ISBLANK('6桁'!F268), "", IF(ISBLANK(G268), $F$255, G268))</f>
        <v>FK520L</v>
      </c>
      <c r="G268" s="31"/>
      <c r="H268" s="429" t="str">
        <f>IF(ISBLANK('6桁'!H268), "", IF(ISBLANK(I268), $H$255, I268))</f>
        <v/>
      </c>
      <c r="I268" s="31"/>
      <c r="J268" s="429" t="str">
        <f>IF(ISBLANK('6桁'!J268), "", IF(ISBLANK(K268), $J$255, K268))</f>
        <v/>
      </c>
      <c r="K268" s="21"/>
      <c r="L268" s="10"/>
      <c r="M268" s="22"/>
      <c r="N268" s="10"/>
      <c r="O268" s="22"/>
      <c r="P268" s="10"/>
      <c r="Q268" s="22"/>
      <c r="R268" s="10"/>
      <c r="S268" s="22"/>
      <c r="T268" s="10"/>
      <c r="U268" s="22"/>
      <c r="V268" s="10"/>
      <c r="W268" s="22"/>
      <c r="X268" s="10"/>
      <c r="Y268" s="22"/>
      <c r="Z268" s="10"/>
      <c r="AA268" s="22"/>
    </row>
    <row r="269" spans="2:27" ht="14.25" customHeight="1"/>
    <row r="271" spans="2:27" ht="14.25" customHeight="1" thickBot="1">
      <c r="C271" s="327"/>
      <c r="D271" s="327"/>
      <c r="E271" s="327"/>
      <c r="F271" s="74"/>
      <c r="G271" s="18"/>
      <c r="H271" s="74"/>
      <c r="I271" s="18"/>
      <c r="J271" s="74"/>
      <c r="K271" s="18"/>
      <c r="L271" s="74"/>
      <c r="M271" s="18"/>
      <c r="N271" s="74"/>
      <c r="O271" s="18"/>
      <c r="P271" s="74"/>
      <c r="Q271" s="18"/>
      <c r="R271" s="74"/>
      <c r="S271" s="17"/>
      <c r="T271" s="74"/>
      <c r="U271" s="18"/>
    </row>
    <row r="272" spans="2:27" ht="25.5" customHeight="1" thickTop="1" thickBot="1">
      <c r="B272" s="518" t="s">
        <v>451</v>
      </c>
      <c r="C272" s="519"/>
      <c r="D272" s="519"/>
      <c r="E272" s="519"/>
      <c r="F272" s="519"/>
      <c r="G272" s="519"/>
      <c r="H272" s="519"/>
      <c r="I272" s="519"/>
      <c r="J272" s="519"/>
      <c r="K272" s="519"/>
      <c r="L272" s="519"/>
      <c r="M272" s="519"/>
      <c r="N272" s="519"/>
      <c r="O272" s="519"/>
      <c r="P272" s="519"/>
      <c r="Q272" s="519"/>
      <c r="R272" s="519"/>
      <c r="S272" s="519"/>
      <c r="T272" s="519"/>
      <c r="U272" s="519"/>
      <c r="V272" s="519"/>
      <c r="W272" s="519"/>
      <c r="X272" s="519"/>
      <c r="Y272" s="519"/>
      <c r="Z272" s="519"/>
      <c r="AA272" s="520"/>
    </row>
    <row r="273" spans="2:26" ht="14.25" thickTop="1"/>
    <row r="274" spans="2:26" s="239" customFormat="1" ht="20.100000000000001" customHeight="1" thickBot="1">
      <c r="B274" s="238" t="s">
        <v>977</v>
      </c>
      <c r="F274" s="240"/>
      <c r="H274" s="240"/>
      <c r="J274" s="240"/>
      <c r="L274" s="240"/>
      <c r="N274" s="240"/>
      <c r="P274" s="240"/>
      <c r="R274" s="240"/>
      <c r="T274" s="240"/>
      <c r="V274" s="240"/>
      <c r="X274" s="240"/>
    </row>
    <row r="275" spans="2:26" ht="19.5" customHeight="1" thickBot="1">
      <c r="B275" s="521" t="s">
        <v>452</v>
      </c>
      <c r="C275" s="524" t="s">
        <v>524</v>
      </c>
      <c r="D275" s="527" t="s">
        <v>1113</v>
      </c>
      <c r="E275" s="540"/>
      <c r="F275" s="531" t="s">
        <v>453</v>
      </c>
      <c r="G275" s="532"/>
      <c r="H275" s="532"/>
      <c r="I275" s="532"/>
      <c r="J275" s="532"/>
      <c r="K275" s="532"/>
      <c r="L275" s="532"/>
      <c r="M275" s="532"/>
      <c r="N275" s="532"/>
      <c r="O275" s="532"/>
      <c r="P275" s="532"/>
      <c r="Q275" s="532"/>
      <c r="R275" s="532"/>
      <c r="S275" s="532"/>
      <c r="T275" s="532"/>
      <c r="U275" s="532"/>
      <c r="V275" s="532"/>
      <c r="W275" s="533"/>
      <c r="X275" s="135"/>
      <c r="Y275" s="11"/>
      <c r="Z275" s="11"/>
    </row>
    <row r="276" spans="2:26" ht="19.5" customHeight="1">
      <c r="B276" s="522"/>
      <c r="C276" s="525"/>
      <c r="D276" s="541"/>
      <c r="E276" s="542"/>
      <c r="F276" s="516" t="s">
        <v>1079</v>
      </c>
      <c r="G276" s="507"/>
      <c r="H276" s="516" t="s">
        <v>1378</v>
      </c>
      <c r="I276" s="507"/>
      <c r="J276" s="506" t="s">
        <v>1075</v>
      </c>
      <c r="K276" s="507"/>
      <c r="L276" s="506" t="s">
        <v>1076</v>
      </c>
      <c r="M276" s="507"/>
      <c r="N276" s="506" t="s">
        <v>1080</v>
      </c>
      <c r="O276" s="507"/>
      <c r="P276" s="506" t="s">
        <v>1081</v>
      </c>
      <c r="Q276" s="507"/>
      <c r="R276" s="506" t="s">
        <v>1085</v>
      </c>
      <c r="S276" s="507"/>
      <c r="T276" s="506" t="s">
        <v>1380</v>
      </c>
      <c r="U276" s="507"/>
      <c r="V276" s="506" t="s">
        <v>780</v>
      </c>
      <c r="W276" s="506"/>
      <c r="X276" s="105"/>
      <c r="Z276" s="11"/>
    </row>
    <row r="277" spans="2:26" ht="19.5" customHeight="1">
      <c r="B277" s="522"/>
      <c r="C277" s="525"/>
      <c r="D277" s="510" t="s">
        <v>1115</v>
      </c>
      <c r="E277" s="550" t="s">
        <v>1114</v>
      </c>
      <c r="F277" s="517"/>
      <c r="G277" s="509"/>
      <c r="H277" s="517"/>
      <c r="I277" s="509"/>
      <c r="J277" s="508"/>
      <c r="K277" s="509"/>
      <c r="L277" s="508"/>
      <c r="M277" s="509"/>
      <c r="N277" s="508"/>
      <c r="O277" s="509"/>
      <c r="P277" s="508"/>
      <c r="Q277" s="509"/>
      <c r="R277" s="508"/>
      <c r="S277" s="509"/>
      <c r="T277" s="508"/>
      <c r="U277" s="509"/>
      <c r="V277" s="508"/>
      <c r="W277" s="508"/>
      <c r="X277" s="105"/>
    </row>
    <row r="278" spans="2:26" ht="19.5" customHeight="1" thickBot="1">
      <c r="B278" s="523"/>
      <c r="C278" s="526"/>
      <c r="D278" s="549"/>
      <c r="E278" s="551"/>
      <c r="F278" s="951" t="s">
        <v>2162</v>
      </c>
      <c r="G278" s="952"/>
      <c r="H278" s="945" t="s">
        <v>2156</v>
      </c>
      <c r="I278" s="946"/>
      <c r="J278" s="951" t="s">
        <v>2177</v>
      </c>
      <c r="K278" s="952"/>
      <c r="L278" s="951" t="s">
        <v>2178</v>
      </c>
      <c r="M278" s="952"/>
      <c r="N278" s="951" t="s">
        <v>2179</v>
      </c>
      <c r="O278" s="952"/>
      <c r="P278" s="947" t="s">
        <v>2157</v>
      </c>
      <c r="Q278" s="948"/>
      <c r="R278" s="951" t="s">
        <v>2163</v>
      </c>
      <c r="S278" s="952"/>
      <c r="T278" s="951" t="s">
        <v>2164</v>
      </c>
      <c r="U278" s="952"/>
      <c r="V278" s="947" t="s">
        <v>2165</v>
      </c>
      <c r="W278" s="948"/>
      <c r="X278" s="536"/>
      <c r="Y278" s="547"/>
    </row>
    <row r="279" spans="2:26" ht="30" customHeight="1">
      <c r="B279" s="502">
        <v>16</v>
      </c>
      <c r="C279" s="352" t="s">
        <v>333</v>
      </c>
      <c r="D279" s="253">
        <v>70</v>
      </c>
      <c r="E279" s="353">
        <v>74</v>
      </c>
      <c r="F279" s="91" t="str">
        <f>IF(ISBLANK('6桁'!F279), "", IF(ISBLANK(G279), $F$278, G279))</f>
        <v/>
      </c>
      <c r="G279" s="124"/>
      <c r="H279" s="91" t="str">
        <f>IF(ISBLANK('6桁'!H279), "", IF(ISBLANK(I279), $H$278, I279))</f>
        <v/>
      </c>
      <c r="I279" s="124"/>
      <c r="J279" s="91" t="str">
        <f>IF(ISBLANK('6桁'!J279), "", IF(ISBLANK(K279), $J$278, K279))</f>
        <v>LM5+</v>
      </c>
      <c r="K279" s="92"/>
      <c r="L279" s="128" t="str">
        <f>IF(ISBLANK('6桁'!L279), "", IF(ISBLANK(M279), $L$278, M279))</f>
        <v/>
      </c>
      <c r="M279" s="131"/>
      <c r="N279" s="91" t="str">
        <f>IF(ISBLANK('6桁'!N279), "", IF(ISBLANK(O279), $N$278, O279))</f>
        <v/>
      </c>
      <c r="O279" s="124"/>
      <c r="P279" s="91" t="str">
        <f>IF(ISBLANK('6桁'!P279), "", IF(ISBLANK(Q279), $P$278, Q279))</f>
        <v/>
      </c>
      <c r="Q279" s="92"/>
      <c r="R279" s="91" t="str">
        <f>IF(ISBLANK('6桁'!R279), "", IF(ISBLANK(S279), $R$278, S279))</f>
        <v/>
      </c>
      <c r="S279" s="92"/>
      <c r="T279" s="91" t="str">
        <f>IF(ISBLANK('6桁'!T279), "", IF(ISBLANK(U279), $T$278, U279))</f>
        <v/>
      </c>
      <c r="U279" s="92"/>
      <c r="V279" s="91" t="str">
        <f>IF(ISBLANK('6桁'!V279), "", IF(ISBLANK(W279), $V$278, W279))</f>
        <v/>
      </c>
      <c r="W279" s="138"/>
      <c r="X279" s="108"/>
      <c r="Y279" s="22"/>
      <c r="Z279" s="267"/>
    </row>
    <row r="280" spans="2:26" ht="30" customHeight="1">
      <c r="B280" s="503"/>
      <c r="C280" s="341" t="s">
        <v>147</v>
      </c>
      <c r="D280" s="254">
        <v>80</v>
      </c>
      <c r="E280" s="342">
        <v>84</v>
      </c>
      <c r="F280" s="95" t="str">
        <f>IF(ISBLANK('6桁'!F280), "", IF(ISBLANK(G280), $F$278, G280))</f>
        <v/>
      </c>
      <c r="G280" s="126"/>
      <c r="H280" s="95" t="str">
        <f>IF(ISBLANK('6桁'!H280), "", IF(ISBLANK(I280), $H$278, I280))</f>
        <v/>
      </c>
      <c r="I280" s="126"/>
      <c r="J280" s="95" t="str">
        <f>IF(ISBLANK('6桁'!J280), "", IF(ISBLANK(K280), $J$278, K280))</f>
        <v>LM5+</v>
      </c>
      <c r="K280" s="20"/>
      <c r="L280" s="95" t="str">
        <f>IF(ISBLANK('6桁'!L280), "", IF(ISBLANK(M280), $L$278, M280))</f>
        <v/>
      </c>
      <c r="M280" s="20"/>
      <c r="N280" s="95" t="str">
        <f>IF(ISBLANK('6桁'!N280), "", IF(ISBLANK(O280), $N$278, O280))</f>
        <v/>
      </c>
      <c r="O280" s="126"/>
      <c r="P280" s="95" t="str">
        <f>IF(ISBLANK('6桁'!P280), "", IF(ISBLANK(Q280), $P$278, Q280))</f>
        <v>DZZ3</v>
      </c>
      <c r="Q280" s="20"/>
      <c r="R280" s="95" t="str">
        <f>IF(ISBLANK('6桁'!R280), "", IF(ISBLANK(S280), $R$278, S280))</f>
        <v/>
      </c>
      <c r="S280" s="20"/>
      <c r="T280" s="95" t="str">
        <f>IF(ISBLANK('6桁'!T280), "", IF(ISBLANK(U280), $T$278, U280))</f>
        <v/>
      </c>
      <c r="U280" s="20"/>
      <c r="V280" s="95" t="str">
        <f>IF(ISBLANK('6桁'!V280), "", IF(ISBLANK(W280), $V$278, W280))</f>
        <v>DZ102</v>
      </c>
      <c r="W280" s="19"/>
      <c r="X280" s="108"/>
      <c r="Y280" s="22"/>
      <c r="Z280" s="267"/>
    </row>
    <row r="281" spans="2:26" ht="30" customHeight="1">
      <c r="B281" s="503"/>
      <c r="C281" s="341" t="s">
        <v>156</v>
      </c>
      <c r="D281" s="254">
        <v>83</v>
      </c>
      <c r="E281" s="342">
        <v>87</v>
      </c>
      <c r="F281" s="95" t="str">
        <f>IF(ISBLANK('6桁'!F281), "", IF(ISBLANK(G281), $F$278, G281))</f>
        <v/>
      </c>
      <c r="G281" s="126"/>
      <c r="H281" s="95" t="str">
        <f>IF(ISBLANK('6桁'!H281), "", IF(ISBLANK(I281), $H$278, I281))</f>
        <v/>
      </c>
      <c r="I281" s="126"/>
      <c r="J281" s="95" t="str">
        <f>IF(ISBLANK('6桁'!J281), "", IF(ISBLANK(K281), $J$278, K281))</f>
        <v>LM704</v>
      </c>
      <c r="K281" s="447" t="s">
        <v>2183</v>
      </c>
      <c r="L281" s="95" t="str">
        <f>IF(ISBLANK('6桁'!L281), "", IF(ISBLANK(M281), $L$278, M281))</f>
        <v/>
      </c>
      <c r="M281" s="20"/>
      <c r="N281" s="95" t="str">
        <f>IF(ISBLANK('6桁'!N281), "", IF(ISBLANK(O281), $N$278, O281))</f>
        <v/>
      </c>
      <c r="O281" s="126"/>
      <c r="P281" s="95" t="str">
        <f>IF(ISBLANK('6桁'!P281), "", IF(ISBLANK(Q281), $P$278, Q281))</f>
        <v>DZZ3</v>
      </c>
      <c r="Q281" s="20"/>
      <c r="R281" s="95" t="str">
        <f>IF(ISBLANK('6桁'!R281), "", IF(ISBLANK(S281), $R$278, S281))</f>
        <v/>
      </c>
      <c r="S281" s="20"/>
      <c r="T281" s="95" t="str">
        <f>IF(ISBLANK('6桁'!T281), "", IF(ISBLANK(U281), $T$278, U281))</f>
        <v/>
      </c>
      <c r="U281" s="20"/>
      <c r="V281" s="95" t="str">
        <f>IF(ISBLANK('6桁'!V281), "", IF(ISBLANK(W281), $V$278, W281))</f>
        <v>DZ102</v>
      </c>
      <c r="W281" s="19"/>
      <c r="X281" s="108"/>
      <c r="Y281" s="22"/>
      <c r="Z281" s="267"/>
    </row>
    <row r="282" spans="2:26" ht="30" customHeight="1">
      <c r="B282" s="503"/>
      <c r="C282" s="341" t="s">
        <v>108</v>
      </c>
      <c r="D282" s="254">
        <v>86</v>
      </c>
      <c r="E282" s="342">
        <v>90</v>
      </c>
      <c r="F282" s="95" t="str">
        <f>IF(ISBLANK('6桁'!F282), "", IF(ISBLANK(G282), $F$278, G282))</f>
        <v/>
      </c>
      <c r="G282" s="126"/>
      <c r="H282" s="95" t="str">
        <f>IF(ISBLANK('6桁'!H282), "", IF(ISBLANK(I282), $H$278, I282))</f>
        <v/>
      </c>
      <c r="I282" s="126"/>
      <c r="J282" s="95" t="str">
        <f>IF(ISBLANK('6桁'!J282), "", IF(ISBLANK(K282), $J$278, K282))</f>
        <v/>
      </c>
      <c r="K282" s="20"/>
      <c r="L282" s="95" t="str">
        <f>IF(ISBLANK('6桁'!L282), "", IF(ISBLANK(M282), $L$278, M282))</f>
        <v/>
      </c>
      <c r="M282" s="20"/>
      <c r="N282" s="95" t="str">
        <f>IF(ISBLANK('6桁'!N282), "", IF(ISBLANK(O282), $N$278, O282))</f>
        <v/>
      </c>
      <c r="O282" s="126"/>
      <c r="P282" s="95" t="str">
        <f>IF(ISBLANK('6桁'!P282), "", IF(ISBLANK(Q282), $P$278, Q282))</f>
        <v/>
      </c>
      <c r="Q282" s="20"/>
      <c r="R282" s="95" t="str">
        <f>IF(ISBLANK('6桁'!R282), "", IF(ISBLANK(S282), $R$278, S282))</f>
        <v>DZB02</v>
      </c>
      <c r="S282" s="20"/>
      <c r="T282" s="95" t="str">
        <f>IF(ISBLANK('6桁'!T282), "", IF(ISBLANK(U282), $T$278, U282))</f>
        <v/>
      </c>
      <c r="U282" s="20"/>
      <c r="V282" s="95" t="str">
        <f>IF(ISBLANK('6桁'!V282), "", IF(ISBLANK(W282), $V$278, W282))</f>
        <v>DZ101</v>
      </c>
      <c r="W282" s="450" t="s">
        <v>2180</v>
      </c>
      <c r="X282" s="108"/>
      <c r="Y282" s="22"/>
      <c r="Z282" s="267"/>
    </row>
    <row r="283" spans="2:26" ht="30" customHeight="1">
      <c r="B283" s="503"/>
      <c r="C283" s="341" t="s">
        <v>112</v>
      </c>
      <c r="D283" s="254">
        <v>89</v>
      </c>
      <c r="E283" s="342">
        <v>93</v>
      </c>
      <c r="F283" s="95" t="str">
        <f>IF(ISBLANK('6桁'!F283), "", IF(ISBLANK(G283), $F$278, G283))</f>
        <v/>
      </c>
      <c r="G283" s="126"/>
      <c r="H283" s="95" t="str">
        <f>IF(ISBLANK('6桁'!H283), "", IF(ISBLANK(I283), $H$278, I283))</f>
        <v/>
      </c>
      <c r="I283" s="126"/>
      <c r="J283" s="95" t="str">
        <f>IF(ISBLANK('6桁'!J283), "", IF(ISBLANK(K283), $J$278, K283))</f>
        <v/>
      </c>
      <c r="K283" s="20"/>
      <c r="L283" s="95" t="str">
        <f>IF(ISBLANK('6桁'!L283), "", IF(ISBLANK(M283), $L$278, M283))</f>
        <v/>
      </c>
      <c r="M283" s="20"/>
      <c r="N283" s="95" t="str">
        <f>IF(ISBLANK('6桁'!N283), "", IF(ISBLANK(O283), $N$278, O283))</f>
        <v/>
      </c>
      <c r="O283" s="126"/>
      <c r="P283" s="95" t="str">
        <f>IF(ISBLANK('6桁'!P283), "", IF(ISBLANK(Q283), $P$278, Q283))</f>
        <v>DZZ3</v>
      </c>
      <c r="Q283" s="20"/>
      <c r="R283" s="95" t="str">
        <f>IF(ISBLANK('6桁'!R283), "", IF(ISBLANK(S283), $R$278, S283))</f>
        <v>DZB02</v>
      </c>
      <c r="S283" s="20"/>
      <c r="T283" s="95" t="str">
        <f>IF(ISBLANK('6桁'!T283), "", IF(ISBLANK(U283), $T$278, U283))</f>
        <v>DZB11</v>
      </c>
      <c r="U283" s="20"/>
      <c r="V283" s="95" t="str">
        <f>IF(ISBLANK('6桁'!V283), "", IF(ISBLANK(W283), $V$278, W283))</f>
        <v/>
      </c>
      <c r="W283" s="19"/>
      <c r="X283" s="108"/>
      <c r="Y283" s="22"/>
      <c r="Z283" s="267"/>
    </row>
    <row r="284" spans="2:26" ht="30" customHeight="1">
      <c r="B284" s="503"/>
      <c r="C284" s="341" t="s">
        <v>334</v>
      </c>
      <c r="D284" s="254">
        <v>75</v>
      </c>
      <c r="E284" s="342">
        <v>77</v>
      </c>
      <c r="F284" s="95" t="str">
        <f>IF(ISBLANK('6桁'!F284), "", IF(ISBLANK(G284), $F$278, G284))</f>
        <v/>
      </c>
      <c r="G284" s="126"/>
      <c r="H284" s="95" t="str">
        <f>IF(ISBLANK('6桁'!H284), "", IF(ISBLANK(I284), $H$278, I284))</f>
        <v/>
      </c>
      <c r="I284" s="126"/>
      <c r="J284" s="95" t="str">
        <f>IF(ISBLANK('6桁'!J284), "", IF(ISBLANK(K284), $J$278, K284))</f>
        <v>LM5+</v>
      </c>
      <c r="K284" s="20"/>
      <c r="L284" s="95" t="str">
        <f>IF(ISBLANK('6桁'!L284), "", IF(ISBLANK(M284), $L$278, M284))</f>
        <v/>
      </c>
      <c r="M284" s="20"/>
      <c r="N284" s="95" t="str">
        <f>IF(ISBLANK('6桁'!N284), "", IF(ISBLANK(O284), $N$278, O284))</f>
        <v>EC204</v>
      </c>
      <c r="O284" s="126"/>
      <c r="P284" s="95" t="str">
        <f>IF(ISBLANK('6桁'!P284), "", IF(ISBLANK(Q284), $P$278, Q284))</f>
        <v>DZZ3</v>
      </c>
      <c r="Q284" s="20"/>
      <c r="R284" s="95" t="str">
        <f>IF(ISBLANK('6桁'!R284), "", IF(ISBLANK(S284), $R$278, S284))</f>
        <v/>
      </c>
      <c r="S284" s="20"/>
      <c r="T284" s="95" t="str">
        <f>IF(ISBLANK('6桁'!T284), "", IF(ISBLANK(U284), $T$278, U284))</f>
        <v/>
      </c>
      <c r="U284" s="20"/>
      <c r="V284" s="95" t="str">
        <f>IF(ISBLANK('6桁'!V284), "", IF(ISBLANK(W284), $V$278, W284))</f>
        <v/>
      </c>
      <c r="W284" s="19"/>
      <c r="X284" s="108"/>
      <c r="Y284" s="22"/>
      <c r="Z284" s="267"/>
    </row>
    <row r="285" spans="2:26" ht="30" customHeight="1">
      <c r="B285" s="503"/>
      <c r="C285" s="341" t="s">
        <v>118</v>
      </c>
      <c r="D285" s="254">
        <v>84</v>
      </c>
      <c r="E285" s="342">
        <v>88</v>
      </c>
      <c r="F285" s="95" t="str">
        <f>IF(ISBLANK('6桁'!F285), "", IF(ISBLANK(G285), $F$278, G285))</f>
        <v/>
      </c>
      <c r="G285" s="126"/>
      <c r="H285" s="95" t="str">
        <f>IF(ISBLANK('6桁'!H285), "", IF(ISBLANK(I285), $H$278, I285))</f>
        <v/>
      </c>
      <c r="I285" s="126"/>
      <c r="J285" s="95" t="str">
        <f>IF(ISBLANK('6桁'!J285), "", IF(ISBLANK(K285), $J$278, K285))</f>
        <v>LM5+</v>
      </c>
      <c r="K285" s="20"/>
      <c r="L285" s="95" t="str">
        <f>IF(ISBLANK('6桁'!L285), "", IF(ISBLANK(M285), $L$278, M285))</f>
        <v/>
      </c>
      <c r="M285" s="126"/>
      <c r="N285" s="95" t="str">
        <f>IF(ISBLANK('6桁'!N285), "", IF(ISBLANK(O285), $N$278, O285))</f>
        <v>EC204</v>
      </c>
      <c r="O285" s="126"/>
      <c r="P285" s="95" t="str">
        <f>IF(ISBLANK('6桁'!P285), "", IF(ISBLANK(Q285), $P$278, Q285))</f>
        <v>DZZ3</v>
      </c>
      <c r="Q285" s="20"/>
      <c r="R285" s="95" t="str">
        <f>IF(ISBLANK('6桁'!R285), "", IF(ISBLANK(S285), $R$278, S285))</f>
        <v/>
      </c>
      <c r="S285" s="20"/>
      <c r="T285" s="95" t="str">
        <f>IF(ISBLANK('6桁'!T285), "", IF(ISBLANK(U285), $T$278, U285))</f>
        <v>DZB11</v>
      </c>
      <c r="U285" s="20"/>
      <c r="V285" s="95" t="str">
        <f>IF(ISBLANK('6桁'!V285), "", IF(ISBLANK(W285), $V$278, W285))</f>
        <v>DZ102</v>
      </c>
      <c r="W285" s="19"/>
      <c r="X285" s="108"/>
      <c r="Y285" s="22"/>
      <c r="Z285" s="267"/>
    </row>
    <row r="286" spans="2:26" ht="30" customHeight="1">
      <c r="B286" s="503"/>
      <c r="C286" s="341" t="s">
        <v>121</v>
      </c>
      <c r="D286" s="254">
        <v>87</v>
      </c>
      <c r="E286" s="342">
        <v>91</v>
      </c>
      <c r="F286" s="95" t="str">
        <f>IF(ISBLANK('6桁'!F286), "", IF(ISBLANK(G286), $F$278, G286))</f>
        <v/>
      </c>
      <c r="G286" s="126"/>
      <c r="H286" s="95" t="str">
        <f>IF(ISBLANK('6桁'!H286), "", IF(ISBLANK(I286), $H$278, I286))</f>
        <v/>
      </c>
      <c r="I286" s="126"/>
      <c r="J286" s="95" t="str">
        <f>IF(ISBLANK('6桁'!J286), "", IF(ISBLANK(K286), $J$278, K286))</f>
        <v>LM704</v>
      </c>
      <c r="K286" s="447" t="s">
        <v>2183</v>
      </c>
      <c r="L286" s="95" t="str">
        <f>IF(ISBLANK('6桁'!L286), "", IF(ISBLANK(M286), $L$278, M286))</f>
        <v/>
      </c>
      <c r="M286" s="20"/>
      <c r="N286" s="95" t="str">
        <f>IF(ISBLANK('6桁'!N286), "", IF(ISBLANK(O286), $N$278, O286))</f>
        <v/>
      </c>
      <c r="O286" s="126"/>
      <c r="P286" s="95" t="str">
        <f>IF(ISBLANK('6桁'!P286), "", IF(ISBLANK(Q286), $P$278, Q286))</f>
        <v>DZZ3</v>
      </c>
      <c r="Q286" s="20"/>
      <c r="R286" s="95" t="str">
        <f>IF(ISBLANK('6桁'!R286), "", IF(ISBLANK(S286), $R$278, S286))</f>
        <v/>
      </c>
      <c r="S286" s="20"/>
      <c r="T286" s="95" t="str">
        <f>IF(ISBLANK('6桁'!T286), "", IF(ISBLANK(U286), $T$278, U286))</f>
        <v>DZB11</v>
      </c>
      <c r="U286" s="20"/>
      <c r="V286" s="95" t="str">
        <f>IF(ISBLANK('6桁'!V286), "", IF(ISBLANK(W286), $V$278, W286))</f>
        <v>DZ102</v>
      </c>
      <c r="W286" s="19"/>
      <c r="X286" s="108"/>
      <c r="Y286" s="22"/>
      <c r="Z286" s="267"/>
    </row>
    <row r="287" spans="2:26" ht="30" customHeight="1">
      <c r="B287" s="503"/>
      <c r="C287" s="341" t="s">
        <v>125</v>
      </c>
      <c r="D287" s="254">
        <v>90</v>
      </c>
      <c r="E287" s="342">
        <v>94</v>
      </c>
      <c r="F287" s="95" t="str">
        <f>IF(ISBLANK('6桁'!F287), "", IF(ISBLANK(G287), $F$278, G287))</f>
        <v/>
      </c>
      <c r="G287" s="126"/>
      <c r="H287" s="95" t="str">
        <f>IF(ISBLANK('6桁'!H287), "", IF(ISBLANK(I287), $H$278, I287))</f>
        <v/>
      </c>
      <c r="I287" s="126"/>
      <c r="J287" s="95" t="str">
        <f>IF(ISBLANK('6桁'!J287), "", IF(ISBLANK(K287), $J$278, K287))</f>
        <v/>
      </c>
      <c r="K287" s="20"/>
      <c r="L287" s="95" t="str">
        <f>IF(ISBLANK('6桁'!L287), "", IF(ISBLANK(M287), $L$278, M287))</f>
        <v/>
      </c>
      <c r="M287" s="20"/>
      <c r="N287" s="95" t="str">
        <f>IF(ISBLANK('6桁'!N287), "", IF(ISBLANK(O287), $N$278, O287))</f>
        <v/>
      </c>
      <c r="O287" s="126"/>
      <c r="P287" s="95" t="str">
        <f>IF(ISBLANK('6桁'!P287), "", IF(ISBLANK(Q287), $P$278, Q287))</f>
        <v/>
      </c>
      <c r="Q287" s="20"/>
      <c r="R287" s="95" t="str">
        <f>IF(ISBLANK('6桁'!R287), "", IF(ISBLANK(S287), $R$278, S287))</f>
        <v/>
      </c>
      <c r="S287" s="20"/>
      <c r="T287" s="95" t="str">
        <f>IF(ISBLANK('6桁'!T287), "", IF(ISBLANK(U287), $T$278, U287))</f>
        <v/>
      </c>
      <c r="U287" s="20"/>
      <c r="V287" s="95" t="str">
        <f>IF(ISBLANK('6桁'!V287), "", IF(ISBLANK(W287), $V$278, W287))</f>
        <v>DZ102</v>
      </c>
      <c r="W287" s="19"/>
      <c r="X287" s="108"/>
      <c r="Y287" s="22"/>
      <c r="Z287" s="267"/>
    </row>
    <row r="288" spans="2:26" ht="30" customHeight="1">
      <c r="B288" s="503"/>
      <c r="C288" s="341" t="s">
        <v>128</v>
      </c>
      <c r="D288" s="254">
        <v>92</v>
      </c>
      <c r="E288" s="342">
        <v>96</v>
      </c>
      <c r="F288" s="95" t="str">
        <f>IF(ISBLANK('6桁'!F288), "", IF(ISBLANK(G288), $F$278, G288))</f>
        <v/>
      </c>
      <c r="G288" s="96"/>
      <c r="H288" s="95" t="str">
        <f>IF(ISBLANK('6桁'!H288), "", IF(ISBLANK(I288), $H$278, I288))</f>
        <v/>
      </c>
      <c r="I288" s="126"/>
      <c r="J288" s="95" t="str">
        <f>IF(ISBLANK('6桁'!J288), "", IF(ISBLANK(K288), $J$278, K288))</f>
        <v/>
      </c>
      <c r="K288" s="20"/>
      <c r="L288" s="95" t="str">
        <f>IF(ISBLANK('6桁'!L288), "", IF(ISBLANK(M288), $L$278, M288))</f>
        <v/>
      </c>
      <c r="M288" s="20"/>
      <c r="N288" s="95" t="str">
        <f>IF(ISBLANK('6桁'!N288), "", IF(ISBLANK(O288), $N$278, O288))</f>
        <v/>
      </c>
      <c r="O288" s="126"/>
      <c r="P288" s="95" t="str">
        <f>IF(ISBLANK('6桁'!P288), "", IF(ISBLANK(Q288), $P$278, Q288))</f>
        <v>DZZ3</v>
      </c>
      <c r="Q288" s="20"/>
      <c r="R288" s="95" t="str">
        <f>IF(ISBLANK('6桁'!R288), "", IF(ISBLANK(S288), $R$278, S288))</f>
        <v/>
      </c>
      <c r="S288" s="20"/>
      <c r="T288" s="95" t="str">
        <f>IF(ISBLANK('6桁'!T288), "", IF(ISBLANK(U288), $T$278, U288))</f>
        <v/>
      </c>
      <c r="U288" s="20"/>
      <c r="V288" s="95" t="str">
        <f>IF(ISBLANK('6桁'!V288), "", IF(ISBLANK(W288), $V$278, W288))</f>
        <v>DZ102</v>
      </c>
      <c r="W288" s="19"/>
      <c r="X288" s="108"/>
      <c r="Y288" s="22"/>
      <c r="Z288" s="267"/>
    </row>
    <row r="289" spans="2:26" ht="30" customHeight="1">
      <c r="B289" s="503"/>
      <c r="C289" s="411" t="s">
        <v>335</v>
      </c>
      <c r="D289" s="317">
        <v>83</v>
      </c>
      <c r="E289" s="249">
        <v>87</v>
      </c>
      <c r="F289" s="319" t="str">
        <f>IF(ISBLANK('6桁'!F289), "", IF(ISBLANK(G289), $F$278, G289))</f>
        <v/>
      </c>
      <c r="G289" s="126"/>
      <c r="H289" s="319" t="str">
        <f>IF(ISBLANK('6桁'!H289), "", IF(ISBLANK(I289), $H$278, I289))</f>
        <v/>
      </c>
      <c r="I289" s="132"/>
      <c r="J289" s="95" t="str">
        <f>IF(ISBLANK('6桁'!J289), "", IF(ISBLANK(K289), $J$278, K289))</f>
        <v>LM5+</v>
      </c>
      <c r="K289" s="20"/>
      <c r="L289" s="319" t="str">
        <f>IF(ISBLANK('6桁'!L289), "", IF(ISBLANK(M289), $L$278, M289))</f>
        <v/>
      </c>
      <c r="M289" s="236"/>
      <c r="N289" s="319" t="str">
        <f>IF(ISBLANK('6桁'!N289), "", IF(ISBLANK(O289), $N$278, O289))</f>
        <v>EC204</v>
      </c>
      <c r="O289" s="126"/>
      <c r="P289" s="319" t="str">
        <f>IF(ISBLANK('6桁'!P289), "", IF(ISBLANK(Q289), $P$278, Q289))</f>
        <v/>
      </c>
      <c r="Q289" s="20"/>
      <c r="R289" s="319" t="str">
        <f>IF(ISBLANK('6桁'!R289), "", IF(ISBLANK(S289), $R$278, S289))</f>
        <v/>
      </c>
      <c r="S289" s="236"/>
      <c r="T289" s="319" t="str">
        <f>IF(ISBLANK('6桁'!T289), "", IF(ISBLANK(U289), $T$278, U289))</f>
        <v/>
      </c>
      <c r="U289" s="20"/>
      <c r="V289" s="319" t="str">
        <f>IF(ISBLANK('6桁'!V289), "", IF(ISBLANK(W289), $V$278, W289))</f>
        <v/>
      </c>
      <c r="W289" s="19"/>
      <c r="X289" s="108"/>
      <c r="Y289" s="22"/>
      <c r="Z289" s="267"/>
    </row>
    <row r="290" spans="2:26" ht="30" customHeight="1">
      <c r="B290" s="503"/>
      <c r="C290" s="87" t="s">
        <v>336</v>
      </c>
      <c r="D290" s="254">
        <v>87</v>
      </c>
      <c r="E290" s="342">
        <v>91</v>
      </c>
      <c r="F290" s="95" t="str">
        <f>IF(ISBLANK('6桁'!F290), "", IF(ISBLANK(G290), $F$278, G290))</f>
        <v/>
      </c>
      <c r="G290" s="126"/>
      <c r="H290" s="95" t="str">
        <f>IF(ISBLANK('6桁'!H290), "", IF(ISBLANK(I290), $H$278, I290))</f>
        <v/>
      </c>
      <c r="I290" s="126"/>
      <c r="J290" s="95" t="str">
        <f>IF(ISBLANK('6桁'!J290), "", IF(ISBLANK(K290), $J$278, K290))</f>
        <v>LM5+</v>
      </c>
      <c r="K290" s="20"/>
      <c r="L290" s="95" t="str">
        <f>IF(ISBLANK('6桁'!L290), "", IF(ISBLANK(M290), $L$278, M290))</f>
        <v/>
      </c>
      <c r="M290" s="126"/>
      <c r="N290" s="95" t="str">
        <f>IF(ISBLANK('6桁'!N290), "", IF(ISBLANK(O290), $N$278, O290))</f>
        <v>EC204</v>
      </c>
      <c r="O290" s="126"/>
      <c r="P290" s="95" t="str">
        <f>IF(ISBLANK('6桁'!P290), "", IF(ISBLANK(Q290), $P$278, Q290))</f>
        <v/>
      </c>
      <c r="Q290" s="20"/>
      <c r="R290" s="95" t="str">
        <f>IF(ISBLANK('6桁'!R290), "", IF(ISBLANK(S290), $R$278, S290))</f>
        <v/>
      </c>
      <c r="S290" s="20"/>
      <c r="T290" s="95" t="str">
        <f>IF(ISBLANK('6桁'!T290), "", IF(ISBLANK(U290), $T$278, U290))</f>
        <v/>
      </c>
      <c r="U290" s="20"/>
      <c r="V290" s="95" t="str">
        <f>IF(ISBLANK('6桁'!V290), "", IF(ISBLANK(W290), $V$278, W290))</f>
        <v/>
      </c>
      <c r="W290" s="19"/>
      <c r="X290" s="108"/>
      <c r="Y290" s="22"/>
      <c r="Z290" s="267"/>
    </row>
    <row r="291" spans="2:26" ht="30" customHeight="1">
      <c r="B291" s="503"/>
      <c r="C291" s="341" t="s">
        <v>126</v>
      </c>
      <c r="D291" s="254">
        <v>91</v>
      </c>
      <c r="E291" s="342">
        <v>94</v>
      </c>
      <c r="F291" s="95" t="str">
        <f>IF(ISBLANK('6桁'!F291), "", IF(ISBLANK(G291), $F$278, G291))</f>
        <v>MAX060+</v>
      </c>
      <c r="G291" s="126"/>
      <c r="H291" s="95" t="str">
        <f>IF(ISBLANK('6桁'!H291), "", IF(ISBLANK(I291), $H$278, I291))</f>
        <v>VE304</v>
      </c>
      <c r="I291" s="445" t="s">
        <v>2181</v>
      </c>
      <c r="J291" s="95" t="str">
        <f>IF(ISBLANK('6桁'!J291), "", IF(ISBLANK(K291), $J$278, K291))</f>
        <v>LM5+</v>
      </c>
      <c r="K291" s="20"/>
      <c r="L291" s="95" t="str">
        <f>IF(ISBLANK('6桁'!L291), "", IF(ISBLANK(M291), $L$278, M291))</f>
        <v>RV505</v>
      </c>
      <c r="M291" s="20"/>
      <c r="N291" s="95" t="str">
        <f>IF(ISBLANK('6桁'!N291), "", IF(ISBLANK(O291), $N$278, O291))</f>
        <v>EC204</v>
      </c>
      <c r="O291" s="126"/>
      <c r="P291" s="95" t="str">
        <f>IF(ISBLANK('6桁'!P291), "", IF(ISBLANK(Q291), $P$278, Q291))</f>
        <v>DZZ3</v>
      </c>
      <c r="Q291" s="20"/>
      <c r="R291" s="95" t="str">
        <f>IF(ISBLANK('6桁'!R291), "", IF(ISBLANK(S291), $R$278, S291))</f>
        <v>DZB02</v>
      </c>
      <c r="S291" s="20"/>
      <c r="T291" s="95" t="str">
        <f>IF(ISBLANK('6桁'!T291), "", IF(ISBLANK(U291), $T$278, U291))</f>
        <v/>
      </c>
      <c r="U291" s="20"/>
      <c r="V291" s="95" t="str">
        <f>IF(ISBLANK('6桁'!V291), "", IF(ISBLANK(W291), $V$278, W291))</f>
        <v>DZ102</v>
      </c>
      <c r="W291" s="19"/>
      <c r="X291" s="108"/>
      <c r="Y291" s="22"/>
      <c r="Z291" s="267"/>
    </row>
    <row r="292" spans="2:26" ht="30" customHeight="1">
      <c r="B292" s="503"/>
      <c r="C292" s="341" t="s">
        <v>2</v>
      </c>
      <c r="D292" s="254">
        <v>93</v>
      </c>
      <c r="E292" s="342">
        <v>97</v>
      </c>
      <c r="F292" s="95" t="str">
        <f>IF(ISBLANK('6桁'!F292), "", IF(ISBLANK(G292), $F$278, G292))</f>
        <v>MAX060+</v>
      </c>
      <c r="G292" s="126"/>
      <c r="H292" s="95" t="str">
        <f>IF(ISBLANK('6桁'!H292), "", IF(ISBLANK(I292), $H$278, I292))</f>
        <v/>
      </c>
      <c r="I292" s="126"/>
      <c r="J292" s="95" t="str">
        <f>IF(ISBLANK('6桁'!J292), "", IF(ISBLANK(K292), $J$278, K292))</f>
        <v>LM704</v>
      </c>
      <c r="K292" s="447" t="s">
        <v>2183</v>
      </c>
      <c r="L292" s="95" t="str">
        <f>IF(ISBLANK('6桁'!L292), "", IF(ISBLANK(M292), $L$278, M292))</f>
        <v/>
      </c>
      <c r="M292" s="126"/>
      <c r="N292" s="95" t="str">
        <f>IF(ISBLANK('6桁'!N292), "", IF(ISBLANK(O292), $N$278, O292))</f>
        <v>EC204</v>
      </c>
      <c r="O292" s="126"/>
      <c r="P292" s="95" t="str">
        <f>IF(ISBLANK('6桁'!P292), "", IF(ISBLANK(Q292), $P$278, Q292))</f>
        <v/>
      </c>
      <c r="Q292" s="20"/>
      <c r="R292" s="95" t="str">
        <f>IF(ISBLANK('6桁'!R292), "", IF(ISBLANK(S292), $R$278, S292))</f>
        <v/>
      </c>
      <c r="S292" s="20"/>
      <c r="T292" s="95" t="str">
        <f>IF(ISBLANK('6桁'!T292), "", IF(ISBLANK(U292), $T$278, U292))</f>
        <v/>
      </c>
      <c r="U292" s="20"/>
      <c r="V292" s="95" t="str">
        <f>IF(ISBLANK('6桁'!V292), "", IF(ISBLANK(W292), $V$278, W292))</f>
        <v>DZ102</v>
      </c>
      <c r="W292" s="19"/>
      <c r="X292" s="108"/>
      <c r="Y292" s="22"/>
      <c r="Z292" s="267"/>
    </row>
    <row r="293" spans="2:26" ht="30" customHeight="1">
      <c r="B293" s="503"/>
      <c r="C293" s="341" t="s">
        <v>3</v>
      </c>
      <c r="D293" s="254">
        <v>95</v>
      </c>
      <c r="E293" s="342">
        <v>99</v>
      </c>
      <c r="F293" s="95" t="str">
        <f>IF(ISBLANK('6桁'!F293), "", IF(ISBLANK(G293), $F$278, G293))</f>
        <v/>
      </c>
      <c r="G293" s="126"/>
      <c r="H293" s="95" t="str">
        <f>IF(ISBLANK('6桁'!H293), "", IF(ISBLANK(I293), $H$278, I293))</f>
        <v/>
      </c>
      <c r="I293" s="126"/>
      <c r="J293" s="95" t="str">
        <f>IF(ISBLANK('6桁'!J293), "", IF(ISBLANK(K293), $J$278, K293))</f>
        <v>LM704</v>
      </c>
      <c r="K293" s="447" t="s">
        <v>2183</v>
      </c>
      <c r="L293" s="95" t="str">
        <f>IF(ISBLANK('6桁'!L293), "", IF(ISBLANK(M293), $L$278, M293))</f>
        <v/>
      </c>
      <c r="M293" s="20"/>
      <c r="N293" s="95" t="str">
        <f>IF(ISBLANK('6桁'!N293), "", IF(ISBLANK(O293), $N$278, O293))</f>
        <v/>
      </c>
      <c r="O293" s="126"/>
      <c r="P293" s="95" t="str">
        <f>IF(ISBLANK('6桁'!P293), "", IF(ISBLANK(Q293), $P$278, Q293))</f>
        <v/>
      </c>
      <c r="Q293" s="20"/>
      <c r="R293" s="95" t="str">
        <f>IF(ISBLANK('6桁'!R293), "", IF(ISBLANK(S293), $R$278, S293))</f>
        <v/>
      </c>
      <c r="S293" s="20"/>
      <c r="T293" s="95" t="str">
        <f>IF(ISBLANK('6桁'!T293), "", IF(ISBLANK(U293), $T$278, U293))</f>
        <v/>
      </c>
      <c r="U293" s="20"/>
      <c r="V293" s="95" t="str">
        <f>IF(ISBLANK('6桁'!V293), "", IF(ISBLANK(W293), $V$278, W293))</f>
        <v>DZ102</v>
      </c>
      <c r="W293" s="19"/>
      <c r="X293" s="108"/>
      <c r="Y293" s="22"/>
      <c r="Z293" s="267"/>
    </row>
    <row r="294" spans="2:26" ht="30" customHeight="1">
      <c r="B294" s="503"/>
      <c r="C294" s="345" t="s">
        <v>133</v>
      </c>
      <c r="D294" s="318">
        <v>82</v>
      </c>
      <c r="E294" s="361">
        <v>86</v>
      </c>
      <c r="F294" s="94" t="str">
        <f>IF(ISBLANK('6桁'!F294), "", IF(ISBLANK(G294), $F$278, G294))</f>
        <v/>
      </c>
      <c r="G294" s="133"/>
      <c r="H294" s="94" t="str">
        <f>IF(ISBLANK('6桁'!H294), "", IF(ISBLANK(I294), $H$278, I294))</f>
        <v/>
      </c>
      <c r="I294" s="133"/>
      <c r="J294" s="94" t="str">
        <f>IF(ISBLANK('6桁'!J294), "", IF(ISBLANK(K294), $J$278, K294))</f>
        <v>LM5+</v>
      </c>
      <c r="K294" s="237"/>
      <c r="L294" s="94" t="str">
        <f>IF(ISBLANK('6桁'!L294), "", IF(ISBLANK(M294), $L$278, M294))</f>
        <v>RV505</v>
      </c>
      <c r="M294" s="237"/>
      <c r="N294" s="94" t="str">
        <f>IF(ISBLANK('6桁'!N294), "", IF(ISBLANK(O294), $N$278, O294))</f>
        <v>EC204</v>
      </c>
      <c r="O294" s="133"/>
      <c r="P294" s="94" t="str">
        <f>IF(ISBLANK('6桁'!P294), "", IF(ISBLANK(Q294), $P$278, Q294))</f>
        <v/>
      </c>
      <c r="Q294" s="237"/>
      <c r="R294" s="94" t="str">
        <f>IF(ISBLANK('6桁'!R294), "", IF(ISBLANK(S294), $R$278, S294))</f>
        <v/>
      </c>
      <c r="S294" s="237"/>
      <c r="T294" s="94" t="str">
        <f>IF(ISBLANK('6桁'!T294), "", IF(ISBLANK(U294), $T$278, U294))</f>
        <v/>
      </c>
      <c r="U294" s="237"/>
      <c r="V294" s="94" t="str">
        <f>IF(ISBLANK('6桁'!V294), "", IF(ISBLANK(W294), $V$278, W294))</f>
        <v/>
      </c>
      <c r="W294" s="101"/>
      <c r="X294" s="108"/>
      <c r="Y294" s="22"/>
      <c r="Z294" s="267"/>
    </row>
    <row r="295" spans="2:26" ht="30" customHeight="1">
      <c r="B295" s="503"/>
      <c r="C295" s="341" t="s">
        <v>315</v>
      </c>
      <c r="D295" s="254">
        <v>86</v>
      </c>
      <c r="E295" s="342"/>
      <c r="F295" s="95" t="str">
        <f>IF(ISBLANK('6桁'!F295), "", IF(ISBLANK(G295), $F$278, G295))</f>
        <v/>
      </c>
      <c r="G295" s="126"/>
      <c r="H295" s="95" t="str">
        <f>IF(ISBLANK('6桁'!H295), "", IF(ISBLANK(I295), $H$278, I295))</f>
        <v/>
      </c>
      <c r="I295" s="126"/>
      <c r="J295" s="95" t="str">
        <f>IF(ISBLANK('6桁'!J295), "", IF(ISBLANK(K295), $J$278, K295))</f>
        <v>LM5+</v>
      </c>
      <c r="K295" s="20"/>
      <c r="L295" s="95" t="str">
        <f>IF(ISBLANK('6桁'!L295), "", IF(ISBLANK(M295), $L$278, M295))</f>
        <v/>
      </c>
      <c r="M295" s="20"/>
      <c r="N295" s="95" t="str">
        <f>IF(ISBLANK('6桁'!N295), "", IF(ISBLANK(O295), $N$278, O295))</f>
        <v>EC204</v>
      </c>
      <c r="O295" s="126"/>
      <c r="P295" s="95" t="str">
        <f>IF(ISBLANK('6桁'!P295), "", IF(ISBLANK(Q295), $P$278, Q295))</f>
        <v/>
      </c>
      <c r="Q295" s="20"/>
      <c r="R295" s="95" t="str">
        <f>IF(ISBLANK('6桁'!R295), "", IF(ISBLANK(S295), $R$278, S295))</f>
        <v/>
      </c>
      <c r="S295" s="20"/>
      <c r="T295" s="95" t="str">
        <f>IF(ISBLANK('6桁'!T295), "", IF(ISBLANK(U295), $T$278, U295))</f>
        <v/>
      </c>
      <c r="U295" s="20"/>
      <c r="V295" s="95" t="str">
        <f>IF(ISBLANK('6桁'!V295), "", IF(ISBLANK(W295), $V$278, W295))</f>
        <v/>
      </c>
      <c r="W295" s="19"/>
      <c r="X295" s="108"/>
      <c r="Y295" s="22"/>
      <c r="Z295" s="267"/>
    </row>
    <row r="296" spans="2:26" ht="30" customHeight="1">
      <c r="B296" s="503"/>
      <c r="C296" s="341" t="s">
        <v>134</v>
      </c>
      <c r="D296" s="254">
        <v>89</v>
      </c>
      <c r="E296" s="342"/>
      <c r="F296" s="95" t="str">
        <f>IF(ISBLANK('6桁'!F296), "", IF(ISBLANK(G296), $F$278, G296))</f>
        <v/>
      </c>
      <c r="G296" s="126"/>
      <c r="H296" s="95" t="str">
        <f>IF(ISBLANK('6桁'!H296), "", IF(ISBLANK(I296), $H$278, I296))</f>
        <v>VE304</v>
      </c>
      <c r="I296" s="445" t="s">
        <v>2181</v>
      </c>
      <c r="J296" s="95" t="str">
        <f>IF(ISBLANK('6桁'!J296), "", IF(ISBLANK(K296), $J$278, K296))</f>
        <v>LM5+</v>
      </c>
      <c r="K296" s="20"/>
      <c r="L296" s="95" t="str">
        <f>IF(ISBLANK('6桁'!L296), "", IF(ISBLANK(M296), $L$278, M296))</f>
        <v>RV505</v>
      </c>
      <c r="M296" s="20"/>
      <c r="N296" s="95" t="str">
        <f>IF(ISBLANK('6桁'!N296), "", IF(ISBLANK(O296), $N$278, O296))</f>
        <v>EC204</v>
      </c>
      <c r="O296" s="126"/>
      <c r="P296" s="95" t="str">
        <f>IF(ISBLANK('6桁'!P296), "", IF(ISBLANK(Q296), $P$278, Q296))</f>
        <v/>
      </c>
      <c r="Q296" s="20"/>
      <c r="R296" s="95" t="str">
        <f>IF(ISBLANK('6桁'!R296), "", IF(ISBLANK(S296), $R$278, S296))</f>
        <v/>
      </c>
      <c r="S296" s="20"/>
      <c r="T296" s="95" t="str">
        <f>IF(ISBLANK('6桁'!T296), "", IF(ISBLANK(U296), $T$278, U296))</f>
        <v/>
      </c>
      <c r="U296" s="20"/>
      <c r="V296" s="95" t="str">
        <f>IF(ISBLANK('6桁'!V296), "", IF(ISBLANK(W296), $V$278, W296))</f>
        <v/>
      </c>
      <c r="W296" s="19"/>
      <c r="X296" s="108"/>
      <c r="Y296" s="22"/>
      <c r="Z296" s="267"/>
    </row>
    <row r="297" spans="2:26" ht="30" customHeight="1">
      <c r="B297" s="503"/>
      <c r="C297" s="341" t="s">
        <v>56</v>
      </c>
      <c r="D297" s="318">
        <v>92</v>
      </c>
      <c r="E297" s="361">
        <v>96</v>
      </c>
      <c r="F297" s="94" t="str">
        <f>IF(ISBLANK('6桁'!F297), "", IF(ISBLANK(G297), $F$278, G297))</f>
        <v/>
      </c>
      <c r="G297" s="133"/>
      <c r="H297" s="94" t="str">
        <f>IF(ISBLANK('6桁'!H297), "", IF(ISBLANK(I297), $H$278, I297))</f>
        <v>VE304</v>
      </c>
      <c r="I297" s="449" t="s">
        <v>2181</v>
      </c>
      <c r="J297" s="94" t="str">
        <f>IF(ISBLANK('6桁'!J297), "", IF(ISBLANK(K297), $J$278, K297))</f>
        <v>LM5+</v>
      </c>
      <c r="K297" s="237"/>
      <c r="L297" s="95" t="str">
        <f>IF(ISBLANK('6桁'!L297), "", IF(ISBLANK(M297), $L$278, M297))</f>
        <v>RV505</v>
      </c>
      <c r="M297" s="20"/>
      <c r="N297" s="94" t="str">
        <f>IF(ISBLANK('6桁'!N297), "", IF(ISBLANK(O297), $N$278, O297))</f>
        <v>EC204</v>
      </c>
      <c r="O297" s="133"/>
      <c r="P297" s="94" t="str">
        <f>IF(ISBLANK('6桁'!P297), "", IF(ISBLANK(Q297), $P$278, Q297))</f>
        <v/>
      </c>
      <c r="Q297" s="20"/>
      <c r="R297" s="94" t="str">
        <f>IF(ISBLANK('6桁'!R297), "", IF(ISBLANK(S297), $R$278, S297))</f>
        <v/>
      </c>
      <c r="S297" s="237"/>
      <c r="T297" s="94" t="str">
        <f>IF(ISBLANK('6桁'!T297), "", IF(ISBLANK(U297), $T$278, U297))</f>
        <v/>
      </c>
      <c r="U297" s="20"/>
      <c r="V297" s="94" t="str">
        <f>IF(ISBLANK('6桁'!V297), "", IF(ISBLANK(W297), $V$278, W297))</f>
        <v/>
      </c>
      <c r="W297" s="101"/>
      <c r="X297" s="108"/>
      <c r="Y297" s="22"/>
      <c r="Z297" s="267"/>
    </row>
    <row r="298" spans="2:26" ht="30" customHeight="1">
      <c r="B298" s="503"/>
      <c r="C298" s="341" t="s">
        <v>60</v>
      </c>
      <c r="D298" s="254">
        <v>95</v>
      </c>
      <c r="E298" s="342">
        <v>99</v>
      </c>
      <c r="F298" s="95" t="str">
        <f>IF(ISBLANK('6桁'!F298), "", IF(ISBLANK(G298), $F$278, G298))</f>
        <v/>
      </c>
      <c r="G298" s="126"/>
      <c r="H298" s="95" t="str">
        <f>IF(ISBLANK('6桁'!H298), "", IF(ISBLANK(I298), $H$278, I298))</f>
        <v>VE304</v>
      </c>
      <c r="I298" s="445" t="s">
        <v>2181</v>
      </c>
      <c r="J298" s="95" t="str">
        <f>IF(ISBLANK('6桁'!J298), "", IF(ISBLANK(K298), $J$278, K298))</f>
        <v>LM5+</v>
      </c>
      <c r="K298" s="20"/>
      <c r="L298" s="95" t="str">
        <f>IF(ISBLANK('6桁'!L298), "", IF(ISBLANK(M298), $L$278, M298))</f>
        <v>RV505</v>
      </c>
      <c r="M298" s="20"/>
      <c r="N298" s="95" t="str">
        <f>IF(ISBLANK('6桁'!N298), "", IF(ISBLANK(O298), $N$278, O298))</f>
        <v>EC204</v>
      </c>
      <c r="O298" s="126"/>
      <c r="P298" s="95" t="str">
        <f>IF(ISBLANK('6桁'!P298), "", IF(ISBLANK(Q298), $P$278, Q298))</f>
        <v/>
      </c>
      <c r="Q298" s="20"/>
      <c r="R298" s="95" t="str">
        <f>IF(ISBLANK('6桁'!R298), "", IF(ISBLANK(S298), $R$278, S298))</f>
        <v/>
      </c>
      <c r="S298" s="20"/>
      <c r="T298" s="95" t="str">
        <f>IF(ISBLANK('6桁'!T298), "", IF(ISBLANK(U298), $T$278, U298))</f>
        <v/>
      </c>
      <c r="U298" s="20"/>
      <c r="V298" s="95" t="str">
        <f>IF(ISBLANK('6桁'!V298), "", IF(ISBLANK(W298), $V$278, W298))</f>
        <v/>
      </c>
      <c r="W298" s="19"/>
      <c r="X298" s="108"/>
      <c r="Y298" s="22"/>
      <c r="Z298" s="267"/>
    </row>
    <row r="299" spans="2:26" ht="30" customHeight="1">
      <c r="B299" s="503"/>
      <c r="C299" s="341" t="s">
        <v>67</v>
      </c>
      <c r="D299" s="254">
        <v>98</v>
      </c>
      <c r="E299" s="342">
        <v>102</v>
      </c>
      <c r="F299" s="95" t="str">
        <f>IF(ISBLANK('6桁'!F299), "", IF(ISBLANK(G299), $F$278, G299))</f>
        <v/>
      </c>
      <c r="G299" s="126"/>
      <c r="H299" s="95" t="str">
        <f>IF(ISBLANK('6桁'!H299), "", IF(ISBLANK(I299), $H$278, I299))</f>
        <v>VE303</v>
      </c>
      <c r="I299" s="445" t="s">
        <v>2182</v>
      </c>
      <c r="J299" s="95" t="str">
        <f>IF(ISBLANK('6桁'!J299), "", IF(ISBLANK(K299), $J$278, K299))</f>
        <v>LM704</v>
      </c>
      <c r="K299" s="447" t="s">
        <v>2183</v>
      </c>
      <c r="L299" s="95" t="str">
        <f>IF(ISBLANK('6桁'!L299), "", IF(ISBLANK(M299), $L$278, M299))</f>
        <v/>
      </c>
      <c r="M299" s="20"/>
      <c r="N299" s="95" t="str">
        <f>IF(ISBLANK('6桁'!N299), "", IF(ISBLANK(O299), $N$278, O299))</f>
        <v/>
      </c>
      <c r="O299" s="126"/>
      <c r="P299" s="95" t="str">
        <f>IF(ISBLANK('6桁'!P299), "", IF(ISBLANK(Q299), $P$278, Q299))</f>
        <v/>
      </c>
      <c r="Q299" s="20"/>
      <c r="R299" s="95" t="str">
        <f>IF(ISBLANK('6桁'!R299), "", IF(ISBLANK(S299), $R$278, S299))</f>
        <v/>
      </c>
      <c r="S299" s="20"/>
      <c r="T299" s="95" t="str">
        <f>IF(ISBLANK('6桁'!T299), "", IF(ISBLANK(U299), $T$278, U299))</f>
        <v/>
      </c>
      <c r="U299" s="20"/>
      <c r="V299" s="95" t="str">
        <f>IF(ISBLANK('6桁'!V299), "", IF(ISBLANK(W299), $V$278, W299))</f>
        <v/>
      </c>
      <c r="W299" s="19"/>
      <c r="X299" s="108"/>
      <c r="Y299" s="22"/>
      <c r="Z299" s="267"/>
    </row>
    <row r="300" spans="2:26" ht="30" customHeight="1">
      <c r="B300" s="503"/>
      <c r="C300" s="341" t="s">
        <v>341</v>
      </c>
      <c r="D300" s="254">
        <v>92</v>
      </c>
      <c r="E300" s="342"/>
      <c r="F300" s="95" t="str">
        <f>IF(ISBLANK('6桁'!F300), "", IF(ISBLANK(G300), $F$278, G300))</f>
        <v/>
      </c>
      <c r="G300" s="126"/>
      <c r="H300" s="95" t="str">
        <f>IF(ISBLANK('6桁'!H300), "", IF(ISBLANK(I300), $H$278, I300))</f>
        <v/>
      </c>
      <c r="I300" s="126"/>
      <c r="J300" s="95" t="str">
        <f>IF(ISBLANK('6桁'!J300), "", IF(ISBLANK(K300), $J$278, K300))</f>
        <v>LM704</v>
      </c>
      <c r="K300" s="447" t="s">
        <v>2183</v>
      </c>
      <c r="L300" s="95" t="str">
        <f>IF(ISBLANK('6桁'!L300), "", IF(ISBLANK(M300), $L$278, M300))</f>
        <v/>
      </c>
      <c r="M300" s="20"/>
      <c r="N300" s="95" t="str">
        <f>IF(ISBLANK('6桁'!N300), "", IF(ISBLANK(O300), $N$278, O300))</f>
        <v>EC204</v>
      </c>
      <c r="O300" s="126"/>
      <c r="P300" s="95" t="str">
        <f>IF(ISBLANK('6桁'!P300), "", IF(ISBLANK(Q300), $P$278, Q300))</f>
        <v/>
      </c>
      <c r="Q300" s="20"/>
      <c r="R300" s="95" t="str">
        <f>IF(ISBLANK('6桁'!R300), "", IF(ISBLANK(S300), $R$278, S300))</f>
        <v/>
      </c>
      <c r="S300" s="236"/>
      <c r="T300" s="95" t="str">
        <f>IF(ISBLANK('6桁'!T300), "", IF(ISBLANK(U300), $T$278, U300))</f>
        <v/>
      </c>
      <c r="U300" s="20"/>
      <c r="V300" s="95" t="str">
        <f>IF(ISBLANK('6桁'!V300), "", IF(ISBLANK(W300), $V$278, W300))</f>
        <v/>
      </c>
      <c r="W300" s="19"/>
      <c r="X300" s="108"/>
      <c r="Y300" s="22"/>
      <c r="Z300" s="267"/>
    </row>
    <row r="301" spans="2:26" ht="30" customHeight="1">
      <c r="B301" s="503"/>
      <c r="C301" s="341" t="s">
        <v>342</v>
      </c>
      <c r="D301" s="254">
        <v>95</v>
      </c>
      <c r="E301" s="342">
        <v>99</v>
      </c>
      <c r="F301" s="95" t="str">
        <f>IF(ISBLANK('6桁'!F301), "", IF(ISBLANK(G301), $F$278, G301))</f>
        <v/>
      </c>
      <c r="G301" s="126"/>
      <c r="H301" s="95" t="str">
        <f>IF(ISBLANK('6桁'!H301), "", IF(ISBLANK(I301), $H$278, I301))</f>
        <v/>
      </c>
      <c r="I301" s="126"/>
      <c r="J301" s="95" t="str">
        <f>IF(ISBLANK('6桁'!J301), "", IF(ISBLANK(K301), $J$278, K301))</f>
        <v>LM5+</v>
      </c>
      <c r="K301" s="20"/>
      <c r="L301" s="95" t="str">
        <f>IF(ISBLANK('6桁'!L301), "", IF(ISBLANK(M301), $L$278, M301))</f>
        <v>RV505</v>
      </c>
      <c r="M301" s="20"/>
      <c r="N301" s="95" t="str">
        <f>IF(ISBLANK('6桁'!N301), "", IF(ISBLANK(O301), $N$278, O301))</f>
        <v>EC204</v>
      </c>
      <c r="O301" s="126"/>
      <c r="P301" s="95" t="str">
        <f>IF(ISBLANK('6桁'!P301), "", IF(ISBLANK(Q301), $P$278, Q301))</f>
        <v/>
      </c>
      <c r="Q301" s="20"/>
      <c r="R301" s="95" t="str">
        <f>IF(ISBLANK('6桁'!R301), "", IF(ISBLANK(S301), $R$278, S301))</f>
        <v/>
      </c>
      <c r="S301" s="20"/>
      <c r="T301" s="95" t="str">
        <f>IF(ISBLANK('6桁'!T301), "", IF(ISBLANK(U301), $T$278, U301))</f>
        <v/>
      </c>
      <c r="U301" s="20"/>
      <c r="V301" s="95" t="str">
        <f>IF(ISBLANK('6桁'!V301), "", IF(ISBLANK(W301), $V$278, W301))</f>
        <v/>
      </c>
      <c r="W301" s="19"/>
      <c r="X301" s="108"/>
      <c r="Y301" s="22"/>
      <c r="Z301" s="267"/>
    </row>
    <row r="302" spans="2:26" ht="30" customHeight="1">
      <c r="B302" s="503"/>
      <c r="C302" s="347" t="s">
        <v>343</v>
      </c>
      <c r="D302" s="317">
        <v>98</v>
      </c>
      <c r="E302" s="249">
        <v>102</v>
      </c>
      <c r="F302" s="319" t="str">
        <f>IF(ISBLANK('6桁'!F302), "", IF(ISBLANK(G302), $F$278, G302))</f>
        <v/>
      </c>
      <c r="G302" s="132"/>
      <c r="H302" s="319" t="str">
        <f>IF(ISBLANK('6桁'!H302), "", IF(ISBLANK(I302), $H$278, I302))</f>
        <v/>
      </c>
      <c r="I302" s="132"/>
      <c r="J302" s="319" t="str">
        <f>IF(ISBLANK('6桁'!J302), "", IF(ISBLANK(K302), $J$278, K302))</f>
        <v/>
      </c>
      <c r="K302" s="236"/>
      <c r="L302" s="319" t="str">
        <f>IF(ISBLANK('6桁'!L302), "", IF(ISBLANK(M302), $L$278, M302))</f>
        <v>RV505</v>
      </c>
      <c r="M302" s="236"/>
      <c r="N302" s="319" t="str">
        <f>IF(ISBLANK('6桁'!N302), "", IF(ISBLANK(O302), $N$278, O302))</f>
        <v>EC204</v>
      </c>
      <c r="O302" s="132"/>
      <c r="P302" s="319" t="str">
        <f>IF(ISBLANK('6桁'!P302), "", IF(ISBLANK(Q302), $P$278, Q302))</f>
        <v/>
      </c>
      <c r="Q302" s="236"/>
      <c r="R302" s="319" t="str">
        <f>IF(ISBLANK('6桁'!R302), "", IF(ISBLANK(S302), $R$278, S302))</f>
        <v/>
      </c>
      <c r="S302" s="236"/>
      <c r="T302" s="319" t="str">
        <f>IF(ISBLANK('6桁'!T302), "", IF(ISBLANK(U302), $T$278, U302))</f>
        <v/>
      </c>
      <c r="U302" s="236"/>
      <c r="V302" s="319" t="str">
        <f>IF(ISBLANK('6桁'!V302), "", IF(ISBLANK(W302), $V$278, W302))</f>
        <v/>
      </c>
      <c r="W302" s="30"/>
      <c r="X302" s="108"/>
      <c r="Y302" s="22"/>
      <c r="Z302" s="267"/>
    </row>
    <row r="303" spans="2:26" ht="30" customHeight="1" thickBot="1">
      <c r="B303" s="544"/>
      <c r="C303" s="343" t="s">
        <v>373</v>
      </c>
      <c r="D303" s="256">
        <v>100</v>
      </c>
      <c r="E303" s="344"/>
      <c r="F303" s="118" t="str">
        <f>IF(ISBLANK('6桁'!F303), "", IF(ISBLANK(G303), $F$278, G303))</f>
        <v/>
      </c>
      <c r="G303" s="127"/>
      <c r="H303" s="118" t="str">
        <f>IF(ISBLANK('6桁'!H303), "", IF(ISBLANK(I303), $H$278, I303))</f>
        <v/>
      </c>
      <c r="I303" s="127"/>
      <c r="J303" s="118" t="str">
        <f>IF(ISBLANK('6桁'!J303), "", IF(ISBLANK(K303), $J$278, K303))</f>
        <v/>
      </c>
      <c r="K303" s="21"/>
      <c r="L303" s="118" t="str">
        <f>IF(ISBLANK('6桁'!L303), "", IF(ISBLANK(M303), $L$278, M303))</f>
        <v>RV505</v>
      </c>
      <c r="M303" s="21"/>
      <c r="N303" s="118" t="str">
        <f>IF(ISBLANK('6桁'!N303), "", IF(ISBLANK(O303), $N$278, O303))</f>
        <v/>
      </c>
      <c r="O303" s="127"/>
      <c r="P303" s="118" t="str">
        <f>IF(ISBLANK('6桁'!P303), "", IF(ISBLANK(Q303), $P$278, Q303))</f>
        <v/>
      </c>
      <c r="Q303" s="21"/>
      <c r="R303" s="118" t="str">
        <f>IF(ISBLANK('6桁'!R303), "", IF(ISBLANK(S303), $R$278, S303))</f>
        <v/>
      </c>
      <c r="S303" s="21"/>
      <c r="T303" s="118" t="str">
        <f>IF(ISBLANK('6桁'!T303), "", IF(ISBLANK(U303), $T$278, U303))</f>
        <v/>
      </c>
      <c r="U303" s="21"/>
      <c r="V303" s="118" t="str">
        <f>IF(ISBLANK('6桁'!V303), "", IF(ISBLANK(W303), $V$278, W303))</f>
        <v/>
      </c>
      <c r="W303" s="31"/>
      <c r="X303" s="108"/>
      <c r="Y303" s="22"/>
      <c r="Z303" s="267"/>
    </row>
    <row r="304" spans="2:26" ht="31.5" customHeight="1">
      <c r="B304" s="545" t="s">
        <v>1988</v>
      </c>
      <c r="C304" s="545"/>
      <c r="D304" s="545"/>
      <c r="E304" s="545"/>
      <c r="F304" s="545"/>
      <c r="G304" s="545"/>
      <c r="H304" s="545"/>
      <c r="I304" s="545"/>
      <c r="J304" s="545"/>
      <c r="K304" s="545"/>
      <c r="L304" s="545"/>
      <c r="M304" s="545"/>
      <c r="N304" s="545"/>
      <c r="O304" s="545"/>
      <c r="P304" s="545"/>
      <c r="Q304" s="545"/>
      <c r="R304" s="545"/>
      <c r="S304" s="545"/>
      <c r="T304" s="545"/>
      <c r="U304" s="545"/>
      <c r="V304" s="545"/>
      <c r="W304" s="545"/>
      <c r="X304" s="546"/>
      <c r="Y304" s="546"/>
    </row>
    <row r="306" spans="2:27" ht="14.25" customHeight="1" thickBot="1">
      <c r="C306" s="327"/>
      <c r="D306" s="327"/>
      <c r="E306" s="327"/>
      <c r="F306" s="74"/>
      <c r="G306" s="18"/>
      <c r="H306" s="74"/>
      <c r="I306" s="18"/>
      <c r="J306" s="74"/>
      <c r="K306" s="18"/>
      <c r="L306" s="74"/>
      <c r="M306" s="18"/>
      <c r="N306" s="74"/>
      <c r="O306" s="18"/>
      <c r="P306" s="74"/>
      <c r="Q306" s="18"/>
      <c r="R306" s="74"/>
      <c r="S306" s="17"/>
      <c r="T306" s="74"/>
      <c r="U306" s="18"/>
    </row>
    <row r="307" spans="2:27" ht="25.5" customHeight="1" thickTop="1" thickBot="1">
      <c r="B307" s="518" t="s">
        <v>451</v>
      </c>
      <c r="C307" s="519"/>
      <c r="D307" s="519"/>
      <c r="E307" s="519"/>
      <c r="F307" s="519"/>
      <c r="G307" s="519"/>
      <c r="H307" s="519"/>
      <c r="I307" s="519"/>
      <c r="J307" s="519"/>
      <c r="K307" s="519"/>
      <c r="L307" s="519"/>
      <c r="M307" s="519"/>
      <c r="N307" s="519"/>
      <c r="O307" s="519"/>
      <c r="P307" s="519"/>
      <c r="Q307" s="519"/>
      <c r="R307" s="519"/>
      <c r="S307" s="519"/>
      <c r="T307" s="519"/>
      <c r="U307" s="519"/>
      <c r="V307" s="519"/>
      <c r="W307" s="519"/>
      <c r="X307" s="519"/>
      <c r="Y307" s="519"/>
      <c r="Z307" s="519"/>
      <c r="AA307" s="520"/>
    </row>
    <row r="308" spans="2:27" ht="14.25" thickTop="1"/>
    <row r="309" spans="2:27" s="239" customFormat="1" ht="20.100000000000001" customHeight="1" thickBot="1">
      <c r="B309" s="238" t="s">
        <v>949</v>
      </c>
      <c r="F309" s="240"/>
      <c r="H309" s="240"/>
      <c r="J309" s="240"/>
      <c r="L309" s="240"/>
      <c r="N309" s="240"/>
      <c r="P309" s="240"/>
      <c r="R309" s="240"/>
      <c r="T309" s="240"/>
      <c r="V309" s="240"/>
      <c r="X309" s="240"/>
    </row>
    <row r="310" spans="2:27" ht="19.5" customHeight="1" thickBot="1">
      <c r="B310" s="521" t="s">
        <v>452</v>
      </c>
      <c r="C310" s="524" t="s">
        <v>524</v>
      </c>
      <c r="D310" s="527" t="s">
        <v>1113</v>
      </c>
      <c r="E310" s="540"/>
      <c r="F310" s="531" t="s">
        <v>453</v>
      </c>
      <c r="G310" s="532"/>
      <c r="H310" s="532"/>
      <c r="I310" s="532"/>
      <c r="J310" s="532"/>
      <c r="K310" s="532"/>
      <c r="L310" s="532"/>
      <c r="M310" s="532"/>
      <c r="N310" s="532"/>
      <c r="O310" s="532"/>
      <c r="P310" s="532"/>
      <c r="Q310" s="533"/>
      <c r="R310" s="11"/>
      <c r="S310" s="11"/>
      <c r="T310" s="11"/>
      <c r="U310" s="11"/>
      <c r="V310" s="11"/>
      <c r="W310" s="11"/>
      <c r="X310" s="11"/>
    </row>
    <row r="311" spans="2:27" ht="19.5" customHeight="1">
      <c r="B311" s="522"/>
      <c r="C311" s="525"/>
      <c r="D311" s="541"/>
      <c r="E311" s="542"/>
      <c r="F311" s="506" t="s">
        <v>971</v>
      </c>
      <c r="G311" s="507"/>
      <c r="H311" s="506" t="s">
        <v>775</v>
      </c>
      <c r="I311" s="507"/>
      <c r="J311" s="506" t="s">
        <v>770</v>
      </c>
      <c r="K311" s="507"/>
      <c r="L311" s="506" t="s">
        <v>778</v>
      </c>
      <c r="M311" s="507"/>
      <c r="N311" s="506" t="s">
        <v>779</v>
      </c>
      <c r="O311" s="507"/>
      <c r="P311" s="506" t="s">
        <v>780</v>
      </c>
      <c r="Q311" s="507"/>
      <c r="V311" s="11"/>
      <c r="W311" s="11"/>
      <c r="X311" s="11"/>
    </row>
    <row r="312" spans="2:27" ht="19.5" customHeight="1">
      <c r="B312" s="522"/>
      <c r="C312" s="525"/>
      <c r="D312" s="510" t="s">
        <v>1115</v>
      </c>
      <c r="E312" s="512" t="s">
        <v>1114</v>
      </c>
      <c r="F312" s="508"/>
      <c r="G312" s="509"/>
      <c r="H312" s="508"/>
      <c r="I312" s="509"/>
      <c r="J312" s="508"/>
      <c r="K312" s="509"/>
      <c r="L312" s="508"/>
      <c r="M312" s="509"/>
      <c r="N312" s="508"/>
      <c r="O312" s="509"/>
      <c r="P312" s="508"/>
      <c r="Q312" s="509"/>
      <c r="V312" s="136"/>
      <c r="W312" s="136"/>
      <c r="X312" s="4"/>
    </row>
    <row r="313" spans="2:27" ht="19.5" customHeight="1" thickBot="1">
      <c r="B313" s="523"/>
      <c r="C313" s="526"/>
      <c r="D313" s="549"/>
      <c r="E313" s="572"/>
      <c r="F313" s="951" t="s">
        <v>2177</v>
      </c>
      <c r="G313" s="952"/>
      <c r="H313" s="951" t="s">
        <v>2178</v>
      </c>
      <c r="I313" s="952"/>
      <c r="J313" s="951" t="s">
        <v>2179</v>
      </c>
      <c r="K313" s="952"/>
      <c r="L313" s="947" t="s">
        <v>2157</v>
      </c>
      <c r="M313" s="948"/>
      <c r="N313" s="951" t="s">
        <v>2163</v>
      </c>
      <c r="O313" s="952"/>
      <c r="P313" s="947" t="s">
        <v>2165</v>
      </c>
      <c r="Q313" s="948"/>
      <c r="V313" s="4"/>
      <c r="X313" s="4"/>
    </row>
    <row r="314" spans="2:27" ht="30" customHeight="1">
      <c r="B314" s="502">
        <v>15</v>
      </c>
      <c r="C314" s="352" t="s">
        <v>337</v>
      </c>
      <c r="D314" s="253">
        <v>73</v>
      </c>
      <c r="E314" s="353">
        <v>76</v>
      </c>
      <c r="F314" s="91" t="str">
        <f>IF(ISBLANK('6桁'!F314), "", IF(ISBLANK(G314), $F$313, G314))</f>
        <v>LM5+</v>
      </c>
      <c r="G314" s="124"/>
      <c r="H314" s="91" t="str">
        <f>IF(ISBLANK('6桁'!H314), "", IF(ISBLANK(I314), $H$313, I314))</f>
        <v/>
      </c>
      <c r="I314" s="124"/>
      <c r="J314" s="91" t="str">
        <f>IF(ISBLANK('6桁'!J314), "", IF(ISBLANK(K314), $J$313, K314))</f>
        <v>EC204</v>
      </c>
      <c r="K314" s="92"/>
      <c r="L314" s="128" t="str">
        <f>IF(ISBLANK('6桁'!L314), "", IF(ISBLANK(M314), $L$313, M314))</f>
        <v>DZZ3</v>
      </c>
      <c r="M314" s="131"/>
      <c r="N314" s="91" t="str">
        <f>IF(ISBLANK('6桁'!N314), "", IF(ISBLANK(O314), $N$313, O314))</f>
        <v/>
      </c>
      <c r="O314" s="124"/>
      <c r="P314" s="91" t="str">
        <f>IF(ISBLANK('6桁'!P314), "", IF(ISBLANK(Q314), $P$313, Q314))</f>
        <v/>
      </c>
      <c r="Q314" s="92"/>
      <c r="R314" s="161"/>
      <c r="S314" s="22"/>
      <c r="T314" s="74"/>
      <c r="U314" s="22"/>
      <c r="V314" s="267"/>
      <c r="W314" s="22"/>
      <c r="X314" s="4"/>
    </row>
    <row r="315" spans="2:27" ht="30" customHeight="1">
      <c r="B315" s="503"/>
      <c r="C315" s="341" t="s">
        <v>129</v>
      </c>
      <c r="D315" s="254">
        <v>82</v>
      </c>
      <c r="E315" s="342">
        <v>86</v>
      </c>
      <c r="F315" s="95" t="str">
        <f>IF(ISBLANK('6桁'!F315), "", IF(ISBLANK(G315), $F$313, G315))</f>
        <v/>
      </c>
      <c r="G315" s="126"/>
      <c r="H315" s="95" t="str">
        <f>IF(ISBLANK('6桁'!H315), "", IF(ISBLANK(I315), $H$313, I315))</f>
        <v/>
      </c>
      <c r="I315" s="126"/>
      <c r="J315" s="95" t="str">
        <f>IF(ISBLANK('6桁'!J315), "", IF(ISBLANK(K315), $J$313, K315))</f>
        <v/>
      </c>
      <c r="K315" s="20"/>
      <c r="L315" s="95" t="str">
        <f>IF(ISBLANK('6桁'!L315), "", IF(ISBLANK(M315), $L$313, M315))</f>
        <v>DZZ3</v>
      </c>
      <c r="M315" s="20"/>
      <c r="N315" s="95" t="str">
        <f>IF(ISBLANK('6桁'!N315), "", IF(ISBLANK(O315), $N$313, O315))</f>
        <v/>
      </c>
      <c r="O315" s="126"/>
      <c r="P315" s="95" t="str">
        <f>IF(ISBLANK('6桁'!P315), "", IF(ISBLANK(Q315), $P$313, Q315))</f>
        <v>DZ102</v>
      </c>
      <c r="Q315" s="20"/>
      <c r="R315" s="161"/>
      <c r="S315" s="22"/>
      <c r="T315" s="74"/>
      <c r="U315" s="22"/>
      <c r="V315" s="267"/>
      <c r="W315" s="22"/>
      <c r="X315" s="4"/>
    </row>
    <row r="316" spans="2:27" ht="30" customHeight="1">
      <c r="B316" s="503"/>
      <c r="C316" s="341" t="s">
        <v>45</v>
      </c>
      <c r="D316" s="254">
        <v>86</v>
      </c>
      <c r="E316" s="342">
        <v>89</v>
      </c>
      <c r="F316" s="95" t="str">
        <f>IF(ISBLANK('6桁'!F316), "", IF(ISBLANK(G316), $F$313, G316))</f>
        <v/>
      </c>
      <c r="G316" s="126"/>
      <c r="H316" s="95" t="str">
        <f>IF(ISBLANK('6桁'!H316), "", IF(ISBLANK(I316), $H$313, I316))</f>
        <v/>
      </c>
      <c r="I316" s="126"/>
      <c r="J316" s="95" t="str">
        <f>IF(ISBLANK('6桁'!J316), "", IF(ISBLANK(K316), $J$313, K316))</f>
        <v/>
      </c>
      <c r="K316" s="20"/>
      <c r="L316" s="95" t="str">
        <f>IF(ISBLANK('6桁'!L316), "", IF(ISBLANK(M316), $L$313, M316))</f>
        <v>DZZ3</v>
      </c>
      <c r="M316" s="20"/>
      <c r="N316" s="95" t="str">
        <f>IF(ISBLANK('6桁'!N316), "", IF(ISBLANK(O316), $N$313, O316))</f>
        <v>DZB02</v>
      </c>
      <c r="O316" s="126"/>
      <c r="P316" s="95" t="str">
        <f>IF(ISBLANK('6桁'!P316), "", IF(ISBLANK(Q316), $P$313, Q316))</f>
        <v>DZ102</v>
      </c>
      <c r="Q316" s="20"/>
      <c r="R316" s="161"/>
      <c r="S316" s="22"/>
      <c r="T316" s="74"/>
      <c r="U316" s="22"/>
      <c r="V316" s="267"/>
      <c r="W316" s="22"/>
      <c r="X316" s="4"/>
    </row>
    <row r="317" spans="2:27" ht="30" customHeight="1">
      <c r="B317" s="503"/>
      <c r="C317" s="341" t="s">
        <v>363</v>
      </c>
      <c r="D317" s="254">
        <v>88</v>
      </c>
      <c r="E317" s="342"/>
      <c r="F317" s="95" t="str">
        <f>IF(ISBLANK('6桁'!F317), "", IF(ISBLANK(G317), $F$313, G317))</f>
        <v/>
      </c>
      <c r="G317" s="126"/>
      <c r="H317" s="95" t="str">
        <f>IF(ISBLANK('6桁'!H317), "", IF(ISBLANK(I317), $H$313, I317))</f>
        <v/>
      </c>
      <c r="I317" s="126"/>
      <c r="J317" s="95" t="str">
        <f>IF(ISBLANK('6桁'!J317), "", IF(ISBLANK(K317), $J$313, K317))</f>
        <v/>
      </c>
      <c r="K317" s="20"/>
      <c r="L317" s="95" t="str">
        <f>IF(ISBLANK('6桁'!L317), "", IF(ISBLANK(M317), $L$313, M317))</f>
        <v/>
      </c>
      <c r="M317" s="20"/>
      <c r="N317" s="95" t="str">
        <f>IF(ISBLANK('6桁'!N317), "", IF(ISBLANK(O317), $N$313, O317))</f>
        <v>DZB02</v>
      </c>
      <c r="O317" s="126"/>
      <c r="P317" s="95" t="str">
        <f>IF(ISBLANK('6桁'!P317), "", IF(ISBLANK(Q317), $P$313, Q317))</f>
        <v/>
      </c>
      <c r="Q317" s="20"/>
      <c r="R317" s="161"/>
      <c r="S317" s="22"/>
      <c r="T317" s="74"/>
      <c r="U317" s="22"/>
      <c r="V317" s="267"/>
      <c r="W317" s="22"/>
      <c r="X317" s="4"/>
    </row>
    <row r="318" spans="2:27" ht="30" customHeight="1">
      <c r="B318" s="503"/>
      <c r="C318" s="341" t="s">
        <v>338</v>
      </c>
      <c r="D318" s="254">
        <v>75</v>
      </c>
      <c r="E318" s="342"/>
      <c r="F318" s="95" t="str">
        <f>IF(ISBLANK('6桁'!F318), "", IF(ISBLANK(G318), $F$313, G318))</f>
        <v>LM5+</v>
      </c>
      <c r="G318" s="126"/>
      <c r="H318" s="95" t="str">
        <f>IF(ISBLANK('6桁'!H318), "", IF(ISBLANK(I318), $H$313, I318))</f>
        <v>RV505</v>
      </c>
      <c r="I318" s="126"/>
      <c r="J318" s="95" t="str">
        <f>IF(ISBLANK('6桁'!J318), "", IF(ISBLANK(K318), $J$313, K318))</f>
        <v>EC204</v>
      </c>
      <c r="K318" s="20"/>
      <c r="L318" s="95" t="str">
        <f>IF(ISBLANK('6桁'!L318), "", IF(ISBLANK(M318), $L$313, M318))</f>
        <v>DZZ3</v>
      </c>
      <c r="M318" s="20"/>
      <c r="N318" s="95" t="str">
        <f>IF(ISBLANK('6桁'!N318), "", IF(ISBLANK(O318), $N$313, O318))</f>
        <v>DZB02</v>
      </c>
      <c r="O318" s="126"/>
      <c r="P318" s="95" t="str">
        <f>IF(ISBLANK('6桁'!P318), "", IF(ISBLANK(Q318), $P$313, Q318))</f>
        <v/>
      </c>
      <c r="Q318" s="20"/>
      <c r="R318" s="161"/>
      <c r="S318" s="22"/>
      <c r="T318" s="74"/>
      <c r="U318" s="22"/>
      <c r="V318" s="267"/>
      <c r="W318" s="22"/>
      <c r="X318" s="4"/>
    </row>
    <row r="319" spans="2:27" ht="30" customHeight="1">
      <c r="B319" s="503"/>
      <c r="C319" s="341" t="s">
        <v>729</v>
      </c>
      <c r="D319" s="254">
        <v>77</v>
      </c>
      <c r="E319" s="342"/>
      <c r="F319" s="95" t="str">
        <f>IF(ISBLANK('6桁'!F319), "", IF(ISBLANK(G319), $F$313, G319))</f>
        <v>LM5+</v>
      </c>
      <c r="G319" s="126"/>
      <c r="H319" s="95" t="str">
        <f>IF(ISBLANK('6桁'!H319), "", IF(ISBLANK(I319), $H$313, I319))</f>
        <v>RV505</v>
      </c>
      <c r="I319" s="126"/>
      <c r="J319" s="95" t="str">
        <f>IF(ISBLANK('6桁'!J319), "", IF(ISBLANK(K319), $J$313, K319))</f>
        <v>EC204</v>
      </c>
      <c r="K319" s="20"/>
      <c r="L319" s="95" t="str">
        <f>IF(ISBLANK('6桁'!L319), "", IF(ISBLANK(M319), $L$313, M319))</f>
        <v/>
      </c>
      <c r="M319" s="20"/>
      <c r="N319" s="95" t="str">
        <f>IF(ISBLANK('6桁'!N319), "", IF(ISBLANK(O319), $N$313, O319))</f>
        <v/>
      </c>
      <c r="O319" s="126"/>
      <c r="P319" s="95" t="str">
        <f>IF(ISBLANK('6桁'!P319), "", IF(ISBLANK(Q319), $P$313, Q319))</f>
        <v/>
      </c>
      <c r="Q319" s="20"/>
      <c r="R319" s="161"/>
      <c r="S319" s="22"/>
      <c r="T319" s="74"/>
      <c r="U319" s="22"/>
      <c r="V319" s="267"/>
      <c r="W319" s="22"/>
      <c r="X319" s="4"/>
    </row>
    <row r="320" spans="2:27" ht="30" customHeight="1">
      <c r="B320" s="503"/>
      <c r="C320" s="341" t="s">
        <v>53</v>
      </c>
      <c r="D320" s="254" t="s">
        <v>1117</v>
      </c>
      <c r="E320" s="342">
        <v>86</v>
      </c>
      <c r="F320" s="95" t="str">
        <f>IF(ISBLANK('6桁'!F320), "", IF(ISBLANK(G320), $F$313, G320))</f>
        <v>LM5+</v>
      </c>
      <c r="G320" s="126"/>
      <c r="H320" s="95" t="str">
        <f>IF(ISBLANK('6桁'!H320), "", IF(ISBLANK(I320), $H$313, I320))</f>
        <v/>
      </c>
      <c r="I320" s="126"/>
      <c r="J320" s="95" t="str">
        <f>IF(ISBLANK('6桁'!J320), "", IF(ISBLANK(K320), $J$313, K320))</f>
        <v>EC204</v>
      </c>
      <c r="K320" s="20"/>
      <c r="L320" s="95" t="str">
        <f>IF(ISBLANK('6桁'!L320), "", IF(ISBLANK(M320), $L$313, M320))</f>
        <v/>
      </c>
      <c r="M320" s="126"/>
      <c r="N320" s="95" t="str">
        <f>IF(ISBLANK('6桁'!N320), "", IF(ISBLANK(O320), $N$313, O320))</f>
        <v/>
      </c>
      <c r="O320" s="126"/>
      <c r="P320" s="95" t="str">
        <f>IF(ISBLANK('6桁'!P320), "", IF(ISBLANK(Q320), $P$313, Q320))</f>
        <v>DZ101</v>
      </c>
      <c r="Q320" s="447" t="s">
        <v>2185</v>
      </c>
      <c r="R320" s="161"/>
      <c r="S320" s="22"/>
      <c r="T320" s="74"/>
      <c r="U320" s="22"/>
      <c r="V320" s="267"/>
      <c r="W320" s="22"/>
      <c r="X320" s="4"/>
    </row>
    <row r="321" spans="2:24" ht="30" customHeight="1">
      <c r="B321" s="503"/>
      <c r="C321" s="341" t="s">
        <v>48</v>
      </c>
      <c r="D321" s="254">
        <v>85</v>
      </c>
      <c r="E321" s="342">
        <v>89</v>
      </c>
      <c r="F321" s="95" t="str">
        <f>IF(ISBLANK('6桁'!F321), "", IF(ISBLANK(G321), $F$313, G321))</f>
        <v>LM5+</v>
      </c>
      <c r="G321" s="126"/>
      <c r="H321" s="95" t="str">
        <f>IF(ISBLANK('6桁'!H321), "", IF(ISBLANK(I321), $H$313, I321))</f>
        <v/>
      </c>
      <c r="I321" s="126"/>
      <c r="J321" s="95" t="str">
        <f>IF(ISBLANK('6桁'!J321), "", IF(ISBLANK(K321), $J$313, K321))</f>
        <v>EC204</v>
      </c>
      <c r="K321" s="20"/>
      <c r="L321" s="95" t="str">
        <f>IF(ISBLANK('6桁'!L321), "", IF(ISBLANK(M321), $L$313, M321))</f>
        <v>DZZ3</v>
      </c>
      <c r="M321" s="20"/>
      <c r="N321" s="95" t="str">
        <f>IF(ISBLANK('6桁'!N321), "", IF(ISBLANK(O321), $N$313, O321))</f>
        <v/>
      </c>
      <c r="O321" s="126"/>
      <c r="P321" s="95" t="str">
        <f>IF(ISBLANK('6桁'!P321), "", IF(ISBLANK(Q321), $P$313, Q321))</f>
        <v>DZ102</v>
      </c>
      <c r="Q321" s="20"/>
      <c r="R321" s="161"/>
      <c r="S321" s="22"/>
      <c r="T321" s="74"/>
      <c r="U321" s="22"/>
      <c r="V321" s="267"/>
      <c r="W321" s="22"/>
      <c r="X321" s="4"/>
    </row>
    <row r="322" spans="2:24" ht="30" customHeight="1">
      <c r="B322" s="503"/>
      <c r="C322" s="341" t="s">
        <v>54</v>
      </c>
      <c r="D322" s="254" t="s">
        <v>1118</v>
      </c>
      <c r="E322" s="342"/>
      <c r="F322" s="95" t="str">
        <f>IF(ISBLANK('6桁'!F322), "", IF(ISBLANK(G322), $F$313, G322))</f>
        <v/>
      </c>
      <c r="G322" s="126"/>
      <c r="H322" s="95" t="str">
        <f>IF(ISBLANK('6桁'!H322), "", IF(ISBLANK(I322), $H$313, I322))</f>
        <v/>
      </c>
      <c r="I322" s="126"/>
      <c r="J322" s="95" t="str">
        <f>IF(ISBLANK('6桁'!J322), "", IF(ISBLANK(K322), $J$313, K322))</f>
        <v/>
      </c>
      <c r="K322" s="20"/>
      <c r="L322" s="95" t="str">
        <f>IF(ISBLANK('6桁'!L322), "", IF(ISBLANK(M322), $L$313, M322))</f>
        <v/>
      </c>
      <c r="M322" s="20"/>
      <c r="N322" s="95" t="str">
        <f>IF(ISBLANK('6桁'!N322), "", IF(ISBLANK(O322), $N$313, O322))</f>
        <v/>
      </c>
      <c r="O322" s="126"/>
      <c r="P322" s="95" t="str">
        <f>IF(ISBLANK('6桁'!P322), "", IF(ISBLANK(Q322), $P$313, Q322))</f>
        <v>DZ102</v>
      </c>
      <c r="Q322" s="20"/>
      <c r="R322" s="161"/>
      <c r="S322" s="22"/>
      <c r="T322" s="74"/>
      <c r="U322" s="22"/>
      <c r="V322" s="267"/>
      <c r="W322" s="22"/>
      <c r="X322" s="4"/>
    </row>
    <row r="323" spans="2:24" ht="30" customHeight="1">
      <c r="B323" s="503"/>
      <c r="C323" s="341" t="s">
        <v>316</v>
      </c>
      <c r="D323" s="254">
        <v>74</v>
      </c>
      <c r="E323" s="342"/>
      <c r="F323" s="95" t="str">
        <f>IF(ISBLANK('6桁'!F323), "", IF(ISBLANK(G323), $F$313, G323))</f>
        <v/>
      </c>
      <c r="G323" s="96"/>
      <c r="H323" s="95" t="str">
        <f>IF(ISBLANK('6桁'!H323), "", IF(ISBLANK(I323), $H$313, I323))</f>
        <v/>
      </c>
      <c r="I323" s="126"/>
      <c r="J323" s="95" t="str">
        <f>IF(ISBLANK('6桁'!J323), "", IF(ISBLANK(K323), $J$313, K323))</f>
        <v>EC204</v>
      </c>
      <c r="K323" s="20"/>
      <c r="L323" s="95" t="str">
        <f>IF(ISBLANK('6桁'!L323), "", IF(ISBLANK(M323), $L$313, M323))</f>
        <v/>
      </c>
      <c r="M323" s="20"/>
      <c r="N323" s="95" t="str">
        <f>IF(ISBLANK('6桁'!N323), "", IF(ISBLANK(O323), $N$313, O323))</f>
        <v/>
      </c>
      <c r="O323" s="126"/>
      <c r="P323" s="95" t="str">
        <f>IF(ISBLANK('6桁'!P323), "", IF(ISBLANK(Q323), $P$313, Q323))</f>
        <v/>
      </c>
      <c r="Q323" s="20"/>
      <c r="R323" s="161"/>
      <c r="S323" s="22"/>
      <c r="T323" s="74"/>
      <c r="U323" s="22"/>
      <c r="V323" s="267"/>
      <c r="W323" s="22"/>
      <c r="X323" s="4"/>
    </row>
    <row r="324" spans="2:24" ht="30" customHeight="1">
      <c r="B324" s="503"/>
      <c r="C324" s="411" t="s">
        <v>204</v>
      </c>
      <c r="D324" s="317">
        <v>77</v>
      </c>
      <c r="E324" s="249"/>
      <c r="F324" s="319" t="str">
        <f>IF(ISBLANK('6桁'!F324), "", IF(ISBLANK(G324), $F$313, G324))</f>
        <v>LM5+</v>
      </c>
      <c r="G324" s="126"/>
      <c r="H324" s="319" t="str">
        <f>IF(ISBLANK('6桁'!H324), "", IF(ISBLANK(I324), $H$313, I324))</f>
        <v>RV505</v>
      </c>
      <c r="I324" s="132"/>
      <c r="J324" s="95" t="str">
        <f>IF(ISBLANK('6桁'!J324), "", IF(ISBLANK(K324), $J$313, K324))</f>
        <v>EC204</v>
      </c>
      <c r="K324" s="20"/>
      <c r="L324" s="319" t="str">
        <f>IF(ISBLANK('6桁'!L324), "", IF(ISBLANK(M324), $L$313, M324))</f>
        <v/>
      </c>
      <c r="M324" s="236"/>
      <c r="N324" s="319" t="str">
        <f>IF(ISBLANK('6桁'!N324), "", IF(ISBLANK(O324), $N$313, O324))</f>
        <v/>
      </c>
      <c r="O324" s="126"/>
      <c r="P324" s="319" t="str">
        <f>IF(ISBLANK('6桁'!P324), "", IF(ISBLANK(Q324), $P$313, Q324))</f>
        <v/>
      </c>
      <c r="Q324" s="236"/>
      <c r="R324" s="161"/>
      <c r="S324" s="22"/>
      <c r="T324" s="74"/>
      <c r="U324" s="22"/>
      <c r="V324" s="267"/>
      <c r="W324" s="22"/>
      <c r="X324" s="4"/>
    </row>
    <row r="325" spans="2:24" ht="30" customHeight="1">
      <c r="B325" s="503"/>
      <c r="C325" s="87" t="s">
        <v>135</v>
      </c>
      <c r="D325" s="254">
        <v>81</v>
      </c>
      <c r="E325" s="342"/>
      <c r="F325" s="95" t="str">
        <f>IF(ISBLANK('6桁'!F325), "", IF(ISBLANK(G325), $F$313, G325))</f>
        <v/>
      </c>
      <c r="G325" s="126"/>
      <c r="H325" s="95" t="str">
        <f>IF(ISBLANK('6桁'!H325), "", IF(ISBLANK(I325), $H$313, I325))</f>
        <v/>
      </c>
      <c r="I325" s="126"/>
      <c r="J325" s="95" t="str">
        <f>IF(ISBLANK('6桁'!J325), "", IF(ISBLANK(K325), $J$313, K325))</f>
        <v>EC204</v>
      </c>
      <c r="K325" s="20"/>
      <c r="L325" s="95" t="str">
        <f>IF(ISBLANK('6桁'!L325), "", IF(ISBLANK(M325), $L$313, M325))</f>
        <v/>
      </c>
      <c r="M325" s="126"/>
      <c r="N325" s="95" t="str">
        <f>IF(ISBLANK('6桁'!N325), "", IF(ISBLANK(O325), $N$313, O325))</f>
        <v/>
      </c>
      <c r="O325" s="126"/>
      <c r="P325" s="95" t="str">
        <f>IF(ISBLANK('6桁'!P325), "", IF(ISBLANK(Q325), $P$313, Q325))</f>
        <v/>
      </c>
      <c r="Q325" s="20"/>
      <c r="R325" s="161"/>
      <c r="S325" s="22"/>
      <c r="T325" s="74"/>
      <c r="U325" s="22"/>
      <c r="V325" s="267"/>
      <c r="W325" s="22"/>
      <c r="X325" s="4"/>
    </row>
    <row r="326" spans="2:24" ht="30" customHeight="1">
      <c r="B326" s="503"/>
      <c r="C326" s="341" t="s">
        <v>102</v>
      </c>
      <c r="D326" s="254">
        <v>84</v>
      </c>
      <c r="E326" s="342">
        <v>88</v>
      </c>
      <c r="F326" s="95" t="str">
        <f>IF(ISBLANK('6桁'!F326), "", IF(ISBLANK(G326), $F$313, G326))</f>
        <v>LM5+</v>
      </c>
      <c r="G326" s="126"/>
      <c r="H326" s="95" t="str">
        <f>IF(ISBLANK('6桁'!H326), "", IF(ISBLANK(I326), $H$313, I326))</f>
        <v>RV505</v>
      </c>
      <c r="I326" s="126"/>
      <c r="J326" s="95" t="str">
        <f>IF(ISBLANK('6桁'!J326), "", IF(ISBLANK(K326), $J$313, K326))</f>
        <v>EC204</v>
      </c>
      <c r="K326" s="20"/>
      <c r="L326" s="95" t="str">
        <f>IF(ISBLANK('6桁'!L326), "", IF(ISBLANK(M326), $L$313, M326))</f>
        <v/>
      </c>
      <c r="M326" s="20"/>
      <c r="N326" s="95" t="str">
        <f>IF(ISBLANK('6桁'!N326), "", IF(ISBLANK(O326), $N$313, O326))</f>
        <v/>
      </c>
      <c r="O326" s="126"/>
      <c r="P326" s="95" t="str">
        <f>IF(ISBLANK('6桁'!P326), "", IF(ISBLANK(Q326), $P$313, Q326))</f>
        <v/>
      </c>
      <c r="Q326" s="20"/>
      <c r="R326" s="161"/>
      <c r="S326" s="22"/>
      <c r="T326" s="74"/>
      <c r="U326" s="22"/>
      <c r="V326" s="267"/>
      <c r="W326" s="22"/>
      <c r="X326" s="4"/>
    </row>
    <row r="327" spans="2:24" ht="30" customHeight="1">
      <c r="B327" s="503"/>
      <c r="C327" s="341" t="s">
        <v>85</v>
      </c>
      <c r="D327" s="254">
        <v>88</v>
      </c>
      <c r="E327" s="342">
        <v>92</v>
      </c>
      <c r="F327" s="95" t="str">
        <f>IF(ISBLANK('6桁'!F327), "", IF(ISBLANK(G327), $F$313, G327))</f>
        <v>LM704</v>
      </c>
      <c r="G327" s="445" t="s">
        <v>2184</v>
      </c>
      <c r="H327" s="95" t="str">
        <f>IF(ISBLANK('6桁'!H327), "", IF(ISBLANK(I327), $H$313, I327))</f>
        <v>RV505</v>
      </c>
      <c r="I327" s="126"/>
      <c r="J327" s="95" t="str">
        <f>IF(ISBLANK('6桁'!J327), "", IF(ISBLANK(K327), $J$313, K327))</f>
        <v>EC204</v>
      </c>
      <c r="K327" s="20"/>
      <c r="L327" s="95" t="str">
        <f>IF(ISBLANK('6桁'!L327), "", IF(ISBLANK(M327), $L$313, M327))</f>
        <v/>
      </c>
      <c r="M327" s="126"/>
      <c r="N327" s="95" t="str">
        <f>IF(ISBLANK('6桁'!N327), "", IF(ISBLANK(O327), $N$313, O327))</f>
        <v/>
      </c>
      <c r="O327" s="126"/>
      <c r="P327" s="95" t="str">
        <f>IF(ISBLANK('6桁'!P327), "", IF(ISBLANK(Q327), $P$313, Q327))</f>
        <v>DZ102</v>
      </c>
      <c r="Q327" s="20"/>
      <c r="R327" s="161"/>
      <c r="S327" s="22"/>
      <c r="T327" s="74"/>
      <c r="U327" s="22"/>
      <c r="V327" s="267"/>
      <c r="W327" s="22"/>
      <c r="X327" s="4"/>
    </row>
    <row r="328" spans="2:24" ht="30" customHeight="1">
      <c r="B328" s="503"/>
      <c r="C328" s="341" t="s">
        <v>68</v>
      </c>
      <c r="D328" s="254">
        <v>91</v>
      </c>
      <c r="E328" s="342">
        <v>95</v>
      </c>
      <c r="F328" s="95" t="str">
        <f>IF(ISBLANK('6桁'!F328), "", IF(ISBLANK(G328), $F$313, G328))</f>
        <v>LM704</v>
      </c>
      <c r="G328" s="445" t="s">
        <v>2184</v>
      </c>
      <c r="H328" s="95" t="str">
        <f>IF(ISBLANK('6桁'!H328), "", IF(ISBLANK(I328), $H$313, I328))</f>
        <v/>
      </c>
      <c r="I328" s="126"/>
      <c r="J328" s="95" t="str">
        <f>IF(ISBLANK('6桁'!J328), "", IF(ISBLANK(K328), $J$313, K328))</f>
        <v>EC204</v>
      </c>
      <c r="K328" s="20"/>
      <c r="L328" s="95" t="str">
        <f>IF(ISBLANK('6桁'!L328), "", IF(ISBLANK(M328), $L$313, M328))</f>
        <v/>
      </c>
      <c r="M328" s="20"/>
      <c r="N328" s="95" t="str">
        <f>IF(ISBLANK('6桁'!N328), "", IF(ISBLANK(O328), $N$313, O328))</f>
        <v/>
      </c>
      <c r="O328" s="126"/>
      <c r="P328" s="95" t="str">
        <f>IF(ISBLANK('6桁'!P328), "", IF(ISBLANK(Q328), $P$313, Q328))</f>
        <v>DZ102</v>
      </c>
      <c r="Q328" s="20"/>
      <c r="R328" s="161"/>
      <c r="S328" s="22"/>
      <c r="T328" s="74"/>
      <c r="U328" s="22"/>
      <c r="V328" s="267"/>
      <c r="W328" s="22"/>
      <c r="X328" s="4"/>
    </row>
    <row r="329" spans="2:24" ht="30" customHeight="1">
      <c r="B329" s="503"/>
      <c r="C329" s="345" t="s">
        <v>344</v>
      </c>
      <c r="D329" s="318">
        <v>72</v>
      </c>
      <c r="E329" s="361"/>
      <c r="F329" s="94" t="str">
        <f>IF(ISBLANK('6桁'!F329), "", IF(ISBLANK(G329), $F$313, G329))</f>
        <v/>
      </c>
      <c r="G329" s="133"/>
      <c r="H329" s="94" t="str">
        <f>IF(ISBLANK('6桁'!H329), "", IF(ISBLANK(I329), $H$313, I329))</f>
        <v/>
      </c>
      <c r="I329" s="133"/>
      <c r="J329" s="94" t="str">
        <f>IF(ISBLANK('6桁'!J329), "", IF(ISBLANK(K329), $J$313, K329))</f>
        <v>EC204</v>
      </c>
      <c r="K329" s="237"/>
      <c r="L329" s="94" t="str">
        <f>IF(ISBLANK('6桁'!L329), "", IF(ISBLANK(M329), $L$313, M329))</f>
        <v/>
      </c>
      <c r="M329" s="237"/>
      <c r="N329" s="94" t="str">
        <f>IF(ISBLANK('6桁'!N329), "", IF(ISBLANK(O329), $N$313, O329))</f>
        <v/>
      </c>
      <c r="O329" s="133"/>
      <c r="P329" s="94" t="str">
        <f>IF(ISBLANK('6桁'!P329), "", IF(ISBLANK(Q329), $P$313, Q329))</f>
        <v/>
      </c>
      <c r="Q329" s="237"/>
      <c r="R329" s="161"/>
      <c r="S329" s="22"/>
      <c r="T329" s="74"/>
      <c r="U329" s="22"/>
      <c r="V329" s="267"/>
      <c r="W329" s="22"/>
      <c r="X329" s="4"/>
    </row>
    <row r="330" spans="2:24" ht="30" customHeight="1">
      <c r="B330" s="503"/>
      <c r="C330" s="341" t="s">
        <v>345</v>
      </c>
      <c r="D330" s="254">
        <v>81</v>
      </c>
      <c r="E330" s="342"/>
      <c r="F330" s="95" t="str">
        <f>IF(ISBLANK('6桁'!F330), "", IF(ISBLANK(G330), $F$313, G330))</f>
        <v>LM5+</v>
      </c>
      <c r="G330" s="126"/>
      <c r="H330" s="95" t="str">
        <f>IF(ISBLANK('6桁'!H330), "", IF(ISBLANK(I330), $H$313, I330))</f>
        <v/>
      </c>
      <c r="I330" s="126"/>
      <c r="J330" s="95" t="str">
        <f>IF(ISBLANK('6桁'!J330), "", IF(ISBLANK(K330), $J$313, K330))</f>
        <v>EC204</v>
      </c>
      <c r="K330" s="20"/>
      <c r="L330" s="95" t="str">
        <f>IF(ISBLANK('6桁'!L330), "", IF(ISBLANK(M330), $L$313, M330))</f>
        <v/>
      </c>
      <c r="M330" s="20"/>
      <c r="N330" s="95" t="str">
        <f>IF(ISBLANK('6桁'!N330), "", IF(ISBLANK(O330), $N$313, O330))</f>
        <v/>
      </c>
      <c r="O330" s="126"/>
      <c r="P330" s="95" t="str">
        <f>IF(ISBLANK('6桁'!P330), "", IF(ISBLANK(Q330), $P$313, Q330))</f>
        <v/>
      </c>
      <c r="Q330" s="20"/>
      <c r="R330" s="161"/>
      <c r="S330" s="22"/>
      <c r="T330" s="74"/>
      <c r="U330" s="22"/>
      <c r="V330" s="267"/>
      <c r="W330" s="22"/>
      <c r="X330" s="4"/>
    </row>
    <row r="331" spans="2:24" ht="30" customHeight="1">
      <c r="B331" s="503"/>
      <c r="C331" s="341" t="s">
        <v>346</v>
      </c>
      <c r="D331" s="254">
        <v>84</v>
      </c>
      <c r="E331" s="342">
        <v>88</v>
      </c>
      <c r="F331" s="95" t="str">
        <f>IF(ISBLANK('6桁'!F331), "", IF(ISBLANK(G331), $F$313, G331))</f>
        <v>LM5+</v>
      </c>
      <c r="G331" s="126"/>
      <c r="H331" s="95" t="str">
        <f>IF(ISBLANK('6桁'!H331), "", IF(ISBLANK(I331), $H$313, I331))</f>
        <v>RV505</v>
      </c>
      <c r="I331" s="126"/>
      <c r="J331" s="95" t="str">
        <f>IF(ISBLANK('6桁'!J331), "", IF(ISBLANK(K331), $J$313, K331))</f>
        <v>EC204</v>
      </c>
      <c r="K331" s="20"/>
      <c r="L331" s="95" t="str">
        <f>IF(ISBLANK('6桁'!L331), "", IF(ISBLANK(M331), $L$313, M331))</f>
        <v/>
      </c>
      <c r="M331" s="20"/>
      <c r="N331" s="95" t="str">
        <f>IF(ISBLANK('6桁'!N331), "", IF(ISBLANK(O331), $N$313, O331))</f>
        <v/>
      </c>
      <c r="O331" s="126"/>
      <c r="P331" s="95" t="str">
        <f>IF(ISBLANK('6桁'!P331), "", IF(ISBLANK(Q331), $P$313, Q331))</f>
        <v/>
      </c>
      <c r="Q331" s="20"/>
      <c r="R331" s="161"/>
      <c r="S331" s="22"/>
      <c r="T331" s="74"/>
      <c r="U331" s="22"/>
      <c r="V331" s="267"/>
      <c r="W331" s="22"/>
      <c r="X331" s="4"/>
    </row>
    <row r="332" spans="2:24" ht="30" customHeight="1">
      <c r="B332" s="503"/>
      <c r="C332" s="570" t="s">
        <v>176</v>
      </c>
      <c r="D332" s="254">
        <v>88</v>
      </c>
      <c r="E332" s="342">
        <v>92</v>
      </c>
      <c r="F332" s="95" t="str">
        <f>IF(ISBLANK('6桁'!F332), "", IF(ISBLANK(G332), $F$313, G332))</f>
        <v>LM5+</v>
      </c>
      <c r="G332" s="133"/>
      <c r="H332" s="94" t="str">
        <f>IF(ISBLANK('6桁'!H332), "", IF(ISBLANK(I332), $H$313, I332))</f>
        <v>RV505</v>
      </c>
      <c r="I332" s="133"/>
      <c r="J332" s="94" t="str">
        <f>IF(ISBLANK('6桁'!J332), "", IF(ISBLANK(K332), $J$313, K332))</f>
        <v>EC204</v>
      </c>
      <c r="K332" s="237"/>
      <c r="L332" s="95" t="str">
        <f>IF(ISBLANK('6桁'!L332), "", IF(ISBLANK(M332), $L$313, M332))</f>
        <v/>
      </c>
      <c r="M332" s="20"/>
      <c r="N332" s="94" t="str">
        <f>IF(ISBLANK('6桁'!N332), "", IF(ISBLANK(O332), $N$313, O332))</f>
        <v/>
      </c>
      <c r="O332" s="133"/>
      <c r="P332" s="94" t="str">
        <f>IF(ISBLANK('6桁'!P332), "", IF(ISBLANK(Q332), $P$313, Q332))</f>
        <v/>
      </c>
      <c r="Q332" s="237"/>
      <c r="R332" s="161"/>
      <c r="S332" s="22"/>
      <c r="T332" s="74"/>
      <c r="U332" s="22"/>
      <c r="V332" s="267"/>
      <c r="W332" s="22"/>
      <c r="X332" s="4"/>
    </row>
    <row r="333" spans="2:24" ht="30" customHeight="1">
      <c r="B333" s="503"/>
      <c r="C333" s="571"/>
      <c r="D333" s="318">
        <v>88</v>
      </c>
      <c r="E333" s="361"/>
      <c r="F333" s="94" t="str">
        <f>IF(ISBLANK('6桁'!F333), "", IF(ISBLANK(G333), $F$313, G333))</f>
        <v/>
      </c>
      <c r="G333" s="126"/>
      <c r="H333" s="95" t="str">
        <f>IF(ISBLANK('6桁'!H333), "", IF(ISBLANK(I333), $H$313, I333))</f>
        <v>RV505</v>
      </c>
      <c r="I333" s="126"/>
      <c r="J333" s="95" t="str">
        <f>IF(ISBLANK('6桁'!J333), "", IF(ISBLANK(K333), $J$313, K333))</f>
        <v/>
      </c>
      <c r="K333" s="20"/>
      <c r="L333" s="95" t="str">
        <f>IF(ISBLANK('6桁'!L333), "", IF(ISBLANK(M333), $L$313, M333))</f>
        <v/>
      </c>
      <c r="M333" s="20"/>
      <c r="N333" s="95" t="str">
        <f>IF(ISBLANK('6桁'!N333), "", IF(ISBLANK(O333), $N$313, O333))</f>
        <v/>
      </c>
      <c r="O333" s="126"/>
      <c r="P333" s="95" t="str">
        <f>IF(ISBLANK('6桁'!P333), "", IF(ISBLANK(Q333), $P$313, Q333))</f>
        <v/>
      </c>
      <c r="Q333" s="20"/>
      <c r="R333" s="161"/>
      <c r="S333" s="22"/>
      <c r="T333" s="74"/>
      <c r="U333" s="22"/>
      <c r="V333" s="267"/>
      <c r="W333" s="22"/>
      <c r="X333" s="4"/>
    </row>
    <row r="334" spans="2:24" ht="30" customHeight="1">
      <c r="B334" s="503"/>
      <c r="C334" s="341" t="s">
        <v>107</v>
      </c>
      <c r="D334" s="254">
        <v>91</v>
      </c>
      <c r="E334" s="342">
        <v>95</v>
      </c>
      <c r="F334" s="95" t="str">
        <f>IF(ISBLANK('6桁'!F334), "", IF(ISBLANK(G334), $F$313, G334))</f>
        <v>LM5+</v>
      </c>
      <c r="G334" s="126"/>
      <c r="H334" s="95" t="str">
        <f>IF(ISBLANK('6桁'!H334), "", IF(ISBLANK(I334), $H$313, I334))</f>
        <v>RV505</v>
      </c>
      <c r="I334" s="126"/>
      <c r="J334" s="95" t="str">
        <f>IF(ISBLANK('6桁'!J334), "", IF(ISBLANK(K334), $J$313, K334))</f>
        <v>EC204</v>
      </c>
      <c r="K334" s="20"/>
      <c r="L334" s="95" t="str">
        <f>IF(ISBLANK('6桁'!L334), "", IF(ISBLANK(M334), $L$313, M334))</f>
        <v/>
      </c>
      <c r="M334" s="20"/>
      <c r="N334" s="95" t="str">
        <f>IF(ISBLANK('6桁'!N334), "", IF(ISBLANK(O334), $N$313, O334))</f>
        <v/>
      </c>
      <c r="O334" s="126"/>
      <c r="P334" s="95" t="str">
        <f>IF(ISBLANK('6桁'!P334), "", IF(ISBLANK(Q334), $P$313, Q334))</f>
        <v/>
      </c>
      <c r="Q334" s="20"/>
      <c r="R334" s="161"/>
      <c r="S334" s="22"/>
      <c r="T334" s="74"/>
      <c r="U334" s="22"/>
      <c r="V334" s="267"/>
      <c r="W334" s="22"/>
      <c r="X334" s="4"/>
    </row>
    <row r="335" spans="2:24" ht="30" customHeight="1">
      <c r="B335" s="503"/>
      <c r="C335" s="341" t="s">
        <v>109</v>
      </c>
      <c r="D335" s="254">
        <v>94</v>
      </c>
      <c r="E335" s="342">
        <v>99</v>
      </c>
      <c r="F335" s="95" t="str">
        <f>IF(ISBLANK('6桁'!F335), "", IF(ISBLANK(G335), $F$313, G335))</f>
        <v>LM5+</v>
      </c>
      <c r="G335" s="126"/>
      <c r="H335" s="95" t="str">
        <f>IF(ISBLANK('6桁'!H335), "", IF(ISBLANK(I335), $H$313, I335))</f>
        <v>RV505</v>
      </c>
      <c r="I335" s="126"/>
      <c r="J335" s="95" t="str">
        <f>IF(ISBLANK('6桁'!J335), "", IF(ISBLANK(K335), $J$313, K335))</f>
        <v>EC204</v>
      </c>
      <c r="K335" s="20"/>
      <c r="L335" s="95" t="str">
        <f>IF(ISBLANK('6桁'!L335), "", IF(ISBLANK(M335), $L$313, M335))</f>
        <v/>
      </c>
      <c r="M335" s="20"/>
      <c r="N335" s="95" t="str">
        <f>IF(ISBLANK('6桁'!N335), "", IF(ISBLANK(O335), $N$313, O335))</f>
        <v/>
      </c>
      <c r="O335" s="126"/>
      <c r="P335" s="95" t="str">
        <f>IF(ISBLANK('6桁'!P335), "", IF(ISBLANK(Q335), $P$313, Q335))</f>
        <v/>
      </c>
      <c r="Q335" s="20"/>
      <c r="R335" s="161"/>
      <c r="S335" s="22"/>
      <c r="T335" s="74"/>
      <c r="U335" s="22"/>
      <c r="V335" s="267"/>
      <c r="W335" s="22"/>
      <c r="X335" s="4"/>
    </row>
    <row r="336" spans="2:24" ht="30" customHeight="1">
      <c r="B336" s="503"/>
      <c r="C336" s="341" t="s">
        <v>347</v>
      </c>
      <c r="D336" s="254">
        <v>96</v>
      </c>
      <c r="E336" s="342">
        <v>100</v>
      </c>
      <c r="F336" s="95" t="str">
        <f>IF(ISBLANK('6桁'!F336), "", IF(ISBLANK(G336), $F$313, G336))</f>
        <v/>
      </c>
      <c r="G336" s="126"/>
      <c r="H336" s="95" t="str">
        <f>IF(ISBLANK('6桁'!H336), "", IF(ISBLANK(I336), $H$313, I336))</f>
        <v>RV505</v>
      </c>
      <c r="I336" s="126"/>
      <c r="J336" s="95" t="str">
        <f>IF(ISBLANK('6桁'!J336), "", IF(ISBLANK(K336), $J$313, K336))</f>
        <v>EC204</v>
      </c>
      <c r="K336" s="20"/>
      <c r="L336" s="95" t="str">
        <f>IF(ISBLANK('6桁'!L336), "", IF(ISBLANK(M336), $L$313, M336))</f>
        <v/>
      </c>
      <c r="M336" s="20"/>
      <c r="N336" s="95" t="str">
        <f>IF(ISBLANK('6桁'!N336), "", IF(ISBLANK(O336), $N$313, O336))</f>
        <v/>
      </c>
      <c r="O336" s="126"/>
      <c r="P336" s="95" t="str">
        <f>IF(ISBLANK('6桁'!P336), "", IF(ISBLANK(Q336), $P$313, Q336))</f>
        <v/>
      </c>
      <c r="Q336" s="20"/>
      <c r="R336" s="161"/>
      <c r="S336" s="22"/>
      <c r="T336" s="74"/>
      <c r="U336" s="22"/>
      <c r="V336" s="267"/>
      <c r="W336" s="22"/>
      <c r="X336" s="4"/>
    </row>
    <row r="337" spans="2:27" ht="30" customHeight="1">
      <c r="B337" s="503"/>
      <c r="C337" s="341" t="s">
        <v>352</v>
      </c>
      <c r="D337" s="500">
        <v>92</v>
      </c>
      <c r="E337" s="501"/>
      <c r="F337" s="95" t="str">
        <f>IF(ISBLANK('6桁'!F337), "", IF(ISBLANK(G337), $F$313, G337))</f>
        <v/>
      </c>
      <c r="G337" s="126"/>
      <c r="H337" s="95" t="str">
        <f>IF(ISBLANK('6桁'!H337), "", IF(ISBLANK(I337), $H$313, I337))</f>
        <v/>
      </c>
      <c r="I337" s="126"/>
      <c r="J337" s="95" t="str">
        <f>IF(ISBLANK('6桁'!J337), "", IF(ISBLANK(K337), $J$313, K337))</f>
        <v>EC204</v>
      </c>
      <c r="K337" s="20"/>
      <c r="L337" s="95" t="str">
        <f>IF(ISBLANK('6桁'!L337), "", IF(ISBLANK(M337), $L$313, M337))</f>
        <v/>
      </c>
      <c r="M337" s="20"/>
      <c r="N337" s="95" t="str">
        <f>IF(ISBLANK('6桁'!N337), "", IF(ISBLANK(O337), $N$313, O337))</f>
        <v/>
      </c>
      <c r="O337" s="126"/>
      <c r="P337" s="95" t="str">
        <f>IF(ISBLANK('6桁'!P337), "", IF(ISBLANK(Q337), $P$313, Q337))</f>
        <v/>
      </c>
      <c r="Q337" s="236"/>
      <c r="R337" s="161"/>
      <c r="S337" s="22"/>
      <c r="T337" s="74"/>
      <c r="U337" s="22"/>
      <c r="V337" s="267"/>
      <c r="W337" s="22"/>
      <c r="X337" s="4"/>
    </row>
    <row r="338" spans="2:27" ht="30" customHeight="1">
      <c r="B338" s="503"/>
      <c r="C338" s="341" t="s">
        <v>353</v>
      </c>
      <c r="D338" s="500">
        <v>96</v>
      </c>
      <c r="E338" s="501"/>
      <c r="F338" s="95" t="str">
        <f>IF(ISBLANK('6桁'!F338), "", IF(ISBLANK(G338), $F$313, G338))</f>
        <v/>
      </c>
      <c r="G338" s="126"/>
      <c r="H338" s="95" t="str">
        <f>IF(ISBLANK('6桁'!H338), "", IF(ISBLANK(I338), $H$313, I338))</f>
        <v>RV505</v>
      </c>
      <c r="I338" s="126"/>
      <c r="J338" s="95" t="str">
        <f>IF(ISBLANK('6桁'!J338), "", IF(ISBLANK(K338), $J$313, K338))</f>
        <v>EC204</v>
      </c>
      <c r="K338" s="20"/>
      <c r="L338" s="95" t="str">
        <f>IF(ISBLANK('6桁'!L338), "", IF(ISBLANK(M338), $L$313, M338))</f>
        <v/>
      </c>
      <c r="M338" s="20"/>
      <c r="N338" s="95" t="str">
        <f>IF(ISBLANK('6桁'!N338), "", IF(ISBLANK(O338), $N$313, O338))</f>
        <v/>
      </c>
      <c r="O338" s="126"/>
      <c r="P338" s="95" t="str">
        <f>IF(ISBLANK('6桁'!P338), "", IF(ISBLANK(Q338), $P$313, Q338))</f>
        <v/>
      </c>
      <c r="Q338" s="20"/>
      <c r="R338" s="161"/>
      <c r="S338" s="22"/>
      <c r="T338" s="74"/>
      <c r="U338" s="22"/>
      <c r="V338" s="267"/>
      <c r="W338" s="22"/>
      <c r="X338" s="4"/>
    </row>
    <row r="339" spans="2:27" ht="30" customHeight="1" thickBot="1">
      <c r="B339" s="544"/>
      <c r="C339" s="343" t="s">
        <v>354</v>
      </c>
      <c r="D339" s="558">
        <v>98</v>
      </c>
      <c r="E339" s="559"/>
      <c r="F339" s="118" t="str">
        <f>IF(ISBLANK('6桁'!F339), "", IF(ISBLANK(G339), $F$313, G339))</f>
        <v/>
      </c>
      <c r="G339" s="127"/>
      <c r="H339" s="118" t="str">
        <f>IF(ISBLANK('6桁'!H339), "", IF(ISBLANK(I339), $H$313, I339))</f>
        <v>RV505</v>
      </c>
      <c r="I339" s="127"/>
      <c r="J339" s="118" t="str">
        <f>IF(ISBLANK('6桁'!J339), "", IF(ISBLANK(K339), $J$313, K339))</f>
        <v>EC204</v>
      </c>
      <c r="K339" s="21"/>
      <c r="L339" s="118" t="str">
        <f>IF(ISBLANK('6桁'!L339), "", IF(ISBLANK(M339), $L$313, M339))</f>
        <v/>
      </c>
      <c r="M339" s="21"/>
      <c r="N339" s="118" t="str">
        <f>IF(ISBLANK('6桁'!N339), "", IF(ISBLANK(O339), $N$313, O339))</f>
        <v/>
      </c>
      <c r="O339" s="127"/>
      <c r="P339" s="118" t="str">
        <f>IF(ISBLANK('6桁'!P339), "", IF(ISBLANK(Q339), $P$313, Q339))</f>
        <v/>
      </c>
      <c r="Q339" s="21"/>
      <c r="R339" s="161"/>
      <c r="S339" s="22"/>
      <c r="T339" s="74"/>
      <c r="U339" s="22"/>
      <c r="V339" s="267"/>
      <c r="W339" s="22"/>
      <c r="X339" s="4"/>
    </row>
    <row r="340" spans="2:27" ht="33.75" customHeight="1">
      <c r="B340" s="545" t="s">
        <v>1119</v>
      </c>
      <c r="C340" s="545"/>
      <c r="D340" s="545"/>
      <c r="E340" s="545"/>
      <c r="F340" s="545"/>
      <c r="G340" s="545"/>
      <c r="H340" s="545"/>
      <c r="I340" s="545"/>
      <c r="J340" s="545"/>
      <c r="K340" s="545"/>
      <c r="L340" s="545"/>
      <c r="M340" s="545"/>
      <c r="N340" s="545"/>
      <c r="O340" s="545"/>
      <c r="P340" s="545"/>
      <c r="Q340" s="545"/>
      <c r="R340" s="546"/>
      <c r="S340" s="546"/>
      <c r="T340" s="546"/>
      <c r="U340" s="546"/>
    </row>
    <row r="341" spans="2:27" ht="13.5" customHeight="1">
      <c r="C341" s="327"/>
      <c r="D341" s="327"/>
      <c r="E341" s="327"/>
      <c r="F341" s="10"/>
      <c r="G341" s="17"/>
      <c r="H341" s="10"/>
      <c r="I341" s="17"/>
      <c r="J341" s="10"/>
      <c r="K341" s="17"/>
      <c r="L341" s="10"/>
      <c r="M341" s="17"/>
      <c r="N341" s="10"/>
      <c r="O341" s="17"/>
      <c r="P341" s="10"/>
      <c r="Q341" s="17"/>
      <c r="R341" s="10"/>
      <c r="S341" s="17"/>
      <c r="T341" s="10"/>
      <c r="U341" s="17"/>
      <c r="V341" s="10"/>
      <c r="W341" s="17"/>
      <c r="X341" s="10"/>
      <c r="Y341" s="17"/>
    </row>
    <row r="342" spans="2:27" ht="14.25" customHeight="1" thickBot="1">
      <c r="C342" s="327"/>
      <c r="D342" s="327"/>
      <c r="E342" s="327"/>
      <c r="F342" s="74"/>
      <c r="G342" s="18"/>
      <c r="H342" s="74"/>
      <c r="I342" s="18"/>
      <c r="J342" s="74"/>
      <c r="K342" s="18"/>
      <c r="L342" s="74"/>
      <c r="M342" s="18"/>
      <c r="N342" s="74"/>
      <c r="O342" s="18"/>
      <c r="P342" s="74"/>
      <c r="Q342" s="18"/>
      <c r="R342" s="74"/>
      <c r="S342" s="17"/>
      <c r="T342" s="74"/>
      <c r="U342" s="18"/>
    </row>
    <row r="343" spans="2:27" ht="25.5" customHeight="1" thickTop="1" thickBot="1">
      <c r="B343" s="518" t="s">
        <v>451</v>
      </c>
      <c r="C343" s="519"/>
      <c r="D343" s="519"/>
      <c r="E343" s="519"/>
      <c r="F343" s="519"/>
      <c r="G343" s="519"/>
      <c r="H343" s="519"/>
      <c r="I343" s="519"/>
      <c r="J343" s="519"/>
      <c r="K343" s="519"/>
      <c r="L343" s="519"/>
      <c r="M343" s="519"/>
      <c r="N343" s="519"/>
      <c r="O343" s="519"/>
      <c r="P343" s="519"/>
      <c r="Q343" s="519"/>
      <c r="R343" s="519"/>
      <c r="S343" s="519"/>
      <c r="T343" s="519"/>
      <c r="U343" s="519"/>
      <c r="V343" s="519"/>
      <c r="W343" s="519"/>
      <c r="X343" s="519"/>
      <c r="Y343" s="519"/>
      <c r="Z343" s="519"/>
      <c r="AA343" s="520"/>
    </row>
    <row r="344" spans="2:27" ht="14.25" thickTop="1"/>
    <row r="345" spans="2:27" s="239" customFormat="1" ht="20.100000000000001" customHeight="1" thickBot="1">
      <c r="B345" s="238" t="s">
        <v>730</v>
      </c>
      <c r="F345" s="240"/>
      <c r="H345" s="240"/>
      <c r="J345" s="240"/>
      <c r="L345" s="240"/>
      <c r="N345" s="240"/>
      <c r="P345" s="240"/>
      <c r="R345" s="240"/>
      <c r="T345" s="240"/>
      <c r="V345" s="240"/>
      <c r="X345" s="240"/>
    </row>
    <row r="346" spans="2:27" ht="19.5" customHeight="1" thickBot="1">
      <c r="B346" s="521" t="s">
        <v>452</v>
      </c>
      <c r="C346" s="524" t="s">
        <v>524</v>
      </c>
      <c r="D346" s="527" t="s">
        <v>1113</v>
      </c>
      <c r="E346" s="540"/>
      <c r="F346" s="531" t="s">
        <v>453</v>
      </c>
      <c r="G346" s="532"/>
      <c r="H346" s="532"/>
      <c r="I346" s="532"/>
      <c r="J346" s="532"/>
      <c r="K346" s="532"/>
      <c r="L346" s="532"/>
      <c r="M346" s="532"/>
      <c r="N346" s="532"/>
      <c r="O346" s="532"/>
      <c r="P346" s="532"/>
      <c r="Q346" s="533"/>
      <c r="R346" s="135"/>
      <c r="S346" s="11"/>
      <c r="T346" s="11"/>
      <c r="U346" s="11"/>
      <c r="V346" s="11"/>
      <c r="W346" s="11"/>
      <c r="X346" s="11"/>
      <c r="Y346" s="11"/>
      <c r="Z346" s="11"/>
    </row>
    <row r="347" spans="2:27" ht="19.5" customHeight="1">
      <c r="B347" s="522"/>
      <c r="C347" s="525"/>
      <c r="D347" s="541"/>
      <c r="E347" s="542"/>
      <c r="F347" s="516" t="s">
        <v>971</v>
      </c>
      <c r="G347" s="507"/>
      <c r="H347" s="506" t="s">
        <v>775</v>
      </c>
      <c r="I347" s="507"/>
      <c r="J347" s="506" t="s">
        <v>770</v>
      </c>
      <c r="K347" s="507"/>
      <c r="L347" s="506" t="s">
        <v>777</v>
      </c>
      <c r="M347" s="507"/>
      <c r="N347" s="506" t="s">
        <v>778</v>
      </c>
      <c r="O347" s="507"/>
      <c r="P347" s="506" t="s">
        <v>780</v>
      </c>
      <c r="Q347" s="507"/>
      <c r="R347" s="135"/>
      <c r="S347" s="11"/>
      <c r="T347" s="11"/>
      <c r="U347" s="11"/>
      <c r="V347" s="11"/>
      <c r="W347" s="11"/>
      <c r="X347" s="11"/>
      <c r="Y347" s="11"/>
      <c r="Z347" s="11"/>
    </row>
    <row r="348" spans="2:27" ht="19.5" customHeight="1">
      <c r="B348" s="522"/>
      <c r="C348" s="525"/>
      <c r="D348" s="510" t="s">
        <v>1115</v>
      </c>
      <c r="E348" s="550" t="s">
        <v>1114</v>
      </c>
      <c r="F348" s="517"/>
      <c r="G348" s="509"/>
      <c r="H348" s="508"/>
      <c r="I348" s="509"/>
      <c r="J348" s="508"/>
      <c r="K348" s="509"/>
      <c r="L348" s="508"/>
      <c r="M348" s="509"/>
      <c r="N348" s="508"/>
      <c r="O348" s="509"/>
      <c r="P348" s="508"/>
      <c r="Q348" s="509"/>
      <c r="R348" s="410"/>
      <c r="S348" s="407"/>
      <c r="T348" s="407"/>
      <c r="U348" s="407"/>
      <c r="V348" s="407"/>
      <c r="W348" s="407"/>
      <c r="X348" s="136"/>
      <c r="Y348" s="136"/>
    </row>
    <row r="349" spans="2:27" ht="19.5" customHeight="1" thickBot="1">
      <c r="B349" s="523"/>
      <c r="C349" s="526"/>
      <c r="D349" s="549"/>
      <c r="E349" s="551"/>
      <c r="F349" s="951" t="s">
        <v>2177</v>
      </c>
      <c r="G349" s="952"/>
      <c r="H349" s="951" t="s">
        <v>2178</v>
      </c>
      <c r="I349" s="952"/>
      <c r="J349" s="951" t="s">
        <v>2179</v>
      </c>
      <c r="K349" s="952"/>
      <c r="L349" s="947" t="s">
        <v>2186</v>
      </c>
      <c r="M349" s="948"/>
      <c r="N349" s="947" t="s">
        <v>2157</v>
      </c>
      <c r="O349" s="948"/>
      <c r="P349" s="947" t="s">
        <v>2165</v>
      </c>
      <c r="Q349" s="948"/>
      <c r="R349" s="358"/>
      <c r="S349" s="327"/>
      <c r="T349" s="327"/>
      <c r="U349" s="327"/>
      <c r="V349" s="327"/>
      <c r="W349" s="327"/>
      <c r="X349" s="4"/>
    </row>
    <row r="350" spans="2:27" ht="30" customHeight="1">
      <c r="B350" s="502">
        <v>14</v>
      </c>
      <c r="C350" s="352" t="s">
        <v>55</v>
      </c>
      <c r="D350" s="253">
        <v>69</v>
      </c>
      <c r="E350" s="353"/>
      <c r="F350" s="91" t="str">
        <f>IF(ISBLANK('6桁'!F350), "", IF(ISBLANK(G350), $F$349, G350))</f>
        <v/>
      </c>
      <c r="G350" s="124"/>
      <c r="H350" s="91" t="str">
        <f>IF(ISBLANK('6桁'!H350), "", IF(ISBLANK(I350), $H$349, I350))</f>
        <v/>
      </c>
      <c r="I350" s="124"/>
      <c r="J350" s="91" t="str">
        <f>IF(ISBLANK('6桁'!J350), "", IF(ISBLANK(K350), $J$349, K350))</f>
        <v>EC204</v>
      </c>
      <c r="K350" s="92"/>
      <c r="L350" s="128" t="str">
        <f>IF(ISBLANK('6桁'!L350), "", IF(ISBLANK(M350), $L$349, M350))</f>
        <v/>
      </c>
      <c r="M350" s="131"/>
      <c r="N350" s="91" t="str">
        <f>IF(ISBLANK('6桁'!N350), "", IF(ISBLANK(O350), $N$349, O350))</f>
        <v/>
      </c>
      <c r="O350" s="124"/>
      <c r="P350" s="91" t="str">
        <f>IF(ISBLANK('6桁'!P350), "", IF(ISBLANK(Q350), $P$349, Q350))</f>
        <v>DZ101</v>
      </c>
      <c r="Q350" s="446" t="s">
        <v>2187</v>
      </c>
      <c r="R350" s="267"/>
      <c r="S350" s="22"/>
      <c r="T350" s="74"/>
      <c r="U350" s="22"/>
      <c r="V350" s="74"/>
      <c r="W350" s="22"/>
      <c r="X350" s="74"/>
      <c r="Y350" s="22"/>
    </row>
    <row r="351" spans="2:27" ht="30" customHeight="1">
      <c r="B351" s="503"/>
      <c r="C351" s="341" t="s">
        <v>58</v>
      </c>
      <c r="D351" s="254">
        <v>72</v>
      </c>
      <c r="E351" s="342"/>
      <c r="F351" s="95" t="str">
        <f>IF(ISBLANK('6桁'!F351), "", IF(ISBLANK(G351), $F$349, G351))</f>
        <v>LM5+</v>
      </c>
      <c r="G351" s="126"/>
      <c r="H351" s="95" t="str">
        <f>IF(ISBLANK('6桁'!H351), "", IF(ISBLANK(I351), $H$349, I351))</f>
        <v/>
      </c>
      <c r="I351" s="126"/>
      <c r="J351" s="95" t="str">
        <f>IF(ISBLANK('6桁'!J351), "", IF(ISBLANK(K351), $J$349, K351))</f>
        <v>EC204</v>
      </c>
      <c r="K351" s="20"/>
      <c r="L351" s="95" t="str">
        <f>IF(ISBLANK('6桁'!L351), "", IF(ISBLANK(M351), $L$349, M351))</f>
        <v>AS1</v>
      </c>
      <c r="M351" s="20"/>
      <c r="N351" s="95" t="str">
        <f>IF(ISBLANK('6桁'!N351), "", IF(ISBLANK(O351), $N$349, O351))</f>
        <v>DZZ3</v>
      </c>
      <c r="O351" s="126"/>
      <c r="P351" s="95" t="str">
        <f>IF(ISBLANK('6桁'!P351), "", IF(ISBLANK(Q351), $P$349, Q351))</f>
        <v/>
      </c>
      <c r="Q351" s="20"/>
      <c r="R351" s="267"/>
      <c r="S351" s="22"/>
      <c r="T351" s="74"/>
      <c r="U351" s="22"/>
      <c r="V351" s="74"/>
      <c r="W351" s="22"/>
      <c r="X351" s="74"/>
      <c r="Y351" s="22"/>
    </row>
    <row r="352" spans="2:27" ht="30" customHeight="1">
      <c r="B352" s="503"/>
      <c r="C352" s="341" t="s">
        <v>59</v>
      </c>
      <c r="D352" s="254" t="s">
        <v>1122</v>
      </c>
      <c r="E352" s="342"/>
      <c r="F352" s="95" t="str">
        <f>IF(ISBLANK('6桁'!F352), "", IF(ISBLANK(G352), $F$349, G352))</f>
        <v/>
      </c>
      <c r="G352" s="126"/>
      <c r="H352" s="95" t="str">
        <f>IF(ISBLANK('6桁'!H352), "", IF(ISBLANK(I352), $H$349, I352))</f>
        <v/>
      </c>
      <c r="I352" s="126"/>
      <c r="J352" s="95" t="str">
        <f>IF(ISBLANK('6桁'!J352), "", IF(ISBLANK(K352), $J$349, K352))</f>
        <v/>
      </c>
      <c r="K352" s="20"/>
      <c r="L352" s="95" t="str">
        <f>IF(ISBLANK('6桁'!L352), "", IF(ISBLANK(M352), $L$349, M352))</f>
        <v/>
      </c>
      <c r="M352" s="20"/>
      <c r="N352" s="95" t="str">
        <f>IF(ISBLANK('6桁'!N352), "", IF(ISBLANK(O352), $N$349, O352))</f>
        <v/>
      </c>
      <c r="O352" s="126"/>
      <c r="P352" s="95" t="str">
        <f>IF(ISBLANK('6桁'!P352), "", IF(ISBLANK(Q352), $P$349, Q352))</f>
        <v>DZ101</v>
      </c>
      <c r="Q352" s="447" t="s">
        <v>2187</v>
      </c>
      <c r="R352" s="267"/>
      <c r="S352" s="22"/>
      <c r="T352" s="74"/>
      <c r="U352" s="22"/>
      <c r="V352" s="74"/>
      <c r="W352" s="22"/>
      <c r="X352" s="74"/>
      <c r="Y352" s="22"/>
    </row>
    <row r="353" spans="2:25" ht="30" customHeight="1">
      <c r="B353" s="503"/>
      <c r="C353" s="341" t="s">
        <v>104</v>
      </c>
      <c r="D353" s="254">
        <v>75</v>
      </c>
      <c r="E353" s="342">
        <v>79</v>
      </c>
      <c r="F353" s="95" t="str">
        <f>IF(ISBLANK('6桁'!F353), "", IF(ISBLANK(G353), $F$349, G353))</f>
        <v>LM5+</v>
      </c>
      <c r="G353" s="126"/>
      <c r="H353" s="95" t="str">
        <f>IF(ISBLANK('6桁'!H353), "", IF(ISBLANK(I353), $H$349, I353))</f>
        <v/>
      </c>
      <c r="I353" s="126"/>
      <c r="J353" s="95" t="str">
        <f>IF(ISBLANK('6桁'!J353), "", IF(ISBLANK(K353), $J$349, K353))</f>
        <v>EC204</v>
      </c>
      <c r="K353" s="20"/>
      <c r="L353" s="95" t="str">
        <f>IF(ISBLANK('6桁'!L353), "", IF(ISBLANK(M353), $L$349, M353))</f>
        <v/>
      </c>
      <c r="M353" s="20"/>
      <c r="N353" s="95" t="str">
        <f>IF(ISBLANK('6桁'!N353), "", IF(ISBLANK(O353), $N$349, O353))</f>
        <v/>
      </c>
      <c r="O353" s="126"/>
      <c r="P353" s="95" t="str">
        <f>IF(ISBLANK('6桁'!P353), "", IF(ISBLANK(Q353), $P$349, Q353))</f>
        <v/>
      </c>
      <c r="Q353" s="20"/>
      <c r="R353" s="267"/>
      <c r="S353" s="22"/>
      <c r="T353" s="74"/>
      <c r="U353" s="22"/>
      <c r="V353" s="74"/>
      <c r="W353" s="22"/>
      <c r="X353" s="74"/>
      <c r="Y353" s="22"/>
    </row>
    <row r="354" spans="2:25" ht="30" customHeight="1">
      <c r="B354" s="503"/>
      <c r="C354" s="341" t="s">
        <v>162</v>
      </c>
      <c r="D354" s="254">
        <v>79</v>
      </c>
      <c r="E354" s="342">
        <v>83</v>
      </c>
      <c r="F354" s="95" t="str">
        <f>IF(ISBLANK('6桁'!F354), "", IF(ISBLANK(G354), $F$349, G354))</f>
        <v/>
      </c>
      <c r="G354" s="126"/>
      <c r="H354" s="95" t="str">
        <f>IF(ISBLANK('6桁'!H354), "", IF(ISBLANK(I354), $H$349, I354))</f>
        <v/>
      </c>
      <c r="I354" s="126"/>
      <c r="J354" s="95" t="str">
        <f>IF(ISBLANK('6桁'!J354), "", IF(ISBLANK(K354), $J$349, K354))</f>
        <v>EC204</v>
      </c>
      <c r="K354" s="20"/>
      <c r="L354" s="95" t="str">
        <f>IF(ISBLANK('6桁'!L354), "", IF(ISBLANK(M354), $L$349, M354))</f>
        <v/>
      </c>
      <c r="M354" s="20"/>
      <c r="N354" s="95" t="str">
        <f>IF(ISBLANK('6桁'!N354), "", IF(ISBLANK(O354), $N$349, O354))</f>
        <v>DZZ3</v>
      </c>
      <c r="O354" s="126"/>
      <c r="P354" s="95" t="str">
        <f>IF(ISBLANK('6桁'!P354), "", IF(ISBLANK(Q354), $P$349, Q354))</f>
        <v>DZ101</v>
      </c>
      <c r="Q354" s="447" t="s">
        <v>2187</v>
      </c>
      <c r="R354" s="267"/>
      <c r="S354" s="22"/>
      <c r="T354" s="74"/>
      <c r="U354" s="22"/>
      <c r="V354" s="74"/>
      <c r="W354" s="22"/>
      <c r="X354" s="74"/>
      <c r="Y354" s="22"/>
    </row>
    <row r="355" spans="2:25" ht="30" customHeight="1">
      <c r="B355" s="503"/>
      <c r="C355" s="341" t="s">
        <v>80</v>
      </c>
      <c r="D355" s="254">
        <v>82</v>
      </c>
      <c r="E355" s="342">
        <v>86</v>
      </c>
      <c r="F355" s="95" t="str">
        <f>IF(ISBLANK('6桁'!F355), "", IF(ISBLANK(G355), $F$349, G355))</f>
        <v>LM704</v>
      </c>
      <c r="G355" s="445" t="s">
        <v>2189</v>
      </c>
      <c r="H355" s="95" t="str">
        <f>IF(ISBLANK('6桁'!H355), "", IF(ISBLANK(I355), $H$349, I355))</f>
        <v/>
      </c>
      <c r="I355" s="126"/>
      <c r="J355" s="95" t="str">
        <f>IF(ISBLANK('6桁'!J355), "", IF(ISBLANK(K355), $J$349, K355))</f>
        <v/>
      </c>
      <c r="K355" s="20"/>
      <c r="L355" s="95" t="str">
        <f>IF(ISBLANK('6桁'!L355), "", IF(ISBLANK(M355), $L$349, M355))</f>
        <v/>
      </c>
      <c r="M355" s="20"/>
      <c r="N355" s="95" t="str">
        <f>IF(ISBLANK('6桁'!N355), "", IF(ISBLANK(O355), $N$349, O355))</f>
        <v>DZZ3</v>
      </c>
      <c r="O355" s="126"/>
      <c r="P355" s="95" t="str">
        <f>IF(ISBLANK('6桁'!P355), "", IF(ISBLANK(Q355), $P$349, Q355))</f>
        <v>DZ102</v>
      </c>
      <c r="Q355" s="20"/>
      <c r="R355" s="267"/>
      <c r="S355" s="22"/>
      <c r="T355" s="74"/>
      <c r="U355" s="22"/>
      <c r="V355" s="74"/>
      <c r="W355" s="22"/>
      <c r="X355" s="74"/>
      <c r="Y355" s="22"/>
    </row>
    <row r="356" spans="2:25" ht="30" customHeight="1">
      <c r="B356" s="503"/>
      <c r="C356" s="341" t="s">
        <v>348</v>
      </c>
      <c r="D356" s="254">
        <v>75</v>
      </c>
      <c r="E356" s="342">
        <v>79</v>
      </c>
      <c r="F356" s="95" t="str">
        <f>IF(ISBLANK('6桁'!F356), "", IF(ISBLANK(G356), $F$349, G356))</f>
        <v>LM5+</v>
      </c>
      <c r="G356" s="126"/>
      <c r="H356" s="95" t="str">
        <f>IF(ISBLANK('6桁'!H356), "", IF(ISBLANK(I356), $H$349, I356))</f>
        <v>RV505</v>
      </c>
      <c r="I356" s="126"/>
      <c r="J356" s="95" t="str">
        <f>IF(ISBLANK('6桁'!J356), "", IF(ISBLANK(K356), $J$349, K356))</f>
        <v>EC204</v>
      </c>
      <c r="K356" s="20"/>
      <c r="L356" s="95" t="str">
        <f>IF(ISBLANK('6桁'!L356), "", IF(ISBLANK(M356), $L$349, M356))</f>
        <v>AS1</v>
      </c>
      <c r="M356" s="126"/>
      <c r="N356" s="95" t="str">
        <f>IF(ISBLANK('6桁'!N356), "", IF(ISBLANK(O356), $N$349, O356))</f>
        <v/>
      </c>
      <c r="O356" s="126"/>
      <c r="P356" s="95" t="str">
        <f>IF(ISBLANK('6桁'!P356), "", IF(ISBLANK(Q356), $P$349, Q356))</f>
        <v/>
      </c>
      <c r="Q356" s="20"/>
      <c r="R356" s="267"/>
      <c r="S356" s="22"/>
      <c r="T356" s="74"/>
      <c r="U356" s="22"/>
      <c r="V356" s="74"/>
      <c r="W356" s="22"/>
      <c r="X356" s="74"/>
      <c r="Y356" s="22"/>
    </row>
    <row r="357" spans="2:25" ht="30" customHeight="1">
      <c r="B357" s="503"/>
      <c r="C357" s="341" t="s">
        <v>349</v>
      </c>
      <c r="D357" s="254">
        <v>79</v>
      </c>
      <c r="E357" s="342">
        <v>83</v>
      </c>
      <c r="F357" s="95" t="str">
        <f>IF(ISBLANK('6桁'!F357), "", IF(ISBLANK(G357), $F$349, G357))</f>
        <v>LM5+</v>
      </c>
      <c r="G357" s="126"/>
      <c r="H357" s="95" t="str">
        <f>IF(ISBLANK('6桁'!H357), "", IF(ISBLANK(I357), $H$349, I357))</f>
        <v>RV505</v>
      </c>
      <c r="I357" s="126"/>
      <c r="J357" s="95" t="str">
        <f>IF(ISBLANK('6桁'!J357), "", IF(ISBLANK(K357), $J$349, K357))</f>
        <v>EC204</v>
      </c>
      <c r="K357" s="20"/>
      <c r="L357" s="95" t="str">
        <f>IF(ISBLANK('6桁'!L357), "", IF(ISBLANK(M357), $L$349, M357))</f>
        <v>AS1</v>
      </c>
      <c r="M357" s="20"/>
      <c r="N357" s="95" t="str">
        <f>IF(ISBLANK('6桁'!N357), "", IF(ISBLANK(O357), $N$349, O357))</f>
        <v/>
      </c>
      <c r="O357" s="126"/>
      <c r="P357" s="95" t="str">
        <f>IF(ISBLANK('6桁'!P357), "", IF(ISBLANK(Q357), $P$349, Q357))</f>
        <v/>
      </c>
      <c r="Q357" s="20"/>
      <c r="R357" s="267"/>
      <c r="S357" s="22"/>
      <c r="T357" s="74"/>
      <c r="U357" s="22"/>
      <c r="V357" s="74"/>
      <c r="W357" s="22"/>
      <c r="X357" s="74"/>
      <c r="Y357" s="22"/>
    </row>
    <row r="358" spans="2:25" ht="30" customHeight="1">
      <c r="B358" s="503"/>
      <c r="C358" s="341" t="s">
        <v>170</v>
      </c>
      <c r="D358" s="254">
        <v>82</v>
      </c>
      <c r="E358" s="342">
        <v>86</v>
      </c>
      <c r="F358" s="95" t="str">
        <f>IF(ISBLANK('6桁'!F358), "", IF(ISBLANK(G358), $F$349, G358))</f>
        <v>LM5+</v>
      </c>
      <c r="G358" s="126"/>
      <c r="H358" s="95" t="str">
        <f>IF(ISBLANK('6桁'!H358), "", IF(ISBLANK(I358), $H$349, I358))</f>
        <v/>
      </c>
      <c r="I358" s="126"/>
      <c r="J358" s="95" t="str">
        <f>IF(ISBLANK('6桁'!J358), "", IF(ISBLANK(K358), $J$349, K358))</f>
        <v>EC204</v>
      </c>
      <c r="K358" s="20"/>
      <c r="L358" s="95" t="str">
        <f>IF(ISBLANK('6桁'!L358), "", IF(ISBLANK(M358), $L$349, M358))</f>
        <v/>
      </c>
      <c r="M358" s="20"/>
      <c r="N358" s="95" t="str">
        <f>IF(ISBLANK('6桁'!N358), "", IF(ISBLANK(O358), $N$349, O358))</f>
        <v/>
      </c>
      <c r="O358" s="126"/>
      <c r="P358" s="95" t="str">
        <f>IF(ISBLANK('6桁'!P358), "", IF(ISBLANK(Q358), $P$349, Q358))</f>
        <v/>
      </c>
      <c r="Q358" s="20"/>
      <c r="R358" s="267"/>
      <c r="S358" s="22"/>
      <c r="T358" s="74"/>
      <c r="U358" s="22"/>
      <c r="V358" s="74"/>
      <c r="W358" s="22"/>
      <c r="X358" s="74"/>
      <c r="Y358" s="22"/>
    </row>
    <row r="359" spans="2:25" ht="30" customHeight="1">
      <c r="B359" s="503"/>
      <c r="C359" s="341" t="s">
        <v>173</v>
      </c>
      <c r="D359" s="254">
        <v>86</v>
      </c>
      <c r="E359" s="342">
        <v>90</v>
      </c>
      <c r="F359" s="95" t="str">
        <f>IF(ISBLANK('6桁'!F359), "", IF(ISBLANK(G359), $F$349, G359))</f>
        <v/>
      </c>
      <c r="G359" s="96"/>
      <c r="H359" s="95" t="str">
        <f>IF(ISBLANK('6桁'!H359), "", IF(ISBLANK(I359), $H$349, I359))</f>
        <v/>
      </c>
      <c r="I359" s="126"/>
      <c r="J359" s="95" t="str">
        <f>IF(ISBLANK('6桁'!J359), "", IF(ISBLANK(K359), $J$349, K359))</f>
        <v>EC204</v>
      </c>
      <c r="K359" s="20"/>
      <c r="L359" s="95" t="str">
        <f>IF(ISBLANK('6桁'!L359), "", IF(ISBLANK(M359), $L$349, M359))</f>
        <v/>
      </c>
      <c r="M359" s="20"/>
      <c r="N359" s="95" t="str">
        <f>IF(ISBLANK('6桁'!N359), "", IF(ISBLANK(O359), $N$349, O359))</f>
        <v/>
      </c>
      <c r="O359" s="126"/>
      <c r="P359" s="95" t="str">
        <f>IF(ISBLANK('6桁'!P359), "", IF(ISBLANK(Q359), $P$349, Q359))</f>
        <v/>
      </c>
      <c r="Q359" s="20"/>
      <c r="R359" s="267"/>
      <c r="S359" s="22"/>
      <c r="T359" s="74"/>
      <c r="U359" s="22"/>
      <c r="V359" s="74"/>
      <c r="W359" s="22"/>
      <c r="X359" s="74"/>
      <c r="Y359" s="22"/>
    </row>
    <row r="360" spans="2:25" ht="30" customHeight="1">
      <c r="B360" s="503"/>
      <c r="C360" s="411" t="s">
        <v>350</v>
      </c>
      <c r="D360" s="317">
        <v>89</v>
      </c>
      <c r="E360" s="249">
        <v>93</v>
      </c>
      <c r="F360" s="319" t="str">
        <f>IF(ISBLANK('6桁'!F360), "", IF(ISBLANK(G360), $F$349, G360))</f>
        <v/>
      </c>
      <c r="G360" s="126"/>
      <c r="H360" s="319" t="str">
        <f>IF(ISBLANK('6桁'!H360), "", IF(ISBLANK(I360), $H$349, I360))</f>
        <v/>
      </c>
      <c r="I360" s="132"/>
      <c r="J360" s="95" t="str">
        <f>IF(ISBLANK('6桁'!J360), "", IF(ISBLANK(K360), $J$349, K360))</f>
        <v>EC204</v>
      </c>
      <c r="K360" s="20"/>
      <c r="L360" s="319" t="str">
        <f>IF(ISBLANK('6桁'!L360), "", IF(ISBLANK(M360), $L$349, M360))</f>
        <v/>
      </c>
      <c r="M360" s="236"/>
      <c r="N360" s="319" t="str">
        <f>IF(ISBLANK('6桁'!N360), "", IF(ISBLANK(O360), $N$349, O360))</f>
        <v/>
      </c>
      <c r="O360" s="126"/>
      <c r="P360" s="319" t="str">
        <f>IF(ISBLANK('6桁'!P360), "", IF(ISBLANK(Q360), $P$349, Q360))</f>
        <v/>
      </c>
      <c r="Q360" s="20"/>
      <c r="R360" s="267"/>
      <c r="S360" s="22"/>
      <c r="T360" s="74"/>
      <c r="U360" s="22"/>
      <c r="V360" s="74"/>
      <c r="W360" s="22"/>
      <c r="X360" s="74"/>
      <c r="Y360" s="22"/>
    </row>
    <row r="361" spans="2:25" ht="30" customHeight="1">
      <c r="B361" s="503"/>
      <c r="C361" s="87" t="s">
        <v>355</v>
      </c>
      <c r="D361" s="500">
        <v>81</v>
      </c>
      <c r="E361" s="501"/>
      <c r="F361" s="95" t="str">
        <f>IF(ISBLANK('6桁'!F361), "", IF(ISBLANK(G361), $F$349, G361))</f>
        <v>LM5+</v>
      </c>
      <c r="G361" s="126"/>
      <c r="H361" s="95" t="str">
        <f>IF(ISBLANK('6桁'!H361), "", IF(ISBLANK(I361), $H$349, I361))</f>
        <v/>
      </c>
      <c r="I361" s="126"/>
      <c r="J361" s="95" t="str">
        <f>IF(ISBLANK('6桁'!J361), "", IF(ISBLANK(K361), $J$349, K361))</f>
        <v>EC204</v>
      </c>
      <c r="K361" s="20"/>
      <c r="L361" s="95" t="str">
        <f>IF(ISBLANK('6桁'!L361), "", IF(ISBLANK(M361), $L$349, M361))</f>
        <v>AS1</v>
      </c>
      <c r="M361" s="126"/>
      <c r="N361" s="95" t="str">
        <f>IF(ISBLANK('6桁'!N361), "", IF(ISBLANK(O361), $N$349, O361))</f>
        <v/>
      </c>
      <c r="O361" s="126"/>
      <c r="P361" s="95" t="str">
        <f>IF(ISBLANK('6桁'!P361), "", IF(ISBLANK(Q361), $P$349, Q361))</f>
        <v/>
      </c>
      <c r="Q361" s="20"/>
      <c r="R361" s="267"/>
      <c r="S361" s="22"/>
      <c r="T361" s="74"/>
      <c r="U361" s="22"/>
      <c r="V361" s="74"/>
      <c r="W361" s="22"/>
      <c r="X361" s="74"/>
      <c r="Y361" s="22"/>
    </row>
    <row r="362" spans="2:25" ht="30" customHeight="1">
      <c r="B362" s="503"/>
      <c r="C362" s="341" t="s">
        <v>356</v>
      </c>
      <c r="D362" s="500">
        <v>84</v>
      </c>
      <c r="E362" s="501"/>
      <c r="F362" s="95" t="str">
        <f>IF(ISBLANK('6桁'!F362), "", IF(ISBLANK(G362), $F$349, G362))</f>
        <v>LM5+</v>
      </c>
      <c r="G362" s="126"/>
      <c r="H362" s="95" t="str">
        <f>IF(ISBLANK('6桁'!H362), "", IF(ISBLANK(I362), $H$349, I362))</f>
        <v/>
      </c>
      <c r="I362" s="126"/>
      <c r="J362" s="95" t="str">
        <f>IF(ISBLANK('6桁'!J362), "", IF(ISBLANK(K362), $J$349, K362))</f>
        <v>EC204</v>
      </c>
      <c r="K362" s="20"/>
      <c r="L362" s="95" t="str">
        <f>IF(ISBLANK('6桁'!L362), "", IF(ISBLANK(M362), $L$349, M362))</f>
        <v/>
      </c>
      <c r="M362" s="20"/>
      <c r="N362" s="95" t="str">
        <f>IF(ISBLANK('6桁'!N362), "", IF(ISBLANK(O362), $N$349, O362))</f>
        <v/>
      </c>
      <c r="O362" s="126"/>
      <c r="P362" s="95" t="str">
        <f>IF(ISBLANK('6桁'!P362), "", IF(ISBLANK(Q362), $P$349, Q362))</f>
        <v/>
      </c>
      <c r="Q362" s="20"/>
      <c r="R362" s="267"/>
      <c r="S362" s="22"/>
      <c r="T362" s="74"/>
      <c r="U362" s="22"/>
      <c r="V362" s="74"/>
      <c r="W362" s="22"/>
      <c r="X362" s="74"/>
      <c r="Y362" s="22"/>
    </row>
    <row r="363" spans="2:25" ht="30" customHeight="1">
      <c r="B363" s="503"/>
      <c r="C363" s="341" t="s">
        <v>357</v>
      </c>
      <c r="D363" s="500">
        <v>88</v>
      </c>
      <c r="E363" s="501"/>
      <c r="F363" s="95" t="str">
        <f>IF(ISBLANK('6桁'!F363), "", IF(ISBLANK(G363), $F$349, G363))</f>
        <v>LM5+</v>
      </c>
      <c r="G363" s="126"/>
      <c r="H363" s="95" t="str">
        <f>IF(ISBLANK('6桁'!H363), "", IF(ISBLANK(I363), $H$349, I363))</f>
        <v/>
      </c>
      <c r="I363" s="126"/>
      <c r="J363" s="95" t="str">
        <f>IF(ISBLANK('6桁'!J363), "", IF(ISBLANK(K363), $J$349, K363))</f>
        <v>EC204</v>
      </c>
      <c r="K363" s="20"/>
      <c r="L363" s="95" t="str">
        <f>IF(ISBLANK('6桁'!L363), "", IF(ISBLANK(M363), $L$349, M363))</f>
        <v/>
      </c>
      <c r="M363" s="126"/>
      <c r="N363" s="95" t="str">
        <f>IF(ISBLANK('6桁'!N363), "", IF(ISBLANK(O363), $N$349, O363))</f>
        <v/>
      </c>
      <c r="O363" s="126"/>
      <c r="P363" s="95" t="str">
        <f>IF(ISBLANK('6桁'!P363), "", IF(ISBLANK(Q363), $P$349, Q363))</f>
        <v/>
      </c>
      <c r="Q363" s="20"/>
      <c r="R363" s="267"/>
      <c r="S363" s="22"/>
      <c r="T363" s="74"/>
      <c r="U363" s="22"/>
      <c r="V363" s="74"/>
      <c r="W363" s="22"/>
      <c r="X363" s="74"/>
      <c r="Y363" s="22"/>
    </row>
    <row r="364" spans="2:25" ht="30" customHeight="1">
      <c r="B364" s="503"/>
      <c r="C364" s="341" t="s">
        <v>358</v>
      </c>
      <c r="D364" s="500">
        <v>91</v>
      </c>
      <c r="E364" s="501"/>
      <c r="F364" s="95" t="str">
        <f>IF(ISBLANK('6桁'!F364), "", IF(ISBLANK(G364), $F$349, G364))</f>
        <v/>
      </c>
      <c r="G364" s="126"/>
      <c r="H364" s="95" t="str">
        <f>IF(ISBLANK('6桁'!H364), "", IF(ISBLANK(I364), $H$349, I364))</f>
        <v/>
      </c>
      <c r="I364" s="126"/>
      <c r="J364" s="95" t="str">
        <f>IF(ISBLANK('6桁'!J364), "", IF(ISBLANK(K364), $J$349, K364))</f>
        <v>EC204</v>
      </c>
      <c r="K364" s="20"/>
      <c r="L364" s="95" t="str">
        <f>IF(ISBLANK('6桁'!L364), "", IF(ISBLANK(M364), $L$349, M364))</f>
        <v/>
      </c>
      <c r="M364" s="20"/>
      <c r="N364" s="95" t="str">
        <f>IF(ISBLANK('6桁'!N364), "", IF(ISBLANK(O364), $N$349, O364))</f>
        <v/>
      </c>
      <c r="O364" s="126"/>
      <c r="P364" s="95" t="str">
        <f>IF(ISBLANK('6桁'!P364), "", IF(ISBLANK(Q364), $P$349, Q364))</f>
        <v/>
      </c>
      <c r="Q364" s="20"/>
      <c r="R364" s="267"/>
      <c r="S364" s="22"/>
      <c r="T364" s="74"/>
      <c r="U364" s="22"/>
      <c r="V364" s="74"/>
      <c r="W364" s="22"/>
      <c r="X364" s="74"/>
      <c r="Y364" s="22"/>
    </row>
    <row r="365" spans="2:25" ht="30" customHeight="1">
      <c r="B365" s="503"/>
      <c r="C365" s="341" t="s">
        <v>148</v>
      </c>
      <c r="D365" s="500">
        <v>88</v>
      </c>
      <c r="E365" s="501"/>
      <c r="F365" s="95" t="str">
        <f>IF(ISBLANK('6桁'!F365), "", IF(ISBLANK(G365), $F$349, G365))</f>
        <v/>
      </c>
      <c r="G365" s="126"/>
      <c r="H365" s="95" t="str">
        <f>IF(ISBLANK('6桁'!H365), "", IF(ISBLANK(I365), $H$349, I365))</f>
        <v/>
      </c>
      <c r="I365" s="126"/>
      <c r="J365" s="95" t="str">
        <f>IF(ISBLANK('6桁'!J365), "", IF(ISBLANK(K365), $J$349, K365))</f>
        <v>EC202</v>
      </c>
      <c r="K365" s="447" t="s">
        <v>2188</v>
      </c>
      <c r="L365" s="95" t="str">
        <f>IF(ISBLANK('6桁'!L365), "", IF(ISBLANK(M365), $L$349, M365))</f>
        <v/>
      </c>
      <c r="M365" s="20"/>
      <c r="N365" s="95" t="str">
        <f>IF(ISBLANK('6桁'!N365), "", IF(ISBLANK(O365), $N$349, O365))</f>
        <v/>
      </c>
      <c r="O365" s="126"/>
      <c r="P365" s="95" t="str">
        <f>IF(ISBLANK('6桁'!P365), "", IF(ISBLANK(Q365), $P$349, Q365))</f>
        <v/>
      </c>
      <c r="Q365" s="20"/>
      <c r="R365" s="267"/>
      <c r="S365" s="22"/>
      <c r="T365" s="74"/>
      <c r="U365" s="22"/>
      <c r="V365" s="74"/>
      <c r="W365" s="22"/>
      <c r="X365" s="74"/>
      <c r="Y365" s="22"/>
    </row>
    <row r="366" spans="2:25" ht="30" customHeight="1" thickBot="1">
      <c r="B366" s="544"/>
      <c r="C366" s="343" t="s">
        <v>149</v>
      </c>
      <c r="D366" s="558">
        <v>91</v>
      </c>
      <c r="E366" s="559"/>
      <c r="F366" s="118" t="str">
        <f>IF(ISBLANK('6桁'!F366), "", IF(ISBLANK(G366), $F$349, G366))</f>
        <v/>
      </c>
      <c r="G366" s="127"/>
      <c r="H366" s="118" t="str">
        <f>IF(ISBLANK('6桁'!H366), "", IF(ISBLANK(I366), $H$349, I366))</f>
        <v/>
      </c>
      <c r="I366" s="127"/>
      <c r="J366" s="118" t="str">
        <f>IF(ISBLANK('6桁'!J366), "", IF(ISBLANK(K366), $J$349, K366))</f>
        <v>EC202</v>
      </c>
      <c r="K366" s="448" t="s">
        <v>2188</v>
      </c>
      <c r="L366" s="118" t="str">
        <f>IF(ISBLANK('6桁'!L366), "", IF(ISBLANK(M366), $L$349, M366))</f>
        <v/>
      </c>
      <c r="M366" s="21"/>
      <c r="N366" s="118" t="str">
        <f>IF(ISBLANK('6桁'!N366), "", IF(ISBLANK(O366), $N$349, O366))</f>
        <v/>
      </c>
      <c r="O366" s="127"/>
      <c r="P366" s="118" t="str">
        <f>IF(ISBLANK('6桁'!P366), "", IF(ISBLANK(Q366), $P$349, Q366))</f>
        <v/>
      </c>
      <c r="Q366" s="21"/>
      <c r="R366" s="267"/>
      <c r="S366" s="22"/>
      <c r="T366" s="74"/>
      <c r="U366" s="22"/>
      <c r="V366" s="74"/>
      <c r="W366" s="22"/>
      <c r="X366" s="74"/>
      <c r="Y366" s="22"/>
    </row>
    <row r="367" spans="2:25" ht="28.5" customHeight="1">
      <c r="B367" s="545" t="s">
        <v>1088</v>
      </c>
      <c r="C367" s="545"/>
      <c r="D367" s="545"/>
      <c r="E367" s="545"/>
      <c r="F367" s="545"/>
      <c r="G367" s="545"/>
      <c r="H367" s="545"/>
      <c r="I367" s="545"/>
      <c r="J367" s="545"/>
      <c r="K367" s="545"/>
      <c r="L367" s="545"/>
      <c r="M367" s="545"/>
      <c r="N367" s="545"/>
      <c r="O367" s="545"/>
      <c r="P367" s="545"/>
      <c r="Q367" s="545"/>
      <c r="X367" s="74"/>
    </row>
    <row r="368" spans="2:25" ht="13.5" customHeight="1">
      <c r="C368" s="327"/>
      <c r="D368" s="327"/>
      <c r="E368" s="327"/>
      <c r="F368" s="10"/>
      <c r="G368" s="17"/>
      <c r="H368" s="10"/>
      <c r="I368" s="17"/>
      <c r="J368" s="10"/>
      <c r="K368" s="17"/>
      <c r="L368" s="10"/>
      <c r="M368" s="17"/>
      <c r="N368" s="10"/>
      <c r="O368" s="17"/>
      <c r="P368" s="10"/>
      <c r="Q368" s="17"/>
      <c r="R368" s="10"/>
      <c r="S368" s="17"/>
      <c r="T368" s="10"/>
      <c r="U368" s="17"/>
      <c r="V368" s="10"/>
      <c r="W368" s="17"/>
      <c r="X368" s="10"/>
      <c r="Y368" s="17"/>
    </row>
    <row r="369" spans="2:26" s="239" customFormat="1" ht="20.100000000000001" customHeight="1" thickBot="1">
      <c r="B369" s="238" t="s">
        <v>979</v>
      </c>
      <c r="F369" s="240"/>
      <c r="H369" s="240"/>
      <c r="J369" s="240"/>
      <c r="L369" s="240"/>
      <c r="N369" s="240"/>
      <c r="P369" s="240"/>
      <c r="R369" s="240"/>
      <c r="T369" s="240"/>
      <c r="V369" s="240"/>
      <c r="X369" s="240"/>
    </row>
    <row r="370" spans="2:26" ht="19.5" customHeight="1" thickBot="1">
      <c r="B370" s="521" t="s">
        <v>452</v>
      </c>
      <c r="C370" s="524" t="s">
        <v>524</v>
      </c>
      <c r="D370" s="527" t="s">
        <v>1113</v>
      </c>
      <c r="E370" s="540"/>
      <c r="F370" s="531" t="s">
        <v>453</v>
      </c>
      <c r="G370" s="532"/>
      <c r="H370" s="532"/>
      <c r="I370" s="532"/>
      <c r="J370" s="532"/>
      <c r="K370" s="533"/>
      <c r="N370" s="371"/>
      <c r="O370" s="371"/>
      <c r="P370" s="371"/>
      <c r="Q370" s="371"/>
      <c r="R370" s="11"/>
      <c r="S370" s="11"/>
      <c r="T370" s="11"/>
      <c r="U370" s="11"/>
      <c r="V370" s="11"/>
      <c r="W370" s="11"/>
      <c r="X370" s="11"/>
      <c r="Y370" s="11"/>
      <c r="Z370" s="11"/>
    </row>
    <row r="371" spans="2:26" ht="19.5" customHeight="1">
      <c r="B371" s="522"/>
      <c r="C371" s="525"/>
      <c r="D371" s="541"/>
      <c r="E371" s="551"/>
      <c r="F371" s="516" t="s">
        <v>770</v>
      </c>
      <c r="G371" s="507"/>
      <c r="H371" s="506" t="s">
        <v>777</v>
      </c>
      <c r="I371" s="507"/>
      <c r="J371" s="506" t="s">
        <v>883</v>
      </c>
      <c r="K371" s="507"/>
      <c r="N371" s="371"/>
      <c r="O371" s="371"/>
      <c r="P371" s="371"/>
      <c r="Q371" s="371"/>
      <c r="R371" s="11"/>
      <c r="S371" s="11"/>
      <c r="T371" s="11"/>
      <c r="U371" s="11"/>
      <c r="V371" s="11"/>
      <c r="W371" s="11"/>
      <c r="X371" s="11"/>
      <c r="Y371" s="11"/>
      <c r="Z371" s="11"/>
    </row>
    <row r="372" spans="2:26" ht="19.5" customHeight="1">
      <c r="B372" s="522"/>
      <c r="C372" s="525"/>
      <c r="D372" s="510" t="s">
        <v>1115</v>
      </c>
      <c r="E372" s="550" t="s">
        <v>1114</v>
      </c>
      <c r="F372" s="517"/>
      <c r="G372" s="509"/>
      <c r="H372" s="508"/>
      <c r="I372" s="509"/>
      <c r="J372" s="508"/>
      <c r="K372" s="509"/>
      <c r="N372" s="407"/>
      <c r="O372" s="407"/>
      <c r="P372" s="407"/>
      <c r="Q372" s="407"/>
      <c r="R372" s="407"/>
      <c r="S372" s="407"/>
      <c r="T372" s="407"/>
      <c r="U372" s="407"/>
      <c r="V372" s="407"/>
      <c r="W372" s="407"/>
      <c r="X372" s="136"/>
      <c r="Y372" s="136"/>
    </row>
    <row r="373" spans="2:26" ht="19.5" customHeight="1" thickBot="1">
      <c r="B373" s="523"/>
      <c r="C373" s="526"/>
      <c r="D373" s="549"/>
      <c r="E373" s="551"/>
      <c r="F373" s="951" t="s">
        <v>2179</v>
      </c>
      <c r="G373" s="952"/>
      <c r="H373" s="947" t="s">
        <v>2186</v>
      </c>
      <c r="I373" s="948"/>
      <c r="J373" s="947" t="s">
        <v>2166</v>
      </c>
      <c r="K373" s="953"/>
      <c r="N373" s="327"/>
      <c r="O373" s="327"/>
      <c r="P373" s="327"/>
      <c r="Q373" s="327"/>
      <c r="R373" s="327"/>
      <c r="S373" s="327"/>
      <c r="T373" s="327"/>
      <c r="U373" s="327"/>
      <c r="V373" s="327"/>
      <c r="W373" s="327"/>
      <c r="X373" s="4"/>
    </row>
    <row r="374" spans="2:26" ht="30" customHeight="1">
      <c r="B374" s="502">
        <v>13</v>
      </c>
      <c r="C374" s="352" t="s">
        <v>114</v>
      </c>
      <c r="D374" s="253">
        <v>73</v>
      </c>
      <c r="E374" s="353"/>
      <c r="F374" s="91" t="str">
        <f>IF(ISBLANK('6桁'!F374), "", IF(ISBLANK(G374), $F$373, G374))</f>
        <v>EC204</v>
      </c>
      <c r="G374" s="124"/>
      <c r="H374" s="91" t="str">
        <f>IF(ISBLANK('6桁'!H374), "", IF(ISBLANK(I374), $H$373, I374))</f>
        <v>AS1</v>
      </c>
      <c r="I374" s="92"/>
      <c r="J374" s="128" t="str">
        <f>IF(ISBLANK('6桁'!J374), "", IF(ISBLANK(K374), $J$373, K374))</f>
        <v>DZ101</v>
      </c>
      <c r="K374" s="131"/>
      <c r="N374" s="267"/>
      <c r="O374" s="251"/>
      <c r="P374" s="74"/>
      <c r="Q374" s="22"/>
      <c r="R374" s="74"/>
      <c r="S374" s="22"/>
      <c r="T374" s="74"/>
      <c r="U374" s="22"/>
      <c r="V374" s="74"/>
      <c r="W374" s="22"/>
      <c r="X374" s="74"/>
      <c r="Y374" s="22"/>
    </row>
    <row r="375" spans="2:26" ht="30" customHeight="1">
      <c r="B375" s="503"/>
      <c r="C375" s="341" t="s">
        <v>50</v>
      </c>
      <c r="D375" s="254" t="s">
        <v>1121</v>
      </c>
      <c r="E375" s="342"/>
      <c r="F375" s="95" t="str">
        <f>IF(ISBLANK('6桁'!F375), "", IF(ISBLANK(G375), $F$373, G375))</f>
        <v>EC204</v>
      </c>
      <c r="G375" s="126"/>
      <c r="H375" s="95" t="str">
        <f>IF(ISBLANK('6桁'!H375), "", IF(ISBLANK(I375), $H$373, I375))</f>
        <v/>
      </c>
      <c r="I375" s="20"/>
      <c r="J375" s="95" t="str">
        <f>IF(ISBLANK('6桁'!J375), "", IF(ISBLANK(K375), $J$373, K375))</f>
        <v/>
      </c>
      <c r="K375" s="20"/>
      <c r="N375" s="267"/>
      <c r="O375" s="251"/>
      <c r="P375" s="74"/>
      <c r="Q375" s="22"/>
      <c r="R375" s="74"/>
      <c r="S375" s="22"/>
      <c r="T375" s="74"/>
      <c r="U375" s="22"/>
      <c r="V375" s="74"/>
      <c r="W375" s="22"/>
      <c r="X375" s="74"/>
      <c r="Y375" s="22"/>
    </row>
    <row r="376" spans="2:26" ht="30" customHeight="1">
      <c r="B376" s="503"/>
      <c r="C376" s="341" t="s">
        <v>359</v>
      </c>
      <c r="D376" s="500">
        <v>75</v>
      </c>
      <c r="E376" s="501"/>
      <c r="F376" s="95" t="str">
        <f>IF(ISBLANK('6桁'!F376), "", IF(ISBLANK(G376), $F$373, G376))</f>
        <v>EC204</v>
      </c>
      <c r="G376" s="126"/>
      <c r="H376" s="95" t="str">
        <f>IF(ISBLANK('6桁'!H376), "", IF(ISBLANK(I376), $H$373, I376))</f>
        <v>AS1</v>
      </c>
      <c r="I376" s="20"/>
      <c r="J376" s="95" t="str">
        <f>IF(ISBLANK('6桁'!J376), "", IF(ISBLANK(K376), $J$373, K376))</f>
        <v/>
      </c>
      <c r="K376" s="20"/>
      <c r="N376" s="267"/>
      <c r="O376" s="251"/>
      <c r="P376" s="74"/>
      <c r="Q376" s="22"/>
      <c r="R376" s="74"/>
      <c r="S376" s="22"/>
      <c r="T376" s="74"/>
      <c r="U376" s="22"/>
      <c r="V376" s="74"/>
      <c r="W376" s="22"/>
      <c r="X376" s="74"/>
      <c r="Y376" s="22"/>
    </row>
    <row r="377" spans="2:26" ht="30" customHeight="1">
      <c r="B377" s="503"/>
      <c r="C377" s="341" t="s">
        <v>360</v>
      </c>
      <c r="D377" s="500">
        <v>79</v>
      </c>
      <c r="E377" s="501"/>
      <c r="F377" s="95" t="str">
        <f>IF(ISBLANK('6桁'!F377), "", IF(ISBLANK(G377), $F$373, G377))</f>
        <v>EC204</v>
      </c>
      <c r="G377" s="126"/>
      <c r="H377" s="95" t="str">
        <f>IF(ISBLANK('6桁'!H377), "", IF(ISBLANK(I377), $H$373, I377))</f>
        <v/>
      </c>
      <c r="I377" s="20"/>
      <c r="J377" s="95" t="str">
        <f>IF(ISBLANK('6桁'!J377), "", IF(ISBLANK(K377), $J$373, K377))</f>
        <v/>
      </c>
      <c r="K377" s="20"/>
      <c r="N377" s="267"/>
      <c r="O377" s="251"/>
      <c r="P377" s="74"/>
      <c r="Q377" s="22"/>
      <c r="R377" s="74"/>
      <c r="S377" s="22"/>
      <c r="T377" s="74"/>
      <c r="U377" s="22"/>
      <c r="V377" s="74"/>
      <c r="W377" s="22"/>
      <c r="X377" s="74"/>
      <c r="Y377" s="22"/>
    </row>
    <row r="378" spans="2:26" ht="30" customHeight="1">
      <c r="B378" s="503"/>
      <c r="C378" s="341" t="s">
        <v>123</v>
      </c>
      <c r="D378" s="500">
        <v>82</v>
      </c>
      <c r="E378" s="501"/>
      <c r="F378" s="95" t="str">
        <f>IF(ISBLANK('6桁'!F378), "", IF(ISBLANK(G378), $F$373, G378))</f>
        <v>EC204</v>
      </c>
      <c r="G378" s="126"/>
      <c r="H378" s="95" t="str">
        <f>IF(ISBLANK('6桁'!H378), "", IF(ISBLANK(I378), $H$373, I378))</f>
        <v/>
      </c>
      <c r="I378" s="20"/>
      <c r="J378" s="95" t="str">
        <f>IF(ISBLANK('6桁'!J378), "", IF(ISBLANK(K378), $J$373, K378))</f>
        <v/>
      </c>
      <c r="K378" s="20"/>
      <c r="N378" s="267"/>
      <c r="O378" s="251"/>
      <c r="P378" s="74"/>
      <c r="Q378" s="22"/>
      <c r="R378" s="74"/>
      <c r="S378" s="22"/>
      <c r="T378" s="74"/>
      <c r="U378" s="22"/>
      <c r="V378" s="74"/>
      <c r="W378" s="22"/>
      <c r="X378" s="74"/>
      <c r="Y378" s="22"/>
    </row>
    <row r="379" spans="2:26" ht="30" customHeight="1">
      <c r="B379" s="503"/>
      <c r="C379" s="341" t="s">
        <v>63</v>
      </c>
      <c r="D379" s="500">
        <v>70</v>
      </c>
      <c r="E379" s="501"/>
      <c r="F379" s="95" t="str">
        <f>IF(ISBLANK('6桁'!F379), "", IF(ISBLANK(G379), $F$373, G379))</f>
        <v>EC202</v>
      </c>
      <c r="G379" s="445" t="s">
        <v>2188</v>
      </c>
      <c r="H379" s="95" t="str">
        <f>IF(ISBLANK('6桁'!H379), "", IF(ISBLANK(I379), $H$373, I379))</f>
        <v/>
      </c>
      <c r="I379" s="20"/>
      <c r="J379" s="95" t="str">
        <f>IF(ISBLANK('6桁'!J379), "", IF(ISBLANK(K379), $J$373, K379))</f>
        <v/>
      </c>
      <c r="K379" s="20"/>
      <c r="N379" s="267"/>
      <c r="O379" s="251"/>
      <c r="P379" s="74"/>
      <c r="Q379" s="22"/>
      <c r="R379" s="74"/>
      <c r="S379" s="22"/>
      <c r="T379" s="74"/>
      <c r="U379" s="22"/>
      <c r="V379" s="74"/>
      <c r="W379" s="22"/>
      <c r="X379" s="74"/>
      <c r="Y379" s="22"/>
    </row>
    <row r="380" spans="2:26" ht="30" customHeight="1">
      <c r="B380" s="503"/>
      <c r="C380" s="341" t="s">
        <v>131</v>
      </c>
      <c r="D380" s="500">
        <v>75</v>
      </c>
      <c r="E380" s="501"/>
      <c r="F380" s="95" t="str">
        <f>IF(ISBLANK('6桁'!F380), "", IF(ISBLANK(G380), $F$373, G380))</f>
        <v>EC204</v>
      </c>
      <c r="G380" s="126"/>
      <c r="H380" s="95" t="str">
        <f>IF(ISBLANK('6桁'!H380), "", IF(ISBLANK(I380), $H$373, I380))</f>
        <v>AS1</v>
      </c>
      <c r="I380" s="20"/>
      <c r="J380" s="95" t="str">
        <f>IF(ISBLANK('6桁'!J380), "", IF(ISBLANK(K380), $J$373, K380))</f>
        <v/>
      </c>
      <c r="K380" s="96"/>
      <c r="N380" s="267"/>
      <c r="O380" s="251"/>
      <c r="P380" s="74"/>
      <c r="Q380" s="22"/>
      <c r="R380" s="74"/>
      <c r="S380" s="22"/>
      <c r="T380" s="74"/>
      <c r="U380" s="22"/>
      <c r="V380" s="74"/>
      <c r="W380" s="22"/>
      <c r="X380" s="74"/>
      <c r="Y380" s="22"/>
    </row>
    <row r="381" spans="2:26" ht="30" customHeight="1">
      <c r="B381" s="503"/>
      <c r="C381" s="341" t="s">
        <v>46</v>
      </c>
      <c r="D381" s="500">
        <v>79</v>
      </c>
      <c r="E381" s="501"/>
      <c r="F381" s="95" t="str">
        <f>IF(ISBLANK('6桁'!F381), "", IF(ISBLANK(G381), $F$373, G381))</f>
        <v>EC204</v>
      </c>
      <c r="G381" s="126"/>
      <c r="H381" s="95" t="str">
        <f>IF(ISBLANK('6桁'!H381), "", IF(ISBLANK(I381), $H$373, I381))</f>
        <v/>
      </c>
      <c r="I381" s="20"/>
      <c r="J381" s="95" t="str">
        <f>IF(ISBLANK('6桁'!J381), "", IF(ISBLANK(K381), $J$373, K381))</f>
        <v/>
      </c>
      <c r="K381" s="20"/>
      <c r="N381" s="267"/>
      <c r="O381" s="251"/>
      <c r="P381" s="74"/>
      <c r="Q381" s="22"/>
      <c r="R381" s="74"/>
      <c r="S381" s="22"/>
      <c r="T381" s="74"/>
      <c r="U381" s="22"/>
      <c r="V381" s="74"/>
      <c r="W381" s="22"/>
      <c r="X381" s="74"/>
      <c r="Y381" s="22"/>
    </row>
    <row r="382" spans="2:26" ht="30" customHeight="1" thickBot="1">
      <c r="B382" s="544"/>
      <c r="C382" s="343" t="s">
        <v>49</v>
      </c>
      <c r="D382" s="558">
        <v>83</v>
      </c>
      <c r="E382" s="559"/>
      <c r="F382" s="118" t="str">
        <f>IF(ISBLANK('6桁'!F382), "", IF(ISBLANK(G382), $F$373, G382))</f>
        <v>EC204</v>
      </c>
      <c r="G382" s="127"/>
      <c r="H382" s="118" t="str">
        <f>IF(ISBLANK('6桁'!H382), "", IF(ISBLANK(I382), $H$373, I382))</f>
        <v/>
      </c>
      <c r="I382" s="21"/>
      <c r="J382" s="118" t="str">
        <f>IF(ISBLANK('6桁'!J382), "", IF(ISBLANK(K382), $J$373, K382))</f>
        <v/>
      </c>
      <c r="K382" s="21"/>
      <c r="N382" s="267"/>
      <c r="O382" s="251"/>
      <c r="P382" s="74"/>
      <c r="Q382" s="22"/>
      <c r="R382" s="74"/>
      <c r="S382" s="22"/>
      <c r="T382" s="74"/>
      <c r="U382" s="22"/>
      <c r="V382" s="74"/>
      <c r="W382" s="22"/>
      <c r="X382" s="74"/>
      <c r="Y382" s="22"/>
    </row>
    <row r="383" spans="2:26" ht="21" customHeight="1">
      <c r="B383" s="122" t="s">
        <v>1994</v>
      </c>
    </row>
    <row r="384" spans="2:26" ht="13.5" customHeight="1">
      <c r="C384" s="327"/>
      <c r="D384" s="327"/>
      <c r="E384" s="327"/>
      <c r="F384" s="10"/>
      <c r="G384" s="17"/>
      <c r="H384" s="10"/>
      <c r="I384" s="17"/>
      <c r="J384" s="10"/>
      <c r="K384" s="17"/>
      <c r="L384" s="10"/>
      <c r="M384" s="17"/>
      <c r="N384" s="10"/>
      <c r="O384" s="17"/>
      <c r="P384" s="10"/>
      <c r="Q384" s="17"/>
      <c r="R384" s="10"/>
      <c r="S384" s="17"/>
      <c r="T384" s="10"/>
      <c r="U384" s="17"/>
      <c r="V384" s="10"/>
      <c r="W384" s="17"/>
      <c r="X384" s="10"/>
      <c r="Y384" s="17"/>
    </row>
    <row r="385" spans="2:27" s="239" customFormat="1" ht="20.100000000000001" customHeight="1" thickBot="1">
      <c r="B385" s="238" t="s">
        <v>784</v>
      </c>
      <c r="F385" s="240"/>
      <c r="H385" s="240"/>
      <c r="J385" s="240"/>
      <c r="L385" s="240"/>
      <c r="N385" s="240"/>
      <c r="P385" s="240"/>
      <c r="R385" s="240"/>
      <c r="T385" s="240"/>
      <c r="V385" s="240"/>
      <c r="X385" s="240"/>
    </row>
    <row r="386" spans="2:27" ht="19.5" customHeight="1" thickBot="1">
      <c r="B386" s="521" t="s">
        <v>452</v>
      </c>
      <c r="C386" s="524" t="s">
        <v>524</v>
      </c>
      <c r="D386" s="527" t="s">
        <v>1113</v>
      </c>
      <c r="E386" s="540"/>
      <c r="F386" s="531" t="s">
        <v>453</v>
      </c>
      <c r="G386" s="532"/>
      <c r="H386" s="532"/>
      <c r="I386" s="533"/>
      <c r="J386" s="370"/>
      <c r="K386" s="521" t="s">
        <v>452</v>
      </c>
      <c r="L386" s="534" t="s">
        <v>524</v>
      </c>
      <c r="M386" s="535"/>
      <c r="N386" s="516" t="s">
        <v>1127</v>
      </c>
      <c r="O386" s="535"/>
      <c r="P386" s="531" t="s">
        <v>453</v>
      </c>
      <c r="Q386" s="532"/>
      <c r="R386" s="532"/>
      <c r="S386" s="533"/>
      <c r="T386" s="11"/>
      <c r="U386" s="11"/>
      <c r="V386" s="11"/>
      <c r="W386" s="11"/>
      <c r="X386" s="11"/>
      <c r="Y386" s="11"/>
      <c r="Z386" s="11"/>
      <c r="AA386" s="11"/>
    </row>
    <row r="387" spans="2:27" ht="19.5" customHeight="1">
      <c r="B387" s="522"/>
      <c r="C387" s="525"/>
      <c r="D387" s="541"/>
      <c r="E387" s="542"/>
      <c r="F387" s="516" t="s">
        <v>971</v>
      </c>
      <c r="G387" s="507"/>
      <c r="H387" s="506" t="s">
        <v>770</v>
      </c>
      <c r="I387" s="507"/>
      <c r="J387" s="370"/>
      <c r="K387" s="522"/>
      <c r="L387" s="536"/>
      <c r="M387" s="537"/>
      <c r="N387" s="536"/>
      <c r="O387" s="537"/>
      <c r="P387" s="516" t="s">
        <v>785</v>
      </c>
      <c r="Q387" s="507"/>
      <c r="R387" s="506" t="s">
        <v>770</v>
      </c>
      <c r="S387" s="507"/>
      <c r="T387" s="11"/>
      <c r="U387" s="11"/>
      <c r="V387" s="11"/>
      <c r="W387" s="11"/>
      <c r="X387" s="11"/>
      <c r="Y387" s="11"/>
      <c r="Z387" s="11"/>
      <c r="AA387" s="11"/>
    </row>
    <row r="388" spans="2:27" ht="19.5" customHeight="1">
      <c r="B388" s="522"/>
      <c r="C388" s="525"/>
      <c r="D388" s="510" t="s">
        <v>1115</v>
      </c>
      <c r="E388" s="550" t="s">
        <v>1114</v>
      </c>
      <c r="F388" s="517"/>
      <c r="G388" s="509"/>
      <c r="H388" s="508"/>
      <c r="I388" s="509"/>
      <c r="J388" s="410"/>
      <c r="K388" s="522"/>
      <c r="L388" s="536"/>
      <c r="M388" s="537"/>
      <c r="N388" s="536"/>
      <c r="O388" s="537"/>
      <c r="P388" s="517"/>
      <c r="Q388" s="509"/>
      <c r="R388" s="508"/>
      <c r="S388" s="509"/>
      <c r="T388" s="407"/>
      <c r="U388" s="407"/>
      <c r="V388" s="407"/>
      <c r="W388" s="407"/>
      <c r="X388" s="407"/>
      <c r="Y388" s="136"/>
      <c r="Z388" s="136"/>
    </row>
    <row r="389" spans="2:27" ht="19.5" customHeight="1" thickBot="1">
      <c r="B389" s="523"/>
      <c r="C389" s="526"/>
      <c r="D389" s="549"/>
      <c r="E389" s="551"/>
      <c r="F389" s="954" t="s">
        <v>2177</v>
      </c>
      <c r="G389" s="955"/>
      <c r="H389" s="954" t="s">
        <v>2179</v>
      </c>
      <c r="I389" s="955"/>
      <c r="J389" s="358"/>
      <c r="K389" s="523"/>
      <c r="L389" s="538"/>
      <c r="M389" s="539"/>
      <c r="N389" s="538"/>
      <c r="O389" s="539"/>
      <c r="P389" s="947" t="s">
        <v>2193</v>
      </c>
      <c r="Q389" s="948"/>
      <c r="R389" s="951" t="s">
        <v>2179</v>
      </c>
      <c r="S389" s="952"/>
      <c r="T389" s="327"/>
      <c r="U389" s="327"/>
      <c r="V389" s="327"/>
      <c r="W389" s="327"/>
      <c r="X389" s="327"/>
    </row>
    <row r="390" spans="2:27" ht="30" customHeight="1">
      <c r="B390" s="502">
        <v>12</v>
      </c>
      <c r="C390" s="352" t="s">
        <v>8</v>
      </c>
      <c r="D390" s="253">
        <v>70</v>
      </c>
      <c r="E390" s="353"/>
      <c r="F390" s="91" t="str">
        <f>IF(ISBLANK('6桁'!F390), "", IF(ISBLANK(G390), $F$389, G390))</f>
        <v>Bb490</v>
      </c>
      <c r="G390" s="444" t="s">
        <v>2190</v>
      </c>
      <c r="H390" s="91" t="str">
        <f>IF(ISBLANK('6桁'!H390), "", IF(ISBLANK(I390), $H$389, I390))</f>
        <v/>
      </c>
      <c r="I390" s="125" t="s">
        <v>719</v>
      </c>
      <c r="J390" s="108"/>
      <c r="K390" s="502">
        <v>10</v>
      </c>
      <c r="L390" s="498" t="s">
        <v>88</v>
      </c>
      <c r="M390" s="499"/>
      <c r="N390" s="498">
        <v>72</v>
      </c>
      <c r="O390" s="499"/>
      <c r="P390" s="91" t="str">
        <f>IF(ISBLANK('6桁'!P390), "", IF(ISBLANK(Q390), $P$389, Q390))</f>
        <v>LMJQ</v>
      </c>
      <c r="Q390" s="124"/>
      <c r="R390" s="91" t="str">
        <f>IF(ISBLANK('6桁'!R390), "", IF(ISBLANK(S390), $R$389, S390))</f>
        <v/>
      </c>
      <c r="S390" s="125" t="s">
        <v>719</v>
      </c>
      <c r="T390" s="22"/>
      <c r="U390" s="74"/>
      <c r="V390" s="22"/>
      <c r="W390" s="74"/>
      <c r="X390" s="22"/>
      <c r="Y390" s="74"/>
      <c r="Z390" s="22"/>
    </row>
    <row r="391" spans="2:27" ht="30" customHeight="1" thickBot="1">
      <c r="B391" s="503"/>
      <c r="C391" s="341" t="s">
        <v>351</v>
      </c>
      <c r="D391" s="254">
        <v>71</v>
      </c>
      <c r="E391" s="342"/>
      <c r="F391" s="95" t="str">
        <f>IF(ISBLANK('6桁'!F391), "", IF(ISBLANK(G391), $F$389, G391))</f>
        <v/>
      </c>
      <c r="G391" s="126" t="s">
        <v>719</v>
      </c>
      <c r="H391" s="95" t="str">
        <f>IF(ISBLANK('6桁'!H391), "", IF(ISBLANK(I391), $H$389, I391))</f>
        <v>SP65j</v>
      </c>
      <c r="I391" s="440" t="s">
        <v>2191</v>
      </c>
      <c r="J391" s="108"/>
      <c r="K391" s="544"/>
      <c r="L391" s="538" t="s">
        <v>83</v>
      </c>
      <c r="M391" s="539"/>
      <c r="N391" s="558">
        <v>68</v>
      </c>
      <c r="O391" s="559"/>
      <c r="P391" s="118" t="str">
        <f>IF(ISBLANK('6桁'!P391), "", IF(ISBLANK(Q391), $P$389, Q391))</f>
        <v/>
      </c>
      <c r="Q391" s="127" t="s">
        <v>719</v>
      </c>
      <c r="R391" s="118" t="str">
        <f>IF(ISBLANK('6桁'!R391), "", IF(ISBLANK(S391), $R$389, S391))</f>
        <v>SP10</v>
      </c>
      <c r="S391" s="443" t="s">
        <v>2194</v>
      </c>
      <c r="T391" s="22"/>
      <c r="U391" s="74"/>
      <c r="V391" s="22"/>
      <c r="W391" s="74"/>
      <c r="X391" s="22"/>
      <c r="Y391" s="74"/>
      <c r="Z391" s="22"/>
    </row>
    <row r="392" spans="2:27" ht="30" customHeight="1">
      <c r="B392" s="503"/>
      <c r="C392" s="341" t="s">
        <v>361</v>
      </c>
      <c r="D392" s="500">
        <v>69</v>
      </c>
      <c r="E392" s="501"/>
      <c r="F392" s="95" t="str">
        <f>IF(ISBLANK('6桁'!F392), "", IF(ISBLANK(G392), $F$389, G392))</f>
        <v/>
      </c>
      <c r="G392" s="126" t="s">
        <v>719</v>
      </c>
      <c r="H392" s="95" t="str">
        <f>IF(ISBLANK('6桁'!H392), "", IF(ISBLANK(I392), $H$389, I392))</f>
        <v>EC201</v>
      </c>
      <c r="I392" s="440" t="s">
        <v>2192</v>
      </c>
      <c r="J392" s="108"/>
      <c r="K392" s="22"/>
      <c r="L392" s="74"/>
      <c r="M392" s="22"/>
      <c r="N392" s="74"/>
      <c r="O392" s="251"/>
      <c r="P392" s="74"/>
      <c r="Q392" s="22"/>
      <c r="R392" s="74"/>
      <c r="S392" s="22"/>
      <c r="T392" s="74"/>
      <c r="U392" s="22"/>
      <c r="V392" s="74"/>
      <c r="W392" s="22"/>
      <c r="X392" s="74"/>
      <c r="Y392" s="22"/>
    </row>
    <row r="393" spans="2:27" ht="30" customHeight="1">
      <c r="B393" s="503"/>
      <c r="C393" s="341" t="s">
        <v>362</v>
      </c>
      <c r="D393" s="500">
        <v>73</v>
      </c>
      <c r="E393" s="501"/>
      <c r="F393" s="95" t="str">
        <f>IF(ISBLANK('6桁'!F393), "", IF(ISBLANK(G393), $F$389, G393))</f>
        <v/>
      </c>
      <c r="G393" s="126" t="s">
        <v>719</v>
      </c>
      <c r="H393" s="95" t="str">
        <f>IF(ISBLANK('6桁'!H393), "", IF(ISBLANK(I393), $H$389, I393))</f>
        <v>EC201</v>
      </c>
      <c r="I393" s="440" t="s">
        <v>2192</v>
      </c>
      <c r="J393" s="108"/>
      <c r="K393" s="22"/>
      <c r="L393" s="74"/>
      <c r="M393" s="22"/>
      <c r="N393" s="74"/>
      <c r="O393" s="251"/>
      <c r="P393" s="74"/>
      <c r="Q393" s="22"/>
      <c r="R393" s="74"/>
      <c r="S393" s="22"/>
      <c r="T393" s="74"/>
      <c r="U393" s="22"/>
      <c r="V393" s="74"/>
      <c r="W393" s="22"/>
      <c r="X393" s="74"/>
      <c r="Y393" s="22"/>
    </row>
    <row r="394" spans="2:27" ht="30" customHeight="1">
      <c r="B394" s="503"/>
      <c r="C394" s="341" t="s">
        <v>502</v>
      </c>
      <c r="D394" s="500">
        <v>68</v>
      </c>
      <c r="E394" s="501"/>
      <c r="F394" s="95" t="str">
        <f>IF(ISBLANK('6桁'!F394), "", IF(ISBLANK(G394), $F$389, G394))</f>
        <v/>
      </c>
      <c r="G394" s="126" t="s">
        <v>719</v>
      </c>
      <c r="H394" s="95" t="str">
        <f>IF(ISBLANK('6桁'!H394), "", IF(ISBLANK(I394), $H$389, I394))</f>
        <v>EC201</v>
      </c>
      <c r="I394" s="440" t="s">
        <v>2192</v>
      </c>
      <c r="J394" s="108"/>
      <c r="K394" s="22"/>
      <c r="L394" s="74"/>
      <c r="M394" s="22"/>
      <c r="N394" s="74"/>
      <c r="O394" s="251"/>
      <c r="P394" s="74"/>
      <c r="Q394" s="22"/>
      <c r="R394" s="74"/>
      <c r="S394" s="22"/>
      <c r="T394" s="74"/>
      <c r="U394" s="22"/>
      <c r="V394" s="74"/>
      <c r="W394" s="22"/>
      <c r="X394" s="74"/>
      <c r="Y394" s="22"/>
    </row>
    <row r="395" spans="2:27" ht="30" customHeight="1" thickBot="1">
      <c r="B395" s="544"/>
      <c r="C395" s="343" t="s">
        <v>503</v>
      </c>
      <c r="D395" s="558">
        <v>74</v>
      </c>
      <c r="E395" s="559"/>
      <c r="F395" s="118" t="str">
        <f>IF(ISBLANK('6桁'!F395), "", IF(ISBLANK(G395), $F$389, G395))</f>
        <v/>
      </c>
      <c r="G395" s="127" t="s">
        <v>719</v>
      </c>
      <c r="H395" s="118" t="str">
        <f>IF(ISBLANK('6桁'!H395), "", IF(ISBLANK(I395), $H$389, I395))</f>
        <v>EC201</v>
      </c>
      <c r="I395" s="443" t="s">
        <v>2192</v>
      </c>
      <c r="J395" s="108"/>
      <c r="K395" s="22"/>
      <c r="L395" s="74"/>
      <c r="M395" s="22"/>
      <c r="N395" s="74"/>
      <c r="O395" s="251"/>
      <c r="P395" s="74"/>
      <c r="Q395" s="22"/>
      <c r="R395" s="74"/>
      <c r="S395" s="22"/>
      <c r="T395" s="74"/>
      <c r="U395" s="22"/>
      <c r="V395" s="74"/>
      <c r="W395" s="22"/>
      <c r="X395" s="74"/>
      <c r="Y395" s="22"/>
    </row>
    <row r="396" spans="2:27" ht="21" customHeight="1">
      <c r="B396" s="122"/>
    </row>
    <row r="397" spans="2:27" ht="13.5" customHeight="1">
      <c r="C397" s="327"/>
      <c r="D397" s="327"/>
      <c r="E397" s="327"/>
      <c r="F397" s="10"/>
      <c r="G397" s="17"/>
      <c r="H397" s="10"/>
      <c r="I397" s="17"/>
      <c r="J397" s="10"/>
      <c r="K397" s="17"/>
      <c r="L397" s="10"/>
      <c r="M397" s="17"/>
      <c r="N397" s="10"/>
      <c r="O397" s="17"/>
      <c r="P397" s="10"/>
      <c r="Q397" s="17"/>
      <c r="R397" s="10"/>
      <c r="S397" s="17"/>
      <c r="T397" s="10"/>
      <c r="U397" s="17"/>
      <c r="V397" s="10"/>
      <c r="W397" s="17"/>
      <c r="X397" s="10"/>
      <c r="Y397" s="17"/>
    </row>
    <row r="399" spans="2:27" ht="14.25" customHeight="1" thickBot="1">
      <c r="C399" s="315"/>
      <c r="D399" s="315"/>
      <c r="E399" s="315"/>
      <c r="F399" s="10"/>
      <c r="G399" s="17"/>
      <c r="H399" s="10"/>
      <c r="I399" s="17"/>
      <c r="J399" s="10"/>
      <c r="K399" s="22"/>
      <c r="L399" s="10"/>
      <c r="M399" s="17"/>
      <c r="N399" s="10"/>
      <c r="O399" s="407"/>
      <c r="P399" s="10"/>
      <c r="Q399" s="22"/>
    </row>
    <row r="400" spans="2:27" ht="25.5" customHeight="1" thickTop="1" thickBot="1">
      <c r="B400" s="518" t="s">
        <v>504</v>
      </c>
      <c r="C400" s="519"/>
      <c r="D400" s="519"/>
      <c r="E400" s="519"/>
      <c r="F400" s="519"/>
      <c r="G400" s="519"/>
      <c r="H400" s="519"/>
      <c r="I400" s="519"/>
      <c r="J400" s="519"/>
      <c r="K400" s="519"/>
      <c r="L400" s="519"/>
      <c r="M400" s="519"/>
      <c r="N400" s="519"/>
      <c r="O400" s="519"/>
      <c r="P400" s="519"/>
      <c r="Q400" s="519"/>
      <c r="R400" s="519"/>
      <c r="S400" s="519"/>
      <c r="T400" s="519"/>
      <c r="U400" s="519"/>
      <c r="V400" s="519"/>
      <c r="W400" s="519"/>
      <c r="X400" s="519"/>
      <c r="Y400" s="519"/>
      <c r="Z400" s="519"/>
      <c r="AA400" s="520"/>
    </row>
    <row r="401" spans="2:27" ht="10.5" customHeight="1" thickTop="1">
      <c r="C401" s="40"/>
      <c r="D401" s="40"/>
      <c r="E401" s="40"/>
      <c r="F401" s="79"/>
      <c r="H401" s="79"/>
      <c r="K401" s="52"/>
      <c r="M401" s="52"/>
      <c r="Q401" s="52"/>
    </row>
    <row r="402" spans="2:27" s="239" customFormat="1" ht="20.100000000000001" customHeight="1" thickBot="1">
      <c r="B402" s="238" t="s">
        <v>1126</v>
      </c>
      <c r="F402" s="240"/>
      <c r="H402" s="240"/>
      <c r="J402" s="240"/>
      <c r="L402" s="240"/>
      <c r="N402" s="240"/>
      <c r="P402" s="240"/>
      <c r="R402" s="240"/>
      <c r="T402" s="240"/>
      <c r="V402" s="240"/>
      <c r="X402" s="240"/>
    </row>
    <row r="403" spans="2:27" ht="19.5" customHeight="1" thickBot="1">
      <c r="B403" s="521" t="s">
        <v>452</v>
      </c>
      <c r="C403" s="524" t="s">
        <v>524</v>
      </c>
      <c r="D403" s="527" t="s">
        <v>1113</v>
      </c>
      <c r="E403" s="540"/>
      <c r="F403" s="531" t="s">
        <v>453</v>
      </c>
      <c r="G403" s="533"/>
      <c r="H403" s="135"/>
      <c r="I403" s="11"/>
      <c r="J403" s="575"/>
      <c r="K403" s="575"/>
      <c r="L403" s="11"/>
      <c r="M403" s="11"/>
      <c r="N403" s="10"/>
      <c r="O403" s="11"/>
      <c r="P403" s="10"/>
      <c r="Q403" s="11"/>
      <c r="R403" s="10"/>
      <c r="S403" s="11"/>
      <c r="T403" s="10"/>
      <c r="U403" s="11"/>
      <c r="X403" s="10"/>
      <c r="Y403" s="11"/>
    </row>
    <row r="404" spans="2:27" ht="19.5" customHeight="1">
      <c r="B404" s="522"/>
      <c r="C404" s="525"/>
      <c r="D404" s="541"/>
      <c r="E404" s="542"/>
      <c r="F404" s="516" t="s">
        <v>786</v>
      </c>
      <c r="G404" s="506"/>
      <c r="H404" s="552"/>
      <c r="I404" s="548"/>
      <c r="J404" s="548"/>
      <c r="K404" s="548"/>
      <c r="L404" s="548"/>
      <c r="M404" s="548"/>
      <c r="N404" s="10"/>
      <c r="O404" s="11"/>
      <c r="P404" s="10"/>
      <c r="Q404" s="11"/>
      <c r="R404" s="10"/>
      <c r="S404" s="11"/>
      <c r="T404" s="10"/>
      <c r="U404" s="11"/>
      <c r="X404" s="10"/>
      <c r="Y404" s="11"/>
    </row>
    <row r="405" spans="2:27" ht="19.5" customHeight="1">
      <c r="B405" s="522"/>
      <c r="C405" s="525"/>
      <c r="D405" s="510" t="s">
        <v>1115</v>
      </c>
      <c r="E405" s="550" t="s">
        <v>1114</v>
      </c>
      <c r="F405" s="517"/>
      <c r="G405" s="508"/>
      <c r="H405" s="552"/>
      <c r="I405" s="548"/>
      <c r="J405" s="548"/>
      <c r="K405" s="548"/>
      <c r="L405" s="548"/>
      <c r="M405" s="548"/>
      <c r="N405" s="407"/>
      <c r="O405" s="407"/>
      <c r="P405" s="407"/>
      <c r="Q405" s="407"/>
      <c r="R405" s="407"/>
      <c r="S405" s="407"/>
      <c r="T405" s="407"/>
      <c r="U405" s="407"/>
      <c r="X405" s="407"/>
      <c r="Y405" s="407"/>
    </row>
    <row r="406" spans="2:27" ht="19.5" customHeight="1" thickBot="1">
      <c r="B406" s="523"/>
      <c r="C406" s="526"/>
      <c r="D406" s="564"/>
      <c r="E406" s="574"/>
      <c r="F406" s="947" t="s">
        <v>2167</v>
      </c>
      <c r="G406" s="948"/>
      <c r="H406" s="536"/>
      <c r="I406" s="547"/>
      <c r="J406" s="547"/>
      <c r="K406" s="547"/>
      <c r="L406" s="547"/>
      <c r="M406" s="547"/>
      <c r="N406" s="327"/>
      <c r="O406" s="327"/>
      <c r="P406" s="327"/>
      <c r="Q406" s="327"/>
      <c r="R406" s="327"/>
      <c r="S406" s="327"/>
      <c r="T406" s="327"/>
      <c r="U406" s="327"/>
      <c r="X406" s="327"/>
      <c r="Y406" s="327"/>
    </row>
    <row r="407" spans="2:27" ht="30" customHeight="1">
      <c r="B407" s="543">
        <v>18</v>
      </c>
      <c r="C407" s="143" t="s">
        <v>210</v>
      </c>
      <c r="D407" s="260">
        <v>99</v>
      </c>
      <c r="E407" s="389">
        <v>103</v>
      </c>
      <c r="F407" s="94" t="str">
        <f>IF(ISBLANK('6桁'!F407), "", IF(ISBLANK(G407), $F$406, G407))</f>
        <v>MAX050+</v>
      </c>
      <c r="G407" s="133"/>
      <c r="H407" s="108"/>
      <c r="J407" s="74"/>
      <c r="K407" s="251"/>
      <c r="L407" s="74"/>
      <c r="M407" s="251"/>
      <c r="N407" s="74"/>
      <c r="O407" s="251"/>
      <c r="P407" s="139"/>
      <c r="Q407" s="251"/>
      <c r="R407" s="74"/>
      <c r="S407" s="251"/>
      <c r="T407" s="74"/>
      <c r="U407" s="251"/>
      <c r="X407" s="74"/>
      <c r="Y407" s="251"/>
    </row>
    <row r="408" spans="2:27" ht="30" customHeight="1">
      <c r="B408" s="504"/>
      <c r="C408" s="141" t="s">
        <v>209</v>
      </c>
      <c r="D408" s="261">
        <v>96</v>
      </c>
      <c r="E408" s="349">
        <v>100</v>
      </c>
      <c r="F408" s="111" t="str">
        <f>IF(ISBLANK('6桁'!F408), "", IF(ISBLANK(G408), $F$406, G408))</f>
        <v>MAX050+</v>
      </c>
      <c r="G408" s="142"/>
      <c r="H408" s="108"/>
      <c r="J408" s="74"/>
      <c r="K408" s="251"/>
      <c r="L408" s="74"/>
      <c r="M408" s="251"/>
      <c r="N408" s="74"/>
      <c r="O408" s="251"/>
      <c r="P408" s="139"/>
      <c r="Q408" s="251"/>
      <c r="R408" s="74"/>
      <c r="S408" s="251"/>
      <c r="T408" s="74"/>
      <c r="U408" s="251"/>
      <c r="X408" s="74"/>
      <c r="Y408" s="251"/>
    </row>
    <row r="409" spans="2:27" ht="30" customHeight="1">
      <c r="B409" s="503">
        <v>17</v>
      </c>
      <c r="C409" s="145" t="s">
        <v>318</v>
      </c>
      <c r="D409" s="260">
        <v>91</v>
      </c>
      <c r="E409" s="389"/>
      <c r="F409" s="94" t="str">
        <f>IF(ISBLANK('6桁'!F409), "", IF(ISBLANK(G409), $F$406, G409))</f>
        <v>MAX050+</v>
      </c>
      <c r="G409" s="133"/>
      <c r="H409" s="108"/>
      <c r="I409" s="251"/>
      <c r="J409" s="74"/>
      <c r="K409" s="251"/>
      <c r="L409" s="74"/>
      <c r="M409" s="251"/>
      <c r="N409" s="74"/>
      <c r="O409" s="251"/>
      <c r="P409" s="139"/>
      <c r="Q409" s="251"/>
      <c r="R409" s="74"/>
      <c r="S409" s="251"/>
      <c r="T409" s="74"/>
      <c r="U409" s="251"/>
      <c r="X409" s="74"/>
      <c r="Y409" s="251"/>
    </row>
    <row r="410" spans="2:27" ht="30" customHeight="1">
      <c r="B410" s="504"/>
      <c r="C410" s="141" t="s">
        <v>319</v>
      </c>
      <c r="D410" s="261">
        <v>94</v>
      </c>
      <c r="E410" s="349"/>
      <c r="F410" s="111" t="str">
        <f>IF(ISBLANK('6桁'!F410), "", IF(ISBLANK(G410), $F$406, G410))</f>
        <v>MAX050+</v>
      </c>
      <c r="G410" s="142"/>
      <c r="H410" s="108"/>
      <c r="I410" s="251"/>
      <c r="J410" s="74"/>
      <c r="K410" s="251"/>
      <c r="L410" s="74"/>
      <c r="M410" s="251"/>
      <c r="N410" s="74"/>
      <c r="O410" s="251"/>
      <c r="P410" s="74"/>
      <c r="Q410" s="251"/>
      <c r="R410" s="74"/>
      <c r="S410" s="251"/>
      <c r="T410" s="74"/>
      <c r="U410" s="251"/>
      <c r="X410" s="74"/>
      <c r="Y410" s="251"/>
    </row>
    <row r="411" spans="2:27" ht="30" customHeight="1">
      <c r="B411" s="503">
        <v>16</v>
      </c>
      <c r="C411" s="143" t="s">
        <v>320</v>
      </c>
      <c r="D411" s="259">
        <v>87</v>
      </c>
      <c r="E411" s="250"/>
      <c r="F411" s="114" t="str">
        <f>IF(ISBLANK('6桁'!F411), "", IF(ISBLANK(G411), $F$406, G411))</f>
        <v>MAX050+</v>
      </c>
      <c r="G411" s="144"/>
      <c r="H411" s="108"/>
      <c r="I411" s="251"/>
      <c r="J411" s="74"/>
      <c r="K411" s="251"/>
      <c r="L411" s="74"/>
      <c r="M411" s="251"/>
      <c r="N411" s="74"/>
      <c r="O411" s="251"/>
      <c r="P411" s="139"/>
      <c r="Q411" s="251"/>
      <c r="R411" s="74"/>
      <c r="S411" s="251"/>
      <c r="T411" s="74"/>
      <c r="U411" s="251"/>
      <c r="X411" s="74"/>
      <c r="Y411" s="251"/>
    </row>
    <row r="412" spans="2:27" ht="30" customHeight="1" thickBot="1">
      <c r="B412" s="544"/>
      <c r="C412" s="140" t="s">
        <v>321</v>
      </c>
      <c r="D412" s="262">
        <v>91</v>
      </c>
      <c r="E412" s="390"/>
      <c r="F412" s="95" t="str">
        <f>IF(ISBLANK('6桁'!F412), "", IF(ISBLANK(G412), $F$406, G412))</f>
        <v>MAX050+</v>
      </c>
      <c r="G412" s="126"/>
      <c r="H412" s="108"/>
      <c r="I412" s="251"/>
      <c r="J412" s="74"/>
      <c r="K412" s="251"/>
      <c r="L412" s="74"/>
      <c r="M412" s="251"/>
      <c r="N412" s="74"/>
      <c r="O412" s="251"/>
      <c r="P412" s="139"/>
      <c r="Q412" s="251"/>
      <c r="R412" s="74"/>
      <c r="S412" s="251"/>
      <c r="T412" s="74"/>
      <c r="U412" s="251"/>
      <c r="X412" s="74"/>
      <c r="Y412" s="251"/>
    </row>
    <row r="413" spans="2:27" ht="28.5" customHeight="1">
      <c r="B413" s="545"/>
      <c r="C413" s="545"/>
      <c r="D413" s="545"/>
      <c r="E413" s="545"/>
      <c r="F413" s="545"/>
      <c r="G413" s="545"/>
      <c r="H413" s="546"/>
      <c r="I413" s="546"/>
      <c r="J413" s="546"/>
      <c r="K413" s="546"/>
      <c r="L413" s="546"/>
      <c r="M413" s="546"/>
      <c r="N413" s="10"/>
      <c r="O413" s="407"/>
      <c r="P413" s="10"/>
      <c r="Q413" s="22"/>
    </row>
    <row r="414" spans="2:27" ht="28.5" customHeight="1" thickBot="1">
      <c r="B414" s="380"/>
      <c r="C414" s="380"/>
      <c r="D414" s="380"/>
      <c r="E414" s="380"/>
      <c r="F414" s="380"/>
      <c r="G414" s="380"/>
      <c r="H414" s="380"/>
      <c r="I414" s="380"/>
      <c r="J414" s="380"/>
      <c r="K414" s="380"/>
      <c r="L414" s="380"/>
      <c r="M414" s="380"/>
      <c r="N414" s="10"/>
      <c r="O414" s="407"/>
      <c r="P414" s="10"/>
      <c r="Q414" s="22"/>
    </row>
    <row r="415" spans="2:27" ht="25.5" customHeight="1" thickTop="1" thickBot="1">
      <c r="B415" s="518" t="s">
        <v>980</v>
      </c>
      <c r="C415" s="519"/>
      <c r="D415" s="519"/>
      <c r="E415" s="519"/>
      <c r="F415" s="519"/>
      <c r="G415" s="519"/>
      <c r="H415" s="519"/>
      <c r="I415" s="519"/>
      <c r="J415" s="519"/>
      <c r="K415" s="519"/>
      <c r="L415" s="519"/>
      <c r="M415" s="519"/>
      <c r="N415" s="519"/>
      <c r="O415" s="519"/>
      <c r="P415" s="519"/>
      <c r="Q415" s="519"/>
      <c r="R415" s="519"/>
      <c r="S415" s="519"/>
      <c r="T415" s="519"/>
      <c r="U415" s="519"/>
      <c r="V415" s="519"/>
      <c r="W415" s="519"/>
      <c r="X415" s="519"/>
      <c r="Y415" s="519"/>
      <c r="Z415" s="519"/>
      <c r="AA415" s="520"/>
    </row>
    <row r="416" spans="2:27" ht="10.5" customHeight="1" thickTop="1">
      <c r="C416" s="40"/>
      <c r="D416" s="40"/>
      <c r="E416" s="40"/>
      <c r="F416" s="79"/>
      <c r="H416" s="79"/>
      <c r="K416" s="52"/>
      <c r="M416" s="52"/>
      <c r="Q416" s="52"/>
    </row>
    <row r="417" spans="2:25" s="239" customFormat="1" ht="20.100000000000001" customHeight="1" thickBot="1">
      <c r="B417" s="238" t="s">
        <v>981</v>
      </c>
      <c r="F417" s="240"/>
      <c r="H417" s="240"/>
      <c r="J417" s="240"/>
      <c r="L417" s="240"/>
      <c r="N417" s="240"/>
      <c r="P417" s="240"/>
      <c r="R417" s="240"/>
      <c r="T417" s="240"/>
      <c r="V417" s="240"/>
      <c r="X417" s="240"/>
    </row>
    <row r="418" spans="2:25" ht="19.5" customHeight="1" thickBot="1">
      <c r="B418" s="521" t="s">
        <v>452</v>
      </c>
      <c r="C418" s="524" t="s">
        <v>524</v>
      </c>
      <c r="D418" s="527" t="s">
        <v>1113</v>
      </c>
      <c r="E418" s="540"/>
      <c r="F418" s="531" t="s">
        <v>455</v>
      </c>
      <c r="G418" s="533"/>
      <c r="H418" s="370"/>
      <c r="I418" s="371"/>
      <c r="J418" s="10"/>
      <c r="K418" s="227"/>
      <c r="L418" s="327"/>
      <c r="M418" s="327"/>
      <c r="N418" s="371"/>
      <c r="O418" s="371"/>
      <c r="P418" s="371"/>
      <c r="Q418" s="371"/>
      <c r="R418" s="10"/>
      <c r="S418" s="11"/>
      <c r="T418" s="10"/>
      <c r="U418" s="11"/>
      <c r="V418" s="10"/>
      <c r="W418" s="11"/>
      <c r="X418" s="10"/>
      <c r="Y418" s="11"/>
    </row>
    <row r="419" spans="2:25" ht="19.5" customHeight="1">
      <c r="B419" s="522"/>
      <c r="C419" s="525"/>
      <c r="D419" s="541"/>
      <c r="E419" s="542"/>
      <c r="F419" s="516" t="s">
        <v>982</v>
      </c>
      <c r="G419" s="507"/>
      <c r="H419" s="370"/>
      <c r="I419" s="371"/>
      <c r="J419" s="10"/>
      <c r="K419" s="227"/>
      <c r="L419" s="327"/>
      <c r="M419" s="327"/>
      <c r="N419" s="371"/>
      <c r="O419" s="371"/>
      <c r="P419" s="371"/>
      <c r="Q419" s="371"/>
      <c r="R419" s="10"/>
      <c r="S419" s="11"/>
      <c r="T419" s="10"/>
      <c r="U419" s="11"/>
      <c r="V419" s="10"/>
      <c r="W419" s="11"/>
      <c r="X419" s="10"/>
      <c r="Y419" s="11"/>
    </row>
    <row r="420" spans="2:25" ht="19.5" customHeight="1">
      <c r="B420" s="522"/>
      <c r="C420" s="525"/>
      <c r="D420" s="578" t="s">
        <v>1114</v>
      </c>
      <c r="E420" s="565"/>
      <c r="F420" s="517"/>
      <c r="G420" s="509"/>
      <c r="H420" s="410"/>
      <c r="I420" s="407"/>
      <c r="J420" s="407"/>
      <c r="K420" s="227"/>
      <c r="L420" s="327"/>
      <c r="M420" s="327"/>
      <c r="N420" s="407"/>
      <c r="O420" s="407"/>
      <c r="P420" s="407"/>
      <c r="Q420" s="407"/>
      <c r="R420" s="407"/>
      <c r="S420" s="407"/>
      <c r="T420" s="407"/>
      <c r="U420" s="407"/>
      <c r="V420" s="407"/>
      <c r="W420" s="407"/>
      <c r="X420" s="407"/>
      <c r="Y420" s="407"/>
    </row>
    <row r="421" spans="2:25" ht="19.5" customHeight="1" thickBot="1">
      <c r="B421" s="523"/>
      <c r="C421" s="526"/>
      <c r="D421" s="579"/>
      <c r="E421" s="580"/>
      <c r="F421" s="947" t="s">
        <v>961</v>
      </c>
      <c r="G421" s="953"/>
      <c r="H421" s="358"/>
      <c r="I421" s="327"/>
      <c r="J421" s="327"/>
      <c r="K421" s="227"/>
      <c r="L421" s="327"/>
      <c r="M421" s="327"/>
      <c r="N421" s="327"/>
      <c r="O421" s="327"/>
      <c r="P421" s="327"/>
      <c r="Q421" s="327"/>
      <c r="R421" s="327"/>
      <c r="S421" s="327"/>
      <c r="T421" s="327"/>
      <c r="U421" s="327"/>
      <c r="V421" s="327"/>
      <c r="W421" s="327"/>
      <c r="X421" s="327"/>
      <c r="Y421" s="327"/>
    </row>
    <row r="422" spans="2:25" ht="30" customHeight="1">
      <c r="B422" s="502">
        <v>19</v>
      </c>
      <c r="C422" s="134" t="s">
        <v>300</v>
      </c>
      <c r="D422" s="498">
        <v>96</v>
      </c>
      <c r="E422" s="499"/>
      <c r="F422" s="426" t="str">
        <f>IF(ISBLANK('6桁'!F422), "", IF(ISBLANK(G422), $F$421, G422))</f>
        <v>FK520</v>
      </c>
      <c r="G422" s="125"/>
      <c r="H422" s="108"/>
      <c r="I422" s="251"/>
      <c r="J422" s="74"/>
      <c r="K422" s="228"/>
      <c r="L422" s="327"/>
      <c r="M422" s="327"/>
      <c r="N422" s="74"/>
      <c r="O422" s="251"/>
      <c r="P422" s="74"/>
      <c r="Q422" s="251"/>
      <c r="R422" s="74"/>
      <c r="S422" s="22"/>
      <c r="T422" s="74"/>
      <c r="U422" s="22"/>
      <c r="V422" s="74"/>
      <c r="W422" s="22"/>
      <c r="X422" s="74"/>
      <c r="Y422" s="22"/>
    </row>
    <row r="423" spans="2:25" ht="30" customHeight="1">
      <c r="B423" s="503"/>
      <c r="C423" s="412" t="s">
        <v>217</v>
      </c>
      <c r="D423" s="500">
        <v>100</v>
      </c>
      <c r="E423" s="501"/>
      <c r="F423" s="423" t="str">
        <f>IF(ISBLANK('6桁'!F423), "", IF(ISBLANK(G423), $F$421, G423))</f>
        <v>FK520</v>
      </c>
      <c r="G423" s="360"/>
      <c r="H423" s="108"/>
      <c r="I423" s="251"/>
      <c r="J423" s="74"/>
      <c r="K423" s="228"/>
      <c r="L423" s="327"/>
      <c r="M423" s="327"/>
      <c r="N423" s="74"/>
      <c r="O423" s="251"/>
      <c r="P423" s="74"/>
      <c r="Q423" s="251"/>
      <c r="R423" s="74"/>
      <c r="S423" s="22"/>
      <c r="T423" s="74"/>
      <c r="U423" s="22"/>
      <c r="V423" s="74"/>
      <c r="W423" s="22"/>
      <c r="X423" s="74"/>
      <c r="Y423" s="22"/>
    </row>
    <row r="424" spans="2:25" ht="30" customHeight="1">
      <c r="B424" s="503"/>
      <c r="C424" s="412" t="s">
        <v>218</v>
      </c>
      <c r="D424" s="500">
        <v>93</v>
      </c>
      <c r="E424" s="501"/>
      <c r="F424" s="423" t="str">
        <f>IF(ISBLANK('6桁'!F424), "", IF(ISBLANK(G424), $F$421, G424))</f>
        <v>FK520</v>
      </c>
      <c r="G424" s="360"/>
      <c r="H424" s="108"/>
      <c r="I424" s="251"/>
      <c r="J424" s="74"/>
      <c r="K424" s="228"/>
      <c r="L424" s="327"/>
      <c r="M424" s="327"/>
      <c r="N424" s="74"/>
      <c r="O424" s="251"/>
      <c r="P424" s="74"/>
      <c r="Q424" s="251"/>
      <c r="R424" s="74"/>
      <c r="S424" s="22"/>
      <c r="T424" s="74"/>
      <c r="U424" s="22"/>
      <c r="V424" s="74"/>
      <c r="W424" s="22"/>
      <c r="X424" s="74"/>
      <c r="Y424" s="22"/>
    </row>
    <row r="425" spans="2:25" ht="30" customHeight="1">
      <c r="B425" s="504"/>
      <c r="C425" s="378" t="s">
        <v>203</v>
      </c>
      <c r="D425" s="560">
        <v>98</v>
      </c>
      <c r="E425" s="561"/>
      <c r="F425" s="430" t="str">
        <f>IF(ISBLANK('6桁'!F425), "", IF(ISBLANK(G425), $F$421, G425))</f>
        <v>FK520</v>
      </c>
      <c r="G425" s="191"/>
      <c r="H425" s="108"/>
      <c r="I425" s="251"/>
      <c r="J425" s="74"/>
      <c r="K425" s="228"/>
      <c r="L425" s="327"/>
      <c r="M425" s="327"/>
      <c r="N425" s="74"/>
      <c r="O425" s="251"/>
      <c r="P425" s="74"/>
      <c r="Q425" s="251"/>
      <c r="R425" s="74"/>
      <c r="S425" s="22"/>
      <c r="T425" s="74"/>
      <c r="U425" s="22"/>
      <c r="V425" s="74"/>
      <c r="W425" s="22"/>
      <c r="X425" s="74"/>
      <c r="Y425" s="22"/>
    </row>
    <row r="426" spans="2:25" ht="30" customHeight="1">
      <c r="B426" s="503">
        <v>18</v>
      </c>
      <c r="C426" s="412" t="s">
        <v>136</v>
      </c>
      <c r="D426" s="576">
        <v>99</v>
      </c>
      <c r="E426" s="577"/>
      <c r="F426" s="423" t="str">
        <f>IF(ISBLANK('6桁'!F426), "", IF(ISBLANK(G426), $F$421, G426))</f>
        <v>FK520</v>
      </c>
      <c r="G426" s="360"/>
      <c r="H426" s="108"/>
      <c r="I426" s="251"/>
      <c r="J426" s="74"/>
      <c r="K426" s="228"/>
      <c r="L426" s="327"/>
      <c r="M426" s="327"/>
      <c r="N426" s="74"/>
      <c r="O426" s="251"/>
      <c r="P426" s="74"/>
      <c r="Q426" s="251"/>
      <c r="R426" s="74"/>
      <c r="S426" s="22"/>
      <c r="T426" s="74"/>
      <c r="U426" s="22"/>
      <c r="V426" s="74"/>
      <c r="W426" s="22"/>
      <c r="X426" s="74"/>
      <c r="Y426" s="22"/>
    </row>
    <row r="427" spans="2:25" ht="30" customHeight="1">
      <c r="B427" s="503"/>
      <c r="C427" s="87" t="s">
        <v>86</v>
      </c>
      <c r="D427" s="500">
        <v>95</v>
      </c>
      <c r="E427" s="501"/>
      <c r="F427" s="420" t="str">
        <f>IF(ISBLANK('6桁'!F427), "", IF(ISBLANK(G427), $F$421, G427))</f>
        <v>FK520</v>
      </c>
      <c r="G427" s="96"/>
      <c r="H427" s="108"/>
      <c r="I427" s="251"/>
      <c r="J427" s="74"/>
      <c r="K427" s="228"/>
      <c r="L427" s="327"/>
      <c r="M427" s="327"/>
      <c r="N427" s="74"/>
      <c r="O427" s="251"/>
      <c r="P427" s="74"/>
      <c r="Q427" s="251"/>
      <c r="R427" s="74"/>
      <c r="S427" s="22"/>
      <c r="T427" s="74"/>
      <c r="U427" s="22"/>
      <c r="V427" s="74"/>
      <c r="W427" s="22"/>
      <c r="X427" s="74"/>
      <c r="Y427" s="22"/>
    </row>
    <row r="428" spans="2:25" ht="30" customHeight="1">
      <c r="B428" s="503"/>
      <c r="C428" s="87" t="s">
        <v>90</v>
      </c>
      <c r="D428" s="500">
        <v>100</v>
      </c>
      <c r="E428" s="501"/>
      <c r="F428" s="420" t="str">
        <f>IF(ISBLANK('6桁'!F428), "", IF(ISBLANK(G428), $F$421, G428))</f>
        <v>FK520</v>
      </c>
      <c r="G428" s="96"/>
      <c r="H428" s="108"/>
      <c r="I428" s="251"/>
      <c r="J428" s="74"/>
      <c r="K428" s="228"/>
      <c r="L428" s="327"/>
      <c r="M428" s="327"/>
      <c r="N428" s="74"/>
      <c r="O428" s="251"/>
      <c r="P428" s="74"/>
      <c r="Q428" s="251"/>
      <c r="R428" s="74"/>
      <c r="S428" s="22"/>
      <c r="T428" s="74"/>
      <c r="U428" s="22"/>
      <c r="V428" s="74"/>
      <c r="W428" s="22"/>
      <c r="X428" s="74"/>
      <c r="Y428" s="22"/>
    </row>
    <row r="429" spans="2:25" ht="30" customHeight="1" thickBot="1">
      <c r="B429" s="544"/>
      <c r="C429" s="88" t="s">
        <v>141</v>
      </c>
      <c r="D429" s="558">
        <v>104</v>
      </c>
      <c r="E429" s="559"/>
      <c r="F429" s="424" t="str">
        <f>IF(ISBLANK('6桁'!F429), "", IF(ISBLANK(G429), $F$421, G429))</f>
        <v>FK520</v>
      </c>
      <c r="G429" s="127"/>
      <c r="H429" s="108"/>
      <c r="I429" s="251"/>
      <c r="J429" s="74"/>
      <c r="K429" s="22"/>
      <c r="L429" s="74"/>
      <c r="M429" s="22"/>
      <c r="N429" s="74"/>
      <c r="O429" s="251"/>
      <c r="P429" s="74"/>
      <c r="Q429" s="22"/>
      <c r="R429" s="74"/>
      <c r="S429" s="22"/>
      <c r="T429" s="74"/>
      <c r="U429" s="22"/>
      <c r="V429" s="74"/>
      <c r="W429" s="22"/>
      <c r="X429" s="74"/>
      <c r="Y429" s="22"/>
    </row>
    <row r="430" spans="2:25" ht="34.5" customHeight="1">
      <c r="B430" s="546" t="s">
        <v>934</v>
      </c>
      <c r="C430" s="546"/>
      <c r="D430" s="546"/>
      <c r="E430" s="546"/>
      <c r="F430" s="546"/>
      <c r="G430" s="546"/>
      <c r="H430" s="546"/>
      <c r="I430" s="546"/>
      <c r="J430" s="546"/>
      <c r="K430" s="17"/>
      <c r="L430" s="10"/>
      <c r="M430" s="17"/>
      <c r="N430" s="10"/>
      <c r="O430" s="17"/>
      <c r="P430" s="10"/>
      <c r="Q430" s="17"/>
      <c r="R430" s="10"/>
      <c r="S430" s="17"/>
      <c r="T430" s="10"/>
      <c r="U430" s="17"/>
      <c r="V430" s="10"/>
      <c r="W430" s="17"/>
      <c r="X430" s="10"/>
      <c r="Y430" s="17"/>
    </row>
    <row r="432" spans="2:25" ht="14.25" customHeight="1" thickBot="1"/>
    <row r="433" spans="2:27" ht="20.25" thickTop="1" thickBot="1">
      <c r="B433" s="518" t="s">
        <v>505</v>
      </c>
      <c r="C433" s="519"/>
      <c r="D433" s="519"/>
      <c r="E433" s="519"/>
      <c r="F433" s="519"/>
      <c r="G433" s="519"/>
      <c r="H433" s="519"/>
      <c r="I433" s="519"/>
      <c r="J433" s="519"/>
      <c r="K433" s="519"/>
      <c r="L433" s="519"/>
      <c r="M433" s="519"/>
      <c r="N433" s="519"/>
      <c r="O433" s="519"/>
      <c r="P433" s="519"/>
      <c r="Q433" s="519"/>
      <c r="R433" s="519"/>
      <c r="S433" s="519"/>
      <c r="T433" s="519"/>
      <c r="U433" s="519"/>
      <c r="V433" s="519"/>
      <c r="W433" s="519"/>
      <c r="X433" s="519"/>
      <c r="Y433" s="519"/>
      <c r="Z433" s="519"/>
      <c r="AA433" s="520"/>
    </row>
    <row r="434" spans="2:27" ht="14.25" thickTop="1">
      <c r="C434" s="40"/>
      <c r="D434" s="40"/>
      <c r="E434" s="40"/>
      <c r="F434" s="79"/>
      <c r="H434" s="79"/>
      <c r="K434" s="52"/>
      <c r="M434" s="52"/>
      <c r="Q434" s="52"/>
    </row>
    <row r="435" spans="2:27" ht="14.25" thickBot="1">
      <c r="B435" s="11"/>
    </row>
    <row r="436" spans="2:27" ht="19.5" customHeight="1" thickBot="1">
      <c r="B436" s="521" t="s">
        <v>41</v>
      </c>
      <c r="C436" s="534" t="s">
        <v>524</v>
      </c>
      <c r="D436" s="535"/>
      <c r="E436" s="527" t="s">
        <v>1113</v>
      </c>
      <c r="F436" s="581"/>
      <c r="G436" s="528"/>
      <c r="H436" s="531" t="s">
        <v>453</v>
      </c>
      <c r="I436" s="532"/>
      <c r="J436" s="532"/>
      <c r="K436" s="532"/>
      <c r="L436" s="532"/>
      <c r="M436" s="532"/>
      <c r="N436" s="532"/>
      <c r="O436" s="532"/>
      <c r="P436" s="532"/>
      <c r="Q436" s="533"/>
      <c r="R436" s="531" t="s">
        <v>455</v>
      </c>
      <c r="S436" s="532"/>
      <c r="T436" s="532"/>
      <c r="U436" s="532"/>
      <c r="V436" s="532"/>
      <c r="W436" s="532"/>
      <c r="X436" s="532"/>
      <c r="Y436" s="533"/>
    </row>
    <row r="437" spans="2:27" ht="19.5" customHeight="1">
      <c r="B437" s="522"/>
      <c r="C437" s="536"/>
      <c r="D437" s="537"/>
      <c r="E437" s="529"/>
      <c r="F437" s="582"/>
      <c r="G437" s="530"/>
      <c r="H437" s="516" t="s">
        <v>1378</v>
      </c>
      <c r="I437" s="507"/>
      <c r="J437" s="516" t="s">
        <v>1075</v>
      </c>
      <c r="K437" s="507"/>
      <c r="L437" s="516" t="s">
        <v>1005</v>
      </c>
      <c r="M437" s="507"/>
      <c r="N437" s="516" t="s">
        <v>790</v>
      </c>
      <c r="O437" s="507"/>
      <c r="P437" s="516" t="s">
        <v>1998</v>
      </c>
      <c r="Q437" s="507"/>
      <c r="R437" s="516" t="s">
        <v>973</v>
      </c>
      <c r="S437" s="507"/>
      <c r="T437" s="516" t="s">
        <v>765</v>
      </c>
      <c r="U437" s="507"/>
      <c r="V437" s="516" t="s">
        <v>788</v>
      </c>
      <c r="W437" s="507"/>
      <c r="X437" s="516" t="s">
        <v>1092</v>
      </c>
      <c r="Y437" s="507"/>
    </row>
    <row r="438" spans="2:27" ht="19.5" customHeight="1">
      <c r="B438" s="522"/>
      <c r="C438" s="536"/>
      <c r="D438" s="537"/>
      <c r="E438" s="583" t="s">
        <v>2033</v>
      </c>
      <c r="F438" s="584"/>
      <c r="G438" s="550" t="s">
        <v>1114</v>
      </c>
      <c r="H438" s="517"/>
      <c r="I438" s="509"/>
      <c r="J438" s="517"/>
      <c r="K438" s="509"/>
      <c r="L438" s="517"/>
      <c r="M438" s="509"/>
      <c r="N438" s="517"/>
      <c r="O438" s="509"/>
      <c r="P438" s="517"/>
      <c r="Q438" s="509"/>
      <c r="R438" s="517"/>
      <c r="S438" s="509"/>
      <c r="T438" s="517"/>
      <c r="U438" s="509"/>
      <c r="V438" s="517"/>
      <c r="W438" s="509"/>
      <c r="X438" s="517"/>
      <c r="Y438" s="509"/>
    </row>
    <row r="439" spans="2:27" ht="19.5" customHeight="1" thickBot="1">
      <c r="B439" s="523"/>
      <c r="C439" s="538"/>
      <c r="D439" s="539"/>
      <c r="E439" s="585"/>
      <c r="F439" s="586"/>
      <c r="G439" s="574"/>
      <c r="H439" s="945" t="s">
        <v>2156</v>
      </c>
      <c r="I439" s="946"/>
      <c r="J439" s="956" t="s">
        <v>966</v>
      </c>
      <c r="K439" s="957"/>
      <c r="L439" s="956" t="s">
        <v>965</v>
      </c>
      <c r="M439" s="957"/>
      <c r="N439" s="956" t="s">
        <v>694</v>
      </c>
      <c r="O439" s="957"/>
      <c r="P439" s="956" t="s">
        <v>2196</v>
      </c>
      <c r="Q439" s="957"/>
      <c r="R439" s="956" t="s">
        <v>967</v>
      </c>
      <c r="S439" s="957"/>
      <c r="T439" s="956" t="s">
        <v>953</v>
      </c>
      <c r="U439" s="957"/>
      <c r="V439" s="956" t="s">
        <v>667</v>
      </c>
      <c r="W439" s="957"/>
      <c r="X439" s="956" t="s">
        <v>898</v>
      </c>
      <c r="Y439" s="957"/>
    </row>
    <row r="440" spans="2:27" ht="30" customHeight="1">
      <c r="B440" s="502">
        <v>22</v>
      </c>
      <c r="C440" s="534" t="s">
        <v>458</v>
      </c>
      <c r="D440" s="535"/>
      <c r="E440" s="500"/>
      <c r="F440" s="587"/>
      <c r="G440" s="353">
        <v>101</v>
      </c>
      <c r="H440" s="91" t="str">
        <f>IF(ISBLANK('6桁'!H440), "", IF(ISBLANK(I440), $H$439, I440))</f>
        <v/>
      </c>
      <c r="I440" s="125"/>
      <c r="J440" s="91" t="str">
        <f>IF(ISBLANK('6桁'!J440), "", IF(ISBLANK(K440), $J$439, K440))</f>
        <v/>
      </c>
      <c r="K440" s="125"/>
      <c r="L440" s="91" t="str">
        <f>IF(ISBLANK('6桁'!L440), "", IF(ISBLANK(M440), $L$439, M440))</f>
        <v/>
      </c>
      <c r="M440" s="125"/>
      <c r="N440" s="91" t="str">
        <f>IF(ISBLANK('6桁'!N440), "", IF(ISBLANK(O440), $N$439, O440))</f>
        <v/>
      </c>
      <c r="O440" s="125"/>
      <c r="P440" s="91" t="str">
        <f>IF(ISBLANK('6桁'!P440), "", IF(ISBLANK(Q440), $P$439, Q440))</f>
        <v/>
      </c>
      <c r="Q440" s="125"/>
      <c r="R440" s="426" t="str">
        <f>IF(ISBLANK('6桁'!R440), "", IF(ISBLANK(S440), $R$439, S440))</f>
        <v/>
      </c>
      <c r="S440" s="125"/>
      <c r="T440" s="426" t="str">
        <f>IF(ISBLANK('6桁'!T440), "", IF(ISBLANK(U440), $T$439, U440))</f>
        <v>FK510SUV</v>
      </c>
      <c r="U440" s="125"/>
      <c r="V440" s="426" t="str">
        <f>IF(ISBLANK('6桁'!V440), "", IF(ISBLANK(W440), $V$439, W440))</f>
        <v/>
      </c>
      <c r="W440" s="124"/>
      <c r="X440" s="426" t="str">
        <f>IF(ISBLANK('6桁'!X440), "", IF(ISBLANK(Y440), $X$439, Y440))</f>
        <v/>
      </c>
      <c r="Y440" s="92"/>
    </row>
    <row r="441" spans="2:27" ht="30" customHeight="1">
      <c r="B441" s="503"/>
      <c r="C441" s="500" t="s">
        <v>326</v>
      </c>
      <c r="D441" s="501"/>
      <c r="E441" s="500"/>
      <c r="F441" s="587"/>
      <c r="G441" s="361">
        <v>103</v>
      </c>
      <c r="H441" s="94" t="str">
        <f>IF(ISBLANK('6桁'!H441), "", IF(ISBLANK(I441), $H$439, I441))</f>
        <v/>
      </c>
      <c r="I441" s="360"/>
      <c r="J441" s="94" t="str">
        <f>IF(ISBLANK('6桁'!J441), "", IF(ISBLANK(K441), $J$439, K441))</f>
        <v/>
      </c>
      <c r="K441" s="360"/>
      <c r="L441" s="94" t="str">
        <f>IF(ISBLANK('6桁'!L441), "", IF(ISBLANK(M441), $L$439, M441))</f>
        <v/>
      </c>
      <c r="M441" s="360"/>
      <c r="N441" s="94" t="str">
        <f>IF(ISBLANK('6桁'!N441), "", IF(ISBLANK(O441), $N$439, O441))</f>
        <v/>
      </c>
      <c r="O441" s="360"/>
      <c r="P441" s="94" t="str">
        <f>IF(ISBLANK('6桁'!P441), "", IF(ISBLANK(Q441), $P$439, Q441))</f>
        <v/>
      </c>
      <c r="Q441" s="360"/>
      <c r="R441" s="423" t="str">
        <f>IF(ISBLANK('6桁'!R441), "", IF(ISBLANK(S441), $R$439, S441))</f>
        <v/>
      </c>
      <c r="S441" s="360"/>
      <c r="T441" s="423" t="str">
        <f>IF(ISBLANK('6桁'!T441), "", IF(ISBLANK(U441), $T$439, U441))</f>
        <v>FK510SUV</v>
      </c>
      <c r="U441" s="360"/>
      <c r="V441" s="423" t="str">
        <f>IF(ISBLANK('6桁'!V441), "", IF(ISBLANK(W441), $V$439, W441))</f>
        <v/>
      </c>
      <c r="W441" s="133"/>
      <c r="X441" s="423" t="str">
        <f>IF(ISBLANK('6桁'!X441), "", IF(ISBLANK(Y441), $X$439, Y441))</f>
        <v/>
      </c>
      <c r="Y441" s="237"/>
    </row>
    <row r="442" spans="2:27" ht="30" customHeight="1">
      <c r="B442" s="503"/>
      <c r="C442" s="500" t="s">
        <v>460</v>
      </c>
      <c r="D442" s="501"/>
      <c r="E442" s="500"/>
      <c r="F442" s="587"/>
      <c r="G442" s="342">
        <v>102</v>
      </c>
      <c r="H442" s="95" t="str">
        <f>IF(ISBLANK('6桁'!H442), "", IF(ISBLANK(I442), $H$439, I442))</f>
        <v/>
      </c>
      <c r="I442" s="96"/>
      <c r="J442" s="95" t="str">
        <f>IF(ISBLANK('6桁'!J442), "", IF(ISBLANK(K442), $J$439, K442))</f>
        <v/>
      </c>
      <c r="K442" s="96"/>
      <c r="L442" s="95" t="str">
        <f>IF(ISBLANK('6桁'!L442), "", IF(ISBLANK(M442), $L$439, M442))</f>
        <v/>
      </c>
      <c r="M442" s="96"/>
      <c r="N442" s="95" t="str">
        <f>IF(ISBLANK('6桁'!N442), "", IF(ISBLANK(O442), $N$439, O442))</f>
        <v/>
      </c>
      <c r="O442" s="96"/>
      <c r="P442" s="95" t="str">
        <f>IF(ISBLANK('6桁'!P442), "", IF(ISBLANK(Q442), $P$439, Q442))</f>
        <v/>
      </c>
      <c r="Q442" s="96"/>
      <c r="R442" s="420" t="str">
        <f>IF(ISBLANK('6桁'!R442), "", IF(ISBLANK(S442), $R$439, S442))</f>
        <v/>
      </c>
      <c r="S442" s="96"/>
      <c r="T442" s="420" t="str">
        <f>IF(ISBLANK('6桁'!T442), "", IF(ISBLANK(U442), $T$439, U442))</f>
        <v>FK510SUV</v>
      </c>
      <c r="U442" s="96"/>
      <c r="V442" s="420" t="str">
        <f>IF(ISBLANK('6桁'!V442), "", IF(ISBLANK(W442), $V$439, W442))</f>
        <v/>
      </c>
      <c r="W442" s="126"/>
      <c r="X442" s="420" t="str">
        <f>IF(ISBLANK('6桁'!X442), "", IF(ISBLANK(Y442), $X$439, Y442))</f>
        <v/>
      </c>
      <c r="Y442" s="20"/>
    </row>
    <row r="443" spans="2:27" ht="30" customHeight="1">
      <c r="B443" s="503"/>
      <c r="C443" s="500" t="s">
        <v>462</v>
      </c>
      <c r="D443" s="501"/>
      <c r="E443" s="500"/>
      <c r="F443" s="587"/>
      <c r="G443" s="342">
        <v>106</v>
      </c>
      <c r="H443" s="95" t="str">
        <f>IF(ISBLANK('6桁'!H443), "", IF(ISBLANK(I443), $H$439, I443))</f>
        <v/>
      </c>
      <c r="I443" s="96"/>
      <c r="J443" s="95" t="str">
        <f>IF(ISBLANK('6桁'!J443), "", IF(ISBLANK(K443), $J$439, K443))</f>
        <v/>
      </c>
      <c r="K443" s="96"/>
      <c r="L443" s="95" t="str">
        <f>IF(ISBLANK('6桁'!L443), "", IF(ISBLANK(M443), $L$439, M443))</f>
        <v/>
      </c>
      <c r="M443" s="96"/>
      <c r="N443" s="95" t="str">
        <f>IF(ISBLANK('6桁'!N443), "", IF(ISBLANK(O443), $N$439, O443))</f>
        <v/>
      </c>
      <c r="O443" s="96"/>
      <c r="P443" s="95" t="str">
        <f>IF(ISBLANK('6桁'!P443), "", IF(ISBLANK(Q443), $P$439, Q443))</f>
        <v/>
      </c>
      <c r="Q443" s="96"/>
      <c r="R443" s="420" t="str">
        <f>IF(ISBLANK('6桁'!R443), "", IF(ISBLANK(S443), $R$439, S443))</f>
        <v/>
      </c>
      <c r="S443" s="96"/>
      <c r="T443" s="420" t="str">
        <f>IF(ISBLANK('6桁'!T443), "", IF(ISBLANK(U443), $T$439, U443))</f>
        <v>FK510SUV</v>
      </c>
      <c r="U443" s="96"/>
      <c r="V443" s="420" t="str">
        <f>IF(ISBLANK('6桁'!V443), "", IF(ISBLANK(W443), $V$439, W443))</f>
        <v/>
      </c>
      <c r="W443" s="126"/>
      <c r="X443" s="420" t="str">
        <f>IF(ISBLANK('6桁'!X443), "", IF(ISBLANK(Y443), $X$439, Y443))</f>
        <v/>
      </c>
      <c r="Y443" s="20"/>
    </row>
    <row r="444" spans="2:27" ht="30" customHeight="1">
      <c r="B444" s="503"/>
      <c r="C444" s="500" t="s">
        <v>464</v>
      </c>
      <c r="D444" s="501"/>
      <c r="E444" s="500"/>
      <c r="F444" s="587"/>
      <c r="G444" s="342">
        <v>106</v>
      </c>
      <c r="H444" s="95" t="str">
        <f>IF(ISBLANK('6桁'!H444), "", IF(ISBLANK(I444), $H$439, I444))</f>
        <v/>
      </c>
      <c r="I444" s="96"/>
      <c r="J444" s="95" t="str">
        <f>IF(ISBLANK('6桁'!J444), "", IF(ISBLANK(K444), $J$439, K444))</f>
        <v/>
      </c>
      <c r="K444" s="96"/>
      <c r="L444" s="95" t="str">
        <f>IF(ISBLANK('6桁'!L444), "", IF(ISBLANK(M444), $L$439, M444))</f>
        <v/>
      </c>
      <c r="M444" s="96"/>
      <c r="N444" s="95" t="str">
        <f>IF(ISBLANK('6桁'!N444), "", IF(ISBLANK(O444), $N$439, O444))</f>
        <v/>
      </c>
      <c r="O444" s="96"/>
      <c r="P444" s="95" t="str">
        <f>IF(ISBLANK('6桁'!P444), "", IF(ISBLANK(Q444), $P$439, Q444))</f>
        <v/>
      </c>
      <c r="Q444" s="96"/>
      <c r="R444" s="420" t="str">
        <f>IF(ISBLANK('6桁'!R444), "", IF(ISBLANK(S444), $R$439, S444))</f>
        <v/>
      </c>
      <c r="S444" s="96"/>
      <c r="T444" s="420" t="str">
        <f>IF(ISBLANK('6桁'!T444), "", IF(ISBLANK(U444), $T$439, U444))</f>
        <v>FK510SUV</v>
      </c>
      <c r="U444" s="96"/>
      <c r="V444" s="420" t="str">
        <f>IF(ISBLANK('6桁'!V444), "", IF(ISBLANK(W444), $V$439, W444))</f>
        <v/>
      </c>
      <c r="W444" s="126"/>
      <c r="X444" s="420" t="str">
        <f>IF(ISBLANK('6桁'!X444), "", IF(ISBLANK(Y444), $X$439, Y444))</f>
        <v/>
      </c>
      <c r="Y444" s="20"/>
    </row>
    <row r="445" spans="2:27" ht="30" customHeight="1">
      <c r="B445" s="503"/>
      <c r="C445" s="500" t="s">
        <v>465</v>
      </c>
      <c r="D445" s="501"/>
      <c r="E445" s="500"/>
      <c r="F445" s="587"/>
      <c r="G445" s="342">
        <v>107</v>
      </c>
      <c r="H445" s="95" t="str">
        <f>IF(ISBLANK('6桁'!H445), "", IF(ISBLANK(I445), $H$439, I445))</f>
        <v/>
      </c>
      <c r="I445" s="96"/>
      <c r="J445" s="95" t="str">
        <f>IF(ISBLANK('6桁'!J445), "", IF(ISBLANK(K445), $J$439, K445))</f>
        <v/>
      </c>
      <c r="K445" s="96"/>
      <c r="L445" s="95" t="str">
        <f>IF(ISBLANK('6桁'!L445), "", IF(ISBLANK(M445), $L$439, M445))</f>
        <v/>
      </c>
      <c r="M445" s="96"/>
      <c r="N445" s="95" t="str">
        <f>IF(ISBLANK('6桁'!N445), "", IF(ISBLANK(O445), $N$439, O445))</f>
        <v/>
      </c>
      <c r="O445" s="96"/>
      <c r="P445" s="95" t="str">
        <f>IF(ISBLANK('6桁'!P445), "", IF(ISBLANK(Q445), $P$439, Q445))</f>
        <v/>
      </c>
      <c r="Q445" s="96"/>
      <c r="R445" s="420" t="str">
        <f>IF(ISBLANK('6桁'!R445), "", IF(ISBLANK(S445), $R$439, S445))</f>
        <v/>
      </c>
      <c r="S445" s="96"/>
      <c r="T445" s="420" t="str">
        <f>IF(ISBLANK('6桁'!T445), "", IF(ISBLANK(U445), $T$439, U445))</f>
        <v>FK510SUV</v>
      </c>
      <c r="U445" s="96"/>
      <c r="V445" s="420" t="str">
        <f>IF(ISBLANK('6桁'!V445), "", IF(ISBLANK(W445), $V$439, W445))</f>
        <v/>
      </c>
      <c r="W445" s="126"/>
      <c r="X445" s="420" t="str">
        <f>IF(ISBLANK('6桁'!X445), "", IF(ISBLANK(Y445), $X$439, Y445))</f>
        <v/>
      </c>
      <c r="Y445" s="109"/>
    </row>
    <row r="446" spans="2:27" ht="30" customHeight="1">
      <c r="B446" s="503"/>
      <c r="C446" s="500" t="s">
        <v>506</v>
      </c>
      <c r="D446" s="501"/>
      <c r="E446" s="500"/>
      <c r="F446" s="587"/>
      <c r="G446" s="342">
        <v>114</v>
      </c>
      <c r="H446" s="95" t="str">
        <f>IF(ISBLANK('6桁'!H446), "", IF(ISBLANK(I446), $H$439, I446))</f>
        <v/>
      </c>
      <c r="I446" s="96"/>
      <c r="J446" s="95" t="str">
        <f>IF(ISBLANK('6桁'!J446), "", IF(ISBLANK(K446), $J$439, K446))</f>
        <v/>
      </c>
      <c r="K446" s="96"/>
      <c r="L446" s="95" t="str">
        <f>IF(ISBLANK('6桁'!L446), "", IF(ISBLANK(M446), $L$439, M446))</f>
        <v/>
      </c>
      <c r="M446" s="96"/>
      <c r="N446" s="95" t="str">
        <f>IF(ISBLANK('6桁'!N446), "", IF(ISBLANK(O446), $N$439, O446))</f>
        <v/>
      </c>
      <c r="O446" s="96"/>
      <c r="P446" s="95" t="str">
        <f>IF(ISBLANK('6桁'!P446), "", IF(ISBLANK(Q446), $P$439, Q446))</f>
        <v/>
      </c>
      <c r="Q446" s="96"/>
      <c r="R446" s="420" t="str">
        <f>IF(ISBLANK('6桁'!R446), "", IF(ISBLANK(S446), $R$439, S446))</f>
        <v/>
      </c>
      <c r="S446" s="96"/>
      <c r="T446" s="420" t="str">
        <f>IF(ISBLANK('6桁'!T446), "", IF(ISBLANK(U446), $T$439, U446))</f>
        <v/>
      </c>
      <c r="U446" s="96"/>
      <c r="V446" s="420" t="str">
        <f>IF(ISBLANK('6桁'!V446), "", IF(ISBLANK(W446), $V$439, W446))</f>
        <v/>
      </c>
      <c r="W446" s="126"/>
      <c r="X446" s="420" t="str">
        <f>IF(ISBLANK('6桁'!X446), "", IF(ISBLANK(Y446), $X$439, Y446))</f>
        <v>S/TZ05</v>
      </c>
      <c r="Y446" s="109"/>
    </row>
    <row r="447" spans="2:27" ht="30" customHeight="1">
      <c r="B447" s="503"/>
      <c r="C447" s="500" t="s">
        <v>507</v>
      </c>
      <c r="D447" s="501"/>
      <c r="E447" s="500"/>
      <c r="F447" s="587"/>
      <c r="G447" s="342">
        <v>114</v>
      </c>
      <c r="H447" s="95" t="str">
        <f>IF(ISBLANK('6桁'!H447), "", IF(ISBLANK(I447), $H$439, I447))</f>
        <v/>
      </c>
      <c r="I447" s="96"/>
      <c r="J447" s="95" t="str">
        <f>IF(ISBLANK('6桁'!J447), "", IF(ISBLANK(K447), $J$439, K447))</f>
        <v/>
      </c>
      <c r="K447" s="96"/>
      <c r="L447" s="95" t="str">
        <f>IF(ISBLANK('6桁'!L447), "", IF(ISBLANK(M447), $L$439, M447))</f>
        <v/>
      </c>
      <c r="M447" s="96"/>
      <c r="N447" s="95" t="str">
        <f>IF(ISBLANK('6桁'!N447), "", IF(ISBLANK(O447), $N$439, O447))</f>
        <v/>
      </c>
      <c r="O447" s="96"/>
      <c r="P447" s="95" t="str">
        <f>IF(ISBLANK('6桁'!P447), "", IF(ISBLANK(Q447), $P$439, Q447))</f>
        <v/>
      </c>
      <c r="Q447" s="96"/>
      <c r="R447" s="420" t="str">
        <f>IF(ISBLANK('6桁'!R447), "", IF(ISBLANK(S447), $R$439, S447))</f>
        <v/>
      </c>
      <c r="S447" s="96"/>
      <c r="T447" s="420" t="str">
        <f>IF(ISBLANK('6桁'!T447), "", IF(ISBLANK(U447), $T$439, U447))</f>
        <v/>
      </c>
      <c r="U447" s="96"/>
      <c r="V447" s="420" t="str">
        <f>IF(ISBLANK('6桁'!V447), "", IF(ISBLANK(W447), $V$439, W447))</f>
        <v/>
      </c>
      <c r="W447" s="96"/>
      <c r="X447" s="420" t="str">
        <f>IF(ISBLANK('6桁'!X447), "", IF(ISBLANK(Y447), $X$439, Y447))</f>
        <v>S/TZ05</v>
      </c>
      <c r="Y447" s="109"/>
    </row>
    <row r="448" spans="2:27" ht="30" customHeight="1">
      <c r="B448" s="504"/>
      <c r="C448" s="560" t="s">
        <v>1995</v>
      </c>
      <c r="D448" s="561"/>
      <c r="E448" s="560"/>
      <c r="F448" s="592"/>
      <c r="G448" s="354">
        <v>118</v>
      </c>
      <c r="H448" s="111" t="str">
        <f>IF(ISBLANK('6桁'!H448), "", IF(ISBLANK(I448), $H$439, I448))</f>
        <v/>
      </c>
      <c r="I448" s="99"/>
      <c r="J448" s="111" t="str">
        <f>IF(ISBLANK('6桁'!J448), "", IF(ISBLANK(K448), $J$439, K448))</f>
        <v/>
      </c>
      <c r="K448" s="99"/>
      <c r="L448" s="111" t="str">
        <f>IF(ISBLANK('6桁'!L448), "", IF(ISBLANK(M448), $L$439, M448))</f>
        <v/>
      </c>
      <c r="M448" s="99"/>
      <c r="N448" s="111" t="str">
        <f>IF(ISBLANK('6桁'!N448), "", IF(ISBLANK(O448), $N$439, O448))</f>
        <v/>
      </c>
      <c r="O448" s="99"/>
      <c r="P448" s="111" t="str">
        <f>IF(ISBLANK('6桁'!P448), "", IF(ISBLANK(Q448), $P$439, Q448))</f>
        <v/>
      </c>
      <c r="Q448" s="99"/>
      <c r="R448" s="421" t="str">
        <f>IF(ISBLANK('6桁'!R448), "", IF(ISBLANK(S448), $R$439, S448))</f>
        <v/>
      </c>
      <c r="S448" s="99"/>
      <c r="T448" s="421" t="str">
        <f>IF(ISBLANK('6桁'!T448), "", IF(ISBLANK(U448), $T$439, U448))</f>
        <v/>
      </c>
      <c r="U448" s="99"/>
      <c r="V448" s="421" t="str">
        <f>IF(ISBLANK('6桁'!V448), "", IF(ISBLANK(W448), $V$439, W448))</f>
        <v/>
      </c>
      <c r="W448" s="99"/>
      <c r="X448" s="421" t="str">
        <f>IF(ISBLANK('6桁'!X448), "", IF(ISBLANK(Y448), $X$439, Y448))</f>
        <v>S/TZ05</v>
      </c>
      <c r="Y448" s="98"/>
    </row>
    <row r="449" spans="2:25" ht="30" customHeight="1">
      <c r="B449" s="543">
        <v>21</v>
      </c>
      <c r="C449" s="576" t="s">
        <v>470</v>
      </c>
      <c r="D449" s="577"/>
      <c r="E449" s="576"/>
      <c r="F449" s="593"/>
      <c r="G449" s="402">
        <v>105</v>
      </c>
      <c r="H449" s="114" t="str">
        <f>IF(ISBLANK('6桁'!H449), "", IF(ISBLANK(I449), $H$439, I449))</f>
        <v/>
      </c>
      <c r="I449" s="97"/>
      <c r="J449" s="114" t="str">
        <f>IF(ISBLANK('6桁'!J449), "", IF(ISBLANK(K449), $J$439, K449))</f>
        <v/>
      </c>
      <c r="K449" s="97"/>
      <c r="L449" s="114" t="str">
        <f>IF(ISBLANK('6桁'!L449), "", IF(ISBLANK(M449), $L$439, M449))</f>
        <v/>
      </c>
      <c r="M449" s="97"/>
      <c r="N449" s="114" t="str">
        <f>IF(ISBLANK('6桁'!N449), "", IF(ISBLANK(O449), $N$439, O449))</f>
        <v/>
      </c>
      <c r="O449" s="97"/>
      <c r="P449" s="114" t="str">
        <f>IF(ISBLANK('6桁'!P449), "", IF(ISBLANK(Q449), $P$439, Q449))</f>
        <v/>
      </c>
      <c r="Q449" s="97"/>
      <c r="R449" s="422" t="str">
        <f>IF(ISBLANK('6桁'!R449), "", IF(ISBLANK(S449), $R$439, S449))</f>
        <v/>
      </c>
      <c r="S449" s="97"/>
      <c r="T449" s="422" t="str">
        <f>IF(ISBLANK('6桁'!T449), "", IF(ISBLANK(U449), $T$439, U449))</f>
        <v>FK510SUV</v>
      </c>
      <c r="U449" s="97"/>
      <c r="V449" s="422" t="str">
        <f>IF(ISBLANK('6桁'!V449), "", IF(ISBLANK(W449), $V$439, W449))</f>
        <v/>
      </c>
      <c r="W449" s="144"/>
      <c r="X449" s="422" t="str">
        <f>IF(ISBLANK('6桁'!X449), "", IF(ISBLANK(Y449), $X$439, Y449))</f>
        <v/>
      </c>
      <c r="Y449" s="29"/>
    </row>
    <row r="450" spans="2:25" ht="30" customHeight="1">
      <c r="B450" s="503"/>
      <c r="C450" s="500" t="s">
        <v>290</v>
      </c>
      <c r="D450" s="501"/>
      <c r="E450" s="500"/>
      <c r="F450" s="587"/>
      <c r="G450" s="342">
        <v>107</v>
      </c>
      <c r="H450" s="95" t="str">
        <f>IF(ISBLANK('6桁'!H450), "", IF(ISBLANK(I450), $H$439, I450))</f>
        <v/>
      </c>
      <c r="I450" s="96"/>
      <c r="J450" s="95" t="str">
        <f>IF(ISBLANK('6桁'!J450), "", IF(ISBLANK(K450), $J$439, K450))</f>
        <v/>
      </c>
      <c r="K450" s="96"/>
      <c r="L450" s="95" t="str">
        <f>IF(ISBLANK('6桁'!L450), "", IF(ISBLANK(M450), $L$439, M450))</f>
        <v/>
      </c>
      <c r="M450" s="96"/>
      <c r="N450" s="95" t="str">
        <f>IF(ISBLANK('6桁'!N450), "", IF(ISBLANK(O450), $N$439, O450))</f>
        <v/>
      </c>
      <c r="O450" s="96"/>
      <c r="P450" s="95" t="str">
        <f>IF(ISBLANK('6桁'!P450), "", IF(ISBLANK(Q450), $P$439, Q450))</f>
        <v/>
      </c>
      <c r="Q450" s="96"/>
      <c r="R450" s="420" t="str">
        <f>IF(ISBLANK('6桁'!R450), "", IF(ISBLANK(S450), $R$439, S450))</f>
        <v>FK520L</v>
      </c>
      <c r="S450" s="96"/>
      <c r="T450" s="420" t="str">
        <f>IF(ISBLANK('6桁'!T450), "", IF(ISBLANK(U450), $T$439, U450))</f>
        <v/>
      </c>
      <c r="U450" s="96"/>
      <c r="V450" s="420" t="str">
        <f>IF(ISBLANK('6桁'!V450), "", IF(ISBLANK(W450), $V$439, W450))</f>
        <v/>
      </c>
      <c r="W450" s="126"/>
      <c r="X450" s="420" t="str">
        <f>IF(ISBLANK('6桁'!X450), "", IF(ISBLANK(Y450), $X$439, Y450))</f>
        <v/>
      </c>
      <c r="Y450" s="20"/>
    </row>
    <row r="451" spans="2:25" ht="30" customHeight="1">
      <c r="B451" s="503"/>
      <c r="C451" s="500" t="s">
        <v>471</v>
      </c>
      <c r="D451" s="501"/>
      <c r="E451" s="500"/>
      <c r="F451" s="587"/>
      <c r="G451" s="342">
        <v>105</v>
      </c>
      <c r="H451" s="95" t="str">
        <f>IF(ISBLANK('6桁'!H451), "", IF(ISBLANK(I451), $H$439, I451))</f>
        <v/>
      </c>
      <c r="I451" s="96"/>
      <c r="J451" s="95" t="str">
        <f>IF(ISBLANK('6桁'!J451), "", IF(ISBLANK(K451), $J$439, K451))</f>
        <v/>
      </c>
      <c r="K451" s="96"/>
      <c r="L451" s="95" t="str">
        <f>IF(ISBLANK('6桁'!L451), "", IF(ISBLANK(M451), $L$439, M451))</f>
        <v/>
      </c>
      <c r="M451" s="96"/>
      <c r="N451" s="95" t="str">
        <f>IF(ISBLANK('6桁'!N451), "", IF(ISBLANK(O451), $N$439, O451))</f>
        <v/>
      </c>
      <c r="O451" s="96"/>
      <c r="P451" s="95" t="str">
        <f>IF(ISBLANK('6桁'!P451), "", IF(ISBLANK(Q451), $P$439, Q451))</f>
        <v/>
      </c>
      <c r="Q451" s="96"/>
      <c r="R451" s="420" t="str">
        <f>IF(ISBLANK('6桁'!R451), "", IF(ISBLANK(S451), $R$439, S451))</f>
        <v>FK520L</v>
      </c>
      <c r="S451" s="96"/>
      <c r="T451" s="420" t="str">
        <f>IF(ISBLANK('6桁'!T451), "", IF(ISBLANK(U451), $T$439, U451))</f>
        <v/>
      </c>
      <c r="U451" s="96"/>
      <c r="V451" s="420" t="str">
        <f>IF(ISBLANK('6桁'!V451), "", IF(ISBLANK(W451), $V$439, W451))</f>
        <v/>
      </c>
      <c r="W451" s="126"/>
      <c r="X451" s="420" t="str">
        <f>IF(ISBLANK('6桁'!X451), "", IF(ISBLANK(Y451), $X$439, Y451))</f>
        <v/>
      </c>
      <c r="Y451" s="96"/>
    </row>
    <row r="452" spans="2:25" ht="30" customHeight="1">
      <c r="B452" s="503"/>
      <c r="C452" s="500" t="s">
        <v>472</v>
      </c>
      <c r="D452" s="501"/>
      <c r="E452" s="500"/>
      <c r="F452" s="587"/>
      <c r="G452" s="342">
        <v>107</v>
      </c>
      <c r="H452" s="95" t="str">
        <f>IF(ISBLANK('6桁'!H452), "", IF(ISBLANK(I452), $H$439, I452))</f>
        <v/>
      </c>
      <c r="I452" s="96"/>
      <c r="J452" s="95" t="str">
        <f>IF(ISBLANK('6桁'!J452), "", IF(ISBLANK(K452), $J$439, K452))</f>
        <v/>
      </c>
      <c r="K452" s="96"/>
      <c r="L452" s="95" t="str">
        <f>IF(ISBLANK('6桁'!L452), "", IF(ISBLANK(M452), $L$439, M452))</f>
        <v/>
      </c>
      <c r="M452" s="96"/>
      <c r="N452" s="95" t="str">
        <f>IF(ISBLANK('6桁'!N452), "", IF(ISBLANK(O452), $N$439, O452))</f>
        <v/>
      </c>
      <c r="O452" s="96"/>
      <c r="P452" s="95" t="str">
        <f>IF(ISBLANK('6桁'!P452), "", IF(ISBLANK(Q452), $P$439, Q452))</f>
        <v/>
      </c>
      <c r="Q452" s="96"/>
      <c r="R452" s="420" t="str">
        <f>IF(ISBLANK('6桁'!R452), "", IF(ISBLANK(S452), $R$439, S452))</f>
        <v/>
      </c>
      <c r="S452" s="96"/>
      <c r="T452" s="420" t="str">
        <f>IF(ISBLANK('6桁'!T452), "", IF(ISBLANK(U452), $T$439, U452))</f>
        <v>FK510SUV</v>
      </c>
      <c r="U452" s="96"/>
      <c r="V452" s="420" t="str">
        <f>IF(ISBLANK('6桁'!V452), "", IF(ISBLANK(W452), $V$439, W452))</f>
        <v/>
      </c>
      <c r="W452" s="126"/>
      <c r="X452" s="420" t="str">
        <f>IF(ISBLANK('6桁'!X452), "", IF(ISBLANK(Y452), $X$439, Y452))</f>
        <v/>
      </c>
      <c r="Y452" s="20"/>
    </row>
    <row r="453" spans="2:25" ht="30" customHeight="1">
      <c r="B453" s="503"/>
      <c r="C453" s="500" t="s">
        <v>473</v>
      </c>
      <c r="D453" s="501"/>
      <c r="E453" s="500"/>
      <c r="F453" s="587"/>
      <c r="G453" s="342">
        <v>109</v>
      </c>
      <c r="H453" s="95" t="str">
        <f>IF(ISBLANK('6桁'!H453), "", IF(ISBLANK(I453), $H$439, I453))</f>
        <v/>
      </c>
      <c r="I453" s="96"/>
      <c r="J453" s="95" t="str">
        <f>IF(ISBLANK('6桁'!J453), "", IF(ISBLANK(K453), $J$439, K453))</f>
        <v/>
      </c>
      <c r="K453" s="96"/>
      <c r="L453" s="95" t="str">
        <f>IF(ISBLANK('6桁'!L453), "", IF(ISBLANK(M453), $L$439, M453))</f>
        <v/>
      </c>
      <c r="M453" s="96"/>
      <c r="N453" s="95" t="str">
        <f>IF(ISBLANK('6桁'!N453), "", IF(ISBLANK(O453), $N$439, O453))</f>
        <v/>
      </c>
      <c r="O453" s="96"/>
      <c r="P453" s="95" t="str">
        <f>IF(ISBLANK('6桁'!P453), "", IF(ISBLANK(Q453), $P$439, Q453))</f>
        <v/>
      </c>
      <c r="Q453" s="96"/>
      <c r="R453" s="420" t="str">
        <f>IF(ISBLANK('6桁'!R453), "", IF(ISBLANK(S453), $R$439, S453))</f>
        <v/>
      </c>
      <c r="S453" s="96"/>
      <c r="T453" s="420" t="str">
        <f>IF(ISBLANK('6桁'!T453), "", IF(ISBLANK(U453), $T$439, U453))</f>
        <v>FK510SUV</v>
      </c>
      <c r="U453" s="96"/>
      <c r="V453" s="420" t="str">
        <f>IF(ISBLANK('6桁'!V453), "", IF(ISBLANK(W453), $V$439, W453))</f>
        <v/>
      </c>
      <c r="W453" s="126"/>
      <c r="X453" s="420" t="str">
        <f>IF(ISBLANK('6桁'!X453), "", IF(ISBLANK(Y453), $X$439, Y453))</f>
        <v/>
      </c>
      <c r="Y453" s="96"/>
    </row>
    <row r="454" spans="2:25" ht="30" customHeight="1">
      <c r="B454" s="504"/>
      <c r="C454" s="560" t="s">
        <v>475</v>
      </c>
      <c r="D454" s="561"/>
      <c r="E454" s="560"/>
      <c r="F454" s="592"/>
      <c r="G454" s="354">
        <v>113</v>
      </c>
      <c r="H454" s="111" t="str">
        <f>IF(ISBLANK('6桁'!H454), "", IF(ISBLANK(I454), $H$439, I454))</f>
        <v/>
      </c>
      <c r="I454" s="99"/>
      <c r="J454" s="111" t="str">
        <f>IF(ISBLANK('6桁'!J454), "", IF(ISBLANK(K454), $J$439, K454))</f>
        <v/>
      </c>
      <c r="K454" s="99"/>
      <c r="L454" s="111" t="str">
        <f>IF(ISBLANK('6桁'!L454), "", IF(ISBLANK(M454), $L$439, M454))</f>
        <v/>
      </c>
      <c r="M454" s="99"/>
      <c r="N454" s="111" t="str">
        <f>IF(ISBLANK('6桁'!N454), "", IF(ISBLANK(O454), $N$439, O454))</f>
        <v/>
      </c>
      <c r="O454" s="99"/>
      <c r="P454" s="111" t="str">
        <f>IF(ISBLANK('6桁'!P454), "", IF(ISBLANK(Q454), $P$439, Q454))</f>
        <v/>
      </c>
      <c r="Q454" s="99"/>
      <c r="R454" s="421" t="str">
        <f>IF(ISBLANK('6桁'!R454), "", IF(ISBLANK(S454), $R$439, S454))</f>
        <v/>
      </c>
      <c r="S454" s="99"/>
      <c r="T454" s="421" t="str">
        <f>IF(ISBLANK('6桁'!T454), "", IF(ISBLANK(U454), $T$439, U454))</f>
        <v>FK510SUV</v>
      </c>
      <c r="U454" s="99"/>
      <c r="V454" s="421" t="str">
        <f>IF(ISBLANK('6桁'!V454), "", IF(ISBLANK(W454), $V$439, W454))</f>
        <v/>
      </c>
      <c r="W454" s="142"/>
      <c r="X454" s="421" t="str">
        <f>IF(ISBLANK('6桁'!X454), "", IF(ISBLANK(Y454), $X$439, Y454))</f>
        <v/>
      </c>
      <c r="Y454" s="98"/>
    </row>
    <row r="455" spans="2:25" ht="30" customHeight="1">
      <c r="B455" s="543">
        <v>20</v>
      </c>
      <c r="C455" s="576" t="s">
        <v>212</v>
      </c>
      <c r="D455" s="577"/>
      <c r="E455" s="576">
        <v>93</v>
      </c>
      <c r="F455" s="593"/>
      <c r="G455" s="402">
        <v>97</v>
      </c>
      <c r="H455" s="114" t="str">
        <f>IF(ISBLANK('6桁'!H455), "", IF(ISBLANK(I455), $H$439, I455))</f>
        <v>MAXLUX</v>
      </c>
      <c r="I455" s="97"/>
      <c r="J455" s="114" t="str">
        <f>IF(ISBLANK('6桁'!J455), "", IF(ISBLANK(K455), $J$439, K455))</f>
        <v/>
      </c>
      <c r="K455" s="97"/>
      <c r="L455" s="114" t="str">
        <f>IF(ISBLANK('6桁'!L455), "", IF(ISBLANK(M455), $L$439, M455))</f>
        <v/>
      </c>
      <c r="M455" s="97"/>
      <c r="N455" s="114" t="str">
        <f>IF(ISBLANK('6桁'!N455), "", IF(ISBLANK(O455), $N$439, O455))</f>
        <v/>
      </c>
      <c r="O455" s="144"/>
      <c r="P455" s="114" t="str">
        <f>IF(ISBLANK('6桁'!P455), "", IF(ISBLANK(Q455), $P$439, Q455))</f>
        <v/>
      </c>
      <c r="Q455" s="144"/>
      <c r="R455" s="422" t="str">
        <f>IF(ISBLANK('6桁'!R455), "", IF(ISBLANK(S455), $R$439, S455))</f>
        <v>FK520L</v>
      </c>
      <c r="S455" s="97"/>
      <c r="T455" s="422" t="str">
        <f>IF(ISBLANK('6桁'!T455), "", IF(ISBLANK(U455), $T$439, U455))</f>
        <v/>
      </c>
      <c r="U455" s="97"/>
      <c r="V455" s="422" t="str">
        <f>IF(ISBLANK('6桁'!V455), "", IF(ISBLANK(W455), $V$439, W455))</f>
        <v/>
      </c>
      <c r="W455" s="144"/>
      <c r="X455" s="422" t="str">
        <f>IF(ISBLANK('6桁'!X455), "", IF(ISBLANK(Y455), $X$439, Y455))</f>
        <v/>
      </c>
      <c r="Y455" s="29"/>
    </row>
    <row r="456" spans="2:25" ht="30" customHeight="1">
      <c r="B456" s="503"/>
      <c r="C456" s="500" t="s">
        <v>295</v>
      </c>
      <c r="D456" s="501"/>
      <c r="E456" s="500">
        <v>102</v>
      </c>
      <c r="F456" s="587"/>
      <c r="G456" s="342">
        <v>106</v>
      </c>
      <c r="H456" s="95" t="str">
        <f>IF(ISBLANK('6桁'!H456), "", IF(ISBLANK(I456), $H$439, I456))</f>
        <v/>
      </c>
      <c r="I456" s="96"/>
      <c r="J456" s="95" t="str">
        <f>IF(ISBLANK('6桁'!J456), "", IF(ISBLANK(K456), $J$439, K456))</f>
        <v/>
      </c>
      <c r="K456" s="96"/>
      <c r="L456" s="95" t="str">
        <f>IF(ISBLANK('6桁'!L456), "", IF(ISBLANK(M456), $L$439, M456))</f>
        <v/>
      </c>
      <c r="M456" s="96"/>
      <c r="N456" s="95" t="str">
        <f>IF(ISBLANK('6桁'!N456), "", IF(ISBLANK(O456), $N$439, O456))</f>
        <v/>
      </c>
      <c r="O456" s="126"/>
      <c r="P456" s="95" t="str">
        <f>IF(ISBLANK('6桁'!P456), "", IF(ISBLANK(Q456), $P$439, Q456))</f>
        <v/>
      </c>
      <c r="Q456" s="126"/>
      <c r="R456" s="420" t="str">
        <f>IF(ISBLANK('6桁'!R456), "", IF(ISBLANK(S456), $R$439, S456))</f>
        <v>FK520L</v>
      </c>
      <c r="S456" s="96"/>
      <c r="T456" s="420" t="str">
        <f>IF(ISBLANK('6桁'!T456), "", IF(ISBLANK(U456), $T$439, U456))</f>
        <v/>
      </c>
      <c r="U456" s="96"/>
      <c r="V456" s="420" t="str">
        <f>IF(ISBLANK('6桁'!V456), "", IF(ISBLANK(W456), $V$439, W456))</f>
        <v/>
      </c>
      <c r="W456" s="126"/>
      <c r="X456" s="420" t="str">
        <f>IF(ISBLANK('6桁'!X456), "", IF(ISBLANK(Y456), $X$439, Y456))</f>
        <v/>
      </c>
      <c r="Y456" s="20"/>
    </row>
    <row r="457" spans="2:25" ht="30" customHeight="1">
      <c r="B457" s="503"/>
      <c r="C457" s="500" t="s">
        <v>457</v>
      </c>
      <c r="D457" s="501"/>
      <c r="E457" s="500">
        <v>106</v>
      </c>
      <c r="F457" s="587"/>
      <c r="G457" s="342">
        <v>110</v>
      </c>
      <c r="H457" s="95" t="str">
        <f>IF(ISBLANK('6桁'!H457), "", IF(ISBLANK(I457), $H$439, I457))</f>
        <v/>
      </c>
      <c r="I457" s="96"/>
      <c r="J457" s="95" t="str">
        <f>IF(ISBLANK('6桁'!J457), "", IF(ISBLANK(K457), $J$439, K457))</f>
        <v/>
      </c>
      <c r="K457" s="96"/>
      <c r="L457" s="95" t="str">
        <f>IF(ISBLANK('6桁'!L457), "", IF(ISBLANK(M457), $L$439, M457))</f>
        <v/>
      </c>
      <c r="M457" s="96"/>
      <c r="N457" s="95" t="str">
        <f>IF(ISBLANK('6桁'!N457), "", IF(ISBLANK(O457), $N$439, O457))</f>
        <v/>
      </c>
      <c r="O457" s="126"/>
      <c r="P457" s="95" t="str">
        <f>IF(ISBLANK('6桁'!P457), "", IF(ISBLANK(Q457), $P$439, Q457))</f>
        <v/>
      </c>
      <c r="Q457" s="126"/>
      <c r="R457" s="420" t="str">
        <f>IF(ISBLANK('6桁'!R457), "", IF(ISBLANK(S457), $R$439, S457))</f>
        <v/>
      </c>
      <c r="S457" s="96"/>
      <c r="T457" s="420" t="str">
        <f>IF(ISBLANK('6桁'!T457), "", IF(ISBLANK(U457), $T$439, U457))</f>
        <v>FK510SUV</v>
      </c>
      <c r="U457" s="96"/>
      <c r="V457" s="420" t="str">
        <f>IF(ISBLANK('6桁'!V457), "", IF(ISBLANK(W457), $V$439, W457))</f>
        <v/>
      </c>
      <c r="W457" s="126"/>
      <c r="X457" s="420" t="str">
        <f>IF(ISBLANK('6桁'!X457), "", IF(ISBLANK(Y457), $X$439, Y457))</f>
        <v/>
      </c>
      <c r="Y457" s="20"/>
    </row>
    <row r="458" spans="2:25" ht="30" customHeight="1">
      <c r="B458" s="503"/>
      <c r="C458" s="500" t="s">
        <v>296</v>
      </c>
      <c r="D458" s="501"/>
      <c r="E458" s="500">
        <v>99</v>
      </c>
      <c r="F458" s="587"/>
      <c r="G458" s="342">
        <v>103</v>
      </c>
      <c r="H458" s="95" t="str">
        <f>IF(ISBLANK('6桁'!H458), "", IF(ISBLANK(I458), $H$439, I458))</f>
        <v>MAXLUX</v>
      </c>
      <c r="I458" s="96"/>
      <c r="J458" s="95" t="str">
        <f>IF(ISBLANK('6桁'!J458), "", IF(ISBLANK(K458), $J$439, K458))</f>
        <v/>
      </c>
      <c r="K458" s="96"/>
      <c r="L458" s="95" t="str">
        <f>IF(ISBLANK('6桁'!L458), "", IF(ISBLANK(M458), $L$439, M458))</f>
        <v/>
      </c>
      <c r="M458" s="96"/>
      <c r="N458" s="95" t="str">
        <f>IF(ISBLANK('6桁'!N458), "", IF(ISBLANK(O458), $N$439, O458))</f>
        <v/>
      </c>
      <c r="O458" s="126"/>
      <c r="P458" s="95" t="str">
        <f>IF(ISBLANK('6桁'!P458), "", IF(ISBLANK(Q458), $P$439, Q458))</f>
        <v/>
      </c>
      <c r="Q458" s="126"/>
      <c r="R458" s="420" t="str">
        <f>IF(ISBLANK('6桁'!R458), "", IF(ISBLANK(S458), $R$439, S458))</f>
        <v>FK520L</v>
      </c>
      <c r="S458" s="96"/>
      <c r="T458" s="420" t="str">
        <f>IF(ISBLANK('6桁'!T458), "", IF(ISBLANK(U458), $T$439, U458))</f>
        <v/>
      </c>
      <c r="U458" s="96"/>
      <c r="V458" s="420" t="str">
        <f>IF(ISBLANK('6桁'!V458), "", IF(ISBLANK(W458), $V$439, W458))</f>
        <v/>
      </c>
      <c r="W458" s="126"/>
      <c r="X458" s="420" t="str">
        <f>IF(ISBLANK('6桁'!X458), "", IF(ISBLANK(Y458), $X$439, Y458))</f>
        <v/>
      </c>
      <c r="Y458" s="20"/>
    </row>
    <row r="459" spans="2:25" ht="30" customHeight="1">
      <c r="B459" s="503"/>
      <c r="C459" s="500" t="s">
        <v>297</v>
      </c>
      <c r="D459" s="501"/>
      <c r="E459" s="500">
        <v>101</v>
      </c>
      <c r="F459" s="587"/>
      <c r="G459" s="342">
        <v>105</v>
      </c>
      <c r="H459" s="95" t="str">
        <f>IF(ISBLANK('6桁'!H459), "", IF(ISBLANK(I459), $H$439, I459))</f>
        <v>MAXLUX</v>
      </c>
      <c r="I459" s="96"/>
      <c r="J459" s="95" t="str">
        <f>IF(ISBLANK('6桁'!J459), "", IF(ISBLANK(K459), $J$439, K459))</f>
        <v/>
      </c>
      <c r="K459" s="96"/>
      <c r="L459" s="95" t="str">
        <f>IF(ISBLANK('6桁'!L459), "", IF(ISBLANK(M459), $L$439, M459))</f>
        <v>PT5</v>
      </c>
      <c r="M459" s="96"/>
      <c r="N459" s="95" t="str">
        <f>IF(ISBLANK('6桁'!N459), "", IF(ISBLANK(O459), $N$439, O459))</f>
        <v/>
      </c>
      <c r="O459" s="126"/>
      <c r="P459" s="95" t="str">
        <f>IF(ISBLANK('6桁'!P459), "", IF(ISBLANK(Q459), $P$439, Q459))</f>
        <v/>
      </c>
      <c r="Q459" s="126"/>
      <c r="R459" s="420" t="str">
        <f>IF(ISBLANK('6桁'!R459), "", IF(ISBLANK(S459), $R$439, S459))</f>
        <v>FK520L</v>
      </c>
      <c r="S459" s="96"/>
      <c r="T459" s="420" t="str">
        <f>IF(ISBLANK('6桁'!T459), "", IF(ISBLANK(U459), $T$439, U459))</f>
        <v/>
      </c>
      <c r="U459" s="96"/>
      <c r="V459" s="420" t="str">
        <f>IF(ISBLANK('6桁'!V459), "", IF(ISBLANK(W459), $V$439, W459))</f>
        <v/>
      </c>
      <c r="W459" s="126"/>
      <c r="X459" s="420" t="str">
        <f>IF(ISBLANK('6桁'!X459), "", IF(ISBLANK(Y459), $X$439, Y459))</f>
        <v/>
      </c>
      <c r="Y459" s="20"/>
    </row>
    <row r="460" spans="2:25" ht="30" customHeight="1">
      <c r="B460" s="503"/>
      <c r="C460" s="500" t="s">
        <v>459</v>
      </c>
      <c r="D460" s="501"/>
      <c r="E460" s="500">
        <v>100</v>
      </c>
      <c r="F460" s="587"/>
      <c r="G460" s="342">
        <v>108</v>
      </c>
      <c r="H460" s="95" t="str">
        <f>IF(ISBLANK('6桁'!H460), "", IF(ISBLANK(I460), $H$439, I460))</f>
        <v/>
      </c>
      <c r="I460" s="96"/>
      <c r="J460" s="95" t="str">
        <f>IF(ISBLANK('6桁'!J460), "", IF(ISBLANK(K460), $J$439, K460))</f>
        <v/>
      </c>
      <c r="K460" s="96"/>
      <c r="L460" s="95" t="str">
        <f>IF(ISBLANK('6桁'!L460), "", IF(ISBLANK(M460), $L$439, M460))</f>
        <v/>
      </c>
      <c r="M460" s="96"/>
      <c r="N460" s="95" t="str">
        <f>IF(ISBLANK('6桁'!N460), "", IF(ISBLANK(O460), $N$439, O460))</f>
        <v/>
      </c>
      <c r="O460" s="126"/>
      <c r="P460" s="95" t="str">
        <f>IF(ISBLANK('6桁'!P460), "", IF(ISBLANK(Q460), $P$439, Q460))</f>
        <v/>
      </c>
      <c r="Q460" s="126"/>
      <c r="R460" s="420" t="str">
        <f>IF(ISBLANK('6桁'!R460), "", IF(ISBLANK(S460), $R$439, S460))</f>
        <v>FK520L</v>
      </c>
      <c r="S460" s="96"/>
      <c r="T460" s="420" t="str">
        <f>IF(ISBLANK('6桁'!T460), "", IF(ISBLANK(U460), $T$439, U460))</f>
        <v/>
      </c>
      <c r="U460" s="96"/>
      <c r="V460" s="420" t="str">
        <f>IF(ISBLANK('6桁'!V460), "", IF(ISBLANK(W460), $V$439, W460))</f>
        <v/>
      </c>
      <c r="W460" s="126"/>
      <c r="X460" s="420" t="str">
        <f>IF(ISBLANK('6桁'!X460), "", IF(ISBLANK(Y460), $X$439, Y460))</f>
        <v/>
      </c>
      <c r="Y460" s="20"/>
    </row>
    <row r="461" spans="2:25" ht="30" customHeight="1">
      <c r="B461" s="503"/>
      <c r="C461" s="500" t="s">
        <v>298</v>
      </c>
      <c r="D461" s="501"/>
      <c r="E461" s="500">
        <v>106</v>
      </c>
      <c r="F461" s="587"/>
      <c r="G461" s="342">
        <v>110</v>
      </c>
      <c r="H461" s="95" t="str">
        <f>IF(ISBLANK('6桁'!H461), "", IF(ISBLANK(I461), $H$439, I461))</f>
        <v/>
      </c>
      <c r="I461" s="96"/>
      <c r="J461" s="95" t="str">
        <f>IF(ISBLANK('6桁'!J461), "", IF(ISBLANK(K461), $J$439, K461))</f>
        <v/>
      </c>
      <c r="K461" s="96"/>
      <c r="L461" s="95" t="str">
        <f>IF(ISBLANK('6桁'!L461), "", IF(ISBLANK(M461), $L$439, M461))</f>
        <v/>
      </c>
      <c r="M461" s="96"/>
      <c r="N461" s="95" t="str">
        <f>IF(ISBLANK('6桁'!N461), "", IF(ISBLANK(O461), $N$439, O461))</f>
        <v/>
      </c>
      <c r="O461" s="126"/>
      <c r="P461" s="95" t="str">
        <f>IF(ISBLANK('6桁'!P461), "", IF(ISBLANK(Q461), $P$439, Q461))</f>
        <v/>
      </c>
      <c r="Q461" s="126"/>
      <c r="R461" s="420" t="str">
        <f>IF(ISBLANK('6桁'!R461), "", IF(ISBLANK(S461), $R$439, S461))</f>
        <v/>
      </c>
      <c r="S461" s="96"/>
      <c r="T461" s="420" t="str">
        <f>IF(ISBLANK('6桁'!T461), "", IF(ISBLANK(U461), $T$439, U461))</f>
        <v>FK510SUV</v>
      </c>
      <c r="U461" s="96"/>
      <c r="V461" s="420" t="str">
        <f>IF(ISBLANK('6桁'!V461), "", IF(ISBLANK(W461), $V$439, W461))</f>
        <v/>
      </c>
      <c r="W461" s="126"/>
      <c r="X461" s="420" t="str">
        <f>IF(ISBLANK('6桁'!X461), "", IF(ISBLANK(Y461), $X$439, Y461))</f>
        <v/>
      </c>
      <c r="Y461" s="20"/>
    </row>
    <row r="462" spans="2:25" ht="30" customHeight="1">
      <c r="B462" s="503"/>
      <c r="C462" s="500" t="s">
        <v>461</v>
      </c>
      <c r="D462" s="501"/>
      <c r="E462" s="500"/>
      <c r="F462" s="587"/>
      <c r="G462" s="342">
        <v>112</v>
      </c>
      <c r="H462" s="95" t="str">
        <f>IF(ISBLANK('6桁'!H462), "", IF(ISBLANK(I462), $H$439, I462))</f>
        <v/>
      </c>
      <c r="I462" s="96"/>
      <c r="J462" s="95" t="str">
        <f>IF(ISBLANK('6桁'!J462), "", IF(ISBLANK(K462), $J$439, K462))</f>
        <v/>
      </c>
      <c r="K462" s="96"/>
      <c r="L462" s="95" t="str">
        <f>IF(ISBLANK('6桁'!L462), "", IF(ISBLANK(M462), $L$439, M462))</f>
        <v/>
      </c>
      <c r="M462" s="96"/>
      <c r="N462" s="95" t="str">
        <f>IF(ISBLANK('6桁'!N462), "", IF(ISBLANK(O462), $N$439, O462))</f>
        <v/>
      </c>
      <c r="O462" s="110"/>
      <c r="P462" s="95" t="str">
        <f>IF(ISBLANK('6桁'!P462), "", IF(ISBLANK(Q462), $P$439, Q462))</f>
        <v/>
      </c>
      <c r="Q462" s="110"/>
      <c r="R462" s="420" t="str">
        <f>IF(ISBLANK('6桁'!R462), "", IF(ISBLANK(S462), $R$439, S462))</f>
        <v/>
      </c>
      <c r="S462" s="96"/>
      <c r="T462" s="420" t="str">
        <f>IF(ISBLANK('6桁'!T462), "", IF(ISBLANK(U462), $T$439, U462))</f>
        <v>FK510SUV</v>
      </c>
      <c r="U462" s="96"/>
      <c r="V462" s="420" t="str">
        <f>IF(ISBLANK('6桁'!V462), "", IF(ISBLANK(W462), $V$439, W462))</f>
        <v/>
      </c>
      <c r="W462" s="126"/>
      <c r="X462" s="420" t="str">
        <f>IF(ISBLANK('6桁'!X462), "", IF(ISBLANK(Y462), $X$439, Y462))</f>
        <v/>
      </c>
      <c r="Y462" s="20"/>
    </row>
    <row r="463" spans="2:25" ht="30" customHeight="1">
      <c r="B463" s="503"/>
      <c r="C463" s="500" t="s">
        <v>463</v>
      </c>
      <c r="D463" s="501"/>
      <c r="E463" s="500">
        <v>110</v>
      </c>
      <c r="F463" s="587"/>
      <c r="G463" s="342">
        <v>114</v>
      </c>
      <c r="H463" s="95" t="str">
        <f>IF(ISBLANK('6桁'!H463), "", IF(ISBLANK(I463), $H$439, I463))</f>
        <v/>
      </c>
      <c r="I463" s="96"/>
      <c r="J463" s="95" t="str">
        <f>IF(ISBLANK('6桁'!J463), "", IF(ISBLANK(K463), $J$439, K463))</f>
        <v/>
      </c>
      <c r="K463" s="96"/>
      <c r="L463" s="95" t="str">
        <f>IF(ISBLANK('6桁'!L463), "", IF(ISBLANK(M463), $L$439, M463))</f>
        <v/>
      </c>
      <c r="M463" s="96"/>
      <c r="N463" s="95" t="str">
        <f>IF(ISBLANK('6桁'!N463), "", IF(ISBLANK(O463), $N$439, O463))</f>
        <v/>
      </c>
      <c r="O463" s="96"/>
      <c r="P463" s="95" t="str">
        <f>IF(ISBLANK('6桁'!P463), "", IF(ISBLANK(Q463), $P$439, Q463))</f>
        <v/>
      </c>
      <c r="Q463" s="96"/>
      <c r="R463" s="420" t="str">
        <f>IF(ISBLANK('6桁'!R463), "", IF(ISBLANK(S463), $R$439, S463))</f>
        <v/>
      </c>
      <c r="S463" s="96"/>
      <c r="T463" s="420" t="str">
        <f>IF(ISBLANK('6桁'!T463), "", IF(ISBLANK(U463), $T$439, U463))</f>
        <v>FK510SUV</v>
      </c>
      <c r="U463" s="96"/>
      <c r="V463" s="420" t="str">
        <f>IF(ISBLANK('6桁'!V463), "", IF(ISBLANK(W463), $V$439, W463))</f>
        <v/>
      </c>
      <c r="W463" s="126"/>
      <c r="X463" s="420" t="str">
        <f>IF(ISBLANK('6桁'!X463), "", IF(ISBLANK(Y463), $X$439, Y463))</f>
        <v/>
      </c>
      <c r="Y463" s="20"/>
    </row>
    <row r="464" spans="2:25" ht="30" customHeight="1">
      <c r="B464" s="503"/>
      <c r="C464" s="500" t="s">
        <v>1327</v>
      </c>
      <c r="D464" s="501"/>
      <c r="E464" s="500"/>
      <c r="F464" s="587"/>
      <c r="G464" s="342">
        <v>104</v>
      </c>
      <c r="H464" s="95" t="str">
        <f>IF(ISBLANK('6桁'!H464), "", IF(ISBLANK(I464), $H$439, I464))</f>
        <v/>
      </c>
      <c r="I464" s="96"/>
      <c r="J464" s="95" t="str">
        <f>IF(ISBLANK('6桁'!J464), "", IF(ISBLANK(K464), $J$439, K464))</f>
        <v/>
      </c>
      <c r="K464" s="96"/>
      <c r="L464" s="95" t="str">
        <f>IF(ISBLANK('6桁'!L464), "", IF(ISBLANK(M464), $L$439, M464))</f>
        <v>PT5</v>
      </c>
      <c r="M464" s="96"/>
      <c r="N464" s="95" t="str">
        <f>IF(ISBLANK('6桁'!N464), "", IF(ISBLANK(O464), $N$439, O464))</f>
        <v/>
      </c>
      <c r="O464" s="96"/>
      <c r="P464" s="95" t="str">
        <f>IF(ISBLANK('6桁'!P464), "", IF(ISBLANK(Q464), $P$439, Q464))</f>
        <v/>
      </c>
      <c r="Q464" s="96"/>
      <c r="R464" s="420" t="str">
        <f>IF(ISBLANK('6桁'!R464), "", IF(ISBLANK(S464), $R$439, S464))</f>
        <v/>
      </c>
      <c r="S464" s="96"/>
      <c r="T464" s="420" t="str">
        <f>IF(ISBLANK('6桁'!T464), "", IF(ISBLANK(U464), $T$439, U464))</f>
        <v/>
      </c>
      <c r="U464" s="96"/>
      <c r="V464" s="420" t="str">
        <f>IF(ISBLANK('6桁'!V464), "", IF(ISBLANK(W464), $V$439, W464))</f>
        <v/>
      </c>
      <c r="W464" s="126"/>
      <c r="X464" s="420" t="str">
        <f>IF(ISBLANK('6桁'!X464), "", IF(ISBLANK(Y464), $X$439, Y464))</f>
        <v/>
      </c>
      <c r="Y464" s="20"/>
    </row>
    <row r="465" spans="2:25" ht="30" customHeight="1">
      <c r="B465" s="503"/>
      <c r="C465" s="500" t="s">
        <v>299</v>
      </c>
      <c r="D465" s="501"/>
      <c r="E465" s="500">
        <v>105</v>
      </c>
      <c r="F465" s="587"/>
      <c r="G465" s="342">
        <v>109</v>
      </c>
      <c r="H465" s="95" t="str">
        <f>IF(ISBLANK('6桁'!H465), "", IF(ISBLANK(I465), $H$439, I465))</f>
        <v/>
      </c>
      <c r="I465" s="96"/>
      <c r="J465" s="95" t="str">
        <f>IF(ISBLANK('6桁'!J465), "", IF(ISBLANK(K465), $J$439, K465))</f>
        <v/>
      </c>
      <c r="K465" s="96"/>
      <c r="L465" s="95" t="str">
        <f>IF(ISBLANK('6桁'!L465), "", IF(ISBLANK(M465), $L$439, M465))</f>
        <v/>
      </c>
      <c r="M465" s="96"/>
      <c r="N465" s="95" t="str">
        <f>IF(ISBLANK('6桁'!N465), "", IF(ISBLANK(O465), $N$439, O465))</f>
        <v/>
      </c>
      <c r="O465" s="96"/>
      <c r="P465" s="95" t="str">
        <f>IF(ISBLANK('6桁'!P465), "", IF(ISBLANK(Q465), $P$439, Q465))</f>
        <v/>
      </c>
      <c r="Q465" s="96"/>
      <c r="R465" s="420" t="str">
        <f>IF(ISBLANK('6桁'!R465), "", IF(ISBLANK(S465), $R$439, S465))</f>
        <v>FK520L</v>
      </c>
      <c r="S465" s="96"/>
      <c r="T465" s="420" t="str">
        <f>IF(ISBLANK('6桁'!T465), "", IF(ISBLANK(U465), $T$439, U465))</f>
        <v/>
      </c>
      <c r="U465" s="96"/>
      <c r="V465" s="420" t="str">
        <f>IF(ISBLANK('6桁'!V465), "", IF(ISBLANK(W465), $V$439, W465))</f>
        <v/>
      </c>
      <c r="W465" s="126"/>
      <c r="X465" s="420" t="str">
        <f>IF(ISBLANK('6桁'!X465), "", IF(ISBLANK(Y465), $X$439, Y465))</f>
        <v/>
      </c>
      <c r="Y465" s="20"/>
    </row>
    <row r="466" spans="2:25" ht="30" customHeight="1">
      <c r="B466" s="503"/>
      <c r="C466" s="500" t="s">
        <v>450</v>
      </c>
      <c r="D466" s="501"/>
      <c r="E466" s="500"/>
      <c r="F466" s="587"/>
      <c r="G466" s="342">
        <v>111</v>
      </c>
      <c r="H466" s="95" t="str">
        <f>IF(ISBLANK('6桁'!H466), "", IF(ISBLANK(I466), $H$439, I466))</f>
        <v/>
      </c>
      <c r="I466" s="96"/>
      <c r="J466" s="95" t="str">
        <f>IF(ISBLANK('6桁'!J466), "", IF(ISBLANK(K466), $J$439, K466))</f>
        <v/>
      </c>
      <c r="K466" s="96"/>
      <c r="L466" s="95" t="str">
        <f>IF(ISBLANK('6桁'!L466), "", IF(ISBLANK(M466), $L$439, M466))</f>
        <v/>
      </c>
      <c r="M466" s="96"/>
      <c r="N466" s="95" t="str">
        <f>IF(ISBLANK('6桁'!N466), "", IF(ISBLANK(O466), $N$439, O466))</f>
        <v/>
      </c>
      <c r="O466" s="96"/>
      <c r="P466" s="95" t="str">
        <f>IF(ISBLANK('6桁'!P466), "", IF(ISBLANK(Q466), $P$439, Q466))</f>
        <v/>
      </c>
      <c r="Q466" s="96"/>
      <c r="R466" s="420" t="str">
        <f>IF(ISBLANK('6桁'!R466), "", IF(ISBLANK(S466), $R$439, S466))</f>
        <v/>
      </c>
      <c r="S466" s="96"/>
      <c r="T466" s="420" t="str">
        <f>IF(ISBLANK('6桁'!T466), "", IF(ISBLANK(U466), $T$439, U466))</f>
        <v/>
      </c>
      <c r="U466" s="96"/>
      <c r="V466" s="420" t="str">
        <f>IF(ISBLANK('6桁'!V466), "", IF(ISBLANK(W466), $V$439, W466))</f>
        <v/>
      </c>
      <c r="W466" s="126"/>
      <c r="X466" s="420" t="str">
        <f>IF(ISBLANK('6桁'!X466), "", IF(ISBLANK(Y466), $X$439, Y466))</f>
        <v>S/TZ05</v>
      </c>
      <c r="Y466" s="20"/>
    </row>
    <row r="467" spans="2:25" ht="30" customHeight="1">
      <c r="B467" s="503"/>
      <c r="C467" s="500" t="s">
        <v>466</v>
      </c>
      <c r="D467" s="501"/>
      <c r="E467" s="500"/>
      <c r="F467" s="587"/>
      <c r="G467" s="342">
        <v>113</v>
      </c>
      <c r="H467" s="95" t="str">
        <f>IF(ISBLANK('6桁'!H467), "", IF(ISBLANK(I467), $H$439, I467))</f>
        <v/>
      </c>
      <c r="I467" s="96"/>
      <c r="J467" s="95" t="str">
        <f>IF(ISBLANK('6桁'!J467), "", IF(ISBLANK(K467), $J$439, K467))</f>
        <v/>
      </c>
      <c r="K467" s="96"/>
      <c r="L467" s="95" t="str">
        <f>IF(ISBLANK('6桁'!L467), "", IF(ISBLANK(M467), $L$439, M467))</f>
        <v/>
      </c>
      <c r="M467" s="96"/>
      <c r="N467" s="95" t="str">
        <f>IF(ISBLANK('6桁'!N467), "", IF(ISBLANK(O467), $N$439, O467))</f>
        <v/>
      </c>
      <c r="O467" s="96"/>
      <c r="P467" s="95" t="str">
        <f>IF(ISBLANK('6桁'!P467), "", IF(ISBLANK(Q467), $P$439, Q467))</f>
        <v/>
      </c>
      <c r="Q467" s="96"/>
      <c r="R467" s="420" t="str">
        <f>IF(ISBLANK('6桁'!R467), "", IF(ISBLANK(S467), $R$439, S467))</f>
        <v/>
      </c>
      <c r="S467" s="96"/>
      <c r="T467" s="420" t="str">
        <f>IF(ISBLANK('6桁'!T467), "", IF(ISBLANK(U467), $T$439, U467))</f>
        <v>FK510SUV</v>
      </c>
      <c r="U467" s="96"/>
      <c r="V467" s="420" t="str">
        <f>IF(ISBLANK('6桁'!V467), "", IF(ISBLANK(W467), $V$439, W467))</f>
        <v/>
      </c>
      <c r="W467" s="126"/>
      <c r="X467" s="420" t="str">
        <f>IF(ISBLANK('6桁'!X467), "", IF(ISBLANK(Y467), $X$439, Y467))</f>
        <v/>
      </c>
      <c r="Y467" s="20"/>
    </row>
    <row r="468" spans="2:25" ht="30" customHeight="1">
      <c r="B468" s="503"/>
      <c r="C468" s="500" t="s">
        <v>508</v>
      </c>
      <c r="D468" s="501"/>
      <c r="E468" s="500">
        <v>112</v>
      </c>
      <c r="F468" s="587"/>
      <c r="G468" s="342"/>
      <c r="H468" s="95" t="str">
        <f>IF(ISBLANK('6桁'!H468), "", IF(ISBLANK(I468), $H$439, I468))</f>
        <v/>
      </c>
      <c r="I468" s="96"/>
      <c r="J468" s="95" t="str">
        <f>IF(ISBLANK('6桁'!J468), "", IF(ISBLANK(K468), $J$439, K468))</f>
        <v/>
      </c>
      <c r="K468" s="96"/>
      <c r="L468" s="95" t="str">
        <f>IF(ISBLANK('6桁'!L468), "", IF(ISBLANK(M468), $L$439, M468))</f>
        <v>PT5</v>
      </c>
      <c r="M468" s="96"/>
      <c r="N468" s="95" t="str">
        <f>IF(ISBLANK('6桁'!N468), "", IF(ISBLANK(O468), $N$439, O468))</f>
        <v>AT5</v>
      </c>
      <c r="O468" s="96"/>
      <c r="P468" s="95" t="str">
        <f>IF(ISBLANK('6桁'!P468), "", IF(ISBLANK(Q468), $P$439, Q468))</f>
        <v/>
      </c>
      <c r="Q468" s="96"/>
      <c r="R468" s="420" t="str">
        <f>IF(ISBLANK('6桁'!R468), "", IF(ISBLANK(S468), $R$439, S468))</f>
        <v/>
      </c>
      <c r="S468" s="96"/>
      <c r="T468" s="420" t="str">
        <f>IF(ISBLANK('6桁'!T468), "", IF(ISBLANK(U468), $T$439, U468))</f>
        <v/>
      </c>
      <c r="U468" s="96"/>
      <c r="V468" s="420" t="str">
        <f>IF(ISBLANK('6桁'!V468), "", IF(ISBLANK(W468), $V$439, W468))</f>
        <v/>
      </c>
      <c r="W468" s="126"/>
      <c r="X468" s="420" t="str">
        <f>IF(ISBLANK('6桁'!X468), "", IF(ISBLANK(Y468), $X$439, Y468))</f>
        <v/>
      </c>
      <c r="Y468" s="20"/>
    </row>
    <row r="469" spans="2:25" ht="30" customHeight="1">
      <c r="B469" s="503"/>
      <c r="C469" s="500" t="s">
        <v>509</v>
      </c>
      <c r="D469" s="501"/>
      <c r="E469" s="500">
        <v>102</v>
      </c>
      <c r="F469" s="587"/>
      <c r="G469" s="342"/>
      <c r="H469" s="95" t="str">
        <f>IF(ISBLANK('6桁'!H469), "", IF(ISBLANK(I469), $H$439, I469))</f>
        <v>MAXLUX</v>
      </c>
      <c r="I469" s="96"/>
      <c r="J469" s="95" t="str">
        <f>IF(ISBLANK('6桁'!J469), "", IF(ISBLANK(K469), $J$439, K469))</f>
        <v/>
      </c>
      <c r="K469" s="96"/>
      <c r="L469" s="95" t="str">
        <f>IF(ISBLANK('6桁'!L469), "", IF(ISBLANK(M469), $L$439, M469))</f>
        <v/>
      </c>
      <c r="M469" s="96"/>
      <c r="N469" s="95" t="str">
        <f>IF(ISBLANK('6桁'!N469), "", IF(ISBLANK(O469), $N$439, O469))</f>
        <v/>
      </c>
      <c r="O469" s="96"/>
      <c r="P469" s="95" t="str">
        <f>IF(ISBLANK('6桁'!P469), "", IF(ISBLANK(Q469), $P$439, Q469))</f>
        <v/>
      </c>
      <c r="Q469" s="96"/>
      <c r="R469" s="420" t="str">
        <f>IF(ISBLANK('6桁'!R469), "", IF(ISBLANK(S469), $R$439, S469))</f>
        <v/>
      </c>
      <c r="S469" s="96"/>
      <c r="T469" s="420" t="str">
        <f>IF(ISBLANK('6桁'!T469), "", IF(ISBLANK(U469), $T$439, U469))</f>
        <v/>
      </c>
      <c r="U469" s="96"/>
      <c r="V469" s="420" t="str">
        <f>IF(ISBLANK('6桁'!V469), "", IF(ISBLANK(W469), $V$439, W469))</f>
        <v/>
      </c>
      <c r="W469" s="110"/>
      <c r="X469" s="420" t="str">
        <f>IF(ISBLANK('6桁'!X469), "", IF(ISBLANK(Y469), $X$439, Y469))</f>
        <v/>
      </c>
      <c r="Y469" s="109"/>
    </row>
    <row r="470" spans="2:25" ht="30" customHeight="1">
      <c r="B470" s="503"/>
      <c r="C470" s="500" t="s">
        <v>510</v>
      </c>
      <c r="D470" s="501"/>
      <c r="E470" s="590" t="s">
        <v>1996</v>
      </c>
      <c r="F470" s="587"/>
      <c r="G470" s="342">
        <v>117</v>
      </c>
      <c r="H470" s="95" t="str">
        <f>IF(ISBLANK('6桁'!H470), "", IF(ISBLANK(I470), $H$439, I470))</f>
        <v/>
      </c>
      <c r="I470" s="96"/>
      <c r="J470" s="95" t="str">
        <f>IF(ISBLANK('6桁'!J470), "", IF(ISBLANK(K470), $J$439, K470))</f>
        <v/>
      </c>
      <c r="K470" s="96"/>
      <c r="L470" s="95" t="str">
        <f>IF(ISBLANK('6桁'!L470), "", IF(ISBLANK(M470), $L$439, M470))</f>
        <v/>
      </c>
      <c r="M470" s="96"/>
      <c r="N470" s="95" t="str">
        <f>IF(ISBLANK('6桁'!N470), "", IF(ISBLANK(O470), $N$439, O470))</f>
        <v>AT5</v>
      </c>
      <c r="O470" s="96"/>
      <c r="P470" s="95" t="str">
        <f>IF(ISBLANK('6桁'!P470), "", IF(ISBLANK(Q470), $P$439, Q470))</f>
        <v>GRTRT01</v>
      </c>
      <c r="Q470" s="96"/>
      <c r="R470" s="420" t="str">
        <f>IF(ISBLANK('6桁'!R470), "", IF(ISBLANK(S470), $R$439, S470))</f>
        <v/>
      </c>
      <c r="S470" s="96"/>
      <c r="T470" s="420" t="str">
        <f>IF(ISBLANK('6桁'!T470), "", IF(ISBLANK(U470), $T$439, U470))</f>
        <v/>
      </c>
      <c r="U470" s="96"/>
      <c r="V470" s="420" t="str">
        <f>IF(ISBLANK('6桁'!V470), "", IF(ISBLANK(W470), $V$439, W470))</f>
        <v>WPAT3W</v>
      </c>
      <c r="W470" s="110"/>
      <c r="X470" s="420" t="str">
        <f>IF(ISBLANK('6桁'!X470), "", IF(ISBLANK(Y470), $X$439, Y470))</f>
        <v/>
      </c>
      <c r="Y470" s="109"/>
    </row>
    <row r="471" spans="2:25" ht="30" customHeight="1">
      <c r="B471" s="504"/>
      <c r="C471" s="560" t="s">
        <v>1093</v>
      </c>
      <c r="D471" s="561"/>
      <c r="E471" s="560">
        <v>112</v>
      </c>
      <c r="F471" s="592"/>
      <c r="G471" s="354"/>
      <c r="H471" s="111" t="str">
        <f>IF(ISBLANK('6桁'!H471), "", IF(ISBLANK(I471), $H$439, I471))</f>
        <v/>
      </c>
      <c r="I471" s="99"/>
      <c r="J471" s="111" t="str">
        <f>IF(ISBLANK('6桁'!J471), "", IF(ISBLANK(K471), $J$439, K471))</f>
        <v/>
      </c>
      <c r="K471" s="99"/>
      <c r="L471" s="111" t="str">
        <f>IF(ISBLANK('6桁'!L471), "", IF(ISBLANK(M471), $L$439, M471))</f>
        <v>PT5</v>
      </c>
      <c r="M471" s="99"/>
      <c r="N471" s="111" t="str">
        <f>IF(ISBLANK('6桁'!N471), "", IF(ISBLANK(O471), $N$439, O471))</f>
        <v/>
      </c>
      <c r="O471" s="99"/>
      <c r="P471" s="111" t="str">
        <f>IF(ISBLANK('6桁'!P471), "", IF(ISBLANK(Q471), $P$439, Q471))</f>
        <v/>
      </c>
      <c r="Q471" s="99"/>
      <c r="R471" s="421" t="str">
        <f>IF(ISBLANK('6桁'!R471), "", IF(ISBLANK(S471), $R$439, S471))</f>
        <v/>
      </c>
      <c r="S471" s="99"/>
      <c r="T471" s="421" t="str">
        <f>IF(ISBLANK('6桁'!T471), "", IF(ISBLANK(U471), $T$439, U471))</f>
        <v/>
      </c>
      <c r="U471" s="99"/>
      <c r="V471" s="421" t="str">
        <f>IF(ISBLANK('6桁'!V471), "", IF(ISBLANK(W471), $V$439, W471))</f>
        <v/>
      </c>
      <c r="W471" s="112"/>
      <c r="X471" s="421" t="str">
        <f>IF(ISBLANK('6桁'!X471), "", IF(ISBLANK(Y471), $X$439, Y471))</f>
        <v/>
      </c>
      <c r="Y471" s="113"/>
    </row>
    <row r="472" spans="2:25" ht="30" customHeight="1">
      <c r="B472" s="503">
        <v>19</v>
      </c>
      <c r="C472" s="576" t="s">
        <v>218</v>
      </c>
      <c r="D472" s="577"/>
      <c r="E472" s="576"/>
      <c r="F472" s="593"/>
      <c r="G472" s="361">
        <v>93</v>
      </c>
      <c r="H472" s="94" t="str">
        <f>IF(ISBLANK('6桁'!H472), "", IF(ISBLANK(I472), $H$439, I472))</f>
        <v>MAXLUX</v>
      </c>
      <c r="I472" s="360"/>
      <c r="J472" s="94" t="str">
        <f>IF(ISBLANK('6桁'!J472), "", IF(ISBLANK(K472), $J$439, K472))</f>
        <v/>
      </c>
      <c r="K472" s="360"/>
      <c r="L472" s="94" t="str">
        <f>IF(ISBLANK('6桁'!L472), "", IF(ISBLANK(M472), $L$439, M472))</f>
        <v/>
      </c>
      <c r="M472" s="360"/>
      <c r="N472" s="94" t="str">
        <f>IF(ISBLANK('6桁'!N472), "", IF(ISBLANK(O472), $N$439, O472))</f>
        <v/>
      </c>
      <c r="O472" s="360"/>
      <c r="P472" s="94" t="str">
        <f>IF(ISBLANK('6桁'!P472), "", IF(ISBLANK(Q472), $P$439, Q472))</f>
        <v/>
      </c>
      <c r="Q472" s="360"/>
      <c r="R472" s="423" t="str">
        <f>IF(ISBLANK('6桁'!R472), "", IF(ISBLANK(S472), $R$439, S472))</f>
        <v/>
      </c>
      <c r="S472" s="360"/>
      <c r="T472" s="423" t="str">
        <f>IF(ISBLANK('6桁'!T472), "", IF(ISBLANK(U472), $T$439, U472))</f>
        <v/>
      </c>
      <c r="U472" s="360"/>
      <c r="V472" s="423" t="str">
        <f>IF(ISBLANK('6桁'!V472), "", IF(ISBLANK(W472), $V$439, W472))</f>
        <v/>
      </c>
      <c r="W472" s="116"/>
      <c r="X472" s="423" t="str">
        <f>IF(ISBLANK('6桁'!X472), "", IF(ISBLANK(Y472), $X$439, Y472))</f>
        <v/>
      </c>
      <c r="Y472" s="288"/>
    </row>
    <row r="473" spans="2:25" ht="30" customHeight="1">
      <c r="B473" s="503"/>
      <c r="C473" s="500" t="s">
        <v>219</v>
      </c>
      <c r="D473" s="501"/>
      <c r="E473" s="500">
        <v>98</v>
      </c>
      <c r="F473" s="587"/>
      <c r="G473" s="342">
        <v>102</v>
      </c>
      <c r="H473" s="95" t="str">
        <f>IF(ISBLANK('6桁'!H473), "", IF(ISBLANK(I473), $H$439, I473))</f>
        <v>MAXLUX</v>
      </c>
      <c r="I473" s="360"/>
      <c r="J473" s="95" t="str">
        <f>IF(ISBLANK('6桁'!J473), "", IF(ISBLANK(K473), $J$439, K473))</f>
        <v>LM5+</v>
      </c>
      <c r="K473" s="96"/>
      <c r="L473" s="95" t="str">
        <f>IF(ISBLANK('6桁'!L473), "", IF(ISBLANK(M473), $L$439, M473))</f>
        <v/>
      </c>
      <c r="M473" s="96"/>
      <c r="N473" s="95" t="str">
        <f>IF(ISBLANK('6桁'!N473), "", IF(ISBLANK(O473), $N$439, O473))</f>
        <v/>
      </c>
      <c r="O473" s="96"/>
      <c r="P473" s="95" t="str">
        <f>IF(ISBLANK('6桁'!P473), "", IF(ISBLANK(Q473), $P$439, Q473))</f>
        <v/>
      </c>
      <c r="Q473" s="96"/>
      <c r="R473" s="420" t="str">
        <f>IF(ISBLANK('6桁'!R473), "", IF(ISBLANK(S473), $R$439, S473))</f>
        <v>FK520L</v>
      </c>
      <c r="S473" s="96"/>
      <c r="T473" s="420" t="str">
        <f>IF(ISBLANK('6桁'!T473), "", IF(ISBLANK(U473), $T$439, U473))</f>
        <v/>
      </c>
      <c r="U473" s="96"/>
      <c r="V473" s="420" t="str">
        <f>IF(ISBLANK('6桁'!V473), "", IF(ISBLANK(W473), $V$439, W473))</f>
        <v/>
      </c>
      <c r="W473" s="19"/>
      <c r="X473" s="420" t="str">
        <f>IF(ISBLANK('6桁'!X473), "", IF(ISBLANK(Y473), $X$439, Y473))</f>
        <v/>
      </c>
      <c r="Y473" s="109"/>
    </row>
    <row r="474" spans="2:25" ht="30" customHeight="1">
      <c r="B474" s="503"/>
      <c r="C474" s="500" t="s">
        <v>486</v>
      </c>
      <c r="D474" s="501"/>
      <c r="E474" s="500"/>
      <c r="F474" s="587"/>
      <c r="G474" s="342">
        <v>103</v>
      </c>
      <c r="H474" s="95" t="str">
        <f>IF(ISBLANK('6桁'!H474), "", IF(ISBLANK(I474), $H$439, I474))</f>
        <v>MAXLUX</v>
      </c>
      <c r="I474" s="96"/>
      <c r="J474" s="95" t="str">
        <f>IF(ISBLANK('6桁'!J474), "", IF(ISBLANK(K474), $J$439, K474))</f>
        <v/>
      </c>
      <c r="K474" s="96"/>
      <c r="L474" s="95" t="str">
        <f>IF(ISBLANK('6桁'!L474), "", IF(ISBLANK(M474), $L$439, M474))</f>
        <v>PT5</v>
      </c>
      <c r="M474" s="96"/>
      <c r="N474" s="95" t="str">
        <f>IF(ISBLANK('6桁'!N474), "", IF(ISBLANK(O474), $N$439, O474))</f>
        <v/>
      </c>
      <c r="O474" s="96"/>
      <c r="P474" s="95" t="str">
        <f>IF(ISBLANK('6桁'!P474), "", IF(ISBLANK(Q474), $P$439, Q474))</f>
        <v/>
      </c>
      <c r="Q474" s="96"/>
      <c r="R474" s="420" t="str">
        <f>IF(ISBLANK('6桁'!R474), "", IF(ISBLANK(S474), $R$439, S474))</f>
        <v>FK520L</v>
      </c>
      <c r="S474" s="96"/>
      <c r="T474" s="420" t="str">
        <f>IF(ISBLANK('6桁'!T474), "", IF(ISBLANK(U474), $T$439, U474))</f>
        <v/>
      </c>
      <c r="U474" s="96"/>
      <c r="V474" s="420" t="str">
        <f>IF(ISBLANK('6桁'!V474), "", IF(ISBLANK(W474), $V$439, W474))</f>
        <v/>
      </c>
      <c r="W474" s="110"/>
      <c r="X474" s="420" t="str">
        <f>IF(ISBLANK('6桁'!X474), "", IF(ISBLANK(Y474), $X$439, Y474))</f>
        <v/>
      </c>
      <c r="Y474" s="109"/>
    </row>
    <row r="475" spans="2:25" ht="30" customHeight="1">
      <c r="B475" s="503"/>
      <c r="C475" s="500" t="s">
        <v>305</v>
      </c>
      <c r="D475" s="501"/>
      <c r="E475" s="500"/>
      <c r="F475" s="587"/>
      <c r="G475" s="342">
        <v>107</v>
      </c>
      <c r="H475" s="95" t="str">
        <f>IF(ISBLANK('6桁'!H475), "", IF(ISBLANK(I475), $H$439, I475))</f>
        <v/>
      </c>
      <c r="I475" s="96"/>
      <c r="J475" s="95" t="str">
        <f>IF(ISBLANK('6桁'!J475), "", IF(ISBLANK(K475), $J$439, K475))</f>
        <v/>
      </c>
      <c r="K475" s="96"/>
      <c r="L475" s="95" t="str">
        <f>IF(ISBLANK('6桁'!L475), "", IF(ISBLANK(M475), $L$439, M475))</f>
        <v/>
      </c>
      <c r="M475" s="96"/>
      <c r="N475" s="95" t="str">
        <f>IF(ISBLANK('6桁'!N475), "", IF(ISBLANK(O475), $N$439, O475))</f>
        <v/>
      </c>
      <c r="O475" s="96"/>
      <c r="P475" s="95" t="str">
        <f>IF(ISBLANK('6桁'!P475), "", IF(ISBLANK(Q475), $P$439, Q475))</f>
        <v/>
      </c>
      <c r="Q475" s="96"/>
      <c r="R475" s="420" t="str">
        <f>IF(ISBLANK('6桁'!R475), "", IF(ISBLANK(S475), $R$439, S475))</f>
        <v/>
      </c>
      <c r="S475" s="96"/>
      <c r="T475" s="420" t="str">
        <f>IF(ISBLANK('6桁'!T475), "", IF(ISBLANK(U475), $T$439, U475))</f>
        <v>FK510SUV</v>
      </c>
      <c r="U475" s="96"/>
      <c r="V475" s="420" t="str">
        <f>IF(ISBLANK('6桁'!V475), "", IF(ISBLANK(W475), $V$439, W475))</f>
        <v/>
      </c>
      <c r="W475" s="110"/>
      <c r="X475" s="420" t="str">
        <f>IF(ISBLANK('6桁'!X475), "", IF(ISBLANK(Y475), $X$439, Y475))</f>
        <v/>
      </c>
      <c r="Y475" s="109"/>
    </row>
    <row r="476" spans="2:25" ht="30" customHeight="1">
      <c r="B476" s="503"/>
      <c r="C476" s="500" t="s">
        <v>364</v>
      </c>
      <c r="D476" s="501"/>
      <c r="E476" s="500">
        <v>99</v>
      </c>
      <c r="F476" s="587"/>
      <c r="G476" s="342">
        <v>103</v>
      </c>
      <c r="H476" s="95" t="str">
        <f>IF(ISBLANK('6桁'!H476), "", IF(ISBLANK(I476), $H$439, I476))</f>
        <v>MAXLUX</v>
      </c>
      <c r="I476" s="96"/>
      <c r="J476" s="95" t="str">
        <f>IF(ISBLANK('6桁'!J476), "", IF(ISBLANK(K476), $J$439, K476))</f>
        <v/>
      </c>
      <c r="K476" s="96"/>
      <c r="L476" s="95" t="str">
        <f>IF(ISBLANK('6桁'!L476), "", IF(ISBLANK(M476), $L$439, M476))</f>
        <v>PT5</v>
      </c>
      <c r="M476" s="96"/>
      <c r="N476" s="95" t="str">
        <f>IF(ISBLANK('6桁'!N476), "", IF(ISBLANK(O476), $N$439, O476))</f>
        <v/>
      </c>
      <c r="O476" s="96"/>
      <c r="P476" s="95" t="str">
        <f>IF(ISBLANK('6桁'!P476), "", IF(ISBLANK(Q476), $P$439, Q476))</f>
        <v/>
      </c>
      <c r="Q476" s="96"/>
      <c r="R476" s="420" t="str">
        <f>IF(ISBLANK('6桁'!R476), "", IF(ISBLANK(S476), $R$439, S476))</f>
        <v>FK520L</v>
      </c>
      <c r="S476" s="96"/>
      <c r="T476" s="420" t="str">
        <f>IF(ISBLANK('6桁'!T476), "", IF(ISBLANK(U476), $T$439, U476))</f>
        <v/>
      </c>
      <c r="U476" s="96"/>
      <c r="V476" s="420" t="str">
        <f>IF(ISBLANK('6桁'!V476), "", IF(ISBLANK(W476), $V$439, W476))</f>
        <v/>
      </c>
      <c r="W476" s="110"/>
      <c r="X476" s="420" t="str">
        <f>IF(ISBLANK('6桁'!X476), "", IF(ISBLANK(Y476), $X$439, Y476))</f>
        <v/>
      </c>
      <c r="Y476" s="109"/>
    </row>
    <row r="477" spans="2:25" ht="30" customHeight="1">
      <c r="B477" s="503"/>
      <c r="C477" s="500" t="s">
        <v>306</v>
      </c>
      <c r="D477" s="501"/>
      <c r="E477" s="500">
        <v>101</v>
      </c>
      <c r="F477" s="587"/>
      <c r="G477" s="342">
        <v>105</v>
      </c>
      <c r="H477" s="95" t="str">
        <f>IF(ISBLANK('6桁'!H477), "", IF(ISBLANK(I477), $H$439, I477))</f>
        <v>MAXLUX</v>
      </c>
      <c r="I477" s="96"/>
      <c r="J477" s="95" t="str">
        <f>IF(ISBLANK('6桁'!J477), "", IF(ISBLANK(K477), $J$439, K477))</f>
        <v/>
      </c>
      <c r="K477" s="96"/>
      <c r="L477" s="95" t="str">
        <f>IF(ISBLANK('6桁'!L477), "", IF(ISBLANK(M477), $L$439, M477))</f>
        <v>PT5</v>
      </c>
      <c r="M477" s="96"/>
      <c r="N477" s="95" t="str">
        <f>IF(ISBLANK('6桁'!N477), "", IF(ISBLANK(O477), $N$439, O477))</f>
        <v>AT5</v>
      </c>
      <c r="O477" s="96"/>
      <c r="P477" s="95" t="str">
        <f>IF(ISBLANK('6桁'!P477), "", IF(ISBLANK(Q477), $P$439, Q477))</f>
        <v/>
      </c>
      <c r="Q477" s="96"/>
      <c r="R477" s="420" t="str">
        <f>IF(ISBLANK('6桁'!R477), "", IF(ISBLANK(S477), $R$439, S477))</f>
        <v>FK520L</v>
      </c>
      <c r="S477" s="96"/>
      <c r="T477" s="420" t="str">
        <f>IF(ISBLANK('6桁'!T477), "", IF(ISBLANK(U477), $T$439, U477))</f>
        <v/>
      </c>
      <c r="U477" s="96"/>
      <c r="V477" s="420" t="str">
        <f>IF(ISBLANK('6桁'!V477), "", IF(ISBLANK(W477), $V$439, W477))</f>
        <v/>
      </c>
      <c r="W477" s="110"/>
      <c r="X477" s="420" t="str">
        <f>IF(ISBLANK('6桁'!X477), "", IF(ISBLANK(Y477), $X$439, Y477))</f>
        <v/>
      </c>
      <c r="Y477" s="109"/>
    </row>
    <row r="478" spans="2:25" ht="30" customHeight="1">
      <c r="B478" s="503"/>
      <c r="C478" s="500" t="s">
        <v>307</v>
      </c>
      <c r="D478" s="501"/>
      <c r="E478" s="500">
        <v>107</v>
      </c>
      <c r="F478" s="587"/>
      <c r="G478" s="342">
        <v>111</v>
      </c>
      <c r="H478" s="95" t="str">
        <f>IF(ISBLANK('6桁'!H478), "", IF(ISBLANK(I478), $H$439, I478))</f>
        <v/>
      </c>
      <c r="I478" s="96"/>
      <c r="J478" s="95" t="str">
        <f>IF(ISBLANK('6桁'!J478), "", IF(ISBLANK(K478), $J$439, K478))</f>
        <v/>
      </c>
      <c r="K478" s="96"/>
      <c r="L478" s="95" t="str">
        <f>IF(ISBLANK('6桁'!L478), "", IF(ISBLANK(M478), $L$439, M478))</f>
        <v/>
      </c>
      <c r="M478" s="96"/>
      <c r="N478" s="95" t="str">
        <f>IF(ISBLANK('6桁'!N478), "", IF(ISBLANK(O478), $N$439, O478))</f>
        <v/>
      </c>
      <c r="O478" s="96"/>
      <c r="P478" s="95" t="str">
        <f>IF(ISBLANK('6桁'!P478), "", IF(ISBLANK(Q478), $P$439, Q478))</f>
        <v/>
      </c>
      <c r="Q478" s="96"/>
      <c r="R478" s="420" t="str">
        <f>IF(ISBLANK('6桁'!R478), "", IF(ISBLANK(S478), $R$439, S478))</f>
        <v/>
      </c>
      <c r="S478" s="96"/>
      <c r="T478" s="420" t="str">
        <f>IF(ISBLANK('6桁'!T478), "", IF(ISBLANK(U478), $T$439, U478))</f>
        <v>FK510SUV</v>
      </c>
      <c r="U478" s="96"/>
      <c r="V478" s="420" t="str">
        <f>IF(ISBLANK('6桁'!V478), "", IF(ISBLANK(W478), $V$439, W478))</f>
        <v/>
      </c>
      <c r="W478" s="110"/>
      <c r="X478" s="420" t="str">
        <f>IF(ISBLANK('6桁'!X478), "", IF(ISBLANK(Y478), $X$439, Y478))</f>
        <v/>
      </c>
      <c r="Y478" s="109"/>
    </row>
    <row r="479" spans="2:25" ht="30" customHeight="1" thickBot="1">
      <c r="B479" s="544"/>
      <c r="C479" s="558" t="s">
        <v>490</v>
      </c>
      <c r="D479" s="559"/>
      <c r="E479" s="558">
        <v>109</v>
      </c>
      <c r="F479" s="932"/>
      <c r="G479" s="344"/>
      <c r="H479" s="118" t="str">
        <f>IF(ISBLANK('6桁'!H479), "", IF(ISBLANK(I479), $H$439, I479))</f>
        <v/>
      </c>
      <c r="I479" s="119"/>
      <c r="J479" s="118" t="str">
        <f>IF(ISBLANK('6桁'!J479), "", IF(ISBLANK(K479), $J$439, K479))</f>
        <v/>
      </c>
      <c r="K479" s="119"/>
      <c r="L479" s="118" t="str">
        <f>IF(ISBLANK('6桁'!L479), "", IF(ISBLANK(M479), $L$439, M479))</f>
        <v>PT5</v>
      </c>
      <c r="M479" s="119"/>
      <c r="N479" s="118" t="str">
        <f>IF(ISBLANK('6桁'!N479), "", IF(ISBLANK(O479), $N$439, O479))</f>
        <v>AT5</v>
      </c>
      <c r="O479" s="119"/>
      <c r="P479" s="118" t="str">
        <f>IF(ISBLANK('6桁'!P479), "", IF(ISBLANK(Q479), $P$439, Q479))</f>
        <v/>
      </c>
      <c r="Q479" s="119"/>
      <c r="R479" s="424" t="str">
        <f>IF(ISBLANK('6桁'!R479), "", IF(ISBLANK(S479), $R$439, S479))</f>
        <v/>
      </c>
      <c r="S479" s="119"/>
      <c r="T479" s="424" t="str">
        <f>IF(ISBLANK('6桁'!T479), "", IF(ISBLANK(U479), $T$439, U479))</f>
        <v>FK510SUV</v>
      </c>
      <c r="U479" s="119"/>
      <c r="V479" s="424" t="str">
        <f>IF(ISBLANK('6桁'!V479), "", IF(ISBLANK(W479), $V$439, W479))</f>
        <v/>
      </c>
      <c r="W479" s="121"/>
      <c r="X479" s="424" t="str">
        <f>IF(ISBLANK('6桁'!X479), "", IF(ISBLANK(Y479), $X$439, Y479))</f>
        <v/>
      </c>
      <c r="Y479" s="121"/>
    </row>
    <row r="480" spans="2:25" ht="67.5" customHeight="1">
      <c r="B480" s="546" t="s">
        <v>1997</v>
      </c>
      <c r="C480" s="546"/>
      <c r="D480" s="546"/>
      <c r="E480" s="546"/>
      <c r="F480" s="546"/>
      <c r="G480" s="546"/>
      <c r="H480" s="546"/>
      <c r="I480" s="546"/>
      <c r="J480" s="546"/>
      <c r="K480" s="546"/>
      <c r="L480" s="546"/>
      <c r="M480" s="546"/>
      <c r="N480" s="546"/>
      <c r="O480" s="546"/>
      <c r="P480" s="546"/>
      <c r="Q480" s="546"/>
      <c r="R480" s="546"/>
      <c r="S480" s="546"/>
      <c r="T480" s="546"/>
      <c r="U480" s="546"/>
      <c r="V480" s="546"/>
      <c r="W480" s="546"/>
      <c r="X480" s="546"/>
      <c r="Y480" s="546"/>
    </row>
    <row r="482" spans="2:27" ht="14.25" customHeight="1" thickBot="1"/>
    <row r="483" spans="2:27" ht="20.25" thickTop="1" thickBot="1">
      <c r="B483" s="518" t="s">
        <v>505</v>
      </c>
      <c r="C483" s="519"/>
      <c r="D483" s="519"/>
      <c r="E483" s="519"/>
      <c r="F483" s="519"/>
      <c r="G483" s="519"/>
      <c r="H483" s="519"/>
      <c r="I483" s="519"/>
      <c r="J483" s="519"/>
      <c r="K483" s="519"/>
      <c r="L483" s="519"/>
      <c r="M483" s="519"/>
      <c r="N483" s="519"/>
      <c r="O483" s="519"/>
      <c r="P483" s="519"/>
      <c r="Q483" s="519"/>
      <c r="R483" s="519"/>
      <c r="S483" s="519"/>
      <c r="T483" s="519"/>
      <c r="U483" s="519"/>
      <c r="V483" s="519"/>
      <c r="W483" s="519"/>
      <c r="X483" s="519"/>
      <c r="Y483" s="519"/>
      <c r="Z483" s="519"/>
      <c r="AA483" s="520"/>
    </row>
    <row r="484" spans="2:27" ht="14.25" thickTop="1">
      <c r="C484" s="40"/>
      <c r="D484" s="40"/>
      <c r="E484" s="40"/>
      <c r="F484" s="79"/>
      <c r="H484" s="79"/>
      <c r="K484" s="52"/>
      <c r="M484" s="52"/>
      <c r="Q484" s="52"/>
    </row>
    <row r="485" spans="2:27" ht="14.25" thickBot="1">
      <c r="B485" s="11"/>
    </row>
    <row r="486" spans="2:27" ht="19.5" customHeight="1" thickBot="1">
      <c r="B486" s="521" t="s">
        <v>41</v>
      </c>
      <c r="C486" s="534" t="s">
        <v>524</v>
      </c>
      <c r="D486" s="535"/>
      <c r="E486" s="581" t="s">
        <v>1113</v>
      </c>
      <c r="F486" s="581"/>
      <c r="G486" s="528"/>
      <c r="H486" s="531" t="s">
        <v>453</v>
      </c>
      <c r="I486" s="532"/>
      <c r="J486" s="532"/>
      <c r="K486" s="532"/>
      <c r="L486" s="532"/>
      <c r="M486" s="532"/>
      <c r="N486" s="532"/>
      <c r="O486" s="532"/>
      <c r="P486" s="532"/>
      <c r="Q486" s="533"/>
      <c r="R486" s="531" t="s">
        <v>455</v>
      </c>
      <c r="S486" s="532"/>
      <c r="T486" s="532"/>
      <c r="U486" s="532"/>
      <c r="V486" s="532"/>
      <c r="W486" s="533"/>
      <c r="X486" s="11"/>
      <c r="Y486" s="11"/>
    </row>
    <row r="487" spans="2:27" ht="19.5" customHeight="1">
      <c r="B487" s="522"/>
      <c r="C487" s="536"/>
      <c r="D487" s="537"/>
      <c r="E487" s="582"/>
      <c r="F487" s="582"/>
      <c r="G487" s="530"/>
      <c r="H487" s="516" t="s">
        <v>1378</v>
      </c>
      <c r="I487" s="507"/>
      <c r="J487" s="516" t="s">
        <v>971</v>
      </c>
      <c r="K487" s="507"/>
      <c r="L487" s="516" t="s">
        <v>1005</v>
      </c>
      <c r="M487" s="507"/>
      <c r="N487" s="516" t="s">
        <v>790</v>
      </c>
      <c r="O487" s="507"/>
      <c r="P487" s="516" t="s">
        <v>1998</v>
      </c>
      <c r="Q487" s="507"/>
      <c r="R487" s="516" t="s">
        <v>973</v>
      </c>
      <c r="S487" s="507"/>
      <c r="T487" s="516" t="s">
        <v>765</v>
      </c>
      <c r="U487" s="507"/>
      <c r="V487" s="516" t="s">
        <v>788</v>
      </c>
      <c r="W487" s="507"/>
      <c r="X487" s="11"/>
      <c r="Y487" s="11"/>
    </row>
    <row r="488" spans="2:27" ht="19.5" customHeight="1">
      <c r="B488" s="522"/>
      <c r="C488" s="536"/>
      <c r="D488" s="537"/>
      <c r="E488" s="583" t="s">
        <v>2033</v>
      </c>
      <c r="F488" s="584"/>
      <c r="G488" s="355" t="s">
        <v>1114</v>
      </c>
      <c r="H488" s="517"/>
      <c r="I488" s="509"/>
      <c r="J488" s="517"/>
      <c r="K488" s="509"/>
      <c r="L488" s="517"/>
      <c r="M488" s="509"/>
      <c r="N488" s="517"/>
      <c r="O488" s="509"/>
      <c r="P488" s="517"/>
      <c r="Q488" s="509"/>
      <c r="R488" s="517"/>
      <c r="S488" s="509"/>
      <c r="T488" s="517"/>
      <c r="U488" s="509"/>
      <c r="V488" s="517"/>
      <c r="W488" s="509"/>
      <c r="X488" s="136"/>
      <c r="Z488" s="40"/>
    </row>
    <row r="489" spans="2:27" ht="19.5" customHeight="1" thickBot="1">
      <c r="B489" s="523"/>
      <c r="C489" s="538"/>
      <c r="D489" s="539"/>
      <c r="E489" s="585"/>
      <c r="F489" s="586"/>
      <c r="G489" s="356"/>
      <c r="H489" s="945" t="s">
        <v>2156</v>
      </c>
      <c r="I489" s="946"/>
      <c r="J489" s="956" t="s">
        <v>966</v>
      </c>
      <c r="K489" s="957"/>
      <c r="L489" s="956" t="s">
        <v>965</v>
      </c>
      <c r="M489" s="957"/>
      <c r="N489" s="956" t="s">
        <v>694</v>
      </c>
      <c r="O489" s="957"/>
      <c r="P489" s="956" t="s">
        <v>2196</v>
      </c>
      <c r="Q489" s="957"/>
      <c r="R489" s="956" t="s">
        <v>967</v>
      </c>
      <c r="S489" s="957"/>
      <c r="T489" s="956" t="s">
        <v>953</v>
      </c>
      <c r="U489" s="957"/>
      <c r="V489" s="956" t="s">
        <v>667</v>
      </c>
      <c r="W489" s="957"/>
      <c r="X489" s="4"/>
      <c r="Z489" s="40"/>
    </row>
    <row r="490" spans="2:27" ht="30" customHeight="1">
      <c r="B490" s="502">
        <v>18</v>
      </c>
      <c r="C490" s="500" t="s">
        <v>137</v>
      </c>
      <c r="D490" s="605"/>
      <c r="E490" s="498"/>
      <c r="F490" s="594"/>
      <c r="G490" s="353">
        <v>93</v>
      </c>
      <c r="H490" s="91" t="str">
        <f>IF(ISBLANK('6桁'!H490), "", IF(ISBLANK(I490), $H$489, I490))</f>
        <v>MAXLUX</v>
      </c>
      <c r="I490" s="125"/>
      <c r="J490" s="91" t="str">
        <f>IF(ISBLANK('6桁'!J490), "", IF(ISBLANK(K490), $J$489, K490))</f>
        <v/>
      </c>
      <c r="K490" s="125"/>
      <c r="L490" s="91" t="str">
        <f>IF(ISBLANK('6桁'!L490), "", IF(ISBLANK(M490), $L$489, M490))</f>
        <v/>
      </c>
      <c r="M490" s="125"/>
      <c r="N490" s="91" t="str">
        <f>IF(ISBLANK('6桁'!N490), "", IF(ISBLANK(O490), $N$489, O490))</f>
        <v/>
      </c>
      <c r="O490" s="125"/>
      <c r="P490" s="91" t="str">
        <f>IF(ISBLANK('6桁'!P490), "", IF(ISBLANK(Q490), $P$489, Q490))</f>
        <v/>
      </c>
      <c r="Q490" s="125"/>
      <c r="R490" s="426" t="str">
        <f>IF(ISBLANK('6桁'!R490), "", IF(ISBLANK(S490), $R$489, S490))</f>
        <v/>
      </c>
      <c r="S490" s="125"/>
      <c r="T490" s="426" t="str">
        <f>IF(ISBLANK('6桁'!T490), "", IF(ISBLANK(U490), $T$489, U490))</f>
        <v/>
      </c>
      <c r="U490" s="124"/>
      <c r="V490" s="426" t="str">
        <f>IF(ISBLANK('6桁'!V490), "", IF(ISBLANK(W490), $V$489, W490))</f>
        <v/>
      </c>
      <c r="W490" s="125"/>
      <c r="X490" s="74"/>
      <c r="Y490" s="265"/>
      <c r="Z490" s="40"/>
    </row>
    <row r="491" spans="2:27" ht="30" customHeight="1">
      <c r="B491" s="503"/>
      <c r="C491" s="500" t="s">
        <v>86</v>
      </c>
      <c r="D491" s="605"/>
      <c r="E491" s="500"/>
      <c r="F491" s="587"/>
      <c r="G491" s="342">
        <v>95</v>
      </c>
      <c r="H491" s="95" t="str">
        <f>IF(ISBLANK('6桁'!H491), "", IF(ISBLANK(I491), $H$489, I491))</f>
        <v>MAXLUX</v>
      </c>
      <c r="I491" s="96"/>
      <c r="J491" s="95" t="str">
        <f>IF(ISBLANK('6桁'!J491), "", IF(ISBLANK(K491), $J$489, K491))</f>
        <v/>
      </c>
      <c r="K491" s="96"/>
      <c r="L491" s="95" t="str">
        <f>IF(ISBLANK('6桁'!L491), "", IF(ISBLANK(M491), $L$489, M491))</f>
        <v/>
      </c>
      <c r="M491" s="96"/>
      <c r="N491" s="95" t="str">
        <f>IF(ISBLANK('6桁'!N491), "", IF(ISBLANK(O491), $N$489, O491))</f>
        <v/>
      </c>
      <c r="O491" s="96"/>
      <c r="P491" s="95" t="str">
        <f>IF(ISBLANK('6桁'!P491), "", IF(ISBLANK(Q491), $P$489, Q491))</f>
        <v/>
      </c>
      <c r="Q491" s="96"/>
      <c r="R491" s="420" t="str">
        <f>IF(ISBLANK('6桁'!R491), "", IF(ISBLANK(S491), $R$489, S491))</f>
        <v/>
      </c>
      <c r="S491" s="96"/>
      <c r="T491" s="420" t="str">
        <f>IF(ISBLANK('6桁'!T491), "", IF(ISBLANK(U491), $T$489, U491))</f>
        <v/>
      </c>
      <c r="U491" s="126"/>
      <c r="V491" s="420" t="str">
        <f>IF(ISBLANK('6桁'!V491), "", IF(ISBLANK(W491), $V$489, W491))</f>
        <v/>
      </c>
      <c r="W491" s="96"/>
      <c r="X491" s="74"/>
      <c r="Y491" s="265"/>
      <c r="Z491" s="40"/>
    </row>
    <row r="492" spans="2:27" ht="30" customHeight="1">
      <c r="B492" s="503"/>
      <c r="C492" s="500" t="s">
        <v>308</v>
      </c>
      <c r="D492" s="605"/>
      <c r="E492" s="500">
        <v>92</v>
      </c>
      <c r="F492" s="587"/>
      <c r="G492" s="342"/>
      <c r="H492" s="95" t="str">
        <f>IF(ISBLANK('6桁'!H492), "", IF(ISBLANK(I492), $H$489, I492))</f>
        <v>MAXLUX</v>
      </c>
      <c r="I492" s="96"/>
      <c r="J492" s="95" t="str">
        <f>IF(ISBLANK('6桁'!J492), "", IF(ISBLANK(K492), $J$489, K492))</f>
        <v/>
      </c>
      <c r="K492" s="96"/>
      <c r="L492" s="95" t="str">
        <f>IF(ISBLANK('6桁'!L492), "", IF(ISBLANK(M492), $L$489, M492))</f>
        <v>PT5</v>
      </c>
      <c r="M492" s="96"/>
      <c r="N492" s="95" t="str">
        <f>IF(ISBLANK('6桁'!N492), "", IF(ISBLANK(O492), $N$489, O492))</f>
        <v/>
      </c>
      <c r="O492" s="96"/>
      <c r="P492" s="95" t="str">
        <f>IF(ISBLANK('6桁'!P492), "", IF(ISBLANK(Q492), $P$489, Q492))</f>
        <v/>
      </c>
      <c r="Q492" s="96"/>
      <c r="R492" s="420" t="str">
        <f>IF(ISBLANK('6桁'!R492), "", IF(ISBLANK(S492), $R$489, S492))</f>
        <v>FK520L</v>
      </c>
      <c r="S492" s="96"/>
      <c r="T492" s="420" t="str">
        <f>IF(ISBLANK('6桁'!T492), "", IF(ISBLANK(U492), $T$489, U492))</f>
        <v/>
      </c>
      <c r="U492" s="126"/>
      <c r="V492" s="420" t="str">
        <f>IF(ISBLANK('6桁'!V492), "", IF(ISBLANK(W492), $V$489, W492))</f>
        <v/>
      </c>
      <c r="W492" s="96"/>
      <c r="X492" s="74"/>
      <c r="Y492" s="265"/>
      <c r="Z492" s="40"/>
    </row>
    <row r="493" spans="2:27" ht="30" customHeight="1">
      <c r="B493" s="503"/>
      <c r="C493" s="500" t="s">
        <v>139</v>
      </c>
      <c r="D493" s="605"/>
      <c r="E493" s="500">
        <v>95</v>
      </c>
      <c r="F493" s="587"/>
      <c r="G493" s="342">
        <v>99</v>
      </c>
      <c r="H493" s="95" t="str">
        <f>IF(ISBLANK('6桁'!H493), "", IF(ISBLANK(I493), $H$489, I493))</f>
        <v>MAXLUX</v>
      </c>
      <c r="I493" s="96"/>
      <c r="J493" s="95" t="str">
        <f>IF(ISBLANK('6桁'!J493), "", IF(ISBLANK(K493), $J$489, K493))</f>
        <v/>
      </c>
      <c r="K493" s="96"/>
      <c r="L493" s="95" t="str">
        <f>IF(ISBLANK('6桁'!L493), "", IF(ISBLANK(M493), $L$489, M493))</f>
        <v>PT5</v>
      </c>
      <c r="M493" s="96"/>
      <c r="N493" s="95" t="str">
        <f>IF(ISBLANK('6桁'!N493), "", IF(ISBLANK(O493), $N$489, O493))</f>
        <v/>
      </c>
      <c r="O493" s="96"/>
      <c r="P493" s="95" t="str">
        <f>IF(ISBLANK('6桁'!P493), "", IF(ISBLANK(Q493), $P$489, Q493))</f>
        <v/>
      </c>
      <c r="Q493" s="96"/>
      <c r="R493" s="420" t="str">
        <f>IF(ISBLANK('6桁'!R493), "", IF(ISBLANK(S493), $R$489, S493))</f>
        <v>FK520L</v>
      </c>
      <c r="S493" s="96"/>
      <c r="T493" s="420" t="str">
        <f>IF(ISBLANK('6桁'!T493), "", IF(ISBLANK(U493), $T$489, U493))</f>
        <v/>
      </c>
      <c r="U493" s="126"/>
      <c r="V493" s="420" t="str">
        <f>IF(ISBLANK('6桁'!V493), "", IF(ISBLANK(W493), $V$489, W493))</f>
        <v/>
      </c>
      <c r="W493" s="96"/>
      <c r="X493" s="74"/>
      <c r="Y493" s="265"/>
      <c r="Z493" s="40"/>
    </row>
    <row r="494" spans="2:27" ht="30" customHeight="1">
      <c r="B494" s="503"/>
      <c r="C494" s="500" t="s">
        <v>140</v>
      </c>
      <c r="D494" s="605"/>
      <c r="E494" s="500">
        <v>97</v>
      </c>
      <c r="F494" s="587"/>
      <c r="G494" s="342">
        <v>101</v>
      </c>
      <c r="H494" s="95" t="str">
        <f>IF(ISBLANK('6桁'!H494), "", IF(ISBLANK(I494), $H$489, I494))</f>
        <v/>
      </c>
      <c r="I494" s="96"/>
      <c r="J494" s="95" t="str">
        <f>IF(ISBLANK('6桁'!J494), "", IF(ISBLANK(K494), $J$489, K494))</f>
        <v/>
      </c>
      <c r="K494" s="96"/>
      <c r="L494" s="95" t="str">
        <f>IF(ISBLANK('6桁'!L494), "", IF(ISBLANK(M494), $L$489, M494))</f>
        <v/>
      </c>
      <c r="M494" s="96"/>
      <c r="N494" s="95" t="str">
        <f>IF(ISBLANK('6桁'!N494), "", IF(ISBLANK(O494), $N$489, O494))</f>
        <v/>
      </c>
      <c r="O494" s="96"/>
      <c r="P494" s="95" t="str">
        <f>IF(ISBLANK('6桁'!P494), "", IF(ISBLANK(Q494), $P$489, Q494))</f>
        <v/>
      </c>
      <c r="Q494" s="96"/>
      <c r="R494" s="420" t="str">
        <f>IF(ISBLANK('6桁'!R494), "", IF(ISBLANK(S494), $R$489, S494))</f>
        <v>FK520L</v>
      </c>
      <c r="S494" s="96"/>
      <c r="T494" s="420" t="str">
        <f>IF(ISBLANK('6桁'!T494), "", IF(ISBLANK(U494), $T$489, U494))</f>
        <v/>
      </c>
      <c r="U494" s="126"/>
      <c r="V494" s="420" t="str">
        <f>IF(ISBLANK('6桁'!V494), "", IF(ISBLANK(W494), $V$489, W494))</f>
        <v/>
      </c>
      <c r="W494" s="96"/>
      <c r="X494" s="74"/>
      <c r="Y494" s="265"/>
      <c r="Z494" s="40"/>
    </row>
    <row r="495" spans="2:27" ht="30" customHeight="1">
      <c r="B495" s="503"/>
      <c r="C495" s="500" t="s">
        <v>496</v>
      </c>
      <c r="D495" s="605"/>
      <c r="E495" s="500"/>
      <c r="F495" s="587"/>
      <c r="G495" s="342">
        <v>106</v>
      </c>
      <c r="H495" s="95" t="str">
        <f>IF(ISBLANK('6桁'!H495), "", IF(ISBLANK(I495), $H$489, I495))</f>
        <v/>
      </c>
      <c r="I495" s="96"/>
      <c r="J495" s="95" t="str">
        <f>IF(ISBLANK('6桁'!J495), "", IF(ISBLANK(K495), $J$489, K495))</f>
        <v/>
      </c>
      <c r="K495" s="96"/>
      <c r="L495" s="95" t="str">
        <f>IF(ISBLANK('6桁'!L495), "", IF(ISBLANK(M495), $L$489, M495))</f>
        <v/>
      </c>
      <c r="M495" s="96"/>
      <c r="N495" s="95" t="str">
        <f>IF(ISBLANK('6桁'!N495), "", IF(ISBLANK(O495), $N$489, O495))</f>
        <v/>
      </c>
      <c r="O495" s="96"/>
      <c r="P495" s="95" t="str">
        <f>IF(ISBLANK('6桁'!P495), "", IF(ISBLANK(Q495), $P$489, Q495))</f>
        <v/>
      </c>
      <c r="Q495" s="96"/>
      <c r="R495" s="420" t="str">
        <f>IF(ISBLANK('6桁'!R495), "", IF(ISBLANK(S495), $R$489, S495))</f>
        <v/>
      </c>
      <c r="S495" s="96"/>
      <c r="T495" s="420" t="str">
        <f>IF(ISBLANK('6桁'!T495), "", IF(ISBLANK(U495), $T$489, U495))</f>
        <v>FK510SUV</v>
      </c>
      <c r="U495" s="126"/>
      <c r="V495" s="420" t="str">
        <f>IF(ISBLANK('6桁'!V495), "", IF(ISBLANK(W495), $V$489, W495))</f>
        <v/>
      </c>
      <c r="W495" s="96"/>
      <c r="X495" s="74"/>
      <c r="Y495" s="265"/>
      <c r="Z495" s="40"/>
    </row>
    <row r="496" spans="2:27" ht="30" customHeight="1">
      <c r="B496" s="503"/>
      <c r="C496" s="500" t="s">
        <v>142</v>
      </c>
      <c r="D496" s="605"/>
      <c r="E496" s="500">
        <v>95</v>
      </c>
      <c r="F496" s="587"/>
      <c r="G496" s="342">
        <v>99</v>
      </c>
      <c r="H496" s="95" t="str">
        <f>IF(ISBLANK('6桁'!H496), "", IF(ISBLANK(I496), $H$489, I496))</f>
        <v>MAXLUX</v>
      </c>
      <c r="I496" s="96"/>
      <c r="J496" s="95" t="str">
        <f>IF(ISBLANK('6桁'!J496), "", IF(ISBLANK(K496), $J$489, K496))</f>
        <v/>
      </c>
      <c r="K496" s="96"/>
      <c r="L496" s="95" t="str">
        <f>IF(ISBLANK('6桁'!L496), "", IF(ISBLANK(M496), $L$489, M496))</f>
        <v>PT5</v>
      </c>
      <c r="M496" s="96"/>
      <c r="N496" s="95" t="str">
        <f>IF(ISBLANK('6桁'!N496), "", IF(ISBLANK(O496), $N$489, O496))</f>
        <v/>
      </c>
      <c r="O496" s="96"/>
      <c r="P496" s="95" t="str">
        <f>IF(ISBLANK('6桁'!P496), "", IF(ISBLANK(Q496), $P$489, Q496))</f>
        <v/>
      </c>
      <c r="Q496" s="96"/>
      <c r="R496" s="420" t="str">
        <f>IF(ISBLANK('6桁'!R496), "", IF(ISBLANK(S496), $R$489, S496))</f>
        <v/>
      </c>
      <c r="S496" s="96"/>
      <c r="T496" s="420" t="str">
        <f>IF(ISBLANK('6桁'!T496), "", IF(ISBLANK(U496), $T$489, U496))</f>
        <v>FK510SUV</v>
      </c>
      <c r="U496" s="126"/>
      <c r="V496" s="420" t="str">
        <f>IF(ISBLANK('6桁'!V496), "", IF(ISBLANK(W496), $V$489, W496))</f>
        <v/>
      </c>
      <c r="W496" s="96"/>
      <c r="X496" s="74"/>
      <c r="Y496" s="265"/>
      <c r="Z496" s="40"/>
    </row>
    <row r="497" spans="2:26" ht="30" customHeight="1">
      <c r="B497" s="503"/>
      <c r="C497" s="500" t="s">
        <v>4</v>
      </c>
      <c r="D497" s="605"/>
      <c r="E497" s="500">
        <v>98</v>
      </c>
      <c r="F497" s="587"/>
      <c r="G497" s="342">
        <v>102</v>
      </c>
      <c r="H497" s="95" t="str">
        <f>IF(ISBLANK('6桁'!H497), "", IF(ISBLANK(I497), $H$489, I497))</f>
        <v>MAXLUX</v>
      </c>
      <c r="I497" s="96"/>
      <c r="J497" s="95" t="str">
        <f>IF(ISBLANK('6桁'!J497), "", IF(ISBLANK(K497), $J$489, K497))</f>
        <v/>
      </c>
      <c r="K497" s="96"/>
      <c r="L497" s="95" t="str">
        <f>IF(ISBLANK('6桁'!L497), "", IF(ISBLANK(M497), $L$489, M497))</f>
        <v>PT5</v>
      </c>
      <c r="M497" s="96"/>
      <c r="N497" s="95" t="str">
        <f>IF(ISBLANK('6桁'!N497), "", IF(ISBLANK(O497), $N$489, O497))</f>
        <v>AT5</v>
      </c>
      <c r="O497" s="96"/>
      <c r="P497" s="95" t="str">
        <f>IF(ISBLANK('6桁'!P497), "", IF(ISBLANK(Q497), $P$489, Q497))</f>
        <v/>
      </c>
      <c r="Q497" s="96"/>
      <c r="R497" s="420" t="str">
        <f>IF(ISBLANK('6桁'!R497), "", IF(ISBLANK(S497), $R$489, S497))</f>
        <v>FK520L</v>
      </c>
      <c r="S497" s="96"/>
      <c r="T497" s="420" t="str">
        <f>IF(ISBLANK('6桁'!T497), "", IF(ISBLANK(U497), $T$489, U497))</f>
        <v/>
      </c>
      <c r="U497" s="96"/>
      <c r="V497" s="420" t="str">
        <f>IF(ISBLANK('6桁'!V497), "", IF(ISBLANK(W497), $V$489, W497))</f>
        <v/>
      </c>
      <c r="W497" s="96"/>
      <c r="X497" s="74"/>
      <c r="Y497" s="265"/>
      <c r="Z497" s="40"/>
    </row>
    <row r="498" spans="2:26" ht="30" customHeight="1">
      <c r="B498" s="503"/>
      <c r="C498" s="500" t="s">
        <v>205</v>
      </c>
      <c r="D498" s="605"/>
      <c r="E498" s="500">
        <v>100</v>
      </c>
      <c r="F498" s="587"/>
      <c r="G498" s="342">
        <v>104</v>
      </c>
      <c r="H498" s="95" t="str">
        <f>IF(ISBLANK('6桁'!H498), "", IF(ISBLANK(I498), $H$489, I498))</f>
        <v>MAXLUX</v>
      </c>
      <c r="I498" s="96"/>
      <c r="J498" s="95" t="str">
        <f>IF(ISBLANK('6桁'!J498), "", IF(ISBLANK(K498), $J$489, K498))</f>
        <v/>
      </c>
      <c r="K498" s="96"/>
      <c r="L498" s="95" t="str">
        <f>IF(ISBLANK('6桁'!L498), "", IF(ISBLANK(M498), $L$489, M498))</f>
        <v>PT5</v>
      </c>
      <c r="M498" s="96"/>
      <c r="N498" s="95" t="str">
        <f>IF(ISBLANK('6桁'!N498), "", IF(ISBLANK(O498), $N$489, O498))</f>
        <v/>
      </c>
      <c r="O498" s="96"/>
      <c r="P498" s="95" t="str">
        <f>IF(ISBLANK('6桁'!P498), "", IF(ISBLANK(Q498), $P$489, Q498))</f>
        <v/>
      </c>
      <c r="Q498" s="96"/>
      <c r="R498" s="420" t="str">
        <f>IF(ISBLANK('6桁'!R498), "", IF(ISBLANK(S498), $R$489, S498))</f>
        <v>FK520L</v>
      </c>
      <c r="S498" s="96"/>
      <c r="T498" s="420" t="str">
        <f>IF(ISBLANK('6桁'!T498), "", IF(ISBLANK(U498), $T$489, U498))</f>
        <v/>
      </c>
      <c r="U498" s="96"/>
      <c r="V498" s="420" t="str">
        <f>IF(ISBLANK('6桁'!V498), "", IF(ISBLANK(W498), $V$489, W498))</f>
        <v/>
      </c>
      <c r="W498" s="96"/>
      <c r="X498" s="74"/>
      <c r="Y498" s="265"/>
      <c r="Z498" s="40"/>
    </row>
    <row r="499" spans="2:26" ht="30" customHeight="1">
      <c r="B499" s="503"/>
      <c r="C499" s="500" t="s">
        <v>207</v>
      </c>
      <c r="D499" s="605"/>
      <c r="E499" s="500">
        <v>105</v>
      </c>
      <c r="F499" s="587"/>
      <c r="G499" s="342">
        <v>109</v>
      </c>
      <c r="H499" s="95" t="str">
        <f>IF(ISBLANK('6桁'!H499), "", IF(ISBLANK(I499), $H$489, I499))</f>
        <v>MAXLUX</v>
      </c>
      <c r="I499" s="96"/>
      <c r="J499" s="95" t="str">
        <f>IF(ISBLANK('6桁'!J499), "", IF(ISBLANK(K499), $J$489, K499))</f>
        <v/>
      </c>
      <c r="K499" s="96"/>
      <c r="L499" s="95" t="str">
        <f>IF(ISBLANK('6桁'!L499), "", IF(ISBLANK(M499), $L$489, M499))</f>
        <v>PT5</v>
      </c>
      <c r="M499" s="96"/>
      <c r="N499" s="95" t="str">
        <f>IF(ISBLANK('6桁'!N499), "", IF(ISBLANK(O499), $N$489, O499))</f>
        <v/>
      </c>
      <c r="O499" s="96"/>
      <c r="P499" s="95" t="str">
        <f>IF(ISBLANK('6桁'!P499), "", IF(ISBLANK(Q499), $P$489, Q499))</f>
        <v/>
      </c>
      <c r="Q499" s="96"/>
      <c r="R499" s="420" t="str">
        <f>IF(ISBLANK('6桁'!R499), "", IF(ISBLANK(S499), $R$489, S499))</f>
        <v/>
      </c>
      <c r="S499" s="96"/>
      <c r="T499" s="420" t="str">
        <f>IF(ISBLANK('6桁'!T499), "", IF(ISBLANK(U499), $T$489, U499))</f>
        <v>FK510SUV</v>
      </c>
      <c r="U499" s="126"/>
      <c r="V499" s="420" t="str">
        <f>IF(ISBLANK('6桁'!V499), "", IF(ISBLANK(W499), $V$489, W499))</f>
        <v/>
      </c>
      <c r="W499" s="96"/>
      <c r="X499" s="74"/>
      <c r="Y499" s="265"/>
      <c r="Z499" s="40"/>
    </row>
    <row r="500" spans="2:26" ht="30" customHeight="1">
      <c r="B500" s="503"/>
      <c r="C500" s="500" t="s">
        <v>365</v>
      </c>
      <c r="D500" s="605"/>
      <c r="E500" s="500">
        <v>100</v>
      </c>
      <c r="F500" s="587"/>
      <c r="G500" s="342"/>
      <c r="H500" s="95" t="str">
        <f>IF(ISBLANK('6桁'!H500), "", IF(ISBLANK(I500), $H$489, I500))</f>
        <v>MAXLUX</v>
      </c>
      <c r="I500" s="96"/>
      <c r="J500" s="95" t="str">
        <f>IF(ISBLANK('6桁'!J500), "", IF(ISBLANK(K500), $J$489, K500))</f>
        <v/>
      </c>
      <c r="K500" s="96"/>
      <c r="L500" s="95" t="str">
        <f>IF(ISBLANK('6桁'!L500), "", IF(ISBLANK(M500), $L$489, M500))</f>
        <v>PT5</v>
      </c>
      <c r="M500" s="96"/>
      <c r="N500" s="95" t="str">
        <f>IF(ISBLANK('6桁'!N500), "", IF(ISBLANK(O500), $N$489, O500))</f>
        <v>AT5</v>
      </c>
      <c r="O500" s="96"/>
      <c r="P500" s="95" t="str">
        <f>IF(ISBLANK('6桁'!P500), "", IF(ISBLANK(Q500), $P$489, Q500))</f>
        <v/>
      </c>
      <c r="Q500" s="96"/>
      <c r="R500" s="420" t="str">
        <f>IF(ISBLANK('6桁'!R500), "", IF(ISBLANK(S500), $R$489, S500))</f>
        <v/>
      </c>
      <c r="S500" s="96"/>
      <c r="T500" s="420" t="str">
        <f>IF(ISBLANK('6桁'!T500), "", IF(ISBLANK(U500), $T$489, U500))</f>
        <v/>
      </c>
      <c r="U500" s="126"/>
      <c r="V500" s="420" t="str">
        <f>IF(ISBLANK('6桁'!V500), "", IF(ISBLANK(W500), $V$489, W500))</f>
        <v/>
      </c>
      <c r="W500" s="96"/>
      <c r="X500" s="74"/>
      <c r="Y500" s="265"/>
      <c r="Z500" s="40"/>
    </row>
    <row r="501" spans="2:26" ht="30" customHeight="1">
      <c r="B501" s="503"/>
      <c r="C501" s="500" t="s">
        <v>339</v>
      </c>
      <c r="D501" s="605"/>
      <c r="E501" s="500">
        <v>103</v>
      </c>
      <c r="F501" s="587"/>
      <c r="G501" s="342">
        <v>107</v>
      </c>
      <c r="H501" s="95" t="str">
        <f>IF(ISBLANK('6桁'!H501), "", IF(ISBLANK(I501), $H$489, I501))</f>
        <v>MAXLUX</v>
      </c>
      <c r="I501" s="96"/>
      <c r="J501" s="95" t="str">
        <f>IF(ISBLANK('6桁'!J501), "", IF(ISBLANK(K501), $J$489, K501))</f>
        <v/>
      </c>
      <c r="K501" s="96"/>
      <c r="L501" s="95" t="str">
        <f>IF(ISBLANK('6桁'!L501), "", IF(ISBLANK(M501), $L$489, M501))</f>
        <v>PT5</v>
      </c>
      <c r="M501" s="96"/>
      <c r="N501" s="95" t="str">
        <f>IF(ISBLANK('6桁'!N501), "", IF(ISBLANK(O501), $N$489, O501))</f>
        <v>AT5</v>
      </c>
      <c r="O501" s="96"/>
      <c r="P501" s="95" t="str">
        <f>IF(ISBLANK('6桁'!P501), "", IF(ISBLANK(Q501), $P$489, Q501))</f>
        <v/>
      </c>
      <c r="Q501" s="96"/>
      <c r="R501" s="420" t="str">
        <f>IF(ISBLANK('6桁'!R501), "", IF(ISBLANK(S501), $R$489, S501))</f>
        <v/>
      </c>
      <c r="S501" s="96"/>
      <c r="T501" s="420" t="str">
        <f>IF(ISBLANK('6桁'!T501), "", IF(ISBLANK(U501), $T$489, U501))</f>
        <v>FK510SUV</v>
      </c>
      <c r="U501" s="126"/>
      <c r="V501" s="420" t="str">
        <f>IF(ISBLANK('6桁'!V501), "", IF(ISBLANK(W501), $V$489, W501))</f>
        <v/>
      </c>
      <c r="W501" s="96"/>
      <c r="X501" s="263"/>
      <c r="Y501" s="270"/>
      <c r="Z501" s="40"/>
    </row>
    <row r="502" spans="2:26" ht="30" customHeight="1">
      <c r="B502" s="503"/>
      <c r="C502" s="500" t="s">
        <v>671</v>
      </c>
      <c r="D502" s="605"/>
      <c r="E502" s="500"/>
      <c r="F502" s="587"/>
      <c r="G502" s="361">
        <v>112</v>
      </c>
      <c r="H502" s="94" t="str">
        <f>IF(ISBLANK('6桁'!H502), "", IF(ISBLANK(I502), $H$489, I502))</f>
        <v/>
      </c>
      <c r="I502" s="360"/>
      <c r="J502" s="94" t="str">
        <f>IF(ISBLANK('6桁'!J502), "", IF(ISBLANK(K502), $J$489, K502))</f>
        <v/>
      </c>
      <c r="K502" s="360"/>
      <c r="L502" s="94" t="str">
        <f>IF(ISBLANK('6桁'!L502), "", IF(ISBLANK(M502), $L$489, M502))</f>
        <v/>
      </c>
      <c r="M502" s="360"/>
      <c r="N502" s="94" t="str">
        <f>IF(ISBLANK('6桁'!N502), "", IF(ISBLANK(O502), $N$489, O502))</f>
        <v>AT5</v>
      </c>
      <c r="O502" s="96"/>
      <c r="P502" s="94" t="str">
        <f>IF(ISBLANK('6桁'!P502), "", IF(ISBLANK(Q502), $P$489, Q502))</f>
        <v/>
      </c>
      <c r="Q502" s="360"/>
      <c r="R502" s="423" t="str">
        <f>IF(ISBLANK('6桁'!R502), "", IF(ISBLANK(S502), $R$489, S502))</f>
        <v/>
      </c>
      <c r="S502" s="360"/>
      <c r="T502" s="423" t="str">
        <f>IF(ISBLANK('6桁'!T502), "", IF(ISBLANK(U502), $T$489, U502))</f>
        <v/>
      </c>
      <c r="U502" s="133"/>
      <c r="V502" s="423" t="str">
        <f>IF(ISBLANK('6桁'!V502), "", IF(ISBLANK(W502), $V$489, W502))</f>
        <v/>
      </c>
      <c r="W502" s="360"/>
      <c r="X502" s="263"/>
      <c r="Y502" s="270"/>
      <c r="Z502" s="40"/>
    </row>
    <row r="503" spans="2:26" ht="30" customHeight="1">
      <c r="B503" s="503"/>
      <c r="C503" s="567" t="s">
        <v>366</v>
      </c>
      <c r="D503" s="568"/>
      <c r="E503" s="928" t="s">
        <v>2010</v>
      </c>
      <c r="F503" s="929"/>
      <c r="G503" s="249"/>
      <c r="H503" s="319" t="str">
        <f>IF(ISBLANK('6桁'!H503), "", IF(ISBLANK(I503), $H$489, I503))</f>
        <v/>
      </c>
      <c r="I503" s="359"/>
      <c r="J503" s="319" t="str">
        <f>IF(ISBLANK('6桁'!J503), "", IF(ISBLANK(K503), $J$489, K503))</f>
        <v/>
      </c>
      <c r="K503" s="359"/>
      <c r="L503" s="319" t="str">
        <f>IF(ISBLANK('6桁'!L503), "", IF(ISBLANK(M503), $L$489, M503))</f>
        <v>PT5</v>
      </c>
      <c r="M503" s="933"/>
      <c r="N503" s="95" t="str">
        <f>IF(ISBLANK('6桁'!N503), "", IF(ISBLANK(O503), $N$489, O503))</f>
        <v>AT5</v>
      </c>
      <c r="O503" s="96"/>
      <c r="P503" s="319" t="str">
        <f>IF(ISBLANK('6桁'!P503), "", IF(ISBLANK(Q503), $P$489, Q503))</f>
        <v>GRTRT01</v>
      </c>
      <c r="Q503" s="933"/>
      <c r="R503" s="425" t="str">
        <f>IF(ISBLANK('6桁'!R503), "", IF(ISBLANK(S503), $R$489, S503))</f>
        <v/>
      </c>
      <c r="S503" s="359"/>
      <c r="T503" s="425" t="str">
        <f>IF(ISBLANK('6桁'!T503), "", IF(ISBLANK(U503), $T$489, U503))</f>
        <v/>
      </c>
      <c r="U503" s="359"/>
      <c r="V503" s="432" t="str">
        <f>IF(ISBLANK('6桁'!V503), "", IF(ISBLANK(W503), $V$489, W503))</f>
        <v/>
      </c>
      <c r="W503" s="359"/>
      <c r="X503" s="74"/>
      <c r="Y503" s="265"/>
      <c r="Z503" s="40"/>
    </row>
    <row r="504" spans="2:26" ht="30" customHeight="1">
      <c r="B504" s="503"/>
      <c r="C504" s="576"/>
      <c r="D504" s="577"/>
      <c r="E504" s="930"/>
      <c r="F504" s="931"/>
      <c r="G504" s="361"/>
      <c r="H504" s="94" t="str">
        <f>IF(ISBLANK('6桁'!H504), "", IF(ISBLANK(I504), $H$489, I504))</f>
        <v/>
      </c>
      <c r="I504" s="360"/>
      <c r="J504" s="94" t="str">
        <f>IF(ISBLANK('6桁'!J504), "", IF(ISBLANK(K504), $J$489, K504))</f>
        <v/>
      </c>
      <c r="K504" s="360"/>
      <c r="L504" s="271" t="str">
        <f>IF(ISBLANK('6桁'!L504), "", IF(ISBLANK(M504), $L$489, M504))</f>
        <v/>
      </c>
      <c r="M504" s="934"/>
      <c r="N504" s="95" t="str">
        <f>IF(ISBLANK('6桁'!N504), "", IF(ISBLANK(O504), $N$489, O504))</f>
        <v>AT25</v>
      </c>
      <c r="O504" s="440" t="s">
        <v>2197</v>
      </c>
      <c r="P504" s="271" t="str">
        <f>IF(ISBLANK('6桁'!P504), "", IF(ISBLANK(Q504), $P$489, Q504))</f>
        <v/>
      </c>
      <c r="Q504" s="934"/>
      <c r="R504" s="423" t="str">
        <f>IF(ISBLANK('6桁'!R504), "", IF(ISBLANK(S504), $R$489, S504))</f>
        <v/>
      </c>
      <c r="S504" s="360"/>
      <c r="T504" s="423" t="str">
        <f>IF(ISBLANK('6桁'!T504), "", IF(ISBLANK(U504), $T$489, U504))</f>
        <v/>
      </c>
      <c r="U504" s="133"/>
      <c r="V504" s="433" t="str">
        <f>IF(ISBLANK('6桁'!V504), "", IF(ISBLANK(W504), $V$489, W504))</f>
        <v/>
      </c>
      <c r="W504" s="360"/>
      <c r="X504" s="74"/>
      <c r="Y504" s="265"/>
      <c r="Z504" s="40"/>
    </row>
    <row r="505" spans="2:26" ht="30" customHeight="1">
      <c r="B505" s="503"/>
      <c r="C505" s="500" t="s">
        <v>367</v>
      </c>
      <c r="D505" s="605"/>
      <c r="E505" s="500">
        <v>116</v>
      </c>
      <c r="F505" s="587"/>
      <c r="G505" s="342">
        <v>120</v>
      </c>
      <c r="H505" s="95" t="str">
        <f>IF(ISBLANK('6桁'!H505), "", IF(ISBLANK(I505), $H$489, I505))</f>
        <v/>
      </c>
      <c r="I505" s="96"/>
      <c r="J505" s="95" t="str">
        <f>IF(ISBLANK('6桁'!J505), "", IF(ISBLANK(K505), $J$489, K505))</f>
        <v/>
      </c>
      <c r="K505" s="96"/>
      <c r="L505" s="95" t="str">
        <f>IF(ISBLANK('6桁'!L505), "", IF(ISBLANK(M505), $L$489, M505))</f>
        <v>PT5</v>
      </c>
      <c r="M505" s="96"/>
      <c r="N505" s="95" t="str">
        <f>IF(ISBLANK('6桁'!N505), "", IF(ISBLANK(O505), $N$489, O505))</f>
        <v>AT5</v>
      </c>
      <c r="O505" s="126"/>
      <c r="P505" s="95" t="str">
        <f>IF(ISBLANK('6桁'!P505), "", IF(ISBLANK(Q505), $P$489, Q505))</f>
        <v/>
      </c>
      <c r="Q505" s="96"/>
      <c r="R505" s="420" t="str">
        <f>IF(ISBLANK('6桁'!R505), "", IF(ISBLANK(S505), $R$489, S505))</f>
        <v/>
      </c>
      <c r="S505" s="96"/>
      <c r="T505" s="420" t="str">
        <f>IF(ISBLANK('6桁'!T505), "", IF(ISBLANK(U505), $T$489, U505))</f>
        <v/>
      </c>
      <c r="U505" s="126"/>
      <c r="V505" s="420" t="str">
        <f>IF(ISBLANK('6桁'!V505), "", IF(ISBLANK(W505), $V$489, W505))</f>
        <v/>
      </c>
      <c r="W505" s="96"/>
      <c r="X505" s="74"/>
      <c r="Y505" s="265"/>
      <c r="Z505" s="40"/>
    </row>
    <row r="506" spans="2:26" ht="30" customHeight="1">
      <c r="B506" s="503"/>
      <c r="C506" s="500" t="s">
        <v>368</v>
      </c>
      <c r="D506" s="605"/>
      <c r="E506" s="500">
        <v>103</v>
      </c>
      <c r="F506" s="587"/>
      <c r="G506" s="249"/>
      <c r="H506" s="319" t="str">
        <f>IF(ISBLANK('6桁'!H506), "", IF(ISBLANK(I506), $H$489, I506))</f>
        <v/>
      </c>
      <c r="I506" s="359"/>
      <c r="J506" s="319" t="str">
        <f>IF(ISBLANK('6桁'!J506), "", IF(ISBLANK(K506), $J$489, K506))</f>
        <v/>
      </c>
      <c r="K506" s="359"/>
      <c r="L506" s="319" t="str">
        <f>IF(ISBLANK('6桁'!L506), "", IF(ISBLANK(M506), $L$489, M506))</f>
        <v>PT5</v>
      </c>
      <c r="M506" s="359"/>
      <c r="N506" s="319" t="str">
        <f>IF(ISBLANK('6桁'!N506), "", IF(ISBLANK(O506), $N$489, O506))</f>
        <v/>
      </c>
      <c r="O506" s="359"/>
      <c r="P506" s="319" t="str">
        <f>IF(ISBLANK('6桁'!P506), "", IF(ISBLANK(Q506), $P$489, Q506))</f>
        <v/>
      </c>
      <c r="Q506" s="359"/>
      <c r="R506" s="425" t="str">
        <f>IF(ISBLANK('6桁'!R506), "", IF(ISBLANK(S506), $R$489, S506))</f>
        <v/>
      </c>
      <c r="S506" s="359"/>
      <c r="T506" s="425" t="str">
        <f>IF(ISBLANK('6桁'!T506), "", IF(ISBLANK(U506), $T$489, U506))</f>
        <v/>
      </c>
      <c r="U506" s="132"/>
      <c r="V506" s="425" t="str">
        <f>IF(ISBLANK('6桁'!V506), "", IF(ISBLANK(W506), $V$489, W506))</f>
        <v/>
      </c>
      <c r="W506" s="359"/>
      <c r="X506" s="74"/>
      <c r="Y506" s="265"/>
      <c r="Z506" s="40"/>
    </row>
    <row r="507" spans="2:26" ht="30" customHeight="1">
      <c r="B507" s="503"/>
      <c r="C507" s="500" t="s">
        <v>369</v>
      </c>
      <c r="D507" s="605"/>
      <c r="E507" s="500">
        <v>106</v>
      </c>
      <c r="F507" s="587"/>
      <c r="G507" s="342"/>
      <c r="H507" s="95" t="str">
        <f>IF(ISBLANK('6桁'!H507), "", IF(ISBLANK(I507), $H$489, I507))</f>
        <v>MAXLUX</v>
      </c>
      <c r="I507" s="96"/>
      <c r="J507" s="95" t="str">
        <f>IF(ISBLANK('6桁'!J507), "", IF(ISBLANK(K507), $J$489, K507))</f>
        <v/>
      </c>
      <c r="K507" s="96"/>
      <c r="L507" s="95" t="str">
        <f>IF(ISBLANK('6桁'!L507), "", IF(ISBLANK(M507), $L$489, M507))</f>
        <v>PT5</v>
      </c>
      <c r="M507" s="96"/>
      <c r="N507" s="95" t="str">
        <f>IF(ISBLANK('6桁'!N507), "", IF(ISBLANK(O507), $N$489, O507))</f>
        <v/>
      </c>
      <c r="O507" s="126"/>
      <c r="P507" s="95" t="str">
        <f>IF(ISBLANK('6桁'!P507), "", IF(ISBLANK(Q507), $P$489, Q507))</f>
        <v/>
      </c>
      <c r="Q507" s="96"/>
      <c r="R507" s="420" t="str">
        <f>IF(ISBLANK('6桁'!R507), "", IF(ISBLANK(S507), $R$489, S507))</f>
        <v/>
      </c>
      <c r="S507" s="96"/>
      <c r="T507" s="420" t="str">
        <f>IF(ISBLANK('6桁'!T507), "", IF(ISBLANK(U507), $T$489, U507))</f>
        <v>FK510SUV</v>
      </c>
      <c r="U507" s="126"/>
      <c r="V507" s="420" t="str">
        <f>IF(ISBLANK('6桁'!V507), "", IF(ISBLANK(W507), $V$489, W507))</f>
        <v/>
      </c>
      <c r="W507" s="96"/>
      <c r="X507" s="74"/>
      <c r="Y507" s="265"/>
      <c r="Z507" s="40"/>
    </row>
    <row r="508" spans="2:26" ht="30" customHeight="1">
      <c r="B508" s="503"/>
      <c r="C508" s="500" t="s">
        <v>1096</v>
      </c>
      <c r="D508" s="605"/>
      <c r="E508" s="590" t="s">
        <v>2008</v>
      </c>
      <c r="F508" s="587"/>
      <c r="G508" s="327"/>
      <c r="H508" s="108" t="str">
        <f>IF(ISBLANK('6桁'!H508), "", IF(ISBLANK(I508), $H$489, I508))</f>
        <v/>
      </c>
      <c r="I508" s="328"/>
      <c r="J508" s="108" t="str">
        <f>IF(ISBLANK('6桁'!J508), "", IF(ISBLANK(K508), $J$489, K508))</f>
        <v/>
      </c>
      <c r="K508" s="328"/>
      <c r="L508" s="108" t="str">
        <f>IF(ISBLANK('6桁'!L508), "", IF(ISBLANK(M508), $L$489, M508))</f>
        <v>PT5</v>
      </c>
      <c r="M508" s="328"/>
      <c r="N508" s="108" t="str">
        <f>IF(ISBLANK('6桁'!N508), "", IF(ISBLANK(O508), $N$489, O508))</f>
        <v/>
      </c>
      <c r="O508" s="251"/>
      <c r="P508" s="108" t="str">
        <f>IF(ISBLANK('6桁'!P508), "", IF(ISBLANK(Q508), $P$489, Q508))</f>
        <v>GRTRT01</v>
      </c>
      <c r="Q508" s="328"/>
      <c r="R508" s="431" t="str">
        <f>IF(ISBLANK('6桁'!R508), "", IF(ISBLANK(S508), $R$489, S508))</f>
        <v/>
      </c>
      <c r="S508" s="328"/>
      <c r="T508" s="431" t="str">
        <f>IF(ISBLANK('6桁'!T508), "", IF(ISBLANK(U508), $T$489, U508))</f>
        <v/>
      </c>
      <c r="U508" s="251"/>
      <c r="V508" s="431" t="str">
        <f>IF(ISBLANK('6桁'!V508), "", IF(ISBLANK(W508), $V$489, W508))</f>
        <v/>
      </c>
      <c r="W508" s="328"/>
      <c r="X508" s="74"/>
      <c r="Y508" s="265"/>
      <c r="Z508" s="40"/>
    </row>
    <row r="509" spans="2:26" ht="30" customHeight="1">
      <c r="B509" s="504"/>
      <c r="C509" s="560" t="s">
        <v>2002</v>
      </c>
      <c r="D509" s="607"/>
      <c r="E509" s="591" t="s">
        <v>2009</v>
      </c>
      <c r="F509" s="592"/>
      <c r="G509" s="363"/>
      <c r="H509" s="111" t="str">
        <f>IF(ISBLANK('6桁'!H509), "", IF(ISBLANK(I509), $H$489, I509))</f>
        <v/>
      </c>
      <c r="I509" s="99"/>
      <c r="J509" s="111" t="str">
        <f>IF(ISBLANK('6桁'!J509), "", IF(ISBLANK(K509), $J$489, K509))</f>
        <v/>
      </c>
      <c r="K509" s="99"/>
      <c r="L509" s="111" t="str">
        <f>IF(ISBLANK('6桁'!L509), "", IF(ISBLANK(M509), $L$489, M509))</f>
        <v>PT5</v>
      </c>
      <c r="M509" s="99"/>
      <c r="N509" s="111" t="str">
        <f>IF(ISBLANK('6桁'!N509), "", IF(ISBLANK(O509), $N$489, O509))</f>
        <v/>
      </c>
      <c r="O509" s="142"/>
      <c r="P509" s="111" t="str">
        <f>IF(ISBLANK('6桁'!P509), "", IF(ISBLANK(Q509), $P$489, Q509))</f>
        <v>GRTRT01</v>
      </c>
      <c r="Q509" s="99"/>
      <c r="R509" s="421" t="str">
        <f>IF(ISBLANK('6桁'!R509), "", IF(ISBLANK(S509), $R$489, S509))</f>
        <v/>
      </c>
      <c r="S509" s="99"/>
      <c r="T509" s="421" t="str">
        <f>IF(ISBLANK('6桁'!T509), "", IF(ISBLANK(U509), $T$489, U509))</f>
        <v/>
      </c>
      <c r="U509" s="142"/>
      <c r="V509" s="421" t="str">
        <f>IF(ISBLANK('6桁'!V509), "", IF(ISBLANK(W509), $V$489, W509))</f>
        <v/>
      </c>
      <c r="W509" s="99"/>
      <c r="X509" s="74"/>
      <c r="Y509" s="265"/>
      <c r="Z509" s="40"/>
    </row>
    <row r="510" spans="2:26" ht="30" customHeight="1">
      <c r="B510" s="503">
        <v>17</v>
      </c>
      <c r="C510" s="576" t="s">
        <v>144</v>
      </c>
      <c r="D510" s="610"/>
      <c r="E510" s="576"/>
      <c r="F510" s="593"/>
      <c r="G510" s="361">
        <v>95</v>
      </c>
      <c r="H510" s="94" t="str">
        <f>IF(ISBLANK('6桁'!H510), "", IF(ISBLANK(I510), $H$489, I510))</f>
        <v>MAXLUX</v>
      </c>
      <c r="I510" s="360"/>
      <c r="J510" s="94" t="str">
        <f>IF(ISBLANK('6桁'!J510), "", IF(ISBLANK(K510), $J$489, K510))</f>
        <v/>
      </c>
      <c r="K510" s="360"/>
      <c r="L510" s="94" t="str">
        <f>IF(ISBLANK('6桁'!L510), "", IF(ISBLANK(M510), $L$489, M510))</f>
        <v/>
      </c>
      <c r="M510" s="360"/>
      <c r="N510" s="94" t="str">
        <f>IF(ISBLANK('6桁'!N510), "", IF(ISBLANK(O510), $N$489, O510))</f>
        <v/>
      </c>
      <c r="O510" s="133"/>
      <c r="P510" s="94" t="str">
        <f>IF(ISBLANK('6桁'!P510), "", IF(ISBLANK(Q510), $P$489, Q510))</f>
        <v/>
      </c>
      <c r="Q510" s="360"/>
      <c r="R510" s="423" t="str">
        <f>IF(ISBLANK('6桁'!R510), "", IF(ISBLANK(S510), $R$489, S510))</f>
        <v/>
      </c>
      <c r="S510" s="360"/>
      <c r="T510" s="423" t="str">
        <f>IF(ISBLANK('6桁'!T510), "", IF(ISBLANK(U510), $T$489, U510))</f>
        <v/>
      </c>
      <c r="U510" s="133"/>
      <c r="V510" s="423" t="str">
        <f>IF(ISBLANK('6桁'!V510), "", IF(ISBLANK(W510), $V$489, W510))</f>
        <v/>
      </c>
      <c r="W510" s="360"/>
      <c r="X510" s="74"/>
      <c r="Y510" s="265"/>
      <c r="Z510" s="40"/>
    </row>
    <row r="511" spans="2:26" ht="30" customHeight="1">
      <c r="B511" s="503"/>
      <c r="C511" s="500" t="s">
        <v>51</v>
      </c>
      <c r="D511" s="605"/>
      <c r="E511" s="500">
        <v>94</v>
      </c>
      <c r="F511" s="587"/>
      <c r="G511" s="342">
        <v>98</v>
      </c>
      <c r="H511" s="95" t="str">
        <f>IF(ISBLANK('6桁'!H511), "", IF(ISBLANK(I511), $H$489, I511))</f>
        <v>MAXLUX</v>
      </c>
      <c r="I511" s="96"/>
      <c r="J511" s="95" t="str">
        <f>IF(ISBLANK('6桁'!J511), "", IF(ISBLANK(K511), $J$489, K511))</f>
        <v>LM5+</v>
      </c>
      <c r="K511" s="96"/>
      <c r="L511" s="95" t="str">
        <f>IF(ISBLANK('6桁'!L511), "", IF(ISBLANK(M511), $L$489, M511))</f>
        <v/>
      </c>
      <c r="M511" s="96"/>
      <c r="N511" s="95" t="str">
        <f>IF(ISBLANK('6桁'!N511), "", IF(ISBLANK(O511), $N$489, O511))</f>
        <v/>
      </c>
      <c r="O511" s="126"/>
      <c r="P511" s="95" t="str">
        <f>IF(ISBLANK('6桁'!P511), "", IF(ISBLANK(Q511), $P$489, Q511))</f>
        <v/>
      </c>
      <c r="Q511" s="96"/>
      <c r="R511" s="420" t="str">
        <f>IF(ISBLANK('6桁'!R511), "", IF(ISBLANK(S511), $R$489, S511))</f>
        <v/>
      </c>
      <c r="S511" s="96"/>
      <c r="T511" s="420" t="str">
        <f>IF(ISBLANK('6桁'!T511), "", IF(ISBLANK(U511), $T$489, U511))</f>
        <v/>
      </c>
      <c r="U511" s="126"/>
      <c r="V511" s="420" t="str">
        <f>IF(ISBLANK('6桁'!V511), "", IF(ISBLANK(W511), $V$489, W511))</f>
        <v/>
      </c>
      <c r="W511" s="96"/>
      <c r="X511" s="74"/>
      <c r="Y511" s="265"/>
      <c r="Z511" s="40"/>
    </row>
    <row r="512" spans="2:26" ht="30" customHeight="1">
      <c r="B512" s="503"/>
      <c r="C512" s="500" t="s">
        <v>145</v>
      </c>
      <c r="D512" s="605"/>
      <c r="E512" s="500">
        <v>97</v>
      </c>
      <c r="F512" s="587"/>
      <c r="G512" s="342">
        <v>101</v>
      </c>
      <c r="H512" s="95" t="str">
        <f>IF(ISBLANK('6桁'!H512), "", IF(ISBLANK(I512), $H$489, I512))</f>
        <v>MAXLUX</v>
      </c>
      <c r="I512" s="96"/>
      <c r="J512" s="95" t="str">
        <f>IF(ISBLANK('6桁'!J512), "", IF(ISBLANK(K512), $J$489, K512))</f>
        <v>LM5+</v>
      </c>
      <c r="K512" s="96"/>
      <c r="L512" s="95" t="str">
        <f>IF(ISBLANK('6桁'!L512), "", IF(ISBLANK(M512), $L$489, M512))</f>
        <v/>
      </c>
      <c r="M512" s="96"/>
      <c r="N512" s="95" t="str">
        <f>IF(ISBLANK('6桁'!N512), "", IF(ISBLANK(O512), $N$489, O512))</f>
        <v/>
      </c>
      <c r="O512" s="126"/>
      <c r="P512" s="95" t="str">
        <f>IF(ISBLANK('6桁'!P512), "", IF(ISBLANK(Q512), $P$489, Q512))</f>
        <v/>
      </c>
      <c r="Q512" s="96"/>
      <c r="R512" s="420" t="str">
        <f>IF(ISBLANK('6桁'!R512), "", IF(ISBLANK(S512), $R$489, S512))</f>
        <v/>
      </c>
      <c r="S512" s="96"/>
      <c r="T512" s="420" t="str">
        <f>IF(ISBLANK('6桁'!T512), "", IF(ISBLANK(U512), $T$489, U512))</f>
        <v/>
      </c>
      <c r="U512" s="126"/>
      <c r="V512" s="420" t="str">
        <f>IF(ISBLANK('6桁'!V512), "", IF(ISBLANK(W512), $V$489, W512))</f>
        <v/>
      </c>
      <c r="W512" s="96"/>
      <c r="X512" s="74"/>
      <c r="Y512" s="265"/>
      <c r="Z512" s="40"/>
    </row>
    <row r="513" spans="2:27" ht="30" customHeight="1">
      <c r="B513" s="503"/>
      <c r="C513" s="500" t="s">
        <v>146</v>
      </c>
      <c r="D513" s="605"/>
      <c r="E513" s="500">
        <v>99</v>
      </c>
      <c r="F513" s="587"/>
      <c r="G513" s="342">
        <v>103</v>
      </c>
      <c r="H513" s="95" t="str">
        <f>IF(ISBLANK('6桁'!H513), "", IF(ISBLANK(I513), $H$489, I513))</f>
        <v>MAXLUX</v>
      </c>
      <c r="I513" s="96"/>
      <c r="J513" s="95" t="str">
        <f>IF(ISBLANK('6桁'!J513), "", IF(ISBLANK(K513), $J$489, K513))</f>
        <v/>
      </c>
      <c r="K513" s="96"/>
      <c r="L513" s="95" t="str">
        <f>IF(ISBLANK('6桁'!L513), "", IF(ISBLANK(M513), $L$489, M513))</f>
        <v/>
      </c>
      <c r="M513" s="96"/>
      <c r="N513" s="95" t="str">
        <f>IF(ISBLANK('6桁'!N513), "", IF(ISBLANK(O513), $N$489, O513))</f>
        <v/>
      </c>
      <c r="O513" s="126"/>
      <c r="P513" s="95" t="str">
        <f>IF(ISBLANK('6桁'!P513), "", IF(ISBLANK(Q513), $P$489, Q513))</f>
        <v/>
      </c>
      <c r="Q513" s="96"/>
      <c r="R513" s="420" t="str">
        <f>IF(ISBLANK('6桁'!R513), "", IF(ISBLANK(S513), $R$489, S513))</f>
        <v/>
      </c>
      <c r="S513" s="96"/>
      <c r="T513" s="420" t="str">
        <f>IF(ISBLANK('6桁'!T513), "", IF(ISBLANK(U513), $T$489, U513))</f>
        <v>FK510SUV</v>
      </c>
      <c r="U513" s="126"/>
      <c r="V513" s="420" t="str">
        <f>IF(ISBLANK('6桁'!V513), "", IF(ISBLANK(W513), $V$489, W513))</f>
        <v/>
      </c>
      <c r="W513" s="96"/>
      <c r="X513" s="74"/>
      <c r="Y513" s="265"/>
      <c r="Z513" s="40"/>
    </row>
    <row r="514" spans="2:27" ht="30" customHeight="1">
      <c r="B514" s="503"/>
      <c r="C514" s="500" t="s">
        <v>82</v>
      </c>
      <c r="D514" s="605"/>
      <c r="E514" s="500">
        <v>96</v>
      </c>
      <c r="F514" s="587"/>
      <c r="G514" s="342">
        <v>100</v>
      </c>
      <c r="H514" s="95" t="str">
        <f>IF(ISBLANK('6桁'!H514), "", IF(ISBLANK(I514), $H$489, I514))</f>
        <v>MAXLUX</v>
      </c>
      <c r="I514" s="96"/>
      <c r="J514" s="95" t="str">
        <f>IF(ISBLANK('6桁'!J514), "", IF(ISBLANK(K514), $J$489, K514))</f>
        <v/>
      </c>
      <c r="K514" s="96"/>
      <c r="L514" s="95" t="str">
        <f>IF(ISBLANK('6桁'!L514), "", IF(ISBLANK(M514), $L$489, M514))</f>
        <v>PT5</v>
      </c>
      <c r="M514" s="96"/>
      <c r="N514" s="95" t="str">
        <f>IF(ISBLANK('6桁'!N514), "", IF(ISBLANK(O514), $N$489, O514))</f>
        <v>AT5</v>
      </c>
      <c r="O514" s="126"/>
      <c r="P514" s="95" t="str">
        <f>IF(ISBLANK('6桁'!P514), "", IF(ISBLANK(Q514), $P$489, Q514))</f>
        <v/>
      </c>
      <c r="Q514" s="96"/>
      <c r="R514" s="420" t="str">
        <f>IF(ISBLANK('6桁'!R514), "", IF(ISBLANK(S514), $R$489, S514))</f>
        <v/>
      </c>
      <c r="S514" s="96"/>
      <c r="T514" s="420" t="str">
        <f>IF(ISBLANK('6桁'!T514), "", IF(ISBLANK(U514), $T$489, U514))</f>
        <v/>
      </c>
      <c r="U514" s="126"/>
      <c r="V514" s="420" t="str">
        <f>IF(ISBLANK('6桁'!V514), "", IF(ISBLANK(W514), $V$489, W514))</f>
        <v/>
      </c>
      <c r="W514" s="96"/>
      <c r="X514" s="74"/>
      <c r="Y514" s="265"/>
      <c r="Z514" s="40"/>
    </row>
    <row r="515" spans="2:27" ht="30" customHeight="1">
      <c r="B515" s="503"/>
      <c r="C515" s="500" t="s">
        <v>208</v>
      </c>
      <c r="D515" s="605"/>
      <c r="E515" s="500">
        <v>99</v>
      </c>
      <c r="F515" s="587"/>
      <c r="G515" s="342">
        <v>103</v>
      </c>
      <c r="H515" s="95" t="str">
        <f>IF(ISBLANK('6桁'!H515), "", IF(ISBLANK(I515), $H$489, I515))</f>
        <v>MAXLUX</v>
      </c>
      <c r="I515" s="96"/>
      <c r="J515" s="95" t="str">
        <f>IF(ISBLANK('6桁'!J515), "", IF(ISBLANK(K515), $J$489, K515))</f>
        <v/>
      </c>
      <c r="K515" s="96"/>
      <c r="L515" s="95" t="str">
        <f>IF(ISBLANK('6桁'!L515), "", IF(ISBLANK(M515), $L$489, M515))</f>
        <v>PT5</v>
      </c>
      <c r="M515" s="96"/>
      <c r="N515" s="95" t="str">
        <f>IF(ISBLANK('6桁'!N515), "", IF(ISBLANK(O515), $N$489, O515))</f>
        <v>AT5</v>
      </c>
      <c r="O515" s="126"/>
      <c r="P515" s="95" t="str">
        <f>IF(ISBLANK('6桁'!P515), "", IF(ISBLANK(Q515), $P$489, Q515))</f>
        <v/>
      </c>
      <c r="Q515" s="96"/>
      <c r="R515" s="420" t="str">
        <f>IF(ISBLANK('6桁'!R515), "", IF(ISBLANK(S515), $R$489, S515))</f>
        <v/>
      </c>
      <c r="S515" s="96"/>
      <c r="T515" s="420" t="str">
        <f>IF(ISBLANK('6桁'!T515), "", IF(ISBLANK(U515), $T$489, U515))</f>
        <v/>
      </c>
      <c r="U515" s="126"/>
      <c r="V515" s="420" t="str">
        <f>IF(ISBLANK('6桁'!V515), "", IF(ISBLANK(W515), $V$489, W515))</f>
        <v/>
      </c>
      <c r="W515" s="96"/>
      <c r="X515" s="74"/>
      <c r="Y515" s="265"/>
      <c r="Z515" s="40"/>
    </row>
    <row r="516" spans="2:27" ht="30" customHeight="1">
      <c r="B516" s="503"/>
      <c r="C516" s="500" t="s">
        <v>437</v>
      </c>
      <c r="D516" s="605"/>
      <c r="E516" s="500">
        <v>102</v>
      </c>
      <c r="F516" s="587"/>
      <c r="G516" s="342"/>
      <c r="H516" s="95" t="str">
        <f>IF(ISBLANK('6桁'!H516), "", IF(ISBLANK(I516), $H$489, I516))</f>
        <v/>
      </c>
      <c r="I516" s="96"/>
      <c r="J516" s="95" t="str">
        <f>IF(ISBLANK('6桁'!J516), "", IF(ISBLANK(K516), $J$489, K516))</f>
        <v/>
      </c>
      <c r="K516" s="96"/>
      <c r="L516" s="95" t="str">
        <f>IF(ISBLANK('6桁'!L516), "", IF(ISBLANK(M516), $L$489, M516))</f>
        <v/>
      </c>
      <c r="M516" s="96"/>
      <c r="N516" s="95" t="str">
        <f>IF(ISBLANK('6桁'!N516), "", IF(ISBLANK(O516), $N$489, O516))</f>
        <v/>
      </c>
      <c r="O516" s="126"/>
      <c r="P516" s="95" t="str">
        <f>IF(ISBLANK('6桁'!P516), "", IF(ISBLANK(Q516), $P$489, Q516))</f>
        <v/>
      </c>
      <c r="Q516" s="96"/>
      <c r="R516" s="420" t="str">
        <f>IF(ISBLANK('6桁'!R516), "", IF(ISBLANK(S516), $R$489, S516))</f>
        <v/>
      </c>
      <c r="S516" s="96"/>
      <c r="T516" s="420" t="str">
        <f>IF(ISBLANK('6桁'!T516), "", IF(ISBLANK(U516), $T$489, U516))</f>
        <v>FK510SUV</v>
      </c>
      <c r="U516" s="126"/>
      <c r="V516" s="420" t="str">
        <f>IF(ISBLANK('6桁'!V516), "", IF(ISBLANK(W516), $V$489, W516))</f>
        <v/>
      </c>
      <c r="W516" s="96"/>
      <c r="X516" s="74"/>
      <c r="Y516" s="265"/>
      <c r="Z516" s="40"/>
    </row>
    <row r="517" spans="2:27" ht="30" customHeight="1">
      <c r="B517" s="503"/>
      <c r="C517" s="500" t="s">
        <v>340</v>
      </c>
      <c r="D517" s="605"/>
      <c r="E517" s="590" t="s">
        <v>2005</v>
      </c>
      <c r="F517" s="587"/>
      <c r="G517" s="342">
        <v>106</v>
      </c>
      <c r="H517" s="95" t="str">
        <f>IF(ISBLANK('6桁'!H517), "", IF(ISBLANK(I517), $H$489, I517))</f>
        <v>MAXLUX</v>
      </c>
      <c r="I517" s="96"/>
      <c r="J517" s="95" t="str">
        <f>IF(ISBLANK('6桁'!J517), "", IF(ISBLANK(K517), $J$489, K517))</f>
        <v/>
      </c>
      <c r="K517" s="96"/>
      <c r="L517" s="95" t="str">
        <f>IF(ISBLANK('6桁'!L517), "", IF(ISBLANK(M517), $L$489, M517))</f>
        <v>PT5</v>
      </c>
      <c r="M517" s="96"/>
      <c r="N517" s="95" t="str">
        <f>IF(ISBLANK('6桁'!N517), "", IF(ISBLANK(O517), $N$489, O517))</f>
        <v>AT5</v>
      </c>
      <c r="O517" s="126"/>
      <c r="P517" s="95" t="str">
        <f>IF(ISBLANK('6桁'!P517), "", IF(ISBLANK(Q517), $P$489, Q517))</f>
        <v>GRTRT01</v>
      </c>
      <c r="Q517" s="96"/>
      <c r="R517" s="420" t="str">
        <f>IF(ISBLANK('6桁'!R517), "", IF(ISBLANK(S517), $R$489, S517))</f>
        <v/>
      </c>
      <c r="S517" s="96"/>
      <c r="T517" s="420" t="str">
        <f>IF(ISBLANK('6桁'!T517), "", IF(ISBLANK(U517), $T$489, U517))</f>
        <v/>
      </c>
      <c r="U517" s="126"/>
      <c r="V517" s="420" t="str">
        <f>IF(ISBLANK('6桁'!V517), "", IF(ISBLANK(W517), $V$489, W517))</f>
        <v/>
      </c>
      <c r="W517" s="96"/>
      <c r="X517" s="74"/>
      <c r="Y517" s="265"/>
      <c r="Z517" s="40"/>
    </row>
    <row r="518" spans="2:27" ht="30" customHeight="1">
      <c r="B518" s="503"/>
      <c r="C518" s="500" t="s">
        <v>317</v>
      </c>
      <c r="D518" s="605"/>
      <c r="E518" s="500"/>
      <c r="F518" s="587"/>
      <c r="G518" s="342">
        <v>108</v>
      </c>
      <c r="H518" s="95" t="str">
        <f>IF(ISBLANK('6桁'!H518), "", IF(ISBLANK(I518), $H$489, I518))</f>
        <v/>
      </c>
      <c r="I518" s="96"/>
      <c r="J518" s="95" t="str">
        <f>IF(ISBLANK('6桁'!J518), "", IF(ISBLANK(K518), $J$489, K518))</f>
        <v/>
      </c>
      <c r="K518" s="96"/>
      <c r="L518" s="95" t="str">
        <f>IF(ISBLANK('6桁'!L518), "", IF(ISBLANK(M518), $L$489, M518))</f>
        <v>PT5</v>
      </c>
      <c r="M518" s="96"/>
      <c r="N518" s="95" t="str">
        <f>IF(ISBLANK('6桁'!N518), "", IF(ISBLANK(O518), $N$489, O518))</f>
        <v>AT5</v>
      </c>
      <c r="O518" s="96"/>
      <c r="P518" s="95" t="str">
        <f>IF(ISBLANK('6桁'!P518), "", IF(ISBLANK(Q518), $P$489, Q518))</f>
        <v/>
      </c>
      <c r="Q518" s="96"/>
      <c r="R518" s="420" t="str">
        <f>IF(ISBLANK('6桁'!R518), "", IF(ISBLANK(S518), $R$489, S518))</f>
        <v/>
      </c>
      <c r="S518" s="96"/>
      <c r="T518" s="420" t="str">
        <f>IF(ISBLANK('6桁'!T518), "", IF(ISBLANK(U518), $T$489, U518))</f>
        <v/>
      </c>
      <c r="U518" s="126"/>
      <c r="V518" s="420" t="str">
        <f>IF(ISBLANK('6桁'!V518), "", IF(ISBLANK(W518), $V$489, W518))</f>
        <v/>
      </c>
      <c r="W518" s="96"/>
      <c r="X518" s="74"/>
      <c r="Y518" s="265"/>
      <c r="Z518" s="40"/>
    </row>
    <row r="519" spans="2:27" ht="30" customHeight="1">
      <c r="B519" s="503"/>
      <c r="C519" s="500" t="s">
        <v>672</v>
      </c>
      <c r="D519" s="605"/>
      <c r="E519" s="500">
        <v>107</v>
      </c>
      <c r="F519" s="587"/>
      <c r="G519" s="342"/>
      <c r="H519" s="95" t="str">
        <f>IF(ISBLANK('6桁'!H519), "", IF(ISBLANK(I519), $H$489, I519))</f>
        <v/>
      </c>
      <c r="I519" s="96"/>
      <c r="J519" s="95" t="str">
        <f>IF(ISBLANK('6桁'!J519), "", IF(ISBLANK(K519), $J$489, K519))</f>
        <v/>
      </c>
      <c r="K519" s="96"/>
      <c r="L519" s="95" t="str">
        <f>IF(ISBLANK('6桁'!L519), "", IF(ISBLANK(M519), $L$489, M519))</f>
        <v/>
      </c>
      <c r="M519" s="96"/>
      <c r="N519" s="95" t="str">
        <f>IF(ISBLANK('6桁'!N519), "", IF(ISBLANK(O519), $N$489, O519))</f>
        <v>AT5</v>
      </c>
      <c r="O519" s="96"/>
      <c r="P519" s="95" t="str">
        <f>IF(ISBLANK('6桁'!P519), "", IF(ISBLANK(Q519), $P$489, Q519))</f>
        <v/>
      </c>
      <c r="Q519" s="96"/>
      <c r="R519" s="420" t="str">
        <f>IF(ISBLANK('6桁'!R519), "", IF(ISBLANK(S519), $R$489, S519))</f>
        <v/>
      </c>
      <c r="S519" s="96"/>
      <c r="T519" s="420" t="str">
        <f>IF(ISBLANK('6桁'!T519), "", IF(ISBLANK(U519), $T$489, U519))</f>
        <v/>
      </c>
      <c r="U519" s="126"/>
      <c r="V519" s="420" t="str">
        <f>IF(ISBLANK('6桁'!V519), "", IF(ISBLANK(W519), $V$489, W519))</f>
        <v/>
      </c>
      <c r="W519" s="96"/>
      <c r="X519" s="74"/>
      <c r="Y519" s="265"/>
      <c r="Z519" s="40"/>
    </row>
    <row r="520" spans="2:27" ht="30" customHeight="1">
      <c r="B520" s="503"/>
      <c r="C520" s="500" t="s">
        <v>370</v>
      </c>
      <c r="D520" s="605"/>
      <c r="E520" s="590" t="s">
        <v>2006</v>
      </c>
      <c r="F520" s="587"/>
      <c r="G520" s="342">
        <v>116</v>
      </c>
      <c r="H520" s="95" t="str">
        <f>IF(ISBLANK('6桁'!H520), "", IF(ISBLANK(I520), $H$489, I520))</f>
        <v/>
      </c>
      <c r="I520" s="96"/>
      <c r="J520" s="95" t="str">
        <f>IF(ISBLANK('6桁'!J520), "", IF(ISBLANK(K520), $J$489, K520))</f>
        <v/>
      </c>
      <c r="K520" s="96"/>
      <c r="L520" s="95" t="str">
        <f>IF(ISBLANK('6桁'!L520), "", IF(ISBLANK(M520), $L$489, M520))</f>
        <v>PT5</v>
      </c>
      <c r="M520" s="96"/>
      <c r="N520" s="95" t="str">
        <f>IF(ISBLANK('6桁'!N520), "", IF(ISBLANK(O520), $N$489, O520))</f>
        <v>AT5</v>
      </c>
      <c r="O520" s="126"/>
      <c r="P520" s="95" t="str">
        <f>IF(ISBLANK('6桁'!P520), "", IF(ISBLANK(Q520), $P$489, Q520))</f>
        <v>GRTRT01</v>
      </c>
      <c r="Q520" s="96"/>
      <c r="R520" s="420" t="str">
        <f>IF(ISBLANK('6桁'!R520), "", IF(ISBLANK(S520), $R$489, S520))</f>
        <v/>
      </c>
      <c r="S520" s="96"/>
      <c r="T520" s="420" t="str">
        <f>IF(ISBLANK('6桁'!T520), "", IF(ISBLANK(U520), $T$489, U520))</f>
        <v/>
      </c>
      <c r="U520" s="126"/>
      <c r="V520" s="420" t="str">
        <f>IF(ISBLANK('6桁'!V520), "", IF(ISBLANK(W520), $V$489, W520))</f>
        <v>WPAT3W</v>
      </c>
      <c r="W520" s="96"/>
      <c r="X520" s="74"/>
      <c r="Y520" s="265"/>
      <c r="Z520" s="40"/>
    </row>
    <row r="521" spans="2:27" ht="30" customHeight="1">
      <c r="B521" s="503"/>
      <c r="C521" s="500" t="s">
        <v>371</v>
      </c>
      <c r="D521" s="605"/>
      <c r="E521" s="500">
        <v>115</v>
      </c>
      <c r="F521" s="587"/>
      <c r="G521" s="342"/>
      <c r="H521" s="95" t="str">
        <f>IF(ISBLANK('6桁'!H521), "", IF(ISBLANK(I521), $H$489, I521))</f>
        <v/>
      </c>
      <c r="I521" s="96"/>
      <c r="J521" s="95" t="str">
        <f>IF(ISBLANK('6桁'!J521), "", IF(ISBLANK(K521), $J$489, K521))</f>
        <v/>
      </c>
      <c r="K521" s="96"/>
      <c r="L521" s="95" t="str">
        <f>IF(ISBLANK('6桁'!L521), "", IF(ISBLANK(M521), $L$489, M521))</f>
        <v>PT5</v>
      </c>
      <c r="M521" s="96"/>
      <c r="N521" s="95" t="str">
        <f>IF(ISBLANK('6桁'!N521), "", IF(ISBLANK(O521), $N$489, O521))</f>
        <v>AT5</v>
      </c>
      <c r="O521" s="126"/>
      <c r="P521" s="95" t="str">
        <f>IF(ISBLANK('6桁'!P521), "", IF(ISBLANK(Q521), $P$489, Q521))</f>
        <v/>
      </c>
      <c r="Q521" s="96"/>
      <c r="R521" s="420" t="str">
        <f>IF(ISBLANK('6桁'!R521), "", IF(ISBLANK(S521), $R$489, S521))</f>
        <v/>
      </c>
      <c r="S521" s="96"/>
      <c r="T521" s="420" t="str">
        <f>IF(ISBLANK('6桁'!T521), "", IF(ISBLANK(U521), $T$489, U521))</f>
        <v/>
      </c>
      <c r="U521" s="126"/>
      <c r="V521" s="420" t="str">
        <f>IF(ISBLANK('6桁'!V521), "", IF(ISBLANK(W521), $V$489, W521))</f>
        <v/>
      </c>
      <c r="W521" s="96"/>
      <c r="X521" s="74"/>
      <c r="Y521" s="265"/>
      <c r="Z521" s="40"/>
    </row>
    <row r="522" spans="2:27" ht="30" customHeight="1">
      <c r="B522" s="503"/>
      <c r="C522" s="500" t="s">
        <v>372</v>
      </c>
      <c r="D522" s="605"/>
      <c r="E522" s="590" t="s">
        <v>2007</v>
      </c>
      <c r="F522" s="587"/>
      <c r="G522" s="342"/>
      <c r="H522" s="95" t="str">
        <f>IF(ISBLANK('6桁'!H522), "", IF(ISBLANK(I522), $H$489, I522))</f>
        <v/>
      </c>
      <c r="I522" s="96"/>
      <c r="J522" s="95" t="str">
        <f>IF(ISBLANK('6桁'!J522), "", IF(ISBLANK(K522), $J$489, K522))</f>
        <v/>
      </c>
      <c r="K522" s="96"/>
      <c r="L522" s="95" t="str">
        <f>IF(ISBLANK('6桁'!L522), "", IF(ISBLANK(M522), $L$489, M522))</f>
        <v>PT5</v>
      </c>
      <c r="M522" s="96"/>
      <c r="N522" s="95" t="str">
        <f>IF(ISBLANK('6桁'!N522), "", IF(ISBLANK(O522), $N$489, O522))</f>
        <v>AT5</v>
      </c>
      <c r="O522" s="126"/>
      <c r="P522" s="95" t="str">
        <f>IF(ISBLANK('6桁'!P522), "", IF(ISBLANK(Q522), $P$489, Q522))</f>
        <v>GRTRT01</v>
      </c>
      <c r="Q522" s="96"/>
      <c r="R522" s="420" t="str">
        <f>IF(ISBLANK('6桁'!R522), "", IF(ISBLANK(S522), $R$489, S522))</f>
        <v/>
      </c>
      <c r="S522" s="96"/>
      <c r="T522" s="420" t="str">
        <f>IF(ISBLANK('6桁'!T522), "", IF(ISBLANK(U522), $T$489, U522))</f>
        <v/>
      </c>
      <c r="U522" s="126"/>
      <c r="V522" s="420" t="str">
        <f>IF(ISBLANK('6桁'!V522), "", IF(ISBLANK(W522), $V$489, W522))</f>
        <v/>
      </c>
      <c r="W522" s="96"/>
      <c r="X522" s="74"/>
      <c r="Y522" s="265"/>
      <c r="Z522" s="40"/>
    </row>
    <row r="523" spans="2:27" ht="30" customHeight="1">
      <c r="B523" s="503"/>
      <c r="C523" s="500" t="s">
        <v>2003</v>
      </c>
      <c r="D523" s="605"/>
      <c r="E523" s="500" t="s">
        <v>2004</v>
      </c>
      <c r="F523" s="587"/>
      <c r="G523" s="249"/>
      <c r="H523" s="319" t="str">
        <f>IF(ISBLANK('6桁'!H523), "", IF(ISBLANK(I523), $H$489, I523))</f>
        <v/>
      </c>
      <c r="I523" s="359"/>
      <c r="J523" s="319" t="str">
        <f>IF(ISBLANK('6桁'!J523), "", IF(ISBLANK(K523), $J$489, K523))</f>
        <v/>
      </c>
      <c r="K523" s="359"/>
      <c r="L523" s="319" t="str">
        <f>IF(ISBLANK('6桁'!L523), "", IF(ISBLANK(M523), $L$489, M523))</f>
        <v/>
      </c>
      <c r="M523" s="359"/>
      <c r="N523" s="319" t="str">
        <f>IF(ISBLANK('6桁'!N523), "", IF(ISBLANK(O523), $N$489, O523))</f>
        <v/>
      </c>
      <c r="O523" s="132"/>
      <c r="P523" s="319" t="str">
        <f>IF(ISBLANK('6桁'!P523), "", IF(ISBLANK(Q523), $P$489, Q523))</f>
        <v>GRTRT01</v>
      </c>
      <c r="Q523" s="359"/>
      <c r="R523" s="425" t="str">
        <f>IF(ISBLANK('6桁'!R523), "", IF(ISBLANK(S523), $R$489, S523))</f>
        <v/>
      </c>
      <c r="S523" s="359"/>
      <c r="T523" s="425" t="str">
        <f>IF(ISBLANK('6桁'!T523), "", IF(ISBLANK(U523), $T$489, U523))</f>
        <v/>
      </c>
      <c r="U523" s="132"/>
      <c r="V523" s="425" t="str">
        <f>IF(ISBLANK('6桁'!V523), "", IF(ISBLANK(W523), $V$489, W523))</f>
        <v/>
      </c>
      <c r="W523" s="359"/>
      <c r="X523" s="74"/>
      <c r="Y523" s="265"/>
      <c r="Z523" s="40"/>
    </row>
    <row r="524" spans="2:27" ht="30" customHeight="1" thickBot="1">
      <c r="B524" s="544"/>
      <c r="C524" s="500" t="s">
        <v>673</v>
      </c>
      <c r="D524" s="605"/>
      <c r="E524" s="558">
        <v>112</v>
      </c>
      <c r="F524" s="932"/>
      <c r="G524" s="344"/>
      <c r="H524" s="118" t="str">
        <f>IF(ISBLANK('6桁'!H524), "", IF(ISBLANK(I524), $H$489, I524))</f>
        <v/>
      </c>
      <c r="I524" s="119"/>
      <c r="J524" s="118" t="str">
        <f>IF(ISBLANK('6桁'!J524), "", IF(ISBLANK(K524), $J$489, K524))</f>
        <v/>
      </c>
      <c r="K524" s="119"/>
      <c r="L524" s="118" t="str">
        <f>IF(ISBLANK('6桁'!L524), "", IF(ISBLANK(M524), $L$489, M524))</f>
        <v/>
      </c>
      <c r="M524" s="119"/>
      <c r="N524" s="118" t="str">
        <f>IF(ISBLANK('6桁'!N524), "", IF(ISBLANK(O524), $N$489, O524))</f>
        <v>AT5</v>
      </c>
      <c r="O524" s="127"/>
      <c r="P524" s="118" t="str">
        <f>IF(ISBLANK('6桁'!P524), "", IF(ISBLANK(Q524), $P$489, Q524))</f>
        <v/>
      </c>
      <c r="Q524" s="119"/>
      <c r="R524" s="424" t="str">
        <f>IF(ISBLANK('6桁'!R524), "", IF(ISBLANK(S524), $R$489, S524))</f>
        <v/>
      </c>
      <c r="S524" s="119"/>
      <c r="T524" s="424" t="str">
        <f>IF(ISBLANK('6桁'!T524), "", IF(ISBLANK(U524), $T$489, U524))</f>
        <v/>
      </c>
      <c r="U524" s="127"/>
      <c r="V524" s="424" t="str">
        <f>IF(ISBLANK('6桁'!V524), "", IF(ISBLANK(W524), $V$489, W524))</f>
        <v/>
      </c>
      <c r="W524" s="119"/>
      <c r="X524" s="74"/>
      <c r="Y524" s="265"/>
      <c r="Z524" s="40"/>
    </row>
    <row r="525" spans="2:27" ht="70.5" customHeight="1">
      <c r="B525" s="545" t="s">
        <v>2011</v>
      </c>
      <c r="C525" s="588"/>
      <c r="D525" s="588"/>
      <c r="E525" s="588"/>
      <c r="F525" s="588"/>
      <c r="G525" s="588"/>
      <c r="H525" s="588"/>
      <c r="I525" s="588"/>
      <c r="J525" s="588"/>
      <c r="K525" s="588"/>
      <c r="L525" s="588"/>
      <c r="M525" s="588"/>
      <c r="N525" s="588"/>
      <c r="O525" s="588"/>
      <c r="P525" s="588"/>
      <c r="Q525" s="588"/>
      <c r="R525" s="588"/>
      <c r="S525" s="588"/>
      <c r="T525" s="588"/>
      <c r="U525" s="588"/>
      <c r="V525" s="589"/>
      <c r="W525" s="589"/>
    </row>
    <row r="527" spans="2:27" ht="14.25" thickBot="1"/>
    <row r="528" spans="2:27" ht="20.25" thickTop="1" thickBot="1">
      <c r="B528" s="518" t="s">
        <v>505</v>
      </c>
      <c r="C528" s="519"/>
      <c r="D528" s="519"/>
      <c r="E528" s="519"/>
      <c r="F528" s="519"/>
      <c r="G528" s="519"/>
      <c r="H528" s="519"/>
      <c r="I528" s="519"/>
      <c r="J528" s="519"/>
      <c r="K528" s="519"/>
      <c r="L528" s="519"/>
      <c r="M528" s="519"/>
      <c r="N528" s="519"/>
      <c r="O528" s="519"/>
      <c r="P528" s="519"/>
      <c r="Q528" s="519"/>
      <c r="R528" s="519"/>
      <c r="S528" s="519"/>
      <c r="T528" s="519"/>
      <c r="U528" s="519"/>
      <c r="V528" s="519"/>
      <c r="W528" s="519"/>
      <c r="X528" s="519"/>
      <c r="Y528" s="519"/>
      <c r="Z528" s="519"/>
      <c r="AA528" s="520"/>
    </row>
    <row r="529" spans="2:25" ht="14.25" thickTop="1">
      <c r="C529" s="40"/>
      <c r="D529" s="40"/>
      <c r="E529" s="40"/>
      <c r="F529" s="79"/>
      <c r="H529" s="79"/>
      <c r="K529" s="52"/>
      <c r="M529" s="52"/>
      <c r="Q529" s="52"/>
    </row>
    <row r="530" spans="2:25" ht="14.25" thickBot="1">
      <c r="B530" s="11"/>
    </row>
    <row r="531" spans="2:25" ht="19.5" customHeight="1" thickBot="1">
      <c r="B531" s="521" t="s">
        <v>41</v>
      </c>
      <c r="C531" s="534" t="s">
        <v>524</v>
      </c>
      <c r="D531" s="535"/>
      <c r="E531" s="527" t="s">
        <v>1113</v>
      </c>
      <c r="F531" s="581"/>
      <c r="G531" s="528"/>
      <c r="H531" s="531" t="s">
        <v>453</v>
      </c>
      <c r="I531" s="532"/>
      <c r="J531" s="532"/>
      <c r="K531" s="532"/>
      <c r="L531" s="532"/>
      <c r="M531" s="532"/>
      <c r="N531" s="532"/>
      <c r="O531" s="532"/>
      <c r="P531" s="532"/>
      <c r="Q531" s="532"/>
      <c r="R531" s="532"/>
      <c r="S531" s="532"/>
      <c r="T531" s="532"/>
      <c r="U531" s="533"/>
      <c r="V531" s="531" t="s">
        <v>455</v>
      </c>
      <c r="W531" s="532"/>
      <c r="X531" s="532"/>
      <c r="Y531" s="533"/>
    </row>
    <row r="532" spans="2:25" ht="19.5" customHeight="1">
      <c r="B532" s="522"/>
      <c r="C532" s="536"/>
      <c r="D532" s="537"/>
      <c r="E532" s="529"/>
      <c r="F532" s="582"/>
      <c r="G532" s="530"/>
      <c r="H532" s="516" t="s">
        <v>773</v>
      </c>
      <c r="I532" s="507"/>
      <c r="J532" s="516" t="s">
        <v>971</v>
      </c>
      <c r="K532" s="507"/>
      <c r="L532" s="516" t="s">
        <v>1005</v>
      </c>
      <c r="M532" s="507"/>
      <c r="N532" s="516" t="s">
        <v>790</v>
      </c>
      <c r="O532" s="507"/>
      <c r="P532" s="516" t="s">
        <v>1998</v>
      </c>
      <c r="Q532" s="507"/>
      <c r="R532" s="516" t="s">
        <v>792</v>
      </c>
      <c r="S532" s="507"/>
      <c r="T532" s="516" t="s">
        <v>794</v>
      </c>
      <c r="U532" s="507"/>
      <c r="V532" s="516" t="s">
        <v>788</v>
      </c>
      <c r="W532" s="507"/>
      <c r="X532" s="516" t="s">
        <v>797</v>
      </c>
      <c r="Y532" s="507"/>
    </row>
    <row r="533" spans="2:25" ht="19.5" customHeight="1">
      <c r="B533" s="522"/>
      <c r="C533" s="536"/>
      <c r="D533" s="537"/>
      <c r="E533" s="583" t="s">
        <v>2033</v>
      </c>
      <c r="F533" s="584"/>
      <c r="G533" s="550" t="s">
        <v>1114</v>
      </c>
      <c r="H533" s="517"/>
      <c r="I533" s="509"/>
      <c r="J533" s="517"/>
      <c r="K533" s="509"/>
      <c r="L533" s="517"/>
      <c r="M533" s="509"/>
      <c r="N533" s="517"/>
      <c r="O533" s="509"/>
      <c r="P533" s="517"/>
      <c r="Q533" s="509"/>
      <c r="R533" s="517"/>
      <c r="S533" s="509"/>
      <c r="T533" s="517"/>
      <c r="U533" s="509"/>
      <c r="V533" s="517"/>
      <c r="W533" s="509"/>
      <c r="X533" s="517"/>
      <c r="Y533" s="509"/>
    </row>
    <row r="534" spans="2:25" ht="19.5" customHeight="1" thickBot="1">
      <c r="B534" s="523"/>
      <c r="C534" s="538"/>
      <c r="D534" s="539"/>
      <c r="E534" s="585"/>
      <c r="F534" s="586"/>
      <c r="G534" s="574"/>
      <c r="H534" s="954" t="s">
        <v>926</v>
      </c>
      <c r="I534" s="955"/>
      <c r="J534" s="951" t="s">
        <v>2177</v>
      </c>
      <c r="K534" s="952"/>
      <c r="L534" s="947" t="s">
        <v>965</v>
      </c>
      <c r="M534" s="948"/>
      <c r="N534" s="947" t="s">
        <v>694</v>
      </c>
      <c r="O534" s="948"/>
      <c r="P534" s="956" t="s">
        <v>2196</v>
      </c>
      <c r="Q534" s="957"/>
      <c r="R534" s="947" t="s">
        <v>236</v>
      </c>
      <c r="S534" s="948"/>
      <c r="T534" s="947" t="s">
        <v>244</v>
      </c>
      <c r="U534" s="948"/>
      <c r="V534" s="947" t="s">
        <v>2198</v>
      </c>
      <c r="W534" s="948"/>
      <c r="X534" s="947" t="s">
        <v>915</v>
      </c>
      <c r="Y534" s="948"/>
    </row>
    <row r="535" spans="2:25" ht="30" customHeight="1">
      <c r="B535" s="502">
        <v>16</v>
      </c>
      <c r="C535" s="498" t="s">
        <v>60</v>
      </c>
      <c r="D535" s="606"/>
      <c r="E535" s="498">
        <v>95</v>
      </c>
      <c r="F535" s="594"/>
      <c r="G535" s="353">
        <v>99</v>
      </c>
      <c r="H535" s="91" t="str">
        <f>IF(ISBLANK('6桁'!H535), "", IF(ISBLANK(I535), $H$534, I535))</f>
        <v>VE304</v>
      </c>
      <c r="I535" s="125"/>
      <c r="J535" s="91" t="str">
        <f>IF(ISBLANK('6桁'!J535), "", IF(ISBLANK(K535), $J$534, K535))</f>
        <v>LM5+</v>
      </c>
      <c r="K535" s="125"/>
      <c r="L535" s="91" t="str">
        <f>IF(ISBLANK('6桁'!L535), "", IF(ISBLANK(M535), $L$534, M535))</f>
        <v/>
      </c>
      <c r="M535" s="125"/>
      <c r="N535" s="91" t="str">
        <f>IF(ISBLANK('6桁'!N535), "", IF(ISBLANK(O535), $N$534, O535))</f>
        <v/>
      </c>
      <c r="O535" s="125"/>
      <c r="P535" s="91" t="str">
        <f>IF(ISBLANK('6桁'!P535), "", IF(ISBLANK(Q535), $P$534, Q535))</f>
        <v/>
      </c>
      <c r="Q535" s="125"/>
      <c r="R535" s="91" t="str">
        <f>IF(ISBLANK('6桁'!R535), "", IF(ISBLANK(S535), $R$534, S535))</f>
        <v/>
      </c>
      <c r="S535" s="125"/>
      <c r="T535" s="91" t="str">
        <f>IF(ISBLANK('6桁'!T535), "", IF(ISBLANK(U535), $T$534, U535))</f>
        <v/>
      </c>
      <c r="U535" s="125"/>
      <c r="V535" s="426" t="str">
        <f>IF(ISBLANK('6桁'!V535), "", IF(ISBLANK(W535), $V$534, W535))</f>
        <v/>
      </c>
      <c r="W535" s="124"/>
      <c r="X535" s="426" t="str">
        <f>IF(ISBLANK('6桁'!X535), "", IF(ISBLANK(Y535), $X$534, Y535))</f>
        <v/>
      </c>
      <c r="Y535" s="92"/>
    </row>
    <row r="536" spans="2:25" ht="30" customHeight="1">
      <c r="B536" s="503"/>
      <c r="C536" s="500" t="s">
        <v>93</v>
      </c>
      <c r="D536" s="605"/>
      <c r="E536" s="500">
        <v>100</v>
      </c>
      <c r="F536" s="587"/>
      <c r="G536" s="342"/>
      <c r="H536" s="95" t="str">
        <f>IF(ISBLANK('6桁'!H536), "", IF(ISBLANK(I536), $H$534, I536))</f>
        <v/>
      </c>
      <c r="I536" s="96"/>
      <c r="J536" s="95" t="str">
        <f>IF(ISBLANK('6桁'!J536), "", IF(ISBLANK(K536), $J$534, K536))</f>
        <v/>
      </c>
      <c r="K536" s="96"/>
      <c r="L536" s="95" t="str">
        <f>IF(ISBLANK('6桁'!L536), "", IF(ISBLANK(M536), $L$534, M536))</f>
        <v>PT5</v>
      </c>
      <c r="M536" s="96"/>
      <c r="N536" s="95" t="str">
        <f>IF(ISBLANK('6桁'!N536), "", IF(ISBLANK(O536), $N$534, O536))</f>
        <v/>
      </c>
      <c r="O536" s="96"/>
      <c r="P536" s="95" t="str">
        <f>IF(ISBLANK('6桁'!P536), "", IF(ISBLANK(Q536), $P$534, Q536))</f>
        <v/>
      </c>
      <c r="Q536" s="96"/>
      <c r="R536" s="95" t="str">
        <f>IF(ISBLANK('6桁'!R536), "", IF(ISBLANK(S536), $R$534, S536))</f>
        <v/>
      </c>
      <c r="S536" s="96"/>
      <c r="T536" s="95" t="str">
        <f>IF(ISBLANK('6桁'!T536), "", IF(ISBLANK(U536), $T$534, U536))</f>
        <v/>
      </c>
      <c r="U536" s="96"/>
      <c r="V536" s="420" t="str">
        <f>IF(ISBLANK('6桁'!V536), "", IF(ISBLANK(W536), $V$534, W536))</f>
        <v/>
      </c>
      <c r="W536" s="126"/>
      <c r="X536" s="420" t="str">
        <f>IF(ISBLANK('6桁'!X536), "", IF(ISBLANK(Y536), $X$534, Y536))</f>
        <v/>
      </c>
      <c r="Y536" s="20"/>
    </row>
    <row r="537" spans="2:25" ht="30" customHeight="1">
      <c r="B537" s="503"/>
      <c r="C537" s="500" t="s">
        <v>343</v>
      </c>
      <c r="D537" s="605"/>
      <c r="E537" s="500">
        <v>98</v>
      </c>
      <c r="F537" s="587"/>
      <c r="G537" s="342"/>
      <c r="H537" s="95" t="str">
        <f>IF(ISBLANK('6桁'!H537), "", IF(ISBLANK(I537), $H$534, I537))</f>
        <v/>
      </c>
      <c r="I537" s="96"/>
      <c r="J537" s="95" t="str">
        <f>IF(ISBLANK('6桁'!J537), "", IF(ISBLANK(K537), $J$534, K537))</f>
        <v/>
      </c>
      <c r="K537" s="96"/>
      <c r="L537" s="95" t="str">
        <f>IF(ISBLANK('6桁'!L537), "", IF(ISBLANK(M537), $L$534, M537))</f>
        <v>PT5</v>
      </c>
      <c r="M537" s="96"/>
      <c r="N537" s="95" t="str">
        <f>IF(ISBLANK('6桁'!N537), "", IF(ISBLANK(O537), $N$534, O537))</f>
        <v>AT5</v>
      </c>
      <c r="O537" s="96"/>
      <c r="P537" s="95" t="str">
        <f>IF(ISBLANK('6桁'!P537), "", IF(ISBLANK(Q537), $P$534, Q537))</f>
        <v/>
      </c>
      <c r="Q537" s="96"/>
      <c r="R537" s="95" t="str">
        <f>IF(ISBLANK('6桁'!R537), "", IF(ISBLANK(S537), $R$534, S537))</f>
        <v/>
      </c>
      <c r="S537" s="96"/>
      <c r="T537" s="95" t="str">
        <f>IF(ISBLANK('6桁'!T537), "", IF(ISBLANK(U537), $T$534, U537))</f>
        <v/>
      </c>
      <c r="U537" s="96"/>
      <c r="V537" s="420" t="str">
        <f>IF(ISBLANK('6桁'!V537), "", IF(ISBLANK(W537), $V$534, W537))</f>
        <v/>
      </c>
      <c r="W537" s="126"/>
      <c r="X537" s="420" t="str">
        <f>IF(ISBLANK('6桁'!X537), "", IF(ISBLANK(Y537), $X$534, Y537))</f>
        <v/>
      </c>
      <c r="Y537" s="20"/>
    </row>
    <row r="538" spans="2:25" ht="30" customHeight="1">
      <c r="B538" s="503"/>
      <c r="C538" s="500" t="s">
        <v>373</v>
      </c>
      <c r="D538" s="605"/>
      <c r="E538" s="590" t="s">
        <v>2035</v>
      </c>
      <c r="F538" s="587"/>
      <c r="G538" s="342"/>
      <c r="H538" s="95" t="str">
        <f>IF(ISBLANK('6桁'!H538), "", IF(ISBLANK(I538), $H$534, I538))</f>
        <v/>
      </c>
      <c r="I538" s="96"/>
      <c r="J538" s="95" t="str">
        <f>IF(ISBLANK('6桁'!J538), "", IF(ISBLANK(K538), $J$534, K538))</f>
        <v/>
      </c>
      <c r="K538" s="96"/>
      <c r="L538" s="95" t="str">
        <f>IF(ISBLANK('6桁'!L538), "", IF(ISBLANK(M538), $L$534, M538))</f>
        <v>PT5</v>
      </c>
      <c r="M538" s="96"/>
      <c r="N538" s="95" t="str">
        <f>IF(ISBLANK('6桁'!N538), "", IF(ISBLANK(O538), $N$534, O538))</f>
        <v>AT5</v>
      </c>
      <c r="O538" s="96"/>
      <c r="P538" s="95" t="str">
        <f>IF(ISBLANK('6桁'!P538), "", IF(ISBLANK(Q538), $P$534, Q538))</f>
        <v>GRTRT01</v>
      </c>
      <c r="Q538" s="96"/>
      <c r="R538" s="95" t="str">
        <f>IF(ISBLANK('6桁'!R538), "", IF(ISBLANK(S538), $R$534, S538))</f>
        <v/>
      </c>
      <c r="S538" s="96"/>
      <c r="T538" s="95" t="str">
        <f>IF(ISBLANK('6桁'!T538), "", IF(ISBLANK(U538), $T$534, U538))</f>
        <v/>
      </c>
      <c r="U538" s="96"/>
      <c r="V538" s="420" t="str">
        <f>IF(ISBLANK('6桁'!V538), "", IF(ISBLANK(W538), $V$534, W538))</f>
        <v/>
      </c>
      <c r="W538" s="126"/>
      <c r="X538" s="420" t="str">
        <f>IF(ISBLANK('6桁'!X538), "", IF(ISBLANK(Y538), $X$534, Y538))</f>
        <v/>
      </c>
      <c r="Y538" s="109"/>
    </row>
    <row r="539" spans="2:25" ht="30" customHeight="1">
      <c r="B539" s="503"/>
      <c r="C539" s="500" t="s">
        <v>374</v>
      </c>
      <c r="D539" s="605"/>
      <c r="E539" s="590" t="s">
        <v>2036</v>
      </c>
      <c r="F539" s="587"/>
      <c r="G539" s="342"/>
      <c r="H539" s="95" t="str">
        <f>IF(ISBLANK('6桁'!H539), "", IF(ISBLANK(I539), $H$534, I539))</f>
        <v/>
      </c>
      <c r="I539" s="96"/>
      <c r="J539" s="95" t="str">
        <f>IF(ISBLANK('6桁'!J539), "", IF(ISBLANK(K539), $J$534, K539))</f>
        <v/>
      </c>
      <c r="K539" s="96"/>
      <c r="L539" s="95" t="str">
        <f>IF(ISBLANK('6桁'!L539), "", IF(ISBLANK(M539), $L$534, M539))</f>
        <v>PT5</v>
      </c>
      <c r="M539" s="96"/>
      <c r="N539" s="95" t="str">
        <f>IF(ISBLANK('6桁'!N539), "", IF(ISBLANK(O539), $N$534, O539))</f>
        <v>AT5</v>
      </c>
      <c r="O539" s="96"/>
      <c r="P539" s="95" t="str">
        <f>IF(ISBLANK('6桁'!P539), "", IF(ISBLANK(Q539), $P$534, Q539))</f>
        <v>GRTRT01</v>
      </c>
      <c r="Q539" s="96"/>
      <c r="R539" s="95" t="str">
        <f>IF(ISBLANK('6桁'!R539), "", IF(ISBLANK(S539), $R$534, S539))</f>
        <v/>
      </c>
      <c r="S539" s="96"/>
      <c r="T539" s="95" t="str">
        <f>IF(ISBLANK('6桁'!T539), "", IF(ISBLANK(U539), $T$534, U539))</f>
        <v/>
      </c>
      <c r="U539" s="96"/>
      <c r="V539" s="420" t="str">
        <f>IF(ISBLANK('6桁'!V539), "", IF(ISBLANK(W539), $V$534, W539))</f>
        <v/>
      </c>
      <c r="W539" s="126"/>
      <c r="X539" s="420" t="str">
        <f>IF(ISBLANK('6桁'!X539), "", IF(ISBLANK(Y539), $X$534, Y539))</f>
        <v/>
      </c>
      <c r="Y539" s="109"/>
    </row>
    <row r="540" spans="2:25" ht="30" customHeight="1">
      <c r="B540" s="503"/>
      <c r="C540" s="500" t="s">
        <v>375</v>
      </c>
      <c r="D540" s="605"/>
      <c r="E540" s="590" t="s">
        <v>2037</v>
      </c>
      <c r="F540" s="587"/>
      <c r="G540" s="342">
        <v>109</v>
      </c>
      <c r="H540" s="95" t="str">
        <f>IF(ISBLANK('6桁'!H540), "", IF(ISBLANK(I540), $H$534, I540))</f>
        <v/>
      </c>
      <c r="I540" s="96"/>
      <c r="J540" s="95" t="str">
        <f>IF(ISBLANK('6桁'!J540), "", IF(ISBLANK(K540), $J$534, K540))</f>
        <v/>
      </c>
      <c r="K540" s="96"/>
      <c r="L540" s="95" t="str">
        <f>IF(ISBLANK('6桁'!L540), "", IF(ISBLANK(M540), $L$534, M540))</f>
        <v/>
      </c>
      <c r="M540" s="96"/>
      <c r="N540" s="95" t="str">
        <f>IF(ISBLANK('6桁'!N540), "", IF(ISBLANK(O540), $N$534, O540))</f>
        <v>AT5</v>
      </c>
      <c r="O540" s="96"/>
      <c r="P540" s="95" t="str">
        <f>IF(ISBLANK('6桁'!P540), "", IF(ISBLANK(Q540), $P$534, Q540))</f>
        <v>GRTRT01</v>
      </c>
      <c r="Q540" s="96"/>
      <c r="R540" s="95" t="str">
        <f>IF(ISBLANK('6桁'!R540), "", IF(ISBLANK(S540), $R$534, S540))</f>
        <v/>
      </c>
      <c r="S540" s="96"/>
      <c r="T540" s="95" t="str">
        <f>IF(ISBLANK('6桁'!T540), "", IF(ISBLANK(U540), $T$534, U540))</f>
        <v/>
      </c>
      <c r="U540" s="96"/>
      <c r="V540" s="420" t="str">
        <f>IF(ISBLANK('6桁'!V540), "", IF(ISBLANK(W540), $V$534, W540))</f>
        <v>WPAT3W</v>
      </c>
      <c r="W540" s="96"/>
      <c r="X540" s="420" t="str">
        <f>IF(ISBLANK('6桁'!X540), "", IF(ISBLANK(Y540), $X$534, Y540))</f>
        <v/>
      </c>
      <c r="Y540" s="109"/>
    </row>
    <row r="541" spans="2:25" ht="30" customHeight="1">
      <c r="B541" s="503"/>
      <c r="C541" s="500" t="s">
        <v>376</v>
      </c>
      <c r="D541" s="605"/>
      <c r="E541" s="500">
        <v>107</v>
      </c>
      <c r="F541" s="587"/>
      <c r="G541" s="342">
        <v>111</v>
      </c>
      <c r="H541" s="95" t="str">
        <f>IF(ISBLANK('6桁'!H541), "", IF(ISBLANK(I541), $H$534, I541))</f>
        <v/>
      </c>
      <c r="I541" s="96"/>
      <c r="J541" s="95" t="str">
        <f>IF(ISBLANK('6桁'!J541), "", IF(ISBLANK(K541), $J$534, K541))</f>
        <v/>
      </c>
      <c r="K541" s="96"/>
      <c r="L541" s="95" t="str">
        <f>IF(ISBLANK('6桁'!L541), "", IF(ISBLANK(M541), $L$534, M541))</f>
        <v/>
      </c>
      <c r="M541" s="96"/>
      <c r="N541" s="95" t="str">
        <f>IF(ISBLANK('6桁'!N541), "", IF(ISBLANK(O541), $N$534, O541))</f>
        <v>AT5</v>
      </c>
      <c r="O541" s="96"/>
      <c r="P541" s="95" t="str">
        <f>IF(ISBLANK('6桁'!P541), "", IF(ISBLANK(Q541), $P$534, Q541))</f>
        <v/>
      </c>
      <c r="Q541" s="96"/>
      <c r="R541" s="95" t="str">
        <f>IF(ISBLANK('6桁'!R541), "", IF(ISBLANK(S541), $R$534, S541))</f>
        <v/>
      </c>
      <c r="S541" s="96"/>
      <c r="T541" s="95" t="str">
        <f>IF(ISBLANK('6桁'!T541), "", IF(ISBLANK(U541), $T$534, U541))</f>
        <v/>
      </c>
      <c r="U541" s="96"/>
      <c r="V541" s="420" t="str">
        <f>IF(ISBLANK('6桁'!V541), "", IF(ISBLANK(W541), $V$534, W541))</f>
        <v/>
      </c>
      <c r="W541" s="96"/>
      <c r="X541" s="420" t="str">
        <f>IF(ISBLANK('6桁'!X541), "", IF(ISBLANK(Y541), $X$534, Y541))</f>
        <v/>
      </c>
      <c r="Y541" s="20"/>
    </row>
    <row r="542" spans="2:25" ht="30" customHeight="1">
      <c r="B542" s="503"/>
      <c r="C542" s="500" t="s">
        <v>377</v>
      </c>
      <c r="D542" s="605"/>
      <c r="E542" s="590" t="s">
        <v>2034</v>
      </c>
      <c r="F542" s="587"/>
      <c r="G542" s="342"/>
      <c r="H542" s="95" t="str">
        <f>IF(ISBLANK('6桁'!H542), "", IF(ISBLANK(I542), $H$534, I542))</f>
        <v/>
      </c>
      <c r="I542" s="96"/>
      <c r="J542" s="95" t="str">
        <f>IF(ISBLANK('6桁'!J542), "", IF(ISBLANK(K542), $J$534, K542))</f>
        <v/>
      </c>
      <c r="K542" s="96"/>
      <c r="L542" s="95" t="str">
        <f>IF(ISBLANK('6桁'!L542), "", IF(ISBLANK(M542), $L$534, M542))</f>
        <v>PT5</v>
      </c>
      <c r="M542" s="96"/>
      <c r="N542" s="95" t="str">
        <f>IF(ISBLANK('6桁'!N542), "", IF(ISBLANK(O542), $N$534, O542))</f>
        <v>AT5</v>
      </c>
      <c r="O542" s="96"/>
      <c r="P542" s="95" t="str">
        <f>IF(ISBLANK('6桁'!P542), "", IF(ISBLANK(Q542), $P$534, Q542))</f>
        <v>GRTRT01</v>
      </c>
      <c r="Q542" s="96"/>
      <c r="R542" s="95" t="str">
        <f>IF(ISBLANK('6桁'!R542), "", IF(ISBLANK(S542), $R$534, S542))</f>
        <v>MT2</v>
      </c>
      <c r="S542" s="96"/>
      <c r="T542" s="95" t="str">
        <f>IF(ISBLANK('6桁'!T542), "", IF(ISBLANK(U542), $T$534, U542))</f>
        <v/>
      </c>
      <c r="U542" s="96"/>
      <c r="V542" s="420" t="str">
        <f>IF(ISBLANK('6桁'!V542), "", IF(ISBLANK(W542), $V$534, W542))</f>
        <v/>
      </c>
      <c r="W542" s="126"/>
      <c r="X542" s="420" t="str">
        <f>IF(ISBLANK('6桁'!X542), "", IF(ISBLANK(Y542), $X$534, Y542))</f>
        <v/>
      </c>
      <c r="Y542" s="20"/>
    </row>
    <row r="543" spans="2:25" ht="30" customHeight="1">
      <c r="B543" s="503"/>
      <c r="C543" s="500" t="s">
        <v>378</v>
      </c>
      <c r="D543" s="605"/>
      <c r="E543" s="500">
        <v>114</v>
      </c>
      <c r="F543" s="587"/>
      <c r="G543" s="342"/>
      <c r="H543" s="95" t="str">
        <f>IF(ISBLANK('6桁'!H543), "", IF(ISBLANK(I543), $H$534, I543))</f>
        <v/>
      </c>
      <c r="I543" s="96"/>
      <c r="J543" s="95" t="str">
        <f>IF(ISBLANK('6桁'!J543), "", IF(ISBLANK(K543), $J$534, K543))</f>
        <v/>
      </c>
      <c r="K543" s="96"/>
      <c r="L543" s="95" t="str">
        <f>IF(ISBLANK('6桁'!L543), "", IF(ISBLANK(M543), $L$534, M543))</f>
        <v/>
      </c>
      <c r="M543" s="96"/>
      <c r="N543" s="95" t="str">
        <f>IF(ISBLANK('6桁'!N543), "", IF(ISBLANK(O543), $N$534, O543))</f>
        <v>AT5</v>
      </c>
      <c r="O543" s="96"/>
      <c r="P543" s="95" t="str">
        <f>IF(ISBLANK('6桁'!P543), "", IF(ISBLANK(Q543), $P$534, Q543))</f>
        <v/>
      </c>
      <c r="Q543" s="96"/>
      <c r="R543" s="95" t="str">
        <f>IF(ISBLANK('6桁'!R543), "", IF(ISBLANK(S543), $R$534, S543))</f>
        <v/>
      </c>
      <c r="S543" s="96"/>
      <c r="T543" s="95" t="str">
        <f>IF(ISBLANK('6桁'!T543), "", IF(ISBLANK(U543), $T$534, U543))</f>
        <v/>
      </c>
      <c r="U543" s="96"/>
      <c r="V543" s="420" t="str">
        <f>IF(ISBLANK('6桁'!V543), "", IF(ISBLANK(W543), $V$534, W543))</f>
        <v/>
      </c>
      <c r="W543" s="126"/>
      <c r="X543" s="420" t="str">
        <f>IF(ISBLANK('6桁'!X543), "", IF(ISBLANK(Y543), $X$534, Y543))</f>
        <v/>
      </c>
      <c r="Y543" s="20"/>
    </row>
    <row r="544" spans="2:25" ht="30" customHeight="1">
      <c r="B544" s="503"/>
      <c r="C544" s="500" t="s">
        <v>2019</v>
      </c>
      <c r="D544" s="605"/>
      <c r="E544" s="500" t="s">
        <v>2025</v>
      </c>
      <c r="F544" s="587"/>
      <c r="G544" s="342"/>
      <c r="H544" s="95" t="str">
        <f>IF(ISBLANK('6桁'!H544), "", IF(ISBLANK(I544), $H$534, I544))</f>
        <v/>
      </c>
      <c r="I544" s="96"/>
      <c r="J544" s="95" t="str">
        <f>IF(ISBLANK('6桁'!J544), "", IF(ISBLANK(K544), $J$534, K544))</f>
        <v/>
      </c>
      <c r="K544" s="96"/>
      <c r="L544" s="95" t="str">
        <f>IF(ISBLANK('6桁'!L544), "", IF(ISBLANK(M544), $L$534, M544))</f>
        <v/>
      </c>
      <c r="M544" s="96"/>
      <c r="N544" s="95" t="str">
        <f>IF(ISBLANK('6桁'!N544), "", IF(ISBLANK(O544), $N$534, O544))</f>
        <v/>
      </c>
      <c r="O544" s="96"/>
      <c r="P544" s="95" t="str">
        <f>IF(ISBLANK('6桁'!P544), "", IF(ISBLANK(Q544), $P$534, Q544))</f>
        <v>GRTRT01</v>
      </c>
      <c r="Q544" s="96"/>
      <c r="R544" s="95" t="str">
        <f>IF(ISBLANK('6桁'!R544), "", IF(ISBLANK(S544), $R$534, S544))</f>
        <v/>
      </c>
      <c r="S544" s="96"/>
      <c r="T544" s="95" t="str">
        <f>IF(ISBLANK('6桁'!T544), "", IF(ISBLANK(U544), $T$534, U544))</f>
        <v/>
      </c>
      <c r="U544" s="96"/>
      <c r="V544" s="420" t="str">
        <f>IF(ISBLANK('6桁'!V544), "", IF(ISBLANK(W544), $V$534, W544))</f>
        <v/>
      </c>
      <c r="W544" s="126"/>
      <c r="X544" s="420" t="str">
        <f>IF(ISBLANK('6桁'!X544), "", IF(ISBLANK(Y544), $X$534, Y544))</f>
        <v/>
      </c>
      <c r="Y544" s="20"/>
    </row>
    <row r="545" spans="2:25" ht="30" customHeight="1">
      <c r="B545" s="503"/>
      <c r="C545" s="500" t="s">
        <v>2020</v>
      </c>
      <c r="D545" s="605"/>
      <c r="E545" s="500" t="s">
        <v>2026</v>
      </c>
      <c r="F545" s="587"/>
      <c r="G545" s="342"/>
      <c r="H545" s="95" t="str">
        <f>IF(ISBLANK('6桁'!H545), "", IF(ISBLANK(I545), $H$534, I545))</f>
        <v/>
      </c>
      <c r="I545" s="96"/>
      <c r="J545" s="95" t="str">
        <f>IF(ISBLANK('6桁'!J545), "", IF(ISBLANK(K545), $J$534, K545))</f>
        <v/>
      </c>
      <c r="K545" s="96"/>
      <c r="L545" s="95" t="str">
        <f>IF(ISBLANK('6桁'!L545), "", IF(ISBLANK(M545), $L$534, M545))</f>
        <v/>
      </c>
      <c r="M545" s="96"/>
      <c r="N545" s="95" t="str">
        <f>IF(ISBLANK('6桁'!N545), "", IF(ISBLANK(O545), $N$534, O545))</f>
        <v/>
      </c>
      <c r="O545" s="96"/>
      <c r="P545" s="95" t="str">
        <f>IF(ISBLANK('6桁'!P545), "", IF(ISBLANK(Q545), $P$534, Q545))</f>
        <v>GRTRT01</v>
      </c>
      <c r="Q545" s="96"/>
      <c r="R545" s="95" t="str">
        <f>IF(ISBLANK('6桁'!R545), "", IF(ISBLANK(S545), $R$534, S545))</f>
        <v/>
      </c>
      <c r="S545" s="96"/>
      <c r="T545" s="95" t="str">
        <f>IF(ISBLANK('6桁'!T545), "", IF(ISBLANK(U545), $T$534, U545))</f>
        <v/>
      </c>
      <c r="U545" s="96"/>
      <c r="V545" s="420" t="str">
        <f>IF(ISBLANK('6桁'!V545), "", IF(ISBLANK(W545), $V$534, W545))</f>
        <v/>
      </c>
      <c r="W545" s="126"/>
      <c r="X545" s="420" t="str">
        <f>IF(ISBLANK('6桁'!X545), "", IF(ISBLANK(Y545), $X$534, Y545))</f>
        <v/>
      </c>
      <c r="Y545" s="20"/>
    </row>
    <row r="546" spans="2:25" ht="30" customHeight="1">
      <c r="B546" s="503"/>
      <c r="C546" s="500" t="s">
        <v>2021</v>
      </c>
      <c r="D546" s="605"/>
      <c r="E546" s="500" t="s">
        <v>2027</v>
      </c>
      <c r="F546" s="587"/>
      <c r="G546" s="342"/>
      <c r="H546" s="95" t="str">
        <f>IF(ISBLANK('6桁'!H546), "", IF(ISBLANK(I546), $H$534, I546))</f>
        <v/>
      </c>
      <c r="I546" s="96"/>
      <c r="J546" s="95" t="str">
        <f>IF(ISBLANK('6桁'!J546), "", IF(ISBLANK(K546), $J$534, K546))</f>
        <v/>
      </c>
      <c r="K546" s="96"/>
      <c r="L546" s="95" t="str">
        <f>IF(ISBLANK('6桁'!L546), "", IF(ISBLANK(M546), $L$534, M546))</f>
        <v/>
      </c>
      <c r="M546" s="96"/>
      <c r="N546" s="95" t="str">
        <f>IF(ISBLANK('6桁'!N546), "", IF(ISBLANK(O546), $N$534, O546))</f>
        <v/>
      </c>
      <c r="O546" s="96"/>
      <c r="P546" s="95" t="str">
        <f>IF(ISBLANK('6桁'!P546), "", IF(ISBLANK(Q546), $P$534, Q546))</f>
        <v>GRTRT01</v>
      </c>
      <c r="Q546" s="96"/>
      <c r="R546" s="95" t="str">
        <f>IF(ISBLANK('6桁'!R546), "", IF(ISBLANK(S546), $R$534, S546))</f>
        <v/>
      </c>
      <c r="S546" s="96"/>
      <c r="T546" s="95" t="str">
        <f>IF(ISBLANK('6桁'!T546), "", IF(ISBLANK(U546), $T$534, U546))</f>
        <v/>
      </c>
      <c r="U546" s="96"/>
      <c r="V546" s="420" t="str">
        <f>IF(ISBLANK('6桁'!V546), "", IF(ISBLANK(W546), $V$534, W546))</f>
        <v/>
      </c>
      <c r="W546" s="126"/>
      <c r="X546" s="420" t="str">
        <f>IF(ISBLANK('6桁'!X546), "", IF(ISBLANK(Y546), $X$534, Y546))</f>
        <v/>
      </c>
      <c r="Y546" s="20"/>
    </row>
    <row r="547" spans="2:25" ht="30" customHeight="1">
      <c r="B547" s="503"/>
      <c r="C547" s="500" t="s">
        <v>379</v>
      </c>
      <c r="D547" s="605"/>
      <c r="E547" s="500">
        <v>91</v>
      </c>
      <c r="F547" s="587"/>
      <c r="G547" s="342"/>
      <c r="H547" s="95" t="str">
        <f>IF(ISBLANK('6桁'!H547), "", IF(ISBLANK(I547), $H$534, I547))</f>
        <v/>
      </c>
      <c r="I547" s="96"/>
      <c r="J547" s="95" t="str">
        <f>IF(ISBLANK('6桁'!J547), "", IF(ISBLANK(K547), $J$534, K547))</f>
        <v/>
      </c>
      <c r="K547" s="96"/>
      <c r="L547" s="95" t="str">
        <f>IF(ISBLANK('6桁'!L547), "", IF(ISBLANK(M547), $L$534, M547))</f>
        <v>PT5</v>
      </c>
      <c r="M547" s="96"/>
      <c r="N547" s="95" t="str">
        <f>IF(ISBLANK('6桁'!N547), "", IF(ISBLANK(O547), $N$534, O547))</f>
        <v>AT5</v>
      </c>
      <c r="O547" s="96"/>
      <c r="P547" s="95" t="str">
        <f>IF(ISBLANK('6桁'!P547), "", IF(ISBLANK(Q547), $P$534, Q547))</f>
        <v/>
      </c>
      <c r="Q547" s="96"/>
      <c r="R547" s="95" t="str">
        <f>IF(ISBLANK('6桁'!R547), "", IF(ISBLANK(S547), $R$534, S547))</f>
        <v/>
      </c>
      <c r="S547" s="96"/>
      <c r="T547" s="95" t="str">
        <f>IF(ISBLANK('6桁'!T547), "", IF(ISBLANK(U547), $T$534, U547))</f>
        <v/>
      </c>
      <c r="U547" s="96"/>
      <c r="V547" s="420" t="str">
        <f>IF(ISBLANK('6桁'!V547), "", IF(ISBLANK(W547), $V$534, W547))</f>
        <v>WPAT3W</v>
      </c>
      <c r="W547" s="126"/>
      <c r="X547" s="420" t="str">
        <f>IF(ISBLANK('6桁'!X547), "", IF(ISBLANK(Y547), $X$534, Y547))</f>
        <v/>
      </c>
      <c r="Y547" s="20"/>
    </row>
    <row r="548" spans="2:25" ht="30" customHeight="1">
      <c r="B548" s="503"/>
      <c r="C548" s="500" t="s">
        <v>733</v>
      </c>
      <c r="D548" s="605"/>
      <c r="E548" s="500" t="s">
        <v>1349</v>
      </c>
      <c r="F548" s="587"/>
      <c r="G548" s="249"/>
      <c r="H548" s="319" t="str">
        <f>IF(ISBLANK('6桁'!H548), "", IF(ISBLANK(I548), $H$534, I548))</f>
        <v/>
      </c>
      <c r="I548" s="359"/>
      <c r="J548" s="319" t="str">
        <f>IF(ISBLANK('6桁'!J548), "", IF(ISBLANK(K548), $J$534, K548))</f>
        <v/>
      </c>
      <c r="K548" s="359"/>
      <c r="L548" s="319" t="str">
        <f>IF(ISBLANK('6桁'!L548), "", IF(ISBLANK(M548), $L$534, M548))</f>
        <v/>
      </c>
      <c r="M548" s="359"/>
      <c r="N548" s="319" t="str">
        <f>IF(ISBLANK('6桁'!N548), "", IF(ISBLANK(O548), $N$534, O548))</f>
        <v/>
      </c>
      <c r="O548" s="359"/>
      <c r="P548" s="319" t="str">
        <f>IF(ISBLANK('6桁'!P548), "", IF(ISBLANK(Q548), $P$534, Q548))</f>
        <v>GRTRT01</v>
      </c>
      <c r="Q548" s="359"/>
      <c r="R548" s="319" t="str">
        <f>IF(ISBLANK('6桁'!R548), "", IF(ISBLANK(S548), $R$534, S548))</f>
        <v/>
      </c>
      <c r="S548" s="359"/>
      <c r="T548" s="319" t="str">
        <f>IF(ISBLANK('6桁'!T548), "", IF(ISBLANK(U548), $T$534, U548))</f>
        <v/>
      </c>
      <c r="U548" s="359"/>
      <c r="V548" s="425" t="str">
        <f>IF(ISBLANK('6桁'!V548), "", IF(ISBLANK(W548), $V$534, W548))</f>
        <v/>
      </c>
      <c r="W548" s="132"/>
      <c r="X548" s="425" t="str">
        <f>IF(ISBLANK('6桁'!X548), "", IF(ISBLANK(Y548), $X$534, Y548))</f>
        <v>WPMT01</v>
      </c>
      <c r="Y548" s="236"/>
    </row>
    <row r="549" spans="2:25" ht="30" customHeight="1">
      <c r="B549" s="503"/>
      <c r="C549" s="500" t="s">
        <v>2022</v>
      </c>
      <c r="D549" s="605"/>
      <c r="E549" s="500" t="s">
        <v>2028</v>
      </c>
      <c r="F549" s="587"/>
      <c r="G549" s="249"/>
      <c r="H549" s="319" t="str">
        <f>IF(ISBLANK('6桁'!H549), "", IF(ISBLANK(I549), $H$534, I549))</f>
        <v/>
      </c>
      <c r="I549" s="359"/>
      <c r="J549" s="319" t="str">
        <f>IF(ISBLANK('6桁'!J549), "", IF(ISBLANK(K549), $J$534, K549))</f>
        <v/>
      </c>
      <c r="K549" s="359"/>
      <c r="L549" s="319" t="str">
        <f>IF(ISBLANK('6桁'!L549), "", IF(ISBLANK(M549), $L$534, M549))</f>
        <v/>
      </c>
      <c r="M549" s="359"/>
      <c r="N549" s="319" t="str">
        <f>IF(ISBLANK('6桁'!N549), "", IF(ISBLANK(O549), $N$534, O549))</f>
        <v/>
      </c>
      <c r="O549" s="359"/>
      <c r="P549" s="319" t="str">
        <f>IF(ISBLANK('6桁'!P549), "", IF(ISBLANK(Q549), $P$534, Q549))</f>
        <v>GRTRT01</v>
      </c>
      <c r="Q549" s="359"/>
      <c r="R549" s="319" t="str">
        <f>IF(ISBLANK('6桁'!R549), "", IF(ISBLANK(S549), $R$534, S549))</f>
        <v/>
      </c>
      <c r="S549" s="359"/>
      <c r="T549" s="319" t="str">
        <f>IF(ISBLANK('6桁'!T549), "", IF(ISBLANK(U549), $T$534, U549))</f>
        <v/>
      </c>
      <c r="U549" s="359"/>
      <c r="V549" s="425" t="str">
        <f>IF(ISBLANK('6桁'!V549), "", IF(ISBLANK(W549), $V$534, W549))</f>
        <v/>
      </c>
      <c r="W549" s="132"/>
      <c r="X549" s="425" t="str">
        <f>IF(ISBLANK('6桁'!X549), "", IF(ISBLANK(Y549), $X$534, Y549))</f>
        <v/>
      </c>
      <c r="Y549" s="236"/>
    </row>
    <row r="550" spans="2:25" ht="30" customHeight="1">
      <c r="B550" s="504"/>
      <c r="C550" s="560" t="s">
        <v>2023</v>
      </c>
      <c r="D550" s="607"/>
      <c r="E550" s="560" t="s">
        <v>2004</v>
      </c>
      <c r="F550" s="592"/>
      <c r="G550" s="354"/>
      <c r="H550" s="111" t="str">
        <f>IF(ISBLANK('6桁'!H550), "", IF(ISBLANK(I550), $H$534, I550))</f>
        <v/>
      </c>
      <c r="I550" s="99"/>
      <c r="J550" s="111" t="str">
        <f>IF(ISBLANK('6桁'!J550), "", IF(ISBLANK(K550), $J$534, K550))</f>
        <v/>
      </c>
      <c r="K550" s="99"/>
      <c r="L550" s="111" t="str">
        <f>IF(ISBLANK('6桁'!L550), "", IF(ISBLANK(M550), $L$534, M550))</f>
        <v/>
      </c>
      <c r="M550" s="99"/>
      <c r="N550" s="111" t="str">
        <f>IF(ISBLANK('6桁'!N550), "", IF(ISBLANK(O550), $N$534, O550))</f>
        <v/>
      </c>
      <c r="O550" s="99"/>
      <c r="P550" s="111" t="str">
        <f>IF(ISBLANK('6桁'!P550), "", IF(ISBLANK(Q550), $P$534, Q550))</f>
        <v>GRTRT01</v>
      </c>
      <c r="Q550" s="99"/>
      <c r="R550" s="111" t="str">
        <f>IF(ISBLANK('6桁'!R550), "", IF(ISBLANK(S550), $R$534, S550))</f>
        <v/>
      </c>
      <c r="S550" s="99"/>
      <c r="T550" s="111" t="str">
        <f>IF(ISBLANK('6桁'!T550), "", IF(ISBLANK(U550), $T$534, U550))</f>
        <v/>
      </c>
      <c r="U550" s="99"/>
      <c r="V550" s="421" t="str">
        <f>IF(ISBLANK('6桁'!V550), "", IF(ISBLANK(W550), $V$534, W550))</f>
        <v/>
      </c>
      <c r="W550" s="142"/>
      <c r="X550" s="421" t="str">
        <f>IF(ISBLANK('6桁'!X550), "", IF(ISBLANK(Y550), $X$534, Y550))</f>
        <v/>
      </c>
      <c r="Y550" s="98"/>
    </row>
    <row r="551" spans="2:25" ht="30" customHeight="1">
      <c r="B551" s="543">
        <v>15</v>
      </c>
      <c r="C551" s="553" t="s">
        <v>353</v>
      </c>
      <c r="D551" s="554"/>
      <c r="E551" s="576">
        <v>96</v>
      </c>
      <c r="F551" s="593"/>
      <c r="G551" s="361"/>
      <c r="H551" s="94" t="str">
        <f>IF(ISBLANK('6桁'!H551), "", IF(ISBLANK(I551), $H$534, I551))</f>
        <v/>
      </c>
      <c r="I551" s="360"/>
      <c r="J551" s="94" t="str">
        <f>IF(ISBLANK('6桁'!J551), "", IF(ISBLANK(K551), $J$534, K551))</f>
        <v/>
      </c>
      <c r="K551" s="360"/>
      <c r="L551" s="94" t="str">
        <f>IF(ISBLANK('6桁'!L551), "", IF(ISBLANK(M551), $L$534, M551))</f>
        <v>PT3</v>
      </c>
      <c r="M551" s="442" t="s">
        <v>2199</v>
      </c>
      <c r="N551" s="94" t="str">
        <f>IF(ISBLANK('6桁'!N551), "", IF(ISBLANK(O551), $N$534, O551))</f>
        <v>AT5</v>
      </c>
      <c r="O551" s="360"/>
      <c r="P551" s="94" t="str">
        <f>IF(ISBLANK('6桁'!P551), "", IF(ISBLANK(Q551), $P$534, Q551))</f>
        <v/>
      </c>
      <c r="Q551" s="360"/>
      <c r="R551" s="94" t="str">
        <f>IF(ISBLANK('6桁'!R551), "", IF(ISBLANK(S551), $R$534, S551))</f>
        <v/>
      </c>
      <c r="S551" s="360"/>
      <c r="T551" s="94" t="str">
        <f>IF(ISBLANK('6桁'!T551), "", IF(ISBLANK(U551), $T$534, U551))</f>
        <v/>
      </c>
      <c r="U551" s="360"/>
      <c r="V551" s="423" t="str">
        <f>IF(ISBLANK('6桁'!V551), "", IF(ISBLANK(W551), $V$534, W551))</f>
        <v/>
      </c>
      <c r="W551" s="133"/>
      <c r="X551" s="423" t="str">
        <f>IF(ISBLANK('6桁'!X551), "", IF(ISBLANK(Y551), $X$534, Y551))</f>
        <v/>
      </c>
      <c r="Y551" s="360"/>
    </row>
    <row r="552" spans="2:25" ht="30" customHeight="1">
      <c r="B552" s="503"/>
      <c r="C552" s="576"/>
      <c r="D552" s="577"/>
      <c r="E552" s="500">
        <v>98</v>
      </c>
      <c r="F552" s="587"/>
      <c r="G552" s="361"/>
      <c r="H552" s="94" t="str">
        <f>IF(ISBLANK('6桁'!H552), "", IF(ISBLANK(I552), $H$534, I552))</f>
        <v/>
      </c>
      <c r="I552" s="360"/>
      <c r="J552" s="94" t="str">
        <f>IF(ISBLANK('6桁'!J552), "", IF(ISBLANK(K552), $J$534, K552))</f>
        <v/>
      </c>
      <c r="K552" s="360"/>
      <c r="L552" s="94" t="str">
        <f>IF(ISBLANK('6桁'!L552), "", IF(ISBLANK(M552), $L$534, M552))</f>
        <v>PT5</v>
      </c>
      <c r="M552" s="360"/>
      <c r="N552" s="94" t="str">
        <f>IF(ISBLANK('6桁'!N552), "", IF(ISBLANK(O552), $N$534, O552))</f>
        <v/>
      </c>
      <c r="O552" s="360"/>
      <c r="P552" s="94" t="str">
        <f>IF(ISBLANK('6桁'!P552), "", IF(ISBLANK(Q552), $P$534, Q552))</f>
        <v/>
      </c>
      <c r="Q552" s="360"/>
      <c r="R552" s="94" t="str">
        <f>IF(ISBLANK('6桁'!R552), "", IF(ISBLANK(S552), $R$534, S552))</f>
        <v/>
      </c>
      <c r="S552" s="360"/>
      <c r="T552" s="94" t="str">
        <f>IF(ISBLANK('6桁'!T552), "", IF(ISBLANK(U552), $T$534, U552))</f>
        <v/>
      </c>
      <c r="U552" s="360"/>
      <c r="V552" s="423" t="str">
        <f>IF(ISBLANK('6桁'!V552), "", IF(ISBLANK(W552), $V$534, W552))</f>
        <v/>
      </c>
      <c r="W552" s="133"/>
      <c r="X552" s="423" t="str">
        <f>IF(ISBLANK('6桁'!X552), "", IF(ISBLANK(Y552), $X$534, Y552))</f>
        <v/>
      </c>
      <c r="Y552" s="360"/>
    </row>
    <row r="553" spans="2:25" ht="30" customHeight="1">
      <c r="B553" s="503"/>
      <c r="C553" s="500" t="s">
        <v>380</v>
      </c>
      <c r="D553" s="605"/>
      <c r="E553" s="500">
        <v>108</v>
      </c>
      <c r="F553" s="587"/>
      <c r="G553" s="342"/>
      <c r="H553" s="95" t="str">
        <f>IF(ISBLANK('6桁'!H553), "", IF(ISBLANK(I553), $H$534, I553))</f>
        <v/>
      </c>
      <c r="I553" s="96"/>
      <c r="J553" s="95" t="str">
        <f>IF(ISBLANK('6桁'!J553), "", IF(ISBLANK(K553), $J$534, K553))</f>
        <v/>
      </c>
      <c r="K553" s="96"/>
      <c r="L553" s="95" t="str">
        <f>IF(ISBLANK('6桁'!L553), "", IF(ISBLANK(M553), $L$534, M553))</f>
        <v/>
      </c>
      <c r="M553" s="96"/>
      <c r="N553" s="95" t="str">
        <f>IF(ISBLANK('6桁'!N553), "", IF(ISBLANK(O553), $N$534, O553))</f>
        <v/>
      </c>
      <c r="O553" s="96"/>
      <c r="P553" s="95" t="str">
        <f>IF(ISBLANK('6桁'!P553), "", IF(ISBLANK(Q553), $P$534, Q553))</f>
        <v/>
      </c>
      <c r="Q553" s="96"/>
      <c r="R553" s="95" t="str">
        <f>IF(ISBLANK('6桁'!R553), "", IF(ISBLANK(S553), $R$534, S553))</f>
        <v/>
      </c>
      <c r="S553" s="96"/>
      <c r="T553" s="95" t="str">
        <f>IF(ISBLANK('6桁'!T553), "", IF(ISBLANK(U553), $T$534, U553))</f>
        <v>TG4</v>
      </c>
      <c r="U553" s="96"/>
      <c r="V553" s="420" t="str">
        <f>IF(ISBLANK('6桁'!V553), "", IF(ISBLANK(W553), $V$534, W553))</f>
        <v/>
      </c>
      <c r="W553" s="126"/>
      <c r="X553" s="420" t="str">
        <f>IF(ISBLANK('6桁'!X553), "", IF(ISBLANK(Y553), $X$534, Y553))</f>
        <v/>
      </c>
      <c r="Y553" s="20"/>
    </row>
    <row r="554" spans="2:25" ht="30" customHeight="1">
      <c r="B554" s="503"/>
      <c r="C554" s="500" t="s">
        <v>381</v>
      </c>
      <c r="D554" s="605"/>
      <c r="E554" s="500">
        <v>112</v>
      </c>
      <c r="F554" s="587"/>
      <c r="G554" s="342"/>
      <c r="H554" s="95" t="str">
        <f>IF(ISBLANK('6桁'!H554), "", IF(ISBLANK(I554), $H$534, I554))</f>
        <v/>
      </c>
      <c r="I554" s="96"/>
      <c r="J554" s="95" t="str">
        <f>IF(ISBLANK('6桁'!J554), "", IF(ISBLANK(K554), $J$534, K554))</f>
        <v/>
      </c>
      <c r="K554" s="96"/>
      <c r="L554" s="95" t="str">
        <f>IF(ISBLANK('6桁'!L554), "", IF(ISBLANK(M554), $L$534, M554))</f>
        <v/>
      </c>
      <c r="M554" s="96"/>
      <c r="N554" s="95" t="str">
        <f>IF(ISBLANK('6桁'!N554), "", IF(ISBLANK(O554), $N$534, O554))</f>
        <v>AT5</v>
      </c>
      <c r="O554" s="126"/>
      <c r="P554" s="95" t="str">
        <f>IF(ISBLANK('6桁'!P554), "", IF(ISBLANK(Q554), $P$534, Q554))</f>
        <v/>
      </c>
      <c r="Q554" s="96"/>
      <c r="R554" s="95" t="str">
        <f>IF(ISBLANK('6桁'!R554), "", IF(ISBLANK(S554), $R$534, S554))</f>
        <v/>
      </c>
      <c r="S554" s="96"/>
      <c r="T554" s="95" t="str">
        <f>IF(ISBLANK('6桁'!T554), "", IF(ISBLANK(U554), $T$534, U554))</f>
        <v/>
      </c>
      <c r="U554" s="96"/>
      <c r="V554" s="420" t="str">
        <f>IF(ISBLANK('6桁'!V554), "", IF(ISBLANK(W554), $V$534, W554))</f>
        <v/>
      </c>
      <c r="W554" s="126"/>
      <c r="X554" s="420" t="str">
        <f>IF(ISBLANK('6桁'!X554), "", IF(ISBLANK(Y554), $X$534, Y554))</f>
        <v/>
      </c>
      <c r="Y554" s="20"/>
    </row>
    <row r="555" spans="2:25" ht="30" customHeight="1">
      <c r="B555" s="503"/>
      <c r="C555" s="500" t="s">
        <v>2024</v>
      </c>
      <c r="D555" s="605"/>
      <c r="E555" s="500" t="s">
        <v>2029</v>
      </c>
      <c r="F555" s="587"/>
      <c r="G555" s="342"/>
      <c r="H555" s="95" t="str">
        <f>IF(ISBLANK('6桁'!H555), "", IF(ISBLANK(I555), $H$534, I555))</f>
        <v/>
      </c>
      <c r="I555" s="96"/>
      <c r="J555" s="95" t="str">
        <f>IF(ISBLANK('6桁'!J555), "", IF(ISBLANK(K555), $J$534, K555))</f>
        <v/>
      </c>
      <c r="K555" s="96"/>
      <c r="L555" s="95" t="str">
        <f>IF(ISBLANK('6桁'!L555), "", IF(ISBLANK(M555), $L$534, M555))</f>
        <v/>
      </c>
      <c r="M555" s="96"/>
      <c r="N555" s="95" t="str">
        <f>IF(ISBLANK('6桁'!N555), "", IF(ISBLANK(O555), $N$534, O555))</f>
        <v/>
      </c>
      <c r="O555" s="126"/>
      <c r="P555" s="95" t="str">
        <f>IF(ISBLANK('6桁'!P555), "", IF(ISBLANK(Q555), $P$534, Q555))</f>
        <v>GRTRT01</v>
      </c>
      <c r="Q555" s="96"/>
      <c r="R555" s="95" t="str">
        <f>IF(ISBLANK('6桁'!R555), "", IF(ISBLANK(S555), $R$534, S555))</f>
        <v/>
      </c>
      <c r="S555" s="96"/>
      <c r="T555" s="95" t="str">
        <f>IF(ISBLANK('6桁'!T555), "", IF(ISBLANK(U555), $T$534, U555))</f>
        <v/>
      </c>
      <c r="U555" s="96"/>
      <c r="V555" s="420" t="str">
        <f>IF(ISBLANK('6桁'!V555), "", IF(ISBLANK(W555), $V$534, W555))</f>
        <v/>
      </c>
      <c r="W555" s="126"/>
      <c r="X555" s="420" t="str">
        <f>IF(ISBLANK('6桁'!X555), "", IF(ISBLANK(Y555), $X$534, Y555))</f>
        <v/>
      </c>
      <c r="Y555" s="20"/>
    </row>
    <row r="556" spans="2:25" ht="30" customHeight="1">
      <c r="B556" s="503"/>
      <c r="C556" s="500" t="s">
        <v>382</v>
      </c>
      <c r="D556" s="605"/>
      <c r="E556" s="500">
        <v>90</v>
      </c>
      <c r="F556" s="587"/>
      <c r="G556" s="342"/>
      <c r="H556" s="95" t="str">
        <f>IF(ISBLANK('6桁'!H556), "", IF(ISBLANK(I556), $H$534, I556))</f>
        <v/>
      </c>
      <c r="I556" s="96"/>
      <c r="J556" s="95" t="str">
        <f>IF(ISBLANK('6桁'!J556), "", IF(ISBLANK(K556), $J$534, K556))</f>
        <v/>
      </c>
      <c r="K556" s="96"/>
      <c r="L556" s="95" t="str">
        <f>IF(ISBLANK('6桁'!L556), "", IF(ISBLANK(M556), $L$534, M556))</f>
        <v>PT5</v>
      </c>
      <c r="M556" s="96"/>
      <c r="N556" s="95" t="str">
        <f>IF(ISBLANK('6桁'!N556), "", IF(ISBLANK(O556), $N$534, O556))</f>
        <v>AT5</v>
      </c>
      <c r="O556" s="126"/>
      <c r="P556" s="95" t="str">
        <f>IF(ISBLANK('6桁'!P556), "", IF(ISBLANK(Q556), $P$534, Q556))</f>
        <v/>
      </c>
      <c r="Q556" s="96"/>
      <c r="R556" s="95" t="str">
        <f>IF(ISBLANK('6桁'!R556), "", IF(ISBLANK(S556), $R$534, S556))</f>
        <v/>
      </c>
      <c r="S556" s="96"/>
      <c r="T556" s="95" t="str">
        <f>IF(ISBLANK('6桁'!T556), "", IF(ISBLANK(U556), $T$534, U556))</f>
        <v/>
      </c>
      <c r="U556" s="96"/>
      <c r="V556" s="420" t="str">
        <f>IF(ISBLANK('6桁'!V556), "", IF(ISBLANK(W556), $V$534, W556))</f>
        <v/>
      </c>
      <c r="W556" s="126"/>
      <c r="X556" s="420" t="str">
        <f>IF(ISBLANK('6桁'!X556), "", IF(ISBLANK(Y556), $X$534, Y556))</f>
        <v/>
      </c>
      <c r="Y556" s="20"/>
    </row>
    <row r="557" spans="2:25" ht="30" customHeight="1">
      <c r="B557" s="503"/>
      <c r="C557" s="567" t="s">
        <v>383</v>
      </c>
      <c r="D557" s="568"/>
      <c r="E557" s="500">
        <v>96</v>
      </c>
      <c r="F557" s="587"/>
      <c r="G557" s="362"/>
      <c r="H557" s="95" t="str">
        <f>IF(ISBLANK('6桁'!H557), "", IF(ISBLANK(I557), $H$534, I557))</f>
        <v/>
      </c>
      <c r="I557" s="96"/>
      <c r="J557" s="95" t="str">
        <f>IF(ISBLANK('6桁'!J557), "", IF(ISBLANK(K557), $J$534, K557))</f>
        <v/>
      </c>
      <c r="K557" s="96"/>
      <c r="L557" s="95" t="str">
        <f>IF(ISBLANK('6桁'!L557), "", IF(ISBLANK(M557), $L$534, M557))</f>
        <v/>
      </c>
      <c r="M557" s="96"/>
      <c r="N557" s="95" t="str">
        <f>IF(ISBLANK('6桁'!N557), "", IF(ISBLANK(O557), $N$534, O557))</f>
        <v>AT5</v>
      </c>
      <c r="O557" s="126"/>
      <c r="P557" s="95" t="str">
        <f>IF(ISBLANK('6桁'!P557), "", IF(ISBLANK(Q557), $P$534, Q557))</f>
        <v/>
      </c>
      <c r="Q557" s="96"/>
      <c r="R557" s="95" t="str">
        <f>IF(ISBLANK('6桁'!R557), "", IF(ISBLANK(S557), $R$534, S557))</f>
        <v/>
      </c>
      <c r="S557" s="96"/>
      <c r="T557" s="95" t="str">
        <f>IF(ISBLANK('6桁'!T557), "", IF(ISBLANK(U557), $T$534, U557))</f>
        <v/>
      </c>
      <c r="U557" s="96"/>
      <c r="V557" s="420" t="str">
        <f>IF(ISBLANK('6桁'!V557), "", IF(ISBLANK(W557), $V$534, W557))</f>
        <v/>
      </c>
      <c r="W557" s="126"/>
      <c r="X557" s="420" t="str">
        <f>IF(ISBLANK('6桁'!X557), "", IF(ISBLANK(Y557), $X$534, Y557))</f>
        <v/>
      </c>
      <c r="Y557" s="20"/>
    </row>
    <row r="558" spans="2:25" ht="30" customHeight="1">
      <c r="B558" s="503"/>
      <c r="C558" s="576"/>
      <c r="D558" s="577"/>
      <c r="E558" s="500" t="s">
        <v>1352</v>
      </c>
      <c r="F558" s="587"/>
      <c r="G558" s="361"/>
      <c r="H558" s="95" t="str">
        <f>IF(ISBLANK('6桁'!H558), "", IF(ISBLANK(I558), $H$534, I558))</f>
        <v/>
      </c>
      <c r="I558" s="96"/>
      <c r="J558" s="95" t="str">
        <f>IF(ISBLANK('6桁'!J558), "", IF(ISBLANK(K558), $J$534, K558))</f>
        <v/>
      </c>
      <c r="K558" s="96"/>
      <c r="L558" s="95" t="str">
        <f>IF(ISBLANK('6桁'!L558), "", IF(ISBLANK(M558), $L$534, M558))</f>
        <v/>
      </c>
      <c r="M558" s="96"/>
      <c r="N558" s="95" t="str">
        <f>IF(ISBLANK('6桁'!N558), "", IF(ISBLANK(O558), $N$534, O558))</f>
        <v/>
      </c>
      <c r="O558" s="126"/>
      <c r="P558" s="95" t="str">
        <f>IF(ISBLANK('6桁'!P558), "", IF(ISBLANK(Q558), $P$534, Q558))</f>
        <v/>
      </c>
      <c r="Q558" s="96"/>
      <c r="R558" s="95" t="str">
        <f>IF(ISBLANK('6桁'!R558), "", IF(ISBLANK(S558), $R$534, S558))</f>
        <v/>
      </c>
      <c r="S558" s="96"/>
      <c r="T558" s="95" t="str">
        <f>IF(ISBLANK('6桁'!T558), "", IF(ISBLANK(U558), $T$534, U558))</f>
        <v/>
      </c>
      <c r="U558" s="96"/>
      <c r="V558" s="420" t="str">
        <f>IF(ISBLANK('6桁'!V558), "", IF(ISBLANK(W558), $V$534, W558))</f>
        <v>WPAT3W</v>
      </c>
      <c r="W558" s="126"/>
      <c r="X558" s="420" t="str">
        <f>IF(ISBLANK('6桁'!X558), "", IF(ISBLANK(Y558), $X$534, Y558))</f>
        <v/>
      </c>
      <c r="Y558" s="20"/>
    </row>
    <row r="559" spans="2:25" ht="30" customHeight="1" thickBot="1">
      <c r="B559" s="544"/>
      <c r="C559" s="558" t="s">
        <v>384</v>
      </c>
      <c r="D559" s="656"/>
      <c r="E559" s="558">
        <v>105</v>
      </c>
      <c r="F559" s="932"/>
      <c r="G559" s="344"/>
      <c r="H559" s="118" t="str">
        <f>IF(ISBLANK('6桁'!H559), "", IF(ISBLANK(I559), $H$534, I559))</f>
        <v/>
      </c>
      <c r="I559" s="119"/>
      <c r="J559" s="118" t="str">
        <f>IF(ISBLANK('6桁'!J559), "", IF(ISBLANK(K559), $J$534, K559))</f>
        <v/>
      </c>
      <c r="K559" s="119"/>
      <c r="L559" s="118" t="str">
        <f>IF(ISBLANK('6桁'!L559), "", IF(ISBLANK(M559), $L$534, M559))</f>
        <v/>
      </c>
      <c r="M559" s="119"/>
      <c r="N559" s="118" t="str">
        <f>IF(ISBLANK('6桁'!N559), "", IF(ISBLANK(O559), $N$534, O559))</f>
        <v>AT5</v>
      </c>
      <c r="O559" s="127"/>
      <c r="P559" s="118" t="str">
        <f>IF(ISBLANK('6桁'!P559), "", IF(ISBLANK(Q559), $P$534, Q559))</f>
        <v/>
      </c>
      <c r="Q559" s="119"/>
      <c r="R559" s="118" t="str">
        <f>IF(ISBLANK('6桁'!R559), "", IF(ISBLANK(S559), $R$534, S559))</f>
        <v/>
      </c>
      <c r="S559" s="119"/>
      <c r="T559" s="118" t="str">
        <f>IF(ISBLANK('6桁'!T559), "", IF(ISBLANK(U559), $T$534, U559))</f>
        <v/>
      </c>
      <c r="U559" s="119"/>
      <c r="V559" s="424" t="str">
        <f>IF(ISBLANK('6桁'!V559), "", IF(ISBLANK(W559), $V$534, W559))</f>
        <v/>
      </c>
      <c r="W559" s="127"/>
      <c r="X559" s="424" t="str">
        <f>IF(ISBLANK('6桁'!X559), "", IF(ISBLANK(Y559), $X$534, Y559))</f>
        <v/>
      </c>
      <c r="Y559" s="21"/>
    </row>
    <row r="560" spans="2:25" ht="76.5" customHeight="1">
      <c r="B560" s="546" t="s">
        <v>2032</v>
      </c>
      <c r="C560" s="546"/>
      <c r="D560" s="546"/>
      <c r="E560" s="546"/>
      <c r="F560" s="546"/>
      <c r="G560" s="546"/>
      <c r="H560" s="546"/>
      <c r="I560" s="546"/>
      <c r="J560" s="546"/>
      <c r="K560" s="546"/>
      <c r="L560" s="546"/>
      <c r="M560" s="546"/>
      <c r="N560" s="546"/>
      <c r="O560" s="546"/>
      <c r="P560" s="546"/>
      <c r="Q560" s="546"/>
      <c r="R560" s="546"/>
      <c r="S560" s="546"/>
      <c r="T560" s="546"/>
      <c r="U560" s="546"/>
      <c r="V560" s="546"/>
      <c r="W560" s="546"/>
      <c r="X560" s="546"/>
      <c r="Y560" s="546"/>
    </row>
    <row r="562" spans="2:27" ht="14.25" customHeight="1" thickBot="1">
      <c r="B562" s="371"/>
      <c r="C562" s="315"/>
      <c r="D562" s="315"/>
      <c r="E562" s="315"/>
      <c r="F562" s="80"/>
      <c r="G562" s="18"/>
      <c r="H562" s="74"/>
      <c r="I562" s="28"/>
      <c r="J562" s="80"/>
      <c r="K562" s="53"/>
      <c r="M562" s="11"/>
      <c r="N562" s="10"/>
      <c r="O562" s="11"/>
      <c r="P562" s="10"/>
    </row>
    <row r="563" spans="2:27" ht="20.25" thickTop="1" thickBot="1">
      <c r="B563" s="518" t="s">
        <v>35</v>
      </c>
      <c r="C563" s="519"/>
      <c r="D563" s="519"/>
      <c r="E563" s="519"/>
      <c r="F563" s="519"/>
      <c r="G563" s="519"/>
      <c r="H563" s="519"/>
      <c r="I563" s="519"/>
      <c r="J563" s="519"/>
      <c r="K563" s="519"/>
      <c r="L563" s="519"/>
      <c r="M563" s="519"/>
      <c r="N563" s="519"/>
      <c r="O563" s="519"/>
      <c r="P563" s="519"/>
      <c r="Q563" s="519"/>
      <c r="R563" s="519"/>
      <c r="S563" s="519"/>
      <c r="T563" s="519"/>
      <c r="U563" s="519"/>
      <c r="V563" s="519"/>
      <c r="W563" s="519"/>
      <c r="X563" s="519"/>
      <c r="Y563" s="519"/>
      <c r="Z563" s="519"/>
      <c r="AA563" s="520"/>
    </row>
    <row r="564" spans="2:27" ht="9.75" customHeight="1" thickTop="1">
      <c r="C564" s="40"/>
      <c r="D564" s="40"/>
      <c r="E564" s="40"/>
      <c r="F564" s="79"/>
      <c r="H564" s="79"/>
      <c r="K564" s="52"/>
      <c r="M564" s="52"/>
      <c r="Q564" s="52"/>
    </row>
    <row r="565" spans="2:27" s="239" customFormat="1" ht="20.100000000000001" customHeight="1" thickBot="1">
      <c r="B565" s="238" t="s">
        <v>566</v>
      </c>
      <c r="F565" s="240"/>
      <c r="H565" s="240"/>
      <c r="J565" s="240"/>
      <c r="L565" s="240"/>
      <c r="N565" s="240"/>
      <c r="P565" s="240"/>
      <c r="Q565" s="238"/>
      <c r="R565" s="240"/>
      <c r="T565" s="240"/>
      <c r="V565" s="240"/>
      <c r="X565" s="240"/>
    </row>
    <row r="566" spans="2:27" ht="20.100000000000001" customHeight="1" thickBot="1">
      <c r="B566" s="284"/>
      <c r="C566" s="595"/>
      <c r="D566" s="595"/>
      <c r="E566" s="596"/>
      <c r="F566" s="531" t="s">
        <v>453</v>
      </c>
      <c r="G566" s="532"/>
      <c r="H566" s="532"/>
      <c r="I566" s="532"/>
      <c r="J566" s="532"/>
      <c r="K566" s="532"/>
      <c r="L566" s="532"/>
      <c r="M566" s="533"/>
      <c r="Q566" s="11"/>
      <c r="R566" s="80"/>
      <c r="T566" s="575"/>
      <c r="U566" s="575"/>
      <c r="V566" s="575"/>
      <c r="W566" s="575"/>
      <c r="X566" s="575"/>
      <c r="Y566" s="575"/>
    </row>
    <row r="567" spans="2:27" ht="20.100000000000001" customHeight="1" thickBot="1">
      <c r="B567" s="597" t="s">
        <v>41</v>
      </c>
      <c r="C567" s="599" t="s">
        <v>157</v>
      </c>
      <c r="D567" s="600"/>
      <c r="E567" s="601"/>
      <c r="F567" s="602" t="s">
        <v>158</v>
      </c>
      <c r="G567" s="603"/>
      <c r="H567" s="603"/>
      <c r="I567" s="603"/>
      <c r="J567" s="603"/>
      <c r="K567" s="603"/>
      <c r="L567" s="603"/>
      <c r="M567" s="604"/>
      <c r="O567" s="146"/>
      <c r="P567" s="147"/>
      <c r="Q567" s="148"/>
      <c r="R567" s="149"/>
      <c r="S567" s="150"/>
      <c r="T567" s="147"/>
      <c r="U567" s="151"/>
      <c r="V567" s="147"/>
      <c r="W567" s="327"/>
      <c r="Y567" s="327"/>
    </row>
    <row r="568" spans="2:27" ht="20.100000000000001" customHeight="1" thickBot="1">
      <c r="B568" s="597"/>
      <c r="C568" s="599" t="s">
        <v>159</v>
      </c>
      <c r="D568" s="600"/>
      <c r="E568" s="601"/>
      <c r="F568" s="602" t="s">
        <v>512</v>
      </c>
      <c r="G568" s="603"/>
      <c r="H568" s="603"/>
      <c r="I568" s="603"/>
      <c r="J568" s="603"/>
      <c r="K568" s="603"/>
      <c r="L568" s="603"/>
      <c r="M568" s="604"/>
      <c r="Q568" s="406"/>
      <c r="R568" s="152"/>
      <c r="S568" s="405"/>
      <c r="U568" s="327"/>
      <c r="W568" s="327"/>
      <c r="Y568" s="327"/>
    </row>
    <row r="569" spans="2:27" ht="20.100000000000001" customHeight="1" thickBot="1">
      <c r="B569" s="597"/>
      <c r="C569" s="599" t="s">
        <v>513</v>
      </c>
      <c r="D569" s="600"/>
      <c r="E569" s="601"/>
      <c r="F569" s="602" t="s">
        <v>799</v>
      </c>
      <c r="G569" s="604"/>
      <c r="H569" s="602" t="s">
        <v>800</v>
      </c>
      <c r="I569" s="604"/>
      <c r="J569" s="602" t="s">
        <v>801</v>
      </c>
      <c r="K569" s="604"/>
      <c r="L569" s="608" t="s">
        <v>803</v>
      </c>
      <c r="M569" s="609"/>
      <c r="Q569" s="406"/>
      <c r="R569" s="152"/>
      <c r="S569" s="405"/>
      <c r="U569" s="327"/>
      <c r="W569" s="327"/>
      <c r="Y569" s="327"/>
    </row>
    <row r="570" spans="2:27" ht="20.100000000000001" customHeight="1" thickBot="1">
      <c r="B570" s="598"/>
      <c r="C570" s="599" t="s">
        <v>164</v>
      </c>
      <c r="D570" s="600"/>
      <c r="E570" s="601"/>
      <c r="F570" s="958" t="s">
        <v>2200</v>
      </c>
      <c r="G570" s="959"/>
      <c r="H570" s="958" t="s">
        <v>2200</v>
      </c>
      <c r="I570" s="959"/>
      <c r="J570" s="958" t="s">
        <v>2200</v>
      </c>
      <c r="K570" s="959"/>
      <c r="L570" s="958" t="s">
        <v>2200</v>
      </c>
      <c r="M570" s="959"/>
      <c r="Q570" s="406"/>
      <c r="R570" s="152"/>
      <c r="S570" s="405"/>
      <c r="U570" s="327"/>
      <c r="W570" s="327"/>
      <c r="Y570" s="327"/>
    </row>
    <row r="571" spans="2:27" ht="30" customHeight="1">
      <c r="B571" s="502">
        <v>18</v>
      </c>
      <c r="C571" s="498" t="s">
        <v>310</v>
      </c>
      <c r="D571" s="606"/>
      <c r="E571" s="499"/>
      <c r="F571" s="12" t="str">
        <f>IF(ISBLANK('6桁'!F571), "", IF(ISBLANK(G571), $F$570, G571))</f>
        <v/>
      </c>
      <c r="G571" s="20"/>
      <c r="H571" s="14" t="str">
        <f>IF(ISBLANK('6桁'!H571), "", IF(ISBLANK(I571), $H$570, I571))</f>
        <v/>
      </c>
      <c r="I571" s="20"/>
      <c r="J571" s="14" t="str">
        <f>IF(ISBLANK('6桁'!J571), "", IF(ISBLANK(K571), $J$570, K571))</f>
        <v>DZ03G</v>
      </c>
      <c r="K571" s="153"/>
      <c r="L571" s="14" t="str">
        <f>IF(ISBLANK('6桁'!L571), "", IF(ISBLANK(M571), $L$570, M571))</f>
        <v>DZ03G</v>
      </c>
      <c r="M571" s="20"/>
      <c r="Q571" s="228"/>
      <c r="S571" s="327"/>
      <c r="T571" s="10"/>
      <c r="U571" s="22"/>
      <c r="V571" s="10"/>
      <c r="W571" s="22"/>
      <c r="X571" s="10"/>
      <c r="Y571" s="22"/>
    </row>
    <row r="572" spans="2:27" ht="30" customHeight="1">
      <c r="B572" s="503"/>
      <c r="C572" s="500" t="s">
        <v>169</v>
      </c>
      <c r="D572" s="605"/>
      <c r="E572" s="501"/>
      <c r="F572" s="12" t="str">
        <f>IF(ISBLANK('6桁'!F572), "", IF(ISBLANK(G572), $F$570, G572))</f>
        <v>DZ03G</v>
      </c>
      <c r="G572" s="20"/>
      <c r="H572" s="14" t="str">
        <f>IF(ISBLANK('6桁'!H572), "", IF(ISBLANK(I572), $H$570, I572))</f>
        <v>DZ03G</v>
      </c>
      <c r="I572" s="20"/>
      <c r="J572" s="14" t="str">
        <f>IF(ISBLANK('6桁'!J572), "", IF(ISBLANK(K572), $J$570, K572))</f>
        <v>DZ03G</v>
      </c>
      <c r="K572" s="20"/>
      <c r="L572" s="14" t="str">
        <f>IF(ISBLANK('6桁'!L572), "", IF(ISBLANK(M572), $L$570, M572))</f>
        <v>DZ03G</v>
      </c>
      <c r="M572" s="20"/>
      <c r="Q572" s="228"/>
      <c r="R572" s="547"/>
      <c r="S572" s="547"/>
      <c r="T572" s="10"/>
      <c r="U572" s="22"/>
      <c r="V572" s="10"/>
      <c r="W572" s="22"/>
      <c r="X572" s="10"/>
      <c r="Y572" s="22"/>
    </row>
    <row r="573" spans="2:27" ht="30" customHeight="1">
      <c r="B573" s="503"/>
      <c r="C573" s="500" t="s">
        <v>66</v>
      </c>
      <c r="D573" s="605"/>
      <c r="E573" s="501"/>
      <c r="F573" s="12" t="str">
        <f>IF(ISBLANK('6桁'!F573), "", IF(ISBLANK(G573), $F$570, G573))</f>
        <v/>
      </c>
      <c r="G573" s="20"/>
      <c r="H573" s="14" t="str">
        <f>IF(ISBLANK('6桁'!H573), "", IF(ISBLANK(I573), $H$570, I573))</f>
        <v/>
      </c>
      <c r="I573" s="20"/>
      <c r="J573" s="14" t="str">
        <f>IF(ISBLANK('6桁'!J573), "", IF(ISBLANK(K573), $J$570, K573))</f>
        <v/>
      </c>
      <c r="K573" s="153"/>
      <c r="L573" s="14" t="str">
        <f>IF(ISBLANK('6桁'!L573), "", IF(ISBLANK(M573), $L$570, M573))</f>
        <v>DZ03G</v>
      </c>
      <c r="M573" s="20"/>
    </row>
    <row r="574" spans="2:27" ht="30" customHeight="1">
      <c r="B574" s="503"/>
      <c r="C574" s="500" t="s">
        <v>172</v>
      </c>
      <c r="D574" s="605"/>
      <c r="E574" s="501"/>
      <c r="F574" s="12" t="str">
        <f>IF(ISBLANK('6桁'!F574), "", IF(ISBLANK(G574), $F$570, G574))</f>
        <v>DZ03G</v>
      </c>
      <c r="G574" s="20"/>
      <c r="H574" s="14" t="str">
        <f>IF(ISBLANK('6桁'!H574), "", IF(ISBLANK(I574), $H$570, I574))</f>
        <v>DZ03G</v>
      </c>
      <c r="I574" s="20"/>
      <c r="J574" s="14" t="str">
        <f>IF(ISBLANK('6桁'!J574), "", IF(ISBLANK(K574), $J$570, K574))</f>
        <v>DZ03G</v>
      </c>
      <c r="K574" s="20"/>
      <c r="L574" s="14" t="str">
        <f>IF(ISBLANK('6桁'!L574), "", IF(ISBLANK(M574), $L$570, M574))</f>
        <v>DZ03G</v>
      </c>
      <c r="M574" s="20"/>
    </row>
    <row r="575" spans="2:27" ht="30" customHeight="1">
      <c r="B575" s="503"/>
      <c r="C575" s="500" t="s">
        <v>70</v>
      </c>
      <c r="D575" s="605"/>
      <c r="E575" s="501"/>
      <c r="F575" s="12" t="str">
        <f>IF(ISBLANK('6桁'!F575), "", IF(ISBLANK(G575), $F$570, G575))</f>
        <v>DZ03G</v>
      </c>
      <c r="G575" s="20"/>
      <c r="H575" s="14" t="str">
        <f>IF(ISBLANK('6桁'!H575), "", IF(ISBLANK(I575), $H$570, I575))</f>
        <v>DZ03G</v>
      </c>
      <c r="I575" s="20"/>
      <c r="J575" s="14" t="str">
        <f>IF(ISBLANK('6桁'!J575), "", IF(ISBLANK(K575), $J$570, K575))</f>
        <v>DZ03G</v>
      </c>
      <c r="K575" s="20"/>
      <c r="L575" s="14" t="str">
        <f>IF(ISBLANK('6桁'!L575), "", IF(ISBLANK(M575), $L$570, M575))</f>
        <v/>
      </c>
      <c r="M575" s="20"/>
    </row>
    <row r="576" spans="2:27" ht="30" customHeight="1">
      <c r="B576" s="504"/>
      <c r="C576" s="560" t="s">
        <v>136</v>
      </c>
      <c r="D576" s="607"/>
      <c r="E576" s="561"/>
      <c r="F576" s="100" t="str">
        <f>IF(ISBLANK('6桁'!F576), "", IF(ISBLANK(G576), $F$570, G576))</f>
        <v>DZ03G</v>
      </c>
      <c r="G576" s="98"/>
      <c r="H576" s="154" t="str">
        <f>IF(ISBLANK('6桁'!H576), "", IF(ISBLANK(I576), $H$570, I576))</f>
        <v>DZ03G</v>
      </c>
      <c r="I576" s="98"/>
      <c r="J576" s="154" t="str">
        <f>IF(ISBLANK('6桁'!J576), "", IF(ISBLANK(K576), $J$570, K576))</f>
        <v>DZ03G</v>
      </c>
      <c r="K576" s="98"/>
      <c r="L576" s="154" t="str">
        <f>IF(ISBLANK('6桁'!L576), "", IF(ISBLANK(M576), $L$570, M576))</f>
        <v/>
      </c>
      <c r="M576" s="98"/>
    </row>
    <row r="577" spans="2:23" ht="30" customHeight="1">
      <c r="B577" s="543">
        <v>17</v>
      </c>
      <c r="C577" s="576" t="s">
        <v>177</v>
      </c>
      <c r="D577" s="610"/>
      <c r="E577" s="577"/>
      <c r="F577" s="75" t="str">
        <f>IF(ISBLANK('6桁'!F577), "", IF(ISBLANK(G577), $F$570, G577))</f>
        <v/>
      </c>
      <c r="G577" s="29"/>
      <c r="H577" s="76" t="str">
        <f>IF(ISBLANK('6桁'!H577), "", IF(ISBLANK(I577), $H$570, I577))</f>
        <v/>
      </c>
      <c r="I577" s="29"/>
      <c r="J577" s="75" t="str">
        <f>IF(ISBLANK('6桁'!J577), "", IF(ISBLANK(K577), $J$570, K577))</f>
        <v>DZ03G</v>
      </c>
      <c r="K577" s="29"/>
      <c r="L577" s="76" t="str">
        <f>IF(ISBLANK('6桁'!L577), "", IF(ISBLANK(M577), $L$570, M577))</f>
        <v/>
      </c>
      <c r="M577" s="29"/>
      <c r="Q577" s="11"/>
    </row>
    <row r="578" spans="2:23" ht="30" customHeight="1">
      <c r="B578" s="503"/>
      <c r="C578" s="500" t="s">
        <v>178</v>
      </c>
      <c r="D578" s="605"/>
      <c r="E578" s="501"/>
      <c r="F578" s="12" t="str">
        <f>IF(ISBLANK('6桁'!F578), "", IF(ISBLANK(G578), $F$570, G578))</f>
        <v>DZ03G</v>
      </c>
      <c r="G578" s="20"/>
      <c r="H578" s="14" t="str">
        <f>IF(ISBLANK('6桁'!H578), "", IF(ISBLANK(I578), $H$570, I578))</f>
        <v>DZ03G</v>
      </c>
      <c r="I578" s="20"/>
      <c r="J578" s="12" t="str">
        <f>IF(ISBLANK('6桁'!J578), "", IF(ISBLANK(K578), $J$570, K578))</f>
        <v>DZ03G</v>
      </c>
      <c r="K578" s="20"/>
      <c r="L578" s="14" t="str">
        <f>IF(ISBLANK('6桁'!L578), "", IF(ISBLANK(M578), $L$570, M578))</f>
        <v>DZ03G</v>
      </c>
      <c r="M578" s="20"/>
      <c r="Q578" s="11"/>
      <c r="R578" s="80"/>
      <c r="T578" s="575"/>
      <c r="U578" s="575"/>
      <c r="V578" s="575"/>
      <c r="W578" s="575"/>
    </row>
    <row r="579" spans="2:23" ht="30" customHeight="1">
      <c r="B579" s="503"/>
      <c r="C579" s="500" t="s">
        <v>110</v>
      </c>
      <c r="D579" s="605"/>
      <c r="E579" s="501"/>
      <c r="F579" s="12" t="str">
        <f>IF(ISBLANK('6桁'!F579), "", IF(ISBLANK(G579), $F$570, G579))</f>
        <v>DZ03G</v>
      </c>
      <c r="G579" s="20"/>
      <c r="H579" s="14" t="str">
        <f>IF(ISBLANK('6桁'!H579), "", IF(ISBLANK(I579), $H$570, I579))</f>
        <v>DZ03G</v>
      </c>
      <c r="I579" s="20"/>
      <c r="J579" s="12" t="str">
        <f>IF(ISBLANK('6桁'!J579), "", IF(ISBLANK(K579), $J$570, K579))</f>
        <v>DZ03G</v>
      </c>
      <c r="K579" s="20"/>
      <c r="L579" s="14" t="str">
        <f>IF(ISBLANK('6桁'!L579), "", IF(ISBLANK(M579), $L$570, M579))</f>
        <v>DZ03G</v>
      </c>
      <c r="M579" s="20"/>
      <c r="Q579" s="406"/>
      <c r="R579" s="611"/>
      <c r="S579" s="611"/>
      <c r="T579" s="548"/>
      <c r="U579" s="548"/>
      <c r="V579" s="548"/>
      <c r="W579" s="548"/>
    </row>
    <row r="580" spans="2:23" ht="30" customHeight="1">
      <c r="B580" s="503"/>
      <c r="C580" s="500" t="s">
        <v>113</v>
      </c>
      <c r="D580" s="605"/>
      <c r="E580" s="501"/>
      <c r="F580" s="12" t="str">
        <f>IF(ISBLANK('6桁'!F580), "", IF(ISBLANK(G580), $F$570, G580))</f>
        <v>DZ03G</v>
      </c>
      <c r="G580" s="20"/>
      <c r="H580" s="14" t="str">
        <f>IF(ISBLANK('6桁'!H580), "", IF(ISBLANK(I580), $H$570, I580))</f>
        <v>DZ03G</v>
      </c>
      <c r="I580" s="20"/>
      <c r="J580" s="12" t="str">
        <f>IF(ISBLANK('6桁'!J580), "", IF(ISBLANK(K580), $J$570, K580))</f>
        <v>DZ03G</v>
      </c>
      <c r="K580" s="20"/>
      <c r="L580" s="14" t="str">
        <f>IF(ISBLANK('6桁'!L580), "", IF(ISBLANK(M580), $L$570, M580))</f>
        <v>DZ03G</v>
      </c>
      <c r="M580" s="20"/>
      <c r="Q580" s="406"/>
      <c r="R580" s="611"/>
      <c r="S580" s="611"/>
      <c r="T580" s="547"/>
      <c r="U580" s="547"/>
      <c r="V580" s="547"/>
      <c r="W580" s="547"/>
    </row>
    <row r="581" spans="2:23" ht="30" customHeight="1">
      <c r="B581" s="504"/>
      <c r="C581" s="560" t="s">
        <v>116</v>
      </c>
      <c r="D581" s="607"/>
      <c r="E581" s="561"/>
      <c r="F581" s="100" t="str">
        <f>IF(ISBLANK('6桁'!F581), "", IF(ISBLANK(G581), $F$570, G581))</f>
        <v/>
      </c>
      <c r="G581" s="98"/>
      <c r="H581" s="154" t="str">
        <f>IF(ISBLANK('6桁'!H581), "", IF(ISBLANK(I581), $H$570, I581))</f>
        <v/>
      </c>
      <c r="I581" s="98"/>
      <c r="J581" s="100" t="str">
        <f>IF(ISBLANK('6桁'!J581), "", IF(ISBLANK(K581), $J$570, K581))</f>
        <v>DZ03G</v>
      </c>
      <c r="K581" s="98"/>
      <c r="L581" s="154" t="str">
        <f>IF(ISBLANK('6桁'!L581), "", IF(ISBLANK(M581), $L$570, M581))</f>
        <v>DZ03G</v>
      </c>
      <c r="M581" s="98"/>
      <c r="Q581" s="406"/>
      <c r="R581" s="611"/>
      <c r="S581" s="611"/>
      <c r="T581" s="547"/>
      <c r="U581" s="547"/>
      <c r="V581" s="547"/>
      <c r="W581" s="547"/>
    </row>
    <row r="582" spans="2:23" ht="30" customHeight="1">
      <c r="B582" s="543">
        <v>16</v>
      </c>
      <c r="C582" s="576" t="s">
        <v>112</v>
      </c>
      <c r="D582" s="610"/>
      <c r="E582" s="577"/>
      <c r="F582" s="75" t="str">
        <f>IF(ISBLANK('6桁'!F582), "", IF(ISBLANK(G582), $F$570, G582))</f>
        <v>DZ03G</v>
      </c>
      <c r="G582" s="29"/>
      <c r="H582" s="76" t="str">
        <f>IF(ISBLANK('6桁'!H582), "", IF(ISBLANK(I582), $H$570, I582))</f>
        <v>DZ03G</v>
      </c>
      <c r="I582" s="29"/>
      <c r="J582" s="76" t="str">
        <f>IF(ISBLANK('6桁'!J582), "", IF(ISBLANK(K582), $J$570, K582))</f>
        <v>DZ03G</v>
      </c>
      <c r="K582" s="29"/>
      <c r="L582" s="76" t="str">
        <f>IF(ISBLANK('6桁'!L582), "", IF(ISBLANK(M582), $L$570, M582))</f>
        <v>DZ03G</v>
      </c>
      <c r="M582" s="29"/>
      <c r="Q582" s="406"/>
      <c r="R582" s="611"/>
      <c r="S582" s="611"/>
      <c r="T582" s="547"/>
      <c r="U582" s="547"/>
      <c r="V582" s="547"/>
      <c r="W582" s="547"/>
    </row>
    <row r="583" spans="2:23" ht="30" customHeight="1">
      <c r="B583" s="503"/>
      <c r="C583" s="500" t="s">
        <v>121</v>
      </c>
      <c r="D583" s="605"/>
      <c r="E583" s="501"/>
      <c r="F583" s="12" t="str">
        <f>IF(ISBLANK('6桁'!F583), "", IF(ISBLANK(G583), $F$570, G583))</f>
        <v>DZ03G</v>
      </c>
      <c r="G583" s="20"/>
      <c r="H583" s="14" t="str">
        <f>IF(ISBLANK('6桁'!H583), "", IF(ISBLANK(I583), $H$570, I583))</f>
        <v>DZ03G</v>
      </c>
      <c r="I583" s="20"/>
      <c r="J583" s="14" t="str">
        <f>IF(ISBLANK('6桁'!J583), "", IF(ISBLANK(K583), $J$570, K583))</f>
        <v>DZ03G</v>
      </c>
      <c r="K583" s="20"/>
      <c r="L583" s="14" t="str">
        <f>IF(ISBLANK('6桁'!L583), "", IF(ISBLANK(M583), $L$570, M583))</f>
        <v/>
      </c>
      <c r="M583" s="20"/>
      <c r="Q583" s="371"/>
      <c r="T583" s="10"/>
      <c r="U583" s="22"/>
      <c r="V583" s="74"/>
      <c r="W583" s="251"/>
    </row>
    <row r="584" spans="2:23" ht="30" customHeight="1">
      <c r="B584" s="504"/>
      <c r="C584" s="560" t="s">
        <v>126</v>
      </c>
      <c r="D584" s="607"/>
      <c r="E584" s="561"/>
      <c r="F584" s="100" t="str">
        <f>IF(ISBLANK('6桁'!F584), "", IF(ISBLANK(G584), $F$570, G584))</f>
        <v>DZ03G</v>
      </c>
      <c r="G584" s="98"/>
      <c r="H584" s="154" t="str">
        <f>IF(ISBLANK('6桁'!H584), "", IF(ISBLANK(I584), $H$570, I584))</f>
        <v/>
      </c>
      <c r="I584" s="98"/>
      <c r="J584" s="154" t="str">
        <f>IF(ISBLANK('6桁'!J584), "", IF(ISBLANK(K584), $J$570, K584))</f>
        <v/>
      </c>
      <c r="K584" s="98"/>
      <c r="L584" s="154" t="str">
        <f>IF(ISBLANK('6桁'!L584), "", IF(ISBLANK(M584), $L$570, M584))</f>
        <v/>
      </c>
      <c r="M584" s="98"/>
      <c r="Q584" s="371"/>
      <c r="T584" s="10"/>
      <c r="U584" s="22"/>
      <c r="V584" s="74"/>
      <c r="W584" s="251"/>
    </row>
    <row r="585" spans="2:23" ht="30" customHeight="1">
      <c r="B585" s="543">
        <v>15</v>
      </c>
      <c r="C585" s="576" t="s">
        <v>129</v>
      </c>
      <c r="D585" s="610"/>
      <c r="E585" s="577"/>
      <c r="F585" s="75" t="str">
        <f>IF(ISBLANK('6桁'!F585), "", IF(ISBLANK(G585), $F$570, G585))</f>
        <v/>
      </c>
      <c r="G585" s="29"/>
      <c r="H585" s="76" t="str">
        <f>IF(ISBLANK('6桁'!H585), "", IF(ISBLANK(I585), $H$570, I585))</f>
        <v/>
      </c>
      <c r="I585" s="29"/>
      <c r="J585" s="75" t="str">
        <f>IF(ISBLANK('6桁'!J585), "", IF(ISBLANK(K585), $J$570, K585))</f>
        <v>DZ03G</v>
      </c>
      <c r="K585" s="29"/>
      <c r="L585" s="76" t="str">
        <f>IF(ISBLANK('6桁'!L585), "", IF(ISBLANK(M585), $L$570, M585))</f>
        <v/>
      </c>
      <c r="M585" s="29"/>
      <c r="Q585" s="371"/>
      <c r="T585" s="10"/>
      <c r="U585" s="22"/>
      <c r="V585" s="74"/>
      <c r="W585" s="251"/>
    </row>
    <row r="586" spans="2:23" ht="30" customHeight="1">
      <c r="B586" s="503"/>
      <c r="C586" s="500" t="s">
        <v>45</v>
      </c>
      <c r="D586" s="605"/>
      <c r="E586" s="501"/>
      <c r="F586" s="12" t="str">
        <f>IF(ISBLANK('6桁'!F586), "", IF(ISBLANK(G586), $F$570, G586))</f>
        <v>DZ03G</v>
      </c>
      <c r="G586" s="20"/>
      <c r="H586" s="14" t="str">
        <f>IF(ISBLANK('6桁'!H586), "", IF(ISBLANK(I586), $H$570, I586))</f>
        <v>DZ03G</v>
      </c>
      <c r="I586" s="20"/>
      <c r="J586" s="12" t="str">
        <f>IF(ISBLANK('6桁'!J586), "", IF(ISBLANK(K586), $J$570, K586))</f>
        <v>DZ03G</v>
      </c>
      <c r="K586" s="20"/>
      <c r="L586" s="14" t="str">
        <f>IF(ISBLANK('6桁'!L586), "", IF(ISBLANK(M586), $L$570, M586))</f>
        <v>DZ03G</v>
      </c>
      <c r="M586" s="20"/>
    </row>
    <row r="587" spans="2:23" ht="30" customHeight="1">
      <c r="B587" s="503"/>
      <c r="C587" s="500" t="s">
        <v>363</v>
      </c>
      <c r="D587" s="605"/>
      <c r="E587" s="501"/>
      <c r="F587" s="12" t="str">
        <f>IF(ISBLANK('6桁'!F587), "", IF(ISBLANK(G587), $F$570, G587))</f>
        <v/>
      </c>
      <c r="G587" s="20"/>
      <c r="H587" s="14" t="str">
        <f>IF(ISBLANK('6桁'!H587), "", IF(ISBLANK(I587), $H$570, I587))</f>
        <v/>
      </c>
      <c r="I587" s="20"/>
      <c r="J587" s="12" t="str">
        <f>IF(ISBLANK('6桁'!J587), "", IF(ISBLANK(K587), $J$570, K587))</f>
        <v>DZ03G</v>
      </c>
      <c r="K587" s="20"/>
      <c r="L587" s="14" t="str">
        <f>IF(ISBLANK('6桁'!L587), "", IF(ISBLANK(M587), $L$570, M587))</f>
        <v/>
      </c>
      <c r="M587" s="20"/>
    </row>
    <row r="588" spans="2:23" ht="30" customHeight="1">
      <c r="B588" s="504"/>
      <c r="C588" s="560" t="s">
        <v>48</v>
      </c>
      <c r="D588" s="607"/>
      <c r="E588" s="561"/>
      <c r="F588" s="100" t="str">
        <f>IF(ISBLANK('6桁'!F588), "", IF(ISBLANK(G588), $F$570, G588))</f>
        <v>DZ03G</v>
      </c>
      <c r="G588" s="98"/>
      <c r="H588" s="154" t="str">
        <f>IF(ISBLANK('6桁'!H588), "", IF(ISBLANK(I588), $H$570, I588))</f>
        <v>DZ03G</v>
      </c>
      <c r="I588" s="98"/>
      <c r="J588" s="100" t="str">
        <f>IF(ISBLANK('6桁'!J588), "", IF(ISBLANK(K588), $J$570, K588))</f>
        <v>DZ03G</v>
      </c>
      <c r="K588" s="98"/>
      <c r="L588" s="154" t="str">
        <f>IF(ISBLANK('6桁'!L588), "", IF(ISBLANK(M588), $L$570, M588))</f>
        <v>DZ03G</v>
      </c>
      <c r="M588" s="98"/>
    </row>
    <row r="589" spans="2:23" ht="30" customHeight="1">
      <c r="B589" s="543">
        <v>14</v>
      </c>
      <c r="C589" s="576" t="s">
        <v>58</v>
      </c>
      <c r="D589" s="610"/>
      <c r="E589" s="577"/>
      <c r="F589" s="75" t="str">
        <f>IF(ISBLANK('6桁'!F589), "", IF(ISBLANK(G589), $F$570, G589))</f>
        <v/>
      </c>
      <c r="G589" s="29"/>
      <c r="H589" s="76" t="str">
        <f>IF(ISBLANK('6桁'!H589), "", IF(ISBLANK(I589), $H$570, I589))</f>
        <v/>
      </c>
      <c r="I589" s="29"/>
      <c r="J589" s="76" t="str">
        <f>IF(ISBLANK('6桁'!J589), "", IF(ISBLANK(K589), $J$570, K589))</f>
        <v>DZ03G</v>
      </c>
      <c r="K589" s="29"/>
      <c r="L589" s="76" t="str">
        <f>IF(ISBLANK('6桁'!L589), "", IF(ISBLANK(M589), $L$570, M589))</f>
        <v>DZ03G</v>
      </c>
      <c r="M589" s="29"/>
    </row>
    <row r="590" spans="2:23" ht="30" customHeight="1">
      <c r="B590" s="503"/>
      <c r="C590" s="500" t="s">
        <v>59</v>
      </c>
      <c r="D590" s="605"/>
      <c r="E590" s="501"/>
      <c r="F590" s="12" t="str">
        <f>IF(ISBLANK('6桁'!F590), "", IF(ISBLANK(G590), $F$570, G590))</f>
        <v>DZ03G</v>
      </c>
      <c r="G590" s="20"/>
      <c r="H590" s="14" t="str">
        <f>IF(ISBLANK('6桁'!H590), "", IF(ISBLANK(I590), $H$570, I590))</f>
        <v/>
      </c>
      <c r="I590" s="20"/>
      <c r="J590" s="14" t="str">
        <f>IF(ISBLANK('6桁'!J590), "", IF(ISBLANK(K590), $J$570, K590))</f>
        <v>DZ03G</v>
      </c>
      <c r="K590" s="155"/>
      <c r="L590" s="14" t="str">
        <f>IF(ISBLANK('6桁'!L590), "", IF(ISBLANK(M590), $L$570, M590))</f>
        <v>DZ03G</v>
      </c>
      <c r="M590" s="20"/>
    </row>
    <row r="591" spans="2:23" ht="30" customHeight="1">
      <c r="B591" s="503"/>
      <c r="C591" s="500" t="s">
        <v>80</v>
      </c>
      <c r="D591" s="605"/>
      <c r="E591" s="501"/>
      <c r="F591" s="12" t="str">
        <f>IF(ISBLANK('6桁'!F591), "", IF(ISBLANK(G591), $F$570, G591))</f>
        <v/>
      </c>
      <c r="G591" s="20"/>
      <c r="H591" s="14" t="str">
        <f>IF(ISBLANK('6桁'!H591), "", IF(ISBLANK(I591), $H$570, I591))</f>
        <v/>
      </c>
      <c r="I591" s="20"/>
      <c r="J591" s="14" t="str">
        <f>IF(ISBLANK('6桁'!J591), "", IF(ISBLANK(K591), $J$570, K591))</f>
        <v>DZ03G</v>
      </c>
      <c r="K591" s="155"/>
      <c r="L591" s="14" t="str">
        <f>IF(ISBLANK('6桁'!L591), "", IF(ISBLANK(M591), $L$570, M591))</f>
        <v/>
      </c>
      <c r="M591" s="20"/>
    </row>
    <row r="592" spans="2:23" ht="30" customHeight="1">
      <c r="B592" s="504"/>
      <c r="C592" s="560" t="s">
        <v>81</v>
      </c>
      <c r="D592" s="607"/>
      <c r="E592" s="561"/>
      <c r="F592" s="100" t="str">
        <f>IF(ISBLANK('6桁'!F592), "", IF(ISBLANK(G592), $F$570, G592))</f>
        <v/>
      </c>
      <c r="G592" s="98"/>
      <c r="H592" s="154" t="str">
        <f>IF(ISBLANK('6桁'!H592), "", IF(ISBLANK(I592), $H$570, I592))</f>
        <v/>
      </c>
      <c r="I592" s="98"/>
      <c r="J592" s="154" t="str">
        <f>IF(ISBLANK('6桁'!J592), "", IF(ISBLANK(K592), $J$570, K592))</f>
        <v>DZ03G</v>
      </c>
      <c r="K592" s="156"/>
      <c r="L592" s="154" t="str">
        <f>IF(ISBLANK('6桁'!L592), "", IF(ISBLANK(M592), $L$570, M592))</f>
        <v/>
      </c>
      <c r="M592" s="98"/>
    </row>
    <row r="593" spans="2:25" ht="30" customHeight="1" thickBot="1">
      <c r="B593" s="408">
        <v>13</v>
      </c>
      <c r="C593" s="514" t="s">
        <v>84</v>
      </c>
      <c r="D593" s="555"/>
      <c r="E593" s="515"/>
      <c r="F593" s="393" t="str">
        <f>IF(ISBLANK('6桁'!F593), "", IF(ISBLANK(G593), $F$570, G593))</f>
        <v>DZ03G</v>
      </c>
      <c r="G593" s="157"/>
      <c r="H593" s="158" t="str">
        <f>IF(ISBLANK('6桁'!H593), "", IF(ISBLANK(I593), $H$570, I593))</f>
        <v/>
      </c>
      <c r="I593" s="157"/>
      <c r="J593" s="158" t="str">
        <f>IF(ISBLANK('6桁'!J593), "", IF(ISBLANK(K593), $J$570, K593))</f>
        <v>DZ03G</v>
      </c>
      <c r="K593" s="159"/>
      <c r="L593" s="158" t="str">
        <f>IF(ISBLANK('6桁'!L593), "", IF(ISBLANK(M593), $L$570, M593))</f>
        <v/>
      </c>
      <c r="M593" s="157"/>
    </row>
    <row r="594" spans="2:25">
      <c r="B594" s="4" t="s">
        <v>934</v>
      </c>
    </row>
    <row r="596" spans="2:25" s="239" customFormat="1" ht="20.100000000000001" customHeight="1" thickBot="1">
      <c r="B596" s="238" t="s">
        <v>565</v>
      </c>
      <c r="F596" s="240"/>
      <c r="H596" s="240"/>
      <c r="J596" s="240"/>
      <c r="L596" s="240"/>
      <c r="N596" s="240"/>
      <c r="P596" s="240"/>
      <c r="R596" s="240"/>
      <c r="T596" s="240"/>
      <c r="V596" s="240"/>
      <c r="X596" s="240"/>
    </row>
    <row r="597" spans="2:25" ht="20.100000000000001" customHeight="1" thickBot="1">
      <c r="B597" s="619"/>
      <c r="C597" s="595"/>
      <c r="D597" s="400"/>
      <c r="E597" s="400"/>
      <c r="F597" s="531" t="s">
        <v>453</v>
      </c>
      <c r="G597" s="532"/>
      <c r="H597" s="532"/>
      <c r="I597" s="532"/>
      <c r="J597" s="532"/>
      <c r="K597" s="533"/>
      <c r="L597" s="160"/>
      <c r="M597" s="161"/>
      <c r="N597" s="80"/>
      <c r="O597" s="161"/>
      <c r="Q597" s="11"/>
      <c r="R597" s="80"/>
      <c r="T597" s="371"/>
      <c r="U597" s="371"/>
      <c r="V597" s="371"/>
      <c r="W597" s="371"/>
      <c r="X597" s="371"/>
      <c r="Y597" s="371"/>
    </row>
    <row r="598" spans="2:25" ht="20.100000000000001" customHeight="1" thickBot="1">
      <c r="B598" s="620" t="s">
        <v>41</v>
      </c>
      <c r="C598" s="599" t="s">
        <v>157</v>
      </c>
      <c r="D598" s="600"/>
      <c r="E598" s="601"/>
      <c r="F598" s="602" t="s">
        <v>158</v>
      </c>
      <c r="G598" s="603"/>
      <c r="H598" s="603"/>
      <c r="I598" s="603"/>
      <c r="J598" s="603"/>
      <c r="K598" s="604"/>
      <c r="L598" s="160"/>
      <c r="M598" s="161"/>
      <c r="N598" s="80"/>
      <c r="O598" s="161"/>
      <c r="Q598" s="406"/>
      <c r="R598" s="405"/>
      <c r="S598" s="405"/>
      <c r="T598" s="327"/>
      <c r="U598" s="327"/>
      <c r="V598" s="327"/>
      <c r="W598" s="327"/>
      <c r="X598" s="327"/>
      <c r="Y598" s="327"/>
    </row>
    <row r="599" spans="2:25" ht="20.100000000000001" customHeight="1" thickBot="1">
      <c r="B599" s="620"/>
      <c r="C599" s="599" t="s">
        <v>159</v>
      </c>
      <c r="D599" s="600"/>
      <c r="E599" s="601"/>
      <c r="F599" s="622" t="s">
        <v>514</v>
      </c>
      <c r="G599" s="623"/>
      <c r="H599" s="623"/>
      <c r="I599" s="624"/>
      <c r="J599" s="622" t="s">
        <v>515</v>
      </c>
      <c r="K599" s="623"/>
      <c r="L599" s="160"/>
      <c r="M599" s="161"/>
      <c r="N599" s="80"/>
      <c r="O599" s="161"/>
      <c r="Q599" s="406"/>
      <c r="R599" s="405"/>
      <c r="S599" s="405"/>
      <c r="X599" s="327"/>
      <c r="Y599" s="327"/>
    </row>
    <row r="600" spans="2:25" ht="20.100000000000001" customHeight="1" thickBot="1">
      <c r="B600" s="620"/>
      <c r="C600" s="599" t="s">
        <v>513</v>
      </c>
      <c r="D600" s="600"/>
      <c r="E600" s="601"/>
      <c r="F600" s="602" t="s">
        <v>805</v>
      </c>
      <c r="G600" s="604"/>
      <c r="H600" s="602" t="s">
        <v>803</v>
      </c>
      <c r="I600" s="604"/>
      <c r="J600" s="602"/>
      <c r="K600" s="603"/>
      <c r="L600" s="162"/>
      <c r="M600" s="403"/>
      <c r="N600" s="403"/>
      <c r="O600" s="404"/>
      <c r="Q600" s="406"/>
      <c r="R600" s="405"/>
      <c r="S600" s="405"/>
      <c r="T600" s="327"/>
      <c r="U600" s="327"/>
      <c r="V600" s="327"/>
      <c r="W600" s="327"/>
      <c r="Y600" s="327"/>
    </row>
    <row r="601" spans="2:25" ht="20.100000000000001" customHeight="1" thickBot="1">
      <c r="B601" s="621"/>
      <c r="C601" s="599" t="s">
        <v>164</v>
      </c>
      <c r="D601" s="600"/>
      <c r="E601" s="601"/>
      <c r="F601" s="958" t="s">
        <v>2201</v>
      </c>
      <c r="G601" s="959"/>
      <c r="H601" s="958" t="s">
        <v>2201</v>
      </c>
      <c r="I601" s="959"/>
      <c r="J601" s="958" t="s">
        <v>2202</v>
      </c>
      <c r="K601" s="960"/>
      <c r="L601" s="162"/>
      <c r="M601" s="403"/>
      <c r="N601" s="403"/>
      <c r="O601" s="404"/>
      <c r="Q601" s="406"/>
      <c r="R601" s="405"/>
      <c r="S601" s="405"/>
      <c r="T601" s="327"/>
      <c r="U601" s="327"/>
      <c r="V601" s="327"/>
      <c r="W601" s="327"/>
      <c r="X601" s="327"/>
      <c r="Y601" s="327"/>
    </row>
    <row r="602" spans="2:25" ht="30" customHeight="1">
      <c r="B602" s="163">
        <v>16</v>
      </c>
      <c r="C602" s="612" t="s">
        <v>118</v>
      </c>
      <c r="D602" s="613"/>
      <c r="E602" s="614"/>
      <c r="F602" s="164" t="str">
        <f>IF(ISBLANK('6桁'!F602), "", IF(ISBLANK(G602), $F$601, G602))</f>
        <v/>
      </c>
      <c r="G602" s="165"/>
      <c r="H602" s="166" t="str">
        <f>IF(ISBLANK('6桁'!H602), "", IF(ISBLANK(I602), $H$601, I602))</f>
        <v/>
      </c>
      <c r="I602" s="165"/>
      <c r="J602" s="166" t="str">
        <f>IF(ISBLANK('6桁'!J602), "", IF(ISBLANK(K602), $J$601, K602))</f>
        <v>D93J</v>
      </c>
      <c r="K602" s="165"/>
      <c r="L602" s="103"/>
      <c r="M602" s="167"/>
      <c r="N602" s="10"/>
      <c r="O602" s="22"/>
      <c r="Q602" s="228"/>
      <c r="T602" s="10"/>
      <c r="U602" s="22"/>
      <c r="V602" s="10"/>
      <c r="W602" s="22"/>
      <c r="X602" s="10"/>
      <c r="Y602" s="22"/>
    </row>
    <row r="603" spans="2:25" ht="30" customHeight="1">
      <c r="B603" s="163">
        <v>15</v>
      </c>
      <c r="C603" s="615" t="s">
        <v>48</v>
      </c>
      <c r="D603" s="616"/>
      <c r="E603" s="617"/>
      <c r="F603" s="164"/>
      <c r="G603" s="165"/>
      <c r="H603" s="166"/>
      <c r="I603" s="165"/>
      <c r="J603" s="166" t="str">
        <f>IF(ISBLANK('6桁'!J603), "", IF(ISBLANK(K603), $J$601, K603))</f>
        <v>D93J</v>
      </c>
      <c r="K603" s="165"/>
      <c r="L603" s="103"/>
      <c r="M603" s="22"/>
      <c r="N603" s="10"/>
      <c r="O603" s="22"/>
      <c r="Q603" s="228"/>
      <c r="T603" s="10"/>
      <c r="U603" s="22"/>
      <c r="V603" s="10"/>
      <c r="W603" s="22"/>
      <c r="X603" s="10"/>
      <c r="Y603" s="22"/>
    </row>
    <row r="604" spans="2:25" ht="30" customHeight="1" thickBot="1">
      <c r="B604" s="168">
        <v>13</v>
      </c>
      <c r="C604" s="538" t="s">
        <v>516</v>
      </c>
      <c r="D604" s="618"/>
      <c r="E604" s="539"/>
      <c r="F604" s="169" t="str">
        <f>IF(ISBLANK('6桁'!F604), "", IF(ISBLANK(G604), $F$601, G604))</f>
        <v>DZ02G</v>
      </c>
      <c r="G604" s="170"/>
      <c r="H604" s="171" t="str">
        <f>IF(ISBLANK('6桁'!H604), "", IF(ISBLANK(I604), $H$601, I604))</f>
        <v>DZ02G</v>
      </c>
      <c r="I604" s="170"/>
      <c r="J604" s="171" t="str">
        <f>IF(ISBLANK('6桁'!J604), "", IF(ISBLANK(K604), $J$601, K604))</f>
        <v/>
      </c>
      <c r="K604" s="170"/>
      <c r="L604" s="103"/>
      <c r="M604" s="22"/>
      <c r="N604" s="10"/>
      <c r="O604" s="22"/>
      <c r="Q604" s="228"/>
      <c r="T604" s="10"/>
      <c r="U604" s="22"/>
      <c r="V604" s="10"/>
      <c r="W604" s="22"/>
      <c r="X604" s="10"/>
      <c r="Y604" s="22"/>
    </row>
    <row r="605" spans="2:25" ht="33.75" customHeight="1">
      <c r="B605" s="545" t="s">
        <v>2039</v>
      </c>
      <c r="C605" s="545"/>
      <c r="D605" s="545"/>
      <c r="E605" s="545"/>
      <c r="F605" s="545"/>
      <c r="G605" s="545"/>
      <c r="H605" s="545"/>
      <c r="I605" s="545"/>
      <c r="J605" s="545"/>
      <c r="K605" s="545"/>
    </row>
    <row r="607" spans="2:25" s="239" customFormat="1" ht="20.100000000000001" customHeight="1" thickBot="1">
      <c r="B607" s="238" t="s">
        <v>565</v>
      </c>
      <c r="F607" s="240"/>
      <c r="H607" s="240"/>
      <c r="J607" s="240"/>
      <c r="L607" s="240"/>
      <c r="N607" s="240"/>
      <c r="P607" s="240"/>
      <c r="R607" s="240"/>
      <c r="T607" s="240"/>
      <c r="V607" s="240"/>
      <c r="X607" s="240"/>
    </row>
    <row r="608" spans="2:25" ht="20.100000000000001" customHeight="1" thickBot="1">
      <c r="B608" s="619"/>
      <c r="C608" s="595"/>
      <c r="D608" s="400"/>
      <c r="E608" s="400"/>
      <c r="F608" s="531" t="s">
        <v>453</v>
      </c>
      <c r="G608" s="532"/>
      <c r="H608" s="532"/>
      <c r="I608" s="533"/>
      <c r="J608" s="80"/>
      <c r="K608" s="161"/>
      <c r="L608" s="80"/>
      <c r="M608" s="161"/>
      <c r="N608" s="80"/>
      <c r="O608" s="161"/>
      <c r="Q608" s="11"/>
      <c r="R608" s="80"/>
      <c r="T608" s="575"/>
      <c r="U608" s="575"/>
      <c r="V608" s="575"/>
      <c r="W608" s="575"/>
      <c r="X608" s="575"/>
      <c r="Y608" s="575"/>
    </row>
    <row r="609" spans="2:27" ht="20.100000000000001" customHeight="1" thickBot="1">
      <c r="B609" s="597" t="s">
        <v>41</v>
      </c>
      <c r="C609" s="599" t="s">
        <v>157</v>
      </c>
      <c r="D609" s="600"/>
      <c r="E609" s="601"/>
      <c r="F609" s="602" t="s">
        <v>517</v>
      </c>
      <c r="G609" s="603"/>
      <c r="H609" s="603"/>
      <c r="I609" s="604"/>
      <c r="J609" s="80"/>
      <c r="K609" s="161"/>
      <c r="L609" s="80"/>
      <c r="M609" s="161"/>
      <c r="N609" s="80"/>
      <c r="O609" s="161"/>
      <c r="Q609" s="629"/>
      <c r="R609" s="611"/>
      <c r="S609" s="611"/>
      <c r="T609" s="547"/>
      <c r="U609" s="547"/>
      <c r="V609" s="547"/>
      <c r="W609" s="547"/>
      <c r="X609" s="547"/>
      <c r="Y609" s="547"/>
    </row>
    <row r="610" spans="2:27" ht="20.100000000000001" customHeight="1" thickBot="1">
      <c r="B610" s="597"/>
      <c r="C610" s="599" t="s">
        <v>159</v>
      </c>
      <c r="D610" s="600"/>
      <c r="E610" s="601"/>
      <c r="F610" s="622" t="s">
        <v>806</v>
      </c>
      <c r="G610" s="624"/>
      <c r="H610" s="622" t="s">
        <v>515</v>
      </c>
      <c r="I610" s="624"/>
      <c r="J610" s="547"/>
      <c r="K610" s="547"/>
      <c r="L610" s="80"/>
      <c r="M610" s="161"/>
      <c r="N610" s="80"/>
      <c r="O610" s="161"/>
      <c r="Q610" s="629"/>
      <c r="R610" s="611"/>
      <c r="S610" s="611"/>
      <c r="X610" s="547"/>
      <c r="Y610" s="547"/>
    </row>
    <row r="611" spans="2:27" ht="20.100000000000001" customHeight="1" thickBot="1">
      <c r="B611" s="597"/>
      <c r="C611" s="599" t="s">
        <v>513</v>
      </c>
      <c r="D611" s="600"/>
      <c r="E611" s="601"/>
      <c r="F611" s="622" t="s">
        <v>511</v>
      </c>
      <c r="G611" s="624"/>
      <c r="H611" s="622"/>
      <c r="I611" s="624"/>
      <c r="J611" s="490"/>
      <c r="K611" s="490"/>
      <c r="L611" s="403"/>
      <c r="M611" s="403"/>
      <c r="N611" s="490"/>
      <c r="O611" s="628"/>
      <c r="Q611" s="629"/>
      <c r="R611" s="611"/>
      <c r="S611" s="611"/>
      <c r="T611" s="547"/>
      <c r="U611" s="547"/>
      <c r="V611" s="547"/>
      <c r="W611" s="547"/>
      <c r="Y611" s="327"/>
    </row>
    <row r="612" spans="2:27" ht="20.100000000000001" customHeight="1" thickBot="1">
      <c r="B612" s="598"/>
      <c r="C612" s="599" t="s">
        <v>164</v>
      </c>
      <c r="D612" s="600"/>
      <c r="E612" s="601"/>
      <c r="F612" s="961" t="s">
        <v>229</v>
      </c>
      <c r="G612" s="962"/>
      <c r="H612" s="963" t="s">
        <v>2203</v>
      </c>
      <c r="I612" s="964"/>
      <c r="J612" s="490"/>
      <c r="K612" s="490"/>
      <c r="L612" s="403"/>
      <c r="M612" s="403"/>
      <c r="N612" s="490"/>
      <c r="O612" s="628"/>
      <c r="Q612" s="629"/>
      <c r="R612" s="611"/>
      <c r="S612" s="611"/>
      <c r="T612" s="547"/>
      <c r="U612" s="547"/>
      <c r="V612" s="547"/>
      <c r="W612" s="547"/>
      <c r="X612" s="547"/>
      <c r="Y612" s="547"/>
    </row>
    <row r="613" spans="2:27" ht="30" customHeight="1">
      <c r="B613" s="264">
        <v>12</v>
      </c>
      <c r="C613" s="625" t="s">
        <v>87</v>
      </c>
      <c r="D613" s="626"/>
      <c r="E613" s="627"/>
      <c r="F613" s="166" t="str">
        <f>IF(ISBLANK('6桁'!F613), "", IF(ISBLANK(G613), $F$612, G613))</f>
        <v>FMR01J</v>
      </c>
      <c r="G613" s="165"/>
      <c r="H613" s="166" t="str">
        <f>IF(ISBLANK('6桁'!H613), "", IF(ISBLANK(I613), $H$612, I613))</f>
        <v/>
      </c>
      <c r="I613" s="165"/>
      <c r="J613" s="10"/>
      <c r="K613" s="22"/>
      <c r="L613" s="10"/>
      <c r="M613" s="167"/>
      <c r="N613" s="10"/>
      <c r="O613" s="22"/>
      <c r="Q613" s="228"/>
      <c r="T613" s="10"/>
      <c r="U613" s="22"/>
      <c r="V613" s="10"/>
      <c r="W613" s="22"/>
      <c r="X613" s="10"/>
      <c r="Y613" s="22"/>
    </row>
    <row r="614" spans="2:27" ht="30" customHeight="1" thickBot="1">
      <c r="B614" s="366">
        <v>10</v>
      </c>
      <c r="C614" s="538" t="s">
        <v>88</v>
      </c>
      <c r="D614" s="618"/>
      <c r="E614" s="539"/>
      <c r="F614" s="169" t="str">
        <f>IF(ISBLANK('6桁'!F614), "", IF(ISBLANK(G614), $F$612, G614))</f>
        <v/>
      </c>
      <c r="G614" s="170"/>
      <c r="H614" s="171" t="str">
        <f>IF(ISBLANK('6桁'!H614), "", IF(ISBLANK(I614), $H$612, I614))</f>
        <v>FMR93J</v>
      </c>
      <c r="I614" s="170"/>
      <c r="J614" s="10"/>
      <c r="K614" s="22"/>
      <c r="L614" s="10"/>
      <c r="M614" s="22"/>
      <c r="N614" s="10"/>
      <c r="O614" s="22"/>
      <c r="Q614" s="228"/>
      <c r="T614" s="10"/>
      <c r="U614" s="22"/>
      <c r="V614" s="10"/>
      <c r="W614" s="22"/>
      <c r="X614" s="10"/>
      <c r="Y614" s="22"/>
    </row>
    <row r="615" spans="2:27" ht="21" customHeight="1">
      <c r="B615" s="122"/>
    </row>
    <row r="617" spans="2:27" ht="14.25" customHeight="1" thickBot="1">
      <c r="B617" s="371"/>
      <c r="C617" s="315"/>
      <c r="D617" s="315"/>
      <c r="E617" s="315"/>
      <c r="F617" s="80"/>
      <c r="G617" s="18"/>
      <c r="H617" s="74"/>
      <c r="I617" s="28"/>
      <c r="J617" s="80"/>
      <c r="K617" s="53"/>
      <c r="M617" s="11"/>
      <c r="N617" s="10"/>
      <c r="O617" s="11"/>
      <c r="P617" s="10"/>
    </row>
    <row r="618" spans="2:27" ht="20.25" thickTop="1" thickBot="1">
      <c r="B618" s="518" t="s">
        <v>35</v>
      </c>
      <c r="C618" s="519"/>
      <c r="D618" s="519"/>
      <c r="E618" s="519"/>
      <c r="F618" s="519"/>
      <c r="G618" s="519"/>
      <c r="H618" s="519"/>
      <c r="I618" s="519"/>
      <c r="J618" s="519"/>
      <c r="K618" s="519"/>
      <c r="L618" s="519"/>
      <c r="M618" s="519"/>
      <c r="N618" s="519"/>
      <c r="O618" s="519"/>
      <c r="P618" s="519"/>
      <c r="Q618" s="519"/>
      <c r="R618" s="519"/>
      <c r="S618" s="519"/>
      <c r="T618" s="519"/>
      <c r="U618" s="519"/>
      <c r="V618" s="519"/>
      <c r="W618" s="519"/>
      <c r="X618" s="519"/>
      <c r="Y618" s="519"/>
      <c r="Z618" s="519"/>
      <c r="AA618" s="520"/>
    </row>
    <row r="619" spans="2:27" ht="9.75" customHeight="1" thickTop="1"/>
    <row r="620" spans="2:27" s="239" customFormat="1" ht="20.100000000000001" customHeight="1" thickBot="1">
      <c r="B620" s="238" t="s">
        <v>95</v>
      </c>
      <c r="F620" s="240"/>
      <c r="H620" s="240"/>
      <c r="J620" s="240"/>
      <c r="L620" s="240"/>
      <c r="N620" s="240"/>
      <c r="P620" s="240"/>
      <c r="R620" s="240"/>
      <c r="T620" s="240"/>
      <c r="V620" s="240"/>
      <c r="X620" s="240"/>
    </row>
    <row r="621" spans="2:27" ht="20.100000000000001" customHeight="1" thickBot="1">
      <c r="B621" s="619"/>
      <c r="C621" s="595"/>
      <c r="D621" s="400"/>
      <c r="E621" s="400"/>
      <c r="F621" s="531" t="s">
        <v>453</v>
      </c>
      <c r="G621" s="532"/>
      <c r="H621" s="532"/>
      <c r="I621" s="532"/>
      <c r="J621" s="532"/>
      <c r="K621" s="532"/>
      <c r="L621" s="532"/>
      <c r="M621" s="532"/>
      <c r="N621" s="532"/>
      <c r="O621" s="532"/>
      <c r="P621" s="532"/>
      <c r="Q621" s="532"/>
      <c r="R621" s="532"/>
      <c r="S621" s="532"/>
      <c r="T621" s="532"/>
      <c r="U621" s="533"/>
      <c r="V621" s="11"/>
      <c r="W621" s="11"/>
      <c r="X621" s="10"/>
      <c r="Y621" s="371"/>
    </row>
    <row r="622" spans="2:27" ht="20.100000000000001" customHeight="1" thickBot="1">
      <c r="B622" s="597" t="s">
        <v>41</v>
      </c>
      <c r="C622" s="599" t="s">
        <v>157</v>
      </c>
      <c r="D622" s="600"/>
      <c r="E622" s="601"/>
      <c r="F622" s="622" t="s">
        <v>518</v>
      </c>
      <c r="G622" s="623"/>
      <c r="H622" s="623"/>
      <c r="I622" s="623"/>
      <c r="J622" s="623"/>
      <c r="K622" s="623"/>
      <c r="L622" s="623"/>
      <c r="M622" s="623"/>
      <c r="N622" s="623"/>
      <c r="O622" s="623"/>
      <c r="P622" s="623"/>
      <c r="Q622" s="623"/>
      <c r="R622" s="623"/>
      <c r="S622" s="623"/>
      <c r="T622" s="623"/>
      <c r="U622" s="624"/>
      <c r="V622" s="4"/>
      <c r="Y622" s="327"/>
    </row>
    <row r="623" spans="2:27" ht="20.100000000000001" customHeight="1" thickBot="1">
      <c r="B623" s="597"/>
      <c r="C623" s="599" t="s">
        <v>159</v>
      </c>
      <c r="D623" s="600"/>
      <c r="E623" s="601"/>
      <c r="F623" s="538" t="s">
        <v>807</v>
      </c>
      <c r="G623" s="618"/>
      <c r="H623" s="618"/>
      <c r="I623" s="539"/>
      <c r="J623" s="622" t="s">
        <v>810</v>
      </c>
      <c r="K623" s="624"/>
      <c r="L623" s="622" t="s">
        <v>811</v>
      </c>
      <c r="M623" s="624"/>
      <c r="N623" s="622" t="s">
        <v>1022</v>
      </c>
      <c r="O623" s="624"/>
      <c r="P623" s="622" t="s">
        <v>1023</v>
      </c>
      <c r="Q623" s="624"/>
      <c r="R623" s="622" t="s">
        <v>812</v>
      </c>
      <c r="S623" s="624"/>
      <c r="T623" s="622" t="s">
        <v>813</v>
      </c>
      <c r="U623" s="624"/>
      <c r="V623" s="547"/>
      <c r="W623" s="547"/>
      <c r="X623" s="327"/>
      <c r="Y623" s="327"/>
    </row>
    <row r="624" spans="2:27" ht="20.100000000000001" customHeight="1" thickBot="1">
      <c r="B624" s="597"/>
      <c r="C624" s="599" t="s">
        <v>513</v>
      </c>
      <c r="D624" s="600"/>
      <c r="E624" s="601"/>
      <c r="F624" s="622" t="s">
        <v>808</v>
      </c>
      <c r="G624" s="624"/>
      <c r="H624" s="622" t="s">
        <v>809</v>
      </c>
      <c r="I624" s="624"/>
      <c r="J624" s="622"/>
      <c r="K624" s="624"/>
      <c r="L624" s="622"/>
      <c r="M624" s="624"/>
      <c r="N624" s="622"/>
      <c r="O624" s="624"/>
      <c r="P624" s="622"/>
      <c r="Q624" s="624"/>
      <c r="R624" s="622"/>
      <c r="S624" s="624"/>
      <c r="T624" s="622"/>
      <c r="U624" s="624"/>
      <c r="V624" s="547"/>
      <c r="W624" s="547"/>
      <c r="X624" s="327"/>
      <c r="Y624" s="327"/>
    </row>
    <row r="625" spans="2:25" ht="20.100000000000001" customHeight="1" thickBot="1">
      <c r="B625" s="598"/>
      <c r="C625" s="599" t="s">
        <v>164</v>
      </c>
      <c r="D625" s="600"/>
      <c r="E625" s="601"/>
      <c r="F625" s="963" t="s">
        <v>2204</v>
      </c>
      <c r="G625" s="965"/>
      <c r="H625" s="963" t="s">
        <v>2204</v>
      </c>
      <c r="I625" s="965"/>
      <c r="J625" s="963" t="s">
        <v>2205</v>
      </c>
      <c r="K625" s="965"/>
      <c r="L625" s="963" t="s">
        <v>2206</v>
      </c>
      <c r="M625" s="965"/>
      <c r="N625" s="963" t="s">
        <v>2242</v>
      </c>
      <c r="O625" s="965"/>
      <c r="P625" s="963" t="s">
        <v>2243</v>
      </c>
      <c r="Q625" s="964"/>
      <c r="R625" s="963" t="s">
        <v>2207</v>
      </c>
      <c r="S625" s="964"/>
      <c r="T625" s="963" t="s">
        <v>2208</v>
      </c>
      <c r="U625" s="964"/>
      <c r="V625" s="547"/>
      <c r="W625" s="547"/>
      <c r="X625" s="327"/>
      <c r="Y625" s="327"/>
    </row>
    <row r="626" spans="2:25" ht="30" customHeight="1">
      <c r="B626" s="316">
        <v>18</v>
      </c>
      <c r="C626" s="634" t="s">
        <v>70</v>
      </c>
      <c r="D626" s="635"/>
      <c r="E626" s="636"/>
      <c r="F626" s="414" t="str">
        <f>IF(ISBLANK('6桁'!F626), "", IF(ISBLANK(G626), $F$625, G626))</f>
        <v/>
      </c>
      <c r="G626" s="415"/>
      <c r="H626" s="416" t="str">
        <f>IF(ISBLANK('6桁'!H626), "", IF(ISBLANK(I626), $H$625, I626))</f>
        <v/>
      </c>
      <c r="I626" s="415"/>
      <c r="J626" s="416" t="str">
        <f>IF(ISBLANK('6桁'!J626), "", IF(ISBLANK(K626), $J$625, K626))</f>
        <v/>
      </c>
      <c r="K626" s="415"/>
      <c r="L626" s="416" t="str">
        <f>IF(ISBLANK('6桁'!L626), "", IF(ISBLANK(M626), $L$625, M626))</f>
        <v/>
      </c>
      <c r="M626" s="417"/>
      <c r="N626" s="414" t="str">
        <f>IF(ISBLANK('6桁'!N626), "", IF(ISBLANK(O626), $N$625, O626))</f>
        <v>DZ301R M</v>
      </c>
      <c r="O626" s="415"/>
      <c r="P626" s="414" t="str">
        <f>IF(ISBLANK('6桁'!P626), "", IF(ISBLANK(Q626), $P$625, Q626))</f>
        <v>DZ301R S</v>
      </c>
      <c r="Q626" s="415"/>
      <c r="R626" s="416" t="str">
        <f>IF(ISBLANK('6桁'!R626), "", IF(ISBLANK(S626), $R$625, S626))</f>
        <v/>
      </c>
      <c r="S626" s="415"/>
      <c r="T626" s="416" t="str">
        <f>IF(ISBLANK('6桁'!T626), "", IF(ISBLANK(U626), $T$625, U626))</f>
        <v>DZ201R</v>
      </c>
      <c r="U626" s="415"/>
      <c r="V626" s="74"/>
      <c r="W626" s="251"/>
      <c r="X626" s="74"/>
      <c r="Y626" s="251"/>
    </row>
    <row r="627" spans="2:25" ht="30" customHeight="1">
      <c r="B627" s="391">
        <v>17</v>
      </c>
      <c r="C627" s="576" t="s">
        <v>113</v>
      </c>
      <c r="D627" s="610"/>
      <c r="E627" s="577"/>
      <c r="F627" s="398" t="str">
        <f>IF(ISBLANK('6桁'!F627), "", IF(ISBLANK(G627), $F$625, G627))</f>
        <v/>
      </c>
      <c r="G627" s="396"/>
      <c r="H627" s="398" t="str">
        <f>IF(ISBLANK('6桁'!H627), "", IF(ISBLANK(I627), $H$625, I627))</f>
        <v/>
      </c>
      <c r="I627" s="399"/>
      <c r="J627" s="398" t="str">
        <f>IF(ISBLANK('6桁'!J627), "", IF(ISBLANK(K627), $J$625, K627))</f>
        <v/>
      </c>
      <c r="K627" s="413"/>
      <c r="L627" s="398" t="str">
        <f>IF(ISBLANK('6桁'!L627), "", IF(ISBLANK(M627), $L$625, M627))</f>
        <v/>
      </c>
      <c r="M627" s="413"/>
      <c r="N627" s="398" t="str">
        <f>IF(ISBLANK('6桁'!N627), "", IF(ISBLANK(O627), $N$625, O627))</f>
        <v>DZ301R M</v>
      </c>
      <c r="O627" s="399"/>
      <c r="P627" s="190" t="str">
        <f>IF(ISBLANK('6桁'!P627), "", IF(ISBLANK(Q627), $P$625, Q627))</f>
        <v>DZ301R S</v>
      </c>
      <c r="Q627" s="191"/>
      <c r="R627" s="398" t="str">
        <f>IF(ISBLANK('6桁'!R627), "", IF(ISBLANK(S627), $R$625, S627))</f>
        <v/>
      </c>
      <c r="S627" s="399"/>
      <c r="T627" s="398" t="str">
        <f>IF(ISBLANK('6桁'!T627), "", IF(ISBLANK(U627), $T$625, U627))</f>
        <v>DZ201R</v>
      </c>
      <c r="U627" s="191"/>
      <c r="V627" s="10"/>
      <c r="W627" s="251"/>
      <c r="X627" s="10"/>
      <c r="Y627" s="123"/>
    </row>
    <row r="628" spans="2:25" ht="30" customHeight="1">
      <c r="B628" s="391">
        <v>16</v>
      </c>
      <c r="C628" s="556" t="s">
        <v>108</v>
      </c>
      <c r="D628" s="633"/>
      <c r="E628" s="557"/>
      <c r="F628" s="75" t="str">
        <f>IF(ISBLANK('6桁'!F628), "", IF(ISBLANK(G628), $F$625, G628))</f>
        <v/>
      </c>
      <c r="G628" s="402"/>
      <c r="H628" s="75" t="str">
        <f>IF(ISBLANK('6桁'!H628), "", IF(ISBLANK(I628), $H$625, I628))</f>
        <v/>
      </c>
      <c r="I628" s="174"/>
      <c r="J628" s="75" t="str">
        <f>IF(ISBLANK('6桁'!J628), "", IF(ISBLANK(K628), $J$625, K628))</f>
        <v/>
      </c>
      <c r="K628" s="115"/>
      <c r="L628" s="75" t="str">
        <f>IF(ISBLANK('6桁'!L628), "", IF(ISBLANK(M628), $L$625, M628))</f>
        <v/>
      </c>
      <c r="M628" s="115"/>
      <c r="N628" s="75" t="str">
        <f>IF(ISBLANK('6桁'!N628), "", IF(ISBLANK(O628), $N$625, O628))</f>
        <v>DZ301R M</v>
      </c>
      <c r="O628" s="174"/>
      <c r="P628" s="75" t="str">
        <f>IF(ISBLANK('6桁'!P628), "", IF(ISBLANK(Q628), $P$625, Q628))</f>
        <v>DZ301R S</v>
      </c>
      <c r="Q628" s="174"/>
      <c r="R628" s="75" t="str">
        <f>IF(ISBLANK('6桁'!R628), "", IF(ISBLANK(S628), $R$625, S628))</f>
        <v/>
      </c>
      <c r="S628" s="174"/>
      <c r="T628" s="75" t="str">
        <f>IF(ISBLANK('6桁'!T628), "", IF(ISBLANK(U628), $T$625, U628))</f>
        <v>DZ201R</v>
      </c>
      <c r="U628" s="360"/>
      <c r="V628" s="10"/>
      <c r="W628" s="251"/>
      <c r="X628" s="10"/>
      <c r="Y628" s="123"/>
    </row>
    <row r="629" spans="2:25" ht="30" customHeight="1">
      <c r="B629" s="630">
        <v>15</v>
      </c>
      <c r="C629" s="556" t="s">
        <v>45</v>
      </c>
      <c r="D629" s="633"/>
      <c r="E629" s="557"/>
      <c r="F629" s="114" t="str">
        <f>IF(ISBLANK('6桁'!F629), "", IF(ISBLANK(G629), $F$625, G629))</f>
        <v/>
      </c>
      <c r="G629" s="97"/>
      <c r="H629" s="114" t="str">
        <f>IF(ISBLANK('6桁'!H629), "", IF(ISBLANK(I629), $H$625, I629))</f>
        <v/>
      </c>
      <c r="I629" s="97"/>
      <c r="J629" s="114" t="str">
        <f>IF(ISBLANK('6桁'!J629), "", IF(ISBLANK(K629), $J$625, K629))</f>
        <v/>
      </c>
      <c r="K629" s="97"/>
      <c r="L629" s="175" t="str">
        <f>IF(ISBLANK('6桁'!L629), "", IF(ISBLANK(M629), $L$625, M629))</f>
        <v/>
      </c>
      <c r="M629" s="144"/>
      <c r="N629" s="114" t="str">
        <f>IF(ISBLANK('6桁'!N629), "", IF(ISBLANK(O629), $N$625, O629))</f>
        <v>DZ94R M21</v>
      </c>
      <c r="O629" s="441" t="s">
        <v>2209</v>
      </c>
      <c r="P629" s="175" t="str">
        <f>IF(ISBLANK('6桁'!P629), "", IF(ISBLANK(Q629), $P$625, Q629))</f>
        <v>DZ94R S11</v>
      </c>
      <c r="Q629" s="441" t="s">
        <v>2210</v>
      </c>
      <c r="R629" s="114" t="str">
        <f>IF(ISBLANK('6桁'!R629), "", IF(ISBLANK(S629), $R$625, S629))</f>
        <v>DZ94R W01</v>
      </c>
      <c r="S629" s="97"/>
      <c r="T629" s="114" t="str">
        <f>IF(ISBLANK('6桁'!T629), "", IF(ISBLANK(U629), $T$625, U629))</f>
        <v/>
      </c>
      <c r="U629" s="97"/>
      <c r="V629" s="74"/>
      <c r="W629" s="251"/>
      <c r="X629" s="74"/>
      <c r="Y629" s="251"/>
    </row>
    <row r="630" spans="2:25" ht="30" customHeight="1">
      <c r="B630" s="631"/>
      <c r="C630" s="576" t="s">
        <v>102</v>
      </c>
      <c r="D630" s="610"/>
      <c r="E630" s="577"/>
      <c r="F630" s="95" t="str">
        <f>IF(ISBLANK('6桁'!F630), "", IF(ISBLANK(G630), $F$625, G630))</f>
        <v>DZ88R</v>
      </c>
      <c r="G630" s="126"/>
      <c r="H630" s="95" t="str">
        <f>IF(ISBLANK('6桁'!H630), "", IF(ISBLANK(I630), $H$625, I630))</f>
        <v>DZ88R</v>
      </c>
      <c r="I630" s="126"/>
      <c r="J630" s="95" t="str">
        <f>IF(ISBLANK('6桁'!J630), "", IF(ISBLANK(K630), $J$625, K630))</f>
        <v>DZ74R</v>
      </c>
      <c r="K630" s="126"/>
      <c r="L630" s="95" t="str">
        <f>IF(ISBLANK('6桁'!L630), "", IF(ISBLANK(M630), $L$625, M630))</f>
        <v>DZ95R</v>
      </c>
      <c r="M630" s="126"/>
      <c r="N630" s="95" t="str">
        <f>IF(ISBLANK('6桁'!N630), "", IF(ISBLANK(O630), $N$625, O630))</f>
        <v/>
      </c>
      <c r="O630" s="96"/>
      <c r="P630" s="176" t="str">
        <f>IF(ISBLANK('6桁'!P630), "", IF(ISBLANK(Q630), $P$625, Q630))</f>
        <v/>
      </c>
      <c r="Q630" s="96"/>
      <c r="R630" s="176" t="str">
        <f>IF(ISBLANK('6桁'!R630), "", IF(ISBLANK(S630), $R$625, S630))</f>
        <v/>
      </c>
      <c r="S630" s="96"/>
      <c r="T630" s="176" t="str">
        <f>IF(ISBLANK('6桁'!T630), "", IF(ISBLANK(U630), $T$625, U630))</f>
        <v/>
      </c>
      <c r="U630" s="96"/>
      <c r="V630" s="74"/>
      <c r="W630" s="251"/>
      <c r="X630" s="74"/>
      <c r="Y630" s="251"/>
    </row>
    <row r="631" spans="2:25" ht="30" customHeight="1">
      <c r="B631" s="631"/>
      <c r="C631" s="576" t="s">
        <v>109</v>
      </c>
      <c r="D631" s="610"/>
      <c r="E631" s="577"/>
      <c r="F631" s="95" t="str">
        <f>IF(ISBLANK('6桁'!F631), "", IF(ISBLANK(G631), $F$625, G631))</f>
        <v>DZ88R</v>
      </c>
      <c r="G631" s="126"/>
      <c r="H631" s="95" t="str">
        <f>IF(ISBLANK('6桁'!H631), "", IF(ISBLANK(I631), $H$625, I631))</f>
        <v>DZ88R</v>
      </c>
      <c r="I631" s="126"/>
      <c r="J631" s="95" t="str">
        <f>IF(ISBLANK('6桁'!J631), "", IF(ISBLANK(K631), $J$625, K631))</f>
        <v/>
      </c>
      <c r="K631" s="126"/>
      <c r="L631" s="95" t="str">
        <f>IF(ISBLANK('6桁'!L631), "", IF(ISBLANK(M631), $L$625, M631))</f>
        <v>DZ95R</v>
      </c>
      <c r="M631" s="126"/>
      <c r="N631" s="95" t="str">
        <f>IF(ISBLANK('6桁'!N631), "", IF(ISBLANK(O631), $N$625, O631))</f>
        <v/>
      </c>
      <c r="O631" s="96"/>
      <c r="P631" s="176" t="str">
        <f>IF(ISBLANK('6桁'!P631), "", IF(ISBLANK(Q631), $P$625, Q631))</f>
        <v/>
      </c>
      <c r="Q631" s="96"/>
      <c r="R631" s="176" t="str">
        <f>IF(ISBLANK('6桁'!R631), "", IF(ISBLANK(S631), $R$625, S631))</f>
        <v/>
      </c>
      <c r="S631" s="96"/>
      <c r="T631" s="176" t="str">
        <f>IF(ISBLANK('6桁'!T631), "", IF(ISBLANK(U631), $T$625, U631))</f>
        <v/>
      </c>
      <c r="U631" s="96"/>
      <c r="V631" s="74"/>
      <c r="W631" s="251"/>
      <c r="X631" s="74"/>
      <c r="Y631" s="251"/>
    </row>
    <row r="632" spans="2:25" ht="30" customHeight="1">
      <c r="B632" s="631"/>
      <c r="C632" s="576" t="s">
        <v>735</v>
      </c>
      <c r="D632" s="610"/>
      <c r="E632" s="577"/>
      <c r="F632" s="95" t="str">
        <f>IF(ISBLANK('6桁'!F632), "", IF(ISBLANK(G632), $F$625, G632))</f>
        <v/>
      </c>
      <c r="G632" s="96"/>
      <c r="H632" s="176" t="str">
        <f>IF(ISBLANK('6桁'!H632), "", IF(ISBLANK(I632), $H$625, I632))</f>
        <v/>
      </c>
      <c r="I632" s="96"/>
      <c r="J632" s="176" t="str">
        <f>IF(ISBLANK('6桁'!J632), "", IF(ISBLANK(K632), $J$625, K632))</f>
        <v/>
      </c>
      <c r="K632" s="96"/>
      <c r="L632" s="176" t="str">
        <f>IF(ISBLANK('6桁'!L632), "", IF(ISBLANK(M632), $L$625, M632))</f>
        <v>DZ95R</v>
      </c>
      <c r="M632" s="126"/>
      <c r="N632" s="95" t="str">
        <f>IF(ISBLANK('6桁'!N632), "", IF(ISBLANK(O632), $N$625, O632))</f>
        <v/>
      </c>
      <c r="O632" s="96"/>
      <c r="P632" s="176" t="str">
        <f>IF(ISBLANK('6桁'!P632), "", IF(ISBLANK(Q632), $P$625, Q632))</f>
        <v/>
      </c>
      <c r="Q632" s="96"/>
      <c r="R632" s="176" t="str">
        <f>IF(ISBLANK('6桁'!R632), "", IF(ISBLANK(S632), $R$625, S632))</f>
        <v/>
      </c>
      <c r="S632" s="96"/>
      <c r="T632" s="176" t="str">
        <f>IF(ISBLANK('6桁'!T632), "", IF(ISBLANK(U632), $T$625, U632))</f>
        <v/>
      </c>
      <c r="U632" s="96"/>
      <c r="V632" s="74"/>
      <c r="W632" s="251"/>
      <c r="X632" s="74"/>
      <c r="Y632" s="251"/>
    </row>
    <row r="633" spans="2:25" ht="30" customHeight="1">
      <c r="B633" s="631"/>
      <c r="C633" s="576" t="s">
        <v>176</v>
      </c>
      <c r="D633" s="610"/>
      <c r="E633" s="577"/>
      <c r="F633" s="95" t="str">
        <f>IF(ISBLANK('6桁'!F633), "", IF(ISBLANK(G633), $F$625, G633))</f>
        <v>DZ88R</v>
      </c>
      <c r="G633" s="96"/>
      <c r="H633" s="176" t="str">
        <f>IF(ISBLANK('6桁'!H633), "", IF(ISBLANK(I633), $H$625, I633))</f>
        <v>DZ88R</v>
      </c>
      <c r="I633" s="96"/>
      <c r="J633" s="176" t="str">
        <f>IF(ISBLANK('6桁'!J633), "", IF(ISBLANK(K633), $J$625, K633))</f>
        <v>DZ74R</v>
      </c>
      <c r="K633" s="96"/>
      <c r="L633" s="176" t="str">
        <f>IF(ISBLANK('6桁'!L633), "", IF(ISBLANK(M633), $L$625, M633))</f>
        <v>DZ95R</v>
      </c>
      <c r="M633" s="126"/>
      <c r="N633" s="95" t="str">
        <f>IF(ISBLANK('6桁'!N633), "", IF(ISBLANK(O633), $N$625, O633))</f>
        <v/>
      </c>
      <c r="O633" s="96"/>
      <c r="P633" s="176" t="str">
        <f>IF(ISBLANK('6桁'!P633), "", IF(ISBLANK(Q633), $P$625, Q633))</f>
        <v/>
      </c>
      <c r="Q633" s="96"/>
      <c r="R633" s="176" t="str">
        <f>IF(ISBLANK('6桁'!R633), "", IF(ISBLANK(S633), $R$625, S633))</f>
        <v/>
      </c>
      <c r="S633" s="96"/>
      <c r="T633" s="176" t="str">
        <f>IF(ISBLANK('6桁'!T633), "", IF(ISBLANK(U633), $T$625, U633))</f>
        <v/>
      </c>
      <c r="U633" s="96"/>
      <c r="V633" s="74"/>
      <c r="W633" s="251"/>
      <c r="X633" s="74"/>
      <c r="Y633" s="251"/>
    </row>
    <row r="634" spans="2:25" ht="30" customHeight="1">
      <c r="B634" s="631"/>
      <c r="C634" s="576" t="s">
        <v>107</v>
      </c>
      <c r="D634" s="610"/>
      <c r="E634" s="577"/>
      <c r="F634" s="95" t="str">
        <f>IF(ISBLANK('6桁'!F634), "", IF(ISBLANK(G634), $F$625, G634))</f>
        <v>DZ88R</v>
      </c>
      <c r="G634" s="96"/>
      <c r="H634" s="176" t="str">
        <f>IF(ISBLANK('6桁'!H634), "", IF(ISBLANK(I634), $H$625, I634))</f>
        <v>DZ88R</v>
      </c>
      <c r="I634" s="96"/>
      <c r="J634" s="176" t="str">
        <f>IF(ISBLANK('6桁'!J634), "", IF(ISBLANK(K634), $J$625, K634))</f>
        <v>DZ74R</v>
      </c>
      <c r="K634" s="96"/>
      <c r="L634" s="176" t="str">
        <f>IF(ISBLANK('6桁'!L634), "", IF(ISBLANK(M634), $L$625, M634))</f>
        <v/>
      </c>
      <c r="M634" s="126"/>
      <c r="N634" s="95" t="str">
        <f>IF(ISBLANK('6桁'!N634), "", IF(ISBLANK(O634), $N$625, O634))</f>
        <v/>
      </c>
      <c r="O634" s="96"/>
      <c r="P634" s="176" t="str">
        <f>IF(ISBLANK('6桁'!P634), "", IF(ISBLANK(Q634), $P$625, Q634))</f>
        <v/>
      </c>
      <c r="Q634" s="96"/>
      <c r="R634" s="176" t="str">
        <f>IF(ISBLANK('6桁'!R634), "", IF(ISBLANK(S634), $R$625, S634))</f>
        <v/>
      </c>
      <c r="S634" s="96"/>
      <c r="T634" s="176" t="str">
        <f>IF(ISBLANK('6桁'!T634), "", IF(ISBLANK(U634), $T$625, U634))</f>
        <v/>
      </c>
      <c r="U634" s="96"/>
      <c r="V634" s="74"/>
      <c r="W634" s="251"/>
      <c r="X634" s="74"/>
      <c r="Y634" s="251"/>
    </row>
    <row r="635" spans="2:25" ht="30" customHeight="1">
      <c r="B635" s="632"/>
      <c r="C635" s="576" t="s">
        <v>109</v>
      </c>
      <c r="D635" s="610"/>
      <c r="E635" s="577"/>
      <c r="F635" s="111" t="str">
        <f>IF(ISBLANK('6桁'!F635), "", IF(ISBLANK(G635), $F$625, G635))</f>
        <v>DZ88R</v>
      </c>
      <c r="G635" s="99"/>
      <c r="H635" s="111" t="str">
        <f>IF(ISBLANK('6桁'!H635), "", IF(ISBLANK(I635), $H$625, I635))</f>
        <v>DZ88R</v>
      </c>
      <c r="I635" s="99"/>
      <c r="J635" s="111" t="str">
        <f>IF(ISBLANK('6桁'!J635), "", IF(ISBLANK(K635), $J$625, K635))</f>
        <v>DZ74R</v>
      </c>
      <c r="K635" s="99"/>
      <c r="L635" s="177" t="str">
        <f>IF(ISBLANK('6桁'!L635), "", IF(ISBLANK(M635), $L$625, M635))</f>
        <v/>
      </c>
      <c r="M635" s="142"/>
      <c r="N635" s="111" t="str">
        <f>IF(ISBLANK('6桁'!N635), "", IF(ISBLANK(O635), $N$625, O635))</f>
        <v/>
      </c>
      <c r="O635" s="99"/>
      <c r="P635" s="177" t="str">
        <f>IF(ISBLANK('6桁'!P635), "", IF(ISBLANK(Q635), $P$625, Q635))</f>
        <v/>
      </c>
      <c r="Q635" s="99"/>
      <c r="R635" s="177" t="str">
        <f>IF(ISBLANK('6桁'!R635), "", IF(ISBLANK(S635), $R$625, S635))</f>
        <v/>
      </c>
      <c r="S635" s="99"/>
      <c r="T635" s="177" t="str">
        <f>IF(ISBLANK('6桁'!T635), "", IF(ISBLANK(U635), $T$625, U635))</f>
        <v/>
      </c>
      <c r="U635" s="99"/>
      <c r="V635" s="74"/>
      <c r="W635" s="251"/>
      <c r="X635" s="74"/>
      <c r="Y635" s="251"/>
    </row>
    <row r="636" spans="2:25" ht="30" customHeight="1" thickBot="1">
      <c r="B636" s="392">
        <v>14</v>
      </c>
      <c r="C636" s="514" t="s">
        <v>173</v>
      </c>
      <c r="D636" s="555"/>
      <c r="E636" s="515"/>
      <c r="F636" s="118" t="str">
        <f>IF(ISBLANK('6桁'!F636), "", IF(ISBLANK(G636), $F$625, G636))</f>
        <v>DZ88R</v>
      </c>
      <c r="G636" s="119"/>
      <c r="H636" s="118" t="str">
        <f>IF(ISBLANK('6桁'!H636), "", IF(ISBLANK(I636), $H$625, I636))</f>
        <v>DZ88R</v>
      </c>
      <c r="I636" s="119"/>
      <c r="J636" s="118" t="str">
        <f>IF(ISBLANK('6桁'!J636), "", IF(ISBLANK(K636), $J$625, K636))</f>
        <v>DZ74R</v>
      </c>
      <c r="K636" s="119"/>
      <c r="L636" s="118" t="str">
        <f>IF(ISBLANK('6桁'!L636), "", IF(ISBLANK(M636), $L$625, M636))</f>
        <v/>
      </c>
      <c r="M636" s="127"/>
      <c r="N636" s="118" t="str">
        <f>IF(ISBLANK('6桁'!N636), "", IF(ISBLANK(O636), $N$625, O636))</f>
        <v/>
      </c>
      <c r="O636" s="119"/>
      <c r="P636" s="178" t="str">
        <f>IF(ISBLANK('6桁'!P636), "", IF(ISBLANK(Q636), $P$625, Q636))</f>
        <v/>
      </c>
      <c r="Q636" s="119"/>
      <c r="R636" s="118" t="str">
        <f>IF(ISBLANK('6桁'!R636), "", IF(ISBLANK(S636), $R$625, S636))</f>
        <v/>
      </c>
      <c r="S636" s="179"/>
      <c r="T636" s="118" t="str">
        <f>IF(ISBLANK('6桁'!T636), "", IF(ISBLANK(U636), $T$625, U636))</f>
        <v/>
      </c>
      <c r="U636" s="179"/>
      <c r="V636" s="74"/>
      <c r="W636" s="180"/>
      <c r="X636" s="74"/>
      <c r="Y636" s="180"/>
    </row>
    <row r="637" spans="2:25" ht="18" customHeight="1">
      <c r="B637" s="122" t="s">
        <v>934</v>
      </c>
    </row>
    <row r="638" spans="2:25" ht="13.5" customHeight="1"/>
    <row r="639" spans="2:25" s="239" customFormat="1" ht="20.100000000000001" customHeight="1" thickBot="1">
      <c r="B639" s="238" t="s">
        <v>95</v>
      </c>
      <c r="F639" s="240"/>
      <c r="H639" s="240"/>
      <c r="J639" s="240"/>
      <c r="L639" s="240"/>
      <c r="N639" s="240"/>
      <c r="P639" s="240"/>
      <c r="R639" s="240"/>
      <c r="T639" s="240"/>
      <c r="V639" s="240"/>
      <c r="X639" s="240"/>
    </row>
    <row r="640" spans="2:25" ht="20.100000000000001" customHeight="1" thickBot="1">
      <c r="B640" s="619"/>
      <c r="C640" s="595"/>
      <c r="D640" s="400"/>
      <c r="E640" s="400"/>
      <c r="F640" s="531" t="s">
        <v>453</v>
      </c>
      <c r="G640" s="532"/>
      <c r="H640" s="532"/>
      <c r="I640" s="533"/>
      <c r="J640" s="103"/>
      <c r="K640" s="371"/>
      <c r="L640" s="10"/>
      <c r="M640" s="371"/>
      <c r="N640" s="10"/>
      <c r="O640" s="371"/>
      <c r="P640" s="10"/>
      <c r="Q640" s="371"/>
      <c r="R640" s="10"/>
      <c r="S640" s="371"/>
      <c r="T640" s="10"/>
      <c r="U640" s="371"/>
      <c r="V640" s="10"/>
      <c r="W640" s="371"/>
      <c r="X640" s="10"/>
      <c r="Y640" s="371"/>
    </row>
    <row r="641" spans="2:27" ht="20.100000000000001" customHeight="1" thickBot="1">
      <c r="B641" s="597" t="s">
        <v>41</v>
      </c>
      <c r="C641" s="599" t="s">
        <v>157</v>
      </c>
      <c r="D641" s="600"/>
      <c r="E641" s="601"/>
      <c r="F641" s="622" t="s">
        <v>97</v>
      </c>
      <c r="G641" s="623"/>
      <c r="H641" s="623"/>
      <c r="I641" s="624"/>
      <c r="J641" s="105"/>
      <c r="K641" s="327"/>
      <c r="M641" s="327"/>
      <c r="O641" s="327"/>
      <c r="Q641" s="327"/>
      <c r="S641" s="327"/>
    </row>
    <row r="642" spans="2:27" ht="20.100000000000001" customHeight="1" thickBot="1">
      <c r="B642" s="597"/>
      <c r="C642" s="599" t="s">
        <v>159</v>
      </c>
      <c r="D642" s="600"/>
      <c r="E642" s="601"/>
      <c r="F642" s="622" t="s">
        <v>816</v>
      </c>
      <c r="G642" s="624"/>
      <c r="H642" s="622" t="s">
        <v>821</v>
      </c>
      <c r="I642" s="623"/>
      <c r="J642" s="105"/>
      <c r="K642" s="327"/>
      <c r="M642" s="327"/>
      <c r="O642" s="327"/>
      <c r="Q642" s="327"/>
      <c r="S642" s="327"/>
    </row>
    <row r="643" spans="2:27" ht="20.100000000000001" customHeight="1" thickBot="1">
      <c r="B643" s="597"/>
      <c r="C643" s="599" t="s">
        <v>513</v>
      </c>
      <c r="D643" s="600"/>
      <c r="E643" s="601"/>
      <c r="F643" s="622" t="s">
        <v>884</v>
      </c>
      <c r="G643" s="624"/>
      <c r="H643" s="622"/>
      <c r="I643" s="623"/>
      <c r="J643" s="105"/>
      <c r="K643" s="327"/>
      <c r="M643" s="327"/>
      <c r="O643" s="327"/>
      <c r="Q643" s="327"/>
      <c r="S643" s="327"/>
    </row>
    <row r="644" spans="2:27" ht="20.100000000000001" customHeight="1" thickBot="1">
      <c r="B644" s="598"/>
      <c r="C644" s="599" t="s">
        <v>164</v>
      </c>
      <c r="D644" s="600"/>
      <c r="E644" s="601"/>
      <c r="F644" s="963" t="s">
        <v>2211</v>
      </c>
      <c r="G644" s="964"/>
      <c r="H644" s="963" t="s">
        <v>2212</v>
      </c>
      <c r="I644" s="965"/>
      <c r="J644" s="105"/>
      <c r="K644" s="327"/>
      <c r="M644" s="327"/>
      <c r="O644" s="327"/>
      <c r="Q644" s="327"/>
      <c r="S644" s="327"/>
    </row>
    <row r="645" spans="2:27" ht="30" customHeight="1">
      <c r="B645" s="630">
        <v>14</v>
      </c>
      <c r="C645" s="534" t="s">
        <v>814</v>
      </c>
      <c r="D645" s="637"/>
      <c r="E645" s="535"/>
      <c r="F645" s="75" t="str">
        <f>IF(ISBLANK('6桁'!F645), "", IF(ISBLANK(G645), $F$644, G645))</f>
        <v>SP85R</v>
      </c>
      <c r="G645" s="57"/>
      <c r="H645" s="397" t="str">
        <f>IF(ISBLANK('6桁'!H645), "", IF(ISBLANK(I645), $H$644, I645))</f>
        <v>SP73R</v>
      </c>
      <c r="I645" s="640"/>
      <c r="J645" s="103"/>
      <c r="K645" s="123"/>
      <c r="M645" s="123"/>
      <c r="N645" s="10"/>
      <c r="O645" s="123"/>
      <c r="P645" s="10"/>
      <c r="Q645" s="123"/>
      <c r="R645" s="10"/>
      <c r="S645" s="123"/>
    </row>
    <row r="646" spans="2:27" ht="30" customHeight="1" thickBot="1">
      <c r="B646" s="632"/>
      <c r="C646" s="615"/>
      <c r="D646" s="616"/>
      <c r="E646" s="617"/>
      <c r="F646" s="398" t="str">
        <f>IF(ISBLANK('6桁'!F646), "", IF(ISBLANK(G646), $F$644, G646))</f>
        <v>SP85R</v>
      </c>
      <c r="G646" s="181"/>
      <c r="H646" s="398" t="str">
        <f>IF(ISBLANK('6桁'!H646), "", IF(ISBLANK(I646), $F$644, I646))</f>
        <v/>
      </c>
      <c r="I646" s="641"/>
      <c r="J646" s="103"/>
      <c r="K646" s="123"/>
      <c r="M646" s="123"/>
      <c r="N646" s="10"/>
      <c r="O646" s="123"/>
      <c r="P646" s="10"/>
      <c r="Q646" s="123"/>
      <c r="R646" s="10"/>
      <c r="S646" s="123"/>
    </row>
    <row r="647" spans="2:27" ht="30" customHeight="1">
      <c r="B647" s="630">
        <v>13</v>
      </c>
      <c r="C647" s="553" t="s">
        <v>815</v>
      </c>
      <c r="D647" s="573"/>
      <c r="E647" s="554"/>
      <c r="F647" s="75" t="str">
        <f>IF(ISBLANK('6桁'!F647), "", IF(ISBLANK(G647), $F$644, G647))</f>
        <v>SP85R</v>
      </c>
      <c r="G647" s="57"/>
      <c r="H647" s="397" t="str">
        <f>IF(ISBLANK('6桁'!H647), "", IF(ISBLANK(I647), $H$644, I647))</f>
        <v>SP73R</v>
      </c>
      <c r="I647" s="654"/>
      <c r="J647" s="103"/>
      <c r="K647" s="123"/>
      <c r="M647" s="123"/>
      <c r="N647" s="10"/>
      <c r="O647" s="123"/>
      <c r="P647" s="10"/>
      <c r="Q647" s="123"/>
      <c r="R647" s="10"/>
      <c r="S647" s="123"/>
    </row>
    <row r="648" spans="2:27" ht="30" customHeight="1" thickBot="1">
      <c r="B648" s="651"/>
      <c r="C648" s="538"/>
      <c r="D648" s="618"/>
      <c r="E648" s="539"/>
      <c r="F648" s="15" t="str">
        <f>IF(ISBLANK('6桁'!F648), "", IF(ISBLANK(G648), $F$644, G648))</f>
        <v>SP85R</v>
      </c>
      <c r="G648" s="31"/>
      <c r="H648" s="398" t="str">
        <f>IF(ISBLANK('6桁'!H648), "", IF(ISBLANK(I648), $F$644, I648))</f>
        <v/>
      </c>
      <c r="I648" s="655"/>
      <c r="J648" s="103"/>
      <c r="K648" s="123"/>
      <c r="M648" s="123"/>
      <c r="N648" s="10"/>
      <c r="O648" s="123"/>
      <c r="P648" s="10"/>
      <c r="Q648" s="123"/>
      <c r="R648" s="10"/>
      <c r="S648" s="123"/>
    </row>
    <row r="649" spans="2:27" ht="21.75" customHeight="1">
      <c r="B649" s="122"/>
    </row>
    <row r="650" spans="2:27" ht="13.5" customHeight="1"/>
    <row r="652" spans="2:27" ht="14.25" customHeight="1" thickBot="1"/>
    <row r="653" spans="2:27" ht="20.25" thickTop="1" thickBot="1">
      <c r="B653" s="518" t="s">
        <v>520</v>
      </c>
      <c r="C653" s="519"/>
      <c r="D653" s="519"/>
      <c r="E653" s="519"/>
      <c r="F653" s="519"/>
      <c r="G653" s="519"/>
      <c r="H653" s="519"/>
      <c r="I653" s="519"/>
      <c r="J653" s="519"/>
      <c r="K653" s="519"/>
      <c r="L653" s="519"/>
      <c r="M653" s="519"/>
      <c r="N653" s="519"/>
      <c r="O653" s="519"/>
      <c r="P653" s="519"/>
      <c r="Q653" s="519"/>
      <c r="R653" s="519"/>
      <c r="S653" s="519"/>
      <c r="T653" s="519"/>
      <c r="U653" s="519"/>
      <c r="V653" s="519"/>
      <c r="W653" s="519"/>
      <c r="X653" s="519"/>
      <c r="Y653" s="519"/>
      <c r="Z653" s="519"/>
      <c r="AA653" s="520"/>
    </row>
    <row r="654" spans="2:27" ht="14.25" thickTop="1">
      <c r="C654" s="40"/>
      <c r="D654" s="40"/>
      <c r="E654" s="40"/>
      <c r="F654" s="79"/>
      <c r="H654" s="79"/>
      <c r="K654" s="52"/>
      <c r="M654" s="52"/>
      <c r="Q654" s="52"/>
    </row>
    <row r="655" spans="2:27" ht="14.25" thickBot="1">
      <c r="B655" s="11"/>
    </row>
    <row r="656" spans="2:27" ht="20.100000000000001" customHeight="1" thickBot="1">
      <c r="B656" s="498" t="s">
        <v>524</v>
      </c>
      <c r="C656" s="606"/>
      <c r="D656" s="499"/>
      <c r="E656" s="506" t="s">
        <v>1127</v>
      </c>
      <c r="F656" s="637"/>
      <c r="G656" s="535"/>
      <c r="H656" s="531" t="s">
        <v>453</v>
      </c>
      <c r="I656" s="532"/>
      <c r="J656" s="532"/>
      <c r="K656" s="532"/>
      <c r="L656" s="532"/>
      <c r="M656" s="533"/>
      <c r="N656" s="531" t="s">
        <v>455</v>
      </c>
      <c r="O656" s="532"/>
      <c r="P656" s="532"/>
      <c r="Q656" s="533"/>
      <c r="X656" s="4"/>
    </row>
    <row r="657" spans="2:24" ht="39.950000000000003" customHeight="1">
      <c r="B657" s="500"/>
      <c r="C657" s="605"/>
      <c r="D657" s="501"/>
      <c r="E657" s="547"/>
      <c r="F657" s="547"/>
      <c r="G657" s="537"/>
      <c r="H657" s="516" t="s">
        <v>2041</v>
      </c>
      <c r="I657" s="507"/>
      <c r="J657" s="516" t="s">
        <v>792</v>
      </c>
      <c r="K657" s="507"/>
      <c r="L657" s="516" t="s">
        <v>794</v>
      </c>
      <c r="M657" s="507"/>
      <c r="N657" s="516" t="s">
        <v>797</v>
      </c>
      <c r="O657" s="507"/>
      <c r="P657" s="516" t="s">
        <v>788</v>
      </c>
      <c r="Q657" s="507"/>
      <c r="X657" s="4"/>
    </row>
    <row r="658" spans="2:24" ht="20.100000000000001" customHeight="1" thickBot="1">
      <c r="B658" s="558"/>
      <c r="C658" s="656"/>
      <c r="D658" s="559"/>
      <c r="E658" s="618"/>
      <c r="F658" s="618"/>
      <c r="G658" s="539"/>
      <c r="H658" s="956" t="s">
        <v>2196</v>
      </c>
      <c r="I658" s="957"/>
      <c r="J658" s="947" t="s">
        <v>2213</v>
      </c>
      <c r="K658" s="948"/>
      <c r="L658" s="947" t="s">
        <v>2214</v>
      </c>
      <c r="M658" s="948"/>
      <c r="N658" s="947" t="s">
        <v>2215</v>
      </c>
      <c r="O658" s="948"/>
      <c r="P658" s="947" t="s">
        <v>2198</v>
      </c>
      <c r="Q658" s="948"/>
      <c r="X658" s="4"/>
    </row>
    <row r="659" spans="2:24" ht="30" customHeight="1">
      <c r="B659" s="645" t="s">
        <v>2042</v>
      </c>
      <c r="C659" s="646"/>
      <c r="D659" s="647"/>
      <c r="E659" s="645" t="s">
        <v>1128</v>
      </c>
      <c r="F659" s="646"/>
      <c r="G659" s="647"/>
      <c r="H659" s="91" t="str">
        <f>IF(ISBLANK('6桁'!H659), "", IF(ISBLANK(I659), $H$658, I659))</f>
        <v/>
      </c>
      <c r="I659" s="125"/>
      <c r="J659" s="91" t="str">
        <f>IF(ISBLANK('6桁'!J659), "", IF(ISBLANK(K659), $J$658, K659))</f>
        <v/>
      </c>
      <c r="K659" s="125"/>
      <c r="L659" s="182" t="str">
        <f>IF(ISBLANK('6桁'!L659), "", IF(ISBLANK(M659), $L$658, M659))</f>
        <v>TG4</v>
      </c>
      <c r="M659" s="125"/>
      <c r="N659" s="426" t="str">
        <f>IF(ISBLANK('6桁'!N659), "", IF(ISBLANK(O659), $N$658, O659))</f>
        <v/>
      </c>
      <c r="O659" s="124"/>
      <c r="P659" s="426" t="str">
        <f>IF(ISBLANK('6桁'!P659), "", IF(ISBLANK(Q659), $P$658, Q659))</f>
        <v/>
      </c>
      <c r="Q659" s="106"/>
      <c r="X659" s="4"/>
    </row>
    <row r="660" spans="2:24" ht="30" customHeight="1">
      <c r="B660" s="648" t="s">
        <v>2043</v>
      </c>
      <c r="C660" s="649"/>
      <c r="D660" s="650"/>
      <c r="E660" s="648" t="s">
        <v>1129</v>
      </c>
      <c r="F660" s="649"/>
      <c r="G660" s="650"/>
      <c r="H660" s="94" t="str">
        <f>IF(ISBLANK('6桁'!H660), "", IF(ISBLANK(I660), $H$658, I660))</f>
        <v/>
      </c>
      <c r="I660" s="360"/>
      <c r="J660" s="94" t="str">
        <f>IF(ISBLANK('6桁'!J660), "", IF(ISBLANK(K660), $J$658, K660))</f>
        <v/>
      </c>
      <c r="K660" s="360"/>
      <c r="L660" s="194" t="str">
        <f>IF(ISBLANK('6桁'!L660), "", IF(ISBLANK(M660), $L$658, M660))</f>
        <v>TG4</v>
      </c>
      <c r="M660" s="360"/>
      <c r="N660" s="423" t="str">
        <f>IF(ISBLANK('6桁'!N660), "", IF(ISBLANK(O660), $N$658, O660))</f>
        <v/>
      </c>
      <c r="O660" s="133"/>
      <c r="P660" s="423" t="str">
        <f>IF(ISBLANK('6桁'!P660), "", IF(ISBLANK(Q660), $P$658, Q660))</f>
        <v/>
      </c>
      <c r="Q660" s="288"/>
      <c r="X660" s="4"/>
    </row>
    <row r="661" spans="2:24" ht="30" customHeight="1">
      <c r="B661" s="648" t="s">
        <v>2043</v>
      </c>
      <c r="C661" s="649"/>
      <c r="D661" s="650"/>
      <c r="E661" s="648" t="s">
        <v>1130</v>
      </c>
      <c r="F661" s="649"/>
      <c r="G661" s="650"/>
      <c r="H661" s="95" t="str">
        <f>IF(ISBLANK('6桁'!H661), "", IF(ISBLANK(I661), $H$658, I661))</f>
        <v/>
      </c>
      <c r="I661" s="96"/>
      <c r="J661" s="95" t="str">
        <f>IF(ISBLANK('6桁'!J661), "", IF(ISBLANK(K661), $J$658, K661))</f>
        <v/>
      </c>
      <c r="K661" s="96"/>
      <c r="L661" s="183" t="str">
        <f>IF(ISBLANK('6桁'!L661), "", IF(ISBLANK(M661), $L$658, M661))</f>
        <v>TG4</v>
      </c>
      <c r="M661" s="96"/>
      <c r="N661" s="420" t="str">
        <f>IF(ISBLANK('6桁'!N661), "", IF(ISBLANK(O661), $N$658, O661))</f>
        <v/>
      </c>
      <c r="O661" s="126"/>
      <c r="P661" s="420" t="str">
        <f>IF(ISBLANK('6桁'!P661), "", IF(ISBLANK(Q661), $P$658, Q661))</f>
        <v/>
      </c>
      <c r="Q661" s="109"/>
      <c r="X661" s="4"/>
    </row>
    <row r="662" spans="2:24" ht="30" customHeight="1">
      <c r="B662" s="657" t="s">
        <v>2044</v>
      </c>
      <c r="C662" s="658"/>
      <c r="D662" s="659"/>
      <c r="E662" s="657" t="s">
        <v>1129</v>
      </c>
      <c r="F662" s="658"/>
      <c r="G662" s="659"/>
      <c r="H662" s="111" t="str">
        <f>IF(ISBLANK('6桁'!H662), "", IF(ISBLANK(I662), $H$658, I662))</f>
        <v/>
      </c>
      <c r="I662" s="99"/>
      <c r="J662" s="111" t="str">
        <f>IF(ISBLANK('6桁'!J662), "", IF(ISBLANK(K662), $J$658, K662))</f>
        <v/>
      </c>
      <c r="K662" s="99"/>
      <c r="L662" s="184" t="str">
        <f>IF(ISBLANK('6桁'!L662), "", IF(ISBLANK(M662), $L$658, M662))</f>
        <v>TG4</v>
      </c>
      <c r="M662" s="99"/>
      <c r="N662" s="421" t="str">
        <f>IF(ISBLANK('6桁'!N662), "", IF(ISBLANK(O662), $N$658, O662))</f>
        <v/>
      </c>
      <c r="O662" s="142"/>
      <c r="P662" s="421" t="str">
        <f>IF(ISBLANK('6桁'!P662), "", IF(ISBLANK(Q662), $P$658, Q662))</f>
        <v/>
      </c>
      <c r="Q662" s="113"/>
      <c r="X662" s="4"/>
    </row>
    <row r="663" spans="2:24" ht="30" customHeight="1">
      <c r="B663" s="642" t="s">
        <v>2045</v>
      </c>
      <c r="C663" s="643"/>
      <c r="D663" s="644"/>
      <c r="E663" s="642" t="s">
        <v>1129</v>
      </c>
      <c r="F663" s="643"/>
      <c r="G663" s="644"/>
      <c r="H663" s="185" t="str">
        <f>IF(ISBLANK('6桁'!H663), "", IF(ISBLANK(I663), $H$658, I663))</f>
        <v/>
      </c>
      <c r="I663" s="186"/>
      <c r="J663" s="185" t="str">
        <f>IF(ISBLANK('6桁'!J663), "", IF(ISBLANK(K663), $J$658, K663))</f>
        <v/>
      </c>
      <c r="K663" s="186"/>
      <c r="L663" s="187" t="str">
        <f>IF(ISBLANK('6桁'!L663), "", IF(ISBLANK(M663), $L$658, M663))</f>
        <v>TG4</v>
      </c>
      <c r="M663" s="186"/>
      <c r="N663" s="434" t="str">
        <f>IF(ISBLANK('6桁'!N663), "", IF(ISBLANK(O663), $N$658, O663))</f>
        <v/>
      </c>
      <c r="O663" s="188"/>
      <c r="P663" s="434" t="str">
        <f>IF(ISBLANK('6桁'!P663), "", IF(ISBLANK(Q663), $P$658, Q663))</f>
        <v/>
      </c>
      <c r="Q663" s="189"/>
      <c r="X663" s="4"/>
    </row>
    <row r="664" spans="2:24" ht="30" customHeight="1">
      <c r="B664" s="642" t="s">
        <v>2046</v>
      </c>
      <c r="C664" s="643"/>
      <c r="D664" s="644"/>
      <c r="E664" s="642" t="s">
        <v>1129</v>
      </c>
      <c r="F664" s="643"/>
      <c r="G664" s="644"/>
      <c r="H664" s="190" t="str">
        <f>IF(ISBLANK('6桁'!H664), "", IF(ISBLANK(I664), $H$658, I664))</f>
        <v/>
      </c>
      <c r="I664" s="191"/>
      <c r="J664" s="190" t="str">
        <f>IF(ISBLANK('6桁'!J664), "", IF(ISBLANK(K664), $J$658, K664))</f>
        <v/>
      </c>
      <c r="K664" s="191"/>
      <c r="L664" s="192" t="str">
        <f>IF(ISBLANK('6桁'!L664), "", IF(ISBLANK(M664), $L$658, M664))</f>
        <v>TG4</v>
      </c>
      <c r="M664" s="191"/>
      <c r="N664" s="430" t="str">
        <f>IF(ISBLANK('6桁'!N664), "", IF(ISBLANK(O664), $N$658, O664))</f>
        <v/>
      </c>
      <c r="O664" s="193"/>
      <c r="P664" s="430" t="str">
        <f>IF(ISBLANK('6桁'!P664), "", IF(ISBLANK(Q664), $P$658, Q664))</f>
        <v/>
      </c>
      <c r="Q664" s="399"/>
      <c r="X664" s="4"/>
    </row>
    <row r="665" spans="2:24" ht="30" customHeight="1">
      <c r="B665" s="642" t="s">
        <v>2047</v>
      </c>
      <c r="C665" s="643"/>
      <c r="D665" s="644"/>
      <c r="E665" s="642" t="s">
        <v>1130</v>
      </c>
      <c r="F665" s="643"/>
      <c r="G665" s="644"/>
      <c r="H665" s="185" t="str">
        <f>IF(ISBLANK('6桁'!H665), "", IF(ISBLANK(I665), $H$658, I665))</f>
        <v/>
      </c>
      <c r="I665" s="186"/>
      <c r="J665" s="185" t="str">
        <f>IF(ISBLANK('6桁'!J665), "", IF(ISBLANK(K665), $J$658, K665))</f>
        <v/>
      </c>
      <c r="K665" s="186"/>
      <c r="L665" s="187" t="str">
        <f>IF(ISBLANK('6桁'!L665), "", IF(ISBLANK(M665), $L$658, M665))</f>
        <v>TG4</v>
      </c>
      <c r="M665" s="186"/>
      <c r="N665" s="434" t="str">
        <f>IF(ISBLANK('6桁'!N665), "", IF(ISBLANK(O665), $N$658, O665))</f>
        <v/>
      </c>
      <c r="O665" s="188"/>
      <c r="P665" s="434" t="str">
        <f>IF(ISBLANK('6桁'!P665), "", IF(ISBLANK(Q665), $P$658, Q665))</f>
        <v/>
      </c>
      <c r="Q665" s="189"/>
      <c r="X665" s="4"/>
    </row>
    <row r="666" spans="2:24" ht="30" customHeight="1">
      <c r="B666" s="642" t="s">
        <v>2048</v>
      </c>
      <c r="C666" s="643"/>
      <c r="D666" s="644"/>
      <c r="E666" s="642" t="s">
        <v>1131</v>
      </c>
      <c r="F666" s="643"/>
      <c r="G666" s="644"/>
      <c r="H666" s="187" t="str">
        <f>IF(ISBLANK('6桁'!H666), "", IF(ISBLANK(I666), $H$658, I666))</f>
        <v/>
      </c>
      <c r="I666" s="186"/>
      <c r="J666" s="187" t="str">
        <f>IF(ISBLANK('6桁'!J666), "", IF(ISBLANK(K666), $J$658, K666))</f>
        <v>MT2</v>
      </c>
      <c r="K666" s="186"/>
      <c r="L666" s="185" t="str">
        <f>IF(ISBLANK('6桁'!L666), "", IF(ISBLANK(M666), $L$658, M666))</f>
        <v/>
      </c>
      <c r="M666" s="186"/>
      <c r="N666" s="434" t="str">
        <f>IF(ISBLANK('6桁'!N666), "", IF(ISBLANK(O666), $N$658, O666))</f>
        <v/>
      </c>
      <c r="O666" s="188"/>
      <c r="P666" s="434" t="str">
        <f>IF(ISBLANK('6桁'!P666), "", IF(ISBLANK(Q666), $P$658, Q666))</f>
        <v/>
      </c>
      <c r="Q666" s="189"/>
      <c r="X666" s="4"/>
    </row>
    <row r="667" spans="2:24" ht="30" customHeight="1">
      <c r="B667" s="660" t="s">
        <v>2049</v>
      </c>
      <c r="C667" s="661"/>
      <c r="D667" s="662"/>
      <c r="E667" s="660">
        <v>104</v>
      </c>
      <c r="F667" s="661"/>
      <c r="G667" s="662"/>
      <c r="H667" s="329" t="str">
        <f>IF(ISBLANK('6桁'!H667), "", IF(ISBLANK(I667), $H$658, I667))</f>
        <v/>
      </c>
      <c r="I667" s="330"/>
      <c r="J667" s="329" t="str">
        <f>IF(ISBLANK('6桁'!J667), "", IF(ISBLANK(K667), $J$658, K667))</f>
        <v/>
      </c>
      <c r="K667" s="330"/>
      <c r="L667" s="329" t="str">
        <f>IF(ISBLANK('6桁'!L667), "", IF(ISBLANK(M667), $L$658, M667))</f>
        <v/>
      </c>
      <c r="M667" s="330"/>
      <c r="N667" s="435" t="str">
        <f>IF(ISBLANK('6桁'!N667), "", IF(ISBLANK(O667), $N$658, O667))</f>
        <v/>
      </c>
      <c r="O667" s="331"/>
      <c r="P667" s="435" t="str">
        <f>IF(ISBLANK('6桁'!P667), "", IF(ISBLANK(Q667), $P$658, Q667))</f>
        <v>WPAT3W</v>
      </c>
      <c r="Q667" s="394"/>
      <c r="X667" s="4"/>
    </row>
    <row r="668" spans="2:24" ht="30" customHeight="1">
      <c r="B668" s="657" t="s">
        <v>2050</v>
      </c>
      <c r="C668" s="658"/>
      <c r="D668" s="659"/>
      <c r="E668" s="657">
        <v>109</v>
      </c>
      <c r="F668" s="658"/>
      <c r="G668" s="659"/>
      <c r="H668" s="111" t="str">
        <f>IF(ISBLANK('6桁'!H668), "", IF(ISBLANK(I668), $H$658, I668))</f>
        <v>GRTRT01</v>
      </c>
      <c r="I668" s="99"/>
      <c r="J668" s="177" t="str">
        <f>IF(ISBLANK('6桁'!J668), "", IF(ISBLANK(K668), $J$658, K668))</f>
        <v/>
      </c>
      <c r="K668" s="99"/>
      <c r="L668" s="111" t="str">
        <f>IF(ISBLANK('6桁'!L668), "", IF(ISBLANK(M668), $L$658, M668))</f>
        <v/>
      </c>
      <c r="M668" s="99"/>
      <c r="N668" s="421" t="str">
        <f>IF(ISBLANK('6桁'!N668), "", IF(ISBLANK(O668), $N$658, O668))</f>
        <v/>
      </c>
      <c r="O668" s="142"/>
      <c r="P668" s="421" t="str">
        <f>IF(ISBLANK('6桁'!P668), "", IF(ISBLANK(Q668), $P$658, Q668))</f>
        <v/>
      </c>
      <c r="Q668" s="113"/>
      <c r="X668" s="4"/>
    </row>
    <row r="669" spans="2:24" ht="30" customHeight="1">
      <c r="B669" s="660" t="s">
        <v>2051</v>
      </c>
      <c r="C669" s="661"/>
      <c r="D669" s="662"/>
      <c r="E669" s="660">
        <v>121</v>
      </c>
      <c r="F669" s="661"/>
      <c r="G669" s="662"/>
      <c r="H669" s="94" t="str">
        <f>IF(ISBLANK('6桁'!H669), "", IF(ISBLANK(I669), $H$658, I669))</f>
        <v>GRTRT01</v>
      </c>
      <c r="I669" s="360"/>
      <c r="J669" s="173" t="str">
        <f>IF(ISBLANK('6桁'!J669), "", IF(ISBLANK(K669), $J$658, K669))</f>
        <v/>
      </c>
      <c r="K669" s="360"/>
      <c r="L669" s="94" t="str">
        <f>IF(ISBLANK('6桁'!L669), "", IF(ISBLANK(M669), $L$658, M669))</f>
        <v/>
      </c>
      <c r="M669" s="360"/>
      <c r="N669" s="423" t="str">
        <f>IF(ISBLANK('6桁'!N669), "", IF(ISBLANK(O669), $N$658, O669))</f>
        <v>WPMT01</v>
      </c>
      <c r="O669" s="133"/>
      <c r="P669" s="423" t="str">
        <f>IF(ISBLANK('6桁'!P669), "", IF(ISBLANK(Q669), $P$658, Q669))</f>
        <v>WPAT3W</v>
      </c>
      <c r="Q669" s="288"/>
      <c r="X669" s="4"/>
    </row>
    <row r="670" spans="2:24" ht="30" customHeight="1">
      <c r="B670" s="657" t="s">
        <v>2052</v>
      </c>
      <c r="C670" s="658"/>
      <c r="D670" s="659"/>
      <c r="E670" s="657">
        <v>124</v>
      </c>
      <c r="F670" s="658"/>
      <c r="G670" s="659"/>
      <c r="H670" s="111" t="str">
        <f>IF(ISBLANK('6桁'!H670), "", IF(ISBLANK(I670), $H$658, I670))</f>
        <v/>
      </c>
      <c r="I670" s="99"/>
      <c r="J670" s="184" t="str">
        <f>IF(ISBLANK('6桁'!J670), "", IF(ISBLANK(K670), $J$658, K670))</f>
        <v/>
      </c>
      <c r="K670" s="99"/>
      <c r="L670" s="111" t="str">
        <f>IF(ISBLANK('6桁'!L670), "", IF(ISBLANK(M670), $L$658, M670))</f>
        <v/>
      </c>
      <c r="M670" s="99"/>
      <c r="N670" s="421" t="str">
        <f>IF(ISBLANK('6桁'!N670), "", IF(ISBLANK(O670), $N$658, O670))</f>
        <v>WPMT01</v>
      </c>
      <c r="O670" s="142"/>
      <c r="P670" s="421" t="str">
        <f>IF(ISBLANK('6桁'!P670), "", IF(ISBLANK(Q670), $P$658, Q670))</f>
        <v>WPAT3W</v>
      </c>
      <c r="Q670" s="98"/>
      <c r="X670" s="4"/>
    </row>
    <row r="671" spans="2:24" ht="30" customHeight="1">
      <c r="B671" s="642" t="s">
        <v>2053</v>
      </c>
      <c r="C671" s="643"/>
      <c r="D671" s="644"/>
      <c r="E671" s="642">
        <v>118</v>
      </c>
      <c r="F671" s="643"/>
      <c r="G671" s="644"/>
      <c r="H671" s="187" t="str">
        <f>IF(ISBLANK('6桁'!H671), "", IF(ISBLANK(I671), $H$658, I671))</f>
        <v>GRTRT01</v>
      </c>
      <c r="I671" s="186"/>
      <c r="J671" s="187" t="str">
        <f>IF(ISBLANK('6桁'!J671), "", IF(ISBLANK(K671), $J$658, K671))</f>
        <v/>
      </c>
      <c r="K671" s="186"/>
      <c r="L671" s="185" t="str">
        <f>IF(ISBLANK('6桁'!L671), "", IF(ISBLANK(M671), $L$658, M671))</f>
        <v/>
      </c>
      <c r="M671" s="186"/>
      <c r="N671" s="434" t="str">
        <f>IF(ISBLANK('6桁'!N671), "", IF(ISBLANK(O671), $N$658, O671))</f>
        <v/>
      </c>
      <c r="O671" s="188"/>
      <c r="P671" s="434" t="str">
        <f>IF(ISBLANK('6桁'!P671), "", IF(ISBLANK(Q671), $P$658, Q671))</f>
        <v/>
      </c>
      <c r="Q671" s="165"/>
      <c r="X671" s="4"/>
    </row>
    <row r="672" spans="2:24" ht="30" customHeight="1">
      <c r="B672" s="642" t="s">
        <v>2054</v>
      </c>
      <c r="C672" s="643"/>
      <c r="D672" s="644"/>
      <c r="E672" s="642">
        <v>121</v>
      </c>
      <c r="F672" s="643"/>
      <c r="G672" s="644"/>
      <c r="H672" s="187" t="str">
        <f>IF(ISBLANK('6桁'!H672), "", IF(ISBLANK(I672), $H$658, I672))</f>
        <v>GRTRT01</v>
      </c>
      <c r="I672" s="186"/>
      <c r="J672" s="187" t="str">
        <f>IF(ISBLANK('6桁'!J672), "", IF(ISBLANK(K672), $J$658, K672))</f>
        <v/>
      </c>
      <c r="K672" s="186"/>
      <c r="L672" s="185" t="str">
        <f>IF(ISBLANK('6桁'!L672), "", IF(ISBLANK(M672), $L$658, M672))</f>
        <v/>
      </c>
      <c r="M672" s="186"/>
      <c r="N672" s="434" t="str">
        <f>IF(ISBLANK('6桁'!N672), "", IF(ISBLANK(O672), $N$658, O672))</f>
        <v/>
      </c>
      <c r="O672" s="188"/>
      <c r="P672" s="434" t="str">
        <f>IF(ISBLANK('6桁'!P672), "", IF(ISBLANK(Q672), $P$658, Q672))</f>
        <v/>
      </c>
      <c r="Q672" s="165"/>
      <c r="S672" s="327"/>
      <c r="X672" s="4"/>
    </row>
    <row r="673" spans="2:27" ht="30" customHeight="1">
      <c r="B673" s="660" t="s">
        <v>2055</v>
      </c>
      <c r="C673" s="661"/>
      <c r="D673" s="662"/>
      <c r="E673" s="660" t="s">
        <v>1132</v>
      </c>
      <c r="F673" s="661"/>
      <c r="G673" s="662"/>
      <c r="H673" s="194" t="str">
        <f>IF(ISBLANK('6桁'!H673), "", IF(ISBLANK(I673), $H$658, I673))</f>
        <v/>
      </c>
      <c r="I673" s="360"/>
      <c r="J673" s="194" t="str">
        <f>IF(ISBLANK('6桁'!J673), "", IF(ISBLANK(K673), $J$658, K673))</f>
        <v/>
      </c>
      <c r="K673" s="360"/>
      <c r="L673" s="94" t="str">
        <f>IF(ISBLANK('6桁'!L673), "", IF(ISBLANK(M673), $L$658, M673))</f>
        <v/>
      </c>
      <c r="M673" s="360"/>
      <c r="N673" s="423" t="str">
        <f>IF(ISBLANK('6桁'!N673), "", IF(ISBLANK(O673), $N$658, O673))</f>
        <v>WPMT01</v>
      </c>
      <c r="O673" s="133"/>
      <c r="P673" s="423" t="str">
        <f>IF(ISBLANK('6桁'!P673), "", IF(ISBLANK(Q673), $P$658, Q673))</f>
        <v>WPAT3W</v>
      </c>
      <c r="Q673" s="288"/>
      <c r="X673" s="4"/>
    </row>
    <row r="674" spans="2:27" ht="30" customHeight="1">
      <c r="B674" s="648" t="s">
        <v>2056</v>
      </c>
      <c r="C674" s="649"/>
      <c r="D674" s="650"/>
      <c r="E674" s="648" t="s">
        <v>1130</v>
      </c>
      <c r="F674" s="649"/>
      <c r="G674" s="650"/>
      <c r="H674" s="183" t="str">
        <f>IF(ISBLANK('6桁'!H674), "", IF(ISBLANK(I674), $H$658, I674))</f>
        <v/>
      </c>
      <c r="I674" s="96"/>
      <c r="J674" s="183" t="str">
        <f>IF(ISBLANK('6桁'!J674), "", IF(ISBLANK(K674), $J$658, K674))</f>
        <v>MT2</v>
      </c>
      <c r="K674" s="96"/>
      <c r="L674" s="95" t="str">
        <f>IF(ISBLANK('6桁'!L674), "", IF(ISBLANK(M674), $L$658, M674))</f>
        <v/>
      </c>
      <c r="M674" s="96"/>
      <c r="N674" s="420" t="str">
        <f>IF(ISBLANK('6桁'!N674), "", IF(ISBLANK(O674), $N$658, O674))</f>
        <v/>
      </c>
      <c r="O674" s="126"/>
      <c r="P674" s="420" t="str">
        <f>IF(ISBLANK('6桁'!P674), "", IF(ISBLANK(Q674), $P$658, Q674))</f>
        <v/>
      </c>
      <c r="Q674" s="20"/>
      <c r="X674" s="4"/>
    </row>
    <row r="675" spans="2:27" ht="30" customHeight="1">
      <c r="B675" s="648" t="s">
        <v>2057</v>
      </c>
      <c r="C675" s="649"/>
      <c r="D675" s="650"/>
      <c r="E675" s="648" t="s">
        <v>1129</v>
      </c>
      <c r="F675" s="649"/>
      <c r="G675" s="650"/>
      <c r="H675" s="183" t="str">
        <f>IF(ISBLANK('6桁'!H675), "", IF(ISBLANK(I675), $H$658, I675))</f>
        <v/>
      </c>
      <c r="I675" s="96"/>
      <c r="J675" s="183" t="str">
        <f>IF(ISBLANK('6桁'!J675), "", IF(ISBLANK(K675), $J$658, K675))</f>
        <v>MT2</v>
      </c>
      <c r="K675" s="96"/>
      <c r="L675" s="95" t="str">
        <f>IF(ISBLANK('6桁'!L675), "", IF(ISBLANK(M675), $L$658, M675))</f>
        <v/>
      </c>
      <c r="M675" s="96"/>
      <c r="N675" s="420" t="str">
        <f>IF(ISBLANK('6桁'!N675), "", IF(ISBLANK(O675), $N$658, O675))</f>
        <v/>
      </c>
      <c r="O675" s="126"/>
      <c r="P675" s="420" t="str">
        <f>IF(ISBLANK('6桁'!P675), "", IF(ISBLANK(Q675), $P$658, Q675))</f>
        <v/>
      </c>
      <c r="Q675" s="20"/>
      <c r="X675" s="4"/>
    </row>
    <row r="676" spans="2:27" ht="30" customHeight="1">
      <c r="B676" s="648" t="s">
        <v>2058</v>
      </c>
      <c r="C676" s="649"/>
      <c r="D676" s="650"/>
      <c r="E676" s="664" t="s">
        <v>2071</v>
      </c>
      <c r="F676" s="649"/>
      <c r="G676" s="650"/>
      <c r="H676" s="183" t="str">
        <f>IF(ISBLANK('6桁'!H676), "", IF(ISBLANK(I676), $H$658, I676))</f>
        <v/>
      </c>
      <c r="I676" s="96"/>
      <c r="J676" s="183" t="str">
        <f>IF(ISBLANK('6桁'!J676), "", IF(ISBLANK(K676), $J$658, K676))</f>
        <v>MT2</v>
      </c>
      <c r="K676" s="96"/>
      <c r="L676" s="95" t="str">
        <f>IF(ISBLANK('6桁'!L676), "", IF(ISBLANK(M676), $L$658, M676))</f>
        <v/>
      </c>
      <c r="M676" s="96"/>
      <c r="N676" s="420" t="str">
        <f>IF(ISBLANK('6桁'!N676), "", IF(ISBLANK(O676), $N$658, O676))</f>
        <v/>
      </c>
      <c r="O676" s="126"/>
      <c r="P676" s="420" t="str">
        <f>IF(ISBLANK('6桁'!P676), "", IF(ISBLANK(Q676), $P$658, Q676))</f>
        <v>WPAT3W</v>
      </c>
      <c r="Q676" s="20"/>
      <c r="X676" s="4"/>
    </row>
    <row r="677" spans="2:27" ht="30" customHeight="1">
      <c r="B677" s="648" t="s">
        <v>2059</v>
      </c>
      <c r="C677" s="649"/>
      <c r="D677" s="650"/>
      <c r="E677" s="664" t="s">
        <v>2070</v>
      </c>
      <c r="F677" s="649"/>
      <c r="G677" s="650"/>
      <c r="H677" s="183" t="str">
        <f>IF(ISBLANK('6桁'!H677), "", IF(ISBLANK(I677), $H$658, I677))</f>
        <v/>
      </c>
      <c r="I677" s="96"/>
      <c r="J677" s="183" t="str">
        <f>IF(ISBLANK('6桁'!J677), "", IF(ISBLANK(K677), $J$658, K677))</f>
        <v>MT2</v>
      </c>
      <c r="K677" s="96"/>
      <c r="L677" s="95" t="str">
        <f>IF(ISBLANK('6桁'!L677), "", IF(ISBLANK(M677), $L$658, M677))</f>
        <v/>
      </c>
      <c r="M677" s="96"/>
      <c r="N677" s="420" t="str">
        <f>IF(ISBLANK('6桁'!N677), "", IF(ISBLANK(O677), $N$658, O677))</f>
        <v>WPMT01</v>
      </c>
      <c r="O677" s="126"/>
      <c r="P677" s="420" t="str">
        <f>IF(ISBLANK('6桁'!P677), "", IF(ISBLANK(Q677), $P$658, Q677))</f>
        <v/>
      </c>
      <c r="Q677" s="20"/>
      <c r="X677" s="4"/>
    </row>
    <row r="678" spans="2:27" ht="30" customHeight="1">
      <c r="B678" s="648" t="s">
        <v>2060</v>
      </c>
      <c r="C678" s="649"/>
      <c r="D678" s="650"/>
      <c r="E678" s="664" t="s">
        <v>2069</v>
      </c>
      <c r="F678" s="649"/>
      <c r="G678" s="650"/>
      <c r="H678" s="183" t="str">
        <f>IF(ISBLANK('6桁'!H678), "", IF(ISBLANK(I678), $H$658, I678))</f>
        <v/>
      </c>
      <c r="I678" s="96"/>
      <c r="J678" s="183" t="str">
        <f>IF(ISBLANK('6桁'!J678), "", IF(ISBLANK(K678), $J$658, K678))</f>
        <v>MT2</v>
      </c>
      <c r="K678" s="96"/>
      <c r="L678" s="95" t="str">
        <f>IF(ISBLANK('6桁'!L678), "", IF(ISBLANK(M678), $L$658, M678))</f>
        <v/>
      </c>
      <c r="M678" s="96"/>
      <c r="N678" s="420" t="str">
        <f>IF(ISBLANK('6桁'!N678), "", IF(ISBLANK(O678), $N$658, O678))</f>
        <v/>
      </c>
      <c r="O678" s="126"/>
      <c r="P678" s="420" t="str">
        <f>IF(ISBLANK('6桁'!P678), "", IF(ISBLANK(Q678), $P$658, Q678))</f>
        <v>WPAT3W</v>
      </c>
      <c r="Q678" s="20"/>
      <c r="X678" s="4"/>
    </row>
    <row r="679" spans="2:27" ht="30" customHeight="1">
      <c r="B679" s="648" t="s">
        <v>2061</v>
      </c>
      <c r="C679" s="649"/>
      <c r="D679" s="650"/>
      <c r="E679" s="664" t="s">
        <v>2068</v>
      </c>
      <c r="F679" s="649"/>
      <c r="G679" s="650"/>
      <c r="H679" s="183" t="str">
        <f>IF(ISBLANK('6桁'!H679), "", IF(ISBLANK(I679), $H$658, I679))</f>
        <v/>
      </c>
      <c r="I679" s="96"/>
      <c r="J679" s="183" t="str">
        <f>IF(ISBLANK('6桁'!J679), "", IF(ISBLANK(K679), $J$658, K679))</f>
        <v>MT2</v>
      </c>
      <c r="K679" s="96"/>
      <c r="L679" s="95" t="str">
        <f>IF(ISBLANK('6桁'!L679), "", IF(ISBLANK(M679), $L$658, M679))</f>
        <v/>
      </c>
      <c r="M679" s="96"/>
      <c r="N679" s="420" t="str">
        <f>IF(ISBLANK('6桁'!N679), "", IF(ISBLANK(O679), $N$658, O679))</f>
        <v/>
      </c>
      <c r="O679" s="126"/>
      <c r="P679" s="420" t="str">
        <f>IF(ISBLANK('6桁'!P679), "", IF(ISBLANK(Q679), $P$658, Q679))</f>
        <v>WPAT3W</v>
      </c>
      <c r="Q679" s="20"/>
      <c r="X679" s="4"/>
    </row>
    <row r="680" spans="2:27" ht="30" customHeight="1">
      <c r="B680" s="648" t="s">
        <v>2062</v>
      </c>
      <c r="C680" s="649"/>
      <c r="D680" s="650"/>
      <c r="E680" s="648" t="s">
        <v>1133</v>
      </c>
      <c r="F680" s="649"/>
      <c r="G680" s="650"/>
      <c r="H680" s="183" t="str">
        <f>IF(ISBLANK('6桁'!H680), "", IF(ISBLANK(I680), $H$658, I680))</f>
        <v/>
      </c>
      <c r="I680" s="96"/>
      <c r="J680" s="183" t="str">
        <f>IF(ISBLANK('6桁'!J680), "", IF(ISBLANK(K680), $J$658, K680))</f>
        <v>MT2</v>
      </c>
      <c r="K680" s="96"/>
      <c r="L680" s="95" t="str">
        <f>IF(ISBLANK('6桁'!L680), "", IF(ISBLANK(M680), $L$658, M680))</f>
        <v/>
      </c>
      <c r="M680" s="96"/>
      <c r="N680" s="419" t="str">
        <f>IF(ISBLANK('6桁'!N680), "", IF(ISBLANK(O680), $N$658, O680))</f>
        <v/>
      </c>
      <c r="O680" s="110"/>
      <c r="P680" s="419" t="str">
        <f>IF(ISBLANK('6桁'!P680), "", IF(ISBLANK(Q680), $P$658, Q680))</f>
        <v/>
      </c>
      <c r="Q680" s="109"/>
      <c r="X680" s="4"/>
    </row>
    <row r="681" spans="2:27" ht="30" customHeight="1">
      <c r="B681" s="657" t="s">
        <v>2063</v>
      </c>
      <c r="C681" s="658"/>
      <c r="D681" s="659"/>
      <c r="E681" s="657" t="s">
        <v>1134</v>
      </c>
      <c r="F681" s="658"/>
      <c r="G681" s="659"/>
      <c r="H681" s="184" t="str">
        <f>IF(ISBLANK('6桁'!H681), "", IF(ISBLANK(I681), $H$658, I681))</f>
        <v/>
      </c>
      <c r="I681" s="99"/>
      <c r="J681" s="184" t="str">
        <f>IF(ISBLANK('6桁'!J681), "", IF(ISBLANK(K681), $J$658, K681))</f>
        <v>MT2</v>
      </c>
      <c r="K681" s="99"/>
      <c r="L681" s="111" t="str">
        <f>IF(ISBLANK('6桁'!L681), "", IF(ISBLANK(M681), $L$658, M681))</f>
        <v/>
      </c>
      <c r="M681" s="99"/>
      <c r="N681" s="436" t="str">
        <f>IF(ISBLANK('6桁'!N681), "", IF(ISBLANK(O681), $N$658, O681))</f>
        <v/>
      </c>
      <c r="O681" s="112"/>
      <c r="P681" s="436" t="str">
        <f>IF(ISBLANK('6桁'!P681), "", IF(ISBLANK(Q681), $P$658, Q681))</f>
        <v/>
      </c>
      <c r="Q681" s="113"/>
      <c r="X681" s="4"/>
    </row>
    <row r="682" spans="2:27" ht="30" customHeight="1">
      <c r="B682" s="660" t="s">
        <v>2064</v>
      </c>
      <c r="C682" s="661"/>
      <c r="D682" s="662"/>
      <c r="E682" s="660" t="s">
        <v>1135</v>
      </c>
      <c r="F682" s="661"/>
      <c r="G682" s="662"/>
      <c r="H682" s="194" t="str">
        <f>IF(ISBLANK('6桁'!H682), "", IF(ISBLANK(I682), $H$658, I682))</f>
        <v/>
      </c>
      <c r="I682" s="360"/>
      <c r="J682" s="194" t="str">
        <f>IF(ISBLANK('6桁'!J682), "", IF(ISBLANK(K682), $J$658, K682))</f>
        <v/>
      </c>
      <c r="K682" s="360"/>
      <c r="L682" s="94" t="str">
        <f>IF(ISBLANK('6桁'!L682), "", IF(ISBLANK(M682), $L$658, M682))</f>
        <v/>
      </c>
      <c r="M682" s="360"/>
      <c r="N682" s="428" t="str">
        <f>IF(ISBLANK('6桁'!N682), "", IF(ISBLANK(O682), $N$658, O682))</f>
        <v>WPMT01</v>
      </c>
      <c r="O682" s="116"/>
      <c r="P682" s="428" t="str">
        <f>IF(ISBLANK('6桁'!P682), "", IF(ISBLANK(Q682), $P$658, Q682))</f>
        <v>WPAT3W</v>
      </c>
      <c r="Q682" s="288"/>
      <c r="X682" s="4"/>
    </row>
    <row r="683" spans="2:27" ht="30" customHeight="1">
      <c r="B683" s="657" t="s">
        <v>2065</v>
      </c>
      <c r="C683" s="658"/>
      <c r="D683" s="659"/>
      <c r="E683" s="663" t="s">
        <v>2067</v>
      </c>
      <c r="F683" s="658"/>
      <c r="G683" s="659"/>
      <c r="H683" s="184" t="str">
        <f>IF(ISBLANK('6桁'!H683), "", IF(ISBLANK(I683), $H$658, I683))</f>
        <v/>
      </c>
      <c r="I683" s="99"/>
      <c r="J683" s="184" t="str">
        <f>IF(ISBLANK('6桁'!J683), "", IF(ISBLANK(K683), $J$658, K683))</f>
        <v/>
      </c>
      <c r="K683" s="99"/>
      <c r="L683" s="111" t="str">
        <f>IF(ISBLANK('6桁'!L683), "", IF(ISBLANK(M683), $L$658, M683))</f>
        <v/>
      </c>
      <c r="M683" s="99"/>
      <c r="N683" s="436" t="str">
        <f>IF(ISBLANK('6桁'!N683), "", IF(ISBLANK(O683), $N$658, O683))</f>
        <v>WPMT01</v>
      </c>
      <c r="O683" s="112"/>
      <c r="P683" s="436" t="str">
        <f>IF(ISBLANK('6桁'!P683), "", IF(ISBLANK(Q683), $P$658, Q683))</f>
        <v>WPAT3W</v>
      </c>
      <c r="Q683" s="113"/>
      <c r="X683" s="4"/>
    </row>
    <row r="684" spans="2:27" ht="30" customHeight="1" thickBot="1">
      <c r="B684" s="665" t="s">
        <v>2066</v>
      </c>
      <c r="C684" s="666"/>
      <c r="D684" s="667"/>
      <c r="E684" s="665" t="s">
        <v>1136</v>
      </c>
      <c r="F684" s="666"/>
      <c r="G684" s="667"/>
      <c r="H684" s="197" t="str">
        <f>IF(ISBLANK('6桁'!H684), "", IF(ISBLANK(I684), $H$658, I684))</f>
        <v/>
      </c>
      <c r="I684" s="196"/>
      <c r="J684" s="197" t="str">
        <f>IF(ISBLANK('6桁'!J684), "", IF(ISBLANK(K684), $J$658, K684))</f>
        <v/>
      </c>
      <c r="K684" s="196"/>
      <c r="L684" s="195" t="str">
        <f>IF(ISBLANK('6桁'!L684), "", IF(ISBLANK(M684), $L$658, M684))</f>
        <v/>
      </c>
      <c r="M684" s="196"/>
      <c r="N684" s="437" t="str">
        <f>IF(ISBLANK('6桁'!N684), "", IF(ISBLANK(O684), $N$658, O684))</f>
        <v/>
      </c>
      <c r="O684" s="198"/>
      <c r="P684" s="437" t="str">
        <f>IF(ISBLANK('6桁'!P684), "", IF(ISBLANK(Q684), $P$658, Q684))</f>
        <v>WPAT3W</v>
      </c>
      <c r="Q684" s="395"/>
      <c r="X684" s="4"/>
    </row>
    <row r="685" spans="2:27" ht="57.75" customHeight="1">
      <c r="B685" s="546" t="s">
        <v>2040</v>
      </c>
      <c r="C685" s="546"/>
      <c r="D685" s="546"/>
      <c r="E685" s="546"/>
      <c r="F685" s="546"/>
      <c r="G685" s="546"/>
      <c r="H685" s="546"/>
      <c r="I685" s="546"/>
      <c r="J685" s="546"/>
      <c r="K685" s="546"/>
      <c r="L685" s="546"/>
      <c r="M685" s="546"/>
      <c r="N685" s="546"/>
      <c r="O685" s="546"/>
      <c r="P685" s="546"/>
      <c r="Q685" s="546"/>
      <c r="R685" s="546"/>
      <c r="S685" s="546"/>
      <c r="T685" s="546"/>
      <c r="U685" s="546"/>
      <c r="V685" s="546"/>
      <c r="W685" s="546"/>
      <c r="X685" s="546"/>
      <c r="Y685" s="546"/>
    </row>
    <row r="687" spans="2:27" ht="14.25" customHeight="1" thickBot="1"/>
    <row r="688" spans="2:27" ht="25.5" customHeight="1" thickTop="1" thickBot="1">
      <c r="B688" s="518" t="s">
        <v>36</v>
      </c>
      <c r="C688" s="519"/>
      <c r="D688" s="519"/>
      <c r="E688" s="519"/>
      <c r="F688" s="519"/>
      <c r="G688" s="519"/>
      <c r="H688" s="519"/>
      <c r="I688" s="519"/>
      <c r="J688" s="519"/>
      <c r="K688" s="519"/>
      <c r="L688" s="519"/>
      <c r="M688" s="519"/>
      <c r="N688" s="519"/>
      <c r="O688" s="519"/>
      <c r="P688" s="519"/>
      <c r="Q688" s="519"/>
      <c r="R688" s="519"/>
      <c r="S688" s="519"/>
      <c r="T688" s="519"/>
      <c r="U688" s="519"/>
      <c r="V688" s="519"/>
      <c r="W688" s="519"/>
      <c r="X688" s="519"/>
      <c r="Y688" s="519"/>
      <c r="Z688" s="519"/>
      <c r="AA688" s="520"/>
    </row>
    <row r="689" spans="2:24" ht="20.25" customHeight="1" thickTop="1" thickBot="1">
      <c r="C689" s="40"/>
      <c r="D689" s="40"/>
      <c r="E689" s="40"/>
      <c r="F689" s="79"/>
      <c r="H689" s="79"/>
      <c r="K689" s="52"/>
      <c r="M689" s="52"/>
      <c r="Q689" s="52"/>
    </row>
    <row r="690" spans="2:24" ht="20.100000000000001" customHeight="1" thickBot="1">
      <c r="B690" s="521" t="s">
        <v>452</v>
      </c>
      <c r="C690" s="534" t="s">
        <v>524</v>
      </c>
      <c r="D690" s="637"/>
      <c r="E690" s="535"/>
      <c r="F690" s="531" t="s">
        <v>453</v>
      </c>
      <c r="G690" s="532"/>
      <c r="H690" s="532"/>
      <c r="I690" s="532"/>
      <c r="J690" s="532"/>
      <c r="K690" s="532"/>
      <c r="L690" s="532"/>
      <c r="M690" s="532"/>
      <c r="N690" s="532"/>
      <c r="O690" s="532"/>
      <c r="P690" s="532"/>
      <c r="Q690" s="533"/>
      <c r="V690" s="4"/>
      <c r="X690" s="4"/>
    </row>
    <row r="691" spans="2:24" ht="39.950000000000003" customHeight="1">
      <c r="B691" s="522"/>
      <c r="C691" s="536"/>
      <c r="D691" s="547"/>
      <c r="E691" s="537"/>
      <c r="F691" s="683" t="s">
        <v>824</v>
      </c>
      <c r="G691" s="684"/>
      <c r="H691" s="683" t="s">
        <v>826</v>
      </c>
      <c r="I691" s="684"/>
      <c r="J691" s="685" t="s">
        <v>827</v>
      </c>
      <c r="K691" s="684"/>
      <c r="L691" s="685" t="s">
        <v>828</v>
      </c>
      <c r="M691" s="686"/>
      <c r="N691" s="683" t="s">
        <v>1998</v>
      </c>
      <c r="O691" s="684"/>
      <c r="P691" s="686" t="s">
        <v>2118</v>
      </c>
      <c r="Q691" s="684"/>
      <c r="V691" s="4"/>
      <c r="X691" s="4"/>
    </row>
    <row r="692" spans="2:24" ht="20.100000000000001" customHeight="1" thickBot="1">
      <c r="B692" s="523"/>
      <c r="C692" s="538"/>
      <c r="D692" s="618"/>
      <c r="E692" s="539"/>
      <c r="F692" s="947" t="s">
        <v>2216</v>
      </c>
      <c r="G692" s="948"/>
      <c r="H692" s="947" t="s">
        <v>2217</v>
      </c>
      <c r="I692" s="948"/>
      <c r="J692" s="947" t="s">
        <v>2218</v>
      </c>
      <c r="K692" s="948"/>
      <c r="L692" s="947" t="s">
        <v>2219</v>
      </c>
      <c r="M692" s="948"/>
      <c r="N692" s="956" t="s">
        <v>2196</v>
      </c>
      <c r="O692" s="957"/>
      <c r="P692" s="956" t="s">
        <v>2118</v>
      </c>
      <c r="Q692" s="957"/>
      <c r="V692" s="4"/>
      <c r="X692" s="4"/>
    </row>
    <row r="693" spans="2:24" ht="30" customHeight="1">
      <c r="B693" s="687">
        <v>17</v>
      </c>
      <c r="C693" s="680" t="s">
        <v>2074</v>
      </c>
      <c r="D693" s="681"/>
      <c r="E693" s="682"/>
      <c r="F693" s="93" t="str">
        <f>IF(ISBLANK('6桁'!F693), "", IF(ISBLANK(G693), $F$692, G693))</f>
        <v/>
      </c>
      <c r="G693" s="92"/>
      <c r="H693" s="93" t="str">
        <f>IF(ISBLANK('6桁'!H693), "", IF(ISBLANK(I693), $H$692, I693))</f>
        <v/>
      </c>
      <c r="I693" s="92"/>
      <c r="J693" s="93" t="str">
        <f>IF(ISBLANK('6桁'!J693), "", IF(ISBLANK(K693), $J$692, K693))</f>
        <v/>
      </c>
      <c r="K693" s="92"/>
      <c r="L693" s="93" t="str">
        <f>IF(ISBLANK('6桁'!L693), "", IF(ISBLANK(M693), $L$692, M693))</f>
        <v>RV503</v>
      </c>
      <c r="M693" s="92"/>
      <c r="N693" s="93" t="str">
        <f>IF(ISBLANK('6桁'!N693), "", IF(ISBLANK(O693), $N$692, O693))</f>
        <v/>
      </c>
      <c r="O693" s="92"/>
      <c r="P693" s="202" t="str">
        <f>IF(ISBLANK('6桁'!P693), "", IF(ISBLANK(Q693), $P$692, Q693))</f>
        <v/>
      </c>
      <c r="Q693" s="325"/>
      <c r="V693" s="4"/>
      <c r="X693" s="4"/>
    </row>
    <row r="694" spans="2:24" ht="30" customHeight="1">
      <c r="B694" s="670"/>
      <c r="C694" s="677" t="s">
        <v>2075</v>
      </c>
      <c r="D694" s="678"/>
      <c r="E694" s="679"/>
      <c r="F694" s="100" t="str">
        <f>IF(ISBLANK('6桁'!F694), "", IF(ISBLANK(G694), $F$692, G694))</f>
        <v/>
      </c>
      <c r="G694" s="98"/>
      <c r="H694" s="100" t="str">
        <f>IF(ISBLANK('6桁'!H694), "", IF(ISBLANK(I694), $H$692, I694))</f>
        <v/>
      </c>
      <c r="I694" s="98"/>
      <c r="J694" s="100" t="str">
        <f>IF(ISBLANK('6桁'!J694), "", IF(ISBLANK(K694), $J$692, K694))</f>
        <v/>
      </c>
      <c r="K694" s="98"/>
      <c r="L694" s="100" t="str">
        <f>IF(ISBLANK('6桁'!L694), "", IF(ISBLANK(M694), $L$692, M694))</f>
        <v/>
      </c>
      <c r="M694" s="98"/>
      <c r="N694" s="100" t="str">
        <f>IF(ISBLANK('6桁'!N694), "", IF(ISBLANK(O694), $N$692, O694))</f>
        <v/>
      </c>
      <c r="O694" s="98"/>
      <c r="P694" s="154" t="str">
        <f>IF(ISBLANK('6桁'!P694), "", IF(ISBLANK(Q694), $P$692, Q694))</f>
        <v>W01</v>
      </c>
      <c r="Q694" s="333"/>
      <c r="V694" s="4"/>
      <c r="X694" s="4"/>
    </row>
    <row r="695" spans="2:24" ht="30" customHeight="1">
      <c r="B695" s="668">
        <v>16</v>
      </c>
      <c r="C695" s="671" t="s">
        <v>2076</v>
      </c>
      <c r="D695" s="672"/>
      <c r="E695" s="673"/>
      <c r="F695" s="289" t="str">
        <f>IF(ISBLANK('6桁'!F695), "", IF(ISBLANK(G695), $F$692, G695))</f>
        <v/>
      </c>
      <c r="G695" s="237"/>
      <c r="H695" s="289" t="str">
        <f>IF(ISBLANK('6桁'!H695), "", IF(ISBLANK(I695), $H$692, I695))</f>
        <v/>
      </c>
      <c r="I695" s="237"/>
      <c r="J695" s="289" t="str">
        <f>IF(ISBLANK('6桁'!J695), "", IF(ISBLANK(K695), $J$692, K695))</f>
        <v/>
      </c>
      <c r="K695" s="237"/>
      <c r="L695" s="289" t="str">
        <f>IF(ISBLANK('6桁'!L695), "", IF(ISBLANK(M695), $L$692, M695))</f>
        <v>RV503</v>
      </c>
      <c r="M695" s="237"/>
      <c r="N695" s="289" t="str">
        <f>IF(ISBLANK('6桁'!N695), "", IF(ISBLANK(O695), $N$692, O695))</f>
        <v/>
      </c>
      <c r="O695" s="237"/>
      <c r="P695" s="320" t="str">
        <f>IF(ISBLANK('6桁'!P695), "", IF(ISBLANK(Q695), $P$692, Q695))</f>
        <v/>
      </c>
      <c r="Q695" s="332"/>
      <c r="V695" s="4"/>
      <c r="X695" s="4"/>
    </row>
    <row r="696" spans="2:24" ht="30" customHeight="1">
      <c r="B696" s="669"/>
      <c r="C696" s="674" t="s">
        <v>2077</v>
      </c>
      <c r="D696" s="675"/>
      <c r="E696" s="676"/>
      <c r="F696" s="12" t="str">
        <f>IF(ISBLANK('6桁'!F696), "", IF(ISBLANK(G696), $F$692, G696))</f>
        <v/>
      </c>
      <c r="G696" s="20"/>
      <c r="H696" s="12" t="str">
        <f>IF(ISBLANK('6桁'!H696), "", IF(ISBLANK(I696), $H$692, I696))</f>
        <v/>
      </c>
      <c r="I696" s="20"/>
      <c r="J696" s="12" t="str">
        <f>IF(ISBLANK('6桁'!J696), "", IF(ISBLANK(K696), $J$692, K696))</f>
        <v/>
      </c>
      <c r="K696" s="20"/>
      <c r="L696" s="12" t="str">
        <f>IF(ISBLANK('6桁'!L696), "", IF(ISBLANK(M696), $L$692, M696))</f>
        <v/>
      </c>
      <c r="M696" s="20"/>
      <c r="N696" s="12" t="str">
        <f>IF(ISBLANK('6桁'!N696), "", IF(ISBLANK(O696), $N$692, O696))</f>
        <v>GRTRT01</v>
      </c>
      <c r="O696" s="20"/>
      <c r="P696" s="14" t="str">
        <f>IF(ISBLANK('6桁'!P696), "", IF(ISBLANK(Q696), $P$692, Q696))</f>
        <v/>
      </c>
      <c r="Q696" s="324"/>
      <c r="V696" s="4"/>
      <c r="X696" s="4"/>
    </row>
    <row r="697" spans="2:24" ht="30" customHeight="1">
      <c r="B697" s="670"/>
      <c r="C697" s="677" t="s">
        <v>2078</v>
      </c>
      <c r="D697" s="678"/>
      <c r="E697" s="679"/>
      <c r="F697" s="100" t="str">
        <f>IF(ISBLANK('6桁'!F697), "", IF(ISBLANK(G697), $F$692, G697))</f>
        <v/>
      </c>
      <c r="G697" s="98"/>
      <c r="H697" s="100" t="str">
        <f>IF(ISBLANK('6桁'!H697), "", IF(ISBLANK(I697), $H$692, I697))</f>
        <v/>
      </c>
      <c r="I697" s="98"/>
      <c r="J697" s="100" t="str">
        <f>IF(ISBLANK('6桁'!J697), "", IF(ISBLANK(K697), $J$692, K697))</f>
        <v/>
      </c>
      <c r="K697" s="98"/>
      <c r="L697" s="100" t="str">
        <f>IF(ISBLANK('6桁'!L697), "", IF(ISBLANK(M697), $L$692, M697))</f>
        <v/>
      </c>
      <c r="M697" s="98"/>
      <c r="N697" s="100" t="str">
        <f>IF(ISBLANK('6桁'!N697), "", IF(ISBLANK(O697), $N$692, O697))</f>
        <v/>
      </c>
      <c r="O697" s="98"/>
      <c r="P697" s="154" t="str">
        <f>IF(ISBLANK('6桁'!P697), "", IF(ISBLANK(Q697), $P$692, Q697))</f>
        <v>W01</v>
      </c>
      <c r="Q697" s="333"/>
      <c r="V697" s="4"/>
      <c r="X697" s="4"/>
    </row>
    <row r="698" spans="2:24" ht="30" customHeight="1">
      <c r="B698" s="668">
        <v>15</v>
      </c>
      <c r="C698" s="671" t="s">
        <v>2079</v>
      </c>
      <c r="D698" s="672"/>
      <c r="E698" s="673"/>
      <c r="F698" s="289" t="str">
        <f>IF(ISBLANK('6桁'!F698), "", IF(ISBLANK(G698), $F$692, G698))</f>
        <v>ESVN01</v>
      </c>
      <c r="G698" s="237"/>
      <c r="H698" s="289" t="str">
        <f>IF(ISBLANK('6桁'!H698), "", IF(ISBLANK(I698), $H$692, I698))</f>
        <v/>
      </c>
      <c r="I698" s="237"/>
      <c r="J698" s="289" t="str">
        <f>IF(ISBLANK('6桁'!J698), "", IF(ISBLANK(K698), $J$692, K698))</f>
        <v/>
      </c>
      <c r="K698" s="237"/>
      <c r="L698" s="289" t="str">
        <f>IF(ISBLANK('6桁'!L698), "", IF(ISBLANK(M698), $L$692, M698))</f>
        <v/>
      </c>
      <c r="M698" s="237"/>
      <c r="N698" s="289" t="str">
        <f>IF(ISBLANK('6桁'!N698), "", IF(ISBLANK(O698), $N$692, O698))</f>
        <v/>
      </c>
      <c r="O698" s="237"/>
      <c r="P698" s="320" t="str">
        <f>IF(ISBLANK('6桁'!P698), "", IF(ISBLANK(Q698), $P$692, Q698))</f>
        <v/>
      </c>
      <c r="Q698" s="332"/>
      <c r="V698" s="4"/>
      <c r="X698" s="4"/>
    </row>
    <row r="699" spans="2:24" ht="30" customHeight="1">
      <c r="B699" s="669"/>
      <c r="C699" s="674" t="s">
        <v>2080</v>
      </c>
      <c r="D699" s="675"/>
      <c r="E699" s="676"/>
      <c r="F699" s="12" t="str">
        <f>IF(ISBLANK('6桁'!F699), "", IF(ISBLANK(G699), $F$692, G699))</f>
        <v>ESVN01</v>
      </c>
      <c r="G699" s="20"/>
      <c r="H699" s="12" t="str">
        <f>IF(ISBLANK('6桁'!H699), "", IF(ISBLANK(I699), $H$692, I699))</f>
        <v/>
      </c>
      <c r="I699" s="20"/>
      <c r="J699" s="12" t="str">
        <f>IF(ISBLANK('6桁'!J699), "", IF(ISBLANK(K699), $J$692, K699))</f>
        <v/>
      </c>
      <c r="K699" s="20"/>
      <c r="L699" s="12" t="str">
        <f>IF(ISBLANK('6桁'!L699), "", IF(ISBLANK(M699), $L$692, M699))</f>
        <v/>
      </c>
      <c r="M699" s="20"/>
      <c r="N699" s="12" t="str">
        <f>IF(ISBLANK('6桁'!N699), "", IF(ISBLANK(O699), $N$692, O699))</f>
        <v/>
      </c>
      <c r="O699" s="20"/>
      <c r="P699" s="14" t="str">
        <f>IF(ISBLANK('6桁'!P699), "", IF(ISBLANK(Q699), $P$692, Q699))</f>
        <v/>
      </c>
      <c r="Q699" s="324"/>
      <c r="V699" s="4"/>
      <c r="X699" s="4"/>
    </row>
    <row r="700" spans="2:24" ht="30" customHeight="1">
      <c r="B700" s="669"/>
      <c r="C700" s="674" t="s">
        <v>2081</v>
      </c>
      <c r="D700" s="675"/>
      <c r="E700" s="676"/>
      <c r="F700" s="12" t="str">
        <f>IF(ISBLANK('6桁'!F700), "", IF(ISBLANK(G700), $F$692, G700))</f>
        <v>ESVN01</v>
      </c>
      <c r="G700" s="20"/>
      <c r="H700" s="12" t="str">
        <f>IF(ISBLANK('6桁'!H700), "", IF(ISBLANK(I700), $H$692, I700))</f>
        <v/>
      </c>
      <c r="I700" s="20"/>
      <c r="J700" s="12" t="str">
        <f>IF(ISBLANK('6桁'!J700), "", IF(ISBLANK(K700), $J$692, K700))</f>
        <v/>
      </c>
      <c r="K700" s="20"/>
      <c r="L700" s="12" t="str">
        <f>IF(ISBLANK('6桁'!L700), "", IF(ISBLANK(M700), $L$692, M700))</f>
        <v/>
      </c>
      <c r="M700" s="20"/>
      <c r="N700" s="12" t="str">
        <f>IF(ISBLANK('6桁'!N700), "", IF(ISBLANK(O700), $N$692, O700))</f>
        <v/>
      </c>
      <c r="O700" s="20"/>
      <c r="P700" s="14" t="str">
        <f>IF(ISBLANK('6桁'!P700), "", IF(ISBLANK(Q700), $P$692, Q700))</f>
        <v/>
      </c>
      <c r="Q700" s="324"/>
      <c r="V700" s="4"/>
      <c r="X700" s="4"/>
    </row>
    <row r="701" spans="2:24" ht="30" customHeight="1">
      <c r="B701" s="669"/>
      <c r="C701" s="674" t="s">
        <v>2082</v>
      </c>
      <c r="D701" s="675"/>
      <c r="E701" s="676"/>
      <c r="F701" s="12" t="str">
        <f>IF(ISBLANK('6桁'!F701), "", IF(ISBLANK(G701), $F$692, G701))</f>
        <v>ESVN01</v>
      </c>
      <c r="G701" s="20"/>
      <c r="H701" s="12" t="str">
        <f>IF(ISBLANK('6桁'!H701), "", IF(ISBLANK(I701), $H$692, I701))</f>
        <v/>
      </c>
      <c r="I701" s="20"/>
      <c r="J701" s="12" t="str">
        <f>IF(ISBLANK('6桁'!J701), "", IF(ISBLANK(K701), $J$692, K701))</f>
        <v/>
      </c>
      <c r="K701" s="20"/>
      <c r="L701" s="12" t="str">
        <f>IF(ISBLANK('6桁'!L701), "", IF(ISBLANK(M701), $L$692, M701))</f>
        <v/>
      </c>
      <c r="M701" s="20"/>
      <c r="N701" s="12" t="str">
        <f>IF(ISBLANK('6桁'!N701), "", IF(ISBLANK(O701), $N$692, O701))</f>
        <v/>
      </c>
      <c r="O701" s="20"/>
      <c r="P701" s="14" t="str">
        <f>IF(ISBLANK('6桁'!P701), "", IF(ISBLANK(Q701), $P$692, Q701))</f>
        <v/>
      </c>
      <c r="Q701" s="324"/>
      <c r="V701" s="4"/>
      <c r="X701" s="4"/>
    </row>
    <row r="702" spans="2:24" ht="30" customHeight="1">
      <c r="B702" s="669"/>
      <c r="C702" s="674" t="s">
        <v>2083</v>
      </c>
      <c r="D702" s="675"/>
      <c r="E702" s="676"/>
      <c r="F702" s="12" t="str">
        <f>IF(ISBLANK('6桁'!F702), "", IF(ISBLANK(G702), $F$692, G702))</f>
        <v>ESVN01</v>
      </c>
      <c r="G702" s="20"/>
      <c r="H702" s="12" t="str">
        <f>IF(ISBLANK('6桁'!H702), "", IF(ISBLANK(I702), $H$692, I702))</f>
        <v/>
      </c>
      <c r="I702" s="20"/>
      <c r="J702" s="12" t="str">
        <f>IF(ISBLANK('6桁'!J702), "", IF(ISBLANK(K702), $J$692, K702))</f>
        <v/>
      </c>
      <c r="K702" s="20"/>
      <c r="L702" s="12" t="str">
        <f>IF(ISBLANK('6桁'!L702), "", IF(ISBLANK(M702), $L$692, M702))</f>
        <v/>
      </c>
      <c r="M702" s="20"/>
      <c r="N702" s="12" t="str">
        <f>IF(ISBLANK('6桁'!N702), "", IF(ISBLANK(O702), $N$692, O702))</f>
        <v/>
      </c>
      <c r="O702" s="20"/>
      <c r="P702" s="14" t="str">
        <f>IF(ISBLANK('6桁'!P702), "", IF(ISBLANK(Q702), $P$692, Q702))</f>
        <v/>
      </c>
      <c r="Q702" s="324"/>
      <c r="V702" s="4"/>
      <c r="X702" s="4"/>
    </row>
    <row r="703" spans="2:24" ht="30" customHeight="1">
      <c r="B703" s="669"/>
      <c r="C703" s="674" t="s">
        <v>2084</v>
      </c>
      <c r="D703" s="675"/>
      <c r="E703" s="676"/>
      <c r="F703" s="12" t="str">
        <f>IF(ISBLANK('6桁'!F703), "", IF(ISBLANK(G703), $F$692, G703))</f>
        <v>ESVN01</v>
      </c>
      <c r="G703" s="20"/>
      <c r="H703" s="12" t="str">
        <f>IF(ISBLANK('6桁'!H703), "", IF(ISBLANK(I703), $H$692, I703))</f>
        <v/>
      </c>
      <c r="I703" s="20"/>
      <c r="J703" s="12" t="str">
        <f>IF(ISBLANK('6桁'!J703), "", IF(ISBLANK(K703), $J$692, K703))</f>
        <v/>
      </c>
      <c r="K703" s="20"/>
      <c r="L703" s="12" t="str">
        <f>IF(ISBLANK('6桁'!L703), "", IF(ISBLANK(M703), $L$692, M703))</f>
        <v/>
      </c>
      <c r="M703" s="20"/>
      <c r="N703" s="12" t="str">
        <f>IF(ISBLANK('6桁'!N703), "", IF(ISBLANK(O703), $N$692, O703))</f>
        <v/>
      </c>
      <c r="O703" s="20"/>
      <c r="P703" s="14" t="str">
        <f>IF(ISBLANK('6桁'!P703), "", IF(ISBLANK(Q703), $P$692, Q703))</f>
        <v/>
      </c>
      <c r="Q703" s="324"/>
      <c r="V703" s="4"/>
      <c r="X703" s="4"/>
    </row>
    <row r="704" spans="2:24" ht="30" customHeight="1">
      <c r="B704" s="669"/>
      <c r="C704" s="674" t="s">
        <v>2085</v>
      </c>
      <c r="D704" s="675"/>
      <c r="E704" s="676"/>
      <c r="F704" s="12" t="str">
        <f>IF(ISBLANK('6桁'!F704), "", IF(ISBLANK(G704), $F$692, G704))</f>
        <v>ESVN01</v>
      </c>
      <c r="G704" s="20"/>
      <c r="H704" s="12" t="str">
        <f>IF(ISBLANK('6桁'!H704), "", IF(ISBLANK(I704), $H$692, I704))</f>
        <v/>
      </c>
      <c r="I704" s="20"/>
      <c r="J704" s="12" t="str">
        <f>IF(ISBLANK('6桁'!J704), "", IF(ISBLANK(K704), $J$692, K704))</f>
        <v/>
      </c>
      <c r="K704" s="20"/>
      <c r="L704" s="12" t="str">
        <f>IF(ISBLANK('6桁'!L704), "", IF(ISBLANK(M704), $L$692, M704))</f>
        <v>RV503</v>
      </c>
      <c r="M704" s="20"/>
      <c r="N704" s="12" t="str">
        <f>IF(ISBLANK('6桁'!N704), "", IF(ISBLANK(O704), $N$692, O704))</f>
        <v/>
      </c>
      <c r="O704" s="20"/>
      <c r="P704" s="14" t="str">
        <f>IF(ISBLANK('6桁'!P704), "", IF(ISBLANK(Q704), $P$692, Q704))</f>
        <v/>
      </c>
      <c r="Q704" s="324"/>
      <c r="V704" s="4"/>
      <c r="X704" s="4"/>
    </row>
    <row r="705" spans="2:24" ht="30" customHeight="1">
      <c r="B705" s="670"/>
      <c r="C705" s="677" t="s">
        <v>2086</v>
      </c>
      <c r="D705" s="678"/>
      <c r="E705" s="679"/>
      <c r="F705" s="100" t="str">
        <f>IF(ISBLANK('6桁'!F705), "", IF(ISBLANK(G705), $F$692, G705))</f>
        <v>ESVN01</v>
      </c>
      <c r="G705" s="98"/>
      <c r="H705" s="100" t="str">
        <f>IF(ISBLANK('6桁'!H705), "", IF(ISBLANK(I705), $H$692, I705))</f>
        <v>VA1</v>
      </c>
      <c r="I705" s="98"/>
      <c r="J705" s="100" t="str">
        <f>IF(ISBLANK('6桁'!J705), "", IF(ISBLANK(K705), $J$692, K705))</f>
        <v/>
      </c>
      <c r="K705" s="98"/>
      <c r="L705" s="100" t="str">
        <f>IF(ISBLANK('6桁'!L705), "", IF(ISBLANK(M705), $L$692, M705))</f>
        <v/>
      </c>
      <c r="M705" s="98"/>
      <c r="N705" s="100" t="str">
        <f>IF(ISBLANK('6桁'!N705), "", IF(ISBLANK(O705), $N$692, O705))</f>
        <v/>
      </c>
      <c r="O705" s="98"/>
      <c r="P705" s="154" t="str">
        <f>IF(ISBLANK('6桁'!P705), "", IF(ISBLANK(Q705), $P$692, Q705))</f>
        <v>W01</v>
      </c>
      <c r="Q705" s="333"/>
      <c r="V705" s="4"/>
      <c r="X705" s="4"/>
    </row>
    <row r="706" spans="2:24" ht="30" customHeight="1">
      <c r="B706" s="668">
        <v>14</v>
      </c>
      <c r="C706" s="671" t="s">
        <v>2087</v>
      </c>
      <c r="D706" s="672"/>
      <c r="E706" s="673"/>
      <c r="F706" s="289" t="str">
        <f>IF(ISBLANK('6桁'!F706), "", IF(ISBLANK(G706), $F$692, G706))</f>
        <v>ESVN01</v>
      </c>
      <c r="G706" s="237"/>
      <c r="H706" s="289" t="str">
        <f>IF(ISBLANK('6桁'!H706), "", IF(ISBLANK(I706), $H$692, I706))</f>
        <v>VA1</v>
      </c>
      <c r="I706" s="237"/>
      <c r="J706" s="289" t="str">
        <f>IF(ISBLANK('6桁'!J706), "", IF(ISBLANK(K706), $J$692, K706))</f>
        <v/>
      </c>
      <c r="K706" s="237"/>
      <c r="L706" s="289" t="str">
        <f>IF(ISBLANK('6桁'!L706), "", IF(ISBLANK(M706), $L$692, M706))</f>
        <v/>
      </c>
      <c r="M706" s="237"/>
      <c r="N706" s="289" t="str">
        <f>IF(ISBLANK('6桁'!N706), "", IF(ISBLANK(O706), $N$692, O706))</f>
        <v/>
      </c>
      <c r="O706" s="237"/>
      <c r="P706" s="320" t="str">
        <f>IF(ISBLANK('6桁'!P706), "", IF(ISBLANK(Q706), $P$692, Q706))</f>
        <v/>
      </c>
      <c r="Q706" s="332"/>
      <c r="V706" s="4"/>
      <c r="X706" s="4"/>
    </row>
    <row r="707" spans="2:24" ht="30" customHeight="1">
      <c r="B707" s="669"/>
      <c r="C707" s="674" t="s">
        <v>2088</v>
      </c>
      <c r="D707" s="675"/>
      <c r="E707" s="676"/>
      <c r="F707" s="12" t="str">
        <f>IF(ISBLANK('6桁'!F707), "", IF(ISBLANK(G707), $F$692, G707))</f>
        <v>ESVN01</v>
      </c>
      <c r="G707" s="20"/>
      <c r="H707" s="12" t="str">
        <f>IF(ISBLANK('6桁'!H707), "", IF(ISBLANK(I707), $H$692, I707))</f>
        <v/>
      </c>
      <c r="I707" s="20"/>
      <c r="J707" s="12" t="str">
        <f>IF(ISBLANK('6桁'!J707), "", IF(ISBLANK(K707), $J$692, K707))</f>
        <v/>
      </c>
      <c r="K707" s="20"/>
      <c r="L707" s="12" t="str">
        <f>IF(ISBLANK('6桁'!L707), "", IF(ISBLANK(M707), $L$692, M707))</f>
        <v/>
      </c>
      <c r="M707" s="20"/>
      <c r="N707" s="12" t="str">
        <f>IF(ISBLANK('6桁'!N707), "", IF(ISBLANK(O707), $N$692, O707))</f>
        <v/>
      </c>
      <c r="O707" s="20"/>
      <c r="P707" s="14" t="str">
        <f>IF(ISBLANK('6桁'!P707), "", IF(ISBLANK(Q707), $P$692, Q707))</f>
        <v/>
      </c>
      <c r="Q707" s="324"/>
      <c r="V707" s="4"/>
      <c r="X707" s="4"/>
    </row>
    <row r="708" spans="2:24" ht="30" customHeight="1">
      <c r="B708" s="669"/>
      <c r="C708" s="674" t="s">
        <v>2089</v>
      </c>
      <c r="D708" s="675"/>
      <c r="E708" s="676"/>
      <c r="F708" s="12" t="str">
        <f>IF(ISBLANK('6桁'!F708), "", IF(ISBLANK(G708), $F$692, G708))</f>
        <v>ESVN01</v>
      </c>
      <c r="G708" s="20"/>
      <c r="H708" s="12" t="str">
        <f>IF(ISBLANK('6桁'!H708), "", IF(ISBLANK(I708), $H$692, I708))</f>
        <v>VA1</v>
      </c>
      <c r="I708" s="20"/>
      <c r="J708" s="12" t="str">
        <f>IF(ISBLANK('6桁'!J708), "", IF(ISBLANK(K708), $J$692, K708))</f>
        <v/>
      </c>
      <c r="K708" s="20"/>
      <c r="L708" s="12" t="str">
        <f>IF(ISBLANK('6桁'!L708), "", IF(ISBLANK(M708), $L$692, M708))</f>
        <v/>
      </c>
      <c r="M708" s="20"/>
      <c r="N708" s="12" t="str">
        <f>IF(ISBLANK('6桁'!N708), "", IF(ISBLANK(O708), $N$692, O708))</f>
        <v/>
      </c>
      <c r="O708" s="20"/>
      <c r="P708" s="14" t="str">
        <f>IF(ISBLANK('6桁'!P708), "", IF(ISBLANK(Q708), $P$692, Q708))</f>
        <v/>
      </c>
      <c r="Q708" s="324"/>
      <c r="V708" s="4"/>
      <c r="X708" s="4"/>
    </row>
    <row r="709" spans="2:24" ht="30" customHeight="1">
      <c r="B709" s="669"/>
      <c r="C709" s="674" t="s">
        <v>2090</v>
      </c>
      <c r="D709" s="675"/>
      <c r="E709" s="676"/>
      <c r="F709" s="12" t="str">
        <f>IF(ISBLANK('6桁'!F709), "", IF(ISBLANK(G709), $F$692, G709))</f>
        <v>ESVN01</v>
      </c>
      <c r="G709" s="20"/>
      <c r="H709" s="12" t="str">
        <f>IF(ISBLANK('6桁'!H709), "", IF(ISBLANK(I709), $H$692, I709))</f>
        <v/>
      </c>
      <c r="I709" s="20"/>
      <c r="J709" s="12" t="str">
        <f>IF(ISBLANK('6桁'!J709), "", IF(ISBLANK(K709), $J$692, K709))</f>
        <v/>
      </c>
      <c r="K709" s="20"/>
      <c r="L709" s="12" t="str">
        <f>IF(ISBLANK('6桁'!L709), "", IF(ISBLANK(M709), $L$692, M709))</f>
        <v/>
      </c>
      <c r="M709" s="20"/>
      <c r="N709" s="12" t="str">
        <f>IF(ISBLANK('6桁'!N709), "", IF(ISBLANK(O709), $N$692, O709))</f>
        <v/>
      </c>
      <c r="O709" s="20"/>
      <c r="P709" s="14" t="str">
        <f>IF(ISBLANK('6桁'!P709), "", IF(ISBLANK(Q709), $P$692, Q709))</f>
        <v/>
      </c>
      <c r="Q709" s="324"/>
      <c r="V709" s="4"/>
      <c r="X709" s="4"/>
    </row>
    <row r="710" spans="2:24" ht="30" customHeight="1">
      <c r="B710" s="669"/>
      <c r="C710" s="674" t="s">
        <v>2091</v>
      </c>
      <c r="D710" s="675"/>
      <c r="E710" s="676"/>
      <c r="F710" s="12" t="str">
        <f>IF(ISBLANK('6桁'!F710), "", IF(ISBLANK(G710), $F$692, G710))</f>
        <v>ESVN01</v>
      </c>
      <c r="G710" s="20"/>
      <c r="H710" s="12" t="str">
        <f>IF(ISBLANK('6桁'!H710), "", IF(ISBLANK(I710), $H$692, I710))</f>
        <v/>
      </c>
      <c r="I710" s="20"/>
      <c r="J710" s="12" t="str">
        <f>IF(ISBLANK('6桁'!J710), "", IF(ISBLANK(K710), $J$692, K710))</f>
        <v/>
      </c>
      <c r="K710" s="20"/>
      <c r="L710" s="12" t="str">
        <f>IF(ISBLANK('6桁'!L710), "", IF(ISBLANK(M710), $L$692, M710))</f>
        <v/>
      </c>
      <c r="M710" s="20"/>
      <c r="N710" s="12" t="str">
        <f>IF(ISBLANK('6桁'!N710), "", IF(ISBLANK(O710), $N$692, O710))</f>
        <v/>
      </c>
      <c r="O710" s="20"/>
      <c r="P710" s="14" t="str">
        <f>IF(ISBLANK('6桁'!P710), "", IF(ISBLANK(Q710), $P$692, Q710))</f>
        <v/>
      </c>
      <c r="Q710" s="324"/>
      <c r="V710" s="4"/>
      <c r="X710" s="4"/>
    </row>
    <row r="711" spans="2:24" ht="30" customHeight="1">
      <c r="B711" s="669"/>
      <c r="C711" s="674" t="s">
        <v>2092</v>
      </c>
      <c r="D711" s="675"/>
      <c r="E711" s="676"/>
      <c r="F711" s="12" t="str">
        <f>IF(ISBLANK('6桁'!F711), "", IF(ISBLANK(G711), $F$692, G711))</f>
        <v>ESVN01</v>
      </c>
      <c r="G711" s="20"/>
      <c r="H711" s="12" t="str">
        <f>IF(ISBLANK('6桁'!H711), "", IF(ISBLANK(I711), $H$692, I711))</f>
        <v/>
      </c>
      <c r="I711" s="20"/>
      <c r="J711" s="12" t="str">
        <f>IF(ISBLANK('6桁'!J711), "", IF(ISBLANK(K711), $J$692, K711))</f>
        <v/>
      </c>
      <c r="K711" s="20"/>
      <c r="L711" s="12" t="str">
        <f>IF(ISBLANK('6桁'!L711), "", IF(ISBLANK(M711), $L$692, M711))</f>
        <v/>
      </c>
      <c r="M711" s="20"/>
      <c r="N711" s="12" t="str">
        <f>IF(ISBLANK('6桁'!N711), "", IF(ISBLANK(O711), $N$692, O711))</f>
        <v/>
      </c>
      <c r="O711" s="20"/>
      <c r="P711" s="14" t="str">
        <f>IF(ISBLANK('6桁'!P711), "", IF(ISBLANK(Q711), $P$692, Q711))</f>
        <v/>
      </c>
      <c r="Q711" s="324"/>
      <c r="V711" s="4"/>
      <c r="X711" s="4"/>
    </row>
    <row r="712" spans="2:24" ht="30" customHeight="1">
      <c r="B712" s="669"/>
      <c r="C712" s="674" t="s">
        <v>2093</v>
      </c>
      <c r="D712" s="675"/>
      <c r="E712" s="676"/>
      <c r="F712" s="12" t="str">
        <f>IF(ISBLANK('6桁'!F712), "", IF(ISBLANK(G712), $F$692, G712))</f>
        <v>ESVN01</v>
      </c>
      <c r="G712" s="20"/>
      <c r="H712" s="12" t="str">
        <f>IF(ISBLANK('6桁'!H712), "", IF(ISBLANK(I712), $H$692, I712))</f>
        <v/>
      </c>
      <c r="I712" s="20"/>
      <c r="J712" s="12" t="str">
        <f>IF(ISBLANK('6桁'!J712), "", IF(ISBLANK(K712), $J$692, K712))</f>
        <v/>
      </c>
      <c r="K712" s="20"/>
      <c r="L712" s="12" t="str">
        <f>IF(ISBLANK('6桁'!L712), "", IF(ISBLANK(M712), $L$692, M712))</f>
        <v/>
      </c>
      <c r="M712" s="20"/>
      <c r="N712" s="12" t="str">
        <f>IF(ISBLANK('6桁'!N712), "", IF(ISBLANK(O712), $N$692, O712))</f>
        <v/>
      </c>
      <c r="O712" s="20"/>
      <c r="P712" s="14" t="str">
        <f>IF(ISBLANK('6桁'!P712), "", IF(ISBLANK(Q712), $P$692, Q712))</f>
        <v/>
      </c>
      <c r="Q712" s="324"/>
      <c r="V712" s="4"/>
      <c r="X712" s="4"/>
    </row>
    <row r="713" spans="2:24" ht="30" customHeight="1">
      <c r="B713" s="669"/>
      <c r="C713" s="674" t="s">
        <v>2094</v>
      </c>
      <c r="D713" s="675"/>
      <c r="E713" s="676"/>
      <c r="F713" s="12" t="str">
        <f>IF(ISBLANK('6桁'!F713), "", IF(ISBLANK(G713), $F$692, G713))</f>
        <v>ESVN01</v>
      </c>
      <c r="G713" s="20"/>
      <c r="H713" s="12" t="str">
        <f>IF(ISBLANK('6桁'!H713), "", IF(ISBLANK(I713), $H$692, I713))</f>
        <v/>
      </c>
      <c r="I713" s="20"/>
      <c r="J713" s="12" t="str">
        <f>IF(ISBLANK('6桁'!J713), "", IF(ISBLANK(K713), $J$692, K713))</f>
        <v/>
      </c>
      <c r="K713" s="20"/>
      <c r="L713" s="12" t="str">
        <f>IF(ISBLANK('6桁'!L713), "", IF(ISBLANK(M713), $L$692, M713))</f>
        <v/>
      </c>
      <c r="M713" s="20"/>
      <c r="N713" s="12" t="str">
        <f>IF(ISBLANK('6桁'!N713), "", IF(ISBLANK(O713), $N$692, O713))</f>
        <v/>
      </c>
      <c r="O713" s="20"/>
      <c r="P713" s="14" t="str">
        <f>IF(ISBLANK('6桁'!P713), "", IF(ISBLANK(Q713), $P$692, Q713))</f>
        <v/>
      </c>
      <c r="Q713" s="324"/>
      <c r="V713" s="4"/>
      <c r="X713" s="4"/>
    </row>
    <row r="714" spans="2:24" ht="30" customHeight="1">
      <c r="B714" s="669"/>
      <c r="C714" s="674" t="s">
        <v>2095</v>
      </c>
      <c r="D714" s="675"/>
      <c r="E714" s="676"/>
      <c r="F714" s="12" t="str">
        <f>IF(ISBLANK('6桁'!F714), "", IF(ISBLANK(G714), $F$692, G714))</f>
        <v>ESVN01</v>
      </c>
      <c r="G714" s="20"/>
      <c r="H714" s="12" t="str">
        <f>IF(ISBLANK('6桁'!H714), "", IF(ISBLANK(I714), $H$692, I714))</f>
        <v/>
      </c>
      <c r="I714" s="20"/>
      <c r="J714" s="12" t="str">
        <f>IF(ISBLANK('6桁'!J714), "", IF(ISBLANK(K714), $J$692, K714))</f>
        <v/>
      </c>
      <c r="K714" s="20"/>
      <c r="L714" s="12" t="str">
        <f>IF(ISBLANK('6桁'!L714), "", IF(ISBLANK(M714), $L$692, M714))</f>
        <v/>
      </c>
      <c r="M714" s="20"/>
      <c r="N714" s="12" t="str">
        <f>IF(ISBLANK('6桁'!N714), "", IF(ISBLANK(O714), $N$692, O714))</f>
        <v/>
      </c>
      <c r="O714" s="20"/>
      <c r="P714" s="14" t="str">
        <f>IF(ISBLANK('6桁'!P714), "", IF(ISBLANK(Q714), $P$692, Q714))</f>
        <v/>
      </c>
      <c r="Q714" s="324"/>
      <c r="V714" s="4"/>
      <c r="X714" s="4"/>
    </row>
    <row r="715" spans="2:24" ht="30" customHeight="1">
      <c r="B715" s="669"/>
      <c r="C715" s="674" t="s">
        <v>2096</v>
      </c>
      <c r="D715" s="675"/>
      <c r="E715" s="676"/>
      <c r="F715" s="12" t="str">
        <f>IF(ISBLANK('6桁'!F715), "", IF(ISBLANK(G715), $F$692, G715))</f>
        <v>ESVN01</v>
      </c>
      <c r="G715" s="20"/>
      <c r="H715" s="12" t="str">
        <f>IF(ISBLANK('6桁'!H715), "", IF(ISBLANK(I715), $H$692, I715))</f>
        <v/>
      </c>
      <c r="I715" s="20"/>
      <c r="J715" s="12" t="str">
        <f>IF(ISBLANK('6桁'!J715), "", IF(ISBLANK(K715), $J$692, K715))</f>
        <v/>
      </c>
      <c r="K715" s="20"/>
      <c r="L715" s="12" t="str">
        <f>IF(ISBLANK('6桁'!L715), "", IF(ISBLANK(M715), $L$692, M715))</f>
        <v/>
      </c>
      <c r="M715" s="20"/>
      <c r="N715" s="12" t="str">
        <f>IF(ISBLANK('6桁'!N715), "", IF(ISBLANK(O715), $N$692, O715))</f>
        <v/>
      </c>
      <c r="O715" s="20"/>
      <c r="P715" s="14" t="str">
        <f>IF(ISBLANK('6桁'!P715), "", IF(ISBLANK(Q715), $P$692, Q715))</f>
        <v/>
      </c>
      <c r="Q715" s="324"/>
      <c r="V715" s="4"/>
      <c r="X715" s="4"/>
    </row>
    <row r="716" spans="2:24" ht="30" customHeight="1">
      <c r="B716" s="669"/>
      <c r="C716" s="674" t="s">
        <v>2097</v>
      </c>
      <c r="D716" s="675"/>
      <c r="E716" s="676"/>
      <c r="F716" s="12" t="str">
        <f>IF(ISBLANK('6桁'!F716), "", IF(ISBLANK(G716), $F$692, G716))</f>
        <v>ESVN01</v>
      </c>
      <c r="G716" s="20"/>
      <c r="H716" s="12" t="str">
        <f>IF(ISBLANK('6桁'!H716), "", IF(ISBLANK(I716), $H$692, I716))</f>
        <v/>
      </c>
      <c r="I716" s="20"/>
      <c r="J716" s="12" t="str">
        <f>IF(ISBLANK('6桁'!J716), "", IF(ISBLANK(K716), $J$692, K716))</f>
        <v/>
      </c>
      <c r="K716" s="20"/>
      <c r="L716" s="12" t="str">
        <f>IF(ISBLANK('6桁'!L716), "", IF(ISBLANK(M716), $L$692, M716))</f>
        <v/>
      </c>
      <c r="M716" s="20"/>
      <c r="N716" s="12" t="str">
        <f>IF(ISBLANK('6桁'!N716), "", IF(ISBLANK(O716), $N$692, O716))</f>
        <v/>
      </c>
      <c r="O716" s="20"/>
      <c r="P716" s="14" t="str">
        <f>IF(ISBLANK('6桁'!P716), "", IF(ISBLANK(Q716), $P$692, Q716))</f>
        <v/>
      </c>
      <c r="Q716" s="324"/>
      <c r="V716" s="4"/>
      <c r="X716" s="4"/>
    </row>
    <row r="717" spans="2:24" ht="30" customHeight="1">
      <c r="B717" s="670"/>
      <c r="C717" s="677" t="s">
        <v>2098</v>
      </c>
      <c r="D717" s="678"/>
      <c r="E717" s="679"/>
      <c r="F717" s="100" t="str">
        <f>IF(ISBLANK('6桁'!F717), "", IF(ISBLANK(G717), $F$692, G717))</f>
        <v>ESVN01</v>
      </c>
      <c r="G717" s="98"/>
      <c r="H717" s="100" t="str">
        <f>IF(ISBLANK('6桁'!H717), "", IF(ISBLANK(I717), $H$692, I717))</f>
        <v/>
      </c>
      <c r="I717" s="98"/>
      <c r="J717" s="100" t="str">
        <f>IF(ISBLANK('6桁'!J717), "", IF(ISBLANK(K717), $J$692, K717))</f>
        <v/>
      </c>
      <c r="K717" s="98"/>
      <c r="L717" s="100" t="str">
        <f>IF(ISBLANK('6桁'!L717), "", IF(ISBLANK(M717), $L$692, M717))</f>
        <v/>
      </c>
      <c r="M717" s="98"/>
      <c r="N717" s="100" t="str">
        <f>IF(ISBLANK('6桁'!N717), "", IF(ISBLANK(O717), $N$692, O717))</f>
        <v/>
      </c>
      <c r="O717" s="98"/>
      <c r="P717" s="154" t="str">
        <f>IF(ISBLANK('6桁'!P717), "", IF(ISBLANK(Q717), $P$692, Q717))</f>
        <v/>
      </c>
      <c r="Q717" s="333"/>
      <c r="V717" s="4"/>
      <c r="X717" s="4"/>
    </row>
    <row r="718" spans="2:24" ht="30" customHeight="1">
      <c r="B718" s="668">
        <v>13</v>
      </c>
      <c r="C718" s="671" t="s">
        <v>2099</v>
      </c>
      <c r="D718" s="672"/>
      <c r="E718" s="673"/>
      <c r="F718" s="289" t="str">
        <f>IF(ISBLANK('6桁'!F718), "", IF(ISBLANK(G718), $F$692, G718))</f>
        <v>ESVN01</v>
      </c>
      <c r="G718" s="101"/>
      <c r="H718" s="289" t="str">
        <f>IF(ISBLANK('6桁'!H718), "", IF(ISBLANK(I718), $H$692, I718))</f>
        <v/>
      </c>
      <c r="I718" s="101"/>
      <c r="J718" s="289" t="str">
        <f>IF(ISBLANK('6桁'!J718), "", IF(ISBLANK(K718), $J$692, K718))</f>
        <v/>
      </c>
      <c r="K718" s="101"/>
      <c r="L718" s="289" t="str">
        <f>IF(ISBLANK('6桁'!L718), "", IF(ISBLANK(M718), $L$692, M718))</f>
        <v/>
      </c>
      <c r="M718" s="237"/>
      <c r="N718" s="289" t="str">
        <f>IF(ISBLANK('6桁'!N718), "", IF(ISBLANK(O718), $N$692, O718))</f>
        <v/>
      </c>
      <c r="O718" s="237"/>
      <c r="P718" s="320" t="str">
        <f>IF(ISBLANK('6桁'!P718), "", IF(ISBLANK(Q718), $P$692, Q718))</f>
        <v/>
      </c>
      <c r="Q718" s="332"/>
      <c r="V718" s="4"/>
      <c r="X718" s="4"/>
    </row>
    <row r="719" spans="2:24" ht="30" customHeight="1">
      <c r="B719" s="669"/>
      <c r="C719" s="674" t="s">
        <v>2100</v>
      </c>
      <c r="D719" s="675"/>
      <c r="E719" s="676"/>
      <c r="F719" s="12" t="str">
        <f>IF(ISBLANK('6桁'!F719), "", IF(ISBLANK(G719), $F$692, G719))</f>
        <v>ESVN01</v>
      </c>
      <c r="G719" s="20"/>
      <c r="H719" s="12" t="str">
        <f>IF(ISBLANK('6桁'!H719), "", IF(ISBLANK(I719), $H$692, I719))</f>
        <v/>
      </c>
      <c r="I719" s="20"/>
      <c r="J719" s="12" t="str">
        <f>IF(ISBLANK('6桁'!J719), "", IF(ISBLANK(K719), $J$692, K719))</f>
        <v/>
      </c>
      <c r="K719" s="20"/>
      <c r="L719" s="12" t="str">
        <f>IF(ISBLANK('6桁'!L719), "", IF(ISBLANK(M719), $L$692, M719))</f>
        <v/>
      </c>
      <c r="M719" s="20"/>
      <c r="N719" s="12" t="str">
        <f>IF(ISBLANK('6桁'!N719), "", IF(ISBLANK(O719), $N$692, O719))</f>
        <v/>
      </c>
      <c r="O719" s="20"/>
      <c r="P719" s="14" t="str">
        <f>IF(ISBLANK('6桁'!P719), "", IF(ISBLANK(Q719), $P$692, Q719))</f>
        <v/>
      </c>
      <c r="Q719" s="324"/>
      <c r="V719" s="4"/>
      <c r="X719" s="4"/>
    </row>
    <row r="720" spans="2:24" ht="30" customHeight="1">
      <c r="B720" s="669"/>
      <c r="C720" s="674" t="s">
        <v>2101</v>
      </c>
      <c r="D720" s="675"/>
      <c r="E720" s="676"/>
      <c r="F720" s="12" t="str">
        <f>IF(ISBLANK('6桁'!F720), "", IF(ISBLANK(G720), $F$692, G720))</f>
        <v>ESVN01</v>
      </c>
      <c r="G720" s="20"/>
      <c r="H720" s="12" t="str">
        <f>IF(ISBLANK('6桁'!H720), "", IF(ISBLANK(I720), $H$692, I720))</f>
        <v/>
      </c>
      <c r="I720" s="20"/>
      <c r="J720" s="12" t="str">
        <f>IF(ISBLANK('6桁'!J720), "", IF(ISBLANK(K720), $J$692, K720))</f>
        <v/>
      </c>
      <c r="K720" s="20"/>
      <c r="L720" s="12" t="str">
        <f>IF(ISBLANK('6桁'!L720), "", IF(ISBLANK(M720), $L$692, M720))</f>
        <v/>
      </c>
      <c r="M720" s="20"/>
      <c r="N720" s="12" t="str">
        <f>IF(ISBLANK('6桁'!N720), "", IF(ISBLANK(O720), $N$692, O720))</f>
        <v/>
      </c>
      <c r="O720" s="20"/>
      <c r="P720" s="14" t="str">
        <f>IF(ISBLANK('6桁'!P720), "", IF(ISBLANK(Q720), $P$692, Q720))</f>
        <v/>
      </c>
      <c r="Q720" s="324"/>
      <c r="V720" s="4"/>
      <c r="X720" s="4"/>
    </row>
    <row r="721" spans="2:27" ht="30" customHeight="1">
      <c r="B721" s="669"/>
      <c r="C721" s="674" t="s">
        <v>2102</v>
      </c>
      <c r="D721" s="675"/>
      <c r="E721" s="676"/>
      <c r="F721" s="12" t="str">
        <f>IF(ISBLANK('6桁'!F721), "", IF(ISBLANK(G721), $F$692, G721))</f>
        <v>ESVN01</v>
      </c>
      <c r="G721" s="20"/>
      <c r="H721" s="12" t="str">
        <f>IF(ISBLANK('6桁'!H721), "", IF(ISBLANK(I721), $H$692, I721))</f>
        <v/>
      </c>
      <c r="I721" s="20"/>
      <c r="J721" s="12" t="str">
        <f>IF(ISBLANK('6桁'!J721), "", IF(ISBLANK(K721), $J$692, K721))</f>
        <v/>
      </c>
      <c r="K721" s="20"/>
      <c r="L721" s="12" t="str">
        <f>IF(ISBLANK('6桁'!L721), "", IF(ISBLANK(M721), $L$692, M721))</f>
        <v/>
      </c>
      <c r="M721" s="20"/>
      <c r="N721" s="12" t="str">
        <f>IF(ISBLANK('6桁'!N721), "", IF(ISBLANK(O721), $N$692, O721))</f>
        <v/>
      </c>
      <c r="O721" s="20"/>
      <c r="P721" s="14" t="str">
        <f>IF(ISBLANK('6桁'!P721), "", IF(ISBLANK(Q721), $P$692, Q721))</f>
        <v/>
      </c>
      <c r="Q721" s="324"/>
      <c r="V721" s="4"/>
      <c r="X721" s="4"/>
    </row>
    <row r="722" spans="2:27" ht="30" customHeight="1">
      <c r="B722" s="669"/>
      <c r="C722" s="674" t="s">
        <v>2103</v>
      </c>
      <c r="D722" s="675"/>
      <c r="E722" s="676"/>
      <c r="F722" s="12" t="str">
        <f>IF(ISBLANK('6桁'!F722), "", IF(ISBLANK(G722), $F$692, G722))</f>
        <v>ESVN01</v>
      </c>
      <c r="G722" s="20"/>
      <c r="H722" s="12" t="str">
        <f>IF(ISBLANK('6桁'!H722), "", IF(ISBLANK(I722), $H$692, I722))</f>
        <v/>
      </c>
      <c r="I722" s="20"/>
      <c r="J722" s="12" t="str">
        <f>IF(ISBLANK('6桁'!J722), "", IF(ISBLANK(K722), $J$692, K722))</f>
        <v/>
      </c>
      <c r="K722" s="20"/>
      <c r="L722" s="12" t="str">
        <f>IF(ISBLANK('6桁'!L722), "", IF(ISBLANK(M722), $L$692, M722))</f>
        <v/>
      </c>
      <c r="M722" s="20"/>
      <c r="N722" s="12" t="str">
        <f>IF(ISBLANK('6桁'!N722), "", IF(ISBLANK(O722), $N$692, O722))</f>
        <v/>
      </c>
      <c r="O722" s="20"/>
      <c r="P722" s="14" t="str">
        <f>IF(ISBLANK('6桁'!P722), "", IF(ISBLANK(Q722), $P$692, Q722))</f>
        <v/>
      </c>
      <c r="Q722" s="324"/>
      <c r="V722" s="4"/>
      <c r="X722" s="4"/>
    </row>
    <row r="723" spans="2:27" ht="30" customHeight="1">
      <c r="B723" s="669"/>
      <c r="C723" s="674" t="s">
        <v>2104</v>
      </c>
      <c r="D723" s="675"/>
      <c r="E723" s="676"/>
      <c r="F723" s="12" t="str">
        <f>IF(ISBLANK('6桁'!F723), "", IF(ISBLANK(G723), $F$692, G723))</f>
        <v>ESVN01</v>
      </c>
      <c r="G723" s="20"/>
      <c r="H723" s="12" t="str">
        <f>IF(ISBLANK('6桁'!H723), "", IF(ISBLANK(I723), $H$692, I723))</f>
        <v/>
      </c>
      <c r="I723" s="20"/>
      <c r="J723" s="12" t="str">
        <f>IF(ISBLANK('6桁'!J723), "", IF(ISBLANK(K723), $J$692, K723))</f>
        <v/>
      </c>
      <c r="K723" s="20"/>
      <c r="L723" s="12" t="str">
        <f>IF(ISBLANK('6桁'!L723), "", IF(ISBLANK(M723), $L$692, M723))</f>
        <v/>
      </c>
      <c r="M723" s="20"/>
      <c r="N723" s="12" t="str">
        <f>IF(ISBLANK('6桁'!N723), "", IF(ISBLANK(O723), $N$692, O723))</f>
        <v/>
      </c>
      <c r="O723" s="20"/>
      <c r="P723" s="14" t="str">
        <f>IF(ISBLANK('6桁'!P723), "", IF(ISBLANK(Q723), $P$692, Q723))</f>
        <v/>
      </c>
      <c r="Q723" s="324"/>
      <c r="V723" s="4"/>
      <c r="X723" s="4"/>
    </row>
    <row r="724" spans="2:27" ht="30" customHeight="1">
      <c r="B724" s="669"/>
      <c r="C724" s="674" t="s">
        <v>2105</v>
      </c>
      <c r="D724" s="675"/>
      <c r="E724" s="676"/>
      <c r="F724" s="12" t="str">
        <f>IF(ISBLANK('6桁'!F724), "", IF(ISBLANK(G724), $F$692, G724))</f>
        <v>ESVN01</v>
      </c>
      <c r="G724" s="20"/>
      <c r="H724" s="12" t="str">
        <f>IF(ISBLANK('6桁'!H724), "", IF(ISBLANK(I724), $H$692, I724))</f>
        <v/>
      </c>
      <c r="I724" s="20"/>
      <c r="J724" s="12" t="str">
        <f>IF(ISBLANK('6桁'!J724), "", IF(ISBLANK(K724), $J$692, K724))</f>
        <v/>
      </c>
      <c r="K724" s="20"/>
      <c r="L724" s="12" t="str">
        <f>IF(ISBLANK('6桁'!L724), "", IF(ISBLANK(M724), $L$692, M724))</f>
        <v/>
      </c>
      <c r="M724" s="20"/>
      <c r="N724" s="12" t="str">
        <f>IF(ISBLANK('6桁'!N724), "", IF(ISBLANK(O724), $N$692, O724))</f>
        <v/>
      </c>
      <c r="O724" s="20"/>
      <c r="P724" s="14" t="str">
        <f>IF(ISBLANK('6桁'!P724), "", IF(ISBLANK(Q724), $P$692, Q724))</f>
        <v/>
      </c>
      <c r="Q724" s="324"/>
      <c r="V724" s="4"/>
      <c r="X724" s="4"/>
    </row>
    <row r="725" spans="2:27" ht="30" customHeight="1">
      <c r="B725" s="670"/>
      <c r="C725" s="677" t="s">
        <v>2106</v>
      </c>
      <c r="D725" s="678"/>
      <c r="E725" s="679"/>
      <c r="F725" s="100" t="str">
        <f>IF(ISBLANK('6桁'!F725), "", IF(ISBLANK(G725), $F$692, G725))</f>
        <v>ESVN01</v>
      </c>
      <c r="G725" s="98"/>
      <c r="H725" s="100" t="str">
        <f>IF(ISBLANK('6桁'!H725), "", IF(ISBLANK(I725), $H$692, I725))</f>
        <v/>
      </c>
      <c r="I725" s="98"/>
      <c r="J725" s="100" t="str">
        <f>IF(ISBLANK('6桁'!J725), "", IF(ISBLANK(K725), $J$692, K725))</f>
        <v/>
      </c>
      <c r="K725" s="98"/>
      <c r="L725" s="100" t="str">
        <f>IF(ISBLANK('6桁'!L725), "", IF(ISBLANK(M725), $L$692, M725))</f>
        <v/>
      </c>
      <c r="M725" s="98"/>
      <c r="N725" s="100" t="str">
        <f>IF(ISBLANK('6桁'!N725), "", IF(ISBLANK(O725), $N$692, O725))</f>
        <v/>
      </c>
      <c r="O725" s="98"/>
      <c r="P725" s="154" t="str">
        <f>IF(ISBLANK('6桁'!P725), "", IF(ISBLANK(Q725), $P$692, Q725))</f>
        <v/>
      </c>
      <c r="Q725" s="333"/>
      <c r="V725" s="4"/>
      <c r="X725" s="4"/>
    </row>
    <row r="726" spans="2:27" ht="30" customHeight="1">
      <c r="B726" s="668">
        <v>12</v>
      </c>
      <c r="C726" s="671" t="s">
        <v>2107</v>
      </c>
      <c r="D726" s="672"/>
      <c r="E726" s="673"/>
      <c r="F726" s="289" t="str">
        <f>IF(ISBLANK('6桁'!F726), "", IF(ISBLANK(G726), $F$692, G726))</f>
        <v>ESVN01</v>
      </c>
      <c r="G726" s="237"/>
      <c r="H726" s="289" t="str">
        <f>IF(ISBLANK('6桁'!H726), "", IF(ISBLANK(I726), $H$692, I726))</f>
        <v>VA1</v>
      </c>
      <c r="I726" s="237"/>
      <c r="J726" s="289" t="str">
        <f>IF(ISBLANK('6桁'!J726), "", IF(ISBLANK(K726), $J$692, K726))</f>
        <v/>
      </c>
      <c r="K726" s="237"/>
      <c r="L726" s="289" t="str">
        <f>IF(ISBLANK('6桁'!L726), "", IF(ISBLANK(M726), $L$692, M726))</f>
        <v/>
      </c>
      <c r="M726" s="237"/>
      <c r="N726" s="289" t="str">
        <f>IF(ISBLANK('6桁'!N726), "", IF(ISBLANK(O726), $N$692, O726))</f>
        <v/>
      </c>
      <c r="O726" s="237"/>
      <c r="P726" s="320" t="str">
        <f>IF(ISBLANK('6桁'!P726), "", IF(ISBLANK(Q726), $P$692, Q726))</f>
        <v/>
      </c>
      <c r="Q726" s="332"/>
      <c r="V726" s="4"/>
      <c r="X726" s="4"/>
    </row>
    <row r="727" spans="2:27" ht="30" customHeight="1">
      <c r="B727" s="669"/>
      <c r="C727" s="674" t="s">
        <v>2108</v>
      </c>
      <c r="D727" s="675"/>
      <c r="E727" s="676"/>
      <c r="F727" s="12" t="str">
        <f>IF(ISBLANK('6桁'!F727), "", IF(ISBLANK(G727), $F$692, G727))</f>
        <v>ESVN01</v>
      </c>
      <c r="G727" s="20"/>
      <c r="H727" s="12" t="str">
        <f>IF(ISBLANK('6桁'!H727), "", IF(ISBLANK(I727), $H$692, I727))</f>
        <v/>
      </c>
      <c r="I727" s="20"/>
      <c r="J727" s="12" t="str">
        <f>IF(ISBLANK('6桁'!J727), "", IF(ISBLANK(K727), $J$692, K727))</f>
        <v/>
      </c>
      <c r="K727" s="20"/>
      <c r="L727" s="12" t="str">
        <f>IF(ISBLANK('6桁'!L727), "", IF(ISBLANK(M727), $L$692, M727))</f>
        <v/>
      </c>
      <c r="M727" s="20"/>
      <c r="N727" s="12" t="str">
        <f>IF(ISBLANK('6桁'!N727), "", IF(ISBLANK(O727), $N$692, O727))</f>
        <v/>
      </c>
      <c r="O727" s="20"/>
      <c r="P727" s="14" t="str">
        <f>IF(ISBLANK('6桁'!P727), "", IF(ISBLANK(Q727), $P$692, Q727))</f>
        <v/>
      </c>
      <c r="Q727" s="324"/>
      <c r="V727" s="4"/>
      <c r="X727" s="4"/>
    </row>
    <row r="728" spans="2:27" ht="30" customHeight="1">
      <c r="B728" s="669"/>
      <c r="C728" s="674" t="s">
        <v>2109</v>
      </c>
      <c r="D728" s="675"/>
      <c r="E728" s="676"/>
      <c r="F728" s="12" t="str">
        <f>IF(ISBLANK('6桁'!F728), "", IF(ISBLANK(G728), $F$692, G728))</f>
        <v>ESVN01</v>
      </c>
      <c r="G728" s="20"/>
      <c r="H728" s="12" t="str">
        <f>IF(ISBLANK('6桁'!H728), "", IF(ISBLANK(I728), $H$692, I728))</f>
        <v/>
      </c>
      <c r="I728" s="20"/>
      <c r="J728" s="12" t="str">
        <f>IF(ISBLANK('6桁'!J728), "", IF(ISBLANK(K728), $J$692, K728))</f>
        <v/>
      </c>
      <c r="K728" s="20"/>
      <c r="L728" s="12" t="str">
        <f>IF(ISBLANK('6桁'!L728), "", IF(ISBLANK(M728), $L$692, M728))</f>
        <v/>
      </c>
      <c r="M728" s="20"/>
      <c r="N728" s="12" t="str">
        <f>IF(ISBLANK('6桁'!N728), "", IF(ISBLANK(O728), $N$692, O728))</f>
        <v/>
      </c>
      <c r="O728" s="20"/>
      <c r="P728" s="14" t="str">
        <f>IF(ISBLANK('6桁'!P728), "", IF(ISBLANK(Q728), $P$692, Q728))</f>
        <v/>
      </c>
      <c r="Q728" s="324"/>
      <c r="V728" s="4"/>
      <c r="X728" s="4"/>
    </row>
    <row r="729" spans="2:27" ht="30" customHeight="1">
      <c r="B729" s="669"/>
      <c r="C729" s="674" t="s">
        <v>2110</v>
      </c>
      <c r="D729" s="675"/>
      <c r="E729" s="676"/>
      <c r="F729" s="12" t="str">
        <f>IF(ISBLANK('6桁'!F729), "", IF(ISBLANK(G729), $F$692, G729))</f>
        <v>ESVN01</v>
      </c>
      <c r="G729" s="20"/>
      <c r="H729" s="12" t="str">
        <f>IF(ISBLANK('6桁'!H729), "", IF(ISBLANK(I729), $H$692, I729))</f>
        <v/>
      </c>
      <c r="I729" s="20"/>
      <c r="J729" s="12" t="str">
        <f>IF(ISBLANK('6桁'!J729), "", IF(ISBLANK(K729), $J$692, K729))</f>
        <v/>
      </c>
      <c r="K729" s="20"/>
      <c r="L729" s="12" t="str">
        <f>IF(ISBLANK('6桁'!L729), "", IF(ISBLANK(M729), $L$692, M729))</f>
        <v/>
      </c>
      <c r="M729" s="20"/>
      <c r="N729" s="12" t="str">
        <f>IF(ISBLANK('6桁'!N729), "", IF(ISBLANK(O729), $N$692, O729))</f>
        <v/>
      </c>
      <c r="O729" s="20"/>
      <c r="P729" s="14" t="str">
        <f>IF(ISBLANK('6桁'!P729), "", IF(ISBLANK(Q729), $P$692, Q729))</f>
        <v/>
      </c>
      <c r="Q729" s="324"/>
      <c r="V729" s="4"/>
      <c r="X729" s="4"/>
    </row>
    <row r="730" spans="2:27" ht="30" customHeight="1">
      <c r="B730" s="669"/>
      <c r="C730" s="674" t="s">
        <v>2111</v>
      </c>
      <c r="D730" s="675"/>
      <c r="E730" s="676"/>
      <c r="F730" s="12" t="str">
        <f>IF(ISBLANK('6桁'!F730), "", IF(ISBLANK(G730), $F$692, G730))</f>
        <v>ESVN01</v>
      </c>
      <c r="G730" s="20"/>
      <c r="H730" s="12" t="str">
        <f>IF(ISBLANK('6桁'!H730), "", IF(ISBLANK(I730), $H$692, I730))</f>
        <v/>
      </c>
      <c r="I730" s="20"/>
      <c r="J730" s="12" t="str">
        <f>IF(ISBLANK('6桁'!J730), "", IF(ISBLANK(K730), $J$692, K730))</f>
        <v/>
      </c>
      <c r="K730" s="20"/>
      <c r="L730" s="12" t="str">
        <f>IF(ISBLANK('6桁'!L730), "", IF(ISBLANK(M730), $L$692, M730))</f>
        <v/>
      </c>
      <c r="M730" s="20"/>
      <c r="N730" s="12" t="str">
        <f>IF(ISBLANK('6桁'!N730), "", IF(ISBLANK(O730), $N$692, O730))</f>
        <v/>
      </c>
      <c r="O730" s="20"/>
      <c r="P730" s="14" t="str">
        <f>IF(ISBLANK('6桁'!P730), "", IF(ISBLANK(Q730), $P$692, Q730))</f>
        <v/>
      </c>
      <c r="Q730" s="324"/>
      <c r="V730" s="4"/>
      <c r="X730" s="4"/>
    </row>
    <row r="731" spans="2:27" ht="30" customHeight="1">
      <c r="B731" s="670"/>
      <c r="C731" s="677" t="s">
        <v>2112</v>
      </c>
      <c r="D731" s="678"/>
      <c r="E731" s="679"/>
      <c r="F731" s="100" t="str">
        <f>IF(ISBLANK('6桁'!F731), "", IF(ISBLANK(G731), $F$692, G731))</f>
        <v>ESVN01</v>
      </c>
      <c r="G731" s="98"/>
      <c r="H731" s="100" t="str">
        <f>IF(ISBLANK('6桁'!H731), "", IF(ISBLANK(I731), $H$692, I731))</f>
        <v/>
      </c>
      <c r="I731" s="98"/>
      <c r="J731" s="100" t="str">
        <f>IF(ISBLANK('6桁'!J731), "", IF(ISBLANK(K731), $J$692, K731))</f>
        <v/>
      </c>
      <c r="K731" s="98"/>
      <c r="L731" s="100" t="str">
        <f>IF(ISBLANK('6桁'!L731), "", IF(ISBLANK(M731), $L$692, M731))</f>
        <v/>
      </c>
      <c r="M731" s="98"/>
      <c r="N731" s="12" t="str">
        <f>IF(ISBLANK('6桁'!N731), "", IF(ISBLANK(O731), $N$692, O731))</f>
        <v/>
      </c>
      <c r="O731" s="20"/>
      <c r="P731" s="14" t="str">
        <f>IF(ISBLANK('6桁'!P731), "", IF(ISBLANK(Q731), $P$692, Q731))</f>
        <v/>
      </c>
      <c r="Q731" s="324"/>
      <c r="V731" s="4"/>
      <c r="X731" s="4"/>
    </row>
    <row r="732" spans="2:27" ht="30" customHeight="1" thickBot="1">
      <c r="B732" s="382">
        <v>10</v>
      </c>
      <c r="C732" s="688" t="s">
        <v>2113</v>
      </c>
      <c r="D732" s="689"/>
      <c r="E732" s="690"/>
      <c r="F732" s="393" t="str">
        <f>IF(ISBLANK('6桁'!F732), "", IF(ISBLANK(G732), $F$692, G732))</f>
        <v/>
      </c>
      <c r="G732" s="157"/>
      <c r="H732" s="393" t="str">
        <f>IF(ISBLANK('6桁'!H732), "", IF(ISBLANK(I732), $H$692, I732))</f>
        <v/>
      </c>
      <c r="I732" s="157"/>
      <c r="J732" s="393" t="str">
        <f>IF(ISBLANK('6桁'!J732), "", IF(ISBLANK(K732), $J$692, K732))</f>
        <v>SP175</v>
      </c>
      <c r="K732" s="157"/>
      <c r="L732" s="393" t="str">
        <f>IF(ISBLANK('6桁'!L732), "", IF(ISBLANK(M732), $L$692, M732))</f>
        <v/>
      </c>
      <c r="M732" s="157"/>
      <c r="N732" s="15" t="str">
        <f>IF(ISBLANK('6桁'!N732), "", IF(ISBLANK(O732), $N$692, O732))</f>
        <v/>
      </c>
      <c r="O732" s="21"/>
      <c r="P732" s="16" t="str">
        <f>IF(ISBLANK('6桁'!P732), "", IF(ISBLANK(Q732), $P$692, Q732))</f>
        <v/>
      </c>
      <c r="Q732" s="326"/>
      <c r="V732" s="4"/>
      <c r="X732" s="4"/>
    </row>
    <row r="733" spans="2:27" ht="52.5" customHeight="1">
      <c r="B733" s="545" t="s">
        <v>2119</v>
      </c>
      <c r="C733" s="588"/>
      <c r="D733" s="588"/>
      <c r="E733" s="588"/>
      <c r="F733" s="588"/>
      <c r="G733" s="588"/>
      <c r="H733" s="588"/>
      <c r="I733" s="588"/>
      <c r="J733" s="588"/>
      <c r="K733" s="588"/>
      <c r="L733" s="588"/>
      <c r="M733" s="588"/>
      <c r="N733" s="589"/>
      <c r="O733" s="589"/>
      <c r="P733" s="589"/>
      <c r="Q733" s="589"/>
      <c r="R733" s="589"/>
      <c r="S733" s="589"/>
    </row>
    <row r="734" spans="2:27" ht="13.5" customHeight="1">
      <c r="C734" s="315"/>
      <c r="D734" s="315"/>
      <c r="E734" s="315"/>
      <c r="F734" s="81"/>
      <c r="G734" s="315"/>
      <c r="H734" s="10"/>
      <c r="I734" s="17"/>
      <c r="J734" s="10"/>
      <c r="K734" s="17"/>
      <c r="L734" s="10"/>
      <c r="M734" s="22"/>
      <c r="N734" s="10"/>
      <c r="O734" s="407"/>
      <c r="P734" s="10"/>
      <c r="Q734" s="17"/>
    </row>
    <row r="735" spans="2:27" ht="14.25" customHeight="1" thickBot="1">
      <c r="B735" s="54"/>
      <c r="C735" s="315"/>
      <c r="D735" s="315"/>
      <c r="E735" s="315"/>
      <c r="F735" s="10"/>
      <c r="G735" s="17"/>
      <c r="H735" s="10"/>
      <c r="I735" s="17"/>
      <c r="J735" s="10"/>
      <c r="K735" s="22"/>
      <c r="L735" s="10"/>
      <c r="M735" s="17"/>
      <c r="N735" s="10"/>
      <c r="O735" s="407"/>
      <c r="P735" s="10"/>
      <c r="Q735" s="22"/>
    </row>
    <row r="736" spans="2:27" ht="25.5" customHeight="1" thickTop="1" thickBot="1">
      <c r="B736" s="518" t="s">
        <v>36</v>
      </c>
      <c r="C736" s="519"/>
      <c r="D736" s="519"/>
      <c r="E736" s="519"/>
      <c r="F736" s="519"/>
      <c r="G736" s="519"/>
      <c r="H736" s="519"/>
      <c r="I736" s="519"/>
      <c r="J736" s="519"/>
      <c r="K736" s="519"/>
      <c r="L736" s="519"/>
      <c r="M736" s="519"/>
      <c r="N736" s="519"/>
      <c r="O736" s="519"/>
      <c r="P736" s="519"/>
      <c r="Q736" s="519"/>
      <c r="R736" s="519"/>
      <c r="S736" s="519"/>
      <c r="T736" s="519"/>
      <c r="U736" s="519"/>
      <c r="V736" s="519"/>
      <c r="W736" s="519"/>
      <c r="X736" s="519"/>
      <c r="Y736" s="519"/>
      <c r="Z736" s="519"/>
      <c r="AA736" s="520"/>
    </row>
    <row r="737" spans="2:24" ht="20.25" customHeight="1" thickTop="1" thickBot="1"/>
    <row r="738" spans="2:24" ht="20.100000000000001" customHeight="1" thickBot="1">
      <c r="B738" s="691" t="s">
        <v>452</v>
      </c>
      <c r="C738" s="534" t="s">
        <v>524</v>
      </c>
      <c r="D738" s="637"/>
      <c r="E738" s="637"/>
      <c r="F738" s="531" t="s">
        <v>453</v>
      </c>
      <c r="G738" s="532"/>
      <c r="H738" s="532"/>
      <c r="I738" s="532"/>
      <c r="J738" s="532"/>
      <c r="K738" s="532"/>
      <c r="L738" s="532"/>
      <c r="M738" s="532"/>
      <c r="N738" s="532"/>
      <c r="O738" s="532"/>
      <c r="P738" s="532"/>
      <c r="Q738" s="533"/>
      <c r="R738" s="11"/>
      <c r="S738" s="11"/>
      <c r="X738" s="4"/>
    </row>
    <row r="739" spans="2:24" ht="39.950000000000003" customHeight="1">
      <c r="B739" s="692"/>
      <c r="C739" s="536"/>
      <c r="D739" s="547"/>
      <c r="E739" s="547"/>
      <c r="F739" s="683" t="s">
        <v>932</v>
      </c>
      <c r="G739" s="694"/>
      <c r="H739" s="683" t="s">
        <v>935</v>
      </c>
      <c r="I739" s="694"/>
      <c r="J739" s="695" t="s">
        <v>847</v>
      </c>
      <c r="K739" s="694"/>
      <c r="L739" s="683" t="s">
        <v>848</v>
      </c>
      <c r="M739" s="694"/>
      <c r="N739" s="683" t="s">
        <v>849</v>
      </c>
      <c r="O739" s="694"/>
      <c r="P739" s="683" t="s">
        <v>2120</v>
      </c>
      <c r="Q739" s="694"/>
      <c r="V739" s="4"/>
      <c r="X739" s="4"/>
    </row>
    <row r="740" spans="2:24" ht="20.100000000000001" customHeight="1" thickBot="1">
      <c r="B740" s="693" t="s">
        <v>525</v>
      </c>
      <c r="C740" s="538"/>
      <c r="D740" s="618"/>
      <c r="E740" s="618"/>
      <c r="F740" s="947" t="s">
        <v>2220</v>
      </c>
      <c r="G740" s="948"/>
      <c r="H740" s="947" t="s">
        <v>2221</v>
      </c>
      <c r="I740" s="948"/>
      <c r="J740" s="947" t="s">
        <v>2222</v>
      </c>
      <c r="K740" s="948"/>
      <c r="L740" s="947" t="s">
        <v>2223</v>
      </c>
      <c r="M740" s="948"/>
      <c r="N740" s="947" t="s">
        <v>2224</v>
      </c>
      <c r="O740" s="948"/>
      <c r="P740" s="947" t="s">
        <v>2225</v>
      </c>
      <c r="Q740" s="948"/>
      <c r="V740" s="4"/>
      <c r="X740" s="4"/>
    </row>
    <row r="741" spans="2:24" ht="30" customHeight="1">
      <c r="B741" s="687">
        <v>16</v>
      </c>
      <c r="C741" s="680" t="s">
        <v>64</v>
      </c>
      <c r="D741" s="681"/>
      <c r="E741" s="682"/>
      <c r="F741" s="172" t="str">
        <f>IF(ISBLANK('6桁'!F741), "", IF(ISBLANK(G741), $F$740, G741))</f>
        <v/>
      </c>
      <c r="G741" s="125"/>
      <c r="H741" s="208" t="str">
        <f>IF(ISBLANK('6桁'!H741), "", IF(ISBLANK(I741), $H$740, I741))</f>
        <v/>
      </c>
      <c r="I741" s="125"/>
      <c r="J741" s="172" t="str">
        <f>IF(ISBLANK('6桁'!J741), "", IF(ISBLANK(K741), $J$740, K741))</f>
        <v>SPLT33</v>
      </c>
      <c r="K741" s="125"/>
      <c r="L741" s="182" t="str">
        <f>IF(ISBLANK('6桁'!L741), "", IF(ISBLANK(M741), $L$740, M741))</f>
        <v/>
      </c>
      <c r="M741" s="125"/>
      <c r="N741" s="172" t="str">
        <f>IF(ISBLANK('6桁'!N741), "", IF(ISBLANK(O741), $N$740, O741))</f>
        <v/>
      </c>
      <c r="O741" s="125"/>
      <c r="P741" s="172" t="str">
        <f>IF(ISBLANK('6桁'!P741), "", IF(ISBLANK(Q741), $P$740, Q741))</f>
        <v/>
      </c>
      <c r="Q741" s="125"/>
      <c r="V741" s="4"/>
      <c r="X741" s="4"/>
    </row>
    <row r="742" spans="2:24" ht="30" customHeight="1">
      <c r="B742" s="669"/>
      <c r="C742" s="674" t="s">
        <v>829</v>
      </c>
      <c r="D742" s="675"/>
      <c r="E742" s="676"/>
      <c r="F742" s="176" t="str">
        <f>IF(ISBLANK('6桁'!F742), "", IF(ISBLANK(G742), $F$740, G742))</f>
        <v>SPLT50M</v>
      </c>
      <c r="G742" s="96"/>
      <c r="H742" s="209" t="str">
        <f>IF(ISBLANK('6桁'!H742), "", IF(ISBLANK(I742), $H$740, I742))</f>
        <v/>
      </c>
      <c r="I742" s="96"/>
      <c r="J742" s="176" t="str">
        <f>IF(ISBLANK('6桁'!J742), "", IF(ISBLANK(K742), $J$740, K742))</f>
        <v/>
      </c>
      <c r="K742" s="96"/>
      <c r="L742" s="183" t="str">
        <f>IF(ISBLANK('6桁'!L742), "", IF(ISBLANK(M742), $L$740, M742))</f>
        <v>SPLT22</v>
      </c>
      <c r="M742" s="96"/>
      <c r="N742" s="176" t="str">
        <f>IF(ISBLANK('6桁'!N742), "", IF(ISBLANK(O742), $N$740, O742))</f>
        <v/>
      </c>
      <c r="O742" s="96"/>
      <c r="P742" s="176" t="str">
        <f>IF(ISBLANK('6桁'!P742), "", IF(ISBLANK(Q742), $P$740, Q742))</f>
        <v/>
      </c>
      <c r="Q742" s="96"/>
      <c r="V742" s="4"/>
      <c r="X742" s="4"/>
    </row>
    <row r="743" spans="2:24" ht="30" customHeight="1">
      <c r="B743" s="669"/>
      <c r="C743" s="674" t="s">
        <v>526</v>
      </c>
      <c r="D743" s="675"/>
      <c r="E743" s="676"/>
      <c r="F743" s="176" t="str">
        <f>IF(ISBLANK('6桁'!F743), "", IF(ISBLANK(G743), $F$740, G743))</f>
        <v/>
      </c>
      <c r="G743" s="96"/>
      <c r="H743" s="209" t="str">
        <f>IF(ISBLANK('6桁'!H743), "", IF(ISBLANK(I743), $H$740, I743))</f>
        <v/>
      </c>
      <c r="I743" s="96"/>
      <c r="J743" s="176" t="str">
        <f>IF(ISBLANK('6桁'!J743), "", IF(ISBLANK(K743), $J$740, K743))</f>
        <v/>
      </c>
      <c r="K743" s="96"/>
      <c r="L743" s="183" t="str">
        <f>IF(ISBLANK('6桁'!L743), "", IF(ISBLANK(M743), $L$740, M743))</f>
        <v/>
      </c>
      <c r="M743" s="96"/>
      <c r="N743" s="176" t="str">
        <f>IF(ISBLANK('6桁'!N743), "", IF(ISBLANK(O743), $N$740, O743))</f>
        <v>SP495M</v>
      </c>
      <c r="O743" s="96"/>
      <c r="P743" s="176" t="str">
        <f>IF(ISBLANK('6桁'!P743), "", IF(ISBLANK(Q743), $P$740, Q743))</f>
        <v/>
      </c>
      <c r="Q743" s="96"/>
      <c r="V743" s="4"/>
      <c r="X743" s="4"/>
    </row>
    <row r="744" spans="2:24" ht="30" customHeight="1">
      <c r="B744" s="669"/>
      <c r="C744" s="674" t="s">
        <v>830</v>
      </c>
      <c r="D744" s="675"/>
      <c r="E744" s="676"/>
      <c r="F744" s="176" t="str">
        <f>IF(ISBLANK('6桁'!F744), "", IF(ISBLANK(G744), $F$740, G744))</f>
        <v>SPLT50M</v>
      </c>
      <c r="G744" s="96"/>
      <c r="H744" s="209" t="str">
        <f>IF(ISBLANK('6桁'!H744), "", IF(ISBLANK(I744), $H$740, I744))</f>
        <v/>
      </c>
      <c r="I744" s="96"/>
      <c r="J744" s="176" t="str">
        <f>IF(ISBLANK('6桁'!J744), "", IF(ISBLANK(K744), $J$740, K744))</f>
        <v/>
      </c>
      <c r="K744" s="96"/>
      <c r="L744" s="183" t="str">
        <f>IF(ISBLANK('6桁'!L744), "", IF(ISBLANK(M744), $L$740, M744))</f>
        <v/>
      </c>
      <c r="M744" s="96"/>
      <c r="N744" s="176" t="str">
        <f>IF(ISBLANK('6桁'!N744), "", IF(ISBLANK(O744), $N$740, O744))</f>
        <v/>
      </c>
      <c r="O744" s="96"/>
      <c r="P744" s="176" t="str">
        <f>IF(ISBLANK('6桁'!P744), "", IF(ISBLANK(Q744), $P$740, Q744))</f>
        <v/>
      </c>
      <c r="Q744" s="96"/>
      <c r="V744" s="4"/>
      <c r="X744" s="4"/>
    </row>
    <row r="745" spans="2:24" ht="30" customHeight="1">
      <c r="B745" s="669"/>
      <c r="C745" s="674" t="s">
        <v>831</v>
      </c>
      <c r="D745" s="675"/>
      <c r="E745" s="676"/>
      <c r="F745" s="176" t="str">
        <f>IF(ISBLANK('6桁'!F745), "", IF(ISBLANK(G745), $F$740, G745))</f>
        <v>SPLT50M</v>
      </c>
      <c r="G745" s="96"/>
      <c r="H745" s="209" t="str">
        <f>IF(ISBLANK('6桁'!H745), "", IF(ISBLANK(I745), $H$740, I745))</f>
        <v/>
      </c>
      <c r="I745" s="96"/>
      <c r="J745" s="176" t="str">
        <f>IF(ISBLANK('6桁'!J745), "", IF(ISBLANK(K745), $J$740, K745))</f>
        <v/>
      </c>
      <c r="K745" s="96"/>
      <c r="L745" s="183" t="str">
        <f>IF(ISBLANK('6桁'!L745), "", IF(ISBLANK(M745), $L$740, M745))</f>
        <v/>
      </c>
      <c r="M745" s="96"/>
      <c r="N745" s="176" t="str">
        <f>IF(ISBLANK('6桁'!N745), "", IF(ISBLANK(O745), $N$740, O745))</f>
        <v/>
      </c>
      <c r="O745" s="96"/>
      <c r="P745" s="176" t="str">
        <f>IF(ISBLANK('6桁'!P745), "", IF(ISBLANK(Q745), $P$740, Q745))</f>
        <v/>
      </c>
      <c r="Q745" s="96"/>
      <c r="V745" s="4"/>
      <c r="X745" s="4"/>
    </row>
    <row r="746" spans="2:24" ht="30" customHeight="1">
      <c r="B746" s="669"/>
      <c r="C746" s="674" t="s">
        <v>983</v>
      </c>
      <c r="D746" s="675"/>
      <c r="E746" s="676"/>
      <c r="F746" s="176" t="str">
        <f>IF(ISBLANK('6桁'!F746), "", IF(ISBLANK(G746), $F$740, G746))</f>
        <v>SPLT50M</v>
      </c>
      <c r="G746" s="96"/>
      <c r="H746" s="209" t="str">
        <f>IF(ISBLANK('6桁'!H746), "", IF(ISBLANK(I746), $H$740, I746))</f>
        <v/>
      </c>
      <c r="I746" s="96"/>
      <c r="J746" s="176" t="str">
        <f>IF(ISBLANK('6桁'!J746), "", IF(ISBLANK(K746), $J$740, K746))</f>
        <v/>
      </c>
      <c r="K746" s="96"/>
      <c r="L746" s="183" t="str">
        <f>IF(ISBLANK('6桁'!L746), "", IF(ISBLANK(M746), $L$740, M746))</f>
        <v>SPLT22</v>
      </c>
      <c r="M746" s="96"/>
      <c r="N746" s="176" t="str">
        <f>IF(ISBLANK('6桁'!N746), "", IF(ISBLANK(O746), $N$740, O746))</f>
        <v>SP495M</v>
      </c>
      <c r="O746" s="96"/>
      <c r="P746" s="176" t="str">
        <f>IF(ISBLANK('6桁'!P746), "", IF(ISBLANK(Q746), $P$740, Q746))</f>
        <v/>
      </c>
      <c r="Q746" s="96"/>
      <c r="V746" s="4"/>
      <c r="X746" s="4"/>
    </row>
    <row r="747" spans="2:24" ht="30" customHeight="1">
      <c r="B747" s="669"/>
      <c r="C747" s="674" t="s">
        <v>984</v>
      </c>
      <c r="D747" s="675"/>
      <c r="E747" s="676"/>
      <c r="F747" s="176" t="str">
        <f>IF(ISBLANK('6桁'!F747), "", IF(ISBLANK(G747), $F$740, G747))</f>
        <v>SPLT50M</v>
      </c>
      <c r="G747" s="96"/>
      <c r="H747" s="209" t="str">
        <f>IF(ISBLANK('6桁'!H747), "", IF(ISBLANK(I747), $H$740, I747))</f>
        <v/>
      </c>
      <c r="I747" s="96"/>
      <c r="J747" s="176" t="str">
        <f>IF(ISBLANK('6桁'!J747), "", IF(ISBLANK(K747), $J$740, K747))</f>
        <v/>
      </c>
      <c r="K747" s="96"/>
      <c r="L747" s="183" t="str">
        <f>IF(ISBLANK('6桁'!L747), "", IF(ISBLANK(M747), $L$740, M747))</f>
        <v>SPLT22</v>
      </c>
      <c r="M747" s="96"/>
      <c r="N747" s="176" t="str">
        <f>IF(ISBLANK('6桁'!N747), "", IF(ISBLANK(O747), $N$740, O747))</f>
        <v/>
      </c>
      <c r="O747" s="96"/>
      <c r="P747" s="176" t="str">
        <f>IF(ISBLANK('6桁'!P747), "", IF(ISBLANK(Q747), $P$740, Q747))</f>
        <v/>
      </c>
      <c r="Q747" s="96"/>
      <c r="V747" s="4"/>
      <c r="X747" s="4"/>
    </row>
    <row r="748" spans="2:24" ht="30" customHeight="1">
      <c r="B748" s="669"/>
      <c r="C748" s="674" t="s">
        <v>832</v>
      </c>
      <c r="D748" s="675"/>
      <c r="E748" s="676"/>
      <c r="F748" s="176" t="str">
        <f>IF(ISBLANK('6桁'!F748), "", IF(ISBLANK(G748), $F$740, G748))</f>
        <v>SPLT50M</v>
      </c>
      <c r="G748" s="96"/>
      <c r="H748" s="209" t="str">
        <f>IF(ISBLANK('6桁'!H748), "", IF(ISBLANK(I748), $H$740, I748))</f>
        <v/>
      </c>
      <c r="I748" s="96"/>
      <c r="J748" s="176" t="str">
        <f>IF(ISBLANK('6桁'!J748), "", IF(ISBLANK(K748), $J$740, K748))</f>
        <v/>
      </c>
      <c r="K748" s="96"/>
      <c r="L748" s="183" t="str">
        <f>IF(ISBLANK('6桁'!L748), "", IF(ISBLANK(M748), $L$740, M748))</f>
        <v>SPLT22</v>
      </c>
      <c r="M748" s="96"/>
      <c r="N748" s="176" t="str">
        <f>IF(ISBLANK('6桁'!N748), "", IF(ISBLANK(O748), $N$740, O748))</f>
        <v/>
      </c>
      <c r="O748" s="96"/>
      <c r="P748" s="176" t="str">
        <f>IF(ISBLANK('6桁'!P748), "", IF(ISBLANK(Q748), $P$740, Q748))</f>
        <v/>
      </c>
      <c r="Q748" s="96"/>
      <c r="V748" s="4"/>
      <c r="X748" s="4"/>
    </row>
    <row r="749" spans="2:24" ht="30" customHeight="1">
      <c r="B749" s="669"/>
      <c r="C749" s="674" t="s">
        <v>427</v>
      </c>
      <c r="D749" s="675"/>
      <c r="E749" s="676"/>
      <c r="F749" s="176" t="str">
        <f>IF(ISBLANK('6桁'!F749), "", IF(ISBLANK(G749), $F$740, G749))</f>
        <v/>
      </c>
      <c r="G749" s="96"/>
      <c r="H749" s="209" t="str">
        <f>IF(ISBLANK('6桁'!H749), "", IF(ISBLANK(I749), $H$740, I749))</f>
        <v/>
      </c>
      <c r="I749" s="96"/>
      <c r="J749" s="176" t="str">
        <f>IF(ISBLANK('6桁'!J749), "", IF(ISBLANK(K749), $J$740, K749))</f>
        <v/>
      </c>
      <c r="K749" s="96"/>
      <c r="L749" s="183" t="str">
        <f>IF(ISBLANK('6桁'!L749), "", IF(ISBLANK(M749), $L$740, M749))</f>
        <v/>
      </c>
      <c r="M749" s="96"/>
      <c r="N749" s="176" t="str">
        <f>IF(ISBLANK('6桁'!N749), "", IF(ISBLANK(O749), $N$740, O749))</f>
        <v>SP495M</v>
      </c>
      <c r="O749" s="96"/>
      <c r="P749" s="176" t="str">
        <f>IF(ISBLANK('6桁'!P749), "", IF(ISBLANK(Q749), $P$740, Q749))</f>
        <v/>
      </c>
      <c r="Q749" s="96"/>
      <c r="V749" s="4"/>
      <c r="X749" s="4"/>
    </row>
    <row r="750" spans="2:24" ht="30" customHeight="1">
      <c r="B750" s="669"/>
      <c r="C750" s="674" t="s">
        <v>833</v>
      </c>
      <c r="D750" s="675"/>
      <c r="E750" s="676"/>
      <c r="F750" s="176" t="str">
        <f>IF(ISBLANK('6桁'!F750), "", IF(ISBLANK(G750), $F$740, G750))</f>
        <v>SPLT50M</v>
      </c>
      <c r="G750" s="96"/>
      <c r="H750" s="209" t="str">
        <f>IF(ISBLANK('6桁'!H750), "", IF(ISBLANK(I750), $H$740, I750))</f>
        <v/>
      </c>
      <c r="I750" s="96"/>
      <c r="J750" s="176" t="str">
        <f>IF(ISBLANK('6桁'!J750), "", IF(ISBLANK(K750), $J$740, K750))</f>
        <v/>
      </c>
      <c r="K750" s="96"/>
      <c r="L750" s="183" t="str">
        <f>IF(ISBLANK('6桁'!L750), "", IF(ISBLANK(M750), $L$740, M750))</f>
        <v>SPLT22</v>
      </c>
      <c r="M750" s="96"/>
      <c r="N750" s="176" t="str">
        <f>IF(ISBLANK('6桁'!N750), "", IF(ISBLANK(O750), $N$740, O750))</f>
        <v/>
      </c>
      <c r="O750" s="96"/>
      <c r="P750" s="176" t="str">
        <f>IF(ISBLANK('6桁'!P750), "", IF(ISBLANK(Q750), $P$740, Q750))</f>
        <v/>
      </c>
      <c r="Q750" s="96"/>
      <c r="V750" s="4"/>
      <c r="X750" s="4"/>
    </row>
    <row r="751" spans="2:24" ht="30" customHeight="1">
      <c r="B751" s="669"/>
      <c r="C751" s="674" t="s">
        <v>834</v>
      </c>
      <c r="D751" s="675"/>
      <c r="E751" s="676"/>
      <c r="F751" s="173" t="str">
        <f>IF(ISBLANK('6桁'!F751), "", IF(ISBLANK(G751), $F$740, G751))</f>
        <v>SPLT50M</v>
      </c>
      <c r="G751" s="360"/>
      <c r="H751" s="210" t="str">
        <f>IF(ISBLANK('6桁'!H751), "", IF(ISBLANK(I751), $H$740, I751))</f>
        <v/>
      </c>
      <c r="I751" s="360"/>
      <c r="J751" s="173" t="str">
        <f>IF(ISBLANK('6桁'!J751), "", IF(ISBLANK(K751), $J$740, K751))</f>
        <v/>
      </c>
      <c r="K751" s="360"/>
      <c r="L751" s="194" t="str">
        <f>IF(ISBLANK('6桁'!L751), "", IF(ISBLANK(M751), $L$740, M751))</f>
        <v>SPLT22</v>
      </c>
      <c r="M751" s="360"/>
      <c r="N751" s="173" t="str">
        <f>IF(ISBLANK('6桁'!N751), "", IF(ISBLANK(O751), $N$740, O751))</f>
        <v>SP495M</v>
      </c>
      <c r="O751" s="360"/>
      <c r="P751" s="173" t="str">
        <f>IF(ISBLANK('6桁'!P751), "", IF(ISBLANK(Q751), $P$740, Q751))</f>
        <v/>
      </c>
      <c r="Q751" s="360"/>
      <c r="T751" s="40" t="s">
        <v>719</v>
      </c>
      <c r="V751" s="4"/>
      <c r="X751" s="4"/>
    </row>
    <row r="752" spans="2:24" ht="30" customHeight="1">
      <c r="B752" s="669"/>
      <c r="C752" s="674" t="s">
        <v>835</v>
      </c>
      <c r="D752" s="675"/>
      <c r="E752" s="676"/>
      <c r="F752" s="176" t="str">
        <f>IF(ISBLANK('6桁'!F752), "", IF(ISBLANK(G752), $F$740, G752))</f>
        <v>SPLT50M</v>
      </c>
      <c r="G752" s="96"/>
      <c r="H752" s="209" t="str">
        <f>IF(ISBLANK('6桁'!H752), "", IF(ISBLANK(I752), $H$740, I752))</f>
        <v/>
      </c>
      <c r="I752" s="96"/>
      <c r="J752" s="176" t="str">
        <f>IF(ISBLANK('6桁'!J752), "", IF(ISBLANK(K752), $J$740, K752))</f>
        <v/>
      </c>
      <c r="K752" s="96"/>
      <c r="L752" s="183" t="str">
        <f>IF(ISBLANK('6桁'!L752), "", IF(ISBLANK(M752), $L$740, M752))</f>
        <v>SPLT22</v>
      </c>
      <c r="M752" s="96"/>
      <c r="N752" s="176" t="str">
        <f>IF(ISBLANK('6桁'!N752), "", IF(ISBLANK(O752), $N$740, O752))</f>
        <v>SP495M</v>
      </c>
      <c r="O752" s="96"/>
      <c r="P752" s="176" t="str">
        <f>IF(ISBLANK('6桁'!P752), "", IF(ISBLANK(Q752), $P$740, Q752))</f>
        <v/>
      </c>
      <c r="Q752" s="96"/>
      <c r="V752" s="4"/>
      <c r="X752" s="4"/>
    </row>
    <row r="753" spans="2:24" ht="30" customHeight="1">
      <c r="B753" s="669"/>
      <c r="C753" s="674" t="s">
        <v>836</v>
      </c>
      <c r="D753" s="675"/>
      <c r="E753" s="676"/>
      <c r="F753" s="176" t="str">
        <f>IF(ISBLANK('6桁'!F753), "", IF(ISBLANK(G753), $F$740, G753))</f>
        <v>SPLT50M</v>
      </c>
      <c r="G753" s="96"/>
      <c r="H753" s="209" t="str">
        <f>IF(ISBLANK('6桁'!H753), "", IF(ISBLANK(I753), $H$740, I753))</f>
        <v/>
      </c>
      <c r="I753" s="96"/>
      <c r="J753" s="176" t="str">
        <f>IF(ISBLANK('6桁'!J753), "", IF(ISBLANK(K753), $J$740, K753))</f>
        <v/>
      </c>
      <c r="K753" s="96"/>
      <c r="L753" s="183" t="str">
        <f>IF(ISBLANK('6桁'!L753), "", IF(ISBLANK(M753), $L$740, M753))</f>
        <v>SPLT22</v>
      </c>
      <c r="M753" s="96"/>
      <c r="N753" s="176" t="str">
        <f>IF(ISBLANK('6桁'!N753), "", IF(ISBLANK(O753), $N$740, O753))</f>
        <v/>
      </c>
      <c r="O753" s="96"/>
      <c r="P753" s="176" t="str">
        <f>IF(ISBLANK('6桁'!P753), "", IF(ISBLANK(Q753), $P$740, Q753))</f>
        <v>SPLT58</v>
      </c>
      <c r="Q753" s="96"/>
      <c r="V753" s="4"/>
      <c r="X753" s="4"/>
    </row>
    <row r="754" spans="2:24" ht="30" customHeight="1">
      <c r="B754" s="669"/>
      <c r="C754" s="674" t="s">
        <v>837</v>
      </c>
      <c r="D754" s="675"/>
      <c r="E754" s="676"/>
      <c r="F754" s="176" t="str">
        <f>IF(ISBLANK('6桁'!F754), "", IF(ISBLANK(G754), $F$740, G754))</f>
        <v>SPLT50M</v>
      </c>
      <c r="G754" s="96"/>
      <c r="H754" s="183" t="str">
        <f>IF(ISBLANK('6桁'!H754), "", IF(ISBLANK(I754), $H$740, I754))</f>
        <v/>
      </c>
      <c r="I754" s="96"/>
      <c r="J754" s="176" t="str">
        <f>IF(ISBLANK('6桁'!J754), "", IF(ISBLANK(K754), $J$740, K754))</f>
        <v/>
      </c>
      <c r="K754" s="96"/>
      <c r="L754" s="183" t="str">
        <f>IF(ISBLANK('6桁'!L754), "", IF(ISBLANK(M754), $L$740, M754))</f>
        <v>SPLT22</v>
      </c>
      <c r="M754" s="96"/>
      <c r="N754" s="176" t="str">
        <f>IF(ISBLANK('6桁'!N754), "", IF(ISBLANK(O754), $N$740, O754))</f>
        <v/>
      </c>
      <c r="O754" s="96"/>
      <c r="P754" s="176" t="str">
        <f>IF(ISBLANK('6桁'!P754), "", IF(ISBLANK(Q754), $P$740, Q754))</f>
        <v/>
      </c>
      <c r="Q754" s="96"/>
      <c r="V754" s="4"/>
      <c r="X754" s="4"/>
    </row>
    <row r="755" spans="2:24" ht="30" customHeight="1">
      <c r="B755" s="669"/>
      <c r="C755" s="677" t="s">
        <v>838</v>
      </c>
      <c r="D755" s="678"/>
      <c r="E755" s="679"/>
      <c r="F755" s="176" t="str">
        <f>IF(ISBLANK('6桁'!F755), "", IF(ISBLANK(G755), $F$740, G755))</f>
        <v>SPLT50M</v>
      </c>
      <c r="G755" s="96"/>
      <c r="H755" s="183" t="str">
        <f>IF(ISBLANK('6桁'!H755), "", IF(ISBLANK(I755), $H$740, I755))</f>
        <v/>
      </c>
      <c r="I755" s="96"/>
      <c r="J755" s="176" t="str">
        <f>IF(ISBLANK('6桁'!J755), "", IF(ISBLANK(K755), $J$740, K755))</f>
        <v/>
      </c>
      <c r="K755" s="96"/>
      <c r="L755" s="183" t="str">
        <f>IF(ISBLANK('6桁'!L755), "", IF(ISBLANK(M755), $L$740, M755))</f>
        <v>SPLT22</v>
      </c>
      <c r="M755" s="96"/>
      <c r="N755" s="176" t="str">
        <f>IF(ISBLANK('6桁'!N755), "", IF(ISBLANK(O755), $N$740, O755))</f>
        <v/>
      </c>
      <c r="O755" s="96"/>
      <c r="P755" s="176" t="str">
        <f>IF(ISBLANK('6桁'!P755), "", IF(ISBLANK(Q755), $P$740, Q755))</f>
        <v/>
      </c>
      <c r="Q755" s="96"/>
      <c r="V755" s="4"/>
      <c r="X755" s="4"/>
    </row>
    <row r="756" spans="2:24" ht="30" customHeight="1">
      <c r="B756" s="668">
        <v>15</v>
      </c>
      <c r="C756" s="671" t="s">
        <v>839</v>
      </c>
      <c r="D756" s="672"/>
      <c r="E756" s="673"/>
      <c r="F756" s="175" t="str">
        <f>IF(ISBLANK('6桁'!F756), "", IF(ISBLANK(G756), $F$740, G756))</f>
        <v>SPLT50M</v>
      </c>
      <c r="G756" s="97"/>
      <c r="H756" s="212" t="str">
        <f>IF(ISBLANK('6桁'!H756), "", IF(ISBLANK(I756), $H$740, I756))</f>
        <v/>
      </c>
      <c r="I756" s="97"/>
      <c r="J756" s="175" t="str">
        <f>IF(ISBLANK('6桁'!J756), "", IF(ISBLANK(K756), $J$740, K756))</f>
        <v/>
      </c>
      <c r="K756" s="97"/>
      <c r="L756" s="199" t="str">
        <f>IF(ISBLANK('6桁'!L756), "", IF(ISBLANK(M756), $L$740, M756))</f>
        <v/>
      </c>
      <c r="M756" s="97"/>
      <c r="N756" s="175" t="str">
        <f>IF(ISBLANK('6桁'!N756), "", IF(ISBLANK(O756), $N$740, O756))</f>
        <v/>
      </c>
      <c r="O756" s="97"/>
      <c r="P756" s="175" t="str">
        <f>IF(ISBLANK('6桁'!P756), "", IF(ISBLANK(Q756), $P$740, Q756))</f>
        <v/>
      </c>
      <c r="Q756" s="97"/>
      <c r="V756" s="4"/>
      <c r="X756" s="4"/>
    </row>
    <row r="757" spans="2:24" ht="30" customHeight="1">
      <c r="B757" s="669"/>
      <c r="C757" s="674" t="s">
        <v>52</v>
      </c>
      <c r="D757" s="675"/>
      <c r="E757" s="676"/>
      <c r="F757" s="173" t="str">
        <f>IF(ISBLANK('6桁'!F757), "", IF(ISBLANK(G757), $F$740, G757))</f>
        <v/>
      </c>
      <c r="G757" s="360"/>
      <c r="H757" s="210" t="str">
        <f>IF(ISBLANK('6桁'!H757), "", IF(ISBLANK(I757), $H$740, I757))</f>
        <v/>
      </c>
      <c r="I757" s="360"/>
      <c r="J757" s="173" t="str">
        <f>IF(ISBLANK('6桁'!J757), "", IF(ISBLANK(K757), $J$740, K757))</f>
        <v>SPLT33</v>
      </c>
      <c r="K757" s="360"/>
      <c r="L757" s="194" t="str">
        <f>IF(ISBLANK('6桁'!L757), "", IF(ISBLANK(M757), $L$740, M757))</f>
        <v/>
      </c>
      <c r="M757" s="360"/>
      <c r="N757" s="173" t="str">
        <f>IF(ISBLANK('6桁'!N757), "", IF(ISBLANK(O757), $N$740, O757))</f>
        <v/>
      </c>
      <c r="O757" s="360"/>
      <c r="P757" s="173" t="str">
        <f>IF(ISBLANK('6桁'!P757), "", IF(ISBLANK(Q757), $P$740, Q757))</f>
        <v/>
      </c>
      <c r="Q757" s="360"/>
      <c r="T757" s="40" t="s">
        <v>719</v>
      </c>
      <c r="V757" s="4"/>
      <c r="X757" s="4"/>
    </row>
    <row r="758" spans="2:24" ht="30" customHeight="1">
      <c r="B758" s="669"/>
      <c r="C758" s="674" t="s">
        <v>840</v>
      </c>
      <c r="D758" s="675"/>
      <c r="E758" s="676"/>
      <c r="F758" s="176" t="str">
        <f>IF(ISBLANK('6桁'!F758), "", IF(ISBLANK(G758), $F$740, G758))</f>
        <v>SPLT50M</v>
      </c>
      <c r="G758" s="96"/>
      <c r="H758" s="209" t="str">
        <f>IF(ISBLANK('6桁'!H758), "", IF(ISBLANK(I758), $H$740, I758))</f>
        <v/>
      </c>
      <c r="I758" s="96"/>
      <c r="J758" s="176" t="str">
        <f>IF(ISBLANK('6桁'!J758), "", IF(ISBLANK(K758), $J$740, K758))</f>
        <v/>
      </c>
      <c r="K758" s="96"/>
      <c r="L758" s="183" t="str">
        <f>IF(ISBLANK('6桁'!L758), "", IF(ISBLANK(M758), $L$740, M758))</f>
        <v/>
      </c>
      <c r="M758" s="96"/>
      <c r="N758" s="176" t="str">
        <f>IF(ISBLANK('6桁'!N758), "", IF(ISBLANK(O758), $N$740, O758))</f>
        <v/>
      </c>
      <c r="O758" s="96"/>
      <c r="P758" s="176" t="str">
        <f>IF(ISBLANK('6桁'!P758), "", IF(ISBLANK(Q758), $P$740, Q758))</f>
        <v/>
      </c>
      <c r="Q758" s="96"/>
      <c r="T758" s="40" t="s">
        <v>719</v>
      </c>
      <c r="V758" s="4"/>
      <c r="X758" s="4"/>
    </row>
    <row r="759" spans="2:24" ht="30" customHeight="1">
      <c r="B759" s="669"/>
      <c r="C759" s="674" t="s">
        <v>841</v>
      </c>
      <c r="D759" s="675"/>
      <c r="E759" s="676"/>
      <c r="F759" s="173" t="str">
        <f>IF(ISBLANK('6桁'!F759), "", IF(ISBLANK(G759), $F$740, G759))</f>
        <v>SPLT50M</v>
      </c>
      <c r="G759" s="360"/>
      <c r="H759" s="210" t="str">
        <f>IF(ISBLANK('6桁'!H759), "", IF(ISBLANK(I759), $H$740, I759))</f>
        <v/>
      </c>
      <c r="I759" s="360"/>
      <c r="J759" s="173" t="str">
        <f>IF(ISBLANK('6桁'!J759), "", IF(ISBLANK(K759), $J$740, K759))</f>
        <v/>
      </c>
      <c r="K759" s="360"/>
      <c r="L759" s="194" t="str">
        <f>IF(ISBLANK('6桁'!L759), "", IF(ISBLANK(M759), $L$740, M759))</f>
        <v>SPLT22</v>
      </c>
      <c r="M759" s="360"/>
      <c r="N759" s="173" t="str">
        <f>IF(ISBLANK('6桁'!N759), "", IF(ISBLANK(O759), $N$740, O759))</f>
        <v/>
      </c>
      <c r="O759" s="360"/>
      <c r="P759" s="173" t="str">
        <f>IF(ISBLANK('6桁'!P759), "", IF(ISBLANK(Q759), $P$740, Q759))</f>
        <v/>
      </c>
      <c r="Q759" s="360"/>
      <c r="V759" s="4"/>
      <c r="X759" s="4"/>
    </row>
    <row r="760" spans="2:24" ht="30" customHeight="1">
      <c r="B760" s="669"/>
      <c r="C760" s="674" t="s">
        <v>842</v>
      </c>
      <c r="D760" s="675"/>
      <c r="E760" s="676"/>
      <c r="F760" s="176" t="str">
        <f>IF(ISBLANK('6桁'!F760), "", IF(ISBLANK(G760), $F$740, G760))</f>
        <v>SPLT50M</v>
      </c>
      <c r="G760" s="96"/>
      <c r="H760" s="209" t="str">
        <f>IF(ISBLANK('6桁'!H760), "", IF(ISBLANK(I760), $H$740, I760))</f>
        <v/>
      </c>
      <c r="I760" s="96"/>
      <c r="J760" s="176" t="str">
        <f>IF(ISBLANK('6桁'!J760), "", IF(ISBLANK(K760), $J$740, K760))</f>
        <v/>
      </c>
      <c r="K760" s="96"/>
      <c r="L760" s="183" t="str">
        <f>IF(ISBLANK('6桁'!L760), "", IF(ISBLANK(M760), $L$740, M760))</f>
        <v/>
      </c>
      <c r="M760" s="96"/>
      <c r="N760" s="176" t="str">
        <f>IF(ISBLANK('6桁'!N760), "", IF(ISBLANK(O760), $N$740, O760))</f>
        <v/>
      </c>
      <c r="O760" s="96"/>
      <c r="P760" s="176" t="str">
        <f>IF(ISBLANK('6桁'!P760), "", IF(ISBLANK(Q760), $P$740, Q760))</f>
        <v/>
      </c>
      <c r="Q760" s="96"/>
      <c r="V760" s="4"/>
      <c r="X760" s="4"/>
    </row>
    <row r="761" spans="2:24" ht="30" customHeight="1">
      <c r="B761" s="669"/>
      <c r="C761" s="674" t="s">
        <v>843</v>
      </c>
      <c r="D761" s="675"/>
      <c r="E761" s="676"/>
      <c r="F761" s="176" t="str">
        <f>IF(ISBLANK('6桁'!F761), "", IF(ISBLANK(G761), $F$740, G761))</f>
        <v>SPLT50M</v>
      </c>
      <c r="G761" s="96"/>
      <c r="H761" s="209" t="str">
        <f>IF(ISBLANK('6桁'!H761), "", IF(ISBLANK(I761), $H$740, I761))</f>
        <v/>
      </c>
      <c r="I761" s="96"/>
      <c r="J761" s="176" t="str">
        <f>IF(ISBLANK('6桁'!J761), "", IF(ISBLANK(K761), $J$740, K761))</f>
        <v/>
      </c>
      <c r="K761" s="96"/>
      <c r="L761" s="183" t="str">
        <f>IF(ISBLANK('6桁'!L761), "", IF(ISBLANK(M761), $L$740, M761))</f>
        <v>SPLT22</v>
      </c>
      <c r="M761" s="96"/>
      <c r="N761" s="176" t="str">
        <f>IF(ISBLANK('6桁'!N761), "", IF(ISBLANK(O761), $N$740, O761))</f>
        <v>SP495M</v>
      </c>
      <c r="O761" s="96"/>
      <c r="P761" s="176" t="str">
        <f>IF(ISBLANK('6桁'!P761), "", IF(ISBLANK(Q761), $P$740, Q761))</f>
        <v/>
      </c>
      <c r="Q761" s="96"/>
      <c r="V761" s="4"/>
      <c r="X761" s="4"/>
    </row>
    <row r="762" spans="2:24" ht="30" customHeight="1">
      <c r="B762" s="669"/>
      <c r="C762" s="674" t="s">
        <v>37</v>
      </c>
      <c r="D762" s="675"/>
      <c r="E762" s="676"/>
      <c r="F762" s="176" t="str">
        <f>IF(ISBLANK('6桁'!F762), "", IF(ISBLANK(G762), $F$740, G762))</f>
        <v/>
      </c>
      <c r="G762" s="96"/>
      <c r="H762" s="209" t="str">
        <f>IF(ISBLANK('6桁'!H762), "", IF(ISBLANK(I762), $H$740, I762))</f>
        <v/>
      </c>
      <c r="I762" s="96"/>
      <c r="J762" s="176" t="str">
        <f>IF(ISBLANK('6桁'!J762), "", IF(ISBLANK(K762), $J$740, K762))</f>
        <v>SPLT33</v>
      </c>
      <c r="K762" s="96"/>
      <c r="L762" s="183" t="str">
        <f>IF(ISBLANK('6桁'!L762), "", IF(ISBLANK(M762), $L$740, M762))</f>
        <v/>
      </c>
      <c r="M762" s="96"/>
      <c r="N762" s="176" t="str">
        <f>IF(ISBLANK('6桁'!N762), "", IF(ISBLANK(O762), $N$740, O762))</f>
        <v/>
      </c>
      <c r="O762" s="96"/>
      <c r="P762" s="176" t="str">
        <f>IF(ISBLANK('6桁'!P762), "", IF(ISBLANK(Q762), $P$740, Q762))</f>
        <v/>
      </c>
      <c r="Q762" s="96"/>
      <c r="V762" s="4"/>
      <c r="X762" s="4"/>
    </row>
    <row r="763" spans="2:24" ht="30" customHeight="1">
      <c r="B763" s="669"/>
      <c r="C763" s="674" t="s">
        <v>844</v>
      </c>
      <c r="D763" s="675"/>
      <c r="E763" s="676"/>
      <c r="F763" s="176" t="str">
        <f>IF(ISBLANK('6桁'!F763), "", IF(ISBLANK(G763), $F$740, G763))</f>
        <v>SPLT50M</v>
      </c>
      <c r="G763" s="96"/>
      <c r="H763" s="209" t="str">
        <f>IF(ISBLANK('6桁'!H763), "", IF(ISBLANK(I763), $H$740, I763))</f>
        <v/>
      </c>
      <c r="I763" s="96"/>
      <c r="J763" s="176" t="str">
        <f>IF(ISBLANK('6桁'!J763), "", IF(ISBLANK(K763), $J$740, K763))</f>
        <v/>
      </c>
      <c r="K763" s="96"/>
      <c r="L763" s="183" t="str">
        <f>IF(ISBLANK('6桁'!L763), "", IF(ISBLANK(M763), $L$740, M763))</f>
        <v/>
      </c>
      <c r="M763" s="96"/>
      <c r="N763" s="176" t="str">
        <f>IF(ISBLANK('6桁'!N763), "", IF(ISBLANK(O763), $N$740, O763))</f>
        <v/>
      </c>
      <c r="O763" s="96"/>
      <c r="P763" s="176" t="str">
        <f>IF(ISBLANK('6桁'!P763), "", IF(ISBLANK(Q763), $P$740, Q763))</f>
        <v/>
      </c>
      <c r="Q763" s="96"/>
      <c r="V763" s="4"/>
      <c r="X763" s="4"/>
    </row>
    <row r="764" spans="2:24" ht="30" customHeight="1">
      <c r="B764" s="669"/>
      <c r="C764" s="674" t="s">
        <v>61</v>
      </c>
      <c r="D764" s="675"/>
      <c r="E764" s="676"/>
      <c r="F764" s="176" t="str">
        <f>IF(ISBLANK('6桁'!F764), "", IF(ISBLANK(G764), $F$740, G764))</f>
        <v/>
      </c>
      <c r="G764" s="96"/>
      <c r="H764" s="183" t="str">
        <f>IF(ISBLANK('6桁'!H764), "", IF(ISBLANK(I764), $H$740, I764))</f>
        <v>SPLT38</v>
      </c>
      <c r="I764" s="440" t="s">
        <v>2227</v>
      </c>
      <c r="J764" s="176" t="str">
        <f>IF(ISBLANK('6桁'!J764), "", IF(ISBLANK(K764), $J$740, K764))</f>
        <v/>
      </c>
      <c r="K764" s="96"/>
      <c r="L764" s="183" t="str">
        <f>IF(ISBLANK('6桁'!L764), "", IF(ISBLANK(M764), $L$740, M764))</f>
        <v/>
      </c>
      <c r="M764" s="96"/>
      <c r="N764" s="176" t="str">
        <f>IF(ISBLANK('6桁'!N764), "", IF(ISBLANK(O764), $N$740, O764))</f>
        <v/>
      </c>
      <c r="O764" s="96"/>
      <c r="P764" s="176" t="str">
        <f>IF(ISBLANK('6桁'!P764), "", IF(ISBLANK(Q764), $P$740, Q764))</f>
        <v/>
      </c>
      <c r="Q764" s="96"/>
      <c r="V764" s="4"/>
      <c r="X764" s="4"/>
    </row>
    <row r="765" spans="2:24" ht="30" customHeight="1">
      <c r="B765" s="669"/>
      <c r="C765" s="674" t="s">
        <v>845</v>
      </c>
      <c r="D765" s="675"/>
      <c r="E765" s="676"/>
      <c r="F765" s="176" t="str">
        <f>IF(ISBLANK('6桁'!F765), "", IF(ISBLANK(G765), $F$740, G765))</f>
        <v>SPLT50M</v>
      </c>
      <c r="G765" s="96"/>
      <c r="H765" s="209" t="str">
        <f>IF(ISBLANK('6桁'!H765), "", IF(ISBLANK(I765), $H$740, I765))</f>
        <v/>
      </c>
      <c r="I765" s="96"/>
      <c r="J765" s="176" t="str">
        <f>IF(ISBLANK('6桁'!J765), "", IF(ISBLANK(K765), $J$740, K765))</f>
        <v/>
      </c>
      <c r="K765" s="96"/>
      <c r="L765" s="183" t="str">
        <f>IF(ISBLANK('6桁'!L765), "", IF(ISBLANK(M765), $L$740, M765))</f>
        <v/>
      </c>
      <c r="M765" s="96"/>
      <c r="N765" s="176" t="str">
        <f>IF(ISBLANK('6桁'!N765), "", IF(ISBLANK(O765), $N$740, O765))</f>
        <v/>
      </c>
      <c r="O765" s="96"/>
      <c r="P765" s="176" t="str">
        <f>IF(ISBLANK('6桁'!P765), "", IF(ISBLANK(Q765), $P$740, Q765))</f>
        <v/>
      </c>
      <c r="Q765" s="96"/>
      <c r="V765" s="4"/>
      <c r="X765" s="4"/>
    </row>
    <row r="766" spans="2:24" ht="30" customHeight="1">
      <c r="B766" s="670"/>
      <c r="C766" s="677" t="s">
        <v>846</v>
      </c>
      <c r="D766" s="678"/>
      <c r="E766" s="679"/>
      <c r="F766" s="177" t="str">
        <f>IF(ISBLANK('6桁'!F766), "", IF(ISBLANK(G766), $F$740, G766))</f>
        <v>SPLT50M</v>
      </c>
      <c r="G766" s="99"/>
      <c r="H766" s="211" t="str">
        <f>IF(ISBLANK('6桁'!H766), "", IF(ISBLANK(I766), $H$740, I766))</f>
        <v/>
      </c>
      <c r="I766" s="99"/>
      <c r="J766" s="177" t="str">
        <f>IF(ISBLANK('6桁'!J766), "", IF(ISBLANK(K766), $J$740, K766))</f>
        <v/>
      </c>
      <c r="K766" s="99"/>
      <c r="L766" s="184" t="str">
        <f>IF(ISBLANK('6桁'!L766), "", IF(ISBLANK(M766), $L$740, M766))</f>
        <v>SPLT22</v>
      </c>
      <c r="M766" s="99"/>
      <c r="N766" s="177" t="str">
        <f>IF(ISBLANK('6桁'!N766), "", IF(ISBLANK(O766), $N$740, O766))</f>
        <v/>
      </c>
      <c r="O766" s="99"/>
      <c r="P766" s="177" t="str">
        <f>IF(ISBLANK('6桁'!P766), "", IF(ISBLANK(Q766), $P$740, Q766))</f>
        <v/>
      </c>
      <c r="Q766" s="99"/>
      <c r="V766" s="4"/>
      <c r="X766" s="4"/>
    </row>
    <row r="767" spans="2:24" ht="30" customHeight="1">
      <c r="B767" s="696">
        <v>14</v>
      </c>
      <c r="C767" s="671" t="s">
        <v>38</v>
      </c>
      <c r="D767" s="672"/>
      <c r="E767" s="673"/>
      <c r="F767" s="175" t="str">
        <f>IF(ISBLANK('6桁'!F767), "", IF(ISBLANK(G767), $F$740, G767))</f>
        <v/>
      </c>
      <c r="G767" s="97"/>
      <c r="H767" s="212" t="str">
        <f>IF(ISBLANK('6桁'!H767), "", IF(ISBLANK(I767), $H$740, I767))</f>
        <v/>
      </c>
      <c r="I767" s="97"/>
      <c r="J767" s="175" t="str">
        <f>IF(ISBLANK('6桁'!J767), "", IF(ISBLANK(K767), $J$740, K767))</f>
        <v>SPLT33</v>
      </c>
      <c r="K767" s="97"/>
      <c r="L767" s="199" t="str">
        <f>IF(ISBLANK('6桁'!L767), "", IF(ISBLANK(M767), $L$740, M767))</f>
        <v/>
      </c>
      <c r="M767" s="97"/>
      <c r="N767" s="175" t="str">
        <f>IF(ISBLANK('6桁'!N767), "", IF(ISBLANK(O767), $N$740, O767))</f>
        <v/>
      </c>
      <c r="O767" s="97"/>
      <c r="P767" s="175" t="str">
        <f>IF(ISBLANK('6桁'!P767), "", IF(ISBLANK(Q767), $P$740, Q767))</f>
        <v/>
      </c>
      <c r="Q767" s="97"/>
      <c r="V767" s="4"/>
      <c r="X767" s="4"/>
    </row>
    <row r="768" spans="2:24" ht="30" customHeight="1" thickBot="1">
      <c r="B768" s="697"/>
      <c r="C768" s="698" t="s">
        <v>39</v>
      </c>
      <c r="D768" s="699"/>
      <c r="E768" s="700"/>
      <c r="F768" s="176" t="str">
        <f>IF(ISBLANK('6桁'!F768), "", IF(ISBLANK(G768), $F$740, G768))</f>
        <v/>
      </c>
      <c r="G768" s="96"/>
      <c r="H768" s="213" t="str">
        <f>IF(ISBLANK('6桁'!H768), "", IF(ISBLANK(I768), $H$740, I768))</f>
        <v/>
      </c>
      <c r="I768" s="119"/>
      <c r="J768" s="176" t="str">
        <f>IF(ISBLANK('6桁'!J768), "", IF(ISBLANK(K768), $J$740, K768))</f>
        <v>SP355★</v>
      </c>
      <c r="K768" s="440" t="s">
        <v>2226</v>
      </c>
      <c r="L768" s="183" t="str">
        <f>IF(ISBLANK('6桁'!L768), "", IF(ISBLANK(M768), $L$740, M768))</f>
        <v/>
      </c>
      <c r="M768" s="96"/>
      <c r="N768" s="118" t="str">
        <f>IF(ISBLANK('6桁'!N768), "", IF(ISBLANK(O768), $N$740, O768))</f>
        <v/>
      </c>
      <c r="O768" s="119"/>
      <c r="P768" s="118" t="str">
        <f>IF(ISBLANK('6桁'!P768), "", IF(ISBLANK(Q768), $P$740, Q768))</f>
        <v/>
      </c>
      <c r="Q768" s="119"/>
      <c r="T768" s="40" t="s">
        <v>719</v>
      </c>
      <c r="V768" s="4"/>
      <c r="X768" s="4"/>
    </row>
    <row r="769" spans="2:27" ht="35.25" customHeight="1">
      <c r="B769" s="545" t="s">
        <v>2121</v>
      </c>
      <c r="C769" s="545"/>
      <c r="D769" s="545"/>
      <c r="E769" s="545"/>
      <c r="F769" s="545"/>
      <c r="G769" s="545"/>
      <c r="H769" s="545"/>
      <c r="I769" s="545"/>
      <c r="J769" s="545"/>
      <c r="K769" s="545"/>
      <c r="L769" s="545"/>
      <c r="M769" s="545"/>
      <c r="N769" s="545"/>
      <c r="O769" s="545"/>
      <c r="P769" s="546"/>
      <c r="Q769" s="546"/>
      <c r="R769" s="546"/>
      <c r="S769" s="546"/>
      <c r="T769" s="546"/>
      <c r="U769" s="546"/>
    </row>
    <row r="770" spans="2:27" ht="13.5" customHeight="1"/>
    <row r="775" spans="2:27" ht="14.25" thickBot="1"/>
    <row r="776" spans="2:27" ht="25.5" customHeight="1" thickTop="1" thickBot="1">
      <c r="B776" s="518" t="s">
        <v>531</v>
      </c>
      <c r="C776" s="519"/>
      <c r="D776" s="519"/>
      <c r="E776" s="519"/>
      <c r="F776" s="519"/>
      <c r="G776" s="519"/>
      <c r="H776" s="519"/>
      <c r="I776" s="519"/>
      <c r="J776" s="519"/>
      <c r="K776" s="519"/>
      <c r="L776" s="519"/>
      <c r="M776" s="519"/>
      <c r="N776" s="519"/>
      <c r="O776" s="519"/>
      <c r="P776" s="519"/>
      <c r="Q776" s="519"/>
      <c r="R776" s="519"/>
      <c r="S776" s="519"/>
      <c r="T776" s="519"/>
      <c r="U776" s="519"/>
      <c r="V776" s="519"/>
      <c r="W776" s="519"/>
      <c r="X776" s="519"/>
      <c r="Y776" s="519"/>
      <c r="Z776" s="519"/>
      <c r="AA776" s="520"/>
    </row>
    <row r="777" spans="2:27" ht="25.5" customHeight="1" thickTop="1" thickBot="1">
      <c r="B777" s="24"/>
      <c r="C777" s="24"/>
      <c r="D777" s="24"/>
      <c r="E777" s="24"/>
      <c r="F777" s="82"/>
      <c r="G777" s="24"/>
      <c r="H777" s="82"/>
      <c r="I777" s="24"/>
      <c r="J777" s="82"/>
      <c r="K777" s="24"/>
      <c r="L777" s="82"/>
      <c r="M777" s="24"/>
      <c r="N777" s="82"/>
      <c r="O777" s="24"/>
      <c r="P777" s="82"/>
      <c r="Q777" s="24"/>
      <c r="R777" s="82"/>
      <c r="S777" s="24"/>
      <c r="T777" s="82"/>
      <c r="U777" s="24"/>
      <c r="V777" s="82"/>
      <c r="W777" s="24"/>
      <c r="X777" s="82"/>
      <c r="Y777" s="24"/>
    </row>
    <row r="778" spans="2:27" ht="20.100000000000001" customHeight="1" thickBot="1">
      <c r="B778" s="691" t="s">
        <v>452</v>
      </c>
      <c r="C778" s="534" t="s">
        <v>524</v>
      </c>
      <c r="D778" s="637"/>
      <c r="E778" s="535"/>
      <c r="F778" s="531" t="s">
        <v>453</v>
      </c>
      <c r="G778" s="532"/>
      <c r="H778" s="532"/>
      <c r="I778" s="532"/>
      <c r="J778" s="532"/>
      <c r="K778" s="532"/>
      <c r="L778" s="532"/>
      <c r="M778" s="532"/>
      <c r="N778" s="532"/>
      <c r="O778" s="532"/>
      <c r="P778" s="532"/>
      <c r="Q778" s="532"/>
      <c r="R778" s="532"/>
      <c r="S778" s="533"/>
      <c r="T778" s="11"/>
      <c r="U778" s="11"/>
    </row>
    <row r="779" spans="2:27" ht="39.950000000000003" customHeight="1">
      <c r="B779" s="692"/>
      <c r="C779" s="536"/>
      <c r="D779" s="547"/>
      <c r="E779" s="537"/>
      <c r="F779" s="683" t="s">
        <v>932</v>
      </c>
      <c r="G779" s="694"/>
      <c r="H779" s="695" t="s">
        <v>935</v>
      </c>
      <c r="I779" s="694"/>
      <c r="J779" s="683" t="s">
        <v>847</v>
      </c>
      <c r="K779" s="694"/>
      <c r="L779" s="683" t="s">
        <v>848</v>
      </c>
      <c r="M779" s="694"/>
      <c r="N779" s="683" t="s">
        <v>856</v>
      </c>
      <c r="O779" s="694"/>
      <c r="P779" s="683" t="s">
        <v>849</v>
      </c>
      <c r="Q779" s="694"/>
      <c r="R779" s="683" t="s">
        <v>2120</v>
      </c>
      <c r="S779" s="694"/>
      <c r="V779" s="4"/>
      <c r="X779" s="4"/>
    </row>
    <row r="780" spans="2:27" ht="20.100000000000001" customHeight="1" thickBot="1">
      <c r="B780" s="693" t="s">
        <v>525</v>
      </c>
      <c r="C780" s="538"/>
      <c r="D780" s="618"/>
      <c r="E780" s="539"/>
      <c r="F780" s="947" t="s">
        <v>2220</v>
      </c>
      <c r="G780" s="948"/>
      <c r="H780" s="947" t="s">
        <v>2221</v>
      </c>
      <c r="I780" s="948"/>
      <c r="J780" s="953" t="s">
        <v>2222</v>
      </c>
      <c r="K780" s="948"/>
      <c r="L780" s="947" t="s">
        <v>2223</v>
      </c>
      <c r="M780" s="948"/>
      <c r="N780" s="966" t="s">
        <v>2228</v>
      </c>
      <c r="O780" s="967"/>
      <c r="P780" s="947" t="s">
        <v>2224</v>
      </c>
      <c r="Q780" s="948"/>
      <c r="R780" s="947" t="s">
        <v>2225</v>
      </c>
      <c r="S780" s="948"/>
      <c r="V780" s="4"/>
      <c r="X780" s="4"/>
    </row>
    <row r="781" spans="2:27" ht="30" customHeight="1">
      <c r="B781" s="707">
        <v>17.5</v>
      </c>
      <c r="C781" s="671" t="s">
        <v>98</v>
      </c>
      <c r="D781" s="672"/>
      <c r="E781" s="672"/>
      <c r="F781" s="91" t="str">
        <f>IF(ISBLANK('6桁'!F781), "", IF(ISBLANK(G781), $F$780, G781))</f>
        <v>SPLT50M</v>
      </c>
      <c r="G781" s="96"/>
      <c r="H781" s="172" t="str">
        <f>IF(ISBLANK('6桁'!H781), "", IF(ISBLANK(I781), $H$780, I781))</f>
        <v/>
      </c>
      <c r="I781" s="125"/>
      <c r="J781" s="172" t="str">
        <f>IF(ISBLANK('6桁'!J781), "", IF(ISBLANK(K781), $J$780, K781))</f>
        <v/>
      </c>
      <c r="K781" s="125"/>
      <c r="L781" s="182" t="str">
        <f>IF(ISBLANK('6桁'!L781), "", IF(ISBLANK(M781), $L$780, M781))</f>
        <v/>
      </c>
      <c r="M781" s="125"/>
      <c r="N781" s="172" t="str">
        <f>IF(ISBLANK('6桁'!N781), "", IF(ISBLANK(O781), $N$780, O781))</f>
        <v/>
      </c>
      <c r="O781" s="125"/>
      <c r="P781" s="172" t="str">
        <f>IF(ISBLANK('6桁'!P781), "", IF(ISBLANK(Q781), $P$780, Q781))</f>
        <v/>
      </c>
      <c r="Q781" s="125"/>
      <c r="R781" s="172" t="str">
        <f>IF(ISBLANK('6桁'!R781), "", IF(ISBLANK(S781), $R$780, S781))</f>
        <v/>
      </c>
      <c r="S781" s="125"/>
      <c r="V781" s="4"/>
      <c r="X781" s="4"/>
    </row>
    <row r="782" spans="2:27" ht="30" customHeight="1">
      <c r="B782" s="702"/>
      <c r="C782" s="674" t="s">
        <v>850</v>
      </c>
      <c r="D782" s="675"/>
      <c r="E782" s="675"/>
      <c r="F782" s="95" t="str">
        <f>IF(ISBLANK('6桁'!F782), "", IF(ISBLANK(G782), $F$780, G782))</f>
        <v/>
      </c>
      <c r="G782" s="384"/>
      <c r="H782" s="176" t="str">
        <f>IF(ISBLANK('6桁'!H782), "", IF(ISBLANK(I782), $H$780, I782))</f>
        <v/>
      </c>
      <c r="I782" s="96"/>
      <c r="J782" s="176" t="str">
        <f>IF(ISBLANK('6桁'!J782), "", IF(ISBLANK(K782), $J$780, K782))</f>
        <v/>
      </c>
      <c r="K782" s="96"/>
      <c r="L782" s="183" t="str">
        <f>IF(ISBLANK('6桁'!L782), "", IF(ISBLANK(M782), $L$780, M782))</f>
        <v>SPLT22</v>
      </c>
      <c r="M782" s="96"/>
      <c r="N782" s="176" t="str">
        <f>IF(ISBLANK('6桁'!N782), "", IF(ISBLANK(O782), $N$780, O782))</f>
        <v/>
      </c>
      <c r="O782" s="96"/>
      <c r="P782" s="176" t="str">
        <f>IF(ISBLANK('6桁'!P782), "", IF(ISBLANK(Q782), $P$780, Q782))</f>
        <v/>
      </c>
      <c r="Q782" s="96"/>
      <c r="R782" s="176" t="str">
        <f>IF(ISBLANK('6桁'!R782), "", IF(ISBLANK(S782), $R$780, S782))</f>
        <v/>
      </c>
      <c r="S782" s="96"/>
      <c r="V782" s="4"/>
      <c r="X782" s="4"/>
    </row>
    <row r="783" spans="2:27" ht="30" customHeight="1">
      <c r="B783" s="702"/>
      <c r="C783" s="674" t="s">
        <v>99</v>
      </c>
      <c r="D783" s="675"/>
      <c r="E783" s="675"/>
      <c r="F783" s="95" t="str">
        <f>IF(ISBLANK('6桁'!F783), "", IF(ISBLANK(G783), $F$780, G783))</f>
        <v>SPLT50M</v>
      </c>
      <c r="G783" s="96"/>
      <c r="H783" s="176" t="str">
        <f>IF(ISBLANK('6桁'!H783), "", IF(ISBLANK(I783), $H$780, I783))</f>
        <v/>
      </c>
      <c r="I783" s="96"/>
      <c r="J783" s="176" t="str">
        <f>IF(ISBLANK('6桁'!J783), "", IF(ISBLANK(K783), $J$780, K783))</f>
        <v/>
      </c>
      <c r="K783" s="96"/>
      <c r="L783" s="183" t="str">
        <f>IF(ISBLANK('6桁'!L783), "", IF(ISBLANK(M783), $L$780, M783))</f>
        <v/>
      </c>
      <c r="M783" s="96"/>
      <c r="N783" s="176" t="str">
        <f>IF(ISBLANK('6桁'!N783), "", IF(ISBLANK(O783), $N$780, O783))</f>
        <v/>
      </c>
      <c r="O783" s="96"/>
      <c r="P783" s="176" t="str">
        <f>IF(ISBLANK('6桁'!P783), "", IF(ISBLANK(Q783), $P$780, Q783))</f>
        <v/>
      </c>
      <c r="Q783" s="96"/>
      <c r="R783" s="176" t="str">
        <f>IF(ISBLANK('6桁'!R783), "", IF(ISBLANK(S783), $R$780, S783))</f>
        <v/>
      </c>
      <c r="S783" s="96"/>
      <c r="V783" s="4"/>
      <c r="X783" s="4"/>
    </row>
    <row r="784" spans="2:27" ht="30" customHeight="1">
      <c r="B784" s="702"/>
      <c r="C784" s="674" t="s">
        <v>851</v>
      </c>
      <c r="D784" s="675"/>
      <c r="E784" s="675"/>
      <c r="F784" s="95" t="str">
        <f>IF(ISBLANK('6桁'!F784), "", IF(ISBLANK(G784), $F$780, G784))</f>
        <v/>
      </c>
      <c r="G784" s="384"/>
      <c r="H784" s="176" t="str">
        <f>IF(ISBLANK('6桁'!H784), "", IF(ISBLANK(I784), $H$780, I784))</f>
        <v/>
      </c>
      <c r="I784" s="96"/>
      <c r="J784" s="176" t="str">
        <f>IF(ISBLANK('6桁'!J784), "", IF(ISBLANK(K784), $J$780, K784))</f>
        <v/>
      </c>
      <c r="K784" s="96"/>
      <c r="L784" s="183" t="str">
        <f>IF(ISBLANK('6桁'!L784), "", IF(ISBLANK(M784), $L$780, M784))</f>
        <v>SPLT22</v>
      </c>
      <c r="M784" s="96"/>
      <c r="N784" s="176" t="str">
        <f>IF(ISBLANK('6桁'!N784), "", IF(ISBLANK(O784), $N$780, O784))</f>
        <v/>
      </c>
      <c r="O784" s="96"/>
      <c r="P784" s="176" t="str">
        <f>IF(ISBLANK('6桁'!P784), "", IF(ISBLANK(Q784), $P$780, Q784))</f>
        <v/>
      </c>
      <c r="Q784" s="96"/>
      <c r="R784" s="176" t="str">
        <f>IF(ISBLANK('6桁'!R784), "", IF(ISBLANK(S784), $R$780, S784))</f>
        <v/>
      </c>
      <c r="S784" s="96"/>
      <c r="V784" s="4"/>
      <c r="X784" s="4"/>
    </row>
    <row r="785" spans="2:24" ht="30" customHeight="1">
      <c r="B785" s="702"/>
      <c r="C785" s="674" t="s">
        <v>100</v>
      </c>
      <c r="D785" s="675"/>
      <c r="E785" s="675"/>
      <c r="F785" s="95" t="str">
        <f>IF(ISBLANK('6桁'!F785), "", IF(ISBLANK(G785), $F$780, G785))</f>
        <v>SPLT50M</v>
      </c>
      <c r="G785" s="96"/>
      <c r="H785" s="176" t="str">
        <f>IF(ISBLANK('6桁'!H785), "", IF(ISBLANK(I785), $H$780, I785))</f>
        <v/>
      </c>
      <c r="I785" s="96"/>
      <c r="J785" s="176" t="str">
        <f>IF(ISBLANK('6桁'!J785), "", IF(ISBLANK(K785), $J$780, K785))</f>
        <v/>
      </c>
      <c r="K785" s="96"/>
      <c r="L785" s="183" t="str">
        <f>IF(ISBLANK('6桁'!L785), "", IF(ISBLANK(M785), $L$780, M785))</f>
        <v/>
      </c>
      <c r="M785" s="96"/>
      <c r="N785" s="176" t="str">
        <f>IF(ISBLANK('6桁'!N785), "", IF(ISBLANK(O785), $N$780, O785))</f>
        <v/>
      </c>
      <c r="O785" s="96"/>
      <c r="P785" s="176" t="str">
        <f>IF(ISBLANK('6桁'!P785), "", IF(ISBLANK(Q785), $P$780, Q785))</f>
        <v/>
      </c>
      <c r="Q785" s="96"/>
      <c r="R785" s="176" t="str">
        <f>IF(ISBLANK('6桁'!R785), "", IF(ISBLANK(S785), $R$780, S785))</f>
        <v/>
      </c>
      <c r="S785" s="96"/>
      <c r="V785" s="4"/>
      <c r="X785" s="4"/>
    </row>
    <row r="786" spans="2:24" ht="30" customHeight="1">
      <c r="B786" s="702"/>
      <c r="C786" s="674" t="s">
        <v>852</v>
      </c>
      <c r="D786" s="675"/>
      <c r="E786" s="675"/>
      <c r="F786" s="95" t="str">
        <f>IF(ISBLANK('6桁'!F786), "", IF(ISBLANK(G786), $F$780, G786))</f>
        <v/>
      </c>
      <c r="G786" s="384"/>
      <c r="H786" s="176" t="str">
        <f>IF(ISBLANK('6桁'!H786), "", IF(ISBLANK(I786), $H$780, I786))</f>
        <v/>
      </c>
      <c r="I786" s="96"/>
      <c r="J786" s="176" t="str">
        <f>IF(ISBLANK('6桁'!J786), "", IF(ISBLANK(K786), $J$780, K786))</f>
        <v/>
      </c>
      <c r="K786" s="96"/>
      <c r="L786" s="183" t="str">
        <f>IF(ISBLANK('6桁'!L786), "", IF(ISBLANK(M786), $L$780, M786))</f>
        <v>SPLT22</v>
      </c>
      <c r="M786" s="96"/>
      <c r="N786" s="176" t="str">
        <f>IF(ISBLANK('6桁'!N786), "", IF(ISBLANK(O786), $N$780, O786))</f>
        <v/>
      </c>
      <c r="O786" s="96"/>
      <c r="P786" s="176" t="str">
        <f>IF(ISBLANK('6桁'!P786), "", IF(ISBLANK(Q786), $P$780, Q786))</f>
        <v/>
      </c>
      <c r="Q786" s="96"/>
      <c r="R786" s="176" t="str">
        <f>IF(ISBLANK('6桁'!R786), "", IF(ISBLANK(S786), $R$780, S786))</f>
        <v/>
      </c>
      <c r="S786" s="96"/>
      <c r="V786" s="4"/>
      <c r="X786" s="4"/>
    </row>
    <row r="787" spans="2:24" ht="30" customHeight="1">
      <c r="B787" s="702"/>
      <c r="C787" s="674" t="s">
        <v>101</v>
      </c>
      <c r="D787" s="675"/>
      <c r="E787" s="675"/>
      <c r="F787" s="95" t="str">
        <f>IF(ISBLANK('6桁'!F787), "", IF(ISBLANK(G787), $F$780, G787))</f>
        <v>SPLT50M</v>
      </c>
      <c r="G787" s="96"/>
      <c r="H787" s="176" t="str">
        <f>IF(ISBLANK('6桁'!H787), "", IF(ISBLANK(I787), $H$780, I787))</f>
        <v/>
      </c>
      <c r="I787" s="96"/>
      <c r="J787" s="176" t="str">
        <f>IF(ISBLANK('6桁'!J787), "", IF(ISBLANK(K787), $J$780, K787))</f>
        <v/>
      </c>
      <c r="K787" s="96"/>
      <c r="L787" s="183" t="str">
        <f>IF(ISBLANK('6桁'!L787), "", IF(ISBLANK(M787), $L$780, M787))</f>
        <v/>
      </c>
      <c r="M787" s="96"/>
      <c r="N787" s="176" t="str">
        <f>IF(ISBLANK('6桁'!N787), "", IF(ISBLANK(O787), $N$780, O787))</f>
        <v/>
      </c>
      <c r="O787" s="96"/>
      <c r="P787" s="176" t="str">
        <f>IF(ISBLANK('6桁'!P787), "", IF(ISBLANK(Q787), $P$780, Q787))</f>
        <v/>
      </c>
      <c r="Q787" s="96"/>
      <c r="R787" s="176" t="str">
        <f>IF(ISBLANK('6桁'!R787), "", IF(ISBLANK(S787), $R$780, S787))</f>
        <v/>
      </c>
      <c r="S787" s="96"/>
      <c r="V787" s="4"/>
      <c r="X787" s="4"/>
    </row>
    <row r="788" spans="2:24" ht="30" customHeight="1">
      <c r="B788" s="702"/>
      <c r="C788" s="674" t="s">
        <v>853</v>
      </c>
      <c r="D788" s="675"/>
      <c r="E788" s="675"/>
      <c r="F788" s="95" t="str">
        <f>IF(ISBLANK('6桁'!F788), "", IF(ISBLANK(G788), $F$780, G788))</f>
        <v/>
      </c>
      <c r="G788" s="384"/>
      <c r="H788" s="176" t="str">
        <f>IF(ISBLANK('6桁'!H788), "", IF(ISBLANK(I788), $H$780, I788))</f>
        <v/>
      </c>
      <c r="I788" s="96"/>
      <c r="J788" s="176" t="str">
        <f>IF(ISBLANK('6桁'!J788), "", IF(ISBLANK(K788), $J$780, K788))</f>
        <v/>
      </c>
      <c r="K788" s="96"/>
      <c r="L788" s="183" t="str">
        <f>IF(ISBLANK('6桁'!L788), "", IF(ISBLANK(M788), $L$780, M788))</f>
        <v>SPLT22</v>
      </c>
      <c r="M788" s="96"/>
      <c r="N788" s="176" t="str">
        <f>IF(ISBLANK('6桁'!N788), "", IF(ISBLANK(O788), $N$780, O788))</f>
        <v/>
      </c>
      <c r="O788" s="96"/>
      <c r="P788" s="176" t="str">
        <f>IF(ISBLANK('6桁'!P788), "", IF(ISBLANK(Q788), $P$780, Q788))</f>
        <v/>
      </c>
      <c r="Q788" s="96"/>
      <c r="R788" s="176" t="str">
        <f>IF(ISBLANK('6桁'!R788), "", IF(ISBLANK(S788), $R$780, S788))</f>
        <v/>
      </c>
      <c r="S788" s="96"/>
      <c r="V788" s="4"/>
      <c r="X788" s="4"/>
    </row>
    <row r="789" spans="2:24" ht="30" customHeight="1">
      <c r="B789" s="702"/>
      <c r="C789" s="674" t="s">
        <v>103</v>
      </c>
      <c r="D789" s="675"/>
      <c r="E789" s="675"/>
      <c r="F789" s="95" t="str">
        <f>IF(ISBLANK('6桁'!F789), "", IF(ISBLANK(G789), $F$780, G789))</f>
        <v>SPLT50M</v>
      </c>
      <c r="G789" s="96"/>
      <c r="H789" s="176" t="str">
        <f>IF(ISBLANK('6桁'!H789), "", IF(ISBLANK(I789), $H$780, I789))</f>
        <v/>
      </c>
      <c r="I789" s="96"/>
      <c r="J789" s="176" t="str">
        <f>IF(ISBLANK('6桁'!J789), "", IF(ISBLANK(K789), $J$780, K789))</f>
        <v/>
      </c>
      <c r="K789" s="96"/>
      <c r="L789" s="183" t="str">
        <f>IF(ISBLANK('6桁'!L789), "", IF(ISBLANK(M789), $L$780, M789))</f>
        <v/>
      </c>
      <c r="M789" s="96"/>
      <c r="N789" s="176" t="str">
        <f>IF(ISBLANK('6桁'!N789), "", IF(ISBLANK(O789), $N$780, O789))</f>
        <v/>
      </c>
      <c r="O789" s="96"/>
      <c r="P789" s="176" t="str">
        <f>IF(ISBLANK('6桁'!P789), "", IF(ISBLANK(Q789), $P$780, Q789))</f>
        <v/>
      </c>
      <c r="Q789" s="96"/>
      <c r="R789" s="176" t="str">
        <f>IF(ISBLANK('6桁'!R789), "", IF(ISBLANK(S789), $R$780, S789))</f>
        <v/>
      </c>
      <c r="S789" s="96"/>
      <c r="V789" s="4"/>
      <c r="X789" s="4"/>
    </row>
    <row r="790" spans="2:24" ht="30" customHeight="1">
      <c r="B790" s="702"/>
      <c r="C790" s="674" t="s">
        <v>105</v>
      </c>
      <c r="D790" s="675"/>
      <c r="E790" s="675"/>
      <c r="F790" s="95" t="str">
        <f>IF(ISBLANK('6桁'!F790), "", IF(ISBLANK(G790), $F$780, G790))</f>
        <v/>
      </c>
      <c r="G790" s="384"/>
      <c r="H790" s="176" t="str">
        <f>IF(ISBLANK('6桁'!H790), "", IF(ISBLANK(I790), $H$780, I790))</f>
        <v/>
      </c>
      <c r="I790" s="96"/>
      <c r="J790" s="176" t="str">
        <f>IF(ISBLANK('6桁'!J790), "", IF(ISBLANK(K790), $J$780, K790))</f>
        <v>SPLT33</v>
      </c>
      <c r="K790" s="96"/>
      <c r="L790" s="183" t="str">
        <f>IF(ISBLANK('6桁'!L790), "", IF(ISBLANK(M790), $L$780, M790))</f>
        <v/>
      </c>
      <c r="M790" s="96"/>
      <c r="N790" s="176" t="str">
        <f>IF(ISBLANK('6桁'!N790), "", IF(ISBLANK(O790), $N$780, O790))</f>
        <v/>
      </c>
      <c r="O790" s="96"/>
      <c r="P790" s="176" t="str">
        <f>IF(ISBLANK('6桁'!P790), "", IF(ISBLANK(Q790), $P$780, Q790))</f>
        <v/>
      </c>
      <c r="Q790" s="96"/>
      <c r="R790" s="176" t="str">
        <f>IF(ISBLANK('6桁'!R790), "", IF(ISBLANK(S790), $R$780, S790))</f>
        <v/>
      </c>
      <c r="S790" s="96"/>
      <c r="V790" s="4"/>
      <c r="X790" s="4"/>
    </row>
    <row r="791" spans="2:24" ht="30" customHeight="1">
      <c r="B791" s="702"/>
      <c r="C791" s="674" t="s">
        <v>854</v>
      </c>
      <c r="D791" s="675"/>
      <c r="E791" s="675"/>
      <c r="F791" s="95" t="str">
        <f>IF(ISBLANK('6桁'!F791), "", IF(ISBLANK(G791), $F$780, G791))</f>
        <v/>
      </c>
      <c r="G791" s="384"/>
      <c r="H791" s="176" t="str">
        <f>IF(ISBLANK('6桁'!H791), "", IF(ISBLANK(I791), $H$780, I791))</f>
        <v/>
      </c>
      <c r="I791" s="96"/>
      <c r="J791" s="176" t="str">
        <f>IF(ISBLANK('6桁'!J791), "", IF(ISBLANK(K791), $J$780, K791))</f>
        <v/>
      </c>
      <c r="K791" s="96"/>
      <c r="L791" s="183" t="str">
        <f>IF(ISBLANK('6桁'!L791), "", IF(ISBLANK(M791), $L$780, M791))</f>
        <v>SPLT22</v>
      </c>
      <c r="M791" s="96"/>
      <c r="N791" s="176" t="str">
        <f>IF(ISBLANK('6桁'!N791), "", IF(ISBLANK(O791), $N$780, O791))</f>
        <v/>
      </c>
      <c r="O791" s="96"/>
      <c r="P791" s="176" t="str">
        <f>IF(ISBLANK('6桁'!P791), "", IF(ISBLANK(Q791), $P$780, Q791))</f>
        <v/>
      </c>
      <c r="Q791" s="96"/>
      <c r="R791" s="176" t="str">
        <f>IF(ISBLANK('6桁'!R791), "", IF(ISBLANK(S791), $R$780, S791))</f>
        <v/>
      </c>
      <c r="S791" s="96"/>
      <c r="V791" s="4"/>
      <c r="X791" s="4"/>
    </row>
    <row r="792" spans="2:24" ht="30" customHeight="1">
      <c r="B792" s="702"/>
      <c r="C792" s="674" t="s">
        <v>106</v>
      </c>
      <c r="D792" s="675"/>
      <c r="E792" s="675"/>
      <c r="F792" s="95" t="str">
        <f>IF(ISBLANK('6桁'!F792), "", IF(ISBLANK(G792), $F$780, G792))</f>
        <v>SPLT50M</v>
      </c>
      <c r="G792" s="96"/>
      <c r="H792" s="176" t="str">
        <f>IF(ISBLANK('6桁'!H792), "", IF(ISBLANK(I792), $H$780, I792))</f>
        <v/>
      </c>
      <c r="I792" s="96"/>
      <c r="J792" s="176" t="str">
        <f>IF(ISBLANK('6桁'!J792), "", IF(ISBLANK(K792), $J$780, K792))</f>
        <v/>
      </c>
      <c r="K792" s="96"/>
      <c r="L792" s="183" t="str">
        <f>IF(ISBLANK('6桁'!L792), "", IF(ISBLANK(M792), $L$780, M792))</f>
        <v/>
      </c>
      <c r="M792" s="96"/>
      <c r="N792" s="176" t="str">
        <f>IF(ISBLANK('6桁'!N792), "", IF(ISBLANK(O792), $N$780, O792))</f>
        <v/>
      </c>
      <c r="O792" s="96"/>
      <c r="P792" s="176" t="str">
        <f>IF(ISBLANK('6桁'!P792), "", IF(ISBLANK(Q792), $P$780, Q792))</f>
        <v/>
      </c>
      <c r="Q792" s="96"/>
      <c r="R792" s="176" t="str">
        <f>IF(ISBLANK('6桁'!R792), "", IF(ISBLANK(S792), $R$780, S792))</f>
        <v/>
      </c>
      <c r="S792" s="96"/>
      <c r="V792" s="4"/>
      <c r="X792" s="4"/>
    </row>
    <row r="793" spans="2:24" ht="30" customHeight="1">
      <c r="B793" s="702"/>
      <c r="C793" s="674" t="s">
        <v>5</v>
      </c>
      <c r="D793" s="675"/>
      <c r="E793" s="675"/>
      <c r="F793" s="95" t="str">
        <f>IF(ISBLANK('6桁'!F793), "", IF(ISBLANK(G793), $F$780, G793))</f>
        <v/>
      </c>
      <c r="G793" s="384"/>
      <c r="H793" s="176" t="str">
        <f>IF(ISBLANK('6桁'!H793), "", IF(ISBLANK(I793), $H$780, I793))</f>
        <v/>
      </c>
      <c r="I793" s="96"/>
      <c r="J793" s="176" t="str">
        <f>IF(ISBLANK('6桁'!J793), "", IF(ISBLANK(K793), $J$780, K793))</f>
        <v>SPLT33</v>
      </c>
      <c r="K793" s="96"/>
      <c r="L793" s="183" t="str">
        <f>IF(ISBLANK('6桁'!L793), "", IF(ISBLANK(M793), $L$780, M793))</f>
        <v/>
      </c>
      <c r="M793" s="96"/>
      <c r="N793" s="176" t="str">
        <f>IF(ISBLANK('6桁'!N793), "", IF(ISBLANK(O793), $N$780, O793))</f>
        <v/>
      </c>
      <c r="O793" s="96"/>
      <c r="P793" s="176" t="str">
        <f>IF(ISBLANK('6桁'!P793), "", IF(ISBLANK(Q793), $P$780, Q793))</f>
        <v/>
      </c>
      <c r="Q793" s="96"/>
      <c r="R793" s="176" t="str">
        <f>IF(ISBLANK('6桁'!R793), "", IF(ISBLANK(S793), $R$780, S793))</f>
        <v/>
      </c>
      <c r="S793" s="96"/>
      <c r="V793" s="4"/>
      <c r="X793" s="4"/>
    </row>
    <row r="794" spans="2:24" ht="30" customHeight="1">
      <c r="B794" s="702"/>
      <c r="C794" s="674" t="s">
        <v>855</v>
      </c>
      <c r="D794" s="675"/>
      <c r="E794" s="675"/>
      <c r="F794" s="94" t="str">
        <f>IF(ISBLANK('6桁'!F794), "", IF(ISBLANK(G794), $F$780, G794))</f>
        <v/>
      </c>
      <c r="G794" s="388"/>
      <c r="H794" s="173" t="str">
        <f>IF(ISBLANK('6桁'!H794), "", IF(ISBLANK(I794), $H$780, I794))</f>
        <v/>
      </c>
      <c r="I794" s="360"/>
      <c r="J794" s="173" t="str">
        <f>IF(ISBLANK('6桁'!J794), "", IF(ISBLANK(K794), $J$780, K794))</f>
        <v/>
      </c>
      <c r="K794" s="360"/>
      <c r="L794" s="194" t="str">
        <f>IF(ISBLANK('6桁'!L794), "", IF(ISBLANK(M794), $L$780, M794))</f>
        <v>SPLT22</v>
      </c>
      <c r="M794" s="360"/>
      <c r="N794" s="173" t="str">
        <f>IF(ISBLANK('6桁'!N794), "", IF(ISBLANK(O794), $N$780, O794))</f>
        <v/>
      </c>
      <c r="O794" s="360"/>
      <c r="P794" s="173" t="str">
        <f>IF(ISBLANK('6桁'!P794), "", IF(ISBLANK(Q794), $P$780, Q794))</f>
        <v/>
      </c>
      <c r="Q794" s="360"/>
      <c r="R794" s="173" t="str">
        <f>IF(ISBLANK('6桁'!R794), "", IF(ISBLANK(S794), $R$780, S794))</f>
        <v>SPLT58</v>
      </c>
      <c r="S794" s="360"/>
      <c r="V794" s="4"/>
      <c r="X794" s="4"/>
    </row>
    <row r="795" spans="2:24" ht="30" customHeight="1">
      <c r="B795" s="703"/>
      <c r="C795" s="677" t="s">
        <v>6</v>
      </c>
      <c r="D795" s="678"/>
      <c r="E795" s="679"/>
      <c r="F795" s="111" t="str">
        <f>IF(ISBLANK('6桁'!F795), "", IF(ISBLANK(G795), $F$780, G795))</f>
        <v/>
      </c>
      <c r="G795" s="381"/>
      <c r="H795" s="177" t="str">
        <f>IF(ISBLANK('6桁'!H795), "", IF(ISBLANK(I795), $H$780, I795))</f>
        <v>SPLT50</v>
      </c>
      <c r="I795" s="99"/>
      <c r="J795" s="177" t="str">
        <f>IF(ISBLANK('6桁'!J795), "", IF(ISBLANK(K795), $J$780, K795))</f>
        <v/>
      </c>
      <c r="K795" s="99"/>
      <c r="L795" s="184" t="str">
        <f>IF(ISBLANK('6桁'!L795), "", IF(ISBLANK(M795), $L$780, M795))</f>
        <v/>
      </c>
      <c r="M795" s="99"/>
      <c r="N795" s="177" t="str">
        <f>IF(ISBLANK('6桁'!N795), "", IF(ISBLANK(O795), $N$780, O795))</f>
        <v/>
      </c>
      <c r="O795" s="99"/>
      <c r="P795" s="177" t="str">
        <f>IF(ISBLANK('6桁'!P795), "", IF(ISBLANK(Q795), $P$780, Q795))</f>
        <v/>
      </c>
      <c r="Q795" s="99"/>
      <c r="R795" s="177" t="str">
        <f>IF(ISBLANK('6桁'!R795), "", IF(ISBLANK(S795), $R$780, S795))</f>
        <v/>
      </c>
      <c r="S795" s="99"/>
      <c r="V795" s="4"/>
      <c r="X795" s="4"/>
    </row>
    <row r="796" spans="2:24" ht="30" customHeight="1">
      <c r="B796" s="701">
        <v>15.5</v>
      </c>
      <c r="C796" s="671" t="s">
        <v>92</v>
      </c>
      <c r="D796" s="672"/>
      <c r="E796" s="672"/>
      <c r="F796" s="114" t="str">
        <f>IF(ISBLANK('6桁'!F796), "", IF(ISBLANK(G796), $F$780, G796))</f>
        <v/>
      </c>
      <c r="G796" s="245"/>
      <c r="H796" s="175" t="str">
        <f>IF(ISBLANK('6桁'!H796), "", IF(ISBLANK(I796), $H$780, I796))</f>
        <v/>
      </c>
      <c r="I796" s="97"/>
      <c r="J796" s="175" t="str">
        <f>IF(ISBLANK('6桁'!J796), "", IF(ISBLANK(K796), $J$780, K796))</f>
        <v>SPLT33</v>
      </c>
      <c r="K796" s="97"/>
      <c r="L796" s="199" t="str">
        <f>IF(ISBLANK('6桁'!L796), "", IF(ISBLANK(M796), $L$780, M796))</f>
        <v/>
      </c>
      <c r="M796" s="97"/>
      <c r="N796" s="175" t="str">
        <f>IF(ISBLANK('6桁'!N796), "", IF(ISBLANK(O796), $N$780, O796))</f>
        <v/>
      </c>
      <c r="O796" s="97"/>
      <c r="P796" s="175" t="str">
        <f>IF(ISBLANK('6桁'!P796), "", IF(ISBLANK(Q796), $P$780, Q796))</f>
        <v/>
      </c>
      <c r="Q796" s="97"/>
      <c r="R796" s="175" t="str">
        <f>IF(ISBLANK('6桁'!R796), "", IF(ISBLANK(S796), $R$780, S796))</f>
        <v/>
      </c>
      <c r="S796" s="97"/>
      <c r="V796" s="4"/>
      <c r="X796" s="4"/>
    </row>
    <row r="797" spans="2:24" ht="30" customHeight="1">
      <c r="B797" s="702"/>
      <c r="C797" s="674" t="s">
        <v>94</v>
      </c>
      <c r="D797" s="675"/>
      <c r="E797" s="675"/>
      <c r="F797" s="95" t="str">
        <f>IF(ISBLANK('6桁'!F797), "", IF(ISBLANK(G797), $F$780, G797))</f>
        <v/>
      </c>
      <c r="G797" s="384"/>
      <c r="H797" s="176" t="str">
        <f>IF(ISBLANK('6桁'!H797), "", IF(ISBLANK(I797), $H$780, I797))</f>
        <v/>
      </c>
      <c r="I797" s="96"/>
      <c r="J797" s="176" t="str">
        <f>IF(ISBLANK('6桁'!J797), "", IF(ISBLANK(K797), $J$780, K797))</f>
        <v>SPLT33</v>
      </c>
      <c r="K797" s="96"/>
      <c r="L797" s="183" t="str">
        <f>IF(ISBLANK('6桁'!L797), "", IF(ISBLANK(M797), $L$780, M797))</f>
        <v/>
      </c>
      <c r="M797" s="96"/>
      <c r="N797" s="176" t="str">
        <f>IF(ISBLANK('6桁'!N797), "", IF(ISBLANK(O797), $N$780, O797))</f>
        <v/>
      </c>
      <c r="O797" s="96"/>
      <c r="P797" s="176" t="str">
        <f>IF(ISBLANK('6桁'!P797), "", IF(ISBLANK(Q797), $P$780, Q797))</f>
        <v/>
      </c>
      <c r="Q797" s="96"/>
      <c r="R797" s="176" t="str">
        <f>IF(ISBLANK('6桁'!R797), "", IF(ISBLANK(S797), $R$780, S797))</f>
        <v/>
      </c>
      <c r="S797" s="96"/>
      <c r="V797" s="4"/>
      <c r="X797" s="4"/>
    </row>
    <row r="798" spans="2:24" ht="30" customHeight="1">
      <c r="B798" s="703"/>
      <c r="C798" s="677" t="s">
        <v>96</v>
      </c>
      <c r="D798" s="678"/>
      <c r="E798" s="679"/>
      <c r="F798" s="111" t="str">
        <f>IF(ISBLANK('6桁'!F798), "", IF(ISBLANK(G798), $F$780, G798))</f>
        <v>SPLT50M</v>
      </c>
      <c r="G798" s="96"/>
      <c r="H798" s="177" t="str">
        <f>IF(ISBLANK('6桁'!H798), "", IF(ISBLANK(I798), $H$780, I798))</f>
        <v/>
      </c>
      <c r="I798" s="99"/>
      <c r="J798" s="177" t="str">
        <f>IF(ISBLANK('6桁'!J798), "", IF(ISBLANK(K798), $J$780, K798))</f>
        <v/>
      </c>
      <c r="K798" s="99"/>
      <c r="L798" s="184" t="str">
        <f>IF(ISBLANK('6桁'!L798), "", IF(ISBLANK(M798), $L$780, M798))</f>
        <v>SPLT22</v>
      </c>
      <c r="M798" s="99"/>
      <c r="N798" s="177" t="str">
        <f>IF(ISBLANK('6桁'!N798), "", IF(ISBLANK(O798), $N$780, O798))</f>
        <v/>
      </c>
      <c r="O798" s="99"/>
      <c r="P798" s="177" t="str">
        <f>IF(ISBLANK('6桁'!P798), "", IF(ISBLANK(Q798), $P$780, Q798))</f>
        <v>SP495M</v>
      </c>
      <c r="Q798" s="99"/>
      <c r="R798" s="177" t="str">
        <f>IF(ISBLANK('6桁'!R798), "", IF(ISBLANK(S798), $R$780, S798))</f>
        <v/>
      </c>
      <c r="S798" s="99"/>
      <c r="V798" s="4"/>
      <c r="X798" s="4"/>
    </row>
    <row r="799" spans="2:24" ht="30" customHeight="1">
      <c r="B799" s="233">
        <v>14.5</v>
      </c>
      <c r="C799" s="704" t="s">
        <v>69</v>
      </c>
      <c r="D799" s="705"/>
      <c r="E799" s="706"/>
      <c r="F799" s="185" t="str">
        <f>IF(ISBLANK('6桁'!F799), "", IF(ISBLANK(G799), $F$780, G799))</f>
        <v/>
      </c>
      <c r="G799" s="387"/>
      <c r="H799" s="234" t="str">
        <f>IF(ISBLANK('6桁'!H799), "", IF(ISBLANK(I799), $H$780, I799))</f>
        <v>SPLT38</v>
      </c>
      <c r="I799" s="454" t="s">
        <v>2227</v>
      </c>
      <c r="J799" s="234" t="str">
        <f>IF(ISBLANK('6桁'!J799), "", IF(ISBLANK(K799), $J$780, K799))</f>
        <v/>
      </c>
      <c r="K799" s="186"/>
      <c r="L799" s="187" t="str">
        <f>IF(ISBLANK('6桁'!L799), "", IF(ISBLANK(M799), $L$780, M799))</f>
        <v/>
      </c>
      <c r="M799" s="186"/>
      <c r="N799" s="234" t="str">
        <f>IF(ISBLANK('6桁'!N799), "", IF(ISBLANK(O799), $N$780, O799))</f>
        <v/>
      </c>
      <c r="O799" s="186"/>
      <c r="P799" s="234" t="str">
        <f>IF(ISBLANK('6桁'!P799), "", IF(ISBLANK(Q799), $P$780, Q799))</f>
        <v/>
      </c>
      <c r="Q799" s="186"/>
      <c r="R799" s="234" t="str">
        <f>IF(ISBLANK('6桁'!R799), "", IF(ISBLANK(S799), $R$780, S799))</f>
        <v/>
      </c>
      <c r="S799" s="186"/>
      <c r="V799" s="4"/>
      <c r="X799" s="4"/>
    </row>
    <row r="800" spans="2:24" ht="30" customHeight="1">
      <c r="B800" s="702">
        <v>13.5</v>
      </c>
      <c r="C800" s="671" t="s">
        <v>72</v>
      </c>
      <c r="D800" s="672"/>
      <c r="E800" s="672"/>
      <c r="F800" s="291" t="str">
        <f>IF(ISBLANK('6桁'!F800), "", IF(ISBLANK(G800), $F$780, G800))</f>
        <v/>
      </c>
      <c r="G800" s="388"/>
      <c r="H800" s="173" t="str">
        <f>IF(ISBLANK('6桁'!H800), "", IF(ISBLANK(I800), $H$780, I800))</f>
        <v/>
      </c>
      <c r="I800" s="360"/>
      <c r="J800" s="173" t="str">
        <f>IF(ISBLANK('6桁'!J800), "", IF(ISBLANK(K800), $J$780, K800))</f>
        <v>SPLT33</v>
      </c>
      <c r="K800" s="360"/>
      <c r="L800" s="194" t="str">
        <f>IF(ISBLANK('6桁'!L800), "", IF(ISBLANK(M800), $L$780, M800))</f>
        <v/>
      </c>
      <c r="M800" s="360"/>
      <c r="N800" s="173" t="str">
        <f>IF(ISBLANK('6桁'!N800), "", IF(ISBLANK(O800), $N$780, O800))</f>
        <v/>
      </c>
      <c r="O800" s="360"/>
      <c r="P800" s="173" t="str">
        <f>IF(ISBLANK('6桁'!P800), "", IF(ISBLANK(Q800), $P$780, Q800))</f>
        <v/>
      </c>
      <c r="Q800" s="360"/>
      <c r="R800" s="173" t="str">
        <f>IF(ISBLANK('6桁'!R800), "", IF(ISBLANK(S800), $R$780, S800))</f>
        <v/>
      </c>
      <c r="S800" s="360"/>
      <c r="V800" s="4"/>
      <c r="X800" s="4"/>
    </row>
    <row r="801" spans="2:24" ht="30" customHeight="1">
      <c r="B801" s="703"/>
      <c r="C801" s="677" t="s">
        <v>40</v>
      </c>
      <c r="D801" s="678"/>
      <c r="E801" s="679"/>
      <c r="F801" s="292" t="str">
        <f>IF(ISBLANK('6桁'!F801), "", IF(ISBLANK(G801), $F$780, G801))</f>
        <v/>
      </c>
      <c r="G801" s="381"/>
      <c r="H801" s="177" t="str">
        <f>IF(ISBLANK('6桁'!H801), "", IF(ISBLANK(I801), $H$780, I801))</f>
        <v/>
      </c>
      <c r="I801" s="99"/>
      <c r="J801" s="177" t="str">
        <f>IF(ISBLANK('6桁'!J801), "", IF(ISBLANK(K801), $J$780, K801))</f>
        <v/>
      </c>
      <c r="K801" s="99"/>
      <c r="L801" s="184" t="str">
        <f>IF(ISBLANK('6桁'!L801), "", IF(ISBLANK(M801), $L$780, M801))</f>
        <v/>
      </c>
      <c r="M801" s="99"/>
      <c r="N801" s="177" t="str">
        <f>IF(ISBLANK('6桁'!N801), "", IF(ISBLANK(O801), $N$780, O801))</f>
        <v>LT5</v>
      </c>
      <c r="O801" s="99"/>
      <c r="P801" s="177" t="str">
        <f>IF(ISBLANK('6桁'!P801), "", IF(ISBLANK(Q801), $P$780, Q801))</f>
        <v/>
      </c>
      <c r="Q801" s="99"/>
      <c r="R801" s="177" t="str">
        <f>IF(ISBLANK('6桁'!R801), "", IF(ISBLANK(S801), $R$780, S801))</f>
        <v/>
      </c>
      <c r="S801" s="99"/>
      <c r="V801" s="4"/>
      <c r="X801" s="4"/>
    </row>
    <row r="802" spans="2:24" ht="30" customHeight="1" thickBot="1">
      <c r="B802" s="386">
        <v>12.5</v>
      </c>
      <c r="C802" s="671" t="s">
        <v>570</v>
      </c>
      <c r="D802" s="672"/>
      <c r="E802" s="672"/>
      <c r="F802" s="293" t="str">
        <f>IF(ISBLANK('6桁'!F802), "", IF(ISBLANK(G802), $F$780, G802))</f>
        <v/>
      </c>
      <c r="G802" s="214"/>
      <c r="H802" s="175" t="str">
        <f>IF(ISBLANK('6桁'!H802), "", IF(ISBLANK(I802), $H$780, I802))</f>
        <v>SPLT38</v>
      </c>
      <c r="I802" s="441" t="s">
        <v>2227</v>
      </c>
      <c r="J802" s="175" t="str">
        <f>IF(ISBLANK('6桁'!J802), "", IF(ISBLANK(K802), $J$780, K802))</f>
        <v/>
      </c>
      <c r="K802" s="97"/>
      <c r="L802" s="199" t="str">
        <f>IF(ISBLANK('6桁'!L802), "", IF(ISBLANK(M802), $L$780, M802))</f>
        <v/>
      </c>
      <c r="M802" s="97"/>
      <c r="N802" s="200" t="str">
        <f>IF(ISBLANK('6桁'!N802), "", IF(ISBLANK(O802), $N$780, O802))</f>
        <v/>
      </c>
      <c r="O802" s="201"/>
      <c r="P802" s="200" t="str">
        <f>IF(ISBLANK('6桁'!P802), "", IF(ISBLANK(Q802), $P$780, Q802))</f>
        <v/>
      </c>
      <c r="Q802" s="201"/>
      <c r="R802" s="200" t="str">
        <f>IF(ISBLANK('6桁'!R802), "", IF(ISBLANK(S802), $R$780, S802))</f>
        <v/>
      </c>
      <c r="S802" s="201"/>
      <c r="V802" s="4"/>
      <c r="X802" s="4"/>
    </row>
    <row r="803" spans="2:24" ht="45.75" customHeight="1">
      <c r="B803" s="545" t="s">
        <v>2123</v>
      </c>
      <c r="C803" s="545"/>
      <c r="D803" s="545"/>
      <c r="E803" s="545"/>
      <c r="F803" s="545"/>
      <c r="G803" s="545"/>
      <c r="H803" s="545"/>
      <c r="I803" s="545"/>
      <c r="J803" s="545"/>
      <c r="K803" s="545"/>
      <c r="L803" s="545"/>
      <c r="M803" s="545"/>
      <c r="N803" s="545"/>
      <c r="O803" s="545"/>
      <c r="P803" s="545"/>
      <c r="Q803" s="545"/>
      <c r="R803" s="546"/>
      <c r="S803" s="546"/>
      <c r="T803" s="546"/>
      <c r="U803" s="546"/>
    </row>
    <row r="804" spans="2:24" ht="13.5" customHeight="1" thickBot="1">
      <c r="B804" s="380"/>
      <c r="C804" s="380"/>
      <c r="D804" s="380"/>
      <c r="E804" s="380"/>
      <c r="F804" s="380"/>
      <c r="G804" s="380"/>
      <c r="H804" s="380"/>
      <c r="I804" s="380"/>
      <c r="J804" s="380"/>
      <c r="K804" s="380"/>
      <c r="L804" s="380"/>
      <c r="M804" s="380"/>
      <c r="N804" s="380"/>
      <c r="O804" s="380"/>
      <c r="P804" s="380"/>
      <c r="Q804" s="380"/>
      <c r="R804" s="380"/>
      <c r="S804" s="380"/>
      <c r="T804" s="380"/>
      <c r="U804" s="380"/>
    </row>
    <row r="805" spans="2:24" ht="20.100000000000001" customHeight="1" thickBot="1">
      <c r="B805" s="691" t="s">
        <v>452</v>
      </c>
      <c r="C805" s="534" t="s">
        <v>524</v>
      </c>
      <c r="D805" s="637"/>
      <c r="E805" s="535"/>
      <c r="F805" s="531" t="s">
        <v>453</v>
      </c>
      <c r="G805" s="532"/>
      <c r="H805" s="532"/>
      <c r="I805" s="532"/>
      <c r="J805" s="532"/>
      <c r="K805" s="532"/>
      <c r="L805" s="532"/>
      <c r="M805" s="532"/>
      <c r="N805" s="532"/>
      <c r="O805" s="533"/>
      <c r="X805" s="4"/>
    </row>
    <row r="806" spans="2:24" ht="39.950000000000003" customHeight="1">
      <c r="B806" s="692"/>
      <c r="C806" s="536"/>
      <c r="D806" s="547"/>
      <c r="E806" s="537"/>
      <c r="F806" s="634" t="s">
        <v>857</v>
      </c>
      <c r="G806" s="635"/>
      <c r="H806" s="635"/>
      <c r="I806" s="636"/>
      <c r="J806" s="634" t="s">
        <v>859</v>
      </c>
      <c r="K806" s="636"/>
      <c r="L806" s="634" t="s">
        <v>860</v>
      </c>
      <c r="M806" s="636"/>
      <c r="N806" s="634" t="s">
        <v>861</v>
      </c>
      <c r="O806" s="636"/>
      <c r="X806" s="4"/>
    </row>
    <row r="807" spans="2:24" ht="20.100000000000001" customHeight="1" thickBot="1">
      <c r="B807" s="693"/>
      <c r="C807" s="538"/>
      <c r="D807" s="618"/>
      <c r="E807" s="539"/>
      <c r="F807" s="970" t="s">
        <v>2229</v>
      </c>
      <c r="G807" s="971"/>
      <c r="H807" s="968" t="s">
        <v>2229</v>
      </c>
      <c r="I807" s="969"/>
      <c r="J807" s="970" t="s">
        <v>2230</v>
      </c>
      <c r="K807" s="969"/>
      <c r="L807" s="970" t="s">
        <v>2231</v>
      </c>
      <c r="M807" s="969"/>
      <c r="N807" s="970" t="s">
        <v>2232</v>
      </c>
      <c r="O807" s="969"/>
      <c r="X807" s="4"/>
    </row>
    <row r="808" spans="2:24" ht="30" customHeight="1">
      <c r="B808" s="687">
        <v>16</v>
      </c>
      <c r="C808" s="680" t="s">
        <v>571</v>
      </c>
      <c r="D808" s="681"/>
      <c r="E808" s="682"/>
      <c r="F808" s="202" t="str">
        <f>IF(ISBLANK('6桁'!F808), "", IF(ISBLANK(G808), $F$807, G808))</f>
        <v>SP185</v>
      </c>
      <c r="G808" s="138"/>
      <c r="H808" s="203" t="str">
        <f>IF(ISBLANK('6桁'!H808), "", IF(ISBLANK(I808), $H$807, I808))</f>
        <v/>
      </c>
      <c r="I808" s="92"/>
      <c r="J808" s="93" t="str">
        <f>IF(ISBLANK('6桁'!J808), "", IF(ISBLANK(K808), $J$807, K808))</f>
        <v/>
      </c>
      <c r="K808" s="92"/>
      <c r="L808" s="93" t="str">
        <f>IF(ISBLANK('6桁'!L808), "", IF(ISBLANK(M808), $L$807, M808))</f>
        <v/>
      </c>
      <c r="M808" s="92"/>
      <c r="N808" s="202" t="str">
        <f>IF(ISBLANK('6桁'!N808), "", IF(ISBLANK(O808), $N$807, O808))</f>
        <v/>
      </c>
      <c r="O808" s="204"/>
      <c r="P808" s="267"/>
      <c r="X808" s="4"/>
    </row>
    <row r="809" spans="2:24" ht="30" customHeight="1">
      <c r="B809" s="669"/>
      <c r="C809" s="674" t="s">
        <v>120</v>
      </c>
      <c r="D809" s="675"/>
      <c r="E809" s="676"/>
      <c r="F809" s="14" t="str">
        <f>IF(ISBLANK('6桁'!F809), "", IF(ISBLANK(G809), $F$807, G809))</f>
        <v>SP185</v>
      </c>
      <c r="G809" s="19"/>
      <c r="H809" s="205" t="str">
        <f>IF(ISBLANK('6桁'!H809), "", IF(ISBLANK(I809), $H$807, I809))</f>
        <v/>
      </c>
      <c r="I809" s="20"/>
      <c r="J809" s="12" t="str">
        <f>IF(ISBLANK('6桁'!J809), "", IF(ISBLANK(K809), $J$807, K809))</f>
        <v>SP229</v>
      </c>
      <c r="K809" s="20"/>
      <c r="L809" s="12" t="str">
        <f>IF(ISBLANK('6桁'!L809), "", IF(ISBLANK(M809), $L$807, M809))</f>
        <v>SP770</v>
      </c>
      <c r="M809" s="20"/>
      <c r="N809" s="14" t="str">
        <f>IF(ISBLANK('6桁'!N809), "", IF(ISBLANK(O809), $N$807, O809))</f>
        <v/>
      </c>
      <c r="O809" s="206"/>
      <c r="P809" s="267"/>
      <c r="X809" s="4"/>
    </row>
    <row r="810" spans="2:24" ht="30" customHeight="1">
      <c r="B810" s="669"/>
      <c r="C810" s="674" t="s">
        <v>124</v>
      </c>
      <c r="D810" s="675"/>
      <c r="E810" s="676"/>
      <c r="F810" s="14" t="str">
        <f>IF(ISBLANK('6桁'!F810), "", IF(ISBLANK(G810), $F$807, G810))</f>
        <v>SP185</v>
      </c>
      <c r="G810" s="19"/>
      <c r="H810" s="205" t="str">
        <f>IF(ISBLANK('6桁'!H810), "", IF(ISBLANK(I810), $H$807, I810))</f>
        <v/>
      </c>
      <c r="I810" s="20"/>
      <c r="J810" s="12" t="str">
        <f>IF(ISBLANK('6桁'!J810), "", IF(ISBLANK(K810), $J$807, K810))</f>
        <v>SP229</v>
      </c>
      <c r="K810" s="20"/>
      <c r="L810" s="12" t="str">
        <f>IF(ISBLANK('6桁'!L810), "", IF(ISBLANK(M810), $L$807, M810))</f>
        <v/>
      </c>
      <c r="M810" s="20"/>
      <c r="N810" s="14" t="str">
        <f>IF(ISBLANK('6桁'!N810), "", IF(ISBLANK(O810), $N$807, O810))</f>
        <v/>
      </c>
      <c r="O810" s="206"/>
      <c r="P810" s="267"/>
      <c r="X810" s="4"/>
    </row>
    <row r="811" spans="2:24" ht="30" customHeight="1">
      <c r="B811" s="669"/>
      <c r="C811" s="674" t="s">
        <v>132</v>
      </c>
      <c r="D811" s="675"/>
      <c r="E811" s="676"/>
      <c r="F811" s="14" t="str">
        <f>IF(ISBLANK('6桁'!F811), "", IF(ISBLANK(G811), $F$807, G811))</f>
        <v>SP185</v>
      </c>
      <c r="G811" s="19"/>
      <c r="H811" s="205" t="str">
        <f>IF(ISBLANK('6桁'!H811), "", IF(ISBLANK(I811), $H$807, I811))</f>
        <v/>
      </c>
      <c r="I811" s="20"/>
      <c r="J811" s="12" t="str">
        <f>IF(ISBLANK('6桁'!J811), "", IF(ISBLANK(K811), $J$807, K811))</f>
        <v>SP229</v>
      </c>
      <c r="K811" s="20"/>
      <c r="L811" s="12" t="str">
        <f>IF(ISBLANK('6桁'!L811), "", IF(ISBLANK(M811), $L$807, M811))</f>
        <v>SP770</v>
      </c>
      <c r="M811" s="20"/>
      <c r="N811" s="14" t="str">
        <f>IF(ISBLANK('6桁'!N811), "", IF(ISBLANK(O811), $N$807, O811))</f>
        <v/>
      </c>
      <c r="O811" s="206"/>
      <c r="P811" s="267"/>
      <c r="X811" s="4"/>
    </row>
    <row r="812" spans="2:24" ht="30" customHeight="1">
      <c r="B812" s="669"/>
      <c r="C812" s="674" t="s">
        <v>47</v>
      </c>
      <c r="D812" s="675"/>
      <c r="E812" s="676"/>
      <c r="F812" s="14" t="str">
        <f>IF(ISBLANK('6桁'!F812), "", IF(ISBLANK(G812), $F$807, G812))</f>
        <v>SP185</v>
      </c>
      <c r="G812" s="19"/>
      <c r="H812" s="205" t="str">
        <f>IF(ISBLANK('6桁'!H812), "", IF(ISBLANK(I812), $H$807, I812))</f>
        <v/>
      </c>
      <c r="I812" s="20"/>
      <c r="J812" s="12" t="str">
        <f>IF(ISBLANK('6桁'!J812), "", IF(ISBLANK(K812), $J$807, K812))</f>
        <v>SP229</v>
      </c>
      <c r="K812" s="20"/>
      <c r="L812" s="12" t="str">
        <f>IF(ISBLANK('6桁'!L812), "", IF(ISBLANK(M812), $L$807, M812))</f>
        <v>SP770</v>
      </c>
      <c r="M812" s="20"/>
      <c r="N812" s="14" t="str">
        <f>IF(ISBLANK('6桁'!N812), "", IF(ISBLANK(O812), $N$807, O812))</f>
        <v/>
      </c>
      <c r="O812" s="206"/>
      <c r="P812" s="267"/>
      <c r="X812" s="4"/>
    </row>
    <row r="813" spans="2:24" ht="30" customHeight="1">
      <c r="B813" s="670"/>
      <c r="C813" s="677" t="s">
        <v>1</v>
      </c>
      <c r="D813" s="678"/>
      <c r="E813" s="679"/>
      <c r="F813" s="154" t="str">
        <f>IF(ISBLANK('6桁'!F813), "", IF(ISBLANK(G813), $F$807, G813))</f>
        <v/>
      </c>
      <c r="G813" s="181"/>
      <c r="H813" s="207" t="str">
        <f>IF(ISBLANK('6桁'!H813), "", IF(ISBLANK(I813), $H$807, I813))</f>
        <v/>
      </c>
      <c r="I813" s="98"/>
      <c r="J813" s="100" t="str">
        <f>IF(ISBLANK('6桁'!J813), "", IF(ISBLANK(K813), $J$807, K813))</f>
        <v/>
      </c>
      <c r="K813" s="98"/>
      <c r="L813" s="100" t="str">
        <f>IF(ISBLANK('6桁'!L813), "", IF(ISBLANK(M813), $L$807, M813))</f>
        <v/>
      </c>
      <c r="M813" s="98"/>
      <c r="N813" s="154" t="str">
        <f>IF(ISBLANK('6桁'!N813), "", IF(ISBLANK(O813), $N$807, O813))</f>
        <v>SP183RS</v>
      </c>
      <c r="O813" s="98"/>
      <c r="P813" s="267"/>
      <c r="X813" s="4"/>
    </row>
    <row r="814" spans="2:24" ht="30" customHeight="1">
      <c r="B814" s="668">
        <v>15</v>
      </c>
      <c r="C814" s="711" t="s">
        <v>572</v>
      </c>
      <c r="D814" s="712"/>
      <c r="E814" s="712"/>
      <c r="F814" s="75" t="str">
        <f>IF(ISBLANK('6桁'!F814), "", IF(ISBLANK(G814), $F$807, G814))</f>
        <v>SP185</v>
      </c>
      <c r="G814" s="57"/>
      <c r="H814" s="231" t="str">
        <f>IF(ISBLANK('6桁'!H814), "", IF(ISBLANK(I814), $H$807, I814))</f>
        <v>SP185</v>
      </c>
      <c r="I814" s="29"/>
      <c r="J814" s="75" t="str">
        <f>IF(ISBLANK('6桁'!J814), "", IF(ISBLANK(K814), $J$807, K814))</f>
        <v/>
      </c>
      <c r="K814" s="29"/>
      <c r="L814" s="75" t="str">
        <f>IF(ISBLANK('6桁'!L814), "", IF(ISBLANK(M814), $L$807, M814))</f>
        <v/>
      </c>
      <c r="M814" s="29"/>
      <c r="N814" s="76" t="str">
        <f>IF(ISBLANK('6桁'!N814), "", IF(ISBLANK(O814), $N$807, O814))</f>
        <v/>
      </c>
      <c r="O814" s="232"/>
      <c r="P814" s="267"/>
      <c r="X814" s="4"/>
    </row>
    <row r="815" spans="2:24" ht="30" customHeight="1">
      <c r="B815" s="669"/>
      <c r="C815" s="674" t="s">
        <v>573</v>
      </c>
      <c r="D815" s="675"/>
      <c r="E815" s="675"/>
      <c r="F815" s="12" t="str">
        <f>IF(ISBLANK('6桁'!F815), "", IF(ISBLANK(G815), $F$807, G815))</f>
        <v>SP185</v>
      </c>
      <c r="G815" s="19"/>
      <c r="H815" s="205" t="str">
        <f>IF(ISBLANK('6桁'!H815), "", IF(ISBLANK(I815), $H$807, I815))</f>
        <v>SP185</v>
      </c>
      <c r="I815" s="20"/>
      <c r="J815" s="12" t="str">
        <f>IF(ISBLANK('6桁'!J815), "", IF(ISBLANK(K815), $J$807, K815))</f>
        <v/>
      </c>
      <c r="K815" s="20"/>
      <c r="L815" s="12" t="str">
        <f>IF(ISBLANK('6桁'!L815), "", IF(ISBLANK(M815), $L$807, M815))</f>
        <v/>
      </c>
      <c r="M815" s="20"/>
      <c r="N815" s="14" t="str">
        <f>IF(ISBLANK('6桁'!N815), "", IF(ISBLANK(O815), $N$807, O815))</f>
        <v/>
      </c>
      <c r="O815" s="206"/>
      <c r="P815" s="267"/>
      <c r="X815" s="4"/>
    </row>
    <row r="816" spans="2:24" ht="30" customHeight="1">
      <c r="B816" s="669"/>
      <c r="C816" s="674" t="s">
        <v>171</v>
      </c>
      <c r="D816" s="675"/>
      <c r="E816" s="675"/>
      <c r="F816" s="12" t="str">
        <f>IF(ISBLANK('6桁'!F816), "", IF(ISBLANK(G816), $F$807, G816))</f>
        <v>SP185</v>
      </c>
      <c r="G816" s="19"/>
      <c r="H816" s="205" t="str">
        <f>IF(ISBLANK('6桁'!H816), "", IF(ISBLANK(I816), $H$807, I816))</f>
        <v/>
      </c>
      <c r="I816" s="20"/>
      <c r="J816" s="12" t="str">
        <f>IF(ISBLANK('6桁'!J816), "", IF(ISBLANK(K816), $J$807, K816))</f>
        <v/>
      </c>
      <c r="K816" s="20"/>
      <c r="L816" s="12" t="str">
        <f>IF(ISBLANK('6桁'!L816), "", IF(ISBLANK(M816), $L$807, M816))</f>
        <v/>
      </c>
      <c r="M816" s="20"/>
      <c r="N816" s="14" t="str">
        <f>IF(ISBLANK('6桁'!N816), "", IF(ISBLANK(O816), $N$807, O816))</f>
        <v/>
      </c>
      <c r="O816" s="206"/>
      <c r="P816" s="267"/>
      <c r="X816" s="4"/>
    </row>
    <row r="817" spans="2:27" ht="30" customHeight="1">
      <c r="B817" s="669"/>
      <c r="C817" s="674" t="s">
        <v>574</v>
      </c>
      <c r="D817" s="675"/>
      <c r="E817" s="675"/>
      <c r="F817" s="12" t="str">
        <f>IF(ISBLANK('6桁'!F817), "", IF(ISBLANK(G817), $F$807, G817))</f>
        <v>SP185</v>
      </c>
      <c r="G817" s="19"/>
      <c r="H817" s="205" t="str">
        <f>IF(ISBLANK('6桁'!H817), "", IF(ISBLANK(I817), $H$807, I817))</f>
        <v>SP185</v>
      </c>
      <c r="I817" s="20"/>
      <c r="J817" s="12" t="str">
        <f>IF(ISBLANK('6桁'!J817), "", IF(ISBLANK(K817), $J$807, K817))</f>
        <v/>
      </c>
      <c r="K817" s="20"/>
      <c r="L817" s="12" t="str">
        <f>IF(ISBLANK('6桁'!L817), "", IF(ISBLANK(M817), $L$807, M817))</f>
        <v/>
      </c>
      <c r="M817" s="20"/>
      <c r="N817" s="14" t="str">
        <f>IF(ISBLANK('6桁'!N817), "", IF(ISBLANK(O817), $N$807, O817))</f>
        <v/>
      </c>
      <c r="O817" s="206"/>
      <c r="P817" s="267"/>
      <c r="X817" s="4"/>
    </row>
    <row r="818" spans="2:27" ht="30" customHeight="1">
      <c r="B818" s="669"/>
      <c r="C818" s="674" t="s">
        <v>174</v>
      </c>
      <c r="D818" s="675"/>
      <c r="E818" s="675"/>
      <c r="F818" s="12" t="str">
        <f>IF(ISBLANK('6桁'!F818), "", IF(ISBLANK(G818), $F$807, G818))</f>
        <v>SP185</v>
      </c>
      <c r="G818" s="19"/>
      <c r="H818" s="205" t="str">
        <f>IF(ISBLANK('6桁'!H818), "", IF(ISBLANK(I818), $H$807, I818))</f>
        <v/>
      </c>
      <c r="I818" s="20"/>
      <c r="J818" s="12" t="str">
        <f>IF(ISBLANK('6桁'!J818), "", IF(ISBLANK(K818), $J$807, K818))</f>
        <v>SP229</v>
      </c>
      <c r="K818" s="20"/>
      <c r="L818" s="12" t="str">
        <f>IF(ISBLANK('6桁'!L818), "", IF(ISBLANK(M818), $L$807, M818))</f>
        <v>SP770</v>
      </c>
      <c r="M818" s="20"/>
      <c r="N818" s="14" t="str">
        <f>IF(ISBLANK('6桁'!N818), "", IF(ISBLANK(O818), $N$807, O818))</f>
        <v/>
      </c>
      <c r="O818" s="206"/>
      <c r="P818" s="267"/>
      <c r="X818" s="4"/>
    </row>
    <row r="819" spans="2:27" ht="30" customHeight="1">
      <c r="B819" s="669"/>
      <c r="C819" s="674" t="s">
        <v>155</v>
      </c>
      <c r="D819" s="675"/>
      <c r="E819" s="675"/>
      <c r="F819" s="12" t="str">
        <f>IF(ISBLANK('6桁'!F819), "", IF(ISBLANK(G819), $F$807, G819))</f>
        <v>SP185</v>
      </c>
      <c r="G819" s="19"/>
      <c r="H819" s="205" t="str">
        <f>IF(ISBLANK('6桁'!H819), "", IF(ISBLANK(I819), $H$807, I819))</f>
        <v/>
      </c>
      <c r="I819" s="20"/>
      <c r="J819" s="12" t="str">
        <f>IF(ISBLANK('6桁'!J819), "", IF(ISBLANK(K819), $J$807, K819))</f>
        <v/>
      </c>
      <c r="K819" s="20"/>
      <c r="L819" s="12" t="str">
        <f>IF(ISBLANK('6桁'!L819), "", IF(ISBLANK(M819), $L$807, M819))</f>
        <v>SP770</v>
      </c>
      <c r="M819" s="20"/>
      <c r="N819" s="14" t="str">
        <f>IF(ISBLANK('6桁'!N819), "", IF(ISBLANK(O819), $N$807, O819))</f>
        <v/>
      </c>
      <c r="O819" s="206"/>
      <c r="P819" s="267"/>
      <c r="X819" s="4"/>
    </row>
    <row r="820" spans="2:27" ht="30" customHeight="1">
      <c r="B820" s="669"/>
      <c r="C820" s="674" t="s">
        <v>111</v>
      </c>
      <c r="D820" s="675"/>
      <c r="E820" s="675"/>
      <c r="F820" s="12" t="str">
        <f>IF(ISBLANK('6桁'!F820), "", IF(ISBLANK(G820), $F$807, G820))</f>
        <v>SP185</v>
      </c>
      <c r="G820" s="19"/>
      <c r="H820" s="205" t="str">
        <f>IF(ISBLANK('6桁'!H820), "", IF(ISBLANK(I820), $H$807, I820))</f>
        <v/>
      </c>
      <c r="I820" s="20"/>
      <c r="J820" s="12" t="str">
        <f>IF(ISBLANK('6桁'!J820), "", IF(ISBLANK(K820), $J$807, K820))</f>
        <v/>
      </c>
      <c r="K820" s="20"/>
      <c r="L820" s="12" t="str">
        <f>IF(ISBLANK('6桁'!L820), "", IF(ISBLANK(M820), $L$807, M820))</f>
        <v/>
      </c>
      <c r="M820" s="20"/>
      <c r="N820" s="14" t="str">
        <f>IF(ISBLANK('6桁'!N820), "", IF(ISBLANK(O820), $N$807, O820))</f>
        <v/>
      </c>
      <c r="O820" s="206"/>
      <c r="P820" s="267"/>
      <c r="X820" s="4"/>
    </row>
    <row r="821" spans="2:27" ht="30" customHeight="1">
      <c r="B821" s="670"/>
      <c r="C821" s="677" t="s">
        <v>115</v>
      </c>
      <c r="D821" s="678"/>
      <c r="E821" s="678"/>
      <c r="F821" s="100" t="str">
        <f>IF(ISBLANK('6桁'!F821), "", IF(ISBLANK(G821), $F$807, G821))</f>
        <v>SP185</v>
      </c>
      <c r="G821" s="181"/>
      <c r="H821" s="207" t="str">
        <f>IF(ISBLANK('6桁'!H821), "", IF(ISBLANK(I821), $H$807, I821))</f>
        <v/>
      </c>
      <c r="I821" s="98"/>
      <c r="J821" s="100" t="str">
        <f>IF(ISBLANK('6桁'!J821), "", IF(ISBLANK(K821), $J$807, K821))</f>
        <v/>
      </c>
      <c r="K821" s="98"/>
      <c r="L821" s="100" t="str">
        <f>IF(ISBLANK('6桁'!L821), "", IF(ISBLANK(M821), $L$807, M821))</f>
        <v/>
      </c>
      <c r="M821" s="98"/>
      <c r="N821" s="154" t="str">
        <f>IF(ISBLANK('6桁'!N821), "", IF(ISBLANK(O821), $N$807, O821))</f>
        <v/>
      </c>
      <c r="O821" s="334"/>
      <c r="P821" s="267"/>
      <c r="X821" s="4"/>
    </row>
    <row r="822" spans="2:27" ht="30" customHeight="1" thickBot="1">
      <c r="B822" s="383">
        <v>14</v>
      </c>
      <c r="C822" s="671" t="s">
        <v>1028</v>
      </c>
      <c r="D822" s="672"/>
      <c r="E822" s="672"/>
      <c r="F822" s="103" t="str">
        <f>IF(ISBLANK('6桁'!F822), "", IF(ISBLANK(G822), $F$807, G822))</f>
        <v/>
      </c>
      <c r="G822" s="22"/>
      <c r="H822" s="229" t="str">
        <f>IF(ISBLANK('6桁'!H822), "", IF(ISBLANK(I822), $H$807, I822))</f>
        <v/>
      </c>
      <c r="I822" s="230"/>
      <c r="J822" s="103" t="str">
        <f>IF(ISBLANK('6桁'!J822), "", IF(ISBLANK(K822), $J$807, K822))</f>
        <v/>
      </c>
      <c r="K822" s="230"/>
      <c r="L822" s="103" t="str">
        <f>IF(ISBLANK('6桁'!L822), "", IF(ISBLANK(M822), $L$807, M822))</f>
        <v/>
      </c>
      <c r="M822" s="230"/>
      <c r="N822" s="10" t="str">
        <f>IF(ISBLANK('6桁'!N822), "", IF(ISBLANK(O822), $N$807, O822))</f>
        <v>SP183W</v>
      </c>
      <c r="O822" s="455" t="s">
        <v>2233</v>
      </c>
      <c r="P822" s="267"/>
      <c r="X822" s="4"/>
    </row>
    <row r="823" spans="2:27" ht="30.75" customHeight="1">
      <c r="B823" s="545" t="s">
        <v>1137</v>
      </c>
      <c r="C823" s="545"/>
      <c r="D823" s="545"/>
      <c r="E823" s="545"/>
      <c r="F823" s="545"/>
      <c r="G823" s="545"/>
      <c r="H823" s="545"/>
      <c r="I823" s="545"/>
      <c r="J823" s="545"/>
      <c r="K823" s="545"/>
      <c r="L823" s="545"/>
      <c r="M823" s="545"/>
      <c r="N823" s="545"/>
      <c r="O823" s="545"/>
      <c r="P823" s="546"/>
      <c r="Q823" s="546"/>
      <c r="R823" s="546"/>
      <c r="S823" s="546"/>
      <c r="T823" s="546"/>
      <c r="U823" s="546"/>
    </row>
    <row r="825" spans="2:27" ht="14.25" customHeight="1" thickBot="1"/>
    <row r="826" spans="2:27" ht="25.5" customHeight="1" thickTop="1" thickBot="1">
      <c r="B826" s="518" t="s">
        <v>532</v>
      </c>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c r="Z826" s="519"/>
      <c r="AA826" s="520"/>
    </row>
    <row r="827" spans="2:27" ht="14.1" customHeight="1" thickTop="1">
      <c r="B827" s="24"/>
      <c r="C827" s="24"/>
      <c r="D827" s="24"/>
      <c r="E827" s="24"/>
      <c r="F827" s="82"/>
      <c r="G827" s="24"/>
      <c r="H827" s="82"/>
      <c r="I827" s="24"/>
      <c r="J827" s="82"/>
      <c r="K827" s="24"/>
      <c r="L827" s="82"/>
      <c r="M827" s="24"/>
      <c r="N827" s="82"/>
      <c r="O827" s="24"/>
      <c r="P827" s="82"/>
      <c r="Q827" s="24"/>
      <c r="R827" s="82"/>
      <c r="S827" s="24"/>
      <c r="T827" s="82"/>
      <c r="U827" s="24"/>
      <c r="V827" s="82"/>
      <c r="W827" s="24"/>
      <c r="X827" s="82"/>
      <c r="Y827" s="24"/>
    </row>
    <row r="828" spans="2:27" s="239" customFormat="1" ht="20.100000000000001" customHeight="1" thickBot="1">
      <c r="B828" s="238" t="s">
        <v>736</v>
      </c>
      <c r="F828" s="240"/>
      <c r="H828" s="240"/>
      <c r="J828" s="240"/>
      <c r="L828" s="240"/>
      <c r="N828" s="240"/>
      <c r="P828" s="240"/>
      <c r="R828" s="240"/>
      <c r="T828" s="240"/>
      <c r="V828" s="240"/>
      <c r="X828" s="240"/>
    </row>
    <row r="829" spans="2:27" ht="20.100000000000001" customHeight="1" thickBot="1">
      <c r="B829" s="531" t="s">
        <v>536</v>
      </c>
      <c r="C829" s="532"/>
      <c r="D829" s="532"/>
      <c r="E829" s="532"/>
      <c r="F829" s="532"/>
      <c r="G829" s="532"/>
      <c r="H829" s="532"/>
      <c r="I829" s="532"/>
      <c r="J829" s="532"/>
      <c r="K829" s="532"/>
      <c r="L829" s="532"/>
      <c r="M829" s="532"/>
      <c r="N829" s="532"/>
      <c r="O829" s="532"/>
      <c r="P829" s="532"/>
      <c r="Q829" s="532"/>
      <c r="R829" s="532"/>
      <c r="S829" s="532"/>
      <c r="T829" s="532"/>
      <c r="U829" s="532"/>
      <c r="V829" s="533"/>
      <c r="X829" s="4"/>
    </row>
    <row r="830" spans="2:27" ht="15" customHeight="1" thickBot="1">
      <c r="B830" s="709" t="s">
        <v>42</v>
      </c>
      <c r="C830" s="710" t="s">
        <v>0</v>
      </c>
      <c r="D830" s="710" t="s">
        <v>524</v>
      </c>
      <c r="E830" s="710"/>
      <c r="F830" s="710"/>
      <c r="G830" s="710"/>
      <c r="H830" s="710" t="s">
        <v>491</v>
      </c>
      <c r="I830" s="710"/>
      <c r="J830" s="710"/>
      <c r="K830" s="710"/>
      <c r="L830" s="710"/>
      <c r="M830" s="710"/>
      <c r="N830" s="710"/>
      <c r="O830" s="710"/>
      <c r="P830" s="710" t="s">
        <v>43</v>
      </c>
      <c r="Q830" s="710"/>
      <c r="R830" s="710"/>
      <c r="S830" s="710"/>
      <c r="T830" s="710"/>
      <c r="U830" s="710"/>
      <c r="V830" s="710"/>
      <c r="X830" s="4"/>
    </row>
    <row r="831" spans="2:27" ht="15" customHeight="1" thickBot="1">
      <c r="B831" s="709"/>
      <c r="C831" s="710"/>
      <c r="D831" s="710"/>
      <c r="E831" s="710"/>
      <c r="F831" s="710"/>
      <c r="G831" s="710"/>
      <c r="H831" s="710"/>
      <c r="I831" s="710"/>
      <c r="J831" s="710"/>
      <c r="K831" s="710"/>
      <c r="L831" s="710"/>
      <c r="M831" s="710"/>
      <c r="N831" s="710"/>
      <c r="O831" s="710"/>
      <c r="P831" s="710"/>
      <c r="Q831" s="710"/>
      <c r="R831" s="710"/>
      <c r="S831" s="710"/>
      <c r="T831" s="710"/>
      <c r="U831" s="710"/>
      <c r="V831" s="710"/>
      <c r="X831" s="4"/>
    </row>
    <row r="832" spans="2:27" ht="24" customHeight="1" thickBot="1">
      <c r="B832" s="731">
        <v>21</v>
      </c>
      <c r="C832" s="339">
        <v>30</v>
      </c>
      <c r="D832" s="734" t="s">
        <v>2125</v>
      </c>
      <c r="E832" s="735"/>
      <c r="F832" s="735"/>
      <c r="G832" s="736"/>
      <c r="H832" s="737" t="s">
        <v>1031</v>
      </c>
      <c r="I832" s="738"/>
      <c r="J832" s="738"/>
      <c r="K832" s="739"/>
      <c r="L832" s="824" t="s">
        <v>234</v>
      </c>
      <c r="M832" s="825"/>
      <c r="N832" s="825"/>
      <c r="O832" s="826"/>
      <c r="P832" s="737" t="s">
        <v>1035</v>
      </c>
      <c r="Q832" s="738"/>
      <c r="R832" s="738"/>
      <c r="S832" s="738"/>
      <c r="T832" s="738"/>
      <c r="U832" s="738"/>
      <c r="V832" s="739"/>
      <c r="W832" s="265">
        <v>0</v>
      </c>
      <c r="X832" s="4" t="s">
        <v>234</v>
      </c>
    </row>
    <row r="833" spans="2:24" ht="24" customHeight="1" thickBot="1">
      <c r="B833" s="732"/>
      <c r="C833" s="89">
        <v>35</v>
      </c>
      <c r="D833" s="743" t="s">
        <v>1585</v>
      </c>
      <c r="E833" s="744"/>
      <c r="F833" s="744"/>
      <c r="G833" s="745"/>
      <c r="H833" s="746" t="s">
        <v>1043</v>
      </c>
      <c r="I833" s="747"/>
      <c r="J833" s="747"/>
      <c r="K833" s="748"/>
      <c r="L833" s="824" t="s">
        <v>959</v>
      </c>
      <c r="M833" s="825"/>
      <c r="N833" s="825"/>
      <c r="O833" s="826"/>
      <c r="P833" s="746" t="s">
        <v>1036</v>
      </c>
      <c r="Q833" s="747"/>
      <c r="R833" s="747"/>
      <c r="S833" s="747"/>
      <c r="T833" s="747"/>
      <c r="U833" s="747"/>
      <c r="V833" s="748"/>
      <c r="W833" s="265">
        <v>0</v>
      </c>
      <c r="X833" s="4" t="s">
        <v>959</v>
      </c>
    </row>
    <row r="834" spans="2:24" ht="24" customHeight="1" thickBot="1">
      <c r="B834" s="732"/>
      <c r="C834" s="752">
        <v>40</v>
      </c>
      <c r="D834" s="713" t="s">
        <v>1584</v>
      </c>
      <c r="E834" s="714"/>
      <c r="F834" s="714"/>
      <c r="G834" s="715"/>
      <c r="H834" s="716" t="s">
        <v>1043</v>
      </c>
      <c r="I834" s="717"/>
      <c r="J834" s="717"/>
      <c r="K834" s="718"/>
      <c r="L834" s="824" t="s">
        <v>959</v>
      </c>
      <c r="M834" s="825"/>
      <c r="N834" s="825"/>
      <c r="O834" s="826"/>
      <c r="P834" s="716" t="s">
        <v>1036</v>
      </c>
      <c r="Q834" s="717"/>
      <c r="R834" s="717"/>
      <c r="S834" s="717"/>
      <c r="T834" s="717"/>
      <c r="U834" s="717"/>
      <c r="V834" s="718"/>
      <c r="W834" s="265">
        <v>0</v>
      </c>
      <c r="X834" s="4" t="s">
        <v>959</v>
      </c>
    </row>
    <row r="835" spans="2:24" ht="24" customHeight="1" thickBot="1">
      <c r="B835" s="733"/>
      <c r="C835" s="753"/>
      <c r="D835" s="722" t="s">
        <v>1228</v>
      </c>
      <c r="E835" s="723"/>
      <c r="F835" s="723"/>
      <c r="G835" s="724"/>
      <c r="H835" s="725" t="s">
        <v>1031</v>
      </c>
      <c r="I835" s="726"/>
      <c r="J835" s="726"/>
      <c r="K835" s="727"/>
      <c r="L835" s="824" t="s">
        <v>234</v>
      </c>
      <c r="M835" s="825"/>
      <c r="N835" s="825"/>
      <c r="O835" s="826"/>
      <c r="P835" s="725" t="s">
        <v>274</v>
      </c>
      <c r="Q835" s="726"/>
      <c r="R835" s="726"/>
      <c r="S835" s="726"/>
      <c r="T835" s="726"/>
      <c r="U835" s="726"/>
      <c r="V835" s="727"/>
      <c r="W835" s="265">
        <v>0</v>
      </c>
      <c r="X835" s="4" t="s">
        <v>234</v>
      </c>
    </row>
    <row r="836" spans="2:24" ht="24" customHeight="1" thickBot="1">
      <c r="B836" s="731">
        <v>20</v>
      </c>
      <c r="C836" s="772">
        <v>30</v>
      </c>
      <c r="D836" s="713" t="s">
        <v>862</v>
      </c>
      <c r="E836" s="714"/>
      <c r="F836" s="714"/>
      <c r="G836" s="715"/>
      <c r="H836" s="716" t="s">
        <v>180</v>
      </c>
      <c r="I836" s="717"/>
      <c r="J836" s="717"/>
      <c r="K836" s="718"/>
      <c r="L836" s="824" t="s">
        <v>234</v>
      </c>
      <c r="M836" s="825"/>
      <c r="N836" s="825"/>
      <c r="O836" s="826"/>
      <c r="P836" s="716" t="s">
        <v>275</v>
      </c>
      <c r="Q836" s="717"/>
      <c r="R836" s="717"/>
      <c r="S836" s="717"/>
      <c r="T836" s="717"/>
      <c r="U836" s="717"/>
      <c r="V836" s="718"/>
      <c r="W836" s="265">
        <v>0</v>
      </c>
      <c r="X836" s="4" t="s">
        <v>234</v>
      </c>
    </row>
    <row r="837" spans="2:24" ht="24" customHeight="1" thickBot="1">
      <c r="B837" s="732"/>
      <c r="C837" s="752"/>
      <c r="D837" s="754" t="s">
        <v>1251</v>
      </c>
      <c r="E837" s="755"/>
      <c r="F837" s="755"/>
      <c r="G837" s="756"/>
      <c r="H837" s="757" t="s">
        <v>1138</v>
      </c>
      <c r="I837" s="758"/>
      <c r="J837" s="758"/>
      <c r="K837" s="759"/>
      <c r="L837" s="824" t="s">
        <v>399</v>
      </c>
      <c r="M837" s="825"/>
      <c r="N837" s="825"/>
      <c r="O837" s="826"/>
      <c r="P837" s="757" t="s">
        <v>276</v>
      </c>
      <c r="Q837" s="758"/>
      <c r="R837" s="758"/>
      <c r="S837" s="758"/>
      <c r="T837" s="758"/>
      <c r="U837" s="758"/>
      <c r="V837" s="759"/>
      <c r="W837" s="265">
        <v>0</v>
      </c>
      <c r="X837" s="4" t="s">
        <v>399</v>
      </c>
    </row>
    <row r="838" spans="2:24" ht="24" customHeight="1" thickBot="1">
      <c r="B838" s="732"/>
      <c r="C838" s="752"/>
      <c r="D838" s="754" t="s">
        <v>1249</v>
      </c>
      <c r="E838" s="755"/>
      <c r="F838" s="755"/>
      <c r="G838" s="756"/>
      <c r="H838" s="757" t="s">
        <v>1139</v>
      </c>
      <c r="I838" s="758"/>
      <c r="J838" s="758"/>
      <c r="K838" s="759"/>
      <c r="L838" s="824" t="s">
        <v>1012</v>
      </c>
      <c r="M838" s="825"/>
      <c r="N838" s="825"/>
      <c r="O838" s="826"/>
      <c r="P838" s="757" t="s">
        <v>1037</v>
      </c>
      <c r="Q838" s="758"/>
      <c r="R838" s="758"/>
      <c r="S838" s="758"/>
      <c r="T838" s="758"/>
      <c r="U838" s="758"/>
      <c r="V838" s="759"/>
      <c r="W838" s="265">
        <v>0</v>
      </c>
      <c r="X838" s="4" t="s">
        <v>1012</v>
      </c>
    </row>
    <row r="839" spans="2:24" ht="24" customHeight="1" thickBot="1">
      <c r="B839" s="732"/>
      <c r="C839" s="752"/>
      <c r="D839" s="763" t="s">
        <v>1205</v>
      </c>
      <c r="E839" s="764"/>
      <c r="F839" s="764"/>
      <c r="G839" s="765"/>
      <c r="H839" s="766" t="s">
        <v>1139</v>
      </c>
      <c r="I839" s="767"/>
      <c r="J839" s="767"/>
      <c r="K839" s="768"/>
      <c r="L839" s="824" t="s">
        <v>1012</v>
      </c>
      <c r="M839" s="825"/>
      <c r="N839" s="825"/>
      <c r="O839" s="826"/>
      <c r="P839" s="766" t="s">
        <v>1038</v>
      </c>
      <c r="Q839" s="767"/>
      <c r="R839" s="767"/>
      <c r="S839" s="767"/>
      <c r="T839" s="767"/>
      <c r="U839" s="767"/>
      <c r="V839" s="768"/>
      <c r="W839" s="265">
        <v>0</v>
      </c>
      <c r="X839" s="4" t="s">
        <v>1012</v>
      </c>
    </row>
    <row r="840" spans="2:24" ht="24" customHeight="1" thickBot="1">
      <c r="B840" s="732"/>
      <c r="C840" s="773">
        <v>35</v>
      </c>
      <c r="D840" s="713" t="s">
        <v>863</v>
      </c>
      <c r="E840" s="714"/>
      <c r="F840" s="714"/>
      <c r="G840" s="715"/>
      <c r="H840" s="716" t="s">
        <v>180</v>
      </c>
      <c r="I840" s="717"/>
      <c r="J840" s="717"/>
      <c r="K840" s="718"/>
      <c r="L840" s="824" t="s">
        <v>234</v>
      </c>
      <c r="M840" s="825"/>
      <c r="N840" s="825"/>
      <c r="O840" s="826"/>
      <c r="P840" s="716" t="s">
        <v>275</v>
      </c>
      <c r="Q840" s="717"/>
      <c r="R840" s="717"/>
      <c r="S840" s="717"/>
      <c r="T840" s="717"/>
      <c r="U840" s="717"/>
      <c r="V840" s="718"/>
      <c r="W840" s="265">
        <v>0</v>
      </c>
      <c r="X840" s="4" t="s">
        <v>234</v>
      </c>
    </row>
    <row r="841" spans="2:24" ht="24" customHeight="1" thickBot="1">
      <c r="B841" s="732"/>
      <c r="C841" s="752"/>
      <c r="D841" s="754" t="s">
        <v>1232</v>
      </c>
      <c r="E841" s="755"/>
      <c r="F841" s="755"/>
      <c r="G841" s="756"/>
      <c r="H841" s="757" t="s">
        <v>1139</v>
      </c>
      <c r="I841" s="758"/>
      <c r="J841" s="758"/>
      <c r="K841" s="759"/>
      <c r="L841" s="824" t="s">
        <v>1012</v>
      </c>
      <c r="M841" s="825"/>
      <c r="N841" s="825"/>
      <c r="O841" s="826"/>
      <c r="P841" s="757" t="s">
        <v>1039</v>
      </c>
      <c r="Q841" s="758"/>
      <c r="R841" s="758"/>
      <c r="S841" s="758"/>
      <c r="T841" s="758"/>
      <c r="U841" s="758"/>
      <c r="V841" s="759"/>
      <c r="W841" s="265">
        <v>0</v>
      </c>
      <c r="X841" s="4" t="s">
        <v>1012</v>
      </c>
    </row>
    <row r="842" spans="2:24" ht="24" customHeight="1" thickBot="1">
      <c r="B842" s="732"/>
      <c r="C842" s="752"/>
      <c r="D842" s="754" t="s">
        <v>1550</v>
      </c>
      <c r="E842" s="755"/>
      <c r="F842" s="755"/>
      <c r="G842" s="756"/>
      <c r="H842" s="757" t="s">
        <v>1138</v>
      </c>
      <c r="I842" s="758"/>
      <c r="J842" s="758"/>
      <c r="K842" s="759"/>
      <c r="L842" s="824" t="s">
        <v>399</v>
      </c>
      <c r="M842" s="825"/>
      <c r="N842" s="825"/>
      <c r="O842" s="826"/>
      <c r="P842" s="757" t="s">
        <v>265</v>
      </c>
      <c r="Q842" s="758"/>
      <c r="R842" s="758"/>
      <c r="S842" s="758"/>
      <c r="T842" s="758"/>
      <c r="U842" s="758"/>
      <c r="V842" s="759"/>
      <c r="W842" s="265">
        <v>0</v>
      </c>
      <c r="X842" s="4" t="s">
        <v>399</v>
      </c>
    </row>
    <row r="843" spans="2:24" ht="24" customHeight="1" thickBot="1">
      <c r="B843" s="732"/>
      <c r="C843" s="752"/>
      <c r="D843" s="754" t="s">
        <v>1465</v>
      </c>
      <c r="E843" s="755"/>
      <c r="F843" s="755"/>
      <c r="G843" s="756"/>
      <c r="H843" s="757" t="s">
        <v>1034</v>
      </c>
      <c r="I843" s="758"/>
      <c r="J843" s="758"/>
      <c r="K843" s="759"/>
      <c r="L843" s="824" t="s">
        <v>234</v>
      </c>
      <c r="M843" s="825"/>
      <c r="N843" s="825"/>
      <c r="O843" s="826"/>
      <c r="P843" s="757" t="s">
        <v>2131</v>
      </c>
      <c r="Q843" s="758"/>
      <c r="R843" s="758"/>
      <c r="S843" s="758"/>
      <c r="T843" s="758"/>
      <c r="U843" s="758"/>
      <c r="V843" s="759"/>
      <c r="W843" s="265">
        <v>0</v>
      </c>
      <c r="X843" s="4" t="s">
        <v>234</v>
      </c>
    </row>
    <row r="844" spans="2:24" ht="24" customHeight="1" thickBot="1">
      <c r="B844" s="732"/>
      <c r="C844" s="752"/>
      <c r="D844" s="754" t="s">
        <v>1248</v>
      </c>
      <c r="E844" s="755"/>
      <c r="F844" s="755"/>
      <c r="G844" s="756"/>
      <c r="H844" s="757" t="s">
        <v>1030</v>
      </c>
      <c r="I844" s="758"/>
      <c r="J844" s="758"/>
      <c r="K844" s="759"/>
      <c r="L844" s="824" t="s">
        <v>1012</v>
      </c>
      <c r="M844" s="825"/>
      <c r="N844" s="825"/>
      <c r="O844" s="826"/>
      <c r="P844" s="757" t="s">
        <v>577</v>
      </c>
      <c r="Q844" s="758"/>
      <c r="R844" s="758"/>
      <c r="S844" s="758"/>
      <c r="T844" s="758"/>
      <c r="U844" s="758"/>
      <c r="V844" s="759"/>
      <c r="W844" s="265">
        <v>0</v>
      </c>
      <c r="X844" s="4" t="s">
        <v>1012</v>
      </c>
    </row>
    <row r="845" spans="2:24" ht="24" customHeight="1" thickBot="1">
      <c r="B845" s="732"/>
      <c r="C845" s="752"/>
      <c r="D845" s="754" t="s">
        <v>1239</v>
      </c>
      <c r="E845" s="755"/>
      <c r="F845" s="755"/>
      <c r="G845" s="756"/>
      <c r="H845" s="757" t="s">
        <v>1140</v>
      </c>
      <c r="I845" s="758"/>
      <c r="J845" s="758"/>
      <c r="K845" s="759"/>
      <c r="L845" s="824" t="s">
        <v>234</v>
      </c>
      <c r="M845" s="825"/>
      <c r="N845" s="825"/>
      <c r="O845" s="826"/>
      <c r="P845" s="757" t="s">
        <v>266</v>
      </c>
      <c r="Q845" s="758"/>
      <c r="R845" s="758"/>
      <c r="S845" s="758"/>
      <c r="T845" s="758"/>
      <c r="U845" s="758"/>
      <c r="V845" s="759"/>
      <c r="W845" s="265">
        <v>0</v>
      </c>
      <c r="X845" s="4" t="s">
        <v>234</v>
      </c>
    </row>
    <row r="846" spans="2:24" ht="24" customHeight="1" thickBot="1">
      <c r="B846" s="732"/>
      <c r="C846" s="774"/>
      <c r="D846" s="763" t="s">
        <v>864</v>
      </c>
      <c r="E846" s="764"/>
      <c r="F846" s="764"/>
      <c r="G846" s="765"/>
      <c r="H846" s="766" t="s">
        <v>180</v>
      </c>
      <c r="I846" s="767"/>
      <c r="J846" s="767"/>
      <c r="K846" s="768"/>
      <c r="L846" s="824" t="s">
        <v>234</v>
      </c>
      <c r="M846" s="825"/>
      <c r="N846" s="825"/>
      <c r="O846" s="826"/>
      <c r="P846" s="766" t="s">
        <v>277</v>
      </c>
      <c r="Q846" s="767"/>
      <c r="R846" s="767"/>
      <c r="S846" s="767"/>
      <c r="T846" s="767"/>
      <c r="U846" s="767"/>
      <c r="V846" s="768"/>
      <c r="W846" s="265">
        <v>0</v>
      </c>
      <c r="X846" s="4" t="s">
        <v>234</v>
      </c>
    </row>
    <row r="847" spans="2:24" ht="24" customHeight="1" thickBot="1">
      <c r="B847" s="732"/>
      <c r="C847" s="773">
        <v>40</v>
      </c>
      <c r="D847" s="713" t="s">
        <v>1192</v>
      </c>
      <c r="E847" s="714"/>
      <c r="F847" s="714"/>
      <c r="G847" s="715"/>
      <c r="H847" s="716" t="s">
        <v>1140</v>
      </c>
      <c r="I847" s="717"/>
      <c r="J847" s="717"/>
      <c r="K847" s="718"/>
      <c r="L847" s="824" t="s">
        <v>234</v>
      </c>
      <c r="M847" s="825"/>
      <c r="N847" s="825"/>
      <c r="O847" s="826"/>
      <c r="P847" s="716" t="s">
        <v>266</v>
      </c>
      <c r="Q847" s="717"/>
      <c r="R847" s="717"/>
      <c r="S847" s="717"/>
      <c r="T847" s="717"/>
      <c r="U847" s="717"/>
      <c r="V847" s="718"/>
      <c r="W847" s="265">
        <v>0</v>
      </c>
      <c r="X847" s="4" t="s">
        <v>234</v>
      </c>
    </row>
    <row r="848" spans="2:24" ht="24" customHeight="1" thickBot="1">
      <c r="B848" s="732"/>
      <c r="C848" s="752"/>
      <c r="D848" s="754" t="s">
        <v>1441</v>
      </c>
      <c r="E848" s="755"/>
      <c r="F848" s="755"/>
      <c r="G848" s="756"/>
      <c r="H848" s="757" t="s">
        <v>1032</v>
      </c>
      <c r="I848" s="758"/>
      <c r="J848" s="758"/>
      <c r="K848" s="759"/>
      <c r="L848" s="824" t="s">
        <v>399</v>
      </c>
      <c r="M848" s="825"/>
      <c r="N848" s="825"/>
      <c r="O848" s="826"/>
      <c r="P848" s="757" t="s">
        <v>278</v>
      </c>
      <c r="Q848" s="758"/>
      <c r="R848" s="758"/>
      <c r="S848" s="758"/>
      <c r="T848" s="758"/>
      <c r="U848" s="758"/>
      <c r="V848" s="759"/>
      <c r="W848" s="265">
        <v>0</v>
      </c>
      <c r="X848" s="4" t="s">
        <v>399</v>
      </c>
    </row>
    <row r="849" spans="2:24" ht="24" customHeight="1" thickBot="1">
      <c r="B849" s="732"/>
      <c r="C849" s="752"/>
      <c r="D849" s="754" t="s">
        <v>865</v>
      </c>
      <c r="E849" s="755"/>
      <c r="F849" s="755"/>
      <c r="G849" s="756"/>
      <c r="H849" s="757" t="s">
        <v>180</v>
      </c>
      <c r="I849" s="758"/>
      <c r="J849" s="758"/>
      <c r="K849" s="759"/>
      <c r="L849" s="824" t="s">
        <v>234</v>
      </c>
      <c r="M849" s="825"/>
      <c r="N849" s="825"/>
      <c r="O849" s="826"/>
      <c r="P849" s="757" t="s">
        <v>277</v>
      </c>
      <c r="Q849" s="758"/>
      <c r="R849" s="758"/>
      <c r="S849" s="758"/>
      <c r="T849" s="758"/>
      <c r="U849" s="758"/>
      <c r="V849" s="759"/>
      <c r="W849" s="265">
        <v>0</v>
      </c>
      <c r="X849" s="4" t="s">
        <v>234</v>
      </c>
    </row>
    <row r="850" spans="2:24" ht="24" customHeight="1" thickBot="1">
      <c r="B850" s="732"/>
      <c r="C850" s="774"/>
      <c r="D850" s="763" t="s">
        <v>1586</v>
      </c>
      <c r="E850" s="764"/>
      <c r="F850" s="764"/>
      <c r="G850" s="765"/>
      <c r="H850" s="766" t="s">
        <v>1043</v>
      </c>
      <c r="I850" s="767"/>
      <c r="J850" s="767"/>
      <c r="K850" s="768"/>
      <c r="L850" s="824" t="s">
        <v>959</v>
      </c>
      <c r="M850" s="825"/>
      <c r="N850" s="825"/>
      <c r="O850" s="826"/>
      <c r="P850" s="766" t="s">
        <v>1036</v>
      </c>
      <c r="Q850" s="767"/>
      <c r="R850" s="767"/>
      <c r="S850" s="767"/>
      <c r="T850" s="767"/>
      <c r="U850" s="767"/>
      <c r="V850" s="768"/>
      <c r="W850" s="265">
        <v>0</v>
      </c>
      <c r="X850" s="4" t="s">
        <v>959</v>
      </c>
    </row>
    <row r="851" spans="2:24" ht="24" customHeight="1" thickBot="1">
      <c r="B851" s="732"/>
      <c r="C851" s="773">
        <v>45</v>
      </c>
      <c r="D851" s="713" t="s">
        <v>1440</v>
      </c>
      <c r="E851" s="714"/>
      <c r="F851" s="714"/>
      <c r="G851" s="715"/>
      <c r="H851" s="716" t="s">
        <v>1032</v>
      </c>
      <c r="I851" s="717"/>
      <c r="J851" s="717"/>
      <c r="K851" s="718"/>
      <c r="L851" s="824" t="s">
        <v>399</v>
      </c>
      <c r="M851" s="825"/>
      <c r="N851" s="825"/>
      <c r="O851" s="826"/>
      <c r="P851" s="716" t="s">
        <v>278</v>
      </c>
      <c r="Q851" s="717"/>
      <c r="R851" s="717"/>
      <c r="S851" s="717"/>
      <c r="T851" s="717"/>
      <c r="U851" s="717"/>
      <c r="V851" s="718"/>
      <c r="W851" s="265">
        <v>0</v>
      </c>
      <c r="X851" s="4" t="s">
        <v>399</v>
      </c>
    </row>
    <row r="852" spans="2:24" ht="24" customHeight="1" thickBot="1">
      <c r="B852" s="732"/>
      <c r="C852" s="752"/>
      <c r="D852" s="754" t="s">
        <v>1587</v>
      </c>
      <c r="E852" s="755"/>
      <c r="F852" s="755"/>
      <c r="G852" s="756"/>
      <c r="H852" s="757" t="s">
        <v>1043</v>
      </c>
      <c r="I852" s="758"/>
      <c r="J852" s="758"/>
      <c r="K852" s="759"/>
      <c r="L852" s="824" t="s">
        <v>959</v>
      </c>
      <c r="M852" s="825"/>
      <c r="N852" s="825"/>
      <c r="O852" s="826"/>
      <c r="P852" s="757" t="s">
        <v>1036</v>
      </c>
      <c r="Q852" s="758"/>
      <c r="R852" s="758"/>
      <c r="S852" s="758"/>
      <c r="T852" s="758"/>
      <c r="U852" s="758"/>
      <c r="V852" s="759"/>
      <c r="W852" s="265">
        <v>0</v>
      </c>
      <c r="X852" s="4" t="s">
        <v>959</v>
      </c>
    </row>
    <row r="853" spans="2:24" ht="24" customHeight="1" thickBot="1">
      <c r="B853" s="732"/>
      <c r="C853" s="752"/>
      <c r="D853" s="754" t="s">
        <v>2126</v>
      </c>
      <c r="E853" s="755"/>
      <c r="F853" s="755"/>
      <c r="G853" s="756"/>
      <c r="H853" s="757" t="s">
        <v>151</v>
      </c>
      <c r="I853" s="758"/>
      <c r="J853" s="758"/>
      <c r="K853" s="759"/>
      <c r="L853" s="824" t="s">
        <v>234</v>
      </c>
      <c r="M853" s="825"/>
      <c r="N853" s="825"/>
      <c r="O853" s="826"/>
      <c r="P853" s="757" t="s">
        <v>533</v>
      </c>
      <c r="Q853" s="758"/>
      <c r="R853" s="758"/>
      <c r="S853" s="758"/>
      <c r="T853" s="758"/>
      <c r="U853" s="758"/>
      <c r="V853" s="759"/>
      <c r="W853" s="265">
        <v>0</v>
      </c>
      <c r="X853" s="4" t="s">
        <v>234</v>
      </c>
    </row>
    <row r="854" spans="2:24" ht="24" customHeight="1">
      <c r="B854" s="732"/>
      <c r="C854" s="774"/>
      <c r="D854" s="763" t="s">
        <v>1200</v>
      </c>
      <c r="E854" s="764"/>
      <c r="F854" s="764"/>
      <c r="G854" s="765"/>
      <c r="H854" s="766" t="s">
        <v>575</v>
      </c>
      <c r="I854" s="767"/>
      <c r="J854" s="767"/>
      <c r="K854" s="768"/>
      <c r="L854" s="824" t="s">
        <v>234</v>
      </c>
      <c r="M854" s="825"/>
      <c r="N854" s="825"/>
      <c r="O854" s="826"/>
      <c r="P854" s="766" t="s">
        <v>279</v>
      </c>
      <c r="Q854" s="767"/>
      <c r="R854" s="767"/>
      <c r="S854" s="767"/>
      <c r="T854" s="767"/>
      <c r="U854" s="767"/>
      <c r="V854" s="768"/>
      <c r="W854" s="265">
        <v>0</v>
      </c>
      <c r="X854" s="4" t="s">
        <v>234</v>
      </c>
    </row>
    <row r="855" spans="2:24" ht="24" customHeight="1" thickBot="1">
      <c r="B855" s="732"/>
      <c r="C855" s="773">
        <v>50</v>
      </c>
      <c r="D855" s="713" t="s">
        <v>1182</v>
      </c>
      <c r="E855" s="714"/>
      <c r="F855" s="714"/>
      <c r="G855" s="715"/>
      <c r="H855" s="716" t="s">
        <v>2129</v>
      </c>
      <c r="I855" s="717"/>
      <c r="J855" s="717"/>
      <c r="K855" s="718"/>
      <c r="L855" s="972" t="s">
        <v>961</v>
      </c>
      <c r="M855" s="973"/>
      <c r="N855" s="973"/>
      <c r="O855" s="974"/>
      <c r="P855" s="716" t="s">
        <v>433</v>
      </c>
      <c r="Q855" s="717"/>
      <c r="R855" s="717"/>
      <c r="S855" s="717"/>
      <c r="T855" s="717"/>
      <c r="U855" s="717"/>
      <c r="V855" s="718"/>
      <c r="W855" s="265" t="s">
        <v>2154</v>
      </c>
      <c r="X855" s="4" t="s">
        <v>961</v>
      </c>
    </row>
    <row r="856" spans="2:24" ht="24" customHeight="1" thickBot="1">
      <c r="B856" s="733"/>
      <c r="C856" s="753"/>
      <c r="D856" s="722" t="s">
        <v>1525</v>
      </c>
      <c r="E856" s="723"/>
      <c r="F856" s="723"/>
      <c r="G856" s="724"/>
      <c r="H856" s="725" t="s">
        <v>1032</v>
      </c>
      <c r="I856" s="726"/>
      <c r="J856" s="726"/>
      <c r="K856" s="727"/>
      <c r="L856" s="824" t="s">
        <v>399</v>
      </c>
      <c r="M856" s="825"/>
      <c r="N856" s="825"/>
      <c r="O856" s="826"/>
      <c r="P856" s="725" t="s">
        <v>433</v>
      </c>
      <c r="Q856" s="726"/>
      <c r="R856" s="726"/>
      <c r="S856" s="726"/>
      <c r="T856" s="726"/>
      <c r="U856" s="726"/>
      <c r="V856" s="727"/>
      <c r="W856" s="265">
        <v>0</v>
      </c>
      <c r="X856" s="4" t="s">
        <v>399</v>
      </c>
    </row>
    <row r="857" spans="2:24" ht="24" customHeight="1" thickBot="1">
      <c r="B857" s="731">
        <v>19</v>
      </c>
      <c r="C857" s="772">
        <v>35</v>
      </c>
      <c r="D857" s="713" t="s">
        <v>1235</v>
      </c>
      <c r="E857" s="714"/>
      <c r="F857" s="714"/>
      <c r="G857" s="715"/>
      <c r="H857" s="716" t="s">
        <v>1033</v>
      </c>
      <c r="I857" s="717"/>
      <c r="J857" s="717"/>
      <c r="K857" s="718"/>
      <c r="L857" s="824" t="s">
        <v>404</v>
      </c>
      <c r="M857" s="825"/>
      <c r="N857" s="825"/>
      <c r="O857" s="826"/>
      <c r="P857" s="716" t="s">
        <v>534</v>
      </c>
      <c r="Q857" s="717"/>
      <c r="R857" s="717"/>
      <c r="S857" s="717"/>
      <c r="T857" s="717"/>
      <c r="U857" s="717"/>
      <c r="V857" s="718"/>
      <c r="W857" s="265">
        <v>0</v>
      </c>
      <c r="X857" s="4" t="s">
        <v>404</v>
      </c>
    </row>
    <row r="858" spans="2:24" ht="24" customHeight="1" thickBot="1">
      <c r="B858" s="732"/>
      <c r="C858" s="752"/>
      <c r="D858" s="754" t="s">
        <v>1517</v>
      </c>
      <c r="E858" s="755"/>
      <c r="F858" s="755"/>
      <c r="G858" s="756"/>
      <c r="H858" s="757" t="s">
        <v>1141</v>
      </c>
      <c r="I858" s="758"/>
      <c r="J858" s="758"/>
      <c r="K858" s="759"/>
      <c r="L858" s="824" t="s">
        <v>404</v>
      </c>
      <c r="M858" s="825"/>
      <c r="N858" s="825"/>
      <c r="O858" s="826"/>
      <c r="P858" s="757" t="s">
        <v>264</v>
      </c>
      <c r="Q858" s="758"/>
      <c r="R858" s="758"/>
      <c r="S858" s="758"/>
      <c r="T858" s="758"/>
      <c r="U858" s="758"/>
      <c r="V858" s="759"/>
      <c r="W858" s="265">
        <v>0</v>
      </c>
      <c r="X858" s="4" t="s">
        <v>404</v>
      </c>
    </row>
    <row r="859" spans="2:24" ht="24" customHeight="1" thickBot="1">
      <c r="B859" s="732"/>
      <c r="C859" s="752"/>
      <c r="D859" s="754" t="s">
        <v>1238</v>
      </c>
      <c r="E859" s="755"/>
      <c r="F859" s="755"/>
      <c r="G859" s="756"/>
      <c r="H859" s="757" t="s">
        <v>1034</v>
      </c>
      <c r="I859" s="758"/>
      <c r="J859" s="758"/>
      <c r="K859" s="759"/>
      <c r="L859" s="824" t="s">
        <v>234</v>
      </c>
      <c r="M859" s="825"/>
      <c r="N859" s="825"/>
      <c r="O859" s="826"/>
      <c r="P859" s="757" t="s">
        <v>386</v>
      </c>
      <c r="Q859" s="758"/>
      <c r="R859" s="758"/>
      <c r="S859" s="758"/>
      <c r="T859" s="758"/>
      <c r="U859" s="758"/>
      <c r="V859" s="759"/>
      <c r="W859" s="265">
        <v>0</v>
      </c>
      <c r="X859" s="4" t="s">
        <v>234</v>
      </c>
    </row>
    <row r="860" spans="2:24" ht="24" customHeight="1" thickBot="1">
      <c r="B860" s="732"/>
      <c r="C860" s="752"/>
      <c r="D860" s="754" t="s">
        <v>1238</v>
      </c>
      <c r="E860" s="755"/>
      <c r="F860" s="755"/>
      <c r="G860" s="756"/>
      <c r="H860" s="757" t="s">
        <v>1033</v>
      </c>
      <c r="I860" s="758"/>
      <c r="J860" s="758"/>
      <c r="K860" s="759"/>
      <c r="L860" s="824" t="s">
        <v>404</v>
      </c>
      <c r="M860" s="825"/>
      <c r="N860" s="825"/>
      <c r="O860" s="826"/>
      <c r="P860" s="757" t="s">
        <v>387</v>
      </c>
      <c r="Q860" s="758"/>
      <c r="R860" s="758"/>
      <c r="S860" s="758"/>
      <c r="T860" s="758"/>
      <c r="U860" s="758"/>
      <c r="V860" s="759"/>
      <c r="W860" s="265">
        <v>0</v>
      </c>
      <c r="X860" s="4" t="s">
        <v>404</v>
      </c>
    </row>
    <row r="861" spans="2:24" ht="24" customHeight="1" thickBot="1">
      <c r="B861" s="732"/>
      <c r="C861" s="752"/>
      <c r="D861" s="754" t="s">
        <v>1244</v>
      </c>
      <c r="E861" s="755"/>
      <c r="F861" s="755"/>
      <c r="G861" s="756"/>
      <c r="H861" s="757" t="s">
        <v>1033</v>
      </c>
      <c r="I861" s="758"/>
      <c r="J861" s="758"/>
      <c r="K861" s="759"/>
      <c r="L861" s="824" t="s">
        <v>404</v>
      </c>
      <c r="M861" s="825"/>
      <c r="N861" s="825"/>
      <c r="O861" s="826"/>
      <c r="P861" s="757" t="s">
        <v>534</v>
      </c>
      <c r="Q861" s="758"/>
      <c r="R861" s="758"/>
      <c r="S861" s="758"/>
      <c r="T861" s="758"/>
      <c r="U861" s="758"/>
      <c r="V861" s="759"/>
      <c r="W861" s="265">
        <v>0</v>
      </c>
      <c r="X861" s="4" t="s">
        <v>404</v>
      </c>
    </row>
    <row r="862" spans="2:24" ht="24" customHeight="1" thickBot="1">
      <c r="B862" s="732"/>
      <c r="C862" s="774"/>
      <c r="D862" s="763" t="s">
        <v>1652</v>
      </c>
      <c r="E862" s="764"/>
      <c r="F862" s="764"/>
      <c r="G862" s="765"/>
      <c r="H862" s="766" t="s">
        <v>2130</v>
      </c>
      <c r="I862" s="767"/>
      <c r="J862" s="767"/>
      <c r="K862" s="768"/>
      <c r="L862" s="824" t="s">
        <v>959</v>
      </c>
      <c r="M862" s="825"/>
      <c r="N862" s="825"/>
      <c r="O862" s="826"/>
      <c r="P862" s="766" t="s">
        <v>535</v>
      </c>
      <c r="Q862" s="767"/>
      <c r="R862" s="767"/>
      <c r="S862" s="767"/>
      <c r="T862" s="767"/>
      <c r="U862" s="767"/>
      <c r="V862" s="768"/>
      <c r="W862" s="265">
        <v>0</v>
      </c>
      <c r="X862" s="4" t="s">
        <v>959</v>
      </c>
    </row>
    <row r="863" spans="2:24" ht="24" customHeight="1" thickBot="1">
      <c r="B863" s="732"/>
      <c r="C863" s="773">
        <v>40</v>
      </c>
      <c r="D863" s="713" t="s">
        <v>1516</v>
      </c>
      <c r="E863" s="714"/>
      <c r="F863" s="714"/>
      <c r="G863" s="715"/>
      <c r="H863" s="716" t="s">
        <v>1141</v>
      </c>
      <c r="I863" s="717"/>
      <c r="J863" s="717"/>
      <c r="K863" s="718"/>
      <c r="L863" s="824" t="s">
        <v>404</v>
      </c>
      <c r="M863" s="825"/>
      <c r="N863" s="825"/>
      <c r="O863" s="826"/>
      <c r="P863" s="716" t="s">
        <v>264</v>
      </c>
      <c r="Q863" s="717"/>
      <c r="R863" s="717"/>
      <c r="S863" s="717"/>
      <c r="T863" s="717"/>
      <c r="U863" s="717"/>
      <c r="V863" s="718"/>
      <c r="W863" s="265">
        <v>0</v>
      </c>
      <c r="X863" s="4" t="s">
        <v>404</v>
      </c>
    </row>
    <row r="864" spans="2:24" ht="24" customHeight="1" thickBot="1">
      <c r="B864" s="732"/>
      <c r="C864" s="752"/>
      <c r="D864" s="754" t="s">
        <v>1196</v>
      </c>
      <c r="E864" s="755"/>
      <c r="F864" s="755"/>
      <c r="G864" s="756"/>
      <c r="H864" s="757" t="s">
        <v>1033</v>
      </c>
      <c r="I864" s="758"/>
      <c r="J864" s="758"/>
      <c r="K864" s="759"/>
      <c r="L864" s="824" t="s">
        <v>404</v>
      </c>
      <c r="M864" s="825"/>
      <c r="N864" s="825"/>
      <c r="O864" s="826"/>
      <c r="P864" s="757" t="s">
        <v>387</v>
      </c>
      <c r="Q864" s="758"/>
      <c r="R864" s="758"/>
      <c r="S864" s="758"/>
      <c r="T864" s="758"/>
      <c r="U864" s="758"/>
      <c r="V864" s="759"/>
      <c r="W864" s="265">
        <v>0</v>
      </c>
      <c r="X864" s="4" t="s">
        <v>404</v>
      </c>
    </row>
    <row r="865" spans="2:27" ht="24" customHeight="1" thickBot="1">
      <c r="B865" s="732"/>
      <c r="C865" s="752"/>
      <c r="D865" s="775" t="s">
        <v>1177</v>
      </c>
      <c r="E865" s="776"/>
      <c r="F865" s="776"/>
      <c r="G865" s="777"/>
      <c r="H865" s="787" t="s">
        <v>2130</v>
      </c>
      <c r="I865" s="788"/>
      <c r="J865" s="788"/>
      <c r="K865" s="789"/>
      <c r="L865" s="824" t="s">
        <v>959</v>
      </c>
      <c r="M865" s="825"/>
      <c r="N865" s="825"/>
      <c r="O865" s="826"/>
      <c r="P865" s="787" t="s">
        <v>535</v>
      </c>
      <c r="Q865" s="788"/>
      <c r="R865" s="788"/>
      <c r="S865" s="788"/>
      <c r="T865" s="788"/>
      <c r="U865" s="788"/>
      <c r="V865" s="789"/>
      <c r="W865" s="265">
        <v>0</v>
      </c>
      <c r="X865" s="4" t="s">
        <v>959</v>
      </c>
    </row>
    <row r="866" spans="2:27" ht="24" customHeight="1" thickBot="1">
      <c r="B866" s="732"/>
      <c r="C866" s="379">
        <v>45</v>
      </c>
      <c r="D866" s="743" t="s">
        <v>866</v>
      </c>
      <c r="E866" s="744"/>
      <c r="F866" s="744"/>
      <c r="G866" s="745"/>
      <c r="H866" s="746" t="s">
        <v>1142</v>
      </c>
      <c r="I866" s="747"/>
      <c r="J866" s="747"/>
      <c r="K866" s="748"/>
      <c r="L866" s="824" t="s">
        <v>959</v>
      </c>
      <c r="M866" s="825"/>
      <c r="N866" s="825"/>
      <c r="O866" s="826"/>
      <c r="P866" s="746" t="s">
        <v>388</v>
      </c>
      <c r="Q866" s="747"/>
      <c r="R866" s="747"/>
      <c r="S866" s="747"/>
      <c r="T866" s="747"/>
      <c r="U866" s="747"/>
      <c r="V866" s="748"/>
      <c r="W866" s="265">
        <v>0</v>
      </c>
      <c r="X866" s="4" t="s">
        <v>959</v>
      </c>
    </row>
    <row r="867" spans="2:27" ht="24" customHeight="1" thickBot="1">
      <c r="B867" s="732"/>
      <c r="C867" s="290">
        <v>50</v>
      </c>
      <c r="D867" s="796" t="s">
        <v>2127</v>
      </c>
      <c r="E867" s="797"/>
      <c r="F867" s="797"/>
      <c r="G867" s="798"/>
      <c r="H867" s="778" t="s">
        <v>1032</v>
      </c>
      <c r="I867" s="779"/>
      <c r="J867" s="779"/>
      <c r="K867" s="780"/>
      <c r="L867" s="824" t="s">
        <v>399</v>
      </c>
      <c r="M867" s="825"/>
      <c r="N867" s="825"/>
      <c r="O867" s="826"/>
      <c r="P867" s="778" t="s">
        <v>278</v>
      </c>
      <c r="Q867" s="779"/>
      <c r="R867" s="779"/>
      <c r="S867" s="779"/>
      <c r="T867" s="779"/>
      <c r="U867" s="779"/>
      <c r="V867" s="780"/>
      <c r="W867" s="265">
        <v>0</v>
      </c>
      <c r="X867" s="4" t="s">
        <v>399</v>
      </c>
    </row>
    <row r="868" spans="2:27" ht="24" customHeight="1" thickBot="1">
      <c r="B868" s="731">
        <v>18</v>
      </c>
      <c r="C868" s="772">
        <v>40</v>
      </c>
      <c r="D868" s="713" t="s">
        <v>1176</v>
      </c>
      <c r="E868" s="714"/>
      <c r="F868" s="714"/>
      <c r="G868" s="715"/>
      <c r="H868" s="716" t="s">
        <v>1143</v>
      </c>
      <c r="I868" s="717"/>
      <c r="J868" s="717"/>
      <c r="K868" s="718"/>
      <c r="L868" s="824" t="s">
        <v>404</v>
      </c>
      <c r="M868" s="825"/>
      <c r="N868" s="825"/>
      <c r="O868" s="826"/>
      <c r="P868" s="716" t="s">
        <v>269</v>
      </c>
      <c r="Q868" s="717"/>
      <c r="R868" s="717"/>
      <c r="S868" s="717"/>
      <c r="T868" s="717"/>
      <c r="U868" s="717"/>
      <c r="V868" s="718"/>
      <c r="W868" s="265">
        <v>0</v>
      </c>
      <c r="X868" s="4" t="s">
        <v>404</v>
      </c>
    </row>
    <row r="869" spans="2:27" ht="24" customHeight="1" thickBot="1">
      <c r="B869" s="733"/>
      <c r="C869" s="753"/>
      <c r="D869" s="722" t="s">
        <v>2128</v>
      </c>
      <c r="E869" s="723"/>
      <c r="F869" s="723"/>
      <c r="G869" s="724"/>
      <c r="H869" s="725" t="s">
        <v>151</v>
      </c>
      <c r="I869" s="726"/>
      <c r="J869" s="726"/>
      <c r="K869" s="727"/>
      <c r="L869" s="824" t="s">
        <v>234</v>
      </c>
      <c r="M869" s="825"/>
      <c r="N869" s="825"/>
      <c r="O869" s="826"/>
      <c r="P869" s="725" t="s">
        <v>263</v>
      </c>
      <c r="Q869" s="726"/>
      <c r="R869" s="726"/>
      <c r="S869" s="726"/>
      <c r="T869" s="726"/>
      <c r="U869" s="726"/>
      <c r="V869" s="727"/>
      <c r="W869" s="265">
        <v>0</v>
      </c>
      <c r="X869" s="4" t="s">
        <v>234</v>
      </c>
    </row>
    <row r="870" spans="2:27" ht="94.5" customHeight="1">
      <c r="B870" s="545" t="s">
        <v>2132</v>
      </c>
      <c r="C870" s="545"/>
      <c r="D870" s="545"/>
      <c r="E870" s="545"/>
      <c r="F870" s="545"/>
      <c r="G870" s="545"/>
      <c r="H870" s="545"/>
      <c r="I870" s="545"/>
      <c r="J870" s="545"/>
      <c r="K870" s="545"/>
      <c r="L870" s="545"/>
      <c r="M870" s="545"/>
      <c r="N870" s="545"/>
      <c r="O870" s="545"/>
      <c r="P870" s="545"/>
      <c r="Q870" s="545"/>
      <c r="R870" s="545"/>
      <c r="S870" s="545"/>
      <c r="T870" s="545"/>
      <c r="U870" s="545"/>
      <c r="V870" s="545"/>
      <c r="W870" s="122"/>
      <c r="X870" s="122"/>
    </row>
    <row r="871" spans="2:27" ht="13.5" customHeight="1">
      <c r="B871" s="39"/>
    </row>
    <row r="872" spans="2:27" ht="14.25" customHeight="1" thickBot="1">
      <c r="B872" s="39"/>
    </row>
    <row r="873" spans="2:27" ht="25.5" customHeight="1" thickTop="1" thickBot="1">
      <c r="B873" s="518" t="s">
        <v>532</v>
      </c>
      <c r="C873" s="519"/>
      <c r="D873" s="519"/>
      <c r="E873" s="519"/>
      <c r="F873" s="519"/>
      <c r="G873" s="519"/>
      <c r="H873" s="519"/>
      <c r="I873" s="519"/>
      <c r="J873" s="519"/>
      <c r="K873" s="519"/>
      <c r="L873" s="519"/>
      <c r="M873" s="519"/>
      <c r="N873" s="519"/>
      <c r="O873" s="519"/>
      <c r="P873" s="519"/>
      <c r="Q873" s="519"/>
      <c r="R873" s="519"/>
      <c r="S873" s="519"/>
      <c r="T873" s="519"/>
      <c r="U873" s="519"/>
      <c r="V873" s="519"/>
      <c r="W873" s="519"/>
      <c r="X873" s="519"/>
      <c r="Y873" s="519"/>
      <c r="Z873" s="519"/>
      <c r="AA873" s="520"/>
    </row>
    <row r="874" spans="2:27" ht="14.25" customHeight="1" thickTop="1">
      <c r="B874" s="24"/>
      <c r="C874" s="24"/>
      <c r="D874" s="24"/>
      <c r="E874" s="24"/>
      <c r="F874" s="82"/>
      <c r="G874" s="24"/>
      <c r="H874" s="82"/>
      <c r="I874" s="24"/>
      <c r="J874" s="82"/>
      <c r="K874" s="24"/>
      <c r="L874" s="82"/>
      <c r="M874" s="24"/>
      <c r="N874" s="82"/>
      <c r="O874" s="24"/>
      <c r="P874" s="82"/>
      <c r="Q874" s="24"/>
      <c r="R874" s="82"/>
      <c r="S874" s="24"/>
      <c r="T874" s="82"/>
      <c r="U874" s="24"/>
      <c r="V874" s="82"/>
      <c r="W874" s="24"/>
      <c r="X874" s="82"/>
      <c r="Y874" s="24"/>
    </row>
    <row r="875" spans="2:27" s="239" customFormat="1" ht="20.100000000000001" customHeight="1" thickBot="1">
      <c r="B875" s="238" t="s">
        <v>1381</v>
      </c>
      <c r="F875" s="240"/>
      <c r="H875" s="240"/>
      <c r="J875" s="240"/>
      <c r="L875" s="240"/>
      <c r="N875" s="240"/>
      <c r="P875" s="240"/>
      <c r="R875" s="240"/>
      <c r="T875" s="240"/>
      <c r="V875" s="240"/>
      <c r="X875" s="240"/>
    </row>
    <row r="876" spans="2:27" ht="20.100000000000001" customHeight="1" thickBot="1">
      <c r="B876" s="531" t="s">
        <v>536</v>
      </c>
      <c r="C876" s="532"/>
      <c r="D876" s="532"/>
      <c r="E876" s="532"/>
      <c r="F876" s="532"/>
      <c r="G876" s="532"/>
      <c r="H876" s="532"/>
      <c r="I876" s="532"/>
      <c r="J876" s="532"/>
      <c r="K876" s="532"/>
      <c r="L876" s="532"/>
      <c r="M876" s="532"/>
      <c r="N876" s="532"/>
      <c r="O876" s="532"/>
      <c r="P876" s="532"/>
      <c r="Q876" s="532"/>
      <c r="R876" s="532"/>
      <c r="S876" s="532"/>
      <c r="T876" s="532"/>
      <c r="U876" s="532"/>
      <c r="V876" s="533"/>
      <c r="X876" s="4"/>
    </row>
    <row r="877" spans="2:27" ht="15" customHeight="1" thickBot="1">
      <c r="B877" s="709" t="s">
        <v>42</v>
      </c>
      <c r="C877" s="710" t="s">
        <v>0</v>
      </c>
      <c r="D877" s="710" t="s">
        <v>524</v>
      </c>
      <c r="E877" s="710"/>
      <c r="F877" s="710"/>
      <c r="G877" s="710"/>
      <c r="H877" s="710" t="s">
        <v>491</v>
      </c>
      <c r="I877" s="710"/>
      <c r="J877" s="710"/>
      <c r="K877" s="710"/>
      <c r="L877" s="710"/>
      <c r="M877" s="710"/>
      <c r="N877" s="710"/>
      <c r="O877" s="710"/>
      <c r="P877" s="710" t="s">
        <v>43</v>
      </c>
      <c r="Q877" s="710"/>
      <c r="R877" s="710"/>
      <c r="S877" s="710"/>
      <c r="T877" s="710"/>
      <c r="U877" s="710"/>
      <c r="V877" s="710"/>
      <c r="X877" s="4"/>
    </row>
    <row r="878" spans="2:27" ht="15" customHeight="1" thickBot="1">
      <c r="B878" s="709"/>
      <c r="C878" s="710"/>
      <c r="D878" s="710"/>
      <c r="E878" s="710"/>
      <c r="F878" s="710"/>
      <c r="G878" s="710"/>
      <c r="H878" s="710"/>
      <c r="I878" s="710"/>
      <c r="J878" s="710"/>
      <c r="K878" s="710"/>
      <c r="L878" s="710"/>
      <c r="M878" s="710"/>
      <c r="N878" s="710"/>
      <c r="O878" s="710"/>
      <c r="P878" s="710"/>
      <c r="Q878" s="710"/>
      <c r="R878" s="710"/>
      <c r="S878" s="710"/>
      <c r="T878" s="710"/>
      <c r="U878" s="710"/>
      <c r="V878" s="710"/>
      <c r="X878" s="4"/>
    </row>
    <row r="879" spans="2:27" ht="23.1" customHeight="1" thickBot="1">
      <c r="B879" s="731">
        <v>18</v>
      </c>
      <c r="C879" s="524">
        <v>45</v>
      </c>
      <c r="D879" s="800" t="s">
        <v>702</v>
      </c>
      <c r="E879" s="801"/>
      <c r="F879" s="801"/>
      <c r="G879" s="802"/>
      <c r="H879" s="800" t="s">
        <v>1141</v>
      </c>
      <c r="I879" s="801"/>
      <c r="J879" s="801"/>
      <c r="K879" s="802"/>
      <c r="L879" s="803" t="s">
        <v>404</v>
      </c>
      <c r="M879" s="804"/>
      <c r="N879" s="804"/>
      <c r="O879" s="805"/>
      <c r="P879" s="800" t="s">
        <v>264</v>
      </c>
      <c r="Q879" s="801"/>
      <c r="R879" s="801"/>
      <c r="S879" s="801"/>
      <c r="T879" s="801"/>
      <c r="U879" s="801"/>
      <c r="V879" s="802"/>
      <c r="W879" s="265">
        <v>0</v>
      </c>
      <c r="X879" s="4" t="s">
        <v>404</v>
      </c>
    </row>
    <row r="880" spans="2:27" ht="23.1" customHeight="1" thickBot="1">
      <c r="B880" s="732"/>
      <c r="C880" s="799"/>
      <c r="D880" s="766" t="s">
        <v>703</v>
      </c>
      <c r="E880" s="767"/>
      <c r="F880" s="767"/>
      <c r="G880" s="768"/>
      <c r="H880" s="766" t="s">
        <v>1140</v>
      </c>
      <c r="I880" s="767"/>
      <c r="J880" s="767"/>
      <c r="K880" s="768"/>
      <c r="L880" s="803" t="s">
        <v>234</v>
      </c>
      <c r="M880" s="804"/>
      <c r="N880" s="804"/>
      <c r="O880" s="805"/>
      <c r="P880" s="766" t="s">
        <v>266</v>
      </c>
      <c r="Q880" s="767"/>
      <c r="R880" s="767"/>
      <c r="S880" s="767"/>
      <c r="T880" s="767"/>
      <c r="U880" s="767"/>
      <c r="V880" s="768"/>
      <c r="W880" s="265">
        <v>0</v>
      </c>
      <c r="X880" s="4" t="s">
        <v>234</v>
      </c>
    </row>
    <row r="881" spans="2:24" ht="23.1" customHeight="1" thickBot="1">
      <c r="B881" s="732"/>
      <c r="C881" s="809">
        <v>50</v>
      </c>
      <c r="D881" s="810" t="s">
        <v>867</v>
      </c>
      <c r="E881" s="811"/>
      <c r="F881" s="811"/>
      <c r="G881" s="812"/>
      <c r="H881" s="787" t="s">
        <v>1042</v>
      </c>
      <c r="I881" s="788"/>
      <c r="J881" s="788"/>
      <c r="K881" s="789"/>
      <c r="L881" s="975" t="s">
        <v>251</v>
      </c>
      <c r="M881" s="976"/>
      <c r="N881" s="976"/>
      <c r="O881" s="977"/>
      <c r="P881" s="810" t="s">
        <v>871</v>
      </c>
      <c r="Q881" s="811"/>
      <c r="R881" s="811"/>
      <c r="S881" s="811"/>
      <c r="T881" s="811"/>
      <c r="U881" s="811"/>
      <c r="V881" s="812"/>
      <c r="W881" s="265" t="s">
        <v>2154</v>
      </c>
      <c r="X881" s="4" t="s">
        <v>251</v>
      </c>
    </row>
    <row r="882" spans="2:24" ht="23.1" customHeight="1" thickBot="1">
      <c r="B882" s="732"/>
      <c r="C882" s="525"/>
      <c r="D882" s="757" t="s">
        <v>868</v>
      </c>
      <c r="E882" s="758"/>
      <c r="F882" s="758"/>
      <c r="G882" s="759"/>
      <c r="H882" s="757" t="s">
        <v>1144</v>
      </c>
      <c r="I882" s="758"/>
      <c r="J882" s="758"/>
      <c r="K882" s="759"/>
      <c r="L882" s="803" t="s">
        <v>234</v>
      </c>
      <c r="M882" s="804"/>
      <c r="N882" s="804"/>
      <c r="O882" s="805"/>
      <c r="P882" s="757" t="s">
        <v>537</v>
      </c>
      <c r="Q882" s="758"/>
      <c r="R882" s="758"/>
      <c r="S882" s="758"/>
      <c r="T882" s="758"/>
      <c r="U882" s="758"/>
      <c r="V882" s="759"/>
      <c r="W882" s="265">
        <v>0</v>
      </c>
      <c r="X882" s="4" t="s">
        <v>234</v>
      </c>
    </row>
    <row r="883" spans="2:24" ht="23.1" customHeight="1" thickBot="1">
      <c r="B883" s="732"/>
      <c r="C883" s="525"/>
      <c r="D883" s="757" t="s">
        <v>869</v>
      </c>
      <c r="E883" s="758"/>
      <c r="F883" s="758"/>
      <c r="G883" s="759"/>
      <c r="H883" s="757" t="s">
        <v>180</v>
      </c>
      <c r="I883" s="758"/>
      <c r="J883" s="758"/>
      <c r="K883" s="759"/>
      <c r="L883" s="803" t="s">
        <v>234</v>
      </c>
      <c r="M883" s="804"/>
      <c r="N883" s="804"/>
      <c r="O883" s="805"/>
      <c r="P883" s="757" t="s">
        <v>267</v>
      </c>
      <c r="Q883" s="758"/>
      <c r="R883" s="758"/>
      <c r="S883" s="758"/>
      <c r="T883" s="758"/>
      <c r="U883" s="758"/>
      <c r="V883" s="759"/>
      <c r="W883" s="265">
        <v>0</v>
      </c>
      <c r="X883" s="4" t="s">
        <v>234</v>
      </c>
    </row>
    <row r="884" spans="2:24" ht="23.1" customHeight="1" thickBot="1">
      <c r="B884" s="732"/>
      <c r="C884" s="799"/>
      <c r="D884" s="757" t="s">
        <v>870</v>
      </c>
      <c r="E884" s="758"/>
      <c r="F884" s="758"/>
      <c r="G884" s="759"/>
      <c r="H884" s="757" t="s">
        <v>180</v>
      </c>
      <c r="I884" s="758"/>
      <c r="J884" s="758"/>
      <c r="K884" s="759"/>
      <c r="L884" s="803" t="s">
        <v>234</v>
      </c>
      <c r="M884" s="804"/>
      <c r="N884" s="804"/>
      <c r="O884" s="805"/>
      <c r="P884" s="757" t="s">
        <v>268</v>
      </c>
      <c r="Q884" s="758"/>
      <c r="R884" s="758"/>
      <c r="S884" s="758"/>
      <c r="T884" s="758"/>
      <c r="U884" s="758"/>
      <c r="V884" s="759"/>
      <c r="W884" s="265">
        <v>0</v>
      </c>
      <c r="X884" s="4" t="s">
        <v>234</v>
      </c>
    </row>
    <row r="885" spans="2:24" ht="23.1" customHeight="1" thickBot="1">
      <c r="B885" s="733"/>
      <c r="C885" s="409">
        <v>60</v>
      </c>
      <c r="D885" s="725" t="s">
        <v>1356</v>
      </c>
      <c r="E885" s="726"/>
      <c r="F885" s="726"/>
      <c r="G885" s="727"/>
      <c r="H885" s="725" t="s">
        <v>1382</v>
      </c>
      <c r="I885" s="726"/>
      <c r="J885" s="726"/>
      <c r="K885" s="727"/>
      <c r="L885" s="975" t="s">
        <v>667</v>
      </c>
      <c r="M885" s="976"/>
      <c r="N885" s="976"/>
      <c r="O885" s="977"/>
      <c r="P885" s="725" t="s">
        <v>1355</v>
      </c>
      <c r="Q885" s="726"/>
      <c r="R885" s="726"/>
      <c r="S885" s="726"/>
      <c r="T885" s="726"/>
      <c r="U885" s="726"/>
      <c r="V885" s="727"/>
      <c r="W885" s="265" t="s">
        <v>2154</v>
      </c>
      <c r="X885" s="4" t="s">
        <v>667</v>
      </c>
    </row>
    <row r="886" spans="2:24" ht="23.1" customHeight="1" thickBot="1">
      <c r="B886" s="731">
        <v>17</v>
      </c>
      <c r="C886" s="378">
        <v>40</v>
      </c>
      <c r="D886" s="806" t="s">
        <v>1040</v>
      </c>
      <c r="E886" s="807"/>
      <c r="F886" s="807"/>
      <c r="G886" s="808"/>
      <c r="H886" s="806" t="s">
        <v>252</v>
      </c>
      <c r="I886" s="807"/>
      <c r="J886" s="807"/>
      <c r="K886" s="808"/>
      <c r="L886" s="803" t="s">
        <v>404</v>
      </c>
      <c r="M886" s="804"/>
      <c r="N886" s="804"/>
      <c r="O886" s="805"/>
      <c r="P886" s="806" t="s">
        <v>273</v>
      </c>
      <c r="Q886" s="807"/>
      <c r="R886" s="807"/>
      <c r="S886" s="807"/>
      <c r="T886" s="807"/>
      <c r="U886" s="807"/>
      <c r="V886" s="808"/>
      <c r="W886" s="265">
        <v>0</v>
      </c>
      <c r="X886" s="4" t="s">
        <v>404</v>
      </c>
    </row>
    <row r="887" spans="2:24" ht="23.1" customHeight="1" thickBot="1">
      <c r="B887" s="732"/>
      <c r="C887" s="272">
        <v>45</v>
      </c>
      <c r="D887" s="766" t="s">
        <v>704</v>
      </c>
      <c r="E887" s="767"/>
      <c r="F887" s="767"/>
      <c r="G887" s="768"/>
      <c r="H887" s="806" t="s">
        <v>1145</v>
      </c>
      <c r="I887" s="807"/>
      <c r="J887" s="807"/>
      <c r="K887" s="808"/>
      <c r="L887" s="803" t="s">
        <v>404</v>
      </c>
      <c r="M887" s="804"/>
      <c r="N887" s="804"/>
      <c r="O887" s="805"/>
      <c r="P887" s="766" t="s">
        <v>269</v>
      </c>
      <c r="Q887" s="767"/>
      <c r="R887" s="767"/>
      <c r="S887" s="767"/>
      <c r="T887" s="767"/>
      <c r="U887" s="767"/>
      <c r="V887" s="768"/>
      <c r="W887" s="265">
        <v>0</v>
      </c>
      <c r="X887" s="4" t="s">
        <v>404</v>
      </c>
    </row>
    <row r="888" spans="2:24" ht="23.1" customHeight="1" thickBot="1">
      <c r="B888" s="732"/>
      <c r="C888" s="378">
        <v>50</v>
      </c>
      <c r="D888" s="766" t="s">
        <v>705</v>
      </c>
      <c r="E888" s="767"/>
      <c r="F888" s="767"/>
      <c r="G888" s="768"/>
      <c r="H888" s="806" t="s">
        <v>1141</v>
      </c>
      <c r="I888" s="807"/>
      <c r="J888" s="807"/>
      <c r="K888" s="808"/>
      <c r="L888" s="803" t="s">
        <v>404</v>
      </c>
      <c r="M888" s="804"/>
      <c r="N888" s="804"/>
      <c r="O888" s="805"/>
      <c r="P888" s="766" t="s">
        <v>264</v>
      </c>
      <c r="Q888" s="767"/>
      <c r="R888" s="767"/>
      <c r="S888" s="767"/>
      <c r="T888" s="767"/>
      <c r="U888" s="767"/>
      <c r="V888" s="768"/>
      <c r="W888" s="265">
        <v>0</v>
      </c>
      <c r="X888" s="4" t="s">
        <v>404</v>
      </c>
    </row>
    <row r="889" spans="2:24" ht="23.1" customHeight="1" thickBot="1">
      <c r="B889" s="732"/>
      <c r="C889" s="809">
        <v>55</v>
      </c>
      <c r="D889" s="810" t="s">
        <v>706</v>
      </c>
      <c r="E889" s="811"/>
      <c r="F889" s="811"/>
      <c r="G889" s="812"/>
      <c r="H889" s="810" t="s">
        <v>1146</v>
      </c>
      <c r="I889" s="811"/>
      <c r="J889" s="811"/>
      <c r="K889" s="812"/>
      <c r="L889" s="803" t="s">
        <v>693</v>
      </c>
      <c r="M889" s="804"/>
      <c r="N889" s="804"/>
      <c r="O889" s="805"/>
      <c r="P889" s="810" t="s">
        <v>264</v>
      </c>
      <c r="Q889" s="811"/>
      <c r="R889" s="811"/>
      <c r="S889" s="811"/>
      <c r="T889" s="811"/>
      <c r="U889" s="811"/>
      <c r="V889" s="812"/>
      <c r="W889" s="265">
        <v>0</v>
      </c>
      <c r="X889" s="4" t="s">
        <v>693</v>
      </c>
    </row>
    <row r="890" spans="2:24" ht="23.1" customHeight="1" thickBot="1">
      <c r="B890" s="732"/>
      <c r="C890" s="525"/>
      <c r="D890" s="757" t="s">
        <v>737</v>
      </c>
      <c r="E890" s="758"/>
      <c r="F890" s="758"/>
      <c r="G890" s="759"/>
      <c r="H890" s="716" t="s">
        <v>738</v>
      </c>
      <c r="I890" s="717"/>
      <c r="J890" s="717"/>
      <c r="K890" s="718"/>
      <c r="L890" s="975" t="s">
        <v>758</v>
      </c>
      <c r="M890" s="976"/>
      <c r="N890" s="976"/>
      <c r="O890" s="977"/>
      <c r="P890" s="757" t="s">
        <v>739</v>
      </c>
      <c r="Q890" s="758"/>
      <c r="R890" s="758"/>
      <c r="S890" s="758"/>
      <c r="T890" s="758"/>
      <c r="U890" s="758"/>
      <c r="V890" s="759"/>
      <c r="W890" s="265" t="s">
        <v>2154</v>
      </c>
      <c r="X890" s="4" t="s">
        <v>758</v>
      </c>
    </row>
    <row r="891" spans="2:24" ht="23.1" customHeight="1" thickBot="1">
      <c r="B891" s="732"/>
      <c r="C891" s="525"/>
      <c r="D891" s="757" t="s">
        <v>707</v>
      </c>
      <c r="E891" s="758"/>
      <c r="F891" s="758"/>
      <c r="G891" s="759"/>
      <c r="H891" s="757" t="s">
        <v>1043</v>
      </c>
      <c r="I891" s="758"/>
      <c r="J891" s="758"/>
      <c r="K891" s="759"/>
      <c r="L891" s="803" t="s">
        <v>959</v>
      </c>
      <c r="M891" s="804"/>
      <c r="N891" s="804"/>
      <c r="O891" s="805"/>
      <c r="P891" s="757" t="s">
        <v>538</v>
      </c>
      <c r="Q891" s="758"/>
      <c r="R891" s="758"/>
      <c r="S891" s="758"/>
      <c r="T891" s="758"/>
      <c r="U891" s="758"/>
      <c r="V891" s="759"/>
      <c r="W891" s="265">
        <v>0</v>
      </c>
      <c r="X891" s="4" t="s">
        <v>959</v>
      </c>
    </row>
    <row r="892" spans="2:24" ht="23.1" customHeight="1" thickBot="1">
      <c r="B892" s="732"/>
      <c r="C892" s="525"/>
      <c r="D892" s="787" t="s">
        <v>708</v>
      </c>
      <c r="E892" s="788"/>
      <c r="F892" s="788"/>
      <c r="G892" s="789"/>
      <c r="H892" s="716" t="s">
        <v>1147</v>
      </c>
      <c r="I892" s="717"/>
      <c r="J892" s="717"/>
      <c r="K892" s="718"/>
      <c r="L892" s="803" t="s">
        <v>404</v>
      </c>
      <c r="M892" s="804"/>
      <c r="N892" s="804"/>
      <c r="O892" s="805"/>
      <c r="P892" s="757" t="s">
        <v>270</v>
      </c>
      <c r="Q892" s="758"/>
      <c r="R892" s="758"/>
      <c r="S892" s="758"/>
      <c r="T892" s="758"/>
      <c r="U892" s="758"/>
      <c r="V892" s="759"/>
      <c r="W892" s="265">
        <v>0</v>
      </c>
      <c r="X892" s="4" t="s">
        <v>404</v>
      </c>
    </row>
    <row r="893" spans="2:24" ht="23.1" customHeight="1" thickBot="1">
      <c r="B893" s="732"/>
      <c r="C893" s="799"/>
      <c r="D893" s="806"/>
      <c r="E893" s="807"/>
      <c r="F893" s="807"/>
      <c r="G893" s="808"/>
      <c r="H893" s="806" t="s">
        <v>576</v>
      </c>
      <c r="I893" s="807"/>
      <c r="J893" s="807"/>
      <c r="K893" s="808"/>
      <c r="L893" s="803" t="s">
        <v>397</v>
      </c>
      <c r="M893" s="804"/>
      <c r="N893" s="804"/>
      <c r="O893" s="805"/>
      <c r="P893" s="766" t="s">
        <v>271</v>
      </c>
      <c r="Q893" s="767"/>
      <c r="R893" s="767"/>
      <c r="S893" s="767"/>
      <c r="T893" s="767"/>
      <c r="U893" s="767"/>
      <c r="V893" s="768"/>
      <c r="W893" s="265">
        <v>0</v>
      </c>
      <c r="X893" s="4" t="s">
        <v>397</v>
      </c>
    </row>
    <row r="894" spans="2:24" ht="23.1" customHeight="1" thickBot="1">
      <c r="B894" s="733"/>
      <c r="C894" s="252">
        <v>65</v>
      </c>
      <c r="D894" s="781" t="s">
        <v>1041</v>
      </c>
      <c r="E894" s="782"/>
      <c r="F894" s="782"/>
      <c r="G894" s="783"/>
      <c r="H894" s="778" t="s">
        <v>152</v>
      </c>
      <c r="I894" s="779"/>
      <c r="J894" s="779"/>
      <c r="K894" s="780"/>
      <c r="L894" s="803" t="s">
        <v>152</v>
      </c>
      <c r="M894" s="804"/>
      <c r="N894" s="804"/>
      <c r="O894" s="805"/>
      <c r="P894" s="725" t="s">
        <v>272</v>
      </c>
      <c r="Q894" s="726"/>
      <c r="R894" s="726"/>
      <c r="S894" s="726"/>
      <c r="T894" s="726"/>
      <c r="U894" s="726"/>
      <c r="V894" s="727"/>
      <c r="W894" s="265">
        <v>0</v>
      </c>
      <c r="X894" s="4" t="s">
        <v>152</v>
      </c>
    </row>
    <row r="895" spans="2:24" ht="23.1" customHeight="1" thickBot="1">
      <c r="B895" s="732">
        <v>16</v>
      </c>
      <c r="C895" s="819">
        <v>55</v>
      </c>
      <c r="D895" s="757" t="s">
        <v>709</v>
      </c>
      <c r="E895" s="758"/>
      <c r="F895" s="758"/>
      <c r="G895" s="759"/>
      <c r="H895" s="757" t="s">
        <v>252</v>
      </c>
      <c r="I895" s="758"/>
      <c r="J895" s="758"/>
      <c r="K895" s="759"/>
      <c r="L895" s="803" t="s">
        <v>404</v>
      </c>
      <c r="M895" s="804"/>
      <c r="N895" s="804"/>
      <c r="O895" s="805"/>
      <c r="P895" s="757" t="s">
        <v>269</v>
      </c>
      <c r="Q895" s="758"/>
      <c r="R895" s="758"/>
      <c r="S895" s="758"/>
      <c r="T895" s="758"/>
      <c r="U895" s="758"/>
      <c r="V895" s="759"/>
      <c r="W895" s="265">
        <v>0</v>
      </c>
      <c r="X895" s="4" t="s">
        <v>404</v>
      </c>
    </row>
    <row r="896" spans="2:24" ht="23.1" customHeight="1" thickBot="1">
      <c r="B896" s="732"/>
      <c r="C896" s="819"/>
      <c r="D896" s="716" t="s">
        <v>2133</v>
      </c>
      <c r="E896" s="717"/>
      <c r="F896" s="717"/>
      <c r="G896" s="718"/>
      <c r="H896" s="757" t="s">
        <v>1051</v>
      </c>
      <c r="I896" s="758"/>
      <c r="J896" s="758"/>
      <c r="K896" s="759"/>
      <c r="L896" s="975" t="s">
        <v>930</v>
      </c>
      <c r="M896" s="976"/>
      <c r="N896" s="976"/>
      <c r="O896" s="977"/>
      <c r="P896" s="372" t="s">
        <v>1098</v>
      </c>
      <c r="Q896" s="373"/>
      <c r="R896" s="373"/>
      <c r="S896" s="373"/>
      <c r="T896" s="373"/>
      <c r="U896" s="373"/>
      <c r="V896" s="374"/>
      <c r="W896" s="265" t="s">
        <v>2154</v>
      </c>
      <c r="X896" s="4" t="s">
        <v>930</v>
      </c>
    </row>
    <row r="897" spans="2:27" ht="23.1" customHeight="1" thickBot="1">
      <c r="B897" s="732"/>
      <c r="C897" s="820"/>
      <c r="D897" s="766" t="s">
        <v>710</v>
      </c>
      <c r="E897" s="767"/>
      <c r="F897" s="767"/>
      <c r="G897" s="768"/>
      <c r="H897" s="806" t="s">
        <v>578</v>
      </c>
      <c r="I897" s="807"/>
      <c r="J897" s="807"/>
      <c r="K897" s="808"/>
      <c r="L897" s="803" t="s">
        <v>397</v>
      </c>
      <c r="M897" s="804"/>
      <c r="N897" s="804"/>
      <c r="O897" s="805"/>
      <c r="P897" s="766" t="s">
        <v>762</v>
      </c>
      <c r="Q897" s="767"/>
      <c r="R897" s="767"/>
      <c r="S897" s="767"/>
      <c r="T897" s="767"/>
      <c r="U897" s="767"/>
      <c r="V897" s="768"/>
      <c r="W897" s="265">
        <v>0</v>
      </c>
      <c r="X897" s="4" t="s">
        <v>397</v>
      </c>
    </row>
    <row r="898" spans="2:27" ht="23.1" customHeight="1" thickBot="1">
      <c r="B898" s="338">
        <v>15</v>
      </c>
      <c r="C898" s="235">
        <v>60</v>
      </c>
      <c r="D898" s="312" t="s">
        <v>711</v>
      </c>
      <c r="E898" s="313"/>
      <c r="F898" s="313"/>
      <c r="G898" s="314"/>
      <c r="H898" s="821" t="s">
        <v>579</v>
      </c>
      <c r="I898" s="822"/>
      <c r="J898" s="822"/>
      <c r="K898" s="823"/>
      <c r="L898" s="803" t="s">
        <v>693</v>
      </c>
      <c r="M898" s="804"/>
      <c r="N898" s="804"/>
      <c r="O898" s="805"/>
      <c r="P898" s="821" t="s">
        <v>273</v>
      </c>
      <c r="Q898" s="822"/>
      <c r="R898" s="822"/>
      <c r="S898" s="822"/>
      <c r="T898" s="822"/>
      <c r="U898" s="822"/>
      <c r="V898" s="823"/>
      <c r="W898" s="265">
        <v>0</v>
      </c>
      <c r="X898" s="4" t="s">
        <v>693</v>
      </c>
    </row>
    <row r="899" spans="2:27" ht="99" customHeight="1">
      <c r="B899" s="545" t="s">
        <v>2134</v>
      </c>
      <c r="C899" s="545"/>
      <c r="D899" s="545"/>
      <c r="E899" s="545"/>
      <c r="F899" s="545"/>
      <c r="G899" s="545"/>
      <c r="H899" s="545"/>
      <c r="I899" s="545"/>
      <c r="J899" s="545"/>
      <c r="K899" s="545"/>
      <c r="L899" s="545"/>
      <c r="M899" s="545"/>
      <c r="N899" s="545"/>
      <c r="O899" s="545"/>
      <c r="P899" s="545"/>
      <c r="Q899" s="545"/>
      <c r="R899" s="545"/>
      <c r="S899" s="545"/>
      <c r="T899" s="545"/>
      <c r="U899" s="545"/>
      <c r="V899" s="545"/>
      <c r="W899" s="122"/>
      <c r="X899" s="122"/>
      <c r="Y899" s="24"/>
    </row>
    <row r="900" spans="2:27" ht="13.5" customHeight="1">
      <c r="C900" s="24"/>
      <c r="D900" s="24"/>
      <c r="E900" s="24"/>
      <c r="F900" s="82"/>
      <c r="G900" s="24"/>
      <c r="H900" s="82"/>
      <c r="I900" s="24"/>
      <c r="J900" s="82"/>
      <c r="K900" s="24"/>
      <c r="L900" s="82"/>
      <c r="M900" s="24"/>
      <c r="N900" s="82"/>
      <c r="O900" s="24"/>
      <c r="P900" s="82"/>
      <c r="Q900" s="24"/>
      <c r="R900" s="82"/>
      <c r="S900" s="24"/>
      <c r="T900" s="82"/>
      <c r="U900" s="24"/>
      <c r="V900" s="82"/>
      <c r="W900" s="24"/>
      <c r="X900" s="82"/>
      <c r="Y900" s="24"/>
    </row>
    <row r="901" spans="2:27" ht="14.25" customHeight="1" thickBot="1">
      <c r="B901" s="39"/>
    </row>
    <row r="902" spans="2:27" ht="25.5" customHeight="1" thickTop="1" thickBot="1">
      <c r="B902" s="518" t="s">
        <v>580</v>
      </c>
      <c r="C902" s="519"/>
      <c r="D902" s="519"/>
      <c r="E902" s="519"/>
      <c r="F902" s="519"/>
      <c r="G902" s="519"/>
      <c r="H902" s="519"/>
      <c r="I902" s="519"/>
      <c r="J902" s="519"/>
      <c r="K902" s="519"/>
      <c r="L902" s="519"/>
      <c r="M902" s="519"/>
      <c r="N902" s="519"/>
      <c r="O902" s="519"/>
      <c r="P902" s="519"/>
      <c r="Q902" s="519"/>
      <c r="R902" s="519"/>
      <c r="S902" s="519"/>
      <c r="T902" s="519"/>
      <c r="U902" s="519"/>
      <c r="V902" s="519"/>
      <c r="W902" s="519"/>
      <c r="X902" s="519"/>
      <c r="Y902" s="519"/>
      <c r="Z902" s="519"/>
      <c r="AA902" s="520"/>
    </row>
    <row r="903" spans="2:27" ht="14.25" customHeight="1" thickTop="1">
      <c r="B903" s="24"/>
      <c r="C903" s="24"/>
      <c r="D903" s="24"/>
      <c r="E903" s="24"/>
      <c r="F903" s="82"/>
      <c r="G903" s="24"/>
      <c r="H903" s="82"/>
      <c r="I903" s="24"/>
      <c r="J903" s="82"/>
      <c r="K903" s="24"/>
      <c r="L903" s="82"/>
      <c r="M903" s="24"/>
      <c r="N903" s="82"/>
      <c r="O903" s="24"/>
      <c r="P903" s="82"/>
      <c r="Q903" s="24"/>
      <c r="R903" s="82"/>
      <c r="S903" s="24"/>
      <c r="T903" s="82"/>
      <c r="U903" s="24"/>
      <c r="V903" s="82"/>
      <c r="W903" s="24"/>
      <c r="X903" s="82"/>
      <c r="Y903" s="24"/>
    </row>
    <row r="904" spans="2:27" s="239" customFormat="1" ht="20.100000000000001" customHeight="1" thickBot="1">
      <c r="B904" s="241" t="s">
        <v>653</v>
      </c>
      <c r="C904" s="24"/>
      <c r="D904" s="24"/>
      <c r="E904" s="24"/>
      <c r="F904" s="82"/>
      <c r="G904" s="24"/>
      <c r="H904" s="82"/>
      <c r="I904" s="24"/>
      <c r="J904" s="82"/>
      <c r="K904" s="24"/>
      <c r="L904" s="82"/>
      <c r="M904" s="24"/>
      <c r="N904" s="82"/>
      <c r="O904" s="24"/>
      <c r="P904" s="82"/>
      <c r="Q904" s="24"/>
      <c r="R904" s="82"/>
      <c r="S904" s="24"/>
      <c r="T904" s="82"/>
      <c r="U904" s="24"/>
      <c r="V904" s="82"/>
      <c r="W904" s="24"/>
      <c r="X904" s="82"/>
      <c r="Y904" s="24"/>
    </row>
    <row r="905" spans="2:27" ht="20.100000000000001" customHeight="1" thickBot="1">
      <c r="B905" s="531" t="s">
        <v>453</v>
      </c>
      <c r="C905" s="532"/>
      <c r="D905" s="532"/>
      <c r="E905" s="532"/>
      <c r="F905" s="532"/>
      <c r="G905" s="532"/>
      <c r="H905" s="532"/>
      <c r="I905" s="532"/>
      <c r="J905" s="532"/>
      <c r="K905" s="532"/>
      <c r="L905" s="532"/>
      <c r="M905" s="532"/>
      <c r="N905" s="532"/>
      <c r="O905" s="532"/>
      <c r="P905" s="532"/>
      <c r="Q905" s="532"/>
      <c r="R905" s="532"/>
      <c r="S905" s="532"/>
      <c r="T905" s="532"/>
      <c r="U905" s="533"/>
      <c r="V905" s="10"/>
      <c r="X905" s="4"/>
    </row>
    <row r="906" spans="2:27" ht="30" customHeight="1" thickBot="1">
      <c r="B906" s="622" t="s">
        <v>581</v>
      </c>
      <c r="C906" s="623"/>
      <c r="D906" s="623"/>
      <c r="E906" s="623"/>
      <c r="F906" s="623"/>
      <c r="G906" s="624"/>
      <c r="H906" s="710" t="s">
        <v>524</v>
      </c>
      <c r="I906" s="710"/>
      <c r="J906" s="710"/>
      <c r="K906" s="710"/>
      <c r="L906" s="710"/>
      <c r="M906" s="710" t="s">
        <v>491</v>
      </c>
      <c r="N906" s="710"/>
      <c r="O906" s="710"/>
      <c r="P906" s="710"/>
      <c r="Q906" s="710"/>
      <c r="R906" s="710"/>
      <c r="S906" s="710"/>
      <c r="T906" s="710"/>
      <c r="U906" s="710"/>
      <c r="X906" s="4"/>
    </row>
    <row r="907" spans="2:27" ht="23.1" customHeight="1" thickBot="1">
      <c r="B907" s="737" t="s">
        <v>872</v>
      </c>
      <c r="C907" s="738"/>
      <c r="D907" s="738"/>
      <c r="E907" s="738"/>
      <c r="F907" s="738"/>
      <c r="G907" s="739"/>
      <c r="H907" s="800" t="s">
        <v>740</v>
      </c>
      <c r="I907" s="801"/>
      <c r="J907" s="801"/>
      <c r="K907" s="801"/>
      <c r="L907" s="802"/>
      <c r="M907" s="800" t="s">
        <v>323</v>
      </c>
      <c r="N907" s="801"/>
      <c r="O907" s="801"/>
      <c r="P907" s="801"/>
      <c r="Q907" s="802"/>
      <c r="R907" s="839" t="s">
        <v>401</v>
      </c>
      <c r="S907" s="840"/>
      <c r="T907" s="840"/>
      <c r="U907" s="841"/>
      <c r="V907" s="83"/>
      <c r="W907" s="4" t="s">
        <v>401</v>
      </c>
      <c r="X907" s="4"/>
    </row>
    <row r="908" spans="2:27" ht="23.1" customHeight="1" thickBot="1">
      <c r="B908" s="830"/>
      <c r="C908" s="831"/>
      <c r="D908" s="831"/>
      <c r="E908" s="831"/>
      <c r="F908" s="831"/>
      <c r="G908" s="832"/>
      <c r="H908" s="766" t="s">
        <v>741</v>
      </c>
      <c r="I908" s="767"/>
      <c r="J908" s="767"/>
      <c r="K908" s="767"/>
      <c r="L908" s="768"/>
      <c r="M908" s="766"/>
      <c r="N908" s="767"/>
      <c r="O908" s="767"/>
      <c r="P908" s="767"/>
      <c r="Q908" s="768"/>
      <c r="R908" s="839" t="s">
        <v>401</v>
      </c>
      <c r="S908" s="840"/>
      <c r="T908" s="840"/>
      <c r="U908" s="841"/>
      <c r="V908" s="83"/>
      <c r="W908" s="4" t="s">
        <v>401</v>
      </c>
      <c r="X908" s="4"/>
    </row>
    <row r="909" spans="2:27" ht="23.1" customHeight="1" thickBot="1">
      <c r="B909" s="746" t="s">
        <v>1148</v>
      </c>
      <c r="C909" s="747"/>
      <c r="D909" s="747"/>
      <c r="E909" s="747"/>
      <c r="F909" s="747"/>
      <c r="G909" s="748"/>
      <c r="H909" s="757" t="s">
        <v>741</v>
      </c>
      <c r="I909" s="758"/>
      <c r="J909" s="758"/>
      <c r="K909" s="758"/>
      <c r="L909" s="759"/>
      <c r="M909" s="746" t="s">
        <v>323</v>
      </c>
      <c r="N909" s="747"/>
      <c r="O909" s="747"/>
      <c r="P909" s="747"/>
      <c r="Q909" s="748"/>
      <c r="R909" s="839" t="s">
        <v>401</v>
      </c>
      <c r="S909" s="840"/>
      <c r="T909" s="840"/>
      <c r="U909" s="841"/>
      <c r="V909" s="83"/>
      <c r="W909" s="4" t="s">
        <v>401</v>
      </c>
      <c r="X909" s="4"/>
    </row>
    <row r="910" spans="2:27" ht="23.1" customHeight="1" thickBot="1">
      <c r="B910" s="830" t="s">
        <v>674</v>
      </c>
      <c r="C910" s="831"/>
      <c r="D910" s="831"/>
      <c r="E910" s="831"/>
      <c r="F910" s="831"/>
      <c r="G910" s="832"/>
      <c r="H910" s="810" t="s">
        <v>742</v>
      </c>
      <c r="I910" s="811"/>
      <c r="J910" s="811"/>
      <c r="K910" s="811"/>
      <c r="L910" s="812"/>
      <c r="M910" s="810" t="s">
        <v>323</v>
      </c>
      <c r="N910" s="811"/>
      <c r="O910" s="811"/>
      <c r="P910" s="811"/>
      <c r="Q910" s="812"/>
      <c r="R910" s="839" t="s">
        <v>401</v>
      </c>
      <c r="S910" s="840"/>
      <c r="T910" s="840"/>
      <c r="U910" s="841"/>
      <c r="V910" s="83"/>
      <c r="W910" s="4" t="s">
        <v>401</v>
      </c>
      <c r="X910" s="4"/>
    </row>
    <row r="911" spans="2:27" ht="23.1" customHeight="1" thickBot="1">
      <c r="B911" s="806"/>
      <c r="C911" s="807"/>
      <c r="D911" s="807"/>
      <c r="E911" s="807"/>
      <c r="F911" s="807"/>
      <c r="G911" s="808"/>
      <c r="H911" s="766" t="s">
        <v>740</v>
      </c>
      <c r="I911" s="767"/>
      <c r="J911" s="767"/>
      <c r="K911" s="767"/>
      <c r="L911" s="768"/>
      <c r="M911" s="766"/>
      <c r="N911" s="767"/>
      <c r="O911" s="767"/>
      <c r="P911" s="767"/>
      <c r="Q911" s="768"/>
      <c r="R911" s="839" t="s">
        <v>401</v>
      </c>
      <c r="S911" s="840"/>
      <c r="T911" s="840"/>
      <c r="U911" s="841"/>
      <c r="V911" s="83"/>
      <c r="W911" s="4" t="s">
        <v>401</v>
      </c>
      <c r="X911" s="4"/>
    </row>
    <row r="912" spans="2:27" ht="23.1" customHeight="1" thickBot="1">
      <c r="B912" s="746" t="s">
        <v>1149</v>
      </c>
      <c r="C912" s="747"/>
      <c r="D912" s="747"/>
      <c r="E912" s="747"/>
      <c r="F912" s="747"/>
      <c r="G912" s="748"/>
      <c r="H912" s="335" t="s">
        <v>1156</v>
      </c>
      <c r="I912" s="336"/>
      <c r="J912" s="336"/>
      <c r="K912" s="336"/>
      <c r="L912" s="337"/>
      <c r="M912" s="746" t="s">
        <v>1054</v>
      </c>
      <c r="N912" s="747"/>
      <c r="O912" s="747"/>
      <c r="P912" s="747"/>
      <c r="Q912" s="748"/>
      <c r="R912" s="839" t="s">
        <v>957</v>
      </c>
      <c r="S912" s="840"/>
      <c r="T912" s="840"/>
      <c r="U912" s="841"/>
      <c r="V912" s="83"/>
      <c r="W912" s="4" t="s">
        <v>957</v>
      </c>
      <c r="X912" s="4"/>
    </row>
    <row r="913" spans="2:24" ht="23.1" customHeight="1" thickBot="1">
      <c r="B913" s="830" t="s">
        <v>1150</v>
      </c>
      <c r="C913" s="831"/>
      <c r="D913" s="831"/>
      <c r="E913" s="831"/>
      <c r="F913" s="831"/>
      <c r="G913" s="832"/>
      <c r="H913" s="810" t="s">
        <v>1071</v>
      </c>
      <c r="I913" s="811"/>
      <c r="J913" s="811"/>
      <c r="K913" s="811"/>
      <c r="L913" s="812"/>
      <c r="M913" s="810" t="s">
        <v>1054</v>
      </c>
      <c r="N913" s="811"/>
      <c r="O913" s="811"/>
      <c r="P913" s="811"/>
      <c r="Q913" s="812"/>
      <c r="R913" s="839" t="s">
        <v>957</v>
      </c>
      <c r="S913" s="840"/>
      <c r="T913" s="840"/>
      <c r="U913" s="841"/>
      <c r="V913" s="83"/>
      <c r="W913" s="4" t="s">
        <v>957</v>
      </c>
      <c r="X913" s="4"/>
    </row>
    <row r="914" spans="2:24" ht="23.1" customHeight="1" thickBot="1">
      <c r="B914" s="806"/>
      <c r="C914" s="807"/>
      <c r="D914" s="807"/>
      <c r="E914" s="807"/>
      <c r="F914" s="807"/>
      <c r="G914" s="808"/>
      <c r="H914" s="806" t="s">
        <v>1070</v>
      </c>
      <c r="I914" s="807"/>
      <c r="J914" s="807"/>
      <c r="K914" s="807"/>
      <c r="L914" s="808"/>
      <c r="M914" s="766"/>
      <c r="N914" s="767"/>
      <c r="O914" s="767"/>
      <c r="P914" s="767"/>
      <c r="Q914" s="768"/>
      <c r="R914" s="839" t="s">
        <v>957</v>
      </c>
      <c r="S914" s="840"/>
      <c r="T914" s="840"/>
      <c r="U914" s="841"/>
      <c r="V914" s="83"/>
      <c r="W914" s="4" t="s">
        <v>957</v>
      </c>
      <c r="X914" s="4"/>
    </row>
    <row r="915" spans="2:24" ht="23.1" customHeight="1" thickBot="1">
      <c r="B915" s="842" t="s">
        <v>1151</v>
      </c>
      <c r="C915" s="843"/>
      <c r="D915" s="843"/>
      <c r="E915" s="843"/>
      <c r="F915" s="843"/>
      <c r="G915" s="844"/>
      <c r="H915" s="842" t="s">
        <v>744</v>
      </c>
      <c r="I915" s="843"/>
      <c r="J915" s="843"/>
      <c r="K915" s="843"/>
      <c r="L915" s="844"/>
      <c r="M915" s="716" t="s">
        <v>2135</v>
      </c>
      <c r="N915" s="717"/>
      <c r="O915" s="717"/>
      <c r="P915" s="717"/>
      <c r="Q915" s="718"/>
      <c r="R915" s="839" t="s">
        <v>401</v>
      </c>
      <c r="S915" s="840"/>
      <c r="T915" s="840"/>
      <c r="U915" s="841"/>
      <c r="V915" s="83"/>
      <c r="W915" s="4" t="s">
        <v>401</v>
      </c>
      <c r="X915" s="4"/>
    </row>
    <row r="916" spans="2:24" ht="23.1" customHeight="1" thickBot="1">
      <c r="B916" s="830"/>
      <c r="C916" s="831"/>
      <c r="D916" s="831"/>
      <c r="E916" s="831"/>
      <c r="F916" s="831"/>
      <c r="G916" s="832"/>
      <c r="H916" s="716"/>
      <c r="I916" s="717"/>
      <c r="J916" s="717"/>
      <c r="K916" s="717"/>
      <c r="L916" s="718"/>
      <c r="M916" s="757" t="s">
        <v>323</v>
      </c>
      <c r="N916" s="758"/>
      <c r="O916" s="758"/>
      <c r="P916" s="758"/>
      <c r="Q916" s="759"/>
      <c r="R916" s="839" t="s">
        <v>401</v>
      </c>
      <c r="S916" s="840"/>
      <c r="T916" s="840"/>
      <c r="U916" s="841"/>
      <c r="V916" s="83"/>
      <c r="W916" s="4" t="s">
        <v>401</v>
      </c>
      <c r="X916" s="4"/>
    </row>
    <row r="917" spans="2:24" ht="23.1" customHeight="1" thickBot="1">
      <c r="B917" s="806"/>
      <c r="C917" s="807"/>
      <c r="D917" s="807"/>
      <c r="E917" s="807"/>
      <c r="F917" s="807"/>
      <c r="G917" s="808"/>
      <c r="H917" s="766" t="s">
        <v>745</v>
      </c>
      <c r="I917" s="767"/>
      <c r="J917" s="767"/>
      <c r="K917" s="767"/>
      <c r="L917" s="768"/>
      <c r="M917" s="766" t="s">
        <v>2135</v>
      </c>
      <c r="N917" s="767"/>
      <c r="O917" s="767"/>
      <c r="P917" s="767"/>
      <c r="Q917" s="768"/>
      <c r="R917" s="839" t="s">
        <v>401</v>
      </c>
      <c r="S917" s="840"/>
      <c r="T917" s="840"/>
      <c r="U917" s="841"/>
      <c r="V917" s="83"/>
      <c r="W917" s="4" t="s">
        <v>401</v>
      </c>
      <c r="X917" s="4"/>
    </row>
    <row r="918" spans="2:24" ht="23.1" customHeight="1" thickBot="1">
      <c r="B918" s="842" t="s">
        <v>1152</v>
      </c>
      <c r="C918" s="843"/>
      <c r="D918" s="843"/>
      <c r="E918" s="843"/>
      <c r="F918" s="843"/>
      <c r="G918" s="844"/>
      <c r="H918" s="810" t="s">
        <v>936</v>
      </c>
      <c r="I918" s="811"/>
      <c r="J918" s="811"/>
      <c r="K918" s="811"/>
      <c r="L918" s="812"/>
      <c r="M918" s="810" t="s">
        <v>876</v>
      </c>
      <c r="N918" s="811"/>
      <c r="O918" s="811"/>
      <c r="P918" s="811"/>
      <c r="Q918" s="812"/>
      <c r="R918" s="839" t="s">
        <v>888</v>
      </c>
      <c r="S918" s="840"/>
      <c r="T918" s="840"/>
      <c r="U918" s="841"/>
      <c r="V918" s="83"/>
      <c r="W918" s="4" t="s">
        <v>888</v>
      </c>
      <c r="X918" s="4"/>
    </row>
    <row r="919" spans="2:24" ht="23.1" customHeight="1" thickBot="1">
      <c r="B919" s="806"/>
      <c r="C919" s="807"/>
      <c r="D919" s="807"/>
      <c r="E919" s="807"/>
      <c r="F919" s="807"/>
      <c r="G919" s="808"/>
      <c r="H919" s="766" t="s">
        <v>937</v>
      </c>
      <c r="I919" s="767"/>
      <c r="J919" s="767"/>
      <c r="K919" s="767"/>
      <c r="L919" s="768"/>
      <c r="M919" s="766"/>
      <c r="N919" s="767"/>
      <c r="O919" s="767"/>
      <c r="P919" s="767"/>
      <c r="Q919" s="768"/>
      <c r="R919" s="839" t="s">
        <v>888</v>
      </c>
      <c r="S919" s="840"/>
      <c r="T919" s="840"/>
      <c r="U919" s="841"/>
      <c r="V919" s="83"/>
      <c r="W919" s="4" t="s">
        <v>888</v>
      </c>
      <c r="X919" s="4"/>
    </row>
    <row r="920" spans="2:24" ht="23.1" customHeight="1" thickBot="1">
      <c r="B920" s="746" t="s">
        <v>1153</v>
      </c>
      <c r="C920" s="747"/>
      <c r="D920" s="747"/>
      <c r="E920" s="747"/>
      <c r="F920" s="747"/>
      <c r="G920" s="748"/>
      <c r="H920" s="335" t="s">
        <v>1157</v>
      </c>
      <c r="I920" s="336"/>
      <c r="J920" s="336"/>
      <c r="K920" s="336"/>
      <c r="L920" s="337"/>
      <c r="M920" s="746" t="s">
        <v>2136</v>
      </c>
      <c r="N920" s="747"/>
      <c r="O920" s="747"/>
      <c r="P920" s="747"/>
      <c r="Q920" s="748"/>
      <c r="R920" s="839" t="s">
        <v>694</v>
      </c>
      <c r="S920" s="840"/>
      <c r="T920" s="840"/>
      <c r="U920" s="841"/>
      <c r="V920" s="83"/>
      <c r="W920" s="4" t="s">
        <v>694</v>
      </c>
      <c r="X920" s="4"/>
    </row>
    <row r="921" spans="2:24" ht="23.1" customHeight="1" thickBot="1">
      <c r="B921" s="842" t="s">
        <v>582</v>
      </c>
      <c r="C921" s="843"/>
      <c r="D921" s="843"/>
      <c r="E921" s="843"/>
      <c r="F921" s="843"/>
      <c r="G921" s="844"/>
      <c r="H921" s="810" t="s">
        <v>742</v>
      </c>
      <c r="I921" s="811"/>
      <c r="J921" s="811"/>
      <c r="K921" s="811"/>
      <c r="L921" s="812"/>
      <c r="M921" s="810" t="s">
        <v>323</v>
      </c>
      <c r="N921" s="811"/>
      <c r="O921" s="811"/>
      <c r="P921" s="811"/>
      <c r="Q921" s="812"/>
      <c r="R921" s="839" t="s">
        <v>401</v>
      </c>
      <c r="S921" s="840"/>
      <c r="T921" s="840"/>
      <c r="U921" s="841"/>
      <c r="V921" s="83"/>
      <c r="W921" s="4" t="s">
        <v>401</v>
      </c>
      <c r="X921" s="4"/>
    </row>
    <row r="922" spans="2:24" ht="23.1" customHeight="1" thickBot="1">
      <c r="B922" s="830"/>
      <c r="C922" s="831"/>
      <c r="D922" s="831"/>
      <c r="E922" s="831"/>
      <c r="F922" s="831"/>
      <c r="G922" s="832"/>
      <c r="H922" s="757" t="s">
        <v>740</v>
      </c>
      <c r="I922" s="758"/>
      <c r="J922" s="758"/>
      <c r="K922" s="758"/>
      <c r="L922" s="759"/>
      <c r="M922" s="757"/>
      <c r="N922" s="758"/>
      <c r="O922" s="758"/>
      <c r="P922" s="758"/>
      <c r="Q922" s="759"/>
      <c r="R922" s="839" t="s">
        <v>401</v>
      </c>
      <c r="S922" s="840"/>
      <c r="T922" s="840"/>
      <c r="U922" s="841"/>
      <c r="V922" s="83"/>
      <c r="W922" s="4" t="s">
        <v>401</v>
      </c>
      <c r="X922" s="4"/>
    </row>
    <row r="923" spans="2:24" ht="23.1" customHeight="1" thickBot="1">
      <c r="B923" s="830"/>
      <c r="C923" s="831"/>
      <c r="D923" s="831"/>
      <c r="E923" s="831"/>
      <c r="F923" s="831"/>
      <c r="G923" s="832"/>
      <c r="H923" s="757" t="s">
        <v>741</v>
      </c>
      <c r="I923" s="758"/>
      <c r="J923" s="758"/>
      <c r="K923" s="758"/>
      <c r="L923" s="759"/>
      <c r="M923" s="766"/>
      <c r="N923" s="767"/>
      <c r="O923" s="767"/>
      <c r="P923" s="767"/>
      <c r="Q923" s="768"/>
      <c r="R923" s="839" t="s">
        <v>401</v>
      </c>
      <c r="S923" s="840"/>
      <c r="T923" s="840"/>
      <c r="U923" s="841"/>
      <c r="V923" s="83"/>
      <c r="W923" s="4" t="s">
        <v>401</v>
      </c>
      <c r="X923" s="4"/>
    </row>
    <row r="924" spans="2:24" ht="23.1" customHeight="1" thickBot="1">
      <c r="B924" s="842" t="s">
        <v>1154</v>
      </c>
      <c r="C924" s="843"/>
      <c r="D924" s="843"/>
      <c r="E924" s="843"/>
      <c r="F924" s="843"/>
      <c r="G924" s="844"/>
      <c r="H924" s="810" t="s">
        <v>987</v>
      </c>
      <c r="I924" s="811"/>
      <c r="J924" s="811"/>
      <c r="K924" s="811"/>
      <c r="L924" s="812"/>
      <c r="M924" s="810" t="s">
        <v>1054</v>
      </c>
      <c r="N924" s="811"/>
      <c r="O924" s="811"/>
      <c r="P924" s="811"/>
      <c r="Q924" s="812"/>
      <c r="R924" s="839" t="s">
        <v>957</v>
      </c>
      <c r="S924" s="840"/>
      <c r="T924" s="840"/>
      <c r="U924" s="841"/>
      <c r="V924" s="83"/>
      <c r="W924" s="4" t="s">
        <v>957</v>
      </c>
      <c r="X924" s="4"/>
    </row>
    <row r="925" spans="2:24" ht="23.1" customHeight="1" thickBot="1">
      <c r="B925" s="806"/>
      <c r="C925" s="807"/>
      <c r="D925" s="807"/>
      <c r="E925" s="807"/>
      <c r="F925" s="807"/>
      <c r="G925" s="808"/>
      <c r="H925" s="806" t="s">
        <v>988</v>
      </c>
      <c r="I925" s="807"/>
      <c r="J925" s="807"/>
      <c r="K925" s="807"/>
      <c r="L925" s="808"/>
      <c r="M925" s="766"/>
      <c r="N925" s="767"/>
      <c r="O925" s="767"/>
      <c r="P925" s="767"/>
      <c r="Q925" s="768"/>
      <c r="R925" s="839" t="s">
        <v>957</v>
      </c>
      <c r="S925" s="840"/>
      <c r="T925" s="840"/>
      <c r="U925" s="841"/>
      <c r="V925" s="83"/>
      <c r="W925" s="4" t="s">
        <v>957</v>
      </c>
      <c r="X925" s="4"/>
    </row>
    <row r="926" spans="2:24" ht="23.1" customHeight="1" thickBot="1">
      <c r="B926" s="830" t="s">
        <v>1155</v>
      </c>
      <c r="C926" s="831"/>
      <c r="D926" s="831"/>
      <c r="E926" s="831"/>
      <c r="F926" s="831"/>
      <c r="G926" s="832"/>
      <c r="H926" s="810" t="s">
        <v>968</v>
      </c>
      <c r="I926" s="811"/>
      <c r="J926" s="811"/>
      <c r="K926" s="811"/>
      <c r="L926" s="812"/>
      <c r="M926" s="810" t="s">
        <v>1054</v>
      </c>
      <c r="N926" s="811"/>
      <c r="O926" s="811"/>
      <c r="P926" s="811"/>
      <c r="Q926" s="812"/>
      <c r="R926" s="839" t="s">
        <v>957</v>
      </c>
      <c r="S926" s="840"/>
      <c r="T926" s="840"/>
      <c r="U926" s="841"/>
      <c r="V926" s="83"/>
      <c r="W926" s="4" t="s">
        <v>957</v>
      </c>
      <c r="X926" s="4"/>
    </row>
    <row r="927" spans="2:24" ht="23.1" customHeight="1" thickBot="1">
      <c r="B927" s="806"/>
      <c r="C927" s="807"/>
      <c r="D927" s="807"/>
      <c r="E927" s="807"/>
      <c r="F927" s="807"/>
      <c r="G927" s="808"/>
      <c r="H927" s="806" t="s">
        <v>955</v>
      </c>
      <c r="I927" s="807"/>
      <c r="J927" s="807"/>
      <c r="K927" s="807"/>
      <c r="L927" s="808"/>
      <c r="M927" s="766"/>
      <c r="N927" s="767"/>
      <c r="O927" s="767"/>
      <c r="P927" s="767"/>
      <c r="Q927" s="768"/>
      <c r="R927" s="839" t="s">
        <v>957</v>
      </c>
      <c r="S927" s="840"/>
      <c r="T927" s="840"/>
      <c r="U927" s="841"/>
      <c r="V927" s="83"/>
      <c r="W927" s="4" t="s">
        <v>957</v>
      </c>
      <c r="X927" s="4"/>
    </row>
    <row r="928" spans="2:24" ht="23.1" customHeight="1" thickBot="1">
      <c r="B928" s="830" t="s">
        <v>543</v>
      </c>
      <c r="C928" s="831"/>
      <c r="D928" s="831"/>
      <c r="E928" s="831"/>
      <c r="F928" s="831"/>
      <c r="G928" s="832"/>
      <c r="H928" s="810" t="s">
        <v>1008</v>
      </c>
      <c r="I928" s="811"/>
      <c r="J928" s="811"/>
      <c r="K928" s="811"/>
      <c r="L928" s="812"/>
      <c r="M928" s="716" t="s">
        <v>323</v>
      </c>
      <c r="N928" s="717"/>
      <c r="O928" s="717"/>
      <c r="P928" s="717"/>
      <c r="Q928" s="718"/>
      <c r="R928" s="839" t="s">
        <v>401</v>
      </c>
      <c r="S928" s="840"/>
      <c r="T928" s="840"/>
      <c r="U928" s="841"/>
      <c r="V928" s="83"/>
      <c r="W928" s="4" t="s">
        <v>401</v>
      </c>
      <c r="X928" s="4"/>
    </row>
    <row r="929" spans="2:26" ht="23.1" customHeight="1" thickBot="1">
      <c r="B929" s="806"/>
      <c r="C929" s="807"/>
      <c r="D929" s="807"/>
      <c r="E929" s="807"/>
      <c r="F929" s="807"/>
      <c r="G929" s="808"/>
      <c r="H929" s="806" t="s">
        <v>986</v>
      </c>
      <c r="I929" s="807"/>
      <c r="J929" s="807"/>
      <c r="K929" s="807"/>
      <c r="L929" s="808"/>
      <c r="M929" s="766" t="s">
        <v>389</v>
      </c>
      <c r="N929" s="767"/>
      <c r="O929" s="767"/>
      <c r="P929" s="767"/>
      <c r="Q929" s="768"/>
      <c r="R929" s="839" t="s">
        <v>401</v>
      </c>
      <c r="S929" s="840"/>
      <c r="T929" s="840"/>
      <c r="U929" s="841"/>
      <c r="V929" s="83"/>
      <c r="W929" s="4" t="s">
        <v>401</v>
      </c>
      <c r="X929" s="4"/>
    </row>
    <row r="930" spans="2:26" ht="23.1" customHeight="1" thickBot="1">
      <c r="B930" s="778" t="s">
        <v>675</v>
      </c>
      <c r="C930" s="779"/>
      <c r="D930" s="779"/>
      <c r="E930" s="779"/>
      <c r="F930" s="779"/>
      <c r="G930" s="780"/>
      <c r="H930" s="778" t="s">
        <v>390</v>
      </c>
      <c r="I930" s="779"/>
      <c r="J930" s="779"/>
      <c r="K930" s="779"/>
      <c r="L930" s="780"/>
      <c r="M930" s="781" t="s">
        <v>254</v>
      </c>
      <c r="N930" s="782"/>
      <c r="O930" s="782"/>
      <c r="P930" s="782"/>
      <c r="Q930" s="783"/>
      <c r="R930" s="839" t="s">
        <v>761</v>
      </c>
      <c r="S930" s="840"/>
      <c r="T930" s="840"/>
      <c r="U930" s="841"/>
      <c r="V930" s="83"/>
      <c r="W930" s="4" t="s">
        <v>761</v>
      </c>
      <c r="X930" s="4"/>
    </row>
    <row r="931" spans="2:26" ht="23.1" customHeight="1">
      <c r="B931" s="336"/>
      <c r="C931" s="336"/>
      <c r="D931" s="336"/>
      <c r="E931" s="336"/>
      <c r="F931" s="83"/>
      <c r="G931" s="336"/>
      <c r="H931" s="83"/>
      <c r="I931" s="336"/>
      <c r="J931" s="83"/>
      <c r="K931" s="336"/>
      <c r="L931" s="83"/>
      <c r="M931" s="336"/>
      <c r="N931" s="83"/>
      <c r="O931" s="336"/>
      <c r="P931" s="83"/>
      <c r="Q931" s="336"/>
      <c r="R931" s="83"/>
      <c r="S931" s="336"/>
      <c r="T931" s="10"/>
      <c r="U931" s="371"/>
      <c r="V931" s="10"/>
      <c r="W931" s="371"/>
      <c r="X931" s="83"/>
    </row>
    <row r="932" spans="2:26" s="239" customFormat="1" ht="20.100000000000001" customHeight="1" thickBot="1">
      <c r="B932" s="241" t="s">
        <v>654</v>
      </c>
      <c r="C932" s="24"/>
      <c r="D932" s="24"/>
      <c r="E932" s="24"/>
      <c r="F932" s="82"/>
      <c r="G932" s="24"/>
      <c r="H932" s="82"/>
      <c r="I932" s="24"/>
      <c r="J932" s="82"/>
      <c r="K932" s="24"/>
      <c r="L932" s="82"/>
      <c r="M932" s="24"/>
      <c r="N932" s="82"/>
      <c r="O932" s="24"/>
      <c r="P932" s="82"/>
      <c r="Q932" s="24"/>
      <c r="R932" s="82"/>
      <c r="S932" s="24"/>
      <c r="T932" s="82"/>
      <c r="U932" s="24"/>
      <c r="V932" s="82"/>
      <c r="W932" s="24"/>
      <c r="X932" s="82"/>
      <c r="Y932" s="24"/>
    </row>
    <row r="933" spans="2:26" ht="20.100000000000001" customHeight="1" thickBot="1">
      <c r="B933" s="531" t="s">
        <v>536</v>
      </c>
      <c r="C933" s="532"/>
      <c r="D933" s="532"/>
      <c r="E933" s="532"/>
      <c r="F933" s="532"/>
      <c r="G933" s="532"/>
      <c r="H933" s="532"/>
      <c r="I933" s="532"/>
      <c r="J933" s="532"/>
      <c r="K933" s="532"/>
      <c r="L933" s="532"/>
      <c r="M933" s="532"/>
      <c r="N933" s="532"/>
      <c r="O933" s="532"/>
      <c r="P933" s="532"/>
      <c r="Q933" s="532"/>
      <c r="R933" s="532"/>
      <c r="S933" s="532"/>
      <c r="T933" s="532"/>
      <c r="U933" s="533"/>
      <c r="V933" s="10"/>
      <c r="X933" s="4"/>
    </row>
    <row r="934" spans="2:26" ht="30" customHeight="1" thickBot="1">
      <c r="B934" s="622" t="s">
        <v>581</v>
      </c>
      <c r="C934" s="623"/>
      <c r="D934" s="623"/>
      <c r="E934" s="623"/>
      <c r="F934" s="623"/>
      <c r="G934" s="624"/>
      <c r="H934" s="710" t="s">
        <v>524</v>
      </c>
      <c r="I934" s="710"/>
      <c r="J934" s="710"/>
      <c r="K934" s="710"/>
      <c r="L934" s="710"/>
      <c r="M934" s="710" t="s">
        <v>491</v>
      </c>
      <c r="N934" s="710"/>
      <c r="O934" s="710"/>
      <c r="P934" s="710"/>
      <c r="Q934" s="710"/>
      <c r="R934" s="710"/>
      <c r="S934" s="710"/>
      <c r="T934" s="710"/>
      <c r="U934" s="710"/>
      <c r="X934" s="4"/>
    </row>
    <row r="935" spans="2:26" ht="23.1" customHeight="1">
      <c r="B935" s="737" t="s">
        <v>873</v>
      </c>
      <c r="C935" s="738"/>
      <c r="D935" s="738"/>
      <c r="E935" s="738"/>
      <c r="F935" s="738"/>
      <c r="G935" s="739"/>
      <c r="H935" s="821" t="s">
        <v>429</v>
      </c>
      <c r="I935" s="822"/>
      <c r="J935" s="822"/>
      <c r="K935" s="822"/>
      <c r="L935" s="823"/>
      <c r="M935" s="821" t="s">
        <v>2138</v>
      </c>
      <c r="N935" s="822"/>
      <c r="O935" s="822"/>
      <c r="P935" s="822"/>
      <c r="Q935" s="823"/>
      <c r="R935" s="978" t="s">
        <v>887</v>
      </c>
      <c r="S935" s="979"/>
      <c r="T935" s="979"/>
      <c r="U935" s="980"/>
      <c r="V935" s="83" t="s">
        <v>2154</v>
      </c>
      <c r="W935" s="4" t="s">
        <v>887</v>
      </c>
      <c r="X935" s="4"/>
    </row>
    <row r="936" spans="2:26" ht="23.1" customHeight="1">
      <c r="B936" s="746" t="s">
        <v>1045</v>
      </c>
      <c r="C936" s="747"/>
      <c r="D936" s="747"/>
      <c r="E936" s="747"/>
      <c r="F936" s="747"/>
      <c r="G936" s="748"/>
      <c r="H936" s="806" t="s">
        <v>1044</v>
      </c>
      <c r="I936" s="807"/>
      <c r="J936" s="807"/>
      <c r="K936" s="807"/>
      <c r="L936" s="808"/>
      <c r="M936" s="746" t="s">
        <v>254</v>
      </c>
      <c r="N936" s="747"/>
      <c r="O936" s="747"/>
      <c r="P936" s="747"/>
      <c r="Q936" s="748"/>
      <c r="R936" s="848" t="s">
        <v>761</v>
      </c>
      <c r="S936" s="849"/>
      <c r="T936" s="849"/>
      <c r="U936" s="850"/>
      <c r="V936" s="83">
        <v>0</v>
      </c>
      <c r="W936" s="4" t="s">
        <v>761</v>
      </c>
      <c r="X936" s="4"/>
    </row>
    <row r="937" spans="2:26" ht="23.1" customHeight="1">
      <c r="B937" s="746" t="s">
        <v>587</v>
      </c>
      <c r="C937" s="747"/>
      <c r="D937" s="747"/>
      <c r="E937" s="747"/>
      <c r="F937" s="747"/>
      <c r="G937" s="748"/>
      <c r="H937" s="746" t="s">
        <v>429</v>
      </c>
      <c r="I937" s="747"/>
      <c r="J937" s="747"/>
      <c r="K937" s="747"/>
      <c r="L937" s="748"/>
      <c r="M937" s="746" t="s">
        <v>254</v>
      </c>
      <c r="N937" s="747"/>
      <c r="O937" s="747"/>
      <c r="P937" s="747"/>
      <c r="Q937" s="748"/>
      <c r="R937" s="848" t="s">
        <v>761</v>
      </c>
      <c r="S937" s="849"/>
      <c r="T937" s="849"/>
      <c r="U937" s="850"/>
      <c r="V937" s="83">
        <v>0</v>
      </c>
      <c r="W937" s="4" t="s">
        <v>761</v>
      </c>
      <c r="X937" s="4"/>
    </row>
    <row r="938" spans="2:26" ht="23.1" customHeight="1">
      <c r="B938" s="746" t="s">
        <v>588</v>
      </c>
      <c r="C938" s="747"/>
      <c r="D938" s="747"/>
      <c r="E938" s="747"/>
      <c r="F938" s="747"/>
      <c r="G938" s="748"/>
      <c r="H938" s="810" t="s">
        <v>257</v>
      </c>
      <c r="I938" s="811"/>
      <c r="J938" s="811"/>
      <c r="K938" s="811"/>
      <c r="L938" s="812"/>
      <c r="M938" s="842" t="s">
        <v>254</v>
      </c>
      <c r="N938" s="843"/>
      <c r="O938" s="843"/>
      <c r="P938" s="843"/>
      <c r="Q938" s="844"/>
      <c r="R938" s="848" t="s">
        <v>761</v>
      </c>
      <c r="S938" s="849"/>
      <c r="T938" s="849"/>
      <c r="U938" s="850"/>
      <c r="V938" s="83">
        <v>0</v>
      </c>
      <c r="W938" s="4" t="s">
        <v>761</v>
      </c>
      <c r="X938" s="4"/>
    </row>
    <row r="939" spans="2:26" ht="23.1" customHeight="1">
      <c r="B939" s="746"/>
      <c r="C939" s="747"/>
      <c r="D939" s="747"/>
      <c r="E939" s="747"/>
      <c r="F939" s="747"/>
      <c r="G939" s="748"/>
      <c r="H939" s="766" t="s">
        <v>256</v>
      </c>
      <c r="I939" s="767"/>
      <c r="J939" s="767"/>
      <c r="K939" s="767"/>
      <c r="L939" s="768"/>
      <c r="M939" s="806"/>
      <c r="N939" s="807"/>
      <c r="O939" s="807"/>
      <c r="P939" s="807"/>
      <c r="Q939" s="808"/>
      <c r="R939" s="848" t="s">
        <v>761</v>
      </c>
      <c r="S939" s="849"/>
      <c r="T939" s="849"/>
      <c r="U939" s="850"/>
      <c r="V939" s="83">
        <v>0</v>
      </c>
      <c r="W939" s="4" t="s">
        <v>761</v>
      </c>
      <c r="X939" s="4"/>
    </row>
    <row r="940" spans="2:26" ht="23.1" customHeight="1">
      <c r="B940" s="746" t="s">
        <v>885</v>
      </c>
      <c r="C940" s="747"/>
      <c r="D940" s="747"/>
      <c r="E940" s="747"/>
      <c r="F940" s="747"/>
      <c r="G940" s="748"/>
      <c r="H940" s="810" t="s">
        <v>257</v>
      </c>
      <c r="I940" s="811"/>
      <c r="J940" s="811"/>
      <c r="K940" s="811"/>
      <c r="L940" s="812"/>
      <c r="M940" s="842" t="s">
        <v>254</v>
      </c>
      <c r="N940" s="843"/>
      <c r="O940" s="843"/>
      <c r="P940" s="843"/>
      <c r="Q940" s="844"/>
      <c r="R940" s="848" t="s">
        <v>761</v>
      </c>
      <c r="S940" s="849"/>
      <c r="T940" s="849"/>
      <c r="U940" s="850"/>
      <c r="V940" s="83">
        <v>0</v>
      </c>
      <c r="W940" s="4" t="s">
        <v>761</v>
      </c>
      <c r="X940" s="4"/>
    </row>
    <row r="941" spans="2:26" ht="23.1" customHeight="1">
      <c r="B941" s="746"/>
      <c r="C941" s="747"/>
      <c r="D941" s="747"/>
      <c r="E941" s="747"/>
      <c r="F941" s="747"/>
      <c r="G941" s="748"/>
      <c r="H941" s="766" t="s">
        <v>256</v>
      </c>
      <c r="I941" s="767"/>
      <c r="J941" s="767"/>
      <c r="K941" s="767"/>
      <c r="L941" s="768"/>
      <c r="M941" s="806"/>
      <c r="N941" s="807"/>
      <c r="O941" s="807"/>
      <c r="P941" s="807"/>
      <c r="Q941" s="808"/>
      <c r="R941" s="848" t="s">
        <v>761</v>
      </c>
      <c r="S941" s="849"/>
      <c r="T941" s="849"/>
      <c r="U941" s="850"/>
      <c r="V941" s="83">
        <v>0</v>
      </c>
      <c r="W941" s="4" t="s">
        <v>761</v>
      </c>
      <c r="X941" s="4"/>
    </row>
    <row r="942" spans="2:26" ht="23.1" customHeight="1">
      <c r="B942" s="746" t="s">
        <v>589</v>
      </c>
      <c r="C942" s="747"/>
      <c r="D942" s="747"/>
      <c r="E942" s="747"/>
      <c r="F942" s="747"/>
      <c r="G942" s="748"/>
      <c r="H942" s="746" t="s">
        <v>585</v>
      </c>
      <c r="I942" s="747"/>
      <c r="J942" s="747"/>
      <c r="K942" s="747"/>
      <c r="L942" s="748"/>
      <c r="M942" s="746" t="s">
        <v>583</v>
      </c>
      <c r="N942" s="747"/>
      <c r="O942" s="747"/>
      <c r="P942" s="747"/>
      <c r="Q942" s="748"/>
      <c r="R942" s="848" t="s">
        <v>1384</v>
      </c>
      <c r="S942" s="849"/>
      <c r="T942" s="849"/>
      <c r="U942" s="850"/>
      <c r="V942" s="83">
        <v>0</v>
      </c>
      <c r="W942" s="4" t="s">
        <v>1384</v>
      </c>
      <c r="X942" s="4"/>
    </row>
    <row r="943" spans="2:26" ht="23.1" customHeight="1" thickBot="1">
      <c r="B943" s="806" t="s">
        <v>712</v>
      </c>
      <c r="C943" s="807"/>
      <c r="D943" s="807"/>
      <c r="E943" s="807"/>
      <c r="F943" s="807"/>
      <c r="G943" s="808"/>
      <c r="H943" s="781" t="s">
        <v>561</v>
      </c>
      <c r="I943" s="782"/>
      <c r="J943" s="782"/>
      <c r="K943" s="782"/>
      <c r="L943" s="783"/>
      <c r="M943" s="778" t="s">
        <v>584</v>
      </c>
      <c r="N943" s="779"/>
      <c r="O943" s="779"/>
      <c r="P943" s="779"/>
      <c r="Q943" s="780"/>
      <c r="R943" s="848" t="s">
        <v>393</v>
      </c>
      <c r="S943" s="849"/>
      <c r="T943" s="849"/>
      <c r="U943" s="850"/>
      <c r="V943" s="83">
        <v>0</v>
      </c>
      <c r="W943" s="4" t="s">
        <v>393</v>
      </c>
      <c r="X943" s="4"/>
    </row>
    <row r="944" spans="2:26" ht="99.75" customHeight="1">
      <c r="B944" s="545" t="s">
        <v>2137</v>
      </c>
      <c r="C944" s="545"/>
      <c r="D944" s="545"/>
      <c r="E944" s="545"/>
      <c r="F944" s="545"/>
      <c r="G944" s="545"/>
      <c r="H944" s="545"/>
      <c r="I944" s="545"/>
      <c r="J944" s="545"/>
      <c r="K944" s="545"/>
      <c r="L944" s="545"/>
      <c r="M944" s="545"/>
      <c r="N944" s="545"/>
      <c r="O944" s="545"/>
      <c r="P944" s="545"/>
      <c r="Q944" s="545"/>
      <c r="R944" s="545"/>
      <c r="S944" s="545"/>
      <c r="T944" s="545"/>
      <c r="U944" s="545"/>
      <c r="V944" s="221"/>
      <c r="W944" s="221"/>
      <c r="X944" s="221"/>
      <c r="Y944" s="221"/>
      <c r="Z944" s="221"/>
    </row>
    <row r="945" spans="2:27" ht="13.5" customHeight="1">
      <c r="C945" s="24"/>
      <c r="D945" s="24"/>
      <c r="E945" s="24"/>
      <c r="F945" s="82"/>
      <c r="G945" s="24"/>
      <c r="H945" s="82"/>
      <c r="I945" s="24"/>
      <c r="J945" s="82"/>
      <c r="K945" s="24"/>
      <c r="L945" s="82"/>
      <c r="M945" s="24"/>
      <c r="N945" s="82"/>
      <c r="O945" s="24"/>
      <c r="P945" s="82"/>
      <c r="Q945" s="24"/>
      <c r="R945" s="82"/>
      <c r="S945" s="24"/>
      <c r="T945" s="82"/>
      <c r="U945" s="24"/>
      <c r="V945" s="82"/>
      <c r="W945" s="24"/>
      <c r="X945" s="82"/>
      <c r="Y945" s="24"/>
    </row>
    <row r="946" spans="2:27" ht="14.25" customHeight="1" thickBot="1">
      <c r="B946" s="39"/>
    </row>
    <row r="947" spans="2:27" ht="25.5" customHeight="1" thickTop="1" thickBot="1">
      <c r="B947" s="518" t="s">
        <v>580</v>
      </c>
      <c r="C947" s="519"/>
      <c r="D947" s="519"/>
      <c r="E947" s="519"/>
      <c r="F947" s="519"/>
      <c r="G947" s="519"/>
      <c r="H947" s="519"/>
      <c r="I947" s="519"/>
      <c r="J947" s="519"/>
      <c r="K947" s="519"/>
      <c r="L947" s="519"/>
      <c r="M947" s="519"/>
      <c r="N947" s="519"/>
      <c r="O947" s="519"/>
      <c r="P947" s="519"/>
      <c r="Q947" s="519"/>
      <c r="R947" s="519"/>
      <c r="S947" s="519"/>
      <c r="T947" s="519"/>
      <c r="U947" s="519"/>
      <c r="V947" s="519"/>
      <c r="W947" s="519"/>
      <c r="X947" s="519"/>
      <c r="Y947" s="519"/>
      <c r="Z947" s="519"/>
      <c r="AA947" s="520"/>
    </row>
    <row r="948" spans="2:27" ht="14.25" customHeight="1" thickTop="1">
      <c r="B948" s="24"/>
      <c r="C948" s="24"/>
      <c r="D948" s="24"/>
      <c r="E948" s="24"/>
      <c r="F948" s="82"/>
      <c r="G948" s="24"/>
      <c r="H948" s="82"/>
      <c r="I948" s="24"/>
      <c r="J948" s="82"/>
      <c r="K948" s="24"/>
      <c r="L948" s="82"/>
      <c r="M948" s="24"/>
      <c r="N948" s="82"/>
      <c r="O948" s="24"/>
      <c r="P948" s="82"/>
      <c r="Q948" s="24"/>
      <c r="R948" s="82"/>
      <c r="S948" s="24"/>
      <c r="T948" s="82"/>
      <c r="U948" s="24"/>
      <c r="V948" s="82"/>
      <c r="W948" s="24"/>
      <c r="X948" s="82"/>
      <c r="Y948" s="24"/>
    </row>
    <row r="949" spans="2:27" s="239" customFormat="1" ht="20.100000000000001" customHeight="1" thickBot="1">
      <c r="B949" s="241" t="s">
        <v>655</v>
      </c>
      <c r="C949" s="24"/>
      <c r="D949" s="82"/>
      <c r="E949" s="24"/>
      <c r="F949" s="82"/>
      <c r="G949" s="24"/>
      <c r="H949" s="82"/>
      <c r="I949" s="24"/>
      <c r="J949" s="82"/>
      <c r="K949" s="24"/>
      <c r="L949" s="82"/>
      <c r="M949" s="24"/>
      <c r="N949" s="82"/>
      <c r="O949" s="24"/>
      <c r="P949" s="82"/>
      <c r="Q949" s="24"/>
      <c r="R949" s="82"/>
      <c r="S949" s="24"/>
      <c r="T949" s="82"/>
      <c r="U949" s="24"/>
      <c r="V949" s="82"/>
      <c r="W949" s="24"/>
    </row>
    <row r="950" spans="2:27" ht="20.100000000000001" customHeight="1" thickBot="1">
      <c r="B950" s="531" t="s">
        <v>536</v>
      </c>
      <c r="C950" s="532"/>
      <c r="D950" s="532"/>
      <c r="E950" s="532"/>
      <c r="F950" s="532"/>
      <c r="G950" s="532"/>
      <c r="H950" s="532"/>
      <c r="I950" s="532"/>
      <c r="J950" s="532"/>
      <c r="K950" s="532"/>
      <c r="L950" s="532"/>
      <c r="M950" s="532"/>
      <c r="N950" s="532"/>
      <c r="O950" s="532"/>
      <c r="P950" s="532"/>
      <c r="Q950" s="532"/>
      <c r="R950" s="532"/>
      <c r="S950" s="532"/>
      <c r="T950" s="532"/>
      <c r="U950" s="533"/>
      <c r="V950" s="10"/>
      <c r="X950" s="4"/>
    </row>
    <row r="951" spans="2:27" ht="30" customHeight="1" thickBot="1">
      <c r="B951" s="622" t="s">
        <v>581</v>
      </c>
      <c r="C951" s="623"/>
      <c r="D951" s="623"/>
      <c r="E951" s="623"/>
      <c r="F951" s="623"/>
      <c r="G951" s="624"/>
      <c r="H951" s="710" t="s">
        <v>524</v>
      </c>
      <c r="I951" s="710"/>
      <c r="J951" s="710"/>
      <c r="K951" s="710"/>
      <c r="L951" s="710"/>
      <c r="M951" s="710" t="s">
        <v>491</v>
      </c>
      <c r="N951" s="710"/>
      <c r="O951" s="710"/>
      <c r="P951" s="710"/>
      <c r="Q951" s="710"/>
      <c r="R951" s="710"/>
      <c r="S951" s="710"/>
      <c r="T951" s="710"/>
      <c r="U951" s="710"/>
      <c r="X951" s="4"/>
    </row>
    <row r="952" spans="2:27" ht="23.1" customHeight="1">
      <c r="B952" s="737" t="s">
        <v>875</v>
      </c>
      <c r="C952" s="738"/>
      <c r="D952" s="738"/>
      <c r="E952" s="738"/>
      <c r="F952" s="738"/>
      <c r="G952" s="739"/>
      <c r="H952" s="800" t="s">
        <v>1048</v>
      </c>
      <c r="I952" s="801"/>
      <c r="J952" s="801"/>
      <c r="K952" s="801"/>
      <c r="L952" s="802"/>
      <c r="M952" s="737" t="s">
        <v>1111</v>
      </c>
      <c r="N952" s="738"/>
      <c r="O952" s="738"/>
      <c r="P952" s="738"/>
      <c r="Q952" s="739"/>
      <c r="R952" s="839" t="s">
        <v>401</v>
      </c>
      <c r="S952" s="840"/>
      <c r="T952" s="840"/>
      <c r="U952" s="841"/>
      <c r="V952" s="83">
        <v>0</v>
      </c>
      <c r="W952" s="4" t="s">
        <v>401</v>
      </c>
      <c r="X952" s="4"/>
    </row>
    <row r="953" spans="2:27" ht="23.1" customHeight="1">
      <c r="B953" s="806"/>
      <c r="C953" s="807"/>
      <c r="D953" s="807"/>
      <c r="E953" s="807"/>
      <c r="F953" s="807"/>
      <c r="G953" s="808"/>
      <c r="H953" s="766" t="s">
        <v>874</v>
      </c>
      <c r="I953" s="767"/>
      <c r="J953" s="767"/>
      <c r="K953" s="767"/>
      <c r="L953" s="768"/>
      <c r="M953" s="806"/>
      <c r="N953" s="807"/>
      <c r="O953" s="807"/>
      <c r="P953" s="807"/>
      <c r="Q953" s="808"/>
      <c r="R953" s="827" t="s">
        <v>401</v>
      </c>
      <c r="S953" s="828"/>
      <c r="T953" s="828"/>
      <c r="U953" s="829"/>
      <c r="V953" s="83">
        <v>0</v>
      </c>
      <c r="W953" s="4" t="s">
        <v>401</v>
      </c>
      <c r="X953" s="4"/>
    </row>
    <row r="954" spans="2:27" ht="23.1" customHeight="1">
      <c r="B954" s="746" t="s">
        <v>886</v>
      </c>
      <c r="C954" s="747"/>
      <c r="D954" s="747"/>
      <c r="E954" s="747"/>
      <c r="F954" s="747"/>
      <c r="G954" s="748"/>
      <c r="H954" s="810" t="s">
        <v>257</v>
      </c>
      <c r="I954" s="811"/>
      <c r="J954" s="811"/>
      <c r="K954" s="811"/>
      <c r="L954" s="812"/>
      <c r="M954" s="842" t="s">
        <v>254</v>
      </c>
      <c r="N954" s="843"/>
      <c r="O954" s="843"/>
      <c r="P954" s="843"/>
      <c r="Q954" s="844"/>
      <c r="R954" s="827" t="s">
        <v>761</v>
      </c>
      <c r="S954" s="828"/>
      <c r="T954" s="828"/>
      <c r="U954" s="829"/>
      <c r="V954" s="83">
        <v>0</v>
      </c>
      <c r="W954" s="4" t="s">
        <v>761</v>
      </c>
      <c r="X954" s="4"/>
    </row>
    <row r="955" spans="2:27" ht="23.1" customHeight="1">
      <c r="B955" s="746"/>
      <c r="C955" s="747"/>
      <c r="D955" s="747"/>
      <c r="E955" s="747"/>
      <c r="F955" s="747"/>
      <c r="G955" s="748"/>
      <c r="H955" s="787" t="s">
        <v>256</v>
      </c>
      <c r="I955" s="758"/>
      <c r="J955" s="758"/>
      <c r="K955" s="758"/>
      <c r="L955" s="759"/>
      <c r="M955" s="806"/>
      <c r="N955" s="807"/>
      <c r="O955" s="807"/>
      <c r="P955" s="807"/>
      <c r="Q955" s="808"/>
      <c r="R955" s="827" t="s">
        <v>761</v>
      </c>
      <c r="S955" s="828"/>
      <c r="T955" s="828"/>
      <c r="U955" s="829"/>
      <c r="V955" s="83">
        <v>0</v>
      </c>
      <c r="W955" s="4" t="s">
        <v>761</v>
      </c>
      <c r="X955" s="4"/>
    </row>
    <row r="956" spans="2:27" ht="23.1" customHeight="1">
      <c r="B956" s="746" t="s">
        <v>1046</v>
      </c>
      <c r="C956" s="747"/>
      <c r="D956" s="747"/>
      <c r="E956" s="747"/>
      <c r="F956" s="747"/>
      <c r="G956" s="748"/>
      <c r="H956" s="810" t="s">
        <v>1067</v>
      </c>
      <c r="I956" s="811"/>
      <c r="J956" s="811"/>
      <c r="K956" s="811"/>
      <c r="L956" s="812"/>
      <c r="M956" s="842" t="s">
        <v>1049</v>
      </c>
      <c r="N956" s="843"/>
      <c r="O956" s="843"/>
      <c r="P956" s="843"/>
      <c r="Q956" s="844"/>
      <c r="R956" s="827" t="s">
        <v>402</v>
      </c>
      <c r="S956" s="828"/>
      <c r="T956" s="828"/>
      <c r="U956" s="829"/>
      <c r="V956" s="83">
        <v>0</v>
      </c>
      <c r="W956" s="4" t="s">
        <v>402</v>
      </c>
      <c r="X956" s="4"/>
    </row>
    <row r="957" spans="2:27" ht="23.1" customHeight="1">
      <c r="B957" s="746"/>
      <c r="C957" s="747"/>
      <c r="D957" s="747"/>
      <c r="E957" s="747"/>
      <c r="F957" s="747"/>
      <c r="G957" s="748"/>
      <c r="H957" s="787" t="s">
        <v>1068</v>
      </c>
      <c r="I957" s="758"/>
      <c r="J957" s="758"/>
      <c r="K957" s="758"/>
      <c r="L957" s="759"/>
      <c r="M957" s="806"/>
      <c r="N957" s="807"/>
      <c r="O957" s="807"/>
      <c r="P957" s="807"/>
      <c r="Q957" s="808"/>
      <c r="R957" s="827" t="s">
        <v>402</v>
      </c>
      <c r="S957" s="828"/>
      <c r="T957" s="828"/>
      <c r="U957" s="829"/>
      <c r="V957" s="83">
        <v>0</v>
      </c>
      <c r="W957" s="4" t="s">
        <v>402</v>
      </c>
      <c r="X957" s="4"/>
    </row>
    <row r="958" spans="2:27" ht="23.1" customHeight="1">
      <c r="B958" s="746" t="s">
        <v>1047</v>
      </c>
      <c r="C958" s="747"/>
      <c r="D958" s="747"/>
      <c r="E958" s="747"/>
      <c r="F958" s="747"/>
      <c r="G958" s="748"/>
      <c r="H958" s="746" t="s">
        <v>259</v>
      </c>
      <c r="I958" s="747"/>
      <c r="J958" s="747"/>
      <c r="K958" s="747"/>
      <c r="L958" s="748"/>
      <c r="M958" s="746" t="s">
        <v>253</v>
      </c>
      <c r="N958" s="747"/>
      <c r="O958" s="747"/>
      <c r="P958" s="747"/>
      <c r="Q958" s="748"/>
      <c r="R958" s="827" t="s">
        <v>403</v>
      </c>
      <c r="S958" s="828"/>
      <c r="T958" s="828"/>
      <c r="U958" s="829"/>
      <c r="V958" s="83">
        <v>0</v>
      </c>
      <c r="W958" s="4" t="s">
        <v>403</v>
      </c>
      <c r="X958" s="4"/>
    </row>
    <row r="959" spans="2:27" ht="23.1" customHeight="1">
      <c r="B959" s="746" t="s">
        <v>1158</v>
      </c>
      <c r="C959" s="747"/>
      <c r="D959" s="747"/>
      <c r="E959" s="747"/>
      <c r="F959" s="747"/>
      <c r="G959" s="748"/>
      <c r="H959" s="746" t="s">
        <v>748</v>
      </c>
      <c r="I959" s="747"/>
      <c r="J959" s="747"/>
      <c r="K959" s="747"/>
      <c r="L959" s="748"/>
      <c r="M959" s="746" t="s">
        <v>254</v>
      </c>
      <c r="N959" s="747"/>
      <c r="O959" s="747"/>
      <c r="P959" s="747"/>
      <c r="Q959" s="748"/>
      <c r="R959" s="827" t="s">
        <v>761</v>
      </c>
      <c r="S959" s="828"/>
      <c r="T959" s="828"/>
      <c r="U959" s="829"/>
      <c r="V959" s="83">
        <v>0</v>
      </c>
      <c r="W959" s="4" t="s">
        <v>761</v>
      </c>
      <c r="X959" s="4"/>
    </row>
    <row r="960" spans="2:27" ht="23.1" customHeight="1">
      <c r="B960" s="842" t="s">
        <v>591</v>
      </c>
      <c r="C960" s="843"/>
      <c r="D960" s="843"/>
      <c r="E960" s="843"/>
      <c r="F960" s="843"/>
      <c r="G960" s="844"/>
      <c r="H960" s="830" t="s">
        <v>679</v>
      </c>
      <c r="I960" s="831"/>
      <c r="J960" s="831"/>
      <c r="K960" s="831"/>
      <c r="L960" s="832"/>
      <c r="M960" s="830" t="s">
        <v>1050</v>
      </c>
      <c r="N960" s="831"/>
      <c r="O960" s="831"/>
      <c r="P960" s="831"/>
      <c r="Q960" s="832"/>
      <c r="R960" s="827" t="s">
        <v>1007</v>
      </c>
      <c r="S960" s="828"/>
      <c r="T960" s="828"/>
      <c r="U960" s="829"/>
      <c r="V960" s="83">
        <v>0</v>
      </c>
      <c r="W960" s="4" t="s">
        <v>1007</v>
      </c>
      <c r="X960" s="4"/>
    </row>
    <row r="961" spans="2:24" ht="23.1" customHeight="1">
      <c r="B961" s="806"/>
      <c r="C961" s="807"/>
      <c r="D961" s="807"/>
      <c r="E961" s="807"/>
      <c r="F961" s="807"/>
      <c r="G961" s="808"/>
      <c r="H961" s="806"/>
      <c r="I961" s="807"/>
      <c r="J961" s="807"/>
      <c r="K961" s="807"/>
      <c r="L961" s="808"/>
      <c r="M961" s="806"/>
      <c r="N961" s="807"/>
      <c r="O961" s="807"/>
      <c r="P961" s="807"/>
      <c r="Q961" s="808"/>
      <c r="R961" s="827" t="s">
        <v>1007</v>
      </c>
      <c r="S961" s="828"/>
      <c r="T961" s="828"/>
      <c r="U961" s="829"/>
      <c r="V961" s="83">
        <v>0</v>
      </c>
      <c r="W961" s="4" t="s">
        <v>1007</v>
      </c>
      <c r="X961" s="4"/>
    </row>
    <row r="962" spans="2:24" ht="23.1" customHeight="1">
      <c r="B962" s="285" t="s">
        <v>592</v>
      </c>
      <c r="C962" s="286"/>
      <c r="D962" s="286"/>
      <c r="E962" s="286"/>
      <c r="F962" s="286"/>
      <c r="G962" s="287"/>
      <c r="H962" s="810" t="s">
        <v>542</v>
      </c>
      <c r="I962" s="811"/>
      <c r="J962" s="811"/>
      <c r="K962" s="811"/>
      <c r="L962" s="812"/>
      <c r="M962" s="810" t="s">
        <v>254</v>
      </c>
      <c r="N962" s="811"/>
      <c r="O962" s="811"/>
      <c r="P962" s="811"/>
      <c r="Q962" s="812"/>
      <c r="R962" s="827" t="s">
        <v>761</v>
      </c>
      <c r="S962" s="828"/>
      <c r="T962" s="828"/>
      <c r="U962" s="829"/>
      <c r="V962" s="83">
        <v>0</v>
      </c>
      <c r="W962" s="4" t="s">
        <v>761</v>
      </c>
      <c r="X962" s="4"/>
    </row>
    <row r="963" spans="2:24" ht="23.1" customHeight="1">
      <c r="B963" s="842" t="s">
        <v>544</v>
      </c>
      <c r="C963" s="843"/>
      <c r="D963" s="843"/>
      <c r="E963" s="843"/>
      <c r="F963" s="843"/>
      <c r="G963" s="844"/>
      <c r="H963" s="842" t="s">
        <v>749</v>
      </c>
      <c r="I963" s="843"/>
      <c r="J963" s="843"/>
      <c r="K963" s="843"/>
      <c r="L963" s="844"/>
      <c r="M963" s="810" t="s">
        <v>389</v>
      </c>
      <c r="N963" s="811"/>
      <c r="O963" s="811"/>
      <c r="P963" s="811"/>
      <c r="Q963" s="812"/>
      <c r="R963" s="827" t="s">
        <v>401</v>
      </c>
      <c r="S963" s="828"/>
      <c r="T963" s="828"/>
      <c r="U963" s="829"/>
      <c r="V963" s="83">
        <v>0</v>
      </c>
      <c r="W963" s="4" t="s">
        <v>401</v>
      </c>
      <c r="X963" s="4"/>
    </row>
    <row r="964" spans="2:24" ht="23.1" customHeight="1">
      <c r="B964" s="806"/>
      <c r="C964" s="807"/>
      <c r="D964" s="807"/>
      <c r="E964" s="807"/>
      <c r="F964" s="807"/>
      <c r="G964" s="808"/>
      <c r="H964" s="806"/>
      <c r="I964" s="807"/>
      <c r="J964" s="807"/>
      <c r="K964" s="807"/>
      <c r="L964" s="808"/>
      <c r="M964" s="806" t="s">
        <v>1916</v>
      </c>
      <c r="N964" s="807"/>
      <c r="O964" s="807"/>
      <c r="P964" s="807"/>
      <c r="Q964" s="808"/>
      <c r="R964" s="827" t="s">
        <v>401</v>
      </c>
      <c r="S964" s="828"/>
      <c r="T964" s="828"/>
      <c r="U964" s="829"/>
      <c r="V964" s="83">
        <v>0</v>
      </c>
      <c r="W964" s="4" t="s">
        <v>401</v>
      </c>
      <c r="X964" s="4"/>
    </row>
    <row r="965" spans="2:24" ht="23.1" customHeight="1">
      <c r="B965" s="746" t="s">
        <v>1100</v>
      </c>
      <c r="C965" s="747"/>
      <c r="D965" s="747"/>
      <c r="E965" s="747"/>
      <c r="F965" s="747"/>
      <c r="G965" s="748"/>
      <c r="H965" s="375" t="s">
        <v>1172</v>
      </c>
      <c r="I965" s="376"/>
      <c r="J965" s="376"/>
      <c r="K965" s="376"/>
      <c r="L965" s="377"/>
      <c r="M965" s="842" t="s">
        <v>1049</v>
      </c>
      <c r="N965" s="843"/>
      <c r="O965" s="843"/>
      <c r="P965" s="843"/>
      <c r="Q965" s="844"/>
      <c r="R965" s="827" t="s">
        <v>402</v>
      </c>
      <c r="S965" s="828"/>
      <c r="T965" s="828"/>
      <c r="U965" s="829"/>
      <c r="V965" s="83">
        <v>0</v>
      </c>
      <c r="W965" s="4" t="s">
        <v>402</v>
      </c>
      <c r="X965" s="4"/>
    </row>
    <row r="966" spans="2:24" ht="23.1" customHeight="1">
      <c r="B966" s="746"/>
      <c r="C966" s="747"/>
      <c r="D966" s="747"/>
      <c r="E966" s="747"/>
      <c r="F966" s="747"/>
      <c r="G966" s="748"/>
      <c r="H966" s="367" t="s">
        <v>1171</v>
      </c>
      <c r="I966" s="368"/>
      <c r="J966" s="368"/>
      <c r="K966" s="368"/>
      <c r="L966" s="369"/>
      <c r="M966" s="806"/>
      <c r="N966" s="807"/>
      <c r="O966" s="807"/>
      <c r="P966" s="807"/>
      <c r="Q966" s="808"/>
      <c r="R966" s="827" t="s">
        <v>402</v>
      </c>
      <c r="S966" s="828"/>
      <c r="T966" s="828"/>
      <c r="U966" s="829"/>
      <c r="V966" s="83">
        <v>0</v>
      </c>
      <c r="W966" s="4" t="s">
        <v>402</v>
      </c>
      <c r="X966" s="4"/>
    </row>
    <row r="967" spans="2:24" ht="23.1" customHeight="1" thickBot="1">
      <c r="B967" s="746" t="s">
        <v>1159</v>
      </c>
      <c r="C967" s="747"/>
      <c r="D967" s="747"/>
      <c r="E967" s="747"/>
      <c r="F967" s="747"/>
      <c r="G967" s="748"/>
      <c r="H967" s="766" t="s">
        <v>613</v>
      </c>
      <c r="I967" s="767"/>
      <c r="J967" s="767"/>
      <c r="K967" s="767"/>
      <c r="L967" s="768"/>
      <c r="M967" s="766" t="s">
        <v>1051</v>
      </c>
      <c r="N967" s="767"/>
      <c r="O967" s="767"/>
      <c r="P967" s="767"/>
      <c r="Q967" s="768"/>
      <c r="R967" s="981" t="s">
        <v>930</v>
      </c>
      <c r="S967" s="982"/>
      <c r="T967" s="982"/>
      <c r="U967" s="983"/>
      <c r="V967" s="83" t="s">
        <v>2154</v>
      </c>
      <c r="W967" s="4" t="s">
        <v>930</v>
      </c>
      <c r="X967" s="4"/>
    </row>
    <row r="968" spans="2:24" ht="23.1" customHeight="1">
      <c r="B968" s="86"/>
      <c r="C968" s="86"/>
      <c r="D968" s="86"/>
      <c r="E968" s="86"/>
      <c r="F968" s="86"/>
      <c r="G968" s="86"/>
      <c r="H968" s="738"/>
      <c r="I968" s="738"/>
      <c r="J968" s="738"/>
      <c r="K968" s="738"/>
      <c r="L968" s="738"/>
      <c r="M968" s="738"/>
      <c r="N968" s="738"/>
      <c r="O968" s="738"/>
      <c r="P968" s="738"/>
      <c r="Q968" s="738"/>
      <c r="R968" s="860"/>
      <c r="S968" s="860"/>
      <c r="T968" s="860"/>
      <c r="U968" s="860"/>
      <c r="V968" s="83"/>
      <c r="X968" s="4"/>
    </row>
    <row r="969" spans="2:24" s="239" customFormat="1" ht="20.100000000000001" customHeight="1" thickBot="1">
      <c r="B969" s="241" t="s">
        <v>656</v>
      </c>
      <c r="C969" s="24"/>
      <c r="D969" s="82"/>
      <c r="E969" s="24"/>
      <c r="F969" s="82"/>
      <c r="G969" s="24"/>
      <c r="H969" s="82"/>
      <c r="I969" s="24"/>
      <c r="J969" s="82"/>
      <c r="K969" s="24"/>
      <c r="L969" s="82"/>
      <c r="M969" s="24"/>
      <c r="N969" s="82"/>
      <c r="O969" s="24"/>
      <c r="P969" s="82"/>
      <c r="Q969" s="24"/>
      <c r="R969" s="82"/>
      <c r="S969" s="24"/>
      <c r="T969" s="82"/>
      <c r="U969" s="24"/>
      <c r="V969" s="82"/>
      <c r="W969" s="24"/>
    </row>
    <row r="970" spans="2:24" ht="20.100000000000001" customHeight="1" thickBot="1">
      <c r="B970" s="531" t="s">
        <v>453</v>
      </c>
      <c r="C970" s="532"/>
      <c r="D970" s="532"/>
      <c r="E970" s="532"/>
      <c r="F970" s="532"/>
      <c r="G970" s="532"/>
      <c r="H970" s="532"/>
      <c r="I970" s="532"/>
      <c r="J970" s="532"/>
      <c r="K970" s="532"/>
      <c r="L970" s="532"/>
      <c r="M970" s="532"/>
      <c r="N970" s="532"/>
      <c r="O970" s="532"/>
      <c r="P970" s="532"/>
      <c r="Q970" s="532"/>
      <c r="R970" s="532"/>
      <c r="S970" s="532"/>
      <c r="T970" s="532"/>
      <c r="U970" s="533"/>
      <c r="V970" s="10"/>
      <c r="X970" s="4"/>
    </row>
    <row r="971" spans="2:24" ht="30" customHeight="1" thickBot="1">
      <c r="B971" s="622" t="s">
        <v>581</v>
      </c>
      <c r="C971" s="623"/>
      <c r="D971" s="623"/>
      <c r="E971" s="623"/>
      <c r="F971" s="623"/>
      <c r="G971" s="624"/>
      <c r="H971" s="710" t="s">
        <v>524</v>
      </c>
      <c r="I971" s="710"/>
      <c r="J971" s="710"/>
      <c r="K971" s="710"/>
      <c r="L971" s="710"/>
      <c r="M971" s="710" t="s">
        <v>491</v>
      </c>
      <c r="N971" s="710"/>
      <c r="O971" s="710"/>
      <c r="P971" s="710"/>
      <c r="Q971" s="710"/>
      <c r="R971" s="710"/>
      <c r="S971" s="710"/>
      <c r="T971" s="710"/>
      <c r="U971" s="710"/>
      <c r="X971" s="4"/>
    </row>
    <row r="972" spans="2:24" ht="23.1" customHeight="1">
      <c r="B972" s="312" t="s">
        <v>750</v>
      </c>
      <c r="C972" s="313"/>
      <c r="D972" s="313"/>
      <c r="E972" s="313"/>
      <c r="F972" s="313"/>
      <c r="G972" s="314"/>
      <c r="H972" s="821" t="s">
        <v>257</v>
      </c>
      <c r="I972" s="822"/>
      <c r="J972" s="822"/>
      <c r="K972" s="822"/>
      <c r="L972" s="823"/>
      <c r="M972" s="821" t="s">
        <v>254</v>
      </c>
      <c r="N972" s="822"/>
      <c r="O972" s="822"/>
      <c r="P972" s="822"/>
      <c r="Q972" s="823"/>
      <c r="R972" s="851" t="s">
        <v>761</v>
      </c>
      <c r="S972" s="852"/>
      <c r="T972" s="852"/>
      <c r="U972" s="853"/>
      <c r="V972" s="83"/>
      <c r="W972" s="4" t="s">
        <v>761</v>
      </c>
      <c r="X972" s="4"/>
    </row>
    <row r="973" spans="2:24" ht="23.1" customHeight="1">
      <c r="B973" s="285" t="s">
        <v>751</v>
      </c>
      <c r="C973" s="286"/>
      <c r="D973" s="286"/>
      <c r="E973" s="286"/>
      <c r="F973" s="286"/>
      <c r="G973" s="287"/>
      <c r="H973" s="746" t="s">
        <v>585</v>
      </c>
      <c r="I973" s="747"/>
      <c r="J973" s="747"/>
      <c r="K973" s="747"/>
      <c r="L973" s="748"/>
      <c r="M973" s="746" t="s">
        <v>583</v>
      </c>
      <c r="N973" s="747"/>
      <c r="O973" s="747"/>
      <c r="P973" s="747"/>
      <c r="Q973" s="748"/>
      <c r="R973" s="848" t="s">
        <v>1384</v>
      </c>
      <c r="S973" s="849"/>
      <c r="T973" s="849"/>
      <c r="U973" s="850"/>
      <c r="V973" s="83"/>
      <c r="W973" s="4" t="s">
        <v>1384</v>
      </c>
      <c r="X973" s="4"/>
    </row>
    <row r="974" spans="2:24" ht="23.1" customHeight="1">
      <c r="B974" s="309" t="s">
        <v>2139</v>
      </c>
      <c r="C974" s="310"/>
      <c r="D974" s="310"/>
      <c r="E974" s="310"/>
      <c r="F974" s="310"/>
      <c r="G974" s="311"/>
      <c r="H974" s="746" t="s">
        <v>1795</v>
      </c>
      <c r="I974" s="747"/>
      <c r="J974" s="747"/>
      <c r="K974" s="747"/>
      <c r="L974" s="748"/>
      <c r="M974" s="746" t="s">
        <v>2142</v>
      </c>
      <c r="N974" s="747"/>
      <c r="O974" s="747"/>
      <c r="P974" s="747"/>
      <c r="Q974" s="748"/>
      <c r="R974" s="848" t="s">
        <v>396</v>
      </c>
      <c r="S974" s="849"/>
      <c r="T974" s="849"/>
      <c r="U974" s="850"/>
      <c r="V974" s="83"/>
      <c r="W974" s="4" t="s">
        <v>396</v>
      </c>
      <c r="X974" s="4"/>
    </row>
    <row r="975" spans="2:24" ht="23.1" customHeight="1">
      <c r="B975" s="285" t="s">
        <v>752</v>
      </c>
      <c r="C975" s="286"/>
      <c r="D975" s="286"/>
      <c r="E975" s="286"/>
      <c r="F975" s="286"/>
      <c r="G975" s="287"/>
      <c r="H975" s="746" t="s">
        <v>392</v>
      </c>
      <c r="I975" s="747"/>
      <c r="J975" s="747"/>
      <c r="K975" s="747"/>
      <c r="L975" s="748"/>
      <c r="M975" s="746" t="s">
        <v>254</v>
      </c>
      <c r="N975" s="747"/>
      <c r="O975" s="747"/>
      <c r="P975" s="747"/>
      <c r="Q975" s="748"/>
      <c r="R975" s="848" t="s">
        <v>761</v>
      </c>
      <c r="S975" s="849"/>
      <c r="T975" s="849"/>
      <c r="U975" s="850"/>
      <c r="V975" s="83"/>
      <c r="W975" s="4" t="s">
        <v>761</v>
      </c>
      <c r="X975" s="4"/>
    </row>
    <row r="976" spans="2:24" ht="23.1" customHeight="1">
      <c r="B976" s="285" t="s">
        <v>753</v>
      </c>
      <c r="C976" s="286"/>
      <c r="D976" s="286"/>
      <c r="E976" s="286"/>
      <c r="F976" s="286"/>
      <c r="G976" s="287"/>
      <c r="H976" s="746" t="s">
        <v>183</v>
      </c>
      <c r="I976" s="747"/>
      <c r="J976" s="747"/>
      <c r="K976" s="747"/>
      <c r="L976" s="748"/>
      <c r="M976" s="746" t="s">
        <v>254</v>
      </c>
      <c r="N976" s="747"/>
      <c r="O976" s="747"/>
      <c r="P976" s="747"/>
      <c r="Q976" s="748"/>
      <c r="R976" s="848" t="s">
        <v>761</v>
      </c>
      <c r="S976" s="849"/>
      <c r="T976" s="849"/>
      <c r="U976" s="850"/>
      <c r="V976" s="83"/>
      <c r="W976" s="4" t="s">
        <v>761</v>
      </c>
      <c r="X976" s="4"/>
    </row>
    <row r="977" spans="2:28" ht="23.1" customHeight="1">
      <c r="B977" s="285" t="s">
        <v>754</v>
      </c>
      <c r="C977" s="286"/>
      <c r="D977" s="286"/>
      <c r="E977" s="286"/>
      <c r="F977" s="286"/>
      <c r="G977" s="287"/>
      <c r="H977" s="746" t="s">
        <v>257</v>
      </c>
      <c r="I977" s="747"/>
      <c r="J977" s="747"/>
      <c r="K977" s="747"/>
      <c r="L977" s="748"/>
      <c r="M977" s="746" t="s">
        <v>254</v>
      </c>
      <c r="N977" s="747"/>
      <c r="O977" s="747"/>
      <c r="P977" s="747"/>
      <c r="Q977" s="748"/>
      <c r="R977" s="848" t="s">
        <v>761</v>
      </c>
      <c r="S977" s="849"/>
      <c r="T977" s="849"/>
      <c r="U977" s="850"/>
      <c r="V977" s="83"/>
      <c r="W977" s="4" t="s">
        <v>761</v>
      </c>
      <c r="X977" s="4"/>
    </row>
    <row r="978" spans="2:28" ht="23.1" customHeight="1">
      <c r="B978" s="842" t="s">
        <v>755</v>
      </c>
      <c r="C978" s="843"/>
      <c r="D978" s="843"/>
      <c r="E978" s="843"/>
      <c r="F978" s="843"/>
      <c r="G978" s="844"/>
      <c r="H978" s="810" t="s">
        <v>563</v>
      </c>
      <c r="I978" s="811"/>
      <c r="J978" s="811"/>
      <c r="K978" s="811"/>
      <c r="L978" s="812"/>
      <c r="M978" s="842" t="s">
        <v>254</v>
      </c>
      <c r="N978" s="843"/>
      <c r="O978" s="843"/>
      <c r="P978" s="843"/>
      <c r="Q978" s="844"/>
      <c r="R978" s="848" t="s">
        <v>761</v>
      </c>
      <c r="S978" s="849"/>
      <c r="T978" s="849"/>
      <c r="U978" s="850"/>
      <c r="V978" s="83"/>
      <c r="W978" s="4" t="s">
        <v>761</v>
      </c>
      <c r="X978" s="4"/>
    </row>
    <row r="979" spans="2:28" ht="23.1" customHeight="1">
      <c r="B979" s="806"/>
      <c r="C979" s="807"/>
      <c r="D979" s="807"/>
      <c r="E979" s="807"/>
      <c r="F979" s="807"/>
      <c r="G979" s="808"/>
      <c r="H979" s="806" t="s">
        <v>676</v>
      </c>
      <c r="I979" s="807"/>
      <c r="J979" s="807"/>
      <c r="K979" s="807"/>
      <c r="L979" s="808"/>
      <c r="M979" s="806"/>
      <c r="N979" s="807"/>
      <c r="O979" s="807"/>
      <c r="P979" s="807"/>
      <c r="Q979" s="808"/>
      <c r="R979" s="848" t="s">
        <v>761</v>
      </c>
      <c r="S979" s="849"/>
      <c r="T979" s="849"/>
      <c r="U979" s="850"/>
      <c r="V979" s="83"/>
      <c r="W979" s="4" t="s">
        <v>761</v>
      </c>
      <c r="X979" s="4"/>
    </row>
    <row r="980" spans="2:28" ht="23.1" customHeight="1">
      <c r="B980" s="842" t="s">
        <v>756</v>
      </c>
      <c r="C980" s="843"/>
      <c r="D980" s="843"/>
      <c r="E980" s="843"/>
      <c r="F980" s="843"/>
      <c r="G980" s="844"/>
      <c r="H980" s="746" t="s">
        <v>257</v>
      </c>
      <c r="I980" s="747"/>
      <c r="J980" s="747"/>
      <c r="K980" s="747"/>
      <c r="L980" s="748"/>
      <c r="M980" s="810" t="s">
        <v>254</v>
      </c>
      <c r="N980" s="811"/>
      <c r="O980" s="811"/>
      <c r="P980" s="811"/>
      <c r="Q980" s="812"/>
      <c r="R980" s="848" t="s">
        <v>761</v>
      </c>
      <c r="S980" s="849"/>
      <c r="T980" s="849"/>
      <c r="U980" s="850"/>
      <c r="V980" s="83"/>
      <c r="W980" s="4" t="s">
        <v>761</v>
      </c>
      <c r="X980" s="4"/>
    </row>
    <row r="981" spans="2:28" ht="23.1" customHeight="1">
      <c r="B981" s="806"/>
      <c r="C981" s="807"/>
      <c r="D981" s="807"/>
      <c r="E981" s="807"/>
      <c r="F981" s="807"/>
      <c r="G981" s="808"/>
      <c r="H981" s="746"/>
      <c r="I981" s="747"/>
      <c r="J981" s="747"/>
      <c r="K981" s="747"/>
      <c r="L981" s="748"/>
      <c r="M981" s="806" t="s">
        <v>1050</v>
      </c>
      <c r="N981" s="807"/>
      <c r="O981" s="807"/>
      <c r="P981" s="807"/>
      <c r="Q981" s="808"/>
      <c r="R981" s="848" t="s">
        <v>1007</v>
      </c>
      <c r="S981" s="849"/>
      <c r="T981" s="849"/>
      <c r="U981" s="850"/>
      <c r="V981" s="83"/>
      <c r="W981" s="4" t="s">
        <v>1007</v>
      </c>
      <c r="X981" s="4"/>
      <c r="Y981" s="575"/>
      <c r="Z981" s="575"/>
      <c r="AA981" s="575"/>
      <c r="AB981" s="575"/>
    </row>
    <row r="982" spans="2:28" ht="23.1" customHeight="1">
      <c r="B982" s="285" t="s">
        <v>2140</v>
      </c>
      <c r="C982" s="286"/>
      <c r="D982" s="286"/>
      <c r="E982" s="286"/>
      <c r="F982" s="286"/>
      <c r="G982" s="287"/>
      <c r="H982" s="746" t="s">
        <v>257</v>
      </c>
      <c r="I982" s="747"/>
      <c r="J982" s="747"/>
      <c r="K982" s="747"/>
      <c r="L982" s="748"/>
      <c r="M982" s="746" t="s">
        <v>254</v>
      </c>
      <c r="N982" s="747"/>
      <c r="O982" s="747"/>
      <c r="P982" s="747"/>
      <c r="Q982" s="748"/>
      <c r="R982" s="848" t="s">
        <v>761</v>
      </c>
      <c r="S982" s="849"/>
      <c r="T982" s="849"/>
      <c r="U982" s="850"/>
      <c r="V982" s="83"/>
      <c r="W982" s="4" t="s">
        <v>761</v>
      </c>
      <c r="X982" s="4"/>
    </row>
    <row r="983" spans="2:28" ht="23.1" customHeight="1" thickBot="1">
      <c r="B983" s="302" t="s">
        <v>2141</v>
      </c>
      <c r="C983" s="303"/>
      <c r="D983" s="303"/>
      <c r="E983" s="303"/>
      <c r="F983" s="303"/>
      <c r="G983" s="304"/>
      <c r="H983" s="806" t="s">
        <v>257</v>
      </c>
      <c r="I983" s="807"/>
      <c r="J983" s="807"/>
      <c r="K983" s="807"/>
      <c r="L983" s="808"/>
      <c r="M983" s="778" t="s">
        <v>254</v>
      </c>
      <c r="N983" s="779"/>
      <c r="O983" s="779"/>
      <c r="P983" s="779"/>
      <c r="Q983" s="780"/>
      <c r="R983" s="848" t="s">
        <v>761</v>
      </c>
      <c r="S983" s="849"/>
      <c r="T983" s="849"/>
      <c r="U983" s="850"/>
      <c r="V983" s="83"/>
      <c r="W983" s="4" t="s">
        <v>761</v>
      </c>
      <c r="X983" s="4"/>
    </row>
    <row r="984" spans="2:28" ht="105.75" customHeight="1">
      <c r="B984" s="545" t="s">
        <v>2143</v>
      </c>
      <c r="C984" s="545"/>
      <c r="D984" s="545"/>
      <c r="E984" s="545"/>
      <c r="F984" s="545"/>
      <c r="G984" s="545"/>
      <c r="H984" s="545"/>
      <c r="I984" s="545"/>
      <c r="J984" s="545"/>
      <c r="K984" s="545"/>
      <c r="L984" s="545"/>
      <c r="M984" s="545"/>
      <c r="N984" s="545"/>
      <c r="O984" s="545"/>
      <c r="P984" s="545"/>
      <c r="Q984" s="545"/>
      <c r="R984" s="545"/>
      <c r="S984" s="545"/>
      <c r="T984" s="545"/>
      <c r="U984" s="545"/>
      <c r="V984" s="221"/>
      <c r="W984" s="221"/>
      <c r="X984" s="221"/>
      <c r="Y984" s="221"/>
      <c r="Z984" s="221"/>
    </row>
    <row r="985" spans="2:28" ht="13.5" customHeight="1">
      <c r="C985" s="24"/>
      <c r="D985" s="24"/>
      <c r="E985" s="24"/>
      <c r="F985" s="82"/>
      <c r="G985" s="24"/>
      <c r="H985" s="82"/>
      <c r="I985" s="24"/>
      <c r="J985" s="82"/>
      <c r="K985" s="24"/>
      <c r="L985" s="82"/>
      <c r="M985" s="24"/>
      <c r="N985" s="82"/>
      <c r="O985" s="24"/>
      <c r="P985" s="82"/>
      <c r="Q985" s="24"/>
      <c r="R985" s="82"/>
      <c r="S985" s="24"/>
      <c r="T985" s="82"/>
      <c r="U985" s="24"/>
      <c r="V985" s="82"/>
      <c r="W985" s="24"/>
      <c r="X985" s="82"/>
      <c r="Y985" s="24"/>
    </row>
    <row r="986" spans="2:28" ht="14.25" customHeight="1" thickBot="1">
      <c r="B986" s="39"/>
    </row>
    <row r="987" spans="2:28" ht="25.5" customHeight="1" thickTop="1" thickBot="1">
      <c r="B987" s="518" t="s">
        <v>580</v>
      </c>
      <c r="C987" s="519"/>
      <c r="D987" s="519"/>
      <c r="E987" s="519"/>
      <c r="F987" s="519"/>
      <c r="G987" s="519"/>
      <c r="H987" s="519"/>
      <c r="I987" s="519"/>
      <c r="J987" s="519"/>
      <c r="K987" s="519"/>
      <c r="L987" s="519"/>
      <c r="M987" s="519"/>
      <c r="N987" s="519"/>
      <c r="O987" s="519"/>
      <c r="P987" s="519"/>
      <c r="Q987" s="519"/>
      <c r="R987" s="519"/>
      <c r="S987" s="519"/>
      <c r="T987" s="519"/>
      <c r="U987" s="519"/>
      <c r="V987" s="519"/>
      <c r="W987" s="519"/>
      <c r="X987" s="519"/>
      <c r="Y987" s="519"/>
      <c r="Z987" s="519"/>
      <c r="AA987" s="520"/>
    </row>
    <row r="988" spans="2:28" ht="14.25" customHeight="1" thickTop="1">
      <c r="B988" s="24"/>
      <c r="C988" s="24"/>
      <c r="D988" s="24"/>
      <c r="E988" s="24"/>
      <c r="F988" s="82"/>
      <c r="G988" s="24"/>
      <c r="H988" s="82"/>
      <c r="I988" s="24"/>
      <c r="J988" s="82"/>
      <c r="K988" s="24"/>
      <c r="L988" s="82"/>
      <c r="M988" s="24"/>
      <c r="N988" s="82"/>
      <c r="O988" s="24"/>
      <c r="P988" s="82"/>
      <c r="Q988" s="24"/>
      <c r="R988" s="82"/>
      <c r="S988" s="24"/>
      <c r="T988" s="82"/>
      <c r="U988" s="24"/>
      <c r="V988" s="82"/>
      <c r="W988" s="24"/>
      <c r="X988" s="82"/>
      <c r="Y988" s="24"/>
    </row>
    <row r="989" spans="2:28" s="239" customFormat="1" ht="20.100000000000001" customHeight="1" thickBot="1">
      <c r="B989" s="241" t="s">
        <v>657</v>
      </c>
      <c r="C989" s="24"/>
      <c r="D989" s="24"/>
      <c r="E989" s="24"/>
      <c r="F989" s="82"/>
      <c r="G989" s="24"/>
      <c r="H989" s="82"/>
      <c r="I989" s="24"/>
      <c r="J989" s="82"/>
      <c r="K989" s="24"/>
      <c r="L989" s="82"/>
      <c r="M989" s="24"/>
      <c r="N989" s="82"/>
      <c r="O989" s="24"/>
      <c r="P989" s="82"/>
      <c r="Q989" s="24"/>
      <c r="R989" s="82"/>
      <c r="S989" s="24"/>
      <c r="T989" s="82"/>
      <c r="U989" s="24"/>
      <c r="V989" s="82"/>
      <c r="W989" s="24"/>
      <c r="X989" s="82"/>
      <c r="Y989" s="24"/>
    </row>
    <row r="990" spans="2:28" ht="20.100000000000001" customHeight="1" thickBot="1">
      <c r="B990" s="531" t="s">
        <v>536</v>
      </c>
      <c r="C990" s="532"/>
      <c r="D990" s="532"/>
      <c r="E990" s="532"/>
      <c r="F990" s="532"/>
      <c r="G990" s="532"/>
      <c r="H990" s="532"/>
      <c r="I990" s="532"/>
      <c r="J990" s="532"/>
      <c r="K990" s="532"/>
      <c r="L990" s="532"/>
      <c r="M990" s="532"/>
      <c r="N990" s="532"/>
      <c r="O990" s="532"/>
      <c r="P990" s="532"/>
      <c r="Q990" s="532"/>
      <c r="R990" s="532"/>
      <c r="S990" s="532"/>
      <c r="T990" s="532"/>
      <c r="U990" s="533"/>
      <c r="V990" s="10"/>
      <c r="X990" s="4"/>
    </row>
    <row r="991" spans="2:28" ht="30" customHeight="1" thickBot="1">
      <c r="B991" s="622" t="s">
        <v>581</v>
      </c>
      <c r="C991" s="623"/>
      <c r="D991" s="623"/>
      <c r="E991" s="623"/>
      <c r="F991" s="623"/>
      <c r="G991" s="624"/>
      <c r="H991" s="710" t="s">
        <v>524</v>
      </c>
      <c r="I991" s="710"/>
      <c r="J991" s="710"/>
      <c r="K991" s="710"/>
      <c r="L991" s="710"/>
      <c r="M991" s="710" t="s">
        <v>491</v>
      </c>
      <c r="N991" s="710"/>
      <c r="O991" s="710"/>
      <c r="P991" s="710"/>
      <c r="Q991" s="710"/>
      <c r="R991" s="710"/>
      <c r="S991" s="710"/>
      <c r="T991" s="710"/>
      <c r="U991" s="710"/>
      <c r="X991" s="4"/>
    </row>
    <row r="992" spans="2:28" ht="22.5" customHeight="1">
      <c r="B992" s="821" t="s">
        <v>1053</v>
      </c>
      <c r="C992" s="822"/>
      <c r="D992" s="822"/>
      <c r="E992" s="822"/>
      <c r="F992" s="822"/>
      <c r="G992" s="822"/>
      <c r="H992" s="861" t="s">
        <v>1359</v>
      </c>
      <c r="I992" s="862"/>
      <c r="J992" s="862"/>
      <c r="K992" s="862"/>
      <c r="L992" s="863"/>
      <c r="M992" s="821" t="s">
        <v>1054</v>
      </c>
      <c r="N992" s="822"/>
      <c r="O992" s="822"/>
      <c r="P992" s="822"/>
      <c r="Q992" s="823"/>
      <c r="R992" s="851" t="s">
        <v>957</v>
      </c>
      <c r="S992" s="852"/>
      <c r="T992" s="852"/>
      <c r="U992" s="853"/>
      <c r="V992" s="83">
        <v>0</v>
      </c>
      <c r="W992" s="4" t="s">
        <v>957</v>
      </c>
      <c r="X992" s="4"/>
    </row>
    <row r="993" spans="2:24" ht="23.1" customHeight="1">
      <c r="B993" s="746" t="s">
        <v>594</v>
      </c>
      <c r="C993" s="747"/>
      <c r="D993" s="747"/>
      <c r="E993" s="747"/>
      <c r="F993" s="747"/>
      <c r="G993" s="747"/>
      <c r="H993" s="867" t="s">
        <v>261</v>
      </c>
      <c r="I993" s="868"/>
      <c r="J993" s="868"/>
      <c r="K993" s="868"/>
      <c r="L993" s="869"/>
      <c r="M993" s="746" t="s">
        <v>254</v>
      </c>
      <c r="N993" s="747"/>
      <c r="O993" s="747"/>
      <c r="P993" s="747"/>
      <c r="Q993" s="748"/>
      <c r="R993" s="833" t="s">
        <v>761</v>
      </c>
      <c r="S993" s="834"/>
      <c r="T993" s="834"/>
      <c r="U993" s="835"/>
      <c r="V993" s="83">
        <v>0</v>
      </c>
      <c r="W993" s="4" t="s">
        <v>761</v>
      </c>
      <c r="X993" s="4"/>
    </row>
    <row r="994" spans="2:24" ht="23.1" customHeight="1">
      <c r="B994" s="746"/>
      <c r="C994" s="747"/>
      <c r="D994" s="747"/>
      <c r="E994" s="747"/>
      <c r="F994" s="747"/>
      <c r="G994" s="747"/>
      <c r="H994" s="873" t="s">
        <v>411</v>
      </c>
      <c r="I994" s="874"/>
      <c r="J994" s="874"/>
      <c r="K994" s="874"/>
      <c r="L994" s="875"/>
      <c r="M994" s="746"/>
      <c r="N994" s="747"/>
      <c r="O994" s="747"/>
      <c r="P994" s="747"/>
      <c r="Q994" s="748"/>
      <c r="R994" s="833" t="s">
        <v>761</v>
      </c>
      <c r="S994" s="834"/>
      <c r="T994" s="834"/>
      <c r="U994" s="835"/>
      <c r="V994" s="83">
        <v>0</v>
      </c>
      <c r="W994" s="4" t="s">
        <v>761</v>
      </c>
      <c r="X994" s="4"/>
    </row>
    <row r="995" spans="2:24" ht="23.1" customHeight="1">
      <c r="B995" s="746" t="s">
        <v>940</v>
      </c>
      <c r="C995" s="747"/>
      <c r="D995" s="747"/>
      <c r="E995" s="747"/>
      <c r="F995" s="747"/>
      <c r="G995" s="747"/>
      <c r="H995" s="879" t="s">
        <v>955</v>
      </c>
      <c r="I995" s="880"/>
      <c r="J995" s="880"/>
      <c r="K995" s="880"/>
      <c r="L995" s="881"/>
      <c r="M995" s="746" t="s">
        <v>1054</v>
      </c>
      <c r="N995" s="747"/>
      <c r="O995" s="747"/>
      <c r="P995" s="747"/>
      <c r="Q995" s="748"/>
      <c r="R995" s="833" t="s">
        <v>957</v>
      </c>
      <c r="S995" s="834"/>
      <c r="T995" s="834"/>
      <c r="U995" s="835"/>
      <c r="V995" s="83">
        <v>0</v>
      </c>
      <c r="W995" s="4" t="s">
        <v>957</v>
      </c>
      <c r="X995" s="4"/>
    </row>
    <row r="996" spans="2:24" ht="23.1" customHeight="1">
      <c r="B996" s="746" t="s">
        <v>1160</v>
      </c>
      <c r="C996" s="747"/>
      <c r="D996" s="747"/>
      <c r="E996" s="747"/>
      <c r="F996" s="747"/>
      <c r="G996" s="747"/>
      <c r="H996" s="879" t="s">
        <v>390</v>
      </c>
      <c r="I996" s="880"/>
      <c r="J996" s="880"/>
      <c r="K996" s="880"/>
      <c r="L996" s="881"/>
      <c r="M996" s="746" t="s">
        <v>254</v>
      </c>
      <c r="N996" s="747"/>
      <c r="O996" s="747"/>
      <c r="P996" s="747"/>
      <c r="Q996" s="748"/>
      <c r="R996" s="833" t="s">
        <v>761</v>
      </c>
      <c r="S996" s="834"/>
      <c r="T996" s="834"/>
      <c r="U996" s="835"/>
      <c r="V996" s="83">
        <v>0</v>
      </c>
      <c r="W996" s="4" t="s">
        <v>761</v>
      </c>
      <c r="X996" s="4"/>
    </row>
    <row r="997" spans="2:24" ht="23.1" customHeight="1">
      <c r="B997" s="746" t="s">
        <v>595</v>
      </c>
      <c r="C997" s="747"/>
      <c r="D997" s="747"/>
      <c r="E997" s="747"/>
      <c r="F997" s="747"/>
      <c r="G997" s="747"/>
      <c r="H997" s="867" t="s">
        <v>184</v>
      </c>
      <c r="I997" s="868"/>
      <c r="J997" s="868"/>
      <c r="K997" s="868"/>
      <c r="L997" s="869"/>
      <c r="M997" s="746" t="s">
        <v>254</v>
      </c>
      <c r="N997" s="747"/>
      <c r="O997" s="747"/>
      <c r="P997" s="747"/>
      <c r="Q997" s="748"/>
      <c r="R997" s="833" t="s">
        <v>761</v>
      </c>
      <c r="S997" s="834"/>
      <c r="T997" s="834"/>
      <c r="U997" s="835"/>
      <c r="V997" s="83">
        <v>0</v>
      </c>
      <c r="W997" s="4" t="s">
        <v>761</v>
      </c>
      <c r="X997" s="4"/>
    </row>
    <row r="998" spans="2:24" ht="23.1" customHeight="1">
      <c r="B998" s="746"/>
      <c r="C998" s="747"/>
      <c r="D998" s="747"/>
      <c r="E998" s="747"/>
      <c r="F998" s="747"/>
      <c r="G998" s="747"/>
      <c r="H998" s="873" t="s">
        <v>431</v>
      </c>
      <c r="I998" s="874"/>
      <c r="J998" s="874"/>
      <c r="K998" s="874"/>
      <c r="L998" s="875"/>
      <c r="M998" s="746"/>
      <c r="N998" s="747"/>
      <c r="O998" s="747"/>
      <c r="P998" s="747"/>
      <c r="Q998" s="748"/>
      <c r="R998" s="833" t="s">
        <v>761</v>
      </c>
      <c r="S998" s="834"/>
      <c r="T998" s="834"/>
      <c r="U998" s="835"/>
      <c r="V998" s="83">
        <v>0</v>
      </c>
      <c r="W998" s="4" t="s">
        <v>761</v>
      </c>
      <c r="X998" s="4"/>
    </row>
    <row r="999" spans="2:24" ht="23.1" customHeight="1">
      <c r="B999" s="746" t="s">
        <v>1102</v>
      </c>
      <c r="C999" s="747"/>
      <c r="D999" s="747"/>
      <c r="E999" s="747"/>
      <c r="F999" s="747"/>
      <c r="G999" s="747"/>
      <c r="H999" s="879" t="s">
        <v>183</v>
      </c>
      <c r="I999" s="880"/>
      <c r="J999" s="880"/>
      <c r="K999" s="880"/>
      <c r="L999" s="881"/>
      <c r="M999" s="746" t="s">
        <v>602</v>
      </c>
      <c r="N999" s="747"/>
      <c r="O999" s="747"/>
      <c r="P999" s="747"/>
      <c r="Q999" s="748"/>
      <c r="R999" s="833" t="s">
        <v>400</v>
      </c>
      <c r="S999" s="834"/>
      <c r="T999" s="834"/>
      <c r="U999" s="835"/>
      <c r="V999" s="83">
        <v>0</v>
      </c>
      <c r="W999" s="4" t="s">
        <v>400</v>
      </c>
      <c r="X999" s="4"/>
    </row>
    <row r="1000" spans="2:24" ht="23.1" customHeight="1">
      <c r="B1000" s="842" t="s">
        <v>596</v>
      </c>
      <c r="C1000" s="843"/>
      <c r="D1000" s="843"/>
      <c r="E1000" s="843"/>
      <c r="F1000" s="843"/>
      <c r="G1000" s="844"/>
      <c r="H1000" s="867" t="s">
        <v>431</v>
      </c>
      <c r="I1000" s="868"/>
      <c r="J1000" s="868"/>
      <c r="K1000" s="868"/>
      <c r="L1000" s="869"/>
      <c r="M1000" s="746" t="s">
        <v>254</v>
      </c>
      <c r="N1000" s="747"/>
      <c r="O1000" s="747"/>
      <c r="P1000" s="747"/>
      <c r="Q1000" s="748"/>
      <c r="R1000" s="833" t="s">
        <v>761</v>
      </c>
      <c r="S1000" s="834"/>
      <c r="T1000" s="834"/>
      <c r="U1000" s="835"/>
      <c r="V1000" s="83">
        <v>0</v>
      </c>
      <c r="W1000" s="4" t="s">
        <v>761</v>
      </c>
      <c r="X1000" s="4"/>
    </row>
    <row r="1001" spans="2:24" ht="23.1" customHeight="1">
      <c r="B1001" s="806"/>
      <c r="C1001" s="807"/>
      <c r="D1001" s="807"/>
      <c r="E1001" s="807"/>
      <c r="F1001" s="807"/>
      <c r="G1001" s="808"/>
      <c r="H1001" s="873" t="s">
        <v>1383</v>
      </c>
      <c r="I1001" s="874"/>
      <c r="J1001" s="874"/>
      <c r="K1001" s="874"/>
      <c r="L1001" s="875"/>
      <c r="M1001" s="746" t="s">
        <v>323</v>
      </c>
      <c r="N1001" s="747"/>
      <c r="O1001" s="747"/>
      <c r="P1001" s="747"/>
      <c r="Q1001" s="748"/>
      <c r="R1001" s="833" t="s">
        <v>401</v>
      </c>
      <c r="S1001" s="834"/>
      <c r="T1001" s="834"/>
      <c r="U1001" s="835"/>
      <c r="V1001" s="83">
        <v>0</v>
      </c>
      <c r="W1001" s="4" t="s">
        <v>401</v>
      </c>
      <c r="X1001" s="4"/>
    </row>
    <row r="1002" spans="2:24" ht="23.1" customHeight="1">
      <c r="B1002" s="746" t="s">
        <v>1101</v>
      </c>
      <c r="C1002" s="747"/>
      <c r="D1002" s="747"/>
      <c r="E1002" s="747"/>
      <c r="F1002" s="747"/>
      <c r="G1002" s="747"/>
      <c r="H1002" s="879" t="s">
        <v>1360</v>
      </c>
      <c r="I1002" s="880"/>
      <c r="J1002" s="880"/>
      <c r="K1002" s="880"/>
      <c r="L1002" s="881"/>
      <c r="M1002" s="746" t="s">
        <v>323</v>
      </c>
      <c r="N1002" s="747"/>
      <c r="O1002" s="747"/>
      <c r="P1002" s="747"/>
      <c r="Q1002" s="748"/>
      <c r="R1002" s="833" t="s">
        <v>401</v>
      </c>
      <c r="S1002" s="834"/>
      <c r="T1002" s="834"/>
      <c r="U1002" s="835"/>
      <c r="V1002" s="83">
        <v>0</v>
      </c>
      <c r="W1002" s="4" t="s">
        <v>401</v>
      </c>
      <c r="X1002" s="4"/>
    </row>
    <row r="1003" spans="2:24" ht="23.1" customHeight="1">
      <c r="B1003" s="746" t="s">
        <v>989</v>
      </c>
      <c r="C1003" s="747"/>
      <c r="D1003" s="747"/>
      <c r="E1003" s="747"/>
      <c r="F1003" s="747"/>
      <c r="G1003" s="747"/>
      <c r="H1003" s="867" t="s">
        <v>1052</v>
      </c>
      <c r="I1003" s="868"/>
      <c r="J1003" s="868"/>
      <c r="K1003" s="868"/>
      <c r="L1003" s="869"/>
      <c r="M1003" s="746" t="s">
        <v>1055</v>
      </c>
      <c r="N1003" s="747"/>
      <c r="O1003" s="747"/>
      <c r="P1003" s="747"/>
      <c r="Q1003" s="748"/>
      <c r="R1003" s="833" t="s">
        <v>960</v>
      </c>
      <c r="S1003" s="834"/>
      <c r="T1003" s="834"/>
      <c r="U1003" s="835"/>
      <c r="V1003" s="83">
        <v>0</v>
      </c>
      <c r="W1003" s="4" t="s">
        <v>960</v>
      </c>
      <c r="X1003" s="4"/>
    </row>
    <row r="1004" spans="2:24" ht="23.1" customHeight="1">
      <c r="B1004" s="746"/>
      <c r="C1004" s="747"/>
      <c r="D1004" s="747"/>
      <c r="E1004" s="747"/>
      <c r="F1004" s="747"/>
      <c r="G1004" s="747"/>
      <c r="H1004" s="873" t="s">
        <v>558</v>
      </c>
      <c r="I1004" s="874"/>
      <c r="J1004" s="874"/>
      <c r="K1004" s="874"/>
      <c r="L1004" s="875"/>
      <c r="M1004" s="746" t="s">
        <v>545</v>
      </c>
      <c r="N1004" s="747"/>
      <c r="O1004" s="747"/>
      <c r="P1004" s="747"/>
      <c r="Q1004" s="748"/>
      <c r="R1004" s="833" t="s">
        <v>668</v>
      </c>
      <c r="S1004" s="834"/>
      <c r="T1004" s="834"/>
      <c r="U1004" s="835"/>
      <c r="V1004" s="83">
        <v>0</v>
      </c>
      <c r="W1004" s="4" t="s">
        <v>668</v>
      </c>
      <c r="X1004" s="4"/>
    </row>
    <row r="1005" spans="2:24" ht="23.1" customHeight="1">
      <c r="B1005" s="746" t="s">
        <v>1161</v>
      </c>
      <c r="C1005" s="747"/>
      <c r="D1005" s="747"/>
      <c r="E1005" s="747"/>
      <c r="F1005" s="747"/>
      <c r="G1005" s="747"/>
      <c r="H1005" s="879" t="s">
        <v>715</v>
      </c>
      <c r="I1005" s="880"/>
      <c r="J1005" s="880"/>
      <c r="K1005" s="880"/>
      <c r="L1005" s="881"/>
      <c r="M1005" s="746" t="s">
        <v>1361</v>
      </c>
      <c r="N1005" s="747"/>
      <c r="O1005" s="747"/>
      <c r="P1005" s="747"/>
      <c r="Q1005" s="748"/>
      <c r="R1005" s="833" t="s">
        <v>1822</v>
      </c>
      <c r="S1005" s="834"/>
      <c r="T1005" s="834"/>
      <c r="U1005" s="835"/>
      <c r="V1005" s="83">
        <v>0</v>
      </c>
      <c r="W1005" s="4" t="s">
        <v>1822</v>
      </c>
      <c r="X1005" s="4"/>
    </row>
    <row r="1006" spans="2:24" ht="23.1" customHeight="1">
      <c r="B1006" s="746" t="s">
        <v>1162</v>
      </c>
      <c r="C1006" s="747"/>
      <c r="D1006" s="747"/>
      <c r="E1006" s="747"/>
      <c r="F1006" s="747"/>
      <c r="G1006" s="747"/>
      <c r="H1006" s="879" t="s">
        <v>181</v>
      </c>
      <c r="I1006" s="880"/>
      <c r="J1006" s="880"/>
      <c r="K1006" s="880"/>
      <c r="L1006" s="881"/>
      <c r="M1006" s="746" t="s">
        <v>254</v>
      </c>
      <c r="N1006" s="747"/>
      <c r="O1006" s="747"/>
      <c r="P1006" s="747"/>
      <c r="Q1006" s="748"/>
      <c r="R1006" s="833" t="s">
        <v>761</v>
      </c>
      <c r="S1006" s="834"/>
      <c r="T1006" s="834"/>
      <c r="U1006" s="835"/>
      <c r="V1006" s="83">
        <v>0</v>
      </c>
      <c r="W1006" s="4" t="s">
        <v>761</v>
      </c>
      <c r="X1006" s="4"/>
    </row>
    <row r="1007" spans="2:24" ht="23.1" customHeight="1">
      <c r="B1007" s="746" t="s">
        <v>1163</v>
      </c>
      <c r="C1007" s="747"/>
      <c r="D1007" s="747"/>
      <c r="E1007" s="747"/>
      <c r="F1007" s="747"/>
      <c r="G1007" s="747"/>
      <c r="H1007" s="879" t="s">
        <v>677</v>
      </c>
      <c r="I1007" s="880"/>
      <c r="J1007" s="880"/>
      <c r="K1007" s="880"/>
      <c r="L1007" s="881"/>
      <c r="M1007" s="746" t="s">
        <v>603</v>
      </c>
      <c r="N1007" s="747"/>
      <c r="O1007" s="747"/>
      <c r="P1007" s="747"/>
      <c r="Q1007" s="748"/>
      <c r="R1007" s="833" t="s">
        <v>669</v>
      </c>
      <c r="S1007" s="834"/>
      <c r="T1007" s="834"/>
      <c r="U1007" s="835"/>
      <c r="V1007" s="83">
        <v>0</v>
      </c>
      <c r="W1007" s="4" t="s">
        <v>669</v>
      </c>
      <c r="X1007" s="4"/>
    </row>
    <row r="1008" spans="2:24" ht="23.1" customHeight="1">
      <c r="B1008" s="746" t="s">
        <v>1164</v>
      </c>
      <c r="C1008" s="747"/>
      <c r="D1008" s="747"/>
      <c r="E1008" s="747"/>
      <c r="F1008" s="747"/>
      <c r="G1008" s="747"/>
      <c r="H1008" s="879" t="s">
        <v>432</v>
      </c>
      <c r="I1008" s="880"/>
      <c r="J1008" s="880"/>
      <c r="K1008" s="880"/>
      <c r="L1008" s="881"/>
      <c r="M1008" s="746" t="s">
        <v>323</v>
      </c>
      <c r="N1008" s="747"/>
      <c r="O1008" s="747"/>
      <c r="P1008" s="747"/>
      <c r="Q1008" s="748"/>
      <c r="R1008" s="833" t="s">
        <v>401</v>
      </c>
      <c r="S1008" s="834"/>
      <c r="T1008" s="834"/>
      <c r="U1008" s="835"/>
      <c r="V1008" s="83">
        <v>0</v>
      </c>
      <c r="W1008" s="4" t="s">
        <v>401</v>
      </c>
      <c r="X1008" s="4"/>
    </row>
    <row r="1009" spans="2:24" ht="23.1" customHeight="1">
      <c r="B1009" s="746" t="s">
        <v>1165</v>
      </c>
      <c r="C1009" s="747"/>
      <c r="D1009" s="747"/>
      <c r="E1009" s="747"/>
      <c r="F1009" s="747"/>
      <c r="G1009" s="747"/>
      <c r="H1009" s="806" t="s">
        <v>558</v>
      </c>
      <c r="I1009" s="807"/>
      <c r="J1009" s="807"/>
      <c r="K1009" s="807"/>
      <c r="L1009" s="808"/>
      <c r="M1009" s="746" t="s">
        <v>545</v>
      </c>
      <c r="N1009" s="747"/>
      <c r="O1009" s="747"/>
      <c r="P1009" s="747"/>
      <c r="Q1009" s="748"/>
      <c r="R1009" s="833" t="s">
        <v>668</v>
      </c>
      <c r="S1009" s="834"/>
      <c r="T1009" s="834"/>
      <c r="U1009" s="835"/>
      <c r="V1009" s="83">
        <v>0</v>
      </c>
      <c r="W1009" s="4" t="s">
        <v>668</v>
      </c>
      <c r="X1009" s="4"/>
    </row>
    <row r="1010" spans="2:24" ht="23.1" customHeight="1">
      <c r="B1010" s="746" t="s">
        <v>597</v>
      </c>
      <c r="C1010" s="747"/>
      <c r="D1010" s="747"/>
      <c r="E1010" s="747"/>
      <c r="F1010" s="747"/>
      <c r="G1010" s="748"/>
      <c r="H1010" s="810" t="s">
        <v>1184</v>
      </c>
      <c r="I1010" s="811"/>
      <c r="J1010" s="811"/>
      <c r="K1010" s="811"/>
      <c r="L1010" s="812"/>
      <c r="M1010" s="810" t="s">
        <v>2144</v>
      </c>
      <c r="N1010" s="811"/>
      <c r="O1010" s="811"/>
      <c r="P1010" s="811"/>
      <c r="Q1010" s="812"/>
      <c r="R1010" s="833" t="s">
        <v>900</v>
      </c>
      <c r="S1010" s="834"/>
      <c r="T1010" s="834"/>
      <c r="U1010" s="835"/>
      <c r="V1010" s="83">
        <v>0</v>
      </c>
      <c r="W1010" s="4" t="s">
        <v>900</v>
      </c>
      <c r="X1010" s="4"/>
    </row>
    <row r="1011" spans="2:24" ht="23.1" customHeight="1">
      <c r="B1011" s="746"/>
      <c r="C1011" s="747"/>
      <c r="D1011" s="747"/>
      <c r="E1011" s="747"/>
      <c r="F1011" s="747"/>
      <c r="G1011" s="748"/>
      <c r="H1011" s="766" t="s">
        <v>1185</v>
      </c>
      <c r="I1011" s="767"/>
      <c r="J1011" s="767"/>
      <c r="K1011" s="767"/>
      <c r="L1011" s="768"/>
      <c r="M1011" s="766"/>
      <c r="N1011" s="767"/>
      <c r="O1011" s="767"/>
      <c r="P1011" s="767"/>
      <c r="Q1011" s="768"/>
      <c r="R1011" s="833" t="s">
        <v>900</v>
      </c>
      <c r="S1011" s="834"/>
      <c r="T1011" s="834"/>
      <c r="U1011" s="835"/>
      <c r="V1011" s="83">
        <v>0</v>
      </c>
      <c r="W1011" s="4" t="s">
        <v>900</v>
      </c>
      <c r="X1011" s="4"/>
    </row>
    <row r="1012" spans="2:24" ht="23.1" customHeight="1">
      <c r="B1012" s="746" t="s">
        <v>958</v>
      </c>
      <c r="C1012" s="747"/>
      <c r="D1012" s="747"/>
      <c r="E1012" s="747"/>
      <c r="F1012" s="747"/>
      <c r="G1012" s="748"/>
      <c r="H1012" s="810" t="s">
        <v>562</v>
      </c>
      <c r="I1012" s="811"/>
      <c r="J1012" s="811"/>
      <c r="K1012" s="811"/>
      <c r="L1012" s="812"/>
      <c r="M1012" s="746" t="s">
        <v>1056</v>
      </c>
      <c r="N1012" s="747"/>
      <c r="O1012" s="747"/>
      <c r="P1012" s="747"/>
      <c r="Q1012" s="748"/>
      <c r="R1012" s="833" t="s">
        <v>422</v>
      </c>
      <c r="S1012" s="834"/>
      <c r="T1012" s="834"/>
      <c r="U1012" s="835"/>
      <c r="V1012" s="83">
        <v>0</v>
      </c>
      <c r="W1012" s="4" t="s">
        <v>422</v>
      </c>
      <c r="X1012" s="4"/>
    </row>
    <row r="1013" spans="2:24" ht="23.1" customHeight="1">
      <c r="B1013" s="746"/>
      <c r="C1013" s="747"/>
      <c r="D1013" s="747"/>
      <c r="E1013" s="747"/>
      <c r="F1013" s="747"/>
      <c r="G1013" s="748"/>
      <c r="H1013" s="806" t="s">
        <v>586</v>
      </c>
      <c r="I1013" s="807"/>
      <c r="J1013" s="807"/>
      <c r="K1013" s="807"/>
      <c r="L1013" s="808"/>
      <c r="M1013" s="746" t="s">
        <v>1056</v>
      </c>
      <c r="N1013" s="747"/>
      <c r="O1013" s="747"/>
      <c r="P1013" s="747"/>
      <c r="Q1013" s="748"/>
      <c r="R1013" s="833" t="s">
        <v>422</v>
      </c>
      <c r="S1013" s="834"/>
      <c r="T1013" s="834"/>
      <c r="U1013" s="835"/>
      <c r="V1013" s="83">
        <v>0</v>
      </c>
      <c r="W1013" s="4" t="s">
        <v>422</v>
      </c>
      <c r="X1013" s="4"/>
    </row>
    <row r="1014" spans="2:24" ht="23.1" customHeight="1">
      <c r="B1014" s="746" t="s">
        <v>1166</v>
      </c>
      <c r="C1014" s="747"/>
      <c r="D1014" s="747"/>
      <c r="E1014" s="747"/>
      <c r="F1014" s="747"/>
      <c r="G1014" s="748"/>
      <c r="H1014" s="806" t="s">
        <v>411</v>
      </c>
      <c r="I1014" s="807"/>
      <c r="J1014" s="807"/>
      <c r="K1014" s="807"/>
      <c r="L1014" s="808"/>
      <c r="M1014" s="746" t="s">
        <v>605</v>
      </c>
      <c r="N1014" s="747"/>
      <c r="O1014" s="747"/>
      <c r="P1014" s="747"/>
      <c r="Q1014" s="748"/>
      <c r="R1014" s="833" t="s">
        <v>423</v>
      </c>
      <c r="S1014" s="834"/>
      <c r="T1014" s="834"/>
      <c r="U1014" s="835"/>
      <c r="V1014" s="83">
        <v>0</v>
      </c>
      <c r="W1014" s="4" t="s">
        <v>423</v>
      </c>
      <c r="X1014" s="4"/>
    </row>
    <row r="1015" spans="2:24" ht="23.1" customHeight="1">
      <c r="B1015" s="746" t="s">
        <v>1167</v>
      </c>
      <c r="C1015" s="747"/>
      <c r="D1015" s="747"/>
      <c r="E1015" s="747"/>
      <c r="F1015" s="747"/>
      <c r="G1015" s="748"/>
      <c r="H1015" s="806" t="s">
        <v>1385</v>
      </c>
      <c r="I1015" s="807"/>
      <c r="J1015" s="807"/>
      <c r="K1015" s="807"/>
      <c r="L1015" s="808"/>
      <c r="M1015" s="746" t="s">
        <v>255</v>
      </c>
      <c r="N1015" s="747"/>
      <c r="O1015" s="747"/>
      <c r="P1015" s="747"/>
      <c r="Q1015" s="748"/>
      <c r="R1015" s="833" t="s">
        <v>407</v>
      </c>
      <c r="S1015" s="834"/>
      <c r="T1015" s="834"/>
      <c r="U1015" s="835"/>
      <c r="V1015" s="83">
        <v>0</v>
      </c>
      <c r="W1015" s="4" t="s">
        <v>407</v>
      </c>
      <c r="X1015" s="4"/>
    </row>
    <row r="1016" spans="2:24" ht="23.1" customHeight="1">
      <c r="B1016" s="746" t="s">
        <v>1357</v>
      </c>
      <c r="C1016" s="747"/>
      <c r="D1016" s="747"/>
      <c r="E1016" s="747"/>
      <c r="F1016" s="747"/>
      <c r="G1016" s="748"/>
      <c r="H1016" s="810" t="s">
        <v>1189</v>
      </c>
      <c r="I1016" s="811"/>
      <c r="J1016" s="811"/>
      <c r="K1016" s="811"/>
      <c r="L1016" s="812"/>
      <c r="M1016" s="746" t="s">
        <v>1362</v>
      </c>
      <c r="N1016" s="747"/>
      <c r="O1016" s="747"/>
      <c r="P1016" s="747"/>
      <c r="Q1016" s="748"/>
      <c r="R1016" s="833" t="s">
        <v>1188</v>
      </c>
      <c r="S1016" s="834"/>
      <c r="T1016" s="834"/>
      <c r="U1016" s="835"/>
      <c r="V1016" s="83">
        <v>0</v>
      </c>
      <c r="W1016" s="4" t="s">
        <v>1188</v>
      </c>
      <c r="X1016" s="4"/>
    </row>
    <row r="1017" spans="2:24" ht="23.1" customHeight="1">
      <c r="B1017" s="746"/>
      <c r="C1017" s="747"/>
      <c r="D1017" s="747"/>
      <c r="E1017" s="747"/>
      <c r="F1017" s="747"/>
      <c r="G1017" s="748"/>
      <c r="H1017" s="806" t="s">
        <v>877</v>
      </c>
      <c r="I1017" s="807"/>
      <c r="J1017" s="807"/>
      <c r="K1017" s="807"/>
      <c r="L1017" s="808"/>
      <c r="M1017" s="746" t="s">
        <v>255</v>
      </c>
      <c r="N1017" s="747"/>
      <c r="O1017" s="747"/>
      <c r="P1017" s="747"/>
      <c r="Q1017" s="748"/>
      <c r="R1017" s="833" t="s">
        <v>407</v>
      </c>
      <c r="S1017" s="834"/>
      <c r="T1017" s="834"/>
      <c r="U1017" s="835"/>
      <c r="V1017" s="83">
        <v>0</v>
      </c>
      <c r="W1017" s="4" t="s">
        <v>407</v>
      </c>
      <c r="X1017" s="4"/>
    </row>
    <row r="1018" spans="2:24" ht="23.1" customHeight="1">
      <c r="B1018" s="842" t="s">
        <v>1358</v>
      </c>
      <c r="C1018" s="843"/>
      <c r="D1018" s="843"/>
      <c r="E1018" s="843"/>
      <c r="F1018" s="843"/>
      <c r="G1018" s="844"/>
      <c r="H1018" s="810" t="s">
        <v>877</v>
      </c>
      <c r="I1018" s="811"/>
      <c r="J1018" s="811"/>
      <c r="K1018" s="811"/>
      <c r="L1018" s="812"/>
      <c r="M1018" s="746" t="s">
        <v>255</v>
      </c>
      <c r="N1018" s="747"/>
      <c r="O1018" s="747"/>
      <c r="P1018" s="747"/>
      <c r="Q1018" s="748"/>
      <c r="R1018" s="833" t="s">
        <v>407</v>
      </c>
      <c r="S1018" s="834"/>
      <c r="T1018" s="834"/>
      <c r="U1018" s="835"/>
      <c r="V1018" s="83">
        <v>0</v>
      </c>
      <c r="W1018" s="4" t="s">
        <v>407</v>
      </c>
      <c r="X1018" s="4"/>
    </row>
    <row r="1019" spans="2:24" ht="23.1" customHeight="1">
      <c r="B1019" s="806"/>
      <c r="C1019" s="807"/>
      <c r="D1019" s="807"/>
      <c r="E1019" s="807"/>
      <c r="F1019" s="807"/>
      <c r="G1019" s="808"/>
      <c r="H1019" s="806" t="s">
        <v>878</v>
      </c>
      <c r="I1019" s="807"/>
      <c r="J1019" s="807"/>
      <c r="K1019" s="807"/>
      <c r="L1019" s="808"/>
      <c r="M1019" s="746" t="s">
        <v>876</v>
      </c>
      <c r="N1019" s="747"/>
      <c r="O1019" s="747"/>
      <c r="P1019" s="747"/>
      <c r="Q1019" s="748"/>
      <c r="R1019" s="833" t="s">
        <v>888</v>
      </c>
      <c r="S1019" s="834"/>
      <c r="T1019" s="834"/>
      <c r="U1019" s="835"/>
      <c r="V1019" s="83">
        <v>0</v>
      </c>
      <c r="W1019" s="4" t="s">
        <v>888</v>
      </c>
      <c r="X1019" s="4"/>
    </row>
    <row r="1020" spans="2:24" ht="23.1" customHeight="1">
      <c r="B1020" s="285" t="s">
        <v>1168</v>
      </c>
      <c r="C1020" s="286"/>
      <c r="D1020" s="286"/>
      <c r="E1020" s="286"/>
      <c r="F1020" s="286"/>
      <c r="G1020" s="287"/>
      <c r="H1020" s="806" t="s">
        <v>600</v>
      </c>
      <c r="I1020" s="807"/>
      <c r="J1020" s="807"/>
      <c r="K1020" s="807"/>
      <c r="L1020" s="808"/>
      <c r="M1020" s="746" t="s">
        <v>255</v>
      </c>
      <c r="N1020" s="747"/>
      <c r="O1020" s="747"/>
      <c r="P1020" s="747"/>
      <c r="Q1020" s="748"/>
      <c r="R1020" s="833" t="s">
        <v>407</v>
      </c>
      <c r="S1020" s="834"/>
      <c r="T1020" s="834"/>
      <c r="U1020" s="835"/>
      <c r="V1020" s="83">
        <v>0</v>
      </c>
      <c r="W1020" s="4" t="s">
        <v>407</v>
      </c>
      <c r="X1020" s="4"/>
    </row>
    <row r="1021" spans="2:24" ht="23.1" customHeight="1">
      <c r="B1021" s="842" t="s">
        <v>713</v>
      </c>
      <c r="C1021" s="843"/>
      <c r="D1021" s="843"/>
      <c r="E1021" s="843"/>
      <c r="F1021" s="843"/>
      <c r="G1021" s="844"/>
      <c r="H1021" s="810" t="s">
        <v>714</v>
      </c>
      <c r="I1021" s="811"/>
      <c r="J1021" s="811"/>
      <c r="K1021" s="811"/>
      <c r="L1021" s="812"/>
      <c r="M1021" s="746" t="s">
        <v>323</v>
      </c>
      <c r="N1021" s="747"/>
      <c r="O1021" s="747"/>
      <c r="P1021" s="747"/>
      <c r="Q1021" s="748"/>
      <c r="R1021" s="833" t="s">
        <v>401</v>
      </c>
      <c r="S1021" s="834"/>
      <c r="T1021" s="834"/>
      <c r="U1021" s="835"/>
      <c r="V1021" s="83">
        <v>0</v>
      </c>
      <c r="W1021" s="4" t="s">
        <v>401</v>
      </c>
      <c r="X1021" s="4"/>
    </row>
    <row r="1022" spans="2:24" ht="23.1" customHeight="1">
      <c r="B1022" s="806"/>
      <c r="C1022" s="807"/>
      <c r="D1022" s="807"/>
      <c r="E1022" s="807"/>
      <c r="F1022" s="807"/>
      <c r="G1022" s="808"/>
      <c r="H1022" s="806" t="s">
        <v>715</v>
      </c>
      <c r="I1022" s="807"/>
      <c r="J1022" s="807"/>
      <c r="K1022" s="807"/>
      <c r="L1022" s="808"/>
      <c r="M1022" s="746" t="s">
        <v>716</v>
      </c>
      <c r="N1022" s="747"/>
      <c r="O1022" s="747"/>
      <c r="P1022" s="747"/>
      <c r="Q1022" s="748"/>
      <c r="R1022" s="984" t="s">
        <v>421</v>
      </c>
      <c r="S1022" s="985"/>
      <c r="T1022" s="985"/>
      <c r="U1022" s="986"/>
      <c r="V1022" s="83" t="s">
        <v>2154</v>
      </c>
      <c r="W1022" s="4" t="s">
        <v>421</v>
      </c>
      <c r="X1022" s="4"/>
    </row>
    <row r="1023" spans="2:24" ht="23.1" customHeight="1">
      <c r="B1023" s="842" t="s">
        <v>941</v>
      </c>
      <c r="C1023" s="843"/>
      <c r="D1023" s="843"/>
      <c r="E1023" s="843"/>
      <c r="F1023" s="843"/>
      <c r="G1023" s="844"/>
      <c r="H1023" s="810" t="s">
        <v>557</v>
      </c>
      <c r="I1023" s="811"/>
      <c r="J1023" s="811"/>
      <c r="K1023" s="811"/>
      <c r="L1023" s="812"/>
      <c r="M1023" s="746" t="s">
        <v>254</v>
      </c>
      <c r="N1023" s="747"/>
      <c r="O1023" s="747"/>
      <c r="P1023" s="747"/>
      <c r="Q1023" s="748"/>
      <c r="R1023" s="833" t="s">
        <v>761</v>
      </c>
      <c r="S1023" s="834"/>
      <c r="T1023" s="834"/>
      <c r="U1023" s="835"/>
      <c r="V1023" s="83">
        <v>0</v>
      </c>
      <c r="W1023" s="4" t="s">
        <v>761</v>
      </c>
      <c r="X1023" s="4"/>
    </row>
    <row r="1024" spans="2:24" ht="23.1" customHeight="1">
      <c r="B1024" s="806"/>
      <c r="C1024" s="807"/>
      <c r="D1024" s="807"/>
      <c r="E1024" s="807"/>
      <c r="F1024" s="807"/>
      <c r="G1024" s="808"/>
      <c r="H1024" s="806" t="s">
        <v>954</v>
      </c>
      <c r="I1024" s="807"/>
      <c r="J1024" s="807"/>
      <c r="K1024" s="807"/>
      <c r="L1024" s="808"/>
      <c r="M1024" s="746"/>
      <c r="N1024" s="747"/>
      <c r="O1024" s="747"/>
      <c r="P1024" s="747"/>
      <c r="Q1024" s="748"/>
      <c r="R1024" s="833" t="s">
        <v>761</v>
      </c>
      <c r="S1024" s="834"/>
      <c r="T1024" s="834"/>
      <c r="U1024" s="835"/>
      <c r="V1024" s="83">
        <v>0</v>
      </c>
      <c r="W1024" s="4" t="s">
        <v>761</v>
      </c>
      <c r="X1024" s="4"/>
    </row>
    <row r="1025" spans="2:27" ht="23.1" customHeight="1">
      <c r="B1025" s="842" t="s">
        <v>598</v>
      </c>
      <c r="C1025" s="843"/>
      <c r="D1025" s="843"/>
      <c r="E1025" s="843"/>
      <c r="F1025" s="843"/>
      <c r="G1025" s="844"/>
      <c r="H1025" s="810" t="s">
        <v>262</v>
      </c>
      <c r="I1025" s="811"/>
      <c r="J1025" s="811"/>
      <c r="K1025" s="811"/>
      <c r="L1025" s="812"/>
      <c r="M1025" s="746" t="s">
        <v>254</v>
      </c>
      <c r="N1025" s="747"/>
      <c r="O1025" s="747"/>
      <c r="P1025" s="747"/>
      <c r="Q1025" s="748"/>
      <c r="R1025" s="833" t="s">
        <v>761</v>
      </c>
      <c r="S1025" s="834"/>
      <c r="T1025" s="834"/>
      <c r="U1025" s="835"/>
      <c r="V1025" s="83">
        <v>0</v>
      </c>
      <c r="W1025" s="4" t="s">
        <v>761</v>
      </c>
      <c r="X1025" s="4"/>
    </row>
    <row r="1026" spans="2:27" ht="23.1" customHeight="1">
      <c r="B1026" s="806"/>
      <c r="C1026" s="807"/>
      <c r="D1026" s="807"/>
      <c r="E1026" s="807"/>
      <c r="F1026" s="807"/>
      <c r="G1026" s="808"/>
      <c r="H1026" s="806" t="s">
        <v>260</v>
      </c>
      <c r="I1026" s="807"/>
      <c r="J1026" s="807"/>
      <c r="K1026" s="807"/>
      <c r="L1026" s="808"/>
      <c r="M1026" s="746"/>
      <c r="N1026" s="747"/>
      <c r="O1026" s="747"/>
      <c r="P1026" s="747"/>
      <c r="Q1026" s="748"/>
      <c r="R1026" s="833" t="s">
        <v>761</v>
      </c>
      <c r="S1026" s="834"/>
      <c r="T1026" s="834"/>
      <c r="U1026" s="835"/>
      <c r="V1026" s="83">
        <v>0</v>
      </c>
      <c r="W1026" s="4" t="s">
        <v>761</v>
      </c>
      <c r="X1026" s="4"/>
    </row>
    <row r="1027" spans="2:27" ht="23.1" customHeight="1">
      <c r="B1027" s="842" t="s">
        <v>599</v>
      </c>
      <c r="C1027" s="843"/>
      <c r="D1027" s="843"/>
      <c r="E1027" s="843"/>
      <c r="F1027" s="843"/>
      <c r="G1027" s="844"/>
      <c r="H1027" s="810" t="s">
        <v>257</v>
      </c>
      <c r="I1027" s="811"/>
      <c r="J1027" s="811"/>
      <c r="K1027" s="811"/>
      <c r="L1027" s="812"/>
      <c r="M1027" s="746" t="s">
        <v>254</v>
      </c>
      <c r="N1027" s="747"/>
      <c r="O1027" s="747"/>
      <c r="P1027" s="747"/>
      <c r="Q1027" s="748"/>
      <c r="R1027" s="833" t="s">
        <v>761</v>
      </c>
      <c r="S1027" s="834"/>
      <c r="T1027" s="834"/>
      <c r="U1027" s="835"/>
      <c r="V1027" s="83">
        <v>0</v>
      </c>
      <c r="W1027" s="4" t="s">
        <v>761</v>
      </c>
      <c r="X1027" s="4"/>
    </row>
    <row r="1028" spans="2:27" ht="23.1" customHeight="1" thickBot="1">
      <c r="B1028" s="806"/>
      <c r="C1028" s="807"/>
      <c r="D1028" s="807"/>
      <c r="E1028" s="807"/>
      <c r="F1028" s="807"/>
      <c r="G1028" s="808"/>
      <c r="H1028" s="806" t="s">
        <v>539</v>
      </c>
      <c r="I1028" s="807"/>
      <c r="J1028" s="807"/>
      <c r="K1028" s="807"/>
      <c r="L1028" s="808"/>
      <c r="M1028" s="778"/>
      <c r="N1028" s="779"/>
      <c r="O1028" s="779"/>
      <c r="P1028" s="779"/>
      <c r="Q1028" s="780"/>
      <c r="R1028" s="833" t="s">
        <v>761</v>
      </c>
      <c r="S1028" s="834"/>
      <c r="T1028" s="834"/>
      <c r="U1028" s="835"/>
      <c r="V1028" s="83">
        <v>0</v>
      </c>
      <c r="W1028" s="4" t="s">
        <v>761</v>
      </c>
      <c r="X1028" s="4"/>
    </row>
    <row r="1029" spans="2:27" ht="66" customHeight="1">
      <c r="B1029" s="545" t="s">
        <v>2145</v>
      </c>
      <c r="C1029" s="545"/>
      <c r="D1029" s="545"/>
      <c r="E1029" s="545"/>
      <c r="F1029" s="545"/>
      <c r="G1029" s="545"/>
      <c r="H1029" s="545"/>
      <c r="I1029" s="545"/>
      <c r="J1029" s="545"/>
      <c r="K1029" s="545"/>
      <c r="L1029" s="545"/>
      <c r="M1029" s="545"/>
      <c r="N1029" s="545"/>
      <c r="O1029" s="545"/>
      <c r="P1029" s="545"/>
      <c r="Q1029" s="545"/>
      <c r="R1029" s="545"/>
      <c r="S1029" s="545"/>
      <c r="T1029" s="545"/>
      <c r="U1029" s="545"/>
      <c r="V1029" s="221"/>
      <c r="W1029" s="221"/>
      <c r="X1029" s="82"/>
      <c r="Y1029" s="265"/>
    </row>
    <row r="1030" spans="2:27" ht="13.5" customHeight="1">
      <c r="C1030" s="24"/>
      <c r="D1030" s="24"/>
      <c r="E1030" s="24"/>
      <c r="F1030" s="82"/>
      <c r="G1030" s="24"/>
      <c r="H1030" s="82"/>
      <c r="I1030" s="24"/>
      <c r="J1030" s="82"/>
      <c r="K1030" s="24"/>
      <c r="L1030" s="82"/>
      <c r="M1030" s="24"/>
      <c r="N1030" s="82"/>
      <c r="O1030" s="24"/>
      <c r="P1030" s="82"/>
      <c r="Q1030" s="24"/>
      <c r="R1030" s="82"/>
      <c r="S1030" s="24"/>
      <c r="T1030" s="82"/>
      <c r="U1030" s="24"/>
      <c r="V1030" s="82"/>
      <c r="W1030" s="24"/>
      <c r="X1030" s="82"/>
      <c r="Y1030" s="265"/>
    </row>
    <row r="1031" spans="2:27" ht="14.25" customHeight="1" thickBot="1">
      <c r="B1031" s="39"/>
    </row>
    <row r="1032" spans="2:27" ht="25.5" customHeight="1" thickTop="1" thickBot="1">
      <c r="B1032" s="518" t="s">
        <v>580</v>
      </c>
      <c r="C1032" s="519"/>
      <c r="D1032" s="519"/>
      <c r="E1032" s="519"/>
      <c r="F1032" s="519"/>
      <c r="G1032" s="519"/>
      <c r="H1032" s="519"/>
      <c r="I1032" s="519"/>
      <c r="J1032" s="519"/>
      <c r="K1032" s="519"/>
      <c r="L1032" s="519"/>
      <c r="M1032" s="519"/>
      <c r="N1032" s="519"/>
      <c r="O1032" s="519"/>
      <c r="P1032" s="519"/>
      <c r="Q1032" s="519"/>
      <c r="R1032" s="519"/>
      <c r="S1032" s="519"/>
      <c r="T1032" s="519"/>
      <c r="U1032" s="519"/>
      <c r="V1032" s="519"/>
      <c r="W1032" s="519"/>
      <c r="X1032" s="519"/>
      <c r="Y1032" s="519"/>
      <c r="Z1032" s="519"/>
      <c r="AA1032" s="520"/>
    </row>
    <row r="1033" spans="2:27" ht="14.25" customHeight="1" thickTop="1">
      <c r="B1033" s="24"/>
      <c r="C1033" s="24"/>
      <c r="D1033" s="24"/>
      <c r="E1033" s="24"/>
      <c r="F1033" s="82"/>
      <c r="G1033" s="24"/>
      <c r="H1033" s="82"/>
      <c r="I1033" s="24"/>
      <c r="J1033" s="82"/>
      <c r="K1033" s="24"/>
      <c r="L1033" s="82"/>
      <c r="M1033" s="24"/>
      <c r="N1033" s="82"/>
      <c r="O1033" s="24"/>
      <c r="P1033" s="82"/>
      <c r="Q1033" s="24"/>
      <c r="R1033" s="82"/>
      <c r="S1033" s="24"/>
      <c r="T1033" s="82"/>
      <c r="U1033" s="24"/>
      <c r="V1033" s="82"/>
      <c r="W1033" s="24"/>
      <c r="X1033" s="82"/>
      <c r="Y1033" s="24"/>
    </row>
    <row r="1034" spans="2:27" s="239" customFormat="1" ht="20.100000000000001" customHeight="1" thickBot="1">
      <c r="B1034" s="241" t="s">
        <v>657</v>
      </c>
      <c r="C1034" s="24"/>
      <c r="D1034" s="24"/>
      <c r="E1034" s="24"/>
      <c r="F1034" s="82"/>
      <c r="G1034" s="24"/>
      <c r="H1034" s="82"/>
      <c r="I1034" s="24"/>
      <c r="J1034" s="82"/>
      <c r="K1034" s="24"/>
      <c r="L1034" s="82"/>
      <c r="M1034" s="24"/>
      <c r="N1034" s="82"/>
      <c r="O1034" s="24"/>
      <c r="P1034" s="82"/>
      <c r="Q1034" s="24"/>
      <c r="R1034" s="82"/>
      <c r="S1034" s="24"/>
      <c r="T1034" s="82"/>
      <c r="U1034" s="24"/>
      <c r="V1034" s="82"/>
      <c r="W1034" s="24"/>
      <c r="X1034" s="82"/>
      <c r="Y1034" s="24"/>
    </row>
    <row r="1035" spans="2:27" ht="20.100000000000001" customHeight="1" thickBot="1">
      <c r="B1035" s="531" t="s">
        <v>536</v>
      </c>
      <c r="C1035" s="532"/>
      <c r="D1035" s="532"/>
      <c r="E1035" s="532"/>
      <c r="F1035" s="532"/>
      <c r="G1035" s="532"/>
      <c r="H1035" s="532"/>
      <c r="I1035" s="532"/>
      <c r="J1035" s="532"/>
      <c r="K1035" s="532"/>
      <c r="L1035" s="532"/>
      <c r="M1035" s="532"/>
      <c r="N1035" s="532"/>
      <c r="O1035" s="532"/>
      <c r="P1035" s="532"/>
      <c r="Q1035" s="532"/>
      <c r="R1035" s="532"/>
      <c r="S1035" s="532"/>
      <c r="T1035" s="532"/>
      <c r="U1035" s="533"/>
      <c r="V1035" s="10"/>
      <c r="X1035" s="4"/>
    </row>
    <row r="1036" spans="2:27" ht="30" customHeight="1" thickBot="1">
      <c r="B1036" s="622" t="s">
        <v>581</v>
      </c>
      <c r="C1036" s="623"/>
      <c r="D1036" s="623"/>
      <c r="E1036" s="623"/>
      <c r="F1036" s="623"/>
      <c r="G1036" s="624"/>
      <c r="H1036" s="710" t="s">
        <v>524</v>
      </c>
      <c r="I1036" s="710"/>
      <c r="J1036" s="710"/>
      <c r="K1036" s="710"/>
      <c r="L1036" s="710"/>
      <c r="M1036" s="710" t="s">
        <v>491</v>
      </c>
      <c r="N1036" s="710"/>
      <c r="O1036" s="710"/>
      <c r="P1036" s="710"/>
      <c r="Q1036" s="710"/>
      <c r="R1036" s="710"/>
      <c r="S1036" s="710"/>
      <c r="T1036" s="710"/>
      <c r="U1036" s="710"/>
      <c r="X1036" s="4"/>
    </row>
    <row r="1037" spans="2:27" ht="23.1" customHeight="1">
      <c r="B1037" s="737" t="s">
        <v>607</v>
      </c>
      <c r="C1037" s="738"/>
      <c r="D1037" s="738"/>
      <c r="E1037" s="738"/>
      <c r="F1037" s="738"/>
      <c r="G1037" s="739"/>
      <c r="H1037" s="737" t="s">
        <v>606</v>
      </c>
      <c r="I1037" s="738"/>
      <c r="J1037" s="738"/>
      <c r="K1037" s="738"/>
      <c r="L1037" s="739"/>
      <c r="M1037" s="737" t="s">
        <v>1050</v>
      </c>
      <c r="N1037" s="738"/>
      <c r="O1037" s="738"/>
      <c r="P1037" s="738"/>
      <c r="Q1037" s="739"/>
      <c r="R1037" s="851" t="s">
        <v>1007</v>
      </c>
      <c r="S1037" s="852"/>
      <c r="T1037" s="852"/>
      <c r="U1037" s="853"/>
      <c r="V1037" s="83">
        <v>0</v>
      </c>
      <c r="W1037" s="4" t="s">
        <v>1007</v>
      </c>
      <c r="X1037" s="4"/>
    </row>
    <row r="1038" spans="2:27" ht="23.1" customHeight="1">
      <c r="B1038" s="746" t="s">
        <v>608</v>
      </c>
      <c r="C1038" s="747"/>
      <c r="D1038" s="747"/>
      <c r="E1038" s="747"/>
      <c r="F1038" s="747"/>
      <c r="G1038" s="748"/>
      <c r="H1038" s="746" t="s">
        <v>211</v>
      </c>
      <c r="I1038" s="747"/>
      <c r="J1038" s="747"/>
      <c r="K1038" s="747"/>
      <c r="L1038" s="748"/>
      <c r="M1038" s="746" t="s">
        <v>604</v>
      </c>
      <c r="N1038" s="747"/>
      <c r="O1038" s="747"/>
      <c r="P1038" s="747"/>
      <c r="Q1038" s="748"/>
      <c r="R1038" s="848" t="s">
        <v>914</v>
      </c>
      <c r="S1038" s="849"/>
      <c r="T1038" s="849"/>
      <c r="U1038" s="850"/>
      <c r="V1038" s="83">
        <v>0</v>
      </c>
      <c r="W1038" s="4" t="s">
        <v>914</v>
      </c>
      <c r="X1038" s="4"/>
    </row>
    <row r="1039" spans="2:27" ht="23.1" customHeight="1">
      <c r="B1039" s="746" t="s">
        <v>1363</v>
      </c>
      <c r="C1039" s="747"/>
      <c r="D1039" s="747"/>
      <c r="E1039" s="747"/>
      <c r="F1039" s="747"/>
      <c r="G1039" s="748"/>
      <c r="H1039" s="746" t="s">
        <v>1187</v>
      </c>
      <c r="I1039" s="747"/>
      <c r="J1039" s="747"/>
      <c r="K1039" s="747"/>
      <c r="L1039" s="748"/>
      <c r="M1039" s="746" t="s">
        <v>604</v>
      </c>
      <c r="N1039" s="747"/>
      <c r="O1039" s="747"/>
      <c r="P1039" s="747"/>
      <c r="Q1039" s="748"/>
      <c r="R1039" s="848" t="s">
        <v>914</v>
      </c>
      <c r="S1039" s="849"/>
      <c r="T1039" s="849"/>
      <c r="U1039" s="850"/>
      <c r="V1039" s="83">
        <v>0</v>
      </c>
      <c r="W1039" s="4" t="s">
        <v>914</v>
      </c>
      <c r="X1039" s="4"/>
    </row>
    <row r="1040" spans="2:27" ht="23.1" customHeight="1">
      <c r="B1040" s="746" t="s">
        <v>609</v>
      </c>
      <c r="C1040" s="747"/>
      <c r="D1040" s="747"/>
      <c r="E1040" s="747"/>
      <c r="F1040" s="747"/>
      <c r="G1040" s="748"/>
      <c r="H1040" s="746" t="s">
        <v>540</v>
      </c>
      <c r="I1040" s="747"/>
      <c r="J1040" s="747"/>
      <c r="K1040" s="747"/>
      <c r="L1040" s="748"/>
      <c r="M1040" s="746" t="s">
        <v>601</v>
      </c>
      <c r="N1040" s="747"/>
      <c r="O1040" s="747"/>
      <c r="P1040" s="747"/>
      <c r="Q1040" s="748"/>
      <c r="R1040" s="848" t="s">
        <v>398</v>
      </c>
      <c r="S1040" s="849"/>
      <c r="T1040" s="849"/>
      <c r="U1040" s="850"/>
      <c r="V1040" s="83">
        <v>0</v>
      </c>
      <c r="W1040" s="4" t="s">
        <v>398</v>
      </c>
      <c r="X1040" s="4"/>
    </row>
    <row r="1041" spans="2:25" ht="23.1" customHeight="1">
      <c r="B1041" s="842" t="s">
        <v>610</v>
      </c>
      <c r="C1041" s="843"/>
      <c r="D1041" s="843"/>
      <c r="E1041" s="843"/>
      <c r="F1041" s="843"/>
      <c r="G1041" s="844"/>
      <c r="H1041" s="810" t="s">
        <v>541</v>
      </c>
      <c r="I1041" s="811"/>
      <c r="J1041" s="811"/>
      <c r="K1041" s="811"/>
      <c r="L1041" s="812"/>
      <c r="M1041" s="842" t="s">
        <v>254</v>
      </c>
      <c r="N1041" s="843"/>
      <c r="O1041" s="843"/>
      <c r="P1041" s="843"/>
      <c r="Q1041" s="844"/>
      <c r="R1041" s="848" t="s">
        <v>761</v>
      </c>
      <c r="S1041" s="849"/>
      <c r="T1041" s="849"/>
      <c r="U1041" s="850"/>
      <c r="V1041" s="83">
        <v>0</v>
      </c>
      <c r="W1041" s="4" t="s">
        <v>761</v>
      </c>
      <c r="X1041" s="4"/>
    </row>
    <row r="1042" spans="2:25" ht="23.1" customHeight="1">
      <c r="B1042" s="806"/>
      <c r="C1042" s="807"/>
      <c r="D1042" s="807"/>
      <c r="E1042" s="807"/>
      <c r="F1042" s="807"/>
      <c r="G1042" s="808"/>
      <c r="H1042" s="806" t="s">
        <v>606</v>
      </c>
      <c r="I1042" s="807"/>
      <c r="J1042" s="807"/>
      <c r="K1042" s="807"/>
      <c r="L1042" s="808"/>
      <c r="M1042" s="806"/>
      <c r="N1042" s="807"/>
      <c r="O1042" s="807"/>
      <c r="P1042" s="807"/>
      <c r="Q1042" s="808"/>
      <c r="R1042" s="848" t="s">
        <v>761</v>
      </c>
      <c r="S1042" s="849"/>
      <c r="T1042" s="849"/>
      <c r="U1042" s="850"/>
      <c r="V1042" s="83">
        <v>0</v>
      </c>
      <c r="W1042" s="4" t="s">
        <v>761</v>
      </c>
      <c r="X1042" s="4"/>
    </row>
    <row r="1043" spans="2:25" ht="23.1" customHeight="1">
      <c r="B1043" s="746" t="s">
        <v>1364</v>
      </c>
      <c r="C1043" s="747"/>
      <c r="D1043" s="747"/>
      <c r="E1043" s="747"/>
      <c r="F1043" s="747"/>
      <c r="G1043" s="748"/>
      <c r="H1043" s="746" t="s">
        <v>558</v>
      </c>
      <c r="I1043" s="747"/>
      <c r="J1043" s="747"/>
      <c r="K1043" s="747"/>
      <c r="L1043" s="748"/>
      <c r="M1043" s="746" t="s">
        <v>545</v>
      </c>
      <c r="N1043" s="747"/>
      <c r="O1043" s="747"/>
      <c r="P1043" s="747"/>
      <c r="Q1043" s="748"/>
      <c r="R1043" s="848" t="s">
        <v>668</v>
      </c>
      <c r="S1043" s="849"/>
      <c r="T1043" s="849"/>
      <c r="U1043" s="850"/>
      <c r="V1043" s="83">
        <v>0</v>
      </c>
      <c r="W1043" s="4" t="s">
        <v>668</v>
      </c>
      <c r="X1043" s="4"/>
    </row>
    <row r="1044" spans="2:25" ht="23.1" customHeight="1">
      <c r="B1044" s="842" t="s">
        <v>611</v>
      </c>
      <c r="C1044" s="843"/>
      <c r="D1044" s="843"/>
      <c r="E1044" s="843"/>
      <c r="F1044" s="843"/>
      <c r="G1044" s="844"/>
      <c r="H1044" s="810" t="s">
        <v>262</v>
      </c>
      <c r="I1044" s="811"/>
      <c r="J1044" s="811"/>
      <c r="K1044" s="811"/>
      <c r="L1044" s="812"/>
      <c r="M1044" s="842" t="s">
        <v>254</v>
      </c>
      <c r="N1044" s="843"/>
      <c r="O1044" s="843"/>
      <c r="P1044" s="843"/>
      <c r="Q1044" s="844"/>
      <c r="R1044" s="848" t="s">
        <v>761</v>
      </c>
      <c r="S1044" s="849"/>
      <c r="T1044" s="849"/>
      <c r="U1044" s="850"/>
      <c r="V1044" s="83">
        <v>0</v>
      </c>
      <c r="W1044" s="4" t="s">
        <v>761</v>
      </c>
      <c r="X1044" s="4"/>
    </row>
    <row r="1045" spans="2:25" ht="23.1" customHeight="1">
      <c r="B1045" s="806"/>
      <c r="C1045" s="807"/>
      <c r="D1045" s="807"/>
      <c r="E1045" s="807"/>
      <c r="F1045" s="807"/>
      <c r="G1045" s="808"/>
      <c r="H1045" s="806" t="s">
        <v>260</v>
      </c>
      <c r="I1045" s="807"/>
      <c r="J1045" s="807"/>
      <c r="K1045" s="807"/>
      <c r="L1045" s="808"/>
      <c r="M1045" s="806"/>
      <c r="N1045" s="807"/>
      <c r="O1045" s="807"/>
      <c r="P1045" s="807"/>
      <c r="Q1045" s="808"/>
      <c r="R1045" s="848" t="s">
        <v>761</v>
      </c>
      <c r="S1045" s="849"/>
      <c r="T1045" s="849"/>
      <c r="U1045" s="850"/>
      <c r="V1045" s="83">
        <v>0</v>
      </c>
      <c r="W1045" s="4" t="s">
        <v>761</v>
      </c>
      <c r="X1045" s="4"/>
    </row>
    <row r="1046" spans="2:25" ht="23.1" customHeight="1">
      <c r="B1046" s="842" t="s">
        <v>1365</v>
      </c>
      <c r="C1046" s="843"/>
      <c r="D1046" s="843"/>
      <c r="E1046" s="843"/>
      <c r="F1046" s="843"/>
      <c r="G1046" s="844"/>
      <c r="H1046" s="810" t="s">
        <v>411</v>
      </c>
      <c r="I1046" s="811"/>
      <c r="J1046" s="811"/>
      <c r="K1046" s="811"/>
      <c r="L1046" s="812"/>
      <c r="M1046" s="842" t="s">
        <v>254</v>
      </c>
      <c r="N1046" s="843"/>
      <c r="O1046" s="843"/>
      <c r="P1046" s="843"/>
      <c r="Q1046" s="844"/>
      <c r="R1046" s="848" t="s">
        <v>761</v>
      </c>
      <c r="S1046" s="849"/>
      <c r="T1046" s="849"/>
      <c r="U1046" s="850"/>
      <c r="V1046" s="83">
        <v>0</v>
      </c>
      <c r="W1046" s="4" t="s">
        <v>761</v>
      </c>
      <c r="X1046" s="4"/>
    </row>
    <row r="1047" spans="2:25" ht="23.1" customHeight="1">
      <c r="B1047" s="806"/>
      <c r="C1047" s="807"/>
      <c r="D1047" s="807"/>
      <c r="E1047" s="807"/>
      <c r="F1047" s="807"/>
      <c r="G1047" s="808"/>
      <c r="H1047" s="806" t="s">
        <v>182</v>
      </c>
      <c r="I1047" s="807"/>
      <c r="J1047" s="807"/>
      <c r="K1047" s="807"/>
      <c r="L1047" s="808"/>
      <c r="M1047" s="806"/>
      <c r="N1047" s="807"/>
      <c r="O1047" s="807"/>
      <c r="P1047" s="807"/>
      <c r="Q1047" s="808"/>
      <c r="R1047" s="848" t="s">
        <v>761</v>
      </c>
      <c r="S1047" s="849"/>
      <c r="T1047" s="849"/>
      <c r="U1047" s="850"/>
      <c r="V1047" s="83">
        <v>0</v>
      </c>
      <c r="W1047" s="4" t="s">
        <v>761</v>
      </c>
      <c r="X1047" s="4"/>
    </row>
    <row r="1048" spans="2:25" ht="23.1" customHeight="1">
      <c r="B1048" s="842" t="s">
        <v>1366</v>
      </c>
      <c r="C1048" s="843"/>
      <c r="D1048" s="843"/>
      <c r="E1048" s="843"/>
      <c r="F1048" s="843"/>
      <c r="G1048" s="844"/>
      <c r="H1048" s="810" t="s">
        <v>385</v>
      </c>
      <c r="I1048" s="811"/>
      <c r="J1048" s="811"/>
      <c r="K1048" s="811"/>
      <c r="L1048" s="812"/>
      <c r="M1048" s="842" t="s">
        <v>603</v>
      </c>
      <c r="N1048" s="843"/>
      <c r="O1048" s="843"/>
      <c r="P1048" s="843"/>
      <c r="Q1048" s="844"/>
      <c r="R1048" s="848" t="s">
        <v>669</v>
      </c>
      <c r="S1048" s="849"/>
      <c r="T1048" s="849"/>
      <c r="U1048" s="850"/>
      <c r="V1048" s="83">
        <v>0</v>
      </c>
      <c r="W1048" s="4" t="s">
        <v>669</v>
      </c>
      <c r="X1048" s="4"/>
    </row>
    <row r="1049" spans="2:25" ht="23.1" customHeight="1">
      <c r="B1049" s="806"/>
      <c r="C1049" s="807"/>
      <c r="D1049" s="807"/>
      <c r="E1049" s="807"/>
      <c r="F1049" s="807"/>
      <c r="G1049" s="808"/>
      <c r="H1049" s="806" t="s">
        <v>282</v>
      </c>
      <c r="I1049" s="807"/>
      <c r="J1049" s="807"/>
      <c r="K1049" s="807"/>
      <c r="L1049" s="808"/>
      <c r="M1049" s="806"/>
      <c r="N1049" s="807"/>
      <c r="O1049" s="807"/>
      <c r="P1049" s="807"/>
      <c r="Q1049" s="808"/>
      <c r="R1049" s="848" t="s">
        <v>669</v>
      </c>
      <c r="S1049" s="849"/>
      <c r="T1049" s="849"/>
      <c r="U1049" s="850"/>
      <c r="V1049" s="83">
        <v>0</v>
      </c>
      <c r="W1049" s="4" t="s">
        <v>669</v>
      </c>
      <c r="X1049" s="4"/>
    </row>
    <row r="1050" spans="2:25" ht="23.1" customHeight="1">
      <c r="B1050" s="842" t="s">
        <v>612</v>
      </c>
      <c r="C1050" s="843"/>
      <c r="D1050" s="843"/>
      <c r="E1050" s="843"/>
      <c r="F1050" s="843"/>
      <c r="G1050" s="844"/>
      <c r="H1050" s="810" t="s">
        <v>261</v>
      </c>
      <c r="I1050" s="811"/>
      <c r="J1050" s="811"/>
      <c r="K1050" s="811"/>
      <c r="L1050" s="812"/>
      <c r="M1050" s="842" t="s">
        <v>254</v>
      </c>
      <c r="N1050" s="843"/>
      <c r="O1050" s="843"/>
      <c r="P1050" s="843"/>
      <c r="Q1050" s="844"/>
      <c r="R1050" s="848" t="s">
        <v>761</v>
      </c>
      <c r="S1050" s="849"/>
      <c r="T1050" s="849"/>
      <c r="U1050" s="850"/>
      <c r="V1050" s="83">
        <v>0</v>
      </c>
      <c r="W1050" s="4" t="s">
        <v>761</v>
      </c>
      <c r="X1050" s="4"/>
    </row>
    <row r="1051" spans="2:25" ht="23.1" customHeight="1">
      <c r="B1051" s="806"/>
      <c r="C1051" s="807"/>
      <c r="D1051" s="807"/>
      <c r="E1051" s="807"/>
      <c r="F1051" s="807"/>
      <c r="G1051" s="808"/>
      <c r="H1051" s="806" t="s">
        <v>182</v>
      </c>
      <c r="I1051" s="807"/>
      <c r="J1051" s="807"/>
      <c r="K1051" s="807"/>
      <c r="L1051" s="808"/>
      <c r="M1051" s="806"/>
      <c r="N1051" s="807"/>
      <c r="O1051" s="807"/>
      <c r="P1051" s="807"/>
      <c r="Q1051" s="808"/>
      <c r="R1051" s="848" t="s">
        <v>761</v>
      </c>
      <c r="S1051" s="849"/>
      <c r="T1051" s="849"/>
      <c r="U1051" s="850"/>
      <c r="V1051" s="83">
        <v>0</v>
      </c>
      <c r="W1051" s="4" t="s">
        <v>761</v>
      </c>
      <c r="X1051" s="4"/>
    </row>
    <row r="1052" spans="2:25" ht="23.1" customHeight="1">
      <c r="B1052" s="842" t="s">
        <v>1367</v>
      </c>
      <c r="C1052" s="843"/>
      <c r="D1052" s="843"/>
      <c r="E1052" s="843"/>
      <c r="F1052" s="843"/>
      <c r="G1052" s="844"/>
      <c r="H1052" s="810" t="s">
        <v>678</v>
      </c>
      <c r="I1052" s="811"/>
      <c r="J1052" s="811"/>
      <c r="K1052" s="811"/>
      <c r="L1052" s="812"/>
      <c r="M1052" s="842" t="s">
        <v>254</v>
      </c>
      <c r="N1052" s="843"/>
      <c r="O1052" s="843"/>
      <c r="P1052" s="843"/>
      <c r="Q1052" s="844"/>
      <c r="R1052" s="848" t="s">
        <v>761</v>
      </c>
      <c r="S1052" s="849"/>
      <c r="T1052" s="849"/>
      <c r="U1052" s="850"/>
      <c r="V1052" s="83">
        <v>0</v>
      </c>
      <c r="W1052" s="4" t="s">
        <v>761</v>
      </c>
      <c r="X1052" s="4"/>
    </row>
    <row r="1053" spans="2:25" ht="23.1" customHeight="1">
      <c r="B1053" s="830"/>
      <c r="C1053" s="831"/>
      <c r="D1053" s="831"/>
      <c r="E1053" s="831"/>
      <c r="F1053" s="831"/>
      <c r="G1053" s="832"/>
      <c r="H1053" s="806" t="s">
        <v>679</v>
      </c>
      <c r="I1053" s="807"/>
      <c r="J1053" s="807"/>
      <c r="K1053" s="807"/>
      <c r="L1053" s="808"/>
      <c r="M1053" s="806"/>
      <c r="N1053" s="807"/>
      <c r="O1053" s="807"/>
      <c r="P1053" s="807"/>
      <c r="Q1053" s="808"/>
      <c r="R1053" s="848" t="s">
        <v>761</v>
      </c>
      <c r="S1053" s="849"/>
      <c r="T1053" s="849"/>
      <c r="U1053" s="850"/>
      <c r="V1053" s="83">
        <v>0</v>
      </c>
      <c r="W1053" s="4" t="s">
        <v>761</v>
      </c>
      <c r="X1053" s="4"/>
    </row>
    <row r="1054" spans="2:25" ht="23.1" customHeight="1" thickBot="1">
      <c r="B1054" s="781"/>
      <c r="C1054" s="782"/>
      <c r="D1054" s="782"/>
      <c r="E1054" s="782"/>
      <c r="F1054" s="782"/>
      <c r="G1054" s="783"/>
      <c r="H1054" s="778" t="s">
        <v>678</v>
      </c>
      <c r="I1054" s="779"/>
      <c r="J1054" s="779"/>
      <c r="K1054" s="779"/>
      <c r="L1054" s="780"/>
      <c r="M1054" s="778" t="s">
        <v>1368</v>
      </c>
      <c r="N1054" s="779"/>
      <c r="O1054" s="779"/>
      <c r="P1054" s="779"/>
      <c r="Q1054" s="780"/>
      <c r="R1054" s="981" t="s">
        <v>953</v>
      </c>
      <c r="S1054" s="982"/>
      <c r="T1054" s="982"/>
      <c r="U1054" s="983"/>
      <c r="V1054" s="83" t="s">
        <v>2154</v>
      </c>
      <c r="W1054" s="4" t="s">
        <v>953</v>
      </c>
      <c r="X1054" s="4"/>
    </row>
    <row r="1055" spans="2:25" ht="23.1" customHeight="1">
      <c r="B1055" s="336"/>
      <c r="C1055" s="336"/>
      <c r="D1055" s="336"/>
      <c r="E1055" s="336"/>
      <c r="F1055" s="83"/>
      <c r="G1055" s="336"/>
      <c r="H1055" s="83"/>
      <c r="I1055" s="336"/>
      <c r="J1055" s="83"/>
      <c r="K1055" s="336"/>
      <c r="L1055" s="83"/>
      <c r="M1055" s="336"/>
      <c r="N1055" s="83"/>
      <c r="O1055" s="336"/>
      <c r="P1055" s="83"/>
      <c r="Q1055" s="336"/>
      <c r="R1055" s="83"/>
      <c r="S1055" s="336"/>
      <c r="T1055" s="10"/>
      <c r="U1055" s="371"/>
      <c r="V1055" s="10"/>
      <c r="W1055" s="371"/>
      <c r="X1055" s="83"/>
    </row>
    <row r="1056" spans="2:25" s="239" customFormat="1" ht="20.100000000000001" customHeight="1" thickBot="1">
      <c r="B1056" s="241" t="s">
        <v>658</v>
      </c>
      <c r="C1056" s="24"/>
      <c r="D1056" s="24"/>
      <c r="E1056" s="24"/>
      <c r="F1056" s="82"/>
      <c r="G1056" s="24"/>
      <c r="H1056" s="82"/>
      <c r="I1056" s="24"/>
      <c r="J1056" s="82"/>
      <c r="K1056" s="24"/>
      <c r="L1056" s="82"/>
      <c r="M1056" s="24"/>
      <c r="N1056" s="82"/>
      <c r="O1056" s="24"/>
      <c r="P1056" s="82"/>
      <c r="Q1056" s="24"/>
      <c r="R1056" s="82"/>
      <c r="S1056" s="24"/>
      <c r="T1056" s="82"/>
      <c r="U1056" s="24"/>
      <c r="V1056" s="82"/>
      <c r="W1056" s="24"/>
      <c r="X1056" s="82"/>
      <c r="Y1056" s="24"/>
    </row>
    <row r="1057" spans="2:25" ht="20.100000000000001" customHeight="1" thickBot="1">
      <c r="B1057" s="531" t="s">
        <v>453</v>
      </c>
      <c r="C1057" s="532"/>
      <c r="D1057" s="532"/>
      <c r="E1057" s="532"/>
      <c r="F1057" s="532"/>
      <c r="G1057" s="532"/>
      <c r="H1057" s="532"/>
      <c r="I1057" s="532"/>
      <c r="J1057" s="532"/>
      <c r="K1057" s="532"/>
      <c r="L1057" s="532"/>
      <c r="M1057" s="532"/>
      <c r="N1057" s="532"/>
      <c r="O1057" s="532"/>
      <c r="P1057" s="532"/>
      <c r="Q1057" s="532"/>
      <c r="R1057" s="532"/>
      <c r="S1057" s="532"/>
      <c r="T1057" s="532"/>
      <c r="U1057" s="533"/>
      <c r="V1057" s="10"/>
      <c r="X1057" s="4"/>
    </row>
    <row r="1058" spans="2:25" ht="30" customHeight="1" thickBot="1">
      <c r="B1058" s="622" t="s">
        <v>581</v>
      </c>
      <c r="C1058" s="623"/>
      <c r="D1058" s="623"/>
      <c r="E1058" s="623"/>
      <c r="F1058" s="623"/>
      <c r="G1058" s="624"/>
      <c r="H1058" s="710" t="s">
        <v>524</v>
      </c>
      <c r="I1058" s="710"/>
      <c r="J1058" s="710"/>
      <c r="K1058" s="710"/>
      <c r="L1058" s="710"/>
      <c r="M1058" s="710" t="s">
        <v>491</v>
      </c>
      <c r="N1058" s="710"/>
      <c r="O1058" s="710"/>
      <c r="P1058" s="710"/>
      <c r="Q1058" s="710"/>
      <c r="R1058" s="710"/>
      <c r="S1058" s="710"/>
      <c r="T1058" s="710"/>
      <c r="U1058" s="710"/>
      <c r="X1058" s="4"/>
    </row>
    <row r="1059" spans="2:25" ht="23.1" customHeight="1">
      <c r="B1059" s="746" t="s">
        <v>614</v>
      </c>
      <c r="C1059" s="747"/>
      <c r="D1059" s="747"/>
      <c r="E1059" s="747"/>
      <c r="F1059" s="747"/>
      <c r="G1059" s="748"/>
      <c r="H1059" s="810" t="s">
        <v>540</v>
      </c>
      <c r="I1059" s="811"/>
      <c r="J1059" s="811"/>
      <c r="K1059" s="811"/>
      <c r="L1059" s="812"/>
      <c r="M1059" s="810" t="s">
        <v>254</v>
      </c>
      <c r="N1059" s="811"/>
      <c r="O1059" s="811"/>
      <c r="P1059" s="811"/>
      <c r="Q1059" s="812"/>
      <c r="R1059" s="839" t="s">
        <v>761</v>
      </c>
      <c r="S1059" s="840"/>
      <c r="T1059" s="840"/>
      <c r="U1059" s="841"/>
      <c r="V1059" s="83"/>
      <c r="W1059" s="4" t="s">
        <v>761</v>
      </c>
      <c r="X1059" s="4"/>
    </row>
    <row r="1060" spans="2:25" ht="23.1" customHeight="1">
      <c r="B1060" s="746"/>
      <c r="C1060" s="747"/>
      <c r="D1060" s="747"/>
      <c r="E1060" s="747"/>
      <c r="F1060" s="747"/>
      <c r="G1060" s="748"/>
      <c r="H1060" s="766" t="s">
        <v>182</v>
      </c>
      <c r="I1060" s="767"/>
      <c r="J1060" s="767"/>
      <c r="K1060" s="767"/>
      <c r="L1060" s="768"/>
      <c r="M1060" s="766" t="s">
        <v>253</v>
      </c>
      <c r="N1060" s="767"/>
      <c r="O1060" s="767"/>
      <c r="P1060" s="767"/>
      <c r="Q1060" s="768"/>
      <c r="R1060" s="827" t="s">
        <v>403</v>
      </c>
      <c r="S1060" s="828"/>
      <c r="T1060" s="828"/>
      <c r="U1060" s="829"/>
      <c r="V1060" s="83"/>
      <c r="W1060" s="4" t="s">
        <v>403</v>
      </c>
      <c r="X1060" s="4"/>
    </row>
    <row r="1061" spans="2:25" ht="23.1" customHeight="1">
      <c r="B1061" s="746" t="s">
        <v>757</v>
      </c>
      <c r="C1061" s="747"/>
      <c r="D1061" s="747"/>
      <c r="E1061" s="747"/>
      <c r="F1061" s="747"/>
      <c r="G1061" s="748"/>
      <c r="H1061" s="746" t="s">
        <v>411</v>
      </c>
      <c r="I1061" s="747"/>
      <c r="J1061" s="747"/>
      <c r="K1061" s="747"/>
      <c r="L1061" s="748"/>
      <c r="M1061" s="746" t="s">
        <v>253</v>
      </c>
      <c r="N1061" s="747"/>
      <c r="O1061" s="747"/>
      <c r="P1061" s="747"/>
      <c r="Q1061" s="748"/>
      <c r="R1061" s="827" t="s">
        <v>403</v>
      </c>
      <c r="S1061" s="828"/>
      <c r="T1061" s="828"/>
      <c r="U1061" s="829"/>
      <c r="V1061" s="83"/>
      <c r="W1061" s="4" t="s">
        <v>403</v>
      </c>
      <c r="X1061" s="4"/>
    </row>
    <row r="1062" spans="2:25" ht="23.1" customHeight="1">
      <c r="B1062" s="746" t="s">
        <v>615</v>
      </c>
      <c r="C1062" s="747"/>
      <c r="D1062" s="747"/>
      <c r="E1062" s="747"/>
      <c r="F1062" s="747"/>
      <c r="G1062" s="748"/>
      <c r="H1062" s="746" t="s">
        <v>256</v>
      </c>
      <c r="I1062" s="747"/>
      <c r="J1062" s="747"/>
      <c r="K1062" s="747"/>
      <c r="L1062" s="748"/>
      <c r="M1062" s="746" t="s">
        <v>253</v>
      </c>
      <c r="N1062" s="747"/>
      <c r="O1062" s="747"/>
      <c r="P1062" s="747"/>
      <c r="Q1062" s="748"/>
      <c r="R1062" s="827" t="s">
        <v>403</v>
      </c>
      <c r="S1062" s="828"/>
      <c r="T1062" s="828"/>
      <c r="U1062" s="829"/>
      <c r="V1062" s="83"/>
      <c r="W1062" s="4" t="s">
        <v>403</v>
      </c>
      <c r="X1062" s="4"/>
    </row>
    <row r="1063" spans="2:25" ht="23.1" customHeight="1">
      <c r="B1063" s="746" t="s">
        <v>616</v>
      </c>
      <c r="C1063" s="747"/>
      <c r="D1063" s="747"/>
      <c r="E1063" s="747"/>
      <c r="F1063" s="747"/>
      <c r="G1063" s="748"/>
      <c r="H1063" s="810" t="s">
        <v>256</v>
      </c>
      <c r="I1063" s="811"/>
      <c r="J1063" s="811"/>
      <c r="K1063" s="811"/>
      <c r="L1063" s="812"/>
      <c r="M1063" s="842" t="s">
        <v>253</v>
      </c>
      <c r="N1063" s="843"/>
      <c r="O1063" s="843"/>
      <c r="P1063" s="843"/>
      <c r="Q1063" s="844"/>
      <c r="R1063" s="827" t="s">
        <v>403</v>
      </c>
      <c r="S1063" s="828"/>
      <c r="T1063" s="828"/>
      <c r="U1063" s="829"/>
      <c r="V1063" s="83"/>
      <c r="W1063" s="4" t="s">
        <v>403</v>
      </c>
      <c r="X1063" s="4"/>
    </row>
    <row r="1064" spans="2:25" ht="23.1" customHeight="1">
      <c r="B1064" s="746"/>
      <c r="C1064" s="747"/>
      <c r="D1064" s="747"/>
      <c r="E1064" s="747"/>
      <c r="F1064" s="747"/>
      <c r="G1064" s="748"/>
      <c r="H1064" s="766" t="s">
        <v>257</v>
      </c>
      <c r="I1064" s="767"/>
      <c r="J1064" s="767"/>
      <c r="K1064" s="767"/>
      <c r="L1064" s="768"/>
      <c r="M1064" s="806"/>
      <c r="N1064" s="807"/>
      <c r="O1064" s="807"/>
      <c r="P1064" s="807"/>
      <c r="Q1064" s="808"/>
      <c r="R1064" s="827" t="s">
        <v>403</v>
      </c>
      <c r="S1064" s="828"/>
      <c r="T1064" s="828"/>
      <c r="U1064" s="829"/>
      <c r="V1064" s="83"/>
      <c r="W1064" s="4" t="s">
        <v>403</v>
      </c>
      <c r="X1064" s="4"/>
    </row>
    <row r="1065" spans="2:25" ht="23.1" customHeight="1">
      <c r="B1065" s="746" t="s">
        <v>617</v>
      </c>
      <c r="C1065" s="747"/>
      <c r="D1065" s="747"/>
      <c r="E1065" s="747"/>
      <c r="F1065" s="747"/>
      <c r="G1065" s="748"/>
      <c r="H1065" s="810" t="s">
        <v>256</v>
      </c>
      <c r="I1065" s="811"/>
      <c r="J1065" s="811"/>
      <c r="K1065" s="811"/>
      <c r="L1065" s="812"/>
      <c r="M1065" s="842" t="s">
        <v>253</v>
      </c>
      <c r="N1065" s="843"/>
      <c r="O1065" s="843"/>
      <c r="P1065" s="843"/>
      <c r="Q1065" s="844"/>
      <c r="R1065" s="827" t="s">
        <v>403</v>
      </c>
      <c r="S1065" s="828"/>
      <c r="T1065" s="828"/>
      <c r="U1065" s="829"/>
      <c r="V1065" s="83"/>
      <c r="W1065" s="4" t="s">
        <v>403</v>
      </c>
      <c r="X1065" s="4"/>
    </row>
    <row r="1066" spans="2:25" ht="23.1" customHeight="1">
      <c r="B1066" s="746"/>
      <c r="C1066" s="747"/>
      <c r="D1066" s="747"/>
      <c r="E1066" s="747"/>
      <c r="F1066" s="747"/>
      <c r="G1066" s="748"/>
      <c r="H1066" s="766" t="s">
        <v>257</v>
      </c>
      <c r="I1066" s="767"/>
      <c r="J1066" s="767"/>
      <c r="K1066" s="767"/>
      <c r="L1066" s="768"/>
      <c r="M1066" s="806"/>
      <c r="N1066" s="807"/>
      <c r="O1066" s="807"/>
      <c r="P1066" s="807"/>
      <c r="Q1066" s="808"/>
      <c r="R1066" s="827" t="s">
        <v>403</v>
      </c>
      <c r="S1066" s="828"/>
      <c r="T1066" s="828"/>
      <c r="U1066" s="829"/>
      <c r="V1066" s="83"/>
      <c r="W1066" s="4" t="s">
        <v>403</v>
      </c>
      <c r="X1066" s="4"/>
    </row>
    <row r="1067" spans="2:25" ht="23.1" customHeight="1" thickBot="1">
      <c r="B1067" s="778" t="s">
        <v>618</v>
      </c>
      <c r="C1067" s="779"/>
      <c r="D1067" s="779"/>
      <c r="E1067" s="779"/>
      <c r="F1067" s="779"/>
      <c r="G1067" s="780"/>
      <c r="H1067" s="716" t="s">
        <v>181</v>
      </c>
      <c r="I1067" s="717"/>
      <c r="J1067" s="717"/>
      <c r="K1067" s="717"/>
      <c r="L1067" s="718"/>
      <c r="M1067" s="716" t="s">
        <v>253</v>
      </c>
      <c r="N1067" s="717"/>
      <c r="O1067" s="717"/>
      <c r="P1067" s="717"/>
      <c r="Q1067" s="718"/>
      <c r="R1067" s="827" t="s">
        <v>403</v>
      </c>
      <c r="S1067" s="828"/>
      <c r="T1067" s="828"/>
      <c r="U1067" s="829"/>
      <c r="V1067" s="83"/>
      <c r="W1067" s="4" t="s">
        <v>403</v>
      </c>
      <c r="X1067" s="4"/>
    </row>
    <row r="1068" spans="2:25" ht="22.5" customHeight="1">
      <c r="B1068" s="545"/>
      <c r="C1068" s="588"/>
      <c r="D1068" s="588"/>
      <c r="E1068" s="588"/>
      <c r="F1068" s="588"/>
      <c r="G1068" s="588"/>
      <c r="H1068" s="588"/>
      <c r="I1068" s="588"/>
      <c r="J1068" s="588"/>
      <c r="K1068" s="588"/>
      <c r="L1068" s="588"/>
      <c r="M1068" s="588"/>
      <c r="N1068" s="588"/>
      <c r="O1068" s="588"/>
      <c r="P1068" s="588"/>
      <c r="Q1068" s="588"/>
      <c r="R1068" s="588"/>
      <c r="S1068" s="588"/>
      <c r="T1068" s="588"/>
      <c r="U1068" s="588"/>
      <c r="V1068" s="589"/>
      <c r="W1068" s="589"/>
      <c r="X1068" s="82"/>
      <c r="Y1068" s="24"/>
    </row>
    <row r="1069" spans="2:25" s="239" customFormat="1" ht="20.100000000000001" customHeight="1" thickBot="1">
      <c r="B1069" s="241" t="s">
        <v>659</v>
      </c>
      <c r="C1069" s="24"/>
      <c r="D1069" s="24"/>
      <c r="E1069" s="24"/>
      <c r="F1069" s="82"/>
      <c r="G1069" s="24"/>
      <c r="H1069" s="82"/>
      <c r="I1069" s="24"/>
      <c r="J1069" s="82"/>
      <c r="K1069" s="24"/>
      <c r="L1069" s="82"/>
      <c r="M1069" s="24"/>
      <c r="N1069" s="82"/>
      <c r="O1069" s="24"/>
      <c r="P1069" s="82"/>
      <c r="Q1069" s="24"/>
      <c r="R1069" s="82"/>
      <c r="S1069" s="24"/>
      <c r="T1069" s="82"/>
      <c r="U1069" s="24"/>
      <c r="V1069" s="82"/>
      <c r="W1069" s="24"/>
      <c r="X1069" s="82"/>
      <c r="Y1069" s="24"/>
    </row>
    <row r="1070" spans="2:25" ht="20.100000000000001" customHeight="1" thickBot="1">
      <c r="B1070" s="531" t="s">
        <v>453</v>
      </c>
      <c r="C1070" s="532"/>
      <c r="D1070" s="532"/>
      <c r="E1070" s="532"/>
      <c r="F1070" s="532"/>
      <c r="G1070" s="532"/>
      <c r="H1070" s="532"/>
      <c r="I1070" s="532"/>
      <c r="J1070" s="532"/>
      <c r="K1070" s="532"/>
      <c r="L1070" s="532"/>
      <c r="M1070" s="532"/>
      <c r="N1070" s="532"/>
      <c r="O1070" s="532"/>
      <c r="P1070" s="532"/>
      <c r="Q1070" s="532"/>
      <c r="R1070" s="532"/>
      <c r="S1070" s="532"/>
      <c r="T1070" s="532"/>
      <c r="U1070" s="533"/>
      <c r="V1070" s="10"/>
      <c r="X1070" s="4"/>
    </row>
    <row r="1071" spans="2:25" ht="30" customHeight="1" thickBot="1">
      <c r="B1071" s="622" t="s">
        <v>581</v>
      </c>
      <c r="C1071" s="623"/>
      <c r="D1071" s="623"/>
      <c r="E1071" s="623"/>
      <c r="F1071" s="623"/>
      <c r="G1071" s="624"/>
      <c r="H1071" s="710" t="s">
        <v>524</v>
      </c>
      <c r="I1071" s="710"/>
      <c r="J1071" s="710"/>
      <c r="K1071" s="710"/>
      <c r="L1071" s="710"/>
      <c r="M1071" s="710" t="s">
        <v>491</v>
      </c>
      <c r="N1071" s="710"/>
      <c r="O1071" s="710"/>
      <c r="P1071" s="710"/>
      <c r="Q1071" s="710"/>
      <c r="R1071" s="710"/>
      <c r="S1071" s="710"/>
      <c r="T1071" s="710"/>
      <c r="U1071" s="710"/>
      <c r="X1071" s="4"/>
    </row>
    <row r="1072" spans="2:25" ht="23.1" customHeight="1">
      <c r="B1072" s="821" t="s">
        <v>619</v>
      </c>
      <c r="C1072" s="822"/>
      <c r="D1072" s="822"/>
      <c r="E1072" s="822"/>
      <c r="F1072" s="822"/>
      <c r="G1072" s="823"/>
      <c r="H1072" s="800" t="s">
        <v>262</v>
      </c>
      <c r="I1072" s="801"/>
      <c r="J1072" s="801"/>
      <c r="K1072" s="801"/>
      <c r="L1072" s="802"/>
      <c r="M1072" s="737" t="s">
        <v>254</v>
      </c>
      <c r="N1072" s="738"/>
      <c r="O1072" s="738"/>
      <c r="P1072" s="738"/>
      <c r="Q1072" s="739"/>
      <c r="R1072" s="827" t="s">
        <v>761</v>
      </c>
      <c r="S1072" s="828"/>
      <c r="T1072" s="828"/>
      <c r="U1072" s="829"/>
      <c r="V1072" s="83"/>
      <c r="W1072" s="4" t="s">
        <v>761</v>
      </c>
      <c r="X1072" s="4"/>
    </row>
    <row r="1073" spans="2:27" ht="23.1" customHeight="1">
      <c r="B1073" s="746"/>
      <c r="C1073" s="747"/>
      <c r="D1073" s="747"/>
      <c r="E1073" s="747"/>
      <c r="F1073" s="747"/>
      <c r="G1073" s="748"/>
      <c r="H1073" s="766" t="s">
        <v>260</v>
      </c>
      <c r="I1073" s="767"/>
      <c r="J1073" s="767"/>
      <c r="K1073" s="767"/>
      <c r="L1073" s="768"/>
      <c r="M1073" s="806"/>
      <c r="N1073" s="807"/>
      <c r="O1073" s="807"/>
      <c r="P1073" s="807"/>
      <c r="Q1073" s="808"/>
      <c r="R1073" s="827" t="s">
        <v>761</v>
      </c>
      <c r="S1073" s="828"/>
      <c r="T1073" s="828"/>
      <c r="U1073" s="829"/>
      <c r="V1073" s="83"/>
      <c r="W1073" s="4" t="s">
        <v>761</v>
      </c>
      <c r="X1073" s="4"/>
    </row>
    <row r="1074" spans="2:27" ht="23.1" customHeight="1">
      <c r="B1074" s="746" t="s">
        <v>620</v>
      </c>
      <c r="C1074" s="747"/>
      <c r="D1074" s="747"/>
      <c r="E1074" s="747"/>
      <c r="F1074" s="747"/>
      <c r="G1074" s="748"/>
      <c r="H1074" s="810" t="s">
        <v>257</v>
      </c>
      <c r="I1074" s="811"/>
      <c r="J1074" s="811"/>
      <c r="K1074" s="811"/>
      <c r="L1074" s="812"/>
      <c r="M1074" s="842" t="s">
        <v>254</v>
      </c>
      <c r="N1074" s="843"/>
      <c r="O1074" s="843"/>
      <c r="P1074" s="843"/>
      <c r="Q1074" s="844"/>
      <c r="R1074" s="827" t="s">
        <v>761</v>
      </c>
      <c r="S1074" s="828"/>
      <c r="T1074" s="828"/>
      <c r="U1074" s="829"/>
      <c r="V1074" s="83"/>
      <c r="W1074" s="4" t="s">
        <v>761</v>
      </c>
      <c r="X1074" s="4"/>
    </row>
    <row r="1075" spans="2:27" ht="23.1" customHeight="1">
      <c r="B1075" s="746"/>
      <c r="C1075" s="747"/>
      <c r="D1075" s="747"/>
      <c r="E1075" s="747"/>
      <c r="F1075" s="747"/>
      <c r="G1075" s="748"/>
      <c r="H1075" s="766" t="s">
        <v>539</v>
      </c>
      <c r="I1075" s="767"/>
      <c r="J1075" s="767"/>
      <c r="K1075" s="767"/>
      <c r="L1075" s="768"/>
      <c r="M1075" s="806"/>
      <c r="N1075" s="807"/>
      <c r="O1075" s="807"/>
      <c r="P1075" s="807"/>
      <c r="Q1075" s="808"/>
      <c r="R1075" s="827" t="s">
        <v>761</v>
      </c>
      <c r="S1075" s="828"/>
      <c r="T1075" s="828"/>
      <c r="U1075" s="829"/>
      <c r="V1075" s="83"/>
      <c r="W1075" s="4" t="s">
        <v>761</v>
      </c>
      <c r="X1075" s="4"/>
    </row>
    <row r="1076" spans="2:27" ht="23.1" customHeight="1">
      <c r="B1076" s="746" t="s">
        <v>621</v>
      </c>
      <c r="C1076" s="747"/>
      <c r="D1076" s="747"/>
      <c r="E1076" s="747"/>
      <c r="F1076" s="747"/>
      <c r="G1076" s="748"/>
      <c r="H1076" s="746" t="s">
        <v>257</v>
      </c>
      <c r="I1076" s="747"/>
      <c r="J1076" s="747"/>
      <c r="K1076" s="747"/>
      <c r="L1076" s="748"/>
      <c r="M1076" s="746" t="s">
        <v>254</v>
      </c>
      <c r="N1076" s="747"/>
      <c r="O1076" s="747"/>
      <c r="P1076" s="747"/>
      <c r="Q1076" s="748"/>
      <c r="R1076" s="827" t="s">
        <v>761</v>
      </c>
      <c r="S1076" s="828"/>
      <c r="T1076" s="828"/>
      <c r="U1076" s="829"/>
      <c r="V1076" s="83"/>
      <c r="W1076" s="4" t="s">
        <v>761</v>
      </c>
      <c r="X1076" s="4"/>
    </row>
    <row r="1077" spans="2:27" ht="23.1" customHeight="1">
      <c r="B1077" s="746" t="s">
        <v>622</v>
      </c>
      <c r="C1077" s="747"/>
      <c r="D1077" s="747"/>
      <c r="E1077" s="747"/>
      <c r="F1077" s="747"/>
      <c r="G1077" s="748"/>
      <c r="H1077" s="746" t="s">
        <v>257</v>
      </c>
      <c r="I1077" s="747"/>
      <c r="J1077" s="747"/>
      <c r="K1077" s="747"/>
      <c r="L1077" s="748"/>
      <c r="M1077" s="746" t="s">
        <v>254</v>
      </c>
      <c r="N1077" s="747"/>
      <c r="O1077" s="747"/>
      <c r="P1077" s="747"/>
      <c r="Q1077" s="748"/>
      <c r="R1077" s="827" t="s">
        <v>761</v>
      </c>
      <c r="S1077" s="828"/>
      <c r="T1077" s="828"/>
      <c r="U1077" s="829"/>
      <c r="V1077" s="83"/>
      <c r="W1077" s="4" t="s">
        <v>761</v>
      </c>
      <c r="X1077" s="4"/>
    </row>
    <row r="1078" spans="2:27" ht="23.1" customHeight="1">
      <c r="B1078" s="746" t="s">
        <v>623</v>
      </c>
      <c r="C1078" s="747"/>
      <c r="D1078" s="747"/>
      <c r="E1078" s="747"/>
      <c r="F1078" s="747"/>
      <c r="G1078" s="748"/>
      <c r="H1078" s="810" t="s">
        <v>541</v>
      </c>
      <c r="I1078" s="811"/>
      <c r="J1078" s="811"/>
      <c r="K1078" s="811"/>
      <c r="L1078" s="812"/>
      <c r="M1078" s="842" t="s">
        <v>254</v>
      </c>
      <c r="N1078" s="843"/>
      <c r="O1078" s="843"/>
      <c r="P1078" s="843"/>
      <c r="Q1078" s="844"/>
      <c r="R1078" s="827" t="s">
        <v>761</v>
      </c>
      <c r="S1078" s="828"/>
      <c r="T1078" s="828"/>
      <c r="U1078" s="829"/>
      <c r="V1078" s="83"/>
      <c r="W1078" s="4" t="s">
        <v>761</v>
      </c>
      <c r="X1078" s="4"/>
    </row>
    <row r="1079" spans="2:27" ht="23.1" customHeight="1">
      <c r="B1079" s="746"/>
      <c r="C1079" s="747"/>
      <c r="D1079" s="747"/>
      <c r="E1079" s="747"/>
      <c r="F1079" s="747"/>
      <c r="G1079" s="748"/>
      <c r="H1079" s="766" t="s">
        <v>606</v>
      </c>
      <c r="I1079" s="767"/>
      <c r="J1079" s="767"/>
      <c r="K1079" s="767"/>
      <c r="L1079" s="768"/>
      <c r="M1079" s="806"/>
      <c r="N1079" s="807"/>
      <c r="O1079" s="807"/>
      <c r="P1079" s="807"/>
      <c r="Q1079" s="808"/>
      <c r="R1079" s="827" t="s">
        <v>761</v>
      </c>
      <c r="S1079" s="828"/>
      <c r="T1079" s="828"/>
      <c r="U1079" s="829"/>
      <c r="V1079" s="83"/>
      <c r="W1079" s="4" t="s">
        <v>761</v>
      </c>
      <c r="X1079" s="4"/>
    </row>
    <row r="1080" spans="2:27" ht="23.1" customHeight="1">
      <c r="B1080" s="746" t="s">
        <v>624</v>
      </c>
      <c r="C1080" s="747"/>
      <c r="D1080" s="747"/>
      <c r="E1080" s="747"/>
      <c r="F1080" s="747"/>
      <c r="G1080" s="748"/>
      <c r="H1080" s="746" t="s">
        <v>256</v>
      </c>
      <c r="I1080" s="747"/>
      <c r="J1080" s="747"/>
      <c r="K1080" s="747"/>
      <c r="L1080" s="748"/>
      <c r="M1080" s="746" t="s">
        <v>254</v>
      </c>
      <c r="N1080" s="747"/>
      <c r="O1080" s="747"/>
      <c r="P1080" s="747"/>
      <c r="Q1080" s="748"/>
      <c r="R1080" s="827" t="s">
        <v>761</v>
      </c>
      <c r="S1080" s="828"/>
      <c r="T1080" s="828"/>
      <c r="U1080" s="829"/>
      <c r="V1080" s="83"/>
      <c r="W1080" s="4" t="s">
        <v>761</v>
      </c>
      <c r="X1080" s="4"/>
    </row>
    <row r="1081" spans="2:27" ht="23.1" customHeight="1">
      <c r="B1081" s="746" t="s">
        <v>625</v>
      </c>
      <c r="C1081" s="747"/>
      <c r="D1081" s="747"/>
      <c r="E1081" s="747"/>
      <c r="F1081" s="747"/>
      <c r="G1081" s="748"/>
      <c r="H1081" s="810" t="s">
        <v>262</v>
      </c>
      <c r="I1081" s="811"/>
      <c r="J1081" s="811"/>
      <c r="K1081" s="811"/>
      <c r="L1081" s="812"/>
      <c r="M1081" s="842" t="s">
        <v>254</v>
      </c>
      <c r="N1081" s="843"/>
      <c r="O1081" s="843"/>
      <c r="P1081" s="843"/>
      <c r="Q1081" s="844"/>
      <c r="R1081" s="827" t="s">
        <v>761</v>
      </c>
      <c r="S1081" s="828"/>
      <c r="T1081" s="828"/>
      <c r="U1081" s="829"/>
      <c r="V1081" s="83"/>
      <c r="W1081" s="4" t="s">
        <v>761</v>
      </c>
      <c r="X1081" s="4"/>
    </row>
    <row r="1082" spans="2:27" ht="23.1" customHeight="1" thickBot="1">
      <c r="B1082" s="746"/>
      <c r="C1082" s="747"/>
      <c r="D1082" s="747"/>
      <c r="E1082" s="747"/>
      <c r="F1082" s="747"/>
      <c r="G1082" s="748"/>
      <c r="H1082" s="766" t="s">
        <v>260</v>
      </c>
      <c r="I1082" s="767"/>
      <c r="J1082" s="767"/>
      <c r="K1082" s="767"/>
      <c r="L1082" s="768"/>
      <c r="M1082" s="806"/>
      <c r="N1082" s="807"/>
      <c r="O1082" s="807"/>
      <c r="P1082" s="807"/>
      <c r="Q1082" s="808"/>
      <c r="R1082" s="827" t="s">
        <v>761</v>
      </c>
      <c r="S1082" s="828"/>
      <c r="T1082" s="828"/>
      <c r="U1082" s="829"/>
      <c r="V1082" s="83"/>
      <c r="W1082" s="4" t="s">
        <v>761</v>
      </c>
      <c r="X1082" s="4"/>
    </row>
    <row r="1083" spans="2:27" ht="60" customHeight="1">
      <c r="B1083" s="545" t="s">
        <v>2146</v>
      </c>
      <c r="C1083" s="545"/>
      <c r="D1083" s="545"/>
      <c r="E1083" s="545"/>
      <c r="F1083" s="545"/>
      <c r="G1083" s="545"/>
      <c r="H1083" s="545"/>
      <c r="I1083" s="545"/>
      <c r="J1083" s="545"/>
      <c r="K1083" s="545"/>
      <c r="L1083" s="545"/>
      <c r="M1083" s="545"/>
      <c r="N1083" s="545"/>
      <c r="O1083" s="545"/>
      <c r="P1083" s="545"/>
      <c r="Q1083" s="545"/>
      <c r="R1083" s="545"/>
      <c r="S1083" s="545"/>
      <c r="T1083" s="545"/>
      <c r="U1083" s="545"/>
      <c r="V1083" s="122"/>
      <c r="W1083" s="122"/>
      <c r="X1083" s="82"/>
      <c r="Y1083" s="24"/>
    </row>
    <row r="1084" spans="2:27" ht="13.5" customHeight="1">
      <c r="C1084" s="24"/>
      <c r="D1084" s="24"/>
      <c r="E1084" s="24"/>
      <c r="F1084" s="82"/>
      <c r="G1084" s="24"/>
      <c r="H1084" s="82"/>
      <c r="I1084" s="24"/>
      <c r="J1084" s="82"/>
      <c r="K1084" s="24"/>
      <c r="L1084" s="82"/>
      <c r="M1084" s="24"/>
      <c r="N1084" s="82"/>
      <c r="O1084" s="24"/>
      <c r="P1084" s="82"/>
      <c r="Q1084" s="24"/>
      <c r="R1084" s="82"/>
      <c r="S1084" s="24"/>
      <c r="T1084" s="82"/>
      <c r="U1084" s="24"/>
      <c r="V1084" s="82"/>
      <c r="W1084" s="24"/>
      <c r="X1084" s="82"/>
      <c r="Y1084" s="24"/>
    </row>
    <row r="1085" spans="2:27" ht="14.25" customHeight="1" thickBot="1">
      <c r="B1085" s="39"/>
    </row>
    <row r="1086" spans="2:27" ht="25.5" customHeight="1" thickTop="1" thickBot="1">
      <c r="B1086" s="518" t="s">
        <v>580</v>
      </c>
      <c r="C1086" s="519"/>
      <c r="D1086" s="519"/>
      <c r="E1086" s="519"/>
      <c r="F1086" s="519"/>
      <c r="G1086" s="519"/>
      <c r="H1086" s="519"/>
      <c r="I1086" s="519"/>
      <c r="J1086" s="519"/>
      <c r="K1086" s="519"/>
      <c r="L1086" s="519"/>
      <c r="M1086" s="519"/>
      <c r="N1086" s="519"/>
      <c r="O1086" s="519"/>
      <c r="P1086" s="519"/>
      <c r="Q1086" s="519"/>
      <c r="R1086" s="519"/>
      <c r="S1086" s="519"/>
      <c r="T1086" s="519"/>
      <c r="U1086" s="519"/>
      <c r="V1086" s="519"/>
      <c r="W1086" s="519"/>
      <c r="X1086" s="519"/>
      <c r="Y1086" s="519"/>
      <c r="Z1086" s="519"/>
      <c r="AA1086" s="520"/>
    </row>
    <row r="1087" spans="2:27" ht="14.25" customHeight="1" thickTop="1">
      <c r="B1087" s="24"/>
      <c r="C1087" s="24"/>
      <c r="D1087" s="24"/>
      <c r="E1087" s="24"/>
      <c r="F1087" s="82"/>
      <c r="G1087" s="24"/>
      <c r="H1087" s="82"/>
      <c r="I1087" s="24"/>
      <c r="J1087" s="82"/>
      <c r="K1087" s="24"/>
      <c r="L1087" s="82"/>
      <c r="M1087" s="24"/>
      <c r="N1087" s="82"/>
      <c r="O1087" s="24"/>
      <c r="P1087" s="82"/>
      <c r="Q1087" s="24"/>
      <c r="R1087" s="82"/>
      <c r="S1087" s="24"/>
      <c r="T1087" s="82"/>
      <c r="U1087" s="24"/>
      <c r="V1087" s="82"/>
      <c r="W1087" s="24"/>
      <c r="X1087" s="82"/>
      <c r="Y1087" s="24"/>
    </row>
    <row r="1088" spans="2:27" s="239" customFormat="1" ht="20.100000000000001" customHeight="1" thickBot="1">
      <c r="B1088" s="241" t="s">
        <v>662</v>
      </c>
      <c r="C1088" s="24"/>
      <c r="D1088" s="24"/>
      <c r="E1088" s="24"/>
      <c r="F1088" s="82"/>
      <c r="G1088" s="24"/>
      <c r="H1088" s="82"/>
      <c r="I1088" s="24"/>
      <c r="J1088" s="82"/>
      <c r="K1088" s="24"/>
      <c r="L1088" s="82"/>
      <c r="M1088" s="24"/>
      <c r="N1088" s="82"/>
      <c r="O1088" s="24"/>
      <c r="P1088" s="82"/>
      <c r="Q1088" s="24"/>
      <c r="R1088" s="82"/>
      <c r="S1088" s="24"/>
      <c r="T1088" s="82"/>
      <c r="U1088" s="24"/>
      <c r="V1088" s="82"/>
      <c r="W1088" s="24"/>
      <c r="X1088" s="82"/>
      <c r="Y1088" s="24"/>
    </row>
    <row r="1089" spans="2:25" ht="20.100000000000001" customHeight="1" thickBot="1">
      <c r="B1089" s="531" t="s">
        <v>536</v>
      </c>
      <c r="C1089" s="532"/>
      <c r="D1089" s="532"/>
      <c r="E1089" s="532"/>
      <c r="F1089" s="532"/>
      <c r="G1089" s="532"/>
      <c r="H1089" s="532"/>
      <c r="I1089" s="532"/>
      <c r="J1089" s="532"/>
      <c r="K1089" s="532"/>
      <c r="L1089" s="532"/>
      <c r="M1089" s="532"/>
      <c r="N1089" s="532"/>
      <c r="O1089" s="532"/>
      <c r="P1089" s="532"/>
      <c r="Q1089" s="532"/>
      <c r="R1089" s="532"/>
      <c r="S1089" s="532"/>
      <c r="T1089" s="532"/>
      <c r="U1089" s="533"/>
      <c r="V1089" s="10"/>
      <c r="X1089" s="4"/>
    </row>
    <row r="1090" spans="2:25" ht="30" customHeight="1" thickBot="1">
      <c r="B1090" s="622" t="s">
        <v>581</v>
      </c>
      <c r="C1090" s="623"/>
      <c r="D1090" s="623"/>
      <c r="E1090" s="623"/>
      <c r="F1090" s="623"/>
      <c r="G1090" s="624"/>
      <c r="H1090" s="710" t="s">
        <v>524</v>
      </c>
      <c r="I1090" s="710"/>
      <c r="J1090" s="710"/>
      <c r="K1090" s="710"/>
      <c r="L1090" s="710"/>
      <c r="M1090" s="710" t="s">
        <v>491</v>
      </c>
      <c r="N1090" s="710"/>
      <c r="O1090" s="710"/>
      <c r="P1090" s="710"/>
      <c r="Q1090" s="710"/>
      <c r="R1090" s="710"/>
      <c r="S1090" s="710"/>
      <c r="T1090" s="710"/>
      <c r="U1090" s="710"/>
      <c r="X1090" s="4"/>
    </row>
    <row r="1091" spans="2:25" ht="23.1" customHeight="1">
      <c r="B1091" s="821" t="s">
        <v>1369</v>
      </c>
      <c r="C1091" s="822"/>
      <c r="D1091" s="822"/>
      <c r="E1091" s="822"/>
      <c r="F1091" s="822"/>
      <c r="G1091" s="823"/>
      <c r="H1091" s="821" t="s">
        <v>1104</v>
      </c>
      <c r="I1091" s="822"/>
      <c r="J1091" s="822"/>
      <c r="K1091" s="822"/>
      <c r="L1091" s="823"/>
      <c r="M1091" s="821" t="s">
        <v>1105</v>
      </c>
      <c r="N1091" s="822"/>
      <c r="O1091" s="822"/>
      <c r="P1091" s="822"/>
      <c r="Q1091" s="823"/>
      <c r="R1091" s="978" t="s">
        <v>759</v>
      </c>
      <c r="S1091" s="979"/>
      <c r="T1091" s="979"/>
      <c r="U1091" s="980"/>
      <c r="V1091" s="83" t="s">
        <v>2154</v>
      </c>
      <c r="W1091" s="4" t="s">
        <v>759</v>
      </c>
      <c r="X1091" s="4"/>
    </row>
    <row r="1092" spans="2:25" ht="23.1" customHeight="1">
      <c r="B1092" s="806" t="s">
        <v>687</v>
      </c>
      <c r="C1092" s="807"/>
      <c r="D1092" s="807"/>
      <c r="E1092" s="807"/>
      <c r="F1092" s="807"/>
      <c r="G1092" s="808"/>
      <c r="H1092" s="806" t="s">
        <v>686</v>
      </c>
      <c r="I1092" s="807"/>
      <c r="J1092" s="807"/>
      <c r="K1092" s="807"/>
      <c r="L1092" s="808"/>
      <c r="M1092" s="806" t="s">
        <v>685</v>
      </c>
      <c r="N1092" s="807"/>
      <c r="O1092" s="807"/>
      <c r="P1092" s="807"/>
      <c r="Q1092" s="808"/>
      <c r="R1092" s="987" t="s">
        <v>759</v>
      </c>
      <c r="S1092" s="988"/>
      <c r="T1092" s="988"/>
      <c r="U1092" s="989"/>
      <c r="V1092" s="83" t="s">
        <v>2154</v>
      </c>
      <c r="W1092" s="4" t="s">
        <v>759</v>
      </c>
      <c r="X1092" s="4"/>
    </row>
    <row r="1093" spans="2:25" ht="23.1" customHeight="1">
      <c r="B1093" s="746" t="s">
        <v>1057</v>
      </c>
      <c r="C1093" s="747"/>
      <c r="D1093" s="747"/>
      <c r="E1093" s="747"/>
      <c r="F1093" s="747"/>
      <c r="G1093" s="748"/>
      <c r="H1093" s="806" t="s">
        <v>1058</v>
      </c>
      <c r="I1093" s="807"/>
      <c r="J1093" s="807"/>
      <c r="K1093" s="807"/>
      <c r="L1093" s="808"/>
      <c r="M1093" s="806" t="s">
        <v>899</v>
      </c>
      <c r="N1093" s="807"/>
      <c r="O1093" s="807"/>
      <c r="P1093" s="807"/>
      <c r="Q1093" s="808"/>
      <c r="R1093" s="836" t="s">
        <v>401</v>
      </c>
      <c r="S1093" s="837"/>
      <c r="T1093" s="837"/>
      <c r="U1093" s="838"/>
      <c r="V1093" s="83">
        <v>0</v>
      </c>
      <c r="W1093" s="4" t="s">
        <v>401</v>
      </c>
      <c r="X1093" s="4"/>
    </row>
    <row r="1094" spans="2:25" ht="23.1" customHeight="1">
      <c r="B1094" s="746" t="s">
        <v>1170</v>
      </c>
      <c r="C1094" s="747"/>
      <c r="D1094" s="747"/>
      <c r="E1094" s="747"/>
      <c r="F1094" s="747"/>
      <c r="G1094" s="748"/>
      <c r="H1094" s="810" t="s">
        <v>262</v>
      </c>
      <c r="I1094" s="811"/>
      <c r="J1094" s="811"/>
      <c r="K1094" s="811"/>
      <c r="L1094" s="812"/>
      <c r="M1094" s="842" t="s">
        <v>254</v>
      </c>
      <c r="N1094" s="843"/>
      <c r="O1094" s="843"/>
      <c r="P1094" s="843"/>
      <c r="Q1094" s="844"/>
      <c r="R1094" s="836" t="s">
        <v>761</v>
      </c>
      <c r="S1094" s="837"/>
      <c r="T1094" s="837"/>
      <c r="U1094" s="838"/>
      <c r="V1094" s="83">
        <v>0</v>
      </c>
      <c r="W1094" s="4" t="s">
        <v>761</v>
      </c>
      <c r="X1094" s="4"/>
    </row>
    <row r="1095" spans="2:25" ht="23.1" customHeight="1">
      <c r="B1095" s="746"/>
      <c r="C1095" s="747"/>
      <c r="D1095" s="747"/>
      <c r="E1095" s="747"/>
      <c r="F1095" s="747"/>
      <c r="G1095" s="748"/>
      <c r="H1095" s="766" t="s">
        <v>260</v>
      </c>
      <c r="I1095" s="767"/>
      <c r="J1095" s="767"/>
      <c r="K1095" s="767"/>
      <c r="L1095" s="768"/>
      <c r="M1095" s="806"/>
      <c r="N1095" s="807"/>
      <c r="O1095" s="807"/>
      <c r="P1095" s="807"/>
      <c r="Q1095" s="808"/>
      <c r="R1095" s="836" t="s">
        <v>761</v>
      </c>
      <c r="S1095" s="837"/>
      <c r="T1095" s="837"/>
      <c r="U1095" s="838"/>
      <c r="V1095" s="83">
        <v>0</v>
      </c>
      <c r="W1095" s="4" t="s">
        <v>761</v>
      </c>
      <c r="X1095" s="4"/>
    </row>
    <row r="1096" spans="2:25" ht="23.1" customHeight="1">
      <c r="B1096" s="746" t="s">
        <v>1103</v>
      </c>
      <c r="C1096" s="747"/>
      <c r="D1096" s="747"/>
      <c r="E1096" s="747"/>
      <c r="F1096" s="747"/>
      <c r="G1096" s="748"/>
      <c r="H1096" s="746" t="s">
        <v>1104</v>
      </c>
      <c r="I1096" s="747"/>
      <c r="J1096" s="747"/>
      <c r="K1096" s="747"/>
      <c r="L1096" s="748"/>
      <c r="M1096" s="746" t="s">
        <v>1105</v>
      </c>
      <c r="N1096" s="747"/>
      <c r="O1096" s="747"/>
      <c r="P1096" s="747"/>
      <c r="Q1096" s="748"/>
      <c r="R1096" s="987" t="s">
        <v>759</v>
      </c>
      <c r="S1096" s="988"/>
      <c r="T1096" s="988"/>
      <c r="U1096" s="989"/>
      <c r="V1096" s="83" t="s">
        <v>2154</v>
      </c>
      <c r="W1096" s="4" t="s">
        <v>759</v>
      </c>
      <c r="X1096" s="4"/>
    </row>
    <row r="1097" spans="2:25" ht="23.1" customHeight="1">
      <c r="B1097" s="746" t="s">
        <v>1169</v>
      </c>
      <c r="C1097" s="747"/>
      <c r="D1097" s="747"/>
      <c r="E1097" s="747"/>
      <c r="F1097" s="747"/>
      <c r="G1097" s="748"/>
      <c r="H1097" s="810" t="s">
        <v>257</v>
      </c>
      <c r="I1097" s="811"/>
      <c r="J1097" s="811"/>
      <c r="K1097" s="811"/>
      <c r="L1097" s="812"/>
      <c r="M1097" s="842" t="s">
        <v>254</v>
      </c>
      <c r="N1097" s="843"/>
      <c r="O1097" s="843"/>
      <c r="P1097" s="843"/>
      <c r="Q1097" s="844"/>
      <c r="R1097" s="836" t="s">
        <v>761</v>
      </c>
      <c r="S1097" s="837"/>
      <c r="T1097" s="837"/>
      <c r="U1097" s="838"/>
      <c r="V1097" s="83">
        <v>0</v>
      </c>
      <c r="W1097" s="4" t="s">
        <v>761</v>
      </c>
      <c r="X1097" s="4"/>
    </row>
    <row r="1098" spans="2:25" ht="23.1" customHeight="1">
      <c r="B1098" s="746"/>
      <c r="C1098" s="747"/>
      <c r="D1098" s="747"/>
      <c r="E1098" s="747"/>
      <c r="F1098" s="747"/>
      <c r="G1098" s="748"/>
      <c r="H1098" s="766" t="s">
        <v>539</v>
      </c>
      <c r="I1098" s="767"/>
      <c r="J1098" s="767"/>
      <c r="K1098" s="767"/>
      <c r="L1098" s="768"/>
      <c r="M1098" s="806"/>
      <c r="N1098" s="807"/>
      <c r="O1098" s="807"/>
      <c r="P1098" s="807"/>
      <c r="Q1098" s="808"/>
      <c r="R1098" s="836" t="s">
        <v>761</v>
      </c>
      <c r="S1098" s="837"/>
      <c r="T1098" s="837"/>
      <c r="U1098" s="838"/>
      <c r="V1098" s="83">
        <v>0</v>
      </c>
      <c r="W1098" s="4" t="s">
        <v>761</v>
      </c>
      <c r="X1098" s="4"/>
    </row>
    <row r="1099" spans="2:25" ht="23.1" customHeight="1">
      <c r="B1099" s="746" t="s">
        <v>942</v>
      </c>
      <c r="C1099" s="747"/>
      <c r="D1099" s="747"/>
      <c r="E1099" s="747"/>
      <c r="F1099" s="747"/>
      <c r="G1099" s="748"/>
      <c r="H1099" s="746" t="s">
        <v>943</v>
      </c>
      <c r="I1099" s="747"/>
      <c r="J1099" s="747"/>
      <c r="K1099" s="747"/>
      <c r="L1099" s="748"/>
      <c r="M1099" s="746" t="s">
        <v>944</v>
      </c>
      <c r="N1099" s="747"/>
      <c r="O1099" s="747"/>
      <c r="P1099" s="747"/>
      <c r="Q1099" s="748"/>
      <c r="R1099" s="836" t="s">
        <v>957</v>
      </c>
      <c r="S1099" s="837"/>
      <c r="T1099" s="837"/>
      <c r="U1099" s="838"/>
      <c r="V1099" s="83">
        <v>0</v>
      </c>
      <c r="W1099" s="4" t="s">
        <v>957</v>
      </c>
      <c r="X1099" s="4"/>
    </row>
    <row r="1100" spans="2:25" ht="23.1" customHeight="1">
      <c r="B1100" s="746" t="s">
        <v>945</v>
      </c>
      <c r="C1100" s="747"/>
      <c r="D1100" s="747"/>
      <c r="E1100" s="747"/>
      <c r="F1100" s="747"/>
      <c r="G1100" s="748"/>
      <c r="H1100" s="716" t="s">
        <v>946</v>
      </c>
      <c r="I1100" s="717"/>
      <c r="J1100" s="717"/>
      <c r="K1100" s="717"/>
      <c r="L1100" s="718"/>
      <c r="M1100" s="842" t="s">
        <v>948</v>
      </c>
      <c r="N1100" s="843"/>
      <c r="O1100" s="843"/>
      <c r="P1100" s="843"/>
      <c r="Q1100" s="844"/>
      <c r="R1100" s="836" t="s">
        <v>956</v>
      </c>
      <c r="S1100" s="837"/>
      <c r="T1100" s="837"/>
      <c r="U1100" s="838"/>
      <c r="V1100" s="83">
        <v>0</v>
      </c>
      <c r="W1100" s="4" t="s">
        <v>956</v>
      </c>
      <c r="X1100" s="4"/>
    </row>
    <row r="1101" spans="2:25" ht="23.1" customHeight="1" thickBot="1">
      <c r="B1101" s="778"/>
      <c r="C1101" s="779"/>
      <c r="D1101" s="779"/>
      <c r="E1101" s="779"/>
      <c r="F1101" s="779"/>
      <c r="G1101" s="780"/>
      <c r="H1101" s="725" t="s">
        <v>947</v>
      </c>
      <c r="I1101" s="726"/>
      <c r="J1101" s="726"/>
      <c r="K1101" s="726"/>
      <c r="L1101" s="727"/>
      <c r="M1101" s="781"/>
      <c r="N1101" s="782"/>
      <c r="O1101" s="782"/>
      <c r="P1101" s="782"/>
      <c r="Q1101" s="783"/>
      <c r="R1101" s="836" t="s">
        <v>956</v>
      </c>
      <c r="S1101" s="837"/>
      <c r="T1101" s="837"/>
      <c r="U1101" s="838"/>
      <c r="V1101" s="83">
        <v>0</v>
      </c>
      <c r="W1101" s="4" t="s">
        <v>956</v>
      </c>
      <c r="X1101" s="4"/>
    </row>
    <row r="1102" spans="2:25" ht="22.5" customHeight="1">
      <c r="B1102" s="336"/>
      <c r="C1102" s="336"/>
      <c r="D1102" s="336"/>
      <c r="E1102" s="336"/>
      <c r="F1102" s="83"/>
      <c r="G1102" s="336"/>
      <c r="H1102" s="83"/>
      <c r="I1102" s="336"/>
      <c r="J1102" s="83"/>
      <c r="K1102" s="336"/>
      <c r="L1102" s="83"/>
      <c r="M1102" s="336"/>
      <c r="N1102" s="83"/>
      <c r="O1102" s="336"/>
      <c r="P1102" s="83"/>
      <c r="Q1102" s="336"/>
      <c r="R1102" s="83"/>
      <c r="S1102" s="336"/>
      <c r="T1102" s="10"/>
      <c r="U1102" s="371"/>
      <c r="V1102" s="10"/>
      <c r="W1102" s="371"/>
      <c r="X1102" s="83"/>
    </row>
    <row r="1103" spans="2:25" s="239" customFormat="1" ht="20.100000000000001" customHeight="1" thickBot="1">
      <c r="B1103" s="241" t="s">
        <v>663</v>
      </c>
      <c r="C1103" s="24"/>
      <c r="D1103" s="24"/>
      <c r="E1103" s="24"/>
      <c r="F1103" s="82"/>
      <c r="G1103" s="24"/>
      <c r="H1103" s="82"/>
      <c r="I1103" s="24"/>
      <c r="J1103" s="82"/>
      <c r="K1103" s="24"/>
      <c r="L1103" s="82"/>
      <c r="M1103" s="24"/>
      <c r="N1103" s="82"/>
      <c r="O1103" s="24"/>
      <c r="P1103" s="82"/>
      <c r="Q1103" s="24"/>
      <c r="R1103" s="82"/>
      <c r="S1103" s="24"/>
      <c r="T1103" s="82"/>
      <c r="U1103" s="24"/>
      <c r="V1103" s="82"/>
      <c r="W1103" s="24"/>
      <c r="X1103" s="82"/>
      <c r="Y1103" s="24"/>
    </row>
    <row r="1104" spans="2:25" ht="20.100000000000001" customHeight="1" thickBot="1">
      <c r="B1104" s="531" t="s">
        <v>536</v>
      </c>
      <c r="C1104" s="532"/>
      <c r="D1104" s="532"/>
      <c r="E1104" s="532"/>
      <c r="F1104" s="532"/>
      <c r="G1104" s="532"/>
      <c r="H1104" s="532"/>
      <c r="I1104" s="532"/>
      <c r="J1104" s="532"/>
      <c r="K1104" s="532"/>
      <c r="L1104" s="532"/>
      <c r="M1104" s="532"/>
      <c r="N1104" s="532"/>
      <c r="O1104" s="532"/>
      <c r="P1104" s="532"/>
      <c r="Q1104" s="532"/>
      <c r="R1104" s="532"/>
      <c r="S1104" s="532"/>
      <c r="T1104" s="532"/>
      <c r="U1104" s="533"/>
      <c r="V1104" s="10"/>
      <c r="X1104" s="4"/>
    </row>
    <row r="1105" spans="2:25" ht="30" customHeight="1" thickBot="1">
      <c r="B1105" s="622" t="s">
        <v>581</v>
      </c>
      <c r="C1105" s="623"/>
      <c r="D1105" s="623"/>
      <c r="E1105" s="623"/>
      <c r="F1105" s="623"/>
      <c r="G1105" s="624"/>
      <c r="H1105" s="710" t="s">
        <v>524</v>
      </c>
      <c r="I1105" s="710"/>
      <c r="J1105" s="710"/>
      <c r="K1105" s="710"/>
      <c r="L1105" s="710"/>
      <c r="M1105" s="710" t="s">
        <v>491</v>
      </c>
      <c r="N1105" s="710"/>
      <c r="O1105" s="710"/>
      <c r="P1105" s="710"/>
      <c r="Q1105" s="710"/>
      <c r="R1105" s="710"/>
      <c r="S1105" s="710"/>
      <c r="T1105" s="710"/>
      <c r="U1105" s="710"/>
      <c r="X1105" s="4"/>
    </row>
    <row r="1106" spans="2:25" ht="23.1" customHeight="1">
      <c r="B1106" s="821" t="s">
        <v>688</v>
      </c>
      <c r="C1106" s="822"/>
      <c r="D1106" s="822"/>
      <c r="E1106" s="822"/>
      <c r="F1106" s="822"/>
      <c r="G1106" s="823"/>
      <c r="H1106" s="806" t="s">
        <v>938</v>
      </c>
      <c r="I1106" s="807"/>
      <c r="J1106" s="807"/>
      <c r="K1106" s="807"/>
      <c r="L1106" s="808"/>
      <c r="M1106" s="806" t="s">
        <v>939</v>
      </c>
      <c r="N1106" s="807"/>
      <c r="O1106" s="807"/>
      <c r="P1106" s="807"/>
      <c r="Q1106" s="808"/>
      <c r="R1106" s="836" t="s">
        <v>761</v>
      </c>
      <c r="S1106" s="837"/>
      <c r="T1106" s="837"/>
      <c r="U1106" s="838"/>
      <c r="V1106" s="83">
        <v>0</v>
      </c>
      <c r="W1106" s="4" t="s">
        <v>761</v>
      </c>
      <c r="X1106" s="4"/>
    </row>
    <row r="1107" spans="2:25" ht="23.1" customHeight="1">
      <c r="B1107" s="746" t="s">
        <v>632</v>
      </c>
      <c r="C1107" s="747"/>
      <c r="D1107" s="747"/>
      <c r="E1107" s="747"/>
      <c r="F1107" s="747"/>
      <c r="G1107" s="748"/>
      <c r="H1107" s="746" t="s">
        <v>593</v>
      </c>
      <c r="I1107" s="747"/>
      <c r="J1107" s="747"/>
      <c r="K1107" s="747"/>
      <c r="L1107" s="748"/>
      <c r="M1107" s="746" t="s">
        <v>631</v>
      </c>
      <c r="N1107" s="747"/>
      <c r="O1107" s="747"/>
      <c r="P1107" s="747"/>
      <c r="Q1107" s="748"/>
      <c r="R1107" s="987" t="s">
        <v>405</v>
      </c>
      <c r="S1107" s="988"/>
      <c r="T1107" s="988"/>
      <c r="U1107" s="989"/>
      <c r="V1107" s="83" t="s">
        <v>2154</v>
      </c>
      <c r="W1107" s="4" t="s">
        <v>405</v>
      </c>
      <c r="X1107" s="4"/>
    </row>
    <row r="1108" spans="2:25" ht="23.1" customHeight="1">
      <c r="B1108" s="746" t="s">
        <v>633</v>
      </c>
      <c r="C1108" s="747"/>
      <c r="D1108" s="747"/>
      <c r="E1108" s="747"/>
      <c r="F1108" s="747"/>
      <c r="G1108" s="748"/>
      <c r="H1108" s="246" t="s">
        <v>938</v>
      </c>
      <c r="I1108" s="247"/>
      <c r="J1108" s="247"/>
      <c r="K1108" s="247"/>
      <c r="L1108" s="248"/>
      <c r="M1108" s="787" t="s">
        <v>254</v>
      </c>
      <c r="N1108" s="788"/>
      <c r="O1108" s="788"/>
      <c r="P1108" s="788"/>
      <c r="Q1108" s="789"/>
      <c r="R1108" s="836" t="s">
        <v>761</v>
      </c>
      <c r="S1108" s="837"/>
      <c r="T1108" s="837"/>
      <c r="U1108" s="838"/>
      <c r="V1108" s="83">
        <v>0</v>
      </c>
      <c r="W1108" s="4" t="s">
        <v>761</v>
      </c>
      <c r="X1108" s="4"/>
    </row>
    <row r="1109" spans="2:25" ht="23.1" customHeight="1">
      <c r="B1109" s="746" t="s">
        <v>634</v>
      </c>
      <c r="C1109" s="747"/>
      <c r="D1109" s="747"/>
      <c r="E1109" s="747"/>
      <c r="F1109" s="747"/>
      <c r="G1109" s="748"/>
      <c r="H1109" s="746" t="s">
        <v>392</v>
      </c>
      <c r="I1109" s="747"/>
      <c r="J1109" s="747"/>
      <c r="K1109" s="747"/>
      <c r="L1109" s="748"/>
      <c r="M1109" s="746" t="s">
        <v>254</v>
      </c>
      <c r="N1109" s="747"/>
      <c r="O1109" s="747"/>
      <c r="P1109" s="747"/>
      <c r="Q1109" s="748"/>
      <c r="R1109" s="836" t="s">
        <v>761</v>
      </c>
      <c r="S1109" s="837"/>
      <c r="T1109" s="837"/>
      <c r="U1109" s="838"/>
      <c r="V1109" s="83">
        <v>0</v>
      </c>
      <c r="W1109" s="4" t="s">
        <v>761</v>
      </c>
      <c r="X1109" s="4"/>
    </row>
    <row r="1110" spans="2:25" ht="23.1" customHeight="1" thickBot="1">
      <c r="B1110" s="778" t="s">
        <v>635</v>
      </c>
      <c r="C1110" s="779"/>
      <c r="D1110" s="779"/>
      <c r="E1110" s="779"/>
      <c r="F1110" s="779"/>
      <c r="G1110" s="780"/>
      <c r="H1110" s="725" t="s">
        <v>938</v>
      </c>
      <c r="I1110" s="726"/>
      <c r="J1110" s="726"/>
      <c r="K1110" s="726"/>
      <c r="L1110" s="727"/>
      <c r="M1110" s="725" t="s">
        <v>939</v>
      </c>
      <c r="N1110" s="726"/>
      <c r="O1110" s="726"/>
      <c r="P1110" s="726"/>
      <c r="Q1110" s="727"/>
      <c r="R1110" s="836" t="s">
        <v>761</v>
      </c>
      <c r="S1110" s="837"/>
      <c r="T1110" s="837"/>
      <c r="U1110" s="838"/>
      <c r="V1110" s="83">
        <v>0</v>
      </c>
      <c r="W1110" s="4" t="s">
        <v>761</v>
      </c>
      <c r="X1110" s="4"/>
    </row>
    <row r="1111" spans="2:25" ht="22.5" customHeight="1">
      <c r="B1111" s="90"/>
      <c r="C1111" s="90"/>
      <c r="D1111" s="90"/>
      <c r="E1111" s="90"/>
      <c r="F1111" s="83"/>
      <c r="G1111" s="336"/>
      <c r="H1111" s="83"/>
      <c r="I1111" s="336"/>
      <c r="J1111" s="83"/>
      <c r="K1111" s="336"/>
      <c r="L1111" s="83"/>
      <c r="M1111" s="336"/>
      <c r="N1111" s="83"/>
      <c r="O1111" s="336"/>
      <c r="P1111" s="83"/>
      <c r="Q1111" s="336"/>
      <c r="R1111" s="83"/>
      <c r="S1111" s="336"/>
      <c r="T1111" s="10"/>
      <c r="U1111" s="371"/>
      <c r="V1111" s="10"/>
      <c r="W1111" s="371"/>
      <c r="X1111" s="83"/>
    </row>
    <row r="1112" spans="2:25" s="239" customFormat="1" ht="20.100000000000001" customHeight="1" thickBot="1">
      <c r="B1112" s="241" t="s">
        <v>661</v>
      </c>
      <c r="C1112" s="24"/>
      <c r="D1112" s="24"/>
      <c r="E1112" s="24"/>
      <c r="F1112" s="82"/>
      <c r="G1112" s="24"/>
      <c r="H1112" s="82"/>
      <c r="I1112" s="24"/>
      <c r="J1112" s="82"/>
      <c r="K1112" s="24"/>
      <c r="L1112" s="82"/>
      <c r="M1112" s="24"/>
      <c r="N1112" s="82"/>
      <c r="O1112" s="24"/>
      <c r="P1112" s="82"/>
      <c r="Q1112" s="24"/>
      <c r="R1112" s="82"/>
      <c r="S1112" s="24"/>
      <c r="T1112" s="82"/>
      <c r="U1112" s="24"/>
      <c r="V1112" s="82"/>
      <c r="W1112" s="24"/>
      <c r="X1112" s="82"/>
      <c r="Y1112" s="24"/>
    </row>
    <row r="1113" spans="2:25" ht="20.100000000000001" customHeight="1" thickBot="1">
      <c r="B1113" s="531" t="s">
        <v>453</v>
      </c>
      <c r="C1113" s="532"/>
      <c r="D1113" s="532"/>
      <c r="E1113" s="532"/>
      <c r="F1113" s="532"/>
      <c r="G1113" s="532"/>
      <c r="H1113" s="532"/>
      <c r="I1113" s="532"/>
      <c r="J1113" s="532"/>
      <c r="K1113" s="532"/>
      <c r="L1113" s="532"/>
      <c r="M1113" s="532"/>
      <c r="N1113" s="532"/>
      <c r="O1113" s="532"/>
      <c r="P1113" s="532"/>
      <c r="Q1113" s="532"/>
      <c r="R1113" s="532"/>
      <c r="S1113" s="532"/>
      <c r="T1113" s="532"/>
      <c r="U1113" s="533"/>
      <c r="V1113" s="10"/>
      <c r="X1113" s="4"/>
    </row>
    <row r="1114" spans="2:25" ht="30" customHeight="1" thickBot="1">
      <c r="B1114" s="622" t="s">
        <v>581</v>
      </c>
      <c r="C1114" s="623"/>
      <c r="D1114" s="623"/>
      <c r="E1114" s="623"/>
      <c r="F1114" s="623"/>
      <c r="G1114" s="624"/>
      <c r="H1114" s="710" t="s">
        <v>524</v>
      </c>
      <c r="I1114" s="710"/>
      <c r="J1114" s="710"/>
      <c r="K1114" s="710"/>
      <c r="L1114" s="710"/>
      <c r="M1114" s="710" t="s">
        <v>491</v>
      </c>
      <c r="N1114" s="710"/>
      <c r="O1114" s="710"/>
      <c r="P1114" s="710"/>
      <c r="Q1114" s="710"/>
      <c r="R1114" s="710"/>
      <c r="S1114" s="710"/>
      <c r="T1114" s="710"/>
      <c r="U1114" s="710"/>
      <c r="X1114" s="4"/>
    </row>
    <row r="1115" spans="2:25" ht="20.25" customHeight="1">
      <c r="B1115" s="821" t="s">
        <v>629</v>
      </c>
      <c r="C1115" s="822"/>
      <c r="D1115" s="822"/>
      <c r="E1115" s="822"/>
      <c r="F1115" s="822"/>
      <c r="G1115" s="823"/>
      <c r="H1115" s="737" t="s">
        <v>684</v>
      </c>
      <c r="I1115" s="738"/>
      <c r="J1115" s="738"/>
      <c r="K1115" s="738"/>
      <c r="L1115" s="739"/>
      <c r="M1115" s="737" t="s">
        <v>682</v>
      </c>
      <c r="N1115" s="738"/>
      <c r="O1115" s="738"/>
      <c r="P1115" s="738"/>
      <c r="Q1115" s="739"/>
      <c r="R1115" s="836" t="s">
        <v>689</v>
      </c>
      <c r="S1115" s="837"/>
      <c r="T1115" s="837"/>
      <c r="U1115" s="838"/>
      <c r="V1115" s="83"/>
      <c r="W1115" s="4" t="s">
        <v>689</v>
      </c>
      <c r="X1115" s="4"/>
    </row>
    <row r="1116" spans="2:25" ht="20.25" customHeight="1">
      <c r="B1116" s="746"/>
      <c r="C1116" s="747"/>
      <c r="D1116" s="747"/>
      <c r="E1116" s="747"/>
      <c r="F1116" s="747"/>
      <c r="G1116" s="748"/>
      <c r="H1116" s="757" t="s">
        <v>427</v>
      </c>
      <c r="I1116" s="758"/>
      <c r="J1116" s="758"/>
      <c r="K1116" s="758"/>
      <c r="L1116" s="759"/>
      <c r="M1116" s="757" t="s">
        <v>680</v>
      </c>
      <c r="N1116" s="758"/>
      <c r="O1116" s="758"/>
      <c r="P1116" s="758"/>
      <c r="Q1116" s="759"/>
      <c r="R1116" s="836" t="s">
        <v>912</v>
      </c>
      <c r="S1116" s="837"/>
      <c r="T1116" s="837"/>
      <c r="U1116" s="838"/>
      <c r="V1116" s="83"/>
      <c r="W1116" s="4" t="s">
        <v>912</v>
      </c>
      <c r="X1116" s="4"/>
    </row>
    <row r="1117" spans="2:25" ht="20.25" customHeight="1">
      <c r="B1117" s="746"/>
      <c r="C1117" s="747"/>
      <c r="D1117" s="747"/>
      <c r="E1117" s="747"/>
      <c r="F1117" s="747"/>
      <c r="G1117" s="748"/>
      <c r="H1117" s="757" t="s">
        <v>2148</v>
      </c>
      <c r="I1117" s="758"/>
      <c r="J1117" s="758"/>
      <c r="K1117" s="758"/>
      <c r="L1117" s="759"/>
      <c r="M1117" s="757" t="s">
        <v>2147</v>
      </c>
      <c r="N1117" s="758"/>
      <c r="O1117" s="758"/>
      <c r="P1117" s="758"/>
      <c r="Q1117" s="759"/>
      <c r="R1117" s="836" t="s">
        <v>395</v>
      </c>
      <c r="S1117" s="837"/>
      <c r="T1117" s="837"/>
      <c r="U1117" s="838"/>
      <c r="V1117" s="83"/>
      <c r="W1117" s="4" t="s">
        <v>395</v>
      </c>
      <c r="X1117" s="4"/>
    </row>
    <row r="1118" spans="2:25" ht="20.25" customHeight="1">
      <c r="B1118" s="746"/>
      <c r="C1118" s="747"/>
      <c r="D1118" s="747"/>
      <c r="E1118" s="747"/>
      <c r="F1118" s="747"/>
      <c r="G1118" s="748"/>
      <c r="H1118" s="757"/>
      <c r="I1118" s="758"/>
      <c r="J1118" s="758"/>
      <c r="K1118" s="758"/>
      <c r="L1118" s="759"/>
      <c r="M1118" s="757" t="s">
        <v>79</v>
      </c>
      <c r="N1118" s="758"/>
      <c r="O1118" s="758"/>
      <c r="P1118" s="758"/>
      <c r="Q1118" s="759"/>
      <c r="R1118" s="836" t="s">
        <v>247</v>
      </c>
      <c r="S1118" s="837"/>
      <c r="T1118" s="837"/>
      <c r="U1118" s="838"/>
      <c r="V1118" s="83"/>
      <c r="W1118" s="4" t="s">
        <v>247</v>
      </c>
      <c r="X1118" s="4"/>
    </row>
    <row r="1119" spans="2:25" ht="20.25" customHeight="1">
      <c r="B1119" s="746"/>
      <c r="C1119" s="747"/>
      <c r="D1119" s="747"/>
      <c r="E1119" s="747"/>
      <c r="F1119" s="747"/>
      <c r="G1119" s="748"/>
      <c r="H1119" s="757" t="s">
        <v>528</v>
      </c>
      <c r="I1119" s="758"/>
      <c r="J1119" s="758"/>
      <c r="K1119" s="758"/>
      <c r="L1119" s="759"/>
      <c r="M1119" s="757" t="s">
        <v>79</v>
      </c>
      <c r="N1119" s="758"/>
      <c r="O1119" s="758"/>
      <c r="P1119" s="758"/>
      <c r="Q1119" s="759"/>
      <c r="R1119" s="836" t="s">
        <v>247</v>
      </c>
      <c r="S1119" s="837"/>
      <c r="T1119" s="837"/>
      <c r="U1119" s="838"/>
      <c r="V1119" s="83"/>
      <c r="W1119" s="4" t="s">
        <v>247</v>
      </c>
      <c r="X1119" s="4"/>
    </row>
    <row r="1120" spans="2:25" ht="20.25" customHeight="1">
      <c r="B1120" s="746"/>
      <c r="C1120" s="747"/>
      <c r="D1120" s="747"/>
      <c r="E1120" s="747"/>
      <c r="F1120" s="747"/>
      <c r="G1120" s="748"/>
      <c r="H1120" s="757" t="s">
        <v>530</v>
      </c>
      <c r="I1120" s="758"/>
      <c r="J1120" s="758"/>
      <c r="K1120" s="758"/>
      <c r="L1120" s="759"/>
      <c r="M1120" s="757" t="s">
        <v>79</v>
      </c>
      <c r="N1120" s="758"/>
      <c r="O1120" s="758"/>
      <c r="P1120" s="758"/>
      <c r="Q1120" s="759"/>
      <c r="R1120" s="836" t="s">
        <v>247</v>
      </c>
      <c r="S1120" s="837"/>
      <c r="T1120" s="837"/>
      <c r="U1120" s="838"/>
      <c r="V1120" s="83"/>
      <c r="W1120" s="4" t="s">
        <v>247</v>
      </c>
      <c r="X1120" s="4"/>
    </row>
    <row r="1121" spans="2:25" ht="20.25" customHeight="1">
      <c r="B1121" s="746"/>
      <c r="C1121" s="747"/>
      <c r="D1121" s="747"/>
      <c r="E1121" s="747"/>
      <c r="F1121" s="747"/>
      <c r="G1121" s="748"/>
      <c r="H1121" s="757"/>
      <c r="I1121" s="758"/>
      <c r="J1121" s="758"/>
      <c r="K1121" s="758"/>
      <c r="L1121" s="759"/>
      <c r="M1121" s="757"/>
      <c r="N1121" s="758"/>
      <c r="O1121" s="758"/>
      <c r="P1121" s="758"/>
      <c r="Q1121" s="759"/>
      <c r="R1121" s="836" t="s">
        <v>247</v>
      </c>
      <c r="S1121" s="837"/>
      <c r="T1121" s="837"/>
      <c r="U1121" s="838"/>
      <c r="V1121" s="83"/>
      <c r="W1121" s="4" t="s">
        <v>247</v>
      </c>
      <c r="X1121" s="4"/>
    </row>
    <row r="1122" spans="2:25" ht="20.25" customHeight="1">
      <c r="B1122" s="746"/>
      <c r="C1122" s="747"/>
      <c r="D1122" s="747"/>
      <c r="E1122" s="747"/>
      <c r="F1122" s="747"/>
      <c r="G1122" s="748"/>
      <c r="H1122" s="757" t="s">
        <v>527</v>
      </c>
      <c r="I1122" s="758"/>
      <c r="J1122" s="758"/>
      <c r="K1122" s="758"/>
      <c r="L1122" s="759"/>
      <c r="M1122" s="757" t="s">
        <v>79</v>
      </c>
      <c r="N1122" s="758"/>
      <c r="O1122" s="758"/>
      <c r="P1122" s="758"/>
      <c r="Q1122" s="759"/>
      <c r="R1122" s="836" t="s">
        <v>247</v>
      </c>
      <c r="S1122" s="837"/>
      <c r="T1122" s="837"/>
      <c r="U1122" s="838"/>
      <c r="V1122" s="83"/>
      <c r="W1122" s="4" t="s">
        <v>247</v>
      </c>
      <c r="X1122" s="4"/>
    </row>
    <row r="1123" spans="2:25" ht="20.25" customHeight="1">
      <c r="B1123" s="746"/>
      <c r="C1123" s="747"/>
      <c r="D1123" s="747"/>
      <c r="E1123" s="747"/>
      <c r="F1123" s="747"/>
      <c r="G1123" s="748"/>
      <c r="H1123" s="757"/>
      <c r="I1123" s="758"/>
      <c r="J1123" s="758"/>
      <c r="K1123" s="758"/>
      <c r="L1123" s="759"/>
      <c r="M1123" s="757"/>
      <c r="N1123" s="758"/>
      <c r="O1123" s="758"/>
      <c r="P1123" s="758"/>
      <c r="Q1123" s="759"/>
      <c r="R1123" s="836" t="s">
        <v>247</v>
      </c>
      <c r="S1123" s="837"/>
      <c r="T1123" s="837"/>
      <c r="U1123" s="838"/>
      <c r="V1123" s="83"/>
      <c r="W1123" s="4" t="s">
        <v>247</v>
      </c>
      <c r="X1123" s="4"/>
    </row>
    <row r="1124" spans="2:25" ht="20.25" customHeight="1">
      <c r="B1124" s="746"/>
      <c r="C1124" s="747"/>
      <c r="D1124" s="747"/>
      <c r="E1124" s="747"/>
      <c r="F1124" s="747"/>
      <c r="G1124" s="748"/>
      <c r="H1124" s="757"/>
      <c r="I1124" s="758"/>
      <c r="J1124" s="758"/>
      <c r="K1124" s="758"/>
      <c r="L1124" s="759"/>
      <c r="M1124" s="757" t="s">
        <v>683</v>
      </c>
      <c r="N1124" s="758"/>
      <c r="O1124" s="758"/>
      <c r="P1124" s="758"/>
      <c r="Q1124" s="759"/>
      <c r="R1124" s="836" t="s">
        <v>683</v>
      </c>
      <c r="S1124" s="837"/>
      <c r="T1124" s="837"/>
      <c r="U1124" s="838"/>
      <c r="V1124" s="83"/>
      <c r="W1124" s="4" t="s">
        <v>683</v>
      </c>
      <c r="X1124" s="4"/>
    </row>
    <row r="1125" spans="2:25" ht="20.25" customHeight="1">
      <c r="B1125" s="746"/>
      <c r="C1125" s="747"/>
      <c r="D1125" s="747"/>
      <c r="E1125" s="747"/>
      <c r="F1125" s="747"/>
      <c r="G1125" s="748"/>
      <c r="H1125" s="757"/>
      <c r="I1125" s="758"/>
      <c r="J1125" s="758"/>
      <c r="K1125" s="758"/>
      <c r="L1125" s="759"/>
      <c r="M1125" s="757"/>
      <c r="N1125" s="758"/>
      <c r="O1125" s="758"/>
      <c r="P1125" s="758"/>
      <c r="Q1125" s="759"/>
      <c r="R1125" s="836" t="s">
        <v>246</v>
      </c>
      <c r="S1125" s="837"/>
      <c r="T1125" s="837"/>
      <c r="U1125" s="838"/>
      <c r="V1125" s="83"/>
      <c r="W1125" s="4" t="s">
        <v>246</v>
      </c>
      <c r="X1125" s="4"/>
    </row>
    <row r="1126" spans="2:25" ht="20.25" customHeight="1">
      <c r="B1126" s="746"/>
      <c r="C1126" s="747"/>
      <c r="D1126" s="747"/>
      <c r="E1126" s="747"/>
      <c r="F1126" s="747"/>
      <c r="G1126" s="748"/>
      <c r="H1126" s="757" t="s">
        <v>529</v>
      </c>
      <c r="I1126" s="758"/>
      <c r="J1126" s="758"/>
      <c r="K1126" s="758"/>
      <c r="L1126" s="759"/>
      <c r="M1126" s="757" t="s">
        <v>683</v>
      </c>
      <c r="N1126" s="758"/>
      <c r="O1126" s="758"/>
      <c r="P1126" s="758"/>
      <c r="Q1126" s="759"/>
      <c r="R1126" s="836" t="s">
        <v>246</v>
      </c>
      <c r="S1126" s="837"/>
      <c r="T1126" s="837"/>
      <c r="U1126" s="838"/>
      <c r="V1126" s="83"/>
      <c r="W1126" s="4" t="s">
        <v>246</v>
      </c>
      <c r="X1126" s="4"/>
    </row>
    <row r="1127" spans="2:25" ht="20.25" customHeight="1">
      <c r="B1127" s="746"/>
      <c r="C1127" s="747"/>
      <c r="D1127" s="747"/>
      <c r="E1127" s="747"/>
      <c r="F1127" s="747"/>
      <c r="G1127" s="748"/>
      <c r="H1127" s="806" t="s">
        <v>530</v>
      </c>
      <c r="I1127" s="807"/>
      <c r="J1127" s="807"/>
      <c r="K1127" s="807"/>
      <c r="L1127" s="808"/>
      <c r="M1127" s="806" t="s">
        <v>590</v>
      </c>
      <c r="N1127" s="807"/>
      <c r="O1127" s="807"/>
      <c r="P1127" s="807"/>
      <c r="Q1127" s="808"/>
      <c r="R1127" s="836" t="s">
        <v>249</v>
      </c>
      <c r="S1127" s="837"/>
      <c r="T1127" s="837"/>
      <c r="U1127" s="838"/>
      <c r="V1127" s="83"/>
      <c r="W1127" s="4" t="s">
        <v>249</v>
      </c>
      <c r="X1127" s="4"/>
    </row>
    <row r="1128" spans="2:25" ht="20.25" customHeight="1">
      <c r="B1128" s="746" t="s">
        <v>998</v>
      </c>
      <c r="C1128" s="747"/>
      <c r="D1128" s="747"/>
      <c r="E1128" s="747"/>
      <c r="F1128" s="747"/>
      <c r="G1128" s="748"/>
      <c r="H1128" s="746" t="s">
        <v>992</v>
      </c>
      <c r="I1128" s="747"/>
      <c r="J1128" s="747"/>
      <c r="K1128" s="747"/>
      <c r="L1128" s="748"/>
      <c r="M1128" s="746" t="s">
        <v>689</v>
      </c>
      <c r="N1128" s="747"/>
      <c r="O1128" s="747"/>
      <c r="P1128" s="747"/>
      <c r="Q1128" s="748"/>
      <c r="R1128" s="836" t="s">
        <v>689</v>
      </c>
      <c r="S1128" s="837"/>
      <c r="T1128" s="837"/>
      <c r="U1128" s="838"/>
      <c r="V1128" s="83"/>
      <c r="W1128" s="4" t="s">
        <v>689</v>
      </c>
      <c r="X1128" s="4"/>
    </row>
    <row r="1129" spans="2:25" ht="20.25" customHeight="1">
      <c r="B1129" s="842" t="s">
        <v>1375</v>
      </c>
      <c r="C1129" s="843"/>
      <c r="D1129" s="843"/>
      <c r="E1129" s="843"/>
      <c r="F1129" s="843"/>
      <c r="G1129" s="844"/>
      <c r="H1129" s="810" t="s">
        <v>970</v>
      </c>
      <c r="I1129" s="811"/>
      <c r="J1129" s="811"/>
      <c r="K1129" s="811"/>
      <c r="L1129" s="812"/>
      <c r="M1129" s="746" t="s">
        <v>1186</v>
      </c>
      <c r="N1129" s="747"/>
      <c r="O1129" s="747"/>
      <c r="P1129" s="747"/>
      <c r="Q1129" s="748"/>
      <c r="R1129" s="836" t="s">
        <v>1186</v>
      </c>
      <c r="S1129" s="837"/>
      <c r="T1129" s="837"/>
      <c r="U1129" s="838"/>
      <c r="V1129" s="83"/>
      <c r="W1129" s="4" t="s">
        <v>1186</v>
      </c>
      <c r="X1129" s="4"/>
    </row>
    <row r="1130" spans="2:25" ht="20.25" customHeight="1" thickBot="1">
      <c r="B1130" s="781"/>
      <c r="C1130" s="782"/>
      <c r="D1130" s="782"/>
      <c r="E1130" s="782"/>
      <c r="F1130" s="782"/>
      <c r="G1130" s="783"/>
      <c r="H1130" s="781" t="s">
        <v>969</v>
      </c>
      <c r="I1130" s="782"/>
      <c r="J1130" s="782"/>
      <c r="K1130" s="782"/>
      <c r="L1130" s="783"/>
      <c r="M1130" s="778"/>
      <c r="N1130" s="779"/>
      <c r="O1130" s="779"/>
      <c r="P1130" s="779"/>
      <c r="Q1130" s="780"/>
      <c r="R1130" s="836" t="s">
        <v>1186</v>
      </c>
      <c r="S1130" s="837"/>
      <c r="T1130" s="837"/>
      <c r="U1130" s="838"/>
      <c r="V1130" s="83"/>
      <c r="W1130" s="4" t="s">
        <v>1186</v>
      </c>
      <c r="X1130" s="4"/>
    </row>
    <row r="1131" spans="2:25" ht="22.5" customHeight="1">
      <c r="B1131" s="892"/>
      <c r="C1131" s="892"/>
      <c r="D1131" s="892"/>
      <c r="E1131" s="892"/>
      <c r="F1131" s="892"/>
      <c r="G1131" s="892"/>
      <c r="H1131" s="892"/>
      <c r="I1131" s="892"/>
      <c r="J1131" s="892"/>
      <c r="K1131" s="892"/>
      <c r="L1131" s="892"/>
      <c r="M1131" s="892"/>
      <c r="N1131" s="892"/>
      <c r="O1131" s="892"/>
      <c r="P1131" s="892"/>
      <c r="Q1131" s="892"/>
      <c r="R1131" s="892"/>
      <c r="S1131" s="892"/>
      <c r="T1131" s="892"/>
      <c r="U1131" s="892"/>
      <c r="V1131" s="10"/>
      <c r="W1131" s="371"/>
      <c r="X1131" s="83"/>
    </row>
    <row r="1132" spans="2:25" s="239" customFormat="1" ht="20.100000000000001" customHeight="1" thickBot="1">
      <c r="B1132" s="241" t="s">
        <v>994</v>
      </c>
      <c r="C1132" s="24"/>
      <c r="D1132" s="24"/>
      <c r="E1132" s="24"/>
      <c r="F1132" s="82"/>
      <c r="G1132" s="24"/>
      <c r="H1132" s="82"/>
      <c r="I1132" s="24"/>
      <c r="J1132" s="82"/>
      <c r="K1132" s="24"/>
      <c r="L1132" s="82"/>
      <c r="M1132" s="24"/>
      <c r="N1132" s="82"/>
      <c r="O1132" s="24"/>
      <c r="P1132" s="82"/>
      <c r="Q1132" s="24"/>
      <c r="R1132" s="82"/>
      <c r="S1132" s="24"/>
      <c r="T1132" s="82"/>
      <c r="U1132" s="24"/>
      <c r="V1132" s="82"/>
      <c r="W1132" s="24"/>
      <c r="X1132" s="82"/>
      <c r="Y1132" s="24"/>
    </row>
    <row r="1133" spans="2:25" ht="20.100000000000001" customHeight="1" thickBot="1">
      <c r="B1133" s="531" t="s">
        <v>453</v>
      </c>
      <c r="C1133" s="532"/>
      <c r="D1133" s="532"/>
      <c r="E1133" s="532"/>
      <c r="F1133" s="532"/>
      <c r="G1133" s="532"/>
      <c r="H1133" s="532"/>
      <c r="I1133" s="532"/>
      <c r="J1133" s="532"/>
      <c r="K1133" s="532"/>
      <c r="L1133" s="532"/>
      <c r="M1133" s="532"/>
      <c r="N1133" s="532"/>
      <c r="O1133" s="532"/>
      <c r="P1133" s="532"/>
      <c r="Q1133" s="532"/>
      <c r="R1133" s="532"/>
      <c r="S1133" s="532"/>
      <c r="T1133" s="532"/>
      <c r="U1133" s="533"/>
      <c r="V1133" s="10"/>
      <c r="X1133" s="4"/>
    </row>
    <row r="1134" spans="2:25" ht="30" customHeight="1" thickBot="1">
      <c r="B1134" s="622" t="s">
        <v>581</v>
      </c>
      <c r="C1134" s="623"/>
      <c r="D1134" s="623"/>
      <c r="E1134" s="623"/>
      <c r="F1134" s="623"/>
      <c r="G1134" s="624"/>
      <c r="H1134" s="710" t="s">
        <v>524</v>
      </c>
      <c r="I1134" s="710"/>
      <c r="J1134" s="710"/>
      <c r="K1134" s="710"/>
      <c r="L1134" s="710"/>
      <c r="M1134" s="710" t="s">
        <v>491</v>
      </c>
      <c r="N1134" s="710"/>
      <c r="O1134" s="710"/>
      <c r="P1134" s="710"/>
      <c r="Q1134" s="710"/>
      <c r="R1134" s="710"/>
      <c r="S1134" s="710"/>
      <c r="T1134" s="710"/>
      <c r="U1134" s="710"/>
      <c r="X1134" s="4"/>
    </row>
    <row r="1135" spans="2:25" ht="20.25" customHeight="1" thickBot="1">
      <c r="B1135" s="737" t="s">
        <v>995</v>
      </c>
      <c r="C1135" s="738"/>
      <c r="D1135" s="738"/>
      <c r="E1135" s="738"/>
      <c r="F1135" s="738"/>
      <c r="G1135" s="739"/>
      <c r="H1135" s="842" t="s">
        <v>1109</v>
      </c>
      <c r="I1135" s="843"/>
      <c r="J1135" s="843"/>
      <c r="K1135" s="843"/>
      <c r="L1135" s="844"/>
      <c r="M1135" s="737" t="s">
        <v>1108</v>
      </c>
      <c r="N1135" s="738"/>
      <c r="O1135" s="738"/>
      <c r="P1135" s="738"/>
      <c r="Q1135" s="739"/>
      <c r="R1135" s="803" t="s">
        <v>2239</v>
      </c>
      <c r="S1135" s="804"/>
      <c r="T1135" s="804"/>
      <c r="U1135" s="805"/>
      <c r="V1135" s="83"/>
      <c r="W1135" s="4" t="s">
        <v>2239</v>
      </c>
      <c r="X1135" s="4"/>
    </row>
    <row r="1136" spans="2:25" ht="20.25" customHeight="1" thickBot="1">
      <c r="B1136" s="830"/>
      <c r="C1136" s="831"/>
      <c r="D1136" s="831"/>
      <c r="E1136" s="831"/>
      <c r="F1136" s="831"/>
      <c r="G1136" s="832"/>
      <c r="H1136" s="757" t="s">
        <v>993</v>
      </c>
      <c r="I1136" s="758"/>
      <c r="J1136" s="758"/>
      <c r="K1136" s="758"/>
      <c r="L1136" s="759"/>
      <c r="M1136" s="830"/>
      <c r="N1136" s="831"/>
      <c r="O1136" s="831"/>
      <c r="P1136" s="831"/>
      <c r="Q1136" s="832"/>
      <c r="R1136" s="803" t="s">
        <v>2239</v>
      </c>
      <c r="S1136" s="804"/>
      <c r="T1136" s="804"/>
      <c r="U1136" s="805"/>
      <c r="V1136" s="83"/>
      <c r="W1136" s="4" t="e">
        <v>#N/A</v>
      </c>
      <c r="X1136" s="4"/>
    </row>
    <row r="1137" spans="2:27" ht="20.25" customHeight="1" thickBot="1">
      <c r="B1137" s="830"/>
      <c r="C1137" s="831"/>
      <c r="D1137" s="831"/>
      <c r="E1137" s="831"/>
      <c r="F1137" s="831"/>
      <c r="G1137" s="832"/>
      <c r="H1137" s="757" t="s">
        <v>996</v>
      </c>
      <c r="I1137" s="758"/>
      <c r="J1137" s="758"/>
      <c r="K1137" s="758"/>
      <c r="L1137" s="759"/>
      <c r="M1137" s="830"/>
      <c r="N1137" s="831"/>
      <c r="O1137" s="831"/>
      <c r="P1137" s="831"/>
      <c r="Q1137" s="832"/>
      <c r="R1137" s="803" t="s">
        <v>2239</v>
      </c>
      <c r="S1137" s="804"/>
      <c r="T1137" s="804"/>
      <c r="U1137" s="805"/>
      <c r="V1137" s="83"/>
      <c r="W1137" s="4" t="s">
        <v>964</v>
      </c>
      <c r="X1137" s="4"/>
    </row>
    <row r="1138" spans="2:27" ht="20.25" customHeight="1" thickBot="1">
      <c r="B1138" s="781"/>
      <c r="C1138" s="782"/>
      <c r="D1138" s="782"/>
      <c r="E1138" s="782"/>
      <c r="F1138" s="782"/>
      <c r="G1138" s="783"/>
      <c r="H1138" s="781" t="s">
        <v>997</v>
      </c>
      <c r="I1138" s="782"/>
      <c r="J1138" s="782"/>
      <c r="K1138" s="782"/>
      <c r="L1138" s="783"/>
      <c r="M1138" s="781"/>
      <c r="N1138" s="782"/>
      <c r="O1138" s="782"/>
      <c r="P1138" s="782"/>
      <c r="Q1138" s="783"/>
      <c r="R1138" s="803" t="s">
        <v>2239</v>
      </c>
      <c r="S1138" s="804"/>
      <c r="T1138" s="804"/>
      <c r="U1138" s="805"/>
      <c r="V1138" s="83"/>
      <c r="W1138" s="4" t="s">
        <v>964</v>
      </c>
      <c r="X1138" s="4"/>
    </row>
    <row r="1139" spans="2:27" ht="38.25" customHeight="1">
      <c r="B1139" s="892" t="s">
        <v>2149</v>
      </c>
      <c r="C1139" s="892"/>
      <c r="D1139" s="892"/>
      <c r="E1139" s="892"/>
      <c r="F1139" s="892"/>
      <c r="G1139" s="892"/>
      <c r="H1139" s="892"/>
      <c r="I1139" s="892"/>
      <c r="J1139" s="892"/>
      <c r="K1139" s="892"/>
      <c r="L1139" s="892"/>
      <c r="M1139" s="892"/>
      <c r="N1139" s="892"/>
      <c r="O1139" s="892"/>
      <c r="P1139" s="892"/>
      <c r="Q1139" s="892"/>
      <c r="R1139" s="892"/>
      <c r="S1139" s="892"/>
      <c r="T1139" s="892"/>
      <c r="U1139" s="892"/>
      <c r="V1139" s="10"/>
      <c r="W1139" s="371"/>
      <c r="X1139" s="83"/>
    </row>
    <row r="1140" spans="2:27" ht="13.5" customHeight="1">
      <c r="C1140" s="24"/>
      <c r="D1140" s="24"/>
      <c r="E1140" s="24"/>
      <c r="F1140" s="82"/>
      <c r="G1140" s="24"/>
      <c r="H1140" s="82"/>
      <c r="I1140" s="24"/>
      <c r="J1140" s="82"/>
      <c r="K1140" s="24"/>
      <c r="L1140" s="82"/>
      <c r="M1140" s="24"/>
      <c r="N1140" s="82"/>
      <c r="O1140" s="24"/>
      <c r="P1140" s="82"/>
      <c r="Q1140" s="24"/>
      <c r="R1140" s="82"/>
      <c r="S1140" s="24"/>
      <c r="T1140" s="82"/>
      <c r="U1140" s="24"/>
      <c r="V1140" s="82"/>
      <c r="W1140" s="24"/>
      <c r="X1140" s="82"/>
      <c r="Y1140" s="24"/>
    </row>
    <row r="1141" spans="2:27" ht="14.25" customHeight="1" thickBot="1">
      <c r="B1141" s="39"/>
    </row>
    <row r="1142" spans="2:27" ht="25.5" customHeight="1" thickTop="1" thickBot="1">
      <c r="B1142" s="518" t="s">
        <v>580</v>
      </c>
      <c r="C1142" s="519"/>
      <c r="D1142" s="519"/>
      <c r="E1142" s="519"/>
      <c r="F1142" s="519"/>
      <c r="G1142" s="519"/>
      <c r="H1142" s="519"/>
      <c r="I1142" s="519"/>
      <c r="J1142" s="519"/>
      <c r="K1142" s="519"/>
      <c r="L1142" s="519"/>
      <c r="M1142" s="519"/>
      <c r="N1142" s="519"/>
      <c r="O1142" s="519"/>
      <c r="P1142" s="519"/>
      <c r="Q1142" s="519"/>
      <c r="R1142" s="519"/>
      <c r="S1142" s="519"/>
      <c r="T1142" s="519"/>
      <c r="U1142" s="519"/>
      <c r="V1142" s="519"/>
      <c r="W1142" s="519"/>
      <c r="X1142" s="519"/>
      <c r="Y1142" s="519"/>
      <c r="Z1142" s="519"/>
      <c r="AA1142" s="520"/>
    </row>
    <row r="1143" spans="2:27" ht="14.25" customHeight="1" thickTop="1">
      <c r="B1143" s="24"/>
      <c r="C1143" s="24"/>
      <c r="D1143" s="24"/>
      <c r="E1143" s="24"/>
      <c r="F1143" s="82"/>
      <c r="G1143" s="24"/>
      <c r="H1143" s="82"/>
      <c r="I1143" s="24"/>
      <c r="J1143" s="82"/>
      <c r="K1143" s="24"/>
      <c r="L1143" s="82"/>
      <c r="M1143" s="24"/>
      <c r="N1143" s="82"/>
      <c r="O1143" s="24"/>
      <c r="P1143" s="82"/>
      <c r="Q1143" s="24"/>
      <c r="R1143" s="82"/>
      <c r="S1143" s="24"/>
      <c r="T1143" s="82"/>
      <c r="U1143" s="24"/>
      <c r="V1143" s="82"/>
      <c r="W1143" s="24"/>
      <c r="X1143" s="82"/>
      <c r="Y1143" s="24"/>
    </row>
    <row r="1144" spans="2:27" s="239" customFormat="1" ht="20.100000000000001" customHeight="1" thickBot="1">
      <c r="B1144" s="241" t="s">
        <v>660</v>
      </c>
      <c r="C1144" s="24"/>
      <c r="D1144" s="24"/>
      <c r="E1144" s="24"/>
      <c r="F1144" s="82"/>
      <c r="G1144" s="24"/>
      <c r="H1144" s="82"/>
      <c r="I1144" s="24"/>
      <c r="J1144" s="82"/>
      <c r="K1144" s="24"/>
      <c r="L1144" s="82"/>
      <c r="M1144" s="24"/>
      <c r="N1144" s="82"/>
      <c r="O1144" s="24"/>
      <c r="P1144" s="82"/>
      <c r="Q1144" s="24"/>
      <c r="R1144" s="82"/>
      <c r="S1144" s="24"/>
      <c r="T1144" s="82"/>
      <c r="U1144" s="24"/>
      <c r="V1144" s="82"/>
      <c r="W1144" s="24"/>
      <c r="X1144" s="82"/>
      <c r="Y1144" s="24"/>
    </row>
    <row r="1145" spans="2:27" ht="20.100000000000001" customHeight="1" thickBot="1">
      <c r="B1145" s="531" t="s">
        <v>453</v>
      </c>
      <c r="C1145" s="532"/>
      <c r="D1145" s="532"/>
      <c r="E1145" s="532"/>
      <c r="F1145" s="532"/>
      <c r="G1145" s="532"/>
      <c r="H1145" s="532"/>
      <c r="I1145" s="532"/>
      <c r="J1145" s="532"/>
      <c r="K1145" s="532"/>
      <c r="L1145" s="532"/>
      <c r="M1145" s="532"/>
      <c r="N1145" s="532"/>
      <c r="O1145" s="532"/>
      <c r="P1145" s="532"/>
      <c r="Q1145" s="532"/>
      <c r="R1145" s="532"/>
      <c r="S1145" s="532"/>
      <c r="T1145" s="532"/>
      <c r="U1145" s="533"/>
      <c r="V1145" s="10"/>
      <c r="X1145" s="4"/>
    </row>
    <row r="1146" spans="2:27" ht="30" customHeight="1" thickBot="1">
      <c r="B1146" s="622" t="s">
        <v>581</v>
      </c>
      <c r="C1146" s="623"/>
      <c r="D1146" s="623"/>
      <c r="E1146" s="623"/>
      <c r="F1146" s="623"/>
      <c r="G1146" s="624"/>
      <c r="H1146" s="710" t="s">
        <v>524</v>
      </c>
      <c r="I1146" s="710"/>
      <c r="J1146" s="710"/>
      <c r="K1146" s="710"/>
      <c r="L1146" s="710"/>
      <c r="M1146" s="710" t="s">
        <v>491</v>
      </c>
      <c r="N1146" s="710"/>
      <c r="O1146" s="710"/>
      <c r="P1146" s="710"/>
      <c r="Q1146" s="710"/>
      <c r="R1146" s="710"/>
      <c r="S1146" s="710"/>
      <c r="T1146" s="710"/>
      <c r="U1146" s="710"/>
      <c r="X1146" s="4"/>
    </row>
    <row r="1147" spans="2:27" ht="20.25" customHeight="1">
      <c r="B1147" s="737" t="s">
        <v>628</v>
      </c>
      <c r="C1147" s="738"/>
      <c r="D1147" s="738"/>
      <c r="E1147" s="738"/>
      <c r="F1147" s="738"/>
      <c r="G1147" s="739"/>
      <c r="H1147" s="800" t="s">
        <v>1106</v>
      </c>
      <c r="I1147" s="801"/>
      <c r="J1147" s="801"/>
      <c r="K1147" s="801"/>
      <c r="L1147" s="802"/>
      <c r="M1147" s="737" t="s">
        <v>626</v>
      </c>
      <c r="N1147" s="738"/>
      <c r="O1147" s="738"/>
      <c r="P1147" s="738"/>
      <c r="Q1147" s="739"/>
      <c r="R1147" s="836" t="s">
        <v>919</v>
      </c>
      <c r="S1147" s="837"/>
      <c r="T1147" s="837"/>
      <c r="U1147" s="838"/>
      <c r="V1147" s="83"/>
      <c r="W1147" s="4" t="s">
        <v>919</v>
      </c>
      <c r="X1147" s="4"/>
    </row>
    <row r="1148" spans="2:27" ht="20.25" customHeight="1">
      <c r="B1148" s="830"/>
      <c r="C1148" s="831"/>
      <c r="D1148" s="831"/>
      <c r="E1148" s="831"/>
      <c r="F1148" s="831"/>
      <c r="G1148" s="832"/>
      <c r="H1148" s="757" t="s">
        <v>832</v>
      </c>
      <c r="I1148" s="758"/>
      <c r="J1148" s="758"/>
      <c r="K1148" s="758"/>
      <c r="L1148" s="759"/>
      <c r="M1148" s="830"/>
      <c r="N1148" s="831"/>
      <c r="O1148" s="831"/>
      <c r="P1148" s="831"/>
      <c r="Q1148" s="832"/>
      <c r="R1148" s="836" t="s">
        <v>919</v>
      </c>
      <c r="S1148" s="837"/>
      <c r="T1148" s="837"/>
      <c r="U1148" s="838"/>
      <c r="V1148" s="83"/>
      <c r="W1148" s="4" t="s">
        <v>919</v>
      </c>
      <c r="X1148" s="4"/>
    </row>
    <row r="1149" spans="2:27" ht="20.25" customHeight="1">
      <c r="B1149" s="830"/>
      <c r="C1149" s="831"/>
      <c r="D1149" s="831"/>
      <c r="E1149" s="831"/>
      <c r="F1149" s="831"/>
      <c r="G1149" s="832"/>
      <c r="H1149" s="757" t="s">
        <v>529</v>
      </c>
      <c r="I1149" s="758"/>
      <c r="J1149" s="758"/>
      <c r="K1149" s="758"/>
      <c r="L1149" s="759"/>
      <c r="M1149" s="830"/>
      <c r="N1149" s="831"/>
      <c r="O1149" s="831"/>
      <c r="P1149" s="831"/>
      <c r="Q1149" s="832"/>
      <c r="R1149" s="836" t="s">
        <v>919</v>
      </c>
      <c r="S1149" s="837"/>
      <c r="T1149" s="837"/>
      <c r="U1149" s="838"/>
      <c r="V1149" s="83"/>
      <c r="W1149" s="4" t="s">
        <v>919</v>
      </c>
      <c r="X1149" s="4"/>
    </row>
    <row r="1150" spans="2:27" ht="20.25" customHeight="1">
      <c r="B1150" s="830"/>
      <c r="C1150" s="831"/>
      <c r="D1150" s="831"/>
      <c r="E1150" s="831"/>
      <c r="F1150" s="831"/>
      <c r="G1150" s="832"/>
      <c r="H1150" s="757" t="s">
        <v>836</v>
      </c>
      <c r="I1150" s="758"/>
      <c r="J1150" s="758"/>
      <c r="K1150" s="758"/>
      <c r="L1150" s="759"/>
      <c r="M1150" s="830"/>
      <c r="N1150" s="831"/>
      <c r="O1150" s="831"/>
      <c r="P1150" s="831"/>
      <c r="Q1150" s="832"/>
      <c r="R1150" s="836" t="s">
        <v>919</v>
      </c>
      <c r="S1150" s="837"/>
      <c r="T1150" s="837"/>
      <c r="U1150" s="838"/>
      <c r="V1150" s="83"/>
      <c r="W1150" s="4" t="s">
        <v>919</v>
      </c>
      <c r="X1150" s="4"/>
    </row>
    <row r="1151" spans="2:27" ht="20.25" customHeight="1">
      <c r="B1151" s="830"/>
      <c r="C1151" s="831"/>
      <c r="D1151" s="831"/>
      <c r="E1151" s="831"/>
      <c r="F1151" s="831"/>
      <c r="G1151" s="832"/>
      <c r="H1151" s="757" t="s">
        <v>89</v>
      </c>
      <c r="I1151" s="758"/>
      <c r="J1151" s="758"/>
      <c r="K1151" s="758"/>
      <c r="L1151" s="759"/>
      <c r="M1151" s="830"/>
      <c r="N1151" s="831"/>
      <c r="O1151" s="831"/>
      <c r="P1151" s="831"/>
      <c r="Q1151" s="832"/>
      <c r="R1151" s="836" t="s">
        <v>919</v>
      </c>
      <c r="S1151" s="837"/>
      <c r="T1151" s="837"/>
      <c r="U1151" s="838"/>
      <c r="V1151" s="83"/>
      <c r="W1151" s="4" t="s">
        <v>919</v>
      </c>
      <c r="X1151" s="4"/>
    </row>
    <row r="1152" spans="2:27" ht="20.25" customHeight="1">
      <c r="B1152" s="830"/>
      <c r="C1152" s="831"/>
      <c r="D1152" s="831"/>
      <c r="E1152" s="831"/>
      <c r="F1152" s="831"/>
      <c r="G1152" s="832"/>
      <c r="H1152" s="757" t="s">
        <v>837</v>
      </c>
      <c r="I1152" s="758"/>
      <c r="J1152" s="758"/>
      <c r="K1152" s="758"/>
      <c r="L1152" s="759"/>
      <c r="M1152" s="830"/>
      <c r="N1152" s="831"/>
      <c r="O1152" s="831"/>
      <c r="P1152" s="831"/>
      <c r="Q1152" s="832"/>
      <c r="R1152" s="836" t="s">
        <v>919</v>
      </c>
      <c r="S1152" s="837"/>
      <c r="T1152" s="837"/>
      <c r="U1152" s="838"/>
      <c r="V1152" s="83"/>
      <c r="W1152" s="4" t="s">
        <v>919</v>
      </c>
      <c r="X1152" s="4"/>
    </row>
    <row r="1153" spans="2:24" ht="20.25" customHeight="1">
      <c r="B1153" s="830"/>
      <c r="C1153" s="831"/>
      <c r="D1153" s="831"/>
      <c r="E1153" s="831"/>
      <c r="F1153" s="831"/>
      <c r="G1153" s="832"/>
      <c r="H1153" s="757" t="s">
        <v>530</v>
      </c>
      <c r="I1153" s="758"/>
      <c r="J1153" s="758"/>
      <c r="K1153" s="758"/>
      <c r="L1153" s="759"/>
      <c r="M1153" s="830"/>
      <c r="N1153" s="831"/>
      <c r="O1153" s="831"/>
      <c r="P1153" s="831"/>
      <c r="Q1153" s="832"/>
      <c r="R1153" s="836" t="s">
        <v>919</v>
      </c>
      <c r="S1153" s="837"/>
      <c r="T1153" s="837"/>
      <c r="U1153" s="838"/>
      <c r="V1153" s="83"/>
      <c r="W1153" s="4" t="s">
        <v>919</v>
      </c>
      <c r="X1153" s="4"/>
    </row>
    <row r="1154" spans="2:24" ht="20.25" customHeight="1">
      <c r="B1154" s="830"/>
      <c r="C1154" s="831"/>
      <c r="D1154" s="831"/>
      <c r="E1154" s="831"/>
      <c r="F1154" s="831"/>
      <c r="G1154" s="832"/>
      <c r="H1154" s="757" t="s">
        <v>843</v>
      </c>
      <c r="I1154" s="758"/>
      <c r="J1154" s="758"/>
      <c r="K1154" s="758"/>
      <c r="L1154" s="759"/>
      <c r="M1154" s="716"/>
      <c r="N1154" s="717"/>
      <c r="O1154" s="717"/>
      <c r="P1154" s="717"/>
      <c r="Q1154" s="718"/>
      <c r="R1154" s="836" t="s">
        <v>919</v>
      </c>
      <c r="S1154" s="837"/>
      <c r="T1154" s="837"/>
      <c r="U1154" s="838"/>
      <c r="V1154" s="83"/>
      <c r="W1154" s="4" t="s">
        <v>919</v>
      </c>
      <c r="X1154" s="4"/>
    </row>
    <row r="1155" spans="2:24" ht="20.25" customHeight="1">
      <c r="B1155" s="830"/>
      <c r="C1155" s="831"/>
      <c r="D1155" s="831"/>
      <c r="E1155" s="831"/>
      <c r="F1155" s="831"/>
      <c r="G1155" s="832"/>
      <c r="H1155" s="757" t="s">
        <v>528</v>
      </c>
      <c r="I1155" s="758"/>
      <c r="J1155" s="758"/>
      <c r="K1155" s="758"/>
      <c r="L1155" s="759"/>
      <c r="M1155" s="787" t="s">
        <v>627</v>
      </c>
      <c r="N1155" s="788"/>
      <c r="O1155" s="788"/>
      <c r="P1155" s="788"/>
      <c r="Q1155" s="789"/>
      <c r="R1155" s="836" t="s">
        <v>901</v>
      </c>
      <c r="S1155" s="837"/>
      <c r="T1155" s="837"/>
      <c r="U1155" s="838"/>
      <c r="V1155" s="83"/>
      <c r="W1155" s="4" t="s">
        <v>901</v>
      </c>
      <c r="X1155" s="4"/>
    </row>
    <row r="1156" spans="2:24" ht="20.25" customHeight="1">
      <c r="B1156" s="830"/>
      <c r="C1156" s="831"/>
      <c r="D1156" s="831"/>
      <c r="E1156" s="831"/>
      <c r="F1156" s="831"/>
      <c r="G1156" s="832"/>
      <c r="H1156" s="757" t="s">
        <v>835</v>
      </c>
      <c r="I1156" s="758"/>
      <c r="J1156" s="758"/>
      <c r="K1156" s="758"/>
      <c r="L1156" s="759"/>
      <c r="M1156" s="716"/>
      <c r="N1156" s="717"/>
      <c r="O1156" s="717"/>
      <c r="P1156" s="717"/>
      <c r="Q1156" s="718"/>
      <c r="R1156" s="836" t="s">
        <v>901</v>
      </c>
      <c r="S1156" s="837"/>
      <c r="T1156" s="837"/>
      <c r="U1156" s="838"/>
      <c r="V1156" s="83"/>
      <c r="W1156" s="4" t="s">
        <v>901</v>
      </c>
      <c r="X1156" s="4"/>
    </row>
    <row r="1157" spans="2:24" ht="20.25" customHeight="1">
      <c r="B1157" s="830"/>
      <c r="C1157" s="831"/>
      <c r="D1157" s="831"/>
      <c r="E1157" s="831"/>
      <c r="F1157" s="831"/>
      <c r="G1157" s="832"/>
      <c r="H1157" s="757" t="s">
        <v>529</v>
      </c>
      <c r="I1157" s="758"/>
      <c r="J1157" s="758"/>
      <c r="K1157" s="758"/>
      <c r="L1157" s="759"/>
      <c r="M1157" s="757" t="s">
        <v>627</v>
      </c>
      <c r="N1157" s="758"/>
      <c r="O1157" s="758"/>
      <c r="P1157" s="758"/>
      <c r="Q1157" s="759"/>
      <c r="R1157" s="836" t="s">
        <v>901</v>
      </c>
      <c r="S1157" s="837"/>
      <c r="T1157" s="837"/>
      <c r="U1157" s="838"/>
      <c r="V1157" s="83"/>
      <c r="W1157" s="4" t="s">
        <v>901</v>
      </c>
      <c r="X1157" s="4"/>
    </row>
    <row r="1158" spans="2:24" ht="20.25" customHeight="1">
      <c r="B1158" s="830"/>
      <c r="C1158" s="831"/>
      <c r="D1158" s="831"/>
      <c r="E1158" s="831"/>
      <c r="F1158" s="831"/>
      <c r="G1158" s="832"/>
      <c r="H1158" s="757" t="s">
        <v>89</v>
      </c>
      <c r="I1158" s="758"/>
      <c r="J1158" s="758"/>
      <c r="K1158" s="758"/>
      <c r="L1158" s="759"/>
      <c r="M1158" s="757" t="s">
        <v>590</v>
      </c>
      <c r="N1158" s="758"/>
      <c r="O1158" s="758"/>
      <c r="P1158" s="758"/>
      <c r="Q1158" s="759"/>
      <c r="R1158" s="836" t="s">
        <v>249</v>
      </c>
      <c r="S1158" s="837"/>
      <c r="T1158" s="837"/>
      <c r="U1158" s="838"/>
      <c r="V1158" s="83"/>
      <c r="W1158" s="4" t="s">
        <v>249</v>
      </c>
      <c r="X1158" s="4"/>
    </row>
    <row r="1159" spans="2:24" ht="20.25" customHeight="1">
      <c r="B1159" s="830"/>
      <c r="C1159" s="831"/>
      <c r="D1159" s="831"/>
      <c r="E1159" s="831"/>
      <c r="F1159" s="831"/>
      <c r="G1159" s="832"/>
      <c r="H1159" s="757" t="s">
        <v>530</v>
      </c>
      <c r="I1159" s="758"/>
      <c r="J1159" s="758"/>
      <c r="K1159" s="758"/>
      <c r="L1159" s="759"/>
      <c r="M1159" s="757" t="s">
        <v>627</v>
      </c>
      <c r="N1159" s="758"/>
      <c r="O1159" s="758"/>
      <c r="P1159" s="758"/>
      <c r="Q1159" s="759"/>
      <c r="R1159" s="836" t="s">
        <v>901</v>
      </c>
      <c r="S1159" s="837"/>
      <c r="T1159" s="837"/>
      <c r="U1159" s="838"/>
      <c r="V1159" s="83"/>
      <c r="W1159" s="4" t="s">
        <v>901</v>
      </c>
      <c r="X1159" s="4"/>
    </row>
    <row r="1160" spans="2:24" ht="20.25" customHeight="1">
      <c r="B1160" s="830"/>
      <c r="C1160" s="831"/>
      <c r="D1160" s="831"/>
      <c r="E1160" s="831"/>
      <c r="F1160" s="831"/>
      <c r="G1160" s="832"/>
      <c r="H1160" s="757" t="s">
        <v>530</v>
      </c>
      <c r="I1160" s="758"/>
      <c r="J1160" s="758"/>
      <c r="K1160" s="758"/>
      <c r="L1160" s="759"/>
      <c r="M1160" s="757" t="s">
        <v>590</v>
      </c>
      <c r="N1160" s="758"/>
      <c r="O1160" s="758"/>
      <c r="P1160" s="758"/>
      <c r="Q1160" s="759"/>
      <c r="R1160" s="836" t="s">
        <v>249</v>
      </c>
      <c r="S1160" s="837"/>
      <c r="T1160" s="837"/>
      <c r="U1160" s="838"/>
      <c r="V1160" s="83"/>
      <c r="W1160" s="4" t="s">
        <v>249</v>
      </c>
      <c r="X1160" s="4"/>
    </row>
    <row r="1161" spans="2:24" ht="20.25" customHeight="1">
      <c r="B1161" s="830"/>
      <c r="C1161" s="831"/>
      <c r="D1161" s="831"/>
      <c r="E1161" s="831"/>
      <c r="F1161" s="831"/>
      <c r="G1161" s="832"/>
      <c r="H1161" s="757" t="s">
        <v>427</v>
      </c>
      <c r="I1161" s="758"/>
      <c r="J1161" s="758"/>
      <c r="K1161" s="758"/>
      <c r="L1161" s="759"/>
      <c r="M1161" s="757" t="s">
        <v>680</v>
      </c>
      <c r="N1161" s="758"/>
      <c r="O1161" s="758"/>
      <c r="P1161" s="758"/>
      <c r="Q1161" s="759"/>
      <c r="R1161" s="836" t="s">
        <v>912</v>
      </c>
      <c r="S1161" s="837"/>
      <c r="T1161" s="837"/>
      <c r="U1161" s="838"/>
      <c r="V1161" s="83"/>
      <c r="W1161" s="4" t="s">
        <v>912</v>
      </c>
      <c r="X1161" s="4"/>
    </row>
    <row r="1162" spans="2:24" ht="20.25" customHeight="1">
      <c r="B1162" s="830"/>
      <c r="C1162" s="831"/>
      <c r="D1162" s="831"/>
      <c r="E1162" s="831"/>
      <c r="F1162" s="831"/>
      <c r="G1162" s="832"/>
      <c r="H1162" s="787" t="s">
        <v>428</v>
      </c>
      <c r="I1162" s="788"/>
      <c r="J1162" s="788"/>
      <c r="K1162" s="788"/>
      <c r="L1162" s="789"/>
      <c r="M1162" s="757" t="s">
        <v>79</v>
      </c>
      <c r="N1162" s="758"/>
      <c r="O1162" s="758"/>
      <c r="P1162" s="758"/>
      <c r="Q1162" s="759"/>
      <c r="R1162" s="836" t="s">
        <v>247</v>
      </c>
      <c r="S1162" s="837"/>
      <c r="T1162" s="837"/>
      <c r="U1162" s="838"/>
      <c r="V1162" s="83"/>
      <c r="W1162" s="4" t="s">
        <v>247</v>
      </c>
      <c r="X1162" s="4"/>
    </row>
    <row r="1163" spans="2:24" ht="20.25" customHeight="1">
      <c r="B1163" s="830"/>
      <c r="C1163" s="831"/>
      <c r="D1163" s="831"/>
      <c r="E1163" s="831"/>
      <c r="F1163" s="831"/>
      <c r="G1163" s="832"/>
      <c r="H1163" s="757" t="s">
        <v>526</v>
      </c>
      <c r="I1163" s="758"/>
      <c r="J1163" s="758"/>
      <c r="K1163" s="758"/>
      <c r="L1163" s="759"/>
      <c r="M1163" s="787" t="s">
        <v>681</v>
      </c>
      <c r="N1163" s="788"/>
      <c r="O1163" s="788"/>
      <c r="P1163" s="788"/>
      <c r="Q1163" s="789"/>
      <c r="R1163" s="836" t="s">
        <v>395</v>
      </c>
      <c r="S1163" s="837"/>
      <c r="T1163" s="837"/>
      <c r="U1163" s="838"/>
      <c r="V1163" s="83"/>
      <c r="W1163" s="4" t="s">
        <v>395</v>
      </c>
      <c r="X1163" s="4"/>
    </row>
    <row r="1164" spans="2:24" ht="20.25" customHeight="1">
      <c r="B1164" s="830"/>
      <c r="C1164" s="831"/>
      <c r="D1164" s="831"/>
      <c r="E1164" s="831"/>
      <c r="F1164" s="831"/>
      <c r="G1164" s="832"/>
      <c r="H1164" s="757" t="s">
        <v>829</v>
      </c>
      <c r="I1164" s="758"/>
      <c r="J1164" s="758"/>
      <c r="K1164" s="758"/>
      <c r="L1164" s="759"/>
      <c r="M1164" s="716"/>
      <c r="N1164" s="717"/>
      <c r="O1164" s="717"/>
      <c r="P1164" s="717"/>
      <c r="Q1164" s="718"/>
      <c r="R1164" s="836" t="s">
        <v>395</v>
      </c>
      <c r="S1164" s="837"/>
      <c r="T1164" s="837"/>
      <c r="U1164" s="838"/>
      <c r="V1164" s="83"/>
      <c r="W1164" s="4" t="s">
        <v>395</v>
      </c>
      <c r="X1164" s="4"/>
    </row>
    <row r="1165" spans="2:24" ht="20.25" customHeight="1">
      <c r="B1165" s="830"/>
      <c r="C1165" s="831"/>
      <c r="D1165" s="831"/>
      <c r="E1165" s="831"/>
      <c r="F1165" s="831"/>
      <c r="G1165" s="832"/>
      <c r="H1165" s="757" t="s">
        <v>528</v>
      </c>
      <c r="I1165" s="758"/>
      <c r="J1165" s="758"/>
      <c r="K1165" s="758"/>
      <c r="L1165" s="759"/>
      <c r="M1165" s="787" t="s">
        <v>79</v>
      </c>
      <c r="N1165" s="788"/>
      <c r="O1165" s="788"/>
      <c r="P1165" s="788"/>
      <c r="Q1165" s="789"/>
      <c r="R1165" s="836" t="s">
        <v>247</v>
      </c>
      <c r="S1165" s="837"/>
      <c r="T1165" s="837"/>
      <c r="U1165" s="838"/>
      <c r="V1165" s="83"/>
      <c r="W1165" s="4" t="s">
        <v>247</v>
      </c>
      <c r="X1165" s="4"/>
    </row>
    <row r="1166" spans="2:24" ht="20.25" customHeight="1">
      <c r="B1166" s="830"/>
      <c r="C1166" s="831"/>
      <c r="D1166" s="831"/>
      <c r="E1166" s="831"/>
      <c r="F1166" s="831"/>
      <c r="G1166" s="832"/>
      <c r="H1166" s="757" t="s">
        <v>1376</v>
      </c>
      <c r="I1166" s="758"/>
      <c r="J1166" s="758"/>
      <c r="K1166" s="758"/>
      <c r="L1166" s="759"/>
      <c r="M1166" s="716"/>
      <c r="N1166" s="717"/>
      <c r="O1166" s="717"/>
      <c r="P1166" s="717"/>
      <c r="Q1166" s="718"/>
      <c r="R1166" s="836" t="s">
        <v>247</v>
      </c>
      <c r="S1166" s="837"/>
      <c r="T1166" s="837"/>
      <c r="U1166" s="838"/>
      <c r="V1166" s="83"/>
      <c r="W1166" s="4" t="s">
        <v>247</v>
      </c>
      <c r="X1166" s="4"/>
    </row>
    <row r="1167" spans="2:24" ht="20.25" customHeight="1">
      <c r="B1167" s="806"/>
      <c r="C1167" s="807"/>
      <c r="D1167" s="807"/>
      <c r="E1167" s="807"/>
      <c r="F1167" s="807"/>
      <c r="G1167" s="808"/>
      <c r="H1167" s="305" t="s">
        <v>527</v>
      </c>
      <c r="I1167" s="306"/>
      <c r="J1167" s="306"/>
      <c r="K1167" s="306"/>
      <c r="L1167" s="307"/>
      <c r="M1167" s="246" t="s">
        <v>683</v>
      </c>
      <c r="N1167" s="306"/>
      <c r="O1167" s="306"/>
      <c r="P1167" s="306"/>
      <c r="Q1167" s="307"/>
      <c r="R1167" s="836" t="s">
        <v>246</v>
      </c>
      <c r="S1167" s="837"/>
      <c r="T1167" s="837"/>
      <c r="U1167" s="838"/>
      <c r="V1167" s="83"/>
      <c r="W1167" s="4" t="s">
        <v>246</v>
      </c>
      <c r="X1167" s="4"/>
    </row>
    <row r="1168" spans="2:24" ht="20.25" customHeight="1">
      <c r="B1168" s="842" t="s">
        <v>990</v>
      </c>
      <c r="C1168" s="843"/>
      <c r="D1168" s="843"/>
      <c r="E1168" s="843"/>
      <c r="F1168" s="843"/>
      <c r="G1168" s="844"/>
      <c r="H1168" s="716" t="s">
        <v>684</v>
      </c>
      <c r="I1168" s="717"/>
      <c r="J1168" s="717"/>
      <c r="K1168" s="717"/>
      <c r="L1168" s="718"/>
      <c r="M1168" s="842" t="s">
        <v>718</v>
      </c>
      <c r="N1168" s="843"/>
      <c r="O1168" s="843"/>
      <c r="P1168" s="843"/>
      <c r="Q1168" s="844"/>
      <c r="R1168" s="836" t="s">
        <v>718</v>
      </c>
      <c r="S1168" s="837"/>
      <c r="T1168" s="837"/>
      <c r="U1168" s="838"/>
      <c r="V1168" s="83"/>
      <c r="W1168" s="4" t="s">
        <v>718</v>
      </c>
      <c r="X1168" s="4"/>
    </row>
    <row r="1169" spans="2:24" ht="20.25" customHeight="1">
      <c r="B1169" s="830"/>
      <c r="C1169" s="831"/>
      <c r="D1169" s="831"/>
      <c r="E1169" s="831"/>
      <c r="F1169" s="831"/>
      <c r="G1169" s="832"/>
      <c r="H1169" s="757" t="s">
        <v>1065</v>
      </c>
      <c r="I1169" s="758"/>
      <c r="J1169" s="758"/>
      <c r="K1169" s="758"/>
      <c r="L1169" s="759"/>
      <c r="M1169" s="716"/>
      <c r="N1169" s="717"/>
      <c r="O1169" s="717"/>
      <c r="P1169" s="717"/>
      <c r="Q1169" s="718"/>
      <c r="R1169" s="836" t="s">
        <v>718</v>
      </c>
      <c r="S1169" s="837"/>
      <c r="T1169" s="837"/>
      <c r="U1169" s="838"/>
      <c r="V1169" s="83"/>
      <c r="W1169" s="4" t="s">
        <v>718</v>
      </c>
      <c r="X1169" s="4"/>
    </row>
    <row r="1170" spans="2:24" ht="20.25" customHeight="1">
      <c r="B1170" s="830"/>
      <c r="C1170" s="831"/>
      <c r="D1170" s="831"/>
      <c r="E1170" s="831"/>
      <c r="F1170" s="831"/>
      <c r="G1170" s="832"/>
      <c r="H1170" s="757" t="s">
        <v>684</v>
      </c>
      <c r="I1170" s="758"/>
      <c r="J1170" s="758"/>
      <c r="K1170" s="758"/>
      <c r="L1170" s="759"/>
      <c r="M1170" s="757" t="s">
        <v>717</v>
      </c>
      <c r="N1170" s="758"/>
      <c r="O1170" s="758"/>
      <c r="P1170" s="758"/>
      <c r="Q1170" s="759"/>
      <c r="R1170" s="836" t="s">
        <v>717</v>
      </c>
      <c r="S1170" s="837"/>
      <c r="T1170" s="837"/>
      <c r="U1170" s="838"/>
      <c r="V1170" s="83"/>
      <c r="W1170" s="4" t="s">
        <v>717</v>
      </c>
      <c r="X1170" s="4"/>
    </row>
    <row r="1171" spans="2:24" ht="20.25" customHeight="1">
      <c r="B1171" s="830"/>
      <c r="C1171" s="831"/>
      <c r="D1171" s="831"/>
      <c r="E1171" s="831"/>
      <c r="F1171" s="831"/>
      <c r="G1171" s="832"/>
      <c r="H1171" s="757" t="s">
        <v>684</v>
      </c>
      <c r="I1171" s="758"/>
      <c r="J1171" s="758"/>
      <c r="K1171" s="758"/>
      <c r="L1171" s="759"/>
      <c r="M1171" s="787" t="s">
        <v>964</v>
      </c>
      <c r="N1171" s="788"/>
      <c r="O1171" s="788"/>
      <c r="P1171" s="788"/>
      <c r="Q1171" s="789"/>
      <c r="R1171" s="836" t="s">
        <v>964</v>
      </c>
      <c r="S1171" s="837"/>
      <c r="T1171" s="837"/>
      <c r="U1171" s="838"/>
      <c r="V1171" s="83"/>
      <c r="W1171" s="4" t="s">
        <v>964</v>
      </c>
      <c r="X1171" s="4"/>
    </row>
    <row r="1172" spans="2:24" ht="20.25" customHeight="1">
      <c r="B1172" s="830"/>
      <c r="C1172" s="831"/>
      <c r="D1172" s="831"/>
      <c r="E1172" s="831"/>
      <c r="F1172" s="831"/>
      <c r="G1172" s="832"/>
      <c r="H1172" s="757" t="s">
        <v>1065</v>
      </c>
      <c r="I1172" s="758"/>
      <c r="J1172" s="758"/>
      <c r="K1172" s="758"/>
      <c r="L1172" s="759"/>
      <c r="M1172" s="716"/>
      <c r="N1172" s="717"/>
      <c r="O1172" s="717"/>
      <c r="P1172" s="717"/>
      <c r="Q1172" s="718"/>
      <c r="R1172" s="836" t="s">
        <v>964</v>
      </c>
      <c r="S1172" s="837"/>
      <c r="T1172" s="837"/>
      <c r="U1172" s="838"/>
      <c r="V1172" s="83"/>
      <c r="W1172" s="4" t="s">
        <v>964</v>
      </c>
      <c r="X1172" s="4"/>
    </row>
    <row r="1173" spans="2:24" ht="20.25" customHeight="1">
      <c r="B1173" s="830"/>
      <c r="C1173" s="831"/>
      <c r="D1173" s="831"/>
      <c r="E1173" s="831"/>
      <c r="F1173" s="831"/>
      <c r="G1173" s="832"/>
      <c r="H1173" s="757" t="s">
        <v>1066</v>
      </c>
      <c r="I1173" s="758"/>
      <c r="J1173" s="758"/>
      <c r="K1173" s="758"/>
      <c r="L1173" s="759"/>
      <c r="M1173" s="757" t="s">
        <v>689</v>
      </c>
      <c r="N1173" s="758"/>
      <c r="O1173" s="758"/>
      <c r="P1173" s="758"/>
      <c r="Q1173" s="759"/>
      <c r="R1173" s="836" t="s">
        <v>689</v>
      </c>
      <c r="S1173" s="837"/>
      <c r="T1173" s="837"/>
      <c r="U1173" s="838"/>
      <c r="V1173" s="83"/>
      <c r="W1173" s="4" t="s">
        <v>689</v>
      </c>
      <c r="X1173" s="4"/>
    </row>
    <row r="1174" spans="2:24" ht="20.25" customHeight="1">
      <c r="B1174" s="806"/>
      <c r="C1174" s="807"/>
      <c r="D1174" s="807"/>
      <c r="E1174" s="807"/>
      <c r="F1174" s="807"/>
      <c r="G1174" s="808"/>
      <c r="H1174" s="766" t="s">
        <v>1386</v>
      </c>
      <c r="I1174" s="767"/>
      <c r="J1174" s="767"/>
      <c r="K1174" s="767"/>
      <c r="L1174" s="768"/>
      <c r="M1174" s="766" t="s">
        <v>406</v>
      </c>
      <c r="N1174" s="767"/>
      <c r="O1174" s="767"/>
      <c r="P1174" s="767"/>
      <c r="Q1174" s="768"/>
      <c r="R1174" s="836" t="s">
        <v>406</v>
      </c>
      <c r="S1174" s="837"/>
      <c r="T1174" s="837"/>
      <c r="U1174" s="838"/>
      <c r="V1174" s="83"/>
      <c r="W1174" s="4" t="s">
        <v>406</v>
      </c>
      <c r="X1174" s="4"/>
    </row>
    <row r="1175" spans="2:24" ht="20.25" customHeight="1">
      <c r="B1175" s="830" t="s">
        <v>991</v>
      </c>
      <c r="C1175" s="831"/>
      <c r="D1175" s="831"/>
      <c r="E1175" s="831"/>
      <c r="F1175" s="831"/>
      <c r="G1175" s="832"/>
      <c r="H1175" s="810" t="s">
        <v>969</v>
      </c>
      <c r="I1175" s="811"/>
      <c r="J1175" s="811"/>
      <c r="K1175" s="811"/>
      <c r="L1175" s="812"/>
      <c r="M1175" s="842" t="s">
        <v>962</v>
      </c>
      <c r="N1175" s="843"/>
      <c r="O1175" s="843"/>
      <c r="P1175" s="843"/>
      <c r="Q1175" s="844"/>
      <c r="R1175" s="836" t="s">
        <v>962</v>
      </c>
      <c r="S1175" s="837"/>
      <c r="T1175" s="837"/>
      <c r="U1175" s="838"/>
      <c r="V1175" s="83"/>
      <c r="W1175" s="4" t="s">
        <v>962</v>
      </c>
      <c r="X1175" s="4"/>
    </row>
    <row r="1176" spans="2:24" ht="20.25" customHeight="1">
      <c r="B1176" s="830"/>
      <c r="C1176" s="831"/>
      <c r="D1176" s="831"/>
      <c r="E1176" s="831"/>
      <c r="F1176" s="831"/>
      <c r="G1176" s="832"/>
      <c r="H1176" s="757" t="s">
        <v>970</v>
      </c>
      <c r="I1176" s="758"/>
      <c r="J1176" s="758"/>
      <c r="K1176" s="758"/>
      <c r="L1176" s="759"/>
      <c r="M1176" s="716"/>
      <c r="N1176" s="717"/>
      <c r="O1176" s="717"/>
      <c r="P1176" s="717"/>
      <c r="Q1176" s="718"/>
      <c r="R1176" s="836" t="s">
        <v>962</v>
      </c>
      <c r="S1176" s="837"/>
      <c r="T1176" s="837"/>
      <c r="U1176" s="838"/>
      <c r="V1176" s="83"/>
      <c r="W1176" s="4" t="s">
        <v>962</v>
      </c>
      <c r="X1176" s="4"/>
    </row>
    <row r="1177" spans="2:24" ht="20.25" customHeight="1">
      <c r="B1177" s="830"/>
      <c r="C1177" s="831"/>
      <c r="D1177" s="831"/>
      <c r="E1177" s="831"/>
      <c r="F1177" s="831"/>
      <c r="G1177" s="832"/>
      <c r="H1177" s="757" t="s">
        <v>969</v>
      </c>
      <c r="I1177" s="758"/>
      <c r="J1177" s="758"/>
      <c r="K1177" s="758"/>
      <c r="L1177" s="759"/>
      <c r="M1177" s="787" t="s">
        <v>963</v>
      </c>
      <c r="N1177" s="788"/>
      <c r="O1177" s="788"/>
      <c r="P1177" s="788"/>
      <c r="Q1177" s="789"/>
      <c r="R1177" s="836" t="s">
        <v>963</v>
      </c>
      <c r="S1177" s="837"/>
      <c r="T1177" s="837"/>
      <c r="U1177" s="838"/>
      <c r="V1177" s="83"/>
      <c r="W1177" s="4" t="s">
        <v>963</v>
      </c>
      <c r="X1177" s="4"/>
    </row>
    <row r="1178" spans="2:24" ht="20.25" customHeight="1">
      <c r="B1178" s="830"/>
      <c r="C1178" s="831"/>
      <c r="D1178" s="831"/>
      <c r="E1178" s="831"/>
      <c r="F1178" s="831"/>
      <c r="G1178" s="832"/>
      <c r="H1178" s="757" t="s">
        <v>970</v>
      </c>
      <c r="I1178" s="758"/>
      <c r="J1178" s="758"/>
      <c r="K1178" s="758"/>
      <c r="L1178" s="759"/>
      <c r="M1178" s="830"/>
      <c r="N1178" s="831"/>
      <c r="O1178" s="831"/>
      <c r="P1178" s="831"/>
      <c r="Q1178" s="832"/>
      <c r="R1178" s="836" t="s">
        <v>963</v>
      </c>
      <c r="S1178" s="837"/>
      <c r="T1178" s="837"/>
      <c r="U1178" s="838"/>
      <c r="V1178" s="83"/>
      <c r="W1178" s="4" t="s">
        <v>963</v>
      </c>
      <c r="X1178" s="4"/>
    </row>
    <row r="1179" spans="2:24" ht="20.25" customHeight="1">
      <c r="B1179" s="830"/>
      <c r="C1179" s="831"/>
      <c r="D1179" s="831"/>
      <c r="E1179" s="831"/>
      <c r="F1179" s="831"/>
      <c r="G1179" s="832"/>
      <c r="H1179" s="757"/>
      <c r="I1179" s="758"/>
      <c r="J1179" s="758"/>
      <c r="K1179" s="758"/>
      <c r="L1179" s="759"/>
      <c r="M1179" s="716"/>
      <c r="N1179" s="717"/>
      <c r="O1179" s="717"/>
      <c r="P1179" s="717"/>
      <c r="Q1179" s="718"/>
      <c r="R1179" s="836" t="s">
        <v>963</v>
      </c>
      <c r="S1179" s="837"/>
      <c r="T1179" s="837"/>
      <c r="U1179" s="838"/>
      <c r="V1179" s="83"/>
      <c r="W1179" s="4" t="s">
        <v>963</v>
      </c>
      <c r="X1179" s="4"/>
    </row>
    <row r="1180" spans="2:24" ht="20.25" customHeight="1">
      <c r="B1180" s="830"/>
      <c r="C1180" s="831"/>
      <c r="D1180" s="831"/>
      <c r="E1180" s="831"/>
      <c r="F1180" s="831"/>
      <c r="G1180" s="832"/>
      <c r="H1180" s="757" t="s">
        <v>1107</v>
      </c>
      <c r="I1180" s="758"/>
      <c r="J1180" s="758"/>
      <c r="K1180" s="758"/>
      <c r="L1180" s="759"/>
      <c r="M1180" s="787" t="s">
        <v>964</v>
      </c>
      <c r="N1180" s="788"/>
      <c r="O1180" s="788"/>
      <c r="P1180" s="788"/>
      <c r="Q1180" s="789"/>
      <c r="R1180" s="836" t="s">
        <v>964</v>
      </c>
      <c r="S1180" s="837"/>
      <c r="T1180" s="837"/>
      <c r="U1180" s="838"/>
      <c r="V1180" s="83"/>
      <c r="W1180" s="4" t="s">
        <v>964</v>
      </c>
      <c r="X1180" s="4"/>
    </row>
    <row r="1181" spans="2:24" ht="20.25" customHeight="1">
      <c r="B1181" s="830"/>
      <c r="C1181" s="831"/>
      <c r="D1181" s="831"/>
      <c r="E1181" s="831"/>
      <c r="F1181" s="831"/>
      <c r="G1181" s="832"/>
      <c r="H1181" s="757"/>
      <c r="I1181" s="758"/>
      <c r="J1181" s="758"/>
      <c r="K1181" s="758"/>
      <c r="L1181" s="759"/>
      <c r="M1181" s="830"/>
      <c r="N1181" s="831"/>
      <c r="O1181" s="831"/>
      <c r="P1181" s="831"/>
      <c r="Q1181" s="832"/>
      <c r="R1181" s="836" t="s">
        <v>964</v>
      </c>
      <c r="S1181" s="837"/>
      <c r="T1181" s="837"/>
      <c r="U1181" s="838"/>
      <c r="V1181" s="83"/>
      <c r="W1181" s="4" t="s">
        <v>964</v>
      </c>
      <c r="X1181" s="4"/>
    </row>
    <row r="1182" spans="2:24" ht="20.25" customHeight="1">
      <c r="B1182" s="830"/>
      <c r="C1182" s="831"/>
      <c r="D1182" s="831"/>
      <c r="E1182" s="831"/>
      <c r="F1182" s="831"/>
      <c r="G1182" s="832"/>
      <c r="H1182" s="757" t="s">
        <v>1064</v>
      </c>
      <c r="I1182" s="758"/>
      <c r="J1182" s="758"/>
      <c r="K1182" s="758"/>
      <c r="L1182" s="759"/>
      <c r="M1182" s="830"/>
      <c r="N1182" s="831"/>
      <c r="O1182" s="831"/>
      <c r="P1182" s="831"/>
      <c r="Q1182" s="832"/>
      <c r="R1182" s="836" t="s">
        <v>964</v>
      </c>
      <c r="S1182" s="837"/>
      <c r="T1182" s="837"/>
      <c r="U1182" s="838"/>
      <c r="V1182" s="83"/>
      <c r="W1182" s="4" t="s">
        <v>964</v>
      </c>
      <c r="X1182" s="4"/>
    </row>
    <row r="1183" spans="2:24" ht="20.25" customHeight="1">
      <c r="B1183" s="830"/>
      <c r="C1183" s="831"/>
      <c r="D1183" s="831"/>
      <c r="E1183" s="831"/>
      <c r="F1183" s="831"/>
      <c r="G1183" s="832"/>
      <c r="H1183" s="757" t="s">
        <v>1062</v>
      </c>
      <c r="I1183" s="758"/>
      <c r="J1183" s="758"/>
      <c r="K1183" s="758"/>
      <c r="L1183" s="759"/>
      <c r="M1183" s="716"/>
      <c r="N1183" s="717"/>
      <c r="O1183" s="717"/>
      <c r="P1183" s="717"/>
      <c r="Q1183" s="718"/>
      <c r="R1183" s="836" t="s">
        <v>964</v>
      </c>
      <c r="S1183" s="837"/>
      <c r="T1183" s="837"/>
      <c r="U1183" s="838"/>
      <c r="V1183" s="83"/>
      <c r="W1183" s="4" t="s">
        <v>964</v>
      </c>
      <c r="X1183" s="4"/>
    </row>
    <row r="1184" spans="2:24" ht="20.25" customHeight="1">
      <c r="B1184" s="830"/>
      <c r="C1184" s="831"/>
      <c r="D1184" s="831"/>
      <c r="E1184" s="831"/>
      <c r="F1184" s="831"/>
      <c r="G1184" s="832"/>
      <c r="H1184" s="757" t="s">
        <v>969</v>
      </c>
      <c r="I1184" s="758"/>
      <c r="J1184" s="758"/>
      <c r="K1184" s="758"/>
      <c r="L1184" s="759"/>
      <c r="M1184" s="787" t="s">
        <v>1063</v>
      </c>
      <c r="N1184" s="788"/>
      <c r="O1184" s="788"/>
      <c r="P1184" s="788"/>
      <c r="Q1184" s="789"/>
      <c r="R1184" s="836" t="s">
        <v>1063</v>
      </c>
      <c r="S1184" s="837"/>
      <c r="T1184" s="837"/>
      <c r="U1184" s="838"/>
      <c r="V1184" s="83"/>
      <c r="W1184" s="4" t="s">
        <v>1063</v>
      </c>
      <c r="X1184" s="4"/>
    </row>
    <row r="1185" spans="2:25" ht="20.25" customHeight="1">
      <c r="B1185" s="830"/>
      <c r="C1185" s="831"/>
      <c r="D1185" s="831"/>
      <c r="E1185" s="831"/>
      <c r="F1185" s="831"/>
      <c r="G1185" s="832"/>
      <c r="H1185" s="757" t="s">
        <v>970</v>
      </c>
      <c r="I1185" s="758"/>
      <c r="J1185" s="758"/>
      <c r="K1185" s="758"/>
      <c r="L1185" s="759"/>
      <c r="M1185" s="830"/>
      <c r="N1185" s="831"/>
      <c r="O1185" s="831"/>
      <c r="P1185" s="831"/>
      <c r="Q1185" s="832"/>
      <c r="R1185" s="836" t="s">
        <v>1063</v>
      </c>
      <c r="S1185" s="837"/>
      <c r="T1185" s="837"/>
      <c r="U1185" s="838"/>
      <c r="V1185" s="83"/>
      <c r="W1185" s="4" t="s">
        <v>1063</v>
      </c>
      <c r="X1185" s="4"/>
    </row>
    <row r="1186" spans="2:25" ht="20.25" customHeight="1">
      <c r="B1186" s="830"/>
      <c r="C1186" s="831"/>
      <c r="D1186" s="831"/>
      <c r="E1186" s="831"/>
      <c r="F1186" s="831"/>
      <c r="G1186" s="832"/>
      <c r="H1186" s="757" t="s">
        <v>1064</v>
      </c>
      <c r="I1186" s="758"/>
      <c r="J1186" s="758"/>
      <c r="K1186" s="758"/>
      <c r="L1186" s="759"/>
      <c r="M1186" s="830"/>
      <c r="N1186" s="831"/>
      <c r="O1186" s="831"/>
      <c r="P1186" s="831"/>
      <c r="Q1186" s="832"/>
      <c r="R1186" s="836" t="s">
        <v>1063</v>
      </c>
      <c r="S1186" s="837"/>
      <c r="T1186" s="837"/>
      <c r="U1186" s="838"/>
      <c r="V1186" s="83"/>
      <c r="W1186" s="4" t="s">
        <v>1063</v>
      </c>
      <c r="X1186" s="4"/>
    </row>
    <row r="1187" spans="2:25" ht="20.25" customHeight="1">
      <c r="B1187" s="830"/>
      <c r="C1187" s="831"/>
      <c r="D1187" s="831"/>
      <c r="E1187" s="831"/>
      <c r="F1187" s="831"/>
      <c r="G1187" s="832"/>
      <c r="H1187" s="757" t="s">
        <v>1107</v>
      </c>
      <c r="I1187" s="758"/>
      <c r="J1187" s="758"/>
      <c r="K1187" s="758"/>
      <c r="L1187" s="759"/>
      <c r="M1187" s="716"/>
      <c r="N1187" s="717"/>
      <c r="O1187" s="717"/>
      <c r="P1187" s="717"/>
      <c r="Q1187" s="718"/>
      <c r="R1187" s="836" t="s">
        <v>1063</v>
      </c>
      <c r="S1187" s="837"/>
      <c r="T1187" s="837"/>
      <c r="U1187" s="838"/>
      <c r="V1187" s="83"/>
      <c r="W1187" s="4" t="s">
        <v>1063</v>
      </c>
      <c r="X1187" s="4"/>
    </row>
    <row r="1188" spans="2:25" ht="20.25" customHeight="1">
      <c r="B1188" s="830"/>
      <c r="C1188" s="831"/>
      <c r="D1188" s="831"/>
      <c r="E1188" s="831"/>
      <c r="F1188" s="831"/>
      <c r="G1188" s="832"/>
      <c r="H1188" s="757" t="s">
        <v>1064</v>
      </c>
      <c r="I1188" s="758"/>
      <c r="J1188" s="758"/>
      <c r="K1188" s="758"/>
      <c r="L1188" s="759"/>
      <c r="M1188" s="757" t="s">
        <v>717</v>
      </c>
      <c r="N1188" s="758"/>
      <c r="O1188" s="758"/>
      <c r="P1188" s="758"/>
      <c r="Q1188" s="759"/>
      <c r="R1188" s="836" t="s">
        <v>717</v>
      </c>
      <c r="S1188" s="837"/>
      <c r="T1188" s="837"/>
      <c r="U1188" s="838"/>
      <c r="V1188" s="83"/>
      <c r="W1188" s="4" t="s">
        <v>717</v>
      </c>
      <c r="X1188" s="4"/>
    </row>
    <row r="1189" spans="2:25" ht="20.25" customHeight="1">
      <c r="B1189" s="830"/>
      <c r="C1189" s="831"/>
      <c r="D1189" s="831"/>
      <c r="E1189" s="831"/>
      <c r="F1189" s="831"/>
      <c r="G1189" s="832"/>
      <c r="H1189" s="757" t="s">
        <v>1062</v>
      </c>
      <c r="I1189" s="758"/>
      <c r="J1189" s="758"/>
      <c r="K1189" s="758"/>
      <c r="L1189" s="759"/>
      <c r="M1189" s="757" t="s">
        <v>1061</v>
      </c>
      <c r="N1189" s="758"/>
      <c r="O1189" s="758"/>
      <c r="P1189" s="758"/>
      <c r="Q1189" s="759"/>
      <c r="R1189" s="836" t="s">
        <v>1061</v>
      </c>
      <c r="S1189" s="837"/>
      <c r="T1189" s="837"/>
      <c r="U1189" s="838"/>
      <c r="V1189" s="83"/>
      <c r="W1189" s="4" t="s">
        <v>1061</v>
      </c>
      <c r="X1189" s="4"/>
    </row>
    <row r="1190" spans="2:25" ht="20.25" customHeight="1" thickBot="1">
      <c r="B1190" s="781"/>
      <c r="C1190" s="782"/>
      <c r="D1190" s="782"/>
      <c r="E1190" s="782"/>
      <c r="F1190" s="782"/>
      <c r="G1190" s="783"/>
      <c r="H1190" s="725" t="s">
        <v>1065</v>
      </c>
      <c r="I1190" s="726"/>
      <c r="J1190" s="726"/>
      <c r="K1190" s="726"/>
      <c r="L1190" s="727"/>
      <c r="M1190" s="725" t="s">
        <v>1181</v>
      </c>
      <c r="N1190" s="726"/>
      <c r="O1190" s="726"/>
      <c r="P1190" s="726"/>
      <c r="Q1190" s="727"/>
      <c r="R1190" s="836" t="s">
        <v>1181</v>
      </c>
      <c r="S1190" s="837"/>
      <c r="T1190" s="837"/>
      <c r="U1190" s="838"/>
      <c r="V1190" s="83"/>
      <c r="W1190" s="4" t="s">
        <v>1181</v>
      </c>
      <c r="X1190" s="4"/>
    </row>
    <row r="1191" spans="2:25" ht="23.1" customHeight="1">
      <c r="B1191" s="336"/>
      <c r="C1191" s="336"/>
      <c r="D1191" s="336"/>
      <c r="E1191" s="336"/>
      <c r="F1191" s="336"/>
      <c r="G1191" s="336"/>
      <c r="H1191" s="336"/>
      <c r="I1191" s="336"/>
      <c r="J1191" s="336"/>
      <c r="K1191" s="336"/>
      <c r="L1191" s="336"/>
      <c r="M1191" s="336"/>
      <c r="N1191" s="336"/>
      <c r="O1191" s="336"/>
      <c r="P1191" s="336"/>
      <c r="Q1191" s="336"/>
      <c r="R1191" s="336"/>
      <c r="S1191" s="336"/>
      <c r="T1191" s="308"/>
      <c r="U1191" s="308"/>
      <c r="V1191" s="308"/>
      <c r="W1191" s="308"/>
      <c r="X1191" s="83"/>
    </row>
    <row r="1192" spans="2:25" s="239" customFormat="1" ht="20.100000000000001" customHeight="1" thickBot="1">
      <c r="B1192" s="241" t="s">
        <v>664</v>
      </c>
      <c r="C1192" s="24"/>
      <c r="D1192" s="24"/>
      <c r="E1192" s="24"/>
      <c r="F1192" s="82"/>
      <c r="G1192" s="24"/>
      <c r="H1192" s="82"/>
      <c r="I1192" s="24"/>
      <c r="J1192" s="82"/>
      <c r="K1192" s="24"/>
      <c r="L1192" s="82"/>
      <c r="M1192" s="24"/>
      <c r="N1192" s="82"/>
      <c r="O1192" s="24"/>
      <c r="P1192" s="82"/>
      <c r="Q1192" s="24"/>
      <c r="R1192" s="82"/>
      <c r="S1192" s="24"/>
      <c r="T1192" s="82"/>
      <c r="U1192" s="24"/>
      <c r="V1192" s="82"/>
      <c r="W1192" s="24"/>
      <c r="X1192" s="82"/>
      <c r="Y1192" s="24"/>
    </row>
    <row r="1193" spans="2:25" ht="20.100000000000001" customHeight="1" thickBot="1">
      <c r="B1193" s="531" t="s">
        <v>453</v>
      </c>
      <c r="C1193" s="532"/>
      <c r="D1193" s="532"/>
      <c r="E1193" s="532"/>
      <c r="F1193" s="532"/>
      <c r="G1193" s="532"/>
      <c r="H1193" s="532"/>
      <c r="I1193" s="532"/>
      <c r="J1193" s="532"/>
      <c r="K1193" s="532"/>
      <c r="L1193" s="532"/>
      <c r="M1193" s="532"/>
      <c r="N1193" s="532"/>
      <c r="O1193" s="532"/>
      <c r="P1193" s="532"/>
      <c r="Q1193" s="532"/>
      <c r="R1193" s="532"/>
      <c r="S1193" s="532"/>
      <c r="T1193" s="532"/>
      <c r="U1193" s="533"/>
      <c r="V1193" s="10"/>
      <c r="X1193" s="4"/>
    </row>
    <row r="1194" spans="2:25" ht="30" customHeight="1" thickBot="1">
      <c r="B1194" s="622" t="s">
        <v>581</v>
      </c>
      <c r="C1194" s="623"/>
      <c r="D1194" s="623"/>
      <c r="E1194" s="623"/>
      <c r="F1194" s="623"/>
      <c r="G1194" s="624"/>
      <c r="H1194" s="710" t="s">
        <v>524</v>
      </c>
      <c r="I1194" s="710"/>
      <c r="J1194" s="710"/>
      <c r="K1194" s="710"/>
      <c r="L1194" s="710"/>
      <c r="M1194" s="710" t="s">
        <v>491</v>
      </c>
      <c r="N1194" s="710"/>
      <c r="O1194" s="710"/>
      <c r="P1194" s="710"/>
      <c r="Q1194" s="710"/>
      <c r="R1194" s="710"/>
      <c r="S1194" s="710"/>
      <c r="T1194" s="710"/>
      <c r="U1194" s="710"/>
      <c r="X1194" s="4"/>
    </row>
    <row r="1195" spans="2:25" ht="20.25" customHeight="1">
      <c r="B1195" s="737" t="s">
        <v>638</v>
      </c>
      <c r="C1195" s="738"/>
      <c r="D1195" s="738"/>
      <c r="E1195" s="738"/>
      <c r="F1195" s="738"/>
      <c r="G1195" s="739"/>
      <c r="H1195" s="737" t="s">
        <v>427</v>
      </c>
      <c r="I1195" s="738"/>
      <c r="J1195" s="738"/>
      <c r="K1195" s="738"/>
      <c r="L1195" s="739"/>
      <c r="M1195" s="737" t="s">
        <v>636</v>
      </c>
      <c r="N1195" s="738"/>
      <c r="O1195" s="738"/>
      <c r="P1195" s="738"/>
      <c r="Q1195" s="739"/>
      <c r="R1195" s="839" t="s">
        <v>916</v>
      </c>
      <c r="S1195" s="840"/>
      <c r="T1195" s="840"/>
      <c r="U1195" s="841"/>
      <c r="V1195" s="83"/>
      <c r="W1195" s="4" t="s">
        <v>916</v>
      </c>
      <c r="X1195" s="4"/>
    </row>
    <row r="1196" spans="2:25" ht="20.25" customHeight="1">
      <c r="B1196" s="830"/>
      <c r="C1196" s="831"/>
      <c r="D1196" s="831"/>
      <c r="E1196" s="831"/>
      <c r="F1196" s="831"/>
      <c r="G1196" s="832"/>
      <c r="H1196" s="757" t="s">
        <v>280</v>
      </c>
      <c r="I1196" s="758"/>
      <c r="J1196" s="758"/>
      <c r="K1196" s="758"/>
      <c r="L1196" s="759"/>
      <c r="M1196" s="716"/>
      <c r="N1196" s="717"/>
      <c r="O1196" s="717"/>
      <c r="P1196" s="717"/>
      <c r="Q1196" s="718"/>
      <c r="R1196" s="836" t="s">
        <v>916</v>
      </c>
      <c r="S1196" s="837"/>
      <c r="T1196" s="837"/>
      <c r="U1196" s="838"/>
      <c r="V1196" s="83"/>
      <c r="W1196" s="4" t="s">
        <v>916</v>
      </c>
      <c r="X1196" s="4"/>
    </row>
    <row r="1197" spans="2:25" ht="20.25" customHeight="1">
      <c r="B1197" s="830"/>
      <c r="C1197" s="831"/>
      <c r="D1197" s="831"/>
      <c r="E1197" s="831"/>
      <c r="F1197" s="831"/>
      <c r="G1197" s="832"/>
      <c r="H1197" s="757" t="s">
        <v>684</v>
      </c>
      <c r="I1197" s="758"/>
      <c r="J1197" s="758"/>
      <c r="K1197" s="758"/>
      <c r="L1197" s="759"/>
      <c r="M1197" s="757" t="s">
        <v>689</v>
      </c>
      <c r="N1197" s="758"/>
      <c r="O1197" s="758"/>
      <c r="P1197" s="758"/>
      <c r="Q1197" s="759"/>
      <c r="R1197" s="836" t="s">
        <v>689</v>
      </c>
      <c r="S1197" s="837"/>
      <c r="T1197" s="837"/>
      <c r="U1197" s="838"/>
      <c r="V1197" s="83"/>
      <c r="W1197" s="4" t="s">
        <v>689</v>
      </c>
      <c r="X1197" s="4"/>
    </row>
    <row r="1198" spans="2:25" ht="20.25" customHeight="1">
      <c r="B1198" s="830"/>
      <c r="C1198" s="831"/>
      <c r="D1198" s="831"/>
      <c r="E1198" s="831"/>
      <c r="F1198" s="831"/>
      <c r="G1198" s="832"/>
      <c r="H1198" s="757" t="s">
        <v>684</v>
      </c>
      <c r="I1198" s="758"/>
      <c r="J1198" s="758"/>
      <c r="K1198" s="758"/>
      <c r="L1198" s="759"/>
      <c r="M1198" s="757" t="s">
        <v>690</v>
      </c>
      <c r="N1198" s="758"/>
      <c r="O1198" s="758"/>
      <c r="P1198" s="758"/>
      <c r="Q1198" s="759"/>
      <c r="R1198" s="836" t="s">
        <v>717</v>
      </c>
      <c r="S1198" s="837"/>
      <c r="T1198" s="837"/>
      <c r="U1198" s="838"/>
      <c r="V1198" s="83"/>
      <c r="W1198" s="4" t="s">
        <v>717</v>
      </c>
      <c r="X1198" s="4"/>
    </row>
    <row r="1199" spans="2:25" ht="20.25" customHeight="1">
      <c r="B1199" s="830"/>
      <c r="C1199" s="831"/>
      <c r="D1199" s="831"/>
      <c r="E1199" s="831"/>
      <c r="F1199" s="831"/>
      <c r="G1199" s="832"/>
      <c r="H1199" s="757" t="s">
        <v>684</v>
      </c>
      <c r="I1199" s="758"/>
      <c r="J1199" s="758"/>
      <c r="K1199" s="758"/>
      <c r="L1199" s="759"/>
      <c r="M1199" s="787" t="s">
        <v>691</v>
      </c>
      <c r="N1199" s="788"/>
      <c r="O1199" s="788"/>
      <c r="P1199" s="788"/>
      <c r="Q1199" s="789"/>
      <c r="R1199" s="836" t="s">
        <v>718</v>
      </c>
      <c r="S1199" s="837"/>
      <c r="T1199" s="837"/>
      <c r="U1199" s="838"/>
      <c r="V1199" s="83"/>
      <c r="W1199" s="4" t="s">
        <v>718</v>
      </c>
      <c r="X1199" s="4"/>
    </row>
    <row r="1200" spans="2:25" ht="20.25" customHeight="1">
      <c r="B1200" s="830"/>
      <c r="C1200" s="831"/>
      <c r="D1200" s="831"/>
      <c r="E1200" s="831"/>
      <c r="F1200" s="831"/>
      <c r="G1200" s="832"/>
      <c r="H1200" s="787" t="s">
        <v>637</v>
      </c>
      <c r="I1200" s="788"/>
      <c r="J1200" s="788"/>
      <c r="K1200" s="788"/>
      <c r="L1200" s="789"/>
      <c r="M1200" s="830"/>
      <c r="N1200" s="831"/>
      <c r="O1200" s="831"/>
      <c r="P1200" s="831"/>
      <c r="Q1200" s="832"/>
      <c r="R1200" s="836" t="s">
        <v>718</v>
      </c>
      <c r="S1200" s="837"/>
      <c r="T1200" s="837"/>
      <c r="U1200" s="838"/>
      <c r="V1200" s="83"/>
      <c r="W1200" s="4" t="s">
        <v>718</v>
      </c>
      <c r="X1200" s="4"/>
    </row>
    <row r="1201" spans="2:27" ht="20.25" customHeight="1">
      <c r="B1201" s="830"/>
      <c r="C1201" s="831"/>
      <c r="D1201" s="831"/>
      <c r="E1201" s="831"/>
      <c r="F1201" s="831"/>
      <c r="G1201" s="832"/>
      <c r="H1201" s="716"/>
      <c r="I1201" s="717"/>
      <c r="J1201" s="717"/>
      <c r="K1201" s="717"/>
      <c r="L1201" s="718"/>
      <c r="M1201" s="716"/>
      <c r="N1201" s="717"/>
      <c r="O1201" s="717"/>
      <c r="P1201" s="717"/>
      <c r="Q1201" s="718"/>
      <c r="R1201" s="836" t="s">
        <v>718</v>
      </c>
      <c r="S1201" s="837"/>
      <c r="T1201" s="837"/>
      <c r="U1201" s="838"/>
      <c r="V1201" s="83"/>
      <c r="W1201" s="4" t="s">
        <v>718</v>
      </c>
      <c r="X1201" s="4"/>
    </row>
    <row r="1202" spans="2:27" ht="20.25" customHeight="1">
      <c r="B1202" s="830"/>
      <c r="C1202" s="831"/>
      <c r="D1202" s="831"/>
      <c r="E1202" s="831"/>
      <c r="F1202" s="831"/>
      <c r="G1202" s="832"/>
      <c r="H1202" s="757" t="s">
        <v>529</v>
      </c>
      <c r="I1202" s="758"/>
      <c r="J1202" s="758"/>
      <c r="K1202" s="758"/>
      <c r="L1202" s="759"/>
      <c r="M1202" s="787" t="s">
        <v>627</v>
      </c>
      <c r="N1202" s="788"/>
      <c r="O1202" s="788"/>
      <c r="P1202" s="788"/>
      <c r="Q1202" s="789"/>
      <c r="R1202" s="836" t="s">
        <v>901</v>
      </c>
      <c r="S1202" s="837"/>
      <c r="T1202" s="837"/>
      <c r="U1202" s="838"/>
      <c r="V1202" s="83"/>
      <c r="W1202" s="4" t="s">
        <v>901</v>
      </c>
      <c r="X1202" s="4"/>
    </row>
    <row r="1203" spans="2:27" ht="20.25" customHeight="1">
      <c r="B1203" s="830"/>
      <c r="C1203" s="831"/>
      <c r="D1203" s="831"/>
      <c r="E1203" s="831"/>
      <c r="F1203" s="831"/>
      <c r="G1203" s="832"/>
      <c r="H1203" s="757" t="s">
        <v>280</v>
      </c>
      <c r="I1203" s="758"/>
      <c r="J1203" s="758"/>
      <c r="K1203" s="758"/>
      <c r="L1203" s="759"/>
      <c r="M1203" s="716"/>
      <c r="N1203" s="717"/>
      <c r="O1203" s="717"/>
      <c r="P1203" s="717"/>
      <c r="Q1203" s="718"/>
      <c r="R1203" s="836" t="s">
        <v>901</v>
      </c>
      <c r="S1203" s="837"/>
      <c r="T1203" s="837"/>
      <c r="U1203" s="838"/>
      <c r="V1203" s="83"/>
      <c r="W1203" s="4" t="s">
        <v>901</v>
      </c>
      <c r="X1203" s="4"/>
    </row>
    <row r="1204" spans="2:27" ht="20.25" customHeight="1">
      <c r="B1204" s="806"/>
      <c r="C1204" s="807"/>
      <c r="D1204" s="807"/>
      <c r="E1204" s="807"/>
      <c r="F1204" s="807"/>
      <c r="G1204" s="808"/>
      <c r="H1204" s="806" t="s">
        <v>530</v>
      </c>
      <c r="I1204" s="807"/>
      <c r="J1204" s="807"/>
      <c r="K1204" s="807"/>
      <c r="L1204" s="808"/>
      <c r="M1204" s="806" t="s">
        <v>590</v>
      </c>
      <c r="N1204" s="807"/>
      <c r="O1204" s="807"/>
      <c r="P1204" s="807"/>
      <c r="Q1204" s="808"/>
      <c r="R1204" s="836" t="s">
        <v>249</v>
      </c>
      <c r="S1204" s="837"/>
      <c r="T1204" s="837"/>
      <c r="U1204" s="838"/>
      <c r="V1204" s="83"/>
      <c r="W1204" s="4" t="s">
        <v>249</v>
      </c>
      <c r="X1204" s="4"/>
    </row>
    <row r="1205" spans="2:27" ht="20.25" customHeight="1">
      <c r="B1205" s="842" t="s">
        <v>1000</v>
      </c>
      <c r="C1205" s="843"/>
      <c r="D1205" s="843"/>
      <c r="E1205" s="843"/>
      <c r="F1205" s="843"/>
      <c r="G1205" s="844"/>
      <c r="H1205" s="842" t="s">
        <v>992</v>
      </c>
      <c r="I1205" s="843"/>
      <c r="J1205" s="843"/>
      <c r="K1205" s="843"/>
      <c r="L1205" s="844"/>
      <c r="M1205" s="810" t="s">
        <v>999</v>
      </c>
      <c r="N1205" s="811"/>
      <c r="O1205" s="811"/>
      <c r="P1205" s="811"/>
      <c r="Q1205" s="812"/>
      <c r="R1205" s="836" t="s">
        <v>689</v>
      </c>
      <c r="S1205" s="837"/>
      <c r="T1205" s="837"/>
      <c r="U1205" s="838"/>
      <c r="V1205" s="83"/>
      <c r="W1205" s="4" t="s">
        <v>689</v>
      </c>
      <c r="X1205" s="4"/>
    </row>
    <row r="1206" spans="2:27" ht="20.25" customHeight="1">
      <c r="B1206" s="806"/>
      <c r="C1206" s="807"/>
      <c r="D1206" s="807"/>
      <c r="E1206" s="807"/>
      <c r="F1206" s="807"/>
      <c r="G1206" s="808"/>
      <c r="H1206" s="806"/>
      <c r="I1206" s="807"/>
      <c r="J1206" s="807"/>
      <c r="K1206" s="807"/>
      <c r="L1206" s="808"/>
      <c r="M1206" s="806" t="s">
        <v>1001</v>
      </c>
      <c r="N1206" s="807"/>
      <c r="O1206" s="807"/>
      <c r="P1206" s="807"/>
      <c r="Q1206" s="808"/>
      <c r="R1206" s="836" t="s">
        <v>717</v>
      </c>
      <c r="S1206" s="837"/>
      <c r="T1206" s="837"/>
      <c r="U1206" s="838"/>
      <c r="V1206" s="83"/>
      <c r="W1206" s="4" t="s">
        <v>717</v>
      </c>
      <c r="X1206" s="4"/>
    </row>
    <row r="1207" spans="2:27" ht="20.25" customHeight="1">
      <c r="B1207" s="842" t="s">
        <v>1370</v>
      </c>
      <c r="C1207" s="843"/>
      <c r="D1207" s="843"/>
      <c r="E1207" s="843"/>
      <c r="F1207" s="843"/>
      <c r="G1207" s="844"/>
      <c r="H1207" s="716" t="s">
        <v>993</v>
      </c>
      <c r="I1207" s="717"/>
      <c r="J1207" s="717"/>
      <c r="K1207" s="717"/>
      <c r="L1207" s="718"/>
      <c r="M1207" s="830" t="s">
        <v>1373</v>
      </c>
      <c r="N1207" s="831"/>
      <c r="O1207" s="831"/>
      <c r="P1207" s="831"/>
      <c r="Q1207" s="832"/>
      <c r="R1207" s="836" t="s">
        <v>962</v>
      </c>
      <c r="S1207" s="837"/>
      <c r="T1207" s="837"/>
      <c r="U1207" s="838"/>
      <c r="V1207" s="83"/>
      <c r="W1207" s="4" t="s">
        <v>962</v>
      </c>
      <c r="X1207" s="4"/>
    </row>
    <row r="1208" spans="2:27" ht="20.25" customHeight="1">
      <c r="B1208" s="830"/>
      <c r="C1208" s="831"/>
      <c r="D1208" s="831"/>
      <c r="E1208" s="831"/>
      <c r="F1208" s="831"/>
      <c r="G1208" s="832"/>
      <c r="H1208" s="757" t="s">
        <v>1371</v>
      </c>
      <c r="I1208" s="758"/>
      <c r="J1208" s="758"/>
      <c r="K1208" s="758"/>
      <c r="L1208" s="759"/>
      <c r="M1208" s="716"/>
      <c r="N1208" s="717"/>
      <c r="O1208" s="717"/>
      <c r="P1208" s="717"/>
      <c r="Q1208" s="718"/>
      <c r="R1208" s="836" t="s">
        <v>962</v>
      </c>
      <c r="S1208" s="837"/>
      <c r="T1208" s="837"/>
      <c r="U1208" s="838"/>
      <c r="V1208" s="83"/>
      <c r="W1208" s="4" t="s">
        <v>962</v>
      </c>
      <c r="X1208" s="4"/>
    </row>
    <row r="1209" spans="2:27" ht="20.25" customHeight="1">
      <c r="B1209" s="830"/>
      <c r="C1209" s="831"/>
      <c r="D1209" s="831"/>
      <c r="E1209" s="831"/>
      <c r="F1209" s="831"/>
      <c r="G1209" s="832"/>
      <c r="H1209" s="757" t="s">
        <v>1372</v>
      </c>
      <c r="I1209" s="758"/>
      <c r="J1209" s="758"/>
      <c r="K1209" s="758"/>
      <c r="L1209" s="759"/>
      <c r="M1209" s="757" t="s">
        <v>1374</v>
      </c>
      <c r="N1209" s="758"/>
      <c r="O1209" s="758"/>
      <c r="P1209" s="758"/>
      <c r="Q1209" s="759"/>
      <c r="R1209" s="836" t="s">
        <v>1061</v>
      </c>
      <c r="S1209" s="837"/>
      <c r="T1209" s="837"/>
      <c r="U1209" s="838"/>
      <c r="V1209" s="83"/>
      <c r="W1209" s="4" t="s">
        <v>1061</v>
      </c>
      <c r="X1209" s="4"/>
    </row>
    <row r="1210" spans="2:27" ht="20.25" customHeight="1" thickBot="1">
      <c r="B1210" s="781"/>
      <c r="C1210" s="782"/>
      <c r="D1210" s="782"/>
      <c r="E1210" s="782"/>
      <c r="F1210" s="782"/>
      <c r="G1210" s="783"/>
      <c r="H1210" s="725" t="s">
        <v>2150</v>
      </c>
      <c r="I1210" s="726"/>
      <c r="J1210" s="726"/>
      <c r="K1210" s="726"/>
      <c r="L1210" s="727"/>
      <c r="M1210" s="725"/>
      <c r="N1210" s="726"/>
      <c r="O1210" s="726"/>
      <c r="P1210" s="726"/>
      <c r="Q1210" s="727"/>
      <c r="R1210" s="836" t="s">
        <v>1061</v>
      </c>
      <c r="S1210" s="837"/>
      <c r="T1210" s="837"/>
      <c r="U1210" s="838"/>
      <c r="V1210" s="83"/>
      <c r="W1210" s="4" t="s">
        <v>1061</v>
      </c>
      <c r="X1210" s="4"/>
    </row>
    <row r="1211" spans="2:27" ht="36.75" customHeight="1">
      <c r="B1211" s="588" t="s">
        <v>2149</v>
      </c>
      <c r="C1211" s="588"/>
      <c r="D1211" s="588"/>
      <c r="E1211" s="588"/>
      <c r="F1211" s="588"/>
      <c r="G1211" s="588"/>
      <c r="H1211" s="588"/>
      <c r="I1211" s="588"/>
      <c r="J1211" s="588"/>
      <c r="K1211" s="588"/>
      <c r="L1211" s="588"/>
      <c r="M1211" s="588"/>
      <c r="N1211" s="588"/>
      <c r="O1211" s="588"/>
      <c r="P1211" s="588"/>
      <c r="Q1211" s="588"/>
      <c r="R1211" s="588"/>
      <c r="S1211" s="588"/>
      <c r="T1211" s="588"/>
      <c r="U1211" s="588"/>
      <c r="V1211" s="82"/>
      <c r="W1211" s="24"/>
      <c r="X1211" s="82"/>
      <c r="Y1211" s="24"/>
    </row>
    <row r="1212" spans="2:27" ht="13.5" customHeight="1">
      <c r="C1212" s="24"/>
      <c r="D1212" s="24"/>
      <c r="E1212" s="24"/>
      <c r="F1212" s="82"/>
      <c r="G1212" s="24"/>
      <c r="H1212" s="82"/>
      <c r="I1212" s="24"/>
      <c r="J1212" s="82"/>
      <c r="K1212" s="24"/>
      <c r="L1212" s="82"/>
      <c r="M1212" s="24"/>
      <c r="N1212" s="82"/>
      <c r="O1212" s="24"/>
      <c r="P1212" s="82"/>
      <c r="Q1212" s="24"/>
      <c r="R1212" s="82"/>
      <c r="S1212" s="24"/>
      <c r="T1212" s="82"/>
      <c r="U1212" s="24"/>
      <c r="V1212" s="82"/>
      <c r="W1212" s="24"/>
      <c r="X1212" s="82"/>
      <c r="Y1212" s="24"/>
    </row>
    <row r="1213" spans="2:27" s="38" customFormat="1" ht="14.25" customHeight="1" thickBot="1">
      <c r="F1213" s="84"/>
      <c r="H1213" s="84"/>
      <c r="J1213" s="84"/>
      <c r="L1213" s="84"/>
      <c r="N1213" s="84"/>
      <c r="P1213" s="84"/>
      <c r="R1213" s="84"/>
      <c r="T1213" s="84"/>
      <c r="V1213" s="84"/>
      <c r="X1213" s="84"/>
    </row>
    <row r="1214" spans="2:27" ht="23.25" customHeight="1" thickTop="1" thickBot="1">
      <c r="B1214" s="518" t="s">
        <v>692</v>
      </c>
      <c r="C1214" s="519"/>
      <c r="D1214" s="519"/>
      <c r="E1214" s="519"/>
      <c r="F1214" s="519"/>
      <c r="G1214" s="519"/>
      <c r="H1214" s="519"/>
      <c r="I1214" s="519"/>
      <c r="J1214" s="519"/>
      <c r="K1214" s="519"/>
      <c r="L1214" s="519"/>
      <c r="M1214" s="519"/>
      <c r="N1214" s="519"/>
      <c r="O1214" s="519"/>
      <c r="P1214" s="519"/>
      <c r="Q1214" s="519"/>
      <c r="R1214" s="519"/>
      <c r="S1214" s="519"/>
      <c r="T1214" s="519"/>
      <c r="U1214" s="519"/>
      <c r="V1214" s="519"/>
      <c r="W1214" s="519"/>
      <c r="X1214" s="519"/>
      <c r="Y1214" s="519"/>
      <c r="Z1214" s="519"/>
      <c r="AA1214" s="520"/>
    </row>
    <row r="1215" spans="2:27" ht="14.25" customHeight="1" thickTop="1" thickBot="1">
      <c r="B1215" s="24"/>
      <c r="C1215" s="24"/>
      <c r="D1215" s="24"/>
      <c r="E1215" s="24"/>
      <c r="F1215" s="82"/>
      <c r="G1215" s="24"/>
      <c r="H1215" s="82"/>
      <c r="I1215" s="24"/>
      <c r="J1215" s="82"/>
      <c r="K1215" s="24"/>
      <c r="L1215" s="82"/>
      <c r="M1215" s="24"/>
      <c r="N1215" s="82"/>
      <c r="O1215" s="24"/>
      <c r="P1215" s="82"/>
      <c r="Q1215" s="24"/>
      <c r="R1215" s="82"/>
      <c r="S1215" s="24"/>
      <c r="T1215" s="82"/>
      <c r="U1215" s="24"/>
      <c r="V1215" s="82"/>
      <c r="W1215" s="24"/>
      <c r="X1215" s="82"/>
      <c r="Y1215" s="24"/>
    </row>
    <row r="1216" spans="2:27" ht="20.100000000000001" customHeight="1" thickBot="1">
      <c r="B1216" s="531" t="s">
        <v>453</v>
      </c>
      <c r="C1216" s="532"/>
      <c r="D1216" s="532"/>
      <c r="E1216" s="532"/>
      <c r="F1216" s="532"/>
      <c r="G1216" s="532"/>
      <c r="H1216" s="532"/>
      <c r="I1216" s="532"/>
      <c r="J1216" s="532"/>
      <c r="K1216" s="532"/>
      <c r="L1216" s="532"/>
      <c r="M1216" s="532"/>
      <c r="N1216" s="532"/>
      <c r="O1216" s="532"/>
      <c r="P1216" s="532"/>
      <c r="Q1216" s="532"/>
      <c r="R1216" s="532"/>
      <c r="S1216" s="532"/>
      <c r="T1216" s="532"/>
      <c r="U1216" s="532"/>
      <c r="V1216" s="533"/>
      <c r="X1216" s="4"/>
    </row>
    <row r="1217" spans="2:24" ht="15" customHeight="1" thickBot="1">
      <c r="B1217" s="709" t="s">
        <v>42</v>
      </c>
      <c r="C1217" s="710" t="s">
        <v>0</v>
      </c>
      <c r="D1217" s="710" t="s">
        <v>524</v>
      </c>
      <c r="E1217" s="710"/>
      <c r="F1217" s="710"/>
      <c r="G1217" s="710"/>
      <c r="H1217" s="710" t="s">
        <v>491</v>
      </c>
      <c r="I1217" s="710"/>
      <c r="J1217" s="710"/>
      <c r="K1217" s="710"/>
      <c r="L1217" s="710"/>
      <c r="M1217" s="710"/>
      <c r="N1217" s="710"/>
      <c r="O1217" s="710"/>
      <c r="P1217" s="710" t="s">
        <v>43</v>
      </c>
      <c r="Q1217" s="710"/>
      <c r="R1217" s="710"/>
      <c r="S1217" s="710"/>
      <c r="T1217" s="710"/>
      <c r="U1217" s="710"/>
      <c r="V1217" s="710"/>
      <c r="X1217" s="4"/>
    </row>
    <row r="1218" spans="2:24" ht="15" customHeight="1" thickBot="1">
      <c r="B1218" s="709"/>
      <c r="C1218" s="710"/>
      <c r="D1218" s="710"/>
      <c r="E1218" s="710"/>
      <c r="F1218" s="710"/>
      <c r="G1218" s="710"/>
      <c r="H1218" s="710"/>
      <c r="I1218" s="710"/>
      <c r="J1218" s="710"/>
      <c r="K1218" s="710"/>
      <c r="L1218" s="710"/>
      <c r="M1218" s="710"/>
      <c r="N1218" s="710"/>
      <c r="O1218" s="710"/>
      <c r="P1218" s="710"/>
      <c r="Q1218" s="710"/>
      <c r="R1218" s="710"/>
      <c r="S1218" s="710"/>
      <c r="T1218" s="710"/>
      <c r="U1218" s="710"/>
      <c r="V1218" s="710"/>
      <c r="X1218" s="4"/>
    </row>
    <row r="1219" spans="2:24" ht="24" customHeight="1" thickBot="1">
      <c r="B1219" s="77">
        <v>18</v>
      </c>
      <c r="C1219" s="78">
        <v>40</v>
      </c>
      <c r="D1219" s="893" t="s">
        <v>639</v>
      </c>
      <c r="E1219" s="894"/>
      <c r="F1219" s="894"/>
      <c r="G1219" s="895"/>
      <c r="H1219" s="893" t="s">
        <v>642</v>
      </c>
      <c r="I1219" s="894"/>
      <c r="J1219" s="894"/>
      <c r="K1219" s="895"/>
      <c r="L1219" s="531" t="s">
        <v>2234</v>
      </c>
      <c r="M1219" s="532"/>
      <c r="N1219" s="532"/>
      <c r="O1219" s="533"/>
      <c r="P1219" s="896" t="s">
        <v>647</v>
      </c>
      <c r="Q1219" s="897"/>
      <c r="R1219" s="897"/>
      <c r="S1219" s="897"/>
      <c r="T1219" s="897"/>
      <c r="U1219" s="897"/>
      <c r="V1219" s="898"/>
      <c r="X1219" s="4"/>
    </row>
    <row r="1220" spans="2:24" ht="24" customHeight="1">
      <c r="B1220" s="731">
        <v>17</v>
      </c>
      <c r="C1220" s="772">
        <v>45</v>
      </c>
      <c r="D1220" s="800" t="s">
        <v>879</v>
      </c>
      <c r="E1220" s="801"/>
      <c r="F1220" s="801"/>
      <c r="G1220" s="802"/>
      <c r="H1220" s="800" t="s">
        <v>642</v>
      </c>
      <c r="I1220" s="801"/>
      <c r="J1220" s="801"/>
      <c r="K1220" s="802"/>
      <c r="L1220" s="839" t="s">
        <v>2234</v>
      </c>
      <c r="M1220" s="840"/>
      <c r="N1220" s="840"/>
      <c r="O1220" s="841"/>
      <c r="P1220" s="905" t="s">
        <v>647</v>
      </c>
      <c r="Q1220" s="906"/>
      <c r="R1220" s="906"/>
      <c r="S1220" s="906"/>
      <c r="T1220" s="906"/>
      <c r="U1220" s="906"/>
      <c r="V1220" s="907"/>
      <c r="X1220" s="4"/>
    </row>
    <row r="1221" spans="2:24" ht="24" customHeight="1">
      <c r="B1221" s="732"/>
      <c r="C1221" s="752"/>
      <c r="D1221" s="757" t="s">
        <v>640</v>
      </c>
      <c r="E1221" s="758"/>
      <c r="F1221" s="758"/>
      <c r="G1221" s="759"/>
      <c r="H1221" s="757" t="s">
        <v>642</v>
      </c>
      <c r="I1221" s="758"/>
      <c r="J1221" s="758"/>
      <c r="K1221" s="759"/>
      <c r="L1221" s="836" t="s">
        <v>2234</v>
      </c>
      <c r="M1221" s="837"/>
      <c r="N1221" s="837"/>
      <c r="O1221" s="838"/>
      <c r="P1221" s="899" t="s">
        <v>647</v>
      </c>
      <c r="Q1221" s="900"/>
      <c r="R1221" s="900"/>
      <c r="S1221" s="900"/>
      <c r="T1221" s="900"/>
      <c r="U1221" s="900"/>
      <c r="V1221" s="901"/>
      <c r="X1221" s="4"/>
    </row>
    <row r="1222" spans="2:24" ht="24" customHeight="1">
      <c r="B1222" s="732"/>
      <c r="C1222" s="774"/>
      <c r="D1222" s="766" t="s">
        <v>880</v>
      </c>
      <c r="E1222" s="767"/>
      <c r="F1222" s="767"/>
      <c r="G1222" s="768"/>
      <c r="H1222" s="766" t="s">
        <v>643</v>
      </c>
      <c r="I1222" s="767"/>
      <c r="J1222" s="767"/>
      <c r="K1222" s="768"/>
      <c r="L1222" s="827" t="s">
        <v>2235</v>
      </c>
      <c r="M1222" s="828"/>
      <c r="N1222" s="828"/>
      <c r="O1222" s="829"/>
      <c r="P1222" s="902" t="s">
        <v>648</v>
      </c>
      <c r="Q1222" s="903"/>
      <c r="R1222" s="903"/>
      <c r="S1222" s="903"/>
      <c r="T1222" s="903"/>
      <c r="U1222" s="903"/>
      <c r="V1222" s="904"/>
      <c r="X1222" s="4"/>
    </row>
    <row r="1223" spans="2:24" ht="24" customHeight="1" thickBot="1">
      <c r="B1223" s="733"/>
      <c r="C1223" s="340">
        <v>55</v>
      </c>
      <c r="D1223" s="778" t="s">
        <v>881</v>
      </c>
      <c r="E1223" s="779"/>
      <c r="F1223" s="779"/>
      <c r="G1223" s="780"/>
      <c r="H1223" s="778" t="s">
        <v>644</v>
      </c>
      <c r="I1223" s="779"/>
      <c r="J1223" s="779"/>
      <c r="K1223" s="780"/>
      <c r="L1223" s="854" t="s">
        <v>2236</v>
      </c>
      <c r="M1223" s="855"/>
      <c r="N1223" s="855"/>
      <c r="O1223" s="856"/>
      <c r="P1223" s="925" t="s">
        <v>649</v>
      </c>
      <c r="Q1223" s="926"/>
      <c r="R1223" s="926"/>
      <c r="S1223" s="926"/>
      <c r="T1223" s="926"/>
      <c r="U1223" s="926"/>
      <c r="V1223" s="927"/>
      <c r="X1223" s="4"/>
    </row>
    <row r="1224" spans="2:24" ht="61.5" customHeight="1" thickBot="1">
      <c r="B1224" s="77">
        <v>16</v>
      </c>
      <c r="C1224" s="78">
        <v>55</v>
      </c>
      <c r="D1224" s="893" t="s">
        <v>641</v>
      </c>
      <c r="E1224" s="894"/>
      <c r="F1224" s="894"/>
      <c r="G1224" s="895"/>
      <c r="H1224" s="893" t="s">
        <v>645</v>
      </c>
      <c r="I1224" s="894"/>
      <c r="J1224" s="894"/>
      <c r="K1224" s="895"/>
      <c r="L1224" s="531" t="s">
        <v>2237</v>
      </c>
      <c r="M1224" s="532"/>
      <c r="N1224" s="532"/>
      <c r="O1224" s="533"/>
      <c r="P1224" s="896" t="s">
        <v>1002</v>
      </c>
      <c r="Q1224" s="897"/>
      <c r="R1224" s="897"/>
      <c r="S1224" s="897"/>
      <c r="T1224" s="897"/>
      <c r="U1224" s="897"/>
      <c r="V1224" s="898"/>
      <c r="X1224" s="4"/>
    </row>
    <row r="1225" spans="2:24" ht="61.5" customHeight="1" thickBot="1">
      <c r="B1225" s="77">
        <v>15</v>
      </c>
      <c r="C1225" s="78">
        <v>65</v>
      </c>
      <c r="D1225" s="893" t="s">
        <v>882</v>
      </c>
      <c r="E1225" s="894"/>
      <c r="F1225" s="894"/>
      <c r="G1225" s="895"/>
      <c r="H1225" s="893" t="s">
        <v>646</v>
      </c>
      <c r="I1225" s="894"/>
      <c r="J1225" s="894"/>
      <c r="K1225" s="895"/>
      <c r="L1225" s="531" t="s">
        <v>2238</v>
      </c>
      <c r="M1225" s="532"/>
      <c r="N1225" s="532"/>
      <c r="O1225" s="533"/>
      <c r="P1225" s="896" t="s">
        <v>1003</v>
      </c>
      <c r="Q1225" s="897"/>
      <c r="R1225" s="897"/>
      <c r="S1225" s="897"/>
      <c r="T1225" s="897"/>
      <c r="U1225" s="897"/>
      <c r="V1225" s="898"/>
      <c r="W1225" s="137"/>
      <c r="X1225" s="4"/>
    </row>
    <row r="1226" spans="2:24" ht="69" customHeight="1">
      <c r="B1226" s="545" t="s">
        <v>1004</v>
      </c>
      <c r="C1226" s="588"/>
      <c r="D1226" s="588"/>
      <c r="E1226" s="588"/>
      <c r="F1226" s="588"/>
      <c r="G1226" s="588"/>
      <c r="H1226" s="588"/>
      <c r="I1226" s="588"/>
      <c r="J1226" s="588"/>
      <c r="K1226" s="588"/>
      <c r="L1226" s="588"/>
      <c r="M1226" s="588"/>
      <c r="N1226" s="588"/>
      <c r="O1226" s="588"/>
      <c r="P1226" s="588"/>
      <c r="Q1226" s="588"/>
      <c r="R1226" s="588"/>
      <c r="S1226" s="588"/>
      <c r="T1226" s="588"/>
      <c r="U1226" s="588"/>
      <c r="V1226" s="588"/>
      <c r="W1226" s="589"/>
      <c r="X1226" s="589"/>
    </row>
    <row r="1227" spans="2:24" ht="13.5" customHeight="1">
      <c r="C1227" s="327"/>
      <c r="D1227" s="327"/>
      <c r="E1227" s="327"/>
      <c r="N1227" s="10"/>
      <c r="O1227" s="10"/>
      <c r="P1227" s="10"/>
      <c r="Q1227" s="10"/>
    </row>
    <row r="1228" spans="2:24" ht="22.5" customHeight="1" thickBot="1">
      <c r="B1228" s="371"/>
      <c r="C1228" s="327"/>
      <c r="D1228" s="327"/>
      <c r="E1228" s="327"/>
      <c r="F1228" s="10"/>
      <c r="G1228" s="17"/>
      <c r="H1228" s="10"/>
      <c r="I1228" s="17"/>
      <c r="J1228" s="10"/>
      <c r="K1228" s="17"/>
      <c r="L1228" s="10"/>
      <c r="M1228" s="371"/>
      <c r="N1228" s="10"/>
      <c r="O1228" s="17"/>
      <c r="P1228" s="10"/>
      <c r="Q1228" s="17"/>
      <c r="R1228" s="10"/>
      <c r="S1228" s="17"/>
      <c r="T1228" s="10"/>
      <c r="U1228" s="17"/>
    </row>
    <row r="1229" spans="2:24" ht="22.5" customHeight="1" thickBot="1">
      <c r="B1229" s="908" t="s">
        <v>41</v>
      </c>
      <c r="C1229" s="622" t="s">
        <v>665</v>
      </c>
      <c r="D1229" s="623"/>
      <c r="E1229" s="624"/>
      <c r="F1229" s="531" t="s">
        <v>150</v>
      </c>
      <c r="G1229" s="532"/>
      <c r="H1229" s="532"/>
      <c r="I1229" s="532"/>
      <c r="J1229" s="532"/>
      <c r="K1229" s="532"/>
      <c r="L1229" s="532"/>
      <c r="M1229" s="533"/>
      <c r="N1229" s="531" t="s">
        <v>650</v>
      </c>
      <c r="O1229" s="532"/>
      <c r="P1229" s="532"/>
      <c r="Q1229" s="532"/>
      <c r="R1229" s="532"/>
      <c r="S1229" s="533"/>
      <c r="T1229" s="10"/>
      <c r="U1229" s="17"/>
    </row>
    <row r="1230" spans="2:24" ht="39.950000000000003" customHeight="1" thickBot="1">
      <c r="B1230" s="909"/>
      <c r="C1230" s="622" t="s">
        <v>159</v>
      </c>
      <c r="D1230" s="623"/>
      <c r="E1230" s="624"/>
      <c r="F1230" s="622" t="s">
        <v>697</v>
      </c>
      <c r="G1230" s="624"/>
      <c r="H1230" s="622" t="s">
        <v>651</v>
      </c>
      <c r="I1230" s="624"/>
      <c r="J1230" s="622" t="s">
        <v>698</v>
      </c>
      <c r="K1230" s="624"/>
      <c r="L1230" s="622" t="s">
        <v>699</v>
      </c>
      <c r="M1230" s="624"/>
      <c r="N1230" s="622" t="s">
        <v>700</v>
      </c>
      <c r="O1230" s="624"/>
      <c r="P1230" s="622" t="s">
        <v>696</v>
      </c>
      <c r="Q1230" s="624"/>
      <c r="R1230" s="622" t="s">
        <v>701</v>
      </c>
      <c r="S1230" s="624"/>
      <c r="T1230" s="10"/>
      <c r="U1230" s="17"/>
    </row>
    <row r="1231" spans="2:24" ht="22.5" customHeight="1" thickBot="1">
      <c r="B1231" s="910"/>
      <c r="C1231" s="622" t="s">
        <v>164</v>
      </c>
      <c r="D1231" s="623"/>
      <c r="E1231" s="624"/>
      <c r="F1231" s="961" t="s">
        <v>233</v>
      </c>
      <c r="G1231" s="990"/>
      <c r="H1231" s="961" t="s">
        <v>241</v>
      </c>
      <c r="I1231" s="990"/>
      <c r="J1231" s="961" t="s">
        <v>666</v>
      </c>
      <c r="K1231" s="990"/>
      <c r="L1231" s="961" t="s">
        <v>239</v>
      </c>
      <c r="M1231" s="962"/>
      <c r="N1231" s="961" t="s">
        <v>394</v>
      </c>
      <c r="O1231" s="990"/>
      <c r="P1231" s="961" t="s">
        <v>230</v>
      </c>
      <c r="Q1231" s="990"/>
      <c r="R1231" s="961" t="s">
        <v>229</v>
      </c>
      <c r="S1231" s="962"/>
      <c r="T1231" s="10"/>
      <c r="U1231" s="17"/>
    </row>
    <row r="1232" spans="2:24" ht="30" customHeight="1">
      <c r="B1232" s="562">
        <v>12</v>
      </c>
      <c r="C1232" s="498" t="s">
        <v>87</v>
      </c>
      <c r="D1232" s="606"/>
      <c r="E1232" s="499"/>
      <c r="F1232" s="14" t="str">
        <f>IF(ISBLANK('6桁'!F1232), "", IF(ISBLANK(G1232), $F$1231, G1232))</f>
        <v/>
      </c>
      <c r="G1232" s="19"/>
      <c r="H1232" s="12" t="str">
        <f>IF(ISBLANK('6桁'!H1232), "", IF(ISBLANK(I1232), $H$1231, I1232))</f>
        <v/>
      </c>
      <c r="I1232" s="20"/>
      <c r="J1232" s="14" t="str">
        <f>IF(ISBLANK('6桁'!J1232), "", IF(ISBLANK(K1232), $J$1231, K1232))</f>
        <v/>
      </c>
      <c r="K1232" s="19"/>
      <c r="L1232" s="12" t="str">
        <f>IF(ISBLANK('6桁'!L1232), "", IF(ISBLANK(M1232), $L$1231, M1232))</f>
        <v/>
      </c>
      <c r="M1232" s="20"/>
      <c r="N1232" s="12" t="str">
        <f>IF(ISBLANK('6桁'!N1232), "", IF(ISBLANK(O1232), $N$1231, O1232))</f>
        <v>SPR7</v>
      </c>
      <c r="O1232" s="20"/>
      <c r="P1232" s="14" t="str">
        <f>IF(ISBLANK('6桁'!P1232), "", IF(ISBLANK(Q1232), $P$1231, Q1232))</f>
        <v/>
      </c>
      <c r="Q1232" s="19"/>
      <c r="R1232" s="12" t="str">
        <f>IF(ISBLANK('6桁'!R1232), "", IF(ISBLANK(S1232), $R$1231, S1232))</f>
        <v>FMR01J</v>
      </c>
      <c r="S1232" s="20"/>
      <c r="T1232" s="10"/>
      <c r="U1232" s="17"/>
    </row>
    <row r="1233" spans="2:24" ht="30" customHeight="1">
      <c r="B1233" s="563"/>
      <c r="C1233" s="500" t="s">
        <v>351</v>
      </c>
      <c r="D1233" s="605"/>
      <c r="E1233" s="501"/>
      <c r="F1233" s="14" t="str">
        <f>IF(ISBLANK('6桁'!F1233), "", IF(ISBLANK(G1233), $F$1231, G1233))</f>
        <v/>
      </c>
      <c r="G1233" s="19"/>
      <c r="H1233" s="12" t="str">
        <f>IF(ISBLANK('6桁'!H1233), "", IF(ISBLANK(I1233), $H$1231, I1233))</f>
        <v>SP65J</v>
      </c>
      <c r="I1233" s="20"/>
      <c r="J1233" s="14" t="str">
        <f>IF(ISBLANK('6桁'!J1233), "", IF(ISBLANK(K1233), $J$1231, K1233))</f>
        <v/>
      </c>
      <c r="K1233" s="19"/>
      <c r="L1233" s="12" t="str">
        <f>IF(ISBLANK('6桁'!L1233), "", IF(ISBLANK(M1233), $L$1231, M1233))</f>
        <v/>
      </c>
      <c r="M1233" s="20"/>
      <c r="N1233" s="12" t="str">
        <f>IF(ISBLANK('6桁'!N1233), "", IF(ISBLANK(O1233), $N$1231, O1233))</f>
        <v/>
      </c>
      <c r="O1233" s="20"/>
      <c r="P1233" s="14" t="str">
        <f>IF(ISBLANK('6桁'!P1233), "", IF(ISBLANK(Q1233), $P$1231, Q1233))</f>
        <v/>
      </c>
      <c r="Q1233" s="19"/>
      <c r="R1233" s="12" t="str">
        <f>IF(ISBLANK('6桁'!R1233), "", IF(ISBLANK(S1233), $R$1231, S1233))</f>
        <v/>
      </c>
      <c r="S1233" s="20"/>
      <c r="T1233" s="10"/>
      <c r="U1233" s="17"/>
    </row>
    <row r="1234" spans="2:24" ht="30" customHeight="1">
      <c r="B1234" s="920"/>
      <c r="C1234" s="560" t="s">
        <v>361</v>
      </c>
      <c r="D1234" s="607"/>
      <c r="E1234" s="561"/>
      <c r="F1234" s="27" t="str">
        <f>IF(ISBLANK('6桁'!F1234), "", IF(ISBLANK(G1234), $F$1231, G1234))</f>
        <v/>
      </c>
      <c r="G1234" s="30"/>
      <c r="H1234" s="244" t="str">
        <f>IF(ISBLANK('6桁'!H1234), "", IF(ISBLANK(I1234), $H$1231, I1234))</f>
        <v/>
      </c>
      <c r="I1234" s="236"/>
      <c r="J1234" s="27" t="str">
        <f>IF(ISBLANK('6桁'!J1234), "", IF(ISBLANK(K1234), $J$1231, K1234))</f>
        <v>EC201</v>
      </c>
      <c r="K1234" s="30"/>
      <c r="L1234" s="244" t="str">
        <f>IF(ISBLANK('6桁'!L1234), "", IF(ISBLANK(M1234), $L$1231, M1234))</f>
        <v/>
      </c>
      <c r="M1234" s="236"/>
      <c r="N1234" s="244" t="str">
        <f>IF(ISBLANK('6桁'!N1234), "", IF(ISBLANK(O1234), $N$1231, O1234))</f>
        <v/>
      </c>
      <c r="O1234" s="236"/>
      <c r="P1234" s="27" t="str">
        <f>IF(ISBLANK('6桁'!P1234), "", IF(ISBLANK(Q1234), $P$1231, Q1234))</f>
        <v/>
      </c>
      <c r="Q1234" s="30"/>
      <c r="R1234" s="244" t="str">
        <f>IF(ISBLANK('6桁'!R1234), "", IF(ISBLANK(S1234), $R$1231, S1234))</f>
        <v/>
      </c>
      <c r="S1234" s="236"/>
      <c r="T1234" s="10"/>
      <c r="U1234" s="17"/>
    </row>
    <row r="1235" spans="2:24" ht="30" customHeight="1">
      <c r="B1235" s="921">
        <v>10</v>
      </c>
      <c r="C1235" s="576" t="s">
        <v>88</v>
      </c>
      <c r="D1235" s="610"/>
      <c r="E1235" s="577"/>
      <c r="F1235" s="76" t="str">
        <f>IF(ISBLANK('6桁'!F1235), "", IF(ISBLANK(G1235), $F$1231, G1235))</f>
        <v>LMJQ</v>
      </c>
      <c r="G1235" s="57"/>
      <c r="H1235" s="75" t="str">
        <f>IF(ISBLANK('6桁'!H1235), "", IF(ISBLANK(I1235), $H$1231, I1235))</f>
        <v/>
      </c>
      <c r="I1235" s="29"/>
      <c r="J1235" s="76" t="str">
        <f>IF(ISBLANK('6桁'!J1235), "", IF(ISBLANK(K1235), $J$1231, K1235))</f>
        <v/>
      </c>
      <c r="K1235" s="57"/>
      <c r="L1235" s="75" t="str">
        <f>IF(ISBLANK('6桁'!L1235), "", IF(ISBLANK(M1235), $L$1231, M1235))</f>
        <v/>
      </c>
      <c r="M1235" s="29"/>
      <c r="N1235" s="75" t="str">
        <f>IF(ISBLANK('6桁'!N1235), "", IF(ISBLANK(O1235), $N$1231, O1235))</f>
        <v>SPR7</v>
      </c>
      <c r="O1235" s="29"/>
      <c r="P1235" s="76" t="str">
        <f>IF(ISBLANK('6桁'!P1235), "", IF(ISBLANK(Q1235), $P$1231, Q1235))</f>
        <v>FMR93J</v>
      </c>
      <c r="Q1235" s="57"/>
      <c r="R1235" s="75" t="str">
        <f>IF(ISBLANK('6桁'!R1235), "", IF(ISBLANK(S1235), $R$1231, S1235))</f>
        <v/>
      </c>
      <c r="S1235" s="29"/>
      <c r="T1235" s="10"/>
      <c r="U1235" s="17"/>
      <c r="V1235" s="10"/>
      <c r="W1235" s="17"/>
    </row>
    <row r="1236" spans="2:24" ht="30" customHeight="1" thickBot="1">
      <c r="B1236" s="922"/>
      <c r="C1236" s="558" t="s">
        <v>83</v>
      </c>
      <c r="D1236" s="656"/>
      <c r="E1236" s="559"/>
      <c r="F1236" s="16" t="str">
        <f>IF(ISBLANK('6桁'!F1236), "", IF(ISBLANK(G1236), $F$1231, G1236))</f>
        <v/>
      </c>
      <c r="G1236" s="31"/>
      <c r="H1236" s="15" t="str">
        <f>IF(ISBLANK('6桁'!H1236), "", IF(ISBLANK(I1236), $H$1231, I1236))</f>
        <v/>
      </c>
      <c r="I1236" s="21"/>
      <c r="J1236" s="16" t="str">
        <f>IF(ISBLANK('6桁'!J1236), "", IF(ISBLANK(K1236), $J$1231, K1236))</f>
        <v/>
      </c>
      <c r="K1236" s="31"/>
      <c r="L1236" s="15" t="str">
        <f>IF(ISBLANK('6桁'!L1236), "", IF(ISBLANK(M1236), $L$1231, M1236))</f>
        <v>SP10</v>
      </c>
      <c r="M1236" s="21"/>
      <c r="N1236" s="15" t="str">
        <f>IF(ISBLANK('6桁'!N1236), "", IF(ISBLANK(O1236), $N$1231, O1236))</f>
        <v/>
      </c>
      <c r="O1236" s="21"/>
      <c r="P1236" s="16" t="str">
        <f>IF(ISBLANK('6桁'!P1236), "", IF(ISBLANK(Q1236), $P$1231, Q1236))</f>
        <v/>
      </c>
      <c r="Q1236" s="31"/>
      <c r="R1236" s="15" t="str">
        <f>IF(ISBLANK('6桁'!R1236), "", IF(ISBLANK(S1236), $R$1231, S1236))</f>
        <v/>
      </c>
      <c r="S1236" s="21"/>
      <c r="T1236" s="10"/>
      <c r="U1236" s="17"/>
      <c r="V1236" s="10"/>
      <c r="W1236" s="17"/>
    </row>
    <row r="1237" spans="2:24" s="38" customFormat="1">
      <c r="B1237" s="4"/>
      <c r="F1237" s="84"/>
      <c r="H1237" s="84"/>
      <c r="J1237" s="84"/>
      <c r="L1237" s="84"/>
      <c r="N1237" s="84"/>
      <c r="P1237" s="84"/>
      <c r="R1237" s="84"/>
      <c r="T1237" s="84"/>
      <c r="V1237" s="84"/>
      <c r="X1237" s="84"/>
    </row>
    <row r="1239" spans="2:24" s="239" customFormat="1" ht="20.100000000000001" customHeight="1" thickBot="1">
      <c r="B1239" s="242" t="s">
        <v>546</v>
      </c>
      <c r="F1239" s="240"/>
      <c r="H1239" s="240"/>
      <c r="J1239" s="240"/>
      <c r="L1239" s="240"/>
      <c r="N1239" s="240"/>
      <c r="P1239" s="240"/>
      <c r="R1239" s="240"/>
      <c r="T1239" s="240"/>
      <c r="V1239" s="240"/>
      <c r="X1239" s="240"/>
    </row>
    <row r="1240" spans="2:24" ht="30" customHeight="1">
      <c r="B1240" s="917" t="s">
        <v>547</v>
      </c>
      <c r="C1240" s="918"/>
      <c r="D1240" s="918"/>
      <c r="E1240" s="919"/>
      <c r="F1240" s="824" t="s">
        <v>324</v>
      </c>
      <c r="G1240" s="826"/>
      <c r="H1240" s="85"/>
      <c r="I1240" s="13"/>
    </row>
    <row r="1241" spans="2:24" ht="30" customHeight="1">
      <c r="B1241" s="914" t="s">
        <v>548</v>
      </c>
      <c r="C1241" s="915"/>
      <c r="D1241" s="915"/>
      <c r="E1241" s="916"/>
      <c r="F1241" s="749" t="s">
        <v>324</v>
      </c>
      <c r="G1241" s="751"/>
      <c r="H1241" s="85"/>
      <c r="I1241" s="13"/>
    </row>
    <row r="1242" spans="2:24" ht="30" customHeight="1">
      <c r="B1242" s="914" t="s">
        <v>549</v>
      </c>
      <c r="C1242" s="915"/>
      <c r="D1242" s="915"/>
      <c r="E1242" s="916"/>
      <c r="F1242" s="749" t="s">
        <v>324</v>
      </c>
      <c r="G1242" s="751"/>
      <c r="H1242" s="85"/>
      <c r="I1242" s="13"/>
      <c r="M1242" s="13"/>
    </row>
    <row r="1243" spans="2:24" ht="30" customHeight="1">
      <c r="B1243" s="914" t="s">
        <v>550</v>
      </c>
      <c r="C1243" s="915"/>
      <c r="D1243" s="915"/>
      <c r="E1243" s="916"/>
      <c r="F1243" s="749" t="s">
        <v>324</v>
      </c>
      <c r="G1243" s="751"/>
      <c r="H1243" s="85"/>
      <c r="I1243" s="13"/>
      <c r="J1243" s="85"/>
      <c r="K1243" s="13"/>
      <c r="L1243" s="85"/>
      <c r="M1243" s="13"/>
    </row>
    <row r="1244" spans="2:24" ht="30" customHeight="1">
      <c r="B1244" s="914" t="s">
        <v>551</v>
      </c>
      <c r="C1244" s="915"/>
      <c r="D1244" s="915"/>
      <c r="E1244" s="916"/>
      <c r="F1244" s="749" t="s">
        <v>324</v>
      </c>
      <c r="G1244" s="751"/>
      <c r="H1244" s="85"/>
      <c r="I1244" s="13"/>
      <c r="J1244" s="85"/>
      <c r="K1244" s="13"/>
      <c r="L1244" s="85"/>
      <c r="M1244" s="13"/>
    </row>
    <row r="1245" spans="2:24" ht="30" customHeight="1" thickBot="1">
      <c r="B1245" s="911" t="s">
        <v>552</v>
      </c>
      <c r="C1245" s="912"/>
      <c r="D1245" s="912"/>
      <c r="E1245" s="913"/>
      <c r="F1245" s="793" t="s">
        <v>324</v>
      </c>
      <c r="G1245" s="795"/>
      <c r="H1245" s="85"/>
      <c r="I1245" s="13"/>
      <c r="J1245" s="85"/>
      <c r="K1245" s="13"/>
      <c r="L1245" s="85"/>
    </row>
    <row r="1247" spans="2:24" s="239" customFormat="1" ht="20.100000000000001" customHeight="1" thickBot="1">
      <c r="B1247" s="242" t="s">
        <v>553</v>
      </c>
      <c r="F1247" s="240"/>
      <c r="H1247" s="240"/>
      <c r="J1247" s="240"/>
      <c r="L1247" s="240"/>
      <c r="N1247" s="240"/>
      <c r="P1247" s="240"/>
      <c r="R1247" s="240"/>
      <c r="T1247" s="240"/>
      <c r="V1247" s="240"/>
      <c r="X1247" s="240"/>
    </row>
    <row r="1248" spans="2:24" ht="30" customHeight="1">
      <c r="B1248" s="917" t="s">
        <v>554</v>
      </c>
      <c r="C1248" s="918"/>
      <c r="D1248" s="918"/>
      <c r="E1248" s="919"/>
      <c r="F1248" s="824" t="s">
        <v>325</v>
      </c>
      <c r="G1248" s="826"/>
    </row>
    <row r="1249" spans="2:7" ht="30" customHeight="1">
      <c r="B1249" s="914" t="s">
        <v>555</v>
      </c>
      <c r="C1249" s="915"/>
      <c r="D1249" s="915"/>
      <c r="E1249" s="916"/>
      <c r="F1249" s="749" t="s">
        <v>325</v>
      </c>
      <c r="G1249" s="751"/>
    </row>
    <row r="1250" spans="2:7" ht="30" customHeight="1" thickBot="1">
      <c r="B1250" s="911" t="s">
        <v>556</v>
      </c>
      <c r="C1250" s="912"/>
      <c r="D1250" s="912"/>
      <c r="E1250" s="913"/>
      <c r="F1250" s="793" t="s">
        <v>325</v>
      </c>
      <c r="G1250" s="795"/>
    </row>
  </sheetData>
  <mergeCells count="2293">
    <mergeCell ref="B1248:E1248"/>
    <mergeCell ref="F1248:G1248"/>
    <mergeCell ref="B1249:E1249"/>
    <mergeCell ref="F1249:G1249"/>
    <mergeCell ref="B1250:E1250"/>
    <mergeCell ref="F1250:G1250"/>
    <mergeCell ref="B1243:E1243"/>
    <mergeCell ref="F1243:G1243"/>
    <mergeCell ref="B1244:E1244"/>
    <mergeCell ref="F1244:G1244"/>
    <mergeCell ref="B1245:E1245"/>
    <mergeCell ref="F1245:G1245"/>
    <mergeCell ref="B1240:E1240"/>
    <mergeCell ref="F1240:G1240"/>
    <mergeCell ref="B1241:E1241"/>
    <mergeCell ref="F1241:G1241"/>
    <mergeCell ref="B1242:E1242"/>
    <mergeCell ref="F1242:G1242"/>
    <mergeCell ref="B1232:B1234"/>
    <mergeCell ref="C1232:E1232"/>
    <mergeCell ref="C1233:E1233"/>
    <mergeCell ref="C1234:E1234"/>
    <mergeCell ref="B1235:B1236"/>
    <mergeCell ref="C1235:E1235"/>
    <mergeCell ref="C1236:E1236"/>
    <mergeCell ref="R1230:S1230"/>
    <mergeCell ref="C1231:E1231"/>
    <mergeCell ref="F1231:G1231"/>
    <mergeCell ref="H1231:I1231"/>
    <mergeCell ref="J1231:K1231"/>
    <mergeCell ref="L1231:M1231"/>
    <mergeCell ref="N1231:O1231"/>
    <mergeCell ref="P1231:Q1231"/>
    <mergeCell ref="R1231:S1231"/>
    <mergeCell ref="F1230:G1230"/>
    <mergeCell ref="H1230:I1230"/>
    <mergeCell ref="J1230:K1230"/>
    <mergeCell ref="L1230:M1230"/>
    <mergeCell ref="N1230:O1230"/>
    <mergeCell ref="P1230:Q1230"/>
    <mergeCell ref="D1225:G1225"/>
    <mergeCell ref="H1225:K1225"/>
    <mergeCell ref="L1225:O1225"/>
    <mergeCell ref="P1225:V1225"/>
    <mergeCell ref="B1226:X1226"/>
    <mergeCell ref="B1229:B1231"/>
    <mergeCell ref="C1229:E1229"/>
    <mergeCell ref="F1229:M1229"/>
    <mergeCell ref="N1229:S1229"/>
    <mergeCell ref="C1230:E1230"/>
    <mergeCell ref="D1223:G1223"/>
    <mergeCell ref="H1223:K1223"/>
    <mergeCell ref="L1223:O1223"/>
    <mergeCell ref="P1223:V1223"/>
    <mergeCell ref="D1224:G1224"/>
    <mergeCell ref="H1224:K1224"/>
    <mergeCell ref="L1224:O1224"/>
    <mergeCell ref="P1224:V1224"/>
    <mergeCell ref="D1221:G1221"/>
    <mergeCell ref="H1221:K1221"/>
    <mergeCell ref="L1221:O1221"/>
    <mergeCell ref="P1221:V1221"/>
    <mergeCell ref="D1222:G1222"/>
    <mergeCell ref="H1222:K1222"/>
    <mergeCell ref="L1222:O1222"/>
    <mergeCell ref="P1222:V1222"/>
    <mergeCell ref="D1219:G1219"/>
    <mergeCell ref="H1219:K1219"/>
    <mergeCell ref="L1219:O1219"/>
    <mergeCell ref="P1219:V1219"/>
    <mergeCell ref="B1220:B1223"/>
    <mergeCell ref="C1220:C1222"/>
    <mergeCell ref="D1220:G1220"/>
    <mergeCell ref="H1220:K1220"/>
    <mergeCell ref="L1220:O1220"/>
    <mergeCell ref="P1220:V1220"/>
    <mergeCell ref="R1210:U1210"/>
    <mergeCell ref="B1211:U1211"/>
    <mergeCell ref="B1214:AA1214"/>
    <mergeCell ref="B1216:V1216"/>
    <mergeCell ref="B1217:B1218"/>
    <mergeCell ref="C1217:C1218"/>
    <mergeCell ref="D1217:G1218"/>
    <mergeCell ref="H1217:O1218"/>
    <mergeCell ref="P1217:V1218"/>
    <mergeCell ref="B1207:G1210"/>
    <mergeCell ref="H1207:L1207"/>
    <mergeCell ref="M1207:Q1208"/>
    <mergeCell ref="R1207:U1207"/>
    <mergeCell ref="H1208:L1208"/>
    <mergeCell ref="R1208:U1208"/>
    <mergeCell ref="H1209:L1209"/>
    <mergeCell ref="M1209:Q1210"/>
    <mergeCell ref="R1209:U1209"/>
    <mergeCell ref="H1210:L1210"/>
    <mergeCell ref="B1205:G1206"/>
    <mergeCell ref="H1205:L1206"/>
    <mergeCell ref="M1205:Q1205"/>
    <mergeCell ref="R1205:U1205"/>
    <mergeCell ref="M1206:Q1206"/>
    <mergeCell ref="R1206:U1206"/>
    <mergeCell ref="H1202:L1202"/>
    <mergeCell ref="M1202:Q1203"/>
    <mergeCell ref="R1202:U1202"/>
    <mergeCell ref="H1203:L1203"/>
    <mergeCell ref="R1203:U1203"/>
    <mergeCell ref="H1204:L1204"/>
    <mergeCell ref="M1204:Q1204"/>
    <mergeCell ref="R1204:U1204"/>
    <mergeCell ref="M1198:Q1198"/>
    <mergeCell ref="R1198:U1198"/>
    <mergeCell ref="H1199:L1199"/>
    <mergeCell ref="M1199:Q1201"/>
    <mergeCell ref="R1199:U1199"/>
    <mergeCell ref="H1200:L1201"/>
    <mergeCell ref="R1200:U1200"/>
    <mergeCell ref="R1201:U1201"/>
    <mergeCell ref="B1195:G1204"/>
    <mergeCell ref="H1195:L1195"/>
    <mergeCell ref="M1195:Q1196"/>
    <mergeCell ref="R1195:U1195"/>
    <mergeCell ref="H1196:L1196"/>
    <mergeCell ref="R1196:U1196"/>
    <mergeCell ref="H1197:L1197"/>
    <mergeCell ref="M1197:Q1197"/>
    <mergeCell ref="R1197:U1197"/>
    <mergeCell ref="H1198:L1198"/>
    <mergeCell ref="B1193:U1193"/>
    <mergeCell ref="B1194:G1194"/>
    <mergeCell ref="H1194:L1194"/>
    <mergeCell ref="M1194:U1194"/>
    <mergeCell ref="H1187:L1187"/>
    <mergeCell ref="R1187:U1187"/>
    <mergeCell ref="H1188:L1188"/>
    <mergeCell ref="M1188:Q1188"/>
    <mergeCell ref="R1188:U1188"/>
    <mergeCell ref="H1189:L1189"/>
    <mergeCell ref="M1189:Q1189"/>
    <mergeCell ref="R1189:U1189"/>
    <mergeCell ref="R1182:U1182"/>
    <mergeCell ref="H1183:L1183"/>
    <mergeCell ref="R1183:U1183"/>
    <mergeCell ref="H1184:L1184"/>
    <mergeCell ref="M1184:Q1187"/>
    <mergeCell ref="R1184:U1184"/>
    <mergeCell ref="H1185:L1185"/>
    <mergeCell ref="R1185:U1185"/>
    <mergeCell ref="H1186:L1186"/>
    <mergeCell ref="R1186:U1186"/>
    <mergeCell ref="M1177:Q1179"/>
    <mergeCell ref="R1177:U1177"/>
    <mergeCell ref="H1178:L1179"/>
    <mergeCell ref="R1178:U1178"/>
    <mergeCell ref="R1179:U1179"/>
    <mergeCell ref="H1180:L1181"/>
    <mergeCell ref="M1180:Q1183"/>
    <mergeCell ref="R1180:U1180"/>
    <mergeCell ref="R1181:U1181"/>
    <mergeCell ref="H1182:L1182"/>
    <mergeCell ref="H1174:L1174"/>
    <mergeCell ref="M1174:Q1174"/>
    <mergeCell ref="R1174:U1174"/>
    <mergeCell ref="B1175:G1190"/>
    <mergeCell ref="H1175:L1175"/>
    <mergeCell ref="M1175:Q1176"/>
    <mergeCell ref="R1175:U1175"/>
    <mergeCell ref="H1176:L1176"/>
    <mergeCell ref="R1176:U1176"/>
    <mergeCell ref="H1177:L1177"/>
    <mergeCell ref="H1190:L1190"/>
    <mergeCell ref="M1190:Q1190"/>
    <mergeCell ref="R1190:U1190"/>
    <mergeCell ref="M1171:Q1172"/>
    <mergeCell ref="R1171:U1171"/>
    <mergeCell ref="H1172:L1172"/>
    <mergeCell ref="R1172:U1172"/>
    <mergeCell ref="H1173:L1173"/>
    <mergeCell ref="M1173:Q1173"/>
    <mergeCell ref="R1173:U1173"/>
    <mergeCell ref="B1168:G1174"/>
    <mergeCell ref="H1168:L1168"/>
    <mergeCell ref="M1168:Q1169"/>
    <mergeCell ref="R1168:U1168"/>
    <mergeCell ref="H1169:L1169"/>
    <mergeCell ref="R1169:U1169"/>
    <mergeCell ref="H1170:L1170"/>
    <mergeCell ref="M1170:Q1170"/>
    <mergeCell ref="R1170:U1170"/>
    <mergeCell ref="H1171:L1171"/>
    <mergeCell ref="R1152:U1152"/>
    <mergeCell ref="H1153:L1153"/>
    <mergeCell ref="R1153:U1153"/>
    <mergeCell ref="H1154:L1154"/>
    <mergeCell ref="R1154:U1154"/>
    <mergeCell ref="H1165:L1165"/>
    <mergeCell ref="M1165:Q1166"/>
    <mergeCell ref="R1165:U1165"/>
    <mergeCell ref="H1166:L1166"/>
    <mergeCell ref="R1166:U1166"/>
    <mergeCell ref="R1167:U1167"/>
    <mergeCell ref="H1162:L1162"/>
    <mergeCell ref="M1162:Q1162"/>
    <mergeCell ref="R1162:U1162"/>
    <mergeCell ref="H1163:L1163"/>
    <mergeCell ref="M1163:Q1164"/>
    <mergeCell ref="R1163:U1163"/>
    <mergeCell ref="H1164:L1164"/>
    <mergeCell ref="R1164:U1164"/>
    <mergeCell ref="H1160:L1160"/>
    <mergeCell ref="M1160:Q1160"/>
    <mergeCell ref="R1160:U1160"/>
    <mergeCell ref="H1161:L1161"/>
    <mergeCell ref="M1161:Q1161"/>
    <mergeCell ref="R1161:U1161"/>
    <mergeCell ref="R1148:U1148"/>
    <mergeCell ref="H1149:L1149"/>
    <mergeCell ref="R1149:U1149"/>
    <mergeCell ref="H1150:L1150"/>
    <mergeCell ref="R1150:U1150"/>
    <mergeCell ref="H1151:L1151"/>
    <mergeCell ref="R1151:U1151"/>
    <mergeCell ref="B1142:AA1142"/>
    <mergeCell ref="B1145:U1145"/>
    <mergeCell ref="B1146:G1146"/>
    <mergeCell ref="H1146:L1146"/>
    <mergeCell ref="M1146:U1146"/>
    <mergeCell ref="B1147:G1167"/>
    <mergeCell ref="H1147:L1147"/>
    <mergeCell ref="M1147:Q1154"/>
    <mergeCell ref="R1147:U1147"/>
    <mergeCell ref="H1148:L1148"/>
    <mergeCell ref="H1158:L1158"/>
    <mergeCell ref="M1158:Q1158"/>
    <mergeCell ref="R1158:U1158"/>
    <mergeCell ref="H1159:L1159"/>
    <mergeCell ref="M1159:Q1159"/>
    <mergeCell ref="R1159:U1159"/>
    <mergeCell ref="H1155:L1155"/>
    <mergeCell ref="M1155:Q1156"/>
    <mergeCell ref="R1155:U1155"/>
    <mergeCell ref="H1156:L1156"/>
    <mergeCell ref="R1156:U1156"/>
    <mergeCell ref="H1157:L1157"/>
    <mergeCell ref="M1157:Q1157"/>
    <mergeCell ref="R1157:U1157"/>
    <mergeCell ref="H1152:L1152"/>
    <mergeCell ref="B1139:U1139"/>
    <mergeCell ref="B1131:U1131"/>
    <mergeCell ref="B1133:U1133"/>
    <mergeCell ref="B1134:G1134"/>
    <mergeCell ref="H1134:L1134"/>
    <mergeCell ref="M1134:U1134"/>
    <mergeCell ref="B1135:G1138"/>
    <mergeCell ref="H1135:L1135"/>
    <mergeCell ref="M1135:Q1138"/>
    <mergeCell ref="R1135:U1135"/>
    <mergeCell ref="H1136:L1136"/>
    <mergeCell ref="B1128:G1128"/>
    <mergeCell ref="H1128:L1128"/>
    <mergeCell ref="M1128:Q1128"/>
    <mergeCell ref="R1128:U1128"/>
    <mergeCell ref="B1129:G1130"/>
    <mergeCell ref="H1129:L1129"/>
    <mergeCell ref="M1129:Q1130"/>
    <mergeCell ref="R1129:U1129"/>
    <mergeCell ref="H1130:L1130"/>
    <mergeCell ref="R1130:U1130"/>
    <mergeCell ref="R1122:U1122"/>
    <mergeCell ref="R1123:U1123"/>
    <mergeCell ref="M1124:Q1125"/>
    <mergeCell ref="R1124:U1124"/>
    <mergeCell ref="R1125:U1125"/>
    <mergeCell ref="H1119:L1119"/>
    <mergeCell ref="M1119:Q1119"/>
    <mergeCell ref="R1119:U1119"/>
    <mergeCell ref="H1120:L1121"/>
    <mergeCell ref="M1120:Q1121"/>
    <mergeCell ref="R1120:U1120"/>
    <mergeCell ref="R1121:U1121"/>
    <mergeCell ref="R1136:U1136"/>
    <mergeCell ref="H1137:L1137"/>
    <mergeCell ref="R1137:U1137"/>
    <mergeCell ref="H1138:L1138"/>
    <mergeCell ref="R1138:U1138"/>
    <mergeCell ref="R1116:U1116"/>
    <mergeCell ref="H1117:L1118"/>
    <mergeCell ref="M1117:Q1117"/>
    <mergeCell ref="R1117:U1117"/>
    <mergeCell ref="M1118:Q1118"/>
    <mergeCell ref="R1118:U1118"/>
    <mergeCell ref="B1113:U1113"/>
    <mergeCell ref="B1114:G1114"/>
    <mergeCell ref="H1114:L1114"/>
    <mergeCell ref="M1114:U1114"/>
    <mergeCell ref="B1115:G1127"/>
    <mergeCell ref="H1115:L1115"/>
    <mergeCell ref="M1115:Q1115"/>
    <mergeCell ref="R1115:U1115"/>
    <mergeCell ref="H1116:L1116"/>
    <mergeCell ref="M1116:Q1116"/>
    <mergeCell ref="B1109:G1109"/>
    <mergeCell ref="H1109:L1109"/>
    <mergeCell ref="M1109:Q1109"/>
    <mergeCell ref="R1109:U1109"/>
    <mergeCell ref="B1110:G1110"/>
    <mergeCell ref="H1110:L1110"/>
    <mergeCell ref="M1110:Q1110"/>
    <mergeCell ref="R1110:U1110"/>
    <mergeCell ref="H1126:L1126"/>
    <mergeCell ref="M1126:Q1126"/>
    <mergeCell ref="R1126:U1126"/>
    <mergeCell ref="H1127:L1127"/>
    <mergeCell ref="M1127:Q1127"/>
    <mergeCell ref="R1127:U1127"/>
    <mergeCell ref="H1122:L1125"/>
    <mergeCell ref="M1122:Q1123"/>
    <mergeCell ref="B1107:G1107"/>
    <mergeCell ref="H1107:L1107"/>
    <mergeCell ref="M1107:Q1107"/>
    <mergeCell ref="R1107:U1107"/>
    <mergeCell ref="B1108:G1108"/>
    <mergeCell ref="M1108:Q1108"/>
    <mergeCell ref="R1108:U1108"/>
    <mergeCell ref="B1104:U1104"/>
    <mergeCell ref="B1105:G1105"/>
    <mergeCell ref="H1105:L1105"/>
    <mergeCell ref="M1105:U1105"/>
    <mergeCell ref="B1106:G1106"/>
    <mergeCell ref="H1106:L1106"/>
    <mergeCell ref="M1106:Q1106"/>
    <mergeCell ref="R1106:U1106"/>
    <mergeCell ref="B1099:G1099"/>
    <mergeCell ref="H1099:L1099"/>
    <mergeCell ref="M1099:Q1099"/>
    <mergeCell ref="R1099:U1099"/>
    <mergeCell ref="B1100:G1101"/>
    <mergeCell ref="H1100:L1100"/>
    <mergeCell ref="M1100:Q1101"/>
    <mergeCell ref="R1100:U1100"/>
    <mergeCell ref="H1101:L1101"/>
    <mergeCell ref="R1101:U1101"/>
    <mergeCell ref="B1096:G1096"/>
    <mergeCell ref="H1096:L1096"/>
    <mergeCell ref="M1096:Q1096"/>
    <mergeCell ref="R1096:U1096"/>
    <mergeCell ref="B1097:G1098"/>
    <mergeCell ref="H1097:L1097"/>
    <mergeCell ref="M1097:Q1098"/>
    <mergeCell ref="R1097:U1097"/>
    <mergeCell ref="H1098:L1098"/>
    <mergeCell ref="R1098:U1098"/>
    <mergeCell ref="B1093:G1093"/>
    <mergeCell ref="H1093:L1093"/>
    <mergeCell ref="M1093:Q1093"/>
    <mergeCell ref="R1093:U1093"/>
    <mergeCell ref="B1094:G1095"/>
    <mergeCell ref="H1094:L1094"/>
    <mergeCell ref="M1094:Q1095"/>
    <mergeCell ref="R1094:U1094"/>
    <mergeCell ref="H1095:L1095"/>
    <mergeCell ref="R1095:U1095"/>
    <mergeCell ref="B1091:G1091"/>
    <mergeCell ref="H1091:L1091"/>
    <mergeCell ref="M1091:Q1091"/>
    <mergeCell ref="R1091:U1091"/>
    <mergeCell ref="B1092:G1092"/>
    <mergeCell ref="H1092:L1092"/>
    <mergeCell ref="M1092:Q1092"/>
    <mergeCell ref="R1092:U1092"/>
    <mergeCell ref="B1083:U1083"/>
    <mergeCell ref="B1086:AA1086"/>
    <mergeCell ref="B1089:U1089"/>
    <mergeCell ref="B1090:G1090"/>
    <mergeCell ref="H1090:L1090"/>
    <mergeCell ref="M1090:U1090"/>
    <mergeCell ref="B1080:G1080"/>
    <mergeCell ref="H1080:L1080"/>
    <mergeCell ref="M1080:Q1080"/>
    <mergeCell ref="R1080:U1080"/>
    <mergeCell ref="B1081:G1082"/>
    <mergeCell ref="H1081:L1081"/>
    <mergeCell ref="M1081:Q1082"/>
    <mergeCell ref="R1081:U1081"/>
    <mergeCell ref="H1082:L1082"/>
    <mergeCell ref="R1082:U1082"/>
    <mergeCell ref="B1078:G1079"/>
    <mergeCell ref="H1078:L1078"/>
    <mergeCell ref="M1078:Q1079"/>
    <mergeCell ref="R1078:U1078"/>
    <mergeCell ref="H1079:L1079"/>
    <mergeCell ref="R1079:U1079"/>
    <mergeCell ref="B1076:G1076"/>
    <mergeCell ref="H1076:L1076"/>
    <mergeCell ref="M1076:Q1076"/>
    <mergeCell ref="R1076:U1076"/>
    <mergeCell ref="B1077:G1077"/>
    <mergeCell ref="H1077:L1077"/>
    <mergeCell ref="M1077:Q1077"/>
    <mergeCell ref="R1077:U1077"/>
    <mergeCell ref="B1074:G1075"/>
    <mergeCell ref="H1074:L1074"/>
    <mergeCell ref="M1074:Q1075"/>
    <mergeCell ref="R1074:U1074"/>
    <mergeCell ref="H1075:L1075"/>
    <mergeCell ref="R1075:U1075"/>
    <mergeCell ref="B1071:G1071"/>
    <mergeCell ref="H1071:L1071"/>
    <mergeCell ref="M1071:U1071"/>
    <mergeCell ref="B1072:G1073"/>
    <mergeCell ref="H1072:L1072"/>
    <mergeCell ref="M1072:Q1073"/>
    <mergeCell ref="R1072:U1072"/>
    <mergeCell ref="H1073:L1073"/>
    <mergeCell ref="R1073:U1073"/>
    <mergeCell ref="B1067:G1067"/>
    <mergeCell ref="H1067:L1067"/>
    <mergeCell ref="M1067:Q1067"/>
    <mergeCell ref="R1067:U1067"/>
    <mergeCell ref="B1068:W1068"/>
    <mergeCell ref="B1070:U1070"/>
    <mergeCell ref="B1065:G1066"/>
    <mergeCell ref="H1065:L1065"/>
    <mergeCell ref="M1065:Q1066"/>
    <mergeCell ref="R1065:U1065"/>
    <mergeCell ref="H1066:L1066"/>
    <mergeCell ref="R1066:U1066"/>
    <mergeCell ref="B1063:G1064"/>
    <mergeCell ref="H1063:L1063"/>
    <mergeCell ref="M1063:Q1064"/>
    <mergeCell ref="R1063:U1063"/>
    <mergeCell ref="H1064:L1064"/>
    <mergeCell ref="R1064:U1064"/>
    <mergeCell ref="R1060:U1060"/>
    <mergeCell ref="B1061:G1061"/>
    <mergeCell ref="H1061:L1061"/>
    <mergeCell ref="M1061:Q1061"/>
    <mergeCell ref="R1061:U1061"/>
    <mergeCell ref="B1062:G1062"/>
    <mergeCell ref="H1062:L1062"/>
    <mergeCell ref="M1062:Q1062"/>
    <mergeCell ref="R1062:U1062"/>
    <mergeCell ref="B1057:U1057"/>
    <mergeCell ref="B1058:G1058"/>
    <mergeCell ref="H1058:L1058"/>
    <mergeCell ref="M1058:U1058"/>
    <mergeCell ref="B1059:G1060"/>
    <mergeCell ref="H1059:L1059"/>
    <mergeCell ref="M1059:Q1059"/>
    <mergeCell ref="R1059:U1059"/>
    <mergeCell ref="H1060:L1060"/>
    <mergeCell ref="M1060:Q1060"/>
    <mergeCell ref="B1052:G1054"/>
    <mergeCell ref="H1052:L1052"/>
    <mergeCell ref="M1052:Q1053"/>
    <mergeCell ref="R1052:U1052"/>
    <mergeCell ref="H1053:L1053"/>
    <mergeCell ref="R1053:U1053"/>
    <mergeCell ref="H1054:L1054"/>
    <mergeCell ref="M1054:Q1054"/>
    <mergeCell ref="R1054:U1054"/>
    <mergeCell ref="B1050:G1051"/>
    <mergeCell ref="H1050:L1050"/>
    <mergeCell ref="M1050:Q1051"/>
    <mergeCell ref="R1050:U1050"/>
    <mergeCell ref="H1051:L1051"/>
    <mergeCell ref="R1051:U1051"/>
    <mergeCell ref="B1048:G1049"/>
    <mergeCell ref="H1048:L1048"/>
    <mergeCell ref="M1048:Q1049"/>
    <mergeCell ref="R1048:U1048"/>
    <mergeCell ref="H1049:L1049"/>
    <mergeCell ref="R1049:U1049"/>
    <mergeCell ref="B1046:G1047"/>
    <mergeCell ref="H1046:L1046"/>
    <mergeCell ref="M1046:Q1047"/>
    <mergeCell ref="R1046:U1046"/>
    <mergeCell ref="H1047:L1047"/>
    <mergeCell ref="R1047:U1047"/>
    <mergeCell ref="B1043:G1043"/>
    <mergeCell ref="H1043:L1043"/>
    <mergeCell ref="M1043:Q1043"/>
    <mergeCell ref="R1043:U1043"/>
    <mergeCell ref="B1044:G1045"/>
    <mergeCell ref="H1044:L1044"/>
    <mergeCell ref="M1044:Q1045"/>
    <mergeCell ref="R1044:U1044"/>
    <mergeCell ref="H1045:L1045"/>
    <mergeCell ref="R1045:U1045"/>
    <mergeCell ref="B1041:G1042"/>
    <mergeCell ref="H1041:L1041"/>
    <mergeCell ref="M1041:Q1042"/>
    <mergeCell ref="R1041:U1041"/>
    <mergeCell ref="H1042:L1042"/>
    <mergeCell ref="R1042:U1042"/>
    <mergeCell ref="B1039:G1039"/>
    <mergeCell ref="H1039:L1039"/>
    <mergeCell ref="M1039:Q1039"/>
    <mergeCell ref="R1039:U1039"/>
    <mergeCell ref="B1040:G1040"/>
    <mergeCell ref="H1040:L1040"/>
    <mergeCell ref="M1040:Q1040"/>
    <mergeCell ref="R1040:U1040"/>
    <mergeCell ref="B1037:G1037"/>
    <mergeCell ref="H1037:L1037"/>
    <mergeCell ref="M1037:Q1037"/>
    <mergeCell ref="R1037:U1037"/>
    <mergeCell ref="B1038:G1038"/>
    <mergeCell ref="H1038:L1038"/>
    <mergeCell ref="M1038:Q1038"/>
    <mergeCell ref="R1038:U1038"/>
    <mergeCell ref="B1029:U1029"/>
    <mergeCell ref="B1032:AA1032"/>
    <mergeCell ref="B1035:U1035"/>
    <mergeCell ref="B1036:G1036"/>
    <mergeCell ref="H1036:L1036"/>
    <mergeCell ref="M1036:U1036"/>
    <mergeCell ref="B1027:G1028"/>
    <mergeCell ref="H1027:L1027"/>
    <mergeCell ref="M1027:Q1028"/>
    <mergeCell ref="R1027:U1027"/>
    <mergeCell ref="H1028:L1028"/>
    <mergeCell ref="R1028:U1028"/>
    <mergeCell ref="B1025:G1026"/>
    <mergeCell ref="H1025:L1025"/>
    <mergeCell ref="M1025:Q1026"/>
    <mergeCell ref="R1025:U1025"/>
    <mergeCell ref="H1026:L1026"/>
    <mergeCell ref="R1026:U1026"/>
    <mergeCell ref="B1023:G1024"/>
    <mergeCell ref="H1023:L1023"/>
    <mergeCell ref="M1023:Q1024"/>
    <mergeCell ref="R1023:U1023"/>
    <mergeCell ref="H1024:L1024"/>
    <mergeCell ref="R1024:U1024"/>
    <mergeCell ref="H1020:L1020"/>
    <mergeCell ref="M1020:Q1020"/>
    <mergeCell ref="R1020:U1020"/>
    <mergeCell ref="B1021:G1022"/>
    <mergeCell ref="H1021:L1021"/>
    <mergeCell ref="M1021:Q1021"/>
    <mergeCell ref="R1021:U1021"/>
    <mergeCell ref="H1022:L1022"/>
    <mergeCell ref="M1022:Q1022"/>
    <mergeCell ref="R1022:U1022"/>
    <mergeCell ref="B1018:G1019"/>
    <mergeCell ref="H1018:L1018"/>
    <mergeCell ref="M1018:Q1018"/>
    <mergeCell ref="R1018:U1018"/>
    <mergeCell ref="H1019:L1019"/>
    <mergeCell ref="M1019:Q1019"/>
    <mergeCell ref="R1019:U1019"/>
    <mergeCell ref="B1016:G1017"/>
    <mergeCell ref="H1016:L1016"/>
    <mergeCell ref="M1016:Q1016"/>
    <mergeCell ref="R1016:U1016"/>
    <mergeCell ref="H1017:L1017"/>
    <mergeCell ref="M1017:Q1017"/>
    <mergeCell ref="R1017:U1017"/>
    <mergeCell ref="B1014:G1014"/>
    <mergeCell ref="H1014:L1014"/>
    <mergeCell ref="M1014:Q1014"/>
    <mergeCell ref="R1014:U1014"/>
    <mergeCell ref="B1015:G1015"/>
    <mergeCell ref="H1015:L1015"/>
    <mergeCell ref="M1015:Q1015"/>
    <mergeCell ref="R1015:U1015"/>
    <mergeCell ref="B1012:G1013"/>
    <mergeCell ref="H1012:L1012"/>
    <mergeCell ref="M1012:Q1012"/>
    <mergeCell ref="R1012:U1012"/>
    <mergeCell ref="H1013:L1013"/>
    <mergeCell ref="M1013:Q1013"/>
    <mergeCell ref="R1013:U1013"/>
    <mergeCell ref="B1010:G1011"/>
    <mergeCell ref="H1010:L1010"/>
    <mergeCell ref="M1010:Q1011"/>
    <mergeCell ref="R1010:U1010"/>
    <mergeCell ref="H1011:L1011"/>
    <mergeCell ref="R1011:U1011"/>
    <mergeCell ref="B1008:G1008"/>
    <mergeCell ref="H1008:L1008"/>
    <mergeCell ref="M1008:Q1008"/>
    <mergeCell ref="R1008:U1008"/>
    <mergeCell ref="B1009:G1009"/>
    <mergeCell ref="H1009:L1009"/>
    <mergeCell ref="M1009:Q1009"/>
    <mergeCell ref="R1009:U1009"/>
    <mergeCell ref="B1006:G1006"/>
    <mergeCell ref="H1006:L1006"/>
    <mergeCell ref="M1006:Q1006"/>
    <mergeCell ref="R1006:U1006"/>
    <mergeCell ref="B1007:G1007"/>
    <mergeCell ref="H1007:L1007"/>
    <mergeCell ref="M1007:Q1007"/>
    <mergeCell ref="R1007:U1007"/>
    <mergeCell ref="M1004:Q1004"/>
    <mergeCell ref="R1004:U1004"/>
    <mergeCell ref="B1005:G1005"/>
    <mergeCell ref="H1005:L1005"/>
    <mergeCell ref="M1005:Q1005"/>
    <mergeCell ref="R1005:U1005"/>
    <mergeCell ref="R1001:U1001"/>
    <mergeCell ref="B1002:G1002"/>
    <mergeCell ref="H1002:L1002"/>
    <mergeCell ref="M1002:Q1002"/>
    <mergeCell ref="R1002:U1002"/>
    <mergeCell ref="B1003:G1004"/>
    <mergeCell ref="H1003:L1003"/>
    <mergeCell ref="M1003:Q1003"/>
    <mergeCell ref="R1003:U1003"/>
    <mergeCell ref="H1004:L1004"/>
    <mergeCell ref="B999:G999"/>
    <mergeCell ref="H999:L999"/>
    <mergeCell ref="M999:Q999"/>
    <mergeCell ref="R999:U999"/>
    <mergeCell ref="B1000:G1001"/>
    <mergeCell ref="H1000:L1000"/>
    <mergeCell ref="M1000:Q1000"/>
    <mergeCell ref="R1000:U1000"/>
    <mergeCell ref="H1001:L1001"/>
    <mergeCell ref="M1001:Q1001"/>
    <mergeCell ref="B997:G998"/>
    <mergeCell ref="H997:L997"/>
    <mergeCell ref="M997:Q998"/>
    <mergeCell ref="R997:U997"/>
    <mergeCell ref="H998:L998"/>
    <mergeCell ref="R998:U998"/>
    <mergeCell ref="B995:G995"/>
    <mergeCell ref="H995:L995"/>
    <mergeCell ref="M995:Q995"/>
    <mergeCell ref="R995:U995"/>
    <mergeCell ref="B996:G996"/>
    <mergeCell ref="H996:L996"/>
    <mergeCell ref="M996:Q996"/>
    <mergeCell ref="R996:U996"/>
    <mergeCell ref="B992:G992"/>
    <mergeCell ref="H992:L992"/>
    <mergeCell ref="M992:Q992"/>
    <mergeCell ref="R992:U992"/>
    <mergeCell ref="B993:G994"/>
    <mergeCell ref="H993:L993"/>
    <mergeCell ref="M993:Q994"/>
    <mergeCell ref="R993:U993"/>
    <mergeCell ref="H994:L994"/>
    <mergeCell ref="R994:U994"/>
    <mergeCell ref="B984:U984"/>
    <mergeCell ref="B987:AA987"/>
    <mergeCell ref="B990:U990"/>
    <mergeCell ref="B991:G991"/>
    <mergeCell ref="H991:L991"/>
    <mergeCell ref="M991:U991"/>
    <mergeCell ref="Y981:AB981"/>
    <mergeCell ref="H982:L982"/>
    <mergeCell ref="M982:Q982"/>
    <mergeCell ref="R982:U982"/>
    <mergeCell ref="H983:L983"/>
    <mergeCell ref="M983:Q983"/>
    <mergeCell ref="R983:U983"/>
    <mergeCell ref="B980:G981"/>
    <mergeCell ref="H980:L981"/>
    <mergeCell ref="M980:Q980"/>
    <mergeCell ref="R980:U980"/>
    <mergeCell ref="M981:Q981"/>
    <mergeCell ref="R981:U981"/>
    <mergeCell ref="B978:G979"/>
    <mergeCell ref="H978:L978"/>
    <mergeCell ref="M978:Q979"/>
    <mergeCell ref="R978:U978"/>
    <mergeCell ref="H979:L979"/>
    <mergeCell ref="R979:U979"/>
    <mergeCell ref="H976:L976"/>
    <mergeCell ref="M976:Q976"/>
    <mergeCell ref="R976:U976"/>
    <mergeCell ref="H977:L977"/>
    <mergeCell ref="M977:Q977"/>
    <mergeCell ref="R977:U977"/>
    <mergeCell ref="H974:L974"/>
    <mergeCell ref="M974:Q974"/>
    <mergeCell ref="R974:U974"/>
    <mergeCell ref="H975:L975"/>
    <mergeCell ref="M975:Q975"/>
    <mergeCell ref="R975:U975"/>
    <mergeCell ref="H972:L972"/>
    <mergeCell ref="M972:Q972"/>
    <mergeCell ref="R972:U972"/>
    <mergeCell ref="H973:L973"/>
    <mergeCell ref="M973:Q973"/>
    <mergeCell ref="R973:U973"/>
    <mergeCell ref="H968:L968"/>
    <mergeCell ref="M968:Q968"/>
    <mergeCell ref="R968:U968"/>
    <mergeCell ref="B970:U970"/>
    <mergeCell ref="B971:G971"/>
    <mergeCell ref="H971:L971"/>
    <mergeCell ref="M971:U971"/>
    <mergeCell ref="B965:G966"/>
    <mergeCell ref="M965:Q966"/>
    <mergeCell ref="R965:U965"/>
    <mergeCell ref="R966:U966"/>
    <mergeCell ref="B967:G967"/>
    <mergeCell ref="H967:L967"/>
    <mergeCell ref="M967:Q967"/>
    <mergeCell ref="R967:U967"/>
    <mergeCell ref="B963:G964"/>
    <mergeCell ref="H963:L964"/>
    <mergeCell ref="M963:Q963"/>
    <mergeCell ref="R963:U963"/>
    <mergeCell ref="M964:Q964"/>
    <mergeCell ref="R964:U964"/>
    <mergeCell ref="B960:G961"/>
    <mergeCell ref="H960:L961"/>
    <mergeCell ref="M960:Q961"/>
    <mergeCell ref="R960:U960"/>
    <mergeCell ref="R961:U961"/>
    <mergeCell ref="H962:L962"/>
    <mergeCell ref="M962:Q962"/>
    <mergeCell ref="R962:U962"/>
    <mergeCell ref="B958:G958"/>
    <mergeCell ref="H958:L958"/>
    <mergeCell ref="M958:Q958"/>
    <mergeCell ref="R958:U958"/>
    <mergeCell ref="B959:G959"/>
    <mergeCell ref="H959:L959"/>
    <mergeCell ref="M959:Q959"/>
    <mergeCell ref="R959:U959"/>
    <mergeCell ref="B956:G957"/>
    <mergeCell ref="H956:L956"/>
    <mergeCell ref="M956:Q957"/>
    <mergeCell ref="R956:U956"/>
    <mergeCell ref="H957:L957"/>
    <mergeCell ref="R957:U957"/>
    <mergeCell ref="B954:G955"/>
    <mergeCell ref="H954:L954"/>
    <mergeCell ref="M954:Q955"/>
    <mergeCell ref="R954:U954"/>
    <mergeCell ref="H955:L955"/>
    <mergeCell ref="R955:U955"/>
    <mergeCell ref="B952:G953"/>
    <mergeCell ref="H952:L952"/>
    <mergeCell ref="M952:Q953"/>
    <mergeCell ref="R952:U952"/>
    <mergeCell ref="H953:L953"/>
    <mergeCell ref="R953:U953"/>
    <mergeCell ref="B944:U944"/>
    <mergeCell ref="B947:AA947"/>
    <mergeCell ref="B950:U950"/>
    <mergeCell ref="B951:G951"/>
    <mergeCell ref="H951:L951"/>
    <mergeCell ref="M951:U951"/>
    <mergeCell ref="B942:G942"/>
    <mergeCell ref="H942:L942"/>
    <mergeCell ref="M942:Q942"/>
    <mergeCell ref="R942:U942"/>
    <mergeCell ref="B943:G943"/>
    <mergeCell ref="H943:L943"/>
    <mergeCell ref="M943:Q943"/>
    <mergeCell ref="R943:U943"/>
    <mergeCell ref="B940:G941"/>
    <mergeCell ref="H940:L940"/>
    <mergeCell ref="M940:Q941"/>
    <mergeCell ref="R940:U940"/>
    <mergeCell ref="H941:L941"/>
    <mergeCell ref="R941:U941"/>
    <mergeCell ref="B937:G937"/>
    <mergeCell ref="H937:L937"/>
    <mergeCell ref="M937:Q937"/>
    <mergeCell ref="R937:U937"/>
    <mergeCell ref="B938:G939"/>
    <mergeCell ref="H938:L938"/>
    <mergeCell ref="M938:Q939"/>
    <mergeCell ref="R938:U938"/>
    <mergeCell ref="H939:L939"/>
    <mergeCell ref="R939:U939"/>
    <mergeCell ref="B935:G935"/>
    <mergeCell ref="H935:L935"/>
    <mergeCell ref="M935:Q935"/>
    <mergeCell ref="R935:U935"/>
    <mergeCell ref="B936:G936"/>
    <mergeCell ref="H936:L936"/>
    <mergeCell ref="M936:Q936"/>
    <mergeCell ref="R936:U936"/>
    <mergeCell ref="B930:G930"/>
    <mergeCell ref="H930:L930"/>
    <mergeCell ref="M930:Q930"/>
    <mergeCell ref="R930:U930"/>
    <mergeCell ref="B933:U933"/>
    <mergeCell ref="B934:G934"/>
    <mergeCell ref="H934:L934"/>
    <mergeCell ref="M934:U934"/>
    <mergeCell ref="B928:G929"/>
    <mergeCell ref="H928:L928"/>
    <mergeCell ref="M928:Q928"/>
    <mergeCell ref="R928:U928"/>
    <mergeCell ref="H929:L929"/>
    <mergeCell ref="M929:Q929"/>
    <mergeCell ref="R929:U929"/>
    <mergeCell ref="B926:G927"/>
    <mergeCell ref="H926:L926"/>
    <mergeCell ref="M926:Q927"/>
    <mergeCell ref="R926:U926"/>
    <mergeCell ref="H927:L927"/>
    <mergeCell ref="R927:U927"/>
    <mergeCell ref="R923:U923"/>
    <mergeCell ref="B924:G925"/>
    <mergeCell ref="H924:L924"/>
    <mergeCell ref="M924:Q925"/>
    <mergeCell ref="R924:U924"/>
    <mergeCell ref="H925:L925"/>
    <mergeCell ref="R925:U925"/>
    <mergeCell ref="B920:G920"/>
    <mergeCell ref="M920:Q920"/>
    <mergeCell ref="R920:U920"/>
    <mergeCell ref="B921:G923"/>
    <mergeCell ref="H921:L921"/>
    <mergeCell ref="M921:Q923"/>
    <mergeCell ref="R921:U921"/>
    <mergeCell ref="H922:L922"/>
    <mergeCell ref="R922:U922"/>
    <mergeCell ref="H923:L923"/>
    <mergeCell ref="B918:G919"/>
    <mergeCell ref="H918:L918"/>
    <mergeCell ref="M918:Q919"/>
    <mergeCell ref="R918:U918"/>
    <mergeCell ref="H919:L919"/>
    <mergeCell ref="R919:U919"/>
    <mergeCell ref="B915:G917"/>
    <mergeCell ref="H915:L916"/>
    <mergeCell ref="M915:Q915"/>
    <mergeCell ref="R915:U915"/>
    <mergeCell ref="M916:Q916"/>
    <mergeCell ref="R916:U916"/>
    <mergeCell ref="H917:L917"/>
    <mergeCell ref="M917:Q917"/>
    <mergeCell ref="R917:U917"/>
    <mergeCell ref="B912:G912"/>
    <mergeCell ref="M912:Q912"/>
    <mergeCell ref="R912:U912"/>
    <mergeCell ref="B913:G914"/>
    <mergeCell ref="H913:L913"/>
    <mergeCell ref="M913:Q914"/>
    <mergeCell ref="R913:U913"/>
    <mergeCell ref="H914:L914"/>
    <mergeCell ref="R914:U914"/>
    <mergeCell ref="B909:G909"/>
    <mergeCell ref="H909:L909"/>
    <mergeCell ref="M909:Q909"/>
    <mergeCell ref="R909:U909"/>
    <mergeCell ref="B910:G911"/>
    <mergeCell ref="H910:L910"/>
    <mergeCell ref="M910:Q911"/>
    <mergeCell ref="R910:U910"/>
    <mergeCell ref="H911:L911"/>
    <mergeCell ref="R911:U911"/>
    <mergeCell ref="B905:U905"/>
    <mergeCell ref="B906:G906"/>
    <mergeCell ref="H906:L906"/>
    <mergeCell ref="M906:U906"/>
    <mergeCell ref="B907:G908"/>
    <mergeCell ref="H907:L907"/>
    <mergeCell ref="M907:Q908"/>
    <mergeCell ref="R907:U907"/>
    <mergeCell ref="H908:L908"/>
    <mergeCell ref="R908:U908"/>
    <mergeCell ref="B899:V899"/>
    <mergeCell ref="B902:AA902"/>
    <mergeCell ref="D896:G896"/>
    <mergeCell ref="H896:K896"/>
    <mergeCell ref="L896:O896"/>
    <mergeCell ref="D897:G897"/>
    <mergeCell ref="H897:K897"/>
    <mergeCell ref="L897:O897"/>
    <mergeCell ref="D894:G894"/>
    <mergeCell ref="H894:K894"/>
    <mergeCell ref="L894:O894"/>
    <mergeCell ref="P894:V894"/>
    <mergeCell ref="B895:B897"/>
    <mergeCell ref="C895:C897"/>
    <mergeCell ref="D895:G895"/>
    <mergeCell ref="H895:K895"/>
    <mergeCell ref="L895:O895"/>
    <mergeCell ref="P895:V895"/>
    <mergeCell ref="L892:O892"/>
    <mergeCell ref="P892:V892"/>
    <mergeCell ref="H893:K893"/>
    <mergeCell ref="L893:O893"/>
    <mergeCell ref="P893:V893"/>
    <mergeCell ref="C889:C893"/>
    <mergeCell ref="D889:G889"/>
    <mergeCell ref="H889:K889"/>
    <mergeCell ref="L889:O889"/>
    <mergeCell ref="P889:V889"/>
    <mergeCell ref="D890:G890"/>
    <mergeCell ref="H890:K890"/>
    <mergeCell ref="L890:O890"/>
    <mergeCell ref="P890:V890"/>
    <mergeCell ref="D891:G891"/>
    <mergeCell ref="P897:V897"/>
    <mergeCell ref="H898:K898"/>
    <mergeCell ref="L898:O898"/>
    <mergeCell ref="P898:V898"/>
    <mergeCell ref="H887:K887"/>
    <mergeCell ref="L887:O887"/>
    <mergeCell ref="P887:V887"/>
    <mergeCell ref="D888:G888"/>
    <mergeCell ref="H888:K888"/>
    <mergeCell ref="L888:O888"/>
    <mergeCell ref="P888:V888"/>
    <mergeCell ref="D885:G885"/>
    <mergeCell ref="H885:K885"/>
    <mergeCell ref="L885:O885"/>
    <mergeCell ref="P885:V885"/>
    <mergeCell ref="B886:B894"/>
    <mergeCell ref="D886:G886"/>
    <mergeCell ref="H886:K886"/>
    <mergeCell ref="L886:O886"/>
    <mergeCell ref="P886:V886"/>
    <mergeCell ref="D887:G887"/>
    <mergeCell ref="B879:B885"/>
    <mergeCell ref="C879:C880"/>
    <mergeCell ref="D879:G879"/>
    <mergeCell ref="H879:K879"/>
    <mergeCell ref="L879:O879"/>
    <mergeCell ref="P879:V879"/>
    <mergeCell ref="D880:G880"/>
    <mergeCell ref="H880:K880"/>
    <mergeCell ref="L880:O880"/>
    <mergeCell ref="P880:V880"/>
    <mergeCell ref="H891:K891"/>
    <mergeCell ref="L891:O891"/>
    <mergeCell ref="P891:V891"/>
    <mergeCell ref="D892:G893"/>
    <mergeCell ref="H892:K892"/>
    <mergeCell ref="H883:K883"/>
    <mergeCell ref="L883:O883"/>
    <mergeCell ref="P883:V883"/>
    <mergeCell ref="D884:G884"/>
    <mergeCell ref="H884:K884"/>
    <mergeCell ref="L884:O884"/>
    <mergeCell ref="P884:V884"/>
    <mergeCell ref="C881:C884"/>
    <mergeCell ref="D881:G881"/>
    <mergeCell ref="H881:K881"/>
    <mergeCell ref="L881:O881"/>
    <mergeCell ref="P881:V881"/>
    <mergeCell ref="D882:G882"/>
    <mergeCell ref="H882:K882"/>
    <mergeCell ref="L882:O882"/>
    <mergeCell ref="P882:V882"/>
    <mergeCell ref="D883:G883"/>
    <mergeCell ref="B870:V870"/>
    <mergeCell ref="B873:AA873"/>
    <mergeCell ref="B876:V876"/>
    <mergeCell ref="B877:B878"/>
    <mergeCell ref="C877:C878"/>
    <mergeCell ref="D877:G878"/>
    <mergeCell ref="H877:O878"/>
    <mergeCell ref="P877:V878"/>
    <mergeCell ref="B868:B869"/>
    <mergeCell ref="C868:C869"/>
    <mergeCell ref="D868:G868"/>
    <mergeCell ref="H868:K868"/>
    <mergeCell ref="L868:O868"/>
    <mergeCell ref="P868:V868"/>
    <mergeCell ref="D869:G869"/>
    <mergeCell ref="H869:K869"/>
    <mergeCell ref="L869:O869"/>
    <mergeCell ref="P869:V869"/>
    <mergeCell ref="L861:O861"/>
    <mergeCell ref="P861:V861"/>
    <mergeCell ref="H858:K858"/>
    <mergeCell ref="L858:O858"/>
    <mergeCell ref="P858:V858"/>
    <mergeCell ref="D859:G859"/>
    <mergeCell ref="H859:K859"/>
    <mergeCell ref="L859:O859"/>
    <mergeCell ref="P859:V859"/>
    <mergeCell ref="D866:G866"/>
    <mergeCell ref="H866:K866"/>
    <mergeCell ref="L866:O866"/>
    <mergeCell ref="P866:V866"/>
    <mergeCell ref="D867:G867"/>
    <mergeCell ref="H867:K867"/>
    <mergeCell ref="L867:O867"/>
    <mergeCell ref="P867:V867"/>
    <mergeCell ref="H864:K864"/>
    <mergeCell ref="L864:O864"/>
    <mergeCell ref="P864:V864"/>
    <mergeCell ref="D865:G865"/>
    <mergeCell ref="H865:K865"/>
    <mergeCell ref="L865:O865"/>
    <mergeCell ref="P865:V865"/>
    <mergeCell ref="D862:G862"/>
    <mergeCell ref="H862:K862"/>
    <mergeCell ref="L862:O862"/>
    <mergeCell ref="P862:V862"/>
    <mergeCell ref="H856:K856"/>
    <mergeCell ref="L856:O856"/>
    <mergeCell ref="P856:V856"/>
    <mergeCell ref="B857:B867"/>
    <mergeCell ref="C857:C862"/>
    <mergeCell ref="D857:G857"/>
    <mergeCell ref="H857:K857"/>
    <mergeCell ref="L857:O857"/>
    <mergeCell ref="P857:V857"/>
    <mergeCell ref="D858:G858"/>
    <mergeCell ref="D854:G854"/>
    <mergeCell ref="H854:K854"/>
    <mergeCell ref="L854:O854"/>
    <mergeCell ref="P854:V854"/>
    <mergeCell ref="C855:C856"/>
    <mergeCell ref="D855:G855"/>
    <mergeCell ref="H855:K855"/>
    <mergeCell ref="L855:O855"/>
    <mergeCell ref="P855:V855"/>
    <mergeCell ref="D856:G856"/>
    <mergeCell ref="C863:C865"/>
    <mergeCell ref="D863:G863"/>
    <mergeCell ref="H863:K863"/>
    <mergeCell ref="L863:O863"/>
    <mergeCell ref="P863:V863"/>
    <mergeCell ref="D864:G864"/>
    <mergeCell ref="D860:G860"/>
    <mergeCell ref="H860:K860"/>
    <mergeCell ref="L860:O860"/>
    <mergeCell ref="P860:V860"/>
    <mergeCell ref="D861:G861"/>
    <mergeCell ref="H861:K861"/>
    <mergeCell ref="H852:K852"/>
    <mergeCell ref="L852:O852"/>
    <mergeCell ref="P852:V852"/>
    <mergeCell ref="D853:G853"/>
    <mergeCell ref="H853:K853"/>
    <mergeCell ref="L853:O853"/>
    <mergeCell ref="P853:V853"/>
    <mergeCell ref="D850:G850"/>
    <mergeCell ref="H850:K850"/>
    <mergeCell ref="L850:O850"/>
    <mergeCell ref="P850:V850"/>
    <mergeCell ref="C851:C854"/>
    <mergeCell ref="D851:G851"/>
    <mergeCell ref="H851:K851"/>
    <mergeCell ref="L851:O851"/>
    <mergeCell ref="P851:V851"/>
    <mergeCell ref="D852:G852"/>
    <mergeCell ref="P843:V843"/>
    <mergeCell ref="C840:C846"/>
    <mergeCell ref="D840:G840"/>
    <mergeCell ref="H840:K840"/>
    <mergeCell ref="L840:O840"/>
    <mergeCell ref="P840:V840"/>
    <mergeCell ref="D841:G841"/>
    <mergeCell ref="H841:K841"/>
    <mergeCell ref="L841:O841"/>
    <mergeCell ref="P841:V841"/>
    <mergeCell ref="D842:G842"/>
    <mergeCell ref="H848:K848"/>
    <mergeCell ref="L848:O848"/>
    <mergeCell ref="P848:V848"/>
    <mergeCell ref="D849:G849"/>
    <mergeCell ref="H849:K849"/>
    <mergeCell ref="L849:O849"/>
    <mergeCell ref="P849:V849"/>
    <mergeCell ref="D846:G846"/>
    <mergeCell ref="H846:K846"/>
    <mergeCell ref="L846:O846"/>
    <mergeCell ref="P846:V846"/>
    <mergeCell ref="C847:C850"/>
    <mergeCell ref="D847:G847"/>
    <mergeCell ref="H847:K847"/>
    <mergeCell ref="L847:O847"/>
    <mergeCell ref="P847:V847"/>
    <mergeCell ref="D848:G848"/>
    <mergeCell ref="D838:G838"/>
    <mergeCell ref="H838:K838"/>
    <mergeCell ref="L838:O838"/>
    <mergeCell ref="P838:V838"/>
    <mergeCell ref="D839:G839"/>
    <mergeCell ref="H839:K839"/>
    <mergeCell ref="L839:O839"/>
    <mergeCell ref="P839:V839"/>
    <mergeCell ref="B836:B856"/>
    <mergeCell ref="C836:C839"/>
    <mergeCell ref="D836:G836"/>
    <mergeCell ref="H836:K836"/>
    <mergeCell ref="L836:O836"/>
    <mergeCell ref="P836:V836"/>
    <mergeCell ref="D837:G837"/>
    <mergeCell ref="H837:K837"/>
    <mergeCell ref="L837:O837"/>
    <mergeCell ref="P837:V837"/>
    <mergeCell ref="D844:G844"/>
    <mergeCell ref="H844:K844"/>
    <mergeCell ref="L844:O844"/>
    <mergeCell ref="P844:V844"/>
    <mergeCell ref="D845:G845"/>
    <mergeCell ref="H845:K845"/>
    <mergeCell ref="L845:O845"/>
    <mergeCell ref="P845:V845"/>
    <mergeCell ref="H842:K842"/>
    <mergeCell ref="L842:O842"/>
    <mergeCell ref="P842:V842"/>
    <mergeCell ref="D843:G843"/>
    <mergeCell ref="H843:K843"/>
    <mergeCell ref="L843:O843"/>
    <mergeCell ref="D834:G834"/>
    <mergeCell ref="H834:K834"/>
    <mergeCell ref="L834:O834"/>
    <mergeCell ref="P834:V834"/>
    <mergeCell ref="D835:G835"/>
    <mergeCell ref="H835:K835"/>
    <mergeCell ref="L835:O835"/>
    <mergeCell ref="P835:V835"/>
    <mergeCell ref="B832:B835"/>
    <mergeCell ref="D832:G832"/>
    <mergeCell ref="H832:K832"/>
    <mergeCell ref="L832:O832"/>
    <mergeCell ref="P832:V832"/>
    <mergeCell ref="D833:G833"/>
    <mergeCell ref="H833:K833"/>
    <mergeCell ref="L833:O833"/>
    <mergeCell ref="P833:V833"/>
    <mergeCell ref="C834:C835"/>
    <mergeCell ref="C822:E822"/>
    <mergeCell ref="B823:U823"/>
    <mergeCell ref="B826:AA826"/>
    <mergeCell ref="B829:V829"/>
    <mergeCell ref="B830:B831"/>
    <mergeCell ref="C830:C831"/>
    <mergeCell ref="D830:G831"/>
    <mergeCell ref="H830:O831"/>
    <mergeCell ref="P830:V831"/>
    <mergeCell ref="C813:E813"/>
    <mergeCell ref="B814:B821"/>
    <mergeCell ref="C814:E814"/>
    <mergeCell ref="C815:E815"/>
    <mergeCell ref="C816:E816"/>
    <mergeCell ref="C817:E817"/>
    <mergeCell ref="C818:E818"/>
    <mergeCell ref="C819:E819"/>
    <mergeCell ref="C820:E820"/>
    <mergeCell ref="C821:E821"/>
    <mergeCell ref="H807:I807"/>
    <mergeCell ref="J807:K807"/>
    <mergeCell ref="L807:M807"/>
    <mergeCell ref="N807:O807"/>
    <mergeCell ref="B808:B813"/>
    <mergeCell ref="C808:E808"/>
    <mergeCell ref="C809:E809"/>
    <mergeCell ref="C810:E810"/>
    <mergeCell ref="C811:E811"/>
    <mergeCell ref="C812:E812"/>
    <mergeCell ref="C802:E802"/>
    <mergeCell ref="B803:U803"/>
    <mergeCell ref="B805:B807"/>
    <mergeCell ref="C805:E807"/>
    <mergeCell ref="F805:O805"/>
    <mergeCell ref="F806:I806"/>
    <mergeCell ref="J806:K806"/>
    <mergeCell ref="L806:M806"/>
    <mergeCell ref="N806:O806"/>
    <mergeCell ref="F807:G807"/>
    <mergeCell ref="B796:B798"/>
    <mergeCell ref="C796:E796"/>
    <mergeCell ref="C797:E797"/>
    <mergeCell ref="C798:E798"/>
    <mergeCell ref="C799:E799"/>
    <mergeCell ref="B800:B801"/>
    <mergeCell ref="C800:E800"/>
    <mergeCell ref="C801:E801"/>
    <mergeCell ref="C790:E790"/>
    <mergeCell ref="C791:E791"/>
    <mergeCell ref="C792:E792"/>
    <mergeCell ref="C793:E793"/>
    <mergeCell ref="C794:E794"/>
    <mergeCell ref="C795:E795"/>
    <mergeCell ref="B781:B795"/>
    <mergeCell ref="C781:E781"/>
    <mergeCell ref="C782:E782"/>
    <mergeCell ref="C783:E783"/>
    <mergeCell ref="C784:E784"/>
    <mergeCell ref="C785:E785"/>
    <mergeCell ref="C786:E786"/>
    <mergeCell ref="C787:E787"/>
    <mergeCell ref="C788:E788"/>
    <mergeCell ref="C789:E789"/>
    <mergeCell ref="R779:S779"/>
    <mergeCell ref="F780:G780"/>
    <mergeCell ref="H780:I780"/>
    <mergeCell ref="J780:K780"/>
    <mergeCell ref="L780:M780"/>
    <mergeCell ref="N780:O780"/>
    <mergeCell ref="P780:Q780"/>
    <mergeCell ref="R780:S780"/>
    <mergeCell ref="B776:AA776"/>
    <mergeCell ref="B778:B780"/>
    <mergeCell ref="C778:E780"/>
    <mergeCell ref="F778:S778"/>
    <mergeCell ref="F779:G779"/>
    <mergeCell ref="H779:I779"/>
    <mergeCell ref="J779:K779"/>
    <mergeCell ref="L779:M779"/>
    <mergeCell ref="N779:O779"/>
    <mergeCell ref="P779:Q779"/>
    <mergeCell ref="C765:E765"/>
    <mergeCell ref="C766:E766"/>
    <mergeCell ref="B767:B768"/>
    <mergeCell ref="C767:E767"/>
    <mergeCell ref="C768:E768"/>
    <mergeCell ref="B769:U769"/>
    <mergeCell ref="B756:B766"/>
    <mergeCell ref="C756:E756"/>
    <mergeCell ref="C757:E757"/>
    <mergeCell ref="C758:E758"/>
    <mergeCell ref="C759:E759"/>
    <mergeCell ref="C760:E760"/>
    <mergeCell ref="C761:E761"/>
    <mergeCell ref="C762:E762"/>
    <mergeCell ref="C763:E763"/>
    <mergeCell ref="C764:E764"/>
    <mergeCell ref="C750:E750"/>
    <mergeCell ref="C751:E751"/>
    <mergeCell ref="C752:E752"/>
    <mergeCell ref="C753:E753"/>
    <mergeCell ref="C754:E754"/>
    <mergeCell ref="C755:E755"/>
    <mergeCell ref="B741:B755"/>
    <mergeCell ref="C741:E741"/>
    <mergeCell ref="C742:E742"/>
    <mergeCell ref="C743:E743"/>
    <mergeCell ref="C744:E744"/>
    <mergeCell ref="C745:E745"/>
    <mergeCell ref="C746:E746"/>
    <mergeCell ref="C747:E747"/>
    <mergeCell ref="C748:E748"/>
    <mergeCell ref="C749:E749"/>
    <mergeCell ref="N739:O739"/>
    <mergeCell ref="P739:Q739"/>
    <mergeCell ref="F740:G740"/>
    <mergeCell ref="H740:I740"/>
    <mergeCell ref="J740:K740"/>
    <mergeCell ref="L740:M740"/>
    <mergeCell ref="N740:O740"/>
    <mergeCell ref="P740:Q740"/>
    <mergeCell ref="C732:E732"/>
    <mergeCell ref="B733:S733"/>
    <mergeCell ref="B736:AA736"/>
    <mergeCell ref="B738:B740"/>
    <mergeCell ref="C738:E740"/>
    <mergeCell ref="F738:Q738"/>
    <mergeCell ref="F739:G739"/>
    <mergeCell ref="H739:I739"/>
    <mergeCell ref="J739:K739"/>
    <mergeCell ref="L739:M739"/>
    <mergeCell ref="B726:B731"/>
    <mergeCell ref="C726:E726"/>
    <mergeCell ref="C727:E727"/>
    <mergeCell ref="C728:E728"/>
    <mergeCell ref="C729:E729"/>
    <mergeCell ref="C730:E730"/>
    <mergeCell ref="C731:E731"/>
    <mergeCell ref="B718:B725"/>
    <mergeCell ref="C718:E718"/>
    <mergeCell ref="C719:E719"/>
    <mergeCell ref="C720:E720"/>
    <mergeCell ref="C721:E721"/>
    <mergeCell ref="C722:E722"/>
    <mergeCell ref="C723:E723"/>
    <mergeCell ref="C724:E724"/>
    <mergeCell ref="C725:E725"/>
    <mergeCell ref="C712:E712"/>
    <mergeCell ref="C713:E713"/>
    <mergeCell ref="C714:E714"/>
    <mergeCell ref="C715:E715"/>
    <mergeCell ref="C716:E716"/>
    <mergeCell ref="C717:E717"/>
    <mergeCell ref="C703:E703"/>
    <mergeCell ref="C704:E704"/>
    <mergeCell ref="C705:E705"/>
    <mergeCell ref="B706:B717"/>
    <mergeCell ref="C706:E706"/>
    <mergeCell ref="C707:E707"/>
    <mergeCell ref="C708:E708"/>
    <mergeCell ref="C709:E709"/>
    <mergeCell ref="C710:E710"/>
    <mergeCell ref="C711:E711"/>
    <mergeCell ref="B695:B697"/>
    <mergeCell ref="C695:E695"/>
    <mergeCell ref="C696:E696"/>
    <mergeCell ref="C697:E697"/>
    <mergeCell ref="B698:B705"/>
    <mergeCell ref="C698:E698"/>
    <mergeCell ref="C699:E699"/>
    <mergeCell ref="C700:E700"/>
    <mergeCell ref="C701:E701"/>
    <mergeCell ref="C702:E702"/>
    <mergeCell ref="H692:I692"/>
    <mergeCell ref="J692:K692"/>
    <mergeCell ref="L692:M692"/>
    <mergeCell ref="N692:O692"/>
    <mergeCell ref="P692:Q692"/>
    <mergeCell ref="B693:B694"/>
    <mergeCell ref="C693:E693"/>
    <mergeCell ref="C694:E694"/>
    <mergeCell ref="B690:B692"/>
    <mergeCell ref="C690:E692"/>
    <mergeCell ref="F690:Q690"/>
    <mergeCell ref="F691:G691"/>
    <mergeCell ref="H691:I691"/>
    <mergeCell ref="J691:K691"/>
    <mergeCell ref="L691:M691"/>
    <mergeCell ref="N691:O691"/>
    <mergeCell ref="P691:Q691"/>
    <mergeCell ref="F692:G692"/>
    <mergeCell ref="B683:D683"/>
    <mergeCell ref="E683:G683"/>
    <mergeCell ref="B684:D684"/>
    <mergeCell ref="E684:G684"/>
    <mergeCell ref="B685:Y685"/>
    <mergeCell ref="B688:AA688"/>
    <mergeCell ref="B680:D680"/>
    <mergeCell ref="E680:G680"/>
    <mergeCell ref="B681:D681"/>
    <mergeCell ref="E681:G681"/>
    <mergeCell ref="B682:D682"/>
    <mergeCell ref="E682:G682"/>
    <mergeCell ref="B677:D677"/>
    <mergeCell ref="E677:G677"/>
    <mergeCell ref="B678:D678"/>
    <mergeCell ref="E678:G678"/>
    <mergeCell ref="B679:D679"/>
    <mergeCell ref="E679:G679"/>
    <mergeCell ref="B674:D674"/>
    <mergeCell ref="E674:G674"/>
    <mergeCell ref="B675:D675"/>
    <mergeCell ref="E675:G675"/>
    <mergeCell ref="B676:D676"/>
    <mergeCell ref="E676:G676"/>
    <mergeCell ref="B671:D671"/>
    <mergeCell ref="E671:G671"/>
    <mergeCell ref="B672:D672"/>
    <mergeCell ref="E672:G672"/>
    <mergeCell ref="B673:D673"/>
    <mergeCell ref="E673:G673"/>
    <mergeCell ref="B668:D668"/>
    <mergeCell ref="E668:G668"/>
    <mergeCell ref="B669:D669"/>
    <mergeCell ref="E669:G669"/>
    <mergeCell ref="B670:D670"/>
    <mergeCell ref="E670:G670"/>
    <mergeCell ref="B665:D665"/>
    <mergeCell ref="E665:G665"/>
    <mergeCell ref="B666:D666"/>
    <mergeCell ref="E666:G666"/>
    <mergeCell ref="B667:D667"/>
    <mergeCell ref="E667:G667"/>
    <mergeCell ref="B662:D662"/>
    <mergeCell ref="E662:G662"/>
    <mergeCell ref="B663:D663"/>
    <mergeCell ref="E663:G663"/>
    <mergeCell ref="B664:D664"/>
    <mergeCell ref="E664:G664"/>
    <mergeCell ref="B659:D659"/>
    <mergeCell ref="E659:G659"/>
    <mergeCell ref="B660:D660"/>
    <mergeCell ref="E660:G660"/>
    <mergeCell ref="B661:D661"/>
    <mergeCell ref="E661:G661"/>
    <mergeCell ref="J657:K657"/>
    <mergeCell ref="L657:M657"/>
    <mergeCell ref="N657:O657"/>
    <mergeCell ref="P657:Q657"/>
    <mergeCell ref="H658:I658"/>
    <mergeCell ref="J658:K658"/>
    <mergeCell ref="N658:O658"/>
    <mergeCell ref="P658:Q658"/>
    <mergeCell ref="B647:B648"/>
    <mergeCell ref="C647:E648"/>
    <mergeCell ref="I647:I648"/>
    <mergeCell ref="B653:AA653"/>
    <mergeCell ref="B656:D658"/>
    <mergeCell ref="E656:G658"/>
    <mergeCell ref="H656:M656"/>
    <mergeCell ref="N656:Q656"/>
    <mergeCell ref="H657:I657"/>
    <mergeCell ref="L658:M658"/>
    <mergeCell ref="F644:G644"/>
    <mergeCell ref="H644:I644"/>
    <mergeCell ref="B645:B646"/>
    <mergeCell ref="C645:E646"/>
    <mergeCell ref="I645:I646"/>
    <mergeCell ref="B641:B644"/>
    <mergeCell ref="C641:E641"/>
    <mergeCell ref="F641:I641"/>
    <mergeCell ref="C642:E642"/>
    <mergeCell ref="F642:G642"/>
    <mergeCell ref="H642:I642"/>
    <mergeCell ref="C643:E643"/>
    <mergeCell ref="F643:G643"/>
    <mergeCell ref="H643:I643"/>
    <mergeCell ref="C644:E644"/>
    <mergeCell ref="C633:E633"/>
    <mergeCell ref="C634:E634"/>
    <mergeCell ref="C635:E635"/>
    <mergeCell ref="C636:E636"/>
    <mergeCell ref="B640:C640"/>
    <mergeCell ref="F640:I640"/>
    <mergeCell ref="C626:E626"/>
    <mergeCell ref="C627:E627"/>
    <mergeCell ref="C628:E628"/>
    <mergeCell ref="B629:B635"/>
    <mergeCell ref="C629:E629"/>
    <mergeCell ref="C630:E630"/>
    <mergeCell ref="C631:E631"/>
    <mergeCell ref="C632:E632"/>
    <mergeCell ref="T624:U624"/>
    <mergeCell ref="V624:W624"/>
    <mergeCell ref="C625:E625"/>
    <mergeCell ref="F625:G625"/>
    <mergeCell ref="H625:I625"/>
    <mergeCell ref="J625:K625"/>
    <mergeCell ref="L625:M625"/>
    <mergeCell ref="N625:O625"/>
    <mergeCell ref="P625:Q625"/>
    <mergeCell ref="R625:S625"/>
    <mergeCell ref="T623:U623"/>
    <mergeCell ref="V623:W623"/>
    <mergeCell ref="C624:E624"/>
    <mergeCell ref="F624:G624"/>
    <mergeCell ref="H624:I624"/>
    <mergeCell ref="J624:K624"/>
    <mergeCell ref="L624:M624"/>
    <mergeCell ref="N624:O624"/>
    <mergeCell ref="P624:Q624"/>
    <mergeCell ref="R624:S624"/>
    <mergeCell ref="B622:B625"/>
    <mergeCell ref="C622:E622"/>
    <mergeCell ref="F622:U622"/>
    <mergeCell ref="C623:E623"/>
    <mergeCell ref="F623:I623"/>
    <mergeCell ref="J623:K623"/>
    <mergeCell ref="L623:M623"/>
    <mergeCell ref="N623:O623"/>
    <mergeCell ref="P623:Q623"/>
    <mergeCell ref="R623:S623"/>
    <mergeCell ref="T625:U625"/>
    <mergeCell ref="V625:W625"/>
    <mergeCell ref="C613:E613"/>
    <mergeCell ref="C614:E614"/>
    <mergeCell ref="B618:AA618"/>
    <mergeCell ref="B621:C621"/>
    <mergeCell ref="F621:U621"/>
    <mergeCell ref="V611:W611"/>
    <mergeCell ref="C612:E612"/>
    <mergeCell ref="F612:G612"/>
    <mergeCell ref="H612:I612"/>
    <mergeCell ref="J612:K612"/>
    <mergeCell ref="N612:O612"/>
    <mergeCell ref="R612:S612"/>
    <mergeCell ref="T612:U612"/>
    <mergeCell ref="V612:W612"/>
    <mergeCell ref="J610:K610"/>
    <mergeCell ref="R610:S610"/>
    <mergeCell ref="X610:Y610"/>
    <mergeCell ref="C611:E611"/>
    <mergeCell ref="F611:G611"/>
    <mergeCell ref="H611:I611"/>
    <mergeCell ref="J611:K611"/>
    <mergeCell ref="N611:O611"/>
    <mergeCell ref="R611:S611"/>
    <mergeCell ref="T611:U611"/>
    <mergeCell ref="T608:Y608"/>
    <mergeCell ref="B609:B612"/>
    <mergeCell ref="C609:E609"/>
    <mergeCell ref="F609:I609"/>
    <mergeCell ref="Q609:Q612"/>
    <mergeCell ref="R609:S609"/>
    <mergeCell ref="T609:Y609"/>
    <mergeCell ref="C610:E610"/>
    <mergeCell ref="F610:G610"/>
    <mergeCell ref="H610:I610"/>
    <mergeCell ref="C602:E602"/>
    <mergeCell ref="C603:E603"/>
    <mergeCell ref="C604:E604"/>
    <mergeCell ref="B605:K605"/>
    <mergeCell ref="B608:C608"/>
    <mergeCell ref="F608:I608"/>
    <mergeCell ref="F600:G600"/>
    <mergeCell ref="H600:I600"/>
    <mergeCell ref="J600:K600"/>
    <mergeCell ref="C601:E601"/>
    <mergeCell ref="F601:G601"/>
    <mergeCell ref="H601:I601"/>
    <mergeCell ref="J601:K601"/>
    <mergeCell ref="X612:Y612"/>
    <mergeCell ref="C593:E593"/>
    <mergeCell ref="B597:C597"/>
    <mergeCell ref="F597:K597"/>
    <mergeCell ref="B598:B601"/>
    <mergeCell ref="C598:E598"/>
    <mergeCell ref="F598:K598"/>
    <mergeCell ref="C599:E599"/>
    <mergeCell ref="F599:I599"/>
    <mergeCell ref="J599:K599"/>
    <mergeCell ref="C600:E600"/>
    <mergeCell ref="B585:B588"/>
    <mergeCell ref="C585:E585"/>
    <mergeCell ref="C586:E586"/>
    <mergeCell ref="C587:E587"/>
    <mergeCell ref="C588:E588"/>
    <mergeCell ref="B589:B592"/>
    <mergeCell ref="C589:E589"/>
    <mergeCell ref="C590:E590"/>
    <mergeCell ref="C591:E591"/>
    <mergeCell ref="C592:E592"/>
    <mergeCell ref="T581:U581"/>
    <mergeCell ref="V581:W581"/>
    <mergeCell ref="B582:B584"/>
    <mergeCell ref="C582:E582"/>
    <mergeCell ref="R582:S582"/>
    <mergeCell ref="T582:U582"/>
    <mergeCell ref="V582:W582"/>
    <mergeCell ref="C583:E583"/>
    <mergeCell ref="C584:E584"/>
    <mergeCell ref="T578:W578"/>
    <mergeCell ref="C579:E579"/>
    <mergeCell ref="R579:S579"/>
    <mergeCell ref="T579:W579"/>
    <mergeCell ref="C580:E580"/>
    <mergeCell ref="R580:S580"/>
    <mergeCell ref="T580:U580"/>
    <mergeCell ref="V580:W580"/>
    <mergeCell ref="R572:S572"/>
    <mergeCell ref="C573:E573"/>
    <mergeCell ref="C574:E574"/>
    <mergeCell ref="C575:E575"/>
    <mergeCell ref="C576:E576"/>
    <mergeCell ref="B577:B581"/>
    <mergeCell ref="C577:E577"/>
    <mergeCell ref="C578:E578"/>
    <mergeCell ref="C581:E581"/>
    <mergeCell ref="R581:S581"/>
    <mergeCell ref="C570:E570"/>
    <mergeCell ref="F570:G570"/>
    <mergeCell ref="H570:I570"/>
    <mergeCell ref="J570:K570"/>
    <mergeCell ref="L570:M570"/>
    <mergeCell ref="B571:B576"/>
    <mergeCell ref="C571:E571"/>
    <mergeCell ref="C572:E572"/>
    <mergeCell ref="B567:B570"/>
    <mergeCell ref="C567:E567"/>
    <mergeCell ref="F567:M567"/>
    <mergeCell ref="C568:E568"/>
    <mergeCell ref="F568:M568"/>
    <mergeCell ref="C569:E569"/>
    <mergeCell ref="F569:G569"/>
    <mergeCell ref="H569:I569"/>
    <mergeCell ref="J569:K569"/>
    <mergeCell ref="L569:M569"/>
    <mergeCell ref="C559:D559"/>
    <mergeCell ref="E559:F559"/>
    <mergeCell ref="B560:Y560"/>
    <mergeCell ref="B563:AA563"/>
    <mergeCell ref="C566:E566"/>
    <mergeCell ref="F566:M566"/>
    <mergeCell ref="T566:Y566"/>
    <mergeCell ref="C555:D555"/>
    <mergeCell ref="E555:F555"/>
    <mergeCell ref="C556:D556"/>
    <mergeCell ref="E556:F556"/>
    <mergeCell ref="C557:D558"/>
    <mergeCell ref="E557:F557"/>
    <mergeCell ref="E558:F558"/>
    <mergeCell ref="C550:D550"/>
    <mergeCell ref="E550:F550"/>
    <mergeCell ref="B551:B559"/>
    <mergeCell ref="C551:D552"/>
    <mergeCell ref="E551:F551"/>
    <mergeCell ref="E552:F552"/>
    <mergeCell ref="C553:D553"/>
    <mergeCell ref="E553:F553"/>
    <mergeCell ref="C554:D554"/>
    <mergeCell ref="E554:F554"/>
    <mergeCell ref="C547:D547"/>
    <mergeCell ref="E547:F547"/>
    <mergeCell ref="C548:D548"/>
    <mergeCell ref="E548:F548"/>
    <mergeCell ref="C549:D549"/>
    <mergeCell ref="E549:F549"/>
    <mergeCell ref="C544:D544"/>
    <mergeCell ref="E544:F544"/>
    <mergeCell ref="C545:D545"/>
    <mergeCell ref="E545:F545"/>
    <mergeCell ref="C546:D546"/>
    <mergeCell ref="E546:F546"/>
    <mergeCell ref="C541:D541"/>
    <mergeCell ref="E541:F541"/>
    <mergeCell ref="C542:D542"/>
    <mergeCell ref="E542:F542"/>
    <mergeCell ref="C543:D543"/>
    <mergeCell ref="E543:F543"/>
    <mergeCell ref="C538:D538"/>
    <mergeCell ref="E538:F538"/>
    <mergeCell ref="C539:D539"/>
    <mergeCell ref="E539:F539"/>
    <mergeCell ref="C540:D540"/>
    <mergeCell ref="E540:F540"/>
    <mergeCell ref="T534:U534"/>
    <mergeCell ref="V534:W534"/>
    <mergeCell ref="X534:Y534"/>
    <mergeCell ref="B535:B550"/>
    <mergeCell ref="C535:D535"/>
    <mergeCell ref="E535:F535"/>
    <mergeCell ref="C536:D536"/>
    <mergeCell ref="E536:F536"/>
    <mergeCell ref="C537:D537"/>
    <mergeCell ref="E537:F537"/>
    <mergeCell ref="V532:W533"/>
    <mergeCell ref="X532:Y533"/>
    <mergeCell ref="E533:F534"/>
    <mergeCell ref="G533:G534"/>
    <mergeCell ref="H534:I534"/>
    <mergeCell ref="J534:K534"/>
    <mergeCell ref="L534:M534"/>
    <mergeCell ref="N534:O534"/>
    <mergeCell ref="P534:Q534"/>
    <mergeCell ref="R534:S534"/>
    <mergeCell ref="J532:K533"/>
    <mergeCell ref="L532:M533"/>
    <mergeCell ref="N532:O533"/>
    <mergeCell ref="P532:Q533"/>
    <mergeCell ref="R532:S533"/>
    <mergeCell ref="T532:U533"/>
    <mergeCell ref="B525:W525"/>
    <mergeCell ref="B528:AA528"/>
    <mergeCell ref="B531:B534"/>
    <mergeCell ref="C531:D534"/>
    <mergeCell ref="E531:G532"/>
    <mergeCell ref="H531:U531"/>
    <mergeCell ref="V531:Y531"/>
    <mergeCell ref="H532:I533"/>
    <mergeCell ref="C521:D521"/>
    <mergeCell ref="E521:F521"/>
    <mergeCell ref="C522:D522"/>
    <mergeCell ref="E522:F522"/>
    <mergeCell ref="C523:D523"/>
    <mergeCell ref="E523:F523"/>
    <mergeCell ref="C518:D518"/>
    <mergeCell ref="E518:F518"/>
    <mergeCell ref="C519:D519"/>
    <mergeCell ref="E519:F519"/>
    <mergeCell ref="C520:D520"/>
    <mergeCell ref="E520:F520"/>
    <mergeCell ref="E514:F514"/>
    <mergeCell ref="C515:D515"/>
    <mergeCell ref="E515:F515"/>
    <mergeCell ref="C516:D516"/>
    <mergeCell ref="E516:F516"/>
    <mergeCell ref="C517:D517"/>
    <mergeCell ref="E517:F517"/>
    <mergeCell ref="B510:B524"/>
    <mergeCell ref="C510:D510"/>
    <mergeCell ref="E510:F510"/>
    <mergeCell ref="C511:D511"/>
    <mergeCell ref="E511:F511"/>
    <mergeCell ref="C512:D512"/>
    <mergeCell ref="E512:F512"/>
    <mergeCell ref="C513:D513"/>
    <mergeCell ref="E513:F513"/>
    <mergeCell ref="C514:D514"/>
    <mergeCell ref="C524:D524"/>
    <mergeCell ref="E524:F524"/>
    <mergeCell ref="E494:F494"/>
    <mergeCell ref="C495:D495"/>
    <mergeCell ref="E495:F495"/>
    <mergeCell ref="C507:D507"/>
    <mergeCell ref="E507:F507"/>
    <mergeCell ref="C508:D508"/>
    <mergeCell ref="E508:F508"/>
    <mergeCell ref="C509:D509"/>
    <mergeCell ref="E509:F509"/>
    <mergeCell ref="Q503:Q504"/>
    <mergeCell ref="C505:D505"/>
    <mergeCell ref="E505:F505"/>
    <mergeCell ref="C506:D506"/>
    <mergeCell ref="E506:F506"/>
    <mergeCell ref="C502:D502"/>
    <mergeCell ref="E502:F502"/>
    <mergeCell ref="C503:D504"/>
    <mergeCell ref="E503:F504"/>
    <mergeCell ref="M503:M504"/>
    <mergeCell ref="B490:B509"/>
    <mergeCell ref="C490:D490"/>
    <mergeCell ref="E490:F490"/>
    <mergeCell ref="C491:D491"/>
    <mergeCell ref="E491:F491"/>
    <mergeCell ref="C492:D492"/>
    <mergeCell ref="N487:O488"/>
    <mergeCell ref="P487:Q488"/>
    <mergeCell ref="R487:S488"/>
    <mergeCell ref="T487:U488"/>
    <mergeCell ref="V487:W488"/>
    <mergeCell ref="E488:F489"/>
    <mergeCell ref="H489:I489"/>
    <mergeCell ref="J489:K489"/>
    <mergeCell ref="L489:M489"/>
    <mergeCell ref="N489:O489"/>
    <mergeCell ref="C499:D499"/>
    <mergeCell ref="E499:F499"/>
    <mergeCell ref="C500:D500"/>
    <mergeCell ref="E500:F500"/>
    <mergeCell ref="C501:D501"/>
    <mergeCell ref="E501:F501"/>
    <mergeCell ref="C496:D496"/>
    <mergeCell ref="E496:F496"/>
    <mergeCell ref="C497:D497"/>
    <mergeCell ref="E497:F497"/>
    <mergeCell ref="C498:D498"/>
    <mergeCell ref="E498:F498"/>
    <mergeCell ref="E492:F492"/>
    <mergeCell ref="C493:D493"/>
    <mergeCell ref="E493:F493"/>
    <mergeCell ref="C494:D494"/>
    <mergeCell ref="B480:Y480"/>
    <mergeCell ref="B483:AA483"/>
    <mergeCell ref="B486:B489"/>
    <mergeCell ref="C486:D489"/>
    <mergeCell ref="E486:G487"/>
    <mergeCell ref="H486:Q486"/>
    <mergeCell ref="R486:W486"/>
    <mergeCell ref="H487:I488"/>
    <mergeCell ref="J487:K488"/>
    <mergeCell ref="L487:M488"/>
    <mergeCell ref="E476:F476"/>
    <mergeCell ref="C477:D477"/>
    <mergeCell ref="E477:F477"/>
    <mergeCell ref="C478:D478"/>
    <mergeCell ref="E478:F478"/>
    <mergeCell ref="C479:D479"/>
    <mergeCell ref="E479:F479"/>
    <mergeCell ref="B472:B479"/>
    <mergeCell ref="C472:D472"/>
    <mergeCell ref="E472:F472"/>
    <mergeCell ref="C473:D473"/>
    <mergeCell ref="E473:F473"/>
    <mergeCell ref="C474:D474"/>
    <mergeCell ref="E474:F474"/>
    <mergeCell ref="C475:D475"/>
    <mergeCell ref="E475:F475"/>
    <mergeCell ref="C476:D476"/>
    <mergeCell ref="P489:Q489"/>
    <mergeCell ref="R489:S489"/>
    <mergeCell ref="T489:U489"/>
    <mergeCell ref="V489:W489"/>
    <mergeCell ref="C469:D469"/>
    <mergeCell ref="E469:F469"/>
    <mergeCell ref="C470:D470"/>
    <mergeCell ref="E470:F470"/>
    <mergeCell ref="C471:D471"/>
    <mergeCell ref="E471:F471"/>
    <mergeCell ref="C466:D466"/>
    <mergeCell ref="E466:F466"/>
    <mergeCell ref="C467:D467"/>
    <mergeCell ref="E467:F467"/>
    <mergeCell ref="C468:D468"/>
    <mergeCell ref="E468:F468"/>
    <mergeCell ref="C463:D463"/>
    <mergeCell ref="E463:F463"/>
    <mergeCell ref="C464:D464"/>
    <mergeCell ref="E464:F464"/>
    <mergeCell ref="C465:D465"/>
    <mergeCell ref="E465:F465"/>
    <mergeCell ref="C460:D460"/>
    <mergeCell ref="E460:F460"/>
    <mergeCell ref="C461:D461"/>
    <mergeCell ref="E461:F461"/>
    <mergeCell ref="C462:D462"/>
    <mergeCell ref="E462:F462"/>
    <mergeCell ref="C457:D457"/>
    <mergeCell ref="E457:F457"/>
    <mergeCell ref="C458:D458"/>
    <mergeCell ref="E458:F458"/>
    <mergeCell ref="C459:D459"/>
    <mergeCell ref="E459:F459"/>
    <mergeCell ref="E452:F452"/>
    <mergeCell ref="C453:D453"/>
    <mergeCell ref="E453:F453"/>
    <mergeCell ref="C454:D454"/>
    <mergeCell ref="E454:F454"/>
    <mergeCell ref="B455:B471"/>
    <mergeCell ref="C455:D455"/>
    <mergeCell ref="E455:F455"/>
    <mergeCell ref="C456:D456"/>
    <mergeCell ref="E456:F456"/>
    <mergeCell ref="C448:D448"/>
    <mergeCell ref="E448:F448"/>
    <mergeCell ref="B449:B454"/>
    <mergeCell ref="C449:D449"/>
    <mergeCell ref="E449:F449"/>
    <mergeCell ref="C450:D450"/>
    <mergeCell ref="E450:F450"/>
    <mergeCell ref="C451:D451"/>
    <mergeCell ref="E451:F451"/>
    <mergeCell ref="C452:D452"/>
    <mergeCell ref="E444:F444"/>
    <mergeCell ref="C445:D445"/>
    <mergeCell ref="E445:F445"/>
    <mergeCell ref="C446:D446"/>
    <mergeCell ref="E446:F446"/>
    <mergeCell ref="C447:D447"/>
    <mergeCell ref="E447:F447"/>
    <mergeCell ref="B440:B448"/>
    <mergeCell ref="C440:D440"/>
    <mergeCell ref="E440:F440"/>
    <mergeCell ref="C441:D441"/>
    <mergeCell ref="E441:F441"/>
    <mergeCell ref="C442:D442"/>
    <mergeCell ref="E442:F442"/>
    <mergeCell ref="C443:D443"/>
    <mergeCell ref="E443:F443"/>
    <mergeCell ref="C444:D444"/>
    <mergeCell ref="N439:O439"/>
    <mergeCell ref="P439:Q439"/>
    <mergeCell ref="R439:S439"/>
    <mergeCell ref="T439:U439"/>
    <mergeCell ref="V439:W439"/>
    <mergeCell ref="X439:Y439"/>
    <mergeCell ref="P437:Q438"/>
    <mergeCell ref="R437:S438"/>
    <mergeCell ref="T437:U438"/>
    <mergeCell ref="V437:W438"/>
    <mergeCell ref="X437:Y438"/>
    <mergeCell ref="E438:F439"/>
    <mergeCell ref="G438:G439"/>
    <mergeCell ref="H439:I439"/>
    <mergeCell ref="J439:K439"/>
    <mergeCell ref="L439:M439"/>
    <mergeCell ref="B433:AA433"/>
    <mergeCell ref="B436:B439"/>
    <mergeCell ref="C436:D439"/>
    <mergeCell ref="E436:G437"/>
    <mergeCell ref="H436:Q436"/>
    <mergeCell ref="R436:Y436"/>
    <mergeCell ref="H437:I438"/>
    <mergeCell ref="J437:K438"/>
    <mergeCell ref="L437:M438"/>
    <mergeCell ref="N437:O438"/>
    <mergeCell ref="B426:B429"/>
    <mergeCell ref="D426:E426"/>
    <mergeCell ref="D427:E427"/>
    <mergeCell ref="D428:E428"/>
    <mergeCell ref="D429:E429"/>
    <mergeCell ref="B430:J430"/>
    <mergeCell ref="D420:E421"/>
    <mergeCell ref="F421:G421"/>
    <mergeCell ref="B422:B425"/>
    <mergeCell ref="D422:E422"/>
    <mergeCell ref="D423:E423"/>
    <mergeCell ref="D424:E424"/>
    <mergeCell ref="D425:E425"/>
    <mergeCell ref="B407:B408"/>
    <mergeCell ref="B409:B410"/>
    <mergeCell ref="B411:B412"/>
    <mergeCell ref="B413:M413"/>
    <mergeCell ref="B415:AA415"/>
    <mergeCell ref="B418:B421"/>
    <mergeCell ref="C418:C421"/>
    <mergeCell ref="D418:E419"/>
    <mergeCell ref="F418:G418"/>
    <mergeCell ref="F419:G420"/>
    <mergeCell ref="L404:M405"/>
    <mergeCell ref="D405:D406"/>
    <mergeCell ref="E405:E406"/>
    <mergeCell ref="F406:G406"/>
    <mergeCell ref="H406:I406"/>
    <mergeCell ref="J406:K406"/>
    <mergeCell ref="L406:M406"/>
    <mergeCell ref="D395:E395"/>
    <mergeCell ref="B400:AA400"/>
    <mergeCell ref="B403:B406"/>
    <mergeCell ref="C403:C406"/>
    <mergeCell ref="D403:E404"/>
    <mergeCell ref="F403:G403"/>
    <mergeCell ref="J403:K403"/>
    <mergeCell ref="F404:G405"/>
    <mergeCell ref="H404:I405"/>
    <mergeCell ref="J404:K405"/>
    <mergeCell ref="R389:S389"/>
    <mergeCell ref="B390:B395"/>
    <mergeCell ref="K390:K391"/>
    <mergeCell ref="L390:M390"/>
    <mergeCell ref="N390:O390"/>
    <mergeCell ref="L391:M391"/>
    <mergeCell ref="N391:O391"/>
    <mergeCell ref="D392:E392"/>
    <mergeCell ref="D393:E393"/>
    <mergeCell ref="D394:E394"/>
    <mergeCell ref="L386:M389"/>
    <mergeCell ref="N386:O389"/>
    <mergeCell ref="P386:S386"/>
    <mergeCell ref="F387:G388"/>
    <mergeCell ref="H387:I388"/>
    <mergeCell ref="P387:Q388"/>
    <mergeCell ref="R387:S388"/>
    <mergeCell ref="F389:G389"/>
    <mergeCell ref="H389:I389"/>
    <mergeCell ref="P389:Q389"/>
    <mergeCell ref="D382:E382"/>
    <mergeCell ref="B386:B389"/>
    <mergeCell ref="C386:C389"/>
    <mergeCell ref="D386:E387"/>
    <mergeCell ref="F386:I386"/>
    <mergeCell ref="K386:K389"/>
    <mergeCell ref="D388:D389"/>
    <mergeCell ref="E388:E389"/>
    <mergeCell ref="F373:G373"/>
    <mergeCell ref="H373:I373"/>
    <mergeCell ref="J373:K373"/>
    <mergeCell ref="B374:B382"/>
    <mergeCell ref="D376:E376"/>
    <mergeCell ref="D377:E377"/>
    <mergeCell ref="D378:E378"/>
    <mergeCell ref="D379:E379"/>
    <mergeCell ref="D380:E380"/>
    <mergeCell ref="D381:E381"/>
    <mergeCell ref="B367:Q367"/>
    <mergeCell ref="B370:B373"/>
    <mergeCell ref="C370:C373"/>
    <mergeCell ref="D370:E371"/>
    <mergeCell ref="F370:K370"/>
    <mergeCell ref="F371:G372"/>
    <mergeCell ref="H371:I372"/>
    <mergeCell ref="J371:K372"/>
    <mergeCell ref="D372:D373"/>
    <mergeCell ref="E372:E373"/>
    <mergeCell ref="B350:B366"/>
    <mergeCell ref="D361:E361"/>
    <mergeCell ref="D362:E362"/>
    <mergeCell ref="D363:E363"/>
    <mergeCell ref="D364:E364"/>
    <mergeCell ref="D365:E365"/>
    <mergeCell ref="D366:E366"/>
    <mergeCell ref="N347:O348"/>
    <mergeCell ref="P347:Q348"/>
    <mergeCell ref="D348:D349"/>
    <mergeCell ref="E348:E349"/>
    <mergeCell ref="F349:G349"/>
    <mergeCell ref="H349:I349"/>
    <mergeCell ref="J349:K349"/>
    <mergeCell ref="L349:M349"/>
    <mergeCell ref="N349:O349"/>
    <mergeCell ref="P349:Q349"/>
    <mergeCell ref="B340:U340"/>
    <mergeCell ref="B343:AA343"/>
    <mergeCell ref="B346:B349"/>
    <mergeCell ref="C346:C349"/>
    <mergeCell ref="D346:E347"/>
    <mergeCell ref="F346:Q346"/>
    <mergeCell ref="F347:G348"/>
    <mergeCell ref="H347:I348"/>
    <mergeCell ref="J347:K348"/>
    <mergeCell ref="L347:M348"/>
    <mergeCell ref="P313:Q313"/>
    <mergeCell ref="B314:B339"/>
    <mergeCell ref="C332:C333"/>
    <mergeCell ref="D337:E337"/>
    <mergeCell ref="D338:E338"/>
    <mergeCell ref="D339:E339"/>
    <mergeCell ref="L311:M312"/>
    <mergeCell ref="N311:O312"/>
    <mergeCell ref="P311:Q312"/>
    <mergeCell ref="D312:D313"/>
    <mergeCell ref="E312:E313"/>
    <mergeCell ref="F313:G313"/>
    <mergeCell ref="H313:I313"/>
    <mergeCell ref="J313:K313"/>
    <mergeCell ref="L313:M313"/>
    <mergeCell ref="N313:O313"/>
    <mergeCell ref="B279:B303"/>
    <mergeCell ref="B304:Y304"/>
    <mergeCell ref="B307:AA307"/>
    <mergeCell ref="B310:B313"/>
    <mergeCell ref="C310:C313"/>
    <mergeCell ref="D310:E311"/>
    <mergeCell ref="F310:Q310"/>
    <mergeCell ref="F311:G312"/>
    <mergeCell ref="H311:I312"/>
    <mergeCell ref="J311:K312"/>
    <mergeCell ref="N278:O278"/>
    <mergeCell ref="P278:Q278"/>
    <mergeCell ref="R278:S278"/>
    <mergeCell ref="T278:U278"/>
    <mergeCell ref="V278:W278"/>
    <mergeCell ref="X278:Y278"/>
    <mergeCell ref="P276:Q277"/>
    <mergeCell ref="R276:S277"/>
    <mergeCell ref="T276:U277"/>
    <mergeCell ref="V276:W277"/>
    <mergeCell ref="D277:D278"/>
    <mergeCell ref="E277:E278"/>
    <mergeCell ref="F278:G278"/>
    <mergeCell ref="H278:I278"/>
    <mergeCell ref="J278:K278"/>
    <mergeCell ref="L278:M278"/>
    <mergeCell ref="B272:AA272"/>
    <mergeCell ref="B275:B278"/>
    <mergeCell ref="C275:C278"/>
    <mergeCell ref="D275:E276"/>
    <mergeCell ref="F275:W275"/>
    <mergeCell ref="F276:G277"/>
    <mergeCell ref="H276:I277"/>
    <mergeCell ref="J276:K277"/>
    <mergeCell ref="L276:M277"/>
    <mergeCell ref="N276:O277"/>
    <mergeCell ref="B256:B268"/>
    <mergeCell ref="O256:O257"/>
    <mergeCell ref="P256:Q256"/>
    <mergeCell ref="P257:Q257"/>
    <mergeCell ref="O258:U258"/>
    <mergeCell ref="O259:V260"/>
    <mergeCell ref="O261:V262"/>
    <mergeCell ref="P263:Q263"/>
    <mergeCell ref="O264:W264"/>
    <mergeCell ref="D254:D255"/>
    <mergeCell ref="E254:E255"/>
    <mergeCell ref="L254:M254"/>
    <mergeCell ref="R254:R255"/>
    <mergeCell ref="S254:S255"/>
    <mergeCell ref="F255:G255"/>
    <mergeCell ref="H255:I255"/>
    <mergeCell ref="J255:K255"/>
    <mergeCell ref="L255:M255"/>
    <mergeCell ref="P252:Q255"/>
    <mergeCell ref="R252:S253"/>
    <mergeCell ref="T252:U252"/>
    <mergeCell ref="F253:G254"/>
    <mergeCell ref="H253:I254"/>
    <mergeCell ref="J253:K254"/>
    <mergeCell ref="T253:U254"/>
    <mergeCell ref="T255:U255"/>
    <mergeCell ref="B223:B248"/>
    <mergeCell ref="B249:Y249"/>
    <mergeCell ref="B252:B255"/>
    <mergeCell ref="C252:C255"/>
    <mergeCell ref="D252:E253"/>
    <mergeCell ref="F252:K252"/>
    <mergeCell ref="O252:O255"/>
    <mergeCell ref="X220:Y221"/>
    <mergeCell ref="D221:D222"/>
    <mergeCell ref="E221:E222"/>
    <mergeCell ref="F222:G222"/>
    <mergeCell ref="H222:I222"/>
    <mergeCell ref="J222:K222"/>
    <mergeCell ref="L222:M222"/>
    <mergeCell ref="N222:O222"/>
    <mergeCell ref="P222:Q222"/>
    <mergeCell ref="R222:S222"/>
    <mergeCell ref="L220:M221"/>
    <mergeCell ref="N220:O221"/>
    <mergeCell ref="P220:Q221"/>
    <mergeCell ref="R220:S221"/>
    <mergeCell ref="T220:U221"/>
    <mergeCell ref="V220:W221"/>
    <mergeCell ref="B184:B211"/>
    <mergeCell ref="B212:M212"/>
    <mergeCell ref="B216:AA216"/>
    <mergeCell ref="B219:B222"/>
    <mergeCell ref="C219:C222"/>
    <mergeCell ref="D219:E220"/>
    <mergeCell ref="F219:Y219"/>
    <mergeCell ref="F220:G221"/>
    <mergeCell ref="H220:I221"/>
    <mergeCell ref="J220:K221"/>
    <mergeCell ref="E182:E183"/>
    <mergeCell ref="N182:O182"/>
    <mergeCell ref="F183:G183"/>
    <mergeCell ref="H183:I183"/>
    <mergeCell ref="J183:K183"/>
    <mergeCell ref="L183:M183"/>
    <mergeCell ref="N183:O183"/>
    <mergeCell ref="T222:U222"/>
    <mergeCell ref="V222:W222"/>
    <mergeCell ref="X222:Y222"/>
    <mergeCell ref="B177:AA177"/>
    <mergeCell ref="B180:B183"/>
    <mergeCell ref="C180:C183"/>
    <mergeCell ref="D180:E181"/>
    <mergeCell ref="F180:M180"/>
    <mergeCell ref="F181:G182"/>
    <mergeCell ref="H181:I182"/>
    <mergeCell ref="J181:K182"/>
    <mergeCell ref="L181:M182"/>
    <mergeCell ref="D182:D183"/>
    <mergeCell ref="R145:S145"/>
    <mergeCell ref="T145:U145"/>
    <mergeCell ref="V145:W145"/>
    <mergeCell ref="X145:Y145"/>
    <mergeCell ref="B146:B174"/>
    <mergeCell ref="B175:Y175"/>
    <mergeCell ref="V143:W144"/>
    <mergeCell ref="X143:Y144"/>
    <mergeCell ref="D144:D145"/>
    <mergeCell ref="E144:E145"/>
    <mergeCell ref="F145:G145"/>
    <mergeCell ref="H145:I145"/>
    <mergeCell ref="J145:K145"/>
    <mergeCell ref="L145:M145"/>
    <mergeCell ref="N145:O145"/>
    <mergeCell ref="P145:Q145"/>
    <mergeCell ref="J143:K144"/>
    <mergeCell ref="L143:M144"/>
    <mergeCell ref="N143:O144"/>
    <mergeCell ref="P143:Q144"/>
    <mergeCell ref="R143:S144"/>
    <mergeCell ref="T143:U144"/>
    <mergeCell ref="B134:V134"/>
    <mergeCell ref="B135:V135"/>
    <mergeCell ref="B139:AA139"/>
    <mergeCell ref="B142:B145"/>
    <mergeCell ref="C142:C145"/>
    <mergeCell ref="D142:E143"/>
    <mergeCell ref="F142:W142"/>
    <mergeCell ref="F143:G144"/>
    <mergeCell ref="H143:I144"/>
    <mergeCell ref="P127:Q127"/>
    <mergeCell ref="P128:Q128"/>
    <mergeCell ref="P129:Q129"/>
    <mergeCell ref="P130:Q130"/>
    <mergeCell ref="P131:Q131"/>
    <mergeCell ref="P132:Q132"/>
    <mergeCell ref="P121:Q121"/>
    <mergeCell ref="P122:Q122"/>
    <mergeCell ref="P123:Q123"/>
    <mergeCell ref="P124:Q124"/>
    <mergeCell ref="P125:Q125"/>
    <mergeCell ref="P126:Q126"/>
    <mergeCell ref="P112:Q112"/>
    <mergeCell ref="P113:Q113"/>
    <mergeCell ref="B114:B133"/>
    <mergeCell ref="P114:Q114"/>
    <mergeCell ref="P115:Q115"/>
    <mergeCell ref="P116:Q116"/>
    <mergeCell ref="P117:Q117"/>
    <mergeCell ref="P118:Q118"/>
    <mergeCell ref="P119:Q119"/>
    <mergeCell ref="P120:Q120"/>
    <mergeCell ref="P106:Q106"/>
    <mergeCell ref="P107:Q107"/>
    <mergeCell ref="P108:Q108"/>
    <mergeCell ref="P109:Q109"/>
    <mergeCell ref="P110:Q110"/>
    <mergeCell ref="P111:Q111"/>
    <mergeCell ref="P98:Q98"/>
    <mergeCell ref="P99:Q99"/>
    <mergeCell ref="P100:Q100"/>
    <mergeCell ref="P101:Q101"/>
    <mergeCell ref="P102:Q102"/>
    <mergeCell ref="B103:B113"/>
    <mergeCell ref="O103:O133"/>
    <mergeCell ref="P103:Q103"/>
    <mergeCell ref="P104:Q104"/>
    <mergeCell ref="P105:Q105"/>
    <mergeCell ref="P133:Q133"/>
    <mergeCell ref="B51:B83"/>
    <mergeCell ref="B84:Y84"/>
    <mergeCell ref="B86:AA86"/>
    <mergeCell ref="B89:B92"/>
    <mergeCell ref="C89:C92"/>
    <mergeCell ref="D89:E90"/>
    <mergeCell ref="F89:M89"/>
    <mergeCell ref="O89:O92"/>
    <mergeCell ref="P89:Q92"/>
    <mergeCell ref="V92:W92"/>
    <mergeCell ref="X92:Y92"/>
    <mergeCell ref="Z92:AA92"/>
    <mergeCell ref="B93:B102"/>
    <mergeCell ref="O93:O102"/>
    <mergeCell ref="P93:Q93"/>
    <mergeCell ref="P94:Q94"/>
    <mergeCell ref="P95:Q95"/>
    <mergeCell ref="P96:Q96"/>
    <mergeCell ref="P97:Q97"/>
    <mergeCell ref="D91:D92"/>
    <mergeCell ref="E91:E92"/>
    <mergeCell ref="R91:R92"/>
    <mergeCell ref="S91:S92"/>
    <mergeCell ref="Z91:AA91"/>
    <mergeCell ref="F92:G92"/>
    <mergeCell ref="H92:I92"/>
    <mergeCell ref="J92:K92"/>
    <mergeCell ref="L92:M92"/>
    <mergeCell ref="T92:U92"/>
    <mergeCell ref="N48:O49"/>
    <mergeCell ref="P48:Q49"/>
    <mergeCell ref="R48:S49"/>
    <mergeCell ref="T48:U49"/>
    <mergeCell ref="V48:W49"/>
    <mergeCell ref="D49:D50"/>
    <mergeCell ref="E49:E50"/>
    <mergeCell ref="R89:S90"/>
    <mergeCell ref="T89:Y89"/>
    <mergeCell ref="F90:G91"/>
    <mergeCell ref="H90:I91"/>
    <mergeCell ref="J90:K91"/>
    <mergeCell ref="L90:M91"/>
    <mergeCell ref="T90:U91"/>
    <mergeCell ref="V90:W91"/>
    <mergeCell ref="X90:Y91"/>
    <mergeCell ref="X50:Y50"/>
    <mergeCell ref="M42:AA42"/>
    <mergeCell ref="B44:AA44"/>
    <mergeCell ref="B47:B50"/>
    <mergeCell ref="C47:C50"/>
    <mergeCell ref="D47:E48"/>
    <mergeCell ref="F47:U47"/>
    <mergeCell ref="F48:G49"/>
    <mergeCell ref="H48:I49"/>
    <mergeCell ref="J48:K49"/>
    <mergeCell ref="L48:M49"/>
    <mergeCell ref="N36:O36"/>
    <mergeCell ref="N37:O37"/>
    <mergeCell ref="N38:O38"/>
    <mergeCell ref="N39:O39"/>
    <mergeCell ref="N40:O40"/>
    <mergeCell ref="N41:O41"/>
    <mergeCell ref="N30:O30"/>
    <mergeCell ref="N31:O31"/>
    <mergeCell ref="N32:O32"/>
    <mergeCell ref="N33:O33"/>
    <mergeCell ref="N34:O34"/>
    <mergeCell ref="N35:O35"/>
    <mergeCell ref="X49:Y49"/>
    <mergeCell ref="F50:G50"/>
    <mergeCell ref="H50:I50"/>
    <mergeCell ref="J50:K50"/>
    <mergeCell ref="L50:M50"/>
    <mergeCell ref="N50:O50"/>
    <mergeCell ref="P50:Q50"/>
    <mergeCell ref="R50:S50"/>
    <mergeCell ref="T50:U50"/>
    <mergeCell ref="V50:W50"/>
    <mergeCell ref="R8:S9"/>
    <mergeCell ref="T8:U9"/>
    <mergeCell ref="V8:W9"/>
    <mergeCell ref="N24:O24"/>
    <mergeCell ref="N25:O25"/>
    <mergeCell ref="N26:O26"/>
    <mergeCell ref="N27:O27"/>
    <mergeCell ref="N28:O28"/>
    <mergeCell ref="N29:O29"/>
    <mergeCell ref="B15:B34"/>
    <mergeCell ref="N15:O15"/>
    <mergeCell ref="N16:O16"/>
    <mergeCell ref="N17:O17"/>
    <mergeCell ref="N18:O18"/>
    <mergeCell ref="N19:O19"/>
    <mergeCell ref="N20:O20"/>
    <mergeCell ref="N21:O21"/>
    <mergeCell ref="N22:O22"/>
    <mergeCell ref="N23:O23"/>
    <mergeCell ref="T10:U10"/>
    <mergeCell ref="B2:W2"/>
    <mergeCell ref="B4:AA4"/>
    <mergeCell ref="B7:B10"/>
    <mergeCell ref="C7:C10"/>
    <mergeCell ref="D7:E8"/>
    <mergeCell ref="F7:K7"/>
    <mergeCell ref="M7:M10"/>
    <mergeCell ref="N7:O10"/>
    <mergeCell ref="P7:Q8"/>
    <mergeCell ref="R7:AA7"/>
    <mergeCell ref="V10:W10"/>
    <mergeCell ref="X10:Y10"/>
    <mergeCell ref="Z10:AA10"/>
    <mergeCell ref="B11:B14"/>
    <mergeCell ref="M11:M41"/>
    <mergeCell ref="N11:O11"/>
    <mergeCell ref="N12:O12"/>
    <mergeCell ref="N13:O13"/>
    <mergeCell ref="N14:O14"/>
    <mergeCell ref="X8:Y9"/>
    <mergeCell ref="Z8:AA9"/>
    <mergeCell ref="D9:D10"/>
    <mergeCell ref="E9:E10"/>
    <mergeCell ref="P9:P10"/>
    <mergeCell ref="Q9:Q10"/>
    <mergeCell ref="F10:G10"/>
    <mergeCell ref="H10:I10"/>
    <mergeCell ref="J10:K10"/>
    <mergeCell ref="R10:S10"/>
    <mergeCell ref="F8:G9"/>
    <mergeCell ref="H8:I9"/>
    <mergeCell ref="J8:K9"/>
  </mergeCells>
  <phoneticPr fontId="13"/>
  <dataValidations count="1">
    <dataValidation imeMode="off" allowBlank="1" showInputMessage="1" showErrorMessage="1" sqref="R1195:R1210 N1227 R935:R943 T931 T1055 T1102 T1111:T1112 R1114:R1130 T1191 R972:R983 R1147:R1190 L834:L869 L879:L897 R907:R930 R952:R968 R993:R1028 R1037:R1054 R1059:R1067 R1072:R1082 R1092:R1101 R1106:R1110 L1221:L1225 R1135:R1138" xr:uid="{31171D67-BED6-46C6-B179-AEE1801904ED}"/>
  </dataValidations>
  <printOptions horizontalCentered="1" gridLinesSet="0"/>
  <pageMargins left="0.25" right="0.25" top="0.75" bottom="0.75" header="0.3" footer="0.3"/>
  <pageSetup paperSize="9" scale="40" fitToHeight="0" orientation="portrait" r:id="rId1"/>
  <headerFooter alignWithMargins="0">
    <oddFooter>&amp;P / &amp;N ページ</oddFooter>
  </headerFooter>
  <rowBreaks count="27" manualBreakCount="27">
    <brk id="42" max="16383" man="1"/>
    <brk id="84" max="16383" man="1"/>
    <brk id="137" max="16383" man="1"/>
    <brk id="175" max="16383" man="1"/>
    <brk id="214" max="16383" man="1"/>
    <brk id="270" max="16383" man="1"/>
    <brk id="305" max="16383" man="1"/>
    <brk id="341" max="16383" man="1"/>
    <brk id="398" max="16383" man="1"/>
    <brk id="431" max="16383" man="1"/>
    <brk id="481" max="16383" man="1"/>
    <brk id="526" max="16383" man="1"/>
    <brk id="561" max="16383" man="1"/>
    <brk id="616" max="16383" man="1"/>
    <brk id="651" max="16383" man="1"/>
    <brk id="686" max="16383" man="1"/>
    <brk id="734" max="16383" man="1"/>
    <brk id="774" max="16383" man="1"/>
    <brk id="824" max="16383" man="1"/>
    <brk id="871" max="16383" man="1"/>
    <brk id="900" max="16383" man="1"/>
    <brk id="945" max="16383" man="1"/>
    <brk id="985" max="16383" man="1"/>
    <brk id="1030" max="16383" man="1"/>
    <brk id="1084" max="16383" man="1"/>
    <brk id="1140" max="16383" man="1"/>
    <brk id="121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7F5F6-9755-4F75-8A0E-11B5FDFA36E0}">
  <sheetPr>
    <tabColor rgb="FF00B0F0"/>
    <pageSetUpPr fitToPage="1"/>
  </sheetPr>
  <dimension ref="B1:AR1250"/>
  <sheetViews>
    <sheetView showGridLines="0" showZeros="0" view="pageBreakPreview" topLeftCell="A611" zoomScale="60" zoomScaleNormal="100" workbookViewId="0">
      <selection activeCell="H12" sqref="H12"/>
    </sheetView>
  </sheetViews>
  <sheetFormatPr defaultColWidth="9" defaultRowHeight="13.5"/>
  <cols>
    <col min="1" max="1" width="1.75" style="4" customWidth="1"/>
    <col min="2" max="2" width="5.125" style="4" customWidth="1"/>
    <col min="3" max="3" width="17.5" style="4" customWidth="1"/>
    <col min="4" max="5" width="7" style="4" customWidth="1"/>
    <col min="6" max="6" width="11" style="40" customWidth="1"/>
    <col min="7" max="7" width="7.375" style="4" customWidth="1"/>
    <col min="8" max="8" width="11" style="40" customWidth="1"/>
    <col min="9" max="9" width="7.5" style="4" customWidth="1"/>
    <col min="10" max="10" width="11" style="40" customWidth="1"/>
    <col min="11" max="11" width="7.5" style="4" customWidth="1"/>
    <col min="12" max="12" width="11" style="40" customWidth="1"/>
    <col min="13" max="13" width="7" style="4" customWidth="1"/>
    <col min="14" max="14" width="11" style="40" customWidth="1"/>
    <col min="15" max="15" width="7" style="4" customWidth="1"/>
    <col min="16" max="16" width="11" style="40" customWidth="1"/>
    <col min="17" max="17" width="7" style="4" customWidth="1"/>
    <col min="18" max="18" width="11" style="40" customWidth="1"/>
    <col min="19" max="19" width="7" style="4" customWidth="1"/>
    <col min="20" max="20" width="11" style="40" customWidth="1"/>
    <col min="21" max="21" width="7" style="4" customWidth="1"/>
    <col min="22" max="22" width="11" style="40" customWidth="1"/>
    <col min="23" max="23" width="7" style="4" customWidth="1"/>
    <col min="24" max="24" width="11" style="40" customWidth="1"/>
    <col min="25" max="25" width="7" style="4" customWidth="1"/>
    <col min="26" max="26" width="11.125" style="4" customWidth="1"/>
    <col min="27" max="27" width="7" style="4" customWidth="1"/>
    <col min="28" max="28" width="9.5" style="4" customWidth="1"/>
    <col min="29" max="29" width="8.5" style="4" customWidth="1"/>
    <col min="30" max="30" width="12.25" style="4" customWidth="1"/>
    <col min="31" max="31" width="20.5" style="4" customWidth="1"/>
    <col min="32" max="32" width="43.125" style="4" customWidth="1"/>
    <col min="33" max="16384" width="9" style="4"/>
  </cols>
  <sheetData>
    <row r="1" spans="2:44" ht="15.75" customHeight="1">
      <c r="B1" s="11" t="str">
        <f>CONCATENATE(入力!$G$14,"様")</f>
        <v>○▲タイヤ商会様</v>
      </c>
      <c r="AA1" s="300" t="str">
        <f>入力!$G$5</f>
        <v>2025年7月現在</v>
      </c>
    </row>
    <row r="2" spans="2:44" ht="19.5" customHeight="1">
      <c r="B2" s="505" t="s">
        <v>1918</v>
      </c>
      <c r="C2" s="505"/>
      <c r="D2" s="505"/>
      <c r="E2" s="505"/>
      <c r="F2" s="505"/>
      <c r="G2" s="505"/>
      <c r="H2" s="505"/>
      <c r="I2" s="505"/>
      <c r="J2" s="505"/>
      <c r="K2" s="505"/>
      <c r="L2" s="505"/>
      <c r="M2" s="505"/>
      <c r="N2" s="505"/>
      <c r="O2" s="505"/>
      <c r="P2" s="505"/>
      <c r="Q2" s="505"/>
      <c r="R2" s="505"/>
      <c r="S2" s="505"/>
      <c r="T2" s="505"/>
      <c r="U2" s="505"/>
      <c r="V2" s="505"/>
      <c r="W2" s="505"/>
      <c r="X2" s="241"/>
      <c r="Y2" s="241"/>
      <c r="AA2" s="301">
        <f>入力!$G$6</f>
        <v>0</v>
      </c>
    </row>
    <row r="3" spans="2:44" ht="15.75" customHeight="1" thickBot="1">
      <c r="AA3" s="23" t="str">
        <f>入力!$G$4</f>
        <v>株式会社ダンロップタイヤ ●●カンパニー</v>
      </c>
    </row>
    <row r="4" spans="2:44" ht="25.5" customHeight="1" thickTop="1" thickBot="1">
      <c r="B4" s="518" t="s">
        <v>451</v>
      </c>
      <c r="C4" s="519"/>
      <c r="D4" s="519"/>
      <c r="E4" s="519"/>
      <c r="F4" s="519"/>
      <c r="G4" s="519"/>
      <c r="H4" s="519"/>
      <c r="I4" s="519"/>
      <c r="J4" s="519"/>
      <c r="K4" s="519"/>
      <c r="L4" s="519"/>
      <c r="M4" s="519"/>
      <c r="N4" s="519"/>
      <c r="O4" s="519"/>
      <c r="P4" s="519"/>
      <c r="Q4" s="519"/>
      <c r="R4" s="519"/>
      <c r="S4" s="519"/>
      <c r="T4" s="519"/>
      <c r="U4" s="519"/>
      <c r="V4" s="519"/>
      <c r="W4" s="519"/>
      <c r="X4" s="519"/>
      <c r="Y4" s="519"/>
      <c r="Z4" s="519"/>
      <c r="AA4" s="520"/>
      <c r="AB4" s="24"/>
      <c r="AC4" s="24"/>
      <c r="AD4" s="24"/>
      <c r="AE4" s="24"/>
      <c r="AF4" s="24"/>
      <c r="AG4" s="24"/>
      <c r="AH4" s="24"/>
      <c r="AI4" s="24"/>
      <c r="AJ4" s="24"/>
      <c r="AK4" s="24"/>
      <c r="AL4" s="24"/>
      <c r="AM4" s="24"/>
      <c r="AN4" s="24"/>
      <c r="AO4" s="24"/>
      <c r="AP4" s="24"/>
      <c r="AQ4" s="24"/>
      <c r="AR4" s="24"/>
    </row>
    <row r="5" spans="2:44" ht="10.5" customHeight="1" thickTop="1">
      <c r="C5" s="40"/>
      <c r="D5" s="40"/>
      <c r="E5" s="40"/>
      <c r="F5" s="79"/>
      <c r="H5" s="79"/>
      <c r="K5" s="52"/>
      <c r="M5" s="52"/>
      <c r="Q5" s="52"/>
    </row>
    <row r="6" spans="2:44" s="239" customFormat="1" ht="20.100000000000001" customHeight="1" thickBot="1">
      <c r="B6" s="238" t="s">
        <v>1315</v>
      </c>
      <c r="F6" s="240"/>
      <c r="H6" s="240"/>
      <c r="J6" s="240"/>
      <c r="L6" s="240"/>
      <c r="N6" s="240"/>
      <c r="P6" s="240"/>
      <c r="R6" s="240"/>
      <c r="T6" s="240"/>
      <c r="V6" s="240"/>
      <c r="X6" s="240"/>
    </row>
    <row r="7" spans="2:44" ht="20.100000000000001" customHeight="1" thickBot="1">
      <c r="B7" s="521" t="s">
        <v>452</v>
      </c>
      <c r="C7" s="524" t="s">
        <v>524</v>
      </c>
      <c r="D7" s="527" t="s">
        <v>1113</v>
      </c>
      <c r="E7" s="528"/>
      <c r="F7" s="531" t="s">
        <v>453</v>
      </c>
      <c r="G7" s="532"/>
      <c r="H7" s="532"/>
      <c r="I7" s="532"/>
      <c r="J7" s="532"/>
      <c r="K7" s="533"/>
      <c r="L7" s="11"/>
      <c r="M7" s="521" t="s">
        <v>452</v>
      </c>
      <c r="N7" s="534" t="s">
        <v>524</v>
      </c>
      <c r="O7" s="535"/>
      <c r="P7" s="527" t="s">
        <v>1113</v>
      </c>
      <c r="Q7" s="528"/>
      <c r="R7" s="531" t="s">
        <v>453</v>
      </c>
      <c r="S7" s="532"/>
      <c r="T7" s="532"/>
      <c r="U7" s="532"/>
      <c r="V7" s="532"/>
      <c r="W7" s="532"/>
      <c r="X7" s="532"/>
      <c r="Y7" s="532"/>
      <c r="Z7" s="532"/>
      <c r="AA7" s="533"/>
    </row>
    <row r="8" spans="2:44" ht="20.100000000000001" customHeight="1">
      <c r="B8" s="522"/>
      <c r="C8" s="525"/>
      <c r="D8" s="529"/>
      <c r="E8" s="530"/>
      <c r="F8" s="516" t="s">
        <v>1377</v>
      </c>
      <c r="G8" s="507"/>
      <c r="H8" s="516" t="s">
        <v>1079</v>
      </c>
      <c r="I8" s="507"/>
      <c r="J8" s="516" t="s">
        <v>1378</v>
      </c>
      <c r="K8" s="507"/>
      <c r="L8" s="136"/>
      <c r="M8" s="522"/>
      <c r="N8" s="536"/>
      <c r="O8" s="537"/>
      <c r="P8" s="529"/>
      <c r="Q8" s="530"/>
      <c r="R8" s="516" t="s">
        <v>1377</v>
      </c>
      <c r="S8" s="507"/>
      <c r="T8" s="516" t="s">
        <v>1079</v>
      </c>
      <c r="U8" s="507"/>
      <c r="V8" s="516" t="s">
        <v>1378</v>
      </c>
      <c r="W8" s="507"/>
      <c r="X8" s="506" t="s">
        <v>1075</v>
      </c>
      <c r="Y8" s="507"/>
      <c r="Z8" s="506" t="s">
        <v>1076</v>
      </c>
      <c r="AA8" s="507"/>
    </row>
    <row r="9" spans="2:44" ht="20.100000000000001" customHeight="1">
      <c r="B9" s="522"/>
      <c r="C9" s="525"/>
      <c r="D9" s="510" t="s">
        <v>1115</v>
      </c>
      <c r="E9" s="512" t="s">
        <v>1114</v>
      </c>
      <c r="F9" s="517"/>
      <c r="G9" s="509"/>
      <c r="H9" s="517"/>
      <c r="I9" s="509"/>
      <c r="J9" s="517"/>
      <c r="K9" s="509"/>
      <c r="L9" s="136"/>
      <c r="M9" s="522"/>
      <c r="N9" s="536"/>
      <c r="O9" s="537"/>
      <c r="P9" s="510" t="s">
        <v>1115</v>
      </c>
      <c r="Q9" s="512" t="s">
        <v>1114</v>
      </c>
      <c r="R9" s="517"/>
      <c r="S9" s="509"/>
      <c r="T9" s="517"/>
      <c r="U9" s="509"/>
      <c r="V9" s="517"/>
      <c r="W9" s="509"/>
      <c r="X9" s="508"/>
      <c r="Y9" s="509"/>
      <c r="Z9" s="508"/>
      <c r="AA9" s="509"/>
    </row>
    <row r="10" spans="2:44" ht="20.100000000000001" customHeight="1" thickBot="1">
      <c r="B10" s="523"/>
      <c r="C10" s="526"/>
      <c r="D10" s="511"/>
      <c r="E10" s="513"/>
      <c r="F10" s="514" t="s">
        <v>720</v>
      </c>
      <c r="G10" s="515"/>
      <c r="H10" s="514" t="s">
        <v>764</v>
      </c>
      <c r="I10" s="515"/>
      <c r="J10" s="514" t="s">
        <v>767</v>
      </c>
      <c r="K10" s="515"/>
      <c r="L10" s="4"/>
      <c r="M10" s="523"/>
      <c r="N10" s="538"/>
      <c r="O10" s="539"/>
      <c r="P10" s="511"/>
      <c r="Q10" s="513"/>
      <c r="R10" s="514" t="s">
        <v>720</v>
      </c>
      <c r="S10" s="515"/>
      <c r="T10" s="514" t="s">
        <v>1077</v>
      </c>
      <c r="U10" s="515"/>
      <c r="V10" s="514" t="s">
        <v>1078</v>
      </c>
      <c r="W10" s="515"/>
      <c r="X10" s="514" t="s">
        <v>167</v>
      </c>
      <c r="Y10" s="515"/>
      <c r="Z10" s="514" t="s">
        <v>167</v>
      </c>
      <c r="AA10" s="515"/>
    </row>
    <row r="11" spans="2:44" ht="30" customHeight="1">
      <c r="B11" s="502">
        <v>22</v>
      </c>
      <c r="C11" s="352" t="s">
        <v>1974</v>
      </c>
      <c r="D11" s="253"/>
      <c r="E11" s="353">
        <v>111</v>
      </c>
      <c r="F11" s="91">
        <f>IF(ISBLANK('6桁'!F11)=TRUE,"",VLOOKUP(パターン表!F11, 'パターン別掛け率（入力）'!$C$3:$I$302, 6, FALSE))</f>
        <v>100</v>
      </c>
      <c r="G11" s="92" t="str">
        <f>'6桁'!G11</f>
        <v>Y★</v>
      </c>
      <c r="H11" s="91" t="str">
        <f>IF(ISBLANK('6桁'!H11)=TRUE,"",VLOOKUP(パターン表!H11, 'パターン別掛け率（入力）'!$C$3:$I$302, 6, FALSE))</f>
        <v/>
      </c>
      <c r="I11" s="92">
        <f>'6桁'!I11</f>
        <v>0</v>
      </c>
      <c r="J11" s="93" t="str">
        <f>IF(ISBLANK('6桁'!J11)=TRUE,"",VLOOKUP(パターン表!J11, 'パターン別掛け率（入力）'!$C$3:$I$302, 6, FALSE))</f>
        <v/>
      </c>
      <c r="K11" s="92">
        <f>'6桁'!K11</f>
        <v>0</v>
      </c>
      <c r="L11" s="10"/>
      <c r="M11" s="495">
        <v>20</v>
      </c>
      <c r="N11" s="498" t="s">
        <v>74</v>
      </c>
      <c r="O11" s="499"/>
      <c r="P11" s="253"/>
      <c r="Q11" s="268">
        <v>90</v>
      </c>
      <c r="R11" s="172">
        <f>IF(ISBLANK('6桁'!R11)=TRUE,"",VLOOKUP(パターン表!R11, 'パターン別掛け率（入力）'!$C$3:$I$302, 6, FALSE))</f>
        <v>100</v>
      </c>
      <c r="S11" s="92" t="str">
        <f>'6桁'!S11</f>
        <v>Y★</v>
      </c>
      <c r="T11" s="172" t="str">
        <f>IF(ISBLANK('6桁'!T11)=TRUE,"",VLOOKUP(パターン表!T11, 'パターン別掛け率（入力）'!$C$3:$I$302, 6, FALSE))</f>
        <v/>
      </c>
      <c r="U11" s="92">
        <f>'6桁'!U11</f>
        <v>0</v>
      </c>
      <c r="V11" s="172" t="str">
        <f>IF(ISBLANK('6桁'!V11)=TRUE,"",VLOOKUP(パターン表!V11, 'パターン別掛け率（入力）'!$C$3:$I$302, 6, FALSE))</f>
        <v/>
      </c>
      <c r="W11" s="92">
        <f>'6桁'!W11</f>
        <v>0</v>
      </c>
      <c r="X11" s="172" t="str">
        <f>IF(ISBLANK('6桁'!X11)=TRUE,"",VLOOKUP(パターン表!X11, 'パターン別掛け率（入力）'!$C$3:$I$302, 6, FALSE))</f>
        <v/>
      </c>
      <c r="Y11" s="92">
        <f>'6桁'!Y11</f>
        <v>0</v>
      </c>
      <c r="Z11" s="172" t="str">
        <f>IF(ISBLANK('6桁'!Z11)=TRUE,"",VLOOKUP(パターン表!Z11, 'パターン別掛け率（入力）'!$C$3:$I$302, 6, FALSE))</f>
        <v/>
      </c>
      <c r="AA11" s="92">
        <f>'6桁'!AA11</f>
        <v>0</v>
      </c>
    </row>
    <row r="12" spans="2:44" ht="30" customHeight="1">
      <c r="B12" s="503"/>
      <c r="C12" s="345" t="s">
        <v>460</v>
      </c>
      <c r="D12" s="318"/>
      <c r="E12" s="361">
        <v>102</v>
      </c>
      <c r="F12" s="94">
        <f>IF(ISBLANK('6桁'!F12)=TRUE,"",VLOOKUP(パターン表!F12, 'パターン別掛け率（入力）'!$C$3:$I$302, 6, FALSE))</f>
        <v>100</v>
      </c>
      <c r="G12" s="237" t="str">
        <f>'6桁'!G12</f>
        <v>Y★</v>
      </c>
      <c r="H12" s="94" t="str">
        <f>IF(ISBLANK('6桁'!H12)=TRUE,"",VLOOKUP(パターン表!H12, 'パターン別掛け率（入力）'!$C$3:$I$302, 6, FALSE))</f>
        <v/>
      </c>
      <c r="I12" s="237">
        <f>'6桁'!I12</f>
        <v>0</v>
      </c>
      <c r="J12" s="289" t="str">
        <f>IF(ISBLANK('6桁'!J12)=TRUE,"",VLOOKUP(パターン表!J12, 'パターン別掛け率（入力）'!$C$3:$I$302, 6, FALSE))</f>
        <v/>
      </c>
      <c r="K12" s="237">
        <f>'6桁'!K12</f>
        <v>0</v>
      </c>
      <c r="L12" s="10"/>
      <c r="M12" s="496"/>
      <c r="N12" s="500" t="s">
        <v>292</v>
      </c>
      <c r="O12" s="501"/>
      <c r="P12" s="254"/>
      <c r="Q12" s="269">
        <v>92</v>
      </c>
      <c r="R12" s="176">
        <f>IF(ISBLANK('6桁'!R12)=TRUE,"",VLOOKUP(パターン表!R12, 'パターン別掛け率（入力）'!$C$3:$I$302, 6, FALSE))</f>
        <v>100</v>
      </c>
      <c r="S12" s="20" t="str">
        <f>'6桁'!S12</f>
        <v>Y★</v>
      </c>
      <c r="T12" s="176" t="str">
        <f>IF(ISBLANK('6桁'!T12)=TRUE,"",VLOOKUP(パターン表!T12, 'パターン別掛け率（入力）'!$C$3:$I$302, 6, FALSE))</f>
        <v/>
      </c>
      <c r="U12" s="20">
        <f>'6桁'!U12</f>
        <v>0</v>
      </c>
      <c r="V12" s="176" t="str">
        <f>IF(ISBLANK('6桁'!V12)=TRUE,"",VLOOKUP(パターン表!V12, 'パターン別掛け率（入力）'!$C$3:$I$302, 6, FALSE))</f>
        <v/>
      </c>
      <c r="W12" s="20">
        <f>'6桁'!W12</f>
        <v>0</v>
      </c>
      <c r="X12" s="176" t="str">
        <f>IF(ISBLANK('6桁'!X12)=TRUE,"",VLOOKUP(パターン表!X12, 'パターン別掛け率（入力）'!$C$3:$I$302, 6, FALSE))</f>
        <v/>
      </c>
      <c r="Y12" s="20">
        <f>'6桁'!Y12</f>
        <v>0</v>
      </c>
      <c r="Z12" s="176" t="str">
        <f>IF(ISBLANK('6桁'!Z12)=TRUE,"",VLOOKUP(パターン表!Z12, 'パターン別掛け率（入力）'!$C$3:$I$302, 6, FALSE))</f>
        <v/>
      </c>
      <c r="AA12" s="20">
        <f>'6桁'!AA12</f>
        <v>0</v>
      </c>
    </row>
    <row r="13" spans="2:44" ht="30" customHeight="1">
      <c r="B13" s="503"/>
      <c r="C13" s="347" t="s">
        <v>462</v>
      </c>
      <c r="D13" s="317"/>
      <c r="E13" s="249">
        <v>106</v>
      </c>
      <c r="F13" s="319">
        <f>IF(ISBLANK('6桁'!F13)=TRUE,"",VLOOKUP(パターン表!F13, 'パターン別掛け率（入力）'!$C$3:$I$302, 6, FALSE))</f>
        <v>100</v>
      </c>
      <c r="G13" s="236" t="str">
        <f>'6桁'!G13</f>
        <v>Y★</v>
      </c>
      <c r="H13" s="319" t="str">
        <f>IF(ISBLANK('6桁'!H13)=TRUE,"",VLOOKUP(パターン表!H13, 'パターン別掛け率（入力）'!$C$3:$I$302, 6, FALSE))</f>
        <v/>
      </c>
      <c r="I13" s="236">
        <f>'6桁'!I13</f>
        <v>0</v>
      </c>
      <c r="J13" s="244" t="str">
        <f>IF(ISBLANK('6桁'!J13)=TRUE,"",VLOOKUP(パターン表!J13, 'パターン別掛け率（入力）'!$C$3:$I$302, 6, FALSE))</f>
        <v/>
      </c>
      <c r="K13" s="236">
        <f>'6桁'!K13</f>
        <v>0</v>
      </c>
      <c r="L13" s="10"/>
      <c r="M13" s="496"/>
      <c r="N13" s="500" t="s">
        <v>479</v>
      </c>
      <c r="O13" s="501"/>
      <c r="P13" s="254"/>
      <c r="Q13" s="269">
        <v>94</v>
      </c>
      <c r="R13" s="176">
        <f>IF(ISBLANK('6桁'!R13)=TRUE,"",VLOOKUP(パターン表!R13, 'パターン別掛け率（入力）'!$C$3:$I$302, 6, FALSE))</f>
        <v>100</v>
      </c>
      <c r="S13" s="20" t="str">
        <f>'6桁'!S13</f>
        <v>Y★</v>
      </c>
      <c r="T13" s="176" t="str">
        <f>IF(ISBLANK('6桁'!T13)=TRUE,"",VLOOKUP(パターン表!T13, 'パターン別掛け率（入力）'!$C$3:$I$302, 6, FALSE))</f>
        <v/>
      </c>
      <c r="U13" s="20">
        <f>'6桁'!U13</f>
        <v>0</v>
      </c>
      <c r="V13" s="176" t="str">
        <f>IF(ISBLANK('6桁'!V13)=TRUE,"",VLOOKUP(パターン表!V13, 'パターン別掛け率（入力）'!$C$3:$I$302, 6, FALSE))</f>
        <v/>
      </c>
      <c r="W13" s="20">
        <f>'6桁'!W13</f>
        <v>0</v>
      </c>
      <c r="X13" s="176" t="str">
        <f>IF(ISBLANK('6桁'!X13)=TRUE,"",VLOOKUP(パターン表!X13, 'パターン別掛け率（入力）'!$C$3:$I$302, 6, FALSE))</f>
        <v/>
      </c>
      <c r="Y13" s="20">
        <f>'6桁'!Y13</f>
        <v>0</v>
      </c>
      <c r="Z13" s="176" t="str">
        <f>IF(ISBLANK('6桁'!Z13)=TRUE,"",VLOOKUP(パターン表!Z13, 'パターン別掛け率（入力）'!$C$3:$I$302, 6, FALSE))</f>
        <v/>
      </c>
      <c r="AA13" s="20">
        <f>'6桁'!AA13</f>
        <v>0</v>
      </c>
    </row>
    <row r="14" spans="2:44" ht="30" customHeight="1">
      <c r="B14" s="504"/>
      <c r="C14" s="351" t="s">
        <v>1316</v>
      </c>
      <c r="D14" s="257"/>
      <c r="E14" s="354">
        <v>110</v>
      </c>
      <c r="F14" s="111">
        <f>IF(ISBLANK('6桁'!F14)=TRUE,"",VLOOKUP(パターン表!F14, 'パターン別掛け率（入力）'!$C$3:$I$302, 6, FALSE))</f>
        <v>100</v>
      </c>
      <c r="G14" s="98" t="str">
        <f>'6桁'!G14</f>
        <v>Y★</v>
      </c>
      <c r="H14" s="111" t="str">
        <f>IF(ISBLANK('6桁'!H14)=TRUE,"",VLOOKUP(パターン表!H14, 'パターン別掛け率（入力）'!$C$3:$I$302, 6, FALSE))</f>
        <v/>
      </c>
      <c r="I14" s="99">
        <f>'6桁'!I14</f>
        <v>0</v>
      </c>
      <c r="J14" s="100" t="str">
        <f>IF(ISBLANK('6桁'!J14)=TRUE,"",VLOOKUP(パターン表!J14, 'パターン別掛け率（入力）'!$C$3:$I$302, 6, FALSE))</f>
        <v/>
      </c>
      <c r="K14" s="98">
        <f>'6桁'!K14</f>
        <v>0</v>
      </c>
      <c r="L14" s="10"/>
      <c r="M14" s="496"/>
      <c r="N14" s="500" t="s">
        <v>75</v>
      </c>
      <c r="O14" s="501"/>
      <c r="P14" s="254">
        <v>93</v>
      </c>
      <c r="Q14" s="273">
        <v>97</v>
      </c>
      <c r="R14" s="14">
        <f>IF(ISBLANK('6桁'!R14)=TRUE,"",VLOOKUP(パターン表!R14, 'パターン別掛け率（入力）'!$C$3:$I$302, 6, FALSE))</f>
        <v>100</v>
      </c>
      <c r="S14" s="109" t="str">
        <f>'6桁'!S14</f>
        <v>Y★</v>
      </c>
      <c r="T14" s="14">
        <f>IF(ISBLANK('6桁'!T14)=TRUE,"",VLOOKUP(パターン表!T14, 'パターン別掛け率（入力）'!$C$3:$I$302, 6, FALSE))</f>
        <v>100</v>
      </c>
      <c r="U14" s="109" t="str">
        <f>'6桁'!U14</f>
        <v>Y★</v>
      </c>
      <c r="V14" s="14">
        <f>IF(ISBLANK('6桁'!V14)=TRUE,"",VLOOKUP(パターン表!V14, 'パターン別掛け率（入力）'!$C$3:$I$302, 6, FALSE))</f>
        <v>100</v>
      </c>
      <c r="W14" s="109" t="str">
        <f>'6桁'!W14</f>
        <v>W★</v>
      </c>
      <c r="X14" s="14" t="str">
        <f>IF(ISBLANK('6桁'!X14)=TRUE,"",VLOOKUP(パターン表!X14, 'パターン別掛け率（入力）'!$C$3:$I$302, 6, FALSE))</f>
        <v/>
      </c>
      <c r="Y14" s="109">
        <f>'6桁'!Y14</f>
        <v>0</v>
      </c>
      <c r="Z14" s="14" t="str">
        <f>IF(ISBLANK('6桁'!Z14)=TRUE,"",VLOOKUP(パターン表!Z14, 'パターン別掛け率（入力）'!$C$3:$I$302, 6, FALSE))</f>
        <v/>
      </c>
      <c r="AA14" s="109">
        <f>'6桁'!AA14</f>
        <v>0</v>
      </c>
    </row>
    <row r="15" spans="2:44" ht="30" customHeight="1">
      <c r="B15" s="543">
        <v>21</v>
      </c>
      <c r="C15" s="361" t="s">
        <v>468</v>
      </c>
      <c r="D15" s="318"/>
      <c r="E15" s="361">
        <v>100</v>
      </c>
      <c r="F15" s="94">
        <f>IF(ISBLANK('6桁'!F15)=TRUE,"",VLOOKUP(パターン表!F15, 'パターン別掛け率（入力）'!$C$3:$I$302, 6, FALSE))</f>
        <v>100</v>
      </c>
      <c r="G15" s="237" t="str">
        <f>'6桁'!G15</f>
        <v>Y★</v>
      </c>
      <c r="H15" s="94" t="str">
        <f>IF(ISBLANK('6桁'!H15)=TRUE,"",VLOOKUP(パターン表!H15, 'パターン別掛け率（入力）'!$C$3:$I$302, 6, FALSE))</f>
        <v/>
      </c>
      <c r="I15" s="237">
        <f>'6桁'!I15</f>
        <v>0</v>
      </c>
      <c r="J15" s="289" t="str">
        <f>IF(ISBLANK('6桁'!J15)=TRUE,"",VLOOKUP(パターン表!J15, 'パターン別掛け率（入力）'!$C$3:$I$302, 6, FALSE))</f>
        <v/>
      </c>
      <c r="K15" s="237">
        <f>'6桁'!K15</f>
        <v>0</v>
      </c>
      <c r="L15" s="10"/>
      <c r="M15" s="496"/>
      <c r="N15" s="500" t="s">
        <v>293</v>
      </c>
      <c r="O15" s="501"/>
      <c r="P15" s="254"/>
      <c r="Q15" s="273">
        <v>99</v>
      </c>
      <c r="R15" s="14">
        <f>IF(ISBLANK('6桁'!R15)=TRUE,"",VLOOKUP(パターン表!R15, 'パターン別掛け率（入力）'!$C$3:$I$302, 6, FALSE))</f>
        <v>100</v>
      </c>
      <c r="S15" s="109" t="str">
        <f>'6桁'!S15</f>
        <v>Y★</v>
      </c>
      <c r="T15" s="14" t="str">
        <f>IF(ISBLANK('6桁'!T15)=TRUE,"",VLOOKUP(パターン表!T15, 'パターン別掛け率（入力）'!$C$3:$I$302, 6, FALSE))</f>
        <v/>
      </c>
      <c r="U15" s="109">
        <f>'6桁'!U15</f>
        <v>0</v>
      </c>
      <c r="V15" s="14" t="str">
        <f>IF(ISBLANK('6桁'!V15)=TRUE,"",VLOOKUP(パターン表!V15, 'パターン別掛け率（入力）'!$C$3:$I$302, 6, FALSE))</f>
        <v/>
      </c>
      <c r="W15" s="109">
        <f>'6桁'!W15</f>
        <v>0</v>
      </c>
      <c r="X15" s="14" t="str">
        <f>IF(ISBLANK('6桁'!X15)=TRUE,"",VLOOKUP(パターン表!X15, 'パターン別掛け率（入力）'!$C$3:$I$302, 6, FALSE))</f>
        <v/>
      </c>
      <c r="Y15" s="109">
        <f>'6桁'!Y15</f>
        <v>0</v>
      </c>
      <c r="Z15" s="14" t="str">
        <f>IF(ISBLANK('6桁'!Z15)=TRUE,"",VLOOKUP(パターン表!Z15, 'パターン別掛け率（入力）'!$C$3:$I$302, 6, FALSE))</f>
        <v/>
      </c>
      <c r="AA15" s="109">
        <f>'6桁'!AA15</f>
        <v>0</v>
      </c>
    </row>
    <row r="16" spans="2:44" ht="30" customHeight="1">
      <c r="B16" s="503"/>
      <c r="C16" s="361" t="s">
        <v>1317</v>
      </c>
      <c r="D16" s="318"/>
      <c r="E16" s="361">
        <v>104</v>
      </c>
      <c r="F16" s="94">
        <f>IF(ISBLANK('6桁'!F16)=TRUE,"",VLOOKUP(パターン表!F16, 'パターン別掛け率（入力）'!$C$3:$I$302, 6, FALSE))</f>
        <v>100</v>
      </c>
      <c r="G16" s="237" t="str">
        <f>'6桁'!G16</f>
        <v>Y★</v>
      </c>
      <c r="H16" s="94" t="str">
        <f>IF(ISBLANK('6桁'!H16)=TRUE,"",VLOOKUP(パターン表!H16, 'パターン別掛け率（入力）'!$C$3:$I$302, 6, FALSE))</f>
        <v/>
      </c>
      <c r="I16" s="360">
        <f>'6桁'!I16</f>
        <v>0</v>
      </c>
      <c r="J16" s="289" t="str">
        <f>IF(ISBLANK('6桁'!J16)=TRUE,"",VLOOKUP(パターン表!J16, 'パターン別掛け率（入力）'!$C$3:$I$302, 6, FALSE))</f>
        <v/>
      </c>
      <c r="K16" s="237">
        <f>'6桁'!K16</f>
        <v>0</v>
      </c>
      <c r="L16" s="10"/>
      <c r="M16" s="496"/>
      <c r="N16" s="500" t="s">
        <v>481</v>
      </c>
      <c r="O16" s="501"/>
      <c r="P16" s="254"/>
      <c r="Q16" s="273">
        <v>101</v>
      </c>
      <c r="R16" s="14">
        <f>IF(ISBLANK('6桁'!R16)=TRUE,"",VLOOKUP(パターン表!R16, 'パターン別掛け率（入力）'!$C$3:$I$302, 6, FALSE))</f>
        <v>100</v>
      </c>
      <c r="S16" s="109" t="str">
        <f>'6桁'!S16</f>
        <v>Y★</v>
      </c>
      <c r="T16" s="14" t="str">
        <f>IF(ISBLANK('6桁'!T16)=TRUE,"",VLOOKUP(パターン表!T16, 'パターン別掛け率（入力）'!$C$3:$I$302, 6, FALSE))</f>
        <v/>
      </c>
      <c r="U16" s="109">
        <f>'6桁'!U16</f>
        <v>0</v>
      </c>
      <c r="V16" s="14" t="str">
        <f>IF(ISBLANK('6桁'!V16)=TRUE,"",VLOOKUP(パターン表!V16, 'パターン別掛け率（入力）'!$C$3:$I$302, 6, FALSE))</f>
        <v/>
      </c>
      <c r="W16" s="109">
        <f>'6桁'!W16</f>
        <v>0</v>
      </c>
      <c r="X16" s="14" t="str">
        <f>IF(ISBLANK('6桁'!X16)=TRUE,"",VLOOKUP(パターン表!X16, 'パターン別掛け率（入力）'!$C$3:$I$302, 6, FALSE))</f>
        <v/>
      </c>
      <c r="Y16" s="109">
        <f>'6桁'!Y16</f>
        <v>0</v>
      </c>
      <c r="Z16" s="14" t="str">
        <f>IF(ISBLANK('6桁'!Z16)=TRUE,"",VLOOKUP(パターン表!Z16, 'パターン別掛け率（入力）'!$C$3:$I$302, 6, FALSE))</f>
        <v/>
      </c>
      <c r="AA16" s="109">
        <f>'6桁'!AA16</f>
        <v>0</v>
      </c>
    </row>
    <row r="17" spans="2:27" ht="30" customHeight="1">
      <c r="B17" s="503"/>
      <c r="C17" s="342" t="s">
        <v>1318</v>
      </c>
      <c r="D17" s="254"/>
      <c r="E17" s="342">
        <v>105</v>
      </c>
      <c r="F17" s="95">
        <f>IF(ISBLANK('6桁'!F17)=TRUE,"",VLOOKUP(パターン表!F17, 'パターン別掛け率（入力）'!$C$3:$I$302, 6, FALSE))</f>
        <v>100</v>
      </c>
      <c r="G17" s="20" t="str">
        <f>'6桁'!G17</f>
        <v>Y★</v>
      </c>
      <c r="H17" s="95" t="str">
        <f>IF(ISBLANK('6桁'!H17)=TRUE,"",VLOOKUP(パターン表!H17, 'パターン別掛け率（入力）'!$C$3:$I$302, 6, FALSE))</f>
        <v/>
      </c>
      <c r="I17" s="96">
        <f>'6桁'!I17</f>
        <v>0</v>
      </c>
      <c r="J17" s="12" t="str">
        <f>IF(ISBLANK('6桁'!J17)=TRUE,"",VLOOKUP(パターン表!J17, 'パターン別掛け率（入力）'!$C$3:$I$302, 6, FALSE))</f>
        <v/>
      </c>
      <c r="K17" s="20">
        <f>'6桁'!K17</f>
        <v>0</v>
      </c>
      <c r="L17" s="10"/>
      <c r="M17" s="496"/>
      <c r="N17" s="500" t="s">
        <v>1325</v>
      </c>
      <c r="O17" s="501"/>
      <c r="P17" s="254"/>
      <c r="Q17" s="273">
        <v>103</v>
      </c>
      <c r="R17" s="14">
        <f>IF(ISBLANK('6桁'!R17)=TRUE,"",VLOOKUP(パターン表!R17, 'パターン別掛け率（入力）'!$C$3:$I$302, 6, FALSE))</f>
        <v>100</v>
      </c>
      <c r="S17" s="109" t="str">
        <f>'6桁'!S17</f>
        <v>Y★</v>
      </c>
      <c r="T17" s="14" t="str">
        <f>IF(ISBLANK('6桁'!T17)=TRUE,"",VLOOKUP(パターン表!T17, 'パターン別掛け率（入力）'!$C$3:$I$302, 6, FALSE))</f>
        <v/>
      </c>
      <c r="U17" s="109">
        <f>'6桁'!U17</f>
        <v>0</v>
      </c>
      <c r="V17" s="14" t="str">
        <f>IF(ISBLANK('6桁'!V17)=TRUE,"",VLOOKUP(パターン表!V17, 'パターン別掛け率（入力）'!$C$3:$I$302, 6, FALSE))</f>
        <v/>
      </c>
      <c r="W17" s="109">
        <f>'6桁'!W17</f>
        <v>0</v>
      </c>
      <c r="X17" s="14" t="str">
        <f>IF(ISBLANK('6桁'!X17)=TRUE,"",VLOOKUP(パターン表!X17, 'パターン別掛け率（入力）'!$C$3:$I$302, 6, FALSE))</f>
        <v/>
      </c>
      <c r="Y17" s="109">
        <f>'6桁'!Y17</f>
        <v>0</v>
      </c>
      <c r="Z17" s="14" t="str">
        <f>IF(ISBLANK('6桁'!Z17)=TRUE,"",VLOOKUP(パターン表!Z17, 'パターン別掛け率（入力）'!$C$3:$I$302, 6, FALSE))</f>
        <v/>
      </c>
      <c r="AA17" s="109">
        <f>'6桁'!AA17</f>
        <v>0</v>
      </c>
    </row>
    <row r="18" spans="2:27" ht="30" customHeight="1">
      <c r="B18" s="503"/>
      <c r="C18" s="342" t="s">
        <v>1975</v>
      </c>
      <c r="D18" s="254"/>
      <c r="E18" s="342">
        <v>108</v>
      </c>
      <c r="F18" s="95" t="str">
        <f>IF(ISBLANK('6桁'!F18)=TRUE,"",VLOOKUP(パターン表!F18, 'パターン別掛け率（入力）'!$C$3:$I$302, 6, FALSE))</f>
        <v/>
      </c>
      <c r="G18" s="20">
        <f>'6桁'!G18</f>
        <v>0</v>
      </c>
      <c r="H18" s="95">
        <f>IF(ISBLANK('6桁'!H18)=TRUE,"",VLOOKUP(パターン表!H18, 'パターン別掛け率（入力）'!$C$3:$I$302, 6, FALSE))</f>
        <v>100</v>
      </c>
      <c r="I18" s="96" t="str">
        <f>'6桁'!I18</f>
        <v>Y★</v>
      </c>
      <c r="J18" s="12" t="str">
        <f>IF(ISBLANK('6桁'!J18)=TRUE,"",VLOOKUP(パターン表!J18, 'パターン別掛け率（入力）'!$C$3:$I$302, 6, FALSE))</f>
        <v/>
      </c>
      <c r="K18" s="20">
        <f>'6桁'!K18</f>
        <v>0</v>
      </c>
      <c r="L18" s="10"/>
      <c r="M18" s="496"/>
      <c r="N18" s="500" t="s">
        <v>483</v>
      </c>
      <c r="O18" s="501"/>
      <c r="P18" s="254"/>
      <c r="Q18" s="273">
        <v>92</v>
      </c>
      <c r="R18" s="14">
        <f>IF(ISBLANK('6桁'!R18)=TRUE,"",VLOOKUP(パターン表!R18, 'パターン別掛け率（入力）'!$C$3:$I$302, 6, FALSE))</f>
        <v>100</v>
      </c>
      <c r="S18" s="109" t="str">
        <f>'6桁'!S18</f>
        <v>Y★</v>
      </c>
      <c r="T18" s="14" t="str">
        <f>IF(ISBLANK('6桁'!T18)=TRUE,"",VLOOKUP(パターン表!T18, 'パターン別掛け率（入力）'!$C$3:$I$302, 6, FALSE))</f>
        <v/>
      </c>
      <c r="U18" s="109">
        <f>'6桁'!U18</f>
        <v>0</v>
      </c>
      <c r="V18" s="14" t="str">
        <f>IF(ISBLANK('6桁'!V18)=TRUE,"",VLOOKUP(パターン表!V18, 'パターン別掛け率（入力）'!$C$3:$I$302, 6, FALSE))</f>
        <v/>
      </c>
      <c r="W18" s="109">
        <f>'6桁'!W18</f>
        <v>0</v>
      </c>
      <c r="X18" s="14" t="str">
        <f>IF(ISBLANK('6桁'!X18)=TRUE,"",VLOOKUP(パターン表!X18, 'パターン別掛け率（入力）'!$C$3:$I$302, 6, FALSE))</f>
        <v/>
      </c>
      <c r="Y18" s="109">
        <f>'6桁'!Y18</f>
        <v>0</v>
      </c>
      <c r="Z18" s="14" t="str">
        <f>IF(ISBLANK('6桁'!Z18)=TRUE,"",VLOOKUP(パターン表!Z18, 'パターン別掛け率（入力）'!$C$3:$I$302, 6, FALSE))</f>
        <v/>
      </c>
      <c r="AA18" s="109">
        <f>'6桁'!AA18</f>
        <v>0</v>
      </c>
    </row>
    <row r="19" spans="2:27" ht="30" customHeight="1">
      <c r="B19" s="503"/>
      <c r="C19" s="342" t="s">
        <v>327</v>
      </c>
      <c r="D19" s="254"/>
      <c r="E19" s="342">
        <v>96</v>
      </c>
      <c r="F19" s="95">
        <f>IF(ISBLANK('6桁'!F19)=TRUE,"",VLOOKUP(パターン表!F19, 'パターン別掛け率（入力）'!$C$3:$I$302, 6, FALSE))</f>
        <v>100</v>
      </c>
      <c r="G19" s="20" t="str">
        <f>'6桁'!G19</f>
        <v>Y★</v>
      </c>
      <c r="H19" s="95" t="str">
        <f>IF(ISBLANK('6桁'!H19)=TRUE,"",VLOOKUP(パターン表!H19, 'パターン別掛け率（入力）'!$C$3:$I$302, 6, FALSE))</f>
        <v/>
      </c>
      <c r="I19" s="96">
        <f>'6桁'!I19</f>
        <v>0</v>
      </c>
      <c r="J19" s="12" t="str">
        <f>IF(ISBLANK('6桁'!J19)=TRUE,"",VLOOKUP(パターン表!J19, 'パターン別掛け率（入力）'!$C$3:$I$302, 6, FALSE))</f>
        <v/>
      </c>
      <c r="K19" s="20">
        <f>'6桁'!K19</f>
        <v>0</v>
      </c>
      <c r="L19" s="10"/>
      <c r="M19" s="496"/>
      <c r="N19" s="500" t="s">
        <v>175</v>
      </c>
      <c r="O19" s="501"/>
      <c r="P19" s="254">
        <v>91</v>
      </c>
      <c r="Q19" s="273">
        <v>95</v>
      </c>
      <c r="R19" s="14">
        <f>IF(ISBLANK('6桁'!R19)=TRUE,"",VLOOKUP(パターン表!R19, 'パターン別掛け率（入力）'!$C$3:$I$302, 6, FALSE))</f>
        <v>100</v>
      </c>
      <c r="S19" s="109" t="str">
        <f>'6桁'!S19</f>
        <v>Y★</v>
      </c>
      <c r="T19" s="14">
        <f>IF(ISBLANK('6桁'!T19)=TRUE,"",VLOOKUP(パターン表!T19, 'パターン別掛け率（入力）'!$C$3:$I$302, 6, FALSE))</f>
        <v>100</v>
      </c>
      <c r="U19" s="109" t="str">
        <f>'6桁'!U19</f>
        <v>Y★</v>
      </c>
      <c r="V19" s="14">
        <f>IF(ISBLANK('6桁'!V19)=TRUE,"",VLOOKUP(パターン表!V19, 'パターン別掛け率（入力）'!$C$3:$I$302, 6, FALSE))</f>
        <v>100</v>
      </c>
      <c r="W19" s="109" t="str">
        <f>'6桁'!W19</f>
        <v>W★</v>
      </c>
      <c r="X19" s="14">
        <f>IF(ISBLANK('6桁'!X19)=TRUE,"",VLOOKUP(パターン表!X19, 'パターン別掛け率（入力）'!$C$3:$I$302, 6, FALSE))</f>
        <v>100</v>
      </c>
      <c r="Y19" s="109" t="str">
        <f>'6桁'!Y19</f>
        <v>W★</v>
      </c>
      <c r="Z19" s="14">
        <f>IF(ISBLANK('6桁'!Z19)=TRUE,"",VLOOKUP(パターン表!Z19, 'パターン別掛け率（入力）'!$C$3:$I$302, 6, FALSE))</f>
        <v>100</v>
      </c>
      <c r="AA19" s="109" t="str">
        <f>'6桁'!AA19</f>
        <v>W★</v>
      </c>
    </row>
    <row r="20" spans="2:27" ht="30" customHeight="1">
      <c r="B20" s="503"/>
      <c r="C20" s="342" t="s">
        <v>1319</v>
      </c>
      <c r="D20" s="254"/>
      <c r="E20" s="342">
        <v>98</v>
      </c>
      <c r="F20" s="95">
        <f>IF(ISBLANK('6桁'!F20)=TRUE,"",VLOOKUP(パターン表!F20, 'パターン別掛け率（入力）'!$C$3:$I$302, 6, FALSE))</f>
        <v>100</v>
      </c>
      <c r="G20" s="20" t="str">
        <f>'6桁'!G20</f>
        <v>Y★</v>
      </c>
      <c r="H20" s="95" t="str">
        <f>IF(ISBLANK('6桁'!H20)=TRUE,"",VLOOKUP(パターン表!H20, 'パターン別掛け率（入力）'!$C$3:$I$302, 6, FALSE))</f>
        <v/>
      </c>
      <c r="I20" s="96">
        <f>'6桁'!I20</f>
        <v>0</v>
      </c>
      <c r="J20" s="12" t="str">
        <f>IF(ISBLANK('6桁'!J20)=TRUE,"",VLOOKUP(パターン表!J20, 'パターン別掛け率（入力）'!$C$3:$I$302, 6, FALSE))</f>
        <v/>
      </c>
      <c r="K20" s="96">
        <f>'6桁'!K20</f>
        <v>0</v>
      </c>
      <c r="L20" s="10"/>
      <c r="M20" s="496"/>
      <c r="N20" s="500" t="s">
        <v>212</v>
      </c>
      <c r="O20" s="501"/>
      <c r="P20" s="254">
        <v>93</v>
      </c>
      <c r="Q20" s="273">
        <v>97</v>
      </c>
      <c r="R20" s="14">
        <f>IF(ISBLANK('6桁'!R20)=TRUE,"",VLOOKUP(パターン表!R20, 'パターン別掛け率（入力）'!$C$3:$I$302, 6, FALSE))</f>
        <v>100</v>
      </c>
      <c r="S20" s="109" t="str">
        <f>'6桁'!S20</f>
        <v>Y★</v>
      </c>
      <c r="T20" s="14">
        <f>IF(ISBLANK('6桁'!T20)=TRUE,"",VLOOKUP(パターン表!T20, 'パターン別掛け率（入力）'!$C$3:$I$302, 6, FALSE))</f>
        <v>100</v>
      </c>
      <c r="U20" s="109" t="str">
        <f>'6桁'!U20</f>
        <v>Y★</v>
      </c>
      <c r="V20" s="14">
        <f>IF(ISBLANK('6桁'!V20)=TRUE,"",VLOOKUP(パターン表!V20, 'パターン別掛け率（入力）'!$C$3:$I$302, 6, FALSE))</f>
        <v>100</v>
      </c>
      <c r="W20" s="109" t="str">
        <f>'6桁'!W20</f>
        <v>W★</v>
      </c>
      <c r="X20" s="14" t="str">
        <f>IF(ISBLANK('6桁'!X20)=TRUE,"",VLOOKUP(パターン表!X20, 'パターン別掛け率（入力）'!$C$3:$I$302, 6, FALSE))</f>
        <v/>
      </c>
      <c r="Y20" s="109">
        <f>'6桁'!Y20</f>
        <v>0</v>
      </c>
      <c r="Z20" s="14" t="str">
        <f>IF(ISBLANK('6桁'!Z20)=TRUE,"",VLOOKUP(パターン表!Z20, 'パターン別掛け率（入力）'!$C$3:$I$302, 6, FALSE))</f>
        <v/>
      </c>
      <c r="AA20" s="109">
        <f>'6桁'!AA20</f>
        <v>0</v>
      </c>
    </row>
    <row r="21" spans="2:27" ht="30" customHeight="1">
      <c r="B21" s="503"/>
      <c r="C21" s="342" t="s">
        <v>436</v>
      </c>
      <c r="D21" s="254"/>
      <c r="E21" s="342">
        <v>101</v>
      </c>
      <c r="F21" s="95">
        <f>IF(ISBLANK('6桁'!F21)=TRUE,"",VLOOKUP(パターン表!F21, 'パターン別掛け率（入力）'!$C$3:$I$302, 6, FALSE))</f>
        <v>100</v>
      </c>
      <c r="G21" s="20" t="str">
        <f>'6桁'!G21</f>
        <v>Y★</v>
      </c>
      <c r="H21" s="95" t="str">
        <f>IF(ISBLANK('6桁'!H21)=TRUE,"",VLOOKUP(パターン表!H21, 'パターン別掛け率（入力）'!$C$3:$I$302, 6, FALSE))</f>
        <v/>
      </c>
      <c r="I21" s="96">
        <f>'6桁'!I21</f>
        <v>0</v>
      </c>
      <c r="J21" s="12" t="str">
        <f>IF(ISBLANK('6桁'!J21)=TRUE,"",VLOOKUP(パターン表!J21, 'パターン別掛け率（入力）'!$C$3:$I$302, 6, FALSE))</f>
        <v/>
      </c>
      <c r="K21" s="20">
        <f>'6桁'!K21</f>
        <v>0</v>
      </c>
      <c r="L21" s="10"/>
      <c r="M21" s="496"/>
      <c r="N21" s="500" t="s">
        <v>485</v>
      </c>
      <c r="O21" s="501"/>
      <c r="P21" s="254"/>
      <c r="Q21" s="273">
        <v>99</v>
      </c>
      <c r="R21" s="14">
        <f>IF(ISBLANK('6桁'!R21)=TRUE,"",VLOOKUP(パターン表!R21, 'パターン別掛け率（入力）'!$C$3:$I$302, 6, FALSE))</f>
        <v>100</v>
      </c>
      <c r="S21" s="109" t="str">
        <f>'6桁'!S21</f>
        <v>Y★</v>
      </c>
      <c r="T21" s="14" t="str">
        <f>IF(ISBLANK('6桁'!T21)=TRUE,"",VLOOKUP(パターン表!T21, 'パターン別掛け率（入力）'!$C$3:$I$302, 6, FALSE))</f>
        <v/>
      </c>
      <c r="U21" s="109">
        <f>'6桁'!U21</f>
        <v>0</v>
      </c>
      <c r="V21" s="14" t="str">
        <f>IF(ISBLANK('6桁'!V21)=TRUE,"",VLOOKUP(パターン表!V21, 'パターン別掛け率（入力）'!$C$3:$I$302, 6, FALSE))</f>
        <v/>
      </c>
      <c r="W21" s="109">
        <f>'6桁'!W21</f>
        <v>0</v>
      </c>
      <c r="X21" s="14" t="str">
        <f>IF(ISBLANK('6桁'!X21)=TRUE,"",VLOOKUP(パターン表!X21, 'パターン別掛け率（入力）'!$C$3:$I$302, 6, FALSE))</f>
        <v/>
      </c>
      <c r="Y21" s="109">
        <f>'6桁'!Y21</f>
        <v>0</v>
      </c>
      <c r="Z21" s="14" t="str">
        <f>IF(ISBLANK('6桁'!Z21)=TRUE,"",VLOOKUP(パターン表!Z21, 'パターン別掛け率（入力）'!$C$3:$I$302, 6, FALSE))</f>
        <v/>
      </c>
      <c r="AA21" s="109">
        <f>'6桁'!AA21</f>
        <v>0</v>
      </c>
    </row>
    <row r="22" spans="2:27" ht="30" customHeight="1">
      <c r="B22" s="503"/>
      <c r="C22" s="342" t="s">
        <v>567</v>
      </c>
      <c r="D22" s="254">
        <v>99</v>
      </c>
      <c r="E22" s="342">
        <v>103</v>
      </c>
      <c r="F22" s="95">
        <f>IF(ISBLANK('6桁'!F22)=TRUE,"",VLOOKUP(パターン表!F22, 'パターン別掛け率（入力）'!$C$3:$I$302, 6, FALSE))</f>
        <v>100</v>
      </c>
      <c r="G22" s="20" t="str">
        <f>'6桁'!G22</f>
        <v>Y★</v>
      </c>
      <c r="H22" s="95" t="str">
        <f>IF(ISBLANK('6桁'!H22)=TRUE,"",VLOOKUP(パターン表!H22, 'パターン別掛け率（入力）'!$C$3:$I$302, 6, FALSE))</f>
        <v/>
      </c>
      <c r="I22" s="96">
        <f>'6桁'!I22</f>
        <v>0</v>
      </c>
      <c r="J22" s="12">
        <f>IF(ISBLANK('6桁'!J22)=TRUE,"",VLOOKUP(パターン表!J22, 'パターン別掛け率（入力）'!$C$3:$I$302, 6, FALSE))</f>
        <v>100</v>
      </c>
      <c r="K22" s="20" t="str">
        <f>'6桁'!K22</f>
        <v>W★</v>
      </c>
      <c r="L22" s="10"/>
      <c r="M22" s="496"/>
      <c r="N22" s="500" t="s">
        <v>76</v>
      </c>
      <c r="O22" s="501"/>
      <c r="P22" s="254">
        <v>98</v>
      </c>
      <c r="Q22" s="273">
        <v>102</v>
      </c>
      <c r="R22" s="14">
        <f>IF(ISBLANK('6桁'!R22)=TRUE,"",VLOOKUP(パターン表!R22, 'パターン別掛け率（入力）'!$C$3:$I$302, 6, FALSE))</f>
        <v>100</v>
      </c>
      <c r="S22" s="109" t="str">
        <f>'6桁'!S22</f>
        <v>Y★</v>
      </c>
      <c r="T22" s="14">
        <f>IF(ISBLANK('6桁'!T22)=TRUE,"",VLOOKUP(パターン表!T22, 'パターン別掛け率（入力）'!$C$3:$I$302, 6, FALSE))</f>
        <v>100</v>
      </c>
      <c r="U22" s="109" t="str">
        <f>'6桁'!U22</f>
        <v>Y★</v>
      </c>
      <c r="V22" s="14">
        <f>IF(ISBLANK('6桁'!V22)=TRUE,"",VLOOKUP(パターン表!V22, 'パターン別掛け率（入力）'!$C$3:$I$302, 6, FALSE))</f>
        <v>100</v>
      </c>
      <c r="W22" s="109" t="str">
        <f>'6桁'!W22</f>
        <v>W★</v>
      </c>
      <c r="X22" s="14" t="str">
        <f>IF(ISBLANK('6桁'!X22)=TRUE,"",VLOOKUP(パターン表!X22, 'パターン別掛け率（入力）'!$C$3:$I$302, 6, FALSE))</f>
        <v/>
      </c>
      <c r="Y22" s="109">
        <f>'6桁'!Y22</f>
        <v>0</v>
      </c>
      <c r="Z22" s="14" t="str">
        <f>IF(ISBLANK('6桁'!Z22)=TRUE,"",VLOOKUP(パターン表!Z22, 'パターン別掛け率（入力）'!$C$3:$I$302, 6, FALSE))</f>
        <v/>
      </c>
      <c r="AA22" s="109">
        <f>'6桁'!AA22</f>
        <v>0</v>
      </c>
    </row>
    <row r="23" spans="2:27" ht="30" customHeight="1">
      <c r="B23" s="503"/>
      <c r="C23" s="342" t="s">
        <v>470</v>
      </c>
      <c r="D23" s="254"/>
      <c r="E23" s="342">
        <v>105</v>
      </c>
      <c r="F23" s="95" t="str">
        <f>IF(ISBLANK('6桁'!F23)=TRUE,"",VLOOKUP(パターン表!F23, 'パターン別掛け率（入力）'!$C$3:$I$302, 6, FALSE))</f>
        <v/>
      </c>
      <c r="G23" s="20">
        <f>'6桁'!G23</f>
        <v>0</v>
      </c>
      <c r="H23" s="95">
        <f>IF(ISBLANK('6桁'!H23)=TRUE,"",VLOOKUP(パターン表!H23, 'パターン別掛け率（入力）'!$C$3:$I$302, 6, FALSE))</f>
        <v>100</v>
      </c>
      <c r="I23" s="96" t="str">
        <f>'6桁'!I23</f>
        <v>Y★</v>
      </c>
      <c r="J23" s="12" t="str">
        <f>IF(ISBLANK('6桁'!J23)=TRUE,"",VLOOKUP(パターン表!J23, 'パターン別掛け率（入力）'!$C$3:$I$302, 6, FALSE))</f>
        <v/>
      </c>
      <c r="K23" s="20">
        <f>'6桁'!K23</f>
        <v>0</v>
      </c>
      <c r="L23" s="10"/>
      <c r="M23" s="496"/>
      <c r="N23" s="500" t="s">
        <v>487</v>
      </c>
      <c r="O23" s="501"/>
      <c r="P23" s="254"/>
      <c r="Q23" s="273">
        <v>104</v>
      </c>
      <c r="R23" s="14">
        <f>IF(ISBLANK('6桁'!R23)=TRUE,"",VLOOKUP(パターン表!R23, 'パターン別掛け率（入力）'!$C$3:$I$302, 6, FALSE))</f>
        <v>100</v>
      </c>
      <c r="S23" s="109" t="str">
        <f>'6桁'!S23</f>
        <v>Y★</v>
      </c>
      <c r="T23" s="14" t="str">
        <f>IF(ISBLANK('6桁'!T23)=TRUE,"",VLOOKUP(パターン表!T23, 'パターン別掛け率（入力）'!$C$3:$I$302, 6, FALSE))</f>
        <v/>
      </c>
      <c r="U23" s="109">
        <f>'6桁'!U23</f>
        <v>0</v>
      </c>
      <c r="V23" s="14" t="str">
        <f>IF(ISBLANK('6桁'!V23)=TRUE,"",VLOOKUP(パターン表!V23, 'パターン別掛け率（入力）'!$C$3:$I$302, 6, FALSE))</f>
        <v/>
      </c>
      <c r="W23" s="109">
        <f>'6桁'!W23</f>
        <v>0</v>
      </c>
      <c r="X23" s="14" t="str">
        <f>IF(ISBLANK('6桁'!X23)=TRUE,"",VLOOKUP(パターン表!X23, 'パターン別掛け率（入力）'!$C$3:$I$302, 6, FALSE))</f>
        <v/>
      </c>
      <c r="Y23" s="109">
        <f>'6桁'!Y23</f>
        <v>0</v>
      </c>
      <c r="Z23" s="14" t="str">
        <f>IF(ISBLANK('6桁'!Z23)=TRUE,"",VLOOKUP(パターン表!Z23, 'パターン別掛け率（入力）'!$C$3:$I$302, 6, FALSE))</f>
        <v/>
      </c>
      <c r="AA23" s="109">
        <f>'6桁'!AA23</f>
        <v>0</v>
      </c>
    </row>
    <row r="24" spans="2:27" ht="30" customHeight="1">
      <c r="B24" s="503"/>
      <c r="C24" s="342" t="s">
        <v>290</v>
      </c>
      <c r="D24" s="254">
        <v>103</v>
      </c>
      <c r="E24" s="342">
        <v>107</v>
      </c>
      <c r="F24" s="95">
        <f>IF(ISBLANK('6桁'!F24)=TRUE,"",VLOOKUP(パターン表!F24, 'パターン別掛け率（入力）'!$C$3:$I$302, 6, FALSE))</f>
        <v>100</v>
      </c>
      <c r="G24" s="20" t="str">
        <f>'6桁'!G24</f>
        <v>Y★</v>
      </c>
      <c r="H24" s="95">
        <f>IF(ISBLANK('6桁'!H24)=TRUE,"",VLOOKUP(パターン表!H24, 'パターン別掛け率（入力）'!$C$3:$I$302, 6, FALSE))</f>
        <v>100</v>
      </c>
      <c r="I24" s="96" t="str">
        <f>'6桁'!I24</f>
        <v>Y★</v>
      </c>
      <c r="J24" s="12" t="str">
        <f>IF(ISBLANK('6桁'!J24)=TRUE,"",VLOOKUP(パターン表!J24, 'パターン別掛け率（入力）'!$C$3:$I$302, 6, FALSE))</f>
        <v/>
      </c>
      <c r="K24" s="20">
        <f>'6桁'!K24</f>
        <v>0</v>
      </c>
      <c r="L24" s="10"/>
      <c r="M24" s="496"/>
      <c r="N24" s="500" t="s">
        <v>1074</v>
      </c>
      <c r="O24" s="501"/>
      <c r="P24" s="254"/>
      <c r="Q24" s="273">
        <v>105</v>
      </c>
      <c r="R24" s="14">
        <f>IF(ISBLANK('6桁'!R24)=TRUE,"",VLOOKUP(パターン表!R24, 'パターン別掛け率（入力）'!$C$3:$I$302, 6, FALSE))</f>
        <v>100</v>
      </c>
      <c r="S24" s="109" t="str">
        <f>'6桁'!S24</f>
        <v>Y★</v>
      </c>
      <c r="T24" s="14" t="str">
        <f>IF(ISBLANK('6桁'!T24)=TRUE,"",VLOOKUP(パターン表!T24, 'パターン別掛け率（入力）'!$C$3:$I$302, 6, FALSE))</f>
        <v/>
      </c>
      <c r="U24" s="109">
        <f>'6桁'!U24</f>
        <v>0</v>
      </c>
      <c r="V24" s="14" t="str">
        <f>IF(ISBLANK('6桁'!V24)=TRUE,"",VLOOKUP(パターン表!V24, 'パターン別掛け率（入力）'!$C$3:$I$302, 6, FALSE))</f>
        <v/>
      </c>
      <c r="W24" s="109">
        <f>'6桁'!W24</f>
        <v>0</v>
      </c>
      <c r="X24" s="14" t="str">
        <f>IF(ISBLANK('6桁'!X24)=TRUE,"",VLOOKUP(パターン表!X24, 'パターン別掛け率（入力）'!$C$3:$I$302, 6, FALSE))</f>
        <v/>
      </c>
      <c r="Y24" s="109">
        <f>'6桁'!Y24</f>
        <v>0</v>
      </c>
      <c r="Z24" s="14" t="str">
        <f>IF(ISBLANK('6桁'!Z24)=TRUE,"",VLOOKUP(パターン表!Z24, 'パターン別掛け率（入力）'!$C$3:$I$302, 6, FALSE))</f>
        <v/>
      </c>
      <c r="AA24" s="109">
        <f>'6桁'!AA24</f>
        <v>0</v>
      </c>
    </row>
    <row r="25" spans="2:27" ht="30" customHeight="1">
      <c r="B25" s="503"/>
      <c r="C25" s="342" t="s">
        <v>1320</v>
      </c>
      <c r="D25" s="254"/>
      <c r="E25" s="342">
        <v>111</v>
      </c>
      <c r="F25" s="95">
        <f>IF(ISBLANK('6桁'!F25)=TRUE,"",VLOOKUP(パターン表!F25, 'パターン別掛け率（入力）'!$C$3:$I$302, 6, FALSE))</f>
        <v>100</v>
      </c>
      <c r="G25" s="20" t="str">
        <f>'6桁'!G25</f>
        <v>Y★</v>
      </c>
      <c r="H25" s="95" t="str">
        <f>IF(ISBLANK('6桁'!H25)=TRUE,"",VLOOKUP(パターン表!H25, 'パターン別掛け率（入力）'!$C$3:$I$302, 6, FALSE))</f>
        <v/>
      </c>
      <c r="I25" s="96">
        <f>'6桁'!I25</f>
        <v>0</v>
      </c>
      <c r="J25" s="12" t="str">
        <f>IF(ISBLANK('6桁'!J25)=TRUE,"",VLOOKUP(パターン表!J25, 'パターン別掛け率（入力）'!$C$3:$I$302, 6, FALSE))</f>
        <v/>
      </c>
      <c r="K25" s="20">
        <f>'6桁'!K25</f>
        <v>0</v>
      </c>
      <c r="L25" s="10"/>
      <c r="M25" s="496"/>
      <c r="N25" s="500" t="s">
        <v>294</v>
      </c>
      <c r="O25" s="501"/>
      <c r="P25" s="254">
        <v>106</v>
      </c>
      <c r="Q25" s="273">
        <v>110</v>
      </c>
      <c r="R25" s="14">
        <f>IF(ISBLANK('6桁'!R25)=TRUE,"",VLOOKUP(パターン表!R25, 'パターン別掛け率（入力）'!$C$3:$I$302, 6, FALSE))</f>
        <v>100</v>
      </c>
      <c r="S25" s="109" t="str">
        <f>'6桁'!S25</f>
        <v>Y★</v>
      </c>
      <c r="T25" s="14">
        <f>IF(ISBLANK('6桁'!T25)=TRUE,"",VLOOKUP(パターン表!T25, 'パターン別掛け率（入力）'!$C$3:$I$302, 6, FALSE))</f>
        <v>100</v>
      </c>
      <c r="U25" s="109" t="str">
        <f>'6桁'!U25</f>
        <v>Y★</v>
      </c>
      <c r="V25" s="14" t="str">
        <f>IF(ISBLANK('6桁'!V25)=TRUE,"",VLOOKUP(パターン表!V25, 'パターン別掛け率（入力）'!$C$3:$I$302, 6, FALSE))</f>
        <v/>
      </c>
      <c r="W25" s="109">
        <f>'6桁'!W25</f>
        <v>0</v>
      </c>
      <c r="X25" s="14" t="str">
        <f>IF(ISBLANK('6桁'!X25)=TRUE,"",VLOOKUP(パターン表!X25, 'パターン別掛け率（入力）'!$C$3:$I$302, 6, FALSE))</f>
        <v/>
      </c>
      <c r="Y25" s="109">
        <f>'6桁'!Y25</f>
        <v>0</v>
      </c>
      <c r="Z25" s="14" t="str">
        <f>IF(ISBLANK('6桁'!Z25)=TRUE,"",VLOOKUP(パターン表!Z25, 'パターン別掛け率（入力）'!$C$3:$I$302, 6, FALSE))</f>
        <v/>
      </c>
      <c r="AA25" s="109">
        <f>'6桁'!AA25</f>
        <v>0</v>
      </c>
    </row>
    <row r="26" spans="2:27" ht="30" customHeight="1">
      <c r="B26" s="503"/>
      <c r="C26" s="361" t="s">
        <v>568</v>
      </c>
      <c r="D26" s="318">
        <v>96</v>
      </c>
      <c r="E26" s="361">
        <v>100</v>
      </c>
      <c r="F26" s="94" t="str">
        <f>IF(ISBLANK('6桁'!F26)=TRUE,"",VLOOKUP(パターン表!F26, 'パターン別掛け率（入力）'!$C$3:$I$302, 6, FALSE))</f>
        <v/>
      </c>
      <c r="G26" s="237">
        <f>'6桁'!G26</f>
        <v>0</v>
      </c>
      <c r="H26" s="94" t="str">
        <f>IF(ISBLANK('6桁'!H26)=TRUE,"",VLOOKUP(パターン表!H26, 'パターン別掛け率（入力）'!$C$3:$I$302, 6, FALSE))</f>
        <v/>
      </c>
      <c r="I26" s="360">
        <f>'6桁'!I26</f>
        <v>0</v>
      </c>
      <c r="J26" s="289">
        <f>IF(ISBLANK('6桁'!J26)=TRUE,"",VLOOKUP(パターン表!J26, 'パターン別掛け率（入力）'!$C$3:$I$302, 6, FALSE))</f>
        <v>100</v>
      </c>
      <c r="K26" s="237" t="str">
        <f>'6桁'!K26</f>
        <v>W★</v>
      </c>
      <c r="L26" s="10"/>
      <c r="M26" s="496"/>
      <c r="N26" s="500" t="s">
        <v>77</v>
      </c>
      <c r="O26" s="501"/>
      <c r="P26" s="254">
        <v>95</v>
      </c>
      <c r="Q26" s="273">
        <v>99</v>
      </c>
      <c r="R26" s="14">
        <f>IF(ISBLANK('6桁'!R26)=TRUE,"",VLOOKUP(パターン表!R26, 'パターン別掛け率（入力）'!$C$3:$I$302, 6, FALSE))</f>
        <v>100</v>
      </c>
      <c r="S26" s="109" t="str">
        <f>'6桁'!S26</f>
        <v>Y★</v>
      </c>
      <c r="T26" s="14">
        <f>IF(ISBLANK('6桁'!T26)=TRUE,"",VLOOKUP(パターン表!T26, 'パターン別掛け率（入力）'!$C$3:$I$302, 6, FALSE))</f>
        <v>100</v>
      </c>
      <c r="U26" s="109" t="str">
        <f>'6桁'!U26</f>
        <v>Y★</v>
      </c>
      <c r="V26" s="14">
        <f>IF(ISBLANK('6桁'!V26)=TRUE,"",VLOOKUP(パターン表!V26, 'パターン別掛け率（入力）'!$C$3:$I$302, 6, FALSE))</f>
        <v>100</v>
      </c>
      <c r="W26" s="109" t="str">
        <f>'6桁'!W26</f>
        <v>W★</v>
      </c>
      <c r="X26" s="14">
        <f>IF(ISBLANK('6桁'!X26)=TRUE,"",VLOOKUP(パターン表!X26, 'パターン別掛け率（入力）'!$C$3:$I$302, 6, FALSE))</f>
        <v>100</v>
      </c>
      <c r="Y26" s="109" t="str">
        <f>'6桁'!Y26</f>
        <v>W</v>
      </c>
      <c r="Z26" s="14">
        <f>IF(ISBLANK('6桁'!Z26)=TRUE,"",VLOOKUP(パターン表!Z26, 'パターン別掛け率（入力）'!$C$3:$I$302, 6, FALSE))</f>
        <v>100</v>
      </c>
      <c r="AA26" s="109" t="str">
        <f>'6桁'!AA26</f>
        <v>W★</v>
      </c>
    </row>
    <row r="27" spans="2:27" ht="30" customHeight="1">
      <c r="B27" s="503"/>
      <c r="C27" s="342" t="s">
        <v>1321</v>
      </c>
      <c r="D27" s="254"/>
      <c r="E27" s="342">
        <v>102</v>
      </c>
      <c r="F27" s="95">
        <f>IF(ISBLANK('6桁'!F27)=TRUE,"",VLOOKUP(パターン表!F27, 'パターン別掛け率（入力）'!$C$3:$I$302, 6, FALSE))</f>
        <v>100</v>
      </c>
      <c r="G27" s="20" t="str">
        <f>'6桁'!G27</f>
        <v>Y★</v>
      </c>
      <c r="H27" s="95">
        <f>IF(ISBLANK('6桁'!H27)=TRUE,"",VLOOKUP(パターン表!H27, 'パターン別掛け率（入力）'!$C$3:$I$302, 6, FALSE))</f>
        <v>100</v>
      </c>
      <c r="I27" s="96" t="str">
        <f>'6桁'!I27</f>
        <v>Y★</v>
      </c>
      <c r="J27" s="12" t="str">
        <f>IF(ISBLANK('6桁'!J27)=TRUE,"",VLOOKUP(パターン表!J27, 'パターン別掛け率（入力）'!$C$3:$I$302, 6, FALSE))</f>
        <v/>
      </c>
      <c r="K27" s="20">
        <f>'6桁'!K27</f>
        <v>0</v>
      </c>
      <c r="L27" s="10"/>
      <c r="M27" s="496"/>
      <c r="N27" s="500" t="s">
        <v>488</v>
      </c>
      <c r="O27" s="501"/>
      <c r="P27" s="254"/>
      <c r="Q27" s="273">
        <v>101</v>
      </c>
      <c r="R27" s="14">
        <f>IF(ISBLANK('6桁'!R27)=TRUE,"",VLOOKUP(パターン表!R27, 'パターン別掛け率（入力）'!$C$3:$I$302, 6, FALSE))</f>
        <v>100</v>
      </c>
      <c r="S27" s="109" t="str">
        <f>'6桁'!S27</f>
        <v>Y★</v>
      </c>
      <c r="T27" s="14">
        <f>IF(ISBLANK('6桁'!T27)=TRUE,"",VLOOKUP(パターン表!T27, 'パターン別掛け率（入力）'!$C$3:$I$302, 6, FALSE))</f>
        <v>100</v>
      </c>
      <c r="U27" s="109" t="str">
        <f>'6桁'!U27</f>
        <v>Y★</v>
      </c>
      <c r="V27" s="14" t="str">
        <f>IF(ISBLANK('6桁'!V27)=TRUE,"",VLOOKUP(パターン表!V27, 'パターン別掛け率（入力）'!$C$3:$I$302, 6, FALSE))</f>
        <v/>
      </c>
      <c r="W27" s="109">
        <f>'6桁'!W27</f>
        <v>0</v>
      </c>
      <c r="X27" s="14" t="str">
        <f>IF(ISBLANK('6桁'!X27)=TRUE,"",VLOOKUP(パターン表!X27, 'パターン別掛け率（入力）'!$C$3:$I$302, 6, FALSE))</f>
        <v/>
      </c>
      <c r="Y27" s="109">
        <f>'6桁'!Y27</f>
        <v>0</v>
      </c>
      <c r="Z27" s="14" t="str">
        <f>IF(ISBLANK('6桁'!Z27)=TRUE,"",VLOOKUP(パターン表!Z27, 'パターン別掛け率（入力）'!$C$3:$I$302, 6, FALSE))</f>
        <v/>
      </c>
      <c r="AA27" s="109">
        <f>'6桁'!AA27</f>
        <v>0</v>
      </c>
    </row>
    <row r="28" spans="2:27" ht="30" customHeight="1">
      <c r="B28" s="503"/>
      <c r="C28" s="342" t="s">
        <v>471</v>
      </c>
      <c r="D28" s="254"/>
      <c r="E28" s="342">
        <v>105</v>
      </c>
      <c r="F28" s="95">
        <f>IF(ISBLANK('6桁'!F28)=TRUE,"",VLOOKUP(パターン表!F28, 'パターン別掛け率（入力）'!$C$3:$I$302, 6, FALSE))</f>
        <v>100</v>
      </c>
      <c r="G28" s="20" t="str">
        <f>'6桁'!G28</f>
        <v>Y★</v>
      </c>
      <c r="H28" s="95" t="str">
        <f>IF(ISBLANK('6桁'!H28)=TRUE,"",VLOOKUP(パターン表!H28, 'パターン別掛け率（入力）'!$C$3:$I$302, 6, FALSE))</f>
        <v/>
      </c>
      <c r="I28" s="96">
        <f>'6桁'!I28</f>
        <v>0</v>
      </c>
      <c r="J28" s="12" t="str">
        <f>IF(ISBLANK('6桁'!J28)=TRUE,"",VLOOKUP(パターン表!J28, 'パターン別掛け率（入力）'!$C$3:$I$302, 6, FALSE))</f>
        <v/>
      </c>
      <c r="K28" s="20">
        <f>'6桁'!K28</f>
        <v>0</v>
      </c>
      <c r="L28" s="10"/>
      <c r="M28" s="496"/>
      <c r="N28" s="500" t="s">
        <v>489</v>
      </c>
      <c r="O28" s="501"/>
      <c r="P28" s="254"/>
      <c r="Q28" s="273">
        <v>104</v>
      </c>
      <c r="R28" s="14">
        <f>IF(ISBLANK('6桁'!R28)=TRUE,"",VLOOKUP(パターン表!R28, 'パターン別掛け率（入力）'!$C$3:$I$302, 6, FALSE))</f>
        <v>100</v>
      </c>
      <c r="S28" s="109" t="str">
        <f>'6桁'!S28</f>
        <v>Y★</v>
      </c>
      <c r="T28" s="14" t="str">
        <f>IF(ISBLANK('6桁'!T28)=TRUE,"",VLOOKUP(パターン表!T28, 'パターン別掛け率（入力）'!$C$3:$I$302, 6, FALSE))</f>
        <v/>
      </c>
      <c r="U28" s="109">
        <f>'6桁'!U28</f>
        <v>0</v>
      </c>
      <c r="V28" s="14" t="str">
        <f>IF(ISBLANK('6桁'!V28)=TRUE,"",VLOOKUP(パターン表!V28, 'パターン別掛け率（入力）'!$C$3:$I$302, 6, FALSE))</f>
        <v/>
      </c>
      <c r="W28" s="109">
        <f>'6桁'!W28</f>
        <v>0</v>
      </c>
      <c r="X28" s="14" t="str">
        <f>IF(ISBLANK('6桁'!X28)=TRUE,"",VLOOKUP(パターン表!X28, 'パターン別掛け率（入力）'!$C$3:$I$302, 6, FALSE))</f>
        <v/>
      </c>
      <c r="Y28" s="109">
        <f>'6桁'!Y28</f>
        <v>0</v>
      </c>
      <c r="Z28" s="14" t="str">
        <f>IF(ISBLANK('6桁'!Z28)=TRUE,"",VLOOKUP(パターン表!Z28, 'パターン別掛け率（入力）'!$C$3:$I$302, 6, FALSE))</f>
        <v/>
      </c>
      <c r="AA28" s="109">
        <f>'6桁'!AA28</f>
        <v>0</v>
      </c>
    </row>
    <row r="29" spans="2:27" ht="30" customHeight="1">
      <c r="B29" s="503"/>
      <c r="C29" s="342" t="s">
        <v>473</v>
      </c>
      <c r="D29" s="254"/>
      <c r="E29" s="342">
        <v>109</v>
      </c>
      <c r="F29" s="95">
        <f>IF(ISBLANK('6桁'!F29)=TRUE,"",VLOOKUP(パターン表!F29, 'パターン別掛け率（入力）'!$C$3:$I$302, 6, FALSE))</f>
        <v>100</v>
      </c>
      <c r="G29" s="20" t="str">
        <f>'6桁'!G29</f>
        <v>Y★</v>
      </c>
      <c r="H29" s="95" t="str">
        <f>IF(ISBLANK('6桁'!H29)=TRUE,"",VLOOKUP(パターン表!H29, 'パターン別掛け率（入力）'!$C$3:$I$302, 6, FALSE))</f>
        <v/>
      </c>
      <c r="I29" s="96">
        <f>'6桁'!I29</f>
        <v>0</v>
      </c>
      <c r="J29" s="12" t="str">
        <f>IF(ISBLANK('6桁'!J29)=TRUE,"",VLOOKUP(パターン表!J29, 'パターン別掛け率（入力）'!$C$3:$I$302, 6, FALSE))</f>
        <v/>
      </c>
      <c r="K29" s="20">
        <f>'6桁'!K29</f>
        <v>0</v>
      </c>
      <c r="L29" s="10"/>
      <c r="M29" s="496"/>
      <c r="N29" s="500" t="s">
        <v>295</v>
      </c>
      <c r="O29" s="501"/>
      <c r="P29" s="254">
        <v>102</v>
      </c>
      <c r="Q29" s="273">
        <v>106</v>
      </c>
      <c r="R29" s="14">
        <f>IF(ISBLANK('6桁'!R29)=TRUE,"",VLOOKUP(パターン表!R29, 'パターン別掛け率（入力）'!$C$3:$I$302, 6, FALSE))</f>
        <v>100</v>
      </c>
      <c r="S29" s="109" t="str">
        <f>'6桁'!S29</f>
        <v>Y★</v>
      </c>
      <c r="T29" s="14">
        <f>IF(ISBLANK('6桁'!T29)=TRUE,"",VLOOKUP(パターン表!T29, 'パターン別掛け率（入力）'!$C$3:$I$302, 6, FALSE))</f>
        <v>100</v>
      </c>
      <c r="U29" s="109" t="str">
        <f>'6桁'!U29</f>
        <v>Y★</v>
      </c>
      <c r="V29" s="14">
        <f>IF(ISBLANK('6桁'!V29)=TRUE,"",VLOOKUP(パターン表!V29, 'パターン別掛け率（入力）'!$C$3:$I$302, 6, FALSE))</f>
        <v>100</v>
      </c>
      <c r="W29" s="109" t="str">
        <f>'6桁'!W29</f>
        <v>W★</v>
      </c>
      <c r="X29" s="14" t="str">
        <f>IF(ISBLANK('6桁'!X29)=TRUE,"",VLOOKUP(パターン表!X29, 'パターン別掛け率（入力）'!$C$3:$I$302, 6, FALSE))</f>
        <v/>
      </c>
      <c r="Y29" s="109">
        <f>'6桁'!Y29</f>
        <v>0</v>
      </c>
      <c r="Z29" s="14" t="str">
        <f>IF(ISBLANK('6桁'!Z29)=TRUE,"",VLOOKUP(パターン表!Z29, 'パターン別掛け率（入力）'!$C$3:$I$302, 6, FALSE))</f>
        <v/>
      </c>
      <c r="AA29" s="109">
        <f>'6桁'!AA29</f>
        <v>0</v>
      </c>
    </row>
    <row r="30" spans="2:27" ht="30" customHeight="1">
      <c r="B30" s="503"/>
      <c r="C30" s="341" t="s">
        <v>763</v>
      </c>
      <c r="D30" s="254"/>
      <c r="E30" s="342">
        <v>111</v>
      </c>
      <c r="F30" s="95">
        <f>IF(ISBLANK('6桁'!F30)=TRUE,"",VLOOKUP(パターン表!F30, 'パターン別掛け率（入力）'!$C$3:$I$302, 6, FALSE))</f>
        <v>100</v>
      </c>
      <c r="G30" s="20" t="str">
        <f>'6桁'!G30</f>
        <v>Y★</v>
      </c>
      <c r="H30" s="95">
        <f>IF(ISBLANK('6桁'!H30)=TRUE,"",VLOOKUP(パターン表!H30, 'パターン別掛け率（入力）'!$C$3:$I$302, 6, FALSE))</f>
        <v>100</v>
      </c>
      <c r="I30" s="96" t="str">
        <f>'6桁'!I30</f>
        <v>Y★</v>
      </c>
      <c r="J30" s="12" t="str">
        <f>IF(ISBLANK('6桁'!J30)=TRUE,"",VLOOKUP(パターン表!J30, 'パターン別掛け率（入力）'!$C$3:$I$302, 6, FALSE))</f>
        <v/>
      </c>
      <c r="K30" s="20">
        <f>'6桁'!K30</f>
        <v>0</v>
      </c>
      <c r="L30" s="10"/>
      <c r="M30" s="496"/>
      <c r="N30" s="500" t="s">
        <v>1326</v>
      </c>
      <c r="O30" s="501"/>
      <c r="P30" s="254"/>
      <c r="Q30" s="273">
        <v>108</v>
      </c>
      <c r="R30" s="14">
        <f>IF(ISBLANK('6桁'!R30)=TRUE,"",VLOOKUP(パターン表!R30, 'パターン別掛け率（入力）'!$C$3:$I$302, 6, FALSE))</f>
        <v>100</v>
      </c>
      <c r="S30" s="109" t="str">
        <f>'6桁'!S30</f>
        <v>Y★</v>
      </c>
      <c r="T30" s="14" t="str">
        <f>IF(ISBLANK('6桁'!T30)=TRUE,"",VLOOKUP(パターン表!T30, 'パターン別掛け率（入力）'!$C$3:$I$302, 6, FALSE))</f>
        <v/>
      </c>
      <c r="U30" s="109">
        <f>'6桁'!U30</f>
        <v>0</v>
      </c>
      <c r="V30" s="14" t="str">
        <f>IF(ISBLANK('6桁'!V30)=TRUE,"",VLOOKUP(パターン表!V30, 'パターン別掛け率（入力）'!$C$3:$I$302, 6, FALSE))</f>
        <v/>
      </c>
      <c r="W30" s="109">
        <f>'6桁'!W30</f>
        <v>0</v>
      </c>
      <c r="X30" s="14" t="str">
        <f>IF(ISBLANK('6桁'!X30)=TRUE,"",VLOOKUP(パターン表!X30, 'パターン別掛け率（入力）'!$C$3:$I$302, 6, FALSE))</f>
        <v/>
      </c>
      <c r="Y30" s="109">
        <f>'6桁'!Y30</f>
        <v>0</v>
      </c>
      <c r="Z30" s="14" t="str">
        <f>IF(ISBLANK('6桁'!Z30)=TRUE,"",VLOOKUP(パターン表!Z30, 'パターン別掛け率（入力）'!$C$3:$I$302, 6, FALSE))</f>
        <v/>
      </c>
      <c r="AA30" s="109">
        <f>'6桁'!AA30</f>
        <v>0</v>
      </c>
    </row>
    <row r="31" spans="2:27" ht="30" customHeight="1">
      <c r="B31" s="503"/>
      <c r="C31" s="345" t="s">
        <v>1322</v>
      </c>
      <c r="D31" s="254">
        <v>95</v>
      </c>
      <c r="E31" s="269"/>
      <c r="F31" s="173" t="str">
        <f>IF(ISBLANK('6桁'!F31)=TRUE,"",VLOOKUP(パターン表!F31, 'パターン別掛け率（入力）'!$C$3:$I$302, 6, FALSE))</f>
        <v/>
      </c>
      <c r="G31" s="101">
        <f>'6桁'!G31</f>
        <v>0</v>
      </c>
      <c r="H31" s="95" t="str">
        <f>IF(ISBLANK('6桁'!H31)=TRUE,"",VLOOKUP(パターン表!H31, 'パターン別掛け率（入力）'!$C$3:$I$302, 6, FALSE))</f>
        <v/>
      </c>
      <c r="I31" s="96">
        <f>'6桁'!I31</f>
        <v>0</v>
      </c>
      <c r="J31" s="320">
        <f>IF(ISBLANK('6桁'!J31)=TRUE,"",VLOOKUP(パターン表!J31, 'パターン別掛け率（入力）'!$C$3:$I$302, 6, FALSE))</f>
        <v>100</v>
      </c>
      <c r="K31" s="237" t="str">
        <f>'6桁'!K31</f>
        <v>W</v>
      </c>
      <c r="L31" s="10"/>
      <c r="M31" s="496"/>
      <c r="N31" s="500" t="s">
        <v>457</v>
      </c>
      <c r="O31" s="501"/>
      <c r="P31" s="254"/>
      <c r="Q31" s="273">
        <v>110</v>
      </c>
      <c r="R31" s="14">
        <f>IF(ISBLANK('6桁'!R31)=TRUE,"",VLOOKUP(パターン表!R31, 'パターン別掛け率（入力）'!$C$3:$I$302, 6, FALSE))</f>
        <v>100</v>
      </c>
      <c r="S31" s="109" t="str">
        <f>'6桁'!S31</f>
        <v>Y★</v>
      </c>
      <c r="T31" s="14" t="str">
        <f>IF(ISBLANK('6桁'!T31)=TRUE,"",VLOOKUP(パターン表!T31, 'パターン別掛け率（入力）'!$C$3:$I$302, 6, FALSE))</f>
        <v/>
      </c>
      <c r="U31" s="109">
        <f>'6桁'!U31</f>
        <v>0</v>
      </c>
      <c r="V31" s="14" t="str">
        <f>IF(ISBLANK('6桁'!V31)=TRUE,"",VLOOKUP(パターン表!V31, 'パターン別掛け率（入力）'!$C$3:$I$302, 6, FALSE))</f>
        <v/>
      </c>
      <c r="W31" s="109">
        <f>'6桁'!W31</f>
        <v>0</v>
      </c>
      <c r="X31" s="14" t="str">
        <f>IF(ISBLANK('6桁'!X31)=TRUE,"",VLOOKUP(パターン表!X31, 'パターン別掛け率（入力）'!$C$3:$I$302, 6, FALSE))</f>
        <v/>
      </c>
      <c r="Y31" s="109">
        <f>'6桁'!Y31</f>
        <v>0</v>
      </c>
      <c r="Z31" s="14" t="str">
        <f>IF(ISBLANK('6桁'!Z31)=TRUE,"",VLOOKUP(パターン表!Z31, 'パターン別掛け率（入力）'!$C$3:$I$302, 6, FALSE))</f>
        <v/>
      </c>
      <c r="AA31" s="109">
        <f>'6桁'!AA31</f>
        <v>0</v>
      </c>
    </row>
    <row r="32" spans="2:27" ht="30" customHeight="1">
      <c r="B32" s="503"/>
      <c r="C32" s="341" t="s">
        <v>1323</v>
      </c>
      <c r="D32" s="254"/>
      <c r="E32" s="269">
        <v>101</v>
      </c>
      <c r="F32" s="176" t="str">
        <f>IF(ISBLANK('6桁'!F32)=TRUE,"",VLOOKUP(パターン表!F32, 'パターン別掛け率（入力）'!$C$3:$I$302, 6, FALSE))</f>
        <v/>
      </c>
      <c r="G32" s="19">
        <f>'6桁'!G32</f>
        <v>0</v>
      </c>
      <c r="H32" s="95" t="str">
        <f>IF(ISBLANK('6桁'!H32)=TRUE,"",VLOOKUP(パターン表!H32, 'パターン別掛け率（入力）'!$C$3:$I$302, 6, FALSE))</f>
        <v/>
      </c>
      <c r="I32" s="20">
        <f>'6桁'!I32</f>
        <v>0</v>
      </c>
      <c r="J32" s="14">
        <f>IF(ISBLANK('6桁'!J32)=TRUE,"",VLOOKUP(パターン表!J32, 'パターン別掛け率（入力）'!$C$3:$I$302, 6, FALSE))</f>
        <v>100</v>
      </c>
      <c r="K32" s="20" t="str">
        <f>'6桁'!K32</f>
        <v>W★</v>
      </c>
      <c r="L32" s="10"/>
      <c r="M32" s="496"/>
      <c r="N32" s="500" t="s">
        <v>1976</v>
      </c>
      <c r="O32" s="501"/>
      <c r="P32" s="254"/>
      <c r="Q32" s="273">
        <v>112</v>
      </c>
      <c r="R32" s="14">
        <f>IF(ISBLANK('6桁'!R32)=TRUE,"",VLOOKUP(パターン表!R32, 'パターン別掛け率（入力）'!$C$3:$I$302, 6, FALSE))</f>
        <v>100</v>
      </c>
      <c r="S32" s="109" t="str">
        <f>'6桁'!S32</f>
        <v>Y★</v>
      </c>
      <c r="T32" s="14" t="str">
        <f>IF(ISBLANK('6桁'!T32)=TRUE,"",VLOOKUP(パターン表!T32, 'パターン別掛け率（入力）'!$C$3:$I$302, 6, FALSE))</f>
        <v/>
      </c>
      <c r="U32" s="109">
        <f>'6桁'!U32</f>
        <v>0</v>
      </c>
      <c r="V32" s="14" t="str">
        <f>IF(ISBLANK('6桁'!V32)=TRUE,"",VLOOKUP(パターン表!V32, 'パターン別掛け率（入力）'!$C$3:$I$302, 6, FALSE))</f>
        <v/>
      </c>
      <c r="W32" s="109">
        <f>'6桁'!W32</f>
        <v>0</v>
      </c>
      <c r="X32" s="14" t="str">
        <f>IF(ISBLANK('6桁'!X32)=TRUE,"",VLOOKUP(パターン表!X32, 'パターン別掛け率（入力）'!$C$3:$I$302, 6, FALSE))</f>
        <v/>
      </c>
      <c r="Y32" s="109">
        <f>'6桁'!Y32</f>
        <v>0</v>
      </c>
      <c r="Z32" s="14" t="str">
        <f>IF(ISBLANK('6桁'!Z32)=TRUE,"",VLOOKUP(パターン表!Z32, 'パターン別掛け率（入力）'!$C$3:$I$302, 6, FALSE))</f>
        <v/>
      </c>
      <c r="AA32" s="109">
        <f>'6桁'!AA32</f>
        <v>0</v>
      </c>
    </row>
    <row r="33" spans="2:27" ht="30" customHeight="1">
      <c r="B33" s="503"/>
      <c r="C33" s="341" t="s">
        <v>474</v>
      </c>
      <c r="D33" s="254"/>
      <c r="E33" s="269">
        <v>110</v>
      </c>
      <c r="F33" s="176" t="str">
        <f>IF(ISBLANK('6桁'!F33)=TRUE,"",VLOOKUP(パターン表!F33, 'パターン別掛け率（入力）'!$C$3:$I$302, 6, FALSE))</f>
        <v/>
      </c>
      <c r="G33" s="19">
        <f>'6桁'!G33</f>
        <v>0</v>
      </c>
      <c r="H33" s="95">
        <f>IF(ISBLANK('6桁'!H33)=TRUE,"",VLOOKUP(パターン表!H33, 'パターン別掛け率（入力）'!$C$3:$I$302, 6, FALSE))</f>
        <v>100</v>
      </c>
      <c r="I33" s="96" t="str">
        <f>'6桁'!I33</f>
        <v>Y★</v>
      </c>
      <c r="J33" s="14" t="str">
        <f>IF(ISBLANK('6桁'!J33)=TRUE,"",VLOOKUP(パターン表!J33, 'パターン別掛け率（入力）'!$C$3:$I$302, 6, FALSE))</f>
        <v/>
      </c>
      <c r="K33" s="20">
        <f>'6桁'!K33</f>
        <v>0</v>
      </c>
      <c r="L33" s="10"/>
      <c r="M33" s="496"/>
      <c r="N33" s="500" t="s">
        <v>296</v>
      </c>
      <c r="O33" s="501"/>
      <c r="P33" s="254">
        <v>99</v>
      </c>
      <c r="Q33" s="273">
        <v>103</v>
      </c>
      <c r="R33" s="14">
        <f>IF(ISBLANK('6桁'!R33)=TRUE,"",VLOOKUP(パターン表!R33, 'パターン別掛け率（入力）'!$C$3:$I$302, 6, FALSE))</f>
        <v>100</v>
      </c>
      <c r="S33" s="109" t="str">
        <f>'6桁'!S33</f>
        <v>Y★</v>
      </c>
      <c r="T33" s="14">
        <f>IF(ISBLANK('6桁'!T33)=TRUE,"",VLOOKUP(パターン表!T33, 'パターン別掛け率（入力）'!$C$3:$I$302, 6, FALSE))</f>
        <v>100</v>
      </c>
      <c r="U33" s="109" t="str">
        <f>'6桁'!U33</f>
        <v>Y★</v>
      </c>
      <c r="V33" s="14">
        <f>IF(ISBLANK('6桁'!V33)=TRUE,"",VLOOKUP(パターン表!V33, 'パターン別掛け率（入力）'!$C$3:$I$302, 6, FALSE))</f>
        <v>100</v>
      </c>
      <c r="W33" s="109" t="str">
        <f>'6桁'!W33</f>
        <v>W★</v>
      </c>
      <c r="X33" s="14" t="str">
        <f>IF(ISBLANK('6桁'!X33)=TRUE,"",VLOOKUP(パターン表!X33, 'パターン別掛け率（入力）'!$C$3:$I$302, 6, FALSE))</f>
        <v/>
      </c>
      <c r="Y33" s="109">
        <f>'6桁'!Y33</f>
        <v>0</v>
      </c>
      <c r="Z33" s="14" t="str">
        <f>IF(ISBLANK('6桁'!Z33)=TRUE,"",VLOOKUP(パターン表!Z33, 'パターン別掛け率（入力）'!$C$3:$I$302, 6, FALSE))</f>
        <v/>
      </c>
      <c r="AA33" s="109">
        <f>'6桁'!AA33</f>
        <v>0</v>
      </c>
    </row>
    <row r="34" spans="2:27" ht="30" customHeight="1" thickBot="1">
      <c r="B34" s="544"/>
      <c r="C34" s="343" t="s">
        <v>1324</v>
      </c>
      <c r="D34" s="256">
        <v>101</v>
      </c>
      <c r="E34" s="321"/>
      <c r="F34" s="178" t="str">
        <f>IF(ISBLANK('6桁'!F34)=TRUE,"",VLOOKUP(パターン表!F34, 'パターン別掛け率（入力）'!$C$3:$I$302, 6, FALSE))</f>
        <v/>
      </c>
      <c r="G34" s="31">
        <f>'6桁'!G34</f>
        <v>0</v>
      </c>
      <c r="H34" s="118" t="str">
        <f>IF(ISBLANK('6桁'!H34)=TRUE,"",VLOOKUP(パターン表!H34, 'パターン別掛け率（入力）'!$C$3:$I$302, 6, FALSE))</f>
        <v/>
      </c>
      <c r="I34" s="119">
        <f>'6桁'!I34</f>
        <v>0</v>
      </c>
      <c r="J34" s="16">
        <f>IF(ISBLANK('6桁'!J34)=TRUE,"",VLOOKUP(パターン表!J34, 'パターン別掛け率（入力）'!$C$3:$I$302, 6, FALSE))</f>
        <v>100</v>
      </c>
      <c r="K34" s="21" t="str">
        <f>'6桁'!K34</f>
        <v>W</v>
      </c>
      <c r="L34" s="10"/>
      <c r="M34" s="496"/>
      <c r="N34" s="500" t="s">
        <v>297</v>
      </c>
      <c r="O34" s="501"/>
      <c r="P34" s="254"/>
      <c r="Q34" s="273">
        <v>105</v>
      </c>
      <c r="R34" s="14">
        <f>IF(ISBLANK('6桁'!R34)=TRUE,"",VLOOKUP(パターン表!R34, 'パターン別掛け率（入力）'!$C$3:$I$302, 6, FALSE))</f>
        <v>100</v>
      </c>
      <c r="S34" s="109" t="str">
        <f>'6桁'!S34</f>
        <v>Y★</v>
      </c>
      <c r="T34" s="14">
        <f>IF(ISBLANK('6桁'!T34)=TRUE,"",VLOOKUP(パターン表!T34, 'パターン別掛け率（入力）'!$C$3:$I$302, 6, FALSE))</f>
        <v>100</v>
      </c>
      <c r="U34" s="109" t="str">
        <f>'6桁'!U34</f>
        <v>Y★</v>
      </c>
      <c r="V34" s="14">
        <f>IF(ISBLANK('6桁'!V34)=TRUE,"",VLOOKUP(パターン表!V34, 'パターン別掛け率（入力）'!$C$3:$I$302, 6, FALSE))</f>
        <v>100</v>
      </c>
      <c r="W34" s="109" t="str">
        <f>'6桁'!W34</f>
        <v>W★</v>
      </c>
      <c r="X34" s="14" t="str">
        <f>IF(ISBLANK('6桁'!X34)=TRUE,"",VLOOKUP(パターン表!X34, 'パターン別掛け率（入力）'!$C$3:$I$302, 6, FALSE))</f>
        <v/>
      </c>
      <c r="Y34" s="109">
        <f>'6桁'!Y34</f>
        <v>0</v>
      </c>
      <c r="Z34" s="14" t="str">
        <f>IF(ISBLANK('6桁'!Z34)=TRUE,"",VLOOKUP(パターン表!Z34, 'パターン別掛け率（入力）'!$C$3:$I$302, 6, FALSE))</f>
        <v/>
      </c>
      <c r="AA34" s="109">
        <f>'6桁'!AA34</f>
        <v>0</v>
      </c>
    </row>
    <row r="35" spans="2:27" ht="30" customHeight="1">
      <c r="B35" s="219"/>
      <c r="C35" s="327"/>
      <c r="D35" s="327"/>
      <c r="E35" s="327"/>
      <c r="F35" s="74"/>
      <c r="G35" s="22"/>
      <c r="H35" s="74"/>
      <c r="I35" s="251"/>
      <c r="J35" s="10"/>
      <c r="K35" s="22"/>
      <c r="L35" s="10"/>
      <c r="M35" s="496"/>
      <c r="N35" s="500" t="s">
        <v>459</v>
      </c>
      <c r="O35" s="501"/>
      <c r="P35" s="254"/>
      <c r="Q35" s="273">
        <v>108</v>
      </c>
      <c r="R35" s="14">
        <f>IF(ISBLANK('6桁'!R35)=TRUE,"",VLOOKUP(パターン表!R35, 'パターン別掛け率（入力）'!$C$3:$I$302, 6, FALSE))</f>
        <v>100</v>
      </c>
      <c r="S35" s="109" t="str">
        <f>'6桁'!S35</f>
        <v>Y★</v>
      </c>
      <c r="T35" s="14" t="str">
        <f>IF(ISBLANK('6桁'!T35)=TRUE,"",VLOOKUP(パターン表!T35, 'パターン別掛け率（入力）'!$C$3:$I$302, 6, FALSE))</f>
        <v/>
      </c>
      <c r="U35" s="109">
        <f>'6桁'!U35</f>
        <v>0</v>
      </c>
      <c r="V35" s="14" t="str">
        <f>IF(ISBLANK('6桁'!V35)=TRUE,"",VLOOKUP(パターン表!V35, 'パターン別掛け率（入力）'!$C$3:$I$302, 6, FALSE))</f>
        <v/>
      </c>
      <c r="W35" s="109">
        <f>'6桁'!W35</f>
        <v>0</v>
      </c>
      <c r="X35" s="14" t="str">
        <f>IF(ISBLANK('6桁'!X35)=TRUE,"",VLOOKUP(パターン表!X35, 'パターン別掛け率（入力）'!$C$3:$I$302, 6, FALSE))</f>
        <v/>
      </c>
      <c r="Y35" s="109">
        <f>'6桁'!Y35</f>
        <v>0</v>
      </c>
      <c r="Z35" s="14" t="str">
        <f>IF(ISBLANK('6桁'!Z35)=TRUE,"",VLOOKUP(パターン表!Z35, 'パターン別掛け率（入力）'!$C$3:$I$302, 6, FALSE))</f>
        <v/>
      </c>
      <c r="AA35" s="109">
        <f>'6桁'!AA35</f>
        <v>0</v>
      </c>
    </row>
    <row r="36" spans="2:27" ht="30" customHeight="1">
      <c r="B36" s="219"/>
      <c r="C36" s="327"/>
      <c r="D36" s="327"/>
      <c r="E36" s="327"/>
      <c r="F36" s="74"/>
      <c r="G36" s="22"/>
      <c r="H36" s="74"/>
      <c r="I36" s="251"/>
      <c r="J36" s="10"/>
      <c r="K36" s="22"/>
      <c r="L36" s="10"/>
      <c r="M36" s="496"/>
      <c r="N36" s="500" t="s">
        <v>298</v>
      </c>
      <c r="O36" s="501"/>
      <c r="P36" s="254">
        <v>106</v>
      </c>
      <c r="Q36" s="273">
        <v>110</v>
      </c>
      <c r="R36" s="14">
        <f>IF(ISBLANK('6桁'!R36)=TRUE,"",VLOOKUP(パターン表!R36, 'パターン別掛け率（入力）'!$C$3:$I$302, 6, FALSE))</f>
        <v>100</v>
      </c>
      <c r="S36" s="109" t="str">
        <f>'6桁'!S36</f>
        <v>Y★</v>
      </c>
      <c r="T36" s="14">
        <f>IF(ISBLANK('6桁'!T36)=TRUE,"",VLOOKUP(パターン表!T36, 'パターン別掛け率（入力）'!$C$3:$I$302, 6, FALSE))</f>
        <v>100</v>
      </c>
      <c r="U36" s="109" t="str">
        <f>'6桁'!U36</f>
        <v>Y★</v>
      </c>
      <c r="V36" s="14" t="str">
        <f>IF(ISBLANK('6桁'!V36)=TRUE,"",VLOOKUP(パターン表!V36, 'パターン別掛け率（入力）'!$C$3:$I$302, 6, FALSE))</f>
        <v/>
      </c>
      <c r="W36" s="109">
        <f>'6桁'!W36</f>
        <v>0</v>
      </c>
      <c r="X36" s="14" t="str">
        <f>IF(ISBLANK('6桁'!X36)=TRUE,"",VLOOKUP(パターン表!X36, 'パターン別掛け率（入力）'!$C$3:$I$302, 6, FALSE))</f>
        <v/>
      </c>
      <c r="Y36" s="109">
        <f>'6桁'!Y36</f>
        <v>0</v>
      </c>
      <c r="Z36" s="14" t="str">
        <f>IF(ISBLANK('6桁'!Z36)=TRUE,"",VLOOKUP(パターン表!Z36, 'パターン別掛け率（入力）'!$C$3:$I$302, 6, FALSE))</f>
        <v/>
      </c>
      <c r="AA36" s="109">
        <f>'6桁'!AA36</f>
        <v>0</v>
      </c>
    </row>
    <row r="37" spans="2:27" ht="30" customHeight="1">
      <c r="B37" s="219"/>
      <c r="C37" s="327"/>
      <c r="D37" s="327"/>
      <c r="E37" s="327"/>
      <c r="F37" s="74"/>
      <c r="G37" s="22"/>
      <c r="H37" s="74"/>
      <c r="I37" s="251"/>
      <c r="J37" s="10"/>
      <c r="K37" s="22"/>
      <c r="L37" s="10"/>
      <c r="M37" s="496"/>
      <c r="N37" s="500" t="s">
        <v>1327</v>
      </c>
      <c r="O37" s="501"/>
      <c r="P37" s="254"/>
      <c r="Q37" s="273">
        <v>104</v>
      </c>
      <c r="R37" s="14" t="str">
        <f>IF(ISBLANK('6桁'!R37)=TRUE,"",VLOOKUP(パターン表!R37, 'パターン別掛け率（入力）'!$C$3:$I$302, 6, FALSE))</f>
        <v/>
      </c>
      <c r="S37" s="109">
        <f>'6桁'!S37</f>
        <v>0</v>
      </c>
      <c r="T37" s="14" t="str">
        <f>IF(ISBLANK('6桁'!T37)=TRUE,"",VLOOKUP(パターン表!T37, 'パターン別掛け率（入力）'!$C$3:$I$302, 6, FALSE))</f>
        <v/>
      </c>
      <c r="U37" s="109">
        <f>'6桁'!U37</f>
        <v>0</v>
      </c>
      <c r="V37" s="14">
        <f>IF(ISBLANK('6桁'!V37)=TRUE,"",VLOOKUP(パターン表!V37, 'パターン別掛け率（入力）'!$C$3:$I$302, 6, FALSE))</f>
        <v>100</v>
      </c>
      <c r="W37" s="109" t="str">
        <f>'6桁'!W37</f>
        <v>W★</v>
      </c>
      <c r="X37" s="14" t="str">
        <f>IF(ISBLANK('6桁'!X37)=TRUE,"",VLOOKUP(パターン表!X37, 'パターン別掛け率（入力）'!$C$3:$I$302, 6, FALSE))</f>
        <v/>
      </c>
      <c r="Y37" s="109">
        <f>'6桁'!Y37</f>
        <v>0</v>
      </c>
      <c r="Z37" s="14" t="str">
        <f>IF(ISBLANK('6桁'!Z37)=TRUE,"",VLOOKUP(パターン表!Z37, 'パターン別掛け率（入力）'!$C$3:$I$302, 6, FALSE))</f>
        <v/>
      </c>
      <c r="AA37" s="109">
        <f>'6桁'!AA37</f>
        <v>0</v>
      </c>
    </row>
    <row r="38" spans="2:27" ht="30" customHeight="1">
      <c r="B38" s="219"/>
      <c r="C38" s="327"/>
      <c r="D38" s="327"/>
      <c r="E38" s="327"/>
      <c r="F38" s="74"/>
      <c r="G38" s="22"/>
      <c r="H38" s="74"/>
      <c r="I38" s="251"/>
      <c r="J38" s="10"/>
      <c r="K38" s="22"/>
      <c r="L38" s="10"/>
      <c r="M38" s="496"/>
      <c r="N38" s="500" t="s">
        <v>299</v>
      </c>
      <c r="O38" s="501"/>
      <c r="P38" s="254"/>
      <c r="Q38" s="273">
        <v>109</v>
      </c>
      <c r="R38" s="14" t="str">
        <f>IF(ISBLANK('6桁'!R38)=TRUE,"",VLOOKUP(パターン表!R38, 'パターン別掛け率（入力）'!$C$3:$I$302, 6, FALSE))</f>
        <v/>
      </c>
      <c r="S38" s="109">
        <f>'6桁'!S38</f>
        <v>0</v>
      </c>
      <c r="T38" s="14">
        <f>IF(ISBLANK('6桁'!T38)=TRUE,"",VLOOKUP(パターン表!T38, 'パターン別掛け率（入力）'!$C$3:$I$302, 6, FALSE))</f>
        <v>100</v>
      </c>
      <c r="U38" s="109" t="str">
        <f>'6桁'!U38</f>
        <v>Y★</v>
      </c>
      <c r="V38" s="14" t="str">
        <f>IF(ISBLANK('6桁'!V38)=TRUE,"",VLOOKUP(パターン表!V38, 'パターン別掛け率（入力）'!$C$3:$I$302, 6, FALSE))</f>
        <v/>
      </c>
      <c r="W38" s="109">
        <f>'6桁'!W38</f>
        <v>0</v>
      </c>
      <c r="X38" s="14" t="str">
        <f>IF(ISBLANK('6桁'!X38)=TRUE,"",VLOOKUP(パターン表!X38, 'パターン別掛け率（入力）'!$C$3:$I$302, 6, FALSE))</f>
        <v/>
      </c>
      <c r="Y38" s="109">
        <f>'6桁'!Y38</f>
        <v>0</v>
      </c>
      <c r="Z38" s="14" t="str">
        <f>IF(ISBLANK('6桁'!Z38)=TRUE,"",VLOOKUP(パターン表!Z38, 'パターン別掛け率（入力）'!$C$3:$I$302, 6, FALSE))</f>
        <v/>
      </c>
      <c r="AA38" s="109">
        <f>'6桁'!AA38</f>
        <v>0</v>
      </c>
    </row>
    <row r="39" spans="2:27" ht="30" customHeight="1">
      <c r="B39" s="219"/>
      <c r="C39" s="327"/>
      <c r="D39" s="327"/>
      <c r="E39" s="327"/>
      <c r="F39" s="74"/>
      <c r="G39" s="22"/>
      <c r="H39" s="74"/>
      <c r="I39" s="251"/>
      <c r="J39" s="10"/>
      <c r="K39" s="22"/>
      <c r="L39" s="10"/>
      <c r="M39" s="496"/>
      <c r="N39" s="500" t="s">
        <v>450</v>
      </c>
      <c r="O39" s="501"/>
      <c r="P39" s="254"/>
      <c r="Q39" s="273">
        <v>111</v>
      </c>
      <c r="R39" s="14" t="str">
        <f>IF(ISBLANK('6桁'!R39)=TRUE,"",VLOOKUP(パターン表!R39, 'パターン別掛け率（入力）'!$C$3:$I$302, 6, FALSE))</f>
        <v/>
      </c>
      <c r="S39" s="109">
        <f>'6桁'!S39</f>
        <v>0</v>
      </c>
      <c r="T39" s="14">
        <f>IF(ISBLANK('6桁'!T39)=TRUE,"",VLOOKUP(パターン表!T39, 'パターン別掛け率（入力）'!$C$3:$I$302, 6, FALSE))</f>
        <v>100</v>
      </c>
      <c r="U39" s="109" t="str">
        <f>'6桁'!U39</f>
        <v>Y★</v>
      </c>
      <c r="V39" s="14" t="str">
        <f>IF(ISBLANK('6桁'!V39)=TRUE,"",VLOOKUP(パターン表!V39, 'パターン別掛け率（入力）'!$C$3:$I$302, 6, FALSE))</f>
        <v/>
      </c>
      <c r="W39" s="109">
        <f>'6桁'!W39</f>
        <v>0</v>
      </c>
      <c r="X39" s="14" t="str">
        <f>IF(ISBLANK('6桁'!X39)=TRUE,"",VLOOKUP(パターン表!X39, 'パターン別掛け率（入力）'!$C$3:$I$302, 6, FALSE))</f>
        <v/>
      </c>
      <c r="Y39" s="109">
        <f>'6桁'!Y39</f>
        <v>0</v>
      </c>
      <c r="Z39" s="14" t="str">
        <f>IF(ISBLANK('6桁'!Z39)=TRUE,"",VLOOKUP(パターン表!Z39, 'パターン別掛け率（入力）'!$C$3:$I$302, 6, FALSE))</f>
        <v/>
      </c>
      <c r="AA39" s="109">
        <f>'6桁'!AA39</f>
        <v>0</v>
      </c>
    </row>
    <row r="40" spans="2:27" ht="30" customHeight="1">
      <c r="B40" s="219"/>
      <c r="C40" s="327"/>
      <c r="D40" s="327"/>
      <c r="E40" s="327"/>
      <c r="F40" s="74"/>
      <c r="G40" s="22"/>
      <c r="H40" s="74"/>
      <c r="I40" s="251"/>
      <c r="J40" s="10"/>
      <c r="K40" s="22"/>
      <c r="L40" s="10"/>
      <c r="M40" s="496"/>
      <c r="N40" s="500" t="s">
        <v>466</v>
      </c>
      <c r="O40" s="501"/>
      <c r="P40" s="317">
        <v>109</v>
      </c>
      <c r="Q40" s="322"/>
      <c r="R40" s="27" t="str">
        <f>IF(ISBLANK('6桁'!R40)=TRUE,"",VLOOKUP(パターン表!R40, 'パターン別掛け率（入力）'!$C$3:$I$302, 6, FALSE))</f>
        <v/>
      </c>
      <c r="S40" s="323">
        <f>'6桁'!S40</f>
        <v>0</v>
      </c>
      <c r="T40" s="27">
        <f>IF(ISBLANK('6桁'!T40)=TRUE,"",VLOOKUP(パターン表!T40, 'パターン別掛け率（入力）'!$C$3:$I$302, 6, FALSE))</f>
        <v>100</v>
      </c>
      <c r="U40" s="323" t="str">
        <f>'6桁'!U40</f>
        <v>W</v>
      </c>
      <c r="V40" s="27" t="str">
        <f>IF(ISBLANK('6桁'!V40)=TRUE,"",VLOOKUP(パターン表!V40, 'パターン別掛け率（入力）'!$C$3:$I$302, 6, FALSE))</f>
        <v/>
      </c>
      <c r="W40" s="323">
        <f>'6桁'!W40</f>
        <v>0</v>
      </c>
      <c r="X40" s="27" t="str">
        <f>IF(ISBLANK('6桁'!X40)=TRUE,"",VLOOKUP(パターン表!X40, 'パターン別掛け率（入力）'!$C$3:$I$302, 6, FALSE))</f>
        <v/>
      </c>
      <c r="Y40" s="323">
        <f>'6桁'!Y40</f>
        <v>0</v>
      </c>
      <c r="Z40" s="27" t="str">
        <f>IF(ISBLANK('6桁'!Z40)=TRUE,"",VLOOKUP(パターン表!Z40, 'パターン別掛け率（入力）'!$C$3:$I$302, 6, FALSE))</f>
        <v/>
      </c>
      <c r="AA40" s="323">
        <f>'6桁'!AA40</f>
        <v>0</v>
      </c>
    </row>
    <row r="41" spans="2:27" ht="30" customHeight="1" thickBot="1">
      <c r="B41" s="219"/>
      <c r="C41" s="327"/>
      <c r="D41" s="327"/>
      <c r="E41" s="327"/>
      <c r="F41" s="74"/>
      <c r="G41" s="22"/>
      <c r="H41" s="74"/>
      <c r="I41" s="251"/>
      <c r="J41" s="10"/>
      <c r="K41" s="251"/>
      <c r="L41" s="10"/>
      <c r="M41" s="497"/>
      <c r="N41" s="500" t="s">
        <v>509</v>
      </c>
      <c r="O41" s="501"/>
      <c r="P41" s="256">
        <v>102</v>
      </c>
      <c r="Q41" s="274"/>
      <c r="R41" s="16" t="str">
        <f>IF(ISBLANK('6桁'!R41)=TRUE,"",VLOOKUP(パターン表!R41, 'パターン別掛け率（入力）'!$C$3:$I$302, 6, FALSE))</f>
        <v/>
      </c>
      <c r="S41" s="121">
        <f>'6桁'!S41</f>
        <v>0</v>
      </c>
      <c r="T41" s="16">
        <f>IF(ISBLANK('6桁'!T41)=TRUE,"",VLOOKUP(パターン表!T41, 'パターン別掛け率（入力）'!$C$3:$I$302, 6, FALSE))</f>
        <v>100</v>
      </c>
      <c r="U41" s="121" t="str">
        <f>'6桁'!U41</f>
        <v>V</v>
      </c>
      <c r="V41" s="16">
        <f>IF(ISBLANK('6桁'!V41)=TRUE,"",VLOOKUP(パターン表!V41, 'パターン別掛け率（入力）'!$C$3:$I$302, 6, FALSE))</f>
        <v>100</v>
      </c>
      <c r="W41" s="121" t="str">
        <f>'6桁'!W41</f>
        <v>V</v>
      </c>
      <c r="X41" s="16" t="str">
        <f>IF(ISBLANK('6桁'!X41)=TRUE,"",VLOOKUP(パターン表!X41, 'パターン別掛け率（入力）'!$C$3:$I$302, 6, FALSE))</f>
        <v/>
      </c>
      <c r="Y41" s="121">
        <f>'6桁'!Y41</f>
        <v>0</v>
      </c>
      <c r="Z41" s="16" t="str">
        <f>IF(ISBLANK('6桁'!Z41)=TRUE,"",VLOOKUP(パターン表!Z41, 'パターン別掛け率（入力）'!$C$3:$I$302, 6, FALSE))</f>
        <v/>
      </c>
      <c r="AA41" s="121">
        <f>'6桁'!AA41</f>
        <v>0</v>
      </c>
    </row>
    <row r="42" spans="2:27" ht="43.5" customHeight="1">
      <c r="C42" s="221"/>
      <c r="D42" s="221"/>
      <c r="E42" s="221"/>
      <c r="F42" s="221"/>
      <c r="G42" s="221"/>
      <c r="H42" s="221"/>
      <c r="I42" s="221"/>
      <c r="J42" s="221"/>
      <c r="K42" s="221"/>
      <c r="L42" s="221"/>
      <c r="M42" s="545" t="s">
        <v>1116</v>
      </c>
      <c r="N42" s="545"/>
      <c r="O42" s="545"/>
      <c r="P42" s="545"/>
      <c r="Q42" s="545"/>
      <c r="R42" s="545"/>
      <c r="S42" s="545"/>
      <c r="T42" s="545"/>
      <c r="U42" s="545"/>
      <c r="V42" s="545"/>
      <c r="W42" s="545"/>
      <c r="X42" s="545"/>
      <c r="Y42" s="545"/>
      <c r="Z42" s="545"/>
      <c r="AA42" s="545"/>
    </row>
    <row r="43" spans="2:27" ht="14.25" customHeight="1" thickBot="1">
      <c r="C43" s="327"/>
      <c r="D43" s="327"/>
      <c r="E43" s="327"/>
      <c r="F43" s="74"/>
      <c r="G43" s="18"/>
      <c r="H43" s="74"/>
      <c r="I43" s="18"/>
      <c r="J43" s="74"/>
      <c r="K43" s="18"/>
      <c r="L43" s="74"/>
      <c r="M43" s="18"/>
      <c r="N43" s="74"/>
      <c r="O43" s="18"/>
      <c r="P43" s="74"/>
      <c r="Q43" s="18"/>
      <c r="R43" s="74"/>
      <c r="S43" s="17"/>
      <c r="T43" s="74"/>
      <c r="U43" s="18"/>
    </row>
    <row r="44" spans="2:27" ht="25.5" customHeight="1" thickTop="1" thickBot="1">
      <c r="B44" s="518" t="s">
        <v>451</v>
      </c>
      <c r="C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c r="AA44" s="520"/>
    </row>
    <row r="45" spans="2:27" ht="10.5" customHeight="1" thickTop="1">
      <c r="C45" s="40"/>
      <c r="D45" s="40"/>
      <c r="E45" s="40"/>
      <c r="F45" s="79"/>
      <c r="H45" s="79"/>
      <c r="K45" s="52"/>
      <c r="M45" s="52"/>
      <c r="Q45" s="52"/>
    </row>
    <row r="46" spans="2:27" ht="20.100000000000001" customHeight="1" thickBot="1">
      <c r="B46" s="238" t="s">
        <v>1379</v>
      </c>
    </row>
    <row r="47" spans="2:27" ht="19.5" customHeight="1" thickBot="1">
      <c r="B47" s="521" t="s">
        <v>452</v>
      </c>
      <c r="C47" s="534" t="s">
        <v>524</v>
      </c>
      <c r="D47" s="527" t="s">
        <v>1113</v>
      </c>
      <c r="E47" s="540"/>
      <c r="F47" s="531" t="s">
        <v>453</v>
      </c>
      <c r="G47" s="532"/>
      <c r="H47" s="532"/>
      <c r="I47" s="532"/>
      <c r="J47" s="532"/>
      <c r="K47" s="532"/>
      <c r="L47" s="532"/>
      <c r="M47" s="532"/>
      <c r="N47" s="532"/>
      <c r="O47" s="532"/>
      <c r="P47" s="532"/>
      <c r="Q47" s="532"/>
      <c r="R47" s="532"/>
      <c r="S47" s="532"/>
      <c r="T47" s="532"/>
      <c r="U47" s="533"/>
      <c r="V47" s="11"/>
      <c r="W47" s="11"/>
      <c r="X47" s="11"/>
      <c r="Y47" s="11"/>
    </row>
    <row r="48" spans="2:27" ht="19.5" customHeight="1">
      <c r="B48" s="522"/>
      <c r="C48" s="536"/>
      <c r="D48" s="541"/>
      <c r="E48" s="542"/>
      <c r="F48" s="516" t="s">
        <v>1377</v>
      </c>
      <c r="G48" s="507"/>
      <c r="H48" s="506" t="s">
        <v>1084</v>
      </c>
      <c r="I48" s="507"/>
      <c r="J48" s="516" t="s">
        <v>1378</v>
      </c>
      <c r="K48" s="507"/>
      <c r="L48" s="506" t="s">
        <v>1075</v>
      </c>
      <c r="M48" s="507"/>
      <c r="N48" s="506" t="s">
        <v>1076</v>
      </c>
      <c r="O48" s="507"/>
      <c r="P48" s="506" t="s">
        <v>1080</v>
      </c>
      <c r="Q48" s="507"/>
      <c r="R48" s="516" t="s">
        <v>1081</v>
      </c>
      <c r="S48" s="507"/>
      <c r="T48" s="506" t="s">
        <v>780</v>
      </c>
      <c r="U48" s="507"/>
      <c r="V48" s="548"/>
      <c r="W48" s="548"/>
      <c r="X48" s="11"/>
      <c r="Y48" s="11"/>
    </row>
    <row r="49" spans="2:25" ht="19.5" customHeight="1">
      <c r="B49" s="522"/>
      <c r="C49" s="536"/>
      <c r="D49" s="510" t="s">
        <v>1115</v>
      </c>
      <c r="E49" s="550" t="s">
        <v>1114</v>
      </c>
      <c r="F49" s="517"/>
      <c r="G49" s="509"/>
      <c r="H49" s="508"/>
      <c r="I49" s="509"/>
      <c r="J49" s="517"/>
      <c r="K49" s="509"/>
      <c r="L49" s="508"/>
      <c r="M49" s="509"/>
      <c r="N49" s="508"/>
      <c r="O49" s="509"/>
      <c r="P49" s="508"/>
      <c r="Q49" s="509"/>
      <c r="R49" s="517"/>
      <c r="S49" s="509"/>
      <c r="T49" s="508"/>
      <c r="U49" s="509"/>
      <c r="V49" s="548"/>
      <c r="W49" s="548"/>
      <c r="X49" s="548"/>
      <c r="Y49" s="548"/>
    </row>
    <row r="50" spans="2:25" ht="19.5" customHeight="1" thickBot="1">
      <c r="B50" s="523"/>
      <c r="C50" s="538"/>
      <c r="D50" s="549"/>
      <c r="E50" s="551"/>
      <c r="F50" s="514" t="s">
        <v>720</v>
      </c>
      <c r="G50" s="515"/>
      <c r="H50" s="514" t="s">
        <v>1082</v>
      </c>
      <c r="I50" s="515"/>
      <c r="J50" s="514" t="s">
        <v>1083</v>
      </c>
      <c r="K50" s="515"/>
      <c r="L50" s="514" t="s">
        <v>167</v>
      </c>
      <c r="M50" s="515"/>
      <c r="N50" s="514" t="s">
        <v>1078</v>
      </c>
      <c r="O50" s="515"/>
      <c r="P50" s="514" t="s">
        <v>163</v>
      </c>
      <c r="Q50" s="515"/>
      <c r="R50" s="514" t="s">
        <v>167</v>
      </c>
      <c r="S50" s="515"/>
      <c r="T50" s="514" t="s">
        <v>167</v>
      </c>
      <c r="U50" s="515"/>
      <c r="V50" s="547"/>
      <c r="W50" s="547"/>
      <c r="X50" s="547"/>
      <c r="Y50" s="547"/>
    </row>
    <row r="51" spans="2:25" ht="30" customHeight="1">
      <c r="B51" s="502">
        <v>19</v>
      </c>
      <c r="C51" s="365" t="s">
        <v>328</v>
      </c>
      <c r="D51" s="253"/>
      <c r="E51" s="353">
        <v>91</v>
      </c>
      <c r="F51" s="91">
        <f>IF(ISBLANK('6桁'!F51)=TRUE,"",VLOOKUP(パターン表!F51, 'パターン別掛け率（入力）'!$C$3:$I$302, 6, FALSE))</f>
        <v>100</v>
      </c>
      <c r="G51" s="124" t="str">
        <f>'6桁'!G51</f>
        <v>Y★</v>
      </c>
      <c r="H51" s="91" t="str">
        <f>IF(ISBLANK('6桁'!H51)=TRUE,"",VLOOKUP(パターン表!H51, 'パターン別掛け率（入力）'!$C$3:$I$302, 6, FALSE))</f>
        <v/>
      </c>
      <c r="I51" s="124">
        <f>'6桁'!I51</f>
        <v>0</v>
      </c>
      <c r="J51" s="91" t="str">
        <f>IF(ISBLANK('6桁'!J51)=TRUE,"",VLOOKUP(パターン表!J51, 'パターン別掛け率（入力）'!$C$3:$I$302, 6, FALSE))</f>
        <v/>
      </c>
      <c r="K51" s="124">
        <f>'6桁'!K51</f>
        <v>0</v>
      </c>
      <c r="L51" s="91" t="str">
        <f>IF(ISBLANK('6桁'!L51)=TRUE,"",VLOOKUP(パターン表!L51, 'パターン別掛け率（入力）'!$C$3:$I$302, 6, FALSE))</f>
        <v/>
      </c>
      <c r="M51" s="124">
        <f>'6桁'!M51</f>
        <v>0</v>
      </c>
      <c r="N51" s="91" t="str">
        <f>IF(ISBLANK('6桁'!N51)=TRUE,"",VLOOKUP(パターン表!N51, 'パターン別掛け率（入力）'!$C$3:$I$302, 6, FALSE))</f>
        <v/>
      </c>
      <c r="O51" s="124">
        <f>'6桁'!O51</f>
        <v>0</v>
      </c>
      <c r="P51" s="91" t="str">
        <f>IF(ISBLANK('6桁'!P51)=TRUE,"",VLOOKUP(パターン表!P51, 'パターン別掛け率（入力）'!$C$3:$I$302, 6, FALSE))</f>
        <v/>
      </c>
      <c r="Q51" s="125">
        <f>'6桁'!Q51</f>
        <v>0</v>
      </c>
      <c r="R51" s="91" t="str">
        <f>IF(ISBLANK('6桁'!R51)=TRUE,"",VLOOKUP(パターン表!R51, 'パターン別掛け率（入力）'!$C$3:$I$302, 6, FALSE))</f>
        <v/>
      </c>
      <c r="S51" s="125">
        <f>'6桁'!S51</f>
        <v>0</v>
      </c>
      <c r="T51" s="91" t="str">
        <f>IF(ISBLANK('6桁'!T51)=TRUE,"",VLOOKUP(パターン表!T51, 'パターン別掛け率（入力）'!$C$3:$I$302, 6, FALSE))</f>
        <v/>
      </c>
      <c r="U51" s="125">
        <f>'6桁'!U51</f>
        <v>0</v>
      </c>
      <c r="V51" s="74"/>
      <c r="W51" s="251"/>
      <c r="X51" s="265"/>
      <c r="Y51" s="251"/>
    </row>
    <row r="52" spans="2:25" ht="30" customHeight="1">
      <c r="B52" s="503"/>
      <c r="C52" s="362" t="s">
        <v>127</v>
      </c>
      <c r="D52" s="254">
        <v>89</v>
      </c>
      <c r="E52" s="342">
        <v>93</v>
      </c>
      <c r="F52" s="95" t="str">
        <f>IF(ISBLANK('6桁'!F52)=TRUE,"",VLOOKUP(パターン表!F52, 'パターン別掛け率（入力）'!$C$3:$I$302, 6, FALSE))</f>
        <v/>
      </c>
      <c r="G52" s="126">
        <f>'6桁'!G52</f>
        <v>0</v>
      </c>
      <c r="H52" s="95" t="str">
        <f>IF(ISBLANK('6桁'!H52)=TRUE,"",VLOOKUP(パターン表!H52, 'パターン別掛け率（入力）'!$C$3:$I$302, 6, FALSE))</f>
        <v/>
      </c>
      <c r="I52" s="126">
        <f>'6桁'!I52</f>
        <v>0</v>
      </c>
      <c r="J52" s="95" t="str">
        <f>IF(ISBLANK('6桁'!J52)=TRUE,"",VLOOKUP(パターン表!J52, 'パターン別掛け率（入力）'!$C$3:$I$302, 6, FALSE))</f>
        <v/>
      </c>
      <c r="K52" s="126">
        <f>'6桁'!K52</f>
        <v>0</v>
      </c>
      <c r="L52" s="95" t="str">
        <f>IF(ISBLANK('6桁'!L52)=TRUE,"",VLOOKUP(パターン表!L52, 'パターン別掛け率（入力）'!$C$3:$I$302, 6, FALSE))</f>
        <v/>
      </c>
      <c r="M52" s="126">
        <f>'6桁'!M52</f>
        <v>0</v>
      </c>
      <c r="N52" s="95" t="str">
        <f>IF(ISBLANK('6桁'!N52)=TRUE,"",VLOOKUP(パターン表!N52, 'パターン別掛け率（入力）'!$C$3:$I$302, 6, FALSE))</f>
        <v/>
      </c>
      <c r="O52" s="126">
        <f>'6桁'!O52</f>
        <v>0</v>
      </c>
      <c r="P52" s="95" t="str">
        <f>IF(ISBLANK('6桁'!P52)=TRUE,"",VLOOKUP(パターン表!P52, 'パターン別掛け率（入力）'!$C$3:$I$302, 6, FALSE))</f>
        <v/>
      </c>
      <c r="Q52" s="96">
        <f>'6桁'!Q52</f>
        <v>0</v>
      </c>
      <c r="R52" s="95" t="str">
        <f>IF(ISBLANK('6桁'!R52)=TRUE,"",VLOOKUP(パターン表!R52, 'パターン別掛け率（入力）'!$C$3:$I$302, 6, FALSE))</f>
        <v/>
      </c>
      <c r="S52" s="96">
        <f>'6桁'!S52</f>
        <v>0</v>
      </c>
      <c r="T52" s="95">
        <f>IF(ISBLANK('6桁'!T52)=TRUE,"",VLOOKUP(パターン表!T52, 'パターン別掛け率（入力）'!$C$3:$I$302, 6, FALSE))</f>
        <v>100</v>
      </c>
      <c r="U52" s="96" t="str">
        <f>'6桁'!U52</f>
        <v>※W★</v>
      </c>
      <c r="V52" s="74"/>
      <c r="W52" s="251"/>
      <c r="X52" s="265"/>
      <c r="Y52" s="251"/>
    </row>
    <row r="53" spans="2:25" ht="30" customHeight="1">
      <c r="B53" s="503"/>
      <c r="C53" s="362" t="s">
        <v>44</v>
      </c>
      <c r="D53" s="254">
        <v>92</v>
      </c>
      <c r="E53" s="342">
        <v>96</v>
      </c>
      <c r="F53" s="95" t="str">
        <f>IF(ISBLANK('6桁'!F53)=TRUE,"",VLOOKUP(パターン表!F53, 'パターン別掛け率（入力）'!$C$3:$I$302, 6, FALSE))</f>
        <v/>
      </c>
      <c r="G53" s="126">
        <f>'6桁'!G53</f>
        <v>0</v>
      </c>
      <c r="H53" s="95" t="str">
        <f>IF(ISBLANK('6桁'!H53)=TRUE,"",VLOOKUP(パターン表!H53, 'パターン別掛け率（入力）'!$C$3:$I$302, 6, FALSE))</f>
        <v/>
      </c>
      <c r="I53" s="126">
        <f>'6桁'!I53</f>
        <v>0</v>
      </c>
      <c r="J53" s="95" t="str">
        <f>IF(ISBLANK('6桁'!J53)=TRUE,"",VLOOKUP(パターン表!J53, 'パターン別掛け率（入力）'!$C$3:$I$302, 6, FALSE))</f>
        <v/>
      </c>
      <c r="K53" s="126">
        <f>'6桁'!K53</f>
        <v>0</v>
      </c>
      <c r="L53" s="95" t="str">
        <f>IF(ISBLANK('6桁'!L53)=TRUE,"",VLOOKUP(パターン表!L53, 'パターン別掛け率（入力）'!$C$3:$I$302, 6, FALSE))</f>
        <v/>
      </c>
      <c r="M53" s="126">
        <f>'6桁'!M53</f>
        <v>0</v>
      </c>
      <c r="N53" s="95" t="str">
        <f>IF(ISBLANK('6桁'!N53)=TRUE,"",VLOOKUP(パターン表!N53, 'パターン別掛け率（入力）'!$C$3:$I$302, 6, FALSE))</f>
        <v/>
      </c>
      <c r="O53" s="126">
        <f>'6桁'!O53</f>
        <v>0</v>
      </c>
      <c r="P53" s="95" t="str">
        <f>IF(ISBLANK('6桁'!P53)=TRUE,"",VLOOKUP(パターン表!P53, 'パターン別掛け率（入力）'!$C$3:$I$302, 6, FALSE))</f>
        <v/>
      </c>
      <c r="Q53" s="96">
        <f>'6桁'!Q53</f>
        <v>0</v>
      </c>
      <c r="R53" s="95" t="str">
        <f>IF(ISBLANK('6桁'!R53)=TRUE,"",VLOOKUP(パターン表!R53, 'パターン別掛け率（入力）'!$C$3:$I$302, 6, FALSE))</f>
        <v/>
      </c>
      <c r="S53" s="96">
        <f>'6桁'!S53</f>
        <v>0</v>
      </c>
      <c r="T53" s="95">
        <f>IF(ISBLANK('6桁'!T53)=TRUE,"",VLOOKUP(パターン表!T53, 'パターン別掛け率（入力）'!$C$3:$I$302, 6, FALSE))</f>
        <v>100</v>
      </c>
      <c r="U53" s="96" t="str">
        <f>'6桁'!U53</f>
        <v>※W★</v>
      </c>
      <c r="V53" s="74"/>
      <c r="W53" s="251"/>
      <c r="X53" s="265"/>
      <c r="Y53" s="251"/>
    </row>
    <row r="54" spans="2:25" ht="30" customHeight="1">
      <c r="B54" s="503"/>
      <c r="C54" s="362" t="s">
        <v>329</v>
      </c>
      <c r="D54" s="254"/>
      <c r="E54" s="342">
        <v>98</v>
      </c>
      <c r="F54" s="95">
        <f>IF(ISBLANK('6桁'!F54)=TRUE,"",VLOOKUP(パターン表!F54, 'パターン別掛け率（入力）'!$C$3:$I$302, 6, FALSE))</f>
        <v>100</v>
      </c>
      <c r="G54" s="126" t="str">
        <f>'6桁'!G54</f>
        <v>Y★</v>
      </c>
      <c r="H54" s="95" t="str">
        <f>IF(ISBLANK('6桁'!H54)=TRUE,"",VLOOKUP(パターン表!H54, 'パターン別掛け率（入力）'!$C$3:$I$302, 6, FALSE))</f>
        <v/>
      </c>
      <c r="I54" s="126">
        <f>'6桁'!I54</f>
        <v>0</v>
      </c>
      <c r="J54" s="95" t="str">
        <f>IF(ISBLANK('6桁'!J54)=TRUE,"",VLOOKUP(パターン表!J54, 'パターン別掛け率（入力）'!$C$3:$I$302, 6, FALSE))</f>
        <v/>
      </c>
      <c r="K54" s="126">
        <f>'6桁'!K54</f>
        <v>0</v>
      </c>
      <c r="L54" s="95" t="str">
        <f>IF(ISBLANK('6桁'!L54)=TRUE,"",VLOOKUP(パターン表!L54, 'パターン別掛け率（入力）'!$C$3:$I$302, 6, FALSE))</f>
        <v/>
      </c>
      <c r="M54" s="126">
        <f>'6桁'!M54</f>
        <v>0</v>
      </c>
      <c r="N54" s="95" t="str">
        <f>IF(ISBLANK('6桁'!N54)=TRUE,"",VLOOKUP(パターン表!N54, 'パターン別掛け率（入力）'!$C$3:$I$302, 6, FALSE))</f>
        <v/>
      </c>
      <c r="O54" s="126">
        <f>'6桁'!O54</f>
        <v>0</v>
      </c>
      <c r="P54" s="95" t="str">
        <f>IF(ISBLANK('6桁'!P54)=TRUE,"",VLOOKUP(パターン表!P54, 'パターン別掛け率（入力）'!$C$3:$I$302, 6, FALSE))</f>
        <v/>
      </c>
      <c r="Q54" s="96">
        <f>'6桁'!Q54</f>
        <v>0</v>
      </c>
      <c r="R54" s="95" t="str">
        <f>IF(ISBLANK('6桁'!R54)=TRUE,"",VLOOKUP(パターン表!R54, 'パターン別掛け率（入力）'!$C$3:$I$302, 6, FALSE))</f>
        <v/>
      </c>
      <c r="S54" s="96">
        <f>'6桁'!S54</f>
        <v>0</v>
      </c>
      <c r="T54" s="95" t="str">
        <f>IF(ISBLANK('6桁'!T54)=TRUE,"",VLOOKUP(パターン表!T54, 'パターン別掛け率（入力）'!$C$3:$I$302, 6, FALSE))</f>
        <v/>
      </c>
      <c r="U54" s="96">
        <f>'6桁'!U54</f>
        <v>0</v>
      </c>
      <c r="V54" s="74"/>
      <c r="W54" s="251"/>
      <c r="X54" s="265"/>
      <c r="Y54" s="251"/>
    </row>
    <row r="55" spans="2:25" ht="30" customHeight="1">
      <c r="B55" s="503"/>
      <c r="C55" s="362" t="s">
        <v>330</v>
      </c>
      <c r="D55" s="254"/>
      <c r="E55" s="342">
        <v>100</v>
      </c>
      <c r="F55" s="95">
        <f>IF(ISBLANK('6桁'!F55)=TRUE,"",VLOOKUP(パターン表!F55, 'パターン別掛け率（入力）'!$C$3:$I$302, 6, FALSE))</f>
        <v>100</v>
      </c>
      <c r="G55" s="20" t="str">
        <f>'6桁'!G55</f>
        <v>Y★</v>
      </c>
      <c r="H55" s="95" t="str">
        <f>IF(ISBLANK('6桁'!H55)=TRUE,"",VLOOKUP(パターン表!H55, 'パターン別掛け率（入力）'!$C$3:$I$302, 6, FALSE))</f>
        <v/>
      </c>
      <c r="I55" s="126">
        <f>'6桁'!I55</f>
        <v>0</v>
      </c>
      <c r="J55" s="95" t="str">
        <f>IF(ISBLANK('6桁'!J55)=TRUE,"",VLOOKUP(パターン表!J55, 'パターン別掛け率（入力）'!$C$3:$I$302, 6, FALSE))</f>
        <v/>
      </c>
      <c r="K55" s="126">
        <f>'6桁'!K55</f>
        <v>0</v>
      </c>
      <c r="L55" s="95" t="str">
        <f>IF(ISBLANK('6桁'!L55)=TRUE,"",VLOOKUP(パターン表!L55, 'パターン別掛け率（入力）'!$C$3:$I$302, 6, FALSE))</f>
        <v/>
      </c>
      <c r="M55" s="126">
        <f>'6桁'!M55</f>
        <v>0</v>
      </c>
      <c r="N55" s="95" t="str">
        <f>IF(ISBLANK('6桁'!N55)=TRUE,"",VLOOKUP(パターン表!N55, 'パターン別掛け率（入力）'!$C$3:$I$302, 6, FALSE))</f>
        <v/>
      </c>
      <c r="O55" s="126">
        <f>'6桁'!O55</f>
        <v>0</v>
      </c>
      <c r="P55" s="95" t="str">
        <f>IF(ISBLANK('6桁'!P55)=TRUE,"",VLOOKUP(パターン表!P55, 'パターン別掛け率（入力）'!$C$3:$I$302, 6, FALSE))</f>
        <v/>
      </c>
      <c r="Q55" s="96">
        <f>'6桁'!Q55</f>
        <v>0</v>
      </c>
      <c r="R55" s="95" t="str">
        <f>IF(ISBLANK('6桁'!R55)=TRUE,"",VLOOKUP(パターン表!R55, 'パターン別掛け率（入力）'!$C$3:$I$302, 6, FALSE))</f>
        <v/>
      </c>
      <c r="S55" s="96">
        <f>'6桁'!S55</f>
        <v>0</v>
      </c>
      <c r="T55" s="95" t="str">
        <f>IF(ISBLANK('6桁'!T55)=TRUE,"",VLOOKUP(パターン表!T55, 'パターン別掛け率（入力）'!$C$3:$I$302, 6, FALSE))</f>
        <v/>
      </c>
      <c r="U55" s="96">
        <f>'6桁'!U55</f>
        <v>0</v>
      </c>
      <c r="V55" s="74"/>
      <c r="W55" s="251"/>
      <c r="X55" s="265"/>
      <c r="Y55" s="251"/>
    </row>
    <row r="56" spans="2:25" ht="30" customHeight="1">
      <c r="B56" s="503"/>
      <c r="C56" s="362" t="s">
        <v>213</v>
      </c>
      <c r="D56" s="254"/>
      <c r="E56" s="342">
        <v>85</v>
      </c>
      <c r="F56" s="95" t="str">
        <f>IF(ISBLANK('6桁'!F56)=TRUE,"",VLOOKUP(パターン表!F56, 'パターン別掛け率（入力）'!$C$3:$I$302, 6, FALSE))</f>
        <v/>
      </c>
      <c r="G56" s="20">
        <f>'6桁'!G56</f>
        <v>0</v>
      </c>
      <c r="H56" s="95" t="str">
        <f>IF(ISBLANK('6桁'!H56)=TRUE,"",VLOOKUP(パターン表!H56, 'パターン別掛け率（入力）'!$C$3:$I$302, 6, FALSE))</f>
        <v/>
      </c>
      <c r="I56" s="101">
        <f>'6桁'!I56</f>
        <v>0</v>
      </c>
      <c r="J56" s="95" t="str">
        <f>IF(ISBLANK('6桁'!J56)=TRUE,"",VLOOKUP(パターン表!J56, 'パターン別掛け率（入力）'!$C$3:$I$302, 6, FALSE))</f>
        <v/>
      </c>
      <c r="K56" s="101">
        <f>'6桁'!K56</f>
        <v>0</v>
      </c>
      <c r="L56" s="95">
        <f>IF(ISBLANK('6桁'!L56)=TRUE,"",VLOOKUP(パターン表!L56, 'パターン別掛け率（入力）'!$C$3:$I$302, 6, FALSE))</f>
        <v>100</v>
      </c>
      <c r="M56" s="101" t="str">
        <f>'6桁'!M56</f>
        <v>W★</v>
      </c>
      <c r="N56" s="95" t="str">
        <f>IF(ISBLANK('6桁'!N56)=TRUE,"",VLOOKUP(パターン表!N56, 'パターン別掛け率（入力）'!$C$3:$I$302, 6, FALSE))</f>
        <v/>
      </c>
      <c r="O56" s="126">
        <f>'6桁'!O56</f>
        <v>0</v>
      </c>
      <c r="P56" s="95" t="str">
        <f>IF(ISBLANK('6桁'!P56)=TRUE,"",VLOOKUP(パターン表!P56, 'パターン別掛け率（入力）'!$C$3:$I$302, 6, FALSE))</f>
        <v/>
      </c>
      <c r="Q56" s="96">
        <f>'6桁'!Q56</f>
        <v>0</v>
      </c>
      <c r="R56" s="95" t="str">
        <f>IF(ISBLANK('6桁'!R56)=TRUE,"",VLOOKUP(パターン表!R56, 'パターン別掛け率（入力）'!$C$3:$I$302, 6, FALSE))</f>
        <v/>
      </c>
      <c r="S56" s="96">
        <f>'6桁'!S56</f>
        <v>0</v>
      </c>
      <c r="T56" s="95" t="str">
        <f>IF(ISBLANK('6桁'!T56)=TRUE,"",VLOOKUP(パターン表!T56, 'パターン別掛け率（入力）'!$C$3:$I$302, 6, FALSE))</f>
        <v/>
      </c>
      <c r="U56" s="96">
        <f>'6桁'!U56</f>
        <v>0</v>
      </c>
      <c r="V56" s="74"/>
      <c r="W56" s="251"/>
      <c r="X56" s="265"/>
      <c r="Y56" s="251"/>
    </row>
    <row r="57" spans="2:25" ht="30" customHeight="1">
      <c r="B57" s="503"/>
      <c r="C57" s="362" t="s">
        <v>214</v>
      </c>
      <c r="D57" s="254">
        <v>84</v>
      </c>
      <c r="E57" s="342">
        <v>88</v>
      </c>
      <c r="F57" s="95">
        <f>IF(ISBLANK('6桁'!F57)=TRUE,"",VLOOKUP(パターン表!F57, 'パターン別掛け率（入力）'!$C$3:$I$302, 6, FALSE))</f>
        <v>100</v>
      </c>
      <c r="G57" s="19" t="str">
        <f>'6桁'!G57</f>
        <v>Y★</v>
      </c>
      <c r="H57" s="95" t="str">
        <f>IF(ISBLANK('6桁'!H57)=TRUE,"",VLOOKUP(パターン表!H57, 'パターン別掛け率（入力）'!$C$3:$I$302, 6, FALSE))</f>
        <v/>
      </c>
      <c r="I57" s="101">
        <f>'6桁'!I57</f>
        <v>0</v>
      </c>
      <c r="J57" s="95" t="str">
        <f>IF(ISBLANK('6桁'!J57)=TRUE,"",VLOOKUP(パターン表!J57, 'パターン別掛け率（入力）'!$C$3:$I$302, 6, FALSE))</f>
        <v/>
      </c>
      <c r="K57" s="101">
        <f>'6桁'!K57</f>
        <v>0</v>
      </c>
      <c r="L57" s="95">
        <f>IF(ISBLANK('6桁'!L57)=TRUE,"",VLOOKUP(パターン表!L57, 'パターン別掛け率（入力）'!$C$3:$I$302, 6, FALSE))</f>
        <v>100</v>
      </c>
      <c r="M57" s="126" t="str">
        <f>'6桁'!M57</f>
        <v>W★</v>
      </c>
      <c r="N57" s="95" t="str">
        <f>IF(ISBLANK('6桁'!N57)=TRUE,"",VLOOKUP(パターン表!N57, 'パターン別掛け率（入力）'!$C$3:$I$302, 6, FALSE))</f>
        <v/>
      </c>
      <c r="O57" s="126">
        <f>'6桁'!O57</f>
        <v>0</v>
      </c>
      <c r="P57" s="95" t="str">
        <f>IF(ISBLANK('6桁'!P57)=TRUE,"",VLOOKUP(パターン表!P57, 'パターン別掛け率（入力）'!$C$3:$I$302, 6, FALSE))</f>
        <v/>
      </c>
      <c r="Q57" s="96">
        <f>'6桁'!Q57</f>
        <v>0</v>
      </c>
      <c r="R57" s="95" t="str">
        <f>IF(ISBLANK('6桁'!R57)=TRUE,"",VLOOKUP(パターン表!R57, 'パターン別掛け率（入力）'!$C$3:$I$302, 6, FALSE))</f>
        <v/>
      </c>
      <c r="S57" s="96">
        <f>'6桁'!S57</f>
        <v>0</v>
      </c>
      <c r="T57" s="95">
        <f>IF(ISBLANK('6桁'!T57)=TRUE,"",VLOOKUP(パターン表!T57, 'パターン別掛け率（入力）'!$C$3:$I$302, 6, FALSE))</f>
        <v>100</v>
      </c>
      <c r="U57" s="96" t="str">
        <f>'6桁'!U57</f>
        <v>W★</v>
      </c>
      <c r="V57" s="74"/>
      <c r="W57" s="251"/>
      <c r="X57" s="265"/>
      <c r="Y57" s="251"/>
    </row>
    <row r="58" spans="2:25" ht="30" customHeight="1">
      <c r="B58" s="503"/>
      <c r="C58" s="362" t="s">
        <v>215</v>
      </c>
      <c r="D58" s="254">
        <v>87</v>
      </c>
      <c r="E58" s="342">
        <v>91</v>
      </c>
      <c r="F58" s="95">
        <f>IF(ISBLANK('6桁'!F58)=TRUE,"",VLOOKUP(パターン表!F58, 'パターン別掛け率（入力）'!$C$3:$I$302, 6, FALSE))</f>
        <v>100</v>
      </c>
      <c r="G58" s="19" t="str">
        <f>'6桁'!G58</f>
        <v>Y★</v>
      </c>
      <c r="H58" s="95">
        <f>IF(ISBLANK('6桁'!H58)=TRUE,"",VLOOKUP(パターン表!H58, 'パターン別掛け率（入力）'!$C$3:$I$302, 6, FALSE))</f>
        <v>100</v>
      </c>
      <c r="I58" s="96" t="str">
        <f>'6桁'!I58</f>
        <v>Y★</v>
      </c>
      <c r="J58" s="95">
        <f>IF(ISBLANK('6桁'!J58)=TRUE,"",VLOOKUP(パターン表!J58, 'パターン別掛け率（入力）'!$C$3:$I$302, 6, FALSE))</f>
        <v>100</v>
      </c>
      <c r="K58" s="96" t="str">
        <f>'6桁'!K58</f>
        <v>W★</v>
      </c>
      <c r="L58" s="95" t="str">
        <f>IF(ISBLANK('6桁'!L58)=TRUE,"",VLOOKUP(パターン表!L58, 'パターン別掛け率（入力）'!$C$3:$I$302, 6, FALSE))</f>
        <v/>
      </c>
      <c r="M58" s="126">
        <f>'6桁'!M58</f>
        <v>0</v>
      </c>
      <c r="N58" s="95" t="str">
        <f>IF(ISBLANK('6桁'!N58)=TRUE,"",VLOOKUP(パターン表!N58, 'パターン別掛け率（入力）'!$C$3:$I$302, 6, FALSE))</f>
        <v/>
      </c>
      <c r="O58" s="126">
        <f>'6桁'!O58</f>
        <v>0</v>
      </c>
      <c r="P58" s="95" t="str">
        <f>IF(ISBLANK('6桁'!P58)=TRUE,"",VLOOKUP(パターン表!P58, 'パターン別掛け率（入力）'!$C$3:$I$302, 6, FALSE))</f>
        <v/>
      </c>
      <c r="Q58" s="96">
        <f>'6桁'!Q58</f>
        <v>0</v>
      </c>
      <c r="R58" s="95" t="str">
        <f>IF(ISBLANK('6桁'!R58)=TRUE,"",VLOOKUP(パターン表!R58, 'パターン別掛け率（入力）'!$C$3:$I$302, 6, FALSE))</f>
        <v/>
      </c>
      <c r="S58" s="96">
        <f>'6桁'!S58</f>
        <v>0</v>
      </c>
      <c r="T58" s="95">
        <f>IF(ISBLANK('6桁'!T58)=TRUE,"",VLOOKUP(パターン表!T58, 'パターン別掛け率（入力）'!$C$3:$I$302, 6, FALSE))</f>
        <v>100</v>
      </c>
      <c r="U58" s="96" t="str">
        <f>'6桁'!U58</f>
        <v>W★</v>
      </c>
      <c r="V58" s="74"/>
      <c r="W58" s="251"/>
      <c r="X58" s="265"/>
      <c r="Y58" s="251"/>
    </row>
    <row r="59" spans="2:25" ht="30" customHeight="1">
      <c r="B59" s="503"/>
      <c r="C59" s="362" t="s">
        <v>216</v>
      </c>
      <c r="D59" s="254">
        <v>89</v>
      </c>
      <c r="E59" s="342">
        <v>93</v>
      </c>
      <c r="F59" s="95">
        <f>IF(ISBLANK('6桁'!F59)=TRUE,"",VLOOKUP(パターン表!F59, 'パターン別掛け率（入力）'!$C$3:$I$302, 6, FALSE))</f>
        <v>100</v>
      </c>
      <c r="G59" s="126" t="str">
        <f>'6桁'!G59</f>
        <v>Y★</v>
      </c>
      <c r="H59" s="95">
        <f>IF(ISBLANK('6桁'!H59)=TRUE,"",VLOOKUP(パターン表!H59, 'パターン別掛け率（入力）'!$C$3:$I$302, 6, FALSE))</f>
        <v>100</v>
      </c>
      <c r="I59" s="126" t="str">
        <f>'6桁'!I59</f>
        <v>Y★</v>
      </c>
      <c r="J59" s="95">
        <f>IF(ISBLANK('6桁'!J59)=TRUE,"",VLOOKUP(パターン表!J59, 'パターン別掛け率（入力）'!$C$3:$I$302, 6, FALSE))</f>
        <v>100</v>
      </c>
      <c r="K59" s="126" t="str">
        <f>'6桁'!K59</f>
        <v>W★</v>
      </c>
      <c r="L59" s="95" t="str">
        <f>IF(ISBLANK('6桁'!L59)=TRUE,"",VLOOKUP(パターン表!L59, 'パターン別掛け率（入力）'!$C$3:$I$302, 6, FALSE))</f>
        <v/>
      </c>
      <c r="M59" s="126">
        <f>'6桁'!M59</f>
        <v>0</v>
      </c>
      <c r="N59" s="95" t="str">
        <f>IF(ISBLANK('6桁'!N59)=TRUE,"",VLOOKUP(パターン表!N59, 'パターン別掛け率（入力）'!$C$3:$I$302, 6, FALSE))</f>
        <v/>
      </c>
      <c r="O59" s="126">
        <f>'6桁'!O59</f>
        <v>0</v>
      </c>
      <c r="P59" s="95" t="str">
        <f>IF(ISBLANK('6桁'!P59)=TRUE,"",VLOOKUP(パターン表!P59, 'パターン別掛け率（入力）'!$C$3:$I$302, 6, FALSE))</f>
        <v/>
      </c>
      <c r="Q59" s="96">
        <f>'6桁'!Q59</f>
        <v>0</v>
      </c>
      <c r="R59" s="95" t="str">
        <f>IF(ISBLANK('6桁'!R59)=TRUE,"",VLOOKUP(パターン表!R59, 'パターン別掛け率（入力）'!$C$3:$I$302, 6, FALSE))</f>
        <v/>
      </c>
      <c r="S59" s="96">
        <f>'6桁'!S59</f>
        <v>0</v>
      </c>
      <c r="T59" s="95">
        <f>IF(ISBLANK('6桁'!T59)=TRUE,"",VLOOKUP(パターン表!T59, 'パターン別掛け率（入力）'!$C$3:$I$302, 6, FALSE))</f>
        <v>100</v>
      </c>
      <c r="U59" s="96" t="str">
        <f>'6桁'!U59</f>
        <v>W★</v>
      </c>
      <c r="V59" s="74"/>
      <c r="W59" s="251"/>
      <c r="X59" s="265"/>
      <c r="Y59" s="251"/>
    </row>
    <row r="60" spans="2:25" ht="30" customHeight="1">
      <c r="B60" s="503"/>
      <c r="C60" s="362" t="s">
        <v>300</v>
      </c>
      <c r="D60" s="254">
        <v>92</v>
      </c>
      <c r="E60" s="342">
        <v>96</v>
      </c>
      <c r="F60" s="95">
        <f>IF(ISBLANK('6桁'!F60)=TRUE,"",VLOOKUP(パターン表!F60, 'パターン別掛け率（入力）'!$C$3:$I$302, 6, FALSE))</f>
        <v>100</v>
      </c>
      <c r="G60" s="96" t="str">
        <f>'6桁'!G60</f>
        <v>Y★</v>
      </c>
      <c r="H60" s="95">
        <f>IF(ISBLANK('6桁'!H60)=TRUE,"",VLOOKUP(パターン表!H60, 'パターン別掛け率（入力）'!$C$3:$I$302, 6, FALSE))</f>
        <v>100</v>
      </c>
      <c r="I60" s="126" t="str">
        <f>'6桁'!I60</f>
        <v>Y★</v>
      </c>
      <c r="J60" s="95">
        <f>IF(ISBLANK('6桁'!J60)=TRUE,"",VLOOKUP(パターン表!J60, 'パターン別掛け率（入力）'!$C$3:$I$302, 6, FALSE))</f>
        <v>100</v>
      </c>
      <c r="K60" s="96" t="str">
        <f>'6桁'!K60</f>
        <v>W★</v>
      </c>
      <c r="L60" s="95" t="str">
        <f>IF(ISBLANK('6桁'!L60)=TRUE,"",VLOOKUP(パターン表!L60, 'パターン別掛け率（入力）'!$C$3:$I$302, 6, FALSE))</f>
        <v/>
      </c>
      <c r="M60" s="96">
        <f>'6桁'!M60</f>
        <v>0</v>
      </c>
      <c r="N60" s="95" t="str">
        <f>IF(ISBLANK('6桁'!N60)=TRUE,"",VLOOKUP(パターン表!N60, 'パターン別掛け率（入力）'!$C$3:$I$302, 6, FALSE))</f>
        <v/>
      </c>
      <c r="O60" s="117">
        <f>'6桁'!O60</f>
        <v>0</v>
      </c>
      <c r="P60" s="95" t="str">
        <f>IF(ISBLANK('6桁'!P60)=TRUE,"",VLOOKUP(パターン表!P60, 'パターン別掛け率（入力）'!$C$3:$I$302, 6, FALSE))</f>
        <v/>
      </c>
      <c r="Q60" s="96">
        <f>'6桁'!Q60</f>
        <v>0</v>
      </c>
      <c r="R60" s="95" t="str">
        <f>IF(ISBLANK('6桁'!R60)=TRUE,"",VLOOKUP(パターン表!R60, 'パターン別掛け率（入力）'!$C$3:$I$302, 6, FALSE))</f>
        <v/>
      </c>
      <c r="S60" s="96">
        <f>'6桁'!S60</f>
        <v>0</v>
      </c>
      <c r="T60" s="95" t="str">
        <f>IF(ISBLANK('6桁'!T60)=TRUE,"",VLOOKUP(パターン表!T60, 'パターン別掛け率（入力）'!$C$3:$I$302, 6, FALSE))</f>
        <v/>
      </c>
      <c r="U60" s="96">
        <f>'6桁'!U60</f>
        <v>0</v>
      </c>
      <c r="V60" s="74"/>
      <c r="W60" s="251"/>
      <c r="X60" s="265"/>
      <c r="Y60" s="251"/>
    </row>
    <row r="61" spans="2:25" ht="30" customHeight="1">
      <c r="B61" s="503"/>
      <c r="C61" s="362" t="s">
        <v>301</v>
      </c>
      <c r="D61" s="254">
        <v>94</v>
      </c>
      <c r="E61" s="342">
        <v>98</v>
      </c>
      <c r="F61" s="95">
        <f>IF(ISBLANK('6桁'!F61)=TRUE,"",VLOOKUP(パターン表!F61, 'パターン別掛け率（入力）'!$C$3:$I$302, 6, FALSE))</f>
        <v>100</v>
      </c>
      <c r="G61" s="96" t="str">
        <f>'6桁'!G61</f>
        <v>Y★</v>
      </c>
      <c r="H61" s="95" t="str">
        <f>IF(ISBLANK('6桁'!H61)=TRUE,"",VLOOKUP(パターン表!H61, 'パターン別掛け率（入力）'!$C$3:$I$302, 6, FALSE))</f>
        <v/>
      </c>
      <c r="I61" s="126">
        <f>'6桁'!I61</f>
        <v>0</v>
      </c>
      <c r="J61" s="95">
        <f>IF(ISBLANK('6桁'!J61)=TRUE,"",VLOOKUP(パターン表!J61, 'パターン別掛け率（入力）'!$C$3:$I$302, 6, FALSE))</f>
        <v>100</v>
      </c>
      <c r="K61" s="96" t="str">
        <f>'6桁'!K61</f>
        <v>W</v>
      </c>
      <c r="L61" s="95" t="str">
        <f>IF(ISBLANK('6桁'!L61)=TRUE,"",VLOOKUP(パターン表!L61, 'パターン別掛け率（入力）'!$C$3:$I$302, 6, FALSE))</f>
        <v/>
      </c>
      <c r="M61" s="126">
        <f>'6桁'!M61</f>
        <v>0</v>
      </c>
      <c r="N61" s="95" t="str">
        <f>IF(ISBLANK('6桁'!N61)=TRUE,"",VLOOKUP(パターン表!N61, 'パターン別掛け率（入力）'!$C$3:$I$302, 6, FALSE))</f>
        <v/>
      </c>
      <c r="O61" s="96">
        <f>'6桁'!O61</f>
        <v>0</v>
      </c>
      <c r="P61" s="95" t="str">
        <f>IF(ISBLANK('6桁'!P61)=TRUE,"",VLOOKUP(パターン表!P61, 'パターン別掛け率（入力）'!$C$3:$I$302, 6, FALSE))</f>
        <v/>
      </c>
      <c r="Q61" s="96">
        <f>'6桁'!Q61</f>
        <v>0</v>
      </c>
      <c r="R61" s="95" t="str">
        <f>IF(ISBLANK('6桁'!R61)=TRUE,"",VLOOKUP(パターン表!R61, 'パターン別掛け率（入力）'!$C$3:$I$302, 6, FALSE))</f>
        <v/>
      </c>
      <c r="S61" s="96">
        <f>'6桁'!S61</f>
        <v>0</v>
      </c>
      <c r="T61" s="95" t="str">
        <f>IF(ISBLANK('6桁'!T61)=TRUE,"",VLOOKUP(パターン表!T61, 'パターン別掛け率（入力）'!$C$3:$I$302, 6, FALSE))</f>
        <v/>
      </c>
      <c r="U61" s="96">
        <f>'6桁'!U61</f>
        <v>0</v>
      </c>
      <c r="V61" s="74"/>
      <c r="W61" s="251"/>
      <c r="X61" s="265"/>
      <c r="Y61" s="251"/>
    </row>
    <row r="62" spans="2:25" ht="30" customHeight="1">
      <c r="B62" s="503"/>
      <c r="C62" s="362" t="s">
        <v>217</v>
      </c>
      <c r="D62" s="254">
        <v>96</v>
      </c>
      <c r="E62" s="342">
        <v>100</v>
      </c>
      <c r="F62" s="95">
        <f>IF(ISBLANK('6桁'!F62)=TRUE,"",VLOOKUP(パターン表!F62, 'パターン別掛け率（入力）'!$C$3:$I$302, 6, FALSE))</f>
        <v>100</v>
      </c>
      <c r="G62" s="20" t="str">
        <f>'6桁'!G62</f>
        <v>Y★</v>
      </c>
      <c r="H62" s="95">
        <f>IF(ISBLANK('6桁'!H62)=TRUE,"",VLOOKUP(パターン表!H62, 'パターン別掛け率（入力）'!$C$3:$I$302, 6, FALSE))</f>
        <v>100</v>
      </c>
      <c r="I62" s="96" t="str">
        <f>'6桁'!I62</f>
        <v>Y★</v>
      </c>
      <c r="J62" s="95">
        <f>IF(ISBLANK('6桁'!J62)=TRUE,"",VLOOKUP(パターン表!J62, 'パターン別掛け率（入力）'!$C$3:$I$302, 6, FALSE))</f>
        <v>100</v>
      </c>
      <c r="K62" s="101" t="str">
        <f>'6桁'!K62</f>
        <v>W★</v>
      </c>
      <c r="L62" s="95" t="str">
        <f>IF(ISBLANK('6桁'!L62)=TRUE,"",VLOOKUP(パターン表!L62, 'パターン別掛け率（入力）'!$C$3:$I$302, 6, FALSE))</f>
        <v/>
      </c>
      <c r="M62" s="101">
        <f>'6桁'!M62</f>
        <v>0</v>
      </c>
      <c r="N62" s="95" t="str">
        <f>IF(ISBLANK('6桁'!N62)=TRUE,"",VLOOKUP(パターン表!N62, 'パターン別掛け率（入力）'!$C$3:$I$302, 6, FALSE))</f>
        <v/>
      </c>
      <c r="O62" s="126">
        <f>'6桁'!O62</f>
        <v>0</v>
      </c>
      <c r="P62" s="95" t="str">
        <f>IF(ISBLANK('6桁'!P62)=TRUE,"",VLOOKUP(パターン表!P62, 'パターン別掛け率（入力）'!$C$3:$I$302, 6, FALSE))</f>
        <v/>
      </c>
      <c r="Q62" s="96">
        <f>'6桁'!Q62</f>
        <v>0</v>
      </c>
      <c r="R62" s="95">
        <f>IF(ISBLANK('6桁'!R62)=TRUE,"",VLOOKUP(パターン表!R62, 'パターン別掛け率（入力）'!$C$3:$I$302, 6, FALSE))</f>
        <v>100</v>
      </c>
      <c r="S62" s="96" t="str">
        <f>'6桁'!S62</f>
        <v>W</v>
      </c>
      <c r="T62" s="95" t="str">
        <f>IF(ISBLANK('6桁'!T62)=TRUE,"",VLOOKUP(パターン表!T62, 'パターン別掛け率（入力）'!$C$3:$I$302, 6, FALSE))</f>
        <v/>
      </c>
      <c r="U62" s="96">
        <f>'6桁'!U62</f>
        <v>0</v>
      </c>
      <c r="V62" s="74"/>
      <c r="W62" s="251"/>
      <c r="X62" s="265"/>
      <c r="Y62" s="251"/>
    </row>
    <row r="63" spans="2:25" ht="30" customHeight="1">
      <c r="B63" s="503"/>
      <c r="C63" s="362" t="s">
        <v>477</v>
      </c>
      <c r="D63" s="254"/>
      <c r="E63" s="342">
        <v>103</v>
      </c>
      <c r="F63" s="95">
        <f>IF(ISBLANK('6桁'!F63)=TRUE,"",VLOOKUP(パターン表!F63, 'パターン別掛け率（入力）'!$C$3:$I$302, 6, FALSE))</f>
        <v>100</v>
      </c>
      <c r="G63" s="126" t="str">
        <f>'6桁'!G63</f>
        <v>Y★</v>
      </c>
      <c r="H63" s="95" t="str">
        <f>IF(ISBLANK('6桁'!H63)=TRUE,"",VLOOKUP(パターン表!H63, 'パターン別掛け率（入力）'!$C$3:$I$302, 6, FALSE))</f>
        <v/>
      </c>
      <c r="I63" s="96">
        <f>'6桁'!I63</f>
        <v>0</v>
      </c>
      <c r="J63" s="95" t="str">
        <f>IF(ISBLANK('6桁'!J63)=TRUE,"",VLOOKUP(パターン表!J63, 'パターン別掛け率（入力）'!$C$3:$I$302, 6, FALSE))</f>
        <v/>
      </c>
      <c r="K63" s="126">
        <f>'6桁'!K63</f>
        <v>0</v>
      </c>
      <c r="L63" s="95" t="str">
        <f>IF(ISBLANK('6桁'!L63)=TRUE,"",VLOOKUP(パターン表!L63, 'パターン別掛け率（入力）'!$C$3:$I$302, 6, FALSE))</f>
        <v/>
      </c>
      <c r="M63" s="126">
        <f>'6桁'!M63</f>
        <v>0</v>
      </c>
      <c r="N63" s="95" t="str">
        <f>IF(ISBLANK('6桁'!N63)=TRUE,"",VLOOKUP(パターン表!N63, 'パターン別掛け率（入力）'!$C$3:$I$302, 6, FALSE))</f>
        <v/>
      </c>
      <c r="O63" s="126">
        <f>'6桁'!O63</f>
        <v>0</v>
      </c>
      <c r="P63" s="95" t="str">
        <f>IF(ISBLANK('6桁'!P63)=TRUE,"",VLOOKUP(パターン表!P63, 'パターン別掛け率（入力）'!$C$3:$I$302, 6, FALSE))</f>
        <v/>
      </c>
      <c r="Q63" s="96">
        <f>'6桁'!Q63</f>
        <v>0</v>
      </c>
      <c r="R63" s="95" t="str">
        <f>IF(ISBLANK('6桁'!R63)=TRUE,"",VLOOKUP(パターン表!R63, 'パターン別掛け率（入力）'!$C$3:$I$302, 6, FALSE))</f>
        <v/>
      </c>
      <c r="S63" s="96">
        <f>'6桁'!S63</f>
        <v>0</v>
      </c>
      <c r="T63" s="95" t="str">
        <f>IF(ISBLANK('6桁'!T63)=TRUE,"",VLOOKUP(パターン表!T63, 'パターン別掛け率（入力）'!$C$3:$I$302, 6, FALSE))</f>
        <v/>
      </c>
      <c r="U63" s="96">
        <f>'6桁'!U63</f>
        <v>0</v>
      </c>
      <c r="V63" s="74"/>
      <c r="W63" s="251"/>
      <c r="X63" s="265"/>
      <c r="Y63" s="251"/>
    </row>
    <row r="64" spans="2:25" ht="30" customHeight="1">
      <c r="B64" s="503"/>
      <c r="C64" s="362" t="s">
        <v>478</v>
      </c>
      <c r="D64" s="254"/>
      <c r="E64" s="342">
        <v>104</v>
      </c>
      <c r="F64" s="95">
        <f>IF(ISBLANK('6桁'!F64)=TRUE,"",VLOOKUP(パターン表!F64, 'パターン別掛け率（入力）'!$C$3:$I$302, 6, FALSE))</f>
        <v>100</v>
      </c>
      <c r="G64" s="126" t="str">
        <f>'6桁'!G64</f>
        <v>Y★</v>
      </c>
      <c r="H64" s="95" t="str">
        <f>IF(ISBLANK('6桁'!H64)=TRUE,"",VLOOKUP(パターン表!H64, 'パターン別掛け率（入力）'!$C$3:$I$302, 6, FALSE))</f>
        <v/>
      </c>
      <c r="I64" s="126">
        <f>'6桁'!I64</f>
        <v>0</v>
      </c>
      <c r="J64" s="95" t="str">
        <f>IF(ISBLANK('6桁'!J64)=TRUE,"",VLOOKUP(パターン表!J64, 'パターン別掛け率（入力）'!$C$3:$I$302, 6, FALSE))</f>
        <v/>
      </c>
      <c r="K64" s="101">
        <f>'6桁'!K64</f>
        <v>0</v>
      </c>
      <c r="L64" s="95" t="str">
        <f>IF(ISBLANK('6桁'!L64)=TRUE,"",VLOOKUP(パターン表!L64, 'パターン別掛け率（入力）'!$C$3:$I$302, 6, FALSE))</f>
        <v/>
      </c>
      <c r="M64" s="126">
        <f>'6桁'!M64</f>
        <v>0</v>
      </c>
      <c r="N64" s="95" t="str">
        <f>IF(ISBLANK('6桁'!N64)=TRUE,"",VLOOKUP(パターン表!N64, 'パターン別掛け率（入力）'!$C$3:$I$302, 6, FALSE))</f>
        <v/>
      </c>
      <c r="O64" s="126">
        <f>'6桁'!O64</f>
        <v>0</v>
      </c>
      <c r="P64" s="95" t="str">
        <f>IF(ISBLANK('6桁'!P64)=TRUE,"",VLOOKUP(パターン表!P64, 'パターン別掛け率（入力）'!$C$3:$I$302, 6, FALSE))</f>
        <v/>
      </c>
      <c r="Q64" s="96">
        <f>'6桁'!Q64</f>
        <v>0</v>
      </c>
      <c r="R64" s="95" t="str">
        <f>IF(ISBLANK('6桁'!R64)=TRUE,"",VLOOKUP(パターン表!R64, 'パターン別掛け率（入力）'!$C$3:$I$302, 6, FALSE))</f>
        <v/>
      </c>
      <c r="S64" s="96">
        <f>'6桁'!S64</f>
        <v>0</v>
      </c>
      <c r="T64" s="95" t="str">
        <f>IF(ISBLANK('6桁'!T64)=TRUE,"",VLOOKUP(パターン表!T64, 'パターン別掛け率（入力）'!$C$3:$I$302, 6, FALSE))</f>
        <v/>
      </c>
      <c r="U64" s="96">
        <f>'6桁'!U64</f>
        <v>0</v>
      </c>
      <c r="V64" s="74"/>
      <c r="W64" s="251"/>
      <c r="X64" s="265"/>
      <c r="Y64" s="251"/>
    </row>
    <row r="65" spans="2:25" ht="30" customHeight="1">
      <c r="B65" s="503"/>
      <c r="C65" s="362" t="s">
        <v>218</v>
      </c>
      <c r="D65" s="254">
        <v>89</v>
      </c>
      <c r="E65" s="342">
        <v>93</v>
      </c>
      <c r="F65" s="95">
        <f>IF(ISBLANK('6桁'!F65)=TRUE,"",VLOOKUP(パターン表!F65, 'パターン別掛け率（入力）'!$C$3:$I$302, 6, FALSE))</f>
        <v>100</v>
      </c>
      <c r="G65" s="126" t="str">
        <f>'6桁'!G65</f>
        <v>Y★</v>
      </c>
      <c r="H65" s="95">
        <f>IF(ISBLANK('6桁'!H65)=TRUE,"",VLOOKUP(パターン表!H65, 'パターン別掛け率（入力）'!$C$3:$I$302, 6, FALSE))</f>
        <v>100</v>
      </c>
      <c r="I65" s="126" t="str">
        <f>'6桁'!I65</f>
        <v>Y★</v>
      </c>
      <c r="J65" s="95">
        <f>IF(ISBLANK('6桁'!J65)=TRUE,"",VLOOKUP(パターン表!J65, 'パターン別掛け率（入力）'!$C$3:$I$302, 6, FALSE))</f>
        <v>100</v>
      </c>
      <c r="K65" s="126" t="str">
        <f>'6桁'!K65</f>
        <v>W★</v>
      </c>
      <c r="L65" s="95">
        <f>IF(ISBLANK('6桁'!L65)=TRUE,"",VLOOKUP(パターン表!L65, 'パターン別掛け率（入力）'!$C$3:$I$302, 6, FALSE))</f>
        <v>100</v>
      </c>
      <c r="M65" s="126" t="str">
        <f>'6桁'!M65</f>
        <v>W</v>
      </c>
      <c r="N65" s="95" t="str">
        <f>IF(ISBLANK('6桁'!N65)=TRUE,"",VLOOKUP(パターン表!N65, 'パターン別掛け率（入力）'!$C$3:$I$302, 6, FALSE))</f>
        <v/>
      </c>
      <c r="O65" s="126">
        <f>'6桁'!O65</f>
        <v>0</v>
      </c>
      <c r="P65" s="95" t="str">
        <f>IF(ISBLANK('6桁'!P65)=TRUE,"",VLOOKUP(パターン表!P65, 'パターン別掛け率（入力）'!$C$3:$I$302, 6, FALSE))</f>
        <v/>
      </c>
      <c r="Q65" s="96">
        <f>'6桁'!Q65</f>
        <v>0</v>
      </c>
      <c r="R65" s="95" t="str">
        <f>IF(ISBLANK('6桁'!R65)=TRUE,"",VLOOKUP(パターン表!R65, 'パターン別掛け率（入力）'!$C$3:$I$302, 6, FALSE))</f>
        <v/>
      </c>
      <c r="S65" s="96">
        <f>'6桁'!S65</f>
        <v>0</v>
      </c>
      <c r="T65" s="95" t="str">
        <f>IF(ISBLANK('6桁'!T65)=TRUE,"",VLOOKUP(パターン表!T65, 'パターン別掛け率（入力）'!$C$3:$I$302, 6, FALSE))</f>
        <v/>
      </c>
      <c r="U65" s="96">
        <f>'6桁'!U65</f>
        <v>0</v>
      </c>
      <c r="V65" s="74"/>
      <c r="W65" s="251"/>
      <c r="X65" s="265"/>
      <c r="Y65" s="251"/>
    </row>
    <row r="66" spans="2:25" ht="30" customHeight="1">
      <c r="B66" s="503"/>
      <c r="C66" s="362" t="s">
        <v>302</v>
      </c>
      <c r="D66" s="254">
        <v>92</v>
      </c>
      <c r="E66" s="342">
        <v>96</v>
      </c>
      <c r="F66" s="95">
        <f>IF(ISBLANK('6桁'!F66)=TRUE,"",VLOOKUP(パターン表!F66, 'パターン別掛け率（入力）'!$C$3:$I$302, 6, FALSE))</f>
        <v>100</v>
      </c>
      <c r="G66" s="126" t="str">
        <f>'6桁'!G66</f>
        <v>Y★</v>
      </c>
      <c r="H66" s="95">
        <f>IF(ISBLANK('6桁'!H66)=TRUE,"",VLOOKUP(パターン表!H66, 'パターン別掛け率（入力）'!$C$3:$I$302, 6, FALSE))</f>
        <v>100</v>
      </c>
      <c r="I66" s="126" t="str">
        <f>'6桁'!I66</f>
        <v>Y★</v>
      </c>
      <c r="J66" s="95">
        <f>IF(ISBLANK('6桁'!J66)=TRUE,"",VLOOKUP(パターン表!J66, 'パターン別掛け率（入力）'!$C$3:$I$302, 6, FALSE))</f>
        <v>100</v>
      </c>
      <c r="K66" s="126" t="str">
        <f>'6桁'!K66</f>
        <v>W</v>
      </c>
      <c r="L66" s="95">
        <f>IF(ISBLANK('6桁'!L66)=TRUE,"",VLOOKUP(パターン表!L66, 'パターン別掛け率（入力）'!$C$3:$I$302, 6, FALSE))</f>
        <v>100</v>
      </c>
      <c r="M66" s="126" t="str">
        <f>'6桁'!M66</f>
        <v>W★</v>
      </c>
      <c r="N66" s="95" t="str">
        <f>IF(ISBLANK('6桁'!N66)=TRUE,"",VLOOKUP(パターン表!N66, 'パターン別掛け率（入力）'!$C$3:$I$302, 6, FALSE))</f>
        <v/>
      </c>
      <c r="O66" s="126">
        <f>'6桁'!O66</f>
        <v>0</v>
      </c>
      <c r="P66" s="95" t="str">
        <f>IF(ISBLANK('6桁'!P66)=TRUE,"",VLOOKUP(パターン表!P66, 'パターン別掛け率（入力）'!$C$3:$I$302, 6, FALSE))</f>
        <v/>
      </c>
      <c r="Q66" s="96">
        <f>'6桁'!Q66</f>
        <v>0</v>
      </c>
      <c r="R66" s="95" t="str">
        <f>IF(ISBLANK('6桁'!R66)=TRUE,"",VLOOKUP(パターン表!R66, 'パターン別掛け率（入力）'!$C$3:$I$302, 6, FALSE))</f>
        <v/>
      </c>
      <c r="S66" s="96">
        <f>'6桁'!S66</f>
        <v>0</v>
      </c>
      <c r="T66" s="95" t="str">
        <f>IF(ISBLANK('6桁'!T66)=TRUE,"",VLOOKUP(パターン表!T66, 'パターン別掛け率（入力）'!$C$3:$I$302, 6, FALSE))</f>
        <v/>
      </c>
      <c r="U66" s="96">
        <f>'6桁'!U66</f>
        <v>0</v>
      </c>
      <c r="V66" s="74"/>
      <c r="W66" s="251"/>
      <c r="X66" s="265"/>
      <c r="Y66" s="251"/>
    </row>
    <row r="67" spans="2:25" ht="30" customHeight="1">
      <c r="B67" s="503"/>
      <c r="C67" s="362" t="s">
        <v>203</v>
      </c>
      <c r="D67" s="254">
        <v>94</v>
      </c>
      <c r="E67" s="342">
        <v>98</v>
      </c>
      <c r="F67" s="95">
        <f>IF(ISBLANK('6桁'!F67)=TRUE,"",VLOOKUP(パターン表!F67, 'パターン別掛け率（入力）'!$C$3:$I$302, 6, FALSE))</f>
        <v>100</v>
      </c>
      <c r="G67" s="126" t="str">
        <f>'6桁'!G67</f>
        <v>Y★</v>
      </c>
      <c r="H67" s="95">
        <f>IF(ISBLANK('6桁'!H67)=TRUE,"",VLOOKUP(パターン表!H67, 'パターン別掛け率（入力）'!$C$3:$I$302, 6, FALSE))</f>
        <v>100</v>
      </c>
      <c r="I67" s="126" t="str">
        <f>'6桁'!I67</f>
        <v>Y★</v>
      </c>
      <c r="J67" s="95">
        <f>IF(ISBLANK('6桁'!J67)=TRUE,"",VLOOKUP(パターン表!J67, 'パターン別掛け率（入力）'!$C$3:$I$302, 6, FALSE))</f>
        <v>100</v>
      </c>
      <c r="K67" s="126" t="str">
        <f>'6桁'!K67</f>
        <v>W★</v>
      </c>
      <c r="L67" s="95">
        <f>IF(ISBLANK('6桁'!L67)=TRUE,"",VLOOKUP(パターン表!L67, 'パターン別掛け率（入力）'!$C$3:$I$302, 6, FALSE))</f>
        <v>100</v>
      </c>
      <c r="M67" s="126" t="str">
        <f>'6桁'!M67</f>
        <v>W★</v>
      </c>
      <c r="N67" s="95">
        <f>IF(ISBLANK('6桁'!N67)=TRUE,"",VLOOKUP(パターン表!N67, 'パターン別掛け率（入力）'!$C$3:$I$302, 6, FALSE))</f>
        <v>100</v>
      </c>
      <c r="O67" s="126" t="str">
        <f>'6桁'!O67</f>
        <v>W★</v>
      </c>
      <c r="P67" s="95" t="str">
        <f>IF(ISBLANK('6桁'!P67)=TRUE,"",VLOOKUP(パターン表!P67, 'パターン別掛け率（入力）'!$C$3:$I$302, 6, FALSE))</f>
        <v/>
      </c>
      <c r="Q67" s="96">
        <f>'6桁'!Q67</f>
        <v>0</v>
      </c>
      <c r="R67" s="95">
        <f>IF(ISBLANK('6桁'!R67)=TRUE,"",VLOOKUP(パターン表!R67, 'パターン別掛け率（入力）'!$C$3:$I$302, 6, FALSE))</f>
        <v>100</v>
      </c>
      <c r="S67" s="96" t="str">
        <f>'6桁'!S67</f>
        <v>W</v>
      </c>
      <c r="T67" s="95" t="str">
        <f>IF(ISBLANK('6桁'!T67)=TRUE,"",VLOOKUP(パターン表!T67, 'パターン別掛け率（入力）'!$C$3:$I$302, 6, FALSE))</f>
        <v/>
      </c>
      <c r="U67" s="96">
        <f>'6桁'!U67</f>
        <v>0</v>
      </c>
      <c r="V67" s="74"/>
      <c r="W67" s="251"/>
      <c r="X67" s="265"/>
      <c r="Y67" s="251"/>
    </row>
    <row r="68" spans="2:25" ht="30" customHeight="1">
      <c r="B68" s="503"/>
      <c r="C68" s="362" t="s">
        <v>303</v>
      </c>
      <c r="D68" s="254">
        <v>96</v>
      </c>
      <c r="E68" s="342">
        <v>100</v>
      </c>
      <c r="F68" s="95">
        <f>IF(ISBLANK('6桁'!F68)=TRUE,"",VLOOKUP(パターン表!F68, 'パターン別掛け率（入力）'!$C$3:$I$302, 6, FALSE))</f>
        <v>100</v>
      </c>
      <c r="G68" s="126" t="str">
        <f>'6桁'!G68</f>
        <v>Y★</v>
      </c>
      <c r="H68" s="95">
        <f>IF(ISBLANK('6桁'!H68)=TRUE,"",VLOOKUP(パターン表!H68, 'パターン別掛け率（入力）'!$C$3:$I$302, 6, FALSE))</f>
        <v>100</v>
      </c>
      <c r="I68" s="126" t="str">
        <f>'6桁'!I68</f>
        <v>Y★</v>
      </c>
      <c r="J68" s="95">
        <f>IF(ISBLANK('6桁'!J68)=TRUE,"",VLOOKUP(パターン表!J68, 'パターン別掛け率（入力）'!$C$3:$I$302, 6, FALSE))</f>
        <v>100</v>
      </c>
      <c r="K68" s="126" t="str">
        <f>'6桁'!K68</f>
        <v>W★</v>
      </c>
      <c r="L68" s="95" t="str">
        <f>IF(ISBLANK('6桁'!L68)=TRUE,"",VLOOKUP(パターン表!L68, 'パターン別掛け率（入力）'!$C$3:$I$302, 6, FALSE))</f>
        <v/>
      </c>
      <c r="M68" s="126">
        <f>'6桁'!M68</f>
        <v>0</v>
      </c>
      <c r="N68" s="95" t="str">
        <f>IF(ISBLANK('6桁'!N68)=TRUE,"",VLOOKUP(パターン表!N68, 'パターン別掛け率（入力）'!$C$3:$I$302, 6, FALSE))</f>
        <v/>
      </c>
      <c r="O68" s="126">
        <f>'6桁'!O68</f>
        <v>0</v>
      </c>
      <c r="P68" s="95" t="str">
        <f>IF(ISBLANK('6桁'!P68)=TRUE,"",VLOOKUP(パターン表!P68, 'パターン別掛け率（入力）'!$C$3:$I$302, 6, FALSE))</f>
        <v/>
      </c>
      <c r="Q68" s="96">
        <f>'6桁'!Q68</f>
        <v>0</v>
      </c>
      <c r="R68" s="95" t="str">
        <f>IF(ISBLANK('6桁'!R68)=TRUE,"",VLOOKUP(パターン表!R68, 'パターン別掛け率（入力）'!$C$3:$I$302, 6, FALSE))</f>
        <v/>
      </c>
      <c r="S68" s="96">
        <f>'6桁'!S68</f>
        <v>0</v>
      </c>
      <c r="T68" s="95" t="str">
        <f>IF(ISBLANK('6桁'!T68)=TRUE,"",VLOOKUP(パターン表!T68, 'パターン別掛け率（入力）'!$C$3:$I$302, 6, FALSE))</f>
        <v/>
      </c>
      <c r="U68" s="96">
        <f>'6桁'!U68</f>
        <v>0</v>
      </c>
      <c r="V68" s="74"/>
      <c r="W68" s="251"/>
      <c r="X68" s="265"/>
      <c r="Y68" s="251"/>
    </row>
    <row r="69" spans="2:25" ht="30" customHeight="1">
      <c r="B69" s="503"/>
      <c r="C69" s="362" t="s">
        <v>480</v>
      </c>
      <c r="D69" s="254"/>
      <c r="E69" s="342">
        <v>102</v>
      </c>
      <c r="F69" s="95">
        <f>IF(ISBLANK('6桁'!F69)=TRUE,"",VLOOKUP(パターン表!F69, 'パターン別掛け率（入力）'!$C$3:$I$302, 6, FALSE))</f>
        <v>100</v>
      </c>
      <c r="G69" s="126" t="str">
        <f>'6桁'!G69</f>
        <v>Y★</v>
      </c>
      <c r="H69" s="95" t="str">
        <f>IF(ISBLANK('6桁'!H69)=TRUE,"",VLOOKUP(パターン表!H69, 'パターン別掛け率（入力）'!$C$3:$I$302, 6, FALSE))</f>
        <v/>
      </c>
      <c r="I69" s="126">
        <f>'6桁'!I69</f>
        <v>0</v>
      </c>
      <c r="J69" s="95" t="str">
        <f>IF(ISBLANK('6桁'!J69)=TRUE,"",VLOOKUP(パターン表!J69, 'パターン別掛け率（入力）'!$C$3:$I$302, 6, FALSE))</f>
        <v/>
      </c>
      <c r="K69" s="126">
        <f>'6桁'!K69</f>
        <v>0</v>
      </c>
      <c r="L69" s="95" t="str">
        <f>IF(ISBLANK('6桁'!L69)=TRUE,"",VLOOKUP(パターン表!L69, 'パターン別掛け率（入力）'!$C$3:$I$302, 6, FALSE))</f>
        <v/>
      </c>
      <c r="M69" s="126">
        <f>'6桁'!M69</f>
        <v>0</v>
      </c>
      <c r="N69" s="95" t="str">
        <f>IF(ISBLANK('6桁'!N69)=TRUE,"",VLOOKUP(パターン表!N69, 'パターン別掛け率（入力）'!$C$3:$I$302, 6, FALSE))</f>
        <v/>
      </c>
      <c r="O69" s="126">
        <f>'6桁'!O69</f>
        <v>0</v>
      </c>
      <c r="P69" s="95" t="str">
        <f>IF(ISBLANK('6桁'!P69)=TRUE,"",VLOOKUP(パターン表!P69, 'パターン別掛け率（入力）'!$C$3:$I$302, 6, FALSE))</f>
        <v/>
      </c>
      <c r="Q69" s="96">
        <f>'6桁'!Q69</f>
        <v>0</v>
      </c>
      <c r="R69" s="95" t="str">
        <f>IF(ISBLANK('6桁'!R69)=TRUE,"",VLOOKUP(パターン表!R69, 'パターン別掛け率（入力）'!$C$3:$I$302, 6, FALSE))</f>
        <v/>
      </c>
      <c r="S69" s="96">
        <f>'6桁'!S69</f>
        <v>0</v>
      </c>
      <c r="T69" s="95" t="str">
        <f>IF(ISBLANK('6桁'!T69)=TRUE,"",VLOOKUP(パターン表!T69, 'パターン別掛け率（入力）'!$C$3:$I$302, 6, FALSE))</f>
        <v/>
      </c>
      <c r="U69" s="96">
        <f>'6桁'!U69</f>
        <v>0</v>
      </c>
      <c r="V69" s="74"/>
      <c r="W69" s="251"/>
      <c r="X69" s="265"/>
      <c r="Y69" s="251"/>
    </row>
    <row r="70" spans="2:25" ht="30" customHeight="1">
      <c r="B70" s="503"/>
      <c r="C70" s="362" t="s">
        <v>304</v>
      </c>
      <c r="D70" s="254">
        <v>101</v>
      </c>
      <c r="E70" s="342">
        <v>105</v>
      </c>
      <c r="F70" s="95">
        <f>IF(ISBLANK('6桁'!F70)=TRUE,"",VLOOKUP(パターン表!F70, 'パターン別掛け率（入力）'!$C$3:$I$302, 6, FALSE))</f>
        <v>100</v>
      </c>
      <c r="G70" s="126" t="str">
        <f>'6桁'!G70</f>
        <v>Y★</v>
      </c>
      <c r="H70" s="95">
        <f>IF(ISBLANK('6桁'!H70)=TRUE,"",VLOOKUP(パターン表!H70, 'パターン別掛け率（入力）'!$C$3:$I$302, 6, FALSE))</f>
        <v>100</v>
      </c>
      <c r="I70" s="126" t="str">
        <f>'6桁'!I70</f>
        <v>Y★</v>
      </c>
      <c r="J70" s="95">
        <f>IF(ISBLANK('6桁'!J70)=TRUE,"",VLOOKUP(パターン表!J70, 'パターン別掛け率（入力）'!$C$3:$I$302, 6, FALSE))</f>
        <v>100</v>
      </c>
      <c r="K70" s="126" t="str">
        <f>'6桁'!K70</f>
        <v>W★</v>
      </c>
      <c r="L70" s="95" t="str">
        <f>IF(ISBLANK('6桁'!L70)=TRUE,"",VLOOKUP(パターン表!L70, 'パターン別掛け率（入力）'!$C$3:$I$302, 6, FALSE))</f>
        <v/>
      </c>
      <c r="M70" s="126">
        <f>'6桁'!M70</f>
        <v>0</v>
      </c>
      <c r="N70" s="95" t="str">
        <f>IF(ISBLANK('6桁'!N70)=TRUE,"",VLOOKUP(パターン表!N70, 'パターン別掛け率（入力）'!$C$3:$I$302, 6, FALSE))</f>
        <v/>
      </c>
      <c r="O70" s="126">
        <f>'6桁'!O70</f>
        <v>0</v>
      </c>
      <c r="P70" s="95" t="str">
        <f>IF(ISBLANK('6桁'!P70)=TRUE,"",VLOOKUP(パターン表!P70, 'パターン別掛け率（入力）'!$C$3:$I$302, 6, FALSE))</f>
        <v/>
      </c>
      <c r="Q70" s="126">
        <f>'6桁'!Q70</f>
        <v>0</v>
      </c>
      <c r="R70" s="95" t="str">
        <f>IF(ISBLANK('6桁'!R70)=TRUE,"",VLOOKUP(パターン表!R70, 'パターン別掛け率（入力）'!$C$3:$I$302, 6, FALSE))</f>
        <v/>
      </c>
      <c r="S70" s="126">
        <f>'6桁'!S70</f>
        <v>0</v>
      </c>
      <c r="T70" s="95" t="str">
        <f>IF(ISBLANK('6桁'!T70)=TRUE,"",VLOOKUP(パターン表!T70, 'パターン別掛け率（入力）'!$C$3:$I$302, 6, FALSE))</f>
        <v/>
      </c>
      <c r="U70" s="96">
        <f>'6桁'!U70</f>
        <v>0</v>
      </c>
      <c r="V70" s="74"/>
      <c r="W70" s="251"/>
      <c r="X70" s="265"/>
      <c r="Y70" s="251"/>
    </row>
    <row r="71" spans="2:25" ht="30" customHeight="1">
      <c r="B71" s="503"/>
      <c r="C71" s="362" t="s">
        <v>206</v>
      </c>
      <c r="D71" s="254">
        <v>92</v>
      </c>
      <c r="E71" s="342">
        <v>96</v>
      </c>
      <c r="F71" s="95">
        <f>IF(ISBLANK('6桁'!F71)=TRUE,"",VLOOKUP(パターン表!F71, 'パターン別掛け率（入力）'!$C$3:$I$302, 6, FALSE))</f>
        <v>100</v>
      </c>
      <c r="G71" s="126" t="str">
        <f>'6桁'!G71</f>
        <v>Y★</v>
      </c>
      <c r="H71" s="95">
        <f>IF(ISBLANK('6桁'!H71)=TRUE,"",VLOOKUP(パターン表!H71, 'パターン別掛け率（入力）'!$C$3:$I$302, 6, FALSE))</f>
        <v>100</v>
      </c>
      <c r="I71" s="126" t="str">
        <f>'6桁'!I71</f>
        <v>W</v>
      </c>
      <c r="J71" s="95">
        <f>IF(ISBLANK('6桁'!J71)=TRUE,"",VLOOKUP(パターン表!J71, 'パターン別掛け率（入力）'!$C$3:$I$302, 6, FALSE))</f>
        <v>100</v>
      </c>
      <c r="K71" s="126" t="str">
        <f>'6桁'!K71</f>
        <v>W★</v>
      </c>
      <c r="L71" s="95">
        <f>IF(ISBLANK('6桁'!L71)=TRUE,"",VLOOKUP(パターン表!L71, 'パターン別掛け率（入力）'!$C$3:$I$302, 6, FALSE))</f>
        <v>100</v>
      </c>
      <c r="M71" s="126" t="str">
        <f>'6桁'!M71</f>
        <v>W★</v>
      </c>
      <c r="N71" s="95">
        <f>IF(ISBLANK('6桁'!N71)=TRUE,"",VLOOKUP(パターン表!N71, 'パターン別掛け率（入力）'!$C$3:$I$302, 6, FALSE))</f>
        <v>100</v>
      </c>
      <c r="O71" s="126" t="str">
        <f>'6桁'!O71</f>
        <v>W★</v>
      </c>
      <c r="P71" s="95" t="str">
        <f>IF(ISBLANK('6桁'!P71)=TRUE,"",VLOOKUP(パターン表!P71, 'パターン別掛け率（入力）'!$C$3:$I$302, 6, FALSE))</f>
        <v/>
      </c>
      <c r="Q71" s="126">
        <f>'6桁'!Q71</f>
        <v>0</v>
      </c>
      <c r="R71" s="95" t="str">
        <f>IF(ISBLANK('6桁'!R71)=TRUE,"",VLOOKUP(パターン表!R71, 'パターン別掛け率（入力）'!$C$3:$I$302, 6, FALSE))</f>
        <v/>
      </c>
      <c r="S71" s="126">
        <f>'6桁'!S71</f>
        <v>0</v>
      </c>
      <c r="T71" s="95" t="str">
        <f>IF(ISBLANK('6桁'!T71)=TRUE,"",VLOOKUP(パターン表!T71, 'パターン別掛け率（入力）'!$C$3:$I$302, 6, FALSE))</f>
        <v/>
      </c>
      <c r="U71" s="96">
        <f>'6桁'!U71</f>
        <v>0</v>
      </c>
      <c r="V71" s="74"/>
      <c r="W71" s="251"/>
      <c r="X71" s="265"/>
      <c r="Y71" s="251"/>
    </row>
    <row r="72" spans="2:25" ht="30" customHeight="1">
      <c r="B72" s="503"/>
      <c r="C72" s="362" t="s">
        <v>484</v>
      </c>
      <c r="D72" s="254"/>
      <c r="E72" s="342">
        <v>99</v>
      </c>
      <c r="F72" s="95" t="str">
        <f>IF(ISBLANK('6桁'!F72)=TRUE,"",VLOOKUP(パターン表!F72, 'パターン別掛け率（入力）'!$C$3:$I$302, 6, FALSE))</f>
        <v/>
      </c>
      <c r="G72" s="126">
        <f>'6桁'!G72</f>
        <v>0</v>
      </c>
      <c r="H72" s="95" t="str">
        <f>IF(ISBLANK('6桁'!H72)=TRUE,"",VLOOKUP(パターン表!H72, 'パターン別掛け率（入力）'!$C$3:$I$302, 6, FALSE))</f>
        <v/>
      </c>
      <c r="I72" s="126">
        <f>'6桁'!I72</f>
        <v>0</v>
      </c>
      <c r="J72" s="95">
        <f>IF(ISBLANK('6桁'!J72)=TRUE,"",VLOOKUP(パターン表!J72, 'パターン別掛け率（入力）'!$C$3:$I$302, 6, FALSE))</f>
        <v>100</v>
      </c>
      <c r="K72" s="126" t="str">
        <f>'6桁'!K72</f>
        <v>V★</v>
      </c>
      <c r="L72" s="95" t="str">
        <f>IF(ISBLANK('6桁'!L72)=TRUE,"",VLOOKUP(パターン表!L72, 'パターン別掛け率（入力）'!$C$3:$I$302, 6, FALSE))</f>
        <v/>
      </c>
      <c r="M72" s="126">
        <f>'6桁'!M72</f>
        <v>0</v>
      </c>
      <c r="N72" s="95" t="str">
        <f>IF(ISBLANK('6桁'!N72)=TRUE,"",VLOOKUP(パターン表!N72, 'パターン別掛け率（入力）'!$C$3:$I$302, 6, FALSE))</f>
        <v/>
      </c>
      <c r="O72" s="126">
        <f>'6桁'!O72</f>
        <v>0</v>
      </c>
      <c r="P72" s="95" t="str">
        <f>IF(ISBLANK('6桁'!P72)=TRUE,"",VLOOKUP(パターン表!P72, 'パターン別掛け率（入力）'!$C$3:$I$302, 6, FALSE))</f>
        <v/>
      </c>
      <c r="Q72" s="126">
        <f>'6桁'!Q72</f>
        <v>0</v>
      </c>
      <c r="R72" s="95" t="str">
        <f>IF(ISBLANK('6桁'!R72)=TRUE,"",VLOOKUP(パターン表!R72, 'パターン別掛け率（入力）'!$C$3:$I$302, 6, FALSE))</f>
        <v/>
      </c>
      <c r="S72" s="126">
        <f>'6桁'!S72</f>
        <v>0</v>
      </c>
      <c r="T72" s="95" t="str">
        <f>IF(ISBLANK('6桁'!T72)=TRUE,"",VLOOKUP(パターン表!T72, 'パターン別掛け率（入力）'!$C$3:$I$302, 6, FALSE))</f>
        <v/>
      </c>
      <c r="U72" s="96">
        <f>'6桁'!U72</f>
        <v>0</v>
      </c>
      <c r="V72" s="74"/>
      <c r="W72" s="251"/>
      <c r="X72" s="265"/>
      <c r="Y72" s="251"/>
    </row>
    <row r="73" spans="2:25" ht="30" customHeight="1">
      <c r="B73" s="503"/>
      <c r="C73" s="362" t="s">
        <v>219</v>
      </c>
      <c r="D73" s="254">
        <v>98</v>
      </c>
      <c r="E73" s="342">
        <v>102</v>
      </c>
      <c r="F73" s="95">
        <f>IF(ISBLANK('6桁'!F73)=TRUE,"",VLOOKUP(パターン表!F73, 'パターン別掛け率（入力）'!$C$3:$I$302, 6, FALSE))</f>
        <v>100</v>
      </c>
      <c r="G73" s="126" t="str">
        <f>'6桁'!G73</f>
        <v>Y★</v>
      </c>
      <c r="H73" s="95">
        <f>IF(ISBLANK('6桁'!H73)=TRUE,"",VLOOKUP(パターン表!H73, 'パターン別掛け率（入力）'!$C$3:$I$302, 6, FALSE))</f>
        <v>100</v>
      </c>
      <c r="I73" s="126" t="str">
        <f>'6桁'!I73</f>
        <v>Y★</v>
      </c>
      <c r="J73" s="95">
        <f>IF(ISBLANK('6桁'!J73)=TRUE,"",VLOOKUP(パターン表!J73, 'パターン別掛け率（入力）'!$C$3:$I$302, 6, FALSE))</f>
        <v>100</v>
      </c>
      <c r="K73" s="126" t="str">
        <f>'6桁'!K73</f>
        <v>W★</v>
      </c>
      <c r="L73" s="95">
        <f>IF(ISBLANK('6桁'!L73)=TRUE,"",VLOOKUP(パターン表!L73, 'パターン別掛け率（入力）'!$C$3:$I$302, 6, FALSE))</f>
        <v>100</v>
      </c>
      <c r="M73" s="126" t="str">
        <f>'6桁'!M73</f>
        <v>W</v>
      </c>
      <c r="N73" s="95">
        <f>IF(ISBLANK('6桁'!N73)=TRUE,"",VLOOKUP(パターン表!N73, 'パターン別掛け率（入力）'!$C$3:$I$302, 6, FALSE))</f>
        <v>100</v>
      </c>
      <c r="O73" s="126" t="str">
        <f>'6桁'!O73</f>
        <v>W</v>
      </c>
      <c r="P73" s="95" t="str">
        <f>IF(ISBLANK('6桁'!P73)=TRUE,"",VLOOKUP(パターン表!P73, 'パターン別掛け率（入力）'!$C$3:$I$302, 6, FALSE))</f>
        <v/>
      </c>
      <c r="Q73" s="126">
        <f>'6桁'!Q73</f>
        <v>0</v>
      </c>
      <c r="R73" s="95" t="str">
        <f>IF(ISBLANK('6桁'!R73)=TRUE,"",VLOOKUP(パターン表!R73, 'パターン別掛け率（入力）'!$C$3:$I$302, 6, FALSE))</f>
        <v/>
      </c>
      <c r="S73" s="126">
        <f>'6桁'!S73</f>
        <v>0</v>
      </c>
      <c r="T73" s="95" t="str">
        <f>IF(ISBLANK('6桁'!T73)=TRUE,"",VLOOKUP(パターン表!T73, 'パターン別掛け率（入力）'!$C$3:$I$302, 6, FALSE))</f>
        <v/>
      </c>
      <c r="U73" s="96">
        <f>'6桁'!U73</f>
        <v>0</v>
      </c>
      <c r="V73" s="74"/>
      <c r="W73" s="251"/>
      <c r="X73" s="265"/>
      <c r="Y73" s="251"/>
    </row>
    <row r="74" spans="2:25" ht="30" customHeight="1">
      <c r="B74" s="503"/>
      <c r="C74" s="362" t="s">
        <v>435</v>
      </c>
      <c r="D74" s="254"/>
      <c r="E74" s="342">
        <v>104</v>
      </c>
      <c r="F74" s="95">
        <f>IF(ISBLANK('6桁'!F74)=TRUE,"",VLOOKUP(パターン表!F74, 'パターン別掛け率（入力）'!$C$3:$I$302, 6, FALSE))</f>
        <v>100</v>
      </c>
      <c r="G74" s="126" t="str">
        <f>'6桁'!G74</f>
        <v>Y★</v>
      </c>
      <c r="H74" s="95" t="str">
        <f>IF(ISBLANK('6桁'!H74)=TRUE,"",VLOOKUP(パターン表!H74, 'パターン別掛け率（入力）'!$C$3:$I$302, 6, FALSE))</f>
        <v/>
      </c>
      <c r="I74" s="126">
        <f>'6桁'!I74</f>
        <v>0</v>
      </c>
      <c r="J74" s="95" t="str">
        <f>IF(ISBLANK('6桁'!J74)=TRUE,"",VLOOKUP(パターン表!J74, 'パターン別掛け率（入力）'!$C$3:$I$302, 6, FALSE))</f>
        <v/>
      </c>
      <c r="K74" s="126">
        <f>'6桁'!K74</f>
        <v>0</v>
      </c>
      <c r="L74" s="95" t="str">
        <f>IF(ISBLANK('6桁'!L74)=TRUE,"",VLOOKUP(パターン表!L74, 'パターン別掛け率（入力）'!$C$3:$I$302, 6, FALSE))</f>
        <v/>
      </c>
      <c r="M74" s="126">
        <f>'6桁'!M74</f>
        <v>0</v>
      </c>
      <c r="N74" s="95" t="str">
        <f>IF(ISBLANK('6桁'!N74)=TRUE,"",VLOOKUP(パターン表!N74, 'パターン別掛け率（入力）'!$C$3:$I$302, 6, FALSE))</f>
        <v/>
      </c>
      <c r="O74" s="126">
        <f>'6桁'!O74</f>
        <v>0</v>
      </c>
      <c r="P74" s="95" t="str">
        <f>IF(ISBLANK('6桁'!P74)=TRUE,"",VLOOKUP(パターン表!P74, 'パターン別掛け率（入力）'!$C$3:$I$302, 6, FALSE))</f>
        <v/>
      </c>
      <c r="Q74" s="126">
        <f>'6桁'!Q74</f>
        <v>0</v>
      </c>
      <c r="R74" s="95" t="str">
        <f>IF(ISBLANK('6桁'!R74)=TRUE,"",VLOOKUP(パターン表!R74, 'パターン別掛け率（入力）'!$C$3:$I$302, 6, FALSE))</f>
        <v/>
      </c>
      <c r="S74" s="126">
        <f>'6桁'!S74</f>
        <v>0</v>
      </c>
      <c r="T74" s="95" t="str">
        <f>IF(ISBLANK('6桁'!T74)=TRUE,"",VLOOKUP(パターン表!T74, 'パターン別掛け率（入力）'!$C$3:$I$302, 6, FALSE))</f>
        <v/>
      </c>
      <c r="U74" s="96">
        <f>'6桁'!U74</f>
        <v>0</v>
      </c>
      <c r="V74" s="74"/>
      <c r="W74" s="251"/>
      <c r="X74" s="265"/>
      <c r="Y74" s="251"/>
    </row>
    <row r="75" spans="2:25" ht="30" customHeight="1">
      <c r="B75" s="503"/>
      <c r="C75" s="362" t="s">
        <v>972</v>
      </c>
      <c r="D75" s="254">
        <v>88</v>
      </c>
      <c r="E75" s="342"/>
      <c r="F75" s="95" t="str">
        <f>IF(ISBLANK('6桁'!F75)=TRUE,"",VLOOKUP(パターン表!F75, 'パターン別掛け率（入力）'!$C$3:$I$302, 6, FALSE))</f>
        <v/>
      </c>
      <c r="G75" s="126">
        <f>'6桁'!G75</f>
        <v>0</v>
      </c>
      <c r="H75" s="95" t="str">
        <f>IF(ISBLANK('6桁'!H75)=TRUE,"",VLOOKUP(パターン表!H75, 'パターン別掛け率（入力）'!$C$3:$I$302, 6, FALSE))</f>
        <v/>
      </c>
      <c r="I75" s="126">
        <f>'6桁'!I75</f>
        <v>0</v>
      </c>
      <c r="J75" s="95">
        <f>IF(ISBLANK('6桁'!J75)=TRUE,"",VLOOKUP(パターン表!J75, 'パターン別掛け率（入力）'!$C$3:$I$302, 6, FALSE))</f>
        <v>100</v>
      </c>
      <c r="K75" s="126" t="str">
        <f>'6桁'!K75</f>
        <v>H</v>
      </c>
      <c r="L75" s="95" t="str">
        <f>IF(ISBLANK('6桁'!L75)=TRUE,"",VLOOKUP(パターン表!L75, 'パターン別掛け率（入力）'!$C$3:$I$302, 6, FALSE))</f>
        <v/>
      </c>
      <c r="M75" s="126">
        <f>'6桁'!M75</f>
        <v>0</v>
      </c>
      <c r="N75" s="95" t="str">
        <f>IF(ISBLANK('6桁'!N75)=TRUE,"",VLOOKUP(パターン表!N75, 'パターン別掛け率（入力）'!$C$3:$I$302, 6, FALSE))</f>
        <v/>
      </c>
      <c r="O75" s="126">
        <f>'6桁'!O75</f>
        <v>0</v>
      </c>
      <c r="P75" s="95">
        <f>IF(ISBLANK('6桁'!P75)=TRUE,"",VLOOKUP(パターン表!P75, 'パターン別掛け率（入力）'!$C$3:$I$302, 6, FALSE))</f>
        <v>100</v>
      </c>
      <c r="Q75" s="126" t="str">
        <f>'6桁'!Q75</f>
        <v>H</v>
      </c>
      <c r="R75" s="95" t="str">
        <f>IF(ISBLANK('6桁'!R75)=TRUE,"",VLOOKUP(パターン表!R75, 'パターン別掛け率（入力）'!$C$3:$I$302, 6, FALSE))</f>
        <v/>
      </c>
      <c r="S75" s="126">
        <f>'6桁'!S75</f>
        <v>0</v>
      </c>
      <c r="T75" s="95" t="str">
        <f>IF(ISBLANK('6桁'!T75)=TRUE,"",VLOOKUP(パターン表!T75, 'パターン別掛け率（入力）'!$C$3:$I$302, 6, FALSE))</f>
        <v/>
      </c>
      <c r="U75" s="96">
        <f>'6桁'!U75</f>
        <v>0</v>
      </c>
      <c r="V75" s="74"/>
      <c r="W75" s="251"/>
      <c r="X75" s="265"/>
      <c r="Y75" s="251"/>
    </row>
    <row r="76" spans="2:25" ht="30" customHeight="1">
      <c r="B76" s="503"/>
      <c r="C76" s="362" t="s">
        <v>486</v>
      </c>
      <c r="D76" s="254"/>
      <c r="E76" s="342">
        <v>103</v>
      </c>
      <c r="F76" s="95" t="str">
        <f>IF(ISBLANK('6桁'!F76)=TRUE,"",VLOOKUP(パターン表!F76, 'パターン別掛け率（入力）'!$C$3:$I$302, 6, FALSE))</f>
        <v/>
      </c>
      <c r="G76" s="126">
        <f>'6桁'!G76</f>
        <v>0</v>
      </c>
      <c r="H76" s="95">
        <f>IF(ISBLANK('6桁'!H76)=TRUE,"",VLOOKUP(パターン表!H76, 'パターン別掛け率（入力）'!$C$3:$I$302, 6, FALSE))</f>
        <v>100</v>
      </c>
      <c r="I76" s="126" t="str">
        <f>'6桁'!I76</f>
        <v>W★</v>
      </c>
      <c r="J76" s="95">
        <f>IF(ISBLANK('6桁'!J76)=TRUE,"",VLOOKUP(パターン表!J76, 'パターン別掛け率（入力）'!$C$3:$I$302, 6, FALSE))</f>
        <v>100</v>
      </c>
      <c r="K76" s="126" t="str">
        <f>'6桁'!K76</f>
        <v>V★</v>
      </c>
      <c r="L76" s="95" t="str">
        <f>IF(ISBLANK('6桁'!L76)=TRUE,"",VLOOKUP(パターン表!L76, 'パターン別掛け率（入力）'!$C$3:$I$302, 6, FALSE))</f>
        <v/>
      </c>
      <c r="M76" s="126">
        <f>'6桁'!M76</f>
        <v>0</v>
      </c>
      <c r="N76" s="95" t="str">
        <f>IF(ISBLANK('6桁'!N76)=TRUE,"",VLOOKUP(パターン表!N76, 'パターン別掛け率（入力）'!$C$3:$I$302, 6, FALSE))</f>
        <v/>
      </c>
      <c r="O76" s="126">
        <f>'6桁'!O76</f>
        <v>0</v>
      </c>
      <c r="P76" s="95" t="str">
        <f>IF(ISBLANK('6桁'!P76)=TRUE,"",VLOOKUP(パターン表!P76, 'パターン別掛け率（入力）'!$C$3:$I$302, 6, FALSE))</f>
        <v/>
      </c>
      <c r="Q76" s="126">
        <f>'6桁'!Q76</f>
        <v>0</v>
      </c>
      <c r="R76" s="95" t="str">
        <f>IF(ISBLANK('6桁'!R76)=TRUE,"",VLOOKUP(パターン表!R76, 'パターン別掛け率（入力）'!$C$3:$I$302, 6, FALSE))</f>
        <v/>
      </c>
      <c r="S76" s="126">
        <f>'6桁'!S76</f>
        <v>0</v>
      </c>
      <c r="T76" s="95" t="str">
        <f>IF(ISBLANK('6桁'!T76)=TRUE,"",VLOOKUP(パターン表!T76, 'パターン別掛け率（入力）'!$C$3:$I$302, 6, FALSE))</f>
        <v/>
      </c>
      <c r="U76" s="96">
        <f>'6桁'!U76</f>
        <v>0</v>
      </c>
      <c r="V76" s="74"/>
      <c r="W76" s="251"/>
      <c r="X76" s="265"/>
      <c r="Y76" s="251"/>
    </row>
    <row r="77" spans="2:25" ht="30" customHeight="1">
      <c r="B77" s="503"/>
      <c r="C77" s="362" t="s">
        <v>454</v>
      </c>
      <c r="D77" s="254">
        <v>101</v>
      </c>
      <c r="E77" s="342">
        <v>105</v>
      </c>
      <c r="F77" s="95" t="str">
        <f>IF(ISBLANK('6桁'!F77)=TRUE,"",VLOOKUP(パターン表!F77, 'パターン別掛け率（入力）'!$C$3:$I$302, 6, FALSE))</f>
        <v/>
      </c>
      <c r="G77" s="126">
        <f>'6桁'!G77</f>
        <v>0</v>
      </c>
      <c r="H77" s="95">
        <f>IF(ISBLANK('6桁'!H77)=TRUE,"",VLOOKUP(パターン表!H77, 'パターン別掛け率（入力）'!$C$3:$I$302, 6, FALSE))</f>
        <v>100</v>
      </c>
      <c r="I77" s="126" t="str">
        <f>'6桁'!I77</f>
        <v>W★</v>
      </c>
      <c r="J77" s="95">
        <f>IF(ISBLANK('6桁'!J77)=TRUE,"",VLOOKUP(パターン表!J77, 'パターン別掛け率（入力）'!$C$3:$I$302, 6, FALSE))</f>
        <v>100</v>
      </c>
      <c r="K77" s="126" t="str">
        <f>'6桁'!K77</f>
        <v>W</v>
      </c>
      <c r="L77" s="95" t="str">
        <f>IF(ISBLANK('6桁'!L77)=TRUE,"",VLOOKUP(パターン表!L77, 'パターン別掛け率（入力）'!$C$3:$I$302, 6, FALSE))</f>
        <v/>
      </c>
      <c r="M77" s="126">
        <f>'6桁'!M77</f>
        <v>0</v>
      </c>
      <c r="N77" s="95" t="str">
        <f>IF(ISBLANK('6桁'!N77)=TRUE,"",VLOOKUP(パターン表!N77, 'パターン別掛け率（入力）'!$C$3:$I$302, 6, FALSE))</f>
        <v/>
      </c>
      <c r="O77" s="126">
        <f>'6桁'!O77</f>
        <v>0</v>
      </c>
      <c r="P77" s="95" t="str">
        <f>IF(ISBLANK('6桁'!P77)=TRUE,"",VLOOKUP(パターン表!P77, 'パターン別掛け率（入力）'!$C$3:$I$302, 6, FALSE))</f>
        <v/>
      </c>
      <c r="Q77" s="126">
        <f>'6桁'!Q77</f>
        <v>0</v>
      </c>
      <c r="R77" s="95" t="str">
        <f>IF(ISBLANK('6桁'!R77)=TRUE,"",VLOOKUP(パターン表!R77, 'パターン別掛け率（入力）'!$C$3:$I$302, 6, FALSE))</f>
        <v/>
      </c>
      <c r="S77" s="126">
        <f>'6桁'!S77</f>
        <v>0</v>
      </c>
      <c r="T77" s="95" t="str">
        <f>IF(ISBLANK('6桁'!T77)=TRUE,"",VLOOKUP(パターン表!T77, 'パターン別掛け率（入力）'!$C$3:$I$302, 6, FALSE))</f>
        <v/>
      </c>
      <c r="U77" s="96">
        <f>'6桁'!U77</f>
        <v>0</v>
      </c>
      <c r="V77" s="74"/>
      <c r="W77" s="251"/>
      <c r="X77" s="265"/>
      <c r="Y77" s="251"/>
    </row>
    <row r="78" spans="2:25" ht="30" customHeight="1">
      <c r="B78" s="503"/>
      <c r="C78" s="362" t="s">
        <v>305</v>
      </c>
      <c r="D78" s="254"/>
      <c r="E78" s="342">
        <v>107</v>
      </c>
      <c r="F78" s="95" t="str">
        <f>IF(ISBLANK('6桁'!F78)=TRUE,"",VLOOKUP(パターン表!F78, 'パターン別掛け率（入力）'!$C$3:$I$302, 6, FALSE))</f>
        <v/>
      </c>
      <c r="G78" s="126">
        <f>'6桁'!G78</f>
        <v>0</v>
      </c>
      <c r="H78" s="95">
        <f>IF(ISBLANK('6桁'!H78)=TRUE,"",VLOOKUP(パターン表!H78, 'パターン別掛け率（入力）'!$C$3:$I$302, 6, FALSE))</f>
        <v>100</v>
      </c>
      <c r="I78" s="126" t="str">
        <f>'6桁'!I78</f>
        <v>Y★</v>
      </c>
      <c r="J78" s="95" t="str">
        <f>IF(ISBLANK('6桁'!J78)=TRUE,"",VLOOKUP(パターン表!J78, 'パターン別掛け率（入力）'!$C$3:$I$302, 6, FALSE))</f>
        <v/>
      </c>
      <c r="K78" s="126">
        <f>'6桁'!K78</f>
        <v>0</v>
      </c>
      <c r="L78" s="95" t="str">
        <f>IF(ISBLANK('6桁'!L78)=TRUE,"",VLOOKUP(パターン表!L78, 'パターン別掛け率（入力）'!$C$3:$I$302, 6, FALSE))</f>
        <v/>
      </c>
      <c r="M78" s="126">
        <f>'6桁'!M78</f>
        <v>0</v>
      </c>
      <c r="N78" s="95" t="str">
        <f>IF(ISBLANK('6桁'!N78)=TRUE,"",VLOOKUP(パターン表!N78, 'パターン別掛け率（入力）'!$C$3:$I$302, 6, FALSE))</f>
        <v/>
      </c>
      <c r="O78" s="126">
        <f>'6桁'!O78</f>
        <v>0</v>
      </c>
      <c r="P78" s="95" t="str">
        <f>IF(ISBLANK('6桁'!P78)=TRUE,"",VLOOKUP(パターン表!P78, 'パターン別掛け率（入力）'!$C$3:$I$302, 6, FALSE))</f>
        <v/>
      </c>
      <c r="Q78" s="126">
        <f>'6桁'!Q78</f>
        <v>0</v>
      </c>
      <c r="R78" s="95" t="str">
        <f>IF(ISBLANK('6桁'!R78)=TRUE,"",VLOOKUP(パターン表!R78, 'パターン別掛け率（入力）'!$C$3:$I$302, 6, FALSE))</f>
        <v/>
      </c>
      <c r="S78" s="126">
        <f>'6桁'!S78</f>
        <v>0</v>
      </c>
      <c r="T78" s="95" t="str">
        <f>IF(ISBLANK('6桁'!T78)=TRUE,"",VLOOKUP(パターン表!T78, 'パターン別掛け率（入力）'!$C$3:$I$302, 6, FALSE))</f>
        <v/>
      </c>
      <c r="U78" s="96">
        <f>'6桁'!U78</f>
        <v>0</v>
      </c>
      <c r="V78" s="74"/>
      <c r="W78" s="251"/>
      <c r="X78" s="265"/>
      <c r="Y78" s="251"/>
    </row>
    <row r="79" spans="2:25" ht="30" customHeight="1">
      <c r="B79" s="503"/>
      <c r="C79" s="362" t="s">
        <v>331</v>
      </c>
      <c r="D79" s="254"/>
      <c r="E79" s="342">
        <v>110</v>
      </c>
      <c r="F79" s="95" t="str">
        <f>IF(ISBLANK('6桁'!F79)=TRUE,"",VLOOKUP(パターン表!F79, 'パターン別掛け率（入力）'!$C$3:$I$302, 6, FALSE))</f>
        <v/>
      </c>
      <c r="G79" s="126">
        <f>'6桁'!G79</f>
        <v>0</v>
      </c>
      <c r="H79" s="95">
        <f>IF(ISBLANK('6桁'!H79)=TRUE,"",VLOOKUP(パターン表!H79, 'パターン別掛け率（入力）'!$C$3:$I$302, 6, FALSE))</f>
        <v>100</v>
      </c>
      <c r="I79" s="126" t="str">
        <f>'6桁'!I79</f>
        <v>Y★</v>
      </c>
      <c r="J79" s="95" t="str">
        <f>IF(ISBLANK('6桁'!J79)=TRUE,"",VLOOKUP(パターン表!J79, 'パターン別掛け率（入力）'!$C$3:$I$302, 6, FALSE))</f>
        <v/>
      </c>
      <c r="K79" s="126">
        <f>'6桁'!K79</f>
        <v>0</v>
      </c>
      <c r="L79" s="95" t="str">
        <f>IF(ISBLANK('6桁'!L79)=TRUE,"",VLOOKUP(パターン表!L79, 'パターン別掛け率（入力）'!$C$3:$I$302, 6, FALSE))</f>
        <v/>
      </c>
      <c r="M79" s="126">
        <f>'6桁'!M79</f>
        <v>0</v>
      </c>
      <c r="N79" s="95" t="str">
        <f>IF(ISBLANK('6桁'!N79)=TRUE,"",VLOOKUP(パターン表!N79, 'パターン別掛け率（入力）'!$C$3:$I$302, 6, FALSE))</f>
        <v/>
      </c>
      <c r="O79" s="126">
        <f>'6桁'!O79</f>
        <v>0</v>
      </c>
      <c r="P79" s="95" t="str">
        <f>IF(ISBLANK('6桁'!P79)=TRUE,"",VLOOKUP(パターン表!P79, 'パターン別掛け率（入力）'!$C$3:$I$302, 6, FALSE))</f>
        <v/>
      </c>
      <c r="Q79" s="126">
        <f>'6桁'!Q79</f>
        <v>0</v>
      </c>
      <c r="R79" s="95" t="str">
        <f>IF(ISBLANK('6桁'!R79)=TRUE,"",VLOOKUP(パターン表!R79, 'パターン別掛け率（入力）'!$C$3:$I$302, 6, FALSE))</f>
        <v/>
      </c>
      <c r="S79" s="126">
        <f>'6桁'!S79</f>
        <v>0</v>
      </c>
      <c r="T79" s="95" t="str">
        <f>IF(ISBLANK('6桁'!T79)=TRUE,"",VLOOKUP(パターン表!T79, 'パターン別掛け率（入力）'!$C$3:$I$302, 6, FALSE))</f>
        <v/>
      </c>
      <c r="U79" s="96">
        <f>'6桁'!U79</f>
        <v>0</v>
      </c>
      <c r="V79" s="74"/>
      <c r="W79" s="251"/>
      <c r="X79" s="265"/>
      <c r="Y79" s="251"/>
    </row>
    <row r="80" spans="2:25" ht="30" customHeight="1">
      <c r="B80" s="503"/>
      <c r="C80" s="362" t="s">
        <v>364</v>
      </c>
      <c r="D80" s="254">
        <v>99</v>
      </c>
      <c r="E80" s="342">
        <v>103</v>
      </c>
      <c r="F80" s="95" t="str">
        <f>IF(ISBLANK('6桁'!F80)=TRUE,"",VLOOKUP(パターン表!F80, 'パターン別掛け率（入力）'!$C$3:$I$302, 6, FALSE))</f>
        <v/>
      </c>
      <c r="G80" s="126">
        <f>'6桁'!G80</f>
        <v>0</v>
      </c>
      <c r="H80" s="95">
        <f>IF(ISBLANK('6桁'!H80)=TRUE,"",VLOOKUP(パターン表!H80, 'パターン別掛け率（入力）'!$C$3:$I$302, 6, FALSE))</f>
        <v>100</v>
      </c>
      <c r="I80" s="126" t="str">
        <f>'6桁'!I80</f>
        <v>Y★</v>
      </c>
      <c r="J80" s="95">
        <f>IF(ISBLANK('6桁'!J80)=TRUE,"",VLOOKUP(パターン表!J80, 'パターン別掛け率（入力）'!$C$3:$I$302, 6, FALSE))</f>
        <v>100</v>
      </c>
      <c r="K80" s="126" t="str">
        <f>'6桁'!K80</f>
        <v>V★</v>
      </c>
      <c r="L80" s="95" t="str">
        <f>IF(ISBLANK('6桁'!L80)=TRUE,"",VLOOKUP(パターン表!L80, 'パターン別掛け率（入力）'!$C$3:$I$302, 6, FALSE))</f>
        <v/>
      </c>
      <c r="M80" s="126">
        <f>'6桁'!M80</f>
        <v>0</v>
      </c>
      <c r="N80" s="95">
        <f>IF(ISBLANK('6桁'!N80)=TRUE,"",VLOOKUP(パターン表!N80, 'パターン別掛け率（入力）'!$C$3:$I$302, 6, FALSE))</f>
        <v>100</v>
      </c>
      <c r="O80" s="126" t="str">
        <f>'6桁'!O80</f>
        <v>V</v>
      </c>
      <c r="P80" s="95" t="str">
        <f>IF(ISBLANK('6桁'!P80)=TRUE,"",VLOOKUP(パターン表!P80, 'パターン別掛け率（入力）'!$C$3:$I$302, 6, FALSE))</f>
        <v/>
      </c>
      <c r="Q80" s="126">
        <f>'6桁'!Q80</f>
        <v>0</v>
      </c>
      <c r="R80" s="95" t="str">
        <f>IF(ISBLANK('6桁'!R80)=TRUE,"",VLOOKUP(パターン表!R80, 'パターン別掛け率（入力）'!$C$3:$I$302, 6, FALSE))</f>
        <v/>
      </c>
      <c r="S80" s="126">
        <f>'6桁'!S80</f>
        <v>0</v>
      </c>
      <c r="T80" s="95" t="str">
        <f>IF(ISBLANK('6桁'!T80)=TRUE,"",VLOOKUP(パターン表!T80, 'パターン別掛け率（入力）'!$C$3:$I$302, 6, FALSE))</f>
        <v/>
      </c>
      <c r="U80" s="96">
        <f>'6桁'!U80</f>
        <v>0</v>
      </c>
      <c r="V80" s="74"/>
      <c r="W80" s="251"/>
      <c r="X80" s="265"/>
      <c r="Y80" s="251"/>
    </row>
    <row r="81" spans="2:28" ht="30" customHeight="1">
      <c r="B81" s="503"/>
      <c r="C81" s="362" t="s">
        <v>306</v>
      </c>
      <c r="D81" s="254">
        <v>101</v>
      </c>
      <c r="E81" s="342">
        <v>105</v>
      </c>
      <c r="F81" s="95">
        <f>IF(ISBLANK('6桁'!F81)=TRUE,"",VLOOKUP(パターン表!F81, 'パターン別掛け率（入力）'!$C$3:$I$302, 6, FALSE))</f>
        <v>100</v>
      </c>
      <c r="G81" s="126" t="str">
        <f>'6桁'!G81</f>
        <v>Y★</v>
      </c>
      <c r="H81" s="95">
        <f>IF(ISBLANK('6桁'!H81)=TRUE,"",VLOOKUP(パターン表!H81, 'パターン別掛け率（入力）'!$C$3:$I$302, 6, FALSE))</f>
        <v>100</v>
      </c>
      <c r="I81" s="126" t="str">
        <f>'6桁'!I81</f>
        <v>Y★</v>
      </c>
      <c r="J81" s="95">
        <f>IF(ISBLANK('6桁'!J81)=TRUE,"",VLOOKUP(パターン表!J81, 'パターン別掛け率（入力）'!$C$3:$I$302, 6, FALSE))</f>
        <v>100</v>
      </c>
      <c r="K81" s="126" t="str">
        <f>'6桁'!K81</f>
        <v>W★</v>
      </c>
      <c r="L81" s="95" t="str">
        <f>IF(ISBLANK('6桁'!L81)=TRUE,"",VLOOKUP(パターン表!L81, 'パターン別掛け率（入力）'!$C$3:$I$302, 6, FALSE))</f>
        <v/>
      </c>
      <c r="M81" s="126">
        <f>'6桁'!M81</f>
        <v>0</v>
      </c>
      <c r="N81" s="95" t="str">
        <f>IF(ISBLANK('6桁'!N81)=TRUE,"",VLOOKUP(パターン表!N81, 'パターン別掛け率（入力）'!$C$3:$I$302, 6, FALSE))</f>
        <v/>
      </c>
      <c r="O81" s="126">
        <f>'6桁'!O81</f>
        <v>0</v>
      </c>
      <c r="P81" s="95" t="str">
        <f>IF(ISBLANK('6桁'!P81)=TRUE,"",VLOOKUP(パターン表!P81, 'パターン別掛け率（入力）'!$C$3:$I$302, 6, FALSE))</f>
        <v/>
      </c>
      <c r="Q81" s="126">
        <f>'6桁'!Q81</f>
        <v>0</v>
      </c>
      <c r="R81" s="95" t="str">
        <f>IF(ISBLANK('6桁'!R81)=TRUE,"",VLOOKUP(パターン表!R81, 'パターン別掛け率（入力）'!$C$3:$I$302, 6, FALSE))</f>
        <v/>
      </c>
      <c r="S81" s="126">
        <f>'6桁'!S81</f>
        <v>0</v>
      </c>
      <c r="T81" s="95" t="str">
        <f>IF(ISBLANK('6桁'!T81)=TRUE,"",VLOOKUP(パターン表!T81, 'パターン別掛け率（入力）'!$C$3:$I$302, 6, FALSE))</f>
        <v/>
      </c>
      <c r="U81" s="96">
        <f>'6桁'!U81</f>
        <v>0</v>
      </c>
      <c r="V81" s="74"/>
      <c r="W81" s="251"/>
      <c r="X81" s="265"/>
      <c r="Y81" s="251"/>
    </row>
    <row r="82" spans="2:28" ht="30" customHeight="1">
      <c r="B82" s="503"/>
      <c r="C82" s="362" t="s">
        <v>307</v>
      </c>
      <c r="D82" s="254">
        <v>107</v>
      </c>
      <c r="E82" s="342">
        <v>111</v>
      </c>
      <c r="F82" s="95" t="str">
        <f>IF(ISBLANK('6桁'!F82)=TRUE,"",VLOOKUP(パターン表!F82, 'パターン別掛け率（入力）'!$C$3:$I$302, 6, FALSE))</f>
        <v/>
      </c>
      <c r="G82" s="126">
        <f>'6桁'!G82</f>
        <v>0</v>
      </c>
      <c r="H82" s="95">
        <f>IF(ISBLANK('6桁'!H82)=TRUE,"",VLOOKUP(パターン表!H82, 'パターン別掛け率（入力）'!$C$3:$I$302, 6, FALSE))</f>
        <v>100</v>
      </c>
      <c r="I82" s="126" t="str">
        <f>'6桁'!I82</f>
        <v>W★</v>
      </c>
      <c r="J82" s="95" t="str">
        <f>IF(ISBLANK('6桁'!J82)=TRUE,"",VLOOKUP(パターン表!J82, 'パターン別掛け率（入力）'!$C$3:$I$302, 6, FALSE))</f>
        <v/>
      </c>
      <c r="K82" s="126">
        <f>'6桁'!K82</f>
        <v>0</v>
      </c>
      <c r="L82" s="95" t="str">
        <f>IF(ISBLANK('6桁'!L82)=TRUE,"",VLOOKUP(パターン表!L82, 'パターン別掛け率（入力）'!$C$3:$I$302, 6, FALSE))</f>
        <v/>
      </c>
      <c r="M82" s="126">
        <f>'6桁'!M82</f>
        <v>0</v>
      </c>
      <c r="N82" s="95" t="str">
        <f>IF(ISBLANK('6桁'!N82)=TRUE,"",VLOOKUP(パターン表!N82, 'パターン別掛け率（入力）'!$C$3:$I$302, 6, FALSE))</f>
        <v/>
      </c>
      <c r="O82" s="126">
        <f>'6桁'!O82</f>
        <v>0</v>
      </c>
      <c r="P82" s="95" t="str">
        <f>IF(ISBLANK('6桁'!P82)=TRUE,"",VLOOKUP(パターン表!P82, 'パターン別掛け率（入力）'!$C$3:$I$302, 6, FALSE))</f>
        <v/>
      </c>
      <c r="Q82" s="126">
        <f>'6桁'!Q82</f>
        <v>0</v>
      </c>
      <c r="R82" s="95" t="str">
        <f>IF(ISBLANK('6桁'!R82)=TRUE,"",VLOOKUP(パターン表!R82, 'パターン別掛け率（入力）'!$C$3:$I$302, 6, FALSE))</f>
        <v/>
      </c>
      <c r="S82" s="126">
        <f>'6桁'!S82</f>
        <v>0</v>
      </c>
      <c r="T82" s="95" t="str">
        <f>IF(ISBLANK('6桁'!T82)=TRUE,"",VLOOKUP(パターン表!T82, 'パターン別掛け率（入力）'!$C$3:$I$302, 6, FALSE))</f>
        <v/>
      </c>
      <c r="U82" s="96">
        <f>'6桁'!U82</f>
        <v>0</v>
      </c>
      <c r="V82" s="74"/>
      <c r="W82" s="251"/>
      <c r="X82" s="265"/>
      <c r="Y82" s="251"/>
    </row>
    <row r="83" spans="2:28" ht="30" customHeight="1" thickBot="1">
      <c r="B83" s="544"/>
      <c r="C83" s="364" t="s">
        <v>1328</v>
      </c>
      <c r="D83" s="256">
        <v>103</v>
      </c>
      <c r="E83" s="344"/>
      <c r="F83" s="118" t="str">
        <f>IF(ISBLANK('6桁'!F83)=TRUE,"",VLOOKUP(パターン表!F83, 'パターン別掛け率（入力）'!$C$3:$I$302, 6, FALSE))</f>
        <v/>
      </c>
      <c r="G83" s="21">
        <f>'6桁'!G83</f>
        <v>0</v>
      </c>
      <c r="H83" s="118" t="str">
        <f>IF(ISBLANK('6桁'!H83)=TRUE,"",VLOOKUP(パターン表!H83, 'パターン別掛け率（入力）'!$C$3:$I$302, 6, FALSE))</f>
        <v/>
      </c>
      <c r="I83" s="127">
        <f>'6桁'!I83</f>
        <v>0</v>
      </c>
      <c r="J83" s="118">
        <f>IF(ISBLANK('6桁'!J83)=TRUE,"",VLOOKUP(パターン表!J83, 'パターン別掛け率（入力）'!$C$3:$I$302, 6, FALSE))</f>
        <v>100</v>
      </c>
      <c r="K83" s="127" t="str">
        <f>'6桁'!K83</f>
        <v>V</v>
      </c>
      <c r="L83" s="118" t="str">
        <f>IF(ISBLANK('6桁'!L83)=TRUE,"",VLOOKUP(パターン表!L83, 'パターン別掛け率（入力）'!$C$3:$I$302, 6, FALSE))</f>
        <v/>
      </c>
      <c r="M83" s="127">
        <f>'6桁'!M83</f>
        <v>0</v>
      </c>
      <c r="N83" s="118" t="str">
        <f>IF(ISBLANK('6桁'!N83)=TRUE,"",VLOOKUP(パターン表!N83, 'パターン別掛け率（入力）'!$C$3:$I$302, 6, FALSE))</f>
        <v/>
      </c>
      <c r="O83" s="127">
        <f>'6桁'!O83</f>
        <v>0</v>
      </c>
      <c r="P83" s="118" t="str">
        <f>IF(ISBLANK('6桁'!P83)=TRUE,"",VLOOKUP(パターン表!P83, 'パターン別掛け率（入力）'!$C$3:$I$302, 6, FALSE))</f>
        <v/>
      </c>
      <c r="Q83" s="127">
        <f>'6桁'!Q83</f>
        <v>0</v>
      </c>
      <c r="R83" s="118" t="str">
        <f>IF(ISBLANK('6桁'!R83)=TRUE,"",VLOOKUP(パターン表!R83, 'パターン別掛け率（入力）'!$C$3:$I$302, 6, FALSE))</f>
        <v/>
      </c>
      <c r="S83" s="127">
        <f>'6桁'!S83</f>
        <v>0</v>
      </c>
      <c r="T83" s="118" t="str">
        <f>IF(ISBLANK('6桁'!T83)=TRUE,"",VLOOKUP(パターン表!T83, 'パターン別掛け率（入力）'!$C$3:$I$302, 6, FALSE))</f>
        <v/>
      </c>
      <c r="U83" s="119">
        <f>'6桁'!U83</f>
        <v>0</v>
      </c>
      <c r="V83" s="74"/>
      <c r="W83" s="251"/>
      <c r="X83" s="265"/>
      <c r="Y83" s="251"/>
    </row>
    <row r="84" spans="2:28" ht="51" customHeight="1">
      <c r="B84" s="545" t="s">
        <v>1977</v>
      </c>
      <c r="C84" s="545"/>
      <c r="D84" s="545"/>
      <c r="E84" s="545"/>
      <c r="F84" s="545"/>
      <c r="G84" s="545"/>
      <c r="H84" s="545"/>
      <c r="I84" s="545"/>
      <c r="J84" s="545"/>
      <c r="K84" s="545"/>
      <c r="L84" s="545"/>
      <c r="M84" s="545"/>
      <c r="N84" s="545"/>
      <c r="O84" s="545"/>
      <c r="P84" s="545"/>
      <c r="Q84" s="545"/>
      <c r="R84" s="545"/>
      <c r="S84" s="545"/>
      <c r="T84" s="545"/>
      <c r="U84" s="545"/>
      <c r="V84" s="546"/>
      <c r="W84" s="546"/>
      <c r="X84" s="546"/>
      <c r="Y84" s="546"/>
    </row>
    <row r="85" spans="2:28" ht="14.25" customHeight="1" thickBot="1"/>
    <row r="86" spans="2:28" ht="25.5" customHeight="1" thickTop="1" thickBot="1">
      <c r="B86" s="518" t="s">
        <v>451</v>
      </c>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19"/>
      <c r="AA86" s="520"/>
    </row>
    <row r="87" spans="2:28" ht="10.5" customHeight="1" thickTop="1">
      <c r="C87" s="40"/>
      <c r="D87" s="40"/>
      <c r="E87" s="40"/>
      <c r="F87" s="79"/>
      <c r="H87" s="79"/>
      <c r="K87" s="52"/>
      <c r="M87" s="52"/>
      <c r="Q87" s="52"/>
    </row>
    <row r="88" spans="2:28" ht="20.100000000000001" customHeight="1" thickBot="1">
      <c r="B88" s="238" t="s">
        <v>721</v>
      </c>
    </row>
    <row r="89" spans="2:28" ht="19.5" customHeight="1" thickBot="1">
      <c r="B89" s="521" t="s">
        <v>452</v>
      </c>
      <c r="C89" s="534" t="s">
        <v>524</v>
      </c>
      <c r="D89" s="527" t="s">
        <v>1113</v>
      </c>
      <c r="E89" s="540"/>
      <c r="F89" s="531" t="s">
        <v>455</v>
      </c>
      <c r="G89" s="532"/>
      <c r="H89" s="532"/>
      <c r="I89" s="532"/>
      <c r="J89" s="532"/>
      <c r="K89" s="532"/>
      <c r="L89" s="532"/>
      <c r="M89" s="533"/>
      <c r="N89" s="103"/>
      <c r="O89" s="521" t="s">
        <v>452</v>
      </c>
      <c r="P89" s="534" t="s">
        <v>524</v>
      </c>
      <c r="Q89" s="535"/>
      <c r="R89" s="527" t="s">
        <v>1113</v>
      </c>
      <c r="S89" s="540"/>
      <c r="T89" s="531" t="s">
        <v>455</v>
      </c>
      <c r="U89" s="532"/>
      <c r="V89" s="532"/>
      <c r="W89" s="532"/>
      <c r="X89" s="532"/>
      <c r="Y89" s="533"/>
      <c r="Z89" s="135"/>
      <c r="AA89" s="11"/>
    </row>
    <row r="90" spans="2:28" ht="19.5" customHeight="1">
      <c r="B90" s="522"/>
      <c r="C90" s="536"/>
      <c r="D90" s="541"/>
      <c r="E90" s="542"/>
      <c r="F90" s="516" t="s">
        <v>973</v>
      </c>
      <c r="G90" s="507"/>
      <c r="H90" s="506" t="s">
        <v>670</v>
      </c>
      <c r="I90" s="507"/>
      <c r="J90" s="506" t="s">
        <v>765</v>
      </c>
      <c r="K90" s="507"/>
      <c r="L90" s="506" t="s">
        <v>974</v>
      </c>
      <c r="M90" s="507"/>
      <c r="N90" s="103"/>
      <c r="O90" s="522"/>
      <c r="P90" s="536"/>
      <c r="Q90" s="537"/>
      <c r="R90" s="541"/>
      <c r="S90" s="542"/>
      <c r="T90" s="516" t="s">
        <v>973</v>
      </c>
      <c r="U90" s="507"/>
      <c r="V90" s="516" t="s">
        <v>670</v>
      </c>
      <c r="W90" s="507"/>
      <c r="X90" s="516" t="s">
        <v>765</v>
      </c>
      <c r="Y90" s="507"/>
      <c r="Z90" s="135"/>
      <c r="AA90" s="11"/>
    </row>
    <row r="91" spans="2:28" ht="19.5" customHeight="1">
      <c r="B91" s="522"/>
      <c r="C91" s="536"/>
      <c r="D91" s="510" t="s">
        <v>1115</v>
      </c>
      <c r="E91" s="550" t="s">
        <v>1114</v>
      </c>
      <c r="F91" s="517"/>
      <c r="G91" s="509"/>
      <c r="H91" s="508"/>
      <c r="I91" s="509"/>
      <c r="J91" s="508"/>
      <c r="K91" s="509"/>
      <c r="L91" s="508"/>
      <c r="M91" s="509"/>
      <c r="N91" s="104"/>
      <c r="O91" s="522"/>
      <c r="P91" s="536"/>
      <c r="Q91" s="537"/>
      <c r="R91" s="510" t="s">
        <v>1115</v>
      </c>
      <c r="S91" s="550" t="s">
        <v>1114</v>
      </c>
      <c r="T91" s="517"/>
      <c r="U91" s="509"/>
      <c r="V91" s="517"/>
      <c r="W91" s="509"/>
      <c r="X91" s="517"/>
      <c r="Y91" s="509"/>
      <c r="Z91" s="552"/>
      <c r="AA91" s="548"/>
      <c r="AB91" s="40"/>
    </row>
    <row r="92" spans="2:28" ht="19.5" customHeight="1" thickBot="1">
      <c r="B92" s="523"/>
      <c r="C92" s="538"/>
      <c r="D92" s="549"/>
      <c r="E92" s="551"/>
      <c r="F92" s="553" t="s">
        <v>764</v>
      </c>
      <c r="G92" s="554"/>
      <c r="H92" s="514" t="s">
        <v>764</v>
      </c>
      <c r="I92" s="555"/>
      <c r="J92" s="514" t="s">
        <v>764</v>
      </c>
      <c r="K92" s="555"/>
      <c r="L92" s="553" t="s">
        <v>764</v>
      </c>
      <c r="M92" s="554"/>
      <c r="N92" s="105"/>
      <c r="O92" s="523"/>
      <c r="P92" s="538"/>
      <c r="Q92" s="539"/>
      <c r="R92" s="549"/>
      <c r="S92" s="551"/>
      <c r="T92" s="514" t="s">
        <v>1082</v>
      </c>
      <c r="U92" s="515"/>
      <c r="V92" s="514" t="s">
        <v>764</v>
      </c>
      <c r="W92" s="515"/>
      <c r="X92" s="514" t="s">
        <v>766</v>
      </c>
      <c r="Y92" s="515"/>
      <c r="Z92" s="536"/>
      <c r="AA92" s="547"/>
      <c r="AB92" s="40"/>
    </row>
    <row r="93" spans="2:28" ht="30" customHeight="1">
      <c r="B93" s="502">
        <v>22</v>
      </c>
      <c r="C93" s="352" t="s">
        <v>287</v>
      </c>
      <c r="D93" s="253"/>
      <c r="E93" s="353">
        <v>97</v>
      </c>
      <c r="F93" s="418" t="str">
        <f>IF(ISBLANK('6桁'!F93)=TRUE,"",VLOOKUP(パターン表!F93, 'パターン別掛け率（入力）'!$C$3:$I$302, 6, FALSE))</f>
        <v/>
      </c>
      <c r="G93" s="106">
        <f>'6桁'!G93</f>
        <v>0</v>
      </c>
      <c r="H93" s="418">
        <f>IF(ISBLANK('6桁'!H93)=TRUE,"",VLOOKUP(パターン表!H93, 'パターン別掛け率（入力）'!$C$3:$I$302, 6, FALSE))</f>
        <v>100</v>
      </c>
      <c r="I93" s="106" t="str">
        <f>'6桁'!I93</f>
        <v>Y★</v>
      </c>
      <c r="J93" s="418" t="str">
        <f>IF(ISBLANK('6桁'!J93)=TRUE,"",VLOOKUP(パターン表!J93, 'パターン別掛け率（入力）'!$C$3:$I$302, 6, FALSE))</f>
        <v/>
      </c>
      <c r="K93" s="107">
        <f>'6桁'!K93</f>
        <v>0</v>
      </c>
      <c r="L93" s="418" t="str">
        <f>IF(ISBLANK('6桁'!L93)=TRUE,"",VLOOKUP(パターン表!L93, 'パターン別掛け率（入力）'!$C$3:$I$302, 6, FALSE))</f>
        <v/>
      </c>
      <c r="M93" s="106">
        <f>'6桁'!M93</f>
        <v>0</v>
      </c>
      <c r="N93" s="265"/>
      <c r="O93" s="502">
        <v>20</v>
      </c>
      <c r="P93" s="498" t="s">
        <v>295</v>
      </c>
      <c r="Q93" s="499"/>
      <c r="R93" s="253">
        <v>102</v>
      </c>
      <c r="S93" s="365">
        <v>106</v>
      </c>
      <c r="T93" s="418">
        <f>IF(ISBLANK('6桁'!T93)=TRUE,"",VLOOKUP(パターン表!T93, 'パターン別掛け率（入力）'!$C$3:$I$302, 6, FALSE))</f>
        <v>100</v>
      </c>
      <c r="U93" s="106" t="str">
        <f>'6桁'!U93</f>
        <v>Y★</v>
      </c>
      <c r="V93" s="418" t="str">
        <f>IF(ISBLANK('6桁'!V93)=TRUE,"",VLOOKUP(パターン表!V93, 'パターン別掛け率（入力）'!$C$3:$I$302, 6, FALSE))</f>
        <v/>
      </c>
      <c r="W93" s="107">
        <f>'6桁'!W93</f>
        <v>0</v>
      </c>
      <c r="X93" s="418" t="str">
        <f>IF(ISBLANK('6桁'!X93)=TRUE,"",VLOOKUP(パターン表!X93, 'パターン別掛け率（入力）'!$C$3:$I$302, 6, FALSE))</f>
        <v/>
      </c>
      <c r="Y93" s="107">
        <f>'6桁'!Y93</f>
        <v>0</v>
      </c>
      <c r="Z93" s="103"/>
      <c r="AA93" s="123"/>
      <c r="AB93" s="40"/>
    </row>
    <row r="94" spans="2:28" ht="30" customHeight="1">
      <c r="B94" s="503"/>
      <c r="C94" s="341" t="s">
        <v>456</v>
      </c>
      <c r="D94" s="254"/>
      <c r="E94" s="342">
        <v>92</v>
      </c>
      <c r="F94" s="419" t="str">
        <f>IF(ISBLANK('6桁'!F94)=TRUE,"",VLOOKUP(パターン表!F94, 'パターン別掛け率（入力）'!$C$3:$I$302, 6, FALSE))</f>
        <v/>
      </c>
      <c r="G94" s="109">
        <f>'6桁'!G94</f>
        <v>0</v>
      </c>
      <c r="H94" s="419" t="str">
        <f>IF(ISBLANK('6桁'!H94)=TRUE,"",VLOOKUP(パターン表!H94, 'パターン別掛け率（入力）'!$C$3:$I$302, 6, FALSE))</f>
        <v/>
      </c>
      <c r="I94" s="109">
        <f>'6桁'!I94</f>
        <v>0</v>
      </c>
      <c r="J94" s="419" t="str">
        <f>IF(ISBLANK('6桁'!J94)=TRUE,"",VLOOKUP(パターン表!J94, 'パターン別掛け率（入力）'!$C$3:$I$302, 6, FALSE))</f>
        <v/>
      </c>
      <c r="K94" s="110">
        <f>'6桁'!K94</f>
        <v>0</v>
      </c>
      <c r="L94" s="419">
        <f>IF(ISBLANK('6桁'!L94)=TRUE,"",VLOOKUP(パターン表!L94, 'パターン別掛け率（入力）'!$C$3:$I$302, 6, FALSE))</f>
        <v>100</v>
      </c>
      <c r="M94" s="109" t="str">
        <f>'6桁'!M94</f>
        <v>Y★</v>
      </c>
      <c r="N94" s="265"/>
      <c r="O94" s="503"/>
      <c r="P94" s="500" t="s">
        <v>457</v>
      </c>
      <c r="Q94" s="501"/>
      <c r="R94" s="254">
        <v>106</v>
      </c>
      <c r="S94" s="362">
        <v>110</v>
      </c>
      <c r="T94" s="419" t="str">
        <f>IF(ISBLANK('6桁'!T94)=TRUE,"",VLOOKUP(パターン表!T94, 'パターン別掛け率（入力）'!$C$3:$I$302, 6, FALSE))</f>
        <v/>
      </c>
      <c r="U94" s="109">
        <f>'6桁'!U94</f>
        <v>0</v>
      </c>
      <c r="V94" s="419" t="str">
        <f>IF(ISBLANK('6桁'!V94)=TRUE,"",VLOOKUP(パターン表!V94, 'パターン別掛け率（入力）'!$C$3:$I$302, 6, FALSE))</f>
        <v/>
      </c>
      <c r="W94" s="110">
        <f>'6桁'!W94</f>
        <v>0</v>
      </c>
      <c r="X94" s="419">
        <f>IF(ISBLANK('6桁'!X94)=TRUE,"",VLOOKUP(パターン表!X94, 'パターン別掛け率（入力）'!$C$3:$I$302, 6, FALSE))</f>
        <v>100</v>
      </c>
      <c r="Y94" s="110" t="str">
        <f>'6桁'!Y94</f>
        <v>Y★</v>
      </c>
      <c r="Z94" s="103"/>
      <c r="AA94" s="123"/>
      <c r="AB94" s="40"/>
    </row>
    <row r="95" spans="2:28" ht="30" customHeight="1">
      <c r="B95" s="503"/>
      <c r="C95" s="341" t="s">
        <v>288</v>
      </c>
      <c r="D95" s="254"/>
      <c r="E95" s="342">
        <v>95</v>
      </c>
      <c r="F95" s="419" t="str">
        <f>IF(ISBLANK('6桁'!F95)=TRUE,"",VLOOKUP(パターン表!F95, 'パターン別掛け率（入力）'!$C$3:$I$302, 6, FALSE))</f>
        <v/>
      </c>
      <c r="G95" s="109">
        <f>'6桁'!G95</f>
        <v>0</v>
      </c>
      <c r="H95" s="419" t="str">
        <f>IF(ISBLANK('6桁'!H95)=TRUE,"",VLOOKUP(パターン表!H95, 'パターン別掛け率（入力）'!$C$3:$I$302, 6, FALSE))</f>
        <v/>
      </c>
      <c r="I95" s="109">
        <f>'6桁'!I95</f>
        <v>0</v>
      </c>
      <c r="J95" s="419" t="str">
        <f>IF(ISBLANK('6桁'!J95)=TRUE,"",VLOOKUP(パターン表!J95, 'パターン別掛け率（入力）'!$C$3:$I$302, 6, FALSE))</f>
        <v/>
      </c>
      <c r="K95" s="110">
        <f>'6桁'!K95</f>
        <v>0</v>
      </c>
      <c r="L95" s="419">
        <f>IF(ISBLANK('6桁'!L95)=TRUE,"",VLOOKUP(パターン表!L95, 'パターン別掛け率（入力）'!$C$3:$I$302, 6, FALSE))</f>
        <v>100</v>
      </c>
      <c r="M95" s="109" t="str">
        <f>'6桁'!M95</f>
        <v>Y★</v>
      </c>
      <c r="N95" s="265"/>
      <c r="O95" s="503"/>
      <c r="P95" s="500" t="s">
        <v>296</v>
      </c>
      <c r="Q95" s="501"/>
      <c r="R95" s="254">
        <v>99</v>
      </c>
      <c r="S95" s="362">
        <v>103</v>
      </c>
      <c r="T95" s="419">
        <f>IF(ISBLANK('6桁'!T95)=TRUE,"",VLOOKUP(パターン表!T95, 'パターン別掛け率（入力）'!$C$3:$I$302, 6, FALSE))</f>
        <v>100</v>
      </c>
      <c r="U95" s="109" t="str">
        <f>'6桁'!U95</f>
        <v>Y★</v>
      </c>
      <c r="V95" s="419" t="str">
        <f>IF(ISBLANK('6桁'!V95)=TRUE,"",VLOOKUP(パターン表!V95, 'パターン別掛け率（入力）'!$C$3:$I$302, 6, FALSE))</f>
        <v/>
      </c>
      <c r="W95" s="110">
        <f>'6桁'!W95</f>
        <v>0</v>
      </c>
      <c r="X95" s="419" t="str">
        <f>IF(ISBLANK('6桁'!X95)=TRUE,"",VLOOKUP(パターン表!X95, 'パターン別掛け率（入力）'!$C$3:$I$302, 6, FALSE))</f>
        <v/>
      </c>
      <c r="Y95" s="110">
        <f>'6桁'!Y95</f>
        <v>0</v>
      </c>
      <c r="Z95" s="103"/>
      <c r="AA95" s="123"/>
      <c r="AB95" s="40"/>
    </row>
    <row r="96" spans="2:28" ht="30" customHeight="1">
      <c r="B96" s="503"/>
      <c r="C96" s="341" t="s">
        <v>289</v>
      </c>
      <c r="D96" s="254"/>
      <c r="E96" s="342">
        <v>97</v>
      </c>
      <c r="F96" s="420" t="str">
        <f>IF(ISBLANK('6桁'!F96)=TRUE,"",VLOOKUP(パターン表!F96, 'パターン別掛け率（入力）'!$C$3:$I$302, 6, FALSE))</f>
        <v/>
      </c>
      <c r="G96" s="96">
        <f>'6桁'!G96</f>
        <v>0</v>
      </c>
      <c r="H96" s="420" t="str">
        <f>IF(ISBLANK('6桁'!H96)=TRUE,"",VLOOKUP(パターン表!H96, 'パターン別掛け率（入力）'!$C$3:$I$302, 6, FALSE))</f>
        <v/>
      </c>
      <c r="I96" s="96">
        <f>'6桁'!I96</f>
        <v>0</v>
      </c>
      <c r="J96" s="420" t="str">
        <f>IF(ISBLANK('6桁'!J96)=TRUE,"",VLOOKUP(パターン表!J96, 'パターン別掛け率（入力）'!$C$3:$I$302, 6, FALSE))</f>
        <v/>
      </c>
      <c r="K96" s="19">
        <f>'6桁'!K96</f>
        <v>0</v>
      </c>
      <c r="L96" s="420">
        <f>IF(ISBLANK('6桁'!L96)=TRUE,"",VLOOKUP(パターン表!L96, 'パターン別掛け率（入力）'!$C$3:$I$302, 6, FALSE))</f>
        <v>100</v>
      </c>
      <c r="M96" s="96" t="str">
        <f>'6桁'!M96</f>
        <v>Y★
FK452</v>
      </c>
      <c r="N96" s="265"/>
      <c r="O96" s="503"/>
      <c r="P96" s="500" t="s">
        <v>297</v>
      </c>
      <c r="Q96" s="501"/>
      <c r="R96" s="275">
        <v>101</v>
      </c>
      <c r="S96" s="276">
        <v>105</v>
      </c>
      <c r="T96" s="420">
        <f>IF(ISBLANK('6桁'!T96)=TRUE,"",VLOOKUP(パターン表!T96, 'パターン別掛け率（入力）'!$C$3:$I$302, 6, FALSE))</f>
        <v>100</v>
      </c>
      <c r="U96" s="96" t="str">
        <f>'6桁'!U96</f>
        <v>Y★</v>
      </c>
      <c r="V96" s="420" t="str">
        <f>IF(ISBLANK('6桁'!V96)=TRUE,"",VLOOKUP(パターン表!V96, 'パターン別掛け率（入力）'!$C$3:$I$302, 6, FALSE))</f>
        <v/>
      </c>
      <c r="W96" s="19">
        <f>'6桁'!W96</f>
        <v>0</v>
      </c>
      <c r="X96" s="420" t="str">
        <f>IF(ISBLANK('6桁'!X96)=TRUE,"",VLOOKUP(パターン表!X96, 'パターン別掛け率（入力）'!$C$3:$I$302, 6, FALSE))</f>
        <v/>
      </c>
      <c r="Y96" s="126">
        <f>'6桁'!Y96</f>
        <v>0</v>
      </c>
      <c r="Z96" s="108"/>
      <c r="AA96" s="22"/>
      <c r="AB96" s="40"/>
    </row>
    <row r="97" spans="2:28" ht="30" customHeight="1">
      <c r="B97" s="503"/>
      <c r="C97" s="341" t="s">
        <v>458</v>
      </c>
      <c r="D97" s="254"/>
      <c r="E97" s="342">
        <v>101</v>
      </c>
      <c r="F97" s="420" t="str">
        <f>IF(ISBLANK('6桁'!F97)=TRUE,"",VLOOKUP(パターン表!F97, 'パターン別掛け率（入力）'!$C$3:$I$302, 6, FALSE))</f>
        <v/>
      </c>
      <c r="G97" s="96">
        <f>'6桁'!G97</f>
        <v>0</v>
      </c>
      <c r="H97" s="420" t="str">
        <f>IF(ISBLANK('6桁'!H97)=TRUE,"",VLOOKUP(パターン表!H97, 'パターン別掛け率（入力）'!$C$3:$I$302, 6, FALSE))</f>
        <v/>
      </c>
      <c r="I97" s="96">
        <f>'6桁'!I97</f>
        <v>0</v>
      </c>
      <c r="J97" s="420">
        <f>IF(ISBLANK('6桁'!J97)=TRUE,"",VLOOKUP(パターン表!J97, 'パターン別掛け率（入力）'!$C$3:$I$302, 6, FALSE))</f>
        <v>100</v>
      </c>
      <c r="K97" s="19" t="str">
        <f>'6桁'!K97</f>
        <v>Y★</v>
      </c>
      <c r="L97" s="420" t="str">
        <f>IF(ISBLANK('6桁'!L97)=TRUE,"",VLOOKUP(パターン表!L97, 'パターン別掛け率（入力）'!$C$3:$I$302, 6, FALSE))</f>
        <v/>
      </c>
      <c r="M97" s="96">
        <f>'6桁'!M97</f>
        <v>0</v>
      </c>
      <c r="N97" s="265"/>
      <c r="O97" s="503"/>
      <c r="P97" s="500" t="s">
        <v>459</v>
      </c>
      <c r="Q97" s="501"/>
      <c r="R97" s="275">
        <v>100</v>
      </c>
      <c r="S97" s="276">
        <v>108</v>
      </c>
      <c r="T97" s="420">
        <f>IF(ISBLANK('6桁'!T97)=TRUE,"",VLOOKUP(パターン表!T97, 'パターン別掛け率（入力）'!$C$3:$I$302, 6, FALSE))</f>
        <v>100</v>
      </c>
      <c r="U97" s="96" t="str">
        <f>'6桁'!U97</f>
        <v>Y★</v>
      </c>
      <c r="V97" s="420" t="str">
        <f>IF(ISBLANK('6桁'!V97)=TRUE,"",VLOOKUP(パターン表!V97, 'パターン別掛け率（入力）'!$C$3:$I$302, 6, FALSE))</f>
        <v/>
      </c>
      <c r="W97" s="19">
        <f>'6桁'!W97</f>
        <v>0</v>
      </c>
      <c r="X97" s="420" t="str">
        <f>IF(ISBLANK('6桁'!X97)=TRUE,"",VLOOKUP(パターン表!X97, 'パターン別掛け率（入力）'!$C$3:$I$302, 6, FALSE))</f>
        <v/>
      </c>
      <c r="Y97" s="126">
        <f>'6桁'!Y97</f>
        <v>0</v>
      </c>
      <c r="Z97" s="108"/>
      <c r="AA97" s="22"/>
      <c r="AB97" s="40"/>
    </row>
    <row r="98" spans="2:28" ht="30" customHeight="1">
      <c r="B98" s="503"/>
      <c r="C98" s="341" t="s">
        <v>326</v>
      </c>
      <c r="D98" s="254"/>
      <c r="E98" s="342">
        <v>103</v>
      </c>
      <c r="F98" s="420" t="str">
        <f>IF(ISBLANK('6桁'!F98)=TRUE,"",VLOOKUP(パターン表!F98, 'パターン別掛け率（入力）'!$C$3:$I$302, 6, FALSE))</f>
        <v/>
      </c>
      <c r="G98" s="96">
        <f>'6桁'!G98</f>
        <v>0</v>
      </c>
      <c r="H98" s="420" t="str">
        <f>IF(ISBLANK('6桁'!H98)=TRUE,"",VLOOKUP(パターン表!H98, 'パターン別掛け率（入力）'!$C$3:$I$302, 6, FALSE))</f>
        <v/>
      </c>
      <c r="I98" s="96">
        <f>'6桁'!I98</f>
        <v>0</v>
      </c>
      <c r="J98" s="420">
        <f>IF(ISBLANK('6桁'!J98)=TRUE,"",VLOOKUP(パターン表!J98, 'パターン別掛け率（入力）'!$C$3:$I$302, 6, FALSE))</f>
        <v>100</v>
      </c>
      <c r="K98" s="19" t="str">
        <f>'6桁'!K98</f>
        <v>Y★</v>
      </c>
      <c r="L98" s="420" t="str">
        <f>IF(ISBLANK('6桁'!L98)=TRUE,"",VLOOKUP(パターン表!L98, 'パターン別掛け率（入力）'!$C$3:$I$302, 6, FALSE))</f>
        <v/>
      </c>
      <c r="M98" s="96">
        <f>'6桁'!M98</f>
        <v>0</v>
      </c>
      <c r="N98" s="265"/>
      <c r="O98" s="503"/>
      <c r="P98" s="500" t="s">
        <v>298</v>
      </c>
      <c r="Q98" s="501"/>
      <c r="R98" s="275">
        <v>106</v>
      </c>
      <c r="S98" s="276">
        <v>110</v>
      </c>
      <c r="T98" s="420" t="str">
        <f>IF(ISBLANK('6桁'!T98)=TRUE,"",VLOOKUP(パターン表!T98, 'パターン別掛け率（入力）'!$C$3:$I$302, 6, FALSE))</f>
        <v/>
      </c>
      <c r="U98" s="96">
        <f>'6桁'!U98</f>
        <v>0</v>
      </c>
      <c r="V98" s="420" t="str">
        <f>IF(ISBLANK('6桁'!V98)=TRUE,"",VLOOKUP(パターン表!V98, 'パターン別掛け率（入力）'!$C$3:$I$302, 6, FALSE))</f>
        <v/>
      </c>
      <c r="W98" s="19">
        <f>'6桁'!W98</f>
        <v>0</v>
      </c>
      <c r="X98" s="420">
        <f>IF(ISBLANK('6桁'!X98)=TRUE,"",VLOOKUP(パターン表!X98, 'パターン別掛け率（入力）'!$C$3:$I$302, 6, FALSE))</f>
        <v>100</v>
      </c>
      <c r="Y98" s="126" t="str">
        <f>'6桁'!Y98</f>
        <v>W★</v>
      </c>
      <c r="Z98" s="108"/>
      <c r="AA98" s="22"/>
      <c r="AB98" s="40"/>
    </row>
    <row r="99" spans="2:28" ht="30" customHeight="1">
      <c r="B99" s="503"/>
      <c r="C99" s="341" t="s">
        <v>460</v>
      </c>
      <c r="D99" s="254"/>
      <c r="E99" s="342">
        <v>102</v>
      </c>
      <c r="F99" s="420" t="str">
        <f>IF(ISBLANK('6桁'!F99)=TRUE,"",VLOOKUP(パターン表!F99, 'パターン別掛け率（入力）'!$C$3:$I$302, 6, FALSE))</f>
        <v/>
      </c>
      <c r="G99" s="96">
        <f>'6桁'!G99</f>
        <v>0</v>
      </c>
      <c r="H99" s="420" t="str">
        <f>IF(ISBLANK('6桁'!H99)=TRUE,"",VLOOKUP(パターン表!H99, 'パターン別掛け率（入力）'!$C$3:$I$302, 6, FALSE))</f>
        <v/>
      </c>
      <c r="I99" s="96">
        <f>'6桁'!I99</f>
        <v>0</v>
      </c>
      <c r="J99" s="420">
        <f>IF(ISBLANK('6桁'!J99)=TRUE,"",VLOOKUP(パターン表!J99, 'パターン別掛け率（入力）'!$C$3:$I$302, 6, FALSE))</f>
        <v>100</v>
      </c>
      <c r="K99" s="110" t="str">
        <f>'6桁'!K99</f>
        <v>Y★</v>
      </c>
      <c r="L99" s="420" t="str">
        <f>IF(ISBLANK('6桁'!L99)=TRUE,"",VLOOKUP(パターン表!L99, 'パターン別掛け率（入力）'!$C$3:$I$302, 6, FALSE))</f>
        <v/>
      </c>
      <c r="M99" s="96">
        <f>'6桁'!M99</f>
        <v>0</v>
      </c>
      <c r="N99" s="265"/>
      <c r="O99" s="503"/>
      <c r="P99" s="500" t="s">
        <v>461</v>
      </c>
      <c r="Q99" s="501"/>
      <c r="R99" s="275"/>
      <c r="S99" s="276">
        <v>112</v>
      </c>
      <c r="T99" s="420" t="str">
        <f>IF(ISBLANK('6桁'!T99)=TRUE,"",VLOOKUP(パターン表!T99, 'パターン別掛け率（入力）'!$C$3:$I$302, 6, FALSE))</f>
        <v/>
      </c>
      <c r="U99" s="96">
        <f>'6桁'!U99</f>
        <v>0</v>
      </c>
      <c r="V99" s="420" t="str">
        <f>IF(ISBLANK('6桁'!V99)=TRUE,"",VLOOKUP(パターン表!V99, 'パターン別掛け率（入力）'!$C$3:$I$302, 6, FALSE))</f>
        <v/>
      </c>
      <c r="W99" s="110">
        <f>'6桁'!W99</f>
        <v>0</v>
      </c>
      <c r="X99" s="420">
        <f>IF(ISBLANK('6桁'!X99)=TRUE,"",VLOOKUP(パターン表!X99, 'パターン別掛け率（入力）'!$C$3:$I$302, 6, FALSE))</f>
        <v>100</v>
      </c>
      <c r="Y99" s="126" t="str">
        <f>'6桁'!Y99</f>
        <v>Y★</v>
      </c>
      <c r="Z99" s="108"/>
      <c r="AA99" s="123"/>
      <c r="AB99" s="40"/>
    </row>
    <row r="100" spans="2:28" ht="30" customHeight="1">
      <c r="B100" s="503"/>
      <c r="C100" s="341" t="s">
        <v>462</v>
      </c>
      <c r="D100" s="254"/>
      <c r="E100" s="342">
        <v>106</v>
      </c>
      <c r="F100" s="420" t="str">
        <f>IF(ISBLANK('6桁'!F100)=TRUE,"",VLOOKUP(パターン表!F100, 'パターン別掛け率（入力）'!$C$3:$I$302, 6, FALSE))</f>
        <v/>
      </c>
      <c r="G100" s="96">
        <f>'6桁'!G100</f>
        <v>0</v>
      </c>
      <c r="H100" s="420" t="str">
        <f>IF(ISBLANK('6桁'!H100)=TRUE,"",VLOOKUP(パターン表!H100, 'パターン別掛け率（入力）'!$C$3:$I$302, 6, FALSE))</f>
        <v/>
      </c>
      <c r="I100" s="96">
        <f>'6桁'!I100</f>
        <v>0</v>
      </c>
      <c r="J100" s="420">
        <f>IF(ISBLANK('6桁'!J100)=TRUE,"",VLOOKUP(パターン表!J100, 'パターン別掛け率（入力）'!$C$3:$I$302, 6, FALSE))</f>
        <v>100</v>
      </c>
      <c r="K100" s="110" t="str">
        <f>'6桁'!K100</f>
        <v>Y★</v>
      </c>
      <c r="L100" s="420" t="str">
        <f>IF(ISBLANK('6桁'!L100)=TRUE,"",VLOOKUP(パターン表!L100, 'パターン別掛け率（入力）'!$C$3:$I$302, 6, FALSE))</f>
        <v/>
      </c>
      <c r="M100" s="96">
        <f>'6桁'!M100</f>
        <v>0</v>
      </c>
      <c r="N100" s="265"/>
      <c r="O100" s="503"/>
      <c r="P100" s="500" t="s">
        <v>463</v>
      </c>
      <c r="Q100" s="501"/>
      <c r="R100" s="275">
        <v>110</v>
      </c>
      <c r="S100" s="276">
        <v>114</v>
      </c>
      <c r="T100" s="420" t="str">
        <f>IF(ISBLANK('6桁'!T100)=TRUE,"",VLOOKUP(パターン表!T100, 'パターン別掛け率（入力）'!$C$3:$I$302, 6, FALSE))</f>
        <v/>
      </c>
      <c r="U100" s="96">
        <f>'6桁'!U100</f>
        <v>0</v>
      </c>
      <c r="V100" s="420" t="str">
        <f>IF(ISBLANK('6桁'!V100)=TRUE,"",VLOOKUP(パターン表!V100, 'パターン別掛け率（入力）'!$C$3:$I$302, 6, FALSE))</f>
        <v/>
      </c>
      <c r="W100" s="110">
        <f>'6桁'!W100</f>
        <v>0</v>
      </c>
      <c r="X100" s="420">
        <f>IF(ISBLANK('6桁'!X100)=TRUE,"",VLOOKUP(パターン表!X100, 'パターン別掛け率（入力）'!$C$3:$I$302, 6, FALSE))</f>
        <v>100</v>
      </c>
      <c r="Y100" s="126" t="str">
        <f>'6桁'!Y100</f>
        <v>W★</v>
      </c>
      <c r="Z100" s="108"/>
      <c r="AA100" s="123"/>
      <c r="AB100" s="40"/>
    </row>
    <row r="101" spans="2:28" ht="30" customHeight="1">
      <c r="B101" s="503"/>
      <c r="C101" s="341" t="s">
        <v>464</v>
      </c>
      <c r="D101" s="254"/>
      <c r="E101" s="342">
        <v>106</v>
      </c>
      <c r="F101" s="420" t="str">
        <f>IF(ISBLANK('6桁'!F101)=TRUE,"",VLOOKUP(パターン表!F101, 'パターン別掛け率（入力）'!$C$3:$I$302, 6, FALSE))</f>
        <v/>
      </c>
      <c r="G101" s="96">
        <f>'6桁'!G101</f>
        <v>0</v>
      </c>
      <c r="H101" s="420" t="str">
        <f>IF(ISBLANK('6桁'!H101)=TRUE,"",VLOOKUP(パターン表!H101, 'パターン別掛け率（入力）'!$C$3:$I$302, 6, FALSE))</f>
        <v/>
      </c>
      <c r="I101" s="96">
        <f>'6桁'!I101</f>
        <v>0</v>
      </c>
      <c r="J101" s="420">
        <f>IF(ISBLANK('6桁'!J101)=TRUE,"",VLOOKUP(パターン表!J101, 'パターン別掛け率（入力）'!$C$3:$I$302, 6, FALSE))</f>
        <v>100</v>
      </c>
      <c r="K101" s="110" t="str">
        <f>'6桁'!K101</f>
        <v>Y★</v>
      </c>
      <c r="L101" s="420" t="str">
        <f>IF(ISBLANK('6桁'!L101)=TRUE,"",VLOOKUP(パターン表!L101, 'パターン別掛け率（入力）'!$C$3:$I$302, 6, FALSE))</f>
        <v/>
      </c>
      <c r="M101" s="96">
        <f>'6桁'!M101</f>
        <v>0</v>
      </c>
      <c r="N101" s="265"/>
      <c r="O101" s="503"/>
      <c r="P101" s="500" t="s">
        <v>299</v>
      </c>
      <c r="Q101" s="501"/>
      <c r="R101" s="275">
        <v>105</v>
      </c>
      <c r="S101" s="276">
        <v>109</v>
      </c>
      <c r="T101" s="420">
        <f>IF(ISBLANK('6桁'!T101)=TRUE,"",VLOOKUP(パターン表!T101, 'パターン別掛け率（入力）'!$C$3:$I$302, 6, FALSE))</f>
        <v>100</v>
      </c>
      <c r="U101" s="96" t="str">
        <f>'6桁'!U101</f>
        <v>Y★</v>
      </c>
      <c r="V101" s="420" t="str">
        <f>IF(ISBLANK('6桁'!V101)=TRUE,"",VLOOKUP(パターン表!V101, 'パターン別掛け率（入力）'!$C$3:$I$302, 6, FALSE))</f>
        <v/>
      </c>
      <c r="W101" s="110">
        <f>'6桁'!W101</f>
        <v>0</v>
      </c>
      <c r="X101" s="420" t="str">
        <f>IF(ISBLANK('6桁'!X101)=TRUE,"",VLOOKUP(パターン表!X101, 'パターン別掛け率（入力）'!$C$3:$I$302, 6, FALSE))</f>
        <v/>
      </c>
      <c r="Y101" s="126">
        <f>'6桁'!Y101</f>
        <v>0</v>
      </c>
      <c r="Z101" s="108"/>
      <c r="AA101" s="123"/>
      <c r="AB101" s="40"/>
    </row>
    <row r="102" spans="2:28" ht="30" customHeight="1">
      <c r="B102" s="504"/>
      <c r="C102" s="351" t="s">
        <v>465</v>
      </c>
      <c r="D102" s="257"/>
      <c r="E102" s="354">
        <v>107</v>
      </c>
      <c r="F102" s="421" t="str">
        <f>IF(ISBLANK('6桁'!F102)=TRUE,"",VLOOKUP(パターン表!F102, 'パターン別掛け率（入力）'!$C$3:$I$302, 6, FALSE))</f>
        <v/>
      </c>
      <c r="G102" s="99">
        <f>'6桁'!G102</f>
        <v>0</v>
      </c>
      <c r="H102" s="421" t="str">
        <f>IF(ISBLANK('6桁'!H102)=TRUE,"",VLOOKUP(パターン表!H102, 'パターン別掛け率（入力）'!$C$3:$I$302, 6, FALSE))</f>
        <v/>
      </c>
      <c r="I102" s="99">
        <f>'6桁'!I102</f>
        <v>0</v>
      </c>
      <c r="J102" s="421">
        <f>IF(ISBLANK('6桁'!J102)=TRUE,"",VLOOKUP(パターン表!J102, 'パターン別掛け率（入力）'!$C$3:$I$302, 6, FALSE))</f>
        <v>100</v>
      </c>
      <c r="K102" s="112" t="str">
        <f>'6桁'!K102</f>
        <v>Y★</v>
      </c>
      <c r="L102" s="421" t="str">
        <f>IF(ISBLANK('6桁'!L102)=TRUE,"",VLOOKUP(パターン表!L102, 'パターン別掛け率（入力）'!$C$3:$I$302, 6, FALSE))</f>
        <v/>
      </c>
      <c r="M102" s="99">
        <f>'6桁'!M102</f>
        <v>0</v>
      </c>
      <c r="N102" s="265"/>
      <c r="O102" s="504"/>
      <c r="P102" s="560" t="s">
        <v>466</v>
      </c>
      <c r="Q102" s="561"/>
      <c r="R102" s="277"/>
      <c r="S102" s="278">
        <v>113</v>
      </c>
      <c r="T102" s="421" t="str">
        <f>IF(ISBLANK('6桁'!T102)=TRUE,"",VLOOKUP(パターン表!T102, 'パターン別掛け率（入力）'!$C$3:$I$302, 6, FALSE))</f>
        <v/>
      </c>
      <c r="U102" s="99">
        <f>'6桁'!U102</f>
        <v>0</v>
      </c>
      <c r="V102" s="421" t="str">
        <f>IF(ISBLANK('6桁'!V102)=TRUE,"",VLOOKUP(パターン表!V102, 'パターン別掛け率（入力）'!$C$3:$I$302, 6, FALSE))</f>
        <v/>
      </c>
      <c r="W102" s="112">
        <f>'6桁'!W102</f>
        <v>0</v>
      </c>
      <c r="X102" s="421">
        <f>IF(ISBLANK('6桁'!X102)=TRUE,"",VLOOKUP(パターン表!X102, 'パターン別掛け率（入力）'!$C$3:$I$302, 6, FALSE))</f>
        <v>100</v>
      </c>
      <c r="Y102" s="142" t="str">
        <f>'6桁'!Y102</f>
        <v>Y★</v>
      </c>
      <c r="Z102" s="108"/>
      <c r="AA102" s="123"/>
      <c r="AB102" s="40"/>
    </row>
    <row r="103" spans="2:28" ht="30" customHeight="1">
      <c r="B103" s="543">
        <v>21</v>
      </c>
      <c r="C103" s="401" t="s">
        <v>467</v>
      </c>
      <c r="D103" s="255"/>
      <c r="E103" s="402">
        <v>93</v>
      </c>
      <c r="F103" s="422" t="str">
        <f>IF(ISBLANK('6桁'!F103)=TRUE,"",VLOOKUP(パターン表!F103, 'パターン別掛け率（入力）'!$C$3:$I$302, 6, FALSE))</f>
        <v/>
      </c>
      <c r="G103" s="97">
        <f>'6桁'!G103</f>
        <v>0</v>
      </c>
      <c r="H103" s="422">
        <f>IF(ISBLANK('6桁'!H103)=TRUE,"",VLOOKUP(パターン表!H103, 'パターン別掛け率（入力）'!$C$3:$I$302, 6, FALSE))</f>
        <v>100</v>
      </c>
      <c r="I103" s="97" t="str">
        <f>'6桁'!I103</f>
        <v>Y★</v>
      </c>
      <c r="J103" s="422" t="str">
        <f>IF(ISBLANK('6桁'!J103)=TRUE,"",VLOOKUP(パターン表!J103, 'パターン別掛け率（入力）'!$C$3:$I$302, 6, FALSE))</f>
        <v/>
      </c>
      <c r="K103" s="115">
        <f>'6桁'!K103</f>
        <v>0</v>
      </c>
      <c r="L103" s="422" t="str">
        <f>IF(ISBLANK('6桁'!L103)=TRUE,"",VLOOKUP(パターン表!L103, 'パターン別掛け率（入力）'!$C$3:$I$302, 6, FALSE))</f>
        <v/>
      </c>
      <c r="M103" s="97">
        <f>'6桁'!M103</f>
        <v>0</v>
      </c>
      <c r="N103" s="265"/>
      <c r="O103" s="543">
        <v>19</v>
      </c>
      <c r="P103" s="556" t="s">
        <v>434</v>
      </c>
      <c r="Q103" s="557"/>
      <c r="R103" s="279"/>
      <c r="S103" s="280">
        <v>89</v>
      </c>
      <c r="T103" s="422" t="str">
        <f>IF(ISBLANK('6桁'!T103)=TRUE,"",VLOOKUP(パターン表!T103, 'パターン別掛け率（入力）'!$C$3:$I$302, 6, FALSE))</f>
        <v/>
      </c>
      <c r="U103" s="360">
        <f>'6桁'!U103</f>
        <v>0</v>
      </c>
      <c r="V103" s="422">
        <f>IF(ISBLANK('6桁'!V103)=TRUE,"",VLOOKUP(パターン表!V103, 'パターン別掛け率（入力）'!$C$3:$I$302, 6, FALSE))</f>
        <v>100</v>
      </c>
      <c r="W103" s="116" t="str">
        <f>'6桁'!W103</f>
        <v>Y★</v>
      </c>
      <c r="X103" s="422" t="str">
        <f>IF(ISBLANK('6桁'!X103)=TRUE,"",VLOOKUP(パターン表!X103, 'パターン別掛け率（入力）'!$C$3:$I$302, 6, FALSE))</f>
        <v/>
      </c>
      <c r="Y103" s="133">
        <f>'6桁'!Y103</f>
        <v>0</v>
      </c>
      <c r="Z103" s="108"/>
      <c r="AA103" s="123"/>
      <c r="AB103" s="40"/>
    </row>
    <row r="104" spans="2:28" ht="30" customHeight="1">
      <c r="B104" s="503"/>
      <c r="C104" s="341" t="s">
        <v>468</v>
      </c>
      <c r="D104" s="254"/>
      <c r="E104" s="342">
        <v>100</v>
      </c>
      <c r="F104" s="420">
        <f>IF(ISBLANK('6桁'!F104)=TRUE,"",VLOOKUP(パターン表!F104, 'パターン別掛け率（入力）'!$C$3:$I$302, 6, FALSE))</f>
        <v>100</v>
      </c>
      <c r="G104" s="96" t="str">
        <f>'6桁'!G104</f>
        <v>Y★</v>
      </c>
      <c r="H104" s="420" t="str">
        <f>IF(ISBLANK('6桁'!H104)=TRUE,"",VLOOKUP(パターン表!H104, 'パターン別掛け率（入力）'!$C$3:$I$302, 6, FALSE))</f>
        <v/>
      </c>
      <c r="I104" s="96">
        <f>'6桁'!I104</f>
        <v>0</v>
      </c>
      <c r="J104" s="420" t="str">
        <f>IF(ISBLANK('6桁'!J104)=TRUE,"",VLOOKUP(パターン表!J104, 'パターン別掛け率（入力）'!$C$3:$I$302, 6, FALSE))</f>
        <v/>
      </c>
      <c r="K104" s="110">
        <f>'6桁'!K104</f>
        <v>0</v>
      </c>
      <c r="L104" s="420" t="str">
        <f>IF(ISBLANK('6桁'!L104)=TRUE,"",VLOOKUP(パターン表!L104, 'パターン別掛け率（入力）'!$C$3:$I$302, 6, FALSE))</f>
        <v/>
      </c>
      <c r="M104" s="96">
        <f>'6桁'!M104</f>
        <v>0</v>
      </c>
      <c r="N104" s="265"/>
      <c r="O104" s="503"/>
      <c r="P104" s="500" t="s">
        <v>328</v>
      </c>
      <c r="Q104" s="501"/>
      <c r="R104" s="275"/>
      <c r="S104" s="276">
        <v>91</v>
      </c>
      <c r="T104" s="420">
        <f>IF(ISBLANK('6桁'!T104)=TRUE,"",VLOOKUP(パターン表!T104, 'パターン別掛け率（入力）'!$C$3:$I$302, 6, FALSE))</f>
        <v>100</v>
      </c>
      <c r="U104" s="96" t="str">
        <f>'6桁'!U104</f>
        <v>Y★</v>
      </c>
      <c r="V104" s="420" t="str">
        <f>IF(ISBLANK('6桁'!V104)=TRUE,"",VLOOKUP(パターン表!V104, 'パターン別掛け率（入力）'!$C$3:$I$302, 6, FALSE))</f>
        <v/>
      </c>
      <c r="W104" s="110">
        <f>'6桁'!W104</f>
        <v>0</v>
      </c>
      <c r="X104" s="420" t="str">
        <f>IF(ISBLANK('6桁'!X104)=TRUE,"",VLOOKUP(パターン表!X104, 'パターン別掛け率（入力）'!$C$3:$I$302, 6, FALSE))</f>
        <v/>
      </c>
      <c r="Y104" s="126">
        <f>'6桁'!Y104</f>
        <v>0</v>
      </c>
      <c r="Z104" s="108"/>
      <c r="AA104" s="123"/>
      <c r="AB104" s="40"/>
    </row>
    <row r="105" spans="2:28" ht="30" customHeight="1">
      <c r="B105" s="503"/>
      <c r="C105" s="341" t="s">
        <v>469</v>
      </c>
      <c r="D105" s="254"/>
      <c r="E105" s="342">
        <v>102</v>
      </c>
      <c r="F105" s="420" t="str">
        <f>IF(ISBLANK('6桁'!F105)=TRUE,"",VLOOKUP(パターン表!F105, 'パターン別掛け率（入力）'!$C$3:$I$302, 6, FALSE))</f>
        <v/>
      </c>
      <c r="G105" s="96">
        <f>'6桁'!G105</f>
        <v>0</v>
      </c>
      <c r="H105" s="420">
        <f>IF(ISBLANK('6桁'!H105)=TRUE,"",VLOOKUP(パターン表!H105, 'パターン別掛け率（入力）'!$C$3:$I$302, 6, FALSE))</f>
        <v>100</v>
      </c>
      <c r="I105" s="96" t="str">
        <f>'6桁'!I105</f>
        <v>Y★</v>
      </c>
      <c r="J105" s="420" t="str">
        <f>IF(ISBLANK('6桁'!J105)=TRUE,"",VLOOKUP(パターン表!J105, 'パターン別掛け率（入力）'!$C$3:$I$302, 6, FALSE))</f>
        <v/>
      </c>
      <c r="K105" s="110">
        <f>'6桁'!K105</f>
        <v>0</v>
      </c>
      <c r="L105" s="420" t="str">
        <f>IF(ISBLANK('6桁'!L105)=TRUE,"",VLOOKUP(パターン表!L105, 'パターン別掛け率（入力）'!$C$3:$I$302, 6, FALSE))</f>
        <v/>
      </c>
      <c r="M105" s="96">
        <f>'6桁'!M105</f>
        <v>0</v>
      </c>
      <c r="N105" s="265"/>
      <c r="O105" s="503"/>
      <c r="P105" s="500" t="s">
        <v>127</v>
      </c>
      <c r="Q105" s="501"/>
      <c r="R105" s="275">
        <v>89</v>
      </c>
      <c r="S105" s="276">
        <v>93</v>
      </c>
      <c r="T105" s="420">
        <f>IF(ISBLANK('6桁'!T105)=TRUE,"",VLOOKUP(パターン表!T105, 'パターン別掛け率（入力）'!$C$3:$I$302, 6, FALSE))</f>
        <v>100</v>
      </c>
      <c r="U105" s="96" t="str">
        <f>'6桁'!U105</f>
        <v>Y★</v>
      </c>
      <c r="V105" s="420" t="str">
        <f>IF(ISBLANK('6桁'!V105)=TRUE,"",VLOOKUP(パターン表!V105, 'パターン別掛け率（入力）'!$C$3:$I$302, 6, FALSE))</f>
        <v/>
      </c>
      <c r="W105" s="110">
        <f>'6桁'!W105</f>
        <v>0</v>
      </c>
      <c r="X105" s="420" t="str">
        <f>IF(ISBLANK('6桁'!X105)=TRUE,"",VLOOKUP(パターン表!X105, 'パターン別掛け率（入力）'!$C$3:$I$302, 6, FALSE))</f>
        <v/>
      </c>
      <c r="Y105" s="126">
        <f>'6桁'!Y105</f>
        <v>0</v>
      </c>
      <c r="Z105" s="108"/>
      <c r="AA105" s="123"/>
      <c r="AB105" s="40"/>
    </row>
    <row r="106" spans="2:28" ht="30" customHeight="1">
      <c r="B106" s="503"/>
      <c r="C106" s="341" t="s">
        <v>327</v>
      </c>
      <c r="D106" s="254"/>
      <c r="E106" s="342">
        <v>96</v>
      </c>
      <c r="F106" s="420">
        <f>IF(ISBLANK('6桁'!F106)=TRUE,"",VLOOKUP(パターン表!F106, 'パターン別掛け率（入力）'!$C$3:$I$302, 6, FALSE))</f>
        <v>100</v>
      </c>
      <c r="G106" s="96" t="str">
        <f>'6桁'!G106</f>
        <v>Y★</v>
      </c>
      <c r="H106" s="420" t="str">
        <f>IF(ISBLANK('6桁'!H106)=TRUE,"",VLOOKUP(パターン表!H106, 'パターン別掛け率（入力）'!$C$3:$I$302, 6, FALSE))</f>
        <v/>
      </c>
      <c r="I106" s="96">
        <f>'6桁'!I106</f>
        <v>0</v>
      </c>
      <c r="J106" s="420" t="str">
        <f>IF(ISBLANK('6桁'!J106)=TRUE,"",VLOOKUP(パターン表!J106, 'パターン別掛け率（入力）'!$C$3:$I$302, 6, FALSE))</f>
        <v/>
      </c>
      <c r="K106" s="110">
        <f>'6桁'!K106</f>
        <v>0</v>
      </c>
      <c r="L106" s="420" t="str">
        <f>IF(ISBLANK('6桁'!L106)=TRUE,"",VLOOKUP(パターン表!L106, 'パターン別掛け率（入力）'!$C$3:$I$302, 6, FALSE))</f>
        <v/>
      </c>
      <c r="M106" s="96">
        <f>'6桁'!M106</f>
        <v>0</v>
      </c>
      <c r="N106" s="265"/>
      <c r="O106" s="503"/>
      <c r="P106" s="500" t="s">
        <v>44</v>
      </c>
      <c r="Q106" s="501"/>
      <c r="R106" s="275">
        <v>92</v>
      </c>
      <c r="S106" s="276">
        <v>96</v>
      </c>
      <c r="T106" s="420">
        <f>IF(ISBLANK('6桁'!T106)=TRUE,"",VLOOKUP(パターン表!T106, 'パターン別掛け率（入力）'!$C$3:$I$302, 6, FALSE))</f>
        <v>100</v>
      </c>
      <c r="U106" s="96" t="str">
        <f>'6桁'!U106</f>
        <v>Y★</v>
      </c>
      <c r="V106" s="420" t="str">
        <f>IF(ISBLANK('6桁'!V106)=TRUE,"",VLOOKUP(パターン表!V106, 'パターン別掛け率（入力）'!$C$3:$I$302, 6, FALSE))</f>
        <v/>
      </c>
      <c r="W106" s="110">
        <f>'6桁'!W106</f>
        <v>0</v>
      </c>
      <c r="X106" s="420" t="str">
        <f>IF(ISBLANK('6桁'!X106)=TRUE,"",VLOOKUP(パターン表!X106, 'パターン別掛け率（入力）'!$C$3:$I$302, 6, FALSE))</f>
        <v/>
      </c>
      <c r="Y106" s="126">
        <f>'6桁'!Y106</f>
        <v>0</v>
      </c>
      <c r="Z106" s="108"/>
      <c r="AA106" s="123"/>
      <c r="AB106" s="40"/>
    </row>
    <row r="107" spans="2:28" ht="30" customHeight="1">
      <c r="B107" s="503"/>
      <c r="C107" s="341" t="s">
        <v>436</v>
      </c>
      <c r="D107" s="254"/>
      <c r="E107" s="342">
        <v>101</v>
      </c>
      <c r="F107" s="420" t="str">
        <f>IF(ISBLANK('6桁'!F107)=TRUE,"",VLOOKUP(パターン表!F107, 'パターン別掛け率（入力）'!$C$3:$I$302, 6, FALSE))</f>
        <v/>
      </c>
      <c r="G107" s="96">
        <f>'6桁'!G107</f>
        <v>0</v>
      </c>
      <c r="H107" s="420">
        <f>IF(ISBLANK('6桁'!H107)=TRUE,"",VLOOKUP(パターン表!H107, 'パターン別掛け率（入力）'!$C$3:$I$302, 6, FALSE))</f>
        <v>100</v>
      </c>
      <c r="I107" s="96" t="str">
        <f>'6桁'!I107</f>
        <v>Y★</v>
      </c>
      <c r="J107" s="420" t="str">
        <f>IF(ISBLANK('6桁'!J107)=TRUE,"",VLOOKUP(パターン表!J107, 'パターン別掛け率（入力）'!$C$3:$I$302, 6, FALSE))</f>
        <v/>
      </c>
      <c r="K107" s="110">
        <f>'6桁'!K107</f>
        <v>0</v>
      </c>
      <c r="L107" s="420" t="str">
        <f>IF(ISBLANK('6桁'!L107)=TRUE,"",VLOOKUP(パターン表!L107, 'パターン別掛け率（入力）'!$C$3:$I$302, 6, FALSE))</f>
        <v/>
      </c>
      <c r="M107" s="96">
        <f>'6桁'!M107</f>
        <v>0</v>
      </c>
      <c r="N107" s="265"/>
      <c r="O107" s="503"/>
      <c r="P107" s="500" t="s">
        <v>329</v>
      </c>
      <c r="Q107" s="501"/>
      <c r="R107" s="275">
        <v>94</v>
      </c>
      <c r="S107" s="276">
        <v>98</v>
      </c>
      <c r="T107" s="420">
        <f>IF(ISBLANK('6桁'!T107)=TRUE,"",VLOOKUP(パターン表!T107, 'パターン別掛け率（入力）'!$C$3:$I$302, 6, FALSE))</f>
        <v>100</v>
      </c>
      <c r="U107" s="96" t="str">
        <f>'6桁'!U107</f>
        <v>Y★</v>
      </c>
      <c r="V107" s="420" t="str">
        <f>IF(ISBLANK('6桁'!V107)=TRUE,"",VLOOKUP(パターン表!V107, 'パターン別掛け率（入力）'!$C$3:$I$302, 6, FALSE))</f>
        <v/>
      </c>
      <c r="W107" s="110">
        <f>'6桁'!W107</f>
        <v>0</v>
      </c>
      <c r="X107" s="420" t="str">
        <f>IF(ISBLANK('6桁'!X107)=TRUE,"",VLOOKUP(パターン表!X107, 'パターン別掛け率（入力）'!$C$3:$I$302, 6, FALSE))</f>
        <v/>
      </c>
      <c r="Y107" s="126">
        <f>'6桁'!Y107</f>
        <v>0</v>
      </c>
      <c r="Z107" s="108"/>
      <c r="AA107" s="123"/>
      <c r="AB107" s="40"/>
    </row>
    <row r="108" spans="2:28" ht="30" customHeight="1">
      <c r="B108" s="503"/>
      <c r="C108" s="341" t="s">
        <v>470</v>
      </c>
      <c r="D108" s="254"/>
      <c r="E108" s="342">
        <v>105</v>
      </c>
      <c r="F108" s="420" t="str">
        <f>IF(ISBLANK('6桁'!F108)=TRUE,"",VLOOKUP(パターン表!F108, 'パターン別掛け率（入力）'!$C$3:$I$302, 6, FALSE))</f>
        <v/>
      </c>
      <c r="G108" s="96">
        <f>'6桁'!G108</f>
        <v>0</v>
      </c>
      <c r="H108" s="420" t="str">
        <f>IF(ISBLANK('6桁'!H108)=TRUE,"",VLOOKUP(パターン表!H108, 'パターン別掛け率（入力）'!$C$3:$I$302, 6, FALSE))</f>
        <v/>
      </c>
      <c r="I108" s="96">
        <f>'6桁'!I108</f>
        <v>0</v>
      </c>
      <c r="J108" s="420">
        <f>IF(ISBLANK('6桁'!J108)=TRUE,"",VLOOKUP(パターン表!J108, 'パターン別掛け率（入力）'!$C$3:$I$302, 6, FALSE))</f>
        <v>100</v>
      </c>
      <c r="K108" s="110" t="str">
        <f>'6桁'!K108</f>
        <v>Y★</v>
      </c>
      <c r="L108" s="420" t="str">
        <f>IF(ISBLANK('6桁'!L108)=TRUE,"",VLOOKUP(パターン表!L108, 'パターン別掛け率（入力）'!$C$3:$I$302, 6, FALSE))</f>
        <v/>
      </c>
      <c r="M108" s="96">
        <f>'6桁'!M108</f>
        <v>0</v>
      </c>
      <c r="N108" s="265"/>
      <c r="O108" s="503"/>
      <c r="P108" s="500" t="s">
        <v>330</v>
      </c>
      <c r="Q108" s="501"/>
      <c r="R108" s="275">
        <v>96</v>
      </c>
      <c r="S108" s="276">
        <v>100</v>
      </c>
      <c r="T108" s="420" t="str">
        <f>IF(ISBLANK('6桁'!T108)=TRUE,"",VLOOKUP(パターン表!T108, 'パターン別掛け率（入力）'!$C$3:$I$302, 6, FALSE))</f>
        <v/>
      </c>
      <c r="U108" s="96">
        <f>'6桁'!U108</f>
        <v>0</v>
      </c>
      <c r="V108" s="420">
        <f>IF(ISBLANK('6桁'!V108)=TRUE,"",VLOOKUP(パターン表!V108, 'パターン別掛け率（入力）'!$C$3:$I$302, 6, FALSE))</f>
        <v>100</v>
      </c>
      <c r="W108" s="110" t="str">
        <f>'6桁'!W108</f>
        <v>Y★</v>
      </c>
      <c r="X108" s="420" t="str">
        <f>IF(ISBLANK('6桁'!X108)=TRUE,"",VLOOKUP(パターン表!X108, 'パターン別掛け率（入力）'!$C$3:$I$302, 6, FALSE))</f>
        <v/>
      </c>
      <c r="Y108" s="126">
        <f>'6桁'!Y108</f>
        <v>0</v>
      </c>
      <c r="Z108" s="108"/>
      <c r="AA108" s="123"/>
      <c r="AB108" s="40"/>
    </row>
    <row r="109" spans="2:28" ht="30" customHeight="1">
      <c r="B109" s="503"/>
      <c r="C109" s="341" t="s">
        <v>290</v>
      </c>
      <c r="D109" s="254"/>
      <c r="E109" s="342">
        <v>107</v>
      </c>
      <c r="F109" s="420">
        <f>IF(ISBLANK('6桁'!F109)=TRUE,"",VLOOKUP(パターン表!F109, 'パターン別掛け率（入力）'!$C$3:$I$302, 6, FALSE))</f>
        <v>100</v>
      </c>
      <c r="G109" s="96" t="str">
        <f>'6桁'!G109</f>
        <v>Y★</v>
      </c>
      <c r="H109" s="420" t="str">
        <f>IF(ISBLANK('6桁'!H109)=TRUE,"",VLOOKUP(パターン表!H109, 'パターン別掛け率（入力）'!$C$3:$I$302, 6, FALSE))</f>
        <v/>
      </c>
      <c r="I109" s="96">
        <f>'6桁'!I109</f>
        <v>0</v>
      </c>
      <c r="J109" s="420" t="str">
        <f>IF(ISBLANK('6桁'!J109)=TRUE,"",VLOOKUP(パターン表!J109, 'パターン別掛け率（入力）'!$C$3:$I$302, 6, FALSE))</f>
        <v/>
      </c>
      <c r="K109" s="110">
        <f>'6桁'!K109</f>
        <v>0</v>
      </c>
      <c r="L109" s="420" t="str">
        <f>IF(ISBLANK('6桁'!L109)=TRUE,"",VLOOKUP(パターン表!L109, 'パターン別掛け率（入力）'!$C$3:$I$302, 6, FALSE))</f>
        <v/>
      </c>
      <c r="M109" s="96">
        <f>'6桁'!M109</f>
        <v>0</v>
      </c>
      <c r="N109" s="265"/>
      <c r="O109" s="503"/>
      <c r="P109" s="500" t="s">
        <v>213</v>
      </c>
      <c r="Q109" s="501"/>
      <c r="R109" s="275"/>
      <c r="S109" s="276">
        <v>85</v>
      </c>
      <c r="T109" s="420" t="str">
        <f>IF(ISBLANK('6桁'!T109)=TRUE,"",VLOOKUP(パターン表!T109, 'パターン別掛け率（入力）'!$C$3:$I$302, 6, FALSE))</f>
        <v/>
      </c>
      <c r="U109" s="96">
        <f>'6桁'!U109</f>
        <v>0</v>
      </c>
      <c r="V109" s="420">
        <f>IF(ISBLANK('6桁'!V109)=TRUE,"",VLOOKUP(パターン表!V109, 'パターン別掛け率（入力）'!$C$3:$I$302, 6, FALSE))</f>
        <v>100</v>
      </c>
      <c r="W109" s="110" t="str">
        <f>'6桁'!W109</f>
        <v>Y★</v>
      </c>
      <c r="X109" s="420" t="str">
        <f>IF(ISBLANK('6桁'!X109)=TRUE,"",VLOOKUP(パターン表!X109, 'パターン別掛け率（入力）'!$C$3:$I$302, 6, FALSE))</f>
        <v/>
      </c>
      <c r="Y109" s="126">
        <f>'6桁'!Y109</f>
        <v>0</v>
      </c>
      <c r="Z109" s="108"/>
      <c r="AA109" s="123"/>
      <c r="AB109" s="40"/>
    </row>
    <row r="110" spans="2:28" ht="30" customHeight="1">
      <c r="B110" s="503"/>
      <c r="C110" s="341" t="s">
        <v>471</v>
      </c>
      <c r="D110" s="254"/>
      <c r="E110" s="342">
        <v>105</v>
      </c>
      <c r="F110" s="420">
        <f>IF(ISBLANK('6桁'!F110)=TRUE,"",VLOOKUP(パターン表!F110, 'パターン別掛け率（入力）'!$C$3:$I$302, 6, FALSE))</f>
        <v>100</v>
      </c>
      <c r="G110" s="96" t="str">
        <f>'6桁'!G110</f>
        <v>Y★</v>
      </c>
      <c r="H110" s="420" t="str">
        <f>IF(ISBLANK('6桁'!H110)=TRUE,"",VLOOKUP(パターン表!H110, 'パターン別掛け率（入力）'!$C$3:$I$302, 6, FALSE))</f>
        <v/>
      </c>
      <c r="I110" s="96">
        <f>'6桁'!I110</f>
        <v>0</v>
      </c>
      <c r="J110" s="420" t="str">
        <f>IF(ISBLANK('6桁'!J110)=TRUE,"",VLOOKUP(パターン表!J110, 'パターン別掛け率（入力）'!$C$3:$I$302, 6, FALSE))</f>
        <v/>
      </c>
      <c r="K110" s="110">
        <f>'6桁'!K110</f>
        <v>0</v>
      </c>
      <c r="L110" s="420" t="str">
        <f>IF(ISBLANK('6桁'!L110)=TRUE,"",VLOOKUP(パターン表!L110, 'パターン別掛け率（入力）'!$C$3:$I$302, 6, FALSE))</f>
        <v/>
      </c>
      <c r="M110" s="96">
        <f>'6桁'!M110</f>
        <v>0</v>
      </c>
      <c r="N110" s="265"/>
      <c r="O110" s="503"/>
      <c r="P110" s="500" t="s">
        <v>214</v>
      </c>
      <c r="Q110" s="501"/>
      <c r="R110" s="275">
        <v>84</v>
      </c>
      <c r="S110" s="276">
        <v>88</v>
      </c>
      <c r="T110" s="420">
        <f>IF(ISBLANK('6桁'!T110)=TRUE,"",VLOOKUP(パターン表!T110, 'パターン別掛け率（入力）'!$C$3:$I$302, 6, FALSE))</f>
        <v>100</v>
      </c>
      <c r="U110" s="96" t="str">
        <f>'6桁'!U110</f>
        <v>Y★</v>
      </c>
      <c r="V110" s="420" t="str">
        <f>IF(ISBLANK('6桁'!V110)=TRUE,"",VLOOKUP(パターン表!V110, 'パターン別掛け率（入力）'!$C$3:$I$302, 6, FALSE))</f>
        <v/>
      </c>
      <c r="W110" s="110">
        <f>'6桁'!W110</f>
        <v>0</v>
      </c>
      <c r="X110" s="420" t="str">
        <f>IF(ISBLANK('6桁'!X110)=TRUE,"",VLOOKUP(パターン表!X110, 'パターン別掛け率（入力）'!$C$3:$I$302, 6, FALSE))</f>
        <v/>
      </c>
      <c r="Y110" s="126">
        <f>'6桁'!Y110</f>
        <v>0</v>
      </c>
      <c r="Z110" s="108"/>
      <c r="AA110" s="123"/>
      <c r="AB110" s="40"/>
    </row>
    <row r="111" spans="2:28" ht="30" customHeight="1">
      <c r="B111" s="503"/>
      <c r="C111" s="341" t="s">
        <v>472</v>
      </c>
      <c r="D111" s="254"/>
      <c r="E111" s="342">
        <v>107</v>
      </c>
      <c r="F111" s="420" t="str">
        <f>IF(ISBLANK('6桁'!F111)=TRUE,"",VLOOKUP(パターン表!F111, 'パターン別掛け率（入力）'!$C$3:$I$302, 6, FALSE))</f>
        <v/>
      </c>
      <c r="G111" s="96">
        <f>'6桁'!G111</f>
        <v>0</v>
      </c>
      <c r="H111" s="420" t="str">
        <f>IF(ISBLANK('6桁'!H111)=TRUE,"",VLOOKUP(パターン表!H111, 'パターン別掛け率（入力）'!$C$3:$I$302, 6, FALSE))</f>
        <v/>
      </c>
      <c r="I111" s="96">
        <f>'6桁'!I111</f>
        <v>0</v>
      </c>
      <c r="J111" s="420">
        <f>IF(ISBLANK('6桁'!J111)=TRUE,"",VLOOKUP(パターン表!J111, 'パターン別掛け率（入力）'!$C$3:$I$302, 6, FALSE))</f>
        <v>100</v>
      </c>
      <c r="K111" s="110" t="str">
        <f>'6桁'!K111</f>
        <v>Y★</v>
      </c>
      <c r="L111" s="420" t="str">
        <f>IF(ISBLANK('6桁'!L111)=TRUE,"",VLOOKUP(パターン表!L111, 'パターン別掛け率（入力）'!$C$3:$I$302, 6, FALSE))</f>
        <v/>
      </c>
      <c r="M111" s="96">
        <f>'6桁'!M111</f>
        <v>0</v>
      </c>
      <c r="N111" s="265"/>
      <c r="O111" s="503"/>
      <c r="P111" s="500" t="s">
        <v>215</v>
      </c>
      <c r="Q111" s="501"/>
      <c r="R111" s="275">
        <v>87</v>
      </c>
      <c r="S111" s="276">
        <v>91</v>
      </c>
      <c r="T111" s="420">
        <f>IF(ISBLANK('6桁'!T111)=TRUE,"",VLOOKUP(パターン表!T111, 'パターン別掛け率（入力）'!$C$3:$I$302, 6, FALSE))</f>
        <v>100</v>
      </c>
      <c r="U111" s="96" t="str">
        <f>'6桁'!U111</f>
        <v>Y★</v>
      </c>
      <c r="V111" s="420" t="str">
        <f>IF(ISBLANK('6桁'!V111)=TRUE,"",VLOOKUP(パターン表!V111, 'パターン別掛け率（入力）'!$C$3:$I$302, 6, FALSE))</f>
        <v/>
      </c>
      <c r="W111" s="110">
        <f>'6桁'!W111</f>
        <v>0</v>
      </c>
      <c r="X111" s="420" t="str">
        <f>IF(ISBLANK('6桁'!X111)=TRUE,"",VLOOKUP(パターン表!X111, 'パターン別掛け率（入力）'!$C$3:$I$302, 6, FALSE))</f>
        <v/>
      </c>
      <c r="Y111" s="126">
        <f>'6桁'!Y111</f>
        <v>0</v>
      </c>
      <c r="Z111" s="108"/>
      <c r="AA111" s="123"/>
      <c r="AB111" s="40"/>
    </row>
    <row r="112" spans="2:28" ht="30" customHeight="1">
      <c r="B112" s="503"/>
      <c r="C112" s="341" t="s">
        <v>473</v>
      </c>
      <c r="D112" s="254"/>
      <c r="E112" s="342">
        <v>109</v>
      </c>
      <c r="F112" s="420" t="str">
        <f>IF(ISBLANK('6桁'!F112)=TRUE,"",VLOOKUP(パターン表!F112, 'パターン別掛け率（入力）'!$C$3:$I$302, 6, FALSE))</f>
        <v/>
      </c>
      <c r="G112" s="117">
        <f>'6桁'!G112</f>
        <v>0</v>
      </c>
      <c r="H112" s="420" t="str">
        <f>IF(ISBLANK('6桁'!H112)=TRUE,"",VLOOKUP(パターン表!H112, 'パターン別掛け率（入力）'!$C$3:$I$302, 6, FALSE))</f>
        <v/>
      </c>
      <c r="I112" s="96">
        <f>'6桁'!I112</f>
        <v>0</v>
      </c>
      <c r="J112" s="420">
        <f>IF(ISBLANK('6桁'!J112)=TRUE,"",VLOOKUP(パターン表!J112, 'パターン別掛け率（入力）'!$C$3:$I$302, 6, FALSE))</f>
        <v>100</v>
      </c>
      <c r="K112" s="110" t="str">
        <f>'6桁'!K112</f>
        <v>Y★</v>
      </c>
      <c r="L112" s="420" t="str">
        <f>IF(ISBLANK('6桁'!L112)=TRUE,"",VLOOKUP(パターン表!L112, 'パターン別掛け率（入力）'!$C$3:$I$302, 6, FALSE))</f>
        <v/>
      </c>
      <c r="M112" s="117">
        <f>'6桁'!M112</f>
        <v>0</v>
      </c>
      <c r="N112" s="265"/>
      <c r="O112" s="503"/>
      <c r="P112" s="500" t="s">
        <v>216</v>
      </c>
      <c r="Q112" s="501"/>
      <c r="R112" s="275">
        <v>89</v>
      </c>
      <c r="S112" s="276">
        <v>93</v>
      </c>
      <c r="T112" s="420">
        <f>IF(ISBLANK('6桁'!T112)=TRUE,"",VLOOKUP(パターン表!T112, 'パターン別掛け率（入力）'!$C$3:$I$302, 6, FALSE))</f>
        <v>100</v>
      </c>
      <c r="U112" s="96" t="str">
        <f>'6桁'!U112</f>
        <v>Y★</v>
      </c>
      <c r="V112" s="420" t="str">
        <f>IF(ISBLANK('6桁'!V112)=TRUE,"",VLOOKUP(パターン表!V112, 'パターン別掛け率（入力）'!$C$3:$I$302, 6, FALSE))</f>
        <v/>
      </c>
      <c r="W112" s="110">
        <f>'6桁'!W112</f>
        <v>0</v>
      </c>
      <c r="X112" s="420" t="str">
        <f>IF(ISBLANK('6桁'!X112)=TRUE,"",VLOOKUP(パターン表!X112, 'パターン別掛け率（入力）'!$C$3:$I$302, 6, FALSE))</f>
        <v/>
      </c>
      <c r="Y112" s="126">
        <f>'6桁'!Y112</f>
        <v>0</v>
      </c>
      <c r="Z112" s="108"/>
      <c r="AA112" s="123"/>
      <c r="AB112" s="40"/>
    </row>
    <row r="113" spans="2:28" ht="30" customHeight="1">
      <c r="B113" s="504"/>
      <c r="C113" s="351" t="s">
        <v>475</v>
      </c>
      <c r="D113" s="257"/>
      <c r="E113" s="354">
        <v>113</v>
      </c>
      <c r="F113" s="421" t="str">
        <f>IF(ISBLANK('6桁'!F113)=TRUE,"",VLOOKUP(パターン表!F113, 'パターン別掛け率（入力）'!$C$3:$I$302, 6, FALSE))</f>
        <v/>
      </c>
      <c r="G113" s="99">
        <f>'6桁'!G113</f>
        <v>0</v>
      </c>
      <c r="H113" s="421" t="str">
        <f>IF(ISBLANK('6桁'!H113)=TRUE,"",VLOOKUP(パターン表!H113, 'パターン別掛け率（入力）'!$C$3:$I$302, 6, FALSE))</f>
        <v/>
      </c>
      <c r="I113" s="99">
        <f>'6桁'!I113</f>
        <v>0</v>
      </c>
      <c r="J113" s="421">
        <f>IF(ISBLANK('6桁'!J113)=TRUE,"",VLOOKUP(パターン表!J113, 'パターン別掛け率（入力）'!$C$3:$I$302, 6, FALSE))</f>
        <v>100</v>
      </c>
      <c r="K113" s="112" t="str">
        <f>'6桁'!K113</f>
        <v>Y★</v>
      </c>
      <c r="L113" s="421" t="str">
        <f>IF(ISBLANK('6桁'!L113)=TRUE,"",VLOOKUP(パターン表!L113, 'パターン別掛け率（入力）'!$C$3:$I$302, 6, FALSE))</f>
        <v/>
      </c>
      <c r="M113" s="99">
        <f>'6桁'!M113</f>
        <v>0</v>
      </c>
      <c r="N113" s="265"/>
      <c r="O113" s="503"/>
      <c r="P113" s="500" t="s">
        <v>300</v>
      </c>
      <c r="Q113" s="501"/>
      <c r="R113" s="275">
        <v>92</v>
      </c>
      <c r="S113" s="276">
        <v>96</v>
      </c>
      <c r="T113" s="420">
        <f>IF(ISBLANK('6桁'!T113)=TRUE,"",VLOOKUP(パターン表!T113, 'パターン別掛け率（入力）'!$C$3:$I$302, 6, FALSE))</f>
        <v>100</v>
      </c>
      <c r="U113" s="96" t="str">
        <f>'6桁'!U113</f>
        <v>Y★</v>
      </c>
      <c r="V113" s="420" t="str">
        <f>IF(ISBLANK('6桁'!V113)=TRUE,"",VLOOKUP(パターン表!V113, 'パターン別掛け率（入力）'!$C$3:$I$302, 6, FALSE))</f>
        <v/>
      </c>
      <c r="W113" s="110">
        <f>'6桁'!W113</f>
        <v>0</v>
      </c>
      <c r="X113" s="420" t="str">
        <f>IF(ISBLANK('6桁'!X113)=TRUE,"",VLOOKUP(パターン表!X113, 'パターン別掛け率（入力）'!$C$3:$I$302, 6, FALSE))</f>
        <v/>
      </c>
      <c r="Y113" s="126">
        <f>'6桁'!Y113</f>
        <v>0</v>
      </c>
      <c r="Z113" s="108"/>
      <c r="AA113" s="123"/>
      <c r="AB113" s="40"/>
    </row>
    <row r="114" spans="2:28" ht="30" customHeight="1">
      <c r="B114" s="543">
        <v>20</v>
      </c>
      <c r="C114" s="345" t="s">
        <v>291</v>
      </c>
      <c r="D114" s="318"/>
      <c r="E114" s="361">
        <v>93</v>
      </c>
      <c r="F114" s="423" t="str">
        <f>IF(ISBLANK('6桁'!F114)=TRUE,"",VLOOKUP(パターン表!F114, 'パターン別掛け率（入力）'!$C$3:$I$302, 6, FALSE))</f>
        <v/>
      </c>
      <c r="G114" s="360">
        <f>'6桁'!G114</f>
        <v>0</v>
      </c>
      <c r="H114" s="423">
        <f>IF(ISBLANK('6桁'!H114)=TRUE,"",VLOOKUP(パターン表!H114, 'パターン別掛け率（入力）'!$C$3:$I$302, 6, FALSE))</f>
        <v>100</v>
      </c>
      <c r="I114" s="360" t="str">
        <f>'6桁'!I114</f>
        <v>Y★</v>
      </c>
      <c r="J114" s="423" t="str">
        <f>IF(ISBLANK('6桁'!J114)=TRUE,"",VLOOKUP(パターン表!J114, 'パターン別掛け率（入力）'!$C$3:$I$302, 6, FALSE))</f>
        <v/>
      </c>
      <c r="K114" s="116">
        <f>'6桁'!K114</f>
        <v>0</v>
      </c>
      <c r="L114" s="423" t="str">
        <f>IF(ISBLANK('6桁'!L114)=TRUE,"",VLOOKUP(パターン表!L114, 'パターン別掛け率（入力）'!$C$3:$I$302, 6, FALSE))</f>
        <v/>
      </c>
      <c r="M114" s="360">
        <f>'6桁'!M114</f>
        <v>0</v>
      </c>
      <c r="N114" s="265"/>
      <c r="O114" s="503"/>
      <c r="P114" s="500" t="s">
        <v>301</v>
      </c>
      <c r="Q114" s="501"/>
      <c r="R114" s="275">
        <v>94</v>
      </c>
      <c r="S114" s="276">
        <v>98</v>
      </c>
      <c r="T114" s="420">
        <f>IF(ISBLANK('6桁'!T114)=TRUE,"",VLOOKUP(パターン表!T114, 'パターン別掛け率（入力）'!$C$3:$I$302, 6, FALSE))</f>
        <v>100</v>
      </c>
      <c r="U114" s="96" t="str">
        <f>'6桁'!U114</f>
        <v>Y★</v>
      </c>
      <c r="V114" s="420" t="str">
        <f>IF(ISBLANK('6桁'!V114)=TRUE,"",VLOOKUP(パターン表!V114, 'パターン別掛け率（入力）'!$C$3:$I$302, 6, FALSE))</f>
        <v/>
      </c>
      <c r="W114" s="110">
        <f>'6桁'!W114</f>
        <v>0</v>
      </c>
      <c r="X114" s="420" t="str">
        <f>IF(ISBLANK('6桁'!X114)=TRUE,"",VLOOKUP(パターン表!X114, 'パターン別掛け率（入力）'!$C$3:$I$302, 6, FALSE))</f>
        <v/>
      </c>
      <c r="Y114" s="126">
        <f>'6桁'!Y114</f>
        <v>0</v>
      </c>
      <c r="Z114" s="108"/>
      <c r="AA114" s="123"/>
      <c r="AB114" s="40"/>
    </row>
    <row r="115" spans="2:28" ht="30" customHeight="1">
      <c r="B115" s="503"/>
      <c r="C115" s="341" t="s">
        <v>476</v>
      </c>
      <c r="D115" s="254"/>
      <c r="E115" s="342">
        <v>95</v>
      </c>
      <c r="F115" s="420" t="str">
        <f>IF(ISBLANK('6桁'!F115)=TRUE,"",VLOOKUP(パターン表!F115, 'パターン別掛け率（入力）'!$C$3:$I$302, 6, FALSE))</f>
        <v/>
      </c>
      <c r="G115" s="96">
        <f>'6桁'!G115</f>
        <v>0</v>
      </c>
      <c r="H115" s="420">
        <f>IF(ISBLANK('6桁'!H115)=TRUE,"",VLOOKUP(パターン表!H115, 'パターン別掛け率（入力）'!$C$3:$I$302, 6, FALSE))</f>
        <v>100</v>
      </c>
      <c r="I115" s="96" t="str">
        <f>'6桁'!I115</f>
        <v>Y★</v>
      </c>
      <c r="J115" s="420" t="str">
        <f>IF(ISBLANK('6桁'!J115)=TRUE,"",VLOOKUP(パターン表!J115, 'パターン別掛け率（入力）'!$C$3:$I$302, 6, FALSE))</f>
        <v/>
      </c>
      <c r="K115" s="110">
        <f>'6桁'!K115</f>
        <v>0</v>
      </c>
      <c r="L115" s="420" t="str">
        <f>IF(ISBLANK('6桁'!L115)=TRUE,"",VLOOKUP(パターン表!L115, 'パターン別掛け率（入力）'!$C$3:$I$302, 6, FALSE))</f>
        <v/>
      </c>
      <c r="M115" s="96">
        <f>'6桁'!M115</f>
        <v>0</v>
      </c>
      <c r="N115" s="265"/>
      <c r="O115" s="503"/>
      <c r="P115" s="500" t="s">
        <v>217</v>
      </c>
      <c r="Q115" s="501"/>
      <c r="R115" s="281">
        <v>96</v>
      </c>
      <c r="S115" s="276">
        <v>100</v>
      </c>
      <c r="T115" s="423">
        <f>IF(ISBLANK('6桁'!T115)=TRUE,"",VLOOKUP(パターン表!T115, 'パターン別掛け率（入力）'!$C$3:$I$302, 6, FALSE))</f>
        <v>100</v>
      </c>
      <c r="U115" s="96" t="str">
        <f>'6桁'!U115</f>
        <v>Y★</v>
      </c>
      <c r="V115" s="423" t="str">
        <f>IF(ISBLANK('6桁'!V115)=TRUE,"",VLOOKUP(パターン表!V115, 'パターン別掛け率（入力）'!$C$3:$I$302, 6, FALSE))</f>
        <v/>
      </c>
      <c r="W115" s="110">
        <f>'6桁'!W115</f>
        <v>0</v>
      </c>
      <c r="X115" s="423" t="str">
        <f>IF(ISBLANK('6桁'!X115)=TRUE,"",VLOOKUP(パターン表!X115, 'パターン別掛け率（入力）'!$C$3:$I$302, 6, FALSE))</f>
        <v/>
      </c>
      <c r="Y115" s="126">
        <f>'6桁'!Y115</f>
        <v>0</v>
      </c>
      <c r="Z115" s="108"/>
      <c r="AA115" s="123"/>
      <c r="AB115" s="40"/>
    </row>
    <row r="116" spans="2:28" ht="30" customHeight="1">
      <c r="B116" s="503"/>
      <c r="C116" s="341" t="s">
        <v>73</v>
      </c>
      <c r="D116" s="254"/>
      <c r="E116" s="342">
        <v>88</v>
      </c>
      <c r="F116" s="420" t="str">
        <f>IF(ISBLANK('6桁'!F116)=TRUE,"",VLOOKUP(パターン表!F116, 'パターン別掛け率（入力）'!$C$3:$I$302, 6, FALSE))</f>
        <v/>
      </c>
      <c r="G116" s="96">
        <f>'6桁'!G116</f>
        <v>0</v>
      </c>
      <c r="H116" s="420">
        <f>IF(ISBLANK('6桁'!H116)=TRUE,"",VLOOKUP(パターン表!H116, 'パターン別掛け率（入力）'!$C$3:$I$302, 6, FALSE))</f>
        <v>100</v>
      </c>
      <c r="I116" s="96" t="str">
        <f>'6桁'!I116</f>
        <v>Y★</v>
      </c>
      <c r="J116" s="420" t="str">
        <f>IF(ISBLANK('6桁'!J116)=TRUE,"",VLOOKUP(パターン表!J116, 'パターン別掛け率（入力）'!$C$3:$I$302, 6, FALSE))</f>
        <v/>
      </c>
      <c r="K116" s="110">
        <f>'6桁'!K116</f>
        <v>0</v>
      </c>
      <c r="L116" s="420" t="str">
        <f>IF(ISBLANK('6桁'!L116)=TRUE,"",VLOOKUP(パターン表!L116, 'パターン別掛け率（入力）'!$C$3:$I$302, 6, FALSE))</f>
        <v/>
      </c>
      <c r="M116" s="96">
        <f>'6桁'!M116</f>
        <v>0</v>
      </c>
      <c r="N116" s="265"/>
      <c r="O116" s="503"/>
      <c r="P116" s="500" t="s">
        <v>477</v>
      </c>
      <c r="Q116" s="501"/>
      <c r="R116" s="275"/>
      <c r="S116" s="276">
        <v>103</v>
      </c>
      <c r="T116" s="420" t="str">
        <f>IF(ISBLANK('6桁'!T116)=TRUE,"",VLOOKUP(パターン表!T116, 'パターン別掛け率（入力）'!$C$3:$I$302, 6, FALSE))</f>
        <v/>
      </c>
      <c r="U116" s="96">
        <f>'6桁'!U116</f>
        <v>0</v>
      </c>
      <c r="V116" s="420">
        <f>IF(ISBLANK('6桁'!V116)=TRUE,"",VLOOKUP(パターン表!V116, 'パターン別掛け率（入力）'!$C$3:$I$302, 6, FALSE))</f>
        <v>100</v>
      </c>
      <c r="W116" s="110" t="str">
        <f>'6桁'!W116</f>
        <v>Y★</v>
      </c>
      <c r="X116" s="420" t="str">
        <f>IF(ISBLANK('6桁'!X116)=TRUE,"",VLOOKUP(パターン表!X116, 'パターン別掛け率（入力）'!$C$3:$I$302, 6, FALSE))</f>
        <v/>
      </c>
      <c r="Y116" s="126">
        <f>'6桁'!Y116</f>
        <v>0</v>
      </c>
      <c r="Z116" s="108"/>
      <c r="AA116" s="123"/>
      <c r="AB116" s="40"/>
    </row>
    <row r="117" spans="2:28" ht="30" customHeight="1">
      <c r="B117" s="503"/>
      <c r="C117" s="341" t="s">
        <v>74</v>
      </c>
      <c r="D117" s="254">
        <v>86</v>
      </c>
      <c r="E117" s="342">
        <v>90</v>
      </c>
      <c r="F117" s="420">
        <f>IF(ISBLANK('6桁'!F117)=TRUE,"",VLOOKUP(パターン表!F117, 'パターン別掛け率（入力）'!$C$3:$I$302, 6, FALSE))</f>
        <v>100</v>
      </c>
      <c r="G117" s="96" t="str">
        <f>'6桁'!G117</f>
        <v>Y★</v>
      </c>
      <c r="H117" s="420" t="str">
        <f>IF(ISBLANK('6桁'!H117)=TRUE,"",VLOOKUP(パターン表!H117, 'パターン別掛け率（入力）'!$C$3:$I$302, 6, FALSE))</f>
        <v/>
      </c>
      <c r="I117" s="96">
        <f>'6桁'!I117</f>
        <v>0</v>
      </c>
      <c r="J117" s="420" t="str">
        <f>IF(ISBLANK('6桁'!J117)=TRUE,"",VLOOKUP(パターン表!J117, 'パターン別掛け率（入力）'!$C$3:$I$302, 6, FALSE))</f>
        <v/>
      </c>
      <c r="K117" s="110">
        <f>'6桁'!K117</f>
        <v>0</v>
      </c>
      <c r="L117" s="420" t="str">
        <f>IF(ISBLANK('6桁'!L117)=TRUE,"",VLOOKUP(パターン表!L117, 'パターン別掛け率（入力）'!$C$3:$I$302, 6, FALSE))</f>
        <v/>
      </c>
      <c r="M117" s="96">
        <f>'6桁'!M117</f>
        <v>0</v>
      </c>
      <c r="N117" s="265"/>
      <c r="O117" s="503"/>
      <c r="P117" s="500" t="s">
        <v>478</v>
      </c>
      <c r="Q117" s="501"/>
      <c r="R117" s="275"/>
      <c r="S117" s="276">
        <v>104</v>
      </c>
      <c r="T117" s="420" t="str">
        <f>IF(ISBLANK('6桁'!T117)=TRUE,"",VLOOKUP(パターン表!T117, 'パターン別掛け率（入力）'!$C$3:$I$302, 6, FALSE))</f>
        <v/>
      </c>
      <c r="U117" s="96">
        <f>'6桁'!U117</f>
        <v>0</v>
      </c>
      <c r="V117" s="420">
        <f>IF(ISBLANK('6桁'!V117)=TRUE,"",VLOOKUP(パターン表!V117, 'パターン別掛け率（入力）'!$C$3:$I$302, 6, FALSE))</f>
        <v>100</v>
      </c>
      <c r="W117" s="110" t="str">
        <f>'6桁'!W117</f>
        <v>Y★</v>
      </c>
      <c r="X117" s="420" t="str">
        <f>IF(ISBLANK('6桁'!X117)=TRUE,"",VLOOKUP(パターン表!X117, 'パターン別掛け率（入力）'!$C$3:$I$302, 6, FALSE))</f>
        <v/>
      </c>
      <c r="Y117" s="126">
        <f>'6桁'!Y117</f>
        <v>0</v>
      </c>
      <c r="Z117" s="108"/>
      <c r="AA117" s="123"/>
      <c r="AB117" s="40"/>
    </row>
    <row r="118" spans="2:28" ht="30" customHeight="1">
      <c r="B118" s="503"/>
      <c r="C118" s="341" t="s">
        <v>292</v>
      </c>
      <c r="D118" s="254">
        <v>88</v>
      </c>
      <c r="E118" s="342">
        <v>92</v>
      </c>
      <c r="F118" s="420">
        <f>IF(ISBLANK('6桁'!F118)=TRUE,"",VLOOKUP(パターン表!F118, 'パターン別掛け率（入力）'!$C$3:$I$302, 6, FALSE))</f>
        <v>100</v>
      </c>
      <c r="G118" s="96" t="str">
        <f>'6桁'!G118</f>
        <v>Y★</v>
      </c>
      <c r="H118" s="420" t="str">
        <f>IF(ISBLANK('6桁'!H118)=TRUE,"",VLOOKUP(パターン表!H118, 'パターン別掛け率（入力）'!$C$3:$I$302, 6, FALSE))</f>
        <v/>
      </c>
      <c r="I118" s="96">
        <f>'6桁'!I118</f>
        <v>0</v>
      </c>
      <c r="J118" s="420" t="str">
        <f>IF(ISBLANK('6桁'!J118)=TRUE,"",VLOOKUP(パターン表!J118, 'パターン別掛け率（入力）'!$C$3:$I$302, 6, FALSE))</f>
        <v/>
      </c>
      <c r="K118" s="110">
        <f>'6桁'!K118</f>
        <v>0</v>
      </c>
      <c r="L118" s="420" t="str">
        <f>IF(ISBLANK('6桁'!L118)=TRUE,"",VLOOKUP(パターン表!L118, 'パターン別掛け率（入力）'!$C$3:$I$302, 6, FALSE))</f>
        <v/>
      </c>
      <c r="M118" s="96">
        <f>'6桁'!M118</f>
        <v>0</v>
      </c>
      <c r="N118" s="265"/>
      <c r="O118" s="503"/>
      <c r="P118" s="500" t="s">
        <v>218</v>
      </c>
      <c r="Q118" s="501"/>
      <c r="R118" s="275">
        <v>89</v>
      </c>
      <c r="S118" s="276">
        <v>93</v>
      </c>
      <c r="T118" s="420">
        <f>IF(ISBLANK('6桁'!T118)=TRUE,"",VLOOKUP(パターン表!T118, 'パターン別掛け率（入力）'!$C$3:$I$302, 6, FALSE))</f>
        <v>100</v>
      </c>
      <c r="U118" s="96" t="str">
        <f>'6桁'!U118</f>
        <v>Y★</v>
      </c>
      <c r="V118" s="420" t="str">
        <f>IF(ISBLANK('6桁'!V118)=TRUE,"",VLOOKUP(パターン表!V118, 'パターン別掛け率（入力）'!$C$3:$I$302, 6, FALSE))</f>
        <v/>
      </c>
      <c r="W118" s="110">
        <f>'6桁'!W118</f>
        <v>0</v>
      </c>
      <c r="X118" s="420" t="str">
        <f>IF(ISBLANK('6桁'!X118)=TRUE,"",VLOOKUP(パターン表!X118, 'パターン別掛け率（入力）'!$C$3:$I$302, 6, FALSE))</f>
        <v/>
      </c>
      <c r="Y118" s="126">
        <f>'6桁'!Y118</f>
        <v>0</v>
      </c>
      <c r="Z118" s="108"/>
      <c r="AA118" s="123"/>
      <c r="AB118" s="40"/>
    </row>
    <row r="119" spans="2:28" ht="30" customHeight="1">
      <c r="B119" s="503"/>
      <c r="C119" s="341" t="s">
        <v>479</v>
      </c>
      <c r="D119" s="254"/>
      <c r="E119" s="342">
        <v>94</v>
      </c>
      <c r="F119" s="420">
        <f>IF(ISBLANK('6桁'!F119)=TRUE,"",VLOOKUP(パターン表!F119, 'パターン別掛け率（入力）'!$C$3:$I$302, 6, FALSE))</f>
        <v>100</v>
      </c>
      <c r="G119" s="96" t="str">
        <f>'6桁'!G119</f>
        <v>Y★</v>
      </c>
      <c r="H119" s="420" t="str">
        <f>IF(ISBLANK('6桁'!H119)=TRUE,"",VLOOKUP(パターン表!H119, 'パターン別掛け率（入力）'!$C$3:$I$302, 6, FALSE))</f>
        <v/>
      </c>
      <c r="I119" s="96">
        <f>'6桁'!I119</f>
        <v>0</v>
      </c>
      <c r="J119" s="420" t="str">
        <f>IF(ISBLANK('6桁'!J119)=TRUE,"",VLOOKUP(パターン表!J119, 'パターン別掛け率（入力）'!$C$3:$I$302, 6, FALSE))</f>
        <v/>
      </c>
      <c r="K119" s="110">
        <f>'6桁'!K119</f>
        <v>0</v>
      </c>
      <c r="L119" s="420" t="str">
        <f>IF(ISBLANK('6桁'!L119)=TRUE,"",VLOOKUP(パターン表!L119, 'パターン別掛け率（入力）'!$C$3:$I$302, 6, FALSE))</f>
        <v/>
      </c>
      <c r="M119" s="96">
        <f>'6桁'!M119</f>
        <v>0</v>
      </c>
      <c r="N119" s="265"/>
      <c r="O119" s="503"/>
      <c r="P119" s="500" t="s">
        <v>302</v>
      </c>
      <c r="Q119" s="501"/>
      <c r="R119" s="275"/>
      <c r="S119" s="276">
        <v>96</v>
      </c>
      <c r="T119" s="420">
        <f>IF(ISBLANK('6桁'!T119)=TRUE,"",VLOOKUP(パターン表!T119, 'パターン別掛け率（入力）'!$C$3:$I$302, 6, FALSE))</f>
        <v>100</v>
      </c>
      <c r="U119" s="96" t="str">
        <f>'6桁'!U119</f>
        <v>Y★</v>
      </c>
      <c r="V119" s="420" t="str">
        <f>IF(ISBLANK('6桁'!V119)=TRUE,"",VLOOKUP(パターン表!V119, 'パターン別掛け率（入力）'!$C$3:$I$302, 6, FALSE))</f>
        <v/>
      </c>
      <c r="W119" s="110">
        <f>'6桁'!W119</f>
        <v>0</v>
      </c>
      <c r="X119" s="420" t="str">
        <f>IF(ISBLANK('6桁'!X119)=TRUE,"",VLOOKUP(パターン表!X119, 'パターン別掛け率（入力）'!$C$3:$I$302, 6, FALSE))</f>
        <v/>
      </c>
      <c r="Y119" s="126">
        <f>'6桁'!Y119</f>
        <v>0</v>
      </c>
      <c r="Z119" s="108"/>
      <c r="AA119" s="123"/>
      <c r="AB119" s="40"/>
    </row>
    <row r="120" spans="2:28" ht="30" customHeight="1">
      <c r="B120" s="503"/>
      <c r="C120" s="341" t="s">
        <v>75</v>
      </c>
      <c r="D120" s="254">
        <v>93</v>
      </c>
      <c r="E120" s="342">
        <v>97</v>
      </c>
      <c r="F120" s="420">
        <f>IF(ISBLANK('6桁'!F120)=TRUE,"",VLOOKUP(パターン表!F120, 'パターン別掛け率（入力）'!$C$3:$I$302, 6, FALSE))</f>
        <v>100</v>
      </c>
      <c r="G120" s="96" t="str">
        <f>'6桁'!G120</f>
        <v>Y★</v>
      </c>
      <c r="H120" s="420" t="str">
        <f>IF(ISBLANK('6桁'!H120)=TRUE,"",VLOOKUP(パターン表!H120, 'パターン別掛け率（入力）'!$C$3:$I$302, 6, FALSE))</f>
        <v/>
      </c>
      <c r="I120" s="96">
        <f>'6桁'!I120</f>
        <v>0</v>
      </c>
      <c r="J120" s="420" t="str">
        <f>IF(ISBLANK('6桁'!J120)=TRUE,"",VLOOKUP(パターン表!J120, 'パターン別掛け率（入力）'!$C$3:$I$302, 6, FALSE))</f>
        <v/>
      </c>
      <c r="K120" s="110">
        <f>'6桁'!K120</f>
        <v>0</v>
      </c>
      <c r="L120" s="420" t="str">
        <f>IF(ISBLANK('6桁'!L120)=TRUE,"",VLOOKUP(パターン表!L120, 'パターン別掛け率（入力）'!$C$3:$I$302, 6, FALSE))</f>
        <v/>
      </c>
      <c r="M120" s="96">
        <f>'6桁'!M120</f>
        <v>0</v>
      </c>
      <c r="N120" s="265"/>
      <c r="O120" s="503"/>
      <c r="P120" s="500" t="s">
        <v>203</v>
      </c>
      <c r="Q120" s="501"/>
      <c r="R120" s="275">
        <v>94</v>
      </c>
      <c r="S120" s="276">
        <v>98</v>
      </c>
      <c r="T120" s="420">
        <f>IF(ISBLANK('6桁'!T120)=TRUE,"",VLOOKUP(パターン表!T120, 'パターン別掛け率（入力）'!$C$3:$I$302, 6, FALSE))</f>
        <v>100</v>
      </c>
      <c r="U120" s="96" t="str">
        <f>'6桁'!U120</f>
        <v>Y★</v>
      </c>
      <c r="V120" s="420" t="str">
        <f>IF(ISBLANK('6桁'!V120)=TRUE,"",VLOOKUP(パターン表!V120, 'パターン別掛け率（入力）'!$C$3:$I$302, 6, FALSE))</f>
        <v/>
      </c>
      <c r="W120" s="110">
        <f>'6桁'!W120</f>
        <v>0</v>
      </c>
      <c r="X120" s="420" t="str">
        <f>IF(ISBLANK('6桁'!X120)=TRUE,"",VLOOKUP(パターン表!X120, 'パターン別掛け率（入力）'!$C$3:$I$302, 6, FALSE))</f>
        <v/>
      </c>
      <c r="Y120" s="126">
        <f>'6桁'!Y120</f>
        <v>0</v>
      </c>
      <c r="Z120" s="108"/>
      <c r="AA120" s="123"/>
      <c r="AB120" s="40"/>
    </row>
    <row r="121" spans="2:28" ht="30" customHeight="1">
      <c r="B121" s="503"/>
      <c r="C121" s="341" t="s">
        <v>293</v>
      </c>
      <c r="D121" s="254">
        <v>95</v>
      </c>
      <c r="E121" s="342">
        <v>99</v>
      </c>
      <c r="F121" s="420">
        <f>IF(ISBLANK('6桁'!F121)=TRUE,"",VLOOKUP(パターン表!F121, 'パターン別掛け率（入力）'!$C$3:$I$302, 6, FALSE))</f>
        <v>100</v>
      </c>
      <c r="G121" s="96" t="str">
        <f>'6桁'!G121</f>
        <v>Y★</v>
      </c>
      <c r="H121" s="420" t="str">
        <f>IF(ISBLANK('6桁'!H121)=TRUE,"",VLOOKUP(パターン表!H121, 'パターン別掛け率（入力）'!$C$3:$I$302, 6, FALSE))</f>
        <v/>
      </c>
      <c r="I121" s="96">
        <f>'6桁'!I121</f>
        <v>0</v>
      </c>
      <c r="J121" s="420" t="str">
        <f>IF(ISBLANK('6桁'!J121)=TRUE,"",VLOOKUP(パターン表!J121, 'パターン別掛け率（入力）'!$C$3:$I$302, 6, FALSE))</f>
        <v/>
      </c>
      <c r="K121" s="110">
        <f>'6桁'!K121</f>
        <v>0</v>
      </c>
      <c r="L121" s="420" t="str">
        <f>IF(ISBLANK('6桁'!L121)=TRUE,"",VLOOKUP(パターン表!L121, 'パターン別掛け率（入力）'!$C$3:$I$302, 6, FALSE))</f>
        <v/>
      </c>
      <c r="M121" s="96">
        <f>'6桁'!M121</f>
        <v>0</v>
      </c>
      <c r="N121" s="265"/>
      <c r="O121" s="503"/>
      <c r="P121" s="500" t="s">
        <v>303</v>
      </c>
      <c r="Q121" s="501"/>
      <c r="R121" s="275">
        <v>96</v>
      </c>
      <c r="S121" s="276">
        <v>100</v>
      </c>
      <c r="T121" s="420">
        <f>IF(ISBLANK('6桁'!T121)=TRUE,"",VLOOKUP(パターン表!T121, 'パターン別掛け率（入力）'!$C$3:$I$302, 6, FALSE))</f>
        <v>100</v>
      </c>
      <c r="U121" s="96" t="str">
        <f>'6桁'!U121</f>
        <v>Y★</v>
      </c>
      <c r="V121" s="420" t="str">
        <f>IF(ISBLANK('6桁'!V121)=TRUE,"",VLOOKUP(パターン表!V121, 'パターン別掛け率（入力）'!$C$3:$I$302, 6, FALSE))</f>
        <v/>
      </c>
      <c r="W121" s="110">
        <f>'6桁'!W121</f>
        <v>0</v>
      </c>
      <c r="X121" s="420" t="str">
        <f>IF(ISBLANK('6桁'!X121)=TRUE,"",VLOOKUP(パターン表!X121, 'パターン別掛け率（入力）'!$C$3:$I$302, 6, FALSE))</f>
        <v/>
      </c>
      <c r="Y121" s="126">
        <f>'6桁'!Y121</f>
        <v>0</v>
      </c>
      <c r="Z121" s="108"/>
      <c r="AA121" s="123"/>
      <c r="AB121" s="40"/>
    </row>
    <row r="122" spans="2:28" ht="30" customHeight="1">
      <c r="B122" s="503"/>
      <c r="C122" s="341" t="s">
        <v>481</v>
      </c>
      <c r="D122" s="254">
        <v>97</v>
      </c>
      <c r="E122" s="342">
        <v>101</v>
      </c>
      <c r="F122" s="420" t="str">
        <f>IF(ISBLANK('6桁'!F122)=TRUE,"",VLOOKUP(パターン表!F122, 'パターン別掛け率（入力）'!$C$3:$I$302, 6, FALSE))</f>
        <v/>
      </c>
      <c r="G122" s="96">
        <f>'6桁'!G122</f>
        <v>0</v>
      </c>
      <c r="H122" s="420">
        <f>IF(ISBLANK('6桁'!H122)=TRUE,"",VLOOKUP(パターン表!H122, 'パターン別掛け率（入力）'!$C$3:$I$302, 6, FALSE))</f>
        <v>100</v>
      </c>
      <c r="I122" s="96" t="str">
        <f>'6桁'!I122</f>
        <v>Y★</v>
      </c>
      <c r="J122" s="420" t="str">
        <f>IF(ISBLANK('6桁'!J122)=TRUE,"",VLOOKUP(パターン表!J122, 'パターン別掛け率（入力）'!$C$3:$I$302, 6, FALSE))</f>
        <v/>
      </c>
      <c r="K122" s="110">
        <f>'6桁'!K122</f>
        <v>0</v>
      </c>
      <c r="L122" s="420" t="str">
        <f>IF(ISBLANK('6桁'!L122)=TRUE,"",VLOOKUP(パターン表!L122, 'パターン別掛け率（入力）'!$C$3:$I$302, 6, FALSE))</f>
        <v/>
      </c>
      <c r="M122" s="96">
        <f>'6桁'!M122</f>
        <v>0</v>
      </c>
      <c r="N122" s="265"/>
      <c r="O122" s="503"/>
      <c r="P122" s="500" t="s">
        <v>480</v>
      </c>
      <c r="Q122" s="501"/>
      <c r="R122" s="275"/>
      <c r="S122" s="276">
        <v>102</v>
      </c>
      <c r="T122" s="420" t="str">
        <f>IF(ISBLANK('6桁'!T122)=TRUE,"",VLOOKUP(パターン表!T122, 'パターン別掛け率（入力）'!$C$3:$I$302, 6, FALSE))</f>
        <v/>
      </c>
      <c r="U122" s="96">
        <f>'6桁'!U122</f>
        <v>0</v>
      </c>
      <c r="V122" s="420">
        <f>IF(ISBLANK('6桁'!V122)=TRUE,"",VLOOKUP(パターン表!V122, 'パターン別掛け率（入力）'!$C$3:$I$302, 6, FALSE))</f>
        <v>100</v>
      </c>
      <c r="W122" s="110" t="str">
        <f>'6桁'!W122</f>
        <v>Y★</v>
      </c>
      <c r="X122" s="420" t="str">
        <f>IF(ISBLANK('6桁'!X122)=TRUE,"",VLOOKUP(パターン表!X122, 'パターン別掛け率（入力）'!$C$3:$I$302, 6, FALSE))</f>
        <v/>
      </c>
      <c r="Y122" s="126">
        <f>'6桁'!Y122</f>
        <v>0</v>
      </c>
      <c r="Z122" s="108"/>
      <c r="AA122" s="123"/>
      <c r="AB122" s="40"/>
    </row>
    <row r="123" spans="2:28" ht="30" customHeight="1">
      <c r="B123" s="503"/>
      <c r="C123" s="341" t="s">
        <v>482</v>
      </c>
      <c r="D123" s="254"/>
      <c r="E123" s="342">
        <v>90</v>
      </c>
      <c r="F123" s="420">
        <f>IF(ISBLANK('6桁'!F123)=TRUE,"",VLOOKUP(パターン表!F123, 'パターン別掛け率（入力）'!$C$3:$I$302, 6, FALSE))</f>
        <v>100</v>
      </c>
      <c r="G123" s="96" t="str">
        <f>'6桁'!G123</f>
        <v>Y★</v>
      </c>
      <c r="H123" s="420" t="str">
        <f>IF(ISBLANK('6桁'!H123)=TRUE,"",VLOOKUP(パターン表!H123, 'パターン別掛け率（入力）'!$C$3:$I$302, 6, FALSE))</f>
        <v/>
      </c>
      <c r="I123" s="96">
        <f>'6桁'!I123</f>
        <v>0</v>
      </c>
      <c r="J123" s="420" t="str">
        <f>IF(ISBLANK('6桁'!J123)=TRUE,"",VLOOKUP(パターン表!J123, 'パターン別掛け率（入力）'!$C$3:$I$302, 6, FALSE))</f>
        <v/>
      </c>
      <c r="K123" s="110">
        <f>'6桁'!K123</f>
        <v>0</v>
      </c>
      <c r="L123" s="420" t="str">
        <f>IF(ISBLANK('6桁'!L123)=TRUE,"",VLOOKUP(パターン表!L123, 'パターン別掛け率（入力）'!$C$3:$I$302, 6, FALSE))</f>
        <v/>
      </c>
      <c r="M123" s="96">
        <f>'6桁'!M123</f>
        <v>0</v>
      </c>
      <c r="N123" s="265"/>
      <c r="O123" s="503"/>
      <c r="P123" s="500" t="s">
        <v>304</v>
      </c>
      <c r="Q123" s="501"/>
      <c r="R123" s="275">
        <v>101</v>
      </c>
      <c r="S123" s="276">
        <v>105</v>
      </c>
      <c r="T123" s="420">
        <f>IF(ISBLANK('6桁'!T123)=TRUE,"",VLOOKUP(パターン表!T123, 'パターン別掛け率（入力）'!$C$3:$I$302, 6, FALSE))</f>
        <v>100</v>
      </c>
      <c r="U123" s="96" t="str">
        <f>'6桁'!U123</f>
        <v>Y★</v>
      </c>
      <c r="V123" s="420" t="str">
        <f>IF(ISBLANK('6桁'!V123)=TRUE,"",VLOOKUP(パターン表!V123, 'パターン別掛け率（入力）'!$C$3:$I$302, 6, FALSE))</f>
        <v/>
      </c>
      <c r="W123" s="110">
        <f>'6桁'!W123</f>
        <v>0</v>
      </c>
      <c r="X123" s="420" t="str">
        <f>IF(ISBLANK('6桁'!X123)=TRUE,"",VLOOKUP(パターン表!X123, 'パターン別掛け率（入力）'!$C$3:$I$302, 6, FALSE))</f>
        <v/>
      </c>
      <c r="Y123" s="126">
        <f>'6桁'!Y123</f>
        <v>0</v>
      </c>
      <c r="Z123" s="108"/>
      <c r="AA123" s="123"/>
      <c r="AB123" s="40"/>
    </row>
    <row r="124" spans="2:28" ht="30" customHeight="1">
      <c r="B124" s="503"/>
      <c r="C124" s="341" t="s">
        <v>483</v>
      </c>
      <c r="D124" s="254"/>
      <c r="E124" s="342">
        <v>92</v>
      </c>
      <c r="F124" s="420">
        <f>IF(ISBLANK('6桁'!F124)=TRUE,"",VLOOKUP(パターン表!F124, 'パターン別掛け率（入力）'!$C$3:$I$302, 6, FALSE))</f>
        <v>100</v>
      </c>
      <c r="G124" s="96" t="str">
        <f>'6桁'!G124</f>
        <v>Y★</v>
      </c>
      <c r="H124" s="420" t="str">
        <f>IF(ISBLANK('6桁'!H124)=TRUE,"",VLOOKUP(パターン表!H124, 'パターン別掛け率（入力）'!$C$3:$I$302, 6, FALSE))</f>
        <v/>
      </c>
      <c r="I124" s="96">
        <f>'6桁'!I124</f>
        <v>0</v>
      </c>
      <c r="J124" s="420" t="str">
        <f>IF(ISBLANK('6桁'!J124)=TRUE,"",VLOOKUP(パターン表!J124, 'パターン別掛け率（入力）'!$C$3:$I$302, 6, FALSE))</f>
        <v/>
      </c>
      <c r="K124" s="110">
        <f>'6桁'!K124</f>
        <v>0</v>
      </c>
      <c r="L124" s="420" t="str">
        <f>IF(ISBLANK('6桁'!L124)=TRUE,"",VLOOKUP(パターン表!L124, 'パターン別掛け率（入力）'!$C$3:$I$302, 6, FALSE))</f>
        <v/>
      </c>
      <c r="M124" s="96">
        <f>'6桁'!M124</f>
        <v>0</v>
      </c>
      <c r="N124" s="265"/>
      <c r="O124" s="503"/>
      <c r="P124" s="500" t="s">
        <v>206</v>
      </c>
      <c r="Q124" s="501"/>
      <c r="R124" s="275">
        <v>92</v>
      </c>
      <c r="S124" s="276">
        <v>96</v>
      </c>
      <c r="T124" s="420">
        <f>IF(ISBLANK('6桁'!T124)=TRUE,"",VLOOKUP(パターン表!T124, 'パターン別掛け率（入力）'!$C$3:$I$302, 6, FALSE))</f>
        <v>100</v>
      </c>
      <c r="U124" s="96" t="str">
        <f>'6桁'!U124</f>
        <v>Y★</v>
      </c>
      <c r="V124" s="420" t="str">
        <f>IF(ISBLANK('6桁'!V124)=TRUE,"",VLOOKUP(パターン表!V124, 'パターン別掛け率（入力）'!$C$3:$I$302, 6, FALSE))</f>
        <v/>
      </c>
      <c r="W124" s="110">
        <f>'6桁'!W124</f>
        <v>0</v>
      </c>
      <c r="X124" s="420" t="str">
        <f>IF(ISBLANK('6桁'!X124)=TRUE,"",VLOOKUP(パターン表!X124, 'パターン別掛け率（入力）'!$C$3:$I$302, 6, FALSE))</f>
        <v/>
      </c>
      <c r="Y124" s="126">
        <f>'6桁'!Y124</f>
        <v>0</v>
      </c>
      <c r="Z124" s="108"/>
      <c r="AA124" s="123"/>
      <c r="AB124" s="40"/>
    </row>
    <row r="125" spans="2:28" ht="30" customHeight="1">
      <c r="B125" s="503"/>
      <c r="C125" s="341" t="s">
        <v>175</v>
      </c>
      <c r="D125" s="254">
        <v>91</v>
      </c>
      <c r="E125" s="342">
        <v>95</v>
      </c>
      <c r="F125" s="420">
        <f>IF(ISBLANK('6桁'!F125)=TRUE,"",VLOOKUP(パターン表!F125, 'パターン別掛け率（入力）'!$C$3:$I$302, 6, FALSE))</f>
        <v>100</v>
      </c>
      <c r="G125" s="96" t="str">
        <f>'6桁'!G125</f>
        <v>Y★</v>
      </c>
      <c r="H125" s="420" t="str">
        <f>IF(ISBLANK('6桁'!H125)=TRUE,"",VLOOKUP(パターン表!H125, 'パターン別掛け率（入力）'!$C$3:$I$302, 6, FALSE))</f>
        <v/>
      </c>
      <c r="I125" s="96">
        <f>'6桁'!I125</f>
        <v>0</v>
      </c>
      <c r="J125" s="420" t="str">
        <f>IF(ISBLANK('6桁'!J125)=TRUE,"",VLOOKUP(パターン表!J125, 'パターン別掛け率（入力）'!$C$3:$I$302, 6, FALSE))</f>
        <v/>
      </c>
      <c r="K125" s="110">
        <f>'6桁'!K125</f>
        <v>0</v>
      </c>
      <c r="L125" s="420" t="str">
        <f>IF(ISBLANK('6桁'!L125)=TRUE,"",VLOOKUP(パターン表!L125, 'パターン別掛け率（入力）'!$C$3:$I$302, 6, FALSE))</f>
        <v/>
      </c>
      <c r="M125" s="96">
        <f>'6桁'!M125</f>
        <v>0</v>
      </c>
      <c r="N125" s="265"/>
      <c r="O125" s="503"/>
      <c r="P125" s="500" t="s">
        <v>484</v>
      </c>
      <c r="Q125" s="501"/>
      <c r="R125" s="275"/>
      <c r="S125" s="276">
        <v>99</v>
      </c>
      <c r="T125" s="420" t="str">
        <f>IF(ISBLANK('6桁'!T125)=TRUE,"",VLOOKUP(パターン表!T125, 'パターン別掛け率（入力）'!$C$3:$I$302, 6, FALSE))</f>
        <v/>
      </c>
      <c r="U125" s="96">
        <f>'6桁'!U125</f>
        <v>0</v>
      </c>
      <c r="V125" s="420">
        <f>IF(ISBLANK('6桁'!V125)=TRUE,"",VLOOKUP(パターン表!V125, 'パターン別掛け率（入力）'!$C$3:$I$302, 6, FALSE))</f>
        <v>100</v>
      </c>
      <c r="W125" s="110" t="str">
        <f>'6桁'!W125</f>
        <v>Y★</v>
      </c>
      <c r="X125" s="420" t="str">
        <f>IF(ISBLANK('6桁'!X125)=TRUE,"",VLOOKUP(パターン表!X125, 'パターン別掛け率（入力）'!$C$3:$I$302, 6, FALSE))</f>
        <v/>
      </c>
      <c r="Y125" s="126">
        <f>'6桁'!Y125</f>
        <v>0</v>
      </c>
      <c r="Z125" s="108"/>
      <c r="AA125" s="123"/>
      <c r="AB125" s="40"/>
    </row>
    <row r="126" spans="2:28" ht="30" customHeight="1">
      <c r="B126" s="503"/>
      <c r="C126" s="341" t="s">
        <v>212</v>
      </c>
      <c r="D126" s="254">
        <v>93</v>
      </c>
      <c r="E126" s="342">
        <v>97</v>
      </c>
      <c r="F126" s="420">
        <f>IF(ISBLANK('6桁'!F126)=TRUE,"",VLOOKUP(パターン表!F126, 'パターン別掛け率（入力）'!$C$3:$I$302, 6, FALSE))</f>
        <v>100</v>
      </c>
      <c r="G126" s="96" t="str">
        <f>'6桁'!G126</f>
        <v>Y★</v>
      </c>
      <c r="H126" s="420" t="str">
        <f>IF(ISBLANK('6桁'!H126)=TRUE,"",VLOOKUP(パターン表!H126, 'パターン別掛け率（入力）'!$C$3:$I$302, 6, FALSE))</f>
        <v/>
      </c>
      <c r="I126" s="96">
        <f>'6桁'!I126</f>
        <v>0</v>
      </c>
      <c r="J126" s="420" t="str">
        <f>IF(ISBLANK('6桁'!J126)=TRUE,"",VLOOKUP(パターン表!J126, 'パターン別掛け率（入力）'!$C$3:$I$302, 6, FALSE))</f>
        <v/>
      </c>
      <c r="K126" s="110">
        <f>'6桁'!K126</f>
        <v>0</v>
      </c>
      <c r="L126" s="420" t="str">
        <f>IF(ISBLANK('6桁'!L126)=TRUE,"",VLOOKUP(パターン表!L126, 'パターン別掛け率（入力）'!$C$3:$I$302, 6, FALSE))</f>
        <v/>
      </c>
      <c r="M126" s="96">
        <f>'6桁'!M126</f>
        <v>0</v>
      </c>
      <c r="N126" s="265"/>
      <c r="O126" s="503"/>
      <c r="P126" s="500" t="s">
        <v>219</v>
      </c>
      <c r="Q126" s="501"/>
      <c r="R126" s="275">
        <v>98</v>
      </c>
      <c r="S126" s="276">
        <v>102</v>
      </c>
      <c r="T126" s="420">
        <f>IF(ISBLANK('6桁'!T126)=TRUE,"",VLOOKUP(パターン表!T126, 'パターン別掛け率（入力）'!$C$3:$I$302, 6, FALSE))</f>
        <v>100</v>
      </c>
      <c r="U126" s="96" t="str">
        <f>'6桁'!U126</f>
        <v>Y★</v>
      </c>
      <c r="V126" s="420" t="str">
        <f>IF(ISBLANK('6桁'!V126)=TRUE,"",VLOOKUP(パターン表!V126, 'パターン別掛け率（入力）'!$C$3:$I$302, 6, FALSE))</f>
        <v/>
      </c>
      <c r="W126" s="110">
        <f>'6桁'!W126</f>
        <v>0</v>
      </c>
      <c r="X126" s="420" t="str">
        <f>IF(ISBLANK('6桁'!X126)=TRUE,"",VLOOKUP(パターン表!X126, 'パターン別掛け率（入力）'!$C$3:$I$302, 6, FALSE))</f>
        <v/>
      </c>
      <c r="Y126" s="126">
        <f>'6桁'!Y126</f>
        <v>0</v>
      </c>
      <c r="Z126" s="108"/>
      <c r="AA126" s="123"/>
      <c r="AB126" s="40"/>
    </row>
    <row r="127" spans="2:28" ht="30" customHeight="1">
      <c r="B127" s="503"/>
      <c r="C127" s="341" t="s">
        <v>485</v>
      </c>
      <c r="D127" s="254"/>
      <c r="E127" s="342">
        <v>99</v>
      </c>
      <c r="F127" s="420" t="str">
        <f>IF(ISBLANK('6桁'!F127)=TRUE,"",VLOOKUP(パターン表!F127, 'パターン別掛け率（入力）'!$C$3:$I$302, 6, FALSE))</f>
        <v/>
      </c>
      <c r="G127" s="96">
        <f>'6桁'!G127</f>
        <v>0</v>
      </c>
      <c r="H127" s="420">
        <f>IF(ISBLANK('6桁'!H127)=TRUE,"",VLOOKUP(パターン表!H127, 'パターン別掛け率（入力）'!$C$3:$I$302, 6, FALSE))</f>
        <v>100</v>
      </c>
      <c r="I127" s="96" t="str">
        <f>'6桁'!I127</f>
        <v>Y★</v>
      </c>
      <c r="J127" s="420" t="str">
        <f>IF(ISBLANK('6桁'!J127)=TRUE,"",VLOOKUP(パターン表!J127, 'パターン別掛け率（入力）'!$C$3:$I$302, 6, FALSE))</f>
        <v/>
      </c>
      <c r="K127" s="110">
        <f>'6桁'!K127</f>
        <v>0</v>
      </c>
      <c r="L127" s="420" t="str">
        <f>IF(ISBLANK('6桁'!L127)=TRUE,"",VLOOKUP(パターン表!L127, 'パターン別掛け率（入力）'!$C$3:$I$302, 6, FALSE))</f>
        <v/>
      </c>
      <c r="M127" s="96">
        <f>'6桁'!M127</f>
        <v>0</v>
      </c>
      <c r="N127" s="265"/>
      <c r="O127" s="503"/>
      <c r="P127" s="500" t="s">
        <v>435</v>
      </c>
      <c r="Q127" s="501"/>
      <c r="R127" s="275"/>
      <c r="S127" s="276">
        <v>104</v>
      </c>
      <c r="T127" s="420" t="str">
        <f>IF(ISBLANK('6桁'!T127)=TRUE,"",VLOOKUP(パターン表!T127, 'パターン別掛け率（入力）'!$C$3:$I$302, 6, FALSE))</f>
        <v/>
      </c>
      <c r="U127" s="96">
        <f>'6桁'!U127</f>
        <v>0</v>
      </c>
      <c r="V127" s="420">
        <f>IF(ISBLANK('6桁'!V127)=TRUE,"",VLOOKUP(パターン表!V127, 'パターン別掛け率（入力）'!$C$3:$I$302, 6, FALSE))</f>
        <v>100</v>
      </c>
      <c r="W127" s="110" t="str">
        <f>'6桁'!W127</f>
        <v>Y★</v>
      </c>
      <c r="X127" s="420" t="str">
        <f>IF(ISBLANK('6桁'!X127)=TRUE,"",VLOOKUP(パターン表!X127, 'パターン別掛け率（入力）'!$C$3:$I$302, 6, FALSE))</f>
        <v/>
      </c>
      <c r="Y127" s="126">
        <f>'6桁'!Y127</f>
        <v>0</v>
      </c>
      <c r="Z127" s="108"/>
      <c r="AA127" s="123"/>
      <c r="AB127" s="40"/>
    </row>
    <row r="128" spans="2:28" ht="30" customHeight="1">
      <c r="B128" s="503"/>
      <c r="C128" s="341" t="s">
        <v>76</v>
      </c>
      <c r="D128" s="254">
        <v>98</v>
      </c>
      <c r="E128" s="342">
        <v>102</v>
      </c>
      <c r="F128" s="420">
        <f>IF(ISBLANK('6桁'!F128)=TRUE,"",VLOOKUP(パターン表!F128, 'パターン別掛け率（入力）'!$C$3:$I$302, 6, FALSE))</f>
        <v>100</v>
      </c>
      <c r="G128" s="96" t="str">
        <f>'6桁'!G128</f>
        <v>Y★</v>
      </c>
      <c r="H128" s="420" t="str">
        <f>IF(ISBLANK('6桁'!H128)=TRUE,"",VLOOKUP(パターン表!H128, 'パターン別掛け率（入力）'!$C$3:$I$302, 6, FALSE))</f>
        <v/>
      </c>
      <c r="I128" s="96">
        <f>'6桁'!I128</f>
        <v>0</v>
      </c>
      <c r="J128" s="420" t="str">
        <f>IF(ISBLANK('6桁'!J128)=TRUE,"",VLOOKUP(パターン表!J128, 'パターン別掛け率（入力）'!$C$3:$I$302, 6, FALSE))</f>
        <v/>
      </c>
      <c r="K128" s="110">
        <f>'6桁'!K128</f>
        <v>0</v>
      </c>
      <c r="L128" s="420" t="str">
        <f>IF(ISBLANK('6桁'!L128)=TRUE,"",VLOOKUP(パターン表!L128, 'パターン別掛け率（入力）'!$C$3:$I$302, 6, FALSE))</f>
        <v/>
      </c>
      <c r="M128" s="96">
        <f>'6桁'!M128</f>
        <v>0</v>
      </c>
      <c r="N128" s="265"/>
      <c r="O128" s="503"/>
      <c r="P128" s="500" t="s">
        <v>486</v>
      </c>
      <c r="Q128" s="501"/>
      <c r="R128" s="275"/>
      <c r="S128" s="276">
        <v>103</v>
      </c>
      <c r="T128" s="420">
        <f>IF(ISBLANK('6桁'!T128)=TRUE,"",VLOOKUP(パターン表!T128, 'パターン別掛け率（入力）'!$C$3:$I$302, 6, FALSE))</f>
        <v>100</v>
      </c>
      <c r="U128" s="96" t="str">
        <f>'6桁'!U128</f>
        <v>W★</v>
      </c>
      <c r="V128" s="420" t="str">
        <f>IF(ISBLANK('6桁'!V128)=TRUE,"",VLOOKUP(パターン表!V128, 'パターン別掛け率（入力）'!$C$3:$I$302, 6, FALSE))</f>
        <v/>
      </c>
      <c r="W128" s="110">
        <f>'6桁'!W128</f>
        <v>0</v>
      </c>
      <c r="X128" s="420" t="str">
        <f>IF(ISBLANK('6桁'!X128)=TRUE,"",VLOOKUP(パターン表!X128, 'パターン別掛け率（入力）'!$C$3:$I$302, 6, FALSE))</f>
        <v/>
      </c>
      <c r="Y128" s="126">
        <f>'6桁'!Y128</f>
        <v>0</v>
      </c>
      <c r="Z128" s="108"/>
      <c r="AA128" s="123"/>
      <c r="AB128" s="40"/>
    </row>
    <row r="129" spans="2:28" ht="30" customHeight="1">
      <c r="B129" s="503"/>
      <c r="C129" s="341" t="s">
        <v>487</v>
      </c>
      <c r="D129" s="254"/>
      <c r="E129" s="342">
        <v>104</v>
      </c>
      <c r="F129" s="420">
        <f>IF(ISBLANK('6桁'!F129)=TRUE,"",VLOOKUP(パターン表!F129, 'パターン別掛け率（入力）'!$C$3:$I$302, 6, FALSE))</f>
        <v>100</v>
      </c>
      <c r="G129" s="96" t="str">
        <f>'6桁'!G129</f>
        <v>Y★</v>
      </c>
      <c r="H129" s="420" t="str">
        <f>IF(ISBLANK('6桁'!H129)=TRUE,"",VLOOKUP(パターン表!H129, 'パターン別掛け率（入力）'!$C$3:$I$302, 6, FALSE))</f>
        <v/>
      </c>
      <c r="I129" s="96">
        <f>'6桁'!I129</f>
        <v>0</v>
      </c>
      <c r="J129" s="420" t="str">
        <f>IF(ISBLANK('6桁'!J129)=TRUE,"",VLOOKUP(パターン表!J129, 'パターン別掛け率（入力）'!$C$3:$I$302, 6, FALSE))</f>
        <v/>
      </c>
      <c r="K129" s="110">
        <f>'6桁'!K129</f>
        <v>0</v>
      </c>
      <c r="L129" s="420" t="str">
        <f>IF(ISBLANK('6桁'!L129)=TRUE,"",VLOOKUP(パターン表!L129, 'パターン別掛け率（入力）'!$C$3:$I$302, 6, FALSE))</f>
        <v/>
      </c>
      <c r="M129" s="96">
        <f>'6桁'!M129</f>
        <v>0</v>
      </c>
      <c r="N129" s="265"/>
      <c r="O129" s="503"/>
      <c r="P129" s="500" t="s">
        <v>305</v>
      </c>
      <c r="Q129" s="501"/>
      <c r="R129" s="275"/>
      <c r="S129" s="276">
        <v>107</v>
      </c>
      <c r="T129" s="420" t="str">
        <f>IF(ISBLANK('6桁'!T129)=TRUE,"",VLOOKUP(パターン表!T129, 'パターン別掛け率（入力）'!$C$3:$I$302, 6, FALSE))</f>
        <v/>
      </c>
      <c r="U129" s="96">
        <f>'6桁'!U129</f>
        <v>0</v>
      </c>
      <c r="V129" s="420" t="str">
        <f>IF(ISBLANK('6桁'!V129)=TRUE,"",VLOOKUP(パターン表!V129, 'パターン別掛け率（入力）'!$C$3:$I$302, 6, FALSE))</f>
        <v/>
      </c>
      <c r="W129" s="110">
        <f>'6桁'!W129</f>
        <v>0</v>
      </c>
      <c r="X129" s="420">
        <f>IF(ISBLANK('6桁'!X129)=TRUE,"",VLOOKUP(パターン表!X129, 'パターン別掛け率（入力）'!$C$3:$I$302, 6, FALSE))</f>
        <v>100</v>
      </c>
      <c r="Y129" s="126" t="str">
        <f>'6桁'!Y129</f>
        <v>Y★</v>
      </c>
      <c r="Z129" s="108"/>
      <c r="AA129" s="123"/>
      <c r="AB129" s="40"/>
    </row>
    <row r="130" spans="2:28" ht="30" customHeight="1">
      <c r="B130" s="503"/>
      <c r="C130" s="341" t="s">
        <v>294</v>
      </c>
      <c r="D130" s="254">
        <v>106</v>
      </c>
      <c r="E130" s="342">
        <v>110</v>
      </c>
      <c r="F130" s="420">
        <f>IF(ISBLANK('6桁'!F130)=TRUE,"",VLOOKUP(パターン表!F130, 'パターン別掛け率（入力）'!$C$3:$I$302, 6, FALSE))</f>
        <v>100</v>
      </c>
      <c r="G130" s="96" t="str">
        <f>'6桁'!G130</f>
        <v>Y★</v>
      </c>
      <c r="H130" s="420" t="str">
        <f>IF(ISBLANK('6桁'!H130)=TRUE,"",VLOOKUP(パターン表!H130, 'パターン別掛け率（入力）'!$C$3:$I$302, 6, FALSE))</f>
        <v/>
      </c>
      <c r="I130" s="96">
        <f>'6桁'!I130</f>
        <v>0</v>
      </c>
      <c r="J130" s="420" t="str">
        <f>IF(ISBLANK('6桁'!J130)=TRUE,"",VLOOKUP(パターン表!J130, 'パターン別掛け率（入力）'!$C$3:$I$302, 6, FALSE))</f>
        <v/>
      </c>
      <c r="K130" s="110">
        <f>'6桁'!K130</f>
        <v>0</v>
      </c>
      <c r="L130" s="420" t="str">
        <f>IF(ISBLANK('6桁'!L130)=TRUE,"",VLOOKUP(パターン表!L130, 'パターン別掛け率（入力）'!$C$3:$I$302, 6, FALSE))</f>
        <v/>
      </c>
      <c r="M130" s="96">
        <f>'6桁'!M130</f>
        <v>0</v>
      </c>
      <c r="N130" s="265"/>
      <c r="O130" s="503"/>
      <c r="P130" s="500" t="s">
        <v>364</v>
      </c>
      <c r="Q130" s="501"/>
      <c r="R130" s="275">
        <v>99</v>
      </c>
      <c r="S130" s="276"/>
      <c r="T130" s="420">
        <f>IF(ISBLANK('6桁'!T130)=TRUE,"",VLOOKUP(パターン表!T130, 'パターン別掛け率（入力）'!$C$3:$I$302, 6, FALSE))</f>
        <v>100</v>
      </c>
      <c r="U130" s="96" t="str">
        <f>'6桁'!U130</f>
        <v>W</v>
      </c>
      <c r="V130" s="420" t="str">
        <f>IF(ISBLANK('6桁'!V130)=TRUE,"",VLOOKUP(パターン表!V130, 'パターン別掛け率（入力）'!$C$3:$I$302, 6, FALSE))</f>
        <v/>
      </c>
      <c r="W130" s="110">
        <f>'6桁'!W130</f>
        <v>0</v>
      </c>
      <c r="X130" s="420" t="str">
        <f>IF(ISBLANK('6桁'!X130)=TRUE,"",VLOOKUP(パターン表!X130, 'パターン別掛け率（入力）'!$C$3:$I$302, 6, FALSE))</f>
        <v/>
      </c>
      <c r="Y130" s="126">
        <f>'6桁'!Y130</f>
        <v>0</v>
      </c>
      <c r="Z130" s="108"/>
      <c r="AA130" s="123"/>
      <c r="AB130" s="40"/>
    </row>
    <row r="131" spans="2:28" ht="30" customHeight="1">
      <c r="B131" s="503"/>
      <c r="C131" s="341" t="s">
        <v>77</v>
      </c>
      <c r="D131" s="254">
        <v>95</v>
      </c>
      <c r="E131" s="342">
        <v>99</v>
      </c>
      <c r="F131" s="420">
        <f>IF(ISBLANK('6桁'!F131)=TRUE,"",VLOOKUP(パターン表!F131, 'パターン別掛け率（入力）'!$C$3:$I$302, 6, FALSE))</f>
        <v>100</v>
      </c>
      <c r="G131" s="96" t="str">
        <f>'6桁'!G131</f>
        <v>Y★</v>
      </c>
      <c r="H131" s="420" t="str">
        <f>IF(ISBLANK('6桁'!H131)=TRUE,"",VLOOKUP(パターン表!H131, 'パターン別掛け率（入力）'!$C$3:$I$302, 6, FALSE))</f>
        <v/>
      </c>
      <c r="I131" s="96">
        <f>'6桁'!I131</f>
        <v>0</v>
      </c>
      <c r="J131" s="420" t="str">
        <f>IF(ISBLANK('6桁'!J131)=TRUE,"",VLOOKUP(パターン表!J131, 'パターン別掛け率（入力）'!$C$3:$I$302, 6, FALSE))</f>
        <v/>
      </c>
      <c r="K131" s="110">
        <f>'6桁'!K131</f>
        <v>0</v>
      </c>
      <c r="L131" s="420" t="str">
        <f>IF(ISBLANK('6桁'!L131)=TRUE,"",VLOOKUP(パターン表!L131, 'パターン別掛け率（入力）'!$C$3:$I$302, 6, FALSE))</f>
        <v/>
      </c>
      <c r="M131" s="96">
        <f>'6桁'!M131</f>
        <v>0</v>
      </c>
      <c r="N131" s="265"/>
      <c r="O131" s="503"/>
      <c r="P131" s="500" t="s">
        <v>306</v>
      </c>
      <c r="Q131" s="501"/>
      <c r="R131" s="275">
        <v>101</v>
      </c>
      <c r="S131" s="276">
        <v>105</v>
      </c>
      <c r="T131" s="420">
        <f>IF(ISBLANK('6桁'!T131)=TRUE,"",VLOOKUP(パターン表!T131, 'パターン別掛け率（入力）'!$C$3:$I$302, 6, FALSE))</f>
        <v>100</v>
      </c>
      <c r="U131" s="96" t="str">
        <f>'6桁'!U131</f>
        <v>Y★</v>
      </c>
      <c r="V131" s="420" t="str">
        <f>IF(ISBLANK('6桁'!V131)=TRUE,"",VLOOKUP(パターン表!V131, 'パターン別掛け率（入力）'!$C$3:$I$302, 6, FALSE))</f>
        <v/>
      </c>
      <c r="W131" s="110">
        <f>'6桁'!W131</f>
        <v>0</v>
      </c>
      <c r="X131" s="420" t="str">
        <f>IF(ISBLANK('6桁'!X131)=TRUE,"",VLOOKUP(パターン表!X131, 'パターン別掛け率（入力）'!$C$3:$I$302, 6, FALSE))</f>
        <v/>
      </c>
      <c r="Y131" s="126">
        <f>'6桁'!Y131</f>
        <v>0</v>
      </c>
      <c r="Z131" s="108"/>
      <c r="AA131" s="123"/>
      <c r="AB131" s="40"/>
    </row>
    <row r="132" spans="2:28" ht="30" customHeight="1">
      <c r="B132" s="503"/>
      <c r="C132" s="341" t="s">
        <v>488</v>
      </c>
      <c r="D132" s="254">
        <v>97</v>
      </c>
      <c r="E132" s="342">
        <v>101</v>
      </c>
      <c r="F132" s="420">
        <f>IF(ISBLANK('6桁'!F132)=TRUE,"",VLOOKUP(パターン表!F132, 'パターン別掛け率（入力）'!$C$3:$I$302, 6, FALSE))</f>
        <v>100</v>
      </c>
      <c r="G132" s="96" t="str">
        <f>'6桁'!G132</f>
        <v>Y★</v>
      </c>
      <c r="H132" s="420" t="str">
        <f>IF(ISBLANK('6桁'!H132)=TRUE,"",VLOOKUP(パターン表!H132, 'パターン別掛け率（入力）'!$C$3:$I$302, 6, FALSE))</f>
        <v/>
      </c>
      <c r="I132" s="96">
        <f>'6桁'!I132</f>
        <v>0</v>
      </c>
      <c r="J132" s="420" t="str">
        <f>IF(ISBLANK('6桁'!J132)=TRUE,"",VLOOKUP(パターン表!J132, 'パターン別掛け率（入力）'!$C$3:$I$302, 6, FALSE))</f>
        <v/>
      </c>
      <c r="K132" s="110">
        <f>'6桁'!K132</f>
        <v>0</v>
      </c>
      <c r="L132" s="420" t="str">
        <f>IF(ISBLANK('6桁'!L132)=TRUE,"",VLOOKUP(パターン表!L132, 'パターン別掛け率（入力）'!$C$3:$I$302, 6, FALSE))</f>
        <v/>
      </c>
      <c r="M132" s="96">
        <f>'6桁'!M132</f>
        <v>0</v>
      </c>
      <c r="N132" s="265"/>
      <c r="O132" s="503"/>
      <c r="P132" s="500" t="s">
        <v>307</v>
      </c>
      <c r="Q132" s="501"/>
      <c r="R132" s="275">
        <v>107</v>
      </c>
      <c r="S132" s="276">
        <v>111</v>
      </c>
      <c r="T132" s="420" t="str">
        <f>IF(ISBLANK('6桁'!T132)=TRUE,"",VLOOKUP(パターン表!T132, 'パターン別掛け率（入力）'!$C$3:$I$302, 6, FALSE))</f>
        <v/>
      </c>
      <c r="U132" s="96">
        <f>'6桁'!U132</f>
        <v>0</v>
      </c>
      <c r="V132" s="420" t="str">
        <f>IF(ISBLANK('6桁'!V132)=TRUE,"",VLOOKUP(パターン表!V132, 'パターン別掛け率（入力）'!$C$3:$I$302, 6, FALSE))</f>
        <v/>
      </c>
      <c r="W132" s="110">
        <f>'6桁'!W132</f>
        <v>0</v>
      </c>
      <c r="X132" s="420">
        <f>IF(ISBLANK('6桁'!X132)=TRUE,"",VLOOKUP(パターン表!X132, 'パターン別掛け率（入力）'!$C$3:$I$302, 6, FALSE))</f>
        <v>100</v>
      </c>
      <c r="Y132" s="126" t="str">
        <f>'6桁'!Y132</f>
        <v>W★</v>
      </c>
      <c r="Z132" s="108"/>
      <c r="AA132" s="123"/>
      <c r="AB132" s="40"/>
    </row>
    <row r="133" spans="2:28" ht="30" customHeight="1" thickBot="1">
      <c r="B133" s="544"/>
      <c r="C133" s="343" t="s">
        <v>489</v>
      </c>
      <c r="D133" s="256"/>
      <c r="E133" s="344">
        <v>104</v>
      </c>
      <c r="F133" s="424" t="str">
        <f>IF(ISBLANK('6桁'!F133)=TRUE,"",VLOOKUP(パターン表!F133, 'パターン別掛け率（入力）'!$C$3:$I$302, 6, FALSE))</f>
        <v/>
      </c>
      <c r="G133" s="119">
        <f>'6桁'!G133</f>
        <v>0</v>
      </c>
      <c r="H133" s="424">
        <f>IF(ISBLANK('6桁'!H133)=TRUE,"",VLOOKUP(パターン表!H133, 'パターン別掛け率（入力）'!$C$3:$I$302, 6, FALSE))</f>
        <v>100</v>
      </c>
      <c r="I133" s="119" t="str">
        <f>'6桁'!I133</f>
        <v>Y★</v>
      </c>
      <c r="J133" s="424" t="str">
        <f>IF(ISBLANK('6桁'!J133)=TRUE,"",VLOOKUP(パターン表!J133, 'パターン別掛け率（入力）'!$C$3:$I$302, 6, FALSE))</f>
        <v/>
      </c>
      <c r="K133" s="120">
        <f>'6桁'!K133</f>
        <v>0</v>
      </c>
      <c r="L133" s="424" t="str">
        <f>IF(ISBLANK('6桁'!L133)=TRUE,"",VLOOKUP(パターン表!L133, 'パターン別掛け率（入力）'!$C$3:$I$302, 6, FALSE))</f>
        <v/>
      </c>
      <c r="M133" s="119">
        <f>'6桁'!M133</f>
        <v>0</v>
      </c>
      <c r="N133" s="265"/>
      <c r="O133" s="544"/>
      <c r="P133" s="558" t="s">
        <v>490</v>
      </c>
      <c r="Q133" s="559"/>
      <c r="R133" s="282">
        <v>109</v>
      </c>
      <c r="S133" s="283"/>
      <c r="T133" s="424" t="str">
        <f>IF(ISBLANK('6桁'!T133)=TRUE,"",VLOOKUP(パターン表!T133, 'パターン別掛け率（入力）'!$C$3:$I$302, 6, FALSE))</f>
        <v/>
      </c>
      <c r="U133" s="119">
        <f>'6桁'!U133</f>
        <v>0</v>
      </c>
      <c r="V133" s="424" t="str">
        <f>IF(ISBLANK('6桁'!V133)=TRUE,"",VLOOKUP(パターン表!V133, 'パターン別掛け率（入力）'!$C$3:$I$302, 6, FALSE))</f>
        <v/>
      </c>
      <c r="W133" s="294">
        <f>'6桁'!W133</f>
        <v>0</v>
      </c>
      <c r="X133" s="425">
        <f>IF(ISBLANK('6桁'!X133)=TRUE,"",VLOOKUP(パターン表!X133, 'パターン別掛け率（入力）'!$C$3:$I$302, 6, FALSE))</f>
        <v>100</v>
      </c>
      <c r="Y133" s="132" t="str">
        <f>'6桁'!Y133</f>
        <v>Y</v>
      </c>
      <c r="Z133" s="108"/>
      <c r="AA133" s="123"/>
      <c r="AB133" s="40"/>
    </row>
    <row r="134" spans="2:28" ht="30" customHeight="1">
      <c r="B134" s="546" t="s">
        <v>934</v>
      </c>
      <c r="C134" s="546"/>
      <c r="D134" s="546"/>
      <c r="E134" s="546"/>
      <c r="F134" s="546"/>
      <c r="G134" s="546"/>
      <c r="H134" s="546"/>
      <c r="I134" s="546"/>
      <c r="J134" s="546"/>
      <c r="K134" s="546"/>
      <c r="L134" s="546"/>
      <c r="M134" s="546"/>
      <c r="N134" s="546"/>
      <c r="O134" s="546"/>
      <c r="P134" s="546"/>
      <c r="Q134" s="546"/>
      <c r="R134" s="546"/>
      <c r="S134" s="546"/>
      <c r="T134" s="546"/>
      <c r="U134" s="546"/>
      <c r="V134" s="546"/>
      <c r="W134" s="297"/>
      <c r="X134" s="295"/>
      <c r="Y134" s="296"/>
      <c r="Z134" s="74"/>
      <c r="AA134" s="123"/>
      <c r="AB134" s="40"/>
    </row>
    <row r="135" spans="2:28" ht="36" customHeight="1">
      <c r="B135" s="546"/>
      <c r="C135" s="546"/>
      <c r="D135" s="546"/>
      <c r="E135" s="546"/>
      <c r="F135" s="546"/>
      <c r="G135" s="546"/>
      <c r="H135" s="546"/>
      <c r="I135" s="546"/>
      <c r="J135" s="546"/>
      <c r="K135" s="546"/>
      <c r="L135" s="546"/>
      <c r="M135" s="546"/>
      <c r="N135" s="546"/>
      <c r="O135" s="546"/>
      <c r="P135" s="546"/>
      <c r="Q135" s="546"/>
      <c r="R135" s="546"/>
      <c r="S135" s="546"/>
      <c r="T135" s="546"/>
      <c r="U135" s="546"/>
      <c r="V135" s="546"/>
      <c r="W135" s="123"/>
    </row>
    <row r="136" spans="2:28" ht="13.5" customHeight="1">
      <c r="B136" s="220"/>
    </row>
    <row r="137" spans="2:28" ht="13.5" customHeight="1">
      <c r="F137" s="74"/>
      <c r="G137" s="18"/>
      <c r="H137" s="74"/>
      <c r="I137" s="18"/>
      <c r="J137" s="74"/>
      <c r="K137" s="18"/>
      <c r="L137" s="74"/>
      <c r="M137" s="18"/>
      <c r="N137" s="74"/>
      <c r="O137" s="18"/>
      <c r="P137" s="74"/>
      <c r="Q137" s="18"/>
      <c r="R137" s="74"/>
      <c r="S137" s="17"/>
      <c r="T137" s="74"/>
      <c r="U137" s="18"/>
    </row>
    <row r="138" spans="2:28" ht="14.25" customHeight="1" thickBot="1">
      <c r="C138" s="327"/>
      <c r="D138" s="327"/>
      <c r="E138" s="327"/>
      <c r="F138" s="74"/>
      <c r="G138" s="18"/>
      <c r="H138" s="74"/>
      <c r="I138" s="18"/>
      <c r="J138" s="74"/>
      <c r="K138" s="18"/>
      <c r="L138" s="74"/>
      <c r="M138" s="18"/>
      <c r="N138" s="74"/>
      <c r="O138" s="18"/>
      <c r="P138" s="74"/>
      <c r="Q138" s="18"/>
      <c r="R138" s="74"/>
      <c r="S138" s="17"/>
      <c r="T138" s="74"/>
      <c r="U138" s="18"/>
    </row>
    <row r="139" spans="2:28" ht="25.5" customHeight="1" thickTop="1" thickBot="1">
      <c r="B139" s="518" t="s">
        <v>451</v>
      </c>
      <c r="C139" s="519"/>
      <c r="D139" s="519"/>
      <c r="E139" s="519"/>
      <c r="F139" s="519"/>
      <c r="G139" s="519"/>
      <c r="H139" s="519"/>
      <c r="I139" s="519"/>
      <c r="J139" s="519"/>
      <c r="K139" s="519"/>
      <c r="L139" s="519"/>
      <c r="M139" s="519"/>
      <c r="N139" s="519"/>
      <c r="O139" s="519"/>
      <c r="P139" s="519"/>
      <c r="Q139" s="519"/>
      <c r="R139" s="519"/>
      <c r="S139" s="519"/>
      <c r="T139" s="519"/>
      <c r="U139" s="519"/>
      <c r="V139" s="519"/>
      <c r="W139" s="519"/>
      <c r="X139" s="519"/>
      <c r="Y139" s="519"/>
      <c r="Z139" s="519"/>
      <c r="AA139" s="520"/>
    </row>
    <row r="140" spans="2:28" ht="10.5" customHeight="1" thickTop="1">
      <c r="C140" s="40"/>
      <c r="D140" s="40"/>
      <c r="E140" s="40"/>
      <c r="F140" s="79"/>
      <c r="H140" s="79"/>
      <c r="K140" s="52"/>
      <c r="M140" s="52"/>
      <c r="Q140" s="52"/>
    </row>
    <row r="141" spans="2:28" ht="20.100000000000001" customHeight="1" thickBot="1">
      <c r="B141" s="238" t="s">
        <v>768</v>
      </c>
    </row>
    <row r="142" spans="2:28" ht="19.5" customHeight="1" thickBot="1">
      <c r="B142" s="521" t="s">
        <v>452</v>
      </c>
      <c r="C142" s="534" t="s">
        <v>524</v>
      </c>
      <c r="D142" s="527" t="s">
        <v>1113</v>
      </c>
      <c r="E142" s="540"/>
      <c r="F142" s="531" t="s">
        <v>453</v>
      </c>
      <c r="G142" s="532"/>
      <c r="H142" s="532"/>
      <c r="I142" s="532"/>
      <c r="J142" s="532"/>
      <c r="K142" s="532"/>
      <c r="L142" s="532"/>
      <c r="M142" s="532"/>
      <c r="N142" s="532"/>
      <c r="O142" s="532"/>
      <c r="P142" s="532"/>
      <c r="Q142" s="532"/>
      <c r="R142" s="532"/>
      <c r="S142" s="532"/>
      <c r="T142" s="532"/>
      <c r="U142" s="532"/>
      <c r="V142" s="532"/>
      <c r="W142" s="533"/>
      <c r="X142" s="11"/>
      <c r="Y142" s="11"/>
    </row>
    <row r="143" spans="2:28" ht="19.5" customHeight="1">
      <c r="B143" s="522"/>
      <c r="C143" s="536"/>
      <c r="D143" s="541"/>
      <c r="E143" s="542"/>
      <c r="F143" s="516" t="s">
        <v>1079</v>
      </c>
      <c r="G143" s="507"/>
      <c r="H143" s="516" t="s">
        <v>1378</v>
      </c>
      <c r="I143" s="507"/>
      <c r="J143" s="506" t="s">
        <v>1075</v>
      </c>
      <c r="K143" s="507"/>
      <c r="L143" s="506" t="s">
        <v>1076</v>
      </c>
      <c r="M143" s="507"/>
      <c r="N143" s="506" t="s">
        <v>1080</v>
      </c>
      <c r="O143" s="507"/>
      <c r="P143" s="516" t="s">
        <v>1081</v>
      </c>
      <c r="Q143" s="507"/>
      <c r="R143" s="516" t="s">
        <v>1085</v>
      </c>
      <c r="S143" s="507"/>
      <c r="T143" s="516" t="s">
        <v>1086</v>
      </c>
      <c r="U143" s="507"/>
      <c r="V143" s="506" t="s">
        <v>780</v>
      </c>
      <c r="W143" s="507"/>
      <c r="X143" s="548"/>
      <c r="Y143" s="548"/>
    </row>
    <row r="144" spans="2:28" ht="19.5" customHeight="1">
      <c r="B144" s="522"/>
      <c r="C144" s="536"/>
      <c r="D144" s="510" t="s">
        <v>1115</v>
      </c>
      <c r="E144" s="550" t="s">
        <v>1114</v>
      </c>
      <c r="F144" s="517"/>
      <c r="G144" s="509"/>
      <c r="H144" s="517"/>
      <c r="I144" s="509"/>
      <c r="J144" s="508"/>
      <c r="K144" s="509"/>
      <c r="L144" s="508"/>
      <c r="M144" s="509"/>
      <c r="N144" s="508"/>
      <c r="O144" s="509"/>
      <c r="P144" s="517"/>
      <c r="Q144" s="509"/>
      <c r="R144" s="517"/>
      <c r="S144" s="509"/>
      <c r="T144" s="517"/>
      <c r="U144" s="509"/>
      <c r="V144" s="508"/>
      <c r="W144" s="509"/>
      <c r="X144" s="548"/>
      <c r="Y144" s="548"/>
    </row>
    <row r="145" spans="2:25" ht="19.5" customHeight="1" thickBot="1">
      <c r="B145" s="523"/>
      <c r="C145" s="538"/>
      <c r="D145" s="549"/>
      <c r="E145" s="551"/>
      <c r="F145" s="553" t="s">
        <v>1077</v>
      </c>
      <c r="G145" s="554"/>
      <c r="H145" s="553" t="s">
        <v>1083</v>
      </c>
      <c r="I145" s="554"/>
      <c r="J145" s="553" t="s">
        <v>167</v>
      </c>
      <c r="K145" s="554"/>
      <c r="L145" s="553" t="s">
        <v>1078</v>
      </c>
      <c r="M145" s="554"/>
      <c r="N145" s="553" t="s">
        <v>1078</v>
      </c>
      <c r="O145" s="554"/>
      <c r="P145" s="553" t="s">
        <v>167</v>
      </c>
      <c r="Q145" s="554"/>
      <c r="R145" s="553" t="s">
        <v>167</v>
      </c>
      <c r="S145" s="554"/>
      <c r="T145" s="553" t="s">
        <v>167</v>
      </c>
      <c r="U145" s="554"/>
      <c r="V145" s="553" t="s">
        <v>167</v>
      </c>
      <c r="W145" s="554"/>
      <c r="X145" s="547"/>
      <c r="Y145" s="547"/>
    </row>
    <row r="146" spans="2:25" ht="30" customHeight="1">
      <c r="B146" s="502">
        <v>18</v>
      </c>
      <c r="C146" s="365" t="s">
        <v>309</v>
      </c>
      <c r="D146" s="253">
        <v>93</v>
      </c>
      <c r="E146" s="353">
        <v>97</v>
      </c>
      <c r="F146" s="91" t="str">
        <f>IF(ISBLANK('6桁'!F146)=TRUE,"",VLOOKUP(パターン表!F146, 'パターン別掛け率（入力）'!$C$3:$I$302, 6, FALSE))</f>
        <v/>
      </c>
      <c r="G146" s="124">
        <f>'6桁'!G146</f>
        <v>0</v>
      </c>
      <c r="H146" s="91" t="str">
        <f>IF(ISBLANK('6桁'!H146)=TRUE,"",VLOOKUP(パターン表!H146, 'パターン別掛け率（入力）'!$C$3:$I$302, 6, FALSE))</f>
        <v/>
      </c>
      <c r="I146" s="124">
        <f>'6桁'!I146</f>
        <v>0</v>
      </c>
      <c r="J146" s="91" t="str">
        <f>IF(ISBLANK('6桁'!J146)=TRUE,"",VLOOKUP(パターン表!J146, 'パターン別掛け率（入力）'!$C$3:$I$302, 6, FALSE))</f>
        <v/>
      </c>
      <c r="K146" s="124">
        <f>'6桁'!K146</f>
        <v>0</v>
      </c>
      <c r="L146" s="91" t="str">
        <f>IF(ISBLANK('6桁'!L146)=TRUE,"",VLOOKUP(パターン表!L146, 'パターン別掛け率（入力）'!$C$3:$I$302, 6, FALSE))</f>
        <v/>
      </c>
      <c r="M146" s="124">
        <f>'6桁'!M146</f>
        <v>0</v>
      </c>
      <c r="N146" s="91" t="str">
        <f>IF(ISBLANK('6桁'!N146)=TRUE,"",VLOOKUP(パターン表!N146, 'パターン別掛け率（入力）'!$C$3:$I$302, 6, FALSE))</f>
        <v/>
      </c>
      <c r="O146" s="124">
        <f>'6桁'!O146</f>
        <v>0</v>
      </c>
      <c r="P146" s="91">
        <f>IF(ISBLANK('6桁'!P146)=TRUE,"",VLOOKUP(パターン表!P146, 'パターン別掛け率（入力）'!$C$3:$I$302, 6, FALSE))</f>
        <v>100</v>
      </c>
      <c r="Q146" s="125" t="str">
        <f>'6桁'!Q146</f>
        <v>W</v>
      </c>
      <c r="R146" s="91" t="str">
        <f>IF(ISBLANK('6桁'!R146)=TRUE,"",VLOOKUP(パターン表!R146, 'パターン別掛け率（入力）'!$C$3:$I$302, 6, FALSE))</f>
        <v/>
      </c>
      <c r="S146" s="125">
        <f>'6桁'!S146</f>
        <v>0</v>
      </c>
      <c r="T146" s="91" t="str">
        <f>IF(ISBLANK('6桁'!T146)=TRUE,"",VLOOKUP(パターン表!T146, 'パターン別掛け率（入力）'!$C$3:$I$302, 6, FALSE))</f>
        <v/>
      </c>
      <c r="U146" s="125">
        <f>'6桁'!U146</f>
        <v>0</v>
      </c>
      <c r="V146" s="91" t="str">
        <f>IF(ISBLANK('6桁'!V146)=TRUE,"",VLOOKUP(パターン表!V146, 'パターン別掛け率（入力）'!$C$3:$I$302, 6, FALSE))</f>
        <v/>
      </c>
      <c r="W146" s="125">
        <f>'6桁'!W146</f>
        <v>0</v>
      </c>
      <c r="X146" s="74"/>
      <c r="Y146" s="251"/>
    </row>
    <row r="147" spans="2:25" ht="30" customHeight="1">
      <c r="B147" s="503"/>
      <c r="C147" s="362" t="s">
        <v>310</v>
      </c>
      <c r="D147" s="254">
        <v>94</v>
      </c>
      <c r="E147" s="342">
        <v>98</v>
      </c>
      <c r="F147" s="95" t="str">
        <f>IF(ISBLANK('6桁'!F147)=TRUE,"",VLOOKUP(パターン表!F147, 'パターン別掛け率（入力）'!$C$3:$I$302, 6, FALSE))</f>
        <v/>
      </c>
      <c r="G147" s="126">
        <f>'6桁'!G147</f>
        <v>0</v>
      </c>
      <c r="H147" s="95" t="str">
        <f>IF(ISBLANK('6桁'!H147)=TRUE,"",VLOOKUP(パターン表!H147, 'パターン別掛け率（入力）'!$C$3:$I$302, 6, FALSE))</f>
        <v/>
      </c>
      <c r="I147" s="126">
        <f>'6桁'!I147</f>
        <v>0</v>
      </c>
      <c r="J147" s="95" t="str">
        <f>IF(ISBLANK('6桁'!J147)=TRUE,"",VLOOKUP(パターン表!J147, 'パターン別掛け率（入力）'!$C$3:$I$302, 6, FALSE))</f>
        <v/>
      </c>
      <c r="K147" s="126">
        <f>'6桁'!K147</f>
        <v>0</v>
      </c>
      <c r="L147" s="95" t="str">
        <f>IF(ISBLANK('6桁'!L147)=TRUE,"",VLOOKUP(パターン表!L147, 'パターン別掛け率（入力）'!$C$3:$I$302, 6, FALSE))</f>
        <v/>
      </c>
      <c r="M147" s="126">
        <f>'6桁'!M147</f>
        <v>0</v>
      </c>
      <c r="N147" s="95" t="str">
        <f>IF(ISBLANK('6桁'!N147)=TRUE,"",VLOOKUP(パターン表!N147, 'パターン別掛け率（入力）'!$C$3:$I$302, 6, FALSE))</f>
        <v/>
      </c>
      <c r="O147" s="126">
        <f>'6桁'!O147</f>
        <v>0</v>
      </c>
      <c r="P147" s="95">
        <f>IF(ISBLANK('6桁'!P147)=TRUE,"",VLOOKUP(パターン表!P147, 'パターン別掛け率（入力）'!$C$3:$I$302, 6, FALSE))</f>
        <v>100</v>
      </c>
      <c r="Q147" s="96" t="str">
        <f>'6桁'!Q147</f>
        <v>W</v>
      </c>
      <c r="R147" s="95" t="str">
        <f>IF(ISBLANK('6桁'!R147)=TRUE,"",VLOOKUP(パターン表!R147, 'パターン別掛け率（入力）'!$C$3:$I$302, 6, FALSE))</f>
        <v/>
      </c>
      <c r="S147" s="96">
        <f>'6桁'!S147</f>
        <v>0</v>
      </c>
      <c r="T147" s="95" t="str">
        <f>IF(ISBLANK('6桁'!T147)=TRUE,"",VLOOKUP(パターン表!T147, 'パターン別掛け率（入力）'!$C$3:$I$302, 6, FALSE))</f>
        <v/>
      </c>
      <c r="U147" s="96">
        <f>'6桁'!U147</f>
        <v>0</v>
      </c>
      <c r="V147" s="95" t="str">
        <f>IF(ISBLANK('6桁'!V147)=TRUE,"",VLOOKUP(パターン表!V147, 'パターン別掛け率（入力）'!$C$3:$I$302, 6, FALSE))</f>
        <v/>
      </c>
      <c r="W147" s="96">
        <f>'6桁'!W147</f>
        <v>0</v>
      </c>
      <c r="X147" s="74"/>
      <c r="Y147" s="251"/>
    </row>
    <row r="148" spans="2:25" ht="30" customHeight="1">
      <c r="B148" s="503"/>
      <c r="C148" s="362" t="s">
        <v>78</v>
      </c>
      <c r="D148" s="254">
        <v>80</v>
      </c>
      <c r="E148" s="342">
        <v>84</v>
      </c>
      <c r="F148" s="95" t="str">
        <f>IF(ISBLANK('6桁'!F148)=TRUE,"",VLOOKUP(パターン表!F148, 'パターン別掛け率（入力）'!$C$3:$I$302, 6, FALSE))</f>
        <v/>
      </c>
      <c r="G148" s="126">
        <f>'6桁'!G148</f>
        <v>0</v>
      </c>
      <c r="H148" s="95" t="str">
        <f>IF(ISBLANK('6桁'!H148)=TRUE,"",VLOOKUP(パターン表!H148, 'パターン別掛け率（入力）'!$C$3:$I$302, 6, FALSE))</f>
        <v/>
      </c>
      <c r="I148" s="126">
        <f>'6桁'!I148</f>
        <v>0</v>
      </c>
      <c r="J148" s="95" t="str">
        <f>IF(ISBLANK('6桁'!J148)=TRUE,"",VLOOKUP(パターン表!J148, 'パターン別掛け率（入力）'!$C$3:$I$302, 6, FALSE))</f>
        <v/>
      </c>
      <c r="K148" s="126">
        <f>'6桁'!K148</f>
        <v>0</v>
      </c>
      <c r="L148" s="95" t="str">
        <f>IF(ISBLANK('6桁'!L148)=TRUE,"",VLOOKUP(パターン表!L148, 'パターン別掛け率（入力）'!$C$3:$I$302, 6, FALSE))</f>
        <v/>
      </c>
      <c r="M148" s="126">
        <f>'6桁'!M148</f>
        <v>0</v>
      </c>
      <c r="N148" s="95" t="str">
        <f>IF(ISBLANK('6桁'!N148)=TRUE,"",VLOOKUP(パターン表!N148, 'パターン別掛け率（入力）'!$C$3:$I$302, 6, FALSE))</f>
        <v/>
      </c>
      <c r="O148" s="126">
        <f>'6桁'!O148</f>
        <v>0</v>
      </c>
      <c r="P148" s="95" t="str">
        <f>IF(ISBLANK('6桁'!P148)=TRUE,"",VLOOKUP(パターン表!P148, 'パターン別掛け率（入力）'!$C$3:$I$302, 6, FALSE))</f>
        <v/>
      </c>
      <c r="Q148" s="96">
        <f>'6桁'!Q148</f>
        <v>0</v>
      </c>
      <c r="R148" s="95" t="str">
        <f>IF(ISBLANK('6桁'!R148)=TRUE,"",VLOOKUP(パターン表!R148, 'パターン別掛け率（入力）'!$C$3:$I$302, 6, FALSE))</f>
        <v/>
      </c>
      <c r="S148" s="96">
        <f>'6桁'!S148</f>
        <v>0</v>
      </c>
      <c r="T148" s="95" t="str">
        <f>IF(ISBLANK('6桁'!T148)=TRUE,"",VLOOKUP(パターン表!T148, 'パターン別掛け率（入力）'!$C$3:$I$302, 6, FALSE))</f>
        <v/>
      </c>
      <c r="U148" s="96">
        <f>'6桁'!U148</f>
        <v>0</v>
      </c>
      <c r="V148" s="95">
        <f>IF(ISBLANK('6桁'!V148)=TRUE,"",VLOOKUP(パターン表!V148, 'パターン別掛け率（入力）'!$C$3:$I$302, 6, FALSE))</f>
        <v>100</v>
      </c>
      <c r="W148" s="96" t="str">
        <f>'6桁'!W148</f>
        <v>W★</v>
      </c>
      <c r="X148" s="74"/>
      <c r="Y148" s="251"/>
    </row>
    <row r="149" spans="2:25" ht="30" customHeight="1">
      <c r="B149" s="503"/>
      <c r="C149" s="362" t="s">
        <v>57</v>
      </c>
      <c r="D149" s="254">
        <v>90</v>
      </c>
      <c r="E149" s="342">
        <v>94</v>
      </c>
      <c r="F149" s="95">
        <f>IF(ISBLANK('6桁'!F149)=TRUE,"",VLOOKUP(パターン表!F149, 'パターン別掛け率（入力）'!$C$3:$I$302, 6, FALSE))</f>
        <v>100</v>
      </c>
      <c r="G149" s="126" t="str">
        <f>'6桁'!G149</f>
        <v>Y★</v>
      </c>
      <c r="H149" s="95">
        <f>IF(ISBLANK('6桁'!H149)=TRUE,"",VLOOKUP(パターン表!H149, 'パターン別掛け率（入力）'!$C$3:$I$302, 6, FALSE))</f>
        <v>100</v>
      </c>
      <c r="I149" s="126" t="str">
        <f>'6桁'!I149</f>
        <v>W★</v>
      </c>
      <c r="J149" s="95">
        <f>IF(ISBLANK('6桁'!J149)=TRUE,"",VLOOKUP(パターン表!J149, 'パターン別掛け率（入力）'!$C$3:$I$302, 6, FALSE))</f>
        <v>100</v>
      </c>
      <c r="K149" s="126" t="str">
        <f>'6桁'!K149</f>
        <v>W★</v>
      </c>
      <c r="L149" s="95" t="str">
        <f>IF(ISBLANK('6桁'!L149)=TRUE,"",VLOOKUP(パターン表!L149, 'パターン別掛け率（入力）'!$C$3:$I$302, 6, FALSE))</f>
        <v/>
      </c>
      <c r="M149" s="126">
        <f>'6桁'!M149</f>
        <v>0</v>
      </c>
      <c r="N149" s="95" t="str">
        <f>IF(ISBLANK('6桁'!N149)=TRUE,"",VLOOKUP(パターン表!N149, 'パターン別掛け率（入力）'!$C$3:$I$302, 6, FALSE))</f>
        <v/>
      </c>
      <c r="O149" s="126">
        <f>'6桁'!O149</f>
        <v>0</v>
      </c>
      <c r="P149" s="95">
        <f>IF(ISBLANK('6桁'!P149)=TRUE,"",VLOOKUP(パターン表!P149, 'パターン別掛け率（入力）'!$C$3:$I$302, 6, FALSE))</f>
        <v>100</v>
      </c>
      <c r="Q149" s="96" t="str">
        <f>'6桁'!Q149</f>
        <v>W</v>
      </c>
      <c r="R149" s="95" t="str">
        <f>IF(ISBLANK('6桁'!R149)=TRUE,"",VLOOKUP(パターン表!R149, 'パターン別掛け率（入力）'!$C$3:$I$302, 6, FALSE))</f>
        <v/>
      </c>
      <c r="S149" s="96">
        <f>'6桁'!S149</f>
        <v>0</v>
      </c>
      <c r="T149" s="95" t="str">
        <f>IF(ISBLANK('6桁'!T149)=TRUE,"",VLOOKUP(パターン表!T149, 'パターン別掛け率（入力）'!$C$3:$I$302, 6, FALSE))</f>
        <v/>
      </c>
      <c r="U149" s="96">
        <f>'6桁'!U149</f>
        <v>0</v>
      </c>
      <c r="V149" s="95">
        <f>IF(ISBLANK('6桁'!V149)=TRUE,"",VLOOKUP(パターン表!V149, 'パターン別掛け率（入力）'!$C$3:$I$302, 6, FALSE))</f>
        <v>100</v>
      </c>
      <c r="W149" s="96" t="str">
        <f>'6桁'!W149</f>
        <v>W★</v>
      </c>
      <c r="X149" s="74"/>
      <c r="Y149" s="251"/>
    </row>
    <row r="150" spans="2:25" ht="30" customHeight="1">
      <c r="B150" s="503"/>
      <c r="C150" s="362" t="s">
        <v>169</v>
      </c>
      <c r="D150" s="254">
        <v>93</v>
      </c>
      <c r="E150" s="342">
        <v>97</v>
      </c>
      <c r="F150" s="95">
        <f>IF(ISBLANK('6桁'!F150)=TRUE,"",VLOOKUP(パターン表!F150, 'パターン別掛け率（入力）'!$C$3:$I$302, 6, FALSE))</f>
        <v>100</v>
      </c>
      <c r="G150" s="20" t="str">
        <f>'6桁'!G150</f>
        <v>Y★</v>
      </c>
      <c r="H150" s="95">
        <f>IF(ISBLANK('6桁'!H150)=TRUE,"",VLOOKUP(パターン表!H150, 'パターン別掛け率（入力）'!$C$3:$I$302, 6, FALSE))</f>
        <v>100</v>
      </c>
      <c r="I150" s="126" t="str">
        <f>'6桁'!I150</f>
        <v>W★</v>
      </c>
      <c r="J150" s="95" t="str">
        <f>IF(ISBLANK('6桁'!J150)=TRUE,"",VLOOKUP(パターン表!J150, 'パターン別掛け率（入力）'!$C$3:$I$302, 6, FALSE))</f>
        <v/>
      </c>
      <c r="K150" s="126">
        <f>'6桁'!K150</f>
        <v>0</v>
      </c>
      <c r="L150" s="95" t="str">
        <f>IF(ISBLANK('6桁'!L150)=TRUE,"",VLOOKUP(パターン表!L150, 'パターン別掛け率（入力）'!$C$3:$I$302, 6, FALSE))</f>
        <v/>
      </c>
      <c r="M150" s="126">
        <f>'6桁'!M150</f>
        <v>0</v>
      </c>
      <c r="N150" s="95" t="str">
        <f>IF(ISBLANK('6桁'!N150)=TRUE,"",VLOOKUP(パターン表!N150, 'パターン別掛け率（入力）'!$C$3:$I$302, 6, FALSE))</f>
        <v/>
      </c>
      <c r="O150" s="126">
        <f>'6桁'!O150</f>
        <v>0</v>
      </c>
      <c r="P150" s="95">
        <f>IF(ISBLANK('6桁'!P150)=TRUE,"",VLOOKUP(パターン表!P150, 'パターン別掛け率（入力）'!$C$3:$I$302, 6, FALSE))</f>
        <v>100</v>
      </c>
      <c r="Q150" s="96" t="str">
        <f>'6桁'!Q150</f>
        <v>W</v>
      </c>
      <c r="R150" s="95">
        <f>IF(ISBLANK('6桁'!R150)=TRUE,"",VLOOKUP(パターン表!R150, 'パターン別掛け率（入力）'!$C$3:$I$302, 6, FALSE))</f>
        <v>100</v>
      </c>
      <c r="S150" s="96" t="str">
        <f>'6桁'!S150</f>
        <v>▽W★</v>
      </c>
      <c r="T150" s="95" t="str">
        <f>IF(ISBLANK('6桁'!T150)=TRUE,"",VLOOKUP(パターン表!T150, 'パターン別掛け率（入力）'!$C$3:$I$302, 6, FALSE))</f>
        <v/>
      </c>
      <c r="U150" s="96">
        <f>'6桁'!U150</f>
        <v>0</v>
      </c>
      <c r="V150" s="95">
        <f>IF(ISBLANK('6桁'!V150)=TRUE,"",VLOOKUP(パターン表!V150, 'パターン別掛け率（入力）'!$C$3:$I$302, 6, FALSE))</f>
        <v>100</v>
      </c>
      <c r="W150" s="96" t="str">
        <f>'6桁'!W150</f>
        <v>W★</v>
      </c>
      <c r="X150" s="74"/>
      <c r="Y150" s="251"/>
    </row>
    <row r="151" spans="2:25" ht="30" customHeight="1">
      <c r="B151" s="503"/>
      <c r="C151" s="362" t="s">
        <v>62</v>
      </c>
      <c r="D151" s="254">
        <v>95</v>
      </c>
      <c r="E151" s="342">
        <v>99</v>
      </c>
      <c r="F151" s="95" t="str">
        <f>IF(ISBLANK('6桁'!F151)=TRUE,"",VLOOKUP(パターン表!F151, 'パターン別掛け率（入力）'!$C$3:$I$302, 6, FALSE))</f>
        <v/>
      </c>
      <c r="G151" s="20">
        <f>'6桁'!G151</f>
        <v>0</v>
      </c>
      <c r="H151" s="95" t="str">
        <f>IF(ISBLANK('6桁'!H151)=TRUE,"",VLOOKUP(パターン表!H151, 'パターン別掛け率（入力）'!$C$3:$I$302, 6, FALSE))</f>
        <v/>
      </c>
      <c r="I151" s="101">
        <f>'6桁'!I151</f>
        <v>0</v>
      </c>
      <c r="J151" s="95" t="str">
        <f>IF(ISBLANK('6桁'!J151)=TRUE,"",VLOOKUP(パターン表!J151, 'パターン別掛け率（入力）'!$C$3:$I$302, 6, FALSE))</f>
        <v/>
      </c>
      <c r="K151" s="101">
        <f>'6桁'!K151</f>
        <v>0</v>
      </c>
      <c r="L151" s="95" t="str">
        <f>IF(ISBLANK('6桁'!L151)=TRUE,"",VLOOKUP(パターン表!L151, 'パターン別掛け率（入力）'!$C$3:$I$302, 6, FALSE))</f>
        <v/>
      </c>
      <c r="M151" s="101">
        <f>'6桁'!M151</f>
        <v>0</v>
      </c>
      <c r="N151" s="95" t="str">
        <f>IF(ISBLANK('6桁'!N151)=TRUE,"",VLOOKUP(パターン表!N151, 'パターン別掛け率（入力）'!$C$3:$I$302, 6, FALSE))</f>
        <v/>
      </c>
      <c r="O151" s="126">
        <f>'6桁'!O151</f>
        <v>0</v>
      </c>
      <c r="P151" s="95">
        <f>IF(ISBLANK('6桁'!P151)=TRUE,"",VLOOKUP(パターン表!P151, 'パターン別掛け率（入力）'!$C$3:$I$302, 6, FALSE))</f>
        <v>100</v>
      </c>
      <c r="Q151" s="96" t="str">
        <f>'6桁'!Q151</f>
        <v>W</v>
      </c>
      <c r="R151" s="95" t="str">
        <f>IF(ISBLANK('6桁'!R151)=TRUE,"",VLOOKUP(パターン表!R151, 'パターン別掛け率（入力）'!$C$3:$I$302, 6, FALSE))</f>
        <v/>
      </c>
      <c r="S151" s="96">
        <f>'6桁'!S151</f>
        <v>0</v>
      </c>
      <c r="T151" s="95" t="str">
        <f>IF(ISBLANK('6桁'!T151)=TRUE,"",VLOOKUP(パターン表!T151, 'パターン別掛け率（入力）'!$C$3:$I$302, 6, FALSE))</f>
        <v/>
      </c>
      <c r="U151" s="96">
        <f>'6桁'!U151</f>
        <v>0</v>
      </c>
      <c r="V151" s="95">
        <f>IF(ISBLANK('6桁'!V151)=TRUE,"",VLOOKUP(パターン表!V151, 'パターン別掛け率（入力）'!$C$3:$I$302, 6, FALSE))</f>
        <v>100</v>
      </c>
      <c r="W151" s="96" t="str">
        <f>'6桁'!W151</f>
        <v>W</v>
      </c>
      <c r="X151" s="74"/>
      <c r="Y151" s="251"/>
    </row>
    <row r="152" spans="2:25" ht="30" customHeight="1">
      <c r="B152" s="503"/>
      <c r="C152" s="362" t="s">
        <v>495</v>
      </c>
      <c r="D152" s="254"/>
      <c r="E152" s="342">
        <v>101</v>
      </c>
      <c r="F152" s="95" t="str">
        <f>IF(ISBLANK('6桁'!F152)=TRUE,"",VLOOKUP(パターン表!F152, 'パターン別掛け率（入力）'!$C$3:$I$302, 6, FALSE))</f>
        <v/>
      </c>
      <c r="G152" s="19">
        <f>'6桁'!G152</f>
        <v>0</v>
      </c>
      <c r="H152" s="95" t="str">
        <f>IF(ISBLANK('6桁'!H152)=TRUE,"",VLOOKUP(パターン表!H152, 'パターン別掛け率（入力）'!$C$3:$I$302, 6, FALSE))</f>
        <v/>
      </c>
      <c r="I152" s="101">
        <f>'6桁'!I152</f>
        <v>0</v>
      </c>
      <c r="J152" s="95" t="str">
        <f>IF(ISBLANK('6桁'!J152)=TRUE,"",VLOOKUP(パターン表!J152, 'パターン別掛け率（入力）'!$C$3:$I$302, 6, FALSE))</f>
        <v/>
      </c>
      <c r="K152" s="101">
        <f>'6桁'!K152</f>
        <v>0</v>
      </c>
      <c r="L152" s="95" t="str">
        <f>IF(ISBLANK('6桁'!L152)=TRUE,"",VLOOKUP(パターン表!L152, 'パターン別掛け率（入力）'!$C$3:$I$302, 6, FALSE))</f>
        <v/>
      </c>
      <c r="M152" s="101">
        <f>'6桁'!M152</f>
        <v>0</v>
      </c>
      <c r="N152" s="95" t="str">
        <f>IF(ISBLANK('6桁'!N152)=TRUE,"",VLOOKUP(パターン表!N152, 'パターン別掛け率（入力）'!$C$3:$I$302, 6, FALSE))</f>
        <v/>
      </c>
      <c r="O152" s="126">
        <f>'6桁'!O152</f>
        <v>0</v>
      </c>
      <c r="P152" s="95" t="str">
        <f>IF(ISBLANK('6桁'!P152)=TRUE,"",VLOOKUP(パターン表!P152, 'パターン別掛け率（入力）'!$C$3:$I$302, 6, FALSE))</f>
        <v/>
      </c>
      <c r="Q152" s="96">
        <f>'6桁'!Q152</f>
        <v>0</v>
      </c>
      <c r="R152" s="95">
        <f>IF(ISBLANK('6桁'!R152)=TRUE,"",VLOOKUP(パターン表!R152, 'パターン別掛け率（入力）'!$C$3:$I$302, 6, FALSE))</f>
        <v>100</v>
      </c>
      <c r="S152" s="96" t="str">
        <f>'6桁'!S152</f>
        <v>▽W★</v>
      </c>
      <c r="T152" s="95" t="str">
        <f>IF(ISBLANK('6桁'!T152)=TRUE,"",VLOOKUP(パターン表!T152, 'パターン別掛け率（入力）'!$C$3:$I$302, 6, FALSE))</f>
        <v/>
      </c>
      <c r="U152" s="96">
        <f>'6桁'!U152</f>
        <v>0</v>
      </c>
      <c r="V152" s="95" t="str">
        <f>IF(ISBLANK('6桁'!V152)=TRUE,"",VLOOKUP(パターン表!V152, 'パターン別掛け率（入力）'!$C$3:$I$302, 6, FALSE))</f>
        <v/>
      </c>
      <c r="W152" s="96">
        <f>'6桁'!W152</f>
        <v>0</v>
      </c>
      <c r="X152" s="74"/>
      <c r="Y152" s="251"/>
    </row>
    <row r="153" spans="2:25" ht="30" customHeight="1">
      <c r="B153" s="503"/>
      <c r="C153" s="362" t="s">
        <v>65</v>
      </c>
      <c r="D153" s="254">
        <v>85</v>
      </c>
      <c r="E153" s="342">
        <v>89</v>
      </c>
      <c r="F153" s="95" t="str">
        <f>IF(ISBLANK('6桁'!F153)=TRUE,"",VLOOKUP(パターン表!F153, 'パターン別掛け率（入力）'!$C$3:$I$302, 6, FALSE))</f>
        <v/>
      </c>
      <c r="G153" s="19">
        <f>'6桁'!G153</f>
        <v>0</v>
      </c>
      <c r="H153" s="95" t="str">
        <f>IF(ISBLANK('6桁'!H153)=TRUE,"",VLOOKUP(パターン表!H153, 'パターン別掛け率（入力）'!$C$3:$I$302, 6, FALSE))</f>
        <v/>
      </c>
      <c r="I153" s="96">
        <f>'6桁'!I153</f>
        <v>0</v>
      </c>
      <c r="J153" s="95">
        <f>IF(ISBLANK('6桁'!J153)=TRUE,"",VLOOKUP(パターン表!J153, 'パターン別掛け率（入力）'!$C$3:$I$302, 6, FALSE))</f>
        <v>100</v>
      </c>
      <c r="K153" s="96" t="str">
        <f>'6桁'!K153</f>
        <v>W★</v>
      </c>
      <c r="L153" s="95" t="str">
        <f>IF(ISBLANK('6桁'!L153)=TRUE,"",VLOOKUP(パターン表!L153, 'パターン別掛け率（入力）'!$C$3:$I$302, 6, FALSE))</f>
        <v/>
      </c>
      <c r="M153" s="96">
        <f>'6桁'!M153</f>
        <v>0</v>
      </c>
      <c r="N153" s="95" t="str">
        <f>IF(ISBLANK('6桁'!N153)=TRUE,"",VLOOKUP(パターン表!N153, 'パターン別掛け率（入力）'!$C$3:$I$302, 6, FALSE))</f>
        <v/>
      </c>
      <c r="O153" s="126">
        <f>'6桁'!O153</f>
        <v>0</v>
      </c>
      <c r="P153" s="95" t="str">
        <f>IF(ISBLANK('6桁'!P153)=TRUE,"",VLOOKUP(パターン表!P153, 'パターン別掛け率（入力）'!$C$3:$I$302, 6, FALSE))</f>
        <v/>
      </c>
      <c r="Q153" s="96">
        <f>'6桁'!Q153</f>
        <v>0</v>
      </c>
      <c r="R153" s="95" t="str">
        <f>IF(ISBLANK('6桁'!R153)=TRUE,"",VLOOKUP(パターン表!R153, 'パターン別掛け率（入力）'!$C$3:$I$302, 6, FALSE))</f>
        <v/>
      </c>
      <c r="S153" s="96">
        <f>'6桁'!S153</f>
        <v>0</v>
      </c>
      <c r="T153" s="95" t="str">
        <f>IF(ISBLANK('6桁'!T153)=TRUE,"",VLOOKUP(パターン表!T153, 'パターン別掛け率（入力）'!$C$3:$I$302, 6, FALSE))</f>
        <v/>
      </c>
      <c r="U153" s="96">
        <f>'6桁'!U153</f>
        <v>0</v>
      </c>
      <c r="V153" s="95">
        <f>IF(ISBLANK('6桁'!V153)=TRUE,"",VLOOKUP(パターン表!V153, 'パターン別掛け率（入力）'!$C$3:$I$302, 6, FALSE))</f>
        <v>100</v>
      </c>
      <c r="W153" s="96" t="str">
        <f>'6桁'!W153</f>
        <v>W
DZ101</v>
      </c>
      <c r="X153" s="74"/>
      <c r="Y153" s="251"/>
    </row>
    <row r="154" spans="2:25" ht="30" customHeight="1">
      <c r="B154" s="503"/>
      <c r="C154" s="362" t="s">
        <v>66</v>
      </c>
      <c r="D154" s="254">
        <v>88</v>
      </c>
      <c r="E154" s="342">
        <v>92</v>
      </c>
      <c r="F154" s="95">
        <f>IF(ISBLANK('6桁'!F154)=TRUE,"",VLOOKUP(パターン表!F154, 'パターン別掛け率（入力）'!$C$3:$I$302, 6, FALSE))</f>
        <v>100</v>
      </c>
      <c r="G154" s="126" t="str">
        <f>'6桁'!G154</f>
        <v>Y★</v>
      </c>
      <c r="H154" s="95">
        <f>IF(ISBLANK('6桁'!H154)=TRUE,"",VLOOKUP(パターン表!H154, 'パターン別掛け率（入力）'!$C$3:$I$302, 6, FALSE))</f>
        <v>100</v>
      </c>
      <c r="I154" s="126" t="str">
        <f>'6桁'!I154</f>
        <v>W★</v>
      </c>
      <c r="J154" s="95">
        <f>IF(ISBLANK('6桁'!J154)=TRUE,"",VLOOKUP(パターン表!J154, 'パターン別掛け率（入力）'!$C$3:$I$302, 6, FALSE))</f>
        <v>100</v>
      </c>
      <c r="K154" s="126" t="str">
        <f>'6桁'!K154</f>
        <v>W★</v>
      </c>
      <c r="L154" s="95" t="str">
        <f>IF(ISBLANK('6桁'!L154)=TRUE,"",VLOOKUP(パターン表!L154, 'パターン別掛け率（入力）'!$C$3:$I$302, 6, FALSE))</f>
        <v/>
      </c>
      <c r="M154" s="126">
        <f>'6桁'!M154</f>
        <v>0</v>
      </c>
      <c r="N154" s="95" t="str">
        <f>IF(ISBLANK('6桁'!N154)=TRUE,"",VLOOKUP(パターン表!N154, 'パターン別掛け率（入力）'!$C$3:$I$302, 6, FALSE))</f>
        <v/>
      </c>
      <c r="O154" s="126">
        <f>'6桁'!O154</f>
        <v>0</v>
      </c>
      <c r="P154" s="95">
        <f>IF(ISBLANK('6桁'!P154)=TRUE,"",VLOOKUP(パターン表!P154, 'パターン別掛け率（入力）'!$C$3:$I$302, 6, FALSE))</f>
        <v>100</v>
      </c>
      <c r="Q154" s="96" t="str">
        <f>'6桁'!Q154</f>
        <v>W</v>
      </c>
      <c r="R154" s="95" t="str">
        <f>IF(ISBLANK('6桁'!R154)=TRUE,"",VLOOKUP(パターン表!R154, 'パターン別掛け率（入力）'!$C$3:$I$302, 6, FALSE))</f>
        <v/>
      </c>
      <c r="S154" s="96">
        <f>'6桁'!S154</f>
        <v>0</v>
      </c>
      <c r="T154" s="95">
        <f>IF(ISBLANK('6桁'!T154)=TRUE,"",VLOOKUP(パターン表!T154, 'パターン別掛け率（入力）'!$C$3:$I$302, 6, FALSE))</f>
        <v>100</v>
      </c>
      <c r="U154" s="96" t="str">
        <f>'6桁'!U154</f>
        <v>▽W★</v>
      </c>
      <c r="V154" s="95">
        <f>IF(ISBLANK('6桁'!V154)=TRUE,"",VLOOKUP(パターン表!V154, 'パターン別掛け率（入力）'!$C$3:$I$302, 6, FALSE))</f>
        <v>100</v>
      </c>
      <c r="W154" s="96" t="str">
        <f>'6桁'!W154</f>
        <v>W★</v>
      </c>
      <c r="X154" s="74"/>
      <c r="Y154" s="251"/>
    </row>
    <row r="155" spans="2:25" ht="30" customHeight="1">
      <c r="B155" s="503"/>
      <c r="C155" s="362" t="s">
        <v>172</v>
      </c>
      <c r="D155" s="254">
        <v>91</v>
      </c>
      <c r="E155" s="342">
        <v>95</v>
      </c>
      <c r="F155" s="95">
        <f>IF(ISBLANK('6桁'!F155)=TRUE,"",VLOOKUP(パターン表!F155, 'パターン別掛け率（入力）'!$C$3:$I$302, 6, FALSE))</f>
        <v>100</v>
      </c>
      <c r="G155" s="96" t="str">
        <f>'6桁'!G155</f>
        <v>Y★</v>
      </c>
      <c r="H155" s="95">
        <f>IF(ISBLANK('6桁'!H155)=TRUE,"",VLOOKUP(パターン表!H155, 'パターン別掛け率（入力）'!$C$3:$I$302, 6, FALSE))</f>
        <v>100</v>
      </c>
      <c r="I155" s="126" t="str">
        <f>'6桁'!I155</f>
        <v>W★</v>
      </c>
      <c r="J155" s="95">
        <f>IF(ISBLANK('6桁'!J155)=TRUE,"",VLOOKUP(パターン表!J155, 'パターン別掛け率（入力）'!$C$3:$I$302, 6, FALSE))</f>
        <v>100</v>
      </c>
      <c r="K155" s="96" t="str">
        <f>'6桁'!K155</f>
        <v>W★</v>
      </c>
      <c r="L155" s="95" t="str">
        <f>IF(ISBLANK('6桁'!L155)=TRUE,"",VLOOKUP(パターン表!L155, 'パターン別掛け率（入力）'!$C$3:$I$302, 6, FALSE))</f>
        <v/>
      </c>
      <c r="M155" s="96">
        <f>'6桁'!M155</f>
        <v>0</v>
      </c>
      <c r="N155" s="95" t="str">
        <f>IF(ISBLANK('6桁'!N155)=TRUE,"",VLOOKUP(パターン表!N155, 'パターン別掛け率（入力）'!$C$3:$I$302, 6, FALSE))</f>
        <v/>
      </c>
      <c r="O155" s="117">
        <f>'6桁'!O155</f>
        <v>0</v>
      </c>
      <c r="P155" s="95">
        <f>IF(ISBLANK('6桁'!P155)=TRUE,"",VLOOKUP(パターン表!P155, 'パターン別掛け率（入力）'!$C$3:$I$302, 6, FALSE))</f>
        <v>100</v>
      </c>
      <c r="Q155" s="96" t="str">
        <f>'6桁'!Q155</f>
        <v>W</v>
      </c>
      <c r="R155" s="95">
        <f>IF(ISBLANK('6桁'!R155)=TRUE,"",VLOOKUP(パターン表!R155, 'パターン別掛け率（入力）'!$C$3:$I$302, 6, FALSE))</f>
        <v>100</v>
      </c>
      <c r="S155" s="96" t="str">
        <f>'6桁'!S155</f>
        <v>▽W★</v>
      </c>
      <c r="T155" s="95">
        <f>IF(ISBLANK('6桁'!T155)=TRUE,"",VLOOKUP(パターン表!T155, 'パターン別掛け率（入力）'!$C$3:$I$302, 6, FALSE))</f>
        <v>100</v>
      </c>
      <c r="U155" s="96" t="str">
        <f>'6桁'!U155</f>
        <v>▽W★</v>
      </c>
      <c r="V155" s="95">
        <f>IF(ISBLANK('6桁'!V155)=TRUE,"",VLOOKUP(パターン表!V155, 'パターン別掛け率（入力）'!$C$3:$I$302, 6, FALSE))</f>
        <v>100</v>
      </c>
      <c r="W155" s="96" t="str">
        <f>'6桁'!W155</f>
        <v>W★</v>
      </c>
      <c r="X155" s="74"/>
      <c r="Y155" s="251"/>
    </row>
    <row r="156" spans="2:25" ht="30" customHeight="1">
      <c r="B156" s="503"/>
      <c r="C156" s="362" t="s">
        <v>70</v>
      </c>
      <c r="D156" s="254">
        <v>93</v>
      </c>
      <c r="E156" s="342">
        <v>97</v>
      </c>
      <c r="F156" s="95">
        <f>IF(ISBLANK('6桁'!F156)=TRUE,"",VLOOKUP(パターン表!F156, 'パターン別掛け率（入力）'!$C$3:$I$302, 6, FALSE))</f>
        <v>100</v>
      </c>
      <c r="G156" s="96" t="str">
        <f>'6桁'!G156</f>
        <v>Y★</v>
      </c>
      <c r="H156" s="95">
        <f>IF(ISBLANK('6桁'!H156)=TRUE,"",VLOOKUP(パターン表!H156, 'パターン別掛け率（入力）'!$C$3:$I$302, 6, FALSE))</f>
        <v>100</v>
      </c>
      <c r="I156" s="126" t="str">
        <f>'6桁'!I156</f>
        <v>W★</v>
      </c>
      <c r="J156" s="95">
        <f>IF(ISBLANK('6桁'!J156)=TRUE,"",VLOOKUP(パターン表!J156, 'パターン別掛け率（入力）'!$C$3:$I$302, 6, FALSE))</f>
        <v>100</v>
      </c>
      <c r="K156" s="96" t="str">
        <f>'6桁'!K156</f>
        <v>W</v>
      </c>
      <c r="L156" s="95" t="str">
        <f>IF(ISBLANK('6桁'!L156)=TRUE,"",VLOOKUP(パターン表!L156, 'パターン別掛け率（入力）'!$C$3:$I$302, 6, FALSE))</f>
        <v/>
      </c>
      <c r="M156" s="96">
        <f>'6桁'!M156</f>
        <v>0</v>
      </c>
      <c r="N156" s="95" t="str">
        <f>IF(ISBLANK('6桁'!N156)=TRUE,"",VLOOKUP(パターン表!N156, 'パターン別掛け率（入力）'!$C$3:$I$302, 6, FALSE))</f>
        <v/>
      </c>
      <c r="O156" s="96">
        <f>'6桁'!O156</f>
        <v>0</v>
      </c>
      <c r="P156" s="95">
        <f>IF(ISBLANK('6桁'!P156)=TRUE,"",VLOOKUP(パターン表!P156, 'パターン別掛け率（入力）'!$C$3:$I$302, 6, FALSE))</f>
        <v>100</v>
      </c>
      <c r="Q156" s="96" t="str">
        <f>'6桁'!Q156</f>
        <v>W</v>
      </c>
      <c r="R156" s="95">
        <f>IF(ISBLANK('6桁'!R156)=TRUE,"",VLOOKUP(パターン表!R156, 'パターン別掛け率（入力）'!$C$3:$I$302, 6, FALSE))</f>
        <v>100</v>
      </c>
      <c r="S156" s="96" t="str">
        <f>'6桁'!S156</f>
        <v>▽W★</v>
      </c>
      <c r="T156" s="95" t="str">
        <f>IF(ISBLANK('6桁'!T156)=TRUE,"",VLOOKUP(パターン表!T156, 'パターン別掛け率（入力）'!$C$3:$I$302, 6, FALSE))</f>
        <v/>
      </c>
      <c r="U156" s="96">
        <f>'6桁'!U156</f>
        <v>0</v>
      </c>
      <c r="V156" s="95">
        <f>IF(ISBLANK('6桁'!V156)=TRUE,"",VLOOKUP(パターン表!V156, 'パターン別掛け率（入力）'!$C$3:$I$302, 6, FALSE))</f>
        <v>100</v>
      </c>
      <c r="W156" s="96" t="str">
        <f>'6桁'!W156</f>
        <v>W★</v>
      </c>
      <c r="X156" s="74"/>
      <c r="Y156" s="251"/>
    </row>
    <row r="157" spans="2:25" ht="30" customHeight="1">
      <c r="B157" s="503"/>
      <c r="C157" s="362" t="s">
        <v>136</v>
      </c>
      <c r="D157" s="254">
        <v>95</v>
      </c>
      <c r="E157" s="342">
        <v>99</v>
      </c>
      <c r="F157" s="95" t="str">
        <f>IF(ISBLANK('6桁'!F157)=TRUE,"",VLOOKUP(パターン表!F157, 'パターン別掛け率（入力）'!$C$3:$I$302, 6, FALSE))</f>
        <v/>
      </c>
      <c r="G157" s="20">
        <f>'6桁'!G157</f>
        <v>0</v>
      </c>
      <c r="H157" s="95">
        <f>IF(ISBLANK('6桁'!H157)=TRUE,"",VLOOKUP(パターン表!H157, 'パターン別掛け率（入力）'!$C$3:$I$302, 6, FALSE))</f>
        <v>100</v>
      </c>
      <c r="I157" s="96" t="str">
        <f>'6桁'!I157</f>
        <v>W★</v>
      </c>
      <c r="J157" s="95">
        <f>IF(ISBLANK('6桁'!J157)=TRUE,"",VLOOKUP(パターン表!J157, 'パターン別掛け率（入力）'!$C$3:$I$302, 6, FALSE))</f>
        <v>100</v>
      </c>
      <c r="K157" s="101" t="str">
        <f>'6桁'!K157</f>
        <v>W★</v>
      </c>
      <c r="L157" s="95" t="str">
        <f>IF(ISBLANK('6桁'!L157)=TRUE,"",VLOOKUP(パターン表!L157, 'パターン別掛け率（入力）'!$C$3:$I$302, 6, FALSE))</f>
        <v/>
      </c>
      <c r="M157" s="101">
        <f>'6桁'!M157</f>
        <v>0</v>
      </c>
      <c r="N157" s="95" t="str">
        <f>IF(ISBLANK('6桁'!N157)=TRUE,"",VLOOKUP(パターン表!N157, 'パターン別掛け率（入力）'!$C$3:$I$302, 6, FALSE))</f>
        <v/>
      </c>
      <c r="O157" s="126">
        <f>'6桁'!O157</f>
        <v>0</v>
      </c>
      <c r="P157" s="95" t="str">
        <f>IF(ISBLANK('6桁'!P157)=TRUE,"",VLOOKUP(パターン表!P157, 'パターン別掛け率（入力）'!$C$3:$I$302, 6, FALSE))</f>
        <v/>
      </c>
      <c r="Q157" s="96">
        <f>'6桁'!Q157</f>
        <v>0</v>
      </c>
      <c r="R157" s="95" t="str">
        <f>IF(ISBLANK('6桁'!R157)=TRUE,"",VLOOKUP(パターン表!R157, 'パターン別掛け率（入力）'!$C$3:$I$302, 6, FALSE))</f>
        <v/>
      </c>
      <c r="S157" s="96">
        <f>'6桁'!S157</f>
        <v>0</v>
      </c>
      <c r="T157" s="95">
        <f>IF(ISBLANK('6桁'!T157)=TRUE,"",VLOOKUP(パターン表!T157, 'パターン別掛け率（入力）'!$C$3:$I$302, 6, FALSE))</f>
        <v>100</v>
      </c>
      <c r="U157" s="96" t="str">
        <f>'6桁'!U157</f>
        <v>▽W★</v>
      </c>
      <c r="V157" s="95" t="str">
        <f>IF(ISBLANK('6桁'!V157)=TRUE,"",VLOOKUP(パターン表!V157, 'パターン別掛け率（入力）'!$C$3:$I$302, 6, FALSE))</f>
        <v/>
      </c>
      <c r="W157" s="96">
        <f>'6桁'!W157</f>
        <v>0</v>
      </c>
      <c r="X157" s="74"/>
      <c r="Y157" s="251"/>
    </row>
    <row r="158" spans="2:25" ht="30" customHeight="1">
      <c r="B158" s="503"/>
      <c r="C158" s="362" t="s">
        <v>137</v>
      </c>
      <c r="D158" s="254">
        <v>89</v>
      </c>
      <c r="E158" s="342">
        <v>93</v>
      </c>
      <c r="F158" s="95">
        <f>IF(ISBLANK('6桁'!F158)=TRUE,"",VLOOKUP(パターン表!F158, 'パターン別掛け率（入力）'!$C$3:$I$302, 6, FALSE))</f>
        <v>100</v>
      </c>
      <c r="G158" s="243" t="str">
        <f>'6桁'!G158</f>
        <v>Y★
MAXX050+</v>
      </c>
      <c r="H158" s="95">
        <f>IF(ISBLANK('6桁'!H158)=TRUE,"",VLOOKUP(パターン表!H158, 'パターン別掛け率（入力）'!$C$3:$I$302, 6, FALSE))</f>
        <v>100</v>
      </c>
      <c r="I158" s="96" t="str">
        <f>'6桁'!I158</f>
        <v>W★</v>
      </c>
      <c r="J158" s="95">
        <f>IF(ISBLANK('6桁'!J158)=TRUE,"",VLOOKUP(パターン表!J158, 'パターン別掛け率（入力）'!$C$3:$I$302, 6, FALSE))</f>
        <v>100</v>
      </c>
      <c r="K158" s="126" t="str">
        <f>'6桁'!K158</f>
        <v>W★</v>
      </c>
      <c r="L158" s="95">
        <f>IF(ISBLANK('6桁'!L158)=TRUE,"",VLOOKUP(パターン表!L158, 'パターン別掛け率（入力）'!$C$3:$I$302, 6, FALSE))</f>
        <v>100</v>
      </c>
      <c r="M158" s="126" t="str">
        <f>'6桁'!M158</f>
        <v>W★</v>
      </c>
      <c r="N158" s="95">
        <f>IF(ISBLANK('6桁'!N158)=TRUE,"",VLOOKUP(パターン表!N158, 'パターン別掛け率（入力）'!$C$3:$I$302, 6, FALSE))</f>
        <v>100</v>
      </c>
      <c r="O158" s="126" t="str">
        <f>'6桁'!O158</f>
        <v>W★</v>
      </c>
      <c r="P158" s="95" t="str">
        <f>IF(ISBLANK('6桁'!P158)=TRUE,"",VLOOKUP(パターン表!P158, 'パターン別掛け率（入力）'!$C$3:$I$302, 6, FALSE))</f>
        <v/>
      </c>
      <c r="Q158" s="96">
        <f>'6桁'!Q158</f>
        <v>0</v>
      </c>
      <c r="R158" s="95" t="str">
        <f>IF(ISBLANK('6桁'!R158)=TRUE,"",VLOOKUP(パターン表!R158, 'パターン別掛け率（入力）'!$C$3:$I$302, 6, FALSE))</f>
        <v/>
      </c>
      <c r="S158" s="96">
        <f>'6桁'!S158</f>
        <v>0</v>
      </c>
      <c r="T158" s="95" t="str">
        <f>IF(ISBLANK('6桁'!T158)=TRUE,"",VLOOKUP(パターン表!T158, 'パターン別掛け率（入力）'!$C$3:$I$302, 6, FALSE))</f>
        <v/>
      </c>
      <c r="U158" s="96">
        <f>'6桁'!U158</f>
        <v>0</v>
      </c>
      <c r="V158" s="95" t="str">
        <f>IF(ISBLANK('6桁'!V158)=TRUE,"",VLOOKUP(パターン表!V158, 'パターン別掛け率（入力）'!$C$3:$I$302, 6, FALSE))</f>
        <v/>
      </c>
      <c r="W158" s="96">
        <f>'6桁'!W158</f>
        <v>0</v>
      </c>
      <c r="X158" s="74"/>
      <c r="Y158" s="251"/>
    </row>
    <row r="159" spans="2:25" ht="30" customHeight="1">
      <c r="B159" s="503"/>
      <c r="C159" s="362" t="s">
        <v>86</v>
      </c>
      <c r="D159" s="254">
        <v>91</v>
      </c>
      <c r="E159" s="342">
        <v>95</v>
      </c>
      <c r="F159" s="95">
        <f>IF(ISBLANK('6桁'!F159)=TRUE,"",VLOOKUP(パターン表!F159, 'パターン別掛け率（入力）'!$C$3:$I$302, 6, FALSE))</f>
        <v>100</v>
      </c>
      <c r="G159" s="126" t="str">
        <f>'6桁'!G159</f>
        <v>Y★</v>
      </c>
      <c r="H159" s="95">
        <f>IF(ISBLANK('6桁'!H159)=TRUE,"",VLOOKUP(パターン表!H159, 'パターン別掛け率（入力）'!$C$3:$I$302, 6, FALSE))</f>
        <v>100</v>
      </c>
      <c r="I159" s="126" t="str">
        <f>'6桁'!I159</f>
        <v>W★</v>
      </c>
      <c r="J159" s="95">
        <f>IF(ISBLANK('6桁'!J159)=TRUE,"",VLOOKUP(パターン表!J159, 'パターン別掛け率（入力）'!$C$3:$I$302, 6, FALSE))</f>
        <v>100</v>
      </c>
      <c r="K159" s="101" t="str">
        <f>'6桁'!K159</f>
        <v>W★</v>
      </c>
      <c r="L159" s="95">
        <f>IF(ISBLANK('6桁'!L159)=TRUE,"",VLOOKUP(パターン表!L159, 'パターン別掛け率（入力）'!$C$3:$I$302, 6, FALSE))</f>
        <v>100</v>
      </c>
      <c r="M159" s="126" t="str">
        <f>'6桁'!M159</f>
        <v>W★</v>
      </c>
      <c r="N159" s="95">
        <f>IF(ISBLANK('6桁'!N159)=TRUE,"",VLOOKUP(パターン表!N159, 'パターン別掛け率（入力）'!$C$3:$I$302, 6, FALSE))</f>
        <v>100</v>
      </c>
      <c r="O159" s="126" t="str">
        <f>'6桁'!O159</f>
        <v>W★</v>
      </c>
      <c r="P159" s="95">
        <f>IF(ISBLANK('6桁'!P159)=TRUE,"",VLOOKUP(パターン表!P159, 'パターン別掛け率（入力）'!$C$3:$I$302, 6, FALSE))</f>
        <v>100</v>
      </c>
      <c r="Q159" s="96" t="str">
        <f>'6桁'!Q159</f>
        <v>W</v>
      </c>
      <c r="R159" s="95" t="str">
        <f>IF(ISBLANK('6桁'!R159)=TRUE,"",VLOOKUP(パターン表!R159, 'パターン別掛け率（入力）'!$C$3:$I$302, 6, FALSE))</f>
        <v/>
      </c>
      <c r="S159" s="96">
        <f>'6桁'!S159</f>
        <v>0</v>
      </c>
      <c r="T159" s="95" t="str">
        <f>IF(ISBLANK('6桁'!T159)=TRUE,"",VLOOKUP(パターン表!T159, 'パターン別掛け率（入力）'!$C$3:$I$302, 6, FALSE))</f>
        <v/>
      </c>
      <c r="U159" s="96">
        <f>'6桁'!U159</f>
        <v>0</v>
      </c>
      <c r="V159" s="95">
        <f>IF(ISBLANK('6桁'!V159)=TRUE,"",VLOOKUP(パターン表!V159, 'パターン別掛け率（入力）'!$C$3:$I$302, 6, FALSE))</f>
        <v>100</v>
      </c>
      <c r="W159" s="96" t="str">
        <f>'6桁'!W159</f>
        <v>W★</v>
      </c>
      <c r="X159" s="74"/>
      <c r="Y159" s="251"/>
    </row>
    <row r="160" spans="2:25" ht="30" customHeight="1">
      <c r="B160" s="503"/>
      <c r="C160" s="362" t="s">
        <v>138</v>
      </c>
      <c r="D160" s="254">
        <v>94</v>
      </c>
      <c r="E160" s="342">
        <v>98</v>
      </c>
      <c r="F160" s="95">
        <f>IF(ISBLANK('6桁'!F160)=TRUE,"",VLOOKUP(パターン表!F160, 'パターン別掛け率（入力）'!$C$3:$I$302, 6, FALSE))</f>
        <v>100</v>
      </c>
      <c r="G160" s="126" t="str">
        <f>'6桁'!G160</f>
        <v>Y★</v>
      </c>
      <c r="H160" s="95">
        <f>IF(ISBLANK('6桁'!H160)=TRUE,"",VLOOKUP(パターン表!H160, 'パターン別掛け率（入力）'!$C$3:$I$302, 6, FALSE))</f>
        <v>100</v>
      </c>
      <c r="I160" s="126" t="str">
        <f>'6桁'!I160</f>
        <v>W★</v>
      </c>
      <c r="J160" s="95">
        <f>IF(ISBLANK('6桁'!J160)=TRUE,"",VLOOKUP(パターン表!J160, 'パターン別掛け率（入力）'!$C$3:$I$302, 6, FALSE))</f>
        <v>100</v>
      </c>
      <c r="K160" s="126" t="str">
        <f>'6桁'!K160</f>
        <v>W</v>
      </c>
      <c r="L160" s="95" t="str">
        <f>IF(ISBLANK('6桁'!L160)=TRUE,"",VLOOKUP(パターン表!L160, 'パターン別掛け率（入力）'!$C$3:$I$302, 6, FALSE))</f>
        <v/>
      </c>
      <c r="M160" s="126">
        <f>'6桁'!M160</f>
        <v>0</v>
      </c>
      <c r="N160" s="95" t="str">
        <f>IF(ISBLANK('6桁'!N160)=TRUE,"",VLOOKUP(パターン表!N160, 'パターン別掛け率（入力）'!$C$3:$I$302, 6, FALSE))</f>
        <v/>
      </c>
      <c r="O160" s="126">
        <f>'6桁'!O160</f>
        <v>0</v>
      </c>
      <c r="P160" s="95" t="str">
        <f>IF(ISBLANK('6桁'!P160)=TRUE,"",VLOOKUP(パターン表!P160, 'パターン別掛け率（入力）'!$C$3:$I$302, 6, FALSE))</f>
        <v/>
      </c>
      <c r="Q160" s="96">
        <f>'6桁'!Q160</f>
        <v>0</v>
      </c>
      <c r="R160" s="95" t="str">
        <f>IF(ISBLANK('6桁'!R160)=TRUE,"",VLOOKUP(パターン表!R160, 'パターン別掛け率（入力）'!$C$3:$I$302, 6, FALSE))</f>
        <v/>
      </c>
      <c r="S160" s="96">
        <f>'6桁'!S160</f>
        <v>0</v>
      </c>
      <c r="T160" s="95" t="str">
        <f>IF(ISBLANK('6桁'!T160)=TRUE,"",VLOOKUP(パターン表!T160, 'パターン別掛け率（入力）'!$C$3:$I$302, 6, FALSE))</f>
        <v/>
      </c>
      <c r="U160" s="96">
        <f>'6桁'!U160</f>
        <v>0</v>
      </c>
      <c r="V160" s="95" t="str">
        <f>IF(ISBLANK('6桁'!V160)=TRUE,"",VLOOKUP(パターン表!V160, 'パターン別掛け率（入力）'!$C$3:$I$302, 6, FALSE))</f>
        <v/>
      </c>
      <c r="W160" s="96">
        <f>'6桁'!W160</f>
        <v>0</v>
      </c>
      <c r="X160" s="74"/>
      <c r="Y160" s="251"/>
    </row>
    <row r="161" spans="2:25" ht="30" customHeight="1">
      <c r="B161" s="503"/>
      <c r="C161" s="362" t="s">
        <v>90</v>
      </c>
      <c r="D161" s="254">
        <v>96</v>
      </c>
      <c r="E161" s="342">
        <v>100</v>
      </c>
      <c r="F161" s="95">
        <f>IF(ISBLANK('6桁'!F161)=TRUE,"",VLOOKUP(パターン表!F161, 'パターン別掛け率（入力）'!$C$3:$I$302, 6, FALSE))</f>
        <v>100</v>
      </c>
      <c r="G161" s="126" t="str">
        <f>'6桁'!G161</f>
        <v>Y★</v>
      </c>
      <c r="H161" s="95">
        <f>IF(ISBLANK('6桁'!H161)=TRUE,"",VLOOKUP(パターン表!H161, 'パターン別掛け率（入力）'!$C$3:$I$302, 6, FALSE))</f>
        <v>100</v>
      </c>
      <c r="I161" s="126" t="str">
        <f>'6桁'!I161</f>
        <v>W★</v>
      </c>
      <c r="J161" s="95">
        <f>IF(ISBLANK('6桁'!J161)=TRUE,"",VLOOKUP(パターン表!J161, 'パターン別掛け率（入力）'!$C$3:$I$302, 6, FALSE))</f>
        <v>100</v>
      </c>
      <c r="K161" s="126" t="str">
        <f>'6桁'!K161</f>
        <v>W★</v>
      </c>
      <c r="L161" s="95">
        <f>IF(ISBLANK('6桁'!L161)=TRUE,"",VLOOKUP(パターン表!L161, 'パターン別掛け率（入力）'!$C$3:$I$302, 6, FALSE))</f>
        <v>100</v>
      </c>
      <c r="M161" s="126" t="str">
        <f>'6桁'!M161</f>
        <v>W★</v>
      </c>
      <c r="N161" s="95" t="str">
        <f>IF(ISBLANK('6桁'!N161)=TRUE,"",VLOOKUP(パターン表!N161, 'パターン別掛け率（入力）'!$C$3:$I$302, 6, FALSE))</f>
        <v/>
      </c>
      <c r="O161" s="126">
        <f>'6桁'!O161</f>
        <v>0</v>
      </c>
      <c r="P161" s="95" t="str">
        <f>IF(ISBLANK('6桁'!P161)=TRUE,"",VLOOKUP(パターン表!P161, 'パターン別掛け率（入力）'!$C$3:$I$302, 6, FALSE))</f>
        <v/>
      </c>
      <c r="Q161" s="96">
        <f>'6桁'!Q161</f>
        <v>0</v>
      </c>
      <c r="R161" s="95" t="str">
        <f>IF(ISBLANK('6桁'!R161)=TRUE,"",VLOOKUP(パターン表!R161, 'パターン別掛け率（入力）'!$C$3:$I$302, 6, FALSE))</f>
        <v/>
      </c>
      <c r="S161" s="96">
        <f>'6桁'!S161</f>
        <v>0</v>
      </c>
      <c r="T161" s="95" t="str">
        <f>IF(ISBLANK('6桁'!T161)=TRUE,"",VLOOKUP(パターン表!T161, 'パターン別掛け率（入力）'!$C$3:$I$302, 6, FALSE))</f>
        <v/>
      </c>
      <c r="U161" s="96">
        <f>'6桁'!U161</f>
        <v>0</v>
      </c>
      <c r="V161" s="95">
        <f>IF(ISBLANK('6桁'!V161)=TRUE,"",VLOOKUP(パターン表!V161, 'パターン別掛け率（入力）'!$C$3:$I$302, 6, FALSE))</f>
        <v>100</v>
      </c>
      <c r="W161" s="96" t="str">
        <f>'6桁'!W161</f>
        <v>W★</v>
      </c>
      <c r="X161" s="74"/>
      <c r="Y161" s="251"/>
    </row>
    <row r="162" spans="2:25" ht="30" customHeight="1">
      <c r="B162" s="503"/>
      <c r="C162" s="362" t="s">
        <v>91</v>
      </c>
      <c r="D162" s="254">
        <v>99</v>
      </c>
      <c r="E162" s="342">
        <v>103</v>
      </c>
      <c r="F162" s="95">
        <f>IF(ISBLANK('6桁'!F162)=TRUE,"",VLOOKUP(パターン表!F162, 'パターン別掛け率（入力）'!$C$3:$I$302, 6, FALSE))</f>
        <v>100</v>
      </c>
      <c r="G162" s="126" t="str">
        <f>'6桁'!G162</f>
        <v>Y★</v>
      </c>
      <c r="H162" s="95" t="str">
        <f>IF(ISBLANK('6桁'!H162)=TRUE,"",VLOOKUP(パターン表!H162, 'パターン別掛け率（入力）'!$C$3:$I$302, 6, FALSE))</f>
        <v/>
      </c>
      <c r="I162" s="126">
        <f>'6桁'!I162</f>
        <v>0</v>
      </c>
      <c r="J162" s="95" t="str">
        <f>IF(ISBLANK('6桁'!J162)=TRUE,"",VLOOKUP(パターン表!J162, 'パターン別掛け率（入力）'!$C$3:$I$302, 6, FALSE))</f>
        <v/>
      </c>
      <c r="K162" s="126">
        <f>'6桁'!K162</f>
        <v>0</v>
      </c>
      <c r="L162" s="95" t="str">
        <f>IF(ISBLANK('6桁'!L162)=TRUE,"",VLOOKUP(パターン表!L162, 'パターン別掛け率（入力）'!$C$3:$I$302, 6, FALSE))</f>
        <v/>
      </c>
      <c r="M162" s="126">
        <f>'6桁'!M162</f>
        <v>0</v>
      </c>
      <c r="N162" s="95" t="str">
        <f>IF(ISBLANK('6桁'!N162)=TRUE,"",VLOOKUP(パターン表!N162, 'パターン別掛け率（入力）'!$C$3:$I$302, 6, FALSE))</f>
        <v/>
      </c>
      <c r="O162" s="126">
        <f>'6桁'!O162</f>
        <v>0</v>
      </c>
      <c r="P162" s="95" t="str">
        <f>IF(ISBLANK('6桁'!P162)=TRUE,"",VLOOKUP(パターン表!P162, 'パターン別掛け率（入力）'!$C$3:$I$302, 6, FALSE))</f>
        <v/>
      </c>
      <c r="Q162" s="96">
        <f>'6桁'!Q162</f>
        <v>0</v>
      </c>
      <c r="R162" s="95" t="str">
        <f>IF(ISBLANK('6桁'!R162)=TRUE,"",VLOOKUP(パターン表!R162, 'パターン別掛け率（入力）'!$C$3:$I$302, 6, FALSE))</f>
        <v/>
      </c>
      <c r="S162" s="96">
        <f>'6桁'!S162</f>
        <v>0</v>
      </c>
      <c r="T162" s="95" t="str">
        <f>IF(ISBLANK('6桁'!T162)=TRUE,"",VLOOKUP(パターン表!T162, 'パターン別掛け率（入力）'!$C$3:$I$302, 6, FALSE))</f>
        <v/>
      </c>
      <c r="U162" s="96">
        <f>'6桁'!U162</f>
        <v>0</v>
      </c>
      <c r="V162" s="95" t="str">
        <f>IF(ISBLANK('6桁'!V162)=TRUE,"",VLOOKUP(パターン表!V162, 'パターン別掛け率（入力）'!$C$3:$I$302, 6, FALSE))</f>
        <v/>
      </c>
      <c r="W162" s="96">
        <f>'6桁'!W162</f>
        <v>0</v>
      </c>
      <c r="X162" s="74"/>
      <c r="Y162" s="251"/>
    </row>
    <row r="163" spans="2:25" ht="30" customHeight="1">
      <c r="B163" s="503"/>
      <c r="C163" s="362" t="s">
        <v>308</v>
      </c>
      <c r="D163" s="254">
        <v>92</v>
      </c>
      <c r="E163" s="342"/>
      <c r="F163" s="95" t="str">
        <f>IF(ISBLANK('6桁'!F163)=TRUE,"",VLOOKUP(パターン表!F163, 'パターン別掛け率（入力）'!$C$3:$I$302, 6, FALSE))</f>
        <v/>
      </c>
      <c r="G163" s="126">
        <f>'6桁'!G163</f>
        <v>0</v>
      </c>
      <c r="H163" s="95">
        <f>IF(ISBLANK('6桁'!H163)=TRUE,"",VLOOKUP(パターン表!H163, 'パターン別掛け率（入力）'!$C$3:$I$302, 6, FALSE))</f>
        <v>100</v>
      </c>
      <c r="I163" s="126" t="str">
        <f>'6桁'!I163</f>
        <v>V</v>
      </c>
      <c r="J163" s="95" t="str">
        <f>IF(ISBLANK('6桁'!J163)=TRUE,"",VLOOKUP(パターン表!J163, 'パターン別掛け率（入力）'!$C$3:$I$302, 6, FALSE))</f>
        <v/>
      </c>
      <c r="K163" s="126">
        <f>'6桁'!K163</f>
        <v>0</v>
      </c>
      <c r="L163" s="95">
        <f>IF(ISBLANK('6桁'!L163)=TRUE,"",VLOOKUP(パターン表!L163, 'パターン別掛け率（入力）'!$C$3:$I$302, 6, FALSE))</f>
        <v>100</v>
      </c>
      <c r="M163" s="126" t="str">
        <f>'6桁'!M163</f>
        <v>V</v>
      </c>
      <c r="N163" s="95">
        <f>IF(ISBLANK('6桁'!N163)=TRUE,"",VLOOKUP(パターン表!N163, 'パターン別掛け率（入力）'!$C$3:$I$302, 6, FALSE))</f>
        <v>100</v>
      </c>
      <c r="O163" s="126" t="str">
        <f>'6桁'!O163</f>
        <v>V</v>
      </c>
      <c r="P163" s="95" t="str">
        <f>IF(ISBLANK('6桁'!P163)=TRUE,"",VLOOKUP(パターン表!P163, 'パターン別掛け率（入力）'!$C$3:$I$302, 6, FALSE))</f>
        <v/>
      </c>
      <c r="Q163" s="96">
        <f>'6桁'!Q163</f>
        <v>0</v>
      </c>
      <c r="R163" s="95" t="str">
        <f>IF(ISBLANK('6桁'!R163)=TRUE,"",VLOOKUP(パターン表!R163, 'パターン別掛け率（入力）'!$C$3:$I$302, 6, FALSE))</f>
        <v/>
      </c>
      <c r="S163" s="96">
        <f>'6桁'!S163</f>
        <v>0</v>
      </c>
      <c r="T163" s="95" t="str">
        <f>IF(ISBLANK('6桁'!T163)=TRUE,"",VLOOKUP(パターン表!T163, 'パターン別掛け率（入力）'!$C$3:$I$302, 6, FALSE))</f>
        <v/>
      </c>
      <c r="U163" s="96">
        <f>'6桁'!U163</f>
        <v>0</v>
      </c>
      <c r="V163" s="95" t="str">
        <f>IF(ISBLANK('6桁'!V163)=TRUE,"",VLOOKUP(パターン表!V163, 'パターン別掛け率（入力）'!$C$3:$I$302, 6, FALSE))</f>
        <v/>
      </c>
      <c r="W163" s="96">
        <f>'6桁'!W163</f>
        <v>0</v>
      </c>
      <c r="X163" s="74"/>
      <c r="Y163" s="251"/>
    </row>
    <row r="164" spans="2:25" ht="30" customHeight="1">
      <c r="B164" s="503"/>
      <c r="C164" s="362" t="s">
        <v>139</v>
      </c>
      <c r="D164" s="254">
        <v>95</v>
      </c>
      <c r="E164" s="342">
        <v>99</v>
      </c>
      <c r="F164" s="95">
        <f>IF(ISBLANK('6桁'!F164)=TRUE,"",VLOOKUP(パターン表!F164, 'パターン別掛け率（入力）'!$C$3:$I$302, 6, FALSE))</f>
        <v>100</v>
      </c>
      <c r="G164" s="126" t="str">
        <f>'6桁'!G164</f>
        <v>Y★</v>
      </c>
      <c r="H164" s="95">
        <f>IF(ISBLANK('6桁'!H164)=TRUE,"",VLOOKUP(パターン表!H164, 'パターン別掛け率（入力）'!$C$3:$I$302, 6, FALSE))</f>
        <v>100</v>
      </c>
      <c r="I164" s="126" t="str">
        <f>'6桁'!I164</f>
        <v>W</v>
      </c>
      <c r="J164" s="95" t="str">
        <f>IF(ISBLANK('6桁'!J164)=TRUE,"",VLOOKUP(パターン表!J164, 'パターン別掛け率（入力）'!$C$3:$I$302, 6, FALSE))</f>
        <v/>
      </c>
      <c r="K164" s="126">
        <f>'6桁'!K164</f>
        <v>0</v>
      </c>
      <c r="L164" s="95">
        <f>IF(ISBLANK('6桁'!L164)=TRUE,"",VLOOKUP(パターン表!L164, 'パターン別掛け率（入力）'!$C$3:$I$302, 6, FALSE))</f>
        <v>100</v>
      </c>
      <c r="M164" s="126" t="str">
        <f>'6桁'!M164</f>
        <v>V</v>
      </c>
      <c r="N164" s="95">
        <f>IF(ISBLANK('6桁'!N164)=TRUE,"",VLOOKUP(パターン表!N164, 'パターン別掛け率（入力）'!$C$3:$I$302, 6, FALSE))</f>
        <v>100</v>
      </c>
      <c r="O164" s="126" t="str">
        <f>'6桁'!O164</f>
        <v>V</v>
      </c>
      <c r="P164" s="95" t="str">
        <f>IF(ISBLANK('6桁'!P164)=TRUE,"",VLOOKUP(パターン表!P164, 'パターン別掛け率（入力）'!$C$3:$I$302, 6, FALSE))</f>
        <v/>
      </c>
      <c r="Q164" s="96">
        <f>'6桁'!Q164</f>
        <v>0</v>
      </c>
      <c r="R164" s="95" t="str">
        <f>IF(ISBLANK('6桁'!R164)=TRUE,"",VLOOKUP(パターン表!R164, 'パターン別掛け率（入力）'!$C$3:$I$302, 6, FALSE))</f>
        <v/>
      </c>
      <c r="S164" s="96">
        <f>'6桁'!S164</f>
        <v>0</v>
      </c>
      <c r="T164" s="95" t="str">
        <f>IF(ISBLANK('6桁'!T164)=TRUE,"",VLOOKUP(パターン表!T164, 'パターン別掛け率（入力）'!$C$3:$I$302, 6, FALSE))</f>
        <v/>
      </c>
      <c r="U164" s="96">
        <f>'6桁'!U164</f>
        <v>0</v>
      </c>
      <c r="V164" s="95">
        <f>IF(ISBLANK('6桁'!V164)=TRUE,"",VLOOKUP(パターン表!V164, 'パターン別掛け率（入力）'!$C$3:$I$302, 6, FALSE))</f>
        <v>100</v>
      </c>
      <c r="W164" s="96" t="str">
        <f>'6桁'!W164</f>
        <v>W</v>
      </c>
      <c r="X164" s="74"/>
      <c r="Y164" s="251"/>
    </row>
    <row r="165" spans="2:25" ht="30" customHeight="1">
      <c r="B165" s="503"/>
      <c r="C165" s="362" t="s">
        <v>140</v>
      </c>
      <c r="D165" s="254">
        <v>97</v>
      </c>
      <c r="E165" s="342">
        <v>101</v>
      </c>
      <c r="F165" s="95">
        <f>IF(ISBLANK('6桁'!F165)=TRUE,"",VLOOKUP(パターン表!F165, 'パターン別掛け率（入力）'!$C$3:$I$302, 6, FALSE))</f>
        <v>100</v>
      </c>
      <c r="G165" s="126" t="str">
        <f>'6桁'!G165</f>
        <v>Y★</v>
      </c>
      <c r="H165" s="95">
        <f>IF(ISBLANK('6桁'!H165)=TRUE,"",VLOOKUP(パターン表!H165, 'パターン別掛け率（入力）'!$C$3:$I$302, 6, FALSE))</f>
        <v>100</v>
      </c>
      <c r="I165" s="126" t="str">
        <f>'6桁'!I165</f>
        <v>W</v>
      </c>
      <c r="J165" s="95" t="str">
        <f>IF(ISBLANK('6桁'!J165)=TRUE,"",VLOOKUP(パターン表!J165, 'パターン別掛け率（入力）'!$C$3:$I$302, 6, FALSE))</f>
        <v/>
      </c>
      <c r="K165" s="126">
        <f>'6桁'!K165</f>
        <v>0</v>
      </c>
      <c r="L165" s="95">
        <f>IF(ISBLANK('6桁'!L165)=TRUE,"",VLOOKUP(パターン表!L165, 'パターン別掛け率（入力）'!$C$3:$I$302, 6, FALSE))</f>
        <v>100</v>
      </c>
      <c r="M165" s="126" t="str">
        <f>'6桁'!M165</f>
        <v>W</v>
      </c>
      <c r="N165" s="95" t="str">
        <f>IF(ISBLANK('6桁'!N165)=TRUE,"",VLOOKUP(パターン表!N165, 'パターン別掛け率（入力）'!$C$3:$I$302, 6, FALSE))</f>
        <v/>
      </c>
      <c r="O165" s="126">
        <f>'6桁'!O165</f>
        <v>0</v>
      </c>
      <c r="P165" s="95" t="str">
        <f>IF(ISBLANK('6桁'!P165)=TRUE,"",VLOOKUP(パターン表!P165, 'パターン別掛け率（入力）'!$C$3:$I$302, 6, FALSE))</f>
        <v/>
      </c>
      <c r="Q165" s="126">
        <f>'6桁'!Q165</f>
        <v>0</v>
      </c>
      <c r="R165" s="95" t="str">
        <f>IF(ISBLANK('6桁'!R165)=TRUE,"",VLOOKUP(パターン表!R165, 'パターン別掛け率（入力）'!$C$3:$I$302, 6, FALSE))</f>
        <v/>
      </c>
      <c r="S165" s="126">
        <f>'6桁'!S165</f>
        <v>0</v>
      </c>
      <c r="T165" s="95" t="str">
        <f>IF(ISBLANK('6桁'!T165)=TRUE,"",VLOOKUP(パターン表!T165, 'パターン別掛け率（入力）'!$C$3:$I$302, 6, FALSE))</f>
        <v/>
      </c>
      <c r="U165" s="96">
        <f>'6桁'!U165</f>
        <v>0</v>
      </c>
      <c r="V165" s="95" t="str">
        <f>IF(ISBLANK('6桁'!V165)=TRUE,"",VLOOKUP(パターン表!V165, 'パターン別掛け率（入力）'!$C$3:$I$302, 6, FALSE))</f>
        <v/>
      </c>
      <c r="W165" s="96">
        <f>'6桁'!W165</f>
        <v>0</v>
      </c>
      <c r="X165" s="74"/>
      <c r="Y165" s="251"/>
    </row>
    <row r="166" spans="2:25" ht="30" customHeight="1">
      <c r="B166" s="503"/>
      <c r="C166" s="362" t="s">
        <v>141</v>
      </c>
      <c r="D166" s="254">
        <v>100</v>
      </c>
      <c r="E166" s="342">
        <v>104</v>
      </c>
      <c r="F166" s="95">
        <f>IF(ISBLANK('6桁'!F166)=TRUE,"",VLOOKUP(パターン表!F166, 'パターン別掛け率（入力）'!$C$3:$I$302, 6, FALSE))</f>
        <v>100</v>
      </c>
      <c r="G166" s="126" t="str">
        <f>'6桁'!G166</f>
        <v>Y</v>
      </c>
      <c r="H166" s="95">
        <f>IF(ISBLANK('6桁'!H166)=TRUE,"",VLOOKUP(パターン表!H166, 'パターン別掛け率（入力）'!$C$3:$I$302, 6, FALSE))</f>
        <v>100</v>
      </c>
      <c r="I166" s="126" t="str">
        <f>'6桁'!I166</f>
        <v>W</v>
      </c>
      <c r="J166" s="95">
        <f>IF(ISBLANK('6桁'!J166)=TRUE,"",VLOOKUP(パターン表!J166, 'パターン別掛け率（入力）'!$C$3:$I$302, 6, FALSE))</f>
        <v>100</v>
      </c>
      <c r="K166" s="126" t="str">
        <f>'6桁'!K166</f>
        <v>W</v>
      </c>
      <c r="L166" s="95" t="str">
        <f>IF(ISBLANK('6桁'!L166)=TRUE,"",VLOOKUP(パターン表!L166, 'パターン別掛け率（入力）'!$C$3:$I$302, 6, FALSE))</f>
        <v/>
      </c>
      <c r="M166" s="126">
        <f>'6桁'!M166</f>
        <v>0</v>
      </c>
      <c r="N166" s="95" t="str">
        <f>IF(ISBLANK('6桁'!N166)=TRUE,"",VLOOKUP(パターン表!N166, 'パターン別掛け率（入力）'!$C$3:$I$302, 6, FALSE))</f>
        <v/>
      </c>
      <c r="O166" s="126">
        <f>'6桁'!O166</f>
        <v>0</v>
      </c>
      <c r="P166" s="95" t="str">
        <f>IF(ISBLANK('6桁'!P166)=TRUE,"",VLOOKUP(パターン表!P166, 'パターン別掛け率（入力）'!$C$3:$I$302, 6, FALSE))</f>
        <v/>
      </c>
      <c r="Q166" s="126">
        <f>'6桁'!Q166</f>
        <v>0</v>
      </c>
      <c r="R166" s="95" t="str">
        <f>IF(ISBLANK('6桁'!R166)=TRUE,"",VLOOKUP(パターン表!R166, 'パターン別掛け率（入力）'!$C$3:$I$302, 6, FALSE))</f>
        <v/>
      </c>
      <c r="S166" s="126">
        <f>'6桁'!S166</f>
        <v>0</v>
      </c>
      <c r="T166" s="95" t="str">
        <f>IF(ISBLANK('6桁'!T166)=TRUE,"",VLOOKUP(パターン表!T166, 'パターン別掛け率（入力）'!$C$3:$I$302, 6, FALSE))</f>
        <v/>
      </c>
      <c r="U166" s="96">
        <f>'6桁'!U166</f>
        <v>0</v>
      </c>
      <c r="V166" s="95" t="str">
        <f>IF(ISBLANK('6桁'!V166)=TRUE,"",VLOOKUP(パターン表!V166, 'パターン別掛け率（入力）'!$C$3:$I$302, 6, FALSE))</f>
        <v/>
      </c>
      <c r="W166" s="96">
        <f>'6桁'!W166</f>
        <v>0</v>
      </c>
      <c r="X166" s="74"/>
      <c r="Y166" s="251"/>
    </row>
    <row r="167" spans="2:25" ht="30" customHeight="1">
      <c r="B167" s="503"/>
      <c r="C167" s="362" t="s">
        <v>142</v>
      </c>
      <c r="D167" s="254">
        <v>95</v>
      </c>
      <c r="E167" s="342">
        <v>99</v>
      </c>
      <c r="F167" s="95" t="str">
        <f>IF(ISBLANK('6桁'!F167)=TRUE,"",VLOOKUP(パターン表!F167, 'パターン別掛け率（入力）'!$C$3:$I$302, 6, FALSE))</f>
        <v/>
      </c>
      <c r="G167" s="126">
        <f>'6桁'!G167</f>
        <v>0</v>
      </c>
      <c r="H167" s="95">
        <f>IF(ISBLANK('6桁'!H167)=TRUE,"",VLOOKUP(パターン表!H167, 'パターン別掛け率（入力）'!$C$3:$I$302, 6, FALSE))</f>
        <v>100</v>
      </c>
      <c r="I167" s="126" t="str">
        <f>'6桁'!I167</f>
        <v>V★</v>
      </c>
      <c r="J167" s="95" t="str">
        <f>IF(ISBLANK('6桁'!J167)=TRUE,"",VLOOKUP(パターン表!J167, 'パターン別掛け率（入力）'!$C$3:$I$302, 6, FALSE))</f>
        <v/>
      </c>
      <c r="K167" s="126">
        <f>'6桁'!K167</f>
        <v>0</v>
      </c>
      <c r="L167" s="95">
        <f>IF(ISBLANK('6桁'!L167)=TRUE,"",VLOOKUP(パターン表!L167, 'パターン別掛け率（入力）'!$C$3:$I$302, 6, FALSE))</f>
        <v>100</v>
      </c>
      <c r="M167" s="126" t="str">
        <f>'6桁'!M167</f>
        <v>V</v>
      </c>
      <c r="N167" s="95" t="str">
        <f>IF(ISBLANK('6桁'!N167)=TRUE,"",VLOOKUP(パターン表!N167, 'パターン別掛け率（入力）'!$C$3:$I$302, 6, FALSE))</f>
        <v/>
      </c>
      <c r="O167" s="126">
        <f>'6桁'!O167</f>
        <v>0</v>
      </c>
      <c r="P167" s="95" t="str">
        <f>IF(ISBLANK('6桁'!P167)=TRUE,"",VLOOKUP(パターン表!P167, 'パターン別掛け率（入力）'!$C$3:$I$302, 6, FALSE))</f>
        <v/>
      </c>
      <c r="Q167" s="126">
        <f>'6桁'!Q167</f>
        <v>0</v>
      </c>
      <c r="R167" s="95" t="str">
        <f>IF(ISBLANK('6桁'!R167)=TRUE,"",VLOOKUP(パターン表!R167, 'パターン別掛け率（入力）'!$C$3:$I$302, 6, FALSE))</f>
        <v/>
      </c>
      <c r="S167" s="126">
        <f>'6桁'!S167</f>
        <v>0</v>
      </c>
      <c r="T167" s="95" t="str">
        <f>IF(ISBLANK('6桁'!T167)=TRUE,"",VLOOKUP(パターン表!T167, 'パターン別掛け率（入力）'!$C$3:$I$302, 6, FALSE))</f>
        <v/>
      </c>
      <c r="U167" s="96">
        <f>'6桁'!U167</f>
        <v>0</v>
      </c>
      <c r="V167" s="95" t="str">
        <f>IF(ISBLANK('6桁'!V167)=TRUE,"",VLOOKUP(パターン表!V167, 'パターン別掛け率（入力）'!$C$3:$I$302, 6, FALSE))</f>
        <v/>
      </c>
      <c r="W167" s="96">
        <f>'6桁'!W167</f>
        <v>0</v>
      </c>
      <c r="X167" s="74"/>
      <c r="Y167" s="251"/>
    </row>
    <row r="168" spans="2:25" ht="30" customHeight="1">
      <c r="B168" s="503"/>
      <c r="C168" s="362" t="s">
        <v>4</v>
      </c>
      <c r="D168" s="254">
        <v>98</v>
      </c>
      <c r="E168" s="342">
        <v>102</v>
      </c>
      <c r="F168" s="95">
        <f>IF(ISBLANK('6桁'!F168)=TRUE,"",VLOOKUP(パターン表!F168, 'パターン別掛け率（入力）'!$C$3:$I$302, 6, FALSE))</f>
        <v>100</v>
      </c>
      <c r="G168" s="126" t="str">
        <f>'6桁'!G168</f>
        <v>Y★</v>
      </c>
      <c r="H168" s="95">
        <f>IF(ISBLANK('6桁'!H168)=TRUE,"",VLOOKUP(パターン表!H168, 'パターン別掛け率（入力）'!$C$3:$I$302, 6, FALSE))</f>
        <v>100</v>
      </c>
      <c r="I168" s="126" t="str">
        <f>'6桁'!I168</f>
        <v>V</v>
      </c>
      <c r="J168" s="95" t="str">
        <f>IF(ISBLANK('6桁'!J168)=TRUE,"",VLOOKUP(パターン表!J168, 'パターン別掛け率（入力）'!$C$3:$I$302, 6, FALSE))</f>
        <v/>
      </c>
      <c r="K168" s="126">
        <f>'6桁'!K168</f>
        <v>0</v>
      </c>
      <c r="L168" s="95">
        <f>IF(ISBLANK('6桁'!L168)=TRUE,"",VLOOKUP(パターン表!L168, 'パターン別掛け率（入力）'!$C$3:$I$302, 6, FALSE))</f>
        <v>100</v>
      </c>
      <c r="M168" s="126" t="str">
        <f>'6桁'!M168</f>
        <v>V</v>
      </c>
      <c r="N168" s="95" t="str">
        <f>IF(ISBLANK('6桁'!N168)=TRUE,"",VLOOKUP(パターン表!N168, 'パターン別掛け率（入力）'!$C$3:$I$302, 6, FALSE))</f>
        <v/>
      </c>
      <c r="O168" s="126">
        <f>'6桁'!O168</f>
        <v>0</v>
      </c>
      <c r="P168" s="95" t="str">
        <f>IF(ISBLANK('6桁'!P168)=TRUE,"",VLOOKUP(パターン表!P168, 'パターン別掛け率（入力）'!$C$3:$I$302, 6, FALSE))</f>
        <v/>
      </c>
      <c r="Q168" s="126">
        <f>'6桁'!Q168</f>
        <v>0</v>
      </c>
      <c r="R168" s="95" t="str">
        <f>IF(ISBLANK('6桁'!R168)=TRUE,"",VLOOKUP(パターン表!R168, 'パターン別掛け率（入力）'!$C$3:$I$302, 6, FALSE))</f>
        <v/>
      </c>
      <c r="S168" s="126">
        <f>'6桁'!S168</f>
        <v>0</v>
      </c>
      <c r="T168" s="95" t="str">
        <f>IF(ISBLANK('6桁'!T168)=TRUE,"",VLOOKUP(パターン表!T168, 'パターン別掛け率（入力）'!$C$3:$I$302, 6, FALSE))</f>
        <v/>
      </c>
      <c r="U168" s="96">
        <f>'6桁'!U168</f>
        <v>0</v>
      </c>
      <c r="V168" s="95" t="str">
        <f>IF(ISBLANK('6桁'!V168)=TRUE,"",VLOOKUP(パターン表!V168, 'パターン別掛け率（入力）'!$C$3:$I$302, 6, FALSE))</f>
        <v/>
      </c>
      <c r="W168" s="96">
        <f>'6桁'!W168</f>
        <v>0</v>
      </c>
      <c r="X168" s="74"/>
      <c r="Y168" s="251"/>
    </row>
    <row r="169" spans="2:25" ht="30" customHeight="1">
      <c r="B169" s="503"/>
      <c r="C169" s="362" t="s">
        <v>205</v>
      </c>
      <c r="D169" s="254">
        <v>100</v>
      </c>
      <c r="E169" s="342">
        <v>104</v>
      </c>
      <c r="F169" s="95">
        <f>IF(ISBLANK('6桁'!F169)=TRUE,"",VLOOKUP(パターン表!F169, 'パターン別掛け率（入力）'!$C$3:$I$302, 6, FALSE))</f>
        <v>100</v>
      </c>
      <c r="G169" s="126" t="str">
        <f>'6桁'!G169</f>
        <v>Y★</v>
      </c>
      <c r="H169" s="95">
        <f>IF(ISBLANK('6桁'!H169)=TRUE,"",VLOOKUP(パターン表!H169, 'パターン別掛け率（入力）'!$C$3:$I$302, 6, FALSE))</f>
        <v>100</v>
      </c>
      <c r="I169" s="126" t="str">
        <f>'6桁'!I169</f>
        <v>V</v>
      </c>
      <c r="J169" s="95" t="str">
        <f>IF(ISBLANK('6桁'!J169)=TRUE,"",VLOOKUP(パターン表!J169, 'パターン別掛け率（入力）'!$C$3:$I$302, 6, FALSE))</f>
        <v/>
      </c>
      <c r="K169" s="126">
        <f>'6桁'!K169</f>
        <v>0</v>
      </c>
      <c r="L169" s="95">
        <f>IF(ISBLANK('6桁'!L169)=TRUE,"",VLOOKUP(パターン表!L169, 'パターン別掛け率（入力）'!$C$3:$I$302, 6, FALSE))</f>
        <v>100</v>
      </c>
      <c r="M169" s="126" t="str">
        <f>'6桁'!M169</f>
        <v>V</v>
      </c>
      <c r="N169" s="95" t="str">
        <f>IF(ISBLANK('6桁'!N169)=TRUE,"",VLOOKUP(パターン表!N169, 'パターン別掛け率（入力）'!$C$3:$I$302, 6, FALSE))</f>
        <v/>
      </c>
      <c r="O169" s="126">
        <f>'6桁'!O169</f>
        <v>0</v>
      </c>
      <c r="P169" s="95" t="str">
        <f>IF(ISBLANK('6桁'!P169)=TRUE,"",VLOOKUP(パターン表!P169, 'パターン別掛け率（入力）'!$C$3:$I$302, 6, FALSE))</f>
        <v/>
      </c>
      <c r="Q169" s="126">
        <f>'6桁'!Q169</f>
        <v>0</v>
      </c>
      <c r="R169" s="95" t="str">
        <f>IF(ISBLANK('6桁'!R169)=TRUE,"",VLOOKUP(パターン表!R169, 'パターン別掛け率（入力）'!$C$3:$I$302, 6, FALSE))</f>
        <v/>
      </c>
      <c r="S169" s="126">
        <f>'6桁'!S169</f>
        <v>0</v>
      </c>
      <c r="T169" s="95" t="str">
        <f>IF(ISBLANK('6桁'!T169)=TRUE,"",VLOOKUP(パターン表!T169, 'パターン別掛け率（入力）'!$C$3:$I$302, 6, FALSE))</f>
        <v/>
      </c>
      <c r="U169" s="96">
        <f>'6桁'!U169</f>
        <v>0</v>
      </c>
      <c r="V169" s="95" t="str">
        <f>IF(ISBLANK('6桁'!V169)=TRUE,"",VLOOKUP(パターン表!V169, 'パターン別掛け率（入力）'!$C$3:$I$302, 6, FALSE))</f>
        <v/>
      </c>
      <c r="W169" s="96">
        <f>'6桁'!W169</f>
        <v>0</v>
      </c>
      <c r="X169" s="74"/>
      <c r="Y169" s="251"/>
    </row>
    <row r="170" spans="2:25" ht="30" customHeight="1">
      <c r="B170" s="503"/>
      <c r="C170" s="362" t="s">
        <v>207</v>
      </c>
      <c r="D170" s="254">
        <v>105</v>
      </c>
      <c r="E170" s="342">
        <v>109</v>
      </c>
      <c r="F170" s="95">
        <f>IF(ISBLANK('6桁'!F170)=TRUE,"",VLOOKUP(パターン表!F170, 'パターン別掛け率（入力）'!$C$3:$I$302, 6, FALSE))</f>
        <v>100</v>
      </c>
      <c r="G170" s="126" t="str">
        <f>'6桁'!G170</f>
        <v>Y★</v>
      </c>
      <c r="H170" s="95">
        <f>IF(ISBLANK('6桁'!H170)=TRUE,"",VLOOKUP(パターン表!H170, 'パターン別掛け率（入力）'!$C$3:$I$302, 6, FALSE))</f>
        <v>100</v>
      </c>
      <c r="I170" s="126" t="str">
        <f>'6桁'!I170</f>
        <v>V★</v>
      </c>
      <c r="J170" s="95" t="str">
        <f>IF(ISBLANK('6桁'!J170)=TRUE,"",VLOOKUP(パターン表!J170, 'パターン別掛け率（入力）'!$C$3:$I$302, 6, FALSE))</f>
        <v/>
      </c>
      <c r="K170" s="126">
        <f>'6桁'!K170</f>
        <v>0</v>
      </c>
      <c r="L170" s="95" t="str">
        <f>IF(ISBLANK('6桁'!L170)=TRUE,"",VLOOKUP(パターン表!L170, 'パターン別掛け率（入力）'!$C$3:$I$302, 6, FALSE))</f>
        <v/>
      </c>
      <c r="M170" s="126">
        <f>'6桁'!M170</f>
        <v>0</v>
      </c>
      <c r="N170" s="95" t="str">
        <f>IF(ISBLANK('6桁'!N170)=TRUE,"",VLOOKUP(パターン表!N170, 'パターン別掛け率（入力）'!$C$3:$I$302, 6, FALSE))</f>
        <v/>
      </c>
      <c r="O170" s="126">
        <f>'6桁'!O170</f>
        <v>0</v>
      </c>
      <c r="P170" s="95" t="str">
        <f>IF(ISBLANK('6桁'!P170)=TRUE,"",VLOOKUP(パターン表!P170, 'パターン別掛け率（入力）'!$C$3:$I$302, 6, FALSE))</f>
        <v/>
      </c>
      <c r="Q170" s="126">
        <f>'6桁'!Q170</f>
        <v>0</v>
      </c>
      <c r="R170" s="95" t="str">
        <f>IF(ISBLANK('6桁'!R170)=TRUE,"",VLOOKUP(パターン表!R170, 'パターン別掛け率（入力）'!$C$3:$I$302, 6, FALSE))</f>
        <v/>
      </c>
      <c r="S170" s="126">
        <f>'6桁'!S170</f>
        <v>0</v>
      </c>
      <c r="T170" s="95" t="str">
        <f>IF(ISBLANK('6桁'!T170)=TRUE,"",VLOOKUP(パターン表!T170, 'パターン別掛け率（入力）'!$C$3:$I$302, 6, FALSE))</f>
        <v/>
      </c>
      <c r="U170" s="96">
        <f>'6桁'!U170</f>
        <v>0</v>
      </c>
      <c r="V170" s="95" t="str">
        <f>IF(ISBLANK('6桁'!V170)=TRUE,"",VLOOKUP(パターン表!V170, 'パターン別掛け率（入力）'!$C$3:$I$302, 6, FALSE))</f>
        <v/>
      </c>
      <c r="W170" s="96">
        <f>'6桁'!W170</f>
        <v>0</v>
      </c>
      <c r="X170" s="74"/>
      <c r="Y170" s="251"/>
    </row>
    <row r="171" spans="2:25" ht="30" customHeight="1">
      <c r="B171" s="503"/>
      <c r="C171" s="362" t="s">
        <v>365</v>
      </c>
      <c r="D171" s="254">
        <v>100</v>
      </c>
      <c r="E171" s="342"/>
      <c r="F171" s="95">
        <f>IF(ISBLANK('6桁'!F171)=TRUE,"",VLOOKUP(パターン表!F171, 'パターン別掛け率（入力）'!$C$3:$I$302, 6, FALSE))</f>
        <v>100</v>
      </c>
      <c r="G171" s="126" t="str">
        <f>'6桁'!G171</f>
        <v>W</v>
      </c>
      <c r="H171" s="95">
        <f>IF(ISBLANK('6桁'!H171)=TRUE,"",VLOOKUP(パターン表!H171, 'パターン別掛け率（入力）'!$C$3:$I$302, 6, FALSE))</f>
        <v>100</v>
      </c>
      <c r="I171" s="126" t="str">
        <f>'6桁'!I171</f>
        <v>H</v>
      </c>
      <c r="J171" s="95" t="str">
        <f>IF(ISBLANK('6桁'!J171)=TRUE,"",VLOOKUP(パターン表!J171, 'パターン別掛け率（入力）'!$C$3:$I$302, 6, FALSE))</f>
        <v/>
      </c>
      <c r="K171" s="126">
        <f>'6桁'!K171</f>
        <v>0</v>
      </c>
      <c r="L171" s="95" t="str">
        <f>IF(ISBLANK('6桁'!L171)=TRUE,"",VLOOKUP(パターン表!L171, 'パターン別掛け率（入力）'!$C$3:$I$302, 6, FALSE))</f>
        <v/>
      </c>
      <c r="M171" s="126">
        <f>'6桁'!M171</f>
        <v>0</v>
      </c>
      <c r="N171" s="95" t="str">
        <f>IF(ISBLANK('6桁'!N171)=TRUE,"",VLOOKUP(パターン表!N171, 'パターン別掛け率（入力）'!$C$3:$I$302, 6, FALSE))</f>
        <v/>
      </c>
      <c r="O171" s="126">
        <f>'6桁'!O171</f>
        <v>0</v>
      </c>
      <c r="P171" s="95" t="str">
        <f>IF(ISBLANK('6桁'!P171)=TRUE,"",VLOOKUP(パターン表!P171, 'パターン別掛け率（入力）'!$C$3:$I$302, 6, FALSE))</f>
        <v/>
      </c>
      <c r="Q171" s="126">
        <f>'6桁'!Q171</f>
        <v>0</v>
      </c>
      <c r="R171" s="95" t="str">
        <f>IF(ISBLANK('6桁'!R171)=TRUE,"",VLOOKUP(パターン表!R171, 'パターン別掛け率（入力）'!$C$3:$I$302, 6, FALSE))</f>
        <v/>
      </c>
      <c r="S171" s="126">
        <f>'6桁'!S171</f>
        <v>0</v>
      </c>
      <c r="T171" s="95" t="str">
        <f>IF(ISBLANK('6桁'!T171)=TRUE,"",VLOOKUP(パターン表!T171, 'パターン別掛け率（入力）'!$C$3:$I$302, 6, FALSE))</f>
        <v/>
      </c>
      <c r="U171" s="96">
        <f>'6桁'!U171</f>
        <v>0</v>
      </c>
      <c r="V171" s="95" t="str">
        <f>IF(ISBLANK('6桁'!V171)=TRUE,"",VLOOKUP(パターン表!V171, 'パターン別掛け率（入力）'!$C$3:$I$302, 6, FALSE))</f>
        <v/>
      </c>
      <c r="W171" s="96">
        <f>'6桁'!W171</f>
        <v>0</v>
      </c>
      <c r="X171" s="74"/>
      <c r="Y171" s="251"/>
    </row>
    <row r="172" spans="2:25" ht="30" customHeight="1">
      <c r="B172" s="503"/>
      <c r="C172" s="362" t="s">
        <v>339</v>
      </c>
      <c r="D172" s="254">
        <v>103</v>
      </c>
      <c r="E172" s="342">
        <v>107</v>
      </c>
      <c r="F172" s="95">
        <f>IF(ISBLANK('6桁'!F172)=TRUE,"",VLOOKUP(パターン表!F172, 'パターン別掛け率（入力）'!$C$3:$I$302, 6, FALSE))</f>
        <v>100</v>
      </c>
      <c r="G172" s="126" t="str">
        <f>'6桁'!G172</f>
        <v>W★</v>
      </c>
      <c r="H172" s="95">
        <f>IF(ISBLANK('6桁'!H172)=TRUE,"",VLOOKUP(パターン表!H172, 'パターン別掛け率（入力）'!$C$3:$I$302, 6, FALSE))</f>
        <v>100</v>
      </c>
      <c r="I172" s="126" t="str">
        <f>'6桁'!I172</f>
        <v>V</v>
      </c>
      <c r="J172" s="95" t="str">
        <f>IF(ISBLANK('6桁'!J172)=TRUE,"",VLOOKUP(パターン表!J172, 'パターン別掛け率（入力）'!$C$3:$I$302, 6, FALSE))</f>
        <v/>
      </c>
      <c r="K172" s="126">
        <f>'6桁'!K172</f>
        <v>0</v>
      </c>
      <c r="L172" s="95" t="str">
        <f>IF(ISBLANK('6桁'!L172)=TRUE,"",VLOOKUP(パターン表!L172, 'パターン別掛け率（入力）'!$C$3:$I$302, 6, FALSE))</f>
        <v/>
      </c>
      <c r="M172" s="126">
        <f>'6桁'!M172</f>
        <v>0</v>
      </c>
      <c r="N172" s="95" t="str">
        <f>IF(ISBLANK('6桁'!N172)=TRUE,"",VLOOKUP(パターン表!N172, 'パターン別掛け率（入力）'!$C$3:$I$302, 6, FALSE))</f>
        <v/>
      </c>
      <c r="O172" s="126">
        <f>'6桁'!O172</f>
        <v>0</v>
      </c>
      <c r="P172" s="95" t="str">
        <f>IF(ISBLANK('6桁'!P172)=TRUE,"",VLOOKUP(パターン表!P172, 'パターン別掛け率（入力）'!$C$3:$I$302, 6, FALSE))</f>
        <v/>
      </c>
      <c r="Q172" s="126">
        <f>'6桁'!Q172</f>
        <v>0</v>
      </c>
      <c r="R172" s="95" t="str">
        <f>IF(ISBLANK('6桁'!R172)=TRUE,"",VLOOKUP(パターン表!R172, 'パターン別掛け率（入力）'!$C$3:$I$302, 6, FALSE))</f>
        <v/>
      </c>
      <c r="S172" s="126">
        <f>'6桁'!S172</f>
        <v>0</v>
      </c>
      <c r="T172" s="95" t="str">
        <f>IF(ISBLANK('6桁'!T172)=TRUE,"",VLOOKUP(パターン表!T172, 'パターン別掛け率（入力）'!$C$3:$I$302, 6, FALSE))</f>
        <v/>
      </c>
      <c r="U172" s="96">
        <f>'6桁'!U172</f>
        <v>0</v>
      </c>
      <c r="V172" s="95" t="str">
        <f>IF(ISBLANK('6桁'!V172)=TRUE,"",VLOOKUP(パターン表!V172, 'パターン別掛け率（入力）'!$C$3:$I$302, 6, FALSE))</f>
        <v/>
      </c>
      <c r="W172" s="96">
        <f>'6桁'!W172</f>
        <v>0</v>
      </c>
      <c r="X172" s="74"/>
      <c r="Y172" s="251"/>
    </row>
    <row r="173" spans="2:25" ht="30" customHeight="1">
      <c r="B173" s="503"/>
      <c r="C173" s="362" t="s">
        <v>769</v>
      </c>
      <c r="D173" s="254">
        <v>105</v>
      </c>
      <c r="E173" s="342"/>
      <c r="F173" s="95">
        <f>IF(ISBLANK('6桁'!F173)=TRUE,"",VLOOKUP(パターン表!F173, 'パターン別掛け率（入力）'!$C$3:$I$302, 6, FALSE))</f>
        <v>100</v>
      </c>
      <c r="G173" s="126" t="str">
        <f>'6桁'!G173</f>
        <v>V</v>
      </c>
      <c r="H173" s="95" t="str">
        <f>IF(ISBLANK('6桁'!H173)=TRUE,"",VLOOKUP(パターン表!H173, 'パターン別掛け率（入力）'!$C$3:$I$302, 6, FALSE))</f>
        <v/>
      </c>
      <c r="I173" s="126">
        <f>'6桁'!I173</f>
        <v>0</v>
      </c>
      <c r="J173" s="95" t="str">
        <f>IF(ISBLANK('6桁'!J173)=TRUE,"",VLOOKUP(パターン表!J173, 'パターン別掛け率（入力）'!$C$3:$I$302, 6, FALSE))</f>
        <v/>
      </c>
      <c r="K173" s="126">
        <f>'6桁'!K173</f>
        <v>0</v>
      </c>
      <c r="L173" s="95" t="str">
        <f>IF(ISBLANK('6桁'!L173)=TRUE,"",VLOOKUP(パターン表!L173, 'パターン別掛け率（入力）'!$C$3:$I$302, 6, FALSE))</f>
        <v/>
      </c>
      <c r="M173" s="126">
        <f>'6桁'!M173</f>
        <v>0</v>
      </c>
      <c r="N173" s="95" t="str">
        <f>IF(ISBLANK('6桁'!N173)=TRUE,"",VLOOKUP(パターン表!N173, 'パターン別掛け率（入力）'!$C$3:$I$302, 6, FALSE))</f>
        <v/>
      </c>
      <c r="O173" s="126">
        <f>'6桁'!O173</f>
        <v>0</v>
      </c>
      <c r="P173" s="95" t="str">
        <f>IF(ISBLANK('6桁'!P173)=TRUE,"",VLOOKUP(パターン表!P173, 'パターン別掛け率（入力）'!$C$3:$I$302, 6, FALSE))</f>
        <v/>
      </c>
      <c r="Q173" s="126">
        <f>'6桁'!Q173</f>
        <v>0</v>
      </c>
      <c r="R173" s="95" t="str">
        <f>IF(ISBLANK('6桁'!R173)=TRUE,"",VLOOKUP(パターン表!R173, 'パターン別掛け率（入力）'!$C$3:$I$302, 6, FALSE))</f>
        <v/>
      </c>
      <c r="S173" s="126">
        <f>'6桁'!S173</f>
        <v>0</v>
      </c>
      <c r="T173" s="95" t="str">
        <f>IF(ISBLANK('6桁'!T173)=TRUE,"",VLOOKUP(パターン表!T173, 'パターン別掛け率（入力）'!$C$3:$I$302, 6, FALSE))</f>
        <v/>
      </c>
      <c r="U173" s="96">
        <f>'6桁'!U173</f>
        <v>0</v>
      </c>
      <c r="V173" s="95" t="str">
        <f>IF(ISBLANK('6桁'!V173)=TRUE,"",VLOOKUP(パターン表!V173, 'パターン別掛け率（入力）'!$C$3:$I$302, 6, FALSE))</f>
        <v/>
      </c>
      <c r="W173" s="96">
        <f>'6桁'!W173</f>
        <v>0</v>
      </c>
      <c r="X173" s="74"/>
      <c r="Y173" s="251"/>
    </row>
    <row r="174" spans="2:25" ht="30" customHeight="1" thickBot="1">
      <c r="B174" s="544"/>
      <c r="C174" s="364" t="s">
        <v>369</v>
      </c>
      <c r="D174" s="256">
        <v>106</v>
      </c>
      <c r="E174" s="344"/>
      <c r="F174" s="118" t="str">
        <f>IF(ISBLANK('6桁'!F174)=TRUE,"",VLOOKUP(パターン表!F174, 'パターン別掛け率（入力）'!$C$3:$I$302, 6, FALSE))</f>
        <v/>
      </c>
      <c r="G174" s="21">
        <f>'6桁'!G174</f>
        <v>0</v>
      </c>
      <c r="H174" s="118">
        <f>IF(ISBLANK('6桁'!H174)=TRUE,"",VLOOKUP(パターン表!H174, 'パターン別掛け率（入力）'!$C$3:$I$302, 6, FALSE))</f>
        <v>100</v>
      </c>
      <c r="I174" s="127" t="str">
        <f>'6桁'!I174</f>
        <v>V</v>
      </c>
      <c r="J174" s="118" t="str">
        <f>IF(ISBLANK('6桁'!J174)=TRUE,"",VLOOKUP(パターン表!J174, 'パターン別掛け率（入力）'!$C$3:$I$302, 6, FALSE))</f>
        <v/>
      </c>
      <c r="K174" s="127">
        <f>'6桁'!K174</f>
        <v>0</v>
      </c>
      <c r="L174" s="118" t="str">
        <f>IF(ISBLANK('6桁'!L174)=TRUE,"",VLOOKUP(パターン表!L174, 'パターン別掛け率（入力）'!$C$3:$I$302, 6, FALSE))</f>
        <v/>
      </c>
      <c r="M174" s="127">
        <f>'6桁'!M174</f>
        <v>0</v>
      </c>
      <c r="N174" s="118" t="str">
        <f>IF(ISBLANK('6桁'!N174)=TRUE,"",VLOOKUP(パターン表!N174, 'パターン別掛け率（入力）'!$C$3:$I$302, 6, FALSE))</f>
        <v/>
      </c>
      <c r="O174" s="127">
        <f>'6桁'!O174</f>
        <v>0</v>
      </c>
      <c r="P174" s="118" t="str">
        <f>IF(ISBLANK('6桁'!P174)=TRUE,"",VLOOKUP(パターン表!P174, 'パターン別掛け率（入力）'!$C$3:$I$302, 6, FALSE))</f>
        <v/>
      </c>
      <c r="Q174" s="127">
        <f>'6桁'!Q174</f>
        <v>0</v>
      </c>
      <c r="R174" s="118" t="str">
        <f>IF(ISBLANK('6桁'!R174)=TRUE,"",VLOOKUP(パターン表!R174, 'パターン別掛け率（入力）'!$C$3:$I$302, 6, FALSE))</f>
        <v/>
      </c>
      <c r="S174" s="127">
        <f>'6桁'!S174</f>
        <v>0</v>
      </c>
      <c r="T174" s="118" t="str">
        <f>IF(ISBLANK('6桁'!T174)=TRUE,"",VLOOKUP(パターン表!T174, 'パターン別掛け率（入力）'!$C$3:$I$302, 6, FALSE))</f>
        <v/>
      </c>
      <c r="U174" s="119">
        <f>'6桁'!U174</f>
        <v>0</v>
      </c>
      <c r="V174" s="118" t="str">
        <f>IF(ISBLANK('6桁'!V174)=TRUE,"",VLOOKUP(パターン表!V174, 'パターン別掛け率（入力）'!$C$3:$I$302, 6, FALSE))</f>
        <v/>
      </c>
      <c r="W174" s="119">
        <f>'6桁'!W174</f>
        <v>0</v>
      </c>
      <c r="X174" s="74"/>
      <c r="Y174" s="251"/>
    </row>
    <row r="175" spans="2:25" ht="51" customHeight="1">
      <c r="B175" s="545" t="s">
        <v>1980</v>
      </c>
      <c r="C175" s="545"/>
      <c r="D175" s="545"/>
      <c r="E175" s="545"/>
      <c r="F175" s="545"/>
      <c r="G175" s="545"/>
      <c r="H175" s="545"/>
      <c r="I175" s="545"/>
      <c r="J175" s="545"/>
      <c r="K175" s="545"/>
      <c r="L175" s="545"/>
      <c r="M175" s="545"/>
      <c r="N175" s="545"/>
      <c r="O175" s="545"/>
      <c r="P175" s="545"/>
      <c r="Q175" s="545"/>
      <c r="R175" s="545"/>
      <c r="S175" s="545"/>
      <c r="T175" s="545"/>
      <c r="U175" s="545"/>
      <c r="V175" s="545"/>
      <c r="W175" s="545"/>
      <c r="X175" s="546"/>
      <c r="Y175" s="546"/>
    </row>
    <row r="176" spans="2:25" ht="14.25" customHeight="1" thickBot="1"/>
    <row r="177" spans="2:27" ht="25.5" customHeight="1" thickTop="1" thickBot="1">
      <c r="B177" s="518" t="s">
        <v>451</v>
      </c>
      <c r="C177" s="519"/>
      <c r="D177" s="519"/>
      <c r="E177" s="519"/>
      <c r="F177" s="519"/>
      <c r="G177" s="519"/>
      <c r="H177" s="519"/>
      <c r="I177" s="519"/>
      <c r="J177" s="519"/>
      <c r="K177" s="519"/>
      <c r="L177" s="519"/>
      <c r="M177" s="519"/>
      <c r="N177" s="519"/>
      <c r="O177" s="519"/>
      <c r="P177" s="519"/>
      <c r="Q177" s="519"/>
      <c r="R177" s="519"/>
      <c r="S177" s="519"/>
      <c r="T177" s="519"/>
      <c r="U177" s="519"/>
      <c r="V177" s="519"/>
      <c r="W177" s="519"/>
      <c r="X177" s="519"/>
      <c r="Y177" s="519"/>
      <c r="Z177" s="519"/>
      <c r="AA177" s="520"/>
    </row>
    <row r="178" spans="2:27" ht="14.25" thickTop="1"/>
    <row r="179" spans="2:27" s="239" customFormat="1" ht="20.100000000000001" customHeight="1" thickBot="1">
      <c r="B179" s="238" t="s">
        <v>768</v>
      </c>
      <c r="F179" s="240"/>
      <c r="H179" s="240"/>
      <c r="J179" s="240"/>
      <c r="L179" s="240"/>
      <c r="N179" s="240"/>
      <c r="P179" s="240"/>
      <c r="R179" s="240"/>
      <c r="T179" s="240"/>
      <c r="V179" s="240"/>
      <c r="X179" s="240"/>
    </row>
    <row r="180" spans="2:27" ht="19.5" customHeight="1" thickBot="1">
      <c r="B180" s="521" t="s">
        <v>452</v>
      </c>
      <c r="C180" s="524" t="s">
        <v>524</v>
      </c>
      <c r="D180" s="527" t="s">
        <v>1113</v>
      </c>
      <c r="E180" s="540"/>
      <c r="F180" s="531" t="s">
        <v>455</v>
      </c>
      <c r="G180" s="532"/>
      <c r="H180" s="532"/>
      <c r="I180" s="532"/>
      <c r="J180" s="532"/>
      <c r="K180" s="532"/>
      <c r="L180" s="532"/>
      <c r="M180" s="532"/>
      <c r="N180" s="135"/>
      <c r="O180" s="11"/>
      <c r="P180" s="10"/>
      <c r="Q180" s="11"/>
      <c r="R180" s="10"/>
      <c r="S180" s="11"/>
      <c r="T180" s="10"/>
      <c r="U180" s="371"/>
    </row>
    <row r="181" spans="2:27" ht="19.5" customHeight="1">
      <c r="B181" s="522"/>
      <c r="C181" s="525"/>
      <c r="D181" s="541"/>
      <c r="E181" s="542"/>
      <c r="F181" s="516" t="s">
        <v>973</v>
      </c>
      <c r="G181" s="507"/>
      <c r="H181" s="506" t="s">
        <v>670</v>
      </c>
      <c r="I181" s="507"/>
      <c r="J181" s="506" t="s">
        <v>765</v>
      </c>
      <c r="K181" s="507"/>
      <c r="L181" s="506" t="s">
        <v>771</v>
      </c>
      <c r="M181" s="507"/>
      <c r="N181" s="135"/>
      <c r="O181" s="11"/>
      <c r="P181" s="10"/>
      <c r="Q181" s="11"/>
      <c r="R181" s="10"/>
      <c r="S181" s="11"/>
      <c r="T181" s="10"/>
      <c r="U181" s="371"/>
    </row>
    <row r="182" spans="2:27" ht="19.5" customHeight="1">
      <c r="B182" s="522"/>
      <c r="C182" s="525"/>
      <c r="D182" s="510" t="s">
        <v>1115</v>
      </c>
      <c r="E182" s="550" t="s">
        <v>1114</v>
      </c>
      <c r="F182" s="517"/>
      <c r="G182" s="509"/>
      <c r="H182" s="508"/>
      <c r="I182" s="509"/>
      <c r="J182" s="508"/>
      <c r="K182" s="509"/>
      <c r="L182" s="508"/>
      <c r="M182" s="509"/>
      <c r="N182" s="552"/>
      <c r="O182" s="548"/>
      <c r="P182" s="407"/>
      <c r="Q182" s="407"/>
      <c r="R182" s="407"/>
      <c r="S182" s="407"/>
      <c r="T182" s="407"/>
      <c r="U182" s="407"/>
      <c r="Z182" s="40"/>
    </row>
    <row r="183" spans="2:27" ht="19.5" customHeight="1" thickBot="1">
      <c r="B183" s="523"/>
      <c r="C183" s="526"/>
      <c r="D183" s="549"/>
      <c r="E183" s="551"/>
      <c r="F183" s="514" t="s">
        <v>766</v>
      </c>
      <c r="G183" s="515"/>
      <c r="H183" s="514" t="s">
        <v>764</v>
      </c>
      <c r="I183" s="515"/>
      <c r="J183" s="514" t="s">
        <v>767</v>
      </c>
      <c r="K183" s="555"/>
      <c r="L183" s="514" t="s">
        <v>767</v>
      </c>
      <c r="M183" s="555"/>
      <c r="N183" s="536"/>
      <c r="O183" s="547"/>
      <c r="P183" s="327"/>
      <c r="Q183" s="327"/>
      <c r="R183" s="327"/>
      <c r="S183" s="327"/>
      <c r="T183" s="327"/>
      <c r="U183" s="327"/>
      <c r="Z183" s="40"/>
    </row>
    <row r="184" spans="2:27" ht="30" customHeight="1">
      <c r="B184" s="562">
        <v>18</v>
      </c>
      <c r="C184" s="134" t="s">
        <v>310</v>
      </c>
      <c r="D184" s="253">
        <v>94</v>
      </c>
      <c r="E184" s="365">
        <v>98</v>
      </c>
      <c r="F184" s="426" t="str">
        <f>IF(ISBLANK('6桁'!F184)=TRUE,"",VLOOKUP(パターン表!F184, 'パターン別掛け率（入力）'!$C$3:$I$302, 6, FALSE))</f>
        <v/>
      </c>
      <c r="G184" s="125">
        <f>'6桁'!G184</f>
        <v>0</v>
      </c>
      <c r="H184" s="426">
        <f>IF(ISBLANK('6桁'!H184)=TRUE,"",VLOOKUP(パターン表!H184, 'パターン別掛け率（入力）'!$C$3:$I$302, 6, FALSE))</f>
        <v>100</v>
      </c>
      <c r="I184" s="125" t="str">
        <f>'6桁'!I184</f>
        <v>Y★</v>
      </c>
      <c r="J184" s="426" t="str">
        <f>IF(ISBLANK('6桁'!J184)=TRUE,"",VLOOKUP(パターン表!J184, 'パターン別掛け率（入力）'!$C$3:$I$302, 6, FALSE))</f>
        <v/>
      </c>
      <c r="K184" s="125">
        <f>'6桁'!K184</f>
        <v>0</v>
      </c>
      <c r="L184" s="426" t="str">
        <f>IF(ISBLANK('6桁'!L184)=TRUE,"",VLOOKUP(パターン表!L184, 'パターン別掛け率（入力）'!$C$3:$I$302, 6, FALSE))</f>
        <v/>
      </c>
      <c r="M184" s="124">
        <f>'6桁'!M184</f>
        <v>0</v>
      </c>
      <c r="N184" s="266"/>
      <c r="O184" s="251"/>
      <c r="P184" s="10"/>
      <c r="Q184" s="123"/>
      <c r="R184" s="74"/>
      <c r="S184" s="251"/>
      <c r="T184" s="74"/>
      <c r="U184" s="22"/>
      <c r="Z184" s="40"/>
    </row>
    <row r="185" spans="2:27" ht="30" customHeight="1">
      <c r="B185" s="563"/>
      <c r="C185" s="412" t="s">
        <v>78</v>
      </c>
      <c r="D185" s="318">
        <v>80</v>
      </c>
      <c r="E185" s="346">
        <v>84</v>
      </c>
      <c r="F185" s="423" t="str">
        <f>IF(ISBLANK('6桁'!F185)=TRUE,"",VLOOKUP(パターン表!F185, 'パターン別掛け率（入力）'!$C$3:$I$302, 6, FALSE))</f>
        <v/>
      </c>
      <c r="G185" s="360">
        <f>'6桁'!G185</f>
        <v>0</v>
      </c>
      <c r="H185" s="423">
        <f>IF(ISBLANK('6桁'!H185)=TRUE,"",VLOOKUP(パターン表!H185, 'パターン別掛け率（入力）'!$C$3:$I$302, 6, FALSE))</f>
        <v>100</v>
      </c>
      <c r="I185" s="360" t="str">
        <f>'6桁'!I185</f>
        <v>Y★</v>
      </c>
      <c r="J185" s="423" t="str">
        <f>IF(ISBLANK('6桁'!J185)=TRUE,"",VLOOKUP(パターン表!J185, 'パターン別掛け率（入力）'!$C$3:$I$302, 6, FALSE))</f>
        <v/>
      </c>
      <c r="K185" s="360">
        <f>'6桁'!K185</f>
        <v>0</v>
      </c>
      <c r="L185" s="423" t="str">
        <f>IF(ISBLANK('6桁'!L185)=TRUE,"",VLOOKUP(パターン表!L185, 'パターン別掛け率（入力）'!$C$3:$I$302, 6, FALSE))</f>
        <v/>
      </c>
      <c r="M185" s="133">
        <f>'6桁'!M185</f>
        <v>0</v>
      </c>
      <c r="N185" s="266"/>
      <c r="O185" s="251"/>
      <c r="P185" s="10"/>
      <c r="Q185" s="123"/>
      <c r="R185" s="74"/>
      <c r="S185" s="251"/>
      <c r="T185" s="74"/>
      <c r="U185" s="251"/>
      <c r="Z185" s="40"/>
    </row>
    <row r="186" spans="2:27" ht="30" customHeight="1">
      <c r="B186" s="563"/>
      <c r="C186" s="87" t="s">
        <v>493</v>
      </c>
      <c r="D186" s="317"/>
      <c r="E186" s="348">
        <v>87</v>
      </c>
      <c r="F186" s="425" t="str">
        <f>IF(ISBLANK('6桁'!F186)=TRUE,"",VLOOKUP(パターン表!F186, 'パターン別掛け率（入力）'!$C$3:$I$302, 6, FALSE))</f>
        <v/>
      </c>
      <c r="G186" s="360">
        <f>'6桁'!G186</f>
        <v>0</v>
      </c>
      <c r="H186" s="425">
        <f>IF(ISBLANK('6桁'!H186)=TRUE,"",VLOOKUP(パターン表!H186, 'パターン別掛け率（入力）'!$C$3:$I$302, 6, FALSE))</f>
        <v>100</v>
      </c>
      <c r="I186" s="360" t="str">
        <f>'6桁'!I186</f>
        <v>Y★</v>
      </c>
      <c r="J186" s="425" t="str">
        <f>IF(ISBLANK('6桁'!J186)=TRUE,"",VLOOKUP(パターン表!J186, 'パターン別掛け率（入力）'!$C$3:$I$302, 6, FALSE))</f>
        <v/>
      </c>
      <c r="K186" s="359">
        <f>'6桁'!K186</f>
        <v>0</v>
      </c>
      <c r="L186" s="425" t="str">
        <f>IF(ISBLANK('6桁'!L186)=TRUE,"",VLOOKUP(パターン表!L186, 'パターン別掛け率（入力）'!$C$3:$I$302, 6, FALSE))</f>
        <v/>
      </c>
      <c r="M186" s="132">
        <f>'6桁'!M186</f>
        <v>0</v>
      </c>
      <c r="N186" s="266"/>
      <c r="O186" s="251"/>
      <c r="P186" s="10"/>
      <c r="Q186" s="123"/>
      <c r="R186" s="74"/>
      <c r="S186" s="251"/>
      <c r="T186" s="74"/>
      <c r="U186" s="251"/>
      <c r="Z186" s="40"/>
    </row>
    <row r="187" spans="2:27" ht="30" customHeight="1">
      <c r="B187" s="563"/>
      <c r="C187" s="87" t="s">
        <v>494</v>
      </c>
      <c r="D187" s="317">
        <v>88</v>
      </c>
      <c r="E187" s="348">
        <v>92</v>
      </c>
      <c r="F187" s="425" t="str">
        <f>IF(ISBLANK('6桁'!F187)=TRUE,"",VLOOKUP(パターン表!F187, 'パターン別掛け率（入力）'!$C$3:$I$302, 6, FALSE))</f>
        <v/>
      </c>
      <c r="G187" s="360">
        <f>'6桁'!G187</f>
        <v>0</v>
      </c>
      <c r="H187" s="425">
        <f>IF(ISBLANK('6桁'!H187)=TRUE,"",VLOOKUP(パターン表!H187, 'パターン別掛け率（入力）'!$C$3:$I$302, 6, FALSE))</f>
        <v>100</v>
      </c>
      <c r="I187" s="360" t="str">
        <f>'6桁'!I187</f>
        <v>Y★</v>
      </c>
      <c r="J187" s="425" t="str">
        <f>IF(ISBLANK('6桁'!J187)=TRUE,"",VLOOKUP(パターン表!J187, 'パターン別掛け率（入力）'!$C$3:$I$302, 6, FALSE))</f>
        <v/>
      </c>
      <c r="K187" s="359">
        <f>'6桁'!K187</f>
        <v>0</v>
      </c>
      <c r="L187" s="425" t="str">
        <f>IF(ISBLANK('6桁'!L187)=TRUE,"",VLOOKUP(パターン表!L187, 'パターン別掛け率（入力）'!$C$3:$I$302, 6, FALSE))</f>
        <v/>
      </c>
      <c r="M187" s="132">
        <f>'6桁'!M187</f>
        <v>0</v>
      </c>
      <c r="N187" s="266"/>
      <c r="O187" s="251"/>
      <c r="P187" s="10"/>
      <c r="Q187" s="123"/>
      <c r="R187" s="74"/>
      <c r="S187" s="251"/>
      <c r="T187" s="74"/>
      <c r="U187" s="251"/>
      <c r="Z187" s="40"/>
    </row>
    <row r="188" spans="2:27" ht="30" customHeight="1">
      <c r="B188" s="563"/>
      <c r="C188" s="87" t="s">
        <v>57</v>
      </c>
      <c r="D188" s="317">
        <v>90</v>
      </c>
      <c r="E188" s="348">
        <v>94</v>
      </c>
      <c r="F188" s="425">
        <f>IF(ISBLANK('6桁'!F188)=TRUE,"",VLOOKUP(パターン表!F188, 'パターン別掛け率（入力）'!$C$3:$I$302, 6, FALSE))</f>
        <v>100</v>
      </c>
      <c r="G188" s="360" t="str">
        <f>'6桁'!G188</f>
        <v>Y★</v>
      </c>
      <c r="H188" s="425" t="str">
        <f>IF(ISBLANK('6桁'!H188)=TRUE,"",VLOOKUP(パターン表!H188, 'パターン別掛け率（入力）'!$C$3:$I$302, 6, FALSE))</f>
        <v/>
      </c>
      <c r="I188" s="360">
        <f>'6桁'!I188</f>
        <v>0</v>
      </c>
      <c r="J188" s="425" t="str">
        <f>IF(ISBLANK('6桁'!J188)=TRUE,"",VLOOKUP(パターン表!J188, 'パターン別掛け率（入力）'!$C$3:$I$302, 6, FALSE))</f>
        <v/>
      </c>
      <c r="K188" s="359">
        <f>'6桁'!K188</f>
        <v>0</v>
      </c>
      <c r="L188" s="425" t="str">
        <f>IF(ISBLANK('6桁'!L188)=TRUE,"",VLOOKUP(パターン表!L188, 'パターン別掛け率（入力）'!$C$3:$I$302, 6, FALSE))</f>
        <v/>
      </c>
      <c r="M188" s="132">
        <f>'6桁'!M188</f>
        <v>0</v>
      </c>
      <c r="N188" s="266"/>
      <c r="O188" s="251"/>
      <c r="P188" s="10"/>
      <c r="Q188" s="123"/>
      <c r="R188" s="74"/>
      <c r="S188" s="251"/>
      <c r="T188" s="74"/>
      <c r="U188" s="251"/>
      <c r="Z188" s="40"/>
    </row>
    <row r="189" spans="2:27" ht="30" customHeight="1">
      <c r="B189" s="563"/>
      <c r="C189" s="87" t="s">
        <v>169</v>
      </c>
      <c r="D189" s="317">
        <v>93</v>
      </c>
      <c r="E189" s="348">
        <v>97</v>
      </c>
      <c r="F189" s="425">
        <f>IF(ISBLANK('6桁'!F189)=TRUE,"",VLOOKUP(パターン表!F189, 'パターン別掛け率（入力）'!$C$3:$I$302, 6, FALSE))</f>
        <v>100</v>
      </c>
      <c r="G189" s="360" t="str">
        <f>'6桁'!G189</f>
        <v>Y★</v>
      </c>
      <c r="H189" s="425" t="str">
        <f>IF(ISBLANK('6桁'!H189)=TRUE,"",VLOOKUP(パターン表!H189, 'パターン別掛け率（入力）'!$C$3:$I$302, 6, FALSE))</f>
        <v/>
      </c>
      <c r="I189" s="360">
        <f>'6桁'!I189</f>
        <v>0</v>
      </c>
      <c r="J189" s="425" t="str">
        <f>IF(ISBLANK('6桁'!J189)=TRUE,"",VLOOKUP(パターン表!J189, 'パターン別掛け率（入力）'!$C$3:$I$302, 6, FALSE))</f>
        <v/>
      </c>
      <c r="K189" s="359">
        <f>'6桁'!K189</f>
        <v>0</v>
      </c>
      <c r="L189" s="425">
        <f>IF(ISBLANK('6桁'!L189)=TRUE,"",VLOOKUP(パターン表!L189, 'パターン別掛け率（入力）'!$C$3:$I$302, 6, FALSE))</f>
        <v>100</v>
      </c>
      <c r="M189" s="126" t="str">
        <f>'6桁'!M189</f>
        <v>W★</v>
      </c>
      <c r="N189" s="266"/>
      <c r="O189" s="251"/>
      <c r="P189" s="10"/>
      <c r="Q189" s="123"/>
      <c r="R189" s="74"/>
      <c r="S189" s="251"/>
      <c r="T189" s="74"/>
      <c r="U189" s="251"/>
      <c r="Z189" s="40"/>
    </row>
    <row r="190" spans="2:27" ht="30" customHeight="1">
      <c r="B190" s="563"/>
      <c r="C190" s="87" t="s">
        <v>62</v>
      </c>
      <c r="D190" s="317">
        <v>95</v>
      </c>
      <c r="E190" s="348">
        <v>99</v>
      </c>
      <c r="F190" s="425" t="str">
        <f>IF(ISBLANK('6桁'!F190)=TRUE,"",VLOOKUP(パターン表!F190, 'パターン別掛け率（入力）'!$C$3:$I$302, 6, FALSE))</f>
        <v/>
      </c>
      <c r="G190" s="360">
        <f>'6桁'!G190</f>
        <v>0</v>
      </c>
      <c r="H190" s="425">
        <f>IF(ISBLANK('6桁'!H190)=TRUE,"",VLOOKUP(パターン表!H190, 'パターン別掛け率（入力）'!$C$3:$I$302, 6, FALSE))</f>
        <v>100</v>
      </c>
      <c r="I190" s="360" t="str">
        <f>'6桁'!I190</f>
        <v>Y★</v>
      </c>
      <c r="J190" s="425" t="str">
        <f>IF(ISBLANK('6桁'!J190)=TRUE,"",VLOOKUP(パターン表!J190, 'パターン別掛け率（入力）'!$C$3:$I$302, 6, FALSE))</f>
        <v/>
      </c>
      <c r="K190" s="359">
        <f>'6桁'!K190</f>
        <v>0</v>
      </c>
      <c r="L190" s="425">
        <f>IF(ISBLANK('6桁'!L190)=TRUE,"",VLOOKUP(パターン表!L190, 'パターン別掛け率（入力）'!$C$3:$I$302, 6, FALSE))</f>
        <v>100</v>
      </c>
      <c r="M190" s="132" t="str">
        <f>'6桁'!M190</f>
        <v>W</v>
      </c>
      <c r="N190" s="266"/>
      <c r="O190" s="251"/>
      <c r="P190" s="10"/>
      <c r="Q190" s="123"/>
      <c r="R190" s="74"/>
      <c r="S190" s="251"/>
      <c r="T190" s="74"/>
      <c r="U190" s="251"/>
      <c r="Z190" s="40"/>
    </row>
    <row r="191" spans="2:27" ht="30" customHeight="1">
      <c r="B191" s="563"/>
      <c r="C191" s="87" t="s">
        <v>495</v>
      </c>
      <c r="D191" s="254"/>
      <c r="E191" s="350">
        <v>101</v>
      </c>
      <c r="F191" s="425" t="str">
        <f>IF(ISBLANK('6桁'!F191)=TRUE,"",VLOOKUP(パターン表!F191, 'パターン別掛け率（入力）'!$C$3:$I$302, 6, FALSE))</f>
        <v/>
      </c>
      <c r="G191" s="360">
        <f>'6桁'!G191</f>
        <v>0</v>
      </c>
      <c r="H191" s="425">
        <f>IF(ISBLANK('6桁'!H191)=TRUE,"",VLOOKUP(パターン表!H191, 'パターン別掛け率（入力）'!$C$3:$I$302, 6, FALSE))</f>
        <v>100</v>
      </c>
      <c r="I191" s="360" t="str">
        <f>'6桁'!I191</f>
        <v>Y★</v>
      </c>
      <c r="J191" s="425" t="str">
        <f>IF(ISBLANK('6桁'!J191)=TRUE,"",VLOOKUP(パターン表!J191, 'パターン別掛け率（入力）'!$C$3:$I$302, 6, FALSE))</f>
        <v/>
      </c>
      <c r="K191" s="359">
        <f>'6桁'!K191</f>
        <v>0</v>
      </c>
      <c r="L191" s="425" t="str">
        <f>IF(ISBLANK('6桁'!L191)=TRUE,"",VLOOKUP(パターン表!L191, 'パターン別掛け率（入力）'!$C$3:$I$302, 6, FALSE))</f>
        <v/>
      </c>
      <c r="M191" s="132">
        <f>'6桁'!M191</f>
        <v>0</v>
      </c>
      <c r="N191" s="266"/>
      <c r="O191" s="251"/>
      <c r="P191" s="10"/>
      <c r="Q191" s="123"/>
      <c r="R191" s="74"/>
      <c r="S191" s="251"/>
      <c r="T191" s="74"/>
      <c r="U191" s="251"/>
      <c r="Z191" s="40"/>
    </row>
    <row r="192" spans="2:27" ht="30" customHeight="1">
      <c r="B192" s="563"/>
      <c r="C192" s="87" t="s">
        <v>66</v>
      </c>
      <c r="D192" s="317">
        <v>88</v>
      </c>
      <c r="E192" s="348">
        <v>92</v>
      </c>
      <c r="F192" s="425">
        <f>IF(ISBLANK('6桁'!F192)=TRUE,"",VLOOKUP(パターン表!F192, 'パターン別掛け率（入力）'!$C$3:$I$302, 6, FALSE))</f>
        <v>100</v>
      </c>
      <c r="G192" s="360" t="str">
        <f>'6桁'!G192</f>
        <v>Y★</v>
      </c>
      <c r="H192" s="425" t="str">
        <f>IF(ISBLANK('6桁'!H192)=TRUE,"",VLOOKUP(パターン表!H192, 'パターン別掛け率（入力）'!$C$3:$I$302, 6, FALSE))</f>
        <v/>
      </c>
      <c r="I192" s="360">
        <f>'6桁'!I192</f>
        <v>0</v>
      </c>
      <c r="J192" s="425" t="str">
        <f>IF(ISBLANK('6桁'!J192)=TRUE,"",VLOOKUP(パターン表!J192, 'パターン別掛け率（入力）'!$C$3:$I$302, 6, FALSE))</f>
        <v/>
      </c>
      <c r="K192" s="359">
        <f>'6桁'!K192</f>
        <v>0</v>
      </c>
      <c r="L192" s="425">
        <f>IF(ISBLANK('6桁'!L192)=TRUE,"",VLOOKUP(パターン表!L192, 'パターン別掛け率（入力）'!$C$3:$I$302, 6, FALSE))</f>
        <v>100</v>
      </c>
      <c r="M192" s="132" t="str">
        <f>'6桁'!M192</f>
        <v>W★</v>
      </c>
      <c r="N192" s="266"/>
      <c r="O192" s="251"/>
      <c r="P192" s="10"/>
      <c r="Q192" s="123"/>
      <c r="R192" s="74"/>
      <c r="S192" s="251"/>
      <c r="T192" s="74"/>
      <c r="U192" s="251"/>
      <c r="Z192" s="40"/>
    </row>
    <row r="193" spans="2:26" ht="30" customHeight="1">
      <c r="B193" s="563"/>
      <c r="C193" s="87" t="s">
        <v>172</v>
      </c>
      <c r="D193" s="317">
        <v>91</v>
      </c>
      <c r="E193" s="348">
        <v>95</v>
      </c>
      <c r="F193" s="425">
        <f>IF(ISBLANK('6桁'!F193)=TRUE,"",VLOOKUP(パターン表!F193, 'パターン別掛け率（入力）'!$C$3:$I$302, 6, FALSE))</f>
        <v>100</v>
      </c>
      <c r="G193" s="96" t="str">
        <f>'6桁'!G193</f>
        <v>Y★</v>
      </c>
      <c r="H193" s="425" t="str">
        <f>IF(ISBLANK('6桁'!H193)=TRUE,"",VLOOKUP(パターン表!H193, 'パターン別掛け率（入力）'!$C$3:$I$302, 6, FALSE))</f>
        <v/>
      </c>
      <c r="I193" s="96">
        <f>'6桁'!I193</f>
        <v>0</v>
      </c>
      <c r="J193" s="425" t="str">
        <f>IF(ISBLANK('6桁'!J193)=TRUE,"",VLOOKUP(パターン表!J193, 'パターン別掛け率（入力）'!$C$3:$I$302, 6, FALSE))</f>
        <v/>
      </c>
      <c r="K193" s="359">
        <f>'6桁'!K193</f>
        <v>0</v>
      </c>
      <c r="L193" s="425">
        <f>IF(ISBLANK('6桁'!L193)=TRUE,"",VLOOKUP(パターン表!L193, 'パターン別掛け率（入力）'!$C$3:$I$302, 6, FALSE))</f>
        <v>100</v>
      </c>
      <c r="M193" s="132" t="str">
        <f>'6桁'!M193</f>
        <v>W★</v>
      </c>
      <c r="N193" s="266"/>
      <c r="O193" s="251"/>
      <c r="P193" s="10"/>
      <c r="Q193" s="123"/>
      <c r="R193" s="74"/>
      <c r="S193" s="251"/>
      <c r="T193" s="74"/>
      <c r="U193" s="251"/>
      <c r="Z193" s="40"/>
    </row>
    <row r="194" spans="2:26" ht="30" customHeight="1">
      <c r="B194" s="563"/>
      <c r="C194" s="87" t="s">
        <v>70</v>
      </c>
      <c r="D194" s="317">
        <v>93</v>
      </c>
      <c r="E194" s="348">
        <v>97</v>
      </c>
      <c r="F194" s="425">
        <f>IF(ISBLANK('6桁'!F194)=TRUE,"",VLOOKUP(パターン表!F194, 'パターン別掛け率（入力）'!$C$3:$I$302, 6, FALSE))</f>
        <v>100</v>
      </c>
      <c r="G194" s="360" t="str">
        <f>'6桁'!G194</f>
        <v>Y★</v>
      </c>
      <c r="H194" s="425" t="str">
        <f>IF(ISBLANK('6桁'!H194)=TRUE,"",VLOOKUP(パターン表!H194, 'パターン別掛け率（入力）'!$C$3:$I$302, 6, FALSE))</f>
        <v/>
      </c>
      <c r="I194" s="360">
        <f>'6桁'!I194</f>
        <v>0</v>
      </c>
      <c r="J194" s="425" t="str">
        <f>IF(ISBLANK('6桁'!J194)=TRUE,"",VLOOKUP(パターン表!J194, 'パターン別掛け率（入力）'!$C$3:$I$302, 6, FALSE))</f>
        <v/>
      </c>
      <c r="K194" s="359">
        <f>'6桁'!K194</f>
        <v>0</v>
      </c>
      <c r="L194" s="425" t="str">
        <f>IF(ISBLANK('6桁'!L194)=TRUE,"",VLOOKUP(パターン表!L194, 'パターン別掛け率（入力）'!$C$3:$I$302, 6, FALSE))</f>
        <v/>
      </c>
      <c r="M194" s="126">
        <f>'6桁'!M194</f>
        <v>0</v>
      </c>
      <c r="N194" s="266"/>
      <c r="O194" s="251"/>
      <c r="P194" s="10"/>
      <c r="Q194" s="123"/>
      <c r="R194" s="74"/>
      <c r="S194" s="251"/>
      <c r="T194" s="74"/>
      <c r="U194" s="251"/>
      <c r="Z194" s="40"/>
    </row>
    <row r="195" spans="2:26" ht="30" customHeight="1">
      <c r="B195" s="563"/>
      <c r="C195" s="87" t="s">
        <v>136</v>
      </c>
      <c r="D195" s="317">
        <v>95</v>
      </c>
      <c r="E195" s="348">
        <v>99</v>
      </c>
      <c r="F195" s="425">
        <f>IF(ISBLANK('6桁'!F195)=TRUE,"",VLOOKUP(パターン表!F195, 'パターン別掛け率（入力）'!$C$3:$I$302, 6, FALSE))</f>
        <v>100</v>
      </c>
      <c r="G195" s="360" t="str">
        <f>'6桁'!G195</f>
        <v>Y★</v>
      </c>
      <c r="H195" s="425" t="str">
        <f>IF(ISBLANK('6桁'!H195)=TRUE,"",VLOOKUP(パターン表!H195, 'パターン別掛け率（入力）'!$C$3:$I$302, 6, FALSE))</f>
        <v/>
      </c>
      <c r="I195" s="360">
        <f>'6桁'!I195</f>
        <v>0</v>
      </c>
      <c r="J195" s="425" t="str">
        <f>IF(ISBLANK('6桁'!J195)=TRUE,"",VLOOKUP(パターン表!J195, 'パターン別掛け率（入力）'!$C$3:$I$302, 6, FALSE))</f>
        <v/>
      </c>
      <c r="K195" s="359">
        <f>'6桁'!K195</f>
        <v>0</v>
      </c>
      <c r="L195" s="425" t="str">
        <f>IF(ISBLANK('6桁'!L195)=TRUE,"",VLOOKUP(パターン表!L195, 'パターン別掛け率（入力）'!$C$3:$I$302, 6, FALSE))</f>
        <v/>
      </c>
      <c r="M195" s="126">
        <f>'6桁'!M195</f>
        <v>0</v>
      </c>
      <c r="N195" s="266"/>
      <c r="O195" s="251"/>
      <c r="P195" s="10"/>
      <c r="Q195" s="123"/>
      <c r="R195" s="74"/>
      <c r="S195" s="251"/>
      <c r="T195" s="74"/>
      <c r="U195" s="251"/>
      <c r="Z195" s="40"/>
    </row>
    <row r="196" spans="2:26" ht="30" customHeight="1">
      <c r="B196" s="563"/>
      <c r="C196" s="87" t="s">
        <v>71</v>
      </c>
      <c r="D196" s="317">
        <v>99</v>
      </c>
      <c r="E196" s="348">
        <v>103</v>
      </c>
      <c r="F196" s="425" t="str">
        <f>IF(ISBLANK('6桁'!F196)=TRUE,"",VLOOKUP(パターン表!F196, 'パターン別掛け率（入力）'!$C$3:$I$302, 6, FALSE))</f>
        <v/>
      </c>
      <c r="G196" s="360">
        <f>'6桁'!G196</f>
        <v>0</v>
      </c>
      <c r="H196" s="425">
        <f>IF(ISBLANK('6桁'!H196)=TRUE,"",VLOOKUP(パターン表!H196, 'パターン別掛け率（入力）'!$C$3:$I$302, 6, FALSE))</f>
        <v>100</v>
      </c>
      <c r="I196" s="360" t="str">
        <f>'6桁'!I196</f>
        <v>Y</v>
      </c>
      <c r="J196" s="425" t="str">
        <f>IF(ISBLANK('6桁'!J196)=TRUE,"",VLOOKUP(パターン表!J196, 'パターン別掛け率（入力）'!$C$3:$I$302, 6, FALSE))</f>
        <v/>
      </c>
      <c r="K196" s="359">
        <f>'6桁'!K196</f>
        <v>0</v>
      </c>
      <c r="L196" s="425" t="str">
        <f>IF(ISBLANK('6桁'!L196)=TRUE,"",VLOOKUP(パターン表!L196, 'パターン別掛け率（入力）'!$C$3:$I$302, 6, FALSE))</f>
        <v/>
      </c>
      <c r="M196" s="132">
        <f>'6桁'!M196</f>
        <v>0</v>
      </c>
      <c r="N196" s="266"/>
      <c r="O196" s="251"/>
      <c r="P196" s="10"/>
      <c r="Q196" s="123"/>
      <c r="R196" s="74"/>
      <c r="S196" s="251"/>
      <c r="T196" s="74"/>
      <c r="U196" s="251"/>
      <c r="Z196" s="40"/>
    </row>
    <row r="197" spans="2:26" ht="30" customHeight="1">
      <c r="B197" s="563"/>
      <c r="C197" s="87" t="s">
        <v>86</v>
      </c>
      <c r="D197" s="317">
        <v>91</v>
      </c>
      <c r="E197" s="348">
        <v>95</v>
      </c>
      <c r="F197" s="425">
        <f>IF(ISBLANK('6桁'!F197)=TRUE,"",VLOOKUP(パターン表!F197, 'パターン別掛け率（入力）'!$C$3:$I$302, 6, FALSE))</f>
        <v>100</v>
      </c>
      <c r="G197" s="360" t="str">
        <f>'6桁'!G197</f>
        <v>Y★</v>
      </c>
      <c r="H197" s="425" t="str">
        <f>IF(ISBLANK('6桁'!H197)=TRUE,"",VLOOKUP(パターン表!H197, 'パターン別掛け率（入力）'!$C$3:$I$302, 6, FALSE))</f>
        <v/>
      </c>
      <c r="I197" s="360">
        <f>'6桁'!I197</f>
        <v>0</v>
      </c>
      <c r="J197" s="425" t="str">
        <f>IF(ISBLANK('6桁'!J197)=TRUE,"",VLOOKUP(パターン表!J197, 'パターン別掛け率（入力）'!$C$3:$I$302, 6, FALSE))</f>
        <v/>
      </c>
      <c r="K197" s="359">
        <f>'6桁'!K197</f>
        <v>0</v>
      </c>
      <c r="L197" s="425" t="str">
        <f>IF(ISBLANK('6桁'!L197)=TRUE,"",VLOOKUP(パターン表!L197, 'パターン別掛け率（入力）'!$C$3:$I$302, 6, FALSE))</f>
        <v/>
      </c>
      <c r="M197" s="132">
        <f>'6桁'!M197</f>
        <v>0</v>
      </c>
      <c r="N197" s="266"/>
      <c r="O197" s="251"/>
      <c r="P197" s="10"/>
      <c r="Q197" s="123"/>
      <c r="R197" s="74"/>
      <c r="S197" s="251"/>
      <c r="T197" s="74"/>
      <c r="U197" s="251"/>
      <c r="Z197" s="40"/>
    </row>
    <row r="198" spans="2:26" ht="30" customHeight="1">
      <c r="B198" s="563"/>
      <c r="C198" s="87" t="s">
        <v>138</v>
      </c>
      <c r="D198" s="317">
        <v>94</v>
      </c>
      <c r="E198" s="348">
        <v>98</v>
      </c>
      <c r="F198" s="425">
        <f>IF(ISBLANK('6桁'!F198)=TRUE,"",VLOOKUP(パターン表!F198, 'パターン別掛け率（入力）'!$C$3:$I$302, 6, FALSE))</f>
        <v>100</v>
      </c>
      <c r="G198" s="96" t="str">
        <f>'6桁'!G198</f>
        <v>Y★</v>
      </c>
      <c r="H198" s="425" t="str">
        <f>IF(ISBLANK('6桁'!H198)=TRUE,"",VLOOKUP(パターン表!H198, 'パターン別掛け率（入力）'!$C$3:$I$302, 6, FALSE))</f>
        <v/>
      </c>
      <c r="I198" s="96">
        <f>'6桁'!I198</f>
        <v>0</v>
      </c>
      <c r="J198" s="425" t="str">
        <f>IF(ISBLANK('6桁'!J198)=TRUE,"",VLOOKUP(パターン表!J198, 'パターン別掛け率（入力）'!$C$3:$I$302, 6, FALSE))</f>
        <v/>
      </c>
      <c r="K198" s="359">
        <f>'6桁'!K198</f>
        <v>0</v>
      </c>
      <c r="L198" s="425" t="str">
        <f>IF(ISBLANK('6桁'!L198)=TRUE,"",VLOOKUP(パターン表!L198, 'パターン別掛け率（入力）'!$C$3:$I$302, 6, FALSE))</f>
        <v/>
      </c>
      <c r="M198" s="132">
        <f>'6桁'!M198</f>
        <v>0</v>
      </c>
      <c r="N198" s="266"/>
      <c r="O198" s="251"/>
      <c r="P198" s="10"/>
      <c r="Q198" s="123"/>
      <c r="R198" s="74"/>
      <c r="S198" s="251"/>
      <c r="T198" s="74"/>
      <c r="U198" s="251"/>
      <c r="Z198" s="40"/>
    </row>
    <row r="199" spans="2:26" ht="30" customHeight="1">
      <c r="B199" s="563"/>
      <c r="C199" s="87" t="s">
        <v>90</v>
      </c>
      <c r="D199" s="317">
        <v>96</v>
      </c>
      <c r="E199" s="348">
        <v>100</v>
      </c>
      <c r="F199" s="425">
        <f>IF(ISBLANK('6桁'!F199)=TRUE,"",VLOOKUP(パターン表!F199, 'パターン別掛け率（入力）'!$C$3:$I$302, 6, FALSE))</f>
        <v>100</v>
      </c>
      <c r="G199" s="360" t="str">
        <f>'6桁'!G199</f>
        <v>Y★</v>
      </c>
      <c r="H199" s="425" t="str">
        <f>IF(ISBLANK('6桁'!H199)=TRUE,"",VLOOKUP(パターン表!H199, 'パターン別掛け率（入力）'!$C$3:$I$302, 6, FALSE))</f>
        <v/>
      </c>
      <c r="I199" s="360">
        <f>'6桁'!I199</f>
        <v>0</v>
      </c>
      <c r="J199" s="425" t="str">
        <f>IF(ISBLANK('6桁'!J199)=TRUE,"",VLOOKUP(パターン表!J199, 'パターン別掛け率（入力）'!$C$3:$I$302, 6, FALSE))</f>
        <v/>
      </c>
      <c r="K199" s="359">
        <f>'6桁'!K199</f>
        <v>0</v>
      </c>
      <c r="L199" s="425" t="str">
        <f>IF(ISBLANK('6桁'!L199)=TRUE,"",VLOOKUP(パターン表!L199, 'パターン別掛け率（入力）'!$C$3:$I$302, 6, FALSE))</f>
        <v/>
      </c>
      <c r="M199" s="132">
        <f>'6桁'!M199</f>
        <v>0</v>
      </c>
      <c r="N199" s="266"/>
      <c r="O199" s="251"/>
      <c r="P199" s="10"/>
      <c r="Q199" s="123"/>
      <c r="R199" s="74"/>
      <c r="S199" s="251"/>
      <c r="T199" s="74"/>
      <c r="U199" s="251"/>
      <c r="Z199" s="40"/>
    </row>
    <row r="200" spans="2:26" ht="30" customHeight="1">
      <c r="B200" s="563"/>
      <c r="C200" s="87" t="s">
        <v>91</v>
      </c>
      <c r="D200" s="317">
        <v>99</v>
      </c>
      <c r="E200" s="348">
        <v>103</v>
      </c>
      <c r="F200" s="425" t="str">
        <f>IF(ISBLANK('6桁'!F200)=TRUE,"",VLOOKUP(パターン表!F200, 'パターン別掛け率（入力）'!$C$3:$I$302, 6, FALSE))</f>
        <v/>
      </c>
      <c r="G200" s="360">
        <f>'6桁'!G200</f>
        <v>0</v>
      </c>
      <c r="H200" s="425">
        <f>IF(ISBLANK('6桁'!H200)=TRUE,"",VLOOKUP(パターン表!H200, 'パターン別掛け率（入力）'!$C$3:$I$302, 6, FALSE))</f>
        <v>100</v>
      </c>
      <c r="I200" s="360" t="str">
        <f>'6桁'!I200</f>
        <v>Y★</v>
      </c>
      <c r="J200" s="425" t="str">
        <f>IF(ISBLANK('6桁'!J200)=TRUE,"",VLOOKUP(パターン表!J200, 'パターン別掛け率（入力）'!$C$3:$I$302, 6, FALSE))</f>
        <v/>
      </c>
      <c r="K200" s="359">
        <f>'6桁'!K200</f>
        <v>0</v>
      </c>
      <c r="L200" s="425" t="str">
        <f>IF(ISBLANK('6桁'!L200)=TRUE,"",VLOOKUP(パターン表!L200, 'パターン別掛け率（入力）'!$C$3:$I$302, 6, FALSE))</f>
        <v/>
      </c>
      <c r="M200" s="132">
        <f>'6桁'!M200</f>
        <v>0</v>
      </c>
      <c r="N200" s="266"/>
      <c r="O200" s="251"/>
      <c r="P200" s="10"/>
      <c r="Q200" s="123"/>
      <c r="R200" s="74"/>
      <c r="S200" s="22"/>
      <c r="T200" s="74"/>
      <c r="U200" s="251"/>
      <c r="Z200" s="40"/>
    </row>
    <row r="201" spans="2:26" ht="30" customHeight="1">
      <c r="B201" s="563"/>
      <c r="C201" s="87" t="s">
        <v>308</v>
      </c>
      <c r="D201" s="317">
        <v>92</v>
      </c>
      <c r="E201" s="348"/>
      <c r="F201" s="425">
        <f>IF(ISBLANK('6桁'!F201)=TRUE,"",VLOOKUP(パターン表!F201, 'パターン別掛け率（入力）'!$C$3:$I$302, 6, FALSE))</f>
        <v>100</v>
      </c>
      <c r="G201" s="360" t="str">
        <f>'6桁'!G201</f>
        <v>W</v>
      </c>
      <c r="H201" s="425" t="str">
        <f>IF(ISBLANK('6桁'!H201)=TRUE,"",VLOOKUP(パターン表!H201, 'パターン別掛け率（入力）'!$C$3:$I$302, 6, FALSE))</f>
        <v/>
      </c>
      <c r="I201" s="360">
        <f>'6桁'!I201</f>
        <v>0</v>
      </c>
      <c r="J201" s="425" t="str">
        <f>IF(ISBLANK('6桁'!J201)=TRUE,"",VLOOKUP(パターン表!J201, 'パターン別掛け率（入力）'!$C$3:$I$302, 6, FALSE))</f>
        <v/>
      </c>
      <c r="K201" s="359">
        <f>'6桁'!K201</f>
        <v>0</v>
      </c>
      <c r="L201" s="425" t="str">
        <f>IF(ISBLANK('6桁'!L201)=TRUE,"",VLOOKUP(パターン表!L201, 'パターン別掛け率（入力）'!$C$3:$I$302, 6, FALSE))</f>
        <v/>
      </c>
      <c r="M201" s="132">
        <f>'6桁'!M201</f>
        <v>0</v>
      </c>
      <c r="N201" s="266"/>
      <c r="O201" s="251"/>
      <c r="P201" s="10"/>
      <c r="Q201" s="123"/>
      <c r="R201" s="74"/>
      <c r="S201" s="251"/>
      <c r="T201" s="74"/>
      <c r="U201" s="251"/>
      <c r="Z201" s="40"/>
    </row>
    <row r="202" spans="2:26" ht="30" customHeight="1">
      <c r="B202" s="563"/>
      <c r="C202" s="87" t="s">
        <v>139</v>
      </c>
      <c r="D202" s="317">
        <v>95</v>
      </c>
      <c r="E202" s="348">
        <v>99</v>
      </c>
      <c r="F202" s="425">
        <f>IF(ISBLANK('6桁'!F202)=TRUE,"",VLOOKUP(パターン表!F202, 'パターン別掛け率（入力）'!$C$3:$I$302, 6, FALSE))</f>
        <v>100</v>
      </c>
      <c r="G202" s="360" t="str">
        <f>'6桁'!G202</f>
        <v>W★</v>
      </c>
      <c r="H202" s="425" t="str">
        <f>IF(ISBLANK('6桁'!H202)=TRUE,"",VLOOKUP(パターン表!H202, 'パターン別掛け率（入力）'!$C$3:$I$302, 6, FALSE))</f>
        <v/>
      </c>
      <c r="I202" s="360">
        <f>'6桁'!I202</f>
        <v>0</v>
      </c>
      <c r="J202" s="425" t="str">
        <f>IF(ISBLANK('6桁'!J202)=TRUE,"",VLOOKUP(パターン表!J202, 'パターン別掛け率（入力）'!$C$3:$I$302, 6, FALSE))</f>
        <v/>
      </c>
      <c r="K202" s="359">
        <f>'6桁'!K202</f>
        <v>0</v>
      </c>
      <c r="L202" s="425" t="str">
        <f>IF(ISBLANK('6桁'!L202)=TRUE,"",VLOOKUP(パターン表!L202, 'パターン別掛け率（入力）'!$C$3:$I$302, 6, FALSE))</f>
        <v/>
      </c>
      <c r="M202" s="132">
        <f>'6桁'!M202</f>
        <v>0</v>
      </c>
      <c r="N202" s="266"/>
      <c r="O202" s="251"/>
      <c r="P202" s="10"/>
      <c r="Q202" s="123"/>
      <c r="R202" s="74"/>
      <c r="S202" s="251"/>
      <c r="T202" s="74"/>
      <c r="U202" s="251"/>
      <c r="Z202" s="40"/>
    </row>
    <row r="203" spans="2:26" ht="30" customHeight="1">
      <c r="B203" s="563"/>
      <c r="C203" s="87" t="s">
        <v>140</v>
      </c>
      <c r="D203" s="317">
        <v>97</v>
      </c>
      <c r="E203" s="348">
        <v>101</v>
      </c>
      <c r="F203" s="425">
        <f>IF(ISBLANK('6桁'!F203)=TRUE,"",VLOOKUP(パターン表!F203, 'パターン別掛け率（入力）'!$C$3:$I$302, 6, FALSE))</f>
        <v>100</v>
      </c>
      <c r="G203" s="359" t="str">
        <f>'6桁'!G203</f>
        <v>Y★</v>
      </c>
      <c r="H203" s="425" t="str">
        <f>IF(ISBLANK('6桁'!H203)=TRUE,"",VLOOKUP(パターン表!H203, 'パターン別掛け率（入力）'!$C$3:$I$302, 6, FALSE))</f>
        <v/>
      </c>
      <c r="I203" s="359">
        <f>'6桁'!I203</f>
        <v>0</v>
      </c>
      <c r="J203" s="425" t="str">
        <f>IF(ISBLANK('6桁'!J203)=TRUE,"",VLOOKUP(パターン表!J203, 'パターン別掛け率（入力）'!$C$3:$I$302, 6, FALSE))</f>
        <v/>
      </c>
      <c r="K203" s="359">
        <f>'6桁'!K203</f>
        <v>0</v>
      </c>
      <c r="L203" s="425" t="str">
        <f>IF(ISBLANK('6桁'!L203)=TRUE,"",VLOOKUP(パターン表!L203, 'パターン別掛け率（入力）'!$C$3:$I$302, 6, FALSE))</f>
        <v/>
      </c>
      <c r="M203" s="132">
        <f>'6桁'!M203</f>
        <v>0</v>
      </c>
      <c r="N203" s="266"/>
      <c r="O203" s="251"/>
      <c r="P203" s="10"/>
      <c r="Q203" s="123"/>
      <c r="R203" s="74"/>
      <c r="S203" s="251"/>
      <c r="T203" s="74"/>
      <c r="U203" s="251"/>
      <c r="Z203" s="40"/>
    </row>
    <row r="204" spans="2:26" ht="30" customHeight="1">
      <c r="B204" s="563"/>
      <c r="C204" s="87" t="s">
        <v>141</v>
      </c>
      <c r="D204" s="317">
        <v>100</v>
      </c>
      <c r="E204" s="348">
        <v>104</v>
      </c>
      <c r="F204" s="425">
        <f>IF(ISBLANK('6桁'!F204)=TRUE,"",VLOOKUP(パターン表!F204, 'パターン別掛け率（入力）'!$C$3:$I$302, 6, FALSE))</f>
        <v>100</v>
      </c>
      <c r="G204" s="359" t="str">
        <f>'6桁'!G204</f>
        <v>Y★</v>
      </c>
      <c r="H204" s="425">
        <f>IF(ISBLANK('6桁'!H204)=TRUE,"",VLOOKUP(パターン表!H204, 'パターン別掛け率（入力）'!$C$3:$I$302, 6, FALSE))</f>
        <v>100</v>
      </c>
      <c r="I204" s="359" t="str">
        <f>'6桁'!I204</f>
        <v>Y★</v>
      </c>
      <c r="J204" s="425" t="str">
        <f>IF(ISBLANK('6桁'!J204)=TRUE,"",VLOOKUP(パターン表!J204, 'パターン別掛け率（入力）'!$C$3:$I$302, 6, FALSE))</f>
        <v/>
      </c>
      <c r="K204" s="96">
        <f>'6桁'!K204</f>
        <v>0</v>
      </c>
      <c r="L204" s="425" t="str">
        <f>IF(ISBLANK('6桁'!L204)=TRUE,"",VLOOKUP(パターン表!L204, 'パターン別掛け率（入力）'!$C$3:$I$302, 6, FALSE))</f>
        <v/>
      </c>
      <c r="M204" s="132">
        <f>'6桁'!M204</f>
        <v>0</v>
      </c>
      <c r="N204" s="266"/>
      <c r="O204" s="251"/>
      <c r="P204" s="10"/>
      <c r="Q204" s="123"/>
      <c r="R204" s="74"/>
      <c r="S204" s="251"/>
      <c r="T204" s="74"/>
      <c r="U204" s="251"/>
      <c r="Z204" s="40"/>
    </row>
    <row r="205" spans="2:26" ht="30" customHeight="1">
      <c r="B205" s="563"/>
      <c r="C205" s="87" t="s">
        <v>496</v>
      </c>
      <c r="D205" s="317"/>
      <c r="E205" s="348">
        <v>106</v>
      </c>
      <c r="F205" s="425" t="str">
        <f>IF(ISBLANK('6桁'!F205)=TRUE,"",VLOOKUP(パターン表!F205, 'パターン別掛け率（入力）'!$C$3:$I$302, 6, FALSE))</f>
        <v/>
      </c>
      <c r="G205" s="359">
        <f>'6桁'!G205</f>
        <v>0</v>
      </c>
      <c r="H205" s="425" t="str">
        <f>IF(ISBLANK('6桁'!H205)=TRUE,"",VLOOKUP(パターン表!H205, 'パターン別掛け率（入力）'!$C$3:$I$302, 6, FALSE))</f>
        <v/>
      </c>
      <c r="I205" s="359">
        <f>'6桁'!I205</f>
        <v>0</v>
      </c>
      <c r="J205" s="425">
        <f>IF(ISBLANK('6桁'!J205)=TRUE,"",VLOOKUP(パターン表!J205, 'パターン別掛け率（入力）'!$C$3:$I$302, 6, FALSE))</f>
        <v>100</v>
      </c>
      <c r="K205" s="360" t="str">
        <f>'6桁'!K205</f>
        <v>W★</v>
      </c>
      <c r="L205" s="425" t="str">
        <f>IF(ISBLANK('6桁'!L205)=TRUE,"",VLOOKUP(パターン表!L205, 'パターン別掛け率（入力）'!$C$3:$I$302, 6, FALSE))</f>
        <v/>
      </c>
      <c r="M205" s="132">
        <f>'6桁'!M205</f>
        <v>0</v>
      </c>
      <c r="N205" s="266"/>
      <c r="O205" s="251"/>
      <c r="P205" s="10"/>
      <c r="Q205" s="123"/>
      <c r="R205" s="74"/>
      <c r="S205" s="251"/>
      <c r="T205" s="74"/>
      <c r="U205" s="251"/>
      <c r="Z205" s="40"/>
    </row>
    <row r="206" spans="2:26" ht="30" customHeight="1">
      <c r="B206" s="563"/>
      <c r="C206" s="87" t="s">
        <v>142</v>
      </c>
      <c r="D206" s="317">
        <v>95</v>
      </c>
      <c r="E206" s="348">
        <v>99</v>
      </c>
      <c r="F206" s="425" t="str">
        <f>IF(ISBLANK('6桁'!F206)=TRUE,"",VLOOKUP(パターン表!F206, 'パターン別掛け率（入力）'!$C$3:$I$302, 6, FALSE))</f>
        <v/>
      </c>
      <c r="G206" s="359">
        <f>'6桁'!G206</f>
        <v>0</v>
      </c>
      <c r="H206" s="425" t="str">
        <f>IF(ISBLANK('6桁'!H206)=TRUE,"",VLOOKUP(パターン表!H206, 'パターン別掛け率（入力）'!$C$3:$I$302, 6, FALSE))</f>
        <v/>
      </c>
      <c r="I206" s="359">
        <f>'6桁'!I206</f>
        <v>0</v>
      </c>
      <c r="J206" s="425">
        <f>IF(ISBLANK('6桁'!J206)=TRUE,"",VLOOKUP(パターン表!J206, 'パターン別掛け率（入力）'!$C$3:$I$302, 6, FALSE))</f>
        <v>100</v>
      </c>
      <c r="K206" s="359" t="str">
        <f>'6桁'!K206</f>
        <v>W★</v>
      </c>
      <c r="L206" s="425" t="str">
        <f>IF(ISBLANK('6桁'!L206)=TRUE,"",VLOOKUP(パターン表!L206, 'パターン別掛け率（入力）'!$C$3:$I$302, 6, FALSE))</f>
        <v/>
      </c>
      <c r="M206" s="132">
        <f>'6桁'!M206</f>
        <v>0</v>
      </c>
      <c r="N206" s="266"/>
      <c r="O206" s="251"/>
      <c r="P206" s="10"/>
      <c r="Q206" s="123"/>
      <c r="R206" s="74"/>
      <c r="S206" s="251"/>
      <c r="T206" s="74"/>
      <c r="U206" s="251"/>
      <c r="Z206" s="40"/>
    </row>
    <row r="207" spans="2:26" ht="30" customHeight="1">
      <c r="B207" s="563"/>
      <c r="C207" s="87" t="s">
        <v>4</v>
      </c>
      <c r="D207" s="317">
        <v>98</v>
      </c>
      <c r="E207" s="348">
        <v>102</v>
      </c>
      <c r="F207" s="425">
        <f>IF(ISBLANK('6桁'!F207)=TRUE,"",VLOOKUP(パターン表!F207, 'パターン別掛け率（入力）'!$C$3:$I$302, 6, FALSE))</f>
        <v>100</v>
      </c>
      <c r="G207" s="359" t="str">
        <f>'6桁'!G207</f>
        <v>W★</v>
      </c>
      <c r="H207" s="425" t="str">
        <f>IF(ISBLANK('6桁'!H207)=TRUE,"",VLOOKUP(パターン表!H207, 'パターン別掛け率（入力）'!$C$3:$I$302, 6, FALSE))</f>
        <v/>
      </c>
      <c r="I207" s="359">
        <f>'6桁'!I207</f>
        <v>0</v>
      </c>
      <c r="J207" s="425" t="str">
        <f>IF(ISBLANK('6桁'!J207)=TRUE,"",VLOOKUP(パターン表!J207, 'パターン別掛け率（入力）'!$C$3:$I$302, 6, FALSE))</f>
        <v/>
      </c>
      <c r="K207" s="359">
        <f>'6桁'!K207</f>
        <v>0</v>
      </c>
      <c r="L207" s="425" t="str">
        <f>IF(ISBLANK('6桁'!L207)=TRUE,"",VLOOKUP(パターン表!L207, 'パターン別掛け率（入力）'!$C$3:$I$302, 6, FALSE))</f>
        <v/>
      </c>
      <c r="M207" s="132">
        <f>'6桁'!M207</f>
        <v>0</v>
      </c>
      <c r="N207" s="266"/>
      <c r="O207" s="251"/>
      <c r="P207" s="10"/>
      <c r="Q207" s="123"/>
      <c r="R207" s="74"/>
      <c r="S207" s="251"/>
      <c r="T207" s="74"/>
      <c r="U207" s="251"/>
      <c r="Z207" s="40"/>
    </row>
    <row r="208" spans="2:26" ht="30" customHeight="1">
      <c r="B208" s="563"/>
      <c r="C208" s="87" t="s">
        <v>205</v>
      </c>
      <c r="D208" s="317">
        <v>100</v>
      </c>
      <c r="E208" s="348">
        <v>104</v>
      </c>
      <c r="F208" s="425">
        <f>IF(ISBLANK('6桁'!F208)=TRUE,"",VLOOKUP(パターン表!F208, 'パターン別掛け率（入力）'!$C$3:$I$302, 6, FALSE))</f>
        <v>100</v>
      </c>
      <c r="G208" s="359" t="str">
        <f>'6桁'!G208</f>
        <v>Y★</v>
      </c>
      <c r="H208" s="425" t="str">
        <f>IF(ISBLANK('6桁'!H208)=TRUE,"",VLOOKUP(パターン表!H208, 'パターン別掛け率（入力）'!$C$3:$I$302, 6, FALSE))</f>
        <v/>
      </c>
      <c r="I208" s="359">
        <f>'6桁'!I208</f>
        <v>0</v>
      </c>
      <c r="J208" s="425" t="str">
        <f>IF(ISBLANK('6桁'!J208)=TRUE,"",VLOOKUP(パターン表!J208, 'パターン別掛け率（入力）'!$C$3:$I$302, 6, FALSE))</f>
        <v/>
      </c>
      <c r="K208" s="359">
        <f>'6桁'!K208</f>
        <v>0</v>
      </c>
      <c r="L208" s="425" t="str">
        <f>IF(ISBLANK('6桁'!L208)=TRUE,"",VLOOKUP(パターン表!L208, 'パターン別掛け率（入力）'!$C$3:$I$302, 6, FALSE))</f>
        <v/>
      </c>
      <c r="M208" s="132">
        <f>'6桁'!M208</f>
        <v>0</v>
      </c>
      <c r="N208" s="266"/>
      <c r="O208" s="251"/>
      <c r="P208" s="10"/>
      <c r="Q208" s="123"/>
      <c r="R208" s="74"/>
      <c r="S208" s="251"/>
      <c r="T208" s="74"/>
      <c r="U208" s="251"/>
      <c r="Z208" s="40"/>
    </row>
    <row r="209" spans="2:27" ht="30" customHeight="1">
      <c r="B209" s="563"/>
      <c r="C209" s="87" t="s">
        <v>207</v>
      </c>
      <c r="D209" s="317">
        <v>105</v>
      </c>
      <c r="E209" s="348">
        <v>109</v>
      </c>
      <c r="F209" s="425" t="str">
        <f>IF(ISBLANK('6桁'!F209)=TRUE,"",VLOOKUP(パターン表!F209, 'パターン別掛け率（入力）'!$C$3:$I$302, 6, FALSE))</f>
        <v/>
      </c>
      <c r="G209" s="359">
        <f>'6桁'!G209</f>
        <v>0</v>
      </c>
      <c r="H209" s="425" t="str">
        <f>IF(ISBLANK('6桁'!H209)=TRUE,"",VLOOKUP(パターン表!H209, 'パターン別掛け率（入力）'!$C$3:$I$302, 6, FALSE))</f>
        <v/>
      </c>
      <c r="I209" s="359">
        <f>'6桁'!I209</f>
        <v>0</v>
      </c>
      <c r="J209" s="425">
        <f>IF(ISBLANK('6桁'!J209)=TRUE,"",VLOOKUP(パターン表!J209, 'パターン別掛け率（入力）'!$C$3:$I$302, 6, FALSE))</f>
        <v>100</v>
      </c>
      <c r="K209" s="96" t="str">
        <f>'6桁'!K209</f>
        <v>W★</v>
      </c>
      <c r="L209" s="425" t="str">
        <f>IF(ISBLANK('6桁'!L209)=TRUE,"",VLOOKUP(パターン表!L209, 'パターン別掛け率（入力）'!$C$3:$I$302, 6, FALSE))</f>
        <v/>
      </c>
      <c r="M209" s="132">
        <f>'6桁'!M209</f>
        <v>0</v>
      </c>
      <c r="N209" s="266"/>
      <c r="O209" s="251"/>
      <c r="P209" s="10"/>
      <c r="Q209" s="123"/>
      <c r="R209" s="74"/>
      <c r="S209" s="22"/>
      <c r="T209" s="74"/>
      <c r="U209" s="251"/>
      <c r="Z209" s="40"/>
    </row>
    <row r="210" spans="2:27" ht="30" customHeight="1">
      <c r="B210" s="563"/>
      <c r="C210" s="87" t="s">
        <v>339</v>
      </c>
      <c r="D210" s="317">
        <v>103</v>
      </c>
      <c r="E210" s="348">
        <v>107</v>
      </c>
      <c r="F210" s="425">
        <f>IF(ISBLANK('6桁'!F210)=TRUE,"",VLOOKUP(パターン表!F210, 'パターン別掛け率（入力）'!$C$3:$I$302, 6, FALSE))</f>
        <v>100</v>
      </c>
      <c r="G210" s="359" t="str">
        <f>'6桁'!G210</f>
        <v>W★</v>
      </c>
      <c r="H210" s="425" t="str">
        <f>IF(ISBLANK('6桁'!H210)=TRUE,"",VLOOKUP(パターン表!H210, 'パターン別掛け率（入力）'!$C$3:$I$302, 6, FALSE))</f>
        <v/>
      </c>
      <c r="I210" s="359">
        <f>'6桁'!I210</f>
        <v>0</v>
      </c>
      <c r="J210" s="425">
        <f>IF(ISBLANK('6桁'!J210)=TRUE,"",VLOOKUP(パターン表!J210, 'パターン別掛け率（入力）'!$C$3:$I$302, 6, FALSE))</f>
        <v>100</v>
      </c>
      <c r="K210" s="96" t="str">
        <f>'6桁'!K210</f>
        <v>W★</v>
      </c>
      <c r="L210" s="425" t="str">
        <f>IF(ISBLANK('6桁'!L210)=TRUE,"",VLOOKUP(パターン表!L210, 'パターン別掛け率（入力）'!$C$3:$I$302, 6, FALSE))</f>
        <v/>
      </c>
      <c r="M210" s="132">
        <f>'6桁'!M210</f>
        <v>0</v>
      </c>
      <c r="N210" s="266"/>
      <c r="O210" s="251"/>
      <c r="P210" s="10"/>
      <c r="Q210" s="123"/>
      <c r="R210" s="74"/>
      <c r="S210" s="22"/>
      <c r="T210" s="74"/>
      <c r="U210" s="251"/>
      <c r="Z210" s="40"/>
    </row>
    <row r="211" spans="2:27" ht="30" customHeight="1" thickBot="1">
      <c r="B211" s="563"/>
      <c r="C211" s="87" t="s">
        <v>369</v>
      </c>
      <c r="D211" s="256">
        <v>106</v>
      </c>
      <c r="E211" s="362">
        <v>102</v>
      </c>
      <c r="F211" s="425" t="str">
        <f>IF(ISBLANK('6桁'!F211)=TRUE,"",VLOOKUP(パターン表!F211, 'パターン別掛け率（入力）'!$C$3:$I$302, 6, FALSE))</f>
        <v/>
      </c>
      <c r="G211" s="359">
        <f>'6桁'!G211</f>
        <v>0</v>
      </c>
      <c r="H211" s="425" t="str">
        <f>IF(ISBLANK('6桁'!H211)=TRUE,"",VLOOKUP(パターン表!H211, 'パターン別掛け率（入力）'!$C$3:$I$302, 6, FALSE))</f>
        <v/>
      </c>
      <c r="I211" s="359">
        <f>'6桁'!I211</f>
        <v>0</v>
      </c>
      <c r="J211" s="425">
        <f>IF(ISBLANK('6桁'!J211)=TRUE,"",VLOOKUP(パターン表!J211, 'パターン別掛け率（入力）'!$C$3:$I$302, 6, FALSE))</f>
        <v>100</v>
      </c>
      <c r="K211" s="96" t="str">
        <f>'6桁'!K211</f>
        <v>W</v>
      </c>
      <c r="L211" s="425" t="str">
        <f>IF(ISBLANK('6桁'!L211)=TRUE,"",VLOOKUP(パターン表!L211, 'パターン別掛け率（入力）'!$C$3:$I$302, 6, FALSE))</f>
        <v/>
      </c>
      <c r="M211" s="132">
        <f>'6桁'!M211</f>
        <v>0</v>
      </c>
      <c r="N211" s="266"/>
      <c r="O211" s="251"/>
      <c r="P211" s="10"/>
      <c r="Q211" s="123"/>
      <c r="R211" s="74"/>
      <c r="S211" s="22"/>
      <c r="T211" s="74"/>
      <c r="U211" s="251"/>
      <c r="Z211" s="40"/>
    </row>
    <row r="212" spans="2:27" ht="49.5" customHeight="1">
      <c r="B212" s="545" t="s">
        <v>1116</v>
      </c>
      <c r="C212" s="545"/>
      <c r="D212" s="545"/>
      <c r="E212" s="545"/>
      <c r="F212" s="545"/>
      <c r="G212" s="545"/>
      <c r="H212" s="545"/>
      <c r="I212" s="545"/>
      <c r="J212" s="545"/>
      <c r="K212" s="545"/>
      <c r="L212" s="545"/>
      <c r="M212" s="545"/>
    </row>
    <row r="215" spans="2:27" ht="14.25" customHeight="1" thickBot="1"/>
    <row r="216" spans="2:27" ht="25.5" customHeight="1" thickTop="1" thickBot="1">
      <c r="B216" s="518" t="s">
        <v>451</v>
      </c>
      <c r="C216" s="519"/>
      <c r="D216" s="519"/>
      <c r="E216" s="519"/>
      <c r="F216" s="519"/>
      <c r="G216" s="519"/>
      <c r="H216" s="519"/>
      <c r="I216" s="519"/>
      <c r="J216" s="519"/>
      <c r="K216" s="519"/>
      <c r="L216" s="519"/>
      <c r="M216" s="519"/>
      <c r="N216" s="519"/>
      <c r="O216" s="519"/>
      <c r="P216" s="519"/>
      <c r="Q216" s="519"/>
      <c r="R216" s="519"/>
      <c r="S216" s="519"/>
      <c r="T216" s="519"/>
      <c r="U216" s="519"/>
      <c r="V216" s="519"/>
      <c r="W216" s="519"/>
      <c r="X216" s="519"/>
      <c r="Y216" s="519"/>
      <c r="Z216" s="519"/>
      <c r="AA216" s="520"/>
    </row>
    <row r="217" spans="2:27" ht="10.5" customHeight="1" thickTop="1">
      <c r="C217" s="40"/>
      <c r="D217" s="40"/>
      <c r="E217" s="40"/>
      <c r="F217" s="79"/>
      <c r="H217" s="79"/>
      <c r="K217" s="52"/>
      <c r="M217" s="52"/>
      <c r="Q217" s="52"/>
    </row>
    <row r="218" spans="2:27" s="239" customFormat="1" ht="20.100000000000001" customHeight="1" thickBot="1">
      <c r="B218" s="238" t="s">
        <v>724</v>
      </c>
      <c r="F218" s="240"/>
      <c r="H218" s="240"/>
      <c r="J218" s="240"/>
      <c r="L218" s="240"/>
      <c r="N218" s="240"/>
      <c r="P218" s="240"/>
      <c r="R218" s="240"/>
      <c r="T218" s="240"/>
      <c r="V218" s="240"/>
      <c r="X218" s="240"/>
    </row>
    <row r="219" spans="2:27" ht="19.5" customHeight="1" thickBot="1">
      <c r="B219" s="521" t="s">
        <v>452</v>
      </c>
      <c r="C219" s="524" t="s">
        <v>524</v>
      </c>
      <c r="D219" s="527" t="s">
        <v>1113</v>
      </c>
      <c r="E219" s="540"/>
      <c r="F219" s="531" t="s">
        <v>453</v>
      </c>
      <c r="G219" s="532"/>
      <c r="H219" s="532"/>
      <c r="I219" s="532"/>
      <c r="J219" s="532"/>
      <c r="K219" s="532"/>
      <c r="L219" s="532"/>
      <c r="M219" s="532"/>
      <c r="N219" s="532"/>
      <c r="O219" s="532"/>
      <c r="P219" s="532"/>
      <c r="Q219" s="532"/>
      <c r="R219" s="532"/>
      <c r="S219" s="532"/>
      <c r="T219" s="532"/>
      <c r="U219" s="532"/>
      <c r="V219" s="532"/>
      <c r="W219" s="532"/>
      <c r="X219" s="532"/>
      <c r="Y219" s="533"/>
    </row>
    <row r="220" spans="2:27" ht="19.5" customHeight="1">
      <c r="B220" s="522"/>
      <c r="C220" s="525"/>
      <c r="D220" s="541"/>
      <c r="E220" s="542"/>
      <c r="F220" s="516" t="s">
        <v>1079</v>
      </c>
      <c r="G220" s="507"/>
      <c r="H220" s="516" t="s">
        <v>1378</v>
      </c>
      <c r="I220" s="507"/>
      <c r="J220" s="506" t="s">
        <v>1075</v>
      </c>
      <c r="K220" s="507"/>
      <c r="L220" s="506" t="s">
        <v>1076</v>
      </c>
      <c r="M220" s="507"/>
      <c r="N220" s="506" t="s">
        <v>1080</v>
      </c>
      <c r="O220" s="507"/>
      <c r="P220" s="506" t="s">
        <v>1081</v>
      </c>
      <c r="Q220" s="507"/>
      <c r="R220" s="506" t="s">
        <v>1085</v>
      </c>
      <c r="S220" s="507"/>
      <c r="T220" s="506" t="s">
        <v>1987</v>
      </c>
      <c r="U220" s="507"/>
      <c r="V220" s="506" t="s">
        <v>1086</v>
      </c>
      <c r="W220" s="507"/>
      <c r="X220" s="506" t="s">
        <v>780</v>
      </c>
      <c r="Y220" s="507"/>
    </row>
    <row r="221" spans="2:27" ht="19.5" customHeight="1">
      <c r="B221" s="522"/>
      <c r="C221" s="525"/>
      <c r="D221" s="510" t="s">
        <v>1115</v>
      </c>
      <c r="E221" s="550" t="s">
        <v>1114</v>
      </c>
      <c r="F221" s="517"/>
      <c r="G221" s="509"/>
      <c r="H221" s="517"/>
      <c r="I221" s="509"/>
      <c r="J221" s="508"/>
      <c r="K221" s="509"/>
      <c r="L221" s="508"/>
      <c r="M221" s="509"/>
      <c r="N221" s="508"/>
      <c r="O221" s="509"/>
      <c r="P221" s="508"/>
      <c r="Q221" s="509"/>
      <c r="R221" s="508"/>
      <c r="S221" s="509"/>
      <c r="T221" s="508"/>
      <c r="U221" s="509"/>
      <c r="V221" s="508"/>
      <c r="W221" s="509"/>
      <c r="X221" s="508"/>
      <c r="Y221" s="509"/>
    </row>
    <row r="222" spans="2:27" ht="19.5" customHeight="1" thickBot="1">
      <c r="B222" s="523"/>
      <c r="C222" s="526"/>
      <c r="D222" s="549"/>
      <c r="E222" s="551"/>
      <c r="F222" s="514" t="s">
        <v>1082</v>
      </c>
      <c r="G222" s="515"/>
      <c r="H222" s="514" t="s">
        <v>1083</v>
      </c>
      <c r="I222" s="515"/>
      <c r="J222" s="514" t="s">
        <v>1078</v>
      </c>
      <c r="K222" s="515"/>
      <c r="L222" s="514" t="s">
        <v>1083</v>
      </c>
      <c r="M222" s="515"/>
      <c r="N222" s="514" t="s">
        <v>1083</v>
      </c>
      <c r="O222" s="515"/>
      <c r="P222" s="514" t="s">
        <v>167</v>
      </c>
      <c r="Q222" s="515"/>
      <c r="R222" s="514" t="s">
        <v>1078</v>
      </c>
      <c r="S222" s="515"/>
      <c r="T222" s="514" t="s">
        <v>167</v>
      </c>
      <c r="U222" s="515"/>
      <c r="V222" s="514" t="s">
        <v>165</v>
      </c>
      <c r="W222" s="515"/>
      <c r="X222" s="514" t="s">
        <v>1078</v>
      </c>
      <c r="Y222" s="515"/>
    </row>
    <row r="223" spans="2:27" ht="30" customHeight="1">
      <c r="B223" s="502">
        <v>17</v>
      </c>
      <c r="C223" s="357" t="s">
        <v>311</v>
      </c>
      <c r="D223" s="258"/>
      <c r="E223" s="385">
        <v>81</v>
      </c>
      <c r="F223" s="128" t="str">
        <f>IF(ISBLANK('6桁'!F223)=TRUE,"",VLOOKUP(パターン表!F223, 'パターン別掛け率（入力）'!$C$3:$I$302, 6, FALSE))</f>
        <v/>
      </c>
      <c r="G223" s="129">
        <f>'6桁'!G223</f>
        <v>0</v>
      </c>
      <c r="H223" s="397" t="str">
        <f>IF(ISBLANK('6桁'!H223)=TRUE,"",VLOOKUP(パターン表!H223, 'パターン別掛け率（入力）'!$C$3:$I$302, 6, FALSE))</f>
        <v/>
      </c>
      <c r="I223" s="130">
        <f>'6桁'!I223</f>
        <v>0</v>
      </c>
      <c r="J223" s="397">
        <f>IF(ISBLANK('6桁'!J223)=TRUE,"",VLOOKUP(パターン表!J223, 'パターン別掛け率（入力）'!$C$3:$I$302, 6, FALSE))</f>
        <v>100</v>
      </c>
      <c r="K223" s="130" t="str">
        <f>'6桁'!K223</f>
        <v>W★
LM703</v>
      </c>
      <c r="L223" s="397" t="str">
        <f>IF(ISBLANK('6桁'!L223)=TRUE,"",VLOOKUP(パターン表!L223, 'パターン別掛け率（入力）'!$C$3:$I$302, 6, FALSE))</f>
        <v/>
      </c>
      <c r="M223" s="130">
        <f>'6桁'!M223</f>
        <v>0</v>
      </c>
      <c r="N223" s="397" t="str">
        <f>IF(ISBLANK('6桁'!N223)=TRUE,"",VLOOKUP(パターン表!N223, 'パターン別掛け率（入力）'!$C$3:$I$302, 6, FALSE))</f>
        <v/>
      </c>
      <c r="O223" s="130">
        <f>'6桁'!O223</f>
        <v>0</v>
      </c>
      <c r="P223" s="397" t="str">
        <f>IF(ISBLANK('6桁'!P223)=TRUE,"",VLOOKUP(パターン表!P223, 'パターン別掛け率（入力）'!$C$3:$I$302, 6, FALSE))</f>
        <v/>
      </c>
      <c r="Q223" s="131">
        <f>'6桁'!Q223</f>
        <v>0</v>
      </c>
      <c r="R223" s="397" t="str">
        <f>IF(ISBLANK('6桁'!R223)=TRUE,"",VLOOKUP(パターン表!R223, 'パターン別掛け率（入力）'!$C$3:$I$302, 6, FALSE))</f>
        <v/>
      </c>
      <c r="S223" s="130">
        <f>'6桁'!S223</f>
        <v>0</v>
      </c>
      <c r="T223" s="397" t="str">
        <f>IF(ISBLANK('6桁'!T223)=TRUE,"",VLOOKUP(パターン表!T223, 'パターン別掛け率（入力）'!$C$3:$I$302, 6, FALSE))</f>
        <v/>
      </c>
      <c r="U223" s="130">
        <f>'6桁'!U223</f>
        <v>0</v>
      </c>
      <c r="V223" s="397" t="str">
        <f>IF(ISBLANK('6桁'!V223)=TRUE,"",VLOOKUP(パターン表!V223, 'パターン別掛け率（入力）'!$C$3:$I$302, 6, FALSE))</f>
        <v/>
      </c>
      <c r="W223" s="131">
        <f>'6桁'!W223</f>
        <v>0</v>
      </c>
      <c r="X223" s="93" t="str">
        <f>IF(ISBLANK('6桁'!X223)=TRUE,"",VLOOKUP(パターン表!X223, 'パターン別掛け率（入力）'!$C$3:$I$302, 6, FALSE))</f>
        <v/>
      </c>
      <c r="Y223" s="92">
        <f>'6桁'!Y223</f>
        <v>0</v>
      </c>
      <c r="Z223" s="265"/>
    </row>
    <row r="224" spans="2:27" ht="30" customHeight="1">
      <c r="B224" s="503"/>
      <c r="C224" s="341" t="s">
        <v>312</v>
      </c>
      <c r="D224" s="254">
        <v>80</v>
      </c>
      <c r="E224" s="342">
        <v>84</v>
      </c>
      <c r="F224" s="95" t="str">
        <f>IF(ISBLANK('6桁'!F224)=TRUE,"",VLOOKUP(パターン表!F224, 'パターン別掛け率（入力）'!$C$3:$I$302, 6, FALSE))</f>
        <v/>
      </c>
      <c r="G224" s="96">
        <f>'6桁'!G224</f>
        <v>0</v>
      </c>
      <c r="H224" s="12" t="str">
        <f>IF(ISBLANK('6桁'!H224)=TRUE,"",VLOOKUP(パターン表!H224, 'パターン別掛け率（入力）'!$C$3:$I$302, 6, FALSE))</f>
        <v/>
      </c>
      <c r="I224" s="19">
        <f>'6桁'!I224</f>
        <v>0</v>
      </c>
      <c r="J224" s="12">
        <f>IF(ISBLANK('6桁'!J224)=TRUE,"",VLOOKUP(パターン表!J224, 'パターン別掛け率（入力）'!$C$3:$I$302, 6, FALSE))</f>
        <v>100</v>
      </c>
      <c r="K224" s="19" t="str">
        <f>'6桁'!K224</f>
        <v>W★</v>
      </c>
      <c r="L224" s="12" t="str">
        <f>IF(ISBLANK('6桁'!L224)=TRUE,"",VLOOKUP(パターン表!L224, 'パターン別掛け率（入力）'!$C$3:$I$302, 6, FALSE))</f>
        <v/>
      </c>
      <c r="M224" s="19">
        <f>'6桁'!M224</f>
        <v>0</v>
      </c>
      <c r="N224" s="12" t="str">
        <f>IF(ISBLANK('6桁'!N224)=TRUE,"",VLOOKUP(パターン表!N224, 'パターン別掛け率（入力）'!$C$3:$I$302, 6, FALSE))</f>
        <v/>
      </c>
      <c r="O224" s="19">
        <f>'6桁'!O224</f>
        <v>0</v>
      </c>
      <c r="P224" s="12" t="str">
        <f>IF(ISBLANK('6桁'!P224)=TRUE,"",VLOOKUP(パターン表!P224, 'パターン別掛け率（入力）'!$C$3:$I$302, 6, FALSE))</f>
        <v/>
      </c>
      <c r="Q224" s="19">
        <f>'6桁'!Q224</f>
        <v>0</v>
      </c>
      <c r="R224" s="12" t="str">
        <f>IF(ISBLANK('6桁'!R224)=TRUE,"",VLOOKUP(パターン表!R224, 'パターン別掛け率（入力）'!$C$3:$I$302, 6, FALSE))</f>
        <v/>
      </c>
      <c r="S224" s="19">
        <f>'6桁'!S224</f>
        <v>0</v>
      </c>
      <c r="T224" s="12" t="str">
        <f>IF(ISBLANK('6桁'!T224)=TRUE,"",VLOOKUP(パターン表!T224, 'パターン別掛け率（入力）'!$C$3:$I$302, 6, FALSE))</f>
        <v/>
      </c>
      <c r="U224" s="19">
        <f>'6桁'!U224</f>
        <v>0</v>
      </c>
      <c r="V224" s="12" t="str">
        <f>IF(ISBLANK('6桁'!V224)=TRUE,"",VLOOKUP(パターン表!V224, 'パターン別掛け率（入力）'!$C$3:$I$302, 6, FALSE))</f>
        <v/>
      </c>
      <c r="W224" s="20">
        <f>'6桁'!W224</f>
        <v>0</v>
      </c>
      <c r="X224" s="12">
        <f>IF(ISBLANK('6桁'!X224)=TRUE,"",VLOOKUP(パターン表!X224, 'パターン別掛け率（入力）'!$C$3:$I$302, 6, FALSE))</f>
        <v>100</v>
      </c>
      <c r="Y224" s="20" t="str">
        <f>'6桁'!Y224</f>
        <v>W★</v>
      </c>
      <c r="Z224" s="265"/>
    </row>
    <row r="225" spans="2:26" ht="30" customHeight="1">
      <c r="B225" s="503"/>
      <c r="C225" s="345" t="s">
        <v>313</v>
      </c>
      <c r="D225" s="318">
        <v>83</v>
      </c>
      <c r="E225" s="361">
        <v>87</v>
      </c>
      <c r="F225" s="289" t="str">
        <f>IF(ISBLANK('6桁'!F225)=TRUE,"",VLOOKUP(パターン表!F225, 'パターン別掛け率（入力）'!$C$3:$I$302, 6, FALSE))</f>
        <v/>
      </c>
      <c r="G225" s="101">
        <f>'6桁'!G225</f>
        <v>0</v>
      </c>
      <c r="H225" s="289" t="str">
        <f>IF(ISBLANK('6桁'!H225)=TRUE,"",VLOOKUP(パターン表!H225, 'パターン別掛け率（入力）'!$C$3:$I$302, 6, FALSE))</f>
        <v/>
      </c>
      <c r="I225" s="19">
        <f>'6桁'!I225</f>
        <v>0</v>
      </c>
      <c r="J225" s="289">
        <f>IF(ISBLANK('6桁'!J225)=TRUE,"",VLOOKUP(パターン表!J225, 'パターン別掛け率（入力）'!$C$3:$I$302, 6, FALSE))</f>
        <v>100</v>
      </c>
      <c r="K225" s="101" t="str">
        <f>'6桁'!K225</f>
        <v>W★</v>
      </c>
      <c r="L225" s="289" t="str">
        <f>IF(ISBLANK('6桁'!L225)=TRUE,"",VLOOKUP(パターン表!L225, 'パターン別掛け率（入力）'!$C$3:$I$302, 6, FALSE))</f>
        <v/>
      </c>
      <c r="M225" s="101">
        <f>'6桁'!M225</f>
        <v>0</v>
      </c>
      <c r="N225" s="12" t="str">
        <f>IF(ISBLANK('6桁'!N225)=TRUE,"",VLOOKUP(パターン表!N225, 'パターン別掛け率（入力）'!$C$3:$I$302, 6, FALSE))</f>
        <v/>
      </c>
      <c r="O225" s="19">
        <f>'6桁'!O225</f>
        <v>0</v>
      </c>
      <c r="P225" s="289">
        <f>IF(ISBLANK('6桁'!P225)=TRUE,"",VLOOKUP(パターン表!P225, 'パターン別掛け率（入力）'!$C$3:$I$302, 6, FALSE))</f>
        <v>100</v>
      </c>
      <c r="Q225" s="20" t="str">
        <f>'6桁'!Q225</f>
        <v>W</v>
      </c>
      <c r="R225" s="12" t="str">
        <f>IF(ISBLANK('6桁'!R225)=TRUE,"",VLOOKUP(パターン表!R225, 'パターン別掛け率（入力）'!$C$3:$I$302, 6, FALSE))</f>
        <v/>
      </c>
      <c r="S225" s="19">
        <f>'6桁'!S225</f>
        <v>0</v>
      </c>
      <c r="T225" s="12" t="str">
        <f>IF(ISBLANK('6桁'!T225)=TRUE,"",VLOOKUP(パターン表!T225, 'パターン別掛け率（入力）'!$C$3:$I$302, 6, FALSE))</f>
        <v/>
      </c>
      <c r="U225" s="19">
        <f>'6桁'!U225</f>
        <v>0</v>
      </c>
      <c r="V225" s="12" t="str">
        <f>IF(ISBLANK('6桁'!V225)=TRUE,"",VLOOKUP(パターン表!V225, 'パターン別掛け率（入力）'!$C$3:$I$302, 6, FALSE))</f>
        <v/>
      </c>
      <c r="W225" s="20">
        <f>'6桁'!W225</f>
        <v>0</v>
      </c>
      <c r="X225" s="12">
        <f>IF(ISBLANK('6桁'!X225)=TRUE,"",VLOOKUP(パターン表!X225, 'パターン別掛け率（入力）'!$C$3:$I$302, 6, FALSE))</f>
        <v>100</v>
      </c>
      <c r="Y225" s="20" t="str">
        <f>'6桁'!Y225</f>
        <v>W★</v>
      </c>
      <c r="Z225" s="265"/>
    </row>
    <row r="226" spans="2:26" ht="30" customHeight="1">
      <c r="B226" s="503"/>
      <c r="C226" s="341" t="s">
        <v>314</v>
      </c>
      <c r="D226" s="254">
        <v>90</v>
      </c>
      <c r="E226" s="342">
        <v>94</v>
      </c>
      <c r="F226" s="12" t="str">
        <f>IF(ISBLANK('6桁'!F226)=TRUE,"",VLOOKUP(パターン表!F226, 'パターン別掛け率（入力）'!$C$3:$I$302, 6, FALSE))</f>
        <v/>
      </c>
      <c r="G226" s="19">
        <f>'6桁'!G226</f>
        <v>0</v>
      </c>
      <c r="H226" s="12" t="str">
        <f>IF(ISBLANK('6桁'!H226)=TRUE,"",VLOOKUP(パターン表!H226, 'パターン別掛け率（入力）'!$C$3:$I$302, 6, FALSE))</f>
        <v/>
      </c>
      <c r="I226" s="19">
        <f>'6桁'!I226</f>
        <v>0</v>
      </c>
      <c r="J226" s="12" t="str">
        <f>IF(ISBLANK('6桁'!J226)=TRUE,"",VLOOKUP(パターン表!J226, 'パターン別掛け率（入力）'!$C$3:$I$302, 6, FALSE))</f>
        <v/>
      </c>
      <c r="K226" s="19">
        <f>'6桁'!K226</f>
        <v>0</v>
      </c>
      <c r="L226" s="12" t="str">
        <f>IF(ISBLANK('6桁'!L226)=TRUE,"",VLOOKUP(パターン表!L226, 'パターン別掛け率（入力）'!$C$3:$I$302, 6, FALSE))</f>
        <v/>
      </c>
      <c r="M226" s="19">
        <f>'6桁'!M226</f>
        <v>0</v>
      </c>
      <c r="N226" s="12" t="str">
        <f>IF(ISBLANK('6桁'!N226)=TRUE,"",VLOOKUP(パターン表!N226, 'パターン別掛け率（入力）'!$C$3:$I$302, 6, FALSE))</f>
        <v/>
      </c>
      <c r="O226" s="19">
        <f>'6桁'!O226</f>
        <v>0</v>
      </c>
      <c r="P226" s="12">
        <f>IF(ISBLANK('6桁'!P226)=TRUE,"",VLOOKUP(パターン表!P226, 'パターン別掛け率（入力）'!$C$3:$I$302, 6, FALSE))</f>
        <v>100</v>
      </c>
      <c r="Q226" s="20" t="str">
        <f>'6桁'!Q226</f>
        <v>W</v>
      </c>
      <c r="R226" s="12">
        <f>IF(ISBLANK('6桁'!R226)=TRUE,"",VLOOKUP(パターン表!R226, 'パターン別掛け率（入力）'!$C$3:$I$302, 6, FALSE))</f>
        <v>100</v>
      </c>
      <c r="S226" s="19" t="str">
        <f>'6桁'!S226</f>
        <v>▽W</v>
      </c>
      <c r="T226" s="12" t="str">
        <f>IF(ISBLANK('6桁'!T226)=TRUE,"",VLOOKUP(パターン表!T226, 'パターン別掛け率（入力）'!$C$3:$I$302, 6, FALSE))</f>
        <v/>
      </c>
      <c r="U226" s="19">
        <f>'6桁'!U226</f>
        <v>0</v>
      </c>
      <c r="V226" s="12" t="str">
        <f>IF(ISBLANK('6桁'!V226)=TRUE,"",VLOOKUP(パターン表!V226, 'パターン別掛け率（入力）'!$C$3:$I$302, 6, FALSE))</f>
        <v/>
      </c>
      <c r="W226" s="20">
        <f>'6桁'!W226</f>
        <v>0</v>
      </c>
      <c r="X226" s="12" t="str">
        <f>IF(ISBLANK('6桁'!X226)=TRUE,"",VLOOKUP(パターン表!X226, 'パターン別掛け率（入力）'!$C$3:$I$302, 6, FALSE))</f>
        <v/>
      </c>
      <c r="Y226" s="20">
        <f>'6桁'!Y226</f>
        <v>0</v>
      </c>
      <c r="Z226" s="265"/>
    </row>
    <row r="227" spans="2:26" ht="30" customHeight="1">
      <c r="B227" s="503"/>
      <c r="C227" s="341" t="s">
        <v>177</v>
      </c>
      <c r="D227" s="254">
        <v>91</v>
      </c>
      <c r="E227" s="342">
        <v>95</v>
      </c>
      <c r="F227" s="12" t="str">
        <f>IF(ISBLANK('6桁'!F227)=TRUE,"",VLOOKUP(パターン表!F227, 'パターン別掛け率（入力）'!$C$3:$I$302, 6, FALSE))</f>
        <v/>
      </c>
      <c r="G227" s="19">
        <f>'6桁'!G227</f>
        <v>0</v>
      </c>
      <c r="H227" s="12">
        <f>IF(ISBLANK('6桁'!H227)=TRUE,"",VLOOKUP(パターン表!H227, 'パターン別掛け率（入力）'!$C$3:$I$302, 6, FALSE))</f>
        <v>100</v>
      </c>
      <c r="I227" s="19" t="str">
        <f>'6桁'!I227</f>
        <v>W</v>
      </c>
      <c r="J227" s="12" t="str">
        <f>IF(ISBLANK('6桁'!J227)=TRUE,"",VLOOKUP(パターン表!J227, 'パターン別掛け率（入力）'!$C$3:$I$302, 6, FALSE))</f>
        <v/>
      </c>
      <c r="K227" s="19">
        <f>'6桁'!K227</f>
        <v>0</v>
      </c>
      <c r="L227" s="12" t="str">
        <f>IF(ISBLANK('6桁'!L227)=TRUE,"",VLOOKUP(パターン表!L227, 'パターン別掛け率（入力）'!$C$3:$I$302, 6, FALSE))</f>
        <v/>
      </c>
      <c r="M227" s="19">
        <f>'6桁'!M227</f>
        <v>0</v>
      </c>
      <c r="N227" s="12" t="str">
        <f>IF(ISBLANK('6桁'!N227)=TRUE,"",VLOOKUP(パターン表!N227, 'パターン別掛け率（入力）'!$C$3:$I$302, 6, FALSE))</f>
        <v/>
      </c>
      <c r="O227" s="19">
        <f>'6桁'!O227</f>
        <v>0</v>
      </c>
      <c r="P227" s="12">
        <f>IF(ISBLANK('6桁'!P227)=TRUE,"",VLOOKUP(パターン表!P227, 'パターン別掛け率（入力）'!$C$3:$I$302, 6, FALSE))</f>
        <v>100</v>
      </c>
      <c r="Q227" s="20" t="str">
        <f>'6桁'!Q227</f>
        <v>W</v>
      </c>
      <c r="R227" s="12" t="str">
        <f>IF(ISBLANK('6桁'!R227)=TRUE,"",VLOOKUP(パターン表!R227, 'パターン別掛け率（入力）'!$C$3:$I$302, 6, FALSE))</f>
        <v/>
      </c>
      <c r="S227" s="19">
        <f>'6桁'!S227</f>
        <v>0</v>
      </c>
      <c r="T227" s="12" t="str">
        <f>IF(ISBLANK('6桁'!T227)=TRUE,"",VLOOKUP(パターン表!T227, 'パターン別掛け率（入力）'!$C$3:$I$302, 6, FALSE))</f>
        <v/>
      </c>
      <c r="U227" s="19">
        <f>'6桁'!U227</f>
        <v>0</v>
      </c>
      <c r="V227" s="12" t="str">
        <f>IF(ISBLANK('6桁'!V227)=TRUE,"",VLOOKUP(パターン表!V227, 'パターン別掛け率（入力）'!$C$3:$I$302, 6, FALSE))</f>
        <v/>
      </c>
      <c r="W227" s="20">
        <f>'6桁'!W227</f>
        <v>0</v>
      </c>
      <c r="X227" s="12">
        <f>IF(ISBLANK('6桁'!X227)=TRUE,"",VLOOKUP(パターン表!X227, 'パターン別掛け率（入力）'!$C$3:$I$302, 6, FALSE))</f>
        <v>100</v>
      </c>
      <c r="Y227" s="20" t="str">
        <f>'6桁'!Y227</f>
        <v>W</v>
      </c>
      <c r="Z227" s="265"/>
    </row>
    <row r="228" spans="2:26" ht="30" customHeight="1">
      <c r="B228" s="503"/>
      <c r="C228" s="341" t="s">
        <v>178</v>
      </c>
      <c r="D228" s="254">
        <v>94</v>
      </c>
      <c r="E228" s="342">
        <v>98</v>
      </c>
      <c r="F228" s="12" t="str">
        <f>IF(ISBLANK('6桁'!F228)=TRUE,"",VLOOKUP(パターン表!F228, 'パターン別掛け率（入力）'!$C$3:$I$302, 6, FALSE))</f>
        <v/>
      </c>
      <c r="G228" s="19">
        <f>'6桁'!G228</f>
        <v>0</v>
      </c>
      <c r="H228" s="12" t="str">
        <f>IF(ISBLANK('6桁'!H228)=TRUE,"",VLOOKUP(パターン表!H228, 'パターン別掛け率（入力）'!$C$3:$I$302, 6, FALSE))</f>
        <v/>
      </c>
      <c r="I228" s="19">
        <f>'6桁'!I228</f>
        <v>0</v>
      </c>
      <c r="J228" s="12" t="str">
        <f>IF(ISBLANK('6桁'!J228)=TRUE,"",VLOOKUP(パターン表!J228, 'パターン別掛け率（入力）'!$C$3:$I$302, 6, FALSE))</f>
        <v/>
      </c>
      <c r="K228" s="19">
        <f>'6桁'!K228</f>
        <v>0</v>
      </c>
      <c r="L228" s="12" t="str">
        <f>IF(ISBLANK('6桁'!L228)=TRUE,"",VLOOKUP(パターン表!L228, 'パターン別掛け率（入力）'!$C$3:$I$302, 6, FALSE))</f>
        <v/>
      </c>
      <c r="M228" s="19">
        <f>'6桁'!M228</f>
        <v>0</v>
      </c>
      <c r="N228" s="12" t="str">
        <f>IF(ISBLANK('6桁'!N228)=TRUE,"",VLOOKUP(パターン表!N228, 'パターン別掛け率（入力）'!$C$3:$I$302, 6, FALSE))</f>
        <v/>
      </c>
      <c r="O228" s="19">
        <f>'6桁'!O228</f>
        <v>0</v>
      </c>
      <c r="P228" s="12">
        <f>IF(ISBLANK('6桁'!P228)=TRUE,"",VLOOKUP(パターン表!P228, 'パターン別掛け率（入力）'!$C$3:$I$302, 6, FALSE))</f>
        <v>100</v>
      </c>
      <c r="Q228" s="20" t="str">
        <f>'6桁'!Q228</f>
        <v>W</v>
      </c>
      <c r="R228" s="12">
        <f>IF(ISBLANK('6桁'!R228)=TRUE,"",VLOOKUP(パターン表!R228, 'パターン別掛け率（入力）'!$C$3:$I$302, 6, FALSE))</f>
        <v>100</v>
      </c>
      <c r="S228" s="19" t="str">
        <f>'6桁'!S228</f>
        <v>▽W★</v>
      </c>
      <c r="T228" s="12" t="str">
        <f>IF(ISBLANK('6桁'!T228)=TRUE,"",VLOOKUP(パターン表!T228, 'パターン別掛け率（入力）'!$C$3:$I$302, 6, FALSE))</f>
        <v/>
      </c>
      <c r="U228" s="19">
        <f>'6桁'!U228</f>
        <v>0</v>
      </c>
      <c r="V228" s="12" t="str">
        <f>IF(ISBLANK('6桁'!V228)=TRUE,"",VLOOKUP(パターン表!V228, 'パターン別掛け率（入力）'!$C$3:$I$302, 6, FALSE))</f>
        <v/>
      </c>
      <c r="W228" s="20">
        <f>'6桁'!W228</f>
        <v>0</v>
      </c>
      <c r="X228" s="12">
        <f>IF(ISBLANK('6桁'!X228)=TRUE,"",VLOOKUP(パターン表!X228, 'パターン別掛け率（入力）'!$C$3:$I$302, 6, FALSE))</f>
        <v>100</v>
      </c>
      <c r="Y228" s="20" t="str">
        <f>'6桁'!Y228</f>
        <v>W</v>
      </c>
      <c r="Z228" s="265"/>
    </row>
    <row r="229" spans="2:26" ht="30" customHeight="1">
      <c r="B229" s="503"/>
      <c r="C229" s="341" t="s">
        <v>332</v>
      </c>
      <c r="D229" s="254">
        <v>81</v>
      </c>
      <c r="E229" s="342"/>
      <c r="F229" s="12" t="str">
        <f>IF(ISBLANK('6桁'!F229)=TRUE,"",VLOOKUP(パターン表!F229, 'パターン別掛け率（入力）'!$C$3:$I$302, 6, FALSE))</f>
        <v/>
      </c>
      <c r="G229" s="19">
        <f>'6桁'!G229</f>
        <v>0</v>
      </c>
      <c r="H229" s="12" t="str">
        <f>IF(ISBLANK('6桁'!H229)=TRUE,"",VLOOKUP(パターン表!H229, 'パターン別掛け率（入力）'!$C$3:$I$302, 6, FALSE))</f>
        <v/>
      </c>
      <c r="I229" s="19">
        <f>'6桁'!I229</f>
        <v>0</v>
      </c>
      <c r="J229" s="12">
        <f>IF(ISBLANK('6桁'!J229)=TRUE,"",VLOOKUP(パターン表!J229, 'パターン別掛け率（入力）'!$C$3:$I$302, 6, FALSE))</f>
        <v>100</v>
      </c>
      <c r="K229" s="19" t="str">
        <f>'6桁'!K229</f>
        <v>W</v>
      </c>
      <c r="L229" s="12" t="str">
        <f>IF(ISBLANK('6桁'!L229)=TRUE,"",VLOOKUP(パターン表!L229, 'パターン別掛け率（入力）'!$C$3:$I$302, 6, FALSE))</f>
        <v/>
      </c>
      <c r="M229" s="19">
        <f>'6桁'!M229</f>
        <v>0</v>
      </c>
      <c r="N229" s="12" t="str">
        <f>IF(ISBLANK('6桁'!N229)=TRUE,"",VLOOKUP(パターン表!N229, 'パターン別掛け率（入力）'!$C$3:$I$302, 6, FALSE))</f>
        <v/>
      </c>
      <c r="O229" s="19">
        <f>'6桁'!O229</f>
        <v>0</v>
      </c>
      <c r="P229" s="12">
        <f>IF(ISBLANK('6桁'!P229)=TRUE,"",VLOOKUP(パターン表!P229, 'パターン別掛け率（入力）'!$C$3:$I$302, 6, FALSE))</f>
        <v>100</v>
      </c>
      <c r="Q229" s="20" t="str">
        <f>'6桁'!Q229</f>
        <v>W</v>
      </c>
      <c r="R229" s="12" t="str">
        <f>IF(ISBLANK('6桁'!R229)=TRUE,"",VLOOKUP(パターン表!R229, 'パターン別掛け率（入力）'!$C$3:$I$302, 6, FALSE))</f>
        <v/>
      </c>
      <c r="S229" s="19">
        <f>'6桁'!S229</f>
        <v>0</v>
      </c>
      <c r="T229" s="12" t="str">
        <f>IF(ISBLANK('6桁'!T229)=TRUE,"",VLOOKUP(パターン表!T229, 'パターン別掛け率（入力）'!$C$3:$I$302, 6, FALSE))</f>
        <v/>
      </c>
      <c r="U229" s="19">
        <f>'6桁'!U229</f>
        <v>0</v>
      </c>
      <c r="V229" s="12" t="str">
        <f>IF(ISBLANK('6桁'!V229)=TRUE,"",VLOOKUP(パターン表!V229, 'パターン別掛け率（入力）'!$C$3:$I$302, 6, FALSE))</f>
        <v/>
      </c>
      <c r="W229" s="20">
        <f>'6桁'!W229</f>
        <v>0</v>
      </c>
      <c r="X229" s="12" t="str">
        <f>IF(ISBLANK('6桁'!X229)=TRUE,"",VLOOKUP(パターン表!X229, 'パターン別掛け率（入力）'!$C$3:$I$302, 6, FALSE))</f>
        <v/>
      </c>
      <c r="Y229" s="20">
        <f>'6桁'!Y229</f>
        <v>0</v>
      </c>
      <c r="Z229" s="265"/>
    </row>
    <row r="230" spans="2:26" ht="30" customHeight="1">
      <c r="B230" s="503"/>
      <c r="C230" s="341" t="s">
        <v>7</v>
      </c>
      <c r="D230" s="254">
        <v>84</v>
      </c>
      <c r="E230" s="342">
        <v>88</v>
      </c>
      <c r="F230" s="12">
        <f>IF(ISBLANK('6桁'!F230)=TRUE,"",VLOOKUP(パターン表!F230, 'パターン別掛け率（入力）'!$C$3:$I$302, 6, FALSE))</f>
        <v>100</v>
      </c>
      <c r="G230" s="19" t="str">
        <f>'6桁'!G230</f>
        <v>Y★</v>
      </c>
      <c r="H230" s="12">
        <f>IF(ISBLANK('6桁'!H230)=TRUE,"",VLOOKUP(パターン表!H230, 'パターン別掛け率（入力）'!$C$3:$I$302, 6, FALSE))</f>
        <v>100</v>
      </c>
      <c r="I230" s="19" t="str">
        <f>'6桁'!I230</f>
        <v>W★</v>
      </c>
      <c r="J230" s="12">
        <f>IF(ISBLANK('6桁'!J230)=TRUE,"",VLOOKUP(パターン表!J230, 'パターン別掛け率（入力）'!$C$3:$I$302, 6, FALSE))</f>
        <v>100</v>
      </c>
      <c r="K230" s="19" t="str">
        <f>'6桁'!K230</f>
        <v>W★</v>
      </c>
      <c r="L230" s="12" t="str">
        <f>IF(ISBLANK('6桁'!L230)=TRUE,"",VLOOKUP(パターン表!L230, 'パターン別掛け率（入力）'!$C$3:$I$302, 6, FALSE))</f>
        <v/>
      </c>
      <c r="M230" s="19">
        <f>'6桁'!M230</f>
        <v>0</v>
      </c>
      <c r="N230" s="12" t="str">
        <f>IF(ISBLANK('6桁'!N230)=TRUE,"",VLOOKUP(パターン表!N230, 'パターン別掛け率（入力）'!$C$3:$I$302, 6, FALSE))</f>
        <v/>
      </c>
      <c r="O230" s="19">
        <f>'6桁'!O230</f>
        <v>0</v>
      </c>
      <c r="P230" s="12">
        <f>IF(ISBLANK('6桁'!P230)=TRUE,"",VLOOKUP(パターン表!P230, 'パターン別掛け率（入力）'!$C$3:$I$302, 6, FALSE))</f>
        <v>100</v>
      </c>
      <c r="Q230" s="20" t="str">
        <f>'6桁'!Q230</f>
        <v>W</v>
      </c>
      <c r="R230" s="12" t="str">
        <f>IF(ISBLANK('6桁'!R230)=TRUE,"",VLOOKUP(パターン表!R230, 'パターン別掛け率（入力）'!$C$3:$I$302, 6, FALSE))</f>
        <v/>
      </c>
      <c r="S230" s="19">
        <f>'6桁'!S230</f>
        <v>0</v>
      </c>
      <c r="T230" s="12" t="str">
        <f>IF(ISBLANK('6桁'!T230)=TRUE,"",VLOOKUP(パターン表!T230, 'パターン別掛け率（入力）'!$C$3:$I$302, 6, FALSE))</f>
        <v/>
      </c>
      <c r="U230" s="19">
        <f>'6桁'!U230</f>
        <v>0</v>
      </c>
      <c r="V230" s="12" t="str">
        <f>IF(ISBLANK('6桁'!V230)=TRUE,"",VLOOKUP(パターン表!V230, 'パターン別掛け率（入力）'!$C$3:$I$302, 6, FALSE))</f>
        <v/>
      </c>
      <c r="W230" s="20">
        <f>'6桁'!W230</f>
        <v>0</v>
      </c>
      <c r="X230" s="12">
        <f>IF(ISBLANK('6桁'!X230)=TRUE,"",VLOOKUP(パターン表!X230, 'パターン別掛け率（入力）'!$C$3:$I$302, 6, FALSE))</f>
        <v>100</v>
      </c>
      <c r="Y230" s="20" t="str">
        <f>'6桁'!Y230</f>
        <v>W★</v>
      </c>
      <c r="Z230" s="265"/>
    </row>
    <row r="231" spans="2:26" ht="30" customHeight="1">
      <c r="B231" s="503"/>
      <c r="C231" s="411" t="s">
        <v>110</v>
      </c>
      <c r="D231" s="317">
        <v>87</v>
      </c>
      <c r="E231" s="249">
        <v>91</v>
      </c>
      <c r="F231" s="244">
        <f>IF(ISBLANK('6桁'!F231)=TRUE,"",VLOOKUP(パターン表!F231, 'パターン別掛け率（入力）'!$C$3:$I$302, 6, FALSE))</f>
        <v>100</v>
      </c>
      <c r="G231" s="359" t="str">
        <f>'6桁'!G231</f>
        <v>Y★</v>
      </c>
      <c r="H231" s="244">
        <f>IF(ISBLANK('6桁'!H231)=TRUE,"",VLOOKUP(パターン表!H231, 'パターン別掛け率（入力）'!$C$3:$I$302, 6, FALSE))</f>
        <v>100</v>
      </c>
      <c r="I231" s="359" t="str">
        <f>'6桁'!I231</f>
        <v>W★</v>
      </c>
      <c r="J231" s="244">
        <f>IF(ISBLANK('6桁'!J231)=TRUE,"",VLOOKUP(パターン表!J231, 'パターン別掛け率（入力）'!$C$3:$I$302, 6, FALSE))</f>
        <v>100</v>
      </c>
      <c r="K231" s="359" t="str">
        <f>'6桁'!K231</f>
        <v>W★</v>
      </c>
      <c r="L231" s="244">
        <f>IF(ISBLANK('6桁'!L231)=TRUE,"",VLOOKUP(パターン表!L231, 'パターン別掛け率（入力）'!$C$3:$I$302, 6, FALSE))</f>
        <v>100</v>
      </c>
      <c r="M231" s="359" t="str">
        <f>'6桁'!M231</f>
        <v>W★</v>
      </c>
      <c r="N231" s="244">
        <f>IF(ISBLANK('6桁'!N231)=TRUE,"",VLOOKUP(パターン表!N231, 'パターン別掛け率（入力）'!$C$3:$I$302, 6, FALSE))</f>
        <v>100</v>
      </c>
      <c r="O231" s="359" t="str">
        <f>'6桁'!O231</f>
        <v>W★</v>
      </c>
      <c r="P231" s="244">
        <f>IF(ISBLANK('6桁'!P231)=TRUE,"",VLOOKUP(パターン表!P231, 'パターン別掛け率（入力）'!$C$3:$I$302, 6, FALSE))</f>
        <v>100</v>
      </c>
      <c r="Q231" s="20" t="str">
        <f>'6桁'!Q231</f>
        <v>W</v>
      </c>
      <c r="R231" s="12">
        <f>IF(ISBLANK('6桁'!R231)=TRUE,"",VLOOKUP(パターン表!R231, 'パターン別掛け率（入力）'!$C$3:$I$302, 6, FALSE))</f>
        <v>100</v>
      </c>
      <c r="S231" s="19" t="str">
        <f>'6桁'!S231</f>
        <v>▽W★</v>
      </c>
      <c r="T231" s="12">
        <f>IF(ISBLANK('6桁'!T231)=TRUE,"",VLOOKUP(パターン表!T231, 'パターン別掛け率（入力）'!$C$3:$I$302, 6, FALSE))</f>
        <v>100</v>
      </c>
      <c r="U231" s="19" t="str">
        <f>'6桁'!U231</f>
        <v>W
β06</v>
      </c>
      <c r="V231" s="244">
        <f>IF(ISBLANK('6桁'!V231)=TRUE,"",VLOOKUP(パターン表!V231, 'パターン別掛け率（入力）'!$C$3:$I$302, 6, FALSE))</f>
        <v>100</v>
      </c>
      <c r="W231" s="359" t="str">
        <f>'6桁'!W231</f>
        <v>▽V★</v>
      </c>
      <c r="X231" s="12">
        <f>IF(ISBLANK('6桁'!X231)=TRUE,"",VLOOKUP(パターン表!X231, 'パターン別掛け率（入力）'!$C$3:$I$302, 6, FALSE))</f>
        <v>100</v>
      </c>
      <c r="Y231" s="96" t="str">
        <f>'6桁'!Y231</f>
        <v>W★</v>
      </c>
      <c r="Z231" s="265"/>
    </row>
    <row r="232" spans="2:26" ht="30" customHeight="1">
      <c r="B232" s="503"/>
      <c r="C232" s="347"/>
      <c r="D232" s="317"/>
      <c r="E232" s="249"/>
      <c r="F232" s="244" t="str">
        <f>IF(ISBLANK('6桁'!F232)=TRUE,"",VLOOKUP(パターン表!F232, 'パターン別掛け率（入力）'!$C$3:$I$302, 6, FALSE))</f>
        <v/>
      </c>
      <c r="G232" s="359">
        <f>'6桁'!G232</f>
        <v>0</v>
      </c>
      <c r="H232" s="244" t="str">
        <f>IF(ISBLANK('6桁'!H232)=TRUE,"",VLOOKUP(パターン表!H232, 'パターン別掛け率（入力）'!$C$3:$I$302, 6, FALSE))</f>
        <v/>
      </c>
      <c r="I232" s="132">
        <f>'6桁'!I232</f>
        <v>0</v>
      </c>
      <c r="J232" s="244" t="str">
        <f>IF(ISBLANK('6桁'!J232)=TRUE,"",VLOOKUP(パターン表!J232, 'パターン別掛け率（入力）'!$C$3:$I$302, 6, FALSE))</f>
        <v/>
      </c>
      <c r="K232" s="132">
        <f>'6桁'!K232</f>
        <v>0</v>
      </c>
      <c r="L232" s="244" t="str">
        <f>IF(ISBLANK('6桁'!L232)=TRUE,"",VLOOKUP(パターン表!L232, 'パターン別掛け率（入力）'!$C$3:$I$302, 6, FALSE))</f>
        <v/>
      </c>
      <c r="M232" s="132">
        <f>'6桁'!M232</f>
        <v>0</v>
      </c>
      <c r="N232" s="244" t="str">
        <f>IF(ISBLANK('6桁'!N232)=TRUE,"",VLOOKUP(パターン表!N232, 'パターン別掛け率（入力）'!$C$3:$I$302, 6, FALSE))</f>
        <v/>
      </c>
      <c r="O232" s="132">
        <f>'6桁'!O232</f>
        <v>0</v>
      </c>
      <c r="P232" s="244">
        <f>IF(ISBLANK('6桁'!P232)=TRUE,"",VLOOKUP(パターン表!P232, 'パターン別掛け率（入力）'!$C$3:$I$302, 6, FALSE))</f>
        <v>100</v>
      </c>
      <c r="Q232" s="20" t="str">
        <f>'6桁'!Q232</f>
        <v>W
ZⅢCUP</v>
      </c>
      <c r="R232" s="12" t="str">
        <f>IF(ISBLANK('6桁'!R232)=TRUE,"",VLOOKUP(パターン表!R232, 'パターン別掛け率（入力）'!$C$3:$I$302, 6, FALSE))</f>
        <v/>
      </c>
      <c r="S232" s="19">
        <f>'6桁'!S232</f>
        <v>0</v>
      </c>
      <c r="T232" s="12">
        <f>IF(ISBLANK('6桁'!T232)=TRUE,"",VLOOKUP(パターン表!T232, 'パターン別掛け率（入力）'!$C$3:$I$302, 6, FALSE))</f>
        <v>100</v>
      </c>
      <c r="U232" s="19" t="str">
        <f>'6桁'!U232</f>
        <v>W
β07</v>
      </c>
      <c r="V232" s="244" t="str">
        <f>IF(ISBLANK('6桁'!V232)=TRUE,"",VLOOKUP(パターン表!V232, 'パターン別掛け率（入力）'!$C$3:$I$302, 6, FALSE))</f>
        <v/>
      </c>
      <c r="W232" s="359">
        <f>'6桁'!W232</f>
        <v>0</v>
      </c>
      <c r="X232" s="12" t="str">
        <f>IF(ISBLANK('6桁'!X232)=TRUE,"",VLOOKUP(パターン表!X232, 'パターン別掛け率（入力）'!$C$3:$I$302, 6, FALSE))</f>
        <v/>
      </c>
      <c r="Y232" s="96">
        <f>'6桁'!Y232</f>
        <v>0</v>
      </c>
      <c r="Z232" s="265"/>
    </row>
    <row r="233" spans="2:26" ht="30" customHeight="1">
      <c r="B233" s="503"/>
      <c r="C233" s="341" t="s">
        <v>113</v>
      </c>
      <c r="D233" s="254">
        <v>91</v>
      </c>
      <c r="E233" s="342">
        <v>94</v>
      </c>
      <c r="F233" s="12">
        <f>IF(ISBLANK('6桁'!F233)=TRUE,"",VLOOKUP(パターン表!F233, 'パターン別掛け率（入力）'!$C$3:$I$302, 6, FALSE))</f>
        <v>100</v>
      </c>
      <c r="G233" s="96" t="str">
        <f>'6桁'!G233</f>
        <v>Y★</v>
      </c>
      <c r="H233" s="12">
        <f>IF(ISBLANK('6桁'!H233)=TRUE,"",VLOOKUP(パターン表!H233, 'パターン別掛け率（入力）'!$C$3:$I$302, 6, FALSE))</f>
        <v>100</v>
      </c>
      <c r="I233" s="19" t="str">
        <f>'6桁'!I233</f>
        <v>W★</v>
      </c>
      <c r="J233" s="12">
        <f>IF(ISBLANK('6桁'!J233)=TRUE,"",VLOOKUP(パターン表!J233, 'パターン別掛け率（入力）'!$C$3:$I$302, 6, FALSE))</f>
        <v>100</v>
      </c>
      <c r="K233" s="19" t="str">
        <f>'6桁'!K233</f>
        <v>W★</v>
      </c>
      <c r="L233" s="12" t="str">
        <f>IF(ISBLANK('6桁'!L233)=TRUE,"",VLOOKUP(パターン表!L233, 'パターン別掛け率（入力）'!$C$3:$I$302, 6, FALSE))</f>
        <v/>
      </c>
      <c r="M233" s="19">
        <f>'6桁'!M233</f>
        <v>0</v>
      </c>
      <c r="N233" s="12" t="str">
        <f>IF(ISBLANK('6桁'!N233)=TRUE,"",VLOOKUP(パターン表!N233, 'パターン別掛け率（入力）'!$C$3:$I$302, 6, FALSE))</f>
        <v/>
      </c>
      <c r="O233" s="19">
        <f>'6桁'!O233</f>
        <v>0</v>
      </c>
      <c r="P233" s="12">
        <f>IF(ISBLANK('6桁'!P233)=TRUE,"",VLOOKUP(パターン表!P233, 'パターン別掛け率（入力）'!$C$3:$I$302, 6, FALSE))</f>
        <v>100</v>
      </c>
      <c r="Q233" s="20" t="str">
        <f>'6桁'!Q233</f>
        <v>W</v>
      </c>
      <c r="R233" s="12" t="str">
        <f>IF(ISBLANK('6桁'!R233)=TRUE,"",VLOOKUP(パターン表!R233, 'パターン別掛け率（入力）'!$C$3:$I$302, 6, FALSE))</f>
        <v/>
      </c>
      <c r="S233" s="19">
        <f>'6桁'!S233</f>
        <v>0</v>
      </c>
      <c r="T233" s="12" t="str">
        <f>IF(ISBLANK('6桁'!T233)=TRUE,"",VLOOKUP(パターン表!T233, 'パターン別掛け率（入力）'!$C$3:$I$302, 6, FALSE))</f>
        <v/>
      </c>
      <c r="U233" s="19">
        <f>'6桁'!U233</f>
        <v>0</v>
      </c>
      <c r="V233" s="12">
        <f>IF(ISBLANK('6桁'!V233)=TRUE,"",VLOOKUP(パターン表!V233, 'パターン別掛け率（入力）'!$C$3:$I$302, 6, FALSE))</f>
        <v>100</v>
      </c>
      <c r="W233" s="20" t="str">
        <f>'6桁'!W233</f>
        <v>▽V★</v>
      </c>
      <c r="X233" s="12">
        <f>IF(ISBLANK('6桁'!X233)=TRUE,"",VLOOKUP(パターン表!X233, 'パターン別掛け率（入力）'!$C$3:$I$302, 6, FALSE))</f>
        <v>100</v>
      </c>
      <c r="Y233" s="20" t="str">
        <f>'6桁'!Y233</f>
        <v>W★</v>
      </c>
      <c r="Z233" s="265"/>
    </row>
    <row r="234" spans="2:26" ht="30" customHeight="1">
      <c r="B234" s="503"/>
      <c r="C234" s="87" t="s">
        <v>116</v>
      </c>
      <c r="D234" s="254">
        <v>94</v>
      </c>
      <c r="E234" s="342">
        <v>97</v>
      </c>
      <c r="F234" s="12">
        <f>IF(ISBLANK('6桁'!F234)=TRUE,"",VLOOKUP(パターン表!F234, 'パターン別掛け率（入力）'!$C$3:$I$302, 6, FALSE))</f>
        <v>100</v>
      </c>
      <c r="G234" s="96" t="str">
        <f>'6桁'!G234</f>
        <v>Y★</v>
      </c>
      <c r="H234" s="12">
        <f>IF(ISBLANK('6桁'!H234)=TRUE,"",VLOOKUP(パターン表!H234, 'パターン別掛け率（入力）'!$C$3:$I$302, 6, FALSE))</f>
        <v>100</v>
      </c>
      <c r="I234" s="19" t="str">
        <f>'6桁'!I234</f>
        <v>W★</v>
      </c>
      <c r="J234" s="12" t="str">
        <f>IF(ISBLANK('6桁'!J234)=TRUE,"",VLOOKUP(パターン表!J234, 'パターン別掛け率（入力）'!$C$3:$I$302, 6, FALSE))</f>
        <v/>
      </c>
      <c r="K234" s="19">
        <f>'6桁'!K234</f>
        <v>0</v>
      </c>
      <c r="L234" s="12" t="str">
        <f>IF(ISBLANK('6桁'!L234)=TRUE,"",VLOOKUP(パターン表!L234, 'パターン別掛け率（入力）'!$C$3:$I$302, 6, FALSE))</f>
        <v/>
      </c>
      <c r="M234" s="19">
        <f>'6桁'!M234</f>
        <v>0</v>
      </c>
      <c r="N234" s="12" t="str">
        <f>IF(ISBLANK('6桁'!N234)=TRUE,"",VLOOKUP(パターン表!N234, 'パターン別掛け率（入力）'!$C$3:$I$302, 6, FALSE))</f>
        <v/>
      </c>
      <c r="O234" s="19">
        <f>'6桁'!O234</f>
        <v>0</v>
      </c>
      <c r="P234" s="12">
        <f>IF(ISBLANK('6桁'!P234)=TRUE,"",VLOOKUP(パターン表!P234, 'パターン別掛け率（入力）'!$C$3:$I$302, 6, FALSE))</f>
        <v>100</v>
      </c>
      <c r="Q234" s="20" t="str">
        <f>'6桁'!Q234</f>
        <v>W</v>
      </c>
      <c r="R234" s="12" t="str">
        <f>IF(ISBLANK('6桁'!R234)=TRUE,"",VLOOKUP(パターン表!R234, 'パターン別掛け率（入力）'!$C$3:$I$302, 6, FALSE))</f>
        <v/>
      </c>
      <c r="S234" s="19">
        <f>'6桁'!S234</f>
        <v>0</v>
      </c>
      <c r="T234" s="12" t="str">
        <f>IF(ISBLANK('6桁'!T234)=TRUE,"",VLOOKUP(パターン表!T234, 'パターン別掛け率（入力）'!$C$3:$I$302, 6, FALSE))</f>
        <v/>
      </c>
      <c r="U234" s="19">
        <f>'6桁'!U234</f>
        <v>0</v>
      </c>
      <c r="V234" s="12" t="str">
        <f>IF(ISBLANK('6桁'!V234)=TRUE,"",VLOOKUP(パターン表!V234, 'パターン別掛け率（入力）'!$C$3:$I$302, 6, FALSE))</f>
        <v/>
      </c>
      <c r="W234" s="20">
        <f>'6桁'!W234</f>
        <v>0</v>
      </c>
      <c r="X234" s="12">
        <f>IF(ISBLANK('6桁'!X234)=TRUE,"",VLOOKUP(パターン表!X234, 'パターン別掛け率（入力）'!$C$3:$I$302, 6, FALSE))</f>
        <v>100</v>
      </c>
      <c r="Y234" s="20" t="str">
        <f>'6桁'!Y234</f>
        <v>W</v>
      </c>
      <c r="Z234" s="265"/>
    </row>
    <row r="235" spans="2:26" ht="30" customHeight="1">
      <c r="B235" s="503"/>
      <c r="C235" s="345" t="s">
        <v>119</v>
      </c>
      <c r="D235" s="318">
        <v>95</v>
      </c>
      <c r="E235" s="361">
        <v>99</v>
      </c>
      <c r="F235" s="289">
        <f>IF(ISBLANK('6桁'!F235)=TRUE,"",VLOOKUP(パターン表!F235, 'パターン別掛け率（入力）'!$C$3:$I$302, 6, FALSE))</f>
        <v>100</v>
      </c>
      <c r="G235" s="96" t="str">
        <f>'6桁'!G235</f>
        <v>Y★</v>
      </c>
      <c r="H235" s="289">
        <f>IF(ISBLANK('6桁'!H235)=TRUE,"",VLOOKUP(パターン表!H235, 'パターン別掛け率（入力）'!$C$3:$I$302, 6, FALSE))</f>
        <v>100</v>
      </c>
      <c r="I235" s="19" t="str">
        <f>'6桁'!I235</f>
        <v>W★</v>
      </c>
      <c r="J235" s="289">
        <f>IF(ISBLANK('6桁'!J235)=TRUE,"",VLOOKUP(パターン表!J235, 'パターン別掛け率（入力）'!$C$3:$I$302, 6, FALSE))</f>
        <v>100</v>
      </c>
      <c r="K235" s="101" t="str">
        <f>'6桁'!K235</f>
        <v>W</v>
      </c>
      <c r="L235" s="289" t="str">
        <f>IF(ISBLANK('6桁'!L235)=TRUE,"",VLOOKUP(パターン表!L235, 'パターン別掛け率（入力）'!$C$3:$I$302, 6, FALSE))</f>
        <v/>
      </c>
      <c r="M235" s="101">
        <f>'6桁'!M235</f>
        <v>0</v>
      </c>
      <c r="N235" s="12" t="str">
        <f>IF(ISBLANK('6桁'!N235)=TRUE,"",VLOOKUP(パターン表!N235, 'パターン別掛け率（入力）'!$C$3:$I$302, 6, FALSE))</f>
        <v/>
      </c>
      <c r="O235" s="19">
        <f>'6桁'!O235</f>
        <v>0</v>
      </c>
      <c r="P235" s="289" t="str">
        <f>IF(ISBLANK('6桁'!P235)=TRUE,"",VLOOKUP(パターン表!P235, 'パターン別掛け率（入力）'!$C$3:$I$302, 6, FALSE))</f>
        <v/>
      </c>
      <c r="Q235" s="20">
        <f>'6桁'!Q235</f>
        <v>0</v>
      </c>
      <c r="R235" s="12" t="str">
        <f>IF(ISBLANK('6桁'!R235)=TRUE,"",VLOOKUP(パターン表!R235, 'パターン別掛け率（入力）'!$C$3:$I$302, 6, FALSE))</f>
        <v/>
      </c>
      <c r="S235" s="19">
        <f>'6桁'!S235</f>
        <v>0</v>
      </c>
      <c r="T235" s="12" t="str">
        <f>IF(ISBLANK('6桁'!T235)=TRUE,"",VLOOKUP(パターン表!T235, 'パターン別掛け率（入力）'!$C$3:$I$302, 6, FALSE))</f>
        <v/>
      </c>
      <c r="U235" s="19">
        <f>'6桁'!U235</f>
        <v>0</v>
      </c>
      <c r="V235" s="12" t="str">
        <f>IF(ISBLANK('6桁'!V235)=TRUE,"",VLOOKUP(パターン表!V235, 'パターン別掛け率（入力）'!$C$3:$I$302, 6, FALSE))</f>
        <v/>
      </c>
      <c r="W235" s="20">
        <f>'6桁'!W235</f>
        <v>0</v>
      </c>
      <c r="X235" s="12">
        <f>IF(ISBLANK('6桁'!X235)=TRUE,"",VLOOKUP(パターン表!X235, 'パターン別掛け率（入力）'!$C$3:$I$302, 6, FALSE))</f>
        <v>100</v>
      </c>
      <c r="Y235" s="20" t="str">
        <f>'6桁'!Y235</f>
        <v>W</v>
      </c>
      <c r="Z235" s="265"/>
    </row>
    <row r="236" spans="2:26" ht="30" customHeight="1">
      <c r="B236" s="503"/>
      <c r="C236" s="87" t="s">
        <v>9</v>
      </c>
      <c r="D236" s="254">
        <v>89</v>
      </c>
      <c r="E236" s="342">
        <v>93</v>
      </c>
      <c r="F236" s="12">
        <f>IF(ISBLANK('6桁'!F236)=TRUE,"",VLOOKUP(パターン表!F236, 'パターン別掛け率（入力）'!$C$3:$I$302, 6, FALSE))</f>
        <v>100</v>
      </c>
      <c r="G236" s="96" t="str">
        <f>'6桁'!G236</f>
        <v>Y★</v>
      </c>
      <c r="H236" s="12">
        <f>IF(ISBLANK('6桁'!H236)=TRUE,"",VLOOKUP(パターン表!H236, 'パターン別掛け率（入力）'!$C$3:$I$302, 6, FALSE))</f>
        <v>100</v>
      </c>
      <c r="I236" s="19" t="str">
        <f>'6桁'!I236</f>
        <v>V</v>
      </c>
      <c r="J236" s="12">
        <f>IF(ISBLANK('6桁'!J236)=TRUE,"",VLOOKUP(パターン表!J236, 'パターン別掛け率（入力）'!$C$3:$I$302, 6, FALSE))</f>
        <v>100</v>
      </c>
      <c r="K236" s="19" t="str">
        <f>'6桁'!K236</f>
        <v>V★</v>
      </c>
      <c r="L236" s="12">
        <f>IF(ISBLANK('6桁'!L236)=TRUE,"",VLOOKUP(パターン表!L236, 'パターン別掛け率（入力）'!$C$3:$I$302, 6, FALSE))</f>
        <v>100</v>
      </c>
      <c r="M236" s="19" t="str">
        <f>'6桁'!M236</f>
        <v>V★△</v>
      </c>
      <c r="N236" s="12">
        <f>IF(ISBLANK('6桁'!N236)=TRUE,"",VLOOKUP(パターン表!N236, 'パターン別掛け率（入力）'!$C$3:$I$302, 6, FALSE))</f>
        <v>100</v>
      </c>
      <c r="O236" s="19" t="str">
        <f>'6桁'!O236</f>
        <v>V◇</v>
      </c>
      <c r="P236" s="12" t="str">
        <f>IF(ISBLANK('6桁'!P236)=TRUE,"",VLOOKUP(パターン表!P236, 'パターン別掛け率（入力）'!$C$3:$I$302, 6, FALSE))</f>
        <v/>
      </c>
      <c r="Q236" s="20">
        <f>'6桁'!Q236</f>
        <v>0</v>
      </c>
      <c r="R236" s="12" t="str">
        <f>IF(ISBLANK('6桁'!R236)=TRUE,"",VLOOKUP(パターン表!R236, 'パターン別掛け率（入力）'!$C$3:$I$302, 6, FALSE))</f>
        <v/>
      </c>
      <c r="S236" s="19">
        <f>'6桁'!S236</f>
        <v>0</v>
      </c>
      <c r="T236" s="12" t="str">
        <f>IF(ISBLANK('6桁'!T236)=TRUE,"",VLOOKUP(パターン表!T236, 'パターン別掛け率（入力）'!$C$3:$I$302, 6, FALSE))</f>
        <v/>
      </c>
      <c r="U236" s="19">
        <f>'6桁'!U236</f>
        <v>0</v>
      </c>
      <c r="V236" s="12" t="str">
        <f>IF(ISBLANK('6桁'!V236)=TRUE,"",VLOOKUP(パターン表!V236, 'パターン別掛け率（入力）'!$C$3:$I$302, 6, FALSE))</f>
        <v/>
      </c>
      <c r="W236" s="20">
        <f>'6桁'!W236</f>
        <v>0</v>
      </c>
      <c r="X236" s="12">
        <f>IF(ISBLANK('6桁'!X236)=TRUE,"",VLOOKUP(パターン表!X236, 'パターン別掛け率（入力）'!$C$3:$I$302, 6, FALSE))</f>
        <v>100</v>
      </c>
      <c r="Y236" s="20" t="str">
        <f>'6桁'!Y236</f>
        <v>W★</v>
      </c>
      <c r="Z236" s="265"/>
    </row>
    <row r="237" spans="2:26" ht="30" customHeight="1">
      <c r="B237" s="503"/>
      <c r="C237" s="87" t="s">
        <v>130</v>
      </c>
      <c r="D237" s="254">
        <v>91</v>
      </c>
      <c r="E237" s="342">
        <v>95</v>
      </c>
      <c r="F237" s="12">
        <f>IF(ISBLANK('6桁'!F237)=TRUE,"",VLOOKUP(パターン表!F237, 'パターン別掛け率（入力）'!$C$3:$I$302, 6, FALSE))</f>
        <v>100</v>
      </c>
      <c r="G237" s="19" t="str">
        <f>'6桁'!G237</f>
        <v>Y★</v>
      </c>
      <c r="H237" s="12">
        <f>IF(ISBLANK('6桁'!H237)=TRUE,"",VLOOKUP(パターン表!H237, 'パターン別掛け率（入力）'!$C$3:$I$302, 6, FALSE))</f>
        <v>100</v>
      </c>
      <c r="I237" s="19" t="str">
        <f>'6桁'!I237</f>
        <v>V★</v>
      </c>
      <c r="J237" s="12">
        <f>IF(ISBLANK('6桁'!J237)=TRUE,"",VLOOKUP(パターン表!J237, 'パターン別掛け率（入力）'!$C$3:$I$302, 6, FALSE))</f>
        <v>100</v>
      </c>
      <c r="K237" s="19" t="str">
        <f>'6桁'!K237</f>
        <v>V★</v>
      </c>
      <c r="L237" s="12">
        <f>IF(ISBLANK('6桁'!L237)=TRUE,"",VLOOKUP(パターン表!L237, 'パターン別掛け率（入力）'!$C$3:$I$302, 6, FALSE))</f>
        <v>100</v>
      </c>
      <c r="M237" s="19" t="str">
        <f>'6桁'!M237</f>
        <v>V★</v>
      </c>
      <c r="N237" s="12">
        <f>IF(ISBLANK('6桁'!N237)=TRUE,"",VLOOKUP(パターン表!N237, 'パターン別掛け率（入力）'!$C$3:$I$302, 6, FALSE))</f>
        <v>100</v>
      </c>
      <c r="O237" s="19" t="str">
        <f>'6桁'!O237</f>
        <v>V</v>
      </c>
      <c r="P237" s="12" t="str">
        <f>IF(ISBLANK('6桁'!P237)=TRUE,"",VLOOKUP(パターン表!P237, 'パターン別掛け率（入力）'!$C$3:$I$302, 6, FALSE))</f>
        <v/>
      </c>
      <c r="Q237" s="20">
        <f>'6桁'!Q237</f>
        <v>0</v>
      </c>
      <c r="R237" s="12" t="str">
        <f>IF(ISBLANK('6桁'!R237)=TRUE,"",VLOOKUP(パターン表!R237, 'パターン別掛け率（入力）'!$C$3:$I$302, 6, FALSE))</f>
        <v/>
      </c>
      <c r="S237" s="19">
        <f>'6桁'!S237</f>
        <v>0</v>
      </c>
      <c r="T237" s="12" t="str">
        <f>IF(ISBLANK('6桁'!T237)=TRUE,"",VLOOKUP(パターン表!T237, 'パターン別掛け率（入力）'!$C$3:$I$302, 6, FALSE))</f>
        <v/>
      </c>
      <c r="U237" s="19">
        <f>'6桁'!U237</f>
        <v>0</v>
      </c>
      <c r="V237" s="12" t="str">
        <f>IF(ISBLANK('6桁'!V237)=TRUE,"",VLOOKUP(パターン表!V237, 'パターン別掛け率（入力）'!$C$3:$I$302, 6, FALSE))</f>
        <v/>
      </c>
      <c r="W237" s="20">
        <f>'6桁'!W237</f>
        <v>0</v>
      </c>
      <c r="X237" s="12">
        <f>IF(ISBLANK('6桁'!X237)=TRUE,"",VLOOKUP(パターン表!X237, 'パターン別掛け率（入力）'!$C$3:$I$302, 6, FALSE))</f>
        <v>100</v>
      </c>
      <c r="Y237" s="20" t="str">
        <f>'6桁'!Y237</f>
        <v>V</v>
      </c>
      <c r="Z237" s="265"/>
    </row>
    <row r="238" spans="2:26" ht="30" customHeight="1">
      <c r="B238" s="503"/>
      <c r="C238" s="341" t="s">
        <v>10</v>
      </c>
      <c r="D238" s="254">
        <v>94</v>
      </c>
      <c r="E238" s="342">
        <v>98</v>
      </c>
      <c r="F238" s="12">
        <f>IF(ISBLANK('6桁'!F238)=TRUE,"",VLOOKUP(パターン表!F238, 'パターン別掛け率（入力）'!$C$3:$I$302, 6, FALSE))</f>
        <v>100</v>
      </c>
      <c r="G238" s="19" t="str">
        <f>'6桁'!G238</f>
        <v>Y★</v>
      </c>
      <c r="H238" s="12">
        <f>IF(ISBLANK('6桁'!H238)=TRUE,"",VLOOKUP(パターン表!H238, 'パターン別掛け率（入力）'!$C$3:$I$302, 6, FALSE))</f>
        <v>100</v>
      </c>
      <c r="I238" s="101" t="str">
        <f>'6桁'!I238</f>
        <v>V★</v>
      </c>
      <c r="J238" s="12">
        <f>IF(ISBLANK('6桁'!J238)=TRUE,"",VLOOKUP(パターン表!J238, 'パターン別掛け率（入力）'!$C$3:$I$302, 6, FALSE))</f>
        <v>100</v>
      </c>
      <c r="K238" s="19" t="str">
        <f>'6桁'!K238</f>
        <v>V★</v>
      </c>
      <c r="L238" s="12">
        <f>IF(ISBLANK('6桁'!L238)=TRUE,"",VLOOKUP(パターン表!L238, 'パターン別掛け率（入力）'!$C$3:$I$302, 6, FALSE))</f>
        <v>100</v>
      </c>
      <c r="M238" s="19" t="str">
        <f>'6桁'!M238</f>
        <v>V★</v>
      </c>
      <c r="N238" s="12" t="str">
        <f>IF(ISBLANK('6桁'!N238)=TRUE,"",VLOOKUP(パターン表!N238, 'パターン別掛け率（入力）'!$C$3:$I$302, 6, FALSE))</f>
        <v/>
      </c>
      <c r="O238" s="19">
        <f>'6桁'!O238</f>
        <v>0</v>
      </c>
      <c r="P238" s="12" t="str">
        <f>IF(ISBLANK('6桁'!P238)=TRUE,"",VLOOKUP(パターン表!P238, 'パターン別掛け率（入力）'!$C$3:$I$302, 6, FALSE))</f>
        <v/>
      </c>
      <c r="Q238" s="19">
        <f>'6桁'!Q238</f>
        <v>0</v>
      </c>
      <c r="R238" s="12" t="str">
        <f>IF(ISBLANK('6桁'!R238)=TRUE,"",VLOOKUP(パターン表!R238, 'パターン別掛け率（入力）'!$C$3:$I$302, 6, FALSE))</f>
        <v/>
      </c>
      <c r="S238" s="19">
        <f>'6桁'!S238</f>
        <v>0</v>
      </c>
      <c r="T238" s="12" t="str">
        <f>IF(ISBLANK('6桁'!T238)=TRUE,"",VLOOKUP(パターン表!T238, 'パターン別掛け率（入力）'!$C$3:$I$302, 6, FALSE))</f>
        <v/>
      </c>
      <c r="U238" s="19">
        <f>'6桁'!U238</f>
        <v>0</v>
      </c>
      <c r="V238" s="12" t="str">
        <f>IF(ISBLANK('6桁'!V238)=TRUE,"",VLOOKUP(パターン表!V238, 'パターン別掛け率（入力）'!$C$3:$I$302, 6, FALSE))</f>
        <v/>
      </c>
      <c r="W238" s="20">
        <f>'6桁'!W238</f>
        <v>0</v>
      </c>
      <c r="X238" s="12">
        <f>IF(ISBLANK('6桁'!X238)=TRUE,"",VLOOKUP(パターン表!X238, 'パターン別掛け率（入力）'!$C$3:$I$302, 6, FALSE))</f>
        <v>100</v>
      </c>
      <c r="Y238" s="20" t="str">
        <f>'6桁'!Y238</f>
        <v>W</v>
      </c>
      <c r="Z238" s="265"/>
    </row>
    <row r="239" spans="2:26" ht="30" customHeight="1">
      <c r="B239" s="503"/>
      <c r="C239" s="341" t="s">
        <v>143</v>
      </c>
      <c r="D239" s="254">
        <v>96</v>
      </c>
      <c r="E239" s="342">
        <v>100</v>
      </c>
      <c r="F239" s="12" t="str">
        <f>IF(ISBLANK('6桁'!F239)=TRUE,"",VLOOKUP(パターン表!F239, 'パターン別掛け率（入力）'!$C$3:$I$302, 6, FALSE))</f>
        <v/>
      </c>
      <c r="G239" s="19">
        <f>'6桁'!G239</f>
        <v>0</v>
      </c>
      <c r="H239" s="12">
        <f>IF(ISBLANK('6桁'!H239)=TRUE,"",VLOOKUP(パターン表!H239, 'パターン別掛け率（入力）'!$C$3:$I$302, 6, FALSE))</f>
        <v>100</v>
      </c>
      <c r="I239" s="101" t="str">
        <f>'6桁'!I239</f>
        <v>※V
VE303</v>
      </c>
      <c r="J239" s="12">
        <f>IF(ISBLANK('6桁'!J239)=TRUE,"",VLOOKUP(パターン表!J239, 'パターン別掛け率（入力）'!$C$3:$I$302, 6, FALSE))</f>
        <v>100</v>
      </c>
      <c r="K239" s="19" t="str">
        <f>'6桁'!K239</f>
        <v>V</v>
      </c>
      <c r="L239" s="12" t="str">
        <f>IF(ISBLANK('6桁'!L239)=TRUE,"",VLOOKUP(パターン表!L239, 'パターン別掛け率（入力）'!$C$3:$I$302, 6, FALSE))</f>
        <v/>
      </c>
      <c r="M239" s="19">
        <f>'6桁'!M239</f>
        <v>0</v>
      </c>
      <c r="N239" s="12" t="str">
        <f>IF(ISBLANK('6桁'!N239)=TRUE,"",VLOOKUP(パターン表!N239, 'パターン別掛け率（入力）'!$C$3:$I$302, 6, FALSE))</f>
        <v/>
      </c>
      <c r="O239" s="19">
        <f>'6桁'!O239</f>
        <v>0</v>
      </c>
      <c r="P239" s="12" t="str">
        <f>IF(ISBLANK('6桁'!P239)=TRUE,"",VLOOKUP(パターン表!P239, 'パターン別掛け率（入力）'!$C$3:$I$302, 6, FALSE))</f>
        <v/>
      </c>
      <c r="Q239" s="20">
        <f>'6桁'!Q239</f>
        <v>0</v>
      </c>
      <c r="R239" s="12" t="str">
        <f>IF(ISBLANK('6桁'!R239)=TRUE,"",VLOOKUP(パターン表!R239, 'パターン別掛け率（入力）'!$C$3:$I$302, 6, FALSE))</f>
        <v/>
      </c>
      <c r="S239" s="19">
        <f>'6桁'!S239</f>
        <v>0</v>
      </c>
      <c r="T239" s="12" t="str">
        <f>IF(ISBLANK('6桁'!T239)=TRUE,"",VLOOKUP(パターン表!T239, 'パターン別掛け率（入力）'!$C$3:$I$302, 6, FALSE))</f>
        <v/>
      </c>
      <c r="U239" s="19">
        <f>'6桁'!U239</f>
        <v>0</v>
      </c>
      <c r="V239" s="12" t="str">
        <f>IF(ISBLANK('6桁'!V239)=TRUE,"",VLOOKUP(パターン表!V239, 'パターン別掛け率（入力）'!$C$3:$I$302, 6, FALSE))</f>
        <v/>
      </c>
      <c r="W239" s="20">
        <f>'6桁'!W239</f>
        <v>0</v>
      </c>
      <c r="X239" s="12" t="str">
        <f>IF(ISBLANK('6桁'!X239)=TRUE,"",VLOOKUP(パターン表!X239, 'パターン別掛け率（入力）'!$C$3:$I$302, 6, FALSE))</f>
        <v/>
      </c>
      <c r="Y239" s="20">
        <f>'6桁'!Y239</f>
        <v>0</v>
      </c>
      <c r="Z239" s="265"/>
    </row>
    <row r="240" spans="2:26" ht="30" customHeight="1">
      <c r="B240" s="503"/>
      <c r="C240" s="341" t="s">
        <v>144</v>
      </c>
      <c r="D240" s="254">
        <v>91</v>
      </c>
      <c r="E240" s="342">
        <v>95</v>
      </c>
      <c r="F240" s="12" t="str">
        <f>IF(ISBLANK('6桁'!F240)=TRUE,"",VLOOKUP(パターン表!F240, 'パターン別掛け率（入力）'!$C$3:$I$302, 6, FALSE))</f>
        <v/>
      </c>
      <c r="G240" s="19">
        <f>'6桁'!G240</f>
        <v>0</v>
      </c>
      <c r="H240" s="12">
        <f>IF(ISBLANK('6桁'!H240)=TRUE,"",VLOOKUP(パターン表!H240, 'パターン別掛け率（入力）'!$C$3:$I$302, 6, FALSE))</f>
        <v>100</v>
      </c>
      <c r="I240" s="19" t="str">
        <f>'6桁'!I240</f>
        <v>V★</v>
      </c>
      <c r="J240" s="12">
        <f>IF(ISBLANK('6桁'!J240)=TRUE,"",VLOOKUP(パターン表!J240, 'パターン別掛け率（入力）'!$C$3:$I$302, 6, FALSE))</f>
        <v>100</v>
      </c>
      <c r="K240" s="19" t="str">
        <f>'6桁'!K240</f>
        <v>V</v>
      </c>
      <c r="L240" s="12">
        <f>IF(ISBLANK('6桁'!L240)=TRUE,"",VLOOKUP(パターン表!L240, 'パターン別掛け率（入力）'!$C$3:$I$302, 6, FALSE))</f>
        <v>100</v>
      </c>
      <c r="M240" s="19" t="str">
        <f>'6桁'!M240</f>
        <v>V★△</v>
      </c>
      <c r="N240" s="12" t="str">
        <f>IF(ISBLANK('6桁'!N240)=TRUE,"",VLOOKUP(パターン表!N240, 'パターン別掛け率（入力）'!$C$3:$I$302, 6, FALSE))</f>
        <v/>
      </c>
      <c r="O240" s="19">
        <f>'6桁'!O240</f>
        <v>0</v>
      </c>
      <c r="P240" s="12" t="str">
        <f>IF(ISBLANK('6桁'!P240)=TRUE,"",VLOOKUP(パターン表!P240, 'パターン別掛け率（入力）'!$C$3:$I$302, 6, FALSE))</f>
        <v/>
      </c>
      <c r="Q240" s="20">
        <f>'6桁'!Q240</f>
        <v>0</v>
      </c>
      <c r="R240" s="12" t="str">
        <f>IF(ISBLANK('6桁'!R240)=TRUE,"",VLOOKUP(パターン表!R240, 'パターン別掛け率（入力）'!$C$3:$I$302, 6, FALSE))</f>
        <v/>
      </c>
      <c r="S240" s="19">
        <f>'6桁'!S240</f>
        <v>0</v>
      </c>
      <c r="T240" s="12" t="str">
        <f>IF(ISBLANK('6桁'!T240)=TRUE,"",VLOOKUP(パターン表!T240, 'パターン別掛け率（入力）'!$C$3:$I$302, 6, FALSE))</f>
        <v/>
      </c>
      <c r="U240" s="19">
        <f>'6桁'!U240</f>
        <v>0</v>
      </c>
      <c r="V240" s="12" t="str">
        <f>IF(ISBLANK('6桁'!V240)=TRUE,"",VLOOKUP(パターン表!V240, 'パターン別掛け率（入力）'!$C$3:$I$302, 6, FALSE))</f>
        <v/>
      </c>
      <c r="W240" s="20">
        <f>'6桁'!W240</f>
        <v>0</v>
      </c>
      <c r="X240" s="12" t="str">
        <f>IF(ISBLANK('6桁'!X240)=TRUE,"",VLOOKUP(パターン表!X240, 'パターン別掛け率（入力）'!$C$3:$I$302, 6, FALSE))</f>
        <v/>
      </c>
      <c r="Y240" s="20">
        <f>'6桁'!Y240</f>
        <v>0</v>
      </c>
      <c r="Z240" s="265"/>
    </row>
    <row r="241" spans="2:27" ht="30" customHeight="1">
      <c r="B241" s="503"/>
      <c r="C241" s="341" t="s">
        <v>51</v>
      </c>
      <c r="D241" s="254">
        <v>94</v>
      </c>
      <c r="E241" s="342">
        <v>98</v>
      </c>
      <c r="F241" s="12">
        <f>IF(ISBLANK('6桁'!F241)=TRUE,"",VLOOKUP(パターン表!F241, 'パターン別掛け率（入力）'!$C$3:$I$302, 6, FALSE))</f>
        <v>100</v>
      </c>
      <c r="G241" s="19" t="str">
        <f>'6桁'!G241</f>
        <v>Y</v>
      </c>
      <c r="H241" s="12">
        <f>IF(ISBLANK('6桁'!H241)=TRUE,"",VLOOKUP(パターン表!H241, 'パターン別掛け率（入力）'!$C$3:$I$302, 6, FALSE))</f>
        <v>100</v>
      </c>
      <c r="I241" s="19" t="str">
        <f>'6桁'!I241</f>
        <v>W</v>
      </c>
      <c r="J241" s="12">
        <f>IF(ISBLANK('6桁'!J241)=TRUE,"",VLOOKUP(パターン表!J241, 'パターン別掛け率（入力）'!$C$3:$I$302, 6, FALSE))</f>
        <v>100</v>
      </c>
      <c r="K241" s="19" t="str">
        <f>'6桁'!K241</f>
        <v>V</v>
      </c>
      <c r="L241" s="12">
        <f>IF(ISBLANK('6桁'!L241)=TRUE,"",VLOOKUP(パターン表!L241, 'パターン別掛け率（入力）'!$C$3:$I$302, 6, FALSE))</f>
        <v>100</v>
      </c>
      <c r="M241" s="19" t="str">
        <f>'6桁'!M241</f>
        <v>V</v>
      </c>
      <c r="N241" s="12">
        <f>IF(ISBLANK('6桁'!N241)=TRUE,"",VLOOKUP(パターン表!N241, 'パターン別掛け率（入力）'!$C$3:$I$302, 6, FALSE))</f>
        <v>100</v>
      </c>
      <c r="O241" s="19" t="str">
        <f>'6桁'!O241</f>
        <v>V</v>
      </c>
      <c r="P241" s="12" t="str">
        <f>IF(ISBLANK('6桁'!P241)=TRUE,"",VLOOKUP(パターン表!P241, 'パターン別掛け率（入力）'!$C$3:$I$302, 6, FALSE))</f>
        <v/>
      </c>
      <c r="Q241" s="20">
        <f>'6桁'!Q241</f>
        <v>0</v>
      </c>
      <c r="R241" s="12" t="str">
        <f>IF(ISBLANK('6桁'!R241)=TRUE,"",VLOOKUP(パターン表!R241, 'パターン別掛け率（入力）'!$C$3:$I$302, 6, FALSE))</f>
        <v/>
      </c>
      <c r="S241" s="19">
        <f>'6桁'!S241</f>
        <v>0</v>
      </c>
      <c r="T241" s="12" t="str">
        <f>IF(ISBLANK('6桁'!T241)=TRUE,"",VLOOKUP(パターン表!T241, 'パターン別掛け率（入力）'!$C$3:$I$302, 6, FALSE))</f>
        <v/>
      </c>
      <c r="U241" s="19">
        <f>'6桁'!U241</f>
        <v>0</v>
      </c>
      <c r="V241" s="12" t="str">
        <f>IF(ISBLANK('6桁'!V241)=TRUE,"",VLOOKUP(パターン表!V241, 'パターン別掛け率（入力）'!$C$3:$I$302, 6, FALSE))</f>
        <v/>
      </c>
      <c r="W241" s="20">
        <f>'6桁'!W241</f>
        <v>0</v>
      </c>
      <c r="X241" s="12">
        <f>IF(ISBLANK('6桁'!X241)=TRUE,"",VLOOKUP(パターン表!X241, 'パターン別掛け率（入力）'!$C$3:$I$302, 6, FALSE))</f>
        <v>100</v>
      </c>
      <c r="Y241" s="20" t="str">
        <f>'6桁'!Y241</f>
        <v>V</v>
      </c>
      <c r="Z241" s="265"/>
    </row>
    <row r="242" spans="2:27" ht="30" customHeight="1">
      <c r="B242" s="503"/>
      <c r="C242" s="341" t="s">
        <v>145</v>
      </c>
      <c r="D242" s="254">
        <v>97</v>
      </c>
      <c r="E242" s="342">
        <v>101</v>
      </c>
      <c r="F242" s="12">
        <f>IF(ISBLANK('6桁'!F242)=TRUE,"",VLOOKUP(パターン表!F242, 'パターン別掛け率（入力）'!$C$3:$I$302, 6, FALSE))</f>
        <v>100</v>
      </c>
      <c r="G242" s="19" t="str">
        <f>'6桁'!G242</f>
        <v>Y★</v>
      </c>
      <c r="H242" s="12">
        <f>IF(ISBLANK('6桁'!H242)=TRUE,"",VLOOKUP(パターン表!H242, 'パターン別掛け率（入力）'!$C$3:$I$302, 6, FALSE))</f>
        <v>100</v>
      </c>
      <c r="I242" s="19" t="str">
        <f>'6桁'!I242</f>
        <v>W</v>
      </c>
      <c r="J242" s="12">
        <f>IF(ISBLANK('6桁'!J242)=TRUE,"",VLOOKUP(パターン表!J242, 'パターン別掛け率（入力）'!$C$3:$I$302, 6, FALSE))</f>
        <v>100</v>
      </c>
      <c r="K242" s="19" t="str">
        <f>'6桁'!K242</f>
        <v>W★</v>
      </c>
      <c r="L242" s="12">
        <f>IF(ISBLANK('6桁'!L242)=TRUE,"",VLOOKUP(パターン表!L242, 'パターン別掛け率（入力）'!$C$3:$I$302, 6, FALSE))</f>
        <v>100</v>
      </c>
      <c r="M242" s="19" t="str">
        <f>'6桁'!M242</f>
        <v>W</v>
      </c>
      <c r="N242" s="12">
        <f>IF(ISBLANK('6桁'!N242)=TRUE,"",VLOOKUP(パターン表!N242, 'パターン別掛け率（入力）'!$C$3:$I$302, 6, FALSE))</f>
        <v>100</v>
      </c>
      <c r="O242" s="19" t="str">
        <f>'6桁'!O242</f>
        <v>W</v>
      </c>
      <c r="P242" s="12" t="str">
        <f>IF(ISBLANK('6桁'!P242)=TRUE,"",VLOOKUP(パターン表!P242, 'パターン別掛け率（入力）'!$C$3:$I$302, 6, FALSE))</f>
        <v/>
      </c>
      <c r="Q242" s="20">
        <f>'6桁'!Q242</f>
        <v>0</v>
      </c>
      <c r="R242" s="12" t="str">
        <f>IF(ISBLANK('6桁'!R242)=TRUE,"",VLOOKUP(パターン表!R242, 'パターン別掛け率（入力）'!$C$3:$I$302, 6, FALSE))</f>
        <v/>
      </c>
      <c r="S242" s="19">
        <f>'6桁'!S242</f>
        <v>0</v>
      </c>
      <c r="T242" s="12" t="str">
        <f>IF(ISBLANK('6桁'!T242)=TRUE,"",VLOOKUP(パターン表!T242, 'パターン別掛け率（入力）'!$C$3:$I$302, 6, FALSE))</f>
        <v/>
      </c>
      <c r="U242" s="19">
        <f>'6桁'!U242</f>
        <v>0</v>
      </c>
      <c r="V242" s="12" t="str">
        <f>IF(ISBLANK('6桁'!V242)=TRUE,"",VLOOKUP(パターン表!V242, 'パターン別掛け率（入力）'!$C$3:$I$302, 6, FALSE))</f>
        <v/>
      </c>
      <c r="W242" s="20">
        <f>'6桁'!W242</f>
        <v>0</v>
      </c>
      <c r="X242" s="12" t="str">
        <f>IF(ISBLANK('6桁'!X242)=TRUE,"",VLOOKUP(パターン表!X242, 'パターン別掛け率（入力）'!$C$3:$I$302, 6, FALSE))</f>
        <v/>
      </c>
      <c r="Y242" s="20">
        <f>'6桁'!Y242</f>
        <v>0</v>
      </c>
      <c r="Z242" s="265"/>
    </row>
    <row r="243" spans="2:27" ht="30" customHeight="1">
      <c r="B243" s="503"/>
      <c r="C243" s="341" t="s">
        <v>146</v>
      </c>
      <c r="D243" s="254">
        <v>99</v>
      </c>
      <c r="E243" s="342">
        <v>103</v>
      </c>
      <c r="F243" s="12">
        <f>IF(ISBLANK('6桁'!F243)=TRUE,"",VLOOKUP(パターン表!F243, 'パターン別掛け率（入力）'!$C$3:$I$302, 6, FALSE))</f>
        <v>100</v>
      </c>
      <c r="G243" s="19" t="str">
        <f>'6桁'!G243</f>
        <v>Y★</v>
      </c>
      <c r="H243" s="12">
        <f>IF(ISBLANK('6桁'!H243)=TRUE,"",VLOOKUP(パターン表!H243, 'パターン別掛け率（入力）'!$C$3:$I$302, 6, FALSE))</f>
        <v>100</v>
      </c>
      <c r="I243" s="19" t="str">
        <f>'6桁'!I243</f>
        <v>W</v>
      </c>
      <c r="J243" s="12" t="str">
        <f>IF(ISBLANK('6桁'!J243)=TRUE,"",VLOOKUP(パターン表!J243, 'パターン別掛け率（入力）'!$C$3:$I$302, 6, FALSE))</f>
        <v/>
      </c>
      <c r="K243" s="19">
        <f>'6桁'!K243</f>
        <v>0</v>
      </c>
      <c r="L243" s="12" t="str">
        <f>IF(ISBLANK('6桁'!L243)=TRUE,"",VLOOKUP(パターン表!L243, 'パターン別掛け率（入力）'!$C$3:$I$302, 6, FALSE))</f>
        <v/>
      </c>
      <c r="M243" s="19">
        <f>'6桁'!M243</f>
        <v>0</v>
      </c>
      <c r="N243" s="12" t="str">
        <f>IF(ISBLANK('6桁'!N243)=TRUE,"",VLOOKUP(パターン表!N243, 'パターン別掛け率（入力）'!$C$3:$I$302, 6, FALSE))</f>
        <v/>
      </c>
      <c r="O243" s="19">
        <f>'6桁'!O243</f>
        <v>0</v>
      </c>
      <c r="P243" s="12" t="str">
        <f>IF(ISBLANK('6桁'!P243)=TRUE,"",VLOOKUP(パターン表!P243, 'パターン別掛け率（入力）'!$C$3:$I$302, 6, FALSE))</f>
        <v/>
      </c>
      <c r="Q243" s="20">
        <f>'6桁'!Q243</f>
        <v>0</v>
      </c>
      <c r="R243" s="12" t="str">
        <f>IF(ISBLANK('6桁'!R243)=TRUE,"",VLOOKUP(パターン表!R243, 'パターン別掛け率（入力）'!$C$3:$I$302, 6, FALSE))</f>
        <v/>
      </c>
      <c r="S243" s="19">
        <f>'6桁'!S243</f>
        <v>0</v>
      </c>
      <c r="T243" s="12" t="str">
        <f>IF(ISBLANK('6桁'!T243)=TRUE,"",VLOOKUP(パターン表!T243, 'パターン別掛け率（入力）'!$C$3:$I$302, 6, FALSE))</f>
        <v/>
      </c>
      <c r="U243" s="19">
        <f>'6桁'!U243</f>
        <v>0</v>
      </c>
      <c r="V243" s="12" t="str">
        <f>IF(ISBLANK('6桁'!V243)=TRUE,"",VLOOKUP(パターン表!V243, 'パターン別掛け率（入力）'!$C$3:$I$302, 6, FALSE))</f>
        <v/>
      </c>
      <c r="W243" s="20">
        <f>'6桁'!W243</f>
        <v>0</v>
      </c>
      <c r="X243" s="12" t="str">
        <f>IF(ISBLANK('6桁'!X243)=TRUE,"",VLOOKUP(パターン表!X243, 'パターン別掛け率（入力）'!$C$3:$I$302, 6, FALSE))</f>
        <v/>
      </c>
      <c r="Y243" s="20">
        <f>'6桁'!Y243</f>
        <v>0</v>
      </c>
      <c r="Z243" s="265"/>
    </row>
    <row r="244" spans="2:27" ht="30" customHeight="1">
      <c r="B244" s="503"/>
      <c r="C244" s="87" t="s">
        <v>772</v>
      </c>
      <c r="D244" s="254">
        <v>90</v>
      </c>
      <c r="E244" s="342"/>
      <c r="F244" s="12" t="str">
        <f>IF(ISBLANK('6桁'!F244)=TRUE,"",VLOOKUP(パターン表!F244, 'パターン別掛け率（入力）'!$C$3:$I$302, 6, FALSE))</f>
        <v/>
      </c>
      <c r="G244" s="19">
        <f>'6桁'!G244</f>
        <v>0</v>
      </c>
      <c r="H244" s="12">
        <f>IF(ISBLANK('6桁'!H244)=TRUE,"",VLOOKUP(パターン表!H244, 'パターン別掛け率（入力）'!$C$3:$I$302, 6, FALSE))</f>
        <v>100</v>
      </c>
      <c r="I244" s="101" t="str">
        <f>'6桁'!I244</f>
        <v>H</v>
      </c>
      <c r="J244" s="12" t="str">
        <f>IF(ISBLANK('6桁'!J244)=TRUE,"",VLOOKUP(パターン表!J244, 'パターン別掛け率（入力）'!$C$3:$I$302, 6, FALSE))</f>
        <v/>
      </c>
      <c r="K244" s="19">
        <f>'6桁'!K244</f>
        <v>0</v>
      </c>
      <c r="L244" s="12" t="str">
        <f>IF(ISBLANK('6桁'!L244)=TRUE,"",VLOOKUP(パターン表!L244, 'パターン別掛け率（入力）'!$C$3:$I$302, 6, FALSE))</f>
        <v/>
      </c>
      <c r="M244" s="19">
        <f>'6桁'!M244</f>
        <v>0</v>
      </c>
      <c r="N244" s="12">
        <f>IF(ISBLANK('6桁'!N244)=TRUE,"",VLOOKUP(パターン表!N244, 'パターン別掛け率（入力）'!$C$3:$I$302, 6, FALSE))</f>
        <v>100</v>
      </c>
      <c r="O244" s="19" t="str">
        <f>'6桁'!O244</f>
        <v>H</v>
      </c>
      <c r="P244" s="12" t="str">
        <f>IF(ISBLANK('6桁'!P244)=TRUE,"",VLOOKUP(パターン表!P244, 'パターン別掛け率（入力）'!$C$3:$I$302, 6, FALSE))</f>
        <v/>
      </c>
      <c r="Q244" s="20">
        <f>'6桁'!Q244</f>
        <v>0</v>
      </c>
      <c r="R244" s="12" t="str">
        <f>IF(ISBLANK('6桁'!R244)=TRUE,"",VLOOKUP(パターン表!R244, 'パターン別掛け率（入力）'!$C$3:$I$302, 6, FALSE))</f>
        <v/>
      </c>
      <c r="S244" s="19">
        <f>'6桁'!S244</f>
        <v>0</v>
      </c>
      <c r="T244" s="12" t="str">
        <f>IF(ISBLANK('6桁'!T244)=TRUE,"",VLOOKUP(パターン表!T244, 'パターン別掛け率（入力）'!$C$3:$I$302, 6, FALSE))</f>
        <v/>
      </c>
      <c r="U244" s="19">
        <f>'6桁'!U244</f>
        <v>0</v>
      </c>
      <c r="V244" s="12" t="str">
        <f>IF(ISBLANK('6桁'!V244)=TRUE,"",VLOOKUP(パターン表!V244, 'パターン別掛け率（入力）'!$C$3:$I$302, 6, FALSE))</f>
        <v/>
      </c>
      <c r="W244" s="20">
        <f>'6桁'!W244</f>
        <v>0</v>
      </c>
      <c r="X244" s="12" t="str">
        <f>IF(ISBLANK('6桁'!X244)=TRUE,"",VLOOKUP(パターン表!X244, 'パターン別掛け率（入力）'!$C$3:$I$302, 6, FALSE))</f>
        <v/>
      </c>
      <c r="Y244" s="20">
        <f>'6桁'!Y244</f>
        <v>0</v>
      </c>
      <c r="Z244" s="265"/>
    </row>
    <row r="245" spans="2:27" ht="30" customHeight="1">
      <c r="B245" s="503"/>
      <c r="C245" s="87" t="s">
        <v>82</v>
      </c>
      <c r="D245" s="254">
        <v>96</v>
      </c>
      <c r="E245" s="342">
        <v>100</v>
      </c>
      <c r="F245" s="12" t="str">
        <f>IF(ISBLANK('6桁'!F245)=TRUE,"",VLOOKUP(パターン表!F245, 'パターン別掛け率（入力）'!$C$3:$I$302, 6, FALSE))</f>
        <v/>
      </c>
      <c r="G245" s="19">
        <f>'6桁'!G245</f>
        <v>0</v>
      </c>
      <c r="H245" s="12">
        <f>IF(ISBLANK('6桁'!H245)=TRUE,"",VLOOKUP(パターン表!H245, 'パターン別掛け率（入力）'!$C$3:$I$302, 6, FALSE))</f>
        <v>100</v>
      </c>
      <c r="I245" s="101" t="str">
        <f>'6桁'!I245</f>
        <v>H</v>
      </c>
      <c r="J245" s="12" t="str">
        <f>IF(ISBLANK('6桁'!J245)=TRUE,"",VLOOKUP(パターン表!J245, 'パターン別掛け率（入力）'!$C$3:$I$302, 6, FALSE))</f>
        <v/>
      </c>
      <c r="K245" s="19">
        <f>'6桁'!K245</f>
        <v>0</v>
      </c>
      <c r="L245" s="12">
        <f>IF(ISBLANK('6桁'!L245)=TRUE,"",VLOOKUP(パターン表!L245, 'パターン別掛け率（入力）'!$C$3:$I$302, 6, FALSE))</f>
        <v>100</v>
      </c>
      <c r="M245" s="19" t="str">
        <f>'6桁'!M245</f>
        <v>H</v>
      </c>
      <c r="N245" s="12">
        <f>IF(ISBLANK('6桁'!N245)=TRUE,"",VLOOKUP(パターン表!N245, 'パターン別掛け率（入力）'!$C$3:$I$302, 6, FALSE))</f>
        <v>100</v>
      </c>
      <c r="O245" s="19" t="str">
        <f>'6桁'!O245</f>
        <v>H</v>
      </c>
      <c r="P245" s="12" t="str">
        <f>IF(ISBLANK('6桁'!P245)=TRUE,"",VLOOKUP(パターン表!P245, 'パターン別掛け率（入力）'!$C$3:$I$302, 6, FALSE))</f>
        <v/>
      </c>
      <c r="Q245" s="20">
        <f>'6桁'!Q245</f>
        <v>0</v>
      </c>
      <c r="R245" s="12" t="str">
        <f>IF(ISBLANK('6桁'!R245)=TRUE,"",VLOOKUP(パターン表!R245, 'パターン別掛け率（入力）'!$C$3:$I$302, 6, FALSE))</f>
        <v/>
      </c>
      <c r="S245" s="19">
        <f>'6桁'!S245</f>
        <v>0</v>
      </c>
      <c r="T245" s="12" t="str">
        <f>IF(ISBLANK('6桁'!T245)=TRUE,"",VLOOKUP(パターン表!T245, 'パターン別掛け率（入力）'!$C$3:$I$302, 6, FALSE))</f>
        <v/>
      </c>
      <c r="U245" s="19">
        <f>'6桁'!U245</f>
        <v>0</v>
      </c>
      <c r="V245" s="12" t="str">
        <f>IF(ISBLANK('6桁'!V245)=TRUE,"",VLOOKUP(パターン表!V245, 'パターン別掛け率（入力）'!$C$3:$I$302, 6, FALSE))</f>
        <v/>
      </c>
      <c r="W245" s="20">
        <f>'6桁'!W245</f>
        <v>0</v>
      </c>
      <c r="X245" s="12" t="str">
        <f>IF(ISBLANK('6桁'!X245)=TRUE,"",VLOOKUP(パターン表!X245, 'パターン別掛け率（入力）'!$C$3:$I$302, 6, FALSE))</f>
        <v/>
      </c>
      <c r="Y245" s="20">
        <f>'6桁'!Y245</f>
        <v>0</v>
      </c>
      <c r="Z245" s="265"/>
    </row>
    <row r="246" spans="2:27" ht="30" customHeight="1">
      <c r="B246" s="503"/>
      <c r="C246" s="87" t="s">
        <v>208</v>
      </c>
      <c r="D246" s="254">
        <v>99</v>
      </c>
      <c r="E246" s="342">
        <v>103</v>
      </c>
      <c r="F246" s="12" t="str">
        <f>IF(ISBLANK('6桁'!F246)=TRUE,"",VLOOKUP(パターン表!F246, 'パターン別掛け率（入力）'!$C$3:$I$302, 6, FALSE))</f>
        <v/>
      </c>
      <c r="G246" s="19">
        <f>'6桁'!G246</f>
        <v>0</v>
      </c>
      <c r="H246" s="12">
        <f>IF(ISBLANK('6桁'!H246)=TRUE,"",VLOOKUP(パターン表!H246, 'パターン別掛け率（入力）'!$C$3:$I$302, 6, FALSE))</f>
        <v>100</v>
      </c>
      <c r="I246" s="101" t="str">
        <f>'6桁'!I246</f>
        <v>H</v>
      </c>
      <c r="J246" s="12" t="str">
        <f>IF(ISBLANK('6桁'!J246)=TRUE,"",VLOOKUP(パターン表!J246, 'パターン別掛け率（入力）'!$C$3:$I$302, 6, FALSE))</f>
        <v/>
      </c>
      <c r="K246" s="19">
        <f>'6桁'!K246</f>
        <v>0</v>
      </c>
      <c r="L246" s="12">
        <f>IF(ISBLANK('6桁'!L246)=TRUE,"",VLOOKUP(パターン表!L246, 'パターン別掛け率（入力）'!$C$3:$I$302, 6, FALSE))</f>
        <v>100</v>
      </c>
      <c r="M246" s="19" t="str">
        <f>'6桁'!M246</f>
        <v>H</v>
      </c>
      <c r="N246" s="12" t="str">
        <f>IF(ISBLANK('6桁'!N246)=TRUE,"",VLOOKUP(パターン表!N246, 'パターン別掛け率（入力）'!$C$3:$I$302, 6, FALSE))</f>
        <v/>
      </c>
      <c r="O246" s="19">
        <f>'6桁'!O246</f>
        <v>0</v>
      </c>
      <c r="P246" s="12" t="str">
        <f>IF(ISBLANK('6桁'!P246)=TRUE,"",VLOOKUP(パターン表!P246, 'パターン別掛け率（入力）'!$C$3:$I$302, 6, FALSE))</f>
        <v/>
      </c>
      <c r="Q246" s="20">
        <f>'6桁'!Q246</f>
        <v>0</v>
      </c>
      <c r="R246" s="12" t="str">
        <f>IF(ISBLANK('6桁'!R246)=TRUE,"",VLOOKUP(パターン表!R246, 'パターン別掛け率（入力）'!$C$3:$I$302, 6, FALSE))</f>
        <v/>
      </c>
      <c r="S246" s="19">
        <f>'6桁'!S246</f>
        <v>0</v>
      </c>
      <c r="T246" s="12" t="str">
        <f>IF(ISBLANK('6桁'!T246)=TRUE,"",VLOOKUP(パターン表!T246, 'パターン別掛け率（入力）'!$C$3:$I$302, 6, FALSE))</f>
        <v/>
      </c>
      <c r="U246" s="19">
        <f>'6桁'!U246</f>
        <v>0</v>
      </c>
      <c r="V246" s="12" t="str">
        <f>IF(ISBLANK('6桁'!V246)=TRUE,"",VLOOKUP(パターン表!V246, 'パターン別掛け率（入力）'!$C$3:$I$302, 6, FALSE))</f>
        <v/>
      </c>
      <c r="W246" s="20">
        <f>'6桁'!W246</f>
        <v>0</v>
      </c>
      <c r="X246" s="12" t="str">
        <f>IF(ISBLANK('6桁'!X246)=TRUE,"",VLOOKUP(パターン表!X246, 'パターン別掛け率（入力）'!$C$3:$I$302, 6, FALSE))</f>
        <v/>
      </c>
      <c r="Y246" s="20">
        <f>'6桁'!Y246</f>
        <v>0</v>
      </c>
      <c r="Z246" s="265"/>
    </row>
    <row r="247" spans="2:27" ht="30" customHeight="1">
      <c r="B247" s="503"/>
      <c r="C247" s="87" t="s">
        <v>340</v>
      </c>
      <c r="D247" s="254">
        <v>102</v>
      </c>
      <c r="E247" s="342">
        <v>106</v>
      </c>
      <c r="F247" s="12" t="str">
        <f>IF(ISBLANK('6桁'!F247)=TRUE,"",VLOOKUP(パターン表!F247, 'パターン別掛け率（入力）'!$C$3:$I$302, 6, FALSE))</f>
        <v/>
      </c>
      <c r="G247" s="19">
        <f>'6桁'!G247</f>
        <v>0</v>
      </c>
      <c r="H247" s="12">
        <f>IF(ISBLANK('6桁'!H247)=TRUE,"",VLOOKUP(パターン表!H247, 'パターン別掛け率（入力）'!$C$3:$I$302, 6, FALSE))</f>
        <v>100</v>
      </c>
      <c r="I247" s="101" t="str">
        <f>'6桁'!I247</f>
        <v>H</v>
      </c>
      <c r="J247" s="12" t="str">
        <f>IF(ISBLANK('6桁'!J247)=TRUE,"",VLOOKUP(パターン表!J247, 'パターン別掛け率（入力）'!$C$3:$I$302, 6, FALSE))</f>
        <v/>
      </c>
      <c r="K247" s="19">
        <f>'6桁'!K247</f>
        <v>0</v>
      </c>
      <c r="L247" s="12" t="str">
        <f>IF(ISBLANK('6桁'!L247)=TRUE,"",VLOOKUP(パターン表!L247, 'パターン別掛け率（入力）'!$C$3:$I$302, 6, FALSE))</f>
        <v/>
      </c>
      <c r="M247" s="19">
        <f>'6桁'!M247</f>
        <v>0</v>
      </c>
      <c r="N247" s="12" t="str">
        <f>IF(ISBLANK('6桁'!N247)=TRUE,"",VLOOKUP(パターン表!N247, 'パターン別掛け率（入力）'!$C$3:$I$302, 6, FALSE))</f>
        <v/>
      </c>
      <c r="O247" s="19">
        <f>'6桁'!O247</f>
        <v>0</v>
      </c>
      <c r="P247" s="12" t="str">
        <f>IF(ISBLANK('6桁'!P247)=TRUE,"",VLOOKUP(パターン表!P247, 'パターン別掛け率（入力）'!$C$3:$I$302, 6, FALSE))</f>
        <v/>
      </c>
      <c r="Q247" s="20">
        <f>'6桁'!Q247</f>
        <v>0</v>
      </c>
      <c r="R247" s="12" t="str">
        <f>IF(ISBLANK('6桁'!R247)=TRUE,"",VLOOKUP(パターン表!R247, 'パターン別掛け率（入力）'!$C$3:$I$302, 6, FALSE))</f>
        <v/>
      </c>
      <c r="S247" s="19">
        <f>'6桁'!S247</f>
        <v>0</v>
      </c>
      <c r="T247" s="12" t="str">
        <f>IF(ISBLANK('6桁'!T247)=TRUE,"",VLOOKUP(パターン表!T247, 'パターン別掛け率（入力）'!$C$3:$I$302, 6, FALSE))</f>
        <v/>
      </c>
      <c r="U247" s="19">
        <f>'6桁'!U247</f>
        <v>0</v>
      </c>
      <c r="V247" s="12" t="str">
        <f>IF(ISBLANK('6桁'!V247)=TRUE,"",VLOOKUP(パターン表!V247, 'パターン別掛け率（入力）'!$C$3:$I$302, 6, FALSE))</f>
        <v/>
      </c>
      <c r="W247" s="20">
        <f>'6桁'!W247</f>
        <v>0</v>
      </c>
      <c r="X247" s="12" t="str">
        <f>IF(ISBLANK('6桁'!X247)=TRUE,"",VLOOKUP(パターン表!X247, 'パターン別掛け率（入力）'!$C$3:$I$302, 6, FALSE))</f>
        <v/>
      </c>
      <c r="Y247" s="20">
        <f>'6桁'!Y247</f>
        <v>0</v>
      </c>
      <c r="Z247" s="265"/>
    </row>
    <row r="248" spans="2:27" ht="30" customHeight="1" thickBot="1">
      <c r="B248" s="544"/>
      <c r="C248" s="88" t="s">
        <v>317</v>
      </c>
      <c r="D248" s="256"/>
      <c r="E248" s="344">
        <v>108</v>
      </c>
      <c r="F248" s="15">
        <f>IF(ISBLANK('6桁'!F248)=TRUE,"",VLOOKUP(パターン表!F248, 'パターン別掛け率（入力）'!$C$3:$I$302, 6, FALSE))</f>
        <v>100</v>
      </c>
      <c r="G248" s="31" t="str">
        <f>'6桁'!G248</f>
        <v>W★</v>
      </c>
      <c r="H248" s="15" t="str">
        <f>IF(ISBLANK('6桁'!H248)=TRUE,"",VLOOKUP(パターン表!H248, 'パターン別掛け率（入力）'!$C$3:$I$302, 6, FALSE))</f>
        <v/>
      </c>
      <c r="I248" s="102">
        <f>'6桁'!I248</f>
        <v>0</v>
      </c>
      <c r="J248" s="15" t="str">
        <f>IF(ISBLANK('6桁'!J248)=TRUE,"",VLOOKUP(パターン表!J248, 'パターン別掛け率（入力）'!$C$3:$I$302, 6, FALSE))</f>
        <v/>
      </c>
      <c r="K248" s="31">
        <f>'6桁'!K248</f>
        <v>0</v>
      </c>
      <c r="L248" s="15" t="str">
        <f>IF(ISBLANK('6桁'!L248)=TRUE,"",VLOOKUP(パターン表!L248, 'パターン別掛け率（入力）'!$C$3:$I$302, 6, FALSE))</f>
        <v/>
      </c>
      <c r="M248" s="31">
        <f>'6桁'!M248</f>
        <v>0</v>
      </c>
      <c r="N248" s="15" t="str">
        <f>IF(ISBLANK('6桁'!N248)=TRUE,"",VLOOKUP(パターン表!N248, 'パターン別掛け率（入力）'!$C$3:$I$302, 6, FALSE))</f>
        <v/>
      </c>
      <c r="O248" s="31">
        <f>'6桁'!O248</f>
        <v>0</v>
      </c>
      <c r="P248" s="15" t="str">
        <f>IF(ISBLANK('6桁'!P248)=TRUE,"",VLOOKUP(パターン表!P248, 'パターン別掛け率（入力）'!$C$3:$I$302, 6, FALSE))</f>
        <v/>
      </c>
      <c r="Q248" s="21">
        <f>'6桁'!Q248</f>
        <v>0</v>
      </c>
      <c r="R248" s="15" t="str">
        <f>IF(ISBLANK('6桁'!R248)=TRUE,"",VLOOKUP(パターン表!R248, 'パターン別掛け率（入力）'!$C$3:$I$302, 6, FALSE))</f>
        <v/>
      </c>
      <c r="S248" s="31">
        <f>'6桁'!S248</f>
        <v>0</v>
      </c>
      <c r="T248" s="15" t="str">
        <f>IF(ISBLANK('6桁'!T248)=TRUE,"",VLOOKUP(パターン表!T248, 'パターン別掛け率（入力）'!$C$3:$I$302, 6, FALSE))</f>
        <v/>
      </c>
      <c r="U248" s="31">
        <f>'6桁'!U248</f>
        <v>0</v>
      </c>
      <c r="V248" s="15" t="str">
        <f>IF(ISBLANK('6桁'!V248)=TRUE,"",VLOOKUP(パターン表!V248, 'パターン別掛け率（入力）'!$C$3:$I$302, 6, FALSE))</f>
        <v/>
      </c>
      <c r="W248" s="21">
        <f>'6桁'!W248</f>
        <v>0</v>
      </c>
      <c r="X248" s="15" t="str">
        <f>IF(ISBLANK('6桁'!X248)=TRUE,"",VLOOKUP(パターン表!X248, 'パターン別掛け率（入力）'!$C$3:$I$302, 6, FALSE))</f>
        <v/>
      </c>
      <c r="Y248" s="21">
        <f>'6桁'!Y248</f>
        <v>0</v>
      </c>
    </row>
    <row r="249" spans="2:27" ht="30.75" customHeight="1">
      <c r="B249" s="545" t="s">
        <v>1983</v>
      </c>
      <c r="C249" s="545"/>
      <c r="D249" s="545"/>
      <c r="E249" s="545"/>
      <c r="F249" s="545"/>
      <c r="G249" s="545"/>
      <c r="H249" s="545"/>
      <c r="I249" s="545"/>
      <c r="J249" s="545"/>
      <c r="K249" s="545"/>
      <c r="L249" s="545"/>
      <c r="M249" s="545"/>
      <c r="N249" s="545"/>
      <c r="O249" s="545"/>
      <c r="P249" s="545"/>
      <c r="Q249" s="545"/>
      <c r="R249" s="545"/>
      <c r="S249" s="545"/>
      <c r="T249" s="545"/>
      <c r="U249" s="545"/>
      <c r="V249" s="545"/>
      <c r="W249" s="545"/>
      <c r="X249" s="546"/>
      <c r="Y249" s="546"/>
    </row>
    <row r="250" spans="2:27" ht="13.5" customHeight="1">
      <c r="C250" s="327"/>
      <c r="D250" s="327"/>
      <c r="E250" s="327"/>
      <c r="F250" s="10"/>
      <c r="G250" s="17"/>
      <c r="H250" s="10"/>
      <c r="I250" s="17"/>
      <c r="J250" s="10"/>
      <c r="K250" s="17"/>
      <c r="L250" s="10"/>
      <c r="M250" s="17"/>
      <c r="N250" s="10"/>
      <c r="O250" s="17"/>
      <c r="P250" s="10"/>
      <c r="Q250" s="17"/>
      <c r="R250" s="10"/>
      <c r="S250" s="17"/>
      <c r="T250" s="10"/>
      <c r="U250" s="17"/>
      <c r="V250" s="10"/>
      <c r="W250" s="17"/>
    </row>
    <row r="251" spans="2:27" ht="13.5" customHeight="1" thickBot="1">
      <c r="C251" s="327"/>
      <c r="D251" s="327"/>
      <c r="E251" s="327"/>
      <c r="F251" s="10"/>
      <c r="G251" s="17"/>
      <c r="H251" s="10"/>
      <c r="I251" s="17"/>
      <c r="J251" s="10"/>
      <c r="K251" s="17"/>
      <c r="L251" s="10"/>
      <c r="M251" s="17"/>
      <c r="N251" s="10"/>
      <c r="O251" s="17"/>
      <c r="P251" s="10"/>
      <c r="Q251" s="17"/>
      <c r="R251" s="10"/>
      <c r="S251" s="17"/>
      <c r="T251" s="10"/>
      <c r="U251" s="17"/>
      <c r="V251" s="10"/>
      <c r="W251" s="17"/>
    </row>
    <row r="252" spans="2:27" ht="19.5" customHeight="1" thickBot="1">
      <c r="B252" s="521" t="s">
        <v>452</v>
      </c>
      <c r="C252" s="524" t="s">
        <v>524</v>
      </c>
      <c r="D252" s="527" t="s">
        <v>1113</v>
      </c>
      <c r="E252" s="540"/>
      <c r="F252" s="531" t="s">
        <v>455</v>
      </c>
      <c r="G252" s="532"/>
      <c r="H252" s="532"/>
      <c r="I252" s="532"/>
      <c r="J252" s="532"/>
      <c r="K252" s="533"/>
      <c r="L252" s="11"/>
      <c r="M252" s="11"/>
      <c r="N252" s="371"/>
      <c r="O252" s="521" t="s">
        <v>452</v>
      </c>
      <c r="P252" s="534" t="s">
        <v>904</v>
      </c>
      <c r="Q252" s="535"/>
      <c r="R252" s="527" t="s">
        <v>1113</v>
      </c>
      <c r="S252" s="540"/>
      <c r="T252" s="531" t="s">
        <v>455</v>
      </c>
      <c r="U252" s="533"/>
      <c r="X252" s="10"/>
      <c r="Y252" s="11"/>
      <c r="Z252" s="10"/>
      <c r="AA252" s="11"/>
    </row>
    <row r="253" spans="2:27" ht="19.5" customHeight="1">
      <c r="B253" s="522"/>
      <c r="C253" s="525"/>
      <c r="D253" s="541"/>
      <c r="E253" s="542"/>
      <c r="F253" s="516" t="s">
        <v>973</v>
      </c>
      <c r="G253" s="507"/>
      <c r="H253" s="506" t="s">
        <v>670</v>
      </c>
      <c r="I253" s="507"/>
      <c r="J253" s="506" t="s">
        <v>771</v>
      </c>
      <c r="K253" s="507"/>
      <c r="L253" s="11"/>
      <c r="M253" s="11"/>
      <c r="N253" s="371"/>
      <c r="O253" s="522"/>
      <c r="P253" s="536"/>
      <c r="Q253" s="537"/>
      <c r="R253" s="541"/>
      <c r="S253" s="542"/>
      <c r="T253" s="516" t="s">
        <v>765</v>
      </c>
      <c r="U253" s="507"/>
      <c r="X253" s="10"/>
      <c r="Y253" s="11"/>
      <c r="Z253" s="10"/>
      <c r="AA253" s="11"/>
    </row>
    <row r="254" spans="2:27" ht="19.5" customHeight="1">
      <c r="B254" s="522"/>
      <c r="C254" s="525"/>
      <c r="D254" s="510" t="s">
        <v>1115</v>
      </c>
      <c r="E254" s="550" t="s">
        <v>1114</v>
      </c>
      <c r="F254" s="517"/>
      <c r="G254" s="509"/>
      <c r="H254" s="508"/>
      <c r="I254" s="509"/>
      <c r="J254" s="508"/>
      <c r="K254" s="509"/>
      <c r="L254" s="548"/>
      <c r="M254" s="548"/>
      <c r="N254" s="407"/>
      <c r="O254" s="522"/>
      <c r="P254" s="536"/>
      <c r="Q254" s="537"/>
      <c r="R254" s="510" t="s">
        <v>1115</v>
      </c>
      <c r="S254" s="565" t="s">
        <v>1114</v>
      </c>
      <c r="T254" s="517"/>
      <c r="U254" s="509"/>
      <c r="V254" s="4"/>
      <c r="X254" s="4"/>
    </row>
    <row r="255" spans="2:27" ht="19.5" customHeight="1" thickBot="1">
      <c r="B255" s="523"/>
      <c r="C255" s="526"/>
      <c r="D255" s="549"/>
      <c r="E255" s="551"/>
      <c r="F255" s="553" t="s">
        <v>764</v>
      </c>
      <c r="G255" s="554"/>
      <c r="H255" s="553" t="s">
        <v>766</v>
      </c>
      <c r="I255" s="554"/>
      <c r="J255" s="514" t="s">
        <v>767</v>
      </c>
      <c r="K255" s="515"/>
      <c r="L255" s="547"/>
      <c r="M255" s="547"/>
      <c r="N255" s="327"/>
      <c r="O255" s="523"/>
      <c r="P255" s="538"/>
      <c r="Q255" s="539"/>
      <c r="R255" s="564"/>
      <c r="S255" s="566"/>
      <c r="T255" s="514" t="s">
        <v>767</v>
      </c>
      <c r="U255" s="515"/>
      <c r="V255" s="4"/>
      <c r="X255" s="4"/>
    </row>
    <row r="256" spans="2:27" ht="30" customHeight="1">
      <c r="B256" s="502">
        <v>17</v>
      </c>
      <c r="C256" s="357" t="s">
        <v>497</v>
      </c>
      <c r="D256" s="258"/>
      <c r="E256" s="385">
        <v>86</v>
      </c>
      <c r="F256" s="427" t="str">
        <f>IF(ISBLANK('6桁'!F256)=TRUE,"",VLOOKUP(パターン表!F256, 'パターン別掛け率（入力）'!$C$3:$I$302, 6, FALSE))</f>
        <v/>
      </c>
      <c r="G256" s="129">
        <f>'6桁'!G256</f>
        <v>0</v>
      </c>
      <c r="H256" s="427">
        <f>IF(ISBLANK('6桁'!H256)=TRUE,"",VLOOKUP(パターン表!H256, 'パターン別掛け率（入力）'!$C$3:$I$302, 6, FALSE))</f>
        <v>100</v>
      </c>
      <c r="I256" s="129" t="str">
        <f>'6桁'!I256</f>
        <v>Y★</v>
      </c>
      <c r="J256" s="427" t="str">
        <f>IF(ISBLANK('6桁'!J256)=TRUE,"",VLOOKUP(パターン表!J256, 'パターン別掛け率（入力）'!$C$3:$I$302, 6, FALSE))</f>
        <v/>
      </c>
      <c r="K256" s="131">
        <f>'6桁'!K256</f>
        <v>0</v>
      </c>
      <c r="L256" s="10"/>
      <c r="M256" s="22"/>
      <c r="N256" s="10"/>
      <c r="O256" s="502">
        <v>17</v>
      </c>
      <c r="P256" s="498" t="s">
        <v>1059</v>
      </c>
      <c r="Q256" s="499"/>
      <c r="R256" s="318">
        <v>99</v>
      </c>
      <c r="S256" s="361">
        <v>103</v>
      </c>
      <c r="T256" s="427">
        <f>IF(ISBLANK('6桁'!T256)=TRUE,"",VLOOKUP(パターン表!T256, 'パターン別掛け率（入力）'!$C$3:$I$302, 6, FALSE))</f>
        <v>100</v>
      </c>
      <c r="U256" s="129" t="str">
        <f>'6桁'!U256</f>
        <v>W★</v>
      </c>
      <c r="V256" s="4"/>
      <c r="X256" s="4"/>
    </row>
    <row r="257" spans="2:27" ht="30" customHeight="1" thickBot="1">
      <c r="B257" s="503"/>
      <c r="C257" s="341" t="s">
        <v>313</v>
      </c>
      <c r="D257" s="254">
        <v>83</v>
      </c>
      <c r="E257" s="342">
        <v>87</v>
      </c>
      <c r="F257" s="420" t="str">
        <f>IF(ISBLANK('6桁'!F257)=TRUE,"",VLOOKUP(パターン表!F257, 'パターン別掛け率（入力）'!$C$3:$I$302, 6, FALSE))</f>
        <v/>
      </c>
      <c r="G257" s="96">
        <f>'6桁'!G257</f>
        <v>0</v>
      </c>
      <c r="H257" s="420" t="str">
        <f>IF(ISBLANK('6桁'!H257)=TRUE,"",VLOOKUP(パターン表!H257, 'パターン別掛け率（入力）'!$C$3:$I$302, 6, FALSE))</f>
        <v/>
      </c>
      <c r="I257" s="96">
        <f>'6桁'!I257</f>
        <v>0</v>
      </c>
      <c r="J257" s="420">
        <f>IF(ISBLANK('6桁'!J257)=TRUE,"",VLOOKUP(パターン表!J257, 'パターン別掛け率（入力）'!$C$3:$I$302, 6, FALSE))</f>
        <v>100</v>
      </c>
      <c r="K257" s="20" t="str">
        <f>'6桁'!K257</f>
        <v>W★</v>
      </c>
      <c r="L257" s="10"/>
      <c r="M257" s="22"/>
      <c r="N257" s="10"/>
      <c r="O257" s="544"/>
      <c r="P257" s="567" t="s">
        <v>1013</v>
      </c>
      <c r="Q257" s="568"/>
      <c r="R257" s="317">
        <v>102</v>
      </c>
      <c r="S257" s="249"/>
      <c r="T257" s="425">
        <f>IF(ISBLANK('6桁'!T257)=TRUE,"",VLOOKUP(パターン表!T257, 'パターン別掛け率（入力）'!$C$3:$I$302, 6, FALSE))</f>
        <v>100</v>
      </c>
      <c r="U257" s="359" t="str">
        <f>'6桁'!U257</f>
        <v>W</v>
      </c>
      <c r="V257" s="4"/>
      <c r="X257" s="4"/>
    </row>
    <row r="258" spans="2:27" ht="30" customHeight="1">
      <c r="B258" s="503"/>
      <c r="C258" s="345" t="s">
        <v>314</v>
      </c>
      <c r="D258" s="318">
        <v>90</v>
      </c>
      <c r="E258" s="361">
        <v>94</v>
      </c>
      <c r="F258" s="428" t="str">
        <f>IF(ISBLANK('6桁'!F258)=TRUE,"",VLOOKUP(パターン表!F258, 'パターン別掛け率（入力）'!$C$3:$I$302, 6, FALSE))</f>
        <v/>
      </c>
      <c r="G258" s="101">
        <f>'6桁'!G258</f>
        <v>0</v>
      </c>
      <c r="H258" s="428" t="str">
        <f>IF(ISBLANK('6桁'!H258)=TRUE,"",VLOOKUP(パターン表!H258, 'パターン別掛け率（入力）'!$C$3:$I$302, 6, FALSE))</f>
        <v/>
      </c>
      <c r="I258" s="101">
        <f>'6桁'!I258</f>
        <v>0</v>
      </c>
      <c r="J258" s="428">
        <f>IF(ISBLANK('6桁'!J258)=TRUE,"",VLOOKUP(パターン表!J258, 'パターン別掛け率（入力）'!$C$3:$I$302, 6, FALSE))</f>
        <v>100</v>
      </c>
      <c r="K258" s="20" t="str">
        <f>'6桁'!K258</f>
        <v>W</v>
      </c>
      <c r="L258" s="10"/>
      <c r="M258" s="22"/>
      <c r="N258" s="10"/>
      <c r="O258" s="569" t="s">
        <v>1116</v>
      </c>
      <c r="P258" s="569"/>
      <c r="Q258" s="569"/>
      <c r="R258" s="569"/>
      <c r="S258" s="569"/>
      <c r="T258" s="569"/>
      <c r="U258" s="569"/>
      <c r="V258" s="4"/>
      <c r="X258" s="4"/>
    </row>
    <row r="259" spans="2:27" ht="30" customHeight="1">
      <c r="B259" s="503"/>
      <c r="C259" s="341" t="s">
        <v>177</v>
      </c>
      <c r="D259" s="254">
        <v>91</v>
      </c>
      <c r="E259" s="342">
        <v>95</v>
      </c>
      <c r="F259" s="419" t="str">
        <f>IF(ISBLANK('6桁'!F259)=TRUE,"",VLOOKUP(パターン表!F259, 'パターン別掛け率（入力）'!$C$3:$I$302, 6, FALSE))</f>
        <v/>
      </c>
      <c r="G259" s="19">
        <f>'6桁'!G259</f>
        <v>0</v>
      </c>
      <c r="H259" s="419">
        <f>IF(ISBLANK('6桁'!H259)=TRUE,"",VLOOKUP(パターン表!H259, 'パターン別掛け率（入力）'!$C$3:$I$302, 6, FALSE))</f>
        <v>100</v>
      </c>
      <c r="I259" s="19" t="str">
        <f>'6桁'!I259</f>
        <v>Y★</v>
      </c>
      <c r="J259" s="419" t="str">
        <f>IF(ISBLANK('6桁'!J259)=TRUE,"",VLOOKUP(パターン表!J259, 'パターン別掛け率（入力）'!$C$3:$I$302, 6, FALSE))</f>
        <v/>
      </c>
      <c r="K259" s="20">
        <f>'6桁'!K259</f>
        <v>0</v>
      </c>
      <c r="L259" s="10"/>
      <c r="M259" s="22"/>
      <c r="N259" s="10"/>
      <c r="O259" s="546"/>
      <c r="P259" s="546"/>
      <c r="Q259" s="546"/>
      <c r="R259" s="546"/>
      <c r="S259" s="546"/>
      <c r="T259" s="546"/>
      <c r="U259" s="546"/>
      <c r="V259" s="546"/>
      <c r="X259" s="4"/>
    </row>
    <row r="260" spans="2:27" ht="30" customHeight="1">
      <c r="B260" s="503"/>
      <c r="C260" s="341" t="s">
        <v>178</v>
      </c>
      <c r="D260" s="254">
        <v>94</v>
      </c>
      <c r="E260" s="342">
        <v>98</v>
      </c>
      <c r="F260" s="419" t="str">
        <f>IF(ISBLANK('6桁'!F260)=TRUE,"",VLOOKUP(パターン表!F260, 'パターン別掛け率（入力）'!$C$3:$I$302, 6, FALSE))</f>
        <v/>
      </c>
      <c r="G260" s="19">
        <f>'6桁'!G260</f>
        <v>0</v>
      </c>
      <c r="H260" s="419">
        <f>IF(ISBLANK('6桁'!H260)=TRUE,"",VLOOKUP(パターン表!H260, 'パターン別掛け率（入力）'!$C$3:$I$302, 6, FALSE))</f>
        <v>100</v>
      </c>
      <c r="I260" s="19" t="str">
        <f>'6桁'!I260</f>
        <v>W</v>
      </c>
      <c r="J260" s="419">
        <f>IF(ISBLANK('6桁'!J260)=TRUE,"",VLOOKUP(パターン表!J260, 'パターン別掛け率（入力）'!$C$3:$I$302, 6, FALSE))</f>
        <v>100</v>
      </c>
      <c r="K260" s="20" t="str">
        <f>'6桁'!K260</f>
        <v>W</v>
      </c>
      <c r="L260" s="10"/>
      <c r="M260" s="22"/>
      <c r="N260" s="10"/>
      <c r="O260" s="546"/>
      <c r="P260" s="546"/>
      <c r="Q260" s="546"/>
      <c r="R260" s="546"/>
      <c r="S260" s="546"/>
      <c r="T260" s="546"/>
      <c r="U260" s="546"/>
      <c r="V260" s="546"/>
      <c r="X260" s="4"/>
    </row>
    <row r="261" spans="2:27" ht="30" customHeight="1">
      <c r="B261" s="503"/>
      <c r="C261" s="341" t="s">
        <v>498</v>
      </c>
      <c r="D261" s="254">
        <v>98</v>
      </c>
      <c r="E261" s="342"/>
      <c r="F261" s="419" t="str">
        <f>IF(ISBLANK('6桁'!F261)=TRUE,"",VLOOKUP(パターン表!F261, 'パターン別掛け率（入力）'!$C$3:$I$302, 6, FALSE))</f>
        <v/>
      </c>
      <c r="G261" s="19">
        <f>'6桁'!G261</f>
        <v>0</v>
      </c>
      <c r="H261" s="419">
        <f>IF(ISBLANK('6桁'!H261)=TRUE,"",VLOOKUP(パターン表!H261, 'パターン別掛け率（入力）'!$C$3:$I$302, 6, FALSE))</f>
        <v>100</v>
      </c>
      <c r="I261" s="19" t="str">
        <f>'6桁'!I261</f>
        <v>W</v>
      </c>
      <c r="J261" s="419" t="str">
        <f>IF(ISBLANK('6桁'!J261)=TRUE,"",VLOOKUP(パターン表!J261, 'パターン別掛け率（入力）'!$C$3:$I$302, 6, FALSE))</f>
        <v/>
      </c>
      <c r="K261" s="20">
        <f>'6桁'!K261</f>
        <v>0</v>
      </c>
      <c r="L261" s="10"/>
      <c r="M261" s="22"/>
      <c r="N261" s="10"/>
      <c r="O261" s="546"/>
      <c r="P261" s="546"/>
      <c r="Q261" s="546"/>
      <c r="R261" s="546"/>
      <c r="S261" s="546"/>
      <c r="T261" s="546"/>
      <c r="U261" s="546"/>
      <c r="V261" s="546"/>
      <c r="W261" s="221"/>
      <c r="X261" s="4"/>
    </row>
    <row r="262" spans="2:27" ht="30" customHeight="1">
      <c r="B262" s="503"/>
      <c r="C262" s="341" t="s">
        <v>110</v>
      </c>
      <c r="D262" s="254">
        <v>87</v>
      </c>
      <c r="E262" s="342">
        <v>91</v>
      </c>
      <c r="F262" s="419">
        <f>IF(ISBLANK('6桁'!F262)=TRUE,"",VLOOKUP(パターン表!F262, 'パターン別掛け率（入力）'!$C$3:$I$302, 6, FALSE))</f>
        <v>100</v>
      </c>
      <c r="G262" s="19" t="str">
        <f>'6桁'!G262</f>
        <v>Y★</v>
      </c>
      <c r="H262" s="419" t="str">
        <f>IF(ISBLANK('6桁'!H262)=TRUE,"",VLOOKUP(パターン表!H262, 'パターン別掛け率（入力）'!$C$3:$I$302, 6, FALSE))</f>
        <v/>
      </c>
      <c r="I262" s="19">
        <f>'6桁'!I262</f>
        <v>0</v>
      </c>
      <c r="J262" s="419">
        <f>IF(ISBLANK('6桁'!J262)=TRUE,"",VLOOKUP(パターン表!J262, 'パターン別掛け率（入力）'!$C$3:$I$302, 6, FALSE))</f>
        <v>100</v>
      </c>
      <c r="K262" s="20" t="str">
        <f>'6桁'!K262</f>
        <v>W</v>
      </c>
      <c r="L262" s="10"/>
      <c r="M262" s="22"/>
      <c r="N262" s="10"/>
      <c r="O262" s="546"/>
      <c r="P262" s="546"/>
      <c r="Q262" s="546"/>
      <c r="R262" s="546"/>
      <c r="S262" s="546"/>
      <c r="T262" s="546"/>
      <c r="U262" s="546"/>
      <c r="V262" s="546"/>
      <c r="X262" s="4"/>
    </row>
    <row r="263" spans="2:27" ht="30" customHeight="1">
      <c r="B263" s="503"/>
      <c r="C263" s="341" t="s">
        <v>113</v>
      </c>
      <c r="D263" s="254">
        <v>91</v>
      </c>
      <c r="E263" s="342">
        <v>94</v>
      </c>
      <c r="F263" s="419">
        <f>IF(ISBLANK('6桁'!F263)=TRUE,"",VLOOKUP(パターン表!F263, 'パターン別掛け率（入力）'!$C$3:$I$302, 6, FALSE))</f>
        <v>100</v>
      </c>
      <c r="G263" s="19" t="str">
        <f>'6桁'!G263</f>
        <v>Y★</v>
      </c>
      <c r="H263" s="419" t="str">
        <f>IF(ISBLANK('6桁'!H263)=TRUE,"",VLOOKUP(パターン表!H263, 'パターン別掛け率（入力）'!$C$3:$I$302, 6, FALSE))</f>
        <v/>
      </c>
      <c r="I263" s="19">
        <f>'6桁'!I263</f>
        <v>0</v>
      </c>
      <c r="J263" s="419">
        <f>IF(ISBLANK('6桁'!J263)=TRUE,"",VLOOKUP(パターン表!J263, 'パターン別掛け率（入力）'!$C$3:$I$302, 6, FALSE))</f>
        <v>100</v>
      </c>
      <c r="K263" s="20" t="str">
        <f>'6桁'!K263</f>
        <v>W★</v>
      </c>
      <c r="L263" s="10"/>
      <c r="M263" s="22"/>
      <c r="N263" s="10"/>
      <c r="O263" s="219"/>
      <c r="P263" s="547"/>
      <c r="Q263" s="547"/>
      <c r="R263" s="74"/>
      <c r="S263" s="251"/>
      <c r="T263" s="10"/>
      <c r="U263" s="22"/>
      <c r="V263" s="4"/>
      <c r="X263" s="4"/>
    </row>
    <row r="264" spans="2:27" ht="30" customHeight="1">
      <c r="B264" s="503"/>
      <c r="C264" s="341" t="s">
        <v>116</v>
      </c>
      <c r="D264" s="254">
        <v>94</v>
      </c>
      <c r="E264" s="342">
        <v>97</v>
      </c>
      <c r="F264" s="419" t="str">
        <f>IF(ISBLANK('6桁'!F264)=TRUE,"",VLOOKUP(パターン表!F264, 'パターン別掛け率（入力）'!$C$3:$I$302, 6, FALSE))</f>
        <v/>
      </c>
      <c r="G264" s="96">
        <f>'6桁'!G264</f>
        <v>0</v>
      </c>
      <c r="H264" s="419">
        <f>IF(ISBLANK('6桁'!H264)=TRUE,"",VLOOKUP(パターン表!H264, 'パターン別掛け率（入力）'!$C$3:$I$302, 6, FALSE))</f>
        <v>100</v>
      </c>
      <c r="I264" s="96" t="str">
        <f>'6桁'!I264</f>
        <v>Y★</v>
      </c>
      <c r="J264" s="419" t="str">
        <f>IF(ISBLANK('6桁'!J264)=TRUE,"",VLOOKUP(パターン表!J264, 'パターン別掛け率（入力）'!$C$3:$I$302, 6, FALSE))</f>
        <v/>
      </c>
      <c r="K264" s="20">
        <f>'6桁'!K264</f>
        <v>0</v>
      </c>
      <c r="L264" s="10"/>
      <c r="M264" s="22"/>
      <c r="N264" s="10"/>
      <c r="O264" s="546"/>
      <c r="P264" s="546"/>
      <c r="Q264" s="546"/>
      <c r="R264" s="546"/>
      <c r="S264" s="546"/>
      <c r="T264" s="546"/>
      <c r="U264" s="546"/>
      <c r="V264" s="546"/>
      <c r="W264" s="546"/>
      <c r="X264" s="4"/>
    </row>
    <row r="265" spans="2:27" ht="30" customHeight="1">
      <c r="B265" s="503"/>
      <c r="C265" s="341" t="s">
        <v>119</v>
      </c>
      <c r="D265" s="254">
        <v>95</v>
      </c>
      <c r="E265" s="342">
        <v>99</v>
      </c>
      <c r="F265" s="419" t="str">
        <f>IF(ISBLANK('6桁'!F265)=TRUE,"",VLOOKUP(パターン表!F265, 'パターン別掛け率（入力）'!$C$3:$I$302, 6, FALSE))</f>
        <v/>
      </c>
      <c r="G265" s="96">
        <f>'6桁'!G265</f>
        <v>0</v>
      </c>
      <c r="H265" s="419">
        <f>IF(ISBLANK('6桁'!H265)=TRUE,"",VLOOKUP(パターン表!H265, 'パターン別掛け率（入力）'!$C$3:$I$302, 6, FALSE))</f>
        <v>100</v>
      </c>
      <c r="I265" s="96" t="str">
        <f>'6桁'!I265</f>
        <v>Y★</v>
      </c>
      <c r="J265" s="419" t="str">
        <f>IF(ISBLANK('6桁'!J265)=TRUE,"",VLOOKUP(パターン表!J265, 'パターン別掛け率（入力）'!$C$3:$I$302, 6, FALSE))</f>
        <v/>
      </c>
      <c r="K265" s="237">
        <f>'6桁'!K265</f>
        <v>0</v>
      </c>
      <c r="L265" s="10"/>
      <c r="M265" s="22"/>
      <c r="N265" s="10"/>
      <c r="O265" s="22"/>
      <c r="P265" s="10"/>
      <c r="Q265" s="22"/>
      <c r="R265" s="10"/>
      <c r="S265" s="22"/>
      <c r="T265" s="10"/>
      <c r="U265" s="22"/>
      <c r="V265" s="4"/>
      <c r="X265" s="4"/>
    </row>
    <row r="266" spans="2:27" ht="30" customHeight="1">
      <c r="B266" s="503"/>
      <c r="C266" s="345" t="s">
        <v>9</v>
      </c>
      <c r="D266" s="318">
        <v>89</v>
      </c>
      <c r="E266" s="361">
        <v>93</v>
      </c>
      <c r="F266" s="428">
        <f>IF(ISBLANK('6桁'!F266)=TRUE,"",VLOOKUP(パターン表!F266, 'パターン別掛け率（入力）'!$C$3:$I$302, 6, FALSE))</f>
        <v>100</v>
      </c>
      <c r="G266" s="19" t="str">
        <f>'6桁'!G266</f>
        <v>Y★</v>
      </c>
      <c r="H266" s="428">
        <f>IF(ISBLANK('6桁'!H266)=TRUE,"",VLOOKUP(パターン表!H266, 'パターン別掛け率（入力）'!$C$3:$I$302, 6, FALSE))</f>
        <v>100</v>
      </c>
      <c r="I266" s="19" t="str">
        <f>'6桁'!I266</f>
        <v>Y★</v>
      </c>
      <c r="J266" s="428" t="str">
        <f>IF(ISBLANK('6桁'!J266)=TRUE,"",VLOOKUP(パターン表!J266, 'パターン別掛け率（入力）'!$C$3:$I$302, 6, FALSE))</f>
        <v/>
      </c>
      <c r="K266" s="237">
        <f>'6桁'!K266</f>
        <v>0</v>
      </c>
      <c r="L266" s="10"/>
      <c r="M266" s="22"/>
      <c r="N266" s="10"/>
      <c r="O266" s="22"/>
      <c r="P266" s="10"/>
      <c r="Q266" s="22"/>
      <c r="R266" s="10"/>
      <c r="S266" s="22"/>
      <c r="T266" s="10"/>
      <c r="U266" s="22"/>
      <c r="V266" s="4"/>
      <c r="X266" s="4"/>
    </row>
    <row r="267" spans="2:27" ht="30" customHeight="1">
      <c r="B267" s="503"/>
      <c r="C267" s="341" t="s">
        <v>130</v>
      </c>
      <c r="D267" s="254">
        <v>91</v>
      </c>
      <c r="E267" s="342">
        <v>95</v>
      </c>
      <c r="F267" s="419" t="str">
        <f>IF(ISBLANK('6桁'!F267)=TRUE,"",VLOOKUP(パターン表!F267, 'パターン別掛け率（入力）'!$C$3:$I$302, 6, FALSE))</f>
        <v/>
      </c>
      <c r="G267" s="19">
        <f>'6桁'!G267</f>
        <v>0</v>
      </c>
      <c r="H267" s="419">
        <f>IF(ISBLANK('6桁'!H267)=TRUE,"",VLOOKUP(パターン表!H267, 'パターン別掛け率（入力）'!$C$3:$I$302, 6, FALSE))</f>
        <v>100</v>
      </c>
      <c r="I267" s="19" t="str">
        <f>'6桁'!I267</f>
        <v>W★</v>
      </c>
      <c r="J267" s="419" t="str">
        <f>IF(ISBLANK('6桁'!J267)=TRUE,"",VLOOKUP(パターン表!J267, 'パターン別掛け率（入力）'!$C$3:$I$302, 6, FALSE))</f>
        <v/>
      </c>
      <c r="K267" s="20">
        <f>'6桁'!K267</f>
        <v>0</v>
      </c>
      <c r="L267" s="10"/>
      <c r="M267" s="22"/>
      <c r="N267" s="10"/>
      <c r="O267" s="22"/>
      <c r="P267" s="10"/>
      <c r="Q267" s="22"/>
      <c r="R267" s="10"/>
      <c r="S267" s="22"/>
      <c r="T267" s="10"/>
      <c r="U267" s="22"/>
      <c r="V267" s="10"/>
      <c r="W267" s="22"/>
      <c r="X267" s="10"/>
      <c r="Y267" s="22"/>
      <c r="Z267" s="10"/>
      <c r="AA267" s="22"/>
    </row>
    <row r="268" spans="2:27" ht="30" customHeight="1" thickBot="1">
      <c r="B268" s="544"/>
      <c r="C268" s="343" t="s">
        <v>10</v>
      </c>
      <c r="D268" s="256">
        <v>94</v>
      </c>
      <c r="E268" s="344">
        <v>98</v>
      </c>
      <c r="F268" s="429">
        <f>IF(ISBLANK('6桁'!F268)=TRUE,"",VLOOKUP(パターン表!F268, 'パターン別掛け率（入力）'!$C$3:$I$302, 6, FALSE))</f>
        <v>100</v>
      </c>
      <c r="G268" s="31" t="str">
        <f>'6桁'!G268</f>
        <v>Y★</v>
      </c>
      <c r="H268" s="429" t="str">
        <f>IF(ISBLANK('6桁'!H268)=TRUE,"",VLOOKUP(パターン表!H268, 'パターン別掛け率（入力）'!$C$3:$I$302, 6, FALSE))</f>
        <v/>
      </c>
      <c r="I268" s="31">
        <f>'6桁'!I268</f>
        <v>0</v>
      </c>
      <c r="J268" s="429" t="str">
        <f>IF(ISBLANK('6桁'!J268)=TRUE,"",VLOOKUP(パターン表!J268, 'パターン別掛け率（入力）'!$C$3:$I$302, 6, FALSE))</f>
        <v/>
      </c>
      <c r="K268" s="21">
        <f>'6桁'!K268</f>
        <v>0</v>
      </c>
      <c r="L268" s="10"/>
      <c r="M268" s="22"/>
      <c r="N268" s="10"/>
      <c r="O268" s="22"/>
      <c r="P268" s="10"/>
      <c r="Q268" s="22"/>
      <c r="R268" s="10"/>
      <c r="S268" s="22"/>
      <c r="T268" s="10"/>
      <c r="U268" s="22"/>
      <c r="V268" s="10"/>
      <c r="W268" s="22"/>
      <c r="X268" s="10"/>
      <c r="Y268" s="22"/>
      <c r="Z268" s="10"/>
      <c r="AA268" s="22"/>
    </row>
    <row r="269" spans="2:27" ht="14.25" customHeight="1"/>
    <row r="271" spans="2:27" ht="14.25" customHeight="1" thickBot="1">
      <c r="C271" s="327"/>
      <c r="D271" s="327"/>
      <c r="E271" s="327"/>
      <c r="F271" s="74"/>
      <c r="G271" s="18"/>
      <c r="H271" s="74"/>
      <c r="I271" s="18"/>
      <c r="J271" s="74"/>
      <c r="K271" s="18"/>
      <c r="L271" s="74"/>
      <c r="M271" s="18"/>
      <c r="N271" s="74"/>
      <c r="O271" s="18"/>
      <c r="P271" s="74"/>
      <c r="Q271" s="18"/>
      <c r="R271" s="74"/>
      <c r="S271" s="17"/>
      <c r="T271" s="74"/>
      <c r="U271" s="18"/>
    </row>
    <row r="272" spans="2:27" ht="25.5" customHeight="1" thickTop="1" thickBot="1">
      <c r="B272" s="518" t="s">
        <v>451</v>
      </c>
      <c r="C272" s="519"/>
      <c r="D272" s="519"/>
      <c r="E272" s="519"/>
      <c r="F272" s="519"/>
      <c r="G272" s="519"/>
      <c r="H272" s="519"/>
      <c r="I272" s="519"/>
      <c r="J272" s="519"/>
      <c r="K272" s="519"/>
      <c r="L272" s="519"/>
      <c r="M272" s="519"/>
      <c r="N272" s="519"/>
      <c r="O272" s="519"/>
      <c r="P272" s="519"/>
      <c r="Q272" s="519"/>
      <c r="R272" s="519"/>
      <c r="S272" s="519"/>
      <c r="T272" s="519"/>
      <c r="U272" s="519"/>
      <c r="V272" s="519"/>
      <c r="W272" s="519"/>
      <c r="X272" s="519"/>
      <c r="Y272" s="519"/>
      <c r="Z272" s="519"/>
      <c r="AA272" s="520"/>
    </row>
    <row r="273" spans="2:26" ht="14.25" thickTop="1"/>
    <row r="274" spans="2:26" s="239" customFormat="1" ht="20.100000000000001" customHeight="1" thickBot="1">
      <c r="B274" s="238" t="s">
        <v>977</v>
      </c>
      <c r="F274" s="240"/>
      <c r="H274" s="240"/>
      <c r="J274" s="240"/>
      <c r="L274" s="240"/>
      <c r="N274" s="240"/>
      <c r="P274" s="240"/>
      <c r="R274" s="240"/>
      <c r="T274" s="240"/>
      <c r="V274" s="240"/>
      <c r="X274" s="240"/>
    </row>
    <row r="275" spans="2:26" ht="19.5" customHeight="1" thickBot="1">
      <c r="B275" s="521" t="s">
        <v>452</v>
      </c>
      <c r="C275" s="524" t="s">
        <v>524</v>
      </c>
      <c r="D275" s="527" t="s">
        <v>1113</v>
      </c>
      <c r="E275" s="540"/>
      <c r="F275" s="531" t="s">
        <v>453</v>
      </c>
      <c r="G275" s="532"/>
      <c r="H275" s="532"/>
      <c r="I275" s="532"/>
      <c r="J275" s="532"/>
      <c r="K275" s="532"/>
      <c r="L275" s="532"/>
      <c r="M275" s="532"/>
      <c r="N275" s="532"/>
      <c r="O275" s="532"/>
      <c r="P275" s="532"/>
      <c r="Q275" s="532"/>
      <c r="R275" s="532"/>
      <c r="S275" s="532"/>
      <c r="T275" s="532"/>
      <c r="U275" s="532"/>
      <c r="V275" s="532"/>
      <c r="W275" s="533"/>
      <c r="X275" s="135"/>
      <c r="Y275" s="11"/>
      <c r="Z275" s="11"/>
    </row>
    <row r="276" spans="2:26" ht="19.5" customHeight="1">
      <c r="B276" s="522"/>
      <c r="C276" s="525"/>
      <c r="D276" s="541"/>
      <c r="E276" s="542"/>
      <c r="F276" s="516" t="s">
        <v>1079</v>
      </c>
      <c r="G276" s="507"/>
      <c r="H276" s="516" t="s">
        <v>1378</v>
      </c>
      <c r="I276" s="507"/>
      <c r="J276" s="506" t="s">
        <v>1075</v>
      </c>
      <c r="K276" s="507"/>
      <c r="L276" s="506" t="s">
        <v>1076</v>
      </c>
      <c r="M276" s="507"/>
      <c r="N276" s="506" t="s">
        <v>1080</v>
      </c>
      <c r="O276" s="507"/>
      <c r="P276" s="506" t="s">
        <v>1081</v>
      </c>
      <c r="Q276" s="507"/>
      <c r="R276" s="506" t="s">
        <v>1085</v>
      </c>
      <c r="S276" s="507"/>
      <c r="T276" s="506" t="s">
        <v>1380</v>
      </c>
      <c r="U276" s="507"/>
      <c r="V276" s="506" t="s">
        <v>780</v>
      </c>
      <c r="W276" s="506"/>
      <c r="X276" s="105"/>
      <c r="Z276" s="11"/>
    </row>
    <row r="277" spans="2:26" ht="19.5" customHeight="1">
      <c r="B277" s="522"/>
      <c r="C277" s="525"/>
      <c r="D277" s="510" t="s">
        <v>1115</v>
      </c>
      <c r="E277" s="550" t="s">
        <v>1114</v>
      </c>
      <c r="F277" s="517"/>
      <c r="G277" s="509"/>
      <c r="H277" s="517"/>
      <c r="I277" s="509"/>
      <c r="J277" s="508"/>
      <c r="K277" s="509"/>
      <c r="L277" s="508"/>
      <c r="M277" s="509"/>
      <c r="N277" s="508"/>
      <c r="O277" s="509"/>
      <c r="P277" s="508"/>
      <c r="Q277" s="509"/>
      <c r="R277" s="508"/>
      <c r="S277" s="509"/>
      <c r="T277" s="508"/>
      <c r="U277" s="509"/>
      <c r="V277" s="508"/>
      <c r="W277" s="508"/>
      <c r="X277" s="105"/>
    </row>
    <row r="278" spans="2:26" ht="19.5" customHeight="1" thickBot="1">
      <c r="B278" s="523"/>
      <c r="C278" s="526"/>
      <c r="D278" s="549"/>
      <c r="E278" s="551"/>
      <c r="F278" s="553" t="s">
        <v>1082</v>
      </c>
      <c r="G278" s="554"/>
      <c r="H278" s="553" t="s">
        <v>1087</v>
      </c>
      <c r="I278" s="554"/>
      <c r="J278" s="514" t="s">
        <v>1083</v>
      </c>
      <c r="K278" s="515"/>
      <c r="L278" s="514" t="s">
        <v>1087</v>
      </c>
      <c r="M278" s="515"/>
      <c r="N278" s="514" t="s">
        <v>1087</v>
      </c>
      <c r="O278" s="515"/>
      <c r="P278" s="514" t="s">
        <v>1078</v>
      </c>
      <c r="Q278" s="515"/>
      <c r="R278" s="514" t="s">
        <v>1078</v>
      </c>
      <c r="S278" s="515"/>
      <c r="T278" s="514" t="s">
        <v>165</v>
      </c>
      <c r="U278" s="555"/>
      <c r="V278" s="514" t="s">
        <v>1078</v>
      </c>
      <c r="W278" s="515"/>
      <c r="X278" s="536"/>
      <c r="Y278" s="547"/>
    </row>
    <row r="279" spans="2:26" ht="30" customHeight="1">
      <c r="B279" s="502">
        <v>16</v>
      </c>
      <c r="C279" s="352" t="s">
        <v>333</v>
      </c>
      <c r="D279" s="253">
        <v>70</v>
      </c>
      <c r="E279" s="353">
        <v>74</v>
      </c>
      <c r="F279" s="91" t="str">
        <f>IF(ISBLANK('6桁'!F279)=TRUE,"",VLOOKUP(パターン表!F279, 'パターン別掛け率（入力）'!$C$3:$I$302, 6, FALSE))</f>
        <v/>
      </c>
      <c r="G279" s="124">
        <f>'6桁'!G279</f>
        <v>0</v>
      </c>
      <c r="H279" s="91" t="str">
        <f>IF(ISBLANK('6桁'!H279)=TRUE,"",VLOOKUP(パターン表!H279, 'パターン別掛け率（入力）'!$C$3:$I$302, 6, FALSE))</f>
        <v/>
      </c>
      <c r="I279" s="124">
        <f>'6桁'!I279</f>
        <v>0</v>
      </c>
      <c r="J279" s="91">
        <f>IF(ISBLANK('6桁'!J279)=TRUE,"",VLOOKUP(パターン表!J279, 'パターン別掛け率（入力）'!$C$3:$I$302, 6, FALSE))</f>
        <v>100</v>
      </c>
      <c r="K279" s="92" t="str">
        <f>'6桁'!K279</f>
        <v>V★◇</v>
      </c>
      <c r="L279" s="128" t="str">
        <f>IF(ISBLANK('6桁'!L279)=TRUE,"",VLOOKUP(パターン表!L279, 'パターン別掛け率（入力）'!$C$3:$I$302, 6, FALSE))</f>
        <v/>
      </c>
      <c r="M279" s="131">
        <f>'6桁'!M279</f>
        <v>0</v>
      </c>
      <c r="N279" s="91" t="str">
        <f>IF(ISBLANK('6桁'!N279)=TRUE,"",VLOOKUP(パターン表!N279, 'パターン別掛け率（入力）'!$C$3:$I$302, 6, FALSE))</f>
        <v/>
      </c>
      <c r="O279" s="124">
        <f>'6桁'!O279</f>
        <v>0</v>
      </c>
      <c r="P279" s="91" t="str">
        <f>IF(ISBLANK('6桁'!P279)=TRUE,"",VLOOKUP(パターン表!P279, 'パターン別掛け率（入力）'!$C$3:$I$302, 6, FALSE))</f>
        <v/>
      </c>
      <c r="Q279" s="92">
        <f>'6桁'!Q279</f>
        <v>0</v>
      </c>
      <c r="R279" s="91" t="str">
        <f>IF(ISBLANK('6桁'!R279)=TRUE,"",VLOOKUP(パターン表!R279, 'パターン別掛け率（入力）'!$C$3:$I$302, 6, FALSE))</f>
        <v/>
      </c>
      <c r="S279" s="92">
        <f>'6桁'!S279</f>
        <v>0</v>
      </c>
      <c r="T279" s="91" t="str">
        <f>IF(ISBLANK('6桁'!T279)=TRUE,"",VLOOKUP(パターン表!T279, 'パターン別掛け率（入力）'!$C$3:$I$302, 6, FALSE))</f>
        <v/>
      </c>
      <c r="U279" s="92">
        <f>'6桁'!U279</f>
        <v>0</v>
      </c>
      <c r="V279" s="91" t="str">
        <f>IF(ISBLANK('6桁'!V279)=TRUE,"",VLOOKUP(パターン表!V279, 'パターン別掛け率（入力）'!$C$3:$I$302, 6, FALSE))</f>
        <v/>
      </c>
      <c r="W279" s="138">
        <f>'6桁'!W279</f>
        <v>0</v>
      </c>
      <c r="X279" s="108"/>
      <c r="Y279" s="22"/>
      <c r="Z279" s="267"/>
    </row>
    <row r="280" spans="2:26" ht="30" customHeight="1">
      <c r="B280" s="503"/>
      <c r="C280" s="341" t="s">
        <v>147</v>
      </c>
      <c r="D280" s="254">
        <v>80</v>
      </c>
      <c r="E280" s="342">
        <v>84</v>
      </c>
      <c r="F280" s="95" t="str">
        <f>IF(ISBLANK('6桁'!F280)=TRUE,"",VLOOKUP(パターン表!F280, 'パターン別掛け率（入力）'!$C$3:$I$302, 6, FALSE))</f>
        <v/>
      </c>
      <c r="G280" s="126">
        <f>'6桁'!G280</f>
        <v>0</v>
      </c>
      <c r="H280" s="95" t="str">
        <f>IF(ISBLANK('6桁'!H280)=TRUE,"",VLOOKUP(パターン表!H280, 'パターン別掛け率（入力）'!$C$3:$I$302, 6, FALSE))</f>
        <v/>
      </c>
      <c r="I280" s="126">
        <f>'6桁'!I280</f>
        <v>0</v>
      </c>
      <c r="J280" s="95">
        <f>IF(ISBLANK('6桁'!J280)=TRUE,"",VLOOKUP(パターン表!J280, 'パターン別掛け率（入力）'!$C$3:$I$302, 6, FALSE))</f>
        <v>100</v>
      </c>
      <c r="K280" s="20" t="str">
        <f>'6桁'!K280</f>
        <v>W</v>
      </c>
      <c r="L280" s="95" t="str">
        <f>IF(ISBLANK('6桁'!L280)=TRUE,"",VLOOKUP(パターン表!L280, 'パターン別掛け率（入力）'!$C$3:$I$302, 6, FALSE))</f>
        <v/>
      </c>
      <c r="M280" s="20">
        <f>'6桁'!M280</f>
        <v>0</v>
      </c>
      <c r="N280" s="95" t="str">
        <f>IF(ISBLANK('6桁'!N280)=TRUE,"",VLOOKUP(パターン表!N280, 'パターン別掛け率（入力）'!$C$3:$I$302, 6, FALSE))</f>
        <v/>
      </c>
      <c r="O280" s="126">
        <f>'6桁'!O280</f>
        <v>0</v>
      </c>
      <c r="P280" s="95">
        <f>IF(ISBLANK('6桁'!P280)=TRUE,"",VLOOKUP(パターン表!P280, 'パターン別掛け率（入力）'!$C$3:$I$302, 6, FALSE))</f>
        <v>100</v>
      </c>
      <c r="Q280" s="20" t="str">
        <f>'6桁'!Q280</f>
        <v>W</v>
      </c>
      <c r="R280" s="95" t="str">
        <f>IF(ISBLANK('6桁'!R280)=TRUE,"",VLOOKUP(パターン表!R280, 'パターン別掛け率（入力）'!$C$3:$I$302, 6, FALSE))</f>
        <v/>
      </c>
      <c r="S280" s="20">
        <f>'6桁'!S280</f>
        <v>0</v>
      </c>
      <c r="T280" s="95" t="str">
        <f>IF(ISBLANK('6桁'!T280)=TRUE,"",VLOOKUP(パターン表!T280, 'パターン別掛け率（入力）'!$C$3:$I$302, 6, FALSE))</f>
        <v/>
      </c>
      <c r="U280" s="20">
        <f>'6桁'!U280</f>
        <v>0</v>
      </c>
      <c r="V280" s="95">
        <f>IF(ISBLANK('6桁'!V280)=TRUE,"",VLOOKUP(パターン表!V280, 'パターン別掛け率（入力）'!$C$3:$I$302, 6, FALSE))</f>
        <v>100</v>
      </c>
      <c r="W280" s="19" t="str">
        <f>'6桁'!W280</f>
        <v>W★</v>
      </c>
      <c r="X280" s="108"/>
      <c r="Y280" s="22"/>
      <c r="Z280" s="267"/>
    </row>
    <row r="281" spans="2:26" ht="30" customHeight="1">
      <c r="B281" s="503"/>
      <c r="C281" s="341" t="s">
        <v>156</v>
      </c>
      <c r="D281" s="254">
        <v>83</v>
      </c>
      <c r="E281" s="342">
        <v>87</v>
      </c>
      <c r="F281" s="95" t="str">
        <f>IF(ISBLANK('6桁'!F281)=TRUE,"",VLOOKUP(パターン表!F281, 'パターン別掛け率（入力）'!$C$3:$I$302, 6, FALSE))</f>
        <v/>
      </c>
      <c r="G281" s="126">
        <f>'6桁'!G281</f>
        <v>0</v>
      </c>
      <c r="H281" s="95" t="str">
        <f>IF(ISBLANK('6桁'!H281)=TRUE,"",VLOOKUP(パターン表!H281, 'パターン別掛け率（入力）'!$C$3:$I$302, 6, FALSE))</f>
        <v/>
      </c>
      <c r="I281" s="126">
        <f>'6桁'!I281</f>
        <v>0</v>
      </c>
      <c r="J281" s="95">
        <f>IF(ISBLANK('6桁'!J281)=TRUE,"",VLOOKUP(パターン表!J281, 'パターン別掛け率（入力）'!$C$3:$I$302, 6, FALSE))</f>
        <v>100</v>
      </c>
      <c r="K281" s="20" t="str">
        <f>'6桁'!K281</f>
        <v>V★
LM704</v>
      </c>
      <c r="L281" s="95" t="str">
        <f>IF(ISBLANK('6桁'!L281)=TRUE,"",VLOOKUP(パターン表!L281, 'パターン別掛け率（入力）'!$C$3:$I$302, 6, FALSE))</f>
        <v/>
      </c>
      <c r="M281" s="20">
        <f>'6桁'!M281</f>
        <v>0</v>
      </c>
      <c r="N281" s="95" t="str">
        <f>IF(ISBLANK('6桁'!N281)=TRUE,"",VLOOKUP(パターン表!N281, 'パターン別掛け率（入力）'!$C$3:$I$302, 6, FALSE))</f>
        <v/>
      </c>
      <c r="O281" s="126">
        <f>'6桁'!O281</f>
        <v>0</v>
      </c>
      <c r="P281" s="95">
        <f>IF(ISBLANK('6桁'!P281)=TRUE,"",VLOOKUP(パターン表!P281, 'パターン別掛け率（入力）'!$C$3:$I$302, 6, FALSE))</f>
        <v>100</v>
      </c>
      <c r="Q281" s="20" t="str">
        <f>'6桁'!Q281</f>
        <v>W</v>
      </c>
      <c r="R281" s="95" t="str">
        <f>IF(ISBLANK('6桁'!R281)=TRUE,"",VLOOKUP(パターン表!R281, 'パターン別掛け率（入力）'!$C$3:$I$302, 6, FALSE))</f>
        <v/>
      </c>
      <c r="S281" s="20">
        <f>'6桁'!S281</f>
        <v>0</v>
      </c>
      <c r="T281" s="95" t="str">
        <f>IF(ISBLANK('6桁'!T281)=TRUE,"",VLOOKUP(パターン表!T281, 'パターン別掛け率（入力）'!$C$3:$I$302, 6, FALSE))</f>
        <v/>
      </c>
      <c r="U281" s="20">
        <f>'6桁'!U281</f>
        <v>0</v>
      </c>
      <c r="V281" s="95">
        <f>IF(ISBLANK('6桁'!V281)=TRUE,"",VLOOKUP(パターン表!V281, 'パターン別掛け率（入力）'!$C$3:$I$302, 6, FALSE))</f>
        <v>100</v>
      </c>
      <c r="W281" s="19" t="str">
        <f>'6桁'!W281</f>
        <v>W★</v>
      </c>
      <c r="X281" s="108"/>
      <c r="Y281" s="22"/>
      <c r="Z281" s="267"/>
    </row>
    <row r="282" spans="2:26" ht="30" customHeight="1">
      <c r="B282" s="503"/>
      <c r="C282" s="341" t="s">
        <v>108</v>
      </c>
      <c r="D282" s="254">
        <v>86</v>
      </c>
      <c r="E282" s="342">
        <v>90</v>
      </c>
      <c r="F282" s="95" t="str">
        <f>IF(ISBLANK('6桁'!F282)=TRUE,"",VLOOKUP(パターン表!F282, 'パターン別掛け率（入力）'!$C$3:$I$302, 6, FALSE))</f>
        <v/>
      </c>
      <c r="G282" s="126">
        <f>'6桁'!G282</f>
        <v>0</v>
      </c>
      <c r="H282" s="95" t="str">
        <f>IF(ISBLANK('6桁'!H282)=TRUE,"",VLOOKUP(パターン表!H282, 'パターン別掛け率（入力）'!$C$3:$I$302, 6, FALSE))</f>
        <v/>
      </c>
      <c r="I282" s="126">
        <f>'6桁'!I282</f>
        <v>0</v>
      </c>
      <c r="J282" s="95" t="str">
        <f>IF(ISBLANK('6桁'!J282)=TRUE,"",VLOOKUP(パターン表!J282, 'パターン別掛け率（入力）'!$C$3:$I$302, 6, FALSE))</f>
        <v/>
      </c>
      <c r="K282" s="20">
        <f>'6桁'!K282</f>
        <v>0</v>
      </c>
      <c r="L282" s="95" t="str">
        <f>IF(ISBLANK('6桁'!L282)=TRUE,"",VLOOKUP(パターン表!L282, 'パターン別掛け率（入力）'!$C$3:$I$302, 6, FALSE))</f>
        <v/>
      </c>
      <c r="M282" s="20">
        <f>'6桁'!M282</f>
        <v>0</v>
      </c>
      <c r="N282" s="95" t="str">
        <f>IF(ISBLANK('6桁'!N282)=TRUE,"",VLOOKUP(パターン表!N282, 'パターン別掛け率（入力）'!$C$3:$I$302, 6, FALSE))</f>
        <v/>
      </c>
      <c r="O282" s="126">
        <f>'6桁'!O282</f>
        <v>0</v>
      </c>
      <c r="P282" s="95" t="str">
        <f>IF(ISBLANK('6桁'!P282)=TRUE,"",VLOOKUP(パターン表!P282, 'パターン別掛け率（入力）'!$C$3:$I$302, 6, FALSE))</f>
        <v/>
      </c>
      <c r="Q282" s="20">
        <f>'6桁'!Q282</f>
        <v>0</v>
      </c>
      <c r="R282" s="95">
        <f>IF(ISBLANK('6桁'!R282)=TRUE,"",VLOOKUP(パターン表!R282, 'パターン別掛け率（入力）'!$C$3:$I$302, 6, FALSE))</f>
        <v>100</v>
      </c>
      <c r="S282" s="20" t="str">
        <f>'6桁'!S282</f>
        <v>▽V★</v>
      </c>
      <c r="T282" s="95" t="str">
        <f>IF(ISBLANK('6桁'!T282)=TRUE,"",VLOOKUP(パターン表!T282, 'パターン別掛け率（入力）'!$C$3:$I$302, 6, FALSE))</f>
        <v/>
      </c>
      <c r="U282" s="20">
        <f>'6桁'!U282</f>
        <v>0</v>
      </c>
      <c r="V282" s="95">
        <f>IF(ISBLANK('6桁'!V282)=TRUE,"",VLOOKUP(パターン表!V282, 'パターン別掛け率（入力）'!$C$3:$I$302, 6, FALSE))</f>
        <v>100</v>
      </c>
      <c r="W282" s="19" t="str">
        <f>'6桁'!W282</f>
        <v>W
DZ101</v>
      </c>
      <c r="X282" s="108"/>
      <c r="Y282" s="22"/>
      <c r="Z282" s="267"/>
    </row>
    <row r="283" spans="2:26" ht="30" customHeight="1">
      <c r="B283" s="503"/>
      <c r="C283" s="341" t="s">
        <v>112</v>
      </c>
      <c r="D283" s="254">
        <v>89</v>
      </c>
      <c r="E283" s="342">
        <v>93</v>
      </c>
      <c r="F283" s="95" t="str">
        <f>IF(ISBLANK('6桁'!F283)=TRUE,"",VLOOKUP(パターン表!F283, 'パターン別掛け率（入力）'!$C$3:$I$302, 6, FALSE))</f>
        <v/>
      </c>
      <c r="G283" s="126">
        <f>'6桁'!G283</f>
        <v>0</v>
      </c>
      <c r="H283" s="95" t="str">
        <f>IF(ISBLANK('6桁'!H283)=TRUE,"",VLOOKUP(パターン表!H283, 'パターン別掛け率（入力）'!$C$3:$I$302, 6, FALSE))</f>
        <v/>
      </c>
      <c r="I283" s="126">
        <f>'6桁'!I283</f>
        <v>0</v>
      </c>
      <c r="J283" s="95" t="str">
        <f>IF(ISBLANK('6桁'!J283)=TRUE,"",VLOOKUP(パターン表!J283, 'パターン別掛け率（入力）'!$C$3:$I$302, 6, FALSE))</f>
        <v/>
      </c>
      <c r="K283" s="20">
        <f>'6桁'!K283</f>
        <v>0</v>
      </c>
      <c r="L283" s="95" t="str">
        <f>IF(ISBLANK('6桁'!L283)=TRUE,"",VLOOKUP(パターン表!L283, 'パターン別掛け率（入力）'!$C$3:$I$302, 6, FALSE))</f>
        <v/>
      </c>
      <c r="M283" s="20">
        <f>'6桁'!M283</f>
        <v>0</v>
      </c>
      <c r="N283" s="95" t="str">
        <f>IF(ISBLANK('6桁'!N283)=TRUE,"",VLOOKUP(パターン表!N283, 'パターン別掛け率（入力）'!$C$3:$I$302, 6, FALSE))</f>
        <v/>
      </c>
      <c r="O283" s="126">
        <f>'6桁'!O283</f>
        <v>0</v>
      </c>
      <c r="P283" s="95">
        <f>IF(ISBLANK('6桁'!P283)=TRUE,"",VLOOKUP(パターン表!P283, 'パターン別掛け率（入力）'!$C$3:$I$302, 6, FALSE))</f>
        <v>100</v>
      </c>
      <c r="Q283" s="20" t="str">
        <f>'6桁'!Q283</f>
        <v>W</v>
      </c>
      <c r="R283" s="95">
        <f>IF(ISBLANK('6桁'!R283)=TRUE,"",VLOOKUP(パターン表!R283, 'パターン別掛け率（入力）'!$C$3:$I$302, 6, FALSE))</f>
        <v>100</v>
      </c>
      <c r="S283" s="20" t="str">
        <f>'6桁'!S283</f>
        <v>▽W</v>
      </c>
      <c r="T283" s="95">
        <f>IF(ISBLANK('6桁'!T283)=TRUE,"",VLOOKUP(パターン表!T283, 'パターン別掛け率（入力）'!$C$3:$I$302, 6, FALSE))</f>
        <v>100</v>
      </c>
      <c r="U283" s="20" t="str">
        <f>'6桁'!U283</f>
        <v>▽V</v>
      </c>
      <c r="V283" s="95" t="str">
        <f>IF(ISBLANK('6桁'!V283)=TRUE,"",VLOOKUP(パターン表!V283, 'パターン別掛け率（入力）'!$C$3:$I$302, 6, FALSE))</f>
        <v/>
      </c>
      <c r="W283" s="19">
        <f>'6桁'!W283</f>
        <v>0</v>
      </c>
      <c r="X283" s="108"/>
      <c r="Y283" s="22"/>
      <c r="Z283" s="267"/>
    </row>
    <row r="284" spans="2:26" ht="30" customHeight="1">
      <c r="B284" s="503"/>
      <c r="C284" s="341" t="s">
        <v>334</v>
      </c>
      <c r="D284" s="254">
        <v>75</v>
      </c>
      <c r="E284" s="342">
        <v>77</v>
      </c>
      <c r="F284" s="95" t="str">
        <f>IF(ISBLANK('6桁'!F284)=TRUE,"",VLOOKUP(パターン表!F284, 'パターン別掛け率（入力）'!$C$3:$I$302, 6, FALSE))</f>
        <v/>
      </c>
      <c r="G284" s="126">
        <f>'6桁'!G284</f>
        <v>0</v>
      </c>
      <c r="H284" s="95" t="str">
        <f>IF(ISBLANK('6桁'!H284)=TRUE,"",VLOOKUP(パターン表!H284, 'パターン別掛け率（入力）'!$C$3:$I$302, 6, FALSE))</f>
        <v/>
      </c>
      <c r="I284" s="126">
        <f>'6桁'!I284</f>
        <v>0</v>
      </c>
      <c r="J284" s="95">
        <f>IF(ISBLANK('6桁'!J284)=TRUE,"",VLOOKUP(パターン表!J284, 'パターン別掛け率（入力）'!$C$3:$I$302, 6, FALSE))</f>
        <v>100</v>
      </c>
      <c r="K284" s="20" t="str">
        <f>'6桁'!K284</f>
        <v>V◇</v>
      </c>
      <c r="L284" s="95" t="str">
        <f>IF(ISBLANK('6桁'!L284)=TRUE,"",VLOOKUP(パターン表!L284, 'パターン別掛け率（入力）'!$C$3:$I$302, 6, FALSE))</f>
        <v/>
      </c>
      <c r="M284" s="20">
        <f>'6桁'!M284</f>
        <v>0</v>
      </c>
      <c r="N284" s="95">
        <f>IF(ISBLANK('6桁'!N284)=TRUE,"",VLOOKUP(パターン表!N284, 'パターン別掛け率（入力）'!$C$3:$I$302, 6, FALSE))</f>
        <v>100</v>
      </c>
      <c r="O284" s="126" t="str">
        <f>'6桁'!O284</f>
        <v>V◇</v>
      </c>
      <c r="P284" s="95">
        <f>IF(ISBLANK('6桁'!P284)=TRUE,"",VLOOKUP(パターン表!P284, 'パターン別掛け率（入力）'!$C$3:$I$302, 6, FALSE))</f>
        <v>100</v>
      </c>
      <c r="Q284" s="20" t="str">
        <f>'6桁'!Q284</f>
        <v>V</v>
      </c>
      <c r="R284" s="95" t="str">
        <f>IF(ISBLANK('6桁'!R284)=TRUE,"",VLOOKUP(パターン表!R284, 'パターン別掛け率（入力）'!$C$3:$I$302, 6, FALSE))</f>
        <v/>
      </c>
      <c r="S284" s="20">
        <f>'6桁'!S284</f>
        <v>0</v>
      </c>
      <c r="T284" s="95" t="str">
        <f>IF(ISBLANK('6桁'!T284)=TRUE,"",VLOOKUP(パターン表!T284, 'パターン別掛け率（入力）'!$C$3:$I$302, 6, FALSE))</f>
        <v/>
      </c>
      <c r="U284" s="20">
        <f>'6桁'!U284</f>
        <v>0</v>
      </c>
      <c r="V284" s="95" t="str">
        <f>IF(ISBLANK('6桁'!V284)=TRUE,"",VLOOKUP(パターン表!V284, 'パターン別掛け率（入力）'!$C$3:$I$302, 6, FALSE))</f>
        <v/>
      </c>
      <c r="W284" s="19">
        <f>'6桁'!W284</f>
        <v>0</v>
      </c>
      <c r="X284" s="108"/>
      <c r="Y284" s="22"/>
      <c r="Z284" s="267"/>
    </row>
    <row r="285" spans="2:26" ht="30" customHeight="1">
      <c r="B285" s="503"/>
      <c r="C285" s="341" t="s">
        <v>118</v>
      </c>
      <c r="D285" s="254">
        <v>84</v>
      </c>
      <c r="E285" s="342">
        <v>88</v>
      </c>
      <c r="F285" s="95" t="str">
        <f>IF(ISBLANK('6桁'!F285)=TRUE,"",VLOOKUP(パターン表!F285, 'パターン別掛け率（入力）'!$C$3:$I$302, 6, FALSE))</f>
        <v/>
      </c>
      <c r="G285" s="126">
        <f>'6桁'!G285</f>
        <v>0</v>
      </c>
      <c r="H285" s="95" t="str">
        <f>IF(ISBLANK('6桁'!H285)=TRUE,"",VLOOKUP(パターン表!H285, 'パターン別掛け率（入力）'!$C$3:$I$302, 6, FALSE))</f>
        <v/>
      </c>
      <c r="I285" s="126">
        <f>'6桁'!I285</f>
        <v>0</v>
      </c>
      <c r="J285" s="95">
        <f>IF(ISBLANK('6桁'!J285)=TRUE,"",VLOOKUP(パターン表!J285, 'パターン別掛け率（入力）'!$C$3:$I$302, 6, FALSE))</f>
        <v>100</v>
      </c>
      <c r="K285" s="20" t="str">
        <f>'6桁'!K285</f>
        <v>V</v>
      </c>
      <c r="L285" s="95" t="str">
        <f>IF(ISBLANK('6桁'!L285)=TRUE,"",VLOOKUP(パターン表!L285, 'パターン別掛け率（入力）'!$C$3:$I$302, 6, FALSE))</f>
        <v/>
      </c>
      <c r="M285" s="126">
        <f>'6桁'!M285</f>
        <v>0</v>
      </c>
      <c r="N285" s="95">
        <f>IF(ISBLANK('6桁'!N285)=TRUE,"",VLOOKUP(パターン表!N285, 'パターン別掛け率（入力）'!$C$3:$I$302, 6, FALSE))</f>
        <v>100</v>
      </c>
      <c r="O285" s="126" t="str">
        <f>'6桁'!O285</f>
        <v>V◇</v>
      </c>
      <c r="P285" s="95">
        <f>IF(ISBLANK('6桁'!P285)=TRUE,"",VLOOKUP(パターン表!P285, 'パターン別掛け率（入力）'!$C$3:$I$302, 6, FALSE))</f>
        <v>100</v>
      </c>
      <c r="Q285" s="20" t="str">
        <f>'6桁'!Q285</f>
        <v>V</v>
      </c>
      <c r="R285" s="95" t="str">
        <f>IF(ISBLANK('6桁'!R285)=TRUE,"",VLOOKUP(パターン表!R285, 'パターン別掛け率（入力）'!$C$3:$I$302, 6, FALSE))</f>
        <v/>
      </c>
      <c r="S285" s="20">
        <f>'6桁'!S285</f>
        <v>0</v>
      </c>
      <c r="T285" s="95">
        <f>IF(ISBLANK('6桁'!T285)=TRUE,"",VLOOKUP(パターン表!T285, 'パターン別掛け率（入力）'!$C$3:$I$302, 6, FALSE))</f>
        <v>100</v>
      </c>
      <c r="U285" s="20" t="str">
        <f>'6桁'!U285</f>
        <v>▽V★</v>
      </c>
      <c r="V285" s="95">
        <f>IF(ISBLANK('6桁'!V285)=TRUE,"",VLOOKUP(パターン表!V285, 'パターン別掛け率（入力）'!$C$3:$I$302, 6, FALSE))</f>
        <v>100</v>
      </c>
      <c r="W285" s="19" t="str">
        <f>'6桁'!W285</f>
        <v>V</v>
      </c>
      <c r="X285" s="108"/>
      <c r="Y285" s="22"/>
      <c r="Z285" s="267"/>
    </row>
    <row r="286" spans="2:26" ht="30" customHeight="1">
      <c r="B286" s="503"/>
      <c r="C286" s="341" t="s">
        <v>121</v>
      </c>
      <c r="D286" s="254">
        <v>87</v>
      </c>
      <c r="E286" s="342">
        <v>91</v>
      </c>
      <c r="F286" s="95" t="str">
        <f>IF(ISBLANK('6桁'!F286)=TRUE,"",VLOOKUP(パターン表!F286, 'パターン別掛け率（入力）'!$C$3:$I$302, 6, FALSE))</f>
        <v/>
      </c>
      <c r="G286" s="126">
        <f>'6桁'!G286</f>
        <v>0</v>
      </c>
      <c r="H286" s="95" t="str">
        <f>IF(ISBLANK('6桁'!H286)=TRUE,"",VLOOKUP(パターン表!H286, 'パターン別掛け率（入力）'!$C$3:$I$302, 6, FALSE))</f>
        <v/>
      </c>
      <c r="I286" s="126">
        <f>'6桁'!I286</f>
        <v>0</v>
      </c>
      <c r="J286" s="95">
        <f>IF(ISBLANK('6桁'!J286)=TRUE,"",VLOOKUP(パターン表!J286, 'パターン別掛け率（入力）'!$C$3:$I$302, 6, FALSE))</f>
        <v>100</v>
      </c>
      <c r="K286" s="20" t="str">
        <f>'6桁'!K286</f>
        <v>※V
LM704</v>
      </c>
      <c r="L286" s="95" t="str">
        <f>IF(ISBLANK('6桁'!L286)=TRUE,"",VLOOKUP(パターン表!L286, 'パターン別掛け率（入力）'!$C$3:$I$302, 6, FALSE))</f>
        <v/>
      </c>
      <c r="M286" s="20">
        <f>'6桁'!M286</f>
        <v>0</v>
      </c>
      <c r="N286" s="95" t="str">
        <f>IF(ISBLANK('6桁'!N286)=TRUE,"",VLOOKUP(パターン表!N286, 'パターン別掛け率（入力）'!$C$3:$I$302, 6, FALSE))</f>
        <v/>
      </c>
      <c r="O286" s="126">
        <f>'6桁'!O286</f>
        <v>0</v>
      </c>
      <c r="P286" s="95">
        <f>IF(ISBLANK('6桁'!P286)=TRUE,"",VLOOKUP(パターン表!P286, 'パターン別掛け率（入力）'!$C$3:$I$302, 6, FALSE))</f>
        <v>100</v>
      </c>
      <c r="Q286" s="20" t="str">
        <f>'6桁'!Q286</f>
        <v>V</v>
      </c>
      <c r="R286" s="95" t="str">
        <f>IF(ISBLANK('6桁'!R286)=TRUE,"",VLOOKUP(パターン表!R286, 'パターン別掛け率（入力）'!$C$3:$I$302, 6, FALSE))</f>
        <v/>
      </c>
      <c r="S286" s="20">
        <f>'6桁'!S286</f>
        <v>0</v>
      </c>
      <c r="T286" s="95">
        <f>IF(ISBLANK('6桁'!T286)=TRUE,"",VLOOKUP(パターン表!T286, 'パターン別掛け率（入力）'!$C$3:$I$302, 6, FALSE))</f>
        <v>100</v>
      </c>
      <c r="U286" s="20" t="str">
        <f>'6桁'!U286</f>
        <v>▽V★</v>
      </c>
      <c r="V286" s="95">
        <f>IF(ISBLANK('6桁'!V286)=TRUE,"",VLOOKUP(パターン表!V286, 'パターン別掛け率（入力）'!$C$3:$I$302, 6, FALSE))</f>
        <v>100</v>
      </c>
      <c r="W286" s="19" t="str">
        <f>'6桁'!W286</f>
        <v>V</v>
      </c>
      <c r="X286" s="108"/>
      <c r="Y286" s="22"/>
      <c r="Z286" s="267"/>
    </row>
    <row r="287" spans="2:26" ht="30" customHeight="1">
      <c r="B287" s="503"/>
      <c r="C287" s="341" t="s">
        <v>125</v>
      </c>
      <c r="D287" s="254">
        <v>90</v>
      </c>
      <c r="E287" s="342">
        <v>94</v>
      </c>
      <c r="F287" s="95" t="str">
        <f>IF(ISBLANK('6桁'!F287)=TRUE,"",VLOOKUP(パターン表!F287, 'パターン別掛け率（入力）'!$C$3:$I$302, 6, FALSE))</f>
        <v/>
      </c>
      <c r="G287" s="126">
        <f>'6桁'!G287</f>
        <v>0</v>
      </c>
      <c r="H287" s="95" t="str">
        <f>IF(ISBLANK('6桁'!H287)=TRUE,"",VLOOKUP(パターン表!H287, 'パターン別掛け率（入力）'!$C$3:$I$302, 6, FALSE))</f>
        <v/>
      </c>
      <c r="I287" s="126">
        <f>'6桁'!I287</f>
        <v>0</v>
      </c>
      <c r="J287" s="95" t="str">
        <f>IF(ISBLANK('6桁'!J287)=TRUE,"",VLOOKUP(パターン表!J287, 'パターン別掛け率（入力）'!$C$3:$I$302, 6, FALSE))</f>
        <v/>
      </c>
      <c r="K287" s="20">
        <f>'6桁'!K287</f>
        <v>0</v>
      </c>
      <c r="L287" s="95" t="str">
        <f>IF(ISBLANK('6桁'!L287)=TRUE,"",VLOOKUP(パターン表!L287, 'パターン別掛け率（入力）'!$C$3:$I$302, 6, FALSE))</f>
        <v/>
      </c>
      <c r="M287" s="20">
        <f>'6桁'!M287</f>
        <v>0</v>
      </c>
      <c r="N287" s="95" t="str">
        <f>IF(ISBLANK('6桁'!N287)=TRUE,"",VLOOKUP(パターン表!N287, 'パターン別掛け率（入力）'!$C$3:$I$302, 6, FALSE))</f>
        <v/>
      </c>
      <c r="O287" s="126">
        <f>'6桁'!O287</f>
        <v>0</v>
      </c>
      <c r="P287" s="95" t="str">
        <f>IF(ISBLANK('6桁'!P287)=TRUE,"",VLOOKUP(パターン表!P287, 'パターン別掛け率（入力）'!$C$3:$I$302, 6, FALSE))</f>
        <v/>
      </c>
      <c r="Q287" s="20">
        <f>'6桁'!Q287</f>
        <v>0</v>
      </c>
      <c r="R287" s="95" t="str">
        <f>IF(ISBLANK('6桁'!R287)=TRUE,"",VLOOKUP(パターン表!R287, 'パターン別掛け率（入力）'!$C$3:$I$302, 6, FALSE))</f>
        <v/>
      </c>
      <c r="S287" s="20">
        <f>'6桁'!S287</f>
        <v>0</v>
      </c>
      <c r="T287" s="95" t="str">
        <f>IF(ISBLANK('6桁'!T287)=TRUE,"",VLOOKUP(パターン表!T287, 'パターン別掛け率（入力）'!$C$3:$I$302, 6, FALSE))</f>
        <v/>
      </c>
      <c r="U287" s="20">
        <f>'6桁'!U287</f>
        <v>0</v>
      </c>
      <c r="V287" s="95">
        <f>IF(ISBLANK('6桁'!V287)=TRUE,"",VLOOKUP(パターン表!V287, 'パターン別掛け率（入力）'!$C$3:$I$302, 6, FALSE))</f>
        <v>100</v>
      </c>
      <c r="W287" s="19" t="str">
        <f>'6桁'!W287</f>
        <v>※V</v>
      </c>
      <c r="X287" s="108"/>
      <c r="Y287" s="22"/>
      <c r="Z287" s="267"/>
    </row>
    <row r="288" spans="2:26" ht="30" customHeight="1">
      <c r="B288" s="503"/>
      <c r="C288" s="341" t="s">
        <v>128</v>
      </c>
      <c r="D288" s="254">
        <v>92</v>
      </c>
      <c r="E288" s="342">
        <v>96</v>
      </c>
      <c r="F288" s="95" t="str">
        <f>IF(ISBLANK('6桁'!F288)=TRUE,"",VLOOKUP(パターン表!F288, 'パターン別掛け率（入力）'!$C$3:$I$302, 6, FALSE))</f>
        <v/>
      </c>
      <c r="G288" s="96">
        <f>'6桁'!G288</f>
        <v>0</v>
      </c>
      <c r="H288" s="95" t="str">
        <f>IF(ISBLANK('6桁'!H288)=TRUE,"",VLOOKUP(パターン表!H288, 'パターン別掛け率（入力）'!$C$3:$I$302, 6, FALSE))</f>
        <v/>
      </c>
      <c r="I288" s="126">
        <f>'6桁'!I288</f>
        <v>0</v>
      </c>
      <c r="J288" s="95" t="str">
        <f>IF(ISBLANK('6桁'!J288)=TRUE,"",VLOOKUP(パターン表!J288, 'パターン別掛け率（入力）'!$C$3:$I$302, 6, FALSE))</f>
        <v/>
      </c>
      <c r="K288" s="20">
        <f>'6桁'!K288</f>
        <v>0</v>
      </c>
      <c r="L288" s="95" t="str">
        <f>IF(ISBLANK('6桁'!L288)=TRUE,"",VLOOKUP(パターン表!L288, 'パターン別掛け率（入力）'!$C$3:$I$302, 6, FALSE))</f>
        <v/>
      </c>
      <c r="M288" s="20">
        <f>'6桁'!M288</f>
        <v>0</v>
      </c>
      <c r="N288" s="95" t="str">
        <f>IF(ISBLANK('6桁'!N288)=TRUE,"",VLOOKUP(パターン表!N288, 'パターン別掛け率（入力）'!$C$3:$I$302, 6, FALSE))</f>
        <v/>
      </c>
      <c r="O288" s="126">
        <f>'6桁'!O288</f>
        <v>0</v>
      </c>
      <c r="P288" s="95">
        <f>IF(ISBLANK('6桁'!P288)=TRUE,"",VLOOKUP(パターン表!P288, 'パターン別掛け率（入力）'!$C$3:$I$302, 6, FALSE))</f>
        <v>100</v>
      </c>
      <c r="Q288" s="20" t="str">
        <f>'6桁'!Q288</f>
        <v>V</v>
      </c>
      <c r="R288" s="95" t="str">
        <f>IF(ISBLANK('6桁'!R288)=TRUE,"",VLOOKUP(パターン表!R288, 'パターン別掛け率（入力）'!$C$3:$I$302, 6, FALSE))</f>
        <v/>
      </c>
      <c r="S288" s="20">
        <f>'6桁'!S288</f>
        <v>0</v>
      </c>
      <c r="T288" s="95" t="str">
        <f>IF(ISBLANK('6桁'!T288)=TRUE,"",VLOOKUP(パターン表!T288, 'パターン別掛け率（入力）'!$C$3:$I$302, 6, FALSE))</f>
        <v/>
      </c>
      <c r="U288" s="20">
        <f>'6桁'!U288</f>
        <v>0</v>
      </c>
      <c r="V288" s="95">
        <f>IF(ISBLANK('6桁'!V288)=TRUE,"",VLOOKUP(パターン表!V288, 'パターン別掛け率（入力）'!$C$3:$I$302, 6, FALSE))</f>
        <v>100</v>
      </c>
      <c r="W288" s="19" t="str">
        <f>'6桁'!W288</f>
        <v>V</v>
      </c>
      <c r="X288" s="108"/>
      <c r="Y288" s="22"/>
      <c r="Z288" s="267"/>
    </row>
    <row r="289" spans="2:26" ht="30" customHeight="1">
      <c r="B289" s="503"/>
      <c r="C289" s="411" t="s">
        <v>335</v>
      </c>
      <c r="D289" s="317">
        <v>83</v>
      </c>
      <c r="E289" s="249">
        <v>87</v>
      </c>
      <c r="F289" s="319" t="str">
        <f>IF(ISBLANK('6桁'!F289)=TRUE,"",VLOOKUP(パターン表!F289, 'パターン別掛け率（入力）'!$C$3:$I$302, 6, FALSE))</f>
        <v/>
      </c>
      <c r="G289" s="126">
        <f>'6桁'!G289</f>
        <v>0</v>
      </c>
      <c r="H289" s="319" t="str">
        <f>IF(ISBLANK('6桁'!H289)=TRUE,"",VLOOKUP(パターン表!H289, 'パターン別掛け率（入力）'!$C$3:$I$302, 6, FALSE))</f>
        <v/>
      </c>
      <c r="I289" s="132">
        <f>'6桁'!I289</f>
        <v>0</v>
      </c>
      <c r="J289" s="95">
        <f>IF(ISBLANK('6桁'!J289)=TRUE,"",VLOOKUP(パターン表!J289, 'パターン別掛け率（入力）'!$C$3:$I$302, 6, FALSE))</f>
        <v>100</v>
      </c>
      <c r="K289" s="20" t="str">
        <f>'6桁'!K289</f>
        <v>V</v>
      </c>
      <c r="L289" s="319" t="str">
        <f>IF(ISBLANK('6桁'!L289)=TRUE,"",VLOOKUP(パターン表!L289, 'パターン別掛け率（入力）'!$C$3:$I$302, 6, FALSE))</f>
        <v/>
      </c>
      <c r="M289" s="236">
        <f>'6桁'!M289</f>
        <v>0</v>
      </c>
      <c r="N289" s="319">
        <f>IF(ISBLANK('6桁'!N289)=TRUE,"",VLOOKUP(パターン表!N289, 'パターン別掛け率（入力）'!$C$3:$I$302, 6, FALSE))</f>
        <v>100</v>
      </c>
      <c r="O289" s="126" t="str">
        <f>'6桁'!O289</f>
        <v>V◇</v>
      </c>
      <c r="P289" s="319" t="str">
        <f>IF(ISBLANK('6桁'!P289)=TRUE,"",VLOOKUP(パターン表!P289, 'パターン別掛け率（入力）'!$C$3:$I$302, 6, FALSE))</f>
        <v/>
      </c>
      <c r="Q289" s="20">
        <f>'6桁'!Q289</f>
        <v>0</v>
      </c>
      <c r="R289" s="319" t="str">
        <f>IF(ISBLANK('6桁'!R289)=TRUE,"",VLOOKUP(パターン表!R289, 'パターン別掛け率（入力）'!$C$3:$I$302, 6, FALSE))</f>
        <v/>
      </c>
      <c r="S289" s="236">
        <f>'6桁'!S289</f>
        <v>0</v>
      </c>
      <c r="T289" s="319" t="str">
        <f>IF(ISBLANK('6桁'!T289)=TRUE,"",VLOOKUP(パターン表!T289, 'パターン別掛け率（入力）'!$C$3:$I$302, 6, FALSE))</f>
        <v/>
      </c>
      <c r="U289" s="20">
        <f>'6桁'!U289</f>
        <v>0</v>
      </c>
      <c r="V289" s="319" t="str">
        <f>IF(ISBLANK('6桁'!V289)=TRUE,"",VLOOKUP(パターン表!V289, 'パターン別掛け率（入力）'!$C$3:$I$302, 6, FALSE))</f>
        <v/>
      </c>
      <c r="W289" s="19">
        <f>'6桁'!W289</f>
        <v>0</v>
      </c>
      <c r="X289" s="108"/>
      <c r="Y289" s="22"/>
      <c r="Z289" s="267"/>
    </row>
    <row r="290" spans="2:26" ht="30" customHeight="1">
      <c r="B290" s="503"/>
      <c r="C290" s="87" t="s">
        <v>336</v>
      </c>
      <c r="D290" s="254">
        <v>87</v>
      </c>
      <c r="E290" s="342">
        <v>91</v>
      </c>
      <c r="F290" s="95" t="str">
        <f>IF(ISBLANK('6桁'!F290)=TRUE,"",VLOOKUP(パターン表!F290, 'パターン別掛け率（入力）'!$C$3:$I$302, 6, FALSE))</f>
        <v/>
      </c>
      <c r="G290" s="126">
        <f>'6桁'!G290</f>
        <v>0</v>
      </c>
      <c r="H290" s="95" t="str">
        <f>IF(ISBLANK('6桁'!H290)=TRUE,"",VLOOKUP(パターン表!H290, 'パターン別掛け率（入力）'!$C$3:$I$302, 6, FALSE))</f>
        <v/>
      </c>
      <c r="I290" s="126">
        <f>'6桁'!I290</f>
        <v>0</v>
      </c>
      <c r="J290" s="95">
        <f>IF(ISBLANK('6桁'!J290)=TRUE,"",VLOOKUP(パターン表!J290, 'パターン別掛け率（入力）'!$C$3:$I$302, 6, FALSE))</f>
        <v>100</v>
      </c>
      <c r="K290" s="20" t="str">
        <f>'6桁'!K290</f>
        <v>V</v>
      </c>
      <c r="L290" s="95" t="str">
        <f>IF(ISBLANK('6桁'!L290)=TRUE,"",VLOOKUP(パターン表!L290, 'パターン別掛け率（入力）'!$C$3:$I$302, 6, FALSE))</f>
        <v/>
      </c>
      <c r="M290" s="126">
        <f>'6桁'!M290</f>
        <v>0</v>
      </c>
      <c r="N290" s="95">
        <f>IF(ISBLANK('6桁'!N290)=TRUE,"",VLOOKUP(パターン表!N290, 'パターン別掛け率（入力）'!$C$3:$I$302, 6, FALSE))</f>
        <v>100</v>
      </c>
      <c r="O290" s="126" t="str">
        <f>'6桁'!O290</f>
        <v>V◇</v>
      </c>
      <c r="P290" s="95" t="str">
        <f>IF(ISBLANK('6桁'!P290)=TRUE,"",VLOOKUP(パターン表!P290, 'パターン別掛け率（入力）'!$C$3:$I$302, 6, FALSE))</f>
        <v/>
      </c>
      <c r="Q290" s="20">
        <f>'6桁'!Q290</f>
        <v>0</v>
      </c>
      <c r="R290" s="95" t="str">
        <f>IF(ISBLANK('6桁'!R290)=TRUE,"",VLOOKUP(パターン表!R290, 'パターン別掛け率（入力）'!$C$3:$I$302, 6, FALSE))</f>
        <v/>
      </c>
      <c r="S290" s="20">
        <f>'6桁'!S290</f>
        <v>0</v>
      </c>
      <c r="T290" s="95" t="str">
        <f>IF(ISBLANK('6桁'!T290)=TRUE,"",VLOOKUP(パターン表!T290, 'パターン別掛け率（入力）'!$C$3:$I$302, 6, FALSE))</f>
        <v/>
      </c>
      <c r="U290" s="20">
        <f>'6桁'!U290</f>
        <v>0</v>
      </c>
      <c r="V290" s="95" t="str">
        <f>IF(ISBLANK('6桁'!V290)=TRUE,"",VLOOKUP(パターン表!V290, 'パターン別掛け率（入力）'!$C$3:$I$302, 6, FALSE))</f>
        <v/>
      </c>
      <c r="W290" s="19">
        <f>'6桁'!W290</f>
        <v>0</v>
      </c>
      <c r="X290" s="108"/>
      <c r="Y290" s="22"/>
      <c r="Z290" s="267"/>
    </row>
    <row r="291" spans="2:26" ht="30" customHeight="1">
      <c r="B291" s="503"/>
      <c r="C291" s="341" t="s">
        <v>126</v>
      </c>
      <c r="D291" s="254">
        <v>91</v>
      </c>
      <c r="E291" s="342">
        <v>94</v>
      </c>
      <c r="F291" s="95">
        <f>IF(ISBLANK('6桁'!F291)=TRUE,"",VLOOKUP(パターン表!F291, 'パターン別掛け率（入力）'!$C$3:$I$302, 6, FALSE))</f>
        <v>100</v>
      </c>
      <c r="G291" s="126" t="str">
        <f>'6桁'!G291</f>
        <v>W★</v>
      </c>
      <c r="H291" s="95">
        <f>IF(ISBLANK('6桁'!H291)=TRUE,"",VLOOKUP(パターン表!H291, 'パターン別掛け率（入力）'!$C$3:$I$302, 6, FALSE))</f>
        <v>100</v>
      </c>
      <c r="I291" s="126" t="str">
        <f>'6桁'!I291</f>
        <v>V
VE304</v>
      </c>
      <c r="J291" s="95">
        <f>IF(ISBLANK('6桁'!J291)=TRUE,"",VLOOKUP(パターン表!J291, 'パターン別掛け率（入力）'!$C$3:$I$302, 6, FALSE))</f>
        <v>100</v>
      </c>
      <c r="K291" s="20" t="str">
        <f>'6桁'!K291</f>
        <v>V</v>
      </c>
      <c r="L291" s="95">
        <f>IF(ISBLANK('6桁'!L291)=TRUE,"",VLOOKUP(パターン表!L291, 'パターン別掛け率（入力）'!$C$3:$I$302, 6, FALSE))</f>
        <v>100</v>
      </c>
      <c r="M291" s="20" t="str">
        <f>'6桁'!M291</f>
        <v>V△</v>
      </c>
      <c r="N291" s="95">
        <f>IF(ISBLANK('6桁'!N291)=TRUE,"",VLOOKUP(パターン表!N291, 'パターン別掛け率（入力）'!$C$3:$I$302, 6, FALSE))</f>
        <v>100</v>
      </c>
      <c r="O291" s="126" t="str">
        <f>'6桁'!O291</f>
        <v>V◇</v>
      </c>
      <c r="P291" s="95">
        <f>IF(ISBLANK('6桁'!P291)=TRUE,"",VLOOKUP(パターン表!P291, 'パターン別掛け率（入力）'!$C$3:$I$302, 6, FALSE))</f>
        <v>100</v>
      </c>
      <c r="Q291" s="20" t="str">
        <f>'6桁'!Q291</f>
        <v>V</v>
      </c>
      <c r="R291" s="95">
        <f>IF(ISBLANK('6桁'!R291)=TRUE,"",VLOOKUP(パターン表!R291, 'パターン別掛け率（入力）'!$C$3:$I$302, 6, FALSE))</f>
        <v>100</v>
      </c>
      <c r="S291" s="20" t="str">
        <f>'6桁'!S291</f>
        <v>▽V</v>
      </c>
      <c r="T291" s="95" t="str">
        <f>IF(ISBLANK('6桁'!T291)=TRUE,"",VLOOKUP(パターン表!T291, 'パターン別掛け率（入力）'!$C$3:$I$302, 6, FALSE))</f>
        <v/>
      </c>
      <c r="U291" s="20">
        <f>'6桁'!U291</f>
        <v>0</v>
      </c>
      <c r="V291" s="95">
        <f>IF(ISBLANK('6桁'!V291)=TRUE,"",VLOOKUP(パターン表!V291, 'パターン別掛け率（入力）'!$C$3:$I$302, 6, FALSE))</f>
        <v>100</v>
      </c>
      <c r="W291" s="19" t="str">
        <f>'6桁'!W291</f>
        <v>V</v>
      </c>
      <c r="X291" s="108"/>
      <c r="Y291" s="22"/>
      <c r="Z291" s="267"/>
    </row>
    <row r="292" spans="2:26" ht="30" customHeight="1">
      <c r="B292" s="503"/>
      <c r="C292" s="341" t="s">
        <v>2</v>
      </c>
      <c r="D292" s="254">
        <v>93</v>
      </c>
      <c r="E292" s="342">
        <v>97</v>
      </c>
      <c r="F292" s="95">
        <f>IF(ISBLANK('6桁'!F292)=TRUE,"",VLOOKUP(パターン表!F292, 'パターン別掛け率（入力）'!$C$3:$I$302, 6, FALSE))</f>
        <v>100</v>
      </c>
      <c r="G292" s="126" t="str">
        <f>'6桁'!G292</f>
        <v>Y★</v>
      </c>
      <c r="H292" s="95" t="str">
        <f>IF(ISBLANK('6桁'!H292)=TRUE,"",VLOOKUP(パターン表!H292, 'パターン別掛け率（入力）'!$C$3:$I$302, 6, FALSE))</f>
        <v/>
      </c>
      <c r="I292" s="126">
        <f>'6桁'!I292</f>
        <v>0</v>
      </c>
      <c r="J292" s="95">
        <f>IF(ISBLANK('6桁'!J292)=TRUE,"",VLOOKUP(パターン表!J292, 'パターン別掛け率（入力）'!$C$3:$I$302, 6, FALSE))</f>
        <v>100</v>
      </c>
      <c r="K292" s="20" t="str">
        <f>'6桁'!K292</f>
        <v>V★
LM704</v>
      </c>
      <c r="L292" s="95" t="str">
        <f>IF(ISBLANK('6桁'!L292)=TRUE,"",VLOOKUP(パターン表!L292, 'パターン別掛け率（入力）'!$C$3:$I$302, 6, FALSE))</f>
        <v/>
      </c>
      <c r="M292" s="126">
        <f>'6桁'!M292</f>
        <v>0</v>
      </c>
      <c r="N292" s="95">
        <f>IF(ISBLANK('6桁'!N292)=TRUE,"",VLOOKUP(パターン表!N292, 'パターン別掛け率（入力）'!$C$3:$I$302, 6, FALSE))</f>
        <v>100</v>
      </c>
      <c r="O292" s="126" t="str">
        <f>'6桁'!O292</f>
        <v>V</v>
      </c>
      <c r="P292" s="95" t="str">
        <f>IF(ISBLANK('6桁'!P292)=TRUE,"",VLOOKUP(パターン表!P292, 'パターン別掛け率（入力）'!$C$3:$I$302, 6, FALSE))</f>
        <v/>
      </c>
      <c r="Q292" s="20">
        <f>'6桁'!Q292</f>
        <v>0</v>
      </c>
      <c r="R292" s="95" t="str">
        <f>IF(ISBLANK('6桁'!R292)=TRUE,"",VLOOKUP(パターン表!R292, 'パターン別掛け率（入力）'!$C$3:$I$302, 6, FALSE))</f>
        <v/>
      </c>
      <c r="S292" s="20">
        <f>'6桁'!S292</f>
        <v>0</v>
      </c>
      <c r="T292" s="95" t="str">
        <f>IF(ISBLANK('6桁'!T292)=TRUE,"",VLOOKUP(パターン表!T292, 'パターン別掛け率（入力）'!$C$3:$I$302, 6, FALSE))</f>
        <v/>
      </c>
      <c r="U292" s="20">
        <f>'6桁'!U292</f>
        <v>0</v>
      </c>
      <c r="V292" s="95">
        <f>IF(ISBLANK('6桁'!V292)=TRUE,"",VLOOKUP(パターン表!V292, 'パターン別掛け率（入力）'!$C$3:$I$302, 6, FALSE))</f>
        <v>100</v>
      </c>
      <c r="W292" s="19" t="str">
        <f>'6桁'!W292</f>
        <v>V</v>
      </c>
      <c r="X292" s="108"/>
      <c r="Y292" s="22"/>
      <c r="Z292" s="267"/>
    </row>
    <row r="293" spans="2:26" ht="30" customHeight="1">
      <c r="B293" s="503"/>
      <c r="C293" s="341" t="s">
        <v>3</v>
      </c>
      <c r="D293" s="254">
        <v>95</v>
      </c>
      <c r="E293" s="342">
        <v>99</v>
      </c>
      <c r="F293" s="95" t="str">
        <f>IF(ISBLANK('6桁'!F293)=TRUE,"",VLOOKUP(パターン表!F293, 'パターン別掛け率（入力）'!$C$3:$I$302, 6, FALSE))</f>
        <v/>
      </c>
      <c r="G293" s="126">
        <f>'6桁'!G293</f>
        <v>0</v>
      </c>
      <c r="H293" s="95" t="str">
        <f>IF(ISBLANK('6桁'!H293)=TRUE,"",VLOOKUP(パターン表!H293, 'パターン別掛け率（入力）'!$C$3:$I$302, 6, FALSE))</f>
        <v/>
      </c>
      <c r="I293" s="126">
        <f>'6桁'!I293</f>
        <v>0</v>
      </c>
      <c r="J293" s="95">
        <f>IF(ISBLANK('6桁'!J293)=TRUE,"",VLOOKUP(パターン表!J293, 'パターン別掛け率（入力）'!$C$3:$I$302, 6, FALSE))</f>
        <v>100</v>
      </c>
      <c r="K293" s="20" t="str">
        <f>'6桁'!K293</f>
        <v>V
LM704</v>
      </c>
      <c r="L293" s="95" t="str">
        <f>IF(ISBLANK('6桁'!L293)=TRUE,"",VLOOKUP(パターン表!L293, 'パターン別掛け率（入力）'!$C$3:$I$302, 6, FALSE))</f>
        <v/>
      </c>
      <c r="M293" s="20">
        <f>'6桁'!M293</f>
        <v>0</v>
      </c>
      <c r="N293" s="95" t="str">
        <f>IF(ISBLANK('6桁'!N293)=TRUE,"",VLOOKUP(パターン表!N293, 'パターン別掛け率（入力）'!$C$3:$I$302, 6, FALSE))</f>
        <v/>
      </c>
      <c r="O293" s="126">
        <f>'6桁'!O293</f>
        <v>0</v>
      </c>
      <c r="P293" s="95" t="str">
        <f>IF(ISBLANK('6桁'!P293)=TRUE,"",VLOOKUP(パターン表!P293, 'パターン別掛け率（入力）'!$C$3:$I$302, 6, FALSE))</f>
        <v/>
      </c>
      <c r="Q293" s="20">
        <f>'6桁'!Q293</f>
        <v>0</v>
      </c>
      <c r="R293" s="95" t="str">
        <f>IF(ISBLANK('6桁'!R293)=TRUE,"",VLOOKUP(パターン表!R293, 'パターン別掛け率（入力）'!$C$3:$I$302, 6, FALSE))</f>
        <v/>
      </c>
      <c r="S293" s="20">
        <f>'6桁'!S293</f>
        <v>0</v>
      </c>
      <c r="T293" s="95" t="str">
        <f>IF(ISBLANK('6桁'!T293)=TRUE,"",VLOOKUP(パターン表!T293, 'パターン別掛け率（入力）'!$C$3:$I$302, 6, FALSE))</f>
        <v/>
      </c>
      <c r="U293" s="20">
        <f>'6桁'!U293</f>
        <v>0</v>
      </c>
      <c r="V293" s="95">
        <f>IF(ISBLANK('6桁'!V293)=TRUE,"",VLOOKUP(パターン表!V293, 'パターン別掛け率（入力）'!$C$3:$I$302, 6, FALSE))</f>
        <v>100</v>
      </c>
      <c r="W293" s="19" t="str">
        <f>'6桁'!W293</f>
        <v>V</v>
      </c>
      <c r="X293" s="108"/>
      <c r="Y293" s="22"/>
      <c r="Z293" s="267"/>
    </row>
    <row r="294" spans="2:26" ht="30" customHeight="1">
      <c r="B294" s="503"/>
      <c r="C294" s="345" t="s">
        <v>133</v>
      </c>
      <c r="D294" s="318">
        <v>82</v>
      </c>
      <c r="E294" s="361">
        <v>86</v>
      </c>
      <c r="F294" s="94" t="str">
        <f>IF(ISBLANK('6桁'!F294)=TRUE,"",VLOOKUP(パターン表!F294, 'パターン別掛け率（入力）'!$C$3:$I$302, 6, FALSE))</f>
        <v/>
      </c>
      <c r="G294" s="133">
        <f>'6桁'!G294</f>
        <v>0</v>
      </c>
      <c r="H294" s="94" t="str">
        <f>IF(ISBLANK('6桁'!H294)=TRUE,"",VLOOKUP(パターン表!H294, 'パターン別掛け率（入力）'!$C$3:$I$302, 6, FALSE))</f>
        <v/>
      </c>
      <c r="I294" s="133">
        <f>'6桁'!I294</f>
        <v>0</v>
      </c>
      <c r="J294" s="94">
        <f>IF(ISBLANK('6桁'!J294)=TRUE,"",VLOOKUP(パターン表!J294, 'パターン別掛け率（入力）'!$C$3:$I$302, 6, FALSE))</f>
        <v>100</v>
      </c>
      <c r="K294" s="237" t="str">
        <f>'6桁'!K294</f>
        <v>H</v>
      </c>
      <c r="L294" s="94">
        <f>IF(ISBLANK('6桁'!L294)=TRUE,"",VLOOKUP(パターン表!L294, 'パターン別掛け率（入力）'!$C$3:$I$302, 6, FALSE))</f>
        <v>100</v>
      </c>
      <c r="M294" s="237" t="str">
        <f>'6桁'!M294</f>
        <v>H△</v>
      </c>
      <c r="N294" s="94">
        <f>IF(ISBLANK('6桁'!N294)=TRUE,"",VLOOKUP(パターン表!N294, 'パターン別掛け率（入力）'!$C$3:$I$302, 6, FALSE))</f>
        <v>100</v>
      </c>
      <c r="O294" s="133" t="str">
        <f>'6桁'!O294</f>
        <v>H◇</v>
      </c>
      <c r="P294" s="94" t="str">
        <f>IF(ISBLANK('6桁'!P294)=TRUE,"",VLOOKUP(パターン表!P294, 'パターン別掛け率（入力）'!$C$3:$I$302, 6, FALSE))</f>
        <v/>
      </c>
      <c r="Q294" s="237">
        <f>'6桁'!Q294</f>
        <v>0</v>
      </c>
      <c r="R294" s="94" t="str">
        <f>IF(ISBLANK('6桁'!R294)=TRUE,"",VLOOKUP(パターン表!R294, 'パターン別掛け率（入力）'!$C$3:$I$302, 6, FALSE))</f>
        <v/>
      </c>
      <c r="S294" s="237">
        <f>'6桁'!S294</f>
        <v>0</v>
      </c>
      <c r="T294" s="94" t="str">
        <f>IF(ISBLANK('6桁'!T294)=TRUE,"",VLOOKUP(パターン表!T294, 'パターン別掛け率（入力）'!$C$3:$I$302, 6, FALSE))</f>
        <v/>
      </c>
      <c r="U294" s="237">
        <f>'6桁'!U294</f>
        <v>0</v>
      </c>
      <c r="V294" s="94" t="str">
        <f>IF(ISBLANK('6桁'!V294)=TRUE,"",VLOOKUP(パターン表!V294, 'パターン別掛け率（入力）'!$C$3:$I$302, 6, FALSE))</f>
        <v/>
      </c>
      <c r="W294" s="101">
        <f>'6桁'!W294</f>
        <v>0</v>
      </c>
      <c r="X294" s="108"/>
      <c r="Y294" s="22"/>
      <c r="Z294" s="267"/>
    </row>
    <row r="295" spans="2:26" ht="30" customHeight="1">
      <c r="B295" s="503"/>
      <c r="C295" s="341" t="s">
        <v>315</v>
      </c>
      <c r="D295" s="254">
        <v>86</v>
      </c>
      <c r="E295" s="342"/>
      <c r="F295" s="95" t="str">
        <f>IF(ISBLANK('6桁'!F295)=TRUE,"",VLOOKUP(パターン表!F295, 'パターン別掛け率（入力）'!$C$3:$I$302, 6, FALSE))</f>
        <v/>
      </c>
      <c r="G295" s="126">
        <f>'6桁'!G295</f>
        <v>0</v>
      </c>
      <c r="H295" s="95" t="str">
        <f>IF(ISBLANK('6桁'!H295)=TRUE,"",VLOOKUP(パターン表!H295, 'パターン別掛け率（入力）'!$C$3:$I$302, 6, FALSE))</f>
        <v/>
      </c>
      <c r="I295" s="126">
        <f>'6桁'!I295</f>
        <v>0</v>
      </c>
      <c r="J295" s="95">
        <f>IF(ISBLANK('6桁'!J295)=TRUE,"",VLOOKUP(パターン表!J295, 'パターン別掛け率（入力）'!$C$3:$I$302, 6, FALSE))</f>
        <v>100</v>
      </c>
      <c r="K295" s="20" t="str">
        <f>'6桁'!K295</f>
        <v>H</v>
      </c>
      <c r="L295" s="95" t="str">
        <f>IF(ISBLANK('6桁'!L295)=TRUE,"",VLOOKUP(パターン表!L295, 'パターン別掛け率（入力）'!$C$3:$I$302, 6, FALSE))</f>
        <v/>
      </c>
      <c r="M295" s="20">
        <f>'6桁'!M295</f>
        <v>0</v>
      </c>
      <c r="N295" s="95">
        <f>IF(ISBLANK('6桁'!N295)=TRUE,"",VLOOKUP(パターン表!N295, 'パターン別掛け率（入力）'!$C$3:$I$302, 6, FALSE))</f>
        <v>100</v>
      </c>
      <c r="O295" s="126" t="str">
        <f>'6桁'!O295</f>
        <v>H◇</v>
      </c>
      <c r="P295" s="95" t="str">
        <f>IF(ISBLANK('6桁'!P295)=TRUE,"",VLOOKUP(パターン表!P295, 'パターン別掛け率（入力）'!$C$3:$I$302, 6, FALSE))</f>
        <v/>
      </c>
      <c r="Q295" s="20">
        <f>'6桁'!Q295</f>
        <v>0</v>
      </c>
      <c r="R295" s="95" t="str">
        <f>IF(ISBLANK('6桁'!R295)=TRUE,"",VLOOKUP(パターン表!R295, 'パターン別掛け率（入力）'!$C$3:$I$302, 6, FALSE))</f>
        <v/>
      </c>
      <c r="S295" s="20">
        <f>'6桁'!S295</f>
        <v>0</v>
      </c>
      <c r="T295" s="95" t="str">
        <f>IF(ISBLANK('6桁'!T295)=TRUE,"",VLOOKUP(パターン表!T295, 'パターン別掛け率（入力）'!$C$3:$I$302, 6, FALSE))</f>
        <v/>
      </c>
      <c r="U295" s="20">
        <f>'6桁'!U295</f>
        <v>0</v>
      </c>
      <c r="V295" s="95" t="str">
        <f>IF(ISBLANK('6桁'!V295)=TRUE,"",VLOOKUP(パターン表!V295, 'パターン別掛け率（入力）'!$C$3:$I$302, 6, FALSE))</f>
        <v/>
      </c>
      <c r="W295" s="19">
        <f>'6桁'!W295</f>
        <v>0</v>
      </c>
      <c r="X295" s="108"/>
      <c r="Y295" s="22"/>
      <c r="Z295" s="267"/>
    </row>
    <row r="296" spans="2:26" ht="30" customHeight="1">
      <c r="B296" s="503"/>
      <c r="C296" s="341" t="s">
        <v>134</v>
      </c>
      <c r="D296" s="254">
        <v>89</v>
      </c>
      <c r="E296" s="342"/>
      <c r="F296" s="95" t="str">
        <f>IF(ISBLANK('6桁'!F296)=TRUE,"",VLOOKUP(パターン表!F296, 'パターン別掛け率（入力）'!$C$3:$I$302, 6, FALSE))</f>
        <v/>
      </c>
      <c r="G296" s="126">
        <f>'6桁'!G296</f>
        <v>0</v>
      </c>
      <c r="H296" s="95">
        <f>IF(ISBLANK('6桁'!H296)=TRUE,"",VLOOKUP(パターン表!H296, 'パターン別掛け率（入力）'!$C$3:$I$302, 6, FALSE))</f>
        <v>100</v>
      </c>
      <c r="I296" s="126" t="str">
        <f>'6桁'!I296</f>
        <v>H
VE304</v>
      </c>
      <c r="J296" s="95">
        <f>IF(ISBLANK('6桁'!J296)=TRUE,"",VLOOKUP(パターン表!J296, 'パターン別掛け率（入力）'!$C$3:$I$302, 6, FALSE))</f>
        <v>100</v>
      </c>
      <c r="K296" s="20" t="str">
        <f>'6桁'!K296</f>
        <v>H</v>
      </c>
      <c r="L296" s="95">
        <f>IF(ISBLANK('6桁'!L296)=TRUE,"",VLOOKUP(パターン表!L296, 'パターン別掛け率（入力）'!$C$3:$I$302, 6, FALSE))</f>
        <v>100</v>
      </c>
      <c r="M296" s="20" t="str">
        <f>'6桁'!M296</f>
        <v>H△</v>
      </c>
      <c r="N296" s="95">
        <f>IF(ISBLANK('6桁'!N296)=TRUE,"",VLOOKUP(パターン表!N296, 'パターン別掛け率（入力）'!$C$3:$I$302, 6, FALSE))</f>
        <v>100</v>
      </c>
      <c r="O296" s="126" t="str">
        <f>'6桁'!O296</f>
        <v>H◇</v>
      </c>
      <c r="P296" s="95" t="str">
        <f>IF(ISBLANK('6桁'!P296)=TRUE,"",VLOOKUP(パターン表!P296, 'パターン別掛け率（入力）'!$C$3:$I$302, 6, FALSE))</f>
        <v/>
      </c>
      <c r="Q296" s="20">
        <f>'6桁'!Q296</f>
        <v>0</v>
      </c>
      <c r="R296" s="95" t="str">
        <f>IF(ISBLANK('6桁'!R296)=TRUE,"",VLOOKUP(パターン表!R296, 'パターン別掛け率（入力）'!$C$3:$I$302, 6, FALSE))</f>
        <v/>
      </c>
      <c r="S296" s="20">
        <f>'6桁'!S296</f>
        <v>0</v>
      </c>
      <c r="T296" s="95" t="str">
        <f>IF(ISBLANK('6桁'!T296)=TRUE,"",VLOOKUP(パターン表!T296, 'パターン別掛け率（入力）'!$C$3:$I$302, 6, FALSE))</f>
        <v/>
      </c>
      <c r="U296" s="20">
        <f>'6桁'!U296</f>
        <v>0</v>
      </c>
      <c r="V296" s="95" t="str">
        <f>IF(ISBLANK('6桁'!V296)=TRUE,"",VLOOKUP(パターン表!V296, 'パターン別掛け率（入力）'!$C$3:$I$302, 6, FALSE))</f>
        <v/>
      </c>
      <c r="W296" s="19">
        <f>'6桁'!W296</f>
        <v>0</v>
      </c>
      <c r="X296" s="108"/>
      <c r="Y296" s="22"/>
      <c r="Z296" s="267"/>
    </row>
    <row r="297" spans="2:26" ht="30" customHeight="1">
      <c r="B297" s="503"/>
      <c r="C297" s="341" t="s">
        <v>56</v>
      </c>
      <c r="D297" s="318">
        <v>92</v>
      </c>
      <c r="E297" s="361">
        <v>96</v>
      </c>
      <c r="F297" s="94" t="str">
        <f>IF(ISBLANK('6桁'!F297)=TRUE,"",VLOOKUP(パターン表!F297, 'パターン別掛け率（入力）'!$C$3:$I$302, 6, FALSE))</f>
        <v/>
      </c>
      <c r="G297" s="133">
        <f>'6桁'!G297</f>
        <v>0</v>
      </c>
      <c r="H297" s="94">
        <f>IF(ISBLANK('6桁'!H297)=TRUE,"",VLOOKUP(パターン表!H297, 'パターン別掛け率（入力）'!$C$3:$I$302, 6, FALSE))</f>
        <v>100</v>
      </c>
      <c r="I297" s="133" t="str">
        <f>'6桁'!I297</f>
        <v>H★
VE304</v>
      </c>
      <c r="J297" s="94">
        <f>IF(ISBLANK('6桁'!J297)=TRUE,"",VLOOKUP(パターン表!J297, 'パターン別掛け率（入力）'!$C$3:$I$302, 6, FALSE))</f>
        <v>100</v>
      </c>
      <c r="K297" s="237" t="str">
        <f>'6桁'!K297</f>
        <v>H</v>
      </c>
      <c r="L297" s="95">
        <f>IF(ISBLANK('6桁'!L297)=TRUE,"",VLOOKUP(パターン表!L297, 'パターン別掛け率（入力）'!$C$3:$I$302, 6, FALSE))</f>
        <v>100</v>
      </c>
      <c r="M297" s="20" t="str">
        <f>'6桁'!M297</f>
        <v>H★△</v>
      </c>
      <c r="N297" s="94">
        <f>IF(ISBLANK('6桁'!N297)=TRUE,"",VLOOKUP(パターン表!N297, 'パターン別掛け率（入力）'!$C$3:$I$302, 6, FALSE))</f>
        <v>100</v>
      </c>
      <c r="O297" s="133" t="str">
        <f>'6桁'!O297</f>
        <v>H◇</v>
      </c>
      <c r="P297" s="94" t="str">
        <f>IF(ISBLANK('6桁'!P297)=TRUE,"",VLOOKUP(パターン表!P297, 'パターン別掛け率（入力）'!$C$3:$I$302, 6, FALSE))</f>
        <v/>
      </c>
      <c r="Q297" s="20">
        <f>'6桁'!Q297</f>
        <v>0</v>
      </c>
      <c r="R297" s="94" t="str">
        <f>IF(ISBLANK('6桁'!R297)=TRUE,"",VLOOKUP(パターン表!R297, 'パターン別掛け率（入力）'!$C$3:$I$302, 6, FALSE))</f>
        <v/>
      </c>
      <c r="S297" s="237">
        <f>'6桁'!S297</f>
        <v>0</v>
      </c>
      <c r="T297" s="94" t="str">
        <f>IF(ISBLANK('6桁'!T297)=TRUE,"",VLOOKUP(パターン表!T297, 'パターン別掛け率（入力）'!$C$3:$I$302, 6, FALSE))</f>
        <v/>
      </c>
      <c r="U297" s="20">
        <f>'6桁'!U297</f>
        <v>0</v>
      </c>
      <c r="V297" s="94" t="str">
        <f>IF(ISBLANK('6桁'!V297)=TRUE,"",VLOOKUP(パターン表!V297, 'パターン別掛け率（入力）'!$C$3:$I$302, 6, FALSE))</f>
        <v/>
      </c>
      <c r="W297" s="101">
        <f>'6桁'!W297</f>
        <v>0</v>
      </c>
      <c r="X297" s="108"/>
      <c r="Y297" s="22"/>
      <c r="Z297" s="267"/>
    </row>
    <row r="298" spans="2:26" ht="30" customHeight="1">
      <c r="B298" s="503"/>
      <c r="C298" s="341" t="s">
        <v>60</v>
      </c>
      <c r="D298" s="254">
        <v>95</v>
      </c>
      <c r="E298" s="342">
        <v>99</v>
      </c>
      <c r="F298" s="95" t="str">
        <f>IF(ISBLANK('6桁'!F298)=TRUE,"",VLOOKUP(パターン表!F298, 'パターン別掛け率（入力）'!$C$3:$I$302, 6, FALSE))</f>
        <v/>
      </c>
      <c r="G298" s="126">
        <f>'6桁'!G298</f>
        <v>0</v>
      </c>
      <c r="H298" s="95">
        <f>IF(ISBLANK('6桁'!H298)=TRUE,"",VLOOKUP(パターン表!H298, 'パターン別掛け率（入力）'!$C$3:$I$302, 6, FALSE))</f>
        <v>100</v>
      </c>
      <c r="I298" s="126" t="str">
        <f>'6桁'!I298</f>
        <v>V
VE304</v>
      </c>
      <c r="J298" s="95">
        <f>IF(ISBLANK('6桁'!J298)=TRUE,"",VLOOKUP(パターン表!J298, 'パターン別掛け率（入力）'!$C$3:$I$302, 6, FALSE))</f>
        <v>100</v>
      </c>
      <c r="K298" s="20" t="str">
        <f>'6桁'!K298</f>
        <v>H</v>
      </c>
      <c r="L298" s="95">
        <f>IF(ISBLANK('6桁'!L298)=TRUE,"",VLOOKUP(パターン表!L298, 'パターン別掛け率（入力）'!$C$3:$I$302, 6, FALSE))</f>
        <v>100</v>
      </c>
      <c r="M298" s="20" t="str">
        <f>'6桁'!M298</f>
        <v>H</v>
      </c>
      <c r="N298" s="95">
        <f>IF(ISBLANK('6桁'!N298)=TRUE,"",VLOOKUP(パターン表!N298, 'パターン別掛け率（入力）'!$C$3:$I$302, 6, FALSE))</f>
        <v>100</v>
      </c>
      <c r="O298" s="126" t="str">
        <f>'6桁'!O298</f>
        <v>H</v>
      </c>
      <c r="P298" s="95" t="str">
        <f>IF(ISBLANK('6桁'!P298)=TRUE,"",VLOOKUP(パターン表!P298, 'パターン別掛け率（入力）'!$C$3:$I$302, 6, FALSE))</f>
        <v/>
      </c>
      <c r="Q298" s="20">
        <f>'6桁'!Q298</f>
        <v>0</v>
      </c>
      <c r="R298" s="95" t="str">
        <f>IF(ISBLANK('6桁'!R298)=TRUE,"",VLOOKUP(パターン表!R298, 'パターン別掛け率（入力）'!$C$3:$I$302, 6, FALSE))</f>
        <v/>
      </c>
      <c r="S298" s="20">
        <f>'6桁'!S298</f>
        <v>0</v>
      </c>
      <c r="T298" s="95" t="str">
        <f>IF(ISBLANK('6桁'!T298)=TRUE,"",VLOOKUP(パターン表!T298, 'パターン別掛け率（入力）'!$C$3:$I$302, 6, FALSE))</f>
        <v/>
      </c>
      <c r="U298" s="20">
        <f>'6桁'!U298</f>
        <v>0</v>
      </c>
      <c r="V298" s="95" t="str">
        <f>IF(ISBLANK('6桁'!V298)=TRUE,"",VLOOKUP(パターン表!V298, 'パターン別掛け率（入力）'!$C$3:$I$302, 6, FALSE))</f>
        <v/>
      </c>
      <c r="W298" s="19">
        <f>'6桁'!W298</f>
        <v>0</v>
      </c>
      <c r="X298" s="108"/>
      <c r="Y298" s="22"/>
      <c r="Z298" s="267"/>
    </row>
    <row r="299" spans="2:26" ht="30" customHeight="1">
      <c r="B299" s="503"/>
      <c r="C299" s="341" t="s">
        <v>67</v>
      </c>
      <c r="D299" s="254">
        <v>98</v>
      </c>
      <c r="E299" s="342">
        <v>102</v>
      </c>
      <c r="F299" s="95" t="str">
        <f>IF(ISBLANK('6桁'!F299)=TRUE,"",VLOOKUP(パターン表!F299, 'パターン別掛け率（入力）'!$C$3:$I$302, 6, FALSE))</f>
        <v/>
      </c>
      <c r="G299" s="126">
        <f>'6桁'!G299</f>
        <v>0</v>
      </c>
      <c r="H299" s="95">
        <f>IF(ISBLANK('6桁'!H299)=TRUE,"",VLOOKUP(パターン表!H299, 'パターン別掛け率（入力）'!$C$3:$I$302, 6, FALSE))</f>
        <v>100</v>
      </c>
      <c r="I299" s="126" t="str">
        <f>'6桁'!I299</f>
        <v>※V
VE303</v>
      </c>
      <c r="J299" s="95">
        <f>IF(ISBLANK('6桁'!J299)=TRUE,"",VLOOKUP(パターン表!J299, 'パターン別掛け率（入力）'!$C$3:$I$302, 6, FALSE))</f>
        <v>100</v>
      </c>
      <c r="K299" s="20" t="str">
        <f>'6桁'!K299</f>
        <v>H
LM704</v>
      </c>
      <c r="L299" s="95" t="str">
        <f>IF(ISBLANK('6桁'!L299)=TRUE,"",VLOOKUP(パターン表!L299, 'パターン別掛け率（入力）'!$C$3:$I$302, 6, FALSE))</f>
        <v/>
      </c>
      <c r="M299" s="20">
        <f>'6桁'!M299</f>
        <v>0</v>
      </c>
      <c r="N299" s="95" t="str">
        <f>IF(ISBLANK('6桁'!N299)=TRUE,"",VLOOKUP(パターン表!N299, 'パターン別掛け率（入力）'!$C$3:$I$302, 6, FALSE))</f>
        <v/>
      </c>
      <c r="O299" s="126">
        <f>'6桁'!O299</f>
        <v>0</v>
      </c>
      <c r="P299" s="95" t="str">
        <f>IF(ISBLANK('6桁'!P299)=TRUE,"",VLOOKUP(パターン表!P299, 'パターン別掛け率（入力）'!$C$3:$I$302, 6, FALSE))</f>
        <v/>
      </c>
      <c r="Q299" s="20">
        <f>'6桁'!Q299</f>
        <v>0</v>
      </c>
      <c r="R299" s="95" t="str">
        <f>IF(ISBLANK('6桁'!R299)=TRUE,"",VLOOKUP(パターン表!R299, 'パターン別掛け率（入力）'!$C$3:$I$302, 6, FALSE))</f>
        <v/>
      </c>
      <c r="S299" s="20">
        <f>'6桁'!S299</f>
        <v>0</v>
      </c>
      <c r="T299" s="95" t="str">
        <f>IF(ISBLANK('6桁'!T299)=TRUE,"",VLOOKUP(パターン表!T299, 'パターン別掛け率（入力）'!$C$3:$I$302, 6, FALSE))</f>
        <v/>
      </c>
      <c r="U299" s="20">
        <f>'6桁'!U299</f>
        <v>0</v>
      </c>
      <c r="V299" s="95" t="str">
        <f>IF(ISBLANK('6桁'!V299)=TRUE,"",VLOOKUP(パターン表!V299, 'パターン別掛け率（入力）'!$C$3:$I$302, 6, FALSE))</f>
        <v/>
      </c>
      <c r="W299" s="19">
        <f>'6桁'!W299</f>
        <v>0</v>
      </c>
      <c r="X299" s="108"/>
      <c r="Y299" s="22"/>
      <c r="Z299" s="267"/>
    </row>
    <row r="300" spans="2:26" ht="30" customHeight="1">
      <c r="B300" s="503"/>
      <c r="C300" s="341" t="s">
        <v>341</v>
      </c>
      <c r="D300" s="254">
        <v>92</v>
      </c>
      <c r="E300" s="342"/>
      <c r="F300" s="95" t="str">
        <f>IF(ISBLANK('6桁'!F300)=TRUE,"",VLOOKUP(パターン表!F300, 'パターン別掛け率（入力）'!$C$3:$I$302, 6, FALSE))</f>
        <v/>
      </c>
      <c r="G300" s="126">
        <f>'6桁'!G300</f>
        <v>0</v>
      </c>
      <c r="H300" s="95" t="str">
        <f>IF(ISBLANK('6桁'!H300)=TRUE,"",VLOOKUP(パターン表!H300, 'パターン別掛け率（入力）'!$C$3:$I$302, 6, FALSE))</f>
        <v/>
      </c>
      <c r="I300" s="126">
        <f>'6桁'!I300</f>
        <v>0</v>
      </c>
      <c r="J300" s="95">
        <f>IF(ISBLANK('6桁'!J300)=TRUE,"",VLOOKUP(パターン表!J300, 'パターン別掛け率（入力）'!$C$3:$I$302, 6, FALSE))</f>
        <v>100</v>
      </c>
      <c r="K300" s="20" t="str">
        <f>'6桁'!K300</f>
        <v>V
LM704</v>
      </c>
      <c r="L300" s="95" t="str">
        <f>IF(ISBLANK('6桁'!L300)=TRUE,"",VLOOKUP(パターン表!L300, 'パターン別掛け率（入力）'!$C$3:$I$302, 6, FALSE))</f>
        <v/>
      </c>
      <c r="M300" s="20">
        <f>'6桁'!M300</f>
        <v>0</v>
      </c>
      <c r="N300" s="95">
        <f>IF(ISBLANK('6桁'!N300)=TRUE,"",VLOOKUP(パターン表!N300, 'パターン別掛け率（入力）'!$C$3:$I$302, 6, FALSE))</f>
        <v>100</v>
      </c>
      <c r="O300" s="126" t="str">
        <f>'6桁'!O300</f>
        <v>V</v>
      </c>
      <c r="P300" s="95" t="str">
        <f>IF(ISBLANK('6桁'!P300)=TRUE,"",VLOOKUP(パターン表!P300, 'パターン別掛け率（入力）'!$C$3:$I$302, 6, FALSE))</f>
        <v/>
      </c>
      <c r="Q300" s="20">
        <f>'6桁'!Q300</f>
        <v>0</v>
      </c>
      <c r="R300" s="95" t="str">
        <f>IF(ISBLANK('6桁'!R300)=TRUE,"",VLOOKUP(パターン表!R300, 'パターン別掛け率（入力）'!$C$3:$I$302, 6, FALSE))</f>
        <v/>
      </c>
      <c r="S300" s="236">
        <f>'6桁'!S300</f>
        <v>0</v>
      </c>
      <c r="T300" s="95" t="str">
        <f>IF(ISBLANK('6桁'!T300)=TRUE,"",VLOOKUP(パターン表!T300, 'パターン別掛け率（入力）'!$C$3:$I$302, 6, FALSE))</f>
        <v/>
      </c>
      <c r="U300" s="20">
        <f>'6桁'!U300</f>
        <v>0</v>
      </c>
      <c r="V300" s="95" t="str">
        <f>IF(ISBLANK('6桁'!V300)=TRUE,"",VLOOKUP(パターン表!V300, 'パターン別掛け率（入力）'!$C$3:$I$302, 6, FALSE))</f>
        <v/>
      </c>
      <c r="W300" s="19">
        <f>'6桁'!W300</f>
        <v>0</v>
      </c>
      <c r="X300" s="108"/>
      <c r="Y300" s="22"/>
      <c r="Z300" s="267"/>
    </row>
    <row r="301" spans="2:26" ht="30" customHeight="1">
      <c r="B301" s="503"/>
      <c r="C301" s="341" t="s">
        <v>342</v>
      </c>
      <c r="D301" s="254">
        <v>95</v>
      </c>
      <c r="E301" s="342">
        <v>99</v>
      </c>
      <c r="F301" s="95" t="str">
        <f>IF(ISBLANK('6桁'!F301)=TRUE,"",VLOOKUP(パターン表!F301, 'パターン別掛け率（入力）'!$C$3:$I$302, 6, FALSE))</f>
        <v/>
      </c>
      <c r="G301" s="126">
        <f>'6桁'!G301</f>
        <v>0</v>
      </c>
      <c r="H301" s="95" t="str">
        <f>IF(ISBLANK('6桁'!H301)=TRUE,"",VLOOKUP(パターン表!H301, 'パターン別掛け率（入力）'!$C$3:$I$302, 6, FALSE))</f>
        <v/>
      </c>
      <c r="I301" s="126">
        <f>'6桁'!I301</f>
        <v>0</v>
      </c>
      <c r="J301" s="95">
        <f>IF(ISBLANK('6桁'!J301)=TRUE,"",VLOOKUP(パターン表!J301, 'パターン別掛け率（入力）'!$C$3:$I$302, 6, FALSE))</f>
        <v>100</v>
      </c>
      <c r="K301" s="20" t="str">
        <f>'6桁'!K301</f>
        <v>H</v>
      </c>
      <c r="L301" s="95">
        <f>IF(ISBLANK('6桁'!L301)=TRUE,"",VLOOKUP(パターン表!L301, 'パターン別掛け率（入力）'!$C$3:$I$302, 6, FALSE))</f>
        <v>100</v>
      </c>
      <c r="M301" s="20" t="str">
        <f>'6桁'!M301</f>
        <v>H△</v>
      </c>
      <c r="N301" s="95">
        <f>IF(ISBLANK('6桁'!N301)=TRUE,"",VLOOKUP(パターン表!N301, 'パターン別掛け率（入力）'!$C$3:$I$302, 6, FALSE))</f>
        <v>100</v>
      </c>
      <c r="O301" s="126" t="str">
        <f>'6桁'!O301</f>
        <v>H◇</v>
      </c>
      <c r="P301" s="95" t="str">
        <f>IF(ISBLANK('6桁'!P301)=TRUE,"",VLOOKUP(パターン表!P301, 'パターン別掛け率（入力）'!$C$3:$I$302, 6, FALSE))</f>
        <v/>
      </c>
      <c r="Q301" s="20">
        <f>'6桁'!Q301</f>
        <v>0</v>
      </c>
      <c r="R301" s="95" t="str">
        <f>IF(ISBLANK('6桁'!R301)=TRUE,"",VLOOKUP(パターン表!R301, 'パターン別掛け率（入力）'!$C$3:$I$302, 6, FALSE))</f>
        <v/>
      </c>
      <c r="S301" s="20">
        <f>'6桁'!S301</f>
        <v>0</v>
      </c>
      <c r="T301" s="95" t="str">
        <f>IF(ISBLANK('6桁'!T301)=TRUE,"",VLOOKUP(パターン表!T301, 'パターン別掛け率（入力）'!$C$3:$I$302, 6, FALSE))</f>
        <v/>
      </c>
      <c r="U301" s="20">
        <f>'6桁'!U301</f>
        <v>0</v>
      </c>
      <c r="V301" s="95" t="str">
        <f>IF(ISBLANK('6桁'!V301)=TRUE,"",VLOOKUP(パターン表!V301, 'パターン別掛け率（入力）'!$C$3:$I$302, 6, FALSE))</f>
        <v/>
      </c>
      <c r="W301" s="19">
        <f>'6桁'!W301</f>
        <v>0</v>
      </c>
      <c r="X301" s="108"/>
      <c r="Y301" s="22"/>
      <c r="Z301" s="267"/>
    </row>
    <row r="302" spans="2:26" ht="30" customHeight="1">
      <c r="B302" s="503"/>
      <c r="C302" s="347" t="s">
        <v>343</v>
      </c>
      <c r="D302" s="317">
        <v>98</v>
      </c>
      <c r="E302" s="249">
        <v>102</v>
      </c>
      <c r="F302" s="319" t="str">
        <f>IF(ISBLANK('6桁'!F302)=TRUE,"",VLOOKUP(パターン表!F302, 'パターン別掛け率（入力）'!$C$3:$I$302, 6, FALSE))</f>
        <v/>
      </c>
      <c r="G302" s="132">
        <f>'6桁'!G302</f>
        <v>0</v>
      </c>
      <c r="H302" s="319" t="str">
        <f>IF(ISBLANK('6桁'!H302)=TRUE,"",VLOOKUP(パターン表!H302, 'パターン別掛け率（入力）'!$C$3:$I$302, 6, FALSE))</f>
        <v/>
      </c>
      <c r="I302" s="132">
        <f>'6桁'!I302</f>
        <v>0</v>
      </c>
      <c r="J302" s="319" t="str">
        <f>IF(ISBLANK('6桁'!J302)=TRUE,"",VLOOKUP(パターン表!J302, 'パターン別掛け率（入力）'!$C$3:$I$302, 6, FALSE))</f>
        <v/>
      </c>
      <c r="K302" s="236">
        <f>'6桁'!K302</f>
        <v>0</v>
      </c>
      <c r="L302" s="319">
        <f>IF(ISBLANK('6桁'!L302)=TRUE,"",VLOOKUP(パターン表!L302, 'パターン別掛け率（入力）'!$C$3:$I$302, 6, FALSE))</f>
        <v>100</v>
      </c>
      <c r="M302" s="236" t="str">
        <f>'6桁'!M302</f>
        <v>H</v>
      </c>
      <c r="N302" s="319">
        <f>IF(ISBLANK('6桁'!N302)=TRUE,"",VLOOKUP(パターン表!N302, 'パターン別掛け率（入力）'!$C$3:$I$302, 6, FALSE))</f>
        <v>100</v>
      </c>
      <c r="O302" s="132" t="str">
        <f>'6桁'!O302</f>
        <v>H</v>
      </c>
      <c r="P302" s="319" t="str">
        <f>IF(ISBLANK('6桁'!P302)=TRUE,"",VLOOKUP(パターン表!P302, 'パターン別掛け率（入力）'!$C$3:$I$302, 6, FALSE))</f>
        <v/>
      </c>
      <c r="Q302" s="236">
        <f>'6桁'!Q302</f>
        <v>0</v>
      </c>
      <c r="R302" s="319" t="str">
        <f>IF(ISBLANK('6桁'!R302)=TRUE,"",VLOOKUP(パターン表!R302, 'パターン別掛け率（入力）'!$C$3:$I$302, 6, FALSE))</f>
        <v/>
      </c>
      <c r="S302" s="236">
        <f>'6桁'!S302</f>
        <v>0</v>
      </c>
      <c r="T302" s="319" t="str">
        <f>IF(ISBLANK('6桁'!T302)=TRUE,"",VLOOKUP(パターン表!T302, 'パターン別掛け率（入力）'!$C$3:$I$302, 6, FALSE))</f>
        <v/>
      </c>
      <c r="U302" s="236">
        <f>'6桁'!U302</f>
        <v>0</v>
      </c>
      <c r="V302" s="319" t="str">
        <f>IF(ISBLANK('6桁'!V302)=TRUE,"",VLOOKUP(パターン表!V302, 'パターン別掛け率（入力）'!$C$3:$I$302, 6, FALSE))</f>
        <v/>
      </c>
      <c r="W302" s="30">
        <f>'6桁'!W302</f>
        <v>0</v>
      </c>
      <c r="X302" s="108"/>
      <c r="Y302" s="22"/>
      <c r="Z302" s="267"/>
    </row>
    <row r="303" spans="2:26" ht="30" customHeight="1" thickBot="1">
      <c r="B303" s="544"/>
      <c r="C303" s="343" t="s">
        <v>373</v>
      </c>
      <c r="D303" s="256">
        <v>100</v>
      </c>
      <c r="E303" s="344"/>
      <c r="F303" s="118" t="str">
        <f>IF(ISBLANK('6桁'!F303)=TRUE,"",VLOOKUP(パターン表!F303, 'パターン別掛け率（入力）'!$C$3:$I$302, 6, FALSE))</f>
        <v/>
      </c>
      <c r="G303" s="127">
        <f>'6桁'!G303</f>
        <v>0</v>
      </c>
      <c r="H303" s="118" t="str">
        <f>IF(ISBLANK('6桁'!H303)=TRUE,"",VLOOKUP(パターン表!H303, 'パターン別掛け率（入力）'!$C$3:$I$302, 6, FALSE))</f>
        <v/>
      </c>
      <c r="I303" s="127">
        <f>'6桁'!I303</f>
        <v>0</v>
      </c>
      <c r="J303" s="118" t="str">
        <f>IF(ISBLANK('6桁'!J303)=TRUE,"",VLOOKUP(パターン表!J303, 'パターン別掛け率（入力）'!$C$3:$I$302, 6, FALSE))</f>
        <v/>
      </c>
      <c r="K303" s="21">
        <f>'6桁'!K303</f>
        <v>0</v>
      </c>
      <c r="L303" s="118">
        <f>IF(ISBLANK('6桁'!L303)=TRUE,"",VLOOKUP(パターン表!L303, 'パターン別掛け率（入力）'!$C$3:$I$302, 6, FALSE))</f>
        <v>100</v>
      </c>
      <c r="M303" s="21" t="str">
        <f>'6桁'!M303</f>
        <v>H</v>
      </c>
      <c r="N303" s="118" t="str">
        <f>IF(ISBLANK('6桁'!N303)=TRUE,"",VLOOKUP(パターン表!N303, 'パターン別掛け率（入力）'!$C$3:$I$302, 6, FALSE))</f>
        <v/>
      </c>
      <c r="O303" s="127">
        <f>'6桁'!O303</f>
        <v>0</v>
      </c>
      <c r="P303" s="118" t="str">
        <f>IF(ISBLANK('6桁'!P303)=TRUE,"",VLOOKUP(パターン表!P303, 'パターン別掛け率（入力）'!$C$3:$I$302, 6, FALSE))</f>
        <v/>
      </c>
      <c r="Q303" s="21">
        <f>'6桁'!Q303</f>
        <v>0</v>
      </c>
      <c r="R303" s="118" t="str">
        <f>IF(ISBLANK('6桁'!R303)=TRUE,"",VLOOKUP(パターン表!R303, 'パターン別掛け率（入力）'!$C$3:$I$302, 6, FALSE))</f>
        <v/>
      </c>
      <c r="S303" s="21">
        <f>'6桁'!S303</f>
        <v>0</v>
      </c>
      <c r="T303" s="118" t="str">
        <f>IF(ISBLANK('6桁'!T303)=TRUE,"",VLOOKUP(パターン表!T303, 'パターン別掛け率（入力）'!$C$3:$I$302, 6, FALSE))</f>
        <v/>
      </c>
      <c r="U303" s="21">
        <f>'6桁'!U303</f>
        <v>0</v>
      </c>
      <c r="V303" s="118" t="str">
        <f>IF(ISBLANK('6桁'!V303)=TRUE,"",VLOOKUP(パターン表!V303, 'パターン別掛け率（入力）'!$C$3:$I$302, 6, FALSE))</f>
        <v/>
      </c>
      <c r="W303" s="31">
        <f>'6桁'!W303</f>
        <v>0</v>
      </c>
      <c r="X303" s="108"/>
      <c r="Y303" s="22"/>
      <c r="Z303" s="267"/>
    </row>
    <row r="304" spans="2:26" ht="31.5" customHeight="1">
      <c r="B304" s="545" t="s">
        <v>1988</v>
      </c>
      <c r="C304" s="545"/>
      <c r="D304" s="545"/>
      <c r="E304" s="545"/>
      <c r="F304" s="545"/>
      <c r="G304" s="545"/>
      <c r="H304" s="545"/>
      <c r="I304" s="545"/>
      <c r="J304" s="545"/>
      <c r="K304" s="545"/>
      <c r="L304" s="545"/>
      <c r="M304" s="545"/>
      <c r="N304" s="545"/>
      <c r="O304" s="545"/>
      <c r="P304" s="545"/>
      <c r="Q304" s="545"/>
      <c r="R304" s="545"/>
      <c r="S304" s="545"/>
      <c r="T304" s="545"/>
      <c r="U304" s="545"/>
      <c r="V304" s="545"/>
      <c r="W304" s="545"/>
      <c r="X304" s="546"/>
      <c r="Y304" s="546"/>
    </row>
    <row r="306" spans="2:27" ht="14.25" customHeight="1" thickBot="1">
      <c r="C306" s="327"/>
      <c r="D306" s="327"/>
      <c r="E306" s="327"/>
      <c r="F306" s="74"/>
      <c r="G306" s="18"/>
      <c r="H306" s="74"/>
      <c r="I306" s="18"/>
      <c r="J306" s="74"/>
      <c r="K306" s="18"/>
      <c r="L306" s="74"/>
      <c r="M306" s="18"/>
      <c r="N306" s="74"/>
      <c r="O306" s="18"/>
      <c r="P306" s="74"/>
      <c r="Q306" s="18"/>
      <c r="R306" s="74"/>
      <c r="S306" s="17"/>
      <c r="T306" s="74"/>
      <c r="U306" s="18"/>
    </row>
    <row r="307" spans="2:27" ht="25.5" customHeight="1" thickTop="1" thickBot="1">
      <c r="B307" s="518" t="s">
        <v>451</v>
      </c>
      <c r="C307" s="519"/>
      <c r="D307" s="519"/>
      <c r="E307" s="519"/>
      <c r="F307" s="519"/>
      <c r="G307" s="519"/>
      <c r="H307" s="519"/>
      <c r="I307" s="519"/>
      <c r="J307" s="519"/>
      <c r="K307" s="519"/>
      <c r="L307" s="519"/>
      <c r="M307" s="519"/>
      <c r="N307" s="519"/>
      <c r="O307" s="519"/>
      <c r="P307" s="519"/>
      <c r="Q307" s="519"/>
      <c r="R307" s="519"/>
      <c r="S307" s="519"/>
      <c r="T307" s="519"/>
      <c r="U307" s="519"/>
      <c r="V307" s="519"/>
      <c r="W307" s="519"/>
      <c r="X307" s="519"/>
      <c r="Y307" s="519"/>
      <c r="Z307" s="519"/>
      <c r="AA307" s="520"/>
    </row>
    <row r="308" spans="2:27" ht="14.25" thickTop="1"/>
    <row r="309" spans="2:27" s="239" customFormat="1" ht="20.100000000000001" customHeight="1" thickBot="1">
      <c r="B309" s="238" t="s">
        <v>949</v>
      </c>
      <c r="F309" s="240"/>
      <c r="H309" s="240"/>
      <c r="J309" s="240"/>
      <c r="L309" s="240"/>
      <c r="N309" s="240"/>
      <c r="P309" s="240"/>
      <c r="R309" s="240"/>
      <c r="T309" s="240"/>
      <c r="V309" s="240"/>
      <c r="X309" s="240"/>
    </row>
    <row r="310" spans="2:27" ht="19.5" customHeight="1" thickBot="1">
      <c r="B310" s="521" t="s">
        <v>452</v>
      </c>
      <c r="C310" s="524" t="s">
        <v>524</v>
      </c>
      <c r="D310" s="527" t="s">
        <v>1113</v>
      </c>
      <c r="E310" s="540"/>
      <c r="F310" s="531" t="s">
        <v>453</v>
      </c>
      <c r="G310" s="532"/>
      <c r="H310" s="532"/>
      <c r="I310" s="532"/>
      <c r="J310" s="532"/>
      <c r="K310" s="532"/>
      <c r="L310" s="532"/>
      <c r="M310" s="532"/>
      <c r="N310" s="532"/>
      <c r="O310" s="532"/>
      <c r="P310" s="532"/>
      <c r="Q310" s="533"/>
      <c r="R310" s="11"/>
      <c r="S310" s="11"/>
      <c r="T310" s="11"/>
      <c r="U310" s="11"/>
      <c r="V310" s="11"/>
      <c r="W310" s="11"/>
      <c r="X310" s="11"/>
    </row>
    <row r="311" spans="2:27" ht="19.5" customHeight="1">
      <c r="B311" s="522"/>
      <c r="C311" s="525"/>
      <c r="D311" s="541"/>
      <c r="E311" s="542"/>
      <c r="F311" s="506" t="s">
        <v>971</v>
      </c>
      <c r="G311" s="507"/>
      <c r="H311" s="506" t="s">
        <v>775</v>
      </c>
      <c r="I311" s="507"/>
      <c r="J311" s="506" t="s">
        <v>770</v>
      </c>
      <c r="K311" s="507"/>
      <c r="L311" s="506" t="s">
        <v>778</v>
      </c>
      <c r="M311" s="507"/>
      <c r="N311" s="506" t="s">
        <v>779</v>
      </c>
      <c r="O311" s="507"/>
      <c r="P311" s="506" t="s">
        <v>780</v>
      </c>
      <c r="Q311" s="507"/>
      <c r="V311" s="11"/>
      <c r="W311" s="11"/>
      <c r="X311" s="11"/>
    </row>
    <row r="312" spans="2:27" ht="19.5" customHeight="1">
      <c r="B312" s="522"/>
      <c r="C312" s="525"/>
      <c r="D312" s="510" t="s">
        <v>1115</v>
      </c>
      <c r="E312" s="512" t="s">
        <v>1114</v>
      </c>
      <c r="F312" s="508"/>
      <c r="G312" s="509"/>
      <c r="H312" s="508"/>
      <c r="I312" s="509"/>
      <c r="J312" s="508"/>
      <c r="K312" s="509"/>
      <c r="L312" s="508"/>
      <c r="M312" s="509"/>
      <c r="N312" s="508"/>
      <c r="O312" s="509"/>
      <c r="P312" s="508"/>
      <c r="Q312" s="509"/>
      <c r="V312" s="136"/>
      <c r="W312" s="136"/>
      <c r="X312" s="4"/>
    </row>
    <row r="313" spans="2:27" ht="19.5" customHeight="1" thickBot="1">
      <c r="B313" s="523"/>
      <c r="C313" s="526"/>
      <c r="D313" s="549"/>
      <c r="E313" s="572"/>
      <c r="F313" s="573" t="s">
        <v>774</v>
      </c>
      <c r="G313" s="554"/>
      <c r="H313" s="514" t="s">
        <v>781</v>
      </c>
      <c r="I313" s="515"/>
      <c r="J313" s="514" t="s">
        <v>774</v>
      </c>
      <c r="K313" s="515"/>
      <c r="L313" s="514" t="s">
        <v>652</v>
      </c>
      <c r="M313" s="515"/>
      <c r="N313" s="514" t="s">
        <v>652</v>
      </c>
      <c r="O313" s="515"/>
      <c r="P313" s="514" t="s">
        <v>781</v>
      </c>
      <c r="Q313" s="515"/>
      <c r="V313" s="4"/>
      <c r="X313" s="4"/>
    </row>
    <row r="314" spans="2:27" ht="30" customHeight="1">
      <c r="B314" s="502">
        <v>15</v>
      </c>
      <c r="C314" s="352" t="s">
        <v>337</v>
      </c>
      <c r="D314" s="253">
        <v>73</v>
      </c>
      <c r="E314" s="353">
        <v>76</v>
      </c>
      <c r="F314" s="91">
        <f>IF(ISBLANK('6桁'!F314)=TRUE,"",VLOOKUP(パターン表!F314, 'パターン別掛け率（入力）'!$C$3:$I$302, 6, FALSE))</f>
        <v>100</v>
      </c>
      <c r="G314" s="124" t="str">
        <f>'6桁'!G314</f>
        <v>V◇</v>
      </c>
      <c r="H314" s="91" t="str">
        <f>IF(ISBLANK('6桁'!H314)=TRUE,"",VLOOKUP(パターン表!H314, 'パターン別掛け率（入力）'!$C$3:$I$302, 6, FALSE))</f>
        <v/>
      </c>
      <c r="I314" s="124">
        <f>'6桁'!I314</f>
        <v>0</v>
      </c>
      <c r="J314" s="91">
        <f>IF(ISBLANK('6桁'!J314)=TRUE,"",VLOOKUP(パターン表!J314, 'パターン別掛け率（入力）'!$C$3:$I$302, 6, FALSE))</f>
        <v>100</v>
      </c>
      <c r="K314" s="92" t="str">
        <f>'6桁'!K314</f>
        <v>V◇</v>
      </c>
      <c r="L314" s="128">
        <f>IF(ISBLANK('6桁'!L314)=TRUE,"",VLOOKUP(パターン表!L314, 'パターン別掛け率（入力）'!$C$3:$I$302, 6, FALSE))</f>
        <v>100</v>
      </c>
      <c r="M314" s="131" t="str">
        <f>'6桁'!M314</f>
        <v>V</v>
      </c>
      <c r="N314" s="91" t="str">
        <f>IF(ISBLANK('6桁'!N314)=TRUE,"",VLOOKUP(パターン表!N314, 'パターン別掛け率（入力）'!$C$3:$I$302, 6, FALSE))</f>
        <v/>
      </c>
      <c r="O314" s="124">
        <f>'6桁'!O314</f>
        <v>0</v>
      </c>
      <c r="P314" s="91" t="str">
        <f>IF(ISBLANK('6桁'!P314)=TRUE,"",VLOOKUP(パターン表!P314, 'パターン別掛け率（入力）'!$C$3:$I$302, 6, FALSE))</f>
        <v/>
      </c>
      <c r="Q314" s="92">
        <f>'6桁'!Q314</f>
        <v>0</v>
      </c>
      <c r="R314" s="161"/>
      <c r="S314" s="22"/>
      <c r="T314" s="74"/>
      <c r="U314" s="22"/>
      <c r="V314" s="267"/>
      <c r="W314" s="22"/>
      <c r="X314" s="4"/>
    </row>
    <row r="315" spans="2:27" ht="30" customHeight="1">
      <c r="B315" s="503"/>
      <c r="C315" s="341" t="s">
        <v>129</v>
      </c>
      <c r="D315" s="254">
        <v>82</v>
      </c>
      <c r="E315" s="342">
        <v>86</v>
      </c>
      <c r="F315" s="95" t="str">
        <f>IF(ISBLANK('6桁'!F315)=TRUE,"",VLOOKUP(パターン表!F315, 'パターン別掛け率（入力）'!$C$3:$I$302, 6, FALSE))</f>
        <v/>
      </c>
      <c r="G315" s="126">
        <f>'6桁'!G315</f>
        <v>0</v>
      </c>
      <c r="H315" s="95" t="str">
        <f>IF(ISBLANK('6桁'!H315)=TRUE,"",VLOOKUP(パターン表!H315, 'パターン別掛け率（入力）'!$C$3:$I$302, 6, FALSE))</f>
        <v/>
      </c>
      <c r="I315" s="126">
        <f>'6桁'!I315</f>
        <v>0</v>
      </c>
      <c r="J315" s="95" t="str">
        <f>IF(ISBLANK('6桁'!J315)=TRUE,"",VLOOKUP(パターン表!J315, 'パターン別掛け率（入力）'!$C$3:$I$302, 6, FALSE))</f>
        <v/>
      </c>
      <c r="K315" s="20">
        <f>'6桁'!K315</f>
        <v>0</v>
      </c>
      <c r="L315" s="95">
        <f>IF(ISBLANK('6桁'!L315)=TRUE,"",VLOOKUP(パターン表!L315, 'パターン別掛け率（入力）'!$C$3:$I$302, 6, FALSE))</f>
        <v>100</v>
      </c>
      <c r="M315" s="20" t="str">
        <f>'6桁'!M315</f>
        <v>V</v>
      </c>
      <c r="N315" s="95" t="str">
        <f>IF(ISBLANK('6桁'!N315)=TRUE,"",VLOOKUP(パターン表!N315, 'パターン別掛け率（入力）'!$C$3:$I$302, 6, FALSE))</f>
        <v/>
      </c>
      <c r="O315" s="126">
        <f>'6桁'!O315</f>
        <v>0</v>
      </c>
      <c r="P315" s="95">
        <f>IF(ISBLANK('6桁'!P315)=TRUE,"",VLOOKUP(パターン表!P315, 'パターン別掛け率（入力）'!$C$3:$I$302, 6, FALSE))</f>
        <v>100</v>
      </c>
      <c r="Q315" s="20" t="str">
        <f>'6桁'!Q315</f>
        <v>V</v>
      </c>
      <c r="R315" s="161"/>
      <c r="S315" s="22"/>
      <c r="T315" s="74"/>
      <c r="U315" s="22"/>
      <c r="V315" s="267"/>
      <c r="W315" s="22"/>
      <c r="X315" s="4"/>
    </row>
    <row r="316" spans="2:27" ht="30" customHeight="1">
      <c r="B316" s="503"/>
      <c r="C316" s="341" t="s">
        <v>45</v>
      </c>
      <c r="D316" s="254">
        <v>86</v>
      </c>
      <c r="E316" s="342">
        <v>89</v>
      </c>
      <c r="F316" s="95" t="str">
        <f>IF(ISBLANK('6桁'!F316)=TRUE,"",VLOOKUP(パターン表!F316, 'パターン別掛け率（入力）'!$C$3:$I$302, 6, FALSE))</f>
        <v/>
      </c>
      <c r="G316" s="126">
        <f>'6桁'!G316</f>
        <v>0</v>
      </c>
      <c r="H316" s="95" t="str">
        <f>IF(ISBLANK('6桁'!H316)=TRUE,"",VLOOKUP(パターン表!H316, 'パターン別掛け率（入力）'!$C$3:$I$302, 6, FALSE))</f>
        <v/>
      </c>
      <c r="I316" s="126">
        <f>'6桁'!I316</f>
        <v>0</v>
      </c>
      <c r="J316" s="95" t="str">
        <f>IF(ISBLANK('6桁'!J316)=TRUE,"",VLOOKUP(パターン表!J316, 'パターン別掛け率（入力）'!$C$3:$I$302, 6, FALSE))</f>
        <v/>
      </c>
      <c r="K316" s="20">
        <f>'6桁'!K316</f>
        <v>0</v>
      </c>
      <c r="L316" s="95">
        <f>IF(ISBLANK('6桁'!L316)=TRUE,"",VLOOKUP(パターン表!L316, 'パターン別掛け率（入力）'!$C$3:$I$302, 6, FALSE))</f>
        <v>100</v>
      </c>
      <c r="M316" s="20" t="str">
        <f>'6桁'!M316</f>
        <v>V</v>
      </c>
      <c r="N316" s="95">
        <f>IF(ISBLANK('6桁'!N316)=TRUE,"",VLOOKUP(パターン表!N316, 'パターン別掛け率（入力）'!$C$3:$I$302, 6, FALSE))</f>
        <v>100</v>
      </c>
      <c r="O316" s="126" t="str">
        <f>'6桁'!O316</f>
        <v>▽V</v>
      </c>
      <c r="P316" s="95">
        <f>IF(ISBLANK('6桁'!P316)=TRUE,"",VLOOKUP(パターン表!P316, 'パターン別掛け率（入力）'!$C$3:$I$302, 6, FALSE))</f>
        <v>100</v>
      </c>
      <c r="Q316" s="20" t="str">
        <f>'6桁'!Q316</f>
        <v>※V</v>
      </c>
      <c r="R316" s="161"/>
      <c r="S316" s="22"/>
      <c r="T316" s="74"/>
      <c r="U316" s="22"/>
      <c r="V316" s="267"/>
      <c r="W316" s="22"/>
      <c r="X316" s="4"/>
    </row>
    <row r="317" spans="2:27" ht="30" customHeight="1">
      <c r="B317" s="503"/>
      <c r="C317" s="341" t="s">
        <v>363</v>
      </c>
      <c r="D317" s="254">
        <v>88</v>
      </c>
      <c r="E317" s="342"/>
      <c r="F317" s="95" t="str">
        <f>IF(ISBLANK('6桁'!F317)=TRUE,"",VLOOKUP(パターン表!F317, 'パターン別掛け率（入力）'!$C$3:$I$302, 6, FALSE))</f>
        <v/>
      </c>
      <c r="G317" s="126">
        <f>'6桁'!G317</f>
        <v>0</v>
      </c>
      <c r="H317" s="95" t="str">
        <f>IF(ISBLANK('6桁'!H317)=TRUE,"",VLOOKUP(パターン表!H317, 'パターン別掛け率（入力）'!$C$3:$I$302, 6, FALSE))</f>
        <v/>
      </c>
      <c r="I317" s="126">
        <f>'6桁'!I317</f>
        <v>0</v>
      </c>
      <c r="J317" s="95" t="str">
        <f>IF(ISBLANK('6桁'!J317)=TRUE,"",VLOOKUP(パターン表!J317, 'パターン別掛け率（入力）'!$C$3:$I$302, 6, FALSE))</f>
        <v/>
      </c>
      <c r="K317" s="20">
        <f>'6桁'!K317</f>
        <v>0</v>
      </c>
      <c r="L317" s="95" t="str">
        <f>IF(ISBLANK('6桁'!L317)=TRUE,"",VLOOKUP(パターン表!L317, 'パターン別掛け率（入力）'!$C$3:$I$302, 6, FALSE))</f>
        <v/>
      </c>
      <c r="M317" s="20">
        <f>'6桁'!M317</f>
        <v>0</v>
      </c>
      <c r="N317" s="95">
        <f>IF(ISBLANK('6桁'!N317)=TRUE,"",VLOOKUP(パターン表!N317, 'パターン別掛け率（入力）'!$C$3:$I$302, 6, FALSE))</f>
        <v>100</v>
      </c>
      <c r="O317" s="126" t="str">
        <f>'6桁'!O317</f>
        <v>▽V</v>
      </c>
      <c r="P317" s="95" t="str">
        <f>IF(ISBLANK('6桁'!P317)=TRUE,"",VLOOKUP(パターン表!P317, 'パターン別掛け率（入力）'!$C$3:$I$302, 6, FALSE))</f>
        <v/>
      </c>
      <c r="Q317" s="20">
        <f>'6桁'!Q317</f>
        <v>0</v>
      </c>
      <c r="R317" s="161"/>
      <c r="S317" s="22"/>
      <c r="T317" s="74"/>
      <c r="U317" s="22"/>
      <c r="V317" s="267"/>
      <c r="W317" s="22"/>
      <c r="X317" s="4"/>
    </row>
    <row r="318" spans="2:27" ht="30" customHeight="1">
      <c r="B318" s="503"/>
      <c r="C318" s="341" t="s">
        <v>338</v>
      </c>
      <c r="D318" s="254">
        <v>75</v>
      </c>
      <c r="E318" s="342"/>
      <c r="F318" s="95">
        <f>IF(ISBLANK('6桁'!F318)=TRUE,"",VLOOKUP(パターン表!F318, 'パターン別掛け率（入力）'!$C$3:$I$302, 6, FALSE))</f>
        <v>100</v>
      </c>
      <c r="G318" s="126" t="str">
        <f>'6桁'!G318</f>
        <v>V◇</v>
      </c>
      <c r="H318" s="95">
        <f>IF(ISBLANK('6桁'!H318)=TRUE,"",VLOOKUP(パターン表!H318, 'パターン別掛け率（入力）'!$C$3:$I$302, 6, FALSE))</f>
        <v>100</v>
      </c>
      <c r="I318" s="126" t="str">
        <f>'6桁'!I318</f>
        <v>V△</v>
      </c>
      <c r="J318" s="95">
        <f>IF(ISBLANK('6桁'!J318)=TRUE,"",VLOOKUP(パターン表!J318, 'パターン別掛け率（入力）'!$C$3:$I$302, 6, FALSE))</f>
        <v>100</v>
      </c>
      <c r="K318" s="20" t="str">
        <f>'6桁'!K318</f>
        <v>V◇</v>
      </c>
      <c r="L318" s="95">
        <f>IF(ISBLANK('6桁'!L318)=TRUE,"",VLOOKUP(パターン表!L318, 'パターン別掛け率（入力）'!$C$3:$I$302, 6, FALSE))</f>
        <v>100</v>
      </c>
      <c r="M318" s="20" t="str">
        <f>'6桁'!M318</f>
        <v>V</v>
      </c>
      <c r="N318" s="95">
        <f>IF(ISBLANK('6桁'!N318)=TRUE,"",VLOOKUP(パターン表!N318, 'パターン別掛け率（入力）'!$C$3:$I$302, 6, FALSE))</f>
        <v>100</v>
      </c>
      <c r="O318" s="126" t="str">
        <f>'6桁'!O318</f>
        <v>▽V</v>
      </c>
      <c r="P318" s="95" t="str">
        <f>IF(ISBLANK('6桁'!P318)=TRUE,"",VLOOKUP(パターン表!P318, 'パターン別掛け率（入力）'!$C$3:$I$302, 6, FALSE))</f>
        <v/>
      </c>
      <c r="Q318" s="20">
        <f>'6桁'!Q318</f>
        <v>0</v>
      </c>
      <c r="R318" s="161"/>
      <c r="S318" s="22"/>
      <c r="T318" s="74"/>
      <c r="U318" s="22"/>
      <c r="V318" s="267"/>
      <c r="W318" s="22"/>
      <c r="X318" s="4"/>
    </row>
    <row r="319" spans="2:27" ht="30" customHeight="1">
      <c r="B319" s="503"/>
      <c r="C319" s="341" t="s">
        <v>729</v>
      </c>
      <c r="D319" s="254">
        <v>77</v>
      </c>
      <c r="E319" s="342"/>
      <c r="F319" s="95">
        <f>IF(ISBLANK('6桁'!F319)=TRUE,"",VLOOKUP(パターン表!F319, 'パターン別掛け率（入力）'!$C$3:$I$302, 6, FALSE))</f>
        <v>100</v>
      </c>
      <c r="G319" s="126" t="str">
        <f>'6桁'!G319</f>
        <v>V</v>
      </c>
      <c r="H319" s="95">
        <f>IF(ISBLANK('6桁'!H319)=TRUE,"",VLOOKUP(パターン表!H319, 'パターン別掛け率（入力）'!$C$3:$I$302, 6, FALSE))</f>
        <v>100</v>
      </c>
      <c r="I319" s="126" t="str">
        <f>'6桁'!I319</f>
        <v>V△</v>
      </c>
      <c r="J319" s="95">
        <f>IF(ISBLANK('6桁'!J319)=TRUE,"",VLOOKUP(パターン表!J319, 'パターン別掛け率（入力）'!$C$3:$I$302, 6, FALSE))</f>
        <v>100</v>
      </c>
      <c r="K319" s="20" t="str">
        <f>'6桁'!K319</f>
        <v>V◇</v>
      </c>
      <c r="L319" s="95" t="str">
        <f>IF(ISBLANK('6桁'!L319)=TRUE,"",VLOOKUP(パターン表!L319, 'パターン別掛け率（入力）'!$C$3:$I$302, 6, FALSE))</f>
        <v/>
      </c>
      <c r="M319" s="20">
        <f>'6桁'!M319</f>
        <v>0</v>
      </c>
      <c r="N319" s="95" t="str">
        <f>IF(ISBLANK('6桁'!N319)=TRUE,"",VLOOKUP(パターン表!N319, 'パターン別掛け率（入力）'!$C$3:$I$302, 6, FALSE))</f>
        <v/>
      </c>
      <c r="O319" s="126">
        <f>'6桁'!O319</f>
        <v>0</v>
      </c>
      <c r="P319" s="95" t="str">
        <f>IF(ISBLANK('6桁'!P319)=TRUE,"",VLOOKUP(パターン表!P319, 'パターン別掛け率（入力）'!$C$3:$I$302, 6, FALSE))</f>
        <v/>
      </c>
      <c r="Q319" s="20">
        <f>'6桁'!Q319</f>
        <v>0</v>
      </c>
      <c r="R319" s="161"/>
      <c r="S319" s="22"/>
      <c r="T319" s="74"/>
      <c r="U319" s="22"/>
      <c r="V319" s="267"/>
      <c r="W319" s="22"/>
      <c r="X319" s="4"/>
    </row>
    <row r="320" spans="2:27" ht="30" customHeight="1">
      <c r="B320" s="503"/>
      <c r="C320" s="341" t="s">
        <v>53</v>
      </c>
      <c r="D320" s="254" t="s">
        <v>1117</v>
      </c>
      <c r="E320" s="342">
        <v>86</v>
      </c>
      <c r="F320" s="95">
        <f>IF(ISBLANK('6桁'!F320)=TRUE,"",VLOOKUP(パターン表!F320, 'パターン別掛け率（入力）'!$C$3:$I$302, 6, FALSE))</f>
        <v>100</v>
      </c>
      <c r="G320" s="126" t="str">
        <f>'6桁'!G320</f>
        <v>V</v>
      </c>
      <c r="H320" s="95" t="str">
        <f>IF(ISBLANK('6桁'!H320)=TRUE,"",VLOOKUP(パターン表!H320, 'パターン別掛け率（入力）'!$C$3:$I$302, 6, FALSE))</f>
        <v/>
      </c>
      <c r="I320" s="126">
        <f>'6桁'!I320</f>
        <v>0</v>
      </c>
      <c r="J320" s="95">
        <f>IF(ISBLANK('6桁'!J320)=TRUE,"",VLOOKUP(パターン表!J320, 'パターン別掛け率（入力）'!$C$3:$I$302, 6, FALSE))</f>
        <v>100</v>
      </c>
      <c r="K320" s="20" t="str">
        <f>'6桁'!K320</f>
        <v>V◇</v>
      </c>
      <c r="L320" s="95" t="str">
        <f>IF(ISBLANK('6桁'!L320)=TRUE,"",VLOOKUP(パターン表!L320, 'パターン別掛け率（入力）'!$C$3:$I$302, 6, FALSE))</f>
        <v/>
      </c>
      <c r="M320" s="126">
        <f>'6桁'!M320</f>
        <v>0</v>
      </c>
      <c r="N320" s="95" t="str">
        <f>IF(ISBLANK('6桁'!N320)=TRUE,"",VLOOKUP(パターン表!N320, 'パターン別掛け率（入力）'!$C$3:$I$302, 6, FALSE))</f>
        <v/>
      </c>
      <c r="O320" s="126">
        <f>'6桁'!O320</f>
        <v>0</v>
      </c>
      <c r="P320" s="95">
        <f>IF(ISBLANK('6桁'!P320)=TRUE,"",VLOOKUP(パターン表!P320, 'パターン別掛け率（入力）'!$C$3:$I$302, 6, FALSE))</f>
        <v>100</v>
      </c>
      <c r="Q320" s="20" t="str">
        <f>'6桁'!Q320</f>
        <v>V
DZ101</v>
      </c>
      <c r="R320" s="161"/>
      <c r="S320" s="22"/>
      <c r="T320" s="74"/>
      <c r="U320" s="22"/>
      <c r="V320" s="267"/>
      <c r="W320" s="22"/>
      <c r="X320" s="4"/>
    </row>
    <row r="321" spans="2:24" ht="30" customHeight="1">
      <c r="B321" s="503"/>
      <c r="C321" s="341" t="s">
        <v>48</v>
      </c>
      <c r="D321" s="254">
        <v>85</v>
      </c>
      <c r="E321" s="342">
        <v>89</v>
      </c>
      <c r="F321" s="95">
        <f>IF(ISBLANK('6桁'!F321)=TRUE,"",VLOOKUP(パターン表!F321, 'パターン別掛け率（入力）'!$C$3:$I$302, 6, FALSE))</f>
        <v>100</v>
      </c>
      <c r="G321" s="126" t="str">
        <f>'6桁'!G321</f>
        <v>V</v>
      </c>
      <c r="H321" s="95" t="str">
        <f>IF(ISBLANK('6桁'!H321)=TRUE,"",VLOOKUP(パターン表!H321, 'パターン別掛け率（入力）'!$C$3:$I$302, 6, FALSE))</f>
        <v/>
      </c>
      <c r="I321" s="126">
        <f>'6桁'!I321</f>
        <v>0</v>
      </c>
      <c r="J321" s="95">
        <f>IF(ISBLANK('6桁'!J321)=TRUE,"",VLOOKUP(パターン表!J321, 'パターン別掛け率（入力）'!$C$3:$I$302, 6, FALSE))</f>
        <v>100</v>
      </c>
      <c r="K321" s="20" t="str">
        <f>'6桁'!K321</f>
        <v>V◇</v>
      </c>
      <c r="L321" s="95">
        <f>IF(ISBLANK('6桁'!L321)=TRUE,"",VLOOKUP(パターン表!L321, 'パターン別掛け率（入力）'!$C$3:$I$302, 6, FALSE))</f>
        <v>100</v>
      </c>
      <c r="M321" s="20" t="str">
        <f>'6桁'!M321</f>
        <v>V</v>
      </c>
      <c r="N321" s="95" t="str">
        <f>IF(ISBLANK('6桁'!N321)=TRUE,"",VLOOKUP(パターン表!N321, 'パターン別掛け率（入力）'!$C$3:$I$302, 6, FALSE))</f>
        <v/>
      </c>
      <c r="O321" s="126">
        <f>'6桁'!O321</f>
        <v>0</v>
      </c>
      <c r="P321" s="95">
        <f>IF(ISBLANK('6桁'!P321)=TRUE,"",VLOOKUP(パターン表!P321, 'パターン別掛け率（入力）'!$C$3:$I$302, 6, FALSE))</f>
        <v>100</v>
      </c>
      <c r="Q321" s="20" t="str">
        <f>'6桁'!Q321</f>
        <v>V</v>
      </c>
      <c r="R321" s="161"/>
      <c r="S321" s="22"/>
      <c r="T321" s="74"/>
      <c r="U321" s="22"/>
      <c r="V321" s="267"/>
      <c r="W321" s="22"/>
      <c r="X321" s="4"/>
    </row>
    <row r="322" spans="2:24" ht="30" customHeight="1">
      <c r="B322" s="503"/>
      <c r="C322" s="341" t="s">
        <v>54</v>
      </c>
      <c r="D322" s="254" t="s">
        <v>1118</v>
      </c>
      <c r="E322" s="342"/>
      <c r="F322" s="95" t="str">
        <f>IF(ISBLANK('6桁'!F322)=TRUE,"",VLOOKUP(パターン表!F322, 'パターン別掛け率（入力）'!$C$3:$I$302, 6, FALSE))</f>
        <v/>
      </c>
      <c r="G322" s="126">
        <f>'6桁'!G322</f>
        <v>0</v>
      </c>
      <c r="H322" s="95" t="str">
        <f>IF(ISBLANK('6桁'!H322)=TRUE,"",VLOOKUP(パターン表!H322, 'パターン別掛け率（入力）'!$C$3:$I$302, 6, FALSE))</f>
        <v/>
      </c>
      <c r="I322" s="126">
        <f>'6桁'!I322</f>
        <v>0</v>
      </c>
      <c r="J322" s="95" t="str">
        <f>IF(ISBLANK('6桁'!J322)=TRUE,"",VLOOKUP(パターン表!J322, 'パターン別掛け率（入力）'!$C$3:$I$302, 6, FALSE))</f>
        <v/>
      </c>
      <c r="K322" s="20">
        <f>'6桁'!K322</f>
        <v>0</v>
      </c>
      <c r="L322" s="95" t="str">
        <f>IF(ISBLANK('6桁'!L322)=TRUE,"",VLOOKUP(パターン表!L322, 'パターン別掛け率（入力）'!$C$3:$I$302, 6, FALSE))</f>
        <v/>
      </c>
      <c r="M322" s="20">
        <f>'6桁'!M322</f>
        <v>0</v>
      </c>
      <c r="N322" s="95" t="str">
        <f>IF(ISBLANK('6桁'!N322)=TRUE,"",VLOOKUP(パターン表!N322, 'パターン別掛け率（入力）'!$C$3:$I$302, 6, FALSE))</f>
        <v/>
      </c>
      <c r="O322" s="126">
        <f>'6桁'!O322</f>
        <v>0</v>
      </c>
      <c r="P322" s="95">
        <f>IF(ISBLANK('6桁'!P322)=TRUE,"",VLOOKUP(パターン表!P322, 'パターン別掛け率（入力）'!$C$3:$I$302, 6, FALSE))</f>
        <v>100</v>
      </c>
      <c r="Q322" s="20" t="str">
        <f>'6桁'!Q322</f>
        <v>V</v>
      </c>
      <c r="R322" s="161"/>
      <c r="S322" s="22"/>
      <c r="T322" s="74"/>
      <c r="U322" s="22"/>
      <c r="V322" s="267"/>
      <c r="W322" s="22"/>
      <c r="X322" s="4"/>
    </row>
    <row r="323" spans="2:24" ht="30" customHeight="1">
      <c r="B323" s="503"/>
      <c r="C323" s="341" t="s">
        <v>316</v>
      </c>
      <c r="D323" s="254">
        <v>74</v>
      </c>
      <c r="E323" s="342"/>
      <c r="F323" s="95" t="str">
        <f>IF(ISBLANK('6桁'!F323)=TRUE,"",VLOOKUP(パターン表!F323, 'パターン別掛け率（入力）'!$C$3:$I$302, 6, FALSE))</f>
        <v/>
      </c>
      <c r="G323" s="96">
        <f>'6桁'!G323</f>
        <v>0</v>
      </c>
      <c r="H323" s="95" t="str">
        <f>IF(ISBLANK('6桁'!H323)=TRUE,"",VLOOKUP(パターン表!H323, 'パターン別掛け率（入力）'!$C$3:$I$302, 6, FALSE))</f>
        <v/>
      </c>
      <c r="I323" s="126">
        <f>'6桁'!I323</f>
        <v>0</v>
      </c>
      <c r="J323" s="95">
        <f>IF(ISBLANK('6桁'!J323)=TRUE,"",VLOOKUP(パターン表!J323, 'パターン別掛け率（入力）'!$C$3:$I$302, 6, FALSE))</f>
        <v>100</v>
      </c>
      <c r="K323" s="20" t="str">
        <f>'6桁'!K323</f>
        <v>H◇</v>
      </c>
      <c r="L323" s="95" t="str">
        <f>IF(ISBLANK('6桁'!L323)=TRUE,"",VLOOKUP(パターン表!L323, 'パターン別掛け率（入力）'!$C$3:$I$302, 6, FALSE))</f>
        <v/>
      </c>
      <c r="M323" s="20">
        <f>'6桁'!M323</f>
        <v>0</v>
      </c>
      <c r="N323" s="95" t="str">
        <f>IF(ISBLANK('6桁'!N323)=TRUE,"",VLOOKUP(パターン表!N323, 'パターン別掛け率（入力）'!$C$3:$I$302, 6, FALSE))</f>
        <v/>
      </c>
      <c r="O323" s="126">
        <f>'6桁'!O323</f>
        <v>0</v>
      </c>
      <c r="P323" s="95" t="str">
        <f>IF(ISBLANK('6桁'!P323)=TRUE,"",VLOOKUP(パターン表!P323, 'パターン別掛け率（入力）'!$C$3:$I$302, 6, FALSE))</f>
        <v/>
      </c>
      <c r="Q323" s="20">
        <f>'6桁'!Q323</f>
        <v>0</v>
      </c>
      <c r="R323" s="161"/>
      <c r="S323" s="22"/>
      <c r="T323" s="74"/>
      <c r="U323" s="22"/>
      <c r="V323" s="267"/>
      <c r="W323" s="22"/>
      <c r="X323" s="4"/>
    </row>
    <row r="324" spans="2:24" ht="30" customHeight="1">
      <c r="B324" s="503"/>
      <c r="C324" s="411" t="s">
        <v>204</v>
      </c>
      <c r="D324" s="317">
        <v>77</v>
      </c>
      <c r="E324" s="249"/>
      <c r="F324" s="319">
        <f>IF(ISBLANK('6桁'!F324)=TRUE,"",VLOOKUP(パターン表!F324, 'パターン別掛け率（入力）'!$C$3:$I$302, 6, FALSE))</f>
        <v>100</v>
      </c>
      <c r="G324" s="126" t="str">
        <f>'6桁'!G324</f>
        <v>H◇</v>
      </c>
      <c r="H324" s="319">
        <f>IF(ISBLANK('6桁'!H324)=TRUE,"",VLOOKUP(パターン表!H324, 'パターン別掛け率（入力）'!$C$3:$I$302, 6, FALSE))</f>
        <v>100</v>
      </c>
      <c r="I324" s="132" t="str">
        <f>'6桁'!I324</f>
        <v>H△</v>
      </c>
      <c r="J324" s="95">
        <f>IF(ISBLANK('6桁'!J324)=TRUE,"",VLOOKUP(パターン表!J324, 'パターン別掛け率（入力）'!$C$3:$I$302, 6, FALSE))</f>
        <v>100</v>
      </c>
      <c r="K324" s="20" t="str">
        <f>'6桁'!K324</f>
        <v>H◇</v>
      </c>
      <c r="L324" s="319" t="str">
        <f>IF(ISBLANK('6桁'!L324)=TRUE,"",VLOOKUP(パターン表!L324, 'パターン別掛け率（入力）'!$C$3:$I$302, 6, FALSE))</f>
        <v/>
      </c>
      <c r="M324" s="236">
        <f>'6桁'!M324</f>
        <v>0</v>
      </c>
      <c r="N324" s="319" t="str">
        <f>IF(ISBLANK('6桁'!N324)=TRUE,"",VLOOKUP(パターン表!N324, 'パターン別掛け率（入力）'!$C$3:$I$302, 6, FALSE))</f>
        <v/>
      </c>
      <c r="O324" s="126">
        <f>'6桁'!O324</f>
        <v>0</v>
      </c>
      <c r="P324" s="319" t="str">
        <f>IF(ISBLANK('6桁'!P324)=TRUE,"",VLOOKUP(パターン表!P324, 'パターン別掛け率（入力）'!$C$3:$I$302, 6, FALSE))</f>
        <v/>
      </c>
      <c r="Q324" s="236">
        <f>'6桁'!Q324</f>
        <v>0</v>
      </c>
      <c r="R324" s="161"/>
      <c r="S324" s="22"/>
      <c r="T324" s="74"/>
      <c r="U324" s="22"/>
      <c r="V324" s="267"/>
      <c r="W324" s="22"/>
      <c r="X324" s="4"/>
    </row>
    <row r="325" spans="2:24" ht="30" customHeight="1">
      <c r="B325" s="503"/>
      <c r="C325" s="87" t="s">
        <v>135</v>
      </c>
      <c r="D325" s="254">
        <v>81</v>
      </c>
      <c r="E325" s="342"/>
      <c r="F325" s="95" t="str">
        <f>IF(ISBLANK('6桁'!F325)=TRUE,"",VLOOKUP(パターン表!F325, 'パターン別掛け率（入力）'!$C$3:$I$302, 6, FALSE))</f>
        <v/>
      </c>
      <c r="G325" s="126">
        <f>'6桁'!G325</f>
        <v>0</v>
      </c>
      <c r="H325" s="95" t="str">
        <f>IF(ISBLANK('6桁'!H325)=TRUE,"",VLOOKUP(パターン表!H325, 'パターン別掛け率（入力）'!$C$3:$I$302, 6, FALSE))</f>
        <v/>
      </c>
      <c r="I325" s="126">
        <f>'6桁'!I325</f>
        <v>0</v>
      </c>
      <c r="J325" s="95">
        <f>IF(ISBLANK('6桁'!J325)=TRUE,"",VLOOKUP(パターン表!J325, 'パターン別掛け率（入力）'!$C$3:$I$302, 6, FALSE))</f>
        <v>100</v>
      </c>
      <c r="K325" s="20" t="str">
        <f>'6桁'!K325</f>
        <v>H◇</v>
      </c>
      <c r="L325" s="95" t="str">
        <f>IF(ISBLANK('6桁'!L325)=TRUE,"",VLOOKUP(パターン表!L325, 'パターン別掛け率（入力）'!$C$3:$I$302, 6, FALSE))</f>
        <v/>
      </c>
      <c r="M325" s="126">
        <f>'6桁'!M325</f>
        <v>0</v>
      </c>
      <c r="N325" s="95" t="str">
        <f>IF(ISBLANK('6桁'!N325)=TRUE,"",VLOOKUP(パターン表!N325, 'パターン別掛け率（入力）'!$C$3:$I$302, 6, FALSE))</f>
        <v/>
      </c>
      <c r="O325" s="126">
        <f>'6桁'!O325</f>
        <v>0</v>
      </c>
      <c r="P325" s="95" t="str">
        <f>IF(ISBLANK('6桁'!P325)=TRUE,"",VLOOKUP(パターン表!P325, 'パターン別掛け率（入力）'!$C$3:$I$302, 6, FALSE))</f>
        <v/>
      </c>
      <c r="Q325" s="20">
        <f>'6桁'!Q325</f>
        <v>0</v>
      </c>
      <c r="R325" s="161"/>
      <c r="S325" s="22"/>
      <c r="T325" s="74"/>
      <c r="U325" s="22"/>
      <c r="V325" s="267"/>
      <c r="W325" s="22"/>
      <c r="X325" s="4"/>
    </row>
    <row r="326" spans="2:24" ht="30" customHeight="1">
      <c r="B326" s="503"/>
      <c r="C326" s="341" t="s">
        <v>102</v>
      </c>
      <c r="D326" s="254">
        <v>84</v>
      </c>
      <c r="E326" s="342">
        <v>88</v>
      </c>
      <c r="F326" s="95">
        <f>IF(ISBLANK('6桁'!F326)=TRUE,"",VLOOKUP(パターン表!F326, 'パターン別掛け率（入力）'!$C$3:$I$302, 6, FALSE))</f>
        <v>100</v>
      </c>
      <c r="G326" s="126" t="str">
        <f>'6桁'!G326</f>
        <v>H</v>
      </c>
      <c r="H326" s="95">
        <f>IF(ISBLANK('6桁'!H326)=TRUE,"",VLOOKUP(パターン表!H326, 'パターン別掛け率（入力）'!$C$3:$I$302, 6, FALSE))</f>
        <v>100</v>
      </c>
      <c r="I326" s="126" t="str">
        <f>'6桁'!I326</f>
        <v>H△</v>
      </c>
      <c r="J326" s="95">
        <f>IF(ISBLANK('6桁'!J326)=TRUE,"",VLOOKUP(パターン表!J326, 'パターン別掛け率（入力）'!$C$3:$I$302, 6, FALSE))</f>
        <v>100</v>
      </c>
      <c r="K326" s="20" t="str">
        <f>'6桁'!K326</f>
        <v>H◇</v>
      </c>
      <c r="L326" s="95" t="str">
        <f>IF(ISBLANK('6桁'!L326)=TRUE,"",VLOOKUP(パターン表!L326, 'パターン別掛け率（入力）'!$C$3:$I$302, 6, FALSE))</f>
        <v/>
      </c>
      <c r="M326" s="20">
        <f>'6桁'!M326</f>
        <v>0</v>
      </c>
      <c r="N326" s="95" t="str">
        <f>IF(ISBLANK('6桁'!N326)=TRUE,"",VLOOKUP(パターン表!N326, 'パターン別掛け率（入力）'!$C$3:$I$302, 6, FALSE))</f>
        <v/>
      </c>
      <c r="O326" s="126">
        <f>'6桁'!O326</f>
        <v>0</v>
      </c>
      <c r="P326" s="95" t="str">
        <f>IF(ISBLANK('6桁'!P326)=TRUE,"",VLOOKUP(パターン表!P326, 'パターン別掛け率（入力）'!$C$3:$I$302, 6, FALSE))</f>
        <v/>
      </c>
      <c r="Q326" s="20">
        <f>'6桁'!Q326</f>
        <v>0</v>
      </c>
      <c r="R326" s="161"/>
      <c r="S326" s="22"/>
      <c r="T326" s="74"/>
      <c r="U326" s="22"/>
      <c r="V326" s="267"/>
      <c r="W326" s="22"/>
      <c r="X326" s="4"/>
    </row>
    <row r="327" spans="2:24" ht="30" customHeight="1">
      <c r="B327" s="503"/>
      <c r="C327" s="341" t="s">
        <v>85</v>
      </c>
      <c r="D327" s="254">
        <v>88</v>
      </c>
      <c r="E327" s="342">
        <v>92</v>
      </c>
      <c r="F327" s="95">
        <f>IF(ISBLANK('6桁'!F327)=TRUE,"",VLOOKUP(パターン表!F327, 'パターン別掛け率（入力）'!$C$3:$I$302, 6, FALSE))</f>
        <v>100</v>
      </c>
      <c r="G327" s="126" t="str">
        <f>'6桁'!G327</f>
        <v>H
LM704</v>
      </c>
      <c r="H327" s="95">
        <f>IF(ISBLANK('6桁'!H327)=TRUE,"",VLOOKUP(パターン表!H327, 'パターン別掛け率（入力）'!$C$3:$I$302, 6, FALSE))</f>
        <v>100</v>
      </c>
      <c r="I327" s="126" t="str">
        <f>'6桁'!I327</f>
        <v>H△</v>
      </c>
      <c r="J327" s="95">
        <f>IF(ISBLANK('6桁'!J327)=TRUE,"",VLOOKUP(パターン表!J327, 'パターン別掛け率（入力）'!$C$3:$I$302, 6, FALSE))</f>
        <v>100</v>
      </c>
      <c r="K327" s="20" t="str">
        <f>'6桁'!K327</f>
        <v>H◇</v>
      </c>
      <c r="L327" s="95" t="str">
        <f>IF(ISBLANK('6桁'!L327)=TRUE,"",VLOOKUP(パターン表!L327, 'パターン別掛け率（入力）'!$C$3:$I$302, 6, FALSE))</f>
        <v/>
      </c>
      <c r="M327" s="126">
        <f>'6桁'!M327</f>
        <v>0</v>
      </c>
      <c r="N327" s="95" t="str">
        <f>IF(ISBLANK('6桁'!N327)=TRUE,"",VLOOKUP(パターン表!N327, 'パターン別掛け率（入力）'!$C$3:$I$302, 6, FALSE))</f>
        <v/>
      </c>
      <c r="O327" s="126">
        <f>'6桁'!O327</f>
        <v>0</v>
      </c>
      <c r="P327" s="95">
        <f>IF(ISBLANK('6桁'!P327)=TRUE,"",VLOOKUP(パターン表!P327, 'パターン別掛け率（入力）'!$C$3:$I$302, 6, FALSE))</f>
        <v>100</v>
      </c>
      <c r="Q327" s="20" t="str">
        <f>'6桁'!Q327</f>
        <v>H</v>
      </c>
      <c r="R327" s="161"/>
      <c r="S327" s="22"/>
      <c r="T327" s="74"/>
      <c r="U327" s="22"/>
      <c r="V327" s="267"/>
      <c r="W327" s="22"/>
      <c r="X327" s="4"/>
    </row>
    <row r="328" spans="2:24" ht="30" customHeight="1">
      <c r="B328" s="503"/>
      <c r="C328" s="341" t="s">
        <v>68</v>
      </c>
      <c r="D328" s="254">
        <v>91</v>
      </c>
      <c r="E328" s="342">
        <v>95</v>
      </c>
      <c r="F328" s="95">
        <f>IF(ISBLANK('6桁'!F328)=TRUE,"",VLOOKUP(パターン表!F328, 'パターン別掛け率（入力）'!$C$3:$I$302, 6, FALSE))</f>
        <v>100</v>
      </c>
      <c r="G328" s="126" t="str">
        <f>'6桁'!G328</f>
        <v>H
LM704</v>
      </c>
      <c r="H328" s="95" t="str">
        <f>IF(ISBLANK('6桁'!H328)=TRUE,"",VLOOKUP(パターン表!H328, 'パターン別掛け率（入力）'!$C$3:$I$302, 6, FALSE))</f>
        <v/>
      </c>
      <c r="I328" s="126">
        <f>'6桁'!I328</f>
        <v>0</v>
      </c>
      <c r="J328" s="95">
        <f>IF(ISBLANK('6桁'!J328)=TRUE,"",VLOOKUP(パターン表!J328, 'パターン別掛け率（入力）'!$C$3:$I$302, 6, FALSE))</f>
        <v>100</v>
      </c>
      <c r="K328" s="20" t="str">
        <f>'6桁'!K328</f>
        <v>H◇</v>
      </c>
      <c r="L328" s="95" t="str">
        <f>IF(ISBLANK('6桁'!L328)=TRUE,"",VLOOKUP(パターン表!L328, 'パターン別掛け率（入力）'!$C$3:$I$302, 6, FALSE))</f>
        <v/>
      </c>
      <c r="M328" s="20">
        <f>'6桁'!M328</f>
        <v>0</v>
      </c>
      <c r="N328" s="95" t="str">
        <f>IF(ISBLANK('6桁'!N328)=TRUE,"",VLOOKUP(パターン表!N328, 'パターン別掛け率（入力）'!$C$3:$I$302, 6, FALSE))</f>
        <v/>
      </c>
      <c r="O328" s="126">
        <f>'6桁'!O328</f>
        <v>0</v>
      </c>
      <c r="P328" s="95">
        <f>IF(ISBLANK('6桁'!P328)=TRUE,"",VLOOKUP(パターン表!P328, 'パターン別掛け率（入力）'!$C$3:$I$302, 6, FALSE))</f>
        <v>100</v>
      </c>
      <c r="Q328" s="20" t="str">
        <f>'6桁'!Q328</f>
        <v>H</v>
      </c>
      <c r="R328" s="161"/>
      <c r="S328" s="22"/>
      <c r="T328" s="74"/>
      <c r="U328" s="22"/>
      <c r="V328" s="267"/>
      <c r="W328" s="22"/>
      <c r="X328" s="4"/>
    </row>
    <row r="329" spans="2:24" ht="30" customHeight="1">
      <c r="B329" s="503"/>
      <c r="C329" s="345" t="s">
        <v>344</v>
      </c>
      <c r="D329" s="318">
        <v>72</v>
      </c>
      <c r="E329" s="361"/>
      <c r="F329" s="94" t="str">
        <f>IF(ISBLANK('6桁'!F329)=TRUE,"",VLOOKUP(パターン表!F329, 'パターン別掛け率（入力）'!$C$3:$I$302, 6, FALSE))</f>
        <v/>
      </c>
      <c r="G329" s="133">
        <f>'6桁'!G329</f>
        <v>0</v>
      </c>
      <c r="H329" s="94" t="str">
        <f>IF(ISBLANK('6桁'!H329)=TRUE,"",VLOOKUP(パターン表!H329, 'パターン別掛け率（入力）'!$C$3:$I$302, 6, FALSE))</f>
        <v/>
      </c>
      <c r="I329" s="133">
        <f>'6桁'!I329</f>
        <v>0</v>
      </c>
      <c r="J329" s="94">
        <f>IF(ISBLANK('6桁'!J329)=TRUE,"",VLOOKUP(パターン表!J329, 'パターン別掛け率（入力）'!$C$3:$I$302, 6, FALSE))</f>
        <v>100</v>
      </c>
      <c r="K329" s="237" t="str">
        <f>'6桁'!K329</f>
        <v>S◇</v>
      </c>
      <c r="L329" s="94" t="str">
        <f>IF(ISBLANK('6桁'!L329)=TRUE,"",VLOOKUP(パターン表!L329, 'パターン別掛け率（入力）'!$C$3:$I$302, 6, FALSE))</f>
        <v/>
      </c>
      <c r="M329" s="237">
        <f>'6桁'!M329</f>
        <v>0</v>
      </c>
      <c r="N329" s="94" t="str">
        <f>IF(ISBLANK('6桁'!N329)=TRUE,"",VLOOKUP(パターン表!N329, 'パターン別掛け率（入力）'!$C$3:$I$302, 6, FALSE))</f>
        <v/>
      </c>
      <c r="O329" s="133">
        <f>'6桁'!O329</f>
        <v>0</v>
      </c>
      <c r="P329" s="94" t="str">
        <f>IF(ISBLANK('6桁'!P329)=TRUE,"",VLOOKUP(パターン表!P329, 'パターン別掛け率（入力）'!$C$3:$I$302, 6, FALSE))</f>
        <v/>
      </c>
      <c r="Q329" s="237">
        <f>'6桁'!Q329</f>
        <v>0</v>
      </c>
      <c r="R329" s="161"/>
      <c r="S329" s="22"/>
      <c r="T329" s="74"/>
      <c r="U329" s="22"/>
      <c r="V329" s="267"/>
      <c r="W329" s="22"/>
      <c r="X329" s="4"/>
    </row>
    <row r="330" spans="2:24" ht="30" customHeight="1">
      <c r="B330" s="503"/>
      <c r="C330" s="341" t="s">
        <v>345</v>
      </c>
      <c r="D330" s="254">
        <v>81</v>
      </c>
      <c r="E330" s="342"/>
      <c r="F330" s="95">
        <f>IF(ISBLANK('6桁'!F330)=TRUE,"",VLOOKUP(パターン表!F330, 'パターン別掛け率（入力）'!$C$3:$I$302, 6, FALSE))</f>
        <v>100</v>
      </c>
      <c r="G330" s="126" t="str">
        <f>'6桁'!G330</f>
        <v>S◇</v>
      </c>
      <c r="H330" s="95" t="str">
        <f>IF(ISBLANK('6桁'!H330)=TRUE,"",VLOOKUP(パターン表!H330, 'パターン別掛け率（入力）'!$C$3:$I$302, 6, FALSE))</f>
        <v/>
      </c>
      <c r="I330" s="126">
        <f>'6桁'!I330</f>
        <v>0</v>
      </c>
      <c r="J330" s="95">
        <f>IF(ISBLANK('6桁'!J330)=TRUE,"",VLOOKUP(パターン表!J330, 'パターン別掛け率（入力）'!$C$3:$I$302, 6, FALSE))</f>
        <v>100</v>
      </c>
      <c r="K330" s="20" t="str">
        <f>'6桁'!K330</f>
        <v>S◇</v>
      </c>
      <c r="L330" s="95" t="str">
        <f>IF(ISBLANK('6桁'!L330)=TRUE,"",VLOOKUP(パターン表!L330, 'パターン別掛け率（入力）'!$C$3:$I$302, 6, FALSE))</f>
        <v/>
      </c>
      <c r="M330" s="20">
        <f>'6桁'!M330</f>
        <v>0</v>
      </c>
      <c r="N330" s="95" t="str">
        <f>IF(ISBLANK('6桁'!N330)=TRUE,"",VLOOKUP(パターン表!N330, 'パターン別掛け率（入力）'!$C$3:$I$302, 6, FALSE))</f>
        <v/>
      </c>
      <c r="O330" s="126">
        <f>'6桁'!O330</f>
        <v>0</v>
      </c>
      <c r="P330" s="95" t="str">
        <f>IF(ISBLANK('6桁'!P330)=TRUE,"",VLOOKUP(パターン表!P330, 'パターン別掛け率（入力）'!$C$3:$I$302, 6, FALSE))</f>
        <v/>
      </c>
      <c r="Q330" s="20">
        <f>'6桁'!Q330</f>
        <v>0</v>
      </c>
      <c r="R330" s="161"/>
      <c r="S330" s="22"/>
      <c r="T330" s="74"/>
      <c r="U330" s="22"/>
      <c r="V330" s="267"/>
      <c r="W330" s="22"/>
      <c r="X330" s="4"/>
    </row>
    <row r="331" spans="2:24" ht="30" customHeight="1">
      <c r="B331" s="503"/>
      <c r="C331" s="341" t="s">
        <v>346</v>
      </c>
      <c r="D331" s="254">
        <v>84</v>
      </c>
      <c r="E331" s="342">
        <v>88</v>
      </c>
      <c r="F331" s="95">
        <f>IF(ISBLANK('6桁'!F331)=TRUE,"",VLOOKUP(パターン表!F331, 'パターン別掛け率（入力）'!$C$3:$I$302, 6, FALSE))</f>
        <v>100</v>
      </c>
      <c r="G331" s="126" t="str">
        <f>'6桁'!G331</f>
        <v>H</v>
      </c>
      <c r="H331" s="95">
        <f>IF(ISBLANK('6桁'!H331)=TRUE,"",VLOOKUP(パターン表!H331, 'パターン別掛け率（入力）'!$C$3:$I$302, 6, FALSE))</f>
        <v>100</v>
      </c>
      <c r="I331" s="126" t="str">
        <f>'6桁'!I331</f>
        <v>H△</v>
      </c>
      <c r="J331" s="95">
        <f>IF(ISBLANK('6桁'!J331)=TRUE,"",VLOOKUP(パターン表!J331, 'パターン別掛け率（入力）'!$C$3:$I$302, 6, FALSE))</f>
        <v>100</v>
      </c>
      <c r="K331" s="20" t="str">
        <f>'6桁'!K331</f>
        <v>H◇</v>
      </c>
      <c r="L331" s="95" t="str">
        <f>IF(ISBLANK('6桁'!L331)=TRUE,"",VLOOKUP(パターン表!L331, 'パターン別掛け率（入力）'!$C$3:$I$302, 6, FALSE))</f>
        <v/>
      </c>
      <c r="M331" s="20">
        <f>'6桁'!M331</f>
        <v>0</v>
      </c>
      <c r="N331" s="95" t="str">
        <f>IF(ISBLANK('6桁'!N331)=TRUE,"",VLOOKUP(パターン表!N331, 'パターン別掛け率（入力）'!$C$3:$I$302, 6, FALSE))</f>
        <v/>
      </c>
      <c r="O331" s="126">
        <f>'6桁'!O331</f>
        <v>0</v>
      </c>
      <c r="P331" s="95" t="str">
        <f>IF(ISBLANK('6桁'!P331)=TRUE,"",VLOOKUP(パターン表!P331, 'パターン別掛け率（入力）'!$C$3:$I$302, 6, FALSE))</f>
        <v/>
      </c>
      <c r="Q331" s="20">
        <f>'6桁'!Q331</f>
        <v>0</v>
      </c>
      <c r="R331" s="161"/>
      <c r="S331" s="22"/>
      <c r="T331" s="74"/>
      <c r="U331" s="22"/>
      <c r="V331" s="267"/>
      <c r="W331" s="22"/>
      <c r="X331" s="4"/>
    </row>
    <row r="332" spans="2:24" ht="30" customHeight="1">
      <c r="B332" s="503"/>
      <c r="C332" s="570" t="s">
        <v>176</v>
      </c>
      <c r="D332" s="254">
        <v>88</v>
      </c>
      <c r="E332" s="342">
        <v>92</v>
      </c>
      <c r="F332" s="95">
        <f>IF(ISBLANK('6桁'!F332)=TRUE,"",VLOOKUP(パターン表!F332, 'パターン別掛け率（入力）'!$C$3:$I$302, 6, FALSE))</f>
        <v>100</v>
      </c>
      <c r="G332" s="133" t="str">
        <f>'6桁'!G332</f>
        <v>H</v>
      </c>
      <c r="H332" s="94">
        <f>IF(ISBLANK('6桁'!H332)=TRUE,"",VLOOKUP(パターン表!H332, 'パターン別掛け率（入力）'!$C$3:$I$302, 6, FALSE))</f>
        <v>100</v>
      </c>
      <c r="I332" s="133" t="str">
        <f>'6桁'!I332</f>
        <v>H★△</v>
      </c>
      <c r="J332" s="94">
        <f>IF(ISBLANK('6桁'!J332)=TRUE,"",VLOOKUP(パターン表!J332, 'パターン別掛け率（入力）'!$C$3:$I$302, 6, FALSE))</f>
        <v>100</v>
      </c>
      <c r="K332" s="237" t="str">
        <f>'6桁'!K332</f>
        <v>S◇</v>
      </c>
      <c r="L332" s="95" t="str">
        <f>IF(ISBLANK('6桁'!L332)=TRUE,"",VLOOKUP(パターン表!L332, 'パターン別掛け率（入力）'!$C$3:$I$302, 6, FALSE))</f>
        <v/>
      </c>
      <c r="M332" s="20">
        <f>'6桁'!M332</f>
        <v>0</v>
      </c>
      <c r="N332" s="94" t="str">
        <f>IF(ISBLANK('6桁'!N332)=TRUE,"",VLOOKUP(パターン表!N332, 'パターン別掛け率（入力）'!$C$3:$I$302, 6, FALSE))</f>
        <v/>
      </c>
      <c r="O332" s="133">
        <f>'6桁'!O332</f>
        <v>0</v>
      </c>
      <c r="P332" s="94" t="str">
        <f>IF(ISBLANK('6桁'!P332)=TRUE,"",VLOOKUP(パターン表!P332, 'パターン別掛け率（入力）'!$C$3:$I$302, 6, FALSE))</f>
        <v/>
      </c>
      <c r="Q332" s="237">
        <f>'6桁'!Q332</f>
        <v>0</v>
      </c>
      <c r="R332" s="161"/>
      <c r="S332" s="22"/>
      <c r="T332" s="74"/>
      <c r="U332" s="22"/>
      <c r="V332" s="267"/>
      <c r="W332" s="22"/>
      <c r="X332" s="4"/>
    </row>
    <row r="333" spans="2:24" ht="30" customHeight="1">
      <c r="B333" s="503"/>
      <c r="C333" s="571"/>
      <c r="D333" s="318">
        <v>88</v>
      </c>
      <c r="E333" s="361"/>
      <c r="F333" s="94" t="str">
        <f>IF(ISBLANK('6桁'!F333)=TRUE,"",VLOOKUP(パターン表!F333, 'パターン別掛け率（入力）'!$C$3:$I$302, 6, FALSE))</f>
        <v/>
      </c>
      <c r="G333" s="126">
        <f>'6桁'!G333</f>
        <v>0</v>
      </c>
      <c r="H333" s="95">
        <f>IF(ISBLANK('6桁'!H333)=TRUE,"",VLOOKUP(パターン表!H333, 'パターン別掛け率（入力）'!$C$3:$I$302, 6, FALSE))</f>
        <v>100</v>
      </c>
      <c r="I333" s="126" t="str">
        <f>'6桁'!I333</f>
        <v>H△</v>
      </c>
      <c r="J333" s="95" t="str">
        <f>IF(ISBLANK('6桁'!J333)=TRUE,"",VLOOKUP(パターン表!J333, 'パターン別掛け率（入力）'!$C$3:$I$302, 6, FALSE))</f>
        <v/>
      </c>
      <c r="K333" s="20">
        <f>'6桁'!K333</f>
        <v>0</v>
      </c>
      <c r="L333" s="95" t="str">
        <f>IF(ISBLANK('6桁'!L333)=TRUE,"",VLOOKUP(パターン表!L333, 'パターン別掛け率（入力）'!$C$3:$I$302, 6, FALSE))</f>
        <v/>
      </c>
      <c r="M333" s="20">
        <f>'6桁'!M333</f>
        <v>0</v>
      </c>
      <c r="N333" s="95" t="str">
        <f>IF(ISBLANK('6桁'!N333)=TRUE,"",VLOOKUP(パターン表!N333, 'パターン別掛け率（入力）'!$C$3:$I$302, 6, FALSE))</f>
        <v/>
      </c>
      <c r="O333" s="126">
        <f>'6桁'!O333</f>
        <v>0</v>
      </c>
      <c r="P333" s="95" t="str">
        <f>IF(ISBLANK('6桁'!P333)=TRUE,"",VLOOKUP(パターン表!P333, 'パターン別掛け率（入力）'!$C$3:$I$302, 6, FALSE))</f>
        <v/>
      </c>
      <c r="Q333" s="20">
        <f>'6桁'!Q333</f>
        <v>0</v>
      </c>
      <c r="R333" s="161"/>
      <c r="S333" s="22"/>
      <c r="T333" s="74"/>
      <c r="U333" s="22"/>
      <c r="V333" s="267"/>
      <c r="W333" s="22"/>
      <c r="X333" s="4"/>
    </row>
    <row r="334" spans="2:24" ht="30" customHeight="1">
      <c r="B334" s="503"/>
      <c r="C334" s="341" t="s">
        <v>107</v>
      </c>
      <c r="D334" s="254">
        <v>91</v>
      </c>
      <c r="E334" s="342">
        <v>95</v>
      </c>
      <c r="F334" s="95">
        <f>IF(ISBLANK('6桁'!F334)=TRUE,"",VLOOKUP(パターン表!F334, 'パターン別掛け率（入力）'!$C$3:$I$302, 6, FALSE))</f>
        <v>100</v>
      </c>
      <c r="G334" s="126" t="str">
        <f>'6桁'!G334</f>
        <v>H</v>
      </c>
      <c r="H334" s="95">
        <f>IF(ISBLANK('6桁'!H334)=TRUE,"",VLOOKUP(パターン表!H334, 'パターン別掛け率（入力）'!$C$3:$I$302, 6, FALSE))</f>
        <v>100</v>
      </c>
      <c r="I334" s="126" t="str">
        <f>'6桁'!I334</f>
        <v>H△</v>
      </c>
      <c r="J334" s="95">
        <f>IF(ISBLANK('6桁'!J334)=TRUE,"",VLOOKUP(パターン表!J334, 'パターン別掛け率（入力）'!$C$3:$I$302, 6, FALSE))</f>
        <v>100</v>
      </c>
      <c r="K334" s="20" t="str">
        <f>'6桁'!K334</f>
        <v>H◇</v>
      </c>
      <c r="L334" s="95" t="str">
        <f>IF(ISBLANK('6桁'!L334)=TRUE,"",VLOOKUP(パターン表!L334, 'パターン別掛け率（入力）'!$C$3:$I$302, 6, FALSE))</f>
        <v/>
      </c>
      <c r="M334" s="20">
        <f>'6桁'!M334</f>
        <v>0</v>
      </c>
      <c r="N334" s="95" t="str">
        <f>IF(ISBLANK('6桁'!N334)=TRUE,"",VLOOKUP(パターン表!N334, 'パターン別掛け率（入力）'!$C$3:$I$302, 6, FALSE))</f>
        <v/>
      </c>
      <c r="O334" s="126">
        <f>'6桁'!O334</f>
        <v>0</v>
      </c>
      <c r="P334" s="95" t="str">
        <f>IF(ISBLANK('6桁'!P334)=TRUE,"",VLOOKUP(パターン表!P334, 'パターン別掛け率（入力）'!$C$3:$I$302, 6, FALSE))</f>
        <v/>
      </c>
      <c r="Q334" s="20">
        <f>'6桁'!Q334</f>
        <v>0</v>
      </c>
      <c r="R334" s="161"/>
      <c r="S334" s="22"/>
      <c r="T334" s="74"/>
      <c r="U334" s="22"/>
      <c r="V334" s="267"/>
      <c r="W334" s="22"/>
      <c r="X334" s="4"/>
    </row>
    <row r="335" spans="2:24" ht="30" customHeight="1">
      <c r="B335" s="503"/>
      <c r="C335" s="341" t="s">
        <v>109</v>
      </c>
      <c r="D335" s="254">
        <v>94</v>
      </c>
      <c r="E335" s="342">
        <v>99</v>
      </c>
      <c r="F335" s="95">
        <f>IF(ISBLANK('6桁'!F335)=TRUE,"",VLOOKUP(パターン表!F335, 'パターン別掛け率（入力）'!$C$3:$I$302, 6, FALSE))</f>
        <v>100</v>
      </c>
      <c r="G335" s="126" t="str">
        <f>'6桁'!G335</f>
        <v>H</v>
      </c>
      <c r="H335" s="95">
        <f>IF(ISBLANK('6桁'!H335)=TRUE,"",VLOOKUP(パターン表!H335, 'パターン別掛け率（入力）'!$C$3:$I$302, 6, FALSE))</f>
        <v>100</v>
      </c>
      <c r="I335" s="126" t="str">
        <f>'6桁'!I335</f>
        <v>H△</v>
      </c>
      <c r="J335" s="95">
        <f>IF(ISBLANK('6桁'!J335)=TRUE,"",VLOOKUP(パターン表!J335, 'パターン別掛け率（入力）'!$C$3:$I$302, 6, FALSE))</f>
        <v>100</v>
      </c>
      <c r="K335" s="20" t="str">
        <f>'6桁'!K335</f>
        <v>H◇</v>
      </c>
      <c r="L335" s="95" t="str">
        <f>IF(ISBLANK('6桁'!L335)=TRUE,"",VLOOKUP(パターン表!L335, 'パターン別掛け率（入力）'!$C$3:$I$302, 6, FALSE))</f>
        <v/>
      </c>
      <c r="M335" s="20">
        <f>'6桁'!M335</f>
        <v>0</v>
      </c>
      <c r="N335" s="95" t="str">
        <f>IF(ISBLANK('6桁'!N335)=TRUE,"",VLOOKUP(パターン表!N335, 'パターン別掛け率（入力）'!$C$3:$I$302, 6, FALSE))</f>
        <v/>
      </c>
      <c r="O335" s="126">
        <f>'6桁'!O335</f>
        <v>0</v>
      </c>
      <c r="P335" s="95" t="str">
        <f>IF(ISBLANK('6桁'!P335)=TRUE,"",VLOOKUP(パターン表!P335, 'パターン別掛け率（入力）'!$C$3:$I$302, 6, FALSE))</f>
        <v/>
      </c>
      <c r="Q335" s="20">
        <f>'6桁'!Q335</f>
        <v>0</v>
      </c>
      <c r="R335" s="161"/>
      <c r="S335" s="22"/>
      <c r="T335" s="74"/>
      <c r="U335" s="22"/>
      <c r="V335" s="267"/>
      <c r="W335" s="22"/>
      <c r="X335" s="4"/>
    </row>
    <row r="336" spans="2:24" ht="30" customHeight="1">
      <c r="B336" s="503"/>
      <c r="C336" s="341" t="s">
        <v>347</v>
      </c>
      <c r="D336" s="254">
        <v>96</v>
      </c>
      <c r="E336" s="342">
        <v>100</v>
      </c>
      <c r="F336" s="95" t="str">
        <f>IF(ISBLANK('6桁'!F336)=TRUE,"",VLOOKUP(パターン表!F336, 'パターン別掛け率（入力）'!$C$3:$I$302, 6, FALSE))</f>
        <v/>
      </c>
      <c r="G336" s="126">
        <f>'6桁'!G336</f>
        <v>0</v>
      </c>
      <c r="H336" s="95">
        <f>IF(ISBLANK('6桁'!H336)=TRUE,"",VLOOKUP(パターン表!H336, 'パターン別掛け率（入力）'!$C$3:$I$302, 6, FALSE))</f>
        <v>100</v>
      </c>
      <c r="I336" s="126" t="str">
        <f>'6桁'!I336</f>
        <v>H</v>
      </c>
      <c r="J336" s="95">
        <f>IF(ISBLANK('6桁'!J336)=TRUE,"",VLOOKUP(パターン表!J336, 'パターン別掛け率（入力）'!$C$3:$I$302, 6, FALSE))</f>
        <v>100</v>
      </c>
      <c r="K336" s="20" t="str">
        <f>'6桁'!K336</f>
        <v>S</v>
      </c>
      <c r="L336" s="95" t="str">
        <f>IF(ISBLANK('6桁'!L336)=TRUE,"",VLOOKUP(パターン表!L336, 'パターン別掛け率（入力）'!$C$3:$I$302, 6, FALSE))</f>
        <v/>
      </c>
      <c r="M336" s="20">
        <f>'6桁'!M336</f>
        <v>0</v>
      </c>
      <c r="N336" s="95" t="str">
        <f>IF(ISBLANK('6桁'!N336)=TRUE,"",VLOOKUP(パターン表!N336, 'パターン別掛け率（入力）'!$C$3:$I$302, 6, FALSE))</f>
        <v/>
      </c>
      <c r="O336" s="126">
        <f>'6桁'!O336</f>
        <v>0</v>
      </c>
      <c r="P336" s="95" t="str">
        <f>IF(ISBLANK('6桁'!P336)=TRUE,"",VLOOKUP(パターン表!P336, 'パターン別掛け率（入力）'!$C$3:$I$302, 6, FALSE))</f>
        <v/>
      </c>
      <c r="Q336" s="20">
        <f>'6桁'!Q336</f>
        <v>0</v>
      </c>
      <c r="R336" s="161"/>
      <c r="S336" s="22"/>
      <c r="T336" s="74"/>
      <c r="U336" s="22"/>
      <c r="V336" s="267"/>
      <c r="W336" s="22"/>
      <c r="X336" s="4"/>
    </row>
    <row r="337" spans="2:27" ht="30" customHeight="1">
      <c r="B337" s="503"/>
      <c r="C337" s="341" t="s">
        <v>352</v>
      </c>
      <c r="D337" s="500">
        <v>92</v>
      </c>
      <c r="E337" s="501"/>
      <c r="F337" s="95" t="str">
        <f>IF(ISBLANK('6桁'!F337)=TRUE,"",VLOOKUP(パターン表!F337, 'パターン別掛け率（入力）'!$C$3:$I$302, 6, FALSE))</f>
        <v/>
      </c>
      <c r="G337" s="126">
        <f>'6桁'!G337</f>
        <v>0</v>
      </c>
      <c r="H337" s="95" t="str">
        <f>IF(ISBLANK('6桁'!H337)=TRUE,"",VLOOKUP(パターン表!H337, 'パターン別掛け率（入力）'!$C$3:$I$302, 6, FALSE))</f>
        <v/>
      </c>
      <c r="I337" s="126">
        <f>'6桁'!I337</f>
        <v>0</v>
      </c>
      <c r="J337" s="95">
        <f>IF(ISBLANK('6桁'!J337)=TRUE,"",VLOOKUP(パターン表!J337, 'パターン別掛け率（入力）'!$C$3:$I$302, 6, FALSE))</f>
        <v>100</v>
      </c>
      <c r="K337" s="20" t="str">
        <f>'6桁'!K337</f>
        <v>S◇</v>
      </c>
      <c r="L337" s="95" t="str">
        <f>IF(ISBLANK('6桁'!L337)=TRUE,"",VLOOKUP(パターン表!L337, 'パターン別掛け率（入力）'!$C$3:$I$302, 6, FALSE))</f>
        <v/>
      </c>
      <c r="M337" s="20">
        <f>'6桁'!M337</f>
        <v>0</v>
      </c>
      <c r="N337" s="95" t="str">
        <f>IF(ISBLANK('6桁'!N337)=TRUE,"",VLOOKUP(パターン表!N337, 'パターン別掛け率（入力）'!$C$3:$I$302, 6, FALSE))</f>
        <v/>
      </c>
      <c r="O337" s="126">
        <f>'6桁'!O337</f>
        <v>0</v>
      </c>
      <c r="P337" s="95" t="str">
        <f>IF(ISBLANK('6桁'!P337)=TRUE,"",VLOOKUP(パターン表!P337, 'パターン別掛け率（入力）'!$C$3:$I$302, 6, FALSE))</f>
        <v/>
      </c>
      <c r="Q337" s="236">
        <f>'6桁'!Q337</f>
        <v>0</v>
      </c>
      <c r="R337" s="161"/>
      <c r="S337" s="22"/>
      <c r="T337" s="74"/>
      <c r="U337" s="22"/>
      <c r="V337" s="267"/>
      <c r="W337" s="22"/>
      <c r="X337" s="4"/>
    </row>
    <row r="338" spans="2:27" ht="30" customHeight="1">
      <c r="B338" s="503"/>
      <c r="C338" s="341" t="s">
        <v>353</v>
      </c>
      <c r="D338" s="500">
        <v>96</v>
      </c>
      <c r="E338" s="501"/>
      <c r="F338" s="95" t="str">
        <f>IF(ISBLANK('6桁'!F338)=TRUE,"",VLOOKUP(パターン表!F338, 'パターン別掛け率（入力）'!$C$3:$I$302, 6, FALSE))</f>
        <v/>
      </c>
      <c r="G338" s="126">
        <f>'6桁'!G338</f>
        <v>0</v>
      </c>
      <c r="H338" s="95">
        <f>IF(ISBLANK('6桁'!H338)=TRUE,"",VLOOKUP(パターン表!H338, 'パターン別掛け率（入力）'!$C$3:$I$302, 6, FALSE))</f>
        <v>100</v>
      </c>
      <c r="I338" s="126" t="str">
        <f>'6桁'!I338</f>
        <v>H△</v>
      </c>
      <c r="J338" s="95">
        <f>IF(ISBLANK('6桁'!J338)=TRUE,"",VLOOKUP(パターン表!J338, 'パターン別掛け率（入力）'!$C$3:$I$302, 6, FALSE))</f>
        <v>100</v>
      </c>
      <c r="K338" s="20" t="str">
        <f>'6桁'!K338</f>
        <v>S◇</v>
      </c>
      <c r="L338" s="95" t="str">
        <f>IF(ISBLANK('6桁'!L338)=TRUE,"",VLOOKUP(パターン表!L338, 'パターン別掛け率（入力）'!$C$3:$I$302, 6, FALSE))</f>
        <v/>
      </c>
      <c r="M338" s="20">
        <f>'6桁'!M338</f>
        <v>0</v>
      </c>
      <c r="N338" s="95" t="str">
        <f>IF(ISBLANK('6桁'!N338)=TRUE,"",VLOOKUP(パターン表!N338, 'パターン別掛け率（入力）'!$C$3:$I$302, 6, FALSE))</f>
        <v/>
      </c>
      <c r="O338" s="126">
        <f>'6桁'!O338</f>
        <v>0</v>
      </c>
      <c r="P338" s="95" t="str">
        <f>IF(ISBLANK('6桁'!P338)=TRUE,"",VLOOKUP(パターン表!P338, 'パターン別掛け率（入力）'!$C$3:$I$302, 6, FALSE))</f>
        <v/>
      </c>
      <c r="Q338" s="20">
        <f>'6桁'!Q338</f>
        <v>0</v>
      </c>
      <c r="R338" s="161"/>
      <c r="S338" s="22"/>
      <c r="T338" s="74"/>
      <c r="U338" s="22"/>
      <c r="V338" s="267"/>
      <c r="W338" s="22"/>
      <c r="X338" s="4"/>
    </row>
    <row r="339" spans="2:27" ht="30" customHeight="1" thickBot="1">
      <c r="B339" s="544"/>
      <c r="C339" s="343" t="s">
        <v>354</v>
      </c>
      <c r="D339" s="558">
        <v>98</v>
      </c>
      <c r="E339" s="559"/>
      <c r="F339" s="118" t="str">
        <f>IF(ISBLANK('6桁'!F339)=TRUE,"",VLOOKUP(パターン表!F339, 'パターン別掛け率（入力）'!$C$3:$I$302, 6, FALSE))</f>
        <v/>
      </c>
      <c r="G339" s="127">
        <f>'6桁'!G339</f>
        <v>0</v>
      </c>
      <c r="H339" s="118">
        <f>IF(ISBLANK('6桁'!H339)=TRUE,"",VLOOKUP(パターン表!H339, 'パターン別掛け率（入力）'!$C$3:$I$302, 6, FALSE))</f>
        <v>100</v>
      </c>
      <c r="I339" s="127" t="str">
        <f>'6桁'!I339</f>
        <v>H</v>
      </c>
      <c r="J339" s="118">
        <f>IF(ISBLANK('6桁'!J339)=TRUE,"",VLOOKUP(パターン表!J339, 'パターン別掛け率（入力）'!$C$3:$I$302, 6, FALSE))</f>
        <v>100</v>
      </c>
      <c r="K339" s="21" t="str">
        <f>'6桁'!K339</f>
        <v>S</v>
      </c>
      <c r="L339" s="118" t="str">
        <f>IF(ISBLANK('6桁'!L339)=TRUE,"",VLOOKUP(パターン表!L339, 'パターン別掛け率（入力）'!$C$3:$I$302, 6, FALSE))</f>
        <v/>
      </c>
      <c r="M339" s="21">
        <f>'6桁'!M339</f>
        <v>0</v>
      </c>
      <c r="N339" s="118" t="str">
        <f>IF(ISBLANK('6桁'!N339)=TRUE,"",VLOOKUP(パターン表!N339, 'パターン別掛け率（入力）'!$C$3:$I$302, 6, FALSE))</f>
        <v/>
      </c>
      <c r="O339" s="127">
        <f>'6桁'!O339</f>
        <v>0</v>
      </c>
      <c r="P339" s="118" t="str">
        <f>IF(ISBLANK('6桁'!P339)=TRUE,"",VLOOKUP(パターン表!P339, 'パターン別掛け率（入力）'!$C$3:$I$302, 6, FALSE))</f>
        <v/>
      </c>
      <c r="Q339" s="21">
        <f>'6桁'!Q339</f>
        <v>0</v>
      </c>
      <c r="R339" s="161"/>
      <c r="S339" s="22"/>
      <c r="T339" s="74"/>
      <c r="U339" s="22"/>
      <c r="V339" s="267"/>
      <c r="W339" s="22"/>
      <c r="X339" s="4"/>
    </row>
    <row r="340" spans="2:27" ht="33.75" customHeight="1">
      <c r="B340" s="545" t="s">
        <v>1119</v>
      </c>
      <c r="C340" s="545"/>
      <c r="D340" s="545"/>
      <c r="E340" s="545"/>
      <c r="F340" s="545"/>
      <c r="G340" s="545"/>
      <c r="H340" s="545"/>
      <c r="I340" s="545"/>
      <c r="J340" s="545"/>
      <c r="K340" s="545"/>
      <c r="L340" s="545"/>
      <c r="M340" s="545"/>
      <c r="N340" s="545"/>
      <c r="O340" s="545"/>
      <c r="P340" s="545"/>
      <c r="Q340" s="545"/>
      <c r="R340" s="546"/>
      <c r="S340" s="546"/>
      <c r="T340" s="546"/>
      <c r="U340" s="546"/>
    </row>
    <row r="341" spans="2:27" ht="13.5" customHeight="1">
      <c r="C341" s="327"/>
      <c r="D341" s="327"/>
      <c r="E341" s="327"/>
      <c r="F341" s="10"/>
      <c r="G341" s="17"/>
      <c r="H341" s="10"/>
      <c r="I341" s="17"/>
      <c r="J341" s="10"/>
      <c r="K341" s="17"/>
      <c r="L341" s="10"/>
      <c r="M341" s="17"/>
      <c r="N341" s="10"/>
      <c r="O341" s="17"/>
      <c r="P341" s="10"/>
      <c r="Q341" s="17"/>
      <c r="R341" s="10"/>
      <c r="S341" s="17"/>
      <c r="T341" s="10"/>
      <c r="U341" s="17"/>
      <c r="V341" s="10"/>
      <c r="W341" s="17"/>
      <c r="X341" s="10"/>
      <c r="Y341" s="17"/>
    </row>
    <row r="342" spans="2:27" ht="14.25" customHeight="1" thickBot="1">
      <c r="C342" s="327"/>
      <c r="D342" s="327"/>
      <c r="E342" s="327"/>
      <c r="F342" s="74"/>
      <c r="G342" s="18"/>
      <c r="H342" s="74"/>
      <c r="I342" s="18"/>
      <c r="J342" s="74"/>
      <c r="K342" s="18"/>
      <c r="L342" s="74"/>
      <c r="M342" s="18"/>
      <c r="N342" s="74"/>
      <c r="O342" s="18"/>
      <c r="P342" s="74"/>
      <c r="Q342" s="18"/>
      <c r="R342" s="74"/>
      <c r="S342" s="17"/>
      <c r="T342" s="74"/>
      <c r="U342" s="18"/>
    </row>
    <row r="343" spans="2:27" ht="25.5" customHeight="1" thickTop="1" thickBot="1">
      <c r="B343" s="518" t="s">
        <v>451</v>
      </c>
      <c r="C343" s="519"/>
      <c r="D343" s="519"/>
      <c r="E343" s="519"/>
      <c r="F343" s="519"/>
      <c r="G343" s="519"/>
      <c r="H343" s="519"/>
      <c r="I343" s="519"/>
      <c r="J343" s="519"/>
      <c r="K343" s="519"/>
      <c r="L343" s="519"/>
      <c r="M343" s="519"/>
      <c r="N343" s="519"/>
      <c r="O343" s="519"/>
      <c r="P343" s="519"/>
      <c r="Q343" s="519"/>
      <c r="R343" s="519"/>
      <c r="S343" s="519"/>
      <c r="T343" s="519"/>
      <c r="U343" s="519"/>
      <c r="V343" s="519"/>
      <c r="W343" s="519"/>
      <c r="X343" s="519"/>
      <c r="Y343" s="519"/>
      <c r="Z343" s="519"/>
      <c r="AA343" s="520"/>
    </row>
    <row r="344" spans="2:27" ht="14.25" thickTop="1"/>
    <row r="345" spans="2:27" s="239" customFormat="1" ht="20.100000000000001" customHeight="1" thickBot="1">
      <c r="B345" s="238" t="s">
        <v>730</v>
      </c>
      <c r="F345" s="240"/>
      <c r="H345" s="240"/>
      <c r="J345" s="240"/>
      <c r="L345" s="240"/>
      <c r="N345" s="240"/>
      <c r="P345" s="240"/>
      <c r="R345" s="240"/>
      <c r="T345" s="240"/>
      <c r="V345" s="240"/>
      <c r="X345" s="240"/>
    </row>
    <row r="346" spans="2:27" ht="19.5" customHeight="1" thickBot="1">
      <c r="B346" s="521" t="s">
        <v>452</v>
      </c>
      <c r="C346" s="524" t="s">
        <v>524</v>
      </c>
      <c r="D346" s="527" t="s">
        <v>1113</v>
      </c>
      <c r="E346" s="540"/>
      <c r="F346" s="531" t="s">
        <v>453</v>
      </c>
      <c r="G346" s="532"/>
      <c r="H346" s="532"/>
      <c r="I346" s="532"/>
      <c r="J346" s="532"/>
      <c r="K346" s="532"/>
      <c r="L346" s="532"/>
      <c r="M346" s="532"/>
      <c r="N346" s="532"/>
      <c r="O346" s="532"/>
      <c r="P346" s="532"/>
      <c r="Q346" s="533"/>
      <c r="R346" s="135"/>
      <c r="S346" s="11"/>
      <c r="T346" s="11"/>
      <c r="U346" s="11"/>
      <c r="V346" s="11"/>
      <c r="W346" s="11"/>
      <c r="X346" s="11"/>
      <c r="Y346" s="11"/>
      <c r="Z346" s="11"/>
    </row>
    <row r="347" spans="2:27" ht="19.5" customHeight="1">
      <c r="B347" s="522"/>
      <c r="C347" s="525"/>
      <c r="D347" s="541"/>
      <c r="E347" s="542"/>
      <c r="F347" s="516" t="s">
        <v>971</v>
      </c>
      <c r="G347" s="507"/>
      <c r="H347" s="506" t="s">
        <v>775</v>
      </c>
      <c r="I347" s="507"/>
      <c r="J347" s="506" t="s">
        <v>770</v>
      </c>
      <c r="K347" s="507"/>
      <c r="L347" s="506" t="s">
        <v>777</v>
      </c>
      <c r="M347" s="507"/>
      <c r="N347" s="506" t="s">
        <v>778</v>
      </c>
      <c r="O347" s="507"/>
      <c r="P347" s="506" t="s">
        <v>780</v>
      </c>
      <c r="Q347" s="507"/>
      <c r="R347" s="135"/>
      <c r="S347" s="11"/>
      <c r="T347" s="11"/>
      <c r="U347" s="11"/>
      <c r="V347" s="11"/>
      <c r="W347" s="11"/>
      <c r="X347" s="11"/>
      <c r="Y347" s="11"/>
      <c r="Z347" s="11"/>
    </row>
    <row r="348" spans="2:27" ht="19.5" customHeight="1">
      <c r="B348" s="522"/>
      <c r="C348" s="525"/>
      <c r="D348" s="510" t="s">
        <v>1115</v>
      </c>
      <c r="E348" s="550" t="s">
        <v>1114</v>
      </c>
      <c r="F348" s="517"/>
      <c r="G348" s="509"/>
      <c r="H348" s="508"/>
      <c r="I348" s="509"/>
      <c r="J348" s="508"/>
      <c r="K348" s="509"/>
      <c r="L348" s="508"/>
      <c r="M348" s="509"/>
      <c r="N348" s="508"/>
      <c r="O348" s="509"/>
      <c r="P348" s="508"/>
      <c r="Q348" s="509"/>
      <c r="R348" s="410"/>
      <c r="S348" s="407"/>
      <c r="T348" s="407"/>
      <c r="U348" s="407"/>
      <c r="V348" s="407"/>
      <c r="W348" s="407"/>
      <c r="X348" s="136"/>
      <c r="Y348" s="136"/>
    </row>
    <row r="349" spans="2:27" ht="19.5" customHeight="1" thickBot="1">
      <c r="B349" s="523"/>
      <c r="C349" s="526"/>
      <c r="D349" s="549"/>
      <c r="E349" s="551"/>
      <c r="F349" s="553" t="s">
        <v>774</v>
      </c>
      <c r="G349" s="554"/>
      <c r="H349" s="553" t="s">
        <v>782</v>
      </c>
      <c r="I349" s="554"/>
      <c r="J349" s="514" t="s">
        <v>774</v>
      </c>
      <c r="K349" s="515"/>
      <c r="L349" s="514" t="s">
        <v>782</v>
      </c>
      <c r="M349" s="515"/>
      <c r="N349" s="514" t="s">
        <v>781</v>
      </c>
      <c r="O349" s="515"/>
      <c r="P349" s="514" t="s">
        <v>781</v>
      </c>
      <c r="Q349" s="555"/>
      <c r="R349" s="358"/>
      <c r="S349" s="327"/>
      <c r="T349" s="327"/>
      <c r="U349" s="327"/>
      <c r="V349" s="327"/>
      <c r="W349" s="327"/>
      <c r="X349" s="4"/>
    </row>
    <row r="350" spans="2:27" ht="30" customHeight="1">
      <c r="B350" s="502">
        <v>14</v>
      </c>
      <c r="C350" s="352" t="s">
        <v>55</v>
      </c>
      <c r="D350" s="253">
        <v>69</v>
      </c>
      <c r="E350" s="353"/>
      <c r="F350" s="91" t="str">
        <f>IF(ISBLANK('6桁'!F350)=TRUE,"",VLOOKUP(パターン表!F350, 'パターン別掛け率（入力）'!$C$3:$I$302, 6, FALSE))</f>
        <v/>
      </c>
      <c r="G350" s="124">
        <f>'6桁'!G350</f>
        <v>0</v>
      </c>
      <c r="H350" s="91" t="str">
        <f>IF(ISBLANK('6桁'!H350)=TRUE,"",VLOOKUP(パターン表!H350, 'パターン別掛け率（入力）'!$C$3:$I$302, 6, FALSE))</f>
        <v/>
      </c>
      <c r="I350" s="124">
        <f>'6桁'!I350</f>
        <v>0</v>
      </c>
      <c r="J350" s="91">
        <f>IF(ISBLANK('6桁'!J350)=TRUE,"",VLOOKUP(パターン表!J350, 'パターン別掛け率（入力）'!$C$3:$I$302, 6, FALSE))</f>
        <v>100</v>
      </c>
      <c r="K350" s="92" t="str">
        <f>'6桁'!K350</f>
        <v>V◇</v>
      </c>
      <c r="L350" s="128" t="str">
        <f>IF(ISBLANK('6桁'!L350)=TRUE,"",VLOOKUP(パターン表!L350, 'パターン別掛け率（入力）'!$C$3:$I$302, 6, FALSE))</f>
        <v/>
      </c>
      <c r="M350" s="131">
        <f>'6桁'!M350</f>
        <v>0</v>
      </c>
      <c r="N350" s="91" t="str">
        <f>IF(ISBLANK('6桁'!N350)=TRUE,"",VLOOKUP(パターン表!N350, 'パターン別掛け率（入力）'!$C$3:$I$302, 6, FALSE))</f>
        <v/>
      </c>
      <c r="O350" s="124">
        <f>'6桁'!O350</f>
        <v>0</v>
      </c>
      <c r="P350" s="91">
        <f>IF(ISBLANK('6桁'!P350)=TRUE,"",VLOOKUP(パターン表!P350, 'パターン別掛け率（入力）'!$C$3:$I$302, 6, FALSE))</f>
        <v>100</v>
      </c>
      <c r="Q350" s="92" t="str">
        <f>'6桁'!Q350</f>
        <v>V
DZ101</v>
      </c>
      <c r="R350" s="267"/>
      <c r="S350" s="22"/>
      <c r="T350" s="74"/>
      <c r="U350" s="22"/>
      <c r="V350" s="74"/>
      <c r="W350" s="22"/>
      <c r="X350" s="74"/>
      <c r="Y350" s="22"/>
    </row>
    <row r="351" spans="2:27" ht="30" customHeight="1">
      <c r="B351" s="503"/>
      <c r="C351" s="341" t="s">
        <v>58</v>
      </c>
      <c r="D351" s="254">
        <v>72</v>
      </c>
      <c r="E351" s="342"/>
      <c r="F351" s="95">
        <f>IF(ISBLANK('6桁'!F351)=TRUE,"",VLOOKUP(パターン表!F351, 'パターン別掛け率（入力）'!$C$3:$I$302, 6, FALSE))</f>
        <v>100</v>
      </c>
      <c r="G351" s="126" t="str">
        <f>'6桁'!G351</f>
        <v>V◇</v>
      </c>
      <c r="H351" s="95" t="str">
        <f>IF(ISBLANK('6桁'!H351)=TRUE,"",VLOOKUP(パターン表!H351, 'パターン別掛け率（入力）'!$C$3:$I$302, 6, FALSE))</f>
        <v/>
      </c>
      <c r="I351" s="126">
        <f>'6桁'!I351</f>
        <v>0</v>
      </c>
      <c r="J351" s="95">
        <f>IF(ISBLANK('6桁'!J351)=TRUE,"",VLOOKUP(パターン表!J351, 'パターン別掛け率（入力）'!$C$3:$I$302, 6, FALSE))</f>
        <v>100</v>
      </c>
      <c r="K351" s="20" t="str">
        <f>'6桁'!K351</f>
        <v>V◇</v>
      </c>
      <c r="L351" s="95">
        <f>IF(ISBLANK('6桁'!L351)=TRUE,"",VLOOKUP(パターン表!L351, 'パターン別掛け率（入力）'!$C$3:$I$302, 6, FALSE))</f>
        <v>100</v>
      </c>
      <c r="M351" s="20" t="str">
        <f>'6桁'!M351</f>
        <v>H</v>
      </c>
      <c r="N351" s="95">
        <f>IF(ISBLANK('6桁'!N351)=TRUE,"",VLOOKUP(パターン表!N351, 'パターン別掛け率（入力）'!$C$3:$I$302, 6, FALSE))</f>
        <v>100</v>
      </c>
      <c r="O351" s="126" t="str">
        <f>'6桁'!O351</f>
        <v>V</v>
      </c>
      <c r="P351" s="95" t="str">
        <f>IF(ISBLANK('6桁'!P351)=TRUE,"",VLOOKUP(パターン表!P351, 'パターン別掛け率（入力）'!$C$3:$I$302, 6, FALSE))</f>
        <v/>
      </c>
      <c r="Q351" s="20">
        <f>'6桁'!Q351</f>
        <v>0</v>
      </c>
      <c r="R351" s="267"/>
      <c r="S351" s="22"/>
      <c r="T351" s="74"/>
      <c r="U351" s="22"/>
      <c r="V351" s="74"/>
      <c r="W351" s="22"/>
      <c r="X351" s="74"/>
      <c r="Y351" s="22"/>
    </row>
    <row r="352" spans="2:27" ht="30" customHeight="1">
      <c r="B352" s="503"/>
      <c r="C352" s="341" t="s">
        <v>59</v>
      </c>
      <c r="D352" s="254" t="s">
        <v>1122</v>
      </c>
      <c r="E352" s="342"/>
      <c r="F352" s="95" t="str">
        <f>IF(ISBLANK('6桁'!F352)=TRUE,"",VLOOKUP(パターン表!F352, 'パターン別掛け率（入力）'!$C$3:$I$302, 6, FALSE))</f>
        <v/>
      </c>
      <c r="G352" s="126">
        <f>'6桁'!G352</f>
        <v>0</v>
      </c>
      <c r="H352" s="95" t="str">
        <f>IF(ISBLANK('6桁'!H352)=TRUE,"",VLOOKUP(パターン表!H352, 'パターン別掛け率（入力）'!$C$3:$I$302, 6, FALSE))</f>
        <v/>
      </c>
      <c r="I352" s="126">
        <f>'6桁'!I352</f>
        <v>0</v>
      </c>
      <c r="J352" s="95" t="str">
        <f>IF(ISBLANK('6桁'!J352)=TRUE,"",VLOOKUP(パターン表!J352, 'パターン別掛け率（入力）'!$C$3:$I$302, 6, FALSE))</f>
        <v/>
      </c>
      <c r="K352" s="20">
        <f>'6桁'!K352</f>
        <v>0</v>
      </c>
      <c r="L352" s="95" t="str">
        <f>IF(ISBLANK('6桁'!L352)=TRUE,"",VLOOKUP(パターン表!L352, 'パターン別掛け率（入力）'!$C$3:$I$302, 6, FALSE))</f>
        <v/>
      </c>
      <c r="M352" s="20">
        <f>'6桁'!M352</f>
        <v>0</v>
      </c>
      <c r="N352" s="95" t="str">
        <f>IF(ISBLANK('6桁'!N352)=TRUE,"",VLOOKUP(パターン表!N352, 'パターン別掛け率（入力）'!$C$3:$I$302, 6, FALSE))</f>
        <v/>
      </c>
      <c r="O352" s="126">
        <f>'6桁'!O352</f>
        <v>0</v>
      </c>
      <c r="P352" s="95">
        <f>IF(ISBLANK('6桁'!P352)=TRUE,"",VLOOKUP(パターン表!P352, 'パターン別掛け率（入力）'!$C$3:$I$302, 6, FALSE))</f>
        <v>100</v>
      </c>
      <c r="Q352" s="20" t="str">
        <f>'6桁'!Q352</f>
        <v>V
DZ101</v>
      </c>
      <c r="R352" s="267"/>
      <c r="S352" s="22"/>
      <c r="T352" s="74"/>
      <c r="U352" s="22"/>
      <c r="V352" s="74"/>
      <c r="W352" s="22"/>
      <c r="X352" s="74"/>
      <c r="Y352" s="22"/>
    </row>
    <row r="353" spans="2:25" ht="30" customHeight="1">
      <c r="B353" s="503"/>
      <c r="C353" s="341" t="s">
        <v>104</v>
      </c>
      <c r="D353" s="254">
        <v>75</v>
      </c>
      <c r="E353" s="342">
        <v>79</v>
      </c>
      <c r="F353" s="95">
        <f>IF(ISBLANK('6桁'!F353)=TRUE,"",VLOOKUP(パターン表!F353, 'パターン別掛け率（入力）'!$C$3:$I$302, 6, FALSE))</f>
        <v>100</v>
      </c>
      <c r="G353" s="126" t="str">
        <f>'6桁'!G353</f>
        <v>H◇</v>
      </c>
      <c r="H353" s="95" t="str">
        <f>IF(ISBLANK('6桁'!H353)=TRUE,"",VLOOKUP(パターン表!H353, 'パターン別掛け率（入力）'!$C$3:$I$302, 6, FALSE))</f>
        <v/>
      </c>
      <c r="I353" s="126">
        <f>'6桁'!I353</f>
        <v>0</v>
      </c>
      <c r="J353" s="95">
        <f>IF(ISBLANK('6桁'!J353)=TRUE,"",VLOOKUP(パターン表!J353, 'パターン別掛け率（入力）'!$C$3:$I$302, 6, FALSE))</f>
        <v>100</v>
      </c>
      <c r="K353" s="20" t="str">
        <f>'6桁'!K353</f>
        <v>H◇</v>
      </c>
      <c r="L353" s="95" t="str">
        <f>IF(ISBLANK('6桁'!L353)=TRUE,"",VLOOKUP(パターン表!L353, 'パターン別掛け率（入力）'!$C$3:$I$302, 6, FALSE))</f>
        <v/>
      </c>
      <c r="M353" s="20">
        <f>'6桁'!M353</f>
        <v>0</v>
      </c>
      <c r="N353" s="95" t="str">
        <f>IF(ISBLANK('6桁'!N353)=TRUE,"",VLOOKUP(パターン表!N353, 'パターン別掛け率（入力）'!$C$3:$I$302, 6, FALSE))</f>
        <v/>
      </c>
      <c r="O353" s="126">
        <f>'6桁'!O353</f>
        <v>0</v>
      </c>
      <c r="P353" s="95" t="str">
        <f>IF(ISBLANK('6桁'!P353)=TRUE,"",VLOOKUP(パターン表!P353, 'パターン別掛け率（入力）'!$C$3:$I$302, 6, FALSE))</f>
        <v/>
      </c>
      <c r="Q353" s="20">
        <f>'6桁'!Q353</f>
        <v>0</v>
      </c>
      <c r="R353" s="267"/>
      <c r="S353" s="22"/>
      <c r="T353" s="74"/>
      <c r="U353" s="22"/>
      <c r="V353" s="74"/>
      <c r="W353" s="22"/>
      <c r="X353" s="74"/>
      <c r="Y353" s="22"/>
    </row>
    <row r="354" spans="2:25" ht="30" customHeight="1">
      <c r="B354" s="503"/>
      <c r="C354" s="341" t="s">
        <v>162</v>
      </c>
      <c r="D354" s="254">
        <v>79</v>
      </c>
      <c r="E354" s="342">
        <v>83</v>
      </c>
      <c r="F354" s="95" t="str">
        <f>IF(ISBLANK('6桁'!F354)=TRUE,"",VLOOKUP(パターン表!F354, 'パターン別掛け率（入力）'!$C$3:$I$302, 6, FALSE))</f>
        <v/>
      </c>
      <c r="G354" s="126">
        <f>'6桁'!G354</f>
        <v>0</v>
      </c>
      <c r="H354" s="95" t="str">
        <f>IF(ISBLANK('6桁'!H354)=TRUE,"",VLOOKUP(パターン表!H354, 'パターン別掛け率（入力）'!$C$3:$I$302, 6, FALSE))</f>
        <v/>
      </c>
      <c r="I354" s="126">
        <f>'6桁'!I354</f>
        <v>0</v>
      </c>
      <c r="J354" s="95">
        <f>IF(ISBLANK('6桁'!J354)=TRUE,"",VLOOKUP(パターン表!J354, 'パターン別掛け率（入力）'!$C$3:$I$302, 6, FALSE))</f>
        <v>100</v>
      </c>
      <c r="K354" s="20" t="str">
        <f>'6桁'!K354</f>
        <v>H◇</v>
      </c>
      <c r="L354" s="95" t="str">
        <f>IF(ISBLANK('6桁'!L354)=TRUE,"",VLOOKUP(パターン表!L354, 'パターン別掛け率（入力）'!$C$3:$I$302, 6, FALSE))</f>
        <v/>
      </c>
      <c r="M354" s="20">
        <f>'6桁'!M354</f>
        <v>0</v>
      </c>
      <c r="N354" s="95">
        <f>IF(ISBLANK('6桁'!N354)=TRUE,"",VLOOKUP(パターン表!N354, 'パターン別掛け率（入力）'!$C$3:$I$302, 6, FALSE))</f>
        <v>100</v>
      </c>
      <c r="O354" s="126" t="str">
        <f>'6桁'!O354</f>
        <v>H</v>
      </c>
      <c r="P354" s="95">
        <f>IF(ISBLANK('6桁'!P354)=TRUE,"",VLOOKUP(パターン表!P354, 'パターン別掛け率（入力）'!$C$3:$I$302, 6, FALSE))</f>
        <v>100</v>
      </c>
      <c r="Q354" s="20" t="str">
        <f>'6桁'!Q354</f>
        <v>H
DZ101</v>
      </c>
      <c r="R354" s="267"/>
      <c r="S354" s="22"/>
      <c r="T354" s="74"/>
      <c r="U354" s="22"/>
      <c r="V354" s="74"/>
      <c r="W354" s="22"/>
      <c r="X354" s="74"/>
      <c r="Y354" s="22"/>
    </row>
    <row r="355" spans="2:25" ht="30" customHeight="1">
      <c r="B355" s="503"/>
      <c r="C355" s="341" t="s">
        <v>80</v>
      </c>
      <c r="D355" s="254">
        <v>82</v>
      </c>
      <c r="E355" s="342">
        <v>86</v>
      </c>
      <c r="F355" s="95">
        <f>IF(ISBLANK('6桁'!F355)=TRUE,"",VLOOKUP(パターン表!F355, 'パターン別掛け率（入力）'!$C$3:$I$302, 6, FALSE))</f>
        <v>100</v>
      </c>
      <c r="G355" s="126" t="str">
        <f>'6桁'!G355</f>
        <v>※H
LM704</v>
      </c>
      <c r="H355" s="95" t="str">
        <f>IF(ISBLANK('6桁'!H355)=TRUE,"",VLOOKUP(パターン表!H355, 'パターン別掛け率（入力）'!$C$3:$I$302, 6, FALSE))</f>
        <v/>
      </c>
      <c r="I355" s="126">
        <f>'6桁'!I355</f>
        <v>0</v>
      </c>
      <c r="J355" s="95" t="str">
        <f>IF(ISBLANK('6桁'!J355)=TRUE,"",VLOOKUP(パターン表!J355, 'パターン別掛け率（入力）'!$C$3:$I$302, 6, FALSE))</f>
        <v/>
      </c>
      <c r="K355" s="20">
        <f>'6桁'!K355</f>
        <v>0</v>
      </c>
      <c r="L355" s="95" t="str">
        <f>IF(ISBLANK('6桁'!L355)=TRUE,"",VLOOKUP(パターン表!L355, 'パターン別掛け率（入力）'!$C$3:$I$302, 6, FALSE))</f>
        <v/>
      </c>
      <c r="M355" s="20">
        <f>'6桁'!M355</f>
        <v>0</v>
      </c>
      <c r="N355" s="95">
        <f>IF(ISBLANK('6桁'!N355)=TRUE,"",VLOOKUP(パターン表!N355, 'パターン別掛け率（入力）'!$C$3:$I$302, 6, FALSE))</f>
        <v>100</v>
      </c>
      <c r="O355" s="126" t="str">
        <f>'6桁'!O355</f>
        <v>H</v>
      </c>
      <c r="P355" s="95">
        <f>IF(ISBLANK('6桁'!P355)=TRUE,"",VLOOKUP(パターン表!P355, 'パターン別掛け率（入力）'!$C$3:$I$302, 6, FALSE))</f>
        <v>100</v>
      </c>
      <c r="Q355" s="20" t="str">
        <f>'6桁'!Q355</f>
        <v>H</v>
      </c>
      <c r="R355" s="267"/>
      <c r="S355" s="22"/>
      <c r="T355" s="74"/>
      <c r="U355" s="22"/>
      <c r="V355" s="74"/>
      <c r="W355" s="22"/>
      <c r="X355" s="74"/>
      <c r="Y355" s="22"/>
    </row>
    <row r="356" spans="2:25" ht="30" customHeight="1">
      <c r="B356" s="503"/>
      <c r="C356" s="341" t="s">
        <v>348</v>
      </c>
      <c r="D356" s="254">
        <v>75</v>
      </c>
      <c r="E356" s="342">
        <v>79</v>
      </c>
      <c r="F356" s="95">
        <f>IF(ISBLANK('6桁'!F356)=TRUE,"",VLOOKUP(パターン表!F356, 'パターン別掛け率（入力）'!$C$3:$I$302, 6, FALSE))</f>
        <v>100</v>
      </c>
      <c r="G356" s="126" t="str">
        <f>'6桁'!G356</f>
        <v>H◇</v>
      </c>
      <c r="H356" s="95">
        <f>IF(ISBLANK('6桁'!H356)=TRUE,"",VLOOKUP(パターン表!H356, 'パターン別掛け率（入力）'!$C$3:$I$302, 6, FALSE))</f>
        <v>100</v>
      </c>
      <c r="I356" s="126" t="str">
        <f>'6桁'!I356</f>
        <v>H△</v>
      </c>
      <c r="J356" s="95">
        <f>IF(ISBLANK('6桁'!J356)=TRUE,"",VLOOKUP(パターン表!J356, 'パターン別掛け率（入力）'!$C$3:$I$302, 6, FALSE))</f>
        <v>100</v>
      </c>
      <c r="K356" s="20" t="str">
        <f>'6桁'!K356</f>
        <v>S◇</v>
      </c>
      <c r="L356" s="95">
        <f>IF(ISBLANK('6桁'!L356)=TRUE,"",VLOOKUP(パターン表!L356, 'パターン別掛け率（入力）'!$C$3:$I$302, 6, FALSE))</f>
        <v>100</v>
      </c>
      <c r="M356" s="126" t="str">
        <f>'6桁'!M356</f>
        <v>H</v>
      </c>
      <c r="N356" s="95" t="str">
        <f>IF(ISBLANK('6桁'!N356)=TRUE,"",VLOOKUP(パターン表!N356, 'パターン別掛け率（入力）'!$C$3:$I$302, 6, FALSE))</f>
        <v/>
      </c>
      <c r="O356" s="126">
        <f>'6桁'!O356</f>
        <v>0</v>
      </c>
      <c r="P356" s="95" t="str">
        <f>IF(ISBLANK('6桁'!P356)=TRUE,"",VLOOKUP(パターン表!P356, 'パターン別掛け率（入力）'!$C$3:$I$302, 6, FALSE))</f>
        <v/>
      </c>
      <c r="Q356" s="20">
        <f>'6桁'!Q356</f>
        <v>0</v>
      </c>
      <c r="R356" s="267"/>
      <c r="S356" s="22"/>
      <c r="T356" s="74"/>
      <c r="U356" s="22"/>
      <c r="V356" s="74"/>
      <c r="W356" s="22"/>
      <c r="X356" s="74"/>
      <c r="Y356" s="22"/>
    </row>
    <row r="357" spans="2:25" ht="30" customHeight="1">
      <c r="B357" s="503"/>
      <c r="C357" s="341" t="s">
        <v>349</v>
      </c>
      <c r="D357" s="254">
        <v>79</v>
      </c>
      <c r="E357" s="342">
        <v>83</v>
      </c>
      <c r="F357" s="95">
        <f>IF(ISBLANK('6桁'!F357)=TRUE,"",VLOOKUP(パターン表!F357, 'パターン別掛け率（入力）'!$C$3:$I$302, 6, FALSE))</f>
        <v>100</v>
      </c>
      <c r="G357" s="126" t="str">
        <f>'6桁'!G357</f>
        <v>H◇</v>
      </c>
      <c r="H357" s="95">
        <f>IF(ISBLANK('6桁'!H357)=TRUE,"",VLOOKUP(パターン表!H357, 'パターン別掛け率（入力）'!$C$3:$I$302, 6, FALSE))</f>
        <v>100</v>
      </c>
      <c r="I357" s="126" t="str">
        <f>'6桁'!I357</f>
        <v>S△</v>
      </c>
      <c r="J357" s="95">
        <f>IF(ISBLANK('6桁'!J357)=TRUE,"",VLOOKUP(パターン表!J357, 'パターン別掛け率（入力）'!$C$3:$I$302, 6, FALSE))</f>
        <v>100</v>
      </c>
      <c r="K357" s="20" t="str">
        <f>'6桁'!K357</f>
        <v>S◇</v>
      </c>
      <c r="L357" s="95">
        <f>IF(ISBLANK('6桁'!L357)=TRUE,"",VLOOKUP(パターン表!L357, 'パターン別掛け率（入力）'!$C$3:$I$302, 6, FALSE))</f>
        <v>100</v>
      </c>
      <c r="M357" s="20" t="str">
        <f>'6桁'!M357</f>
        <v>H</v>
      </c>
      <c r="N357" s="95" t="str">
        <f>IF(ISBLANK('6桁'!N357)=TRUE,"",VLOOKUP(パターン表!N357, 'パターン別掛け率（入力）'!$C$3:$I$302, 6, FALSE))</f>
        <v/>
      </c>
      <c r="O357" s="126">
        <f>'6桁'!O357</f>
        <v>0</v>
      </c>
      <c r="P357" s="95" t="str">
        <f>IF(ISBLANK('6桁'!P357)=TRUE,"",VLOOKUP(パターン表!P357, 'パターン別掛け率（入力）'!$C$3:$I$302, 6, FALSE))</f>
        <v/>
      </c>
      <c r="Q357" s="20">
        <f>'6桁'!Q357</f>
        <v>0</v>
      </c>
      <c r="R357" s="267"/>
      <c r="S357" s="22"/>
      <c r="T357" s="74"/>
      <c r="U357" s="22"/>
      <c r="V357" s="74"/>
      <c r="W357" s="22"/>
      <c r="X357" s="74"/>
      <c r="Y357" s="22"/>
    </row>
    <row r="358" spans="2:25" ht="30" customHeight="1">
      <c r="B358" s="503"/>
      <c r="C358" s="341" t="s">
        <v>170</v>
      </c>
      <c r="D358" s="254">
        <v>82</v>
      </c>
      <c r="E358" s="342">
        <v>86</v>
      </c>
      <c r="F358" s="95">
        <f>IF(ISBLANK('6桁'!F358)=TRUE,"",VLOOKUP(パターン表!F358, 'パターン別掛け率（入力）'!$C$3:$I$302, 6, FALSE))</f>
        <v>100</v>
      </c>
      <c r="G358" s="126" t="str">
        <f>'6桁'!G358</f>
        <v>H</v>
      </c>
      <c r="H358" s="95" t="str">
        <f>IF(ISBLANK('6桁'!H358)=TRUE,"",VLOOKUP(パターン表!H358, 'パターン別掛け率（入力）'!$C$3:$I$302, 6, FALSE))</f>
        <v/>
      </c>
      <c r="I358" s="126">
        <f>'6桁'!I358</f>
        <v>0</v>
      </c>
      <c r="J358" s="95">
        <f>IF(ISBLANK('6桁'!J358)=TRUE,"",VLOOKUP(パターン表!J358, 'パターン別掛け率（入力）'!$C$3:$I$302, 6, FALSE))</f>
        <v>100</v>
      </c>
      <c r="K358" s="20" t="str">
        <f>'6桁'!K358</f>
        <v>S◇</v>
      </c>
      <c r="L358" s="95" t="str">
        <f>IF(ISBLANK('6桁'!L358)=TRUE,"",VLOOKUP(パターン表!L358, 'パターン別掛け率（入力）'!$C$3:$I$302, 6, FALSE))</f>
        <v/>
      </c>
      <c r="M358" s="20">
        <f>'6桁'!M358</f>
        <v>0</v>
      </c>
      <c r="N358" s="95" t="str">
        <f>IF(ISBLANK('6桁'!N358)=TRUE,"",VLOOKUP(パターン表!N358, 'パターン別掛け率（入力）'!$C$3:$I$302, 6, FALSE))</f>
        <v/>
      </c>
      <c r="O358" s="126">
        <f>'6桁'!O358</f>
        <v>0</v>
      </c>
      <c r="P358" s="95" t="str">
        <f>IF(ISBLANK('6桁'!P358)=TRUE,"",VLOOKUP(パターン表!P358, 'パターン別掛け率（入力）'!$C$3:$I$302, 6, FALSE))</f>
        <v/>
      </c>
      <c r="Q358" s="20">
        <f>'6桁'!Q358</f>
        <v>0</v>
      </c>
      <c r="R358" s="267"/>
      <c r="S358" s="22"/>
      <c r="T358" s="74"/>
      <c r="U358" s="22"/>
      <c r="V358" s="74"/>
      <c r="W358" s="22"/>
      <c r="X358" s="74"/>
      <c r="Y358" s="22"/>
    </row>
    <row r="359" spans="2:25" ht="30" customHeight="1">
      <c r="B359" s="503"/>
      <c r="C359" s="341" t="s">
        <v>173</v>
      </c>
      <c r="D359" s="254">
        <v>86</v>
      </c>
      <c r="E359" s="342">
        <v>90</v>
      </c>
      <c r="F359" s="95" t="str">
        <f>IF(ISBLANK('6桁'!F359)=TRUE,"",VLOOKUP(パターン表!F359, 'パターン別掛け率（入力）'!$C$3:$I$302, 6, FALSE))</f>
        <v/>
      </c>
      <c r="G359" s="96">
        <f>'6桁'!G359</f>
        <v>0</v>
      </c>
      <c r="H359" s="95" t="str">
        <f>IF(ISBLANK('6桁'!H359)=TRUE,"",VLOOKUP(パターン表!H359, 'パターン別掛け率（入力）'!$C$3:$I$302, 6, FALSE))</f>
        <v/>
      </c>
      <c r="I359" s="126">
        <f>'6桁'!I359</f>
        <v>0</v>
      </c>
      <c r="J359" s="95">
        <f>IF(ISBLANK('6桁'!J359)=TRUE,"",VLOOKUP(パターン表!J359, 'パターン別掛け率（入力）'!$C$3:$I$302, 6, FALSE))</f>
        <v>100</v>
      </c>
      <c r="K359" s="20" t="str">
        <f>'6桁'!K359</f>
        <v>S◇</v>
      </c>
      <c r="L359" s="95" t="str">
        <f>IF(ISBLANK('6桁'!L359)=TRUE,"",VLOOKUP(パターン表!L359, 'パターン別掛け率（入力）'!$C$3:$I$302, 6, FALSE))</f>
        <v/>
      </c>
      <c r="M359" s="20">
        <f>'6桁'!M359</f>
        <v>0</v>
      </c>
      <c r="N359" s="95" t="str">
        <f>IF(ISBLANK('6桁'!N359)=TRUE,"",VLOOKUP(パターン表!N359, 'パターン別掛け率（入力）'!$C$3:$I$302, 6, FALSE))</f>
        <v/>
      </c>
      <c r="O359" s="126">
        <f>'6桁'!O359</f>
        <v>0</v>
      </c>
      <c r="P359" s="95" t="str">
        <f>IF(ISBLANK('6桁'!P359)=TRUE,"",VLOOKUP(パターン表!P359, 'パターン別掛け率（入力）'!$C$3:$I$302, 6, FALSE))</f>
        <v/>
      </c>
      <c r="Q359" s="20">
        <f>'6桁'!Q359</f>
        <v>0</v>
      </c>
      <c r="R359" s="267"/>
      <c r="S359" s="22"/>
      <c r="T359" s="74"/>
      <c r="U359" s="22"/>
      <c r="V359" s="74"/>
      <c r="W359" s="22"/>
      <c r="X359" s="74"/>
      <c r="Y359" s="22"/>
    </row>
    <row r="360" spans="2:25" ht="30" customHeight="1">
      <c r="B360" s="503"/>
      <c r="C360" s="411" t="s">
        <v>350</v>
      </c>
      <c r="D360" s="317">
        <v>89</v>
      </c>
      <c r="E360" s="249">
        <v>93</v>
      </c>
      <c r="F360" s="319" t="str">
        <f>IF(ISBLANK('6桁'!F360)=TRUE,"",VLOOKUP(パターン表!F360, 'パターン別掛け率（入力）'!$C$3:$I$302, 6, FALSE))</f>
        <v/>
      </c>
      <c r="G360" s="126">
        <f>'6桁'!G360</f>
        <v>0</v>
      </c>
      <c r="H360" s="319" t="str">
        <f>IF(ISBLANK('6桁'!H360)=TRUE,"",VLOOKUP(パターン表!H360, 'パターン別掛け率（入力）'!$C$3:$I$302, 6, FALSE))</f>
        <v/>
      </c>
      <c r="I360" s="132">
        <f>'6桁'!I360</f>
        <v>0</v>
      </c>
      <c r="J360" s="95">
        <f>IF(ISBLANK('6桁'!J360)=TRUE,"",VLOOKUP(パターン表!J360, 'パターン別掛け率（入力）'!$C$3:$I$302, 6, FALSE))</f>
        <v>100</v>
      </c>
      <c r="K360" s="20" t="str">
        <f>'6桁'!K360</f>
        <v>S◇</v>
      </c>
      <c r="L360" s="319" t="str">
        <f>IF(ISBLANK('6桁'!L360)=TRUE,"",VLOOKUP(パターン表!L360, 'パターン別掛け率（入力）'!$C$3:$I$302, 6, FALSE))</f>
        <v/>
      </c>
      <c r="M360" s="236">
        <f>'6桁'!M360</f>
        <v>0</v>
      </c>
      <c r="N360" s="319" t="str">
        <f>IF(ISBLANK('6桁'!N360)=TRUE,"",VLOOKUP(パターン表!N360, 'パターン別掛け率（入力）'!$C$3:$I$302, 6, FALSE))</f>
        <v/>
      </c>
      <c r="O360" s="126">
        <f>'6桁'!O360</f>
        <v>0</v>
      </c>
      <c r="P360" s="319" t="str">
        <f>IF(ISBLANK('6桁'!P360)=TRUE,"",VLOOKUP(パターン表!P360, 'パターン別掛け率（入力）'!$C$3:$I$302, 6, FALSE))</f>
        <v/>
      </c>
      <c r="Q360" s="20">
        <f>'6桁'!Q360</f>
        <v>0</v>
      </c>
      <c r="R360" s="267"/>
      <c r="S360" s="22"/>
      <c r="T360" s="74"/>
      <c r="U360" s="22"/>
      <c r="V360" s="74"/>
      <c r="W360" s="22"/>
      <c r="X360" s="74"/>
      <c r="Y360" s="22"/>
    </row>
    <row r="361" spans="2:25" ht="30" customHeight="1">
      <c r="B361" s="503"/>
      <c r="C361" s="87" t="s">
        <v>355</v>
      </c>
      <c r="D361" s="500">
        <v>81</v>
      </c>
      <c r="E361" s="501"/>
      <c r="F361" s="95">
        <f>IF(ISBLANK('6桁'!F361)=TRUE,"",VLOOKUP(パターン表!F361, 'パターン別掛け率（入力）'!$C$3:$I$302, 6, FALSE))</f>
        <v>100</v>
      </c>
      <c r="G361" s="126" t="str">
        <f>'6桁'!G361</f>
        <v>S◇</v>
      </c>
      <c r="H361" s="95" t="str">
        <f>IF(ISBLANK('6桁'!H361)=TRUE,"",VLOOKUP(パターン表!H361, 'パターン別掛け率（入力）'!$C$3:$I$302, 6, FALSE))</f>
        <v/>
      </c>
      <c r="I361" s="126">
        <f>'6桁'!I361</f>
        <v>0</v>
      </c>
      <c r="J361" s="95">
        <f>IF(ISBLANK('6桁'!J361)=TRUE,"",VLOOKUP(パターン表!J361, 'パターン別掛け率（入力）'!$C$3:$I$302, 6, FALSE))</f>
        <v>100</v>
      </c>
      <c r="K361" s="20" t="str">
        <f>'6桁'!K361</f>
        <v>S◇</v>
      </c>
      <c r="L361" s="95">
        <f>IF(ISBLANK('6桁'!L361)=TRUE,"",VLOOKUP(パターン表!L361, 'パターン別掛け率（入力）'!$C$3:$I$302, 6, FALSE))</f>
        <v>100</v>
      </c>
      <c r="M361" s="126" t="str">
        <f>'6桁'!M361</f>
        <v>S</v>
      </c>
      <c r="N361" s="95" t="str">
        <f>IF(ISBLANK('6桁'!N361)=TRUE,"",VLOOKUP(パターン表!N361, 'パターン別掛け率（入力）'!$C$3:$I$302, 6, FALSE))</f>
        <v/>
      </c>
      <c r="O361" s="126">
        <f>'6桁'!O361</f>
        <v>0</v>
      </c>
      <c r="P361" s="95" t="str">
        <f>IF(ISBLANK('6桁'!P361)=TRUE,"",VLOOKUP(パターン表!P361, 'パターン別掛け率（入力）'!$C$3:$I$302, 6, FALSE))</f>
        <v/>
      </c>
      <c r="Q361" s="20">
        <f>'6桁'!Q361</f>
        <v>0</v>
      </c>
      <c r="R361" s="267"/>
      <c r="S361" s="22"/>
      <c r="T361" s="74"/>
      <c r="U361" s="22"/>
      <c r="V361" s="74"/>
      <c r="W361" s="22"/>
      <c r="X361" s="74"/>
      <c r="Y361" s="22"/>
    </row>
    <row r="362" spans="2:25" ht="30" customHeight="1">
      <c r="B362" s="503"/>
      <c r="C362" s="341" t="s">
        <v>356</v>
      </c>
      <c r="D362" s="500">
        <v>84</v>
      </c>
      <c r="E362" s="501"/>
      <c r="F362" s="95">
        <f>IF(ISBLANK('6桁'!F362)=TRUE,"",VLOOKUP(パターン表!F362, 'パターン別掛け率（入力）'!$C$3:$I$302, 6, FALSE))</f>
        <v>100</v>
      </c>
      <c r="G362" s="126" t="str">
        <f>'6桁'!G362</f>
        <v>H</v>
      </c>
      <c r="H362" s="95" t="str">
        <f>IF(ISBLANK('6桁'!H362)=TRUE,"",VLOOKUP(パターン表!H362, 'パターン別掛け率（入力）'!$C$3:$I$302, 6, FALSE))</f>
        <v/>
      </c>
      <c r="I362" s="126">
        <f>'6桁'!I362</f>
        <v>0</v>
      </c>
      <c r="J362" s="95">
        <f>IF(ISBLANK('6桁'!J362)=TRUE,"",VLOOKUP(パターン表!J362, 'パターン別掛け率（入力）'!$C$3:$I$302, 6, FALSE))</f>
        <v>100</v>
      </c>
      <c r="K362" s="20" t="str">
        <f>'6桁'!K362</f>
        <v>S◇</v>
      </c>
      <c r="L362" s="95" t="str">
        <f>IF(ISBLANK('6桁'!L362)=TRUE,"",VLOOKUP(パターン表!L362, 'パターン別掛け率（入力）'!$C$3:$I$302, 6, FALSE))</f>
        <v/>
      </c>
      <c r="M362" s="20">
        <f>'6桁'!M362</f>
        <v>0</v>
      </c>
      <c r="N362" s="95" t="str">
        <f>IF(ISBLANK('6桁'!N362)=TRUE,"",VLOOKUP(パターン表!N362, 'パターン別掛け率（入力）'!$C$3:$I$302, 6, FALSE))</f>
        <v/>
      </c>
      <c r="O362" s="126">
        <f>'6桁'!O362</f>
        <v>0</v>
      </c>
      <c r="P362" s="95" t="str">
        <f>IF(ISBLANK('6桁'!P362)=TRUE,"",VLOOKUP(パターン表!P362, 'パターン別掛け率（入力）'!$C$3:$I$302, 6, FALSE))</f>
        <v/>
      </c>
      <c r="Q362" s="20">
        <f>'6桁'!Q362</f>
        <v>0</v>
      </c>
      <c r="R362" s="267"/>
      <c r="S362" s="22"/>
      <c r="T362" s="74"/>
      <c r="U362" s="22"/>
      <c r="V362" s="74"/>
      <c r="W362" s="22"/>
      <c r="X362" s="74"/>
      <c r="Y362" s="22"/>
    </row>
    <row r="363" spans="2:25" ht="30" customHeight="1">
      <c r="B363" s="503"/>
      <c r="C363" s="341" t="s">
        <v>357</v>
      </c>
      <c r="D363" s="500">
        <v>88</v>
      </c>
      <c r="E363" s="501"/>
      <c r="F363" s="95">
        <f>IF(ISBLANK('6桁'!F363)=TRUE,"",VLOOKUP(パターン表!F363, 'パターン別掛け率（入力）'!$C$3:$I$302, 6, FALSE))</f>
        <v>100</v>
      </c>
      <c r="G363" s="126" t="str">
        <f>'6桁'!G363</f>
        <v>H</v>
      </c>
      <c r="H363" s="95" t="str">
        <f>IF(ISBLANK('6桁'!H363)=TRUE,"",VLOOKUP(パターン表!H363, 'パターン別掛け率（入力）'!$C$3:$I$302, 6, FALSE))</f>
        <v/>
      </c>
      <c r="I363" s="126">
        <f>'6桁'!I363</f>
        <v>0</v>
      </c>
      <c r="J363" s="95">
        <f>IF(ISBLANK('6桁'!J363)=TRUE,"",VLOOKUP(パターン表!J363, 'パターン別掛け率（入力）'!$C$3:$I$302, 6, FALSE))</f>
        <v>100</v>
      </c>
      <c r="K363" s="20" t="str">
        <f>'6桁'!K363</f>
        <v>S◇</v>
      </c>
      <c r="L363" s="95" t="str">
        <f>IF(ISBLANK('6桁'!L363)=TRUE,"",VLOOKUP(パターン表!L363, 'パターン別掛け率（入力）'!$C$3:$I$302, 6, FALSE))</f>
        <v/>
      </c>
      <c r="M363" s="126">
        <f>'6桁'!M363</f>
        <v>0</v>
      </c>
      <c r="N363" s="95" t="str">
        <f>IF(ISBLANK('6桁'!N363)=TRUE,"",VLOOKUP(パターン表!N363, 'パターン別掛け率（入力）'!$C$3:$I$302, 6, FALSE))</f>
        <v/>
      </c>
      <c r="O363" s="126">
        <f>'6桁'!O363</f>
        <v>0</v>
      </c>
      <c r="P363" s="95" t="str">
        <f>IF(ISBLANK('6桁'!P363)=TRUE,"",VLOOKUP(パターン表!P363, 'パターン別掛け率（入力）'!$C$3:$I$302, 6, FALSE))</f>
        <v/>
      </c>
      <c r="Q363" s="20">
        <f>'6桁'!Q363</f>
        <v>0</v>
      </c>
      <c r="R363" s="267"/>
      <c r="S363" s="22"/>
      <c r="T363" s="74"/>
      <c r="U363" s="22"/>
      <c r="V363" s="74"/>
      <c r="W363" s="22"/>
      <c r="X363" s="74"/>
      <c r="Y363" s="22"/>
    </row>
    <row r="364" spans="2:25" ht="30" customHeight="1">
      <c r="B364" s="503"/>
      <c r="C364" s="341" t="s">
        <v>358</v>
      </c>
      <c r="D364" s="500">
        <v>91</v>
      </c>
      <c r="E364" s="501"/>
      <c r="F364" s="95" t="str">
        <f>IF(ISBLANK('6桁'!F364)=TRUE,"",VLOOKUP(パターン表!F364, 'パターン別掛け率（入力）'!$C$3:$I$302, 6, FALSE))</f>
        <v/>
      </c>
      <c r="G364" s="126">
        <f>'6桁'!G364</f>
        <v>0</v>
      </c>
      <c r="H364" s="95" t="str">
        <f>IF(ISBLANK('6桁'!H364)=TRUE,"",VLOOKUP(パターン表!H364, 'パターン別掛け率（入力）'!$C$3:$I$302, 6, FALSE))</f>
        <v/>
      </c>
      <c r="I364" s="126">
        <f>'6桁'!I364</f>
        <v>0</v>
      </c>
      <c r="J364" s="95">
        <f>IF(ISBLANK('6桁'!J364)=TRUE,"",VLOOKUP(パターン表!J364, 'パターン別掛け率（入力）'!$C$3:$I$302, 6, FALSE))</f>
        <v>100</v>
      </c>
      <c r="K364" s="20" t="str">
        <f>'6桁'!K364</f>
        <v>S◇</v>
      </c>
      <c r="L364" s="95" t="str">
        <f>IF(ISBLANK('6桁'!L364)=TRUE,"",VLOOKUP(パターン表!L364, 'パターン別掛け率（入力）'!$C$3:$I$302, 6, FALSE))</f>
        <v/>
      </c>
      <c r="M364" s="20">
        <f>'6桁'!M364</f>
        <v>0</v>
      </c>
      <c r="N364" s="95" t="str">
        <f>IF(ISBLANK('6桁'!N364)=TRUE,"",VLOOKUP(パターン表!N364, 'パターン別掛け率（入力）'!$C$3:$I$302, 6, FALSE))</f>
        <v/>
      </c>
      <c r="O364" s="126">
        <f>'6桁'!O364</f>
        <v>0</v>
      </c>
      <c r="P364" s="95" t="str">
        <f>IF(ISBLANK('6桁'!P364)=TRUE,"",VLOOKUP(パターン表!P364, 'パターン別掛け率（入力）'!$C$3:$I$302, 6, FALSE))</f>
        <v/>
      </c>
      <c r="Q364" s="20">
        <f>'6桁'!Q364</f>
        <v>0</v>
      </c>
      <c r="R364" s="267"/>
      <c r="S364" s="22"/>
      <c r="T364" s="74"/>
      <c r="U364" s="22"/>
      <c r="V364" s="74"/>
      <c r="W364" s="22"/>
      <c r="X364" s="74"/>
      <c r="Y364" s="22"/>
    </row>
    <row r="365" spans="2:25" ht="30" customHeight="1">
      <c r="B365" s="503"/>
      <c r="C365" s="341" t="s">
        <v>148</v>
      </c>
      <c r="D365" s="500">
        <v>88</v>
      </c>
      <c r="E365" s="501"/>
      <c r="F365" s="95" t="str">
        <f>IF(ISBLANK('6桁'!F365)=TRUE,"",VLOOKUP(パターン表!F365, 'パターン別掛け率（入力）'!$C$3:$I$302, 6, FALSE))</f>
        <v/>
      </c>
      <c r="G365" s="126">
        <f>'6桁'!G365</f>
        <v>0</v>
      </c>
      <c r="H365" s="95" t="str">
        <f>IF(ISBLANK('6桁'!H365)=TRUE,"",VLOOKUP(パターン表!H365, 'パターン別掛け率（入力）'!$C$3:$I$302, 6, FALSE))</f>
        <v/>
      </c>
      <c r="I365" s="126">
        <f>'6桁'!I365</f>
        <v>0</v>
      </c>
      <c r="J365" s="95">
        <f>IF(ISBLANK('6桁'!J365)=TRUE,"",VLOOKUP(パターン表!J365, 'パターン別掛け率（入力）'!$C$3:$I$302, 6, FALSE))</f>
        <v>100</v>
      </c>
      <c r="K365" s="20" t="str">
        <f>'6桁'!K365</f>
        <v>S◇
EC202</v>
      </c>
      <c r="L365" s="95" t="str">
        <f>IF(ISBLANK('6桁'!L365)=TRUE,"",VLOOKUP(パターン表!L365, 'パターン別掛け率（入力）'!$C$3:$I$302, 6, FALSE))</f>
        <v/>
      </c>
      <c r="M365" s="20">
        <f>'6桁'!M365</f>
        <v>0</v>
      </c>
      <c r="N365" s="95" t="str">
        <f>IF(ISBLANK('6桁'!N365)=TRUE,"",VLOOKUP(パターン表!N365, 'パターン別掛け率（入力）'!$C$3:$I$302, 6, FALSE))</f>
        <v/>
      </c>
      <c r="O365" s="126">
        <f>'6桁'!O365</f>
        <v>0</v>
      </c>
      <c r="P365" s="95" t="str">
        <f>IF(ISBLANK('6桁'!P365)=TRUE,"",VLOOKUP(パターン表!P365, 'パターン別掛け率（入力）'!$C$3:$I$302, 6, FALSE))</f>
        <v/>
      </c>
      <c r="Q365" s="20">
        <f>'6桁'!Q365</f>
        <v>0</v>
      </c>
      <c r="R365" s="267"/>
      <c r="S365" s="22"/>
      <c r="T365" s="74"/>
      <c r="U365" s="22"/>
      <c r="V365" s="74"/>
      <c r="W365" s="22"/>
      <c r="X365" s="74"/>
      <c r="Y365" s="22"/>
    </row>
    <row r="366" spans="2:25" ht="30" customHeight="1" thickBot="1">
      <c r="B366" s="544"/>
      <c r="C366" s="343" t="s">
        <v>149</v>
      </c>
      <c r="D366" s="558">
        <v>91</v>
      </c>
      <c r="E366" s="559"/>
      <c r="F366" s="118" t="str">
        <f>IF(ISBLANK('6桁'!F366)=TRUE,"",VLOOKUP(パターン表!F366, 'パターン別掛け率（入力）'!$C$3:$I$302, 6, FALSE))</f>
        <v/>
      </c>
      <c r="G366" s="127">
        <f>'6桁'!G366</f>
        <v>0</v>
      </c>
      <c r="H366" s="118" t="str">
        <f>IF(ISBLANK('6桁'!H366)=TRUE,"",VLOOKUP(パターン表!H366, 'パターン別掛け率（入力）'!$C$3:$I$302, 6, FALSE))</f>
        <v/>
      </c>
      <c r="I366" s="127">
        <f>'6桁'!I366</f>
        <v>0</v>
      </c>
      <c r="J366" s="118">
        <f>IF(ISBLANK('6桁'!J366)=TRUE,"",VLOOKUP(パターン表!J366, 'パターン別掛け率（入力）'!$C$3:$I$302, 6, FALSE))</f>
        <v>100</v>
      </c>
      <c r="K366" s="21" t="str">
        <f>'6桁'!K366</f>
        <v>S
EC202</v>
      </c>
      <c r="L366" s="118" t="str">
        <f>IF(ISBLANK('6桁'!L366)=TRUE,"",VLOOKUP(パターン表!L366, 'パターン別掛け率（入力）'!$C$3:$I$302, 6, FALSE))</f>
        <v/>
      </c>
      <c r="M366" s="21">
        <f>'6桁'!M366</f>
        <v>0</v>
      </c>
      <c r="N366" s="118" t="str">
        <f>IF(ISBLANK('6桁'!N366)=TRUE,"",VLOOKUP(パターン表!N366, 'パターン別掛け率（入力）'!$C$3:$I$302, 6, FALSE))</f>
        <v/>
      </c>
      <c r="O366" s="127">
        <f>'6桁'!O366</f>
        <v>0</v>
      </c>
      <c r="P366" s="118" t="str">
        <f>IF(ISBLANK('6桁'!P366)=TRUE,"",VLOOKUP(パターン表!P366, 'パターン別掛け率（入力）'!$C$3:$I$302, 6, FALSE))</f>
        <v/>
      </c>
      <c r="Q366" s="21">
        <f>'6桁'!Q366</f>
        <v>0</v>
      </c>
      <c r="R366" s="267"/>
      <c r="S366" s="22"/>
      <c r="T366" s="74"/>
      <c r="U366" s="22"/>
      <c r="V366" s="74"/>
      <c r="W366" s="22"/>
      <c r="X366" s="74"/>
      <c r="Y366" s="22"/>
    </row>
    <row r="367" spans="2:25" ht="28.5" customHeight="1">
      <c r="B367" s="545" t="s">
        <v>1088</v>
      </c>
      <c r="C367" s="545"/>
      <c r="D367" s="545"/>
      <c r="E367" s="545"/>
      <c r="F367" s="545"/>
      <c r="G367" s="545"/>
      <c r="H367" s="545"/>
      <c r="I367" s="545"/>
      <c r="J367" s="545"/>
      <c r="K367" s="545"/>
      <c r="L367" s="545"/>
      <c r="M367" s="545"/>
      <c r="N367" s="545"/>
      <c r="O367" s="545"/>
      <c r="P367" s="545"/>
      <c r="Q367" s="545"/>
      <c r="X367" s="74"/>
    </row>
    <row r="368" spans="2:25" ht="13.5" customHeight="1">
      <c r="C368" s="327"/>
      <c r="D368" s="327"/>
      <c r="E368" s="327"/>
      <c r="F368" s="10"/>
      <c r="G368" s="17"/>
      <c r="H368" s="10"/>
      <c r="I368" s="17"/>
      <c r="J368" s="10"/>
      <c r="K368" s="17"/>
      <c r="L368" s="10"/>
      <c r="M368" s="17"/>
      <c r="N368" s="10"/>
      <c r="O368" s="17"/>
      <c r="P368" s="10"/>
      <c r="Q368" s="17"/>
      <c r="R368" s="10"/>
      <c r="S368" s="17"/>
      <c r="T368" s="10"/>
      <c r="U368" s="17"/>
      <c r="V368" s="10"/>
      <c r="W368" s="17"/>
      <c r="X368" s="10"/>
      <c r="Y368" s="17"/>
    </row>
    <row r="369" spans="2:26" s="239" customFormat="1" ht="20.100000000000001" customHeight="1" thickBot="1">
      <c r="B369" s="238" t="s">
        <v>979</v>
      </c>
      <c r="F369" s="240"/>
      <c r="H369" s="240"/>
      <c r="J369" s="240"/>
      <c r="L369" s="240"/>
      <c r="N369" s="240"/>
      <c r="P369" s="240"/>
      <c r="R369" s="240"/>
      <c r="T369" s="240"/>
      <c r="V369" s="240"/>
      <c r="X369" s="240"/>
    </row>
    <row r="370" spans="2:26" ht="19.5" customHeight="1" thickBot="1">
      <c r="B370" s="521" t="s">
        <v>452</v>
      </c>
      <c r="C370" s="524" t="s">
        <v>524</v>
      </c>
      <c r="D370" s="527" t="s">
        <v>1113</v>
      </c>
      <c r="E370" s="540"/>
      <c r="F370" s="531" t="s">
        <v>453</v>
      </c>
      <c r="G370" s="532"/>
      <c r="H370" s="532"/>
      <c r="I370" s="532"/>
      <c r="J370" s="532"/>
      <c r="K370" s="533"/>
      <c r="N370" s="371"/>
      <c r="O370" s="371"/>
      <c r="P370" s="371"/>
      <c r="Q370" s="371"/>
      <c r="R370" s="11"/>
      <c r="S370" s="11"/>
      <c r="T370" s="11"/>
      <c r="U370" s="11"/>
      <c r="V370" s="11"/>
      <c r="W370" s="11"/>
      <c r="X370" s="11"/>
      <c r="Y370" s="11"/>
      <c r="Z370" s="11"/>
    </row>
    <row r="371" spans="2:26" ht="19.5" customHeight="1">
      <c r="B371" s="522"/>
      <c r="C371" s="525"/>
      <c r="D371" s="541"/>
      <c r="E371" s="551"/>
      <c r="F371" s="516" t="s">
        <v>770</v>
      </c>
      <c r="G371" s="507"/>
      <c r="H371" s="506" t="s">
        <v>777</v>
      </c>
      <c r="I371" s="507"/>
      <c r="J371" s="506" t="s">
        <v>883</v>
      </c>
      <c r="K371" s="507"/>
      <c r="N371" s="371"/>
      <c r="O371" s="371"/>
      <c r="P371" s="371"/>
      <c r="Q371" s="371"/>
      <c r="R371" s="11"/>
      <c r="S371" s="11"/>
      <c r="T371" s="11"/>
      <c r="U371" s="11"/>
      <c r="V371" s="11"/>
      <c r="W371" s="11"/>
      <c r="X371" s="11"/>
      <c r="Y371" s="11"/>
      <c r="Z371" s="11"/>
    </row>
    <row r="372" spans="2:26" ht="19.5" customHeight="1">
      <c r="B372" s="522"/>
      <c r="C372" s="525"/>
      <c r="D372" s="510" t="s">
        <v>1115</v>
      </c>
      <c r="E372" s="550" t="s">
        <v>1114</v>
      </c>
      <c r="F372" s="517"/>
      <c r="G372" s="509"/>
      <c r="H372" s="508"/>
      <c r="I372" s="509"/>
      <c r="J372" s="508"/>
      <c r="K372" s="509"/>
      <c r="N372" s="407"/>
      <c r="O372" s="407"/>
      <c r="P372" s="407"/>
      <c r="Q372" s="407"/>
      <c r="R372" s="407"/>
      <c r="S372" s="407"/>
      <c r="T372" s="407"/>
      <c r="U372" s="407"/>
      <c r="V372" s="407"/>
      <c r="W372" s="407"/>
      <c r="X372" s="136"/>
      <c r="Y372" s="136"/>
    </row>
    <row r="373" spans="2:26" ht="19.5" customHeight="1" thickBot="1">
      <c r="B373" s="523"/>
      <c r="C373" s="526"/>
      <c r="D373" s="549"/>
      <c r="E373" s="551"/>
      <c r="F373" s="514" t="s">
        <v>511</v>
      </c>
      <c r="G373" s="515"/>
      <c r="H373" s="514" t="s">
        <v>782</v>
      </c>
      <c r="I373" s="515"/>
      <c r="J373" s="514" t="s">
        <v>492</v>
      </c>
      <c r="K373" s="515"/>
      <c r="N373" s="327"/>
      <c r="O373" s="327"/>
      <c r="P373" s="327"/>
      <c r="Q373" s="327"/>
      <c r="R373" s="327"/>
      <c r="S373" s="327"/>
      <c r="T373" s="327"/>
      <c r="U373" s="327"/>
      <c r="V373" s="327"/>
      <c r="W373" s="327"/>
      <c r="X373" s="4"/>
    </row>
    <row r="374" spans="2:26" ht="30" customHeight="1">
      <c r="B374" s="502">
        <v>13</v>
      </c>
      <c r="C374" s="352" t="s">
        <v>114</v>
      </c>
      <c r="D374" s="253">
        <v>73</v>
      </c>
      <c r="E374" s="353"/>
      <c r="F374" s="91">
        <f>IF(ISBLANK('6桁'!F374)=TRUE,"",VLOOKUP(パターン表!F374, 'パターン別掛け率（入力）'!$C$3:$I$302, 6, FALSE))</f>
        <v>100</v>
      </c>
      <c r="G374" s="124" t="str">
        <f>'6桁'!G374</f>
        <v>S◇</v>
      </c>
      <c r="H374" s="91">
        <f>IF(ISBLANK('6桁'!H374)=TRUE,"",VLOOKUP(パターン表!H374, 'パターン別掛け率（入力）'!$C$3:$I$302, 6, FALSE))</f>
        <v>100</v>
      </c>
      <c r="I374" s="92" t="str">
        <f>'6桁'!I374</f>
        <v>H</v>
      </c>
      <c r="J374" s="128">
        <f>IF(ISBLANK('6桁'!J374)=TRUE,"",VLOOKUP(パターン表!J374, 'パターン別掛け率（入力）'!$C$3:$I$302, 6, FALSE))</f>
        <v>100</v>
      </c>
      <c r="K374" s="131" t="str">
        <f>'6桁'!K374</f>
        <v>H</v>
      </c>
      <c r="N374" s="267"/>
      <c r="O374" s="251"/>
      <c r="P374" s="74"/>
      <c r="Q374" s="22"/>
      <c r="R374" s="74"/>
      <c r="S374" s="22"/>
      <c r="T374" s="74"/>
      <c r="U374" s="22"/>
      <c r="V374" s="74"/>
      <c r="W374" s="22"/>
      <c r="X374" s="74"/>
      <c r="Y374" s="22"/>
    </row>
    <row r="375" spans="2:26" ht="30" customHeight="1">
      <c r="B375" s="503"/>
      <c r="C375" s="341" t="s">
        <v>50</v>
      </c>
      <c r="D375" s="254" t="s">
        <v>1121</v>
      </c>
      <c r="E375" s="342"/>
      <c r="F375" s="95">
        <f>IF(ISBLANK('6桁'!F375)=TRUE,"",VLOOKUP(パターン表!F375, 'パターン別掛け率（入力）'!$C$3:$I$302, 6, FALSE))</f>
        <v>100</v>
      </c>
      <c r="G375" s="126" t="str">
        <f>'6桁'!G375</f>
        <v>S◇</v>
      </c>
      <c r="H375" s="95" t="str">
        <f>IF(ISBLANK('6桁'!H375)=TRUE,"",VLOOKUP(パターン表!H375, 'パターン別掛け率（入力）'!$C$3:$I$302, 6, FALSE))</f>
        <v/>
      </c>
      <c r="I375" s="20">
        <f>'6桁'!I375</f>
        <v>0</v>
      </c>
      <c r="J375" s="95" t="str">
        <f>IF(ISBLANK('6桁'!J375)=TRUE,"",VLOOKUP(パターン表!J375, 'パターン別掛け率（入力）'!$C$3:$I$302, 6, FALSE))</f>
        <v/>
      </c>
      <c r="K375" s="20">
        <f>'6桁'!K375</f>
        <v>0</v>
      </c>
      <c r="N375" s="267"/>
      <c r="O375" s="251"/>
      <c r="P375" s="74"/>
      <c r="Q375" s="22"/>
      <c r="R375" s="74"/>
      <c r="S375" s="22"/>
      <c r="T375" s="74"/>
      <c r="U375" s="22"/>
      <c r="V375" s="74"/>
      <c r="W375" s="22"/>
      <c r="X375" s="74"/>
      <c r="Y375" s="22"/>
    </row>
    <row r="376" spans="2:26" ht="30" customHeight="1">
      <c r="B376" s="503"/>
      <c r="C376" s="341" t="s">
        <v>359</v>
      </c>
      <c r="D376" s="500">
        <v>75</v>
      </c>
      <c r="E376" s="501"/>
      <c r="F376" s="95">
        <f>IF(ISBLANK('6桁'!F376)=TRUE,"",VLOOKUP(パターン表!F376, 'パターン別掛け率（入力）'!$C$3:$I$302, 6, FALSE))</f>
        <v>100</v>
      </c>
      <c r="G376" s="126" t="str">
        <f>'6桁'!G376</f>
        <v>S◇</v>
      </c>
      <c r="H376" s="95">
        <f>IF(ISBLANK('6桁'!H376)=TRUE,"",VLOOKUP(パターン表!H376, 'パターン別掛け率（入力）'!$C$3:$I$302, 6, FALSE))</f>
        <v>100</v>
      </c>
      <c r="I376" s="20" t="str">
        <f>'6桁'!I376</f>
        <v>H</v>
      </c>
      <c r="J376" s="95" t="str">
        <f>IF(ISBLANK('6桁'!J376)=TRUE,"",VLOOKUP(パターン表!J376, 'パターン別掛け率（入力）'!$C$3:$I$302, 6, FALSE))</f>
        <v/>
      </c>
      <c r="K376" s="20">
        <f>'6桁'!K376</f>
        <v>0</v>
      </c>
      <c r="N376" s="267"/>
      <c r="O376" s="251"/>
      <c r="P376" s="74"/>
      <c r="Q376" s="22"/>
      <c r="R376" s="74"/>
      <c r="S376" s="22"/>
      <c r="T376" s="74"/>
      <c r="U376" s="22"/>
      <c r="V376" s="74"/>
      <c r="W376" s="22"/>
      <c r="X376" s="74"/>
      <c r="Y376" s="22"/>
    </row>
    <row r="377" spans="2:26" ht="30" customHeight="1">
      <c r="B377" s="503"/>
      <c r="C377" s="341" t="s">
        <v>360</v>
      </c>
      <c r="D377" s="500">
        <v>79</v>
      </c>
      <c r="E377" s="501"/>
      <c r="F377" s="95">
        <f>IF(ISBLANK('6桁'!F377)=TRUE,"",VLOOKUP(パターン表!F377, 'パターン別掛け率（入力）'!$C$3:$I$302, 6, FALSE))</f>
        <v>100</v>
      </c>
      <c r="G377" s="126" t="str">
        <f>'6桁'!G377</f>
        <v>S◇</v>
      </c>
      <c r="H377" s="95" t="str">
        <f>IF(ISBLANK('6桁'!H377)=TRUE,"",VLOOKUP(パターン表!H377, 'パターン別掛け率（入力）'!$C$3:$I$302, 6, FALSE))</f>
        <v/>
      </c>
      <c r="I377" s="20">
        <f>'6桁'!I377</f>
        <v>0</v>
      </c>
      <c r="J377" s="95" t="str">
        <f>IF(ISBLANK('6桁'!J377)=TRUE,"",VLOOKUP(パターン表!J377, 'パターン別掛け率（入力）'!$C$3:$I$302, 6, FALSE))</f>
        <v/>
      </c>
      <c r="K377" s="20">
        <f>'6桁'!K377</f>
        <v>0</v>
      </c>
      <c r="N377" s="267"/>
      <c r="O377" s="251"/>
      <c r="P377" s="74"/>
      <c r="Q377" s="22"/>
      <c r="R377" s="74"/>
      <c r="S377" s="22"/>
      <c r="T377" s="74"/>
      <c r="U377" s="22"/>
      <c r="V377" s="74"/>
      <c r="W377" s="22"/>
      <c r="X377" s="74"/>
      <c r="Y377" s="22"/>
    </row>
    <row r="378" spans="2:26" ht="30" customHeight="1">
      <c r="B378" s="503"/>
      <c r="C378" s="341" t="s">
        <v>123</v>
      </c>
      <c r="D378" s="500">
        <v>82</v>
      </c>
      <c r="E378" s="501"/>
      <c r="F378" s="95">
        <f>IF(ISBLANK('6桁'!F378)=TRUE,"",VLOOKUP(パターン表!F378, 'パターン別掛け率（入力）'!$C$3:$I$302, 6, FALSE))</f>
        <v>100</v>
      </c>
      <c r="G378" s="126" t="str">
        <f>'6桁'!G378</f>
        <v>S◇</v>
      </c>
      <c r="H378" s="95" t="str">
        <f>IF(ISBLANK('6桁'!H378)=TRUE,"",VLOOKUP(パターン表!H378, 'パターン別掛け率（入力）'!$C$3:$I$302, 6, FALSE))</f>
        <v/>
      </c>
      <c r="I378" s="20">
        <f>'6桁'!I378</f>
        <v>0</v>
      </c>
      <c r="J378" s="95" t="str">
        <f>IF(ISBLANK('6桁'!J378)=TRUE,"",VLOOKUP(パターン表!J378, 'パターン別掛け率（入力）'!$C$3:$I$302, 6, FALSE))</f>
        <v/>
      </c>
      <c r="K378" s="20">
        <f>'6桁'!K378</f>
        <v>0</v>
      </c>
      <c r="N378" s="267"/>
      <c r="O378" s="251"/>
      <c r="P378" s="74"/>
      <c r="Q378" s="22"/>
      <c r="R378" s="74"/>
      <c r="S378" s="22"/>
      <c r="T378" s="74"/>
      <c r="U378" s="22"/>
      <c r="V378" s="74"/>
      <c r="W378" s="22"/>
      <c r="X378" s="74"/>
      <c r="Y378" s="22"/>
    </row>
    <row r="379" spans="2:26" ht="30" customHeight="1">
      <c r="B379" s="503"/>
      <c r="C379" s="341" t="s">
        <v>63</v>
      </c>
      <c r="D379" s="500">
        <v>70</v>
      </c>
      <c r="E379" s="501"/>
      <c r="F379" s="95">
        <f>IF(ISBLANK('6桁'!F379)=TRUE,"",VLOOKUP(パターン表!F379, 'パターン別掛け率（入力）'!$C$3:$I$302, 6, FALSE))</f>
        <v>100</v>
      </c>
      <c r="G379" s="126" t="str">
        <f>'6桁'!G379</f>
        <v>S◇
EC202</v>
      </c>
      <c r="H379" s="95" t="str">
        <f>IF(ISBLANK('6桁'!H379)=TRUE,"",VLOOKUP(パターン表!H379, 'パターン別掛け率（入力）'!$C$3:$I$302, 6, FALSE))</f>
        <v/>
      </c>
      <c r="I379" s="20">
        <f>'6桁'!I379</f>
        <v>0</v>
      </c>
      <c r="J379" s="95" t="str">
        <f>IF(ISBLANK('6桁'!J379)=TRUE,"",VLOOKUP(パターン表!J379, 'パターン別掛け率（入力）'!$C$3:$I$302, 6, FALSE))</f>
        <v/>
      </c>
      <c r="K379" s="20">
        <f>'6桁'!K379</f>
        <v>0</v>
      </c>
      <c r="N379" s="267"/>
      <c r="O379" s="251"/>
      <c r="P379" s="74"/>
      <c r="Q379" s="22"/>
      <c r="R379" s="74"/>
      <c r="S379" s="22"/>
      <c r="T379" s="74"/>
      <c r="U379" s="22"/>
      <c r="V379" s="74"/>
      <c r="W379" s="22"/>
      <c r="X379" s="74"/>
      <c r="Y379" s="22"/>
    </row>
    <row r="380" spans="2:26" ht="30" customHeight="1">
      <c r="B380" s="503"/>
      <c r="C380" s="341" t="s">
        <v>131</v>
      </c>
      <c r="D380" s="500">
        <v>75</v>
      </c>
      <c r="E380" s="501"/>
      <c r="F380" s="95">
        <f>IF(ISBLANK('6桁'!F380)=TRUE,"",VLOOKUP(パターン表!F380, 'パターン別掛け率（入力）'!$C$3:$I$302, 6, FALSE))</f>
        <v>100</v>
      </c>
      <c r="G380" s="126" t="str">
        <f>'6桁'!G380</f>
        <v>S◇</v>
      </c>
      <c r="H380" s="95">
        <f>IF(ISBLANK('6桁'!H380)=TRUE,"",VLOOKUP(パターン表!H380, 'パターン別掛け率（入力）'!$C$3:$I$302, 6, FALSE))</f>
        <v>100</v>
      </c>
      <c r="I380" s="20" t="str">
        <f>'6桁'!I380</f>
        <v>S</v>
      </c>
      <c r="J380" s="95" t="str">
        <f>IF(ISBLANK('6桁'!J380)=TRUE,"",VLOOKUP(パターン表!J380, 'パターン別掛け率（入力）'!$C$3:$I$302, 6, FALSE))</f>
        <v/>
      </c>
      <c r="K380" s="96">
        <f>'6桁'!K380</f>
        <v>0</v>
      </c>
      <c r="N380" s="267"/>
      <c r="O380" s="251"/>
      <c r="P380" s="74"/>
      <c r="Q380" s="22"/>
      <c r="R380" s="74"/>
      <c r="S380" s="22"/>
      <c r="T380" s="74"/>
      <c r="U380" s="22"/>
      <c r="V380" s="74"/>
      <c r="W380" s="22"/>
      <c r="X380" s="74"/>
      <c r="Y380" s="22"/>
    </row>
    <row r="381" spans="2:26" ht="30" customHeight="1">
      <c r="B381" s="503"/>
      <c r="C381" s="341" t="s">
        <v>46</v>
      </c>
      <c r="D381" s="500">
        <v>79</v>
      </c>
      <c r="E381" s="501"/>
      <c r="F381" s="95">
        <f>IF(ISBLANK('6桁'!F381)=TRUE,"",VLOOKUP(パターン表!F381, 'パターン別掛け率（入力）'!$C$3:$I$302, 6, FALSE))</f>
        <v>100</v>
      </c>
      <c r="G381" s="126" t="str">
        <f>'6桁'!G381</f>
        <v>S◇</v>
      </c>
      <c r="H381" s="95" t="str">
        <f>IF(ISBLANK('6桁'!H381)=TRUE,"",VLOOKUP(パターン表!H381, 'パターン別掛け率（入力）'!$C$3:$I$302, 6, FALSE))</f>
        <v/>
      </c>
      <c r="I381" s="20">
        <f>'6桁'!I381</f>
        <v>0</v>
      </c>
      <c r="J381" s="95" t="str">
        <f>IF(ISBLANK('6桁'!J381)=TRUE,"",VLOOKUP(パターン表!J381, 'パターン別掛け率（入力）'!$C$3:$I$302, 6, FALSE))</f>
        <v/>
      </c>
      <c r="K381" s="20">
        <f>'6桁'!K381</f>
        <v>0</v>
      </c>
      <c r="N381" s="267"/>
      <c r="O381" s="251"/>
      <c r="P381" s="74"/>
      <c r="Q381" s="22"/>
      <c r="R381" s="74"/>
      <c r="S381" s="22"/>
      <c r="T381" s="74"/>
      <c r="U381" s="22"/>
      <c r="V381" s="74"/>
      <c r="W381" s="22"/>
      <c r="X381" s="74"/>
      <c r="Y381" s="22"/>
    </row>
    <row r="382" spans="2:26" ht="30" customHeight="1" thickBot="1">
      <c r="B382" s="544"/>
      <c r="C382" s="343" t="s">
        <v>49</v>
      </c>
      <c r="D382" s="558">
        <v>83</v>
      </c>
      <c r="E382" s="559"/>
      <c r="F382" s="118">
        <f>IF(ISBLANK('6桁'!F382)=TRUE,"",VLOOKUP(パターン表!F382, 'パターン別掛け率（入力）'!$C$3:$I$302, 6, FALSE))</f>
        <v>100</v>
      </c>
      <c r="G382" s="127" t="str">
        <f>'6桁'!G382</f>
        <v>S◇</v>
      </c>
      <c r="H382" s="118" t="str">
        <f>IF(ISBLANK('6桁'!H382)=TRUE,"",VLOOKUP(パターン表!H382, 'パターン別掛け率（入力）'!$C$3:$I$302, 6, FALSE))</f>
        <v/>
      </c>
      <c r="I382" s="21">
        <f>'6桁'!I382</f>
        <v>0</v>
      </c>
      <c r="J382" s="118" t="str">
        <f>IF(ISBLANK('6桁'!J382)=TRUE,"",VLOOKUP(パターン表!J382, 'パターン別掛け率（入力）'!$C$3:$I$302, 6, FALSE))</f>
        <v/>
      </c>
      <c r="K382" s="21">
        <f>'6桁'!K382</f>
        <v>0</v>
      </c>
      <c r="N382" s="267"/>
      <c r="O382" s="251"/>
      <c r="P382" s="74"/>
      <c r="Q382" s="22"/>
      <c r="R382" s="74"/>
      <c r="S382" s="22"/>
      <c r="T382" s="74"/>
      <c r="U382" s="22"/>
      <c r="V382" s="74"/>
      <c r="W382" s="22"/>
      <c r="X382" s="74"/>
      <c r="Y382" s="22"/>
    </row>
    <row r="383" spans="2:26" ht="21" customHeight="1">
      <c r="B383" s="122" t="s">
        <v>1994</v>
      </c>
    </row>
    <row r="384" spans="2:26" ht="13.5" customHeight="1">
      <c r="C384" s="327"/>
      <c r="D384" s="327"/>
      <c r="E384" s="327"/>
      <c r="F384" s="10"/>
      <c r="G384" s="17"/>
      <c r="H384" s="10"/>
      <c r="I384" s="17"/>
      <c r="J384" s="10"/>
      <c r="K384" s="17"/>
      <c r="L384" s="10"/>
      <c r="M384" s="17"/>
      <c r="N384" s="10"/>
      <c r="O384" s="17"/>
      <c r="P384" s="10"/>
      <c r="Q384" s="17"/>
      <c r="R384" s="10"/>
      <c r="S384" s="17"/>
      <c r="T384" s="10"/>
      <c r="U384" s="17"/>
      <c r="V384" s="10"/>
      <c r="W384" s="17"/>
      <c r="X384" s="10"/>
      <c r="Y384" s="17"/>
    </row>
    <row r="385" spans="2:27" s="239" customFormat="1" ht="20.100000000000001" customHeight="1" thickBot="1">
      <c r="B385" s="238" t="s">
        <v>784</v>
      </c>
      <c r="F385" s="240"/>
      <c r="H385" s="240"/>
      <c r="J385" s="240"/>
      <c r="L385" s="240"/>
      <c r="N385" s="240"/>
      <c r="P385" s="240"/>
      <c r="R385" s="240"/>
      <c r="T385" s="240"/>
      <c r="V385" s="240"/>
      <c r="X385" s="240"/>
    </row>
    <row r="386" spans="2:27" ht="19.5" customHeight="1" thickBot="1">
      <c r="B386" s="521" t="s">
        <v>452</v>
      </c>
      <c r="C386" s="524" t="s">
        <v>524</v>
      </c>
      <c r="D386" s="527" t="s">
        <v>1113</v>
      </c>
      <c r="E386" s="540"/>
      <c r="F386" s="531" t="s">
        <v>453</v>
      </c>
      <c r="G386" s="532"/>
      <c r="H386" s="532"/>
      <c r="I386" s="533"/>
      <c r="J386" s="370"/>
      <c r="K386" s="521" t="s">
        <v>452</v>
      </c>
      <c r="L386" s="534" t="s">
        <v>524</v>
      </c>
      <c r="M386" s="535"/>
      <c r="N386" s="516" t="s">
        <v>1127</v>
      </c>
      <c r="O386" s="535"/>
      <c r="P386" s="531" t="s">
        <v>453</v>
      </c>
      <c r="Q386" s="532"/>
      <c r="R386" s="532"/>
      <c r="S386" s="533"/>
      <c r="T386" s="11"/>
      <c r="U386" s="11"/>
      <c r="V386" s="11"/>
      <c r="W386" s="11"/>
      <c r="X386" s="11"/>
      <c r="Y386" s="11"/>
      <c r="Z386" s="11"/>
      <c r="AA386" s="11"/>
    </row>
    <row r="387" spans="2:27" ht="19.5" customHeight="1">
      <c r="B387" s="522"/>
      <c r="C387" s="525"/>
      <c r="D387" s="541"/>
      <c r="E387" s="542"/>
      <c r="F387" s="516" t="s">
        <v>971</v>
      </c>
      <c r="G387" s="507"/>
      <c r="H387" s="506" t="s">
        <v>770</v>
      </c>
      <c r="I387" s="507"/>
      <c r="J387" s="370"/>
      <c r="K387" s="522"/>
      <c r="L387" s="536"/>
      <c r="M387" s="537"/>
      <c r="N387" s="536"/>
      <c r="O387" s="537"/>
      <c r="P387" s="516" t="s">
        <v>785</v>
      </c>
      <c r="Q387" s="507"/>
      <c r="R387" s="506" t="s">
        <v>770</v>
      </c>
      <c r="S387" s="507"/>
      <c r="T387" s="11"/>
      <c r="U387" s="11"/>
      <c r="V387" s="11"/>
      <c r="W387" s="11"/>
      <c r="X387" s="11"/>
      <c r="Y387" s="11"/>
      <c r="Z387" s="11"/>
      <c r="AA387" s="11"/>
    </row>
    <row r="388" spans="2:27" ht="19.5" customHeight="1">
      <c r="B388" s="522"/>
      <c r="C388" s="525"/>
      <c r="D388" s="510" t="s">
        <v>1115</v>
      </c>
      <c r="E388" s="550" t="s">
        <v>1114</v>
      </c>
      <c r="F388" s="517"/>
      <c r="G388" s="509"/>
      <c r="H388" s="508"/>
      <c r="I388" s="509"/>
      <c r="J388" s="410"/>
      <c r="K388" s="522"/>
      <c r="L388" s="536"/>
      <c r="M388" s="537"/>
      <c r="N388" s="536"/>
      <c r="O388" s="537"/>
      <c r="P388" s="517"/>
      <c r="Q388" s="509"/>
      <c r="R388" s="508"/>
      <c r="S388" s="509"/>
      <c r="T388" s="407"/>
      <c r="U388" s="407"/>
      <c r="V388" s="407"/>
      <c r="W388" s="407"/>
      <c r="X388" s="407"/>
      <c r="Y388" s="136"/>
      <c r="Z388" s="136"/>
    </row>
    <row r="389" spans="2:27" ht="19.5" customHeight="1" thickBot="1">
      <c r="B389" s="523"/>
      <c r="C389" s="526"/>
      <c r="D389" s="549"/>
      <c r="E389" s="551"/>
      <c r="F389" s="553" t="s">
        <v>492</v>
      </c>
      <c r="G389" s="554"/>
      <c r="H389" s="553" t="s">
        <v>511</v>
      </c>
      <c r="I389" s="573"/>
      <c r="J389" s="358"/>
      <c r="K389" s="523"/>
      <c r="L389" s="538"/>
      <c r="M389" s="539"/>
      <c r="N389" s="538"/>
      <c r="O389" s="539"/>
      <c r="P389" s="514" t="s">
        <v>492</v>
      </c>
      <c r="Q389" s="515"/>
      <c r="R389" s="514" t="s">
        <v>511</v>
      </c>
      <c r="S389" s="515"/>
      <c r="T389" s="327"/>
      <c r="U389" s="327"/>
      <c r="V389" s="327"/>
      <c r="W389" s="327"/>
      <c r="X389" s="327"/>
    </row>
    <row r="390" spans="2:27" ht="30" customHeight="1">
      <c r="B390" s="502">
        <v>12</v>
      </c>
      <c r="C390" s="352" t="s">
        <v>8</v>
      </c>
      <c r="D390" s="253">
        <v>70</v>
      </c>
      <c r="E390" s="353"/>
      <c r="F390" s="91">
        <f>IF(ISBLANK('6桁'!F390)=TRUE,"",VLOOKUP(パターン表!F390, 'パターン別掛け率（入力）'!$C$3:$I$302, 6, FALSE))</f>
        <v>100</v>
      </c>
      <c r="G390" s="124" t="str">
        <f>'6桁'!G390</f>
        <v>H
Bb490</v>
      </c>
      <c r="H390" s="91" t="str">
        <f>IF(ISBLANK('6桁'!H390)=TRUE,"",VLOOKUP(パターン表!H390, 'パターン別掛け率（入力）'!$C$3:$I$302, 6, FALSE))</f>
        <v/>
      </c>
      <c r="I390" s="125" t="str">
        <f>'6桁'!I390</f>
        <v/>
      </c>
      <c r="J390" s="108"/>
      <c r="K390" s="502">
        <v>10</v>
      </c>
      <c r="L390" s="498" t="s">
        <v>88</v>
      </c>
      <c r="M390" s="499"/>
      <c r="N390" s="498">
        <v>72</v>
      </c>
      <c r="O390" s="499"/>
      <c r="P390" s="91">
        <f>IF(ISBLANK('6桁'!P390)=TRUE,"",VLOOKUP(パターン表!P390, 'パターン別掛け率（入力）'!$C$3:$I$302, 6, FALSE))</f>
        <v>100</v>
      </c>
      <c r="Q390" s="124" t="str">
        <f>'6桁'!Q390</f>
        <v>H</v>
      </c>
      <c r="R390" s="91" t="str">
        <f>IF(ISBLANK('6桁'!R390)=TRUE,"",VLOOKUP(パターン表!R390, 'パターン別掛け率（入力）'!$C$3:$I$302, 6, FALSE))</f>
        <v/>
      </c>
      <c r="S390" s="125" t="str">
        <f>'6桁'!S390</f>
        <v/>
      </c>
      <c r="T390" s="22"/>
      <c r="U390" s="74"/>
      <c r="V390" s="22"/>
      <c r="W390" s="74"/>
      <c r="X390" s="22"/>
      <c r="Y390" s="74"/>
      <c r="Z390" s="22"/>
    </row>
    <row r="391" spans="2:27" ht="30" customHeight="1" thickBot="1">
      <c r="B391" s="503"/>
      <c r="C391" s="341" t="s">
        <v>351</v>
      </c>
      <c r="D391" s="254">
        <v>71</v>
      </c>
      <c r="E391" s="342"/>
      <c r="F391" s="95" t="str">
        <f>IF(ISBLANK('6桁'!F391)=TRUE,"",VLOOKUP(パターン表!F391, 'パターン別掛け率（入力）'!$C$3:$I$302, 6, FALSE))</f>
        <v/>
      </c>
      <c r="G391" s="126" t="str">
        <f>'6桁'!G391</f>
        <v/>
      </c>
      <c r="H391" s="95">
        <f>IF(ISBLANK('6桁'!H391)=TRUE,"",VLOOKUP(パターン表!H391, 'パターン別掛け率（入力）'!$C$3:$I$302, 6, FALSE))</f>
        <v>100</v>
      </c>
      <c r="I391" s="96" t="str">
        <f>'6桁'!I391</f>
        <v>S
SP65j</v>
      </c>
      <c r="J391" s="108"/>
      <c r="K391" s="544"/>
      <c r="L391" s="538" t="s">
        <v>83</v>
      </c>
      <c r="M391" s="539"/>
      <c r="N391" s="558">
        <v>68</v>
      </c>
      <c r="O391" s="559"/>
      <c r="P391" s="118" t="str">
        <f>IF(ISBLANK('6桁'!P391)=TRUE,"",VLOOKUP(パターン表!P391, 'パターン別掛け率（入力）'!$C$3:$I$302, 6, FALSE))</f>
        <v/>
      </c>
      <c r="Q391" s="127" t="str">
        <f>'6桁'!Q391</f>
        <v/>
      </c>
      <c r="R391" s="118">
        <f>IF(ISBLANK('6桁'!R391)=TRUE,"",VLOOKUP(パターン表!R391, 'パターン別掛け率（入力）'!$C$3:$I$302, 6, FALSE))</f>
        <v>100</v>
      </c>
      <c r="S391" s="119" t="str">
        <f>'6桁'!S391</f>
        <v>S
SP10</v>
      </c>
      <c r="T391" s="22"/>
      <c r="U391" s="74"/>
      <c r="V391" s="22"/>
      <c r="W391" s="74"/>
      <c r="X391" s="22"/>
      <c r="Y391" s="74"/>
      <c r="Z391" s="22"/>
    </row>
    <row r="392" spans="2:27" ht="30" customHeight="1">
      <c r="B392" s="503"/>
      <c r="C392" s="341" t="s">
        <v>361</v>
      </c>
      <c r="D392" s="500">
        <v>69</v>
      </c>
      <c r="E392" s="501"/>
      <c r="F392" s="95" t="str">
        <f>IF(ISBLANK('6桁'!F392)=TRUE,"",VLOOKUP(パターン表!F392, 'パターン別掛け率（入力）'!$C$3:$I$302, 6, FALSE))</f>
        <v/>
      </c>
      <c r="G392" s="126" t="str">
        <f>'6桁'!G392</f>
        <v/>
      </c>
      <c r="H392" s="95">
        <f>IF(ISBLANK('6桁'!H392)=TRUE,"",VLOOKUP(パターン表!H392, 'パターン別掛け率（入力）'!$C$3:$I$302, 6, FALSE))</f>
        <v>100</v>
      </c>
      <c r="I392" s="96" t="str">
        <f>'6桁'!I392</f>
        <v>S
EC201</v>
      </c>
      <c r="J392" s="108"/>
      <c r="K392" s="22"/>
      <c r="L392" s="74"/>
      <c r="M392" s="22"/>
      <c r="N392" s="74"/>
      <c r="O392" s="251"/>
      <c r="P392" s="74"/>
      <c r="Q392" s="22"/>
      <c r="R392" s="74"/>
      <c r="S392" s="22"/>
      <c r="T392" s="74"/>
      <c r="U392" s="22"/>
      <c r="V392" s="74"/>
      <c r="W392" s="22"/>
      <c r="X392" s="74"/>
      <c r="Y392" s="22"/>
    </row>
    <row r="393" spans="2:27" ht="30" customHeight="1">
      <c r="B393" s="503"/>
      <c r="C393" s="341" t="s">
        <v>362</v>
      </c>
      <c r="D393" s="500">
        <v>73</v>
      </c>
      <c r="E393" s="501"/>
      <c r="F393" s="95" t="str">
        <f>IF(ISBLANK('6桁'!F393)=TRUE,"",VLOOKUP(パターン表!F393, 'パターン別掛け率（入力）'!$C$3:$I$302, 6, FALSE))</f>
        <v/>
      </c>
      <c r="G393" s="126" t="str">
        <f>'6桁'!G393</f>
        <v/>
      </c>
      <c r="H393" s="95">
        <f>IF(ISBLANK('6桁'!H393)=TRUE,"",VLOOKUP(パターン表!H393, 'パターン別掛け率（入力）'!$C$3:$I$302, 6, FALSE))</f>
        <v>100</v>
      </c>
      <c r="I393" s="96" t="str">
        <f>'6桁'!I393</f>
        <v>S
EC201</v>
      </c>
      <c r="J393" s="108"/>
      <c r="K393" s="22"/>
      <c r="L393" s="74"/>
      <c r="M393" s="22"/>
      <c r="N393" s="74"/>
      <c r="O393" s="251"/>
      <c r="P393" s="74"/>
      <c r="Q393" s="22"/>
      <c r="R393" s="74"/>
      <c r="S393" s="22"/>
      <c r="T393" s="74"/>
      <c r="U393" s="22"/>
      <c r="V393" s="74"/>
      <c r="W393" s="22"/>
      <c r="X393" s="74"/>
      <c r="Y393" s="22"/>
    </row>
    <row r="394" spans="2:27" ht="30" customHeight="1">
      <c r="B394" s="503"/>
      <c r="C394" s="341" t="s">
        <v>502</v>
      </c>
      <c r="D394" s="500">
        <v>68</v>
      </c>
      <c r="E394" s="501"/>
      <c r="F394" s="95" t="str">
        <f>IF(ISBLANK('6桁'!F394)=TRUE,"",VLOOKUP(パターン表!F394, 'パターン別掛け率（入力）'!$C$3:$I$302, 6, FALSE))</f>
        <v/>
      </c>
      <c r="G394" s="126" t="str">
        <f>'6桁'!G394</f>
        <v/>
      </c>
      <c r="H394" s="95">
        <f>IF(ISBLANK('6桁'!H394)=TRUE,"",VLOOKUP(パターン表!H394, 'パターン別掛け率（入力）'!$C$3:$I$302, 6, FALSE))</f>
        <v>100</v>
      </c>
      <c r="I394" s="96" t="str">
        <f>'6桁'!I394</f>
        <v>S
EC201</v>
      </c>
      <c r="J394" s="108"/>
      <c r="K394" s="22"/>
      <c r="L394" s="74"/>
      <c r="M394" s="22"/>
      <c r="N394" s="74"/>
      <c r="O394" s="251"/>
      <c r="P394" s="74"/>
      <c r="Q394" s="22"/>
      <c r="R394" s="74"/>
      <c r="S394" s="22"/>
      <c r="T394" s="74"/>
      <c r="U394" s="22"/>
      <c r="V394" s="74"/>
      <c r="W394" s="22"/>
      <c r="X394" s="74"/>
      <c r="Y394" s="22"/>
    </row>
    <row r="395" spans="2:27" ht="30" customHeight="1" thickBot="1">
      <c r="B395" s="544"/>
      <c r="C395" s="343" t="s">
        <v>503</v>
      </c>
      <c r="D395" s="558">
        <v>74</v>
      </c>
      <c r="E395" s="559"/>
      <c r="F395" s="118" t="str">
        <f>IF(ISBLANK('6桁'!F395)=TRUE,"",VLOOKUP(パターン表!F395, 'パターン別掛け率（入力）'!$C$3:$I$302, 6, FALSE))</f>
        <v/>
      </c>
      <c r="G395" s="127" t="str">
        <f>'6桁'!G395</f>
        <v/>
      </c>
      <c r="H395" s="118">
        <f>IF(ISBLANK('6桁'!H395)=TRUE,"",VLOOKUP(パターン表!H395, 'パターン別掛け率（入力）'!$C$3:$I$302, 6, FALSE))</f>
        <v>100</v>
      </c>
      <c r="I395" s="119" t="str">
        <f>'6桁'!I395</f>
        <v>S
EC201</v>
      </c>
      <c r="J395" s="108"/>
      <c r="K395" s="22"/>
      <c r="L395" s="74"/>
      <c r="M395" s="22"/>
      <c r="N395" s="74"/>
      <c r="O395" s="251"/>
      <c r="P395" s="74"/>
      <c r="Q395" s="22"/>
      <c r="R395" s="74"/>
      <c r="S395" s="22"/>
      <c r="T395" s="74"/>
      <c r="U395" s="22"/>
      <c r="V395" s="74"/>
      <c r="W395" s="22"/>
      <c r="X395" s="74"/>
      <c r="Y395" s="22"/>
    </row>
    <row r="396" spans="2:27" ht="21" customHeight="1">
      <c r="B396" s="122"/>
    </row>
    <row r="397" spans="2:27" ht="13.5" customHeight="1">
      <c r="C397" s="327"/>
      <c r="D397" s="327"/>
      <c r="E397" s="327"/>
      <c r="F397" s="10"/>
      <c r="G397" s="17"/>
      <c r="H397" s="10"/>
      <c r="I397" s="17"/>
      <c r="J397" s="10"/>
      <c r="K397" s="17"/>
      <c r="L397" s="10"/>
      <c r="M397" s="17"/>
      <c r="N397" s="10"/>
      <c r="O397" s="17"/>
      <c r="P397" s="10"/>
      <c r="Q397" s="17"/>
      <c r="R397" s="10"/>
      <c r="S397" s="17"/>
      <c r="T397" s="10"/>
      <c r="U397" s="17"/>
      <c r="V397" s="10"/>
      <c r="W397" s="17"/>
      <c r="X397" s="10"/>
      <c r="Y397" s="17"/>
    </row>
    <row r="399" spans="2:27" ht="14.25" customHeight="1" thickBot="1">
      <c r="C399" s="315"/>
      <c r="D399" s="315"/>
      <c r="E399" s="315"/>
      <c r="F399" s="10"/>
      <c r="G399" s="17"/>
      <c r="H399" s="10"/>
      <c r="I399" s="17"/>
      <c r="J399" s="10"/>
      <c r="K399" s="22"/>
      <c r="L399" s="10"/>
      <c r="M399" s="17"/>
      <c r="N399" s="10"/>
      <c r="O399" s="407"/>
      <c r="P399" s="10"/>
      <c r="Q399" s="22"/>
    </row>
    <row r="400" spans="2:27" ht="25.5" customHeight="1" thickTop="1" thickBot="1">
      <c r="B400" s="518" t="s">
        <v>504</v>
      </c>
      <c r="C400" s="519"/>
      <c r="D400" s="519"/>
      <c r="E400" s="519"/>
      <c r="F400" s="519"/>
      <c r="G400" s="519"/>
      <c r="H400" s="519"/>
      <c r="I400" s="519"/>
      <c r="J400" s="519"/>
      <c r="K400" s="519"/>
      <c r="L400" s="519"/>
      <c r="M400" s="519"/>
      <c r="N400" s="519"/>
      <c r="O400" s="519"/>
      <c r="P400" s="519"/>
      <c r="Q400" s="519"/>
      <c r="R400" s="519"/>
      <c r="S400" s="519"/>
      <c r="T400" s="519"/>
      <c r="U400" s="519"/>
      <c r="V400" s="519"/>
      <c r="W400" s="519"/>
      <c r="X400" s="519"/>
      <c r="Y400" s="519"/>
      <c r="Z400" s="519"/>
      <c r="AA400" s="520"/>
    </row>
    <row r="401" spans="2:27" ht="10.5" customHeight="1" thickTop="1">
      <c r="C401" s="40"/>
      <c r="D401" s="40"/>
      <c r="E401" s="40"/>
      <c r="F401" s="79"/>
      <c r="H401" s="79"/>
      <c r="K401" s="52"/>
      <c r="M401" s="52"/>
      <c r="Q401" s="52"/>
    </row>
    <row r="402" spans="2:27" s="239" customFormat="1" ht="20.100000000000001" customHeight="1" thickBot="1">
      <c r="B402" s="238" t="s">
        <v>1126</v>
      </c>
      <c r="F402" s="240"/>
      <c r="H402" s="240"/>
      <c r="J402" s="240"/>
      <c r="L402" s="240"/>
      <c r="N402" s="240"/>
      <c r="P402" s="240"/>
      <c r="R402" s="240"/>
      <c r="T402" s="240"/>
      <c r="V402" s="240"/>
      <c r="X402" s="240"/>
    </row>
    <row r="403" spans="2:27" ht="19.5" customHeight="1" thickBot="1">
      <c r="B403" s="521" t="s">
        <v>452</v>
      </c>
      <c r="C403" s="524" t="s">
        <v>524</v>
      </c>
      <c r="D403" s="527" t="s">
        <v>1113</v>
      </c>
      <c r="E403" s="540"/>
      <c r="F403" s="531" t="s">
        <v>453</v>
      </c>
      <c r="G403" s="533"/>
      <c r="H403" s="135"/>
      <c r="I403" s="11"/>
      <c r="J403" s="575"/>
      <c r="K403" s="575"/>
      <c r="L403" s="11"/>
      <c r="M403" s="11"/>
      <c r="N403" s="10"/>
      <c r="O403" s="11"/>
      <c r="P403" s="10"/>
      <c r="Q403" s="11"/>
      <c r="R403" s="10"/>
      <c r="S403" s="11"/>
      <c r="T403" s="10"/>
      <c r="U403" s="11"/>
      <c r="X403" s="10"/>
      <c r="Y403" s="11"/>
    </row>
    <row r="404" spans="2:27" ht="19.5" customHeight="1">
      <c r="B404" s="522"/>
      <c r="C404" s="525"/>
      <c r="D404" s="541"/>
      <c r="E404" s="542"/>
      <c r="F404" s="516" t="s">
        <v>786</v>
      </c>
      <c r="G404" s="506"/>
      <c r="H404" s="552"/>
      <c r="I404" s="548"/>
      <c r="J404" s="548"/>
      <c r="K404" s="548"/>
      <c r="L404" s="548"/>
      <c r="M404" s="548"/>
      <c r="N404" s="10"/>
      <c r="O404" s="11"/>
      <c r="P404" s="10"/>
      <c r="Q404" s="11"/>
      <c r="R404" s="10"/>
      <c r="S404" s="11"/>
      <c r="T404" s="10"/>
      <c r="U404" s="11"/>
      <c r="X404" s="10"/>
      <c r="Y404" s="11"/>
    </row>
    <row r="405" spans="2:27" ht="19.5" customHeight="1">
      <c r="B405" s="522"/>
      <c r="C405" s="525"/>
      <c r="D405" s="510" t="s">
        <v>1115</v>
      </c>
      <c r="E405" s="550" t="s">
        <v>1114</v>
      </c>
      <c r="F405" s="517"/>
      <c r="G405" s="508"/>
      <c r="H405" s="552"/>
      <c r="I405" s="548"/>
      <c r="J405" s="548"/>
      <c r="K405" s="548"/>
      <c r="L405" s="548"/>
      <c r="M405" s="548"/>
      <c r="N405" s="407"/>
      <c r="O405" s="407"/>
      <c r="P405" s="407"/>
      <c r="Q405" s="407"/>
      <c r="R405" s="407"/>
      <c r="S405" s="407"/>
      <c r="T405" s="407"/>
      <c r="U405" s="407"/>
      <c r="X405" s="407"/>
      <c r="Y405" s="407"/>
    </row>
    <row r="406" spans="2:27" ht="19.5" customHeight="1" thickBot="1">
      <c r="B406" s="523"/>
      <c r="C406" s="526"/>
      <c r="D406" s="564"/>
      <c r="E406" s="574"/>
      <c r="F406" s="514" t="s">
        <v>766</v>
      </c>
      <c r="G406" s="555"/>
      <c r="H406" s="536"/>
      <c r="I406" s="547"/>
      <c r="J406" s="547"/>
      <c r="K406" s="547"/>
      <c r="L406" s="547"/>
      <c r="M406" s="547"/>
      <c r="N406" s="327"/>
      <c r="O406" s="327"/>
      <c r="P406" s="327"/>
      <c r="Q406" s="327"/>
      <c r="R406" s="327"/>
      <c r="S406" s="327"/>
      <c r="T406" s="327"/>
      <c r="U406" s="327"/>
      <c r="X406" s="327"/>
      <c r="Y406" s="327"/>
    </row>
    <row r="407" spans="2:27" ht="30" customHeight="1">
      <c r="B407" s="543">
        <v>18</v>
      </c>
      <c r="C407" s="143" t="s">
        <v>210</v>
      </c>
      <c r="D407" s="260">
        <v>99</v>
      </c>
      <c r="E407" s="389">
        <v>103</v>
      </c>
      <c r="F407" s="94">
        <f>IF(ISBLANK('6桁'!F407)=TRUE,"",VLOOKUP(パターン表!F407, 'パターン別掛け率（入力）'!$C$3:$I$302, 6, FALSE))</f>
        <v>100</v>
      </c>
      <c r="G407" s="133" t="str">
        <f>'6桁'!G407</f>
        <v>Y</v>
      </c>
      <c r="H407" s="108"/>
      <c r="J407" s="74"/>
      <c r="K407" s="251"/>
      <c r="L407" s="74"/>
      <c r="M407" s="251"/>
      <c r="N407" s="74"/>
      <c r="O407" s="251"/>
      <c r="P407" s="139"/>
      <c r="Q407" s="251"/>
      <c r="R407" s="74"/>
      <c r="S407" s="251"/>
      <c r="T407" s="74"/>
      <c r="U407" s="251"/>
      <c r="X407" s="74"/>
      <c r="Y407" s="251"/>
    </row>
    <row r="408" spans="2:27" ht="30" customHeight="1">
      <c r="B408" s="504"/>
      <c r="C408" s="141" t="s">
        <v>209</v>
      </c>
      <c r="D408" s="261">
        <v>96</v>
      </c>
      <c r="E408" s="349">
        <v>100</v>
      </c>
      <c r="F408" s="111">
        <f>IF(ISBLANK('6桁'!F408)=TRUE,"",VLOOKUP(パターン表!F408, 'パターン別掛け率（入力）'!$C$3:$I$302, 6, FALSE))</f>
        <v>100</v>
      </c>
      <c r="G408" s="142" t="str">
        <f>'6桁'!G408</f>
        <v>Y</v>
      </c>
      <c r="H408" s="108"/>
      <c r="J408" s="74"/>
      <c r="K408" s="251"/>
      <c r="L408" s="74"/>
      <c r="M408" s="251"/>
      <c r="N408" s="74"/>
      <c r="O408" s="251"/>
      <c r="P408" s="139"/>
      <c r="Q408" s="251"/>
      <c r="R408" s="74"/>
      <c r="S408" s="251"/>
      <c r="T408" s="74"/>
      <c r="U408" s="251"/>
      <c r="X408" s="74"/>
      <c r="Y408" s="251"/>
    </row>
    <row r="409" spans="2:27" ht="30" customHeight="1">
      <c r="B409" s="503">
        <v>17</v>
      </c>
      <c r="C409" s="145" t="s">
        <v>318</v>
      </c>
      <c r="D409" s="260">
        <v>91</v>
      </c>
      <c r="E409" s="389"/>
      <c r="F409" s="94">
        <f>IF(ISBLANK('6桁'!F409)=TRUE,"",VLOOKUP(パターン表!F409, 'パターン別掛け率（入力）'!$C$3:$I$302, 6, FALSE))</f>
        <v>100</v>
      </c>
      <c r="G409" s="133" t="str">
        <f>'6桁'!G409</f>
        <v>W</v>
      </c>
      <c r="H409" s="108"/>
      <c r="I409" s="251"/>
      <c r="J409" s="74"/>
      <c r="K409" s="251"/>
      <c r="L409" s="74"/>
      <c r="M409" s="251"/>
      <c r="N409" s="74"/>
      <c r="O409" s="251"/>
      <c r="P409" s="139"/>
      <c r="Q409" s="251"/>
      <c r="R409" s="74"/>
      <c r="S409" s="251"/>
      <c r="T409" s="74"/>
      <c r="U409" s="251"/>
      <c r="X409" s="74"/>
      <c r="Y409" s="251"/>
    </row>
    <row r="410" spans="2:27" ht="30" customHeight="1">
      <c r="B410" s="504"/>
      <c r="C410" s="141" t="s">
        <v>319</v>
      </c>
      <c r="D410" s="261">
        <v>94</v>
      </c>
      <c r="E410" s="349"/>
      <c r="F410" s="111">
        <f>IF(ISBLANK('6桁'!F410)=TRUE,"",VLOOKUP(パターン表!F410, 'パターン別掛け率（入力）'!$C$3:$I$302, 6, FALSE))</f>
        <v>100</v>
      </c>
      <c r="G410" s="142" t="str">
        <f>'6桁'!G410</f>
        <v>W</v>
      </c>
      <c r="H410" s="108"/>
      <c r="I410" s="251"/>
      <c r="J410" s="74"/>
      <c r="K410" s="251"/>
      <c r="L410" s="74"/>
      <c r="M410" s="251"/>
      <c r="N410" s="74"/>
      <c r="O410" s="251"/>
      <c r="P410" s="74"/>
      <c r="Q410" s="251"/>
      <c r="R410" s="74"/>
      <c r="S410" s="251"/>
      <c r="T410" s="74"/>
      <c r="U410" s="251"/>
      <c r="X410" s="74"/>
      <c r="Y410" s="251"/>
    </row>
    <row r="411" spans="2:27" ht="30" customHeight="1">
      <c r="B411" s="503">
        <v>16</v>
      </c>
      <c r="C411" s="143" t="s">
        <v>320</v>
      </c>
      <c r="D411" s="259">
        <v>87</v>
      </c>
      <c r="E411" s="250"/>
      <c r="F411" s="114">
        <f>IF(ISBLANK('6桁'!F411)=TRUE,"",VLOOKUP(パターン表!F411, 'パターン別掛け率（入力）'!$C$3:$I$302, 6, FALSE))</f>
        <v>100</v>
      </c>
      <c r="G411" s="144" t="str">
        <f>'6桁'!G411</f>
        <v>W</v>
      </c>
      <c r="H411" s="108"/>
      <c r="I411" s="251"/>
      <c r="J411" s="74"/>
      <c r="K411" s="251"/>
      <c r="L411" s="74"/>
      <c r="M411" s="251"/>
      <c r="N411" s="74"/>
      <c r="O411" s="251"/>
      <c r="P411" s="139"/>
      <c r="Q411" s="251"/>
      <c r="R411" s="74"/>
      <c r="S411" s="251"/>
      <c r="T411" s="74"/>
      <c r="U411" s="251"/>
      <c r="X411" s="74"/>
      <c r="Y411" s="251"/>
    </row>
    <row r="412" spans="2:27" ht="30" customHeight="1" thickBot="1">
      <c r="B412" s="544"/>
      <c r="C412" s="140" t="s">
        <v>321</v>
      </c>
      <c r="D412" s="262">
        <v>91</v>
      </c>
      <c r="E412" s="390"/>
      <c r="F412" s="95">
        <f>IF(ISBLANK('6桁'!F412)=TRUE,"",VLOOKUP(パターン表!F412, 'パターン別掛け率（入力）'!$C$3:$I$302, 6, FALSE))</f>
        <v>100</v>
      </c>
      <c r="G412" s="126" t="str">
        <f>'6桁'!G412</f>
        <v>W</v>
      </c>
      <c r="H412" s="108"/>
      <c r="I412" s="251"/>
      <c r="J412" s="74"/>
      <c r="K412" s="251"/>
      <c r="L412" s="74"/>
      <c r="M412" s="251"/>
      <c r="N412" s="74"/>
      <c r="O412" s="251"/>
      <c r="P412" s="139"/>
      <c r="Q412" s="251"/>
      <c r="R412" s="74"/>
      <c r="S412" s="251"/>
      <c r="T412" s="74"/>
      <c r="U412" s="251"/>
      <c r="X412" s="74"/>
      <c r="Y412" s="251"/>
    </row>
    <row r="413" spans="2:27" ht="28.5" customHeight="1">
      <c r="B413" s="545"/>
      <c r="C413" s="545"/>
      <c r="D413" s="545"/>
      <c r="E413" s="545"/>
      <c r="F413" s="545"/>
      <c r="G413" s="545"/>
      <c r="H413" s="546"/>
      <c r="I413" s="546"/>
      <c r="J413" s="546"/>
      <c r="K413" s="546"/>
      <c r="L413" s="546"/>
      <c r="M413" s="546"/>
      <c r="N413" s="10"/>
      <c r="O413" s="407"/>
      <c r="P413" s="10"/>
      <c r="Q413" s="22"/>
    </row>
    <row r="414" spans="2:27" ht="28.5" customHeight="1" thickBot="1">
      <c r="B414" s="380"/>
      <c r="C414" s="380"/>
      <c r="D414" s="380"/>
      <c r="E414" s="380"/>
      <c r="F414" s="380"/>
      <c r="G414" s="380"/>
      <c r="H414" s="380"/>
      <c r="I414" s="380"/>
      <c r="J414" s="380"/>
      <c r="K414" s="380"/>
      <c r="L414" s="380"/>
      <c r="M414" s="380"/>
      <c r="N414" s="10"/>
      <c r="O414" s="407"/>
      <c r="P414" s="10"/>
      <c r="Q414" s="22"/>
    </row>
    <row r="415" spans="2:27" ht="25.5" customHeight="1" thickTop="1" thickBot="1">
      <c r="B415" s="518" t="s">
        <v>980</v>
      </c>
      <c r="C415" s="519"/>
      <c r="D415" s="519"/>
      <c r="E415" s="519"/>
      <c r="F415" s="519"/>
      <c r="G415" s="519"/>
      <c r="H415" s="519"/>
      <c r="I415" s="519"/>
      <c r="J415" s="519"/>
      <c r="K415" s="519"/>
      <c r="L415" s="519"/>
      <c r="M415" s="519"/>
      <c r="N415" s="519"/>
      <c r="O415" s="519"/>
      <c r="P415" s="519"/>
      <c r="Q415" s="519"/>
      <c r="R415" s="519"/>
      <c r="S415" s="519"/>
      <c r="T415" s="519"/>
      <c r="U415" s="519"/>
      <c r="V415" s="519"/>
      <c r="W415" s="519"/>
      <c r="X415" s="519"/>
      <c r="Y415" s="519"/>
      <c r="Z415" s="519"/>
      <c r="AA415" s="520"/>
    </row>
    <row r="416" spans="2:27" ht="10.5" customHeight="1" thickTop="1">
      <c r="C416" s="40"/>
      <c r="D416" s="40"/>
      <c r="E416" s="40"/>
      <c r="F416" s="79"/>
      <c r="H416" s="79"/>
      <c r="K416" s="52"/>
      <c r="M416" s="52"/>
      <c r="Q416" s="52"/>
    </row>
    <row r="417" spans="2:25" s="239" customFormat="1" ht="20.100000000000001" customHeight="1" thickBot="1">
      <c r="B417" s="238" t="s">
        <v>981</v>
      </c>
      <c r="F417" s="240"/>
      <c r="H417" s="240"/>
      <c r="J417" s="240"/>
      <c r="L417" s="240"/>
      <c r="N417" s="240"/>
      <c r="P417" s="240"/>
      <c r="R417" s="240"/>
      <c r="T417" s="240"/>
      <c r="V417" s="240"/>
      <c r="X417" s="240"/>
    </row>
    <row r="418" spans="2:25" ht="19.5" customHeight="1" thickBot="1">
      <c r="B418" s="521" t="s">
        <v>452</v>
      </c>
      <c r="C418" s="524" t="s">
        <v>524</v>
      </c>
      <c r="D418" s="527" t="s">
        <v>1113</v>
      </c>
      <c r="E418" s="540"/>
      <c r="F418" s="531" t="s">
        <v>455</v>
      </c>
      <c r="G418" s="533"/>
      <c r="H418" s="370"/>
      <c r="I418" s="371"/>
      <c r="J418" s="10"/>
      <c r="K418" s="227"/>
      <c r="L418" s="327"/>
      <c r="M418" s="327"/>
      <c r="N418" s="371"/>
      <c r="O418" s="371"/>
      <c r="P418" s="371"/>
      <c r="Q418" s="371"/>
      <c r="R418" s="10"/>
      <c r="S418" s="11"/>
      <c r="T418" s="10"/>
      <c r="U418" s="11"/>
      <c r="V418" s="10"/>
      <c r="W418" s="11"/>
      <c r="X418" s="10"/>
      <c r="Y418" s="11"/>
    </row>
    <row r="419" spans="2:25" ht="19.5" customHeight="1">
      <c r="B419" s="522"/>
      <c r="C419" s="525"/>
      <c r="D419" s="541"/>
      <c r="E419" s="542"/>
      <c r="F419" s="516" t="s">
        <v>982</v>
      </c>
      <c r="G419" s="507"/>
      <c r="H419" s="370"/>
      <c r="I419" s="371"/>
      <c r="J419" s="10"/>
      <c r="K419" s="227"/>
      <c r="L419" s="327"/>
      <c r="M419" s="327"/>
      <c r="N419" s="371"/>
      <c r="O419" s="371"/>
      <c r="P419" s="371"/>
      <c r="Q419" s="371"/>
      <c r="R419" s="10"/>
      <c r="S419" s="11"/>
      <c r="T419" s="10"/>
      <c r="U419" s="11"/>
      <c r="V419" s="10"/>
      <c r="W419" s="11"/>
      <c r="X419" s="10"/>
      <c r="Y419" s="11"/>
    </row>
    <row r="420" spans="2:25" ht="19.5" customHeight="1">
      <c r="B420" s="522"/>
      <c r="C420" s="525"/>
      <c r="D420" s="578" t="s">
        <v>1114</v>
      </c>
      <c r="E420" s="565"/>
      <c r="F420" s="517"/>
      <c r="G420" s="509"/>
      <c r="H420" s="410"/>
      <c r="I420" s="407"/>
      <c r="J420" s="407"/>
      <c r="K420" s="227"/>
      <c r="L420" s="327"/>
      <c r="M420" s="327"/>
      <c r="N420" s="407"/>
      <c r="O420" s="407"/>
      <c r="P420" s="407"/>
      <c r="Q420" s="407"/>
      <c r="R420" s="407"/>
      <c r="S420" s="407"/>
      <c r="T420" s="407"/>
      <c r="U420" s="407"/>
      <c r="V420" s="407"/>
      <c r="W420" s="407"/>
      <c r="X420" s="407"/>
      <c r="Y420" s="407"/>
    </row>
    <row r="421" spans="2:25" ht="19.5" customHeight="1" thickBot="1">
      <c r="B421" s="523"/>
      <c r="C421" s="526"/>
      <c r="D421" s="579"/>
      <c r="E421" s="580"/>
      <c r="F421" s="514" t="s">
        <v>764</v>
      </c>
      <c r="G421" s="555"/>
      <c r="H421" s="358"/>
      <c r="I421" s="327"/>
      <c r="J421" s="327"/>
      <c r="K421" s="227"/>
      <c r="L421" s="327"/>
      <c r="M421" s="327"/>
      <c r="N421" s="327"/>
      <c r="O421" s="327"/>
      <c r="P421" s="327"/>
      <c r="Q421" s="327"/>
      <c r="R421" s="327"/>
      <c r="S421" s="327"/>
      <c r="T421" s="327"/>
      <c r="U421" s="327"/>
      <c r="V421" s="327"/>
      <c r="W421" s="327"/>
      <c r="X421" s="327"/>
      <c r="Y421" s="327"/>
    </row>
    <row r="422" spans="2:25" ht="30" customHeight="1">
      <c r="B422" s="502">
        <v>19</v>
      </c>
      <c r="C422" s="134" t="s">
        <v>300</v>
      </c>
      <c r="D422" s="498">
        <v>96</v>
      </c>
      <c r="E422" s="499"/>
      <c r="F422" s="426">
        <f>IF(ISBLANK('6桁'!F422)=TRUE,"",VLOOKUP(パターン表!F422, 'パターン別掛け率（入力）'!$C$3:$I$302, 6, FALSE))</f>
        <v>100</v>
      </c>
      <c r="G422" s="125" t="str">
        <f>'6桁'!G422</f>
        <v>Y★</v>
      </c>
      <c r="H422" s="108"/>
      <c r="I422" s="251"/>
      <c r="J422" s="74"/>
      <c r="K422" s="228"/>
      <c r="L422" s="327"/>
      <c r="M422" s="327"/>
      <c r="N422" s="74"/>
      <c r="O422" s="251"/>
      <c r="P422" s="74"/>
      <c r="Q422" s="251"/>
      <c r="R422" s="74"/>
      <c r="S422" s="22"/>
      <c r="T422" s="74"/>
      <c r="U422" s="22"/>
      <c r="V422" s="74"/>
      <c r="W422" s="22"/>
      <c r="X422" s="74"/>
      <c r="Y422" s="22"/>
    </row>
    <row r="423" spans="2:25" ht="30" customHeight="1">
      <c r="B423" s="503"/>
      <c r="C423" s="412" t="s">
        <v>217</v>
      </c>
      <c r="D423" s="500">
        <v>100</v>
      </c>
      <c r="E423" s="501"/>
      <c r="F423" s="423">
        <f>IF(ISBLANK('6桁'!F423)=TRUE,"",VLOOKUP(パターン表!F423, 'パターン別掛け率（入力）'!$C$3:$I$302, 6, FALSE))</f>
        <v>100</v>
      </c>
      <c r="G423" s="360" t="str">
        <f>'6桁'!G423</f>
        <v>Y★</v>
      </c>
      <c r="H423" s="108"/>
      <c r="I423" s="251"/>
      <c r="J423" s="74"/>
      <c r="K423" s="228"/>
      <c r="L423" s="327"/>
      <c r="M423" s="327"/>
      <c r="N423" s="74"/>
      <c r="O423" s="251"/>
      <c r="P423" s="74"/>
      <c r="Q423" s="251"/>
      <c r="R423" s="74"/>
      <c r="S423" s="22"/>
      <c r="T423" s="74"/>
      <c r="U423" s="22"/>
      <c r="V423" s="74"/>
      <c r="W423" s="22"/>
      <c r="X423" s="74"/>
      <c r="Y423" s="22"/>
    </row>
    <row r="424" spans="2:25" ht="30" customHeight="1">
      <c r="B424" s="503"/>
      <c r="C424" s="412" t="s">
        <v>218</v>
      </c>
      <c r="D424" s="500">
        <v>93</v>
      </c>
      <c r="E424" s="501"/>
      <c r="F424" s="423">
        <f>IF(ISBLANK('6桁'!F424)=TRUE,"",VLOOKUP(パターン表!F424, 'パターン別掛け率（入力）'!$C$3:$I$302, 6, FALSE))</f>
        <v>100</v>
      </c>
      <c r="G424" s="360" t="str">
        <f>'6桁'!G424</f>
        <v>Y★</v>
      </c>
      <c r="H424" s="108"/>
      <c r="I424" s="251"/>
      <c r="J424" s="74"/>
      <c r="K424" s="228"/>
      <c r="L424" s="327"/>
      <c r="M424" s="327"/>
      <c r="N424" s="74"/>
      <c r="O424" s="251"/>
      <c r="P424" s="74"/>
      <c r="Q424" s="251"/>
      <c r="R424" s="74"/>
      <c r="S424" s="22"/>
      <c r="T424" s="74"/>
      <c r="U424" s="22"/>
      <c r="V424" s="74"/>
      <c r="W424" s="22"/>
      <c r="X424" s="74"/>
      <c r="Y424" s="22"/>
    </row>
    <row r="425" spans="2:25" ht="30" customHeight="1">
      <c r="B425" s="504"/>
      <c r="C425" s="378" t="s">
        <v>203</v>
      </c>
      <c r="D425" s="560">
        <v>98</v>
      </c>
      <c r="E425" s="561"/>
      <c r="F425" s="430">
        <f>IF(ISBLANK('6桁'!F425)=TRUE,"",VLOOKUP(パターン表!F425, 'パターン別掛け率（入力）'!$C$3:$I$302, 6, FALSE))</f>
        <v>100</v>
      </c>
      <c r="G425" s="191" t="str">
        <f>'6桁'!G425</f>
        <v>Y★</v>
      </c>
      <c r="H425" s="108"/>
      <c r="I425" s="251"/>
      <c r="J425" s="74"/>
      <c r="K425" s="228"/>
      <c r="L425" s="327"/>
      <c r="M425" s="327"/>
      <c r="N425" s="74"/>
      <c r="O425" s="251"/>
      <c r="P425" s="74"/>
      <c r="Q425" s="251"/>
      <c r="R425" s="74"/>
      <c r="S425" s="22"/>
      <c r="T425" s="74"/>
      <c r="U425" s="22"/>
      <c r="V425" s="74"/>
      <c r="W425" s="22"/>
      <c r="X425" s="74"/>
      <c r="Y425" s="22"/>
    </row>
    <row r="426" spans="2:25" ht="30" customHeight="1">
      <c r="B426" s="503">
        <v>18</v>
      </c>
      <c r="C426" s="412" t="s">
        <v>136</v>
      </c>
      <c r="D426" s="576">
        <v>99</v>
      </c>
      <c r="E426" s="577"/>
      <c r="F426" s="423">
        <f>IF(ISBLANK('6桁'!F426)=TRUE,"",VLOOKUP(パターン表!F426, 'パターン別掛け率（入力）'!$C$3:$I$302, 6, FALSE))</f>
        <v>100</v>
      </c>
      <c r="G426" s="360" t="str">
        <f>'6桁'!G426</f>
        <v>Y★</v>
      </c>
      <c r="H426" s="108"/>
      <c r="I426" s="251"/>
      <c r="J426" s="74"/>
      <c r="K426" s="228"/>
      <c r="L426" s="327"/>
      <c r="M426" s="327"/>
      <c r="N426" s="74"/>
      <c r="O426" s="251"/>
      <c r="P426" s="74"/>
      <c r="Q426" s="251"/>
      <c r="R426" s="74"/>
      <c r="S426" s="22"/>
      <c r="T426" s="74"/>
      <c r="U426" s="22"/>
      <c r="V426" s="74"/>
      <c r="W426" s="22"/>
      <c r="X426" s="74"/>
      <c r="Y426" s="22"/>
    </row>
    <row r="427" spans="2:25" ht="30" customHeight="1">
      <c r="B427" s="503"/>
      <c r="C427" s="87" t="s">
        <v>86</v>
      </c>
      <c r="D427" s="500">
        <v>95</v>
      </c>
      <c r="E427" s="501"/>
      <c r="F427" s="420">
        <f>IF(ISBLANK('6桁'!F427)=TRUE,"",VLOOKUP(パターン表!F427, 'パターン別掛け率（入力）'!$C$3:$I$302, 6, FALSE))</f>
        <v>100</v>
      </c>
      <c r="G427" s="96" t="str">
        <f>'6桁'!G427</f>
        <v>Y★</v>
      </c>
      <c r="H427" s="108"/>
      <c r="I427" s="251"/>
      <c r="J427" s="74"/>
      <c r="K427" s="228"/>
      <c r="L427" s="327"/>
      <c r="M427" s="327"/>
      <c r="N427" s="74"/>
      <c r="O427" s="251"/>
      <c r="P427" s="74"/>
      <c r="Q427" s="251"/>
      <c r="R427" s="74"/>
      <c r="S427" s="22"/>
      <c r="T427" s="74"/>
      <c r="U427" s="22"/>
      <c r="V427" s="74"/>
      <c r="W427" s="22"/>
      <c r="X427" s="74"/>
      <c r="Y427" s="22"/>
    </row>
    <row r="428" spans="2:25" ht="30" customHeight="1">
      <c r="B428" s="503"/>
      <c r="C428" s="87" t="s">
        <v>90</v>
      </c>
      <c r="D428" s="500">
        <v>100</v>
      </c>
      <c r="E428" s="501"/>
      <c r="F428" s="420">
        <f>IF(ISBLANK('6桁'!F428)=TRUE,"",VLOOKUP(パターン表!F428, 'パターン別掛け率（入力）'!$C$3:$I$302, 6, FALSE))</f>
        <v>100</v>
      </c>
      <c r="G428" s="96" t="str">
        <f>'6桁'!G428</f>
        <v>Y★</v>
      </c>
      <c r="H428" s="108"/>
      <c r="I428" s="251"/>
      <c r="J428" s="74"/>
      <c r="K428" s="228"/>
      <c r="L428" s="327"/>
      <c r="M428" s="327"/>
      <c r="N428" s="74"/>
      <c r="O428" s="251"/>
      <c r="P428" s="74"/>
      <c r="Q428" s="251"/>
      <c r="R428" s="74"/>
      <c r="S428" s="22"/>
      <c r="T428" s="74"/>
      <c r="U428" s="22"/>
      <c r="V428" s="74"/>
      <c r="W428" s="22"/>
      <c r="X428" s="74"/>
      <c r="Y428" s="22"/>
    </row>
    <row r="429" spans="2:25" ht="30" customHeight="1" thickBot="1">
      <c r="B429" s="544"/>
      <c r="C429" s="88" t="s">
        <v>141</v>
      </c>
      <c r="D429" s="558">
        <v>104</v>
      </c>
      <c r="E429" s="559"/>
      <c r="F429" s="424">
        <f>IF(ISBLANK('6桁'!F429)=TRUE,"",VLOOKUP(パターン表!F429, 'パターン別掛け率（入力）'!$C$3:$I$302, 6, FALSE))</f>
        <v>100</v>
      </c>
      <c r="G429" s="127" t="str">
        <f>'6桁'!G429</f>
        <v>Y★</v>
      </c>
      <c r="H429" s="108"/>
      <c r="I429" s="251"/>
      <c r="J429" s="74"/>
      <c r="K429" s="22"/>
      <c r="L429" s="74"/>
      <c r="M429" s="22"/>
      <c r="N429" s="74"/>
      <c r="O429" s="251"/>
      <c r="P429" s="74"/>
      <c r="Q429" s="22"/>
      <c r="R429" s="74"/>
      <c r="S429" s="22"/>
      <c r="T429" s="74"/>
      <c r="U429" s="22"/>
      <c r="V429" s="74"/>
      <c r="W429" s="22"/>
      <c r="X429" s="74"/>
      <c r="Y429" s="22"/>
    </row>
    <row r="430" spans="2:25" ht="34.5" customHeight="1">
      <c r="B430" s="546" t="s">
        <v>934</v>
      </c>
      <c r="C430" s="546"/>
      <c r="D430" s="546"/>
      <c r="E430" s="546"/>
      <c r="F430" s="546"/>
      <c r="G430" s="546"/>
      <c r="H430" s="546"/>
      <c r="I430" s="546"/>
      <c r="J430" s="546"/>
      <c r="K430" s="17"/>
      <c r="L430" s="10"/>
      <c r="M430" s="17"/>
      <c r="N430" s="10"/>
      <c r="O430" s="17"/>
      <c r="P430" s="10"/>
      <c r="Q430" s="17"/>
      <c r="R430" s="10"/>
      <c r="S430" s="17"/>
      <c r="T430" s="10"/>
      <c r="U430" s="17"/>
      <c r="V430" s="10"/>
      <c r="W430" s="17"/>
      <c r="X430" s="10"/>
      <c r="Y430" s="17"/>
    </row>
    <row r="432" spans="2:25" ht="14.25" customHeight="1" thickBot="1"/>
    <row r="433" spans="2:27" ht="20.25" thickTop="1" thickBot="1">
      <c r="B433" s="518" t="s">
        <v>505</v>
      </c>
      <c r="C433" s="519"/>
      <c r="D433" s="519"/>
      <c r="E433" s="519"/>
      <c r="F433" s="519"/>
      <c r="G433" s="519"/>
      <c r="H433" s="519"/>
      <c r="I433" s="519"/>
      <c r="J433" s="519"/>
      <c r="K433" s="519"/>
      <c r="L433" s="519"/>
      <c r="M433" s="519"/>
      <c r="N433" s="519"/>
      <c r="O433" s="519"/>
      <c r="P433" s="519"/>
      <c r="Q433" s="519"/>
      <c r="R433" s="519"/>
      <c r="S433" s="519"/>
      <c r="T433" s="519"/>
      <c r="U433" s="519"/>
      <c r="V433" s="519"/>
      <c r="W433" s="519"/>
      <c r="X433" s="519"/>
      <c r="Y433" s="519"/>
      <c r="Z433" s="519"/>
      <c r="AA433" s="520"/>
    </row>
    <row r="434" spans="2:27" ht="14.25" thickTop="1">
      <c r="C434" s="40"/>
      <c r="D434" s="40"/>
      <c r="E434" s="40"/>
      <c r="F434" s="79"/>
      <c r="H434" s="79"/>
      <c r="K434" s="52"/>
      <c r="M434" s="52"/>
      <c r="Q434" s="52"/>
    </row>
    <row r="435" spans="2:27" ht="14.25" thickBot="1">
      <c r="B435" s="11"/>
    </row>
    <row r="436" spans="2:27" ht="19.5" customHeight="1" thickBot="1">
      <c r="B436" s="521" t="s">
        <v>41</v>
      </c>
      <c r="C436" s="534" t="s">
        <v>524</v>
      </c>
      <c r="D436" s="535"/>
      <c r="E436" s="527" t="s">
        <v>1113</v>
      </c>
      <c r="F436" s="581"/>
      <c r="G436" s="528"/>
      <c r="H436" s="531" t="s">
        <v>453</v>
      </c>
      <c r="I436" s="532"/>
      <c r="J436" s="532"/>
      <c r="K436" s="532"/>
      <c r="L436" s="532"/>
      <c r="M436" s="532"/>
      <c r="N436" s="532"/>
      <c r="O436" s="532"/>
      <c r="P436" s="532"/>
      <c r="Q436" s="533"/>
      <c r="R436" s="531" t="s">
        <v>455</v>
      </c>
      <c r="S436" s="532"/>
      <c r="T436" s="532"/>
      <c r="U436" s="532"/>
      <c r="V436" s="532"/>
      <c r="W436" s="532"/>
      <c r="X436" s="532"/>
      <c r="Y436" s="533"/>
    </row>
    <row r="437" spans="2:27" ht="19.5" customHeight="1">
      <c r="B437" s="522"/>
      <c r="C437" s="536"/>
      <c r="D437" s="537"/>
      <c r="E437" s="529"/>
      <c r="F437" s="582"/>
      <c r="G437" s="530"/>
      <c r="H437" s="516" t="s">
        <v>1378</v>
      </c>
      <c r="I437" s="507"/>
      <c r="J437" s="516" t="s">
        <v>1075</v>
      </c>
      <c r="K437" s="507"/>
      <c r="L437" s="516" t="s">
        <v>1005</v>
      </c>
      <c r="M437" s="507"/>
      <c r="N437" s="516" t="s">
        <v>790</v>
      </c>
      <c r="O437" s="507"/>
      <c r="P437" s="516" t="s">
        <v>1998</v>
      </c>
      <c r="Q437" s="507"/>
      <c r="R437" s="516" t="s">
        <v>973</v>
      </c>
      <c r="S437" s="507"/>
      <c r="T437" s="516" t="s">
        <v>765</v>
      </c>
      <c r="U437" s="507"/>
      <c r="V437" s="516" t="s">
        <v>788</v>
      </c>
      <c r="W437" s="507"/>
      <c r="X437" s="516" t="s">
        <v>1092</v>
      </c>
      <c r="Y437" s="507"/>
    </row>
    <row r="438" spans="2:27" ht="19.5" customHeight="1">
      <c r="B438" s="522"/>
      <c r="C438" s="536"/>
      <c r="D438" s="537"/>
      <c r="E438" s="583" t="s">
        <v>2033</v>
      </c>
      <c r="F438" s="584"/>
      <c r="G438" s="550" t="s">
        <v>1114</v>
      </c>
      <c r="H438" s="517"/>
      <c r="I438" s="509"/>
      <c r="J438" s="517"/>
      <c r="K438" s="509"/>
      <c r="L438" s="517"/>
      <c r="M438" s="509"/>
      <c r="N438" s="517"/>
      <c r="O438" s="509"/>
      <c r="P438" s="517"/>
      <c r="Q438" s="509"/>
      <c r="R438" s="517"/>
      <c r="S438" s="509"/>
      <c r="T438" s="517"/>
      <c r="U438" s="509"/>
      <c r="V438" s="517"/>
      <c r="W438" s="509"/>
      <c r="X438" s="517"/>
      <c r="Y438" s="509"/>
    </row>
    <row r="439" spans="2:27" ht="19.5" customHeight="1" thickBot="1">
      <c r="B439" s="523"/>
      <c r="C439" s="538"/>
      <c r="D439" s="539"/>
      <c r="E439" s="585"/>
      <c r="F439" s="586"/>
      <c r="G439" s="574"/>
      <c r="H439" s="514" t="s">
        <v>1078</v>
      </c>
      <c r="I439" s="515"/>
      <c r="J439" s="514" t="s">
        <v>167</v>
      </c>
      <c r="K439" s="515"/>
      <c r="L439" s="514" t="s">
        <v>1083</v>
      </c>
      <c r="M439" s="515"/>
      <c r="N439" s="514" t="s">
        <v>1090</v>
      </c>
      <c r="O439" s="515"/>
      <c r="P439" s="514" t="s">
        <v>1999</v>
      </c>
      <c r="Q439" s="515"/>
      <c r="R439" s="514" t="s">
        <v>1082</v>
      </c>
      <c r="S439" s="515"/>
      <c r="T439" s="514" t="s">
        <v>1082</v>
      </c>
      <c r="U439" s="515"/>
      <c r="V439" s="514" t="s">
        <v>1091</v>
      </c>
      <c r="W439" s="515"/>
      <c r="X439" s="514" t="s">
        <v>163</v>
      </c>
      <c r="Y439" s="515"/>
    </row>
    <row r="440" spans="2:27" ht="30" customHeight="1">
      <c r="B440" s="502">
        <v>22</v>
      </c>
      <c r="C440" s="534" t="s">
        <v>458</v>
      </c>
      <c r="D440" s="535"/>
      <c r="E440" s="500"/>
      <c r="F440" s="587"/>
      <c r="G440" s="353">
        <v>101</v>
      </c>
      <c r="H440" s="91" t="str">
        <f>IF(ISBLANK('6桁'!H440)=TRUE,"",VLOOKUP(パターン表!H440, 'パターン別掛け率（入力）'!$C$3:$I$302, 6, FALSE))</f>
        <v/>
      </c>
      <c r="I440" s="125">
        <f>'6桁'!I440</f>
        <v>0</v>
      </c>
      <c r="J440" s="91" t="str">
        <f>IF(ISBLANK('6桁'!J440)=TRUE,"",VLOOKUP(パターン表!J440, 'パターン別掛け率（入力）'!$C$3:$I$302, 6, FALSE))</f>
        <v/>
      </c>
      <c r="K440" s="125">
        <f>'6桁'!K440</f>
        <v>0</v>
      </c>
      <c r="L440" s="91" t="str">
        <f>IF(ISBLANK('6桁'!L440)=TRUE,"",VLOOKUP(パターン表!L440, 'パターン別掛け率（入力）'!$C$3:$I$302, 6, FALSE))</f>
        <v/>
      </c>
      <c r="M440" s="125">
        <f>'6桁'!M440</f>
        <v>0</v>
      </c>
      <c r="N440" s="91" t="str">
        <f>IF(ISBLANK('6桁'!N440)=TRUE,"",VLOOKUP(パターン表!N440, 'パターン別掛け率（入力）'!$C$3:$I$302, 6, FALSE))</f>
        <v/>
      </c>
      <c r="O440" s="125">
        <f>'6桁'!O440</f>
        <v>0</v>
      </c>
      <c r="P440" s="91" t="str">
        <f>IF(ISBLANK('6桁'!P440)=TRUE,"",VLOOKUP(パターン表!P440, 'パターン別掛け率（入力）'!$C$3:$I$302, 6, FALSE))</f>
        <v/>
      </c>
      <c r="Q440" s="125">
        <f>'6桁'!Q440</f>
        <v>0</v>
      </c>
      <c r="R440" s="426" t="str">
        <f>IF(ISBLANK('6桁'!R440)=TRUE,"",VLOOKUP(パターン表!R440, 'パターン別掛け率（入力）'!$C$3:$I$302, 6, FALSE))</f>
        <v/>
      </c>
      <c r="S440" s="125">
        <f>'6桁'!S440</f>
        <v>0</v>
      </c>
      <c r="T440" s="426">
        <f>IF(ISBLANK('6桁'!T440)=TRUE,"",VLOOKUP(パターン表!T440, 'パターン別掛け率（入力）'!$C$3:$I$302, 6, FALSE))</f>
        <v>100</v>
      </c>
      <c r="U440" s="125" t="str">
        <f>'6桁'!U440</f>
        <v>Y★</v>
      </c>
      <c r="V440" s="426" t="str">
        <f>IF(ISBLANK('6桁'!V440)=TRUE,"",VLOOKUP(パターン表!V440, 'パターン別掛け率（入力）'!$C$3:$I$302, 6, FALSE))</f>
        <v/>
      </c>
      <c r="W440" s="124">
        <f>'6桁'!W440</f>
        <v>0</v>
      </c>
      <c r="X440" s="426" t="str">
        <f>IF(ISBLANK('6桁'!X440)=TRUE,"",VLOOKUP(パターン表!X440, 'パターン別掛け率（入力）'!$C$3:$I$302, 6, FALSE))</f>
        <v/>
      </c>
      <c r="Y440" s="92">
        <f>'6桁'!Y440</f>
        <v>0</v>
      </c>
    </row>
    <row r="441" spans="2:27" ht="30" customHeight="1">
      <c r="B441" s="503"/>
      <c r="C441" s="500" t="s">
        <v>326</v>
      </c>
      <c r="D441" s="501"/>
      <c r="E441" s="500"/>
      <c r="F441" s="587"/>
      <c r="G441" s="361">
        <v>103</v>
      </c>
      <c r="H441" s="94" t="str">
        <f>IF(ISBLANK('6桁'!H441)=TRUE,"",VLOOKUP(パターン表!H441, 'パターン別掛け率（入力）'!$C$3:$I$302, 6, FALSE))</f>
        <v/>
      </c>
      <c r="I441" s="360">
        <f>'6桁'!I441</f>
        <v>0</v>
      </c>
      <c r="J441" s="94" t="str">
        <f>IF(ISBLANK('6桁'!J441)=TRUE,"",VLOOKUP(パターン表!J441, 'パターン別掛け率（入力）'!$C$3:$I$302, 6, FALSE))</f>
        <v/>
      </c>
      <c r="K441" s="360">
        <f>'6桁'!K441</f>
        <v>0</v>
      </c>
      <c r="L441" s="94" t="str">
        <f>IF(ISBLANK('6桁'!L441)=TRUE,"",VLOOKUP(パターン表!L441, 'パターン別掛け率（入力）'!$C$3:$I$302, 6, FALSE))</f>
        <v/>
      </c>
      <c r="M441" s="360">
        <f>'6桁'!M441</f>
        <v>0</v>
      </c>
      <c r="N441" s="94" t="str">
        <f>IF(ISBLANK('6桁'!N441)=TRUE,"",VLOOKUP(パターン表!N441, 'パターン別掛け率（入力）'!$C$3:$I$302, 6, FALSE))</f>
        <v/>
      </c>
      <c r="O441" s="360">
        <f>'6桁'!O441</f>
        <v>0</v>
      </c>
      <c r="P441" s="94" t="str">
        <f>IF(ISBLANK('6桁'!P441)=TRUE,"",VLOOKUP(パターン表!P441, 'パターン別掛け率（入力）'!$C$3:$I$302, 6, FALSE))</f>
        <v/>
      </c>
      <c r="Q441" s="360">
        <f>'6桁'!Q441</f>
        <v>0</v>
      </c>
      <c r="R441" s="423" t="str">
        <f>IF(ISBLANK('6桁'!R441)=TRUE,"",VLOOKUP(パターン表!R441, 'パターン別掛け率（入力）'!$C$3:$I$302, 6, FALSE))</f>
        <v/>
      </c>
      <c r="S441" s="360">
        <f>'6桁'!S441</f>
        <v>0</v>
      </c>
      <c r="T441" s="423">
        <f>IF(ISBLANK('6桁'!T441)=TRUE,"",VLOOKUP(パターン表!T441, 'パターン別掛け率（入力）'!$C$3:$I$302, 6, FALSE))</f>
        <v>100</v>
      </c>
      <c r="U441" s="360" t="str">
        <f>'6桁'!U441</f>
        <v>Y★</v>
      </c>
      <c r="V441" s="423" t="str">
        <f>IF(ISBLANK('6桁'!V441)=TRUE,"",VLOOKUP(パターン表!V441, 'パターン別掛け率（入力）'!$C$3:$I$302, 6, FALSE))</f>
        <v/>
      </c>
      <c r="W441" s="133">
        <f>'6桁'!W441</f>
        <v>0</v>
      </c>
      <c r="X441" s="423" t="str">
        <f>IF(ISBLANK('6桁'!X441)=TRUE,"",VLOOKUP(パターン表!X441, 'パターン別掛け率（入力）'!$C$3:$I$302, 6, FALSE))</f>
        <v/>
      </c>
      <c r="Y441" s="237">
        <f>'6桁'!Y441</f>
        <v>0</v>
      </c>
    </row>
    <row r="442" spans="2:27" ht="30" customHeight="1">
      <c r="B442" s="503"/>
      <c r="C442" s="500" t="s">
        <v>460</v>
      </c>
      <c r="D442" s="501"/>
      <c r="E442" s="500"/>
      <c r="F442" s="587"/>
      <c r="G442" s="342">
        <v>102</v>
      </c>
      <c r="H442" s="95" t="str">
        <f>IF(ISBLANK('6桁'!H442)=TRUE,"",VLOOKUP(パターン表!H442, 'パターン別掛け率（入力）'!$C$3:$I$302, 6, FALSE))</f>
        <v/>
      </c>
      <c r="I442" s="96">
        <f>'6桁'!I442</f>
        <v>0</v>
      </c>
      <c r="J442" s="95" t="str">
        <f>IF(ISBLANK('6桁'!J442)=TRUE,"",VLOOKUP(パターン表!J442, 'パターン別掛け率（入力）'!$C$3:$I$302, 6, FALSE))</f>
        <v/>
      </c>
      <c r="K442" s="96">
        <f>'6桁'!K442</f>
        <v>0</v>
      </c>
      <c r="L442" s="95" t="str">
        <f>IF(ISBLANK('6桁'!L442)=TRUE,"",VLOOKUP(パターン表!L442, 'パターン別掛け率（入力）'!$C$3:$I$302, 6, FALSE))</f>
        <v/>
      </c>
      <c r="M442" s="96">
        <f>'6桁'!M442</f>
        <v>0</v>
      </c>
      <c r="N442" s="95" t="str">
        <f>IF(ISBLANK('6桁'!N442)=TRUE,"",VLOOKUP(パターン表!N442, 'パターン別掛け率（入力）'!$C$3:$I$302, 6, FALSE))</f>
        <v/>
      </c>
      <c r="O442" s="96">
        <f>'6桁'!O442</f>
        <v>0</v>
      </c>
      <c r="P442" s="95" t="str">
        <f>IF(ISBLANK('6桁'!P442)=TRUE,"",VLOOKUP(パターン表!P442, 'パターン別掛け率（入力）'!$C$3:$I$302, 6, FALSE))</f>
        <v/>
      </c>
      <c r="Q442" s="96">
        <f>'6桁'!Q442</f>
        <v>0</v>
      </c>
      <c r="R442" s="420" t="str">
        <f>IF(ISBLANK('6桁'!R442)=TRUE,"",VLOOKUP(パターン表!R442, 'パターン別掛け率（入力）'!$C$3:$I$302, 6, FALSE))</f>
        <v/>
      </c>
      <c r="S442" s="96">
        <f>'6桁'!S442</f>
        <v>0</v>
      </c>
      <c r="T442" s="420">
        <f>IF(ISBLANK('6桁'!T442)=TRUE,"",VLOOKUP(パターン表!T442, 'パターン別掛け率（入力）'!$C$3:$I$302, 6, FALSE))</f>
        <v>100</v>
      </c>
      <c r="U442" s="96" t="str">
        <f>'6桁'!U442</f>
        <v>Y★</v>
      </c>
      <c r="V442" s="420" t="str">
        <f>IF(ISBLANK('6桁'!V442)=TRUE,"",VLOOKUP(パターン表!V442, 'パターン別掛け率（入力）'!$C$3:$I$302, 6, FALSE))</f>
        <v/>
      </c>
      <c r="W442" s="126">
        <f>'6桁'!W442</f>
        <v>0</v>
      </c>
      <c r="X442" s="420" t="str">
        <f>IF(ISBLANK('6桁'!X442)=TRUE,"",VLOOKUP(パターン表!X442, 'パターン別掛け率（入力）'!$C$3:$I$302, 6, FALSE))</f>
        <v/>
      </c>
      <c r="Y442" s="20">
        <f>'6桁'!Y442</f>
        <v>0</v>
      </c>
    </row>
    <row r="443" spans="2:27" ht="30" customHeight="1">
      <c r="B443" s="503"/>
      <c r="C443" s="500" t="s">
        <v>462</v>
      </c>
      <c r="D443" s="501"/>
      <c r="E443" s="500"/>
      <c r="F443" s="587"/>
      <c r="G443" s="342">
        <v>106</v>
      </c>
      <c r="H443" s="95" t="str">
        <f>IF(ISBLANK('6桁'!H443)=TRUE,"",VLOOKUP(パターン表!H443, 'パターン別掛け率（入力）'!$C$3:$I$302, 6, FALSE))</f>
        <v/>
      </c>
      <c r="I443" s="96">
        <f>'6桁'!I443</f>
        <v>0</v>
      </c>
      <c r="J443" s="95" t="str">
        <f>IF(ISBLANK('6桁'!J443)=TRUE,"",VLOOKUP(パターン表!J443, 'パターン別掛け率（入力）'!$C$3:$I$302, 6, FALSE))</f>
        <v/>
      </c>
      <c r="K443" s="96">
        <f>'6桁'!K443</f>
        <v>0</v>
      </c>
      <c r="L443" s="95" t="str">
        <f>IF(ISBLANK('6桁'!L443)=TRUE,"",VLOOKUP(パターン表!L443, 'パターン別掛け率（入力）'!$C$3:$I$302, 6, FALSE))</f>
        <v/>
      </c>
      <c r="M443" s="96">
        <f>'6桁'!M443</f>
        <v>0</v>
      </c>
      <c r="N443" s="95" t="str">
        <f>IF(ISBLANK('6桁'!N443)=TRUE,"",VLOOKUP(パターン表!N443, 'パターン別掛け率（入力）'!$C$3:$I$302, 6, FALSE))</f>
        <v/>
      </c>
      <c r="O443" s="96">
        <f>'6桁'!O443</f>
        <v>0</v>
      </c>
      <c r="P443" s="95" t="str">
        <f>IF(ISBLANK('6桁'!P443)=TRUE,"",VLOOKUP(パターン表!P443, 'パターン別掛け率（入力）'!$C$3:$I$302, 6, FALSE))</f>
        <v/>
      </c>
      <c r="Q443" s="96">
        <f>'6桁'!Q443</f>
        <v>0</v>
      </c>
      <c r="R443" s="420" t="str">
        <f>IF(ISBLANK('6桁'!R443)=TRUE,"",VLOOKUP(パターン表!R443, 'パターン別掛け率（入力）'!$C$3:$I$302, 6, FALSE))</f>
        <v/>
      </c>
      <c r="S443" s="96">
        <f>'6桁'!S443</f>
        <v>0</v>
      </c>
      <c r="T443" s="420">
        <f>IF(ISBLANK('6桁'!T443)=TRUE,"",VLOOKUP(パターン表!T443, 'パターン別掛け率（入力）'!$C$3:$I$302, 6, FALSE))</f>
        <v>100</v>
      </c>
      <c r="U443" s="96" t="str">
        <f>'6桁'!U443</f>
        <v>Y★</v>
      </c>
      <c r="V443" s="420" t="str">
        <f>IF(ISBLANK('6桁'!V443)=TRUE,"",VLOOKUP(パターン表!V443, 'パターン別掛け率（入力）'!$C$3:$I$302, 6, FALSE))</f>
        <v/>
      </c>
      <c r="W443" s="126">
        <f>'6桁'!W443</f>
        <v>0</v>
      </c>
      <c r="X443" s="420" t="str">
        <f>IF(ISBLANK('6桁'!X443)=TRUE,"",VLOOKUP(パターン表!X443, 'パターン別掛け率（入力）'!$C$3:$I$302, 6, FALSE))</f>
        <v/>
      </c>
      <c r="Y443" s="20">
        <f>'6桁'!Y443</f>
        <v>0</v>
      </c>
    </row>
    <row r="444" spans="2:27" ht="30" customHeight="1">
      <c r="B444" s="503"/>
      <c r="C444" s="500" t="s">
        <v>464</v>
      </c>
      <c r="D444" s="501"/>
      <c r="E444" s="500"/>
      <c r="F444" s="587"/>
      <c r="G444" s="342">
        <v>106</v>
      </c>
      <c r="H444" s="95" t="str">
        <f>IF(ISBLANK('6桁'!H444)=TRUE,"",VLOOKUP(パターン表!H444, 'パターン別掛け率（入力）'!$C$3:$I$302, 6, FALSE))</f>
        <v/>
      </c>
      <c r="I444" s="96">
        <f>'6桁'!I444</f>
        <v>0</v>
      </c>
      <c r="J444" s="95" t="str">
        <f>IF(ISBLANK('6桁'!J444)=TRUE,"",VLOOKUP(パターン表!J444, 'パターン別掛け率（入力）'!$C$3:$I$302, 6, FALSE))</f>
        <v/>
      </c>
      <c r="K444" s="96">
        <f>'6桁'!K444</f>
        <v>0</v>
      </c>
      <c r="L444" s="95" t="str">
        <f>IF(ISBLANK('6桁'!L444)=TRUE,"",VLOOKUP(パターン表!L444, 'パターン別掛け率（入力）'!$C$3:$I$302, 6, FALSE))</f>
        <v/>
      </c>
      <c r="M444" s="96">
        <f>'6桁'!M444</f>
        <v>0</v>
      </c>
      <c r="N444" s="95" t="str">
        <f>IF(ISBLANK('6桁'!N444)=TRUE,"",VLOOKUP(パターン表!N444, 'パターン別掛け率（入力）'!$C$3:$I$302, 6, FALSE))</f>
        <v/>
      </c>
      <c r="O444" s="96">
        <f>'6桁'!O444</f>
        <v>0</v>
      </c>
      <c r="P444" s="95" t="str">
        <f>IF(ISBLANK('6桁'!P444)=TRUE,"",VLOOKUP(パターン表!P444, 'パターン別掛け率（入力）'!$C$3:$I$302, 6, FALSE))</f>
        <v/>
      </c>
      <c r="Q444" s="96">
        <f>'6桁'!Q444</f>
        <v>0</v>
      </c>
      <c r="R444" s="420" t="str">
        <f>IF(ISBLANK('6桁'!R444)=TRUE,"",VLOOKUP(パターン表!R444, 'パターン別掛け率（入力）'!$C$3:$I$302, 6, FALSE))</f>
        <v/>
      </c>
      <c r="S444" s="96">
        <f>'6桁'!S444</f>
        <v>0</v>
      </c>
      <c r="T444" s="420">
        <f>IF(ISBLANK('6桁'!T444)=TRUE,"",VLOOKUP(パターン表!T444, 'パターン別掛け率（入力）'!$C$3:$I$302, 6, FALSE))</f>
        <v>100</v>
      </c>
      <c r="U444" s="96" t="str">
        <f>'6桁'!U444</f>
        <v>Y★</v>
      </c>
      <c r="V444" s="420" t="str">
        <f>IF(ISBLANK('6桁'!V444)=TRUE,"",VLOOKUP(パターン表!V444, 'パターン別掛け率（入力）'!$C$3:$I$302, 6, FALSE))</f>
        <v/>
      </c>
      <c r="W444" s="126">
        <f>'6桁'!W444</f>
        <v>0</v>
      </c>
      <c r="X444" s="420" t="str">
        <f>IF(ISBLANK('6桁'!X444)=TRUE,"",VLOOKUP(パターン表!X444, 'パターン別掛け率（入力）'!$C$3:$I$302, 6, FALSE))</f>
        <v/>
      </c>
      <c r="Y444" s="20">
        <f>'6桁'!Y444</f>
        <v>0</v>
      </c>
    </row>
    <row r="445" spans="2:27" ht="30" customHeight="1">
      <c r="B445" s="503"/>
      <c r="C445" s="500" t="s">
        <v>465</v>
      </c>
      <c r="D445" s="501"/>
      <c r="E445" s="500"/>
      <c r="F445" s="587"/>
      <c r="G445" s="342">
        <v>107</v>
      </c>
      <c r="H445" s="95" t="str">
        <f>IF(ISBLANK('6桁'!H445)=TRUE,"",VLOOKUP(パターン表!H445, 'パターン別掛け率（入力）'!$C$3:$I$302, 6, FALSE))</f>
        <v/>
      </c>
      <c r="I445" s="96">
        <f>'6桁'!I445</f>
        <v>0</v>
      </c>
      <c r="J445" s="95" t="str">
        <f>IF(ISBLANK('6桁'!J445)=TRUE,"",VLOOKUP(パターン表!J445, 'パターン別掛け率（入力）'!$C$3:$I$302, 6, FALSE))</f>
        <v/>
      </c>
      <c r="K445" s="96">
        <f>'6桁'!K445</f>
        <v>0</v>
      </c>
      <c r="L445" s="95" t="str">
        <f>IF(ISBLANK('6桁'!L445)=TRUE,"",VLOOKUP(パターン表!L445, 'パターン別掛け率（入力）'!$C$3:$I$302, 6, FALSE))</f>
        <v/>
      </c>
      <c r="M445" s="96">
        <f>'6桁'!M445</f>
        <v>0</v>
      </c>
      <c r="N445" s="95" t="str">
        <f>IF(ISBLANK('6桁'!N445)=TRUE,"",VLOOKUP(パターン表!N445, 'パターン別掛け率（入力）'!$C$3:$I$302, 6, FALSE))</f>
        <v/>
      </c>
      <c r="O445" s="96">
        <f>'6桁'!O445</f>
        <v>0</v>
      </c>
      <c r="P445" s="95" t="str">
        <f>IF(ISBLANK('6桁'!P445)=TRUE,"",VLOOKUP(パターン表!P445, 'パターン別掛け率（入力）'!$C$3:$I$302, 6, FALSE))</f>
        <v/>
      </c>
      <c r="Q445" s="96">
        <f>'6桁'!Q445</f>
        <v>0</v>
      </c>
      <c r="R445" s="420" t="str">
        <f>IF(ISBLANK('6桁'!R445)=TRUE,"",VLOOKUP(パターン表!R445, 'パターン別掛け率（入力）'!$C$3:$I$302, 6, FALSE))</f>
        <v/>
      </c>
      <c r="S445" s="96">
        <f>'6桁'!S445</f>
        <v>0</v>
      </c>
      <c r="T445" s="420">
        <f>IF(ISBLANK('6桁'!T445)=TRUE,"",VLOOKUP(パターン表!T445, 'パターン別掛け率（入力）'!$C$3:$I$302, 6, FALSE))</f>
        <v>100</v>
      </c>
      <c r="U445" s="96" t="str">
        <f>'6桁'!U445</f>
        <v>Y★</v>
      </c>
      <c r="V445" s="420" t="str">
        <f>IF(ISBLANK('6桁'!V445)=TRUE,"",VLOOKUP(パターン表!V445, 'パターン別掛け率（入力）'!$C$3:$I$302, 6, FALSE))</f>
        <v/>
      </c>
      <c r="W445" s="126">
        <f>'6桁'!W445</f>
        <v>0</v>
      </c>
      <c r="X445" s="420" t="str">
        <f>IF(ISBLANK('6桁'!X445)=TRUE,"",VLOOKUP(パターン表!X445, 'パターン別掛け率（入力）'!$C$3:$I$302, 6, FALSE))</f>
        <v/>
      </c>
      <c r="Y445" s="109">
        <f>'6桁'!Y445</f>
        <v>0</v>
      </c>
    </row>
    <row r="446" spans="2:27" ht="30" customHeight="1">
      <c r="B446" s="503"/>
      <c r="C446" s="500" t="s">
        <v>506</v>
      </c>
      <c r="D446" s="501"/>
      <c r="E446" s="500"/>
      <c r="F446" s="587"/>
      <c r="G446" s="342">
        <v>114</v>
      </c>
      <c r="H446" s="95" t="str">
        <f>IF(ISBLANK('6桁'!H446)=TRUE,"",VLOOKUP(パターン表!H446, 'パターン別掛け率（入力）'!$C$3:$I$302, 6, FALSE))</f>
        <v/>
      </c>
      <c r="I446" s="96">
        <f>'6桁'!I446</f>
        <v>0</v>
      </c>
      <c r="J446" s="95" t="str">
        <f>IF(ISBLANK('6桁'!J446)=TRUE,"",VLOOKUP(パターン表!J446, 'パターン別掛け率（入力）'!$C$3:$I$302, 6, FALSE))</f>
        <v/>
      </c>
      <c r="K446" s="96">
        <f>'6桁'!K446</f>
        <v>0</v>
      </c>
      <c r="L446" s="95" t="str">
        <f>IF(ISBLANK('6桁'!L446)=TRUE,"",VLOOKUP(パターン表!L446, 'パターン別掛け率（入力）'!$C$3:$I$302, 6, FALSE))</f>
        <v/>
      </c>
      <c r="M446" s="96">
        <f>'6桁'!M446</f>
        <v>0</v>
      </c>
      <c r="N446" s="95" t="str">
        <f>IF(ISBLANK('6桁'!N446)=TRUE,"",VLOOKUP(パターン表!N446, 'パターン別掛け率（入力）'!$C$3:$I$302, 6, FALSE))</f>
        <v/>
      </c>
      <c r="O446" s="96">
        <f>'6桁'!O446</f>
        <v>0</v>
      </c>
      <c r="P446" s="95" t="str">
        <f>IF(ISBLANK('6桁'!P446)=TRUE,"",VLOOKUP(パターン表!P446, 'パターン別掛け率（入力）'!$C$3:$I$302, 6, FALSE))</f>
        <v/>
      </c>
      <c r="Q446" s="96">
        <f>'6桁'!Q446</f>
        <v>0</v>
      </c>
      <c r="R446" s="420" t="str">
        <f>IF(ISBLANK('6桁'!R446)=TRUE,"",VLOOKUP(パターン表!R446, 'パターン別掛け率（入力）'!$C$3:$I$302, 6, FALSE))</f>
        <v/>
      </c>
      <c r="S446" s="96">
        <f>'6桁'!S446</f>
        <v>0</v>
      </c>
      <c r="T446" s="420" t="str">
        <f>IF(ISBLANK('6桁'!T446)=TRUE,"",VLOOKUP(パターン表!T446, 'パターン別掛け率（入力）'!$C$3:$I$302, 6, FALSE))</f>
        <v/>
      </c>
      <c r="U446" s="96">
        <f>'6桁'!U446</f>
        <v>0</v>
      </c>
      <c r="V446" s="420" t="str">
        <f>IF(ISBLANK('6桁'!V446)=TRUE,"",VLOOKUP(パターン表!V446, 'パターン別掛け率（入力）'!$C$3:$I$302, 6, FALSE))</f>
        <v/>
      </c>
      <c r="W446" s="126">
        <f>'6桁'!W446</f>
        <v>0</v>
      </c>
      <c r="X446" s="420">
        <f>IF(ISBLANK('6桁'!X446)=TRUE,"",VLOOKUP(パターン表!X446, 'パターン別掛け率（入力）'!$C$3:$I$302, 6, FALSE))</f>
        <v>100</v>
      </c>
      <c r="Y446" s="109" t="str">
        <f>'6桁'!Y446</f>
        <v>H★</v>
      </c>
    </row>
    <row r="447" spans="2:27" ht="30" customHeight="1">
      <c r="B447" s="503"/>
      <c r="C447" s="500" t="s">
        <v>507</v>
      </c>
      <c r="D447" s="501"/>
      <c r="E447" s="500"/>
      <c r="F447" s="587"/>
      <c r="G447" s="342">
        <v>114</v>
      </c>
      <c r="H447" s="95" t="str">
        <f>IF(ISBLANK('6桁'!H447)=TRUE,"",VLOOKUP(パターン表!H447, 'パターン別掛け率（入力）'!$C$3:$I$302, 6, FALSE))</f>
        <v/>
      </c>
      <c r="I447" s="96">
        <f>'6桁'!I447</f>
        <v>0</v>
      </c>
      <c r="J447" s="95" t="str">
        <f>IF(ISBLANK('6桁'!J447)=TRUE,"",VLOOKUP(パターン表!J447, 'パターン別掛け率（入力）'!$C$3:$I$302, 6, FALSE))</f>
        <v/>
      </c>
      <c r="K447" s="96">
        <f>'6桁'!K447</f>
        <v>0</v>
      </c>
      <c r="L447" s="95" t="str">
        <f>IF(ISBLANK('6桁'!L447)=TRUE,"",VLOOKUP(パターン表!L447, 'パターン別掛け率（入力）'!$C$3:$I$302, 6, FALSE))</f>
        <v/>
      </c>
      <c r="M447" s="96">
        <f>'6桁'!M447</f>
        <v>0</v>
      </c>
      <c r="N447" s="95" t="str">
        <f>IF(ISBLANK('6桁'!N447)=TRUE,"",VLOOKUP(パターン表!N447, 'パターン別掛け率（入力）'!$C$3:$I$302, 6, FALSE))</f>
        <v/>
      </c>
      <c r="O447" s="96">
        <f>'6桁'!O447</f>
        <v>0</v>
      </c>
      <c r="P447" s="95" t="str">
        <f>IF(ISBLANK('6桁'!P447)=TRUE,"",VLOOKUP(パターン表!P447, 'パターン別掛け率（入力）'!$C$3:$I$302, 6, FALSE))</f>
        <v/>
      </c>
      <c r="Q447" s="96">
        <f>'6桁'!Q447</f>
        <v>0</v>
      </c>
      <c r="R447" s="420" t="str">
        <f>IF(ISBLANK('6桁'!R447)=TRUE,"",VLOOKUP(パターン表!R447, 'パターン別掛け率（入力）'!$C$3:$I$302, 6, FALSE))</f>
        <v/>
      </c>
      <c r="S447" s="96">
        <f>'6桁'!S447</f>
        <v>0</v>
      </c>
      <c r="T447" s="420" t="str">
        <f>IF(ISBLANK('6桁'!T447)=TRUE,"",VLOOKUP(パターン表!T447, 'パターン別掛け率（入力）'!$C$3:$I$302, 6, FALSE))</f>
        <v/>
      </c>
      <c r="U447" s="96">
        <f>'6桁'!U447</f>
        <v>0</v>
      </c>
      <c r="V447" s="420" t="str">
        <f>IF(ISBLANK('6桁'!V447)=TRUE,"",VLOOKUP(パターン表!V447, 'パターン別掛け率（入力）'!$C$3:$I$302, 6, FALSE))</f>
        <v/>
      </c>
      <c r="W447" s="96">
        <f>'6桁'!W447</f>
        <v>0</v>
      </c>
      <c r="X447" s="420">
        <f>IF(ISBLANK('6桁'!X447)=TRUE,"",VLOOKUP(パターン表!X447, 'パターン別掛け率（入力）'!$C$3:$I$302, 6, FALSE))</f>
        <v>100</v>
      </c>
      <c r="Y447" s="109" t="str">
        <f>'6桁'!Y447</f>
        <v>H★</v>
      </c>
    </row>
    <row r="448" spans="2:27" ht="30" customHeight="1">
      <c r="B448" s="504"/>
      <c r="C448" s="560" t="s">
        <v>1995</v>
      </c>
      <c r="D448" s="561"/>
      <c r="E448" s="560"/>
      <c r="F448" s="592"/>
      <c r="G448" s="354">
        <v>118</v>
      </c>
      <c r="H448" s="111" t="str">
        <f>IF(ISBLANK('6桁'!H448)=TRUE,"",VLOOKUP(パターン表!H448, 'パターン別掛け率（入力）'!$C$3:$I$302, 6, FALSE))</f>
        <v/>
      </c>
      <c r="I448" s="99">
        <f>'6桁'!I448</f>
        <v>0</v>
      </c>
      <c r="J448" s="111" t="str">
        <f>IF(ISBLANK('6桁'!J448)=TRUE,"",VLOOKUP(パターン表!J448, 'パターン別掛け率（入力）'!$C$3:$I$302, 6, FALSE))</f>
        <v/>
      </c>
      <c r="K448" s="99">
        <f>'6桁'!K448</f>
        <v>0</v>
      </c>
      <c r="L448" s="111" t="str">
        <f>IF(ISBLANK('6桁'!L448)=TRUE,"",VLOOKUP(パターン表!L448, 'パターン別掛け率（入力）'!$C$3:$I$302, 6, FALSE))</f>
        <v/>
      </c>
      <c r="M448" s="99">
        <f>'6桁'!M448</f>
        <v>0</v>
      </c>
      <c r="N448" s="111" t="str">
        <f>IF(ISBLANK('6桁'!N448)=TRUE,"",VLOOKUP(パターン表!N448, 'パターン別掛け率（入力）'!$C$3:$I$302, 6, FALSE))</f>
        <v/>
      </c>
      <c r="O448" s="99">
        <f>'6桁'!O448</f>
        <v>0</v>
      </c>
      <c r="P448" s="111" t="str">
        <f>IF(ISBLANK('6桁'!P448)=TRUE,"",VLOOKUP(パターン表!P448, 'パターン別掛け率（入力）'!$C$3:$I$302, 6, FALSE))</f>
        <v/>
      </c>
      <c r="Q448" s="99">
        <f>'6桁'!Q448</f>
        <v>0</v>
      </c>
      <c r="R448" s="421" t="str">
        <f>IF(ISBLANK('6桁'!R448)=TRUE,"",VLOOKUP(パターン表!R448, 'パターン別掛け率（入力）'!$C$3:$I$302, 6, FALSE))</f>
        <v/>
      </c>
      <c r="S448" s="99">
        <f>'6桁'!S448</f>
        <v>0</v>
      </c>
      <c r="T448" s="421" t="str">
        <f>IF(ISBLANK('6桁'!T448)=TRUE,"",VLOOKUP(パターン表!T448, 'パターン別掛け率（入力）'!$C$3:$I$302, 6, FALSE))</f>
        <v/>
      </c>
      <c r="U448" s="99">
        <f>'6桁'!U448</f>
        <v>0</v>
      </c>
      <c r="V448" s="421" t="str">
        <f>IF(ISBLANK('6桁'!V448)=TRUE,"",VLOOKUP(パターン表!V448, 'パターン別掛け率（入力）'!$C$3:$I$302, 6, FALSE))</f>
        <v/>
      </c>
      <c r="W448" s="99">
        <f>'6桁'!W448</f>
        <v>0</v>
      </c>
      <c r="X448" s="421">
        <f>IF(ISBLANK('6桁'!X448)=TRUE,"",VLOOKUP(パターン表!X448, 'パターン別掛け率（入力）'!$C$3:$I$302, 6, FALSE))</f>
        <v>100</v>
      </c>
      <c r="Y448" s="98" t="str">
        <f>'6桁'!Y448</f>
        <v>H★</v>
      </c>
    </row>
    <row r="449" spans="2:25" ht="30" customHeight="1">
      <c r="B449" s="543">
        <v>21</v>
      </c>
      <c r="C449" s="576" t="s">
        <v>470</v>
      </c>
      <c r="D449" s="577"/>
      <c r="E449" s="576"/>
      <c r="F449" s="593"/>
      <c r="G449" s="402">
        <v>105</v>
      </c>
      <c r="H449" s="114" t="str">
        <f>IF(ISBLANK('6桁'!H449)=TRUE,"",VLOOKUP(パターン表!H449, 'パターン別掛け率（入力）'!$C$3:$I$302, 6, FALSE))</f>
        <v/>
      </c>
      <c r="I449" s="97">
        <f>'6桁'!I449</f>
        <v>0</v>
      </c>
      <c r="J449" s="114" t="str">
        <f>IF(ISBLANK('6桁'!J449)=TRUE,"",VLOOKUP(パターン表!J449, 'パターン別掛け率（入力）'!$C$3:$I$302, 6, FALSE))</f>
        <v/>
      </c>
      <c r="K449" s="97">
        <f>'6桁'!K449</f>
        <v>0</v>
      </c>
      <c r="L449" s="114" t="str">
        <f>IF(ISBLANK('6桁'!L449)=TRUE,"",VLOOKUP(パターン表!L449, 'パターン別掛け率（入力）'!$C$3:$I$302, 6, FALSE))</f>
        <v/>
      </c>
      <c r="M449" s="97">
        <f>'6桁'!M449</f>
        <v>0</v>
      </c>
      <c r="N449" s="114" t="str">
        <f>IF(ISBLANK('6桁'!N449)=TRUE,"",VLOOKUP(パターン表!N449, 'パターン別掛け率（入力）'!$C$3:$I$302, 6, FALSE))</f>
        <v/>
      </c>
      <c r="O449" s="97">
        <f>'6桁'!O449</f>
        <v>0</v>
      </c>
      <c r="P449" s="114" t="str">
        <f>IF(ISBLANK('6桁'!P449)=TRUE,"",VLOOKUP(パターン表!P449, 'パターン別掛け率（入力）'!$C$3:$I$302, 6, FALSE))</f>
        <v/>
      </c>
      <c r="Q449" s="97">
        <f>'6桁'!Q449</f>
        <v>0</v>
      </c>
      <c r="R449" s="422" t="str">
        <f>IF(ISBLANK('6桁'!R449)=TRUE,"",VLOOKUP(パターン表!R449, 'パターン別掛け率（入力）'!$C$3:$I$302, 6, FALSE))</f>
        <v/>
      </c>
      <c r="S449" s="97">
        <f>'6桁'!S449</f>
        <v>0</v>
      </c>
      <c r="T449" s="422">
        <f>IF(ISBLANK('6桁'!T449)=TRUE,"",VLOOKUP(パターン表!T449, 'パターン別掛け率（入力）'!$C$3:$I$302, 6, FALSE))</f>
        <v>100</v>
      </c>
      <c r="U449" s="97" t="str">
        <f>'6桁'!U449</f>
        <v>Y★</v>
      </c>
      <c r="V449" s="422" t="str">
        <f>IF(ISBLANK('6桁'!V449)=TRUE,"",VLOOKUP(パターン表!V449, 'パターン別掛け率（入力）'!$C$3:$I$302, 6, FALSE))</f>
        <v/>
      </c>
      <c r="W449" s="144">
        <f>'6桁'!W449</f>
        <v>0</v>
      </c>
      <c r="X449" s="422" t="str">
        <f>IF(ISBLANK('6桁'!X449)=TRUE,"",VLOOKUP(パターン表!X449, 'パターン別掛け率（入力）'!$C$3:$I$302, 6, FALSE))</f>
        <v/>
      </c>
      <c r="Y449" s="29">
        <f>'6桁'!Y449</f>
        <v>0</v>
      </c>
    </row>
    <row r="450" spans="2:25" ht="30" customHeight="1">
      <c r="B450" s="503"/>
      <c r="C450" s="500" t="s">
        <v>290</v>
      </c>
      <c r="D450" s="501"/>
      <c r="E450" s="500"/>
      <c r="F450" s="587"/>
      <c r="G450" s="342">
        <v>107</v>
      </c>
      <c r="H450" s="95" t="str">
        <f>IF(ISBLANK('6桁'!H450)=TRUE,"",VLOOKUP(パターン表!H450, 'パターン別掛け率（入力）'!$C$3:$I$302, 6, FALSE))</f>
        <v/>
      </c>
      <c r="I450" s="96">
        <f>'6桁'!I450</f>
        <v>0</v>
      </c>
      <c r="J450" s="95" t="str">
        <f>IF(ISBLANK('6桁'!J450)=TRUE,"",VLOOKUP(パターン表!J450, 'パターン別掛け率（入力）'!$C$3:$I$302, 6, FALSE))</f>
        <v/>
      </c>
      <c r="K450" s="96">
        <f>'6桁'!K450</f>
        <v>0</v>
      </c>
      <c r="L450" s="95" t="str">
        <f>IF(ISBLANK('6桁'!L450)=TRUE,"",VLOOKUP(パターン表!L450, 'パターン別掛け率（入力）'!$C$3:$I$302, 6, FALSE))</f>
        <v/>
      </c>
      <c r="M450" s="96">
        <f>'6桁'!M450</f>
        <v>0</v>
      </c>
      <c r="N450" s="95" t="str">
        <f>IF(ISBLANK('6桁'!N450)=TRUE,"",VLOOKUP(パターン表!N450, 'パターン別掛け率（入力）'!$C$3:$I$302, 6, FALSE))</f>
        <v/>
      </c>
      <c r="O450" s="96">
        <f>'6桁'!O450</f>
        <v>0</v>
      </c>
      <c r="P450" s="95" t="str">
        <f>IF(ISBLANK('6桁'!P450)=TRUE,"",VLOOKUP(パターン表!P450, 'パターン別掛け率（入力）'!$C$3:$I$302, 6, FALSE))</f>
        <v/>
      </c>
      <c r="Q450" s="96">
        <f>'6桁'!Q450</f>
        <v>0</v>
      </c>
      <c r="R450" s="420">
        <f>IF(ISBLANK('6桁'!R450)=TRUE,"",VLOOKUP(パターン表!R450, 'パターン別掛け率（入力）'!$C$3:$I$302, 6, FALSE))</f>
        <v>100</v>
      </c>
      <c r="S450" s="96" t="str">
        <f>'6桁'!S450</f>
        <v>Y★</v>
      </c>
      <c r="T450" s="420" t="str">
        <f>IF(ISBLANK('6桁'!T450)=TRUE,"",VLOOKUP(パターン表!T450, 'パターン別掛け率（入力）'!$C$3:$I$302, 6, FALSE))</f>
        <v/>
      </c>
      <c r="U450" s="96">
        <f>'6桁'!U450</f>
        <v>0</v>
      </c>
      <c r="V450" s="420" t="str">
        <f>IF(ISBLANK('6桁'!V450)=TRUE,"",VLOOKUP(パターン表!V450, 'パターン別掛け率（入力）'!$C$3:$I$302, 6, FALSE))</f>
        <v/>
      </c>
      <c r="W450" s="126">
        <f>'6桁'!W450</f>
        <v>0</v>
      </c>
      <c r="X450" s="420" t="str">
        <f>IF(ISBLANK('6桁'!X450)=TRUE,"",VLOOKUP(パターン表!X450, 'パターン別掛け率（入力）'!$C$3:$I$302, 6, FALSE))</f>
        <v/>
      </c>
      <c r="Y450" s="20">
        <f>'6桁'!Y450</f>
        <v>0</v>
      </c>
    </row>
    <row r="451" spans="2:25" ht="30" customHeight="1">
      <c r="B451" s="503"/>
      <c r="C451" s="500" t="s">
        <v>471</v>
      </c>
      <c r="D451" s="501"/>
      <c r="E451" s="500"/>
      <c r="F451" s="587"/>
      <c r="G451" s="342">
        <v>105</v>
      </c>
      <c r="H451" s="95" t="str">
        <f>IF(ISBLANK('6桁'!H451)=TRUE,"",VLOOKUP(パターン表!H451, 'パターン別掛け率（入力）'!$C$3:$I$302, 6, FALSE))</f>
        <v/>
      </c>
      <c r="I451" s="96">
        <f>'6桁'!I451</f>
        <v>0</v>
      </c>
      <c r="J451" s="95" t="str">
        <f>IF(ISBLANK('6桁'!J451)=TRUE,"",VLOOKUP(パターン表!J451, 'パターン別掛け率（入力）'!$C$3:$I$302, 6, FALSE))</f>
        <v/>
      </c>
      <c r="K451" s="96">
        <f>'6桁'!K451</f>
        <v>0</v>
      </c>
      <c r="L451" s="95" t="str">
        <f>IF(ISBLANK('6桁'!L451)=TRUE,"",VLOOKUP(パターン表!L451, 'パターン別掛け率（入力）'!$C$3:$I$302, 6, FALSE))</f>
        <v/>
      </c>
      <c r="M451" s="96">
        <f>'6桁'!M451</f>
        <v>0</v>
      </c>
      <c r="N451" s="95" t="str">
        <f>IF(ISBLANK('6桁'!N451)=TRUE,"",VLOOKUP(パターン表!N451, 'パターン別掛け率（入力）'!$C$3:$I$302, 6, FALSE))</f>
        <v/>
      </c>
      <c r="O451" s="96">
        <f>'6桁'!O451</f>
        <v>0</v>
      </c>
      <c r="P451" s="95" t="str">
        <f>IF(ISBLANK('6桁'!P451)=TRUE,"",VLOOKUP(パターン表!P451, 'パターン別掛け率（入力）'!$C$3:$I$302, 6, FALSE))</f>
        <v/>
      </c>
      <c r="Q451" s="96">
        <f>'6桁'!Q451</f>
        <v>0</v>
      </c>
      <c r="R451" s="420">
        <f>IF(ISBLANK('6桁'!R451)=TRUE,"",VLOOKUP(パターン表!R451, 'パターン別掛け率（入力）'!$C$3:$I$302, 6, FALSE))</f>
        <v>100</v>
      </c>
      <c r="S451" s="96" t="str">
        <f>'6桁'!S451</f>
        <v>Y★</v>
      </c>
      <c r="T451" s="420" t="str">
        <f>IF(ISBLANK('6桁'!T451)=TRUE,"",VLOOKUP(パターン表!T451, 'パターン別掛け率（入力）'!$C$3:$I$302, 6, FALSE))</f>
        <v/>
      </c>
      <c r="U451" s="96">
        <f>'6桁'!U451</f>
        <v>0</v>
      </c>
      <c r="V451" s="420" t="str">
        <f>IF(ISBLANK('6桁'!V451)=TRUE,"",VLOOKUP(パターン表!V451, 'パターン別掛け率（入力）'!$C$3:$I$302, 6, FALSE))</f>
        <v/>
      </c>
      <c r="W451" s="126">
        <f>'6桁'!W451</f>
        <v>0</v>
      </c>
      <c r="X451" s="420" t="str">
        <f>IF(ISBLANK('6桁'!X451)=TRUE,"",VLOOKUP(パターン表!X451, 'パターン別掛け率（入力）'!$C$3:$I$302, 6, FALSE))</f>
        <v/>
      </c>
      <c r="Y451" s="96">
        <f>'6桁'!Y451</f>
        <v>0</v>
      </c>
    </row>
    <row r="452" spans="2:25" ht="30" customHeight="1">
      <c r="B452" s="503"/>
      <c r="C452" s="500" t="s">
        <v>472</v>
      </c>
      <c r="D452" s="501"/>
      <c r="E452" s="500"/>
      <c r="F452" s="587"/>
      <c r="G452" s="342">
        <v>107</v>
      </c>
      <c r="H452" s="95" t="str">
        <f>IF(ISBLANK('6桁'!H452)=TRUE,"",VLOOKUP(パターン表!H452, 'パターン別掛け率（入力）'!$C$3:$I$302, 6, FALSE))</f>
        <v/>
      </c>
      <c r="I452" s="96">
        <f>'6桁'!I452</f>
        <v>0</v>
      </c>
      <c r="J452" s="95" t="str">
        <f>IF(ISBLANK('6桁'!J452)=TRUE,"",VLOOKUP(パターン表!J452, 'パターン別掛け率（入力）'!$C$3:$I$302, 6, FALSE))</f>
        <v/>
      </c>
      <c r="K452" s="96">
        <f>'6桁'!K452</f>
        <v>0</v>
      </c>
      <c r="L452" s="95" t="str">
        <f>IF(ISBLANK('6桁'!L452)=TRUE,"",VLOOKUP(パターン表!L452, 'パターン別掛け率（入力）'!$C$3:$I$302, 6, FALSE))</f>
        <v/>
      </c>
      <c r="M452" s="96">
        <f>'6桁'!M452</f>
        <v>0</v>
      </c>
      <c r="N452" s="95" t="str">
        <f>IF(ISBLANK('6桁'!N452)=TRUE,"",VLOOKUP(パターン表!N452, 'パターン別掛け率（入力）'!$C$3:$I$302, 6, FALSE))</f>
        <v/>
      </c>
      <c r="O452" s="96">
        <f>'6桁'!O452</f>
        <v>0</v>
      </c>
      <c r="P452" s="95" t="str">
        <f>IF(ISBLANK('6桁'!P452)=TRUE,"",VLOOKUP(パターン表!P452, 'パターン別掛け率（入力）'!$C$3:$I$302, 6, FALSE))</f>
        <v/>
      </c>
      <c r="Q452" s="96">
        <f>'6桁'!Q452</f>
        <v>0</v>
      </c>
      <c r="R452" s="420" t="str">
        <f>IF(ISBLANK('6桁'!R452)=TRUE,"",VLOOKUP(パターン表!R452, 'パターン別掛け率（入力）'!$C$3:$I$302, 6, FALSE))</f>
        <v/>
      </c>
      <c r="S452" s="96">
        <f>'6桁'!S452</f>
        <v>0</v>
      </c>
      <c r="T452" s="420">
        <f>IF(ISBLANK('6桁'!T452)=TRUE,"",VLOOKUP(パターン表!T452, 'パターン別掛け率（入力）'!$C$3:$I$302, 6, FALSE))</f>
        <v>100</v>
      </c>
      <c r="U452" s="96" t="str">
        <f>'6桁'!U452</f>
        <v>Y★</v>
      </c>
      <c r="V452" s="420" t="str">
        <f>IF(ISBLANK('6桁'!V452)=TRUE,"",VLOOKUP(パターン表!V452, 'パターン別掛け率（入力）'!$C$3:$I$302, 6, FALSE))</f>
        <v/>
      </c>
      <c r="W452" s="126">
        <f>'6桁'!W452</f>
        <v>0</v>
      </c>
      <c r="X452" s="420" t="str">
        <f>IF(ISBLANK('6桁'!X452)=TRUE,"",VLOOKUP(パターン表!X452, 'パターン別掛け率（入力）'!$C$3:$I$302, 6, FALSE))</f>
        <v/>
      </c>
      <c r="Y452" s="20">
        <f>'6桁'!Y452</f>
        <v>0</v>
      </c>
    </row>
    <row r="453" spans="2:25" ht="30" customHeight="1">
      <c r="B453" s="503"/>
      <c r="C453" s="500" t="s">
        <v>473</v>
      </c>
      <c r="D453" s="501"/>
      <c r="E453" s="500"/>
      <c r="F453" s="587"/>
      <c r="G453" s="342">
        <v>109</v>
      </c>
      <c r="H453" s="95" t="str">
        <f>IF(ISBLANK('6桁'!H453)=TRUE,"",VLOOKUP(パターン表!H453, 'パターン別掛け率（入力）'!$C$3:$I$302, 6, FALSE))</f>
        <v/>
      </c>
      <c r="I453" s="96">
        <f>'6桁'!I453</f>
        <v>0</v>
      </c>
      <c r="J453" s="95" t="str">
        <f>IF(ISBLANK('6桁'!J453)=TRUE,"",VLOOKUP(パターン表!J453, 'パターン別掛け率（入力）'!$C$3:$I$302, 6, FALSE))</f>
        <v/>
      </c>
      <c r="K453" s="96">
        <f>'6桁'!K453</f>
        <v>0</v>
      </c>
      <c r="L453" s="95" t="str">
        <f>IF(ISBLANK('6桁'!L453)=TRUE,"",VLOOKUP(パターン表!L453, 'パターン別掛け率（入力）'!$C$3:$I$302, 6, FALSE))</f>
        <v/>
      </c>
      <c r="M453" s="96">
        <f>'6桁'!M453</f>
        <v>0</v>
      </c>
      <c r="N453" s="95" t="str">
        <f>IF(ISBLANK('6桁'!N453)=TRUE,"",VLOOKUP(パターン表!N453, 'パターン別掛け率（入力）'!$C$3:$I$302, 6, FALSE))</f>
        <v/>
      </c>
      <c r="O453" s="96">
        <f>'6桁'!O453</f>
        <v>0</v>
      </c>
      <c r="P453" s="95" t="str">
        <f>IF(ISBLANK('6桁'!P453)=TRUE,"",VLOOKUP(パターン表!P453, 'パターン別掛け率（入力）'!$C$3:$I$302, 6, FALSE))</f>
        <v/>
      </c>
      <c r="Q453" s="96">
        <f>'6桁'!Q453</f>
        <v>0</v>
      </c>
      <c r="R453" s="420" t="str">
        <f>IF(ISBLANK('6桁'!R453)=TRUE,"",VLOOKUP(パターン表!R453, 'パターン別掛け率（入力）'!$C$3:$I$302, 6, FALSE))</f>
        <v/>
      </c>
      <c r="S453" s="96">
        <f>'6桁'!S453</f>
        <v>0</v>
      </c>
      <c r="T453" s="420">
        <f>IF(ISBLANK('6桁'!T453)=TRUE,"",VLOOKUP(パターン表!T453, 'パターン別掛け率（入力）'!$C$3:$I$302, 6, FALSE))</f>
        <v>100</v>
      </c>
      <c r="U453" s="96" t="str">
        <f>'6桁'!U453</f>
        <v>Y★</v>
      </c>
      <c r="V453" s="420" t="str">
        <f>IF(ISBLANK('6桁'!V453)=TRUE,"",VLOOKUP(パターン表!V453, 'パターン別掛け率（入力）'!$C$3:$I$302, 6, FALSE))</f>
        <v/>
      </c>
      <c r="W453" s="126">
        <f>'6桁'!W453</f>
        <v>0</v>
      </c>
      <c r="X453" s="420" t="str">
        <f>IF(ISBLANK('6桁'!X453)=TRUE,"",VLOOKUP(パターン表!X453, 'パターン別掛け率（入力）'!$C$3:$I$302, 6, FALSE))</f>
        <v/>
      </c>
      <c r="Y453" s="96">
        <f>'6桁'!Y453</f>
        <v>0</v>
      </c>
    </row>
    <row r="454" spans="2:25" ht="30" customHeight="1">
      <c r="B454" s="504"/>
      <c r="C454" s="560" t="s">
        <v>475</v>
      </c>
      <c r="D454" s="561"/>
      <c r="E454" s="560"/>
      <c r="F454" s="592"/>
      <c r="G454" s="354">
        <v>113</v>
      </c>
      <c r="H454" s="111" t="str">
        <f>IF(ISBLANK('6桁'!H454)=TRUE,"",VLOOKUP(パターン表!H454, 'パターン別掛け率（入力）'!$C$3:$I$302, 6, FALSE))</f>
        <v/>
      </c>
      <c r="I454" s="99">
        <f>'6桁'!I454</f>
        <v>0</v>
      </c>
      <c r="J454" s="111" t="str">
        <f>IF(ISBLANK('6桁'!J454)=TRUE,"",VLOOKUP(パターン表!J454, 'パターン別掛け率（入力）'!$C$3:$I$302, 6, FALSE))</f>
        <v/>
      </c>
      <c r="K454" s="99">
        <f>'6桁'!K454</f>
        <v>0</v>
      </c>
      <c r="L454" s="111" t="str">
        <f>IF(ISBLANK('6桁'!L454)=TRUE,"",VLOOKUP(パターン表!L454, 'パターン別掛け率（入力）'!$C$3:$I$302, 6, FALSE))</f>
        <v/>
      </c>
      <c r="M454" s="99">
        <f>'6桁'!M454</f>
        <v>0</v>
      </c>
      <c r="N454" s="111" t="str">
        <f>IF(ISBLANK('6桁'!N454)=TRUE,"",VLOOKUP(パターン表!N454, 'パターン別掛け率（入力）'!$C$3:$I$302, 6, FALSE))</f>
        <v/>
      </c>
      <c r="O454" s="99">
        <f>'6桁'!O454</f>
        <v>0</v>
      </c>
      <c r="P454" s="111" t="str">
        <f>IF(ISBLANK('6桁'!P454)=TRUE,"",VLOOKUP(パターン表!P454, 'パターン別掛け率（入力）'!$C$3:$I$302, 6, FALSE))</f>
        <v/>
      </c>
      <c r="Q454" s="99">
        <f>'6桁'!Q454</f>
        <v>0</v>
      </c>
      <c r="R454" s="421" t="str">
        <f>IF(ISBLANK('6桁'!R454)=TRUE,"",VLOOKUP(パターン表!R454, 'パターン別掛け率（入力）'!$C$3:$I$302, 6, FALSE))</f>
        <v/>
      </c>
      <c r="S454" s="99">
        <f>'6桁'!S454</f>
        <v>0</v>
      </c>
      <c r="T454" s="421">
        <f>IF(ISBLANK('6桁'!T454)=TRUE,"",VLOOKUP(パターン表!T454, 'パターン別掛け率（入力）'!$C$3:$I$302, 6, FALSE))</f>
        <v>100</v>
      </c>
      <c r="U454" s="99" t="str">
        <f>'6桁'!U454</f>
        <v>Y★</v>
      </c>
      <c r="V454" s="421" t="str">
        <f>IF(ISBLANK('6桁'!V454)=TRUE,"",VLOOKUP(パターン表!V454, 'パターン別掛け率（入力）'!$C$3:$I$302, 6, FALSE))</f>
        <v/>
      </c>
      <c r="W454" s="142">
        <f>'6桁'!W454</f>
        <v>0</v>
      </c>
      <c r="X454" s="421" t="str">
        <f>IF(ISBLANK('6桁'!X454)=TRUE,"",VLOOKUP(パターン表!X454, 'パターン別掛け率（入力）'!$C$3:$I$302, 6, FALSE))</f>
        <v/>
      </c>
      <c r="Y454" s="98">
        <f>'6桁'!Y454</f>
        <v>0</v>
      </c>
    </row>
    <row r="455" spans="2:25" ht="30" customHeight="1">
      <c r="B455" s="543">
        <v>20</v>
      </c>
      <c r="C455" s="576" t="s">
        <v>212</v>
      </c>
      <c r="D455" s="577"/>
      <c r="E455" s="576">
        <v>93</v>
      </c>
      <c r="F455" s="593"/>
      <c r="G455" s="402">
        <v>97</v>
      </c>
      <c r="H455" s="114">
        <f>IF(ISBLANK('6桁'!H455)=TRUE,"",VLOOKUP(パターン表!H455, 'パターン別掛け率（入力）'!$C$3:$I$302, 6, FALSE))</f>
        <v>100</v>
      </c>
      <c r="I455" s="97" t="str">
        <f>'6桁'!I455</f>
        <v>W★</v>
      </c>
      <c r="J455" s="114" t="str">
        <f>IF(ISBLANK('6桁'!J455)=TRUE,"",VLOOKUP(パターン表!J455, 'パターン別掛け率（入力）'!$C$3:$I$302, 6, FALSE))</f>
        <v/>
      </c>
      <c r="K455" s="97">
        <f>'6桁'!K455</f>
        <v>0</v>
      </c>
      <c r="L455" s="114" t="str">
        <f>IF(ISBLANK('6桁'!L455)=TRUE,"",VLOOKUP(パターン表!L455, 'パターン別掛け率（入力）'!$C$3:$I$302, 6, FALSE))</f>
        <v/>
      </c>
      <c r="M455" s="97">
        <f>'6桁'!M455</f>
        <v>0</v>
      </c>
      <c r="N455" s="114" t="str">
        <f>IF(ISBLANK('6桁'!N455)=TRUE,"",VLOOKUP(パターン表!N455, 'パターン別掛け率（入力）'!$C$3:$I$302, 6, FALSE))</f>
        <v/>
      </c>
      <c r="O455" s="144">
        <f>'6桁'!O455</f>
        <v>0</v>
      </c>
      <c r="P455" s="114" t="str">
        <f>IF(ISBLANK('6桁'!P455)=TRUE,"",VLOOKUP(パターン表!P455, 'パターン別掛け率（入力）'!$C$3:$I$302, 6, FALSE))</f>
        <v/>
      </c>
      <c r="Q455" s="144">
        <f>'6桁'!Q455</f>
        <v>0</v>
      </c>
      <c r="R455" s="422">
        <f>IF(ISBLANK('6桁'!R455)=TRUE,"",VLOOKUP(パターン表!R455, 'パターン別掛け率（入力）'!$C$3:$I$302, 6, FALSE))</f>
        <v>100</v>
      </c>
      <c r="S455" s="97" t="str">
        <f>'6桁'!S455</f>
        <v>Y★</v>
      </c>
      <c r="T455" s="422" t="str">
        <f>IF(ISBLANK('6桁'!T455)=TRUE,"",VLOOKUP(パターン表!T455, 'パターン別掛け率（入力）'!$C$3:$I$302, 6, FALSE))</f>
        <v/>
      </c>
      <c r="U455" s="97">
        <f>'6桁'!U455</f>
        <v>0</v>
      </c>
      <c r="V455" s="422" t="str">
        <f>IF(ISBLANK('6桁'!V455)=TRUE,"",VLOOKUP(パターン表!V455, 'パターン別掛け率（入力）'!$C$3:$I$302, 6, FALSE))</f>
        <v/>
      </c>
      <c r="W455" s="144">
        <f>'6桁'!W455</f>
        <v>0</v>
      </c>
      <c r="X455" s="422" t="str">
        <f>IF(ISBLANK('6桁'!X455)=TRUE,"",VLOOKUP(パターン表!X455, 'パターン別掛け率（入力）'!$C$3:$I$302, 6, FALSE))</f>
        <v/>
      </c>
      <c r="Y455" s="29">
        <f>'6桁'!Y455</f>
        <v>0</v>
      </c>
    </row>
    <row r="456" spans="2:25" ht="30" customHeight="1">
      <c r="B456" s="503"/>
      <c r="C456" s="500" t="s">
        <v>295</v>
      </c>
      <c r="D456" s="501"/>
      <c r="E456" s="500">
        <v>102</v>
      </c>
      <c r="F456" s="587"/>
      <c r="G456" s="342">
        <v>106</v>
      </c>
      <c r="H456" s="95" t="str">
        <f>IF(ISBLANK('6桁'!H456)=TRUE,"",VLOOKUP(パターン表!H456, 'パターン別掛け率（入力）'!$C$3:$I$302, 6, FALSE))</f>
        <v/>
      </c>
      <c r="I456" s="96">
        <f>'6桁'!I456</f>
        <v>0</v>
      </c>
      <c r="J456" s="95" t="str">
        <f>IF(ISBLANK('6桁'!J456)=TRUE,"",VLOOKUP(パターン表!J456, 'パターン別掛け率（入力）'!$C$3:$I$302, 6, FALSE))</f>
        <v/>
      </c>
      <c r="K456" s="96">
        <f>'6桁'!K456</f>
        <v>0</v>
      </c>
      <c r="L456" s="95" t="str">
        <f>IF(ISBLANK('6桁'!L456)=TRUE,"",VLOOKUP(パターン表!L456, 'パターン別掛け率（入力）'!$C$3:$I$302, 6, FALSE))</f>
        <v/>
      </c>
      <c r="M456" s="96">
        <f>'6桁'!M456</f>
        <v>0</v>
      </c>
      <c r="N456" s="95" t="str">
        <f>IF(ISBLANK('6桁'!N456)=TRUE,"",VLOOKUP(パターン表!N456, 'パターン別掛け率（入力）'!$C$3:$I$302, 6, FALSE))</f>
        <v/>
      </c>
      <c r="O456" s="126">
        <f>'6桁'!O456</f>
        <v>0</v>
      </c>
      <c r="P456" s="95" t="str">
        <f>IF(ISBLANK('6桁'!P456)=TRUE,"",VLOOKUP(パターン表!P456, 'パターン別掛け率（入力）'!$C$3:$I$302, 6, FALSE))</f>
        <v/>
      </c>
      <c r="Q456" s="126">
        <f>'6桁'!Q456</f>
        <v>0</v>
      </c>
      <c r="R456" s="420">
        <f>IF(ISBLANK('6桁'!R456)=TRUE,"",VLOOKUP(パターン表!R456, 'パターン別掛け率（入力）'!$C$3:$I$302, 6, FALSE))</f>
        <v>100</v>
      </c>
      <c r="S456" s="96" t="str">
        <f>'6桁'!S456</f>
        <v>Y★</v>
      </c>
      <c r="T456" s="420" t="str">
        <f>IF(ISBLANK('6桁'!T456)=TRUE,"",VLOOKUP(パターン表!T456, 'パターン別掛け率（入力）'!$C$3:$I$302, 6, FALSE))</f>
        <v/>
      </c>
      <c r="U456" s="96">
        <f>'6桁'!U456</f>
        <v>0</v>
      </c>
      <c r="V456" s="420" t="str">
        <f>IF(ISBLANK('6桁'!V456)=TRUE,"",VLOOKUP(パターン表!V456, 'パターン別掛け率（入力）'!$C$3:$I$302, 6, FALSE))</f>
        <v/>
      </c>
      <c r="W456" s="126">
        <f>'6桁'!W456</f>
        <v>0</v>
      </c>
      <c r="X456" s="420" t="str">
        <f>IF(ISBLANK('6桁'!X456)=TRUE,"",VLOOKUP(パターン表!X456, 'パターン別掛け率（入力）'!$C$3:$I$302, 6, FALSE))</f>
        <v/>
      </c>
      <c r="Y456" s="20">
        <f>'6桁'!Y456</f>
        <v>0</v>
      </c>
    </row>
    <row r="457" spans="2:25" ht="30" customHeight="1">
      <c r="B457" s="503"/>
      <c r="C457" s="500" t="s">
        <v>457</v>
      </c>
      <c r="D457" s="501"/>
      <c r="E457" s="500">
        <v>106</v>
      </c>
      <c r="F457" s="587"/>
      <c r="G457" s="342">
        <v>110</v>
      </c>
      <c r="H457" s="95" t="str">
        <f>IF(ISBLANK('6桁'!H457)=TRUE,"",VLOOKUP(パターン表!H457, 'パターン別掛け率（入力）'!$C$3:$I$302, 6, FALSE))</f>
        <v/>
      </c>
      <c r="I457" s="96">
        <f>'6桁'!I457</f>
        <v>0</v>
      </c>
      <c r="J457" s="95" t="str">
        <f>IF(ISBLANK('6桁'!J457)=TRUE,"",VLOOKUP(パターン表!J457, 'パターン別掛け率（入力）'!$C$3:$I$302, 6, FALSE))</f>
        <v/>
      </c>
      <c r="K457" s="96">
        <f>'6桁'!K457</f>
        <v>0</v>
      </c>
      <c r="L457" s="95" t="str">
        <f>IF(ISBLANK('6桁'!L457)=TRUE,"",VLOOKUP(パターン表!L457, 'パターン別掛け率（入力）'!$C$3:$I$302, 6, FALSE))</f>
        <v/>
      </c>
      <c r="M457" s="96">
        <f>'6桁'!M457</f>
        <v>0</v>
      </c>
      <c r="N457" s="95" t="str">
        <f>IF(ISBLANK('6桁'!N457)=TRUE,"",VLOOKUP(パターン表!N457, 'パターン別掛け率（入力）'!$C$3:$I$302, 6, FALSE))</f>
        <v/>
      </c>
      <c r="O457" s="126">
        <f>'6桁'!O457</f>
        <v>0</v>
      </c>
      <c r="P457" s="95" t="str">
        <f>IF(ISBLANK('6桁'!P457)=TRUE,"",VLOOKUP(パターン表!P457, 'パターン別掛け率（入力）'!$C$3:$I$302, 6, FALSE))</f>
        <v/>
      </c>
      <c r="Q457" s="126">
        <f>'6桁'!Q457</f>
        <v>0</v>
      </c>
      <c r="R457" s="420" t="str">
        <f>IF(ISBLANK('6桁'!R457)=TRUE,"",VLOOKUP(パターン表!R457, 'パターン別掛け率（入力）'!$C$3:$I$302, 6, FALSE))</f>
        <v/>
      </c>
      <c r="S457" s="96">
        <f>'6桁'!S457</f>
        <v>0</v>
      </c>
      <c r="T457" s="420">
        <f>IF(ISBLANK('6桁'!T457)=TRUE,"",VLOOKUP(パターン表!T457, 'パターン別掛け率（入力）'!$C$3:$I$302, 6, FALSE))</f>
        <v>100</v>
      </c>
      <c r="U457" s="96" t="str">
        <f>'6桁'!U457</f>
        <v>Y★</v>
      </c>
      <c r="V457" s="420" t="str">
        <f>IF(ISBLANK('6桁'!V457)=TRUE,"",VLOOKUP(パターン表!V457, 'パターン別掛け率（入力）'!$C$3:$I$302, 6, FALSE))</f>
        <v/>
      </c>
      <c r="W457" s="126">
        <f>'6桁'!W457</f>
        <v>0</v>
      </c>
      <c r="X457" s="420" t="str">
        <f>IF(ISBLANK('6桁'!X457)=TRUE,"",VLOOKUP(パターン表!X457, 'パターン別掛け率（入力）'!$C$3:$I$302, 6, FALSE))</f>
        <v/>
      </c>
      <c r="Y457" s="20">
        <f>'6桁'!Y457</f>
        <v>0</v>
      </c>
    </row>
    <row r="458" spans="2:25" ht="30" customHeight="1">
      <c r="B458" s="503"/>
      <c r="C458" s="500" t="s">
        <v>296</v>
      </c>
      <c r="D458" s="501"/>
      <c r="E458" s="500">
        <v>99</v>
      </c>
      <c r="F458" s="587"/>
      <c r="G458" s="342">
        <v>103</v>
      </c>
      <c r="H458" s="95">
        <f>IF(ISBLANK('6桁'!H458)=TRUE,"",VLOOKUP(パターン表!H458, 'パターン別掛け率（入力）'!$C$3:$I$302, 6, FALSE))</f>
        <v>100</v>
      </c>
      <c r="I458" s="96" t="str">
        <f>'6桁'!I458</f>
        <v>W★</v>
      </c>
      <c r="J458" s="95" t="str">
        <f>IF(ISBLANK('6桁'!J458)=TRUE,"",VLOOKUP(パターン表!J458, 'パターン別掛け率（入力）'!$C$3:$I$302, 6, FALSE))</f>
        <v/>
      </c>
      <c r="K458" s="96">
        <f>'6桁'!K458</f>
        <v>0</v>
      </c>
      <c r="L458" s="95" t="str">
        <f>IF(ISBLANK('6桁'!L458)=TRUE,"",VLOOKUP(パターン表!L458, 'パターン別掛け率（入力）'!$C$3:$I$302, 6, FALSE))</f>
        <v/>
      </c>
      <c r="M458" s="96">
        <f>'6桁'!M458</f>
        <v>0</v>
      </c>
      <c r="N458" s="95" t="str">
        <f>IF(ISBLANK('6桁'!N458)=TRUE,"",VLOOKUP(パターン表!N458, 'パターン別掛け率（入力）'!$C$3:$I$302, 6, FALSE))</f>
        <v/>
      </c>
      <c r="O458" s="126">
        <f>'6桁'!O458</f>
        <v>0</v>
      </c>
      <c r="P458" s="95" t="str">
        <f>IF(ISBLANK('6桁'!P458)=TRUE,"",VLOOKUP(パターン表!P458, 'パターン別掛け率（入力）'!$C$3:$I$302, 6, FALSE))</f>
        <v/>
      </c>
      <c r="Q458" s="126">
        <f>'6桁'!Q458</f>
        <v>0</v>
      </c>
      <c r="R458" s="420">
        <f>IF(ISBLANK('6桁'!R458)=TRUE,"",VLOOKUP(パターン表!R458, 'パターン別掛け率（入力）'!$C$3:$I$302, 6, FALSE))</f>
        <v>100</v>
      </c>
      <c r="S458" s="96" t="str">
        <f>'6桁'!S458</f>
        <v>Y★</v>
      </c>
      <c r="T458" s="420" t="str">
        <f>IF(ISBLANK('6桁'!T458)=TRUE,"",VLOOKUP(パターン表!T458, 'パターン別掛け率（入力）'!$C$3:$I$302, 6, FALSE))</f>
        <v/>
      </c>
      <c r="U458" s="96">
        <f>'6桁'!U458</f>
        <v>0</v>
      </c>
      <c r="V458" s="420" t="str">
        <f>IF(ISBLANK('6桁'!V458)=TRUE,"",VLOOKUP(パターン表!V458, 'パターン別掛け率（入力）'!$C$3:$I$302, 6, FALSE))</f>
        <v/>
      </c>
      <c r="W458" s="126">
        <f>'6桁'!W458</f>
        <v>0</v>
      </c>
      <c r="X458" s="420" t="str">
        <f>IF(ISBLANK('6桁'!X458)=TRUE,"",VLOOKUP(パターン表!X458, 'パターン別掛け率（入力）'!$C$3:$I$302, 6, FALSE))</f>
        <v/>
      </c>
      <c r="Y458" s="20">
        <f>'6桁'!Y458</f>
        <v>0</v>
      </c>
    </row>
    <row r="459" spans="2:25" ht="30" customHeight="1">
      <c r="B459" s="503"/>
      <c r="C459" s="500" t="s">
        <v>297</v>
      </c>
      <c r="D459" s="501"/>
      <c r="E459" s="500">
        <v>101</v>
      </c>
      <c r="F459" s="587"/>
      <c r="G459" s="342">
        <v>105</v>
      </c>
      <c r="H459" s="95">
        <f>IF(ISBLANK('6桁'!H459)=TRUE,"",VLOOKUP(パターン表!H459, 'パターン別掛け率（入力）'!$C$3:$I$302, 6, FALSE))</f>
        <v>100</v>
      </c>
      <c r="I459" s="96" t="str">
        <f>'6桁'!I459</f>
        <v>W★</v>
      </c>
      <c r="J459" s="95" t="str">
        <f>IF(ISBLANK('6桁'!J459)=TRUE,"",VLOOKUP(パターン表!J459, 'パターン別掛け率（入力）'!$C$3:$I$302, 6, FALSE))</f>
        <v/>
      </c>
      <c r="K459" s="96">
        <f>'6桁'!K459</f>
        <v>0</v>
      </c>
      <c r="L459" s="95">
        <f>IF(ISBLANK('6桁'!L459)=TRUE,"",VLOOKUP(パターン表!L459, 'パターン別掛け率（入力）'!$C$3:$I$302, 6, FALSE))</f>
        <v>100</v>
      </c>
      <c r="M459" s="96" t="str">
        <f>'6桁'!M459</f>
        <v>W</v>
      </c>
      <c r="N459" s="95" t="str">
        <f>IF(ISBLANK('6桁'!N459)=TRUE,"",VLOOKUP(パターン表!N459, 'パターン別掛け率（入力）'!$C$3:$I$302, 6, FALSE))</f>
        <v/>
      </c>
      <c r="O459" s="126">
        <f>'6桁'!O459</f>
        <v>0</v>
      </c>
      <c r="P459" s="95" t="str">
        <f>IF(ISBLANK('6桁'!P459)=TRUE,"",VLOOKUP(パターン表!P459, 'パターン別掛け率（入力）'!$C$3:$I$302, 6, FALSE))</f>
        <v/>
      </c>
      <c r="Q459" s="126">
        <f>'6桁'!Q459</f>
        <v>0</v>
      </c>
      <c r="R459" s="420">
        <f>IF(ISBLANK('6桁'!R459)=TRUE,"",VLOOKUP(パターン表!R459, 'パターン別掛け率（入力）'!$C$3:$I$302, 6, FALSE))</f>
        <v>100</v>
      </c>
      <c r="S459" s="96" t="str">
        <f>'6桁'!S459</f>
        <v>Y★</v>
      </c>
      <c r="T459" s="420" t="str">
        <f>IF(ISBLANK('6桁'!T459)=TRUE,"",VLOOKUP(パターン表!T459, 'パターン別掛け率（入力）'!$C$3:$I$302, 6, FALSE))</f>
        <v/>
      </c>
      <c r="U459" s="96">
        <f>'6桁'!U459</f>
        <v>0</v>
      </c>
      <c r="V459" s="420" t="str">
        <f>IF(ISBLANK('6桁'!V459)=TRUE,"",VLOOKUP(パターン表!V459, 'パターン別掛け率（入力）'!$C$3:$I$302, 6, FALSE))</f>
        <v/>
      </c>
      <c r="W459" s="126">
        <f>'6桁'!W459</f>
        <v>0</v>
      </c>
      <c r="X459" s="420" t="str">
        <f>IF(ISBLANK('6桁'!X459)=TRUE,"",VLOOKUP(パターン表!X459, 'パターン別掛け率（入力）'!$C$3:$I$302, 6, FALSE))</f>
        <v/>
      </c>
      <c r="Y459" s="20">
        <f>'6桁'!Y459</f>
        <v>0</v>
      </c>
    </row>
    <row r="460" spans="2:25" ht="30" customHeight="1">
      <c r="B460" s="503"/>
      <c r="C460" s="500" t="s">
        <v>459</v>
      </c>
      <c r="D460" s="501"/>
      <c r="E460" s="500">
        <v>100</v>
      </c>
      <c r="F460" s="587"/>
      <c r="G460" s="342">
        <v>108</v>
      </c>
      <c r="H460" s="95" t="str">
        <f>IF(ISBLANK('6桁'!H460)=TRUE,"",VLOOKUP(パターン表!H460, 'パターン別掛け率（入力）'!$C$3:$I$302, 6, FALSE))</f>
        <v/>
      </c>
      <c r="I460" s="96">
        <f>'6桁'!I460</f>
        <v>0</v>
      </c>
      <c r="J460" s="95" t="str">
        <f>IF(ISBLANK('6桁'!J460)=TRUE,"",VLOOKUP(パターン表!J460, 'パターン別掛け率（入力）'!$C$3:$I$302, 6, FALSE))</f>
        <v/>
      </c>
      <c r="K460" s="96">
        <f>'6桁'!K460</f>
        <v>0</v>
      </c>
      <c r="L460" s="95" t="str">
        <f>IF(ISBLANK('6桁'!L460)=TRUE,"",VLOOKUP(パターン表!L460, 'パターン別掛け率（入力）'!$C$3:$I$302, 6, FALSE))</f>
        <v/>
      </c>
      <c r="M460" s="96">
        <f>'6桁'!M460</f>
        <v>0</v>
      </c>
      <c r="N460" s="95" t="str">
        <f>IF(ISBLANK('6桁'!N460)=TRUE,"",VLOOKUP(パターン表!N460, 'パターン別掛け率（入力）'!$C$3:$I$302, 6, FALSE))</f>
        <v/>
      </c>
      <c r="O460" s="126">
        <f>'6桁'!O460</f>
        <v>0</v>
      </c>
      <c r="P460" s="95" t="str">
        <f>IF(ISBLANK('6桁'!P460)=TRUE,"",VLOOKUP(パターン表!P460, 'パターン別掛け率（入力）'!$C$3:$I$302, 6, FALSE))</f>
        <v/>
      </c>
      <c r="Q460" s="126">
        <f>'6桁'!Q460</f>
        <v>0</v>
      </c>
      <c r="R460" s="420">
        <f>IF(ISBLANK('6桁'!R460)=TRUE,"",VLOOKUP(パターン表!R460, 'パターン別掛け率（入力）'!$C$3:$I$302, 6, FALSE))</f>
        <v>100</v>
      </c>
      <c r="S460" s="96" t="str">
        <f>'6桁'!S460</f>
        <v>Y★</v>
      </c>
      <c r="T460" s="420" t="str">
        <f>IF(ISBLANK('6桁'!T460)=TRUE,"",VLOOKUP(パターン表!T460, 'パターン別掛け率（入力）'!$C$3:$I$302, 6, FALSE))</f>
        <v/>
      </c>
      <c r="U460" s="96">
        <f>'6桁'!U460</f>
        <v>0</v>
      </c>
      <c r="V460" s="420" t="str">
        <f>IF(ISBLANK('6桁'!V460)=TRUE,"",VLOOKUP(パターン表!V460, 'パターン別掛け率（入力）'!$C$3:$I$302, 6, FALSE))</f>
        <v/>
      </c>
      <c r="W460" s="126">
        <f>'6桁'!W460</f>
        <v>0</v>
      </c>
      <c r="X460" s="420" t="str">
        <f>IF(ISBLANK('6桁'!X460)=TRUE,"",VLOOKUP(パターン表!X460, 'パターン別掛け率（入力）'!$C$3:$I$302, 6, FALSE))</f>
        <v/>
      </c>
      <c r="Y460" s="20">
        <f>'6桁'!Y460</f>
        <v>0</v>
      </c>
    </row>
    <row r="461" spans="2:25" ht="30" customHeight="1">
      <c r="B461" s="503"/>
      <c r="C461" s="500" t="s">
        <v>298</v>
      </c>
      <c r="D461" s="501"/>
      <c r="E461" s="500">
        <v>106</v>
      </c>
      <c r="F461" s="587"/>
      <c r="G461" s="342">
        <v>110</v>
      </c>
      <c r="H461" s="95" t="str">
        <f>IF(ISBLANK('6桁'!H461)=TRUE,"",VLOOKUP(パターン表!H461, 'パターン別掛け率（入力）'!$C$3:$I$302, 6, FALSE))</f>
        <v/>
      </c>
      <c r="I461" s="96">
        <f>'6桁'!I461</f>
        <v>0</v>
      </c>
      <c r="J461" s="95" t="str">
        <f>IF(ISBLANK('6桁'!J461)=TRUE,"",VLOOKUP(パターン表!J461, 'パターン別掛け率（入力）'!$C$3:$I$302, 6, FALSE))</f>
        <v/>
      </c>
      <c r="K461" s="96">
        <f>'6桁'!K461</f>
        <v>0</v>
      </c>
      <c r="L461" s="95" t="str">
        <f>IF(ISBLANK('6桁'!L461)=TRUE,"",VLOOKUP(パターン表!L461, 'パターン別掛け率（入力）'!$C$3:$I$302, 6, FALSE))</f>
        <v/>
      </c>
      <c r="M461" s="96">
        <f>'6桁'!M461</f>
        <v>0</v>
      </c>
      <c r="N461" s="95" t="str">
        <f>IF(ISBLANK('6桁'!N461)=TRUE,"",VLOOKUP(パターン表!N461, 'パターン別掛け率（入力）'!$C$3:$I$302, 6, FALSE))</f>
        <v/>
      </c>
      <c r="O461" s="126">
        <f>'6桁'!O461</f>
        <v>0</v>
      </c>
      <c r="P461" s="95" t="str">
        <f>IF(ISBLANK('6桁'!P461)=TRUE,"",VLOOKUP(パターン表!P461, 'パターン別掛け率（入力）'!$C$3:$I$302, 6, FALSE))</f>
        <v/>
      </c>
      <c r="Q461" s="126">
        <f>'6桁'!Q461</f>
        <v>0</v>
      </c>
      <c r="R461" s="420" t="str">
        <f>IF(ISBLANK('6桁'!R461)=TRUE,"",VLOOKUP(パターン表!R461, 'パターン別掛け率（入力）'!$C$3:$I$302, 6, FALSE))</f>
        <v/>
      </c>
      <c r="S461" s="96">
        <f>'6桁'!S461</f>
        <v>0</v>
      </c>
      <c r="T461" s="420">
        <f>IF(ISBLANK('6桁'!T461)=TRUE,"",VLOOKUP(パターン表!T461, 'パターン別掛け率（入力）'!$C$3:$I$302, 6, FALSE))</f>
        <v>100</v>
      </c>
      <c r="U461" s="96" t="str">
        <f>'6桁'!U461</f>
        <v>W★</v>
      </c>
      <c r="V461" s="420" t="str">
        <f>IF(ISBLANK('6桁'!V461)=TRUE,"",VLOOKUP(パターン表!V461, 'パターン別掛け率（入力）'!$C$3:$I$302, 6, FALSE))</f>
        <v/>
      </c>
      <c r="W461" s="126">
        <f>'6桁'!W461</f>
        <v>0</v>
      </c>
      <c r="X461" s="420" t="str">
        <f>IF(ISBLANK('6桁'!X461)=TRUE,"",VLOOKUP(パターン表!X461, 'パターン別掛け率（入力）'!$C$3:$I$302, 6, FALSE))</f>
        <v/>
      </c>
      <c r="Y461" s="20">
        <f>'6桁'!Y461</f>
        <v>0</v>
      </c>
    </row>
    <row r="462" spans="2:25" ht="30" customHeight="1">
      <c r="B462" s="503"/>
      <c r="C462" s="500" t="s">
        <v>461</v>
      </c>
      <c r="D462" s="501"/>
      <c r="E462" s="500"/>
      <c r="F462" s="587"/>
      <c r="G462" s="342">
        <v>112</v>
      </c>
      <c r="H462" s="95" t="str">
        <f>IF(ISBLANK('6桁'!H462)=TRUE,"",VLOOKUP(パターン表!H462, 'パターン別掛け率（入力）'!$C$3:$I$302, 6, FALSE))</f>
        <v/>
      </c>
      <c r="I462" s="96">
        <f>'6桁'!I462</f>
        <v>0</v>
      </c>
      <c r="J462" s="95" t="str">
        <f>IF(ISBLANK('6桁'!J462)=TRUE,"",VLOOKUP(パターン表!J462, 'パターン別掛け率（入力）'!$C$3:$I$302, 6, FALSE))</f>
        <v/>
      </c>
      <c r="K462" s="96">
        <f>'6桁'!K462</f>
        <v>0</v>
      </c>
      <c r="L462" s="95" t="str">
        <f>IF(ISBLANK('6桁'!L462)=TRUE,"",VLOOKUP(パターン表!L462, 'パターン別掛け率（入力）'!$C$3:$I$302, 6, FALSE))</f>
        <v/>
      </c>
      <c r="M462" s="96">
        <f>'6桁'!M462</f>
        <v>0</v>
      </c>
      <c r="N462" s="95" t="str">
        <f>IF(ISBLANK('6桁'!N462)=TRUE,"",VLOOKUP(パターン表!N462, 'パターン別掛け率（入力）'!$C$3:$I$302, 6, FALSE))</f>
        <v/>
      </c>
      <c r="O462" s="110">
        <f>'6桁'!O462</f>
        <v>0</v>
      </c>
      <c r="P462" s="95" t="str">
        <f>IF(ISBLANK('6桁'!P462)=TRUE,"",VLOOKUP(パターン表!P462, 'パターン別掛け率（入力）'!$C$3:$I$302, 6, FALSE))</f>
        <v/>
      </c>
      <c r="Q462" s="110">
        <f>'6桁'!Q462</f>
        <v>0</v>
      </c>
      <c r="R462" s="420" t="str">
        <f>IF(ISBLANK('6桁'!R462)=TRUE,"",VLOOKUP(パターン表!R462, 'パターン別掛け率（入力）'!$C$3:$I$302, 6, FALSE))</f>
        <v/>
      </c>
      <c r="S462" s="96">
        <f>'6桁'!S462</f>
        <v>0</v>
      </c>
      <c r="T462" s="420">
        <f>IF(ISBLANK('6桁'!T462)=TRUE,"",VLOOKUP(パターン表!T462, 'パターン別掛け率（入力）'!$C$3:$I$302, 6, FALSE))</f>
        <v>100</v>
      </c>
      <c r="U462" s="96" t="str">
        <f>'6桁'!U462</f>
        <v>Y★</v>
      </c>
      <c r="V462" s="420" t="str">
        <f>IF(ISBLANK('6桁'!V462)=TRUE,"",VLOOKUP(パターン表!V462, 'パターン別掛け率（入力）'!$C$3:$I$302, 6, FALSE))</f>
        <v/>
      </c>
      <c r="W462" s="126">
        <f>'6桁'!W462</f>
        <v>0</v>
      </c>
      <c r="X462" s="420" t="str">
        <f>IF(ISBLANK('6桁'!X462)=TRUE,"",VLOOKUP(パターン表!X462, 'パターン別掛け率（入力）'!$C$3:$I$302, 6, FALSE))</f>
        <v/>
      </c>
      <c r="Y462" s="20">
        <f>'6桁'!Y462</f>
        <v>0</v>
      </c>
    </row>
    <row r="463" spans="2:25" ht="30" customHeight="1">
      <c r="B463" s="503"/>
      <c r="C463" s="500" t="s">
        <v>463</v>
      </c>
      <c r="D463" s="501"/>
      <c r="E463" s="500">
        <v>110</v>
      </c>
      <c r="F463" s="587"/>
      <c r="G463" s="342">
        <v>114</v>
      </c>
      <c r="H463" s="95" t="str">
        <f>IF(ISBLANK('6桁'!H463)=TRUE,"",VLOOKUP(パターン表!H463, 'パターン別掛け率（入力）'!$C$3:$I$302, 6, FALSE))</f>
        <v/>
      </c>
      <c r="I463" s="96">
        <f>'6桁'!I463</f>
        <v>0</v>
      </c>
      <c r="J463" s="95" t="str">
        <f>IF(ISBLANK('6桁'!J463)=TRUE,"",VLOOKUP(パターン表!J463, 'パターン別掛け率（入力）'!$C$3:$I$302, 6, FALSE))</f>
        <v/>
      </c>
      <c r="K463" s="96">
        <f>'6桁'!K463</f>
        <v>0</v>
      </c>
      <c r="L463" s="95" t="str">
        <f>IF(ISBLANK('6桁'!L463)=TRUE,"",VLOOKUP(パターン表!L463, 'パターン別掛け率（入力）'!$C$3:$I$302, 6, FALSE))</f>
        <v/>
      </c>
      <c r="M463" s="96">
        <f>'6桁'!M463</f>
        <v>0</v>
      </c>
      <c r="N463" s="95" t="str">
        <f>IF(ISBLANK('6桁'!N463)=TRUE,"",VLOOKUP(パターン表!N463, 'パターン別掛け率（入力）'!$C$3:$I$302, 6, FALSE))</f>
        <v/>
      </c>
      <c r="O463" s="96">
        <f>'6桁'!O463</f>
        <v>0</v>
      </c>
      <c r="P463" s="95" t="str">
        <f>IF(ISBLANK('6桁'!P463)=TRUE,"",VLOOKUP(パターン表!P463, 'パターン別掛け率（入力）'!$C$3:$I$302, 6, FALSE))</f>
        <v/>
      </c>
      <c r="Q463" s="96">
        <f>'6桁'!Q463</f>
        <v>0</v>
      </c>
      <c r="R463" s="420" t="str">
        <f>IF(ISBLANK('6桁'!R463)=TRUE,"",VLOOKUP(パターン表!R463, 'パターン別掛け率（入力）'!$C$3:$I$302, 6, FALSE))</f>
        <v/>
      </c>
      <c r="S463" s="96">
        <f>'6桁'!S463</f>
        <v>0</v>
      </c>
      <c r="T463" s="420">
        <f>IF(ISBLANK('6桁'!T463)=TRUE,"",VLOOKUP(パターン表!T463, 'パターン別掛け率（入力）'!$C$3:$I$302, 6, FALSE))</f>
        <v>100</v>
      </c>
      <c r="U463" s="96" t="str">
        <f>'6桁'!U463</f>
        <v>W★</v>
      </c>
      <c r="V463" s="420" t="str">
        <f>IF(ISBLANK('6桁'!V463)=TRUE,"",VLOOKUP(パターン表!V463, 'パターン別掛け率（入力）'!$C$3:$I$302, 6, FALSE))</f>
        <v/>
      </c>
      <c r="W463" s="126">
        <f>'6桁'!W463</f>
        <v>0</v>
      </c>
      <c r="X463" s="420" t="str">
        <f>IF(ISBLANK('6桁'!X463)=TRUE,"",VLOOKUP(パターン表!X463, 'パターン別掛け率（入力）'!$C$3:$I$302, 6, FALSE))</f>
        <v/>
      </c>
      <c r="Y463" s="20">
        <f>'6桁'!Y463</f>
        <v>0</v>
      </c>
    </row>
    <row r="464" spans="2:25" ht="30" customHeight="1">
      <c r="B464" s="503"/>
      <c r="C464" s="500" t="s">
        <v>1327</v>
      </c>
      <c r="D464" s="501"/>
      <c r="E464" s="500"/>
      <c r="F464" s="587"/>
      <c r="G464" s="342">
        <v>104</v>
      </c>
      <c r="H464" s="95" t="str">
        <f>IF(ISBLANK('6桁'!H464)=TRUE,"",VLOOKUP(パターン表!H464, 'パターン別掛け率（入力）'!$C$3:$I$302, 6, FALSE))</f>
        <v/>
      </c>
      <c r="I464" s="96">
        <f>'6桁'!I464</f>
        <v>0</v>
      </c>
      <c r="J464" s="95" t="str">
        <f>IF(ISBLANK('6桁'!J464)=TRUE,"",VLOOKUP(パターン表!J464, 'パターン別掛け率（入力）'!$C$3:$I$302, 6, FALSE))</f>
        <v/>
      </c>
      <c r="K464" s="96">
        <f>'6桁'!K464</f>
        <v>0</v>
      </c>
      <c r="L464" s="95">
        <f>IF(ISBLANK('6桁'!L464)=TRUE,"",VLOOKUP(パターン表!L464, 'パターン別掛け率（入力）'!$C$3:$I$302, 6, FALSE))</f>
        <v>100</v>
      </c>
      <c r="M464" s="96" t="str">
        <f>'6桁'!M464</f>
        <v>⑨V★</v>
      </c>
      <c r="N464" s="95" t="str">
        <f>IF(ISBLANK('6桁'!N464)=TRUE,"",VLOOKUP(パターン表!N464, 'パターン別掛け率（入力）'!$C$3:$I$302, 6, FALSE))</f>
        <v/>
      </c>
      <c r="O464" s="96">
        <f>'6桁'!O464</f>
        <v>0</v>
      </c>
      <c r="P464" s="95" t="str">
        <f>IF(ISBLANK('6桁'!P464)=TRUE,"",VLOOKUP(パターン表!P464, 'パターン別掛け率（入力）'!$C$3:$I$302, 6, FALSE))</f>
        <v/>
      </c>
      <c r="Q464" s="96">
        <f>'6桁'!Q464</f>
        <v>0</v>
      </c>
      <c r="R464" s="420" t="str">
        <f>IF(ISBLANK('6桁'!R464)=TRUE,"",VLOOKUP(パターン表!R464, 'パターン別掛け率（入力）'!$C$3:$I$302, 6, FALSE))</f>
        <v/>
      </c>
      <c r="S464" s="96">
        <f>'6桁'!S464</f>
        <v>0</v>
      </c>
      <c r="T464" s="420" t="str">
        <f>IF(ISBLANK('6桁'!T464)=TRUE,"",VLOOKUP(パターン表!T464, 'パターン別掛け率（入力）'!$C$3:$I$302, 6, FALSE))</f>
        <v/>
      </c>
      <c r="U464" s="96">
        <f>'6桁'!U464</f>
        <v>0</v>
      </c>
      <c r="V464" s="420" t="str">
        <f>IF(ISBLANK('6桁'!V464)=TRUE,"",VLOOKUP(パターン表!V464, 'パターン別掛け率（入力）'!$C$3:$I$302, 6, FALSE))</f>
        <v/>
      </c>
      <c r="W464" s="126">
        <f>'6桁'!W464</f>
        <v>0</v>
      </c>
      <c r="X464" s="420" t="str">
        <f>IF(ISBLANK('6桁'!X464)=TRUE,"",VLOOKUP(パターン表!X464, 'パターン別掛け率（入力）'!$C$3:$I$302, 6, FALSE))</f>
        <v/>
      </c>
      <c r="Y464" s="20">
        <f>'6桁'!Y464</f>
        <v>0</v>
      </c>
    </row>
    <row r="465" spans="2:25" ht="30" customHeight="1">
      <c r="B465" s="503"/>
      <c r="C465" s="500" t="s">
        <v>299</v>
      </c>
      <c r="D465" s="501"/>
      <c r="E465" s="500">
        <v>105</v>
      </c>
      <c r="F465" s="587"/>
      <c r="G465" s="342">
        <v>109</v>
      </c>
      <c r="H465" s="95" t="str">
        <f>IF(ISBLANK('6桁'!H465)=TRUE,"",VLOOKUP(パターン表!H465, 'パターン別掛け率（入力）'!$C$3:$I$302, 6, FALSE))</f>
        <v/>
      </c>
      <c r="I465" s="96">
        <f>'6桁'!I465</f>
        <v>0</v>
      </c>
      <c r="J465" s="95" t="str">
        <f>IF(ISBLANK('6桁'!J465)=TRUE,"",VLOOKUP(パターン表!J465, 'パターン別掛け率（入力）'!$C$3:$I$302, 6, FALSE))</f>
        <v/>
      </c>
      <c r="K465" s="96">
        <f>'6桁'!K465</f>
        <v>0</v>
      </c>
      <c r="L465" s="95" t="str">
        <f>IF(ISBLANK('6桁'!L465)=TRUE,"",VLOOKUP(パターン表!L465, 'パターン別掛け率（入力）'!$C$3:$I$302, 6, FALSE))</f>
        <v/>
      </c>
      <c r="M465" s="96">
        <f>'6桁'!M465</f>
        <v>0</v>
      </c>
      <c r="N465" s="95" t="str">
        <f>IF(ISBLANK('6桁'!N465)=TRUE,"",VLOOKUP(パターン表!N465, 'パターン別掛け率（入力）'!$C$3:$I$302, 6, FALSE))</f>
        <v/>
      </c>
      <c r="O465" s="96">
        <f>'6桁'!O465</f>
        <v>0</v>
      </c>
      <c r="P465" s="95" t="str">
        <f>IF(ISBLANK('6桁'!P465)=TRUE,"",VLOOKUP(パターン表!P465, 'パターン別掛け率（入力）'!$C$3:$I$302, 6, FALSE))</f>
        <v/>
      </c>
      <c r="Q465" s="96">
        <f>'6桁'!Q465</f>
        <v>0</v>
      </c>
      <c r="R465" s="420">
        <f>IF(ISBLANK('6桁'!R465)=TRUE,"",VLOOKUP(パターン表!R465, 'パターン別掛け率（入力）'!$C$3:$I$302, 6, FALSE))</f>
        <v>100</v>
      </c>
      <c r="S465" s="96" t="str">
        <f>'6桁'!S465</f>
        <v>Y★</v>
      </c>
      <c r="T465" s="420" t="str">
        <f>IF(ISBLANK('6桁'!T465)=TRUE,"",VLOOKUP(パターン表!T465, 'パターン別掛け率（入力）'!$C$3:$I$302, 6, FALSE))</f>
        <v/>
      </c>
      <c r="U465" s="96">
        <f>'6桁'!U465</f>
        <v>0</v>
      </c>
      <c r="V465" s="420" t="str">
        <f>IF(ISBLANK('6桁'!V465)=TRUE,"",VLOOKUP(パターン表!V465, 'パターン別掛け率（入力）'!$C$3:$I$302, 6, FALSE))</f>
        <v/>
      </c>
      <c r="W465" s="126">
        <f>'6桁'!W465</f>
        <v>0</v>
      </c>
      <c r="X465" s="420" t="str">
        <f>IF(ISBLANK('6桁'!X465)=TRUE,"",VLOOKUP(パターン表!X465, 'パターン別掛け率（入力）'!$C$3:$I$302, 6, FALSE))</f>
        <v/>
      </c>
      <c r="Y465" s="20">
        <f>'6桁'!Y465</f>
        <v>0</v>
      </c>
    </row>
    <row r="466" spans="2:25" ht="30" customHeight="1">
      <c r="B466" s="503"/>
      <c r="C466" s="500" t="s">
        <v>450</v>
      </c>
      <c r="D466" s="501"/>
      <c r="E466" s="500"/>
      <c r="F466" s="587"/>
      <c r="G466" s="342">
        <v>111</v>
      </c>
      <c r="H466" s="95" t="str">
        <f>IF(ISBLANK('6桁'!H466)=TRUE,"",VLOOKUP(パターン表!H466, 'パターン別掛け率（入力）'!$C$3:$I$302, 6, FALSE))</f>
        <v/>
      </c>
      <c r="I466" s="96">
        <f>'6桁'!I466</f>
        <v>0</v>
      </c>
      <c r="J466" s="95" t="str">
        <f>IF(ISBLANK('6桁'!J466)=TRUE,"",VLOOKUP(パターン表!J466, 'パターン別掛け率（入力）'!$C$3:$I$302, 6, FALSE))</f>
        <v/>
      </c>
      <c r="K466" s="96">
        <f>'6桁'!K466</f>
        <v>0</v>
      </c>
      <c r="L466" s="95" t="str">
        <f>IF(ISBLANK('6桁'!L466)=TRUE,"",VLOOKUP(パターン表!L466, 'パターン別掛け率（入力）'!$C$3:$I$302, 6, FALSE))</f>
        <v/>
      </c>
      <c r="M466" s="96">
        <f>'6桁'!M466</f>
        <v>0</v>
      </c>
      <c r="N466" s="95" t="str">
        <f>IF(ISBLANK('6桁'!N466)=TRUE,"",VLOOKUP(パターン表!N466, 'パターン別掛け率（入力）'!$C$3:$I$302, 6, FALSE))</f>
        <v/>
      </c>
      <c r="O466" s="96">
        <f>'6桁'!O466</f>
        <v>0</v>
      </c>
      <c r="P466" s="95" t="str">
        <f>IF(ISBLANK('6桁'!P466)=TRUE,"",VLOOKUP(パターン表!P466, 'パターン別掛け率（入力）'!$C$3:$I$302, 6, FALSE))</f>
        <v/>
      </c>
      <c r="Q466" s="96">
        <f>'6桁'!Q466</f>
        <v>0</v>
      </c>
      <c r="R466" s="420" t="str">
        <f>IF(ISBLANK('6桁'!R466)=TRUE,"",VLOOKUP(パターン表!R466, 'パターン別掛け率（入力）'!$C$3:$I$302, 6, FALSE))</f>
        <v/>
      </c>
      <c r="S466" s="96">
        <f>'6桁'!S466</f>
        <v>0</v>
      </c>
      <c r="T466" s="420" t="str">
        <f>IF(ISBLANK('6桁'!T466)=TRUE,"",VLOOKUP(パターン表!T466, 'パターン別掛け率（入力）'!$C$3:$I$302, 6, FALSE))</f>
        <v/>
      </c>
      <c r="U466" s="96">
        <f>'6桁'!U466</f>
        <v>0</v>
      </c>
      <c r="V466" s="420" t="str">
        <f>IF(ISBLANK('6桁'!V466)=TRUE,"",VLOOKUP(パターン表!V466, 'パターン別掛け率（入力）'!$C$3:$I$302, 6, FALSE))</f>
        <v/>
      </c>
      <c r="W466" s="126">
        <f>'6桁'!W466</f>
        <v>0</v>
      </c>
      <c r="X466" s="420">
        <f>IF(ISBLANK('6桁'!X466)=TRUE,"",VLOOKUP(パターン表!X466, 'パターン別掛け率（入力）'!$C$3:$I$302, 6, FALSE))</f>
        <v>100</v>
      </c>
      <c r="Y466" s="20" t="str">
        <f>'6桁'!Y466</f>
        <v>H★</v>
      </c>
    </row>
    <row r="467" spans="2:25" ht="30" customHeight="1">
      <c r="B467" s="503"/>
      <c r="C467" s="500" t="s">
        <v>466</v>
      </c>
      <c r="D467" s="501"/>
      <c r="E467" s="500"/>
      <c r="F467" s="587"/>
      <c r="G467" s="342">
        <v>113</v>
      </c>
      <c r="H467" s="95" t="str">
        <f>IF(ISBLANK('6桁'!H467)=TRUE,"",VLOOKUP(パターン表!H467, 'パターン別掛け率（入力）'!$C$3:$I$302, 6, FALSE))</f>
        <v/>
      </c>
      <c r="I467" s="96">
        <f>'6桁'!I467</f>
        <v>0</v>
      </c>
      <c r="J467" s="95" t="str">
        <f>IF(ISBLANK('6桁'!J467)=TRUE,"",VLOOKUP(パターン表!J467, 'パターン別掛け率（入力）'!$C$3:$I$302, 6, FALSE))</f>
        <v/>
      </c>
      <c r="K467" s="96">
        <f>'6桁'!K467</f>
        <v>0</v>
      </c>
      <c r="L467" s="95" t="str">
        <f>IF(ISBLANK('6桁'!L467)=TRUE,"",VLOOKUP(パターン表!L467, 'パターン別掛け率（入力）'!$C$3:$I$302, 6, FALSE))</f>
        <v/>
      </c>
      <c r="M467" s="96">
        <f>'6桁'!M467</f>
        <v>0</v>
      </c>
      <c r="N467" s="95" t="str">
        <f>IF(ISBLANK('6桁'!N467)=TRUE,"",VLOOKUP(パターン表!N467, 'パターン別掛け率（入力）'!$C$3:$I$302, 6, FALSE))</f>
        <v/>
      </c>
      <c r="O467" s="96">
        <f>'6桁'!O467</f>
        <v>0</v>
      </c>
      <c r="P467" s="95" t="str">
        <f>IF(ISBLANK('6桁'!P467)=TRUE,"",VLOOKUP(パターン表!P467, 'パターン別掛け率（入力）'!$C$3:$I$302, 6, FALSE))</f>
        <v/>
      </c>
      <c r="Q467" s="96">
        <f>'6桁'!Q467</f>
        <v>0</v>
      </c>
      <c r="R467" s="420" t="str">
        <f>IF(ISBLANK('6桁'!R467)=TRUE,"",VLOOKUP(パターン表!R467, 'パターン別掛け率（入力）'!$C$3:$I$302, 6, FALSE))</f>
        <v/>
      </c>
      <c r="S467" s="96">
        <f>'6桁'!S467</f>
        <v>0</v>
      </c>
      <c r="T467" s="420">
        <f>IF(ISBLANK('6桁'!T467)=TRUE,"",VLOOKUP(パターン表!T467, 'パターン別掛け率（入力）'!$C$3:$I$302, 6, FALSE))</f>
        <v>100</v>
      </c>
      <c r="U467" s="96" t="str">
        <f>'6桁'!U467</f>
        <v>Y★</v>
      </c>
      <c r="V467" s="420" t="str">
        <f>IF(ISBLANK('6桁'!V467)=TRUE,"",VLOOKUP(パターン表!V467, 'パターン別掛け率（入力）'!$C$3:$I$302, 6, FALSE))</f>
        <v/>
      </c>
      <c r="W467" s="126">
        <f>'6桁'!W467</f>
        <v>0</v>
      </c>
      <c r="X467" s="420" t="str">
        <f>IF(ISBLANK('6桁'!X467)=TRUE,"",VLOOKUP(パターン表!X467, 'パターン別掛け率（入力）'!$C$3:$I$302, 6, FALSE))</f>
        <v/>
      </c>
      <c r="Y467" s="20">
        <f>'6桁'!Y467</f>
        <v>0</v>
      </c>
    </row>
    <row r="468" spans="2:25" ht="30" customHeight="1">
      <c r="B468" s="503"/>
      <c r="C468" s="500" t="s">
        <v>508</v>
      </c>
      <c r="D468" s="501"/>
      <c r="E468" s="500">
        <v>112</v>
      </c>
      <c r="F468" s="587"/>
      <c r="G468" s="342"/>
      <c r="H468" s="95" t="str">
        <f>IF(ISBLANK('6桁'!H468)=TRUE,"",VLOOKUP(パターン表!H468, 'パターン別掛け率（入力）'!$C$3:$I$302, 6, FALSE))</f>
        <v/>
      </c>
      <c r="I468" s="96">
        <f>'6桁'!I468</f>
        <v>0</v>
      </c>
      <c r="J468" s="95" t="str">
        <f>IF(ISBLANK('6桁'!J468)=TRUE,"",VLOOKUP(パターン表!J468, 'パターン別掛け率（入力）'!$C$3:$I$302, 6, FALSE))</f>
        <v/>
      </c>
      <c r="K468" s="96">
        <f>'6桁'!K468</f>
        <v>0</v>
      </c>
      <c r="L468" s="95">
        <f>IF(ISBLANK('6桁'!L468)=TRUE,"",VLOOKUP(パターン表!L468, 'パターン別掛け率（入力）'!$C$3:$I$302, 6, FALSE))</f>
        <v>100</v>
      </c>
      <c r="M468" s="96" t="str">
        <f>'6桁'!M468</f>
        <v>V</v>
      </c>
      <c r="N468" s="95">
        <f>IF(ISBLANK('6桁'!N468)=TRUE,"",VLOOKUP(パターン表!N468, 'パターン別掛け率（入力）'!$C$3:$I$302, 6, FALSE))</f>
        <v>100</v>
      </c>
      <c r="O468" s="96" t="str">
        <f>'6桁'!O468</f>
        <v>H
RBL</v>
      </c>
      <c r="P468" s="95" t="str">
        <f>IF(ISBLANK('6桁'!P468)=TRUE,"",VLOOKUP(パターン表!P468, 'パターン別掛け率（入力）'!$C$3:$I$302, 6, FALSE))</f>
        <v/>
      </c>
      <c r="Q468" s="96">
        <f>'6桁'!Q468</f>
        <v>0</v>
      </c>
      <c r="R468" s="420" t="str">
        <f>IF(ISBLANK('6桁'!R468)=TRUE,"",VLOOKUP(パターン表!R468, 'パターン別掛け率（入力）'!$C$3:$I$302, 6, FALSE))</f>
        <v/>
      </c>
      <c r="S468" s="96">
        <f>'6桁'!S468</f>
        <v>0</v>
      </c>
      <c r="T468" s="420" t="str">
        <f>IF(ISBLANK('6桁'!T468)=TRUE,"",VLOOKUP(パターン表!T468, 'パターン別掛け率（入力）'!$C$3:$I$302, 6, FALSE))</f>
        <v/>
      </c>
      <c r="U468" s="96">
        <f>'6桁'!U468</f>
        <v>0</v>
      </c>
      <c r="V468" s="420" t="str">
        <f>IF(ISBLANK('6桁'!V468)=TRUE,"",VLOOKUP(パターン表!V468, 'パターン別掛け率（入力）'!$C$3:$I$302, 6, FALSE))</f>
        <v/>
      </c>
      <c r="W468" s="126">
        <f>'6桁'!W468</f>
        <v>0</v>
      </c>
      <c r="X468" s="420" t="str">
        <f>IF(ISBLANK('6桁'!X468)=TRUE,"",VLOOKUP(パターン表!X468, 'パターン別掛け率（入力）'!$C$3:$I$302, 6, FALSE))</f>
        <v/>
      </c>
      <c r="Y468" s="20">
        <f>'6桁'!Y468</f>
        <v>0</v>
      </c>
    </row>
    <row r="469" spans="2:25" ht="30" customHeight="1">
      <c r="B469" s="503"/>
      <c r="C469" s="500" t="s">
        <v>509</v>
      </c>
      <c r="D469" s="501"/>
      <c r="E469" s="500">
        <v>102</v>
      </c>
      <c r="F469" s="587"/>
      <c r="G469" s="342"/>
      <c r="H469" s="95">
        <f>IF(ISBLANK('6桁'!H469)=TRUE,"",VLOOKUP(パターン表!H469, 'パターン別掛け率（入力）'!$C$3:$I$302, 6, FALSE))</f>
        <v>100</v>
      </c>
      <c r="I469" s="96" t="str">
        <f>'6桁'!I469</f>
        <v>V</v>
      </c>
      <c r="J469" s="95" t="str">
        <f>IF(ISBLANK('6桁'!J469)=TRUE,"",VLOOKUP(パターン表!J469, 'パターン別掛け率（入力）'!$C$3:$I$302, 6, FALSE))</f>
        <v/>
      </c>
      <c r="K469" s="96">
        <f>'6桁'!K469</f>
        <v>0</v>
      </c>
      <c r="L469" s="95" t="str">
        <f>IF(ISBLANK('6桁'!L469)=TRUE,"",VLOOKUP(パターン表!L469, 'パターン別掛け率（入力）'!$C$3:$I$302, 6, FALSE))</f>
        <v/>
      </c>
      <c r="M469" s="96">
        <f>'6桁'!M469</f>
        <v>0</v>
      </c>
      <c r="N469" s="95" t="str">
        <f>IF(ISBLANK('6桁'!N469)=TRUE,"",VLOOKUP(パターン表!N469, 'パターン別掛け率（入力）'!$C$3:$I$302, 6, FALSE))</f>
        <v/>
      </c>
      <c r="O469" s="96">
        <f>'6桁'!O469</f>
        <v>0</v>
      </c>
      <c r="P469" s="95" t="str">
        <f>IF(ISBLANK('6桁'!P469)=TRUE,"",VLOOKUP(パターン表!P469, 'パターン別掛け率（入力）'!$C$3:$I$302, 6, FALSE))</f>
        <v/>
      </c>
      <c r="Q469" s="96">
        <f>'6桁'!Q469</f>
        <v>0</v>
      </c>
      <c r="R469" s="420" t="str">
        <f>IF(ISBLANK('6桁'!R469)=TRUE,"",VLOOKUP(パターン表!R469, 'パターン別掛け率（入力）'!$C$3:$I$302, 6, FALSE))</f>
        <v/>
      </c>
      <c r="S469" s="96">
        <f>'6桁'!S469</f>
        <v>0</v>
      </c>
      <c r="T469" s="420" t="str">
        <f>IF(ISBLANK('6桁'!T469)=TRUE,"",VLOOKUP(パターン表!T469, 'パターン別掛け率（入力）'!$C$3:$I$302, 6, FALSE))</f>
        <v/>
      </c>
      <c r="U469" s="96">
        <f>'6桁'!U469</f>
        <v>0</v>
      </c>
      <c r="V469" s="420" t="str">
        <f>IF(ISBLANK('6桁'!V469)=TRUE,"",VLOOKUP(パターン表!V469, 'パターン別掛け率（入力）'!$C$3:$I$302, 6, FALSE))</f>
        <v/>
      </c>
      <c r="W469" s="110">
        <f>'6桁'!W469</f>
        <v>0</v>
      </c>
      <c r="X469" s="420" t="str">
        <f>IF(ISBLANK('6桁'!X469)=TRUE,"",VLOOKUP(パターン表!X469, 'パターン別掛け率（入力）'!$C$3:$I$302, 6, FALSE))</f>
        <v/>
      </c>
      <c r="Y469" s="109">
        <f>'6桁'!Y469</f>
        <v>0</v>
      </c>
    </row>
    <row r="470" spans="2:25" ht="30" customHeight="1">
      <c r="B470" s="503"/>
      <c r="C470" s="500" t="s">
        <v>510</v>
      </c>
      <c r="D470" s="501"/>
      <c r="E470" s="590" t="s">
        <v>1996</v>
      </c>
      <c r="F470" s="587"/>
      <c r="G470" s="342">
        <v>117</v>
      </c>
      <c r="H470" s="95" t="str">
        <f>IF(ISBLANK('6桁'!H470)=TRUE,"",VLOOKUP(パターン表!H470, 'パターン別掛け率（入力）'!$C$3:$I$302, 6, FALSE))</f>
        <v/>
      </c>
      <c r="I470" s="96">
        <f>'6桁'!I470</f>
        <v>0</v>
      </c>
      <c r="J470" s="95" t="str">
        <f>IF(ISBLANK('6桁'!J470)=TRUE,"",VLOOKUP(パターン表!J470, 'パターン別掛け率（入力）'!$C$3:$I$302, 6, FALSE))</f>
        <v/>
      </c>
      <c r="K470" s="96">
        <f>'6桁'!K470</f>
        <v>0</v>
      </c>
      <c r="L470" s="95" t="str">
        <f>IF(ISBLANK('6桁'!L470)=TRUE,"",VLOOKUP(パターン表!L470, 'パターン別掛け率（入力）'!$C$3:$I$302, 6, FALSE))</f>
        <v/>
      </c>
      <c r="M470" s="96">
        <f>'6桁'!M470</f>
        <v>0</v>
      </c>
      <c r="N470" s="95">
        <f>IF(ISBLANK('6桁'!N470)=TRUE,"",VLOOKUP(パターン表!N470, 'パターン別掛け率（入力）'!$C$3:$I$302, 6, FALSE))</f>
        <v>100</v>
      </c>
      <c r="O470" s="96" t="str">
        <f>'6桁'!O470</f>
        <v>T
RBL</v>
      </c>
      <c r="P470" s="95">
        <f>IF(ISBLANK('6桁'!P470)=TRUE,"",VLOOKUP(パターン表!P470, 'パターン別掛け率（入力）'!$C$3:$I$302, 6, FALSE))</f>
        <v>100</v>
      </c>
      <c r="Q470" s="96" t="str">
        <f>'6桁'!Q470</f>
        <v>⑧Q</v>
      </c>
      <c r="R470" s="420" t="str">
        <f>IF(ISBLANK('6桁'!R470)=TRUE,"",VLOOKUP(パターン表!R470, 'パターン別掛け率（入力）'!$C$3:$I$302, 6, FALSE))</f>
        <v/>
      </c>
      <c r="S470" s="96">
        <f>'6桁'!S470</f>
        <v>0</v>
      </c>
      <c r="T470" s="420" t="str">
        <f>IF(ISBLANK('6桁'!T470)=TRUE,"",VLOOKUP(パターン表!T470, 'パターン別掛け率（入力）'!$C$3:$I$302, 6, FALSE))</f>
        <v/>
      </c>
      <c r="U470" s="96">
        <f>'6桁'!U470</f>
        <v>0</v>
      </c>
      <c r="V470" s="420">
        <f>IF(ISBLANK('6桁'!V470)=TRUE,"",VLOOKUP(パターン表!V470, 'パターン別掛け率（入力）'!$C$3:$I$302, 6, FALSE))</f>
        <v>100</v>
      </c>
      <c r="W470" s="110" t="str">
        <f>'6桁'!W470</f>
        <v>T★</v>
      </c>
      <c r="X470" s="420" t="str">
        <f>IF(ISBLANK('6桁'!X470)=TRUE,"",VLOOKUP(パターン表!X470, 'パターン別掛け率（入力）'!$C$3:$I$302, 6, FALSE))</f>
        <v/>
      </c>
      <c r="Y470" s="109">
        <f>'6桁'!Y470</f>
        <v>0</v>
      </c>
    </row>
    <row r="471" spans="2:25" ht="30" customHeight="1">
      <c r="B471" s="504"/>
      <c r="C471" s="560" t="s">
        <v>1093</v>
      </c>
      <c r="D471" s="561"/>
      <c r="E471" s="560">
        <v>112</v>
      </c>
      <c r="F471" s="592"/>
      <c r="G471" s="354"/>
      <c r="H471" s="111" t="str">
        <f>IF(ISBLANK('6桁'!H471)=TRUE,"",VLOOKUP(パターン表!H471, 'パターン別掛け率（入力）'!$C$3:$I$302, 6, FALSE))</f>
        <v/>
      </c>
      <c r="I471" s="99">
        <f>'6桁'!I471</f>
        <v>0</v>
      </c>
      <c r="J471" s="111" t="str">
        <f>IF(ISBLANK('6桁'!J471)=TRUE,"",VLOOKUP(パターン表!J471, 'パターン別掛け率（入力）'!$C$3:$I$302, 6, FALSE))</f>
        <v/>
      </c>
      <c r="K471" s="99">
        <f>'6桁'!K471</f>
        <v>0</v>
      </c>
      <c r="L471" s="111">
        <f>IF(ISBLANK('6桁'!L471)=TRUE,"",VLOOKUP(パターン表!L471, 'パターン別掛け率（入力）'!$C$3:$I$302, 6, FALSE))</f>
        <v>100</v>
      </c>
      <c r="M471" s="99" t="str">
        <f>'6桁'!M471</f>
        <v>H</v>
      </c>
      <c r="N471" s="111" t="str">
        <f>IF(ISBLANK('6桁'!N471)=TRUE,"",VLOOKUP(パターン表!N471, 'パターン別掛け率（入力）'!$C$3:$I$302, 6, FALSE))</f>
        <v/>
      </c>
      <c r="O471" s="99">
        <f>'6桁'!O471</f>
        <v>0</v>
      </c>
      <c r="P471" s="111" t="str">
        <f>IF(ISBLANK('6桁'!P471)=TRUE,"",VLOOKUP(パターン表!P471, 'パターン別掛け率（入力）'!$C$3:$I$302, 6, FALSE))</f>
        <v/>
      </c>
      <c r="Q471" s="99">
        <f>'6桁'!Q471</f>
        <v>0</v>
      </c>
      <c r="R471" s="421" t="str">
        <f>IF(ISBLANK('6桁'!R471)=TRUE,"",VLOOKUP(パターン表!R471, 'パターン別掛け率（入力）'!$C$3:$I$302, 6, FALSE))</f>
        <v/>
      </c>
      <c r="S471" s="99">
        <f>'6桁'!S471</f>
        <v>0</v>
      </c>
      <c r="T471" s="421" t="str">
        <f>IF(ISBLANK('6桁'!T471)=TRUE,"",VLOOKUP(パターン表!T471, 'パターン別掛け率（入力）'!$C$3:$I$302, 6, FALSE))</f>
        <v/>
      </c>
      <c r="U471" s="99">
        <f>'6桁'!U471</f>
        <v>0</v>
      </c>
      <c r="V471" s="421" t="str">
        <f>IF(ISBLANK('6桁'!V471)=TRUE,"",VLOOKUP(パターン表!V471, 'パターン別掛け率（入力）'!$C$3:$I$302, 6, FALSE))</f>
        <v/>
      </c>
      <c r="W471" s="112">
        <f>'6桁'!W471</f>
        <v>0</v>
      </c>
      <c r="X471" s="421" t="str">
        <f>IF(ISBLANK('6桁'!X471)=TRUE,"",VLOOKUP(パターン表!X471, 'パターン別掛け率（入力）'!$C$3:$I$302, 6, FALSE))</f>
        <v/>
      </c>
      <c r="Y471" s="113">
        <f>'6桁'!Y471</f>
        <v>0</v>
      </c>
    </row>
    <row r="472" spans="2:25" ht="30" customHeight="1">
      <c r="B472" s="503">
        <v>19</v>
      </c>
      <c r="C472" s="576" t="s">
        <v>218</v>
      </c>
      <c r="D472" s="577"/>
      <c r="E472" s="576"/>
      <c r="F472" s="593"/>
      <c r="G472" s="361">
        <v>93</v>
      </c>
      <c r="H472" s="94">
        <f>IF(ISBLANK('6桁'!H472)=TRUE,"",VLOOKUP(パターン表!H472, 'パターン別掛け率（入力）'!$C$3:$I$302, 6, FALSE))</f>
        <v>100</v>
      </c>
      <c r="I472" s="360" t="str">
        <f>'6桁'!I472</f>
        <v>W★</v>
      </c>
      <c r="J472" s="94" t="str">
        <f>IF(ISBLANK('6桁'!J472)=TRUE,"",VLOOKUP(パターン表!J472, 'パターン別掛け率（入力）'!$C$3:$I$302, 6, FALSE))</f>
        <v/>
      </c>
      <c r="K472" s="360">
        <f>'6桁'!K472</f>
        <v>0</v>
      </c>
      <c r="L472" s="94" t="str">
        <f>IF(ISBLANK('6桁'!L472)=TRUE,"",VLOOKUP(パターン表!L472, 'パターン別掛け率（入力）'!$C$3:$I$302, 6, FALSE))</f>
        <v/>
      </c>
      <c r="M472" s="360">
        <f>'6桁'!M472</f>
        <v>0</v>
      </c>
      <c r="N472" s="94" t="str">
        <f>IF(ISBLANK('6桁'!N472)=TRUE,"",VLOOKUP(パターン表!N472, 'パターン別掛け率（入力）'!$C$3:$I$302, 6, FALSE))</f>
        <v/>
      </c>
      <c r="O472" s="360">
        <f>'6桁'!O472</f>
        <v>0</v>
      </c>
      <c r="P472" s="94" t="str">
        <f>IF(ISBLANK('6桁'!P472)=TRUE,"",VLOOKUP(パターン表!P472, 'パターン別掛け率（入力）'!$C$3:$I$302, 6, FALSE))</f>
        <v/>
      </c>
      <c r="Q472" s="360">
        <f>'6桁'!Q472</f>
        <v>0</v>
      </c>
      <c r="R472" s="423" t="str">
        <f>IF(ISBLANK('6桁'!R472)=TRUE,"",VLOOKUP(パターン表!R472, 'パターン別掛け率（入力）'!$C$3:$I$302, 6, FALSE))</f>
        <v/>
      </c>
      <c r="S472" s="360">
        <f>'6桁'!S472</f>
        <v>0</v>
      </c>
      <c r="T472" s="423" t="str">
        <f>IF(ISBLANK('6桁'!T472)=TRUE,"",VLOOKUP(パターン表!T472, 'パターン別掛け率（入力）'!$C$3:$I$302, 6, FALSE))</f>
        <v/>
      </c>
      <c r="U472" s="360">
        <f>'6桁'!U472</f>
        <v>0</v>
      </c>
      <c r="V472" s="423" t="str">
        <f>IF(ISBLANK('6桁'!V472)=TRUE,"",VLOOKUP(パターン表!V472, 'パターン別掛け率（入力）'!$C$3:$I$302, 6, FALSE))</f>
        <v/>
      </c>
      <c r="W472" s="116">
        <f>'6桁'!W472</f>
        <v>0</v>
      </c>
      <c r="X472" s="423" t="str">
        <f>IF(ISBLANK('6桁'!X472)=TRUE,"",VLOOKUP(パターン表!X472, 'パターン別掛け率（入力）'!$C$3:$I$302, 6, FALSE))</f>
        <v/>
      </c>
      <c r="Y472" s="288">
        <f>'6桁'!Y472</f>
        <v>0</v>
      </c>
    </row>
    <row r="473" spans="2:25" ht="30" customHeight="1">
      <c r="B473" s="503"/>
      <c r="C473" s="500" t="s">
        <v>219</v>
      </c>
      <c r="D473" s="501"/>
      <c r="E473" s="500">
        <v>98</v>
      </c>
      <c r="F473" s="587"/>
      <c r="G473" s="342">
        <v>102</v>
      </c>
      <c r="H473" s="95">
        <f>IF(ISBLANK('6桁'!H473)=TRUE,"",VLOOKUP(パターン表!H473, 'パターン別掛け率（入力）'!$C$3:$I$302, 6, FALSE))</f>
        <v>100</v>
      </c>
      <c r="I473" s="360" t="str">
        <f>'6桁'!I473</f>
        <v>W★</v>
      </c>
      <c r="J473" s="95">
        <f>IF(ISBLANK('6桁'!J473)=TRUE,"",VLOOKUP(パターン表!J473, 'パターン別掛け率（入力）'!$C$3:$I$302, 6, FALSE))</f>
        <v>100</v>
      </c>
      <c r="K473" s="96" t="str">
        <f>'6桁'!K473</f>
        <v>W</v>
      </c>
      <c r="L473" s="95" t="str">
        <f>IF(ISBLANK('6桁'!L473)=TRUE,"",VLOOKUP(パターン表!L473, 'パターン別掛け率（入力）'!$C$3:$I$302, 6, FALSE))</f>
        <v/>
      </c>
      <c r="M473" s="96">
        <f>'6桁'!M473</f>
        <v>0</v>
      </c>
      <c r="N473" s="95" t="str">
        <f>IF(ISBLANK('6桁'!N473)=TRUE,"",VLOOKUP(パターン表!N473, 'パターン別掛け率（入力）'!$C$3:$I$302, 6, FALSE))</f>
        <v/>
      </c>
      <c r="O473" s="96">
        <f>'6桁'!O473</f>
        <v>0</v>
      </c>
      <c r="P473" s="95" t="str">
        <f>IF(ISBLANK('6桁'!P473)=TRUE,"",VLOOKUP(パターン表!P473, 'パターン別掛け率（入力）'!$C$3:$I$302, 6, FALSE))</f>
        <v/>
      </c>
      <c r="Q473" s="96">
        <f>'6桁'!Q473</f>
        <v>0</v>
      </c>
      <c r="R473" s="420">
        <f>IF(ISBLANK('6桁'!R473)=TRUE,"",VLOOKUP(パターン表!R473, 'パターン別掛け率（入力）'!$C$3:$I$302, 6, FALSE))</f>
        <v>100</v>
      </c>
      <c r="S473" s="96" t="str">
        <f>'6桁'!S473</f>
        <v>Y★</v>
      </c>
      <c r="T473" s="420" t="str">
        <f>IF(ISBLANK('6桁'!T473)=TRUE,"",VLOOKUP(パターン表!T473, 'パターン別掛け率（入力）'!$C$3:$I$302, 6, FALSE))</f>
        <v/>
      </c>
      <c r="U473" s="96">
        <f>'6桁'!U473</f>
        <v>0</v>
      </c>
      <c r="V473" s="420" t="str">
        <f>IF(ISBLANK('6桁'!V473)=TRUE,"",VLOOKUP(パターン表!V473, 'パターン別掛け率（入力）'!$C$3:$I$302, 6, FALSE))</f>
        <v/>
      </c>
      <c r="W473" s="19">
        <f>'6桁'!W473</f>
        <v>0</v>
      </c>
      <c r="X473" s="420" t="str">
        <f>IF(ISBLANK('6桁'!X473)=TRUE,"",VLOOKUP(パターン表!X473, 'パターン別掛け率（入力）'!$C$3:$I$302, 6, FALSE))</f>
        <v/>
      </c>
      <c r="Y473" s="109">
        <f>'6桁'!Y473</f>
        <v>0</v>
      </c>
    </row>
    <row r="474" spans="2:25" ht="30" customHeight="1">
      <c r="B474" s="503"/>
      <c r="C474" s="500" t="s">
        <v>486</v>
      </c>
      <c r="D474" s="501"/>
      <c r="E474" s="500"/>
      <c r="F474" s="587"/>
      <c r="G474" s="342">
        <v>103</v>
      </c>
      <c r="H474" s="95">
        <f>IF(ISBLANK('6桁'!H474)=TRUE,"",VLOOKUP(パターン表!H474, 'パターン別掛け率（入力）'!$C$3:$I$302, 6, FALSE))</f>
        <v>100</v>
      </c>
      <c r="I474" s="96" t="str">
        <f>'6桁'!I474</f>
        <v>V★</v>
      </c>
      <c r="J474" s="95" t="str">
        <f>IF(ISBLANK('6桁'!J474)=TRUE,"",VLOOKUP(パターン表!J474, 'パターン別掛け率（入力）'!$C$3:$I$302, 6, FALSE))</f>
        <v/>
      </c>
      <c r="K474" s="96">
        <f>'6桁'!K474</f>
        <v>0</v>
      </c>
      <c r="L474" s="95">
        <f>IF(ISBLANK('6桁'!L474)=TRUE,"",VLOOKUP(パターン表!L474, 'パターン別掛け率（入力）'!$C$3:$I$302, 6, FALSE))</f>
        <v>100</v>
      </c>
      <c r="M474" s="96" t="str">
        <f>'6桁'!M474</f>
        <v>V★</v>
      </c>
      <c r="N474" s="95" t="str">
        <f>IF(ISBLANK('6桁'!N474)=TRUE,"",VLOOKUP(パターン表!N474, 'パターン別掛け率（入力）'!$C$3:$I$302, 6, FALSE))</f>
        <v/>
      </c>
      <c r="O474" s="96">
        <f>'6桁'!O474</f>
        <v>0</v>
      </c>
      <c r="P474" s="95" t="str">
        <f>IF(ISBLANK('6桁'!P474)=TRUE,"",VLOOKUP(パターン表!P474, 'パターン別掛け率（入力）'!$C$3:$I$302, 6, FALSE))</f>
        <v/>
      </c>
      <c r="Q474" s="96">
        <f>'6桁'!Q474</f>
        <v>0</v>
      </c>
      <c r="R474" s="420">
        <f>IF(ISBLANK('6桁'!R474)=TRUE,"",VLOOKUP(パターン表!R474, 'パターン別掛け率（入力）'!$C$3:$I$302, 6, FALSE))</f>
        <v>100</v>
      </c>
      <c r="S474" s="96" t="str">
        <f>'6桁'!S474</f>
        <v>W★</v>
      </c>
      <c r="T474" s="420" t="str">
        <f>IF(ISBLANK('6桁'!T474)=TRUE,"",VLOOKUP(パターン表!T474, 'パターン別掛け率（入力）'!$C$3:$I$302, 6, FALSE))</f>
        <v/>
      </c>
      <c r="U474" s="96">
        <f>'6桁'!U474</f>
        <v>0</v>
      </c>
      <c r="V474" s="420" t="str">
        <f>IF(ISBLANK('6桁'!V474)=TRUE,"",VLOOKUP(パターン表!V474, 'パターン別掛け率（入力）'!$C$3:$I$302, 6, FALSE))</f>
        <v/>
      </c>
      <c r="W474" s="110">
        <f>'6桁'!W474</f>
        <v>0</v>
      </c>
      <c r="X474" s="420" t="str">
        <f>IF(ISBLANK('6桁'!X474)=TRUE,"",VLOOKUP(パターン表!X474, 'パターン別掛け率（入力）'!$C$3:$I$302, 6, FALSE))</f>
        <v/>
      </c>
      <c r="Y474" s="109">
        <f>'6桁'!Y474</f>
        <v>0</v>
      </c>
    </row>
    <row r="475" spans="2:25" ht="30" customHeight="1">
      <c r="B475" s="503"/>
      <c r="C475" s="500" t="s">
        <v>305</v>
      </c>
      <c r="D475" s="501"/>
      <c r="E475" s="500"/>
      <c r="F475" s="587"/>
      <c r="G475" s="342">
        <v>107</v>
      </c>
      <c r="H475" s="95" t="str">
        <f>IF(ISBLANK('6桁'!H475)=TRUE,"",VLOOKUP(パターン表!H475, 'パターン別掛け率（入力）'!$C$3:$I$302, 6, FALSE))</f>
        <v/>
      </c>
      <c r="I475" s="96">
        <f>'6桁'!I475</f>
        <v>0</v>
      </c>
      <c r="J475" s="95" t="str">
        <f>IF(ISBLANK('6桁'!J475)=TRUE,"",VLOOKUP(パターン表!J475, 'パターン別掛け率（入力）'!$C$3:$I$302, 6, FALSE))</f>
        <v/>
      </c>
      <c r="K475" s="96">
        <f>'6桁'!K475</f>
        <v>0</v>
      </c>
      <c r="L475" s="95" t="str">
        <f>IF(ISBLANK('6桁'!L475)=TRUE,"",VLOOKUP(パターン表!L475, 'パターン別掛け率（入力）'!$C$3:$I$302, 6, FALSE))</f>
        <v/>
      </c>
      <c r="M475" s="96">
        <f>'6桁'!M475</f>
        <v>0</v>
      </c>
      <c r="N475" s="95" t="str">
        <f>IF(ISBLANK('6桁'!N475)=TRUE,"",VLOOKUP(パターン表!N475, 'パターン別掛け率（入力）'!$C$3:$I$302, 6, FALSE))</f>
        <v/>
      </c>
      <c r="O475" s="96">
        <f>'6桁'!O475</f>
        <v>0</v>
      </c>
      <c r="P475" s="95" t="str">
        <f>IF(ISBLANK('6桁'!P475)=TRUE,"",VLOOKUP(パターン表!P475, 'パターン別掛け率（入力）'!$C$3:$I$302, 6, FALSE))</f>
        <v/>
      </c>
      <c r="Q475" s="96">
        <f>'6桁'!Q475</f>
        <v>0</v>
      </c>
      <c r="R475" s="420" t="str">
        <f>IF(ISBLANK('6桁'!R475)=TRUE,"",VLOOKUP(パターン表!R475, 'パターン別掛け率（入力）'!$C$3:$I$302, 6, FALSE))</f>
        <v/>
      </c>
      <c r="S475" s="96">
        <f>'6桁'!S475</f>
        <v>0</v>
      </c>
      <c r="T475" s="420">
        <f>IF(ISBLANK('6桁'!T475)=TRUE,"",VLOOKUP(パターン表!T475, 'パターン別掛け率（入力）'!$C$3:$I$302, 6, FALSE))</f>
        <v>100</v>
      </c>
      <c r="U475" s="96" t="str">
        <f>'6桁'!U475</f>
        <v>Y★</v>
      </c>
      <c r="V475" s="420" t="str">
        <f>IF(ISBLANK('6桁'!V475)=TRUE,"",VLOOKUP(パターン表!V475, 'パターン別掛け率（入力）'!$C$3:$I$302, 6, FALSE))</f>
        <v/>
      </c>
      <c r="W475" s="110">
        <f>'6桁'!W475</f>
        <v>0</v>
      </c>
      <c r="X475" s="420" t="str">
        <f>IF(ISBLANK('6桁'!X475)=TRUE,"",VLOOKUP(パターン表!X475, 'パターン別掛け率（入力）'!$C$3:$I$302, 6, FALSE))</f>
        <v/>
      </c>
      <c r="Y475" s="109">
        <f>'6桁'!Y475</f>
        <v>0</v>
      </c>
    </row>
    <row r="476" spans="2:25" ht="30" customHeight="1">
      <c r="B476" s="503"/>
      <c r="C476" s="500" t="s">
        <v>364</v>
      </c>
      <c r="D476" s="501"/>
      <c r="E476" s="500">
        <v>99</v>
      </c>
      <c r="F476" s="587"/>
      <c r="G476" s="342">
        <v>103</v>
      </c>
      <c r="H476" s="95">
        <f>IF(ISBLANK('6桁'!H476)=TRUE,"",VLOOKUP(パターン表!H476, 'パターン別掛け率（入力）'!$C$3:$I$302, 6, FALSE))</f>
        <v>100</v>
      </c>
      <c r="I476" s="96" t="str">
        <f>'6桁'!I476</f>
        <v>V★</v>
      </c>
      <c r="J476" s="95" t="str">
        <f>IF(ISBLANK('6桁'!J476)=TRUE,"",VLOOKUP(パターン表!J476, 'パターン別掛け率（入力）'!$C$3:$I$302, 6, FALSE))</f>
        <v/>
      </c>
      <c r="K476" s="96">
        <f>'6桁'!K476</f>
        <v>0</v>
      </c>
      <c r="L476" s="95">
        <f>IF(ISBLANK('6桁'!L476)=TRUE,"",VLOOKUP(パターン表!L476, 'パターン別掛け率（入力）'!$C$3:$I$302, 6, FALSE))</f>
        <v>100</v>
      </c>
      <c r="M476" s="96" t="str">
        <f>'6桁'!M476</f>
        <v>V</v>
      </c>
      <c r="N476" s="95" t="str">
        <f>IF(ISBLANK('6桁'!N476)=TRUE,"",VLOOKUP(パターン表!N476, 'パターン別掛け率（入力）'!$C$3:$I$302, 6, FALSE))</f>
        <v/>
      </c>
      <c r="O476" s="96">
        <f>'6桁'!O476</f>
        <v>0</v>
      </c>
      <c r="P476" s="95" t="str">
        <f>IF(ISBLANK('6桁'!P476)=TRUE,"",VLOOKUP(パターン表!P476, 'パターン別掛け率（入力）'!$C$3:$I$302, 6, FALSE))</f>
        <v/>
      </c>
      <c r="Q476" s="96">
        <f>'6桁'!Q476</f>
        <v>0</v>
      </c>
      <c r="R476" s="420">
        <f>IF(ISBLANK('6桁'!R476)=TRUE,"",VLOOKUP(パターン表!R476, 'パターン別掛け率（入力）'!$C$3:$I$302, 6, FALSE))</f>
        <v>100</v>
      </c>
      <c r="S476" s="96" t="str">
        <f>'6桁'!S476</f>
        <v>W</v>
      </c>
      <c r="T476" s="420" t="str">
        <f>IF(ISBLANK('6桁'!T476)=TRUE,"",VLOOKUP(パターン表!T476, 'パターン別掛け率（入力）'!$C$3:$I$302, 6, FALSE))</f>
        <v/>
      </c>
      <c r="U476" s="96">
        <f>'6桁'!U476</f>
        <v>0</v>
      </c>
      <c r="V476" s="420" t="str">
        <f>IF(ISBLANK('6桁'!V476)=TRUE,"",VLOOKUP(パターン表!V476, 'パターン別掛け率（入力）'!$C$3:$I$302, 6, FALSE))</f>
        <v/>
      </c>
      <c r="W476" s="110">
        <f>'6桁'!W476</f>
        <v>0</v>
      </c>
      <c r="X476" s="420" t="str">
        <f>IF(ISBLANK('6桁'!X476)=TRUE,"",VLOOKUP(パターン表!X476, 'パターン別掛け率（入力）'!$C$3:$I$302, 6, FALSE))</f>
        <v/>
      </c>
      <c r="Y476" s="109">
        <f>'6桁'!Y476</f>
        <v>0</v>
      </c>
    </row>
    <row r="477" spans="2:25" ht="30" customHeight="1">
      <c r="B477" s="503"/>
      <c r="C477" s="500" t="s">
        <v>306</v>
      </c>
      <c r="D477" s="501"/>
      <c r="E477" s="500">
        <v>101</v>
      </c>
      <c r="F477" s="587"/>
      <c r="G477" s="342">
        <v>105</v>
      </c>
      <c r="H477" s="95">
        <f>IF(ISBLANK('6桁'!H477)=TRUE,"",VLOOKUP(パターン表!H477, 'パターン別掛け率（入力）'!$C$3:$I$302, 6, FALSE))</f>
        <v>100</v>
      </c>
      <c r="I477" s="96" t="str">
        <f>'6桁'!I477</f>
        <v>W★</v>
      </c>
      <c r="J477" s="95" t="str">
        <f>IF(ISBLANK('6桁'!J477)=TRUE,"",VLOOKUP(パターン表!J477, 'パターン別掛け率（入力）'!$C$3:$I$302, 6, FALSE))</f>
        <v/>
      </c>
      <c r="K477" s="96">
        <f>'6桁'!K477</f>
        <v>0</v>
      </c>
      <c r="L477" s="95">
        <f>IF(ISBLANK('6桁'!L477)=TRUE,"",VLOOKUP(パターン表!L477, 'パターン別掛け率（入力）'!$C$3:$I$302, 6, FALSE))</f>
        <v>100</v>
      </c>
      <c r="M477" s="96" t="str">
        <f>'6桁'!M477</f>
        <v>V</v>
      </c>
      <c r="N477" s="95">
        <f>IF(ISBLANK('6桁'!N477)=TRUE,"",VLOOKUP(パターン表!N477, 'パターン別掛け率（入力）'!$C$3:$I$302, 6, FALSE))</f>
        <v>100</v>
      </c>
      <c r="O477" s="96" t="str">
        <f>'6桁'!O477</f>
        <v>V
RBL</v>
      </c>
      <c r="P477" s="95" t="str">
        <f>IF(ISBLANK('6桁'!P477)=TRUE,"",VLOOKUP(パターン表!P477, 'パターン別掛け率（入力）'!$C$3:$I$302, 6, FALSE))</f>
        <v/>
      </c>
      <c r="Q477" s="96">
        <f>'6桁'!Q477</f>
        <v>0</v>
      </c>
      <c r="R477" s="420">
        <f>IF(ISBLANK('6桁'!R477)=TRUE,"",VLOOKUP(パターン表!R477, 'パターン別掛け率（入力）'!$C$3:$I$302, 6, FALSE))</f>
        <v>100</v>
      </c>
      <c r="S477" s="96" t="str">
        <f>'6桁'!S477</f>
        <v>Y★</v>
      </c>
      <c r="T477" s="420" t="str">
        <f>IF(ISBLANK('6桁'!T477)=TRUE,"",VLOOKUP(パターン表!T477, 'パターン別掛け率（入力）'!$C$3:$I$302, 6, FALSE))</f>
        <v/>
      </c>
      <c r="U477" s="96">
        <f>'6桁'!U477</f>
        <v>0</v>
      </c>
      <c r="V477" s="420" t="str">
        <f>IF(ISBLANK('6桁'!V477)=TRUE,"",VLOOKUP(パターン表!V477, 'パターン別掛け率（入力）'!$C$3:$I$302, 6, FALSE))</f>
        <v/>
      </c>
      <c r="W477" s="110">
        <f>'6桁'!W477</f>
        <v>0</v>
      </c>
      <c r="X477" s="420" t="str">
        <f>IF(ISBLANK('6桁'!X477)=TRUE,"",VLOOKUP(パターン表!X477, 'パターン別掛け率（入力）'!$C$3:$I$302, 6, FALSE))</f>
        <v/>
      </c>
      <c r="Y477" s="109">
        <f>'6桁'!Y477</f>
        <v>0</v>
      </c>
    </row>
    <row r="478" spans="2:25" ht="30" customHeight="1">
      <c r="B478" s="503"/>
      <c r="C478" s="500" t="s">
        <v>307</v>
      </c>
      <c r="D478" s="501"/>
      <c r="E478" s="500">
        <v>107</v>
      </c>
      <c r="F478" s="587"/>
      <c r="G478" s="342">
        <v>111</v>
      </c>
      <c r="H478" s="95" t="str">
        <f>IF(ISBLANK('6桁'!H478)=TRUE,"",VLOOKUP(パターン表!H478, 'パターン別掛け率（入力）'!$C$3:$I$302, 6, FALSE))</f>
        <v/>
      </c>
      <c r="I478" s="96">
        <f>'6桁'!I478</f>
        <v>0</v>
      </c>
      <c r="J478" s="95" t="str">
        <f>IF(ISBLANK('6桁'!J478)=TRUE,"",VLOOKUP(パターン表!J478, 'パターン別掛け率（入力）'!$C$3:$I$302, 6, FALSE))</f>
        <v/>
      </c>
      <c r="K478" s="96">
        <f>'6桁'!K478</f>
        <v>0</v>
      </c>
      <c r="L478" s="95" t="str">
        <f>IF(ISBLANK('6桁'!L478)=TRUE,"",VLOOKUP(パターン表!L478, 'パターン別掛け率（入力）'!$C$3:$I$302, 6, FALSE))</f>
        <v/>
      </c>
      <c r="M478" s="96">
        <f>'6桁'!M478</f>
        <v>0</v>
      </c>
      <c r="N478" s="95" t="str">
        <f>IF(ISBLANK('6桁'!N478)=TRUE,"",VLOOKUP(パターン表!N478, 'パターン別掛け率（入力）'!$C$3:$I$302, 6, FALSE))</f>
        <v/>
      </c>
      <c r="O478" s="96">
        <f>'6桁'!O478</f>
        <v>0</v>
      </c>
      <c r="P478" s="95" t="str">
        <f>IF(ISBLANK('6桁'!P478)=TRUE,"",VLOOKUP(パターン表!P478, 'パターン別掛け率（入力）'!$C$3:$I$302, 6, FALSE))</f>
        <v/>
      </c>
      <c r="Q478" s="96">
        <f>'6桁'!Q478</f>
        <v>0</v>
      </c>
      <c r="R478" s="420" t="str">
        <f>IF(ISBLANK('6桁'!R478)=TRUE,"",VLOOKUP(パターン表!R478, 'パターン別掛け率（入力）'!$C$3:$I$302, 6, FALSE))</f>
        <v/>
      </c>
      <c r="S478" s="96">
        <f>'6桁'!S478</f>
        <v>0</v>
      </c>
      <c r="T478" s="420">
        <f>IF(ISBLANK('6桁'!T478)=TRUE,"",VLOOKUP(パターン表!T478, 'パターン別掛け率（入力）'!$C$3:$I$302, 6, FALSE))</f>
        <v>100</v>
      </c>
      <c r="U478" s="96" t="str">
        <f>'6桁'!U478</f>
        <v>W★</v>
      </c>
      <c r="V478" s="420" t="str">
        <f>IF(ISBLANK('6桁'!V478)=TRUE,"",VLOOKUP(パターン表!V478, 'パターン別掛け率（入力）'!$C$3:$I$302, 6, FALSE))</f>
        <v/>
      </c>
      <c r="W478" s="110">
        <f>'6桁'!W478</f>
        <v>0</v>
      </c>
      <c r="X478" s="420" t="str">
        <f>IF(ISBLANK('6桁'!X478)=TRUE,"",VLOOKUP(パターン表!X478, 'パターン別掛け率（入力）'!$C$3:$I$302, 6, FALSE))</f>
        <v/>
      </c>
      <c r="Y478" s="109">
        <f>'6桁'!Y478</f>
        <v>0</v>
      </c>
    </row>
    <row r="479" spans="2:25" ht="30" customHeight="1" thickBot="1">
      <c r="B479" s="544"/>
      <c r="C479" s="558" t="s">
        <v>490</v>
      </c>
      <c r="D479" s="559"/>
      <c r="E479" s="558">
        <v>109</v>
      </c>
      <c r="F479" s="932"/>
      <c r="G479" s="344"/>
      <c r="H479" s="118" t="str">
        <f>IF(ISBLANK('6桁'!H479)=TRUE,"",VLOOKUP(パターン表!H479, 'パターン別掛け率（入力）'!$C$3:$I$302, 6, FALSE))</f>
        <v/>
      </c>
      <c r="I479" s="119">
        <f>'6桁'!I479</f>
        <v>0</v>
      </c>
      <c r="J479" s="118" t="str">
        <f>IF(ISBLANK('6桁'!J479)=TRUE,"",VLOOKUP(パターン表!J479, 'パターン別掛け率（入力）'!$C$3:$I$302, 6, FALSE))</f>
        <v/>
      </c>
      <c r="K479" s="119">
        <f>'6桁'!K479</f>
        <v>0</v>
      </c>
      <c r="L479" s="118">
        <f>IF(ISBLANK('6桁'!L479)=TRUE,"",VLOOKUP(パターン表!L479, 'パターン別掛け率（入力）'!$C$3:$I$302, 6, FALSE))</f>
        <v>100</v>
      </c>
      <c r="M479" s="119" t="str">
        <f>'6桁'!M479</f>
        <v>W</v>
      </c>
      <c r="N479" s="118">
        <f>IF(ISBLANK('6桁'!N479)=TRUE,"",VLOOKUP(パターン表!N479, 'パターン別掛け率（入力）'!$C$3:$I$302, 6, FALSE))</f>
        <v>100</v>
      </c>
      <c r="O479" s="119" t="str">
        <f>'6桁'!O479</f>
        <v>V
RBL</v>
      </c>
      <c r="P479" s="118" t="str">
        <f>IF(ISBLANK('6桁'!P479)=TRUE,"",VLOOKUP(パターン表!P479, 'パターン別掛け率（入力）'!$C$3:$I$302, 6, FALSE))</f>
        <v/>
      </c>
      <c r="Q479" s="119">
        <f>'6桁'!Q479</f>
        <v>0</v>
      </c>
      <c r="R479" s="424" t="str">
        <f>IF(ISBLANK('6桁'!R479)=TRUE,"",VLOOKUP(パターン表!R479, 'パターン別掛け率（入力）'!$C$3:$I$302, 6, FALSE))</f>
        <v/>
      </c>
      <c r="S479" s="119">
        <f>'6桁'!S479</f>
        <v>0</v>
      </c>
      <c r="T479" s="424">
        <f>IF(ISBLANK('6桁'!T479)=TRUE,"",VLOOKUP(パターン表!T479, 'パターン別掛け率（入力）'!$C$3:$I$302, 6, FALSE))</f>
        <v>100</v>
      </c>
      <c r="U479" s="119" t="str">
        <f>'6桁'!U479</f>
        <v>Y</v>
      </c>
      <c r="V479" s="424" t="str">
        <f>IF(ISBLANK('6桁'!V479)=TRUE,"",VLOOKUP(パターン表!V479, 'パターン別掛け率（入力）'!$C$3:$I$302, 6, FALSE))</f>
        <v/>
      </c>
      <c r="W479" s="121">
        <f>'6桁'!W479</f>
        <v>0</v>
      </c>
      <c r="X479" s="424" t="str">
        <f>IF(ISBLANK('6桁'!X479)=TRUE,"",VLOOKUP(パターン表!X479, 'パターン別掛け率（入力）'!$C$3:$I$302, 6, FALSE))</f>
        <v/>
      </c>
      <c r="Y479" s="121">
        <f>'6桁'!Y479</f>
        <v>0</v>
      </c>
    </row>
    <row r="480" spans="2:25" ht="67.5" customHeight="1">
      <c r="B480" s="546" t="s">
        <v>1997</v>
      </c>
      <c r="C480" s="546"/>
      <c r="D480" s="546"/>
      <c r="E480" s="546"/>
      <c r="F480" s="546"/>
      <c r="G480" s="546"/>
      <c r="H480" s="546"/>
      <c r="I480" s="546"/>
      <c r="J480" s="546"/>
      <c r="K480" s="546"/>
      <c r="L480" s="546"/>
      <c r="M480" s="546"/>
      <c r="N480" s="546"/>
      <c r="O480" s="546"/>
      <c r="P480" s="546"/>
      <c r="Q480" s="546"/>
      <c r="R480" s="546"/>
      <c r="S480" s="546"/>
      <c r="T480" s="546"/>
      <c r="U480" s="546"/>
      <c r="V480" s="546"/>
      <c r="W480" s="546"/>
      <c r="X480" s="546"/>
      <c r="Y480" s="546"/>
    </row>
    <row r="482" spans="2:27" ht="14.25" customHeight="1" thickBot="1"/>
    <row r="483" spans="2:27" ht="20.25" thickTop="1" thickBot="1">
      <c r="B483" s="518" t="s">
        <v>505</v>
      </c>
      <c r="C483" s="519"/>
      <c r="D483" s="519"/>
      <c r="E483" s="519"/>
      <c r="F483" s="519"/>
      <c r="G483" s="519"/>
      <c r="H483" s="519"/>
      <c r="I483" s="519"/>
      <c r="J483" s="519"/>
      <c r="K483" s="519"/>
      <c r="L483" s="519"/>
      <c r="M483" s="519"/>
      <c r="N483" s="519"/>
      <c r="O483" s="519"/>
      <c r="P483" s="519"/>
      <c r="Q483" s="519"/>
      <c r="R483" s="519"/>
      <c r="S483" s="519"/>
      <c r="T483" s="519"/>
      <c r="U483" s="519"/>
      <c r="V483" s="519"/>
      <c r="W483" s="519"/>
      <c r="X483" s="519"/>
      <c r="Y483" s="519"/>
      <c r="Z483" s="519"/>
      <c r="AA483" s="520"/>
    </row>
    <row r="484" spans="2:27" ht="14.25" thickTop="1">
      <c r="C484" s="40"/>
      <c r="D484" s="40"/>
      <c r="E484" s="40"/>
      <c r="F484" s="79"/>
      <c r="H484" s="79"/>
      <c r="K484" s="52"/>
      <c r="M484" s="52"/>
      <c r="Q484" s="52"/>
    </row>
    <row r="485" spans="2:27" ht="14.25" thickBot="1">
      <c r="B485" s="11"/>
    </row>
    <row r="486" spans="2:27" ht="19.5" customHeight="1" thickBot="1">
      <c r="B486" s="521" t="s">
        <v>41</v>
      </c>
      <c r="C486" s="534" t="s">
        <v>524</v>
      </c>
      <c r="D486" s="535"/>
      <c r="E486" s="581" t="s">
        <v>1113</v>
      </c>
      <c r="F486" s="581"/>
      <c r="G486" s="528"/>
      <c r="H486" s="531" t="s">
        <v>453</v>
      </c>
      <c r="I486" s="532"/>
      <c r="J486" s="532"/>
      <c r="K486" s="532"/>
      <c r="L486" s="532"/>
      <c r="M486" s="532"/>
      <c r="N486" s="532"/>
      <c r="O486" s="532"/>
      <c r="P486" s="532"/>
      <c r="Q486" s="533"/>
      <c r="R486" s="531" t="s">
        <v>455</v>
      </c>
      <c r="S486" s="532"/>
      <c r="T486" s="532"/>
      <c r="U486" s="532"/>
      <c r="V486" s="532"/>
      <c r="W486" s="533"/>
      <c r="X486" s="11"/>
      <c r="Y486" s="11"/>
    </row>
    <row r="487" spans="2:27" ht="19.5" customHeight="1">
      <c r="B487" s="522"/>
      <c r="C487" s="536"/>
      <c r="D487" s="537"/>
      <c r="E487" s="582"/>
      <c r="F487" s="582"/>
      <c r="G487" s="530"/>
      <c r="H487" s="516" t="s">
        <v>1378</v>
      </c>
      <c r="I487" s="507"/>
      <c r="J487" s="516" t="s">
        <v>971</v>
      </c>
      <c r="K487" s="507"/>
      <c r="L487" s="516" t="s">
        <v>1005</v>
      </c>
      <c r="M487" s="507"/>
      <c r="N487" s="516" t="s">
        <v>790</v>
      </c>
      <c r="O487" s="507"/>
      <c r="P487" s="516" t="s">
        <v>1998</v>
      </c>
      <c r="Q487" s="507"/>
      <c r="R487" s="516" t="s">
        <v>973</v>
      </c>
      <c r="S487" s="507"/>
      <c r="T487" s="516" t="s">
        <v>765</v>
      </c>
      <c r="U487" s="507"/>
      <c r="V487" s="516" t="s">
        <v>788</v>
      </c>
      <c r="W487" s="507"/>
      <c r="X487" s="11"/>
      <c r="Y487" s="11"/>
    </row>
    <row r="488" spans="2:27" ht="19.5" customHeight="1">
      <c r="B488" s="522"/>
      <c r="C488" s="536"/>
      <c r="D488" s="537"/>
      <c r="E488" s="583" t="s">
        <v>2033</v>
      </c>
      <c r="F488" s="584"/>
      <c r="G488" s="355" t="s">
        <v>1114</v>
      </c>
      <c r="H488" s="517"/>
      <c r="I488" s="509"/>
      <c r="J488" s="517"/>
      <c r="K488" s="509"/>
      <c r="L488" s="517"/>
      <c r="M488" s="509"/>
      <c r="N488" s="517"/>
      <c r="O488" s="509"/>
      <c r="P488" s="517"/>
      <c r="Q488" s="509"/>
      <c r="R488" s="517"/>
      <c r="S488" s="509"/>
      <c r="T488" s="517"/>
      <c r="U488" s="509"/>
      <c r="V488" s="517"/>
      <c r="W488" s="509"/>
      <c r="X488" s="136"/>
      <c r="Z488" s="40"/>
    </row>
    <row r="489" spans="2:27" ht="19.5" customHeight="1" thickBot="1">
      <c r="B489" s="523"/>
      <c r="C489" s="538"/>
      <c r="D489" s="539"/>
      <c r="E489" s="585"/>
      <c r="F489" s="586"/>
      <c r="G489" s="356"/>
      <c r="H489" s="514" t="s">
        <v>1083</v>
      </c>
      <c r="I489" s="515"/>
      <c r="J489" s="514" t="s">
        <v>1078</v>
      </c>
      <c r="K489" s="515"/>
      <c r="L489" s="514" t="s">
        <v>1094</v>
      </c>
      <c r="M489" s="515"/>
      <c r="N489" s="514" t="s">
        <v>1095</v>
      </c>
      <c r="O489" s="515"/>
      <c r="P489" s="514" t="s">
        <v>1999</v>
      </c>
      <c r="Q489" s="515"/>
      <c r="R489" s="514" t="s">
        <v>1082</v>
      </c>
      <c r="S489" s="515"/>
      <c r="T489" s="514" t="s">
        <v>767</v>
      </c>
      <c r="U489" s="515"/>
      <c r="V489" s="514" t="s">
        <v>166</v>
      </c>
      <c r="W489" s="515"/>
      <c r="X489" s="4"/>
      <c r="Z489" s="40"/>
    </row>
    <row r="490" spans="2:27" ht="30" customHeight="1">
      <c r="B490" s="502">
        <v>18</v>
      </c>
      <c r="C490" s="500" t="s">
        <v>137</v>
      </c>
      <c r="D490" s="605"/>
      <c r="E490" s="498"/>
      <c r="F490" s="594"/>
      <c r="G490" s="353">
        <v>93</v>
      </c>
      <c r="H490" s="91">
        <f>IF(ISBLANK('6桁'!H490)=TRUE,"",VLOOKUP(パターン表!H490, 'パターン別掛け率（入力）'!$C$3:$I$302, 6, FALSE))</f>
        <v>100</v>
      </c>
      <c r="I490" s="125" t="str">
        <f>'6桁'!I490</f>
        <v>W★</v>
      </c>
      <c r="J490" s="91" t="str">
        <f>IF(ISBLANK('6桁'!J490)=TRUE,"",VLOOKUP(パターン表!J490, 'パターン別掛け率（入力）'!$C$3:$I$302, 6, FALSE))</f>
        <v/>
      </c>
      <c r="K490" s="125">
        <f>'6桁'!K490</f>
        <v>0</v>
      </c>
      <c r="L490" s="91" t="str">
        <f>IF(ISBLANK('6桁'!L490)=TRUE,"",VLOOKUP(パターン表!L490, 'パターン別掛け率（入力）'!$C$3:$I$302, 6, FALSE))</f>
        <v/>
      </c>
      <c r="M490" s="125">
        <f>'6桁'!M490</f>
        <v>0</v>
      </c>
      <c r="N490" s="91" t="str">
        <f>IF(ISBLANK('6桁'!N490)=TRUE,"",VLOOKUP(パターン表!N490, 'パターン別掛け率（入力）'!$C$3:$I$302, 6, FALSE))</f>
        <v/>
      </c>
      <c r="O490" s="125">
        <f>'6桁'!O490</f>
        <v>0</v>
      </c>
      <c r="P490" s="91" t="str">
        <f>IF(ISBLANK('6桁'!P490)=TRUE,"",VLOOKUP(パターン表!P490, 'パターン別掛け率（入力）'!$C$3:$I$302, 6, FALSE))</f>
        <v/>
      </c>
      <c r="Q490" s="125">
        <f>'6桁'!Q490</f>
        <v>0</v>
      </c>
      <c r="R490" s="426" t="str">
        <f>IF(ISBLANK('6桁'!R490)=TRUE,"",VLOOKUP(パターン表!R490, 'パターン別掛け率（入力）'!$C$3:$I$302, 6, FALSE))</f>
        <v/>
      </c>
      <c r="S490" s="125">
        <f>'6桁'!S490</f>
        <v>0</v>
      </c>
      <c r="T490" s="426" t="str">
        <f>IF(ISBLANK('6桁'!T490)=TRUE,"",VLOOKUP(パターン表!T490, 'パターン別掛け率（入力）'!$C$3:$I$302, 6, FALSE))</f>
        <v/>
      </c>
      <c r="U490" s="124">
        <f>'6桁'!U490</f>
        <v>0</v>
      </c>
      <c r="V490" s="426" t="str">
        <f>IF(ISBLANK('6桁'!V490)=TRUE,"",VLOOKUP(パターン表!V490, 'パターン別掛け率（入力）'!$C$3:$I$302, 6, FALSE))</f>
        <v/>
      </c>
      <c r="W490" s="125">
        <f>'6桁'!W490</f>
        <v>0</v>
      </c>
      <c r="X490" s="74"/>
      <c r="Y490" s="265"/>
      <c r="Z490" s="40"/>
    </row>
    <row r="491" spans="2:27" ht="30" customHeight="1">
      <c r="B491" s="503"/>
      <c r="C491" s="500" t="s">
        <v>86</v>
      </c>
      <c r="D491" s="605"/>
      <c r="E491" s="500"/>
      <c r="F491" s="587"/>
      <c r="G491" s="342">
        <v>95</v>
      </c>
      <c r="H491" s="95">
        <f>IF(ISBLANK('6桁'!H491)=TRUE,"",VLOOKUP(パターン表!H491, 'パターン別掛け率（入力）'!$C$3:$I$302, 6, FALSE))</f>
        <v>100</v>
      </c>
      <c r="I491" s="96" t="str">
        <f>'6桁'!I491</f>
        <v>W★</v>
      </c>
      <c r="J491" s="95" t="str">
        <f>IF(ISBLANK('6桁'!J491)=TRUE,"",VLOOKUP(パターン表!J491, 'パターン別掛け率（入力）'!$C$3:$I$302, 6, FALSE))</f>
        <v/>
      </c>
      <c r="K491" s="96">
        <f>'6桁'!K491</f>
        <v>0</v>
      </c>
      <c r="L491" s="95" t="str">
        <f>IF(ISBLANK('6桁'!L491)=TRUE,"",VLOOKUP(パターン表!L491, 'パターン別掛け率（入力）'!$C$3:$I$302, 6, FALSE))</f>
        <v/>
      </c>
      <c r="M491" s="96">
        <f>'6桁'!M491</f>
        <v>0</v>
      </c>
      <c r="N491" s="95" t="str">
        <f>IF(ISBLANK('6桁'!N491)=TRUE,"",VLOOKUP(パターン表!N491, 'パターン別掛け率（入力）'!$C$3:$I$302, 6, FALSE))</f>
        <v/>
      </c>
      <c r="O491" s="96">
        <f>'6桁'!O491</f>
        <v>0</v>
      </c>
      <c r="P491" s="95" t="str">
        <f>IF(ISBLANK('6桁'!P491)=TRUE,"",VLOOKUP(パターン表!P491, 'パターン別掛け率（入力）'!$C$3:$I$302, 6, FALSE))</f>
        <v/>
      </c>
      <c r="Q491" s="96">
        <f>'6桁'!Q491</f>
        <v>0</v>
      </c>
      <c r="R491" s="420" t="str">
        <f>IF(ISBLANK('6桁'!R491)=TRUE,"",VLOOKUP(パターン表!R491, 'パターン別掛け率（入力）'!$C$3:$I$302, 6, FALSE))</f>
        <v/>
      </c>
      <c r="S491" s="96">
        <f>'6桁'!S491</f>
        <v>0</v>
      </c>
      <c r="T491" s="420" t="str">
        <f>IF(ISBLANK('6桁'!T491)=TRUE,"",VLOOKUP(パターン表!T491, 'パターン別掛け率（入力）'!$C$3:$I$302, 6, FALSE))</f>
        <v/>
      </c>
      <c r="U491" s="126">
        <f>'6桁'!U491</f>
        <v>0</v>
      </c>
      <c r="V491" s="420" t="str">
        <f>IF(ISBLANK('6桁'!V491)=TRUE,"",VLOOKUP(パターン表!V491, 'パターン別掛け率（入力）'!$C$3:$I$302, 6, FALSE))</f>
        <v/>
      </c>
      <c r="W491" s="96">
        <f>'6桁'!W491</f>
        <v>0</v>
      </c>
      <c r="X491" s="74"/>
      <c r="Y491" s="265"/>
      <c r="Z491" s="40"/>
    </row>
    <row r="492" spans="2:27" ht="30" customHeight="1">
      <c r="B492" s="503"/>
      <c r="C492" s="500" t="s">
        <v>308</v>
      </c>
      <c r="D492" s="605"/>
      <c r="E492" s="500">
        <v>92</v>
      </c>
      <c r="F492" s="587"/>
      <c r="G492" s="342"/>
      <c r="H492" s="95">
        <f>IF(ISBLANK('6桁'!H492)=TRUE,"",VLOOKUP(パターン表!H492, 'パターン別掛け率（入力）'!$C$3:$I$302, 6, FALSE))</f>
        <v>100</v>
      </c>
      <c r="I492" s="96" t="str">
        <f>'6桁'!I492</f>
        <v>V</v>
      </c>
      <c r="J492" s="95" t="str">
        <f>IF(ISBLANK('6桁'!J492)=TRUE,"",VLOOKUP(パターン表!J492, 'パターン別掛け率（入力）'!$C$3:$I$302, 6, FALSE))</f>
        <v/>
      </c>
      <c r="K492" s="96">
        <f>'6桁'!K492</f>
        <v>0</v>
      </c>
      <c r="L492" s="95">
        <f>IF(ISBLANK('6桁'!L492)=TRUE,"",VLOOKUP(パターン表!L492, 'パターン別掛け率（入力）'!$C$3:$I$302, 6, FALSE))</f>
        <v>100</v>
      </c>
      <c r="M492" s="96" t="str">
        <f>'6桁'!M492</f>
        <v>V</v>
      </c>
      <c r="N492" s="95" t="str">
        <f>IF(ISBLANK('6桁'!N492)=TRUE,"",VLOOKUP(パターン表!N492, 'パターン別掛け率（入力）'!$C$3:$I$302, 6, FALSE))</f>
        <v/>
      </c>
      <c r="O492" s="96">
        <f>'6桁'!O492</f>
        <v>0</v>
      </c>
      <c r="P492" s="95" t="str">
        <f>IF(ISBLANK('6桁'!P492)=TRUE,"",VLOOKUP(パターン表!P492, 'パターン別掛け率（入力）'!$C$3:$I$302, 6, FALSE))</f>
        <v/>
      </c>
      <c r="Q492" s="96">
        <f>'6桁'!Q492</f>
        <v>0</v>
      </c>
      <c r="R492" s="420">
        <f>IF(ISBLANK('6桁'!R492)=TRUE,"",VLOOKUP(パターン表!R492, 'パターン別掛け率（入力）'!$C$3:$I$302, 6, FALSE))</f>
        <v>100</v>
      </c>
      <c r="S492" s="96" t="str">
        <f>'6桁'!S492</f>
        <v>W</v>
      </c>
      <c r="T492" s="420" t="str">
        <f>IF(ISBLANK('6桁'!T492)=TRUE,"",VLOOKUP(パターン表!T492, 'パターン別掛け率（入力）'!$C$3:$I$302, 6, FALSE))</f>
        <v/>
      </c>
      <c r="U492" s="126">
        <f>'6桁'!U492</f>
        <v>0</v>
      </c>
      <c r="V492" s="420" t="str">
        <f>IF(ISBLANK('6桁'!V492)=TRUE,"",VLOOKUP(パターン表!V492, 'パターン別掛け率（入力）'!$C$3:$I$302, 6, FALSE))</f>
        <v/>
      </c>
      <c r="W492" s="96">
        <f>'6桁'!W492</f>
        <v>0</v>
      </c>
      <c r="X492" s="74"/>
      <c r="Y492" s="265"/>
      <c r="Z492" s="40"/>
    </row>
    <row r="493" spans="2:27" ht="30" customHeight="1">
      <c r="B493" s="503"/>
      <c r="C493" s="500" t="s">
        <v>139</v>
      </c>
      <c r="D493" s="605"/>
      <c r="E493" s="500">
        <v>95</v>
      </c>
      <c r="F493" s="587"/>
      <c r="G493" s="342">
        <v>99</v>
      </c>
      <c r="H493" s="95">
        <f>IF(ISBLANK('6桁'!H493)=TRUE,"",VLOOKUP(パターン表!H493, 'パターン別掛け率（入力）'!$C$3:$I$302, 6, FALSE))</f>
        <v>100</v>
      </c>
      <c r="I493" s="96" t="str">
        <f>'6桁'!I493</f>
        <v>W</v>
      </c>
      <c r="J493" s="95" t="str">
        <f>IF(ISBLANK('6桁'!J493)=TRUE,"",VLOOKUP(パターン表!J493, 'パターン別掛け率（入力）'!$C$3:$I$302, 6, FALSE))</f>
        <v/>
      </c>
      <c r="K493" s="96">
        <f>'6桁'!K493</f>
        <v>0</v>
      </c>
      <c r="L493" s="95">
        <f>IF(ISBLANK('6桁'!L493)=TRUE,"",VLOOKUP(パターン表!L493, 'パターン別掛け率（入力）'!$C$3:$I$302, 6, FALSE))</f>
        <v>100</v>
      </c>
      <c r="M493" s="96" t="str">
        <f>'6桁'!M493</f>
        <v>⑩V</v>
      </c>
      <c r="N493" s="95" t="str">
        <f>IF(ISBLANK('6桁'!N493)=TRUE,"",VLOOKUP(パターン表!N493, 'パターン別掛け率（入力）'!$C$3:$I$302, 6, FALSE))</f>
        <v/>
      </c>
      <c r="O493" s="96">
        <f>'6桁'!O493</f>
        <v>0</v>
      </c>
      <c r="P493" s="95" t="str">
        <f>IF(ISBLANK('6桁'!P493)=TRUE,"",VLOOKUP(パターン表!P493, 'パターン別掛け率（入力）'!$C$3:$I$302, 6, FALSE))</f>
        <v/>
      </c>
      <c r="Q493" s="96">
        <f>'6桁'!Q493</f>
        <v>0</v>
      </c>
      <c r="R493" s="420">
        <f>IF(ISBLANK('6桁'!R493)=TRUE,"",VLOOKUP(パターン表!R493, 'パターン別掛け率（入力）'!$C$3:$I$302, 6, FALSE))</f>
        <v>100</v>
      </c>
      <c r="S493" s="96" t="str">
        <f>'6桁'!S493</f>
        <v>W★</v>
      </c>
      <c r="T493" s="420" t="str">
        <f>IF(ISBLANK('6桁'!T493)=TRUE,"",VLOOKUP(パターン表!T493, 'パターン別掛け率（入力）'!$C$3:$I$302, 6, FALSE))</f>
        <v/>
      </c>
      <c r="U493" s="126">
        <f>'6桁'!U493</f>
        <v>0</v>
      </c>
      <c r="V493" s="420" t="str">
        <f>IF(ISBLANK('6桁'!V493)=TRUE,"",VLOOKUP(パターン表!V493, 'パターン別掛け率（入力）'!$C$3:$I$302, 6, FALSE))</f>
        <v/>
      </c>
      <c r="W493" s="96">
        <f>'6桁'!W493</f>
        <v>0</v>
      </c>
      <c r="X493" s="74"/>
      <c r="Y493" s="265"/>
      <c r="Z493" s="40"/>
    </row>
    <row r="494" spans="2:27" ht="30" customHeight="1">
      <c r="B494" s="503"/>
      <c r="C494" s="500" t="s">
        <v>140</v>
      </c>
      <c r="D494" s="605"/>
      <c r="E494" s="500">
        <v>97</v>
      </c>
      <c r="F494" s="587"/>
      <c r="G494" s="342">
        <v>101</v>
      </c>
      <c r="H494" s="95" t="str">
        <f>IF(ISBLANK('6桁'!H494)=TRUE,"",VLOOKUP(パターン表!H494, 'パターン別掛け率（入力）'!$C$3:$I$302, 6, FALSE))</f>
        <v/>
      </c>
      <c r="I494" s="96">
        <f>'6桁'!I494</f>
        <v>0</v>
      </c>
      <c r="J494" s="95" t="str">
        <f>IF(ISBLANK('6桁'!J494)=TRUE,"",VLOOKUP(パターン表!J494, 'パターン別掛け率（入力）'!$C$3:$I$302, 6, FALSE))</f>
        <v/>
      </c>
      <c r="K494" s="96">
        <f>'6桁'!K494</f>
        <v>0</v>
      </c>
      <c r="L494" s="95" t="str">
        <f>IF(ISBLANK('6桁'!L494)=TRUE,"",VLOOKUP(パターン表!L494, 'パターン別掛け率（入力）'!$C$3:$I$302, 6, FALSE))</f>
        <v/>
      </c>
      <c r="M494" s="96">
        <f>'6桁'!M494</f>
        <v>0</v>
      </c>
      <c r="N494" s="95" t="str">
        <f>IF(ISBLANK('6桁'!N494)=TRUE,"",VLOOKUP(パターン表!N494, 'パターン別掛け率（入力）'!$C$3:$I$302, 6, FALSE))</f>
        <v/>
      </c>
      <c r="O494" s="96">
        <f>'6桁'!O494</f>
        <v>0</v>
      </c>
      <c r="P494" s="95" t="str">
        <f>IF(ISBLANK('6桁'!P494)=TRUE,"",VLOOKUP(パターン表!P494, 'パターン別掛け率（入力）'!$C$3:$I$302, 6, FALSE))</f>
        <v/>
      </c>
      <c r="Q494" s="96">
        <f>'6桁'!Q494</f>
        <v>0</v>
      </c>
      <c r="R494" s="420">
        <f>IF(ISBLANK('6桁'!R494)=TRUE,"",VLOOKUP(パターン表!R494, 'パターン別掛け率（入力）'!$C$3:$I$302, 6, FALSE))</f>
        <v>100</v>
      </c>
      <c r="S494" s="96" t="str">
        <f>'6桁'!S494</f>
        <v>Y★</v>
      </c>
      <c r="T494" s="420" t="str">
        <f>IF(ISBLANK('6桁'!T494)=TRUE,"",VLOOKUP(パターン表!T494, 'パターン別掛け率（入力）'!$C$3:$I$302, 6, FALSE))</f>
        <v/>
      </c>
      <c r="U494" s="126">
        <f>'6桁'!U494</f>
        <v>0</v>
      </c>
      <c r="V494" s="420" t="str">
        <f>IF(ISBLANK('6桁'!V494)=TRUE,"",VLOOKUP(パターン表!V494, 'パターン別掛け率（入力）'!$C$3:$I$302, 6, FALSE))</f>
        <v/>
      </c>
      <c r="W494" s="96">
        <f>'6桁'!W494</f>
        <v>0</v>
      </c>
      <c r="X494" s="74"/>
      <c r="Y494" s="265"/>
      <c r="Z494" s="40"/>
    </row>
    <row r="495" spans="2:27" ht="30" customHeight="1">
      <c r="B495" s="503"/>
      <c r="C495" s="500" t="s">
        <v>496</v>
      </c>
      <c r="D495" s="605"/>
      <c r="E495" s="500"/>
      <c r="F495" s="587"/>
      <c r="G495" s="342">
        <v>106</v>
      </c>
      <c r="H495" s="95" t="str">
        <f>IF(ISBLANK('6桁'!H495)=TRUE,"",VLOOKUP(パターン表!H495, 'パターン別掛け率（入力）'!$C$3:$I$302, 6, FALSE))</f>
        <v/>
      </c>
      <c r="I495" s="96">
        <f>'6桁'!I495</f>
        <v>0</v>
      </c>
      <c r="J495" s="95" t="str">
        <f>IF(ISBLANK('6桁'!J495)=TRUE,"",VLOOKUP(パターン表!J495, 'パターン別掛け率（入力）'!$C$3:$I$302, 6, FALSE))</f>
        <v/>
      </c>
      <c r="K495" s="96">
        <f>'6桁'!K495</f>
        <v>0</v>
      </c>
      <c r="L495" s="95" t="str">
        <f>IF(ISBLANK('6桁'!L495)=TRUE,"",VLOOKUP(パターン表!L495, 'パターン別掛け率（入力）'!$C$3:$I$302, 6, FALSE))</f>
        <v/>
      </c>
      <c r="M495" s="96">
        <f>'6桁'!M495</f>
        <v>0</v>
      </c>
      <c r="N495" s="95" t="str">
        <f>IF(ISBLANK('6桁'!N495)=TRUE,"",VLOOKUP(パターン表!N495, 'パターン別掛け率（入力）'!$C$3:$I$302, 6, FALSE))</f>
        <v/>
      </c>
      <c r="O495" s="96">
        <f>'6桁'!O495</f>
        <v>0</v>
      </c>
      <c r="P495" s="95" t="str">
        <f>IF(ISBLANK('6桁'!P495)=TRUE,"",VLOOKUP(パターン表!P495, 'パターン別掛け率（入力）'!$C$3:$I$302, 6, FALSE))</f>
        <v/>
      </c>
      <c r="Q495" s="96">
        <f>'6桁'!Q495</f>
        <v>0</v>
      </c>
      <c r="R495" s="420" t="str">
        <f>IF(ISBLANK('6桁'!R495)=TRUE,"",VLOOKUP(パターン表!R495, 'パターン別掛け率（入力）'!$C$3:$I$302, 6, FALSE))</f>
        <v/>
      </c>
      <c r="S495" s="96">
        <f>'6桁'!S495</f>
        <v>0</v>
      </c>
      <c r="T495" s="420">
        <f>IF(ISBLANK('6桁'!T495)=TRUE,"",VLOOKUP(パターン表!T495, 'パターン別掛け率（入力）'!$C$3:$I$302, 6, FALSE))</f>
        <v>100</v>
      </c>
      <c r="U495" s="126" t="str">
        <f>'6桁'!U495</f>
        <v>W★</v>
      </c>
      <c r="V495" s="420" t="str">
        <f>IF(ISBLANK('6桁'!V495)=TRUE,"",VLOOKUP(パターン表!V495, 'パターン別掛け率（入力）'!$C$3:$I$302, 6, FALSE))</f>
        <v/>
      </c>
      <c r="W495" s="96">
        <f>'6桁'!W495</f>
        <v>0</v>
      </c>
      <c r="X495" s="74"/>
      <c r="Y495" s="265"/>
      <c r="Z495" s="40"/>
    </row>
    <row r="496" spans="2:27" ht="30" customHeight="1">
      <c r="B496" s="503"/>
      <c r="C496" s="500" t="s">
        <v>142</v>
      </c>
      <c r="D496" s="605"/>
      <c r="E496" s="500">
        <v>95</v>
      </c>
      <c r="F496" s="587"/>
      <c r="G496" s="342">
        <v>99</v>
      </c>
      <c r="H496" s="95">
        <f>IF(ISBLANK('6桁'!H496)=TRUE,"",VLOOKUP(パターン表!H496, 'パターン別掛け率（入力）'!$C$3:$I$302, 6, FALSE))</f>
        <v>100</v>
      </c>
      <c r="I496" s="96" t="str">
        <f>'6桁'!I496</f>
        <v>V★</v>
      </c>
      <c r="J496" s="95" t="str">
        <f>IF(ISBLANK('6桁'!J496)=TRUE,"",VLOOKUP(パターン表!J496, 'パターン別掛け率（入力）'!$C$3:$I$302, 6, FALSE))</f>
        <v/>
      </c>
      <c r="K496" s="96">
        <f>'6桁'!K496</f>
        <v>0</v>
      </c>
      <c r="L496" s="95">
        <f>IF(ISBLANK('6桁'!L496)=TRUE,"",VLOOKUP(パターン表!L496, 'パターン別掛け率（入力）'!$C$3:$I$302, 6, FALSE))</f>
        <v>100</v>
      </c>
      <c r="M496" s="96" t="str">
        <f>'6桁'!M496</f>
        <v>V★</v>
      </c>
      <c r="N496" s="95" t="str">
        <f>IF(ISBLANK('6桁'!N496)=TRUE,"",VLOOKUP(パターン表!N496, 'パターン別掛け率（入力）'!$C$3:$I$302, 6, FALSE))</f>
        <v/>
      </c>
      <c r="O496" s="96">
        <f>'6桁'!O496</f>
        <v>0</v>
      </c>
      <c r="P496" s="95" t="str">
        <f>IF(ISBLANK('6桁'!P496)=TRUE,"",VLOOKUP(パターン表!P496, 'パターン別掛け率（入力）'!$C$3:$I$302, 6, FALSE))</f>
        <v/>
      </c>
      <c r="Q496" s="96">
        <f>'6桁'!Q496</f>
        <v>0</v>
      </c>
      <c r="R496" s="420" t="str">
        <f>IF(ISBLANK('6桁'!R496)=TRUE,"",VLOOKUP(パターン表!R496, 'パターン別掛け率（入力）'!$C$3:$I$302, 6, FALSE))</f>
        <v/>
      </c>
      <c r="S496" s="96">
        <f>'6桁'!S496</f>
        <v>0</v>
      </c>
      <c r="T496" s="420">
        <f>IF(ISBLANK('6桁'!T496)=TRUE,"",VLOOKUP(パターン表!T496, 'パターン別掛け率（入力）'!$C$3:$I$302, 6, FALSE))</f>
        <v>100</v>
      </c>
      <c r="U496" s="126" t="str">
        <f>'6桁'!U496</f>
        <v>W★</v>
      </c>
      <c r="V496" s="420" t="str">
        <f>IF(ISBLANK('6桁'!V496)=TRUE,"",VLOOKUP(パターン表!V496, 'パターン別掛け率（入力）'!$C$3:$I$302, 6, FALSE))</f>
        <v/>
      </c>
      <c r="W496" s="96">
        <f>'6桁'!W496</f>
        <v>0</v>
      </c>
      <c r="X496" s="74"/>
      <c r="Y496" s="265"/>
      <c r="Z496" s="40"/>
    </row>
    <row r="497" spans="2:26" ht="30" customHeight="1">
      <c r="B497" s="503"/>
      <c r="C497" s="500" t="s">
        <v>4</v>
      </c>
      <c r="D497" s="605"/>
      <c r="E497" s="500">
        <v>98</v>
      </c>
      <c r="F497" s="587"/>
      <c r="G497" s="342">
        <v>102</v>
      </c>
      <c r="H497" s="95">
        <f>IF(ISBLANK('6桁'!H497)=TRUE,"",VLOOKUP(パターン表!H497, 'パターン別掛け率（入力）'!$C$3:$I$302, 6, FALSE))</f>
        <v>100</v>
      </c>
      <c r="I497" s="96" t="str">
        <f>'6桁'!I497</f>
        <v>V</v>
      </c>
      <c r="J497" s="95" t="str">
        <f>IF(ISBLANK('6桁'!J497)=TRUE,"",VLOOKUP(パターン表!J497, 'パターン別掛け率（入力）'!$C$3:$I$302, 6, FALSE))</f>
        <v/>
      </c>
      <c r="K497" s="96">
        <f>'6桁'!K497</f>
        <v>0</v>
      </c>
      <c r="L497" s="95">
        <f>IF(ISBLANK('6桁'!L497)=TRUE,"",VLOOKUP(パターン表!L497, 'パターン別掛け率（入力）'!$C$3:$I$302, 6, FALSE))</f>
        <v>100</v>
      </c>
      <c r="M497" s="96" t="str">
        <f>'6桁'!M497</f>
        <v>V</v>
      </c>
      <c r="N497" s="95">
        <f>IF(ISBLANK('6桁'!N497)=TRUE,"",VLOOKUP(パターン表!N497, 'パターン別掛け率（入力）'!$C$3:$I$302, 6, FALSE))</f>
        <v>100</v>
      </c>
      <c r="O497" s="96" t="str">
        <f>'6桁'!O497</f>
        <v>H
RBL</v>
      </c>
      <c r="P497" s="95" t="str">
        <f>IF(ISBLANK('6桁'!P497)=TRUE,"",VLOOKUP(パターン表!P497, 'パターン別掛け率（入力）'!$C$3:$I$302, 6, FALSE))</f>
        <v/>
      </c>
      <c r="Q497" s="96">
        <f>'6桁'!Q497</f>
        <v>0</v>
      </c>
      <c r="R497" s="420">
        <f>IF(ISBLANK('6桁'!R497)=TRUE,"",VLOOKUP(パターン表!R497, 'パターン別掛け率（入力）'!$C$3:$I$302, 6, FALSE))</f>
        <v>100</v>
      </c>
      <c r="S497" s="96" t="str">
        <f>'6桁'!S497</f>
        <v>W★</v>
      </c>
      <c r="T497" s="420" t="str">
        <f>IF(ISBLANK('6桁'!T497)=TRUE,"",VLOOKUP(パターン表!T497, 'パターン別掛け率（入力）'!$C$3:$I$302, 6, FALSE))</f>
        <v/>
      </c>
      <c r="U497" s="96">
        <f>'6桁'!U497</f>
        <v>0</v>
      </c>
      <c r="V497" s="420" t="str">
        <f>IF(ISBLANK('6桁'!V497)=TRUE,"",VLOOKUP(パターン表!V497, 'パターン別掛け率（入力）'!$C$3:$I$302, 6, FALSE))</f>
        <v/>
      </c>
      <c r="W497" s="96">
        <f>'6桁'!W497</f>
        <v>0</v>
      </c>
      <c r="X497" s="74"/>
      <c r="Y497" s="265"/>
      <c r="Z497" s="40"/>
    </row>
    <row r="498" spans="2:26" ht="30" customHeight="1">
      <c r="B498" s="503"/>
      <c r="C498" s="500" t="s">
        <v>205</v>
      </c>
      <c r="D498" s="605"/>
      <c r="E498" s="500">
        <v>100</v>
      </c>
      <c r="F498" s="587"/>
      <c r="G498" s="342">
        <v>104</v>
      </c>
      <c r="H498" s="95">
        <f>IF(ISBLANK('6桁'!H498)=TRUE,"",VLOOKUP(パターン表!H498, 'パターン別掛け率（入力）'!$C$3:$I$302, 6, FALSE))</f>
        <v>100</v>
      </c>
      <c r="I498" s="96" t="str">
        <f>'6桁'!I498</f>
        <v>V</v>
      </c>
      <c r="J498" s="95" t="str">
        <f>IF(ISBLANK('6桁'!J498)=TRUE,"",VLOOKUP(パターン表!J498, 'パターン別掛け率（入力）'!$C$3:$I$302, 6, FALSE))</f>
        <v/>
      </c>
      <c r="K498" s="96">
        <f>'6桁'!K498</f>
        <v>0</v>
      </c>
      <c r="L498" s="95">
        <f>IF(ISBLANK('6桁'!L498)=TRUE,"",VLOOKUP(パターン表!L498, 'パターン別掛け率（入力）'!$C$3:$I$302, 6, FALSE))</f>
        <v>100</v>
      </c>
      <c r="M498" s="96" t="str">
        <f>'6桁'!M498</f>
        <v>V</v>
      </c>
      <c r="N498" s="95" t="str">
        <f>IF(ISBLANK('6桁'!N498)=TRUE,"",VLOOKUP(パターン表!N498, 'パターン別掛け率（入力）'!$C$3:$I$302, 6, FALSE))</f>
        <v/>
      </c>
      <c r="O498" s="96">
        <f>'6桁'!O498</f>
        <v>0</v>
      </c>
      <c r="P498" s="95" t="str">
        <f>IF(ISBLANK('6桁'!P498)=TRUE,"",VLOOKUP(パターン表!P498, 'パターン別掛け率（入力）'!$C$3:$I$302, 6, FALSE))</f>
        <v/>
      </c>
      <c r="Q498" s="96">
        <f>'6桁'!Q498</f>
        <v>0</v>
      </c>
      <c r="R498" s="420">
        <f>IF(ISBLANK('6桁'!R498)=TRUE,"",VLOOKUP(パターン表!R498, 'パターン別掛け率（入力）'!$C$3:$I$302, 6, FALSE))</f>
        <v>100</v>
      </c>
      <c r="S498" s="96" t="str">
        <f>'6桁'!S498</f>
        <v>Y★</v>
      </c>
      <c r="T498" s="420" t="str">
        <f>IF(ISBLANK('6桁'!T498)=TRUE,"",VLOOKUP(パターン表!T498, 'パターン別掛け率（入力）'!$C$3:$I$302, 6, FALSE))</f>
        <v/>
      </c>
      <c r="U498" s="96">
        <f>'6桁'!U498</f>
        <v>0</v>
      </c>
      <c r="V498" s="420" t="str">
        <f>IF(ISBLANK('6桁'!V498)=TRUE,"",VLOOKUP(パターン表!V498, 'パターン別掛け率（入力）'!$C$3:$I$302, 6, FALSE))</f>
        <v/>
      </c>
      <c r="W498" s="96">
        <f>'6桁'!W498</f>
        <v>0</v>
      </c>
      <c r="X498" s="74"/>
      <c r="Y498" s="265"/>
      <c r="Z498" s="40"/>
    </row>
    <row r="499" spans="2:26" ht="30" customHeight="1">
      <c r="B499" s="503"/>
      <c r="C499" s="500" t="s">
        <v>207</v>
      </c>
      <c r="D499" s="605"/>
      <c r="E499" s="500">
        <v>105</v>
      </c>
      <c r="F499" s="587"/>
      <c r="G499" s="342">
        <v>109</v>
      </c>
      <c r="H499" s="95">
        <f>IF(ISBLANK('6桁'!H499)=TRUE,"",VLOOKUP(パターン表!H499, 'パターン別掛け率（入力）'!$C$3:$I$302, 6, FALSE))</f>
        <v>100</v>
      </c>
      <c r="I499" s="96" t="str">
        <f>'6桁'!I499</f>
        <v>V★</v>
      </c>
      <c r="J499" s="95" t="str">
        <f>IF(ISBLANK('6桁'!J499)=TRUE,"",VLOOKUP(パターン表!J499, 'パターン別掛け率（入力）'!$C$3:$I$302, 6, FALSE))</f>
        <v/>
      </c>
      <c r="K499" s="96">
        <f>'6桁'!K499</f>
        <v>0</v>
      </c>
      <c r="L499" s="95">
        <f>IF(ISBLANK('6桁'!L499)=TRUE,"",VLOOKUP(パターン表!L499, 'パターン別掛け率（入力）'!$C$3:$I$302, 6, FALSE))</f>
        <v>100</v>
      </c>
      <c r="M499" s="96" t="str">
        <f>'6桁'!M499</f>
        <v>V★</v>
      </c>
      <c r="N499" s="95" t="str">
        <f>IF(ISBLANK('6桁'!N499)=TRUE,"",VLOOKUP(パターン表!N499, 'パターン別掛け率（入力）'!$C$3:$I$302, 6, FALSE))</f>
        <v/>
      </c>
      <c r="O499" s="96">
        <f>'6桁'!O499</f>
        <v>0</v>
      </c>
      <c r="P499" s="95" t="str">
        <f>IF(ISBLANK('6桁'!P499)=TRUE,"",VLOOKUP(パターン表!P499, 'パターン別掛け率（入力）'!$C$3:$I$302, 6, FALSE))</f>
        <v/>
      </c>
      <c r="Q499" s="96">
        <f>'6桁'!Q499</f>
        <v>0</v>
      </c>
      <c r="R499" s="420" t="str">
        <f>IF(ISBLANK('6桁'!R499)=TRUE,"",VLOOKUP(パターン表!R499, 'パターン別掛け率（入力）'!$C$3:$I$302, 6, FALSE))</f>
        <v/>
      </c>
      <c r="S499" s="96">
        <f>'6桁'!S499</f>
        <v>0</v>
      </c>
      <c r="T499" s="420">
        <f>IF(ISBLANK('6桁'!T499)=TRUE,"",VLOOKUP(パターン表!T499, 'パターン別掛け率（入力）'!$C$3:$I$302, 6, FALSE))</f>
        <v>100</v>
      </c>
      <c r="U499" s="126" t="str">
        <f>'6桁'!U499</f>
        <v>W★</v>
      </c>
      <c r="V499" s="420" t="str">
        <f>IF(ISBLANK('6桁'!V499)=TRUE,"",VLOOKUP(パターン表!V499, 'パターン別掛け率（入力）'!$C$3:$I$302, 6, FALSE))</f>
        <v/>
      </c>
      <c r="W499" s="96">
        <f>'6桁'!W499</f>
        <v>0</v>
      </c>
      <c r="X499" s="74"/>
      <c r="Y499" s="265"/>
      <c r="Z499" s="40"/>
    </row>
    <row r="500" spans="2:26" ht="30" customHeight="1">
      <c r="B500" s="503"/>
      <c r="C500" s="500" t="s">
        <v>365</v>
      </c>
      <c r="D500" s="605"/>
      <c r="E500" s="500">
        <v>100</v>
      </c>
      <c r="F500" s="587"/>
      <c r="G500" s="342"/>
      <c r="H500" s="95">
        <f>IF(ISBLANK('6桁'!H500)=TRUE,"",VLOOKUP(パターン表!H500, 'パターン別掛け率（入力）'!$C$3:$I$302, 6, FALSE))</f>
        <v>100</v>
      </c>
      <c r="I500" s="96" t="str">
        <f>'6桁'!I500</f>
        <v>H</v>
      </c>
      <c r="J500" s="95" t="str">
        <f>IF(ISBLANK('6桁'!J500)=TRUE,"",VLOOKUP(パターン表!J500, 'パターン別掛け率（入力）'!$C$3:$I$302, 6, FALSE))</f>
        <v/>
      </c>
      <c r="K500" s="96">
        <f>'6桁'!K500</f>
        <v>0</v>
      </c>
      <c r="L500" s="95">
        <f>IF(ISBLANK('6桁'!L500)=TRUE,"",VLOOKUP(パターン表!L500, 'パターン別掛け率（入力）'!$C$3:$I$302, 6, FALSE))</f>
        <v>100</v>
      </c>
      <c r="M500" s="96" t="str">
        <f>'6桁'!M500</f>
        <v>H</v>
      </c>
      <c r="N500" s="95">
        <f>IF(ISBLANK('6桁'!N500)=TRUE,"",VLOOKUP(パターン表!N500, 'パターン別掛け率（入力）'!$C$3:$I$302, 6, FALSE))</f>
        <v>100</v>
      </c>
      <c r="O500" s="96" t="str">
        <f>'6桁'!O500</f>
        <v>H
RBL</v>
      </c>
      <c r="P500" s="95" t="str">
        <f>IF(ISBLANK('6桁'!P500)=TRUE,"",VLOOKUP(パターン表!P500, 'パターン別掛け率（入力）'!$C$3:$I$302, 6, FALSE))</f>
        <v/>
      </c>
      <c r="Q500" s="96">
        <f>'6桁'!Q500</f>
        <v>0</v>
      </c>
      <c r="R500" s="420" t="str">
        <f>IF(ISBLANK('6桁'!R500)=TRUE,"",VLOOKUP(パターン表!R500, 'パターン別掛け率（入力）'!$C$3:$I$302, 6, FALSE))</f>
        <v/>
      </c>
      <c r="S500" s="96">
        <f>'6桁'!S500</f>
        <v>0</v>
      </c>
      <c r="T500" s="420" t="str">
        <f>IF(ISBLANK('6桁'!T500)=TRUE,"",VLOOKUP(パターン表!T500, 'パターン別掛け率（入力）'!$C$3:$I$302, 6, FALSE))</f>
        <v/>
      </c>
      <c r="U500" s="126">
        <f>'6桁'!U500</f>
        <v>0</v>
      </c>
      <c r="V500" s="420" t="str">
        <f>IF(ISBLANK('6桁'!V500)=TRUE,"",VLOOKUP(パターン表!V500, 'パターン別掛け率（入力）'!$C$3:$I$302, 6, FALSE))</f>
        <v/>
      </c>
      <c r="W500" s="96">
        <f>'6桁'!W500</f>
        <v>0</v>
      </c>
      <c r="X500" s="74"/>
      <c r="Y500" s="265"/>
      <c r="Z500" s="40"/>
    </row>
    <row r="501" spans="2:26" ht="30" customHeight="1">
      <c r="B501" s="503"/>
      <c r="C501" s="500" t="s">
        <v>339</v>
      </c>
      <c r="D501" s="605"/>
      <c r="E501" s="500">
        <v>103</v>
      </c>
      <c r="F501" s="587"/>
      <c r="G501" s="342">
        <v>107</v>
      </c>
      <c r="H501" s="95">
        <f>IF(ISBLANK('6桁'!H501)=TRUE,"",VLOOKUP(パターン表!H501, 'パターン別掛け率（入力）'!$C$3:$I$302, 6, FALSE))</f>
        <v>100</v>
      </c>
      <c r="I501" s="96" t="str">
        <f>'6桁'!I501</f>
        <v>V</v>
      </c>
      <c r="J501" s="95" t="str">
        <f>IF(ISBLANK('6桁'!J501)=TRUE,"",VLOOKUP(パターン表!J501, 'パターン別掛け率（入力）'!$C$3:$I$302, 6, FALSE))</f>
        <v/>
      </c>
      <c r="K501" s="96">
        <f>'6桁'!K501</f>
        <v>0</v>
      </c>
      <c r="L501" s="95">
        <f>IF(ISBLANK('6桁'!L501)=TRUE,"",VLOOKUP(パターン表!L501, 'パターン別掛け率（入力）'!$C$3:$I$302, 6, FALSE))</f>
        <v>100</v>
      </c>
      <c r="M501" s="96" t="str">
        <f>'6桁'!M501</f>
        <v>V★</v>
      </c>
      <c r="N501" s="95">
        <f>IF(ISBLANK('6桁'!N501)=TRUE,"",VLOOKUP(パターン表!N501, 'パターン別掛け率（入力）'!$C$3:$I$302, 6, FALSE))</f>
        <v>100</v>
      </c>
      <c r="O501" s="96" t="str">
        <f>'6桁'!O501</f>
        <v>H
RBL</v>
      </c>
      <c r="P501" s="95" t="str">
        <f>IF(ISBLANK('6桁'!P501)=TRUE,"",VLOOKUP(パターン表!P501, 'パターン別掛け率（入力）'!$C$3:$I$302, 6, FALSE))</f>
        <v/>
      </c>
      <c r="Q501" s="96">
        <f>'6桁'!Q501</f>
        <v>0</v>
      </c>
      <c r="R501" s="420" t="str">
        <f>IF(ISBLANK('6桁'!R501)=TRUE,"",VLOOKUP(パターン表!R501, 'パターン別掛け率（入力）'!$C$3:$I$302, 6, FALSE))</f>
        <v/>
      </c>
      <c r="S501" s="96">
        <f>'6桁'!S501</f>
        <v>0</v>
      </c>
      <c r="T501" s="420">
        <f>IF(ISBLANK('6桁'!T501)=TRUE,"",VLOOKUP(パターン表!T501, 'パターン別掛け率（入力）'!$C$3:$I$302, 6, FALSE))</f>
        <v>100</v>
      </c>
      <c r="U501" s="126" t="str">
        <f>'6桁'!U501</f>
        <v>W★</v>
      </c>
      <c r="V501" s="420" t="str">
        <f>IF(ISBLANK('6桁'!V501)=TRUE,"",VLOOKUP(パターン表!V501, 'パターン別掛け率（入力）'!$C$3:$I$302, 6, FALSE))</f>
        <v/>
      </c>
      <c r="W501" s="96">
        <f>'6桁'!W501</f>
        <v>0</v>
      </c>
      <c r="X501" s="263"/>
      <c r="Y501" s="270"/>
      <c r="Z501" s="40"/>
    </row>
    <row r="502" spans="2:26" ht="30" customHeight="1">
      <c r="B502" s="503"/>
      <c r="C502" s="500" t="s">
        <v>671</v>
      </c>
      <c r="D502" s="605"/>
      <c r="E502" s="500"/>
      <c r="F502" s="587"/>
      <c r="G502" s="361">
        <v>112</v>
      </c>
      <c r="H502" s="94" t="str">
        <f>IF(ISBLANK('6桁'!H502)=TRUE,"",VLOOKUP(パターン表!H502, 'パターン別掛け率（入力）'!$C$3:$I$302, 6, FALSE))</f>
        <v/>
      </c>
      <c r="I502" s="360">
        <f>'6桁'!I502</f>
        <v>0</v>
      </c>
      <c r="J502" s="94" t="str">
        <f>IF(ISBLANK('6桁'!J502)=TRUE,"",VLOOKUP(パターン表!J502, 'パターン別掛け率（入力）'!$C$3:$I$302, 6, FALSE))</f>
        <v/>
      </c>
      <c r="K502" s="360">
        <f>'6桁'!K502</f>
        <v>0</v>
      </c>
      <c r="L502" s="94" t="str">
        <f>IF(ISBLANK('6桁'!L502)=TRUE,"",VLOOKUP(パターン表!L502, 'パターン別掛け率（入力）'!$C$3:$I$302, 6, FALSE))</f>
        <v/>
      </c>
      <c r="M502" s="360">
        <f>'6桁'!M502</f>
        <v>0</v>
      </c>
      <c r="N502" s="94">
        <f>IF(ISBLANK('6桁'!N502)=TRUE,"",VLOOKUP(パターン表!N502, 'パターン別掛け率（入力）'!$C$3:$I$302, 6, FALSE))</f>
        <v>100</v>
      </c>
      <c r="O502" s="96" t="str">
        <f>'6桁'!O502</f>
        <v>H★
RBL</v>
      </c>
      <c r="P502" s="94" t="str">
        <f>IF(ISBLANK('6桁'!P502)=TRUE,"",VLOOKUP(パターン表!P502, 'パターン別掛け率（入力）'!$C$3:$I$302, 6, FALSE))</f>
        <v/>
      </c>
      <c r="Q502" s="360">
        <f>'6桁'!Q502</f>
        <v>0</v>
      </c>
      <c r="R502" s="423" t="str">
        <f>IF(ISBLANK('6桁'!R502)=TRUE,"",VLOOKUP(パターン表!R502, 'パターン別掛け率（入力）'!$C$3:$I$302, 6, FALSE))</f>
        <v/>
      </c>
      <c r="S502" s="360">
        <f>'6桁'!S502</f>
        <v>0</v>
      </c>
      <c r="T502" s="423" t="str">
        <f>IF(ISBLANK('6桁'!T502)=TRUE,"",VLOOKUP(パターン表!T502, 'パターン別掛け率（入力）'!$C$3:$I$302, 6, FALSE))</f>
        <v/>
      </c>
      <c r="U502" s="133">
        <f>'6桁'!U502</f>
        <v>0</v>
      </c>
      <c r="V502" s="423" t="str">
        <f>IF(ISBLANK('6桁'!V502)=TRUE,"",VLOOKUP(パターン表!V502, 'パターン別掛け率（入力）'!$C$3:$I$302, 6, FALSE))</f>
        <v/>
      </c>
      <c r="W502" s="360">
        <f>'6桁'!W502</f>
        <v>0</v>
      </c>
      <c r="X502" s="263"/>
      <c r="Y502" s="270"/>
      <c r="Z502" s="40"/>
    </row>
    <row r="503" spans="2:26" ht="30" customHeight="1">
      <c r="B503" s="503"/>
      <c r="C503" s="567" t="s">
        <v>366</v>
      </c>
      <c r="D503" s="568"/>
      <c r="E503" s="928" t="s">
        <v>2010</v>
      </c>
      <c r="F503" s="929"/>
      <c r="G503" s="249"/>
      <c r="H503" s="319" t="str">
        <f>IF(ISBLANK('6桁'!H503)=TRUE,"",VLOOKUP(パターン表!H503, 'パターン別掛け率（入力）'!$C$3:$I$302, 6, FALSE))</f>
        <v/>
      </c>
      <c r="I503" s="359">
        <f>'6桁'!I503</f>
        <v>0</v>
      </c>
      <c r="J503" s="319" t="str">
        <f>IF(ISBLANK('6桁'!J503)=TRUE,"",VLOOKUP(パターン表!J503, 'パターン別掛け率（入力）'!$C$3:$I$302, 6, FALSE))</f>
        <v/>
      </c>
      <c r="K503" s="359">
        <f>'6桁'!K503</f>
        <v>0</v>
      </c>
      <c r="L503" s="935">
        <f>IF(ISBLANK('6桁'!L503)=TRUE,"",VLOOKUP(パターン表!L503, 'パターン別掛け率（入力）'!$C$3:$I$302, 6, FALSE))</f>
        <v>100</v>
      </c>
      <c r="M503" s="933" t="str">
        <f>'6桁'!M503</f>
        <v>V</v>
      </c>
      <c r="N503" s="95">
        <f>IF(ISBLANK('6桁'!N503)=TRUE,"",VLOOKUP(パターン表!N503, 'パターン別掛け率（入力）'!$C$3:$I$302, 6, FALSE))</f>
        <v>100</v>
      </c>
      <c r="O503" s="96" t="str">
        <f>'6桁'!O503</f>
        <v>H
RBL</v>
      </c>
      <c r="P503" s="935">
        <f>IF(ISBLANK('6桁'!P503)=TRUE,"",VLOOKUP(パターン表!P503, 'パターン別掛け率（入力）'!$C$3:$I$302, 6, FALSE))</f>
        <v>100</v>
      </c>
      <c r="Q503" s="933" t="str">
        <f>'6桁'!Q503</f>
        <v>⑧Q
WL</v>
      </c>
      <c r="R503" s="425" t="str">
        <f>IF(ISBLANK('6桁'!R503)=TRUE,"",VLOOKUP(パターン表!R503, 'パターン別掛け率（入力）'!$C$3:$I$302, 6, FALSE))</f>
        <v/>
      </c>
      <c r="S503" s="359">
        <f>'6桁'!S503</f>
        <v>0</v>
      </c>
      <c r="T503" s="425" t="str">
        <f>IF(ISBLANK('6桁'!T503)=TRUE,"",VLOOKUP(パターン表!T503, 'パターン別掛け率（入力）'!$C$3:$I$302, 6, FALSE))</f>
        <v/>
      </c>
      <c r="U503" s="359">
        <f>'6桁'!U503</f>
        <v>0</v>
      </c>
      <c r="V503" s="432" t="str">
        <f>IF(ISBLANK('6桁'!V503)=TRUE,"",VLOOKUP(パターン表!V503, 'パターン別掛け率（入力）'!$C$3:$I$302, 6, FALSE))</f>
        <v/>
      </c>
      <c r="W503" s="359">
        <f>'6桁'!W503</f>
        <v>0</v>
      </c>
      <c r="X503" s="74"/>
      <c r="Y503" s="265"/>
      <c r="Z503" s="40"/>
    </row>
    <row r="504" spans="2:26" ht="30" customHeight="1">
      <c r="B504" s="503"/>
      <c r="C504" s="576"/>
      <c r="D504" s="577"/>
      <c r="E504" s="930"/>
      <c r="F504" s="931"/>
      <c r="G504" s="361"/>
      <c r="H504" s="94" t="str">
        <f>IF(ISBLANK('6桁'!H504)=TRUE,"",VLOOKUP(パターン表!H504, 'パターン別掛け率（入力）'!$C$3:$I$302, 6, FALSE))</f>
        <v/>
      </c>
      <c r="I504" s="360">
        <f>'6桁'!I504</f>
        <v>0</v>
      </c>
      <c r="J504" s="94" t="str">
        <f>IF(ISBLANK('6桁'!J504)=TRUE,"",VLOOKUP(パターン表!J504, 'パターン別掛け率（入力）'!$C$3:$I$302, 6, FALSE))</f>
        <v/>
      </c>
      <c r="K504" s="360">
        <f>'6桁'!K504</f>
        <v>0</v>
      </c>
      <c r="L504" s="936" t="str">
        <f>IF(ISBLANK('6桁'!L504)=TRUE,"",VLOOKUP(パターン表!L504, 'パターン別掛け率（入力）'!$C$3:$I$302, 6, FALSE))</f>
        <v/>
      </c>
      <c r="M504" s="934">
        <f>'6桁'!M504</f>
        <v>0</v>
      </c>
      <c r="N504" s="95">
        <f>IF(ISBLANK('6桁'!N504)=TRUE,"",VLOOKUP(パターン表!N504, 'パターン別掛け率（入力）'!$C$3:$I$302, 6, FALSE))</f>
        <v>100</v>
      </c>
      <c r="O504" s="96" t="str">
        <f>'6桁'!O504</f>
        <v>H
WL AT25</v>
      </c>
      <c r="P504" s="936" t="str">
        <f>IF(ISBLANK('6桁'!P504)=TRUE,"",VLOOKUP(パターン表!P504, 'パターン別掛け率（入力）'!$C$3:$I$302, 6, FALSE))</f>
        <v/>
      </c>
      <c r="Q504" s="934">
        <f>'6桁'!Q504</f>
        <v>0</v>
      </c>
      <c r="R504" s="423" t="str">
        <f>IF(ISBLANK('6桁'!R504)=TRUE,"",VLOOKUP(パターン表!R504, 'パターン別掛け率（入力）'!$C$3:$I$302, 6, FALSE))</f>
        <v/>
      </c>
      <c r="S504" s="360">
        <f>'6桁'!S504</f>
        <v>0</v>
      </c>
      <c r="T504" s="423" t="str">
        <f>IF(ISBLANK('6桁'!T504)=TRUE,"",VLOOKUP(パターン表!T504, 'パターン別掛け率（入力）'!$C$3:$I$302, 6, FALSE))</f>
        <v/>
      </c>
      <c r="U504" s="133">
        <f>'6桁'!U504</f>
        <v>0</v>
      </c>
      <c r="V504" s="433" t="str">
        <f>IF(ISBLANK('6桁'!V504)=TRUE,"",VLOOKUP(パターン表!V504, 'パターン別掛け率（入力）'!$C$3:$I$302, 6, FALSE))</f>
        <v/>
      </c>
      <c r="W504" s="360">
        <f>'6桁'!W504</f>
        <v>0</v>
      </c>
      <c r="X504" s="74"/>
      <c r="Y504" s="265"/>
      <c r="Z504" s="40"/>
    </row>
    <row r="505" spans="2:26" ht="30" customHeight="1">
      <c r="B505" s="503"/>
      <c r="C505" s="500" t="s">
        <v>367</v>
      </c>
      <c r="D505" s="605"/>
      <c r="E505" s="500">
        <v>116</v>
      </c>
      <c r="F505" s="587"/>
      <c r="G505" s="342">
        <v>120</v>
      </c>
      <c r="H505" s="95" t="str">
        <f>IF(ISBLANK('6桁'!H505)=TRUE,"",VLOOKUP(パターン表!H505, 'パターン別掛け率（入力）'!$C$3:$I$302, 6, FALSE))</f>
        <v/>
      </c>
      <c r="I505" s="96">
        <f>'6桁'!I505</f>
        <v>0</v>
      </c>
      <c r="J505" s="95" t="str">
        <f>IF(ISBLANK('6桁'!J505)=TRUE,"",VLOOKUP(パターン表!J505, 'パターン別掛け率（入力）'!$C$3:$I$302, 6, FALSE))</f>
        <v/>
      </c>
      <c r="K505" s="96">
        <f>'6桁'!K505</f>
        <v>0</v>
      </c>
      <c r="L505" s="95">
        <f>IF(ISBLANK('6桁'!L505)=TRUE,"",VLOOKUP(パターン表!L505, 'パターン別掛け率（入力）'!$C$3:$I$302, 6, FALSE))</f>
        <v>100</v>
      </c>
      <c r="M505" s="96" t="str">
        <f>'6桁'!M505</f>
        <v>V</v>
      </c>
      <c r="N505" s="95">
        <f>IF(ISBLANK('6桁'!N505)=TRUE,"",VLOOKUP(パターン表!N505, 'パターン別掛け率（入力）'!$C$3:$I$302, 6, FALSE))</f>
        <v>100</v>
      </c>
      <c r="O505" s="126" t="str">
        <f>'6桁'!O505</f>
        <v>H★
RBL</v>
      </c>
      <c r="P505" s="95" t="str">
        <f>IF(ISBLANK('6桁'!P505)=TRUE,"",VLOOKUP(パターン表!P505, 'パターン別掛け率（入力）'!$C$3:$I$302, 6, FALSE))</f>
        <v/>
      </c>
      <c r="Q505" s="96">
        <f>'6桁'!Q505</f>
        <v>0</v>
      </c>
      <c r="R505" s="420" t="str">
        <f>IF(ISBLANK('6桁'!R505)=TRUE,"",VLOOKUP(パターン表!R505, 'パターン別掛け率（入力）'!$C$3:$I$302, 6, FALSE))</f>
        <v/>
      </c>
      <c r="S505" s="96">
        <f>'6桁'!S505</f>
        <v>0</v>
      </c>
      <c r="T505" s="420" t="str">
        <f>IF(ISBLANK('6桁'!T505)=TRUE,"",VLOOKUP(パターン表!T505, 'パターン別掛け率（入力）'!$C$3:$I$302, 6, FALSE))</f>
        <v/>
      </c>
      <c r="U505" s="126">
        <f>'6桁'!U505</f>
        <v>0</v>
      </c>
      <c r="V505" s="420" t="str">
        <f>IF(ISBLANK('6桁'!V505)=TRUE,"",VLOOKUP(パターン表!V505, 'パターン別掛け率（入力）'!$C$3:$I$302, 6, FALSE))</f>
        <v/>
      </c>
      <c r="W505" s="96">
        <f>'6桁'!W505</f>
        <v>0</v>
      </c>
      <c r="X505" s="74"/>
      <c r="Y505" s="265"/>
      <c r="Z505" s="40"/>
    </row>
    <row r="506" spans="2:26" ht="30" customHeight="1">
      <c r="B506" s="503"/>
      <c r="C506" s="500" t="s">
        <v>368</v>
      </c>
      <c r="D506" s="605"/>
      <c r="E506" s="500">
        <v>103</v>
      </c>
      <c r="F506" s="587"/>
      <c r="G506" s="249"/>
      <c r="H506" s="319" t="str">
        <f>IF(ISBLANK('6桁'!H506)=TRUE,"",VLOOKUP(パターン表!H506, 'パターン別掛け率（入力）'!$C$3:$I$302, 6, FALSE))</f>
        <v/>
      </c>
      <c r="I506" s="359">
        <f>'6桁'!I506</f>
        <v>0</v>
      </c>
      <c r="J506" s="319" t="str">
        <f>IF(ISBLANK('6桁'!J506)=TRUE,"",VLOOKUP(パターン表!J506, 'パターン別掛け率（入力）'!$C$3:$I$302, 6, FALSE))</f>
        <v/>
      </c>
      <c r="K506" s="359">
        <f>'6桁'!K506</f>
        <v>0</v>
      </c>
      <c r="L506" s="319">
        <f>IF(ISBLANK('6桁'!L506)=TRUE,"",VLOOKUP(パターン表!L506, 'パターン別掛け率（入力）'!$C$3:$I$302, 6, FALSE))</f>
        <v>100</v>
      </c>
      <c r="M506" s="359" t="str">
        <f>'6桁'!M506</f>
        <v>H</v>
      </c>
      <c r="N506" s="319" t="str">
        <f>IF(ISBLANK('6桁'!N506)=TRUE,"",VLOOKUP(パターン表!N506, 'パターン別掛け率（入力）'!$C$3:$I$302, 6, FALSE))</f>
        <v/>
      </c>
      <c r="O506" s="359">
        <f>'6桁'!O506</f>
        <v>0</v>
      </c>
      <c r="P506" s="319" t="str">
        <f>IF(ISBLANK('6桁'!P506)=TRUE,"",VLOOKUP(パターン表!P506, 'パターン別掛け率（入力）'!$C$3:$I$302, 6, FALSE))</f>
        <v/>
      </c>
      <c r="Q506" s="359">
        <f>'6桁'!Q506</f>
        <v>0</v>
      </c>
      <c r="R506" s="425" t="str">
        <f>IF(ISBLANK('6桁'!R506)=TRUE,"",VLOOKUP(パターン表!R506, 'パターン別掛け率（入力）'!$C$3:$I$302, 6, FALSE))</f>
        <v/>
      </c>
      <c r="S506" s="359">
        <f>'6桁'!S506</f>
        <v>0</v>
      </c>
      <c r="T506" s="425" t="str">
        <f>IF(ISBLANK('6桁'!T506)=TRUE,"",VLOOKUP(パターン表!T506, 'パターン別掛け率（入力）'!$C$3:$I$302, 6, FALSE))</f>
        <v/>
      </c>
      <c r="U506" s="132">
        <f>'6桁'!U506</f>
        <v>0</v>
      </c>
      <c r="V506" s="425" t="str">
        <f>IF(ISBLANK('6桁'!V506)=TRUE,"",VLOOKUP(パターン表!V506, 'パターン別掛け率（入力）'!$C$3:$I$302, 6, FALSE))</f>
        <v/>
      </c>
      <c r="W506" s="359">
        <f>'6桁'!W506</f>
        <v>0</v>
      </c>
      <c r="X506" s="74"/>
      <c r="Y506" s="265"/>
      <c r="Z506" s="40"/>
    </row>
    <row r="507" spans="2:26" ht="30" customHeight="1">
      <c r="B507" s="503"/>
      <c r="C507" s="500" t="s">
        <v>369</v>
      </c>
      <c r="D507" s="605"/>
      <c r="E507" s="500">
        <v>106</v>
      </c>
      <c r="F507" s="587"/>
      <c r="G507" s="342"/>
      <c r="H507" s="95">
        <f>IF(ISBLANK('6桁'!H507)=TRUE,"",VLOOKUP(パターン表!H507, 'パターン別掛け率（入力）'!$C$3:$I$302, 6, FALSE))</f>
        <v>100</v>
      </c>
      <c r="I507" s="96" t="str">
        <f>'6桁'!I507</f>
        <v>V</v>
      </c>
      <c r="J507" s="95" t="str">
        <f>IF(ISBLANK('6桁'!J507)=TRUE,"",VLOOKUP(パターン表!J507, 'パターン別掛け率（入力）'!$C$3:$I$302, 6, FALSE))</f>
        <v/>
      </c>
      <c r="K507" s="96">
        <f>'6桁'!K507</f>
        <v>0</v>
      </c>
      <c r="L507" s="95">
        <f>IF(ISBLANK('6桁'!L507)=TRUE,"",VLOOKUP(パターン表!L507, 'パターン別掛け率（入力）'!$C$3:$I$302, 6, FALSE))</f>
        <v>100</v>
      </c>
      <c r="M507" s="96" t="str">
        <f>'6桁'!M507</f>
        <v>H</v>
      </c>
      <c r="N507" s="95" t="str">
        <f>IF(ISBLANK('6桁'!N507)=TRUE,"",VLOOKUP(パターン表!N507, 'パターン別掛け率（入力）'!$C$3:$I$302, 6, FALSE))</f>
        <v/>
      </c>
      <c r="O507" s="126">
        <f>'6桁'!O507</f>
        <v>0</v>
      </c>
      <c r="P507" s="95" t="str">
        <f>IF(ISBLANK('6桁'!P507)=TRUE,"",VLOOKUP(パターン表!P507, 'パターン別掛け率（入力）'!$C$3:$I$302, 6, FALSE))</f>
        <v/>
      </c>
      <c r="Q507" s="96">
        <f>'6桁'!Q507</f>
        <v>0</v>
      </c>
      <c r="R507" s="420" t="str">
        <f>IF(ISBLANK('6桁'!R507)=TRUE,"",VLOOKUP(パターン表!R507, 'パターン別掛け率（入力）'!$C$3:$I$302, 6, FALSE))</f>
        <v/>
      </c>
      <c r="S507" s="96">
        <f>'6桁'!S507</f>
        <v>0</v>
      </c>
      <c r="T507" s="420">
        <f>IF(ISBLANK('6桁'!T507)=TRUE,"",VLOOKUP(パターン表!T507, 'パターン別掛け率（入力）'!$C$3:$I$302, 6, FALSE))</f>
        <v>100</v>
      </c>
      <c r="U507" s="126" t="str">
        <f>'6桁'!U507</f>
        <v>W</v>
      </c>
      <c r="V507" s="420" t="str">
        <f>IF(ISBLANK('6桁'!V507)=TRUE,"",VLOOKUP(パターン表!V507, 'パターン別掛け率（入力）'!$C$3:$I$302, 6, FALSE))</f>
        <v/>
      </c>
      <c r="W507" s="96">
        <f>'6桁'!W507</f>
        <v>0</v>
      </c>
      <c r="X507" s="74"/>
      <c r="Y507" s="265"/>
      <c r="Z507" s="40"/>
    </row>
    <row r="508" spans="2:26" ht="30" customHeight="1">
      <c r="B508" s="503"/>
      <c r="C508" s="500" t="s">
        <v>1096</v>
      </c>
      <c r="D508" s="605"/>
      <c r="E508" s="590" t="s">
        <v>2008</v>
      </c>
      <c r="F508" s="587"/>
      <c r="G508" s="327"/>
      <c r="H508" s="108" t="str">
        <f>IF(ISBLANK('6桁'!H508)=TRUE,"",VLOOKUP(パターン表!H508, 'パターン別掛け率（入力）'!$C$3:$I$302, 6, FALSE))</f>
        <v/>
      </c>
      <c r="I508" s="328">
        <f>'6桁'!I508</f>
        <v>0</v>
      </c>
      <c r="J508" s="108" t="str">
        <f>IF(ISBLANK('6桁'!J508)=TRUE,"",VLOOKUP(パターン表!J508, 'パターン別掛け率（入力）'!$C$3:$I$302, 6, FALSE))</f>
        <v/>
      </c>
      <c r="K508" s="328">
        <f>'6桁'!K508</f>
        <v>0</v>
      </c>
      <c r="L508" s="108">
        <f>IF(ISBLANK('6桁'!L508)=TRUE,"",VLOOKUP(パターン表!L508, 'パターン別掛け率（入力）'!$C$3:$I$302, 6, FALSE))</f>
        <v>100</v>
      </c>
      <c r="M508" s="328" t="str">
        <f>'6桁'!M508</f>
        <v>V</v>
      </c>
      <c r="N508" s="108" t="str">
        <f>IF(ISBLANK('6桁'!N508)=TRUE,"",VLOOKUP(パターン表!N508, 'パターン別掛け率（入力）'!$C$3:$I$302, 6, FALSE))</f>
        <v/>
      </c>
      <c r="O508" s="251">
        <f>'6桁'!O508</f>
        <v>0</v>
      </c>
      <c r="P508" s="108">
        <f>IF(ISBLANK('6桁'!P508)=TRUE,"",VLOOKUP(パターン表!P508, 'パターン別掛け率（入力）'!$C$3:$I$302, 6, FALSE))</f>
        <v>100</v>
      </c>
      <c r="Q508" s="328" t="str">
        <f>'6桁'!Q508</f>
        <v>⑩Q
WL</v>
      </c>
      <c r="R508" s="431" t="str">
        <f>IF(ISBLANK('6桁'!R508)=TRUE,"",VLOOKUP(パターン表!R508, 'パターン別掛け率（入力）'!$C$3:$I$302, 6, FALSE))</f>
        <v/>
      </c>
      <c r="S508" s="328">
        <f>'6桁'!S508</f>
        <v>0</v>
      </c>
      <c r="T508" s="431" t="str">
        <f>IF(ISBLANK('6桁'!T508)=TRUE,"",VLOOKUP(パターン表!T508, 'パターン別掛け率（入力）'!$C$3:$I$302, 6, FALSE))</f>
        <v/>
      </c>
      <c r="U508" s="251">
        <f>'6桁'!U508</f>
        <v>0</v>
      </c>
      <c r="V508" s="431" t="str">
        <f>IF(ISBLANK('6桁'!V508)=TRUE,"",VLOOKUP(パターン表!V508, 'パターン別掛け率（入力）'!$C$3:$I$302, 6, FALSE))</f>
        <v/>
      </c>
      <c r="W508" s="328">
        <f>'6桁'!W508</f>
        <v>0</v>
      </c>
      <c r="X508" s="74"/>
      <c r="Y508" s="265"/>
      <c r="Z508" s="40"/>
    </row>
    <row r="509" spans="2:26" ht="30" customHeight="1">
      <c r="B509" s="504"/>
      <c r="C509" s="560" t="s">
        <v>2002</v>
      </c>
      <c r="D509" s="607"/>
      <c r="E509" s="591" t="s">
        <v>2009</v>
      </c>
      <c r="F509" s="592"/>
      <c r="G509" s="363"/>
      <c r="H509" s="111" t="str">
        <f>IF(ISBLANK('6桁'!H509)=TRUE,"",VLOOKUP(パターン表!H509, 'パターン別掛け率（入力）'!$C$3:$I$302, 6, FALSE))</f>
        <v/>
      </c>
      <c r="I509" s="99">
        <f>'6桁'!I509</f>
        <v>0</v>
      </c>
      <c r="J509" s="111" t="str">
        <f>IF(ISBLANK('6桁'!J509)=TRUE,"",VLOOKUP(パターン表!J509, 'パターン別掛け率（入力）'!$C$3:$I$302, 6, FALSE))</f>
        <v/>
      </c>
      <c r="K509" s="99">
        <f>'6桁'!K509</f>
        <v>0</v>
      </c>
      <c r="L509" s="111">
        <f>IF(ISBLANK('6桁'!L509)=TRUE,"",VLOOKUP(パターン表!L509, 'パターン別掛け率（入力）'!$C$3:$I$302, 6, FALSE))</f>
        <v>100</v>
      </c>
      <c r="M509" s="99" t="str">
        <f>'6桁'!M509</f>
        <v>⑨H</v>
      </c>
      <c r="N509" s="111" t="str">
        <f>IF(ISBLANK('6桁'!N509)=TRUE,"",VLOOKUP(パターン表!N509, 'パターン別掛け率（入力）'!$C$3:$I$302, 6, FALSE))</f>
        <v/>
      </c>
      <c r="O509" s="142">
        <f>'6桁'!O509</f>
        <v>0</v>
      </c>
      <c r="P509" s="111">
        <f>IF(ISBLANK('6桁'!P509)=TRUE,"",VLOOKUP(パターン表!P509, 'パターン別掛け率（入力）'!$C$3:$I$302, 6, FALSE))</f>
        <v>100</v>
      </c>
      <c r="Q509" s="99" t="str">
        <f>'6桁'!Q509</f>
        <v>⑧Q
WL</v>
      </c>
      <c r="R509" s="421" t="str">
        <f>IF(ISBLANK('6桁'!R509)=TRUE,"",VLOOKUP(パターン表!R509, 'パターン別掛け率（入力）'!$C$3:$I$302, 6, FALSE))</f>
        <v/>
      </c>
      <c r="S509" s="99">
        <f>'6桁'!S509</f>
        <v>0</v>
      </c>
      <c r="T509" s="421" t="str">
        <f>IF(ISBLANK('6桁'!T509)=TRUE,"",VLOOKUP(パターン表!T509, 'パターン別掛け率（入力）'!$C$3:$I$302, 6, FALSE))</f>
        <v/>
      </c>
      <c r="U509" s="142">
        <f>'6桁'!U509</f>
        <v>0</v>
      </c>
      <c r="V509" s="421" t="str">
        <f>IF(ISBLANK('6桁'!V509)=TRUE,"",VLOOKUP(パターン表!V509, 'パターン別掛け率（入力）'!$C$3:$I$302, 6, FALSE))</f>
        <v/>
      </c>
      <c r="W509" s="99">
        <f>'6桁'!W509</f>
        <v>0</v>
      </c>
      <c r="X509" s="74"/>
      <c r="Y509" s="265"/>
      <c r="Z509" s="40"/>
    </row>
    <row r="510" spans="2:26" ht="30" customHeight="1">
      <c r="B510" s="503">
        <v>17</v>
      </c>
      <c r="C510" s="576" t="s">
        <v>144</v>
      </c>
      <c r="D510" s="610"/>
      <c r="E510" s="576"/>
      <c r="F510" s="593"/>
      <c r="G510" s="361">
        <v>95</v>
      </c>
      <c r="H510" s="94">
        <f>IF(ISBLANK('6桁'!H510)=TRUE,"",VLOOKUP(パターン表!H510, 'パターン別掛け率（入力）'!$C$3:$I$302, 6, FALSE))</f>
        <v>100</v>
      </c>
      <c r="I510" s="360" t="str">
        <f>'6桁'!I510</f>
        <v>V★</v>
      </c>
      <c r="J510" s="94" t="str">
        <f>IF(ISBLANK('6桁'!J510)=TRUE,"",VLOOKUP(パターン表!J510, 'パターン別掛け率（入力）'!$C$3:$I$302, 6, FALSE))</f>
        <v/>
      </c>
      <c r="K510" s="360">
        <f>'6桁'!K510</f>
        <v>0</v>
      </c>
      <c r="L510" s="94" t="str">
        <f>IF(ISBLANK('6桁'!L510)=TRUE,"",VLOOKUP(パターン表!L510, 'パターン別掛け率（入力）'!$C$3:$I$302, 6, FALSE))</f>
        <v/>
      </c>
      <c r="M510" s="360">
        <f>'6桁'!M510</f>
        <v>0</v>
      </c>
      <c r="N510" s="94" t="str">
        <f>IF(ISBLANK('6桁'!N510)=TRUE,"",VLOOKUP(パターン表!N510, 'パターン別掛け率（入力）'!$C$3:$I$302, 6, FALSE))</f>
        <v/>
      </c>
      <c r="O510" s="133">
        <f>'6桁'!O510</f>
        <v>0</v>
      </c>
      <c r="P510" s="94" t="str">
        <f>IF(ISBLANK('6桁'!P510)=TRUE,"",VLOOKUP(パターン表!P510, 'パターン別掛け率（入力）'!$C$3:$I$302, 6, FALSE))</f>
        <v/>
      </c>
      <c r="Q510" s="360">
        <f>'6桁'!Q510</f>
        <v>0</v>
      </c>
      <c r="R510" s="423" t="str">
        <f>IF(ISBLANK('6桁'!R510)=TRUE,"",VLOOKUP(パターン表!R510, 'パターン別掛け率（入力）'!$C$3:$I$302, 6, FALSE))</f>
        <v/>
      </c>
      <c r="S510" s="360">
        <f>'6桁'!S510</f>
        <v>0</v>
      </c>
      <c r="T510" s="423" t="str">
        <f>IF(ISBLANK('6桁'!T510)=TRUE,"",VLOOKUP(パターン表!T510, 'パターン別掛け率（入力）'!$C$3:$I$302, 6, FALSE))</f>
        <v/>
      </c>
      <c r="U510" s="133">
        <f>'6桁'!U510</f>
        <v>0</v>
      </c>
      <c r="V510" s="423" t="str">
        <f>IF(ISBLANK('6桁'!V510)=TRUE,"",VLOOKUP(パターン表!V510, 'パターン別掛け率（入力）'!$C$3:$I$302, 6, FALSE))</f>
        <v/>
      </c>
      <c r="W510" s="360">
        <f>'6桁'!W510</f>
        <v>0</v>
      </c>
      <c r="X510" s="74"/>
      <c r="Y510" s="265"/>
      <c r="Z510" s="40"/>
    </row>
    <row r="511" spans="2:26" ht="30" customHeight="1">
      <c r="B511" s="503"/>
      <c r="C511" s="500" t="s">
        <v>51</v>
      </c>
      <c r="D511" s="605"/>
      <c r="E511" s="500">
        <v>94</v>
      </c>
      <c r="F511" s="587"/>
      <c r="G511" s="342">
        <v>98</v>
      </c>
      <c r="H511" s="95">
        <f>IF(ISBLANK('6桁'!H511)=TRUE,"",VLOOKUP(パターン表!H511, 'パターン別掛け率（入力）'!$C$3:$I$302, 6, FALSE))</f>
        <v>100</v>
      </c>
      <c r="I511" s="96" t="str">
        <f>'6桁'!I511</f>
        <v>W</v>
      </c>
      <c r="J511" s="95">
        <f>IF(ISBLANK('6桁'!J511)=TRUE,"",VLOOKUP(パターン表!J511, 'パターン別掛け率（入力）'!$C$3:$I$302, 6, FALSE))</f>
        <v>100</v>
      </c>
      <c r="K511" s="96" t="str">
        <f>'6桁'!K511</f>
        <v>V</v>
      </c>
      <c r="L511" s="95" t="str">
        <f>IF(ISBLANK('6桁'!L511)=TRUE,"",VLOOKUP(パターン表!L511, 'パターン別掛け率（入力）'!$C$3:$I$302, 6, FALSE))</f>
        <v/>
      </c>
      <c r="M511" s="96">
        <f>'6桁'!M511</f>
        <v>0</v>
      </c>
      <c r="N511" s="95" t="str">
        <f>IF(ISBLANK('6桁'!N511)=TRUE,"",VLOOKUP(パターン表!N511, 'パターン別掛け率（入力）'!$C$3:$I$302, 6, FALSE))</f>
        <v/>
      </c>
      <c r="O511" s="126">
        <f>'6桁'!O511</f>
        <v>0</v>
      </c>
      <c r="P511" s="95" t="str">
        <f>IF(ISBLANK('6桁'!P511)=TRUE,"",VLOOKUP(パターン表!P511, 'パターン別掛け率（入力）'!$C$3:$I$302, 6, FALSE))</f>
        <v/>
      </c>
      <c r="Q511" s="96">
        <f>'6桁'!Q511</f>
        <v>0</v>
      </c>
      <c r="R511" s="420" t="str">
        <f>IF(ISBLANK('6桁'!R511)=TRUE,"",VLOOKUP(パターン表!R511, 'パターン別掛け率（入力）'!$C$3:$I$302, 6, FALSE))</f>
        <v/>
      </c>
      <c r="S511" s="96">
        <f>'6桁'!S511</f>
        <v>0</v>
      </c>
      <c r="T511" s="420" t="str">
        <f>IF(ISBLANK('6桁'!T511)=TRUE,"",VLOOKUP(パターン表!T511, 'パターン別掛け率（入力）'!$C$3:$I$302, 6, FALSE))</f>
        <v/>
      </c>
      <c r="U511" s="126">
        <f>'6桁'!U511</f>
        <v>0</v>
      </c>
      <c r="V511" s="420" t="str">
        <f>IF(ISBLANK('6桁'!V511)=TRUE,"",VLOOKUP(パターン表!V511, 'パターン別掛け率（入力）'!$C$3:$I$302, 6, FALSE))</f>
        <v/>
      </c>
      <c r="W511" s="96">
        <f>'6桁'!W511</f>
        <v>0</v>
      </c>
      <c r="X511" s="74"/>
      <c r="Y511" s="265"/>
      <c r="Z511" s="40"/>
    </row>
    <row r="512" spans="2:26" ht="30" customHeight="1">
      <c r="B512" s="503"/>
      <c r="C512" s="500" t="s">
        <v>145</v>
      </c>
      <c r="D512" s="605"/>
      <c r="E512" s="500">
        <v>97</v>
      </c>
      <c r="F512" s="587"/>
      <c r="G512" s="342">
        <v>101</v>
      </c>
      <c r="H512" s="95">
        <f>IF(ISBLANK('6桁'!H512)=TRUE,"",VLOOKUP(パターン表!H512, 'パターン別掛け率（入力）'!$C$3:$I$302, 6, FALSE))</f>
        <v>100</v>
      </c>
      <c r="I512" s="96" t="str">
        <f>'6桁'!I512</f>
        <v>W</v>
      </c>
      <c r="J512" s="95">
        <f>IF(ISBLANK('6桁'!J512)=TRUE,"",VLOOKUP(パターン表!J512, 'パターン別掛け率（入力）'!$C$3:$I$302, 6, FALSE))</f>
        <v>100</v>
      </c>
      <c r="K512" s="96" t="str">
        <f>'6桁'!K512</f>
        <v>W★</v>
      </c>
      <c r="L512" s="95" t="str">
        <f>IF(ISBLANK('6桁'!L512)=TRUE,"",VLOOKUP(パターン表!L512, 'パターン別掛け率（入力）'!$C$3:$I$302, 6, FALSE))</f>
        <v/>
      </c>
      <c r="M512" s="96">
        <f>'6桁'!M512</f>
        <v>0</v>
      </c>
      <c r="N512" s="95" t="str">
        <f>IF(ISBLANK('6桁'!N512)=TRUE,"",VLOOKUP(パターン表!N512, 'パターン別掛け率（入力）'!$C$3:$I$302, 6, FALSE))</f>
        <v/>
      </c>
      <c r="O512" s="126">
        <f>'6桁'!O512</f>
        <v>0</v>
      </c>
      <c r="P512" s="95" t="str">
        <f>IF(ISBLANK('6桁'!P512)=TRUE,"",VLOOKUP(パターン表!P512, 'パターン別掛け率（入力）'!$C$3:$I$302, 6, FALSE))</f>
        <v/>
      </c>
      <c r="Q512" s="96">
        <f>'6桁'!Q512</f>
        <v>0</v>
      </c>
      <c r="R512" s="420" t="str">
        <f>IF(ISBLANK('6桁'!R512)=TRUE,"",VLOOKUP(パターン表!R512, 'パターン別掛け率（入力）'!$C$3:$I$302, 6, FALSE))</f>
        <v/>
      </c>
      <c r="S512" s="96">
        <f>'6桁'!S512</f>
        <v>0</v>
      </c>
      <c r="T512" s="420" t="str">
        <f>IF(ISBLANK('6桁'!T512)=TRUE,"",VLOOKUP(パターン表!T512, 'パターン別掛け率（入力）'!$C$3:$I$302, 6, FALSE))</f>
        <v/>
      </c>
      <c r="U512" s="126">
        <f>'6桁'!U512</f>
        <v>0</v>
      </c>
      <c r="V512" s="420" t="str">
        <f>IF(ISBLANK('6桁'!V512)=TRUE,"",VLOOKUP(パターン表!V512, 'パターン別掛け率（入力）'!$C$3:$I$302, 6, FALSE))</f>
        <v/>
      </c>
      <c r="W512" s="96">
        <f>'6桁'!W512</f>
        <v>0</v>
      </c>
      <c r="X512" s="74"/>
      <c r="Y512" s="265"/>
      <c r="Z512" s="40"/>
    </row>
    <row r="513" spans="2:27" ht="30" customHeight="1">
      <c r="B513" s="503"/>
      <c r="C513" s="500" t="s">
        <v>146</v>
      </c>
      <c r="D513" s="605"/>
      <c r="E513" s="500">
        <v>99</v>
      </c>
      <c r="F513" s="587"/>
      <c r="G513" s="342">
        <v>103</v>
      </c>
      <c r="H513" s="95">
        <f>IF(ISBLANK('6桁'!H513)=TRUE,"",VLOOKUP(パターン表!H513, 'パターン別掛け率（入力）'!$C$3:$I$302, 6, FALSE))</f>
        <v>100</v>
      </c>
      <c r="I513" s="96" t="str">
        <f>'6桁'!I513</f>
        <v>W</v>
      </c>
      <c r="J513" s="95" t="str">
        <f>IF(ISBLANK('6桁'!J513)=TRUE,"",VLOOKUP(パターン表!J513, 'パターン別掛け率（入力）'!$C$3:$I$302, 6, FALSE))</f>
        <v/>
      </c>
      <c r="K513" s="96">
        <f>'6桁'!K513</f>
        <v>0</v>
      </c>
      <c r="L513" s="95" t="str">
        <f>IF(ISBLANK('6桁'!L513)=TRUE,"",VLOOKUP(パターン表!L513, 'パターン別掛け率（入力）'!$C$3:$I$302, 6, FALSE))</f>
        <v/>
      </c>
      <c r="M513" s="96">
        <f>'6桁'!M513</f>
        <v>0</v>
      </c>
      <c r="N513" s="95" t="str">
        <f>IF(ISBLANK('6桁'!N513)=TRUE,"",VLOOKUP(パターン表!N513, 'パターン別掛け率（入力）'!$C$3:$I$302, 6, FALSE))</f>
        <v/>
      </c>
      <c r="O513" s="126">
        <f>'6桁'!O513</f>
        <v>0</v>
      </c>
      <c r="P513" s="95" t="str">
        <f>IF(ISBLANK('6桁'!P513)=TRUE,"",VLOOKUP(パターン表!P513, 'パターン別掛け率（入力）'!$C$3:$I$302, 6, FALSE))</f>
        <v/>
      </c>
      <c r="Q513" s="96">
        <f>'6桁'!Q513</f>
        <v>0</v>
      </c>
      <c r="R513" s="420" t="str">
        <f>IF(ISBLANK('6桁'!R513)=TRUE,"",VLOOKUP(パターン表!R513, 'パターン別掛け率（入力）'!$C$3:$I$302, 6, FALSE))</f>
        <v/>
      </c>
      <c r="S513" s="96">
        <f>'6桁'!S513</f>
        <v>0</v>
      </c>
      <c r="T513" s="420">
        <f>IF(ISBLANK('6桁'!T513)=TRUE,"",VLOOKUP(パターン表!T513, 'パターン別掛け率（入力）'!$C$3:$I$302, 6, FALSE))</f>
        <v>100</v>
      </c>
      <c r="U513" s="126" t="str">
        <f>'6桁'!U513</f>
        <v>W★</v>
      </c>
      <c r="V513" s="420" t="str">
        <f>IF(ISBLANK('6桁'!V513)=TRUE,"",VLOOKUP(パターン表!V513, 'パターン別掛け率（入力）'!$C$3:$I$302, 6, FALSE))</f>
        <v/>
      </c>
      <c r="W513" s="96">
        <f>'6桁'!W513</f>
        <v>0</v>
      </c>
      <c r="X513" s="74"/>
      <c r="Y513" s="265"/>
      <c r="Z513" s="40"/>
    </row>
    <row r="514" spans="2:27" ht="30" customHeight="1">
      <c r="B514" s="503"/>
      <c r="C514" s="500" t="s">
        <v>82</v>
      </c>
      <c r="D514" s="605"/>
      <c r="E514" s="500">
        <v>96</v>
      </c>
      <c r="F514" s="587"/>
      <c r="G514" s="342">
        <v>100</v>
      </c>
      <c r="H514" s="95">
        <f>IF(ISBLANK('6桁'!H514)=TRUE,"",VLOOKUP(パターン表!H514, 'パターン別掛け率（入力）'!$C$3:$I$302, 6, FALSE))</f>
        <v>100</v>
      </c>
      <c r="I514" s="96" t="str">
        <f>'6桁'!I514</f>
        <v>H</v>
      </c>
      <c r="J514" s="95" t="str">
        <f>IF(ISBLANK('6桁'!J514)=TRUE,"",VLOOKUP(パターン表!J514, 'パターン別掛け率（入力）'!$C$3:$I$302, 6, FALSE))</f>
        <v/>
      </c>
      <c r="K514" s="96">
        <f>'6桁'!K514</f>
        <v>0</v>
      </c>
      <c r="L514" s="95">
        <f>IF(ISBLANK('6桁'!L514)=TRUE,"",VLOOKUP(パターン表!L514, 'パターン別掛け率（入力）'!$C$3:$I$302, 6, FALSE))</f>
        <v>100</v>
      </c>
      <c r="M514" s="96" t="str">
        <f>'6桁'!M514</f>
        <v>H</v>
      </c>
      <c r="N514" s="95">
        <f>IF(ISBLANK('6桁'!N514)=TRUE,"",VLOOKUP(パターン表!N514, 'パターン別掛け率（入力）'!$C$3:$I$302, 6, FALSE))</f>
        <v>100</v>
      </c>
      <c r="O514" s="126" t="str">
        <f>'6桁'!O514</f>
        <v>H★
RBL</v>
      </c>
      <c r="P514" s="95" t="str">
        <f>IF(ISBLANK('6桁'!P514)=TRUE,"",VLOOKUP(パターン表!P514, 'パターン別掛け率（入力）'!$C$3:$I$302, 6, FALSE))</f>
        <v/>
      </c>
      <c r="Q514" s="96">
        <f>'6桁'!Q514</f>
        <v>0</v>
      </c>
      <c r="R514" s="420" t="str">
        <f>IF(ISBLANK('6桁'!R514)=TRUE,"",VLOOKUP(パターン表!R514, 'パターン別掛け率（入力）'!$C$3:$I$302, 6, FALSE))</f>
        <v/>
      </c>
      <c r="S514" s="96">
        <f>'6桁'!S514</f>
        <v>0</v>
      </c>
      <c r="T514" s="420" t="str">
        <f>IF(ISBLANK('6桁'!T514)=TRUE,"",VLOOKUP(パターン表!T514, 'パターン別掛け率（入力）'!$C$3:$I$302, 6, FALSE))</f>
        <v/>
      </c>
      <c r="U514" s="126">
        <f>'6桁'!U514</f>
        <v>0</v>
      </c>
      <c r="V514" s="420" t="str">
        <f>IF(ISBLANK('6桁'!V514)=TRUE,"",VLOOKUP(パターン表!V514, 'パターン別掛け率（入力）'!$C$3:$I$302, 6, FALSE))</f>
        <v/>
      </c>
      <c r="W514" s="96">
        <f>'6桁'!W514</f>
        <v>0</v>
      </c>
      <c r="X514" s="74"/>
      <c r="Y514" s="265"/>
      <c r="Z514" s="40"/>
    </row>
    <row r="515" spans="2:27" ht="30" customHeight="1">
      <c r="B515" s="503"/>
      <c r="C515" s="500" t="s">
        <v>208</v>
      </c>
      <c r="D515" s="605"/>
      <c r="E515" s="500">
        <v>99</v>
      </c>
      <c r="F515" s="587"/>
      <c r="G515" s="342">
        <v>103</v>
      </c>
      <c r="H515" s="95">
        <f>IF(ISBLANK('6桁'!H515)=TRUE,"",VLOOKUP(パターン表!H515, 'パターン別掛け率（入力）'!$C$3:$I$302, 6, FALSE))</f>
        <v>100</v>
      </c>
      <c r="I515" s="96" t="str">
        <f>'6桁'!I515</f>
        <v>H</v>
      </c>
      <c r="J515" s="95" t="str">
        <f>IF(ISBLANK('6桁'!J515)=TRUE,"",VLOOKUP(パターン表!J515, 'パターン別掛け率（入力）'!$C$3:$I$302, 6, FALSE))</f>
        <v/>
      </c>
      <c r="K515" s="96">
        <f>'6桁'!K515</f>
        <v>0</v>
      </c>
      <c r="L515" s="95">
        <f>IF(ISBLANK('6桁'!L515)=TRUE,"",VLOOKUP(パターン表!L515, 'パターン別掛け率（入力）'!$C$3:$I$302, 6, FALSE))</f>
        <v>100</v>
      </c>
      <c r="M515" s="96" t="str">
        <f>'6桁'!M515</f>
        <v>V</v>
      </c>
      <c r="N515" s="95">
        <f>IF(ISBLANK('6桁'!N515)=TRUE,"",VLOOKUP(パターン表!N515, 'パターン別掛け率（入力）'!$C$3:$I$302, 6, FALSE))</f>
        <v>100</v>
      </c>
      <c r="O515" s="126" t="str">
        <f>'6桁'!O515</f>
        <v>H
RBL</v>
      </c>
      <c r="P515" s="95" t="str">
        <f>IF(ISBLANK('6桁'!P515)=TRUE,"",VLOOKUP(パターン表!P515, 'パターン別掛け率（入力）'!$C$3:$I$302, 6, FALSE))</f>
        <v/>
      </c>
      <c r="Q515" s="96">
        <f>'6桁'!Q515</f>
        <v>0</v>
      </c>
      <c r="R515" s="420" t="str">
        <f>IF(ISBLANK('6桁'!R515)=TRUE,"",VLOOKUP(パターン表!R515, 'パターン別掛け率（入力）'!$C$3:$I$302, 6, FALSE))</f>
        <v/>
      </c>
      <c r="S515" s="96">
        <f>'6桁'!S515</f>
        <v>0</v>
      </c>
      <c r="T515" s="420" t="str">
        <f>IF(ISBLANK('6桁'!T515)=TRUE,"",VLOOKUP(パターン表!T515, 'パターン別掛け率（入力）'!$C$3:$I$302, 6, FALSE))</f>
        <v/>
      </c>
      <c r="U515" s="126">
        <f>'6桁'!U515</f>
        <v>0</v>
      </c>
      <c r="V515" s="420" t="str">
        <f>IF(ISBLANK('6桁'!V515)=TRUE,"",VLOOKUP(パターン表!V515, 'パターン別掛け率（入力）'!$C$3:$I$302, 6, FALSE))</f>
        <v/>
      </c>
      <c r="W515" s="96">
        <f>'6桁'!W515</f>
        <v>0</v>
      </c>
      <c r="X515" s="74"/>
      <c r="Y515" s="265"/>
      <c r="Z515" s="40"/>
    </row>
    <row r="516" spans="2:27" ht="30" customHeight="1">
      <c r="B516" s="503"/>
      <c r="C516" s="500" t="s">
        <v>437</v>
      </c>
      <c r="D516" s="605"/>
      <c r="E516" s="500">
        <v>102</v>
      </c>
      <c r="F516" s="587"/>
      <c r="G516" s="342"/>
      <c r="H516" s="95" t="str">
        <f>IF(ISBLANK('6桁'!H516)=TRUE,"",VLOOKUP(パターン表!H516, 'パターン別掛け率（入力）'!$C$3:$I$302, 6, FALSE))</f>
        <v/>
      </c>
      <c r="I516" s="96">
        <f>'6桁'!I516</f>
        <v>0</v>
      </c>
      <c r="J516" s="95" t="str">
        <f>IF(ISBLANK('6桁'!J516)=TRUE,"",VLOOKUP(パターン表!J516, 'パターン別掛け率（入力）'!$C$3:$I$302, 6, FALSE))</f>
        <v/>
      </c>
      <c r="K516" s="96">
        <f>'6桁'!K516</f>
        <v>0</v>
      </c>
      <c r="L516" s="95" t="str">
        <f>IF(ISBLANK('6桁'!L516)=TRUE,"",VLOOKUP(パターン表!L516, 'パターン別掛け率（入力）'!$C$3:$I$302, 6, FALSE))</f>
        <v/>
      </c>
      <c r="M516" s="96">
        <f>'6桁'!M516</f>
        <v>0</v>
      </c>
      <c r="N516" s="95" t="str">
        <f>IF(ISBLANK('6桁'!N516)=TRUE,"",VLOOKUP(パターン表!N516, 'パターン別掛け率（入力）'!$C$3:$I$302, 6, FALSE))</f>
        <v/>
      </c>
      <c r="O516" s="126">
        <f>'6桁'!O516</f>
        <v>0</v>
      </c>
      <c r="P516" s="95" t="str">
        <f>IF(ISBLANK('6桁'!P516)=TRUE,"",VLOOKUP(パターン表!P516, 'パターン別掛け率（入力）'!$C$3:$I$302, 6, FALSE))</f>
        <v/>
      </c>
      <c r="Q516" s="96">
        <f>'6桁'!Q516</f>
        <v>0</v>
      </c>
      <c r="R516" s="420" t="str">
        <f>IF(ISBLANK('6桁'!R516)=TRUE,"",VLOOKUP(パターン表!R516, 'パターン別掛け率（入力）'!$C$3:$I$302, 6, FALSE))</f>
        <v/>
      </c>
      <c r="S516" s="96">
        <f>'6桁'!S516</f>
        <v>0</v>
      </c>
      <c r="T516" s="420">
        <f>IF(ISBLANK('6桁'!T516)=TRUE,"",VLOOKUP(パターン表!T516, 'パターン別掛け率（入力）'!$C$3:$I$302, 6, FALSE))</f>
        <v>100</v>
      </c>
      <c r="U516" s="126" t="str">
        <f>'6桁'!U516</f>
        <v>W</v>
      </c>
      <c r="V516" s="420" t="str">
        <f>IF(ISBLANK('6桁'!V516)=TRUE,"",VLOOKUP(パターン表!V516, 'パターン別掛け率（入力）'!$C$3:$I$302, 6, FALSE))</f>
        <v/>
      </c>
      <c r="W516" s="96">
        <f>'6桁'!W516</f>
        <v>0</v>
      </c>
      <c r="X516" s="74"/>
      <c r="Y516" s="265"/>
      <c r="Z516" s="40"/>
    </row>
    <row r="517" spans="2:27" ht="30" customHeight="1">
      <c r="B517" s="503"/>
      <c r="C517" s="500" t="s">
        <v>340</v>
      </c>
      <c r="D517" s="605"/>
      <c r="E517" s="590" t="s">
        <v>2005</v>
      </c>
      <c r="F517" s="587"/>
      <c r="G517" s="342">
        <v>106</v>
      </c>
      <c r="H517" s="95">
        <f>IF(ISBLANK('6桁'!H517)=TRUE,"",VLOOKUP(パターン表!H517, 'パターン別掛け率（入力）'!$C$3:$I$302, 6, FALSE))</f>
        <v>100</v>
      </c>
      <c r="I517" s="96" t="str">
        <f>'6桁'!I517</f>
        <v>H</v>
      </c>
      <c r="J517" s="95" t="str">
        <f>IF(ISBLANK('6桁'!J517)=TRUE,"",VLOOKUP(パターン表!J517, 'パターン別掛け率（入力）'!$C$3:$I$302, 6, FALSE))</f>
        <v/>
      </c>
      <c r="K517" s="96">
        <f>'6桁'!K517</f>
        <v>0</v>
      </c>
      <c r="L517" s="95">
        <f>IF(ISBLANK('6桁'!L517)=TRUE,"",VLOOKUP(パターン表!L517, 'パターン別掛け率（入力）'!$C$3:$I$302, 6, FALSE))</f>
        <v>100</v>
      </c>
      <c r="M517" s="96" t="str">
        <f>'6桁'!M517</f>
        <v>V</v>
      </c>
      <c r="N517" s="95">
        <f>IF(ISBLANK('6桁'!N517)=TRUE,"",VLOOKUP(パターン表!N517, 'パターン別掛け率（入力）'!$C$3:$I$302, 6, FALSE))</f>
        <v>100</v>
      </c>
      <c r="O517" s="126" t="str">
        <f>'6桁'!O517</f>
        <v>H
RBL</v>
      </c>
      <c r="P517" s="95">
        <f>IF(ISBLANK('6桁'!P517)=TRUE,"",VLOOKUP(パターン表!P517, 'パターン別掛け率（入力）'!$C$3:$I$302, 6, FALSE))</f>
        <v>100</v>
      </c>
      <c r="Q517" s="96" t="str">
        <f>'6桁'!Q517</f>
        <v>⑧Q
WL</v>
      </c>
      <c r="R517" s="420" t="str">
        <f>IF(ISBLANK('6桁'!R517)=TRUE,"",VLOOKUP(パターン表!R517, 'パターン別掛け率（入力）'!$C$3:$I$302, 6, FALSE))</f>
        <v/>
      </c>
      <c r="S517" s="96">
        <f>'6桁'!S517</f>
        <v>0</v>
      </c>
      <c r="T517" s="420" t="str">
        <f>IF(ISBLANK('6桁'!T517)=TRUE,"",VLOOKUP(パターン表!T517, 'パターン別掛け率（入力）'!$C$3:$I$302, 6, FALSE))</f>
        <v/>
      </c>
      <c r="U517" s="126">
        <f>'6桁'!U517</f>
        <v>0</v>
      </c>
      <c r="V517" s="420" t="str">
        <f>IF(ISBLANK('6桁'!V517)=TRUE,"",VLOOKUP(パターン表!V517, 'パターン別掛け率（入力）'!$C$3:$I$302, 6, FALSE))</f>
        <v/>
      </c>
      <c r="W517" s="96">
        <f>'6桁'!W517</f>
        <v>0</v>
      </c>
      <c r="X517" s="74"/>
      <c r="Y517" s="265"/>
      <c r="Z517" s="40"/>
    </row>
    <row r="518" spans="2:27" ht="30" customHeight="1">
      <c r="B518" s="503"/>
      <c r="C518" s="500" t="s">
        <v>317</v>
      </c>
      <c r="D518" s="605"/>
      <c r="E518" s="500"/>
      <c r="F518" s="587"/>
      <c r="G518" s="342">
        <v>108</v>
      </c>
      <c r="H518" s="95" t="str">
        <f>IF(ISBLANK('6桁'!H518)=TRUE,"",VLOOKUP(パターン表!H518, 'パターン別掛け率（入力）'!$C$3:$I$302, 6, FALSE))</f>
        <v/>
      </c>
      <c r="I518" s="96">
        <f>'6桁'!I518</f>
        <v>0</v>
      </c>
      <c r="J518" s="95" t="str">
        <f>IF(ISBLANK('6桁'!J518)=TRUE,"",VLOOKUP(パターン表!J518, 'パターン別掛け率（入力）'!$C$3:$I$302, 6, FALSE))</f>
        <v/>
      </c>
      <c r="K518" s="96">
        <f>'6桁'!K518</f>
        <v>0</v>
      </c>
      <c r="L518" s="95">
        <f>IF(ISBLANK('6桁'!L518)=TRUE,"",VLOOKUP(パターン表!L518, 'パターン別掛け率（入力）'!$C$3:$I$302, 6, FALSE))</f>
        <v>100</v>
      </c>
      <c r="M518" s="96" t="str">
        <f>'6桁'!M518</f>
        <v>V★</v>
      </c>
      <c r="N518" s="95">
        <f>IF(ISBLANK('6桁'!N518)=TRUE,"",VLOOKUP(パターン表!N518, 'パターン別掛け率（入力）'!$C$3:$I$302, 6, FALSE))</f>
        <v>100</v>
      </c>
      <c r="O518" s="96" t="str">
        <f>'6桁'!O518</f>
        <v>H★
RBL</v>
      </c>
      <c r="P518" s="95" t="str">
        <f>IF(ISBLANK('6桁'!P518)=TRUE,"",VLOOKUP(パターン表!P518, 'パターン別掛け率（入力）'!$C$3:$I$302, 6, FALSE))</f>
        <v/>
      </c>
      <c r="Q518" s="96">
        <f>'6桁'!Q518</f>
        <v>0</v>
      </c>
      <c r="R518" s="420" t="str">
        <f>IF(ISBLANK('6桁'!R518)=TRUE,"",VLOOKUP(パターン表!R518, 'パターン別掛け率（入力）'!$C$3:$I$302, 6, FALSE))</f>
        <v/>
      </c>
      <c r="S518" s="96">
        <f>'6桁'!S518</f>
        <v>0</v>
      </c>
      <c r="T518" s="420" t="str">
        <f>IF(ISBLANK('6桁'!T518)=TRUE,"",VLOOKUP(パターン表!T518, 'パターン別掛け率（入力）'!$C$3:$I$302, 6, FALSE))</f>
        <v/>
      </c>
      <c r="U518" s="126">
        <f>'6桁'!U518</f>
        <v>0</v>
      </c>
      <c r="V518" s="420" t="str">
        <f>IF(ISBLANK('6桁'!V518)=TRUE,"",VLOOKUP(パターン表!V518, 'パターン別掛け率（入力）'!$C$3:$I$302, 6, FALSE))</f>
        <v/>
      </c>
      <c r="W518" s="96">
        <f>'6桁'!W518</f>
        <v>0</v>
      </c>
      <c r="X518" s="74"/>
      <c r="Y518" s="265"/>
      <c r="Z518" s="40"/>
    </row>
    <row r="519" spans="2:27" ht="30" customHeight="1">
      <c r="B519" s="503"/>
      <c r="C519" s="500" t="s">
        <v>672</v>
      </c>
      <c r="D519" s="605"/>
      <c r="E519" s="500">
        <v>107</v>
      </c>
      <c r="F519" s="587"/>
      <c r="G519" s="342"/>
      <c r="H519" s="95" t="str">
        <f>IF(ISBLANK('6桁'!H519)=TRUE,"",VLOOKUP(パターン表!H519, 'パターン別掛け率（入力）'!$C$3:$I$302, 6, FALSE))</f>
        <v/>
      </c>
      <c r="I519" s="96">
        <f>'6桁'!I519</f>
        <v>0</v>
      </c>
      <c r="J519" s="95" t="str">
        <f>IF(ISBLANK('6桁'!J519)=TRUE,"",VLOOKUP(パターン表!J519, 'パターン別掛け率（入力）'!$C$3:$I$302, 6, FALSE))</f>
        <v/>
      </c>
      <c r="K519" s="96">
        <f>'6桁'!K519</f>
        <v>0</v>
      </c>
      <c r="L519" s="95" t="str">
        <f>IF(ISBLANK('6桁'!L519)=TRUE,"",VLOOKUP(パターン表!L519, 'パターン別掛け率（入力）'!$C$3:$I$302, 6, FALSE))</f>
        <v/>
      </c>
      <c r="M519" s="96">
        <f>'6桁'!M519</f>
        <v>0</v>
      </c>
      <c r="N519" s="95">
        <f>IF(ISBLANK('6桁'!N519)=TRUE,"",VLOOKUP(パターン表!N519, 'パターン別掛け率（入力）'!$C$3:$I$302, 6, FALSE))</f>
        <v>100</v>
      </c>
      <c r="O519" s="96" t="str">
        <f>'6桁'!O519</f>
        <v>H
OWL</v>
      </c>
      <c r="P519" s="95" t="str">
        <f>IF(ISBLANK('6桁'!P519)=TRUE,"",VLOOKUP(パターン表!P519, 'パターン別掛け率（入力）'!$C$3:$I$302, 6, FALSE))</f>
        <v/>
      </c>
      <c r="Q519" s="96">
        <f>'6桁'!Q519</f>
        <v>0</v>
      </c>
      <c r="R519" s="420" t="str">
        <f>IF(ISBLANK('6桁'!R519)=TRUE,"",VLOOKUP(パターン表!R519, 'パターン別掛け率（入力）'!$C$3:$I$302, 6, FALSE))</f>
        <v/>
      </c>
      <c r="S519" s="96">
        <f>'6桁'!S519</f>
        <v>0</v>
      </c>
      <c r="T519" s="420" t="str">
        <f>IF(ISBLANK('6桁'!T519)=TRUE,"",VLOOKUP(パターン表!T519, 'パターン別掛け率（入力）'!$C$3:$I$302, 6, FALSE))</f>
        <v/>
      </c>
      <c r="U519" s="126">
        <f>'6桁'!U519</f>
        <v>0</v>
      </c>
      <c r="V519" s="420" t="str">
        <f>IF(ISBLANK('6桁'!V519)=TRUE,"",VLOOKUP(パターン表!V519, 'パターン別掛け率（入力）'!$C$3:$I$302, 6, FALSE))</f>
        <v/>
      </c>
      <c r="W519" s="96">
        <f>'6桁'!W519</f>
        <v>0</v>
      </c>
      <c r="X519" s="74"/>
      <c r="Y519" s="265"/>
      <c r="Z519" s="40"/>
    </row>
    <row r="520" spans="2:27" ht="30" customHeight="1">
      <c r="B520" s="503"/>
      <c r="C520" s="500" t="s">
        <v>370</v>
      </c>
      <c r="D520" s="605"/>
      <c r="E520" s="590" t="s">
        <v>2006</v>
      </c>
      <c r="F520" s="587"/>
      <c r="G520" s="342">
        <v>116</v>
      </c>
      <c r="H520" s="95" t="str">
        <f>IF(ISBLANK('6桁'!H520)=TRUE,"",VLOOKUP(パターン表!H520, 'パターン別掛け率（入力）'!$C$3:$I$302, 6, FALSE))</f>
        <v/>
      </c>
      <c r="I520" s="96">
        <f>'6桁'!I520</f>
        <v>0</v>
      </c>
      <c r="J520" s="95" t="str">
        <f>IF(ISBLANK('6桁'!J520)=TRUE,"",VLOOKUP(パターン表!J520, 'パターン別掛け率（入力）'!$C$3:$I$302, 6, FALSE))</f>
        <v/>
      </c>
      <c r="K520" s="96">
        <f>'6桁'!K520</f>
        <v>0</v>
      </c>
      <c r="L520" s="95">
        <f>IF(ISBLANK('6桁'!L520)=TRUE,"",VLOOKUP(パターン表!L520, 'パターン別掛け率（入力）'!$C$3:$I$302, 6, FALSE))</f>
        <v>100</v>
      </c>
      <c r="M520" s="96" t="str">
        <f>'6桁'!M520</f>
        <v>H</v>
      </c>
      <c r="N520" s="95">
        <f>IF(ISBLANK('6桁'!N520)=TRUE,"",VLOOKUP(パターン表!N520, 'パターン別掛け率（入力）'!$C$3:$I$302, 6, FALSE))</f>
        <v>100</v>
      </c>
      <c r="O520" s="126" t="str">
        <f>'6桁'!O520</f>
        <v>S
RBL</v>
      </c>
      <c r="P520" s="95">
        <f>IF(ISBLANK('6桁'!P520)=TRUE,"",VLOOKUP(パターン表!P520, 'パターン別掛け率（入力）'!$C$3:$I$302, 6, FALSE))</f>
        <v>100</v>
      </c>
      <c r="Q520" s="96" t="str">
        <f>'6桁'!Q520</f>
        <v>Q
WL</v>
      </c>
      <c r="R520" s="420" t="str">
        <f>IF(ISBLANK('6桁'!R520)=TRUE,"",VLOOKUP(パターン表!R520, 'パターン別掛け率（入力）'!$C$3:$I$302, 6, FALSE))</f>
        <v/>
      </c>
      <c r="S520" s="96">
        <f>'6桁'!S520</f>
        <v>0</v>
      </c>
      <c r="T520" s="420" t="str">
        <f>IF(ISBLANK('6桁'!T520)=TRUE,"",VLOOKUP(パターン表!T520, 'パターン別掛け率（入力）'!$C$3:$I$302, 6, FALSE))</f>
        <v/>
      </c>
      <c r="U520" s="126">
        <f>'6桁'!U520</f>
        <v>0</v>
      </c>
      <c r="V520" s="420">
        <f>IF(ISBLANK('6桁'!V520)=TRUE,"",VLOOKUP(パターン表!V520, 'パターン別掛け率（入力）'!$C$3:$I$302, 6, FALSE))</f>
        <v>100</v>
      </c>
      <c r="W520" s="96" t="str">
        <f>'6桁'!W520</f>
        <v>S★</v>
      </c>
      <c r="X520" s="74"/>
      <c r="Y520" s="265"/>
      <c r="Z520" s="40"/>
    </row>
    <row r="521" spans="2:27" ht="30" customHeight="1">
      <c r="B521" s="503"/>
      <c r="C521" s="500" t="s">
        <v>371</v>
      </c>
      <c r="D521" s="605"/>
      <c r="E521" s="500">
        <v>115</v>
      </c>
      <c r="F521" s="587"/>
      <c r="G521" s="342"/>
      <c r="H521" s="95" t="str">
        <f>IF(ISBLANK('6桁'!H521)=TRUE,"",VLOOKUP(パターン表!H521, 'パターン別掛け率（入力）'!$C$3:$I$302, 6, FALSE))</f>
        <v/>
      </c>
      <c r="I521" s="96">
        <f>'6桁'!I521</f>
        <v>0</v>
      </c>
      <c r="J521" s="95" t="str">
        <f>IF(ISBLANK('6桁'!J521)=TRUE,"",VLOOKUP(パターン表!J521, 'パターン別掛け率（入力）'!$C$3:$I$302, 6, FALSE))</f>
        <v/>
      </c>
      <c r="K521" s="96">
        <f>'6桁'!K521</f>
        <v>0</v>
      </c>
      <c r="L521" s="95">
        <f>IF(ISBLANK('6桁'!L521)=TRUE,"",VLOOKUP(パターン表!L521, 'パターン別掛け率（入力）'!$C$3:$I$302, 6, FALSE))</f>
        <v>100</v>
      </c>
      <c r="M521" s="96" t="str">
        <f>'6桁'!M521</f>
        <v>H</v>
      </c>
      <c r="N521" s="95">
        <f>IF(ISBLANK('6桁'!N521)=TRUE,"",VLOOKUP(パターン表!N521, 'パターン別掛け率（入力）'!$C$3:$I$302, 6, FALSE))</f>
        <v>100</v>
      </c>
      <c r="O521" s="126" t="str">
        <f>'6桁'!O521</f>
        <v>T
OWL</v>
      </c>
      <c r="P521" s="95" t="str">
        <f>IF(ISBLANK('6桁'!P521)=TRUE,"",VLOOKUP(パターン表!P521, 'パターン別掛け率（入力）'!$C$3:$I$302, 6, FALSE))</f>
        <v/>
      </c>
      <c r="Q521" s="96">
        <f>'6桁'!Q521</f>
        <v>0</v>
      </c>
      <c r="R521" s="420" t="str">
        <f>IF(ISBLANK('6桁'!R521)=TRUE,"",VLOOKUP(パターン表!R521, 'パターン別掛け率（入力）'!$C$3:$I$302, 6, FALSE))</f>
        <v/>
      </c>
      <c r="S521" s="96">
        <f>'6桁'!S521</f>
        <v>0</v>
      </c>
      <c r="T521" s="420" t="str">
        <f>IF(ISBLANK('6桁'!T521)=TRUE,"",VLOOKUP(パターン表!T521, 'パターン別掛け率（入力）'!$C$3:$I$302, 6, FALSE))</f>
        <v/>
      </c>
      <c r="U521" s="126">
        <f>'6桁'!U521</f>
        <v>0</v>
      </c>
      <c r="V521" s="420" t="str">
        <f>IF(ISBLANK('6桁'!V521)=TRUE,"",VLOOKUP(パターン表!V521, 'パターン別掛け率（入力）'!$C$3:$I$302, 6, FALSE))</f>
        <v/>
      </c>
      <c r="W521" s="96">
        <f>'6桁'!W521</f>
        <v>0</v>
      </c>
      <c r="X521" s="74"/>
      <c r="Y521" s="265"/>
      <c r="Z521" s="40"/>
    </row>
    <row r="522" spans="2:27" ht="30" customHeight="1">
      <c r="B522" s="503"/>
      <c r="C522" s="500" t="s">
        <v>372</v>
      </c>
      <c r="D522" s="605"/>
      <c r="E522" s="590" t="s">
        <v>2007</v>
      </c>
      <c r="F522" s="587"/>
      <c r="G522" s="342"/>
      <c r="H522" s="95" t="str">
        <f>IF(ISBLANK('6桁'!H522)=TRUE,"",VLOOKUP(パターン表!H522, 'パターン別掛け率（入力）'!$C$3:$I$302, 6, FALSE))</f>
        <v/>
      </c>
      <c r="I522" s="96">
        <f>'6桁'!I522</f>
        <v>0</v>
      </c>
      <c r="J522" s="95" t="str">
        <f>IF(ISBLANK('6桁'!J522)=TRUE,"",VLOOKUP(パターン表!J522, 'パターン別掛け率（入力）'!$C$3:$I$302, 6, FALSE))</f>
        <v/>
      </c>
      <c r="K522" s="96">
        <f>'6桁'!K522</f>
        <v>0</v>
      </c>
      <c r="L522" s="95">
        <f>IF(ISBLANK('6桁'!L522)=TRUE,"",VLOOKUP(パターン表!L522, 'パターン別掛け率（入力）'!$C$3:$I$302, 6, FALSE))</f>
        <v>100</v>
      </c>
      <c r="M522" s="96" t="str">
        <f>'6桁'!M522</f>
        <v>S</v>
      </c>
      <c r="N522" s="95">
        <f>IF(ISBLANK('6桁'!N522)=TRUE,"",VLOOKUP(パターン表!N522, 'パターン別掛け率（入力）'!$C$3:$I$302, 6, FALSE))</f>
        <v>100</v>
      </c>
      <c r="O522" s="126" t="str">
        <f>'6桁'!O522</f>
        <v>S
RBL</v>
      </c>
      <c r="P522" s="95">
        <f>IF(ISBLANK('6桁'!P522)=TRUE,"",VLOOKUP(パターン表!P522, 'パターン別掛け率（入力）'!$C$3:$I$302, 6, FALSE))</f>
        <v>100</v>
      </c>
      <c r="Q522" s="96" t="str">
        <f>'6桁'!Q522</f>
        <v>⑧Q
WL</v>
      </c>
      <c r="R522" s="420" t="str">
        <f>IF(ISBLANK('6桁'!R522)=TRUE,"",VLOOKUP(パターン表!R522, 'パターン別掛け率（入力）'!$C$3:$I$302, 6, FALSE))</f>
        <v/>
      </c>
      <c r="S522" s="96">
        <f>'6桁'!S522</f>
        <v>0</v>
      </c>
      <c r="T522" s="420" t="str">
        <f>IF(ISBLANK('6桁'!T522)=TRUE,"",VLOOKUP(パターン表!T522, 'パターン別掛け率（入力）'!$C$3:$I$302, 6, FALSE))</f>
        <v/>
      </c>
      <c r="U522" s="126">
        <f>'6桁'!U522</f>
        <v>0</v>
      </c>
      <c r="V522" s="420" t="str">
        <f>IF(ISBLANK('6桁'!V522)=TRUE,"",VLOOKUP(パターン表!V522, 'パターン別掛け率（入力）'!$C$3:$I$302, 6, FALSE))</f>
        <v/>
      </c>
      <c r="W522" s="96">
        <f>'6桁'!W522</f>
        <v>0</v>
      </c>
      <c r="X522" s="74"/>
      <c r="Y522" s="265"/>
      <c r="Z522" s="40"/>
    </row>
    <row r="523" spans="2:27" ht="30" customHeight="1">
      <c r="B523" s="503"/>
      <c r="C523" s="500" t="s">
        <v>2003</v>
      </c>
      <c r="D523" s="605"/>
      <c r="E523" s="500" t="s">
        <v>2004</v>
      </c>
      <c r="F523" s="587"/>
      <c r="G523" s="249"/>
      <c r="H523" s="319" t="str">
        <f>IF(ISBLANK('6桁'!H523)=TRUE,"",VLOOKUP(パターン表!H523, 'パターン別掛け率（入力）'!$C$3:$I$302, 6, FALSE))</f>
        <v/>
      </c>
      <c r="I523" s="359">
        <f>'6桁'!I523</f>
        <v>0</v>
      </c>
      <c r="J523" s="319" t="str">
        <f>IF(ISBLANK('6桁'!J523)=TRUE,"",VLOOKUP(パターン表!J523, 'パターン別掛け率（入力）'!$C$3:$I$302, 6, FALSE))</f>
        <v/>
      </c>
      <c r="K523" s="359">
        <f>'6桁'!K523</f>
        <v>0</v>
      </c>
      <c r="L523" s="319" t="str">
        <f>IF(ISBLANK('6桁'!L523)=TRUE,"",VLOOKUP(パターン表!L523, 'パターン別掛け率（入力）'!$C$3:$I$302, 6, FALSE))</f>
        <v/>
      </c>
      <c r="M523" s="359">
        <f>'6桁'!M523</f>
        <v>0</v>
      </c>
      <c r="N523" s="319" t="str">
        <f>IF(ISBLANK('6桁'!N523)=TRUE,"",VLOOKUP(パターン表!N523, 'パターン別掛け率（入力）'!$C$3:$I$302, 6, FALSE))</f>
        <v/>
      </c>
      <c r="O523" s="132">
        <f>'6桁'!O523</f>
        <v>0</v>
      </c>
      <c r="P523" s="319">
        <f>IF(ISBLANK('6桁'!P523)=TRUE,"",VLOOKUP(パターン表!P523, 'パターン別掛け率（入力）'!$C$3:$I$302, 6, FALSE))</f>
        <v>100</v>
      </c>
      <c r="Q523" s="359" t="str">
        <f>'6桁'!Q523</f>
        <v>⑧Q
WL</v>
      </c>
      <c r="R523" s="425" t="str">
        <f>IF(ISBLANK('6桁'!R523)=TRUE,"",VLOOKUP(パターン表!R523, 'パターン別掛け率（入力）'!$C$3:$I$302, 6, FALSE))</f>
        <v/>
      </c>
      <c r="S523" s="359">
        <f>'6桁'!S523</f>
        <v>0</v>
      </c>
      <c r="T523" s="425" t="str">
        <f>IF(ISBLANK('6桁'!T523)=TRUE,"",VLOOKUP(パターン表!T523, 'パターン別掛け率（入力）'!$C$3:$I$302, 6, FALSE))</f>
        <v/>
      </c>
      <c r="U523" s="132">
        <f>'6桁'!U523</f>
        <v>0</v>
      </c>
      <c r="V523" s="425" t="str">
        <f>IF(ISBLANK('6桁'!V523)=TRUE,"",VLOOKUP(パターン表!V523, 'パターン別掛け率（入力）'!$C$3:$I$302, 6, FALSE))</f>
        <v/>
      </c>
      <c r="W523" s="359">
        <f>'6桁'!W523</f>
        <v>0</v>
      </c>
      <c r="X523" s="74"/>
      <c r="Y523" s="265"/>
      <c r="Z523" s="40"/>
    </row>
    <row r="524" spans="2:27" ht="30" customHeight="1" thickBot="1">
      <c r="B524" s="544"/>
      <c r="C524" s="500" t="s">
        <v>673</v>
      </c>
      <c r="D524" s="605"/>
      <c r="E524" s="558">
        <v>112</v>
      </c>
      <c r="F524" s="932"/>
      <c r="G524" s="344"/>
      <c r="H524" s="118" t="str">
        <f>IF(ISBLANK('6桁'!H524)=TRUE,"",VLOOKUP(パターン表!H524, 'パターン別掛け率（入力）'!$C$3:$I$302, 6, FALSE))</f>
        <v/>
      </c>
      <c r="I524" s="119">
        <f>'6桁'!I524</f>
        <v>0</v>
      </c>
      <c r="J524" s="118" t="str">
        <f>IF(ISBLANK('6桁'!J524)=TRUE,"",VLOOKUP(パターン表!J524, 'パターン別掛け率（入力）'!$C$3:$I$302, 6, FALSE))</f>
        <v/>
      </c>
      <c r="K524" s="119">
        <f>'6桁'!K524</f>
        <v>0</v>
      </c>
      <c r="L524" s="118" t="str">
        <f>IF(ISBLANK('6桁'!L524)=TRUE,"",VLOOKUP(パターン表!L524, 'パターン別掛け率（入力）'!$C$3:$I$302, 6, FALSE))</f>
        <v/>
      </c>
      <c r="M524" s="119">
        <f>'6桁'!M524</f>
        <v>0</v>
      </c>
      <c r="N524" s="118">
        <f>IF(ISBLANK('6桁'!N524)=TRUE,"",VLOOKUP(パターン表!N524, 'パターン別掛け率（入力）'!$C$3:$I$302, 6, FALSE))</f>
        <v>100</v>
      </c>
      <c r="O524" s="127" t="str">
        <f>'6桁'!O524</f>
        <v>S
OWL</v>
      </c>
      <c r="P524" s="118" t="str">
        <f>IF(ISBLANK('6桁'!P524)=TRUE,"",VLOOKUP(パターン表!P524, 'パターン別掛け率（入力）'!$C$3:$I$302, 6, FALSE))</f>
        <v/>
      </c>
      <c r="Q524" s="119">
        <f>'6桁'!Q524</f>
        <v>0</v>
      </c>
      <c r="R524" s="424" t="str">
        <f>IF(ISBLANK('6桁'!R524)=TRUE,"",VLOOKUP(パターン表!R524, 'パターン別掛け率（入力）'!$C$3:$I$302, 6, FALSE))</f>
        <v/>
      </c>
      <c r="S524" s="119">
        <f>'6桁'!S524</f>
        <v>0</v>
      </c>
      <c r="T524" s="424" t="str">
        <f>IF(ISBLANK('6桁'!T524)=TRUE,"",VLOOKUP(パターン表!T524, 'パターン別掛け率（入力）'!$C$3:$I$302, 6, FALSE))</f>
        <v/>
      </c>
      <c r="U524" s="127">
        <f>'6桁'!U524</f>
        <v>0</v>
      </c>
      <c r="V524" s="424" t="str">
        <f>IF(ISBLANK('6桁'!V524)=TRUE,"",VLOOKUP(パターン表!V524, 'パターン別掛け率（入力）'!$C$3:$I$302, 6, FALSE))</f>
        <v/>
      </c>
      <c r="W524" s="119">
        <f>'6桁'!W524</f>
        <v>0</v>
      </c>
      <c r="X524" s="74"/>
      <c r="Y524" s="265"/>
      <c r="Z524" s="40"/>
    </row>
    <row r="525" spans="2:27" ht="70.5" customHeight="1">
      <c r="B525" s="545" t="s">
        <v>2011</v>
      </c>
      <c r="C525" s="588"/>
      <c r="D525" s="588"/>
      <c r="E525" s="588"/>
      <c r="F525" s="588"/>
      <c r="G525" s="588"/>
      <c r="H525" s="588"/>
      <c r="I525" s="588"/>
      <c r="J525" s="588"/>
      <c r="K525" s="588"/>
      <c r="L525" s="588"/>
      <c r="M525" s="588"/>
      <c r="N525" s="588"/>
      <c r="O525" s="588"/>
      <c r="P525" s="588"/>
      <c r="Q525" s="588"/>
      <c r="R525" s="588"/>
      <c r="S525" s="588"/>
      <c r="T525" s="588"/>
      <c r="U525" s="588"/>
      <c r="V525" s="589"/>
      <c r="W525" s="589"/>
    </row>
    <row r="527" spans="2:27" ht="14.25" thickBot="1"/>
    <row r="528" spans="2:27" ht="20.25" thickTop="1" thickBot="1">
      <c r="B528" s="518" t="s">
        <v>505</v>
      </c>
      <c r="C528" s="519"/>
      <c r="D528" s="519"/>
      <c r="E528" s="519"/>
      <c r="F528" s="519"/>
      <c r="G528" s="519"/>
      <c r="H528" s="519"/>
      <c r="I528" s="519"/>
      <c r="J528" s="519"/>
      <c r="K528" s="519"/>
      <c r="L528" s="519"/>
      <c r="M528" s="519"/>
      <c r="N528" s="519"/>
      <c r="O528" s="519"/>
      <c r="P528" s="519"/>
      <c r="Q528" s="519"/>
      <c r="R528" s="519"/>
      <c r="S528" s="519"/>
      <c r="T528" s="519"/>
      <c r="U528" s="519"/>
      <c r="V528" s="519"/>
      <c r="W528" s="519"/>
      <c r="X528" s="519"/>
      <c r="Y528" s="519"/>
      <c r="Z528" s="519"/>
      <c r="AA528" s="520"/>
    </row>
    <row r="529" spans="2:25" ht="14.25" thickTop="1">
      <c r="C529" s="40"/>
      <c r="D529" s="40"/>
      <c r="E529" s="40"/>
      <c r="F529" s="79"/>
      <c r="H529" s="79"/>
      <c r="K529" s="52"/>
      <c r="M529" s="52"/>
      <c r="Q529" s="52"/>
    </row>
    <row r="530" spans="2:25" ht="14.25" thickBot="1">
      <c r="B530" s="11"/>
    </row>
    <row r="531" spans="2:25" ht="19.5" customHeight="1" thickBot="1">
      <c r="B531" s="521" t="s">
        <v>41</v>
      </c>
      <c r="C531" s="534" t="s">
        <v>524</v>
      </c>
      <c r="D531" s="535"/>
      <c r="E531" s="527" t="s">
        <v>1113</v>
      </c>
      <c r="F531" s="581"/>
      <c r="G531" s="528"/>
      <c r="H531" s="531" t="s">
        <v>453</v>
      </c>
      <c r="I531" s="532"/>
      <c r="J531" s="532"/>
      <c r="K531" s="532"/>
      <c r="L531" s="532"/>
      <c r="M531" s="532"/>
      <c r="N531" s="532"/>
      <c r="O531" s="532"/>
      <c r="P531" s="532"/>
      <c r="Q531" s="532"/>
      <c r="R531" s="532"/>
      <c r="S531" s="532"/>
      <c r="T531" s="532"/>
      <c r="U531" s="533"/>
      <c r="V531" s="531" t="s">
        <v>455</v>
      </c>
      <c r="W531" s="532"/>
      <c r="X531" s="532"/>
      <c r="Y531" s="533"/>
    </row>
    <row r="532" spans="2:25" ht="19.5" customHeight="1">
      <c r="B532" s="522"/>
      <c r="C532" s="536"/>
      <c r="D532" s="537"/>
      <c r="E532" s="529"/>
      <c r="F532" s="582"/>
      <c r="G532" s="530"/>
      <c r="H532" s="516" t="s">
        <v>773</v>
      </c>
      <c r="I532" s="507"/>
      <c r="J532" s="516" t="s">
        <v>971</v>
      </c>
      <c r="K532" s="507"/>
      <c r="L532" s="516" t="s">
        <v>1005</v>
      </c>
      <c r="M532" s="507"/>
      <c r="N532" s="516" t="s">
        <v>790</v>
      </c>
      <c r="O532" s="507"/>
      <c r="P532" s="516" t="s">
        <v>1998</v>
      </c>
      <c r="Q532" s="507"/>
      <c r="R532" s="516" t="s">
        <v>792</v>
      </c>
      <c r="S532" s="507"/>
      <c r="T532" s="516" t="s">
        <v>794</v>
      </c>
      <c r="U532" s="507"/>
      <c r="V532" s="516" t="s">
        <v>788</v>
      </c>
      <c r="W532" s="507"/>
      <c r="X532" s="516" t="s">
        <v>797</v>
      </c>
      <c r="Y532" s="507"/>
    </row>
    <row r="533" spans="2:25" ht="19.5" customHeight="1">
      <c r="B533" s="522"/>
      <c r="C533" s="536"/>
      <c r="D533" s="537"/>
      <c r="E533" s="583" t="s">
        <v>2033</v>
      </c>
      <c r="F533" s="584"/>
      <c r="G533" s="550" t="s">
        <v>1114</v>
      </c>
      <c r="H533" s="517"/>
      <c r="I533" s="509"/>
      <c r="J533" s="517"/>
      <c r="K533" s="509"/>
      <c r="L533" s="517"/>
      <c r="M533" s="509"/>
      <c r="N533" s="517"/>
      <c r="O533" s="509"/>
      <c r="P533" s="517"/>
      <c r="Q533" s="509"/>
      <c r="R533" s="517"/>
      <c r="S533" s="509"/>
      <c r="T533" s="517"/>
      <c r="U533" s="509"/>
      <c r="V533" s="517"/>
      <c r="W533" s="509"/>
      <c r="X533" s="517"/>
      <c r="Y533" s="509"/>
    </row>
    <row r="534" spans="2:25" ht="19.5" customHeight="1" thickBot="1">
      <c r="B534" s="523"/>
      <c r="C534" s="538"/>
      <c r="D534" s="539"/>
      <c r="E534" s="585"/>
      <c r="F534" s="586"/>
      <c r="G534" s="574"/>
      <c r="H534" s="514" t="s">
        <v>652</v>
      </c>
      <c r="I534" s="515"/>
      <c r="J534" s="514" t="s">
        <v>492</v>
      </c>
      <c r="K534" s="515"/>
      <c r="L534" s="514" t="s">
        <v>782</v>
      </c>
      <c r="M534" s="515"/>
      <c r="N534" s="514" t="s">
        <v>791</v>
      </c>
      <c r="O534" s="515"/>
      <c r="P534" s="514" t="s">
        <v>2018</v>
      </c>
      <c r="Q534" s="515"/>
      <c r="R534" s="514" t="s">
        <v>793</v>
      </c>
      <c r="S534" s="515"/>
      <c r="T534" s="514" t="s">
        <v>793</v>
      </c>
      <c r="U534" s="515"/>
      <c r="V534" s="514" t="s">
        <v>796</v>
      </c>
      <c r="W534" s="515"/>
      <c r="X534" s="514" t="s">
        <v>798</v>
      </c>
      <c r="Y534" s="515"/>
    </row>
    <row r="535" spans="2:25" ht="30" customHeight="1">
      <c r="B535" s="502">
        <v>16</v>
      </c>
      <c r="C535" s="498" t="s">
        <v>60</v>
      </c>
      <c r="D535" s="606"/>
      <c r="E535" s="498">
        <v>95</v>
      </c>
      <c r="F535" s="594"/>
      <c r="G535" s="353">
        <v>99</v>
      </c>
      <c r="H535" s="91">
        <f>IF(ISBLANK('6桁'!H535)=TRUE,"",VLOOKUP(パターン表!H535, 'パターン別掛け率（入力）'!$C$3:$I$302, 6, FALSE))</f>
        <v>100</v>
      </c>
      <c r="I535" s="125" t="str">
        <f>'6桁'!I535</f>
        <v>V</v>
      </c>
      <c r="J535" s="91">
        <f>IF(ISBLANK('6桁'!J535)=TRUE,"",VLOOKUP(パターン表!J535, 'パターン別掛け率（入力）'!$C$3:$I$302, 6, FALSE))</f>
        <v>100</v>
      </c>
      <c r="K535" s="125" t="str">
        <f>'6桁'!K535</f>
        <v>H</v>
      </c>
      <c r="L535" s="91" t="str">
        <f>IF(ISBLANK('6桁'!L535)=TRUE,"",VLOOKUP(パターン表!L535, 'パターン別掛け率（入力）'!$C$3:$I$302, 6, FALSE))</f>
        <v/>
      </c>
      <c r="M535" s="125">
        <f>'6桁'!M535</f>
        <v>0</v>
      </c>
      <c r="N535" s="91" t="str">
        <f>IF(ISBLANK('6桁'!N535)=TRUE,"",VLOOKUP(パターン表!N535, 'パターン別掛け率（入力）'!$C$3:$I$302, 6, FALSE))</f>
        <v/>
      </c>
      <c r="O535" s="125">
        <f>'6桁'!O535</f>
        <v>0</v>
      </c>
      <c r="P535" s="91" t="str">
        <f>IF(ISBLANK('6桁'!P535)=TRUE,"",VLOOKUP(パターン表!P535, 'パターン別掛け率（入力）'!$C$3:$I$302, 6, FALSE))</f>
        <v/>
      </c>
      <c r="Q535" s="125">
        <f>'6桁'!Q535</f>
        <v>0</v>
      </c>
      <c r="R535" s="91" t="str">
        <f>IF(ISBLANK('6桁'!R535)=TRUE,"",VLOOKUP(パターン表!R535, 'パターン別掛け率（入力）'!$C$3:$I$302, 6, FALSE))</f>
        <v/>
      </c>
      <c r="S535" s="125">
        <f>'6桁'!S535</f>
        <v>0</v>
      </c>
      <c r="T535" s="91" t="str">
        <f>IF(ISBLANK('6桁'!T535)=TRUE,"",VLOOKUP(パターン表!T535, 'パターン別掛け率（入力）'!$C$3:$I$302, 6, FALSE))</f>
        <v/>
      </c>
      <c r="U535" s="125">
        <f>'6桁'!U535</f>
        <v>0</v>
      </c>
      <c r="V535" s="426" t="str">
        <f>IF(ISBLANK('6桁'!V535)=TRUE,"",VLOOKUP(パターン表!V535, 'パターン別掛け率（入力）'!$C$3:$I$302, 6, FALSE))</f>
        <v/>
      </c>
      <c r="W535" s="124">
        <f>'6桁'!W535</f>
        <v>0</v>
      </c>
      <c r="X535" s="426" t="str">
        <f>IF(ISBLANK('6桁'!X535)=TRUE,"",VLOOKUP(パターン表!X535, 'パターン別掛け率（入力）'!$C$3:$I$302, 6, FALSE))</f>
        <v/>
      </c>
      <c r="Y535" s="92">
        <f>'6桁'!Y535</f>
        <v>0</v>
      </c>
    </row>
    <row r="536" spans="2:25" ht="30" customHeight="1">
      <c r="B536" s="503"/>
      <c r="C536" s="500" t="s">
        <v>93</v>
      </c>
      <c r="D536" s="605"/>
      <c r="E536" s="500">
        <v>100</v>
      </c>
      <c r="F536" s="587"/>
      <c r="G536" s="342"/>
      <c r="H536" s="95" t="str">
        <f>IF(ISBLANK('6桁'!H536)=TRUE,"",VLOOKUP(パターン表!H536, 'パターン別掛け率（入力）'!$C$3:$I$302, 6, FALSE))</f>
        <v/>
      </c>
      <c r="I536" s="96">
        <f>'6桁'!I536</f>
        <v>0</v>
      </c>
      <c r="J536" s="95" t="str">
        <f>IF(ISBLANK('6桁'!J536)=TRUE,"",VLOOKUP(パターン表!J536, 'パターン別掛け率（入力）'!$C$3:$I$302, 6, FALSE))</f>
        <v/>
      </c>
      <c r="K536" s="96">
        <f>'6桁'!K536</f>
        <v>0</v>
      </c>
      <c r="L536" s="95">
        <f>IF(ISBLANK('6桁'!L536)=TRUE,"",VLOOKUP(パターン表!L536, 'パターン別掛け率（入力）'!$C$3:$I$302, 6, FALSE))</f>
        <v>100</v>
      </c>
      <c r="M536" s="96" t="str">
        <f>'6桁'!M536</f>
        <v>H</v>
      </c>
      <c r="N536" s="95" t="str">
        <f>IF(ISBLANK('6桁'!N536)=TRUE,"",VLOOKUP(パターン表!N536, 'パターン別掛け率（入力）'!$C$3:$I$302, 6, FALSE))</f>
        <v/>
      </c>
      <c r="O536" s="96">
        <f>'6桁'!O536</f>
        <v>0</v>
      </c>
      <c r="P536" s="95" t="str">
        <f>IF(ISBLANK('6桁'!P536)=TRUE,"",VLOOKUP(パターン表!P536, 'パターン別掛け率（入力）'!$C$3:$I$302, 6, FALSE))</f>
        <v/>
      </c>
      <c r="Q536" s="96">
        <f>'6桁'!Q536</f>
        <v>0</v>
      </c>
      <c r="R536" s="95" t="str">
        <f>IF(ISBLANK('6桁'!R536)=TRUE,"",VLOOKUP(パターン表!R536, 'パターン別掛け率（入力）'!$C$3:$I$302, 6, FALSE))</f>
        <v/>
      </c>
      <c r="S536" s="96">
        <f>'6桁'!S536</f>
        <v>0</v>
      </c>
      <c r="T536" s="95" t="str">
        <f>IF(ISBLANK('6桁'!T536)=TRUE,"",VLOOKUP(パターン表!T536, 'パターン別掛け率（入力）'!$C$3:$I$302, 6, FALSE))</f>
        <v/>
      </c>
      <c r="U536" s="96">
        <f>'6桁'!U536</f>
        <v>0</v>
      </c>
      <c r="V536" s="420" t="str">
        <f>IF(ISBLANK('6桁'!V536)=TRUE,"",VLOOKUP(パターン表!V536, 'パターン別掛け率（入力）'!$C$3:$I$302, 6, FALSE))</f>
        <v/>
      </c>
      <c r="W536" s="126">
        <f>'6桁'!W536</f>
        <v>0</v>
      </c>
      <c r="X536" s="420" t="str">
        <f>IF(ISBLANK('6桁'!X536)=TRUE,"",VLOOKUP(パターン表!X536, 'パターン別掛け率（入力）'!$C$3:$I$302, 6, FALSE))</f>
        <v/>
      </c>
      <c r="Y536" s="20">
        <f>'6桁'!Y536</f>
        <v>0</v>
      </c>
    </row>
    <row r="537" spans="2:25" ht="30" customHeight="1">
      <c r="B537" s="503"/>
      <c r="C537" s="500" t="s">
        <v>343</v>
      </c>
      <c r="D537" s="605"/>
      <c r="E537" s="500">
        <v>98</v>
      </c>
      <c r="F537" s="587"/>
      <c r="G537" s="342"/>
      <c r="H537" s="95" t="str">
        <f>IF(ISBLANK('6桁'!H537)=TRUE,"",VLOOKUP(パターン表!H537, 'パターン別掛け率（入力）'!$C$3:$I$302, 6, FALSE))</f>
        <v/>
      </c>
      <c r="I537" s="96">
        <f>'6桁'!I537</f>
        <v>0</v>
      </c>
      <c r="J537" s="95" t="str">
        <f>IF(ISBLANK('6桁'!J537)=TRUE,"",VLOOKUP(パターン表!J537, 'パターン別掛け率（入力）'!$C$3:$I$302, 6, FALSE))</f>
        <v/>
      </c>
      <c r="K537" s="96">
        <f>'6桁'!K537</f>
        <v>0</v>
      </c>
      <c r="L537" s="95">
        <f>IF(ISBLANK('6桁'!L537)=TRUE,"",VLOOKUP(パターン表!L537, 'パターン別掛け率（入力）'!$C$3:$I$302, 6, FALSE))</f>
        <v>100</v>
      </c>
      <c r="M537" s="96" t="str">
        <f>'6桁'!M537</f>
        <v>H</v>
      </c>
      <c r="N537" s="95">
        <f>IF(ISBLANK('6桁'!N537)=TRUE,"",VLOOKUP(パターン表!N537, 'パターン別掛け率（入力）'!$C$3:$I$302, 6, FALSE))</f>
        <v>100</v>
      </c>
      <c r="O537" s="96" t="str">
        <f>'6桁'!O537</f>
        <v>H
RBL</v>
      </c>
      <c r="P537" s="95" t="str">
        <f>IF(ISBLANK('6桁'!P537)=TRUE,"",VLOOKUP(パターン表!P537, 'パターン別掛け率（入力）'!$C$3:$I$302, 6, FALSE))</f>
        <v/>
      </c>
      <c r="Q537" s="96">
        <f>'6桁'!Q537</f>
        <v>0</v>
      </c>
      <c r="R537" s="95" t="str">
        <f>IF(ISBLANK('6桁'!R537)=TRUE,"",VLOOKUP(パターン表!R537, 'パターン別掛け率（入力）'!$C$3:$I$302, 6, FALSE))</f>
        <v/>
      </c>
      <c r="S537" s="96">
        <f>'6桁'!S537</f>
        <v>0</v>
      </c>
      <c r="T537" s="95" t="str">
        <f>IF(ISBLANK('6桁'!T537)=TRUE,"",VLOOKUP(パターン表!T537, 'パターン別掛け率（入力）'!$C$3:$I$302, 6, FALSE))</f>
        <v/>
      </c>
      <c r="U537" s="96">
        <f>'6桁'!U537</f>
        <v>0</v>
      </c>
      <c r="V537" s="420" t="str">
        <f>IF(ISBLANK('6桁'!V537)=TRUE,"",VLOOKUP(パターン表!V537, 'パターン別掛け率（入力）'!$C$3:$I$302, 6, FALSE))</f>
        <v/>
      </c>
      <c r="W537" s="126">
        <f>'6桁'!W537</f>
        <v>0</v>
      </c>
      <c r="X537" s="420" t="str">
        <f>IF(ISBLANK('6桁'!X537)=TRUE,"",VLOOKUP(パターン表!X537, 'パターン別掛け率（入力）'!$C$3:$I$302, 6, FALSE))</f>
        <v/>
      </c>
      <c r="Y537" s="20">
        <f>'6桁'!Y537</f>
        <v>0</v>
      </c>
    </row>
    <row r="538" spans="2:25" ht="30" customHeight="1">
      <c r="B538" s="503"/>
      <c r="C538" s="500" t="s">
        <v>373</v>
      </c>
      <c r="D538" s="605"/>
      <c r="E538" s="590" t="s">
        <v>2035</v>
      </c>
      <c r="F538" s="587"/>
      <c r="G538" s="342"/>
      <c r="H538" s="95" t="str">
        <f>IF(ISBLANK('6桁'!H538)=TRUE,"",VLOOKUP(パターン表!H538, 'パターン別掛け率（入力）'!$C$3:$I$302, 6, FALSE))</f>
        <v/>
      </c>
      <c r="I538" s="96">
        <f>'6桁'!I538</f>
        <v>0</v>
      </c>
      <c r="J538" s="95" t="str">
        <f>IF(ISBLANK('6桁'!J538)=TRUE,"",VLOOKUP(パターン表!J538, 'パターン別掛け率（入力）'!$C$3:$I$302, 6, FALSE))</f>
        <v/>
      </c>
      <c r="K538" s="96">
        <f>'6桁'!K538</f>
        <v>0</v>
      </c>
      <c r="L538" s="95">
        <f>IF(ISBLANK('6桁'!L538)=TRUE,"",VLOOKUP(パターン表!L538, 'パターン別掛け率（入力）'!$C$3:$I$302, 6, FALSE))</f>
        <v>100</v>
      </c>
      <c r="M538" s="96" t="str">
        <f>'6桁'!M538</f>
        <v>H</v>
      </c>
      <c r="N538" s="95">
        <f>IF(ISBLANK('6桁'!N538)=TRUE,"",VLOOKUP(パターン表!N538, 'パターン別掛け率（入力）'!$C$3:$I$302, 6, FALSE))</f>
        <v>100</v>
      </c>
      <c r="O538" s="96" t="str">
        <f>'6桁'!O538</f>
        <v>T
RBL</v>
      </c>
      <c r="P538" s="95">
        <f>IF(ISBLANK('6桁'!P538)=TRUE,"",VLOOKUP(パターン表!P538, 'パターン別掛け率（入力）'!$C$3:$I$302, 6, FALSE))</f>
        <v>100</v>
      </c>
      <c r="Q538" s="96" t="str">
        <f>'6桁'!Q538</f>
        <v>⑧Q
WL</v>
      </c>
      <c r="R538" s="95" t="str">
        <f>IF(ISBLANK('6桁'!R538)=TRUE,"",VLOOKUP(パターン表!R538, 'パターン別掛け率（入力）'!$C$3:$I$302, 6, FALSE))</f>
        <v/>
      </c>
      <c r="S538" s="96">
        <f>'6桁'!S538</f>
        <v>0</v>
      </c>
      <c r="T538" s="95" t="str">
        <f>IF(ISBLANK('6桁'!T538)=TRUE,"",VLOOKUP(パターン表!T538, 'パターン別掛け率（入力）'!$C$3:$I$302, 6, FALSE))</f>
        <v/>
      </c>
      <c r="U538" s="96">
        <f>'6桁'!U538</f>
        <v>0</v>
      </c>
      <c r="V538" s="420" t="str">
        <f>IF(ISBLANK('6桁'!V538)=TRUE,"",VLOOKUP(パターン表!V538, 'パターン別掛け率（入力）'!$C$3:$I$302, 6, FALSE))</f>
        <v/>
      </c>
      <c r="W538" s="126">
        <f>'6桁'!W538</f>
        <v>0</v>
      </c>
      <c r="X538" s="420" t="str">
        <f>IF(ISBLANK('6桁'!X538)=TRUE,"",VLOOKUP(パターン表!X538, 'パターン別掛け率（入力）'!$C$3:$I$302, 6, FALSE))</f>
        <v/>
      </c>
      <c r="Y538" s="109">
        <f>'6桁'!Y538</f>
        <v>0</v>
      </c>
    </row>
    <row r="539" spans="2:25" ht="30" customHeight="1">
      <c r="B539" s="503"/>
      <c r="C539" s="500" t="s">
        <v>374</v>
      </c>
      <c r="D539" s="605"/>
      <c r="E539" s="590" t="s">
        <v>2036</v>
      </c>
      <c r="F539" s="587"/>
      <c r="G539" s="342"/>
      <c r="H539" s="95" t="str">
        <f>IF(ISBLANK('6桁'!H539)=TRUE,"",VLOOKUP(パターン表!H539, 'パターン別掛け率（入力）'!$C$3:$I$302, 6, FALSE))</f>
        <v/>
      </c>
      <c r="I539" s="96">
        <f>'6桁'!I539</f>
        <v>0</v>
      </c>
      <c r="J539" s="95" t="str">
        <f>IF(ISBLANK('6桁'!J539)=TRUE,"",VLOOKUP(パターン表!J539, 'パターン別掛け率（入力）'!$C$3:$I$302, 6, FALSE))</f>
        <v/>
      </c>
      <c r="K539" s="96">
        <f>'6桁'!K539</f>
        <v>0</v>
      </c>
      <c r="L539" s="95">
        <f>IF(ISBLANK('6桁'!L539)=TRUE,"",VLOOKUP(パターン表!L539, 'パターン別掛け率（入力）'!$C$3:$I$302, 6, FALSE))</f>
        <v>100</v>
      </c>
      <c r="M539" s="96" t="str">
        <f>'6桁'!M539</f>
        <v>H</v>
      </c>
      <c r="N539" s="95">
        <f>IF(ISBLANK('6桁'!N539)=TRUE,"",VLOOKUP(パターン表!N539, 'パターン別掛け率（入力）'!$C$3:$I$302, 6, FALSE))</f>
        <v>100</v>
      </c>
      <c r="O539" s="96" t="str">
        <f>'6桁'!O539</f>
        <v>T
OWL</v>
      </c>
      <c r="P539" s="95">
        <f>IF(ISBLANK('6桁'!P539)=TRUE,"",VLOOKUP(パターン表!P539, 'パターン別掛け率（入力）'!$C$3:$I$302, 6, FALSE))</f>
        <v>100</v>
      </c>
      <c r="Q539" s="96" t="str">
        <f>'6桁'!Q539</f>
        <v>⑧Q
WL</v>
      </c>
      <c r="R539" s="95" t="str">
        <f>IF(ISBLANK('6桁'!R539)=TRUE,"",VLOOKUP(パターン表!R539, 'パターン別掛け率（入力）'!$C$3:$I$302, 6, FALSE))</f>
        <v/>
      </c>
      <c r="S539" s="96">
        <f>'6桁'!S539</f>
        <v>0</v>
      </c>
      <c r="T539" s="95" t="str">
        <f>IF(ISBLANK('6桁'!T539)=TRUE,"",VLOOKUP(パターン表!T539, 'パターン別掛け率（入力）'!$C$3:$I$302, 6, FALSE))</f>
        <v/>
      </c>
      <c r="U539" s="96">
        <f>'6桁'!U539</f>
        <v>0</v>
      </c>
      <c r="V539" s="420" t="str">
        <f>IF(ISBLANK('6桁'!V539)=TRUE,"",VLOOKUP(パターン表!V539, 'パターン別掛け率（入力）'!$C$3:$I$302, 6, FALSE))</f>
        <v/>
      </c>
      <c r="W539" s="126">
        <f>'6桁'!W539</f>
        <v>0</v>
      </c>
      <c r="X539" s="420" t="str">
        <f>IF(ISBLANK('6桁'!X539)=TRUE,"",VLOOKUP(パターン表!X539, 'パターン別掛け率（入力）'!$C$3:$I$302, 6, FALSE))</f>
        <v/>
      </c>
      <c r="Y539" s="109">
        <f>'6桁'!Y539</f>
        <v>0</v>
      </c>
    </row>
    <row r="540" spans="2:25" ht="30" customHeight="1">
      <c r="B540" s="503"/>
      <c r="C540" s="500" t="s">
        <v>375</v>
      </c>
      <c r="D540" s="605"/>
      <c r="E540" s="590" t="s">
        <v>2037</v>
      </c>
      <c r="F540" s="587"/>
      <c r="G540" s="342">
        <v>109</v>
      </c>
      <c r="H540" s="95" t="str">
        <f>IF(ISBLANK('6桁'!H540)=TRUE,"",VLOOKUP(パターン表!H540, 'パターン別掛け率（入力）'!$C$3:$I$302, 6, FALSE))</f>
        <v/>
      </c>
      <c r="I540" s="96">
        <f>'6桁'!I540</f>
        <v>0</v>
      </c>
      <c r="J540" s="95" t="str">
        <f>IF(ISBLANK('6桁'!J540)=TRUE,"",VLOOKUP(パターン表!J540, 'パターン別掛け率（入力）'!$C$3:$I$302, 6, FALSE))</f>
        <v/>
      </c>
      <c r="K540" s="96">
        <f>'6桁'!K540</f>
        <v>0</v>
      </c>
      <c r="L540" s="95" t="str">
        <f>IF(ISBLANK('6桁'!L540)=TRUE,"",VLOOKUP(パターン表!L540, 'パターン別掛け率（入力）'!$C$3:$I$302, 6, FALSE))</f>
        <v/>
      </c>
      <c r="M540" s="96">
        <f>'6桁'!M540</f>
        <v>0</v>
      </c>
      <c r="N540" s="95">
        <f>IF(ISBLANK('6桁'!N540)=TRUE,"",VLOOKUP(パターン表!N540, 'パターン別掛け率（入力）'!$C$3:$I$302, 6, FALSE))</f>
        <v>100</v>
      </c>
      <c r="O540" s="96" t="str">
        <f>'6桁'!O540</f>
        <v>S
OWL</v>
      </c>
      <c r="P540" s="95">
        <f>IF(ISBLANK('6桁'!P540)=TRUE,"",VLOOKUP(パターン表!P540, 'パターン別掛け率（入力）'!$C$3:$I$302, 6, FALSE))</f>
        <v>100</v>
      </c>
      <c r="Q540" s="96" t="str">
        <f>'6桁'!Q540</f>
        <v>⑧Q
WL</v>
      </c>
      <c r="R540" s="95" t="str">
        <f>IF(ISBLANK('6桁'!R540)=TRUE,"",VLOOKUP(パターン表!R540, 'パターン別掛け率（入力）'!$C$3:$I$302, 6, FALSE))</f>
        <v/>
      </c>
      <c r="S540" s="96">
        <f>'6桁'!S540</f>
        <v>0</v>
      </c>
      <c r="T540" s="95" t="str">
        <f>IF(ISBLANK('6桁'!T540)=TRUE,"",VLOOKUP(パターン表!T540, 'パターン別掛け率（入力）'!$C$3:$I$302, 6, FALSE))</f>
        <v/>
      </c>
      <c r="U540" s="96">
        <f>'6桁'!U540</f>
        <v>0</v>
      </c>
      <c r="V540" s="420">
        <f>IF(ISBLANK('6桁'!V540)=TRUE,"",VLOOKUP(パターン表!V540, 'パターン別掛け率（入力）'!$C$3:$I$302, 6, FALSE))</f>
        <v>100</v>
      </c>
      <c r="W540" s="96" t="str">
        <f>'6桁'!W540</f>
        <v>T★</v>
      </c>
      <c r="X540" s="420" t="str">
        <f>IF(ISBLANK('6桁'!X540)=TRUE,"",VLOOKUP(パターン表!X540, 'パターン別掛け率（入力）'!$C$3:$I$302, 6, FALSE))</f>
        <v/>
      </c>
      <c r="Y540" s="109">
        <f>'6桁'!Y540</f>
        <v>0</v>
      </c>
    </row>
    <row r="541" spans="2:25" ht="30" customHeight="1">
      <c r="B541" s="503"/>
      <c r="C541" s="500" t="s">
        <v>376</v>
      </c>
      <c r="D541" s="605"/>
      <c r="E541" s="500">
        <v>107</v>
      </c>
      <c r="F541" s="587"/>
      <c r="G541" s="342">
        <v>111</v>
      </c>
      <c r="H541" s="95" t="str">
        <f>IF(ISBLANK('6桁'!H541)=TRUE,"",VLOOKUP(パターン表!H541, 'パターン別掛け率（入力）'!$C$3:$I$302, 6, FALSE))</f>
        <v/>
      </c>
      <c r="I541" s="96">
        <f>'6桁'!I541</f>
        <v>0</v>
      </c>
      <c r="J541" s="95" t="str">
        <f>IF(ISBLANK('6桁'!J541)=TRUE,"",VLOOKUP(パターン表!J541, 'パターン別掛け率（入力）'!$C$3:$I$302, 6, FALSE))</f>
        <v/>
      </c>
      <c r="K541" s="96">
        <f>'6桁'!K541</f>
        <v>0</v>
      </c>
      <c r="L541" s="95" t="str">
        <f>IF(ISBLANK('6桁'!L541)=TRUE,"",VLOOKUP(パターン表!L541, 'パターン別掛け率（入力）'!$C$3:$I$302, 6, FALSE))</f>
        <v/>
      </c>
      <c r="M541" s="96">
        <f>'6桁'!M541</f>
        <v>0</v>
      </c>
      <c r="N541" s="95">
        <f>IF(ISBLANK('6桁'!N541)=TRUE,"",VLOOKUP(パターン表!N541, 'パターン別掛け率（入力）'!$C$3:$I$302, 6, FALSE))</f>
        <v>100</v>
      </c>
      <c r="O541" s="96" t="str">
        <f>'6桁'!O541</f>
        <v>T★
OWL</v>
      </c>
      <c r="P541" s="95" t="str">
        <f>IF(ISBLANK('6桁'!P541)=TRUE,"",VLOOKUP(パターン表!P541, 'パターン別掛け率（入力）'!$C$3:$I$302, 6, FALSE))</f>
        <v/>
      </c>
      <c r="Q541" s="96">
        <f>'6桁'!Q541</f>
        <v>0</v>
      </c>
      <c r="R541" s="95" t="str">
        <f>IF(ISBLANK('6桁'!R541)=TRUE,"",VLOOKUP(パターン表!R541, 'パターン別掛け率（入力）'!$C$3:$I$302, 6, FALSE))</f>
        <v/>
      </c>
      <c r="S541" s="96">
        <f>'6桁'!S541</f>
        <v>0</v>
      </c>
      <c r="T541" s="95" t="str">
        <f>IF(ISBLANK('6桁'!T541)=TRUE,"",VLOOKUP(パターン表!T541, 'パターン別掛け率（入力）'!$C$3:$I$302, 6, FALSE))</f>
        <v/>
      </c>
      <c r="U541" s="96">
        <f>'6桁'!U541</f>
        <v>0</v>
      </c>
      <c r="V541" s="420" t="str">
        <f>IF(ISBLANK('6桁'!V541)=TRUE,"",VLOOKUP(パターン表!V541, 'パターン別掛け率（入力）'!$C$3:$I$302, 6, FALSE))</f>
        <v/>
      </c>
      <c r="W541" s="96">
        <f>'6桁'!W541</f>
        <v>0</v>
      </c>
      <c r="X541" s="420" t="str">
        <f>IF(ISBLANK('6桁'!X541)=TRUE,"",VLOOKUP(パターン表!X541, 'パターン別掛け率（入力）'!$C$3:$I$302, 6, FALSE))</f>
        <v/>
      </c>
      <c r="Y541" s="20">
        <f>'6桁'!Y541</f>
        <v>0</v>
      </c>
    </row>
    <row r="542" spans="2:25" ht="30" customHeight="1">
      <c r="B542" s="503"/>
      <c r="C542" s="500" t="s">
        <v>377</v>
      </c>
      <c r="D542" s="605"/>
      <c r="E542" s="590" t="s">
        <v>2034</v>
      </c>
      <c r="F542" s="587"/>
      <c r="G542" s="342"/>
      <c r="H542" s="95" t="str">
        <f>IF(ISBLANK('6桁'!H542)=TRUE,"",VLOOKUP(パターン表!H542, 'パターン別掛け率（入力）'!$C$3:$I$302, 6, FALSE))</f>
        <v/>
      </c>
      <c r="I542" s="96">
        <f>'6桁'!I542</f>
        <v>0</v>
      </c>
      <c r="J542" s="95" t="str">
        <f>IF(ISBLANK('6桁'!J542)=TRUE,"",VLOOKUP(パターン表!J542, 'パターン別掛け率（入力）'!$C$3:$I$302, 6, FALSE))</f>
        <v/>
      </c>
      <c r="K542" s="96">
        <f>'6桁'!K542</f>
        <v>0</v>
      </c>
      <c r="L542" s="95">
        <f>IF(ISBLANK('6桁'!L542)=TRUE,"",VLOOKUP(パターン表!L542, 'パターン別掛け率（入力）'!$C$3:$I$302, 6, FALSE))</f>
        <v>100</v>
      </c>
      <c r="M542" s="96" t="str">
        <f>'6桁'!M542</f>
        <v>H</v>
      </c>
      <c r="N542" s="95">
        <f>IF(ISBLANK('6桁'!N542)=TRUE,"",VLOOKUP(パターン表!N542, 'パターン別掛け率（入力）'!$C$3:$I$302, 6, FALSE))</f>
        <v>100</v>
      </c>
      <c r="O542" s="96" t="str">
        <f>'6桁'!O542</f>
        <v>T
OWL</v>
      </c>
      <c r="P542" s="95">
        <f>IF(ISBLANK('6桁'!P542)=TRUE,"",VLOOKUP(パターン表!P542, 'パターン別掛け率（入力）'!$C$3:$I$302, 6, FALSE))</f>
        <v>100</v>
      </c>
      <c r="Q542" s="96" t="str">
        <f>'6桁'!Q542</f>
        <v>⑩Q
WL</v>
      </c>
      <c r="R542" s="95">
        <f>IF(ISBLANK('6桁'!R542)=TRUE,"",VLOOKUP(パターン表!R542, 'パターン別掛け率（入力）'!$C$3:$I$302, 6, FALSE))</f>
        <v>100</v>
      </c>
      <c r="S542" s="96" t="str">
        <f>'6桁'!S542</f>
        <v>Q
ワイド</v>
      </c>
      <c r="T542" s="95" t="str">
        <f>IF(ISBLANK('6桁'!T542)=TRUE,"",VLOOKUP(パターン表!T542, 'パターン別掛け率（入力）'!$C$3:$I$302, 6, FALSE))</f>
        <v/>
      </c>
      <c r="U542" s="96">
        <f>'6桁'!U542</f>
        <v>0</v>
      </c>
      <c r="V542" s="420" t="str">
        <f>IF(ISBLANK('6桁'!V542)=TRUE,"",VLOOKUP(パターン表!V542, 'パターン別掛け率（入力）'!$C$3:$I$302, 6, FALSE))</f>
        <v/>
      </c>
      <c r="W542" s="126">
        <f>'6桁'!W542</f>
        <v>0</v>
      </c>
      <c r="X542" s="420" t="str">
        <f>IF(ISBLANK('6桁'!X542)=TRUE,"",VLOOKUP(パターン表!X542, 'パターン別掛け率（入力）'!$C$3:$I$302, 6, FALSE))</f>
        <v/>
      </c>
      <c r="Y542" s="20">
        <f>'6桁'!Y542</f>
        <v>0</v>
      </c>
    </row>
    <row r="543" spans="2:25" ht="30" customHeight="1">
      <c r="B543" s="503"/>
      <c r="C543" s="500" t="s">
        <v>378</v>
      </c>
      <c r="D543" s="605"/>
      <c r="E543" s="500">
        <v>114</v>
      </c>
      <c r="F543" s="587"/>
      <c r="G543" s="342"/>
      <c r="H543" s="95" t="str">
        <f>IF(ISBLANK('6桁'!H543)=TRUE,"",VLOOKUP(パターン表!H543, 'パターン別掛け率（入力）'!$C$3:$I$302, 6, FALSE))</f>
        <v/>
      </c>
      <c r="I543" s="96">
        <f>'6桁'!I543</f>
        <v>0</v>
      </c>
      <c r="J543" s="95" t="str">
        <f>IF(ISBLANK('6桁'!J543)=TRUE,"",VLOOKUP(パターン表!J543, 'パターン別掛け率（入力）'!$C$3:$I$302, 6, FALSE))</f>
        <v/>
      </c>
      <c r="K543" s="96">
        <f>'6桁'!K543</f>
        <v>0</v>
      </c>
      <c r="L543" s="95" t="str">
        <f>IF(ISBLANK('6桁'!L543)=TRUE,"",VLOOKUP(パターン表!L543, 'パターン別掛け率（入力）'!$C$3:$I$302, 6, FALSE))</f>
        <v/>
      </c>
      <c r="M543" s="96">
        <f>'6桁'!M543</f>
        <v>0</v>
      </c>
      <c r="N543" s="95">
        <f>IF(ISBLANK('6桁'!N543)=TRUE,"",VLOOKUP(パターン表!N543, 'パターン別掛け率（入力）'!$C$3:$I$302, 6, FALSE))</f>
        <v>100</v>
      </c>
      <c r="O543" s="96" t="str">
        <f>'6桁'!O543</f>
        <v>T
OWL</v>
      </c>
      <c r="P543" s="95" t="str">
        <f>IF(ISBLANK('6桁'!P543)=TRUE,"",VLOOKUP(パターン表!P543, 'パターン別掛け率（入力）'!$C$3:$I$302, 6, FALSE))</f>
        <v/>
      </c>
      <c r="Q543" s="96">
        <f>'6桁'!Q543</f>
        <v>0</v>
      </c>
      <c r="R543" s="95" t="str">
        <f>IF(ISBLANK('6桁'!R543)=TRUE,"",VLOOKUP(パターン表!R543, 'パターン別掛け率（入力）'!$C$3:$I$302, 6, FALSE))</f>
        <v/>
      </c>
      <c r="S543" s="96">
        <f>'6桁'!S543</f>
        <v>0</v>
      </c>
      <c r="T543" s="95" t="str">
        <f>IF(ISBLANK('6桁'!T543)=TRUE,"",VLOOKUP(パターン表!T543, 'パターン別掛け率（入力）'!$C$3:$I$302, 6, FALSE))</f>
        <v/>
      </c>
      <c r="U543" s="96">
        <f>'6桁'!U543</f>
        <v>0</v>
      </c>
      <c r="V543" s="420" t="str">
        <f>IF(ISBLANK('6桁'!V543)=TRUE,"",VLOOKUP(パターン表!V543, 'パターン別掛け率（入力）'!$C$3:$I$302, 6, FALSE))</f>
        <v/>
      </c>
      <c r="W543" s="126">
        <f>'6桁'!W543</f>
        <v>0</v>
      </c>
      <c r="X543" s="420" t="str">
        <f>IF(ISBLANK('6桁'!X543)=TRUE,"",VLOOKUP(パターン表!X543, 'パターン別掛け率（入力）'!$C$3:$I$302, 6, FALSE))</f>
        <v/>
      </c>
      <c r="Y543" s="20">
        <f>'6桁'!Y543</f>
        <v>0</v>
      </c>
    </row>
    <row r="544" spans="2:25" ht="30" customHeight="1">
      <c r="B544" s="503"/>
      <c r="C544" s="500" t="s">
        <v>2019</v>
      </c>
      <c r="D544" s="605"/>
      <c r="E544" s="500" t="s">
        <v>2025</v>
      </c>
      <c r="F544" s="587"/>
      <c r="G544" s="342"/>
      <c r="H544" s="95" t="str">
        <f>IF(ISBLANK('6桁'!H544)=TRUE,"",VLOOKUP(パターン表!H544, 'パターン別掛け率（入力）'!$C$3:$I$302, 6, FALSE))</f>
        <v/>
      </c>
      <c r="I544" s="96">
        <f>'6桁'!I544</f>
        <v>0</v>
      </c>
      <c r="J544" s="95" t="str">
        <f>IF(ISBLANK('6桁'!J544)=TRUE,"",VLOOKUP(パターン表!J544, 'パターン別掛け率（入力）'!$C$3:$I$302, 6, FALSE))</f>
        <v/>
      </c>
      <c r="K544" s="96">
        <f>'6桁'!K544</f>
        <v>0</v>
      </c>
      <c r="L544" s="95" t="str">
        <f>IF(ISBLANK('6桁'!L544)=TRUE,"",VLOOKUP(パターン表!L544, 'パターン別掛け率（入力）'!$C$3:$I$302, 6, FALSE))</f>
        <v/>
      </c>
      <c r="M544" s="96">
        <f>'6桁'!M544</f>
        <v>0</v>
      </c>
      <c r="N544" s="95" t="str">
        <f>IF(ISBLANK('6桁'!N544)=TRUE,"",VLOOKUP(パターン表!N544, 'パターン別掛け率（入力）'!$C$3:$I$302, 6, FALSE))</f>
        <v/>
      </c>
      <c r="O544" s="96">
        <f>'6桁'!O544</f>
        <v>0</v>
      </c>
      <c r="P544" s="95">
        <f>IF(ISBLANK('6桁'!P544)=TRUE,"",VLOOKUP(パターン表!P544, 'パターン別掛け率（入力）'!$C$3:$I$302, 6, FALSE))</f>
        <v>100</v>
      </c>
      <c r="Q544" s="96" t="str">
        <f>'6桁'!Q544</f>
        <v>⑧Q
WL</v>
      </c>
      <c r="R544" s="95" t="str">
        <f>IF(ISBLANK('6桁'!R544)=TRUE,"",VLOOKUP(パターン表!R544, 'パターン別掛け率（入力）'!$C$3:$I$302, 6, FALSE))</f>
        <v/>
      </c>
      <c r="S544" s="96">
        <f>'6桁'!S544</f>
        <v>0</v>
      </c>
      <c r="T544" s="95" t="str">
        <f>IF(ISBLANK('6桁'!T544)=TRUE,"",VLOOKUP(パターン表!T544, 'パターン別掛け率（入力）'!$C$3:$I$302, 6, FALSE))</f>
        <v/>
      </c>
      <c r="U544" s="96">
        <f>'6桁'!U544</f>
        <v>0</v>
      </c>
      <c r="V544" s="420" t="str">
        <f>IF(ISBLANK('6桁'!V544)=TRUE,"",VLOOKUP(パターン表!V544, 'パターン別掛け率（入力）'!$C$3:$I$302, 6, FALSE))</f>
        <v/>
      </c>
      <c r="W544" s="126">
        <f>'6桁'!W544</f>
        <v>0</v>
      </c>
      <c r="X544" s="420" t="str">
        <f>IF(ISBLANK('6桁'!X544)=TRUE,"",VLOOKUP(パターン表!X544, 'パターン別掛け率（入力）'!$C$3:$I$302, 6, FALSE))</f>
        <v/>
      </c>
      <c r="Y544" s="20">
        <f>'6桁'!Y544</f>
        <v>0</v>
      </c>
    </row>
    <row r="545" spans="2:25" ht="30" customHeight="1">
      <c r="B545" s="503"/>
      <c r="C545" s="500" t="s">
        <v>2020</v>
      </c>
      <c r="D545" s="605"/>
      <c r="E545" s="500" t="s">
        <v>2026</v>
      </c>
      <c r="F545" s="587"/>
      <c r="G545" s="342"/>
      <c r="H545" s="95" t="str">
        <f>IF(ISBLANK('6桁'!H545)=TRUE,"",VLOOKUP(パターン表!H545, 'パターン別掛け率（入力）'!$C$3:$I$302, 6, FALSE))</f>
        <v/>
      </c>
      <c r="I545" s="96">
        <f>'6桁'!I545</f>
        <v>0</v>
      </c>
      <c r="J545" s="95" t="str">
        <f>IF(ISBLANK('6桁'!J545)=TRUE,"",VLOOKUP(パターン表!J545, 'パターン別掛け率（入力）'!$C$3:$I$302, 6, FALSE))</f>
        <v/>
      </c>
      <c r="K545" s="96">
        <f>'6桁'!K545</f>
        <v>0</v>
      </c>
      <c r="L545" s="95" t="str">
        <f>IF(ISBLANK('6桁'!L545)=TRUE,"",VLOOKUP(パターン表!L545, 'パターン別掛け率（入力）'!$C$3:$I$302, 6, FALSE))</f>
        <v/>
      </c>
      <c r="M545" s="96">
        <f>'6桁'!M545</f>
        <v>0</v>
      </c>
      <c r="N545" s="95" t="str">
        <f>IF(ISBLANK('6桁'!N545)=TRUE,"",VLOOKUP(パターン表!N545, 'パターン別掛け率（入力）'!$C$3:$I$302, 6, FALSE))</f>
        <v/>
      </c>
      <c r="O545" s="96">
        <f>'6桁'!O545</f>
        <v>0</v>
      </c>
      <c r="P545" s="95">
        <f>IF(ISBLANK('6桁'!P545)=TRUE,"",VLOOKUP(パターン表!P545, 'パターン別掛け率（入力）'!$C$3:$I$302, 6, FALSE))</f>
        <v>100</v>
      </c>
      <c r="Q545" s="96" t="str">
        <f>'6桁'!Q545</f>
        <v>⑨Q
WL</v>
      </c>
      <c r="R545" s="95" t="str">
        <f>IF(ISBLANK('6桁'!R545)=TRUE,"",VLOOKUP(パターン表!R545, 'パターン別掛け率（入力）'!$C$3:$I$302, 6, FALSE))</f>
        <v/>
      </c>
      <c r="S545" s="96">
        <f>'6桁'!S545</f>
        <v>0</v>
      </c>
      <c r="T545" s="95" t="str">
        <f>IF(ISBLANK('6桁'!T545)=TRUE,"",VLOOKUP(パターン表!T545, 'パターン別掛け率（入力）'!$C$3:$I$302, 6, FALSE))</f>
        <v/>
      </c>
      <c r="U545" s="96">
        <f>'6桁'!U545</f>
        <v>0</v>
      </c>
      <c r="V545" s="420" t="str">
        <f>IF(ISBLANK('6桁'!V545)=TRUE,"",VLOOKUP(パターン表!V545, 'パターン別掛け率（入力）'!$C$3:$I$302, 6, FALSE))</f>
        <v/>
      </c>
      <c r="W545" s="126">
        <f>'6桁'!W545</f>
        <v>0</v>
      </c>
      <c r="X545" s="420" t="str">
        <f>IF(ISBLANK('6桁'!X545)=TRUE,"",VLOOKUP(パターン表!X545, 'パターン別掛け率（入力）'!$C$3:$I$302, 6, FALSE))</f>
        <v/>
      </c>
      <c r="Y545" s="20">
        <f>'6桁'!Y545</f>
        <v>0</v>
      </c>
    </row>
    <row r="546" spans="2:25" ht="30" customHeight="1">
      <c r="B546" s="503"/>
      <c r="C546" s="500" t="s">
        <v>2021</v>
      </c>
      <c r="D546" s="605"/>
      <c r="E546" s="500" t="s">
        <v>2027</v>
      </c>
      <c r="F546" s="587"/>
      <c r="G546" s="342"/>
      <c r="H546" s="95" t="str">
        <f>IF(ISBLANK('6桁'!H546)=TRUE,"",VLOOKUP(パターン表!H546, 'パターン別掛け率（入力）'!$C$3:$I$302, 6, FALSE))</f>
        <v/>
      </c>
      <c r="I546" s="96">
        <f>'6桁'!I546</f>
        <v>0</v>
      </c>
      <c r="J546" s="95" t="str">
        <f>IF(ISBLANK('6桁'!J546)=TRUE,"",VLOOKUP(パターン表!J546, 'パターン別掛け率（入力）'!$C$3:$I$302, 6, FALSE))</f>
        <v/>
      </c>
      <c r="K546" s="96">
        <f>'6桁'!K546</f>
        <v>0</v>
      </c>
      <c r="L546" s="95" t="str">
        <f>IF(ISBLANK('6桁'!L546)=TRUE,"",VLOOKUP(パターン表!L546, 'パターン別掛け率（入力）'!$C$3:$I$302, 6, FALSE))</f>
        <v/>
      </c>
      <c r="M546" s="96">
        <f>'6桁'!M546</f>
        <v>0</v>
      </c>
      <c r="N546" s="95" t="str">
        <f>IF(ISBLANK('6桁'!N546)=TRUE,"",VLOOKUP(パターン表!N546, 'パターン別掛け率（入力）'!$C$3:$I$302, 6, FALSE))</f>
        <v/>
      </c>
      <c r="O546" s="96">
        <f>'6桁'!O546</f>
        <v>0</v>
      </c>
      <c r="P546" s="95">
        <f>IF(ISBLANK('6桁'!P546)=TRUE,"",VLOOKUP(パターン表!P546, 'パターン別掛け率（入力）'!$C$3:$I$302, 6, FALSE))</f>
        <v>100</v>
      </c>
      <c r="Q546" s="96" t="str">
        <f>'6桁'!Q546</f>
        <v>⑨Q
WL</v>
      </c>
      <c r="R546" s="95" t="str">
        <f>IF(ISBLANK('6桁'!R546)=TRUE,"",VLOOKUP(パターン表!R546, 'パターン別掛け率（入力）'!$C$3:$I$302, 6, FALSE))</f>
        <v/>
      </c>
      <c r="S546" s="96">
        <f>'6桁'!S546</f>
        <v>0</v>
      </c>
      <c r="T546" s="95" t="str">
        <f>IF(ISBLANK('6桁'!T546)=TRUE,"",VLOOKUP(パターン表!T546, 'パターン別掛け率（入力）'!$C$3:$I$302, 6, FALSE))</f>
        <v/>
      </c>
      <c r="U546" s="96">
        <f>'6桁'!U546</f>
        <v>0</v>
      </c>
      <c r="V546" s="420" t="str">
        <f>IF(ISBLANK('6桁'!V546)=TRUE,"",VLOOKUP(パターン表!V546, 'パターン別掛け率（入力）'!$C$3:$I$302, 6, FALSE))</f>
        <v/>
      </c>
      <c r="W546" s="126">
        <f>'6桁'!W546</f>
        <v>0</v>
      </c>
      <c r="X546" s="420" t="str">
        <f>IF(ISBLANK('6桁'!X546)=TRUE,"",VLOOKUP(パターン表!X546, 'パターン別掛け率（入力）'!$C$3:$I$302, 6, FALSE))</f>
        <v/>
      </c>
      <c r="Y546" s="20">
        <f>'6桁'!Y546</f>
        <v>0</v>
      </c>
    </row>
    <row r="547" spans="2:25" ht="30" customHeight="1">
      <c r="B547" s="503"/>
      <c r="C547" s="500" t="s">
        <v>379</v>
      </c>
      <c r="D547" s="605"/>
      <c r="E547" s="500">
        <v>91</v>
      </c>
      <c r="F547" s="587"/>
      <c r="G547" s="342"/>
      <c r="H547" s="95" t="str">
        <f>IF(ISBLANK('6桁'!H547)=TRUE,"",VLOOKUP(パターン表!H547, 'パターン別掛け率（入力）'!$C$3:$I$302, 6, FALSE))</f>
        <v/>
      </c>
      <c r="I547" s="96">
        <f>'6桁'!I547</f>
        <v>0</v>
      </c>
      <c r="J547" s="95" t="str">
        <f>IF(ISBLANK('6桁'!J547)=TRUE,"",VLOOKUP(パターン表!J547, 'パターン別掛け率（入力）'!$C$3:$I$302, 6, FALSE))</f>
        <v/>
      </c>
      <c r="K547" s="96">
        <f>'6桁'!K547</f>
        <v>0</v>
      </c>
      <c r="L547" s="95">
        <f>IF(ISBLANK('6桁'!L547)=TRUE,"",VLOOKUP(パターン表!L547, 'パターン別掛け率（入力）'!$C$3:$I$302, 6, FALSE))</f>
        <v>100</v>
      </c>
      <c r="M547" s="96" t="str">
        <f>'6桁'!M547</f>
        <v>S</v>
      </c>
      <c r="N547" s="95">
        <f>IF(ISBLANK('6桁'!N547)=TRUE,"",VLOOKUP(パターン表!N547, 'パターン別掛け率（入力）'!$C$3:$I$302, 6, FALSE))</f>
        <v>100</v>
      </c>
      <c r="O547" s="96" t="str">
        <f>'6桁'!O547</f>
        <v>S
RBL</v>
      </c>
      <c r="P547" s="95" t="str">
        <f>IF(ISBLANK('6桁'!P547)=TRUE,"",VLOOKUP(パターン表!P547, 'パターン別掛け率（入力）'!$C$3:$I$302, 6, FALSE))</f>
        <v/>
      </c>
      <c r="Q547" s="96">
        <f>'6桁'!Q547</f>
        <v>0</v>
      </c>
      <c r="R547" s="95" t="str">
        <f>IF(ISBLANK('6桁'!R547)=TRUE,"",VLOOKUP(パターン表!R547, 'パターン別掛け率（入力）'!$C$3:$I$302, 6, FALSE))</f>
        <v/>
      </c>
      <c r="S547" s="96">
        <f>'6桁'!S547</f>
        <v>0</v>
      </c>
      <c r="T547" s="95" t="str">
        <f>IF(ISBLANK('6桁'!T547)=TRUE,"",VLOOKUP(パターン表!T547, 'パターン別掛け率（入力）'!$C$3:$I$302, 6, FALSE))</f>
        <v/>
      </c>
      <c r="U547" s="96">
        <f>'6桁'!U547</f>
        <v>0</v>
      </c>
      <c r="V547" s="420">
        <f>IF(ISBLANK('6桁'!V547)=TRUE,"",VLOOKUP(パターン表!V547, 'パターン別掛け率（入力）'!$C$3:$I$302, 6, FALSE))</f>
        <v>100</v>
      </c>
      <c r="W547" s="126" t="str">
        <f>'6桁'!W547</f>
        <v>S</v>
      </c>
      <c r="X547" s="420" t="str">
        <f>IF(ISBLANK('6桁'!X547)=TRUE,"",VLOOKUP(パターン表!X547, 'パターン別掛け率（入力）'!$C$3:$I$302, 6, FALSE))</f>
        <v/>
      </c>
      <c r="Y547" s="20">
        <f>'6桁'!Y547</f>
        <v>0</v>
      </c>
    </row>
    <row r="548" spans="2:25" ht="30" customHeight="1">
      <c r="B548" s="503"/>
      <c r="C548" s="500" t="s">
        <v>733</v>
      </c>
      <c r="D548" s="605"/>
      <c r="E548" s="500" t="s">
        <v>1349</v>
      </c>
      <c r="F548" s="587"/>
      <c r="G548" s="249"/>
      <c r="H548" s="319" t="str">
        <f>IF(ISBLANK('6桁'!H548)=TRUE,"",VLOOKUP(パターン表!H548, 'パターン別掛け率（入力）'!$C$3:$I$302, 6, FALSE))</f>
        <v/>
      </c>
      <c r="I548" s="359">
        <f>'6桁'!I548</f>
        <v>0</v>
      </c>
      <c r="J548" s="319" t="str">
        <f>IF(ISBLANK('6桁'!J548)=TRUE,"",VLOOKUP(パターン表!J548, 'パターン別掛け率（入力）'!$C$3:$I$302, 6, FALSE))</f>
        <v/>
      </c>
      <c r="K548" s="359">
        <f>'6桁'!K548</f>
        <v>0</v>
      </c>
      <c r="L548" s="319" t="str">
        <f>IF(ISBLANK('6桁'!L548)=TRUE,"",VLOOKUP(パターン表!L548, 'パターン別掛け率（入力）'!$C$3:$I$302, 6, FALSE))</f>
        <v/>
      </c>
      <c r="M548" s="359">
        <f>'6桁'!M548</f>
        <v>0</v>
      </c>
      <c r="N548" s="319" t="str">
        <f>IF(ISBLANK('6桁'!N548)=TRUE,"",VLOOKUP(パターン表!N548, 'パターン別掛け率（入力）'!$C$3:$I$302, 6, FALSE))</f>
        <v/>
      </c>
      <c r="O548" s="359">
        <f>'6桁'!O548</f>
        <v>0</v>
      </c>
      <c r="P548" s="319">
        <f>IF(ISBLANK('6桁'!P548)=TRUE,"",VLOOKUP(パターン表!P548, 'パターン別掛け率（入力）'!$C$3:$I$302, 6, FALSE))</f>
        <v>100</v>
      </c>
      <c r="Q548" s="359" t="str">
        <f>'6桁'!Q548</f>
        <v>⑨N
WL</v>
      </c>
      <c r="R548" s="319" t="str">
        <f>IF(ISBLANK('6桁'!R548)=TRUE,"",VLOOKUP(パターン表!R548, 'パターン別掛け率（入力）'!$C$3:$I$302, 6, FALSE))</f>
        <v/>
      </c>
      <c r="S548" s="359">
        <f>'6桁'!S548</f>
        <v>0</v>
      </c>
      <c r="T548" s="319" t="str">
        <f>IF(ISBLANK('6桁'!T548)=TRUE,"",VLOOKUP(パターン表!T548, 'パターン別掛け率（入力）'!$C$3:$I$302, 6, FALSE))</f>
        <v/>
      </c>
      <c r="U548" s="359">
        <f>'6桁'!U548</f>
        <v>0</v>
      </c>
      <c r="V548" s="425" t="str">
        <f>IF(ISBLANK('6桁'!V548)=TRUE,"",VLOOKUP(パターン表!V548, 'パターン別掛け率（入力）'!$C$3:$I$302, 6, FALSE))</f>
        <v/>
      </c>
      <c r="W548" s="132">
        <f>'6桁'!W548</f>
        <v>0</v>
      </c>
      <c r="X548" s="425">
        <f>IF(ISBLANK('6桁'!X548)=TRUE,"",VLOOKUP(パターン表!X548, 'パターン別掛け率（入力）'!$C$3:$I$302, 6, FALSE))</f>
        <v>100</v>
      </c>
      <c r="Y548" s="236" t="str">
        <f>'6桁'!Y548</f>
        <v>L</v>
      </c>
    </row>
    <row r="549" spans="2:25" ht="30" customHeight="1">
      <c r="B549" s="503"/>
      <c r="C549" s="500" t="s">
        <v>2022</v>
      </c>
      <c r="D549" s="605"/>
      <c r="E549" s="500" t="s">
        <v>2028</v>
      </c>
      <c r="F549" s="587"/>
      <c r="G549" s="249"/>
      <c r="H549" s="319" t="str">
        <f>IF(ISBLANK('6桁'!H549)=TRUE,"",VLOOKUP(パターン表!H549, 'パターン別掛け率（入力）'!$C$3:$I$302, 6, FALSE))</f>
        <v/>
      </c>
      <c r="I549" s="359">
        <f>'6桁'!I549</f>
        <v>0</v>
      </c>
      <c r="J549" s="319" t="str">
        <f>IF(ISBLANK('6桁'!J549)=TRUE,"",VLOOKUP(パターン表!J549, 'パターン別掛け率（入力）'!$C$3:$I$302, 6, FALSE))</f>
        <v/>
      </c>
      <c r="K549" s="359">
        <f>'6桁'!K549</f>
        <v>0</v>
      </c>
      <c r="L549" s="319" t="str">
        <f>IF(ISBLANK('6桁'!L549)=TRUE,"",VLOOKUP(パターン表!L549, 'パターン別掛け率（入力）'!$C$3:$I$302, 6, FALSE))</f>
        <v/>
      </c>
      <c r="M549" s="359">
        <f>'6桁'!M549</f>
        <v>0</v>
      </c>
      <c r="N549" s="319" t="str">
        <f>IF(ISBLANK('6桁'!N549)=TRUE,"",VLOOKUP(パターン表!N549, 'パターン別掛け率（入力）'!$C$3:$I$302, 6, FALSE))</f>
        <v/>
      </c>
      <c r="O549" s="359">
        <f>'6桁'!O549</f>
        <v>0</v>
      </c>
      <c r="P549" s="319">
        <f>IF(ISBLANK('6桁'!P549)=TRUE,"",VLOOKUP(パターン表!P549, 'パターン別掛け率（入力）'!$C$3:$I$302, 6, FALSE))</f>
        <v>100</v>
      </c>
      <c r="Q549" s="359" t="str">
        <f>'6桁'!Q549</f>
        <v>⑧Q
WL</v>
      </c>
      <c r="R549" s="319" t="str">
        <f>IF(ISBLANK('6桁'!R549)=TRUE,"",VLOOKUP(パターン表!R549, 'パターン別掛け率（入力）'!$C$3:$I$302, 6, FALSE))</f>
        <v/>
      </c>
      <c r="S549" s="359">
        <f>'6桁'!S549</f>
        <v>0</v>
      </c>
      <c r="T549" s="319" t="str">
        <f>IF(ISBLANK('6桁'!T549)=TRUE,"",VLOOKUP(パターン表!T549, 'パターン別掛け率（入力）'!$C$3:$I$302, 6, FALSE))</f>
        <v/>
      </c>
      <c r="U549" s="359">
        <f>'6桁'!U549</f>
        <v>0</v>
      </c>
      <c r="V549" s="425" t="str">
        <f>IF(ISBLANK('6桁'!V549)=TRUE,"",VLOOKUP(パターン表!V549, 'パターン別掛け率（入力）'!$C$3:$I$302, 6, FALSE))</f>
        <v/>
      </c>
      <c r="W549" s="132">
        <f>'6桁'!W549</f>
        <v>0</v>
      </c>
      <c r="X549" s="425" t="str">
        <f>IF(ISBLANK('6桁'!X549)=TRUE,"",VLOOKUP(パターン表!X549, 'パターン別掛け率（入力）'!$C$3:$I$302, 6, FALSE))</f>
        <v/>
      </c>
      <c r="Y549" s="236">
        <f>'6桁'!Y549</f>
        <v>0</v>
      </c>
    </row>
    <row r="550" spans="2:25" ht="30" customHeight="1">
      <c r="B550" s="504"/>
      <c r="C550" s="560" t="s">
        <v>2023</v>
      </c>
      <c r="D550" s="607"/>
      <c r="E550" s="560" t="s">
        <v>2004</v>
      </c>
      <c r="F550" s="592"/>
      <c r="G550" s="354"/>
      <c r="H550" s="111" t="str">
        <f>IF(ISBLANK('6桁'!H550)=TRUE,"",VLOOKUP(パターン表!H550, 'パターン別掛け率（入力）'!$C$3:$I$302, 6, FALSE))</f>
        <v/>
      </c>
      <c r="I550" s="99">
        <f>'6桁'!I550</f>
        <v>0</v>
      </c>
      <c r="J550" s="111" t="str">
        <f>IF(ISBLANK('6桁'!J550)=TRUE,"",VLOOKUP(パターン表!J550, 'パターン別掛け率（入力）'!$C$3:$I$302, 6, FALSE))</f>
        <v/>
      </c>
      <c r="K550" s="99">
        <f>'6桁'!K550</f>
        <v>0</v>
      </c>
      <c r="L550" s="111" t="str">
        <f>IF(ISBLANK('6桁'!L550)=TRUE,"",VLOOKUP(パターン表!L550, 'パターン別掛け率（入力）'!$C$3:$I$302, 6, FALSE))</f>
        <v/>
      </c>
      <c r="M550" s="99">
        <f>'6桁'!M550</f>
        <v>0</v>
      </c>
      <c r="N550" s="111" t="str">
        <f>IF(ISBLANK('6桁'!N550)=TRUE,"",VLOOKUP(パターン表!N550, 'パターン別掛け率（入力）'!$C$3:$I$302, 6, FALSE))</f>
        <v/>
      </c>
      <c r="O550" s="99">
        <f>'6桁'!O550</f>
        <v>0</v>
      </c>
      <c r="P550" s="111">
        <f>IF(ISBLANK('6桁'!P550)=TRUE,"",VLOOKUP(パターン表!P550, 'パターン別掛け率（入力）'!$C$3:$I$302, 6, FALSE))</f>
        <v>100</v>
      </c>
      <c r="Q550" s="99" t="str">
        <f>'6桁'!Q550</f>
        <v>⑩Q
WL</v>
      </c>
      <c r="R550" s="111" t="str">
        <f>IF(ISBLANK('6桁'!R550)=TRUE,"",VLOOKUP(パターン表!R550, 'パターン別掛け率（入力）'!$C$3:$I$302, 6, FALSE))</f>
        <v/>
      </c>
      <c r="S550" s="99">
        <f>'6桁'!S550</f>
        <v>0</v>
      </c>
      <c r="T550" s="111" t="str">
        <f>IF(ISBLANK('6桁'!T550)=TRUE,"",VLOOKUP(パターン表!T550, 'パターン別掛け率（入力）'!$C$3:$I$302, 6, FALSE))</f>
        <v/>
      </c>
      <c r="U550" s="99">
        <f>'6桁'!U550</f>
        <v>0</v>
      </c>
      <c r="V550" s="421" t="str">
        <f>IF(ISBLANK('6桁'!V550)=TRUE,"",VLOOKUP(パターン表!V550, 'パターン別掛け率（入力）'!$C$3:$I$302, 6, FALSE))</f>
        <v/>
      </c>
      <c r="W550" s="142">
        <f>'6桁'!W550</f>
        <v>0</v>
      </c>
      <c r="X550" s="421" t="str">
        <f>IF(ISBLANK('6桁'!X550)=TRUE,"",VLOOKUP(パターン表!X550, 'パターン別掛け率（入力）'!$C$3:$I$302, 6, FALSE))</f>
        <v/>
      </c>
      <c r="Y550" s="98">
        <f>'6桁'!Y550</f>
        <v>0</v>
      </c>
    </row>
    <row r="551" spans="2:25" ht="30" customHeight="1">
      <c r="B551" s="543">
        <v>15</v>
      </c>
      <c r="C551" s="553" t="s">
        <v>353</v>
      </c>
      <c r="D551" s="554"/>
      <c r="E551" s="576">
        <v>96</v>
      </c>
      <c r="F551" s="593"/>
      <c r="G551" s="361"/>
      <c r="H551" s="94" t="str">
        <f>IF(ISBLANK('6桁'!H551)=TRUE,"",VLOOKUP(パターン表!H551, 'パターン別掛け率（入力）'!$C$3:$I$302, 6, FALSE))</f>
        <v/>
      </c>
      <c r="I551" s="360">
        <f>'6桁'!I551</f>
        <v>0</v>
      </c>
      <c r="J551" s="94" t="str">
        <f>IF(ISBLANK('6桁'!J551)=TRUE,"",VLOOKUP(パターン表!J551, 'パターン別掛け率（入力）'!$C$3:$I$302, 6, FALSE))</f>
        <v/>
      </c>
      <c r="K551" s="360">
        <f>'6桁'!K551</f>
        <v>0</v>
      </c>
      <c r="L551" s="94">
        <f>IF(ISBLANK('6桁'!L551)=TRUE,"",VLOOKUP(パターン表!L551, 'パターン別掛け率（入力）'!$C$3:$I$302, 6, FALSE))</f>
        <v>100</v>
      </c>
      <c r="M551" s="360" t="str">
        <f>'6桁'!M551</f>
        <v>H
PT3</v>
      </c>
      <c r="N551" s="94">
        <f>IF(ISBLANK('6桁'!N551)=TRUE,"",VLOOKUP(パターン表!N551, 'パターン別掛け率（入力）'!$C$3:$I$302, 6, FALSE))</f>
        <v>100</v>
      </c>
      <c r="O551" s="360" t="str">
        <f>'6桁'!O551</f>
        <v>T
OWL</v>
      </c>
      <c r="P551" s="94" t="str">
        <f>IF(ISBLANK('6桁'!P551)=TRUE,"",VLOOKUP(パターン表!P551, 'パターン別掛け率（入力）'!$C$3:$I$302, 6, FALSE))</f>
        <v/>
      </c>
      <c r="Q551" s="360">
        <f>'6桁'!Q551</f>
        <v>0</v>
      </c>
      <c r="R551" s="94" t="str">
        <f>IF(ISBLANK('6桁'!R551)=TRUE,"",VLOOKUP(パターン表!R551, 'パターン別掛け率（入力）'!$C$3:$I$302, 6, FALSE))</f>
        <v/>
      </c>
      <c r="S551" s="360">
        <f>'6桁'!S551</f>
        <v>0</v>
      </c>
      <c r="T551" s="94" t="str">
        <f>IF(ISBLANK('6桁'!T551)=TRUE,"",VLOOKUP(パターン表!T551, 'パターン別掛け率（入力）'!$C$3:$I$302, 6, FALSE))</f>
        <v/>
      </c>
      <c r="U551" s="360">
        <f>'6桁'!U551</f>
        <v>0</v>
      </c>
      <c r="V551" s="423" t="str">
        <f>IF(ISBLANK('6桁'!V551)=TRUE,"",VLOOKUP(パターン表!V551, 'パターン別掛け率（入力）'!$C$3:$I$302, 6, FALSE))</f>
        <v/>
      </c>
      <c r="W551" s="133">
        <f>'6桁'!W551</f>
        <v>0</v>
      </c>
      <c r="X551" s="423" t="str">
        <f>IF(ISBLANK('6桁'!X551)=TRUE,"",VLOOKUP(パターン表!X551, 'パターン別掛け率（入力）'!$C$3:$I$302, 6, FALSE))</f>
        <v/>
      </c>
      <c r="Y551" s="360">
        <f>'6桁'!Y551</f>
        <v>0</v>
      </c>
    </row>
    <row r="552" spans="2:25" ht="30" customHeight="1">
      <c r="B552" s="503"/>
      <c r="C552" s="576"/>
      <c r="D552" s="577"/>
      <c r="E552" s="500">
        <v>98</v>
      </c>
      <c r="F552" s="587"/>
      <c r="G552" s="361"/>
      <c r="H552" s="94" t="str">
        <f>IF(ISBLANK('6桁'!H552)=TRUE,"",VLOOKUP(パターン表!H552, 'パターン別掛け率（入力）'!$C$3:$I$302, 6, FALSE))</f>
        <v/>
      </c>
      <c r="I552" s="360">
        <f>'6桁'!I552</f>
        <v>0</v>
      </c>
      <c r="J552" s="94" t="str">
        <f>IF(ISBLANK('6桁'!J552)=TRUE,"",VLOOKUP(パターン表!J552, 'パターン別掛け率（入力）'!$C$3:$I$302, 6, FALSE))</f>
        <v/>
      </c>
      <c r="K552" s="360">
        <f>'6桁'!K552</f>
        <v>0</v>
      </c>
      <c r="L552" s="94">
        <f>IF(ISBLANK('6桁'!L552)=TRUE,"",VLOOKUP(パターン表!L552, 'パターン別掛け率（入力）'!$C$3:$I$302, 6, FALSE))</f>
        <v>100</v>
      </c>
      <c r="M552" s="360" t="str">
        <f>'6桁'!M552</f>
        <v>H</v>
      </c>
      <c r="N552" s="94" t="str">
        <f>IF(ISBLANK('6桁'!N552)=TRUE,"",VLOOKUP(パターン表!N552, 'パターン別掛け率（入力）'!$C$3:$I$302, 6, FALSE))</f>
        <v/>
      </c>
      <c r="O552" s="360">
        <f>'6桁'!O552</f>
        <v>0</v>
      </c>
      <c r="P552" s="94" t="str">
        <f>IF(ISBLANK('6桁'!P552)=TRUE,"",VLOOKUP(パターン表!P552, 'パターン別掛け率（入力）'!$C$3:$I$302, 6, FALSE))</f>
        <v/>
      </c>
      <c r="Q552" s="360">
        <f>'6桁'!Q552</f>
        <v>0</v>
      </c>
      <c r="R552" s="94" t="str">
        <f>IF(ISBLANK('6桁'!R552)=TRUE,"",VLOOKUP(パターン表!R552, 'パターン別掛け率（入力）'!$C$3:$I$302, 6, FALSE))</f>
        <v/>
      </c>
      <c r="S552" s="360">
        <f>'6桁'!S552</f>
        <v>0</v>
      </c>
      <c r="T552" s="94" t="str">
        <f>IF(ISBLANK('6桁'!T552)=TRUE,"",VLOOKUP(パターン表!T552, 'パターン別掛け率（入力）'!$C$3:$I$302, 6, FALSE))</f>
        <v/>
      </c>
      <c r="U552" s="360">
        <f>'6桁'!U552</f>
        <v>0</v>
      </c>
      <c r="V552" s="423" t="str">
        <f>IF(ISBLANK('6桁'!V552)=TRUE,"",VLOOKUP(パターン表!V552, 'パターン別掛け率（入力）'!$C$3:$I$302, 6, FALSE))</f>
        <v/>
      </c>
      <c r="W552" s="133">
        <f>'6桁'!W552</f>
        <v>0</v>
      </c>
      <c r="X552" s="423" t="str">
        <f>IF(ISBLANK('6桁'!X552)=TRUE,"",VLOOKUP(パターン表!X552, 'パターン別掛け率（入力）'!$C$3:$I$302, 6, FALSE))</f>
        <v/>
      </c>
      <c r="Y552" s="360">
        <f>'6桁'!Y552</f>
        <v>0</v>
      </c>
    </row>
    <row r="553" spans="2:25" ht="30" customHeight="1">
      <c r="B553" s="503"/>
      <c r="C553" s="500" t="s">
        <v>380</v>
      </c>
      <c r="D553" s="605"/>
      <c r="E553" s="500">
        <v>108</v>
      </c>
      <c r="F553" s="587"/>
      <c r="G553" s="342"/>
      <c r="H553" s="95" t="str">
        <f>IF(ISBLANK('6桁'!H553)=TRUE,"",VLOOKUP(パターン表!H553, 'パターン別掛け率（入力）'!$C$3:$I$302, 6, FALSE))</f>
        <v/>
      </c>
      <c r="I553" s="96">
        <f>'6桁'!I553</f>
        <v>0</v>
      </c>
      <c r="J553" s="95" t="str">
        <f>IF(ISBLANK('6桁'!J553)=TRUE,"",VLOOKUP(パターン表!J553, 'パターン別掛け率（入力）'!$C$3:$I$302, 6, FALSE))</f>
        <v/>
      </c>
      <c r="K553" s="96">
        <f>'6桁'!K553</f>
        <v>0</v>
      </c>
      <c r="L553" s="95" t="str">
        <f>IF(ISBLANK('6桁'!L553)=TRUE,"",VLOOKUP(パターン表!L553, 'パターン別掛け率（入力）'!$C$3:$I$302, 6, FALSE))</f>
        <v/>
      </c>
      <c r="M553" s="96">
        <f>'6桁'!M553</f>
        <v>0</v>
      </c>
      <c r="N553" s="95" t="str">
        <f>IF(ISBLANK('6桁'!N553)=TRUE,"",VLOOKUP(パターン表!N553, 'パターン別掛け率（入力）'!$C$3:$I$302, 6, FALSE))</f>
        <v/>
      </c>
      <c r="O553" s="96">
        <f>'6桁'!O553</f>
        <v>0</v>
      </c>
      <c r="P553" s="95" t="str">
        <f>IF(ISBLANK('6桁'!P553)=TRUE,"",VLOOKUP(パターン表!P553, 'パターン別掛け率（入力）'!$C$3:$I$302, 6, FALSE))</f>
        <v/>
      </c>
      <c r="Q553" s="96">
        <f>'6桁'!Q553</f>
        <v>0</v>
      </c>
      <c r="R553" s="95" t="str">
        <f>IF(ISBLANK('6桁'!R553)=TRUE,"",VLOOKUP(パターン表!R553, 'パターン別掛け率（入力）'!$C$3:$I$302, 6, FALSE))</f>
        <v/>
      </c>
      <c r="S553" s="96">
        <f>'6桁'!S553</f>
        <v>0</v>
      </c>
      <c r="T553" s="95">
        <f>IF(ISBLANK('6桁'!T553)=TRUE,"",VLOOKUP(パターン表!T553, 'パターン別掛け率（入力）'!$C$3:$I$302, 6, FALSE))</f>
        <v>100</v>
      </c>
      <c r="U553" s="96" t="str">
        <f>'6桁'!U553</f>
        <v>Q
RBL</v>
      </c>
      <c r="V553" s="420" t="str">
        <f>IF(ISBLANK('6桁'!V553)=TRUE,"",VLOOKUP(パターン表!V553, 'パターン別掛け率（入力）'!$C$3:$I$302, 6, FALSE))</f>
        <v/>
      </c>
      <c r="W553" s="126">
        <f>'6桁'!W553</f>
        <v>0</v>
      </c>
      <c r="X553" s="420" t="str">
        <f>IF(ISBLANK('6桁'!X553)=TRUE,"",VLOOKUP(パターン表!X553, 'パターン別掛け率（入力）'!$C$3:$I$302, 6, FALSE))</f>
        <v/>
      </c>
      <c r="Y553" s="20">
        <f>'6桁'!Y553</f>
        <v>0</v>
      </c>
    </row>
    <row r="554" spans="2:25" ht="30" customHeight="1">
      <c r="B554" s="503"/>
      <c r="C554" s="500" t="s">
        <v>381</v>
      </c>
      <c r="D554" s="605"/>
      <c r="E554" s="500">
        <v>112</v>
      </c>
      <c r="F554" s="587"/>
      <c r="G554" s="342"/>
      <c r="H554" s="95" t="str">
        <f>IF(ISBLANK('6桁'!H554)=TRUE,"",VLOOKUP(パターン表!H554, 'パターン別掛け率（入力）'!$C$3:$I$302, 6, FALSE))</f>
        <v/>
      </c>
      <c r="I554" s="96">
        <f>'6桁'!I554</f>
        <v>0</v>
      </c>
      <c r="J554" s="95" t="str">
        <f>IF(ISBLANK('6桁'!J554)=TRUE,"",VLOOKUP(パターン表!J554, 'パターン別掛け率（入力）'!$C$3:$I$302, 6, FALSE))</f>
        <v/>
      </c>
      <c r="K554" s="96">
        <f>'6桁'!K554</f>
        <v>0</v>
      </c>
      <c r="L554" s="95" t="str">
        <f>IF(ISBLANK('6桁'!L554)=TRUE,"",VLOOKUP(パターン表!L554, 'パターン別掛け率（入力）'!$C$3:$I$302, 6, FALSE))</f>
        <v/>
      </c>
      <c r="M554" s="96">
        <f>'6桁'!M554</f>
        <v>0</v>
      </c>
      <c r="N554" s="95">
        <f>IF(ISBLANK('6桁'!N554)=TRUE,"",VLOOKUP(パターン表!N554, 'パターン別掛け率（入力）'!$C$3:$I$302, 6, FALSE))</f>
        <v>100</v>
      </c>
      <c r="O554" s="126" t="str">
        <f>'6桁'!O554</f>
        <v>T
OWL</v>
      </c>
      <c r="P554" s="95" t="str">
        <f>IF(ISBLANK('6桁'!P554)=TRUE,"",VLOOKUP(パターン表!P554, 'パターン別掛け率（入力）'!$C$3:$I$302, 6, FALSE))</f>
        <v/>
      </c>
      <c r="Q554" s="96">
        <f>'6桁'!Q554</f>
        <v>0</v>
      </c>
      <c r="R554" s="95" t="str">
        <f>IF(ISBLANK('6桁'!R554)=TRUE,"",VLOOKUP(パターン表!R554, 'パターン別掛け率（入力）'!$C$3:$I$302, 6, FALSE))</f>
        <v/>
      </c>
      <c r="S554" s="96">
        <f>'6桁'!S554</f>
        <v>0</v>
      </c>
      <c r="T554" s="95" t="str">
        <f>IF(ISBLANK('6桁'!T554)=TRUE,"",VLOOKUP(パターン表!T554, 'パターン別掛け率（入力）'!$C$3:$I$302, 6, FALSE))</f>
        <v/>
      </c>
      <c r="U554" s="96">
        <f>'6桁'!U554</f>
        <v>0</v>
      </c>
      <c r="V554" s="420" t="str">
        <f>IF(ISBLANK('6桁'!V554)=TRUE,"",VLOOKUP(パターン表!V554, 'パターン別掛け率（入力）'!$C$3:$I$302, 6, FALSE))</f>
        <v/>
      </c>
      <c r="W554" s="126">
        <f>'6桁'!W554</f>
        <v>0</v>
      </c>
      <c r="X554" s="420" t="str">
        <f>IF(ISBLANK('6桁'!X554)=TRUE,"",VLOOKUP(パターン表!X554, 'パターン別掛け率（入力）'!$C$3:$I$302, 6, FALSE))</f>
        <v/>
      </c>
      <c r="Y554" s="20">
        <f>'6桁'!Y554</f>
        <v>0</v>
      </c>
    </row>
    <row r="555" spans="2:25" ht="30" customHeight="1">
      <c r="B555" s="503"/>
      <c r="C555" s="500" t="s">
        <v>2024</v>
      </c>
      <c r="D555" s="605"/>
      <c r="E555" s="500" t="s">
        <v>2029</v>
      </c>
      <c r="F555" s="587"/>
      <c r="G555" s="342"/>
      <c r="H555" s="95" t="str">
        <f>IF(ISBLANK('6桁'!H555)=TRUE,"",VLOOKUP(パターン表!H555, 'パターン別掛け率（入力）'!$C$3:$I$302, 6, FALSE))</f>
        <v/>
      </c>
      <c r="I555" s="96">
        <f>'6桁'!I555</f>
        <v>0</v>
      </c>
      <c r="J555" s="95" t="str">
        <f>IF(ISBLANK('6桁'!J555)=TRUE,"",VLOOKUP(パターン表!J555, 'パターン別掛け率（入力）'!$C$3:$I$302, 6, FALSE))</f>
        <v/>
      </c>
      <c r="K555" s="96">
        <f>'6桁'!K555</f>
        <v>0</v>
      </c>
      <c r="L555" s="95" t="str">
        <f>IF(ISBLANK('6桁'!L555)=TRUE,"",VLOOKUP(パターン表!L555, 'パターン別掛け率（入力）'!$C$3:$I$302, 6, FALSE))</f>
        <v/>
      </c>
      <c r="M555" s="96">
        <f>'6桁'!M555</f>
        <v>0</v>
      </c>
      <c r="N555" s="95" t="str">
        <f>IF(ISBLANK('6桁'!N555)=TRUE,"",VLOOKUP(パターン表!N555, 'パターン別掛け率（入力）'!$C$3:$I$302, 6, FALSE))</f>
        <v/>
      </c>
      <c r="O555" s="126">
        <f>'6桁'!O555</f>
        <v>0</v>
      </c>
      <c r="P555" s="95">
        <f>IF(ISBLANK('6桁'!P555)=TRUE,"",VLOOKUP(パターン表!P555, 'パターン別掛け率（入力）'!$C$3:$I$302, 6, FALSE))</f>
        <v>100</v>
      </c>
      <c r="Q555" s="96" t="str">
        <f>'6桁'!Q555</f>
        <v>⑧Q
WL</v>
      </c>
      <c r="R555" s="95" t="str">
        <f>IF(ISBLANK('6桁'!R555)=TRUE,"",VLOOKUP(パターン表!R555, 'パターン別掛け率（入力）'!$C$3:$I$302, 6, FALSE))</f>
        <v/>
      </c>
      <c r="S555" s="96">
        <f>'6桁'!S555</f>
        <v>0</v>
      </c>
      <c r="T555" s="95" t="str">
        <f>IF(ISBLANK('6桁'!T555)=TRUE,"",VLOOKUP(パターン表!T555, 'パターン別掛け率（入力）'!$C$3:$I$302, 6, FALSE))</f>
        <v/>
      </c>
      <c r="U555" s="96">
        <f>'6桁'!U555</f>
        <v>0</v>
      </c>
      <c r="V555" s="420" t="str">
        <f>IF(ISBLANK('6桁'!V555)=TRUE,"",VLOOKUP(パターン表!V555, 'パターン別掛け率（入力）'!$C$3:$I$302, 6, FALSE))</f>
        <v/>
      </c>
      <c r="W555" s="126">
        <f>'6桁'!W555</f>
        <v>0</v>
      </c>
      <c r="X555" s="420" t="str">
        <f>IF(ISBLANK('6桁'!X555)=TRUE,"",VLOOKUP(パターン表!X555, 'パターン別掛け率（入力）'!$C$3:$I$302, 6, FALSE))</f>
        <v/>
      </c>
      <c r="Y555" s="20">
        <f>'6桁'!Y555</f>
        <v>0</v>
      </c>
    </row>
    <row r="556" spans="2:25" ht="30" customHeight="1">
      <c r="B556" s="503"/>
      <c r="C556" s="500" t="s">
        <v>382</v>
      </c>
      <c r="D556" s="605"/>
      <c r="E556" s="500">
        <v>90</v>
      </c>
      <c r="F556" s="587"/>
      <c r="G556" s="342"/>
      <c r="H556" s="95" t="str">
        <f>IF(ISBLANK('6桁'!H556)=TRUE,"",VLOOKUP(パターン表!H556, 'パターン別掛け率（入力）'!$C$3:$I$302, 6, FALSE))</f>
        <v/>
      </c>
      <c r="I556" s="96">
        <f>'6桁'!I556</f>
        <v>0</v>
      </c>
      <c r="J556" s="95" t="str">
        <f>IF(ISBLANK('6桁'!J556)=TRUE,"",VLOOKUP(パターン表!J556, 'パターン別掛け率（入力）'!$C$3:$I$302, 6, FALSE))</f>
        <v/>
      </c>
      <c r="K556" s="96">
        <f>'6桁'!K556</f>
        <v>0</v>
      </c>
      <c r="L556" s="95">
        <f>IF(ISBLANK('6桁'!L556)=TRUE,"",VLOOKUP(パターン表!L556, 'パターン別掛け率（入力）'!$C$3:$I$302, 6, FALSE))</f>
        <v>100</v>
      </c>
      <c r="M556" s="96" t="str">
        <f>'6桁'!M556</f>
        <v>S</v>
      </c>
      <c r="N556" s="95">
        <f>IF(ISBLANK('6桁'!N556)=TRUE,"",VLOOKUP(パターン表!N556, 'パターン別掛け率（入力）'!$C$3:$I$302, 6, FALSE))</f>
        <v>100</v>
      </c>
      <c r="O556" s="126" t="str">
        <f>'6桁'!O556</f>
        <v>S
RBL</v>
      </c>
      <c r="P556" s="95" t="str">
        <f>IF(ISBLANK('6桁'!P556)=TRUE,"",VLOOKUP(パターン表!P556, 'パターン別掛け率（入力）'!$C$3:$I$302, 6, FALSE))</f>
        <v/>
      </c>
      <c r="Q556" s="96">
        <f>'6桁'!Q556</f>
        <v>0</v>
      </c>
      <c r="R556" s="95" t="str">
        <f>IF(ISBLANK('6桁'!R556)=TRUE,"",VLOOKUP(パターン表!R556, 'パターン別掛け率（入力）'!$C$3:$I$302, 6, FALSE))</f>
        <v/>
      </c>
      <c r="S556" s="96">
        <f>'6桁'!S556</f>
        <v>0</v>
      </c>
      <c r="T556" s="95" t="str">
        <f>IF(ISBLANK('6桁'!T556)=TRUE,"",VLOOKUP(パターン表!T556, 'パターン別掛け率（入力）'!$C$3:$I$302, 6, FALSE))</f>
        <v/>
      </c>
      <c r="U556" s="96">
        <f>'6桁'!U556</f>
        <v>0</v>
      </c>
      <c r="V556" s="420" t="str">
        <f>IF(ISBLANK('6桁'!V556)=TRUE,"",VLOOKUP(パターン表!V556, 'パターン別掛け率（入力）'!$C$3:$I$302, 6, FALSE))</f>
        <v/>
      </c>
      <c r="W556" s="126">
        <f>'6桁'!W556</f>
        <v>0</v>
      </c>
      <c r="X556" s="420" t="str">
        <f>IF(ISBLANK('6桁'!X556)=TRUE,"",VLOOKUP(パターン表!X556, 'パターン別掛け率（入力）'!$C$3:$I$302, 6, FALSE))</f>
        <v/>
      </c>
      <c r="Y556" s="20">
        <f>'6桁'!Y556</f>
        <v>0</v>
      </c>
    </row>
    <row r="557" spans="2:25" ht="30" customHeight="1">
      <c r="B557" s="503"/>
      <c r="C557" s="567" t="s">
        <v>383</v>
      </c>
      <c r="D557" s="568"/>
      <c r="E557" s="500">
        <v>96</v>
      </c>
      <c r="F557" s="587"/>
      <c r="G557" s="362"/>
      <c r="H557" s="95" t="str">
        <f>IF(ISBLANK('6桁'!H557)=TRUE,"",VLOOKUP(パターン表!H557, 'パターン別掛け率（入力）'!$C$3:$I$302, 6, FALSE))</f>
        <v/>
      </c>
      <c r="I557" s="96">
        <f>'6桁'!I557</f>
        <v>0</v>
      </c>
      <c r="J557" s="95" t="str">
        <f>IF(ISBLANK('6桁'!J557)=TRUE,"",VLOOKUP(パターン表!J557, 'パターン別掛け率（入力）'!$C$3:$I$302, 6, FALSE))</f>
        <v/>
      </c>
      <c r="K557" s="96">
        <f>'6桁'!K557</f>
        <v>0</v>
      </c>
      <c r="L557" s="95" t="str">
        <f>IF(ISBLANK('6桁'!L557)=TRUE,"",VLOOKUP(パターン表!L557, 'パターン別掛け率（入力）'!$C$3:$I$302, 6, FALSE))</f>
        <v/>
      </c>
      <c r="M557" s="96">
        <f>'6桁'!M557</f>
        <v>0</v>
      </c>
      <c r="N557" s="95">
        <f>IF(ISBLANK('6桁'!N557)=TRUE,"",VLOOKUP(パターン表!N557, 'パターン別掛け率（入力）'!$C$3:$I$302, 6, FALSE))</f>
        <v>100</v>
      </c>
      <c r="O557" s="126" t="str">
        <f>'6桁'!O557</f>
        <v>S
RBL</v>
      </c>
      <c r="P557" s="95" t="str">
        <f>IF(ISBLANK('6桁'!P557)=TRUE,"",VLOOKUP(パターン表!P557, 'パターン別掛け率（入力）'!$C$3:$I$302, 6, FALSE))</f>
        <v/>
      </c>
      <c r="Q557" s="96">
        <f>'6桁'!Q557</f>
        <v>0</v>
      </c>
      <c r="R557" s="95" t="str">
        <f>IF(ISBLANK('6桁'!R557)=TRUE,"",VLOOKUP(パターン表!R557, 'パターン別掛け率（入力）'!$C$3:$I$302, 6, FALSE))</f>
        <v/>
      </c>
      <c r="S557" s="96">
        <f>'6桁'!S557</f>
        <v>0</v>
      </c>
      <c r="T557" s="95" t="str">
        <f>IF(ISBLANK('6桁'!T557)=TRUE,"",VLOOKUP(パターン表!T557, 'パターン別掛け率（入力）'!$C$3:$I$302, 6, FALSE))</f>
        <v/>
      </c>
      <c r="U557" s="96">
        <f>'6桁'!U557</f>
        <v>0</v>
      </c>
      <c r="V557" s="420" t="str">
        <f>IF(ISBLANK('6桁'!V557)=TRUE,"",VLOOKUP(パターン表!V557, 'パターン別掛け率（入力）'!$C$3:$I$302, 6, FALSE))</f>
        <v/>
      </c>
      <c r="W557" s="126">
        <f>'6桁'!W557</f>
        <v>0</v>
      </c>
      <c r="X557" s="420" t="str">
        <f>IF(ISBLANK('6桁'!X557)=TRUE,"",VLOOKUP(パターン表!X557, 'パターン別掛け率（入力）'!$C$3:$I$302, 6, FALSE))</f>
        <v/>
      </c>
      <c r="Y557" s="20">
        <f>'6桁'!Y557</f>
        <v>0</v>
      </c>
    </row>
    <row r="558" spans="2:25" ht="30" customHeight="1">
      <c r="B558" s="503"/>
      <c r="C558" s="576"/>
      <c r="D558" s="577"/>
      <c r="E558" s="500" t="s">
        <v>1352</v>
      </c>
      <c r="F558" s="587"/>
      <c r="G558" s="361"/>
      <c r="H558" s="95" t="str">
        <f>IF(ISBLANK('6桁'!H558)=TRUE,"",VLOOKUP(パターン表!H558, 'パターン別掛け率（入力）'!$C$3:$I$302, 6, FALSE))</f>
        <v/>
      </c>
      <c r="I558" s="96">
        <f>'6桁'!I558</f>
        <v>0</v>
      </c>
      <c r="J558" s="95" t="str">
        <f>IF(ISBLANK('6桁'!J558)=TRUE,"",VLOOKUP(パターン表!J558, 'パターン別掛け率（入力）'!$C$3:$I$302, 6, FALSE))</f>
        <v/>
      </c>
      <c r="K558" s="96">
        <f>'6桁'!K558</f>
        <v>0</v>
      </c>
      <c r="L558" s="95" t="str">
        <f>IF(ISBLANK('6桁'!L558)=TRUE,"",VLOOKUP(パターン表!L558, 'パターン別掛け率（入力）'!$C$3:$I$302, 6, FALSE))</f>
        <v/>
      </c>
      <c r="M558" s="96">
        <f>'6桁'!M558</f>
        <v>0</v>
      </c>
      <c r="N558" s="95" t="str">
        <f>IF(ISBLANK('6桁'!N558)=TRUE,"",VLOOKUP(パターン表!N558, 'パターン別掛け率（入力）'!$C$3:$I$302, 6, FALSE))</f>
        <v/>
      </c>
      <c r="O558" s="126">
        <f>'6桁'!O558</f>
        <v>0</v>
      </c>
      <c r="P558" s="95" t="str">
        <f>IF(ISBLANK('6桁'!P558)=TRUE,"",VLOOKUP(パターン表!P558, 'パターン別掛け率（入力）'!$C$3:$I$302, 6, FALSE))</f>
        <v/>
      </c>
      <c r="Q558" s="96">
        <f>'6桁'!Q558</f>
        <v>0</v>
      </c>
      <c r="R558" s="95" t="str">
        <f>IF(ISBLANK('6桁'!R558)=TRUE,"",VLOOKUP(パターン表!R558, 'パターン別掛け率（入力）'!$C$3:$I$302, 6, FALSE))</f>
        <v/>
      </c>
      <c r="S558" s="96">
        <f>'6桁'!S558</f>
        <v>0</v>
      </c>
      <c r="T558" s="95" t="str">
        <f>IF(ISBLANK('6桁'!T558)=TRUE,"",VLOOKUP(パターン表!T558, 'パターン別掛け率（入力）'!$C$3:$I$302, 6, FALSE))</f>
        <v/>
      </c>
      <c r="U558" s="96">
        <f>'6桁'!U558</f>
        <v>0</v>
      </c>
      <c r="V558" s="420">
        <f>IF(ISBLANK('6桁'!V558)=TRUE,"",VLOOKUP(パターン表!V558, 'パターン別掛け率（入力）'!$C$3:$I$302, 6, FALSE))</f>
        <v>100</v>
      </c>
      <c r="W558" s="126" t="str">
        <f>'6桁'!W558</f>
        <v>N</v>
      </c>
      <c r="X558" s="420" t="str">
        <f>IF(ISBLANK('6桁'!X558)=TRUE,"",VLOOKUP(パターン表!X558, 'パターン別掛け率（入力）'!$C$3:$I$302, 6, FALSE))</f>
        <v/>
      </c>
      <c r="Y558" s="20">
        <f>'6桁'!Y558</f>
        <v>0</v>
      </c>
    </row>
    <row r="559" spans="2:25" ht="30" customHeight="1" thickBot="1">
      <c r="B559" s="544"/>
      <c r="C559" s="558" t="s">
        <v>384</v>
      </c>
      <c r="D559" s="656"/>
      <c r="E559" s="558">
        <v>105</v>
      </c>
      <c r="F559" s="932"/>
      <c r="G559" s="344"/>
      <c r="H559" s="118" t="str">
        <f>IF(ISBLANK('6桁'!H559)=TRUE,"",VLOOKUP(パターン表!H559, 'パターン別掛け率（入力）'!$C$3:$I$302, 6, FALSE))</f>
        <v/>
      </c>
      <c r="I559" s="119">
        <f>'6桁'!I559</f>
        <v>0</v>
      </c>
      <c r="J559" s="118" t="str">
        <f>IF(ISBLANK('6桁'!J559)=TRUE,"",VLOOKUP(パターン表!J559, 'パターン別掛け率（入力）'!$C$3:$I$302, 6, FALSE))</f>
        <v/>
      </c>
      <c r="K559" s="119">
        <f>'6桁'!K559</f>
        <v>0</v>
      </c>
      <c r="L559" s="118" t="str">
        <f>IF(ISBLANK('6桁'!L559)=TRUE,"",VLOOKUP(パターン表!L559, 'パターン別掛け率（入力）'!$C$3:$I$302, 6, FALSE))</f>
        <v/>
      </c>
      <c r="M559" s="119">
        <f>'6桁'!M559</f>
        <v>0</v>
      </c>
      <c r="N559" s="118">
        <f>IF(ISBLANK('6桁'!N559)=TRUE,"",VLOOKUP(パターン表!N559, 'パターン別掛け率（入力）'!$C$3:$I$302, 6, FALSE))</f>
        <v>100</v>
      </c>
      <c r="O559" s="127" t="str">
        <f>'6桁'!O559</f>
        <v>S
RBL</v>
      </c>
      <c r="P559" s="118" t="str">
        <f>IF(ISBLANK('6桁'!P559)=TRUE,"",VLOOKUP(パターン表!P559, 'パターン別掛け率（入力）'!$C$3:$I$302, 6, FALSE))</f>
        <v/>
      </c>
      <c r="Q559" s="119">
        <f>'6桁'!Q559</f>
        <v>0</v>
      </c>
      <c r="R559" s="118" t="str">
        <f>IF(ISBLANK('6桁'!R559)=TRUE,"",VLOOKUP(パターン表!R559, 'パターン別掛け率（入力）'!$C$3:$I$302, 6, FALSE))</f>
        <v/>
      </c>
      <c r="S559" s="119">
        <f>'6桁'!S559</f>
        <v>0</v>
      </c>
      <c r="T559" s="118" t="str">
        <f>IF(ISBLANK('6桁'!T559)=TRUE,"",VLOOKUP(パターン表!T559, 'パターン別掛け率（入力）'!$C$3:$I$302, 6, FALSE))</f>
        <v/>
      </c>
      <c r="U559" s="119">
        <f>'6桁'!U559</f>
        <v>0</v>
      </c>
      <c r="V559" s="424" t="str">
        <f>IF(ISBLANK('6桁'!V559)=TRUE,"",VLOOKUP(パターン表!V559, 'パターン別掛け率（入力）'!$C$3:$I$302, 6, FALSE))</f>
        <v/>
      </c>
      <c r="W559" s="127">
        <f>'6桁'!W559</f>
        <v>0</v>
      </c>
      <c r="X559" s="424" t="str">
        <f>IF(ISBLANK('6桁'!X559)=TRUE,"",VLOOKUP(パターン表!X559, 'パターン別掛け率（入力）'!$C$3:$I$302, 6, FALSE))</f>
        <v/>
      </c>
      <c r="Y559" s="21">
        <f>'6桁'!Y559</f>
        <v>0</v>
      </c>
    </row>
    <row r="560" spans="2:25" ht="76.5" customHeight="1">
      <c r="B560" s="546" t="s">
        <v>2032</v>
      </c>
      <c r="C560" s="546"/>
      <c r="D560" s="546"/>
      <c r="E560" s="546"/>
      <c r="F560" s="546"/>
      <c r="G560" s="546"/>
      <c r="H560" s="546"/>
      <c r="I560" s="546"/>
      <c r="J560" s="546"/>
      <c r="K560" s="546"/>
      <c r="L560" s="546"/>
      <c r="M560" s="546"/>
      <c r="N560" s="546"/>
      <c r="O560" s="546"/>
      <c r="P560" s="546"/>
      <c r="Q560" s="546"/>
      <c r="R560" s="546"/>
      <c r="S560" s="546"/>
      <c r="T560" s="546"/>
      <c r="U560" s="546"/>
      <c r="V560" s="546"/>
      <c r="W560" s="546"/>
      <c r="X560" s="546"/>
      <c r="Y560" s="546"/>
    </row>
    <row r="562" spans="2:27" ht="14.25" customHeight="1" thickBot="1">
      <c r="B562" s="371"/>
      <c r="C562" s="315"/>
      <c r="D562" s="315"/>
      <c r="E562" s="315"/>
      <c r="F562" s="80"/>
      <c r="G562" s="18"/>
      <c r="H562" s="74"/>
      <c r="I562" s="28"/>
      <c r="J562" s="80"/>
      <c r="K562" s="53"/>
      <c r="M562" s="11"/>
      <c r="N562" s="10"/>
      <c r="O562" s="11"/>
      <c r="P562" s="10"/>
    </row>
    <row r="563" spans="2:27" ht="20.25" thickTop="1" thickBot="1">
      <c r="B563" s="518" t="s">
        <v>35</v>
      </c>
      <c r="C563" s="519"/>
      <c r="D563" s="519"/>
      <c r="E563" s="519"/>
      <c r="F563" s="519"/>
      <c r="G563" s="519"/>
      <c r="H563" s="519"/>
      <c r="I563" s="519"/>
      <c r="J563" s="519"/>
      <c r="K563" s="519"/>
      <c r="L563" s="519"/>
      <c r="M563" s="519"/>
      <c r="N563" s="519"/>
      <c r="O563" s="519"/>
      <c r="P563" s="519"/>
      <c r="Q563" s="519"/>
      <c r="R563" s="519"/>
      <c r="S563" s="519"/>
      <c r="T563" s="519"/>
      <c r="U563" s="519"/>
      <c r="V563" s="519"/>
      <c r="W563" s="519"/>
      <c r="X563" s="519"/>
      <c r="Y563" s="519"/>
      <c r="Z563" s="519"/>
      <c r="AA563" s="520"/>
    </row>
    <row r="564" spans="2:27" ht="9.75" customHeight="1" thickTop="1">
      <c r="C564" s="40"/>
      <c r="D564" s="40"/>
      <c r="E564" s="40"/>
      <c r="F564" s="79"/>
      <c r="H564" s="79"/>
      <c r="K564" s="52"/>
      <c r="M564" s="52"/>
      <c r="Q564" s="52"/>
    </row>
    <row r="565" spans="2:27" s="239" customFormat="1" ht="20.100000000000001" customHeight="1" thickBot="1">
      <c r="B565" s="238" t="s">
        <v>566</v>
      </c>
      <c r="F565" s="240"/>
      <c r="H565" s="240"/>
      <c r="J565" s="240"/>
      <c r="L565" s="240"/>
      <c r="N565" s="240"/>
      <c r="P565" s="240"/>
      <c r="Q565" s="238"/>
      <c r="R565" s="240"/>
      <c r="T565" s="240"/>
      <c r="V565" s="240"/>
      <c r="X565" s="240"/>
    </row>
    <row r="566" spans="2:27" ht="20.100000000000001" customHeight="1" thickBot="1">
      <c r="B566" s="284"/>
      <c r="C566" s="595"/>
      <c r="D566" s="595"/>
      <c r="E566" s="596"/>
      <c r="F566" s="531" t="s">
        <v>453</v>
      </c>
      <c r="G566" s="532"/>
      <c r="H566" s="532"/>
      <c r="I566" s="532"/>
      <c r="J566" s="532"/>
      <c r="K566" s="532"/>
      <c r="L566" s="532"/>
      <c r="M566" s="533"/>
      <c r="Q566" s="11"/>
      <c r="R566" s="80"/>
      <c r="T566" s="575"/>
      <c r="U566" s="575"/>
      <c r="V566" s="575"/>
      <c r="W566" s="575"/>
      <c r="X566" s="575"/>
      <c r="Y566" s="575"/>
    </row>
    <row r="567" spans="2:27" ht="20.100000000000001" customHeight="1" thickBot="1">
      <c r="B567" s="597" t="s">
        <v>41</v>
      </c>
      <c r="C567" s="599" t="s">
        <v>157</v>
      </c>
      <c r="D567" s="600"/>
      <c r="E567" s="601"/>
      <c r="F567" s="602" t="s">
        <v>158</v>
      </c>
      <c r="G567" s="603"/>
      <c r="H567" s="603"/>
      <c r="I567" s="603"/>
      <c r="J567" s="603"/>
      <c r="K567" s="603"/>
      <c r="L567" s="603"/>
      <c r="M567" s="604"/>
      <c r="O567" s="146"/>
      <c r="P567" s="147"/>
      <c r="Q567" s="148"/>
      <c r="R567" s="149"/>
      <c r="S567" s="150"/>
      <c r="T567" s="147"/>
      <c r="U567" s="151"/>
      <c r="V567" s="147"/>
      <c r="W567" s="327"/>
      <c r="Y567" s="327"/>
    </row>
    <row r="568" spans="2:27" ht="20.100000000000001" customHeight="1" thickBot="1">
      <c r="B568" s="597"/>
      <c r="C568" s="599" t="s">
        <v>159</v>
      </c>
      <c r="D568" s="600"/>
      <c r="E568" s="601"/>
      <c r="F568" s="602" t="s">
        <v>512</v>
      </c>
      <c r="G568" s="603"/>
      <c r="H568" s="603"/>
      <c r="I568" s="603"/>
      <c r="J568" s="603"/>
      <c r="K568" s="603"/>
      <c r="L568" s="603"/>
      <c r="M568" s="604"/>
      <c r="Q568" s="406"/>
      <c r="R568" s="152"/>
      <c r="S568" s="405"/>
      <c r="U568" s="327"/>
      <c r="W568" s="327"/>
      <c r="Y568" s="327"/>
    </row>
    <row r="569" spans="2:27" ht="20.100000000000001" customHeight="1" thickBot="1">
      <c r="B569" s="597"/>
      <c r="C569" s="599" t="s">
        <v>513</v>
      </c>
      <c r="D569" s="600"/>
      <c r="E569" s="601"/>
      <c r="F569" s="602" t="s">
        <v>799</v>
      </c>
      <c r="G569" s="604"/>
      <c r="H569" s="602" t="s">
        <v>800</v>
      </c>
      <c r="I569" s="604"/>
      <c r="J569" s="602" t="s">
        <v>801</v>
      </c>
      <c r="K569" s="604"/>
      <c r="L569" s="608" t="s">
        <v>803</v>
      </c>
      <c r="M569" s="609"/>
      <c r="Q569" s="406"/>
      <c r="R569" s="152"/>
      <c r="S569" s="405"/>
      <c r="U569" s="327"/>
      <c r="W569" s="327"/>
      <c r="Y569" s="327"/>
    </row>
    <row r="570" spans="2:27" ht="20.100000000000001" customHeight="1" thickBot="1">
      <c r="B570" s="598"/>
      <c r="C570" s="599" t="s">
        <v>164</v>
      </c>
      <c r="D570" s="600"/>
      <c r="E570" s="601"/>
      <c r="F570" s="602" t="s">
        <v>789</v>
      </c>
      <c r="G570" s="604"/>
      <c r="H570" s="602" t="s">
        <v>787</v>
      </c>
      <c r="I570" s="604"/>
      <c r="J570" s="602" t="s">
        <v>802</v>
      </c>
      <c r="K570" s="604"/>
      <c r="L570" s="608" t="s">
        <v>804</v>
      </c>
      <c r="M570" s="609"/>
      <c r="Q570" s="406"/>
      <c r="R570" s="152"/>
      <c r="S570" s="405"/>
      <c r="U570" s="327"/>
      <c r="W570" s="327"/>
      <c r="Y570" s="327"/>
    </row>
    <row r="571" spans="2:27" ht="30" customHeight="1">
      <c r="B571" s="502">
        <v>18</v>
      </c>
      <c r="C571" s="498" t="s">
        <v>310</v>
      </c>
      <c r="D571" s="606"/>
      <c r="E571" s="499"/>
      <c r="F571" s="12" t="str">
        <f>IF(ISBLANK('6桁'!F571)=TRUE,"",VLOOKUP(パターン表!F571, 'パターン別掛け率（入力）'!$C$3:$I$302, 6, FALSE))</f>
        <v/>
      </c>
      <c r="G571" s="20">
        <f>'6桁'!G571</f>
        <v>0</v>
      </c>
      <c r="H571" s="14" t="str">
        <f>IF(ISBLANK('6桁'!H571)=TRUE,"",VLOOKUP(パターン表!H571, 'パターン別掛け率（入力）'!$C$3:$I$302, 6, FALSE))</f>
        <v/>
      </c>
      <c r="I571" s="20">
        <f>'6桁'!I571</f>
        <v>0</v>
      </c>
      <c r="J571" s="14">
        <f>IF(ISBLANK('6桁'!J571)=TRUE,"",VLOOKUP(パターン表!J571, 'パターン別掛け率（入力）'!$C$3:$I$302, 6, FALSE))</f>
        <v>100</v>
      </c>
      <c r="K571" s="153" t="str">
        <f>'6桁'!K571</f>
        <v>Y★</v>
      </c>
      <c r="L571" s="14">
        <f>IF(ISBLANK('6桁'!L571)=TRUE,"",VLOOKUP(パターン表!L571, 'パターン別掛け率（入力）'!$C$3:$I$302, 6, FALSE))</f>
        <v>100</v>
      </c>
      <c r="M571" s="20" t="str">
        <f>'6桁'!M571</f>
        <v>Y★</v>
      </c>
      <c r="Q571" s="228"/>
      <c r="S571" s="327"/>
      <c r="T571" s="10"/>
      <c r="U571" s="22"/>
      <c r="V571" s="10"/>
      <c r="W571" s="22"/>
      <c r="X571" s="10"/>
      <c r="Y571" s="22"/>
    </row>
    <row r="572" spans="2:27" ht="30" customHeight="1">
      <c r="B572" s="503"/>
      <c r="C572" s="500" t="s">
        <v>169</v>
      </c>
      <c r="D572" s="605"/>
      <c r="E572" s="501"/>
      <c r="F572" s="12">
        <f>IF(ISBLANK('6桁'!F572)=TRUE,"",VLOOKUP(パターン表!F572, 'パターン別掛け率（入力）'!$C$3:$I$302, 6, FALSE))</f>
        <v>100</v>
      </c>
      <c r="G572" s="20" t="str">
        <f>'6桁'!G572</f>
        <v>W</v>
      </c>
      <c r="H572" s="14">
        <f>IF(ISBLANK('6桁'!H572)=TRUE,"",VLOOKUP(パターン表!H572, 'パターン別掛け率（入力）'!$C$3:$I$302, 6, FALSE))</f>
        <v>100</v>
      </c>
      <c r="I572" s="20" t="str">
        <f>'6桁'!I572</f>
        <v>W</v>
      </c>
      <c r="J572" s="14">
        <f>IF(ISBLANK('6桁'!J572)=TRUE,"",VLOOKUP(パターン表!J572, 'パターン別掛け率（入力）'!$C$3:$I$302, 6, FALSE))</f>
        <v>100</v>
      </c>
      <c r="K572" s="20" t="str">
        <f>'6桁'!K572</f>
        <v>W</v>
      </c>
      <c r="L572" s="14">
        <f>IF(ISBLANK('6桁'!L572)=TRUE,"",VLOOKUP(パターン表!L572, 'パターン別掛け率（入力）'!$C$3:$I$302, 6, FALSE))</f>
        <v>100</v>
      </c>
      <c r="M572" s="20" t="str">
        <f>'6桁'!M572</f>
        <v>W</v>
      </c>
      <c r="Q572" s="228"/>
      <c r="R572" s="547"/>
      <c r="S572" s="547"/>
      <c r="T572" s="10"/>
      <c r="U572" s="22"/>
      <c r="V572" s="10"/>
      <c r="W572" s="22"/>
      <c r="X572" s="10"/>
      <c r="Y572" s="22"/>
    </row>
    <row r="573" spans="2:27" ht="30" customHeight="1">
      <c r="B573" s="503"/>
      <c r="C573" s="500" t="s">
        <v>66</v>
      </c>
      <c r="D573" s="605"/>
      <c r="E573" s="501"/>
      <c r="F573" s="12" t="str">
        <f>IF(ISBLANK('6桁'!F573)=TRUE,"",VLOOKUP(パターン表!F573, 'パターン別掛け率（入力）'!$C$3:$I$302, 6, FALSE))</f>
        <v/>
      </c>
      <c r="G573" s="20">
        <f>'6桁'!G573</f>
        <v>0</v>
      </c>
      <c r="H573" s="14" t="str">
        <f>IF(ISBLANK('6桁'!H573)=TRUE,"",VLOOKUP(パターン表!H573, 'パターン別掛け率（入力）'!$C$3:$I$302, 6, FALSE))</f>
        <v/>
      </c>
      <c r="I573" s="20">
        <f>'6桁'!I573</f>
        <v>0</v>
      </c>
      <c r="J573" s="14" t="str">
        <f>IF(ISBLANK('6桁'!J573)=TRUE,"",VLOOKUP(パターン表!J573, 'パターン別掛け率（入力）'!$C$3:$I$302, 6, FALSE))</f>
        <v/>
      </c>
      <c r="K573" s="153">
        <f>'6桁'!K573</f>
        <v>0</v>
      </c>
      <c r="L573" s="14">
        <f>IF(ISBLANK('6桁'!L573)=TRUE,"",VLOOKUP(パターン表!L573, 'パターン別掛け率（入力）'!$C$3:$I$302, 6, FALSE))</f>
        <v>100</v>
      </c>
      <c r="M573" s="20" t="str">
        <f>'6桁'!M573</f>
        <v>Y★</v>
      </c>
    </row>
    <row r="574" spans="2:27" ht="30" customHeight="1">
      <c r="B574" s="503"/>
      <c r="C574" s="500" t="s">
        <v>172</v>
      </c>
      <c r="D574" s="605"/>
      <c r="E574" s="501"/>
      <c r="F574" s="12">
        <f>IF(ISBLANK('6桁'!F574)=TRUE,"",VLOOKUP(パターン表!F574, 'パターン別掛け率（入力）'!$C$3:$I$302, 6, FALSE))</f>
        <v>100</v>
      </c>
      <c r="G574" s="20" t="str">
        <f>'6桁'!G574</f>
        <v>W</v>
      </c>
      <c r="H574" s="14">
        <f>IF(ISBLANK('6桁'!H574)=TRUE,"",VLOOKUP(パターン表!H574, 'パターン別掛け率（入力）'!$C$3:$I$302, 6, FALSE))</f>
        <v>100</v>
      </c>
      <c r="I574" s="20" t="str">
        <f>'6桁'!I574</f>
        <v>W</v>
      </c>
      <c r="J574" s="14">
        <f>IF(ISBLANK('6桁'!J574)=TRUE,"",VLOOKUP(パターン表!J574, 'パターン別掛け率（入力）'!$C$3:$I$302, 6, FALSE))</f>
        <v>100</v>
      </c>
      <c r="K574" s="20" t="str">
        <f>'6桁'!K574</f>
        <v>W</v>
      </c>
      <c r="L574" s="14">
        <f>IF(ISBLANK('6桁'!L574)=TRUE,"",VLOOKUP(パターン表!L574, 'パターン別掛け率（入力）'!$C$3:$I$302, 6, FALSE))</f>
        <v>100</v>
      </c>
      <c r="M574" s="20" t="str">
        <f>'6桁'!M574</f>
        <v>W</v>
      </c>
    </row>
    <row r="575" spans="2:27" ht="30" customHeight="1">
      <c r="B575" s="503"/>
      <c r="C575" s="500" t="s">
        <v>70</v>
      </c>
      <c r="D575" s="605"/>
      <c r="E575" s="501"/>
      <c r="F575" s="12">
        <f>IF(ISBLANK('6桁'!F575)=TRUE,"",VLOOKUP(パターン表!F575, 'パターン別掛け率（入力）'!$C$3:$I$302, 6, FALSE))</f>
        <v>100</v>
      </c>
      <c r="G575" s="20" t="str">
        <f>'6桁'!G575</f>
        <v>W</v>
      </c>
      <c r="H575" s="14">
        <f>IF(ISBLANK('6桁'!H575)=TRUE,"",VLOOKUP(パターン表!H575, 'パターン別掛け率（入力）'!$C$3:$I$302, 6, FALSE))</f>
        <v>100</v>
      </c>
      <c r="I575" s="20" t="str">
        <f>'6桁'!I575</f>
        <v>W</v>
      </c>
      <c r="J575" s="14">
        <f>IF(ISBLANK('6桁'!J575)=TRUE,"",VLOOKUP(パターン表!J575, 'パターン別掛け率（入力）'!$C$3:$I$302, 6, FALSE))</f>
        <v>100</v>
      </c>
      <c r="K575" s="20" t="str">
        <f>'6桁'!K575</f>
        <v>W</v>
      </c>
      <c r="L575" s="14" t="str">
        <f>IF(ISBLANK('6桁'!L575)=TRUE,"",VLOOKUP(パターン表!L575, 'パターン別掛け率（入力）'!$C$3:$I$302, 6, FALSE))</f>
        <v/>
      </c>
      <c r="M575" s="20">
        <f>'6桁'!M575</f>
        <v>0</v>
      </c>
    </row>
    <row r="576" spans="2:27" ht="30" customHeight="1">
      <c r="B576" s="504"/>
      <c r="C576" s="560" t="s">
        <v>136</v>
      </c>
      <c r="D576" s="607"/>
      <c r="E576" s="561"/>
      <c r="F576" s="100">
        <f>IF(ISBLANK('6桁'!F576)=TRUE,"",VLOOKUP(パターン表!F576, 'パターン別掛け率（入力）'!$C$3:$I$302, 6, FALSE))</f>
        <v>100</v>
      </c>
      <c r="G576" s="98" t="str">
        <f>'6桁'!G576</f>
        <v>W</v>
      </c>
      <c r="H576" s="154">
        <f>IF(ISBLANK('6桁'!H576)=TRUE,"",VLOOKUP(パターン表!H576, 'パターン別掛け率（入力）'!$C$3:$I$302, 6, FALSE))</f>
        <v>100</v>
      </c>
      <c r="I576" s="98" t="str">
        <f>'6桁'!I576</f>
        <v>W</v>
      </c>
      <c r="J576" s="154">
        <f>IF(ISBLANK('6桁'!J576)=TRUE,"",VLOOKUP(パターン表!J576, 'パターン別掛け率（入力）'!$C$3:$I$302, 6, FALSE))</f>
        <v>100</v>
      </c>
      <c r="K576" s="98" t="str">
        <f>'6桁'!K576</f>
        <v>W</v>
      </c>
      <c r="L576" s="154" t="str">
        <f>IF(ISBLANK('6桁'!L576)=TRUE,"",VLOOKUP(パターン表!L576, 'パターン別掛け率（入力）'!$C$3:$I$302, 6, FALSE))</f>
        <v/>
      </c>
      <c r="M576" s="98">
        <f>'6桁'!M576</f>
        <v>0</v>
      </c>
    </row>
    <row r="577" spans="2:23" ht="30" customHeight="1">
      <c r="B577" s="543">
        <v>17</v>
      </c>
      <c r="C577" s="576" t="s">
        <v>177</v>
      </c>
      <c r="D577" s="610"/>
      <c r="E577" s="577"/>
      <c r="F577" s="75" t="str">
        <f>IF(ISBLANK('6桁'!F577)=TRUE,"",VLOOKUP(パターン表!F577, 'パターン別掛け率（入力）'!$C$3:$I$302, 6, FALSE))</f>
        <v/>
      </c>
      <c r="G577" s="29">
        <f>'6桁'!G577</f>
        <v>0</v>
      </c>
      <c r="H577" s="76" t="str">
        <f>IF(ISBLANK('6桁'!H577)=TRUE,"",VLOOKUP(パターン表!H577, 'パターン別掛け率（入力）'!$C$3:$I$302, 6, FALSE))</f>
        <v/>
      </c>
      <c r="I577" s="29">
        <f>'6桁'!I577</f>
        <v>0</v>
      </c>
      <c r="J577" s="75">
        <f>IF(ISBLANK('6桁'!J577)=TRUE,"",VLOOKUP(パターン表!J577, 'パターン別掛け率（入力）'!$C$3:$I$302, 6, FALSE))</f>
        <v>100</v>
      </c>
      <c r="K577" s="29" t="str">
        <f>'6桁'!K577</f>
        <v>W</v>
      </c>
      <c r="L577" s="76" t="str">
        <f>IF(ISBLANK('6桁'!L577)=TRUE,"",VLOOKUP(パターン表!L577, 'パターン別掛け率（入力）'!$C$3:$I$302, 6, FALSE))</f>
        <v/>
      </c>
      <c r="M577" s="29">
        <f>'6桁'!M577</f>
        <v>0</v>
      </c>
      <c r="Q577" s="11"/>
    </row>
    <row r="578" spans="2:23" ht="30" customHeight="1">
      <c r="B578" s="503"/>
      <c r="C578" s="500" t="s">
        <v>178</v>
      </c>
      <c r="D578" s="605"/>
      <c r="E578" s="501"/>
      <c r="F578" s="12">
        <f>IF(ISBLANK('6桁'!F578)=TRUE,"",VLOOKUP(パターン表!F578, 'パターン別掛け率（入力）'!$C$3:$I$302, 6, FALSE))</f>
        <v>100</v>
      </c>
      <c r="G578" s="20" t="str">
        <f>'6桁'!G578</f>
        <v>W</v>
      </c>
      <c r="H578" s="14">
        <f>IF(ISBLANK('6桁'!H578)=TRUE,"",VLOOKUP(パターン表!H578, 'パターン別掛け率（入力）'!$C$3:$I$302, 6, FALSE))</f>
        <v>100</v>
      </c>
      <c r="I578" s="20" t="str">
        <f>'6桁'!I578</f>
        <v>W</v>
      </c>
      <c r="J578" s="12">
        <f>IF(ISBLANK('6桁'!J578)=TRUE,"",VLOOKUP(パターン表!J578, 'パターン別掛け率（入力）'!$C$3:$I$302, 6, FALSE))</f>
        <v>100</v>
      </c>
      <c r="K578" s="20" t="str">
        <f>'6桁'!K578</f>
        <v>W</v>
      </c>
      <c r="L578" s="14">
        <f>IF(ISBLANK('6桁'!L578)=TRUE,"",VLOOKUP(パターン表!L578, 'パターン別掛け率（入力）'!$C$3:$I$302, 6, FALSE))</f>
        <v>100</v>
      </c>
      <c r="M578" s="20" t="str">
        <f>'6桁'!M578</f>
        <v>W</v>
      </c>
      <c r="Q578" s="11"/>
      <c r="R578" s="80"/>
      <c r="T578" s="575"/>
      <c r="U578" s="575"/>
      <c r="V578" s="575"/>
      <c r="W578" s="575"/>
    </row>
    <row r="579" spans="2:23" ht="30" customHeight="1">
      <c r="B579" s="503"/>
      <c r="C579" s="500" t="s">
        <v>110</v>
      </c>
      <c r="D579" s="605"/>
      <c r="E579" s="501"/>
      <c r="F579" s="12">
        <f>IF(ISBLANK('6桁'!F579)=TRUE,"",VLOOKUP(パターン表!F579, 'パターン別掛け率（入力）'!$C$3:$I$302, 6, FALSE))</f>
        <v>100</v>
      </c>
      <c r="G579" s="20" t="str">
        <f>'6桁'!G579</f>
        <v>W</v>
      </c>
      <c r="H579" s="14">
        <f>IF(ISBLANK('6桁'!H579)=TRUE,"",VLOOKUP(パターン表!H579, 'パターン別掛け率（入力）'!$C$3:$I$302, 6, FALSE))</f>
        <v>100</v>
      </c>
      <c r="I579" s="20" t="str">
        <f>'6桁'!I579</f>
        <v>W</v>
      </c>
      <c r="J579" s="12">
        <f>IF(ISBLANK('6桁'!J579)=TRUE,"",VLOOKUP(パターン表!J579, 'パターン別掛け率（入力）'!$C$3:$I$302, 6, FALSE))</f>
        <v>100</v>
      </c>
      <c r="K579" s="20" t="str">
        <f>'6桁'!K579</f>
        <v>W</v>
      </c>
      <c r="L579" s="14">
        <f>IF(ISBLANK('6桁'!L579)=TRUE,"",VLOOKUP(パターン表!L579, 'パターン別掛け率（入力）'!$C$3:$I$302, 6, FALSE))</f>
        <v>100</v>
      </c>
      <c r="M579" s="20" t="str">
        <f>'6桁'!M579</f>
        <v>W</v>
      </c>
      <c r="Q579" s="406"/>
      <c r="R579" s="611"/>
      <c r="S579" s="611"/>
      <c r="T579" s="548"/>
      <c r="U579" s="548"/>
      <c r="V579" s="548"/>
      <c r="W579" s="548"/>
    </row>
    <row r="580" spans="2:23" ht="30" customHeight="1">
      <c r="B580" s="503"/>
      <c r="C580" s="500" t="s">
        <v>113</v>
      </c>
      <c r="D580" s="605"/>
      <c r="E580" s="501"/>
      <c r="F580" s="12">
        <f>IF(ISBLANK('6桁'!F580)=TRUE,"",VLOOKUP(パターン表!F580, 'パターン別掛け率（入力）'!$C$3:$I$302, 6, FALSE))</f>
        <v>100</v>
      </c>
      <c r="G580" s="20" t="str">
        <f>'6桁'!G580</f>
        <v>W</v>
      </c>
      <c r="H580" s="14">
        <f>IF(ISBLANK('6桁'!H580)=TRUE,"",VLOOKUP(パターン表!H580, 'パターン別掛け率（入力）'!$C$3:$I$302, 6, FALSE))</f>
        <v>100</v>
      </c>
      <c r="I580" s="20" t="str">
        <f>'6桁'!I580</f>
        <v>W</v>
      </c>
      <c r="J580" s="12">
        <f>IF(ISBLANK('6桁'!J580)=TRUE,"",VLOOKUP(パターン表!J580, 'パターン別掛け率（入力）'!$C$3:$I$302, 6, FALSE))</f>
        <v>100</v>
      </c>
      <c r="K580" s="20" t="str">
        <f>'6桁'!K580</f>
        <v>W</v>
      </c>
      <c r="L580" s="14">
        <f>IF(ISBLANK('6桁'!L580)=TRUE,"",VLOOKUP(パターン表!L580, 'パターン別掛け率（入力）'!$C$3:$I$302, 6, FALSE))</f>
        <v>100</v>
      </c>
      <c r="M580" s="20" t="str">
        <f>'6桁'!M580</f>
        <v>W</v>
      </c>
      <c r="Q580" s="406"/>
      <c r="R580" s="611"/>
      <c r="S580" s="611"/>
      <c r="T580" s="547"/>
      <c r="U580" s="547"/>
      <c r="V580" s="547"/>
      <c r="W580" s="547"/>
    </row>
    <row r="581" spans="2:23" ht="30" customHeight="1">
      <c r="B581" s="504"/>
      <c r="C581" s="560" t="s">
        <v>116</v>
      </c>
      <c r="D581" s="607"/>
      <c r="E581" s="561"/>
      <c r="F581" s="100" t="str">
        <f>IF(ISBLANK('6桁'!F581)=TRUE,"",VLOOKUP(パターン表!F581, 'パターン別掛け率（入力）'!$C$3:$I$302, 6, FALSE))</f>
        <v/>
      </c>
      <c r="G581" s="98">
        <f>'6桁'!G581</f>
        <v>0</v>
      </c>
      <c r="H581" s="154" t="str">
        <f>IF(ISBLANK('6桁'!H581)=TRUE,"",VLOOKUP(パターン表!H581, 'パターン別掛け率（入力）'!$C$3:$I$302, 6, FALSE))</f>
        <v/>
      </c>
      <c r="I581" s="98">
        <f>'6桁'!I581</f>
        <v>0</v>
      </c>
      <c r="J581" s="100">
        <f>IF(ISBLANK('6桁'!J581)=TRUE,"",VLOOKUP(パターン表!J581, 'パターン別掛け率（入力）'!$C$3:$I$302, 6, FALSE))</f>
        <v>100</v>
      </c>
      <c r="K581" s="98" t="str">
        <f>'6桁'!K581</f>
        <v>W</v>
      </c>
      <c r="L581" s="154">
        <f>IF(ISBLANK('6桁'!L581)=TRUE,"",VLOOKUP(パターン表!L581, 'パターン別掛け率（入力）'!$C$3:$I$302, 6, FALSE))</f>
        <v>100</v>
      </c>
      <c r="M581" s="98" t="str">
        <f>'6桁'!M581</f>
        <v>W</v>
      </c>
      <c r="Q581" s="406"/>
      <c r="R581" s="611"/>
      <c r="S581" s="611"/>
      <c r="T581" s="547"/>
      <c r="U581" s="547"/>
      <c r="V581" s="547"/>
      <c r="W581" s="547"/>
    </row>
    <row r="582" spans="2:23" ht="30" customHeight="1">
      <c r="B582" s="543">
        <v>16</v>
      </c>
      <c r="C582" s="576" t="s">
        <v>112</v>
      </c>
      <c r="D582" s="610"/>
      <c r="E582" s="577"/>
      <c r="F582" s="75">
        <f>IF(ISBLANK('6桁'!F582)=TRUE,"",VLOOKUP(パターン表!F582, 'パターン別掛け率（入力）'!$C$3:$I$302, 6, FALSE))</f>
        <v>100</v>
      </c>
      <c r="G582" s="29" t="str">
        <f>'6桁'!G582</f>
        <v>W</v>
      </c>
      <c r="H582" s="76">
        <f>IF(ISBLANK('6桁'!H582)=TRUE,"",VLOOKUP(パターン表!H582, 'パターン別掛け率（入力）'!$C$3:$I$302, 6, FALSE))</f>
        <v>100</v>
      </c>
      <c r="I582" s="29" t="str">
        <f>'6桁'!I582</f>
        <v>W</v>
      </c>
      <c r="J582" s="76">
        <f>IF(ISBLANK('6桁'!J582)=TRUE,"",VLOOKUP(パターン表!J582, 'パターン別掛け率（入力）'!$C$3:$I$302, 6, FALSE))</f>
        <v>100</v>
      </c>
      <c r="K582" s="29" t="str">
        <f>'6桁'!K582</f>
        <v>W</v>
      </c>
      <c r="L582" s="76">
        <f>IF(ISBLANK('6桁'!L582)=TRUE,"",VLOOKUP(パターン表!L582, 'パターン別掛け率（入力）'!$C$3:$I$302, 6, FALSE))</f>
        <v>100</v>
      </c>
      <c r="M582" s="29" t="str">
        <f>'6桁'!M582</f>
        <v>W</v>
      </c>
      <c r="Q582" s="406"/>
      <c r="R582" s="611"/>
      <c r="S582" s="611"/>
      <c r="T582" s="547"/>
      <c r="U582" s="547"/>
      <c r="V582" s="547"/>
      <c r="W582" s="547"/>
    </row>
    <row r="583" spans="2:23" ht="30" customHeight="1">
      <c r="B583" s="503"/>
      <c r="C583" s="500" t="s">
        <v>121</v>
      </c>
      <c r="D583" s="605"/>
      <c r="E583" s="501"/>
      <c r="F583" s="12">
        <f>IF(ISBLANK('6桁'!F583)=TRUE,"",VLOOKUP(パターン表!F583, 'パターン別掛け率（入力）'!$C$3:$I$302, 6, FALSE))</f>
        <v>100</v>
      </c>
      <c r="G583" s="20" t="str">
        <f>'6桁'!G583</f>
        <v>V</v>
      </c>
      <c r="H583" s="14">
        <f>IF(ISBLANK('6桁'!H583)=TRUE,"",VLOOKUP(パターン表!H583, 'パターン別掛け率（入力）'!$C$3:$I$302, 6, FALSE))</f>
        <v>100</v>
      </c>
      <c r="I583" s="20" t="str">
        <f>'6桁'!I583</f>
        <v>V</v>
      </c>
      <c r="J583" s="14">
        <f>IF(ISBLANK('6桁'!J583)=TRUE,"",VLOOKUP(パターン表!J583, 'パターン別掛け率（入力）'!$C$3:$I$302, 6, FALSE))</f>
        <v>100</v>
      </c>
      <c r="K583" s="20" t="str">
        <f>'6桁'!K583</f>
        <v>V</v>
      </c>
      <c r="L583" s="14" t="str">
        <f>IF(ISBLANK('6桁'!L583)=TRUE,"",VLOOKUP(パターン表!L583, 'パターン別掛け率（入力）'!$C$3:$I$302, 6, FALSE))</f>
        <v/>
      </c>
      <c r="M583" s="20">
        <f>'6桁'!M583</f>
        <v>0</v>
      </c>
      <c r="Q583" s="371"/>
      <c r="T583" s="10"/>
      <c r="U583" s="22"/>
      <c r="V583" s="74"/>
      <c r="W583" s="251"/>
    </row>
    <row r="584" spans="2:23" ht="30" customHeight="1">
      <c r="B584" s="504"/>
      <c r="C584" s="560" t="s">
        <v>126</v>
      </c>
      <c r="D584" s="607"/>
      <c r="E584" s="561"/>
      <c r="F584" s="100">
        <f>IF(ISBLANK('6桁'!F584)=TRUE,"",VLOOKUP(パターン表!F584, 'パターン別掛け率（入力）'!$C$3:$I$302, 6, FALSE))</f>
        <v>100</v>
      </c>
      <c r="G584" s="98" t="str">
        <f>'6桁'!G584</f>
        <v>V</v>
      </c>
      <c r="H584" s="154" t="str">
        <f>IF(ISBLANK('6桁'!H584)=TRUE,"",VLOOKUP(パターン表!H584, 'パターン別掛け率（入力）'!$C$3:$I$302, 6, FALSE))</f>
        <v/>
      </c>
      <c r="I584" s="98">
        <f>'6桁'!I584</f>
        <v>0</v>
      </c>
      <c r="J584" s="154" t="str">
        <f>IF(ISBLANK('6桁'!J584)=TRUE,"",VLOOKUP(パターン表!J584, 'パターン別掛け率（入力）'!$C$3:$I$302, 6, FALSE))</f>
        <v/>
      </c>
      <c r="K584" s="98">
        <f>'6桁'!K584</f>
        <v>0</v>
      </c>
      <c r="L584" s="154" t="str">
        <f>IF(ISBLANK('6桁'!L584)=TRUE,"",VLOOKUP(パターン表!L584, 'パターン別掛け率（入力）'!$C$3:$I$302, 6, FALSE))</f>
        <v/>
      </c>
      <c r="M584" s="98">
        <f>'6桁'!M584</f>
        <v>0</v>
      </c>
      <c r="Q584" s="371"/>
      <c r="T584" s="10"/>
      <c r="U584" s="22"/>
      <c r="V584" s="74"/>
      <c r="W584" s="251"/>
    </row>
    <row r="585" spans="2:23" ht="30" customHeight="1">
      <c r="B585" s="543">
        <v>15</v>
      </c>
      <c r="C585" s="576" t="s">
        <v>129</v>
      </c>
      <c r="D585" s="610"/>
      <c r="E585" s="577"/>
      <c r="F585" s="75" t="str">
        <f>IF(ISBLANK('6桁'!F585)=TRUE,"",VLOOKUP(パターン表!F585, 'パターン別掛け率（入力）'!$C$3:$I$302, 6, FALSE))</f>
        <v/>
      </c>
      <c r="G585" s="29">
        <f>'6桁'!G585</f>
        <v>0</v>
      </c>
      <c r="H585" s="76" t="str">
        <f>IF(ISBLANK('6桁'!H585)=TRUE,"",VLOOKUP(パターン表!H585, 'パターン別掛け率（入力）'!$C$3:$I$302, 6, FALSE))</f>
        <v/>
      </c>
      <c r="I585" s="29">
        <f>'6桁'!I585</f>
        <v>0</v>
      </c>
      <c r="J585" s="75">
        <f>IF(ISBLANK('6桁'!J585)=TRUE,"",VLOOKUP(パターン表!J585, 'パターン別掛け率（入力）'!$C$3:$I$302, 6, FALSE))</f>
        <v>100</v>
      </c>
      <c r="K585" s="29" t="str">
        <f>'6桁'!K585</f>
        <v>V</v>
      </c>
      <c r="L585" s="76" t="str">
        <f>IF(ISBLANK('6桁'!L585)=TRUE,"",VLOOKUP(パターン表!L585, 'パターン別掛け率（入力）'!$C$3:$I$302, 6, FALSE))</f>
        <v/>
      </c>
      <c r="M585" s="29">
        <f>'6桁'!M585</f>
        <v>0</v>
      </c>
      <c r="Q585" s="371"/>
      <c r="T585" s="10"/>
      <c r="U585" s="22"/>
      <c r="V585" s="74"/>
      <c r="W585" s="251"/>
    </row>
    <row r="586" spans="2:23" ht="30" customHeight="1">
      <c r="B586" s="503"/>
      <c r="C586" s="500" t="s">
        <v>45</v>
      </c>
      <c r="D586" s="605"/>
      <c r="E586" s="501"/>
      <c r="F586" s="12">
        <f>IF(ISBLANK('6桁'!F586)=TRUE,"",VLOOKUP(パターン表!F586, 'パターン別掛け率（入力）'!$C$3:$I$302, 6, FALSE))</f>
        <v>100</v>
      </c>
      <c r="G586" s="20" t="str">
        <f>'6桁'!G586</f>
        <v>V</v>
      </c>
      <c r="H586" s="14">
        <f>IF(ISBLANK('6桁'!H586)=TRUE,"",VLOOKUP(パターン表!H586, 'パターン別掛け率（入力）'!$C$3:$I$302, 6, FALSE))</f>
        <v>100</v>
      </c>
      <c r="I586" s="20" t="str">
        <f>'6桁'!I586</f>
        <v>V</v>
      </c>
      <c r="J586" s="12">
        <f>IF(ISBLANK('6桁'!J586)=TRUE,"",VLOOKUP(パターン表!J586, 'パターン別掛け率（入力）'!$C$3:$I$302, 6, FALSE))</f>
        <v>100</v>
      </c>
      <c r="K586" s="20" t="str">
        <f>'6桁'!K586</f>
        <v>V</v>
      </c>
      <c r="L586" s="14">
        <f>IF(ISBLANK('6桁'!L586)=TRUE,"",VLOOKUP(パターン表!L586, 'パターン別掛け率（入力）'!$C$3:$I$302, 6, FALSE))</f>
        <v>100</v>
      </c>
      <c r="M586" s="20" t="str">
        <f>'6桁'!M586</f>
        <v>V</v>
      </c>
    </row>
    <row r="587" spans="2:23" ht="30" customHeight="1">
      <c r="B587" s="503"/>
      <c r="C587" s="500" t="s">
        <v>363</v>
      </c>
      <c r="D587" s="605"/>
      <c r="E587" s="501"/>
      <c r="F587" s="12" t="str">
        <f>IF(ISBLANK('6桁'!F587)=TRUE,"",VLOOKUP(パターン表!F587, 'パターン別掛け率（入力）'!$C$3:$I$302, 6, FALSE))</f>
        <v/>
      </c>
      <c r="G587" s="20">
        <f>'6桁'!G587</f>
        <v>0</v>
      </c>
      <c r="H587" s="14" t="str">
        <f>IF(ISBLANK('6桁'!H587)=TRUE,"",VLOOKUP(パターン表!H587, 'パターン別掛け率（入力）'!$C$3:$I$302, 6, FALSE))</f>
        <v/>
      </c>
      <c r="I587" s="20">
        <f>'6桁'!I587</f>
        <v>0</v>
      </c>
      <c r="J587" s="12">
        <f>IF(ISBLANK('6桁'!J587)=TRUE,"",VLOOKUP(パターン表!J587, 'パターン別掛け率（入力）'!$C$3:$I$302, 6, FALSE))</f>
        <v>100</v>
      </c>
      <c r="K587" s="20" t="str">
        <f>'6桁'!K587</f>
        <v>V</v>
      </c>
      <c r="L587" s="14" t="str">
        <f>IF(ISBLANK('6桁'!L587)=TRUE,"",VLOOKUP(パターン表!L587, 'パターン別掛け率（入力）'!$C$3:$I$302, 6, FALSE))</f>
        <v/>
      </c>
      <c r="M587" s="20">
        <f>'6桁'!M587</f>
        <v>0</v>
      </c>
    </row>
    <row r="588" spans="2:23" ht="30" customHeight="1">
      <c r="B588" s="504"/>
      <c r="C588" s="560" t="s">
        <v>48</v>
      </c>
      <c r="D588" s="607"/>
      <c r="E588" s="561"/>
      <c r="F588" s="100">
        <f>IF(ISBLANK('6桁'!F588)=TRUE,"",VLOOKUP(パターン表!F588, 'パターン別掛け率（入力）'!$C$3:$I$302, 6, FALSE))</f>
        <v>100</v>
      </c>
      <c r="G588" s="98" t="str">
        <f>'6桁'!G588</f>
        <v>V</v>
      </c>
      <c r="H588" s="154">
        <f>IF(ISBLANK('6桁'!H588)=TRUE,"",VLOOKUP(パターン表!H588, 'パターン別掛け率（入力）'!$C$3:$I$302, 6, FALSE))</f>
        <v>100</v>
      </c>
      <c r="I588" s="98" t="str">
        <f>'6桁'!I588</f>
        <v>V</v>
      </c>
      <c r="J588" s="100">
        <f>IF(ISBLANK('6桁'!J588)=TRUE,"",VLOOKUP(パターン表!J588, 'パターン別掛け率（入力）'!$C$3:$I$302, 6, FALSE))</f>
        <v>100</v>
      </c>
      <c r="K588" s="98" t="str">
        <f>'6桁'!K588</f>
        <v>V</v>
      </c>
      <c r="L588" s="154">
        <f>IF(ISBLANK('6桁'!L588)=TRUE,"",VLOOKUP(パターン表!L588, 'パターン別掛け率（入力）'!$C$3:$I$302, 6, FALSE))</f>
        <v>100</v>
      </c>
      <c r="M588" s="98" t="str">
        <f>'6桁'!M588</f>
        <v>V</v>
      </c>
    </row>
    <row r="589" spans="2:23" ht="30" customHeight="1">
      <c r="B589" s="543">
        <v>14</v>
      </c>
      <c r="C589" s="576" t="s">
        <v>58</v>
      </c>
      <c r="D589" s="610"/>
      <c r="E589" s="577"/>
      <c r="F589" s="75" t="str">
        <f>IF(ISBLANK('6桁'!F589)=TRUE,"",VLOOKUP(パターン表!F589, 'パターン別掛け率（入力）'!$C$3:$I$302, 6, FALSE))</f>
        <v/>
      </c>
      <c r="G589" s="29">
        <f>'6桁'!G589</f>
        <v>0</v>
      </c>
      <c r="H589" s="76" t="str">
        <f>IF(ISBLANK('6桁'!H589)=TRUE,"",VLOOKUP(パターン表!H589, 'パターン別掛け率（入力）'!$C$3:$I$302, 6, FALSE))</f>
        <v/>
      </c>
      <c r="I589" s="29">
        <f>'6桁'!I589</f>
        <v>0</v>
      </c>
      <c r="J589" s="76">
        <f>IF(ISBLANK('6桁'!J589)=TRUE,"",VLOOKUP(パターン表!J589, 'パターン別掛け率（入力）'!$C$3:$I$302, 6, FALSE))</f>
        <v>100</v>
      </c>
      <c r="K589" s="29" t="str">
        <f>'6桁'!K589</f>
        <v>V</v>
      </c>
      <c r="L589" s="76">
        <f>IF(ISBLANK('6桁'!L589)=TRUE,"",VLOOKUP(パターン表!L589, 'パターン別掛け率（入力）'!$C$3:$I$302, 6, FALSE))</f>
        <v>100</v>
      </c>
      <c r="M589" s="29" t="str">
        <f>'6桁'!M589</f>
        <v>V
（KH）</v>
      </c>
    </row>
    <row r="590" spans="2:23" ht="30" customHeight="1">
      <c r="B590" s="503"/>
      <c r="C590" s="500" t="s">
        <v>59</v>
      </c>
      <c r="D590" s="605"/>
      <c r="E590" s="501"/>
      <c r="F590" s="12">
        <f>IF(ISBLANK('6桁'!F590)=TRUE,"",VLOOKUP(パターン表!F590, 'パターン別掛け率（入力）'!$C$3:$I$302, 6, FALSE))</f>
        <v>100</v>
      </c>
      <c r="G590" s="20" t="str">
        <f>'6桁'!G590</f>
        <v>V</v>
      </c>
      <c r="H590" s="14" t="str">
        <f>IF(ISBLANK('6桁'!H590)=TRUE,"",VLOOKUP(パターン表!H590, 'パターン別掛け率（入力）'!$C$3:$I$302, 6, FALSE))</f>
        <v/>
      </c>
      <c r="I590" s="20">
        <f>'6桁'!I590</f>
        <v>0</v>
      </c>
      <c r="J590" s="14">
        <f>IF(ISBLANK('6桁'!J590)=TRUE,"",VLOOKUP(パターン表!J590, 'パターン別掛け率（入力）'!$C$3:$I$302, 6, FALSE))</f>
        <v>100</v>
      </c>
      <c r="K590" s="155" t="str">
        <f>'6桁'!K590</f>
        <v>V</v>
      </c>
      <c r="L590" s="14">
        <f>IF(ISBLANK('6桁'!L590)=TRUE,"",VLOOKUP(パターン表!L590, 'パターン別掛け率（入力）'!$C$3:$I$302, 6, FALSE))</f>
        <v>100</v>
      </c>
      <c r="M590" s="20" t="str">
        <f>'6桁'!M590</f>
        <v>V</v>
      </c>
    </row>
    <row r="591" spans="2:23" ht="30" customHeight="1">
      <c r="B591" s="503"/>
      <c r="C591" s="500" t="s">
        <v>80</v>
      </c>
      <c r="D591" s="605"/>
      <c r="E591" s="501"/>
      <c r="F591" s="12" t="str">
        <f>IF(ISBLANK('6桁'!F591)=TRUE,"",VLOOKUP(パターン表!F591, 'パターン別掛け率（入力）'!$C$3:$I$302, 6, FALSE))</f>
        <v/>
      </c>
      <c r="G591" s="20">
        <f>'6桁'!G591</f>
        <v>0</v>
      </c>
      <c r="H591" s="14" t="str">
        <f>IF(ISBLANK('6桁'!H591)=TRUE,"",VLOOKUP(パターン表!H591, 'パターン別掛け率（入力）'!$C$3:$I$302, 6, FALSE))</f>
        <v/>
      </c>
      <c r="I591" s="20">
        <f>'6桁'!I591</f>
        <v>0</v>
      </c>
      <c r="J591" s="14">
        <f>IF(ISBLANK('6桁'!J591)=TRUE,"",VLOOKUP(パターン表!J591, 'パターン別掛け率（入力）'!$C$3:$I$302, 6, FALSE))</f>
        <v>100</v>
      </c>
      <c r="K591" s="155" t="str">
        <f>'6桁'!K591</f>
        <v>H</v>
      </c>
      <c r="L591" s="14" t="str">
        <f>IF(ISBLANK('6桁'!L591)=TRUE,"",VLOOKUP(パターン表!L591, 'パターン別掛け率（入力）'!$C$3:$I$302, 6, FALSE))</f>
        <v/>
      </c>
      <c r="M591" s="20">
        <f>'6桁'!M591</f>
        <v>0</v>
      </c>
    </row>
    <row r="592" spans="2:23" ht="30" customHeight="1">
      <c r="B592" s="504"/>
      <c r="C592" s="560" t="s">
        <v>81</v>
      </c>
      <c r="D592" s="607"/>
      <c r="E592" s="561"/>
      <c r="F592" s="100" t="str">
        <f>IF(ISBLANK('6桁'!F592)=TRUE,"",VLOOKUP(パターン表!F592, 'パターン別掛け率（入力）'!$C$3:$I$302, 6, FALSE))</f>
        <v/>
      </c>
      <c r="G592" s="98">
        <f>'6桁'!G592</f>
        <v>0</v>
      </c>
      <c r="H592" s="154" t="str">
        <f>IF(ISBLANK('6桁'!H592)=TRUE,"",VLOOKUP(パターン表!H592, 'パターン別掛け率（入力）'!$C$3:$I$302, 6, FALSE))</f>
        <v/>
      </c>
      <c r="I592" s="98">
        <f>'6桁'!I592</f>
        <v>0</v>
      </c>
      <c r="J592" s="154">
        <f>IF(ISBLANK('6桁'!J592)=TRUE,"",VLOOKUP(パターン表!J592, 'パターン別掛け率（入力）'!$C$3:$I$302, 6, FALSE))</f>
        <v>100</v>
      </c>
      <c r="K592" s="156" t="str">
        <f>'6桁'!K592</f>
        <v>H</v>
      </c>
      <c r="L592" s="154" t="str">
        <f>IF(ISBLANK('6桁'!L592)=TRUE,"",VLOOKUP(パターン表!L592, 'パターン別掛け率（入力）'!$C$3:$I$302, 6, FALSE))</f>
        <v/>
      </c>
      <c r="M592" s="98">
        <f>'6桁'!M592</f>
        <v>0</v>
      </c>
    </row>
    <row r="593" spans="2:25" ht="30" customHeight="1" thickBot="1">
      <c r="B593" s="408">
        <v>13</v>
      </c>
      <c r="C593" s="514" t="s">
        <v>84</v>
      </c>
      <c r="D593" s="555"/>
      <c r="E593" s="515"/>
      <c r="F593" s="393">
        <f>IF(ISBLANK('6桁'!F593)=TRUE,"",VLOOKUP(パターン表!F593, 'パターン別掛け率（入力）'!$C$3:$I$302, 6, FALSE))</f>
        <v>100</v>
      </c>
      <c r="G593" s="157" t="str">
        <f>'6桁'!G593</f>
        <v>H</v>
      </c>
      <c r="H593" s="158" t="str">
        <f>IF(ISBLANK('6桁'!H593)=TRUE,"",VLOOKUP(パターン表!H593, 'パターン別掛け率（入力）'!$C$3:$I$302, 6, FALSE))</f>
        <v/>
      </c>
      <c r="I593" s="157">
        <f>'6桁'!I593</f>
        <v>0</v>
      </c>
      <c r="J593" s="158">
        <f>IF(ISBLANK('6桁'!J593)=TRUE,"",VLOOKUP(パターン表!J593, 'パターン別掛け率（入力）'!$C$3:$I$302, 6, FALSE))</f>
        <v>100</v>
      </c>
      <c r="K593" s="159" t="str">
        <f>'6桁'!K593</f>
        <v>H</v>
      </c>
      <c r="L593" s="158" t="str">
        <f>IF(ISBLANK('6桁'!L593)=TRUE,"",VLOOKUP(パターン表!L593, 'パターン別掛け率（入力）'!$C$3:$I$302, 6, FALSE))</f>
        <v/>
      </c>
      <c r="M593" s="157">
        <f>'6桁'!M593</f>
        <v>0</v>
      </c>
    </row>
    <row r="594" spans="2:25">
      <c r="B594" s="4" t="s">
        <v>934</v>
      </c>
    </row>
    <row r="596" spans="2:25" s="239" customFormat="1" ht="20.100000000000001" customHeight="1" thickBot="1">
      <c r="B596" s="238" t="s">
        <v>565</v>
      </c>
      <c r="F596" s="240"/>
      <c r="H596" s="240"/>
      <c r="J596" s="240"/>
      <c r="L596" s="240"/>
      <c r="N596" s="240"/>
      <c r="P596" s="240"/>
      <c r="R596" s="240"/>
      <c r="T596" s="240"/>
      <c r="V596" s="240"/>
      <c r="X596" s="240"/>
    </row>
    <row r="597" spans="2:25" ht="20.100000000000001" customHeight="1" thickBot="1">
      <c r="B597" s="619"/>
      <c r="C597" s="595"/>
      <c r="D597" s="400"/>
      <c r="E597" s="400"/>
      <c r="F597" s="531" t="s">
        <v>453</v>
      </c>
      <c r="G597" s="532"/>
      <c r="H597" s="532"/>
      <c r="I597" s="532"/>
      <c r="J597" s="532"/>
      <c r="K597" s="533"/>
      <c r="L597" s="160"/>
      <c r="M597" s="161"/>
      <c r="N597" s="80"/>
      <c r="O597" s="161"/>
      <c r="Q597" s="11"/>
      <c r="R597" s="80"/>
      <c r="T597" s="371"/>
      <c r="U597" s="371"/>
      <c r="V597" s="371"/>
      <c r="W597" s="371"/>
      <c r="X597" s="371"/>
      <c r="Y597" s="371"/>
    </row>
    <row r="598" spans="2:25" ht="20.100000000000001" customHeight="1" thickBot="1">
      <c r="B598" s="620" t="s">
        <v>41</v>
      </c>
      <c r="C598" s="599" t="s">
        <v>157</v>
      </c>
      <c r="D598" s="600"/>
      <c r="E598" s="601"/>
      <c r="F598" s="602" t="s">
        <v>158</v>
      </c>
      <c r="G598" s="603"/>
      <c r="H598" s="603"/>
      <c r="I598" s="603"/>
      <c r="J598" s="603"/>
      <c r="K598" s="604"/>
      <c r="L598" s="160"/>
      <c r="M598" s="161"/>
      <c r="N598" s="80"/>
      <c r="O598" s="161"/>
      <c r="Q598" s="406"/>
      <c r="R598" s="405"/>
      <c r="S598" s="405"/>
      <c r="T598" s="327"/>
      <c r="U598" s="327"/>
      <c r="V598" s="327"/>
      <c r="W598" s="327"/>
      <c r="X598" s="327"/>
      <c r="Y598" s="327"/>
    </row>
    <row r="599" spans="2:25" ht="20.100000000000001" customHeight="1" thickBot="1">
      <c r="B599" s="620"/>
      <c r="C599" s="599" t="s">
        <v>159</v>
      </c>
      <c r="D599" s="600"/>
      <c r="E599" s="601"/>
      <c r="F599" s="622" t="s">
        <v>514</v>
      </c>
      <c r="G599" s="623"/>
      <c r="H599" s="623"/>
      <c r="I599" s="624"/>
      <c r="J599" s="622" t="s">
        <v>515</v>
      </c>
      <c r="K599" s="623"/>
      <c r="L599" s="160"/>
      <c r="M599" s="161"/>
      <c r="N599" s="80"/>
      <c r="O599" s="161"/>
      <c r="Q599" s="406"/>
      <c r="R599" s="405"/>
      <c r="S599" s="405"/>
      <c r="X599" s="327"/>
      <c r="Y599" s="327"/>
    </row>
    <row r="600" spans="2:25" ht="20.100000000000001" customHeight="1" thickBot="1">
      <c r="B600" s="620"/>
      <c r="C600" s="599" t="s">
        <v>513</v>
      </c>
      <c r="D600" s="600"/>
      <c r="E600" s="601"/>
      <c r="F600" s="602" t="s">
        <v>805</v>
      </c>
      <c r="G600" s="604"/>
      <c r="H600" s="602" t="s">
        <v>803</v>
      </c>
      <c r="I600" s="604"/>
      <c r="J600" s="602"/>
      <c r="K600" s="603"/>
      <c r="L600" s="162"/>
      <c r="M600" s="403"/>
      <c r="N600" s="403"/>
      <c r="O600" s="404"/>
      <c r="Q600" s="406"/>
      <c r="R600" s="405"/>
      <c r="S600" s="405"/>
      <c r="T600" s="327"/>
      <c r="U600" s="327"/>
      <c r="V600" s="327"/>
      <c r="W600" s="327"/>
      <c r="Y600" s="327"/>
    </row>
    <row r="601" spans="2:25" ht="20.100000000000001" customHeight="1" thickBot="1">
      <c r="B601" s="621"/>
      <c r="C601" s="599" t="s">
        <v>164</v>
      </c>
      <c r="D601" s="600"/>
      <c r="E601" s="601"/>
      <c r="F601" s="602" t="s">
        <v>492</v>
      </c>
      <c r="G601" s="604"/>
      <c r="H601" s="602" t="s">
        <v>492</v>
      </c>
      <c r="I601" s="604"/>
      <c r="J601" s="602" t="s">
        <v>652</v>
      </c>
      <c r="K601" s="603"/>
      <c r="L601" s="162"/>
      <c r="M601" s="403"/>
      <c r="N601" s="403"/>
      <c r="O601" s="404"/>
      <c r="Q601" s="406"/>
      <c r="R601" s="405"/>
      <c r="S601" s="405"/>
      <c r="T601" s="327"/>
      <c r="U601" s="327"/>
      <c r="V601" s="327"/>
      <c r="W601" s="327"/>
      <c r="X601" s="327"/>
      <c r="Y601" s="327"/>
    </row>
    <row r="602" spans="2:25" ht="30" customHeight="1">
      <c r="B602" s="163">
        <v>16</v>
      </c>
      <c r="C602" s="612" t="s">
        <v>118</v>
      </c>
      <c r="D602" s="613"/>
      <c r="E602" s="614"/>
      <c r="F602" s="164" t="str">
        <f>IF(ISBLANK('6桁'!F602)=TRUE,"",VLOOKUP(パターン表!F602, 'パターン別掛け率（入力）'!$C$3:$I$302, 6, FALSE))</f>
        <v/>
      </c>
      <c r="G602" s="165">
        <f>'6桁'!G602</f>
        <v>0</v>
      </c>
      <c r="H602" s="166" t="str">
        <f>IF(ISBLANK('6桁'!H602)=TRUE,"",VLOOKUP(パターン表!H602, 'パターン別掛け率（入力）'!$C$3:$I$302, 6, FALSE))</f>
        <v/>
      </c>
      <c r="I602" s="165">
        <f>'6桁'!I602</f>
        <v>0</v>
      </c>
      <c r="J602" s="166">
        <f>IF(ISBLANK('6桁'!J602)=TRUE,"",VLOOKUP(パターン表!J602, 'パターン別掛け率（入力）'!$C$3:$I$302, 6, FALSE))</f>
        <v>100</v>
      </c>
      <c r="K602" s="165" t="str">
        <f>'6桁'!K602</f>
        <v>※V★</v>
      </c>
      <c r="L602" s="103"/>
      <c r="M602" s="167"/>
      <c r="N602" s="10"/>
      <c r="O602" s="22"/>
      <c r="Q602" s="228"/>
      <c r="T602" s="10"/>
      <c r="U602" s="22"/>
      <c r="V602" s="10"/>
      <c r="W602" s="22"/>
      <c r="X602" s="10"/>
      <c r="Y602" s="22"/>
    </row>
    <row r="603" spans="2:25" ht="30" customHeight="1">
      <c r="B603" s="163">
        <v>15</v>
      </c>
      <c r="C603" s="615" t="s">
        <v>48</v>
      </c>
      <c r="D603" s="616"/>
      <c r="E603" s="617"/>
      <c r="F603" s="164" t="str">
        <f>IF(ISBLANK('6桁'!F603)=TRUE,"",VLOOKUP(パターン表!F603, 'パターン別掛け率（入力）'!$C$3:$I$302, 6, FALSE))</f>
        <v/>
      </c>
      <c r="G603" s="165">
        <f>'6桁'!G603</f>
        <v>0</v>
      </c>
      <c r="H603" s="166" t="str">
        <f>IF(ISBLANK('6桁'!H603)=TRUE,"",VLOOKUP(パターン表!H603, 'パターン別掛け率（入力）'!$C$3:$I$302, 6, FALSE))</f>
        <v/>
      </c>
      <c r="I603" s="165">
        <f>'6桁'!I603</f>
        <v>0</v>
      </c>
      <c r="J603" s="166">
        <f>IF(ISBLANK('6桁'!J603)=TRUE,"",VLOOKUP(パターン表!J603, 'パターン別掛け率（入力）'!$C$3:$I$302, 6, FALSE))</f>
        <v>100</v>
      </c>
      <c r="K603" s="165" t="str">
        <f>'6桁'!K603</f>
        <v>V</v>
      </c>
      <c r="L603" s="103"/>
      <c r="M603" s="22"/>
      <c r="N603" s="10"/>
      <c r="O603" s="22"/>
      <c r="Q603" s="228"/>
      <c r="T603" s="10"/>
      <c r="U603" s="22"/>
      <c r="V603" s="10"/>
      <c r="W603" s="22"/>
      <c r="X603" s="10"/>
      <c r="Y603" s="22"/>
    </row>
    <row r="604" spans="2:25" ht="30" customHeight="1" thickBot="1">
      <c r="B604" s="168">
        <v>13</v>
      </c>
      <c r="C604" s="538" t="s">
        <v>516</v>
      </c>
      <c r="D604" s="618"/>
      <c r="E604" s="539"/>
      <c r="F604" s="169">
        <f>IF(ISBLANK('6桁'!F604)=TRUE,"",VLOOKUP(パターン表!F604, 'パターン別掛け率（入力）'!$C$3:$I$302, 6, FALSE))</f>
        <v>100</v>
      </c>
      <c r="G604" s="170" t="str">
        <f>'6桁'!G604</f>
        <v>H</v>
      </c>
      <c r="H604" s="171">
        <f>IF(ISBLANK('6桁'!H604)=TRUE,"",VLOOKUP(パターン表!H604, 'パターン別掛け率（入力）'!$C$3:$I$302, 6, FALSE))</f>
        <v>100</v>
      </c>
      <c r="I604" s="170" t="str">
        <f>'6桁'!I604</f>
        <v>H</v>
      </c>
      <c r="J604" s="171" t="str">
        <f>IF(ISBLANK('6桁'!J604)=TRUE,"",VLOOKUP(パターン表!J604, 'パターン別掛け率（入力）'!$C$3:$I$302, 6, FALSE))</f>
        <v/>
      </c>
      <c r="K604" s="170">
        <f>'6桁'!K604</f>
        <v>0</v>
      </c>
      <c r="L604" s="103"/>
      <c r="M604" s="22"/>
      <c r="N604" s="10"/>
      <c r="O604" s="22"/>
      <c r="Q604" s="228"/>
      <c r="T604" s="10"/>
      <c r="U604" s="22"/>
      <c r="V604" s="10"/>
      <c r="W604" s="22"/>
      <c r="X604" s="10"/>
      <c r="Y604" s="22"/>
    </row>
    <row r="605" spans="2:25" ht="33.75" customHeight="1">
      <c r="B605" s="545" t="s">
        <v>2039</v>
      </c>
      <c r="C605" s="545"/>
      <c r="D605" s="545"/>
      <c r="E605" s="545"/>
      <c r="F605" s="545"/>
      <c r="G605" s="545"/>
      <c r="H605" s="545"/>
      <c r="I605" s="545"/>
      <c r="J605" s="545"/>
      <c r="K605" s="545"/>
    </row>
    <row r="607" spans="2:25" s="239" customFormat="1" ht="20.100000000000001" customHeight="1" thickBot="1">
      <c r="B607" s="238" t="s">
        <v>565</v>
      </c>
      <c r="F607" s="240"/>
      <c r="H607" s="240"/>
      <c r="J607" s="240"/>
      <c r="L607" s="240"/>
      <c r="N607" s="240"/>
      <c r="P607" s="240"/>
      <c r="R607" s="240"/>
      <c r="T607" s="240"/>
      <c r="V607" s="240"/>
      <c r="X607" s="240"/>
    </row>
    <row r="608" spans="2:25" ht="20.100000000000001" customHeight="1" thickBot="1">
      <c r="B608" s="619"/>
      <c r="C608" s="595"/>
      <c r="D608" s="400"/>
      <c r="E608" s="400"/>
      <c r="F608" s="531" t="s">
        <v>453</v>
      </c>
      <c r="G608" s="532"/>
      <c r="H608" s="532"/>
      <c r="I608" s="533"/>
      <c r="J608" s="80"/>
      <c r="K608" s="161"/>
      <c r="L608" s="80"/>
      <c r="M608" s="161"/>
      <c r="N608" s="80"/>
      <c r="O608" s="161"/>
      <c r="Q608" s="11"/>
      <c r="R608" s="80"/>
      <c r="T608" s="575"/>
      <c r="U608" s="575"/>
      <c r="V608" s="575"/>
      <c r="W608" s="575"/>
      <c r="X608" s="575"/>
      <c r="Y608" s="575"/>
    </row>
    <row r="609" spans="2:27" ht="20.100000000000001" customHeight="1" thickBot="1">
      <c r="B609" s="597" t="s">
        <v>41</v>
      </c>
      <c r="C609" s="599" t="s">
        <v>157</v>
      </c>
      <c r="D609" s="600"/>
      <c r="E609" s="601"/>
      <c r="F609" s="602" t="s">
        <v>517</v>
      </c>
      <c r="G609" s="603"/>
      <c r="H609" s="603"/>
      <c r="I609" s="604"/>
      <c r="J609" s="80"/>
      <c r="K609" s="161"/>
      <c r="L609" s="80"/>
      <c r="M609" s="161"/>
      <c r="N609" s="80"/>
      <c r="O609" s="161"/>
      <c r="Q609" s="629"/>
      <c r="R609" s="611"/>
      <c r="S609" s="611"/>
      <c r="T609" s="547"/>
      <c r="U609" s="547"/>
      <c r="V609" s="547"/>
      <c r="W609" s="547"/>
      <c r="X609" s="547"/>
      <c r="Y609" s="547"/>
    </row>
    <row r="610" spans="2:27" ht="20.100000000000001" customHeight="1" thickBot="1">
      <c r="B610" s="597"/>
      <c r="C610" s="599" t="s">
        <v>159</v>
      </c>
      <c r="D610" s="600"/>
      <c r="E610" s="601"/>
      <c r="F610" s="622" t="s">
        <v>806</v>
      </c>
      <c r="G610" s="624"/>
      <c r="H610" s="622" t="s">
        <v>515</v>
      </c>
      <c r="I610" s="624"/>
      <c r="J610" s="547"/>
      <c r="K610" s="547"/>
      <c r="L610" s="80"/>
      <c r="M610" s="161"/>
      <c r="N610" s="80"/>
      <c r="O610" s="161"/>
      <c r="Q610" s="629"/>
      <c r="R610" s="611"/>
      <c r="S610" s="611"/>
      <c r="X610" s="547"/>
      <c r="Y610" s="547"/>
    </row>
    <row r="611" spans="2:27" ht="20.100000000000001" customHeight="1" thickBot="1">
      <c r="B611" s="597"/>
      <c r="C611" s="599" t="s">
        <v>513</v>
      </c>
      <c r="D611" s="600"/>
      <c r="E611" s="601"/>
      <c r="F611" s="622" t="s">
        <v>511</v>
      </c>
      <c r="G611" s="624"/>
      <c r="H611" s="622"/>
      <c r="I611" s="624"/>
      <c r="J611" s="490"/>
      <c r="K611" s="490"/>
      <c r="L611" s="403"/>
      <c r="M611" s="403"/>
      <c r="N611" s="490"/>
      <c r="O611" s="628"/>
      <c r="Q611" s="629"/>
      <c r="R611" s="611"/>
      <c r="S611" s="611"/>
      <c r="T611" s="547"/>
      <c r="U611" s="547"/>
      <c r="V611" s="547"/>
      <c r="W611" s="547"/>
      <c r="Y611" s="327"/>
    </row>
    <row r="612" spans="2:27" ht="20.100000000000001" customHeight="1" thickBot="1">
      <c r="B612" s="598"/>
      <c r="C612" s="599" t="s">
        <v>164</v>
      </c>
      <c r="D612" s="600"/>
      <c r="E612" s="601"/>
      <c r="F612" s="622" t="s">
        <v>652</v>
      </c>
      <c r="G612" s="624"/>
      <c r="H612" s="622" t="s">
        <v>492</v>
      </c>
      <c r="I612" s="624"/>
      <c r="J612" s="490"/>
      <c r="K612" s="490"/>
      <c r="L612" s="403"/>
      <c r="M612" s="403"/>
      <c r="N612" s="490"/>
      <c r="O612" s="628"/>
      <c r="Q612" s="629"/>
      <c r="R612" s="611"/>
      <c r="S612" s="611"/>
      <c r="T612" s="547"/>
      <c r="U612" s="547"/>
      <c r="V612" s="547"/>
      <c r="W612" s="547"/>
      <c r="X612" s="547"/>
      <c r="Y612" s="547"/>
    </row>
    <row r="613" spans="2:27" ht="30" customHeight="1">
      <c r="B613" s="264">
        <v>12</v>
      </c>
      <c r="C613" s="625" t="s">
        <v>87</v>
      </c>
      <c r="D613" s="626"/>
      <c r="E613" s="627"/>
      <c r="F613" s="166">
        <f>IF(ISBLANK('6桁'!F613)=TRUE,"",VLOOKUP(パターン表!F613, 'パターン別掛け率（入力）'!$C$3:$I$302, 6, FALSE))</f>
        <v>100</v>
      </c>
      <c r="G613" s="165" t="str">
        <f>'6桁'!G613</f>
        <v>V</v>
      </c>
      <c r="H613" s="166" t="str">
        <f>IF(ISBLANK('6桁'!H613)=TRUE,"",VLOOKUP(パターン表!H613, 'パターン別掛け率（入力）'!$C$3:$I$302, 6, FALSE))</f>
        <v/>
      </c>
      <c r="I613" s="165">
        <f>'6桁'!I613</f>
        <v>0</v>
      </c>
      <c r="J613" s="10"/>
      <c r="K613" s="22"/>
      <c r="L613" s="10"/>
      <c r="M613" s="167"/>
      <c r="N613" s="10"/>
      <c r="O613" s="22"/>
      <c r="Q613" s="228"/>
      <c r="T613" s="10"/>
      <c r="U613" s="22"/>
      <c r="V613" s="10"/>
      <c r="W613" s="22"/>
      <c r="X613" s="10"/>
      <c r="Y613" s="22"/>
    </row>
    <row r="614" spans="2:27" ht="30" customHeight="1" thickBot="1">
      <c r="B614" s="366">
        <v>10</v>
      </c>
      <c r="C614" s="538" t="s">
        <v>88</v>
      </c>
      <c r="D614" s="618"/>
      <c r="E614" s="539"/>
      <c r="F614" s="169" t="str">
        <f>IF(ISBLANK('6桁'!F614)=TRUE,"",VLOOKUP(パターン表!F614, 'パターン別掛け率（入力）'!$C$3:$I$302, 6, FALSE))</f>
        <v/>
      </c>
      <c r="G614" s="170">
        <f>'6桁'!G614</f>
        <v>0</v>
      </c>
      <c r="H614" s="171">
        <f>IF(ISBLANK('6桁'!H614)=TRUE,"",VLOOKUP(パターン表!H614, 'パターン別掛け率（入力）'!$C$3:$I$302, 6, FALSE))</f>
        <v>100</v>
      </c>
      <c r="I614" s="170" t="str">
        <f>'6桁'!I614</f>
        <v>H</v>
      </c>
      <c r="J614" s="10"/>
      <c r="K614" s="22"/>
      <c r="L614" s="10"/>
      <c r="M614" s="22"/>
      <c r="N614" s="10"/>
      <c r="O614" s="22"/>
      <c r="Q614" s="228"/>
      <c r="T614" s="10"/>
      <c r="U614" s="22"/>
      <c r="V614" s="10"/>
      <c r="W614" s="22"/>
      <c r="X614" s="10"/>
      <c r="Y614" s="22"/>
    </row>
    <row r="615" spans="2:27" ht="21" customHeight="1">
      <c r="B615" s="122"/>
    </row>
    <row r="617" spans="2:27" ht="14.25" customHeight="1" thickBot="1">
      <c r="B617" s="371"/>
      <c r="C617" s="315"/>
      <c r="D617" s="315"/>
      <c r="E617" s="315"/>
      <c r="F617" s="80"/>
      <c r="G617" s="18"/>
      <c r="H617" s="74"/>
      <c r="I617" s="28"/>
      <c r="J617" s="80"/>
      <c r="K617" s="53"/>
      <c r="M617" s="11"/>
      <c r="N617" s="10"/>
      <c r="O617" s="11"/>
      <c r="P617" s="10"/>
    </row>
    <row r="618" spans="2:27" ht="20.25" thickTop="1" thickBot="1">
      <c r="B618" s="518" t="s">
        <v>35</v>
      </c>
      <c r="C618" s="519"/>
      <c r="D618" s="519"/>
      <c r="E618" s="519"/>
      <c r="F618" s="519"/>
      <c r="G618" s="519"/>
      <c r="H618" s="519"/>
      <c r="I618" s="519"/>
      <c r="J618" s="519"/>
      <c r="K618" s="519"/>
      <c r="L618" s="519"/>
      <c r="M618" s="519"/>
      <c r="N618" s="519"/>
      <c r="O618" s="519"/>
      <c r="P618" s="519"/>
      <c r="Q618" s="519"/>
      <c r="R618" s="519"/>
      <c r="S618" s="519"/>
      <c r="T618" s="519"/>
      <c r="U618" s="519"/>
      <c r="V618" s="519"/>
      <c r="W618" s="519"/>
      <c r="X618" s="519"/>
      <c r="Y618" s="519"/>
      <c r="Z618" s="519"/>
      <c r="AA618" s="520"/>
    </row>
    <row r="619" spans="2:27" ht="9.75" customHeight="1" thickTop="1"/>
    <row r="620" spans="2:27" s="239" customFormat="1" ht="20.100000000000001" customHeight="1" thickBot="1">
      <c r="B620" s="238" t="s">
        <v>95</v>
      </c>
      <c r="F620" s="240"/>
      <c r="H620" s="240"/>
      <c r="J620" s="240"/>
      <c r="L620" s="240"/>
      <c r="N620" s="240"/>
      <c r="P620" s="240"/>
      <c r="R620" s="240"/>
      <c r="T620" s="240"/>
      <c r="V620" s="240"/>
      <c r="X620" s="240"/>
    </row>
    <row r="621" spans="2:27" ht="20.100000000000001" customHeight="1" thickBot="1">
      <c r="B621" s="619"/>
      <c r="C621" s="595"/>
      <c r="D621" s="400"/>
      <c r="E621" s="400"/>
      <c r="F621" s="531" t="s">
        <v>453</v>
      </c>
      <c r="G621" s="532"/>
      <c r="H621" s="532"/>
      <c r="I621" s="532"/>
      <c r="J621" s="532"/>
      <c r="K621" s="532"/>
      <c r="L621" s="532"/>
      <c r="M621" s="532"/>
      <c r="N621" s="532"/>
      <c r="O621" s="532"/>
      <c r="P621" s="532"/>
      <c r="Q621" s="532"/>
      <c r="R621" s="532"/>
      <c r="S621" s="532"/>
      <c r="T621" s="532"/>
      <c r="U621" s="533"/>
      <c r="V621" s="11"/>
      <c r="W621" s="11"/>
      <c r="X621" s="10"/>
      <c r="Y621" s="371"/>
    </row>
    <row r="622" spans="2:27" ht="20.100000000000001" customHeight="1" thickBot="1">
      <c r="B622" s="597" t="s">
        <v>41</v>
      </c>
      <c r="C622" s="599" t="s">
        <v>157</v>
      </c>
      <c r="D622" s="600"/>
      <c r="E622" s="601"/>
      <c r="F622" s="622" t="s">
        <v>518</v>
      </c>
      <c r="G622" s="623"/>
      <c r="H622" s="623"/>
      <c r="I622" s="623"/>
      <c r="J622" s="623"/>
      <c r="K622" s="623"/>
      <c r="L622" s="623"/>
      <c r="M622" s="623"/>
      <c r="N622" s="623"/>
      <c r="O622" s="623"/>
      <c r="P622" s="623"/>
      <c r="Q622" s="623"/>
      <c r="R622" s="623"/>
      <c r="S622" s="623"/>
      <c r="T622" s="623"/>
      <c r="U622" s="624"/>
      <c r="V622" s="4"/>
      <c r="Y622" s="327"/>
    </row>
    <row r="623" spans="2:27" ht="20.100000000000001" customHeight="1" thickBot="1">
      <c r="B623" s="597"/>
      <c r="C623" s="599" t="s">
        <v>159</v>
      </c>
      <c r="D623" s="600"/>
      <c r="E623" s="601"/>
      <c r="F623" s="538" t="s">
        <v>807</v>
      </c>
      <c r="G623" s="618"/>
      <c r="H623" s="618"/>
      <c r="I623" s="539"/>
      <c r="J623" s="622" t="s">
        <v>810</v>
      </c>
      <c r="K623" s="624"/>
      <c r="L623" s="622" t="s">
        <v>811</v>
      </c>
      <c r="M623" s="624"/>
      <c r="N623" s="622" t="s">
        <v>1022</v>
      </c>
      <c r="O623" s="624"/>
      <c r="P623" s="622" t="s">
        <v>1023</v>
      </c>
      <c r="Q623" s="624"/>
      <c r="R623" s="622" t="s">
        <v>812</v>
      </c>
      <c r="S623" s="624"/>
      <c r="T623" s="622" t="s">
        <v>813</v>
      </c>
      <c r="U623" s="624"/>
      <c r="V623" s="547"/>
      <c r="W623" s="547"/>
      <c r="X623" s="327"/>
      <c r="Y623" s="327"/>
    </row>
    <row r="624" spans="2:27" ht="20.100000000000001" customHeight="1" thickBot="1">
      <c r="B624" s="597"/>
      <c r="C624" s="599" t="s">
        <v>513</v>
      </c>
      <c r="D624" s="600"/>
      <c r="E624" s="601"/>
      <c r="F624" s="622" t="s">
        <v>808</v>
      </c>
      <c r="G624" s="624"/>
      <c r="H624" s="622" t="s">
        <v>809</v>
      </c>
      <c r="I624" s="624"/>
      <c r="J624" s="622"/>
      <c r="K624" s="624"/>
      <c r="L624" s="622"/>
      <c r="M624" s="624"/>
      <c r="N624" s="622"/>
      <c r="O624" s="624"/>
      <c r="P624" s="622"/>
      <c r="Q624" s="624"/>
      <c r="R624" s="622"/>
      <c r="S624" s="624"/>
      <c r="T624" s="622"/>
      <c r="U624" s="624"/>
      <c r="V624" s="547"/>
      <c r="W624" s="547"/>
      <c r="X624" s="327"/>
      <c r="Y624" s="327"/>
    </row>
    <row r="625" spans="2:25" ht="20.100000000000001" customHeight="1" thickBot="1">
      <c r="B625" s="598"/>
      <c r="C625" s="599" t="s">
        <v>164</v>
      </c>
      <c r="D625" s="600"/>
      <c r="E625" s="601"/>
      <c r="F625" s="622" t="s">
        <v>793</v>
      </c>
      <c r="G625" s="623"/>
      <c r="H625" s="622" t="s">
        <v>793</v>
      </c>
      <c r="I625" s="623"/>
      <c r="J625" s="622" t="s">
        <v>793</v>
      </c>
      <c r="K625" s="623"/>
      <c r="L625" s="622" t="s">
        <v>793</v>
      </c>
      <c r="M625" s="623"/>
      <c r="N625" s="622" t="s">
        <v>787</v>
      </c>
      <c r="O625" s="623"/>
      <c r="P625" s="622" t="s">
        <v>787</v>
      </c>
      <c r="Q625" s="624"/>
      <c r="R625" s="622" t="s">
        <v>652</v>
      </c>
      <c r="S625" s="624"/>
      <c r="T625" s="622" t="s">
        <v>787</v>
      </c>
      <c r="U625" s="624"/>
      <c r="V625" s="547"/>
      <c r="W625" s="547"/>
      <c r="X625" s="327"/>
      <c r="Y625" s="327"/>
    </row>
    <row r="626" spans="2:25" ht="30" customHeight="1">
      <c r="B626" s="316">
        <v>18</v>
      </c>
      <c r="C626" s="634" t="s">
        <v>70</v>
      </c>
      <c r="D626" s="635"/>
      <c r="E626" s="636"/>
      <c r="F626" s="414" t="str">
        <f>IF(ISBLANK('6桁'!F626)=TRUE,"",VLOOKUP(パターン表!F626, 'パターン別掛け率（入力）'!$C$3:$I$302, 6, FALSE))</f>
        <v/>
      </c>
      <c r="G626" s="415">
        <f>'6桁'!G626</f>
        <v>0</v>
      </c>
      <c r="H626" s="416" t="str">
        <f>IF(ISBLANK('6桁'!H626)=TRUE,"",VLOOKUP(パターン表!H626, 'パターン別掛け率（入力）'!$C$3:$I$302, 6, FALSE))</f>
        <v/>
      </c>
      <c r="I626" s="415">
        <f>'6桁'!I626</f>
        <v>0</v>
      </c>
      <c r="J626" s="416" t="str">
        <f>IF(ISBLANK('6桁'!J626)=TRUE,"",VLOOKUP(パターン表!J626, 'パターン別掛け率（入力）'!$C$3:$I$302, 6, FALSE))</f>
        <v/>
      </c>
      <c r="K626" s="415">
        <f>'6桁'!K626</f>
        <v>0</v>
      </c>
      <c r="L626" s="416" t="str">
        <f>IF(ISBLANK('6桁'!L626)=TRUE,"",VLOOKUP(パターン表!L626, 'パターン別掛け率（入力）'!$C$3:$I$302, 6, FALSE))</f>
        <v/>
      </c>
      <c r="M626" s="417">
        <f>'6桁'!M626</f>
        <v>0</v>
      </c>
      <c r="N626" s="414">
        <f>IF(ISBLANK('6桁'!N626)=TRUE,"",VLOOKUP(パターン表!N626, 'パターン別掛け率（入力）'!$C$3:$I$302, 6, FALSE))</f>
        <v>100</v>
      </c>
      <c r="O626" s="415" t="str">
        <f>'6桁'!O626</f>
        <v>W★</v>
      </c>
      <c r="P626" s="414">
        <f>IF(ISBLANK('6桁'!P626)=TRUE,"",VLOOKUP(パターン表!P626, 'パターン別掛け率（入力）'!$C$3:$I$302, 6, FALSE))</f>
        <v>100</v>
      </c>
      <c r="Q626" s="415" t="str">
        <f>'6桁'!Q626</f>
        <v>W★</v>
      </c>
      <c r="R626" s="416" t="str">
        <f>IF(ISBLANK('6桁'!R626)=TRUE,"",VLOOKUP(パターン表!R626, 'パターン別掛け率（入力）'!$C$3:$I$302, 6, FALSE))</f>
        <v/>
      </c>
      <c r="S626" s="415">
        <f>'6桁'!S626</f>
        <v>0</v>
      </c>
      <c r="T626" s="416">
        <f>IF(ISBLANK('6桁'!T626)=TRUE,"",VLOOKUP(パターン表!T626, 'パターン別掛け率（入力）'!$C$3:$I$302, 6, FALSE))</f>
        <v>100</v>
      </c>
      <c r="U626" s="415" t="str">
        <f>'6桁'!U626</f>
        <v>W★</v>
      </c>
      <c r="V626" s="74"/>
      <c r="W626" s="251"/>
      <c r="X626" s="74"/>
      <c r="Y626" s="251"/>
    </row>
    <row r="627" spans="2:25" ht="30" customHeight="1">
      <c r="B627" s="391">
        <v>17</v>
      </c>
      <c r="C627" s="576" t="s">
        <v>113</v>
      </c>
      <c r="D627" s="610"/>
      <c r="E627" s="577"/>
      <c r="F627" s="398" t="str">
        <f>IF(ISBLANK('6桁'!F627)=TRUE,"",VLOOKUP(パターン表!F627, 'パターン別掛け率（入力）'!$C$3:$I$302, 6, FALSE))</f>
        <v/>
      </c>
      <c r="G627" s="396">
        <f>'6桁'!G627</f>
        <v>0</v>
      </c>
      <c r="H627" s="398" t="str">
        <f>IF(ISBLANK('6桁'!H627)=TRUE,"",VLOOKUP(パターン表!H627, 'パターン別掛け率（入力）'!$C$3:$I$302, 6, FALSE))</f>
        <v/>
      </c>
      <c r="I627" s="399">
        <f>'6桁'!I627</f>
        <v>0</v>
      </c>
      <c r="J627" s="398" t="str">
        <f>IF(ISBLANK('6桁'!J627)=TRUE,"",VLOOKUP(パターン表!J627, 'パターン別掛け率（入力）'!$C$3:$I$302, 6, FALSE))</f>
        <v/>
      </c>
      <c r="K627" s="413">
        <f>'6桁'!K627</f>
        <v>0</v>
      </c>
      <c r="L627" s="398" t="str">
        <f>IF(ISBLANK('6桁'!L627)=TRUE,"",VLOOKUP(パターン表!L627, 'パターン別掛け率（入力）'!$C$3:$I$302, 6, FALSE))</f>
        <v/>
      </c>
      <c r="M627" s="413">
        <f>'6桁'!M627</f>
        <v>0</v>
      </c>
      <c r="N627" s="398">
        <f>IF(ISBLANK('6桁'!N627)=TRUE,"",VLOOKUP(パターン表!N627, 'パターン別掛け率（入力）'!$C$3:$I$302, 6, FALSE))</f>
        <v>100</v>
      </c>
      <c r="O627" s="399" t="str">
        <f>'6桁'!O627</f>
        <v>V★</v>
      </c>
      <c r="P627" s="190">
        <f>IF(ISBLANK('6桁'!P627)=TRUE,"",VLOOKUP(パターン表!P627, 'パターン別掛け率（入力）'!$C$3:$I$302, 6, FALSE))</f>
        <v>100</v>
      </c>
      <c r="Q627" s="191" t="str">
        <f>'6桁'!Q627</f>
        <v>V★</v>
      </c>
      <c r="R627" s="398" t="str">
        <f>IF(ISBLANK('6桁'!R627)=TRUE,"",VLOOKUP(パターン表!R627, 'パターン別掛け率（入力）'!$C$3:$I$302, 6, FALSE))</f>
        <v/>
      </c>
      <c r="S627" s="399">
        <f>'6桁'!S627</f>
        <v>0</v>
      </c>
      <c r="T627" s="398">
        <f>IF(ISBLANK('6桁'!T627)=TRUE,"",VLOOKUP(パターン表!T627, 'パターン別掛け率（入力）'!$C$3:$I$302, 6, FALSE))</f>
        <v>100</v>
      </c>
      <c r="U627" s="191" t="str">
        <f>'6桁'!U627</f>
        <v>V★</v>
      </c>
      <c r="V627" s="10"/>
      <c r="W627" s="251"/>
      <c r="X627" s="10"/>
      <c r="Y627" s="123"/>
    </row>
    <row r="628" spans="2:25" ht="30" customHeight="1">
      <c r="B628" s="391">
        <v>16</v>
      </c>
      <c r="C628" s="556" t="s">
        <v>108</v>
      </c>
      <c r="D628" s="633"/>
      <c r="E628" s="557"/>
      <c r="F628" s="75" t="str">
        <f>IF(ISBLANK('6桁'!F628)=TRUE,"",VLOOKUP(パターン表!F628, 'パターン別掛け率（入力）'!$C$3:$I$302, 6, FALSE))</f>
        <v/>
      </c>
      <c r="G628" s="402">
        <f>'6桁'!G628</f>
        <v>0</v>
      </c>
      <c r="H628" s="75" t="str">
        <f>IF(ISBLANK('6桁'!H628)=TRUE,"",VLOOKUP(パターン表!H628, 'パターン別掛け率（入力）'!$C$3:$I$302, 6, FALSE))</f>
        <v/>
      </c>
      <c r="I628" s="174">
        <f>'6桁'!I628</f>
        <v>0</v>
      </c>
      <c r="J628" s="75" t="str">
        <f>IF(ISBLANK('6桁'!J628)=TRUE,"",VLOOKUP(パターン表!J628, 'パターン別掛け率（入力）'!$C$3:$I$302, 6, FALSE))</f>
        <v/>
      </c>
      <c r="K628" s="115">
        <f>'6桁'!K628</f>
        <v>0</v>
      </c>
      <c r="L628" s="75" t="str">
        <f>IF(ISBLANK('6桁'!L628)=TRUE,"",VLOOKUP(パターン表!L628, 'パターン別掛け率（入力）'!$C$3:$I$302, 6, FALSE))</f>
        <v/>
      </c>
      <c r="M628" s="115">
        <f>'6桁'!M628</f>
        <v>0</v>
      </c>
      <c r="N628" s="75">
        <f>IF(ISBLANK('6桁'!N628)=TRUE,"",VLOOKUP(パターン表!N628, 'パターン別掛け率（入力）'!$C$3:$I$302, 6, FALSE))</f>
        <v>100</v>
      </c>
      <c r="O628" s="174" t="str">
        <f>'6桁'!O628</f>
        <v>V★</v>
      </c>
      <c r="P628" s="75">
        <f>IF(ISBLANK('6桁'!P628)=TRUE,"",VLOOKUP(パターン表!P628, 'パターン別掛け率（入力）'!$C$3:$I$302, 6, FALSE))</f>
        <v>100</v>
      </c>
      <c r="Q628" s="174" t="str">
        <f>'6桁'!Q628</f>
        <v>V★</v>
      </c>
      <c r="R628" s="75" t="str">
        <f>IF(ISBLANK('6桁'!R628)=TRUE,"",VLOOKUP(パターン表!R628, 'パターン別掛け率（入力）'!$C$3:$I$302, 6, FALSE))</f>
        <v/>
      </c>
      <c r="S628" s="174">
        <f>'6桁'!S628</f>
        <v>0</v>
      </c>
      <c r="T628" s="75">
        <f>IF(ISBLANK('6桁'!T628)=TRUE,"",VLOOKUP(パターン表!T628, 'パターン別掛け率（入力）'!$C$3:$I$302, 6, FALSE))</f>
        <v>100</v>
      </c>
      <c r="U628" s="360" t="str">
        <f>'6桁'!U628</f>
        <v>V★</v>
      </c>
      <c r="V628" s="10"/>
      <c r="W628" s="251"/>
      <c r="X628" s="10"/>
      <c r="Y628" s="123"/>
    </row>
    <row r="629" spans="2:25" ht="30" customHeight="1">
      <c r="B629" s="630">
        <v>15</v>
      </c>
      <c r="C629" s="556" t="s">
        <v>45</v>
      </c>
      <c r="D629" s="633"/>
      <c r="E629" s="557"/>
      <c r="F629" s="114" t="str">
        <f>IF(ISBLANK('6桁'!F629)=TRUE,"",VLOOKUP(パターン表!F629, 'パターン別掛け率（入力）'!$C$3:$I$302, 6, FALSE))</f>
        <v/>
      </c>
      <c r="G629" s="97">
        <f>'6桁'!G629</f>
        <v>0</v>
      </c>
      <c r="H629" s="114" t="str">
        <f>IF(ISBLANK('6桁'!H629)=TRUE,"",VLOOKUP(パターン表!H629, 'パターン別掛け率（入力）'!$C$3:$I$302, 6, FALSE))</f>
        <v/>
      </c>
      <c r="I629" s="97">
        <f>'6桁'!I629</f>
        <v>0</v>
      </c>
      <c r="J629" s="114" t="str">
        <f>IF(ISBLANK('6桁'!J629)=TRUE,"",VLOOKUP(パターン表!J629, 'パターン別掛け率（入力）'!$C$3:$I$302, 6, FALSE))</f>
        <v/>
      </c>
      <c r="K629" s="97">
        <f>'6桁'!K629</f>
        <v>0</v>
      </c>
      <c r="L629" s="175" t="str">
        <f>IF(ISBLANK('6桁'!L629)=TRUE,"",VLOOKUP(パターン表!L629, 'パターン別掛け率（入力）'!$C$3:$I$302, 6, FALSE))</f>
        <v/>
      </c>
      <c r="M629" s="144">
        <f>'6桁'!M629</f>
        <v>0</v>
      </c>
      <c r="N629" s="114">
        <f>IF(ISBLANK('6桁'!N629)=TRUE,"",VLOOKUP(パターン表!N629, 'パターン別掛け率（入力）'!$C$3:$I$302, 6, FALSE))</f>
        <v>100</v>
      </c>
      <c r="O629" s="97" t="str">
        <f>'6桁'!O629</f>
        <v>V
94R M21</v>
      </c>
      <c r="P629" s="175">
        <f>IF(ISBLANK('6桁'!P629)=TRUE,"",VLOOKUP(パターン表!P629, 'パターン別掛け率（入力）'!$C$3:$I$302, 6, FALSE))</f>
        <v>100</v>
      </c>
      <c r="Q629" s="97" t="str">
        <f>'6桁'!Q629</f>
        <v>V
94R S11</v>
      </c>
      <c r="R629" s="114">
        <f>IF(ISBLANK('6桁'!R629)=TRUE,"",VLOOKUP(パターン表!R629, 'パターン別掛け率（入力）'!$C$3:$I$302, 6, FALSE))</f>
        <v>100</v>
      </c>
      <c r="S629" s="97" t="str">
        <f>'6桁'!S629</f>
        <v>V</v>
      </c>
      <c r="T629" s="114" t="str">
        <f>IF(ISBLANK('6桁'!T629)=TRUE,"",VLOOKUP(パターン表!T629, 'パターン別掛け率（入力）'!$C$3:$I$302, 6, FALSE))</f>
        <v/>
      </c>
      <c r="U629" s="97">
        <f>'6桁'!U629</f>
        <v>0</v>
      </c>
      <c r="V629" s="74"/>
      <c r="W629" s="251"/>
      <c r="X629" s="74"/>
      <c r="Y629" s="251"/>
    </row>
    <row r="630" spans="2:25" ht="30" customHeight="1">
      <c r="B630" s="631"/>
      <c r="C630" s="576" t="s">
        <v>102</v>
      </c>
      <c r="D630" s="610"/>
      <c r="E630" s="577"/>
      <c r="F630" s="95">
        <f>IF(ISBLANK('6桁'!F630)=TRUE,"",VLOOKUP(パターン表!F630, 'パターン別掛け率（入力）'!$C$3:$I$302, 6, FALSE))</f>
        <v>100</v>
      </c>
      <c r="G630" s="126" t="str">
        <f>'6桁'!G630</f>
        <v>Q★</v>
      </c>
      <c r="H630" s="95">
        <f>IF(ISBLANK('6桁'!H630)=TRUE,"",VLOOKUP(パターン表!H630, 'パターン別掛け率（入力）'!$C$3:$I$302, 6, FALSE))</f>
        <v>100</v>
      </c>
      <c r="I630" s="126" t="str">
        <f>'6桁'!I630</f>
        <v>Q★</v>
      </c>
      <c r="J630" s="95">
        <f>IF(ISBLANK('6桁'!J630)=TRUE,"",VLOOKUP(パターン表!J630, 'パターン別掛け率（入力）'!$C$3:$I$302, 6, FALSE))</f>
        <v>100</v>
      </c>
      <c r="K630" s="126" t="str">
        <f>'6桁'!K630</f>
        <v>Q</v>
      </c>
      <c r="L630" s="95">
        <f>IF(ISBLANK('6桁'!L630)=TRUE,"",VLOOKUP(パターン表!L630, 'パターン別掛け率（入力）'!$C$3:$I$302, 6, FALSE))</f>
        <v>100</v>
      </c>
      <c r="M630" s="126" t="str">
        <f>'6桁'!M630</f>
        <v>Q★</v>
      </c>
      <c r="N630" s="95" t="str">
        <f>IF(ISBLANK('6桁'!N630)=TRUE,"",VLOOKUP(パターン表!N630, 'パターン別掛け率（入力）'!$C$3:$I$302, 6, FALSE))</f>
        <v/>
      </c>
      <c r="O630" s="96">
        <f>'6桁'!O630</f>
        <v>0</v>
      </c>
      <c r="P630" s="176" t="str">
        <f>IF(ISBLANK('6桁'!P630)=TRUE,"",VLOOKUP(パターン表!P630, 'パターン別掛け率（入力）'!$C$3:$I$302, 6, FALSE))</f>
        <v/>
      </c>
      <c r="Q630" s="96">
        <f>'6桁'!Q630</f>
        <v>0</v>
      </c>
      <c r="R630" s="176" t="str">
        <f>IF(ISBLANK('6桁'!R630)=TRUE,"",VLOOKUP(パターン表!R630, 'パターン別掛け率（入力）'!$C$3:$I$302, 6, FALSE))</f>
        <v/>
      </c>
      <c r="S630" s="96">
        <f>'6桁'!S630</f>
        <v>0</v>
      </c>
      <c r="T630" s="176" t="str">
        <f>IF(ISBLANK('6桁'!T630)=TRUE,"",VLOOKUP(パターン表!T630, 'パターン別掛け率（入力）'!$C$3:$I$302, 6, FALSE))</f>
        <v/>
      </c>
      <c r="U630" s="96">
        <f>'6桁'!U630</f>
        <v>0</v>
      </c>
      <c r="V630" s="74"/>
      <c r="W630" s="251"/>
      <c r="X630" s="74"/>
      <c r="Y630" s="251"/>
    </row>
    <row r="631" spans="2:25" ht="30" customHeight="1">
      <c r="B631" s="631"/>
      <c r="C631" s="576" t="s">
        <v>109</v>
      </c>
      <c r="D631" s="610"/>
      <c r="E631" s="577"/>
      <c r="F631" s="95">
        <f>IF(ISBLANK('6桁'!F631)=TRUE,"",VLOOKUP(パターン表!F631, 'パターン別掛け率（入力）'!$C$3:$I$302, 6, FALSE))</f>
        <v>100</v>
      </c>
      <c r="G631" s="126" t="str">
        <f>'6桁'!G631</f>
        <v>Q
H-R</v>
      </c>
      <c r="H631" s="95">
        <f>IF(ISBLANK('6桁'!H631)=TRUE,"",VLOOKUP(パターン表!H631, 'パターン別掛け率（入力）'!$C$3:$I$302, 6, FALSE))</f>
        <v>100</v>
      </c>
      <c r="I631" s="126" t="str">
        <f>'6桁'!I631</f>
        <v>Q
H-L</v>
      </c>
      <c r="J631" s="95" t="str">
        <f>IF(ISBLANK('6桁'!J631)=TRUE,"",VLOOKUP(パターン表!J631, 'パターン別掛け率（入力）'!$C$3:$I$302, 6, FALSE))</f>
        <v/>
      </c>
      <c r="K631" s="126">
        <f>'6桁'!K631</f>
        <v>0</v>
      </c>
      <c r="L631" s="95">
        <f>IF(ISBLANK('6桁'!L631)=TRUE,"",VLOOKUP(パターン表!L631, 'パターン別掛け率（入力）'!$C$3:$I$302, 6, FALSE))</f>
        <v>100</v>
      </c>
      <c r="M631" s="126" t="str">
        <f>'6桁'!M631</f>
        <v>Q</v>
      </c>
      <c r="N631" s="95" t="str">
        <f>IF(ISBLANK('6桁'!N631)=TRUE,"",VLOOKUP(パターン表!N631, 'パターン別掛け率（入力）'!$C$3:$I$302, 6, FALSE))</f>
        <v/>
      </c>
      <c r="O631" s="96">
        <f>'6桁'!O631</f>
        <v>0</v>
      </c>
      <c r="P631" s="176" t="str">
        <f>IF(ISBLANK('6桁'!P631)=TRUE,"",VLOOKUP(パターン表!P631, 'パターン別掛け率（入力）'!$C$3:$I$302, 6, FALSE))</f>
        <v/>
      </c>
      <c r="Q631" s="96">
        <f>'6桁'!Q631</f>
        <v>0</v>
      </c>
      <c r="R631" s="176" t="str">
        <f>IF(ISBLANK('6桁'!R631)=TRUE,"",VLOOKUP(パターン表!R631, 'パターン別掛け率（入力）'!$C$3:$I$302, 6, FALSE))</f>
        <v/>
      </c>
      <c r="S631" s="96">
        <f>'6桁'!S631</f>
        <v>0</v>
      </c>
      <c r="T631" s="176" t="str">
        <f>IF(ISBLANK('6桁'!T631)=TRUE,"",VLOOKUP(パターン表!T631, 'パターン別掛け率（入力）'!$C$3:$I$302, 6, FALSE))</f>
        <v/>
      </c>
      <c r="U631" s="96">
        <f>'6桁'!U631</f>
        <v>0</v>
      </c>
      <c r="V631" s="74"/>
      <c r="W631" s="251"/>
      <c r="X631" s="74"/>
      <c r="Y631" s="251"/>
    </row>
    <row r="632" spans="2:25" ht="30" customHeight="1">
      <c r="B632" s="631"/>
      <c r="C632" s="576" t="s">
        <v>735</v>
      </c>
      <c r="D632" s="610"/>
      <c r="E632" s="577"/>
      <c r="F632" s="95" t="str">
        <f>IF(ISBLANK('6桁'!F632)=TRUE,"",VLOOKUP(パターン表!F632, 'パターン別掛け率（入力）'!$C$3:$I$302, 6, FALSE))</f>
        <v/>
      </c>
      <c r="G632" s="96">
        <f>'6桁'!G632</f>
        <v>0</v>
      </c>
      <c r="H632" s="176" t="str">
        <f>IF(ISBLANK('6桁'!H632)=TRUE,"",VLOOKUP(パターン表!H632, 'パターン別掛け率（入力）'!$C$3:$I$302, 6, FALSE))</f>
        <v/>
      </c>
      <c r="I632" s="96">
        <f>'6桁'!I632</f>
        <v>0</v>
      </c>
      <c r="J632" s="176" t="str">
        <f>IF(ISBLANK('6桁'!J632)=TRUE,"",VLOOKUP(パターン表!J632, 'パターン別掛け率（入力）'!$C$3:$I$302, 6, FALSE))</f>
        <v/>
      </c>
      <c r="K632" s="96">
        <f>'6桁'!K632</f>
        <v>0</v>
      </c>
      <c r="L632" s="176">
        <f>IF(ISBLANK('6桁'!L632)=TRUE,"",VLOOKUP(パターン表!L632, 'パターン別掛け率（入力）'!$C$3:$I$302, 6, FALSE))</f>
        <v>100</v>
      </c>
      <c r="M632" s="126" t="str">
        <f>'6桁'!M632</f>
        <v>Q</v>
      </c>
      <c r="N632" s="95" t="str">
        <f>IF(ISBLANK('6桁'!N632)=TRUE,"",VLOOKUP(パターン表!N632, 'パターン別掛け率（入力）'!$C$3:$I$302, 6, FALSE))</f>
        <v/>
      </c>
      <c r="O632" s="96">
        <f>'6桁'!O632</f>
        <v>0</v>
      </c>
      <c r="P632" s="176" t="str">
        <f>IF(ISBLANK('6桁'!P632)=TRUE,"",VLOOKUP(パターン表!P632, 'パターン別掛け率（入力）'!$C$3:$I$302, 6, FALSE))</f>
        <v/>
      </c>
      <c r="Q632" s="96">
        <f>'6桁'!Q632</f>
        <v>0</v>
      </c>
      <c r="R632" s="176" t="str">
        <f>IF(ISBLANK('6桁'!R632)=TRUE,"",VLOOKUP(パターン表!R632, 'パターン別掛け率（入力）'!$C$3:$I$302, 6, FALSE))</f>
        <v/>
      </c>
      <c r="S632" s="96">
        <f>'6桁'!S632</f>
        <v>0</v>
      </c>
      <c r="T632" s="176" t="str">
        <f>IF(ISBLANK('6桁'!T632)=TRUE,"",VLOOKUP(パターン表!T632, 'パターン別掛け率（入力）'!$C$3:$I$302, 6, FALSE))</f>
        <v/>
      </c>
      <c r="U632" s="96">
        <f>'6桁'!U632</f>
        <v>0</v>
      </c>
      <c r="V632" s="74"/>
      <c r="W632" s="251"/>
      <c r="X632" s="74"/>
      <c r="Y632" s="251"/>
    </row>
    <row r="633" spans="2:25" ht="30" customHeight="1">
      <c r="B633" s="631"/>
      <c r="C633" s="576" t="s">
        <v>176</v>
      </c>
      <c r="D633" s="610"/>
      <c r="E633" s="577"/>
      <c r="F633" s="95">
        <f>IF(ISBLANK('6桁'!F633)=TRUE,"",VLOOKUP(パターン表!F633, 'パターン別掛け率（入力）'!$C$3:$I$302, 6, FALSE))</f>
        <v>100</v>
      </c>
      <c r="G633" s="96" t="str">
        <f>'6桁'!G633</f>
        <v>Q★</v>
      </c>
      <c r="H633" s="176">
        <f>IF(ISBLANK('6桁'!H633)=TRUE,"",VLOOKUP(パターン表!H633, 'パターン別掛け率（入力）'!$C$3:$I$302, 6, FALSE))</f>
        <v>100</v>
      </c>
      <c r="I633" s="96" t="str">
        <f>'6桁'!I633</f>
        <v>Q★</v>
      </c>
      <c r="J633" s="176">
        <f>IF(ISBLANK('6桁'!J633)=TRUE,"",VLOOKUP(パターン表!J633, 'パターン別掛け率（入力）'!$C$3:$I$302, 6, FALSE))</f>
        <v>100</v>
      </c>
      <c r="K633" s="96" t="str">
        <f>'6桁'!K633</f>
        <v>Q</v>
      </c>
      <c r="L633" s="176">
        <f>IF(ISBLANK('6桁'!L633)=TRUE,"",VLOOKUP(パターン表!L633, 'パターン別掛け率（入力）'!$C$3:$I$302, 6, FALSE))</f>
        <v>100</v>
      </c>
      <c r="M633" s="126" t="str">
        <f>'6桁'!M633</f>
        <v>Q★</v>
      </c>
      <c r="N633" s="95" t="str">
        <f>IF(ISBLANK('6桁'!N633)=TRUE,"",VLOOKUP(パターン表!N633, 'パターン別掛け率（入力）'!$C$3:$I$302, 6, FALSE))</f>
        <v/>
      </c>
      <c r="O633" s="96">
        <f>'6桁'!O633</f>
        <v>0</v>
      </c>
      <c r="P633" s="176" t="str">
        <f>IF(ISBLANK('6桁'!P633)=TRUE,"",VLOOKUP(パターン表!P633, 'パターン別掛け率（入力）'!$C$3:$I$302, 6, FALSE))</f>
        <v/>
      </c>
      <c r="Q633" s="96">
        <f>'6桁'!Q633</f>
        <v>0</v>
      </c>
      <c r="R633" s="176" t="str">
        <f>IF(ISBLANK('6桁'!R633)=TRUE,"",VLOOKUP(パターン表!R633, 'パターン別掛け率（入力）'!$C$3:$I$302, 6, FALSE))</f>
        <v/>
      </c>
      <c r="S633" s="96">
        <f>'6桁'!S633</f>
        <v>0</v>
      </c>
      <c r="T633" s="176" t="str">
        <f>IF(ISBLANK('6桁'!T633)=TRUE,"",VLOOKUP(パターン表!T633, 'パターン別掛け率（入力）'!$C$3:$I$302, 6, FALSE))</f>
        <v/>
      </c>
      <c r="U633" s="96">
        <f>'6桁'!U633</f>
        <v>0</v>
      </c>
      <c r="V633" s="74"/>
      <c r="W633" s="251"/>
      <c r="X633" s="74"/>
      <c r="Y633" s="251"/>
    </row>
    <row r="634" spans="2:25" ht="30" customHeight="1">
      <c r="B634" s="631"/>
      <c r="C634" s="576" t="s">
        <v>107</v>
      </c>
      <c r="D634" s="610"/>
      <c r="E634" s="577"/>
      <c r="F634" s="95">
        <f>IF(ISBLANK('6桁'!F634)=TRUE,"",VLOOKUP(パターン表!F634, 'パターン別掛け率（入力）'!$C$3:$I$302, 6, FALSE))</f>
        <v>100</v>
      </c>
      <c r="G634" s="96" t="str">
        <f>'6桁'!G634</f>
        <v>Q★</v>
      </c>
      <c r="H634" s="176">
        <f>IF(ISBLANK('6桁'!H634)=TRUE,"",VLOOKUP(パターン表!H634, 'パターン別掛け率（入力）'!$C$3:$I$302, 6, FALSE))</f>
        <v>100</v>
      </c>
      <c r="I634" s="96" t="str">
        <f>'6桁'!I634</f>
        <v>Q★</v>
      </c>
      <c r="J634" s="176">
        <f>IF(ISBLANK('6桁'!J634)=TRUE,"",VLOOKUP(パターン表!J634, 'パターン別掛け率（入力）'!$C$3:$I$302, 6, FALSE))</f>
        <v>100</v>
      </c>
      <c r="K634" s="96" t="str">
        <f>'6桁'!K634</f>
        <v>Q★</v>
      </c>
      <c r="L634" s="176" t="str">
        <f>IF(ISBLANK('6桁'!L634)=TRUE,"",VLOOKUP(パターン表!L634, 'パターン別掛け率（入力）'!$C$3:$I$302, 6, FALSE))</f>
        <v/>
      </c>
      <c r="M634" s="126">
        <f>'6桁'!M634</f>
        <v>0</v>
      </c>
      <c r="N634" s="95" t="str">
        <f>IF(ISBLANK('6桁'!N634)=TRUE,"",VLOOKUP(パターン表!N634, 'パターン別掛け率（入力）'!$C$3:$I$302, 6, FALSE))</f>
        <v/>
      </c>
      <c r="O634" s="96">
        <f>'6桁'!O634</f>
        <v>0</v>
      </c>
      <c r="P634" s="176" t="str">
        <f>IF(ISBLANK('6桁'!P634)=TRUE,"",VLOOKUP(パターン表!P634, 'パターン別掛け率（入力）'!$C$3:$I$302, 6, FALSE))</f>
        <v/>
      </c>
      <c r="Q634" s="96">
        <f>'6桁'!Q634</f>
        <v>0</v>
      </c>
      <c r="R634" s="176" t="str">
        <f>IF(ISBLANK('6桁'!R634)=TRUE,"",VLOOKUP(パターン表!R634, 'パターン別掛け率（入力）'!$C$3:$I$302, 6, FALSE))</f>
        <v/>
      </c>
      <c r="S634" s="96">
        <f>'6桁'!S634</f>
        <v>0</v>
      </c>
      <c r="T634" s="176" t="str">
        <f>IF(ISBLANK('6桁'!T634)=TRUE,"",VLOOKUP(パターン表!T634, 'パターン別掛け率（入力）'!$C$3:$I$302, 6, FALSE))</f>
        <v/>
      </c>
      <c r="U634" s="96">
        <f>'6桁'!U634</f>
        <v>0</v>
      </c>
      <c r="V634" s="74"/>
      <c r="W634" s="251"/>
      <c r="X634" s="74"/>
      <c r="Y634" s="251"/>
    </row>
    <row r="635" spans="2:25" ht="30" customHeight="1">
      <c r="B635" s="632"/>
      <c r="C635" s="576" t="s">
        <v>109</v>
      </c>
      <c r="D635" s="610"/>
      <c r="E635" s="577"/>
      <c r="F635" s="111">
        <f>IF(ISBLANK('6桁'!F635)=TRUE,"",VLOOKUP(パターン表!F635, 'パターン別掛け率（入力）'!$C$3:$I$302, 6, FALSE))</f>
        <v>100</v>
      </c>
      <c r="G635" s="99" t="str">
        <f>'6桁'!G635</f>
        <v>Q</v>
      </c>
      <c r="H635" s="111">
        <f>IF(ISBLANK('6桁'!H635)=TRUE,"",VLOOKUP(パターン表!H635, 'パターン別掛け率（入力）'!$C$3:$I$302, 6, FALSE))</f>
        <v>100</v>
      </c>
      <c r="I635" s="99" t="str">
        <f>'6桁'!I635</f>
        <v>Q</v>
      </c>
      <c r="J635" s="111">
        <f>IF(ISBLANK('6桁'!J635)=TRUE,"",VLOOKUP(パターン表!J635, 'パターン別掛け率（入力）'!$C$3:$I$302, 6, FALSE))</f>
        <v>100</v>
      </c>
      <c r="K635" s="99" t="str">
        <f>'6桁'!K635</f>
        <v>Q</v>
      </c>
      <c r="L635" s="177" t="str">
        <f>IF(ISBLANK('6桁'!L635)=TRUE,"",VLOOKUP(パターン表!L635, 'パターン別掛け率（入力）'!$C$3:$I$302, 6, FALSE))</f>
        <v/>
      </c>
      <c r="M635" s="142">
        <f>'6桁'!M635</f>
        <v>0</v>
      </c>
      <c r="N635" s="111" t="str">
        <f>IF(ISBLANK('6桁'!N635)=TRUE,"",VLOOKUP(パターン表!N635, 'パターン別掛け率（入力）'!$C$3:$I$302, 6, FALSE))</f>
        <v/>
      </c>
      <c r="O635" s="99">
        <f>'6桁'!O635</f>
        <v>0</v>
      </c>
      <c r="P635" s="177" t="str">
        <f>IF(ISBLANK('6桁'!P635)=TRUE,"",VLOOKUP(パターン表!P635, 'パターン別掛け率（入力）'!$C$3:$I$302, 6, FALSE))</f>
        <v/>
      </c>
      <c r="Q635" s="99">
        <f>'6桁'!Q635</f>
        <v>0</v>
      </c>
      <c r="R635" s="177" t="str">
        <f>IF(ISBLANK('6桁'!R635)=TRUE,"",VLOOKUP(パターン表!R635, 'パターン別掛け率（入力）'!$C$3:$I$302, 6, FALSE))</f>
        <v/>
      </c>
      <c r="S635" s="99">
        <f>'6桁'!S635</f>
        <v>0</v>
      </c>
      <c r="T635" s="177" t="str">
        <f>IF(ISBLANK('6桁'!T635)=TRUE,"",VLOOKUP(パターン表!T635, 'パターン別掛け率（入力）'!$C$3:$I$302, 6, FALSE))</f>
        <v/>
      </c>
      <c r="U635" s="99">
        <f>'6桁'!U635</f>
        <v>0</v>
      </c>
      <c r="V635" s="74"/>
      <c r="W635" s="251"/>
      <c r="X635" s="74"/>
      <c r="Y635" s="251"/>
    </row>
    <row r="636" spans="2:25" ht="30" customHeight="1" thickBot="1">
      <c r="B636" s="392">
        <v>14</v>
      </c>
      <c r="C636" s="514" t="s">
        <v>173</v>
      </c>
      <c r="D636" s="555"/>
      <c r="E636" s="515"/>
      <c r="F636" s="118">
        <f>IF(ISBLANK('6桁'!F636)=TRUE,"",VLOOKUP(パターン表!F636, 'パターン別掛け率（入力）'!$C$3:$I$302, 6, FALSE))</f>
        <v>100</v>
      </c>
      <c r="G636" s="119" t="str">
        <f>'6桁'!G636</f>
        <v>Q</v>
      </c>
      <c r="H636" s="118">
        <f>IF(ISBLANK('6桁'!H636)=TRUE,"",VLOOKUP(パターン表!H636, 'パターン別掛け率（入力）'!$C$3:$I$302, 6, FALSE))</f>
        <v>100</v>
      </c>
      <c r="I636" s="119" t="str">
        <f>'6桁'!I636</f>
        <v>Q</v>
      </c>
      <c r="J636" s="118">
        <f>IF(ISBLANK('6桁'!J636)=TRUE,"",VLOOKUP(パターン表!J636, 'パターン別掛け率（入力）'!$C$3:$I$302, 6, FALSE))</f>
        <v>100</v>
      </c>
      <c r="K636" s="119" t="str">
        <f>'6桁'!K636</f>
        <v>Q</v>
      </c>
      <c r="L636" s="118" t="str">
        <f>IF(ISBLANK('6桁'!L636)=TRUE,"",VLOOKUP(パターン表!L636, 'パターン別掛け率（入力）'!$C$3:$I$302, 6, FALSE))</f>
        <v/>
      </c>
      <c r="M636" s="127">
        <f>'6桁'!M636</f>
        <v>0</v>
      </c>
      <c r="N636" s="118" t="str">
        <f>IF(ISBLANK('6桁'!N636)=TRUE,"",VLOOKUP(パターン表!N636, 'パターン別掛け率（入力）'!$C$3:$I$302, 6, FALSE))</f>
        <v/>
      </c>
      <c r="O636" s="119">
        <f>'6桁'!O636</f>
        <v>0</v>
      </c>
      <c r="P636" s="178" t="str">
        <f>IF(ISBLANK('6桁'!P636)=TRUE,"",VLOOKUP(パターン表!P636, 'パターン別掛け率（入力）'!$C$3:$I$302, 6, FALSE))</f>
        <v/>
      </c>
      <c r="Q636" s="119">
        <f>'6桁'!Q636</f>
        <v>0</v>
      </c>
      <c r="R636" s="118" t="str">
        <f>IF(ISBLANK('6桁'!R636)=TRUE,"",VLOOKUP(パターン表!R636, 'パターン別掛け率（入力）'!$C$3:$I$302, 6, FALSE))</f>
        <v/>
      </c>
      <c r="S636" s="179">
        <f>'6桁'!S636</f>
        <v>0</v>
      </c>
      <c r="T636" s="118" t="str">
        <f>IF(ISBLANK('6桁'!T636)=TRUE,"",VLOOKUP(パターン表!T636, 'パターン別掛け率（入力）'!$C$3:$I$302, 6, FALSE))</f>
        <v/>
      </c>
      <c r="U636" s="179">
        <f>'6桁'!U636</f>
        <v>0</v>
      </c>
      <c r="V636" s="74"/>
      <c r="W636" s="180"/>
      <c r="X636" s="74"/>
      <c r="Y636" s="180"/>
    </row>
    <row r="637" spans="2:25" ht="18" customHeight="1">
      <c r="B637" s="122" t="s">
        <v>934</v>
      </c>
    </row>
    <row r="638" spans="2:25" ht="13.5" customHeight="1"/>
    <row r="639" spans="2:25" s="239" customFormat="1" ht="20.100000000000001" customHeight="1" thickBot="1">
      <c r="B639" s="238" t="s">
        <v>95</v>
      </c>
      <c r="F639" s="240"/>
      <c r="H639" s="240"/>
      <c r="J639" s="240"/>
      <c r="L639" s="240"/>
      <c r="N639" s="240"/>
      <c r="P639" s="240"/>
      <c r="R639" s="240"/>
      <c r="T639" s="240"/>
      <c r="V639" s="240"/>
      <c r="X639" s="240"/>
    </row>
    <row r="640" spans="2:25" ht="20.100000000000001" customHeight="1" thickBot="1">
      <c r="B640" s="619"/>
      <c r="C640" s="595"/>
      <c r="D640" s="400"/>
      <c r="E640" s="400"/>
      <c r="F640" s="531" t="s">
        <v>453</v>
      </c>
      <c r="G640" s="532"/>
      <c r="H640" s="532"/>
      <c r="I640" s="533"/>
      <c r="J640" s="103"/>
      <c r="K640" s="371"/>
      <c r="L640" s="10"/>
      <c r="M640" s="371"/>
      <c r="N640" s="10"/>
      <c r="O640" s="371"/>
      <c r="P640" s="10"/>
      <c r="Q640" s="371"/>
      <c r="R640" s="10"/>
      <c r="S640" s="371"/>
      <c r="T640" s="10"/>
      <c r="U640" s="371"/>
      <c r="V640" s="10"/>
      <c r="W640" s="371"/>
      <c r="X640" s="10"/>
      <c r="Y640" s="371"/>
    </row>
    <row r="641" spans="2:27" ht="20.100000000000001" customHeight="1" thickBot="1">
      <c r="B641" s="597" t="s">
        <v>41</v>
      </c>
      <c r="C641" s="599" t="s">
        <v>157</v>
      </c>
      <c r="D641" s="600"/>
      <c r="E641" s="601"/>
      <c r="F641" s="622" t="s">
        <v>97</v>
      </c>
      <c r="G641" s="623"/>
      <c r="H641" s="623"/>
      <c r="I641" s="624"/>
      <c r="J641" s="105"/>
      <c r="K641" s="327"/>
      <c r="M641" s="327"/>
      <c r="O641" s="327"/>
      <c r="Q641" s="327"/>
      <c r="S641" s="327"/>
    </row>
    <row r="642" spans="2:27" ht="20.100000000000001" customHeight="1" thickBot="1">
      <c r="B642" s="597"/>
      <c r="C642" s="599" t="s">
        <v>159</v>
      </c>
      <c r="D642" s="600"/>
      <c r="E642" s="601"/>
      <c r="F642" s="622" t="s">
        <v>816</v>
      </c>
      <c r="G642" s="624"/>
      <c r="H642" s="622" t="s">
        <v>821</v>
      </c>
      <c r="I642" s="623"/>
      <c r="J642" s="105"/>
      <c r="K642" s="327"/>
      <c r="M642" s="327"/>
      <c r="O642" s="327"/>
      <c r="Q642" s="327"/>
      <c r="S642" s="327"/>
    </row>
    <row r="643" spans="2:27" ht="20.100000000000001" customHeight="1" thickBot="1">
      <c r="B643" s="597"/>
      <c r="C643" s="599" t="s">
        <v>513</v>
      </c>
      <c r="D643" s="600"/>
      <c r="E643" s="601"/>
      <c r="F643" s="622" t="s">
        <v>884</v>
      </c>
      <c r="G643" s="624"/>
      <c r="H643" s="622"/>
      <c r="I643" s="623"/>
      <c r="J643" s="105"/>
      <c r="K643" s="327"/>
      <c r="M643" s="327"/>
      <c r="O643" s="327"/>
      <c r="Q643" s="327"/>
      <c r="S643" s="327"/>
    </row>
    <row r="644" spans="2:27" ht="20.100000000000001" customHeight="1" thickBot="1">
      <c r="B644" s="598"/>
      <c r="C644" s="599" t="s">
        <v>164</v>
      </c>
      <c r="D644" s="600"/>
      <c r="E644" s="601"/>
      <c r="F644" s="622" t="s">
        <v>793</v>
      </c>
      <c r="G644" s="624"/>
      <c r="H644" s="622" t="s">
        <v>793</v>
      </c>
      <c r="I644" s="623"/>
      <c r="J644" s="105"/>
      <c r="K644" s="327"/>
      <c r="M644" s="327"/>
      <c r="O644" s="327"/>
      <c r="Q644" s="327"/>
      <c r="S644" s="327"/>
    </row>
    <row r="645" spans="2:27" ht="30" customHeight="1">
      <c r="B645" s="630">
        <v>14</v>
      </c>
      <c r="C645" s="534" t="s">
        <v>814</v>
      </c>
      <c r="D645" s="637"/>
      <c r="E645" s="535"/>
      <c r="F645" s="75">
        <f>IF(ISBLANK('6桁'!F645)=TRUE,"",VLOOKUP(パターン表!F645, 'パターン別掛け率（入力）'!$C$3:$I$302, 6, FALSE))</f>
        <v>100</v>
      </c>
      <c r="G645" s="57" t="str">
        <f>'6桁'!G645</f>
        <v>Q
DT3</v>
      </c>
      <c r="H645" s="638">
        <f>IF(ISBLANK('6桁'!H645)=TRUE,"",VLOOKUP(パターン表!H645, 'パターン別掛け率（入力）'!$C$3:$I$302, 6, FALSE))</f>
        <v>100</v>
      </c>
      <c r="I645" s="640" t="str">
        <f>'6桁'!I645</f>
        <v>Q</v>
      </c>
      <c r="J645" s="103"/>
      <c r="K645" s="123"/>
      <c r="M645" s="123"/>
      <c r="N645" s="10"/>
      <c r="O645" s="123"/>
      <c r="P645" s="10"/>
      <c r="Q645" s="123"/>
      <c r="R645" s="10"/>
      <c r="S645" s="123"/>
    </row>
    <row r="646" spans="2:27" ht="30" customHeight="1">
      <c r="B646" s="632"/>
      <c r="C646" s="615"/>
      <c r="D646" s="616"/>
      <c r="E646" s="617"/>
      <c r="F646" s="398">
        <f>IF(ISBLANK('6桁'!F646)=TRUE,"",VLOOKUP(パターン表!F646, 'パターン別掛け率（入力）'!$C$3:$I$302, 6, FALSE))</f>
        <v>100</v>
      </c>
      <c r="G646" s="181" t="str">
        <f>'6桁'!G646</f>
        <v>Q
S</v>
      </c>
      <c r="H646" s="639" t="str">
        <f>IF(ISBLANK('6桁'!H646)=TRUE,"",VLOOKUP(パターン表!H646, 'パターン別掛け率（入力）'!$C$3:$I$302, 6, FALSE))</f>
        <v/>
      </c>
      <c r="I646" s="641">
        <f>'6桁'!I646</f>
        <v>0</v>
      </c>
      <c r="J646" s="103"/>
      <c r="K646" s="123"/>
      <c r="M646" s="123"/>
      <c r="N646" s="10"/>
      <c r="O646" s="123"/>
      <c r="P646" s="10"/>
      <c r="Q646" s="123"/>
      <c r="R646" s="10"/>
      <c r="S646" s="123"/>
    </row>
    <row r="647" spans="2:27" ht="30" customHeight="1">
      <c r="B647" s="630">
        <v>13</v>
      </c>
      <c r="C647" s="553" t="s">
        <v>815</v>
      </c>
      <c r="D647" s="573"/>
      <c r="E647" s="554"/>
      <c r="F647" s="75">
        <f>IF(ISBLANK('6桁'!F647)=TRUE,"",VLOOKUP(パターン表!F647, 'パターン別掛け率（入力）'!$C$3:$I$302, 6, FALSE))</f>
        <v>100</v>
      </c>
      <c r="G647" s="57" t="str">
        <f>'6桁'!G647</f>
        <v>Q
DT3</v>
      </c>
      <c r="H647" s="652">
        <f>IF(ISBLANK('6桁'!H647)=TRUE,"",VLOOKUP(パターン表!H647, 'パターン別掛け率（入力）'!$C$3:$I$302, 6, FALSE))</f>
        <v>100</v>
      </c>
      <c r="I647" s="654" t="str">
        <f>'6桁'!I647</f>
        <v>Q</v>
      </c>
      <c r="J647" s="103"/>
      <c r="K647" s="123"/>
      <c r="M647" s="123"/>
      <c r="N647" s="10"/>
      <c r="O647" s="123"/>
      <c r="P647" s="10"/>
      <c r="Q647" s="123"/>
      <c r="R647" s="10"/>
      <c r="S647" s="123"/>
    </row>
    <row r="648" spans="2:27" ht="30" customHeight="1" thickBot="1">
      <c r="B648" s="651"/>
      <c r="C648" s="538"/>
      <c r="D648" s="618"/>
      <c r="E648" s="539"/>
      <c r="F648" s="15">
        <f>IF(ISBLANK('6桁'!F648)=TRUE,"",VLOOKUP(パターン表!F648, 'パターン別掛け率（入力）'!$C$3:$I$302, 6, FALSE))</f>
        <v>100</v>
      </c>
      <c r="G648" s="31" t="str">
        <f>'6桁'!G648</f>
        <v>Q
S</v>
      </c>
      <c r="H648" s="653" t="str">
        <f>IF(ISBLANK('6桁'!H648)=TRUE,"",VLOOKUP(パターン表!H648, 'パターン別掛け率（入力）'!$C$3:$I$302, 6, FALSE))</f>
        <v/>
      </c>
      <c r="I648" s="655">
        <f>'6桁'!I648</f>
        <v>0</v>
      </c>
      <c r="J648" s="103"/>
      <c r="K648" s="123"/>
      <c r="M648" s="123"/>
      <c r="N648" s="10"/>
      <c r="O648" s="123"/>
      <c r="P648" s="10"/>
      <c r="Q648" s="123"/>
      <c r="R648" s="10"/>
      <c r="S648" s="123"/>
    </row>
    <row r="649" spans="2:27" ht="21.75" customHeight="1">
      <c r="B649" s="122"/>
    </row>
    <row r="650" spans="2:27" ht="13.5" customHeight="1"/>
    <row r="652" spans="2:27" ht="14.25" customHeight="1" thickBot="1"/>
    <row r="653" spans="2:27" ht="20.25" thickTop="1" thickBot="1">
      <c r="B653" s="518" t="s">
        <v>520</v>
      </c>
      <c r="C653" s="519"/>
      <c r="D653" s="519"/>
      <c r="E653" s="519"/>
      <c r="F653" s="519"/>
      <c r="G653" s="519"/>
      <c r="H653" s="519"/>
      <c r="I653" s="519"/>
      <c r="J653" s="519"/>
      <c r="K653" s="519"/>
      <c r="L653" s="519"/>
      <c r="M653" s="519"/>
      <c r="N653" s="519"/>
      <c r="O653" s="519"/>
      <c r="P653" s="519"/>
      <c r="Q653" s="519"/>
      <c r="R653" s="519"/>
      <c r="S653" s="519"/>
      <c r="T653" s="519"/>
      <c r="U653" s="519"/>
      <c r="V653" s="519"/>
      <c r="W653" s="519"/>
      <c r="X653" s="519"/>
      <c r="Y653" s="519"/>
      <c r="Z653" s="519"/>
      <c r="AA653" s="520"/>
    </row>
    <row r="654" spans="2:27" ht="14.25" thickTop="1">
      <c r="C654" s="40"/>
      <c r="D654" s="40"/>
      <c r="E654" s="40"/>
      <c r="F654" s="79"/>
      <c r="H654" s="79"/>
      <c r="K654" s="52"/>
      <c r="M654" s="52"/>
      <c r="Q654" s="52"/>
    </row>
    <row r="655" spans="2:27" ht="14.25" thickBot="1">
      <c r="B655" s="11"/>
    </row>
    <row r="656" spans="2:27" ht="20.100000000000001" customHeight="1" thickBot="1">
      <c r="B656" s="498" t="s">
        <v>524</v>
      </c>
      <c r="C656" s="606"/>
      <c r="D656" s="499"/>
      <c r="E656" s="506" t="s">
        <v>1127</v>
      </c>
      <c r="F656" s="637"/>
      <c r="G656" s="535"/>
      <c r="H656" s="531" t="s">
        <v>453</v>
      </c>
      <c r="I656" s="532"/>
      <c r="J656" s="532"/>
      <c r="K656" s="532"/>
      <c r="L656" s="532"/>
      <c r="M656" s="533"/>
      <c r="N656" s="531" t="s">
        <v>455</v>
      </c>
      <c r="O656" s="532"/>
      <c r="P656" s="532"/>
      <c r="Q656" s="533"/>
      <c r="X656" s="4"/>
    </row>
    <row r="657" spans="2:24" ht="39.950000000000003" customHeight="1">
      <c r="B657" s="500"/>
      <c r="C657" s="605"/>
      <c r="D657" s="501"/>
      <c r="E657" s="547"/>
      <c r="F657" s="547"/>
      <c r="G657" s="537"/>
      <c r="H657" s="516" t="s">
        <v>2041</v>
      </c>
      <c r="I657" s="507"/>
      <c r="J657" s="516" t="s">
        <v>792</v>
      </c>
      <c r="K657" s="507"/>
      <c r="L657" s="516" t="s">
        <v>794</v>
      </c>
      <c r="M657" s="507"/>
      <c r="N657" s="516" t="s">
        <v>797</v>
      </c>
      <c r="O657" s="507"/>
      <c r="P657" s="516" t="s">
        <v>788</v>
      </c>
      <c r="Q657" s="507"/>
      <c r="X657" s="4"/>
    </row>
    <row r="658" spans="2:24" ht="20.100000000000001" customHeight="1" thickBot="1">
      <c r="B658" s="558"/>
      <c r="C658" s="656"/>
      <c r="D658" s="559"/>
      <c r="E658" s="618"/>
      <c r="F658" s="618"/>
      <c r="G658" s="539"/>
      <c r="H658" s="514" t="s">
        <v>793</v>
      </c>
      <c r="I658" s="515"/>
      <c r="J658" s="514" t="s">
        <v>793</v>
      </c>
      <c r="K658" s="515"/>
      <c r="L658" s="438"/>
      <c r="M658" s="439"/>
      <c r="N658" s="514" t="s">
        <v>793</v>
      </c>
      <c r="O658" s="515"/>
      <c r="P658" s="514" t="s">
        <v>822</v>
      </c>
      <c r="Q658" s="515"/>
      <c r="X658" s="4"/>
    </row>
    <row r="659" spans="2:24" ht="30" customHeight="1">
      <c r="B659" s="645" t="s">
        <v>2042</v>
      </c>
      <c r="C659" s="646"/>
      <c r="D659" s="647"/>
      <c r="E659" s="645" t="s">
        <v>1128</v>
      </c>
      <c r="F659" s="646"/>
      <c r="G659" s="647"/>
      <c r="H659" s="91" t="str">
        <f>IF(ISBLANK('6桁'!H659)=TRUE,"",VLOOKUP(パターン表!H659, 'パターン別掛け率（入力）'!$C$3:$I$302, 6, FALSE))</f>
        <v/>
      </c>
      <c r="I659" s="125">
        <f>'6桁'!I659</f>
        <v>0</v>
      </c>
      <c r="J659" s="91" t="str">
        <f>IF(ISBLANK('6桁'!J659)=TRUE,"",VLOOKUP(パターン表!J659, 'パターン別掛け率（入力）'!$C$3:$I$302, 6, FALSE))</f>
        <v/>
      </c>
      <c r="K659" s="125">
        <f>'6桁'!K659</f>
        <v>0</v>
      </c>
      <c r="L659" s="182">
        <f>IF(ISBLANK('6桁'!L659)=TRUE,"",VLOOKUP(パターン表!L659, 'パターン別掛け率（入力）'!$C$3:$I$302, 6, FALSE))</f>
        <v>100</v>
      </c>
      <c r="M659" s="125">
        <f>'6桁'!M659</f>
        <v>0</v>
      </c>
      <c r="N659" s="426" t="str">
        <f>IF(ISBLANK('6桁'!N659)=TRUE,"",VLOOKUP(パターン表!N659, 'パターン別掛け率（入力）'!$C$3:$I$302, 6, FALSE))</f>
        <v/>
      </c>
      <c r="O659" s="124">
        <f>'6桁'!O659</f>
        <v>0</v>
      </c>
      <c r="P659" s="426" t="str">
        <f>IF(ISBLANK('6桁'!P659)=TRUE,"",VLOOKUP(パターン表!P659, 'パターン別掛け率（入力）'!$C$3:$I$302, 6, FALSE))</f>
        <v/>
      </c>
      <c r="Q659" s="106">
        <f>'6桁'!Q659</f>
        <v>0</v>
      </c>
      <c r="X659" s="4"/>
    </row>
    <row r="660" spans="2:24" ht="30" customHeight="1">
      <c r="B660" s="648" t="s">
        <v>2043</v>
      </c>
      <c r="C660" s="649"/>
      <c r="D660" s="650"/>
      <c r="E660" s="648" t="s">
        <v>1129</v>
      </c>
      <c r="F660" s="649"/>
      <c r="G660" s="650"/>
      <c r="H660" s="94" t="str">
        <f>IF(ISBLANK('6桁'!H660)=TRUE,"",VLOOKUP(パターン表!H660, 'パターン別掛け率（入力）'!$C$3:$I$302, 6, FALSE))</f>
        <v/>
      </c>
      <c r="I660" s="360">
        <f>'6桁'!I660</f>
        <v>0</v>
      </c>
      <c r="J660" s="94" t="str">
        <f>IF(ISBLANK('6桁'!J660)=TRUE,"",VLOOKUP(パターン表!J660, 'パターン別掛け率（入力）'!$C$3:$I$302, 6, FALSE))</f>
        <v/>
      </c>
      <c r="K660" s="360">
        <f>'6桁'!K660</f>
        <v>0</v>
      </c>
      <c r="L660" s="194">
        <f>IF(ISBLANK('6桁'!L660)=TRUE,"",VLOOKUP(パターン表!L660, 'パターン別掛け率（入力）'!$C$3:$I$302, 6, FALSE))</f>
        <v>100</v>
      </c>
      <c r="M660" s="360" t="str">
        <f>'6桁'!M660</f>
        <v>※</v>
      </c>
      <c r="N660" s="423" t="str">
        <f>IF(ISBLANK('6桁'!N660)=TRUE,"",VLOOKUP(パターン表!N660, 'パターン別掛け率（入力）'!$C$3:$I$302, 6, FALSE))</f>
        <v/>
      </c>
      <c r="O660" s="133">
        <f>'6桁'!O660</f>
        <v>0</v>
      </c>
      <c r="P660" s="423" t="str">
        <f>IF(ISBLANK('6桁'!P660)=TRUE,"",VLOOKUP(パターン表!P660, 'パターン別掛け率（入力）'!$C$3:$I$302, 6, FALSE))</f>
        <v/>
      </c>
      <c r="Q660" s="288">
        <f>'6桁'!Q660</f>
        <v>0</v>
      </c>
      <c r="X660" s="4"/>
    </row>
    <row r="661" spans="2:24" ht="30" customHeight="1">
      <c r="B661" s="648" t="s">
        <v>2043</v>
      </c>
      <c r="C661" s="649"/>
      <c r="D661" s="650"/>
      <c r="E661" s="648" t="s">
        <v>1130</v>
      </c>
      <c r="F661" s="649"/>
      <c r="G661" s="650"/>
      <c r="H661" s="95" t="str">
        <f>IF(ISBLANK('6桁'!H661)=TRUE,"",VLOOKUP(パターン表!H661, 'パターン別掛け率（入力）'!$C$3:$I$302, 6, FALSE))</f>
        <v/>
      </c>
      <c r="I661" s="96">
        <f>'6桁'!I661</f>
        <v>0</v>
      </c>
      <c r="J661" s="95" t="str">
        <f>IF(ISBLANK('6桁'!J661)=TRUE,"",VLOOKUP(パターン表!J661, 'パターン別掛け率（入力）'!$C$3:$I$302, 6, FALSE))</f>
        <v/>
      </c>
      <c r="K661" s="96">
        <f>'6桁'!K661</f>
        <v>0</v>
      </c>
      <c r="L661" s="183">
        <f>IF(ISBLANK('6桁'!L661)=TRUE,"",VLOOKUP(パターン表!L661, 'パターン別掛け率（入力）'!$C$3:$I$302, 6, FALSE))</f>
        <v>100</v>
      </c>
      <c r="M661" s="96" t="str">
        <f>'6桁'!M661</f>
        <v>※</v>
      </c>
      <c r="N661" s="420" t="str">
        <f>IF(ISBLANK('6桁'!N661)=TRUE,"",VLOOKUP(パターン表!N661, 'パターン別掛け率（入力）'!$C$3:$I$302, 6, FALSE))</f>
        <v/>
      </c>
      <c r="O661" s="126">
        <f>'6桁'!O661</f>
        <v>0</v>
      </c>
      <c r="P661" s="420" t="str">
        <f>IF(ISBLANK('6桁'!P661)=TRUE,"",VLOOKUP(パターン表!P661, 'パターン別掛け率（入力）'!$C$3:$I$302, 6, FALSE))</f>
        <v/>
      </c>
      <c r="Q661" s="109">
        <f>'6桁'!Q661</f>
        <v>0</v>
      </c>
      <c r="X661" s="4"/>
    </row>
    <row r="662" spans="2:24" ht="30" customHeight="1">
      <c r="B662" s="657" t="s">
        <v>2044</v>
      </c>
      <c r="C662" s="658"/>
      <c r="D662" s="659"/>
      <c r="E662" s="657" t="s">
        <v>1129</v>
      </c>
      <c r="F662" s="658"/>
      <c r="G662" s="659"/>
      <c r="H662" s="111" t="str">
        <f>IF(ISBLANK('6桁'!H662)=TRUE,"",VLOOKUP(パターン表!H662, 'パターン別掛け率（入力）'!$C$3:$I$302, 6, FALSE))</f>
        <v/>
      </c>
      <c r="I662" s="99">
        <f>'6桁'!I662</f>
        <v>0</v>
      </c>
      <c r="J662" s="111" t="str">
        <f>IF(ISBLANK('6桁'!J662)=TRUE,"",VLOOKUP(パターン表!J662, 'パターン別掛け率（入力）'!$C$3:$I$302, 6, FALSE))</f>
        <v/>
      </c>
      <c r="K662" s="99">
        <f>'6桁'!K662</f>
        <v>0</v>
      </c>
      <c r="L662" s="184">
        <f>IF(ISBLANK('6桁'!L662)=TRUE,"",VLOOKUP(パターン表!L662, 'パターン別掛け率（入力）'!$C$3:$I$302, 6, FALSE))</f>
        <v>100</v>
      </c>
      <c r="M662" s="99">
        <f>'6桁'!M662</f>
        <v>0</v>
      </c>
      <c r="N662" s="421" t="str">
        <f>IF(ISBLANK('6桁'!N662)=TRUE,"",VLOOKUP(パターン表!N662, 'パターン別掛け率（入力）'!$C$3:$I$302, 6, FALSE))</f>
        <v/>
      </c>
      <c r="O662" s="142">
        <f>'6桁'!O662</f>
        <v>0</v>
      </c>
      <c r="P662" s="421" t="str">
        <f>IF(ISBLANK('6桁'!P662)=TRUE,"",VLOOKUP(パターン表!P662, 'パターン別掛け率（入力）'!$C$3:$I$302, 6, FALSE))</f>
        <v/>
      </c>
      <c r="Q662" s="113">
        <f>'6桁'!Q662</f>
        <v>0</v>
      </c>
      <c r="X662" s="4"/>
    </row>
    <row r="663" spans="2:24" ht="30" customHeight="1">
      <c r="B663" s="642" t="s">
        <v>2045</v>
      </c>
      <c r="C663" s="643"/>
      <c r="D663" s="644"/>
      <c r="E663" s="642" t="s">
        <v>1129</v>
      </c>
      <c r="F663" s="643"/>
      <c r="G663" s="644"/>
      <c r="H663" s="185" t="str">
        <f>IF(ISBLANK('6桁'!H663)=TRUE,"",VLOOKUP(パターン表!H663, 'パターン別掛け率（入力）'!$C$3:$I$302, 6, FALSE))</f>
        <v/>
      </c>
      <c r="I663" s="186">
        <f>'6桁'!I663</f>
        <v>0</v>
      </c>
      <c r="J663" s="185" t="str">
        <f>IF(ISBLANK('6桁'!J663)=TRUE,"",VLOOKUP(パターン表!J663, 'パターン別掛け率（入力）'!$C$3:$I$302, 6, FALSE))</f>
        <v/>
      </c>
      <c r="K663" s="186">
        <f>'6桁'!K663</f>
        <v>0</v>
      </c>
      <c r="L663" s="187">
        <f>IF(ISBLANK('6桁'!L663)=TRUE,"",VLOOKUP(パターン表!L663, 'パターン別掛け率（入力）'!$C$3:$I$302, 6, FALSE))</f>
        <v>100</v>
      </c>
      <c r="M663" s="186">
        <f>'6桁'!M663</f>
        <v>0</v>
      </c>
      <c r="N663" s="434" t="str">
        <f>IF(ISBLANK('6桁'!N663)=TRUE,"",VLOOKUP(パターン表!N663, 'パターン別掛け率（入力）'!$C$3:$I$302, 6, FALSE))</f>
        <v/>
      </c>
      <c r="O663" s="188">
        <f>'6桁'!O663</f>
        <v>0</v>
      </c>
      <c r="P663" s="434" t="str">
        <f>IF(ISBLANK('6桁'!P663)=TRUE,"",VLOOKUP(パターン表!P663, 'パターン別掛け率（入力）'!$C$3:$I$302, 6, FALSE))</f>
        <v/>
      </c>
      <c r="Q663" s="189">
        <f>'6桁'!Q663</f>
        <v>0</v>
      </c>
      <c r="X663" s="4"/>
    </row>
    <row r="664" spans="2:24" ht="30" customHeight="1">
      <c r="B664" s="642" t="s">
        <v>2046</v>
      </c>
      <c r="C664" s="643"/>
      <c r="D664" s="644"/>
      <c r="E664" s="642" t="s">
        <v>1129</v>
      </c>
      <c r="F664" s="643"/>
      <c r="G664" s="644"/>
      <c r="H664" s="190" t="str">
        <f>IF(ISBLANK('6桁'!H664)=TRUE,"",VLOOKUP(パターン表!H664, 'パターン別掛け率（入力）'!$C$3:$I$302, 6, FALSE))</f>
        <v/>
      </c>
      <c r="I664" s="191">
        <f>'6桁'!I664</f>
        <v>0</v>
      </c>
      <c r="J664" s="190" t="str">
        <f>IF(ISBLANK('6桁'!J664)=TRUE,"",VLOOKUP(パターン表!J664, 'パターン別掛け率（入力）'!$C$3:$I$302, 6, FALSE))</f>
        <v/>
      </c>
      <c r="K664" s="191">
        <f>'6桁'!K664</f>
        <v>0</v>
      </c>
      <c r="L664" s="192">
        <f>IF(ISBLANK('6桁'!L664)=TRUE,"",VLOOKUP(パターン表!L664, 'パターン別掛け率（入力）'!$C$3:$I$302, 6, FALSE))</f>
        <v>100</v>
      </c>
      <c r="M664" s="191">
        <f>'6桁'!M664</f>
        <v>0</v>
      </c>
      <c r="N664" s="430" t="str">
        <f>IF(ISBLANK('6桁'!N664)=TRUE,"",VLOOKUP(パターン表!N664, 'パターン別掛け率（入力）'!$C$3:$I$302, 6, FALSE))</f>
        <v/>
      </c>
      <c r="O664" s="193">
        <f>'6桁'!O664</f>
        <v>0</v>
      </c>
      <c r="P664" s="430" t="str">
        <f>IF(ISBLANK('6桁'!P664)=TRUE,"",VLOOKUP(パターン表!P664, 'パターン別掛け率（入力）'!$C$3:$I$302, 6, FALSE))</f>
        <v/>
      </c>
      <c r="Q664" s="399">
        <f>'6桁'!Q664</f>
        <v>0</v>
      </c>
      <c r="X664" s="4"/>
    </row>
    <row r="665" spans="2:24" ht="30" customHeight="1">
      <c r="B665" s="642" t="s">
        <v>2047</v>
      </c>
      <c r="C665" s="643"/>
      <c r="D665" s="644"/>
      <c r="E665" s="642" t="s">
        <v>1130</v>
      </c>
      <c r="F665" s="643"/>
      <c r="G665" s="644"/>
      <c r="H665" s="185" t="str">
        <f>IF(ISBLANK('6桁'!H665)=TRUE,"",VLOOKUP(パターン表!H665, 'パターン別掛け率（入力）'!$C$3:$I$302, 6, FALSE))</f>
        <v/>
      </c>
      <c r="I665" s="186">
        <f>'6桁'!I665</f>
        <v>0</v>
      </c>
      <c r="J665" s="185" t="str">
        <f>IF(ISBLANK('6桁'!J665)=TRUE,"",VLOOKUP(パターン表!J665, 'パターン別掛け率（入力）'!$C$3:$I$302, 6, FALSE))</f>
        <v/>
      </c>
      <c r="K665" s="186">
        <f>'6桁'!K665</f>
        <v>0</v>
      </c>
      <c r="L665" s="187">
        <f>IF(ISBLANK('6桁'!L665)=TRUE,"",VLOOKUP(パターン表!L665, 'パターン別掛け率（入力）'!$C$3:$I$302, 6, FALSE))</f>
        <v>100</v>
      </c>
      <c r="M665" s="186">
        <f>'6桁'!M665</f>
        <v>0</v>
      </c>
      <c r="N665" s="434" t="str">
        <f>IF(ISBLANK('6桁'!N665)=TRUE,"",VLOOKUP(パターン表!N665, 'パターン別掛け率（入力）'!$C$3:$I$302, 6, FALSE))</f>
        <v/>
      </c>
      <c r="O665" s="188">
        <f>'6桁'!O665</f>
        <v>0</v>
      </c>
      <c r="P665" s="434" t="str">
        <f>IF(ISBLANK('6桁'!P665)=TRUE,"",VLOOKUP(パターン表!P665, 'パターン別掛け率（入力）'!$C$3:$I$302, 6, FALSE))</f>
        <v/>
      </c>
      <c r="Q665" s="189">
        <f>'6桁'!Q665</f>
        <v>0</v>
      </c>
      <c r="X665" s="4"/>
    </row>
    <row r="666" spans="2:24" ht="30" customHeight="1">
      <c r="B666" s="642" t="s">
        <v>2048</v>
      </c>
      <c r="C666" s="643"/>
      <c r="D666" s="644"/>
      <c r="E666" s="642" t="s">
        <v>1131</v>
      </c>
      <c r="F666" s="643"/>
      <c r="G666" s="644"/>
      <c r="H666" s="187" t="str">
        <f>IF(ISBLANK('6桁'!H666)=TRUE,"",VLOOKUP(パターン表!H666, 'パターン別掛け率（入力）'!$C$3:$I$302, 6, FALSE))</f>
        <v/>
      </c>
      <c r="I666" s="186">
        <f>'6桁'!I666</f>
        <v>0</v>
      </c>
      <c r="J666" s="187">
        <f>IF(ISBLANK('6桁'!J666)=TRUE,"",VLOOKUP(パターン表!J666, 'パターン別掛け率（入力）'!$C$3:$I$302, 6, FALSE))</f>
        <v>100</v>
      </c>
      <c r="K666" s="186" t="str">
        <f>'6桁'!K666</f>
        <v>Q
ﾅﾛｰ</v>
      </c>
      <c r="L666" s="185" t="str">
        <f>IF(ISBLANK('6桁'!L666)=TRUE,"",VLOOKUP(パターン表!L666, 'パターン別掛け率（入力）'!$C$3:$I$302, 6, FALSE))</f>
        <v/>
      </c>
      <c r="M666" s="186">
        <f>'6桁'!M666</f>
        <v>0</v>
      </c>
      <c r="N666" s="434" t="str">
        <f>IF(ISBLANK('6桁'!N666)=TRUE,"",VLOOKUP(パターン表!N666, 'パターン別掛け率（入力）'!$C$3:$I$302, 6, FALSE))</f>
        <v/>
      </c>
      <c r="O666" s="188">
        <f>'6桁'!O666</f>
        <v>0</v>
      </c>
      <c r="P666" s="434" t="str">
        <f>IF(ISBLANK('6桁'!P666)=TRUE,"",VLOOKUP(パターン表!P666, 'パターン別掛け率（入力）'!$C$3:$I$302, 6, FALSE))</f>
        <v/>
      </c>
      <c r="Q666" s="189">
        <f>'6桁'!Q666</f>
        <v>0</v>
      </c>
      <c r="X666" s="4"/>
    </row>
    <row r="667" spans="2:24" ht="30" customHeight="1">
      <c r="B667" s="660" t="s">
        <v>2049</v>
      </c>
      <c r="C667" s="661"/>
      <c r="D667" s="662"/>
      <c r="E667" s="660">
        <v>104</v>
      </c>
      <c r="F667" s="661"/>
      <c r="G667" s="662"/>
      <c r="H667" s="329" t="str">
        <f>IF(ISBLANK('6桁'!H667)=TRUE,"",VLOOKUP(パターン表!H667, 'パターン別掛け率（入力）'!$C$3:$I$302, 6, FALSE))</f>
        <v/>
      </c>
      <c r="I667" s="330">
        <f>'6桁'!I667</f>
        <v>0</v>
      </c>
      <c r="J667" s="329" t="str">
        <f>IF(ISBLANK('6桁'!J667)=TRUE,"",VLOOKUP(パターン表!J667, 'パターン別掛け率（入力）'!$C$3:$I$302, 6, FALSE))</f>
        <v/>
      </c>
      <c r="K667" s="330">
        <f>'6桁'!K667</f>
        <v>0</v>
      </c>
      <c r="L667" s="329" t="str">
        <f>IF(ISBLANK('6桁'!L667)=TRUE,"",VLOOKUP(パターン表!L667, 'パターン別掛け率（入力）'!$C$3:$I$302, 6, FALSE))</f>
        <v/>
      </c>
      <c r="M667" s="330">
        <f>'6桁'!M667</f>
        <v>0</v>
      </c>
      <c r="N667" s="435" t="str">
        <f>IF(ISBLANK('6桁'!N667)=TRUE,"",VLOOKUP(パターン表!N667, 'パターン別掛け率（入力）'!$C$3:$I$302, 6, FALSE))</f>
        <v/>
      </c>
      <c r="O667" s="331">
        <f>'6桁'!O667</f>
        <v>0</v>
      </c>
      <c r="P667" s="435">
        <f>IF(ISBLANK('6桁'!P667)=TRUE,"",VLOOKUP(パターン表!P667, 'パターン別掛け率（入力）'!$C$3:$I$302, 6, FALSE))</f>
        <v>100</v>
      </c>
      <c r="Q667" s="394" t="str">
        <f>'6桁'!Q667</f>
        <v>R</v>
      </c>
      <c r="X667" s="4"/>
    </row>
    <row r="668" spans="2:24" ht="30" customHeight="1">
      <c r="B668" s="657" t="s">
        <v>2050</v>
      </c>
      <c r="C668" s="658"/>
      <c r="D668" s="659"/>
      <c r="E668" s="657">
        <v>109</v>
      </c>
      <c r="F668" s="658"/>
      <c r="G668" s="659"/>
      <c r="H668" s="111">
        <f>IF(ISBLANK('6桁'!H668)=TRUE,"",VLOOKUP(パターン表!H668, 'パターン別掛け率（入力）'!$C$3:$I$302, 6, FALSE))</f>
        <v>100</v>
      </c>
      <c r="I668" s="99" t="str">
        <f>'6桁'!I668</f>
        <v>⑨Q
WL</v>
      </c>
      <c r="J668" s="177" t="str">
        <f>IF(ISBLANK('6桁'!J668)=TRUE,"",VLOOKUP(パターン表!J668, 'パターン別掛け率（入力）'!$C$3:$I$302, 6, FALSE))</f>
        <v/>
      </c>
      <c r="K668" s="99">
        <f>'6桁'!K668</f>
        <v>0</v>
      </c>
      <c r="L668" s="111" t="str">
        <f>IF(ISBLANK('6桁'!L668)=TRUE,"",VLOOKUP(パターン表!L668, 'パターン別掛け率（入力）'!$C$3:$I$302, 6, FALSE))</f>
        <v/>
      </c>
      <c r="M668" s="99">
        <f>'6桁'!M668</f>
        <v>0</v>
      </c>
      <c r="N668" s="421" t="str">
        <f>IF(ISBLANK('6桁'!N668)=TRUE,"",VLOOKUP(パターン表!N668, 'パターン別掛け率（入力）'!$C$3:$I$302, 6, FALSE))</f>
        <v/>
      </c>
      <c r="O668" s="142">
        <f>'6桁'!O668</f>
        <v>0</v>
      </c>
      <c r="P668" s="421" t="str">
        <f>IF(ISBLANK('6桁'!P668)=TRUE,"",VLOOKUP(パターン表!P668, 'パターン別掛け率（入力）'!$C$3:$I$302, 6, FALSE))</f>
        <v/>
      </c>
      <c r="Q668" s="113">
        <f>'6桁'!Q668</f>
        <v>0</v>
      </c>
      <c r="X668" s="4"/>
    </row>
    <row r="669" spans="2:24" ht="30" customHeight="1">
      <c r="B669" s="660" t="s">
        <v>2051</v>
      </c>
      <c r="C669" s="661"/>
      <c r="D669" s="662"/>
      <c r="E669" s="660">
        <v>121</v>
      </c>
      <c r="F669" s="661"/>
      <c r="G669" s="662"/>
      <c r="H669" s="94">
        <f>IF(ISBLANK('6桁'!H669)=TRUE,"",VLOOKUP(パターン表!H669, 'パターン別掛け率（入力）'!$C$3:$I$302, 6, FALSE))</f>
        <v>100</v>
      </c>
      <c r="I669" s="360" t="str">
        <f>'6桁'!I669</f>
        <v>⑩Q</v>
      </c>
      <c r="J669" s="173" t="str">
        <f>IF(ISBLANK('6桁'!J669)=TRUE,"",VLOOKUP(パターン表!J669, 'パターン別掛け率（入力）'!$C$3:$I$302, 6, FALSE))</f>
        <v/>
      </c>
      <c r="K669" s="360">
        <f>'6桁'!K669</f>
        <v>0</v>
      </c>
      <c r="L669" s="94" t="str">
        <f>IF(ISBLANK('6桁'!L669)=TRUE,"",VLOOKUP(パターン表!L669, 'パターン別掛け率（入力）'!$C$3:$I$302, 6, FALSE))</f>
        <v/>
      </c>
      <c r="M669" s="360">
        <f>'6桁'!M669</f>
        <v>0</v>
      </c>
      <c r="N669" s="423">
        <f>IF(ISBLANK('6桁'!N669)=TRUE,"",VLOOKUP(パターン表!N669, 'パターン別掛け率（入力）'!$C$3:$I$302, 6, FALSE))</f>
        <v>100</v>
      </c>
      <c r="O669" s="133" t="str">
        <f>'6桁'!O669</f>
        <v>Q</v>
      </c>
      <c r="P669" s="423">
        <f>IF(ISBLANK('6桁'!P669)=TRUE,"",VLOOKUP(パターン表!P669, 'パターン別掛け率（入力）'!$C$3:$I$302, 6, FALSE))</f>
        <v>100</v>
      </c>
      <c r="Q669" s="288" t="str">
        <f>'6桁'!Q669</f>
        <v>Q</v>
      </c>
      <c r="X669" s="4"/>
    </row>
    <row r="670" spans="2:24" ht="30" customHeight="1">
      <c r="B670" s="657" t="s">
        <v>2052</v>
      </c>
      <c r="C670" s="658"/>
      <c r="D670" s="659"/>
      <c r="E670" s="657">
        <v>124</v>
      </c>
      <c r="F670" s="658"/>
      <c r="G670" s="659"/>
      <c r="H670" s="111" t="str">
        <f>IF(ISBLANK('6桁'!H670)=TRUE,"",VLOOKUP(パターン表!H670, 'パターン別掛け率（入力）'!$C$3:$I$302, 6, FALSE))</f>
        <v/>
      </c>
      <c r="I670" s="99">
        <f>'6桁'!I670</f>
        <v>0</v>
      </c>
      <c r="J670" s="184" t="str">
        <f>IF(ISBLANK('6桁'!J670)=TRUE,"",VLOOKUP(パターン表!J670, 'パターン別掛け率（入力）'!$C$3:$I$302, 6, FALSE))</f>
        <v/>
      </c>
      <c r="K670" s="99">
        <f>'6桁'!K670</f>
        <v>0</v>
      </c>
      <c r="L670" s="111" t="str">
        <f>IF(ISBLANK('6桁'!L670)=TRUE,"",VLOOKUP(パターン表!L670, 'パターン別掛け率（入力）'!$C$3:$I$302, 6, FALSE))</f>
        <v/>
      </c>
      <c r="M670" s="99">
        <f>'6桁'!M670</f>
        <v>0</v>
      </c>
      <c r="N670" s="421">
        <f>IF(ISBLANK('6桁'!N670)=TRUE,"",VLOOKUP(パターン表!N670, 'パターン別掛け率（入力）'!$C$3:$I$302, 6, FALSE))</f>
        <v>100</v>
      </c>
      <c r="O670" s="142" t="str">
        <f>'6桁'!O670</f>
        <v>Q</v>
      </c>
      <c r="P670" s="421">
        <f>IF(ISBLANK('6桁'!P670)=TRUE,"",VLOOKUP(パターン表!P670, 'パターン別掛け率（入力）'!$C$3:$I$302, 6, FALSE))</f>
        <v>100</v>
      </c>
      <c r="Q670" s="98" t="str">
        <f>'6桁'!Q670</f>
        <v>Q</v>
      </c>
      <c r="X670" s="4"/>
    </row>
    <row r="671" spans="2:24" ht="30" customHeight="1">
      <c r="B671" s="642" t="s">
        <v>2053</v>
      </c>
      <c r="C671" s="643"/>
      <c r="D671" s="644"/>
      <c r="E671" s="642">
        <v>118</v>
      </c>
      <c r="F671" s="643"/>
      <c r="G671" s="644"/>
      <c r="H671" s="187">
        <f>IF(ISBLANK('6桁'!H671)=TRUE,"",VLOOKUP(パターン表!H671, 'パターン別掛け率（入力）'!$C$3:$I$302, 6, FALSE))</f>
        <v>100</v>
      </c>
      <c r="I671" s="186" t="str">
        <f>'6桁'!I671</f>
        <v>⑩Q</v>
      </c>
      <c r="J671" s="187" t="str">
        <f>IF(ISBLANK('6桁'!J671)=TRUE,"",VLOOKUP(パターン表!J671, 'パターン別掛け率（入力）'!$C$3:$I$302, 6, FALSE))</f>
        <v/>
      </c>
      <c r="K671" s="186">
        <f>'6桁'!K671</f>
        <v>0</v>
      </c>
      <c r="L671" s="185" t="str">
        <f>IF(ISBLANK('6桁'!L671)=TRUE,"",VLOOKUP(パターン表!L671, 'パターン別掛け率（入力）'!$C$3:$I$302, 6, FALSE))</f>
        <v/>
      </c>
      <c r="M671" s="186">
        <f>'6桁'!M671</f>
        <v>0</v>
      </c>
      <c r="N671" s="434" t="str">
        <f>IF(ISBLANK('6桁'!N671)=TRUE,"",VLOOKUP(パターン表!N671, 'パターン別掛け率（入力）'!$C$3:$I$302, 6, FALSE))</f>
        <v/>
      </c>
      <c r="O671" s="188">
        <f>'6桁'!O671</f>
        <v>0</v>
      </c>
      <c r="P671" s="434" t="str">
        <f>IF(ISBLANK('6桁'!P671)=TRUE,"",VLOOKUP(パターン表!P671, 'パターン別掛け率（入力）'!$C$3:$I$302, 6, FALSE))</f>
        <v/>
      </c>
      <c r="Q671" s="165">
        <f>'6桁'!Q671</f>
        <v>0</v>
      </c>
      <c r="X671" s="4"/>
    </row>
    <row r="672" spans="2:24" ht="30" customHeight="1">
      <c r="B672" s="642" t="s">
        <v>2054</v>
      </c>
      <c r="C672" s="643"/>
      <c r="D672" s="644"/>
      <c r="E672" s="642">
        <v>121</v>
      </c>
      <c r="F672" s="643"/>
      <c r="G672" s="644"/>
      <c r="H672" s="187">
        <f>IF(ISBLANK('6桁'!H672)=TRUE,"",VLOOKUP(パターン表!H672, 'パターン別掛け率（入力）'!$C$3:$I$302, 6, FALSE))</f>
        <v>100</v>
      </c>
      <c r="I672" s="186" t="str">
        <f>'6桁'!I672</f>
        <v>⑩Q</v>
      </c>
      <c r="J672" s="187" t="str">
        <f>IF(ISBLANK('6桁'!J672)=TRUE,"",VLOOKUP(パターン表!J672, 'パターン別掛け率（入力）'!$C$3:$I$302, 6, FALSE))</f>
        <v/>
      </c>
      <c r="K672" s="186">
        <f>'6桁'!K672</f>
        <v>0</v>
      </c>
      <c r="L672" s="185" t="str">
        <f>IF(ISBLANK('6桁'!L672)=TRUE,"",VLOOKUP(パターン表!L672, 'パターン別掛け率（入力）'!$C$3:$I$302, 6, FALSE))</f>
        <v/>
      </c>
      <c r="M672" s="186">
        <f>'6桁'!M672</f>
        <v>0</v>
      </c>
      <c r="N672" s="434" t="str">
        <f>IF(ISBLANK('6桁'!N672)=TRUE,"",VLOOKUP(パターン表!N672, 'パターン別掛け率（入力）'!$C$3:$I$302, 6, FALSE))</f>
        <v/>
      </c>
      <c r="O672" s="188">
        <f>'6桁'!O672</f>
        <v>0</v>
      </c>
      <c r="P672" s="434" t="str">
        <f>IF(ISBLANK('6桁'!P672)=TRUE,"",VLOOKUP(パターン表!P672, 'パターン別掛け率（入力）'!$C$3:$I$302, 6, FALSE))</f>
        <v/>
      </c>
      <c r="Q672" s="165">
        <f>'6桁'!Q672</f>
        <v>0</v>
      </c>
      <c r="S672" s="327"/>
      <c r="X672" s="4"/>
    </row>
    <row r="673" spans="2:27" ht="30" customHeight="1">
      <c r="B673" s="660" t="s">
        <v>2055</v>
      </c>
      <c r="C673" s="661"/>
      <c r="D673" s="662"/>
      <c r="E673" s="660" t="s">
        <v>1132</v>
      </c>
      <c r="F673" s="661"/>
      <c r="G673" s="662"/>
      <c r="H673" s="194" t="str">
        <f>IF(ISBLANK('6桁'!H673)=TRUE,"",VLOOKUP(パターン表!H673, 'パターン別掛け率（入力）'!$C$3:$I$302, 6, FALSE))</f>
        <v/>
      </c>
      <c r="I673" s="360">
        <f>'6桁'!I673</f>
        <v>0</v>
      </c>
      <c r="J673" s="194" t="str">
        <f>IF(ISBLANK('6桁'!J673)=TRUE,"",VLOOKUP(パターン表!J673, 'パターン別掛け率（入力）'!$C$3:$I$302, 6, FALSE))</f>
        <v/>
      </c>
      <c r="K673" s="360">
        <f>'6桁'!K673</f>
        <v>0</v>
      </c>
      <c r="L673" s="94" t="str">
        <f>IF(ISBLANK('6桁'!L673)=TRUE,"",VLOOKUP(パターン表!L673, 'パターン別掛け率（入力）'!$C$3:$I$302, 6, FALSE))</f>
        <v/>
      </c>
      <c r="M673" s="360">
        <f>'6桁'!M673</f>
        <v>0</v>
      </c>
      <c r="N673" s="423">
        <f>IF(ISBLANK('6桁'!N673)=TRUE,"",VLOOKUP(パターン表!N673, 'パターン別掛け率（入力）'!$C$3:$I$302, 6, FALSE))</f>
        <v>100</v>
      </c>
      <c r="O673" s="133" t="str">
        <f>'6桁'!O673</f>
        <v>Q</v>
      </c>
      <c r="P673" s="423">
        <f>IF(ISBLANK('6桁'!P673)=TRUE,"",VLOOKUP(パターン表!P673, 'パターン別掛け率（入力）'!$C$3:$I$302, 6, FALSE))</f>
        <v>100</v>
      </c>
      <c r="Q673" s="288" t="str">
        <f>'6桁'!Q673</f>
        <v>Q</v>
      </c>
      <c r="X673" s="4"/>
    </row>
    <row r="674" spans="2:27" ht="30" customHeight="1">
      <c r="B674" s="648" t="s">
        <v>2056</v>
      </c>
      <c r="C674" s="649"/>
      <c r="D674" s="650"/>
      <c r="E674" s="648" t="s">
        <v>1130</v>
      </c>
      <c r="F674" s="649"/>
      <c r="G674" s="650"/>
      <c r="H674" s="183" t="str">
        <f>IF(ISBLANK('6桁'!H674)=TRUE,"",VLOOKUP(パターン表!H674, 'パターン別掛け率（入力）'!$C$3:$I$302, 6, FALSE))</f>
        <v/>
      </c>
      <c r="I674" s="96">
        <f>'6桁'!I674</f>
        <v>0</v>
      </c>
      <c r="J674" s="183">
        <f>IF(ISBLANK('6桁'!J674)=TRUE,"",VLOOKUP(パターン表!J674, 'パターン別掛け率（入力）'!$C$3:$I$302, 6, FALSE))</f>
        <v>100</v>
      </c>
      <c r="K674" s="96" t="str">
        <f>'6桁'!K674</f>
        <v>□
ﾅﾛｰ</v>
      </c>
      <c r="L674" s="95" t="str">
        <f>IF(ISBLANK('6桁'!L674)=TRUE,"",VLOOKUP(パターン表!L674, 'パターン別掛け率（入力）'!$C$3:$I$302, 6, FALSE))</f>
        <v/>
      </c>
      <c r="M674" s="96">
        <f>'6桁'!M674</f>
        <v>0</v>
      </c>
      <c r="N674" s="420" t="str">
        <f>IF(ISBLANK('6桁'!N674)=TRUE,"",VLOOKUP(パターン表!N674, 'パターン別掛け率（入力）'!$C$3:$I$302, 6, FALSE))</f>
        <v/>
      </c>
      <c r="O674" s="126">
        <f>'6桁'!O674</f>
        <v>0</v>
      </c>
      <c r="P674" s="420" t="str">
        <f>IF(ISBLANK('6桁'!P674)=TRUE,"",VLOOKUP(パターン表!P674, 'パターン別掛け率（入力）'!$C$3:$I$302, 6, FALSE))</f>
        <v/>
      </c>
      <c r="Q674" s="20">
        <f>'6桁'!Q674</f>
        <v>0</v>
      </c>
      <c r="X674" s="4"/>
    </row>
    <row r="675" spans="2:27" ht="30" customHeight="1">
      <c r="B675" s="648" t="s">
        <v>2057</v>
      </c>
      <c r="C675" s="649"/>
      <c r="D675" s="650"/>
      <c r="E675" s="648" t="s">
        <v>1129</v>
      </c>
      <c r="F675" s="649"/>
      <c r="G675" s="650"/>
      <c r="H675" s="183" t="str">
        <f>IF(ISBLANK('6桁'!H675)=TRUE,"",VLOOKUP(パターン表!H675, 'パターン別掛け率（入力）'!$C$3:$I$302, 6, FALSE))</f>
        <v/>
      </c>
      <c r="I675" s="96">
        <f>'6桁'!I675</f>
        <v>0</v>
      </c>
      <c r="J675" s="183">
        <f>IF(ISBLANK('6桁'!J675)=TRUE,"",VLOOKUP(パターン表!J675, 'パターン別掛け率（入力）'!$C$3:$I$302, 6, FALSE))</f>
        <v>100</v>
      </c>
      <c r="K675" s="96" t="str">
        <f>'6桁'!K675</f>
        <v>ﾅﾛｰ</v>
      </c>
      <c r="L675" s="95" t="str">
        <f>IF(ISBLANK('6桁'!L675)=TRUE,"",VLOOKUP(パターン表!L675, 'パターン別掛け率（入力）'!$C$3:$I$302, 6, FALSE))</f>
        <v/>
      </c>
      <c r="M675" s="96">
        <f>'6桁'!M675</f>
        <v>0</v>
      </c>
      <c r="N675" s="420" t="str">
        <f>IF(ISBLANK('6桁'!N675)=TRUE,"",VLOOKUP(パターン表!N675, 'パターン別掛け率（入力）'!$C$3:$I$302, 6, FALSE))</f>
        <v/>
      </c>
      <c r="O675" s="126">
        <f>'6桁'!O675</f>
        <v>0</v>
      </c>
      <c r="P675" s="420" t="str">
        <f>IF(ISBLANK('6桁'!P675)=TRUE,"",VLOOKUP(パターン表!P675, 'パターン別掛け率（入力）'!$C$3:$I$302, 6, FALSE))</f>
        <v/>
      </c>
      <c r="Q675" s="20">
        <f>'6桁'!Q675</f>
        <v>0</v>
      </c>
      <c r="X675" s="4"/>
    </row>
    <row r="676" spans="2:27" ht="30" customHeight="1">
      <c r="B676" s="648" t="s">
        <v>2058</v>
      </c>
      <c r="C676" s="649"/>
      <c r="D676" s="650"/>
      <c r="E676" s="664" t="s">
        <v>2071</v>
      </c>
      <c r="F676" s="649"/>
      <c r="G676" s="650"/>
      <c r="H676" s="183" t="str">
        <f>IF(ISBLANK('6桁'!H676)=TRUE,"",VLOOKUP(パターン表!H676, 'パターン別掛け率（入力）'!$C$3:$I$302, 6, FALSE))</f>
        <v/>
      </c>
      <c r="I676" s="96">
        <f>'6桁'!I676</f>
        <v>0</v>
      </c>
      <c r="J676" s="183">
        <f>IF(ISBLANK('6桁'!J676)=TRUE,"",VLOOKUP(パターン表!J676, 'パターン別掛け率（入力）'!$C$3:$I$302, 6, FALSE))</f>
        <v>100</v>
      </c>
      <c r="K676" s="96" t="str">
        <f>'6桁'!K676</f>
        <v>Q
OWL ﾜｲﾄﾞ</v>
      </c>
      <c r="L676" s="95" t="str">
        <f>IF(ISBLANK('6桁'!L676)=TRUE,"",VLOOKUP(パターン表!L676, 'パターン別掛け率（入力）'!$C$3:$I$302, 6, FALSE))</f>
        <v/>
      </c>
      <c r="M676" s="96">
        <f>'6桁'!M676</f>
        <v>0</v>
      </c>
      <c r="N676" s="420" t="str">
        <f>IF(ISBLANK('6桁'!N676)=TRUE,"",VLOOKUP(パターン表!N676, 'パターン別掛け率（入力）'!$C$3:$I$302, 6, FALSE))</f>
        <v/>
      </c>
      <c r="O676" s="126">
        <f>'6桁'!O676</f>
        <v>0</v>
      </c>
      <c r="P676" s="420">
        <f>IF(ISBLANK('6桁'!P676)=TRUE,"",VLOOKUP(パターン表!P676, 'パターン別掛け率（入力）'!$C$3:$I$302, 6, FALSE))</f>
        <v>100</v>
      </c>
      <c r="Q676" s="20" t="str">
        <f>'6桁'!Q676</f>
        <v>Q</v>
      </c>
      <c r="X676" s="4"/>
    </row>
    <row r="677" spans="2:27" ht="30" customHeight="1">
      <c r="B677" s="648" t="s">
        <v>2059</v>
      </c>
      <c r="C677" s="649"/>
      <c r="D677" s="650"/>
      <c r="E677" s="664" t="s">
        <v>2070</v>
      </c>
      <c r="F677" s="649"/>
      <c r="G677" s="650"/>
      <c r="H677" s="183" t="str">
        <f>IF(ISBLANK('6桁'!H677)=TRUE,"",VLOOKUP(パターン表!H677, 'パターン別掛け率（入力）'!$C$3:$I$302, 6, FALSE))</f>
        <v/>
      </c>
      <c r="I677" s="96">
        <f>'6桁'!I677</f>
        <v>0</v>
      </c>
      <c r="J677" s="183">
        <f>IF(ISBLANK('6桁'!J677)=TRUE,"",VLOOKUP(パターン表!J677, 'パターン別掛け率（入力）'!$C$3:$I$302, 6, FALSE))</f>
        <v>100</v>
      </c>
      <c r="K677" s="96" t="str">
        <f>'6桁'!K677</f>
        <v>Q
OWL ﾜｲﾄﾞ</v>
      </c>
      <c r="L677" s="95" t="str">
        <f>IF(ISBLANK('6桁'!L677)=TRUE,"",VLOOKUP(パターン表!L677, 'パターン別掛け率（入力）'!$C$3:$I$302, 6, FALSE))</f>
        <v/>
      </c>
      <c r="M677" s="96">
        <f>'6桁'!M677</f>
        <v>0</v>
      </c>
      <c r="N677" s="420">
        <f>IF(ISBLANK('6桁'!N677)=TRUE,"",VLOOKUP(パターン表!N677, 'パターン別掛け率（入力）'!$C$3:$I$302, 6, FALSE))</f>
        <v>100</v>
      </c>
      <c r="O677" s="126" t="str">
        <f>'6桁'!O677</f>
        <v>Q</v>
      </c>
      <c r="P677" s="420" t="str">
        <f>IF(ISBLANK('6桁'!P677)=TRUE,"",VLOOKUP(パターン表!P677, 'パターン別掛け率（入力）'!$C$3:$I$302, 6, FALSE))</f>
        <v/>
      </c>
      <c r="Q677" s="20">
        <f>'6桁'!Q677</f>
        <v>0</v>
      </c>
      <c r="X677" s="4"/>
    </row>
    <row r="678" spans="2:27" ht="30" customHeight="1">
      <c r="B678" s="648" t="s">
        <v>2060</v>
      </c>
      <c r="C678" s="649"/>
      <c r="D678" s="650"/>
      <c r="E678" s="664" t="s">
        <v>2069</v>
      </c>
      <c r="F678" s="649"/>
      <c r="G678" s="650"/>
      <c r="H678" s="183" t="str">
        <f>IF(ISBLANK('6桁'!H678)=TRUE,"",VLOOKUP(パターン表!H678, 'パターン別掛け率（入力）'!$C$3:$I$302, 6, FALSE))</f>
        <v/>
      </c>
      <c r="I678" s="96">
        <f>'6桁'!I678</f>
        <v>0</v>
      </c>
      <c r="J678" s="183">
        <f>IF(ISBLANK('6桁'!J678)=TRUE,"",VLOOKUP(パターン表!J678, 'パターン別掛け率（入力）'!$C$3:$I$302, 6, FALSE))</f>
        <v>100</v>
      </c>
      <c r="K678" s="96" t="str">
        <f>'6桁'!K678</f>
        <v>Q
OWL ﾜｲﾄﾞ</v>
      </c>
      <c r="L678" s="95" t="str">
        <f>IF(ISBLANK('6桁'!L678)=TRUE,"",VLOOKUP(パターン表!L678, 'パターン別掛け率（入力）'!$C$3:$I$302, 6, FALSE))</f>
        <v/>
      </c>
      <c r="M678" s="96">
        <f>'6桁'!M678</f>
        <v>0</v>
      </c>
      <c r="N678" s="420" t="str">
        <f>IF(ISBLANK('6桁'!N678)=TRUE,"",VLOOKUP(パターン表!N678, 'パターン別掛け率（入力）'!$C$3:$I$302, 6, FALSE))</f>
        <v/>
      </c>
      <c r="O678" s="126">
        <f>'6桁'!O678</f>
        <v>0</v>
      </c>
      <c r="P678" s="420">
        <f>IF(ISBLANK('6桁'!P678)=TRUE,"",VLOOKUP(パターン表!P678, 'パターン別掛け率（入力）'!$C$3:$I$302, 6, FALSE))</f>
        <v>100</v>
      </c>
      <c r="Q678" s="20" t="str">
        <f>'6桁'!Q678</f>
        <v>Q</v>
      </c>
      <c r="X678" s="4"/>
    </row>
    <row r="679" spans="2:27" ht="30" customHeight="1">
      <c r="B679" s="648" t="s">
        <v>2061</v>
      </c>
      <c r="C679" s="649"/>
      <c r="D679" s="650"/>
      <c r="E679" s="664" t="s">
        <v>2068</v>
      </c>
      <c r="F679" s="649"/>
      <c r="G679" s="650"/>
      <c r="H679" s="183" t="str">
        <f>IF(ISBLANK('6桁'!H679)=TRUE,"",VLOOKUP(パターン表!H679, 'パターン別掛け率（入力）'!$C$3:$I$302, 6, FALSE))</f>
        <v/>
      </c>
      <c r="I679" s="96">
        <f>'6桁'!I679</f>
        <v>0</v>
      </c>
      <c r="J679" s="183">
        <f>IF(ISBLANK('6桁'!J679)=TRUE,"",VLOOKUP(パターン表!J679, 'パターン別掛け率（入力）'!$C$3:$I$302, 6, FALSE))</f>
        <v>100</v>
      </c>
      <c r="K679" s="96" t="str">
        <f>'6桁'!K679</f>
        <v>Q
OWL ﾜｲﾄﾞ</v>
      </c>
      <c r="L679" s="95" t="str">
        <f>IF(ISBLANK('6桁'!L679)=TRUE,"",VLOOKUP(パターン表!L679, 'パターン別掛け率（入力）'!$C$3:$I$302, 6, FALSE))</f>
        <v/>
      </c>
      <c r="M679" s="96">
        <f>'6桁'!M679</f>
        <v>0</v>
      </c>
      <c r="N679" s="420" t="str">
        <f>IF(ISBLANK('6桁'!N679)=TRUE,"",VLOOKUP(パターン表!N679, 'パターン別掛け率（入力）'!$C$3:$I$302, 6, FALSE))</f>
        <v/>
      </c>
      <c r="O679" s="126">
        <f>'6桁'!O679</f>
        <v>0</v>
      </c>
      <c r="P679" s="420">
        <f>IF(ISBLANK('6桁'!P679)=TRUE,"",VLOOKUP(パターン表!P679, 'パターン別掛け率（入力）'!$C$3:$I$302, 6, FALSE))</f>
        <v>100</v>
      </c>
      <c r="Q679" s="20" t="str">
        <f>'6桁'!Q679</f>
        <v>Q</v>
      </c>
      <c r="X679" s="4"/>
    </row>
    <row r="680" spans="2:27" ht="30" customHeight="1">
      <c r="B680" s="648" t="s">
        <v>2062</v>
      </c>
      <c r="C680" s="649"/>
      <c r="D680" s="650"/>
      <c r="E680" s="648" t="s">
        <v>1133</v>
      </c>
      <c r="F680" s="649"/>
      <c r="G680" s="650"/>
      <c r="H680" s="183" t="str">
        <f>IF(ISBLANK('6桁'!H680)=TRUE,"",VLOOKUP(パターン表!H680, 'パターン別掛け率（入力）'!$C$3:$I$302, 6, FALSE))</f>
        <v/>
      </c>
      <c r="I680" s="96">
        <f>'6桁'!I680</f>
        <v>0</v>
      </c>
      <c r="J680" s="183">
        <f>IF(ISBLANK('6桁'!J680)=TRUE,"",VLOOKUP(パターン表!J680, 'パターン別掛け率（入力）'!$C$3:$I$302, 6, FALSE))</f>
        <v>100</v>
      </c>
      <c r="K680" s="96" t="str">
        <f>'6桁'!K680</f>
        <v>Q
OWL ﾅﾛｰ</v>
      </c>
      <c r="L680" s="95" t="str">
        <f>IF(ISBLANK('6桁'!L680)=TRUE,"",VLOOKUP(パターン表!L680, 'パターン別掛け率（入力）'!$C$3:$I$302, 6, FALSE))</f>
        <v/>
      </c>
      <c r="M680" s="96">
        <f>'6桁'!M680</f>
        <v>0</v>
      </c>
      <c r="N680" s="419" t="str">
        <f>IF(ISBLANK('6桁'!N680)=TRUE,"",VLOOKUP(パターン表!N680, 'パターン別掛け率（入力）'!$C$3:$I$302, 6, FALSE))</f>
        <v/>
      </c>
      <c r="O680" s="110">
        <f>'6桁'!O680</f>
        <v>0</v>
      </c>
      <c r="P680" s="419" t="str">
        <f>IF(ISBLANK('6桁'!P680)=TRUE,"",VLOOKUP(パターン表!P680, 'パターン別掛け率（入力）'!$C$3:$I$302, 6, FALSE))</f>
        <v/>
      </c>
      <c r="Q680" s="109">
        <f>'6桁'!Q680</f>
        <v>0</v>
      </c>
      <c r="X680" s="4"/>
    </row>
    <row r="681" spans="2:27" ht="30" customHeight="1">
      <c r="B681" s="657" t="s">
        <v>2063</v>
      </c>
      <c r="C681" s="658"/>
      <c r="D681" s="659"/>
      <c r="E681" s="657" t="s">
        <v>1134</v>
      </c>
      <c r="F681" s="658"/>
      <c r="G681" s="659"/>
      <c r="H681" s="184" t="str">
        <f>IF(ISBLANK('6桁'!H681)=TRUE,"",VLOOKUP(パターン表!H681, 'パターン別掛け率（入力）'!$C$3:$I$302, 6, FALSE))</f>
        <v/>
      </c>
      <c r="I681" s="99">
        <f>'6桁'!I681</f>
        <v>0</v>
      </c>
      <c r="J681" s="184">
        <f>IF(ISBLANK('6桁'!J681)=TRUE,"",VLOOKUP(パターン表!J681, 'パターン別掛け率（入力）'!$C$3:$I$302, 6, FALSE))</f>
        <v>100</v>
      </c>
      <c r="K681" s="99" t="str">
        <f>'6桁'!K681</f>
        <v>Q
OWL ﾅﾛｰ</v>
      </c>
      <c r="L681" s="111" t="str">
        <f>IF(ISBLANK('6桁'!L681)=TRUE,"",VLOOKUP(パターン表!L681, 'パターン別掛け率（入力）'!$C$3:$I$302, 6, FALSE))</f>
        <v/>
      </c>
      <c r="M681" s="99">
        <f>'6桁'!M681</f>
        <v>0</v>
      </c>
      <c r="N681" s="436" t="str">
        <f>IF(ISBLANK('6桁'!N681)=TRUE,"",VLOOKUP(パターン表!N681, 'パターン別掛け率（入力）'!$C$3:$I$302, 6, FALSE))</f>
        <v/>
      </c>
      <c r="O681" s="112">
        <f>'6桁'!O681</f>
        <v>0</v>
      </c>
      <c r="P681" s="436" t="str">
        <f>IF(ISBLANK('6桁'!P681)=TRUE,"",VLOOKUP(パターン表!P681, 'パターン別掛け率（入力）'!$C$3:$I$302, 6, FALSE))</f>
        <v/>
      </c>
      <c r="Q681" s="113">
        <f>'6桁'!Q681</f>
        <v>0</v>
      </c>
      <c r="X681" s="4"/>
    </row>
    <row r="682" spans="2:27" ht="30" customHeight="1">
      <c r="B682" s="660" t="s">
        <v>2064</v>
      </c>
      <c r="C682" s="661"/>
      <c r="D682" s="662"/>
      <c r="E682" s="660" t="s">
        <v>1135</v>
      </c>
      <c r="F682" s="661"/>
      <c r="G682" s="662"/>
      <c r="H682" s="194" t="str">
        <f>IF(ISBLANK('6桁'!H682)=TRUE,"",VLOOKUP(パターン表!H682, 'パターン別掛け率（入力）'!$C$3:$I$302, 6, FALSE))</f>
        <v/>
      </c>
      <c r="I682" s="360">
        <f>'6桁'!I682</f>
        <v>0</v>
      </c>
      <c r="J682" s="194" t="str">
        <f>IF(ISBLANK('6桁'!J682)=TRUE,"",VLOOKUP(パターン表!J682, 'パターン別掛け率（入力）'!$C$3:$I$302, 6, FALSE))</f>
        <v/>
      </c>
      <c r="K682" s="360">
        <f>'6桁'!K682</f>
        <v>0</v>
      </c>
      <c r="L682" s="94" t="str">
        <f>IF(ISBLANK('6桁'!L682)=TRUE,"",VLOOKUP(パターン表!L682, 'パターン別掛け率（入力）'!$C$3:$I$302, 6, FALSE))</f>
        <v/>
      </c>
      <c r="M682" s="360">
        <f>'6桁'!M682</f>
        <v>0</v>
      </c>
      <c r="N682" s="428">
        <f>IF(ISBLANK('6桁'!N682)=TRUE,"",VLOOKUP(パターン表!N682, 'パターン別掛け率（入力）'!$C$3:$I$302, 6, FALSE))</f>
        <v>100</v>
      </c>
      <c r="O682" s="116" t="str">
        <f>'6桁'!O682</f>
        <v>Q</v>
      </c>
      <c r="P682" s="428">
        <f>IF(ISBLANK('6桁'!P682)=TRUE,"",VLOOKUP(パターン表!P682, 'パターン別掛け率（入力）'!$C$3:$I$302, 6, FALSE))</f>
        <v>100</v>
      </c>
      <c r="Q682" s="288" t="str">
        <f>'6桁'!Q682</f>
        <v>R</v>
      </c>
      <c r="X682" s="4"/>
    </row>
    <row r="683" spans="2:27" ht="30" customHeight="1">
      <c r="B683" s="657" t="s">
        <v>2065</v>
      </c>
      <c r="C683" s="658"/>
      <c r="D683" s="659"/>
      <c r="E683" s="663" t="s">
        <v>2067</v>
      </c>
      <c r="F683" s="658"/>
      <c r="G683" s="659"/>
      <c r="H683" s="184" t="str">
        <f>IF(ISBLANK('6桁'!H683)=TRUE,"",VLOOKUP(パターン表!H683, 'パターン別掛け率（入力）'!$C$3:$I$302, 6, FALSE))</f>
        <v/>
      </c>
      <c r="I683" s="99">
        <f>'6桁'!I683</f>
        <v>0</v>
      </c>
      <c r="J683" s="184" t="str">
        <f>IF(ISBLANK('6桁'!J683)=TRUE,"",VLOOKUP(パターン表!J683, 'パターン別掛け率（入力）'!$C$3:$I$302, 6, FALSE))</f>
        <v/>
      </c>
      <c r="K683" s="99">
        <f>'6桁'!K683</f>
        <v>0</v>
      </c>
      <c r="L683" s="111" t="str">
        <f>IF(ISBLANK('6桁'!L683)=TRUE,"",VLOOKUP(パターン表!L683, 'パターン別掛け率（入力）'!$C$3:$I$302, 6, FALSE))</f>
        <v/>
      </c>
      <c r="M683" s="99">
        <f>'6桁'!M683</f>
        <v>0</v>
      </c>
      <c r="N683" s="436">
        <f>IF(ISBLANK('6桁'!N683)=TRUE,"",VLOOKUP(パターン表!N683, 'パターン別掛け率（入力）'!$C$3:$I$302, 6, FALSE))</f>
        <v>100</v>
      </c>
      <c r="O683" s="112" t="str">
        <f>'6桁'!O683</f>
        <v>Q</v>
      </c>
      <c r="P683" s="436">
        <f>IF(ISBLANK('6桁'!P683)=TRUE,"",VLOOKUP(パターン表!P683, 'パターン別掛け率（入力）'!$C$3:$I$302, 6, FALSE))</f>
        <v>100</v>
      </c>
      <c r="Q683" s="113" t="str">
        <f>'6桁'!Q683</f>
        <v>Q</v>
      </c>
      <c r="X683" s="4"/>
    </row>
    <row r="684" spans="2:27" ht="30" customHeight="1" thickBot="1">
      <c r="B684" s="665" t="s">
        <v>2066</v>
      </c>
      <c r="C684" s="666"/>
      <c r="D684" s="667"/>
      <c r="E684" s="665" t="s">
        <v>1136</v>
      </c>
      <c r="F684" s="666"/>
      <c r="G684" s="667"/>
      <c r="H684" s="197" t="str">
        <f>IF(ISBLANK('6桁'!H684)=TRUE,"",VLOOKUP(パターン表!H684, 'パターン別掛け率（入力）'!$C$3:$I$302, 6, FALSE))</f>
        <v/>
      </c>
      <c r="I684" s="196">
        <f>'6桁'!I684</f>
        <v>0</v>
      </c>
      <c r="J684" s="197" t="str">
        <f>IF(ISBLANK('6桁'!J684)=TRUE,"",VLOOKUP(パターン表!J684, 'パターン別掛け率（入力）'!$C$3:$I$302, 6, FALSE))</f>
        <v/>
      </c>
      <c r="K684" s="196">
        <f>'6桁'!K684</f>
        <v>0</v>
      </c>
      <c r="L684" s="195" t="str">
        <f>IF(ISBLANK('6桁'!L684)=TRUE,"",VLOOKUP(パターン表!L684, 'パターン別掛け率（入力）'!$C$3:$I$302, 6, FALSE))</f>
        <v/>
      </c>
      <c r="M684" s="196">
        <f>'6桁'!M684</f>
        <v>0</v>
      </c>
      <c r="N684" s="437" t="str">
        <f>IF(ISBLANK('6桁'!N684)=TRUE,"",VLOOKUP(パターン表!N684, 'パターン別掛け率（入力）'!$C$3:$I$302, 6, FALSE))</f>
        <v/>
      </c>
      <c r="O684" s="198">
        <f>'6桁'!O684</f>
        <v>0</v>
      </c>
      <c r="P684" s="437">
        <f>IF(ISBLANK('6桁'!P684)=TRUE,"",VLOOKUP(パターン表!P684, 'パターン別掛け率（入力）'!$C$3:$I$302, 6, FALSE))</f>
        <v>100</v>
      </c>
      <c r="Q684" s="395" t="str">
        <f>'6桁'!Q684</f>
        <v>Q</v>
      </c>
      <c r="X684" s="4"/>
    </row>
    <row r="685" spans="2:27" ht="57.75" customHeight="1">
      <c r="B685" s="546" t="s">
        <v>2040</v>
      </c>
      <c r="C685" s="546"/>
      <c r="D685" s="546"/>
      <c r="E685" s="546"/>
      <c r="F685" s="546"/>
      <c r="G685" s="546"/>
      <c r="H685" s="546"/>
      <c r="I685" s="546"/>
      <c r="J685" s="546"/>
      <c r="K685" s="546"/>
      <c r="L685" s="546"/>
      <c r="M685" s="546"/>
      <c r="N685" s="546"/>
      <c r="O685" s="546"/>
      <c r="P685" s="546"/>
      <c r="Q685" s="546"/>
      <c r="R685" s="546"/>
      <c r="S685" s="546"/>
      <c r="T685" s="546"/>
      <c r="U685" s="546"/>
      <c r="V685" s="546"/>
      <c r="W685" s="546"/>
      <c r="X685" s="546"/>
      <c r="Y685" s="546"/>
    </row>
    <row r="687" spans="2:27" ht="14.25" customHeight="1" thickBot="1"/>
    <row r="688" spans="2:27" ht="25.5" customHeight="1" thickTop="1" thickBot="1">
      <c r="B688" s="518" t="s">
        <v>36</v>
      </c>
      <c r="C688" s="519"/>
      <c r="D688" s="519"/>
      <c r="E688" s="519"/>
      <c r="F688" s="519"/>
      <c r="G688" s="519"/>
      <c r="H688" s="519"/>
      <c r="I688" s="519"/>
      <c r="J688" s="519"/>
      <c r="K688" s="519"/>
      <c r="L688" s="519"/>
      <c r="M688" s="519"/>
      <c r="N688" s="519"/>
      <c r="O688" s="519"/>
      <c r="P688" s="519"/>
      <c r="Q688" s="519"/>
      <c r="R688" s="519"/>
      <c r="S688" s="519"/>
      <c r="T688" s="519"/>
      <c r="U688" s="519"/>
      <c r="V688" s="519"/>
      <c r="W688" s="519"/>
      <c r="X688" s="519"/>
      <c r="Y688" s="519"/>
      <c r="Z688" s="519"/>
      <c r="AA688" s="520"/>
    </row>
    <row r="689" spans="2:24" ht="20.25" customHeight="1" thickTop="1" thickBot="1">
      <c r="C689" s="40"/>
      <c r="D689" s="40"/>
      <c r="E689" s="40"/>
      <c r="F689" s="79"/>
      <c r="H689" s="79"/>
      <c r="K689" s="52"/>
      <c r="M689" s="52"/>
      <c r="Q689" s="52"/>
    </row>
    <row r="690" spans="2:24" ht="20.100000000000001" customHeight="1" thickBot="1">
      <c r="B690" s="521" t="s">
        <v>452</v>
      </c>
      <c r="C690" s="534" t="s">
        <v>524</v>
      </c>
      <c r="D690" s="637"/>
      <c r="E690" s="535"/>
      <c r="F690" s="531" t="s">
        <v>453</v>
      </c>
      <c r="G690" s="532"/>
      <c r="H690" s="532"/>
      <c r="I690" s="532"/>
      <c r="J690" s="532"/>
      <c r="K690" s="532"/>
      <c r="L690" s="532"/>
      <c r="M690" s="532"/>
      <c r="N690" s="532"/>
      <c r="O690" s="532"/>
      <c r="P690" s="532"/>
      <c r="Q690" s="533"/>
      <c r="V690" s="4"/>
      <c r="X690" s="4"/>
    </row>
    <row r="691" spans="2:24" ht="39.950000000000003" customHeight="1">
      <c r="B691" s="522"/>
      <c r="C691" s="536"/>
      <c r="D691" s="547"/>
      <c r="E691" s="537"/>
      <c r="F691" s="683" t="s">
        <v>824</v>
      </c>
      <c r="G691" s="684"/>
      <c r="H691" s="683" t="s">
        <v>826</v>
      </c>
      <c r="I691" s="684"/>
      <c r="J691" s="685" t="s">
        <v>827</v>
      </c>
      <c r="K691" s="684"/>
      <c r="L691" s="685" t="s">
        <v>828</v>
      </c>
      <c r="M691" s="686"/>
      <c r="N691" s="683" t="s">
        <v>1998</v>
      </c>
      <c r="O691" s="684"/>
      <c r="P691" s="686" t="s">
        <v>2118</v>
      </c>
      <c r="Q691" s="684"/>
      <c r="V691" s="4"/>
      <c r="X691" s="4"/>
    </row>
    <row r="692" spans="2:24" ht="20.100000000000001" customHeight="1" thickBot="1">
      <c r="B692" s="523"/>
      <c r="C692" s="538"/>
      <c r="D692" s="618"/>
      <c r="E692" s="539"/>
      <c r="F692" s="514" t="s">
        <v>825</v>
      </c>
      <c r="G692" s="515"/>
      <c r="H692" s="514" t="s">
        <v>825</v>
      </c>
      <c r="I692" s="515"/>
      <c r="J692" s="514" t="s">
        <v>825</v>
      </c>
      <c r="K692" s="515"/>
      <c r="L692" s="514" t="s">
        <v>825</v>
      </c>
      <c r="M692" s="555"/>
      <c r="N692" s="514" t="s">
        <v>793</v>
      </c>
      <c r="O692" s="515"/>
      <c r="P692" s="555" t="s">
        <v>825</v>
      </c>
      <c r="Q692" s="515"/>
      <c r="V692" s="4"/>
      <c r="X692" s="4"/>
    </row>
    <row r="693" spans="2:24" ht="30" customHeight="1">
      <c r="B693" s="687">
        <v>17</v>
      </c>
      <c r="C693" s="680" t="s">
        <v>2074</v>
      </c>
      <c r="D693" s="681"/>
      <c r="E693" s="682"/>
      <c r="F693" s="93" t="str">
        <f>IF(ISBLANK('6桁'!F693)=TRUE,"",VLOOKUP(パターン表!F693, 'パターン別掛け率（入力）'!$C$3:$I$302, 6, FALSE))</f>
        <v/>
      </c>
      <c r="G693" s="92">
        <f>'6桁'!G693</f>
        <v>0</v>
      </c>
      <c r="H693" s="93" t="str">
        <f>IF(ISBLANK('6桁'!H693)=TRUE,"",VLOOKUP(パターン表!H693, 'パターン別掛け率（入力）'!$C$3:$I$302, 6, FALSE))</f>
        <v/>
      </c>
      <c r="I693" s="92">
        <f>'6桁'!I693</f>
        <v>0</v>
      </c>
      <c r="J693" s="93" t="str">
        <f>IF(ISBLANK('6桁'!J693)=TRUE,"",VLOOKUP(パターン表!J693, 'パターン別掛け率（入力）'!$C$3:$I$302, 6, FALSE))</f>
        <v/>
      </c>
      <c r="K693" s="92">
        <f>'6桁'!K693</f>
        <v>0</v>
      </c>
      <c r="L693" s="93">
        <f>IF(ISBLANK('6桁'!L693)=TRUE,"",VLOOKUP(パターン表!L693, 'パターン別掛け率（入力）'!$C$3:$I$302, 6, FALSE))</f>
        <v>100</v>
      </c>
      <c r="M693" s="92" t="str">
        <f>'6桁'!M693</f>
        <v>※
RBL</v>
      </c>
      <c r="N693" s="93" t="str">
        <f>IF(ISBLANK('6桁'!N693)=TRUE,"",VLOOKUP(パターン表!N693, 'パターン別掛け率（入力）'!$C$3:$I$302, 6, FALSE))</f>
        <v/>
      </c>
      <c r="O693" s="92">
        <f>'6桁'!O693</f>
        <v>0</v>
      </c>
      <c r="P693" s="202" t="str">
        <f>IF(ISBLANK('6桁'!P693)=TRUE,"",VLOOKUP(パターン表!P693, 'パターン別掛け率（入力）'!$C$3:$I$302, 6, FALSE))</f>
        <v/>
      </c>
      <c r="Q693" s="325">
        <f>'6桁'!Q693</f>
        <v>0</v>
      </c>
      <c r="V693" s="4"/>
      <c r="X693" s="4"/>
    </row>
    <row r="694" spans="2:24" ht="30" customHeight="1">
      <c r="B694" s="670"/>
      <c r="C694" s="677" t="s">
        <v>2075</v>
      </c>
      <c r="D694" s="678"/>
      <c r="E694" s="679"/>
      <c r="F694" s="100" t="str">
        <f>IF(ISBLANK('6桁'!F694)=TRUE,"",VLOOKUP(パターン表!F694, 'パターン別掛け率（入力）'!$C$3:$I$302, 6, FALSE))</f>
        <v/>
      </c>
      <c r="G694" s="98">
        <f>'6桁'!G694</f>
        <v>0</v>
      </c>
      <c r="H694" s="100" t="str">
        <f>IF(ISBLANK('6桁'!H694)=TRUE,"",VLOOKUP(パターン表!H694, 'パターン別掛け率（入力）'!$C$3:$I$302, 6, FALSE))</f>
        <v/>
      </c>
      <c r="I694" s="98">
        <f>'6桁'!I694</f>
        <v>0</v>
      </c>
      <c r="J694" s="100" t="str">
        <f>IF(ISBLANK('6桁'!J694)=TRUE,"",VLOOKUP(パターン表!J694, 'パターン別掛け率（入力）'!$C$3:$I$302, 6, FALSE))</f>
        <v/>
      </c>
      <c r="K694" s="98">
        <f>'6桁'!K694</f>
        <v>0</v>
      </c>
      <c r="L694" s="100" t="str">
        <f>IF(ISBLANK('6桁'!L694)=TRUE,"",VLOOKUP(パターン表!L694, 'パターン別掛け率（入力）'!$C$3:$I$302, 6, FALSE))</f>
        <v/>
      </c>
      <c r="M694" s="98">
        <f>'6桁'!M694</f>
        <v>0</v>
      </c>
      <c r="N694" s="100" t="str">
        <f>IF(ISBLANK('6桁'!N694)=TRUE,"",VLOOKUP(パターン表!N694, 'パターン別掛け率（入力）'!$C$3:$I$302, 6, FALSE))</f>
        <v/>
      </c>
      <c r="O694" s="98">
        <f>'6桁'!O694</f>
        <v>0</v>
      </c>
      <c r="P694" s="154">
        <f>IF(ISBLANK('6桁'!P694)=TRUE,"",VLOOKUP(パターン表!P694, 'パターン別掛け率（入力）'!$C$3:$I$302, 6, FALSE))</f>
        <v>100</v>
      </c>
      <c r="Q694" s="333" t="str">
        <f>'6桁'!Q694</f>
        <v>WL</v>
      </c>
      <c r="V694" s="4"/>
      <c r="X694" s="4"/>
    </row>
    <row r="695" spans="2:24" ht="30" customHeight="1">
      <c r="B695" s="668">
        <v>16</v>
      </c>
      <c r="C695" s="671" t="s">
        <v>2076</v>
      </c>
      <c r="D695" s="672"/>
      <c r="E695" s="673"/>
      <c r="F695" s="289" t="str">
        <f>IF(ISBLANK('6桁'!F695)=TRUE,"",VLOOKUP(パターン表!F695, 'パターン別掛け率（入力）'!$C$3:$I$302, 6, FALSE))</f>
        <v/>
      </c>
      <c r="G695" s="237">
        <f>'6桁'!G695</f>
        <v>0</v>
      </c>
      <c r="H695" s="289" t="str">
        <f>IF(ISBLANK('6桁'!H695)=TRUE,"",VLOOKUP(パターン表!H695, 'パターン別掛け率（入力）'!$C$3:$I$302, 6, FALSE))</f>
        <v/>
      </c>
      <c r="I695" s="237">
        <f>'6桁'!I695</f>
        <v>0</v>
      </c>
      <c r="J695" s="289" t="str">
        <f>IF(ISBLANK('6桁'!J695)=TRUE,"",VLOOKUP(パターン表!J695, 'パターン別掛け率（入力）'!$C$3:$I$302, 6, FALSE))</f>
        <v/>
      </c>
      <c r="K695" s="237">
        <f>'6桁'!K695</f>
        <v>0</v>
      </c>
      <c r="L695" s="289">
        <f>IF(ISBLANK('6桁'!L695)=TRUE,"",VLOOKUP(パターン表!L695, 'パターン別掛け率（入力）'!$C$3:$I$302, 6, FALSE))</f>
        <v>100</v>
      </c>
      <c r="M695" s="237" t="str">
        <f>'6桁'!M695</f>
        <v>※
RBL</v>
      </c>
      <c r="N695" s="289" t="str">
        <f>IF(ISBLANK('6桁'!N695)=TRUE,"",VLOOKUP(パターン表!N695, 'パターン別掛け率（入力）'!$C$3:$I$302, 6, FALSE))</f>
        <v/>
      </c>
      <c r="O695" s="237">
        <f>'6桁'!O695</f>
        <v>0</v>
      </c>
      <c r="P695" s="320" t="str">
        <f>IF(ISBLANK('6桁'!P695)=TRUE,"",VLOOKUP(パターン表!P695, 'パターン別掛け率（入力）'!$C$3:$I$302, 6, FALSE))</f>
        <v/>
      </c>
      <c r="Q695" s="332">
        <f>'6桁'!Q695</f>
        <v>0</v>
      </c>
      <c r="V695" s="4"/>
      <c r="X695" s="4"/>
    </row>
    <row r="696" spans="2:24" ht="30" customHeight="1">
      <c r="B696" s="669"/>
      <c r="C696" s="674" t="s">
        <v>2077</v>
      </c>
      <c r="D696" s="675"/>
      <c r="E696" s="676"/>
      <c r="F696" s="12" t="str">
        <f>IF(ISBLANK('6桁'!F696)=TRUE,"",VLOOKUP(パターン表!F696, 'パターン別掛け率（入力）'!$C$3:$I$302, 6, FALSE))</f>
        <v/>
      </c>
      <c r="G696" s="20">
        <f>'6桁'!G696</f>
        <v>0</v>
      </c>
      <c r="H696" s="12" t="str">
        <f>IF(ISBLANK('6桁'!H696)=TRUE,"",VLOOKUP(パターン表!H696, 'パターン別掛け率（入力）'!$C$3:$I$302, 6, FALSE))</f>
        <v/>
      </c>
      <c r="I696" s="20">
        <f>'6桁'!I696</f>
        <v>0</v>
      </c>
      <c r="J696" s="12" t="str">
        <f>IF(ISBLANK('6桁'!J696)=TRUE,"",VLOOKUP(パターン表!J696, 'パターン別掛け率（入力）'!$C$3:$I$302, 6, FALSE))</f>
        <v/>
      </c>
      <c r="K696" s="20">
        <f>'6桁'!K696</f>
        <v>0</v>
      </c>
      <c r="L696" s="12" t="str">
        <f>IF(ISBLANK('6桁'!L696)=TRUE,"",VLOOKUP(パターン表!L696, 'パターン別掛け率（入力）'!$C$3:$I$302, 6, FALSE))</f>
        <v/>
      </c>
      <c r="M696" s="20">
        <f>'6桁'!M696</f>
        <v>0</v>
      </c>
      <c r="N696" s="12">
        <f>IF(ISBLANK('6桁'!N696)=TRUE,"",VLOOKUP(パターン表!N696, 'パターン別掛け率（入力）'!$C$3:$I$302, 6, FALSE))</f>
        <v>100</v>
      </c>
      <c r="O696" s="20" t="str">
        <f>'6桁'!O696</f>
        <v>⑧Q
WL</v>
      </c>
      <c r="P696" s="14" t="str">
        <f>IF(ISBLANK('6桁'!P696)=TRUE,"",VLOOKUP(パターン表!P696, 'パターン別掛け率（入力）'!$C$3:$I$302, 6, FALSE))</f>
        <v/>
      </c>
      <c r="Q696" s="324">
        <f>'6桁'!Q696</f>
        <v>0</v>
      </c>
      <c r="V696" s="4"/>
      <c r="X696" s="4"/>
    </row>
    <row r="697" spans="2:24" ht="30" customHeight="1">
      <c r="B697" s="670"/>
      <c r="C697" s="677" t="s">
        <v>2078</v>
      </c>
      <c r="D697" s="678"/>
      <c r="E697" s="679"/>
      <c r="F697" s="100" t="str">
        <f>IF(ISBLANK('6桁'!F697)=TRUE,"",VLOOKUP(パターン表!F697, 'パターン別掛け率（入力）'!$C$3:$I$302, 6, FALSE))</f>
        <v/>
      </c>
      <c r="G697" s="98">
        <f>'6桁'!G697</f>
        <v>0</v>
      </c>
      <c r="H697" s="100" t="str">
        <f>IF(ISBLANK('6桁'!H697)=TRUE,"",VLOOKUP(パターン表!H697, 'パターン別掛け率（入力）'!$C$3:$I$302, 6, FALSE))</f>
        <v/>
      </c>
      <c r="I697" s="98">
        <f>'6桁'!I697</f>
        <v>0</v>
      </c>
      <c r="J697" s="100" t="str">
        <f>IF(ISBLANK('6桁'!J697)=TRUE,"",VLOOKUP(パターン表!J697, 'パターン別掛け率（入力）'!$C$3:$I$302, 6, FALSE))</f>
        <v/>
      </c>
      <c r="K697" s="98">
        <f>'6桁'!K697</f>
        <v>0</v>
      </c>
      <c r="L697" s="100" t="str">
        <f>IF(ISBLANK('6桁'!L697)=TRUE,"",VLOOKUP(パターン表!L697, 'パターン別掛け率（入力）'!$C$3:$I$302, 6, FALSE))</f>
        <v/>
      </c>
      <c r="M697" s="98">
        <f>'6桁'!M697</f>
        <v>0</v>
      </c>
      <c r="N697" s="100" t="str">
        <f>IF(ISBLANK('6桁'!N697)=TRUE,"",VLOOKUP(パターン表!N697, 'パターン別掛け率（入力）'!$C$3:$I$302, 6, FALSE))</f>
        <v/>
      </c>
      <c r="O697" s="98">
        <f>'6桁'!O697</f>
        <v>0</v>
      </c>
      <c r="P697" s="154">
        <f>IF(ISBLANK('6桁'!P697)=TRUE,"",VLOOKUP(パターン表!P697, 'パターン別掛け率（入力）'!$C$3:$I$302, 6, FALSE))</f>
        <v>100</v>
      </c>
      <c r="Q697" s="333" t="str">
        <f>'6桁'!Q697</f>
        <v>WL</v>
      </c>
      <c r="V697" s="4"/>
      <c r="X697" s="4"/>
    </row>
    <row r="698" spans="2:24" ht="30" customHeight="1">
      <c r="B698" s="668">
        <v>15</v>
      </c>
      <c r="C698" s="671" t="s">
        <v>2079</v>
      </c>
      <c r="D698" s="672"/>
      <c r="E698" s="673"/>
      <c r="F698" s="289">
        <f>IF(ISBLANK('6桁'!F698)=TRUE,"",VLOOKUP(パターン表!F698, 'パターン別掛け率（入力）'!$C$3:$I$302, 6, FALSE))</f>
        <v>100</v>
      </c>
      <c r="G698" s="237">
        <f>'6桁'!G698</f>
        <v>0</v>
      </c>
      <c r="H698" s="289" t="str">
        <f>IF(ISBLANK('6桁'!H698)=TRUE,"",VLOOKUP(パターン表!H698, 'パターン別掛け率（入力）'!$C$3:$I$302, 6, FALSE))</f>
        <v/>
      </c>
      <c r="I698" s="237">
        <f>'6桁'!I698</f>
        <v>0</v>
      </c>
      <c r="J698" s="289" t="str">
        <f>IF(ISBLANK('6桁'!J698)=TRUE,"",VLOOKUP(パターン表!J698, 'パターン別掛け率（入力）'!$C$3:$I$302, 6, FALSE))</f>
        <v/>
      </c>
      <c r="K698" s="237">
        <f>'6桁'!K698</f>
        <v>0</v>
      </c>
      <c r="L698" s="289" t="str">
        <f>IF(ISBLANK('6桁'!L698)=TRUE,"",VLOOKUP(パターン表!L698, 'パターン別掛け率（入力）'!$C$3:$I$302, 6, FALSE))</f>
        <v/>
      </c>
      <c r="M698" s="237">
        <f>'6桁'!M698</f>
        <v>0</v>
      </c>
      <c r="N698" s="289" t="str">
        <f>IF(ISBLANK('6桁'!N698)=TRUE,"",VLOOKUP(パターン表!N698, 'パターン別掛け率（入力）'!$C$3:$I$302, 6, FALSE))</f>
        <v/>
      </c>
      <c r="O698" s="237">
        <f>'6桁'!O698</f>
        <v>0</v>
      </c>
      <c r="P698" s="320" t="str">
        <f>IF(ISBLANK('6桁'!P698)=TRUE,"",VLOOKUP(パターン表!P698, 'パターン別掛け率（入力）'!$C$3:$I$302, 6, FALSE))</f>
        <v/>
      </c>
      <c r="Q698" s="332">
        <f>'6桁'!Q698</f>
        <v>0</v>
      </c>
      <c r="V698" s="4"/>
      <c r="X698" s="4"/>
    </row>
    <row r="699" spans="2:24" ht="30" customHeight="1">
      <c r="B699" s="669"/>
      <c r="C699" s="674" t="s">
        <v>2080</v>
      </c>
      <c r="D699" s="675"/>
      <c r="E699" s="676"/>
      <c r="F699" s="12">
        <f>IF(ISBLANK('6桁'!F699)=TRUE,"",VLOOKUP(パターン表!F699, 'パターン別掛け率（入力）'!$C$3:$I$302, 6, FALSE))</f>
        <v>100</v>
      </c>
      <c r="G699" s="20">
        <f>'6桁'!G699</f>
        <v>0</v>
      </c>
      <c r="H699" s="12" t="str">
        <f>IF(ISBLANK('6桁'!H699)=TRUE,"",VLOOKUP(パターン表!H699, 'パターン別掛け率（入力）'!$C$3:$I$302, 6, FALSE))</f>
        <v/>
      </c>
      <c r="I699" s="20">
        <f>'6桁'!I699</f>
        <v>0</v>
      </c>
      <c r="J699" s="12" t="str">
        <f>IF(ISBLANK('6桁'!J699)=TRUE,"",VLOOKUP(パターン表!J699, 'パターン別掛け率（入力）'!$C$3:$I$302, 6, FALSE))</f>
        <v/>
      </c>
      <c r="K699" s="20">
        <f>'6桁'!K699</f>
        <v>0</v>
      </c>
      <c r="L699" s="12" t="str">
        <f>IF(ISBLANK('6桁'!L699)=TRUE,"",VLOOKUP(パターン表!L699, 'パターン別掛け率（入力）'!$C$3:$I$302, 6, FALSE))</f>
        <v/>
      </c>
      <c r="M699" s="20">
        <f>'6桁'!M699</f>
        <v>0</v>
      </c>
      <c r="N699" s="12" t="str">
        <f>IF(ISBLANK('6桁'!N699)=TRUE,"",VLOOKUP(パターン表!N699, 'パターン別掛け率（入力）'!$C$3:$I$302, 6, FALSE))</f>
        <v/>
      </c>
      <c r="O699" s="20">
        <f>'6桁'!O699</f>
        <v>0</v>
      </c>
      <c r="P699" s="14" t="str">
        <f>IF(ISBLANK('6桁'!P699)=TRUE,"",VLOOKUP(パターン表!P699, 'パターン別掛け率（入力）'!$C$3:$I$302, 6, FALSE))</f>
        <v/>
      </c>
      <c r="Q699" s="324">
        <f>'6桁'!Q699</f>
        <v>0</v>
      </c>
      <c r="V699" s="4"/>
      <c r="X699" s="4"/>
    </row>
    <row r="700" spans="2:24" ht="30" customHeight="1">
      <c r="B700" s="669"/>
      <c r="C700" s="674" t="s">
        <v>2081</v>
      </c>
      <c r="D700" s="675"/>
      <c r="E700" s="676"/>
      <c r="F700" s="12">
        <f>IF(ISBLANK('6桁'!F700)=TRUE,"",VLOOKUP(パターン表!F700, 'パターン別掛け率（入力）'!$C$3:$I$302, 6, FALSE))</f>
        <v>100</v>
      </c>
      <c r="G700" s="20">
        <f>'6桁'!G700</f>
        <v>0</v>
      </c>
      <c r="H700" s="12" t="str">
        <f>IF(ISBLANK('6桁'!H700)=TRUE,"",VLOOKUP(パターン表!H700, 'パターン別掛け率（入力）'!$C$3:$I$302, 6, FALSE))</f>
        <v/>
      </c>
      <c r="I700" s="20">
        <f>'6桁'!I700</f>
        <v>0</v>
      </c>
      <c r="J700" s="12" t="str">
        <f>IF(ISBLANK('6桁'!J700)=TRUE,"",VLOOKUP(パターン表!J700, 'パターン別掛け率（入力）'!$C$3:$I$302, 6, FALSE))</f>
        <v/>
      </c>
      <c r="K700" s="20">
        <f>'6桁'!K700</f>
        <v>0</v>
      </c>
      <c r="L700" s="12" t="str">
        <f>IF(ISBLANK('6桁'!L700)=TRUE,"",VLOOKUP(パターン表!L700, 'パターン別掛け率（入力）'!$C$3:$I$302, 6, FALSE))</f>
        <v/>
      </c>
      <c r="M700" s="20">
        <f>'6桁'!M700</f>
        <v>0</v>
      </c>
      <c r="N700" s="12" t="str">
        <f>IF(ISBLANK('6桁'!N700)=TRUE,"",VLOOKUP(パターン表!N700, 'パターン別掛け率（入力）'!$C$3:$I$302, 6, FALSE))</f>
        <v/>
      </c>
      <c r="O700" s="20">
        <f>'6桁'!O700</f>
        <v>0</v>
      </c>
      <c r="P700" s="14" t="str">
        <f>IF(ISBLANK('6桁'!P700)=TRUE,"",VLOOKUP(パターン表!P700, 'パターン別掛け率（入力）'!$C$3:$I$302, 6, FALSE))</f>
        <v/>
      </c>
      <c r="Q700" s="324">
        <f>'6桁'!Q700</f>
        <v>0</v>
      </c>
      <c r="V700" s="4"/>
      <c r="X700" s="4"/>
    </row>
    <row r="701" spans="2:24" ht="30" customHeight="1">
      <c r="B701" s="669"/>
      <c r="C701" s="674" t="s">
        <v>2082</v>
      </c>
      <c r="D701" s="675"/>
      <c r="E701" s="676"/>
      <c r="F701" s="12">
        <f>IF(ISBLANK('6桁'!F701)=TRUE,"",VLOOKUP(パターン表!F701, 'パターン別掛け率（入力）'!$C$3:$I$302, 6, FALSE))</f>
        <v>100</v>
      </c>
      <c r="G701" s="20">
        <f>'6桁'!G701</f>
        <v>0</v>
      </c>
      <c r="H701" s="12" t="str">
        <f>IF(ISBLANK('6桁'!H701)=TRUE,"",VLOOKUP(パターン表!H701, 'パターン別掛け率（入力）'!$C$3:$I$302, 6, FALSE))</f>
        <v/>
      </c>
      <c r="I701" s="20">
        <f>'6桁'!I701</f>
        <v>0</v>
      </c>
      <c r="J701" s="12" t="str">
        <f>IF(ISBLANK('6桁'!J701)=TRUE,"",VLOOKUP(パターン表!J701, 'パターン別掛け率（入力）'!$C$3:$I$302, 6, FALSE))</f>
        <v/>
      </c>
      <c r="K701" s="20">
        <f>'6桁'!K701</f>
        <v>0</v>
      </c>
      <c r="L701" s="12" t="str">
        <f>IF(ISBLANK('6桁'!L701)=TRUE,"",VLOOKUP(パターン表!L701, 'パターン別掛け率（入力）'!$C$3:$I$302, 6, FALSE))</f>
        <v/>
      </c>
      <c r="M701" s="20">
        <f>'6桁'!M701</f>
        <v>0</v>
      </c>
      <c r="N701" s="12" t="str">
        <f>IF(ISBLANK('6桁'!N701)=TRUE,"",VLOOKUP(パターン表!N701, 'パターン別掛け率（入力）'!$C$3:$I$302, 6, FALSE))</f>
        <v/>
      </c>
      <c r="O701" s="20">
        <f>'6桁'!O701</f>
        <v>0</v>
      </c>
      <c r="P701" s="14" t="str">
        <f>IF(ISBLANK('6桁'!P701)=TRUE,"",VLOOKUP(パターン表!P701, 'パターン別掛け率（入力）'!$C$3:$I$302, 6, FALSE))</f>
        <v/>
      </c>
      <c r="Q701" s="324">
        <f>'6桁'!Q701</f>
        <v>0</v>
      </c>
      <c r="V701" s="4"/>
      <c r="X701" s="4"/>
    </row>
    <row r="702" spans="2:24" ht="30" customHeight="1">
      <c r="B702" s="669"/>
      <c r="C702" s="674" t="s">
        <v>2083</v>
      </c>
      <c r="D702" s="675"/>
      <c r="E702" s="676"/>
      <c r="F702" s="12">
        <f>IF(ISBLANK('6桁'!F702)=TRUE,"",VLOOKUP(パターン表!F702, 'パターン別掛け率（入力）'!$C$3:$I$302, 6, FALSE))</f>
        <v>100</v>
      </c>
      <c r="G702" s="20" t="str">
        <f>'6桁'!G702</f>
        <v>※◎</v>
      </c>
      <c r="H702" s="12" t="str">
        <f>IF(ISBLANK('6桁'!H702)=TRUE,"",VLOOKUP(パターン表!H702, 'パターン別掛け率（入力）'!$C$3:$I$302, 6, FALSE))</f>
        <v/>
      </c>
      <c r="I702" s="20">
        <f>'6桁'!I702</f>
        <v>0</v>
      </c>
      <c r="J702" s="12" t="str">
        <f>IF(ISBLANK('6桁'!J702)=TRUE,"",VLOOKUP(パターン表!J702, 'パターン別掛け率（入力）'!$C$3:$I$302, 6, FALSE))</f>
        <v/>
      </c>
      <c r="K702" s="20">
        <f>'6桁'!K702</f>
        <v>0</v>
      </c>
      <c r="L702" s="12" t="str">
        <f>IF(ISBLANK('6桁'!L702)=TRUE,"",VLOOKUP(パターン表!L702, 'パターン別掛け率（入力）'!$C$3:$I$302, 6, FALSE))</f>
        <v/>
      </c>
      <c r="M702" s="20">
        <f>'6桁'!M702</f>
        <v>0</v>
      </c>
      <c r="N702" s="12" t="str">
        <f>IF(ISBLANK('6桁'!N702)=TRUE,"",VLOOKUP(パターン表!N702, 'パターン別掛け率（入力）'!$C$3:$I$302, 6, FALSE))</f>
        <v/>
      </c>
      <c r="O702" s="20">
        <f>'6桁'!O702</f>
        <v>0</v>
      </c>
      <c r="P702" s="14" t="str">
        <f>IF(ISBLANK('6桁'!P702)=TRUE,"",VLOOKUP(パターン表!P702, 'パターン別掛け率（入力）'!$C$3:$I$302, 6, FALSE))</f>
        <v/>
      </c>
      <c r="Q702" s="324">
        <f>'6桁'!Q702</f>
        <v>0</v>
      </c>
      <c r="V702" s="4"/>
      <c r="X702" s="4"/>
    </row>
    <row r="703" spans="2:24" ht="30" customHeight="1">
      <c r="B703" s="669"/>
      <c r="C703" s="674" t="s">
        <v>2084</v>
      </c>
      <c r="D703" s="675"/>
      <c r="E703" s="676"/>
      <c r="F703" s="12">
        <f>IF(ISBLANK('6桁'!F703)=TRUE,"",VLOOKUP(パターン表!F703, 'パターン別掛け率（入力）'!$C$3:$I$302, 6, FALSE))</f>
        <v>100</v>
      </c>
      <c r="G703" s="20" t="str">
        <f>'6桁'!G703</f>
        <v>⑩◎</v>
      </c>
      <c r="H703" s="12" t="str">
        <f>IF(ISBLANK('6桁'!H703)=TRUE,"",VLOOKUP(パターン表!H703, 'パターン別掛け率（入力）'!$C$3:$I$302, 6, FALSE))</f>
        <v/>
      </c>
      <c r="I703" s="20">
        <f>'6桁'!I703</f>
        <v>0</v>
      </c>
      <c r="J703" s="12" t="str">
        <f>IF(ISBLANK('6桁'!J703)=TRUE,"",VLOOKUP(パターン表!J703, 'パターン別掛け率（入力）'!$C$3:$I$302, 6, FALSE))</f>
        <v/>
      </c>
      <c r="K703" s="20">
        <f>'6桁'!K703</f>
        <v>0</v>
      </c>
      <c r="L703" s="12" t="str">
        <f>IF(ISBLANK('6桁'!L703)=TRUE,"",VLOOKUP(パターン表!L703, 'パターン別掛け率（入力）'!$C$3:$I$302, 6, FALSE))</f>
        <v/>
      </c>
      <c r="M703" s="20">
        <f>'6桁'!M703</f>
        <v>0</v>
      </c>
      <c r="N703" s="12" t="str">
        <f>IF(ISBLANK('6桁'!N703)=TRUE,"",VLOOKUP(パターン表!N703, 'パターン別掛け率（入力）'!$C$3:$I$302, 6, FALSE))</f>
        <v/>
      </c>
      <c r="O703" s="20">
        <f>'6桁'!O703</f>
        <v>0</v>
      </c>
      <c r="P703" s="14" t="str">
        <f>IF(ISBLANK('6桁'!P703)=TRUE,"",VLOOKUP(パターン表!P703, 'パターン別掛け率（入力）'!$C$3:$I$302, 6, FALSE))</f>
        <v/>
      </c>
      <c r="Q703" s="324">
        <f>'6桁'!Q703</f>
        <v>0</v>
      </c>
      <c r="V703" s="4"/>
      <c r="X703" s="4"/>
    </row>
    <row r="704" spans="2:24" ht="30" customHeight="1">
      <c r="B704" s="669"/>
      <c r="C704" s="674" t="s">
        <v>2085</v>
      </c>
      <c r="D704" s="675"/>
      <c r="E704" s="676"/>
      <c r="F704" s="12">
        <f>IF(ISBLANK('6桁'!F704)=TRUE,"",VLOOKUP(パターン表!F704, 'パターン別掛け率（入力）'!$C$3:$I$302, 6, FALSE))</f>
        <v>100</v>
      </c>
      <c r="G704" s="20" t="str">
        <f>'6桁'!G704</f>
        <v>※◎</v>
      </c>
      <c r="H704" s="12" t="str">
        <f>IF(ISBLANK('6桁'!H704)=TRUE,"",VLOOKUP(パターン表!H704, 'パターン別掛け率（入力）'!$C$3:$I$302, 6, FALSE))</f>
        <v/>
      </c>
      <c r="I704" s="20">
        <f>'6桁'!I704</f>
        <v>0</v>
      </c>
      <c r="J704" s="12" t="str">
        <f>IF(ISBLANK('6桁'!J704)=TRUE,"",VLOOKUP(パターン表!J704, 'パターン別掛け率（入力）'!$C$3:$I$302, 6, FALSE))</f>
        <v/>
      </c>
      <c r="K704" s="20">
        <f>'6桁'!K704</f>
        <v>0</v>
      </c>
      <c r="L704" s="12">
        <f>IF(ISBLANK('6桁'!L704)=TRUE,"",VLOOKUP(パターン表!L704, 'パターン別掛け率（入力）'!$C$3:$I$302, 6, FALSE))</f>
        <v>100</v>
      </c>
      <c r="M704" s="20" t="str">
        <f>'6桁'!M704</f>
        <v>※◎
RBL</v>
      </c>
      <c r="N704" s="12" t="str">
        <f>IF(ISBLANK('6桁'!N704)=TRUE,"",VLOOKUP(パターン表!N704, 'パターン別掛け率（入力）'!$C$3:$I$302, 6, FALSE))</f>
        <v/>
      </c>
      <c r="O704" s="20">
        <f>'6桁'!O704</f>
        <v>0</v>
      </c>
      <c r="P704" s="14" t="str">
        <f>IF(ISBLANK('6桁'!P704)=TRUE,"",VLOOKUP(パターン表!P704, 'パターン別掛け率（入力）'!$C$3:$I$302, 6, FALSE))</f>
        <v/>
      </c>
      <c r="Q704" s="324">
        <f>'6桁'!Q704</f>
        <v>0</v>
      </c>
      <c r="V704" s="4"/>
      <c r="X704" s="4"/>
    </row>
    <row r="705" spans="2:24" ht="30" customHeight="1">
      <c r="B705" s="670"/>
      <c r="C705" s="677" t="s">
        <v>2086</v>
      </c>
      <c r="D705" s="678"/>
      <c r="E705" s="679"/>
      <c r="F705" s="100">
        <f>IF(ISBLANK('6桁'!F705)=TRUE,"",VLOOKUP(パターン表!F705, 'パターン別掛け率（入力）'!$C$3:$I$302, 6, FALSE))</f>
        <v>100</v>
      </c>
      <c r="G705" s="98" t="str">
        <f>'6桁'!G705</f>
        <v>⑩◎</v>
      </c>
      <c r="H705" s="100">
        <f>IF(ISBLANK('6桁'!H705)=TRUE,"",VLOOKUP(パターン表!H705, 'パターン別掛け率（入力）'!$C$3:$I$302, 6, FALSE))</f>
        <v>100</v>
      </c>
      <c r="I705" s="98">
        <f>'6桁'!I705</f>
        <v>0</v>
      </c>
      <c r="J705" s="100" t="str">
        <f>IF(ISBLANK('6桁'!J705)=TRUE,"",VLOOKUP(パターン表!J705, 'パターン別掛け率（入力）'!$C$3:$I$302, 6, FALSE))</f>
        <v/>
      </c>
      <c r="K705" s="98">
        <f>'6桁'!K705</f>
        <v>0</v>
      </c>
      <c r="L705" s="100" t="str">
        <f>IF(ISBLANK('6桁'!L705)=TRUE,"",VLOOKUP(パターン表!L705, 'パターン別掛け率（入力）'!$C$3:$I$302, 6, FALSE))</f>
        <v/>
      </c>
      <c r="M705" s="98">
        <f>'6桁'!M705</f>
        <v>0</v>
      </c>
      <c r="N705" s="100" t="str">
        <f>IF(ISBLANK('6桁'!N705)=TRUE,"",VLOOKUP(パターン表!N705, 'パターン別掛け率（入力）'!$C$3:$I$302, 6, FALSE))</f>
        <v/>
      </c>
      <c r="O705" s="98">
        <f>'6桁'!O705</f>
        <v>0</v>
      </c>
      <c r="P705" s="154">
        <f>IF(ISBLANK('6桁'!P705)=TRUE,"",VLOOKUP(パターン表!P705, 'パターン別掛け率（入力）'!$C$3:$I$302, 6, FALSE))</f>
        <v>100</v>
      </c>
      <c r="Q705" s="333" t="str">
        <f>'6桁'!Q705</f>
        <v>WL</v>
      </c>
      <c r="V705" s="4"/>
      <c r="X705" s="4"/>
    </row>
    <row r="706" spans="2:24" ht="30" customHeight="1">
      <c r="B706" s="668">
        <v>14</v>
      </c>
      <c r="C706" s="671" t="s">
        <v>2087</v>
      </c>
      <c r="D706" s="672"/>
      <c r="E706" s="673"/>
      <c r="F706" s="289">
        <f>IF(ISBLANK('6桁'!F706)=TRUE,"",VLOOKUP(パターン表!F706, 'パターン別掛け率（入力）'!$C$3:$I$302, 6, FALSE))</f>
        <v>100</v>
      </c>
      <c r="G706" s="237">
        <f>'6桁'!G706</f>
        <v>0</v>
      </c>
      <c r="H706" s="289">
        <f>IF(ISBLANK('6桁'!H706)=TRUE,"",VLOOKUP(パターン表!H706, 'パターン別掛け率（入力）'!$C$3:$I$302, 6, FALSE))</f>
        <v>100</v>
      </c>
      <c r="I706" s="237">
        <f>'6桁'!I706</f>
        <v>0</v>
      </c>
      <c r="J706" s="289" t="str">
        <f>IF(ISBLANK('6桁'!J706)=TRUE,"",VLOOKUP(パターン表!J706, 'パターン別掛け率（入力）'!$C$3:$I$302, 6, FALSE))</f>
        <v/>
      </c>
      <c r="K706" s="237">
        <f>'6桁'!K706</f>
        <v>0</v>
      </c>
      <c r="L706" s="289" t="str">
        <f>IF(ISBLANK('6桁'!L706)=TRUE,"",VLOOKUP(パターン表!L706, 'パターン別掛け率（入力）'!$C$3:$I$302, 6, FALSE))</f>
        <v/>
      </c>
      <c r="M706" s="237">
        <f>'6桁'!M706</f>
        <v>0</v>
      </c>
      <c r="N706" s="289" t="str">
        <f>IF(ISBLANK('6桁'!N706)=TRUE,"",VLOOKUP(パターン表!N706, 'パターン別掛け率（入力）'!$C$3:$I$302, 6, FALSE))</f>
        <v/>
      </c>
      <c r="O706" s="237">
        <f>'6桁'!O706</f>
        <v>0</v>
      </c>
      <c r="P706" s="320" t="str">
        <f>IF(ISBLANK('6桁'!P706)=TRUE,"",VLOOKUP(パターン表!P706, 'パターン別掛け率（入力）'!$C$3:$I$302, 6, FALSE))</f>
        <v/>
      </c>
      <c r="Q706" s="332">
        <f>'6桁'!Q706</f>
        <v>0</v>
      </c>
      <c r="V706" s="4"/>
      <c r="X706" s="4"/>
    </row>
    <row r="707" spans="2:24" ht="30" customHeight="1">
      <c r="B707" s="669"/>
      <c r="C707" s="674" t="s">
        <v>2088</v>
      </c>
      <c r="D707" s="675"/>
      <c r="E707" s="676"/>
      <c r="F707" s="12">
        <f>IF(ISBLANK('6桁'!F707)=TRUE,"",VLOOKUP(パターン表!F707, 'パターン別掛け率（入力）'!$C$3:$I$302, 6, FALSE))</f>
        <v>100</v>
      </c>
      <c r="G707" s="20" t="str">
        <f>'6桁'!G707</f>
        <v>◎</v>
      </c>
      <c r="H707" s="12" t="str">
        <f>IF(ISBLANK('6桁'!H707)=TRUE,"",VLOOKUP(パターン表!H707, 'パターン別掛け率（入力）'!$C$3:$I$302, 6, FALSE))</f>
        <v/>
      </c>
      <c r="I707" s="20">
        <f>'6桁'!I707</f>
        <v>0</v>
      </c>
      <c r="J707" s="12" t="str">
        <f>IF(ISBLANK('6桁'!J707)=TRUE,"",VLOOKUP(パターン表!J707, 'パターン別掛け率（入力）'!$C$3:$I$302, 6, FALSE))</f>
        <v/>
      </c>
      <c r="K707" s="20">
        <f>'6桁'!K707</f>
        <v>0</v>
      </c>
      <c r="L707" s="12" t="str">
        <f>IF(ISBLANK('6桁'!L707)=TRUE,"",VLOOKUP(パターン表!L707, 'パターン別掛け率（入力）'!$C$3:$I$302, 6, FALSE))</f>
        <v/>
      </c>
      <c r="M707" s="20">
        <f>'6桁'!M707</f>
        <v>0</v>
      </c>
      <c r="N707" s="12" t="str">
        <f>IF(ISBLANK('6桁'!N707)=TRUE,"",VLOOKUP(パターン表!N707, 'パターン別掛け率（入力）'!$C$3:$I$302, 6, FALSE))</f>
        <v/>
      </c>
      <c r="O707" s="20">
        <f>'6桁'!O707</f>
        <v>0</v>
      </c>
      <c r="P707" s="14" t="str">
        <f>IF(ISBLANK('6桁'!P707)=TRUE,"",VLOOKUP(パターン表!P707, 'パターン別掛け率（入力）'!$C$3:$I$302, 6, FALSE))</f>
        <v/>
      </c>
      <c r="Q707" s="324">
        <f>'6桁'!Q707</f>
        <v>0</v>
      </c>
      <c r="V707" s="4"/>
      <c r="X707" s="4"/>
    </row>
    <row r="708" spans="2:24" ht="30" customHeight="1">
      <c r="B708" s="669"/>
      <c r="C708" s="674" t="s">
        <v>2089</v>
      </c>
      <c r="D708" s="675"/>
      <c r="E708" s="676"/>
      <c r="F708" s="12">
        <f>IF(ISBLANK('6桁'!F708)=TRUE,"",VLOOKUP(パターン表!F708, 'パターン別掛け率（入力）'!$C$3:$I$302, 6, FALSE))</f>
        <v>100</v>
      </c>
      <c r="G708" s="20" t="str">
        <f>'6桁'!G708</f>
        <v>◎</v>
      </c>
      <c r="H708" s="12">
        <f>IF(ISBLANK('6桁'!H708)=TRUE,"",VLOOKUP(パターン表!H708, 'パターン別掛け率（入力）'!$C$3:$I$302, 6, FALSE))</f>
        <v>100</v>
      </c>
      <c r="I708" s="20">
        <f>'6桁'!I708</f>
        <v>0</v>
      </c>
      <c r="J708" s="12" t="str">
        <f>IF(ISBLANK('6桁'!J708)=TRUE,"",VLOOKUP(パターン表!J708, 'パターン別掛け率（入力）'!$C$3:$I$302, 6, FALSE))</f>
        <v/>
      </c>
      <c r="K708" s="20">
        <f>'6桁'!K708</f>
        <v>0</v>
      </c>
      <c r="L708" s="12" t="str">
        <f>IF(ISBLANK('6桁'!L708)=TRUE,"",VLOOKUP(パターン表!L708, 'パターン別掛け率（入力）'!$C$3:$I$302, 6, FALSE))</f>
        <v/>
      </c>
      <c r="M708" s="20">
        <f>'6桁'!M708</f>
        <v>0</v>
      </c>
      <c r="N708" s="12" t="str">
        <f>IF(ISBLANK('6桁'!N708)=TRUE,"",VLOOKUP(パターン表!N708, 'パターン別掛け率（入力）'!$C$3:$I$302, 6, FALSE))</f>
        <v/>
      </c>
      <c r="O708" s="20">
        <f>'6桁'!O708</f>
        <v>0</v>
      </c>
      <c r="P708" s="14" t="str">
        <f>IF(ISBLANK('6桁'!P708)=TRUE,"",VLOOKUP(パターン表!P708, 'パターン別掛け率（入力）'!$C$3:$I$302, 6, FALSE))</f>
        <v/>
      </c>
      <c r="Q708" s="324">
        <f>'6桁'!Q708</f>
        <v>0</v>
      </c>
      <c r="V708" s="4"/>
      <c r="X708" s="4"/>
    </row>
    <row r="709" spans="2:24" ht="30" customHeight="1">
      <c r="B709" s="669"/>
      <c r="C709" s="674" t="s">
        <v>2090</v>
      </c>
      <c r="D709" s="675"/>
      <c r="E709" s="676"/>
      <c r="F709" s="12">
        <f>IF(ISBLANK('6桁'!F709)=TRUE,"",VLOOKUP(パターン表!F709, 'パターン別掛け率（入力）'!$C$3:$I$302, 6, FALSE))</f>
        <v>100</v>
      </c>
      <c r="G709" s="20" t="str">
        <f>'6桁'!G709</f>
        <v>◎</v>
      </c>
      <c r="H709" s="12" t="str">
        <f>IF(ISBLANK('6桁'!H709)=TRUE,"",VLOOKUP(パターン表!H709, 'パターン別掛け率（入力）'!$C$3:$I$302, 6, FALSE))</f>
        <v/>
      </c>
      <c r="I709" s="20">
        <f>'6桁'!I709</f>
        <v>0</v>
      </c>
      <c r="J709" s="12" t="str">
        <f>IF(ISBLANK('6桁'!J709)=TRUE,"",VLOOKUP(パターン表!J709, 'パターン別掛け率（入力）'!$C$3:$I$302, 6, FALSE))</f>
        <v/>
      </c>
      <c r="K709" s="20">
        <f>'6桁'!K709</f>
        <v>0</v>
      </c>
      <c r="L709" s="12" t="str">
        <f>IF(ISBLANK('6桁'!L709)=TRUE,"",VLOOKUP(パターン表!L709, 'パターン別掛け率（入力）'!$C$3:$I$302, 6, FALSE))</f>
        <v/>
      </c>
      <c r="M709" s="20">
        <f>'6桁'!M709</f>
        <v>0</v>
      </c>
      <c r="N709" s="12" t="str">
        <f>IF(ISBLANK('6桁'!N709)=TRUE,"",VLOOKUP(パターン表!N709, 'パターン別掛け率（入力）'!$C$3:$I$302, 6, FALSE))</f>
        <v/>
      </c>
      <c r="O709" s="20">
        <f>'6桁'!O709</f>
        <v>0</v>
      </c>
      <c r="P709" s="14" t="str">
        <f>IF(ISBLANK('6桁'!P709)=TRUE,"",VLOOKUP(パターン表!P709, 'パターン別掛け率（入力）'!$C$3:$I$302, 6, FALSE))</f>
        <v/>
      </c>
      <c r="Q709" s="324">
        <f>'6桁'!Q709</f>
        <v>0</v>
      </c>
      <c r="V709" s="4"/>
      <c r="X709" s="4"/>
    </row>
    <row r="710" spans="2:24" ht="30" customHeight="1">
      <c r="B710" s="669"/>
      <c r="C710" s="674" t="s">
        <v>2091</v>
      </c>
      <c r="D710" s="675"/>
      <c r="E710" s="676"/>
      <c r="F710" s="12">
        <f>IF(ISBLANK('6桁'!F710)=TRUE,"",VLOOKUP(パターン表!F710, 'パターン別掛け率（入力）'!$C$3:$I$302, 6, FALSE))</f>
        <v>100</v>
      </c>
      <c r="G710" s="20" t="str">
        <f>'6桁'!G710</f>
        <v>◎</v>
      </c>
      <c r="H710" s="12" t="str">
        <f>IF(ISBLANK('6桁'!H710)=TRUE,"",VLOOKUP(パターン表!H710, 'パターン別掛け率（入力）'!$C$3:$I$302, 6, FALSE))</f>
        <v/>
      </c>
      <c r="I710" s="20">
        <f>'6桁'!I710</f>
        <v>0</v>
      </c>
      <c r="J710" s="12" t="str">
        <f>IF(ISBLANK('6桁'!J710)=TRUE,"",VLOOKUP(パターン表!J710, 'パターン別掛け率（入力）'!$C$3:$I$302, 6, FALSE))</f>
        <v/>
      </c>
      <c r="K710" s="20">
        <f>'6桁'!K710</f>
        <v>0</v>
      </c>
      <c r="L710" s="12" t="str">
        <f>IF(ISBLANK('6桁'!L710)=TRUE,"",VLOOKUP(パターン表!L710, 'パターン別掛け率（入力）'!$C$3:$I$302, 6, FALSE))</f>
        <v/>
      </c>
      <c r="M710" s="20">
        <f>'6桁'!M710</f>
        <v>0</v>
      </c>
      <c r="N710" s="12" t="str">
        <f>IF(ISBLANK('6桁'!N710)=TRUE,"",VLOOKUP(パターン表!N710, 'パターン別掛け率（入力）'!$C$3:$I$302, 6, FALSE))</f>
        <v/>
      </c>
      <c r="O710" s="20">
        <f>'6桁'!O710</f>
        <v>0</v>
      </c>
      <c r="P710" s="14" t="str">
        <f>IF(ISBLANK('6桁'!P710)=TRUE,"",VLOOKUP(パターン表!P710, 'パターン別掛け率（入力）'!$C$3:$I$302, 6, FALSE))</f>
        <v/>
      </c>
      <c r="Q710" s="324">
        <f>'6桁'!Q710</f>
        <v>0</v>
      </c>
      <c r="V710" s="4"/>
      <c r="X710" s="4"/>
    </row>
    <row r="711" spans="2:24" ht="30" customHeight="1">
      <c r="B711" s="669"/>
      <c r="C711" s="674" t="s">
        <v>2092</v>
      </c>
      <c r="D711" s="675"/>
      <c r="E711" s="676"/>
      <c r="F711" s="12">
        <f>IF(ISBLANK('6桁'!F711)=TRUE,"",VLOOKUP(パターン表!F711, 'パターン別掛け率（入力）'!$C$3:$I$302, 6, FALSE))</f>
        <v>100</v>
      </c>
      <c r="G711" s="20" t="str">
        <f>'6桁'!G711</f>
        <v>◎</v>
      </c>
      <c r="H711" s="12" t="str">
        <f>IF(ISBLANK('6桁'!H711)=TRUE,"",VLOOKUP(パターン表!H711, 'パターン別掛け率（入力）'!$C$3:$I$302, 6, FALSE))</f>
        <v/>
      </c>
      <c r="I711" s="20">
        <f>'6桁'!I711</f>
        <v>0</v>
      </c>
      <c r="J711" s="12" t="str">
        <f>IF(ISBLANK('6桁'!J711)=TRUE,"",VLOOKUP(パターン表!J711, 'パターン別掛け率（入力）'!$C$3:$I$302, 6, FALSE))</f>
        <v/>
      </c>
      <c r="K711" s="20">
        <f>'6桁'!K711</f>
        <v>0</v>
      </c>
      <c r="L711" s="12" t="str">
        <f>IF(ISBLANK('6桁'!L711)=TRUE,"",VLOOKUP(パターン表!L711, 'パターン別掛け率（入力）'!$C$3:$I$302, 6, FALSE))</f>
        <v/>
      </c>
      <c r="M711" s="20">
        <f>'6桁'!M711</f>
        <v>0</v>
      </c>
      <c r="N711" s="12" t="str">
        <f>IF(ISBLANK('6桁'!N711)=TRUE,"",VLOOKUP(パターン表!N711, 'パターン別掛け率（入力）'!$C$3:$I$302, 6, FALSE))</f>
        <v/>
      </c>
      <c r="O711" s="20">
        <f>'6桁'!O711</f>
        <v>0</v>
      </c>
      <c r="P711" s="14" t="str">
        <f>IF(ISBLANK('6桁'!P711)=TRUE,"",VLOOKUP(パターン表!P711, 'パターン別掛け率（入力）'!$C$3:$I$302, 6, FALSE))</f>
        <v/>
      </c>
      <c r="Q711" s="324">
        <f>'6桁'!Q711</f>
        <v>0</v>
      </c>
      <c r="V711" s="4"/>
      <c r="X711" s="4"/>
    </row>
    <row r="712" spans="2:24" ht="30" customHeight="1">
      <c r="B712" s="669"/>
      <c r="C712" s="674" t="s">
        <v>2093</v>
      </c>
      <c r="D712" s="675"/>
      <c r="E712" s="676"/>
      <c r="F712" s="12">
        <f>IF(ISBLANK('6桁'!F712)=TRUE,"",VLOOKUP(パターン表!F712, 'パターン別掛け率（入力）'!$C$3:$I$302, 6, FALSE))</f>
        <v>100</v>
      </c>
      <c r="G712" s="20">
        <f>'6桁'!G712</f>
        <v>0</v>
      </c>
      <c r="H712" s="12" t="str">
        <f>IF(ISBLANK('6桁'!H712)=TRUE,"",VLOOKUP(パターン表!H712, 'パターン別掛け率（入力）'!$C$3:$I$302, 6, FALSE))</f>
        <v/>
      </c>
      <c r="I712" s="20">
        <f>'6桁'!I712</f>
        <v>0</v>
      </c>
      <c r="J712" s="12" t="str">
        <f>IF(ISBLANK('6桁'!J712)=TRUE,"",VLOOKUP(パターン表!J712, 'パターン別掛け率（入力）'!$C$3:$I$302, 6, FALSE))</f>
        <v/>
      </c>
      <c r="K712" s="20">
        <f>'6桁'!K712</f>
        <v>0</v>
      </c>
      <c r="L712" s="12" t="str">
        <f>IF(ISBLANK('6桁'!L712)=TRUE,"",VLOOKUP(パターン表!L712, 'パターン別掛け率（入力）'!$C$3:$I$302, 6, FALSE))</f>
        <v/>
      </c>
      <c r="M712" s="20">
        <f>'6桁'!M712</f>
        <v>0</v>
      </c>
      <c r="N712" s="12" t="str">
        <f>IF(ISBLANK('6桁'!N712)=TRUE,"",VLOOKUP(パターン表!N712, 'パターン別掛け率（入力）'!$C$3:$I$302, 6, FALSE))</f>
        <v/>
      </c>
      <c r="O712" s="20">
        <f>'6桁'!O712</f>
        <v>0</v>
      </c>
      <c r="P712" s="14" t="str">
        <f>IF(ISBLANK('6桁'!P712)=TRUE,"",VLOOKUP(パターン表!P712, 'パターン別掛け率（入力）'!$C$3:$I$302, 6, FALSE))</f>
        <v/>
      </c>
      <c r="Q712" s="324">
        <f>'6桁'!Q712</f>
        <v>0</v>
      </c>
      <c r="V712" s="4"/>
      <c r="X712" s="4"/>
    </row>
    <row r="713" spans="2:24" ht="30" customHeight="1">
      <c r="B713" s="669"/>
      <c r="C713" s="674" t="s">
        <v>2094</v>
      </c>
      <c r="D713" s="675"/>
      <c r="E713" s="676"/>
      <c r="F713" s="12">
        <f>IF(ISBLANK('6桁'!F713)=TRUE,"",VLOOKUP(パターン表!F713, 'パターン別掛け率（入力）'!$C$3:$I$302, 6, FALSE))</f>
        <v>100</v>
      </c>
      <c r="G713" s="20">
        <f>'6桁'!G713</f>
        <v>0</v>
      </c>
      <c r="H713" s="12" t="str">
        <f>IF(ISBLANK('6桁'!H713)=TRUE,"",VLOOKUP(パターン表!H713, 'パターン別掛け率（入力）'!$C$3:$I$302, 6, FALSE))</f>
        <v/>
      </c>
      <c r="I713" s="20">
        <f>'6桁'!I713</f>
        <v>0</v>
      </c>
      <c r="J713" s="12" t="str">
        <f>IF(ISBLANK('6桁'!J713)=TRUE,"",VLOOKUP(パターン表!J713, 'パターン別掛け率（入力）'!$C$3:$I$302, 6, FALSE))</f>
        <v/>
      </c>
      <c r="K713" s="20">
        <f>'6桁'!K713</f>
        <v>0</v>
      </c>
      <c r="L713" s="12" t="str">
        <f>IF(ISBLANK('6桁'!L713)=TRUE,"",VLOOKUP(パターン表!L713, 'パターン別掛け率（入力）'!$C$3:$I$302, 6, FALSE))</f>
        <v/>
      </c>
      <c r="M713" s="20">
        <f>'6桁'!M713</f>
        <v>0</v>
      </c>
      <c r="N713" s="12" t="str">
        <f>IF(ISBLANK('6桁'!N713)=TRUE,"",VLOOKUP(パターン表!N713, 'パターン別掛け率（入力）'!$C$3:$I$302, 6, FALSE))</f>
        <v/>
      </c>
      <c r="O713" s="20">
        <f>'6桁'!O713</f>
        <v>0</v>
      </c>
      <c r="P713" s="14" t="str">
        <f>IF(ISBLANK('6桁'!P713)=TRUE,"",VLOOKUP(パターン表!P713, 'パターン別掛け率（入力）'!$C$3:$I$302, 6, FALSE))</f>
        <v/>
      </c>
      <c r="Q713" s="324">
        <f>'6桁'!Q713</f>
        <v>0</v>
      </c>
      <c r="V713" s="4"/>
      <c r="X713" s="4"/>
    </row>
    <row r="714" spans="2:24" ht="30" customHeight="1">
      <c r="B714" s="669"/>
      <c r="C714" s="674" t="s">
        <v>2095</v>
      </c>
      <c r="D714" s="675"/>
      <c r="E714" s="676"/>
      <c r="F714" s="12">
        <f>IF(ISBLANK('6桁'!F714)=TRUE,"",VLOOKUP(パターン表!F714, 'パターン別掛け率（入力）'!$C$3:$I$302, 6, FALSE))</f>
        <v>100</v>
      </c>
      <c r="G714" s="20">
        <f>'6桁'!G714</f>
        <v>0</v>
      </c>
      <c r="H714" s="12" t="str">
        <f>IF(ISBLANK('6桁'!H714)=TRUE,"",VLOOKUP(パターン表!H714, 'パターン別掛け率（入力）'!$C$3:$I$302, 6, FALSE))</f>
        <v/>
      </c>
      <c r="I714" s="20">
        <f>'6桁'!I714</f>
        <v>0</v>
      </c>
      <c r="J714" s="12" t="str">
        <f>IF(ISBLANK('6桁'!J714)=TRUE,"",VLOOKUP(パターン表!J714, 'パターン別掛け率（入力）'!$C$3:$I$302, 6, FALSE))</f>
        <v/>
      </c>
      <c r="K714" s="20">
        <f>'6桁'!K714</f>
        <v>0</v>
      </c>
      <c r="L714" s="12" t="str">
        <f>IF(ISBLANK('6桁'!L714)=TRUE,"",VLOOKUP(パターン表!L714, 'パターン別掛け率（入力）'!$C$3:$I$302, 6, FALSE))</f>
        <v/>
      </c>
      <c r="M714" s="20">
        <f>'6桁'!M714</f>
        <v>0</v>
      </c>
      <c r="N714" s="12" t="str">
        <f>IF(ISBLANK('6桁'!N714)=TRUE,"",VLOOKUP(パターン表!N714, 'パターン別掛け率（入力）'!$C$3:$I$302, 6, FALSE))</f>
        <v/>
      </c>
      <c r="O714" s="20">
        <f>'6桁'!O714</f>
        <v>0</v>
      </c>
      <c r="P714" s="14" t="str">
        <f>IF(ISBLANK('6桁'!P714)=TRUE,"",VLOOKUP(パターン表!P714, 'パターン別掛け率（入力）'!$C$3:$I$302, 6, FALSE))</f>
        <v/>
      </c>
      <c r="Q714" s="324">
        <f>'6桁'!Q714</f>
        <v>0</v>
      </c>
      <c r="V714" s="4"/>
      <c r="X714" s="4"/>
    </row>
    <row r="715" spans="2:24" ht="30" customHeight="1">
      <c r="B715" s="669"/>
      <c r="C715" s="674" t="s">
        <v>2096</v>
      </c>
      <c r="D715" s="675"/>
      <c r="E715" s="676"/>
      <c r="F715" s="12">
        <f>IF(ISBLANK('6桁'!F715)=TRUE,"",VLOOKUP(パターン表!F715, 'パターン別掛け率（入力）'!$C$3:$I$302, 6, FALSE))</f>
        <v>100</v>
      </c>
      <c r="G715" s="20">
        <f>'6桁'!G715</f>
        <v>0</v>
      </c>
      <c r="H715" s="12" t="str">
        <f>IF(ISBLANK('6桁'!H715)=TRUE,"",VLOOKUP(パターン表!H715, 'パターン別掛け率（入力）'!$C$3:$I$302, 6, FALSE))</f>
        <v/>
      </c>
      <c r="I715" s="20">
        <f>'6桁'!I715</f>
        <v>0</v>
      </c>
      <c r="J715" s="12" t="str">
        <f>IF(ISBLANK('6桁'!J715)=TRUE,"",VLOOKUP(パターン表!J715, 'パターン別掛け率（入力）'!$C$3:$I$302, 6, FALSE))</f>
        <v/>
      </c>
      <c r="K715" s="20">
        <f>'6桁'!K715</f>
        <v>0</v>
      </c>
      <c r="L715" s="12" t="str">
        <f>IF(ISBLANK('6桁'!L715)=TRUE,"",VLOOKUP(パターン表!L715, 'パターン別掛け率（入力）'!$C$3:$I$302, 6, FALSE))</f>
        <v/>
      </c>
      <c r="M715" s="20">
        <f>'6桁'!M715</f>
        <v>0</v>
      </c>
      <c r="N715" s="12" t="str">
        <f>IF(ISBLANK('6桁'!N715)=TRUE,"",VLOOKUP(パターン表!N715, 'パターン別掛け率（入力）'!$C$3:$I$302, 6, FALSE))</f>
        <v/>
      </c>
      <c r="O715" s="20">
        <f>'6桁'!O715</f>
        <v>0</v>
      </c>
      <c r="P715" s="14" t="str">
        <f>IF(ISBLANK('6桁'!P715)=TRUE,"",VLOOKUP(パターン表!P715, 'パターン別掛け率（入力）'!$C$3:$I$302, 6, FALSE))</f>
        <v/>
      </c>
      <c r="Q715" s="324">
        <f>'6桁'!Q715</f>
        <v>0</v>
      </c>
      <c r="V715" s="4"/>
      <c r="X715" s="4"/>
    </row>
    <row r="716" spans="2:24" ht="30" customHeight="1">
      <c r="B716" s="669"/>
      <c r="C716" s="674" t="s">
        <v>2097</v>
      </c>
      <c r="D716" s="675"/>
      <c r="E716" s="676"/>
      <c r="F716" s="12">
        <f>IF(ISBLANK('6桁'!F716)=TRUE,"",VLOOKUP(パターン表!F716, 'パターン別掛け率（入力）'!$C$3:$I$302, 6, FALSE))</f>
        <v>100</v>
      </c>
      <c r="G716" s="20">
        <f>'6桁'!G716</f>
        <v>0</v>
      </c>
      <c r="H716" s="12" t="str">
        <f>IF(ISBLANK('6桁'!H716)=TRUE,"",VLOOKUP(パターン表!H716, 'パターン別掛け率（入力）'!$C$3:$I$302, 6, FALSE))</f>
        <v/>
      </c>
      <c r="I716" s="20">
        <f>'6桁'!I716</f>
        <v>0</v>
      </c>
      <c r="J716" s="12" t="str">
        <f>IF(ISBLANK('6桁'!J716)=TRUE,"",VLOOKUP(パターン表!J716, 'パターン別掛け率（入力）'!$C$3:$I$302, 6, FALSE))</f>
        <v/>
      </c>
      <c r="K716" s="20">
        <f>'6桁'!K716</f>
        <v>0</v>
      </c>
      <c r="L716" s="12" t="str">
        <f>IF(ISBLANK('6桁'!L716)=TRUE,"",VLOOKUP(パターン表!L716, 'パターン別掛け率（入力）'!$C$3:$I$302, 6, FALSE))</f>
        <v/>
      </c>
      <c r="M716" s="20">
        <f>'6桁'!M716</f>
        <v>0</v>
      </c>
      <c r="N716" s="12" t="str">
        <f>IF(ISBLANK('6桁'!N716)=TRUE,"",VLOOKUP(パターン表!N716, 'パターン別掛け率（入力）'!$C$3:$I$302, 6, FALSE))</f>
        <v/>
      </c>
      <c r="O716" s="20">
        <f>'6桁'!O716</f>
        <v>0</v>
      </c>
      <c r="P716" s="14" t="str">
        <f>IF(ISBLANK('6桁'!P716)=TRUE,"",VLOOKUP(パターン表!P716, 'パターン別掛け率（入力）'!$C$3:$I$302, 6, FALSE))</f>
        <v/>
      </c>
      <c r="Q716" s="324">
        <f>'6桁'!Q716</f>
        <v>0</v>
      </c>
      <c r="V716" s="4"/>
      <c r="X716" s="4"/>
    </row>
    <row r="717" spans="2:24" ht="30" customHeight="1">
      <c r="B717" s="670"/>
      <c r="C717" s="677" t="s">
        <v>2098</v>
      </c>
      <c r="D717" s="678"/>
      <c r="E717" s="679"/>
      <c r="F717" s="100">
        <f>IF(ISBLANK('6桁'!F717)=TRUE,"",VLOOKUP(パターン表!F717, 'パターン別掛け率（入力）'!$C$3:$I$302, 6, FALSE))</f>
        <v>100</v>
      </c>
      <c r="G717" s="98">
        <f>'6桁'!G717</f>
        <v>0</v>
      </c>
      <c r="H717" s="100" t="str">
        <f>IF(ISBLANK('6桁'!H717)=TRUE,"",VLOOKUP(パターン表!H717, 'パターン別掛け率（入力）'!$C$3:$I$302, 6, FALSE))</f>
        <v/>
      </c>
      <c r="I717" s="98">
        <f>'6桁'!I717</f>
        <v>0</v>
      </c>
      <c r="J717" s="100" t="str">
        <f>IF(ISBLANK('6桁'!J717)=TRUE,"",VLOOKUP(パターン表!J717, 'パターン別掛け率（入力）'!$C$3:$I$302, 6, FALSE))</f>
        <v/>
      </c>
      <c r="K717" s="98">
        <f>'6桁'!K717</f>
        <v>0</v>
      </c>
      <c r="L717" s="100" t="str">
        <f>IF(ISBLANK('6桁'!L717)=TRUE,"",VLOOKUP(パターン表!L717, 'パターン別掛け率（入力）'!$C$3:$I$302, 6, FALSE))</f>
        <v/>
      </c>
      <c r="M717" s="98">
        <f>'6桁'!M717</f>
        <v>0</v>
      </c>
      <c r="N717" s="100" t="str">
        <f>IF(ISBLANK('6桁'!N717)=TRUE,"",VLOOKUP(パターン表!N717, 'パターン別掛け率（入力）'!$C$3:$I$302, 6, FALSE))</f>
        <v/>
      </c>
      <c r="O717" s="98">
        <f>'6桁'!O717</f>
        <v>0</v>
      </c>
      <c r="P717" s="154" t="str">
        <f>IF(ISBLANK('6桁'!P717)=TRUE,"",VLOOKUP(パターン表!P717, 'パターン別掛け率（入力）'!$C$3:$I$302, 6, FALSE))</f>
        <v/>
      </c>
      <c r="Q717" s="333">
        <f>'6桁'!Q717</f>
        <v>0</v>
      </c>
      <c r="V717" s="4"/>
      <c r="X717" s="4"/>
    </row>
    <row r="718" spans="2:24" ht="30" customHeight="1">
      <c r="B718" s="668">
        <v>13</v>
      </c>
      <c r="C718" s="671" t="s">
        <v>2099</v>
      </c>
      <c r="D718" s="672"/>
      <c r="E718" s="673"/>
      <c r="F718" s="289">
        <f>IF(ISBLANK('6桁'!F718)=TRUE,"",VLOOKUP(パターン表!F718, 'パターン別掛け率（入力）'!$C$3:$I$302, 6, FALSE))</f>
        <v>100</v>
      </c>
      <c r="G718" s="101" t="str">
        <f>'6桁'!G718</f>
        <v>※</v>
      </c>
      <c r="H718" s="289" t="str">
        <f>IF(ISBLANK('6桁'!H718)=TRUE,"",VLOOKUP(パターン表!H718, 'パターン別掛け率（入力）'!$C$3:$I$302, 6, FALSE))</f>
        <v/>
      </c>
      <c r="I718" s="101">
        <f>'6桁'!I718</f>
        <v>0</v>
      </c>
      <c r="J718" s="289" t="str">
        <f>IF(ISBLANK('6桁'!J718)=TRUE,"",VLOOKUP(パターン表!J718, 'パターン別掛け率（入力）'!$C$3:$I$302, 6, FALSE))</f>
        <v/>
      </c>
      <c r="K718" s="101">
        <f>'6桁'!K718</f>
        <v>0</v>
      </c>
      <c r="L718" s="289" t="str">
        <f>IF(ISBLANK('6桁'!L718)=TRUE,"",VLOOKUP(パターン表!L718, 'パターン別掛け率（入力）'!$C$3:$I$302, 6, FALSE))</f>
        <v/>
      </c>
      <c r="M718" s="237">
        <f>'6桁'!M718</f>
        <v>0</v>
      </c>
      <c r="N718" s="289" t="str">
        <f>IF(ISBLANK('6桁'!N718)=TRUE,"",VLOOKUP(パターン表!N718, 'パターン別掛け率（入力）'!$C$3:$I$302, 6, FALSE))</f>
        <v/>
      </c>
      <c r="O718" s="237">
        <f>'6桁'!O718</f>
        <v>0</v>
      </c>
      <c r="P718" s="320" t="str">
        <f>IF(ISBLANK('6桁'!P718)=TRUE,"",VLOOKUP(パターン表!P718, 'パターン別掛け率（入力）'!$C$3:$I$302, 6, FALSE))</f>
        <v/>
      </c>
      <c r="Q718" s="332">
        <f>'6桁'!Q718</f>
        <v>0</v>
      </c>
      <c r="V718" s="4"/>
      <c r="X718" s="4"/>
    </row>
    <row r="719" spans="2:24" ht="30" customHeight="1">
      <c r="B719" s="669"/>
      <c r="C719" s="674" t="s">
        <v>2100</v>
      </c>
      <c r="D719" s="675"/>
      <c r="E719" s="676"/>
      <c r="F719" s="12">
        <f>IF(ISBLANK('6桁'!F719)=TRUE,"",VLOOKUP(パターン表!F719, 'パターン別掛け率（入力）'!$C$3:$I$302, 6, FALSE))</f>
        <v>100</v>
      </c>
      <c r="G719" s="20" t="str">
        <f>'6桁'!G719</f>
        <v>※</v>
      </c>
      <c r="H719" s="12" t="str">
        <f>IF(ISBLANK('6桁'!H719)=TRUE,"",VLOOKUP(パターン表!H719, 'パターン別掛け率（入力）'!$C$3:$I$302, 6, FALSE))</f>
        <v/>
      </c>
      <c r="I719" s="20">
        <f>'6桁'!I719</f>
        <v>0</v>
      </c>
      <c r="J719" s="12" t="str">
        <f>IF(ISBLANK('6桁'!J719)=TRUE,"",VLOOKUP(パターン表!J719, 'パターン別掛け率（入力）'!$C$3:$I$302, 6, FALSE))</f>
        <v/>
      </c>
      <c r="K719" s="20">
        <f>'6桁'!K719</f>
        <v>0</v>
      </c>
      <c r="L719" s="12" t="str">
        <f>IF(ISBLANK('6桁'!L719)=TRUE,"",VLOOKUP(パターン表!L719, 'パターン別掛け率（入力）'!$C$3:$I$302, 6, FALSE))</f>
        <v/>
      </c>
      <c r="M719" s="20">
        <f>'6桁'!M719</f>
        <v>0</v>
      </c>
      <c r="N719" s="12" t="str">
        <f>IF(ISBLANK('6桁'!N719)=TRUE,"",VLOOKUP(パターン表!N719, 'パターン別掛け率（入力）'!$C$3:$I$302, 6, FALSE))</f>
        <v/>
      </c>
      <c r="O719" s="20">
        <f>'6桁'!O719</f>
        <v>0</v>
      </c>
      <c r="P719" s="14" t="str">
        <f>IF(ISBLANK('6桁'!P719)=TRUE,"",VLOOKUP(パターン表!P719, 'パターン別掛け率（入力）'!$C$3:$I$302, 6, FALSE))</f>
        <v/>
      </c>
      <c r="Q719" s="324">
        <f>'6桁'!Q719</f>
        <v>0</v>
      </c>
      <c r="V719" s="4"/>
      <c r="X719" s="4"/>
    </row>
    <row r="720" spans="2:24" ht="30" customHeight="1">
      <c r="B720" s="669"/>
      <c r="C720" s="674" t="s">
        <v>2101</v>
      </c>
      <c r="D720" s="675"/>
      <c r="E720" s="676"/>
      <c r="F720" s="12">
        <f>IF(ISBLANK('6桁'!F720)=TRUE,"",VLOOKUP(パターン表!F720, 'パターン別掛け率（入力）'!$C$3:$I$302, 6, FALSE))</f>
        <v>100</v>
      </c>
      <c r="G720" s="20">
        <f>'6桁'!G720</f>
        <v>0</v>
      </c>
      <c r="H720" s="12" t="str">
        <f>IF(ISBLANK('6桁'!H720)=TRUE,"",VLOOKUP(パターン表!H720, 'パターン別掛け率（入力）'!$C$3:$I$302, 6, FALSE))</f>
        <v/>
      </c>
      <c r="I720" s="20">
        <f>'6桁'!I720</f>
        <v>0</v>
      </c>
      <c r="J720" s="12" t="str">
        <f>IF(ISBLANK('6桁'!J720)=TRUE,"",VLOOKUP(パターン表!J720, 'パターン別掛け率（入力）'!$C$3:$I$302, 6, FALSE))</f>
        <v/>
      </c>
      <c r="K720" s="20">
        <f>'6桁'!K720</f>
        <v>0</v>
      </c>
      <c r="L720" s="12" t="str">
        <f>IF(ISBLANK('6桁'!L720)=TRUE,"",VLOOKUP(パターン表!L720, 'パターン別掛け率（入力）'!$C$3:$I$302, 6, FALSE))</f>
        <v/>
      </c>
      <c r="M720" s="20">
        <f>'6桁'!M720</f>
        <v>0</v>
      </c>
      <c r="N720" s="12" t="str">
        <f>IF(ISBLANK('6桁'!N720)=TRUE,"",VLOOKUP(パターン表!N720, 'パターン別掛け率（入力）'!$C$3:$I$302, 6, FALSE))</f>
        <v/>
      </c>
      <c r="O720" s="20">
        <f>'6桁'!O720</f>
        <v>0</v>
      </c>
      <c r="P720" s="14" t="str">
        <f>IF(ISBLANK('6桁'!P720)=TRUE,"",VLOOKUP(パターン表!P720, 'パターン別掛け率（入力）'!$C$3:$I$302, 6, FALSE))</f>
        <v/>
      </c>
      <c r="Q720" s="324">
        <f>'6桁'!Q720</f>
        <v>0</v>
      </c>
      <c r="V720" s="4"/>
      <c r="X720" s="4"/>
    </row>
    <row r="721" spans="2:27" ht="30" customHeight="1">
      <c r="B721" s="669"/>
      <c r="C721" s="674" t="s">
        <v>2102</v>
      </c>
      <c r="D721" s="675"/>
      <c r="E721" s="676"/>
      <c r="F721" s="12">
        <f>IF(ISBLANK('6桁'!F721)=TRUE,"",VLOOKUP(パターン表!F721, 'パターン別掛け率（入力）'!$C$3:$I$302, 6, FALSE))</f>
        <v>100</v>
      </c>
      <c r="G721" s="20">
        <f>'6桁'!G721</f>
        <v>0</v>
      </c>
      <c r="H721" s="12" t="str">
        <f>IF(ISBLANK('6桁'!H721)=TRUE,"",VLOOKUP(パターン表!H721, 'パターン別掛け率（入力）'!$C$3:$I$302, 6, FALSE))</f>
        <v/>
      </c>
      <c r="I721" s="20">
        <f>'6桁'!I721</f>
        <v>0</v>
      </c>
      <c r="J721" s="12" t="str">
        <f>IF(ISBLANK('6桁'!J721)=TRUE,"",VLOOKUP(パターン表!J721, 'パターン別掛け率（入力）'!$C$3:$I$302, 6, FALSE))</f>
        <v/>
      </c>
      <c r="K721" s="20">
        <f>'6桁'!K721</f>
        <v>0</v>
      </c>
      <c r="L721" s="12" t="str">
        <f>IF(ISBLANK('6桁'!L721)=TRUE,"",VLOOKUP(パターン表!L721, 'パターン別掛け率（入力）'!$C$3:$I$302, 6, FALSE))</f>
        <v/>
      </c>
      <c r="M721" s="20">
        <f>'6桁'!M721</f>
        <v>0</v>
      </c>
      <c r="N721" s="12" t="str">
        <f>IF(ISBLANK('6桁'!N721)=TRUE,"",VLOOKUP(パターン表!N721, 'パターン別掛け率（入力）'!$C$3:$I$302, 6, FALSE))</f>
        <v/>
      </c>
      <c r="O721" s="20">
        <f>'6桁'!O721</f>
        <v>0</v>
      </c>
      <c r="P721" s="14" t="str">
        <f>IF(ISBLANK('6桁'!P721)=TRUE,"",VLOOKUP(パターン表!P721, 'パターン別掛け率（入力）'!$C$3:$I$302, 6, FALSE))</f>
        <v/>
      </c>
      <c r="Q721" s="324">
        <f>'6桁'!Q721</f>
        <v>0</v>
      </c>
      <c r="V721" s="4"/>
      <c r="X721" s="4"/>
    </row>
    <row r="722" spans="2:27" ht="30" customHeight="1">
      <c r="B722" s="669"/>
      <c r="C722" s="674" t="s">
        <v>2103</v>
      </c>
      <c r="D722" s="675"/>
      <c r="E722" s="676"/>
      <c r="F722" s="12">
        <f>IF(ISBLANK('6桁'!F722)=TRUE,"",VLOOKUP(パターン表!F722, 'パターン別掛け率（入力）'!$C$3:$I$302, 6, FALSE))</f>
        <v>100</v>
      </c>
      <c r="G722" s="20">
        <f>'6桁'!G722</f>
        <v>0</v>
      </c>
      <c r="H722" s="12" t="str">
        <f>IF(ISBLANK('6桁'!H722)=TRUE,"",VLOOKUP(パターン表!H722, 'パターン別掛け率（入力）'!$C$3:$I$302, 6, FALSE))</f>
        <v/>
      </c>
      <c r="I722" s="20">
        <f>'6桁'!I722</f>
        <v>0</v>
      </c>
      <c r="J722" s="12" t="str">
        <f>IF(ISBLANK('6桁'!J722)=TRUE,"",VLOOKUP(パターン表!J722, 'パターン別掛け率（入力）'!$C$3:$I$302, 6, FALSE))</f>
        <v/>
      </c>
      <c r="K722" s="20">
        <f>'6桁'!K722</f>
        <v>0</v>
      </c>
      <c r="L722" s="12" t="str">
        <f>IF(ISBLANK('6桁'!L722)=TRUE,"",VLOOKUP(パターン表!L722, 'パターン別掛け率（入力）'!$C$3:$I$302, 6, FALSE))</f>
        <v/>
      </c>
      <c r="M722" s="20">
        <f>'6桁'!M722</f>
        <v>0</v>
      </c>
      <c r="N722" s="12" t="str">
        <f>IF(ISBLANK('6桁'!N722)=TRUE,"",VLOOKUP(パターン表!N722, 'パターン別掛け率（入力）'!$C$3:$I$302, 6, FALSE))</f>
        <v/>
      </c>
      <c r="O722" s="20">
        <f>'6桁'!O722</f>
        <v>0</v>
      </c>
      <c r="P722" s="14" t="str">
        <f>IF(ISBLANK('6桁'!P722)=TRUE,"",VLOOKUP(パターン表!P722, 'パターン別掛け率（入力）'!$C$3:$I$302, 6, FALSE))</f>
        <v/>
      </c>
      <c r="Q722" s="324">
        <f>'6桁'!Q722</f>
        <v>0</v>
      </c>
      <c r="V722" s="4"/>
      <c r="X722" s="4"/>
    </row>
    <row r="723" spans="2:27" ht="30" customHeight="1">
      <c r="B723" s="669"/>
      <c r="C723" s="674" t="s">
        <v>2104</v>
      </c>
      <c r="D723" s="675"/>
      <c r="E723" s="676"/>
      <c r="F723" s="12">
        <f>IF(ISBLANK('6桁'!F723)=TRUE,"",VLOOKUP(パターン表!F723, 'パターン別掛け率（入力）'!$C$3:$I$302, 6, FALSE))</f>
        <v>100</v>
      </c>
      <c r="G723" s="20">
        <f>'6桁'!G723</f>
        <v>0</v>
      </c>
      <c r="H723" s="12" t="str">
        <f>IF(ISBLANK('6桁'!H723)=TRUE,"",VLOOKUP(パターン表!H723, 'パターン別掛け率（入力）'!$C$3:$I$302, 6, FALSE))</f>
        <v/>
      </c>
      <c r="I723" s="20">
        <f>'6桁'!I723</f>
        <v>0</v>
      </c>
      <c r="J723" s="12" t="str">
        <f>IF(ISBLANK('6桁'!J723)=TRUE,"",VLOOKUP(パターン表!J723, 'パターン別掛け率（入力）'!$C$3:$I$302, 6, FALSE))</f>
        <v/>
      </c>
      <c r="K723" s="20">
        <f>'6桁'!K723</f>
        <v>0</v>
      </c>
      <c r="L723" s="12" t="str">
        <f>IF(ISBLANK('6桁'!L723)=TRUE,"",VLOOKUP(パターン表!L723, 'パターン別掛け率（入力）'!$C$3:$I$302, 6, FALSE))</f>
        <v/>
      </c>
      <c r="M723" s="20">
        <f>'6桁'!M723</f>
        <v>0</v>
      </c>
      <c r="N723" s="12" t="str">
        <f>IF(ISBLANK('6桁'!N723)=TRUE,"",VLOOKUP(パターン表!N723, 'パターン別掛け率（入力）'!$C$3:$I$302, 6, FALSE))</f>
        <v/>
      </c>
      <c r="O723" s="20">
        <f>'6桁'!O723</f>
        <v>0</v>
      </c>
      <c r="P723" s="14" t="str">
        <f>IF(ISBLANK('6桁'!P723)=TRUE,"",VLOOKUP(パターン表!P723, 'パターン別掛け率（入力）'!$C$3:$I$302, 6, FALSE))</f>
        <v/>
      </c>
      <c r="Q723" s="324">
        <f>'6桁'!Q723</f>
        <v>0</v>
      </c>
      <c r="V723" s="4"/>
      <c r="X723" s="4"/>
    </row>
    <row r="724" spans="2:27" ht="30" customHeight="1">
      <c r="B724" s="669"/>
      <c r="C724" s="674" t="s">
        <v>2105</v>
      </c>
      <c r="D724" s="675"/>
      <c r="E724" s="676"/>
      <c r="F724" s="12">
        <f>IF(ISBLANK('6桁'!F724)=TRUE,"",VLOOKUP(パターン表!F724, 'パターン別掛け率（入力）'!$C$3:$I$302, 6, FALSE))</f>
        <v>100</v>
      </c>
      <c r="G724" s="20">
        <f>'6桁'!G724</f>
        <v>0</v>
      </c>
      <c r="H724" s="12" t="str">
        <f>IF(ISBLANK('6桁'!H724)=TRUE,"",VLOOKUP(パターン表!H724, 'パターン別掛け率（入力）'!$C$3:$I$302, 6, FALSE))</f>
        <v/>
      </c>
      <c r="I724" s="20">
        <f>'6桁'!I724</f>
        <v>0</v>
      </c>
      <c r="J724" s="12" t="str">
        <f>IF(ISBLANK('6桁'!J724)=TRUE,"",VLOOKUP(パターン表!J724, 'パターン別掛け率（入力）'!$C$3:$I$302, 6, FALSE))</f>
        <v/>
      </c>
      <c r="K724" s="20">
        <f>'6桁'!K724</f>
        <v>0</v>
      </c>
      <c r="L724" s="12" t="str">
        <f>IF(ISBLANK('6桁'!L724)=TRUE,"",VLOOKUP(パターン表!L724, 'パターン別掛け率（入力）'!$C$3:$I$302, 6, FALSE))</f>
        <v/>
      </c>
      <c r="M724" s="20">
        <f>'6桁'!M724</f>
        <v>0</v>
      </c>
      <c r="N724" s="12" t="str">
        <f>IF(ISBLANK('6桁'!N724)=TRUE,"",VLOOKUP(パターン表!N724, 'パターン別掛け率（入力）'!$C$3:$I$302, 6, FALSE))</f>
        <v/>
      </c>
      <c r="O724" s="20">
        <f>'6桁'!O724</f>
        <v>0</v>
      </c>
      <c r="P724" s="14" t="str">
        <f>IF(ISBLANK('6桁'!P724)=TRUE,"",VLOOKUP(パターン表!P724, 'パターン別掛け率（入力）'!$C$3:$I$302, 6, FALSE))</f>
        <v/>
      </c>
      <c r="Q724" s="324">
        <f>'6桁'!Q724</f>
        <v>0</v>
      </c>
      <c r="V724" s="4"/>
      <c r="X724" s="4"/>
    </row>
    <row r="725" spans="2:27" ht="30" customHeight="1">
      <c r="B725" s="670"/>
      <c r="C725" s="677" t="s">
        <v>2106</v>
      </c>
      <c r="D725" s="678"/>
      <c r="E725" s="679"/>
      <c r="F725" s="100">
        <f>IF(ISBLANK('6桁'!F725)=TRUE,"",VLOOKUP(パターン表!F725, 'パターン別掛け率（入力）'!$C$3:$I$302, 6, FALSE))</f>
        <v>100</v>
      </c>
      <c r="G725" s="98">
        <f>'6桁'!G725</f>
        <v>0</v>
      </c>
      <c r="H725" s="100" t="str">
        <f>IF(ISBLANK('6桁'!H725)=TRUE,"",VLOOKUP(パターン表!H725, 'パターン別掛け率（入力）'!$C$3:$I$302, 6, FALSE))</f>
        <v/>
      </c>
      <c r="I725" s="98">
        <f>'6桁'!I725</f>
        <v>0</v>
      </c>
      <c r="J725" s="100" t="str">
        <f>IF(ISBLANK('6桁'!J725)=TRUE,"",VLOOKUP(パターン表!J725, 'パターン別掛け率（入力）'!$C$3:$I$302, 6, FALSE))</f>
        <v/>
      </c>
      <c r="K725" s="98">
        <f>'6桁'!K725</f>
        <v>0</v>
      </c>
      <c r="L725" s="100" t="str">
        <f>IF(ISBLANK('6桁'!L725)=TRUE,"",VLOOKUP(パターン表!L725, 'パターン別掛け率（入力）'!$C$3:$I$302, 6, FALSE))</f>
        <v/>
      </c>
      <c r="M725" s="98">
        <f>'6桁'!M725</f>
        <v>0</v>
      </c>
      <c r="N725" s="100" t="str">
        <f>IF(ISBLANK('6桁'!N725)=TRUE,"",VLOOKUP(パターン表!N725, 'パターン別掛け率（入力）'!$C$3:$I$302, 6, FALSE))</f>
        <v/>
      </c>
      <c r="O725" s="98">
        <f>'6桁'!O725</f>
        <v>0</v>
      </c>
      <c r="P725" s="154" t="str">
        <f>IF(ISBLANK('6桁'!P725)=TRUE,"",VLOOKUP(パターン表!P725, 'パターン別掛け率（入力）'!$C$3:$I$302, 6, FALSE))</f>
        <v/>
      </c>
      <c r="Q725" s="333">
        <f>'6桁'!Q725</f>
        <v>0</v>
      </c>
      <c r="V725" s="4"/>
      <c r="X725" s="4"/>
    </row>
    <row r="726" spans="2:27" ht="30" customHeight="1">
      <c r="B726" s="668">
        <v>12</v>
      </c>
      <c r="C726" s="671" t="s">
        <v>2107</v>
      </c>
      <c r="D726" s="672"/>
      <c r="E726" s="673"/>
      <c r="F726" s="289">
        <f>IF(ISBLANK('6桁'!F726)=TRUE,"",VLOOKUP(パターン表!F726, 'パターン別掛け率（入力）'!$C$3:$I$302, 6, FALSE))</f>
        <v>100</v>
      </c>
      <c r="G726" s="237" t="str">
        <f>'6桁'!G726</f>
        <v>◎</v>
      </c>
      <c r="H726" s="289">
        <f>IF(ISBLANK('6桁'!H726)=TRUE,"",VLOOKUP(パターン表!H726, 'パターン別掛け率（入力）'!$C$3:$I$302, 6, FALSE))</f>
        <v>100</v>
      </c>
      <c r="I726" s="237">
        <f>'6桁'!I726</f>
        <v>0</v>
      </c>
      <c r="J726" s="289" t="str">
        <f>IF(ISBLANK('6桁'!J726)=TRUE,"",VLOOKUP(パターン表!J726, 'パターン別掛け率（入力）'!$C$3:$I$302, 6, FALSE))</f>
        <v/>
      </c>
      <c r="K726" s="237">
        <f>'6桁'!K726</f>
        <v>0</v>
      </c>
      <c r="L726" s="289" t="str">
        <f>IF(ISBLANK('6桁'!L726)=TRUE,"",VLOOKUP(パターン表!L726, 'パターン別掛け率（入力）'!$C$3:$I$302, 6, FALSE))</f>
        <v/>
      </c>
      <c r="M726" s="237">
        <f>'6桁'!M726</f>
        <v>0</v>
      </c>
      <c r="N726" s="289" t="str">
        <f>IF(ISBLANK('6桁'!N726)=TRUE,"",VLOOKUP(パターン表!N726, 'パターン別掛け率（入力）'!$C$3:$I$302, 6, FALSE))</f>
        <v/>
      </c>
      <c r="O726" s="237">
        <f>'6桁'!O726</f>
        <v>0</v>
      </c>
      <c r="P726" s="320" t="str">
        <f>IF(ISBLANK('6桁'!P726)=TRUE,"",VLOOKUP(パターン表!P726, 'パターン別掛け率（入力）'!$C$3:$I$302, 6, FALSE))</f>
        <v/>
      </c>
      <c r="Q726" s="332">
        <f>'6桁'!Q726</f>
        <v>0</v>
      </c>
      <c r="V726" s="4"/>
      <c r="X726" s="4"/>
    </row>
    <row r="727" spans="2:27" ht="30" customHeight="1">
      <c r="B727" s="669"/>
      <c r="C727" s="674" t="s">
        <v>2108</v>
      </c>
      <c r="D727" s="675"/>
      <c r="E727" s="676"/>
      <c r="F727" s="12">
        <f>IF(ISBLANK('6桁'!F727)=TRUE,"",VLOOKUP(パターン表!F727, 'パターン別掛け率（入力）'!$C$3:$I$302, 6, FALSE))</f>
        <v>100</v>
      </c>
      <c r="G727" s="20" t="str">
        <f>'6桁'!G727</f>
        <v>◎</v>
      </c>
      <c r="H727" s="12" t="str">
        <f>IF(ISBLANK('6桁'!H727)=TRUE,"",VLOOKUP(パターン表!H727, 'パターン別掛け率（入力）'!$C$3:$I$302, 6, FALSE))</f>
        <v/>
      </c>
      <c r="I727" s="20">
        <f>'6桁'!I727</f>
        <v>0</v>
      </c>
      <c r="J727" s="12" t="str">
        <f>IF(ISBLANK('6桁'!J727)=TRUE,"",VLOOKUP(パターン表!J727, 'パターン別掛け率（入力）'!$C$3:$I$302, 6, FALSE))</f>
        <v/>
      </c>
      <c r="K727" s="20">
        <f>'6桁'!K727</f>
        <v>0</v>
      </c>
      <c r="L727" s="12" t="str">
        <f>IF(ISBLANK('6桁'!L727)=TRUE,"",VLOOKUP(パターン表!L727, 'パターン別掛け率（入力）'!$C$3:$I$302, 6, FALSE))</f>
        <v/>
      </c>
      <c r="M727" s="20">
        <f>'6桁'!M727</f>
        <v>0</v>
      </c>
      <c r="N727" s="12" t="str">
        <f>IF(ISBLANK('6桁'!N727)=TRUE,"",VLOOKUP(パターン表!N727, 'パターン別掛け率（入力）'!$C$3:$I$302, 6, FALSE))</f>
        <v/>
      </c>
      <c r="O727" s="20">
        <f>'6桁'!O727</f>
        <v>0</v>
      </c>
      <c r="P727" s="14" t="str">
        <f>IF(ISBLANK('6桁'!P727)=TRUE,"",VLOOKUP(パターン表!P727, 'パターン別掛け率（入力）'!$C$3:$I$302, 6, FALSE))</f>
        <v/>
      </c>
      <c r="Q727" s="324">
        <f>'6桁'!Q727</f>
        <v>0</v>
      </c>
      <c r="V727" s="4"/>
      <c r="X727" s="4"/>
    </row>
    <row r="728" spans="2:27" ht="30" customHeight="1">
      <c r="B728" s="669"/>
      <c r="C728" s="674" t="s">
        <v>2109</v>
      </c>
      <c r="D728" s="675"/>
      <c r="E728" s="676"/>
      <c r="F728" s="12">
        <f>IF(ISBLANK('6桁'!F728)=TRUE,"",VLOOKUP(パターン表!F728, 'パターン別掛け率（入力）'!$C$3:$I$302, 6, FALSE))</f>
        <v>100</v>
      </c>
      <c r="G728" s="20" t="str">
        <f>'6桁'!G728</f>
        <v>※</v>
      </c>
      <c r="H728" s="12" t="str">
        <f>IF(ISBLANK('6桁'!H728)=TRUE,"",VLOOKUP(パターン表!H728, 'パターン別掛け率（入力）'!$C$3:$I$302, 6, FALSE))</f>
        <v/>
      </c>
      <c r="I728" s="20">
        <f>'6桁'!I728</f>
        <v>0</v>
      </c>
      <c r="J728" s="12" t="str">
        <f>IF(ISBLANK('6桁'!J728)=TRUE,"",VLOOKUP(パターン表!J728, 'パターン別掛け率（入力）'!$C$3:$I$302, 6, FALSE))</f>
        <v/>
      </c>
      <c r="K728" s="20">
        <f>'6桁'!K728</f>
        <v>0</v>
      </c>
      <c r="L728" s="12" t="str">
        <f>IF(ISBLANK('6桁'!L728)=TRUE,"",VLOOKUP(パターン表!L728, 'パターン別掛け率（入力）'!$C$3:$I$302, 6, FALSE))</f>
        <v/>
      </c>
      <c r="M728" s="20">
        <f>'6桁'!M728</f>
        <v>0</v>
      </c>
      <c r="N728" s="12" t="str">
        <f>IF(ISBLANK('6桁'!N728)=TRUE,"",VLOOKUP(パターン表!N728, 'パターン別掛け率（入力）'!$C$3:$I$302, 6, FALSE))</f>
        <v/>
      </c>
      <c r="O728" s="20">
        <f>'6桁'!O728</f>
        <v>0</v>
      </c>
      <c r="P728" s="14" t="str">
        <f>IF(ISBLANK('6桁'!P728)=TRUE,"",VLOOKUP(パターン表!P728, 'パターン別掛け率（入力）'!$C$3:$I$302, 6, FALSE))</f>
        <v/>
      </c>
      <c r="Q728" s="324">
        <f>'6桁'!Q728</f>
        <v>0</v>
      </c>
      <c r="V728" s="4"/>
      <c r="X728" s="4"/>
    </row>
    <row r="729" spans="2:27" ht="30" customHeight="1">
      <c r="B729" s="669"/>
      <c r="C729" s="674" t="s">
        <v>2110</v>
      </c>
      <c r="D729" s="675"/>
      <c r="E729" s="676"/>
      <c r="F729" s="12">
        <f>IF(ISBLANK('6桁'!F729)=TRUE,"",VLOOKUP(パターン表!F729, 'パターン別掛け率（入力）'!$C$3:$I$302, 6, FALSE))</f>
        <v>100</v>
      </c>
      <c r="G729" s="20">
        <f>'6桁'!G729</f>
        <v>0</v>
      </c>
      <c r="H729" s="12" t="str">
        <f>IF(ISBLANK('6桁'!H729)=TRUE,"",VLOOKUP(パターン表!H729, 'パターン別掛け率（入力）'!$C$3:$I$302, 6, FALSE))</f>
        <v/>
      </c>
      <c r="I729" s="20">
        <f>'6桁'!I729</f>
        <v>0</v>
      </c>
      <c r="J729" s="12" t="str">
        <f>IF(ISBLANK('6桁'!J729)=TRUE,"",VLOOKUP(パターン表!J729, 'パターン別掛け率（入力）'!$C$3:$I$302, 6, FALSE))</f>
        <v/>
      </c>
      <c r="K729" s="20">
        <f>'6桁'!K729</f>
        <v>0</v>
      </c>
      <c r="L729" s="12" t="str">
        <f>IF(ISBLANK('6桁'!L729)=TRUE,"",VLOOKUP(パターン表!L729, 'パターン別掛け率（入力）'!$C$3:$I$302, 6, FALSE))</f>
        <v/>
      </c>
      <c r="M729" s="20">
        <f>'6桁'!M729</f>
        <v>0</v>
      </c>
      <c r="N729" s="12" t="str">
        <f>IF(ISBLANK('6桁'!N729)=TRUE,"",VLOOKUP(パターン表!N729, 'パターン別掛け率（入力）'!$C$3:$I$302, 6, FALSE))</f>
        <v/>
      </c>
      <c r="O729" s="20">
        <f>'6桁'!O729</f>
        <v>0</v>
      </c>
      <c r="P729" s="14" t="str">
        <f>IF(ISBLANK('6桁'!P729)=TRUE,"",VLOOKUP(パターン表!P729, 'パターン別掛け率（入力）'!$C$3:$I$302, 6, FALSE))</f>
        <v/>
      </c>
      <c r="Q729" s="324">
        <f>'6桁'!Q729</f>
        <v>0</v>
      </c>
      <c r="V729" s="4"/>
      <c r="X729" s="4"/>
    </row>
    <row r="730" spans="2:27" ht="30" customHeight="1">
      <c r="B730" s="669"/>
      <c r="C730" s="674" t="s">
        <v>2111</v>
      </c>
      <c r="D730" s="675"/>
      <c r="E730" s="676"/>
      <c r="F730" s="12">
        <f>IF(ISBLANK('6桁'!F730)=TRUE,"",VLOOKUP(パターン表!F730, 'パターン別掛け率（入力）'!$C$3:$I$302, 6, FALSE))</f>
        <v>100</v>
      </c>
      <c r="G730" s="20">
        <f>'6桁'!G730</f>
        <v>0</v>
      </c>
      <c r="H730" s="12" t="str">
        <f>IF(ISBLANK('6桁'!H730)=TRUE,"",VLOOKUP(パターン表!H730, 'パターン別掛け率（入力）'!$C$3:$I$302, 6, FALSE))</f>
        <v/>
      </c>
      <c r="I730" s="20">
        <f>'6桁'!I730</f>
        <v>0</v>
      </c>
      <c r="J730" s="12" t="str">
        <f>IF(ISBLANK('6桁'!J730)=TRUE,"",VLOOKUP(パターン表!J730, 'パターン別掛け率（入力）'!$C$3:$I$302, 6, FALSE))</f>
        <v/>
      </c>
      <c r="K730" s="20">
        <f>'6桁'!K730</f>
        <v>0</v>
      </c>
      <c r="L730" s="12" t="str">
        <f>IF(ISBLANK('6桁'!L730)=TRUE,"",VLOOKUP(パターン表!L730, 'パターン別掛け率（入力）'!$C$3:$I$302, 6, FALSE))</f>
        <v/>
      </c>
      <c r="M730" s="20">
        <f>'6桁'!M730</f>
        <v>0</v>
      </c>
      <c r="N730" s="12" t="str">
        <f>IF(ISBLANK('6桁'!N730)=TRUE,"",VLOOKUP(パターン表!N730, 'パターン別掛け率（入力）'!$C$3:$I$302, 6, FALSE))</f>
        <v/>
      </c>
      <c r="O730" s="20">
        <f>'6桁'!O730</f>
        <v>0</v>
      </c>
      <c r="P730" s="14" t="str">
        <f>IF(ISBLANK('6桁'!P730)=TRUE,"",VLOOKUP(パターン表!P730, 'パターン別掛け率（入力）'!$C$3:$I$302, 6, FALSE))</f>
        <v/>
      </c>
      <c r="Q730" s="324">
        <f>'6桁'!Q730</f>
        <v>0</v>
      </c>
      <c r="V730" s="4"/>
      <c r="X730" s="4"/>
    </row>
    <row r="731" spans="2:27" ht="30" customHeight="1">
      <c r="B731" s="670"/>
      <c r="C731" s="677" t="s">
        <v>2112</v>
      </c>
      <c r="D731" s="678"/>
      <c r="E731" s="679"/>
      <c r="F731" s="100">
        <f>IF(ISBLANK('6桁'!F731)=TRUE,"",VLOOKUP(パターン表!F731, 'パターン別掛け率（入力）'!$C$3:$I$302, 6, FALSE))</f>
        <v>100</v>
      </c>
      <c r="G731" s="98">
        <f>'6桁'!G731</f>
        <v>0</v>
      </c>
      <c r="H731" s="100" t="str">
        <f>IF(ISBLANK('6桁'!H731)=TRUE,"",VLOOKUP(パターン表!H731, 'パターン別掛け率（入力）'!$C$3:$I$302, 6, FALSE))</f>
        <v/>
      </c>
      <c r="I731" s="98">
        <f>'6桁'!I731</f>
        <v>0</v>
      </c>
      <c r="J731" s="100" t="str">
        <f>IF(ISBLANK('6桁'!J731)=TRUE,"",VLOOKUP(パターン表!J731, 'パターン別掛け率（入力）'!$C$3:$I$302, 6, FALSE))</f>
        <v/>
      </c>
      <c r="K731" s="98">
        <f>'6桁'!K731</f>
        <v>0</v>
      </c>
      <c r="L731" s="100" t="str">
        <f>IF(ISBLANK('6桁'!L731)=TRUE,"",VLOOKUP(パターン表!L731, 'パターン別掛け率（入力）'!$C$3:$I$302, 6, FALSE))</f>
        <v/>
      </c>
      <c r="M731" s="98">
        <f>'6桁'!M731</f>
        <v>0</v>
      </c>
      <c r="N731" s="12" t="str">
        <f>IF(ISBLANK('6桁'!N731)=TRUE,"",VLOOKUP(パターン表!N731, 'パターン別掛け率（入力）'!$C$3:$I$302, 6, FALSE))</f>
        <v/>
      </c>
      <c r="O731" s="20">
        <f>'6桁'!O731</f>
        <v>0</v>
      </c>
      <c r="P731" s="14" t="str">
        <f>IF(ISBLANK('6桁'!P731)=TRUE,"",VLOOKUP(パターン表!P731, 'パターン別掛け率（入力）'!$C$3:$I$302, 6, FALSE))</f>
        <v/>
      </c>
      <c r="Q731" s="324">
        <f>'6桁'!Q731</f>
        <v>0</v>
      </c>
      <c r="V731" s="4"/>
      <c r="X731" s="4"/>
    </row>
    <row r="732" spans="2:27" ht="30" customHeight="1" thickBot="1">
      <c r="B732" s="382">
        <v>10</v>
      </c>
      <c r="C732" s="688" t="s">
        <v>2113</v>
      </c>
      <c r="D732" s="689"/>
      <c r="E732" s="690"/>
      <c r="F732" s="393" t="str">
        <f>IF(ISBLANK('6桁'!F732)=TRUE,"",VLOOKUP(パターン表!F732, 'パターン別掛け率（入力）'!$C$3:$I$302, 6, FALSE))</f>
        <v/>
      </c>
      <c r="G732" s="157">
        <f>'6桁'!G732</f>
        <v>0</v>
      </c>
      <c r="H732" s="393" t="str">
        <f>IF(ISBLANK('6桁'!H732)=TRUE,"",VLOOKUP(パターン表!H732, 'パターン別掛け率（入力）'!$C$3:$I$302, 6, FALSE))</f>
        <v/>
      </c>
      <c r="I732" s="157">
        <f>'6桁'!I732</f>
        <v>0</v>
      </c>
      <c r="J732" s="393">
        <f>IF(ISBLANK('6桁'!J732)=TRUE,"",VLOOKUP(パターン表!J732, 'パターン別掛け率（入力）'!$C$3:$I$302, 6, FALSE))</f>
        <v>100</v>
      </c>
      <c r="K732" s="157" t="str">
        <f>'6桁'!K732</f>
        <v>※</v>
      </c>
      <c r="L732" s="393" t="str">
        <f>IF(ISBLANK('6桁'!L732)=TRUE,"",VLOOKUP(パターン表!L732, 'パターン別掛け率（入力）'!$C$3:$I$302, 6, FALSE))</f>
        <v/>
      </c>
      <c r="M732" s="157">
        <f>'6桁'!M732</f>
        <v>0</v>
      </c>
      <c r="N732" s="15" t="str">
        <f>IF(ISBLANK('6桁'!N732)=TRUE,"",VLOOKUP(パターン表!N732, 'パターン別掛け率（入力）'!$C$3:$I$302, 6, FALSE))</f>
        <v/>
      </c>
      <c r="O732" s="21">
        <f>'6桁'!O732</f>
        <v>0</v>
      </c>
      <c r="P732" s="16" t="str">
        <f>IF(ISBLANK('6桁'!P732)=TRUE,"",VLOOKUP(パターン表!P732, 'パターン別掛け率（入力）'!$C$3:$I$302, 6, FALSE))</f>
        <v/>
      </c>
      <c r="Q732" s="326">
        <f>'6桁'!Q732</f>
        <v>0</v>
      </c>
      <c r="V732" s="4"/>
      <c r="X732" s="4"/>
    </row>
    <row r="733" spans="2:27" ht="52.5" customHeight="1">
      <c r="B733" s="545" t="s">
        <v>2119</v>
      </c>
      <c r="C733" s="588"/>
      <c r="D733" s="588"/>
      <c r="E733" s="588"/>
      <c r="F733" s="588"/>
      <c r="G733" s="588"/>
      <c r="H733" s="588"/>
      <c r="I733" s="588"/>
      <c r="J733" s="588"/>
      <c r="K733" s="588"/>
      <c r="L733" s="588"/>
      <c r="M733" s="588"/>
      <c r="N733" s="589"/>
      <c r="O733" s="589"/>
      <c r="P733" s="589"/>
      <c r="Q733" s="589"/>
      <c r="R733" s="589"/>
      <c r="S733" s="589"/>
    </row>
    <row r="734" spans="2:27" ht="13.5" customHeight="1">
      <c r="C734" s="315"/>
      <c r="D734" s="315"/>
      <c r="E734" s="315"/>
      <c r="F734" s="81"/>
      <c r="G734" s="315"/>
      <c r="H734" s="10"/>
      <c r="I734" s="17"/>
      <c r="J734" s="10"/>
      <c r="K734" s="17"/>
      <c r="L734" s="10"/>
      <c r="M734" s="22"/>
      <c r="N734" s="10"/>
      <c r="O734" s="407"/>
      <c r="P734" s="10"/>
      <c r="Q734" s="17"/>
    </row>
    <row r="735" spans="2:27" ht="14.25" customHeight="1" thickBot="1">
      <c r="B735" s="54"/>
      <c r="C735" s="315"/>
      <c r="D735" s="315"/>
      <c r="E735" s="315"/>
      <c r="F735" s="10"/>
      <c r="G735" s="17"/>
      <c r="H735" s="10"/>
      <c r="I735" s="17"/>
      <c r="J735" s="10"/>
      <c r="K735" s="22"/>
      <c r="L735" s="10"/>
      <c r="M735" s="17"/>
      <c r="N735" s="10"/>
      <c r="O735" s="407"/>
      <c r="P735" s="10"/>
      <c r="Q735" s="22"/>
    </row>
    <row r="736" spans="2:27" ht="25.5" customHeight="1" thickTop="1" thickBot="1">
      <c r="B736" s="518" t="s">
        <v>36</v>
      </c>
      <c r="C736" s="519"/>
      <c r="D736" s="519"/>
      <c r="E736" s="519"/>
      <c r="F736" s="519"/>
      <c r="G736" s="519"/>
      <c r="H736" s="519"/>
      <c r="I736" s="519"/>
      <c r="J736" s="519"/>
      <c r="K736" s="519"/>
      <c r="L736" s="519"/>
      <c r="M736" s="519"/>
      <c r="N736" s="519"/>
      <c r="O736" s="519"/>
      <c r="P736" s="519"/>
      <c r="Q736" s="519"/>
      <c r="R736" s="519"/>
      <c r="S736" s="519"/>
      <c r="T736" s="519"/>
      <c r="U736" s="519"/>
      <c r="V736" s="519"/>
      <c r="W736" s="519"/>
      <c r="X736" s="519"/>
      <c r="Y736" s="519"/>
      <c r="Z736" s="519"/>
      <c r="AA736" s="520"/>
    </row>
    <row r="737" spans="2:24" ht="20.25" customHeight="1" thickTop="1" thickBot="1"/>
    <row r="738" spans="2:24" ht="20.100000000000001" customHeight="1" thickBot="1">
      <c r="B738" s="691" t="s">
        <v>452</v>
      </c>
      <c r="C738" s="534" t="s">
        <v>524</v>
      </c>
      <c r="D738" s="637"/>
      <c r="E738" s="637"/>
      <c r="F738" s="531" t="s">
        <v>453</v>
      </c>
      <c r="G738" s="532"/>
      <c r="H738" s="532"/>
      <c r="I738" s="532"/>
      <c r="J738" s="532"/>
      <c r="K738" s="532"/>
      <c r="L738" s="532"/>
      <c r="M738" s="532"/>
      <c r="N738" s="532"/>
      <c r="O738" s="532"/>
      <c r="P738" s="532"/>
      <c r="Q738" s="533"/>
      <c r="R738" s="11"/>
      <c r="S738" s="11"/>
      <c r="X738" s="4"/>
    </row>
    <row r="739" spans="2:24" ht="39.950000000000003" customHeight="1">
      <c r="B739" s="692"/>
      <c r="C739" s="536"/>
      <c r="D739" s="547"/>
      <c r="E739" s="547"/>
      <c r="F739" s="683" t="s">
        <v>932</v>
      </c>
      <c r="G739" s="694"/>
      <c r="H739" s="683" t="s">
        <v>935</v>
      </c>
      <c r="I739" s="694"/>
      <c r="J739" s="695" t="s">
        <v>847</v>
      </c>
      <c r="K739" s="694"/>
      <c r="L739" s="683" t="s">
        <v>848</v>
      </c>
      <c r="M739" s="694"/>
      <c r="N739" s="683" t="s">
        <v>849</v>
      </c>
      <c r="O739" s="694"/>
      <c r="P739" s="683" t="s">
        <v>2120</v>
      </c>
      <c r="Q739" s="694"/>
      <c r="V739" s="4"/>
      <c r="X739" s="4"/>
    </row>
    <row r="740" spans="2:24" ht="20.100000000000001" customHeight="1" thickBot="1">
      <c r="B740" s="693" t="s">
        <v>525</v>
      </c>
      <c r="C740" s="538"/>
      <c r="D740" s="618"/>
      <c r="E740" s="618"/>
      <c r="F740" s="514" t="s">
        <v>825</v>
      </c>
      <c r="G740" s="515"/>
      <c r="H740" s="514" t="s">
        <v>825</v>
      </c>
      <c r="I740" s="515"/>
      <c r="J740" s="555" t="s">
        <v>825</v>
      </c>
      <c r="K740" s="515"/>
      <c r="L740" s="514" t="s">
        <v>825</v>
      </c>
      <c r="M740" s="515"/>
      <c r="N740" s="514" t="s">
        <v>825</v>
      </c>
      <c r="O740" s="515"/>
      <c r="P740" s="514" t="s">
        <v>825</v>
      </c>
      <c r="Q740" s="515"/>
      <c r="V740" s="4"/>
      <c r="X740" s="4"/>
    </row>
    <row r="741" spans="2:24" ht="30" customHeight="1">
      <c r="B741" s="687">
        <v>16</v>
      </c>
      <c r="C741" s="680" t="s">
        <v>64</v>
      </c>
      <c r="D741" s="681"/>
      <c r="E741" s="682"/>
      <c r="F741" s="172" t="str">
        <f>IF(ISBLANK('6桁'!F741)=TRUE,"",VLOOKUP(パターン表!F741, 'パターン別掛け率（入力）'!$C$3:$I$302, 6, FALSE))</f>
        <v/>
      </c>
      <c r="G741" s="125">
        <f>'6桁'!G741</f>
        <v>0</v>
      </c>
      <c r="H741" s="208" t="str">
        <f>IF(ISBLANK('6桁'!H741)=TRUE,"",VLOOKUP(パターン表!H741, 'パターン別掛け率（入力）'!$C$3:$I$302, 6, FALSE))</f>
        <v/>
      </c>
      <c r="I741" s="125">
        <f>'6桁'!I741</f>
        <v>0</v>
      </c>
      <c r="J741" s="172">
        <f>IF(ISBLANK('6桁'!J741)=TRUE,"",VLOOKUP(パターン表!J741, 'パターン別掛け率（入力）'!$C$3:$I$302, 6, FALSE))</f>
        <v>100</v>
      </c>
      <c r="K741" s="125">
        <f>'6桁'!K741</f>
        <v>0</v>
      </c>
      <c r="L741" s="182" t="str">
        <f>IF(ISBLANK('6桁'!L741)=TRUE,"",VLOOKUP(パターン表!L741, 'パターン別掛け率（入力）'!$C$3:$I$302, 6, FALSE))</f>
        <v/>
      </c>
      <c r="M741" s="125">
        <f>'6桁'!M741</f>
        <v>0</v>
      </c>
      <c r="N741" s="172" t="str">
        <f>IF(ISBLANK('6桁'!N741)=TRUE,"",VLOOKUP(パターン表!N741, 'パターン別掛け率（入力）'!$C$3:$I$302, 6, FALSE))</f>
        <v/>
      </c>
      <c r="O741" s="125">
        <f>'6桁'!O741</f>
        <v>0</v>
      </c>
      <c r="P741" s="172" t="str">
        <f>IF(ISBLANK('6桁'!P741)=TRUE,"",VLOOKUP(パターン表!P741, 'パターン別掛け率（入力）'!$C$3:$I$302, 6, FALSE))</f>
        <v/>
      </c>
      <c r="Q741" s="125">
        <f>'6桁'!Q741</f>
        <v>0</v>
      </c>
      <c r="V741" s="4"/>
      <c r="X741" s="4"/>
    </row>
    <row r="742" spans="2:24" ht="30" customHeight="1">
      <c r="B742" s="669"/>
      <c r="C742" s="674" t="s">
        <v>829</v>
      </c>
      <c r="D742" s="675"/>
      <c r="E742" s="676"/>
      <c r="F742" s="176">
        <f>IF(ISBLANK('6桁'!F742)=TRUE,"",VLOOKUP(パターン表!F742, 'パターン別掛け率（入力）'!$C$3:$I$302, 6, FALSE))</f>
        <v>100</v>
      </c>
      <c r="G742" s="96">
        <f>'6桁'!G742</f>
        <v>0</v>
      </c>
      <c r="H742" s="209" t="str">
        <f>IF(ISBLANK('6桁'!H742)=TRUE,"",VLOOKUP(パターン表!H742, 'パターン別掛け率（入力）'!$C$3:$I$302, 6, FALSE))</f>
        <v/>
      </c>
      <c r="I742" s="96">
        <f>'6桁'!I742</f>
        <v>0</v>
      </c>
      <c r="J742" s="176" t="str">
        <f>IF(ISBLANK('6桁'!J742)=TRUE,"",VLOOKUP(パターン表!J742, 'パターン別掛け率（入力）'!$C$3:$I$302, 6, FALSE))</f>
        <v/>
      </c>
      <c r="K742" s="96">
        <f>'6桁'!K742</f>
        <v>0</v>
      </c>
      <c r="L742" s="183">
        <f>IF(ISBLANK('6桁'!L742)=TRUE,"",VLOOKUP(パターン表!L742, 'パターン別掛け率（入力）'!$C$3:$I$302, 6, FALSE))</f>
        <v>100</v>
      </c>
      <c r="M742" s="96">
        <f>'6桁'!M742</f>
        <v>0</v>
      </c>
      <c r="N742" s="176" t="str">
        <f>IF(ISBLANK('6桁'!N742)=TRUE,"",VLOOKUP(パターン表!N742, 'パターン別掛け率（入力）'!$C$3:$I$302, 6, FALSE))</f>
        <v/>
      </c>
      <c r="O742" s="96">
        <f>'6桁'!O742</f>
        <v>0</v>
      </c>
      <c r="P742" s="176" t="str">
        <f>IF(ISBLANK('6桁'!P742)=TRUE,"",VLOOKUP(パターン表!P742, 'パターン別掛け率（入力）'!$C$3:$I$302, 6, FALSE))</f>
        <v/>
      </c>
      <c r="Q742" s="96">
        <f>'6桁'!Q742</f>
        <v>0</v>
      </c>
      <c r="V742" s="4"/>
      <c r="X742" s="4"/>
    </row>
    <row r="743" spans="2:24" ht="30" customHeight="1">
      <c r="B743" s="669"/>
      <c r="C743" s="674" t="s">
        <v>526</v>
      </c>
      <c r="D743" s="675"/>
      <c r="E743" s="676"/>
      <c r="F743" s="176" t="str">
        <f>IF(ISBLANK('6桁'!F743)=TRUE,"",VLOOKUP(パターン表!F743, 'パターン別掛け率（入力）'!$C$3:$I$302, 6, FALSE))</f>
        <v/>
      </c>
      <c r="G743" s="96">
        <f>'6桁'!G743</f>
        <v>0</v>
      </c>
      <c r="H743" s="209" t="str">
        <f>IF(ISBLANK('6桁'!H743)=TRUE,"",VLOOKUP(パターン表!H743, 'パターン別掛け率（入力）'!$C$3:$I$302, 6, FALSE))</f>
        <v/>
      </c>
      <c r="I743" s="96">
        <f>'6桁'!I743</f>
        <v>0</v>
      </c>
      <c r="J743" s="176" t="str">
        <f>IF(ISBLANK('6桁'!J743)=TRUE,"",VLOOKUP(パターン表!J743, 'パターン別掛け率（入力）'!$C$3:$I$302, 6, FALSE))</f>
        <v/>
      </c>
      <c r="K743" s="96">
        <f>'6桁'!K743</f>
        <v>0</v>
      </c>
      <c r="L743" s="183" t="str">
        <f>IF(ISBLANK('6桁'!L743)=TRUE,"",VLOOKUP(パターン表!L743, 'パターン別掛け率（入力）'!$C$3:$I$302, 6, FALSE))</f>
        <v/>
      </c>
      <c r="M743" s="96">
        <f>'6桁'!M743</f>
        <v>0</v>
      </c>
      <c r="N743" s="176">
        <f>IF(ISBLANK('6桁'!N743)=TRUE,"",VLOOKUP(パターン表!N743, 'パターン別掛け率（入力）'!$C$3:$I$302, 6, FALSE))</f>
        <v>100</v>
      </c>
      <c r="O743" s="96">
        <f>'6桁'!O743</f>
        <v>0</v>
      </c>
      <c r="P743" s="176" t="str">
        <f>IF(ISBLANK('6桁'!P743)=TRUE,"",VLOOKUP(パターン表!P743, 'パターン別掛け率（入力）'!$C$3:$I$302, 6, FALSE))</f>
        <v/>
      </c>
      <c r="Q743" s="96">
        <f>'6桁'!Q743</f>
        <v>0</v>
      </c>
      <c r="V743" s="4"/>
      <c r="X743" s="4"/>
    </row>
    <row r="744" spans="2:24" ht="30" customHeight="1">
      <c r="B744" s="669"/>
      <c r="C744" s="674" t="s">
        <v>830</v>
      </c>
      <c r="D744" s="675"/>
      <c r="E744" s="676"/>
      <c r="F744" s="176">
        <f>IF(ISBLANK('6桁'!F744)=TRUE,"",VLOOKUP(パターン表!F744, 'パターン別掛け率（入力）'!$C$3:$I$302, 6, FALSE))</f>
        <v>100</v>
      </c>
      <c r="G744" s="96">
        <f>'6桁'!G744</f>
        <v>0</v>
      </c>
      <c r="H744" s="209" t="str">
        <f>IF(ISBLANK('6桁'!H744)=TRUE,"",VLOOKUP(パターン表!H744, 'パターン別掛け率（入力）'!$C$3:$I$302, 6, FALSE))</f>
        <v/>
      </c>
      <c r="I744" s="96">
        <f>'6桁'!I744</f>
        <v>0</v>
      </c>
      <c r="J744" s="176" t="str">
        <f>IF(ISBLANK('6桁'!J744)=TRUE,"",VLOOKUP(パターン表!J744, 'パターン別掛け率（入力）'!$C$3:$I$302, 6, FALSE))</f>
        <v/>
      </c>
      <c r="K744" s="96">
        <f>'6桁'!K744</f>
        <v>0</v>
      </c>
      <c r="L744" s="183" t="str">
        <f>IF(ISBLANK('6桁'!L744)=TRUE,"",VLOOKUP(パターン表!L744, 'パターン別掛け率（入力）'!$C$3:$I$302, 6, FALSE))</f>
        <v/>
      </c>
      <c r="M744" s="96">
        <f>'6桁'!M744</f>
        <v>0</v>
      </c>
      <c r="N744" s="176" t="str">
        <f>IF(ISBLANK('6桁'!N744)=TRUE,"",VLOOKUP(パターン表!N744, 'パターン別掛け率（入力）'!$C$3:$I$302, 6, FALSE))</f>
        <v/>
      </c>
      <c r="O744" s="96">
        <f>'6桁'!O744</f>
        <v>0</v>
      </c>
      <c r="P744" s="176" t="str">
        <f>IF(ISBLANK('6桁'!P744)=TRUE,"",VLOOKUP(パターン表!P744, 'パターン別掛け率（入力）'!$C$3:$I$302, 6, FALSE))</f>
        <v/>
      </c>
      <c r="Q744" s="96">
        <f>'6桁'!Q744</f>
        <v>0</v>
      </c>
      <c r="V744" s="4"/>
      <c r="X744" s="4"/>
    </row>
    <row r="745" spans="2:24" ht="30" customHeight="1">
      <c r="B745" s="669"/>
      <c r="C745" s="674" t="s">
        <v>831</v>
      </c>
      <c r="D745" s="675"/>
      <c r="E745" s="676"/>
      <c r="F745" s="176">
        <f>IF(ISBLANK('6桁'!F745)=TRUE,"",VLOOKUP(パターン表!F745, 'パターン別掛け率（入力）'!$C$3:$I$302, 6, FALSE))</f>
        <v>100</v>
      </c>
      <c r="G745" s="96">
        <f>'6桁'!G745</f>
        <v>0</v>
      </c>
      <c r="H745" s="209" t="str">
        <f>IF(ISBLANK('6桁'!H745)=TRUE,"",VLOOKUP(パターン表!H745, 'パターン別掛け率（入力）'!$C$3:$I$302, 6, FALSE))</f>
        <v/>
      </c>
      <c r="I745" s="96">
        <f>'6桁'!I745</f>
        <v>0</v>
      </c>
      <c r="J745" s="176" t="str">
        <f>IF(ISBLANK('6桁'!J745)=TRUE,"",VLOOKUP(パターン表!J745, 'パターン別掛け率（入力）'!$C$3:$I$302, 6, FALSE))</f>
        <v/>
      </c>
      <c r="K745" s="96">
        <f>'6桁'!K745</f>
        <v>0</v>
      </c>
      <c r="L745" s="183" t="str">
        <f>IF(ISBLANK('6桁'!L745)=TRUE,"",VLOOKUP(パターン表!L745, 'パターン別掛け率（入力）'!$C$3:$I$302, 6, FALSE))</f>
        <v/>
      </c>
      <c r="M745" s="96">
        <f>'6桁'!M745</f>
        <v>0</v>
      </c>
      <c r="N745" s="176" t="str">
        <f>IF(ISBLANK('6桁'!N745)=TRUE,"",VLOOKUP(パターン表!N745, 'パターン別掛け率（入力）'!$C$3:$I$302, 6, FALSE))</f>
        <v/>
      </c>
      <c r="O745" s="96">
        <f>'6桁'!O745</f>
        <v>0</v>
      </c>
      <c r="P745" s="176" t="str">
        <f>IF(ISBLANK('6桁'!P745)=TRUE,"",VLOOKUP(パターン表!P745, 'パターン別掛け率（入力）'!$C$3:$I$302, 6, FALSE))</f>
        <v/>
      </c>
      <c r="Q745" s="96">
        <f>'6桁'!Q745</f>
        <v>0</v>
      </c>
      <c r="V745" s="4"/>
      <c r="X745" s="4"/>
    </row>
    <row r="746" spans="2:24" ht="30" customHeight="1">
      <c r="B746" s="669"/>
      <c r="C746" s="674" t="s">
        <v>983</v>
      </c>
      <c r="D746" s="675"/>
      <c r="E746" s="676"/>
      <c r="F746" s="176">
        <f>IF(ISBLANK('6桁'!F746)=TRUE,"",VLOOKUP(パターン表!F746, 'パターン別掛け率（入力）'!$C$3:$I$302, 6, FALSE))</f>
        <v>100</v>
      </c>
      <c r="G746" s="96">
        <f>'6桁'!G746</f>
        <v>0</v>
      </c>
      <c r="H746" s="209" t="str">
        <f>IF(ISBLANK('6桁'!H746)=TRUE,"",VLOOKUP(パターン表!H746, 'パターン別掛け率（入力）'!$C$3:$I$302, 6, FALSE))</f>
        <v/>
      </c>
      <c r="I746" s="96">
        <f>'6桁'!I746</f>
        <v>0</v>
      </c>
      <c r="J746" s="176" t="str">
        <f>IF(ISBLANK('6桁'!J746)=TRUE,"",VLOOKUP(パターン表!J746, 'パターン別掛け率（入力）'!$C$3:$I$302, 6, FALSE))</f>
        <v/>
      </c>
      <c r="K746" s="96">
        <f>'6桁'!K746</f>
        <v>0</v>
      </c>
      <c r="L746" s="183">
        <f>IF(ISBLANK('6桁'!L746)=TRUE,"",VLOOKUP(パターン表!L746, 'パターン別掛け率（入力）'!$C$3:$I$302, 6, FALSE))</f>
        <v>100</v>
      </c>
      <c r="M746" s="96">
        <f>'6桁'!M746</f>
        <v>0</v>
      </c>
      <c r="N746" s="176">
        <f>IF(ISBLANK('6桁'!N746)=TRUE,"",VLOOKUP(パターン表!N746, 'パターン別掛け率（入力）'!$C$3:$I$302, 6, FALSE))</f>
        <v>100</v>
      </c>
      <c r="O746" s="96">
        <f>'6桁'!O746</f>
        <v>0</v>
      </c>
      <c r="P746" s="176" t="str">
        <f>IF(ISBLANK('6桁'!P746)=TRUE,"",VLOOKUP(パターン表!P746, 'パターン別掛け率（入力）'!$C$3:$I$302, 6, FALSE))</f>
        <v/>
      </c>
      <c r="Q746" s="96">
        <f>'6桁'!Q746</f>
        <v>0</v>
      </c>
      <c r="V746" s="4"/>
      <c r="X746" s="4"/>
    </row>
    <row r="747" spans="2:24" ht="30" customHeight="1">
      <c r="B747" s="669"/>
      <c r="C747" s="674" t="s">
        <v>984</v>
      </c>
      <c r="D747" s="675"/>
      <c r="E747" s="676"/>
      <c r="F747" s="176">
        <f>IF(ISBLANK('6桁'!F747)=TRUE,"",VLOOKUP(パターン表!F747, 'パターン別掛け率（入力）'!$C$3:$I$302, 6, FALSE))</f>
        <v>100</v>
      </c>
      <c r="G747" s="96">
        <f>'6桁'!G747</f>
        <v>0</v>
      </c>
      <c r="H747" s="209" t="str">
        <f>IF(ISBLANK('6桁'!H747)=TRUE,"",VLOOKUP(パターン表!H747, 'パターン別掛け率（入力）'!$C$3:$I$302, 6, FALSE))</f>
        <v/>
      </c>
      <c r="I747" s="96">
        <f>'6桁'!I747</f>
        <v>0</v>
      </c>
      <c r="J747" s="176" t="str">
        <f>IF(ISBLANK('6桁'!J747)=TRUE,"",VLOOKUP(パターン表!J747, 'パターン別掛け率（入力）'!$C$3:$I$302, 6, FALSE))</f>
        <v/>
      </c>
      <c r="K747" s="96">
        <f>'6桁'!K747</f>
        <v>0</v>
      </c>
      <c r="L747" s="183">
        <f>IF(ISBLANK('6桁'!L747)=TRUE,"",VLOOKUP(パターン表!L747, 'パターン別掛け率（入力）'!$C$3:$I$302, 6, FALSE))</f>
        <v>100</v>
      </c>
      <c r="M747" s="96">
        <f>'6桁'!M747</f>
        <v>0</v>
      </c>
      <c r="N747" s="176" t="str">
        <f>IF(ISBLANK('6桁'!N747)=TRUE,"",VLOOKUP(パターン表!N747, 'パターン別掛け率（入力）'!$C$3:$I$302, 6, FALSE))</f>
        <v/>
      </c>
      <c r="O747" s="96">
        <f>'6桁'!O747</f>
        <v>0</v>
      </c>
      <c r="P747" s="176" t="str">
        <f>IF(ISBLANK('6桁'!P747)=TRUE,"",VLOOKUP(パターン表!P747, 'パターン別掛け率（入力）'!$C$3:$I$302, 6, FALSE))</f>
        <v/>
      </c>
      <c r="Q747" s="96">
        <f>'6桁'!Q747</f>
        <v>0</v>
      </c>
      <c r="V747" s="4"/>
      <c r="X747" s="4"/>
    </row>
    <row r="748" spans="2:24" ht="30" customHeight="1">
      <c r="B748" s="669"/>
      <c r="C748" s="674" t="s">
        <v>832</v>
      </c>
      <c r="D748" s="675"/>
      <c r="E748" s="676"/>
      <c r="F748" s="176">
        <f>IF(ISBLANK('6桁'!F748)=TRUE,"",VLOOKUP(パターン表!F748, 'パターン別掛け率（入力）'!$C$3:$I$302, 6, FALSE))</f>
        <v>100</v>
      </c>
      <c r="G748" s="96">
        <f>'6桁'!G748</f>
        <v>0</v>
      </c>
      <c r="H748" s="209" t="str">
        <f>IF(ISBLANK('6桁'!H748)=TRUE,"",VLOOKUP(パターン表!H748, 'パターン別掛け率（入力）'!$C$3:$I$302, 6, FALSE))</f>
        <v/>
      </c>
      <c r="I748" s="96">
        <f>'6桁'!I748</f>
        <v>0</v>
      </c>
      <c r="J748" s="176" t="str">
        <f>IF(ISBLANK('6桁'!J748)=TRUE,"",VLOOKUP(パターン表!J748, 'パターン別掛け率（入力）'!$C$3:$I$302, 6, FALSE))</f>
        <v/>
      </c>
      <c r="K748" s="96">
        <f>'6桁'!K748</f>
        <v>0</v>
      </c>
      <c r="L748" s="183">
        <f>IF(ISBLANK('6桁'!L748)=TRUE,"",VLOOKUP(パターン表!L748, 'パターン別掛け率（入力）'!$C$3:$I$302, 6, FALSE))</f>
        <v>100</v>
      </c>
      <c r="M748" s="96">
        <f>'6桁'!M748</f>
        <v>0</v>
      </c>
      <c r="N748" s="176" t="str">
        <f>IF(ISBLANK('6桁'!N748)=TRUE,"",VLOOKUP(パターン表!N748, 'パターン別掛け率（入力）'!$C$3:$I$302, 6, FALSE))</f>
        <v/>
      </c>
      <c r="O748" s="96">
        <f>'6桁'!O748</f>
        <v>0</v>
      </c>
      <c r="P748" s="176" t="str">
        <f>IF(ISBLANK('6桁'!P748)=TRUE,"",VLOOKUP(パターン表!P748, 'パターン別掛け率（入力）'!$C$3:$I$302, 6, FALSE))</f>
        <v/>
      </c>
      <c r="Q748" s="96">
        <f>'6桁'!Q748</f>
        <v>0</v>
      </c>
      <c r="V748" s="4"/>
      <c r="X748" s="4"/>
    </row>
    <row r="749" spans="2:24" ht="30" customHeight="1">
      <c r="B749" s="669"/>
      <c r="C749" s="674" t="s">
        <v>427</v>
      </c>
      <c r="D749" s="675"/>
      <c r="E749" s="676"/>
      <c r="F749" s="176" t="str">
        <f>IF(ISBLANK('6桁'!F749)=TRUE,"",VLOOKUP(パターン表!F749, 'パターン別掛け率（入力）'!$C$3:$I$302, 6, FALSE))</f>
        <v/>
      </c>
      <c r="G749" s="96">
        <f>'6桁'!G749</f>
        <v>0</v>
      </c>
      <c r="H749" s="209" t="str">
        <f>IF(ISBLANK('6桁'!H749)=TRUE,"",VLOOKUP(パターン表!H749, 'パターン別掛け率（入力）'!$C$3:$I$302, 6, FALSE))</f>
        <v/>
      </c>
      <c r="I749" s="96">
        <f>'6桁'!I749</f>
        <v>0</v>
      </c>
      <c r="J749" s="176" t="str">
        <f>IF(ISBLANK('6桁'!J749)=TRUE,"",VLOOKUP(パターン表!J749, 'パターン別掛け率（入力）'!$C$3:$I$302, 6, FALSE))</f>
        <v/>
      </c>
      <c r="K749" s="96">
        <f>'6桁'!K749</f>
        <v>0</v>
      </c>
      <c r="L749" s="183" t="str">
        <f>IF(ISBLANK('6桁'!L749)=TRUE,"",VLOOKUP(パターン表!L749, 'パターン別掛け率（入力）'!$C$3:$I$302, 6, FALSE))</f>
        <v/>
      </c>
      <c r="M749" s="96">
        <f>'6桁'!M749</f>
        <v>0</v>
      </c>
      <c r="N749" s="176">
        <f>IF(ISBLANK('6桁'!N749)=TRUE,"",VLOOKUP(パターン表!N749, 'パターン別掛け率（入力）'!$C$3:$I$302, 6, FALSE))</f>
        <v>100</v>
      </c>
      <c r="O749" s="96">
        <f>'6桁'!O749</f>
        <v>0</v>
      </c>
      <c r="P749" s="176" t="str">
        <f>IF(ISBLANK('6桁'!P749)=TRUE,"",VLOOKUP(パターン表!P749, 'パターン別掛け率（入力）'!$C$3:$I$302, 6, FALSE))</f>
        <v/>
      </c>
      <c r="Q749" s="96">
        <f>'6桁'!Q749</f>
        <v>0</v>
      </c>
      <c r="V749" s="4"/>
      <c r="X749" s="4"/>
    </row>
    <row r="750" spans="2:24" ht="30" customHeight="1">
      <c r="B750" s="669"/>
      <c r="C750" s="674" t="s">
        <v>833</v>
      </c>
      <c r="D750" s="675"/>
      <c r="E750" s="676"/>
      <c r="F750" s="176">
        <f>IF(ISBLANK('6桁'!F750)=TRUE,"",VLOOKUP(パターン表!F750, 'パターン別掛け率（入力）'!$C$3:$I$302, 6, FALSE))</f>
        <v>100</v>
      </c>
      <c r="G750" s="96">
        <f>'6桁'!G750</f>
        <v>0</v>
      </c>
      <c r="H750" s="209" t="str">
        <f>IF(ISBLANK('6桁'!H750)=TRUE,"",VLOOKUP(パターン表!H750, 'パターン別掛け率（入力）'!$C$3:$I$302, 6, FALSE))</f>
        <v/>
      </c>
      <c r="I750" s="96">
        <f>'6桁'!I750</f>
        <v>0</v>
      </c>
      <c r="J750" s="176" t="str">
        <f>IF(ISBLANK('6桁'!J750)=TRUE,"",VLOOKUP(パターン表!J750, 'パターン別掛け率（入力）'!$C$3:$I$302, 6, FALSE))</f>
        <v/>
      </c>
      <c r="K750" s="96">
        <f>'6桁'!K750</f>
        <v>0</v>
      </c>
      <c r="L750" s="183">
        <f>IF(ISBLANK('6桁'!L750)=TRUE,"",VLOOKUP(パターン表!L750, 'パターン別掛け率（入力）'!$C$3:$I$302, 6, FALSE))</f>
        <v>100</v>
      </c>
      <c r="M750" s="96">
        <f>'6桁'!M750</f>
        <v>0</v>
      </c>
      <c r="N750" s="176" t="str">
        <f>IF(ISBLANK('6桁'!N750)=TRUE,"",VLOOKUP(パターン表!N750, 'パターン別掛け率（入力）'!$C$3:$I$302, 6, FALSE))</f>
        <v/>
      </c>
      <c r="O750" s="96">
        <f>'6桁'!O750</f>
        <v>0</v>
      </c>
      <c r="P750" s="176" t="str">
        <f>IF(ISBLANK('6桁'!P750)=TRUE,"",VLOOKUP(パターン表!P750, 'パターン別掛け率（入力）'!$C$3:$I$302, 6, FALSE))</f>
        <v/>
      </c>
      <c r="Q750" s="96">
        <f>'6桁'!Q750</f>
        <v>0</v>
      </c>
      <c r="V750" s="4"/>
      <c r="X750" s="4"/>
    </row>
    <row r="751" spans="2:24" ht="30" customHeight="1">
      <c r="B751" s="669"/>
      <c r="C751" s="674" t="s">
        <v>834</v>
      </c>
      <c r="D751" s="675"/>
      <c r="E751" s="676"/>
      <c r="F751" s="173">
        <f>IF(ISBLANK('6桁'!F751)=TRUE,"",VLOOKUP(パターン表!F751, 'パターン別掛け率（入力）'!$C$3:$I$302, 6, FALSE))</f>
        <v>100</v>
      </c>
      <c r="G751" s="360">
        <f>'6桁'!G751</f>
        <v>0</v>
      </c>
      <c r="H751" s="210" t="str">
        <f>IF(ISBLANK('6桁'!H751)=TRUE,"",VLOOKUP(パターン表!H751, 'パターン別掛け率（入力）'!$C$3:$I$302, 6, FALSE))</f>
        <v/>
      </c>
      <c r="I751" s="360">
        <f>'6桁'!I751</f>
        <v>0</v>
      </c>
      <c r="J751" s="173" t="str">
        <f>IF(ISBLANK('6桁'!J751)=TRUE,"",VLOOKUP(パターン表!J751, 'パターン別掛け率（入力）'!$C$3:$I$302, 6, FALSE))</f>
        <v/>
      </c>
      <c r="K751" s="360">
        <f>'6桁'!K751</f>
        <v>0</v>
      </c>
      <c r="L751" s="194">
        <f>IF(ISBLANK('6桁'!L751)=TRUE,"",VLOOKUP(パターン表!L751, 'パターン別掛け率（入力）'!$C$3:$I$302, 6, FALSE))</f>
        <v>100</v>
      </c>
      <c r="M751" s="360">
        <f>'6桁'!M751</f>
        <v>0</v>
      </c>
      <c r="N751" s="173">
        <f>IF(ISBLANK('6桁'!N751)=TRUE,"",VLOOKUP(パターン表!N751, 'パターン別掛け率（入力）'!$C$3:$I$302, 6, FALSE))</f>
        <v>100</v>
      </c>
      <c r="O751" s="360">
        <f>'6桁'!O751</f>
        <v>0</v>
      </c>
      <c r="P751" s="173" t="str">
        <f>IF(ISBLANK('6桁'!P751)=TRUE,"",VLOOKUP(パターン表!P751, 'パターン別掛け率（入力）'!$C$3:$I$302, 6, FALSE))</f>
        <v/>
      </c>
      <c r="Q751" s="360">
        <f>'6桁'!Q751</f>
        <v>0</v>
      </c>
      <c r="T751" s="40" t="s">
        <v>719</v>
      </c>
      <c r="V751" s="4"/>
      <c r="X751" s="4"/>
    </row>
    <row r="752" spans="2:24" ht="30" customHeight="1">
      <c r="B752" s="669"/>
      <c r="C752" s="674" t="s">
        <v>835</v>
      </c>
      <c r="D752" s="675"/>
      <c r="E752" s="676"/>
      <c r="F752" s="176">
        <f>IF(ISBLANK('6桁'!F752)=TRUE,"",VLOOKUP(パターン表!F752, 'パターン別掛け率（入力）'!$C$3:$I$302, 6, FALSE))</f>
        <v>100</v>
      </c>
      <c r="G752" s="96">
        <f>'6桁'!G752</f>
        <v>0</v>
      </c>
      <c r="H752" s="209" t="str">
        <f>IF(ISBLANK('6桁'!H752)=TRUE,"",VLOOKUP(パターン表!H752, 'パターン別掛け率（入力）'!$C$3:$I$302, 6, FALSE))</f>
        <v/>
      </c>
      <c r="I752" s="96">
        <f>'6桁'!I752</f>
        <v>0</v>
      </c>
      <c r="J752" s="176" t="str">
        <f>IF(ISBLANK('6桁'!J752)=TRUE,"",VLOOKUP(パターン表!J752, 'パターン別掛け率（入力）'!$C$3:$I$302, 6, FALSE))</f>
        <v/>
      </c>
      <c r="K752" s="96">
        <f>'6桁'!K752</f>
        <v>0</v>
      </c>
      <c r="L752" s="183">
        <f>IF(ISBLANK('6桁'!L752)=TRUE,"",VLOOKUP(パターン表!L752, 'パターン別掛け率（入力）'!$C$3:$I$302, 6, FALSE))</f>
        <v>100</v>
      </c>
      <c r="M752" s="96">
        <f>'6桁'!M752</f>
        <v>0</v>
      </c>
      <c r="N752" s="176">
        <f>IF(ISBLANK('6桁'!N752)=TRUE,"",VLOOKUP(パターン表!N752, 'パターン別掛け率（入力）'!$C$3:$I$302, 6, FALSE))</f>
        <v>100</v>
      </c>
      <c r="O752" s="96">
        <f>'6桁'!O752</f>
        <v>0</v>
      </c>
      <c r="P752" s="176" t="str">
        <f>IF(ISBLANK('6桁'!P752)=TRUE,"",VLOOKUP(パターン表!P752, 'パターン別掛け率（入力）'!$C$3:$I$302, 6, FALSE))</f>
        <v/>
      </c>
      <c r="Q752" s="96">
        <f>'6桁'!Q752</f>
        <v>0</v>
      </c>
      <c r="V752" s="4"/>
      <c r="X752" s="4"/>
    </row>
    <row r="753" spans="2:24" ht="30" customHeight="1">
      <c r="B753" s="669"/>
      <c r="C753" s="674" t="s">
        <v>836</v>
      </c>
      <c r="D753" s="675"/>
      <c r="E753" s="676"/>
      <c r="F753" s="176">
        <f>IF(ISBLANK('6桁'!F753)=TRUE,"",VLOOKUP(パターン表!F753, 'パターン別掛け率（入力）'!$C$3:$I$302, 6, FALSE))</f>
        <v>100</v>
      </c>
      <c r="G753" s="96">
        <f>'6桁'!G753</f>
        <v>0</v>
      </c>
      <c r="H753" s="209" t="str">
        <f>IF(ISBLANK('6桁'!H753)=TRUE,"",VLOOKUP(パターン表!H753, 'パターン別掛け率（入力）'!$C$3:$I$302, 6, FALSE))</f>
        <v/>
      </c>
      <c r="I753" s="96">
        <f>'6桁'!I753</f>
        <v>0</v>
      </c>
      <c r="J753" s="176" t="str">
        <f>IF(ISBLANK('6桁'!J753)=TRUE,"",VLOOKUP(パターン表!J753, 'パターン別掛け率（入力）'!$C$3:$I$302, 6, FALSE))</f>
        <v/>
      </c>
      <c r="K753" s="96">
        <f>'6桁'!K753</f>
        <v>0</v>
      </c>
      <c r="L753" s="183">
        <f>IF(ISBLANK('6桁'!L753)=TRUE,"",VLOOKUP(パターン表!L753, 'パターン別掛け率（入力）'!$C$3:$I$302, 6, FALSE))</f>
        <v>100</v>
      </c>
      <c r="M753" s="96">
        <f>'6桁'!M753</f>
        <v>0</v>
      </c>
      <c r="N753" s="176" t="str">
        <f>IF(ISBLANK('6桁'!N753)=TRUE,"",VLOOKUP(パターン表!N753, 'パターン別掛け率（入力）'!$C$3:$I$302, 6, FALSE))</f>
        <v/>
      </c>
      <c r="O753" s="96">
        <f>'6桁'!O753</f>
        <v>0</v>
      </c>
      <c r="P753" s="176">
        <f>IF(ISBLANK('6桁'!P753)=TRUE,"",VLOOKUP(パターン表!P753, 'パターン別掛け率（入力）'!$C$3:$I$302, 6, FALSE))</f>
        <v>100</v>
      </c>
      <c r="Q753" s="96">
        <f>'6桁'!Q753</f>
        <v>0</v>
      </c>
      <c r="V753" s="4"/>
      <c r="X753" s="4"/>
    </row>
    <row r="754" spans="2:24" ht="30" customHeight="1">
      <c r="B754" s="669"/>
      <c r="C754" s="674" t="s">
        <v>837</v>
      </c>
      <c r="D754" s="675"/>
      <c r="E754" s="676"/>
      <c r="F754" s="176">
        <f>IF(ISBLANK('6桁'!F754)=TRUE,"",VLOOKUP(パターン表!F754, 'パターン別掛け率（入力）'!$C$3:$I$302, 6, FALSE))</f>
        <v>100</v>
      </c>
      <c r="G754" s="96">
        <f>'6桁'!G754</f>
        <v>0</v>
      </c>
      <c r="H754" s="183" t="str">
        <f>IF(ISBLANK('6桁'!H754)=TRUE,"",VLOOKUP(パターン表!H754, 'パターン別掛け率（入力）'!$C$3:$I$302, 6, FALSE))</f>
        <v/>
      </c>
      <c r="I754" s="96">
        <f>'6桁'!I754</f>
        <v>0</v>
      </c>
      <c r="J754" s="176" t="str">
        <f>IF(ISBLANK('6桁'!J754)=TRUE,"",VLOOKUP(パターン表!J754, 'パターン別掛け率（入力）'!$C$3:$I$302, 6, FALSE))</f>
        <v/>
      </c>
      <c r="K754" s="96">
        <f>'6桁'!K754</f>
        <v>0</v>
      </c>
      <c r="L754" s="183">
        <f>IF(ISBLANK('6桁'!L754)=TRUE,"",VLOOKUP(パターン表!L754, 'パターン別掛け率（入力）'!$C$3:$I$302, 6, FALSE))</f>
        <v>100</v>
      </c>
      <c r="M754" s="96">
        <f>'6桁'!M754</f>
        <v>0</v>
      </c>
      <c r="N754" s="176" t="str">
        <f>IF(ISBLANK('6桁'!N754)=TRUE,"",VLOOKUP(パターン表!N754, 'パターン別掛け率（入力）'!$C$3:$I$302, 6, FALSE))</f>
        <v/>
      </c>
      <c r="O754" s="96">
        <f>'6桁'!O754</f>
        <v>0</v>
      </c>
      <c r="P754" s="176" t="str">
        <f>IF(ISBLANK('6桁'!P754)=TRUE,"",VLOOKUP(パターン表!P754, 'パターン別掛け率（入力）'!$C$3:$I$302, 6, FALSE))</f>
        <v/>
      </c>
      <c r="Q754" s="96">
        <f>'6桁'!Q754</f>
        <v>0</v>
      </c>
      <c r="V754" s="4"/>
      <c r="X754" s="4"/>
    </row>
    <row r="755" spans="2:24" ht="30" customHeight="1">
      <c r="B755" s="669"/>
      <c r="C755" s="677" t="s">
        <v>838</v>
      </c>
      <c r="D755" s="678"/>
      <c r="E755" s="679"/>
      <c r="F755" s="176">
        <f>IF(ISBLANK('6桁'!F755)=TRUE,"",VLOOKUP(パターン表!F755, 'パターン別掛け率（入力）'!$C$3:$I$302, 6, FALSE))</f>
        <v>100</v>
      </c>
      <c r="G755" s="96">
        <f>'6桁'!G755</f>
        <v>0</v>
      </c>
      <c r="H755" s="183" t="str">
        <f>IF(ISBLANK('6桁'!H755)=TRUE,"",VLOOKUP(パターン表!H755, 'パターン別掛け率（入力）'!$C$3:$I$302, 6, FALSE))</f>
        <v/>
      </c>
      <c r="I755" s="96">
        <f>'6桁'!I755</f>
        <v>0</v>
      </c>
      <c r="J755" s="176" t="str">
        <f>IF(ISBLANK('6桁'!J755)=TRUE,"",VLOOKUP(パターン表!J755, 'パターン別掛け率（入力）'!$C$3:$I$302, 6, FALSE))</f>
        <v/>
      </c>
      <c r="K755" s="96">
        <f>'6桁'!K755</f>
        <v>0</v>
      </c>
      <c r="L755" s="183">
        <f>IF(ISBLANK('6桁'!L755)=TRUE,"",VLOOKUP(パターン表!L755, 'パターン別掛け率（入力）'!$C$3:$I$302, 6, FALSE))</f>
        <v>100</v>
      </c>
      <c r="M755" s="96">
        <f>'6桁'!M755</f>
        <v>0</v>
      </c>
      <c r="N755" s="176" t="str">
        <f>IF(ISBLANK('6桁'!N755)=TRUE,"",VLOOKUP(パターン表!N755, 'パターン別掛け率（入力）'!$C$3:$I$302, 6, FALSE))</f>
        <v/>
      </c>
      <c r="O755" s="96">
        <f>'6桁'!O755</f>
        <v>0</v>
      </c>
      <c r="P755" s="176" t="str">
        <f>IF(ISBLANK('6桁'!P755)=TRUE,"",VLOOKUP(パターン表!P755, 'パターン別掛け率（入力）'!$C$3:$I$302, 6, FALSE))</f>
        <v/>
      </c>
      <c r="Q755" s="96">
        <f>'6桁'!Q755</f>
        <v>0</v>
      </c>
      <c r="V755" s="4"/>
      <c r="X755" s="4"/>
    </row>
    <row r="756" spans="2:24" ht="30" customHeight="1">
      <c r="B756" s="668">
        <v>15</v>
      </c>
      <c r="C756" s="671" t="s">
        <v>839</v>
      </c>
      <c r="D756" s="672"/>
      <c r="E756" s="673"/>
      <c r="F756" s="175">
        <f>IF(ISBLANK('6桁'!F756)=TRUE,"",VLOOKUP(パターン表!F756, 'パターン別掛け率（入力）'!$C$3:$I$302, 6, FALSE))</f>
        <v>100</v>
      </c>
      <c r="G756" s="97">
        <f>'6桁'!G756</f>
        <v>0</v>
      </c>
      <c r="H756" s="212" t="str">
        <f>IF(ISBLANK('6桁'!H756)=TRUE,"",VLOOKUP(パターン表!H756, 'パターン別掛け率（入力）'!$C$3:$I$302, 6, FALSE))</f>
        <v/>
      </c>
      <c r="I756" s="97">
        <f>'6桁'!I756</f>
        <v>0</v>
      </c>
      <c r="J756" s="175" t="str">
        <f>IF(ISBLANK('6桁'!J756)=TRUE,"",VLOOKUP(パターン表!J756, 'パターン別掛け率（入力）'!$C$3:$I$302, 6, FALSE))</f>
        <v/>
      </c>
      <c r="K756" s="97">
        <f>'6桁'!K756</f>
        <v>0</v>
      </c>
      <c r="L756" s="199" t="str">
        <f>IF(ISBLANK('6桁'!L756)=TRUE,"",VLOOKUP(パターン表!L756, 'パターン別掛け率（入力）'!$C$3:$I$302, 6, FALSE))</f>
        <v/>
      </c>
      <c r="M756" s="97">
        <f>'6桁'!M756</f>
        <v>0</v>
      </c>
      <c r="N756" s="175" t="str">
        <f>IF(ISBLANK('6桁'!N756)=TRUE,"",VLOOKUP(パターン表!N756, 'パターン別掛け率（入力）'!$C$3:$I$302, 6, FALSE))</f>
        <v/>
      </c>
      <c r="O756" s="97">
        <f>'6桁'!O756</f>
        <v>0</v>
      </c>
      <c r="P756" s="175" t="str">
        <f>IF(ISBLANK('6桁'!P756)=TRUE,"",VLOOKUP(パターン表!P756, 'パターン別掛け率（入力）'!$C$3:$I$302, 6, FALSE))</f>
        <v/>
      </c>
      <c r="Q756" s="97">
        <f>'6桁'!Q756</f>
        <v>0</v>
      </c>
      <c r="V756" s="4"/>
      <c r="X756" s="4"/>
    </row>
    <row r="757" spans="2:24" ht="30" customHeight="1">
      <c r="B757" s="669"/>
      <c r="C757" s="674" t="s">
        <v>52</v>
      </c>
      <c r="D757" s="675"/>
      <c r="E757" s="676"/>
      <c r="F757" s="173" t="str">
        <f>IF(ISBLANK('6桁'!F757)=TRUE,"",VLOOKUP(パターン表!F757, 'パターン別掛け率（入力）'!$C$3:$I$302, 6, FALSE))</f>
        <v/>
      </c>
      <c r="G757" s="360">
        <f>'6桁'!G757</f>
        <v>0</v>
      </c>
      <c r="H757" s="210" t="str">
        <f>IF(ISBLANK('6桁'!H757)=TRUE,"",VLOOKUP(パターン表!H757, 'パターン別掛け率（入力）'!$C$3:$I$302, 6, FALSE))</f>
        <v/>
      </c>
      <c r="I757" s="360">
        <f>'6桁'!I757</f>
        <v>0</v>
      </c>
      <c r="J757" s="173">
        <f>IF(ISBLANK('6桁'!J757)=TRUE,"",VLOOKUP(パターン表!J757, 'パターン別掛け率（入力）'!$C$3:$I$302, 6, FALSE))</f>
        <v>100</v>
      </c>
      <c r="K757" s="360">
        <f>'6桁'!K757</f>
        <v>0</v>
      </c>
      <c r="L757" s="194" t="str">
        <f>IF(ISBLANK('6桁'!L757)=TRUE,"",VLOOKUP(パターン表!L757, 'パターン別掛け率（入力）'!$C$3:$I$302, 6, FALSE))</f>
        <v/>
      </c>
      <c r="M757" s="360">
        <f>'6桁'!M757</f>
        <v>0</v>
      </c>
      <c r="N757" s="173" t="str">
        <f>IF(ISBLANK('6桁'!N757)=TRUE,"",VLOOKUP(パターン表!N757, 'パターン別掛け率（入力）'!$C$3:$I$302, 6, FALSE))</f>
        <v/>
      </c>
      <c r="O757" s="360">
        <f>'6桁'!O757</f>
        <v>0</v>
      </c>
      <c r="P757" s="173" t="str">
        <f>IF(ISBLANK('6桁'!P757)=TRUE,"",VLOOKUP(パターン表!P757, 'パターン別掛け率（入力）'!$C$3:$I$302, 6, FALSE))</f>
        <v/>
      </c>
      <c r="Q757" s="360">
        <f>'6桁'!Q757</f>
        <v>0</v>
      </c>
      <c r="T757" s="40" t="s">
        <v>719</v>
      </c>
      <c r="V757" s="4"/>
      <c r="X757" s="4"/>
    </row>
    <row r="758" spans="2:24" ht="30" customHeight="1">
      <c r="B758" s="669"/>
      <c r="C758" s="674" t="s">
        <v>840</v>
      </c>
      <c r="D758" s="675"/>
      <c r="E758" s="676"/>
      <c r="F758" s="176">
        <f>IF(ISBLANK('6桁'!F758)=TRUE,"",VLOOKUP(パターン表!F758, 'パターン別掛け率（入力）'!$C$3:$I$302, 6, FALSE))</f>
        <v>100</v>
      </c>
      <c r="G758" s="96">
        <f>'6桁'!G758</f>
        <v>0</v>
      </c>
      <c r="H758" s="209" t="str">
        <f>IF(ISBLANK('6桁'!H758)=TRUE,"",VLOOKUP(パターン表!H758, 'パターン別掛け率（入力）'!$C$3:$I$302, 6, FALSE))</f>
        <v/>
      </c>
      <c r="I758" s="96">
        <f>'6桁'!I758</f>
        <v>0</v>
      </c>
      <c r="J758" s="176" t="str">
        <f>IF(ISBLANK('6桁'!J758)=TRUE,"",VLOOKUP(パターン表!J758, 'パターン別掛け率（入力）'!$C$3:$I$302, 6, FALSE))</f>
        <v/>
      </c>
      <c r="K758" s="96">
        <f>'6桁'!K758</f>
        <v>0</v>
      </c>
      <c r="L758" s="183" t="str">
        <f>IF(ISBLANK('6桁'!L758)=TRUE,"",VLOOKUP(パターン表!L758, 'パターン別掛け率（入力）'!$C$3:$I$302, 6, FALSE))</f>
        <v/>
      </c>
      <c r="M758" s="96">
        <f>'6桁'!M758</f>
        <v>0</v>
      </c>
      <c r="N758" s="176" t="str">
        <f>IF(ISBLANK('6桁'!N758)=TRUE,"",VLOOKUP(パターン表!N758, 'パターン別掛け率（入力）'!$C$3:$I$302, 6, FALSE))</f>
        <v/>
      </c>
      <c r="O758" s="96">
        <f>'6桁'!O758</f>
        <v>0</v>
      </c>
      <c r="P758" s="176" t="str">
        <f>IF(ISBLANK('6桁'!P758)=TRUE,"",VLOOKUP(パターン表!P758, 'パターン別掛け率（入力）'!$C$3:$I$302, 6, FALSE))</f>
        <v/>
      </c>
      <c r="Q758" s="96">
        <f>'6桁'!Q758</f>
        <v>0</v>
      </c>
      <c r="T758" s="40" t="s">
        <v>719</v>
      </c>
      <c r="V758" s="4"/>
      <c r="X758" s="4"/>
    </row>
    <row r="759" spans="2:24" ht="30" customHeight="1">
      <c r="B759" s="669"/>
      <c r="C759" s="674" t="s">
        <v>841</v>
      </c>
      <c r="D759" s="675"/>
      <c r="E759" s="676"/>
      <c r="F759" s="173">
        <f>IF(ISBLANK('6桁'!F759)=TRUE,"",VLOOKUP(パターン表!F759, 'パターン別掛け率（入力）'!$C$3:$I$302, 6, FALSE))</f>
        <v>100</v>
      </c>
      <c r="G759" s="360">
        <f>'6桁'!G759</f>
        <v>0</v>
      </c>
      <c r="H759" s="210" t="str">
        <f>IF(ISBLANK('6桁'!H759)=TRUE,"",VLOOKUP(パターン表!H759, 'パターン別掛け率（入力）'!$C$3:$I$302, 6, FALSE))</f>
        <v/>
      </c>
      <c r="I759" s="360">
        <f>'6桁'!I759</f>
        <v>0</v>
      </c>
      <c r="J759" s="173" t="str">
        <f>IF(ISBLANK('6桁'!J759)=TRUE,"",VLOOKUP(パターン表!J759, 'パターン別掛け率（入力）'!$C$3:$I$302, 6, FALSE))</f>
        <v/>
      </c>
      <c r="K759" s="360">
        <f>'6桁'!K759</f>
        <v>0</v>
      </c>
      <c r="L759" s="194">
        <f>IF(ISBLANK('6桁'!L759)=TRUE,"",VLOOKUP(パターン表!L759, 'パターン別掛け率（入力）'!$C$3:$I$302, 6, FALSE))</f>
        <v>100</v>
      </c>
      <c r="M759" s="360">
        <f>'6桁'!M759</f>
        <v>0</v>
      </c>
      <c r="N759" s="173" t="str">
        <f>IF(ISBLANK('6桁'!N759)=TRUE,"",VLOOKUP(パターン表!N759, 'パターン別掛け率（入力）'!$C$3:$I$302, 6, FALSE))</f>
        <v/>
      </c>
      <c r="O759" s="360">
        <f>'6桁'!O759</f>
        <v>0</v>
      </c>
      <c r="P759" s="173" t="str">
        <f>IF(ISBLANK('6桁'!P759)=TRUE,"",VLOOKUP(パターン表!P759, 'パターン別掛け率（入力）'!$C$3:$I$302, 6, FALSE))</f>
        <v/>
      </c>
      <c r="Q759" s="360">
        <f>'6桁'!Q759</f>
        <v>0</v>
      </c>
      <c r="V759" s="4"/>
      <c r="X759" s="4"/>
    </row>
    <row r="760" spans="2:24" ht="30" customHeight="1">
      <c r="B760" s="669"/>
      <c r="C760" s="674" t="s">
        <v>842</v>
      </c>
      <c r="D760" s="675"/>
      <c r="E760" s="676"/>
      <c r="F760" s="176">
        <f>IF(ISBLANK('6桁'!F760)=TRUE,"",VLOOKUP(パターン表!F760, 'パターン別掛け率（入力）'!$C$3:$I$302, 6, FALSE))</f>
        <v>100</v>
      </c>
      <c r="G760" s="96">
        <f>'6桁'!G760</f>
        <v>0</v>
      </c>
      <c r="H760" s="209" t="str">
        <f>IF(ISBLANK('6桁'!H760)=TRUE,"",VLOOKUP(パターン表!H760, 'パターン別掛け率（入力）'!$C$3:$I$302, 6, FALSE))</f>
        <v/>
      </c>
      <c r="I760" s="96">
        <f>'6桁'!I760</f>
        <v>0</v>
      </c>
      <c r="J760" s="176" t="str">
        <f>IF(ISBLANK('6桁'!J760)=TRUE,"",VLOOKUP(パターン表!J760, 'パターン別掛け率（入力）'!$C$3:$I$302, 6, FALSE))</f>
        <v/>
      </c>
      <c r="K760" s="96">
        <f>'6桁'!K760</f>
        <v>0</v>
      </c>
      <c r="L760" s="183" t="str">
        <f>IF(ISBLANK('6桁'!L760)=TRUE,"",VLOOKUP(パターン表!L760, 'パターン別掛け率（入力）'!$C$3:$I$302, 6, FALSE))</f>
        <v/>
      </c>
      <c r="M760" s="96">
        <f>'6桁'!M760</f>
        <v>0</v>
      </c>
      <c r="N760" s="176" t="str">
        <f>IF(ISBLANK('6桁'!N760)=TRUE,"",VLOOKUP(パターン表!N760, 'パターン別掛け率（入力）'!$C$3:$I$302, 6, FALSE))</f>
        <v/>
      </c>
      <c r="O760" s="96">
        <f>'6桁'!O760</f>
        <v>0</v>
      </c>
      <c r="P760" s="176" t="str">
        <f>IF(ISBLANK('6桁'!P760)=TRUE,"",VLOOKUP(パターン表!P760, 'パターン別掛け率（入力）'!$C$3:$I$302, 6, FALSE))</f>
        <v/>
      </c>
      <c r="Q760" s="96">
        <f>'6桁'!Q760</f>
        <v>0</v>
      </c>
      <c r="V760" s="4"/>
      <c r="X760" s="4"/>
    </row>
    <row r="761" spans="2:24" ht="30" customHeight="1">
      <c r="B761" s="669"/>
      <c r="C761" s="674" t="s">
        <v>843</v>
      </c>
      <c r="D761" s="675"/>
      <c r="E761" s="676"/>
      <c r="F761" s="176">
        <f>IF(ISBLANK('6桁'!F761)=TRUE,"",VLOOKUP(パターン表!F761, 'パターン別掛け率（入力）'!$C$3:$I$302, 6, FALSE))</f>
        <v>100</v>
      </c>
      <c r="G761" s="96">
        <f>'6桁'!G761</f>
        <v>0</v>
      </c>
      <c r="H761" s="209" t="str">
        <f>IF(ISBLANK('6桁'!H761)=TRUE,"",VLOOKUP(パターン表!H761, 'パターン別掛け率（入力）'!$C$3:$I$302, 6, FALSE))</f>
        <v/>
      </c>
      <c r="I761" s="96">
        <f>'6桁'!I761</f>
        <v>0</v>
      </c>
      <c r="J761" s="176" t="str">
        <f>IF(ISBLANK('6桁'!J761)=TRUE,"",VLOOKUP(パターン表!J761, 'パターン別掛け率（入力）'!$C$3:$I$302, 6, FALSE))</f>
        <v/>
      </c>
      <c r="K761" s="96">
        <f>'6桁'!K761</f>
        <v>0</v>
      </c>
      <c r="L761" s="183">
        <f>IF(ISBLANK('6桁'!L761)=TRUE,"",VLOOKUP(パターン表!L761, 'パターン別掛け率（入力）'!$C$3:$I$302, 6, FALSE))</f>
        <v>100</v>
      </c>
      <c r="M761" s="96">
        <f>'6桁'!M761</f>
        <v>0</v>
      </c>
      <c r="N761" s="176">
        <f>IF(ISBLANK('6桁'!N761)=TRUE,"",VLOOKUP(パターン表!N761, 'パターン別掛け率（入力）'!$C$3:$I$302, 6, FALSE))</f>
        <v>100</v>
      </c>
      <c r="O761" s="96">
        <f>'6桁'!O761</f>
        <v>0</v>
      </c>
      <c r="P761" s="176" t="str">
        <f>IF(ISBLANK('6桁'!P761)=TRUE,"",VLOOKUP(パターン表!P761, 'パターン別掛け率（入力）'!$C$3:$I$302, 6, FALSE))</f>
        <v/>
      </c>
      <c r="Q761" s="96">
        <f>'6桁'!Q761</f>
        <v>0</v>
      </c>
      <c r="V761" s="4"/>
      <c r="X761" s="4"/>
    </row>
    <row r="762" spans="2:24" ht="30" customHeight="1">
      <c r="B762" s="669"/>
      <c r="C762" s="674" t="s">
        <v>37</v>
      </c>
      <c r="D762" s="675"/>
      <c r="E762" s="676"/>
      <c r="F762" s="176" t="str">
        <f>IF(ISBLANK('6桁'!F762)=TRUE,"",VLOOKUP(パターン表!F762, 'パターン別掛け率（入力）'!$C$3:$I$302, 6, FALSE))</f>
        <v/>
      </c>
      <c r="G762" s="96">
        <f>'6桁'!G762</f>
        <v>0</v>
      </c>
      <c r="H762" s="209" t="str">
        <f>IF(ISBLANK('6桁'!H762)=TRUE,"",VLOOKUP(パターン表!H762, 'パターン別掛け率（入力）'!$C$3:$I$302, 6, FALSE))</f>
        <v/>
      </c>
      <c r="I762" s="96">
        <f>'6桁'!I762</f>
        <v>0</v>
      </c>
      <c r="J762" s="176">
        <f>IF(ISBLANK('6桁'!J762)=TRUE,"",VLOOKUP(パターン表!J762, 'パターン別掛け率（入力）'!$C$3:$I$302, 6, FALSE))</f>
        <v>100</v>
      </c>
      <c r="K762" s="96" t="str">
        <f>'6桁'!K762</f>
        <v>※</v>
      </c>
      <c r="L762" s="183" t="str">
        <f>IF(ISBLANK('6桁'!L762)=TRUE,"",VLOOKUP(パターン表!L762, 'パターン別掛け率（入力）'!$C$3:$I$302, 6, FALSE))</f>
        <v/>
      </c>
      <c r="M762" s="96">
        <f>'6桁'!M762</f>
        <v>0</v>
      </c>
      <c r="N762" s="176" t="str">
        <f>IF(ISBLANK('6桁'!N762)=TRUE,"",VLOOKUP(パターン表!N762, 'パターン別掛け率（入力）'!$C$3:$I$302, 6, FALSE))</f>
        <v/>
      </c>
      <c r="O762" s="96">
        <f>'6桁'!O762</f>
        <v>0</v>
      </c>
      <c r="P762" s="176" t="str">
        <f>IF(ISBLANK('6桁'!P762)=TRUE,"",VLOOKUP(パターン表!P762, 'パターン別掛け率（入力）'!$C$3:$I$302, 6, FALSE))</f>
        <v/>
      </c>
      <c r="Q762" s="96">
        <f>'6桁'!Q762</f>
        <v>0</v>
      </c>
      <c r="V762" s="4"/>
      <c r="X762" s="4"/>
    </row>
    <row r="763" spans="2:24" ht="30" customHeight="1">
      <c r="B763" s="669"/>
      <c r="C763" s="674" t="s">
        <v>844</v>
      </c>
      <c r="D763" s="675"/>
      <c r="E763" s="676"/>
      <c r="F763" s="176">
        <f>IF(ISBLANK('6桁'!F763)=TRUE,"",VLOOKUP(パターン表!F763, 'パターン別掛け率（入力）'!$C$3:$I$302, 6, FALSE))</f>
        <v>100</v>
      </c>
      <c r="G763" s="96">
        <f>'6桁'!G763</f>
        <v>0</v>
      </c>
      <c r="H763" s="209" t="str">
        <f>IF(ISBLANK('6桁'!H763)=TRUE,"",VLOOKUP(パターン表!H763, 'パターン別掛け率（入力）'!$C$3:$I$302, 6, FALSE))</f>
        <v/>
      </c>
      <c r="I763" s="96">
        <f>'6桁'!I763</f>
        <v>0</v>
      </c>
      <c r="J763" s="176" t="str">
        <f>IF(ISBLANK('6桁'!J763)=TRUE,"",VLOOKUP(パターン表!J763, 'パターン別掛け率（入力）'!$C$3:$I$302, 6, FALSE))</f>
        <v/>
      </c>
      <c r="K763" s="96">
        <f>'6桁'!K763</f>
        <v>0</v>
      </c>
      <c r="L763" s="183" t="str">
        <f>IF(ISBLANK('6桁'!L763)=TRUE,"",VLOOKUP(パターン表!L763, 'パターン別掛け率（入力）'!$C$3:$I$302, 6, FALSE))</f>
        <v/>
      </c>
      <c r="M763" s="96">
        <f>'6桁'!M763</f>
        <v>0</v>
      </c>
      <c r="N763" s="176" t="str">
        <f>IF(ISBLANK('6桁'!N763)=TRUE,"",VLOOKUP(パターン表!N763, 'パターン別掛け率（入力）'!$C$3:$I$302, 6, FALSE))</f>
        <v/>
      </c>
      <c r="O763" s="96">
        <f>'6桁'!O763</f>
        <v>0</v>
      </c>
      <c r="P763" s="176" t="str">
        <f>IF(ISBLANK('6桁'!P763)=TRUE,"",VLOOKUP(パターン表!P763, 'パターン別掛け率（入力）'!$C$3:$I$302, 6, FALSE))</f>
        <v/>
      </c>
      <c r="Q763" s="96">
        <f>'6桁'!Q763</f>
        <v>0</v>
      </c>
      <c r="V763" s="4"/>
      <c r="X763" s="4"/>
    </row>
    <row r="764" spans="2:24" ht="30" customHeight="1">
      <c r="B764" s="669"/>
      <c r="C764" s="674" t="s">
        <v>61</v>
      </c>
      <c r="D764" s="675"/>
      <c r="E764" s="676"/>
      <c r="F764" s="176" t="str">
        <f>IF(ISBLANK('6桁'!F764)=TRUE,"",VLOOKUP(パターン表!F764, 'パターン別掛け率（入力）'!$C$3:$I$302, 6, FALSE))</f>
        <v/>
      </c>
      <c r="G764" s="96">
        <f>'6桁'!G764</f>
        <v>0</v>
      </c>
      <c r="H764" s="183">
        <f>IF(ISBLANK('6桁'!H764)=TRUE,"",VLOOKUP(パターン表!H764, 'パターン別掛け率（入力）'!$C$3:$I$302, 6, FALSE))</f>
        <v>100</v>
      </c>
      <c r="I764" s="96" t="str">
        <f>'6桁'!I764</f>
        <v>SP
LT38</v>
      </c>
      <c r="J764" s="176" t="str">
        <f>IF(ISBLANK('6桁'!J764)=TRUE,"",VLOOKUP(パターン表!J764, 'パターン別掛け率（入力）'!$C$3:$I$302, 6, FALSE))</f>
        <v/>
      </c>
      <c r="K764" s="96">
        <f>'6桁'!K764</f>
        <v>0</v>
      </c>
      <c r="L764" s="183" t="str">
        <f>IF(ISBLANK('6桁'!L764)=TRUE,"",VLOOKUP(パターン表!L764, 'パターン別掛け率（入力）'!$C$3:$I$302, 6, FALSE))</f>
        <v/>
      </c>
      <c r="M764" s="96">
        <f>'6桁'!M764</f>
        <v>0</v>
      </c>
      <c r="N764" s="176" t="str">
        <f>IF(ISBLANK('6桁'!N764)=TRUE,"",VLOOKUP(パターン表!N764, 'パターン別掛け率（入力）'!$C$3:$I$302, 6, FALSE))</f>
        <v/>
      </c>
      <c r="O764" s="96">
        <f>'6桁'!O764</f>
        <v>0</v>
      </c>
      <c r="P764" s="176" t="str">
        <f>IF(ISBLANK('6桁'!P764)=TRUE,"",VLOOKUP(パターン表!P764, 'パターン別掛け率（入力）'!$C$3:$I$302, 6, FALSE))</f>
        <v/>
      </c>
      <c r="Q764" s="96">
        <f>'6桁'!Q764</f>
        <v>0</v>
      </c>
      <c r="V764" s="4"/>
      <c r="X764" s="4"/>
    </row>
    <row r="765" spans="2:24" ht="30" customHeight="1">
      <c r="B765" s="669"/>
      <c r="C765" s="674" t="s">
        <v>845</v>
      </c>
      <c r="D765" s="675"/>
      <c r="E765" s="676"/>
      <c r="F765" s="176">
        <f>IF(ISBLANK('6桁'!F765)=TRUE,"",VLOOKUP(パターン表!F765, 'パターン別掛け率（入力）'!$C$3:$I$302, 6, FALSE))</f>
        <v>100</v>
      </c>
      <c r="G765" s="96">
        <f>'6桁'!G765</f>
        <v>0</v>
      </c>
      <c r="H765" s="209" t="str">
        <f>IF(ISBLANK('6桁'!H765)=TRUE,"",VLOOKUP(パターン表!H765, 'パターン別掛け率（入力）'!$C$3:$I$302, 6, FALSE))</f>
        <v/>
      </c>
      <c r="I765" s="96">
        <f>'6桁'!I765</f>
        <v>0</v>
      </c>
      <c r="J765" s="176" t="str">
        <f>IF(ISBLANK('6桁'!J765)=TRUE,"",VLOOKUP(パターン表!J765, 'パターン別掛け率（入力）'!$C$3:$I$302, 6, FALSE))</f>
        <v/>
      </c>
      <c r="K765" s="96">
        <f>'6桁'!K765</f>
        <v>0</v>
      </c>
      <c r="L765" s="183" t="str">
        <f>IF(ISBLANK('6桁'!L765)=TRUE,"",VLOOKUP(パターン表!L765, 'パターン別掛け率（入力）'!$C$3:$I$302, 6, FALSE))</f>
        <v/>
      </c>
      <c r="M765" s="96">
        <f>'6桁'!M765</f>
        <v>0</v>
      </c>
      <c r="N765" s="176" t="str">
        <f>IF(ISBLANK('6桁'!N765)=TRUE,"",VLOOKUP(パターン表!N765, 'パターン別掛け率（入力）'!$C$3:$I$302, 6, FALSE))</f>
        <v/>
      </c>
      <c r="O765" s="96">
        <f>'6桁'!O765</f>
        <v>0</v>
      </c>
      <c r="P765" s="176" t="str">
        <f>IF(ISBLANK('6桁'!P765)=TRUE,"",VLOOKUP(パターン表!P765, 'パターン別掛け率（入力）'!$C$3:$I$302, 6, FALSE))</f>
        <v/>
      </c>
      <c r="Q765" s="96">
        <f>'6桁'!Q765</f>
        <v>0</v>
      </c>
      <c r="V765" s="4"/>
      <c r="X765" s="4"/>
    </row>
    <row r="766" spans="2:24" ht="30" customHeight="1">
      <c r="B766" s="670"/>
      <c r="C766" s="677" t="s">
        <v>846</v>
      </c>
      <c r="D766" s="678"/>
      <c r="E766" s="679"/>
      <c r="F766" s="177">
        <f>IF(ISBLANK('6桁'!F766)=TRUE,"",VLOOKUP(パターン表!F766, 'パターン別掛け率（入力）'!$C$3:$I$302, 6, FALSE))</f>
        <v>100</v>
      </c>
      <c r="G766" s="99">
        <f>'6桁'!G766</f>
        <v>0</v>
      </c>
      <c r="H766" s="211" t="str">
        <f>IF(ISBLANK('6桁'!H766)=TRUE,"",VLOOKUP(パターン表!H766, 'パターン別掛け率（入力）'!$C$3:$I$302, 6, FALSE))</f>
        <v/>
      </c>
      <c r="I766" s="99">
        <f>'6桁'!I766</f>
        <v>0</v>
      </c>
      <c r="J766" s="177" t="str">
        <f>IF(ISBLANK('6桁'!J766)=TRUE,"",VLOOKUP(パターン表!J766, 'パターン別掛け率（入力）'!$C$3:$I$302, 6, FALSE))</f>
        <v/>
      </c>
      <c r="K766" s="99">
        <f>'6桁'!K766</f>
        <v>0</v>
      </c>
      <c r="L766" s="184">
        <f>IF(ISBLANK('6桁'!L766)=TRUE,"",VLOOKUP(パターン表!L766, 'パターン別掛け率（入力）'!$C$3:$I$302, 6, FALSE))</f>
        <v>100</v>
      </c>
      <c r="M766" s="99">
        <f>'6桁'!M766</f>
        <v>0</v>
      </c>
      <c r="N766" s="177" t="str">
        <f>IF(ISBLANK('6桁'!N766)=TRUE,"",VLOOKUP(パターン表!N766, 'パターン別掛け率（入力）'!$C$3:$I$302, 6, FALSE))</f>
        <v/>
      </c>
      <c r="O766" s="99">
        <f>'6桁'!O766</f>
        <v>0</v>
      </c>
      <c r="P766" s="177" t="str">
        <f>IF(ISBLANK('6桁'!P766)=TRUE,"",VLOOKUP(パターン表!P766, 'パターン別掛け率（入力）'!$C$3:$I$302, 6, FALSE))</f>
        <v/>
      </c>
      <c r="Q766" s="99">
        <f>'6桁'!Q766</f>
        <v>0</v>
      </c>
      <c r="V766" s="4"/>
      <c r="X766" s="4"/>
    </row>
    <row r="767" spans="2:24" ht="30" customHeight="1">
      <c r="B767" s="696">
        <v>14</v>
      </c>
      <c r="C767" s="671" t="s">
        <v>38</v>
      </c>
      <c r="D767" s="672"/>
      <c r="E767" s="673"/>
      <c r="F767" s="175" t="str">
        <f>IF(ISBLANK('6桁'!F767)=TRUE,"",VLOOKUP(パターン表!F767, 'パターン別掛け率（入力）'!$C$3:$I$302, 6, FALSE))</f>
        <v/>
      </c>
      <c r="G767" s="97">
        <f>'6桁'!G767</f>
        <v>0</v>
      </c>
      <c r="H767" s="212" t="str">
        <f>IF(ISBLANK('6桁'!H767)=TRUE,"",VLOOKUP(パターン表!H767, 'パターン別掛け率（入力）'!$C$3:$I$302, 6, FALSE))</f>
        <v/>
      </c>
      <c r="I767" s="97">
        <f>'6桁'!I767</f>
        <v>0</v>
      </c>
      <c r="J767" s="175">
        <f>IF(ISBLANK('6桁'!J767)=TRUE,"",VLOOKUP(パターン表!J767, 'パターン別掛け率（入力）'!$C$3:$I$302, 6, FALSE))</f>
        <v>100</v>
      </c>
      <c r="K767" s="97">
        <f>'6桁'!K767</f>
        <v>0</v>
      </c>
      <c r="L767" s="199" t="str">
        <f>IF(ISBLANK('6桁'!L767)=TRUE,"",VLOOKUP(パターン表!L767, 'パターン別掛け率（入力）'!$C$3:$I$302, 6, FALSE))</f>
        <v/>
      </c>
      <c r="M767" s="97">
        <f>'6桁'!M767</f>
        <v>0</v>
      </c>
      <c r="N767" s="175" t="str">
        <f>IF(ISBLANK('6桁'!N767)=TRUE,"",VLOOKUP(パターン表!N767, 'パターン別掛け率（入力）'!$C$3:$I$302, 6, FALSE))</f>
        <v/>
      </c>
      <c r="O767" s="97">
        <f>'6桁'!O767</f>
        <v>0</v>
      </c>
      <c r="P767" s="175" t="str">
        <f>IF(ISBLANK('6桁'!P767)=TRUE,"",VLOOKUP(パターン表!P767, 'パターン別掛け率（入力）'!$C$3:$I$302, 6, FALSE))</f>
        <v/>
      </c>
      <c r="Q767" s="97">
        <f>'6桁'!Q767</f>
        <v>0</v>
      </c>
      <c r="V767" s="4"/>
      <c r="X767" s="4"/>
    </row>
    <row r="768" spans="2:24" ht="30" customHeight="1" thickBot="1">
      <c r="B768" s="697"/>
      <c r="C768" s="698" t="s">
        <v>39</v>
      </c>
      <c r="D768" s="699"/>
      <c r="E768" s="700"/>
      <c r="F768" s="176" t="str">
        <f>IF(ISBLANK('6桁'!F768)=TRUE,"",VLOOKUP(パターン表!F768, 'パターン別掛け率（入力）'!$C$3:$I$302, 6, FALSE))</f>
        <v/>
      </c>
      <c r="G768" s="96">
        <f>'6桁'!G768</f>
        <v>0</v>
      </c>
      <c r="H768" s="213" t="str">
        <f>IF(ISBLANK('6桁'!H768)=TRUE,"",VLOOKUP(パターン表!H768, 'パターン別掛け率（入力）'!$C$3:$I$302, 6, FALSE))</f>
        <v/>
      </c>
      <c r="I768" s="119">
        <f>'6桁'!I768</f>
        <v>0</v>
      </c>
      <c r="J768" s="176">
        <f>IF(ISBLANK('6桁'!J768)=TRUE,"",VLOOKUP(パターン表!J768, 'パターン別掛け率（入力）'!$C$3:$I$302, 6, FALSE))</f>
        <v>100</v>
      </c>
      <c r="K768" s="96" t="str">
        <f>'6桁'!K768</f>
        <v>SP
355★</v>
      </c>
      <c r="L768" s="183" t="str">
        <f>IF(ISBLANK('6桁'!L768)=TRUE,"",VLOOKUP(パターン表!L768, 'パターン別掛け率（入力）'!$C$3:$I$302, 6, FALSE))</f>
        <v/>
      </c>
      <c r="M768" s="96">
        <f>'6桁'!M768</f>
        <v>0</v>
      </c>
      <c r="N768" s="118" t="str">
        <f>IF(ISBLANK('6桁'!N768)=TRUE,"",VLOOKUP(パターン表!N768, 'パターン別掛け率（入力）'!$C$3:$I$302, 6, FALSE))</f>
        <v/>
      </c>
      <c r="O768" s="119">
        <f>'6桁'!O768</f>
        <v>0</v>
      </c>
      <c r="P768" s="118" t="str">
        <f>IF(ISBLANK('6桁'!P768)=TRUE,"",VLOOKUP(パターン表!P768, 'パターン別掛け率（入力）'!$C$3:$I$302, 6, FALSE))</f>
        <v/>
      </c>
      <c r="Q768" s="119">
        <f>'6桁'!Q768</f>
        <v>0</v>
      </c>
      <c r="T768" s="40" t="s">
        <v>719</v>
      </c>
      <c r="V768" s="4"/>
      <c r="X768" s="4"/>
    </row>
    <row r="769" spans="2:27" ht="35.25" customHeight="1">
      <c r="B769" s="545" t="s">
        <v>2121</v>
      </c>
      <c r="C769" s="545"/>
      <c r="D769" s="545"/>
      <c r="E769" s="545"/>
      <c r="F769" s="545"/>
      <c r="G769" s="545"/>
      <c r="H769" s="545"/>
      <c r="I769" s="545"/>
      <c r="J769" s="545"/>
      <c r="K769" s="545"/>
      <c r="L769" s="545"/>
      <c r="M769" s="545"/>
      <c r="N769" s="545"/>
      <c r="O769" s="545"/>
      <c r="P769" s="546"/>
      <c r="Q769" s="546"/>
      <c r="R769" s="546"/>
      <c r="S769" s="546"/>
      <c r="T769" s="546"/>
      <c r="U769" s="546"/>
    </row>
    <row r="770" spans="2:27" ht="13.5" customHeight="1"/>
    <row r="775" spans="2:27" ht="14.25" thickBot="1"/>
    <row r="776" spans="2:27" ht="25.5" customHeight="1" thickTop="1" thickBot="1">
      <c r="B776" s="518" t="s">
        <v>531</v>
      </c>
      <c r="C776" s="519"/>
      <c r="D776" s="519"/>
      <c r="E776" s="519"/>
      <c r="F776" s="519"/>
      <c r="G776" s="519"/>
      <c r="H776" s="519"/>
      <c r="I776" s="519"/>
      <c r="J776" s="519"/>
      <c r="K776" s="519"/>
      <c r="L776" s="519"/>
      <c r="M776" s="519"/>
      <c r="N776" s="519"/>
      <c r="O776" s="519"/>
      <c r="P776" s="519"/>
      <c r="Q776" s="519"/>
      <c r="R776" s="519"/>
      <c r="S776" s="519"/>
      <c r="T776" s="519"/>
      <c r="U776" s="519"/>
      <c r="V776" s="519"/>
      <c r="W776" s="519"/>
      <c r="X776" s="519"/>
      <c r="Y776" s="519"/>
      <c r="Z776" s="519"/>
      <c r="AA776" s="520"/>
    </row>
    <row r="777" spans="2:27" ht="25.5" customHeight="1" thickTop="1" thickBot="1">
      <c r="B777" s="24"/>
      <c r="C777" s="24"/>
      <c r="D777" s="24"/>
      <c r="E777" s="24"/>
      <c r="F777" s="82"/>
      <c r="G777" s="24"/>
      <c r="H777" s="82"/>
      <c r="I777" s="24"/>
      <c r="J777" s="82"/>
      <c r="K777" s="24"/>
      <c r="L777" s="82"/>
      <c r="M777" s="24"/>
      <c r="N777" s="82"/>
      <c r="O777" s="24"/>
      <c r="P777" s="82"/>
      <c r="Q777" s="24"/>
      <c r="R777" s="82"/>
      <c r="S777" s="24"/>
      <c r="T777" s="82"/>
      <c r="U777" s="24"/>
      <c r="V777" s="82"/>
      <c r="W777" s="24"/>
      <c r="X777" s="82"/>
      <c r="Y777" s="24"/>
    </row>
    <row r="778" spans="2:27" ht="20.100000000000001" customHeight="1" thickBot="1">
      <c r="B778" s="691" t="s">
        <v>452</v>
      </c>
      <c r="C778" s="534" t="s">
        <v>524</v>
      </c>
      <c r="D778" s="637"/>
      <c r="E778" s="535"/>
      <c r="F778" s="531" t="s">
        <v>453</v>
      </c>
      <c r="G778" s="532"/>
      <c r="H778" s="532"/>
      <c r="I778" s="532"/>
      <c r="J778" s="532"/>
      <c r="K778" s="532"/>
      <c r="L778" s="532"/>
      <c r="M778" s="532"/>
      <c r="N778" s="532"/>
      <c r="O778" s="532"/>
      <c r="P778" s="532"/>
      <c r="Q778" s="532"/>
      <c r="R778" s="532"/>
      <c r="S778" s="533"/>
      <c r="T778" s="11"/>
      <c r="U778" s="11"/>
    </row>
    <row r="779" spans="2:27" ht="39.950000000000003" customHeight="1">
      <c r="B779" s="692"/>
      <c r="C779" s="536"/>
      <c r="D779" s="547"/>
      <c r="E779" s="537"/>
      <c r="F779" s="683" t="s">
        <v>932</v>
      </c>
      <c r="G779" s="694"/>
      <c r="H779" s="695" t="s">
        <v>935</v>
      </c>
      <c r="I779" s="694"/>
      <c r="J779" s="683" t="s">
        <v>847</v>
      </c>
      <c r="K779" s="694"/>
      <c r="L779" s="683" t="s">
        <v>848</v>
      </c>
      <c r="M779" s="694"/>
      <c r="N779" s="683" t="s">
        <v>856</v>
      </c>
      <c r="O779" s="694"/>
      <c r="P779" s="683" t="s">
        <v>849</v>
      </c>
      <c r="Q779" s="694"/>
      <c r="R779" s="683" t="s">
        <v>2120</v>
      </c>
      <c r="S779" s="694"/>
      <c r="V779" s="4"/>
      <c r="X779" s="4"/>
    </row>
    <row r="780" spans="2:27" ht="20.100000000000001" customHeight="1" thickBot="1">
      <c r="B780" s="693" t="s">
        <v>525</v>
      </c>
      <c r="C780" s="538"/>
      <c r="D780" s="618"/>
      <c r="E780" s="539"/>
      <c r="F780" s="514" t="s">
        <v>825</v>
      </c>
      <c r="G780" s="515"/>
      <c r="H780" s="555" t="s">
        <v>825</v>
      </c>
      <c r="I780" s="515"/>
      <c r="J780" s="514" t="s">
        <v>825</v>
      </c>
      <c r="K780" s="515"/>
      <c r="L780" s="514" t="s">
        <v>825</v>
      </c>
      <c r="M780" s="515"/>
      <c r="N780" s="514" t="s">
        <v>825</v>
      </c>
      <c r="O780" s="515"/>
      <c r="P780" s="514" t="s">
        <v>825</v>
      </c>
      <c r="Q780" s="515"/>
      <c r="R780" s="514" t="s">
        <v>825</v>
      </c>
      <c r="S780" s="515"/>
      <c r="V780" s="4"/>
      <c r="X780" s="4"/>
    </row>
    <row r="781" spans="2:27" ht="30" customHeight="1">
      <c r="B781" s="707">
        <v>17.5</v>
      </c>
      <c r="C781" s="671" t="s">
        <v>98</v>
      </c>
      <c r="D781" s="672"/>
      <c r="E781" s="672"/>
      <c r="F781" s="91">
        <f>IF(ISBLANK('6桁'!F781)=TRUE,"",VLOOKUP(パターン表!F781, 'パターン別掛け率（入力）'!$C$3:$I$302, 6, FALSE))</f>
        <v>100</v>
      </c>
      <c r="G781" s="96">
        <f>'6桁'!G781</f>
        <v>0</v>
      </c>
      <c r="H781" s="172" t="str">
        <f>IF(ISBLANK('6桁'!H781)=TRUE,"",VLOOKUP(パターン表!H781, 'パターン別掛け率（入力）'!$C$3:$I$302, 6, FALSE))</f>
        <v/>
      </c>
      <c r="I781" s="125">
        <f>'6桁'!I781</f>
        <v>0</v>
      </c>
      <c r="J781" s="172" t="str">
        <f>IF(ISBLANK('6桁'!J781)=TRUE,"",VLOOKUP(パターン表!J781, 'パターン別掛け率（入力）'!$C$3:$I$302, 6, FALSE))</f>
        <v/>
      </c>
      <c r="K781" s="125">
        <f>'6桁'!K781</f>
        <v>0</v>
      </c>
      <c r="L781" s="182" t="str">
        <f>IF(ISBLANK('6桁'!L781)=TRUE,"",VLOOKUP(パターン表!L781, 'パターン別掛け率（入力）'!$C$3:$I$302, 6, FALSE))</f>
        <v/>
      </c>
      <c r="M781" s="125">
        <f>'6桁'!M781</f>
        <v>0</v>
      </c>
      <c r="N781" s="172" t="str">
        <f>IF(ISBLANK('6桁'!N781)=TRUE,"",VLOOKUP(パターン表!N781, 'パターン別掛け率（入力）'!$C$3:$I$302, 6, FALSE))</f>
        <v/>
      </c>
      <c r="O781" s="125">
        <f>'6桁'!O781</f>
        <v>0</v>
      </c>
      <c r="P781" s="172" t="str">
        <f>IF(ISBLANK('6桁'!P781)=TRUE,"",VLOOKUP(パターン表!P781, 'パターン別掛け率（入力）'!$C$3:$I$302, 6, FALSE))</f>
        <v/>
      </c>
      <c r="Q781" s="125">
        <f>'6桁'!Q781</f>
        <v>0</v>
      </c>
      <c r="R781" s="172" t="str">
        <f>IF(ISBLANK('6桁'!R781)=TRUE,"",VLOOKUP(パターン表!R781, 'パターン別掛け率（入力）'!$C$3:$I$302, 6, FALSE))</f>
        <v/>
      </c>
      <c r="S781" s="125">
        <f>'6桁'!S781</f>
        <v>0</v>
      </c>
      <c r="V781" s="4"/>
      <c r="X781" s="4"/>
    </row>
    <row r="782" spans="2:27" ht="30" customHeight="1">
      <c r="B782" s="702"/>
      <c r="C782" s="674" t="s">
        <v>850</v>
      </c>
      <c r="D782" s="675"/>
      <c r="E782" s="675"/>
      <c r="F782" s="95" t="str">
        <f>IF(ISBLANK('6桁'!F782)=TRUE,"",VLOOKUP(パターン表!F782, 'パターン別掛け率（入力）'!$C$3:$I$302, 6, FALSE))</f>
        <v/>
      </c>
      <c r="G782" s="384">
        <f>'6桁'!G782</f>
        <v>0</v>
      </c>
      <c r="H782" s="176" t="str">
        <f>IF(ISBLANK('6桁'!H782)=TRUE,"",VLOOKUP(パターン表!H782, 'パターン別掛け率（入力）'!$C$3:$I$302, 6, FALSE))</f>
        <v/>
      </c>
      <c r="I782" s="96">
        <f>'6桁'!I782</f>
        <v>0</v>
      </c>
      <c r="J782" s="176" t="str">
        <f>IF(ISBLANK('6桁'!J782)=TRUE,"",VLOOKUP(パターン表!J782, 'パターン別掛け率（入力）'!$C$3:$I$302, 6, FALSE))</f>
        <v/>
      </c>
      <c r="K782" s="96">
        <f>'6桁'!K782</f>
        <v>0</v>
      </c>
      <c r="L782" s="183">
        <f>IF(ISBLANK('6桁'!L782)=TRUE,"",VLOOKUP(パターン表!L782, 'パターン別掛け率（入力）'!$C$3:$I$302, 6, FALSE))</f>
        <v>100</v>
      </c>
      <c r="M782" s="96">
        <f>'6桁'!M782</f>
        <v>0</v>
      </c>
      <c r="N782" s="176" t="str">
        <f>IF(ISBLANK('6桁'!N782)=TRUE,"",VLOOKUP(パターン表!N782, 'パターン別掛け率（入力）'!$C$3:$I$302, 6, FALSE))</f>
        <v/>
      </c>
      <c r="O782" s="96">
        <f>'6桁'!O782</f>
        <v>0</v>
      </c>
      <c r="P782" s="176" t="str">
        <f>IF(ISBLANK('6桁'!P782)=TRUE,"",VLOOKUP(パターン表!P782, 'パターン別掛け率（入力）'!$C$3:$I$302, 6, FALSE))</f>
        <v/>
      </c>
      <c r="Q782" s="96">
        <f>'6桁'!Q782</f>
        <v>0</v>
      </c>
      <c r="R782" s="176" t="str">
        <f>IF(ISBLANK('6桁'!R782)=TRUE,"",VLOOKUP(パターン表!R782, 'パターン別掛け率（入力）'!$C$3:$I$302, 6, FALSE))</f>
        <v/>
      </c>
      <c r="S782" s="96">
        <f>'6桁'!S782</f>
        <v>0</v>
      </c>
      <c r="V782" s="4"/>
      <c r="X782" s="4"/>
    </row>
    <row r="783" spans="2:27" ht="30" customHeight="1">
      <c r="B783" s="702"/>
      <c r="C783" s="674" t="s">
        <v>99</v>
      </c>
      <c r="D783" s="675"/>
      <c r="E783" s="675"/>
      <c r="F783" s="95">
        <f>IF(ISBLANK('6桁'!F783)=TRUE,"",VLOOKUP(パターン表!F783, 'パターン別掛け率（入力）'!$C$3:$I$302, 6, FALSE))</f>
        <v>100</v>
      </c>
      <c r="G783" s="96">
        <f>'6桁'!G783</f>
        <v>0</v>
      </c>
      <c r="H783" s="176" t="str">
        <f>IF(ISBLANK('6桁'!H783)=TRUE,"",VLOOKUP(パターン表!H783, 'パターン別掛け率（入力）'!$C$3:$I$302, 6, FALSE))</f>
        <v/>
      </c>
      <c r="I783" s="96">
        <f>'6桁'!I783</f>
        <v>0</v>
      </c>
      <c r="J783" s="176" t="str">
        <f>IF(ISBLANK('6桁'!J783)=TRUE,"",VLOOKUP(パターン表!J783, 'パターン別掛け率（入力）'!$C$3:$I$302, 6, FALSE))</f>
        <v/>
      </c>
      <c r="K783" s="96">
        <f>'6桁'!K783</f>
        <v>0</v>
      </c>
      <c r="L783" s="183" t="str">
        <f>IF(ISBLANK('6桁'!L783)=TRUE,"",VLOOKUP(パターン表!L783, 'パターン別掛け率（入力）'!$C$3:$I$302, 6, FALSE))</f>
        <v/>
      </c>
      <c r="M783" s="96">
        <f>'6桁'!M783</f>
        <v>0</v>
      </c>
      <c r="N783" s="176" t="str">
        <f>IF(ISBLANK('6桁'!N783)=TRUE,"",VLOOKUP(パターン表!N783, 'パターン別掛け率（入力）'!$C$3:$I$302, 6, FALSE))</f>
        <v/>
      </c>
      <c r="O783" s="96">
        <f>'6桁'!O783</f>
        <v>0</v>
      </c>
      <c r="P783" s="176" t="str">
        <f>IF(ISBLANK('6桁'!P783)=TRUE,"",VLOOKUP(パターン表!P783, 'パターン別掛け率（入力）'!$C$3:$I$302, 6, FALSE))</f>
        <v/>
      </c>
      <c r="Q783" s="96">
        <f>'6桁'!Q783</f>
        <v>0</v>
      </c>
      <c r="R783" s="176" t="str">
        <f>IF(ISBLANK('6桁'!R783)=TRUE,"",VLOOKUP(パターン表!R783, 'パターン別掛け率（入力）'!$C$3:$I$302, 6, FALSE))</f>
        <v/>
      </c>
      <c r="S783" s="96">
        <f>'6桁'!S783</f>
        <v>0</v>
      </c>
      <c r="V783" s="4"/>
      <c r="X783" s="4"/>
    </row>
    <row r="784" spans="2:27" ht="30" customHeight="1">
      <c r="B784" s="702"/>
      <c r="C784" s="674" t="s">
        <v>851</v>
      </c>
      <c r="D784" s="675"/>
      <c r="E784" s="675"/>
      <c r="F784" s="95" t="str">
        <f>IF(ISBLANK('6桁'!F784)=TRUE,"",VLOOKUP(パターン表!F784, 'パターン別掛け率（入力）'!$C$3:$I$302, 6, FALSE))</f>
        <v/>
      </c>
      <c r="G784" s="384">
        <f>'6桁'!G784</f>
        <v>0</v>
      </c>
      <c r="H784" s="176" t="str">
        <f>IF(ISBLANK('6桁'!H784)=TRUE,"",VLOOKUP(パターン表!H784, 'パターン別掛け率（入力）'!$C$3:$I$302, 6, FALSE))</f>
        <v/>
      </c>
      <c r="I784" s="96">
        <f>'6桁'!I784</f>
        <v>0</v>
      </c>
      <c r="J784" s="176" t="str">
        <f>IF(ISBLANK('6桁'!J784)=TRUE,"",VLOOKUP(パターン表!J784, 'パターン別掛け率（入力）'!$C$3:$I$302, 6, FALSE))</f>
        <v/>
      </c>
      <c r="K784" s="96">
        <f>'6桁'!K784</f>
        <v>0</v>
      </c>
      <c r="L784" s="183">
        <f>IF(ISBLANK('6桁'!L784)=TRUE,"",VLOOKUP(パターン表!L784, 'パターン別掛け率（入力）'!$C$3:$I$302, 6, FALSE))</f>
        <v>100</v>
      </c>
      <c r="M784" s="96">
        <f>'6桁'!M784</f>
        <v>0</v>
      </c>
      <c r="N784" s="176" t="str">
        <f>IF(ISBLANK('6桁'!N784)=TRUE,"",VLOOKUP(パターン表!N784, 'パターン別掛け率（入力）'!$C$3:$I$302, 6, FALSE))</f>
        <v/>
      </c>
      <c r="O784" s="96">
        <f>'6桁'!O784</f>
        <v>0</v>
      </c>
      <c r="P784" s="176" t="str">
        <f>IF(ISBLANK('6桁'!P784)=TRUE,"",VLOOKUP(パターン表!P784, 'パターン別掛け率（入力）'!$C$3:$I$302, 6, FALSE))</f>
        <v/>
      </c>
      <c r="Q784" s="96">
        <f>'6桁'!Q784</f>
        <v>0</v>
      </c>
      <c r="R784" s="176" t="str">
        <f>IF(ISBLANK('6桁'!R784)=TRUE,"",VLOOKUP(パターン表!R784, 'パターン別掛け率（入力）'!$C$3:$I$302, 6, FALSE))</f>
        <v/>
      </c>
      <c r="S784" s="96">
        <f>'6桁'!S784</f>
        <v>0</v>
      </c>
      <c r="V784" s="4"/>
      <c r="X784" s="4"/>
    </row>
    <row r="785" spans="2:24" ht="30" customHeight="1">
      <c r="B785" s="702"/>
      <c r="C785" s="674" t="s">
        <v>100</v>
      </c>
      <c r="D785" s="675"/>
      <c r="E785" s="675"/>
      <c r="F785" s="95">
        <f>IF(ISBLANK('6桁'!F785)=TRUE,"",VLOOKUP(パターン表!F785, 'パターン別掛け率（入力）'!$C$3:$I$302, 6, FALSE))</f>
        <v>100</v>
      </c>
      <c r="G785" s="96">
        <f>'6桁'!G785</f>
        <v>0</v>
      </c>
      <c r="H785" s="176" t="str">
        <f>IF(ISBLANK('6桁'!H785)=TRUE,"",VLOOKUP(パターン表!H785, 'パターン別掛け率（入力）'!$C$3:$I$302, 6, FALSE))</f>
        <v/>
      </c>
      <c r="I785" s="96">
        <f>'6桁'!I785</f>
        <v>0</v>
      </c>
      <c r="J785" s="176" t="str">
        <f>IF(ISBLANK('6桁'!J785)=TRUE,"",VLOOKUP(パターン表!J785, 'パターン別掛け率（入力）'!$C$3:$I$302, 6, FALSE))</f>
        <v/>
      </c>
      <c r="K785" s="96">
        <f>'6桁'!K785</f>
        <v>0</v>
      </c>
      <c r="L785" s="183" t="str">
        <f>IF(ISBLANK('6桁'!L785)=TRUE,"",VLOOKUP(パターン表!L785, 'パターン別掛け率（入力）'!$C$3:$I$302, 6, FALSE))</f>
        <v/>
      </c>
      <c r="M785" s="96">
        <f>'6桁'!M785</f>
        <v>0</v>
      </c>
      <c r="N785" s="176" t="str">
        <f>IF(ISBLANK('6桁'!N785)=TRUE,"",VLOOKUP(パターン表!N785, 'パターン別掛け率（入力）'!$C$3:$I$302, 6, FALSE))</f>
        <v/>
      </c>
      <c r="O785" s="96">
        <f>'6桁'!O785</f>
        <v>0</v>
      </c>
      <c r="P785" s="176" t="str">
        <f>IF(ISBLANK('6桁'!P785)=TRUE,"",VLOOKUP(パターン表!P785, 'パターン別掛け率（入力）'!$C$3:$I$302, 6, FALSE))</f>
        <v/>
      </c>
      <c r="Q785" s="96">
        <f>'6桁'!Q785</f>
        <v>0</v>
      </c>
      <c r="R785" s="176" t="str">
        <f>IF(ISBLANK('6桁'!R785)=TRUE,"",VLOOKUP(パターン表!R785, 'パターン別掛け率（入力）'!$C$3:$I$302, 6, FALSE))</f>
        <v/>
      </c>
      <c r="S785" s="96">
        <f>'6桁'!S785</f>
        <v>0</v>
      </c>
      <c r="V785" s="4"/>
      <c r="X785" s="4"/>
    </row>
    <row r="786" spans="2:24" ht="30" customHeight="1">
      <c r="B786" s="702"/>
      <c r="C786" s="674" t="s">
        <v>852</v>
      </c>
      <c r="D786" s="675"/>
      <c r="E786" s="675"/>
      <c r="F786" s="95" t="str">
        <f>IF(ISBLANK('6桁'!F786)=TRUE,"",VLOOKUP(パターン表!F786, 'パターン別掛け率（入力）'!$C$3:$I$302, 6, FALSE))</f>
        <v/>
      </c>
      <c r="G786" s="384">
        <f>'6桁'!G786</f>
        <v>0</v>
      </c>
      <c r="H786" s="176" t="str">
        <f>IF(ISBLANK('6桁'!H786)=TRUE,"",VLOOKUP(パターン表!H786, 'パターン別掛け率（入力）'!$C$3:$I$302, 6, FALSE))</f>
        <v/>
      </c>
      <c r="I786" s="96">
        <f>'6桁'!I786</f>
        <v>0</v>
      </c>
      <c r="J786" s="176" t="str">
        <f>IF(ISBLANK('6桁'!J786)=TRUE,"",VLOOKUP(パターン表!J786, 'パターン別掛け率（入力）'!$C$3:$I$302, 6, FALSE))</f>
        <v/>
      </c>
      <c r="K786" s="96">
        <f>'6桁'!K786</f>
        <v>0</v>
      </c>
      <c r="L786" s="183">
        <f>IF(ISBLANK('6桁'!L786)=TRUE,"",VLOOKUP(パターン表!L786, 'パターン別掛け率（入力）'!$C$3:$I$302, 6, FALSE))</f>
        <v>100</v>
      </c>
      <c r="M786" s="96">
        <f>'6桁'!M786</f>
        <v>0</v>
      </c>
      <c r="N786" s="176" t="str">
        <f>IF(ISBLANK('6桁'!N786)=TRUE,"",VLOOKUP(パターン表!N786, 'パターン別掛け率（入力）'!$C$3:$I$302, 6, FALSE))</f>
        <v/>
      </c>
      <c r="O786" s="96">
        <f>'6桁'!O786</f>
        <v>0</v>
      </c>
      <c r="P786" s="176" t="str">
        <f>IF(ISBLANK('6桁'!P786)=TRUE,"",VLOOKUP(パターン表!P786, 'パターン別掛け率（入力）'!$C$3:$I$302, 6, FALSE))</f>
        <v/>
      </c>
      <c r="Q786" s="96">
        <f>'6桁'!Q786</f>
        <v>0</v>
      </c>
      <c r="R786" s="176" t="str">
        <f>IF(ISBLANK('6桁'!R786)=TRUE,"",VLOOKUP(パターン表!R786, 'パターン別掛け率（入力）'!$C$3:$I$302, 6, FALSE))</f>
        <v/>
      </c>
      <c r="S786" s="96">
        <f>'6桁'!S786</f>
        <v>0</v>
      </c>
      <c r="V786" s="4"/>
      <c r="X786" s="4"/>
    </row>
    <row r="787" spans="2:24" ht="30" customHeight="1">
      <c r="B787" s="702"/>
      <c r="C787" s="674" t="s">
        <v>101</v>
      </c>
      <c r="D787" s="675"/>
      <c r="E787" s="675"/>
      <c r="F787" s="95">
        <f>IF(ISBLANK('6桁'!F787)=TRUE,"",VLOOKUP(パターン表!F787, 'パターン別掛け率（入力）'!$C$3:$I$302, 6, FALSE))</f>
        <v>100</v>
      </c>
      <c r="G787" s="96">
        <f>'6桁'!G787</f>
        <v>0</v>
      </c>
      <c r="H787" s="176" t="str">
        <f>IF(ISBLANK('6桁'!H787)=TRUE,"",VLOOKUP(パターン表!H787, 'パターン別掛け率（入力）'!$C$3:$I$302, 6, FALSE))</f>
        <v/>
      </c>
      <c r="I787" s="96">
        <f>'6桁'!I787</f>
        <v>0</v>
      </c>
      <c r="J787" s="176" t="str">
        <f>IF(ISBLANK('6桁'!J787)=TRUE,"",VLOOKUP(パターン表!J787, 'パターン別掛け率（入力）'!$C$3:$I$302, 6, FALSE))</f>
        <v/>
      </c>
      <c r="K787" s="96">
        <f>'6桁'!K787</f>
        <v>0</v>
      </c>
      <c r="L787" s="183" t="str">
        <f>IF(ISBLANK('6桁'!L787)=TRUE,"",VLOOKUP(パターン表!L787, 'パターン別掛け率（入力）'!$C$3:$I$302, 6, FALSE))</f>
        <v/>
      </c>
      <c r="M787" s="96">
        <f>'6桁'!M787</f>
        <v>0</v>
      </c>
      <c r="N787" s="176" t="str">
        <f>IF(ISBLANK('6桁'!N787)=TRUE,"",VLOOKUP(パターン表!N787, 'パターン別掛け率（入力）'!$C$3:$I$302, 6, FALSE))</f>
        <v/>
      </c>
      <c r="O787" s="96">
        <f>'6桁'!O787</f>
        <v>0</v>
      </c>
      <c r="P787" s="176" t="str">
        <f>IF(ISBLANK('6桁'!P787)=TRUE,"",VLOOKUP(パターン表!P787, 'パターン別掛け率（入力）'!$C$3:$I$302, 6, FALSE))</f>
        <v/>
      </c>
      <c r="Q787" s="96">
        <f>'6桁'!Q787</f>
        <v>0</v>
      </c>
      <c r="R787" s="176" t="str">
        <f>IF(ISBLANK('6桁'!R787)=TRUE,"",VLOOKUP(パターン表!R787, 'パターン別掛け率（入力）'!$C$3:$I$302, 6, FALSE))</f>
        <v/>
      </c>
      <c r="S787" s="96">
        <f>'6桁'!S787</f>
        <v>0</v>
      </c>
      <c r="V787" s="4"/>
      <c r="X787" s="4"/>
    </row>
    <row r="788" spans="2:24" ht="30" customHeight="1">
      <c r="B788" s="702"/>
      <c r="C788" s="674" t="s">
        <v>853</v>
      </c>
      <c r="D788" s="675"/>
      <c r="E788" s="675"/>
      <c r="F788" s="95" t="str">
        <f>IF(ISBLANK('6桁'!F788)=TRUE,"",VLOOKUP(パターン表!F788, 'パターン別掛け率（入力）'!$C$3:$I$302, 6, FALSE))</f>
        <v/>
      </c>
      <c r="G788" s="384">
        <f>'6桁'!G788</f>
        <v>0</v>
      </c>
      <c r="H788" s="176" t="str">
        <f>IF(ISBLANK('6桁'!H788)=TRUE,"",VLOOKUP(パターン表!H788, 'パターン別掛け率（入力）'!$C$3:$I$302, 6, FALSE))</f>
        <v/>
      </c>
      <c r="I788" s="96">
        <f>'6桁'!I788</f>
        <v>0</v>
      </c>
      <c r="J788" s="176" t="str">
        <f>IF(ISBLANK('6桁'!J788)=TRUE,"",VLOOKUP(パターン表!J788, 'パターン別掛け率（入力）'!$C$3:$I$302, 6, FALSE))</f>
        <v/>
      </c>
      <c r="K788" s="96">
        <f>'6桁'!K788</f>
        <v>0</v>
      </c>
      <c r="L788" s="183">
        <f>IF(ISBLANK('6桁'!L788)=TRUE,"",VLOOKUP(パターン表!L788, 'パターン別掛け率（入力）'!$C$3:$I$302, 6, FALSE))</f>
        <v>100</v>
      </c>
      <c r="M788" s="96">
        <f>'6桁'!M788</f>
        <v>0</v>
      </c>
      <c r="N788" s="176" t="str">
        <f>IF(ISBLANK('6桁'!N788)=TRUE,"",VLOOKUP(パターン表!N788, 'パターン別掛け率（入力）'!$C$3:$I$302, 6, FALSE))</f>
        <v/>
      </c>
      <c r="O788" s="96">
        <f>'6桁'!O788</f>
        <v>0</v>
      </c>
      <c r="P788" s="176" t="str">
        <f>IF(ISBLANK('6桁'!P788)=TRUE,"",VLOOKUP(パターン表!P788, 'パターン別掛け率（入力）'!$C$3:$I$302, 6, FALSE))</f>
        <v/>
      </c>
      <c r="Q788" s="96">
        <f>'6桁'!Q788</f>
        <v>0</v>
      </c>
      <c r="R788" s="176" t="str">
        <f>IF(ISBLANK('6桁'!R788)=TRUE,"",VLOOKUP(パターン表!R788, 'パターン別掛け率（入力）'!$C$3:$I$302, 6, FALSE))</f>
        <v/>
      </c>
      <c r="S788" s="96">
        <f>'6桁'!S788</f>
        <v>0</v>
      </c>
      <c r="V788" s="4"/>
      <c r="X788" s="4"/>
    </row>
    <row r="789" spans="2:24" ht="30" customHeight="1">
      <c r="B789" s="702"/>
      <c r="C789" s="674" t="s">
        <v>103</v>
      </c>
      <c r="D789" s="675"/>
      <c r="E789" s="675"/>
      <c r="F789" s="95">
        <f>IF(ISBLANK('6桁'!F789)=TRUE,"",VLOOKUP(パターン表!F789, 'パターン別掛け率（入力）'!$C$3:$I$302, 6, FALSE))</f>
        <v>100</v>
      </c>
      <c r="G789" s="96">
        <f>'6桁'!G789</f>
        <v>0</v>
      </c>
      <c r="H789" s="176" t="str">
        <f>IF(ISBLANK('6桁'!H789)=TRUE,"",VLOOKUP(パターン表!H789, 'パターン別掛け率（入力）'!$C$3:$I$302, 6, FALSE))</f>
        <v/>
      </c>
      <c r="I789" s="96">
        <f>'6桁'!I789</f>
        <v>0</v>
      </c>
      <c r="J789" s="176" t="str">
        <f>IF(ISBLANK('6桁'!J789)=TRUE,"",VLOOKUP(パターン表!J789, 'パターン別掛け率（入力）'!$C$3:$I$302, 6, FALSE))</f>
        <v/>
      </c>
      <c r="K789" s="96">
        <f>'6桁'!K789</f>
        <v>0</v>
      </c>
      <c r="L789" s="183" t="str">
        <f>IF(ISBLANK('6桁'!L789)=TRUE,"",VLOOKUP(パターン表!L789, 'パターン別掛け率（入力）'!$C$3:$I$302, 6, FALSE))</f>
        <v/>
      </c>
      <c r="M789" s="96">
        <f>'6桁'!M789</f>
        <v>0</v>
      </c>
      <c r="N789" s="176" t="str">
        <f>IF(ISBLANK('6桁'!N789)=TRUE,"",VLOOKUP(パターン表!N789, 'パターン別掛け率（入力）'!$C$3:$I$302, 6, FALSE))</f>
        <v/>
      </c>
      <c r="O789" s="96">
        <f>'6桁'!O789</f>
        <v>0</v>
      </c>
      <c r="P789" s="176" t="str">
        <f>IF(ISBLANK('6桁'!P789)=TRUE,"",VLOOKUP(パターン表!P789, 'パターン別掛け率（入力）'!$C$3:$I$302, 6, FALSE))</f>
        <v/>
      </c>
      <c r="Q789" s="96">
        <f>'6桁'!Q789</f>
        <v>0</v>
      </c>
      <c r="R789" s="176" t="str">
        <f>IF(ISBLANK('6桁'!R789)=TRUE,"",VLOOKUP(パターン表!R789, 'パターン別掛け率（入力）'!$C$3:$I$302, 6, FALSE))</f>
        <v/>
      </c>
      <c r="S789" s="96">
        <f>'6桁'!S789</f>
        <v>0</v>
      </c>
      <c r="V789" s="4"/>
      <c r="X789" s="4"/>
    </row>
    <row r="790" spans="2:24" ht="30" customHeight="1">
      <c r="B790" s="702"/>
      <c r="C790" s="674" t="s">
        <v>105</v>
      </c>
      <c r="D790" s="675"/>
      <c r="E790" s="675"/>
      <c r="F790" s="95" t="str">
        <f>IF(ISBLANK('6桁'!F790)=TRUE,"",VLOOKUP(パターン表!F790, 'パターン別掛け率（入力）'!$C$3:$I$302, 6, FALSE))</f>
        <v/>
      </c>
      <c r="G790" s="384">
        <f>'6桁'!G790</f>
        <v>0</v>
      </c>
      <c r="H790" s="176" t="str">
        <f>IF(ISBLANK('6桁'!H790)=TRUE,"",VLOOKUP(パターン表!H790, 'パターン別掛け率（入力）'!$C$3:$I$302, 6, FALSE))</f>
        <v/>
      </c>
      <c r="I790" s="96">
        <f>'6桁'!I790</f>
        <v>0</v>
      </c>
      <c r="J790" s="176">
        <f>IF(ISBLANK('6桁'!J790)=TRUE,"",VLOOKUP(パターン表!J790, 'パターン別掛け率（入力）'!$C$3:$I$302, 6, FALSE))</f>
        <v>100</v>
      </c>
      <c r="K790" s="96" t="str">
        <f>'6桁'!K790</f>
        <v>※◎</v>
      </c>
      <c r="L790" s="183" t="str">
        <f>IF(ISBLANK('6桁'!L790)=TRUE,"",VLOOKUP(パターン表!L790, 'パターン別掛け率（入力）'!$C$3:$I$302, 6, FALSE))</f>
        <v/>
      </c>
      <c r="M790" s="96">
        <f>'6桁'!M790</f>
        <v>0</v>
      </c>
      <c r="N790" s="176" t="str">
        <f>IF(ISBLANK('6桁'!N790)=TRUE,"",VLOOKUP(パターン表!N790, 'パターン別掛け率（入力）'!$C$3:$I$302, 6, FALSE))</f>
        <v/>
      </c>
      <c r="O790" s="96">
        <f>'6桁'!O790</f>
        <v>0</v>
      </c>
      <c r="P790" s="176" t="str">
        <f>IF(ISBLANK('6桁'!P790)=TRUE,"",VLOOKUP(パターン表!P790, 'パターン別掛け率（入力）'!$C$3:$I$302, 6, FALSE))</f>
        <v/>
      </c>
      <c r="Q790" s="96">
        <f>'6桁'!Q790</f>
        <v>0</v>
      </c>
      <c r="R790" s="176" t="str">
        <f>IF(ISBLANK('6桁'!R790)=TRUE,"",VLOOKUP(パターン表!R790, 'パターン別掛け率（入力）'!$C$3:$I$302, 6, FALSE))</f>
        <v/>
      </c>
      <c r="S790" s="96">
        <f>'6桁'!S790</f>
        <v>0</v>
      </c>
      <c r="V790" s="4"/>
      <c r="X790" s="4"/>
    </row>
    <row r="791" spans="2:24" ht="30" customHeight="1">
      <c r="B791" s="702"/>
      <c r="C791" s="674" t="s">
        <v>854</v>
      </c>
      <c r="D791" s="675"/>
      <c r="E791" s="675"/>
      <c r="F791" s="95" t="str">
        <f>IF(ISBLANK('6桁'!F791)=TRUE,"",VLOOKUP(パターン表!F791, 'パターン別掛け率（入力）'!$C$3:$I$302, 6, FALSE))</f>
        <v/>
      </c>
      <c r="G791" s="384">
        <f>'6桁'!G791</f>
        <v>0</v>
      </c>
      <c r="H791" s="176" t="str">
        <f>IF(ISBLANK('6桁'!H791)=TRUE,"",VLOOKUP(パターン表!H791, 'パターン別掛け率（入力）'!$C$3:$I$302, 6, FALSE))</f>
        <v/>
      </c>
      <c r="I791" s="96">
        <f>'6桁'!I791</f>
        <v>0</v>
      </c>
      <c r="J791" s="176" t="str">
        <f>IF(ISBLANK('6桁'!J791)=TRUE,"",VLOOKUP(パターン表!J791, 'パターン別掛け率（入力）'!$C$3:$I$302, 6, FALSE))</f>
        <v/>
      </c>
      <c r="K791" s="96">
        <f>'6桁'!K791</f>
        <v>0</v>
      </c>
      <c r="L791" s="183">
        <f>IF(ISBLANK('6桁'!L791)=TRUE,"",VLOOKUP(パターン表!L791, 'パターン別掛け率（入力）'!$C$3:$I$302, 6, FALSE))</f>
        <v>100</v>
      </c>
      <c r="M791" s="96">
        <f>'6桁'!M791</f>
        <v>0</v>
      </c>
      <c r="N791" s="176" t="str">
        <f>IF(ISBLANK('6桁'!N791)=TRUE,"",VLOOKUP(パターン表!N791, 'パターン別掛け率（入力）'!$C$3:$I$302, 6, FALSE))</f>
        <v/>
      </c>
      <c r="O791" s="96">
        <f>'6桁'!O791</f>
        <v>0</v>
      </c>
      <c r="P791" s="176" t="str">
        <f>IF(ISBLANK('6桁'!P791)=TRUE,"",VLOOKUP(パターン表!P791, 'パターン別掛け率（入力）'!$C$3:$I$302, 6, FALSE))</f>
        <v/>
      </c>
      <c r="Q791" s="96">
        <f>'6桁'!Q791</f>
        <v>0</v>
      </c>
      <c r="R791" s="176" t="str">
        <f>IF(ISBLANK('6桁'!R791)=TRUE,"",VLOOKUP(パターン表!R791, 'パターン別掛け率（入力）'!$C$3:$I$302, 6, FALSE))</f>
        <v/>
      </c>
      <c r="S791" s="96">
        <f>'6桁'!S791</f>
        <v>0</v>
      </c>
      <c r="V791" s="4"/>
      <c r="X791" s="4"/>
    </row>
    <row r="792" spans="2:24" ht="30" customHeight="1">
      <c r="B792" s="702"/>
      <c r="C792" s="674" t="s">
        <v>106</v>
      </c>
      <c r="D792" s="675"/>
      <c r="E792" s="675"/>
      <c r="F792" s="95">
        <f>IF(ISBLANK('6桁'!F792)=TRUE,"",VLOOKUP(パターン表!F792, 'パターン別掛け率（入力）'!$C$3:$I$302, 6, FALSE))</f>
        <v>100</v>
      </c>
      <c r="G792" s="96" t="str">
        <f>'6桁'!G792</f>
        <v>▲◎</v>
      </c>
      <c r="H792" s="176" t="str">
        <f>IF(ISBLANK('6桁'!H792)=TRUE,"",VLOOKUP(パターン表!H792, 'パターン別掛け率（入力）'!$C$3:$I$302, 6, FALSE))</f>
        <v/>
      </c>
      <c r="I792" s="96">
        <f>'6桁'!I792</f>
        <v>0</v>
      </c>
      <c r="J792" s="176" t="str">
        <f>IF(ISBLANK('6桁'!J792)=TRUE,"",VLOOKUP(パターン表!J792, 'パターン別掛け率（入力）'!$C$3:$I$302, 6, FALSE))</f>
        <v/>
      </c>
      <c r="K792" s="96">
        <f>'6桁'!K792</f>
        <v>0</v>
      </c>
      <c r="L792" s="183" t="str">
        <f>IF(ISBLANK('6桁'!L792)=TRUE,"",VLOOKUP(パターン表!L792, 'パターン別掛け率（入力）'!$C$3:$I$302, 6, FALSE))</f>
        <v/>
      </c>
      <c r="M792" s="96">
        <f>'6桁'!M792</f>
        <v>0</v>
      </c>
      <c r="N792" s="176" t="str">
        <f>IF(ISBLANK('6桁'!N792)=TRUE,"",VLOOKUP(パターン表!N792, 'パターン別掛け率（入力）'!$C$3:$I$302, 6, FALSE))</f>
        <v/>
      </c>
      <c r="O792" s="96">
        <f>'6桁'!O792</f>
        <v>0</v>
      </c>
      <c r="P792" s="176" t="str">
        <f>IF(ISBLANK('6桁'!P792)=TRUE,"",VLOOKUP(パターン表!P792, 'パターン別掛け率（入力）'!$C$3:$I$302, 6, FALSE))</f>
        <v/>
      </c>
      <c r="Q792" s="96">
        <f>'6桁'!Q792</f>
        <v>0</v>
      </c>
      <c r="R792" s="176" t="str">
        <f>IF(ISBLANK('6桁'!R792)=TRUE,"",VLOOKUP(パターン表!R792, 'パターン別掛け率（入力）'!$C$3:$I$302, 6, FALSE))</f>
        <v/>
      </c>
      <c r="S792" s="96">
        <f>'6桁'!S792</f>
        <v>0</v>
      </c>
      <c r="V792" s="4"/>
      <c r="X792" s="4"/>
    </row>
    <row r="793" spans="2:24" ht="30" customHeight="1">
      <c r="B793" s="702"/>
      <c r="C793" s="674" t="s">
        <v>5</v>
      </c>
      <c r="D793" s="675"/>
      <c r="E793" s="675"/>
      <c r="F793" s="95" t="str">
        <f>IF(ISBLANK('6桁'!F793)=TRUE,"",VLOOKUP(パターン表!F793, 'パターン別掛け率（入力）'!$C$3:$I$302, 6, FALSE))</f>
        <v/>
      </c>
      <c r="G793" s="384">
        <f>'6桁'!G793</f>
        <v>0</v>
      </c>
      <c r="H793" s="176" t="str">
        <f>IF(ISBLANK('6桁'!H793)=TRUE,"",VLOOKUP(パターン表!H793, 'パターン別掛け率（入力）'!$C$3:$I$302, 6, FALSE))</f>
        <v/>
      </c>
      <c r="I793" s="96">
        <f>'6桁'!I793</f>
        <v>0</v>
      </c>
      <c r="J793" s="176">
        <f>IF(ISBLANK('6桁'!J793)=TRUE,"",VLOOKUP(パターン表!J793, 'パターン別掛け率（入力）'!$C$3:$I$302, 6, FALSE))</f>
        <v>100</v>
      </c>
      <c r="K793" s="96" t="str">
        <f>'6桁'!K793</f>
        <v>※◎</v>
      </c>
      <c r="L793" s="183" t="str">
        <f>IF(ISBLANK('6桁'!L793)=TRUE,"",VLOOKUP(パターン表!L793, 'パターン別掛け率（入力）'!$C$3:$I$302, 6, FALSE))</f>
        <v/>
      </c>
      <c r="M793" s="96">
        <f>'6桁'!M793</f>
        <v>0</v>
      </c>
      <c r="N793" s="176" t="str">
        <f>IF(ISBLANK('6桁'!N793)=TRUE,"",VLOOKUP(パターン表!N793, 'パターン別掛け率（入力）'!$C$3:$I$302, 6, FALSE))</f>
        <v/>
      </c>
      <c r="O793" s="96">
        <f>'6桁'!O793</f>
        <v>0</v>
      </c>
      <c r="P793" s="176" t="str">
        <f>IF(ISBLANK('6桁'!P793)=TRUE,"",VLOOKUP(パターン表!P793, 'パターン別掛け率（入力）'!$C$3:$I$302, 6, FALSE))</f>
        <v/>
      </c>
      <c r="Q793" s="96">
        <f>'6桁'!Q793</f>
        <v>0</v>
      </c>
      <c r="R793" s="176" t="str">
        <f>IF(ISBLANK('6桁'!R793)=TRUE,"",VLOOKUP(パターン表!R793, 'パターン別掛け率（入力）'!$C$3:$I$302, 6, FALSE))</f>
        <v/>
      </c>
      <c r="S793" s="96">
        <f>'6桁'!S793</f>
        <v>0</v>
      </c>
      <c r="V793" s="4"/>
      <c r="X793" s="4"/>
    </row>
    <row r="794" spans="2:24" ht="30" customHeight="1">
      <c r="B794" s="702"/>
      <c r="C794" s="674" t="s">
        <v>855</v>
      </c>
      <c r="D794" s="675"/>
      <c r="E794" s="675"/>
      <c r="F794" s="94" t="str">
        <f>IF(ISBLANK('6桁'!F794)=TRUE,"",VLOOKUP(パターン表!F794, 'パターン別掛け率（入力）'!$C$3:$I$302, 6, FALSE))</f>
        <v/>
      </c>
      <c r="G794" s="388">
        <f>'6桁'!G794</f>
        <v>0</v>
      </c>
      <c r="H794" s="173" t="str">
        <f>IF(ISBLANK('6桁'!H794)=TRUE,"",VLOOKUP(パターン表!H794, 'パターン別掛け率（入力）'!$C$3:$I$302, 6, FALSE))</f>
        <v/>
      </c>
      <c r="I794" s="360">
        <f>'6桁'!I794</f>
        <v>0</v>
      </c>
      <c r="J794" s="173" t="str">
        <f>IF(ISBLANK('6桁'!J794)=TRUE,"",VLOOKUP(パターン表!J794, 'パターン別掛け率（入力）'!$C$3:$I$302, 6, FALSE))</f>
        <v/>
      </c>
      <c r="K794" s="360">
        <f>'6桁'!K794</f>
        <v>0</v>
      </c>
      <c r="L794" s="194">
        <f>IF(ISBLANK('6桁'!L794)=TRUE,"",VLOOKUP(パターン表!L794, 'パターン別掛け率（入力）'!$C$3:$I$302, 6, FALSE))</f>
        <v>100</v>
      </c>
      <c r="M794" s="360">
        <f>'6桁'!M794</f>
        <v>0</v>
      </c>
      <c r="N794" s="173" t="str">
        <f>IF(ISBLANK('6桁'!N794)=TRUE,"",VLOOKUP(パターン表!N794, 'パターン別掛け率（入力）'!$C$3:$I$302, 6, FALSE))</f>
        <v/>
      </c>
      <c r="O794" s="360">
        <f>'6桁'!O794</f>
        <v>0</v>
      </c>
      <c r="P794" s="173" t="str">
        <f>IF(ISBLANK('6桁'!P794)=TRUE,"",VLOOKUP(パターン表!P794, 'パターン別掛け率（入力）'!$C$3:$I$302, 6, FALSE))</f>
        <v/>
      </c>
      <c r="Q794" s="360">
        <f>'6桁'!Q794</f>
        <v>0</v>
      </c>
      <c r="R794" s="173">
        <f>IF(ISBLANK('6桁'!R794)=TRUE,"",VLOOKUP(パターン表!R794, 'パターン別掛け率（入力）'!$C$3:$I$302, 6, FALSE))</f>
        <v>100</v>
      </c>
      <c r="S794" s="360">
        <f>'6桁'!S794</f>
        <v>0</v>
      </c>
      <c r="V794" s="4"/>
      <c r="X794" s="4"/>
    </row>
    <row r="795" spans="2:24" ht="30" customHeight="1">
      <c r="B795" s="703"/>
      <c r="C795" s="677" t="s">
        <v>6</v>
      </c>
      <c r="D795" s="678"/>
      <c r="E795" s="679"/>
      <c r="F795" s="111" t="str">
        <f>IF(ISBLANK('6桁'!F795)=TRUE,"",VLOOKUP(パターン表!F795, 'パターン別掛け率（入力）'!$C$3:$I$302, 6, FALSE))</f>
        <v/>
      </c>
      <c r="G795" s="381">
        <f>'6桁'!G795</f>
        <v>0</v>
      </c>
      <c r="H795" s="177">
        <f>IF(ISBLANK('6桁'!H795)=TRUE,"",VLOOKUP(パターン表!H795, 'パターン別掛け率（入力）'!$C$3:$I$302, 6, FALSE))</f>
        <v>100</v>
      </c>
      <c r="I795" s="99" t="str">
        <f>'6桁'!I795</f>
        <v>▲◎</v>
      </c>
      <c r="J795" s="177" t="str">
        <f>IF(ISBLANK('6桁'!J795)=TRUE,"",VLOOKUP(パターン表!J795, 'パターン別掛け率（入力）'!$C$3:$I$302, 6, FALSE))</f>
        <v/>
      </c>
      <c r="K795" s="99">
        <f>'6桁'!K795</f>
        <v>0</v>
      </c>
      <c r="L795" s="184" t="str">
        <f>IF(ISBLANK('6桁'!L795)=TRUE,"",VLOOKUP(パターン表!L795, 'パターン別掛け率（入力）'!$C$3:$I$302, 6, FALSE))</f>
        <v/>
      </c>
      <c r="M795" s="99">
        <f>'6桁'!M795</f>
        <v>0</v>
      </c>
      <c r="N795" s="177" t="str">
        <f>IF(ISBLANK('6桁'!N795)=TRUE,"",VLOOKUP(パターン表!N795, 'パターン別掛け率（入力）'!$C$3:$I$302, 6, FALSE))</f>
        <v/>
      </c>
      <c r="O795" s="99">
        <f>'6桁'!O795</f>
        <v>0</v>
      </c>
      <c r="P795" s="177" t="str">
        <f>IF(ISBLANK('6桁'!P795)=TRUE,"",VLOOKUP(パターン表!P795, 'パターン別掛け率（入力）'!$C$3:$I$302, 6, FALSE))</f>
        <v/>
      </c>
      <c r="Q795" s="99">
        <f>'6桁'!Q795</f>
        <v>0</v>
      </c>
      <c r="R795" s="177" t="str">
        <f>IF(ISBLANK('6桁'!R795)=TRUE,"",VLOOKUP(パターン表!R795, 'パターン別掛け率（入力）'!$C$3:$I$302, 6, FALSE))</f>
        <v/>
      </c>
      <c r="S795" s="99">
        <f>'6桁'!S795</f>
        <v>0</v>
      </c>
      <c r="V795" s="4"/>
      <c r="X795" s="4"/>
    </row>
    <row r="796" spans="2:24" ht="30" customHeight="1">
      <c r="B796" s="701">
        <v>15.5</v>
      </c>
      <c r="C796" s="671" t="s">
        <v>92</v>
      </c>
      <c r="D796" s="672"/>
      <c r="E796" s="672"/>
      <c r="F796" s="114" t="str">
        <f>IF(ISBLANK('6桁'!F796)=TRUE,"",VLOOKUP(パターン表!F796, 'パターン別掛け率（入力）'!$C$3:$I$302, 6, FALSE))</f>
        <v/>
      </c>
      <c r="G796" s="245">
        <f>'6桁'!G796</f>
        <v>0</v>
      </c>
      <c r="H796" s="175" t="str">
        <f>IF(ISBLANK('6桁'!H796)=TRUE,"",VLOOKUP(パターン表!H796, 'パターン別掛け率（入力）'!$C$3:$I$302, 6, FALSE))</f>
        <v/>
      </c>
      <c r="I796" s="97">
        <f>'6桁'!I796</f>
        <v>0</v>
      </c>
      <c r="J796" s="175">
        <f>IF(ISBLANK('6桁'!J796)=TRUE,"",VLOOKUP(パターン表!J796, 'パターン別掛け率（入力）'!$C$3:$I$302, 6, FALSE))</f>
        <v>100</v>
      </c>
      <c r="K796" s="97" t="str">
        <f>'6桁'!K796</f>
        <v>※</v>
      </c>
      <c r="L796" s="199" t="str">
        <f>IF(ISBLANK('6桁'!L796)=TRUE,"",VLOOKUP(パターン表!L796, 'パターン別掛け率（入力）'!$C$3:$I$302, 6, FALSE))</f>
        <v/>
      </c>
      <c r="M796" s="97">
        <f>'6桁'!M796</f>
        <v>0</v>
      </c>
      <c r="N796" s="175" t="str">
        <f>IF(ISBLANK('6桁'!N796)=TRUE,"",VLOOKUP(パターン表!N796, 'パターン別掛け率（入力）'!$C$3:$I$302, 6, FALSE))</f>
        <v/>
      </c>
      <c r="O796" s="97">
        <f>'6桁'!O796</f>
        <v>0</v>
      </c>
      <c r="P796" s="175" t="str">
        <f>IF(ISBLANK('6桁'!P796)=TRUE,"",VLOOKUP(パターン表!P796, 'パターン別掛け率（入力）'!$C$3:$I$302, 6, FALSE))</f>
        <v/>
      </c>
      <c r="Q796" s="97">
        <f>'6桁'!Q796</f>
        <v>0</v>
      </c>
      <c r="R796" s="175" t="str">
        <f>IF(ISBLANK('6桁'!R796)=TRUE,"",VLOOKUP(パターン表!R796, 'パターン別掛け率（入力）'!$C$3:$I$302, 6, FALSE))</f>
        <v/>
      </c>
      <c r="S796" s="97">
        <f>'6桁'!S796</f>
        <v>0</v>
      </c>
      <c r="V796" s="4"/>
      <c r="X796" s="4"/>
    </row>
    <row r="797" spans="2:24" ht="30" customHeight="1">
      <c r="B797" s="702"/>
      <c r="C797" s="674" t="s">
        <v>94</v>
      </c>
      <c r="D797" s="675"/>
      <c r="E797" s="675"/>
      <c r="F797" s="95" t="str">
        <f>IF(ISBLANK('6桁'!F797)=TRUE,"",VLOOKUP(パターン表!F797, 'パターン別掛け率（入力）'!$C$3:$I$302, 6, FALSE))</f>
        <v/>
      </c>
      <c r="G797" s="384">
        <f>'6桁'!G797</f>
        <v>0</v>
      </c>
      <c r="H797" s="176" t="str">
        <f>IF(ISBLANK('6桁'!H797)=TRUE,"",VLOOKUP(パターン表!H797, 'パターン別掛け率（入力）'!$C$3:$I$302, 6, FALSE))</f>
        <v/>
      </c>
      <c r="I797" s="96">
        <f>'6桁'!I797</f>
        <v>0</v>
      </c>
      <c r="J797" s="176">
        <f>IF(ISBLANK('6桁'!J797)=TRUE,"",VLOOKUP(パターン表!J797, 'パターン別掛け率（入力）'!$C$3:$I$302, 6, FALSE))</f>
        <v>100</v>
      </c>
      <c r="K797" s="96" t="str">
        <f>'6桁'!K797</f>
        <v>※</v>
      </c>
      <c r="L797" s="183" t="str">
        <f>IF(ISBLANK('6桁'!L797)=TRUE,"",VLOOKUP(パターン表!L797, 'パターン別掛け率（入力）'!$C$3:$I$302, 6, FALSE))</f>
        <v/>
      </c>
      <c r="M797" s="96">
        <f>'6桁'!M797</f>
        <v>0</v>
      </c>
      <c r="N797" s="176" t="str">
        <f>IF(ISBLANK('6桁'!N797)=TRUE,"",VLOOKUP(パターン表!N797, 'パターン別掛け率（入力）'!$C$3:$I$302, 6, FALSE))</f>
        <v/>
      </c>
      <c r="O797" s="96">
        <f>'6桁'!O797</f>
        <v>0</v>
      </c>
      <c r="P797" s="176" t="str">
        <f>IF(ISBLANK('6桁'!P797)=TRUE,"",VLOOKUP(パターン表!P797, 'パターン別掛け率（入力）'!$C$3:$I$302, 6, FALSE))</f>
        <v/>
      </c>
      <c r="Q797" s="96">
        <f>'6桁'!Q797</f>
        <v>0</v>
      </c>
      <c r="R797" s="176" t="str">
        <f>IF(ISBLANK('6桁'!R797)=TRUE,"",VLOOKUP(パターン表!R797, 'パターン別掛け率（入力）'!$C$3:$I$302, 6, FALSE))</f>
        <v/>
      </c>
      <c r="S797" s="96">
        <f>'6桁'!S797</f>
        <v>0</v>
      </c>
      <c r="V797" s="4"/>
      <c r="X797" s="4"/>
    </row>
    <row r="798" spans="2:24" ht="30" customHeight="1">
      <c r="B798" s="703"/>
      <c r="C798" s="677" t="s">
        <v>96</v>
      </c>
      <c r="D798" s="678"/>
      <c r="E798" s="679"/>
      <c r="F798" s="111">
        <f>IF(ISBLANK('6桁'!F798)=TRUE,"",VLOOKUP(パターン表!F798, 'パターン別掛け率（入力）'!$C$3:$I$302, 6, FALSE))</f>
        <v>100</v>
      </c>
      <c r="G798" s="96">
        <f>'6桁'!G798</f>
        <v>0</v>
      </c>
      <c r="H798" s="177" t="str">
        <f>IF(ISBLANK('6桁'!H798)=TRUE,"",VLOOKUP(パターン表!H798, 'パターン別掛け率（入力）'!$C$3:$I$302, 6, FALSE))</f>
        <v/>
      </c>
      <c r="I798" s="99">
        <f>'6桁'!I798</f>
        <v>0</v>
      </c>
      <c r="J798" s="177" t="str">
        <f>IF(ISBLANK('6桁'!J798)=TRUE,"",VLOOKUP(パターン表!J798, 'パターン別掛け率（入力）'!$C$3:$I$302, 6, FALSE))</f>
        <v/>
      </c>
      <c r="K798" s="99">
        <f>'6桁'!K798</f>
        <v>0</v>
      </c>
      <c r="L798" s="184">
        <f>IF(ISBLANK('6桁'!L798)=TRUE,"",VLOOKUP(パターン表!L798, 'パターン別掛け率（入力）'!$C$3:$I$302, 6, FALSE))</f>
        <v>100</v>
      </c>
      <c r="M798" s="99">
        <f>'6桁'!M798</f>
        <v>0</v>
      </c>
      <c r="N798" s="177" t="str">
        <f>IF(ISBLANK('6桁'!N798)=TRUE,"",VLOOKUP(パターン表!N798, 'パターン別掛け率（入力）'!$C$3:$I$302, 6, FALSE))</f>
        <v/>
      </c>
      <c r="O798" s="99">
        <f>'6桁'!O798</f>
        <v>0</v>
      </c>
      <c r="P798" s="177">
        <f>IF(ISBLANK('6桁'!P798)=TRUE,"",VLOOKUP(パターン表!P798, 'パターン別掛け率（入力）'!$C$3:$I$302, 6, FALSE))</f>
        <v>100</v>
      </c>
      <c r="Q798" s="99">
        <f>'6桁'!Q798</f>
        <v>0</v>
      </c>
      <c r="R798" s="177" t="str">
        <f>IF(ISBLANK('6桁'!R798)=TRUE,"",VLOOKUP(パターン表!R798, 'パターン別掛け率（入力）'!$C$3:$I$302, 6, FALSE))</f>
        <v/>
      </c>
      <c r="S798" s="99">
        <f>'6桁'!S798</f>
        <v>0</v>
      </c>
      <c r="V798" s="4"/>
      <c r="X798" s="4"/>
    </row>
    <row r="799" spans="2:24" ht="30" customHeight="1">
      <c r="B799" s="233">
        <v>14.5</v>
      </c>
      <c r="C799" s="704" t="s">
        <v>69</v>
      </c>
      <c r="D799" s="705"/>
      <c r="E799" s="706"/>
      <c r="F799" s="185" t="str">
        <f>IF(ISBLANK('6桁'!F799)=TRUE,"",VLOOKUP(パターン表!F799, 'パターン別掛け率（入力）'!$C$3:$I$302, 6, FALSE))</f>
        <v/>
      </c>
      <c r="G799" s="387">
        <f>'6桁'!G799</f>
        <v>0</v>
      </c>
      <c r="H799" s="234">
        <f>IF(ISBLANK('6桁'!H799)=TRUE,"",VLOOKUP(パターン表!H799, 'パターン別掛け率（入力）'!$C$3:$I$302, 6, FALSE))</f>
        <v>100</v>
      </c>
      <c r="I799" s="186" t="str">
        <f>'6桁'!I799</f>
        <v>SP
LT38</v>
      </c>
      <c r="J799" s="234" t="str">
        <f>IF(ISBLANK('6桁'!J799)=TRUE,"",VLOOKUP(パターン表!J799, 'パターン別掛け率（入力）'!$C$3:$I$302, 6, FALSE))</f>
        <v/>
      </c>
      <c r="K799" s="186">
        <f>'6桁'!K799</f>
        <v>0</v>
      </c>
      <c r="L799" s="187" t="str">
        <f>IF(ISBLANK('6桁'!L799)=TRUE,"",VLOOKUP(パターン表!L799, 'パターン別掛け率（入力）'!$C$3:$I$302, 6, FALSE))</f>
        <v/>
      </c>
      <c r="M799" s="186">
        <f>'6桁'!M799</f>
        <v>0</v>
      </c>
      <c r="N799" s="234" t="str">
        <f>IF(ISBLANK('6桁'!N799)=TRUE,"",VLOOKUP(パターン表!N799, 'パターン別掛け率（入力）'!$C$3:$I$302, 6, FALSE))</f>
        <v/>
      </c>
      <c r="O799" s="186">
        <f>'6桁'!O799</f>
        <v>0</v>
      </c>
      <c r="P799" s="234" t="str">
        <f>IF(ISBLANK('6桁'!P799)=TRUE,"",VLOOKUP(パターン表!P799, 'パターン別掛け率（入力）'!$C$3:$I$302, 6, FALSE))</f>
        <v/>
      </c>
      <c r="Q799" s="186">
        <f>'6桁'!Q799</f>
        <v>0</v>
      </c>
      <c r="R799" s="234" t="str">
        <f>IF(ISBLANK('6桁'!R799)=TRUE,"",VLOOKUP(パターン表!R799, 'パターン別掛け率（入力）'!$C$3:$I$302, 6, FALSE))</f>
        <v/>
      </c>
      <c r="S799" s="186">
        <f>'6桁'!S799</f>
        <v>0</v>
      </c>
      <c r="V799" s="4"/>
      <c r="X799" s="4"/>
    </row>
    <row r="800" spans="2:24" ht="30" customHeight="1">
      <c r="B800" s="702">
        <v>13.5</v>
      </c>
      <c r="C800" s="671" t="s">
        <v>72</v>
      </c>
      <c r="D800" s="672"/>
      <c r="E800" s="672"/>
      <c r="F800" s="291" t="str">
        <f>IF(ISBLANK('6桁'!F800)=TRUE,"",VLOOKUP(パターン表!F800, 'パターン別掛け率（入力）'!$C$3:$I$302, 6, FALSE))</f>
        <v/>
      </c>
      <c r="G800" s="388">
        <f>'6桁'!G800</f>
        <v>0</v>
      </c>
      <c r="H800" s="173" t="str">
        <f>IF(ISBLANK('6桁'!H800)=TRUE,"",VLOOKUP(パターン表!H800, 'パターン別掛け率（入力）'!$C$3:$I$302, 6, FALSE))</f>
        <v/>
      </c>
      <c r="I800" s="360">
        <f>'6桁'!I800</f>
        <v>0</v>
      </c>
      <c r="J800" s="173">
        <f>IF(ISBLANK('6桁'!J800)=TRUE,"",VLOOKUP(パターン表!J800, 'パターン別掛け率（入力）'!$C$3:$I$302, 6, FALSE))</f>
        <v>100</v>
      </c>
      <c r="K800" s="360">
        <f>'6桁'!K800</f>
        <v>0</v>
      </c>
      <c r="L800" s="194" t="str">
        <f>IF(ISBLANK('6桁'!L800)=TRUE,"",VLOOKUP(パターン表!L800, 'パターン別掛け率（入力）'!$C$3:$I$302, 6, FALSE))</f>
        <v/>
      </c>
      <c r="M800" s="360">
        <f>'6桁'!M800</f>
        <v>0</v>
      </c>
      <c r="N800" s="173" t="str">
        <f>IF(ISBLANK('6桁'!N800)=TRUE,"",VLOOKUP(パターン表!N800, 'パターン別掛け率（入力）'!$C$3:$I$302, 6, FALSE))</f>
        <v/>
      </c>
      <c r="O800" s="360">
        <f>'6桁'!O800</f>
        <v>0</v>
      </c>
      <c r="P800" s="173" t="str">
        <f>IF(ISBLANK('6桁'!P800)=TRUE,"",VLOOKUP(パターン表!P800, 'パターン別掛け率（入力）'!$C$3:$I$302, 6, FALSE))</f>
        <v/>
      </c>
      <c r="Q800" s="360">
        <f>'6桁'!Q800</f>
        <v>0</v>
      </c>
      <c r="R800" s="173" t="str">
        <f>IF(ISBLANK('6桁'!R800)=TRUE,"",VLOOKUP(パターン表!R800, 'パターン別掛け率（入力）'!$C$3:$I$302, 6, FALSE))</f>
        <v/>
      </c>
      <c r="S800" s="360">
        <f>'6桁'!S800</f>
        <v>0</v>
      </c>
      <c r="V800" s="4"/>
      <c r="X800" s="4"/>
    </row>
    <row r="801" spans="2:24" ht="30" customHeight="1">
      <c r="B801" s="703"/>
      <c r="C801" s="677" t="s">
        <v>40</v>
      </c>
      <c r="D801" s="678"/>
      <c r="E801" s="679"/>
      <c r="F801" s="292" t="str">
        <f>IF(ISBLANK('6桁'!F801)=TRUE,"",VLOOKUP(パターン表!F801, 'パターン別掛け率（入力）'!$C$3:$I$302, 6, FALSE))</f>
        <v/>
      </c>
      <c r="G801" s="381">
        <f>'6桁'!G801</f>
        <v>0</v>
      </c>
      <c r="H801" s="177" t="str">
        <f>IF(ISBLANK('6桁'!H801)=TRUE,"",VLOOKUP(パターン表!H801, 'パターン別掛け率（入力）'!$C$3:$I$302, 6, FALSE))</f>
        <v/>
      </c>
      <c r="I801" s="99">
        <f>'6桁'!I801</f>
        <v>0</v>
      </c>
      <c r="J801" s="177" t="str">
        <f>IF(ISBLANK('6桁'!J801)=TRUE,"",VLOOKUP(パターン表!J801, 'パターン別掛け率（入力）'!$C$3:$I$302, 6, FALSE))</f>
        <v/>
      </c>
      <c r="K801" s="99">
        <f>'6桁'!K801</f>
        <v>0</v>
      </c>
      <c r="L801" s="184" t="str">
        <f>IF(ISBLANK('6桁'!L801)=TRUE,"",VLOOKUP(パターン表!L801, 'パターン別掛け率（入力）'!$C$3:$I$302, 6, FALSE))</f>
        <v/>
      </c>
      <c r="M801" s="99">
        <f>'6桁'!M801</f>
        <v>0</v>
      </c>
      <c r="N801" s="177">
        <f>IF(ISBLANK('6桁'!N801)=TRUE,"",VLOOKUP(パターン表!N801, 'パターン別掛け率（入力）'!$C$3:$I$302, 6, FALSE))</f>
        <v>100</v>
      </c>
      <c r="O801" s="99" t="str">
        <f>'6桁'!O801</f>
        <v>※</v>
      </c>
      <c r="P801" s="177" t="str">
        <f>IF(ISBLANK('6桁'!P801)=TRUE,"",VLOOKUP(パターン表!P801, 'パターン別掛け率（入力）'!$C$3:$I$302, 6, FALSE))</f>
        <v/>
      </c>
      <c r="Q801" s="99">
        <f>'6桁'!Q801</f>
        <v>0</v>
      </c>
      <c r="R801" s="177" t="str">
        <f>IF(ISBLANK('6桁'!R801)=TRUE,"",VLOOKUP(パターン表!R801, 'パターン別掛け率（入力）'!$C$3:$I$302, 6, FALSE))</f>
        <v/>
      </c>
      <c r="S801" s="99">
        <f>'6桁'!S801</f>
        <v>0</v>
      </c>
      <c r="V801" s="4"/>
      <c r="X801" s="4"/>
    </row>
    <row r="802" spans="2:24" ht="30" customHeight="1" thickBot="1">
      <c r="B802" s="386">
        <v>12.5</v>
      </c>
      <c r="C802" s="671" t="s">
        <v>570</v>
      </c>
      <c r="D802" s="672"/>
      <c r="E802" s="672"/>
      <c r="F802" s="293" t="str">
        <f>IF(ISBLANK('6桁'!F802)=TRUE,"",VLOOKUP(パターン表!F802, 'パターン別掛け率（入力）'!$C$3:$I$302, 6, FALSE))</f>
        <v/>
      </c>
      <c r="G802" s="214">
        <f>'6桁'!G802</f>
        <v>0</v>
      </c>
      <c r="H802" s="175">
        <f>IF(ISBLANK('6桁'!H802)=TRUE,"",VLOOKUP(パターン表!H802, 'パターン別掛け率（入力）'!$C$3:$I$302, 6, FALSE))</f>
        <v>100</v>
      </c>
      <c r="I802" s="97" t="str">
        <f>'6桁'!I802</f>
        <v>SP
LT38</v>
      </c>
      <c r="J802" s="175" t="str">
        <f>IF(ISBLANK('6桁'!J802)=TRUE,"",VLOOKUP(パターン表!J802, 'パターン別掛け率（入力）'!$C$3:$I$302, 6, FALSE))</f>
        <v/>
      </c>
      <c r="K802" s="97">
        <f>'6桁'!K802</f>
        <v>0</v>
      </c>
      <c r="L802" s="199" t="str">
        <f>IF(ISBLANK('6桁'!L802)=TRUE,"",VLOOKUP(パターン表!L802, 'パターン別掛け率（入力）'!$C$3:$I$302, 6, FALSE))</f>
        <v/>
      </c>
      <c r="M802" s="97">
        <f>'6桁'!M802</f>
        <v>0</v>
      </c>
      <c r="N802" s="200" t="str">
        <f>IF(ISBLANK('6桁'!N802)=TRUE,"",VLOOKUP(パターン表!N802, 'パターン別掛け率（入力）'!$C$3:$I$302, 6, FALSE))</f>
        <v/>
      </c>
      <c r="O802" s="201">
        <f>'6桁'!O802</f>
        <v>0</v>
      </c>
      <c r="P802" s="200" t="str">
        <f>IF(ISBLANK('6桁'!P802)=TRUE,"",VLOOKUP(パターン表!P802, 'パターン別掛け率（入力）'!$C$3:$I$302, 6, FALSE))</f>
        <v/>
      </c>
      <c r="Q802" s="201">
        <f>'6桁'!Q802</f>
        <v>0</v>
      </c>
      <c r="R802" s="200" t="str">
        <f>IF(ISBLANK('6桁'!R802)=TRUE,"",VLOOKUP(パターン表!R802, 'パターン別掛け率（入力）'!$C$3:$I$302, 6, FALSE))</f>
        <v/>
      </c>
      <c r="S802" s="201">
        <f>'6桁'!S802</f>
        <v>0</v>
      </c>
      <c r="V802" s="4"/>
      <c r="X802" s="4"/>
    </row>
    <row r="803" spans="2:24" ht="45.75" customHeight="1">
      <c r="B803" s="545" t="s">
        <v>2123</v>
      </c>
      <c r="C803" s="545"/>
      <c r="D803" s="545"/>
      <c r="E803" s="545"/>
      <c r="F803" s="545"/>
      <c r="G803" s="545"/>
      <c r="H803" s="545"/>
      <c r="I803" s="545"/>
      <c r="J803" s="545"/>
      <c r="K803" s="545"/>
      <c r="L803" s="545"/>
      <c r="M803" s="545"/>
      <c r="N803" s="545"/>
      <c r="O803" s="545"/>
      <c r="P803" s="545"/>
      <c r="Q803" s="545"/>
      <c r="R803" s="546"/>
      <c r="S803" s="546"/>
      <c r="T803" s="546"/>
      <c r="U803" s="546"/>
    </row>
    <row r="804" spans="2:24" ht="13.5" customHeight="1" thickBot="1">
      <c r="B804" s="380"/>
      <c r="C804" s="380"/>
      <c r="D804" s="380"/>
      <c r="E804" s="380"/>
      <c r="F804" s="380"/>
      <c r="G804" s="380"/>
      <c r="H804" s="380"/>
      <c r="I804" s="380"/>
      <c r="J804" s="380"/>
      <c r="K804" s="380"/>
      <c r="L804" s="380"/>
      <c r="M804" s="380"/>
      <c r="N804" s="380"/>
      <c r="O804" s="380"/>
      <c r="P804" s="380"/>
      <c r="Q804" s="380"/>
      <c r="R804" s="380"/>
      <c r="S804" s="380"/>
      <c r="T804" s="380"/>
      <c r="U804" s="380"/>
    </row>
    <row r="805" spans="2:24" ht="20.100000000000001" customHeight="1" thickBot="1">
      <c r="B805" s="691" t="s">
        <v>452</v>
      </c>
      <c r="C805" s="534" t="s">
        <v>524</v>
      </c>
      <c r="D805" s="637"/>
      <c r="E805" s="535"/>
      <c r="F805" s="531" t="s">
        <v>453</v>
      </c>
      <c r="G805" s="532"/>
      <c r="H805" s="532"/>
      <c r="I805" s="532"/>
      <c r="J805" s="532"/>
      <c r="K805" s="532"/>
      <c r="L805" s="532"/>
      <c r="M805" s="532"/>
      <c r="N805" s="532"/>
      <c r="O805" s="533"/>
      <c r="X805" s="4"/>
    </row>
    <row r="806" spans="2:24" ht="39.950000000000003" customHeight="1">
      <c r="B806" s="692"/>
      <c r="C806" s="536"/>
      <c r="D806" s="547"/>
      <c r="E806" s="537"/>
      <c r="F806" s="634" t="s">
        <v>857</v>
      </c>
      <c r="G806" s="635"/>
      <c r="H806" s="635"/>
      <c r="I806" s="636"/>
      <c r="J806" s="634" t="s">
        <v>859</v>
      </c>
      <c r="K806" s="636"/>
      <c r="L806" s="634" t="s">
        <v>860</v>
      </c>
      <c r="M806" s="636"/>
      <c r="N806" s="634" t="s">
        <v>861</v>
      </c>
      <c r="O806" s="636"/>
      <c r="X806" s="4"/>
    </row>
    <row r="807" spans="2:24" ht="20.100000000000001" customHeight="1" thickBot="1">
      <c r="B807" s="693"/>
      <c r="C807" s="538"/>
      <c r="D807" s="618"/>
      <c r="E807" s="539"/>
      <c r="F807" s="538" t="s">
        <v>858</v>
      </c>
      <c r="G807" s="618"/>
      <c r="H807" s="708" t="s">
        <v>825</v>
      </c>
      <c r="I807" s="539"/>
      <c r="J807" s="538" t="s">
        <v>858</v>
      </c>
      <c r="K807" s="539"/>
      <c r="L807" s="538" t="s">
        <v>858</v>
      </c>
      <c r="M807" s="539"/>
      <c r="N807" s="538" t="s">
        <v>858</v>
      </c>
      <c r="O807" s="539"/>
      <c r="X807" s="4"/>
    </row>
    <row r="808" spans="2:24" ht="30" customHeight="1">
      <c r="B808" s="687">
        <v>16</v>
      </c>
      <c r="C808" s="680" t="s">
        <v>571</v>
      </c>
      <c r="D808" s="681"/>
      <c r="E808" s="682"/>
      <c r="F808" s="202">
        <f>IF(ISBLANK('6桁'!F808)=TRUE,"",VLOOKUP(パターン表!F808, 'パターン別掛け率（入力）'!$C$3:$I$302, 6, FALSE))</f>
        <v>100</v>
      </c>
      <c r="G808" s="138">
        <f>'6桁'!G808</f>
        <v>0</v>
      </c>
      <c r="H808" s="203" t="str">
        <f>IF(ISBLANK('6桁'!H808)=TRUE,"",VLOOKUP(パターン表!H808, 'パターン別掛け率（入力）'!$C$3:$I$302, 6, FALSE))</f>
        <v/>
      </c>
      <c r="I808" s="92">
        <f>'6桁'!I808</f>
        <v>0</v>
      </c>
      <c r="J808" s="93" t="str">
        <f>IF(ISBLANK('6桁'!J808)=TRUE,"",VLOOKUP(パターン表!J808, 'パターン別掛け率（入力）'!$C$3:$I$302, 6, FALSE))</f>
        <v/>
      </c>
      <c r="K808" s="92">
        <f>'6桁'!K808</f>
        <v>0</v>
      </c>
      <c r="L808" s="93" t="str">
        <f>IF(ISBLANK('6桁'!L808)=TRUE,"",VLOOKUP(パターン表!L808, 'パターン別掛け率（入力）'!$C$3:$I$302, 6, FALSE))</f>
        <v/>
      </c>
      <c r="M808" s="92">
        <f>'6桁'!M808</f>
        <v>0</v>
      </c>
      <c r="N808" s="202" t="str">
        <f>IF(ISBLANK('6桁'!N808)=TRUE,"",VLOOKUP(パターン表!N808, 'パターン別掛け率（入力）'!$C$3:$I$302, 6, FALSE))</f>
        <v/>
      </c>
      <c r="O808" s="204">
        <f>'6桁'!O808</f>
        <v>0</v>
      </c>
      <c r="P808" s="267"/>
      <c r="X808" s="4"/>
    </row>
    <row r="809" spans="2:24" ht="30" customHeight="1">
      <c r="B809" s="669"/>
      <c r="C809" s="674" t="s">
        <v>120</v>
      </c>
      <c r="D809" s="675"/>
      <c r="E809" s="676"/>
      <c r="F809" s="14">
        <f>IF(ISBLANK('6桁'!F809)=TRUE,"",VLOOKUP(パターン表!F809, 'パターン別掛け率（入力）'!$C$3:$I$302, 6, FALSE))</f>
        <v>100</v>
      </c>
      <c r="G809" s="19">
        <f>'6桁'!G809</f>
        <v>0</v>
      </c>
      <c r="H809" s="205" t="str">
        <f>IF(ISBLANK('6桁'!H809)=TRUE,"",VLOOKUP(パターン表!H809, 'パターン別掛け率（入力）'!$C$3:$I$302, 6, FALSE))</f>
        <v/>
      </c>
      <c r="I809" s="20">
        <f>'6桁'!I809</f>
        <v>0</v>
      </c>
      <c r="J809" s="12">
        <f>IF(ISBLANK('6桁'!J809)=TRUE,"",VLOOKUP(パターン表!J809, 'パターン別掛け率（入力）'!$C$3:$I$302, 6, FALSE))</f>
        <v>100</v>
      </c>
      <c r="K809" s="20">
        <f>'6桁'!K809</f>
        <v>0</v>
      </c>
      <c r="L809" s="12">
        <f>IF(ISBLANK('6桁'!L809)=TRUE,"",VLOOKUP(パターン表!L809, 'パターン別掛け率（入力）'!$C$3:$I$302, 6, FALSE))</f>
        <v>100</v>
      </c>
      <c r="M809" s="20">
        <f>'6桁'!M809</f>
        <v>0</v>
      </c>
      <c r="N809" s="14" t="str">
        <f>IF(ISBLANK('6桁'!N809)=TRUE,"",VLOOKUP(パターン表!N809, 'パターン別掛け率（入力）'!$C$3:$I$302, 6, FALSE))</f>
        <v/>
      </c>
      <c r="O809" s="206">
        <f>'6桁'!O809</f>
        <v>0</v>
      </c>
      <c r="P809" s="267"/>
      <c r="X809" s="4"/>
    </row>
    <row r="810" spans="2:24" ht="30" customHeight="1">
      <c r="B810" s="669"/>
      <c r="C810" s="674" t="s">
        <v>124</v>
      </c>
      <c r="D810" s="675"/>
      <c r="E810" s="676"/>
      <c r="F810" s="14">
        <f>IF(ISBLANK('6桁'!F810)=TRUE,"",VLOOKUP(パターン表!F810, 'パターン別掛け率（入力）'!$C$3:$I$302, 6, FALSE))</f>
        <v>100</v>
      </c>
      <c r="G810" s="19">
        <f>'6桁'!G810</f>
        <v>0</v>
      </c>
      <c r="H810" s="205" t="str">
        <f>IF(ISBLANK('6桁'!H810)=TRUE,"",VLOOKUP(パターン表!H810, 'パターン別掛け率（入力）'!$C$3:$I$302, 6, FALSE))</f>
        <v/>
      </c>
      <c r="I810" s="20">
        <f>'6桁'!I810</f>
        <v>0</v>
      </c>
      <c r="J810" s="12">
        <f>IF(ISBLANK('6桁'!J810)=TRUE,"",VLOOKUP(パターン表!J810, 'パターン別掛け率（入力）'!$C$3:$I$302, 6, FALSE))</f>
        <v>100</v>
      </c>
      <c r="K810" s="20">
        <f>'6桁'!K810</f>
        <v>0</v>
      </c>
      <c r="L810" s="12" t="str">
        <f>IF(ISBLANK('6桁'!L810)=TRUE,"",VLOOKUP(パターン表!L810, 'パターン別掛け率（入力）'!$C$3:$I$302, 6, FALSE))</f>
        <v/>
      </c>
      <c r="M810" s="20">
        <f>'6桁'!M810</f>
        <v>0</v>
      </c>
      <c r="N810" s="14" t="str">
        <f>IF(ISBLANK('6桁'!N810)=TRUE,"",VLOOKUP(パターン表!N810, 'パターン別掛け率（入力）'!$C$3:$I$302, 6, FALSE))</f>
        <v/>
      </c>
      <c r="O810" s="206">
        <f>'6桁'!O810</f>
        <v>0</v>
      </c>
      <c r="P810" s="267"/>
      <c r="X810" s="4"/>
    </row>
    <row r="811" spans="2:24" ht="30" customHeight="1">
      <c r="B811" s="669"/>
      <c r="C811" s="674" t="s">
        <v>132</v>
      </c>
      <c r="D811" s="675"/>
      <c r="E811" s="676"/>
      <c r="F811" s="14">
        <f>IF(ISBLANK('6桁'!F811)=TRUE,"",VLOOKUP(パターン表!F811, 'パターン別掛け率（入力）'!$C$3:$I$302, 6, FALSE))</f>
        <v>100</v>
      </c>
      <c r="G811" s="19">
        <f>'6桁'!G811</f>
        <v>0</v>
      </c>
      <c r="H811" s="205" t="str">
        <f>IF(ISBLANK('6桁'!H811)=TRUE,"",VLOOKUP(パターン表!H811, 'パターン別掛け率（入力）'!$C$3:$I$302, 6, FALSE))</f>
        <v/>
      </c>
      <c r="I811" s="20">
        <f>'6桁'!I811</f>
        <v>0</v>
      </c>
      <c r="J811" s="12">
        <f>IF(ISBLANK('6桁'!J811)=TRUE,"",VLOOKUP(パターン表!J811, 'パターン別掛け率（入力）'!$C$3:$I$302, 6, FALSE))</f>
        <v>100</v>
      </c>
      <c r="K811" s="20">
        <f>'6桁'!K811</f>
        <v>0</v>
      </c>
      <c r="L811" s="12">
        <f>IF(ISBLANK('6桁'!L811)=TRUE,"",VLOOKUP(パターン表!L811, 'パターン別掛け率（入力）'!$C$3:$I$302, 6, FALSE))</f>
        <v>100</v>
      </c>
      <c r="M811" s="20">
        <f>'6桁'!M811</f>
        <v>0</v>
      </c>
      <c r="N811" s="14" t="str">
        <f>IF(ISBLANK('6桁'!N811)=TRUE,"",VLOOKUP(パターン表!N811, 'パターン別掛け率（入力）'!$C$3:$I$302, 6, FALSE))</f>
        <v/>
      </c>
      <c r="O811" s="206">
        <f>'6桁'!O811</f>
        <v>0</v>
      </c>
      <c r="P811" s="267"/>
      <c r="X811" s="4"/>
    </row>
    <row r="812" spans="2:24" ht="30" customHeight="1">
      <c r="B812" s="669"/>
      <c r="C812" s="674" t="s">
        <v>47</v>
      </c>
      <c r="D812" s="675"/>
      <c r="E812" s="676"/>
      <c r="F812" s="14">
        <f>IF(ISBLANK('6桁'!F812)=TRUE,"",VLOOKUP(パターン表!F812, 'パターン別掛け率（入力）'!$C$3:$I$302, 6, FALSE))</f>
        <v>100</v>
      </c>
      <c r="G812" s="19">
        <f>'6桁'!G812</f>
        <v>0</v>
      </c>
      <c r="H812" s="205" t="str">
        <f>IF(ISBLANK('6桁'!H812)=TRUE,"",VLOOKUP(パターン表!H812, 'パターン別掛け率（入力）'!$C$3:$I$302, 6, FALSE))</f>
        <v/>
      </c>
      <c r="I812" s="20">
        <f>'6桁'!I812</f>
        <v>0</v>
      </c>
      <c r="J812" s="12">
        <f>IF(ISBLANK('6桁'!J812)=TRUE,"",VLOOKUP(パターン表!J812, 'パターン別掛け率（入力）'!$C$3:$I$302, 6, FALSE))</f>
        <v>100</v>
      </c>
      <c r="K812" s="20">
        <f>'6桁'!K812</f>
        <v>0</v>
      </c>
      <c r="L812" s="12">
        <f>IF(ISBLANK('6桁'!L812)=TRUE,"",VLOOKUP(パターン表!L812, 'パターン別掛け率（入力）'!$C$3:$I$302, 6, FALSE))</f>
        <v>100</v>
      </c>
      <c r="M812" s="20">
        <f>'6桁'!M812</f>
        <v>0</v>
      </c>
      <c r="N812" s="14" t="str">
        <f>IF(ISBLANK('6桁'!N812)=TRUE,"",VLOOKUP(パターン表!N812, 'パターン別掛け率（入力）'!$C$3:$I$302, 6, FALSE))</f>
        <v/>
      </c>
      <c r="O812" s="206">
        <f>'6桁'!O812</f>
        <v>0</v>
      </c>
      <c r="P812" s="267"/>
      <c r="X812" s="4"/>
    </row>
    <row r="813" spans="2:24" ht="30" customHeight="1">
      <c r="B813" s="670"/>
      <c r="C813" s="677" t="s">
        <v>1</v>
      </c>
      <c r="D813" s="678"/>
      <c r="E813" s="679"/>
      <c r="F813" s="154" t="str">
        <f>IF(ISBLANK('6桁'!F813)=TRUE,"",VLOOKUP(パターン表!F813, 'パターン別掛け率（入力）'!$C$3:$I$302, 6, FALSE))</f>
        <v/>
      </c>
      <c r="G813" s="181">
        <f>'6桁'!G813</f>
        <v>0</v>
      </c>
      <c r="H813" s="207" t="str">
        <f>IF(ISBLANK('6桁'!H813)=TRUE,"",VLOOKUP(パターン表!H813, 'パターン別掛け率（入力）'!$C$3:$I$302, 6, FALSE))</f>
        <v/>
      </c>
      <c r="I813" s="98">
        <f>'6桁'!I813</f>
        <v>0</v>
      </c>
      <c r="J813" s="100" t="str">
        <f>IF(ISBLANK('6桁'!J813)=TRUE,"",VLOOKUP(パターン表!J813, 'パターン別掛け率（入力）'!$C$3:$I$302, 6, FALSE))</f>
        <v/>
      </c>
      <c r="K813" s="98">
        <f>'6桁'!K813</f>
        <v>0</v>
      </c>
      <c r="L813" s="100" t="str">
        <f>IF(ISBLANK('6桁'!L813)=TRUE,"",VLOOKUP(パターン表!L813, 'パターン別掛け率（入力）'!$C$3:$I$302, 6, FALSE))</f>
        <v/>
      </c>
      <c r="M813" s="98">
        <f>'6桁'!M813</f>
        <v>0</v>
      </c>
      <c r="N813" s="154">
        <f>IF(ISBLANK('6桁'!N813)=TRUE,"",VLOOKUP(パターン表!N813, 'パターン別掛け率（入力）'!$C$3:$I$302, 6, FALSE))</f>
        <v>100</v>
      </c>
      <c r="O813" s="98" t="str">
        <f>'6桁'!O813</f>
        <v>※</v>
      </c>
      <c r="P813" s="267"/>
      <c r="X813" s="4"/>
    </row>
    <row r="814" spans="2:24" ht="30" customHeight="1">
      <c r="B814" s="668">
        <v>15</v>
      </c>
      <c r="C814" s="711" t="s">
        <v>572</v>
      </c>
      <c r="D814" s="712"/>
      <c r="E814" s="712"/>
      <c r="F814" s="75">
        <f>IF(ISBLANK('6桁'!F814)=TRUE,"",VLOOKUP(パターン表!F814, 'パターン別掛け率（入力）'!$C$3:$I$302, 6, FALSE))</f>
        <v>100</v>
      </c>
      <c r="G814" s="57" t="str">
        <f>'6桁'!G814</f>
        <v>※</v>
      </c>
      <c r="H814" s="231">
        <f>IF(ISBLANK('6桁'!H814)=TRUE,"",VLOOKUP(パターン表!H814, 'パターン別掛け率（入力）'!$C$3:$I$302, 6, FALSE))</f>
        <v>100</v>
      </c>
      <c r="I814" s="29">
        <f>'6桁'!I814</f>
        <v>0</v>
      </c>
      <c r="J814" s="75" t="str">
        <f>IF(ISBLANK('6桁'!J814)=TRUE,"",VLOOKUP(パターン表!J814, 'パターン別掛け率（入力）'!$C$3:$I$302, 6, FALSE))</f>
        <v/>
      </c>
      <c r="K814" s="29">
        <f>'6桁'!K814</f>
        <v>0</v>
      </c>
      <c r="L814" s="75" t="str">
        <f>IF(ISBLANK('6桁'!L814)=TRUE,"",VLOOKUP(パターン表!L814, 'パターン別掛け率（入力）'!$C$3:$I$302, 6, FALSE))</f>
        <v/>
      </c>
      <c r="M814" s="29">
        <f>'6桁'!M814</f>
        <v>0</v>
      </c>
      <c r="N814" s="76" t="str">
        <f>IF(ISBLANK('6桁'!N814)=TRUE,"",VLOOKUP(パターン表!N814, 'パターン別掛け率（入力）'!$C$3:$I$302, 6, FALSE))</f>
        <v/>
      </c>
      <c r="O814" s="232">
        <f>'6桁'!O814</f>
        <v>0</v>
      </c>
      <c r="P814" s="267"/>
      <c r="X814" s="4"/>
    </row>
    <row r="815" spans="2:24" ht="30" customHeight="1">
      <c r="B815" s="669"/>
      <c r="C815" s="674" t="s">
        <v>573</v>
      </c>
      <c r="D815" s="675"/>
      <c r="E815" s="675"/>
      <c r="F815" s="12">
        <f>IF(ISBLANK('6桁'!F815)=TRUE,"",VLOOKUP(パターン表!F815, 'パターン別掛け率（入力）'!$C$3:$I$302, 6, FALSE))</f>
        <v>100</v>
      </c>
      <c r="G815" s="19" t="str">
        <f>'6桁'!G815</f>
        <v>※</v>
      </c>
      <c r="H815" s="205">
        <f>IF(ISBLANK('6桁'!H815)=TRUE,"",VLOOKUP(パターン表!H815, 'パターン別掛け率（入力）'!$C$3:$I$302, 6, FALSE))</f>
        <v>100</v>
      </c>
      <c r="I815" s="20">
        <f>'6桁'!I815</f>
        <v>0</v>
      </c>
      <c r="J815" s="12" t="str">
        <f>IF(ISBLANK('6桁'!J815)=TRUE,"",VLOOKUP(パターン表!J815, 'パターン別掛け率（入力）'!$C$3:$I$302, 6, FALSE))</f>
        <v/>
      </c>
      <c r="K815" s="20">
        <f>'6桁'!K815</f>
        <v>0</v>
      </c>
      <c r="L815" s="12" t="str">
        <f>IF(ISBLANK('6桁'!L815)=TRUE,"",VLOOKUP(パターン表!L815, 'パターン別掛け率（入力）'!$C$3:$I$302, 6, FALSE))</f>
        <v/>
      </c>
      <c r="M815" s="20">
        <f>'6桁'!M815</f>
        <v>0</v>
      </c>
      <c r="N815" s="14" t="str">
        <f>IF(ISBLANK('6桁'!N815)=TRUE,"",VLOOKUP(パターン表!N815, 'パターン別掛け率（入力）'!$C$3:$I$302, 6, FALSE))</f>
        <v/>
      </c>
      <c r="O815" s="206">
        <f>'6桁'!O815</f>
        <v>0</v>
      </c>
      <c r="P815" s="267"/>
      <c r="X815" s="4"/>
    </row>
    <row r="816" spans="2:24" ht="30" customHeight="1">
      <c r="B816" s="669"/>
      <c r="C816" s="674" t="s">
        <v>171</v>
      </c>
      <c r="D816" s="675"/>
      <c r="E816" s="675"/>
      <c r="F816" s="12">
        <f>IF(ISBLANK('6桁'!F816)=TRUE,"",VLOOKUP(パターン表!F816, 'パターン別掛け率（入力）'!$C$3:$I$302, 6, FALSE))</f>
        <v>100</v>
      </c>
      <c r="G816" s="19">
        <f>'6桁'!G816</f>
        <v>0</v>
      </c>
      <c r="H816" s="205" t="str">
        <f>IF(ISBLANK('6桁'!H816)=TRUE,"",VLOOKUP(パターン表!H816, 'パターン別掛け率（入力）'!$C$3:$I$302, 6, FALSE))</f>
        <v/>
      </c>
      <c r="I816" s="20">
        <f>'6桁'!I816</f>
        <v>0</v>
      </c>
      <c r="J816" s="12" t="str">
        <f>IF(ISBLANK('6桁'!J816)=TRUE,"",VLOOKUP(パターン表!J816, 'パターン別掛け率（入力）'!$C$3:$I$302, 6, FALSE))</f>
        <v/>
      </c>
      <c r="K816" s="20">
        <f>'6桁'!K816</f>
        <v>0</v>
      </c>
      <c r="L816" s="12" t="str">
        <f>IF(ISBLANK('6桁'!L816)=TRUE,"",VLOOKUP(パターン表!L816, 'パターン別掛け率（入力）'!$C$3:$I$302, 6, FALSE))</f>
        <v/>
      </c>
      <c r="M816" s="20">
        <f>'6桁'!M816</f>
        <v>0</v>
      </c>
      <c r="N816" s="14" t="str">
        <f>IF(ISBLANK('6桁'!N816)=TRUE,"",VLOOKUP(パターン表!N816, 'パターン別掛け率（入力）'!$C$3:$I$302, 6, FALSE))</f>
        <v/>
      </c>
      <c r="O816" s="206">
        <f>'6桁'!O816</f>
        <v>0</v>
      </c>
      <c r="P816" s="267"/>
      <c r="X816" s="4"/>
    </row>
    <row r="817" spans="2:27" ht="30" customHeight="1">
      <c r="B817" s="669"/>
      <c r="C817" s="674" t="s">
        <v>574</v>
      </c>
      <c r="D817" s="675"/>
      <c r="E817" s="675"/>
      <c r="F817" s="12">
        <f>IF(ISBLANK('6桁'!F817)=TRUE,"",VLOOKUP(パターン表!F817, 'パターン別掛け率（入力）'!$C$3:$I$302, 6, FALSE))</f>
        <v>100</v>
      </c>
      <c r="G817" s="19">
        <f>'6桁'!G817</f>
        <v>0</v>
      </c>
      <c r="H817" s="205">
        <f>IF(ISBLANK('6桁'!H817)=TRUE,"",VLOOKUP(パターン表!H817, 'パターン別掛け率（入力）'!$C$3:$I$302, 6, FALSE))</f>
        <v>100</v>
      </c>
      <c r="I817" s="20" t="str">
        <f>'6桁'!I817</f>
        <v>※</v>
      </c>
      <c r="J817" s="12" t="str">
        <f>IF(ISBLANK('6桁'!J817)=TRUE,"",VLOOKUP(パターン表!J817, 'パターン別掛け率（入力）'!$C$3:$I$302, 6, FALSE))</f>
        <v/>
      </c>
      <c r="K817" s="20">
        <f>'6桁'!K817</f>
        <v>0</v>
      </c>
      <c r="L817" s="12" t="str">
        <f>IF(ISBLANK('6桁'!L817)=TRUE,"",VLOOKUP(パターン表!L817, 'パターン別掛け率（入力）'!$C$3:$I$302, 6, FALSE))</f>
        <v/>
      </c>
      <c r="M817" s="20">
        <f>'6桁'!M817</f>
        <v>0</v>
      </c>
      <c r="N817" s="14" t="str">
        <f>IF(ISBLANK('6桁'!N817)=TRUE,"",VLOOKUP(パターン表!N817, 'パターン別掛け率（入力）'!$C$3:$I$302, 6, FALSE))</f>
        <v/>
      </c>
      <c r="O817" s="206">
        <f>'6桁'!O817</f>
        <v>0</v>
      </c>
      <c r="P817" s="267"/>
      <c r="X817" s="4"/>
    </row>
    <row r="818" spans="2:27" ht="30" customHeight="1">
      <c r="B818" s="669"/>
      <c r="C818" s="674" t="s">
        <v>174</v>
      </c>
      <c r="D818" s="675"/>
      <c r="E818" s="675"/>
      <c r="F818" s="12">
        <f>IF(ISBLANK('6桁'!F818)=TRUE,"",VLOOKUP(パターン表!F818, 'パターン別掛け率（入力）'!$C$3:$I$302, 6, FALSE))</f>
        <v>100</v>
      </c>
      <c r="G818" s="19">
        <f>'6桁'!G818</f>
        <v>0</v>
      </c>
      <c r="H818" s="205" t="str">
        <f>IF(ISBLANK('6桁'!H818)=TRUE,"",VLOOKUP(パターン表!H818, 'パターン別掛け率（入力）'!$C$3:$I$302, 6, FALSE))</f>
        <v/>
      </c>
      <c r="I818" s="20">
        <f>'6桁'!I818</f>
        <v>0</v>
      </c>
      <c r="J818" s="12">
        <f>IF(ISBLANK('6桁'!J818)=TRUE,"",VLOOKUP(パターン表!J818, 'パターン別掛け率（入力）'!$C$3:$I$302, 6, FALSE))</f>
        <v>100</v>
      </c>
      <c r="K818" s="20" t="str">
        <f>'6桁'!K818</f>
        <v>※</v>
      </c>
      <c r="L818" s="12">
        <f>IF(ISBLANK('6桁'!L818)=TRUE,"",VLOOKUP(パターン表!L818, 'パターン別掛け率（入力）'!$C$3:$I$302, 6, FALSE))</f>
        <v>100</v>
      </c>
      <c r="M818" s="20">
        <f>'6桁'!M818</f>
        <v>0</v>
      </c>
      <c r="N818" s="14" t="str">
        <f>IF(ISBLANK('6桁'!N818)=TRUE,"",VLOOKUP(パターン表!N818, 'パターン別掛け率（入力）'!$C$3:$I$302, 6, FALSE))</f>
        <v/>
      </c>
      <c r="O818" s="206">
        <f>'6桁'!O818</f>
        <v>0</v>
      </c>
      <c r="P818" s="267"/>
      <c r="X818" s="4"/>
    </row>
    <row r="819" spans="2:27" ht="30" customHeight="1">
      <c r="B819" s="669"/>
      <c r="C819" s="674" t="s">
        <v>155</v>
      </c>
      <c r="D819" s="675"/>
      <c r="E819" s="675"/>
      <c r="F819" s="12">
        <f>IF(ISBLANK('6桁'!F819)=TRUE,"",VLOOKUP(パターン表!F819, 'パターン別掛け率（入力）'!$C$3:$I$302, 6, FALSE))</f>
        <v>100</v>
      </c>
      <c r="G819" s="19">
        <f>'6桁'!G819</f>
        <v>0</v>
      </c>
      <c r="H819" s="205" t="str">
        <f>IF(ISBLANK('6桁'!H819)=TRUE,"",VLOOKUP(パターン表!H819, 'パターン別掛け率（入力）'!$C$3:$I$302, 6, FALSE))</f>
        <v/>
      </c>
      <c r="I819" s="20">
        <f>'6桁'!I819</f>
        <v>0</v>
      </c>
      <c r="J819" s="12" t="str">
        <f>IF(ISBLANK('6桁'!J819)=TRUE,"",VLOOKUP(パターン表!J819, 'パターン別掛け率（入力）'!$C$3:$I$302, 6, FALSE))</f>
        <v/>
      </c>
      <c r="K819" s="20">
        <f>'6桁'!K819</f>
        <v>0</v>
      </c>
      <c r="L819" s="12">
        <f>IF(ISBLANK('6桁'!L819)=TRUE,"",VLOOKUP(パターン表!L819, 'パターン別掛け率（入力）'!$C$3:$I$302, 6, FALSE))</f>
        <v>100</v>
      </c>
      <c r="M819" s="20">
        <f>'6桁'!M819</f>
        <v>0</v>
      </c>
      <c r="N819" s="14" t="str">
        <f>IF(ISBLANK('6桁'!N819)=TRUE,"",VLOOKUP(パターン表!N819, 'パターン別掛け率（入力）'!$C$3:$I$302, 6, FALSE))</f>
        <v/>
      </c>
      <c r="O819" s="206">
        <f>'6桁'!O819</f>
        <v>0</v>
      </c>
      <c r="P819" s="267"/>
      <c r="X819" s="4"/>
    </row>
    <row r="820" spans="2:27" ht="30" customHeight="1">
      <c r="B820" s="669"/>
      <c r="C820" s="674" t="s">
        <v>111</v>
      </c>
      <c r="D820" s="675"/>
      <c r="E820" s="675"/>
      <c r="F820" s="12">
        <f>IF(ISBLANK('6桁'!F820)=TRUE,"",VLOOKUP(パターン表!F820, 'パターン別掛け率（入力）'!$C$3:$I$302, 6, FALSE))</f>
        <v>100</v>
      </c>
      <c r="G820" s="19">
        <f>'6桁'!G820</f>
        <v>0</v>
      </c>
      <c r="H820" s="205" t="str">
        <f>IF(ISBLANK('6桁'!H820)=TRUE,"",VLOOKUP(パターン表!H820, 'パターン別掛け率（入力）'!$C$3:$I$302, 6, FALSE))</f>
        <v/>
      </c>
      <c r="I820" s="20">
        <f>'6桁'!I820</f>
        <v>0</v>
      </c>
      <c r="J820" s="12" t="str">
        <f>IF(ISBLANK('6桁'!J820)=TRUE,"",VLOOKUP(パターン表!J820, 'パターン別掛け率（入力）'!$C$3:$I$302, 6, FALSE))</f>
        <v/>
      </c>
      <c r="K820" s="20">
        <f>'6桁'!K820</f>
        <v>0</v>
      </c>
      <c r="L820" s="12" t="str">
        <f>IF(ISBLANK('6桁'!L820)=TRUE,"",VLOOKUP(パターン表!L820, 'パターン別掛け率（入力）'!$C$3:$I$302, 6, FALSE))</f>
        <v/>
      </c>
      <c r="M820" s="20">
        <f>'6桁'!M820</f>
        <v>0</v>
      </c>
      <c r="N820" s="14" t="str">
        <f>IF(ISBLANK('6桁'!N820)=TRUE,"",VLOOKUP(パターン表!N820, 'パターン別掛け率（入力）'!$C$3:$I$302, 6, FALSE))</f>
        <v/>
      </c>
      <c r="O820" s="206">
        <f>'6桁'!O820</f>
        <v>0</v>
      </c>
      <c r="P820" s="267"/>
      <c r="X820" s="4"/>
    </row>
    <row r="821" spans="2:27" ht="30" customHeight="1">
      <c r="B821" s="670"/>
      <c r="C821" s="677" t="s">
        <v>115</v>
      </c>
      <c r="D821" s="678"/>
      <c r="E821" s="678"/>
      <c r="F821" s="100">
        <f>IF(ISBLANK('6桁'!F821)=TRUE,"",VLOOKUP(パターン表!F821, 'パターン別掛け率（入力）'!$C$3:$I$302, 6, FALSE))</f>
        <v>100</v>
      </c>
      <c r="G821" s="181">
        <f>'6桁'!G821</f>
        <v>0</v>
      </c>
      <c r="H821" s="207" t="str">
        <f>IF(ISBLANK('6桁'!H821)=TRUE,"",VLOOKUP(パターン表!H821, 'パターン別掛け率（入力）'!$C$3:$I$302, 6, FALSE))</f>
        <v/>
      </c>
      <c r="I821" s="98">
        <f>'6桁'!I821</f>
        <v>0</v>
      </c>
      <c r="J821" s="100" t="str">
        <f>IF(ISBLANK('6桁'!J821)=TRUE,"",VLOOKUP(パターン表!J821, 'パターン別掛け率（入力）'!$C$3:$I$302, 6, FALSE))</f>
        <v/>
      </c>
      <c r="K821" s="98">
        <f>'6桁'!K821</f>
        <v>0</v>
      </c>
      <c r="L821" s="100" t="str">
        <f>IF(ISBLANK('6桁'!L821)=TRUE,"",VLOOKUP(パターン表!L821, 'パターン別掛け率（入力）'!$C$3:$I$302, 6, FALSE))</f>
        <v/>
      </c>
      <c r="M821" s="98">
        <f>'6桁'!M821</f>
        <v>0</v>
      </c>
      <c r="N821" s="154" t="str">
        <f>IF(ISBLANK('6桁'!N821)=TRUE,"",VLOOKUP(パターン表!N821, 'パターン別掛け率（入力）'!$C$3:$I$302, 6, FALSE))</f>
        <v/>
      </c>
      <c r="O821" s="334">
        <f>'6桁'!O821</f>
        <v>0</v>
      </c>
      <c r="P821" s="267"/>
      <c r="X821" s="4"/>
    </row>
    <row r="822" spans="2:27" ht="30" customHeight="1" thickBot="1">
      <c r="B822" s="383">
        <v>14</v>
      </c>
      <c r="C822" s="671" t="s">
        <v>1028</v>
      </c>
      <c r="D822" s="672"/>
      <c r="E822" s="672"/>
      <c r="F822" s="103" t="str">
        <f>IF(ISBLANK('6桁'!F822)=TRUE,"",VLOOKUP(パターン表!F822, 'パターン別掛け率（入力）'!$C$3:$I$302, 6, FALSE))</f>
        <v/>
      </c>
      <c r="G822" s="22">
        <f>'6桁'!G822</f>
        <v>0</v>
      </c>
      <c r="H822" s="229" t="str">
        <f>IF(ISBLANK('6桁'!H822)=TRUE,"",VLOOKUP(パターン表!H822, 'パターン別掛け率（入力）'!$C$3:$I$302, 6, FALSE))</f>
        <v/>
      </c>
      <c r="I822" s="230">
        <f>'6桁'!I822</f>
        <v>0</v>
      </c>
      <c r="J822" s="103" t="str">
        <f>IF(ISBLANK('6桁'!J822)=TRUE,"",VLOOKUP(パターン表!J822, 'パターン別掛け率（入力）'!$C$3:$I$302, 6, FALSE))</f>
        <v/>
      </c>
      <c r="K822" s="230">
        <f>'6桁'!K822</f>
        <v>0</v>
      </c>
      <c r="L822" s="103" t="str">
        <f>IF(ISBLANK('6桁'!L822)=TRUE,"",VLOOKUP(パターン表!L822, 'パターン別掛け率（入力）'!$C$3:$I$302, 6, FALSE))</f>
        <v/>
      </c>
      <c r="M822" s="230">
        <f>'6桁'!M822</f>
        <v>0</v>
      </c>
      <c r="N822" s="10">
        <f>IF(ISBLANK('6桁'!N822)=TRUE,"",VLOOKUP(パターン表!N822, 'パターン別掛け率（入力）'!$C$3:$I$302, 6, FALSE))</f>
        <v>100</v>
      </c>
      <c r="O822" s="230" t="str">
        <f>'6桁'!O822</f>
        <v>※○
SP 183W</v>
      </c>
      <c r="P822" s="267"/>
      <c r="X822" s="4"/>
    </row>
    <row r="823" spans="2:27" ht="30.75" customHeight="1">
      <c r="B823" s="545" t="s">
        <v>1137</v>
      </c>
      <c r="C823" s="545"/>
      <c r="D823" s="545"/>
      <c r="E823" s="545"/>
      <c r="F823" s="545"/>
      <c r="G823" s="545"/>
      <c r="H823" s="545"/>
      <c r="I823" s="545"/>
      <c r="J823" s="545"/>
      <c r="K823" s="545"/>
      <c r="L823" s="545"/>
      <c r="M823" s="545"/>
      <c r="N823" s="545"/>
      <c r="O823" s="545"/>
      <c r="P823" s="546"/>
      <c r="Q823" s="546"/>
      <c r="R823" s="546"/>
      <c r="S823" s="546"/>
      <c r="T823" s="546"/>
      <c r="U823" s="546"/>
    </row>
    <row r="825" spans="2:27" ht="14.25" customHeight="1" thickBot="1"/>
    <row r="826" spans="2:27" ht="25.5" customHeight="1" thickTop="1" thickBot="1">
      <c r="B826" s="518" t="s">
        <v>532</v>
      </c>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c r="Z826" s="519"/>
      <c r="AA826" s="520"/>
    </row>
    <row r="827" spans="2:27" ht="14.1" customHeight="1" thickTop="1">
      <c r="B827" s="24"/>
      <c r="C827" s="24"/>
      <c r="D827" s="24"/>
      <c r="E827" s="24"/>
      <c r="F827" s="82"/>
      <c r="G827" s="24"/>
      <c r="H827" s="82"/>
      <c r="I827" s="24"/>
      <c r="J827" s="82"/>
      <c r="K827" s="24"/>
      <c r="L827" s="82"/>
      <c r="M827" s="24"/>
      <c r="N827" s="82"/>
      <c r="O827" s="24"/>
      <c r="P827" s="82"/>
      <c r="Q827" s="24"/>
      <c r="R827" s="82"/>
      <c r="S827" s="24"/>
      <c r="T827" s="82"/>
      <c r="U827" s="24"/>
      <c r="V827" s="82"/>
      <c r="W827" s="24"/>
      <c r="X827" s="82"/>
      <c r="Y827" s="24"/>
    </row>
    <row r="828" spans="2:27" s="239" customFormat="1" ht="20.100000000000001" customHeight="1" thickBot="1">
      <c r="B828" s="238" t="s">
        <v>736</v>
      </c>
      <c r="F828" s="240"/>
      <c r="H828" s="240"/>
      <c r="J828" s="240"/>
      <c r="L828" s="240"/>
      <c r="N828" s="240"/>
      <c r="P828" s="240"/>
      <c r="R828" s="240"/>
      <c r="T828" s="240"/>
      <c r="V828" s="240"/>
      <c r="X828" s="240"/>
    </row>
    <row r="829" spans="2:27" ht="20.100000000000001" customHeight="1" thickBot="1">
      <c r="B829" s="531" t="s">
        <v>536</v>
      </c>
      <c r="C829" s="532"/>
      <c r="D829" s="532"/>
      <c r="E829" s="532"/>
      <c r="F829" s="532"/>
      <c r="G829" s="532"/>
      <c r="H829" s="532"/>
      <c r="I829" s="532"/>
      <c r="J829" s="532"/>
      <c r="K829" s="532"/>
      <c r="L829" s="532"/>
      <c r="M829" s="532"/>
      <c r="N829" s="532"/>
      <c r="O829" s="532"/>
      <c r="P829" s="532"/>
      <c r="Q829" s="532"/>
      <c r="R829" s="532"/>
      <c r="S829" s="532"/>
      <c r="T829" s="532"/>
      <c r="U829" s="532"/>
      <c r="V829" s="533"/>
      <c r="X829" s="4"/>
    </row>
    <row r="830" spans="2:27" ht="15" customHeight="1" thickBot="1">
      <c r="B830" s="709" t="s">
        <v>42</v>
      </c>
      <c r="C830" s="710" t="s">
        <v>0</v>
      </c>
      <c r="D830" s="710" t="s">
        <v>524</v>
      </c>
      <c r="E830" s="710"/>
      <c r="F830" s="710"/>
      <c r="G830" s="710"/>
      <c r="H830" s="710" t="s">
        <v>491</v>
      </c>
      <c r="I830" s="710"/>
      <c r="J830" s="710"/>
      <c r="K830" s="710"/>
      <c r="L830" s="710"/>
      <c r="M830" s="710"/>
      <c r="N830" s="710"/>
      <c r="O830" s="710"/>
      <c r="P830" s="710" t="s">
        <v>43</v>
      </c>
      <c r="Q830" s="710"/>
      <c r="R830" s="710"/>
      <c r="S830" s="710"/>
      <c r="T830" s="710"/>
      <c r="U830" s="710"/>
      <c r="V830" s="710"/>
      <c r="X830" s="4"/>
    </row>
    <row r="831" spans="2:27" ht="15" customHeight="1" thickBot="1">
      <c r="B831" s="709"/>
      <c r="C831" s="710"/>
      <c r="D831" s="710"/>
      <c r="E831" s="710"/>
      <c r="F831" s="710"/>
      <c r="G831" s="710"/>
      <c r="H831" s="710"/>
      <c r="I831" s="710"/>
      <c r="J831" s="710"/>
      <c r="K831" s="710"/>
      <c r="L831" s="710"/>
      <c r="M831" s="710"/>
      <c r="N831" s="710"/>
      <c r="O831" s="710"/>
      <c r="P831" s="710"/>
      <c r="Q831" s="710"/>
      <c r="R831" s="710"/>
      <c r="S831" s="710"/>
      <c r="T831" s="710"/>
      <c r="U831" s="710"/>
      <c r="V831" s="710"/>
      <c r="X831" s="4"/>
    </row>
    <row r="832" spans="2:27" ht="24" customHeight="1">
      <c r="B832" s="731">
        <v>21</v>
      </c>
      <c r="C832" s="339">
        <v>30</v>
      </c>
      <c r="D832" s="734" t="s">
        <v>2125</v>
      </c>
      <c r="E832" s="735"/>
      <c r="F832" s="735"/>
      <c r="G832" s="736"/>
      <c r="H832" s="737" t="s">
        <v>1031</v>
      </c>
      <c r="I832" s="738"/>
      <c r="J832" s="738"/>
      <c r="K832" s="739"/>
      <c r="L832" s="740">
        <f>IF(ISBLANK('6桁'!L832)=TRUE,"",VLOOKUP(パターン表!L832, 'パターン別掛け率（入力）'!$C$3:$I$302, 6, FALSE))</f>
        <v>100</v>
      </c>
      <c r="M832" s="741" t="str">
        <f>IF(ISBLANK('6桁'!M832)=TRUE,"",VLOOKUP(パターン表!M832, 'パターン別掛け率（入力）'!$C$3:$I$302, 6, FALSE))</f>
        <v/>
      </c>
      <c r="N832" s="741" t="str">
        <f>IF(ISBLANK('6桁'!N832)=TRUE,"",VLOOKUP(パターン表!N832, 'パターン別掛け率（入力）'!$C$3:$I$302, 6, FALSE))</f>
        <v/>
      </c>
      <c r="O832" s="742" t="str">
        <f>IF(ISBLANK('6桁'!O832)=TRUE,"",VLOOKUP(パターン表!O832, 'パターン別掛け率（入力）'!$C$3:$I$302, 6, FALSE))</f>
        <v/>
      </c>
      <c r="P832" s="737" t="s">
        <v>1035</v>
      </c>
      <c r="Q832" s="738"/>
      <c r="R832" s="738"/>
      <c r="S832" s="738"/>
      <c r="T832" s="738"/>
      <c r="U832" s="738"/>
      <c r="V832" s="739"/>
      <c r="W832" s="265"/>
      <c r="X832" s="4"/>
    </row>
    <row r="833" spans="2:24" ht="24" customHeight="1">
      <c r="B833" s="732"/>
      <c r="C833" s="89">
        <v>35</v>
      </c>
      <c r="D833" s="743" t="s">
        <v>1585</v>
      </c>
      <c r="E833" s="744"/>
      <c r="F833" s="744"/>
      <c r="G833" s="745"/>
      <c r="H833" s="746" t="s">
        <v>1043</v>
      </c>
      <c r="I833" s="747"/>
      <c r="J833" s="747"/>
      <c r="K833" s="748"/>
      <c r="L833" s="749">
        <f>IF(ISBLANK('6桁'!L833)=TRUE,"",VLOOKUP(パターン表!L833, 'パターン別掛け率（入力）'!$C$3:$I$302, 6, FALSE))</f>
        <v>100</v>
      </c>
      <c r="M833" s="750" t="str">
        <f>IF(ISBLANK('6桁'!M833)=TRUE,"",VLOOKUP(パターン表!M833, 'パターン別掛け率（入力）'!$C$3:$I$302, 6, FALSE))</f>
        <v/>
      </c>
      <c r="N833" s="750" t="str">
        <f>IF(ISBLANK('6桁'!N833)=TRUE,"",VLOOKUP(パターン表!N833, 'パターン別掛け率（入力）'!$C$3:$I$302, 6, FALSE))</f>
        <v/>
      </c>
      <c r="O833" s="751" t="str">
        <f>IF(ISBLANK('6桁'!O833)=TRUE,"",VLOOKUP(パターン表!O833, 'パターン別掛け率（入力）'!$C$3:$I$302, 6, FALSE))</f>
        <v/>
      </c>
      <c r="P833" s="746" t="s">
        <v>1036</v>
      </c>
      <c r="Q833" s="747"/>
      <c r="R833" s="747"/>
      <c r="S833" s="747"/>
      <c r="T833" s="747"/>
      <c r="U833" s="747"/>
      <c r="V833" s="748"/>
      <c r="W833" s="265"/>
      <c r="X833" s="4"/>
    </row>
    <row r="834" spans="2:24" ht="24" customHeight="1">
      <c r="B834" s="732"/>
      <c r="C834" s="752">
        <v>40</v>
      </c>
      <c r="D834" s="713" t="s">
        <v>1584</v>
      </c>
      <c r="E834" s="714"/>
      <c r="F834" s="714"/>
      <c r="G834" s="715"/>
      <c r="H834" s="716" t="s">
        <v>1043</v>
      </c>
      <c r="I834" s="717"/>
      <c r="J834" s="717"/>
      <c r="K834" s="718"/>
      <c r="L834" s="719">
        <f>IF(ISBLANK('6桁'!L834)=TRUE,"",VLOOKUP(パターン表!L834, 'パターン別掛け率（入力）'!$C$3:$I$302, 6, FALSE))</f>
        <v>100</v>
      </c>
      <c r="M834" s="720" t="str">
        <f>IF(ISBLANK('6桁'!M834)=TRUE,"",VLOOKUP(パターン表!M834, 'パターン別掛け率（入力）'!$C$3:$I$302, 6, FALSE))</f>
        <v/>
      </c>
      <c r="N834" s="720" t="str">
        <f>IF(ISBLANK('6桁'!N834)=TRUE,"",VLOOKUP(パターン表!N834, 'パターン別掛け率（入力）'!$C$3:$I$302, 6, FALSE))</f>
        <v/>
      </c>
      <c r="O834" s="721" t="str">
        <f>IF(ISBLANK('6桁'!O834)=TRUE,"",VLOOKUP(パターン表!O834, 'パターン別掛け率（入力）'!$C$3:$I$302, 6, FALSE))</f>
        <v/>
      </c>
      <c r="P834" s="716" t="s">
        <v>1036</v>
      </c>
      <c r="Q834" s="717"/>
      <c r="R834" s="717"/>
      <c r="S834" s="717"/>
      <c r="T834" s="717"/>
      <c r="U834" s="717"/>
      <c r="V834" s="718"/>
      <c r="W834" s="265"/>
      <c r="X834" s="4"/>
    </row>
    <row r="835" spans="2:24" ht="24" customHeight="1" thickBot="1">
      <c r="B835" s="733"/>
      <c r="C835" s="753"/>
      <c r="D835" s="722" t="s">
        <v>1228</v>
      </c>
      <c r="E835" s="723"/>
      <c r="F835" s="723"/>
      <c r="G835" s="724"/>
      <c r="H835" s="725" t="s">
        <v>1031</v>
      </c>
      <c r="I835" s="726"/>
      <c r="J835" s="726"/>
      <c r="K835" s="727"/>
      <c r="L835" s="728">
        <f>IF(ISBLANK('6桁'!L835)=TRUE,"",VLOOKUP(パターン表!L835, 'パターン別掛け率（入力）'!$C$3:$I$302, 6, FALSE))</f>
        <v>100</v>
      </c>
      <c r="M835" s="729" t="str">
        <f>IF(ISBLANK('6桁'!M835)=TRUE,"",VLOOKUP(パターン表!M835, 'パターン別掛け率（入力）'!$C$3:$I$302, 6, FALSE))</f>
        <v/>
      </c>
      <c r="N835" s="729" t="str">
        <f>IF(ISBLANK('6桁'!N835)=TRUE,"",VLOOKUP(パターン表!N835, 'パターン別掛け率（入力）'!$C$3:$I$302, 6, FALSE))</f>
        <v/>
      </c>
      <c r="O835" s="730" t="str">
        <f>IF(ISBLANK('6桁'!O835)=TRUE,"",VLOOKUP(パターン表!O835, 'パターン別掛け率（入力）'!$C$3:$I$302, 6, FALSE))</f>
        <v/>
      </c>
      <c r="P835" s="725" t="s">
        <v>274</v>
      </c>
      <c r="Q835" s="726"/>
      <c r="R835" s="726"/>
      <c r="S835" s="726"/>
      <c r="T835" s="726"/>
      <c r="U835" s="726"/>
      <c r="V835" s="727"/>
      <c r="W835" s="265"/>
      <c r="X835" s="4"/>
    </row>
    <row r="836" spans="2:24" ht="24" customHeight="1">
      <c r="B836" s="731">
        <v>20</v>
      </c>
      <c r="C836" s="772">
        <v>30</v>
      </c>
      <c r="D836" s="713" t="s">
        <v>862</v>
      </c>
      <c r="E836" s="714"/>
      <c r="F836" s="714"/>
      <c r="G836" s="715"/>
      <c r="H836" s="716" t="s">
        <v>180</v>
      </c>
      <c r="I836" s="717"/>
      <c r="J836" s="717"/>
      <c r="K836" s="718"/>
      <c r="L836" s="719">
        <f>IF(ISBLANK('6桁'!L836)=TRUE,"",VLOOKUP(パターン表!L836, 'パターン別掛け率（入力）'!$C$3:$I$302, 6, FALSE))</f>
        <v>100</v>
      </c>
      <c r="M836" s="720" t="str">
        <f>IF(ISBLANK('6桁'!M836)=TRUE,"",VLOOKUP(パターン表!M836, 'パターン別掛け率（入力）'!$C$3:$I$302, 6, FALSE))</f>
        <v/>
      </c>
      <c r="N836" s="720" t="str">
        <f>IF(ISBLANK('6桁'!N836)=TRUE,"",VLOOKUP(パターン表!N836, 'パターン別掛け率（入力）'!$C$3:$I$302, 6, FALSE))</f>
        <v/>
      </c>
      <c r="O836" s="721" t="str">
        <f>IF(ISBLANK('6桁'!O836)=TRUE,"",VLOOKUP(パターン表!O836, 'パターン別掛け率（入力）'!$C$3:$I$302, 6, FALSE))</f>
        <v/>
      </c>
      <c r="P836" s="716" t="s">
        <v>275</v>
      </c>
      <c r="Q836" s="717"/>
      <c r="R836" s="717"/>
      <c r="S836" s="717"/>
      <c r="T836" s="717"/>
      <c r="U836" s="717"/>
      <c r="V836" s="718"/>
      <c r="W836" s="265"/>
      <c r="X836" s="4"/>
    </row>
    <row r="837" spans="2:24" ht="24" customHeight="1">
      <c r="B837" s="732"/>
      <c r="C837" s="752"/>
      <c r="D837" s="754" t="s">
        <v>1251</v>
      </c>
      <c r="E837" s="755"/>
      <c r="F837" s="755"/>
      <c r="G837" s="756"/>
      <c r="H837" s="757" t="s">
        <v>1138</v>
      </c>
      <c r="I837" s="758"/>
      <c r="J837" s="758"/>
      <c r="K837" s="759"/>
      <c r="L837" s="760">
        <f>IF(ISBLANK('6桁'!L837)=TRUE,"",VLOOKUP(パターン表!L837, 'パターン別掛け率（入力）'!$C$3:$I$302, 6, FALSE))</f>
        <v>100</v>
      </c>
      <c r="M837" s="761" t="str">
        <f>IF(ISBLANK('6桁'!M837)=TRUE,"",VLOOKUP(パターン表!M837, 'パターン別掛け率（入力）'!$C$3:$I$302, 6, FALSE))</f>
        <v/>
      </c>
      <c r="N837" s="761" t="str">
        <f>IF(ISBLANK('6桁'!N837)=TRUE,"",VLOOKUP(パターン表!N837, 'パターン別掛け率（入力）'!$C$3:$I$302, 6, FALSE))</f>
        <v/>
      </c>
      <c r="O837" s="762" t="str">
        <f>IF(ISBLANK('6桁'!O837)=TRUE,"",VLOOKUP(パターン表!O837, 'パターン別掛け率（入力）'!$C$3:$I$302, 6, FALSE))</f>
        <v/>
      </c>
      <c r="P837" s="757" t="s">
        <v>276</v>
      </c>
      <c r="Q837" s="758"/>
      <c r="R837" s="758"/>
      <c r="S837" s="758"/>
      <c r="T837" s="758"/>
      <c r="U837" s="758"/>
      <c r="V837" s="759"/>
      <c r="W837" s="265"/>
      <c r="X837" s="4"/>
    </row>
    <row r="838" spans="2:24" ht="24" customHeight="1">
      <c r="B838" s="732"/>
      <c r="C838" s="752"/>
      <c r="D838" s="754" t="s">
        <v>1249</v>
      </c>
      <c r="E838" s="755"/>
      <c r="F838" s="755"/>
      <c r="G838" s="756"/>
      <c r="H838" s="757" t="s">
        <v>1139</v>
      </c>
      <c r="I838" s="758"/>
      <c r="J838" s="758"/>
      <c r="K838" s="759"/>
      <c r="L838" s="760">
        <f>IF(ISBLANK('6桁'!L838)=TRUE,"",VLOOKUP(パターン表!L838, 'パターン別掛け率（入力）'!$C$3:$I$302, 6, FALSE))</f>
        <v>100</v>
      </c>
      <c r="M838" s="761" t="str">
        <f>IF(ISBLANK('6桁'!M838)=TRUE,"",VLOOKUP(パターン表!M838, 'パターン別掛け率（入力）'!$C$3:$I$302, 6, FALSE))</f>
        <v/>
      </c>
      <c r="N838" s="761" t="str">
        <f>IF(ISBLANK('6桁'!N838)=TRUE,"",VLOOKUP(パターン表!N838, 'パターン別掛け率（入力）'!$C$3:$I$302, 6, FALSE))</f>
        <v/>
      </c>
      <c r="O838" s="762" t="str">
        <f>IF(ISBLANK('6桁'!O838)=TRUE,"",VLOOKUP(パターン表!O838, 'パターン別掛け率（入力）'!$C$3:$I$302, 6, FALSE))</f>
        <v/>
      </c>
      <c r="P838" s="757" t="s">
        <v>1037</v>
      </c>
      <c r="Q838" s="758"/>
      <c r="R838" s="758"/>
      <c r="S838" s="758"/>
      <c r="T838" s="758"/>
      <c r="U838" s="758"/>
      <c r="V838" s="759"/>
      <c r="W838" s="265"/>
      <c r="X838" s="4"/>
    </row>
    <row r="839" spans="2:24" ht="24" customHeight="1">
      <c r="B839" s="732"/>
      <c r="C839" s="752"/>
      <c r="D839" s="763" t="s">
        <v>1205</v>
      </c>
      <c r="E839" s="764"/>
      <c r="F839" s="764"/>
      <c r="G839" s="765"/>
      <c r="H839" s="766" t="s">
        <v>1139</v>
      </c>
      <c r="I839" s="767"/>
      <c r="J839" s="767"/>
      <c r="K839" s="768"/>
      <c r="L839" s="769">
        <f>IF(ISBLANK('6桁'!L839)=TRUE,"",VLOOKUP(パターン表!L839, 'パターン別掛け率（入力）'!$C$3:$I$302, 6, FALSE))</f>
        <v>100</v>
      </c>
      <c r="M839" s="770" t="str">
        <f>IF(ISBLANK('6桁'!M839)=TRUE,"",VLOOKUP(パターン表!M839, 'パターン別掛け率（入力）'!$C$3:$I$302, 6, FALSE))</f>
        <v/>
      </c>
      <c r="N839" s="770" t="str">
        <f>IF(ISBLANK('6桁'!N839)=TRUE,"",VLOOKUP(パターン表!N839, 'パターン別掛け率（入力）'!$C$3:$I$302, 6, FALSE))</f>
        <v/>
      </c>
      <c r="O839" s="771" t="str">
        <f>IF(ISBLANK('6桁'!O839)=TRUE,"",VLOOKUP(パターン表!O839, 'パターン別掛け率（入力）'!$C$3:$I$302, 6, FALSE))</f>
        <v/>
      </c>
      <c r="P839" s="766" t="s">
        <v>1038</v>
      </c>
      <c r="Q839" s="767"/>
      <c r="R839" s="767"/>
      <c r="S839" s="767"/>
      <c r="T839" s="767"/>
      <c r="U839" s="767"/>
      <c r="V839" s="768"/>
      <c r="W839" s="265"/>
      <c r="X839" s="4"/>
    </row>
    <row r="840" spans="2:24" ht="24" customHeight="1">
      <c r="B840" s="732"/>
      <c r="C840" s="773">
        <v>35</v>
      </c>
      <c r="D840" s="713" t="s">
        <v>863</v>
      </c>
      <c r="E840" s="714"/>
      <c r="F840" s="714"/>
      <c r="G840" s="715"/>
      <c r="H840" s="716" t="s">
        <v>180</v>
      </c>
      <c r="I840" s="717"/>
      <c r="J840" s="717"/>
      <c r="K840" s="718"/>
      <c r="L840" s="719">
        <f>IF(ISBLANK('6桁'!L840)=TRUE,"",VLOOKUP(パターン表!L840, 'パターン別掛け率（入力）'!$C$3:$I$302, 6, FALSE))</f>
        <v>100</v>
      </c>
      <c r="M840" s="720" t="str">
        <f>IF(ISBLANK('6桁'!M840)=TRUE,"",VLOOKUP(パターン表!M840, 'パターン別掛け率（入力）'!$C$3:$I$302, 6, FALSE))</f>
        <v/>
      </c>
      <c r="N840" s="720" t="str">
        <f>IF(ISBLANK('6桁'!N840)=TRUE,"",VLOOKUP(パターン表!N840, 'パターン別掛け率（入力）'!$C$3:$I$302, 6, FALSE))</f>
        <v/>
      </c>
      <c r="O840" s="721" t="str">
        <f>IF(ISBLANK('6桁'!O840)=TRUE,"",VLOOKUP(パターン表!O840, 'パターン別掛け率（入力）'!$C$3:$I$302, 6, FALSE))</f>
        <v/>
      </c>
      <c r="P840" s="716" t="s">
        <v>275</v>
      </c>
      <c r="Q840" s="717"/>
      <c r="R840" s="717"/>
      <c r="S840" s="717"/>
      <c r="T840" s="717"/>
      <c r="U840" s="717"/>
      <c r="V840" s="718"/>
      <c r="W840" s="265"/>
      <c r="X840" s="4"/>
    </row>
    <row r="841" spans="2:24" ht="24" customHeight="1">
      <c r="B841" s="732"/>
      <c r="C841" s="752"/>
      <c r="D841" s="754" t="s">
        <v>1232</v>
      </c>
      <c r="E841" s="755"/>
      <c r="F841" s="755"/>
      <c r="G841" s="756"/>
      <c r="H841" s="757" t="s">
        <v>1139</v>
      </c>
      <c r="I841" s="758"/>
      <c r="J841" s="758"/>
      <c r="K841" s="759"/>
      <c r="L841" s="760">
        <f>IF(ISBLANK('6桁'!L841)=TRUE,"",VLOOKUP(パターン表!L841, 'パターン別掛け率（入力）'!$C$3:$I$302, 6, FALSE))</f>
        <v>100</v>
      </c>
      <c r="M841" s="761" t="str">
        <f>IF(ISBLANK('6桁'!M841)=TRUE,"",VLOOKUP(パターン表!M841, 'パターン別掛け率（入力）'!$C$3:$I$302, 6, FALSE))</f>
        <v/>
      </c>
      <c r="N841" s="761" t="str">
        <f>IF(ISBLANK('6桁'!N841)=TRUE,"",VLOOKUP(パターン表!N841, 'パターン別掛け率（入力）'!$C$3:$I$302, 6, FALSE))</f>
        <v/>
      </c>
      <c r="O841" s="762" t="str">
        <f>IF(ISBLANK('6桁'!O841)=TRUE,"",VLOOKUP(パターン表!O841, 'パターン別掛け率（入力）'!$C$3:$I$302, 6, FALSE))</f>
        <v/>
      </c>
      <c r="P841" s="757" t="s">
        <v>1039</v>
      </c>
      <c r="Q841" s="758"/>
      <c r="R841" s="758"/>
      <c r="S841" s="758"/>
      <c r="T841" s="758"/>
      <c r="U841" s="758"/>
      <c r="V841" s="759"/>
      <c r="W841" s="265"/>
      <c r="X841" s="4"/>
    </row>
    <row r="842" spans="2:24" ht="24" customHeight="1">
      <c r="B842" s="732"/>
      <c r="C842" s="752"/>
      <c r="D842" s="754" t="s">
        <v>1550</v>
      </c>
      <c r="E842" s="755"/>
      <c r="F842" s="755"/>
      <c r="G842" s="756"/>
      <c r="H842" s="757" t="s">
        <v>1138</v>
      </c>
      <c r="I842" s="758"/>
      <c r="J842" s="758"/>
      <c r="K842" s="759"/>
      <c r="L842" s="760">
        <f>IF(ISBLANK('6桁'!L842)=TRUE,"",VLOOKUP(パターン表!L842, 'パターン別掛け率（入力）'!$C$3:$I$302, 6, FALSE))</f>
        <v>100</v>
      </c>
      <c r="M842" s="761" t="str">
        <f>IF(ISBLANK('6桁'!M842)=TRUE,"",VLOOKUP(パターン表!M842, 'パターン別掛け率（入力）'!$C$3:$I$302, 6, FALSE))</f>
        <v/>
      </c>
      <c r="N842" s="761" t="str">
        <f>IF(ISBLANK('6桁'!N842)=TRUE,"",VLOOKUP(パターン表!N842, 'パターン別掛け率（入力）'!$C$3:$I$302, 6, FALSE))</f>
        <v/>
      </c>
      <c r="O842" s="762" t="str">
        <f>IF(ISBLANK('6桁'!O842)=TRUE,"",VLOOKUP(パターン表!O842, 'パターン別掛け率（入力）'!$C$3:$I$302, 6, FALSE))</f>
        <v/>
      </c>
      <c r="P842" s="757" t="s">
        <v>265</v>
      </c>
      <c r="Q842" s="758"/>
      <c r="R842" s="758"/>
      <c r="S842" s="758"/>
      <c r="T842" s="758"/>
      <c r="U842" s="758"/>
      <c r="V842" s="759"/>
      <c r="W842" s="265"/>
      <c r="X842" s="4"/>
    </row>
    <row r="843" spans="2:24" ht="24" customHeight="1">
      <c r="B843" s="732"/>
      <c r="C843" s="752"/>
      <c r="D843" s="754" t="s">
        <v>1465</v>
      </c>
      <c r="E843" s="755"/>
      <c r="F843" s="755"/>
      <c r="G843" s="756"/>
      <c r="H843" s="757" t="s">
        <v>1034</v>
      </c>
      <c r="I843" s="758"/>
      <c r="J843" s="758"/>
      <c r="K843" s="759"/>
      <c r="L843" s="760">
        <f>IF(ISBLANK('6桁'!L843)=TRUE,"",VLOOKUP(パターン表!L843, 'パターン別掛け率（入力）'!$C$3:$I$302, 6, FALSE))</f>
        <v>100</v>
      </c>
      <c r="M843" s="761" t="str">
        <f>IF(ISBLANK('6桁'!M843)=TRUE,"",VLOOKUP(パターン表!M843, 'パターン別掛け率（入力）'!$C$3:$I$302, 6, FALSE))</f>
        <v/>
      </c>
      <c r="N843" s="761" t="str">
        <f>IF(ISBLANK('6桁'!N843)=TRUE,"",VLOOKUP(パターン表!N843, 'パターン別掛け率（入力）'!$C$3:$I$302, 6, FALSE))</f>
        <v/>
      </c>
      <c r="O843" s="762" t="str">
        <f>IF(ISBLANK('6桁'!O843)=TRUE,"",VLOOKUP(パターン表!O843, 'パターン別掛け率（入力）'!$C$3:$I$302, 6, FALSE))</f>
        <v/>
      </c>
      <c r="P843" s="757" t="s">
        <v>2131</v>
      </c>
      <c r="Q843" s="758"/>
      <c r="R843" s="758"/>
      <c r="S843" s="758"/>
      <c r="T843" s="758"/>
      <c r="U843" s="758"/>
      <c r="V843" s="759"/>
      <c r="W843" s="265"/>
      <c r="X843" s="4"/>
    </row>
    <row r="844" spans="2:24" ht="24" customHeight="1">
      <c r="B844" s="732"/>
      <c r="C844" s="752"/>
      <c r="D844" s="754" t="s">
        <v>1248</v>
      </c>
      <c r="E844" s="755"/>
      <c r="F844" s="755"/>
      <c r="G844" s="756"/>
      <c r="H844" s="757" t="s">
        <v>1030</v>
      </c>
      <c r="I844" s="758"/>
      <c r="J844" s="758"/>
      <c r="K844" s="759"/>
      <c r="L844" s="760">
        <f>IF(ISBLANK('6桁'!L844)=TRUE,"",VLOOKUP(パターン表!L844, 'パターン別掛け率（入力）'!$C$3:$I$302, 6, FALSE))</f>
        <v>100</v>
      </c>
      <c r="M844" s="761" t="str">
        <f>IF(ISBLANK('6桁'!M844)=TRUE,"",VLOOKUP(パターン表!M844, 'パターン別掛け率（入力）'!$C$3:$I$302, 6, FALSE))</f>
        <v/>
      </c>
      <c r="N844" s="761" t="str">
        <f>IF(ISBLANK('6桁'!N844)=TRUE,"",VLOOKUP(パターン表!N844, 'パターン別掛け率（入力）'!$C$3:$I$302, 6, FALSE))</f>
        <v/>
      </c>
      <c r="O844" s="762" t="str">
        <f>IF(ISBLANK('6桁'!O844)=TRUE,"",VLOOKUP(パターン表!O844, 'パターン別掛け率（入力）'!$C$3:$I$302, 6, FALSE))</f>
        <v/>
      </c>
      <c r="P844" s="757" t="s">
        <v>577</v>
      </c>
      <c r="Q844" s="758"/>
      <c r="R844" s="758"/>
      <c r="S844" s="758"/>
      <c r="T844" s="758"/>
      <c r="U844" s="758"/>
      <c r="V844" s="759"/>
      <c r="W844" s="265"/>
      <c r="X844" s="4"/>
    </row>
    <row r="845" spans="2:24" ht="24" customHeight="1">
      <c r="B845" s="732"/>
      <c r="C845" s="752"/>
      <c r="D845" s="754" t="s">
        <v>1239</v>
      </c>
      <c r="E845" s="755"/>
      <c r="F845" s="755"/>
      <c r="G845" s="756"/>
      <c r="H845" s="757" t="s">
        <v>1140</v>
      </c>
      <c r="I845" s="758"/>
      <c r="J845" s="758"/>
      <c r="K845" s="759"/>
      <c r="L845" s="760">
        <f>IF(ISBLANK('6桁'!L845)=TRUE,"",VLOOKUP(パターン表!L845, 'パターン別掛け率（入力）'!$C$3:$I$302, 6, FALSE))</f>
        <v>100</v>
      </c>
      <c r="M845" s="761" t="str">
        <f>IF(ISBLANK('6桁'!M845)=TRUE,"",VLOOKUP(パターン表!M845, 'パターン別掛け率（入力）'!$C$3:$I$302, 6, FALSE))</f>
        <v/>
      </c>
      <c r="N845" s="761" t="str">
        <f>IF(ISBLANK('6桁'!N845)=TRUE,"",VLOOKUP(パターン表!N845, 'パターン別掛け率（入力）'!$C$3:$I$302, 6, FALSE))</f>
        <v/>
      </c>
      <c r="O845" s="762" t="str">
        <f>IF(ISBLANK('6桁'!O845)=TRUE,"",VLOOKUP(パターン表!O845, 'パターン別掛け率（入力）'!$C$3:$I$302, 6, FALSE))</f>
        <v/>
      </c>
      <c r="P845" s="757" t="s">
        <v>266</v>
      </c>
      <c r="Q845" s="758"/>
      <c r="R845" s="758"/>
      <c r="S845" s="758"/>
      <c r="T845" s="758"/>
      <c r="U845" s="758"/>
      <c r="V845" s="759"/>
      <c r="W845" s="265"/>
      <c r="X845" s="4"/>
    </row>
    <row r="846" spans="2:24" ht="24" customHeight="1">
      <c r="B846" s="732"/>
      <c r="C846" s="774"/>
      <c r="D846" s="763" t="s">
        <v>864</v>
      </c>
      <c r="E846" s="764"/>
      <c r="F846" s="764"/>
      <c r="G846" s="765"/>
      <c r="H846" s="766" t="s">
        <v>180</v>
      </c>
      <c r="I846" s="767"/>
      <c r="J846" s="767"/>
      <c r="K846" s="768"/>
      <c r="L846" s="769">
        <f>IF(ISBLANK('6桁'!L846)=TRUE,"",VLOOKUP(パターン表!L846, 'パターン別掛け率（入力）'!$C$3:$I$302, 6, FALSE))</f>
        <v>100</v>
      </c>
      <c r="M846" s="770" t="str">
        <f>IF(ISBLANK('6桁'!M846)=TRUE,"",VLOOKUP(パターン表!M846, 'パターン別掛け率（入力）'!$C$3:$I$302, 6, FALSE))</f>
        <v/>
      </c>
      <c r="N846" s="770" t="str">
        <f>IF(ISBLANK('6桁'!N846)=TRUE,"",VLOOKUP(パターン表!N846, 'パターン別掛け率（入力）'!$C$3:$I$302, 6, FALSE))</f>
        <v/>
      </c>
      <c r="O846" s="771" t="str">
        <f>IF(ISBLANK('6桁'!O846)=TRUE,"",VLOOKUP(パターン表!O846, 'パターン別掛け率（入力）'!$C$3:$I$302, 6, FALSE))</f>
        <v/>
      </c>
      <c r="P846" s="766" t="s">
        <v>277</v>
      </c>
      <c r="Q846" s="767"/>
      <c r="R846" s="767"/>
      <c r="S846" s="767"/>
      <c r="T846" s="767"/>
      <c r="U846" s="767"/>
      <c r="V846" s="768"/>
      <c r="W846" s="265"/>
      <c r="X846" s="4"/>
    </row>
    <row r="847" spans="2:24" ht="24" customHeight="1">
      <c r="B847" s="732"/>
      <c r="C847" s="773">
        <v>40</v>
      </c>
      <c r="D847" s="713" t="s">
        <v>1192</v>
      </c>
      <c r="E847" s="714"/>
      <c r="F847" s="714"/>
      <c r="G847" s="715"/>
      <c r="H847" s="716" t="s">
        <v>1140</v>
      </c>
      <c r="I847" s="717"/>
      <c r="J847" s="717"/>
      <c r="K847" s="718"/>
      <c r="L847" s="719">
        <f>IF(ISBLANK('6桁'!L847)=TRUE,"",VLOOKUP(パターン表!L847, 'パターン別掛け率（入力）'!$C$3:$I$302, 6, FALSE))</f>
        <v>100</v>
      </c>
      <c r="M847" s="720" t="str">
        <f>IF(ISBLANK('6桁'!M847)=TRUE,"",VLOOKUP(パターン表!M847, 'パターン別掛け率（入力）'!$C$3:$I$302, 6, FALSE))</f>
        <v/>
      </c>
      <c r="N847" s="720" t="str">
        <f>IF(ISBLANK('6桁'!N847)=TRUE,"",VLOOKUP(パターン表!N847, 'パターン別掛け率（入力）'!$C$3:$I$302, 6, FALSE))</f>
        <v/>
      </c>
      <c r="O847" s="721" t="str">
        <f>IF(ISBLANK('6桁'!O847)=TRUE,"",VLOOKUP(パターン表!O847, 'パターン別掛け率（入力）'!$C$3:$I$302, 6, FALSE))</f>
        <v/>
      </c>
      <c r="P847" s="716" t="s">
        <v>266</v>
      </c>
      <c r="Q847" s="717"/>
      <c r="R847" s="717"/>
      <c r="S847" s="717"/>
      <c r="T847" s="717"/>
      <c r="U847" s="717"/>
      <c r="V847" s="718"/>
      <c r="W847" s="265"/>
      <c r="X847" s="4"/>
    </row>
    <row r="848" spans="2:24" ht="24" customHeight="1">
      <c r="B848" s="732"/>
      <c r="C848" s="752"/>
      <c r="D848" s="754" t="s">
        <v>1441</v>
      </c>
      <c r="E848" s="755"/>
      <c r="F848" s="755"/>
      <c r="G848" s="756"/>
      <c r="H848" s="757" t="s">
        <v>1032</v>
      </c>
      <c r="I848" s="758"/>
      <c r="J848" s="758"/>
      <c r="K848" s="759"/>
      <c r="L848" s="760">
        <f>IF(ISBLANK('6桁'!L848)=TRUE,"",VLOOKUP(パターン表!L848, 'パターン別掛け率（入力）'!$C$3:$I$302, 6, FALSE))</f>
        <v>100</v>
      </c>
      <c r="M848" s="761" t="str">
        <f>IF(ISBLANK('6桁'!M848)=TRUE,"",VLOOKUP(パターン表!M848, 'パターン別掛け率（入力）'!$C$3:$I$302, 6, FALSE))</f>
        <v/>
      </c>
      <c r="N848" s="761" t="str">
        <f>IF(ISBLANK('6桁'!N848)=TRUE,"",VLOOKUP(パターン表!N848, 'パターン別掛け率（入力）'!$C$3:$I$302, 6, FALSE))</f>
        <v/>
      </c>
      <c r="O848" s="762" t="str">
        <f>IF(ISBLANK('6桁'!O848)=TRUE,"",VLOOKUP(パターン表!O848, 'パターン別掛け率（入力）'!$C$3:$I$302, 6, FALSE))</f>
        <v/>
      </c>
      <c r="P848" s="757" t="s">
        <v>278</v>
      </c>
      <c r="Q848" s="758"/>
      <c r="R848" s="758"/>
      <c r="S848" s="758"/>
      <c r="T848" s="758"/>
      <c r="U848" s="758"/>
      <c r="V848" s="759"/>
      <c r="W848" s="265"/>
      <c r="X848" s="4"/>
    </row>
    <row r="849" spans="2:24" ht="24" customHeight="1">
      <c r="B849" s="732"/>
      <c r="C849" s="752"/>
      <c r="D849" s="754" t="s">
        <v>865</v>
      </c>
      <c r="E849" s="755"/>
      <c r="F849" s="755"/>
      <c r="G849" s="756"/>
      <c r="H849" s="757" t="s">
        <v>180</v>
      </c>
      <c r="I849" s="758"/>
      <c r="J849" s="758"/>
      <c r="K849" s="759"/>
      <c r="L849" s="760">
        <f>IF(ISBLANK('6桁'!L849)=TRUE,"",VLOOKUP(パターン表!L849, 'パターン別掛け率（入力）'!$C$3:$I$302, 6, FALSE))</f>
        <v>100</v>
      </c>
      <c r="M849" s="761" t="str">
        <f>IF(ISBLANK('6桁'!M849)=TRUE,"",VLOOKUP(パターン表!M849, 'パターン別掛け率（入力）'!$C$3:$I$302, 6, FALSE))</f>
        <v/>
      </c>
      <c r="N849" s="761" t="str">
        <f>IF(ISBLANK('6桁'!N849)=TRUE,"",VLOOKUP(パターン表!N849, 'パターン別掛け率（入力）'!$C$3:$I$302, 6, FALSE))</f>
        <v/>
      </c>
      <c r="O849" s="762" t="str">
        <f>IF(ISBLANK('6桁'!O849)=TRUE,"",VLOOKUP(パターン表!O849, 'パターン別掛け率（入力）'!$C$3:$I$302, 6, FALSE))</f>
        <v/>
      </c>
      <c r="P849" s="757" t="s">
        <v>277</v>
      </c>
      <c r="Q849" s="758"/>
      <c r="R849" s="758"/>
      <c r="S849" s="758"/>
      <c r="T849" s="758"/>
      <c r="U849" s="758"/>
      <c r="V849" s="759"/>
      <c r="W849" s="265"/>
      <c r="X849" s="4"/>
    </row>
    <row r="850" spans="2:24" ht="24" customHeight="1">
      <c r="B850" s="732"/>
      <c r="C850" s="774"/>
      <c r="D850" s="763" t="s">
        <v>1586</v>
      </c>
      <c r="E850" s="764"/>
      <c r="F850" s="764"/>
      <c r="G850" s="765"/>
      <c r="H850" s="766" t="s">
        <v>1043</v>
      </c>
      <c r="I850" s="767"/>
      <c r="J850" s="767"/>
      <c r="K850" s="768"/>
      <c r="L850" s="769">
        <f>IF(ISBLANK('6桁'!L850)=TRUE,"",VLOOKUP(パターン表!L850, 'パターン別掛け率（入力）'!$C$3:$I$302, 6, FALSE))</f>
        <v>100</v>
      </c>
      <c r="M850" s="770" t="str">
        <f>IF(ISBLANK('6桁'!M850)=TRUE,"",VLOOKUP(パターン表!M850, 'パターン別掛け率（入力）'!$C$3:$I$302, 6, FALSE))</f>
        <v/>
      </c>
      <c r="N850" s="770" t="str">
        <f>IF(ISBLANK('6桁'!N850)=TRUE,"",VLOOKUP(パターン表!N850, 'パターン別掛け率（入力）'!$C$3:$I$302, 6, FALSE))</f>
        <v/>
      </c>
      <c r="O850" s="771" t="str">
        <f>IF(ISBLANK('6桁'!O850)=TRUE,"",VLOOKUP(パターン表!O850, 'パターン別掛け率（入力）'!$C$3:$I$302, 6, FALSE))</f>
        <v/>
      </c>
      <c r="P850" s="766" t="s">
        <v>1036</v>
      </c>
      <c r="Q850" s="767"/>
      <c r="R850" s="767"/>
      <c r="S850" s="767"/>
      <c r="T850" s="767"/>
      <c r="U850" s="767"/>
      <c r="V850" s="768"/>
      <c r="W850" s="265"/>
      <c r="X850" s="4"/>
    </row>
    <row r="851" spans="2:24" ht="24" customHeight="1">
      <c r="B851" s="732"/>
      <c r="C851" s="773">
        <v>45</v>
      </c>
      <c r="D851" s="713" t="s">
        <v>1440</v>
      </c>
      <c r="E851" s="714"/>
      <c r="F851" s="714"/>
      <c r="G851" s="715"/>
      <c r="H851" s="716" t="s">
        <v>1032</v>
      </c>
      <c r="I851" s="717"/>
      <c r="J851" s="717"/>
      <c r="K851" s="718"/>
      <c r="L851" s="719">
        <f>IF(ISBLANK('6桁'!L851)=TRUE,"",VLOOKUP(パターン表!L851, 'パターン別掛け率（入力）'!$C$3:$I$302, 6, FALSE))</f>
        <v>100</v>
      </c>
      <c r="M851" s="720" t="str">
        <f>IF(ISBLANK('6桁'!M851)=TRUE,"",VLOOKUP(パターン表!M851, 'パターン別掛け率（入力）'!$C$3:$I$302, 6, FALSE))</f>
        <v/>
      </c>
      <c r="N851" s="720" t="str">
        <f>IF(ISBLANK('6桁'!N851)=TRUE,"",VLOOKUP(パターン表!N851, 'パターン別掛け率（入力）'!$C$3:$I$302, 6, FALSE))</f>
        <v/>
      </c>
      <c r="O851" s="721" t="str">
        <f>IF(ISBLANK('6桁'!O851)=TRUE,"",VLOOKUP(パターン表!O851, 'パターン別掛け率（入力）'!$C$3:$I$302, 6, FALSE))</f>
        <v/>
      </c>
      <c r="P851" s="716" t="s">
        <v>278</v>
      </c>
      <c r="Q851" s="717"/>
      <c r="R851" s="717"/>
      <c r="S851" s="717"/>
      <c r="T851" s="717"/>
      <c r="U851" s="717"/>
      <c r="V851" s="718"/>
      <c r="W851" s="265"/>
      <c r="X851" s="4"/>
    </row>
    <row r="852" spans="2:24" ht="24" customHeight="1">
      <c r="B852" s="732"/>
      <c r="C852" s="752"/>
      <c r="D852" s="754" t="s">
        <v>1587</v>
      </c>
      <c r="E852" s="755"/>
      <c r="F852" s="755"/>
      <c r="G852" s="756"/>
      <c r="H852" s="757" t="s">
        <v>1043</v>
      </c>
      <c r="I852" s="758"/>
      <c r="J852" s="758"/>
      <c r="K852" s="759"/>
      <c r="L852" s="760">
        <f>IF(ISBLANK('6桁'!L852)=TRUE,"",VLOOKUP(パターン表!L852, 'パターン別掛け率（入力）'!$C$3:$I$302, 6, FALSE))</f>
        <v>100</v>
      </c>
      <c r="M852" s="761" t="str">
        <f>IF(ISBLANK('6桁'!M852)=TRUE,"",VLOOKUP(パターン表!M852, 'パターン別掛け率（入力）'!$C$3:$I$302, 6, FALSE))</f>
        <v/>
      </c>
      <c r="N852" s="761" t="str">
        <f>IF(ISBLANK('6桁'!N852)=TRUE,"",VLOOKUP(パターン表!N852, 'パターン別掛け率（入力）'!$C$3:$I$302, 6, FALSE))</f>
        <v/>
      </c>
      <c r="O852" s="762" t="str">
        <f>IF(ISBLANK('6桁'!O852)=TRUE,"",VLOOKUP(パターン表!O852, 'パターン別掛け率（入力）'!$C$3:$I$302, 6, FALSE))</f>
        <v/>
      </c>
      <c r="P852" s="757" t="s">
        <v>1036</v>
      </c>
      <c r="Q852" s="758"/>
      <c r="R852" s="758"/>
      <c r="S852" s="758"/>
      <c r="T852" s="758"/>
      <c r="U852" s="758"/>
      <c r="V852" s="759"/>
      <c r="W852" s="265"/>
      <c r="X852" s="4"/>
    </row>
    <row r="853" spans="2:24" ht="24" customHeight="1">
      <c r="B853" s="732"/>
      <c r="C853" s="752"/>
      <c r="D853" s="754" t="s">
        <v>2126</v>
      </c>
      <c r="E853" s="755"/>
      <c r="F853" s="755"/>
      <c r="G853" s="756"/>
      <c r="H853" s="757" t="s">
        <v>151</v>
      </c>
      <c r="I853" s="758"/>
      <c r="J853" s="758"/>
      <c r="K853" s="759"/>
      <c r="L853" s="760">
        <f>IF(ISBLANK('6桁'!L853)=TRUE,"",VLOOKUP(パターン表!L853, 'パターン別掛け率（入力）'!$C$3:$I$302, 6, FALSE))</f>
        <v>100</v>
      </c>
      <c r="M853" s="761" t="str">
        <f>IF(ISBLANK('6桁'!M853)=TRUE,"",VLOOKUP(パターン表!M853, 'パターン別掛け率（入力）'!$C$3:$I$302, 6, FALSE))</f>
        <v/>
      </c>
      <c r="N853" s="761" t="str">
        <f>IF(ISBLANK('6桁'!N853)=TRUE,"",VLOOKUP(パターン表!N853, 'パターン別掛け率（入力）'!$C$3:$I$302, 6, FALSE))</f>
        <v/>
      </c>
      <c r="O853" s="762" t="str">
        <f>IF(ISBLANK('6桁'!O853)=TRUE,"",VLOOKUP(パターン表!O853, 'パターン別掛け率（入力）'!$C$3:$I$302, 6, FALSE))</f>
        <v/>
      </c>
      <c r="P853" s="757" t="s">
        <v>533</v>
      </c>
      <c r="Q853" s="758"/>
      <c r="R853" s="758"/>
      <c r="S853" s="758"/>
      <c r="T853" s="758"/>
      <c r="U853" s="758"/>
      <c r="V853" s="759"/>
      <c r="W853" s="265"/>
      <c r="X853" s="4"/>
    </row>
    <row r="854" spans="2:24" ht="24" customHeight="1">
      <c r="B854" s="732"/>
      <c r="C854" s="774"/>
      <c r="D854" s="763" t="s">
        <v>1200</v>
      </c>
      <c r="E854" s="764"/>
      <c r="F854" s="764"/>
      <c r="G854" s="765"/>
      <c r="H854" s="766" t="s">
        <v>575</v>
      </c>
      <c r="I854" s="767"/>
      <c r="J854" s="767"/>
      <c r="K854" s="768"/>
      <c r="L854" s="769">
        <f>IF(ISBLANK('6桁'!L854)=TRUE,"",VLOOKUP(パターン表!L854, 'パターン別掛け率（入力）'!$C$3:$I$302, 6, FALSE))</f>
        <v>100</v>
      </c>
      <c r="M854" s="770" t="str">
        <f>IF(ISBLANK('6桁'!M854)=TRUE,"",VLOOKUP(パターン表!M854, 'パターン別掛け率（入力）'!$C$3:$I$302, 6, FALSE))</f>
        <v/>
      </c>
      <c r="N854" s="770" t="str">
        <f>IF(ISBLANK('6桁'!N854)=TRUE,"",VLOOKUP(パターン表!N854, 'パターン別掛け率（入力）'!$C$3:$I$302, 6, FALSE))</f>
        <v/>
      </c>
      <c r="O854" s="771" t="str">
        <f>IF(ISBLANK('6桁'!O854)=TRUE,"",VLOOKUP(パターン表!O854, 'パターン別掛け率（入力）'!$C$3:$I$302, 6, FALSE))</f>
        <v/>
      </c>
      <c r="P854" s="766" t="s">
        <v>279</v>
      </c>
      <c r="Q854" s="767"/>
      <c r="R854" s="767"/>
      <c r="S854" s="767"/>
      <c r="T854" s="767"/>
      <c r="U854" s="767"/>
      <c r="V854" s="768"/>
      <c r="W854" s="265"/>
      <c r="X854" s="4"/>
    </row>
    <row r="855" spans="2:24" ht="24" customHeight="1">
      <c r="B855" s="732"/>
      <c r="C855" s="773">
        <v>50</v>
      </c>
      <c r="D855" s="713" t="s">
        <v>1182</v>
      </c>
      <c r="E855" s="714"/>
      <c r="F855" s="714"/>
      <c r="G855" s="715"/>
      <c r="H855" s="716" t="s">
        <v>2129</v>
      </c>
      <c r="I855" s="717"/>
      <c r="J855" s="717"/>
      <c r="K855" s="718"/>
      <c r="L855" s="1003">
        <f>IF(ISBLANK('6桁'!L855)=TRUE,"",VLOOKUP(パターン表!L855, 'パターン別掛け率（入力）'!$C$3:$I$302, 6, FALSE))</f>
        <v>100</v>
      </c>
      <c r="M855" s="1004" t="str">
        <f>IF(ISBLANK('6桁'!M855)=TRUE,"",VLOOKUP(パターン表!M855, 'パターン別掛け率（入力）'!$C$3:$I$302, 6, FALSE))</f>
        <v/>
      </c>
      <c r="N855" s="1004" t="str">
        <f>IF(ISBLANK('6桁'!N855)=TRUE,"",VLOOKUP(パターン表!N855, 'パターン別掛け率（入力）'!$C$3:$I$302, 6, FALSE))</f>
        <v/>
      </c>
      <c r="O855" s="1005" t="str">
        <f>IF(ISBLANK('6桁'!O855)=TRUE,"",VLOOKUP(パターン表!O855, 'パターン別掛け率（入力）'!$C$3:$I$302, 6, FALSE))</f>
        <v/>
      </c>
      <c r="P855" s="716" t="s">
        <v>433</v>
      </c>
      <c r="Q855" s="717"/>
      <c r="R855" s="717"/>
      <c r="S855" s="717"/>
      <c r="T855" s="717"/>
      <c r="U855" s="717"/>
      <c r="V855" s="718"/>
      <c r="W855" s="265"/>
      <c r="X855" s="4"/>
    </row>
    <row r="856" spans="2:24" ht="24" customHeight="1" thickBot="1">
      <c r="B856" s="733"/>
      <c r="C856" s="753"/>
      <c r="D856" s="722" t="s">
        <v>1525</v>
      </c>
      <c r="E856" s="723"/>
      <c r="F856" s="723"/>
      <c r="G856" s="724"/>
      <c r="H856" s="725" t="s">
        <v>1032</v>
      </c>
      <c r="I856" s="726"/>
      <c r="J856" s="726"/>
      <c r="K856" s="727"/>
      <c r="L856" s="728">
        <f>IF(ISBLANK('6桁'!L856)=TRUE,"",VLOOKUP(パターン表!L856, 'パターン別掛け率（入力）'!$C$3:$I$302, 6, FALSE))</f>
        <v>100</v>
      </c>
      <c r="M856" s="729" t="str">
        <f>IF(ISBLANK('6桁'!M856)=TRUE,"",VLOOKUP(パターン表!M856, 'パターン別掛け率（入力）'!$C$3:$I$302, 6, FALSE))</f>
        <v/>
      </c>
      <c r="N856" s="729" t="str">
        <f>IF(ISBLANK('6桁'!N856)=TRUE,"",VLOOKUP(パターン表!N856, 'パターン別掛け率（入力）'!$C$3:$I$302, 6, FALSE))</f>
        <v/>
      </c>
      <c r="O856" s="730" t="str">
        <f>IF(ISBLANK('6桁'!O856)=TRUE,"",VLOOKUP(パターン表!O856, 'パターン別掛け率（入力）'!$C$3:$I$302, 6, FALSE))</f>
        <v/>
      </c>
      <c r="P856" s="725" t="s">
        <v>433</v>
      </c>
      <c r="Q856" s="726"/>
      <c r="R856" s="726"/>
      <c r="S856" s="726"/>
      <c r="T856" s="726"/>
      <c r="U856" s="726"/>
      <c r="V856" s="727"/>
      <c r="W856" s="265"/>
      <c r="X856" s="4"/>
    </row>
    <row r="857" spans="2:24" ht="24" customHeight="1">
      <c r="B857" s="731">
        <v>19</v>
      </c>
      <c r="C857" s="772">
        <v>35</v>
      </c>
      <c r="D857" s="713" t="s">
        <v>1235</v>
      </c>
      <c r="E857" s="714"/>
      <c r="F857" s="714"/>
      <c r="G857" s="715"/>
      <c r="H857" s="716" t="s">
        <v>1033</v>
      </c>
      <c r="I857" s="717"/>
      <c r="J857" s="717"/>
      <c r="K857" s="718"/>
      <c r="L857" s="719">
        <f>IF(ISBLANK('6桁'!L857)=TRUE,"",VLOOKUP(パターン表!L857, 'パターン別掛け率（入力）'!$C$3:$I$302, 6, FALSE))</f>
        <v>100</v>
      </c>
      <c r="M857" s="720" t="str">
        <f>IF(ISBLANK('6桁'!M857)=TRUE,"",VLOOKUP(パターン表!M857, 'パターン別掛け率（入力）'!$C$3:$I$302, 6, FALSE))</f>
        <v/>
      </c>
      <c r="N857" s="720" t="str">
        <f>IF(ISBLANK('6桁'!N857)=TRUE,"",VLOOKUP(パターン表!N857, 'パターン別掛け率（入力）'!$C$3:$I$302, 6, FALSE))</f>
        <v/>
      </c>
      <c r="O857" s="721" t="str">
        <f>IF(ISBLANK('6桁'!O857)=TRUE,"",VLOOKUP(パターン表!O857, 'パターン別掛け率（入力）'!$C$3:$I$302, 6, FALSE))</f>
        <v/>
      </c>
      <c r="P857" s="716" t="s">
        <v>534</v>
      </c>
      <c r="Q857" s="717"/>
      <c r="R857" s="717"/>
      <c r="S857" s="717"/>
      <c r="T857" s="717"/>
      <c r="U857" s="717"/>
      <c r="V857" s="718"/>
      <c r="W857" s="265"/>
      <c r="X857" s="4"/>
    </row>
    <row r="858" spans="2:24" ht="24" customHeight="1">
      <c r="B858" s="732"/>
      <c r="C858" s="752"/>
      <c r="D858" s="754" t="s">
        <v>1517</v>
      </c>
      <c r="E858" s="755"/>
      <c r="F858" s="755"/>
      <c r="G858" s="756"/>
      <c r="H858" s="757" t="s">
        <v>1141</v>
      </c>
      <c r="I858" s="758"/>
      <c r="J858" s="758"/>
      <c r="K858" s="759"/>
      <c r="L858" s="760">
        <f>IF(ISBLANK('6桁'!L858)=TRUE,"",VLOOKUP(パターン表!L858, 'パターン別掛け率（入力）'!$C$3:$I$302, 6, FALSE))</f>
        <v>100</v>
      </c>
      <c r="M858" s="761" t="str">
        <f>IF(ISBLANK('6桁'!M858)=TRUE,"",VLOOKUP(パターン表!M858, 'パターン別掛け率（入力）'!$C$3:$I$302, 6, FALSE))</f>
        <v/>
      </c>
      <c r="N858" s="761" t="str">
        <f>IF(ISBLANK('6桁'!N858)=TRUE,"",VLOOKUP(パターン表!N858, 'パターン別掛け率（入力）'!$C$3:$I$302, 6, FALSE))</f>
        <v/>
      </c>
      <c r="O858" s="762" t="str">
        <f>IF(ISBLANK('6桁'!O858)=TRUE,"",VLOOKUP(パターン表!O858, 'パターン別掛け率（入力）'!$C$3:$I$302, 6, FALSE))</f>
        <v/>
      </c>
      <c r="P858" s="757" t="s">
        <v>264</v>
      </c>
      <c r="Q858" s="758"/>
      <c r="R858" s="758"/>
      <c r="S858" s="758"/>
      <c r="T858" s="758"/>
      <c r="U858" s="758"/>
      <c r="V858" s="759"/>
      <c r="W858" s="265"/>
      <c r="X858" s="4"/>
    </row>
    <row r="859" spans="2:24" ht="24" customHeight="1">
      <c r="B859" s="732"/>
      <c r="C859" s="752"/>
      <c r="D859" s="754" t="s">
        <v>1238</v>
      </c>
      <c r="E859" s="755"/>
      <c r="F859" s="755"/>
      <c r="G859" s="756"/>
      <c r="H859" s="757" t="s">
        <v>1034</v>
      </c>
      <c r="I859" s="758"/>
      <c r="J859" s="758"/>
      <c r="K859" s="759"/>
      <c r="L859" s="760">
        <f>IF(ISBLANK('6桁'!L859)=TRUE,"",VLOOKUP(パターン表!L859, 'パターン別掛け率（入力）'!$C$3:$I$302, 6, FALSE))</f>
        <v>100</v>
      </c>
      <c r="M859" s="761" t="str">
        <f>IF(ISBLANK('6桁'!M859)=TRUE,"",VLOOKUP(パターン表!M859, 'パターン別掛け率（入力）'!$C$3:$I$302, 6, FALSE))</f>
        <v/>
      </c>
      <c r="N859" s="761" t="str">
        <f>IF(ISBLANK('6桁'!N859)=TRUE,"",VLOOKUP(パターン表!N859, 'パターン別掛け率（入力）'!$C$3:$I$302, 6, FALSE))</f>
        <v/>
      </c>
      <c r="O859" s="762" t="str">
        <f>IF(ISBLANK('6桁'!O859)=TRUE,"",VLOOKUP(パターン表!O859, 'パターン別掛け率（入力）'!$C$3:$I$302, 6, FALSE))</f>
        <v/>
      </c>
      <c r="P859" s="757" t="s">
        <v>386</v>
      </c>
      <c r="Q859" s="758"/>
      <c r="R859" s="758"/>
      <c r="S859" s="758"/>
      <c r="T859" s="758"/>
      <c r="U859" s="758"/>
      <c r="V859" s="759"/>
      <c r="W859" s="265"/>
      <c r="X859" s="4"/>
    </row>
    <row r="860" spans="2:24" ht="24" customHeight="1">
      <c r="B860" s="732"/>
      <c r="C860" s="752"/>
      <c r="D860" s="754" t="s">
        <v>1238</v>
      </c>
      <c r="E860" s="755"/>
      <c r="F860" s="755"/>
      <c r="G860" s="756"/>
      <c r="H860" s="757" t="s">
        <v>1033</v>
      </c>
      <c r="I860" s="758"/>
      <c r="J860" s="758"/>
      <c r="K860" s="759"/>
      <c r="L860" s="760">
        <f>IF(ISBLANK('6桁'!L860)=TRUE,"",VLOOKUP(パターン表!L860, 'パターン別掛け率（入力）'!$C$3:$I$302, 6, FALSE))</f>
        <v>100</v>
      </c>
      <c r="M860" s="761" t="str">
        <f>IF(ISBLANK('6桁'!M860)=TRUE,"",VLOOKUP(パターン表!M860, 'パターン別掛け率（入力）'!$C$3:$I$302, 6, FALSE))</f>
        <v/>
      </c>
      <c r="N860" s="761" t="str">
        <f>IF(ISBLANK('6桁'!N860)=TRUE,"",VLOOKUP(パターン表!N860, 'パターン別掛け率（入力）'!$C$3:$I$302, 6, FALSE))</f>
        <v/>
      </c>
      <c r="O860" s="762" t="str">
        <f>IF(ISBLANK('6桁'!O860)=TRUE,"",VLOOKUP(パターン表!O860, 'パターン別掛け率（入力）'!$C$3:$I$302, 6, FALSE))</f>
        <v/>
      </c>
      <c r="P860" s="757" t="s">
        <v>387</v>
      </c>
      <c r="Q860" s="758"/>
      <c r="R860" s="758"/>
      <c r="S860" s="758"/>
      <c r="T860" s="758"/>
      <c r="U860" s="758"/>
      <c r="V860" s="759"/>
      <c r="W860" s="265"/>
      <c r="X860" s="4"/>
    </row>
    <row r="861" spans="2:24" ht="24" customHeight="1">
      <c r="B861" s="732"/>
      <c r="C861" s="752"/>
      <c r="D861" s="754" t="s">
        <v>1244</v>
      </c>
      <c r="E861" s="755"/>
      <c r="F861" s="755"/>
      <c r="G861" s="756"/>
      <c r="H861" s="757" t="s">
        <v>1033</v>
      </c>
      <c r="I861" s="758"/>
      <c r="J861" s="758"/>
      <c r="K861" s="759"/>
      <c r="L861" s="760">
        <f>IF(ISBLANK('6桁'!L861)=TRUE,"",VLOOKUP(パターン表!L861, 'パターン別掛け率（入力）'!$C$3:$I$302, 6, FALSE))</f>
        <v>100</v>
      </c>
      <c r="M861" s="761" t="str">
        <f>IF(ISBLANK('6桁'!M861)=TRUE,"",VLOOKUP(パターン表!M861, 'パターン別掛け率（入力）'!$C$3:$I$302, 6, FALSE))</f>
        <v/>
      </c>
      <c r="N861" s="761" t="str">
        <f>IF(ISBLANK('6桁'!N861)=TRUE,"",VLOOKUP(パターン表!N861, 'パターン別掛け率（入力）'!$C$3:$I$302, 6, FALSE))</f>
        <v/>
      </c>
      <c r="O861" s="762" t="str">
        <f>IF(ISBLANK('6桁'!O861)=TRUE,"",VLOOKUP(パターン表!O861, 'パターン別掛け率（入力）'!$C$3:$I$302, 6, FALSE))</f>
        <v/>
      </c>
      <c r="P861" s="757" t="s">
        <v>534</v>
      </c>
      <c r="Q861" s="758"/>
      <c r="R861" s="758"/>
      <c r="S861" s="758"/>
      <c r="T861" s="758"/>
      <c r="U861" s="758"/>
      <c r="V861" s="759"/>
      <c r="W861" s="265"/>
      <c r="X861" s="4"/>
    </row>
    <row r="862" spans="2:24" ht="24" customHeight="1">
      <c r="B862" s="732"/>
      <c r="C862" s="774"/>
      <c r="D862" s="763" t="s">
        <v>1652</v>
      </c>
      <c r="E862" s="764"/>
      <c r="F862" s="764"/>
      <c r="G862" s="765"/>
      <c r="H862" s="766" t="s">
        <v>2130</v>
      </c>
      <c r="I862" s="767"/>
      <c r="J862" s="767"/>
      <c r="K862" s="768"/>
      <c r="L862" s="769">
        <f>IF(ISBLANK('6桁'!L862)=TRUE,"",VLOOKUP(パターン表!L862, 'パターン別掛け率（入力）'!$C$3:$I$302, 6, FALSE))</f>
        <v>100</v>
      </c>
      <c r="M862" s="770" t="str">
        <f>IF(ISBLANK('6桁'!M862)=TRUE,"",VLOOKUP(パターン表!M862, 'パターン別掛け率（入力）'!$C$3:$I$302, 6, FALSE))</f>
        <v/>
      </c>
      <c r="N862" s="770" t="str">
        <f>IF(ISBLANK('6桁'!N862)=TRUE,"",VLOOKUP(パターン表!N862, 'パターン別掛け率（入力）'!$C$3:$I$302, 6, FALSE))</f>
        <v/>
      </c>
      <c r="O862" s="771" t="str">
        <f>IF(ISBLANK('6桁'!O862)=TRUE,"",VLOOKUP(パターン表!O862, 'パターン別掛け率（入力）'!$C$3:$I$302, 6, FALSE))</f>
        <v/>
      </c>
      <c r="P862" s="766" t="s">
        <v>535</v>
      </c>
      <c r="Q862" s="767"/>
      <c r="R862" s="767"/>
      <c r="S862" s="767"/>
      <c r="T862" s="767"/>
      <c r="U862" s="767"/>
      <c r="V862" s="768"/>
      <c r="W862" s="265"/>
      <c r="X862" s="4"/>
    </row>
    <row r="863" spans="2:24" ht="24" customHeight="1">
      <c r="B863" s="732"/>
      <c r="C863" s="773">
        <v>40</v>
      </c>
      <c r="D863" s="713" t="s">
        <v>1516</v>
      </c>
      <c r="E863" s="714"/>
      <c r="F863" s="714"/>
      <c r="G863" s="715"/>
      <c r="H863" s="716" t="s">
        <v>1141</v>
      </c>
      <c r="I863" s="717"/>
      <c r="J863" s="717"/>
      <c r="K863" s="718"/>
      <c r="L863" s="719">
        <f>IF(ISBLANK('6桁'!L863)=TRUE,"",VLOOKUP(パターン表!L863, 'パターン別掛け率（入力）'!$C$3:$I$302, 6, FALSE))</f>
        <v>100</v>
      </c>
      <c r="M863" s="720" t="str">
        <f>IF(ISBLANK('6桁'!M863)=TRUE,"",VLOOKUP(パターン表!M863, 'パターン別掛け率（入力）'!$C$3:$I$302, 6, FALSE))</f>
        <v/>
      </c>
      <c r="N863" s="720" t="str">
        <f>IF(ISBLANK('6桁'!N863)=TRUE,"",VLOOKUP(パターン表!N863, 'パターン別掛け率（入力）'!$C$3:$I$302, 6, FALSE))</f>
        <v/>
      </c>
      <c r="O863" s="721" t="str">
        <f>IF(ISBLANK('6桁'!O863)=TRUE,"",VLOOKUP(パターン表!O863, 'パターン別掛け率（入力）'!$C$3:$I$302, 6, FALSE))</f>
        <v/>
      </c>
      <c r="P863" s="716" t="s">
        <v>264</v>
      </c>
      <c r="Q863" s="717"/>
      <c r="R863" s="717"/>
      <c r="S863" s="717"/>
      <c r="T863" s="717"/>
      <c r="U863" s="717"/>
      <c r="V863" s="718"/>
      <c r="W863" s="265"/>
      <c r="X863" s="4"/>
    </row>
    <row r="864" spans="2:24" ht="24" customHeight="1">
      <c r="B864" s="732"/>
      <c r="C864" s="752"/>
      <c r="D864" s="754" t="s">
        <v>1196</v>
      </c>
      <c r="E864" s="755"/>
      <c r="F864" s="755"/>
      <c r="G864" s="756"/>
      <c r="H864" s="757" t="s">
        <v>1033</v>
      </c>
      <c r="I864" s="758"/>
      <c r="J864" s="758"/>
      <c r="K864" s="759"/>
      <c r="L864" s="760">
        <f>IF(ISBLANK('6桁'!L864)=TRUE,"",VLOOKUP(パターン表!L864, 'パターン別掛け率（入力）'!$C$3:$I$302, 6, FALSE))</f>
        <v>100</v>
      </c>
      <c r="M864" s="761" t="str">
        <f>IF(ISBLANK('6桁'!M864)=TRUE,"",VLOOKUP(パターン表!M864, 'パターン別掛け率（入力）'!$C$3:$I$302, 6, FALSE))</f>
        <v/>
      </c>
      <c r="N864" s="761" t="str">
        <f>IF(ISBLANK('6桁'!N864)=TRUE,"",VLOOKUP(パターン表!N864, 'パターン別掛け率（入力）'!$C$3:$I$302, 6, FALSE))</f>
        <v/>
      </c>
      <c r="O864" s="762" t="str">
        <f>IF(ISBLANK('6桁'!O864)=TRUE,"",VLOOKUP(パターン表!O864, 'パターン別掛け率（入力）'!$C$3:$I$302, 6, FALSE))</f>
        <v/>
      </c>
      <c r="P864" s="757" t="s">
        <v>387</v>
      </c>
      <c r="Q864" s="758"/>
      <c r="R864" s="758"/>
      <c r="S864" s="758"/>
      <c r="T864" s="758"/>
      <c r="U864" s="758"/>
      <c r="V864" s="759"/>
      <c r="W864" s="265"/>
      <c r="X864" s="4"/>
    </row>
    <row r="865" spans="2:27" ht="24" customHeight="1">
      <c r="B865" s="732"/>
      <c r="C865" s="752"/>
      <c r="D865" s="775" t="s">
        <v>1177</v>
      </c>
      <c r="E865" s="776"/>
      <c r="F865" s="776"/>
      <c r="G865" s="777"/>
      <c r="H865" s="787" t="s">
        <v>2130</v>
      </c>
      <c r="I865" s="788"/>
      <c r="J865" s="788"/>
      <c r="K865" s="789"/>
      <c r="L865" s="790">
        <f>IF(ISBLANK('6桁'!L865)=TRUE,"",VLOOKUP(パターン表!L865, 'パターン別掛け率（入力）'!$C$3:$I$302, 6, FALSE))</f>
        <v>100</v>
      </c>
      <c r="M865" s="791" t="str">
        <f>IF(ISBLANK('6桁'!M865)=TRUE,"",VLOOKUP(パターン表!M865, 'パターン別掛け率（入力）'!$C$3:$I$302, 6, FALSE))</f>
        <v/>
      </c>
      <c r="N865" s="791" t="str">
        <f>IF(ISBLANK('6桁'!N865)=TRUE,"",VLOOKUP(パターン表!N865, 'パターン別掛け率（入力）'!$C$3:$I$302, 6, FALSE))</f>
        <v/>
      </c>
      <c r="O865" s="792" t="str">
        <f>IF(ISBLANK('6桁'!O865)=TRUE,"",VLOOKUP(パターン表!O865, 'パターン別掛け率（入力）'!$C$3:$I$302, 6, FALSE))</f>
        <v/>
      </c>
      <c r="P865" s="787" t="s">
        <v>535</v>
      </c>
      <c r="Q865" s="788"/>
      <c r="R865" s="788"/>
      <c r="S865" s="788"/>
      <c r="T865" s="788"/>
      <c r="U865" s="788"/>
      <c r="V865" s="789"/>
      <c r="W865" s="265"/>
      <c r="X865" s="4"/>
    </row>
    <row r="866" spans="2:27" ht="24" customHeight="1">
      <c r="B866" s="732"/>
      <c r="C866" s="379">
        <v>45</v>
      </c>
      <c r="D866" s="743" t="s">
        <v>866</v>
      </c>
      <c r="E866" s="744"/>
      <c r="F866" s="744"/>
      <c r="G866" s="745"/>
      <c r="H866" s="746" t="s">
        <v>1142</v>
      </c>
      <c r="I866" s="747"/>
      <c r="J866" s="747"/>
      <c r="K866" s="748"/>
      <c r="L866" s="749">
        <f>IF(ISBLANK('6桁'!L866)=TRUE,"",VLOOKUP(パターン表!L866, 'パターン別掛け率（入力）'!$C$3:$I$302, 6, FALSE))</f>
        <v>100</v>
      </c>
      <c r="M866" s="750" t="str">
        <f>IF(ISBLANK('6桁'!M866)=TRUE,"",VLOOKUP(パターン表!M866, 'パターン別掛け率（入力）'!$C$3:$I$302, 6, FALSE))</f>
        <v/>
      </c>
      <c r="N866" s="750" t="str">
        <f>IF(ISBLANK('6桁'!N866)=TRUE,"",VLOOKUP(パターン表!N866, 'パターン別掛け率（入力）'!$C$3:$I$302, 6, FALSE))</f>
        <v/>
      </c>
      <c r="O866" s="751" t="str">
        <f>IF(ISBLANK('6桁'!O866)=TRUE,"",VLOOKUP(パターン表!O866, 'パターン別掛け率（入力）'!$C$3:$I$302, 6, FALSE))</f>
        <v/>
      </c>
      <c r="P866" s="746" t="s">
        <v>388</v>
      </c>
      <c r="Q866" s="747"/>
      <c r="R866" s="747"/>
      <c r="S866" s="747"/>
      <c r="T866" s="747"/>
      <c r="U866" s="747"/>
      <c r="V866" s="748"/>
      <c r="W866" s="265"/>
      <c r="X866" s="4"/>
    </row>
    <row r="867" spans="2:27" ht="24" customHeight="1" thickBot="1">
      <c r="B867" s="732"/>
      <c r="C867" s="290">
        <v>50</v>
      </c>
      <c r="D867" s="796" t="s">
        <v>2127</v>
      </c>
      <c r="E867" s="797"/>
      <c r="F867" s="797"/>
      <c r="G867" s="798"/>
      <c r="H867" s="778" t="s">
        <v>1032</v>
      </c>
      <c r="I867" s="779"/>
      <c r="J867" s="779"/>
      <c r="K867" s="780"/>
      <c r="L867" s="793">
        <f>IF(ISBLANK('6桁'!L867)=TRUE,"",VLOOKUP(パターン表!L867, 'パターン別掛け率（入力）'!$C$3:$I$302, 6, FALSE))</f>
        <v>100</v>
      </c>
      <c r="M867" s="794" t="str">
        <f>IF(ISBLANK('6桁'!M867)=TRUE,"",VLOOKUP(パターン表!M867, 'パターン別掛け率（入力）'!$C$3:$I$302, 6, FALSE))</f>
        <v/>
      </c>
      <c r="N867" s="794" t="str">
        <f>IF(ISBLANK('6桁'!N867)=TRUE,"",VLOOKUP(パターン表!N867, 'パターン別掛け率（入力）'!$C$3:$I$302, 6, FALSE))</f>
        <v/>
      </c>
      <c r="O867" s="795" t="str">
        <f>IF(ISBLANK('6桁'!O867)=TRUE,"",VLOOKUP(パターン表!O867, 'パターン別掛け率（入力）'!$C$3:$I$302, 6, FALSE))</f>
        <v/>
      </c>
      <c r="P867" s="778" t="s">
        <v>278</v>
      </c>
      <c r="Q867" s="779"/>
      <c r="R867" s="779"/>
      <c r="S867" s="779"/>
      <c r="T867" s="779"/>
      <c r="U867" s="779"/>
      <c r="V867" s="780"/>
      <c r="W867" s="265"/>
      <c r="X867" s="4"/>
    </row>
    <row r="868" spans="2:27" ht="24" customHeight="1">
      <c r="B868" s="731">
        <v>18</v>
      </c>
      <c r="C868" s="772">
        <v>40</v>
      </c>
      <c r="D868" s="713" t="s">
        <v>1176</v>
      </c>
      <c r="E868" s="714"/>
      <c r="F868" s="714"/>
      <c r="G868" s="715"/>
      <c r="H868" s="716" t="s">
        <v>1143</v>
      </c>
      <c r="I868" s="717"/>
      <c r="J868" s="717"/>
      <c r="K868" s="718"/>
      <c r="L868" s="719">
        <f>IF(ISBLANK('6桁'!L868)=TRUE,"",VLOOKUP(パターン表!L868, 'パターン別掛け率（入力）'!$C$3:$I$302, 6, FALSE))</f>
        <v>100</v>
      </c>
      <c r="M868" s="720" t="str">
        <f>IF(ISBLANK('6桁'!M868)=TRUE,"",VLOOKUP(パターン表!M868, 'パターン別掛け率（入力）'!$C$3:$I$302, 6, FALSE))</f>
        <v/>
      </c>
      <c r="N868" s="720" t="str">
        <f>IF(ISBLANK('6桁'!N868)=TRUE,"",VLOOKUP(パターン表!N868, 'パターン別掛け率（入力）'!$C$3:$I$302, 6, FALSE))</f>
        <v/>
      </c>
      <c r="O868" s="721" t="str">
        <f>IF(ISBLANK('6桁'!O868)=TRUE,"",VLOOKUP(パターン表!O868, 'パターン別掛け率（入力）'!$C$3:$I$302, 6, FALSE))</f>
        <v/>
      </c>
      <c r="P868" s="716" t="s">
        <v>269</v>
      </c>
      <c r="Q868" s="717"/>
      <c r="R868" s="717"/>
      <c r="S868" s="717"/>
      <c r="T868" s="717"/>
      <c r="U868" s="717"/>
      <c r="V868" s="718"/>
      <c r="W868" s="265"/>
      <c r="X868" s="4"/>
    </row>
    <row r="869" spans="2:27" ht="24" customHeight="1" thickBot="1">
      <c r="B869" s="733"/>
      <c r="C869" s="753"/>
      <c r="D869" s="722" t="s">
        <v>2128</v>
      </c>
      <c r="E869" s="723"/>
      <c r="F869" s="723"/>
      <c r="G869" s="724"/>
      <c r="H869" s="725" t="s">
        <v>151</v>
      </c>
      <c r="I869" s="726"/>
      <c r="J869" s="726"/>
      <c r="K869" s="727"/>
      <c r="L869" s="728">
        <f>IF(ISBLANK('6桁'!L869)=TRUE,"",VLOOKUP(パターン表!L869, 'パターン別掛け率（入力）'!$C$3:$I$302, 6, FALSE))</f>
        <v>100</v>
      </c>
      <c r="M869" s="729" t="str">
        <f>IF(ISBLANK('6桁'!M869)=TRUE,"",VLOOKUP(パターン表!M869, 'パターン別掛け率（入力）'!$C$3:$I$302, 6, FALSE))</f>
        <v/>
      </c>
      <c r="N869" s="729" t="str">
        <f>IF(ISBLANK('6桁'!N869)=TRUE,"",VLOOKUP(パターン表!N869, 'パターン別掛け率（入力）'!$C$3:$I$302, 6, FALSE))</f>
        <v/>
      </c>
      <c r="O869" s="730" t="str">
        <f>IF(ISBLANK('6桁'!O869)=TRUE,"",VLOOKUP(パターン表!O869, 'パターン別掛け率（入力）'!$C$3:$I$302, 6, FALSE))</f>
        <v/>
      </c>
      <c r="P869" s="725" t="s">
        <v>263</v>
      </c>
      <c r="Q869" s="726"/>
      <c r="R869" s="726"/>
      <c r="S869" s="726"/>
      <c r="T869" s="726"/>
      <c r="U869" s="726"/>
      <c r="V869" s="727"/>
      <c r="W869" s="265"/>
      <c r="X869" s="4"/>
    </row>
    <row r="870" spans="2:27" ht="94.5" customHeight="1">
      <c r="B870" s="545" t="s">
        <v>2132</v>
      </c>
      <c r="C870" s="545"/>
      <c r="D870" s="545"/>
      <c r="E870" s="545"/>
      <c r="F870" s="545"/>
      <c r="G870" s="545"/>
      <c r="H870" s="545"/>
      <c r="I870" s="545"/>
      <c r="J870" s="545"/>
      <c r="K870" s="545"/>
      <c r="L870" s="545"/>
      <c r="M870" s="545"/>
      <c r="N870" s="545"/>
      <c r="O870" s="545"/>
      <c r="P870" s="545"/>
      <c r="Q870" s="545"/>
      <c r="R870" s="545"/>
      <c r="S870" s="545"/>
      <c r="T870" s="545"/>
      <c r="U870" s="545"/>
      <c r="V870" s="545"/>
      <c r="W870" s="122"/>
      <c r="X870" s="122"/>
    </row>
    <row r="871" spans="2:27" ht="13.5" customHeight="1">
      <c r="B871" s="39"/>
    </row>
    <row r="872" spans="2:27" ht="14.25" customHeight="1" thickBot="1">
      <c r="B872" s="39"/>
    </row>
    <row r="873" spans="2:27" ht="25.5" customHeight="1" thickTop="1" thickBot="1">
      <c r="B873" s="518" t="s">
        <v>532</v>
      </c>
      <c r="C873" s="519"/>
      <c r="D873" s="519"/>
      <c r="E873" s="519"/>
      <c r="F873" s="519"/>
      <c r="G873" s="519"/>
      <c r="H873" s="519"/>
      <c r="I873" s="519"/>
      <c r="J873" s="519"/>
      <c r="K873" s="519"/>
      <c r="L873" s="519"/>
      <c r="M873" s="519"/>
      <c r="N873" s="519"/>
      <c r="O873" s="519"/>
      <c r="P873" s="519"/>
      <c r="Q873" s="519"/>
      <c r="R873" s="519"/>
      <c r="S873" s="519"/>
      <c r="T873" s="519"/>
      <c r="U873" s="519"/>
      <c r="V873" s="519"/>
      <c r="W873" s="519"/>
      <c r="X873" s="519"/>
      <c r="Y873" s="519"/>
      <c r="Z873" s="519"/>
      <c r="AA873" s="520"/>
    </row>
    <row r="874" spans="2:27" ht="14.25" customHeight="1" thickTop="1">
      <c r="B874" s="24"/>
      <c r="C874" s="24"/>
      <c r="D874" s="24"/>
      <c r="E874" s="24"/>
      <c r="F874" s="82"/>
      <c r="G874" s="24"/>
      <c r="H874" s="82"/>
      <c r="I874" s="24"/>
      <c r="J874" s="82"/>
      <c r="K874" s="24"/>
      <c r="L874" s="82"/>
      <c r="M874" s="24"/>
      <c r="N874" s="82"/>
      <c r="O874" s="24"/>
      <c r="P874" s="82"/>
      <c r="Q874" s="24"/>
      <c r="R874" s="82"/>
      <c r="S874" s="24"/>
      <c r="T874" s="82"/>
      <c r="U874" s="24"/>
      <c r="V874" s="82"/>
      <c r="W874" s="24"/>
      <c r="X874" s="82"/>
      <c r="Y874" s="24"/>
    </row>
    <row r="875" spans="2:27" s="239" customFormat="1" ht="20.100000000000001" customHeight="1" thickBot="1">
      <c r="B875" s="238" t="s">
        <v>1381</v>
      </c>
      <c r="F875" s="240"/>
      <c r="H875" s="240"/>
      <c r="J875" s="240"/>
      <c r="L875" s="240"/>
      <c r="N875" s="240"/>
      <c r="P875" s="240"/>
      <c r="R875" s="240"/>
      <c r="T875" s="240"/>
      <c r="V875" s="240"/>
      <c r="X875" s="240"/>
    </row>
    <row r="876" spans="2:27" ht="20.100000000000001" customHeight="1" thickBot="1">
      <c r="B876" s="531" t="s">
        <v>536</v>
      </c>
      <c r="C876" s="532"/>
      <c r="D876" s="532"/>
      <c r="E876" s="532"/>
      <c r="F876" s="532"/>
      <c r="G876" s="532"/>
      <c r="H876" s="532"/>
      <c r="I876" s="532"/>
      <c r="J876" s="532"/>
      <c r="K876" s="532"/>
      <c r="L876" s="532"/>
      <c r="M876" s="532"/>
      <c r="N876" s="532"/>
      <c r="O876" s="532"/>
      <c r="P876" s="532"/>
      <c r="Q876" s="532"/>
      <c r="R876" s="532"/>
      <c r="S876" s="532"/>
      <c r="T876" s="532"/>
      <c r="U876" s="532"/>
      <c r="V876" s="533"/>
      <c r="X876" s="4"/>
    </row>
    <row r="877" spans="2:27" ht="15" customHeight="1" thickBot="1">
      <c r="B877" s="709" t="s">
        <v>42</v>
      </c>
      <c r="C877" s="710" t="s">
        <v>0</v>
      </c>
      <c r="D877" s="710" t="s">
        <v>524</v>
      </c>
      <c r="E877" s="710"/>
      <c r="F877" s="710"/>
      <c r="G877" s="710"/>
      <c r="H877" s="710" t="s">
        <v>491</v>
      </c>
      <c r="I877" s="710"/>
      <c r="J877" s="710"/>
      <c r="K877" s="710"/>
      <c r="L877" s="710"/>
      <c r="M877" s="710"/>
      <c r="N877" s="710"/>
      <c r="O877" s="710"/>
      <c r="P877" s="710" t="s">
        <v>43</v>
      </c>
      <c r="Q877" s="710"/>
      <c r="R877" s="710"/>
      <c r="S877" s="710"/>
      <c r="T877" s="710"/>
      <c r="U877" s="710"/>
      <c r="V877" s="710"/>
      <c r="X877" s="4"/>
    </row>
    <row r="878" spans="2:27" ht="15" customHeight="1" thickBot="1">
      <c r="B878" s="709"/>
      <c r="C878" s="710"/>
      <c r="D878" s="710"/>
      <c r="E878" s="710"/>
      <c r="F878" s="710"/>
      <c r="G878" s="710"/>
      <c r="H878" s="710"/>
      <c r="I878" s="710"/>
      <c r="J878" s="710"/>
      <c r="K878" s="710"/>
      <c r="L878" s="710"/>
      <c r="M878" s="710"/>
      <c r="N878" s="710"/>
      <c r="O878" s="710"/>
      <c r="P878" s="710"/>
      <c r="Q878" s="710"/>
      <c r="R878" s="710"/>
      <c r="S878" s="710"/>
      <c r="T878" s="710"/>
      <c r="U878" s="710"/>
      <c r="V878" s="710"/>
      <c r="X878" s="4"/>
    </row>
    <row r="879" spans="2:27" ht="23.1" customHeight="1">
      <c r="B879" s="731">
        <v>18</v>
      </c>
      <c r="C879" s="524">
        <v>45</v>
      </c>
      <c r="D879" s="800" t="s">
        <v>702</v>
      </c>
      <c r="E879" s="801"/>
      <c r="F879" s="801"/>
      <c r="G879" s="802"/>
      <c r="H879" s="800" t="s">
        <v>1141</v>
      </c>
      <c r="I879" s="801"/>
      <c r="J879" s="801"/>
      <c r="K879" s="802"/>
      <c r="L879" s="803">
        <f>IF(ISBLANK('6桁'!L879)=TRUE,"",VLOOKUP(パターン表!L879, 'パターン別掛け率（入力）'!$C$3:$I$302, 6, FALSE))</f>
        <v>100</v>
      </c>
      <c r="M879" s="804" t="str">
        <f>IF(ISBLANK('6桁'!M879)=TRUE,"",VLOOKUP(パターン表!M879, 'パターン別掛け率（入力）'!$C$3:$I$302, 6, FALSE))</f>
        <v/>
      </c>
      <c r="N879" s="804" t="str">
        <f>IF(ISBLANK('6桁'!N879)=TRUE,"",VLOOKUP(パターン表!N879, 'パターン別掛け率（入力）'!$C$3:$I$302, 6, FALSE))</f>
        <v/>
      </c>
      <c r="O879" s="805" t="str">
        <f>IF(ISBLANK('6桁'!O879)=TRUE,"",VLOOKUP(パターン表!O879, 'パターン別掛け率（入力）'!$C$3:$I$302, 6, FALSE))</f>
        <v/>
      </c>
      <c r="P879" s="800" t="s">
        <v>264</v>
      </c>
      <c r="Q879" s="801"/>
      <c r="R879" s="801"/>
      <c r="S879" s="801"/>
      <c r="T879" s="801"/>
      <c r="U879" s="801"/>
      <c r="V879" s="802"/>
      <c r="W879" s="265"/>
      <c r="X879" s="4"/>
    </row>
    <row r="880" spans="2:27" ht="23.1" customHeight="1">
      <c r="B880" s="732"/>
      <c r="C880" s="799"/>
      <c r="D880" s="766" t="s">
        <v>703</v>
      </c>
      <c r="E880" s="767"/>
      <c r="F880" s="767"/>
      <c r="G880" s="768"/>
      <c r="H880" s="766" t="s">
        <v>1140</v>
      </c>
      <c r="I880" s="767"/>
      <c r="J880" s="767"/>
      <c r="K880" s="768"/>
      <c r="L880" s="769">
        <f>IF(ISBLANK('6桁'!L880)=TRUE,"",VLOOKUP(パターン表!L880, 'パターン別掛け率（入力）'!$C$3:$I$302, 6, FALSE))</f>
        <v>100</v>
      </c>
      <c r="M880" s="770" t="str">
        <f>IF(ISBLANK('6桁'!M880)=TRUE,"",VLOOKUP(パターン表!M880, 'パターン別掛け率（入力）'!$C$3:$I$302, 6, FALSE))</f>
        <v/>
      </c>
      <c r="N880" s="770" t="str">
        <f>IF(ISBLANK('6桁'!N880)=TRUE,"",VLOOKUP(パターン表!N880, 'パターン別掛け率（入力）'!$C$3:$I$302, 6, FALSE))</f>
        <v/>
      </c>
      <c r="O880" s="771" t="str">
        <f>IF(ISBLANK('6桁'!O880)=TRUE,"",VLOOKUP(パターン表!O880, 'パターン別掛け率（入力）'!$C$3:$I$302, 6, FALSE))</f>
        <v/>
      </c>
      <c r="P880" s="766" t="s">
        <v>266</v>
      </c>
      <c r="Q880" s="767"/>
      <c r="R880" s="767"/>
      <c r="S880" s="767"/>
      <c r="T880" s="767"/>
      <c r="U880" s="767"/>
      <c r="V880" s="768"/>
      <c r="W880" s="265"/>
      <c r="X880" s="4"/>
    </row>
    <row r="881" spans="2:24" ht="23.1" customHeight="1">
      <c r="B881" s="732"/>
      <c r="C881" s="809">
        <v>50</v>
      </c>
      <c r="D881" s="810" t="s">
        <v>867</v>
      </c>
      <c r="E881" s="811"/>
      <c r="F881" s="811"/>
      <c r="G881" s="812"/>
      <c r="H881" s="787" t="s">
        <v>1042</v>
      </c>
      <c r="I881" s="788"/>
      <c r="J881" s="788"/>
      <c r="K881" s="789"/>
      <c r="L881" s="1000">
        <f>IF(ISBLANK('6桁'!L881)=TRUE,"",VLOOKUP(パターン表!L881, 'パターン別掛け率（入力）'!$C$3:$I$302, 6, FALSE))</f>
        <v>100</v>
      </c>
      <c r="M881" s="1001" t="str">
        <f>IF(ISBLANK('6桁'!M881)=TRUE,"",VLOOKUP(パターン表!M881, 'パターン別掛け率（入力）'!$C$3:$I$302, 6, FALSE))</f>
        <v/>
      </c>
      <c r="N881" s="1001" t="str">
        <f>IF(ISBLANK('6桁'!N881)=TRUE,"",VLOOKUP(パターン表!N881, 'パターン別掛け率（入力）'!$C$3:$I$302, 6, FALSE))</f>
        <v/>
      </c>
      <c r="O881" s="1002" t="str">
        <f>IF(ISBLANK('6桁'!O881)=TRUE,"",VLOOKUP(パターン表!O881, 'パターン別掛け率（入力）'!$C$3:$I$302, 6, FALSE))</f>
        <v/>
      </c>
      <c r="P881" s="810" t="s">
        <v>871</v>
      </c>
      <c r="Q881" s="811"/>
      <c r="R881" s="811"/>
      <c r="S881" s="811"/>
      <c r="T881" s="811"/>
      <c r="U881" s="811"/>
      <c r="V881" s="812"/>
      <c r="W881" s="265"/>
      <c r="X881" s="4"/>
    </row>
    <row r="882" spans="2:24" ht="23.1" customHeight="1">
      <c r="B882" s="732"/>
      <c r="C882" s="525"/>
      <c r="D882" s="757" t="s">
        <v>868</v>
      </c>
      <c r="E882" s="758"/>
      <c r="F882" s="758"/>
      <c r="G882" s="759"/>
      <c r="H882" s="757" t="s">
        <v>1144</v>
      </c>
      <c r="I882" s="758"/>
      <c r="J882" s="758"/>
      <c r="K882" s="759"/>
      <c r="L882" s="760">
        <f>IF(ISBLANK('6桁'!L882)=TRUE,"",VLOOKUP(パターン表!L882, 'パターン別掛け率（入力）'!$C$3:$I$302, 6, FALSE))</f>
        <v>100</v>
      </c>
      <c r="M882" s="761" t="str">
        <f>IF(ISBLANK('6桁'!M882)=TRUE,"",VLOOKUP(パターン表!M882, 'パターン別掛け率（入力）'!$C$3:$I$302, 6, FALSE))</f>
        <v/>
      </c>
      <c r="N882" s="761" t="str">
        <f>IF(ISBLANK('6桁'!N882)=TRUE,"",VLOOKUP(パターン表!N882, 'パターン別掛け率（入力）'!$C$3:$I$302, 6, FALSE))</f>
        <v/>
      </c>
      <c r="O882" s="762" t="str">
        <f>IF(ISBLANK('6桁'!O882)=TRUE,"",VLOOKUP(パターン表!O882, 'パターン別掛け率（入力）'!$C$3:$I$302, 6, FALSE))</f>
        <v/>
      </c>
      <c r="P882" s="757" t="s">
        <v>537</v>
      </c>
      <c r="Q882" s="758"/>
      <c r="R882" s="758"/>
      <c r="S882" s="758"/>
      <c r="T882" s="758"/>
      <c r="U882" s="758"/>
      <c r="V882" s="759"/>
      <c r="W882" s="265"/>
      <c r="X882" s="4"/>
    </row>
    <row r="883" spans="2:24" ht="23.1" customHeight="1">
      <c r="B883" s="732"/>
      <c r="C883" s="525"/>
      <c r="D883" s="757" t="s">
        <v>869</v>
      </c>
      <c r="E883" s="758"/>
      <c r="F883" s="758"/>
      <c r="G883" s="759"/>
      <c r="H883" s="757" t="s">
        <v>180</v>
      </c>
      <c r="I883" s="758"/>
      <c r="J883" s="758"/>
      <c r="K883" s="759"/>
      <c r="L883" s="760">
        <f>IF(ISBLANK('6桁'!L883)=TRUE,"",VLOOKUP(パターン表!L883, 'パターン別掛け率（入力）'!$C$3:$I$302, 6, FALSE))</f>
        <v>100</v>
      </c>
      <c r="M883" s="761" t="str">
        <f>IF(ISBLANK('6桁'!M883)=TRUE,"",VLOOKUP(パターン表!M883, 'パターン別掛け率（入力）'!$C$3:$I$302, 6, FALSE))</f>
        <v/>
      </c>
      <c r="N883" s="761" t="str">
        <f>IF(ISBLANK('6桁'!N883)=TRUE,"",VLOOKUP(パターン表!N883, 'パターン別掛け率（入力）'!$C$3:$I$302, 6, FALSE))</f>
        <v/>
      </c>
      <c r="O883" s="762" t="str">
        <f>IF(ISBLANK('6桁'!O883)=TRUE,"",VLOOKUP(パターン表!O883, 'パターン別掛け率（入力）'!$C$3:$I$302, 6, FALSE))</f>
        <v/>
      </c>
      <c r="P883" s="757" t="s">
        <v>267</v>
      </c>
      <c r="Q883" s="758"/>
      <c r="R883" s="758"/>
      <c r="S883" s="758"/>
      <c r="T883" s="758"/>
      <c r="U883" s="758"/>
      <c r="V883" s="759"/>
      <c r="W883" s="265"/>
      <c r="X883" s="4"/>
    </row>
    <row r="884" spans="2:24" ht="23.1" customHeight="1">
      <c r="B884" s="732"/>
      <c r="C884" s="799"/>
      <c r="D884" s="757" t="s">
        <v>870</v>
      </c>
      <c r="E884" s="758"/>
      <c r="F884" s="758"/>
      <c r="G884" s="759"/>
      <c r="H884" s="757" t="s">
        <v>180</v>
      </c>
      <c r="I884" s="758"/>
      <c r="J884" s="758"/>
      <c r="K884" s="759"/>
      <c r="L884" s="760">
        <f>IF(ISBLANK('6桁'!L884)=TRUE,"",VLOOKUP(パターン表!L884, 'パターン別掛け率（入力）'!$C$3:$I$302, 6, FALSE))</f>
        <v>100</v>
      </c>
      <c r="M884" s="761" t="str">
        <f>IF(ISBLANK('6桁'!M884)=TRUE,"",VLOOKUP(パターン表!M884, 'パターン別掛け率（入力）'!$C$3:$I$302, 6, FALSE))</f>
        <v/>
      </c>
      <c r="N884" s="761" t="str">
        <f>IF(ISBLANK('6桁'!N884)=TRUE,"",VLOOKUP(パターン表!N884, 'パターン別掛け率（入力）'!$C$3:$I$302, 6, FALSE))</f>
        <v/>
      </c>
      <c r="O884" s="762" t="str">
        <f>IF(ISBLANK('6桁'!O884)=TRUE,"",VLOOKUP(パターン表!O884, 'パターン別掛け率（入力）'!$C$3:$I$302, 6, FALSE))</f>
        <v/>
      </c>
      <c r="P884" s="757" t="s">
        <v>268</v>
      </c>
      <c r="Q884" s="758"/>
      <c r="R884" s="758"/>
      <c r="S884" s="758"/>
      <c r="T884" s="758"/>
      <c r="U884" s="758"/>
      <c r="V884" s="759"/>
      <c r="W884" s="265"/>
      <c r="X884" s="4"/>
    </row>
    <row r="885" spans="2:24" ht="23.1" customHeight="1" thickBot="1">
      <c r="B885" s="733"/>
      <c r="C885" s="409">
        <v>60</v>
      </c>
      <c r="D885" s="725" t="s">
        <v>1356</v>
      </c>
      <c r="E885" s="726"/>
      <c r="F885" s="726"/>
      <c r="G885" s="727"/>
      <c r="H885" s="725" t="s">
        <v>1382</v>
      </c>
      <c r="I885" s="726"/>
      <c r="J885" s="726"/>
      <c r="K885" s="727"/>
      <c r="L885" s="997">
        <f>IF(ISBLANK('6桁'!L885)=TRUE,"",VLOOKUP(パターン表!L885, 'パターン別掛け率（入力）'!$C$3:$I$302, 6, FALSE))</f>
        <v>100</v>
      </c>
      <c r="M885" s="998" t="str">
        <f>IF(ISBLANK('6桁'!M885)=TRUE,"",VLOOKUP(パターン表!M885, 'パターン別掛け率（入力）'!$C$3:$I$302, 6, FALSE))</f>
        <v/>
      </c>
      <c r="N885" s="998" t="str">
        <f>IF(ISBLANK('6桁'!N885)=TRUE,"",VLOOKUP(パターン表!N885, 'パターン別掛け率（入力）'!$C$3:$I$302, 6, FALSE))</f>
        <v/>
      </c>
      <c r="O885" s="999" t="str">
        <f>IF(ISBLANK('6桁'!O885)=TRUE,"",VLOOKUP(パターン表!O885, 'パターン別掛け率（入力）'!$C$3:$I$302, 6, FALSE))</f>
        <v/>
      </c>
      <c r="P885" s="725" t="s">
        <v>1355</v>
      </c>
      <c r="Q885" s="726"/>
      <c r="R885" s="726"/>
      <c r="S885" s="726"/>
      <c r="T885" s="726"/>
      <c r="U885" s="726"/>
      <c r="V885" s="727"/>
      <c r="W885" s="265"/>
      <c r="X885" s="4"/>
    </row>
    <row r="886" spans="2:24" ht="23.1" customHeight="1">
      <c r="B886" s="731">
        <v>17</v>
      </c>
      <c r="C886" s="378">
        <v>40</v>
      </c>
      <c r="D886" s="806" t="s">
        <v>1040</v>
      </c>
      <c r="E886" s="807"/>
      <c r="F886" s="807"/>
      <c r="G886" s="808"/>
      <c r="H886" s="806" t="s">
        <v>252</v>
      </c>
      <c r="I886" s="807"/>
      <c r="J886" s="807"/>
      <c r="K886" s="808"/>
      <c r="L886" s="816">
        <f>IF(ISBLANK('6桁'!L886)=TRUE,"",VLOOKUP(パターン表!L886, 'パターン別掛け率（入力）'!$C$3:$I$302, 6, FALSE))</f>
        <v>100</v>
      </c>
      <c r="M886" s="817" t="str">
        <f>IF(ISBLANK('6桁'!M886)=TRUE,"",VLOOKUP(パターン表!M886, 'パターン別掛け率（入力）'!$C$3:$I$302, 6, FALSE))</f>
        <v/>
      </c>
      <c r="N886" s="817" t="str">
        <f>IF(ISBLANK('6桁'!N886)=TRUE,"",VLOOKUP(パターン表!N886, 'パターン別掛け率（入力）'!$C$3:$I$302, 6, FALSE))</f>
        <v/>
      </c>
      <c r="O886" s="818" t="str">
        <f>IF(ISBLANK('6桁'!O886)=TRUE,"",VLOOKUP(パターン表!O886, 'パターン別掛け率（入力）'!$C$3:$I$302, 6, FALSE))</f>
        <v/>
      </c>
      <c r="P886" s="806" t="s">
        <v>273</v>
      </c>
      <c r="Q886" s="807"/>
      <c r="R886" s="807"/>
      <c r="S886" s="807"/>
      <c r="T886" s="807"/>
      <c r="U886" s="807"/>
      <c r="V886" s="808"/>
      <c r="W886" s="265"/>
      <c r="X886" s="4"/>
    </row>
    <row r="887" spans="2:24" ht="23.1" customHeight="1">
      <c r="B887" s="732"/>
      <c r="C887" s="272">
        <v>45</v>
      </c>
      <c r="D887" s="766" t="s">
        <v>704</v>
      </c>
      <c r="E887" s="767"/>
      <c r="F887" s="767"/>
      <c r="G887" s="768"/>
      <c r="H887" s="806" t="s">
        <v>1145</v>
      </c>
      <c r="I887" s="807"/>
      <c r="J887" s="807"/>
      <c r="K887" s="808"/>
      <c r="L887" s="769">
        <f>IF(ISBLANK('6桁'!L887)=TRUE,"",VLOOKUP(パターン表!L887, 'パターン別掛け率（入力）'!$C$3:$I$302, 6, FALSE))</f>
        <v>100</v>
      </c>
      <c r="M887" s="770" t="str">
        <f>IF(ISBLANK('6桁'!M887)=TRUE,"",VLOOKUP(パターン表!M887, 'パターン別掛け率（入力）'!$C$3:$I$302, 6, FALSE))</f>
        <v/>
      </c>
      <c r="N887" s="770" t="str">
        <f>IF(ISBLANK('6桁'!N887)=TRUE,"",VLOOKUP(パターン表!N887, 'パターン別掛け率（入力）'!$C$3:$I$302, 6, FALSE))</f>
        <v/>
      </c>
      <c r="O887" s="771" t="str">
        <f>IF(ISBLANK('6桁'!O887)=TRUE,"",VLOOKUP(パターン表!O887, 'パターン別掛け率（入力）'!$C$3:$I$302, 6, FALSE))</f>
        <v/>
      </c>
      <c r="P887" s="766" t="s">
        <v>269</v>
      </c>
      <c r="Q887" s="767"/>
      <c r="R887" s="767"/>
      <c r="S887" s="767"/>
      <c r="T887" s="767"/>
      <c r="U887" s="767"/>
      <c r="V887" s="768"/>
      <c r="W887" s="265"/>
      <c r="X887" s="4"/>
    </row>
    <row r="888" spans="2:24" ht="23.1" customHeight="1">
      <c r="B888" s="732"/>
      <c r="C888" s="378">
        <v>50</v>
      </c>
      <c r="D888" s="766" t="s">
        <v>705</v>
      </c>
      <c r="E888" s="767"/>
      <c r="F888" s="767"/>
      <c r="G888" s="768"/>
      <c r="H888" s="806" t="s">
        <v>1141</v>
      </c>
      <c r="I888" s="807"/>
      <c r="J888" s="807"/>
      <c r="K888" s="808"/>
      <c r="L888" s="769">
        <f>IF(ISBLANK('6桁'!L888)=TRUE,"",VLOOKUP(パターン表!L888, 'パターン別掛け率（入力）'!$C$3:$I$302, 6, FALSE))</f>
        <v>100</v>
      </c>
      <c r="M888" s="770" t="str">
        <f>IF(ISBLANK('6桁'!M888)=TRUE,"",VLOOKUP(パターン表!M888, 'パターン別掛け率（入力）'!$C$3:$I$302, 6, FALSE))</f>
        <v/>
      </c>
      <c r="N888" s="770" t="str">
        <f>IF(ISBLANK('6桁'!N888)=TRUE,"",VLOOKUP(パターン表!N888, 'パターン別掛け率（入力）'!$C$3:$I$302, 6, FALSE))</f>
        <v/>
      </c>
      <c r="O888" s="771" t="str">
        <f>IF(ISBLANK('6桁'!O888)=TRUE,"",VLOOKUP(パターン表!O888, 'パターン別掛け率（入力）'!$C$3:$I$302, 6, FALSE))</f>
        <v/>
      </c>
      <c r="P888" s="766" t="s">
        <v>264</v>
      </c>
      <c r="Q888" s="767"/>
      <c r="R888" s="767"/>
      <c r="S888" s="767"/>
      <c r="T888" s="767"/>
      <c r="U888" s="767"/>
      <c r="V888" s="768"/>
      <c r="W888" s="265"/>
      <c r="X888" s="4"/>
    </row>
    <row r="889" spans="2:24" ht="23.1" customHeight="1">
      <c r="B889" s="732"/>
      <c r="C889" s="809">
        <v>55</v>
      </c>
      <c r="D889" s="810" t="s">
        <v>706</v>
      </c>
      <c r="E889" s="811"/>
      <c r="F889" s="811"/>
      <c r="G889" s="812"/>
      <c r="H889" s="810" t="s">
        <v>1146</v>
      </c>
      <c r="I889" s="811"/>
      <c r="J889" s="811"/>
      <c r="K889" s="812"/>
      <c r="L889" s="813">
        <f>IF(ISBLANK('6桁'!L889)=TRUE,"",VLOOKUP(パターン表!L889, 'パターン別掛け率（入力）'!$C$3:$I$302, 6, FALSE))</f>
        <v>100</v>
      </c>
      <c r="M889" s="814" t="str">
        <f>IF(ISBLANK('6桁'!M889)=TRUE,"",VLOOKUP(パターン表!M889, 'パターン別掛け率（入力）'!$C$3:$I$302, 6, FALSE))</f>
        <v/>
      </c>
      <c r="N889" s="814" t="str">
        <f>IF(ISBLANK('6桁'!N889)=TRUE,"",VLOOKUP(パターン表!N889, 'パターン別掛け率（入力）'!$C$3:$I$302, 6, FALSE))</f>
        <v/>
      </c>
      <c r="O889" s="815" t="str">
        <f>IF(ISBLANK('6桁'!O889)=TRUE,"",VLOOKUP(パターン表!O889, 'パターン別掛け率（入力）'!$C$3:$I$302, 6, FALSE))</f>
        <v/>
      </c>
      <c r="P889" s="810" t="s">
        <v>264</v>
      </c>
      <c r="Q889" s="811"/>
      <c r="R889" s="811"/>
      <c r="S889" s="811"/>
      <c r="T889" s="811"/>
      <c r="U889" s="811"/>
      <c r="V889" s="812"/>
      <c r="W889" s="265"/>
      <c r="X889" s="4"/>
    </row>
    <row r="890" spans="2:24" ht="23.1" customHeight="1">
      <c r="B890" s="732"/>
      <c r="C890" s="525"/>
      <c r="D890" s="757" t="s">
        <v>737</v>
      </c>
      <c r="E890" s="758"/>
      <c r="F890" s="758"/>
      <c r="G890" s="759"/>
      <c r="H890" s="716" t="s">
        <v>738</v>
      </c>
      <c r="I890" s="717"/>
      <c r="J890" s="717"/>
      <c r="K890" s="718"/>
      <c r="L890" s="994">
        <f>IF(ISBLANK('6桁'!L890)=TRUE,"",VLOOKUP(パターン表!L890, 'パターン別掛け率（入力）'!$C$3:$I$302, 6, FALSE))</f>
        <v>100</v>
      </c>
      <c r="M890" s="995" t="str">
        <f>IF(ISBLANK('6桁'!M890)=TRUE,"",VLOOKUP(パターン表!M890, 'パターン別掛け率（入力）'!$C$3:$I$302, 6, FALSE))</f>
        <v/>
      </c>
      <c r="N890" s="995" t="str">
        <f>IF(ISBLANK('6桁'!N890)=TRUE,"",VLOOKUP(パターン表!N890, 'パターン別掛け率（入力）'!$C$3:$I$302, 6, FALSE))</f>
        <v/>
      </c>
      <c r="O890" s="996" t="str">
        <f>IF(ISBLANK('6桁'!O890)=TRUE,"",VLOOKUP(パターン表!O890, 'パターン別掛け率（入力）'!$C$3:$I$302, 6, FALSE))</f>
        <v/>
      </c>
      <c r="P890" s="757" t="s">
        <v>739</v>
      </c>
      <c r="Q890" s="758"/>
      <c r="R890" s="758"/>
      <c r="S890" s="758"/>
      <c r="T890" s="758"/>
      <c r="U890" s="758"/>
      <c r="V890" s="759"/>
      <c r="W890" s="265"/>
      <c r="X890" s="4"/>
    </row>
    <row r="891" spans="2:24" ht="23.1" customHeight="1">
      <c r="B891" s="732"/>
      <c r="C891" s="525"/>
      <c r="D891" s="757" t="s">
        <v>707</v>
      </c>
      <c r="E891" s="758"/>
      <c r="F891" s="758"/>
      <c r="G891" s="759"/>
      <c r="H891" s="757" t="s">
        <v>1043</v>
      </c>
      <c r="I891" s="758"/>
      <c r="J891" s="758"/>
      <c r="K891" s="759"/>
      <c r="L891" s="760">
        <f>IF(ISBLANK('6桁'!L891)=TRUE,"",VLOOKUP(パターン表!L891, 'パターン別掛け率（入力）'!$C$3:$I$302, 6, FALSE))</f>
        <v>100</v>
      </c>
      <c r="M891" s="761" t="str">
        <f>IF(ISBLANK('6桁'!M891)=TRUE,"",VLOOKUP(パターン表!M891, 'パターン別掛け率（入力）'!$C$3:$I$302, 6, FALSE))</f>
        <v/>
      </c>
      <c r="N891" s="761" t="str">
        <f>IF(ISBLANK('6桁'!N891)=TRUE,"",VLOOKUP(パターン表!N891, 'パターン別掛け率（入力）'!$C$3:$I$302, 6, FALSE))</f>
        <v/>
      </c>
      <c r="O891" s="762" t="str">
        <f>IF(ISBLANK('6桁'!O891)=TRUE,"",VLOOKUP(パターン表!O891, 'パターン別掛け率（入力）'!$C$3:$I$302, 6, FALSE))</f>
        <v/>
      </c>
      <c r="P891" s="757" t="s">
        <v>538</v>
      </c>
      <c r="Q891" s="758"/>
      <c r="R891" s="758"/>
      <c r="S891" s="758"/>
      <c r="T891" s="758"/>
      <c r="U891" s="758"/>
      <c r="V891" s="759"/>
      <c r="W891" s="265"/>
      <c r="X891" s="4"/>
    </row>
    <row r="892" spans="2:24" ht="23.1" customHeight="1">
      <c r="B892" s="732"/>
      <c r="C892" s="525"/>
      <c r="D892" s="787" t="s">
        <v>708</v>
      </c>
      <c r="E892" s="788"/>
      <c r="F892" s="788"/>
      <c r="G892" s="789"/>
      <c r="H892" s="716" t="s">
        <v>1147</v>
      </c>
      <c r="I892" s="717"/>
      <c r="J892" s="717"/>
      <c r="K892" s="718"/>
      <c r="L892" s="760">
        <f>IF(ISBLANK('6桁'!L892)=TRUE,"",VLOOKUP(パターン表!L892, 'パターン別掛け率（入力）'!$C$3:$I$302, 6, FALSE))</f>
        <v>100</v>
      </c>
      <c r="M892" s="761" t="str">
        <f>IF(ISBLANK('6桁'!M892)=TRUE,"",VLOOKUP(パターン表!M892, 'パターン別掛け率（入力）'!$C$3:$I$302, 6, FALSE))</f>
        <v/>
      </c>
      <c r="N892" s="761" t="str">
        <f>IF(ISBLANK('6桁'!N892)=TRUE,"",VLOOKUP(パターン表!N892, 'パターン別掛け率（入力）'!$C$3:$I$302, 6, FALSE))</f>
        <v/>
      </c>
      <c r="O892" s="762" t="str">
        <f>IF(ISBLANK('6桁'!O892)=TRUE,"",VLOOKUP(パターン表!O892, 'パターン別掛け率（入力）'!$C$3:$I$302, 6, FALSE))</f>
        <v/>
      </c>
      <c r="P892" s="757" t="s">
        <v>270</v>
      </c>
      <c r="Q892" s="758"/>
      <c r="R892" s="758"/>
      <c r="S892" s="758"/>
      <c r="T892" s="758"/>
      <c r="U892" s="758"/>
      <c r="V892" s="759"/>
      <c r="W892" s="265"/>
      <c r="X892" s="4"/>
    </row>
    <row r="893" spans="2:24" ht="23.1" customHeight="1">
      <c r="B893" s="732"/>
      <c r="C893" s="799"/>
      <c r="D893" s="806"/>
      <c r="E893" s="807"/>
      <c r="F893" s="807"/>
      <c r="G893" s="808"/>
      <c r="H893" s="806" t="s">
        <v>576</v>
      </c>
      <c r="I893" s="807"/>
      <c r="J893" s="807"/>
      <c r="K893" s="808"/>
      <c r="L893" s="769">
        <f>IF(ISBLANK('6桁'!L893)=TRUE,"",VLOOKUP(パターン表!L893, 'パターン別掛け率（入力）'!$C$3:$I$302, 6, FALSE))</f>
        <v>100</v>
      </c>
      <c r="M893" s="770" t="str">
        <f>IF(ISBLANK('6桁'!M893)=TRUE,"",VLOOKUP(パターン表!M893, 'パターン別掛け率（入力）'!$C$3:$I$302, 6, FALSE))</f>
        <v/>
      </c>
      <c r="N893" s="770" t="str">
        <f>IF(ISBLANK('6桁'!N893)=TRUE,"",VLOOKUP(パターン表!N893, 'パターン別掛け率（入力）'!$C$3:$I$302, 6, FALSE))</f>
        <v/>
      </c>
      <c r="O893" s="771" t="str">
        <f>IF(ISBLANK('6桁'!O893)=TRUE,"",VLOOKUP(パターン表!O893, 'パターン別掛け率（入力）'!$C$3:$I$302, 6, FALSE))</f>
        <v/>
      </c>
      <c r="P893" s="766" t="s">
        <v>271</v>
      </c>
      <c r="Q893" s="767"/>
      <c r="R893" s="767"/>
      <c r="S893" s="767"/>
      <c r="T893" s="767"/>
      <c r="U893" s="767"/>
      <c r="V893" s="768"/>
      <c r="W893" s="265"/>
      <c r="X893" s="4"/>
    </row>
    <row r="894" spans="2:24" ht="23.1" customHeight="1" thickBot="1">
      <c r="B894" s="733"/>
      <c r="C894" s="252">
        <v>65</v>
      </c>
      <c r="D894" s="781" t="s">
        <v>1041</v>
      </c>
      <c r="E894" s="782"/>
      <c r="F894" s="782"/>
      <c r="G894" s="783"/>
      <c r="H894" s="778" t="s">
        <v>152</v>
      </c>
      <c r="I894" s="779"/>
      <c r="J894" s="779"/>
      <c r="K894" s="780"/>
      <c r="L894" s="728">
        <f>IF(ISBLANK('6桁'!L894)=TRUE,"",VLOOKUP(パターン表!L894, 'パターン別掛け率（入力）'!$C$3:$I$302, 6, FALSE))</f>
        <v>100</v>
      </c>
      <c r="M894" s="729" t="str">
        <f>IF(ISBLANK('6桁'!M894)=TRUE,"",VLOOKUP(パターン表!M894, 'パターン別掛け率（入力）'!$C$3:$I$302, 6, FALSE))</f>
        <v/>
      </c>
      <c r="N894" s="729" t="str">
        <f>IF(ISBLANK('6桁'!N894)=TRUE,"",VLOOKUP(パターン表!N894, 'パターン別掛け率（入力）'!$C$3:$I$302, 6, FALSE))</f>
        <v/>
      </c>
      <c r="O894" s="730" t="str">
        <f>IF(ISBLANK('6桁'!O894)=TRUE,"",VLOOKUP(パターン表!O894, 'パターン別掛け率（入力）'!$C$3:$I$302, 6, FALSE))</f>
        <v/>
      </c>
      <c r="P894" s="725" t="s">
        <v>272</v>
      </c>
      <c r="Q894" s="726"/>
      <c r="R894" s="726"/>
      <c r="S894" s="726"/>
      <c r="T894" s="726"/>
      <c r="U894" s="726"/>
      <c r="V894" s="727"/>
      <c r="W894" s="265"/>
      <c r="X894" s="4"/>
    </row>
    <row r="895" spans="2:24" ht="23.1" customHeight="1">
      <c r="B895" s="732">
        <v>16</v>
      </c>
      <c r="C895" s="819">
        <v>55</v>
      </c>
      <c r="D895" s="757" t="s">
        <v>709</v>
      </c>
      <c r="E895" s="758"/>
      <c r="F895" s="758"/>
      <c r="G895" s="759"/>
      <c r="H895" s="757" t="s">
        <v>252</v>
      </c>
      <c r="I895" s="758"/>
      <c r="J895" s="758"/>
      <c r="K895" s="759"/>
      <c r="L895" s="760">
        <f>IF(ISBLANK('6桁'!L895)=TRUE,"",VLOOKUP(パターン表!L895, 'パターン別掛け率（入力）'!$C$3:$I$302, 6, FALSE))</f>
        <v>100</v>
      </c>
      <c r="M895" s="761" t="str">
        <f>IF(ISBLANK('6桁'!M895)=TRUE,"",VLOOKUP(パターン表!M895, 'パターン別掛け率（入力）'!$C$3:$I$302, 6, FALSE))</f>
        <v/>
      </c>
      <c r="N895" s="761" t="str">
        <f>IF(ISBLANK('6桁'!N895)=TRUE,"",VLOOKUP(パターン表!N895, 'パターン別掛け率（入力）'!$C$3:$I$302, 6, FALSE))</f>
        <v/>
      </c>
      <c r="O895" s="762" t="str">
        <f>IF(ISBLANK('6桁'!O895)=TRUE,"",VLOOKUP(パターン表!O895, 'パターン別掛け率（入力）'!$C$3:$I$302, 6, FALSE))</f>
        <v/>
      </c>
      <c r="P895" s="757" t="s">
        <v>269</v>
      </c>
      <c r="Q895" s="758"/>
      <c r="R895" s="758"/>
      <c r="S895" s="758"/>
      <c r="T895" s="758"/>
      <c r="U895" s="758"/>
      <c r="V895" s="759"/>
      <c r="W895" s="265"/>
      <c r="X895" s="4"/>
    </row>
    <row r="896" spans="2:24" ht="23.1" customHeight="1">
      <c r="B896" s="732"/>
      <c r="C896" s="819"/>
      <c r="D896" s="716" t="s">
        <v>2133</v>
      </c>
      <c r="E896" s="717"/>
      <c r="F896" s="717"/>
      <c r="G896" s="718"/>
      <c r="H896" s="757" t="s">
        <v>1051</v>
      </c>
      <c r="I896" s="758"/>
      <c r="J896" s="758"/>
      <c r="K896" s="759"/>
      <c r="L896" s="994">
        <f>IF(ISBLANK('6桁'!L896)=TRUE,"",VLOOKUP(パターン表!L896, 'パターン別掛け率（入力）'!$C$3:$I$302, 6, FALSE))</f>
        <v>100</v>
      </c>
      <c r="M896" s="995" t="str">
        <f>IF(ISBLANK('6桁'!M896)=TRUE,"",VLOOKUP(パターン表!M896, 'パターン別掛け率（入力）'!$C$3:$I$302, 6, FALSE))</f>
        <v/>
      </c>
      <c r="N896" s="995" t="str">
        <f>IF(ISBLANK('6桁'!N896)=TRUE,"",VLOOKUP(パターン表!N896, 'パターン別掛け率（入力）'!$C$3:$I$302, 6, FALSE))</f>
        <v/>
      </c>
      <c r="O896" s="996" t="str">
        <f>IF(ISBLANK('6桁'!O896)=TRUE,"",VLOOKUP(パターン表!O896, 'パターン別掛け率（入力）'!$C$3:$I$302, 6, FALSE))</f>
        <v/>
      </c>
      <c r="P896" s="372" t="s">
        <v>1098</v>
      </c>
      <c r="Q896" s="373"/>
      <c r="R896" s="373"/>
      <c r="S896" s="373"/>
      <c r="T896" s="373"/>
      <c r="U896" s="373"/>
      <c r="V896" s="374"/>
      <c r="W896" s="265"/>
      <c r="X896" s="4"/>
    </row>
    <row r="897" spans="2:27" ht="23.1" customHeight="1" thickBot="1">
      <c r="B897" s="732"/>
      <c r="C897" s="820"/>
      <c r="D897" s="766" t="s">
        <v>710</v>
      </c>
      <c r="E897" s="767"/>
      <c r="F897" s="767"/>
      <c r="G897" s="768"/>
      <c r="H897" s="806" t="s">
        <v>578</v>
      </c>
      <c r="I897" s="807"/>
      <c r="J897" s="807"/>
      <c r="K897" s="808"/>
      <c r="L897" s="769">
        <f>IF(ISBLANK('6桁'!L897)=TRUE,"",VLOOKUP(パターン表!L897, 'パターン別掛け率（入力）'!$C$3:$I$302, 6, FALSE))</f>
        <v>100</v>
      </c>
      <c r="M897" s="770" t="str">
        <f>IF(ISBLANK('6桁'!M897)=TRUE,"",VLOOKUP(パターン表!M897, 'パターン別掛け率（入力）'!$C$3:$I$302, 6, FALSE))</f>
        <v/>
      </c>
      <c r="N897" s="770" t="str">
        <f>IF(ISBLANK('6桁'!N897)=TRUE,"",VLOOKUP(パターン表!N897, 'パターン別掛け率（入力）'!$C$3:$I$302, 6, FALSE))</f>
        <v/>
      </c>
      <c r="O897" s="771" t="str">
        <f>IF(ISBLANK('6桁'!O897)=TRUE,"",VLOOKUP(パターン表!O897, 'パターン別掛け率（入力）'!$C$3:$I$302, 6, FALSE))</f>
        <v/>
      </c>
      <c r="P897" s="766" t="s">
        <v>762</v>
      </c>
      <c r="Q897" s="767"/>
      <c r="R897" s="767"/>
      <c r="S897" s="767"/>
      <c r="T897" s="767"/>
      <c r="U897" s="767"/>
      <c r="V897" s="768"/>
      <c r="W897" s="265"/>
      <c r="X897" s="4"/>
    </row>
    <row r="898" spans="2:27" ht="23.1" customHeight="1" thickBot="1">
      <c r="B898" s="338">
        <v>15</v>
      </c>
      <c r="C898" s="235">
        <v>60</v>
      </c>
      <c r="D898" s="312" t="s">
        <v>711</v>
      </c>
      <c r="E898" s="313"/>
      <c r="F898" s="313"/>
      <c r="G898" s="314"/>
      <c r="H898" s="821" t="s">
        <v>579</v>
      </c>
      <c r="I898" s="822"/>
      <c r="J898" s="822"/>
      <c r="K898" s="823"/>
      <c r="L898" s="824">
        <f>IF(ISBLANK('6桁'!L898)=TRUE,"",VLOOKUP(パターン表!L898, 'パターン別掛け率（入力）'!$C$3:$I$302, 6, FALSE))</f>
        <v>100</v>
      </c>
      <c r="M898" s="825" t="str">
        <f>IF(ISBLANK('6桁'!M898)=TRUE,"",VLOOKUP(パターン表!M898, 'パターン別掛け率（入力）'!$C$3:$I$302, 6, FALSE))</f>
        <v/>
      </c>
      <c r="N898" s="825" t="str">
        <f>IF(ISBLANK('6桁'!N898)=TRUE,"",VLOOKUP(パターン表!N898, 'パターン別掛け率（入力）'!$C$3:$I$302, 6, FALSE))</f>
        <v/>
      </c>
      <c r="O898" s="826" t="str">
        <f>IF(ISBLANK('6桁'!O898)=TRUE,"",VLOOKUP(パターン表!O898, 'パターン別掛け率（入力）'!$C$3:$I$302, 6, FALSE))</f>
        <v/>
      </c>
      <c r="P898" s="821" t="s">
        <v>273</v>
      </c>
      <c r="Q898" s="822"/>
      <c r="R898" s="822"/>
      <c r="S898" s="822"/>
      <c r="T898" s="822"/>
      <c r="U898" s="822"/>
      <c r="V898" s="823"/>
      <c r="W898" s="265"/>
      <c r="X898" s="4"/>
    </row>
    <row r="899" spans="2:27" ht="99" customHeight="1">
      <c r="B899" s="545" t="s">
        <v>2134</v>
      </c>
      <c r="C899" s="545"/>
      <c r="D899" s="545"/>
      <c r="E899" s="545"/>
      <c r="F899" s="545"/>
      <c r="G899" s="545"/>
      <c r="H899" s="545"/>
      <c r="I899" s="545"/>
      <c r="J899" s="545"/>
      <c r="K899" s="545"/>
      <c r="L899" s="545"/>
      <c r="M899" s="545"/>
      <c r="N899" s="545"/>
      <c r="O899" s="545"/>
      <c r="P899" s="545"/>
      <c r="Q899" s="545"/>
      <c r="R899" s="545"/>
      <c r="S899" s="545"/>
      <c r="T899" s="545"/>
      <c r="U899" s="545"/>
      <c r="V899" s="545"/>
      <c r="W899" s="122"/>
      <c r="X899" s="122"/>
      <c r="Y899" s="24"/>
    </row>
    <row r="900" spans="2:27" ht="13.5" customHeight="1">
      <c r="C900" s="24"/>
      <c r="D900" s="24"/>
      <c r="E900" s="24"/>
      <c r="F900" s="82"/>
      <c r="G900" s="24"/>
      <c r="H900" s="82"/>
      <c r="I900" s="24"/>
      <c r="J900" s="82"/>
      <c r="K900" s="24"/>
      <c r="L900" s="82"/>
      <c r="M900" s="24"/>
      <c r="N900" s="82"/>
      <c r="O900" s="24"/>
      <c r="P900" s="82"/>
      <c r="Q900" s="24"/>
      <c r="R900" s="82"/>
      <c r="S900" s="24"/>
      <c r="T900" s="82"/>
      <c r="U900" s="24"/>
      <c r="V900" s="82"/>
      <c r="W900" s="24"/>
      <c r="X900" s="82"/>
      <c r="Y900" s="24"/>
    </row>
    <row r="901" spans="2:27" ht="14.25" customHeight="1" thickBot="1">
      <c r="B901" s="39"/>
    </row>
    <row r="902" spans="2:27" ht="25.5" customHeight="1" thickTop="1" thickBot="1">
      <c r="B902" s="518" t="s">
        <v>580</v>
      </c>
      <c r="C902" s="519"/>
      <c r="D902" s="519"/>
      <c r="E902" s="519"/>
      <c r="F902" s="519"/>
      <c r="G902" s="519"/>
      <c r="H902" s="519"/>
      <c r="I902" s="519"/>
      <c r="J902" s="519"/>
      <c r="K902" s="519"/>
      <c r="L902" s="519"/>
      <c r="M902" s="519"/>
      <c r="N902" s="519"/>
      <c r="O902" s="519"/>
      <c r="P902" s="519"/>
      <c r="Q902" s="519"/>
      <c r="R902" s="519"/>
      <c r="S902" s="519"/>
      <c r="T902" s="519"/>
      <c r="U902" s="519"/>
      <c r="V902" s="519"/>
      <c r="W902" s="519"/>
      <c r="X902" s="519"/>
      <c r="Y902" s="519"/>
      <c r="Z902" s="519"/>
      <c r="AA902" s="520"/>
    </row>
    <row r="903" spans="2:27" ht="14.25" customHeight="1" thickTop="1">
      <c r="B903" s="24"/>
      <c r="C903" s="24"/>
      <c r="D903" s="24"/>
      <c r="E903" s="24"/>
      <c r="F903" s="82"/>
      <c r="G903" s="24"/>
      <c r="H903" s="82"/>
      <c r="I903" s="24"/>
      <c r="J903" s="82"/>
      <c r="K903" s="24"/>
      <c r="L903" s="82"/>
      <c r="M903" s="24"/>
      <c r="N903" s="82"/>
      <c r="O903" s="24"/>
      <c r="P903" s="82"/>
      <c r="Q903" s="24"/>
      <c r="R903" s="82"/>
      <c r="S903" s="24"/>
      <c r="T903" s="82"/>
      <c r="U903" s="24"/>
      <c r="V903" s="82"/>
      <c r="W903" s="24"/>
      <c r="X903" s="82"/>
      <c r="Y903" s="24"/>
    </row>
    <row r="904" spans="2:27" s="239" customFormat="1" ht="20.100000000000001" customHeight="1" thickBot="1">
      <c r="B904" s="241" t="s">
        <v>653</v>
      </c>
      <c r="C904" s="24"/>
      <c r="D904" s="24"/>
      <c r="E904" s="24"/>
      <c r="F904" s="82"/>
      <c r="G904" s="24"/>
      <c r="H904" s="82"/>
      <c r="I904" s="24"/>
      <c r="J904" s="82"/>
      <c r="K904" s="24"/>
      <c r="L904" s="82"/>
      <c r="M904" s="24"/>
      <c r="N904" s="82"/>
      <c r="O904" s="24"/>
      <c r="P904" s="82"/>
      <c r="Q904" s="24"/>
      <c r="R904" s="82"/>
      <c r="S904" s="24"/>
      <c r="T904" s="82"/>
      <c r="U904" s="24"/>
      <c r="V904" s="82"/>
      <c r="W904" s="24"/>
      <c r="X904" s="82"/>
      <c r="Y904" s="24"/>
    </row>
    <row r="905" spans="2:27" ht="20.100000000000001" customHeight="1" thickBot="1">
      <c r="B905" s="531" t="s">
        <v>453</v>
      </c>
      <c r="C905" s="532"/>
      <c r="D905" s="532"/>
      <c r="E905" s="532"/>
      <c r="F905" s="532"/>
      <c r="G905" s="532"/>
      <c r="H905" s="532"/>
      <c r="I905" s="532"/>
      <c r="J905" s="532"/>
      <c r="K905" s="532"/>
      <c r="L905" s="532"/>
      <c r="M905" s="532"/>
      <c r="N905" s="532"/>
      <c r="O905" s="532"/>
      <c r="P905" s="532"/>
      <c r="Q905" s="532"/>
      <c r="R905" s="532"/>
      <c r="S905" s="532"/>
      <c r="T905" s="532"/>
      <c r="U905" s="533"/>
      <c r="V905" s="10"/>
      <c r="X905" s="4"/>
    </row>
    <row r="906" spans="2:27" ht="30" customHeight="1" thickBot="1">
      <c r="B906" s="622" t="s">
        <v>581</v>
      </c>
      <c r="C906" s="623"/>
      <c r="D906" s="623"/>
      <c r="E906" s="623"/>
      <c r="F906" s="623"/>
      <c r="G906" s="624"/>
      <c r="H906" s="710" t="s">
        <v>524</v>
      </c>
      <c r="I906" s="710"/>
      <c r="J906" s="710"/>
      <c r="K906" s="710"/>
      <c r="L906" s="710"/>
      <c r="M906" s="710" t="s">
        <v>491</v>
      </c>
      <c r="N906" s="710"/>
      <c r="O906" s="710"/>
      <c r="P906" s="710"/>
      <c r="Q906" s="710"/>
      <c r="R906" s="710"/>
      <c r="S906" s="710"/>
      <c r="T906" s="710"/>
      <c r="U906" s="710"/>
      <c r="X906" s="4"/>
    </row>
    <row r="907" spans="2:27" ht="23.1" customHeight="1">
      <c r="B907" s="737" t="s">
        <v>872</v>
      </c>
      <c r="C907" s="738"/>
      <c r="D907" s="738"/>
      <c r="E907" s="738"/>
      <c r="F907" s="738"/>
      <c r="G907" s="739"/>
      <c r="H907" s="800" t="s">
        <v>740</v>
      </c>
      <c r="I907" s="801"/>
      <c r="J907" s="801"/>
      <c r="K907" s="801"/>
      <c r="L907" s="802"/>
      <c r="M907" s="800" t="s">
        <v>323</v>
      </c>
      <c r="N907" s="801"/>
      <c r="O907" s="801"/>
      <c r="P907" s="801"/>
      <c r="Q907" s="802"/>
      <c r="R907" s="839">
        <f>IF(ISBLANK('6桁'!R907)=TRUE,"",VLOOKUP(パターン表!R907, 'パターン別掛け率（入力）'!$C$3:$I$302, 6, FALSE))</f>
        <v>100</v>
      </c>
      <c r="S907" s="840" t="str">
        <f>IF(ISBLANK('6桁'!S907)=TRUE,"",VLOOKUP(パターン表!S907, 'パターン別掛け率（入力）'!$C$3:$I$302, 6, FALSE))</f>
        <v/>
      </c>
      <c r="T907" s="840" t="str">
        <f>IF(ISBLANK('6桁'!T907)=TRUE,"",VLOOKUP(パターン表!T907, 'パターン別掛け率（入力）'!$C$3:$I$302, 6, FALSE))</f>
        <v/>
      </c>
      <c r="U907" s="841" t="str">
        <f>IF(ISBLANK('6桁'!U907)=TRUE,"",VLOOKUP(パターン表!U907, 'パターン別掛け率（入力）'!$C$3:$I$302, 6, FALSE))</f>
        <v/>
      </c>
      <c r="V907" s="83"/>
      <c r="X907" s="4"/>
    </row>
    <row r="908" spans="2:27" ht="23.1" customHeight="1">
      <c r="B908" s="830"/>
      <c r="C908" s="831"/>
      <c r="D908" s="831"/>
      <c r="E908" s="831"/>
      <c r="F908" s="831"/>
      <c r="G908" s="832"/>
      <c r="H908" s="766" t="s">
        <v>741</v>
      </c>
      <c r="I908" s="767"/>
      <c r="J908" s="767"/>
      <c r="K908" s="767"/>
      <c r="L908" s="768"/>
      <c r="M908" s="766"/>
      <c r="N908" s="767"/>
      <c r="O908" s="767"/>
      <c r="P908" s="767"/>
      <c r="Q908" s="768"/>
      <c r="R908" s="827">
        <f>IF(ISBLANK('6桁'!R908)=TRUE,"",VLOOKUP(パターン表!R908, 'パターン別掛け率（入力）'!$C$3:$I$302, 6, FALSE))</f>
        <v>100</v>
      </c>
      <c r="S908" s="828" t="str">
        <f>IF(ISBLANK('6桁'!S908)=TRUE,"",VLOOKUP(パターン表!S908, 'パターン別掛け率（入力）'!$C$3:$I$302, 6, FALSE))</f>
        <v/>
      </c>
      <c r="T908" s="828" t="str">
        <f>IF(ISBLANK('6桁'!T908)=TRUE,"",VLOOKUP(パターン表!T908, 'パターン別掛け率（入力）'!$C$3:$I$302, 6, FALSE))</f>
        <v/>
      </c>
      <c r="U908" s="829" t="str">
        <f>IF(ISBLANK('6桁'!U908)=TRUE,"",VLOOKUP(パターン表!U908, 'パターン別掛け率（入力）'!$C$3:$I$302, 6, FALSE))</f>
        <v/>
      </c>
      <c r="V908" s="83"/>
      <c r="X908" s="4"/>
    </row>
    <row r="909" spans="2:27" ht="23.1" customHeight="1">
      <c r="B909" s="746" t="s">
        <v>1148</v>
      </c>
      <c r="C909" s="747"/>
      <c r="D909" s="747"/>
      <c r="E909" s="747"/>
      <c r="F909" s="747"/>
      <c r="G909" s="748"/>
      <c r="H909" s="757" t="s">
        <v>741</v>
      </c>
      <c r="I909" s="758"/>
      <c r="J909" s="758"/>
      <c r="K909" s="758"/>
      <c r="L909" s="759"/>
      <c r="M909" s="746" t="s">
        <v>323</v>
      </c>
      <c r="N909" s="747"/>
      <c r="O909" s="747"/>
      <c r="P909" s="747"/>
      <c r="Q909" s="748"/>
      <c r="R909" s="836">
        <f>IF(ISBLANK('6桁'!R909)=TRUE,"",VLOOKUP(パターン表!R909, 'パターン別掛け率（入力）'!$C$3:$I$302, 6, FALSE))</f>
        <v>100</v>
      </c>
      <c r="S909" s="837" t="str">
        <f>IF(ISBLANK('6桁'!S909)=TRUE,"",VLOOKUP(パターン表!S909, 'パターン別掛け率（入力）'!$C$3:$I$302, 6, FALSE))</f>
        <v/>
      </c>
      <c r="T909" s="837" t="str">
        <f>IF(ISBLANK('6桁'!T909)=TRUE,"",VLOOKUP(パターン表!T909, 'パターン別掛け率（入力）'!$C$3:$I$302, 6, FALSE))</f>
        <v/>
      </c>
      <c r="U909" s="838" t="str">
        <f>IF(ISBLANK('6桁'!U909)=TRUE,"",VLOOKUP(パターン表!U909, 'パターン別掛け率（入力）'!$C$3:$I$302, 6, FALSE))</f>
        <v/>
      </c>
      <c r="V909" s="83"/>
      <c r="X909" s="4"/>
    </row>
    <row r="910" spans="2:27" ht="23.1" customHeight="1">
      <c r="B910" s="830" t="s">
        <v>674</v>
      </c>
      <c r="C910" s="831"/>
      <c r="D910" s="831"/>
      <c r="E910" s="831"/>
      <c r="F910" s="831"/>
      <c r="G910" s="832"/>
      <c r="H910" s="810" t="s">
        <v>742</v>
      </c>
      <c r="I910" s="811"/>
      <c r="J910" s="811"/>
      <c r="K910" s="811"/>
      <c r="L910" s="812"/>
      <c r="M910" s="810" t="s">
        <v>323</v>
      </c>
      <c r="N910" s="811"/>
      <c r="O910" s="811"/>
      <c r="P910" s="811"/>
      <c r="Q910" s="812"/>
      <c r="R910" s="833">
        <f>IF(ISBLANK('6桁'!R910)=TRUE,"",VLOOKUP(パターン表!R910, 'パターン別掛け率（入力）'!$C$3:$I$302, 6, FALSE))</f>
        <v>100</v>
      </c>
      <c r="S910" s="834" t="str">
        <f>IF(ISBLANK('6桁'!S910)=TRUE,"",VLOOKUP(パターン表!S910, 'パターン別掛け率（入力）'!$C$3:$I$302, 6, FALSE))</f>
        <v/>
      </c>
      <c r="T910" s="834" t="str">
        <f>IF(ISBLANK('6桁'!T910)=TRUE,"",VLOOKUP(パターン表!T910, 'パターン別掛け率（入力）'!$C$3:$I$302, 6, FALSE))</f>
        <v/>
      </c>
      <c r="U910" s="835" t="str">
        <f>IF(ISBLANK('6桁'!U910)=TRUE,"",VLOOKUP(パターン表!U910, 'パターン別掛け率（入力）'!$C$3:$I$302, 6, FALSE))</f>
        <v/>
      </c>
      <c r="V910" s="83"/>
      <c r="X910" s="4"/>
    </row>
    <row r="911" spans="2:27" ht="23.1" customHeight="1">
      <c r="B911" s="806"/>
      <c r="C911" s="807"/>
      <c r="D911" s="807"/>
      <c r="E911" s="807"/>
      <c r="F911" s="807"/>
      <c r="G911" s="808"/>
      <c r="H911" s="766" t="s">
        <v>740</v>
      </c>
      <c r="I911" s="767"/>
      <c r="J911" s="767"/>
      <c r="K911" s="767"/>
      <c r="L911" s="768"/>
      <c r="M911" s="766"/>
      <c r="N911" s="767"/>
      <c r="O911" s="767"/>
      <c r="P911" s="767"/>
      <c r="Q911" s="768"/>
      <c r="R911" s="827">
        <f>IF(ISBLANK('6桁'!R911)=TRUE,"",VLOOKUP(パターン表!R911, 'パターン別掛け率（入力）'!$C$3:$I$302, 6, FALSE))</f>
        <v>100</v>
      </c>
      <c r="S911" s="828" t="str">
        <f>IF(ISBLANK('6桁'!S911)=TRUE,"",VLOOKUP(パターン表!S911, 'パターン別掛け率（入力）'!$C$3:$I$302, 6, FALSE))</f>
        <v/>
      </c>
      <c r="T911" s="828" t="str">
        <f>IF(ISBLANK('6桁'!T911)=TRUE,"",VLOOKUP(パターン表!T911, 'パターン別掛け率（入力）'!$C$3:$I$302, 6, FALSE))</f>
        <v/>
      </c>
      <c r="U911" s="829" t="str">
        <f>IF(ISBLANK('6桁'!U911)=TRUE,"",VLOOKUP(パターン表!U911, 'パターン別掛け率（入力）'!$C$3:$I$302, 6, FALSE))</f>
        <v/>
      </c>
      <c r="V911" s="83"/>
      <c r="X911" s="4"/>
    </row>
    <row r="912" spans="2:27" ht="23.1" customHeight="1">
      <c r="B912" s="746" t="s">
        <v>1149</v>
      </c>
      <c r="C912" s="747"/>
      <c r="D912" s="747"/>
      <c r="E912" s="747"/>
      <c r="F912" s="747"/>
      <c r="G912" s="748"/>
      <c r="H912" s="335" t="s">
        <v>1156</v>
      </c>
      <c r="I912" s="336"/>
      <c r="J912" s="336"/>
      <c r="K912" s="336"/>
      <c r="L912" s="337"/>
      <c r="M912" s="746" t="s">
        <v>1054</v>
      </c>
      <c r="N912" s="747"/>
      <c r="O912" s="747"/>
      <c r="P912" s="747"/>
      <c r="Q912" s="748"/>
      <c r="R912" s="827">
        <f>IF(ISBLANK('6桁'!R912)=TRUE,"",VLOOKUP(パターン表!R912, 'パターン別掛け率（入力）'!$C$3:$I$302, 6, FALSE))</f>
        <v>100</v>
      </c>
      <c r="S912" s="828" t="str">
        <f>IF(ISBLANK('6桁'!S912)=TRUE,"",VLOOKUP(パターン表!S912, 'パターン別掛け率（入力）'!$C$3:$I$302, 6, FALSE))</f>
        <v/>
      </c>
      <c r="T912" s="828" t="str">
        <f>IF(ISBLANK('6桁'!T912)=TRUE,"",VLOOKUP(パターン表!T912, 'パターン別掛け率（入力）'!$C$3:$I$302, 6, FALSE))</f>
        <v/>
      </c>
      <c r="U912" s="829" t="str">
        <f>IF(ISBLANK('6桁'!U912)=TRUE,"",VLOOKUP(パターン表!U912, 'パターン別掛け率（入力）'!$C$3:$I$302, 6, FALSE))</f>
        <v/>
      </c>
      <c r="V912" s="83"/>
      <c r="X912" s="4"/>
    </row>
    <row r="913" spans="2:24" ht="23.1" customHeight="1">
      <c r="B913" s="830" t="s">
        <v>1150</v>
      </c>
      <c r="C913" s="831"/>
      <c r="D913" s="831"/>
      <c r="E913" s="831"/>
      <c r="F913" s="831"/>
      <c r="G913" s="832"/>
      <c r="H913" s="810" t="s">
        <v>1071</v>
      </c>
      <c r="I913" s="811"/>
      <c r="J913" s="811"/>
      <c r="K913" s="811"/>
      <c r="L913" s="812"/>
      <c r="M913" s="810" t="s">
        <v>1054</v>
      </c>
      <c r="N913" s="811"/>
      <c r="O913" s="811"/>
      <c r="P913" s="811"/>
      <c r="Q913" s="812"/>
      <c r="R913" s="833">
        <f>IF(ISBLANK('6桁'!R913)=TRUE,"",VLOOKUP(パターン表!R913, 'パターン別掛け率（入力）'!$C$3:$I$302, 6, FALSE))</f>
        <v>100</v>
      </c>
      <c r="S913" s="834" t="str">
        <f>IF(ISBLANK('6桁'!S913)=TRUE,"",VLOOKUP(パターン表!S913, 'パターン別掛け率（入力）'!$C$3:$I$302, 6, FALSE))</f>
        <v/>
      </c>
      <c r="T913" s="834" t="str">
        <f>IF(ISBLANK('6桁'!T913)=TRUE,"",VLOOKUP(パターン表!T913, 'パターン別掛け率（入力）'!$C$3:$I$302, 6, FALSE))</f>
        <v/>
      </c>
      <c r="U913" s="835" t="str">
        <f>IF(ISBLANK('6桁'!U913)=TRUE,"",VLOOKUP(パターン表!U913, 'パターン別掛け率（入力）'!$C$3:$I$302, 6, FALSE))</f>
        <v/>
      </c>
      <c r="V913" s="83"/>
      <c r="X913" s="4"/>
    </row>
    <row r="914" spans="2:24" ht="23.1" customHeight="1">
      <c r="B914" s="806"/>
      <c r="C914" s="807"/>
      <c r="D914" s="807"/>
      <c r="E914" s="807"/>
      <c r="F914" s="807"/>
      <c r="G914" s="808"/>
      <c r="H914" s="806" t="s">
        <v>1070</v>
      </c>
      <c r="I914" s="807"/>
      <c r="J914" s="807"/>
      <c r="K914" s="807"/>
      <c r="L914" s="808"/>
      <c r="M914" s="766"/>
      <c r="N914" s="767"/>
      <c r="O914" s="767"/>
      <c r="P914" s="767"/>
      <c r="Q914" s="768"/>
      <c r="R914" s="827">
        <f>IF(ISBLANK('6桁'!R914)=TRUE,"",VLOOKUP(パターン表!R914, 'パターン別掛け率（入力）'!$C$3:$I$302, 6, FALSE))</f>
        <v>100</v>
      </c>
      <c r="S914" s="828" t="str">
        <f>IF(ISBLANK('6桁'!S914)=TRUE,"",VLOOKUP(パターン表!S914, 'パターン別掛け率（入力）'!$C$3:$I$302, 6, FALSE))</f>
        <v/>
      </c>
      <c r="T914" s="828" t="str">
        <f>IF(ISBLANK('6桁'!T914)=TRUE,"",VLOOKUP(パターン表!T914, 'パターン別掛け率（入力）'!$C$3:$I$302, 6, FALSE))</f>
        <v/>
      </c>
      <c r="U914" s="829" t="str">
        <f>IF(ISBLANK('6桁'!U914)=TRUE,"",VLOOKUP(パターン表!U914, 'パターン別掛け率（入力）'!$C$3:$I$302, 6, FALSE))</f>
        <v/>
      </c>
      <c r="V914" s="83"/>
      <c r="X914" s="4"/>
    </row>
    <row r="915" spans="2:24" ht="23.1" customHeight="1">
      <c r="B915" s="842" t="s">
        <v>1151</v>
      </c>
      <c r="C915" s="843"/>
      <c r="D915" s="843"/>
      <c r="E915" s="843"/>
      <c r="F915" s="843"/>
      <c r="G915" s="844"/>
      <c r="H915" s="842" t="s">
        <v>744</v>
      </c>
      <c r="I915" s="843"/>
      <c r="J915" s="843"/>
      <c r="K915" s="843"/>
      <c r="L915" s="844"/>
      <c r="M915" s="716" t="s">
        <v>2135</v>
      </c>
      <c r="N915" s="717"/>
      <c r="O915" s="717"/>
      <c r="P915" s="717"/>
      <c r="Q915" s="718"/>
      <c r="R915" s="833">
        <f>IF(ISBLANK('6桁'!R915)=TRUE,"",VLOOKUP(パターン表!R915, 'パターン別掛け率（入力）'!$C$3:$I$302, 6, FALSE))</f>
        <v>100</v>
      </c>
      <c r="S915" s="834" t="str">
        <f>IF(ISBLANK('6桁'!S915)=TRUE,"",VLOOKUP(パターン表!S915, 'パターン別掛け率（入力）'!$C$3:$I$302, 6, FALSE))</f>
        <v/>
      </c>
      <c r="T915" s="834" t="str">
        <f>IF(ISBLANK('6桁'!T915)=TRUE,"",VLOOKUP(パターン表!T915, 'パターン別掛け率（入力）'!$C$3:$I$302, 6, FALSE))</f>
        <v/>
      </c>
      <c r="U915" s="835" t="str">
        <f>IF(ISBLANK('6桁'!U915)=TRUE,"",VLOOKUP(パターン表!U915, 'パターン別掛け率（入力）'!$C$3:$I$302, 6, FALSE))</f>
        <v/>
      </c>
      <c r="V915" s="83"/>
      <c r="X915" s="4"/>
    </row>
    <row r="916" spans="2:24" ht="23.1" customHeight="1">
      <c r="B916" s="830"/>
      <c r="C916" s="831"/>
      <c r="D916" s="831"/>
      <c r="E916" s="831"/>
      <c r="F916" s="831"/>
      <c r="G916" s="832"/>
      <c r="H916" s="716"/>
      <c r="I916" s="717"/>
      <c r="J916" s="717"/>
      <c r="K916" s="717"/>
      <c r="L916" s="718"/>
      <c r="M916" s="757" t="s">
        <v>323</v>
      </c>
      <c r="N916" s="758"/>
      <c r="O916" s="758"/>
      <c r="P916" s="758"/>
      <c r="Q916" s="759"/>
      <c r="R916" s="836">
        <f>IF(ISBLANK('6桁'!R916)=TRUE,"",VLOOKUP(パターン表!R916, 'パターン別掛け率（入力）'!$C$3:$I$302, 6, FALSE))</f>
        <v>100</v>
      </c>
      <c r="S916" s="837" t="str">
        <f>IF(ISBLANK('6桁'!S916)=TRUE,"",VLOOKUP(パターン表!S916, 'パターン別掛け率（入力）'!$C$3:$I$302, 6, FALSE))</f>
        <v/>
      </c>
      <c r="T916" s="837" t="str">
        <f>IF(ISBLANK('6桁'!T916)=TRUE,"",VLOOKUP(パターン表!T916, 'パターン別掛け率（入力）'!$C$3:$I$302, 6, FALSE))</f>
        <v/>
      </c>
      <c r="U916" s="838" t="str">
        <f>IF(ISBLANK('6桁'!U916)=TRUE,"",VLOOKUP(パターン表!U916, 'パターン別掛け率（入力）'!$C$3:$I$302, 6, FALSE))</f>
        <v/>
      </c>
      <c r="V916" s="83"/>
      <c r="X916" s="4"/>
    </row>
    <row r="917" spans="2:24" ht="23.1" customHeight="1">
      <c r="B917" s="806"/>
      <c r="C917" s="807"/>
      <c r="D917" s="807"/>
      <c r="E917" s="807"/>
      <c r="F917" s="807"/>
      <c r="G917" s="808"/>
      <c r="H917" s="766" t="s">
        <v>745</v>
      </c>
      <c r="I917" s="767"/>
      <c r="J917" s="767"/>
      <c r="K917" s="767"/>
      <c r="L917" s="768"/>
      <c r="M917" s="766" t="s">
        <v>2135</v>
      </c>
      <c r="N917" s="767"/>
      <c r="O917" s="767"/>
      <c r="P917" s="767"/>
      <c r="Q917" s="768"/>
      <c r="R917" s="827">
        <f>IF(ISBLANK('6桁'!R917)=TRUE,"",VLOOKUP(パターン表!R917, 'パターン別掛け率（入力）'!$C$3:$I$302, 6, FALSE))</f>
        <v>100</v>
      </c>
      <c r="S917" s="828" t="str">
        <f>IF(ISBLANK('6桁'!S917)=TRUE,"",VLOOKUP(パターン表!S917, 'パターン別掛け率（入力）'!$C$3:$I$302, 6, FALSE))</f>
        <v/>
      </c>
      <c r="T917" s="828" t="str">
        <f>IF(ISBLANK('6桁'!T917)=TRUE,"",VLOOKUP(パターン表!T917, 'パターン別掛け率（入力）'!$C$3:$I$302, 6, FALSE))</f>
        <v/>
      </c>
      <c r="U917" s="829" t="str">
        <f>IF(ISBLANK('6桁'!U917)=TRUE,"",VLOOKUP(パターン表!U917, 'パターン別掛け率（入力）'!$C$3:$I$302, 6, FALSE))</f>
        <v/>
      </c>
      <c r="V917" s="83"/>
      <c r="X917" s="4"/>
    </row>
    <row r="918" spans="2:24" ht="23.1" customHeight="1">
      <c r="B918" s="842" t="s">
        <v>1152</v>
      </c>
      <c r="C918" s="843"/>
      <c r="D918" s="843"/>
      <c r="E918" s="843"/>
      <c r="F918" s="843"/>
      <c r="G918" s="844"/>
      <c r="H918" s="810" t="s">
        <v>936</v>
      </c>
      <c r="I918" s="811"/>
      <c r="J918" s="811"/>
      <c r="K918" s="811"/>
      <c r="L918" s="812"/>
      <c r="M918" s="810" t="s">
        <v>876</v>
      </c>
      <c r="N918" s="811"/>
      <c r="O918" s="811"/>
      <c r="P918" s="811"/>
      <c r="Q918" s="812"/>
      <c r="R918" s="833">
        <f>IF(ISBLANK('6桁'!R918)=TRUE,"",VLOOKUP(パターン表!R918, 'パターン別掛け率（入力）'!$C$3:$I$302, 6, FALSE))</f>
        <v>100</v>
      </c>
      <c r="S918" s="834" t="str">
        <f>IF(ISBLANK('6桁'!S918)=TRUE,"",VLOOKUP(パターン表!S918, 'パターン別掛け率（入力）'!$C$3:$I$302, 6, FALSE))</f>
        <v/>
      </c>
      <c r="T918" s="834" t="str">
        <f>IF(ISBLANK('6桁'!T918)=TRUE,"",VLOOKUP(パターン表!T918, 'パターン別掛け率（入力）'!$C$3:$I$302, 6, FALSE))</f>
        <v/>
      </c>
      <c r="U918" s="835" t="str">
        <f>IF(ISBLANK('6桁'!U918)=TRUE,"",VLOOKUP(パターン表!U918, 'パターン別掛け率（入力）'!$C$3:$I$302, 6, FALSE))</f>
        <v/>
      </c>
      <c r="V918" s="83"/>
      <c r="X918" s="4"/>
    </row>
    <row r="919" spans="2:24" ht="23.1" customHeight="1">
      <c r="B919" s="806"/>
      <c r="C919" s="807"/>
      <c r="D919" s="807"/>
      <c r="E919" s="807"/>
      <c r="F919" s="807"/>
      <c r="G919" s="808"/>
      <c r="H919" s="766" t="s">
        <v>937</v>
      </c>
      <c r="I919" s="767"/>
      <c r="J919" s="767"/>
      <c r="K919" s="767"/>
      <c r="L919" s="768"/>
      <c r="M919" s="766"/>
      <c r="N919" s="767"/>
      <c r="O919" s="767"/>
      <c r="P919" s="767"/>
      <c r="Q919" s="768"/>
      <c r="R919" s="827">
        <f>IF(ISBLANK('6桁'!R919)=TRUE,"",VLOOKUP(パターン表!R919, 'パターン別掛け率（入力）'!$C$3:$I$302, 6, FALSE))</f>
        <v>100</v>
      </c>
      <c r="S919" s="828" t="str">
        <f>IF(ISBLANK('6桁'!S919)=TRUE,"",VLOOKUP(パターン表!S919, 'パターン別掛け率（入力）'!$C$3:$I$302, 6, FALSE))</f>
        <v/>
      </c>
      <c r="T919" s="828" t="str">
        <f>IF(ISBLANK('6桁'!T919)=TRUE,"",VLOOKUP(パターン表!T919, 'パターン別掛け率（入力）'!$C$3:$I$302, 6, FALSE))</f>
        <v/>
      </c>
      <c r="U919" s="829" t="str">
        <f>IF(ISBLANK('6桁'!U919)=TRUE,"",VLOOKUP(パターン表!U919, 'パターン別掛け率（入力）'!$C$3:$I$302, 6, FALSE))</f>
        <v/>
      </c>
      <c r="V919" s="83"/>
      <c r="X919" s="4"/>
    </row>
    <row r="920" spans="2:24" ht="23.1" customHeight="1">
      <c r="B920" s="746" t="s">
        <v>1153</v>
      </c>
      <c r="C920" s="747"/>
      <c r="D920" s="747"/>
      <c r="E920" s="747"/>
      <c r="F920" s="747"/>
      <c r="G920" s="748"/>
      <c r="H920" s="335" t="s">
        <v>1157</v>
      </c>
      <c r="I920" s="336"/>
      <c r="J920" s="336"/>
      <c r="K920" s="336"/>
      <c r="L920" s="337"/>
      <c r="M920" s="746" t="s">
        <v>2136</v>
      </c>
      <c r="N920" s="747"/>
      <c r="O920" s="747"/>
      <c r="P920" s="747"/>
      <c r="Q920" s="748"/>
      <c r="R920" s="848">
        <f>IF(ISBLANK('6桁'!R920)=TRUE,"",VLOOKUP(パターン表!R920, 'パターン別掛け率（入力）'!$C$3:$I$302, 6, FALSE))</f>
        <v>100</v>
      </c>
      <c r="S920" s="849" t="str">
        <f>IF(ISBLANK('6桁'!S920)=TRUE,"",VLOOKUP(パターン表!S920, 'パターン別掛け率（入力）'!$C$3:$I$302, 6, FALSE))</f>
        <v/>
      </c>
      <c r="T920" s="849" t="str">
        <f>IF(ISBLANK('6桁'!T920)=TRUE,"",VLOOKUP(パターン表!T920, 'パターン別掛け率（入力）'!$C$3:$I$302, 6, FALSE))</f>
        <v/>
      </c>
      <c r="U920" s="850" t="str">
        <f>IF(ISBLANK('6桁'!U920)=TRUE,"",VLOOKUP(パターン表!U920, 'パターン別掛け率（入力）'!$C$3:$I$302, 6, FALSE))</f>
        <v/>
      </c>
      <c r="V920" s="83"/>
      <c r="X920" s="4"/>
    </row>
    <row r="921" spans="2:24" ht="23.1" customHeight="1">
      <c r="B921" s="842" t="s">
        <v>582</v>
      </c>
      <c r="C921" s="843"/>
      <c r="D921" s="843"/>
      <c r="E921" s="843"/>
      <c r="F921" s="843"/>
      <c r="G921" s="844"/>
      <c r="H921" s="810" t="s">
        <v>742</v>
      </c>
      <c r="I921" s="811"/>
      <c r="J921" s="811"/>
      <c r="K921" s="811"/>
      <c r="L921" s="812"/>
      <c r="M921" s="810" t="s">
        <v>323</v>
      </c>
      <c r="N921" s="811"/>
      <c r="O921" s="811"/>
      <c r="P921" s="811"/>
      <c r="Q921" s="812"/>
      <c r="R921" s="833">
        <f>IF(ISBLANK('6桁'!R921)=TRUE,"",VLOOKUP(パターン表!R921, 'パターン別掛け率（入力）'!$C$3:$I$302, 6, FALSE))</f>
        <v>100</v>
      </c>
      <c r="S921" s="834" t="str">
        <f>IF(ISBLANK('6桁'!S921)=TRUE,"",VLOOKUP(パターン表!S921, 'パターン別掛け率（入力）'!$C$3:$I$302, 6, FALSE))</f>
        <v/>
      </c>
      <c r="T921" s="834" t="str">
        <f>IF(ISBLANK('6桁'!T921)=TRUE,"",VLOOKUP(パターン表!T921, 'パターン別掛け率（入力）'!$C$3:$I$302, 6, FALSE))</f>
        <v/>
      </c>
      <c r="U921" s="835" t="str">
        <f>IF(ISBLANK('6桁'!U921)=TRUE,"",VLOOKUP(パターン表!U921, 'パターン別掛け率（入力）'!$C$3:$I$302, 6, FALSE))</f>
        <v/>
      </c>
      <c r="V921" s="83"/>
      <c r="X921" s="4"/>
    </row>
    <row r="922" spans="2:24" ht="23.1" customHeight="1">
      <c r="B922" s="830"/>
      <c r="C922" s="831"/>
      <c r="D922" s="831"/>
      <c r="E922" s="831"/>
      <c r="F922" s="831"/>
      <c r="G922" s="832"/>
      <c r="H922" s="757" t="s">
        <v>740</v>
      </c>
      <c r="I922" s="758"/>
      <c r="J922" s="758"/>
      <c r="K922" s="758"/>
      <c r="L922" s="759"/>
      <c r="M922" s="757"/>
      <c r="N922" s="758"/>
      <c r="O922" s="758"/>
      <c r="P922" s="758"/>
      <c r="Q922" s="759"/>
      <c r="R922" s="836">
        <f>IF(ISBLANK('6桁'!R922)=TRUE,"",VLOOKUP(パターン表!R922, 'パターン別掛け率（入力）'!$C$3:$I$302, 6, FALSE))</f>
        <v>100</v>
      </c>
      <c r="S922" s="837" t="str">
        <f>IF(ISBLANK('6桁'!S922)=TRUE,"",VLOOKUP(パターン表!S922, 'パターン別掛け率（入力）'!$C$3:$I$302, 6, FALSE))</f>
        <v/>
      </c>
      <c r="T922" s="837" t="str">
        <f>IF(ISBLANK('6桁'!T922)=TRUE,"",VLOOKUP(パターン表!T922, 'パターン別掛け率（入力）'!$C$3:$I$302, 6, FALSE))</f>
        <v/>
      </c>
      <c r="U922" s="838" t="str">
        <f>IF(ISBLANK('6桁'!U922)=TRUE,"",VLOOKUP(パターン表!U922, 'パターン別掛け率（入力）'!$C$3:$I$302, 6, FALSE))</f>
        <v/>
      </c>
      <c r="V922" s="83"/>
      <c r="X922" s="4"/>
    </row>
    <row r="923" spans="2:24" ht="23.1" customHeight="1">
      <c r="B923" s="830"/>
      <c r="C923" s="831"/>
      <c r="D923" s="831"/>
      <c r="E923" s="831"/>
      <c r="F923" s="831"/>
      <c r="G923" s="832"/>
      <c r="H923" s="757" t="s">
        <v>741</v>
      </c>
      <c r="I923" s="758"/>
      <c r="J923" s="758"/>
      <c r="K923" s="758"/>
      <c r="L923" s="759"/>
      <c r="M923" s="766"/>
      <c r="N923" s="767"/>
      <c r="O923" s="767"/>
      <c r="P923" s="767"/>
      <c r="Q923" s="768"/>
      <c r="R923" s="836">
        <f>IF(ISBLANK('6桁'!R923)=TRUE,"",VLOOKUP(パターン表!R923, 'パターン別掛け率（入力）'!$C$3:$I$302, 6, FALSE))</f>
        <v>100</v>
      </c>
      <c r="S923" s="837" t="str">
        <f>IF(ISBLANK('6桁'!S923)=TRUE,"",VLOOKUP(パターン表!S923, 'パターン別掛け率（入力）'!$C$3:$I$302, 6, FALSE))</f>
        <v/>
      </c>
      <c r="T923" s="837" t="str">
        <f>IF(ISBLANK('6桁'!T923)=TRUE,"",VLOOKUP(パターン表!T923, 'パターン別掛け率（入力）'!$C$3:$I$302, 6, FALSE))</f>
        <v/>
      </c>
      <c r="U923" s="838" t="str">
        <f>IF(ISBLANK('6桁'!U923)=TRUE,"",VLOOKUP(パターン表!U923, 'パターン別掛け率（入力）'!$C$3:$I$302, 6, FALSE))</f>
        <v/>
      </c>
      <c r="V923" s="83"/>
      <c r="X923" s="4"/>
    </row>
    <row r="924" spans="2:24" ht="23.1" customHeight="1">
      <c r="B924" s="842" t="s">
        <v>1154</v>
      </c>
      <c r="C924" s="843"/>
      <c r="D924" s="843"/>
      <c r="E924" s="843"/>
      <c r="F924" s="843"/>
      <c r="G924" s="844"/>
      <c r="H924" s="810" t="s">
        <v>987</v>
      </c>
      <c r="I924" s="811"/>
      <c r="J924" s="811"/>
      <c r="K924" s="811"/>
      <c r="L924" s="812"/>
      <c r="M924" s="810" t="s">
        <v>1054</v>
      </c>
      <c r="N924" s="811"/>
      <c r="O924" s="811"/>
      <c r="P924" s="811"/>
      <c r="Q924" s="812"/>
      <c r="R924" s="833">
        <f>IF(ISBLANK('6桁'!R924)=TRUE,"",VLOOKUP(パターン表!R924, 'パターン別掛け率（入力）'!$C$3:$I$302, 6, FALSE))</f>
        <v>100</v>
      </c>
      <c r="S924" s="834" t="str">
        <f>IF(ISBLANK('6桁'!S924)=TRUE,"",VLOOKUP(パターン表!S924, 'パターン別掛け率（入力）'!$C$3:$I$302, 6, FALSE))</f>
        <v/>
      </c>
      <c r="T924" s="834" t="str">
        <f>IF(ISBLANK('6桁'!T924)=TRUE,"",VLOOKUP(パターン表!T924, 'パターン別掛け率（入力）'!$C$3:$I$302, 6, FALSE))</f>
        <v/>
      </c>
      <c r="U924" s="835" t="str">
        <f>IF(ISBLANK('6桁'!U924)=TRUE,"",VLOOKUP(パターン表!U924, 'パターン別掛け率（入力）'!$C$3:$I$302, 6, FALSE))</f>
        <v/>
      </c>
      <c r="V924" s="83"/>
      <c r="X924" s="4"/>
    </row>
    <row r="925" spans="2:24" ht="23.1" customHeight="1">
      <c r="B925" s="806"/>
      <c r="C925" s="807"/>
      <c r="D925" s="807"/>
      <c r="E925" s="807"/>
      <c r="F925" s="807"/>
      <c r="G925" s="808"/>
      <c r="H925" s="806" t="s">
        <v>988</v>
      </c>
      <c r="I925" s="807"/>
      <c r="J925" s="807"/>
      <c r="K925" s="807"/>
      <c r="L925" s="808"/>
      <c r="M925" s="766"/>
      <c r="N925" s="767"/>
      <c r="O925" s="767"/>
      <c r="P925" s="767"/>
      <c r="Q925" s="768"/>
      <c r="R925" s="845">
        <f>IF(ISBLANK('6桁'!R925)=TRUE,"",VLOOKUP(パターン表!R925, 'パターン別掛け率（入力）'!$C$3:$I$302, 6, FALSE))</f>
        <v>100</v>
      </c>
      <c r="S925" s="846" t="str">
        <f>IF(ISBLANK('6桁'!S925)=TRUE,"",VLOOKUP(パターン表!S925, 'パターン別掛け率（入力）'!$C$3:$I$302, 6, FALSE))</f>
        <v/>
      </c>
      <c r="T925" s="846" t="str">
        <f>IF(ISBLANK('6桁'!T925)=TRUE,"",VLOOKUP(パターン表!T925, 'パターン別掛け率（入力）'!$C$3:$I$302, 6, FALSE))</f>
        <v/>
      </c>
      <c r="U925" s="847" t="str">
        <f>IF(ISBLANK('6桁'!U925)=TRUE,"",VLOOKUP(パターン表!U925, 'パターン別掛け率（入力）'!$C$3:$I$302, 6, FALSE))</f>
        <v/>
      </c>
      <c r="V925" s="83"/>
      <c r="X925" s="4"/>
    </row>
    <row r="926" spans="2:24" ht="23.1" customHeight="1">
      <c r="B926" s="830" t="s">
        <v>1155</v>
      </c>
      <c r="C926" s="831"/>
      <c r="D926" s="831"/>
      <c r="E926" s="831"/>
      <c r="F926" s="831"/>
      <c r="G926" s="832"/>
      <c r="H926" s="810" t="s">
        <v>968</v>
      </c>
      <c r="I926" s="811"/>
      <c r="J926" s="811"/>
      <c r="K926" s="811"/>
      <c r="L926" s="812"/>
      <c r="M926" s="810" t="s">
        <v>1054</v>
      </c>
      <c r="N926" s="811"/>
      <c r="O926" s="811"/>
      <c r="P926" s="811"/>
      <c r="Q926" s="812"/>
      <c r="R926" s="833">
        <f>IF(ISBLANK('6桁'!R926)=TRUE,"",VLOOKUP(パターン表!R926, 'パターン別掛け率（入力）'!$C$3:$I$302, 6, FALSE))</f>
        <v>100</v>
      </c>
      <c r="S926" s="834" t="str">
        <f>IF(ISBLANK('6桁'!S926)=TRUE,"",VLOOKUP(パターン表!S926, 'パターン別掛け率（入力）'!$C$3:$I$302, 6, FALSE))</f>
        <v/>
      </c>
      <c r="T926" s="834" t="str">
        <f>IF(ISBLANK('6桁'!T926)=TRUE,"",VLOOKUP(パターン表!T926, 'パターン別掛け率（入力）'!$C$3:$I$302, 6, FALSE))</f>
        <v/>
      </c>
      <c r="U926" s="835" t="str">
        <f>IF(ISBLANK('6桁'!U926)=TRUE,"",VLOOKUP(パターン表!U926, 'パターン別掛け率（入力）'!$C$3:$I$302, 6, FALSE))</f>
        <v/>
      </c>
      <c r="V926" s="83"/>
      <c r="X926" s="4"/>
    </row>
    <row r="927" spans="2:24" ht="23.1" customHeight="1">
      <c r="B927" s="806"/>
      <c r="C927" s="807"/>
      <c r="D927" s="807"/>
      <c r="E927" s="807"/>
      <c r="F927" s="807"/>
      <c r="G927" s="808"/>
      <c r="H927" s="806" t="s">
        <v>955</v>
      </c>
      <c r="I927" s="807"/>
      <c r="J927" s="807"/>
      <c r="K927" s="807"/>
      <c r="L927" s="808"/>
      <c r="M927" s="766"/>
      <c r="N927" s="767"/>
      <c r="O927" s="767"/>
      <c r="P927" s="767"/>
      <c r="Q927" s="768"/>
      <c r="R927" s="845">
        <f>IF(ISBLANK('6桁'!R927)=TRUE,"",VLOOKUP(パターン表!R927, 'パターン別掛け率（入力）'!$C$3:$I$302, 6, FALSE))</f>
        <v>100</v>
      </c>
      <c r="S927" s="846" t="str">
        <f>IF(ISBLANK('6桁'!S927)=TRUE,"",VLOOKUP(パターン表!S927, 'パターン別掛け率（入力）'!$C$3:$I$302, 6, FALSE))</f>
        <v/>
      </c>
      <c r="T927" s="846" t="str">
        <f>IF(ISBLANK('6桁'!T927)=TRUE,"",VLOOKUP(パターン表!T927, 'パターン別掛け率（入力）'!$C$3:$I$302, 6, FALSE))</f>
        <v/>
      </c>
      <c r="U927" s="847" t="str">
        <f>IF(ISBLANK('6桁'!U927)=TRUE,"",VLOOKUP(パターン表!U927, 'パターン別掛け率（入力）'!$C$3:$I$302, 6, FALSE))</f>
        <v/>
      </c>
      <c r="V927" s="83"/>
      <c r="X927" s="4"/>
    </row>
    <row r="928" spans="2:24" ht="23.1" customHeight="1">
      <c r="B928" s="830" t="s">
        <v>543</v>
      </c>
      <c r="C928" s="831"/>
      <c r="D928" s="831"/>
      <c r="E928" s="831"/>
      <c r="F928" s="831"/>
      <c r="G928" s="832"/>
      <c r="H928" s="810" t="s">
        <v>1008</v>
      </c>
      <c r="I928" s="811"/>
      <c r="J928" s="811"/>
      <c r="K928" s="811"/>
      <c r="L928" s="812"/>
      <c r="M928" s="716" t="s">
        <v>323</v>
      </c>
      <c r="N928" s="717"/>
      <c r="O928" s="717"/>
      <c r="P928" s="717"/>
      <c r="Q928" s="718"/>
      <c r="R928" s="833">
        <f>IF(ISBLANK('6桁'!R928)=TRUE,"",VLOOKUP(パターン表!R928, 'パターン別掛け率（入力）'!$C$3:$I$302, 6, FALSE))</f>
        <v>100</v>
      </c>
      <c r="S928" s="834" t="str">
        <f>IF(ISBLANK('6桁'!S928)=TRUE,"",VLOOKUP(パターン表!S928, 'パターン別掛け率（入力）'!$C$3:$I$302, 6, FALSE))</f>
        <v/>
      </c>
      <c r="T928" s="834" t="str">
        <f>IF(ISBLANK('6桁'!T928)=TRUE,"",VLOOKUP(パターン表!T928, 'パターン別掛け率（入力）'!$C$3:$I$302, 6, FALSE))</f>
        <v/>
      </c>
      <c r="U928" s="835" t="str">
        <f>IF(ISBLANK('6桁'!U928)=TRUE,"",VLOOKUP(パターン表!U928, 'パターン別掛け率（入力）'!$C$3:$I$302, 6, FALSE))</f>
        <v/>
      </c>
      <c r="V928" s="83"/>
      <c r="X928" s="4"/>
    </row>
    <row r="929" spans="2:26" ht="23.1" customHeight="1">
      <c r="B929" s="806"/>
      <c r="C929" s="807"/>
      <c r="D929" s="807"/>
      <c r="E929" s="807"/>
      <c r="F929" s="807"/>
      <c r="G929" s="808"/>
      <c r="H929" s="806" t="s">
        <v>986</v>
      </c>
      <c r="I929" s="807"/>
      <c r="J929" s="807"/>
      <c r="K929" s="807"/>
      <c r="L929" s="808"/>
      <c r="M929" s="766" t="s">
        <v>389</v>
      </c>
      <c r="N929" s="767"/>
      <c r="O929" s="767"/>
      <c r="P929" s="767"/>
      <c r="Q929" s="768"/>
      <c r="R929" s="845">
        <f>IF(ISBLANK('6桁'!R929)=TRUE,"",VLOOKUP(パターン表!R929, 'パターン別掛け率（入力）'!$C$3:$I$302, 6, FALSE))</f>
        <v>100</v>
      </c>
      <c r="S929" s="846" t="str">
        <f>IF(ISBLANK('6桁'!S929)=TRUE,"",VLOOKUP(パターン表!S929, 'パターン別掛け率（入力）'!$C$3:$I$302, 6, FALSE))</f>
        <v/>
      </c>
      <c r="T929" s="846" t="str">
        <f>IF(ISBLANK('6桁'!T929)=TRUE,"",VLOOKUP(パターン表!T929, 'パターン別掛け率（入力）'!$C$3:$I$302, 6, FALSE))</f>
        <v/>
      </c>
      <c r="U929" s="847" t="str">
        <f>IF(ISBLANK('6桁'!U929)=TRUE,"",VLOOKUP(パターン表!U929, 'パターン別掛け率（入力）'!$C$3:$I$302, 6, FALSE))</f>
        <v/>
      </c>
      <c r="V929" s="83"/>
      <c r="X929" s="4"/>
    </row>
    <row r="930" spans="2:26" ht="23.1" customHeight="1" thickBot="1">
      <c r="B930" s="778" t="s">
        <v>675</v>
      </c>
      <c r="C930" s="779"/>
      <c r="D930" s="779"/>
      <c r="E930" s="779"/>
      <c r="F930" s="779"/>
      <c r="G930" s="780"/>
      <c r="H930" s="778" t="s">
        <v>390</v>
      </c>
      <c r="I930" s="779"/>
      <c r="J930" s="779"/>
      <c r="K930" s="779"/>
      <c r="L930" s="780"/>
      <c r="M930" s="781" t="s">
        <v>254</v>
      </c>
      <c r="N930" s="782"/>
      <c r="O930" s="782"/>
      <c r="P930" s="782"/>
      <c r="Q930" s="783"/>
      <c r="R930" s="854">
        <f>IF(ISBLANK('6桁'!R930)=TRUE,"",VLOOKUP(パターン表!R930, 'パターン別掛け率（入力）'!$C$3:$I$302, 6, FALSE))</f>
        <v>100</v>
      </c>
      <c r="S930" s="855" t="str">
        <f>IF(ISBLANK('6桁'!S930)=TRUE,"",VLOOKUP(パターン表!S930, 'パターン別掛け率（入力）'!$C$3:$I$302, 6, FALSE))</f>
        <v/>
      </c>
      <c r="T930" s="855" t="str">
        <f>IF(ISBLANK('6桁'!T930)=TRUE,"",VLOOKUP(パターン表!T930, 'パターン別掛け率（入力）'!$C$3:$I$302, 6, FALSE))</f>
        <v/>
      </c>
      <c r="U930" s="856" t="str">
        <f>IF(ISBLANK('6桁'!U930)=TRUE,"",VLOOKUP(パターン表!U930, 'パターン別掛け率（入力）'!$C$3:$I$302, 6, FALSE))</f>
        <v/>
      </c>
      <c r="V930" s="83"/>
      <c r="X930" s="4"/>
    </row>
    <row r="931" spans="2:26" ht="23.1" customHeight="1">
      <c r="B931" s="336"/>
      <c r="C931" s="336"/>
      <c r="D931" s="336"/>
      <c r="E931" s="336"/>
      <c r="F931" s="83"/>
      <c r="G931" s="336"/>
      <c r="H931" s="83"/>
      <c r="I931" s="336"/>
      <c r="J931" s="83"/>
      <c r="K931" s="336"/>
      <c r="L931" s="83"/>
      <c r="M931" s="336"/>
      <c r="N931" s="83"/>
      <c r="O931" s="336"/>
      <c r="P931" s="83"/>
      <c r="Q931" s="336"/>
      <c r="R931" s="83"/>
      <c r="S931" s="336"/>
      <c r="T931" s="10"/>
      <c r="U931" s="371"/>
      <c r="V931" s="10"/>
      <c r="W931" s="371"/>
      <c r="X931" s="83"/>
    </row>
    <row r="932" spans="2:26" s="239" customFormat="1" ht="20.100000000000001" customHeight="1" thickBot="1">
      <c r="B932" s="241" t="s">
        <v>654</v>
      </c>
      <c r="C932" s="24"/>
      <c r="D932" s="24"/>
      <c r="E932" s="24"/>
      <c r="F932" s="82"/>
      <c r="G932" s="24"/>
      <c r="H932" s="82"/>
      <c r="I932" s="24"/>
      <c r="J932" s="82"/>
      <c r="K932" s="24"/>
      <c r="L932" s="82"/>
      <c r="M932" s="24"/>
      <c r="N932" s="82"/>
      <c r="O932" s="24"/>
      <c r="P932" s="82"/>
      <c r="Q932" s="24"/>
      <c r="R932" s="82"/>
      <c r="S932" s="24"/>
      <c r="T932" s="82"/>
      <c r="U932" s="24"/>
      <c r="V932" s="82"/>
      <c r="W932" s="24"/>
      <c r="X932" s="82"/>
      <c r="Y932" s="24"/>
    </row>
    <row r="933" spans="2:26" ht="20.100000000000001" customHeight="1" thickBot="1">
      <c r="B933" s="531" t="s">
        <v>536</v>
      </c>
      <c r="C933" s="532"/>
      <c r="D933" s="532"/>
      <c r="E933" s="532"/>
      <c r="F933" s="532"/>
      <c r="G933" s="532"/>
      <c r="H933" s="532"/>
      <c r="I933" s="532"/>
      <c r="J933" s="532"/>
      <c r="K933" s="532"/>
      <c r="L933" s="532"/>
      <c r="M933" s="532"/>
      <c r="N933" s="532"/>
      <c r="O933" s="532"/>
      <c r="P933" s="532"/>
      <c r="Q933" s="532"/>
      <c r="R933" s="532"/>
      <c r="S933" s="532"/>
      <c r="T933" s="532"/>
      <c r="U933" s="533"/>
      <c r="V933" s="10"/>
      <c r="X933" s="4"/>
    </row>
    <row r="934" spans="2:26" ht="30" customHeight="1" thickBot="1">
      <c r="B934" s="622" t="s">
        <v>581</v>
      </c>
      <c r="C934" s="623"/>
      <c r="D934" s="623"/>
      <c r="E934" s="623"/>
      <c r="F934" s="623"/>
      <c r="G934" s="624"/>
      <c r="H934" s="710" t="s">
        <v>524</v>
      </c>
      <c r="I934" s="710"/>
      <c r="J934" s="710"/>
      <c r="K934" s="710"/>
      <c r="L934" s="710"/>
      <c r="M934" s="710" t="s">
        <v>491</v>
      </c>
      <c r="N934" s="710"/>
      <c r="O934" s="710"/>
      <c r="P934" s="710"/>
      <c r="Q934" s="710"/>
      <c r="R934" s="710"/>
      <c r="S934" s="710"/>
      <c r="T934" s="710"/>
      <c r="U934" s="710"/>
      <c r="X934" s="4"/>
    </row>
    <row r="935" spans="2:26" ht="23.1" customHeight="1">
      <c r="B935" s="737" t="s">
        <v>873</v>
      </c>
      <c r="C935" s="738"/>
      <c r="D935" s="738"/>
      <c r="E935" s="738"/>
      <c r="F935" s="738"/>
      <c r="G935" s="739"/>
      <c r="H935" s="821" t="s">
        <v>429</v>
      </c>
      <c r="I935" s="822"/>
      <c r="J935" s="822"/>
      <c r="K935" s="822"/>
      <c r="L935" s="823"/>
      <c r="M935" s="821" t="s">
        <v>2138</v>
      </c>
      <c r="N935" s="822"/>
      <c r="O935" s="822"/>
      <c r="P935" s="822"/>
      <c r="Q935" s="823"/>
      <c r="R935" s="978">
        <f>IF(ISBLANK('6桁'!R935)=TRUE,"",VLOOKUP(パターン表!R935, 'パターン別掛け率（入力）'!$C$3:$I$302, 6, FALSE))</f>
        <v>100</v>
      </c>
      <c r="S935" s="979" t="str">
        <f>IF(ISBLANK('6桁'!S935)=TRUE,"",VLOOKUP(パターン表!S935, 'パターン別掛け率（入力）'!$C$3:$I$302, 6, FALSE))</f>
        <v/>
      </c>
      <c r="T935" s="979" t="str">
        <f>IF(ISBLANK('6桁'!T935)=TRUE,"",VLOOKUP(パターン表!T935, 'パターン別掛け率（入力）'!$C$3:$I$302, 6, FALSE))</f>
        <v/>
      </c>
      <c r="U935" s="980" t="str">
        <f>IF(ISBLANK('6桁'!U935)=TRUE,"",VLOOKUP(パターン表!U935, 'パターン別掛け率（入力）'!$C$3:$I$302, 6, FALSE))</f>
        <v/>
      </c>
      <c r="V935" s="83"/>
      <c r="X935" s="4"/>
    </row>
    <row r="936" spans="2:26" ht="23.1" customHeight="1">
      <c r="B936" s="746" t="s">
        <v>1045</v>
      </c>
      <c r="C936" s="747"/>
      <c r="D936" s="747"/>
      <c r="E936" s="747"/>
      <c r="F936" s="747"/>
      <c r="G936" s="748"/>
      <c r="H936" s="806" t="s">
        <v>1044</v>
      </c>
      <c r="I936" s="807"/>
      <c r="J936" s="807"/>
      <c r="K936" s="807"/>
      <c r="L936" s="808"/>
      <c r="M936" s="746" t="s">
        <v>254</v>
      </c>
      <c r="N936" s="747"/>
      <c r="O936" s="747"/>
      <c r="P936" s="747"/>
      <c r="Q936" s="748"/>
      <c r="R936" s="845">
        <f>IF(ISBLANK('6桁'!R936)=TRUE,"",VLOOKUP(パターン表!R936, 'パターン別掛け率（入力）'!$C$3:$I$302, 6, FALSE))</f>
        <v>100</v>
      </c>
      <c r="S936" s="846" t="str">
        <f>IF(ISBLANK('6桁'!S936)=TRUE,"",VLOOKUP(パターン表!S936, 'パターン別掛け率（入力）'!$C$3:$I$302, 6, FALSE))</f>
        <v/>
      </c>
      <c r="T936" s="846" t="str">
        <f>IF(ISBLANK('6桁'!T936)=TRUE,"",VLOOKUP(パターン表!T936, 'パターン別掛け率（入力）'!$C$3:$I$302, 6, FALSE))</f>
        <v/>
      </c>
      <c r="U936" s="847" t="str">
        <f>IF(ISBLANK('6桁'!U936)=TRUE,"",VLOOKUP(パターン表!U936, 'パターン別掛け率（入力）'!$C$3:$I$302, 6, FALSE))</f>
        <v/>
      </c>
      <c r="V936" s="83"/>
      <c r="X936" s="4"/>
    </row>
    <row r="937" spans="2:26" ht="23.1" customHeight="1">
      <c r="B937" s="746" t="s">
        <v>587</v>
      </c>
      <c r="C937" s="747"/>
      <c r="D937" s="747"/>
      <c r="E937" s="747"/>
      <c r="F937" s="747"/>
      <c r="G937" s="748"/>
      <c r="H937" s="746" t="s">
        <v>429</v>
      </c>
      <c r="I937" s="747"/>
      <c r="J937" s="747"/>
      <c r="K937" s="747"/>
      <c r="L937" s="748"/>
      <c r="M937" s="746" t="s">
        <v>254</v>
      </c>
      <c r="N937" s="747"/>
      <c r="O937" s="747"/>
      <c r="P937" s="747"/>
      <c r="Q937" s="748"/>
      <c r="R937" s="848">
        <f>IF(ISBLANK('6桁'!R937)=TRUE,"",VLOOKUP(パターン表!R937, 'パターン別掛け率（入力）'!$C$3:$I$302, 6, FALSE))</f>
        <v>100</v>
      </c>
      <c r="S937" s="849" t="str">
        <f>IF(ISBLANK('6桁'!S937)=TRUE,"",VLOOKUP(パターン表!S937, 'パターン別掛け率（入力）'!$C$3:$I$302, 6, FALSE))</f>
        <v/>
      </c>
      <c r="T937" s="849" t="str">
        <f>IF(ISBLANK('6桁'!T937)=TRUE,"",VLOOKUP(パターン表!T937, 'パターン別掛け率（入力）'!$C$3:$I$302, 6, FALSE))</f>
        <v/>
      </c>
      <c r="U937" s="850" t="str">
        <f>IF(ISBLANK('6桁'!U937)=TRUE,"",VLOOKUP(パターン表!U937, 'パターン別掛け率（入力）'!$C$3:$I$302, 6, FALSE))</f>
        <v/>
      </c>
      <c r="V937" s="83"/>
      <c r="X937" s="4"/>
    </row>
    <row r="938" spans="2:26" ht="23.1" customHeight="1">
      <c r="B938" s="746" t="s">
        <v>588</v>
      </c>
      <c r="C938" s="747"/>
      <c r="D938" s="747"/>
      <c r="E938" s="747"/>
      <c r="F938" s="747"/>
      <c r="G938" s="748"/>
      <c r="H938" s="810" t="s">
        <v>257</v>
      </c>
      <c r="I938" s="811"/>
      <c r="J938" s="811"/>
      <c r="K938" s="811"/>
      <c r="L938" s="812"/>
      <c r="M938" s="842" t="s">
        <v>254</v>
      </c>
      <c r="N938" s="843"/>
      <c r="O938" s="843"/>
      <c r="P938" s="843"/>
      <c r="Q938" s="844"/>
      <c r="R938" s="833">
        <f>IF(ISBLANK('6桁'!R938)=TRUE,"",VLOOKUP(パターン表!R938, 'パターン別掛け率（入力）'!$C$3:$I$302, 6, FALSE))</f>
        <v>100</v>
      </c>
      <c r="S938" s="834" t="str">
        <f>IF(ISBLANK('6桁'!S938)=TRUE,"",VLOOKUP(パターン表!S938, 'パターン別掛け率（入力）'!$C$3:$I$302, 6, FALSE))</f>
        <v/>
      </c>
      <c r="T938" s="834" t="str">
        <f>IF(ISBLANK('6桁'!T938)=TRUE,"",VLOOKUP(パターン表!T938, 'パターン別掛け率（入力）'!$C$3:$I$302, 6, FALSE))</f>
        <v/>
      </c>
      <c r="U938" s="835" t="str">
        <f>IF(ISBLANK('6桁'!U938)=TRUE,"",VLOOKUP(パターン表!U938, 'パターン別掛け率（入力）'!$C$3:$I$302, 6, FALSE))</f>
        <v/>
      </c>
      <c r="V938" s="83"/>
      <c r="X938" s="4"/>
    </row>
    <row r="939" spans="2:26" ht="23.1" customHeight="1">
      <c r="B939" s="746"/>
      <c r="C939" s="747"/>
      <c r="D939" s="747"/>
      <c r="E939" s="747"/>
      <c r="F939" s="747"/>
      <c r="G939" s="748"/>
      <c r="H939" s="766" t="s">
        <v>256</v>
      </c>
      <c r="I939" s="767"/>
      <c r="J939" s="767"/>
      <c r="K939" s="767"/>
      <c r="L939" s="768"/>
      <c r="M939" s="806"/>
      <c r="N939" s="807"/>
      <c r="O939" s="807"/>
      <c r="P939" s="807"/>
      <c r="Q939" s="808"/>
      <c r="R939" s="827">
        <f>IF(ISBLANK('6桁'!R939)=TRUE,"",VLOOKUP(パターン表!R939, 'パターン別掛け率（入力）'!$C$3:$I$302, 6, FALSE))</f>
        <v>100</v>
      </c>
      <c r="S939" s="828" t="str">
        <f>IF(ISBLANK('6桁'!S939)=TRUE,"",VLOOKUP(パターン表!S939, 'パターン別掛け率（入力）'!$C$3:$I$302, 6, FALSE))</f>
        <v/>
      </c>
      <c r="T939" s="828" t="str">
        <f>IF(ISBLANK('6桁'!T939)=TRUE,"",VLOOKUP(パターン表!T939, 'パターン別掛け率（入力）'!$C$3:$I$302, 6, FALSE))</f>
        <v/>
      </c>
      <c r="U939" s="829" t="str">
        <f>IF(ISBLANK('6桁'!U939)=TRUE,"",VLOOKUP(パターン表!U939, 'パターン別掛け率（入力）'!$C$3:$I$302, 6, FALSE))</f>
        <v/>
      </c>
      <c r="V939" s="83"/>
      <c r="X939" s="4"/>
    </row>
    <row r="940" spans="2:26" ht="23.1" customHeight="1">
      <c r="B940" s="746" t="s">
        <v>885</v>
      </c>
      <c r="C940" s="747"/>
      <c r="D940" s="747"/>
      <c r="E940" s="747"/>
      <c r="F940" s="747"/>
      <c r="G940" s="748"/>
      <c r="H940" s="810" t="s">
        <v>257</v>
      </c>
      <c r="I940" s="811"/>
      <c r="J940" s="811"/>
      <c r="K940" s="811"/>
      <c r="L940" s="812"/>
      <c r="M940" s="842" t="s">
        <v>254</v>
      </c>
      <c r="N940" s="843"/>
      <c r="O940" s="843"/>
      <c r="P940" s="843"/>
      <c r="Q940" s="844"/>
      <c r="R940" s="833">
        <f>IF(ISBLANK('6桁'!R940)=TRUE,"",VLOOKUP(パターン表!R940, 'パターン別掛け率（入力）'!$C$3:$I$302, 6, FALSE))</f>
        <v>100</v>
      </c>
      <c r="S940" s="834" t="str">
        <f>IF(ISBLANK('6桁'!S940)=TRUE,"",VLOOKUP(パターン表!S940, 'パターン別掛け率（入力）'!$C$3:$I$302, 6, FALSE))</f>
        <v/>
      </c>
      <c r="T940" s="834" t="str">
        <f>IF(ISBLANK('6桁'!T940)=TRUE,"",VLOOKUP(パターン表!T940, 'パターン別掛け率（入力）'!$C$3:$I$302, 6, FALSE))</f>
        <v/>
      </c>
      <c r="U940" s="835" t="str">
        <f>IF(ISBLANK('6桁'!U940)=TRUE,"",VLOOKUP(パターン表!U940, 'パターン別掛け率（入力）'!$C$3:$I$302, 6, FALSE))</f>
        <v/>
      </c>
      <c r="V940" s="83"/>
      <c r="X940" s="4"/>
    </row>
    <row r="941" spans="2:26" ht="23.1" customHeight="1">
      <c r="B941" s="746"/>
      <c r="C941" s="747"/>
      <c r="D941" s="747"/>
      <c r="E941" s="747"/>
      <c r="F941" s="747"/>
      <c r="G941" s="748"/>
      <c r="H941" s="766" t="s">
        <v>256</v>
      </c>
      <c r="I941" s="767"/>
      <c r="J941" s="767"/>
      <c r="K941" s="767"/>
      <c r="L941" s="768"/>
      <c r="M941" s="806"/>
      <c r="N941" s="807"/>
      <c r="O941" s="807"/>
      <c r="P941" s="807"/>
      <c r="Q941" s="808"/>
      <c r="R941" s="827">
        <f>IF(ISBLANK('6桁'!R941)=TRUE,"",VLOOKUP(パターン表!R941, 'パターン別掛け率（入力）'!$C$3:$I$302, 6, FALSE))</f>
        <v>100</v>
      </c>
      <c r="S941" s="828" t="str">
        <f>IF(ISBLANK('6桁'!S941)=TRUE,"",VLOOKUP(パターン表!S941, 'パターン別掛け率（入力）'!$C$3:$I$302, 6, FALSE))</f>
        <v/>
      </c>
      <c r="T941" s="828" t="str">
        <f>IF(ISBLANK('6桁'!T941)=TRUE,"",VLOOKUP(パターン表!T941, 'パターン別掛け率（入力）'!$C$3:$I$302, 6, FALSE))</f>
        <v/>
      </c>
      <c r="U941" s="829" t="str">
        <f>IF(ISBLANK('6桁'!U941)=TRUE,"",VLOOKUP(パターン表!U941, 'パターン別掛け率（入力）'!$C$3:$I$302, 6, FALSE))</f>
        <v/>
      </c>
      <c r="V941" s="83"/>
      <c r="X941" s="4"/>
    </row>
    <row r="942" spans="2:26" ht="23.1" customHeight="1">
      <c r="B942" s="746" t="s">
        <v>589</v>
      </c>
      <c r="C942" s="747"/>
      <c r="D942" s="747"/>
      <c r="E942" s="747"/>
      <c r="F942" s="747"/>
      <c r="G942" s="748"/>
      <c r="H942" s="746" t="s">
        <v>585</v>
      </c>
      <c r="I942" s="747"/>
      <c r="J942" s="747"/>
      <c r="K942" s="747"/>
      <c r="L942" s="748"/>
      <c r="M942" s="746" t="s">
        <v>583</v>
      </c>
      <c r="N942" s="747"/>
      <c r="O942" s="747"/>
      <c r="P942" s="747"/>
      <c r="Q942" s="748"/>
      <c r="R942" s="848">
        <f>IF(ISBLANK('6桁'!R942)=TRUE,"",VLOOKUP(パターン表!R942, 'パターン別掛け率（入力）'!$C$3:$I$302, 6, FALSE))</f>
        <v>100</v>
      </c>
      <c r="S942" s="849" t="str">
        <f>IF(ISBLANK('6桁'!S942)=TRUE,"",VLOOKUP(パターン表!S942, 'パターン別掛け率（入力）'!$C$3:$I$302, 6, FALSE))</f>
        <v/>
      </c>
      <c r="T942" s="849" t="str">
        <f>IF(ISBLANK('6桁'!T942)=TRUE,"",VLOOKUP(パターン表!T942, 'パターン別掛け率（入力）'!$C$3:$I$302, 6, FALSE))</f>
        <v/>
      </c>
      <c r="U942" s="850" t="str">
        <f>IF(ISBLANK('6桁'!U942)=TRUE,"",VLOOKUP(パターン表!U942, 'パターン別掛け率（入力）'!$C$3:$I$302, 6, FALSE))</f>
        <v/>
      </c>
      <c r="V942" s="83"/>
      <c r="X942" s="4"/>
    </row>
    <row r="943" spans="2:26" ht="23.1" customHeight="1" thickBot="1">
      <c r="B943" s="806" t="s">
        <v>712</v>
      </c>
      <c r="C943" s="807"/>
      <c r="D943" s="807"/>
      <c r="E943" s="807"/>
      <c r="F943" s="807"/>
      <c r="G943" s="808"/>
      <c r="H943" s="781" t="s">
        <v>561</v>
      </c>
      <c r="I943" s="782"/>
      <c r="J943" s="782"/>
      <c r="K943" s="782"/>
      <c r="L943" s="783"/>
      <c r="M943" s="778" t="s">
        <v>584</v>
      </c>
      <c r="N943" s="779"/>
      <c r="O943" s="779"/>
      <c r="P943" s="779"/>
      <c r="Q943" s="780"/>
      <c r="R943" s="857">
        <f>IF(ISBLANK('6桁'!R943)=TRUE,"",VLOOKUP(パターン表!R943, 'パターン別掛け率（入力）'!$C$3:$I$302, 6, FALSE))</f>
        <v>100</v>
      </c>
      <c r="S943" s="858" t="str">
        <f>IF(ISBLANK('6桁'!S943)=TRUE,"",VLOOKUP(パターン表!S943, 'パターン別掛け率（入力）'!$C$3:$I$302, 6, FALSE))</f>
        <v/>
      </c>
      <c r="T943" s="858" t="str">
        <f>IF(ISBLANK('6桁'!T943)=TRUE,"",VLOOKUP(パターン表!T943, 'パターン別掛け率（入力）'!$C$3:$I$302, 6, FALSE))</f>
        <v/>
      </c>
      <c r="U943" s="859" t="str">
        <f>IF(ISBLANK('6桁'!U943)=TRUE,"",VLOOKUP(パターン表!U943, 'パターン別掛け率（入力）'!$C$3:$I$302, 6, FALSE))</f>
        <v/>
      </c>
      <c r="V943" s="83"/>
      <c r="X943" s="4"/>
    </row>
    <row r="944" spans="2:26" ht="99.75" customHeight="1">
      <c r="B944" s="545" t="s">
        <v>2137</v>
      </c>
      <c r="C944" s="545"/>
      <c r="D944" s="545"/>
      <c r="E944" s="545"/>
      <c r="F944" s="545"/>
      <c r="G944" s="545"/>
      <c r="H944" s="545"/>
      <c r="I944" s="545"/>
      <c r="J944" s="545"/>
      <c r="K944" s="545"/>
      <c r="L944" s="545"/>
      <c r="M944" s="545"/>
      <c r="N944" s="545"/>
      <c r="O944" s="545"/>
      <c r="P944" s="545"/>
      <c r="Q944" s="545"/>
      <c r="R944" s="545"/>
      <c r="S944" s="545"/>
      <c r="T944" s="545"/>
      <c r="U944" s="545"/>
      <c r="V944" s="221"/>
      <c r="W944" s="221"/>
      <c r="X944" s="221"/>
      <c r="Y944" s="221"/>
      <c r="Z944" s="221"/>
    </row>
    <row r="945" spans="2:27" ht="13.5" customHeight="1">
      <c r="C945" s="24"/>
      <c r="D945" s="24"/>
      <c r="E945" s="24"/>
      <c r="F945" s="82"/>
      <c r="G945" s="24"/>
      <c r="H945" s="82"/>
      <c r="I945" s="24"/>
      <c r="J945" s="82"/>
      <c r="K945" s="24"/>
      <c r="L945" s="82"/>
      <c r="M945" s="24"/>
      <c r="N945" s="82"/>
      <c r="O945" s="24"/>
      <c r="P945" s="82"/>
      <c r="Q945" s="24"/>
      <c r="R945" s="82"/>
      <c r="S945" s="24"/>
      <c r="T945" s="82"/>
      <c r="U945" s="24"/>
      <c r="V945" s="82"/>
      <c r="W945" s="24"/>
      <c r="X945" s="82"/>
      <c r="Y945" s="24"/>
    </row>
    <row r="946" spans="2:27" ht="14.25" customHeight="1" thickBot="1">
      <c r="B946" s="39"/>
    </row>
    <row r="947" spans="2:27" ht="25.5" customHeight="1" thickTop="1" thickBot="1">
      <c r="B947" s="518" t="s">
        <v>580</v>
      </c>
      <c r="C947" s="519"/>
      <c r="D947" s="519"/>
      <c r="E947" s="519"/>
      <c r="F947" s="519"/>
      <c r="G947" s="519"/>
      <c r="H947" s="519"/>
      <c r="I947" s="519"/>
      <c r="J947" s="519"/>
      <c r="K947" s="519"/>
      <c r="L947" s="519"/>
      <c r="M947" s="519"/>
      <c r="N947" s="519"/>
      <c r="O947" s="519"/>
      <c r="P947" s="519"/>
      <c r="Q947" s="519"/>
      <c r="R947" s="519"/>
      <c r="S947" s="519"/>
      <c r="T947" s="519"/>
      <c r="U947" s="519"/>
      <c r="V947" s="519"/>
      <c r="W947" s="519"/>
      <c r="X947" s="519"/>
      <c r="Y947" s="519"/>
      <c r="Z947" s="519"/>
      <c r="AA947" s="520"/>
    </row>
    <row r="948" spans="2:27" ht="14.25" customHeight="1" thickTop="1">
      <c r="B948" s="24"/>
      <c r="C948" s="24"/>
      <c r="D948" s="24"/>
      <c r="E948" s="24"/>
      <c r="F948" s="82"/>
      <c r="G948" s="24"/>
      <c r="H948" s="82"/>
      <c r="I948" s="24"/>
      <c r="J948" s="82"/>
      <c r="K948" s="24"/>
      <c r="L948" s="82"/>
      <c r="M948" s="24"/>
      <c r="N948" s="82"/>
      <c r="O948" s="24"/>
      <c r="P948" s="82"/>
      <c r="Q948" s="24"/>
      <c r="R948" s="82"/>
      <c r="S948" s="24"/>
      <c r="T948" s="82"/>
      <c r="U948" s="24"/>
      <c r="V948" s="82"/>
      <c r="W948" s="24"/>
      <c r="X948" s="82"/>
      <c r="Y948" s="24"/>
    </row>
    <row r="949" spans="2:27" s="239" customFormat="1" ht="20.100000000000001" customHeight="1" thickBot="1">
      <c r="B949" s="241" t="s">
        <v>655</v>
      </c>
      <c r="C949" s="24"/>
      <c r="D949" s="82"/>
      <c r="E949" s="24"/>
      <c r="F949" s="82"/>
      <c r="G949" s="24"/>
      <c r="H949" s="82"/>
      <c r="I949" s="24"/>
      <c r="J949" s="82"/>
      <c r="K949" s="24"/>
      <c r="L949" s="82"/>
      <c r="M949" s="24"/>
      <c r="N949" s="82"/>
      <c r="O949" s="24"/>
      <c r="P949" s="82"/>
      <c r="Q949" s="24"/>
      <c r="R949" s="82"/>
      <c r="S949" s="24"/>
      <c r="T949" s="82"/>
      <c r="U949" s="24"/>
      <c r="V949" s="82"/>
      <c r="W949" s="24"/>
    </row>
    <row r="950" spans="2:27" ht="20.100000000000001" customHeight="1" thickBot="1">
      <c r="B950" s="531" t="s">
        <v>536</v>
      </c>
      <c r="C950" s="532"/>
      <c r="D950" s="532"/>
      <c r="E950" s="532"/>
      <c r="F950" s="532"/>
      <c r="G950" s="532"/>
      <c r="H950" s="532"/>
      <c r="I950" s="532"/>
      <c r="J950" s="532"/>
      <c r="K950" s="532"/>
      <c r="L950" s="532"/>
      <c r="M950" s="532"/>
      <c r="N950" s="532"/>
      <c r="O950" s="532"/>
      <c r="P950" s="532"/>
      <c r="Q950" s="532"/>
      <c r="R950" s="532"/>
      <c r="S950" s="532"/>
      <c r="T950" s="532"/>
      <c r="U950" s="533"/>
      <c r="V950" s="10"/>
      <c r="X950" s="4"/>
    </row>
    <row r="951" spans="2:27" ht="30" customHeight="1" thickBot="1">
      <c r="B951" s="622" t="s">
        <v>581</v>
      </c>
      <c r="C951" s="623"/>
      <c r="D951" s="623"/>
      <c r="E951" s="623"/>
      <c r="F951" s="623"/>
      <c r="G951" s="624"/>
      <c r="H951" s="710" t="s">
        <v>524</v>
      </c>
      <c r="I951" s="710"/>
      <c r="J951" s="710"/>
      <c r="K951" s="710"/>
      <c r="L951" s="710"/>
      <c r="M951" s="710" t="s">
        <v>491</v>
      </c>
      <c r="N951" s="710"/>
      <c r="O951" s="710"/>
      <c r="P951" s="710"/>
      <c r="Q951" s="710"/>
      <c r="R951" s="710"/>
      <c r="S951" s="710"/>
      <c r="T951" s="710"/>
      <c r="U951" s="710"/>
      <c r="X951" s="4"/>
    </row>
    <row r="952" spans="2:27" ht="23.1" customHeight="1">
      <c r="B952" s="737" t="s">
        <v>875</v>
      </c>
      <c r="C952" s="738"/>
      <c r="D952" s="738"/>
      <c r="E952" s="738"/>
      <c r="F952" s="738"/>
      <c r="G952" s="739"/>
      <c r="H952" s="800" t="s">
        <v>1048</v>
      </c>
      <c r="I952" s="801"/>
      <c r="J952" s="801"/>
      <c r="K952" s="801"/>
      <c r="L952" s="802"/>
      <c r="M952" s="737" t="s">
        <v>1111</v>
      </c>
      <c r="N952" s="738"/>
      <c r="O952" s="738"/>
      <c r="P952" s="738"/>
      <c r="Q952" s="739"/>
      <c r="R952" s="839">
        <f>IF(ISBLANK('6桁'!R952)=TRUE,"",VLOOKUP(パターン表!R952, 'パターン別掛け率（入力）'!$C$3:$I$302, 6, FALSE))</f>
        <v>100</v>
      </c>
      <c r="S952" s="840" t="str">
        <f>IF(ISBLANK('6桁'!S952)=TRUE,"",VLOOKUP(パターン表!S952, 'パターン別掛け率（入力）'!$C$3:$I$302, 6, FALSE))</f>
        <v/>
      </c>
      <c r="T952" s="840" t="str">
        <f>IF(ISBLANK('6桁'!T952)=TRUE,"",VLOOKUP(パターン表!T952, 'パターン別掛け率（入力）'!$C$3:$I$302, 6, FALSE))</f>
        <v/>
      </c>
      <c r="U952" s="841" t="str">
        <f>IF(ISBLANK('6桁'!U952)=TRUE,"",VLOOKUP(パターン表!U952, 'パターン別掛け率（入力）'!$C$3:$I$302, 6, FALSE))</f>
        <v/>
      </c>
      <c r="V952" s="83"/>
      <c r="X952" s="4"/>
    </row>
    <row r="953" spans="2:27" ht="23.1" customHeight="1">
      <c r="B953" s="806"/>
      <c r="C953" s="807"/>
      <c r="D953" s="807"/>
      <c r="E953" s="807"/>
      <c r="F953" s="807"/>
      <c r="G953" s="808"/>
      <c r="H953" s="766" t="s">
        <v>874</v>
      </c>
      <c r="I953" s="767"/>
      <c r="J953" s="767"/>
      <c r="K953" s="767"/>
      <c r="L953" s="768"/>
      <c r="M953" s="806"/>
      <c r="N953" s="807"/>
      <c r="O953" s="807"/>
      <c r="P953" s="807"/>
      <c r="Q953" s="808"/>
      <c r="R953" s="827">
        <f>IF(ISBLANK('6桁'!R953)=TRUE,"",VLOOKUP(パターン表!R953, 'パターン別掛け率（入力）'!$C$3:$I$302, 6, FALSE))</f>
        <v>100</v>
      </c>
      <c r="S953" s="828" t="str">
        <f>IF(ISBLANK('6桁'!S953)=TRUE,"",VLOOKUP(パターン表!S953, 'パターン別掛け率（入力）'!$C$3:$I$302, 6, FALSE))</f>
        <v/>
      </c>
      <c r="T953" s="828" t="str">
        <f>IF(ISBLANK('6桁'!T953)=TRUE,"",VLOOKUP(パターン表!T953, 'パターン別掛け率（入力）'!$C$3:$I$302, 6, FALSE))</f>
        <v/>
      </c>
      <c r="U953" s="829" t="str">
        <f>IF(ISBLANK('6桁'!U953)=TRUE,"",VLOOKUP(パターン表!U953, 'パターン別掛け率（入力）'!$C$3:$I$302, 6, FALSE))</f>
        <v/>
      </c>
      <c r="V953" s="83"/>
      <c r="X953" s="4"/>
    </row>
    <row r="954" spans="2:27" ht="23.1" customHeight="1">
      <c r="B954" s="746" t="s">
        <v>886</v>
      </c>
      <c r="C954" s="747"/>
      <c r="D954" s="747"/>
      <c r="E954" s="747"/>
      <c r="F954" s="747"/>
      <c r="G954" s="748"/>
      <c r="H954" s="810" t="s">
        <v>257</v>
      </c>
      <c r="I954" s="811"/>
      <c r="J954" s="811"/>
      <c r="K954" s="811"/>
      <c r="L954" s="812"/>
      <c r="M954" s="842" t="s">
        <v>254</v>
      </c>
      <c r="N954" s="843"/>
      <c r="O954" s="843"/>
      <c r="P954" s="843"/>
      <c r="Q954" s="844"/>
      <c r="R954" s="833">
        <f>IF(ISBLANK('6桁'!R954)=TRUE,"",VLOOKUP(パターン表!R954, 'パターン別掛け率（入力）'!$C$3:$I$302, 6, FALSE))</f>
        <v>100</v>
      </c>
      <c r="S954" s="834" t="str">
        <f>IF(ISBLANK('6桁'!S954)=TRUE,"",VLOOKUP(パターン表!S954, 'パターン別掛け率（入力）'!$C$3:$I$302, 6, FALSE))</f>
        <v/>
      </c>
      <c r="T954" s="834" t="str">
        <f>IF(ISBLANK('6桁'!T954)=TRUE,"",VLOOKUP(パターン表!T954, 'パターン別掛け率（入力）'!$C$3:$I$302, 6, FALSE))</f>
        <v/>
      </c>
      <c r="U954" s="835" t="str">
        <f>IF(ISBLANK('6桁'!U954)=TRUE,"",VLOOKUP(パターン表!U954, 'パターン別掛け率（入力）'!$C$3:$I$302, 6, FALSE))</f>
        <v/>
      </c>
      <c r="V954" s="83"/>
      <c r="X954" s="4"/>
    </row>
    <row r="955" spans="2:27" ht="23.1" customHeight="1">
      <c r="B955" s="746"/>
      <c r="C955" s="747"/>
      <c r="D955" s="747"/>
      <c r="E955" s="747"/>
      <c r="F955" s="747"/>
      <c r="G955" s="748"/>
      <c r="H955" s="787" t="s">
        <v>256</v>
      </c>
      <c r="I955" s="758"/>
      <c r="J955" s="758"/>
      <c r="K955" s="758"/>
      <c r="L955" s="759"/>
      <c r="M955" s="806"/>
      <c r="N955" s="807"/>
      <c r="O955" s="807"/>
      <c r="P955" s="807"/>
      <c r="Q955" s="808"/>
      <c r="R955" s="827">
        <f>IF(ISBLANK('6桁'!R955)=TRUE,"",VLOOKUP(パターン表!R955, 'パターン別掛け率（入力）'!$C$3:$I$302, 6, FALSE))</f>
        <v>100</v>
      </c>
      <c r="S955" s="828" t="str">
        <f>IF(ISBLANK('6桁'!S955)=TRUE,"",VLOOKUP(パターン表!S955, 'パターン別掛け率（入力）'!$C$3:$I$302, 6, FALSE))</f>
        <v/>
      </c>
      <c r="T955" s="828" t="str">
        <f>IF(ISBLANK('6桁'!T955)=TRUE,"",VLOOKUP(パターン表!T955, 'パターン別掛け率（入力）'!$C$3:$I$302, 6, FALSE))</f>
        <v/>
      </c>
      <c r="U955" s="829" t="str">
        <f>IF(ISBLANK('6桁'!U955)=TRUE,"",VLOOKUP(パターン表!U955, 'パターン別掛け率（入力）'!$C$3:$I$302, 6, FALSE))</f>
        <v/>
      </c>
      <c r="V955" s="83"/>
      <c r="X955" s="4"/>
    </row>
    <row r="956" spans="2:27" ht="23.1" customHeight="1">
      <c r="B956" s="746" t="s">
        <v>1046</v>
      </c>
      <c r="C956" s="747"/>
      <c r="D956" s="747"/>
      <c r="E956" s="747"/>
      <c r="F956" s="747"/>
      <c r="G956" s="748"/>
      <c r="H956" s="810" t="s">
        <v>1067</v>
      </c>
      <c r="I956" s="811"/>
      <c r="J956" s="811"/>
      <c r="K956" s="811"/>
      <c r="L956" s="812"/>
      <c r="M956" s="842" t="s">
        <v>1049</v>
      </c>
      <c r="N956" s="843"/>
      <c r="O956" s="843"/>
      <c r="P956" s="843"/>
      <c r="Q956" s="844"/>
      <c r="R956" s="833">
        <f>IF(ISBLANK('6桁'!R956)=TRUE,"",VLOOKUP(パターン表!R956, 'パターン別掛け率（入力）'!$C$3:$I$302, 6, FALSE))</f>
        <v>100</v>
      </c>
      <c r="S956" s="834" t="str">
        <f>IF(ISBLANK('6桁'!S956)=TRUE,"",VLOOKUP(パターン表!S956, 'パターン別掛け率（入力）'!$C$3:$I$302, 6, FALSE))</f>
        <v/>
      </c>
      <c r="T956" s="834" t="str">
        <f>IF(ISBLANK('6桁'!T956)=TRUE,"",VLOOKUP(パターン表!T956, 'パターン別掛け率（入力）'!$C$3:$I$302, 6, FALSE))</f>
        <v/>
      </c>
      <c r="U956" s="835" t="str">
        <f>IF(ISBLANK('6桁'!U956)=TRUE,"",VLOOKUP(パターン表!U956, 'パターン別掛け率（入力）'!$C$3:$I$302, 6, FALSE))</f>
        <v/>
      </c>
      <c r="V956" s="83"/>
      <c r="X956" s="4"/>
    </row>
    <row r="957" spans="2:27" ht="23.1" customHeight="1">
      <c r="B957" s="746"/>
      <c r="C957" s="747"/>
      <c r="D957" s="747"/>
      <c r="E957" s="747"/>
      <c r="F957" s="747"/>
      <c r="G957" s="748"/>
      <c r="H957" s="787" t="s">
        <v>1068</v>
      </c>
      <c r="I957" s="758"/>
      <c r="J957" s="758"/>
      <c r="K957" s="758"/>
      <c r="L957" s="759"/>
      <c r="M957" s="806"/>
      <c r="N957" s="807"/>
      <c r="O957" s="807"/>
      <c r="P957" s="807"/>
      <c r="Q957" s="808"/>
      <c r="R957" s="827">
        <f>IF(ISBLANK('6桁'!R957)=TRUE,"",VLOOKUP(パターン表!R957, 'パターン別掛け率（入力）'!$C$3:$I$302, 6, FALSE))</f>
        <v>100</v>
      </c>
      <c r="S957" s="828" t="str">
        <f>IF(ISBLANK('6桁'!S957)=TRUE,"",VLOOKUP(パターン表!S957, 'パターン別掛け率（入力）'!$C$3:$I$302, 6, FALSE))</f>
        <v/>
      </c>
      <c r="T957" s="828" t="str">
        <f>IF(ISBLANK('6桁'!T957)=TRUE,"",VLOOKUP(パターン表!T957, 'パターン別掛け率（入力）'!$C$3:$I$302, 6, FALSE))</f>
        <v/>
      </c>
      <c r="U957" s="829" t="str">
        <f>IF(ISBLANK('6桁'!U957)=TRUE,"",VLOOKUP(パターン表!U957, 'パターン別掛け率（入力）'!$C$3:$I$302, 6, FALSE))</f>
        <v/>
      </c>
      <c r="V957" s="83"/>
      <c r="X957" s="4"/>
    </row>
    <row r="958" spans="2:27" ht="23.1" customHeight="1">
      <c r="B958" s="746" t="s">
        <v>1047</v>
      </c>
      <c r="C958" s="747"/>
      <c r="D958" s="747"/>
      <c r="E958" s="747"/>
      <c r="F958" s="747"/>
      <c r="G958" s="748"/>
      <c r="H958" s="746" t="s">
        <v>259</v>
      </c>
      <c r="I958" s="747"/>
      <c r="J958" s="747"/>
      <c r="K958" s="747"/>
      <c r="L958" s="748"/>
      <c r="M958" s="746" t="s">
        <v>253</v>
      </c>
      <c r="N958" s="747"/>
      <c r="O958" s="747"/>
      <c r="P958" s="747"/>
      <c r="Q958" s="748"/>
      <c r="R958" s="848">
        <f>IF(ISBLANK('6桁'!R958)=TRUE,"",VLOOKUP(パターン表!R958, 'パターン別掛け率（入力）'!$C$3:$I$302, 6, FALSE))</f>
        <v>100</v>
      </c>
      <c r="S958" s="849" t="str">
        <f>IF(ISBLANK('6桁'!S958)=TRUE,"",VLOOKUP(パターン表!S958, 'パターン別掛け率（入力）'!$C$3:$I$302, 6, FALSE))</f>
        <v/>
      </c>
      <c r="T958" s="849" t="str">
        <f>IF(ISBLANK('6桁'!T958)=TRUE,"",VLOOKUP(パターン表!T958, 'パターン別掛け率（入力）'!$C$3:$I$302, 6, FALSE))</f>
        <v/>
      </c>
      <c r="U958" s="850" t="str">
        <f>IF(ISBLANK('6桁'!U958)=TRUE,"",VLOOKUP(パターン表!U958, 'パターン別掛け率（入力）'!$C$3:$I$302, 6, FALSE))</f>
        <v/>
      </c>
      <c r="V958" s="83"/>
      <c r="X958" s="4"/>
    </row>
    <row r="959" spans="2:27" ht="23.1" customHeight="1">
      <c r="B959" s="746" t="s">
        <v>1158</v>
      </c>
      <c r="C959" s="747"/>
      <c r="D959" s="747"/>
      <c r="E959" s="747"/>
      <c r="F959" s="747"/>
      <c r="G959" s="748"/>
      <c r="H959" s="746" t="s">
        <v>748</v>
      </c>
      <c r="I959" s="747"/>
      <c r="J959" s="747"/>
      <c r="K959" s="747"/>
      <c r="L959" s="748"/>
      <c r="M959" s="746" t="s">
        <v>254</v>
      </c>
      <c r="N959" s="747"/>
      <c r="O959" s="747"/>
      <c r="P959" s="747"/>
      <c r="Q959" s="748"/>
      <c r="R959" s="848">
        <f>IF(ISBLANK('6桁'!R959)=TRUE,"",VLOOKUP(パターン表!R959, 'パターン別掛け率（入力）'!$C$3:$I$302, 6, FALSE))</f>
        <v>100</v>
      </c>
      <c r="S959" s="849" t="str">
        <f>IF(ISBLANK('6桁'!S959)=TRUE,"",VLOOKUP(パターン表!S959, 'パターン別掛け率（入力）'!$C$3:$I$302, 6, FALSE))</f>
        <v/>
      </c>
      <c r="T959" s="849" t="str">
        <f>IF(ISBLANK('6桁'!T959)=TRUE,"",VLOOKUP(パターン表!T959, 'パターン別掛け率（入力）'!$C$3:$I$302, 6, FALSE))</f>
        <v/>
      </c>
      <c r="U959" s="850" t="str">
        <f>IF(ISBLANK('6桁'!U959)=TRUE,"",VLOOKUP(パターン表!U959, 'パターン別掛け率（入力）'!$C$3:$I$302, 6, FALSE))</f>
        <v/>
      </c>
      <c r="V959" s="83"/>
      <c r="X959" s="4"/>
    </row>
    <row r="960" spans="2:27" ht="23.1" customHeight="1">
      <c r="B960" s="842" t="s">
        <v>591</v>
      </c>
      <c r="C960" s="843"/>
      <c r="D960" s="843"/>
      <c r="E960" s="843"/>
      <c r="F960" s="843"/>
      <c r="G960" s="844"/>
      <c r="H960" s="830" t="s">
        <v>679</v>
      </c>
      <c r="I960" s="831"/>
      <c r="J960" s="831"/>
      <c r="K960" s="831"/>
      <c r="L960" s="832"/>
      <c r="M960" s="830" t="s">
        <v>1050</v>
      </c>
      <c r="N960" s="831"/>
      <c r="O960" s="831"/>
      <c r="P960" s="831"/>
      <c r="Q960" s="832"/>
      <c r="R960" s="833">
        <f>IF(ISBLANK('6桁'!R960)=TRUE,"",VLOOKUP(パターン表!R960, 'パターン別掛け率（入力）'!$C$3:$I$302, 6, FALSE))</f>
        <v>100</v>
      </c>
      <c r="S960" s="834" t="str">
        <f>IF(ISBLANK('6桁'!S960)=TRUE,"",VLOOKUP(パターン表!S960, 'パターン別掛け率（入力）'!$C$3:$I$302, 6, FALSE))</f>
        <v/>
      </c>
      <c r="T960" s="834" t="str">
        <f>IF(ISBLANK('6桁'!T960)=TRUE,"",VLOOKUP(パターン表!T960, 'パターン別掛け率（入力）'!$C$3:$I$302, 6, FALSE))</f>
        <v/>
      </c>
      <c r="U960" s="835" t="str">
        <f>IF(ISBLANK('6桁'!U960)=TRUE,"",VLOOKUP(パターン表!U960, 'パターン別掛け率（入力）'!$C$3:$I$302, 6, FALSE))</f>
        <v/>
      </c>
      <c r="V960" s="83"/>
      <c r="X960" s="4"/>
    </row>
    <row r="961" spans="2:24" ht="23.1" customHeight="1">
      <c r="B961" s="806"/>
      <c r="C961" s="807"/>
      <c r="D961" s="807"/>
      <c r="E961" s="807"/>
      <c r="F961" s="807"/>
      <c r="G961" s="808"/>
      <c r="H961" s="806"/>
      <c r="I961" s="807"/>
      <c r="J961" s="807"/>
      <c r="K961" s="807"/>
      <c r="L961" s="808"/>
      <c r="M961" s="806"/>
      <c r="N961" s="807"/>
      <c r="O961" s="807"/>
      <c r="P961" s="807"/>
      <c r="Q961" s="808"/>
      <c r="R961" s="827">
        <f>IF(ISBLANK('6桁'!R961)=TRUE,"",VLOOKUP(パターン表!R961, 'パターン別掛け率（入力）'!$C$3:$I$302, 6, FALSE))</f>
        <v>100</v>
      </c>
      <c r="S961" s="828" t="str">
        <f>IF(ISBLANK('6桁'!S961)=TRUE,"",VLOOKUP(パターン表!S961, 'パターン別掛け率（入力）'!$C$3:$I$302, 6, FALSE))</f>
        <v/>
      </c>
      <c r="T961" s="828" t="str">
        <f>IF(ISBLANK('6桁'!T961)=TRUE,"",VLOOKUP(パターン表!T961, 'パターン別掛け率（入力）'!$C$3:$I$302, 6, FALSE))</f>
        <v/>
      </c>
      <c r="U961" s="829" t="str">
        <f>IF(ISBLANK('6桁'!U961)=TRUE,"",VLOOKUP(パターン表!U961, 'パターン別掛け率（入力）'!$C$3:$I$302, 6, FALSE))</f>
        <v/>
      </c>
      <c r="V961" s="83"/>
      <c r="X961" s="4"/>
    </row>
    <row r="962" spans="2:24" ht="23.1" customHeight="1">
      <c r="B962" s="285" t="s">
        <v>592</v>
      </c>
      <c r="C962" s="286"/>
      <c r="D962" s="286"/>
      <c r="E962" s="286"/>
      <c r="F962" s="286"/>
      <c r="G962" s="287"/>
      <c r="H962" s="810" t="s">
        <v>542</v>
      </c>
      <c r="I962" s="811"/>
      <c r="J962" s="811"/>
      <c r="K962" s="811"/>
      <c r="L962" s="812"/>
      <c r="M962" s="810" t="s">
        <v>254</v>
      </c>
      <c r="N962" s="811"/>
      <c r="O962" s="811"/>
      <c r="P962" s="811"/>
      <c r="Q962" s="812"/>
      <c r="R962" s="848">
        <f>IF(ISBLANK('6桁'!R962)=TRUE,"",VLOOKUP(パターン表!R962, 'パターン別掛け率（入力）'!$C$3:$I$302, 6, FALSE))</f>
        <v>100</v>
      </c>
      <c r="S962" s="849" t="str">
        <f>IF(ISBLANK('6桁'!S962)=TRUE,"",VLOOKUP(パターン表!S962, 'パターン別掛け率（入力）'!$C$3:$I$302, 6, FALSE))</f>
        <v/>
      </c>
      <c r="T962" s="849" t="str">
        <f>IF(ISBLANK('6桁'!T962)=TRUE,"",VLOOKUP(パターン表!T962, 'パターン別掛け率（入力）'!$C$3:$I$302, 6, FALSE))</f>
        <v/>
      </c>
      <c r="U962" s="850" t="str">
        <f>IF(ISBLANK('6桁'!U962)=TRUE,"",VLOOKUP(パターン表!U962, 'パターン別掛け率（入力）'!$C$3:$I$302, 6, FALSE))</f>
        <v/>
      </c>
      <c r="V962" s="83"/>
      <c r="X962" s="4"/>
    </row>
    <row r="963" spans="2:24" ht="23.1" customHeight="1">
      <c r="B963" s="842" t="s">
        <v>544</v>
      </c>
      <c r="C963" s="843"/>
      <c r="D963" s="843"/>
      <c r="E963" s="843"/>
      <c r="F963" s="843"/>
      <c r="G963" s="844"/>
      <c r="H963" s="842" t="s">
        <v>749</v>
      </c>
      <c r="I963" s="843"/>
      <c r="J963" s="843"/>
      <c r="K963" s="843"/>
      <c r="L963" s="844"/>
      <c r="M963" s="810" t="s">
        <v>389</v>
      </c>
      <c r="N963" s="811"/>
      <c r="O963" s="811"/>
      <c r="P963" s="811"/>
      <c r="Q963" s="812"/>
      <c r="R963" s="833">
        <f>IF(ISBLANK('6桁'!R963)=TRUE,"",VLOOKUP(パターン表!R963, 'パターン別掛け率（入力）'!$C$3:$I$302, 6, FALSE))</f>
        <v>100</v>
      </c>
      <c r="S963" s="834" t="str">
        <f>IF(ISBLANK('6桁'!S963)=TRUE,"",VLOOKUP(パターン表!S963, 'パターン別掛け率（入力）'!$C$3:$I$302, 6, FALSE))</f>
        <v/>
      </c>
      <c r="T963" s="834" t="str">
        <f>IF(ISBLANK('6桁'!T963)=TRUE,"",VLOOKUP(パターン表!T963, 'パターン別掛け率（入力）'!$C$3:$I$302, 6, FALSE))</f>
        <v/>
      </c>
      <c r="U963" s="835" t="str">
        <f>IF(ISBLANK('6桁'!U963)=TRUE,"",VLOOKUP(パターン表!U963, 'パターン別掛け率（入力）'!$C$3:$I$302, 6, FALSE))</f>
        <v/>
      </c>
      <c r="V963" s="83"/>
      <c r="X963" s="4"/>
    </row>
    <row r="964" spans="2:24" ht="23.1" customHeight="1">
      <c r="B964" s="806"/>
      <c r="C964" s="807"/>
      <c r="D964" s="807"/>
      <c r="E964" s="807"/>
      <c r="F964" s="807"/>
      <c r="G964" s="808"/>
      <c r="H964" s="806"/>
      <c r="I964" s="807"/>
      <c r="J964" s="807"/>
      <c r="K964" s="807"/>
      <c r="L964" s="808"/>
      <c r="M964" s="806" t="s">
        <v>1916</v>
      </c>
      <c r="N964" s="807"/>
      <c r="O964" s="807"/>
      <c r="P964" s="807"/>
      <c r="Q964" s="808"/>
      <c r="R964" s="827">
        <f>IF(ISBLANK('6桁'!R964)=TRUE,"",VLOOKUP(パターン表!R964, 'パターン別掛け率（入力）'!$C$3:$I$302, 6, FALSE))</f>
        <v>100</v>
      </c>
      <c r="S964" s="828" t="str">
        <f>IF(ISBLANK('6桁'!S964)=TRUE,"",VLOOKUP(パターン表!S964, 'パターン別掛け率（入力）'!$C$3:$I$302, 6, FALSE))</f>
        <v/>
      </c>
      <c r="T964" s="828" t="str">
        <f>IF(ISBLANK('6桁'!T964)=TRUE,"",VLOOKUP(パターン表!T964, 'パターン別掛け率（入力）'!$C$3:$I$302, 6, FALSE))</f>
        <v/>
      </c>
      <c r="U964" s="829" t="str">
        <f>IF(ISBLANK('6桁'!U964)=TRUE,"",VLOOKUP(パターン表!U964, 'パターン別掛け率（入力）'!$C$3:$I$302, 6, FALSE))</f>
        <v/>
      </c>
      <c r="V964" s="83"/>
      <c r="X964" s="4"/>
    </row>
    <row r="965" spans="2:24" ht="23.1" customHeight="1">
      <c r="B965" s="746" t="s">
        <v>1100</v>
      </c>
      <c r="C965" s="747"/>
      <c r="D965" s="747"/>
      <c r="E965" s="747"/>
      <c r="F965" s="747"/>
      <c r="G965" s="748"/>
      <c r="H965" s="375" t="s">
        <v>1172</v>
      </c>
      <c r="I965" s="376"/>
      <c r="J965" s="376"/>
      <c r="K965" s="376"/>
      <c r="L965" s="377"/>
      <c r="M965" s="842" t="s">
        <v>1049</v>
      </c>
      <c r="N965" s="843"/>
      <c r="O965" s="843"/>
      <c r="P965" s="843"/>
      <c r="Q965" s="844"/>
      <c r="R965" s="833">
        <f>IF(ISBLANK('6桁'!R965)=TRUE,"",VLOOKUP(パターン表!R965, 'パターン別掛け率（入力）'!$C$3:$I$302, 6, FALSE))</f>
        <v>100</v>
      </c>
      <c r="S965" s="834" t="str">
        <f>IF(ISBLANK('6桁'!S965)=TRUE,"",VLOOKUP(パターン表!S965, 'パターン別掛け率（入力）'!$C$3:$I$302, 6, FALSE))</f>
        <v/>
      </c>
      <c r="T965" s="834" t="str">
        <f>IF(ISBLANK('6桁'!T965)=TRUE,"",VLOOKUP(パターン表!T965, 'パターン別掛け率（入力）'!$C$3:$I$302, 6, FALSE))</f>
        <v/>
      </c>
      <c r="U965" s="835" t="str">
        <f>IF(ISBLANK('6桁'!U965)=TRUE,"",VLOOKUP(パターン表!U965, 'パターン別掛け率（入力）'!$C$3:$I$302, 6, FALSE))</f>
        <v/>
      </c>
      <c r="V965" s="83"/>
      <c r="X965" s="4"/>
    </row>
    <row r="966" spans="2:24" ht="23.1" customHeight="1">
      <c r="B966" s="746"/>
      <c r="C966" s="747"/>
      <c r="D966" s="747"/>
      <c r="E966" s="747"/>
      <c r="F966" s="747"/>
      <c r="G966" s="748"/>
      <c r="H966" s="367" t="s">
        <v>1171</v>
      </c>
      <c r="I966" s="368"/>
      <c r="J966" s="368"/>
      <c r="K966" s="368"/>
      <c r="L966" s="369"/>
      <c r="M966" s="806"/>
      <c r="N966" s="807"/>
      <c r="O966" s="807"/>
      <c r="P966" s="807"/>
      <c r="Q966" s="808"/>
      <c r="R966" s="827">
        <f>IF(ISBLANK('6桁'!R966)=TRUE,"",VLOOKUP(パターン表!R966, 'パターン別掛け率（入力）'!$C$3:$I$302, 6, FALSE))</f>
        <v>100</v>
      </c>
      <c r="S966" s="828" t="str">
        <f>IF(ISBLANK('6桁'!S966)=TRUE,"",VLOOKUP(パターン表!S966, 'パターン別掛け率（入力）'!$C$3:$I$302, 6, FALSE))</f>
        <v/>
      </c>
      <c r="T966" s="828" t="str">
        <f>IF(ISBLANK('6桁'!T966)=TRUE,"",VLOOKUP(パターン表!T966, 'パターン別掛け率（入力）'!$C$3:$I$302, 6, FALSE))</f>
        <v/>
      </c>
      <c r="U966" s="829" t="str">
        <f>IF(ISBLANK('6桁'!U966)=TRUE,"",VLOOKUP(パターン表!U966, 'パターン別掛け率（入力）'!$C$3:$I$302, 6, FALSE))</f>
        <v/>
      </c>
      <c r="V966" s="83"/>
      <c r="X966" s="4"/>
    </row>
    <row r="967" spans="2:24" ht="23.1" customHeight="1" thickBot="1">
      <c r="B967" s="746" t="s">
        <v>1159</v>
      </c>
      <c r="C967" s="747"/>
      <c r="D967" s="747"/>
      <c r="E967" s="747"/>
      <c r="F967" s="747"/>
      <c r="G967" s="748"/>
      <c r="H967" s="766" t="s">
        <v>613</v>
      </c>
      <c r="I967" s="767"/>
      <c r="J967" s="767"/>
      <c r="K967" s="767"/>
      <c r="L967" s="768"/>
      <c r="M967" s="766" t="s">
        <v>1051</v>
      </c>
      <c r="N967" s="767"/>
      <c r="O967" s="767"/>
      <c r="P967" s="767"/>
      <c r="Q967" s="768"/>
      <c r="R967" s="981">
        <f>IF(ISBLANK('6桁'!R967)=TRUE,"",VLOOKUP(パターン表!R967, 'パターン別掛け率（入力）'!$C$3:$I$302, 6, FALSE))</f>
        <v>100</v>
      </c>
      <c r="S967" s="982" t="str">
        <f>IF(ISBLANK('6桁'!S967)=TRUE,"",VLOOKUP(パターン表!S967, 'パターン別掛け率（入力）'!$C$3:$I$302, 6, FALSE))</f>
        <v/>
      </c>
      <c r="T967" s="982" t="str">
        <f>IF(ISBLANK('6桁'!T967)=TRUE,"",VLOOKUP(パターン表!T967, 'パターン別掛け率（入力）'!$C$3:$I$302, 6, FALSE))</f>
        <v/>
      </c>
      <c r="U967" s="983" t="str">
        <f>IF(ISBLANK('6桁'!U967)=TRUE,"",VLOOKUP(パターン表!U967, 'パターン別掛け率（入力）'!$C$3:$I$302, 6, FALSE))</f>
        <v/>
      </c>
      <c r="V967" s="83"/>
      <c r="X967" s="4"/>
    </row>
    <row r="968" spans="2:24" ht="23.1" customHeight="1">
      <c r="B968" s="86"/>
      <c r="C968" s="86"/>
      <c r="D968" s="86"/>
      <c r="E968" s="86"/>
      <c r="F968" s="86"/>
      <c r="G968" s="86"/>
      <c r="H968" s="738"/>
      <c r="I968" s="738"/>
      <c r="J968" s="738"/>
      <c r="K968" s="738"/>
      <c r="L968" s="738"/>
      <c r="M968" s="738"/>
      <c r="N968" s="738"/>
      <c r="O968" s="738"/>
      <c r="P968" s="738"/>
      <c r="Q968" s="738"/>
      <c r="R968" s="860"/>
      <c r="S968" s="860"/>
      <c r="T968" s="860"/>
      <c r="U968" s="860"/>
      <c r="V968" s="83"/>
      <c r="X968" s="4"/>
    </row>
    <row r="969" spans="2:24" s="239" customFormat="1" ht="20.100000000000001" customHeight="1" thickBot="1">
      <c r="B969" s="241" t="s">
        <v>656</v>
      </c>
      <c r="C969" s="24"/>
      <c r="D969" s="82"/>
      <c r="E969" s="24"/>
      <c r="F969" s="82"/>
      <c r="G969" s="24"/>
      <c r="H969" s="82"/>
      <c r="I969" s="24"/>
      <c r="J969" s="82"/>
      <c r="K969" s="24"/>
      <c r="L969" s="82"/>
      <c r="M969" s="24"/>
      <c r="N969" s="82"/>
      <c r="O969" s="24"/>
      <c r="P969" s="82"/>
      <c r="Q969" s="24"/>
      <c r="R969" s="82"/>
      <c r="S969" s="24"/>
      <c r="T969" s="82"/>
      <c r="U969" s="24"/>
      <c r="V969" s="82"/>
      <c r="W969" s="24"/>
    </row>
    <row r="970" spans="2:24" ht="20.100000000000001" customHeight="1" thickBot="1">
      <c r="B970" s="531" t="s">
        <v>453</v>
      </c>
      <c r="C970" s="532"/>
      <c r="D970" s="532"/>
      <c r="E970" s="532"/>
      <c r="F970" s="532"/>
      <c r="G970" s="532"/>
      <c r="H970" s="532"/>
      <c r="I970" s="532"/>
      <c r="J970" s="532"/>
      <c r="K970" s="532"/>
      <c r="L970" s="532"/>
      <c r="M970" s="532"/>
      <c r="N970" s="532"/>
      <c r="O970" s="532"/>
      <c r="P970" s="532"/>
      <c r="Q970" s="532"/>
      <c r="R970" s="532"/>
      <c r="S970" s="532"/>
      <c r="T970" s="532"/>
      <c r="U970" s="533"/>
      <c r="V970" s="10"/>
      <c r="X970" s="4"/>
    </row>
    <row r="971" spans="2:24" ht="30" customHeight="1" thickBot="1">
      <c r="B971" s="622" t="s">
        <v>581</v>
      </c>
      <c r="C971" s="623"/>
      <c r="D971" s="623"/>
      <c r="E971" s="623"/>
      <c r="F971" s="623"/>
      <c r="G971" s="624"/>
      <c r="H971" s="710" t="s">
        <v>524</v>
      </c>
      <c r="I971" s="710"/>
      <c r="J971" s="710"/>
      <c r="K971" s="710"/>
      <c r="L971" s="710"/>
      <c r="M971" s="710" t="s">
        <v>491</v>
      </c>
      <c r="N971" s="710"/>
      <c r="O971" s="710"/>
      <c r="P971" s="710"/>
      <c r="Q971" s="710"/>
      <c r="R971" s="710"/>
      <c r="S971" s="710"/>
      <c r="T971" s="710"/>
      <c r="U971" s="710"/>
      <c r="X971" s="4"/>
    </row>
    <row r="972" spans="2:24" ht="23.1" customHeight="1">
      <c r="B972" s="312" t="s">
        <v>750</v>
      </c>
      <c r="C972" s="313"/>
      <c r="D972" s="313"/>
      <c r="E972" s="313"/>
      <c r="F972" s="313"/>
      <c r="G972" s="314"/>
      <c r="H972" s="821" t="s">
        <v>257</v>
      </c>
      <c r="I972" s="822"/>
      <c r="J972" s="822"/>
      <c r="K972" s="822"/>
      <c r="L972" s="823"/>
      <c r="M972" s="821" t="s">
        <v>254</v>
      </c>
      <c r="N972" s="822"/>
      <c r="O972" s="822"/>
      <c r="P972" s="822"/>
      <c r="Q972" s="823"/>
      <c r="R972" s="851">
        <f>IF(ISBLANK('6桁'!R972)=TRUE,"",VLOOKUP(パターン表!R972, 'パターン別掛け率（入力）'!$C$3:$I$302, 6, FALSE))</f>
        <v>100</v>
      </c>
      <c r="S972" s="852" t="str">
        <f>IF(ISBLANK('6桁'!S972)=TRUE,"",VLOOKUP(パターン表!S972, 'パターン別掛け率（入力）'!$C$3:$I$302, 6, FALSE))</f>
        <v/>
      </c>
      <c r="T972" s="852" t="str">
        <f>IF(ISBLANK('6桁'!T972)=TRUE,"",VLOOKUP(パターン表!T972, 'パターン別掛け率（入力）'!$C$3:$I$302, 6, FALSE))</f>
        <v/>
      </c>
      <c r="U972" s="853" t="str">
        <f>IF(ISBLANK('6桁'!U972)=TRUE,"",VLOOKUP(パターン表!U972, 'パターン別掛け率（入力）'!$C$3:$I$302, 6, FALSE))</f>
        <v/>
      </c>
      <c r="V972" s="83"/>
      <c r="X972" s="4"/>
    </row>
    <row r="973" spans="2:24" ht="23.1" customHeight="1">
      <c r="B973" s="285" t="s">
        <v>751</v>
      </c>
      <c r="C973" s="286"/>
      <c r="D973" s="286"/>
      <c r="E973" s="286"/>
      <c r="F973" s="286"/>
      <c r="G973" s="287"/>
      <c r="H973" s="746" t="s">
        <v>585</v>
      </c>
      <c r="I973" s="747"/>
      <c r="J973" s="747"/>
      <c r="K973" s="747"/>
      <c r="L973" s="748"/>
      <c r="M973" s="746" t="s">
        <v>583</v>
      </c>
      <c r="N973" s="747"/>
      <c r="O973" s="747"/>
      <c r="P973" s="747"/>
      <c r="Q973" s="748"/>
      <c r="R973" s="848">
        <f>IF(ISBLANK('6桁'!R973)=TRUE,"",VLOOKUP(パターン表!R973, 'パターン別掛け率（入力）'!$C$3:$I$302, 6, FALSE))</f>
        <v>100</v>
      </c>
      <c r="S973" s="849" t="str">
        <f>IF(ISBLANK('6桁'!S973)=TRUE,"",VLOOKUP(パターン表!S973, 'パターン別掛け率（入力）'!$C$3:$I$302, 6, FALSE))</f>
        <v/>
      </c>
      <c r="T973" s="849" t="str">
        <f>IF(ISBLANK('6桁'!T973)=TRUE,"",VLOOKUP(パターン表!T973, 'パターン別掛け率（入力）'!$C$3:$I$302, 6, FALSE))</f>
        <v/>
      </c>
      <c r="U973" s="850" t="str">
        <f>IF(ISBLANK('6桁'!U973)=TRUE,"",VLOOKUP(パターン表!U973, 'パターン別掛け率（入力）'!$C$3:$I$302, 6, FALSE))</f>
        <v/>
      </c>
      <c r="V973" s="83"/>
      <c r="X973" s="4"/>
    </row>
    <row r="974" spans="2:24" ht="23.1" customHeight="1">
      <c r="B974" s="309" t="s">
        <v>2139</v>
      </c>
      <c r="C974" s="310"/>
      <c r="D974" s="310"/>
      <c r="E974" s="310"/>
      <c r="F974" s="310"/>
      <c r="G974" s="311"/>
      <c r="H974" s="746" t="s">
        <v>1795</v>
      </c>
      <c r="I974" s="747"/>
      <c r="J974" s="747"/>
      <c r="K974" s="747"/>
      <c r="L974" s="748"/>
      <c r="M974" s="746" t="s">
        <v>2142</v>
      </c>
      <c r="N974" s="747"/>
      <c r="O974" s="747"/>
      <c r="P974" s="747"/>
      <c r="Q974" s="748"/>
      <c r="R974" s="848">
        <f>IF(ISBLANK('6桁'!R974)=TRUE,"",VLOOKUP(パターン表!R974, 'パターン別掛け率（入力）'!$C$3:$I$302, 6, FALSE))</f>
        <v>100</v>
      </c>
      <c r="S974" s="849" t="str">
        <f>IF(ISBLANK('6桁'!S974)=TRUE,"",VLOOKUP(パターン表!S974, 'パターン別掛け率（入力）'!$C$3:$I$302, 6, FALSE))</f>
        <v/>
      </c>
      <c r="T974" s="849" t="str">
        <f>IF(ISBLANK('6桁'!T974)=TRUE,"",VLOOKUP(パターン表!T974, 'パターン別掛け率（入力）'!$C$3:$I$302, 6, FALSE))</f>
        <v/>
      </c>
      <c r="U974" s="850" t="str">
        <f>IF(ISBLANK('6桁'!U974)=TRUE,"",VLOOKUP(パターン表!U974, 'パターン別掛け率（入力）'!$C$3:$I$302, 6, FALSE))</f>
        <v/>
      </c>
      <c r="V974" s="83"/>
      <c r="X974" s="4"/>
    </row>
    <row r="975" spans="2:24" ht="23.1" customHeight="1">
      <c r="B975" s="285" t="s">
        <v>752</v>
      </c>
      <c r="C975" s="286"/>
      <c r="D975" s="286"/>
      <c r="E975" s="286"/>
      <c r="F975" s="286"/>
      <c r="G975" s="287"/>
      <c r="H975" s="746" t="s">
        <v>392</v>
      </c>
      <c r="I975" s="747"/>
      <c r="J975" s="747"/>
      <c r="K975" s="747"/>
      <c r="L975" s="748"/>
      <c r="M975" s="746" t="s">
        <v>254</v>
      </c>
      <c r="N975" s="747"/>
      <c r="O975" s="747"/>
      <c r="P975" s="747"/>
      <c r="Q975" s="748"/>
      <c r="R975" s="848">
        <f>IF(ISBLANK('6桁'!R975)=TRUE,"",VLOOKUP(パターン表!R975, 'パターン別掛け率（入力）'!$C$3:$I$302, 6, FALSE))</f>
        <v>100</v>
      </c>
      <c r="S975" s="849" t="str">
        <f>IF(ISBLANK('6桁'!S975)=TRUE,"",VLOOKUP(パターン表!S975, 'パターン別掛け率（入力）'!$C$3:$I$302, 6, FALSE))</f>
        <v/>
      </c>
      <c r="T975" s="849" t="str">
        <f>IF(ISBLANK('6桁'!T975)=TRUE,"",VLOOKUP(パターン表!T975, 'パターン別掛け率（入力）'!$C$3:$I$302, 6, FALSE))</f>
        <v/>
      </c>
      <c r="U975" s="850" t="str">
        <f>IF(ISBLANK('6桁'!U975)=TRUE,"",VLOOKUP(パターン表!U975, 'パターン別掛け率（入力）'!$C$3:$I$302, 6, FALSE))</f>
        <v/>
      </c>
      <c r="V975" s="83"/>
      <c r="X975" s="4"/>
    </row>
    <row r="976" spans="2:24" ht="23.1" customHeight="1">
      <c r="B976" s="285" t="s">
        <v>753</v>
      </c>
      <c r="C976" s="286"/>
      <c r="D976" s="286"/>
      <c r="E976" s="286"/>
      <c r="F976" s="286"/>
      <c r="G976" s="287"/>
      <c r="H976" s="746" t="s">
        <v>183</v>
      </c>
      <c r="I976" s="747"/>
      <c r="J976" s="747"/>
      <c r="K976" s="747"/>
      <c r="L976" s="748"/>
      <c r="M976" s="746" t="s">
        <v>254</v>
      </c>
      <c r="N976" s="747"/>
      <c r="O976" s="747"/>
      <c r="P976" s="747"/>
      <c r="Q976" s="748"/>
      <c r="R976" s="848">
        <f>IF(ISBLANK('6桁'!R976)=TRUE,"",VLOOKUP(パターン表!R976, 'パターン別掛け率（入力）'!$C$3:$I$302, 6, FALSE))</f>
        <v>100</v>
      </c>
      <c r="S976" s="849" t="str">
        <f>IF(ISBLANK('6桁'!S976)=TRUE,"",VLOOKUP(パターン表!S976, 'パターン別掛け率（入力）'!$C$3:$I$302, 6, FALSE))</f>
        <v/>
      </c>
      <c r="T976" s="849" t="str">
        <f>IF(ISBLANK('6桁'!T976)=TRUE,"",VLOOKUP(パターン表!T976, 'パターン別掛け率（入力）'!$C$3:$I$302, 6, FALSE))</f>
        <v/>
      </c>
      <c r="U976" s="850" t="str">
        <f>IF(ISBLANK('6桁'!U976)=TRUE,"",VLOOKUP(パターン表!U976, 'パターン別掛け率（入力）'!$C$3:$I$302, 6, FALSE))</f>
        <v/>
      </c>
      <c r="V976" s="83"/>
      <c r="X976" s="4"/>
    </row>
    <row r="977" spans="2:28" ht="23.1" customHeight="1">
      <c r="B977" s="285" t="s">
        <v>754</v>
      </c>
      <c r="C977" s="286"/>
      <c r="D977" s="286"/>
      <c r="E977" s="286"/>
      <c r="F977" s="286"/>
      <c r="G977" s="287"/>
      <c r="H977" s="746" t="s">
        <v>257</v>
      </c>
      <c r="I977" s="747"/>
      <c r="J977" s="747"/>
      <c r="K977" s="747"/>
      <c r="L977" s="748"/>
      <c r="M977" s="746" t="s">
        <v>254</v>
      </c>
      <c r="N977" s="747"/>
      <c r="O977" s="747"/>
      <c r="P977" s="747"/>
      <c r="Q977" s="748"/>
      <c r="R977" s="848">
        <f>IF(ISBLANK('6桁'!R977)=TRUE,"",VLOOKUP(パターン表!R977, 'パターン別掛け率（入力）'!$C$3:$I$302, 6, FALSE))</f>
        <v>100</v>
      </c>
      <c r="S977" s="849" t="str">
        <f>IF(ISBLANK('6桁'!S977)=TRUE,"",VLOOKUP(パターン表!S977, 'パターン別掛け率（入力）'!$C$3:$I$302, 6, FALSE))</f>
        <v/>
      </c>
      <c r="T977" s="849" t="str">
        <f>IF(ISBLANK('6桁'!T977)=TRUE,"",VLOOKUP(パターン表!T977, 'パターン別掛け率（入力）'!$C$3:$I$302, 6, FALSE))</f>
        <v/>
      </c>
      <c r="U977" s="850" t="str">
        <f>IF(ISBLANK('6桁'!U977)=TRUE,"",VLOOKUP(パターン表!U977, 'パターン別掛け率（入力）'!$C$3:$I$302, 6, FALSE))</f>
        <v/>
      </c>
      <c r="V977" s="83"/>
      <c r="X977" s="4"/>
    </row>
    <row r="978" spans="2:28" ht="23.1" customHeight="1">
      <c r="B978" s="842" t="s">
        <v>755</v>
      </c>
      <c r="C978" s="843"/>
      <c r="D978" s="843"/>
      <c r="E978" s="843"/>
      <c r="F978" s="843"/>
      <c r="G978" s="844"/>
      <c r="H978" s="810" t="s">
        <v>563</v>
      </c>
      <c r="I978" s="811"/>
      <c r="J978" s="811"/>
      <c r="K978" s="811"/>
      <c r="L978" s="812"/>
      <c r="M978" s="842" t="s">
        <v>254</v>
      </c>
      <c r="N978" s="843"/>
      <c r="O978" s="843"/>
      <c r="P978" s="843"/>
      <c r="Q978" s="844"/>
      <c r="R978" s="833">
        <f>IF(ISBLANK('6桁'!R978)=TRUE,"",VLOOKUP(パターン表!R978, 'パターン別掛け率（入力）'!$C$3:$I$302, 6, FALSE))</f>
        <v>100</v>
      </c>
      <c r="S978" s="834" t="str">
        <f>IF(ISBLANK('6桁'!S978)=TRUE,"",VLOOKUP(パターン表!S978, 'パターン別掛け率（入力）'!$C$3:$I$302, 6, FALSE))</f>
        <v/>
      </c>
      <c r="T978" s="834" t="str">
        <f>IF(ISBLANK('6桁'!T978)=TRUE,"",VLOOKUP(パターン表!T978, 'パターン別掛け率（入力）'!$C$3:$I$302, 6, FALSE))</f>
        <v/>
      </c>
      <c r="U978" s="835" t="str">
        <f>IF(ISBLANK('6桁'!U978)=TRUE,"",VLOOKUP(パターン表!U978, 'パターン別掛け率（入力）'!$C$3:$I$302, 6, FALSE))</f>
        <v/>
      </c>
      <c r="V978" s="83"/>
      <c r="X978" s="4"/>
    </row>
    <row r="979" spans="2:28" ht="23.1" customHeight="1">
      <c r="B979" s="806"/>
      <c r="C979" s="807"/>
      <c r="D979" s="807"/>
      <c r="E979" s="807"/>
      <c r="F979" s="807"/>
      <c r="G979" s="808"/>
      <c r="H979" s="806" t="s">
        <v>676</v>
      </c>
      <c r="I979" s="807"/>
      <c r="J979" s="807"/>
      <c r="K979" s="807"/>
      <c r="L979" s="808"/>
      <c r="M979" s="806"/>
      <c r="N979" s="807"/>
      <c r="O979" s="807"/>
      <c r="P979" s="807"/>
      <c r="Q979" s="808"/>
      <c r="R979" s="827">
        <f>IF(ISBLANK('6桁'!R979)=TRUE,"",VLOOKUP(パターン表!R979, 'パターン別掛け率（入力）'!$C$3:$I$302, 6, FALSE))</f>
        <v>100</v>
      </c>
      <c r="S979" s="828" t="str">
        <f>IF(ISBLANK('6桁'!S979)=TRUE,"",VLOOKUP(パターン表!S979, 'パターン別掛け率（入力）'!$C$3:$I$302, 6, FALSE))</f>
        <v/>
      </c>
      <c r="T979" s="828" t="str">
        <f>IF(ISBLANK('6桁'!T979)=TRUE,"",VLOOKUP(パターン表!T979, 'パターン別掛け率（入力）'!$C$3:$I$302, 6, FALSE))</f>
        <v/>
      </c>
      <c r="U979" s="829" t="str">
        <f>IF(ISBLANK('6桁'!U979)=TRUE,"",VLOOKUP(パターン表!U979, 'パターン別掛け率（入力）'!$C$3:$I$302, 6, FALSE))</f>
        <v/>
      </c>
      <c r="V979" s="83"/>
      <c r="X979" s="4"/>
    </row>
    <row r="980" spans="2:28" ht="23.1" customHeight="1">
      <c r="B980" s="842" t="s">
        <v>756</v>
      </c>
      <c r="C980" s="843"/>
      <c r="D980" s="843"/>
      <c r="E980" s="843"/>
      <c r="F980" s="843"/>
      <c r="G980" s="844"/>
      <c r="H980" s="746" t="s">
        <v>257</v>
      </c>
      <c r="I980" s="747"/>
      <c r="J980" s="747"/>
      <c r="K980" s="747"/>
      <c r="L980" s="748"/>
      <c r="M980" s="810" t="s">
        <v>254</v>
      </c>
      <c r="N980" s="811"/>
      <c r="O980" s="811"/>
      <c r="P980" s="811"/>
      <c r="Q980" s="812"/>
      <c r="R980" s="833">
        <f>IF(ISBLANK('6桁'!R980)=TRUE,"",VLOOKUP(パターン表!R980, 'パターン別掛け率（入力）'!$C$3:$I$302, 6, FALSE))</f>
        <v>100</v>
      </c>
      <c r="S980" s="834" t="str">
        <f>IF(ISBLANK('6桁'!S980)=TRUE,"",VLOOKUP(パターン表!S980, 'パターン別掛け率（入力）'!$C$3:$I$302, 6, FALSE))</f>
        <v/>
      </c>
      <c r="T980" s="834" t="str">
        <f>IF(ISBLANK('6桁'!T980)=TRUE,"",VLOOKUP(パターン表!T980, 'パターン別掛け率（入力）'!$C$3:$I$302, 6, FALSE))</f>
        <v/>
      </c>
      <c r="U980" s="835" t="str">
        <f>IF(ISBLANK('6桁'!U980)=TRUE,"",VLOOKUP(パターン表!U980, 'パターン別掛け率（入力）'!$C$3:$I$302, 6, FALSE))</f>
        <v/>
      </c>
      <c r="V980" s="83"/>
      <c r="X980" s="4"/>
    </row>
    <row r="981" spans="2:28" ht="23.1" customHeight="1">
      <c r="B981" s="806"/>
      <c r="C981" s="807"/>
      <c r="D981" s="807"/>
      <c r="E981" s="807"/>
      <c r="F981" s="807"/>
      <c r="G981" s="808"/>
      <c r="H981" s="746"/>
      <c r="I981" s="747"/>
      <c r="J981" s="747"/>
      <c r="K981" s="747"/>
      <c r="L981" s="748"/>
      <c r="M981" s="806" t="s">
        <v>1050</v>
      </c>
      <c r="N981" s="807"/>
      <c r="O981" s="807"/>
      <c r="P981" s="807"/>
      <c r="Q981" s="808"/>
      <c r="R981" s="827">
        <f>IF(ISBLANK('6桁'!R981)=TRUE,"",VLOOKUP(パターン表!R981, 'パターン別掛け率（入力）'!$C$3:$I$302, 6, FALSE))</f>
        <v>100</v>
      </c>
      <c r="S981" s="828" t="str">
        <f>IF(ISBLANK('6桁'!S981)=TRUE,"",VLOOKUP(パターン表!S981, 'パターン別掛け率（入力）'!$C$3:$I$302, 6, FALSE))</f>
        <v/>
      </c>
      <c r="T981" s="828" t="str">
        <f>IF(ISBLANK('6桁'!T981)=TRUE,"",VLOOKUP(パターン表!T981, 'パターン別掛け率（入力）'!$C$3:$I$302, 6, FALSE))</f>
        <v/>
      </c>
      <c r="U981" s="829" t="str">
        <f>IF(ISBLANK('6桁'!U981)=TRUE,"",VLOOKUP(パターン表!U981, 'パターン別掛け率（入力）'!$C$3:$I$302, 6, FALSE))</f>
        <v/>
      </c>
      <c r="V981" s="83"/>
      <c r="X981" s="4"/>
      <c r="Y981" s="575"/>
      <c r="Z981" s="575"/>
      <c r="AA981" s="575"/>
      <c r="AB981" s="575"/>
    </row>
    <row r="982" spans="2:28" ht="23.1" customHeight="1">
      <c r="B982" s="285" t="s">
        <v>2140</v>
      </c>
      <c r="C982" s="286"/>
      <c r="D982" s="286"/>
      <c r="E982" s="286"/>
      <c r="F982" s="286"/>
      <c r="G982" s="287"/>
      <c r="H982" s="746" t="s">
        <v>257</v>
      </c>
      <c r="I982" s="747"/>
      <c r="J982" s="747"/>
      <c r="K982" s="747"/>
      <c r="L982" s="748"/>
      <c r="M982" s="746" t="s">
        <v>254</v>
      </c>
      <c r="N982" s="747"/>
      <c r="O982" s="747"/>
      <c r="P982" s="747"/>
      <c r="Q982" s="748"/>
      <c r="R982" s="848">
        <f>IF(ISBLANK('6桁'!R982)=TRUE,"",VLOOKUP(パターン表!R982, 'パターン別掛け率（入力）'!$C$3:$I$302, 6, FALSE))</f>
        <v>100</v>
      </c>
      <c r="S982" s="849" t="str">
        <f>IF(ISBLANK('6桁'!S982)=TRUE,"",VLOOKUP(パターン表!S982, 'パターン別掛け率（入力）'!$C$3:$I$302, 6, FALSE))</f>
        <v/>
      </c>
      <c r="T982" s="849" t="str">
        <f>IF(ISBLANK('6桁'!T982)=TRUE,"",VLOOKUP(パターン表!T982, 'パターン別掛け率（入力）'!$C$3:$I$302, 6, FALSE))</f>
        <v/>
      </c>
      <c r="U982" s="850" t="str">
        <f>IF(ISBLANK('6桁'!U982)=TRUE,"",VLOOKUP(パターン表!U982, 'パターン別掛け率（入力）'!$C$3:$I$302, 6, FALSE))</f>
        <v/>
      </c>
      <c r="V982" s="83"/>
      <c r="X982" s="4"/>
    </row>
    <row r="983" spans="2:28" ht="23.1" customHeight="1" thickBot="1">
      <c r="B983" s="302" t="s">
        <v>2141</v>
      </c>
      <c r="C983" s="303"/>
      <c r="D983" s="303"/>
      <c r="E983" s="303"/>
      <c r="F983" s="303"/>
      <c r="G983" s="304"/>
      <c r="H983" s="806" t="s">
        <v>257</v>
      </c>
      <c r="I983" s="807"/>
      <c r="J983" s="807"/>
      <c r="K983" s="807"/>
      <c r="L983" s="808"/>
      <c r="M983" s="778" t="s">
        <v>254</v>
      </c>
      <c r="N983" s="779"/>
      <c r="O983" s="779"/>
      <c r="P983" s="779"/>
      <c r="Q983" s="780"/>
      <c r="R983" s="854">
        <f>IF(ISBLANK('6桁'!R983)=TRUE,"",VLOOKUP(パターン表!R983, 'パターン別掛け率（入力）'!$C$3:$I$302, 6, FALSE))</f>
        <v>100</v>
      </c>
      <c r="S983" s="855" t="str">
        <f>IF(ISBLANK('6桁'!S983)=TRUE,"",VLOOKUP(パターン表!S983, 'パターン別掛け率（入力）'!$C$3:$I$302, 6, FALSE))</f>
        <v/>
      </c>
      <c r="T983" s="855" t="str">
        <f>IF(ISBLANK('6桁'!T983)=TRUE,"",VLOOKUP(パターン表!T983, 'パターン別掛け率（入力）'!$C$3:$I$302, 6, FALSE))</f>
        <v/>
      </c>
      <c r="U983" s="856" t="str">
        <f>IF(ISBLANK('6桁'!U983)=TRUE,"",VLOOKUP(パターン表!U983, 'パターン別掛け率（入力）'!$C$3:$I$302, 6, FALSE))</f>
        <v/>
      </c>
      <c r="V983" s="83"/>
      <c r="X983" s="4"/>
    </row>
    <row r="984" spans="2:28" ht="105.75" customHeight="1">
      <c r="B984" s="545" t="s">
        <v>2143</v>
      </c>
      <c r="C984" s="545"/>
      <c r="D984" s="545"/>
      <c r="E984" s="545"/>
      <c r="F984" s="545"/>
      <c r="G984" s="545"/>
      <c r="H984" s="545"/>
      <c r="I984" s="545"/>
      <c r="J984" s="545"/>
      <c r="K984" s="545"/>
      <c r="L984" s="545"/>
      <c r="M984" s="545"/>
      <c r="N984" s="545"/>
      <c r="O984" s="545"/>
      <c r="P984" s="545"/>
      <c r="Q984" s="545"/>
      <c r="R984" s="545"/>
      <c r="S984" s="545"/>
      <c r="T984" s="545"/>
      <c r="U984" s="545"/>
      <c r="V984" s="221"/>
      <c r="W984" s="221"/>
      <c r="X984" s="221"/>
      <c r="Y984" s="221"/>
      <c r="Z984" s="221"/>
    </row>
    <row r="985" spans="2:28" ht="13.5" customHeight="1">
      <c r="C985" s="24"/>
      <c r="D985" s="24"/>
      <c r="E985" s="24"/>
      <c r="F985" s="82"/>
      <c r="G985" s="24"/>
      <c r="H985" s="82"/>
      <c r="I985" s="24"/>
      <c r="J985" s="82"/>
      <c r="K985" s="24"/>
      <c r="L985" s="82"/>
      <c r="M985" s="24"/>
      <c r="N985" s="82"/>
      <c r="O985" s="24"/>
      <c r="P985" s="82"/>
      <c r="Q985" s="24"/>
      <c r="R985" s="82"/>
      <c r="S985" s="24"/>
      <c r="T985" s="82"/>
      <c r="U985" s="24"/>
      <c r="V985" s="82"/>
      <c r="W985" s="24"/>
      <c r="X985" s="82"/>
      <c r="Y985" s="24"/>
    </row>
    <row r="986" spans="2:28" ht="14.25" customHeight="1" thickBot="1">
      <c r="B986" s="39"/>
    </row>
    <row r="987" spans="2:28" ht="25.5" customHeight="1" thickTop="1" thickBot="1">
      <c r="B987" s="518" t="s">
        <v>580</v>
      </c>
      <c r="C987" s="519"/>
      <c r="D987" s="519"/>
      <c r="E987" s="519"/>
      <c r="F987" s="519"/>
      <c r="G987" s="519"/>
      <c r="H987" s="519"/>
      <c r="I987" s="519"/>
      <c r="J987" s="519"/>
      <c r="K987" s="519"/>
      <c r="L987" s="519"/>
      <c r="M987" s="519"/>
      <c r="N987" s="519"/>
      <c r="O987" s="519"/>
      <c r="P987" s="519"/>
      <c r="Q987" s="519"/>
      <c r="R987" s="519"/>
      <c r="S987" s="519"/>
      <c r="T987" s="519"/>
      <c r="U987" s="519"/>
      <c r="V987" s="519"/>
      <c r="W987" s="519"/>
      <c r="X987" s="519"/>
      <c r="Y987" s="519"/>
      <c r="Z987" s="519"/>
      <c r="AA987" s="520"/>
    </row>
    <row r="988" spans="2:28" ht="14.25" customHeight="1" thickTop="1">
      <c r="B988" s="24"/>
      <c r="C988" s="24"/>
      <c r="D988" s="24"/>
      <c r="E988" s="24"/>
      <c r="F988" s="82"/>
      <c r="G988" s="24"/>
      <c r="H988" s="82"/>
      <c r="I988" s="24"/>
      <c r="J988" s="82"/>
      <c r="K988" s="24"/>
      <c r="L988" s="82"/>
      <c r="M988" s="24"/>
      <c r="N988" s="82"/>
      <c r="O988" s="24"/>
      <c r="P988" s="82"/>
      <c r="Q988" s="24"/>
      <c r="R988" s="82"/>
      <c r="S988" s="24"/>
      <c r="T988" s="82"/>
      <c r="U988" s="24"/>
      <c r="V988" s="82"/>
      <c r="W988" s="24"/>
      <c r="X988" s="82"/>
      <c r="Y988" s="24"/>
    </row>
    <row r="989" spans="2:28" s="239" customFormat="1" ht="20.100000000000001" customHeight="1" thickBot="1">
      <c r="B989" s="241" t="s">
        <v>657</v>
      </c>
      <c r="C989" s="24"/>
      <c r="D989" s="24"/>
      <c r="E989" s="24"/>
      <c r="F989" s="82"/>
      <c r="G989" s="24"/>
      <c r="H989" s="82"/>
      <c r="I989" s="24"/>
      <c r="J989" s="82"/>
      <c r="K989" s="24"/>
      <c r="L989" s="82"/>
      <c r="M989" s="24"/>
      <c r="N989" s="82"/>
      <c r="O989" s="24"/>
      <c r="P989" s="82"/>
      <c r="Q989" s="24"/>
      <c r="R989" s="82"/>
      <c r="S989" s="24"/>
      <c r="T989" s="82"/>
      <c r="U989" s="24"/>
      <c r="V989" s="82"/>
      <c r="W989" s="24"/>
      <c r="X989" s="82"/>
      <c r="Y989" s="24"/>
    </row>
    <row r="990" spans="2:28" ht="20.100000000000001" customHeight="1" thickBot="1">
      <c r="B990" s="531" t="s">
        <v>536</v>
      </c>
      <c r="C990" s="532"/>
      <c r="D990" s="532"/>
      <c r="E990" s="532"/>
      <c r="F990" s="532"/>
      <c r="G990" s="532"/>
      <c r="H990" s="532"/>
      <c r="I990" s="532"/>
      <c r="J990" s="532"/>
      <c r="K990" s="532"/>
      <c r="L990" s="532"/>
      <c r="M990" s="532"/>
      <c r="N990" s="532"/>
      <c r="O990" s="532"/>
      <c r="P990" s="532"/>
      <c r="Q990" s="532"/>
      <c r="R990" s="532"/>
      <c r="S990" s="532"/>
      <c r="T990" s="532"/>
      <c r="U990" s="533"/>
      <c r="V990" s="10"/>
      <c r="X990" s="4"/>
    </row>
    <row r="991" spans="2:28" ht="30" customHeight="1" thickBot="1">
      <c r="B991" s="622" t="s">
        <v>581</v>
      </c>
      <c r="C991" s="623"/>
      <c r="D991" s="623"/>
      <c r="E991" s="623"/>
      <c r="F991" s="623"/>
      <c r="G991" s="624"/>
      <c r="H991" s="710" t="s">
        <v>524</v>
      </c>
      <c r="I991" s="710"/>
      <c r="J991" s="710"/>
      <c r="K991" s="710"/>
      <c r="L991" s="710"/>
      <c r="M991" s="710" t="s">
        <v>491</v>
      </c>
      <c r="N991" s="710"/>
      <c r="O991" s="710"/>
      <c r="P991" s="710"/>
      <c r="Q991" s="710"/>
      <c r="R991" s="710"/>
      <c r="S991" s="710"/>
      <c r="T991" s="710"/>
      <c r="U991" s="710"/>
      <c r="X991" s="4"/>
    </row>
    <row r="992" spans="2:28" ht="22.5" customHeight="1">
      <c r="B992" s="821" t="s">
        <v>1053</v>
      </c>
      <c r="C992" s="822"/>
      <c r="D992" s="822"/>
      <c r="E992" s="822"/>
      <c r="F992" s="822"/>
      <c r="G992" s="822"/>
      <c r="H992" s="861" t="s">
        <v>1359</v>
      </c>
      <c r="I992" s="862"/>
      <c r="J992" s="862"/>
      <c r="K992" s="862"/>
      <c r="L992" s="863"/>
      <c r="M992" s="821" t="s">
        <v>1054</v>
      </c>
      <c r="N992" s="822"/>
      <c r="O992" s="822"/>
      <c r="P992" s="822"/>
      <c r="Q992" s="823"/>
      <c r="R992" s="864">
        <f>IF(ISBLANK('6桁'!R992)=TRUE,"",VLOOKUP(パターン表!R992, 'パターン別掛け率（入力）'!$C$3:$I$302, 6, FALSE))</f>
        <v>100</v>
      </c>
      <c r="S992" s="865" t="str">
        <f>IF(ISBLANK('6桁'!S992)=TRUE,"",VLOOKUP(パターン表!S992, 'パターン別掛け率（入力）'!$C$3:$I$302, 6, FALSE))</f>
        <v/>
      </c>
      <c r="T992" s="865" t="str">
        <f>IF(ISBLANK('6桁'!T992)=TRUE,"",VLOOKUP(パターン表!T992, 'パターン別掛け率（入力）'!$C$3:$I$302, 6, FALSE))</f>
        <v/>
      </c>
      <c r="U992" s="866" t="str">
        <f>IF(ISBLANK('6桁'!U992)=TRUE,"",VLOOKUP(パターン表!U992, 'パターン別掛け率（入力）'!$C$3:$I$302, 6, FALSE))</f>
        <v/>
      </c>
      <c r="V992" s="83"/>
      <c r="W992" s="265"/>
      <c r="X992" s="4"/>
    </row>
    <row r="993" spans="2:24" ht="23.1" customHeight="1">
      <c r="B993" s="746" t="s">
        <v>594</v>
      </c>
      <c r="C993" s="747"/>
      <c r="D993" s="747"/>
      <c r="E993" s="747"/>
      <c r="F993" s="747"/>
      <c r="G993" s="747"/>
      <c r="H993" s="867" t="s">
        <v>261</v>
      </c>
      <c r="I993" s="868"/>
      <c r="J993" s="868"/>
      <c r="K993" s="868"/>
      <c r="L993" s="869"/>
      <c r="M993" s="746" t="s">
        <v>254</v>
      </c>
      <c r="N993" s="747"/>
      <c r="O993" s="747"/>
      <c r="P993" s="747"/>
      <c r="Q993" s="748"/>
      <c r="R993" s="870">
        <f>IF(ISBLANK('6桁'!R993)=TRUE,"",VLOOKUP(パターン表!R993, 'パターン別掛け率（入力）'!$C$3:$I$302, 6, FALSE))</f>
        <v>100</v>
      </c>
      <c r="S993" s="871" t="str">
        <f>IF(ISBLANK('6桁'!S993)=TRUE,"",VLOOKUP(パターン表!S993, 'パターン別掛け率（入力）'!$C$3:$I$302, 6, FALSE))</f>
        <v/>
      </c>
      <c r="T993" s="871" t="str">
        <f>IF(ISBLANK('6桁'!T993)=TRUE,"",VLOOKUP(パターン表!T993, 'パターン別掛け率（入力）'!$C$3:$I$302, 6, FALSE))</f>
        <v/>
      </c>
      <c r="U993" s="872" t="str">
        <f>IF(ISBLANK('6桁'!U993)=TRUE,"",VLOOKUP(パターン表!U993, 'パターン別掛け率（入力）'!$C$3:$I$302, 6, FALSE))</f>
        <v/>
      </c>
      <c r="V993" s="83"/>
      <c r="W993" s="265"/>
      <c r="X993" s="4"/>
    </row>
    <row r="994" spans="2:24" ht="23.1" customHeight="1">
      <c r="B994" s="746"/>
      <c r="C994" s="747"/>
      <c r="D994" s="747"/>
      <c r="E994" s="747"/>
      <c r="F994" s="747"/>
      <c r="G994" s="747"/>
      <c r="H994" s="873" t="s">
        <v>411</v>
      </c>
      <c r="I994" s="874"/>
      <c r="J994" s="874"/>
      <c r="K994" s="874"/>
      <c r="L994" s="875"/>
      <c r="M994" s="746"/>
      <c r="N994" s="747"/>
      <c r="O994" s="747"/>
      <c r="P994" s="747"/>
      <c r="Q994" s="748"/>
      <c r="R994" s="876">
        <f>IF(ISBLANK('6桁'!R994)=TRUE,"",VLOOKUP(パターン表!R994, 'パターン別掛け率（入力）'!$C$3:$I$302, 6, FALSE))</f>
        <v>100</v>
      </c>
      <c r="S994" s="877" t="str">
        <f>IF(ISBLANK('6桁'!S994)=TRUE,"",VLOOKUP(パターン表!S994, 'パターン別掛け率（入力）'!$C$3:$I$302, 6, FALSE))</f>
        <v/>
      </c>
      <c r="T994" s="877" t="str">
        <f>IF(ISBLANK('6桁'!T994)=TRUE,"",VLOOKUP(パターン表!T994, 'パターン別掛け率（入力）'!$C$3:$I$302, 6, FALSE))</f>
        <v/>
      </c>
      <c r="U994" s="878" t="str">
        <f>IF(ISBLANK('6桁'!U994)=TRUE,"",VLOOKUP(パターン表!U994, 'パターン別掛け率（入力）'!$C$3:$I$302, 6, FALSE))</f>
        <v/>
      </c>
      <c r="V994" s="83"/>
      <c r="W994" s="265"/>
      <c r="X994" s="4"/>
    </row>
    <row r="995" spans="2:24" ht="23.1" customHeight="1">
      <c r="B995" s="746" t="s">
        <v>940</v>
      </c>
      <c r="C995" s="747"/>
      <c r="D995" s="747"/>
      <c r="E995" s="747"/>
      <c r="F995" s="747"/>
      <c r="G995" s="747"/>
      <c r="H995" s="879" t="s">
        <v>955</v>
      </c>
      <c r="I995" s="880"/>
      <c r="J995" s="880"/>
      <c r="K995" s="880"/>
      <c r="L995" s="881"/>
      <c r="M995" s="746" t="s">
        <v>1054</v>
      </c>
      <c r="N995" s="747"/>
      <c r="O995" s="747"/>
      <c r="P995" s="747"/>
      <c r="Q995" s="748"/>
      <c r="R995" s="882">
        <f>IF(ISBLANK('6桁'!R995)=TRUE,"",VLOOKUP(パターン表!R995, 'パターン別掛け率（入力）'!$C$3:$I$302, 6, FALSE))</f>
        <v>100</v>
      </c>
      <c r="S995" s="883" t="str">
        <f>IF(ISBLANK('6桁'!S995)=TRUE,"",VLOOKUP(パターン表!S995, 'パターン別掛け率（入力）'!$C$3:$I$302, 6, FALSE))</f>
        <v/>
      </c>
      <c r="T995" s="883" t="str">
        <f>IF(ISBLANK('6桁'!T995)=TRUE,"",VLOOKUP(パターン表!T995, 'パターン別掛け率（入力）'!$C$3:$I$302, 6, FALSE))</f>
        <v/>
      </c>
      <c r="U995" s="884" t="str">
        <f>IF(ISBLANK('6桁'!U995)=TRUE,"",VLOOKUP(パターン表!U995, 'パターン別掛け率（入力）'!$C$3:$I$302, 6, FALSE))</f>
        <v/>
      </c>
      <c r="V995" s="83"/>
      <c r="W995" s="265"/>
      <c r="X995" s="4"/>
    </row>
    <row r="996" spans="2:24" ht="23.1" customHeight="1">
      <c r="B996" s="746" t="s">
        <v>1160</v>
      </c>
      <c r="C996" s="747"/>
      <c r="D996" s="747"/>
      <c r="E996" s="747"/>
      <c r="F996" s="747"/>
      <c r="G996" s="747"/>
      <c r="H996" s="879" t="s">
        <v>390</v>
      </c>
      <c r="I996" s="880"/>
      <c r="J996" s="880"/>
      <c r="K996" s="880"/>
      <c r="L996" s="881"/>
      <c r="M996" s="746" t="s">
        <v>254</v>
      </c>
      <c r="N996" s="747"/>
      <c r="O996" s="747"/>
      <c r="P996" s="747"/>
      <c r="Q996" s="748"/>
      <c r="R996" s="882">
        <f>IF(ISBLANK('6桁'!R996)=TRUE,"",VLOOKUP(パターン表!R996, 'パターン別掛け率（入力）'!$C$3:$I$302, 6, FALSE))</f>
        <v>100</v>
      </c>
      <c r="S996" s="883" t="str">
        <f>IF(ISBLANK('6桁'!S996)=TRUE,"",VLOOKUP(パターン表!S996, 'パターン別掛け率（入力）'!$C$3:$I$302, 6, FALSE))</f>
        <v/>
      </c>
      <c r="T996" s="883" t="str">
        <f>IF(ISBLANK('6桁'!T996)=TRUE,"",VLOOKUP(パターン表!T996, 'パターン別掛け率（入力）'!$C$3:$I$302, 6, FALSE))</f>
        <v/>
      </c>
      <c r="U996" s="884" t="str">
        <f>IF(ISBLANK('6桁'!U996)=TRUE,"",VLOOKUP(パターン表!U996, 'パターン別掛け率（入力）'!$C$3:$I$302, 6, FALSE))</f>
        <v/>
      </c>
      <c r="V996" s="83"/>
      <c r="W996" s="265"/>
      <c r="X996" s="4"/>
    </row>
    <row r="997" spans="2:24" ht="23.1" customHeight="1">
      <c r="B997" s="746" t="s">
        <v>595</v>
      </c>
      <c r="C997" s="747"/>
      <c r="D997" s="747"/>
      <c r="E997" s="747"/>
      <c r="F997" s="747"/>
      <c r="G997" s="747"/>
      <c r="H997" s="867" t="s">
        <v>184</v>
      </c>
      <c r="I997" s="868"/>
      <c r="J997" s="868"/>
      <c r="K997" s="868"/>
      <c r="L997" s="869"/>
      <c r="M997" s="746" t="s">
        <v>254</v>
      </c>
      <c r="N997" s="747"/>
      <c r="O997" s="747"/>
      <c r="P997" s="747"/>
      <c r="Q997" s="748"/>
      <c r="R997" s="870">
        <f>IF(ISBLANK('6桁'!R997)=TRUE,"",VLOOKUP(パターン表!R997, 'パターン別掛け率（入力）'!$C$3:$I$302, 6, FALSE))</f>
        <v>100</v>
      </c>
      <c r="S997" s="871" t="str">
        <f>IF(ISBLANK('6桁'!S997)=TRUE,"",VLOOKUP(パターン表!S997, 'パターン別掛け率（入力）'!$C$3:$I$302, 6, FALSE))</f>
        <v/>
      </c>
      <c r="T997" s="871" t="str">
        <f>IF(ISBLANK('6桁'!T997)=TRUE,"",VLOOKUP(パターン表!T997, 'パターン別掛け率（入力）'!$C$3:$I$302, 6, FALSE))</f>
        <v/>
      </c>
      <c r="U997" s="872" t="str">
        <f>IF(ISBLANK('6桁'!U997)=TRUE,"",VLOOKUP(パターン表!U997, 'パターン別掛け率（入力）'!$C$3:$I$302, 6, FALSE))</f>
        <v/>
      </c>
      <c r="V997" s="83"/>
      <c r="W997" s="265"/>
      <c r="X997" s="4"/>
    </row>
    <row r="998" spans="2:24" ht="23.1" customHeight="1">
      <c r="B998" s="746"/>
      <c r="C998" s="747"/>
      <c r="D998" s="747"/>
      <c r="E998" s="747"/>
      <c r="F998" s="747"/>
      <c r="G998" s="747"/>
      <c r="H998" s="873" t="s">
        <v>431</v>
      </c>
      <c r="I998" s="874"/>
      <c r="J998" s="874"/>
      <c r="K998" s="874"/>
      <c r="L998" s="875"/>
      <c r="M998" s="746"/>
      <c r="N998" s="747"/>
      <c r="O998" s="747"/>
      <c r="P998" s="747"/>
      <c r="Q998" s="748"/>
      <c r="R998" s="876">
        <f>IF(ISBLANK('6桁'!R998)=TRUE,"",VLOOKUP(パターン表!R998, 'パターン別掛け率（入力）'!$C$3:$I$302, 6, FALSE))</f>
        <v>100</v>
      </c>
      <c r="S998" s="877" t="str">
        <f>IF(ISBLANK('6桁'!S998)=TRUE,"",VLOOKUP(パターン表!S998, 'パターン別掛け率（入力）'!$C$3:$I$302, 6, FALSE))</f>
        <v/>
      </c>
      <c r="T998" s="877" t="str">
        <f>IF(ISBLANK('6桁'!T998)=TRUE,"",VLOOKUP(パターン表!T998, 'パターン別掛け率（入力）'!$C$3:$I$302, 6, FALSE))</f>
        <v/>
      </c>
      <c r="U998" s="878" t="str">
        <f>IF(ISBLANK('6桁'!U998)=TRUE,"",VLOOKUP(パターン表!U998, 'パターン別掛け率（入力）'!$C$3:$I$302, 6, FALSE))</f>
        <v/>
      </c>
      <c r="V998" s="83"/>
      <c r="W998" s="265"/>
      <c r="X998" s="4"/>
    </row>
    <row r="999" spans="2:24" ht="23.1" customHeight="1">
      <c r="B999" s="746" t="s">
        <v>1102</v>
      </c>
      <c r="C999" s="747"/>
      <c r="D999" s="747"/>
      <c r="E999" s="747"/>
      <c r="F999" s="747"/>
      <c r="G999" s="747"/>
      <c r="H999" s="879" t="s">
        <v>183</v>
      </c>
      <c r="I999" s="880"/>
      <c r="J999" s="880"/>
      <c r="K999" s="880"/>
      <c r="L999" s="881"/>
      <c r="M999" s="746" t="s">
        <v>602</v>
      </c>
      <c r="N999" s="747"/>
      <c r="O999" s="747"/>
      <c r="P999" s="747"/>
      <c r="Q999" s="748"/>
      <c r="R999" s="882">
        <f>IF(ISBLANK('6桁'!R999)=TRUE,"",VLOOKUP(パターン表!R999, 'パターン別掛け率（入力）'!$C$3:$I$302, 6, FALSE))</f>
        <v>100</v>
      </c>
      <c r="S999" s="883" t="str">
        <f>IF(ISBLANK('6桁'!S999)=TRUE,"",VLOOKUP(パターン表!S999, 'パターン別掛け率（入力）'!$C$3:$I$302, 6, FALSE))</f>
        <v/>
      </c>
      <c r="T999" s="883" t="str">
        <f>IF(ISBLANK('6桁'!T999)=TRUE,"",VLOOKUP(パターン表!T999, 'パターン別掛け率（入力）'!$C$3:$I$302, 6, FALSE))</f>
        <v/>
      </c>
      <c r="U999" s="884" t="str">
        <f>IF(ISBLANK('6桁'!U999)=TRUE,"",VLOOKUP(パターン表!U999, 'パターン別掛け率（入力）'!$C$3:$I$302, 6, FALSE))</f>
        <v/>
      </c>
      <c r="V999" s="83"/>
      <c r="W999" s="265"/>
      <c r="X999" s="4"/>
    </row>
    <row r="1000" spans="2:24" ht="23.1" customHeight="1">
      <c r="B1000" s="842" t="s">
        <v>596</v>
      </c>
      <c r="C1000" s="843"/>
      <c r="D1000" s="843"/>
      <c r="E1000" s="843"/>
      <c r="F1000" s="843"/>
      <c r="G1000" s="844"/>
      <c r="H1000" s="867" t="s">
        <v>431</v>
      </c>
      <c r="I1000" s="868"/>
      <c r="J1000" s="868"/>
      <c r="K1000" s="868"/>
      <c r="L1000" s="869"/>
      <c r="M1000" s="746" t="s">
        <v>254</v>
      </c>
      <c r="N1000" s="747"/>
      <c r="O1000" s="747"/>
      <c r="P1000" s="747"/>
      <c r="Q1000" s="748"/>
      <c r="R1000" s="870">
        <f>IF(ISBLANK('6桁'!R1000)=TRUE,"",VLOOKUP(パターン表!R1000, 'パターン別掛け率（入力）'!$C$3:$I$302, 6, FALSE))</f>
        <v>100</v>
      </c>
      <c r="S1000" s="871" t="str">
        <f>IF(ISBLANK('6桁'!S1000)=TRUE,"",VLOOKUP(パターン表!S1000, 'パターン別掛け率（入力）'!$C$3:$I$302, 6, FALSE))</f>
        <v/>
      </c>
      <c r="T1000" s="871" t="str">
        <f>IF(ISBLANK('6桁'!T1000)=TRUE,"",VLOOKUP(パターン表!T1000, 'パターン別掛け率（入力）'!$C$3:$I$302, 6, FALSE))</f>
        <v/>
      </c>
      <c r="U1000" s="872" t="str">
        <f>IF(ISBLANK('6桁'!U1000)=TRUE,"",VLOOKUP(パターン表!U1000, 'パターン別掛け率（入力）'!$C$3:$I$302, 6, FALSE))</f>
        <v/>
      </c>
      <c r="V1000" s="83"/>
      <c r="W1000" s="265"/>
      <c r="X1000" s="4"/>
    </row>
    <row r="1001" spans="2:24" ht="23.1" customHeight="1">
      <c r="B1001" s="806"/>
      <c r="C1001" s="807"/>
      <c r="D1001" s="807"/>
      <c r="E1001" s="807"/>
      <c r="F1001" s="807"/>
      <c r="G1001" s="808"/>
      <c r="H1001" s="873" t="s">
        <v>1383</v>
      </c>
      <c r="I1001" s="874"/>
      <c r="J1001" s="874"/>
      <c r="K1001" s="874"/>
      <c r="L1001" s="875"/>
      <c r="M1001" s="746" t="s">
        <v>323</v>
      </c>
      <c r="N1001" s="747"/>
      <c r="O1001" s="747"/>
      <c r="P1001" s="747"/>
      <c r="Q1001" s="748"/>
      <c r="R1001" s="876">
        <f>IF(ISBLANK('6桁'!R1001)=TRUE,"",VLOOKUP(パターン表!R1001, 'パターン別掛け率（入力）'!$C$3:$I$302, 6, FALSE))</f>
        <v>100</v>
      </c>
      <c r="S1001" s="877" t="str">
        <f>IF(ISBLANK('6桁'!S1001)=TRUE,"",VLOOKUP(パターン表!S1001, 'パターン別掛け率（入力）'!$C$3:$I$302, 6, FALSE))</f>
        <v/>
      </c>
      <c r="T1001" s="877" t="str">
        <f>IF(ISBLANK('6桁'!T1001)=TRUE,"",VLOOKUP(パターン表!T1001, 'パターン別掛け率（入力）'!$C$3:$I$302, 6, FALSE))</f>
        <v/>
      </c>
      <c r="U1001" s="878" t="str">
        <f>IF(ISBLANK('6桁'!U1001)=TRUE,"",VLOOKUP(パターン表!U1001, 'パターン別掛け率（入力）'!$C$3:$I$302, 6, FALSE))</f>
        <v/>
      </c>
      <c r="V1001" s="83"/>
      <c r="W1001" s="265"/>
      <c r="X1001" s="4"/>
    </row>
    <row r="1002" spans="2:24" ht="23.1" customHeight="1">
      <c r="B1002" s="746" t="s">
        <v>1101</v>
      </c>
      <c r="C1002" s="747"/>
      <c r="D1002" s="747"/>
      <c r="E1002" s="747"/>
      <c r="F1002" s="747"/>
      <c r="G1002" s="747"/>
      <c r="H1002" s="879" t="s">
        <v>1360</v>
      </c>
      <c r="I1002" s="880"/>
      <c r="J1002" s="880"/>
      <c r="K1002" s="880"/>
      <c r="L1002" s="881"/>
      <c r="M1002" s="746" t="s">
        <v>323</v>
      </c>
      <c r="N1002" s="747"/>
      <c r="O1002" s="747"/>
      <c r="P1002" s="747"/>
      <c r="Q1002" s="748"/>
      <c r="R1002" s="882">
        <f>IF(ISBLANK('6桁'!R1002)=TRUE,"",VLOOKUP(パターン表!R1002, 'パターン別掛け率（入力）'!$C$3:$I$302, 6, FALSE))</f>
        <v>100</v>
      </c>
      <c r="S1002" s="883" t="str">
        <f>IF(ISBLANK('6桁'!S1002)=TRUE,"",VLOOKUP(パターン表!S1002, 'パターン別掛け率（入力）'!$C$3:$I$302, 6, FALSE))</f>
        <v/>
      </c>
      <c r="T1002" s="883" t="str">
        <f>IF(ISBLANK('6桁'!T1002)=TRUE,"",VLOOKUP(パターン表!T1002, 'パターン別掛け率（入力）'!$C$3:$I$302, 6, FALSE))</f>
        <v/>
      </c>
      <c r="U1002" s="884" t="str">
        <f>IF(ISBLANK('6桁'!U1002)=TRUE,"",VLOOKUP(パターン表!U1002, 'パターン別掛け率（入力）'!$C$3:$I$302, 6, FALSE))</f>
        <v/>
      </c>
      <c r="V1002" s="83"/>
      <c r="W1002" s="265"/>
      <c r="X1002" s="4"/>
    </row>
    <row r="1003" spans="2:24" ht="23.1" customHeight="1">
      <c r="B1003" s="746" t="s">
        <v>989</v>
      </c>
      <c r="C1003" s="747"/>
      <c r="D1003" s="747"/>
      <c r="E1003" s="747"/>
      <c r="F1003" s="747"/>
      <c r="G1003" s="747"/>
      <c r="H1003" s="867" t="s">
        <v>1052</v>
      </c>
      <c r="I1003" s="868"/>
      <c r="J1003" s="868"/>
      <c r="K1003" s="868"/>
      <c r="L1003" s="869"/>
      <c r="M1003" s="746" t="s">
        <v>1055</v>
      </c>
      <c r="N1003" s="747"/>
      <c r="O1003" s="747"/>
      <c r="P1003" s="747"/>
      <c r="Q1003" s="748"/>
      <c r="R1003" s="870">
        <f>IF(ISBLANK('6桁'!R1003)=TRUE,"",VLOOKUP(パターン表!R1003, 'パターン別掛け率（入力）'!$C$3:$I$302, 6, FALSE))</f>
        <v>100</v>
      </c>
      <c r="S1003" s="871" t="str">
        <f>IF(ISBLANK('6桁'!S1003)=TRUE,"",VLOOKUP(パターン表!S1003, 'パターン別掛け率（入力）'!$C$3:$I$302, 6, FALSE))</f>
        <v/>
      </c>
      <c r="T1003" s="871" t="str">
        <f>IF(ISBLANK('6桁'!T1003)=TRUE,"",VLOOKUP(パターン表!T1003, 'パターン別掛け率（入力）'!$C$3:$I$302, 6, FALSE))</f>
        <v/>
      </c>
      <c r="U1003" s="872" t="str">
        <f>IF(ISBLANK('6桁'!U1003)=TRUE,"",VLOOKUP(パターン表!U1003, 'パターン別掛け率（入力）'!$C$3:$I$302, 6, FALSE))</f>
        <v/>
      </c>
      <c r="V1003" s="83"/>
      <c r="W1003" s="265"/>
      <c r="X1003" s="4"/>
    </row>
    <row r="1004" spans="2:24" ht="23.1" customHeight="1">
      <c r="B1004" s="746"/>
      <c r="C1004" s="747"/>
      <c r="D1004" s="747"/>
      <c r="E1004" s="747"/>
      <c r="F1004" s="747"/>
      <c r="G1004" s="747"/>
      <c r="H1004" s="873" t="s">
        <v>558</v>
      </c>
      <c r="I1004" s="874"/>
      <c r="J1004" s="874"/>
      <c r="K1004" s="874"/>
      <c r="L1004" s="875"/>
      <c r="M1004" s="746" t="s">
        <v>545</v>
      </c>
      <c r="N1004" s="747"/>
      <c r="O1004" s="747"/>
      <c r="P1004" s="747"/>
      <c r="Q1004" s="748"/>
      <c r="R1004" s="876">
        <f>IF(ISBLANK('6桁'!R1004)=TRUE,"",VLOOKUP(パターン表!R1004, 'パターン別掛け率（入力）'!$C$3:$I$302, 6, FALSE))</f>
        <v>100</v>
      </c>
      <c r="S1004" s="877" t="str">
        <f>IF(ISBLANK('6桁'!S1004)=TRUE,"",VLOOKUP(パターン表!S1004, 'パターン別掛け率（入力）'!$C$3:$I$302, 6, FALSE))</f>
        <v/>
      </c>
      <c r="T1004" s="877" t="str">
        <f>IF(ISBLANK('6桁'!T1004)=TRUE,"",VLOOKUP(パターン表!T1004, 'パターン別掛け率（入力）'!$C$3:$I$302, 6, FALSE))</f>
        <v/>
      </c>
      <c r="U1004" s="878" t="str">
        <f>IF(ISBLANK('6桁'!U1004)=TRUE,"",VLOOKUP(パターン表!U1004, 'パターン別掛け率（入力）'!$C$3:$I$302, 6, FALSE))</f>
        <v/>
      </c>
      <c r="V1004" s="83"/>
      <c r="W1004" s="265"/>
      <c r="X1004" s="4"/>
    </row>
    <row r="1005" spans="2:24" ht="23.1" customHeight="1">
      <c r="B1005" s="746" t="s">
        <v>1161</v>
      </c>
      <c r="C1005" s="747"/>
      <c r="D1005" s="747"/>
      <c r="E1005" s="747"/>
      <c r="F1005" s="747"/>
      <c r="G1005" s="747"/>
      <c r="H1005" s="879" t="s">
        <v>715</v>
      </c>
      <c r="I1005" s="880"/>
      <c r="J1005" s="880"/>
      <c r="K1005" s="880"/>
      <c r="L1005" s="881"/>
      <c r="M1005" s="746" t="s">
        <v>1361</v>
      </c>
      <c r="N1005" s="747"/>
      <c r="O1005" s="747"/>
      <c r="P1005" s="747"/>
      <c r="Q1005" s="748"/>
      <c r="R1005" s="882">
        <f>IF(ISBLANK('6桁'!R1005)=TRUE,"",VLOOKUP(パターン表!R1005, 'パターン別掛け率（入力）'!$C$3:$I$302, 6, FALSE))</f>
        <v>100</v>
      </c>
      <c r="S1005" s="883" t="str">
        <f>IF(ISBLANK('6桁'!S1005)=TRUE,"",VLOOKUP(パターン表!S1005, 'パターン別掛け率（入力）'!$C$3:$I$302, 6, FALSE))</f>
        <v/>
      </c>
      <c r="T1005" s="883" t="str">
        <f>IF(ISBLANK('6桁'!T1005)=TRUE,"",VLOOKUP(パターン表!T1005, 'パターン別掛け率（入力）'!$C$3:$I$302, 6, FALSE))</f>
        <v/>
      </c>
      <c r="U1005" s="884" t="str">
        <f>IF(ISBLANK('6桁'!U1005)=TRUE,"",VLOOKUP(パターン表!U1005, 'パターン別掛け率（入力）'!$C$3:$I$302, 6, FALSE))</f>
        <v/>
      </c>
      <c r="V1005" s="83"/>
      <c r="W1005" s="265"/>
      <c r="X1005" s="4"/>
    </row>
    <row r="1006" spans="2:24" ht="23.1" customHeight="1">
      <c r="B1006" s="746" t="s">
        <v>1162</v>
      </c>
      <c r="C1006" s="747"/>
      <c r="D1006" s="747"/>
      <c r="E1006" s="747"/>
      <c r="F1006" s="747"/>
      <c r="G1006" s="747"/>
      <c r="H1006" s="879" t="s">
        <v>181</v>
      </c>
      <c r="I1006" s="880"/>
      <c r="J1006" s="880"/>
      <c r="K1006" s="880"/>
      <c r="L1006" s="881"/>
      <c r="M1006" s="746" t="s">
        <v>254</v>
      </c>
      <c r="N1006" s="747"/>
      <c r="O1006" s="747"/>
      <c r="P1006" s="747"/>
      <c r="Q1006" s="748"/>
      <c r="R1006" s="882">
        <f>IF(ISBLANK('6桁'!R1006)=TRUE,"",VLOOKUP(パターン表!R1006, 'パターン別掛け率（入力）'!$C$3:$I$302, 6, FALSE))</f>
        <v>100</v>
      </c>
      <c r="S1006" s="883" t="str">
        <f>IF(ISBLANK('6桁'!S1006)=TRUE,"",VLOOKUP(パターン表!S1006, 'パターン別掛け率（入力）'!$C$3:$I$302, 6, FALSE))</f>
        <v/>
      </c>
      <c r="T1006" s="883" t="str">
        <f>IF(ISBLANK('6桁'!T1006)=TRUE,"",VLOOKUP(パターン表!T1006, 'パターン別掛け率（入力）'!$C$3:$I$302, 6, FALSE))</f>
        <v/>
      </c>
      <c r="U1006" s="884" t="str">
        <f>IF(ISBLANK('6桁'!U1006)=TRUE,"",VLOOKUP(パターン表!U1006, 'パターン別掛け率（入力）'!$C$3:$I$302, 6, FALSE))</f>
        <v/>
      </c>
      <c r="V1006" s="83"/>
      <c r="W1006" s="265"/>
      <c r="X1006" s="4"/>
    </row>
    <row r="1007" spans="2:24" ht="23.1" customHeight="1">
      <c r="B1007" s="746" t="s">
        <v>1163</v>
      </c>
      <c r="C1007" s="747"/>
      <c r="D1007" s="747"/>
      <c r="E1007" s="747"/>
      <c r="F1007" s="747"/>
      <c r="G1007" s="747"/>
      <c r="H1007" s="879" t="s">
        <v>677</v>
      </c>
      <c r="I1007" s="880"/>
      <c r="J1007" s="880"/>
      <c r="K1007" s="880"/>
      <c r="L1007" s="881"/>
      <c r="M1007" s="746" t="s">
        <v>603</v>
      </c>
      <c r="N1007" s="747"/>
      <c r="O1007" s="747"/>
      <c r="P1007" s="747"/>
      <c r="Q1007" s="748"/>
      <c r="R1007" s="882">
        <f>IF(ISBLANK('6桁'!R1007)=TRUE,"",VLOOKUP(パターン表!R1007, 'パターン別掛け率（入力）'!$C$3:$I$302, 6, FALSE))</f>
        <v>100</v>
      </c>
      <c r="S1007" s="883" t="str">
        <f>IF(ISBLANK('6桁'!S1007)=TRUE,"",VLOOKUP(パターン表!S1007, 'パターン別掛け率（入力）'!$C$3:$I$302, 6, FALSE))</f>
        <v/>
      </c>
      <c r="T1007" s="883" t="str">
        <f>IF(ISBLANK('6桁'!T1007)=TRUE,"",VLOOKUP(パターン表!T1007, 'パターン別掛け率（入力）'!$C$3:$I$302, 6, FALSE))</f>
        <v/>
      </c>
      <c r="U1007" s="884" t="str">
        <f>IF(ISBLANK('6桁'!U1007)=TRUE,"",VLOOKUP(パターン表!U1007, 'パターン別掛け率（入力）'!$C$3:$I$302, 6, FALSE))</f>
        <v/>
      </c>
      <c r="V1007" s="83"/>
      <c r="W1007" s="265"/>
      <c r="X1007" s="4"/>
    </row>
    <row r="1008" spans="2:24" ht="23.1" customHeight="1">
      <c r="B1008" s="746" t="s">
        <v>1164</v>
      </c>
      <c r="C1008" s="747"/>
      <c r="D1008" s="747"/>
      <c r="E1008" s="747"/>
      <c r="F1008" s="747"/>
      <c r="G1008" s="747"/>
      <c r="H1008" s="879" t="s">
        <v>432</v>
      </c>
      <c r="I1008" s="880"/>
      <c r="J1008" s="880"/>
      <c r="K1008" s="880"/>
      <c r="L1008" s="881"/>
      <c r="M1008" s="746" t="s">
        <v>323</v>
      </c>
      <c r="N1008" s="747"/>
      <c r="O1008" s="747"/>
      <c r="P1008" s="747"/>
      <c r="Q1008" s="748"/>
      <c r="R1008" s="882">
        <f>IF(ISBLANK('6桁'!R1008)=TRUE,"",VLOOKUP(パターン表!R1008, 'パターン別掛け率（入力）'!$C$3:$I$302, 6, FALSE))</f>
        <v>100</v>
      </c>
      <c r="S1008" s="883" t="str">
        <f>IF(ISBLANK('6桁'!S1008)=TRUE,"",VLOOKUP(パターン表!S1008, 'パターン別掛け率（入力）'!$C$3:$I$302, 6, FALSE))</f>
        <v/>
      </c>
      <c r="T1008" s="883" t="str">
        <f>IF(ISBLANK('6桁'!T1008)=TRUE,"",VLOOKUP(パターン表!T1008, 'パターン別掛け率（入力）'!$C$3:$I$302, 6, FALSE))</f>
        <v/>
      </c>
      <c r="U1008" s="884" t="str">
        <f>IF(ISBLANK('6桁'!U1008)=TRUE,"",VLOOKUP(パターン表!U1008, 'パターン別掛け率（入力）'!$C$3:$I$302, 6, FALSE))</f>
        <v/>
      </c>
      <c r="V1008" s="83"/>
      <c r="W1008" s="265"/>
      <c r="X1008" s="4"/>
    </row>
    <row r="1009" spans="2:24" ht="23.1" customHeight="1">
      <c r="B1009" s="746" t="s">
        <v>1165</v>
      </c>
      <c r="C1009" s="747"/>
      <c r="D1009" s="747"/>
      <c r="E1009" s="747"/>
      <c r="F1009" s="747"/>
      <c r="G1009" s="747"/>
      <c r="H1009" s="806" t="s">
        <v>558</v>
      </c>
      <c r="I1009" s="807"/>
      <c r="J1009" s="807"/>
      <c r="K1009" s="807"/>
      <c r="L1009" s="808"/>
      <c r="M1009" s="746" t="s">
        <v>545</v>
      </c>
      <c r="N1009" s="747"/>
      <c r="O1009" s="747"/>
      <c r="P1009" s="747"/>
      <c r="Q1009" s="748"/>
      <c r="R1009" s="845">
        <f>IF(ISBLANK('6桁'!R1009)=TRUE,"",VLOOKUP(パターン表!R1009, 'パターン別掛け率（入力）'!$C$3:$I$302, 6, FALSE))</f>
        <v>100</v>
      </c>
      <c r="S1009" s="846" t="str">
        <f>IF(ISBLANK('6桁'!S1009)=TRUE,"",VLOOKUP(パターン表!S1009, 'パターン別掛け率（入力）'!$C$3:$I$302, 6, FALSE))</f>
        <v/>
      </c>
      <c r="T1009" s="846" t="str">
        <f>IF(ISBLANK('6桁'!T1009)=TRUE,"",VLOOKUP(パターン表!T1009, 'パターン別掛け率（入力）'!$C$3:$I$302, 6, FALSE))</f>
        <v/>
      </c>
      <c r="U1009" s="847" t="str">
        <f>IF(ISBLANK('6桁'!U1009)=TRUE,"",VLOOKUP(パターン表!U1009, 'パターン別掛け率（入力）'!$C$3:$I$302, 6, FALSE))</f>
        <v/>
      </c>
      <c r="V1009" s="83"/>
      <c r="W1009" s="265"/>
      <c r="X1009" s="4"/>
    </row>
    <row r="1010" spans="2:24" ht="23.1" customHeight="1">
      <c r="B1010" s="746" t="s">
        <v>597</v>
      </c>
      <c r="C1010" s="747"/>
      <c r="D1010" s="747"/>
      <c r="E1010" s="747"/>
      <c r="F1010" s="747"/>
      <c r="G1010" s="748"/>
      <c r="H1010" s="810" t="s">
        <v>1184</v>
      </c>
      <c r="I1010" s="811"/>
      <c r="J1010" s="811"/>
      <c r="K1010" s="811"/>
      <c r="L1010" s="812"/>
      <c r="M1010" s="810" t="s">
        <v>2144</v>
      </c>
      <c r="N1010" s="811"/>
      <c r="O1010" s="811"/>
      <c r="P1010" s="811"/>
      <c r="Q1010" s="812"/>
      <c r="R1010" s="833">
        <f>IF(ISBLANK('6桁'!R1010)=TRUE,"",VLOOKUP(パターン表!R1010, 'パターン別掛け率（入力）'!$C$3:$I$302, 6, FALSE))</f>
        <v>100</v>
      </c>
      <c r="S1010" s="834" t="str">
        <f>IF(ISBLANK('6桁'!S1010)=TRUE,"",VLOOKUP(パターン表!S1010, 'パターン別掛け率（入力）'!$C$3:$I$302, 6, FALSE))</f>
        <v/>
      </c>
      <c r="T1010" s="834" t="str">
        <f>IF(ISBLANK('6桁'!T1010)=TRUE,"",VLOOKUP(パターン表!T1010, 'パターン別掛け率（入力）'!$C$3:$I$302, 6, FALSE))</f>
        <v/>
      </c>
      <c r="U1010" s="835" t="str">
        <f>IF(ISBLANK('6桁'!U1010)=TRUE,"",VLOOKUP(パターン表!U1010, 'パターン別掛け率（入力）'!$C$3:$I$302, 6, FALSE))</f>
        <v/>
      </c>
      <c r="V1010" s="83"/>
      <c r="W1010" s="265"/>
      <c r="X1010" s="4"/>
    </row>
    <row r="1011" spans="2:24" ht="23.1" customHeight="1">
      <c r="B1011" s="746"/>
      <c r="C1011" s="747"/>
      <c r="D1011" s="747"/>
      <c r="E1011" s="747"/>
      <c r="F1011" s="747"/>
      <c r="G1011" s="748"/>
      <c r="H1011" s="766" t="s">
        <v>1185</v>
      </c>
      <c r="I1011" s="767"/>
      <c r="J1011" s="767"/>
      <c r="K1011" s="767"/>
      <c r="L1011" s="768"/>
      <c r="M1011" s="766"/>
      <c r="N1011" s="767"/>
      <c r="O1011" s="767"/>
      <c r="P1011" s="767"/>
      <c r="Q1011" s="768"/>
      <c r="R1011" s="827">
        <f>IF(ISBLANK('6桁'!R1011)=TRUE,"",VLOOKUP(パターン表!R1011, 'パターン別掛け率（入力）'!$C$3:$I$302, 6, FALSE))</f>
        <v>100</v>
      </c>
      <c r="S1011" s="828" t="str">
        <f>IF(ISBLANK('6桁'!S1011)=TRUE,"",VLOOKUP(パターン表!S1011, 'パターン別掛け率（入力）'!$C$3:$I$302, 6, FALSE))</f>
        <v/>
      </c>
      <c r="T1011" s="828" t="str">
        <f>IF(ISBLANK('6桁'!T1011)=TRUE,"",VLOOKUP(パターン表!T1011, 'パターン別掛け率（入力）'!$C$3:$I$302, 6, FALSE))</f>
        <v/>
      </c>
      <c r="U1011" s="829" t="str">
        <f>IF(ISBLANK('6桁'!U1011)=TRUE,"",VLOOKUP(パターン表!U1011, 'パターン別掛け率（入力）'!$C$3:$I$302, 6, FALSE))</f>
        <v/>
      </c>
      <c r="V1011" s="83"/>
      <c r="W1011" s="265"/>
      <c r="X1011" s="4"/>
    </row>
    <row r="1012" spans="2:24" ht="23.1" customHeight="1">
      <c r="B1012" s="746" t="s">
        <v>958</v>
      </c>
      <c r="C1012" s="747"/>
      <c r="D1012" s="747"/>
      <c r="E1012" s="747"/>
      <c r="F1012" s="747"/>
      <c r="G1012" s="748"/>
      <c r="H1012" s="810" t="s">
        <v>562</v>
      </c>
      <c r="I1012" s="811"/>
      <c r="J1012" s="811"/>
      <c r="K1012" s="811"/>
      <c r="L1012" s="812"/>
      <c r="M1012" s="746" t="s">
        <v>1056</v>
      </c>
      <c r="N1012" s="747"/>
      <c r="O1012" s="747"/>
      <c r="P1012" s="747"/>
      <c r="Q1012" s="748"/>
      <c r="R1012" s="833">
        <f>IF(ISBLANK('6桁'!R1012)=TRUE,"",VLOOKUP(パターン表!R1012, 'パターン別掛け率（入力）'!$C$3:$I$302, 6, FALSE))</f>
        <v>100</v>
      </c>
      <c r="S1012" s="834" t="str">
        <f>IF(ISBLANK('6桁'!S1012)=TRUE,"",VLOOKUP(パターン表!S1012, 'パターン別掛け率（入力）'!$C$3:$I$302, 6, FALSE))</f>
        <v/>
      </c>
      <c r="T1012" s="834" t="str">
        <f>IF(ISBLANK('6桁'!T1012)=TRUE,"",VLOOKUP(パターン表!T1012, 'パターン別掛け率（入力）'!$C$3:$I$302, 6, FALSE))</f>
        <v/>
      </c>
      <c r="U1012" s="835" t="str">
        <f>IF(ISBLANK('6桁'!U1012)=TRUE,"",VLOOKUP(パターン表!U1012, 'パターン別掛け率（入力）'!$C$3:$I$302, 6, FALSE))</f>
        <v/>
      </c>
      <c r="V1012" s="83"/>
      <c r="W1012" s="265"/>
      <c r="X1012" s="4"/>
    </row>
    <row r="1013" spans="2:24" ht="23.1" customHeight="1">
      <c r="B1013" s="746"/>
      <c r="C1013" s="747"/>
      <c r="D1013" s="747"/>
      <c r="E1013" s="747"/>
      <c r="F1013" s="747"/>
      <c r="G1013" s="748"/>
      <c r="H1013" s="806" t="s">
        <v>586</v>
      </c>
      <c r="I1013" s="807"/>
      <c r="J1013" s="807"/>
      <c r="K1013" s="807"/>
      <c r="L1013" s="808"/>
      <c r="M1013" s="746" t="s">
        <v>1056</v>
      </c>
      <c r="N1013" s="747"/>
      <c r="O1013" s="747"/>
      <c r="P1013" s="747"/>
      <c r="Q1013" s="748"/>
      <c r="R1013" s="845">
        <f>IF(ISBLANK('6桁'!R1013)=TRUE,"",VLOOKUP(パターン表!R1013, 'パターン別掛け率（入力）'!$C$3:$I$302, 6, FALSE))</f>
        <v>100</v>
      </c>
      <c r="S1013" s="846" t="str">
        <f>IF(ISBLANK('6桁'!S1013)=TRUE,"",VLOOKUP(パターン表!S1013, 'パターン別掛け率（入力）'!$C$3:$I$302, 6, FALSE))</f>
        <v/>
      </c>
      <c r="T1013" s="846" t="str">
        <f>IF(ISBLANK('6桁'!T1013)=TRUE,"",VLOOKUP(パターン表!T1013, 'パターン別掛け率（入力）'!$C$3:$I$302, 6, FALSE))</f>
        <v/>
      </c>
      <c r="U1013" s="847" t="str">
        <f>IF(ISBLANK('6桁'!U1013)=TRUE,"",VLOOKUP(パターン表!U1013, 'パターン別掛け率（入力）'!$C$3:$I$302, 6, FALSE))</f>
        <v/>
      </c>
      <c r="V1013" s="83"/>
      <c r="W1013" s="265"/>
      <c r="X1013" s="4"/>
    </row>
    <row r="1014" spans="2:24" ht="23.1" customHeight="1">
      <c r="B1014" s="746" t="s">
        <v>1166</v>
      </c>
      <c r="C1014" s="747"/>
      <c r="D1014" s="747"/>
      <c r="E1014" s="747"/>
      <c r="F1014" s="747"/>
      <c r="G1014" s="748"/>
      <c r="H1014" s="806" t="s">
        <v>411</v>
      </c>
      <c r="I1014" s="807"/>
      <c r="J1014" s="807"/>
      <c r="K1014" s="807"/>
      <c r="L1014" s="808"/>
      <c r="M1014" s="746" t="s">
        <v>605</v>
      </c>
      <c r="N1014" s="747"/>
      <c r="O1014" s="747"/>
      <c r="P1014" s="747"/>
      <c r="Q1014" s="748"/>
      <c r="R1014" s="845">
        <f>IF(ISBLANK('6桁'!R1014)=TRUE,"",VLOOKUP(パターン表!R1014, 'パターン別掛け率（入力）'!$C$3:$I$302, 6, FALSE))</f>
        <v>100</v>
      </c>
      <c r="S1014" s="846" t="str">
        <f>IF(ISBLANK('6桁'!S1014)=TRUE,"",VLOOKUP(パターン表!S1014, 'パターン別掛け率（入力）'!$C$3:$I$302, 6, FALSE))</f>
        <v/>
      </c>
      <c r="T1014" s="846" t="str">
        <f>IF(ISBLANK('6桁'!T1014)=TRUE,"",VLOOKUP(パターン表!T1014, 'パターン別掛け率（入力）'!$C$3:$I$302, 6, FALSE))</f>
        <v/>
      </c>
      <c r="U1014" s="847" t="str">
        <f>IF(ISBLANK('6桁'!U1014)=TRUE,"",VLOOKUP(パターン表!U1014, 'パターン別掛け率（入力）'!$C$3:$I$302, 6, FALSE))</f>
        <v/>
      </c>
      <c r="V1014" s="83"/>
      <c r="W1014" s="265"/>
      <c r="X1014" s="4"/>
    </row>
    <row r="1015" spans="2:24" ht="23.1" customHeight="1">
      <c r="B1015" s="746" t="s">
        <v>1167</v>
      </c>
      <c r="C1015" s="747"/>
      <c r="D1015" s="747"/>
      <c r="E1015" s="747"/>
      <c r="F1015" s="747"/>
      <c r="G1015" s="748"/>
      <c r="H1015" s="806" t="s">
        <v>1385</v>
      </c>
      <c r="I1015" s="807"/>
      <c r="J1015" s="807"/>
      <c r="K1015" s="807"/>
      <c r="L1015" s="808"/>
      <c r="M1015" s="746" t="s">
        <v>255</v>
      </c>
      <c r="N1015" s="747"/>
      <c r="O1015" s="747"/>
      <c r="P1015" s="747"/>
      <c r="Q1015" s="748"/>
      <c r="R1015" s="845">
        <f>IF(ISBLANK('6桁'!R1015)=TRUE,"",VLOOKUP(パターン表!R1015, 'パターン別掛け率（入力）'!$C$3:$I$302, 6, FALSE))</f>
        <v>100</v>
      </c>
      <c r="S1015" s="846" t="str">
        <f>IF(ISBLANK('6桁'!S1015)=TRUE,"",VLOOKUP(パターン表!S1015, 'パターン別掛け率（入力）'!$C$3:$I$302, 6, FALSE))</f>
        <v/>
      </c>
      <c r="T1015" s="846" t="str">
        <f>IF(ISBLANK('6桁'!T1015)=TRUE,"",VLOOKUP(パターン表!T1015, 'パターン別掛け率（入力）'!$C$3:$I$302, 6, FALSE))</f>
        <v/>
      </c>
      <c r="U1015" s="847" t="str">
        <f>IF(ISBLANK('6桁'!U1015)=TRUE,"",VLOOKUP(パターン表!U1015, 'パターン別掛け率（入力）'!$C$3:$I$302, 6, FALSE))</f>
        <v/>
      </c>
      <c r="V1015" s="83"/>
      <c r="W1015" s="265"/>
      <c r="X1015" s="4"/>
    </row>
    <row r="1016" spans="2:24" ht="23.1" customHeight="1">
      <c r="B1016" s="746" t="s">
        <v>1357</v>
      </c>
      <c r="C1016" s="747"/>
      <c r="D1016" s="747"/>
      <c r="E1016" s="747"/>
      <c r="F1016" s="747"/>
      <c r="G1016" s="748"/>
      <c r="H1016" s="810" t="s">
        <v>1189</v>
      </c>
      <c r="I1016" s="811"/>
      <c r="J1016" s="811"/>
      <c r="K1016" s="811"/>
      <c r="L1016" s="812"/>
      <c r="M1016" s="746" t="s">
        <v>1362</v>
      </c>
      <c r="N1016" s="747"/>
      <c r="O1016" s="747"/>
      <c r="P1016" s="747"/>
      <c r="Q1016" s="748"/>
      <c r="R1016" s="833">
        <f>IF(ISBLANK('6桁'!R1016)=TRUE,"",VLOOKUP(パターン表!R1016, 'パターン別掛け率（入力）'!$C$3:$I$302, 6, FALSE))</f>
        <v>100</v>
      </c>
      <c r="S1016" s="834" t="str">
        <f>IF(ISBLANK('6桁'!S1016)=TRUE,"",VLOOKUP(パターン表!S1016, 'パターン別掛け率（入力）'!$C$3:$I$302, 6, FALSE))</f>
        <v/>
      </c>
      <c r="T1016" s="834" t="str">
        <f>IF(ISBLANK('6桁'!T1016)=TRUE,"",VLOOKUP(パターン表!T1016, 'パターン別掛け率（入力）'!$C$3:$I$302, 6, FALSE))</f>
        <v/>
      </c>
      <c r="U1016" s="835" t="str">
        <f>IF(ISBLANK('6桁'!U1016)=TRUE,"",VLOOKUP(パターン表!U1016, 'パターン別掛け率（入力）'!$C$3:$I$302, 6, FALSE))</f>
        <v/>
      </c>
      <c r="V1016" s="83"/>
      <c r="W1016" s="265"/>
      <c r="X1016" s="4"/>
    </row>
    <row r="1017" spans="2:24" ht="23.1" customHeight="1">
      <c r="B1017" s="746"/>
      <c r="C1017" s="747"/>
      <c r="D1017" s="747"/>
      <c r="E1017" s="747"/>
      <c r="F1017" s="747"/>
      <c r="G1017" s="748"/>
      <c r="H1017" s="806" t="s">
        <v>877</v>
      </c>
      <c r="I1017" s="807"/>
      <c r="J1017" s="807"/>
      <c r="K1017" s="807"/>
      <c r="L1017" s="808"/>
      <c r="M1017" s="746" t="s">
        <v>255</v>
      </c>
      <c r="N1017" s="747"/>
      <c r="O1017" s="747"/>
      <c r="P1017" s="747"/>
      <c r="Q1017" s="748"/>
      <c r="R1017" s="845">
        <f>IF(ISBLANK('6桁'!R1017)=TRUE,"",VLOOKUP(パターン表!R1017, 'パターン別掛け率（入力）'!$C$3:$I$302, 6, FALSE))</f>
        <v>100</v>
      </c>
      <c r="S1017" s="846" t="str">
        <f>IF(ISBLANK('6桁'!S1017)=TRUE,"",VLOOKUP(パターン表!S1017, 'パターン別掛け率（入力）'!$C$3:$I$302, 6, FALSE))</f>
        <v/>
      </c>
      <c r="T1017" s="846" t="str">
        <f>IF(ISBLANK('6桁'!T1017)=TRUE,"",VLOOKUP(パターン表!T1017, 'パターン別掛け率（入力）'!$C$3:$I$302, 6, FALSE))</f>
        <v/>
      </c>
      <c r="U1017" s="847" t="str">
        <f>IF(ISBLANK('6桁'!U1017)=TRUE,"",VLOOKUP(パターン表!U1017, 'パターン別掛け率（入力）'!$C$3:$I$302, 6, FALSE))</f>
        <v/>
      </c>
      <c r="V1017" s="83"/>
      <c r="W1017" s="265"/>
      <c r="X1017" s="4"/>
    </row>
    <row r="1018" spans="2:24" ht="23.1" customHeight="1">
      <c r="B1018" s="842" t="s">
        <v>1358</v>
      </c>
      <c r="C1018" s="843"/>
      <c r="D1018" s="843"/>
      <c r="E1018" s="843"/>
      <c r="F1018" s="843"/>
      <c r="G1018" s="844"/>
      <c r="H1018" s="810" t="s">
        <v>877</v>
      </c>
      <c r="I1018" s="811"/>
      <c r="J1018" s="811"/>
      <c r="K1018" s="811"/>
      <c r="L1018" s="812"/>
      <c r="M1018" s="746" t="s">
        <v>255</v>
      </c>
      <c r="N1018" s="747"/>
      <c r="O1018" s="747"/>
      <c r="P1018" s="747"/>
      <c r="Q1018" s="748"/>
      <c r="R1018" s="833">
        <f>IF(ISBLANK('6桁'!R1018)=TRUE,"",VLOOKUP(パターン表!R1018, 'パターン別掛け率（入力）'!$C$3:$I$302, 6, FALSE))</f>
        <v>100</v>
      </c>
      <c r="S1018" s="834" t="str">
        <f>IF(ISBLANK('6桁'!S1018)=TRUE,"",VLOOKUP(パターン表!S1018, 'パターン別掛け率（入力）'!$C$3:$I$302, 6, FALSE))</f>
        <v/>
      </c>
      <c r="T1018" s="834" t="str">
        <f>IF(ISBLANK('6桁'!T1018)=TRUE,"",VLOOKUP(パターン表!T1018, 'パターン別掛け率（入力）'!$C$3:$I$302, 6, FALSE))</f>
        <v/>
      </c>
      <c r="U1018" s="835" t="str">
        <f>IF(ISBLANK('6桁'!U1018)=TRUE,"",VLOOKUP(パターン表!U1018, 'パターン別掛け率（入力）'!$C$3:$I$302, 6, FALSE))</f>
        <v/>
      </c>
      <c r="V1018" s="83"/>
      <c r="W1018" s="265"/>
      <c r="X1018" s="4"/>
    </row>
    <row r="1019" spans="2:24" ht="23.1" customHeight="1">
      <c r="B1019" s="806"/>
      <c r="C1019" s="807"/>
      <c r="D1019" s="807"/>
      <c r="E1019" s="807"/>
      <c r="F1019" s="807"/>
      <c r="G1019" s="808"/>
      <c r="H1019" s="806" t="s">
        <v>878</v>
      </c>
      <c r="I1019" s="807"/>
      <c r="J1019" s="807"/>
      <c r="K1019" s="807"/>
      <c r="L1019" s="808"/>
      <c r="M1019" s="746" t="s">
        <v>876</v>
      </c>
      <c r="N1019" s="747"/>
      <c r="O1019" s="747"/>
      <c r="P1019" s="747"/>
      <c r="Q1019" s="748"/>
      <c r="R1019" s="845">
        <f>IF(ISBLANK('6桁'!R1019)=TRUE,"",VLOOKUP(パターン表!R1019, 'パターン別掛け率（入力）'!$C$3:$I$302, 6, FALSE))</f>
        <v>100</v>
      </c>
      <c r="S1019" s="846" t="str">
        <f>IF(ISBLANK('6桁'!S1019)=TRUE,"",VLOOKUP(パターン表!S1019, 'パターン別掛け率（入力）'!$C$3:$I$302, 6, FALSE))</f>
        <v/>
      </c>
      <c r="T1019" s="846" t="str">
        <f>IF(ISBLANK('6桁'!T1019)=TRUE,"",VLOOKUP(パターン表!T1019, 'パターン別掛け率（入力）'!$C$3:$I$302, 6, FALSE))</f>
        <v/>
      </c>
      <c r="U1019" s="847" t="str">
        <f>IF(ISBLANK('6桁'!U1019)=TRUE,"",VLOOKUP(パターン表!U1019, 'パターン別掛け率（入力）'!$C$3:$I$302, 6, FALSE))</f>
        <v/>
      </c>
      <c r="V1019" s="83"/>
      <c r="W1019" s="265"/>
      <c r="X1019" s="4"/>
    </row>
    <row r="1020" spans="2:24" ht="23.1" customHeight="1">
      <c r="B1020" s="285" t="s">
        <v>1168</v>
      </c>
      <c r="C1020" s="286"/>
      <c r="D1020" s="286"/>
      <c r="E1020" s="286"/>
      <c r="F1020" s="286"/>
      <c r="G1020" s="287"/>
      <c r="H1020" s="806" t="s">
        <v>600</v>
      </c>
      <c r="I1020" s="807"/>
      <c r="J1020" s="807"/>
      <c r="K1020" s="807"/>
      <c r="L1020" s="808"/>
      <c r="M1020" s="746" t="s">
        <v>255</v>
      </c>
      <c r="N1020" s="747"/>
      <c r="O1020" s="747"/>
      <c r="P1020" s="747"/>
      <c r="Q1020" s="748"/>
      <c r="R1020" s="845">
        <f>IF(ISBLANK('6桁'!R1020)=TRUE,"",VLOOKUP(パターン表!R1020, 'パターン別掛け率（入力）'!$C$3:$I$302, 6, FALSE))</f>
        <v>100</v>
      </c>
      <c r="S1020" s="846" t="str">
        <f>IF(ISBLANK('6桁'!S1020)=TRUE,"",VLOOKUP(パターン表!S1020, 'パターン別掛け率（入力）'!$C$3:$I$302, 6, FALSE))</f>
        <v/>
      </c>
      <c r="T1020" s="846" t="str">
        <f>IF(ISBLANK('6桁'!T1020)=TRUE,"",VLOOKUP(パターン表!T1020, 'パターン別掛け率（入力）'!$C$3:$I$302, 6, FALSE))</f>
        <v/>
      </c>
      <c r="U1020" s="847" t="str">
        <f>IF(ISBLANK('6桁'!U1020)=TRUE,"",VLOOKUP(パターン表!U1020, 'パターン別掛け率（入力）'!$C$3:$I$302, 6, FALSE))</f>
        <v/>
      </c>
      <c r="V1020" s="83"/>
      <c r="W1020" s="265"/>
      <c r="X1020" s="4"/>
    </row>
    <row r="1021" spans="2:24" ht="23.1" customHeight="1">
      <c r="B1021" s="842" t="s">
        <v>713</v>
      </c>
      <c r="C1021" s="843"/>
      <c r="D1021" s="843"/>
      <c r="E1021" s="843"/>
      <c r="F1021" s="843"/>
      <c r="G1021" s="844"/>
      <c r="H1021" s="810" t="s">
        <v>714</v>
      </c>
      <c r="I1021" s="811"/>
      <c r="J1021" s="811"/>
      <c r="K1021" s="811"/>
      <c r="L1021" s="812"/>
      <c r="M1021" s="746" t="s">
        <v>323</v>
      </c>
      <c r="N1021" s="747"/>
      <c r="O1021" s="747"/>
      <c r="P1021" s="747"/>
      <c r="Q1021" s="748"/>
      <c r="R1021" s="833">
        <f>IF(ISBLANK('6桁'!R1021)=TRUE,"",VLOOKUP(パターン表!R1021, 'パターン別掛け率（入力）'!$C$3:$I$302, 6, FALSE))</f>
        <v>100</v>
      </c>
      <c r="S1021" s="834" t="str">
        <f>IF(ISBLANK('6桁'!S1021)=TRUE,"",VLOOKUP(パターン表!S1021, 'パターン別掛け率（入力）'!$C$3:$I$302, 6, FALSE))</f>
        <v/>
      </c>
      <c r="T1021" s="834" t="str">
        <f>IF(ISBLANK('6桁'!T1021)=TRUE,"",VLOOKUP(パターン表!T1021, 'パターン別掛け率（入力）'!$C$3:$I$302, 6, FALSE))</f>
        <v/>
      </c>
      <c r="U1021" s="835" t="str">
        <f>IF(ISBLANK('6桁'!U1021)=TRUE,"",VLOOKUP(パターン表!U1021, 'パターン別掛け率（入力）'!$C$3:$I$302, 6, FALSE))</f>
        <v/>
      </c>
      <c r="V1021" s="83"/>
      <c r="W1021" s="265"/>
      <c r="X1021" s="4"/>
    </row>
    <row r="1022" spans="2:24" ht="23.1" customHeight="1">
      <c r="B1022" s="806"/>
      <c r="C1022" s="807"/>
      <c r="D1022" s="807"/>
      <c r="E1022" s="807"/>
      <c r="F1022" s="807"/>
      <c r="G1022" s="808"/>
      <c r="H1022" s="806" t="s">
        <v>715</v>
      </c>
      <c r="I1022" s="807"/>
      <c r="J1022" s="807"/>
      <c r="K1022" s="807"/>
      <c r="L1022" s="808"/>
      <c r="M1022" s="746" t="s">
        <v>716</v>
      </c>
      <c r="N1022" s="747"/>
      <c r="O1022" s="747"/>
      <c r="P1022" s="747"/>
      <c r="Q1022" s="748"/>
      <c r="R1022" s="991">
        <f>IF(ISBLANK('6桁'!R1022)=TRUE,"",VLOOKUP(パターン表!R1022, 'パターン別掛け率（入力）'!$C$3:$I$302, 6, FALSE))</f>
        <v>100</v>
      </c>
      <c r="S1022" s="992" t="str">
        <f>IF(ISBLANK('6桁'!S1022)=TRUE,"",VLOOKUP(パターン表!S1022, 'パターン別掛け率（入力）'!$C$3:$I$302, 6, FALSE))</f>
        <v/>
      </c>
      <c r="T1022" s="992" t="str">
        <f>IF(ISBLANK('6桁'!T1022)=TRUE,"",VLOOKUP(パターン表!T1022, 'パターン別掛け率（入力）'!$C$3:$I$302, 6, FALSE))</f>
        <v/>
      </c>
      <c r="U1022" s="993" t="str">
        <f>IF(ISBLANK('6桁'!U1022)=TRUE,"",VLOOKUP(パターン表!U1022, 'パターン別掛け率（入力）'!$C$3:$I$302, 6, FALSE))</f>
        <v/>
      </c>
      <c r="V1022" s="83"/>
      <c r="W1022" s="265"/>
      <c r="X1022" s="4"/>
    </row>
    <row r="1023" spans="2:24" ht="23.1" customHeight="1">
      <c r="B1023" s="842" t="s">
        <v>941</v>
      </c>
      <c r="C1023" s="843"/>
      <c r="D1023" s="843"/>
      <c r="E1023" s="843"/>
      <c r="F1023" s="843"/>
      <c r="G1023" s="844"/>
      <c r="H1023" s="810" t="s">
        <v>557</v>
      </c>
      <c r="I1023" s="811"/>
      <c r="J1023" s="811"/>
      <c r="K1023" s="811"/>
      <c r="L1023" s="812"/>
      <c r="M1023" s="746" t="s">
        <v>254</v>
      </c>
      <c r="N1023" s="747"/>
      <c r="O1023" s="747"/>
      <c r="P1023" s="747"/>
      <c r="Q1023" s="748"/>
      <c r="R1023" s="833">
        <f>IF(ISBLANK('6桁'!R1023)=TRUE,"",VLOOKUP(パターン表!R1023, 'パターン別掛け率（入力）'!$C$3:$I$302, 6, FALSE))</f>
        <v>100</v>
      </c>
      <c r="S1023" s="834" t="str">
        <f>IF(ISBLANK('6桁'!S1023)=TRUE,"",VLOOKUP(パターン表!S1023, 'パターン別掛け率（入力）'!$C$3:$I$302, 6, FALSE))</f>
        <v/>
      </c>
      <c r="T1023" s="834" t="str">
        <f>IF(ISBLANK('6桁'!T1023)=TRUE,"",VLOOKUP(パターン表!T1023, 'パターン別掛け率（入力）'!$C$3:$I$302, 6, FALSE))</f>
        <v/>
      </c>
      <c r="U1023" s="835" t="str">
        <f>IF(ISBLANK('6桁'!U1023)=TRUE,"",VLOOKUP(パターン表!U1023, 'パターン別掛け率（入力）'!$C$3:$I$302, 6, FALSE))</f>
        <v/>
      </c>
      <c r="V1023" s="83"/>
      <c r="W1023" s="265"/>
      <c r="X1023" s="4"/>
    </row>
    <row r="1024" spans="2:24" ht="23.1" customHeight="1">
      <c r="B1024" s="806"/>
      <c r="C1024" s="807"/>
      <c r="D1024" s="807"/>
      <c r="E1024" s="807"/>
      <c r="F1024" s="807"/>
      <c r="G1024" s="808"/>
      <c r="H1024" s="806" t="s">
        <v>954</v>
      </c>
      <c r="I1024" s="807"/>
      <c r="J1024" s="807"/>
      <c r="K1024" s="807"/>
      <c r="L1024" s="808"/>
      <c r="M1024" s="746"/>
      <c r="N1024" s="747"/>
      <c r="O1024" s="747"/>
      <c r="P1024" s="747"/>
      <c r="Q1024" s="748"/>
      <c r="R1024" s="845">
        <f>IF(ISBLANK('6桁'!R1024)=TRUE,"",VLOOKUP(パターン表!R1024, 'パターン別掛け率（入力）'!$C$3:$I$302, 6, FALSE))</f>
        <v>100</v>
      </c>
      <c r="S1024" s="846" t="str">
        <f>IF(ISBLANK('6桁'!S1024)=TRUE,"",VLOOKUP(パターン表!S1024, 'パターン別掛け率（入力）'!$C$3:$I$302, 6, FALSE))</f>
        <v/>
      </c>
      <c r="T1024" s="846" t="str">
        <f>IF(ISBLANK('6桁'!T1024)=TRUE,"",VLOOKUP(パターン表!T1024, 'パターン別掛け率（入力）'!$C$3:$I$302, 6, FALSE))</f>
        <v/>
      </c>
      <c r="U1024" s="847" t="str">
        <f>IF(ISBLANK('6桁'!U1024)=TRUE,"",VLOOKUP(パターン表!U1024, 'パターン別掛け率（入力）'!$C$3:$I$302, 6, FALSE))</f>
        <v/>
      </c>
      <c r="V1024" s="83"/>
      <c r="W1024" s="265"/>
      <c r="X1024" s="4"/>
    </row>
    <row r="1025" spans="2:27" ht="23.1" customHeight="1">
      <c r="B1025" s="842" t="s">
        <v>598</v>
      </c>
      <c r="C1025" s="843"/>
      <c r="D1025" s="843"/>
      <c r="E1025" s="843"/>
      <c r="F1025" s="843"/>
      <c r="G1025" s="844"/>
      <c r="H1025" s="810" t="s">
        <v>262</v>
      </c>
      <c r="I1025" s="811"/>
      <c r="J1025" s="811"/>
      <c r="K1025" s="811"/>
      <c r="L1025" s="812"/>
      <c r="M1025" s="746" t="s">
        <v>254</v>
      </c>
      <c r="N1025" s="747"/>
      <c r="O1025" s="747"/>
      <c r="P1025" s="747"/>
      <c r="Q1025" s="748"/>
      <c r="R1025" s="833">
        <f>IF(ISBLANK('6桁'!R1025)=TRUE,"",VLOOKUP(パターン表!R1025, 'パターン別掛け率（入力）'!$C$3:$I$302, 6, FALSE))</f>
        <v>100</v>
      </c>
      <c r="S1025" s="834" t="str">
        <f>IF(ISBLANK('6桁'!S1025)=TRUE,"",VLOOKUP(パターン表!S1025, 'パターン別掛け率（入力）'!$C$3:$I$302, 6, FALSE))</f>
        <v/>
      </c>
      <c r="T1025" s="834" t="str">
        <f>IF(ISBLANK('6桁'!T1025)=TRUE,"",VLOOKUP(パターン表!T1025, 'パターン別掛け率（入力）'!$C$3:$I$302, 6, FALSE))</f>
        <v/>
      </c>
      <c r="U1025" s="835" t="str">
        <f>IF(ISBLANK('6桁'!U1025)=TRUE,"",VLOOKUP(パターン表!U1025, 'パターン別掛け率（入力）'!$C$3:$I$302, 6, FALSE))</f>
        <v/>
      </c>
      <c r="V1025" s="83"/>
      <c r="W1025" s="265"/>
      <c r="X1025" s="4"/>
    </row>
    <row r="1026" spans="2:27" ht="23.1" customHeight="1">
      <c r="B1026" s="806"/>
      <c r="C1026" s="807"/>
      <c r="D1026" s="807"/>
      <c r="E1026" s="807"/>
      <c r="F1026" s="807"/>
      <c r="G1026" s="808"/>
      <c r="H1026" s="806" t="s">
        <v>260</v>
      </c>
      <c r="I1026" s="807"/>
      <c r="J1026" s="807"/>
      <c r="K1026" s="807"/>
      <c r="L1026" s="808"/>
      <c r="M1026" s="746"/>
      <c r="N1026" s="747"/>
      <c r="O1026" s="747"/>
      <c r="P1026" s="747"/>
      <c r="Q1026" s="748"/>
      <c r="R1026" s="845">
        <f>IF(ISBLANK('6桁'!R1026)=TRUE,"",VLOOKUP(パターン表!R1026, 'パターン別掛け率（入力）'!$C$3:$I$302, 6, FALSE))</f>
        <v>100</v>
      </c>
      <c r="S1026" s="846" t="str">
        <f>IF(ISBLANK('6桁'!S1026)=TRUE,"",VLOOKUP(パターン表!S1026, 'パターン別掛け率（入力）'!$C$3:$I$302, 6, FALSE))</f>
        <v/>
      </c>
      <c r="T1026" s="846" t="str">
        <f>IF(ISBLANK('6桁'!T1026)=TRUE,"",VLOOKUP(パターン表!T1026, 'パターン別掛け率（入力）'!$C$3:$I$302, 6, FALSE))</f>
        <v/>
      </c>
      <c r="U1026" s="847" t="str">
        <f>IF(ISBLANK('6桁'!U1026)=TRUE,"",VLOOKUP(パターン表!U1026, 'パターン別掛け率（入力）'!$C$3:$I$302, 6, FALSE))</f>
        <v/>
      </c>
      <c r="V1026" s="83"/>
      <c r="W1026" s="265"/>
      <c r="X1026" s="4"/>
    </row>
    <row r="1027" spans="2:27" ht="23.1" customHeight="1">
      <c r="B1027" s="842" t="s">
        <v>599</v>
      </c>
      <c r="C1027" s="843"/>
      <c r="D1027" s="843"/>
      <c r="E1027" s="843"/>
      <c r="F1027" s="843"/>
      <c r="G1027" s="844"/>
      <c r="H1027" s="810" t="s">
        <v>257</v>
      </c>
      <c r="I1027" s="811"/>
      <c r="J1027" s="811"/>
      <c r="K1027" s="811"/>
      <c r="L1027" s="812"/>
      <c r="M1027" s="746" t="s">
        <v>254</v>
      </c>
      <c r="N1027" s="747"/>
      <c r="O1027" s="747"/>
      <c r="P1027" s="747"/>
      <c r="Q1027" s="748"/>
      <c r="R1027" s="833">
        <f>IF(ISBLANK('6桁'!R1027)=TRUE,"",VLOOKUP(パターン表!R1027, 'パターン別掛け率（入力）'!$C$3:$I$302, 6, FALSE))</f>
        <v>100</v>
      </c>
      <c r="S1027" s="834" t="str">
        <f>IF(ISBLANK('6桁'!S1027)=TRUE,"",VLOOKUP(パターン表!S1027, 'パターン別掛け率（入力）'!$C$3:$I$302, 6, FALSE))</f>
        <v/>
      </c>
      <c r="T1027" s="834" t="str">
        <f>IF(ISBLANK('6桁'!T1027)=TRUE,"",VLOOKUP(パターン表!T1027, 'パターン別掛け率（入力）'!$C$3:$I$302, 6, FALSE))</f>
        <v/>
      </c>
      <c r="U1027" s="835" t="str">
        <f>IF(ISBLANK('6桁'!U1027)=TRUE,"",VLOOKUP(パターン表!U1027, 'パターン別掛け率（入力）'!$C$3:$I$302, 6, FALSE))</f>
        <v/>
      </c>
      <c r="V1027" s="83"/>
      <c r="W1027" s="265"/>
      <c r="X1027" s="4"/>
    </row>
    <row r="1028" spans="2:27" ht="23.1" customHeight="1" thickBot="1">
      <c r="B1028" s="806"/>
      <c r="C1028" s="807"/>
      <c r="D1028" s="807"/>
      <c r="E1028" s="807"/>
      <c r="F1028" s="807"/>
      <c r="G1028" s="808"/>
      <c r="H1028" s="806" t="s">
        <v>539</v>
      </c>
      <c r="I1028" s="807"/>
      <c r="J1028" s="807"/>
      <c r="K1028" s="807"/>
      <c r="L1028" s="808"/>
      <c r="M1028" s="778"/>
      <c r="N1028" s="779"/>
      <c r="O1028" s="779"/>
      <c r="P1028" s="779"/>
      <c r="Q1028" s="780"/>
      <c r="R1028" s="845">
        <f>IF(ISBLANK('6桁'!R1028)=TRUE,"",VLOOKUP(パターン表!R1028, 'パターン別掛け率（入力）'!$C$3:$I$302, 6, FALSE))</f>
        <v>100</v>
      </c>
      <c r="S1028" s="846" t="str">
        <f>IF(ISBLANK('6桁'!S1028)=TRUE,"",VLOOKUP(パターン表!S1028, 'パターン別掛け率（入力）'!$C$3:$I$302, 6, FALSE))</f>
        <v/>
      </c>
      <c r="T1028" s="846" t="str">
        <f>IF(ISBLANK('6桁'!T1028)=TRUE,"",VLOOKUP(パターン表!T1028, 'パターン別掛け率（入力）'!$C$3:$I$302, 6, FALSE))</f>
        <v/>
      </c>
      <c r="U1028" s="847" t="str">
        <f>IF(ISBLANK('6桁'!U1028)=TRUE,"",VLOOKUP(パターン表!U1028, 'パターン別掛け率（入力）'!$C$3:$I$302, 6, FALSE))</f>
        <v/>
      </c>
      <c r="V1028" s="83"/>
      <c r="W1028" s="265"/>
      <c r="X1028" s="4"/>
    </row>
    <row r="1029" spans="2:27" ht="66" customHeight="1">
      <c r="B1029" s="545" t="s">
        <v>2145</v>
      </c>
      <c r="C1029" s="545"/>
      <c r="D1029" s="545"/>
      <c r="E1029" s="545"/>
      <c r="F1029" s="545"/>
      <c r="G1029" s="545"/>
      <c r="H1029" s="545"/>
      <c r="I1029" s="545"/>
      <c r="J1029" s="545"/>
      <c r="K1029" s="545"/>
      <c r="L1029" s="545"/>
      <c r="M1029" s="545"/>
      <c r="N1029" s="545"/>
      <c r="O1029" s="545"/>
      <c r="P1029" s="545"/>
      <c r="Q1029" s="545"/>
      <c r="R1029" s="545"/>
      <c r="S1029" s="545"/>
      <c r="T1029" s="545"/>
      <c r="U1029" s="545"/>
      <c r="V1029" s="221"/>
      <c r="W1029" s="221"/>
      <c r="X1029" s="82"/>
      <c r="Y1029" s="265"/>
    </row>
    <row r="1030" spans="2:27" ht="13.5" customHeight="1">
      <c r="C1030" s="24"/>
      <c r="D1030" s="24"/>
      <c r="E1030" s="24"/>
      <c r="F1030" s="82"/>
      <c r="G1030" s="24"/>
      <c r="H1030" s="82"/>
      <c r="I1030" s="24"/>
      <c r="J1030" s="82"/>
      <c r="K1030" s="24"/>
      <c r="L1030" s="82"/>
      <c r="M1030" s="24"/>
      <c r="N1030" s="82"/>
      <c r="O1030" s="24"/>
      <c r="P1030" s="82"/>
      <c r="Q1030" s="24"/>
      <c r="R1030" s="82"/>
      <c r="S1030" s="24"/>
      <c r="T1030" s="82"/>
      <c r="U1030" s="24"/>
      <c r="V1030" s="82"/>
      <c r="W1030" s="24"/>
      <c r="X1030" s="82"/>
      <c r="Y1030" s="265"/>
    </row>
    <row r="1031" spans="2:27" ht="14.25" customHeight="1" thickBot="1">
      <c r="B1031" s="39"/>
    </row>
    <row r="1032" spans="2:27" ht="25.5" customHeight="1" thickTop="1" thickBot="1">
      <c r="B1032" s="518" t="s">
        <v>580</v>
      </c>
      <c r="C1032" s="519"/>
      <c r="D1032" s="519"/>
      <c r="E1032" s="519"/>
      <c r="F1032" s="519"/>
      <c r="G1032" s="519"/>
      <c r="H1032" s="519"/>
      <c r="I1032" s="519"/>
      <c r="J1032" s="519"/>
      <c r="K1032" s="519"/>
      <c r="L1032" s="519"/>
      <c r="M1032" s="519"/>
      <c r="N1032" s="519"/>
      <c r="O1032" s="519"/>
      <c r="P1032" s="519"/>
      <c r="Q1032" s="519"/>
      <c r="R1032" s="519"/>
      <c r="S1032" s="519"/>
      <c r="T1032" s="519"/>
      <c r="U1032" s="519"/>
      <c r="V1032" s="519"/>
      <c r="W1032" s="519"/>
      <c r="X1032" s="519"/>
      <c r="Y1032" s="519"/>
      <c r="Z1032" s="519"/>
      <c r="AA1032" s="520"/>
    </row>
    <row r="1033" spans="2:27" ht="14.25" customHeight="1" thickTop="1">
      <c r="B1033" s="24"/>
      <c r="C1033" s="24"/>
      <c r="D1033" s="24"/>
      <c r="E1033" s="24"/>
      <c r="F1033" s="82"/>
      <c r="G1033" s="24"/>
      <c r="H1033" s="82"/>
      <c r="I1033" s="24"/>
      <c r="J1033" s="82"/>
      <c r="K1033" s="24"/>
      <c r="L1033" s="82"/>
      <c r="M1033" s="24"/>
      <c r="N1033" s="82"/>
      <c r="O1033" s="24"/>
      <c r="P1033" s="82"/>
      <c r="Q1033" s="24"/>
      <c r="R1033" s="82"/>
      <c r="S1033" s="24"/>
      <c r="T1033" s="82"/>
      <c r="U1033" s="24"/>
      <c r="V1033" s="82"/>
      <c r="W1033" s="24"/>
      <c r="X1033" s="82"/>
      <c r="Y1033" s="24"/>
    </row>
    <row r="1034" spans="2:27" s="239" customFormat="1" ht="20.100000000000001" customHeight="1" thickBot="1">
      <c r="B1034" s="241" t="s">
        <v>657</v>
      </c>
      <c r="C1034" s="24"/>
      <c r="D1034" s="24"/>
      <c r="E1034" s="24"/>
      <c r="F1034" s="82"/>
      <c r="G1034" s="24"/>
      <c r="H1034" s="82"/>
      <c r="I1034" s="24"/>
      <c r="J1034" s="82"/>
      <c r="K1034" s="24"/>
      <c r="L1034" s="82"/>
      <c r="M1034" s="24"/>
      <c r="N1034" s="82"/>
      <c r="O1034" s="24"/>
      <c r="P1034" s="82"/>
      <c r="Q1034" s="24"/>
      <c r="R1034" s="82"/>
      <c r="S1034" s="24"/>
      <c r="T1034" s="82"/>
      <c r="U1034" s="24"/>
      <c r="V1034" s="82"/>
      <c r="W1034" s="24"/>
      <c r="X1034" s="82"/>
      <c r="Y1034" s="24"/>
    </row>
    <row r="1035" spans="2:27" ht="20.100000000000001" customHeight="1" thickBot="1">
      <c r="B1035" s="531" t="s">
        <v>536</v>
      </c>
      <c r="C1035" s="532"/>
      <c r="D1035" s="532"/>
      <c r="E1035" s="532"/>
      <c r="F1035" s="532"/>
      <c r="G1035" s="532"/>
      <c r="H1035" s="532"/>
      <c r="I1035" s="532"/>
      <c r="J1035" s="532"/>
      <c r="K1035" s="532"/>
      <c r="L1035" s="532"/>
      <c r="M1035" s="532"/>
      <c r="N1035" s="532"/>
      <c r="O1035" s="532"/>
      <c r="P1035" s="532"/>
      <c r="Q1035" s="532"/>
      <c r="R1035" s="532"/>
      <c r="S1035" s="532"/>
      <c r="T1035" s="532"/>
      <c r="U1035" s="533"/>
      <c r="V1035" s="10"/>
      <c r="X1035" s="4"/>
    </row>
    <row r="1036" spans="2:27" ht="30" customHeight="1" thickBot="1">
      <c r="B1036" s="622" t="s">
        <v>581</v>
      </c>
      <c r="C1036" s="623"/>
      <c r="D1036" s="623"/>
      <c r="E1036" s="623"/>
      <c r="F1036" s="623"/>
      <c r="G1036" s="624"/>
      <c r="H1036" s="710" t="s">
        <v>524</v>
      </c>
      <c r="I1036" s="710"/>
      <c r="J1036" s="710"/>
      <c r="K1036" s="710"/>
      <c r="L1036" s="710"/>
      <c r="M1036" s="710" t="s">
        <v>491</v>
      </c>
      <c r="N1036" s="710"/>
      <c r="O1036" s="710"/>
      <c r="P1036" s="710"/>
      <c r="Q1036" s="710"/>
      <c r="R1036" s="710"/>
      <c r="S1036" s="710"/>
      <c r="T1036" s="710"/>
      <c r="U1036" s="710"/>
      <c r="X1036" s="4"/>
    </row>
    <row r="1037" spans="2:27" ht="23.1" customHeight="1">
      <c r="B1037" s="737" t="s">
        <v>607</v>
      </c>
      <c r="C1037" s="738"/>
      <c r="D1037" s="738"/>
      <c r="E1037" s="738"/>
      <c r="F1037" s="738"/>
      <c r="G1037" s="739"/>
      <c r="H1037" s="737" t="s">
        <v>606</v>
      </c>
      <c r="I1037" s="738"/>
      <c r="J1037" s="738"/>
      <c r="K1037" s="738"/>
      <c r="L1037" s="739"/>
      <c r="M1037" s="737" t="s">
        <v>1050</v>
      </c>
      <c r="N1037" s="738"/>
      <c r="O1037" s="738"/>
      <c r="P1037" s="738"/>
      <c r="Q1037" s="739"/>
      <c r="R1037" s="619">
        <f>IF(ISBLANK('6桁'!R1037)=TRUE,"",VLOOKUP(パターン表!R1037, 'パターン別掛け率（入力）'!$C$3:$I$302, 6, FALSE))</f>
        <v>100</v>
      </c>
      <c r="S1037" s="860" t="str">
        <f>IF(ISBLANK('6桁'!S1037)=TRUE,"",VLOOKUP(パターン表!S1037, 'パターン別掛け率（入力）'!$C$3:$I$302, 6, FALSE))</f>
        <v/>
      </c>
      <c r="T1037" s="860" t="str">
        <f>IF(ISBLANK('6桁'!T1037)=TRUE,"",VLOOKUP(パターン表!T1037, 'パターン別掛け率（入力）'!$C$3:$I$302, 6, FALSE))</f>
        <v/>
      </c>
      <c r="U1037" s="885" t="str">
        <f>IF(ISBLANK('6桁'!U1037)=TRUE,"",VLOOKUP(パターン表!U1037, 'パターン別掛け率（入力）'!$C$3:$I$302, 6, FALSE))</f>
        <v/>
      </c>
      <c r="V1037" s="83"/>
      <c r="X1037" s="4"/>
    </row>
    <row r="1038" spans="2:27" ht="23.1" customHeight="1">
      <c r="B1038" s="746" t="s">
        <v>608</v>
      </c>
      <c r="C1038" s="747"/>
      <c r="D1038" s="747"/>
      <c r="E1038" s="747"/>
      <c r="F1038" s="747"/>
      <c r="G1038" s="748"/>
      <c r="H1038" s="746" t="s">
        <v>211</v>
      </c>
      <c r="I1038" s="747"/>
      <c r="J1038" s="747"/>
      <c r="K1038" s="747"/>
      <c r="L1038" s="748"/>
      <c r="M1038" s="746" t="s">
        <v>604</v>
      </c>
      <c r="N1038" s="747"/>
      <c r="O1038" s="747"/>
      <c r="P1038" s="747"/>
      <c r="Q1038" s="748"/>
      <c r="R1038" s="848">
        <f>IF(ISBLANK('6桁'!R1038)=TRUE,"",VLOOKUP(パターン表!R1038, 'パターン別掛け率（入力）'!$C$3:$I$302, 6, FALSE))</f>
        <v>100</v>
      </c>
      <c r="S1038" s="849" t="str">
        <f>IF(ISBLANK('6桁'!S1038)=TRUE,"",VLOOKUP(パターン表!S1038, 'パターン別掛け率（入力）'!$C$3:$I$302, 6, FALSE))</f>
        <v/>
      </c>
      <c r="T1038" s="849" t="str">
        <f>IF(ISBLANK('6桁'!T1038)=TRUE,"",VLOOKUP(パターン表!T1038, 'パターン別掛け率（入力）'!$C$3:$I$302, 6, FALSE))</f>
        <v/>
      </c>
      <c r="U1038" s="850" t="str">
        <f>IF(ISBLANK('6桁'!U1038)=TRUE,"",VLOOKUP(パターン表!U1038, 'パターン別掛け率（入力）'!$C$3:$I$302, 6, FALSE))</f>
        <v/>
      </c>
      <c r="V1038" s="83"/>
      <c r="X1038" s="4"/>
    </row>
    <row r="1039" spans="2:27" ht="23.1" customHeight="1">
      <c r="B1039" s="746" t="s">
        <v>1363</v>
      </c>
      <c r="C1039" s="747"/>
      <c r="D1039" s="747"/>
      <c r="E1039" s="747"/>
      <c r="F1039" s="747"/>
      <c r="G1039" s="748"/>
      <c r="H1039" s="746" t="s">
        <v>1187</v>
      </c>
      <c r="I1039" s="747"/>
      <c r="J1039" s="747"/>
      <c r="K1039" s="747"/>
      <c r="L1039" s="748"/>
      <c r="M1039" s="746" t="s">
        <v>604</v>
      </c>
      <c r="N1039" s="747"/>
      <c r="O1039" s="747"/>
      <c r="P1039" s="747"/>
      <c r="Q1039" s="748"/>
      <c r="R1039" s="848">
        <f>IF(ISBLANK('6桁'!R1039)=TRUE,"",VLOOKUP(パターン表!R1039, 'パターン別掛け率（入力）'!$C$3:$I$302, 6, FALSE))</f>
        <v>100</v>
      </c>
      <c r="S1039" s="849" t="str">
        <f>IF(ISBLANK('6桁'!S1039)=TRUE,"",VLOOKUP(パターン表!S1039, 'パターン別掛け率（入力）'!$C$3:$I$302, 6, FALSE))</f>
        <v/>
      </c>
      <c r="T1039" s="849" t="str">
        <f>IF(ISBLANK('6桁'!T1039)=TRUE,"",VLOOKUP(パターン表!T1039, 'パターン別掛け率（入力）'!$C$3:$I$302, 6, FALSE))</f>
        <v/>
      </c>
      <c r="U1039" s="850" t="str">
        <f>IF(ISBLANK('6桁'!U1039)=TRUE,"",VLOOKUP(パターン表!U1039, 'パターン別掛け率（入力）'!$C$3:$I$302, 6, FALSE))</f>
        <v/>
      </c>
      <c r="V1039" s="83"/>
      <c r="X1039" s="4"/>
    </row>
    <row r="1040" spans="2:27" ht="23.1" customHeight="1">
      <c r="B1040" s="746" t="s">
        <v>609</v>
      </c>
      <c r="C1040" s="747"/>
      <c r="D1040" s="747"/>
      <c r="E1040" s="747"/>
      <c r="F1040" s="747"/>
      <c r="G1040" s="748"/>
      <c r="H1040" s="746" t="s">
        <v>540</v>
      </c>
      <c r="I1040" s="747"/>
      <c r="J1040" s="747"/>
      <c r="K1040" s="747"/>
      <c r="L1040" s="748"/>
      <c r="M1040" s="746" t="s">
        <v>601</v>
      </c>
      <c r="N1040" s="747"/>
      <c r="O1040" s="747"/>
      <c r="P1040" s="747"/>
      <c r="Q1040" s="748"/>
      <c r="R1040" s="848">
        <f>IF(ISBLANK('6桁'!R1040)=TRUE,"",VLOOKUP(パターン表!R1040, 'パターン別掛け率（入力）'!$C$3:$I$302, 6, FALSE))</f>
        <v>100</v>
      </c>
      <c r="S1040" s="849" t="str">
        <f>IF(ISBLANK('6桁'!S1040)=TRUE,"",VLOOKUP(パターン表!S1040, 'パターン別掛け率（入力）'!$C$3:$I$302, 6, FALSE))</f>
        <v/>
      </c>
      <c r="T1040" s="849" t="str">
        <f>IF(ISBLANK('6桁'!T1040)=TRUE,"",VLOOKUP(パターン表!T1040, 'パターン別掛け率（入力）'!$C$3:$I$302, 6, FALSE))</f>
        <v/>
      </c>
      <c r="U1040" s="850" t="str">
        <f>IF(ISBLANK('6桁'!U1040)=TRUE,"",VLOOKUP(パターン表!U1040, 'パターン別掛け率（入力）'!$C$3:$I$302, 6, FALSE))</f>
        <v/>
      </c>
      <c r="V1040" s="83"/>
      <c r="X1040" s="4"/>
    </row>
    <row r="1041" spans="2:25" ht="23.1" customHeight="1">
      <c r="B1041" s="842" t="s">
        <v>610</v>
      </c>
      <c r="C1041" s="843"/>
      <c r="D1041" s="843"/>
      <c r="E1041" s="843"/>
      <c r="F1041" s="843"/>
      <c r="G1041" s="844"/>
      <c r="H1041" s="810" t="s">
        <v>541</v>
      </c>
      <c r="I1041" s="811"/>
      <c r="J1041" s="811"/>
      <c r="K1041" s="811"/>
      <c r="L1041" s="812"/>
      <c r="M1041" s="842" t="s">
        <v>254</v>
      </c>
      <c r="N1041" s="843"/>
      <c r="O1041" s="843"/>
      <c r="P1041" s="843"/>
      <c r="Q1041" s="844"/>
      <c r="R1041" s="833">
        <f>IF(ISBLANK('6桁'!R1041)=TRUE,"",VLOOKUP(パターン表!R1041, 'パターン別掛け率（入力）'!$C$3:$I$302, 6, FALSE))</f>
        <v>100</v>
      </c>
      <c r="S1041" s="834" t="str">
        <f>IF(ISBLANK('6桁'!S1041)=TRUE,"",VLOOKUP(パターン表!S1041, 'パターン別掛け率（入力）'!$C$3:$I$302, 6, FALSE))</f>
        <v/>
      </c>
      <c r="T1041" s="834" t="str">
        <f>IF(ISBLANK('6桁'!T1041)=TRUE,"",VLOOKUP(パターン表!T1041, 'パターン別掛け率（入力）'!$C$3:$I$302, 6, FALSE))</f>
        <v/>
      </c>
      <c r="U1041" s="835" t="str">
        <f>IF(ISBLANK('6桁'!U1041)=TRUE,"",VLOOKUP(パターン表!U1041, 'パターン別掛け率（入力）'!$C$3:$I$302, 6, FALSE))</f>
        <v/>
      </c>
      <c r="V1041" s="83"/>
      <c r="X1041" s="4"/>
    </row>
    <row r="1042" spans="2:25" ht="23.1" customHeight="1">
      <c r="B1042" s="806"/>
      <c r="C1042" s="807"/>
      <c r="D1042" s="807"/>
      <c r="E1042" s="807"/>
      <c r="F1042" s="807"/>
      <c r="G1042" s="808"/>
      <c r="H1042" s="806" t="s">
        <v>606</v>
      </c>
      <c r="I1042" s="807"/>
      <c r="J1042" s="807"/>
      <c r="K1042" s="807"/>
      <c r="L1042" s="808"/>
      <c r="M1042" s="806"/>
      <c r="N1042" s="807"/>
      <c r="O1042" s="807"/>
      <c r="P1042" s="807"/>
      <c r="Q1042" s="808"/>
      <c r="R1042" s="845">
        <f>IF(ISBLANK('6桁'!R1042)=TRUE,"",VLOOKUP(パターン表!R1042, 'パターン別掛け率（入力）'!$C$3:$I$302, 6, FALSE))</f>
        <v>100</v>
      </c>
      <c r="S1042" s="846" t="str">
        <f>IF(ISBLANK('6桁'!S1042)=TRUE,"",VLOOKUP(パターン表!S1042, 'パターン別掛け率（入力）'!$C$3:$I$302, 6, FALSE))</f>
        <v/>
      </c>
      <c r="T1042" s="846" t="str">
        <f>IF(ISBLANK('6桁'!T1042)=TRUE,"",VLOOKUP(パターン表!T1042, 'パターン別掛け率（入力）'!$C$3:$I$302, 6, FALSE))</f>
        <v/>
      </c>
      <c r="U1042" s="847" t="str">
        <f>IF(ISBLANK('6桁'!U1042)=TRUE,"",VLOOKUP(パターン表!U1042, 'パターン別掛け率（入力）'!$C$3:$I$302, 6, FALSE))</f>
        <v/>
      </c>
      <c r="V1042" s="83"/>
      <c r="X1042" s="4"/>
    </row>
    <row r="1043" spans="2:25" ht="23.1" customHeight="1">
      <c r="B1043" s="746" t="s">
        <v>1364</v>
      </c>
      <c r="C1043" s="747"/>
      <c r="D1043" s="747"/>
      <c r="E1043" s="747"/>
      <c r="F1043" s="747"/>
      <c r="G1043" s="748"/>
      <c r="H1043" s="746" t="s">
        <v>558</v>
      </c>
      <c r="I1043" s="747"/>
      <c r="J1043" s="747"/>
      <c r="K1043" s="747"/>
      <c r="L1043" s="748"/>
      <c r="M1043" s="746" t="s">
        <v>545</v>
      </c>
      <c r="N1043" s="747"/>
      <c r="O1043" s="747"/>
      <c r="P1043" s="747"/>
      <c r="Q1043" s="748"/>
      <c r="R1043" s="848">
        <f>IF(ISBLANK('6桁'!R1043)=TRUE,"",VLOOKUP(パターン表!R1043, 'パターン別掛け率（入力）'!$C$3:$I$302, 6, FALSE))</f>
        <v>100</v>
      </c>
      <c r="S1043" s="849" t="str">
        <f>IF(ISBLANK('6桁'!S1043)=TRUE,"",VLOOKUP(パターン表!S1043, 'パターン別掛け率（入力）'!$C$3:$I$302, 6, FALSE))</f>
        <v/>
      </c>
      <c r="T1043" s="849" t="str">
        <f>IF(ISBLANK('6桁'!T1043)=TRUE,"",VLOOKUP(パターン表!T1043, 'パターン別掛け率（入力）'!$C$3:$I$302, 6, FALSE))</f>
        <v/>
      </c>
      <c r="U1043" s="850" t="str">
        <f>IF(ISBLANK('6桁'!U1043)=TRUE,"",VLOOKUP(パターン表!U1043, 'パターン別掛け率（入力）'!$C$3:$I$302, 6, FALSE))</f>
        <v/>
      </c>
      <c r="V1043" s="83"/>
      <c r="X1043" s="4"/>
    </row>
    <row r="1044" spans="2:25" ht="23.1" customHeight="1">
      <c r="B1044" s="842" t="s">
        <v>611</v>
      </c>
      <c r="C1044" s="843"/>
      <c r="D1044" s="843"/>
      <c r="E1044" s="843"/>
      <c r="F1044" s="843"/>
      <c r="G1044" s="844"/>
      <c r="H1044" s="810" t="s">
        <v>262</v>
      </c>
      <c r="I1044" s="811"/>
      <c r="J1044" s="811"/>
      <c r="K1044" s="811"/>
      <c r="L1044" s="812"/>
      <c r="M1044" s="842" t="s">
        <v>254</v>
      </c>
      <c r="N1044" s="843"/>
      <c r="O1044" s="843"/>
      <c r="P1044" s="843"/>
      <c r="Q1044" s="844"/>
      <c r="R1044" s="833">
        <f>IF(ISBLANK('6桁'!R1044)=TRUE,"",VLOOKUP(パターン表!R1044, 'パターン別掛け率（入力）'!$C$3:$I$302, 6, FALSE))</f>
        <v>100</v>
      </c>
      <c r="S1044" s="834" t="str">
        <f>IF(ISBLANK('6桁'!S1044)=TRUE,"",VLOOKUP(パターン表!S1044, 'パターン別掛け率（入力）'!$C$3:$I$302, 6, FALSE))</f>
        <v/>
      </c>
      <c r="T1044" s="834" t="str">
        <f>IF(ISBLANK('6桁'!T1044)=TRUE,"",VLOOKUP(パターン表!T1044, 'パターン別掛け率（入力）'!$C$3:$I$302, 6, FALSE))</f>
        <v/>
      </c>
      <c r="U1044" s="835" t="str">
        <f>IF(ISBLANK('6桁'!U1044)=TRUE,"",VLOOKUP(パターン表!U1044, 'パターン別掛け率（入力）'!$C$3:$I$302, 6, FALSE))</f>
        <v/>
      </c>
      <c r="V1044" s="83"/>
      <c r="X1044" s="4"/>
    </row>
    <row r="1045" spans="2:25" ht="23.1" customHeight="1">
      <c r="B1045" s="806"/>
      <c r="C1045" s="807"/>
      <c r="D1045" s="807"/>
      <c r="E1045" s="807"/>
      <c r="F1045" s="807"/>
      <c r="G1045" s="808"/>
      <c r="H1045" s="806" t="s">
        <v>260</v>
      </c>
      <c r="I1045" s="807"/>
      <c r="J1045" s="807"/>
      <c r="K1045" s="807"/>
      <c r="L1045" s="808"/>
      <c r="M1045" s="806"/>
      <c r="N1045" s="807"/>
      <c r="O1045" s="807"/>
      <c r="P1045" s="807"/>
      <c r="Q1045" s="808"/>
      <c r="R1045" s="845">
        <f>IF(ISBLANK('6桁'!R1045)=TRUE,"",VLOOKUP(パターン表!R1045, 'パターン別掛け率（入力）'!$C$3:$I$302, 6, FALSE))</f>
        <v>100</v>
      </c>
      <c r="S1045" s="846" t="str">
        <f>IF(ISBLANK('6桁'!S1045)=TRUE,"",VLOOKUP(パターン表!S1045, 'パターン別掛け率（入力）'!$C$3:$I$302, 6, FALSE))</f>
        <v/>
      </c>
      <c r="T1045" s="846" t="str">
        <f>IF(ISBLANK('6桁'!T1045)=TRUE,"",VLOOKUP(パターン表!T1045, 'パターン別掛け率（入力）'!$C$3:$I$302, 6, FALSE))</f>
        <v/>
      </c>
      <c r="U1045" s="847" t="str">
        <f>IF(ISBLANK('6桁'!U1045)=TRUE,"",VLOOKUP(パターン表!U1045, 'パターン別掛け率（入力）'!$C$3:$I$302, 6, FALSE))</f>
        <v/>
      </c>
      <c r="V1045" s="83"/>
      <c r="X1045" s="4"/>
    </row>
    <row r="1046" spans="2:25" ht="23.1" customHeight="1">
      <c r="B1046" s="842" t="s">
        <v>1365</v>
      </c>
      <c r="C1046" s="843"/>
      <c r="D1046" s="843"/>
      <c r="E1046" s="843"/>
      <c r="F1046" s="843"/>
      <c r="G1046" s="844"/>
      <c r="H1046" s="810" t="s">
        <v>411</v>
      </c>
      <c r="I1046" s="811"/>
      <c r="J1046" s="811"/>
      <c r="K1046" s="811"/>
      <c r="L1046" s="812"/>
      <c r="M1046" s="842" t="s">
        <v>254</v>
      </c>
      <c r="N1046" s="843"/>
      <c r="O1046" s="843"/>
      <c r="P1046" s="843"/>
      <c r="Q1046" s="844"/>
      <c r="R1046" s="833">
        <f>IF(ISBLANK('6桁'!R1046)=TRUE,"",VLOOKUP(パターン表!R1046, 'パターン別掛け率（入力）'!$C$3:$I$302, 6, FALSE))</f>
        <v>100</v>
      </c>
      <c r="S1046" s="834" t="str">
        <f>IF(ISBLANK('6桁'!S1046)=TRUE,"",VLOOKUP(パターン表!S1046, 'パターン別掛け率（入力）'!$C$3:$I$302, 6, FALSE))</f>
        <v/>
      </c>
      <c r="T1046" s="834" t="str">
        <f>IF(ISBLANK('6桁'!T1046)=TRUE,"",VLOOKUP(パターン表!T1046, 'パターン別掛け率（入力）'!$C$3:$I$302, 6, FALSE))</f>
        <v/>
      </c>
      <c r="U1046" s="835" t="str">
        <f>IF(ISBLANK('6桁'!U1046)=TRUE,"",VLOOKUP(パターン表!U1046, 'パターン別掛け率（入力）'!$C$3:$I$302, 6, FALSE))</f>
        <v/>
      </c>
      <c r="V1046" s="83"/>
      <c r="X1046" s="4"/>
    </row>
    <row r="1047" spans="2:25" ht="23.1" customHeight="1">
      <c r="B1047" s="806"/>
      <c r="C1047" s="807"/>
      <c r="D1047" s="807"/>
      <c r="E1047" s="807"/>
      <c r="F1047" s="807"/>
      <c r="G1047" s="808"/>
      <c r="H1047" s="806" t="s">
        <v>182</v>
      </c>
      <c r="I1047" s="807"/>
      <c r="J1047" s="807"/>
      <c r="K1047" s="807"/>
      <c r="L1047" s="808"/>
      <c r="M1047" s="806"/>
      <c r="N1047" s="807"/>
      <c r="O1047" s="807"/>
      <c r="P1047" s="807"/>
      <c r="Q1047" s="808"/>
      <c r="R1047" s="845">
        <f>IF(ISBLANK('6桁'!R1047)=TRUE,"",VLOOKUP(パターン表!R1047, 'パターン別掛け率（入力）'!$C$3:$I$302, 6, FALSE))</f>
        <v>100</v>
      </c>
      <c r="S1047" s="846" t="str">
        <f>IF(ISBLANK('6桁'!S1047)=TRUE,"",VLOOKUP(パターン表!S1047, 'パターン別掛け率（入力）'!$C$3:$I$302, 6, FALSE))</f>
        <v/>
      </c>
      <c r="T1047" s="846" t="str">
        <f>IF(ISBLANK('6桁'!T1047)=TRUE,"",VLOOKUP(パターン表!T1047, 'パターン別掛け率（入力）'!$C$3:$I$302, 6, FALSE))</f>
        <v/>
      </c>
      <c r="U1047" s="847" t="str">
        <f>IF(ISBLANK('6桁'!U1047)=TRUE,"",VLOOKUP(パターン表!U1047, 'パターン別掛け率（入力）'!$C$3:$I$302, 6, FALSE))</f>
        <v/>
      </c>
      <c r="V1047" s="83"/>
      <c r="X1047" s="4"/>
    </row>
    <row r="1048" spans="2:25" ht="23.1" customHeight="1">
      <c r="B1048" s="842" t="s">
        <v>1366</v>
      </c>
      <c r="C1048" s="843"/>
      <c r="D1048" s="843"/>
      <c r="E1048" s="843"/>
      <c r="F1048" s="843"/>
      <c r="G1048" s="844"/>
      <c r="H1048" s="810" t="s">
        <v>385</v>
      </c>
      <c r="I1048" s="811"/>
      <c r="J1048" s="811"/>
      <c r="K1048" s="811"/>
      <c r="L1048" s="812"/>
      <c r="M1048" s="842" t="s">
        <v>603</v>
      </c>
      <c r="N1048" s="843"/>
      <c r="O1048" s="843"/>
      <c r="P1048" s="843"/>
      <c r="Q1048" s="844"/>
      <c r="R1048" s="833">
        <f>IF(ISBLANK('6桁'!R1048)=TRUE,"",VLOOKUP(パターン表!R1048, 'パターン別掛け率（入力）'!$C$3:$I$302, 6, FALSE))</f>
        <v>100</v>
      </c>
      <c r="S1048" s="834" t="str">
        <f>IF(ISBLANK('6桁'!S1048)=TRUE,"",VLOOKUP(パターン表!S1048, 'パターン別掛け率（入力）'!$C$3:$I$302, 6, FALSE))</f>
        <v/>
      </c>
      <c r="T1048" s="834" t="str">
        <f>IF(ISBLANK('6桁'!T1048)=TRUE,"",VLOOKUP(パターン表!T1048, 'パターン別掛け率（入力）'!$C$3:$I$302, 6, FALSE))</f>
        <v/>
      </c>
      <c r="U1048" s="835" t="str">
        <f>IF(ISBLANK('6桁'!U1048)=TRUE,"",VLOOKUP(パターン表!U1048, 'パターン別掛け率（入力）'!$C$3:$I$302, 6, FALSE))</f>
        <v/>
      </c>
      <c r="V1048" s="83"/>
      <c r="X1048" s="4"/>
    </row>
    <row r="1049" spans="2:25" ht="23.1" customHeight="1">
      <c r="B1049" s="806"/>
      <c r="C1049" s="807"/>
      <c r="D1049" s="807"/>
      <c r="E1049" s="807"/>
      <c r="F1049" s="807"/>
      <c r="G1049" s="808"/>
      <c r="H1049" s="806" t="s">
        <v>282</v>
      </c>
      <c r="I1049" s="807"/>
      <c r="J1049" s="807"/>
      <c r="K1049" s="807"/>
      <c r="L1049" s="808"/>
      <c r="M1049" s="806"/>
      <c r="N1049" s="807"/>
      <c r="O1049" s="807"/>
      <c r="P1049" s="807"/>
      <c r="Q1049" s="808"/>
      <c r="R1049" s="845">
        <f>IF(ISBLANK('6桁'!R1049)=TRUE,"",VLOOKUP(パターン表!R1049, 'パターン別掛け率（入力）'!$C$3:$I$302, 6, FALSE))</f>
        <v>100</v>
      </c>
      <c r="S1049" s="846" t="str">
        <f>IF(ISBLANK('6桁'!S1049)=TRUE,"",VLOOKUP(パターン表!S1049, 'パターン別掛け率（入力）'!$C$3:$I$302, 6, FALSE))</f>
        <v/>
      </c>
      <c r="T1049" s="846" t="str">
        <f>IF(ISBLANK('6桁'!T1049)=TRUE,"",VLOOKUP(パターン表!T1049, 'パターン別掛け率（入力）'!$C$3:$I$302, 6, FALSE))</f>
        <v/>
      </c>
      <c r="U1049" s="847" t="str">
        <f>IF(ISBLANK('6桁'!U1049)=TRUE,"",VLOOKUP(パターン表!U1049, 'パターン別掛け率（入力）'!$C$3:$I$302, 6, FALSE))</f>
        <v/>
      </c>
      <c r="V1049" s="83"/>
      <c r="X1049" s="4"/>
    </row>
    <row r="1050" spans="2:25" ht="23.1" customHeight="1">
      <c r="B1050" s="842" t="s">
        <v>612</v>
      </c>
      <c r="C1050" s="843"/>
      <c r="D1050" s="843"/>
      <c r="E1050" s="843"/>
      <c r="F1050" s="843"/>
      <c r="G1050" s="844"/>
      <c r="H1050" s="810" t="s">
        <v>261</v>
      </c>
      <c r="I1050" s="811"/>
      <c r="J1050" s="811"/>
      <c r="K1050" s="811"/>
      <c r="L1050" s="812"/>
      <c r="M1050" s="842" t="s">
        <v>254</v>
      </c>
      <c r="N1050" s="843"/>
      <c r="O1050" s="843"/>
      <c r="P1050" s="843"/>
      <c r="Q1050" s="844"/>
      <c r="R1050" s="833">
        <f>IF(ISBLANK('6桁'!R1050)=TRUE,"",VLOOKUP(パターン表!R1050, 'パターン別掛け率（入力）'!$C$3:$I$302, 6, FALSE))</f>
        <v>100</v>
      </c>
      <c r="S1050" s="834" t="str">
        <f>IF(ISBLANK('6桁'!S1050)=TRUE,"",VLOOKUP(パターン表!S1050, 'パターン別掛け率（入力）'!$C$3:$I$302, 6, FALSE))</f>
        <v/>
      </c>
      <c r="T1050" s="834" t="str">
        <f>IF(ISBLANK('6桁'!T1050)=TRUE,"",VLOOKUP(パターン表!T1050, 'パターン別掛け率（入力）'!$C$3:$I$302, 6, FALSE))</f>
        <v/>
      </c>
      <c r="U1050" s="835" t="str">
        <f>IF(ISBLANK('6桁'!U1050)=TRUE,"",VLOOKUP(パターン表!U1050, 'パターン別掛け率（入力）'!$C$3:$I$302, 6, FALSE))</f>
        <v/>
      </c>
      <c r="V1050" s="83"/>
      <c r="X1050" s="4"/>
    </row>
    <row r="1051" spans="2:25" ht="23.1" customHeight="1">
      <c r="B1051" s="806"/>
      <c r="C1051" s="807"/>
      <c r="D1051" s="807"/>
      <c r="E1051" s="807"/>
      <c r="F1051" s="807"/>
      <c r="G1051" s="808"/>
      <c r="H1051" s="806" t="s">
        <v>182</v>
      </c>
      <c r="I1051" s="807"/>
      <c r="J1051" s="807"/>
      <c r="K1051" s="807"/>
      <c r="L1051" s="808"/>
      <c r="M1051" s="806"/>
      <c r="N1051" s="807"/>
      <c r="O1051" s="807"/>
      <c r="P1051" s="807"/>
      <c r="Q1051" s="808"/>
      <c r="R1051" s="845">
        <f>IF(ISBLANK('6桁'!R1051)=TRUE,"",VLOOKUP(パターン表!R1051, 'パターン別掛け率（入力）'!$C$3:$I$302, 6, FALSE))</f>
        <v>100</v>
      </c>
      <c r="S1051" s="846" t="str">
        <f>IF(ISBLANK('6桁'!S1051)=TRUE,"",VLOOKUP(パターン表!S1051, 'パターン別掛け率（入力）'!$C$3:$I$302, 6, FALSE))</f>
        <v/>
      </c>
      <c r="T1051" s="846" t="str">
        <f>IF(ISBLANK('6桁'!T1051)=TRUE,"",VLOOKUP(パターン表!T1051, 'パターン別掛け率（入力）'!$C$3:$I$302, 6, FALSE))</f>
        <v/>
      </c>
      <c r="U1051" s="847" t="str">
        <f>IF(ISBLANK('6桁'!U1051)=TRUE,"",VLOOKUP(パターン表!U1051, 'パターン別掛け率（入力）'!$C$3:$I$302, 6, FALSE))</f>
        <v/>
      </c>
      <c r="V1051" s="83"/>
      <c r="X1051" s="4"/>
    </row>
    <row r="1052" spans="2:25" ht="23.1" customHeight="1">
      <c r="B1052" s="842" t="s">
        <v>1367</v>
      </c>
      <c r="C1052" s="843"/>
      <c r="D1052" s="843"/>
      <c r="E1052" s="843"/>
      <c r="F1052" s="843"/>
      <c r="G1052" s="844"/>
      <c r="H1052" s="810" t="s">
        <v>678</v>
      </c>
      <c r="I1052" s="811"/>
      <c r="J1052" s="811"/>
      <c r="K1052" s="811"/>
      <c r="L1052" s="812"/>
      <c r="M1052" s="842" t="s">
        <v>254</v>
      </c>
      <c r="N1052" s="843"/>
      <c r="O1052" s="843"/>
      <c r="P1052" s="843"/>
      <c r="Q1052" s="844"/>
      <c r="R1052" s="833">
        <f>IF(ISBLANK('6桁'!R1052)=TRUE,"",VLOOKUP(パターン表!R1052, 'パターン別掛け率（入力）'!$C$3:$I$302, 6, FALSE))</f>
        <v>100</v>
      </c>
      <c r="S1052" s="834" t="str">
        <f>IF(ISBLANK('6桁'!S1052)=TRUE,"",VLOOKUP(パターン表!S1052, 'パターン別掛け率（入力）'!$C$3:$I$302, 6, FALSE))</f>
        <v/>
      </c>
      <c r="T1052" s="834" t="str">
        <f>IF(ISBLANK('6桁'!T1052)=TRUE,"",VLOOKUP(パターン表!T1052, 'パターン別掛け率（入力）'!$C$3:$I$302, 6, FALSE))</f>
        <v/>
      </c>
      <c r="U1052" s="835" t="str">
        <f>IF(ISBLANK('6桁'!U1052)=TRUE,"",VLOOKUP(パターン表!U1052, 'パターン別掛け率（入力）'!$C$3:$I$302, 6, FALSE))</f>
        <v/>
      </c>
      <c r="V1052" s="83"/>
      <c r="X1052" s="4"/>
    </row>
    <row r="1053" spans="2:25" ht="23.1" customHeight="1">
      <c r="B1053" s="830"/>
      <c r="C1053" s="831"/>
      <c r="D1053" s="831"/>
      <c r="E1053" s="831"/>
      <c r="F1053" s="831"/>
      <c r="G1053" s="832"/>
      <c r="H1053" s="806" t="s">
        <v>679</v>
      </c>
      <c r="I1053" s="807"/>
      <c r="J1053" s="807"/>
      <c r="K1053" s="807"/>
      <c r="L1053" s="808"/>
      <c r="M1053" s="806"/>
      <c r="N1053" s="807"/>
      <c r="O1053" s="807"/>
      <c r="P1053" s="807"/>
      <c r="Q1053" s="808"/>
      <c r="R1053" s="845">
        <f>IF(ISBLANK('6桁'!R1053)=TRUE,"",VLOOKUP(パターン表!R1053, 'パターン別掛け率（入力）'!$C$3:$I$302, 6, FALSE))</f>
        <v>100</v>
      </c>
      <c r="S1053" s="846" t="str">
        <f>IF(ISBLANK('6桁'!S1053)=TRUE,"",VLOOKUP(パターン表!S1053, 'パターン別掛け率（入力）'!$C$3:$I$302, 6, FALSE))</f>
        <v/>
      </c>
      <c r="T1053" s="846" t="str">
        <f>IF(ISBLANK('6桁'!T1053)=TRUE,"",VLOOKUP(パターン表!T1053, 'パターン別掛け率（入力）'!$C$3:$I$302, 6, FALSE))</f>
        <v/>
      </c>
      <c r="U1053" s="847" t="str">
        <f>IF(ISBLANK('6桁'!U1053)=TRUE,"",VLOOKUP(パターン表!U1053, 'パターン別掛け率（入力）'!$C$3:$I$302, 6, FALSE))</f>
        <v/>
      </c>
      <c r="V1053" s="83"/>
      <c r="X1053" s="4"/>
    </row>
    <row r="1054" spans="2:25" ht="23.1" customHeight="1" thickBot="1">
      <c r="B1054" s="781"/>
      <c r="C1054" s="782"/>
      <c r="D1054" s="782"/>
      <c r="E1054" s="782"/>
      <c r="F1054" s="782"/>
      <c r="G1054" s="783"/>
      <c r="H1054" s="778" t="s">
        <v>678</v>
      </c>
      <c r="I1054" s="779"/>
      <c r="J1054" s="779"/>
      <c r="K1054" s="779"/>
      <c r="L1054" s="780"/>
      <c r="M1054" s="778" t="s">
        <v>1368</v>
      </c>
      <c r="N1054" s="779"/>
      <c r="O1054" s="779"/>
      <c r="P1054" s="779"/>
      <c r="Q1054" s="780"/>
      <c r="R1054" s="981">
        <f>IF(ISBLANK('6桁'!R1054)=TRUE,"",VLOOKUP(パターン表!R1054, 'パターン別掛け率（入力）'!$C$3:$I$302, 6, FALSE))</f>
        <v>100</v>
      </c>
      <c r="S1054" s="982" t="str">
        <f>IF(ISBLANK('6桁'!S1054)=TRUE,"",VLOOKUP(パターン表!S1054, 'パターン別掛け率（入力）'!$C$3:$I$302, 6, FALSE))</f>
        <v/>
      </c>
      <c r="T1054" s="982" t="str">
        <f>IF(ISBLANK('6桁'!T1054)=TRUE,"",VLOOKUP(パターン表!T1054, 'パターン別掛け率（入力）'!$C$3:$I$302, 6, FALSE))</f>
        <v/>
      </c>
      <c r="U1054" s="983" t="str">
        <f>IF(ISBLANK('6桁'!U1054)=TRUE,"",VLOOKUP(パターン表!U1054, 'パターン別掛け率（入力）'!$C$3:$I$302, 6, FALSE))</f>
        <v/>
      </c>
      <c r="V1054" s="83"/>
      <c r="X1054" s="4"/>
    </row>
    <row r="1055" spans="2:25" ht="23.1" customHeight="1">
      <c r="B1055" s="336"/>
      <c r="C1055" s="336"/>
      <c r="D1055" s="336"/>
      <c r="E1055" s="336"/>
      <c r="F1055" s="83"/>
      <c r="G1055" s="336"/>
      <c r="H1055" s="83"/>
      <c r="I1055" s="336"/>
      <c r="J1055" s="83"/>
      <c r="K1055" s="336"/>
      <c r="L1055" s="83"/>
      <c r="M1055" s="336"/>
      <c r="N1055" s="83"/>
      <c r="O1055" s="336"/>
      <c r="P1055" s="83"/>
      <c r="Q1055" s="336"/>
      <c r="R1055" s="83"/>
      <c r="S1055" s="336"/>
      <c r="T1055" s="10"/>
      <c r="U1055" s="371"/>
      <c r="V1055" s="10"/>
      <c r="W1055" s="371"/>
      <c r="X1055" s="83"/>
    </row>
    <row r="1056" spans="2:25" s="239" customFormat="1" ht="20.100000000000001" customHeight="1" thickBot="1">
      <c r="B1056" s="241" t="s">
        <v>658</v>
      </c>
      <c r="C1056" s="24"/>
      <c r="D1056" s="24"/>
      <c r="E1056" s="24"/>
      <c r="F1056" s="82"/>
      <c r="G1056" s="24"/>
      <c r="H1056" s="82"/>
      <c r="I1056" s="24"/>
      <c r="J1056" s="82"/>
      <c r="K1056" s="24"/>
      <c r="L1056" s="82"/>
      <c r="M1056" s="24"/>
      <c r="N1056" s="82"/>
      <c r="O1056" s="24"/>
      <c r="P1056" s="82"/>
      <c r="Q1056" s="24"/>
      <c r="R1056" s="82"/>
      <c r="S1056" s="24"/>
      <c r="T1056" s="82"/>
      <c r="U1056" s="24"/>
      <c r="V1056" s="82"/>
      <c r="W1056" s="24"/>
      <c r="X1056" s="82"/>
      <c r="Y1056" s="24"/>
    </row>
    <row r="1057" spans="2:25" ht="20.100000000000001" customHeight="1" thickBot="1">
      <c r="B1057" s="531" t="s">
        <v>453</v>
      </c>
      <c r="C1057" s="532"/>
      <c r="D1057" s="532"/>
      <c r="E1057" s="532"/>
      <c r="F1057" s="532"/>
      <c r="G1057" s="532"/>
      <c r="H1057" s="532"/>
      <c r="I1057" s="532"/>
      <c r="J1057" s="532"/>
      <c r="K1057" s="532"/>
      <c r="L1057" s="532"/>
      <c r="M1057" s="532"/>
      <c r="N1057" s="532"/>
      <c r="O1057" s="532"/>
      <c r="P1057" s="532"/>
      <c r="Q1057" s="532"/>
      <c r="R1057" s="532"/>
      <c r="S1057" s="532"/>
      <c r="T1057" s="532"/>
      <c r="U1057" s="533"/>
      <c r="V1057" s="10"/>
      <c r="X1057" s="4"/>
    </row>
    <row r="1058" spans="2:25" ht="30" customHeight="1" thickBot="1">
      <c r="B1058" s="622" t="s">
        <v>581</v>
      </c>
      <c r="C1058" s="623"/>
      <c r="D1058" s="623"/>
      <c r="E1058" s="623"/>
      <c r="F1058" s="623"/>
      <c r="G1058" s="624"/>
      <c r="H1058" s="710" t="s">
        <v>524</v>
      </c>
      <c r="I1058" s="710"/>
      <c r="J1058" s="710"/>
      <c r="K1058" s="710"/>
      <c r="L1058" s="710"/>
      <c r="M1058" s="710" t="s">
        <v>491</v>
      </c>
      <c r="N1058" s="710"/>
      <c r="O1058" s="710"/>
      <c r="P1058" s="710"/>
      <c r="Q1058" s="710"/>
      <c r="R1058" s="710"/>
      <c r="S1058" s="710"/>
      <c r="T1058" s="710"/>
      <c r="U1058" s="710"/>
      <c r="X1058" s="4"/>
    </row>
    <row r="1059" spans="2:25" ht="23.1" customHeight="1">
      <c r="B1059" s="746" t="s">
        <v>614</v>
      </c>
      <c r="C1059" s="747"/>
      <c r="D1059" s="747"/>
      <c r="E1059" s="747"/>
      <c r="F1059" s="747"/>
      <c r="G1059" s="748"/>
      <c r="H1059" s="810" t="s">
        <v>540</v>
      </c>
      <c r="I1059" s="811"/>
      <c r="J1059" s="811"/>
      <c r="K1059" s="811"/>
      <c r="L1059" s="812"/>
      <c r="M1059" s="810" t="s">
        <v>254</v>
      </c>
      <c r="N1059" s="811"/>
      <c r="O1059" s="811"/>
      <c r="P1059" s="811"/>
      <c r="Q1059" s="812"/>
      <c r="R1059" s="833">
        <f>IF(ISBLANK('6桁'!R1059)=TRUE,"",VLOOKUP(パターン表!R1059, 'パターン別掛け率（入力）'!$C$3:$I$302, 6, FALSE))</f>
        <v>100</v>
      </c>
      <c r="S1059" s="834" t="str">
        <f>IF(ISBLANK('6桁'!S1059)=TRUE,"",VLOOKUP(パターン表!S1059, 'パターン別掛け率（入力）'!$C$3:$I$302, 6, FALSE))</f>
        <v/>
      </c>
      <c r="T1059" s="834" t="str">
        <f>IF(ISBLANK('6桁'!T1059)=TRUE,"",VLOOKUP(パターン表!T1059, 'パターン別掛け率（入力）'!$C$3:$I$302, 6, FALSE))</f>
        <v/>
      </c>
      <c r="U1059" s="835" t="str">
        <f>IF(ISBLANK('6桁'!U1059)=TRUE,"",VLOOKUP(パターン表!U1059, 'パターン別掛け率（入力）'!$C$3:$I$302, 6, FALSE))</f>
        <v/>
      </c>
      <c r="V1059" s="83"/>
      <c r="X1059" s="4"/>
    </row>
    <row r="1060" spans="2:25" ht="23.1" customHeight="1">
      <c r="B1060" s="746"/>
      <c r="C1060" s="747"/>
      <c r="D1060" s="747"/>
      <c r="E1060" s="747"/>
      <c r="F1060" s="747"/>
      <c r="G1060" s="748"/>
      <c r="H1060" s="766" t="s">
        <v>182</v>
      </c>
      <c r="I1060" s="767"/>
      <c r="J1060" s="767"/>
      <c r="K1060" s="767"/>
      <c r="L1060" s="768"/>
      <c r="M1060" s="766" t="s">
        <v>253</v>
      </c>
      <c r="N1060" s="767"/>
      <c r="O1060" s="767"/>
      <c r="P1060" s="767"/>
      <c r="Q1060" s="768"/>
      <c r="R1060" s="827">
        <f>IF(ISBLANK('6桁'!R1060)=TRUE,"",VLOOKUP(パターン表!R1060, 'パターン別掛け率（入力）'!$C$3:$I$302, 6, FALSE))</f>
        <v>100</v>
      </c>
      <c r="S1060" s="828" t="str">
        <f>IF(ISBLANK('6桁'!S1060)=TRUE,"",VLOOKUP(パターン表!S1060, 'パターン別掛け率（入力）'!$C$3:$I$302, 6, FALSE))</f>
        <v/>
      </c>
      <c r="T1060" s="828" t="str">
        <f>IF(ISBLANK('6桁'!T1060)=TRUE,"",VLOOKUP(パターン表!T1060, 'パターン別掛け率（入力）'!$C$3:$I$302, 6, FALSE))</f>
        <v/>
      </c>
      <c r="U1060" s="829" t="str">
        <f>IF(ISBLANK('6桁'!U1060)=TRUE,"",VLOOKUP(パターン表!U1060, 'パターン別掛け率（入力）'!$C$3:$I$302, 6, FALSE))</f>
        <v/>
      </c>
      <c r="V1060" s="83"/>
      <c r="X1060" s="4"/>
    </row>
    <row r="1061" spans="2:25" ht="23.1" customHeight="1">
      <c r="B1061" s="746" t="s">
        <v>757</v>
      </c>
      <c r="C1061" s="747"/>
      <c r="D1061" s="747"/>
      <c r="E1061" s="747"/>
      <c r="F1061" s="747"/>
      <c r="G1061" s="748"/>
      <c r="H1061" s="746" t="s">
        <v>411</v>
      </c>
      <c r="I1061" s="747"/>
      <c r="J1061" s="747"/>
      <c r="K1061" s="747"/>
      <c r="L1061" s="748"/>
      <c r="M1061" s="746" t="s">
        <v>253</v>
      </c>
      <c r="N1061" s="747"/>
      <c r="O1061" s="747"/>
      <c r="P1061" s="747"/>
      <c r="Q1061" s="748"/>
      <c r="R1061" s="848">
        <f>IF(ISBLANK('6桁'!R1061)=TRUE,"",VLOOKUP(パターン表!R1061, 'パターン別掛け率（入力）'!$C$3:$I$302, 6, FALSE))</f>
        <v>100</v>
      </c>
      <c r="S1061" s="849" t="str">
        <f>IF(ISBLANK('6桁'!S1061)=TRUE,"",VLOOKUP(パターン表!S1061, 'パターン別掛け率（入力）'!$C$3:$I$302, 6, FALSE))</f>
        <v/>
      </c>
      <c r="T1061" s="849" t="str">
        <f>IF(ISBLANK('6桁'!T1061)=TRUE,"",VLOOKUP(パターン表!T1061, 'パターン別掛け率（入力）'!$C$3:$I$302, 6, FALSE))</f>
        <v/>
      </c>
      <c r="U1061" s="850" t="str">
        <f>IF(ISBLANK('6桁'!U1061)=TRUE,"",VLOOKUP(パターン表!U1061, 'パターン別掛け率（入力）'!$C$3:$I$302, 6, FALSE))</f>
        <v/>
      </c>
      <c r="V1061" s="83"/>
      <c r="X1061" s="4"/>
    </row>
    <row r="1062" spans="2:25" ht="23.1" customHeight="1">
      <c r="B1062" s="746" t="s">
        <v>615</v>
      </c>
      <c r="C1062" s="747"/>
      <c r="D1062" s="747"/>
      <c r="E1062" s="747"/>
      <c r="F1062" s="747"/>
      <c r="G1062" s="748"/>
      <c r="H1062" s="746" t="s">
        <v>256</v>
      </c>
      <c r="I1062" s="747"/>
      <c r="J1062" s="747"/>
      <c r="K1062" s="747"/>
      <c r="L1062" s="748"/>
      <c r="M1062" s="746" t="s">
        <v>253</v>
      </c>
      <c r="N1062" s="747"/>
      <c r="O1062" s="747"/>
      <c r="P1062" s="747"/>
      <c r="Q1062" s="748"/>
      <c r="R1062" s="848">
        <f>IF(ISBLANK('6桁'!R1062)=TRUE,"",VLOOKUP(パターン表!R1062, 'パターン別掛け率（入力）'!$C$3:$I$302, 6, FALSE))</f>
        <v>100</v>
      </c>
      <c r="S1062" s="849" t="str">
        <f>IF(ISBLANK('6桁'!S1062)=TRUE,"",VLOOKUP(パターン表!S1062, 'パターン別掛け率（入力）'!$C$3:$I$302, 6, FALSE))</f>
        <v/>
      </c>
      <c r="T1062" s="849" t="str">
        <f>IF(ISBLANK('6桁'!T1062)=TRUE,"",VLOOKUP(パターン表!T1062, 'パターン別掛け率（入力）'!$C$3:$I$302, 6, FALSE))</f>
        <v/>
      </c>
      <c r="U1062" s="850" t="str">
        <f>IF(ISBLANK('6桁'!U1062)=TRUE,"",VLOOKUP(パターン表!U1062, 'パターン別掛け率（入力）'!$C$3:$I$302, 6, FALSE))</f>
        <v/>
      </c>
      <c r="V1062" s="83"/>
      <c r="X1062" s="4"/>
    </row>
    <row r="1063" spans="2:25" ht="23.1" customHeight="1">
      <c r="B1063" s="746" t="s">
        <v>616</v>
      </c>
      <c r="C1063" s="747"/>
      <c r="D1063" s="747"/>
      <c r="E1063" s="747"/>
      <c r="F1063" s="747"/>
      <c r="G1063" s="748"/>
      <c r="H1063" s="810" t="s">
        <v>256</v>
      </c>
      <c r="I1063" s="811"/>
      <c r="J1063" s="811"/>
      <c r="K1063" s="811"/>
      <c r="L1063" s="812"/>
      <c r="M1063" s="842" t="s">
        <v>253</v>
      </c>
      <c r="N1063" s="843"/>
      <c r="O1063" s="843"/>
      <c r="P1063" s="843"/>
      <c r="Q1063" s="844"/>
      <c r="R1063" s="833">
        <f>IF(ISBLANK('6桁'!R1063)=TRUE,"",VLOOKUP(パターン表!R1063, 'パターン別掛け率（入力）'!$C$3:$I$302, 6, FALSE))</f>
        <v>100</v>
      </c>
      <c r="S1063" s="834" t="str">
        <f>IF(ISBLANK('6桁'!S1063)=TRUE,"",VLOOKUP(パターン表!S1063, 'パターン別掛け率（入力）'!$C$3:$I$302, 6, FALSE))</f>
        <v/>
      </c>
      <c r="T1063" s="834" t="str">
        <f>IF(ISBLANK('6桁'!T1063)=TRUE,"",VLOOKUP(パターン表!T1063, 'パターン別掛け率（入力）'!$C$3:$I$302, 6, FALSE))</f>
        <v/>
      </c>
      <c r="U1063" s="835" t="str">
        <f>IF(ISBLANK('6桁'!U1063)=TRUE,"",VLOOKUP(パターン表!U1063, 'パターン別掛け率（入力）'!$C$3:$I$302, 6, FALSE))</f>
        <v/>
      </c>
      <c r="V1063" s="83"/>
      <c r="X1063" s="4"/>
    </row>
    <row r="1064" spans="2:25" ht="23.1" customHeight="1">
      <c r="B1064" s="746"/>
      <c r="C1064" s="747"/>
      <c r="D1064" s="747"/>
      <c r="E1064" s="747"/>
      <c r="F1064" s="747"/>
      <c r="G1064" s="748"/>
      <c r="H1064" s="766" t="s">
        <v>257</v>
      </c>
      <c r="I1064" s="767"/>
      <c r="J1064" s="767"/>
      <c r="K1064" s="767"/>
      <c r="L1064" s="768"/>
      <c r="M1064" s="806"/>
      <c r="N1064" s="807"/>
      <c r="O1064" s="807"/>
      <c r="P1064" s="807"/>
      <c r="Q1064" s="808"/>
      <c r="R1064" s="827">
        <f>IF(ISBLANK('6桁'!R1064)=TRUE,"",VLOOKUP(パターン表!R1064, 'パターン別掛け率（入力）'!$C$3:$I$302, 6, FALSE))</f>
        <v>100</v>
      </c>
      <c r="S1064" s="828" t="str">
        <f>IF(ISBLANK('6桁'!S1064)=TRUE,"",VLOOKUP(パターン表!S1064, 'パターン別掛け率（入力）'!$C$3:$I$302, 6, FALSE))</f>
        <v/>
      </c>
      <c r="T1064" s="828" t="str">
        <f>IF(ISBLANK('6桁'!T1064)=TRUE,"",VLOOKUP(パターン表!T1064, 'パターン別掛け率（入力）'!$C$3:$I$302, 6, FALSE))</f>
        <v/>
      </c>
      <c r="U1064" s="829" t="str">
        <f>IF(ISBLANK('6桁'!U1064)=TRUE,"",VLOOKUP(パターン表!U1064, 'パターン別掛け率（入力）'!$C$3:$I$302, 6, FALSE))</f>
        <v/>
      </c>
      <c r="V1064" s="83"/>
      <c r="X1064" s="4"/>
    </row>
    <row r="1065" spans="2:25" ht="23.1" customHeight="1">
      <c r="B1065" s="746" t="s">
        <v>617</v>
      </c>
      <c r="C1065" s="747"/>
      <c r="D1065" s="747"/>
      <c r="E1065" s="747"/>
      <c r="F1065" s="747"/>
      <c r="G1065" s="748"/>
      <c r="H1065" s="810" t="s">
        <v>256</v>
      </c>
      <c r="I1065" s="811"/>
      <c r="J1065" s="811"/>
      <c r="K1065" s="811"/>
      <c r="L1065" s="812"/>
      <c r="M1065" s="842" t="s">
        <v>253</v>
      </c>
      <c r="N1065" s="843"/>
      <c r="O1065" s="843"/>
      <c r="P1065" s="843"/>
      <c r="Q1065" s="844"/>
      <c r="R1065" s="833">
        <f>IF(ISBLANK('6桁'!R1065)=TRUE,"",VLOOKUP(パターン表!R1065, 'パターン別掛け率（入力）'!$C$3:$I$302, 6, FALSE))</f>
        <v>100</v>
      </c>
      <c r="S1065" s="834" t="str">
        <f>IF(ISBLANK('6桁'!S1065)=TRUE,"",VLOOKUP(パターン表!S1065, 'パターン別掛け率（入力）'!$C$3:$I$302, 6, FALSE))</f>
        <v/>
      </c>
      <c r="T1065" s="834" t="str">
        <f>IF(ISBLANK('6桁'!T1065)=TRUE,"",VLOOKUP(パターン表!T1065, 'パターン別掛け率（入力）'!$C$3:$I$302, 6, FALSE))</f>
        <v/>
      </c>
      <c r="U1065" s="835" t="str">
        <f>IF(ISBLANK('6桁'!U1065)=TRUE,"",VLOOKUP(パターン表!U1065, 'パターン別掛け率（入力）'!$C$3:$I$302, 6, FALSE))</f>
        <v/>
      </c>
      <c r="V1065" s="83"/>
      <c r="X1065" s="4"/>
    </row>
    <row r="1066" spans="2:25" ht="23.1" customHeight="1">
      <c r="B1066" s="746"/>
      <c r="C1066" s="747"/>
      <c r="D1066" s="747"/>
      <c r="E1066" s="747"/>
      <c r="F1066" s="747"/>
      <c r="G1066" s="748"/>
      <c r="H1066" s="766" t="s">
        <v>257</v>
      </c>
      <c r="I1066" s="767"/>
      <c r="J1066" s="767"/>
      <c r="K1066" s="767"/>
      <c r="L1066" s="768"/>
      <c r="M1066" s="806"/>
      <c r="N1066" s="807"/>
      <c r="O1066" s="807"/>
      <c r="P1066" s="807"/>
      <c r="Q1066" s="808"/>
      <c r="R1066" s="827">
        <f>IF(ISBLANK('6桁'!R1066)=TRUE,"",VLOOKUP(パターン表!R1066, 'パターン別掛け率（入力）'!$C$3:$I$302, 6, FALSE))</f>
        <v>100</v>
      </c>
      <c r="S1066" s="828" t="str">
        <f>IF(ISBLANK('6桁'!S1066)=TRUE,"",VLOOKUP(パターン表!S1066, 'パターン別掛け率（入力）'!$C$3:$I$302, 6, FALSE))</f>
        <v/>
      </c>
      <c r="T1066" s="828" t="str">
        <f>IF(ISBLANK('6桁'!T1066)=TRUE,"",VLOOKUP(パターン表!T1066, 'パターン別掛け率（入力）'!$C$3:$I$302, 6, FALSE))</f>
        <v/>
      </c>
      <c r="U1066" s="829" t="str">
        <f>IF(ISBLANK('6桁'!U1066)=TRUE,"",VLOOKUP(パターン表!U1066, 'パターン別掛け率（入力）'!$C$3:$I$302, 6, FALSE))</f>
        <v/>
      </c>
      <c r="V1066" s="83"/>
      <c r="X1066" s="4"/>
    </row>
    <row r="1067" spans="2:25" ht="23.1" customHeight="1" thickBot="1">
      <c r="B1067" s="778" t="s">
        <v>618</v>
      </c>
      <c r="C1067" s="779"/>
      <c r="D1067" s="779"/>
      <c r="E1067" s="779"/>
      <c r="F1067" s="779"/>
      <c r="G1067" s="780"/>
      <c r="H1067" s="716" t="s">
        <v>181</v>
      </c>
      <c r="I1067" s="717"/>
      <c r="J1067" s="717"/>
      <c r="K1067" s="717"/>
      <c r="L1067" s="718"/>
      <c r="M1067" s="716" t="s">
        <v>253</v>
      </c>
      <c r="N1067" s="717"/>
      <c r="O1067" s="717"/>
      <c r="P1067" s="717"/>
      <c r="Q1067" s="718"/>
      <c r="R1067" s="886">
        <f>IF(ISBLANK('6桁'!R1067)=TRUE,"",VLOOKUP(パターン表!R1067, 'パターン別掛け率（入力）'!$C$3:$I$302, 6, FALSE))</f>
        <v>100</v>
      </c>
      <c r="S1067" s="887" t="str">
        <f>IF(ISBLANK('6桁'!S1067)=TRUE,"",VLOOKUP(パターン表!S1067, 'パターン別掛け率（入力）'!$C$3:$I$302, 6, FALSE))</f>
        <v/>
      </c>
      <c r="T1067" s="887" t="str">
        <f>IF(ISBLANK('6桁'!T1067)=TRUE,"",VLOOKUP(パターン表!T1067, 'パターン別掛け率（入力）'!$C$3:$I$302, 6, FALSE))</f>
        <v/>
      </c>
      <c r="U1067" s="888" t="str">
        <f>IF(ISBLANK('6桁'!U1067)=TRUE,"",VLOOKUP(パターン表!U1067, 'パターン別掛け率（入力）'!$C$3:$I$302, 6, FALSE))</f>
        <v/>
      </c>
      <c r="V1067" s="83"/>
      <c r="X1067" s="4"/>
    </row>
    <row r="1068" spans="2:25" ht="22.5" customHeight="1">
      <c r="B1068" s="545"/>
      <c r="C1068" s="588"/>
      <c r="D1068" s="588"/>
      <c r="E1068" s="588"/>
      <c r="F1068" s="588"/>
      <c r="G1068" s="588"/>
      <c r="H1068" s="588"/>
      <c r="I1068" s="588"/>
      <c r="J1068" s="588"/>
      <c r="K1068" s="588"/>
      <c r="L1068" s="588"/>
      <c r="M1068" s="588"/>
      <c r="N1068" s="588"/>
      <c r="O1068" s="588"/>
      <c r="P1068" s="588"/>
      <c r="Q1068" s="588"/>
      <c r="R1068" s="588"/>
      <c r="S1068" s="588"/>
      <c r="T1068" s="588"/>
      <c r="U1068" s="588"/>
      <c r="V1068" s="589"/>
      <c r="W1068" s="589"/>
      <c r="X1068" s="82"/>
      <c r="Y1068" s="24"/>
    </row>
    <row r="1069" spans="2:25" s="239" customFormat="1" ht="20.100000000000001" customHeight="1" thickBot="1">
      <c r="B1069" s="241" t="s">
        <v>659</v>
      </c>
      <c r="C1069" s="24"/>
      <c r="D1069" s="24"/>
      <c r="E1069" s="24"/>
      <c r="F1069" s="82"/>
      <c r="G1069" s="24"/>
      <c r="H1069" s="82"/>
      <c r="I1069" s="24"/>
      <c r="J1069" s="82"/>
      <c r="K1069" s="24"/>
      <c r="L1069" s="82"/>
      <c r="M1069" s="24"/>
      <c r="N1069" s="82"/>
      <c r="O1069" s="24"/>
      <c r="P1069" s="82"/>
      <c r="Q1069" s="24"/>
      <c r="R1069" s="82"/>
      <c r="S1069" s="24"/>
      <c r="T1069" s="82"/>
      <c r="U1069" s="24"/>
      <c r="V1069" s="82"/>
      <c r="W1069" s="24"/>
      <c r="X1069" s="82"/>
      <c r="Y1069" s="24"/>
    </row>
    <row r="1070" spans="2:25" ht="20.100000000000001" customHeight="1" thickBot="1">
      <c r="B1070" s="531" t="s">
        <v>453</v>
      </c>
      <c r="C1070" s="532"/>
      <c r="D1070" s="532"/>
      <c r="E1070" s="532"/>
      <c r="F1070" s="532"/>
      <c r="G1070" s="532"/>
      <c r="H1070" s="532"/>
      <c r="I1070" s="532"/>
      <c r="J1070" s="532"/>
      <c r="K1070" s="532"/>
      <c r="L1070" s="532"/>
      <c r="M1070" s="532"/>
      <c r="N1070" s="532"/>
      <c r="O1070" s="532"/>
      <c r="P1070" s="532"/>
      <c r="Q1070" s="532"/>
      <c r="R1070" s="532"/>
      <c r="S1070" s="532"/>
      <c r="T1070" s="532"/>
      <c r="U1070" s="533"/>
      <c r="V1070" s="10"/>
      <c r="X1070" s="4"/>
    </row>
    <row r="1071" spans="2:25" ht="30" customHeight="1" thickBot="1">
      <c r="B1071" s="622" t="s">
        <v>581</v>
      </c>
      <c r="C1071" s="623"/>
      <c r="D1071" s="623"/>
      <c r="E1071" s="623"/>
      <c r="F1071" s="623"/>
      <c r="G1071" s="624"/>
      <c r="H1071" s="710" t="s">
        <v>524</v>
      </c>
      <c r="I1071" s="710"/>
      <c r="J1071" s="710"/>
      <c r="K1071" s="710"/>
      <c r="L1071" s="710"/>
      <c r="M1071" s="710" t="s">
        <v>491</v>
      </c>
      <c r="N1071" s="710"/>
      <c r="O1071" s="710"/>
      <c r="P1071" s="710"/>
      <c r="Q1071" s="710"/>
      <c r="R1071" s="710"/>
      <c r="S1071" s="710"/>
      <c r="T1071" s="710"/>
      <c r="U1071" s="710"/>
      <c r="X1071" s="4"/>
    </row>
    <row r="1072" spans="2:25" ht="23.1" customHeight="1">
      <c r="B1072" s="821" t="s">
        <v>619</v>
      </c>
      <c r="C1072" s="822"/>
      <c r="D1072" s="822"/>
      <c r="E1072" s="822"/>
      <c r="F1072" s="822"/>
      <c r="G1072" s="823"/>
      <c r="H1072" s="800" t="s">
        <v>262</v>
      </c>
      <c r="I1072" s="801"/>
      <c r="J1072" s="801"/>
      <c r="K1072" s="801"/>
      <c r="L1072" s="802"/>
      <c r="M1072" s="737" t="s">
        <v>254</v>
      </c>
      <c r="N1072" s="738"/>
      <c r="O1072" s="738"/>
      <c r="P1072" s="738"/>
      <c r="Q1072" s="739"/>
      <c r="R1072" s="839">
        <f>IF(ISBLANK('6桁'!R1072)=TRUE,"",VLOOKUP(パターン表!R1072, 'パターン別掛け率（入力）'!$C$3:$I$302, 6, FALSE))</f>
        <v>100</v>
      </c>
      <c r="S1072" s="840" t="str">
        <f>IF(ISBLANK('6桁'!S1072)=TRUE,"",VLOOKUP(パターン表!S1072, 'パターン別掛け率（入力）'!$C$3:$I$302, 6, FALSE))</f>
        <v/>
      </c>
      <c r="T1072" s="840" t="str">
        <f>IF(ISBLANK('6桁'!T1072)=TRUE,"",VLOOKUP(パターン表!T1072, 'パターン別掛け率（入力）'!$C$3:$I$302, 6, FALSE))</f>
        <v/>
      </c>
      <c r="U1072" s="841" t="str">
        <f>IF(ISBLANK('6桁'!U1072)=TRUE,"",VLOOKUP(パターン表!U1072, 'パターン別掛け率（入力）'!$C$3:$I$302, 6, FALSE))</f>
        <v/>
      </c>
      <c r="V1072" s="83"/>
      <c r="X1072" s="4"/>
    </row>
    <row r="1073" spans="2:27" ht="23.1" customHeight="1">
      <c r="B1073" s="746"/>
      <c r="C1073" s="747"/>
      <c r="D1073" s="747"/>
      <c r="E1073" s="747"/>
      <c r="F1073" s="747"/>
      <c r="G1073" s="748"/>
      <c r="H1073" s="766" t="s">
        <v>260</v>
      </c>
      <c r="I1073" s="767"/>
      <c r="J1073" s="767"/>
      <c r="K1073" s="767"/>
      <c r="L1073" s="768"/>
      <c r="M1073" s="806"/>
      <c r="N1073" s="807"/>
      <c r="O1073" s="807"/>
      <c r="P1073" s="807"/>
      <c r="Q1073" s="808"/>
      <c r="R1073" s="827">
        <f>IF(ISBLANK('6桁'!R1073)=TRUE,"",VLOOKUP(パターン表!R1073, 'パターン別掛け率（入力）'!$C$3:$I$302, 6, FALSE))</f>
        <v>100</v>
      </c>
      <c r="S1073" s="828" t="str">
        <f>IF(ISBLANK('6桁'!S1073)=TRUE,"",VLOOKUP(パターン表!S1073, 'パターン別掛け率（入力）'!$C$3:$I$302, 6, FALSE))</f>
        <v/>
      </c>
      <c r="T1073" s="828" t="str">
        <f>IF(ISBLANK('6桁'!T1073)=TRUE,"",VLOOKUP(パターン表!T1073, 'パターン別掛け率（入力）'!$C$3:$I$302, 6, FALSE))</f>
        <v/>
      </c>
      <c r="U1073" s="829" t="str">
        <f>IF(ISBLANK('6桁'!U1073)=TRUE,"",VLOOKUP(パターン表!U1073, 'パターン別掛け率（入力）'!$C$3:$I$302, 6, FALSE))</f>
        <v/>
      </c>
      <c r="V1073" s="83"/>
      <c r="X1073" s="4"/>
    </row>
    <row r="1074" spans="2:27" ht="23.1" customHeight="1">
      <c r="B1074" s="746" t="s">
        <v>620</v>
      </c>
      <c r="C1074" s="747"/>
      <c r="D1074" s="747"/>
      <c r="E1074" s="747"/>
      <c r="F1074" s="747"/>
      <c r="G1074" s="748"/>
      <c r="H1074" s="810" t="s">
        <v>257</v>
      </c>
      <c r="I1074" s="811"/>
      <c r="J1074" s="811"/>
      <c r="K1074" s="811"/>
      <c r="L1074" s="812"/>
      <c r="M1074" s="842" t="s">
        <v>254</v>
      </c>
      <c r="N1074" s="843"/>
      <c r="O1074" s="843"/>
      <c r="P1074" s="843"/>
      <c r="Q1074" s="844"/>
      <c r="R1074" s="833">
        <f>IF(ISBLANK('6桁'!R1074)=TRUE,"",VLOOKUP(パターン表!R1074, 'パターン別掛け率（入力）'!$C$3:$I$302, 6, FALSE))</f>
        <v>100</v>
      </c>
      <c r="S1074" s="834" t="str">
        <f>IF(ISBLANK('6桁'!S1074)=TRUE,"",VLOOKUP(パターン表!S1074, 'パターン別掛け率（入力）'!$C$3:$I$302, 6, FALSE))</f>
        <v/>
      </c>
      <c r="T1074" s="834" t="str">
        <f>IF(ISBLANK('6桁'!T1074)=TRUE,"",VLOOKUP(パターン表!T1074, 'パターン別掛け率（入力）'!$C$3:$I$302, 6, FALSE))</f>
        <v/>
      </c>
      <c r="U1074" s="835" t="str">
        <f>IF(ISBLANK('6桁'!U1074)=TRUE,"",VLOOKUP(パターン表!U1074, 'パターン別掛け率（入力）'!$C$3:$I$302, 6, FALSE))</f>
        <v/>
      </c>
      <c r="V1074" s="83"/>
      <c r="X1074" s="4"/>
    </row>
    <row r="1075" spans="2:27" ht="23.1" customHeight="1">
      <c r="B1075" s="746"/>
      <c r="C1075" s="747"/>
      <c r="D1075" s="747"/>
      <c r="E1075" s="747"/>
      <c r="F1075" s="747"/>
      <c r="G1075" s="748"/>
      <c r="H1075" s="766" t="s">
        <v>539</v>
      </c>
      <c r="I1075" s="767"/>
      <c r="J1075" s="767"/>
      <c r="K1075" s="767"/>
      <c r="L1075" s="768"/>
      <c r="M1075" s="806"/>
      <c r="N1075" s="807"/>
      <c r="O1075" s="807"/>
      <c r="P1075" s="807"/>
      <c r="Q1075" s="808"/>
      <c r="R1075" s="827">
        <f>IF(ISBLANK('6桁'!R1075)=TRUE,"",VLOOKUP(パターン表!R1075, 'パターン別掛け率（入力）'!$C$3:$I$302, 6, FALSE))</f>
        <v>100</v>
      </c>
      <c r="S1075" s="828" t="str">
        <f>IF(ISBLANK('6桁'!S1075)=TRUE,"",VLOOKUP(パターン表!S1075, 'パターン別掛け率（入力）'!$C$3:$I$302, 6, FALSE))</f>
        <v/>
      </c>
      <c r="T1075" s="828" t="str">
        <f>IF(ISBLANK('6桁'!T1075)=TRUE,"",VLOOKUP(パターン表!T1075, 'パターン別掛け率（入力）'!$C$3:$I$302, 6, FALSE))</f>
        <v/>
      </c>
      <c r="U1075" s="829" t="str">
        <f>IF(ISBLANK('6桁'!U1075)=TRUE,"",VLOOKUP(パターン表!U1075, 'パターン別掛け率（入力）'!$C$3:$I$302, 6, FALSE))</f>
        <v/>
      </c>
      <c r="V1075" s="83"/>
      <c r="X1075" s="4"/>
    </row>
    <row r="1076" spans="2:27" ht="23.1" customHeight="1">
      <c r="B1076" s="746" t="s">
        <v>621</v>
      </c>
      <c r="C1076" s="747"/>
      <c r="D1076" s="747"/>
      <c r="E1076" s="747"/>
      <c r="F1076" s="747"/>
      <c r="G1076" s="748"/>
      <c r="H1076" s="746" t="s">
        <v>257</v>
      </c>
      <c r="I1076" s="747"/>
      <c r="J1076" s="747"/>
      <c r="K1076" s="747"/>
      <c r="L1076" s="748"/>
      <c r="M1076" s="746" t="s">
        <v>254</v>
      </c>
      <c r="N1076" s="747"/>
      <c r="O1076" s="747"/>
      <c r="P1076" s="747"/>
      <c r="Q1076" s="748"/>
      <c r="R1076" s="848">
        <f>IF(ISBLANK('6桁'!R1076)=TRUE,"",VLOOKUP(パターン表!R1076, 'パターン別掛け率（入力）'!$C$3:$I$302, 6, FALSE))</f>
        <v>100</v>
      </c>
      <c r="S1076" s="849" t="str">
        <f>IF(ISBLANK('6桁'!S1076)=TRUE,"",VLOOKUP(パターン表!S1076, 'パターン別掛け率（入力）'!$C$3:$I$302, 6, FALSE))</f>
        <v/>
      </c>
      <c r="T1076" s="849" t="str">
        <f>IF(ISBLANK('6桁'!T1076)=TRUE,"",VLOOKUP(パターン表!T1076, 'パターン別掛け率（入力）'!$C$3:$I$302, 6, FALSE))</f>
        <v/>
      </c>
      <c r="U1076" s="850" t="str">
        <f>IF(ISBLANK('6桁'!U1076)=TRUE,"",VLOOKUP(パターン表!U1076, 'パターン別掛け率（入力）'!$C$3:$I$302, 6, FALSE))</f>
        <v/>
      </c>
      <c r="V1076" s="83"/>
      <c r="X1076" s="4"/>
    </row>
    <row r="1077" spans="2:27" ht="23.1" customHeight="1">
      <c r="B1077" s="746" t="s">
        <v>622</v>
      </c>
      <c r="C1077" s="747"/>
      <c r="D1077" s="747"/>
      <c r="E1077" s="747"/>
      <c r="F1077" s="747"/>
      <c r="G1077" s="748"/>
      <c r="H1077" s="746" t="s">
        <v>257</v>
      </c>
      <c r="I1077" s="747"/>
      <c r="J1077" s="747"/>
      <c r="K1077" s="747"/>
      <c r="L1077" s="748"/>
      <c r="M1077" s="746" t="s">
        <v>254</v>
      </c>
      <c r="N1077" s="747"/>
      <c r="O1077" s="747"/>
      <c r="P1077" s="747"/>
      <c r="Q1077" s="748"/>
      <c r="R1077" s="848">
        <f>IF(ISBLANK('6桁'!R1077)=TRUE,"",VLOOKUP(パターン表!R1077, 'パターン別掛け率（入力）'!$C$3:$I$302, 6, FALSE))</f>
        <v>100</v>
      </c>
      <c r="S1077" s="849" t="str">
        <f>IF(ISBLANK('6桁'!S1077)=TRUE,"",VLOOKUP(パターン表!S1077, 'パターン別掛け率（入力）'!$C$3:$I$302, 6, FALSE))</f>
        <v/>
      </c>
      <c r="T1077" s="849" t="str">
        <f>IF(ISBLANK('6桁'!T1077)=TRUE,"",VLOOKUP(パターン表!T1077, 'パターン別掛け率（入力）'!$C$3:$I$302, 6, FALSE))</f>
        <v/>
      </c>
      <c r="U1077" s="850" t="str">
        <f>IF(ISBLANK('6桁'!U1077)=TRUE,"",VLOOKUP(パターン表!U1077, 'パターン別掛け率（入力）'!$C$3:$I$302, 6, FALSE))</f>
        <v/>
      </c>
      <c r="V1077" s="83"/>
      <c r="X1077" s="4"/>
    </row>
    <row r="1078" spans="2:27" ht="23.1" customHeight="1">
      <c r="B1078" s="746" t="s">
        <v>623</v>
      </c>
      <c r="C1078" s="747"/>
      <c r="D1078" s="747"/>
      <c r="E1078" s="747"/>
      <c r="F1078" s="747"/>
      <c r="G1078" s="748"/>
      <c r="H1078" s="810" t="s">
        <v>541</v>
      </c>
      <c r="I1078" s="811"/>
      <c r="J1078" s="811"/>
      <c r="K1078" s="811"/>
      <c r="L1078" s="812"/>
      <c r="M1078" s="842" t="s">
        <v>254</v>
      </c>
      <c r="N1078" s="843"/>
      <c r="O1078" s="843"/>
      <c r="P1078" s="843"/>
      <c r="Q1078" s="844"/>
      <c r="R1078" s="833">
        <f>IF(ISBLANK('6桁'!R1078)=TRUE,"",VLOOKUP(パターン表!R1078, 'パターン別掛け率（入力）'!$C$3:$I$302, 6, FALSE))</f>
        <v>100</v>
      </c>
      <c r="S1078" s="834" t="str">
        <f>IF(ISBLANK('6桁'!S1078)=TRUE,"",VLOOKUP(パターン表!S1078, 'パターン別掛け率（入力）'!$C$3:$I$302, 6, FALSE))</f>
        <v/>
      </c>
      <c r="T1078" s="834" t="str">
        <f>IF(ISBLANK('6桁'!T1078)=TRUE,"",VLOOKUP(パターン表!T1078, 'パターン別掛け率（入力）'!$C$3:$I$302, 6, FALSE))</f>
        <v/>
      </c>
      <c r="U1078" s="835" t="str">
        <f>IF(ISBLANK('6桁'!U1078)=TRUE,"",VLOOKUP(パターン表!U1078, 'パターン別掛け率（入力）'!$C$3:$I$302, 6, FALSE))</f>
        <v/>
      </c>
      <c r="V1078" s="83"/>
      <c r="X1078" s="4"/>
    </row>
    <row r="1079" spans="2:27" ht="23.1" customHeight="1">
      <c r="B1079" s="746"/>
      <c r="C1079" s="747"/>
      <c r="D1079" s="747"/>
      <c r="E1079" s="747"/>
      <c r="F1079" s="747"/>
      <c r="G1079" s="748"/>
      <c r="H1079" s="766" t="s">
        <v>606</v>
      </c>
      <c r="I1079" s="767"/>
      <c r="J1079" s="767"/>
      <c r="K1079" s="767"/>
      <c r="L1079" s="768"/>
      <c r="M1079" s="806"/>
      <c r="N1079" s="807"/>
      <c r="O1079" s="807"/>
      <c r="P1079" s="807"/>
      <c r="Q1079" s="808"/>
      <c r="R1079" s="827">
        <f>IF(ISBLANK('6桁'!R1079)=TRUE,"",VLOOKUP(パターン表!R1079, 'パターン別掛け率（入力）'!$C$3:$I$302, 6, FALSE))</f>
        <v>100</v>
      </c>
      <c r="S1079" s="828" t="str">
        <f>IF(ISBLANK('6桁'!S1079)=TRUE,"",VLOOKUP(パターン表!S1079, 'パターン別掛け率（入力）'!$C$3:$I$302, 6, FALSE))</f>
        <v/>
      </c>
      <c r="T1079" s="828" t="str">
        <f>IF(ISBLANK('6桁'!T1079)=TRUE,"",VLOOKUP(パターン表!T1079, 'パターン別掛け率（入力）'!$C$3:$I$302, 6, FALSE))</f>
        <v/>
      </c>
      <c r="U1079" s="829" t="str">
        <f>IF(ISBLANK('6桁'!U1079)=TRUE,"",VLOOKUP(パターン表!U1079, 'パターン別掛け率（入力）'!$C$3:$I$302, 6, FALSE))</f>
        <v/>
      </c>
      <c r="V1079" s="83"/>
      <c r="X1079" s="4"/>
    </row>
    <row r="1080" spans="2:27" ht="23.1" customHeight="1">
      <c r="B1080" s="746" t="s">
        <v>624</v>
      </c>
      <c r="C1080" s="747"/>
      <c r="D1080" s="747"/>
      <c r="E1080" s="747"/>
      <c r="F1080" s="747"/>
      <c r="G1080" s="748"/>
      <c r="H1080" s="746" t="s">
        <v>256</v>
      </c>
      <c r="I1080" s="747"/>
      <c r="J1080" s="747"/>
      <c r="K1080" s="747"/>
      <c r="L1080" s="748"/>
      <c r="M1080" s="746" t="s">
        <v>254</v>
      </c>
      <c r="N1080" s="747"/>
      <c r="O1080" s="747"/>
      <c r="P1080" s="747"/>
      <c r="Q1080" s="748"/>
      <c r="R1080" s="848">
        <f>IF(ISBLANK('6桁'!R1080)=TRUE,"",VLOOKUP(パターン表!R1080, 'パターン別掛け率（入力）'!$C$3:$I$302, 6, FALSE))</f>
        <v>100</v>
      </c>
      <c r="S1080" s="849" t="str">
        <f>IF(ISBLANK('6桁'!S1080)=TRUE,"",VLOOKUP(パターン表!S1080, 'パターン別掛け率（入力）'!$C$3:$I$302, 6, FALSE))</f>
        <v/>
      </c>
      <c r="T1080" s="849" t="str">
        <f>IF(ISBLANK('6桁'!T1080)=TRUE,"",VLOOKUP(パターン表!T1080, 'パターン別掛け率（入力）'!$C$3:$I$302, 6, FALSE))</f>
        <v/>
      </c>
      <c r="U1080" s="850" t="str">
        <f>IF(ISBLANK('6桁'!U1080)=TRUE,"",VLOOKUP(パターン表!U1080, 'パターン別掛け率（入力）'!$C$3:$I$302, 6, FALSE))</f>
        <v/>
      </c>
      <c r="V1080" s="83"/>
      <c r="X1080" s="4"/>
    </row>
    <row r="1081" spans="2:27" ht="23.1" customHeight="1">
      <c r="B1081" s="746" t="s">
        <v>625</v>
      </c>
      <c r="C1081" s="747"/>
      <c r="D1081" s="747"/>
      <c r="E1081" s="747"/>
      <c r="F1081" s="747"/>
      <c r="G1081" s="748"/>
      <c r="H1081" s="810" t="s">
        <v>262</v>
      </c>
      <c r="I1081" s="811"/>
      <c r="J1081" s="811"/>
      <c r="K1081" s="811"/>
      <c r="L1081" s="812"/>
      <c r="M1081" s="842" t="s">
        <v>254</v>
      </c>
      <c r="N1081" s="843"/>
      <c r="O1081" s="843"/>
      <c r="P1081" s="843"/>
      <c r="Q1081" s="844"/>
      <c r="R1081" s="833">
        <f>IF(ISBLANK('6桁'!R1081)=TRUE,"",VLOOKUP(パターン表!R1081, 'パターン別掛け率（入力）'!$C$3:$I$302, 6, FALSE))</f>
        <v>100</v>
      </c>
      <c r="S1081" s="834" t="str">
        <f>IF(ISBLANK('6桁'!S1081)=TRUE,"",VLOOKUP(パターン表!S1081, 'パターン別掛け率（入力）'!$C$3:$I$302, 6, FALSE))</f>
        <v/>
      </c>
      <c r="T1081" s="834" t="str">
        <f>IF(ISBLANK('6桁'!T1081)=TRUE,"",VLOOKUP(パターン表!T1081, 'パターン別掛け率（入力）'!$C$3:$I$302, 6, FALSE))</f>
        <v/>
      </c>
      <c r="U1081" s="835" t="str">
        <f>IF(ISBLANK('6桁'!U1081)=TRUE,"",VLOOKUP(パターン表!U1081, 'パターン別掛け率（入力）'!$C$3:$I$302, 6, FALSE))</f>
        <v/>
      </c>
      <c r="V1081" s="83"/>
      <c r="X1081" s="4"/>
    </row>
    <row r="1082" spans="2:27" ht="23.1" customHeight="1" thickBot="1">
      <c r="B1082" s="746"/>
      <c r="C1082" s="747"/>
      <c r="D1082" s="747"/>
      <c r="E1082" s="747"/>
      <c r="F1082" s="747"/>
      <c r="G1082" s="748"/>
      <c r="H1082" s="766" t="s">
        <v>260</v>
      </c>
      <c r="I1082" s="767"/>
      <c r="J1082" s="767"/>
      <c r="K1082" s="767"/>
      <c r="L1082" s="768"/>
      <c r="M1082" s="806"/>
      <c r="N1082" s="807"/>
      <c r="O1082" s="807"/>
      <c r="P1082" s="807"/>
      <c r="Q1082" s="808"/>
      <c r="R1082" s="827">
        <f>IF(ISBLANK('6桁'!R1082)=TRUE,"",VLOOKUP(パターン表!R1082, 'パターン別掛け率（入力）'!$C$3:$I$302, 6, FALSE))</f>
        <v>100</v>
      </c>
      <c r="S1082" s="828" t="str">
        <f>IF(ISBLANK('6桁'!S1082)=TRUE,"",VLOOKUP(パターン表!S1082, 'パターン別掛け率（入力）'!$C$3:$I$302, 6, FALSE))</f>
        <v/>
      </c>
      <c r="T1082" s="828" t="str">
        <f>IF(ISBLANK('6桁'!T1082)=TRUE,"",VLOOKUP(パターン表!T1082, 'パターン別掛け率（入力）'!$C$3:$I$302, 6, FALSE))</f>
        <v/>
      </c>
      <c r="U1082" s="829" t="str">
        <f>IF(ISBLANK('6桁'!U1082)=TRUE,"",VLOOKUP(パターン表!U1082, 'パターン別掛け率（入力）'!$C$3:$I$302, 6, FALSE))</f>
        <v/>
      </c>
      <c r="V1082" s="83"/>
      <c r="X1082" s="4"/>
    </row>
    <row r="1083" spans="2:27" ht="60" customHeight="1">
      <c r="B1083" s="545" t="s">
        <v>2146</v>
      </c>
      <c r="C1083" s="545"/>
      <c r="D1083" s="545"/>
      <c r="E1083" s="545"/>
      <c r="F1083" s="545"/>
      <c r="G1083" s="545"/>
      <c r="H1083" s="545"/>
      <c r="I1083" s="545"/>
      <c r="J1083" s="545"/>
      <c r="K1083" s="545"/>
      <c r="L1083" s="545"/>
      <c r="M1083" s="545"/>
      <c r="N1083" s="545"/>
      <c r="O1083" s="545"/>
      <c r="P1083" s="545"/>
      <c r="Q1083" s="545"/>
      <c r="R1083" s="545"/>
      <c r="S1083" s="545"/>
      <c r="T1083" s="545"/>
      <c r="U1083" s="545"/>
      <c r="V1083" s="122"/>
      <c r="W1083" s="122"/>
      <c r="X1083" s="82"/>
      <c r="Y1083" s="24"/>
    </row>
    <row r="1084" spans="2:27" ht="13.5" customHeight="1">
      <c r="C1084" s="24"/>
      <c r="D1084" s="24"/>
      <c r="E1084" s="24"/>
      <c r="F1084" s="82"/>
      <c r="G1084" s="24"/>
      <c r="H1084" s="82"/>
      <c r="I1084" s="24"/>
      <c r="J1084" s="82"/>
      <c r="K1084" s="24"/>
      <c r="L1084" s="82"/>
      <c r="M1084" s="24"/>
      <c r="N1084" s="82"/>
      <c r="O1084" s="24"/>
      <c r="P1084" s="82"/>
      <c r="Q1084" s="24"/>
      <c r="R1084" s="82"/>
      <c r="S1084" s="24"/>
      <c r="T1084" s="82"/>
      <c r="U1084" s="24"/>
      <c r="V1084" s="82"/>
      <c r="W1084" s="24"/>
      <c r="X1084" s="82"/>
      <c r="Y1084" s="24"/>
    </row>
    <row r="1085" spans="2:27" ht="14.25" customHeight="1" thickBot="1">
      <c r="B1085" s="39"/>
    </row>
    <row r="1086" spans="2:27" ht="25.5" customHeight="1" thickTop="1" thickBot="1">
      <c r="B1086" s="518" t="s">
        <v>580</v>
      </c>
      <c r="C1086" s="519"/>
      <c r="D1086" s="519"/>
      <c r="E1086" s="519"/>
      <c r="F1086" s="519"/>
      <c r="G1086" s="519"/>
      <c r="H1086" s="519"/>
      <c r="I1086" s="519"/>
      <c r="J1086" s="519"/>
      <c r="K1086" s="519"/>
      <c r="L1086" s="519"/>
      <c r="M1086" s="519"/>
      <c r="N1086" s="519"/>
      <c r="O1086" s="519"/>
      <c r="P1086" s="519"/>
      <c r="Q1086" s="519"/>
      <c r="R1086" s="519"/>
      <c r="S1086" s="519"/>
      <c r="T1086" s="519"/>
      <c r="U1086" s="519"/>
      <c r="V1086" s="519"/>
      <c r="W1086" s="519"/>
      <c r="X1086" s="519"/>
      <c r="Y1086" s="519"/>
      <c r="Z1086" s="519"/>
      <c r="AA1086" s="520"/>
    </row>
    <row r="1087" spans="2:27" ht="14.25" customHeight="1" thickTop="1">
      <c r="B1087" s="24"/>
      <c r="C1087" s="24"/>
      <c r="D1087" s="24"/>
      <c r="E1087" s="24"/>
      <c r="F1087" s="82"/>
      <c r="G1087" s="24"/>
      <c r="H1087" s="82"/>
      <c r="I1087" s="24"/>
      <c r="J1087" s="82"/>
      <c r="K1087" s="24"/>
      <c r="L1087" s="82"/>
      <c r="M1087" s="24"/>
      <c r="N1087" s="82"/>
      <c r="O1087" s="24"/>
      <c r="P1087" s="82"/>
      <c r="Q1087" s="24"/>
      <c r="R1087" s="82"/>
      <c r="S1087" s="24"/>
      <c r="T1087" s="82"/>
      <c r="U1087" s="24"/>
      <c r="V1087" s="82"/>
      <c r="W1087" s="24"/>
      <c r="X1087" s="82"/>
      <c r="Y1087" s="24"/>
    </row>
    <row r="1088" spans="2:27" s="239" customFormat="1" ht="20.100000000000001" customHeight="1" thickBot="1">
      <c r="B1088" s="241" t="s">
        <v>662</v>
      </c>
      <c r="C1088" s="24"/>
      <c r="D1088" s="24"/>
      <c r="E1088" s="24"/>
      <c r="F1088" s="82"/>
      <c r="G1088" s="24"/>
      <c r="H1088" s="82"/>
      <c r="I1088" s="24"/>
      <c r="J1088" s="82"/>
      <c r="K1088" s="24"/>
      <c r="L1088" s="82"/>
      <c r="M1088" s="24"/>
      <c r="N1088" s="82"/>
      <c r="O1088" s="24"/>
      <c r="P1088" s="82"/>
      <c r="Q1088" s="24"/>
      <c r="R1088" s="82"/>
      <c r="S1088" s="24"/>
      <c r="T1088" s="82"/>
      <c r="U1088" s="24"/>
      <c r="V1088" s="82"/>
      <c r="W1088" s="24"/>
      <c r="X1088" s="82"/>
      <c r="Y1088" s="24"/>
    </row>
    <row r="1089" spans="2:25" ht="20.100000000000001" customHeight="1" thickBot="1">
      <c r="B1089" s="531" t="s">
        <v>536</v>
      </c>
      <c r="C1089" s="532"/>
      <c r="D1089" s="532"/>
      <c r="E1089" s="532"/>
      <c r="F1089" s="532"/>
      <c r="G1089" s="532"/>
      <c r="H1089" s="532"/>
      <c r="I1089" s="532"/>
      <c r="J1089" s="532"/>
      <c r="K1089" s="532"/>
      <c r="L1089" s="532"/>
      <c r="M1089" s="532"/>
      <c r="N1089" s="532"/>
      <c r="O1089" s="532"/>
      <c r="P1089" s="532"/>
      <c r="Q1089" s="532"/>
      <c r="R1089" s="532"/>
      <c r="S1089" s="532"/>
      <c r="T1089" s="532"/>
      <c r="U1089" s="533"/>
      <c r="V1089" s="10"/>
      <c r="X1089" s="4"/>
    </row>
    <row r="1090" spans="2:25" ht="30" customHeight="1" thickBot="1">
      <c r="B1090" s="622" t="s">
        <v>581</v>
      </c>
      <c r="C1090" s="623"/>
      <c r="D1090" s="623"/>
      <c r="E1090" s="623"/>
      <c r="F1090" s="623"/>
      <c r="G1090" s="624"/>
      <c r="H1090" s="710" t="s">
        <v>524</v>
      </c>
      <c r="I1090" s="710"/>
      <c r="J1090" s="710"/>
      <c r="K1090" s="710"/>
      <c r="L1090" s="710"/>
      <c r="M1090" s="710" t="s">
        <v>491</v>
      </c>
      <c r="N1090" s="710"/>
      <c r="O1090" s="710"/>
      <c r="P1090" s="710"/>
      <c r="Q1090" s="710"/>
      <c r="R1090" s="710"/>
      <c r="S1090" s="710"/>
      <c r="T1090" s="710"/>
      <c r="U1090" s="710"/>
      <c r="X1090" s="4"/>
    </row>
    <row r="1091" spans="2:25" ht="23.1" customHeight="1">
      <c r="B1091" s="821" t="s">
        <v>1369</v>
      </c>
      <c r="C1091" s="822"/>
      <c r="D1091" s="822"/>
      <c r="E1091" s="822"/>
      <c r="F1091" s="822"/>
      <c r="G1091" s="823"/>
      <c r="H1091" s="821" t="s">
        <v>1104</v>
      </c>
      <c r="I1091" s="822"/>
      <c r="J1091" s="822"/>
      <c r="K1091" s="822"/>
      <c r="L1091" s="823"/>
      <c r="M1091" s="821" t="s">
        <v>1105</v>
      </c>
      <c r="N1091" s="822"/>
      <c r="O1091" s="822"/>
      <c r="P1091" s="822"/>
      <c r="Q1091" s="823"/>
      <c r="R1091" s="978">
        <f>IF(ISBLANK('6桁'!R1091)=TRUE,"",VLOOKUP(パターン表!R1091, 'パターン別掛け率（入力）'!$C$3:$I$302, 6, FALSE))</f>
        <v>100</v>
      </c>
      <c r="S1091" s="979" t="str">
        <f>IF(ISBLANK('6桁'!S1091)=TRUE,"",VLOOKUP(パターン表!S1091, 'パターン別掛け率（入力）'!$C$3:$I$302, 6, FALSE))</f>
        <v/>
      </c>
      <c r="T1091" s="979" t="str">
        <f>IF(ISBLANK('6桁'!T1091)=TRUE,"",VLOOKUP(パターン表!T1091, 'パターン別掛け率（入力）'!$C$3:$I$302, 6, FALSE))</f>
        <v/>
      </c>
      <c r="U1091" s="980" t="str">
        <f>IF(ISBLANK('6桁'!U1091)=TRUE,"",VLOOKUP(パターン表!U1091, 'パターン別掛け率（入力）'!$C$3:$I$302, 6, FALSE))</f>
        <v/>
      </c>
      <c r="V1091" s="83"/>
      <c r="X1091" s="4"/>
    </row>
    <row r="1092" spans="2:25" ht="23.1" customHeight="1">
      <c r="B1092" s="806" t="s">
        <v>687</v>
      </c>
      <c r="C1092" s="807"/>
      <c r="D1092" s="807"/>
      <c r="E1092" s="807"/>
      <c r="F1092" s="807"/>
      <c r="G1092" s="808"/>
      <c r="H1092" s="806" t="s">
        <v>686</v>
      </c>
      <c r="I1092" s="807"/>
      <c r="J1092" s="807"/>
      <c r="K1092" s="807"/>
      <c r="L1092" s="808"/>
      <c r="M1092" s="806" t="s">
        <v>685</v>
      </c>
      <c r="N1092" s="807"/>
      <c r="O1092" s="807"/>
      <c r="P1092" s="807"/>
      <c r="Q1092" s="808"/>
      <c r="R1092" s="991">
        <f>IF(ISBLANK('6桁'!R1092)=TRUE,"",VLOOKUP(パターン表!R1092, 'パターン別掛け率（入力）'!$C$3:$I$302, 6, FALSE))</f>
        <v>100</v>
      </c>
      <c r="S1092" s="992" t="str">
        <f>IF(ISBLANK('6桁'!S1092)=TRUE,"",VLOOKUP(パターン表!S1092, 'パターン別掛け率（入力）'!$C$3:$I$302, 6, FALSE))</f>
        <v/>
      </c>
      <c r="T1092" s="992" t="str">
        <f>IF(ISBLANK('6桁'!T1092)=TRUE,"",VLOOKUP(パターン表!T1092, 'パターン別掛け率（入力）'!$C$3:$I$302, 6, FALSE))</f>
        <v/>
      </c>
      <c r="U1092" s="993" t="str">
        <f>IF(ISBLANK('6桁'!U1092)=TRUE,"",VLOOKUP(パターン表!U1092, 'パターン別掛け率（入力）'!$C$3:$I$302, 6, FALSE))</f>
        <v/>
      </c>
      <c r="V1092" s="83"/>
      <c r="X1092" s="4"/>
    </row>
    <row r="1093" spans="2:25" ht="23.1" customHeight="1">
      <c r="B1093" s="746" t="s">
        <v>1057</v>
      </c>
      <c r="C1093" s="747"/>
      <c r="D1093" s="747"/>
      <c r="E1093" s="747"/>
      <c r="F1093" s="747"/>
      <c r="G1093" s="748"/>
      <c r="H1093" s="806" t="s">
        <v>1058</v>
      </c>
      <c r="I1093" s="807"/>
      <c r="J1093" s="807"/>
      <c r="K1093" s="807"/>
      <c r="L1093" s="808"/>
      <c r="M1093" s="806" t="s">
        <v>899</v>
      </c>
      <c r="N1093" s="807"/>
      <c r="O1093" s="807"/>
      <c r="P1093" s="807"/>
      <c r="Q1093" s="808"/>
      <c r="R1093" s="845">
        <f>IF(ISBLANK('6桁'!R1093)=TRUE,"",VLOOKUP(パターン表!R1093, 'パターン別掛け率（入力）'!$C$3:$I$302, 6, FALSE))</f>
        <v>100</v>
      </c>
      <c r="S1093" s="846" t="str">
        <f>IF(ISBLANK('6桁'!S1093)=TRUE,"",VLOOKUP(パターン表!S1093, 'パターン別掛け率（入力）'!$C$3:$I$302, 6, FALSE))</f>
        <v/>
      </c>
      <c r="T1093" s="846" t="str">
        <f>IF(ISBLANK('6桁'!T1093)=TRUE,"",VLOOKUP(パターン表!T1093, 'パターン別掛け率（入力）'!$C$3:$I$302, 6, FALSE))</f>
        <v/>
      </c>
      <c r="U1093" s="847" t="str">
        <f>IF(ISBLANK('6桁'!U1093)=TRUE,"",VLOOKUP(パターン表!U1093, 'パターン別掛け率（入力）'!$C$3:$I$302, 6, FALSE))</f>
        <v/>
      </c>
      <c r="V1093" s="83"/>
      <c r="X1093" s="4"/>
    </row>
    <row r="1094" spans="2:25" ht="23.1" customHeight="1">
      <c r="B1094" s="746" t="s">
        <v>1170</v>
      </c>
      <c r="C1094" s="747"/>
      <c r="D1094" s="747"/>
      <c r="E1094" s="747"/>
      <c r="F1094" s="747"/>
      <c r="G1094" s="748"/>
      <c r="H1094" s="810" t="s">
        <v>262</v>
      </c>
      <c r="I1094" s="811"/>
      <c r="J1094" s="811"/>
      <c r="K1094" s="811"/>
      <c r="L1094" s="812"/>
      <c r="M1094" s="842" t="s">
        <v>254</v>
      </c>
      <c r="N1094" s="843"/>
      <c r="O1094" s="843"/>
      <c r="P1094" s="843"/>
      <c r="Q1094" s="844"/>
      <c r="R1094" s="833">
        <f>IF(ISBLANK('6桁'!R1094)=TRUE,"",VLOOKUP(パターン表!R1094, 'パターン別掛け率（入力）'!$C$3:$I$302, 6, FALSE))</f>
        <v>100</v>
      </c>
      <c r="S1094" s="834" t="str">
        <f>IF(ISBLANK('6桁'!S1094)=TRUE,"",VLOOKUP(パターン表!S1094, 'パターン別掛け率（入力）'!$C$3:$I$302, 6, FALSE))</f>
        <v/>
      </c>
      <c r="T1094" s="834" t="str">
        <f>IF(ISBLANK('6桁'!T1094)=TRUE,"",VLOOKUP(パターン表!T1094, 'パターン別掛け率（入力）'!$C$3:$I$302, 6, FALSE))</f>
        <v/>
      </c>
      <c r="U1094" s="835" t="str">
        <f>IF(ISBLANK('6桁'!U1094)=TRUE,"",VLOOKUP(パターン表!U1094, 'パターン別掛け率（入力）'!$C$3:$I$302, 6, FALSE))</f>
        <v/>
      </c>
      <c r="V1094" s="83"/>
      <c r="X1094" s="4"/>
    </row>
    <row r="1095" spans="2:25" ht="23.1" customHeight="1">
      <c r="B1095" s="746"/>
      <c r="C1095" s="747"/>
      <c r="D1095" s="747"/>
      <c r="E1095" s="747"/>
      <c r="F1095" s="747"/>
      <c r="G1095" s="748"/>
      <c r="H1095" s="766" t="s">
        <v>260</v>
      </c>
      <c r="I1095" s="767"/>
      <c r="J1095" s="767"/>
      <c r="K1095" s="767"/>
      <c r="L1095" s="768"/>
      <c r="M1095" s="806"/>
      <c r="N1095" s="807"/>
      <c r="O1095" s="807"/>
      <c r="P1095" s="807"/>
      <c r="Q1095" s="808"/>
      <c r="R1095" s="827">
        <f>IF(ISBLANK('6桁'!R1095)=TRUE,"",VLOOKUP(パターン表!R1095, 'パターン別掛け率（入力）'!$C$3:$I$302, 6, FALSE))</f>
        <v>100</v>
      </c>
      <c r="S1095" s="828" t="str">
        <f>IF(ISBLANK('6桁'!S1095)=TRUE,"",VLOOKUP(パターン表!S1095, 'パターン別掛け率（入力）'!$C$3:$I$302, 6, FALSE))</f>
        <v/>
      </c>
      <c r="T1095" s="828" t="str">
        <f>IF(ISBLANK('6桁'!T1095)=TRUE,"",VLOOKUP(パターン表!T1095, 'パターン別掛け率（入力）'!$C$3:$I$302, 6, FALSE))</f>
        <v/>
      </c>
      <c r="U1095" s="829" t="str">
        <f>IF(ISBLANK('6桁'!U1095)=TRUE,"",VLOOKUP(パターン表!U1095, 'パターン別掛け率（入力）'!$C$3:$I$302, 6, FALSE))</f>
        <v/>
      </c>
      <c r="V1095" s="83"/>
      <c r="X1095" s="4"/>
    </row>
    <row r="1096" spans="2:25" ht="23.1" customHeight="1">
      <c r="B1096" s="746" t="s">
        <v>1103</v>
      </c>
      <c r="C1096" s="747"/>
      <c r="D1096" s="747"/>
      <c r="E1096" s="747"/>
      <c r="F1096" s="747"/>
      <c r="G1096" s="748"/>
      <c r="H1096" s="746" t="s">
        <v>1104</v>
      </c>
      <c r="I1096" s="747"/>
      <c r="J1096" s="747"/>
      <c r="K1096" s="747"/>
      <c r="L1096" s="748"/>
      <c r="M1096" s="746" t="s">
        <v>1105</v>
      </c>
      <c r="N1096" s="747"/>
      <c r="O1096" s="747"/>
      <c r="P1096" s="747"/>
      <c r="Q1096" s="748"/>
      <c r="R1096" s="987">
        <f>IF(ISBLANK('6桁'!R1096)=TRUE,"",VLOOKUP(パターン表!R1096, 'パターン別掛け率（入力）'!$C$3:$I$302, 6, FALSE))</f>
        <v>100</v>
      </c>
      <c r="S1096" s="988" t="str">
        <f>IF(ISBLANK('6桁'!S1096)=TRUE,"",VLOOKUP(パターン表!S1096, 'パターン別掛け率（入力）'!$C$3:$I$302, 6, FALSE))</f>
        <v/>
      </c>
      <c r="T1096" s="988" t="str">
        <f>IF(ISBLANK('6桁'!T1096)=TRUE,"",VLOOKUP(パターン表!T1096, 'パターン別掛け率（入力）'!$C$3:$I$302, 6, FALSE))</f>
        <v/>
      </c>
      <c r="U1096" s="989" t="str">
        <f>IF(ISBLANK('6桁'!U1096)=TRUE,"",VLOOKUP(パターン表!U1096, 'パターン別掛け率（入力）'!$C$3:$I$302, 6, FALSE))</f>
        <v/>
      </c>
      <c r="V1096" s="83"/>
      <c r="X1096" s="4"/>
    </row>
    <row r="1097" spans="2:25" ht="23.1" customHeight="1">
      <c r="B1097" s="746" t="s">
        <v>1169</v>
      </c>
      <c r="C1097" s="747"/>
      <c r="D1097" s="747"/>
      <c r="E1097" s="747"/>
      <c r="F1097" s="747"/>
      <c r="G1097" s="748"/>
      <c r="H1097" s="810" t="s">
        <v>257</v>
      </c>
      <c r="I1097" s="811"/>
      <c r="J1097" s="811"/>
      <c r="K1097" s="811"/>
      <c r="L1097" s="812"/>
      <c r="M1097" s="842" t="s">
        <v>254</v>
      </c>
      <c r="N1097" s="843"/>
      <c r="O1097" s="843"/>
      <c r="P1097" s="843"/>
      <c r="Q1097" s="844"/>
      <c r="R1097" s="833">
        <f>IF(ISBLANK('6桁'!R1097)=TRUE,"",VLOOKUP(パターン表!R1097, 'パターン別掛け率（入力）'!$C$3:$I$302, 6, FALSE))</f>
        <v>100</v>
      </c>
      <c r="S1097" s="834" t="str">
        <f>IF(ISBLANK('6桁'!S1097)=TRUE,"",VLOOKUP(パターン表!S1097, 'パターン別掛け率（入力）'!$C$3:$I$302, 6, FALSE))</f>
        <v/>
      </c>
      <c r="T1097" s="834" t="str">
        <f>IF(ISBLANK('6桁'!T1097)=TRUE,"",VLOOKUP(パターン表!T1097, 'パターン別掛け率（入力）'!$C$3:$I$302, 6, FALSE))</f>
        <v/>
      </c>
      <c r="U1097" s="835" t="str">
        <f>IF(ISBLANK('6桁'!U1097)=TRUE,"",VLOOKUP(パターン表!U1097, 'パターン別掛け率（入力）'!$C$3:$I$302, 6, FALSE))</f>
        <v/>
      </c>
      <c r="V1097" s="83"/>
      <c r="X1097" s="4"/>
    </row>
    <row r="1098" spans="2:25" ht="23.1" customHeight="1">
      <c r="B1098" s="746"/>
      <c r="C1098" s="747"/>
      <c r="D1098" s="747"/>
      <c r="E1098" s="747"/>
      <c r="F1098" s="747"/>
      <c r="G1098" s="748"/>
      <c r="H1098" s="766" t="s">
        <v>539</v>
      </c>
      <c r="I1098" s="767"/>
      <c r="J1098" s="767"/>
      <c r="K1098" s="767"/>
      <c r="L1098" s="768"/>
      <c r="M1098" s="806"/>
      <c r="N1098" s="807"/>
      <c r="O1098" s="807"/>
      <c r="P1098" s="807"/>
      <c r="Q1098" s="808"/>
      <c r="R1098" s="827">
        <f>IF(ISBLANK('6桁'!R1098)=TRUE,"",VLOOKUP(パターン表!R1098, 'パターン別掛け率（入力）'!$C$3:$I$302, 6, FALSE))</f>
        <v>100</v>
      </c>
      <c r="S1098" s="828" t="str">
        <f>IF(ISBLANK('6桁'!S1098)=TRUE,"",VLOOKUP(パターン表!S1098, 'パターン別掛け率（入力）'!$C$3:$I$302, 6, FALSE))</f>
        <v/>
      </c>
      <c r="T1098" s="828" t="str">
        <f>IF(ISBLANK('6桁'!T1098)=TRUE,"",VLOOKUP(パターン表!T1098, 'パターン別掛け率（入力）'!$C$3:$I$302, 6, FALSE))</f>
        <v/>
      </c>
      <c r="U1098" s="829" t="str">
        <f>IF(ISBLANK('6桁'!U1098)=TRUE,"",VLOOKUP(パターン表!U1098, 'パターン別掛け率（入力）'!$C$3:$I$302, 6, FALSE))</f>
        <v/>
      </c>
      <c r="V1098" s="83"/>
      <c r="X1098" s="4"/>
    </row>
    <row r="1099" spans="2:25" ht="23.1" customHeight="1">
      <c r="B1099" s="746" t="s">
        <v>942</v>
      </c>
      <c r="C1099" s="747"/>
      <c r="D1099" s="747"/>
      <c r="E1099" s="747"/>
      <c r="F1099" s="747"/>
      <c r="G1099" s="748"/>
      <c r="H1099" s="746" t="s">
        <v>943</v>
      </c>
      <c r="I1099" s="747"/>
      <c r="J1099" s="747"/>
      <c r="K1099" s="747"/>
      <c r="L1099" s="748"/>
      <c r="M1099" s="746" t="s">
        <v>944</v>
      </c>
      <c r="N1099" s="747"/>
      <c r="O1099" s="747"/>
      <c r="P1099" s="747"/>
      <c r="Q1099" s="748"/>
      <c r="R1099" s="848">
        <f>IF(ISBLANK('6桁'!R1099)=TRUE,"",VLOOKUP(パターン表!R1099, 'パターン別掛け率（入力）'!$C$3:$I$302, 6, FALSE))</f>
        <v>100</v>
      </c>
      <c r="S1099" s="849" t="str">
        <f>IF(ISBLANK('6桁'!S1099)=TRUE,"",VLOOKUP(パターン表!S1099, 'パターン別掛け率（入力）'!$C$3:$I$302, 6, FALSE))</f>
        <v/>
      </c>
      <c r="T1099" s="849" t="str">
        <f>IF(ISBLANK('6桁'!T1099)=TRUE,"",VLOOKUP(パターン表!T1099, 'パターン別掛け率（入力）'!$C$3:$I$302, 6, FALSE))</f>
        <v/>
      </c>
      <c r="U1099" s="850" t="str">
        <f>IF(ISBLANK('6桁'!U1099)=TRUE,"",VLOOKUP(パターン表!U1099, 'パターン別掛け率（入力）'!$C$3:$I$302, 6, FALSE))</f>
        <v/>
      </c>
      <c r="V1099" s="83"/>
      <c r="X1099" s="4"/>
    </row>
    <row r="1100" spans="2:25" ht="23.1" customHeight="1">
      <c r="B1100" s="746" t="s">
        <v>945</v>
      </c>
      <c r="C1100" s="747"/>
      <c r="D1100" s="747"/>
      <c r="E1100" s="747"/>
      <c r="F1100" s="747"/>
      <c r="G1100" s="748"/>
      <c r="H1100" s="716" t="s">
        <v>946</v>
      </c>
      <c r="I1100" s="717"/>
      <c r="J1100" s="717"/>
      <c r="K1100" s="717"/>
      <c r="L1100" s="718"/>
      <c r="M1100" s="842" t="s">
        <v>948</v>
      </c>
      <c r="N1100" s="843"/>
      <c r="O1100" s="843"/>
      <c r="P1100" s="843"/>
      <c r="Q1100" s="844"/>
      <c r="R1100" s="886">
        <f>IF(ISBLANK('6桁'!R1100)=TRUE,"",VLOOKUP(パターン表!R1100, 'パターン別掛け率（入力）'!$C$3:$I$302, 6, FALSE))</f>
        <v>100</v>
      </c>
      <c r="S1100" s="887" t="str">
        <f>IF(ISBLANK('6桁'!S1100)=TRUE,"",VLOOKUP(パターン表!S1100, 'パターン別掛け率（入力）'!$C$3:$I$302, 6, FALSE))</f>
        <v/>
      </c>
      <c r="T1100" s="887" t="str">
        <f>IF(ISBLANK('6桁'!T1100)=TRUE,"",VLOOKUP(パターン表!T1100, 'パターン別掛け率（入力）'!$C$3:$I$302, 6, FALSE))</f>
        <v/>
      </c>
      <c r="U1100" s="888" t="str">
        <f>IF(ISBLANK('6桁'!U1100)=TRUE,"",VLOOKUP(パターン表!U1100, 'パターン別掛け率（入力）'!$C$3:$I$302, 6, FALSE))</f>
        <v/>
      </c>
      <c r="V1100" s="83"/>
      <c r="X1100" s="4"/>
    </row>
    <row r="1101" spans="2:25" ht="23.1" customHeight="1" thickBot="1">
      <c r="B1101" s="778"/>
      <c r="C1101" s="779"/>
      <c r="D1101" s="779"/>
      <c r="E1101" s="779"/>
      <c r="F1101" s="779"/>
      <c r="G1101" s="780"/>
      <c r="H1101" s="725" t="s">
        <v>947</v>
      </c>
      <c r="I1101" s="726"/>
      <c r="J1101" s="726"/>
      <c r="K1101" s="726"/>
      <c r="L1101" s="727"/>
      <c r="M1101" s="781"/>
      <c r="N1101" s="782"/>
      <c r="O1101" s="782"/>
      <c r="P1101" s="782"/>
      <c r="Q1101" s="783"/>
      <c r="R1101" s="889">
        <f>IF(ISBLANK('6桁'!R1101)=TRUE,"",VLOOKUP(パターン表!R1101, 'パターン別掛け率（入力）'!$C$3:$I$302, 6, FALSE))</f>
        <v>100</v>
      </c>
      <c r="S1101" s="890" t="str">
        <f>IF(ISBLANK('6桁'!S1101)=TRUE,"",VLOOKUP(パターン表!S1101, 'パターン別掛け率（入力）'!$C$3:$I$302, 6, FALSE))</f>
        <v/>
      </c>
      <c r="T1101" s="890" t="str">
        <f>IF(ISBLANK('6桁'!T1101)=TRUE,"",VLOOKUP(パターン表!T1101, 'パターン別掛け率（入力）'!$C$3:$I$302, 6, FALSE))</f>
        <v/>
      </c>
      <c r="U1101" s="891" t="str">
        <f>IF(ISBLANK('6桁'!U1101)=TRUE,"",VLOOKUP(パターン表!U1101, 'パターン別掛け率（入力）'!$C$3:$I$302, 6, FALSE))</f>
        <v/>
      </c>
      <c r="V1101" s="83"/>
      <c r="X1101" s="4"/>
    </row>
    <row r="1102" spans="2:25" ht="22.5" customHeight="1">
      <c r="B1102" s="336"/>
      <c r="C1102" s="336"/>
      <c r="D1102" s="336"/>
      <c r="E1102" s="336"/>
      <c r="F1102" s="83"/>
      <c r="G1102" s="336"/>
      <c r="H1102" s="83"/>
      <c r="I1102" s="336"/>
      <c r="J1102" s="83"/>
      <c r="K1102" s="336"/>
      <c r="L1102" s="83"/>
      <c r="M1102" s="336"/>
      <c r="N1102" s="83"/>
      <c r="O1102" s="336"/>
      <c r="P1102" s="83"/>
      <c r="Q1102" s="336"/>
      <c r="R1102" s="83"/>
      <c r="S1102" s="336"/>
      <c r="T1102" s="10"/>
      <c r="U1102" s="371"/>
      <c r="V1102" s="10"/>
      <c r="W1102" s="371"/>
      <c r="X1102" s="83"/>
    </row>
    <row r="1103" spans="2:25" s="239" customFormat="1" ht="20.100000000000001" customHeight="1" thickBot="1">
      <c r="B1103" s="241" t="s">
        <v>663</v>
      </c>
      <c r="C1103" s="24"/>
      <c r="D1103" s="24"/>
      <c r="E1103" s="24"/>
      <c r="F1103" s="82"/>
      <c r="G1103" s="24"/>
      <c r="H1103" s="82"/>
      <c r="I1103" s="24"/>
      <c r="J1103" s="82"/>
      <c r="K1103" s="24"/>
      <c r="L1103" s="82"/>
      <c r="M1103" s="24"/>
      <c r="N1103" s="82"/>
      <c r="O1103" s="24"/>
      <c r="P1103" s="82"/>
      <c r="Q1103" s="24"/>
      <c r="R1103" s="82"/>
      <c r="S1103" s="24"/>
      <c r="T1103" s="82"/>
      <c r="U1103" s="24"/>
      <c r="V1103" s="82"/>
      <c r="W1103" s="24"/>
      <c r="X1103" s="82"/>
      <c r="Y1103" s="24"/>
    </row>
    <row r="1104" spans="2:25" ht="20.100000000000001" customHeight="1" thickBot="1">
      <c r="B1104" s="531" t="s">
        <v>536</v>
      </c>
      <c r="C1104" s="532"/>
      <c r="D1104" s="532"/>
      <c r="E1104" s="532"/>
      <c r="F1104" s="532"/>
      <c r="G1104" s="532"/>
      <c r="H1104" s="532"/>
      <c r="I1104" s="532"/>
      <c r="J1104" s="532"/>
      <c r="K1104" s="532"/>
      <c r="L1104" s="532"/>
      <c r="M1104" s="532"/>
      <c r="N1104" s="532"/>
      <c r="O1104" s="532"/>
      <c r="P1104" s="532"/>
      <c r="Q1104" s="532"/>
      <c r="R1104" s="532"/>
      <c r="S1104" s="532"/>
      <c r="T1104" s="532"/>
      <c r="U1104" s="533"/>
      <c r="V1104" s="10"/>
      <c r="X1104" s="4"/>
    </row>
    <row r="1105" spans="2:25" ht="30" customHeight="1" thickBot="1">
      <c r="B1105" s="622" t="s">
        <v>581</v>
      </c>
      <c r="C1105" s="623"/>
      <c r="D1105" s="623"/>
      <c r="E1105" s="623"/>
      <c r="F1105" s="623"/>
      <c r="G1105" s="624"/>
      <c r="H1105" s="710" t="s">
        <v>524</v>
      </c>
      <c r="I1105" s="710"/>
      <c r="J1105" s="710"/>
      <c r="K1105" s="710"/>
      <c r="L1105" s="710"/>
      <c r="M1105" s="710" t="s">
        <v>491</v>
      </c>
      <c r="N1105" s="710"/>
      <c r="O1105" s="710"/>
      <c r="P1105" s="710"/>
      <c r="Q1105" s="710"/>
      <c r="R1105" s="710"/>
      <c r="S1105" s="710"/>
      <c r="T1105" s="710"/>
      <c r="U1105" s="710"/>
      <c r="X1105" s="4"/>
    </row>
    <row r="1106" spans="2:25" ht="23.1" customHeight="1">
      <c r="B1106" s="821" t="s">
        <v>688</v>
      </c>
      <c r="C1106" s="822"/>
      <c r="D1106" s="822"/>
      <c r="E1106" s="822"/>
      <c r="F1106" s="822"/>
      <c r="G1106" s="823"/>
      <c r="H1106" s="806" t="s">
        <v>938</v>
      </c>
      <c r="I1106" s="807"/>
      <c r="J1106" s="807"/>
      <c r="K1106" s="807"/>
      <c r="L1106" s="808"/>
      <c r="M1106" s="806" t="s">
        <v>939</v>
      </c>
      <c r="N1106" s="807"/>
      <c r="O1106" s="807"/>
      <c r="P1106" s="807"/>
      <c r="Q1106" s="808"/>
      <c r="R1106" s="845">
        <f>IF(ISBLANK('6桁'!R1106)=TRUE,"",VLOOKUP(パターン表!R1106, 'パターン別掛け率（入力）'!$C$3:$I$302, 6, FALSE))</f>
        <v>100</v>
      </c>
      <c r="S1106" s="846" t="str">
        <f>IF(ISBLANK('6桁'!S1106)=TRUE,"",VLOOKUP(パターン表!S1106, 'パターン別掛け率（入力）'!$C$3:$I$302, 6, FALSE))</f>
        <v/>
      </c>
      <c r="T1106" s="846" t="str">
        <f>IF(ISBLANK('6桁'!T1106)=TRUE,"",VLOOKUP(パターン表!T1106, 'パターン別掛け率（入力）'!$C$3:$I$302, 6, FALSE))</f>
        <v/>
      </c>
      <c r="U1106" s="847" t="str">
        <f>IF(ISBLANK('6桁'!U1106)=TRUE,"",VLOOKUP(パターン表!U1106, 'パターン別掛け率（入力）'!$C$3:$I$302, 6, FALSE))</f>
        <v/>
      </c>
      <c r="V1106" s="83"/>
      <c r="X1106" s="4"/>
    </row>
    <row r="1107" spans="2:25" ht="23.1" customHeight="1">
      <c r="B1107" s="746" t="s">
        <v>632</v>
      </c>
      <c r="C1107" s="747"/>
      <c r="D1107" s="747"/>
      <c r="E1107" s="747"/>
      <c r="F1107" s="747"/>
      <c r="G1107" s="748"/>
      <c r="H1107" s="746" t="s">
        <v>593</v>
      </c>
      <c r="I1107" s="747"/>
      <c r="J1107" s="747"/>
      <c r="K1107" s="747"/>
      <c r="L1107" s="748"/>
      <c r="M1107" s="746" t="s">
        <v>631</v>
      </c>
      <c r="N1107" s="747"/>
      <c r="O1107" s="747"/>
      <c r="P1107" s="747"/>
      <c r="Q1107" s="748"/>
      <c r="R1107" s="987">
        <f>IF(ISBLANK('6桁'!R1107)=TRUE,"",VLOOKUP(パターン表!R1107, 'パターン別掛け率（入力）'!$C$3:$I$302, 6, FALSE))</f>
        <v>100</v>
      </c>
      <c r="S1107" s="988" t="str">
        <f>IF(ISBLANK('6桁'!S1107)=TRUE,"",VLOOKUP(パターン表!S1107, 'パターン別掛け率（入力）'!$C$3:$I$302, 6, FALSE))</f>
        <v/>
      </c>
      <c r="T1107" s="988" t="str">
        <f>IF(ISBLANK('6桁'!T1107)=TRUE,"",VLOOKUP(パターン表!T1107, 'パターン別掛け率（入力）'!$C$3:$I$302, 6, FALSE))</f>
        <v/>
      </c>
      <c r="U1107" s="989" t="str">
        <f>IF(ISBLANK('6桁'!U1107)=TRUE,"",VLOOKUP(パターン表!U1107, 'パターン別掛け率（入力）'!$C$3:$I$302, 6, FALSE))</f>
        <v/>
      </c>
      <c r="V1107" s="83"/>
      <c r="X1107" s="4"/>
    </row>
    <row r="1108" spans="2:25" ht="23.1" customHeight="1">
      <c r="B1108" s="746" t="s">
        <v>633</v>
      </c>
      <c r="C1108" s="747"/>
      <c r="D1108" s="747"/>
      <c r="E1108" s="747"/>
      <c r="F1108" s="747"/>
      <c r="G1108" s="748"/>
      <c r="H1108" s="246" t="s">
        <v>938</v>
      </c>
      <c r="I1108" s="247"/>
      <c r="J1108" s="247"/>
      <c r="K1108" s="247"/>
      <c r="L1108" s="248"/>
      <c r="M1108" s="787" t="s">
        <v>254</v>
      </c>
      <c r="N1108" s="788"/>
      <c r="O1108" s="788"/>
      <c r="P1108" s="788"/>
      <c r="Q1108" s="789"/>
      <c r="R1108" s="886">
        <f>IF(ISBLANK('6桁'!R1108)=TRUE,"",VLOOKUP(パターン表!R1108, 'パターン別掛け率（入力）'!$C$3:$I$302, 6, FALSE))</f>
        <v>100</v>
      </c>
      <c r="S1108" s="887" t="str">
        <f>IF(ISBLANK('6桁'!S1108)=TRUE,"",VLOOKUP(パターン表!S1108, 'パターン別掛け率（入力）'!$C$3:$I$302, 6, FALSE))</f>
        <v/>
      </c>
      <c r="T1108" s="887" t="str">
        <f>IF(ISBLANK('6桁'!T1108)=TRUE,"",VLOOKUP(パターン表!T1108, 'パターン別掛け率（入力）'!$C$3:$I$302, 6, FALSE))</f>
        <v/>
      </c>
      <c r="U1108" s="888" t="str">
        <f>IF(ISBLANK('6桁'!U1108)=TRUE,"",VLOOKUP(パターン表!U1108, 'パターン別掛け率（入力）'!$C$3:$I$302, 6, FALSE))</f>
        <v/>
      </c>
      <c r="V1108" s="83"/>
      <c r="X1108" s="4"/>
    </row>
    <row r="1109" spans="2:25" ht="23.1" customHeight="1">
      <c r="B1109" s="746" t="s">
        <v>634</v>
      </c>
      <c r="C1109" s="747"/>
      <c r="D1109" s="747"/>
      <c r="E1109" s="747"/>
      <c r="F1109" s="747"/>
      <c r="G1109" s="748"/>
      <c r="H1109" s="746" t="s">
        <v>392</v>
      </c>
      <c r="I1109" s="747"/>
      <c r="J1109" s="747"/>
      <c r="K1109" s="747"/>
      <c r="L1109" s="748"/>
      <c r="M1109" s="746" t="s">
        <v>254</v>
      </c>
      <c r="N1109" s="747"/>
      <c r="O1109" s="747"/>
      <c r="P1109" s="747"/>
      <c r="Q1109" s="748"/>
      <c r="R1109" s="848">
        <f>IF(ISBLANK('6桁'!R1109)=TRUE,"",VLOOKUP(パターン表!R1109, 'パターン別掛け率（入力）'!$C$3:$I$302, 6, FALSE))</f>
        <v>100</v>
      </c>
      <c r="S1109" s="849" t="str">
        <f>IF(ISBLANK('6桁'!S1109)=TRUE,"",VLOOKUP(パターン表!S1109, 'パターン別掛け率（入力）'!$C$3:$I$302, 6, FALSE))</f>
        <v/>
      </c>
      <c r="T1109" s="849" t="str">
        <f>IF(ISBLANK('6桁'!T1109)=TRUE,"",VLOOKUP(パターン表!T1109, 'パターン別掛け率（入力）'!$C$3:$I$302, 6, FALSE))</f>
        <v/>
      </c>
      <c r="U1109" s="850" t="str">
        <f>IF(ISBLANK('6桁'!U1109)=TRUE,"",VLOOKUP(パターン表!U1109, 'パターン別掛け率（入力）'!$C$3:$I$302, 6, FALSE))</f>
        <v/>
      </c>
      <c r="V1109" s="83"/>
      <c r="X1109" s="4"/>
    </row>
    <row r="1110" spans="2:25" ht="23.1" customHeight="1" thickBot="1">
      <c r="B1110" s="778" t="s">
        <v>635</v>
      </c>
      <c r="C1110" s="779"/>
      <c r="D1110" s="779"/>
      <c r="E1110" s="779"/>
      <c r="F1110" s="779"/>
      <c r="G1110" s="780"/>
      <c r="H1110" s="725" t="s">
        <v>938</v>
      </c>
      <c r="I1110" s="726"/>
      <c r="J1110" s="726"/>
      <c r="K1110" s="726"/>
      <c r="L1110" s="727"/>
      <c r="M1110" s="725" t="s">
        <v>939</v>
      </c>
      <c r="N1110" s="726"/>
      <c r="O1110" s="726"/>
      <c r="P1110" s="726"/>
      <c r="Q1110" s="727"/>
      <c r="R1110" s="857">
        <f>IF(ISBLANK('6桁'!R1110)=TRUE,"",VLOOKUP(パターン表!R1110, 'パターン別掛け率（入力）'!$C$3:$I$302, 6, FALSE))</f>
        <v>100</v>
      </c>
      <c r="S1110" s="858" t="str">
        <f>IF(ISBLANK('6桁'!S1110)=TRUE,"",VLOOKUP(パターン表!S1110, 'パターン別掛け率（入力）'!$C$3:$I$302, 6, FALSE))</f>
        <v/>
      </c>
      <c r="T1110" s="858" t="str">
        <f>IF(ISBLANK('6桁'!T1110)=TRUE,"",VLOOKUP(パターン表!T1110, 'パターン別掛け率（入力）'!$C$3:$I$302, 6, FALSE))</f>
        <v/>
      </c>
      <c r="U1110" s="859" t="str">
        <f>IF(ISBLANK('6桁'!U1110)=TRUE,"",VLOOKUP(パターン表!U1110, 'パターン別掛け率（入力）'!$C$3:$I$302, 6, FALSE))</f>
        <v/>
      </c>
      <c r="V1110" s="83"/>
      <c r="X1110" s="4"/>
    </row>
    <row r="1111" spans="2:25" ht="22.5" customHeight="1">
      <c r="B1111" s="90"/>
      <c r="C1111" s="90"/>
      <c r="D1111" s="90"/>
      <c r="E1111" s="90"/>
      <c r="F1111" s="83"/>
      <c r="G1111" s="336"/>
      <c r="H1111" s="83"/>
      <c r="I1111" s="336"/>
      <c r="J1111" s="83"/>
      <c r="K1111" s="336"/>
      <c r="L1111" s="83"/>
      <c r="M1111" s="336"/>
      <c r="N1111" s="83"/>
      <c r="O1111" s="336"/>
      <c r="P1111" s="83"/>
      <c r="Q1111" s="336"/>
      <c r="R1111" s="83"/>
      <c r="S1111" s="336"/>
      <c r="T1111" s="10"/>
      <c r="U1111" s="371"/>
      <c r="V1111" s="10"/>
      <c r="W1111" s="371"/>
      <c r="X1111" s="83"/>
    </row>
    <row r="1112" spans="2:25" s="239" customFormat="1" ht="20.100000000000001" customHeight="1" thickBot="1">
      <c r="B1112" s="241" t="s">
        <v>661</v>
      </c>
      <c r="C1112" s="24"/>
      <c r="D1112" s="24"/>
      <c r="E1112" s="24"/>
      <c r="F1112" s="82"/>
      <c r="G1112" s="24"/>
      <c r="H1112" s="82"/>
      <c r="I1112" s="24"/>
      <c r="J1112" s="82"/>
      <c r="K1112" s="24"/>
      <c r="L1112" s="82"/>
      <c r="M1112" s="24"/>
      <c r="N1112" s="82"/>
      <c r="O1112" s="24"/>
      <c r="P1112" s="82"/>
      <c r="Q1112" s="24"/>
      <c r="R1112" s="82"/>
      <c r="S1112" s="24"/>
      <c r="T1112" s="82"/>
      <c r="U1112" s="24"/>
      <c r="V1112" s="82"/>
      <c r="W1112" s="24"/>
      <c r="X1112" s="82"/>
      <c r="Y1112" s="24"/>
    </row>
    <row r="1113" spans="2:25" ht="20.100000000000001" customHeight="1" thickBot="1">
      <c r="B1113" s="531" t="s">
        <v>453</v>
      </c>
      <c r="C1113" s="532"/>
      <c r="D1113" s="532"/>
      <c r="E1113" s="532"/>
      <c r="F1113" s="532"/>
      <c r="G1113" s="532"/>
      <c r="H1113" s="532"/>
      <c r="I1113" s="532"/>
      <c r="J1113" s="532"/>
      <c r="K1113" s="532"/>
      <c r="L1113" s="532"/>
      <c r="M1113" s="532"/>
      <c r="N1113" s="532"/>
      <c r="O1113" s="532"/>
      <c r="P1113" s="532"/>
      <c r="Q1113" s="532"/>
      <c r="R1113" s="532"/>
      <c r="S1113" s="532"/>
      <c r="T1113" s="532"/>
      <c r="U1113" s="533"/>
      <c r="V1113" s="10"/>
      <c r="X1113" s="4"/>
    </row>
    <row r="1114" spans="2:25" ht="30" customHeight="1" thickBot="1">
      <c r="B1114" s="622" t="s">
        <v>581</v>
      </c>
      <c r="C1114" s="623"/>
      <c r="D1114" s="623"/>
      <c r="E1114" s="623"/>
      <c r="F1114" s="623"/>
      <c r="G1114" s="624"/>
      <c r="H1114" s="710" t="s">
        <v>524</v>
      </c>
      <c r="I1114" s="710"/>
      <c r="J1114" s="710"/>
      <c r="K1114" s="710"/>
      <c r="L1114" s="710"/>
      <c r="M1114" s="710" t="s">
        <v>491</v>
      </c>
      <c r="N1114" s="710"/>
      <c r="O1114" s="710"/>
      <c r="P1114" s="710"/>
      <c r="Q1114" s="710"/>
      <c r="R1114" s="710"/>
      <c r="S1114" s="710"/>
      <c r="T1114" s="710"/>
      <c r="U1114" s="710"/>
      <c r="X1114" s="4"/>
    </row>
    <row r="1115" spans="2:25" ht="20.25" customHeight="1">
      <c r="B1115" s="821" t="s">
        <v>629</v>
      </c>
      <c r="C1115" s="822"/>
      <c r="D1115" s="822"/>
      <c r="E1115" s="822"/>
      <c r="F1115" s="822"/>
      <c r="G1115" s="823"/>
      <c r="H1115" s="737" t="s">
        <v>684</v>
      </c>
      <c r="I1115" s="738"/>
      <c r="J1115" s="738"/>
      <c r="K1115" s="738"/>
      <c r="L1115" s="739"/>
      <c r="M1115" s="737" t="s">
        <v>682</v>
      </c>
      <c r="N1115" s="738"/>
      <c r="O1115" s="738"/>
      <c r="P1115" s="738"/>
      <c r="Q1115" s="739"/>
      <c r="R1115" s="619">
        <f>IF(ISBLANK('6桁'!R1115)=TRUE,"",VLOOKUP(パターン表!R1115, 'パターン別掛け率（入力）'!$C$3:$I$302, 6, FALSE))</f>
        <v>100</v>
      </c>
      <c r="S1115" s="860" t="str">
        <f>IF(ISBLANK('6桁'!S1115)=TRUE,"",VLOOKUP(パターン表!S1115, 'パターン別掛け率（入力）'!$C$3:$I$302, 6, FALSE))</f>
        <v/>
      </c>
      <c r="T1115" s="860" t="str">
        <f>IF(ISBLANK('6桁'!T1115)=TRUE,"",VLOOKUP(パターン表!T1115, 'パターン別掛け率（入力）'!$C$3:$I$302, 6, FALSE))</f>
        <v/>
      </c>
      <c r="U1115" s="885" t="str">
        <f>IF(ISBLANK('6桁'!U1115)=TRUE,"",VLOOKUP(パターン表!U1115, 'パターン別掛け率（入力）'!$C$3:$I$302, 6, FALSE))</f>
        <v/>
      </c>
      <c r="V1115" s="83"/>
      <c r="X1115" s="4"/>
    </row>
    <row r="1116" spans="2:25" ht="20.25" customHeight="1">
      <c r="B1116" s="746"/>
      <c r="C1116" s="747"/>
      <c r="D1116" s="747"/>
      <c r="E1116" s="747"/>
      <c r="F1116" s="747"/>
      <c r="G1116" s="748"/>
      <c r="H1116" s="757" t="s">
        <v>427</v>
      </c>
      <c r="I1116" s="758"/>
      <c r="J1116" s="758"/>
      <c r="K1116" s="758"/>
      <c r="L1116" s="759"/>
      <c r="M1116" s="757" t="s">
        <v>680</v>
      </c>
      <c r="N1116" s="758"/>
      <c r="O1116" s="758"/>
      <c r="P1116" s="758"/>
      <c r="Q1116" s="759"/>
      <c r="R1116" s="836">
        <f>IF(ISBLANK('6桁'!R1116)=TRUE,"",VLOOKUP(パターン表!R1116, 'パターン別掛け率（入力）'!$C$3:$I$302, 6, FALSE))</f>
        <v>100</v>
      </c>
      <c r="S1116" s="837" t="str">
        <f>IF(ISBLANK('6桁'!S1116)=TRUE,"",VLOOKUP(パターン表!S1116, 'パターン別掛け率（入力）'!$C$3:$I$302, 6, FALSE))</f>
        <v/>
      </c>
      <c r="T1116" s="837" t="str">
        <f>IF(ISBLANK('6桁'!T1116)=TRUE,"",VLOOKUP(パターン表!T1116, 'パターン別掛け率（入力）'!$C$3:$I$302, 6, FALSE))</f>
        <v/>
      </c>
      <c r="U1116" s="838" t="str">
        <f>IF(ISBLANK('6桁'!U1116)=TRUE,"",VLOOKUP(パターン表!U1116, 'パターン別掛け率（入力）'!$C$3:$I$302, 6, FALSE))</f>
        <v/>
      </c>
      <c r="V1116" s="83"/>
      <c r="X1116" s="4"/>
    </row>
    <row r="1117" spans="2:25" ht="20.25" customHeight="1">
      <c r="B1117" s="746"/>
      <c r="C1117" s="747"/>
      <c r="D1117" s="747"/>
      <c r="E1117" s="747"/>
      <c r="F1117" s="747"/>
      <c r="G1117" s="748"/>
      <c r="H1117" s="757" t="s">
        <v>2148</v>
      </c>
      <c r="I1117" s="758"/>
      <c r="J1117" s="758"/>
      <c r="K1117" s="758"/>
      <c r="L1117" s="759"/>
      <c r="M1117" s="757" t="s">
        <v>2147</v>
      </c>
      <c r="N1117" s="758"/>
      <c r="O1117" s="758"/>
      <c r="P1117" s="758"/>
      <c r="Q1117" s="759"/>
      <c r="R1117" s="836">
        <f>IF(ISBLANK('6桁'!R1117)=TRUE,"",VLOOKUP(パターン表!R1117, 'パターン別掛け率（入力）'!$C$3:$I$302, 6, FALSE))</f>
        <v>100</v>
      </c>
      <c r="S1117" s="837" t="str">
        <f>IF(ISBLANK('6桁'!S1117)=TRUE,"",VLOOKUP(パターン表!S1117, 'パターン別掛け率（入力）'!$C$3:$I$302, 6, FALSE))</f>
        <v/>
      </c>
      <c r="T1117" s="837" t="str">
        <f>IF(ISBLANK('6桁'!T1117)=TRUE,"",VLOOKUP(パターン表!T1117, 'パターン別掛け率（入力）'!$C$3:$I$302, 6, FALSE))</f>
        <v/>
      </c>
      <c r="U1117" s="838" t="str">
        <f>IF(ISBLANK('6桁'!U1117)=TRUE,"",VLOOKUP(パターン表!U1117, 'パターン別掛け率（入力）'!$C$3:$I$302, 6, FALSE))</f>
        <v/>
      </c>
      <c r="V1117" s="83"/>
      <c r="X1117" s="4"/>
    </row>
    <row r="1118" spans="2:25" ht="20.25" customHeight="1">
      <c r="B1118" s="746"/>
      <c r="C1118" s="747"/>
      <c r="D1118" s="747"/>
      <c r="E1118" s="747"/>
      <c r="F1118" s="747"/>
      <c r="G1118" s="748"/>
      <c r="H1118" s="757"/>
      <c r="I1118" s="758"/>
      <c r="J1118" s="758"/>
      <c r="K1118" s="758"/>
      <c r="L1118" s="759"/>
      <c r="M1118" s="757" t="s">
        <v>79</v>
      </c>
      <c r="N1118" s="758"/>
      <c r="O1118" s="758"/>
      <c r="P1118" s="758"/>
      <c r="Q1118" s="759"/>
      <c r="R1118" s="836">
        <f>IF(ISBLANK('6桁'!R1118)=TRUE,"",VLOOKUP(パターン表!R1118, 'パターン別掛け率（入力）'!$C$3:$I$302, 6, FALSE))</f>
        <v>100</v>
      </c>
      <c r="S1118" s="837" t="str">
        <f>IF(ISBLANK('6桁'!S1118)=TRUE,"",VLOOKUP(パターン表!S1118, 'パターン別掛け率（入力）'!$C$3:$I$302, 6, FALSE))</f>
        <v/>
      </c>
      <c r="T1118" s="837" t="str">
        <f>IF(ISBLANK('6桁'!T1118)=TRUE,"",VLOOKUP(パターン表!T1118, 'パターン別掛け率（入力）'!$C$3:$I$302, 6, FALSE))</f>
        <v/>
      </c>
      <c r="U1118" s="838" t="str">
        <f>IF(ISBLANK('6桁'!U1118)=TRUE,"",VLOOKUP(パターン表!U1118, 'パターン別掛け率（入力）'!$C$3:$I$302, 6, FALSE))</f>
        <v/>
      </c>
      <c r="V1118" s="83"/>
      <c r="X1118" s="4"/>
    </row>
    <row r="1119" spans="2:25" ht="20.25" customHeight="1">
      <c r="B1119" s="746"/>
      <c r="C1119" s="747"/>
      <c r="D1119" s="747"/>
      <c r="E1119" s="747"/>
      <c r="F1119" s="747"/>
      <c r="G1119" s="748"/>
      <c r="H1119" s="757" t="s">
        <v>528</v>
      </c>
      <c r="I1119" s="758"/>
      <c r="J1119" s="758"/>
      <c r="K1119" s="758"/>
      <c r="L1119" s="759"/>
      <c r="M1119" s="757" t="s">
        <v>79</v>
      </c>
      <c r="N1119" s="758"/>
      <c r="O1119" s="758"/>
      <c r="P1119" s="758"/>
      <c r="Q1119" s="759"/>
      <c r="R1119" s="836">
        <f>IF(ISBLANK('6桁'!R1119)=TRUE,"",VLOOKUP(パターン表!R1119, 'パターン別掛け率（入力）'!$C$3:$I$302, 6, FALSE))</f>
        <v>100</v>
      </c>
      <c r="S1119" s="837" t="str">
        <f>IF(ISBLANK('6桁'!S1119)=TRUE,"",VLOOKUP(パターン表!S1119, 'パターン別掛け率（入力）'!$C$3:$I$302, 6, FALSE))</f>
        <v/>
      </c>
      <c r="T1119" s="837" t="str">
        <f>IF(ISBLANK('6桁'!T1119)=TRUE,"",VLOOKUP(パターン表!T1119, 'パターン別掛け率（入力）'!$C$3:$I$302, 6, FALSE))</f>
        <v/>
      </c>
      <c r="U1119" s="838" t="str">
        <f>IF(ISBLANK('6桁'!U1119)=TRUE,"",VLOOKUP(パターン表!U1119, 'パターン別掛け率（入力）'!$C$3:$I$302, 6, FALSE))</f>
        <v/>
      </c>
      <c r="V1119" s="83"/>
      <c r="X1119" s="4"/>
    </row>
    <row r="1120" spans="2:25" ht="20.25" customHeight="1">
      <c r="B1120" s="746"/>
      <c r="C1120" s="747"/>
      <c r="D1120" s="747"/>
      <c r="E1120" s="747"/>
      <c r="F1120" s="747"/>
      <c r="G1120" s="748"/>
      <c r="H1120" s="757" t="s">
        <v>530</v>
      </c>
      <c r="I1120" s="758"/>
      <c r="J1120" s="758"/>
      <c r="K1120" s="758"/>
      <c r="L1120" s="759"/>
      <c r="M1120" s="757" t="s">
        <v>79</v>
      </c>
      <c r="N1120" s="758"/>
      <c r="O1120" s="758"/>
      <c r="P1120" s="758"/>
      <c r="Q1120" s="759"/>
      <c r="R1120" s="836">
        <f>IF(ISBLANK('6桁'!R1120)=TRUE,"",VLOOKUP(パターン表!R1120, 'パターン別掛け率（入力）'!$C$3:$I$302, 6, FALSE))</f>
        <v>100</v>
      </c>
      <c r="S1120" s="837" t="str">
        <f>IF(ISBLANK('6桁'!S1120)=TRUE,"",VLOOKUP(パターン表!S1120, 'パターン別掛け率（入力）'!$C$3:$I$302, 6, FALSE))</f>
        <v/>
      </c>
      <c r="T1120" s="837" t="str">
        <f>IF(ISBLANK('6桁'!T1120)=TRUE,"",VLOOKUP(パターン表!T1120, 'パターン別掛け率（入力）'!$C$3:$I$302, 6, FALSE))</f>
        <v/>
      </c>
      <c r="U1120" s="838" t="str">
        <f>IF(ISBLANK('6桁'!U1120)=TRUE,"",VLOOKUP(パターン表!U1120, 'パターン別掛け率（入力）'!$C$3:$I$302, 6, FALSE))</f>
        <v/>
      </c>
      <c r="V1120" s="83"/>
      <c r="X1120" s="4"/>
    </row>
    <row r="1121" spans="2:25" ht="20.25" customHeight="1">
      <c r="B1121" s="746"/>
      <c r="C1121" s="747"/>
      <c r="D1121" s="747"/>
      <c r="E1121" s="747"/>
      <c r="F1121" s="747"/>
      <c r="G1121" s="748"/>
      <c r="H1121" s="757"/>
      <c r="I1121" s="758"/>
      <c r="J1121" s="758"/>
      <c r="K1121" s="758"/>
      <c r="L1121" s="759"/>
      <c r="M1121" s="757"/>
      <c r="N1121" s="758"/>
      <c r="O1121" s="758"/>
      <c r="P1121" s="758"/>
      <c r="Q1121" s="759"/>
      <c r="R1121" s="836">
        <f>IF(ISBLANK('6桁'!R1121)=TRUE,"",VLOOKUP(パターン表!R1121, 'パターン別掛け率（入力）'!$C$3:$I$302, 6, FALSE))</f>
        <v>100</v>
      </c>
      <c r="S1121" s="837" t="str">
        <f>IF(ISBLANK('6桁'!S1121)=TRUE,"",VLOOKUP(パターン表!S1121, 'パターン別掛け率（入力）'!$C$3:$I$302, 6, FALSE))</f>
        <v/>
      </c>
      <c r="T1121" s="837" t="str">
        <f>IF(ISBLANK('6桁'!T1121)=TRUE,"",VLOOKUP(パターン表!T1121, 'パターン別掛け率（入力）'!$C$3:$I$302, 6, FALSE))</f>
        <v/>
      </c>
      <c r="U1121" s="838" t="str">
        <f>IF(ISBLANK('6桁'!U1121)=TRUE,"",VLOOKUP(パターン表!U1121, 'パターン別掛け率（入力）'!$C$3:$I$302, 6, FALSE))</f>
        <v/>
      </c>
      <c r="V1121" s="83"/>
      <c r="X1121" s="4"/>
    </row>
    <row r="1122" spans="2:25" ht="20.25" customHeight="1">
      <c r="B1122" s="746"/>
      <c r="C1122" s="747"/>
      <c r="D1122" s="747"/>
      <c r="E1122" s="747"/>
      <c r="F1122" s="747"/>
      <c r="G1122" s="748"/>
      <c r="H1122" s="757" t="s">
        <v>527</v>
      </c>
      <c r="I1122" s="758"/>
      <c r="J1122" s="758"/>
      <c r="K1122" s="758"/>
      <c r="L1122" s="759"/>
      <c r="M1122" s="757" t="s">
        <v>79</v>
      </c>
      <c r="N1122" s="758"/>
      <c r="O1122" s="758"/>
      <c r="P1122" s="758"/>
      <c r="Q1122" s="759"/>
      <c r="R1122" s="836">
        <f>IF(ISBLANK('6桁'!R1122)=TRUE,"",VLOOKUP(パターン表!R1122, 'パターン別掛け率（入力）'!$C$3:$I$302, 6, FALSE))</f>
        <v>100</v>
      </c>
      <c r="S1122" s="837" t="str">
        <f>IF(ISBLANK('6桁'!S1122)=TRUE,"",VLOOKUP(パターン表!S1122, 'パターン別掛け率（入力）'!$C$3:$I$302, 6, FALSE))</f>
        <v/>
      </c>
      <c r="T1122" s="837" t="str">
        <f>IF(ISBLANK('6桁'!T1122)=TRUE,"",VLOOKUP(パターン表!T1122, 'パターン別掛け率（入力）'!$C$3:$I$302, 6, FALSE))</f>
        <v/>
      </c>
      <c r="U1122" s="838" t="str">
        <f>IF(ISBLANK('6桁'!U1122)=TRUE,"",VLOOKUP(パターン表!U1122, 'パターン別掛け率（入力）'!$C$3:$I$302, 6, FALSE))</f>
        <v/>
      </c>
      <c r="V1122" s="83"/>
      <c r="X1122" s="4"/>
    </row>
    <row r="1123" spans="2:25" ht="20.25" customHeight="1">
      <c r="B1123" s="746"/>
      <c r="C1123" s="747"/>
      <c r="D1123" s="747"/>
      <c r="E1123" s="747"/>
      <c r="F1123" s="747"/>
      <c r="G1123" s="748"/>
      <c r="H1123" s="757"/>
      <c r="I1123" s="758"/>
      <c r="J1123" s="758"/>
      <c r="K1123" s="758"/>
      <c r="L1123" s="759"/>
      <c r="M1123" s="757"/>
      <c r="N1123" s="758"/>
      <c r="O1123" s="758"/>
      <c r="P1123" s="758"/>
      <c r="Q1123" s="759"/>
      <c r="R1123" s="836">
        <f>IF(ISBLANK('6桁'!R1123)=TRUE,"",VLOOKUP(パターン表!R1123, 'パターン別掛け率（入力）'!$C$3:$I$302, 6, FALSE))</f>
        <v>100</v>
      </c>
      <c r="S1123" s="837" t="str">
        <f>IF(ISBLANK('6桁'!S1123)=TRUE,"",VLOOKUP(パターン表!S1123, 'パターン別掛け率（入力）'!$C$3:$I$302, 6, FALSE))</f>
        <v/>
      </c>
      <c r="T1123" s="837" t="str">
        <f>IF(ISBLANK('6桁'!T1123)=TRUE,"",VLOOKUP(パターン表!T1123, 'パターン別掛け率（入力）'!$C$3:$I$302, 6, FALSE))</f>
        <v/>
      </c>
      <c r="U1123" s="838" t="str">
        <f>IF(ISBLANK('6桁'!U1123)=TRUE,"",VLOOKUP(パターン表!U1123, 'パターン別掛け率（入力）'!$C$3:$I$302, 6, FALSE))</f>
        <v/>
      </c>
      <c r="V1123" s="83"/>
      <c r="X1123" s="4"/>
    </row>
    <row r="1124" spans="2:25" ht="20.25" customHeight="1">
      <c r="B1124" s="746"/>
      <c r="C1124" s="747"/>
      <c r="D1124" s="747"/>
      <c r="E1124" s="747"/>
      <c r="F1124" s="747"/>
      <c r="G1124" s="748"/>
      <c r="H1124" s="757"/>
      <c r="I1124" s="758"/>
      <c r="J1124" s="758"/>
      <c r="K1124" s="758"/>
      <c r="L1124" s="759"/>
      <c r="M1124" s="757" t="s">
        <v>683</v>
      </c>
      <c r="N1124" s="758"/>
      <c r="O1124" s="758"/>
      <c r="P1124" s="758"/>
      <c r="Q1124" s="759"/>
      <c r="R1124" s="836">
        <f>IF(ISBLANK('6桁'!R1124)=TRUE,"",VLOOKUP(パターン表!R1124, 'パターン別掛け率（入力）'!$C$3:$I$302, 6, FALSE))</f>
        <v>100</v>
      </c>
      <c r="S1124" s="837" t="str">
        <f>IF(ISBLANK('6桁'!S1124)=TRUE,"",VLOOKUP(パターン表!S1124, 'パターン別掛け率（入力）'!$C$3:$I$302, 6, FALSE))</f>
        <v/>
      </c>
      <c r="T1124" s="837" t="str">
        <f>IF(ISBLANK('6桁'!T1124)=TRUE,"",VLOOKUP(パターン表!T1124, 'パターン別掛け率（入力）'!$C$3:$I$302, 6, FALSE))</f>
        <v/>
      </c>
      <c r="U1124" s="838" t="str">
        <f>IF(ISBLANK('6桁'!U1124)=TRUE,"",VLOOKUP(パターン表!U1124, 'パターン別掛け率（入力）'!$C$3:$I$302, 6, FALSE))</f>
        <v/>
      </c>
      <c r="V1124" s="83"/>
      <c r="X1124" s="4"/>
    </row>
    <row r="1125" spans="2:25" ht="20.25" customHeight="1">
      <c r="B1125" s="746"/>
      <c r="C1125" s="747"/>
      <c r="D1125" s="747"/>
      <c r="E1125" s="747"/>
      <c r="F1125" s="747"/>
      <c r="G1125" s="748"/>
      <c r="H1125" s="757"/>
      <c r="I1125" s="758"/>
      <c r="J1125" s="758"/>
      <c r="K1125" s="758"/>
      <c r="L1125" s="759"/>
      <c r="M1125" s="757"/>
      <c r="N1125" s="758"/>
      <c r="O1125" s="758"/>
      <c r="P1125" s="758"/>
      <c r="Q1125" s="759"/>
      <c r="R1125" s="836">
        <f>IF(ISBLANK('6桁'!R1125)=TRUE,"",VLOOKUP(パターン表!R1125, 'パターン別掛け率（入力）'!$C$3:$I$302, 6, FALSE))</f>
        <v>100</v>
      </c>
      <c r="S1125" s="837" t="str">
        <f>IF(ISBLANK('6桁'!S1125)=TRUE,"",VLOOKUP(パターン表!S1125, 'パターン別掛け率（入力）'!$C$3:$I$302, 6, FALSE))</f>
        <v/>
      </c>
      <c r="T1125" s="837" t="str">
        <f>IF(ISBLANK('6桁'!T1125)=TRUE,"",VLOOKUP(パターン表!T1125, 'パターン別掛け率（入力）'!$C$3:$I$302, 6, FALSE))</f>
        <v/>
      </c>
      <c r="U1125" s="838" t="str">
        <f>IF(ISBLANK('6桁'!U1125)=TRUE,"",VLOOKUP(パターン表!U1125, 'パターン別掛け率（入力）'!$C$3:$I$302, 6, FALSE))</f>
        <v/>
      </c>
      <c r="V1125" s="83"/>
      <c r="X1125" s="4"/>
    </row>
    <row r="1126" spans="2:25" ht="20.25" customHeight="1">
      <c r="B1126" s="746"/>
      <c r="C1126" s="747"/>
      <c r="D1126" s="747"/>
      <c r="E1126" s="747"/>
      <c r="F1126" s="747"/>
      <c r="G1126" s="748"/>
      <c r="H1126" s="757" t="s">
        <v>529</v>
      </c>
      <c r="I1126" s="758"/>
      <c r="J1126" s="758"/>
      <c r="K1126" s="758"/>
      <c r="L1126" s="759"/>
      <c r="M1126" s="757" t="s">
        <v>683</v>
      </c>
      <c r="N1126" s="758"/>
      <c r="O1126" s="758"/>
      <c r="P1126" s="758"/>
      <c r="Q1126" s="759"/>
      <c r="R1126" s="836">
        <f>IF(ISBLANK('6桁'!R1126)=TRUE,"",VLOOKUP(パターン表!R1126, 'パターン別掛け率（入力）'!$C$3:$I$302, 6, FALSE))</f>
        <v>100</v>
      </c>
      <c r="S1126" s="837" t="str">
        <f>IF(ISBLANK('6桁'!S1126)=TRUE,"",VLOOKUP(パターン表!S1126, 'パターン別掛け率（入力）'!$C$3:$I$302, 6, FALSE))</f>
        <v/>
      </c>
      <c r="T1126" s="837" t="str">
        <f>IF(ISBLANK('6桁'!T1126)=TRUE,"",VLOOKUP(パターン表!T1126, 'パターン別掛け率（入力）'!$C$3:$I$302, 6, FALSE))</f>
        <v/>
      </c>
      <c r="U1126" s="838" t="str">
        <f>IF(ISBLANK('6桁'!U1126)=TRUE,"",VLOOKUP(パターン表!U1126, 'パターン別掛け率（入力）'!$C$3:$I$302, 6, FALSE))</f>
        <v/>
      </c>
      <c r="V1126" s="83"/>
      <c r="X1126" s="4"/>
    </row>
    <row r="1127" spans="2:25" ht="20.25" customHeight="1">
      <c r="B1127" s="746"/>
      <c r="C1127" s="747"/>
      <c r="D1127" s="747"/>
      <c r="E1127" s="747"/>
      <c r="F1127" s="747"/>
      <c r="G1127" s="748"/>
      <c r="H1127" s="806" t="s">
        <v>530</v>
      </c>
      <c r="I1127" s="807"/>
      <c r="J1127" s="807"/>
      <c r="K1127" s="807"/>
      <c r="L1127" s="808"/>
      <c r="M1127" s="806" t="s">
        <v>590</v>
      </c>
      <c r="N1127" s="807"/>
      <c r="O1127" s="807"/>
      <c r="P1127" s="807"/>
      <c r="Q1127" s="808"/>
      <c r="R1127" s="845">
        <f>IF(ISBLANK('6桁'!R1127)=TRUE,"",VLOOKUP(パターン表!R1127, 'パターン別掛け率（入力）'!$C$3:$I$302, 6, FALSE))</f>
        <v>100</v>
      </c>
      <c r="S1127" s="846" t="str">
        <f>IF(ISBLANK('6桁'!S1127)=TRUE,"",VLOOKUP(パターン表!S1127, 'パターン別掛け率（入力）'!$C$3:$I$302, 6, FALSE))</f>
        <v/>
      </c>
      <c r="T1127" s="846" t="str">
        <f>IF(ISBLANK('6桁'!T1127)=TRUE,"",VLOOKUP(パターン表!T1127, 'パターン別掛け率（入力）'!$C$3:$I$302, 6, FALSE))</f>
        <v/>
      </c>
      <c r="U1127" s="847" t="str">
        <f>IF(ISBLANK('6桁'!U1127)=TRUE,"",VLOOKUP(パターン表!U1127, 'パターン別掛け率（入力）'!$C$3:$I$302, 6, FALSE))</f>
        <v/>
      </c>
      <c r="V1127" s="83"/>
      <c r="X1127" s="4"/>
    </row>
    <row r="1128" spans="2:25" ht="20.25" customHeight="1">
      <c r="B1128" s="746" t="s">
        <v>998</v>
      </c>
      <c r="C1128" s="747"/>
      <c r="D1128" s="747"/>
      <c r="E1128" s="747"/>
      <c r="F1128" s="747"/>
      <c r="G1128" s="748"/>
      <c r="H1128" s="746" t="s">
        <v>992</v>
      </c>
      <c r="I1128" s="747"/>
      <c r="J1128" s="747"/>
      <c r="K1128" s="747"/>
      <c r="L1128" s="748"/>
      <c r="M1128" s="746" t="s">
        <v>689</v>
      </c>
      <c r="N1128" s="747"/>
      <c r="O1128" s="747"/>
      <c r="P1128" s="747"/>
      <c r="Q1128" s="748"/>
      <c r="R1128" s="848">
        <f>IF(ISBLANK('6桁'!R1128)=TRUE,"",VLOOKUP(パターン表!R1128, 'パターン別掛け率（入力）'!$C$3:$I$302, 6, FALSE))</f>
        <v>100</v>
      </c>
      <c r="S1128" s="849" t="str">
        <f>IF(ISBLANK('6桁'!S1128)=TRUE,"",VLOOKUP(パターン表!S1128, 'パターン別掛け率（入力）'!$C$3:$I$302, 6, FALSE))</f>
        <v/>
      </c>
      <c r="T1128" s="849" t="str">
        <f>IF(ISBLANK('6桁'!T1128)=TRUE,"",VLOOKUP(パターン表!T1128, 'パターン別掛け率（入力）'!$C$3:$I$302, 6, FALSE))</f>
        <v/>
      </c>
      <c r="U1128" s="850" t="str">
        <f>IF(ISBLANK('6桁'!U1128)=TRUE,"",VLOOKUP(パターン表!U1128, 'パターン別掛け率（入力）'!$C$3:$I$302, 6, FALSE))</f>
        <v/>
      </c>
      <c r="V1128" s="83"/>
      <c r="X1128" s="4"/>
    </row>
    <row r="1129" spans="2:25" ht="20.25" customHeight="1">
      <c r="B1129" s="842" t="s">
        <v>1375</v>
      </c>
      <c r="C1129" s="843"/>
      <c r="D1129" s="843"/>
      <c r="E1129" s="843"/>
      <c r="F1129" s="843"/>
      <c r="G1129" s="844"/>
      <c r="H1129" s="810" t="s">
        <v>970</v>
      </c>
      <c r="I1129" s="811"/>
      <c r="J1129" s="811"/>
      <c r="K1129" s="811"/>
      <c r="L1129" s="812"/>
      <c r="M1129" s="746" t="s">
        <v>1186</v>
      </c>
      <c r="N1129" s="747"/>
      <c r="O1129" s="747"/>
      <c r="P1129" s="747"/>
      <c r="Q1129" s="748"/>
      <c r="R1129" s="833">
        <f>IF(ISBLANK('6桁'!R1129)=TRUE,"",VLOOKUP(パターン表!R1129, 'パターン別掛け率（入力）'!$C$3:$I$302, 6, FALSE))</f>
        <v>100</v>
      </c>
      <c r="S1129" s="834" t="str">
        <f>IF(ISBLANK('6桁'!S1129)=TRUE,"",VLOOKUP(パターン表!S1129, 'パターン別掛け率（入力）'!$C$3:$I$302, 6, FALSE))</f>
        <v/>
      </c>
      <c r="T1129" s="834" t="str">
        <f>IF(ISBLANK('6桁'!T1129)=TRUE,"",VLOOKUP(パターン表!T1129, 'パターン別掛け率（入力）'!$C$3:$I$302, 6, FALSE))</f>
        <v/>
      </c>
      <c r="U1129" s="835" t="str">
        <f>IF(ISBLANK('6桁'!U1129)=TRUE,"",VLOOKUP(パターン表!U1129, 'パターン別掛け率（入力）'!$C$3:$I$302, 6, FALSE))</f>
        <v/>
      </c>
      <c r="V1129" s="83"/>
      <c r="X1129" s="4"/>
    </row>
    <row r="1130" spans="2:25" ht="20.25" customHeight="1" thickBot="1">
      <c r="B1130" s="781"/>
      <c r="C1130" s="782"/>
      <c r="D1130" s="782"/>
      <c r="E1130" s="782"/>
      <c r="F1130" s="782"/>
      <c r="G1130" s="783"/>
      <c r="H1130" s="781" t="s">
        <v>969</v>
      </c>
      <c r="I1130" s="782"/>
      <c r="J1130" s="782"/>
      <c r="K1130" s="782"/>
      <c r="L1130" s="783"/>
      <c r="M1130" s="778"/>
      <c r="N1130" s="779"/>
      <c r="O1130" s="779"/>
      <c r="P1130" s="779"/>
      <c r="Q1130" s="780"/>
      <c r="R1130" s="857">
        <f>IF(ISBLANK('6桁'!R1130)=TRUE,"",VLOOKUP(パターン表!R1130, 'パターン別掛け率（入力）'!$C$3:$I$302, 6, FALSE))</f>
        <v>100</v>
      </c>
      <c r="S1130" s="858" t="str">
        <f>IF(ISBLANK('6桁'!S1130)=TRUE,"",VLOOKUP(パターン表!S1130, 'パターン別掛け率（入力）'!$C$3:$I$302, 6, FALSE))</f>
        <v/>
      </c>
      <c r="T1130" s="858" t="str">
        <f>IF(ISBLANK('6桁'!T1130)=TRUE,"",VLOOKUP(パターン表!T1130, 'パターン別掛け率（入力）'!$C$3:$I$302, 6, FALSE))</f>
        <v/>
      </c>
      <c r="U1130" s="859" t="str">
        <f>IF(ISBLANK('6桁'!U1130)=TRUE,"",VLOOKUP(パターン表!U1130, 'パターン別掛け率（入力）'!$C$3:$I$302, 6, FALSE))</f>
        <v/>
      </c>
      <c r="V1130" s="83"/>
      <c r="X1130" s="4"/>
    </row>
    <row r="1131" spans="2:25" ht="22.5" customHeight="1">
      <c r="B1131" s="892"/>
      <c r="C1131" s="892"/>
      <c r="D1131" s="892"/>
      <c r="E1131" s="892"/>
      <c r="F1131" s="892"/>
      <c r="G1131" s="892"/>
      <c r="H1131" s="892"/>
      <c r="I1131" s="892"/>
      <c r="J1131" s="892"/>
      <c r="K1131" s="892"/>
      <c r="L1131" s="892"/>
      <c r="M1131" s="892"/>
      <c r="N1131" s="892"/>
      <c r="O1131" s="892"/>
      <c r="P1131" s="892"/>
      <c r="Q1131" s="892"/>
      <c r="R1131" s="892"/>
      <c r="S1131" s="892"/>
      <c r="T1131" s="892"/>
      <c r="U1131" s="892"/>
      <c r="V1131" s="10"/>
      <c r="W1131" s="371"/>
      <c r="X1131" s="83"/>
    </row>
    <row r="1132" spans="2:25" s="239" customFormat="1" ht="20.100000000000001" customHeight="1" thickBot="1">
      <c r="B1132" s="241" t="s">
        <v>994</v>
      </c>
      <c r="C1132" s="24"/>
      <c r="D1132" s="24"/>
      <c r="E1132" s="24"/>
      <c r="F1132" s="82"/>
      <c r="G1132" s="24"/>
      <c r="H1132" s="82"/>
      <c r="I1132" s="24"/>
      <c r="J1132" s="82"/>
      <c r="K1132" s="24"/>
      <c r="L1132" s="82"/>
      <c r="M1132" s="24"/>
      <c r="N1132" s="82"/>
      <c r="O1132" s="24"/>
      <c r="P1132" s="82"/>
      <c r="Q1132" s="24"/>
      <c r="R1132" s="82"/>
      <c r="S1132" s="24"/>
      <c r="T1132" s="82"/>
      <c r="U1132" s="24"/>
      <c r="V1132" s="82"/>
      <c r="W1132" s="24"/>
      <c r="X1132" s="82"/>
      <c r="Y1132" s="24"/>
    </row>
    <row r="1133" spans="2:25" ht="20.100000000000001" customHeight="1" thickBot="1">
      <c r="B1133" s="531" t="s">
        <v>453</v>
      </c>
      <c r="C1133" s="532"/>
      <c r="D1133" s="532"/>
      <c r="E1133" s="532"/>
      <c r="F1133" s="532"/>
      <c r="G1133" s="532"/>
      <c r="H1133" s="532"/>
      <c r="I1133" s="532"/>
      <c r="J1133" s="532"/>
      <c r="K1133" s="532"/>
      <c r="L1133" s="532"/>
      <c r="M1133" s="532"/>
      <c r="N1133" s="532"/>
      <c r="O1133" s="532"/>
      <c r="P1133" s="532"/>
      <c r="Q1133" s="532"/>
      <c r="R1133" s="532"/>
      <c r="S1133" s="532"/>
      <c r="T1133" s="532"/>
      <c r="U1133" s="533"/>
      <c r="V1133" s="10"/>
      <c r="X1133" s="4"/>
    </row>
    <row r="1134" spans="2:25" ht="30" customHeight="1" thickBot="1">
      <c r="B1134" s="622" t="s">
        <v>581</v>
      </c>
      <c r="C1134" s="623"/>
      <c r="D1134" s="623"/>
      <c r="E1134" s="623"/>
      <c r="F1134" s="623"/>
      <c r="G1134" s="624"/>
      <c r="H1134" s="710" t="s">
        <v>524</v>
      </c>
      <c r="I1134" s="710"/>
      <c r="J1134" s="710"/>
      <c r="K1134" s="710"/>
      <c r="L1134" s="710"/>
      <c r="M1134" s="710" t="s">
        <v>491</v>
      </c>
      <c r="N1134" s="710"/>
      <c r="O1134" s="710"/>
      <c r="P1134" s="710"/>
      <c r="Q1134" s="710"/>
      <c r="R1134" s="710"/>
      <c r="S1134" s="710"/>
      <c r="T1134" s="710"/>
      <c r="U1134" s="710"/>
      <c r="X1134" s="4"/>
    </row>
    <row r="1135" spans="2:25" ht="20.25" customHeight="1">
      <c r="B1135" s="737" t="s">
        <v>995</v>
      </c>
      <c r="C1135" s="738"/>
      <c r="D1135" s="738"/>
      <c r="E1135" s="738"/>
      <c r="F1135" s="738"/>
      <c r="G1135" s="739"/>
      <c r="H1135" s="842" t="s">
        <v>1109</v>
      </c>
      <c r="I1135" s="843"/>
      <c r="J1135" s="843"/>
      <c r="K1135" s="843"/>
      <c r="L1135" s="844"/>
      <c r="M1135" s="737" t="s">
        <v>1108</v>
      </c>
      <c r="N1135" s="738"/>
      <c r="O1135" s="738"/>
      <c r="P1135" s="738"/>
      <c r="Q1135" s="739"/>
      <c r="R1135" s="803">
        <f>IF(ISBLANK('6桁'!R1135)=TRUE,"",VLOOKUP(パターン表!R1135, 'パターン別掛け率（入力）'!$C$3:$I$302, 6, FALSE))</f>
        <v>100</v>
      </c>
      <c r="S1135" s="804" t="str">
        <f>IF(ISBLANK('6桁'!S1135)=TRUE,"",VLOOKUP(パターン表!S1135, 'パターン別掛け率（入力）'!$C$3:$I$302, 6, FALSE))</f>
        <v/>
      </c>
      <c r="T1135" s="804" t="str">
        <f>IF(ISBLANK('6桁'!T1135)=TRUE,"",VLOOKUP(パターン表!T1135, 'パターン別掛け率（入力）'!$C$3:$I$302, 6, FALSE))</f>
        <v/>
      </c>
      <c r="U1135" s="805" t="str">
        <f>IF(ISBLANK('6桁'!U1135)=TRUE,"",VLOOKUP(パターン表!U1135, 'パターン別掛け率（入力）'!$C$3:$I$302, 6, FALSE))</f>
        <v/>
      </c>
      <c r="V1135" s="83"/>
      <c r="X1135" s="4"/>
    </row>
    <row r="1136" spans="2:25" ht="20.25" customHeight="1">
      <c r="B1136" s="830"/>
      <c r="C1136" s="831"/>
      <c r="D1136" s="831"/>
      <c r="E1136" s="831"/>
      <c r="F1136" s="831"/>
      <c r="G1136" s="832"/>
      <c r="H1136" s="757" t="s">
        <v>993</v>
      </c>
      <c r="I1136" s="758"/>
      <c r="J1136" s="758"/>
      <c r="K1136" s="758"/>
      <c r="L1136" s="759"/>
      <c r="M1136" s="830"/>
      <c r="N1136" s="831"/>
      <c r="O1136" s="831"/>
      <c r="P1136" s="831"/>
      <c r="Q1136" s="832"/>
      <c r="R1136" s="760">
        <f>IF(ISBLANK('6桁'!R1136)=TRUE,"",VLOOKUP(パターン表!R1136, 'パターン別掛け率（入力）'!$C$3:$I$302, 6, FALSE))</f>
        <v>100</v>
      </c>
      <c r="S1136" s="761" t="str">
        <f>IF(ISBLANK('6桁'!S1136)=TRUE,"",VLOOKUP(パターン表!S1136, 'パターン別掛け率（入力）'!$C$3:$I$302, 6, FALSE))</f>
        <v/>
      </c>
      <c r="T1136" s="761" t="str">
        <f>IF(ISBLANK('6桁'!T1136)=TRUE,"",VLOOKUP(パターン表!T1136, 'パターン別掛け率（入力）'!$C$3:$I$302, 6, FALSE))</f>
        <v/>
      </c>
      <c r="U1136" s="762" t="str">
        <f>IF(ISBLANK('6桁'!U1136)=TRUE,"",VLOOKUP(パターン表!U1136, 'パターン別掛け率（入力）'!$C$3:$I$302, 6, FALSE))</f>
        <v/>
      </c>
      <c r="V1136" s="83"/>
      <c r="X1136" s="4"/>
    </row>
    <row r="1137" spans="2:27" ht="20.25" customHeight="1">
      <c r="B1137" s="830"/>
      <c r="C1137" s="831"/>
      <c r="D1137" s="831"/>
      <c r="E1137" s="831"/>
      <c r="F1137" s="831"/>
      <c r="G1137" s="832"/>
      <c r="H1137" s="757" t="s">
        <v>996</v>
      </c>
      <c r="I1137" s="758"/>
      <c r="J1137" s="758"/>
      <c r="K1137" s="758"/>
      <c r="L1137" s="759"/>
      <c r="M1137" s="830"/>
      <c r="N1137" s="831"/>
      <c r="O1137" s="831"/>
      <c r="P1137" s="831"/>
      <c r="Q1137" s="832"/>
      <c r="R1137" s="760">
        <f>IF(ISBLANK('6桁'!R1137)=TRUE,"",VLOOKUP(パターン表!R1137, 'パターン別掛け率（入力）'!$C$3:$I$302, 6, FALSE))</f>
        <v>100</v>
      </c>
      <c r="S1137" s="761" t="str">
        <f>IF(ISBLANK('6桁'!S1137)=TRUE,"",VLOOKUP(パターン表!S1137, 'パターン別掛け率（入力）'!$C$3:$I$302, 6, FALSE))</f>
        <v/>
      </c>
      <c r="T1137" s="761" t="str">
        <f>IF(ISBLANK('6桁'!T1137)=TRUE,"",VLOOKUP(パターン表!T1137, 'パターン別掛け率（入力）'!$C$3:$I$302, 6, FALSE))</f>
        <v/>
      </c>
      <c r="U1137" s="762" t="str">
        <f>IF(ISBLANK('6桁'!U1137)=TRUE,"",VLOOKUP(パターン表!U1137, 'パターン別掛け率（入力）'!$C$3:$I$302, 6, FALSE))</f>
        <v/>
      </c>
      <c r="V1137" s="83"/>
      <c r="X1137" s="4"/>
    </row>
    <row r="1138" spans="2:27" ht="20.25" customHeight="1" thickBot="1">
      <c r="B1138" s="781"/>
      <c r="C1138" s="782"/>
      <c r="D1138" s="782"/>
      <c r="E1138" s="782"/>
      <c r="F1138" s="782"/>
      <c r="G1138" s="783"/>
      <c r="H1138" s="781" t="s">
        <v>997</v>
      </c>
      <c r="I1138" s="782"/>
      <c r="J1138" s="782"/>
      <c r="K1138" s="782"/>
      <c r="L1138" s="783"/>
      <c r="M1138" s="781"/>
      <c r="N1138" s="782"/>
      <c r="O1138" s="782"/>
      <c r="P1138" s="782"/>
      <c r="Q1138" s="783"/>
      <c r="R1138" s="784">
        <f>IF(ISBLANK('6桁'!R1138)=TRUE,"",VLOOKUP(パターン表!R1138, 'パターン別掛け率（入力）'!$C$3:$I$302, 6, FALSE))</f>
        <v>100</v>
      </c>
      <c r="S1138" s="785" t="str">
        <f>IF(ISBLANK('6桁'!S1138)=TRUE,"",VLOOKUP(パターン表!S1138, 'パターン別掛け率（入力）'!$C$3:$I$302, 6, FALSE))</f>
        <v/>
      </c>
      <c r="T1138" s="785" t="str">
        <f>IF(ISBLANK('6桁'!T1138)=TRUE,"",VLOOKUP(パターン表!T1138, 'パターン別掛け率（入力）'!$C$3:$I$302, 6, FALSE))</f>
        <v/>
      </c>
      <c r="U1138" s="786" t="str">
        <f>IF(ISBLANK('6桁'!U1138)=TRUE,"",VLOOKUP(パターン表!U1138, 'パターン別掛け率（入力）'!$C$3:$I$302, 6, FALSE))</f>
        <v/>
      </c>
      <c r="V1138" s="83"/>
      <c r="X1138" s="4"/>
    </row>
    <row r="1139" spans="2:27" ht="38.25" customHeight="1">
      <c r="B1139" s="892" t="s">
        <v>2149</v>
      </c>
      <c r="C1139" s="892"/>
      <c r="D1139" s="892"/>
      <c r="E1139" s="892"/>
      <c r="F1139" s="892"/>
      <c r="G1139" s="892"/>
      <c r="H1139" s="892"/>
      <c r="I1139" s="892"/>
      <c r="J1139" s="892"/>
      <c r="K1139" s="892"/>
      <c r="L1139" s="892"/>
      <c r="M1139" s="892"/>
      <c r="N1139" s="892"/>
      <c r="O1139" s="892"/>
      <c r="P1139" s="892"/>
      <c r="Q1139" s="892"/>
      <c r="R1139" s="892"/>
      <c r="S1139" s="892"/>
      <c r="T1139" s="892"/>
      <c r="U1139" s="892"/>
      <c r="V1139" s="10"/>
      <c r="W1139" s="371"/>
      <c r="X1139" s="83"/>
    </row>
    <row r="1140" spans="2:27" ht="13.5" customHeight="1">
      <c r="C1140" s="24"/>
      <c r="D1140" s="24"/>
      <c r="E1140" s="24"/>
      <c r="F1140" s="82"/>
      <c r="G1140" s="24"/>
      <c r="H1140" s="82"/>
      <c r="I1140" s="24"/>
      <c r="J1140" s="82"/>
      <c r="K1140" s="24"/>
      <c r="L1140" s="82"/>
      <c r="M1140" s="24"/>
      <c r="N1140" s="82"/>
      <c r="O1140" s="24"/>
      <c r="P1140" s="82"/>
      <c r="Q1140" s="24"/>
      <c r="R1140" s="82"/>
      <c r="S1140" s="24"/>
      <c r="T1140" s="82"/>
      <c r="U1140" s="24"/>
      <c r="V1140" s="82"/>
      <c r="W1140" s="24"/>
      <c r="X1140" s="82"/>
      <c r="Y1140" s="24"/>
    </row>
    <row r="1141" spans="2:27" ht="14.25" customHeight="1" thickBot="1">
      <c r="B1141" s="39"/>
    </row>
    <row r="1142" spans="2:27" ht="25.5" customHeight="1" thickTop="1" thickBot="1">
      <c r="B1142" s="518" t="s">
        <v>580</v>
      </c>
      <c r="C1142" s="519"/>
      <c r="D1142" s="519"/>
      <c r="E1142" s="519"/>
      <c r="F1142" s="519"/>
      <c r="G1142" s="519"/>
      <c r="H1142" s="519"/>
      <c r="I1142" s="519"/>
      <c r="J1142" s="519"/>
      <c r="K1142" s="519"/>
      <c r="L1142" s="519"/>
      <c r="M1142" s="519"/>
      <c r="N1142" s="519"/>
      <c r="O1142" s="519"/>
      <c r="P1142" s="519"/>
      <c r="Q1142" s="519"/>
      <c r="R1142" s="519"/>
      <c r="S1142" s="519"/>
      <c r="T1142" s="519"/>
      <c r="U1142" s="519"/>
      <c r="V1142" s="519"/>
      <c r="W1142" s="519"/>
      <c r="X1142" s="519"/>
      <c r="Y1142" s="519"/>
      <c r="Z1142" s="519"/>
      <c r="AA1142" s="520"/>
    </row>
    <row r="1143" spans="2:27" ht="14.25" customHeight="1" thickTop="1">
      <c r="B1143" s="24"/>
      <c r="C1143" s="24"/>
      <c r="D1143" s="24"/>
      <c r="E1143" s="24"/>
      <c r="F1143" s="82"/>
      <c r="G1143" s="24"/>
      <c r="H1143" s="82"/>
      <c r="I1143" s="24"/>
      <c r="J1143" s="82"/>
      <c r="K1143" s="24"/>
      <c r="L1143" s="82"/>
      <c r="M1143" s="24"/>
      <c r="N1143" s="82"/>
      <c r="O1143" s="24"/>
      <c r="P1143" s="82"/>
      <c r="Q1143" s="24"/>
      <c r="R1143" s="82"/>
      <c r="S1143" s="24"/>
      <c r="T1143" s="82"/>
      <c r="U1143" s="24"/>
      <c r="V1143" s="82"/>
      <c r="W1143" s="24"/>
      <c r="X1143" s="82"/>
      <c r="Y1143" s="24"/>
    </row>
    <row r="1144" spans="2:27" s="239" customFormat="1" ht="20.100000000000001" customHeight="1" thickBot="1">
      <c r="B1144" s="241" t="s">
        <v>660</v>
      </c>
      <c r="C1144" s="24"/>
      <c r="D1144" s="24"/>
      <c r="E1144" s="24"/>
      <c r="F1144" s="82"/>
      <c r="G1144" s="24"/>
      <c r="H1144" s="82"/>
      <c r="I1144" s="24"/>
      <c r="J1144" s="82"/>
      <c r="K1144" s="24"/>
      <c r="L1144" s="82"/>
      <c r="M1144" s="24"/>
      <c r="N1144" s="82"/>
      <c r="O1144" s="24"/>
      <c r="P1144" s="82"/>
      <c r="Q1144" s="24"/>
      <c r="R1144" s="82"/>
      <c r="S1144" s="24"/>
      <c r="T1144" s="82"/>
      <c r="U1144" s="24"/>
      <c r="V1144" s="82"/>
      <c r="W1144" s="24"/>
      <c r="X1144" s="82"/>
      <c r="Y1144" s="24"/>
    </row>
    <row r="1145" spans="2:27" ht="20.100000000000001" customHeight="1" thickBot="1">
      <c r="B1145" s="531" t="s">
        <v>453</v>
      </c>
      <c r="C1145" s="532"/>
      <c r="D1145" s="532"/>
      <c r="E1145" s="532"/>
      <c r="F1145" s="532"/>
      <c r="G1145" s="532"/>
      <c r="H1145" s="532"/>
      <c r="I1145" s="532"/>
      <c r="J1145" s="532"/>
      <c r="K1145" s="532"/>
      <c r="L1145" s="532"/>
      <c r="M1145" s="532"/>
      <c r="N1145" s="532"/>
      <c r="O1145" s="532"/>
      <c r="P1145" s="532"/>
      <c r="Q1145" s="532"/>
      <c r="R1145" s="532"/>
      <c r="S1145" s="532"/>
      <c r="T1145" s="532"/>
      <c r="U1145" s="533"/>
      <c r="V1145" s="10"/>
      <c r="X1145" s="4"/>
    </row>
    <row r="1146" spans="2:27" ht="30" customHeight="1" thickBot="1">
      <c r="B1146" s="622" t="s">
        <v>581</v>
      </c>
      <c r="C1146" s="623"/>
      <c r="D1146" s="623"/>
      <c r="E1146" s="623"/>
      <c r="F1146" s="623"/>
      <c r="G1146" s="624"/>
      <c r="H1146" s="710" t="s">
        <v>524</v>
      </c>
      <c r="I1146" s="710"/>
      <c r="J1146" s="710"/>
      <c r="K1146" s="710"/>
      <c r="L1146" s="710"/>
      <c r="M1146" s="710" t="s">
        <v>491</v>
      </c>
      <c r="N1146" s="710"/>
      <c r="O1146" s="710"/>
      <c r="P1146" s="710"/>
      <c r="Q1146" s="710"/>
      <c r="R1146" s="710"/>
      <c r="S1146" s="710"/>
      <c r="T1146" s="710"/>
      <c r="U1146" s="710"/>
      <c r="X1146" s="4"/>
    </row>
    <row r="1147" spans="2:27" ht="20.25" customHeight="1">
      <c r="B1147" s="737" t="s">
        <v>628</v>
      </c>
      <c r="C1147" s="738"/>
      <c r="D1147" s="738"/>
      <c r="E1147" s="738"/>
      <c r="F1147" s="738"/>
      <c r="G1147" s="739"/>
      <c r="H1147" s="800" t="s">
        <v>1106</v>
      </c>
      <c r="I1147" s="801"/>
      <c r="J1147" s="801"/>
      <c r="K1147" s="801"/>
      <c r="L1147" s="802"/>
      <c r="M1147" s="737" t="s">
        <v>626</v>
      </c>
      <c r="N1147" s="738"/>
      <c r="O1147" s="738"/>
      <c r="P1147" s="738"/>
      <c r="Q1147" s="739"/>
      <c r="R1147" s="803">
        <f>IF(ISBLANK('6桁'!R1147)=TRUE,"",VLOOKUP(パターン表!R1147, 'パターン別掛け率（入力）'!$C$3:$I$302, 6, FALSE))</f>
        <v>100</v>
      </c>
      <c r="S1147" s="804" t="str">
        <f>IF(ISBLANK('6桁'!S1147)=TRUE,"",VLOOKUP(パターン表!S1147, 'パターン別掛け率（入力）'!$C$3:$I$302, 6, FALSE))</f>
        <v/>
      </c>
      <c r="T1147" s="804" t="str">
        <f>IF(ISBLANK('6桁'!T1147)=TRUE,"",VLOOKUP(パターン表!T1147, 'パターン別掛け率（入力）'!$C$3:$I$302, 6, FALSE))</f>
        <v/>
      </c>
      <c r="U1147" s="805" t="str">
        <f>IF(ISBLANK('6桁'!U1147)=TRUE,"",VLOOKUP(パターン表!U1147, 'パターン別掛け率（入力）'!$C$3:$I$302, 6, FALSE))</f>
        <v/>
      </c>
      <c r="V1147" s="83"/>
      <c r="X1147" s="4"/>
    </row>
    <row r="1148" spans="2:27" ht="20.25" customHeight="1">
      <c r="B1148" s="830"/>
      <c r="C1148" s="831"/>
      <c r="D1148" s="831"/>
      <c r="E1148" s="831"/>
      <c r="F1148" s="831"/>
      <c r="G1148" s="832"/>
      <c r="H1148" s="757" t="s">
        <v>832</v>
      </c>
      <c r="I1148" s="758"/>
      <c r="J1148" s="758"/>
      <c r="K1148" s="758"/>
      <c r="L1148" s="759"/>
      <c r="M1148" s="830"/>
      <c r="N1148" s="831"/>
      <c r="O1148" s="831"/>
      <c r="P1148" s="831"/>
      <c r="Q1148" s="832"/>
      <c r="R1148" s="760">
        <f>IF(ISBLANK('6桁'!R1148)=TRUE,"",VLOOKUP(パターン表!R1148, 'パターン別掛け率（入力）'!$C$3:$I$302, 6, FALSE))</f>
        <v>100</v>
      </c>
      <c r="S1148" s="761" t="str">
        <f>IF(ISBLANK('6桁'!S1148)=TRUE,"",VLOOKUP(パターン表!S1148, 'パターン別掛け率（入力）'!$C$3:$I$302, 6, FALSE))</f>
        <v/>
      </c>
      <c r="T1148" s="761" t="str">
        <f>IF(ISBLANK('6桁'!T1148)=TRUE,"",VLOOKUP(パターン表!T1148, 'パターン別掛け率（入力）'!$C$3:$I$302, 6, FALSE))</f>
        <v/>
      </c>
      <c r="U1148" s="762" t="str">
        <f>IF(ISBLANK('6桁'!U1148)=TRUE,"",VLOOKUP(パターン表!U1148, 'パターン別掛け率（入力）'!$C$3:$I$302, 6, FALSE))</f>
        <v/>
      </c>
      <c r="V1148" s="83"/>
      <c r="X1148" s="4"/>
    </row>
    <row r="1149" spans="2:27" ht="20.25" customHeight="1">
      <c r="B1149" s="830"/>
      <c r="C1149" s="831"/>
      <c r="D1149" s="831"/>
      <c r="E1149" s="831"/>
      <c r="F1149" s="831"/>
      <c r="G1149" s="832"/>
      <c r="H1149" s="757" t="s">
        <v>529</v>
      </c>
      <c r="I1149" s="758"/>
      <c r="J1149" s="758"/>
      <c r="K1149" s="758"/>
      <c r="L1149" s="759"/>
      <c r="M1149" s="830"/>
      <c r="N1149" s="831"/>
      <c r="O1149" s="831"/>
      <c r="P1149" s="831"/>
      <c r="Q1149" s="832"/>
      <c r="R1149" s="760">
        <f>IF(ISBLANK('6桁'!R1149)=TRUE,"",VLOOKUP(パターン表!R1149, 'パターン別掛け率（入力）'!$C$3:$I$302, 6, FALSE))</f>
        <v>100</v>
      </c>
      <c r="S1149" s="761" t="str">
        <f>IF(ISBLANK('6桁'!S1149)=TRUE,"",VLOOKUP(パターン表!S1149, 'パターン別掛け率（入力）'!$C$3:$I$302, 6, FALSE))</f>
        <v/>
      </c>
      <c r="T1149" s="761" t="str">
        <f>IF(ISBLANK('6桁'!T1149)=TRUE,"",VLOOKUP(パターン表!T1149, 'パターン別掛け率（入力）'!$C$3:$I$302, 6, FALSE))</f>
        <v/>
      </c>
      <c r="U1149" s="762" t="str">
        <f>IF(ISBLANK('6桁'!U1149)=TRUE,"",VLOOKUP(パターン表!U1149, 'パターン別掛け率（入力）'!$C$3:$I$302, 6, FALSE))</f>
        <v/>
      </c>
      <c r="V1149" s="83"/>
      <c r="X1149" s="4"/>
    </row>
    <row r="1150" spans="2:27" ht="20.25" customHeight="1">
      <c r="B1150" s="830"/>
      <c r="C1150" s="831"/>
      <c r="D1150" s="831"/>
      <c r="E1150" s="831"/>
      <c r="F1150" s="831"/>
      <c r="G1150" s="832"/>
      <c r="H1150" s="757" t="s">
        <v>836</v>
      </c>
      <c r="I1150" s="758"/>
      <c r="J1150" s="758"/>
      <c r="K1150" s="758"/>
      <c r="L1150" s="759"/>
      <c r="M1150" s="830"/>
      <c r="N1150" s="831"/>
      <c r="O1150" s="831"/>
      <c r="P1150" s="831"/>
      <c r="Q1150" s="832"/>
      <c r="R1150" s="760">
        <f>IF(ISBLANK('6桁'!R1150)=TRUE,"",VLOOKUP(パターン表!R1150, 'パターン別掛け率（入力）'!$C$3:$I$302, 6, FALSE))</f>
        <v>100</v>
      </c>
      <c r="S1150" s="761" t="str">
        <f>IF(ISBLANK('6桁'!S1150)=TRUE,"",VLOOKUP(パターン表!S1150, 'パターン別掛け率（入力）'!$C$3:$I$302, 6, FALSE))</f>
        <v/>
      </c>
      <c r="T1150" s="761" t="str">
        <f>IF(ISBLANK('6桁'!T1150)=TRUE,"",VLOOKUP(パターン表!T1150, 'パターン別掛け率（入力）'!$C$3:$I$302, 6, FALSE))</f>
        <v/>
      </c>
      <c r="U1150" s="762" t="str">
        <f>IF(ISBLANK('6桁'!U1150)=TRUE,"",VLOOKUP(パターン表!U1150, 'パターン別掛け率（入力）'!$C$3:$I$302, 6, FALSE))</f>
        <v/>
      </c>
      <c r="V1150" s="83"/>
      <c r="X1150" s="4"/>
    </row>
    <row r="1151" spans="2:27" ht="20.25" customHeight="1">
      <c r="B1151" s="830"/>
      <c r="C1151" s="831"/>
      <c r="D1151" s="831"/>
      <c r="E1151" s="831"/>
      <c r="F1151" s="831"/>
      <c r="G1151" s="832"/>
      <c r="H1151" s="757" t="s">
        <v>89</v>
      </c>
      <c r="I1151" s="758"/>
      <c r="J1151" s="758"/>
      <c r="K1151" s="758"/>
      <c r="L1151" s="759"/>
      <c r="M1151" s="830"/>
      <c r="N1151" s="831"/>
      <c r="O1151" s="831"/>
      <c r="P1151" s="831"/>
      <c r="Q1151" s="832"/>
      <c r="R1151" s="760">
        <f>IF(ISBLANK('6桁'!R1151)=TRUE,"",VLOOKUP(パターン表!R1151, 'パターン別掛け率（入力）'!$C$3:$I$302, 6, FALSE))</f>
        <v>100</v>
      </c>
      <c r="S1151" s="761" t="str">
        <f>IF(ISBLANK('6桁'!S1151)=TRUE,"",VLOOKUP(パターン表!S1151, 'パターン別掛け率（入力）'!$C$3:$I$302, 6, FALSE))</f>
        <v/>
      </c>
      <c r="T1151" s="761" t="str">
        <f>IF(ISBLANK('6桁'!T1151)=TRUE,"",VLOOKUP(パターン表!T1151, 'パターン別掛け率（入力）'!$C$3:$I$302, 6, FALSE))</f>
        <v/>
      </c>
      <c r="U1151" s="762" t="str">
        <f>IF(ISBLANK('6桁'!U1151)=TRUE,"",VLOOKUP(パターン表!U1151, 'パターン別掛け率（入力）'!$C$3:$I$302, 6, FALSE))</f>
        <v/>
      </c>
      <c r="V1151" s="83"/>
      <c r="X1151" s="4"/>
    </row>
    <row r="1152" spans="2:27" ht="20.25" customHeight="1">
      <c r="B1152" s="830"/>
      <c r="C1152" s="831"/>
      <c r="D1152" s="831"/>
      <c r="E1152" s="831"/>
      <c r="F1152" s="831"/>
      <c r="G1152" s="832"/>
      <c r="H1152" s="757" t="s">
        <v>837</v>
      </c>
      <c r="I1152" s="758"/>
      <c r="J1152" s="758"/>
      <c r="K1152" s="758"/>
      <c r="L1152" s="759"/>
      <c r="M1152" s="830"/>
      <c r="N1152" s="831"/>
      <c r="O1152" s="831"/>
      <c r="P1152" s="831"/>
      <c r="Q1152" s="832"/>
      <c r="R1152" s="760">
        <f>IF(ISBLANK('6桁'!R1152)=TRUE,"",VLOOKUP(パターン表!R1152, 'パターン別掛け率（入力）'!$C$3:$I$302, 6, FALSE))</f>
        <v>100</v>
      </c>
      <c r="S1152" s="761" t="str">
        <f>IF(ISBLANK('6桁'!S1152)=TRUE,"",VLOOKUP(パターン表!S1152, 'パターン別掛け率（入力）'!$C$3:$I$302, 6, FALSE))</f>
        <v/>
      </c>
      <c r="T1152" s="761" t="str">
        <f>IF(ISBLANK('6桁'!T1152)=TRUE,"",VLOOKUP(パターン表!T1152, 'パターン別掛け率（入力）'!$C$3:$I$302, 6, FALSE))</f>
        <v/>
      </c>
      <c r="U1152" s="762" t="str">
        <f>IF(ISBLANK('6桁'!U1152)=TRUE,"",VLOOKUP(パターン表!U1152, 'パターン別掛け率（入力）'!$C$3:$I$302, 6, FALSE))</f>
        <v/>
      </c>
      <c r="V1152" s="83"/>
      <c r="X1152" s="4"/>
    </row>
    <row r="1153" spans="2:24" ht="20.25" customHeight="1">
      <c r="B1153" s="830"/>
      <c r="C1153" s="831"/>
      <c r="D1153" s="831"/>
      <c r="E1153" s="831"/>
      <c r="F1153" s="831"/>
      <c r="G1153" s="832"/>
      <c r="H1153" s="757" t="s">
        <v>530</v>
      </c>
      <c r="I1153" s="758"/>
      <c r="J1153" s="758"/>
      <c r="K1153" s="758"/>
      <c r="L1153" s="759"/>
      <c r="M1153" s="830"/>
      <c r="N1153" s="831"/>
      <c r="O1153" s="831"/>
      <c r="P1153" s="831"/>
      <c r="Q1153" s="832"/>
      <c r="R1153" s="760">
        <f>IF(ISBLANK('6桁'!R1153)=TRUE,"",VLOOKUP(パターン表!R1153, 'パターン別掛け率（入力）'!$C$3:$I$302, 6, FALSE))</f>
        <v>100</v>
      </c>
      <c r="S1153" s="761" t="str">
        <f>IF(ISBLANK('6桁'!S1153)=TRUE,"",VLOOKUP(パターン表!S1153, 'パターン別掛け率（入力）'!$C$3:$I$302, 6, FALSE))</f>
        <v/>
      </c>
      <c r="T1153" s="761" t="str">
        <f>IF(ISBLANK('6桁'!T1153)=TRUE,"",VLOOKUP(パターン表!T1153, 'パターン別掛け率（入力）'!$C$3:$I$302, 6, FALSE))</f>
        <v/>
      </c>
      <c r="U1153" s="762" t="str">
        <f>IF(ISBLANK('6桁'!U1153)=TRUE,"",VLOOKUP(パターン表!U1153, 'パターン別掛け率（入力）'!$C$3:$I$302, 6, FALSE))</f>
        <v/>
      </c>
      <c r="V1153" s="83"/>
      <c r="X1153" s="4"/>
    </row>
    <row r="1154" spans="2:24" ht="20.25" customHeight="1">
      <c r="B1154" s="830"/>
      <c r="C1154" s="831"/>
      <c r="D1154" s="831"/>
      <c r="E1154" s="831"/>
      <c r="F1154" s="831"/>
      <c r="G1154" s="832"/>
      <c r="H1154" s="757" t="s">
        <v>843</v>
      </c>
      <c r="I1154" s="758"/>
      <c r="J1154" s="758"/>
      <c r="K1154" s="758"/>
      <c r="L1154" s="759"/>
      <c r="M1154" s="716"/>
      <c r="N1154" s="717"/>
      <c r="O1154" s="717"/>
      <c r="P1154" s="717"/>
      <c r="Q1154" s="718"/>
      <c r="R1154" s="760">
        <f>IF(ISBLANK('6桁'!R1154)=TRUE,"",VLOOKUP(パターン表!R1154, 'パターン別掛け率（入力）'!$C$3:$I$302, 6, FALSE))</f>
        <v>100</v>
      </c>
      <c r="S1154" s="761" t="str">
        <f>IF(ISBLANK('6桁'!S1154)=TRUE,"",VLOOKUP(パターン表!S1154, 'パターン別掛け率（入力）'!$C$3:$I$302, 6, FALSE))</f>
        <v/>
      </c>
      <c r="T1154" s="761" t="str">
        <f>IF(ISBLANK('6桁'!T1154)=TRUE,"",VLOOKUP(パターン表!T1154, 'パターン別掛け率（入力）'!$C$3:$I$302, 6, FALSE))</f>
        <v/>
      </c>
      <c r="U1154" s="762" t="str">
        <f>IF(ISBLANK('6桁'!U1154)=TRUE,"",VLOOKUP(パターン表!U1154, 'パターン別掛け率（入力）'!$C$3:$I$302, 6, FALSE))</f>
        <v/>
      </c>
      <c r="V1154" s="83"/>
      <c r="X1154" s="4"/>
    </row>
    <row r="1155" spans="2:24" ht="20.25" customHeight="1">
      <c r="B1155" s="830"/>
      <c r="C1155" s="831"/>
      <c r="D1155" s="831"/>
      <c r="E1155" s="831"/>
      <c r="F1155" s="831"/>
      <c r="G1155" s="832"/>
      <c r="H1155" s="757" t="s">
        <v>528</v>
      </c>
      <c r="I1155" s="758"/>
      <c r="J1155" s="758"/>
      <c r="K1155" s="758"/>
      <c r="L1155" s="759"/>
      <c r="M1155" s="787" t="s">
        <v>627</v>
      </c>
      <c r="N1155" s="788"/>
      <c r="O1155" s="788"/>
      <c r="P1155" s="788"/>
      <c r="Q1155" s="789"/>
      <c r="R1155" s="760">
        <f>IF(ISBLANK('6桁'!R1155)=TRUE,"",VLOOKUP(パターン表!R1155, 'パターン別掛け率（入力）'!$C$3:$I$302, 6, FALSE))</f>
        <v>100</v>
      </c>
      <c r="S1155" s="761" t="str">
        <f>IF(ISBLANK('6桁'!S1155)=TRUE,"",VLOOKUP(パターン表!S1155, 'パターン別掛け率（入力）'!$C$3:$I$302, 6, FALSE))</f>
        <v/>
      </c>
      <c r="T1155" s="761" t="str">
        <f>IF(ISBLANK('6桁'!T1155)=TRUE,"",VLOOKUP(パターン表!T1155, 'パターン別掛け率（入力）'!$C$3:$I$302, 6, FALSE))</f>
        <v/>
      </c>
      <c r="U1155" s="762" t="str">
        <f>IF(ISBLANK('6桁'!U1155)=TRUE,"",VLOOKUP(パターン表!U1155, 'パターン別掛け率（入力）'!$C$3:$I$302, 6, FALSE))</f>
        <v/>
      </c>
      <c r="V1155" s="83"/>
      <c r="X1155" s="4"/>
    </row>
    <row r="1156" spans="2:24" ht="20.25" customHeight="1">
      <c r="B1156" s="830"/>
      <c r="C1156" s="831"/>
      <c r="D1156" s="831"/>
      <c r="E1156" s="831"/>
      <c r="F1156" s="831"/>
      <c r="G1156" s="832"/>
      <c r="H1156" s="757" t="s">
        <v>835</v>
      </c>
      <c r="I1156" s="758"/>
      <c r="J1156" s="758"/>
      <c r="K1156" s="758"/>
      <c r="L1156" s="759"/>
      <c r="M1156" s="716"/>
      <c r="N1156" s="717"/>
      <c r="O1156" s="717"/>
      <c r="P1156" s="717"/>
      <c r="Q1156" s="718"/>
      <c r="R1156" s="760">
        <f>IF(ISBLANK('6桁'!R1156)=TRUE,"",VLOOKUP(パターン表!R1156, 'パターン別掛け率（入力）'!$C$3:$I$302, 6, FALSE))</f>
        <v>100</v>
      </c>
      <c r="S1156" s="761" t="str">
        <f>IF(ISBLANK('6桁'!S1156)=TRUE,"",VLOOKUP(パターン表!S1156, 'パターン別掛け率（入力）'!$C$3:$I$302, 6, FALSE))</f>
        <v/>
      </c>
      <c r="T1156" s="761" t="str">
        <f>IF(ISBLANK('6桁'!T1156)=TRUE,"",VLOOKUP(パターン表!T1156, 'パターン別掛け率（入力）'!$C$3:$I$302, 6, FALSE))</f>
        <v/>
      </c>
      <c r="U1156" s="762" t="str">
        <f>IF(ISBLANK('6桁'!U1156)=TRUE,"",VLOOKUP(パターン表!U1156, 'パターン別掛け率（入力）'!$C$3:$I$302, 6, FALSE))</f>
        <v/>
      </c>
      <c r="V1156" s="83"/>
      <c r="X1156" s="4"/>
    </row>
    <row r="1157" spans="2:24" ht="20.25" customHeight="1">
      <c r="B1157" s="830"/>
      <c r="C1157" s="831"/>
      <c r="D1157" s="831"/>
      <c r="E1157" s="831"/>
      <c r="F1157" s="831"/>
      <c r="G1157" s="832"/>
      <c r="H1157" s="757" t="s">
        <v>529</v>
      </c>
      <c r="I1157" s="758"/>
      <c r="J1157" s="758"/>
      <c r="K1157" s="758"/>
      <c r="L1157" s="759"/>
      <c r="M1157" s="757" t="s">
        <v>627</v>
      </c>
      <c r="N1157" s="758"/>
      <c r="O1157" s="758"/>
      <c r="P1157" s="758"/>
      <c r="Q1157" s="759"/>
      <c r="R1157" s="760">
        <f>IF(ISBLANK('6桁'!R1157)=TRUE,"",VLOOKUP(パターン表!R1157, 'パターン別掛け率（入力）'!$C$3:$I$302, 6, FALSE))</f>
        <v>100</v>
      </c>
      <c r="S1157" s="761" t="str">
        <f>IF(ISBLANK('6桁'!S1157)=TRUE,"",VLOOKUP(パターン表!S1157, 'パターン別掛け率（入力）'!$C$3:$I$302, 6, FALSE))</f>
        <v/>
      </c>
      <c r="T1157" s="761" t="str">
        <f>IF(ISBLANK('6桁'!T1157)=TRUE,"",VLOOKUP(パターン表!T1157, 'パターン別掛け率（入力）'!$C$3:$I$302, 6, FALSE))</f>
        <v/>
      </c>
      <c r="U1157" s="762" t="str">
        <f>IF(ISBLANK('6桁'!U1157)=TRUE,"",VLOOKUP(パターン表!U1157, 'パターン別掛け率（入力）'!$C$3:$I$302, 6, FALSE))</f>
        <v/>
      </c>
      <c r="V1157" s="83"/>
      <c r="X1157" s="4"/>
    </row>
    <row r="1158" spans="2:24" ht="20.25" customHeight="1">
      <c r="B1158" s="830"/>
      <c r="C1158" s="831"/>
      <c r="D1158" s="831"/>
      <c r="E1158" s="831"/>
      <c r="F1158" s="831"/>
      <c r="G1158" s="832"/>
      <c r="H1158" s="757" t="s">
        <v>89</v>
      </c>
      <c r="I1158" s="758"/>
      <c r="J1158" s="758"/>
      <c r="K1158" s="758"/>
      <c r="L1158" s="759"/>
      <c r="M1158" s="757" t="s">
        <v>590</v>
      </c>
      <c r="N1158" s="758"/>
      <c r="O1158" s="758"/>
      <c r="P1158" s="758"/>
      <c r="Q1158" s="759"/>
      <c r="R1158" s="760">
        <f>IF(ISBLANK('6桁'!R1158)=TRUE,"",VLOOKUP(パターン表!R1158, 'パターン別掛け率（入力）'!$C$3:$I$302, 6, FALSE))</f>
        <v>100</v>
      </c>
      <c r="S1158" s="761" t="str">
        <f>IF(ISBLANK('6桁'!S1158)=TRUE,"",VLOOKUP(パターン表!S1158, 'パターン別掛け率（入力）'!$C$3:$I$302, 6, FALSE))</f>
        <v/>
      </c>
      <c r="T1158" s="761" t="str">
        <f>IF(ISBLANK('6桁'!T1158)=TRUE,"",VLOOKUP(パターン表!T1158, 'パターン別掛け率（入力）'!$C$3:$I$302, 6, FALSE))</f>
        <v/>
      </c>
      <c r="U1158" s="762" t="str">
        <f>IF(ISBLANK('6桁'!U1158)=TRUE,"",VLOOKUP(パターン表!U1158, 'パターン別掛け率（入力）'!$C$3:$I$302, 6, FALSE))</f>
        <v/>
      </c>
      <c r="V1158" s="83"/>
      <c r="X1158" s="4"/>
    </row>
    <row r="1159" spans="2:24" ht="20.25" customHeight="1">
      <c r="B1159" s="830"/>
      <c r="C1159" s="831"/>
      <c r="D1159" s="831"/>
      <c r="E1159" s="831"/>
      <c r="F1159" s="831"/>
      <c r="G1159" s="832"/>
      <c r="H1159" s="757" t="s">
        <v>530</v>
      </c>
      <c r="I1159" s="758"/>
      <c r="J1159" s="758"/>
      <c r="K1159" s="758"/>
      <c r="L1159" s="759"/>
      <c r="M1159" s="757" t="s">
        <v>627</v>
      </c>
      <c r="N1159" s="758"/>
      <c r="O1159" s="758"/>
      <c r="P1159" s="758"/>
      <c r="Q1159" s="759"/>
      <c r="R1159" s="760">
        <f>IF(ISBLANK('6桁'!R1159)=TRUE,"",VLOOKUP(パターン表!R1159, 'パターン別掛け率（入力）'!$C$3:$I$302, 6, FALSE))</f>
        <v>100</v>
      </c>
      <c r="S1159" s="761" t="str">
        <f>IF(ISBLANK('6桁'!S1159)=TRUE,"",VLOOKUP(パターン表!S1159, 'パターン別掛け率（入力）'!$C$3:$I$302, 6, FALSE))</f>
        <v/>
      </c>
      <c r="T1159" s="761" t="str">
        <f>IF(ISBLANK('6桁'!T1159)=TRUE,"",VLOOKUP(パターン表!T1159, 'パターン別掛け率（入力）'!$C$3:$I$302, 6, FALSE))</f>
        <v/>
      </c>
      <c r="U1159" s="762" t="str">
        <f>IF(ISBLANK('6桁'!U1159)=TRUE,"",VLOOKUP(パターン表!U1159, 'パターン別掛け率（入力）'!$C$3:$I$302, 6, FALSE))</f>
        <v/>
      </c>
      <c r="V1159" s="83"/>
      <c r="X1159" s="4"/>
    </row>
    <row r="1160" spans="2:24" ht="20.25" customHeight="1">
      <c r="B1160" s="830"/>
      <c r="C1160" s="831"/>
      <c r="D1160" s="831"/>
      <c r="E1160" s="831"/>
      <c r="F1160" s="831"/>
      <c r="G1160" s="832"/>
      <c r="H1160" s="757" t="s">
        <v>530</v>
      </c>
      <c r="I1160" s="758"/>
      <c r="J1160" s="758"/>
      <c r="K1160" s="758"/>
      <c r="L1160" s="759"/>
      <c r="M1160" s="757" t="s">
        <v>590</v>
      </c>
      <c r="N1160" s="758"/>
      <c r="O1160" s="758"/>
      <c r="P1160" s="758"/>
      <c r="Q1160" s="759"/>
      <c r="R1160" s="760">
        <f>IF(ISBLANK('6桁'!R1160)=TRUE,"",VLOOKUP(パターン表!R1160, 'パターン別掛け率（入力）'!$C$3:$I$302, 6, FALSE))</f>
        <v>100</v>
      </c>
      <c r="S1160" s="761" t="str">
        <f>IF(ISBLANK('6桁'!S1160)=TRUE,"",VLOOKUP(パターン表!S1160, 'パターン別掛け率（入力）'!$C$3:$I$302, 6, FALSE))</f>
        <v/>
      </c>
      <c r="T1160" s="761" t="str">
        <f>IF(ISBLANK('6桁'!T1160)=TRUE,"",VLOOKUP(パターン表!T1160, 'パターン別掛け率（入力）'!$C$3:$I$302, 6, FALSE))</f>
        <v/>
      </c>
      <c r="U1160" s="762" t="str">
        <f>IF(ISBLANK('6桁'!U1160)=TRUE,"",VLOOKUP(パターン表!U1160, 'パターン別掛け率（入力）'!$C$3:$I$302, 6, FALSE))</f>
        <v/>
      </c>
      <c r="V1160" s="83"/>
      <c r="X1160" s="4"/>
    </row>
    <row r="1161" spans="2:24" ht="20.25" customHeight="1">
      <c r="B1161" s="830"/>
      <c r="C1161" s="831"/>
      <c r="D1161" s="831"/>
      <c r="E1161" s="831"/>
      <c r="F1161" s="831"/>
      <c r="G1161" s="832"/>
      <c r="H1161" s="757" t="s">
        <v>427</v>
      </c>
      <c r="I1161" s="758"/>
      <c r="J1161" s="758"/>
      <c r="K1161" s="758"/>
      <c r="L1161" s="759"/>
      <c r="M1161" s="757" t="s">
        <v>680</v>
      </c>
      <c r="N1161" s="758"/>
      <c r="O1161" s="758"/>
      <c r="P1161" s="758"/>
      <c r="Q1161" s="759"/>
      <c r="R1161" s="760">
        <f>IF(ISBLANK('6桁'!R1161)=TRUE,"",VLOOKUP(パターン表!R1161, 'パターン別掛け率（入力）'!$C$3:$I$302, 6, FALSE))</f>
        <v>100</v>
      </c>
      <c r="S1161" s="761" t="str">
        <f>IF(ISBLANK('6桁'!S1161)=TRUE,"",VLOOKUP(パターン表!S1161, 'パターン別掛け率（入力）'!$C$3:$I$302, 6, FALSE))</f>
        <v/>
      </c>
      <c r="T1161" s="761" t="str">
        <f>IF(ISBLANK('6桁'!T1161)=TRUE,"",VLOOKUP(パターン表!T1161, 'パターン別掛け率（入力）'!$C$3:$I$302, 6, FALSE))</f>
        <v/>
      </c>
      <c r="U1161" s="762" t="str">
        <f>IF(ISBLANK('6桁'!U1161)=TRUE,"",VLOOKUP(パターン表!U1161, 'パターン別掛け率（入力）'!$C$3:$I$302, 6, FALSE))</f>
        <v/>
      </c>
      <c r="V1161" s="83"/>
      <c r="X1161" s="4"/>
    </row>
    <row r="1162" spans="2:24" ht="20.25" customHeight="1">
      <c r="B1162" s="830"/>
      <c r="C1162" s="831"/>
      <c r="D1162" s="831"/>
      <c r="E1162" s="831"/>
      <c r="F1162" s="831"/>
      <c r="G1162" s="832"/>
      <c r="H1162" s="787" t="s">
        <v>428</v>
      </c>
      <c r="I1162" s="788"/>
      <c r="J1162" s="788"/>
      <c r="K1162" s="788"/>
      <c r="L1162" s="789"/>
      <c r="M1162" s="757" t="s">
        <v>79</v>
      </c>
      <c r="N1162" s="758"/>
      <c r="O1162" s="758"/>
      <c r="P1162" s="758"/>
      <c r="Q1162" s="759"/>
      <c r="R1162" s="760">
        <f>IF(ISBLANK('6桁'!R1162)=TRUE,"",VLOOKUP(パターン表!R1162, 'パターン別掛け率（入力）'!$C$3:$I$302, 6, FALSE))</f>
        <v>100</v>
      </c>
      <c r="S1162" s="761" t="str">
        <f>IF(ISBLANK('6桁'!S1162)=TRUE,"",VLOOKUP(パターン表!S1162, 'パターン別掛け率（入力）'!$C$3:$I$302, 6, FALSE))</f>
        <v/>
      </c>
      <c r="T1162" s="761" t="str">
        <f>IF(ISBLANK('6桁'!T1162)=TRUE,"",VLOOKUP(パターン表!T1162, 'パターン別掛け率（入力）'!$C$3:$I$302, 6, FALSE))</f>
        <v/>
      </c>
      <c r="U1162" s="762" t="str">
        <f>IF(ISBLANK('6桁'!U1162)=TRUE,"",VLOOKUP(パターン表!U1162, 'パターン別掛け率（入力）'!$C$3:$I$302, 6, FALSE))</f>
        <v/>
      </c>
      <c r="V1162" s="83"/>
      <c r="X1162" s="4"/>
    </row>
    <row r="1163" spans="2:24" ht="20.25" customHeight="1">
      <c r="B1163" s="830"/>
      <c r="C1163" s="831"/>
      <c r="D1163" s="831"/>
      <c r="E1163" s="831"/>
      <c r="F1163" s="831"/>
      <c r="G1163" s="832"/>
      <c r="H1163" s="757" t="s">
        <v>526</v>
      </c>
      <c r="I1163" s="758"/>
      <c r="J1163" s="758"/>
      <c r="K1163" s="758"/>
      <c r="L1163" s="759"/>
      <c r="M1163" s="787" t="s">
        <v>681</v>
      </c>
      <c r="N1163" s="788"/>
      <c r="O1163" s="788"/>
      <c r="P1163" s="788"/>
      <c r="Q1163" s="789"/>
      <c r="R1163" s="760">
        <f>IF(ISBLANK('6桁'!R1163)=TRUE,"",VLOOKUP(パターン表!R1163, 'パターン別掛け率（入力）'!$C$3:$I$302, 6, FALSE))</f>
        <v>100</v>
      </c>
      <c r="S1163" s="761" t="str">
        <f>IF(ISBLANK('6桁'!S1163)=TRUE,"",VLOOKUP(パターン表!S1163, 'パターン別掛け率（入力）'!$C$3:$I$302, 6, FALSE))</f>
        <v/>
      </c>
      <c r="T1163" s="761" t="str">
        <f>IF(ISBLANK('6桁'!T1163)=TRUE,"",VLOOKUP(パターン表!T1163, 'パターン別掛け率（入力）'!$C$3:$I$302, 6, FALSE))</f>
        <v/>
      </c>
      <c r="U1163" s="762" t="str">
        <f>IF(ISBLANK('6桁'!U1163)=TRUE,"",VLOOKUP(パターン表!U1163, 'パターン別掛け率（入力）'!$C$3:$I$302, 6, FALSE))</f>
        <v/>
      </c>
      <c r="V1163" s="83"/>
      <c r="X1163" s="4"/>
    </row>
    <row r="1164" spans="2:24" ht="20.25" customHeight="1">
      <c r="B1164" s="830"/>
      <c r="C1164" s="831"/>
      <c r="D1164" s="831"/>
      <c r="E1164" s="831"/>
      <c r="F1164" s="831"/>
      <c r="G1164" s="832"/>
      <c r="H1164" s="757" t="s">
        <v>829</v>
      </c>
      <c r="I1164" s="758"/>
      <c r="J1164" s="758"/>
      <c r="K1164" s="758"/>
      <c r="L1164" s="759"/>
      <c r="M1164" s="716"/>
      <c r="N1164" s="717"/>
      <c r="O1164" s="717"/>
      <c r="P1164" s="717"/>
      <c r="Q1164" s="718"/>
      <c r="R1164" s="760">
        <f>IF(ISBLANK('6桁'!R1164)=TRUE,"",VLOOKUP(パターン表!R1164, 'パターン別掛け率（入力）'!$C$3:$I$302, 6, FALSE))</f>
        <v>100</v>
      </c>
      <c r="S1164" s="761" t="str">
        <f>IF(ISBLANK('6桁'!S1164)=TRUE,"",VLOOKUP(パターン表!S1164, 'パターン別掛け率（入力）'!$C$3:$I$302, 6, FALSE))</f>
        <v/>
      </c>
      <c r="T1164" s="761" t="str">
        <f>IF(ISBLANK('6桁'!T1164)=TRUE,"",VLOOKUP(パターン表!T1164, 'パターン別掛け率（入力）'!$C$3:$I$302, 6, FALSE))</f>
        <v/>
      </c>
      <c r="U1164" s="762" t="str">
        <f>IF(ISBLANK('6桁'!U1164)=TRUE,"",VLOOKUP(パターン表!U1164, 'パターン別掛け率（入力）'!$C$3:$I$302, 6, FALSE))</f>
        <v/>
      </c>
      <c r="V1164" s="83"/>
      <c r="X1164" s="4"/>
    </row>
    <row r="1165" spans="2:24" ht="20.25" customHeight="1">
      <c r="B1165" s="830"/>
      <c r="C1165" s="831"/>
      <c r="D1165" s="831"/>
      <c r="E1165" s="831"/>
      <c r="F1165" s="831"/>
      <c r="G1165" s="832"/>
      <c r="H1165" s="757" t="s">
        <v>528</v>
      </c>
      <c r="I1165" s="758"/>
      <c r="J1165" s="758"/>
      <c r="K1165" s="758"/>
      <c r="L1165" s="759"/>
      <c r="M1165" s="787" t="s">
        <v>79</v>
      </c>
      <c r="N1165" s="788"/>
      <c r="O1165" s="788"/>
      <c r="P1165" s="788"/>
      <c r="Q1165" s="789"/>
      <c r="R1165" s="760">
        <f>IF(ISBLANK('6桁'!R1165)=TRUE,"",VLOOKUP(パターン表!R1165, 'パターン別掛け率（入力）'!$C$3:$I$302, 6, FALSE))</f>
        <v>100</v>
      </c>
      <c r="S1165" s="761" t="str">
        <f>IF(ISBLANK('6桁'!S1165)=TRUE,"",VLOOKUP(パターン表!S1165, 'パターン別掛け率（入力）'!$C$3:$I$302, 6, FALSE))</f>
        <v/>
      </c>
      <c r="T1165" s="761" t="str">
        <f>IF(ISBLANK('6桁'!T1165)=TRUE,"",VLOOKUP(パターン表!T1165, 'パターン別掛け率（入力）'!$C$3:$I$302, 6, FALSE))</f>
        <v/>
      </c>
      <c r="U1165" s="762" t="str">
        <f>IF(ISBLANK('6桁'!U1165)=TRUE,"",VLOOKUP(パターン表!U1165, 'パターン別掛け率（入力）'!$C$3:$I$302, 6, FALSE))</f>
        <v/>
      </c>
      <c r="V1165" s="83"/>
      <c r="X1165" s="4"/>
    </row>
    <row r="1166" spans="2:24" ht="20.25" customHeight="1">
      <c r="B1166" s="830"/>
      <c r="C1166" s="831"/>
      <c r="D1166" s="831"/>
      <c r="E1166" s="831"/>
      <c r="F1166" s="831"/>
      <c r="G1166" s="832"/>
      <c r="H1166" s="757" t="s">
        <v>1376</v>
      </c>
      <c r="I1166" s="758"/>
      <c r="J1166" s="758"/>
      <c r="K1166" s="758"/>
      <c r="L1166" s="759"/>
      <c r="M1166" s="716"/>
      <c r="N1166" s="717"/>
      <c r="O1166" s="717"/>
      <c r="P1166" s="717"/>
      <c r="Q1166" s="718"/>
      <c r="R1166" s="760">
        <f>IF(ISBLANK('6桁'!R1166)=TRUE,"",VLOOKUP(パターン表!R1166, 'パターン別掛け率（入力）'!$C$3:$I$302, 6, FALSE))</f>
        <v>100</v>
      </c>
      <c r="S1166" s="761" t="str">
        <f>IF(ISBLANK('6桁'!S1166)=TRUE,"",VLOOKUP(パターン表!S1166, 'パターン別掛け率（入力）'!$C$3:$I$302, 6, FALSE))</f>
        <v/>
      </c>
      <c r="T1166" s="761" t="str">
        <f>IF(ISBLANK('6桁'!T1166)=TRUE,"",VLOOKUP(パターン表!T1166, 'パターン別掛け率（入力）'!$C$3:$I$302, 6, FALSE))</f>
        <v/>
      </c>
      <c r="U1166" s="762" t="str">
        <f>IF(ISBLANK('6桁'!U1166)=TRUE,"",VLOOKUP(パターン表!U1166, 'パターン別掛け率（入力）'!$C$3:$I$302, 6, FALSE))</f>
        <v/>
      </c>
      <c r="V1166" s="83"/>
      <c r="X1166" s="4"/>
    </row>
    <row r="1167" spans="2:24" ht="20.25" customHeight="1">
      <c r="B1167" s="806"/>
      <c r="C1167" s="807"/>
      <c r="D1167" s="807"/>
      <c r="E1167" s="807"/>
      <c r="F1167" s="807"/>
      <c r="G1167" s="808"/>
      <c r="H1167" s="305" t="s">
        <v>527</v>
      </c>
      <c r="I1167" s="306"/>
      <c r="J1167" s="306"/>
      <c r="K1167" s="306"/>
      <c r="L1167" s="307"/>
      <c r="M1167" s="246" t="s">
        <v>683</v>
      </c>
      <c r="N1167" s="306"/>
      <c r="O1167" s="306"/>
      <c r="P1167" s="306"/>
      <c r="Q1167" s="307"/>
      <c r="R1167" s="769">
        <f>IF(ISBLANK('6桁'!R1167)=TRUE,"",VLOOKUP(パターン表!R1167, 'パターン別掛け率（入力）'!$C$3:$I$302, 6, FALSE))</f>
        <v>100</v>
      </c>
      <c r="S1167" s="770" t="str">
        <f>IF(ISBLANK('6桁'!S1167)=TRUE,"",VLOOKUP(パターン表!S1167, 'パターン別掛け率（入力）'!$C$3:$I$302, 6, FALSE))</f>
        <v/>
      </c>
      <c r="T1167" s="770" t="str">
        <f>IF(ISBLANK('6桁'!T1167)=TRUE,"",VLOOKUP(パターン表!T1167, 'パターン別掛け率（入力）'!$C$3:$I$302, 6, FALSE))</f>
        <v/>
      </c>
      <c r="U1167" s="771" t="str">
        <f>IF(ISBLANK('6桁'!U1167)=TRUE,"",VLOOKUP(パターン表!U1167, 'パターン別掛け率（入力）'!$C$3:$I$302, 6, FALSE))</f>
        <v/>
      </c>
      <c r="V1167" s="83"/>
      <c r="X1167" s="4"/>
    </row>
    <row r="1168" spans="2:24" ht="20.25" customHeight="1">
      <c r="B1168" s="842" t="s">
        <v>990</v>
      </c>
      <c r="C1168" s="843"/>
      <c r="D1168" s="843"/>
      <c r="E1168" s="843"/>
      <c r="F1168" s="843"/>
      <c r="G1168" s="844"/>
      <c r="H1168" s="716" t="s">
        <v>684</v>
      </c>
      <c r="I1168" s="717"/>
      <c r="J1168" s="717"/>
      <c r="K1168" s="717"/>
      <c r="L1168" s="718"/>
      <c r="M1168" s="842" t="s">
        <v>718</v>
      </c>
      <c r="N1168" s="843"/>
      <c r="O1168" s="843"/>
      <c r="P1168" s="843"/>
      <c r="Q1168" s="844"/>
      <c r="R1168" s="719">
        <f>IF(ISBLANK('6桁'!R1168)=TRUE,"",VLOOKUP(パターン表!R1168, 'パターン別掛け率（入力）'!$C$3:$I$302, 6, FALSE))</f>
        <v>100</v>
      </c>
      <c r="S1168" s="720" t="str">
        <f>IF(ISBLANK('6桁'!S1168)=TRUE,"",VLOOKUP(パターン表!S1168, 'パターン別掛け率（入力）'!$C$3:$I$302, 6, FALSE))</f>
        <v/>
      </c>
      <c r="T1168" s="720" t="str">
        <f>IF(ISBLANK('6桁'!T1168)=TRUE,"",VLOOKUP(パターン表!T1168, 'パターン別掛け率（入力）'!$C$3:$I$302, 6, FALSE))</f>
        <v/>
      </c>
      <c r="U1168" s="721" t="str">
        <f>IF(ISBLANK('6桁'!U1168)=TRUE,"",VLOOKUP(パターン表!U1168, 'パターン別掛け率（入力）'!$C$3:$I$302, 6, FALSE))</f>
        <v/>
      </c>
      <c r="V1168" s="83"/>
      <c r="X1168" s="4"/>
    </row>
    <row r="1169" spans="2:24" ht="20.25" customHeight="1">
      <c r="B1169" s="830"/>
      <c r="C1169" s="831"/>
      <c r="D1169" s="831"/>
      <c r="E1169" s="831"/>
      <c r="F1169" s="831"/>
      <c r="G1169" s="832"/>
      <c r="H1169" s="757" t="s">
        <v>1065</v>
      </c>
      <c r="I1169" s="758"/>
      <c r="J1169" s="758"/>
      <c r="K1169" s="758"/>
      <c r="L1169" s="759"/>
      <c r="M1169" s="716"/>
      <c r="N1169" s="717"/>
      <c r="O1169" s="717"/>
      <c r="P1169" s="717"/>
      <c r="Q1169" s="718"/>
      <c r="R1169" s="760">
        <f>IF(ISBLANK('6桁'!R1169)=TRUE,"",VLOOKUP(パターン表!R1169, 'パターン別掛け率（入力）'!$C$3:$I$302, 6, FALSE))</f>
        <v>100</v>
      </c>
      <c r="S1169" s="761" t="str">
        <f>IF(ISBLANK('6桁'!S1169)=TRUE,"",VLOOKUP(パターン表!S1169, 'パターン別掛け率（入力）'!$C$3:$I$302, 6, FALSE))</f>
        <v/>
      </c>
      <c r="T1169" s="761" t="str">
        <f>IF(ISBLANK('6桁'!T1169)=TRUE,"",VLOOKUP(パターン表!T1169, 'パターン別掛け率（入力）'!$C$3:$I$302, 6, FALSE))</f>
        <v/>
      </c>
      <c r="U1169" s="762" t="str">
        <f>IF(ISBLANK('6桁'!U1169)=TRUE,"",VLOOKUP(パターン表!U1169, 'パターン別掛け率（入力）'!$C$3:$I$302, 6, FALSE))</f>
        <v/>
      </c>
      <c r="V1169" s="83"/>
      <c r="X1169" s="4"/>
    </row>
    <row r="1170" spans="2:24" ht="20.25" customHeight="1">
      <c r="B1170" s="830"/>
      <c r="C1170" s="831"/>
      <c r="D1170" s="831"/>
      <c r="E1170" s="831"/>
      <c r="F1170" s="831"/>
      <c r="G1170" s="832"/>
      <c r="H1170" s="757" t="s">
        <v>684</v>
      </c>
      <c r="I1170" s="758"/>
      <c r="J1170" s="758"/>
      <c r="K1170" s="758"/>
      <c r="L1170" s="759"/>
      <c r="M1170" s="757" t="s">
        <v>717</v>
      </c>
      <c r="N1170" s="758"/>
      <c r="O1170" s="758"/>
      <c r="P1170" s="758"/>
      <c r="Q1170" s="759"/>
      <c r="R1170" s="760">
        <f>IF(ISBLANK('6桁'!R1170)=TRUE,"",VLOOKUP(パターン表!R1170, 'パターン別掛け率（入力）'!$C$3:$I$302, 6, FALSE))</f>
        <v>100</v>
      </c>
      <c r="S1170" s="761" t="str">
        <f>IF(ISBLANK('6桁'!S1170)=TRUE,"",VLOOKUP(パターン表!S1170, 'パターン別掛け率（入力）'!$C$3:$I$302, 6, FALSE))</f>
        <v/>
      </c>
      <c r="T1170" s="761" t="str">
        <f>IF(ISBLANK('6桁'!T1170)=TRUE,"",VLOOKUP(パターン表!T1170, 'パターン別掛け率（入力）'!$C$3:$I$302, 6, FALSE))</f>
        <v/>
      </c>
      <c r="U1170" s="762" t="str">
        <f>IF(ISBLANK('6桁'!U1170)=TRUE,"",VLOOKUP(パターン表!U1170, 'パターン別掛け率（入力）'!$C$3:$I$302, 6, FALSE))</f>
        <v/>
      </c>
      <c r="V1170" s="83"/>
      <c r="X1170" s="4"/>
    </row>
    <row r="1171" spans="2:24" ht="20.25" customHeight="1">
      <c r="B1171" s="830"/>
      <c r="C1171" s="831"/>
      <c r="D1171" s="831"/>
      <c r="E1171" s="831"/>
      <c r="F1171" s="831"/>
      <c r="G1171" s="832"/>
      <c r="H1171" s="757" t="s">
        <v>684</v>
      </c>
      <c r="I1171" s="758"/>
      <c r="J1171" s="758"/>
      <c r="K1171" s="758"/>
      <c r="L1171" s="759"/>
      <c r="M1171" s="787" t="s">
        <v>964</v>
      </c>
      <c r="N1171" s="788"/>
      <c r="O1171" s="788"/>
      <c r="P1171" s="788"/>
      <c r="Q1171" s="789"/>
      <c r="R1171" s="760">
        <f>IF(ISBLANK('6桁'!R1171)=TRUE,"",VLOOKUP(パターン表!R1171, 'パターン別掛け率（入力）'!$C$3:$I$302, 6, FALSE))</f>
        <v>100</v>
      </c>
      <c r="S1171" s="761" t="str">
        <f>IF(ISBLANK('6桁'!S1171)=TRUE,"",VLOOKUP(パターン表!S1171, 'パターン別掛け率（入力）'!$C$3:$I$302, 6, FALSE))</f>
        <v/>
      </c>
      <c r="T1171" s="761" t="str">
        <f>IF(ISBLANK('6桁'!T1171)=TRUE,"",VLOOKUP(パターン表!T1171, 'パターン別掛け率（入力）'!$C$3:$I$302, 6, FALSE))</f>
        <v/>
      </c>
      <c r="U1171" s="762" t="str">
        <f>IF(ISBLANK('6桁'!U1171)=TRUE,"",VLOOKUP(パターン表!U1171, 'パターン別掛け率（入力）'!$C$3:$I$302, 6, FALSE))</f>
        <v/>
      </c>
      <c r="V1171" s="83"/>
      <c r="X1171" s="4"/>
    </row>
    <row r="1172" spans="2:24" ht="20.25" customHeight="1">
      <c r="B1172" s="830"/>
      <c r="C1172" s="831"/>
      <c r="D1172" s="831"/>
      <c r="E1172" s="831"/>
      <c r="F1172" s="831"/>
      <c r="G1172" s="832"/>
      <c r="H1172" s="757" t="s">
        <v>1065</v>
      </c>
      <c r="I1172" s="758"/>
      <c r="J1172" s="758"/>
      <c r="K1172" s="758"/>
      <c r="L1172" s="759"/>
      <c r="M1172" s="716"/>
      <c r="N1172" s="717"/>
      <c r="O1172" s="717"/>
      <c r="P1172" s="717"/>
      <c r="Q1172" s="718"/>
      <c r="R1172" s="760">
        <f>IF(ISBLANK('6桁'!R1172)=TRUE,"",VLOOKUP(パターン表!R1172, 'パターン別掛け率（入力）'!$C$3:$I$302, 6, FALSE))</f>
        <v>100</v>
      </c>
      <c r="S1172" s="761" t="str">
        <f>IF(ISBLANK('6桁'!S1172)=TRUE,"",VLOOKUP(パターン表!S1172, 'パターン別掛け率（入力）'!$C$3:$I$302, 6, FALSE))</f>
        <v/>
      </c>
      <c r="T1172" s="761" t="str">
        <f>IF(ISBLANK('6桁'!T1172)=TRUE,"",VLOOKUP(パターン表!T1172, 'パターン別掛け率（入力）'!$C$3:$I$302, 6, FALSE))</f>
        <v/>
      </c>
      <c r="U1172" s="762" t="str">
        <f>IF(ISBLANK('6桁'!U1172)=TRUE,"",VLOOKUP(パターン表!U1172, 'パターン別掛け率（入力）'!$C$3:$I$302, 6, FALSE))</f>
        <v/>
      </c>
      <c r="V1172" s="83"/>
      <c r="X1172" s="4"/>
    </row>
    <row r="1173" spans="2:24" ht="20.25" customHeight="1">
      <c r="B1173" s="830"/>
      <c r="C1173" s="831"/>
      <c r="D1173" s="831"/>
      <c r="E1173" s="831"/>
      <c r="F1173" s="831"/>
      <c r="G1173" s="832"/>
      <c r="H1173" s="757" t="s">
        <v>1066</v>
      </c>
      <c r="I1173" s="758"/>
      <c r="J1173" s="758"/>
      <c r="K1173" s="758"/>
      <c r="L1173" s="759"/>
      <c r="M1173" s="757" t="s">
        <v>689</v>
      </c>
      <c r="N1173" s="758"/>
      <c r="O1173" s="758"/>
      <c r="P1173" s="758"/>
      <c r="Q1173" s="759"/>
      <c r="R1173" s="760">
        <f>IF(ISBLANK('6桁'!R1173)=TRUE,"",VLOOKUP(パターン表!R1173, 'パターン別掛け率（入力）'!$C$3:$I$302, 6, FALSE))</f>
        <v>100</v>
      </c>
      <c r="S1173" s="761" t="str">
        <f>IF(ISBLANK('6桁'!S1173)=TRUE,"",VLOOKUP(パターン表!S1173, 'パターン別掛け率（入力）'!$C$3:$I$302, 6, FALSE))</f>
        <v/>
      </c>
      <c r="T1173" s="761" t="str">
        <f>IF(ISBLANK('6桁'!T1173)=TRUE,"",VLOOKUP(パターン表!T1173, 'パターン別掛け率（入力）'!$C$3:$I$302, 6, FALSE))</f>
        <v/>
      </c>
      <c r="U1173" s="762" t="str">
        <f>IF(ISBLANK('6桁'!U1173)=TRUE,"",VLOOKUP(パターン表!U1173, 'パターン別掛け率（入力）'!$C$3:$I$302, 6, FALSE))</f>
        <v/>
      </c>
      <c r="V1173" s="83"/>
      <c r="X1173" s="4"/>
    </row>
    <row r="1174" spans="2:24" ht="20.25" customHeight="1">
      <c r="B1174" s="806"/>
      <c r="C1174" s="807"/>
      <c r="D1174" s="807"/>
      <c r="E1174" s="807"/>
      <c r="F1174" s="807"/>
      <c r="G1174" s="808"/>
      <c r="H1174" s="766" t="s">
        <v>1386</v>
      </c>
      <c r="I1174" s="767"/>
      <c r="J1174" s="767"/>
      <c r="K1174" s="767"/>
      <c r="L1174" s="768"/>
      <c r="M1174" s="766" t="s">
        <v>406</v>
      </c>
      <c r="N1174" s="767"/>
      <c r="O1174" s="767"/>
      <c r="P1174" s="767"/>
      <c r="Q1174" s="768"/>
      <c r="R1174" s="769">
        <f>IF(ISBLANK('6桁'!R1174)=TRUE,"",VLOOKUP(パターン表!R1174, 'パターン別掛け率（入力）'!$C$3:$I$302, 6, FALSE))</f>
        <v>100</v>
      </c>
      <c r="S1174" s="770" t="str">
        <f>IF(ISBLANK('6桁'!S1174)=TRUE,"",VLOOKUP(パターン表!S1174, 'パターン別掛け率（入力）'!$C$3:$I$302, 6, FALSE))</f>
        <v/>
      </c>
      <c r="T1174" s="770" t="str">
        <f>IF(ISBLANK('6桁'!T1174)=TRUE,"",VLOOKUP(パターン表!T1174, 'パターン別掛け率（入力）'!$C$3:$I$302, 6, FALSE))</f>
        <v/>
      </c>
      <c r="U1174" s="771" t="str">
        <f>IF(ISBLANK('6桁'!U1174)=TRUE,"",VLOOKUP(パターン表!U1174, 'パターン別掛け率（入力）'!$C$3:$I$302, 6, FALSE))</f>
        <v/>
      </c>
      <c r="V1174" s="83"/>
      <c r="X1174" s="4"/>
    </row>
    <row r="1175" spans="2:24" ht="20.25" customHeight="1">
      <c r="B1175" s="830" t="s">
        <v>991</v>
      </c>
      <c r="C1175" s="831"/>
      <c r="D1175" s="831"/>
      <c r="E1175" s="831"/>
      <c r="F1175" s="831"/>
      <c r="G1175" s="832"/>
      <c r="H1175" s="810" t="s">
        <v>969</v>
      </c>
      <c r="I1175" s="811"/>
      <c r="J1175" s="811"/>
      <c r="K1175" s="811"/>
      <c r="L1175" s="812"/>
      <c r="M1175" s="842" t="s">
        <v>962</v>
      </c>
      <c r="N1175" s="843"/>
      <c r="O1175" s="843"/>
      <c r="P1175" s="843"/>
      <c r="Q1175" s="844"/>
      <c r="R1175" s="813">
        <f>IF(ISBLANK('6桁'!R1175)=TRUE,"",VLOOKUP(パターン表!R1175, 'パターン別掛け率（入力）'!$C$3:$I$302, 6, FALSE))</f>
        <v>100</v>
      </c>
      <c r="S1175" s="814" t="str">
        <f>IF(ISBLANK('6桁'!S1175)=TRUE,"",VLOOKUP(パターン表!S1175, 'パターン別掛け率（入力）'!$C$3:$I$302, 6, FALSE))</f>
        <v/>
      </c>
      <c r="T1175" s="814" t="str">
        <f>IF(ISBLANK('6桁'!T1175)=TRUE,"",VLOOKUP(パターン表!T1175, 'パターン別掛け率（入力）'!$C$3:$I$302, 6, FALSE))</f>
        <v/>
      </c>
      <c r="U1175" s="815" t="str">
        <f>IF(ISBLANK('6桁'!U1175)=TRUE,"",VLOOKUP(パターン表!U1175, 'パターン別掛け率（入力）'!$C$3:$I$302, 6, FALSE))</f>
        <v/>
      </c>
      <c r="V1175" s="83"/>
      <c r="X1175" s="4"/>
    </row>
    <row r="1176" spans="2:24" ht="20.25" customHeight="1">
      <c r="B1176" s="830"/>
      <c r="C1176" s="831"/>
      <c r="D1176" s="831"/>
      <c r="E1176" s="831"/>
      <c r="F1176" s="831"/>
      <c r="G1176" s="832"/>
      <c r="H1176" s="757" t="s">
        <v>970</v>
      </c>
      <c r="I1176" s="758"/>
      <c r="J1176" s="758"/>
      <c r="K1176" s="758"/>
      <c r="L1176" s="759"/>
      <c r="M1176" s="716"/>
      <c r="N1176" s="717"/>
      <c r="O1176" s="717"/>
      <c r="P1176" s="717"/>
      <c r="Q1176" s="718"/>
      <c r="R1176" s="760">
        <f>IF(ISBLANK('6桁'!R1176)=TRUE,"",VLOOKUP(パターン表!R1176, 'パターン別掛け率（入力）'!$C$3:$I$302, 6, FALSE))</f>
        <v>100</v>
      </c>
      <c r="S1176" s="761" t="str">
        <f>IF(ISBLANK('6桁'!S1176)=TRUE,"",VLOOKUP(パターン表!S1176, 'パターン別掛け率（入力）'!$C$3:$I$302, 6, FALSE))</f>
        <v/>
      </c>
      <c r="T1176" s="761" t="str">
        <f>IF(ISBLANK('6桁'!T1176)=TRUE,"",VLOOKUP(パターン表!T1176, 'パターン別掛け率（入力）'!$C$3:$I$302, 6, FALSE))</f>
        <v/>
      </c>
      <c r="U1176" s="762" t="str">
        <f>IF(ISBLANK('6桁'!U1176)=TRUE,"",VLOOKUP(パターン表!U1176, 'パターン別掛け率（入力）'!$C$3:$I$302, 6, FALSE))</f>
        <v/>
      </c>
      <c r="V1176" s="83"/>
      <c r="X1176" s="4"/>
    </row>
    <row r="1177" spans="2:24" ht="20.25" customHeight="1">
      <c r="B1177" s="830"/>
      <c r="C1177" s="831"/>
      <c r="D1177" s="831"/>
      <c r="E1177" s="831"/>
      <c r="F1177" s="831"/>
      <c r="G1177" s="832"/>
      <c r="H1177" s="757" t="s">
        <v>969</v>
      </c>
      <c r="I1177" s="758"/>
      <c r="J1177" s="758"/>
      <c r="K1177" s="758"/>
      <c r="L1177" s="759"/>
      <c r="M1177" s="787" t="s">
        <v>963</v>
      </c>
      <c r="N1177" s="788"/>
      <c r="O1177" s="788"/>
      <c r="P1177" s="788"/>
      <c r="Q1177" s="789"/>
      <c r="R1177" s="760">
        <f>IF(ISBLANK('6桁'!R1177)=TRUE,"",VLOOKUP(パターン表!R1177, 'パターン別掛け率（入力）'!$C$3:$I$302, 6, FALSE))</f>
        <v>100</v>
      </c>
      <c r="S1177" s="761" t="str">
        <f>IF(ISBLANK('6桁'!S1177)=TRUE,"",VLOOKUP(パターン表!S1177, 'パターン別掛け率（入力）'!$C$3:$I$302, 6, FALSE))</f>
        <v/>
      </c>
      <c r="T1177" s="761" t="str">
        <f>IF(ISBLANK('6桁'!T1177)=TRUE,"",VLOOKUP(パターン表!T1177, 'パターン別掛け率（入力）'!$C$3:$I$302, 6, FALSE))</f>
        <v/>
      </c>
      <c r="U1177" s="762" t="str">
        <f>IF(ISBLANK('6桁'!U1177)=TRUE,"",VLOOKUP(パターン表!U1177, 'パターン別掛け率（入力）'!$C$3:$I$302, 6, FALSE))</f>
        <v/>
      </c>
      <c r="V1177" s="83"/>
      <c r="X1177" s="4"/>
    </row>
    <row r="1178" spans="2:24" ht="20.25" customHeight="1">
      <c r="B1178" s="830"/>
      <c r="C1178" s="831"/>
      <c r="D1178" s="831"/>
      <c r="E1178" s="831"/>
      <c r="F1178" s="831"/>
      <c r="G1178" s="832"/>
      <c r="H1178" s="757" t="s">
        <v>970</v>
      </c>
      <c r="I1178" s="758"/>
      <c r="J1178" s="758"/>
      <c r="K1178" s="758"/>
      <c r="L1178" s="759"/>
      <c r="M1178" s="830"/>
      <c r="N1178" s="831"/>
      <c r="O1178" s="831"/>
      <c r="P1178" s="831"/>
      <c r="Q1178" s="832"/>
      <c r="R1178" s="760">
        <f>IF(ISBLANK('6桁'!R1178)=TRUE,"",VLOOKUP(パターン表!R1178, 'パターン別掛け率（入力）'!$C$3:$I$302, 6, FALSE))</f>
        <v>100</v>
      </c>
      <c r="S1178" s="761" t="str">
        <f>IF(ISBLANK('6桁'!S1178)=TRUE,"",VLOOKUP(パターン表!S1178, 'パターン別掛け率（入力）'!$C$3:$I$302, 6, FALSE))</f>
        <v/>
      </c>
      <c r="T1178" s="761" t="str">
        <f>IF(ISBLANK('6桁'!T1178)=TRUE,"",VLOOKUP(パターン表!T1178, 'パターン別掛け率（入力）'!$C$3:$I$302, 6, FALSE))</f>
        <v/>
      </c>
      <c r="U1178" s="762" t="str">
        <f>IF(ISBLANK('6桁'!U1178)=TRUE,"",VLOOKUP(パターン表!U1178, 'パターン別掛け率（入力）'!$C$3:$I$302, 6, FALSE))</f>
        <v/>
      </c>
      <c r="V1178" s="83"/>
      <c r="X1178" s="4"/>
    </row>
    <row r="1179" spans="2:24" ht="20.25" customHeight="1">
      <c r="B1179" s="830"/>
      <c r="C1179" s="831"/>
      <c r="D1179" s="831"/>
      <c r="E1179" s="831"/>
      <c r="F1179" s="831"/>
      <c r="G1179" s="832"/>
      <c r="H1179" s="757"/>
      <c r="I1179" s="758"/>
      <c r="J1179" s="758"/>
      <c r="K1179" s="758"/>
      <c r="L1179" s="759"/>
      <c r="M1179" s="716"/>
      <c r="N1179" s="717"/>
      <c r="O1179" s="717"/>
      <c r="P1179" s="717"/>
      <c r="Q1179" s="718"/>
      <c r="R1179" s="760">
        <f>IF(ISBLANK('6桁'!R1179)=TRUE,"",VLOOKUP(パターン表!R1179, 'パターン別掛け率（入力）'!$C$3:$I$302, 6, FALSE))</f>
        <v>100</v>
      </c>
      <c r="S1179" s="761" t="str">
        <f>IF(ISBLANK('6桁'!S1179)=TRUE,"",VLOOKUP(パターン表!S1179, 'パターン別掛け率（入力）'!$C$3:$I$302, 6, FALSE))</f>
        <v/>
      </c>
      <c r="T1179" s="761" t="str">
        <f>IF(ISBLANK('6桁'!T1179)=TRUE,"",VLOOKUP(パターン表!T1179, 'パターン別掛け率（入力）'!$C$3:$I$302, 6, FALSE))</f>
        <v/>
      </c>
      <c r="U1179" s="762" t="str">
        <f>IF(ISBLANK('6桁'!U1179)=TRUE,"",VLOOKUP(パターン表!U1179, 'パターン別掛け率（入力）'!$C$3:$I$302, 6, FALSE))</f>
        <v/>
      </c>
      <c r="V1179" s="83"/>
      <c r="X1179" s="4"/>
    </row>
    <row r="1180" spans="2:24" ht="20.25" customHeight="1">
      <c r="B1180" s="830"/>
      <c r="C1180" s="831"/>
      <c r="D1180" s="831"/>
      <c r="E1180" s="831"/>
      <c r="F1180" s="831"/>
      <c r="G1180" s="832"/>
      <c r="H1180" s="757" t="s">
        <v>1107</v>
      </c>
      <c r="I1180" s="758"/>
      <c r="J1180" s="758"/>
      <c r="K1180" s="758"/>
      <c r="L1180" s="759"/>
      <c r="M1180" s="787" t="s">
        <v>964</v>
      </c>
      <c r="N1180" s="788"/>
      <c r="O1180" s="788"/>
      <c r="P1180" s="788"/>
      <c r="Q1180" s="789"/>
      <c r="R1180" s="760">
        <f>IF(ISBLANK('6桁'!R1180)=TRUE,"",VLOOKUP(パターン表!R1180, 'パターン別掛け率（入力）'!$C$3:$I$302, 6, FALSE))</f>
        <v>100</v>
      </c>
      <c r="S1180" s="761" t="str">
        <f>IF(ISBLANK('6桁'!S1180)=TRUE,"",VLOOKUP(パターン表!S1180, 'パターン別掛け率（入力）'!$C$3:$I$302, 6, FALSE))</f>
        <v/>
      </c>
      <c r="T1180" s="761" t="str">
        <f>IF(ISBLANK('6桁'!T1180)=TRUE,"",VLOOKUP(パターン表!T1180, 'パターン別掛け率（入力）'!$C$3:$I$302, 6, FALSE))</f>
        <v/>
      </c>
      <c r="U1180" s="762" t="str">
        <f>IF(ISBLANK('6桁'!U1180)=TRUE,"",VLOOKUP(パターン表!U1180, 'パターン別掛け率（入力）'!$C$3:$I$302, 6, FALSE))</f>
        <v/>
      </c>
      <c r="V1180" s="83"/>
      <c r="X1180" s="4"/>
    </row>
    <row r="1181" spans="2:24" ht="20.25" customHeight="1">
      <c r="B1181" s="830"/>
      <c r="C1181" s="831"/>
      <c r="D1181" s="831"/>
      <c r="E1181" s="831"/>
      <c r="F1181" s="831"/>
      <c r="G1181" s="832"/>
      <c r="H1181" s="757"/>
      <c r="I1181" s="758"/>
      <c r="J1181" s="758"/>
      <c r="K1181" s="758"/>
      <c r="L1181" s="759"/>
      <c r="M1181" s="830"/>
      <c r="N1181" s="831"/>
      <c r="O1181" s="831"/>
      <c r="P1181" s="831"/>
      <c r="Q1181" s="832"/>
      <c r="R1181" s="760">
        <f>IF(ISBLANK('6桁'!R1181)=TRUE,"",VLOOKUP(パターン表!R1181, 'パターン別掛け率（入力）'!$C$3:$I$302, 6, FALSE))</f>
        <v>100</v>
      </c>
      <c r="S1181" s="761" t="str">
        <f>IF(ISBLANK('6桁'!S1181)=TRUE,"",VLOOKUP(パターン表!S1181, 'パターン別掛け率（入力）'!$C$3:$I$302, 6, FALSE))</f>
        <v/>
      </c>
      <c r="T1181" s="761" t="str">
        <f>IF(ISBLANK('6桁'!T1181)=TRUE,"",VLOOKUP(パターン表!T1181, 'パターン別掛け率（入力）'!$C$3:$I$302, 6, FALSE))</f>
        <v/>
      </c>
      <c r="U1181" s="762" t="str">
        <f>IF(ISBLANK('6桁'!U1181)=TRUE,"",VLOOKUP(パターン表!U1181, 'パターン別掛け率（入力）'!$C$3:$I$302, 6, FALSE))</f>
        <v/>
      </c>
      <c r="V1181" s="83"/>
      <c r="X1181" s="4"/>
    </row>
    <row r="1182" spans="2:24" ht="20.25" customHeight="1">
      <c r="B1182" s="830"/>
      <c r="C1182" s="831"/>
      <c r="D1182" s="831"/>
      <c r="E1182" s="831"/>
      <c r="F1182" s="831"/>
      <c r="G1182" s="832"/>
      <c r="H1182" s="757" t="s">
        <v>1064</v>
      </c>
      <c r="I1182" s="758"/>
      <c r="J1182" s="758"/>
      <c r="K1182" s="758"/>
      <c r="L1182" s="759"/>
      <c r="M1182" s="830"/>
      <c r="N1182" s="831"/>
      <c r="O1182" s="831"/>
      <c r="P1182" s="831"/>
      <c r="Q1182" s="832"/>
      <c r="R1182" s="760">
        <f>IF(ISBLANK('6桁'!R1182)=TRUE,"",VLOOKUP(パターン表!R1182, 'パターン別掛け率（入力）'!$C$3:$I$302, 6, FALSE))</f>
        <v>100</v>
      </c>
      <c r="S1182" s="761" t="str">
        <f>IF(ISBLANK('6桁'!S1182)=TRUE,"",VLOOKUP(パターン表!S1182, 'パターン別掛け率（入力）'!$C$3:$I$302, 6, FALSE))</f>
        <v/>
      </c>
      <c r="T1182" s="761" t="str">
        <f>IF(ISBLANK('6桁'!T1182)=TRUE,"",VLOOKUP(パターン表!T1182, 'パターン別掛け率（入力）'!$C$3:$I$302, 6, FALSE))</f>
        <v/>
      </c>
      <c r="U1182" s="762" t="str">
        <f>IF(ISBLANK('6桁'!U1182)=TRUE,"",VLOOKUP(パターン表!U1182, 'パターン別掛け率（入力）'!$C$3:$I$302, 6, FALSE))</f>
        <v/>
      </c>
      <c r="V1182" s="83"/>
      <c r="X1182" s="4"/>
    </row>
    <row r="1183" spans="2:24" ht="20.25" customHeight="1">
      <c r="B1183" s="830"/>
      <c r="C1183" s="831"/>
      <c r="D1183" s="831"/>
      <c r="E1183" s="831"/>
      <c r="F1183" s="831"/>
      <c r="G1183" s="832"/>
      <c r="H1183" s="757" t="s">
        <v>1062</v>
      </c>
      <c r="I1183" s="758"/>
      <c r="J1183" s="758"/>
      <c r="K1183" s="758"/>
      <c r="L1183" s="759"/>
      <c r="M1183" s="716"/>
      <c r="N1183" s="717"/>
      <c r="O1183" s="717"/>
      <c r="P1183" s="717"/>
      <c r="Q1183" s="718"/>
      <c r="R1183" s="760">
        <f>IF(ISBLANK('6桁'!R1183)=TRUE,"",VLOOKUP(パターン表!R1183, 'パターン別掛け率（入力）'!$C$3:$I$302, 6, FALSE))</f>
        <v>100</v>
      </c>
      <c r="S1183" s="761" t="str">
        <f>IF(ISBLANK('6桁'!S1183)=TRUE,"",VLOOKUP(パターン表!S1183, 'パターン別掛け率（入力）'!$C$3:$I$302, 6, FALSE))</f>
        <v/>
      </c>
      <c r="T1183" s="761" t="str">
        <f>IF(ISBLANK('6桁'!T1183)=TRUE,"",VLOOKUP(パターン表!T1183, 'パターン別掛け率（入力）'!$C$3:$I$302, 6, FALSE))</f>
        <v/>
      </c>
      <c r="U1183" s="762" t="str">
        <f>IF(ISBLANK('6桁'!U1183)=TRUE,"",VLOOKUP(パターン表!U1183, 'パターン別掛け率（入力）'!$C$3:$I$302, 6, FALSE))</f>
        <v/>
      </c>
      <c r="V1183" s="83"/>
      <c r="X1183" s="4"/>
    </row>
    <row r="1184" spans="2:24" ht="20.25" customHeight="1">
      <c r="B1184" s="830"/>
      <c r="C1184" s="831"/>
      <c r="D1184" s="831"/>
      <c r="E1184" s="831"/>
      <c r="F1184" s="831"/>
      <c r="G1184" s="832"/>
      <c r="H1184" s="757" t="s">
        <v>969</v>
      </c>
      <c r="I1184" s="758"/>
      <c r="J1184" s="758"/>
      <c r="K1184" s="758"/>
      <c r="L1184" s="759"/>
      <c r="M1184" s="787" t="s">
        <v>1063</v>
      </c>
      <c r="N1184" s="788"/>
      <c r="O1184" s="788"/>
      <c r="P1184" s="788"/>
      <c r="Q1184" s="789"/>
      <c r="R1184" s="760">
        <f>IF(ISBLANK('6桁'!R1184)=TRUE,"",VLOOKUP(パターン表!R1184, 'パターン別掛け率（入力）'!$C$3:$I$302, 6, FALSE))</f>
        <v>100</v>
      </c>
      <c r="S1184" s="761" t="str">
        <f>IF(ISBLANK('6桁'!S1184)=TRUE,"",VLOOKUP(パターン表!S1184, 'パターン別掛け率（入力）'!$C$3:$I$302, 6, FALSE))</f>
        <v/>
      </c>
      <c r="T1184" s="761" t="str">
        <f>IF(ISBLANK('6桁'!T1184)=TRUE,"",VLOOKUP(パターン表!T1184, 'パターン別掛け率（入力）'!$C$3:$I$302, 6, FALSE))</f>
        <v/>
      </c>
      <c r="U1184" s="762" t="str">
        <f>IF(ISBLANK('6桁'!U1184)=TRUE,"",VLOOKUP(パターン表!U1184, 'パターン別掛け率（入力）'!$C$3:$I$302, 6, FALSE))</f>
        <v/>
      </c>
      <c r="V1184" s="83"/>
      <c r="X1184" s="4"/>
    </row>
    <row r="1185" spans="2:25" ht="20.25" customHeight="1">
      <c r="B1185" s="830"/>
      <c r="C1185" s="831"/>
      <c r="D1185" s="831"/>
      <c r="E1185" s="831"/>
      <c r="F1185" s="831"/>
      <c r="G1185" s="832"/>
      <c r="H1185" s="757" t="s">
        <v>970</v>
      </c>
      <c r="I1185" s="758"/>
      <c r="J1185" s="758"/>
      <c r="K1185" s="758"/>
      <c r="L1185" s="759"/>
      <c r="M1185" s="830"/>
      <c r="N1185" s="831"/>
      <c r="O1185" s="831"/>
      <c r="P1185" s="831"/>
      <c r="Q1185" s="832"/>
      <c r="R1185" s="760">
        <f>IF(ISBLANK('6桁'!R1185)=TRUE,"",VLOOKUP(パターン表!R1185, 'パターン別掛け率（入力）'!$C$3:$I$302, 6, FALSE))</f>
        <v>100</v>
      </c>
      <c r="S1185" s="761" t="str">
        <f>IF(ISBLANK('6桁'!S1185)=TRUE,"",VLOOKUP(パターン表!S1185, 'パターン別掛け率（入力）'!$C$3:$I$302, 6, FALSE))</f>
        <v/>
      </c>
      <c r="T1185" s="761" t="str">
        <f>IF(ISBLANK('6桁'!T1185)=TRUE,"",VLOOKUP(パターン表!T1185, 'パターン別掛け率（入力）'!$C$3:$I$302, 6, FALSE))</f>
        <v/>
      </c>
      <c r="U1185" s="762" t="str">
        <f>IF(ISBLANK('6桁'!U1185)=TRUE,"",VLOOKUP(パターン表!U1185, 'パターン別掛け率（入力）'!$C$3:$I$302, 6, FALSE))</f>
        <v/>
      </c>
      <c r="V1185" s="83"/>
      <c r="X1185" s="4"/>
    </row>
    <row r="1186" spans="2:25" ht="20.25" customHeight="1">
      <c r="B1186" s="830"/>
      <c r="C1186" s="831"/>
      <c r="D1186" s="831"/>
      <c r="E1186" s="831"/>
      <c r="F1186" s="831"/>
      <c r="G1186" s="832"/>
      <c r="H1186" s="757" t="s">
        <v>1064</v>
      </c>
      <c r="I1186" s="758"/>
      <c r="J1186" s="758"/>
      <c r="K1186" s="758"/>
      <c r="L1186" s="759"/>
      <c r="M1186" s="830"/>
      <c r="N1186" s="831"/>
      <c r="O1186" s="831"/>
      <c r="P1186" s="831"/>
      <c r="Q1186" s="832"/>
      <c r="R1186" s="760">
        <f>IF(ISBLANK('6桁'!R1186)=TRUE,"",VLOOKUP(パターン表!R1186, 'パターン別掛け率（入力）'!$C$3:$I$302, 6, FALSE))</f>
        <v>100</v>
      </c>
      <c r="S1186" s="761" t="str">
        <f>IF(ISBLANK('6桁'!S1186)=TRUE,"",VLOOKUP(パターン表!S1186, 'パターン別掛け率（入力）'!$C$3:$I$302, 6, FALSE))</f>
        <v/>
      </c>
      <c r="T1186" s="761" t="str">
        <f>IF(ISBLANK('6桁'!T1186)=TRUE,"",VLOOKUP(パターン表!T1186, 'パターン別掛け率（入力）'!$C$3:$I$302, 6, FALSE))</f>
        <v/>
      </c>
      <c r="U1186" s="762" t="str">
        <f>IF(ISBLANK('6桁'!U1186)=TRUE,"",VLOOKUP(パターン表!U1186, 'パターン別掛け率（入力）'!$C$3:$I$302, 6, FALSE))</f>
        <v/>
      </c>
      <c r="V1186" s="83"/>
      <c r="X1186" s="4"/>
    </row>
    <row r="1187" spans="2:25" ht="20.25" customHeight="1">
      <c r="B1187" s="830"/>
      <c r="C1187" s="831"/>
      <c r="D1187" s="831"/>
      <c r="E1187" s="831"/>
      <c r="F1187" s="831"/>
      <c r="G1187" s="832"/>
      <c r="H1187" s="757" t="s">
        <v>1107</v>
      </c>
      <c r="I1187" s="758"/>
      <c r="J1187" s="758"/>
      <c r="K1187" s="758"/>
      <c r="L1187" s="759"/>
      <c r="M1187" s="716"/>
      <c r="N1187" s="717"/>
      <c r="O1187" s="717"/>
      <c r="P1187" s="717"/>
      <c r="Q1187" s="718"/>
      <c r="R1187" s="760">
        <f>IF(ISBLANK('6桁'!R1187)=TRUE,"",VLOOKUP(パターン表!R1187, 'パターン別掛け率（入力）'!$C$3:$I$302, 6, FALSE))</f>
        <v>100</v>
      </c>
      <c r="S1187" s="761" t="str">
        <f>IF(ISBLANK('6桁'!S1187)=TRUE,"",VLOOKUP(パターン表!S1187, 'パターン別掛け率（入力）'!$C$3:$I$302, 6, FALSE))</f>
        <v/>
      </c>
      <c r="T1187" s="761" t="str">
        <f>IF(ISBLANK('6桁'!T1187)=TRUE,"",VLOOKUP(パターン表!T1187, 'パターン別掛け率（入力）'!$C$3:$I$302, 6, FALSE))</f>
        <v/>
      </c>
      <c r="U1187" s="762" t="str">
        <f>IF(ISBLANK('6桁'!U1187)=TRUE,"",VLOOKUP(パターン表!U1187, 'パターン別掛け率（入力）'!$C$3:$I$302, 6, FALSE))</f>
        <v/>
      </c>
      <c r="V1187" s="83"/>
      <c r="X1187" s="4"/>
    </row>
    <row r="1188" spans="2:25" ht="20.25" customHeight="1">
      <c r="B1188" s="830"/>
      <c r="C1188" s="831"/>
      <c r="D1188" s="831"/>
      <c r="E1188" s="831"/>
      <c r="F1188" s="831"/>
      <c r="G1188" s="832"/>
      <c r="H1188" s="757" t="s">
        <v>1064</v>
      </c>
      <c r="I1188" s="758"/>
      <c r="J1188" s="758"/>
      <c r="K1188" s="758"/>
      <c r="L1188" s="759"/>
      <c r="M1188" s="757" t="s">
        <v>717</v>
      </c>
      <c r="N1188" s="758"/>
      <c r="O1188" s="758"/>
      <c r="P1188" s="758"/>
      <c r="Q1188" s="759"/>
      <c r="R1188" s="760">
        <f>IF(ISBLANK('6桁'!R1188)=TRUE,"",VLOOKUP(パターン表!R1188, 'パターン別掛け率（入力）'!$C$3:$I$302, 6, FALSE))</f>
        <v>100</v>
      </c>
      <c r="S1188" s="761" t="str">
        <f>IF(ISBLANK('6桁'!S1188)=TRUE,"",VLOOKUP(パターン表!S1188, 'パターン別掛け率（入力）'!$C$3:$I$302, 6, FALSE))</f>
        <v/>
      </c>
      <c r="T1188" s="761" t="str">
        <f>IF(ISBLANK('6桁'!T1188)=TRUE,"",VLOOKUP(パターン表!T1188, 'パターン別掛け率（入力）'!$C$3:$I$302, 6, FALSE))</f>
        <v/>
      </c>
      <c r="U1188" s="762" t="str">
        <f>IF(ISBLANK('6桁'!U1188)=TRUE,"",VLOOKUP(パターン表!U1188, 'パターン別掛け率（入力）'!$C$3:$I$302, 6, FALSE))</f>
        <v/>
      </c>
      <c r="V1188" s="83"/>
      <c r="X1188" s="4"/>
    </row>
    <row r="1189" spans="2:25" ht="20.25" customHeight="1">
      <c r="B1189" s="830"/>
      <c r="C1189" s="831"/>
      <c r="D1189" s="831"/>
      <c r="E1189" s="831"/>
      <c r="F1189" s="831"/>
      <c r="G1189" s="832"/>
      <c r="H1189" s="757" t="s">
        <v>1062</v>
      </c>
      <c r="I1189" s="758"/>
      <c r="J1189" s="758"/>
      <c r="K1189" s="758"/>
      <c r="L1189" s="759"/>
      <c r="M1189" s="757" t="s">
        <v>1061</v>
      </c>
      <c r="N1189" s="758"/>
      <c r="O1189" s="758"/>
      <c r="P1189" s="758"/>
      <c r="Q1189" s="759"/>
      <c r="R1189" s="760">
        <f>IF(ISBLANK('6桁'!R1189)=TRUE,"",VLOOKUP(パターン表!R1189, 'パターン別掛け率（入力）'!$C$3:$I$302, 6, FALSE))</f>
        <v>100</v>
      </c>
      <c r="S1189" s="761" t="str">
        <f>IF(ISBLANK('6桁'!S1189)=TRUE,"",VLOOKUP(パターン表!S1189, 'パターン別掛け率（入力）'!$C$3:$I$302, 6, FALSE))</f>
        <v/>
      </c>
      <c r="T1189" s="761" t="str">
        <f>IF(ISBLANK('6桁'!T1189)=TRUE,"",VLOOKUP(パターン表!T1189, 'パターン別掛け率（入力）'!$C$3:$I$302, 6, FALSE))</f>
        <v/>
      </c>
      <c r="U1189" s="762" t="str">
        <f>IF(ISBLANK('6桁'!U1189)=TRUE,"",VLOOKUP(パターン表!U1189, 'パターン別掛け率（入力）'!$C$3:$I$302, 6, FALSE))</f>
        <v/>
      </c>
      <c r="V1189" s="83"/>
      <c r="X1189" s="4"/>
    </row>
    <row r="1190" spans="2:25" ht="20.25" customHeight="1" thickBot="1">
      <c r="B1190" s="781"/>
      <c r="C1190" s="782"/>
      <c r="D1190" s="782"/>
      <c r="E1190" s="782"/>
      <c r="F1190" s="782"/>
      <c r="G1190" s="783"/>
      <c r="H1190" s="725" t="s">
        <v>1065</v>
      </c>
      <c r="I1190" s="726"/>
      <c r="J1190" s="726"/>
      <c r="K1190" s="726"/>
      <c r="L1190" s="727"/>
      <c r="M1190" s="725" t="s">
        <v>1181</v>
      </c>
      <c r="N1190" s="726"/>
      <c r="O1190" s="726"/>
      <c r="P1190" s="726"/>
      <c r="Q1190" s="727"/>
      <c r="R1190" s="728">
        <f>IF(ISBLANK('6桁'!R1190)=TRUE,"",VLOOKUP(パターン表!R1190, 'パターン別掛け率（入力）'!$C$3:$I$302, 6, FALSE))</f>
        <v>100</v>
      </c>
      <c r="S1190" s="729" t="str">
        <f>IF(ISBLANK('6桁'!S1190)=TRUE,"",VLOOKUP(パターン表!S1190, 'パターン別掛け率（入力）'!$C$3:$I$302, 6, FALSE))</f>
        <v/>
      </c>
      <c r="T1190" s="729" t="str">
        <f>IF(ISBLANK('6桁'!T1190)=TRUE,"",VLOOKUP(パターン表!T1190, 'パターン別掛け率（入力）'!$C$3:$I$302, 6, FALSE))</f>
        <v/>
      </c>
      <c r="U1190" s="730" t="str">
        <f>IF(ISBLANK('6桁'!U1190)=TRUE,"",VLOOKUP(パターン表!U1190, 'パターン別掛け率（入力）'!$C$3:$I$302, 6, FALSE))</f>
        <v/>
      </c>
      <c r="V1190" s="83"/>
      <c r="X1190" s="4"/>
    </row>
    <row r="1191" spans="2:25" ht="23.1" customHeight="1">
      <c r="B1191" s="336"/>
      <c r="C1191" s="336"/>
      <c r="D1191" s="336"/>
      <c r="E1191" s="336"/>
      <c r="F1191" s="336"/>
      <c r="G1191" s="336"/>
      <c r="H1191" s="336"/>
      <c r="I1191" s="336"/>
      <c r="J1191" s="336"/>
      <c r="K1191" s="336"/>
      <c r="L1191" s="336"/>
      <c r="M1191" s="336"/>
      <c r="N1191" s="336"/>
      <c r="O1191" s="336"/>
      <c r="P1191" s="336"/>
      <c r="Q1191" s="336"/>
      <c r="R1191" s="336"/>
      <c r="S1191" s="336"/>
      <c r="T1191" s="308"/>
      <c r="U1191" s="308"/>
      <c r="V1191" s="308"/>
      <c r="W1191" s="308"/>
      <c r="X1191" s="83"/>
    </row>
    <row r="1192" spans="2:25" s="239" customFormat="1" ht="20.100000000000001" customHeight="1" thickBot="1">
      <c r="B1192" s="241" t="s">
        <v>664</v>
      </c>
      <c r="C1192" s="24"/>
      <c r="D1192" s="24"/>
      <c r="E1192" s="24"/>
      <c r="F1192" s="82"/>
      <c r="G1192" s="24"/>
      <c r="H1192" s="82"/>
      <c r="I1192" s="24"/>
      <c r="J1192" s="82"/>
      <c r="K1192" s="24"/>
      <c r="L1192" s="82"/>
      <c r="M1192" s="24"/>
      <c r="N1192" s="82"/>
      <c r="O1192" s="24"/>
      <c r="P1192" s="82"/>
      <c r="Q1192" s="24"/>
      <c r="R1192" s="82"/>
      <c r="S1192" s="24"/>
      <c r="T1192" s="82"/>
      <c r="U1192" s="24"/>
      <c r="V1192" s="82"/>
      <c r="W1192" s="24"/>
      <c r="X1192" s="82"/>
      <c r="Y1192" s="24"/>
    </row>
    <row r="1193" spans="2:25" ht="20.100000000000001" customHeight="1" thickBot="1">
      <c r="B1193" s="531" t="s">
        <v>453</v>
      </c>
      <c r="C1193" s="532"/>
      <c r="D1193" s="532"/>
      <c r="E1193" s="532"/>
      <c r="F1193" s="532"/>
      <c r="G1193" s="532"/>
      <c r="H1193" s="532"/>
      <c r="I1193" s="532"/>
      <c r="J1193" s="532"/>
      <c r="K1193" s="532"/>
      <c r="L1193" s="532"/>
      <c r="M1193" s="532"/>
      <c r="N1193" s="532"/>
      <c r="O1193" s="532"/>
      <c r="P1193" s="532"/>
      <c r="Q1193" s="532"/>
      <c r="R1193" s="532"/>
      <c r="S1193" s="532"/>
      <c r="T1193" s="532"/>
      <c r="U1193" s="533"/>
      <c r="V1193" s="10"/>
      <c r="X1193" s="4"/>
    </row>
    <row r="1194" spans="2:25" ht="30" customHeight="1" thickBot="1">
      <c r="B1194" s="622" t="s">
        <v>581</v>
      </c>
      <c r="C1194" s="623"/>
      <c r="D1194" s="623"/>
      <c r="E1194" s="623"/>
      <c r="F1194" s="623"/>
      <c r="G1194" s="624"/>
      <c r="H1194" s="710" t="s">
        <v>524</v>
      </c>
      <c r="I1194" s="710"/>
      <c r="J1194" s="710"/>
      <c r="K1194" s="710"/>
      <c r="L1194" s="710"/>
      <c r="M1194" s="710" t="s">
        <v>491</v>
      </c>
      <c r="N1194" s="710"/>
      <c r="O1194" s="710"/>
      <c r="P1194" s="710"/>
      <c r="Q1194" s="710"/>
      <c r="R1194" s="710"/>
      <c r="S1194" s="710"/>
      <c r="T1194" s="710"/>
      <c r="U1194" s="710"/>
      <c r="X1194" s="4"/>
    </row>
    <row r="1195" spans="2:25" ht="20.25" customHeight="1">
      <c r="B1195" s="737" t="s">
        <v>638</v>
      </c>
      <c r="C1195" s="738"/>
      <c r="D1195" s="738"/>
      <c r="E1195" s="738"/>
      <c r="F1195" s="738"/>
      <c r="G1195" s="739"/>
      <c r="H1195" s="737" t="s">
        <v>427</v>
      </c>
      <c r="I1195" s="738"/>
      <c r="J1195" s="738"/>
      <c r="K1195" s="738"/>
      <c r="L1195" s="739"/>
      <c r="M1195" s="737" t="s">
        <v>636</v>
      </c>
      <c r="N1195" s="738"/>
      <c r="O1195" s="738"/>
      <c r="P1195" s="738"/>
      <c r="Q1195" s="739"/>
      <c r="R1195" s="619">
        <f>IF(ISBLANK('6桁'!R1195)=TRUE,"",VLOOKUP(パターン表!R1195, 'パターン別掛け率（入力）'!$C$3:$I$302, 6, FALSE))</f>
        <v>100</v>
      </c>
      <c r="S1195" s="860" t="str">
        <f>IF(ISBLANK('6桁'!S1195)=TRUE,"",VLOOKUP(パターン表!S1195, 'パターン別掛け率（入力）'!$C$3:$I$302, 6, FALSE))</f>
        <v/>
      </c>
      <c r="T1195" s="860" t="str">
        <f>IF(ISBLANK('6桁'!T1195)=TRUE,"",VLOOKUP(パターン表!T1195, 'パターン別掛け率（入力）'!$C$3:$I$302, 6, FALSE))</f>
        <v/>
      </c>
      <c r="U1195" s="885" t="str">
        <f>IF(ISBLANK('6桁'!U1195)=TRUE,"",VLOOKUP(パターン表!U1195, 'パターン別掛け率（入力）'!$C$3:$I$302, 6, FALSE))</f>
        <v/>
      </c>
      <c r="V1195" s="83"/>
      <c r="X1195" s="4"/>
    </row>
    <row r="1196" spans="2:25" ht="20.25" customHeight="1">
      <c r="B1196" s="830"/>
      <c r="C1196" s="831"/>
      <c r="D1196" s="831"/>
      <c r="E1196" s="831"/>
      <c r="F1196" s="831"/>
      <c r="G1196" s="832"/>
      <c r="H1196" s="757" t="s">
        <v>280</v>
      </c>
      <c r="I1196" s="758"/>
      <c r="J1196" s="758"/>
      <c r="K1196" s="758"/>
      <c r="L1196" s="759"/>
      <c r="M1196" s="716"/>
      <c r="N1196" s="717"/>
      <c r="O1196" s="717"/>
      <c r="P1196" s="717"/>
      <c r="Q1196" s="718"/>
      <c r="R1196" s="836">
        <f>IF(ISBLANK('6桁'!R1196)=TRUE,"",VLOOKUP(パターン表!R1196, 'パターン別掛け率（入力）'!$C$3:$I$302, 6, FALSE))</f>
        <v>100</v>
      </c>
      <c r="S1196" s="837" t="str">
        <f>IF(ISBLANK('6桁'!S1196)=TRUE,"",VLOOKUP(パターン表!S1196, 'パターン別掛け率（入力）'!$C$3:$I$302, 6, FALSE))</f>
        <v/>
      </c>
      <c r="T1196" s="837" t="str">
        <f>IF(ISBLANK('6桁'!T1196)=TRUE,"",VLOOKUP(パターン表!T1196, 'パターン別掛け率（入力）'!$C$3:$I$302, 6, FALSE))</f>
        <v/>
      </c>
      <c r="U1196" s="838" t="str">
        <f>IF(ISBLANK('6桁'!U1196)=TRUE,"",VLOOKUP(パターン表!U1196, 'パターン別掛け率（入力）'!$C$3:$I$302, 6, FALSE))</f>
        <v/>
      </c>
      <c r="V1196" s="83"/>
      <c r="X1196" s="4"/>
    </row>
    <row r="1197" spans="2:25" ht="20.25" customHeight="1">
      <c r="B1197" s="830"/>
      <c r="C1197" s="831"/>
      <c r="D1197" s="831"/>
      <c r="E1197" s="831"/>
      <c r="F1197" s="831"/>
      <c r="G1197" s="832"/>
      <c r="H1197" s="757" t="s">
        <v>684</v>
      </c>
      <c r="I1197" s="758"/>
      <c r="J1197" s="758"/>
      <c r="K1197" s="758"/>
      <c r="L1197" s="759"/>
      <c r="M1197" s="757" t="s">
        <v>689</v>
      </c>
      <c r="N1197" s="758"/>
      <c r="O1197" s="758"/>
      <c r="P1197" s="758"/>
      <c r="Q1197" s="759"/>
      <c r="R1197" s="836">
        <f>IF(ISBLANK('6桁'!R1197)=TRUE,"",VLOOKUP(パターン表!R1197, 'パターン別掛け率（入力）'!$C$3:$I$302, 6, FALSE))</f>
        <v>100</v>
      </c>
      <c r="S1197" s="837" t="str">
        <f>IF(ISBLANK('6桁'!S1197)=TRUE,"",VLOOKUP(パターン表!S1197, 'パターン別掛け率（入力）'!$C$3:$I$302, 6, FALSE))</f>
        <v/>
      </c>
      <c r="T1197" s="837" t="str">
        <f>IF(ISBLANK('6桁'!T1197)=TRUE,"",VLOOKUP(パターン表!T1197, 'パターン別掛け率（入力）'!$C$3:$I$302, 6, FALSE))</f>
        <v/>
      </c>
      <c r="U1197" s="838" t="str">
        <f>IF(ISBLANK('6桁'!U1197)=TRUE,"",VLOOKUP(パターン表!U1197, 'パターン別掛け率（入力）'!$C$3:$I$302, 6, FALSE))</f>
        <v/>
      </c>
      <c r="V1197" s="83"/>
      <c r="X1197" s="4"/>
    </row>
    <row r="1198" spans="2:25" ht="20.25" customHeight="1">
      <c r="B1198" s="830"/>
      <c r="C1198" s="831"/>
      <c r="D1198" s="831"/>
      <c r="E1198" s="831"/>
      <c r="F1198" s="831"/>
      <c r="G1198" s="832"/>
      <c r="H1198" s="757" t="s">
        <v>684</v>
      </c>
      <c r="I1198" s="758"/>
      <c r="J1198" s="758"/>
      <c r="K1198" s="758"/>
      <c r="L1198" s="759"/>
      <c r="M1198" s="757" t="s">
        <v>690</v>
      </c>
      <c r="N1198" s="758"/>
      <c r="O1198" s="758"/>
      <c r="P1198" s="758"/>
      <c r="Q1198" s="759"/>
      <c r="R1198" s="836">
        <f>IF(ISBLANK('6桁'!R1198)=TRUE,"",VLOOKUP(パターン表!R1198, 'パターン別掛け率（入力）'!$C$3:$I$302, 6, FALSE))</f>
        <v>100</v>
      </c>
      <c r="S1198" s="837" t="str">
        <f>IF(ISBLANK('6桁'!S1198)=TRUE,"",VLOOKUP(パターン表!S1198, 'パターン別掛け率（入力）'!$C$3:$I$302, 6, FALSE))</f>
        <v/>
      </c>
      <c r="T1198" s="837" t="str">
        <f>IF(ISBLANK('6桁'!T1198)=TRUE,"",VLOOKUP(パターン表!T1198, 'パターン別掛け率（入力）'!$C$3:$I$302, 6, FALSE))</f>
        <v/>
      </c>
      <c r="U1198" s="838" t="str">
        <f>IF(ISBLANK('6桁'!U1198)=TRUE,"",VLOOKUP(パターン表!U1198, 'パターン別掛け率（入力）'!$C$3:$I$302, 6, FALSE))</f>
        <v/>
      </c>
      <c r="V1198" s="83"/>
      <c r="X1198" s="4"/>
    </row>
    <row r="1199" spans="2:25" ht="20.25" customHeight="1">
      <c r="B1199" s="830"/>
      <c r="C1199" s="831"/>
      <c r="D1199" s="831"/>
      <c r="E1199" s="831"/>
      <c r="F1199" s="831"/>
      <c r="G1199" s="832"/>
      <c r="H1199" s="757" t="s">
        <v>684</v>
      </c>
      <c r="I1199" s="758"/>
      <c r="J1199" s="758"/>
      <c r="K1199" s="758"/>
      <c r="L1199" s="759"/>
      <c r="M1199" s="787" t="s">
        <v>691</v>
      </c>
      <c r="N1199" s="788"/>
      <c r="O1199" s="788"/>
      <c r="P1199" s="788"/>
      <c r="Q1199" s="789"/>
      <c r="R1199" s="836">
        <f>IF(ISBLANK('6桁'!R1199)=TRUE,"",VLOOKUP(パターン表!R1199, 'パターン別掛け率（入力）'!$C$3:$I$302, 6, FALSE))</f>
        <v>100</v>
      </c>
      <c r="S1199" s="837" t="str">
        <f>IF(ISBLANK('6桁'!S1199)=TRUE,"",VLOOKUP(パターン表!S1199, 'パターン別掛け率（入力）'!$C$3:$I$302, 6, FALSE))</f>
        <v/>
      </c>
      <c r="T1199" s="837" t="str">
        <f>IF(ISBLANK('6桁'!T1199)=TRUE,"",VLOOKUP(パターン表!T1199, 'パターン別掛け率（入力）'!$C$3:$I$302, 6, FALSE))</f>
        <v/>
      </c>
      <c r="U1199" s="838" t="str">
        <f>IF(ISBLANK('6桁'!U1199)=TRUE,"",VLOOKUP(パターン表!U1199, 'パターン別掛け率（入力）'!$C$3:$I$302, 6, FALSE))</f>
        <v/>
      </c>
      <c r="V1199" s="83"/>
      <c r="X1199" s="4"/>
    </row>
    <row r="1200" spans="2:25" ht="20.25" customHeight="1">
      <c r="B1200" s="830"/>
      <c r="C1200" s="831"/>
      <c r="D1200" s="831"/>
      <c r="E1200" s="831"/>
      <c r="F1200" s="831"/>
      <c r="G1200" s="832"/>
      <c r="H1200" s="787" t="s">
        <v>637</v>
      </c>
      <c r="I1200" s="788"/>
      <c r="J1200" s="788"/>
      <c r="K1200" s="788"/>
      <c r="L1200" s="789"/>
      <c r="M1200" s="830"/>
      <c r="N1200" s="831"/>
      <c r="O1200" s="831"/>
      <c r="P1200" s="831"/>
      <c r="Q1200" s="832"/>
      <c r="R1200" s="836">
        <f>IF(ISBLANK('6桁'!R1200)=TRUE,"",VLOOKUP(パターン表!R1200, 'パターン別掛け率（入力）'!$C$3:$I$302, 6, FALSE))</f>
        <v>100</v>
      </c>
      <c r="S1200" s="837" t="str">
        <f>IF(ISBLANK('6桁'!S1200)=TRUE,"",VLOOKUP(パターン表!S1200, 'パターン別掛け率（入力）'!$C$3:$I$302, 6, FALSE))</f>
        <v/>
      </c>
      <c r="T1200" s="837" t="str">
        <f>IF(ISBLANK('6桁'!T1200)=TRUE,"",VLOOKUP(パターン表!T1200, 'パターン別掛け率（入力）'!$C$3:$I$302, 6, FALSE))</f>
        <v/>
      </c>
      <c r="U1200" s="838" t="str">
        <f>IF(ISBLANK('6桁'!U1200)=TRUE,"",VLOOKUP(パターン表!U1200, 'パターン別掛け率（入力）'!$C$3:$I$302, 6, FALSE))</f>
        <v/>
      </c>
      <c r="V1200" s="83"/>
      <c r="X1200" s="4"/>
    </row>
    <row r="1201" spans="2:27" ht="20.25" customHeight="1">
      <c r="B1201" s="830"/>
      <c r="C1201" s="831"/>
      <c r="D1201" s="831"/>
      <c r="E1201" s="831"/>
      <c r="F1201" s="831"/>
      <c r="G1201" s="832"/>
      <c r="H1201" s="716"/>
      <c r="I1201" s="717"/>
      <c r="J1201" s="717"/>
      <c r="K1201" s="717"/>
      <c r="L1201" s="718"/>
      <c r="M1201" s="716"/>
      <c r="N1201" s="717"/>
      <c r="O1201" s="717"/>
      <c r="P1201" s="717"/>
      <c r="Q1201" s="718"/>
      <c r="R1201" s="836">
        <f>IF(ISBLANK('6桁'!R1201)=TRUE,"",VLOOKUP(パターン表!R1201, 'パターン別掛け率（入力）'!$C$3:$I$302, 6, FALSE))</f>
        <v>100</v>
      </c>
      <c r="S1201" s="837" t="str">
        <f>IF(ISBLANK('6桁'!S1201)=TRUE,"",VLOOKUP(パターン表!S1201, 'パターン別掛け率（入力）'!$C$3:$I$302, 6, FALSE))</f>
        <v/>
      </c>
      <c r="T1201" s="837" t="str">
        <f>IF(ISBLANK('6桁'!T1201)=TRUE,"",VLOOKUP(パターン表!T1201, 'パターン別掛け率（入力）'!$C$3:$I$302, 6, FALSE))</f>
        <v/>
      </c>
      <c r="U1201" s="838" t="str">
        <f>IF(ISBLANK('6桁'!U1201)=TRUE,"",VLOOKUP(パターン表!U1201, 'パターン別掛け率（入力）'!$C$3:$I$302, 6, FALSE))</f>
        <v/>
      </c>
      <c r="V1201" s="83"/>
      <c r="X1201" s="4"/>
    </row>
    <row r="1202" spans="2:27" ht="20.25" customHeight="1">
      <c r="B1202" s="830"/>
      <c r="C1202" s="831"/>
      <c r="D1202" s="831"/>
      <c r="E1202" s="831"/>
      <c r="F1202" s="831"/>
      <c r="G1202" s="832"/>
      <c r="H1202" s="757" t="s">
        <v>529</v>
      </c>
      <c r="I1202" s="758"/>
      <c r="J1202" s="758"/>
      <c r="K1202" s="758"/>
      <c r="L1202" s="759"/>
      <c r="M1202" s="787" t="s">
        <v>627</v>
      </c>
      <c r="N1202" s="788"/>
      <c r="O1202" s="788"/>
      <c r="P1202" s="788"/>
      <c r="Q1202" s="789"/>
      <c r="R1202" s="836">
        <f>IF(ISBLANK('6桁'!R1202)=TRUE,"",VLOOKUP(パターン表!R1202, 'パターン別掛け率（入力）'!$C$3:$I$302, 6, FALSE))</f>
        <v>100</v>
      </c>
      <c r="S1202" s="837" t="str">
        <f>IF(ISBLANK('6桁'!S1202)=TRUE,"",VLOOKUP(パターン表!S1202, 'パターン別掛け率（入力）'!$C$3:$I$302, 6, FALSE))</f>
        <v/>
      </c>
      <c r="T1202" s="837" t="str">
        <f>IF(ISBLANK('6桁'!T1202)=TRUE,"",VLOOKUP(パターン表!T1202, 'パターン別掛け率（入力）'!$C$3:$I$302, 6, FALSE))</f>
        <v/>
      </c>
      <c r="U1202" s="838" t="str">
        <f>IF(ISBLANK('6桁'!U1202)=TRUE,"",VLOOKUP(パターン表!U1202, 'パターン別掛け率（入力）'!$C$3:$I$302, 6, FALSE))</f>
        <v/>
      </c>
      <c r="V1202" s="83"/>
      <c r="X1202" s="4"/>
    </row>
    <row r="1203" spans="2:27" ht="20.25" customHeight="1">
      <c r="B1203" s="830"/>
      <c r="C1203" s="831"/>
      <c r="D1203" s="831"/>
      <c r="E1203" s="831"/>
      <c r="F1203" s="831"/>
      <c r="G1203" s="832"/>
      <c r="H1203" s="757" t="s">
        <v>280</v>
      </c>
      <c r="I1203" s="758"/>
      <c r="J1203" s="758"/>
      <c r="K1203" s="758"/>
      <c r="L1203" s="759"/>
      <c r="M1203" s="716"/>
      <c r="N1203" s="717"/>
      <c r="O1203" s="717"/>
      <c r="P1203" s="717"/>
      <c r="Q1203" s="718"/>
      <c r="R1203" s="836">
        <f>IF(ISBLANK('6桁'!R1203)=TRUE,"",VLOOKUP(パターン表!R1203, 'パターン別掛け率（入力）'!$C$3:$I$302, 6, FALSE))</f>
        <v>100</v>
      </c>
      <c r="S1203" s="837" t="str">
        <f>IF(ISBLANK('6桁'!S1203)=TRUE,"",VLOOKUP(パターン表!S1203, 'パターン別掛け率（入力）'!$C$3:$I$302, 6, FALSE))</f>
        <v/>
      </c>
      <c r="T1203" s="837" t="str">
        <f>IF(ISBLANK('6桁'!T1203)=TRUE,"",VLOOKUP(パターン表!T1203, 'パターン別掛け率（入力）'!$C$3:$I$302, 6, FALSE))</f>
        <v/>
      </c>
      <c r="U1203" s="838" t="str">
        <f>IF(ISBLANK('6桁'!U1203)=TRUE,"",VLOOKUP(パターン表!U1203, 'パターン別掛け率（入力）'!$C$3:$I$302, 6, FALSE))</f>
        <v/>
      </c>
      <c r="V1203" s="83"/>
      <c r="X1203" s="4"/>
    </row>
    <row r="1204" spans="2:27" ht="20.25" customHeight="1">
      <c r="B1204" s="806"/>
      <c r="C1204" s="807"/>
      <c r="D1204" s="807"/>
      <c r="E1204" s="807"/>
      <c r="F1204" s="807"/>
      <c r="G1204" s="808"/>
      <c r="H1204" s="806" t="s">
        <v>530</v>
      </c>
      <c r="I1204" s="807"/>
      <c r="J1204" s="807"/>
      <c r="K1204" s="807"/>
      <c r="L1204" s="808"/>
      <c r="M1204" s="806" t="s">
        <v>590</v>
      </c>
      <c r="N1204" s="807"/>
      <c r="O1204" s="807"/>
      <c r="P1204" s="807"/>
      <c r="Q1204" s="808"/>
      <c r="R1204" s="845">
        <f>IF(ISBLANK('6桁'!R1204)=TRUE,"",VLOOKUP(パターン表!R1204, 'パターン別掛け率（入力）'!$C$3:$I$302, 6, FALSE))</f>
        <v>100</v>
      </c>
      <c r="S1204" s="846" t="str">
        <f>IF(ISBLANK('6桁'!S1204)=TRUE,"",VLOOKUP(パターン表!S1204, 'パターン別掛け率（入力）'!$C$3:$I$302, 6, FALSE))</f>
        <v/>
      </c>
      <c r="T1204" s="846" t="str">
        <f>IF(ISBLANK('6桁'!T1204)=TRUE,"",VLOOKUP(パターン表!T1204, 'パターン別掛け率（入力）'!$C$3:$I$302, 6, FALSE))</f>
        <v/>
      </c>
      <c r="U1204" s="847" t="str">
        <f>IF(ISBLANK('6桁'!U1204)=TRUE,"",VLOOKUP(パターン表!U1204, 'パターン別掛け率（入力）'!$C$3:$I$302, 6, FALSE))</f>
        <v/>
      </c>
      <c r="V1204" s="83"/>
      <c r="X1204" s="4"/>
    </row>
    <row r="1205" spans="2:27" ht="20.25" customHeight="1">
      <c r="B1205" s="842" t="s">
        <v>1000</v>
      </c>
      <c r="C1205" s="843"/>
      <c r="D1205" s="843"/>
      <c r="E1205" s="843"/>
      <c r="F1205" s="843"/>
      <c r="G1205" s="844"/>
      <c r="H1205" s="842" t="s">
        <v>992</v>
      </c>
      <c r="I1205" s="843"/>
      <c r="J1205" s="843"/>
      <c r="K1205" s="843"/>
      <c r="L1205" s="844"/>
      <c r="M1205" s="810" t="s">
        <v>999</v>
      </c>
      <c r="N1205" s="811"/>
      <c r="O1205" s="811"/>
      <c r="P1205" s="811"/>
      <c r="Q1205" s="812"/>
      <c r="R1205" s="833">
        <f>IF(ISBLANK('6桁'!R1205)=TRUE,"",VLOOKUP(パターン表!R1205, 'パターン別掛け率（入力）'!$C$3:$I$302, 6, FALSE))</f>
        <v>100</v>
      </c>
      <c r="S1205" s="834" t="str">
        <f>IF(ISBLANK('6桁'!S1205)=TRUE,"",VLOOKUP(パターン表!S1205, 'パターン別掛け率（入力）'!$C$3:$I$302, 6, FALSE))</f>
        <v/>
      </c>
      <c r="T1205" s="834" t="str">
        <f>IF(ISBLANK('6桁'!T1205)=TRUE,"",VLOOKUP(パターン表!T1205, 'パターン別掛け率（入力）'!$C$3:$I$302, 6, FALSE))</f>
        <v/>
      </c>
      <c r="U1205" s="835" t="str">
        <f>IF(ISBLANK('6桁'!U1205)=TRUE,"",VLOOKUP(パターン表!U1205, 'パターン別掛け率（入力）'!$C$3:$I$302, 6, FALSE))</f>
        <v/>
      </c>
      <c r="V1205" s="83"/>
      <c r="X1205" s="4"/>
    </row>
    <row r="1206" spans="2:27" ht="20.25" customHeight="1">
      <c r="B1206" s="806"/>
      <c r="C1206" s="807"/>
      <c r="D1206" s="807"/>
      <c r="E1206" s="807"/>
      <c r="F1206" s="807"/>
      <c r="G1206" s="808"/>
      <c r="H1206" s="806"/>
      <c r="I1206" s="807"/>
      <c r="J1206" s="807"/>
      <c r="K1206" s="807"/>
      <c r="L1206" s="808"/>
      <c r="M1206" s="806" t="s">
        <v>1001</v>
      </c>
      <c r="N1206" s="807"/>
      <c r="O1206" s="807"/>
      <c r="P1206" s="807"/>
      <c r="Q1206" s="808"/>
      <c r="R1206" s="845">
        <f>IF(ISBLANK('6桁'!R1206)=TRUE,"",VLOOKUP(パターン表!R1206, 'パターン別掛け率（入力）'!$C$3:$I$302, 6, FALSE))</f>
        <v>100</v>
      </c>
      <c r="S1206" s="846" t="str">
        <f>IF(ISBLANK('6桁'!S1206)=TRUE,"",VLOOKUP(パターン表!S1206, 'パターン別掛け率（入力）'!$C$3:$I$302, 6, FALSE))</f>
        <v/>
      </c>
      <c r="T1206" s="846" t="str">
        <f>IF(ISBLANK('6桁'!T1206)=TRUE,"",VLOOKUP(パターン表!T1206, 'パターン別掛け率（入力）'!$C$3:$I$302, 6, FALSE))</f>
        <v/>
      </c>
      <c r="U1206" s="847" t="str">
        <f>IF(ISBLANK('6桁'!U1206)=TRUE,"",VLOOKUP(パターン表!U1206, 'パターン別掛け率（入力）'!$C$3:$I$302, 6, FALSE))</f>
        <v/>
      </c>
      <c r="V1206" s="83"/>
      <c r="X1206" s="4"/>
    </row>
    <row r="1207" spans="2:27" ht="20.25" customHeight="1">
      <c r="B1207" s="842" t="s">
        <v>1370</v>
      </c>
      <c r="C1207" s="843"/>
      <c r="D1207" s="843"/>
      <c r="E1207" s="843"/>
      <c r="F1207" s="843"/>
      <c r="G1207" s="844"/>
      <c r="H1207" s="716" t="s">
        <v>993</v>
      </c>
      <c r="I1207" s="717"/>
      <c r="J1207" s="717"/>
      <c r="K1207" s="717"/>
      <c r="L1207" s="718"/>
      <c r="M1207" s="830" t="s">
        <v>1373</v>
      </c>
      <c r="N1207" s="831"/>
      <c r="O1207" s="831"/>
      <c r="P1207" s="831"/>
      <c r="Q1207" s="832"/>
      <c r="R1207" s="923">
        <f>IF(ISBLANK('6桁'!R1207)=TRUE,"",VLOOKUP(パターン表!R1207, 'パターン別掛け率（入力）'!$C$3:$I$302, 6, FALSE))</f>
        <v>100</v>
      </c>
      <c r="S1207" s="575" t="str">
        <f>IF(ISBLANK('6桁'!S1207)=TRUE,"",VLOOKUP(パターン表!S1207, 'パターン別掛け率（入力）'!$C$3:$I$302, 6, FALSE))</f>
        <v/>
      </c>
      <c r="T1207" s="575" t="str">
        <f>IF(ISBLANK('6桁'!T1207)=TRUE,"",VLOOKUP(パターン表!T1207, 'パターン別掛け率（入力）'!$C$3:$I$302, 6, FALSE))</f>
        <v/>
      </c>
      <c r="U1207" s="924" t="str">
        <f>IF(ISBLANK('6桁'!U1207)=TRUE,"",VLOOKUP(パターン表!U1207, 'パターン別掛け率（入力）'!$C$3:$I$302, 6, FALSE))</f>
        <v/>
      </c>
      <c r="V1207" s="83"/>
      <c r="X1207" s="4"/>
    </row>
    <row r="1208" spans="2:27" ht="20.25" customHeight="1">
      <c r="B1208" s="830"/>
      <c r="C1208" s="831"/>
      <c r="D1208" s="831"/>
      <c r="E1208" s="831"/>
      <c r="F1208" s="831"/>
      <c r="G1208" s="832"/>
      <c r="H1208" s="757" t="s">
        <v>1371</v>
      </c>
      <c r="I1208" s="758"/>
      <c r="J1208" s="758"/>
      <c r="K1208" s="758"/>
      <c r="L1208" s="759"/>
      <c r="M1208" s="716"/>
      <c r="N1208" s="717"/>
      <c r="O1208" s="717"/>
      <c r="P1208" s="717"/>
      <c r="Q1208" s="718"/>
      <c r="R1208" s="836">
        <f>IF(ISBLANK('6桁'!R1208)=TRUE,"",VLOOKUP(パターン表!R1208, 'パターン別掛け率（入力）'!$C$3:$I$302, 6, FALSE))</f>
        <v>100</v>
      </c>
      <c r="S1208" s="837" t="str">
        <f>IF(ISBLANK('6桁'!S1208)=TRUE,"",VLOOKUP(パターン表!S1208, 'パターン別掛け率（入力）'!$C$3:$I$302, 6, FALSE))</f>
        <v/>
      </c>
      <c r="T1208" s="837" t="str">
        <f>IF(ISBLANK('6桁'!T1208)=TRUE,"",VLOOKUP(パターン表!T1208, 'パターン別掛け率（入力）'!$C$3:$I$302, 6, FALSE))</f>
        <v/>
      </c>
      <c r="U1208" s="838" t="str">
        <f>IF(ISBLANK('6桁'!U1208)=TRUE,"",VLOOKUP(パターン表!U1208, 'パターン別掛け率（入力）'!$C$3:$I$302, 6, FALSE))</f>
        <v/>
      </c>
      <c r="V1208" s="83"/>
      <c r="X1208" s="4"/>
    </row>
    <row r="1209" spans="2:27" ht="20.25" customHeight="1">
      <c r="B1209" s="830"/>
      <c r="C1209" s="831"/>
      <c r="D1209" s="831"/>
      <c r="E1209" s="831"/>
      <c r="F1209" s="831"/>
      <c r="G1209" s="832"/>
      <c r="H1209" s="757" t="s">
        <v>1372</v>
      </c>
      <c r="I1209" s="758"/>
      <c r="J1209" s="758"/>
      <c r="K1209" s="758"/>
      <c r="L1209" s="759"/>
      <c r="M1209" s="757" t="s">
        <v>1374</v>
      </c>
      <c r="N1209" s="758"/>
      <c r="O1209" s="758"/>
      <c r="P1209" s="758"/>
      <c r="Q1209" s="759"/>
      <c r="R1209" s="836">
        <f>IF(ISBLANK('6桁'!R1209)=TRUE,"",VLOOKUP(パターン表!R1209, 'パターン別掛け率（入力）'!$C$3:$I$302, 6, FALSE))</f>
        <v>100</v>
      </c>
      <c r="S1209" s="837" t="str">
        <f>IF(ISBLANK('6桁'!S1209)=TRUE,"",VLOOKUP(パターン表!S1209, 'パターン別掛け率（入力）'!$C$3:$I$302, 6, FALSE))</f>
        <v/>
      </c>
      <c r="T1209" s="837" t="str">
        <f>IF(ISBLANK('6桁'!T1209)=TRUE,"",VLOOKUP(パターン表!T1209, 'パターン別掛け率（入力）'!$C$3:$I$302, 6, FALSE))</f>
        <v/>
      </c>
      <c r="U1209" s="838" t="str">
        <f>IF(ISBLANK('6桁'!U1209)=TRUE,"",VLOOKUP(パターン表!U1209, 'パターン別掛け率（入力）'!$C$3:$I$302, 6, FALSE))</f>
        <v/>
      </c>
      <c r="V1209" s="83"/>
      <c r="X1209" s="4"/>
    </row>
    <row r="1210" spans="2:27" ht="20.25" customHeight="1" thickBot="1">
      <c r="B1210" s="781"/>
      <c r="C1210" s="782"/>
      <c r="D1210" s="782"/>
      <c r="E1210" s="782"/>
      <c r="F1210" s="782"/>
      <c r="G1210" s="783"/>
      <c r="H1210" s="725" t="s">
        <v>2150</v>
      </c>
      <c r="I1210" s="726"/>
      <c r="J1210" s="726"/>
      <c r="K1210" s="726"/>
      <c r="L1210" s="727"/>
      <c r="M1210" s="725"/>
      <c r="N1210" s="726"/>
      <c r="O1210" s="726"/>
      <c r="P1210" s="726"/>
      <c r="Q1210" s="727"/>
      <c r="R1210" s="889">
        <f>IF(ISBLANK('6桁'!R1210)=TRUE,"",VLOOKUP(パターン表!R1210, 'パターン別掛け率（入力）'!$C$3:$I$302, 6, FALSE))</f>
        <v>100</v>
      </c>
      <c r="S1210" s="890" t="str">
        <f>IF(ISBLANK('6桁'!S1210)=TRUE,"",VLOOKUP(パターン表!S1210, 'パターン別掛け率（入力）'!$C$3:$I$302, 6, FALSE))</f>
        <v/>
      </c>
      <c r="T1210" s="890" t="str">
        <f>IF(ISBLANK('6桁'!T1210)=TRUE,"",VLOOKUP(パターン表!T1210, 'パターン別掛け率（入力）'!$C$3:$I$302, 6, FALSE))</f>
        <v/>
      </c>
      <c r="U1210" s="891" t="str">
        <f>IF(ISBLANK('6桁'!U1210)=TRUE,"",VLOOKUP(パターン表!U1210, 'パターン別掛け率（入力）'!$C$3:$I$302, 6, FALSE))</f>
        <v/>
      </c>
      <c r="V1210" s="83"/>
      <c r="X1210" s="4"/>
    </row>
    <row r="1211" spans="2:27" ht="36.75" customHeight="1">
      <c r="B1211" s="588" t="s">
        <v>2149</v>
      </c>
      <c r="C1211" s="588"/>
      <c r="D1211" s="588"/>
      <c r="E1211" s="588"/>
      <c r="F1211" s="588"/>
      <c r="G1211" s="588"/>
      <c r="H1211" s="588"/>
      <c r="I1211" s="588"/>
      <c r="J1211" s="588"/>
      <c r="K1211" s="588"/>
      <c r="L1211" s="588"/>
      <c r="M1211" s="588"/>
      <c r="N1211" s="588"/>
      <c r="O1211" s="588"/>
      <c r="P1211" s="588"/>
      <c r="Q1211" s="588"/>
      <c r="R1211" s="588"/>
      <c r="S1211" s="588"/>
      <c r="T1211" s="588"/>
      <c r="U1211" s="588"/>
      <c r="V1211" s="82"/>
      <c r="W1211" s="24"/>
      <c r="X1211" s="82"/>
      <c r="Y1211" s="24"/>
    </row>
    <row r="1212" spans="2:27" ht="13.5" customHeight="1">
      <c r="C1212" s="24"/>
      <c r="D1212" s="24"/>
      <c r="E1212" s="24"/>
      <c r="F1212" s="82"/>
      <c r="G1212" s="24"/>
      <c r="H1212" s="82"/>
      <c r="I1212" s="24"/>
      <c r="J1212" s="82"/>
      <c r="K1212" s="24"/>
      <c r="L1212" s="82"/>
      <c r="M1212" s="24"/>
      <c r="N1212" s="82"/>
      <c r="O1212" s="24"/>
      <c r="P1212" s="82"/>
      <c r="Q1212" s="24"/>
      <c r="R1212" s="82"/>
      <c r="S1212" s="24"/>
      <c r="T1212" s="82"/>
      <c r="U1212" s="24"/>
      <c r="V1212" s="82"/>
      <c r="W1212" s="24"/>
      <c r="X1212" s="82"/>
      <c r="Y1212" s="24"/>
    </row>
    <row r="1213" spans="2:27" s="38" customFormat="1" ht="14.25" customHeight="1" thickBot="1">
      <c r="F1213" s="84"/>
      <c r="H1213" s="84"/>
      <c r="J1213" s="84"/>
      <c r="L1213" s="84"/>
      <c r="N1213" s="84"/>
      <c r="P1213" s="84"/>
      <c r="R1213" s="84"/>
      <c r="T1213" s="84"/>
      <c r="V1213" s="84"/>
      <c r="X1213" s="84"/>
    </row>
    <row r="1214" spans="2:27" ht="23.25" customHeight="1" thickTop="1" thickBot="1">
      <c r="B1214" s="518" t="s">
        <v>692</v>
      </c>
      <c r="C1214" s="519"/>
      <c r="D1214" s="519"/>
      <c r="E1214" s="519"/>
      <c r="F1214" s="519"/>
      <c r="G1214" s="519"/>
      <c r="H1214" s="519"/>
      <c r="I1214" s="519"/>
      <c r="J1214" s="519"/>
      <c r="K1214" s="519"/>
      <c r="L1214" s="519"/>
      <c r="M1214" s="519"/>
      <c r="N1214" s="519"/>
      <c r="O1214" s="519"/>
      <c r="P1214" s="519"/>
      <c r="Q1214" s="519"/>
      <c r="R1214" s="519"/>
      <c r="S1214" s="519"/>
      <c r="T1214" s="519"/>
      <c r="U1214" s="519"/>
      <c r="V1214" s="519"/>
      <c r="W1214" s="519"/>
      <c r="X1214" s="519"/>
      <c r="Y1214" s="519"/>
      <c r="Z1214" s="519"/>
      <c r="AA1214" s="520"/>
    </row>
    <row r="1215" spans="2:27" ht="14.25" customHeight="1" thickTop="1" thickBot="1">
      <c r="B1215" s="24"/>
      <c r="C1215" s="24"/>
      <c r="D1215" s="24"/>
      <c r="E1215" s="24"/>
      <c r="F1215" s="82"/>
      <c r="G1215" s="24"/>
      <c r="H1215" s="82"/>
      <c r="I1215" s="24"/>
      <c r="J1215" s="82"/>
      <c r="K1215" s="24"/>
      <c r="L1215" s="82"/>
      <c r="M1215" s="24"/>
      <c r="N1215" s="82"/>
      <c r="O1215" s="24"/>
      <c r="P1215" s="82"/>
      <c r="Q1215" s="24"/>
      <c r="R1215" s="82"/>
      <c r="S1215" s="24"/>
      <c r="T1215" s="82"/>
      <c r="U1215" s="24"/>
      <c r="V1215" s="82"/>
      <c r="W1215" s="24"/>
      <c r="X1215" s="82"/>
      <c r="Y1215" s="24"/>
    </row>
    <row r="1216" spans="2:27" ht="20.100000000000001" customHeight="1" thickBot="1">
      <c r="B1216" s="531" t="s">
        <v>453</v>
      </c>
      <c r="C1216" s="532"/>
      <c r="D1216" s="532"/>
      <c r="E1216" s="532"/>
      <c r="F1216" s="532"/>
      <c r="G1216" s="532"/>
      <c r="H1216" s="532"/>
      <c r="I1216" s="532"/>
      <c r="J1216" s="532"/>
      <c r="K1216" s="532"/>
      <c r="L1216" s="532"/>
      <c r="M1216" s="532"/>
      <c r="N1216" s="532"/>
      <c r="O1216" s="532"/>
      <c r="P1216" s="532"/>
      <c r="Q1216" s="532"/>
      <c r="R1216" s="532"/>
      <c r="S1216" s="532"/>
      <c r="T1216" s="532"/>
      <c r="U1216" s="532"/>
      <c r="V1216" s="533"/>
      <c r="X1216" s="4"/>
    </row>
    <row r="1217" spans="2:24" ht="15" customHeight="1" thickBot="1">
      <c r="B1217" s="709" t="s">
        <v>42</v>
      </c>
      <c r="C1217" s="710" t="s">
        <v>0</v>
      </c>
      <c r="D1217" s="710" t="s">
        <v>524</v>
      </c>
      <c r="E1217" s="710"/>
      <c r="F1217" s="710"/>
      <c r="G1217" s="710"/>
      <c r="H1217" s="710" t="s">
        <v>491</v>
      </c>
      <c r="I1217" s="710"/>
      <c r="J1217" s="710"/>
      <c r="K1217" s="710"/>
      <c r="L1217" s="710"/>
      <c r="M1217" s="710"/>
      <c r="N1217" s="710"/>
      <c r="O1217" s="710"/>
      <c r="P1217" s="710" t="s">
        <v>43</v>
      </c>
      <c r="Q1217" s="710"/>
      <c r="R1217" s="710"/>
      <c r="S1217" s="710"/>
      <c r="T1217" s="710"/>
      <c r="U1217" s="710"/>
      <c r="V1217" s="710"/>
      <c r="X1217" s="4"/>
    </row>
    <row r="1218" spans="2:24" ht="15" customHeight="1" thickBot="1">
      <c r="B1218" s="709"/>
      <c r="C1218" s="710"/>
      <c r="D1218" s="710"/>
      <c r="E1218" s="710"/>
      <c r="F1218" s="710"/>
      <c r="G1218" s="710"/>
      <c r="H1218" s="710"/>
      <c r="I1218" s="710"/>
      <c r="J1218" s="710"/>
      <c r="K1218" s="710"/>
      <c r="L1218" s="710"/>
      <c r="M1218" s="710"/>
      <c r="N1218" s="710"/>
      <c r="O1218" s="710"/>
      <c r="P1218" s="710"/>
      <c r="Q1218" s="710"/>
      <c r="R1218" s="710"/>
      <c r="S1218" s="710"/>
      <c r="T1218" s="710"/>
      <c r="U1218" s="710"/>
      <c r="V1218" s="710"/>
      <c r="X1218" s="4"/>
    </row>
    <row r="1219" spans="2:24" ht="24" customHeight="1" thickBot="1">
      <c r="B1219" s="77">
        <v>18</v>
      </c>
      <c r="C1219" s="78">
        <v>40</v>
      </c>
      <c r="D1219" s="893" t="s">
        <v>639</v>
      </c>
      <c r="E1219" s="894"/>
      <c r="F1219" s="894"/>
      <c r="G1219" s="895"/>
      <c r="H1219" s="893" t="s">
        <v>642</v>
      </c>
      <c r="I1219" s="894"/>
      <c r="J1219" s="894"/>
      <c r="K1219" s="895"/>
      <c r="L1219" s="531">
        <f>IF(ISBLANK('6桁'!L1219)=TRUE,"",VLOOKUP(パターン表!L1219, 'パターン別掛け率（入力）'!$C$3:$I$302, 6, FALSE))</f>
        <v>100</v>
      </c>
      <c r="M1219" s="532" t="str">
        <f>IF(ISBLANK('6桁'!M1219)=TRUE,"",VLOOKUP(パターン表!M1219, 'パターン別掛け率（入力）'!$C$3:$I$302, 6, FALSE))</f>
        <v/>
      </c>
      <c r="N1219" s="532" t="str">
        <f>IF(ISBLANK('6桁'!N1219)=TRUE,"",VLOOKUP(パターン表!N1219, 'パターン別掛け率（入力）'!$C$3:$I$302, 6, FALSE))</f>
        <v/>
      </c>
      <c r="O1219" s="533" t="str">
        <f>IF(ISBLANK('6桁'!O1219)=TRUE,"",VLOOKUP(パターン表!O1219, 'パターン別掛け率（入力）'!$C$3:$I$302, 6, FALSE))</f>
        <v/>
      </c>
      <c r="P1219" s="896" t="s">
        <v>647</v>
      </c>
      <c r="Q1219" s="897"/>
      <c r="R1219" s="897"/>
      <c r="S1219" s="897"/>
      <c r="T1219" s="897"/>
      <c r="U1219" s="897"/>
      <c r="V1219" s="898"/>
      <c r="X1219" s="4"/>
    </row>
    <row r="1220" spans="2:24" ht="24" customHeight="1">
      <c r="B1220" s="731">
        <v>17</v>
      </c>
      <c r="C1220" s="772">
        <v>45</v>
      </c>
      <c r="D1220" s="800" t="s">
        <v>879</v>
      </c>
      <c r="E1220" s="801"/>
      <c r="F1220" s="801"/>
      <c r="G1220" s="802"/>
      <c r="H1220" s="800" t="s">
        <v>642</v>
      </c>
      <c r="I1220" s="801"/>
      <c r="J1220" s="801"/>
      <c r="K1220" s="802"/>
      <c r="L1220" s="839">
        <f>IF(ISBLANK('6桁'!L1220)=TRUE,"",VLOOKUP(パターン表!L1220, 'パターン別掛け率（入力）'!$C$3:$I$302, 6, FALSE))</f>
        <v>100</v>
      </c>
      <c r="M1220" s="840" t="str">
        <f>IF(ISBLANK('6桁'!M1220)=TRUE,"",VLOOKUP(パターン表!M1220, 'パターン別掛け率（入力）'!$C$3:$I$302, 6, FALSE))</f>
        <v/>
      </c>
      <c r="N1220" s="840" t="str">
        <f>IF(ISBLANK('6桁'!N1220)=TRUE,"",VLOOKUP(パターン表!N1220, 'パターン別掛け率（入力）'!$C$3:$I$302, 6, FALSE))</f>
        <v/>
      </c>
      <c r="O1220" s="841" t="str">
        <f>IF(ISBLANK('6桁'!O1220)=TRUE,"",VLOOKUP(パターン表!O1220, 'パターン別掛け率（入力）'!$C$3:$I$302, 6, FALSE))</f>
        <v/>
      </c>
      <c r="P1220" s="905" t="s">
        <v>647</v>
      </c>
      <c r="Q1220" s="906"/>
      <c r="R1220" s="906"/>
      <c r="S1220" s="906"/>
      <c r="T1220" s="906"/>
      <c r="U1220" s="906"/>
      <c r="V1220" s="907"/>
      <c r="X1220" s="4"/>
    </row>
    <row r="1221" spans="2:24" ht="24" customHeight="1">
      <c r="B1221" s="732"/>
      <c r="C1221" s="752"/>
      <c r="D1221" s="757" t="s">
        <v>640</v>
      </c>
      <c r="E1221" s="758"/>
      <c r="F1221" s="758"/>
      <c r="G1221" s="759"/>
      <c r="H1221" s="757" t="s">
        <v>642</v>
      </c>
      <c r="I1221" s="758"/>
      <c r="J1221" s="758"/>
      <c r="K1221" s="759"/>
      <c r="L1221" s="836">
        <f>IF(ISBLANK('6桁'!L1221)=TRUE,"",VLOOKUP(パターン表!L1221, 'パターン別掛け率（入力）'!$C$3:$I$302, 6, FALSE))</f>
        <v>100</v>
      </c>
      <c r="M1221" s="837" t="str">
        <f>IF(ISBLANK('6桁'!M1221)=TRUE,"",VLOOKUP(パターン表!M1221, 'パターン別掛け率（入力）'!$C$3:$I$302, 6, FALSE))</f>
        <v/>
      </c>
      <c r="N1221" s="837" t="str">
        <f>IF(ISBLANK('6桁'!N1221)=TRUE,"",VLOOKUP(パターン表!N1221, 'パターン別掛け率（入力）'!$C$3:$I$302, 6, FALSE))</f>
        <v/>
      </c>
      <c r="O1221" s="838" t="str">
        <f>IF(ISBLANK('6桁'!O1221)=TRUE,"",VLOOKUP(パターン表!O1221, 'パターン別掛け率（入力）'!$C$3:$I$302, 6, FALSE))</f>
        <v/>
      </c>
      <c r="P1221" s="899" t="s">
        <v>647</v>
      </c>
      <c r="Q1221" s="900"/>
      <c r="R1221" s="900"/>
      <c r="S1221" s="900"/>
      <c r="T1221" s="900"/>
      <c r="U1221" s="900"/>
      <c r="V1221" s="901"/>
      <c r="X1221" s="4"/>
    </row>
    <row r="1222" spans="2:24" ht="24" customHeight="1">
      <c r="B1222" s="732"/>
      <c r="C1222" s="774"/>
      <c r="D1222" s="766" t="s">
        <v>880</v>
      </c>
      <c r="E1222" s="767"/>
      <c r="F1222" s="767"/>
      <c r="G1222" s="768"/>
      <c r="H1222" s="766" t="s">
        <v>643</v>
      </c>
      <c r="I1222" s="767"/>
      <c r="J1222" s="767"/>
      <c r="K1222" s="768"/>
      <c r="L1222" s="827">
        <f>IF(ISBLANK('6桁'!L1222)=TRUE,"",VLOOKUP(パターン表!L1222, 'パターン別掛け率（入力）'!$C$3:$I$302, 6, FALSE))</f>
        <v>100</v>
      </c>
      <c r="M1222" s="828" t="str">
        <f>IF(ISBLANK('6桁'!M1222)=TRUE,"",VLOOKUP(パターン表!M1222, 'パターン別掛け率（入力）'!$C$3:$I$302, 6, FALSE))</f>
        <v/>
      </c>
      <c r="N1222" s="828" t="str">
        <f>IF(ISBLANK('6桁'!N1222)=TRUE,"",VLOOKUP(パターン表!N1222, 'パターン別掛け率（入力）'!$C$3:$I$302, 6, FALSE))</f>
        <v/>
      </c>
      <c r="O1222" s="829" t="str">
        <f>IF(ISBLANK('6桁'!O1222)=TRUE,"",VLOOKUP(パターン表!O1222, 'パターン別掛け率（入力）'!$C$3:$I$302, 6, FALSE))</f>
        <v/>
      </c>
      <c r="P1222" s="902" t="s">
        <v>648</v>
      </c>
      <c r="Q1222" s="903"/>
      <c r="R1222" s="903"/>
      <c r="S1222" s="903"/>
      <c r="T1222" s="903"/>
      <c r="U1222" s="903"/>
      <c r="V1222" s="904"/>
      <c r="X1222" s="4"/>
    </row>
    <row r="1223" spans="2:24" ht="24" customHeight="1" thickBot="1">
      <c r="B1223" s="733"/>
      <c r="C1223" s="340">
        <v>55</v>
      </c>
      <c r="D1223" s="778" t="s">
        <v>881</v>
      </c>
      <c r="E1223" s="779"/>
      <c r="F1223" s="779"/>
      <c r="G1223" s="780"/>
      <c r="H1223" s="778" t="s">
        <v>644</v>
      </c>
      <c r="I1223" s="779"/>
      <c r="J1223" s="779"/>
      <c r="K1223" s="780"/>
      <c r="L1223" s="854">
        <f>IF(ISBLANK('6桁'!L1223)=TRUE,"",VLOOKUP(パターン表!L1223, 'パターン別掛け率（入力）'!$C$3:$I$302, 6, FALSE))</f>
        <v>100</v>
      </c>
      <c r="M1223" s="855" t="str">
        <f>IF(ISBLANK('6桁'!M1223)=TRUE,"",VLOOKUP(パターン表!M1223, 'パターン別掛け率（入力）'!$C$3:$I$302, 6, FALSE))</f>
        <v/>
      </c>
      <c r="N1223" s="855" t="str">
        <f>IF(ISBLANK('6桁'!N1223)=TRUE,"",VLOOKUP(パターン表!N1223, 'パターン別掛け率（入力）'!$C$3:$I$302, 6, FALSE))</f>
        <v/>
      </c>
      <c r="O1223" s="856" t="str">
        <f>IF(ISBLANK('6桁'!O1223)=TRUE,"",VLOOKUP(パターン表!O1223, 'パターン別掛け率（入力）'!$C$3:$I$302, 6, FALSE))</f>
        <v/>
      </c>
      <c r="P1223" s="925" t="s">
        <v>649</v>
      </c>
      <c r="Q1223" s="926"/>
      <c r="R1223" s="926"/>
      <c r="S1223" s="926"/>
      <c r="T1223" s="926"/>
      <c r="U1223" s="926"/>
      <c r="V1223" s="927"/>
      <c r="X1223" s="4"/>
    </row>
    <row r="1224" spans="2:24" ht="61.5" customHeight="1" thickBot="1">
      <c r="B1224" s="77">
        <v>16</v>
      </c>
      <c r="C1224" s="78">
        <v>55</v>
      </c>
      <c r="D1224" s="893" t="s">
        <v>641</v>
      </c>
      <c r="E1224" s="894"/>
      <c r="F1224" s="894"/>
      <c r="G1224" s="895"/>
      <c r="H1224" s="893" t="s">
        <v>645</v>
      </c>
      <c r="I1224" s="894"/>
      <c r="J1224" s="894"/>
      <c r="K1224" s="895"/>
      <c r="L1224" s="531">
        <f>IF(ISBLANK('6桁'!L1224)=TRUE,"",VLOOKUP(パターン表!L1224, 'パターン別掛け率（入力）'!$C$3:$I$302, 6, FALSE))</f>
        <v>100</v>
      </c>
      <c r="M1224" s="532" t="str">
        <f>IF(ISBLANK('6桁'!M1224)=TRUE,"",VLOOKUP(パターン表!M1224, 'パターン別掛け率（入力）'!$C$3:$I$302, 6, FALSE))</f>
        <v/>
      </c>
      <c r="N1224" s="532" t="str">
        <f>IF(ISBLANK('6桁'!N1224)=TRUE,"",VLOOKUP(パターン表!N1224, 'パターン別掛け率（入力）'!$C$3:$I$302, 6, FALSE))</f>
        <v/>
      </c>
      <c r="O1224" s="533" t="str">
        <f>IF(ISBLANK('6桁'!O1224)=TRUE,"",VLOOKUP(パターン表!O1224, 'パターン別掛け率（入力）'!$C$3:$I$302, 6, FALSE))</f>
        <v/>
      </c>
      <c r="P1224" s="896" t="s">
        <v>1002</v>
      </c>
      <c r="Q1224" s="897"/>
      <c r="R1224" s="897"/>
      <c r="S1224" s="897"/>
      <c r="T1224" s="897"/>
      <c r="U1224" s="897"/>
      <c r="V1224" s="898"/>
      <c r="X1224" s="4"/>
    </row>
    <row r="1225" spans="2:24" ht="61.5" customHeight="1" thickBot="1">
      <c r="B1225" s="77">
        <v>15</v>
      </c>
      <c r="C1225" s="78">
        <v>65</v>
      </c>
      <c r="D1225" s="893" t="s">
        <v>882</v>
      </c>
      <c r="E1225" s="894"/>
      <c r="F1225" s="894"/>
      <c r="G1225" s="895"/>
      <c r="H1225" s="893" t="s">
        <v>646</v>
      </c>
      <c r="I1225" s="894"/>
      <c r="J1225" s="894"/>
      <c r="K1225" s="895"/>
      <c r="L1225" s="531">
        <f>IF(ISBLANK('6桁'!L1225)=TRUE,"",VLOOKUP(パターン表!L1225, 'パターン別掛け率（入力）'!$C$3:$I$302, 6, FALSE))</f>
        <v>100</v>
      </c>
      <c r="M1225" s="532" t="str">
        <f>IF(ISBLANK('6桁'!M1225)=TRUE,"",VLOOKUP(パターン表!M1225, 'パターン別掛け率（入力）'!$C$3:$I$302, 6, FALSE))</f>
        <v/>
      </c>
      <c r="N1225" s="532" t="str">
        <f>IF(ISBLANK('6桁'!N1225)=TRUE,"",VLOOKUP(パターン表!N1225, 'パターン別掛け率（入力）'!$C$3:$I$302, 6, FALSE))</f>
        <v/>
      </c>
      <c r="O1225" s="533" t="str">
        <f>IF(ISBLANK('6桁'!O1225)=TRUE,"",VLOOKUP(パターン表!O1225, 'パターン別掛け率（入力）'!$C$3:$I$302, 6, FALSE))</f>
        <v/>
      </c>
      <c r="P1225" s="896" t="s">
        <v>1003</v>
      </c>
      <c r="Q1225" s="897"/>
      <c r="R1225" s="897"/>
      <c r="S1225" s="897"/>
      <c r="T1225" s="897"/>
      <c r="U1225" s="897"/>
      <c r="V1225" s="898"/>
      <c r="W1225" s="137"/>
      <c r="X1225" s="4"/>
    </row>
    <row r="1226" spans="2:24" ht="69" customHeight="1">
      <c r="B1226" s="545" t="s">
        <v>1004</v>
      </c>
      <c r="C1226" s="588"/>
      <c r="D1226" s="588"/>
      <c r="E1226" s="588"/>
      <c r="F1226" s="588"/>
      <c r="G1226" s="588"/>
      <c r="H1226" s="588"/>
      <c r="I1226" s="588"/>
      <c r="J1226" s="588"/>
      <c r="K1226" s="588"/>
      <c r="L1226" s="588"/>
      <c r="M1226" s="588"/>
      <c r="N1226" s="588"/>
      <c r="O1226" s="588"/>
      <c r="P1226" s="588"/>
      <c r="Q1226" s="588"/>
      <c r="R1226" s="588"/>
      <c r="S1226" s="588"/>
      <c r="T1226" s="588"/>
      <c r="U1226" s="588"/>
      <c r="V1226" s="588"/>
      <c r="W1226" s="589"/>
      <c r="X1226" s="589"/>
    </row>
    <row r="1227" spans="2:24" ht="13.5" customHeight="1">
      <c r="C1227" s="327"/>
      <c r="D1227" s="327"/>
      <c r="E1227" s="327"/>
      <c r="N1227" s="10"/>
      <c r="O1227" s="10"/>
      <c r="P1227" s="10"/>
      <c r="Q1227" s="10"/>
    </row>
    <row r="1228" spans="2:24" ht="22.5" customHeight="1" thickBot="1">
      <c r="B1228" s="371"/>
      <c r="C1228" s="327"/>
      <c r="D1228" s="327"/>
      <c r="E1228" s="327"/>
      <c r="F1228" s="10"/>
      <c r="G1228" s="17"/>
      <c r="H1228" s="10"/>
      <c r="I1228" s="17"/>
      <c r="J1228" s="10"/>
      <c r="K1228" s="17"/>
      <c r="L1228" s="10"/>
      <c r="M1228" s="371"/>
      <c r="N1228" s="10"/>
      <c r="O1228" s="17"/>
      <c r="P1228" s="10"/>
      <c r="Q1228" s="17"/>
      <c r="R1228" s="10"/>
      <c r="S1228" s="17"/>
      <c r="T1228" s="10"/>
      <c r="U1228" s="17"/>
    </row>
    <row r="1229" spans="2:24" ht="22.5" customHeight="1" thickBot="1">
      <c r="B1229" s="908" t="s">
        <v>41</v>
      </c>
      <c r="C1229" s="622" t="s">
        <v>665</v>
      </c>
      <c r="D1229" s="623"/>
      <c r="E1229" s="624"/>
      <c r="F1229" s="531" t="s">
        <v>150</v>
      </c>
      <c r="G1229" s="532"/>
      <c r="H1229" s="532"/>
      <c r="I1229" s="532"/>
      <c r="J1229" s="532"/>
      <c r="K1229" s="532"/>
      <c r="L1229" s="532"/>
      <c r="M1229" s="533"/>
      <c r="N1229" s="531" t="s">
        <v>650</v>
      </c>
      <c r="O1229" s="532"/>
      <c r="P1229" s="532"/>
      <c r="Q1229" s="532"/>
      <c r="R1229" s="532"/>
      <c r="S1229" s="533"/>
      <c r="T1229" s="10"/>
      <c r="U1229" s="17"/>
    </row>
    <row r="1230" spans="2:24" ht="39.950000000000003" customHeight="1" thickBot="1">
      <c r="B1230" s="909"/>
      <c r="C1230" s="622" t="s">
        <v>159</v>
      </c>
      <c r="D1230" s="623"/>
      <c r="E1230" s="624"/>
      <c r="F1230" s="622" t="s">
        <v>697</v>
      </c>
      <c r="G1230" s="624"/>
      <c r="H1230" s="622" t="s">
        <v>651</v>
      </c>
      <c r="I1230" s="624"/>
      <c r="J1230" s="622" t="s">
        <v>698</v>
      </c>
      <c r="K1230" s="624"/>
      <c r="L1230" s="622" t="s">
        <v>699</v>
      </c>
      <c r="M1230" s="624"/>
      <c r="N1230" s="622" t="s">
        <v>700</v>
      </c>
      <c r="O1230" s="624"/>
      <c r="P1230" s="622" t="s">
        <v>696</v>
      </c>
      <c r="Q1230" s="624"/>
      <c r="R1230" s="622" t="s">
        <v>701</v>
      </c>
      <c r="S1230" s="624"/>
      <c r="T1230" s="10"/>
      <c r="U1230" s="17"/>
    </row>
    <row r="1231" spans="2:24" ht="22.5" customHeight="1" thickBot="1">
      <c r="B1231" s="910"/>
      <c r="C1231" s="622" t="s">
        <v>164</v>
      </c>
      <c r="D1231" s="623"/>
      <c r="E1231" s="624"/>
      <c r="F1231" s="622" t="s">
        <v>492</v>
      </c>
      <c r="G1231" s="623"/>
      <c r="H1231" s="622" t="s">
        <v>511</v>
      </c>
      <c r="I1231" s="623"/>
      <c r="J1231" s="622" t="s">
        <v>511</v>
      </c>
      <c r="K1231" s="623"/>
      <c r="L1231" s="622" t="s">
        <v>511</v>
      </c>
      <c r="M1231" s="624"/>
      <c r="N1231" s="622" t="s">
        <v>728</v>
      </c>
      <c r="O1231" s="623"/>
      <c r="P1231" s="622" t="s">
        <v>492</v>
      </c>
      <c r="Q1231" s="623"/>
      <c r="R1231" s="622" t="s">
        <v>652</v>
      </c>
      <c r="S1231" s="624"/>
      <c r="T1231" s="10"/>
      <c r="U1231" s="17"/>
    </row>
    <row r="1232" spans="2:24" ht="30" customHeight="1">
      <c r="B1232" s="562">
        <v>12</v>
      </c>
      <c r="C1232" s="498" t="s">
        <v>87</v>
      </c>
      <c r="D1232" s="606"/>
      <c r="E1232" s="499"/>
      <c r="F1232" s="14" t="str">
        <f>IF(ISBLANK('6桁'!F1232)=TRUE,"",VLOOKUP(パターン表!F1232, 'パターン別掛け率（入力）'!$C$3:$I$302, 6, FALSE))</f>
        <v/>
      </c>
      <c r="G1232" s="19">
        <f>'6桁'!G1232</f>
        <v>0</v>
      </c>
      <c r="H1232" s="12" t="str">
        <f>IF(ISBLANK('6桁'!H1232)=TRUE,"",VLOOKUP(パターン表!H1232, 'パターン別掛け率（入力）'!$C$3:$I$302, 6, FALSE))</f>
        <v/>
      </c>
      <c r="I1232" s="20">
        <f>'6桁'!I1232</f>
        <v>0</v>
      </c>
      <c r="J1232" s="14" t="str">
        <f>IF(ISBLANK('6桁'!J1232)=TRUE,"",VLOOKUP(パターン表!J1232, 'パターン別掛け率（入力）'!$C$3:$I$302, 6, FALSE))</f>
        <v/>
      </c>
      <c r="K1232" s="19">
        <f>'6桁'!K1232</f>
        <v>0</v>
      </c>
      <c r="L1232" s="12" t="str">
        <f>IF(ISBLANK('6桁'!L1232)=TRUE,"",VLOOKUP(パターン表!L1232, 'パターン別掛け率（入力）'!$C$3:$I$302, 6, FALSE))</f>
        <v/>
      </c>
      <c r="M1232" s="20">
        <f>'6桁'!M1232</f>
        <v>0</v>
      </c>
      <c r="N1232" s="12">
        <f>IF(ISBLANK('6桁'!N1232)=TRUE,"",VLOOKUP(パターン表!N1232, 'パターン別掛け率（入力）'!$C$3:$I$302, 6, FALSE))</f>
        <v>100</v>
      </c>
      <c r="O1232" s="20" t="str">
        <f>'6桁'!O1232</f>
        <v>V</v>
      </c>
      <c r="P1232" s="14" t="str">
        <f>IF(ISBLANK('6桁'!P1232)=TRUE,"",VLOOKUP(パターン表!P1232, 'パターン別掛け率（入力）'!$C$3:$I$302, 6, FALSE))</f>
        <v/>
      </c>
      <c r="Q1232" s="19">
        <f>'6桁'!Q1232</f>
        <v>0</v>
      </c>
      <c r="R1232" s="12">
        <f>IF(ISBLANK('6桁'!R1232)=TRUE,"",VLOOKUP(パターン表!R1232, 'パターン別掛け率（入力）'!$C$3:$I$302, 6, FALSE))</f>
        <v>100</v>
      </c>
      <c r="S1232" s="20" t="str">
        <f>'6桁'!S1232</f>
        <v>V</v>
      </c>
      <c r="T1232" s="10"/>
      <c r="U1232" s="17"/>
    </row>
    <row r="1233" spans="2:24" ht="30" customHeight="1">
      <c r="B1233" s="563"/>
      <c r="C1233" s="500" t="s">
        <v>351</v>
      </c>
      <c r="D1233" s="605"/>
      <c r="E1233" s="501"/>
      <c r="F1233" s="14" t="str">
        <f>IF(ISBLANK('6桁'!F1233)=TRUE,"",VLOOKUP(パターン表!F1233, 'パターン別掛け率（入力）'!$C$3:$I$302, 6, FALSE))</f>
        <v/>
      </c>
      <c r="G1233" s="19">
        <f>'6桁'!G1233</f>
        <v>0</v>
      </c>
      <c r="H1233" s="12">
        <f>IF(ISBLANK('6桁'!H1233)=TRUE,"",VLOOKUP(パターン表!H1233, 'パターン別掛け率（入力）'!$C$3:$I$302, 6, FALSE))</f>
        <v>100</v>
      </c>
      <c r="I1233" s="20" t="str">
        <f>'6桁'!I1233</f>
        <v>S</v>
      </c>
      <c r="J1233" s="14" t="str">
        <f>IF(ISBLANK('6桁'!J1233)=TRUE,"",VLOOKUP(パターン表!J1233, 'パターン別掛け率（入力）'!$C$3:$I$302, 6, FALSE))</f>
        <v/>
      </c>
      <c r="K1233" s="19">
        <f>'6桁'!K1233</f>
        <v>0</v>
      </c>
      <c r="L1233" s="12" t="str">
        <f>IF(ISBLANK('6桁'!L1233)=TRUE,"",VLOOKUP(パターン表!L1233, 'パターン別掛け率（入力）'!$C$3:$I$302, 6, FALSE))</f>
        <v/>
      </c>
      <c r="M1233" s="20">
        <f>'6桁'!M1233</f>
        <v>0</v>
      </c>
      <c r="N1233" s="12" t="str">
        <f>IF(ISBLANK('6桁'!N1233)=TRUE,"",VLOOKUP(パターン表!N1233, 'パターン別掛け率（入力）'!$C$3:$I$302, 6, FALSE))</f>
        <v/>
      </c>
      <c r="O1233" s="20">
        <f>'6桁'!O1233</f>
        <v>0</v>
      </c>
      <c r="P1233" s="14" t="str">
        <f>IF(ISBLANK('6桁'!P1233)=TRUE,"",VLOOKUP(パターン表!P1233, 'パターン別掛け率（入力）'!$C$3:$I$302, 6, FALSE))</f>
        <v/>
      </c>
      <c r="Q1233" s="19">
        <f>'6桁'!Q1233</f>
        <v>0</v>
      </c>
      <c r="R1233" s="12" t="str">
        <f>IF(ISBLANK('6桁'!R1233)=TRUE,"",VLOOKUP(パターン表!R1233, 'パターン別掛け率（入力）'!$C$3:$I$302, 6, FALSE))</f>
        <v/>
      </c>
      <c r="S1233" s="20">
        <f>'6桁'!S1233</f>
        <v>0</v>
      </c>
      <c r="T1233" s="10"/>
      <c r="U1233" s="17"/>
    </row>
    <row r="1234" spans="2:24" ht="30" customHeight="1">
      <c r="B1234" s="920"/>
      <c r="C1234" s="560" t="s">
        <v>361</v>
      </c>
      <c r="D1234" s="607"/>
      <c r="E1234" s="561"/>
      <c r="F1234" s="27" t="str">
        <f>IF(ISBLANK('6桁'!F1234)=TRUE,"",VLOOKUP(パターン表!F1234, 'パターン別掛け率（入力）'!$C$3:$I$302, 6, FALSE))</f>
        <v/>
      </c>
      <c r="G1234" s="30">
        <f>'6桁'!G1234</f>
        <v>0</v>
      </c>
      <c r="H1234" s="244" t="str">
        <f>IF(ISBLANK('6桁'!H1234)=TRUE,"",VLOOKUP(パターン表!H1234, 'パターン別掛け率（入力）'!$C$3:$I$302, 6, FALSE))</f>
        <v/>
      </c>
      <c r="I1234" s="236">
        <f>'6桁'!I1234</f>
        <v>0</v>
      </c>
      <c r="J1234" s="27">
        <f>IF(ISBLANK('6桁'!J1234)=TRUE,"",VLOOKUP(パターン表!J1234, 'パターン別掛け率（入力）'!$C$3:$I$302, 6, FALSE))</f>
        <v>100</v>
      </c>
      <c r="K1234" s="30" t="str">
        <f>'6桁'!K1234</f>
        <v>S</v>
      </c>
      <c r="L1234" s="244" t="str">
        <f>IF(ISBLANK('6桁'!L1234)=TRUE,"",VLOOKUP(パターン表!L1234, 'パターン別掛け率（入力）'!$C$3:$I$302, 6, FALSE))</f>
        <v/>
      </c>
      <c r="M1234" s="236">
        <f>'6桁'!M1234</f>
        <v>0</v>
      </c>
      <c r="N1234" s="244" t="str">
        <f>IF(ISBLANK('6桁'!N1234)=TRUE,"",VLOOKUP(パターン表!N1234, 'パターン別掛け率（入力）'!$C$3:$I$302, 6, FALSE))</f>
        <v/>
      </c>
      <c r="O1234" s="236">
        <f>'6桁'!O1234</f>
        <v>0</v>
      </c>
      <c r="P1234" s="27" t="str">
        <f>IF(ISBLANK('6桁'!P1234)=TRUE,"",VLOOKUP(パターン表!P1234, 'パターン別掛け率（入力）'!$C$3:$I$302, 6, FALSE))</f>
        <v/>
      </c>
      <c r="Q1234" s="30">
        <f>'6桁'!Q1234</f>
        <v>0</v>
      </c>
      <c r="R1234" s="244" t="str">
        <f>IF(ISBLANK('6桁'!R1234)=TRUE,"",VLOOKUP(パターン表!R1234, 'パターン別掛け率（入力）'!$C$3:$I$302, 6, FALSE))</f>
        <v/>
      </c>
      <c r="S1234" s="236">
        <f>'6桁'!S1234</f>
        <v>0</v>
      </c>
      <c r="T1234" s="10"/>
      <c r="U1234" s="17"/>
    </row>
    <row r="1235" spans="2:24" ht="30" customHeight="1">
      <c r="B1235" s="921">
        <v>10</v>
      </c>
      <c r="C1235" s="576" t="s">
        <v>88</v>
      </c>
      <c r="D1235" s="610"/>
      <c r="E1235" s="577"/>
      <c r="F1235" s="76">
        <f>IF(ISBLANK('6桁'!F1235)=TRUE,"",VLOOKUP(パターン表!F1235, 'パターン別掛け率（入力）'!$C$3:$I$302, 6, FALSE))</f>
        <v>100</v>
      </c>
      <c r="G1235" s="57" t="str">
        <f>'6桁'!G1235</f>
        <v>H</v>
      </c>
      <c r="H1235" s="75" t="str">
        <f>IF(ISBLANK('6桁'!H1235)=TRUE,"",VLOOKUP(パターン表!H1235, 'パターン別掛け率（入力）'!$C$3:$I$302, 6, FALSE))</f>
        <v/>
      </c>
      <c r="I1235" s="29">
        <f>'6桁'!I1235</f>
        <v>0</v>
      </c>
      <c r="J1235" s="76" t="str">
        <f>IF(ISBLANK('6桁'!J1235)=TRUE,"",VLOOKUP(パターン表!J1235, 'パターン別掛け率（入力）'!$C$3:$I$302, 6, FALSE))</f>
        <v/>
      </c>
      <c r="K1235" s="57">
        <f>'6桁'!K1235</f>
        <v>0</v>
      </c>
      <c r="L1235" s="75" t="str">
        <f>IF(ISBLANK('6桁'!L1235)=TRUE,"",VLOOKUP(パターン表!L1235, 'パターン別掛け率（入力）'!$C$3:$I$302, 6, FALSE))</f>
        <v/>
      </c>
      <c r="M1235" s="29">
        <f>'6桁'!M1235</f>
        <v>0</v>
      </c>
      <c r="N1235" s="75">
        <f>IF(ISBLANK('6桁'!N1235)=TRUE,"",VLOOKUP(パターン表!N1235, 'パターン別掛け率（入力）'!$C$3:$I$302, 6, FALSE))</f>
        <v>100</v>
      </c>
      <c r="O1235" s="29" t="str">
        <f>'6桁'!O1235</f>
        <v>H</v>
      </c>
      <c r="P1235" s="76">
        <f>IF(ISBLANK('6桁'!P1235)=TRUE,"",VLOOKUP(パターン表!P1235, 'パターン別掛け率（入力）'!$C$3:$I$302, 6, FALSE))</f>
        <v>100</v>
      </c>
      <c r="Q1235" s="57" t="str">
        <f>'6桁'!Q1235</f>
        <v>H</v>
      </c>
      <c r="R1235" s="75" t="str">
        <f>IF(ISBLANK('6桁'!R1235)=TRUE,"",VLOOKUP(パターン表!R1235, 'パターン別掛け率（入力）'!$C$3:$I$302, 6, FALSE))</f>
        <v/>
      </c>
      <c r="S1235" s="29">
        <f>'6桁'!S1235</f>
        <v>0</v>
      </c>
      <c r="T1235" s="10"/>
      <c r="U1235" s="17"/>
      <c r="V1235" s="10"/>
      <c r="W1235" s="17"/>
    </row>
    <row r="1236" spans="2:24" ht="30" customHeight="1" thickBot="1">
      <c r="B1236" s="922"/>
      <c r="C1236" s="558" t="s">
        <v>83</v>
      </c>
      <c r="D1236" s="656"/>
      <c r="E1236" s="559"/>
      <c r="F1236" s="16" t="str">
        <f>IF(ISBLANK('6桁'!F1236)=TRUE,"",VLOOKUP(パターン表!F1236, 'パターン別掛け率（入力）'!$C$3:$I$302, 6, FALSE))</f>
        <v/>
      </c>
      <c r="G1236" s="31">
        <f>'6桁'!G1236</f>
        <v>0</v>
      </c>
      <c r="H1236" s="15" t="str">
        <f>IF(ISBLANK('6桁'!H1236)=TRUE,"",VLOOKUP(パターン表!H1236, 'パターン別掛け率（入力）'!$C$3:$I$302, 6, FALSE))</f>
        <v/>
      </c>
      <c r="I1236" s="21">
        <f>'6桁'!I1236</f>
        <v>0</v>
      </c>
      <c r="J1236" s="16" t="str">
        <f>IF(ISBLANK('6桁'!J1236)=TRUE,"",VLOOKUP(パターン表!J1236, 'パターン別掛け率（入力）'!$C$3:$I$302, 6, FALSE))</f>
        <v/>
      </c>
      <c r="K1236" s="31">
        <f>'6桁'!K1236</f>
        <v>0</v>
      </c>
      <c r="L1236" s="15">
        <f>IF(ISBLANK('6桁'!L1236)=TRUE,"",VLOOKUP(パターン表!L1236, 'パターン別掛け率（入力）'!$C$3:$I$302, 6, FALSE))</f>
        <v>100</v>
      </c>
      <c r="M1236" s="21" t="str">
        <f>'6桁'!M1236</f>
        <v>S</v>
      </c>
      <c r="N1236" s="15" t="str">
        <f>IF(ISBLANK('6桁'!N1236)=TRUE,"",VLOOKUP(パターン表!N1236, 'パターン別掛け率（入力）'!$C$3:$I$302, 6, FALSE))</f>
        <v/>
      </c>
      <c r="O1236" s="21">
        <f>'6桁'!O1236</f>
        <v>0</v>
      </c>
      <c r="P1236" s="16" t="str">
        <f>IF(ISBLANK('6桁'!P1236)=TRUE,"",VLOOKUP(パターン表!P1236, 'パターン別掛け率（入力）'!$C$3:$I$302, 6, FALSE))</f>
        <v/>
      </c>
      <c r="Q1236" s="31">
        <f>'6桁'!Q1236</f>
        <v>0</v>
      </c>
      <c r="R1236" s="15" t="str">
        <f>IF(ISBLANK('6桁'!R1236)=TRUE,"",VLOOKUP(パターン表!R1236, 'パターン別掛け率（入力）'!$C$3:$I$302, 6, FALSE))</f>
        <v/>
      </c>
      <c r="S1236" s="21">
        <f>'6桁'!S1236</f>
        <v>0</v>
      </c>
      <c r="T1236" s="10"/>
      <c r="U1236" s="17"/>
      <c r="V1236" s="10"/>
      <c r="W1236" s="17"/>
    </row>
    <row r="1237" spans="2:24" s="38" customFormat="1">
      <c r="B1237" s="4"/>
      <c r="F1237" s="84"/>
      <c r="H1237" s="84"/>
      <c r="J1237" s="84"/>
      <c r="L1237" s="84"/>
      <c r="N1237" s="84"/>
      <c r="P1237" s="84"/>
      <c r="R1237" s="84"/>
      <c r="T1237" s="84"/>
      <c r="V1237" s="84"/>
      <c r="X1237" s="84"/>
    </row>
    <row r="1239" spans="2:24" s="239" customFormat="1" ht="20.100000000000001" customHeight="1" thickBot="1">
      <c r="B1239" s="242" t="s">
        <v>546</v>
      </c>
      <c r="F1239" s="240"/>
      <c r="H1239" s="240"/>
      <c r="J1239" s="240"/>
      <c r="L1239" s="240"/>
      <c r="N1239" s="240"/>
      <c r="P1239" s="240"/>
      <c r="R1239" s="240"/>
      <c r="T1239" s="240"/>
      <c r="V1239" s="240"/>
      <c r="X1239" s="240"/>
    </row>
    <row r="1240" spans="2:24" ht="30" customHeight="1">
      <c r="B1240" s="917" t="s">
        <v>547</v>
      </c>
      <c r="C1240" s="918"/>
      <c r="D1240" s="918"/>
      <c r="E1240" s="919"/>
      <c r="F1240" s="824">
        <f>IF(ISBLANK('6桁'!F1240)=TRUE,"",VLOOKUP(パターン表!F1240, 'パターン別掛け率（入力）'!$C$3:$I$302, 6, FALSE))</f>
        <v>100</v>
      </c>
      <c r="G1240" s="826" t="str">
        <f>IF(ISBLANK('6桁'!G1240)=TRUE,"",VLOOKUP(パターン表!G1240, 'パターン別掛け率（入力）'!$C$3:$I$302, 6, FALSE))</f>
        <v/>
      </c>
      <c r="H1240" s="85"/>
      <c r="I1240" s="13"/>
    </row>
    <row r="1241" spans="2:24" ht="30" customHeight="1">
      <c r="B1241" s="914" t="s">
        <v>548</v>
      </c>
      <c r="C1241" s="915"/>
      <c r="D1241" s="915"/>
      <c r="E1241" s="916"/>
      <c r="F1241" s="749">
        <f>IF(ISBLANK('6桁'!F1241)=TRUE,"",VLOOKUP(パターン表!F1241, 'パターン別掛け率（入力）'!$C$3:$I$302, 6, FALSE))</f>
        <v>100</v>
      </c>
      <c r="G1241" s="751" t="str">
        <f>IF(ISBLANK('6桁'!G1241)=TRUE,"",VLOOKUP(パターン表!G1241, 'パターン別掛け率（入力）'!$C$3:$I$302, 6, FALSE))</f>
        <v/>
      </c>
      <c r="H1241" s="85"/>
      <c r="I1241" s="13"/>
    </row>
    <row r="1242" spans="2:24" ht="30" customHeight="1">
      <c r="B1242" s="914" t="s">
        <v>549</v>
      </c>
      <c r="C1242" s="915"/>
      <c r="D1242" s="915"/>
      <c r="E1242" s="916"/>
      <c r="F1242" s="749">
        <f>IF(ISBLANK('6桁'!F1242)=TRUE,"",VLOOKUP(パターン表!F1242, 'パターン別掛け率（入力）'!$C$3:$I$302, 6, FALSE))</f>
        <v>100</v>
      </c>
      <c r="G1242" s="751" t="str">
        <f>IF(ISBLANK('6桁'!G1242)=TRUE,"",VLOOKUP(パターン表!G1242, 'パターン別掛け率（入力）'!$C$3:$I$302, 6, FALSE))</f>
        <v/>
      </c>
      <c r="H1242" s="85"/>
      <c r="I1242" s="13"/>
      <c r="M1242" s="13"/>
    </row>
    <row r="1243" spans="2:24" ht="30" customHeight="1">
      <c r="B1243" s="914" t="s">
        <v>550</v>
      </c>
      <c r="C1243" s="915"/>
      <c r="D1243" s="915"/>
      <c r="E1243" s="916"/>
      <c r="F1243" s="749">
        <f>IF(ISBLANK('6桁'!F1243)=TRUE,"",VLOOKUP(パターン表!F1243, 'パターン別掛け率（入力）'!$C$3:$I$302, 6, FALSE))</f>
        <v>100</v>
      </c>
      <c r="G1243" s="751" t="str">
        <f>IF(ISBLANK('6桁'!G1243)=TRUE,"",VLOOKUP(パターン表!G1243, 'パターン別掛け率（入力）'!$C$3:$I$302, 6, FALSE))</f>
        <v/>
      </c>
      <c r="H1243" s="85"/>
      <c r="I1243" s="13"/>
      <c r="J1243" s="85"/>
      <c r="K1243" s="13"/>
      <c r="L1243" s="85"/>
      <c r="M1243" s="13"/>
    </row>
    <row r="1244" spans="2:24" ht="30" customHeight="1">
      <c r="B1244" s="914" t="s">
        <v>551</v>
      </c>
      <c r="C1244" s="915"/>
      <c r="D1244" s="915"/>
      <c r="E1244" s="916"/>
      <c r="F1244" s="749">
        <f>IF(ISBLANK('6桁'!F1244)=TRUE,"",VLOOKUP(パターン表!F1244, 'パターン別掛け率（入力）'!$C$3:$I$302, 6, FALSE))</f>
        <v>100</v>
      </c>
      <c r="G1244" s="751" t="str">
        <f>IF(ISBLANK('6桁'!G1244)=TRUE,"",VLOOKUP(パターン表!G1244, 'パターン別掛け率（入力）'!$C$3:$I$302, 6, FALSE))</f>
        <v/>
      </c>
      <c r="H1244" s="85"/>
      <c r="I1244" s="13"/>
      <c r="J1244" s="85"/>
      <c r="K1244" s="13"/>
      <c r="L1244" s="85"/>
      <c r="M1244" s="13"/>
    </row>
    <row r="1245" spans="2:24" ht="30" customHeight="1" thickBot="1">
      <c r="B1245" s="911" t="s">
        <v>552</v>
      </c>
      <c r="C1245" s="912"/>
      <c r="D1245" s="912"/>
      <c r="E1245" s="913"/>
      <c r="F1245" s="793">
        <f>IF(ISBLANK('6桁'!F1245)=TRUE,"",VLOOKUP(パターン表!F1245, 'パターン別掛け率（入力）'!$C$3:$I$302, 6, FALSE))</f>
        <v>100</v>
      </c>
      <c r="G1245" s="795" t="str">
        <f>IF(ISBLANK('6桁'!G1245)=TRUE,"",VLOOKUP(パターン表!G1245, 'パターン別掛け率（入力）'!$C$3:$I$302, 6, FALSE))</f>
        <v/>
      </c>
      <c r="H1245" s="85"/>
      <c r="I1245" s="13"/>
      <c r="J1245" s="85"/>
      <c r="K1245" s="13"/>
      <c r="L1245" s="85"/>
    </row>
    <row r="1247" spans="2:24" s="239" customFormat="1" ht="20.100000000000001" customHeight="1" thickBot="1">
      <c r="B1247" s="242" t="s">
        <v>553</v>
      </c>
      <c r="F1247" s="240"/>
      <c r="H1247" s="240"/>
      <c r="J1247" s="240"/>
      <c r="L1247" s="240"/>
      <c r="N1247" s="240"/>
      <c r="P1247" s="240"/>
      <c r="R1247" s="240"/>
      <c r="T1247" s="240"/>
      <c r="V1247" s="240"/>
      <c r="X1247" s="240"/>
    </row>
    <row r="1248" spans="2:24" ht="30" customHeight="1">
      <c r="B1248" s="917" t="s">
        <v>554</v>
      </c>
      <c r="C1248" s="918"/>
      <c r="D1248" s="918"/>
      <c r="E1248" s="919"/>
      <c r="F1248" s="824">
        <f>IF(ISBLANK('6桁'!F1248)=TRUE,"",VLOOKUP(パターン表!F1248, 'パターン別掛け率（入力）'!$C$3:$I$302, 6, FALSE))</f>
        <v>100</v>
      </c>
      <c r="G1248" s="826" t="str">
        <f>IF(ISBLANK('6桁'!G1248)=TRUE,"",VLOOKUP(パターン表!G1248, 'パターン別掛け率（入力）'!$C$3:$I$302, 6, FALSE))</f>
        <v/>
      </c>
    </row>
    <row r="1249" spans="2:7" ht="30" customHeight="1">
      <c r="B1249" s="914" t="s">
        <v>555</v>
      </c>
      <c r="C1249" s="915"/>
      <c r="D1249" s="915"/>
      <c r="E1249" s="916"/>
      <c r="F1249" s="749">
        <f>IF(ISBLANK('6桁'!F1249)=TRUE,"",VLOOKUP(パターン表!F1249, 'パターン別掛け率（入力）'!$C$3:$I$302, 6, FALSE))</f>
        <v>100</v>
      </c>
      <c r="G1249" s="751" t="str">
        <f>IF(ISBLANK('6桁'!G1249)=TRUE,"",VLOOKUP(パターン表!G1249, 'パターン別掛け率（入力）'!$C$3:$I$302, 6, FALSE))</f>
        <v/>
      </c>
    </row>
    <row r="1250" spans="2:7" ht="30" customHeight="1" thickBot="1">
      <c r="B1250" s="911" t="s">
        <v>556</v>
      </c>
      <c r="C1250" s="912"/>
      <c r="D1250" s="912"/>
      <c r="E1250" s="913"/>
      <c r="F1250" s="793">
        <f>IF(ISBLANK('6桁'!F1250)=TRUE,"",VLOOKUP(パターン表!F1250, 'パターン別掛け率（入力）'!$C$3:$I$302, 6, FALSE))</f>
        <v>100</v>
      </c>
      <c r="G1250" s="795" t="str">
        <f>IF(ISBLANK('6桁'!G1250)=TRUE,"",VLOOKUP(パターン表!G1250, 'パターン別掛け率（入力）'!$C$3:$I$302, 6, FALSE))</f>
        <v/>
      </c>
    </row>
  </sheetData>
  <mergeCells count="2296">
    <mergeCell ref="B2:W2"/>
    <mergeCell ref="B4:AA4"/>
    <mergeCell ref="B7:B10"/>
    <mergeCell ref="C7:C10"/>
    <mergeCell ref="D7:E8"/>
    <mergeCell ref="F7:K7"/>
    <mergeCell ref="M7:M10"/>
    <mergeCell ref="N7:O10"/>
    <mergeCell ref="P7:Q8"/>
    <mergeCell ref="R7:AA7"/>
    <mergeCell ref="V10:W10"/>
    <mergeCell ref="X10:Y10"/>
    <mergeCell ref="Z10:AA10"/>
    <mergeCell ref="B11:B14"/>
    <mergeCell ref="M11:M41"/>
    <mergeCell ref="N11:O11"/>
    <mergeCell ref="N12:O12"/>
    <mergeCell ref="N13:O13"/>
    <mergeCell ref="N14:O14"/>
    <mergeCell ref="X8:Y9"/>
    <mergeCell ref="Z8:AA9"/>
    <mergeCell ref="D9:D10"/>
    <mergeCell ref="E9:E10"/>
    <mergeCell ref="P9:P10"/>
    <mergeCell ref="Q9:Q10"/>
    <mergeCell ref="F10:G10"/>
    <mergeCell ref="H10:I10"/>
    <mergeCell ref="J10:K10"/>
    <mergeCell ref="R10:S10"/>
    <mergeCell ref="F8:G9"/>
    <mergeCell ref="H8:I9"/>
    <mergeCell ref="J8:K9"/>
    <mergeCell ref="R8:S9"/>
    <mergeCell ref="T8:U9"/>
    <mergeCell ref="V8:W9"/>
    <mergeCell ref="N24:O24"/>
    <mergeCell ref="N25:O25"/>
    <mergeCell ref="N26:O26"/>
    <mergeCell ref="N27:O27"/>
    <mergeCell ref="N28:O28"/>
    <mergeCell ref="N29:O29"/>
    <mergeCell ref="B15:B34"/>
    <mergeCell ref="N15:O15"/>
    <mergeCell ref="N16:O16"/>
    <mergeCell ref="N17:O17"/>
    <mergeCell ref="N18:O18"/>
    <mergeCell ref="N19:O19"/>
    <mergeCell ref="N20:O20"/>
    <mergeCell ref="N21:O21"/>
    <mergeCell ref="N22:O22"/>
    <mergeCell ref="N23:O23"/>
    <mergeCell ref="T10:U10"/>
    <mergeCell ref="M42:AA42"/>
    <mergeCell ref="B44:AA44"/>
    <mergeCell ref="B47:B50"/>
    <mergeCell ref="C47:C50"/>
    <mergeCell ref="D47:E48"/>
    <mergeCell ref="F47:U47"/>
    <mergeCell ref="F48:G49"/>
    <mergeCell ref="H48:I49"/>
    <mergeCell ref="J48:K49"/>
    <mergeCell ref="L48:M49"/>
    <mergeCell ref="N36:O36"/>
    <mergeCell ref="N37:O37"/>
    <mergeCell ref="N38:O38"/>
    <mergeCell ref="N39:O39"/>
    <mergeCell ref="N40:O40"/>
    <mergeCell ref="N41:O41"/>
    <mergeCell ref="N30:O30"/>
    <mergeCell ref="N31:O31"/>
    <mergeCell ref="N32:O32"/>
    <mergeCell ref="N33:O33"/>
    <mergeCell ref="N34:O34"/>
    <mergeCell ref="N35:O35"/>
    <mergeCell ref="X49:Y49"/>
    <mergeCell ref="F50:G50"/>
    <mergeCell ref="H50:I50"/>
    <mergeCell ref="J50:K50"/>
    <mergeCell ref="L50:M50"/>
    <mergeCell ref="N50:O50"/>
    <mergeCell ref="P50:Q50"/>
    <mergeCell ref="R50:S50"/>
    <mergeCell ref="T50:U50"/>
    <mergeCell ref="V50:W50"/>
    <mergeCell ref="N48:O49"/>
    <mergeCell ref="P48:Q49"/>
    <mergeCell ref="R48:S49"/>
    <mergeCell ref="T48:U49"/>
    <mergeCell ref="V48:W49"/>
    <mergeCell ref="D49:D50"/>
    <mergeCell ref="E49:E50"/>
    <mergeCell ref="R89:S90"/>
    <mergeCell ref="T89:Y89"/>
    <mergeCell ref="F90:G91"/>
    <mergeCell ref="H90:I91"/>
    <mergeCell ref="J90:K91"/>
    <mergeCell ref="L90:M91"/>
    <mergeCell ref="T90:U91"/>
    <mergeCell ref="V90:W91"/>
    <mergeCell ref="X90:Y91"/>
    <mergeCell ref="X50:Y50"/>
    <mergeCell ref="B51:B83"/>
    <mergeCell ref="B84:Y84"/>
    <mergeCell ref="B86:AA86"/>
    <mergeCell ref="B89:B92"/>
    <mergeCell ref="C89:C92"/>
    <mergeCell ref="D89:E90"/>
    <mergeCell ref="F89:M89"/>
    <mergeCell ref="O89:O92"/>
    <mergeCell ref="P89:Q92"/>
    <mergeCell ref="V92:W92"/>
    <mergeCell ref="X92:Y92"/>
    <mergeCell ref="Z92:AA92"/>
    <mergeCell ref="B93:B102"/>
    <mergeCell ref="O93:O102"/>
    <mergeCell ref="P93:Q93"/>
    <mergeCell ref="P94:Q94"/>
    <mergeCell ref="P95:Q95"/>
    <mergeCell ref="P96:Q96"/>
    <mergeCell ref="P97:Q97"/>
    <mergeCell ref="D91:D92"/>
    <mergeCell ref="E91:E92"/>
    <mergeCell ref="R91:R92"/>
    <mergeCell ref="S91:S92"/>
    <mergeCell ref="Z91:AA91"/>
    <mergeCell ref="F92:G92"/>
    <mergeCell ref="H92:I92"/>
    <mergeCell ref="J92:K92"/>
    <mergeCell ref="L92:M92"/>
    <mergeCell ref="T92:U92"/>
    <mergeCell ref="P112:Q112"/>
    <mergeCell ref="P113:Q113"/>
    <mergeCell ref="B114:B133"/>
    <mergeCell ref="P114:Q114"/>
    <mergeCell ref="P115:Q115"/>
    <mergeCell ref="P116:Q116"/>
    <mergeCell ref="P117:Q117"/>
    <mergeCell ref="P118:Q118"/>
    <mergeCell ref="P119:Q119"/>
    <mergeCell ref="P120:Q120"/>
    <mergeCell ref="P106:Q106"/>
    <mergeCell ref="P107:Q107"/>
    <mergeCell ref="P108:Q108"/>
    <mergeCell ref="P109:Q109"/>
    <mergeCell ref="P110:Q110"/>
    <mergeCell ref="P111:Q111"/>
    <mergeCell ref="P98:Q98"/>
    <mergeCell ref="P99:Q99"/>
    <mergeCell ref="P100:Q100"/>
    <mergeCell ref="P101:Q101"/>
    <mergeCell ref="P102:Q102"/>
    <mergeCell ref="B103:B113"/>
    <mergeCell ref="O103:O133"/>
    <mergeCell ref="P103:Q103"/>
    <mergeCell ref="P104:Q104"/>
    <mergeCell ref="P105:Q105"/>
    <mergeCell ref="P133:Q133"/>
    <mergeCell ref="B134:V134"/>
    <mergeCell ref="B135:V135"/>
    <mergeCell ref="B139:AA139"/>
    <mergeCell ref="B142:B145"/>
    <mergeCell ref="C142:C145"/>
    <mergeCell ref="D142:E143"/>
    <mergeCell ref="F142:W142"/>
    <mergeCell ref="F143:G144"/>
    <mergeCell ref="H143:I144"/>
    <mergeCell ref="P127:Q127"/>
    <mergeCell ref="P128:Q128"/>
    <mergeCell ref="P129:Q129"/>
    <mergeCell ref="P130:Q130"/>
    <mergeCell ref="P131:Q131"/>
    <mergeCell ref="P132:Q132"/>
    <mergeCell ref="P121:Q121"/>
    <mergeCell ref="P122:Q122"/>
    <mergeCell ref="P123:Q123"/>
    <mergeCell ref="P124:Q124"/>
    <mergeCell ref="P125:Q125"/>
    <mergeCell ref="P126:Q126"/>
    <mergeCell ref="B177:AA177"/>
    <mergeCell ref="B180:B183"/>
    <mergeCell ref="C180:C183"/>
    <mergeCell ref="D180:E181"/>
    <mergeCell ref="F180:M180"/>
    <mergeCell ref="F181:G182"/>
    <mergeCell ref="H181:I182"/>
    <mergeCell ref="J181:K182"/>
    <mergeCell ref="L181:M182"/>
    <mergeCell ref="D182:D183"/>
    <mergeCell ref="R145:S145"/>
    <mergeCell ref="T145:U145"/>
    <mergeCell ref="V145:W145"/>
    <mergeCell ref="X145:Y145"/>
    <mergeCell ref="B146:B174"/>
    <mergeCell ref="B175:Y175"/>
    <mergeCell ref="V143:W144"/>
    <mergeCell ref="X143:Y144"/>
    <mergeCell ref="D144:D145"/>
    <mergeCell ref="E144:E145"/>
    <mergeCell ref="F145:G145"/>
    <mergeCell ref="H145:I145"/>
    <mergeCell ref="J145:K145"/>
    <mergeCell ref="L145:M145"/>
    <mergeCell ref="N145:O145"/>
    <mergeCell ref="P145:Q145"/>
    <mergeCell ref="J143:K144"/>
    <mergeCell ref="L143:M144"/>
    <mergeCell ref="N143:O144"/>
    <mergeCell ref="P143:Q144"/>
    <mergeCell ref="R143:S144"/>
    <mergeCell ref="T143:U144"/>
    <mergeCell ref="B184:B211"/>
    <mergeCell ref="B212:M212"/>
    <mergeCell ref="B216:AA216"/>
    <mergeCell ref="B219:B222"/>
    <mergeCell ref="C219:C222"/>
    <mergeCell ref="D219:E220"/>
    <mergeCell ref="F219:Y219"/>
    <mergeCell ref="F220:G221"/>
    <mergeCell ref="H220:I221"/>
    <mergeCell ref="J220:K221"/>
    <mergeCell ref="E182:E183"/>
    <mergeCell ref="N182:O182"/>
    <mergeCell ref="F183:G183"/>
    <mergeCell ref="H183:I183"/>
    <mergeCell ref="J183:K183"/>
    <mergeCell ref="L183:M183"/>
    <mergeCell ref="N183:O183"/>
    <mergeCell ref="T222:U222"/>
    <mergeCell ref="V222:W222"/>
    <mergeCell ref="X222:Y222"/>
    <mergeCell ref="B223:B248"/>
    <mergeCell ref="B249:Y249"/>
    <mergeCell ref="B252:B255"/>
    <mergeCell ref="C252:C255"/>
    <mergeCell ref="D252:E253"/>
    <mergeCell ref="F252:K252"/>
    <mergeCell ref="O252:O255"/>
    <mergeCell ref="X220:Y221"/>
    <mergeCell ref="D221:D222"/>
    <mergeCell ref="E221:E222"/>
    <mergeCell ref="F222:G222"/>
    <mergeCell ref="H222:I222"/>
    <mergeCell ref="J222:K222"/>
    <mergeCell ref="L222:M222"/>
    <mergeCell ref="N222:O222"/>
    <mergeCell ref="P222:Q222"/>
    <mergeCell ref="R222:S222"/>
    <mergeCell ref="L220:M221"/>
    <mergeCell ref="N220:O221"/>
    <mergeCell ref="P220:Q221"/>
    <mergeCell ref="R220:S221"/>
    <mergeCell ref="T220:U221"/>
    <mergeCell ref="V220:W221"/>
    <mergeCell ref="B256:B268"/>
    <mergeCell ref="O256:O257"/>
    <mergeCell ref="P256:Q256"/>
    <mergeCell ref="P257:Q257"/>
    <mergeCell ref="O258:U258"/>
    <mergeCell ref="O259:V260"/>
    <mergeCell ref="O261:V262"/>
    <mergeCell ref="P263:Q263"/>
    <mergeCell ref="O264:W264"/>
    <mergeCell ref="D254:D255"/>
    <mergeCell ref="E254:E255"/>
    <mergeCell ref="L254:M254"/>
    <mergeCell ref="R254:R255"/>
    <mergeCell ref="S254:S255"/>
    <mergeCell ref="F255:G255"/>
    <mergeCell ref="H255:I255"/>
    <mergeCell ref="J255:K255"/>
    <mergeCell ref="L255:M255"/>
    <mergeCell ref="P252:Q255"/>
    <mergeCell ref="R252:S253"/>
    <mergeCell ref="T252:U252"/>
    <mergeCell ref="F253:G254"/>
    <mergeCell ref="H253:I254"/>
    <mergeCell ref="J253:K254"/>
    <mergeCell ref="T253:U254"/>
    <mergeCell ref="T255:U255"/>
    <mergeCell ref="N278:O278"/>
    <mergeCell ref="P278:Q278"/>
    <mergeCell ref="R278:S278"/>
    <mergeCell ref="T278:U278"/>
    <mergeCell ref="V278:W278"/>
    <mergeCell ref="X278:Y278"/>
    <mergeCell ref="P276:Q277"/>
    <mergeCell ref="R276:S277"/>
    <mergeCell ref="T276:U277"/>
    <mergeCell ref="V276:W277"/>
    <mergeCell ref="D277:D278"/>
    <mergeCell ref="E277:E278"/>
    <mergeCell ref="F278:G278"/>
    <mergeCell ref="H278:I278"/>
    <mergeCell ref="J278:K278"/>
    <mergeCell ref="L278:M278"/>
    <mergeCell ref="B272:AA272"/>
    <mergeCell ref="B275:B278"/>
    <mergeCell ref="C275:C278"/>
    <mergeCell ref="D275:E276"/>
    <mergeCell ref="F275:W275"/>
    <mergeCell ref="F276:G277"/>
    <mergeCell ref="H276:I277"/>
    <mergeCell ref="J276:K277"/>
    <mergeCell ref="L276:M277"/>
    <mergeCell ref="N276:O277"/>
    <mergeCell ref="P313:Q313"/>
    <mergeCell ref="B314:B339"/>
    <mergeCell ref="C332:C333"/>
    <mergeCell ref="D337:E337"/>
    <mergeCell ref="D338:E338"/>
    <mergeCell ref="D339:E339"/>
    <mergeCell ref="L311:M312"/>
    <mergeCell ref="N311:O312"/>
    <mergeCell ref="P311:Q312"/>
    <mergeCell ref="D312:D313"/>
    <mergeCell ref="E312:E313"/>
    <mergeCell ref="F313:G313"/>
    <mergeCell ref="H313:I313"/>
    <mergeCell ref="J313:K313"/>
    <mergeCell ref="L313:M313"/>
    <mergeCell ref="N313:O313"/>
    <mergeCell ref="B279:B303"/>
    <mergeCell ref="B304:Y304"/>
    <mergeCell ref="B307:AA307"/>
    <mergeCell ref="B310:B313"/>
    <mergeCell ref="C310:C313"/>
    <mergeCell ref="D310:E311"/>
    <mergeCell ref="F310:Q310"/>
    <mergeCell ref="F311:G312"/>
    <mergeCell ref="H311:I312"/>
    <mergeCell ref="J311:K312"/>
    <mergeCell ref="N347:O348"/>
    <mergeCell ref="P347:Q348"/>
    <mergeCell ref="D348:D349"/>
    <mergeCell ref="E348:E349"/>
    <mergeCell ref="F349:G349"/>
    <mergeCell ref="H349:I349"/>
    <mergeCell ref="J349:K349"/>
    <mergeCell ref="L349:M349"/>
    <mergeCell ref="N349:O349"/>
    <mergeCell ref="P349:Q349"/>
    <mergeCell ref="B340:U340"/>
    <mergeCell ref="B343:AA343"/>
    <mergeCell ref="B346:B349"/>
    <mergeCell ref="C346:C349"/>
    <mergeCell ref="D346:E347"/>
    <mergeCell ref="F346:Q346"/>
    <mergeCell ref="F347:G348"/>
    <mergeCell ref="H347:I348"/>
    <mergeCell ref="J347:K348"/>
    <mergeCell ref="L347:M348"/>
    <mergeCell ref="B367:Q367"/>
    <mergeCell ref="B370:B373"/>
    <mergeCell ref="C370:C373"/>
    <mergeCell ref="D370:E371"/>
    <mergeCell ref="F370:K370"/>
    <mergeCell ref="F371:G372"/>
    <mergeCell ref="H371:I372"/>
    <mergeCell ref="J371:K372"/>
    <mergeCell ref="D372:D373"/>
    <mergeCell ref="E372:E373"/>
    <mergeCell ref="B350:B366"/>
    <mergeCell ref="D361:E361"/>
    <mergeCell ref="D362:E362"/>
    <mergeCell ref="D363:E363"/>
    <mergeCell ref="D364:E364"/>
    <mergeCell ref="D365:E365"/>
    <mergeCell ref="D366:E366"/>
    <mergeCell ref="D382:E382"/>
    <mergeCell ref="B386:B389"/>
    <mergeCell ref="C386:C389"/>
    <mergeCell ref="D386:E387"/>
    <mergeCell ref="F386:I386"/>
    <mergeCell ref="K386:K389"/>
    <mergeCell ref="D388:D389"/>
    <mergeCell ref="E388:E389"/>
    <mergeCell ref="F373:G373"/>
    <mergeCell ref="H373:I373"/>
    <mergeCell ref="J373:K373"/>
    <mergeCell ref="B374:B382"/>
    <mergeCell ref="D376:E376"/>
    <mergeCell ref="D377:E377"/>
    <mergeCell ref="D378:E378"/>
    <mergeCell ref="D379:E379"/>
    <mergeCell ref="D380:E380"/>
    <mergeCell ref="D381:E381"/>
    <mergeCell ref="R389:S389"/>
    <mergeCell ref="B390:B395"/>
    <mergeCell ref="K390:K391"/>
    <mergeCell ref="L390:M390"/>
    <mergeCell ref="N390:O390"/>
    <mergeCell ref="L391:M391"/>
    <mergeCell ref="N391:O391"/>
    <mergeCell ref="D392:E392"/>
    <mergeCell ref="D393:E393"/>
    <mergeCell ref="D394:E394"/>
    <mergeCell ref="L386:M389"/>
    <mergeCell ref="N386:O389"/>
    <mergeCell ref="P386:S386"/>
    <mergeCell ref="F387:G388"/>
    <mergeCell ref="H387:I388"/>
    <mergeCell ref="P387:Q388"/>
    <mergeCell ref="R387:S388"/>
    <mergeCell ref="F389:G389"/>
    <mergeCell ref="H389:I389"/>
    <mergeCell ref="P389:Q389"/>
    <mergeCell ref="L404:M405"/>
    <mergeCell ref="D405:D406"/>
    <mergeCell ref="E405:E406"/>
    <mergeCell ref="F406:G406"/>
    <mergeCell ref="H406:I406"/>
    <mergeCell ref="J406:K406"/>
    <mergeCell ref="L406:M406"/>
    <mergeCell ref="D395:E395"/>
    <mergeCell ref="B400:AA400"/>
    <mergeCell ref="B403:B406"/>
    <mergeCell ref="C403:C406"/>
    <mergeCell ref="D403:E404"/>
    <mergeCell ref="F403:G403"/>
    <mergeCell ref="J403:K403"/>
    <mergeCell ref="F404:G405"/>
    <mergeCell ref="H404:I405"/>
    <mergeCell ref="J404:K405"/>
    <mergeCell ref="B426:B429"/>
    <mergeCell ref="D426:E426"/>
    <mergeCell ref="D427:E427"/>
    <mergeCell ref="D428:E428"/>
    <mergeCell ref="D429:E429"/>
    <mergeCell ref="B430:J430"/>
    <mergeCell ref="D420:E421"/>
    <mergeCell ref="F421:G421"/>
    <mergeCell ref="B422:B425"/>
    <mergeCell ref="D422:E422"/>
    <mergeCell ref="D423:E423"/>
    <mergeCell ref="D424:E424"/>
    <mergeCell ref="D425:E425"/>
    <mergeCell ref="B407:B408"/>
    <mergeCell ref="B409:B410"/>
    <mergeCell ref="B411:B412"/>
    <mergeCell ref="B413:M413"/>
    <mergeCell ref="B415:AA415"/>
    <mergeCell ref="B418:B421"/>
    <mergeCell ref="C418:C421"/>
    <mergeCell ref="D418:E419"/>
    <mergeCell ref="F418:G418"/>
    <mergeCell ref="F419:G420"/>
    <mergeCell ref="N439:O439"/>
    <mergeCell ref="P439:Q439"/>
    <mergeCell ref="R439:S439"/>
    <mergeCell ref="T439:U439"/>
    <mergeCell ref="V439:W439"/>
    <mergeCell ref="X439:Y439"/>
    <mergeCell ref="P437:Q438"/>
    <mergeCell ref="R437:S438"/>
    <mergeCell ref="T437:U438"/>
    <mergeCell ref="V437:W438"/>
    <mergeCell ref="X437:Y438"/>
    <mergeCell ref="E438:F439"/>
    <mergeCell ref="G438:G439"/>
    <mergeCell ref="H439:I439"/>
    <mergeCell ref="J439:K439"/>
    <mergeCell ref="L439:M439"/>
    <mergeCell ref="B433:AA433"/>
    <mergeCell ref="B436:B439"/>
    <mergeCell ref="C436:D439"/>
    <mergeCell ref="E436:G437"/>
    <mergeCell ref="H436:Q436"/>
    <mergeCell ref="R436:Y436"/>
    <mergeCell ref="H437:I438"/>
    <mergeCell ref="J437:K438"/>
    <mergeCell ref="L437:M438"/>
    <mergeCell ref="N437:O438"/>
    <mergeCell ref="B455:B471"/>
    <mergeCell ref="C455:D455"/>
    <mergeCell ref="E455:F455"/>
    <mergeCell ref="C456:D456"/>
    <mergeCell ref="E456:F456"/>
    <mergeCell ref="C448:D448"/>
    <mergeCell ref="E448:F448"/>
    <mergeCell ref="B449:B454"/>
    <mergeCell ref="C449:D449"/>
    <mergeCell ref="E449:F449"/>
    <mergeCell ref="C450:D450"/>
    <mergeCell ref="E450:F450"/>
    <mergeCell ref="C451:D451"/>
    <mergeCell ref="E451:F451"/>
    <mergeCell ref="C452:D452"/>
    <mergeCell ref="E444:F444"/>
    <mergeCell ref="C445:D445"/>
    <mergeCell ref="E445:F445"/>
    <mergeCell ref="C446:D446"/>
    <mergeCell ref="E446:F446"/>
    <mergeCell ref="C447:D447"/>
    <mergeCell ref="E447:F447"/>
    <mergeCell ref="B440:B448"/>
    <mergeCell ref="C440:D440"/>
    <mergeCell ref="E440:F440"/>
    <mergeCell ref="C441:D441"/>
    <mergeCell ref="E441:F441"/>
    <mergeCell ref="C442:D442"/>
    <mergeCell ref="E442:F442"/>
    <mergeCell ref="C443:D443"/>
    <mergeCell ref="E443:F443"/>
    <mergeCell ref="C444:D444"/>
    <mergeCell ref="C460:D460"/>
    <mergeCell ref="E460:F460"/>
    <mergeCell ref="C461:D461"/>
    <mergeCell ref="E461:F461"/>
    <mergeCell ref="C462:D462"/>
    <mergeCell ref="E462:F462"/>
    <mergeCell ref="C457:D457"/>
    <mergeCell ref="E457:F457"/>
    <mergeCell ref="C458:D458"/>
    <mergeCell ref="E458:F458"/>
    <mergeCell ref="C459:D459"/>
    <mergeCell ref="E459:F459"/>
    <mergeCell ref="E452:F452"/>
    <mergeCell ref="C453:D453"/>
    <mergeCell ref="E453:F453"/>
    <mergeCell ref="C454:D454"/>
    <mergeCell ref="E454:F454"/>
    <mergeCell ref="C469:D469"/>
    <mergeCell ref="E469:F469"/>
    <mergeCell ref="C470:D470"/>
    <mergeCell ref="E470:F470"/>
    <mergeCell ref="C471:D471"/>
    <mergeCell ref="E471:F471"/>
    <mergeCell ref="C466:D466"/>
    <mergeCell ref="E466:F466"/>
    <mergeCell ref="C467:D467"/>
    <mergeCell ref="E467:F467"/>
    <mergeCell ref="C468:D468"/>
    <mergeCell ref="E468:F468"/>
    <mergeCell ref="C463:D463"/>
    <mergeCell ref="E463:F463"/>
    <mergeCell ref="C464:D464"/>
    <mergeCell ref="E464:F464"/>
    <mergeCell ref="C465:D465"/>
    <mergeCell ref="E465:F465"/>
    <mergeCell ref="B480:Y480"/>
    <mergeCell ref="B483:AA483"/>
    <mergeCell ref="B486:B489"/>
    <mergeCell ref="C486:D489"/>
    <mergeCell ref="E486:G487"/>
    <mergeCell ref="H486:Q486"/>
    <mergeCell ref="R486:W486"/>
    <mergeCell ref="H487:I488"/>
    <mergeCell ref="J487:K488"/>
    <mergeCell ref="L487:M488"/>
    <mergeCell ref="E476:F476"/>
    <mergeCell ref="C477:D477"/>
    <mergeCell ref="E477:F477"/>
    <mergeCell ref="C478:D478"/>
    <mergeCell ref="E478:F478"/>
    <mergeCell ref="C479:D479"/>
    <mergeCell ref="E479:F479"/>
    <mergeCell ref="B472:B479"/>
    <mergeCell ref="C472:D472"/>
    <mergeCell ref="E472:F472"/>
    <mergeCell ref="C473:D473"/>
    <mergeCell ref="E473:F473"/>
    <mergeCell ref="C474:D474"/>
    <mergeCell ref="E474:F474"/>
    <mergeCell ref="C475:D475"/>
    <mergeCell ref="E475:F475"/>
    <mergeCell ref="C476:D476"/>
    <mergeCell ref="P489:Q489"/>
    <mergeCell ref="R489:S489"/>
    <mergeCell ref="T489:U489"/>
    <mergeCell ref="V489:W489"/>
    <mergeCell ref="B490:B509"/>
    <mergeCell ref="C490:D490"/>
    <mergeCell ref="E490:F490"/>
    <mergeCell ref="C491:D491"/>
    <mergeCell ref="E491:F491"/>
    <mergeCell ref="C492:D492"/>
    <mergeCell ref="N487:O488"/>
    <mergeCell ref="P487:Q488"/>
    <mergeCell ref="R487:S488"/>
    <mergeCell ref="T487:U488"/>
    <mergeCell ref="V487:W488"/>
    <mergeCell ref="E488:F489"/>
    <mergeCell ref="H489:I489"/>
    <mergeCell ref="J489:K489"/>
    <mergeCell ref="L489:M489"/>
    <mergeCell ref="N489:O489"/>
    <mergeCell ref="C499:D499"/>
    <mergeCell ref="E499:F499"/>
    <mergeCell ref="C500:D500"/>
    <mergeCell ref="E500:F500"/>
    <mergeCell ref="C501:D501"/>
    <mergeCell ref="E501:F501"/>
    <mergeCell ref="C496:D496"/>
    <mergeCell ref="E496:F496"/>
    <mergeCell ref="C497:D497"/>
    <mergeCell ref="E497:F497"/>
    <mergeCell ref="C498:D498"/>
    <mergeCell ref="E498:F498"/>
    <mergeCell ref="E492:F492"/>
    <mergeCell ref="C493:D493"/>
    <mergeCell ref="E493:F493"/>
    <mergeCell ref="C494:D494"/>
    <mergeCell ref="E494:F494"/>
    <mergeCell ref="C495:D495"/>
    <mergeCell ref="E495:F495"/>
    <mergeCell ref="C507:D507"/>
    <mergeCell ref="E507:F507"/>
    <mergeCell ref="C508:D508"/>
    <mergeCell ref="E508:F508"/>
    <mergeCell ref="C509:D509"/>
    <mergeCell ref="E509:F509"/>
    <mergeCell ref="P503:P504"/>
    <mergeCell ref="Q503:Q504"/>
    <mergeCell ref="C505:D505"/>
    <mergeCell ref="E505:F505"/>
    <mergeCell ref="C506:D506"/>
    <mergeCell ref="E506:F506"/>
    <mergeCell ref="C502:D502"/>
    <mergeCell ref="E502:F502"/>
    <mergeCell ref="C503:D504"/>
    <mergeCell ref="E503:F504"/>
    <mergeCell ref="L503:L504"/>
    <mergeCell ref="M503:M504"/>
    <mergeCell ref="E514:F514"/>
    <mergeCell ref="C515:D515"/>
    <mergeCell ref="E515:F515"/>
    <mergeCell ref="C516:D516"/>
    <mergeCell ref="E516:F516"/>
    <mergeCell ref="C517:D517"/>
    <mergeCell ref="E517:F517"/>
    <mergeCell ref="B510:B524"/>
    <mergeCell ref="C510:D510"/>
    <mergeCell ref="E510:F510"/>
    <mergeCell ref="C511:D511"/>
    <mergeCell ref="E511:F511"/>
    <mergeCell ref="C512:D512"/>
    <mergeCell ref="E512:F512"/>
    <mergeCell ref="C513:D513"/>
    <mergeCell ref="E513:F513"/>
    <mergeCell ref="C514:D514"/>
    <mergeCell ref="C524:D524"/>
    <mergeCell ref="E524:F524"/>
    <mergeCell ref="B525:W525"/>
    <mergeCell ref="B528:AA528"/>
    <mergeCell ref="B531:B534"/>
    <mergeCell ref="C531:D534"/>
    <mergeCell ref="E531:G532"/>
    <mergeCell ref="H531:U531"/>
    <mergeCell ref="V531:Y531"/>
    <mergeCell ref="H532:I533"/>
    <mergeCell ref="C521:D521"/>
    <mergeCell ref="E521:F521"/>
    <mergeCell ref="C522:D522"/>
    <mergeCell ref="E522:F522"/>
    <mergeCell ref="C523:D523"/>
    <mergeCell ref="E523:F523"/>
    <mergeCell ref="C518:D518"/>
    <mergeCell ref="E518:F518"/>
    <mergeCell ref="C519:D519"/>
    <mergeCell ref="E519:F519"/>
    <mergeCell ref="C520:D520"/>
    <mergeCell ref="E520:F520"/>
    <mergeCell ref="C538:D538"/>
    <mergeCell ref="E538:F538"/>
    <mergeCell ref="C539:D539"/>
    <mergeCell ref="E539:F539"/>
    <mergeCell ref="C540:D540"/>
    <mergeCell ref="E540:F540"/>
    <mergeCell ref="T534:U534"/>
    <mergeCell ref="V534:W534"/>
    <mergeCell ref="X534:Y534"/>
    <mergeCell ref="B535:B550"/>
    <mergeCell ref="C535:D535"/>
    <mergeCell ref="E535:F535"/>
    <mergeCell ref="C536:D536"/>
    <mergeCell ref="E536:F536"/>
    <mergeCell ref="C537:D537"/>
    <mergeCell ref="E537:F537"/>
    <mergeCell ref="V532:W533"/>
    <mergeCell ref="X532:Y533"/>
    <mergeCell ref="E533:F534"/>
    <mergeCell ref="G533:G534"/>
    <mergeCell ref="H534:I534"/>
    <mergeCell ref="J534:K534"/>
    <mergeCell ref="L534:M534"/>
    <mergeCell ref="N534:O534"/>
    <mergeCell ref="P534:Q534"/>
    <mergeCell ref="R534:S534"/>
    <mergeCell ref="J532:K533"/>
    <mergeCell ref="L532:M533"/>
    <mergeCell ref="N532:O533"/>
    <mergeCell ref="P532:Q533"/>
    <mergeCell ref="R532:S533"/>
    <mergeCell ref="T532:U533"/>
    <mergeCell ref="C547:D547"/>
    <mergeCell ref="E547:F547"/>
    <mergeCell ref="C548:D548"/>
    <mergeCell ref="E548:F548"/>
    <mergeCell ref="C549:D549"/>
    <mergeCell ref="E549:F549"/>
    <mergeCell ref="C544:D544"/>
    <mergeCell ref="E544:F544"/>
    <mergeCell ref="C545:D545"/>
    <mergeCell ref="E545:F545"/>
    <mergeCell ref="C546:D546"/>
    <mergeCell ref="E546:F546"/>
    <mergeCell ref="C541:D541"/>
    <mergeCell ref="E541:F541"/>
    <mergeCell ref="C542:D542"/>
    <mergeCell ref="E542:F542"/>
    <mergeCell ref="C543:D543"/>
    <mergeCell ref="E543:F543"/>
    <mergeCell ref="C559:D559"/>
    <mergeCell ref="E559:F559"/>
    <mergeCell ref="B560:Y560"/>
    <mergeCell ref="B563:AA563"/>
    <mergeCell ref="C566:E566"/>
    <mergeCell ref="F566:M566"/>
    <mergeCell ref="T566:Y566"/>
    <mergeCell ref="C555:D555"/>
    <mergeCell ref="E555:F555"/>
    <mergeCell ref="C556:D556"/>
    <mergeCell ref="E556:F556"/>
    <mergeCell ref="C557:D558"/>
    <mergeCell ref="E557:F557"/>
    <mergeCell ref="E558:F558"/>
    <mergeCell ref="C550:D550"/>
    <mergeCell ref="E550:F550"/>
    <mergeCell ref="B551:B559"/>
    <mergeCell ref="C551:D552"/>
    <mergeCell ref="E551:F551"/>
    <mergeCell ref="E552:F552"/>
    <mergeCell ref="C553:D553"/>
    <mergeCell ref="E553:F553"/>
    <mergeCell ref="C554:D554"/>
    <mergeCell ref="E554:F554"/>
    <mergeCell ref="R572:S572"/>
    <mergeCell ref="C573:E573"/>
    <mergeCell ref="C574:E574"/>
    <mergeCell ref="C575:E575"/>
    <mergeCell ref="C576:E576"/>
    <mergeCell ref="B577:B581"/>
    <mergeCell ref="C577:E577"/>
    <mergeCell ref="C578:E578"/>
    <mergeCell ref="C581:E581"/>
    <mergeCell ref="R581:S581"/>
    <mergeCell ref="C570:E570"/>
    <mergeCell ref="F570:G570"/>
    <mergeCell ref="H570:I570"/>
    <mergeCell ref="J570:K570"/>
    <mergeCell ref="L570:M570"/>
    <mergeCell ref="B571:B576"/>
    <mergeCell ref="C571:E571"/>
    <mergeCell ref="C572:E572"/>
    <mergeCell ref="B567:B570"/>
    <mergeCell ref="C567:E567"/>
    <mergeCell ref="F567:M567"/>
    <mergeCell ref="C568:E568"/>
    <mergeCell ref="F568:M568"/>
    <mergeCell ref="C569:E569"/>
    <mergeCell ref="F569:G569"/>
    <mergeCell ref="H569:I569"/>
    <mergeCell ref="J569:K569"/>
    <mergeCell ref="L569:M569"/>
    <mergeCell ref="T581:U581"/>
    <mergeCell ref="V581:W581"/>
    <mergeCell ref="B582:B584"/>
    <mergeCell ref="C582:E582"/>
    <mergeCell ref="R582:S582"/>
    <mergeCell ref="T582:U582"/>
    <mergeCell ref="V582:W582"/>
    <mergeCell ref="C583:E583"/>
    <mergeCell ref="C584:E584"/>
    <mergeCell ref="T578:W578"/>
    <mergeCell ref="C579:E579"/>
    <mergeCell ref="R579:S579"/>
    <mergeCell ref="T579:W579"/>
    <mergeCell ref="C580:E580"/>
    <mergeCell ref="R580:S580"/>
    <mergeCell ref="T580:U580"/>
    <mergeCell ref="V580:W580"/>
    <mergeCell ref="C593:E593"/>
    <mergeCell ref="B597:C597"/>
    <mergeCell ref="F597:K597"/>
    <mergeCell ref="B598:B601"/>
    <mergeCell ref="C598:E598"/>
    <mergeCell ref="F598:K598"/>
    <mergeCell ref="C599:E599"/>
    <mergeCell ref="F599:I599"/>
    <mergeCell ref="J599:K599"/>
    <mergeCell ref="C600:E600"/>
    <mergeCell ref="B585:B588"/>
    <mergeCell ref="C585:E585"/>
    <mergeCell ref="C586:E586"/>
    <mergeCell ref="C587:E587"/>
    <mergeCell ref="C588:E588"/>
    <mergeCell ref="B589:B592"/>
    <mergeCell ref="C589:E589"/>
    <mergeCell ref="C590:E590"/>
    <mergeCell ref="C591:E591"/>
    <mergeCell ref="C592:E592"/>
    <mergeCell ref="T608:Y608"/>
    <mergeCell ref="B609:B612"/>
    <mergeCell ref="C609:E609"/>
    <mergeCell ref="F609:I609"/>
    <mergeCell ref="Q609:Q612"/>
    <mergeCell ref="R609:S609"/>
    <mergeCell ref="T609:Y609"/>
    <mergeCell ref="C610:E610"/>
    <mergeCell ref="F610:G610"/>
    <mergeCell ref="H610:I610"/>
    <mergeCell ref="C602:E602"/>
    <mergeCell ref="C603:E603"/>
    <mergeCell ref="C604:E604"/>
    <mergeCell ref="B605:K605"/>
    <mergeCell ref="B608:C608"/>
    <mergeCell ref="F608:I608"/>
    <mergeCell ref="F600:G600"/>
    <mergeCell ref="H600:I600"/>
    <mergeCell ref="J600:K600"/>
    <mergeCell ref="C601:E601"/>
    <mergeCell ref="F601:G601"/>
    <mergeCell ref="H601:I601"/>
    <mergeCell ref="J601:K601"/>
    <mergeCell ref="X612:Y612"/>
    <mergeCell ref="C613:E613"/>
    <mergeCell ref="C614:E614"/>
    <mergeCell ref="B618:AA618"/>
    <mergeCell ref="B621:C621"/>
    <mergeCell ref="F621:U621"/>
    <mergeCell ref="V611:W611"/>
    <mergeCell ref="C612:E612"/>
    <mergeCell ref="F612:G612"/>
    <mergeCell ref="H612:I612"/>
    <mergeCell ref="J612:K612"/>
    <mergeCell ref="N612:O612"/>
    <mergeCell ref="R612:S612"/>
    <mergeCell ref="T612:U612"/>
    <mergeCell ref="V612:W612"/>
    <mergeCell ref="J610:K610"/>
    <mergeCell ref="R610:S610"/>
    <mergeCell ref="X610:Y610"/>
    <mergeCell ref="C611:E611"/>
    <mergeCell ref="F611:G611"/>
    <mergeCell ref="H611:I611"/>
    <mergeCell ref="J611:K611"/>
    <mergeCell ref="N611:O611"/>
    <mergeCell ref="R611:S611"/>
    <mergeCell ref="T611:U611"/>
    <mergeCell ref="T623:U623"/>
    <mergeCell ref="V623:W623"/>
    <mergeCell ref="C624:E624"/>
    <mergeCell ref="F624:G624"/>
    <mergeCell ref="H624:I624"/>
    <mergeCell ref="J624:K624"/>
    <mergeCell ref="L624:M624"/>
    <mergeCell ref="N624:O624"/>
    <mergeCell ref="P624:Q624"/>
    <mergeCell ref="R624:S624"/>
    <mergeCell ref="B622:B625"/>
    <mergeCell ref="C622:E622"/>
    <mergeCell ref="F622:U622"/>
    <mergeCell ref="C623:E623"/>
    <mergeCell ref="F623:I623"/>
    <mergeCell ref="J623:K623"/>
    <mergeCell ref="L623:M623"/>
    <mergeCell ref="N623:O623"/>
    <mergeCell ref="P623:Q623"/>
    <mergeCell ref="R623:S623"/>
    <mergeCell ref="T625:U625"/>
    <mergeCell ref="V625:W625"/>
    <mergeCell ref="C626:E626"/>
    <mergeCell ref="C627:E627"/>
    <mergeCell ref="C628:E628"/>
    <mergeCell ref="B629:B635"/>
    <mergeCell ref="C629:E629"/>
    <mergeCell ref="C630:E630"/>
    <mergeCell ref="C631:E631"/>
    <mergeCell ref="C632:E632"/>
    <mergeCell ref="T624:U624"/>
    <mergeCell ref="V624:W624"/>
    <mergeCell ref="C625:E625"/>
    <mergeCell ref="F625:G625"/>
    <mergeCell ref="H625:I625"/>
    <mergeCell ref="J625:K625"/>
    <mergeCell ref="L625:M625"/>
    <mergeCell ref="N625:O625"/>
    <mergeCell ref="P625:Q625"/>
    <mergeCell ref="R625:S625"/>
    <mergeCell ref="F644:G644"/>
    <mergeCell ref="H644:I644"/>
    <mergeCell ref="B645:B646"/>
    <mergeCell ref="C645:E646"/>
    <mergeCell ref="H645:H646"/>
    <mergeCell ref="I645:I646"/>
    <mergeCell ref="B641:B644"/>
    <mergeCell ref="C641:E641"/>
    <mergeCell ref="F641:I641"/>
    <mergeCell ref="C642:E642"/>
    <mergeCell ref="F642:G642"/>
    <mergeCell ref="H642:I642"/>
    <mergeCell ref="C643:E643"/>
    <mergeCell ref="F643:G643"/>
    <mergeCell ref="H643:I643"/>
    <mergeCell ref="C644:E644"/>
    <mergeCell ref="C633:E633"/>
    <mergeCell ref="C634:E634"/>
    <mergeCell ref="C635:E635"/>
    <mergeCell ref="C636:E636"/>
    <mergeCell ref="B640:C640"/>
    <mergeCell ref="F640:I640"/>
    <mergeCell ref="J657:K657"/>
    <mergeCell ref="L657:M657"/>
    <mergeCell ref="N657:O657"/>
    <mergeCell ref="P657:Q657"/>
    <mergeCell ref="H658:I658"/>
    <mergeCell ref="J658:K658"/>
    <mergeCell ref="N658:O658"/>
    <mergeCell ref="P658:Q658"/>
    <mergeCell ref="B647:B648"/>
    <mergeCell ref="C647:E648"/>
    <mergeCell ref="H647:H648"/>
    <mergeCell ref="I647:I648"/>
    <mergeCell ref="B653:AA653"/>
    <mergeCell ref="B656:D658"/>
    <mergeCell ref="E656:G658"/>
    <mergeCell ref="H656:M656"/>
    <mergeCell ref="N656:Q656"/>
    <mergeCell ref="H657:I657"/>
    <mergeCell ref="B665:D665"/>
    <mergeCell ref="E665:G665"/>
    <mergeCell ref="B666:D666"/>
    <mergeCell ref="E666:G666"/>
    <mergeCell ref="B667:D667"/>
    <mergeCell ref="E667:G667"/>
    <mergeCell ref="B662:D662"/>
    <mergeCell ref="E662:G662"/>
    <mergeCell ref="B663:D663"/>
    <mergeCell ref="E663:G663"/>
    <mergeCell ref="B664:D664"/>
    <mergeCell ref="E664:G664"/>
    <mergeCell ref="B659:D659"/>
    <mergeCell ref="E659:G659"/>
    <mergeCell ref="B660:D660"/>
    <mergeCell ref="E660:G660"/>
    <mergeCell ref="B661:D661"/>
    <mergeCell ref="E661:G661"/>
    <mergeCell ref="B674:D674"/>
    <mergeCell ref="E674:G674"/>
    <mergeCell ref="B675:D675"/>
    <mergeCell ref="E675:G675"/>
    <mergeCell ref="B676:D676"/>
    <mergeCell ref="E676:G676"/>
    <mergeCell ref="B671:D671"/>
    <mergeCell ref="E671:G671"/>
    <mergeCell ref="B672:D672"/>
    <mergeCell ref="E672:G672"/>
    <mergeCell ref="B673:D673"/>
    <mergeCell ref="E673:G673"/>
    <mergeCell ref="B668:D668"/>
    <mergeCell ref="E668:G668"/>
    <mergeCell ref="B669:D669"/>
    <mergeCell ref="E669:G669"/>
    <mergeCell ref="B670:D670"/>
    <mergeCell ref="E670:G670"/>
    <mergeCell ref="B683:D683"/>
    <mergeCell ref="E683:G683"/>
    <mergeCell ref="B684:D684"/>
    <mergeCell ref="E684:G684"/>
    <mergeCell ref="B685:Y685"/>
    <mergeCell ref="B688:AA688"/>
    <mergeCell ref="B680:D680"/>
    <mergeCell ref="E680:G680"/>
    <mergeCell ref="B681:D681"/>
    <mergeCell ref="E681:G681"/>
    <mergeCell ref="B682:D682"/>
    <mergeCell ref="E682:G682"/>
    <mergeCell ref="B677:D677"/>
    <mergeCell ref="E677:G677"/>
    <mergeCell ref="B678:D678"/>
    <mergeCell ref="E678:G678"/>
    <mergeCell ref="B679:D679"/>
    <mergeCell ref="E679:G679"/>
    <mergeCell ref="H692:I692"/>
    <mergeCell ref="J692:K692"/>
    <mergeCell ref="L692:M692"/>
    <mergeCell ref="N692:O692"/>
    <mergeCell ref="P692:Q692"/>
    <mergeCell ref="B693:B694"/>
    <mergeCell ref="C693:E693"/>
    <mergeCell ref="C694:E694"/>
    <mergeCell ref="B690:B692"/>
    <mergeCell ref="C690:E692"/>
    <mergeCell ref="F690:Q690"/>
    <mergeCell ref="F691:G691"/>
    <mergeCell ref="H691:I691"/>
    <mergeCell ref="J691:K691"/>
    <mergeCell ref="L691:M691"/>
    <mergeCell ref="N691:O691"/>
    <mergeCell ref="P691:Q691"/>
    <mergeCell ref="F692:G692"/>
    <mergeCell ref="C703:E703"/>
    <mergeCell ref="C704:E704"/>
    <mergeCell ref="C705:E705"/>
    <mergeCell ref="B706:B717"/>
    <mergeCell ref="C706:E706"/>
    <mergeCell ref="C707:E707"/>
    <mergeCell ref="C708:E708"/>
    <mergeCell ref="C709:E709"/>
    <mergeCell ref="C710:E710"/>
    <mergeCell ref="C711:E711"/>
    <mergeCell ref="B695:B697"/>
    <mergeCell ref="C695:E695"/>
    <mergeCell ref="C696:E696"/>
    <mergeCell ref="C697:E697"/>
    <mergeCell ref="B698:B705"/>
    <mergeCell ref="C698:E698"/>
    <mergeCell ref="C699:E699"/>
    <mergeCell ref="C700:E700"/>
    <mergeCell ref="C701:E701"/>
    <mergeCell ref="C702:E702"/>
    <mergeCell ref="B726:B731"/>
    <mergeCell ref="C726:E726"/>
    <mergeCell ref="C727:E727"/>
    <mergeCell ref="C728:E728"/>
    <mergeCell ref="C729:E729"/>
    <mergeCell ref="C730:E730"/>
    <mergeCell ref="C731:E731"/>
    <mergeCell ref="B718:B725"/>
    <mergeCell ref="C718:E718"/>
    <mergeCell ref="C719:E719"/>
    <mergeCell ref="C720:E720"/>
    <mergeCell ref="C721:E721"/>
    <mergeCell ref="C722:E722"/>
    <mergeCell ref="C723:E723"/>
    <mergeCell ref="C724:E724"/>
    <mergeCell ref="C725:E725"/>
    <mergeCell ref="C712:E712"/>
    <mergeCell ref="C713:E713"/>
    <mergeCell ref="C714:E714"/>
    <mergeCell ref="C715:E715"/>
    <mergeCell ref="C716:E716"/>
    <mergeCell ref="C717:E717"/>
    <mergeCell ref="N739:O739"/>
    <mergeCell ref="P739:Q739"/>
    <mergeCell ref="F740:G740"/>
    <mergeCell ref="H740:I740"/>
    <mergeCell ref="J740:K740"/>
    <mergeCell ref="L740:M740"/>
    <mergeCell ref="N740:O740"/>
    <mergeCell ref="P740:Q740"/>
    <mergeCell ref="C732:E732"/>
    <mergeCell ref="B733:S733"/>
    <mergeCell ref="B736:AA736"/>
    <mergeCell ref="B738:B740"/>
    <mergeCell ref="C738:E740"/>
    <mergeCell ref="F738:Q738"/>
    <mergeCell ref="F739:G739"/>
    <mergeCell ref="H739:I739"/>
    <mergeCell ref="J739:K739"/>
    <mergeCell ref="L739:M739"/>
    <mergeCell ref="C765:E765"/>
    <mergeCell ref="C766:E766"/>
    <mergeCell ref="B767:B768"/>
    <mergeCell ref="C767:E767"/>
    <mergeCell ref="C768:E768"/>
    <mergeCell ref="B769:U769"/>
    <mergeCell ref="B756:B766"/>
    <mergeCell ref="C756:E756"/>
    <mergeCell ref="C757:E757"/>
    <mergeCell ref="C758:E758"/>
    <mergeCell ref="C759:E759"/>
    <mergeCell ref="C760:E760"/>
    <mergeCell ref="C761:E761"/>
    <mergeCell ref="C762:E762"/>
    <mergeCell ref="C763:E763"/>
    <mergeCell ref="C764:E764"/>
    <mergeCell ref="C750:E750"/>
    <mergeCell ref="C751:E751"/>
    <mergeCell ref="C752:E752"/>
    <mergeCell ref="C753:E753"/>
    <mergeCell ref="C754:E754"/>
    <mergeCell ref="C755:E755"/>
    <mergeCell ref="B741:B755"/>
    <mergeCell ref="C741:E741"/>
    <mergeCell ref="C742:E742"/>
    <mergeCell ref="C743:E743"/>
    <mergeCell ref="C744:E744"/>
    <mergeCell ref="C745:E745"/>
    <mergeCell ref="C746:E746"/>
    <mergeCell ref="C747:E747"/>
    <mergeCell ref="C748:E748"/>
    <mergeCell ref="C749:E749"/>
    <mergeCell ref="R779:S779"/>
    <mergeCell ref="F780:G780"/>
    <mergeCell ref="H780:I780"/>
    <mergeCell ref="J780:K780"/>
    <mergeCell ref="L780:M780"/>
    <mergeCell ref="N780:O780"/>
    <mergeCell ref="P780:Q780"/>
    <mergeCell ref="R780:S780"/>
    <mergeCell ref="B776:AA776"/>
    <mergeCell ref="B778:B780"/>
    <mergeCell ref="C778:E780"/>
    <mergeCell ref="F778:S778"/>
    <mergeCell ref="F779:G779"/>
    <mergeCell ref="H779:I779"/>
    <mergeCell ref="J779:K779"/>
    <mergeCell ref="L779:M779"/>
    <mergeCell ref="N779:O779"/>
    <mergeCell ref="P779:Q779"/>
    <mergeCell ref="B796:B798"/>
    <mergeCell ref="C796:E796"/>
    <mergeCell ref="C797:E797"/>
    <mergeCell ref="C798:E798"/>
    <mergeCell ref="C799:E799"/>
    <mergeCell ref="B800:B801"/>
    <mergeCell ref="C800:E800"/>
    <mergeCell ref="C801:E801"/>
    <mergeCell ref="C790:E790"/>
    <mergeCell ref="C791:E791"/>
    <mergeCell ref="C792:E792"/>
    <mergeCell ref="C793:E793"/>
    <mergeCell ref="C794:E794"/>
    <mergeCell ref="C795:E795"/>
    <mergeCell ref="B781:B795"/>
    <mergeCell ref="C781:E781"/>
    <mergeCell ref="C782:E782"/>
    <mergeCell ref="C783:E783"/>
    <mergeCell ref="C784:E784"/>
    <mergeCell ref="C785:E785"/>
    <mergeCell ref="C786:E786"/>
    <mergeCell ref="C787:E787"/>
    <mergeCell ref="C788:E788"/>
    <mergeCell ref="C789:E789"/>
    <mergeCell ref="H807:I807"/>
    <mergeCell ref="J807:K807"/>
    <mergeCell ref="L807:M807"/>
    <mergeCell ref="N807:O807"/>
    <mergeCell ref="B808:B813"/>
    <mergeCell ref="C808:E808"/>
    <mergeCell ref="C809:E809"/>
    <mergeCell ref="C810:E810"/>
    <mergeCell ref="C811:E811"/>
    <mergeCell ref="C812:E812"/>
    <mergeCell ref="C802:E802"/>
    <mergeCell ref="B803:U803"/>
    <mergeCell ref="B805:B807"/>
    <mergeCell ref="C805:E807"/>
    <mergeCell ref="F805:O805"/>
    <mergeCell ref="F806:I806"/>
    <mergeCell ref="J806:K806"/>
    <mergeCell ref="L806:M806"/>
    <mergeCell ref="N806:O806"/>
    <mergeCell ref="F807:G807"/>
    <mergeCell ref="C822:E822"/>
    <mergeCell ref="B823:U823"/>
    <mergeCell ref="B826:AA826"/>
    <mergeCell ref="B829:V829"/>
    <mergeCell ref="B830:B831"/>
    <mergeCell ref="C830:C831"/>
    <mergeCell ref="D830:G831"/>
    <mergeCell ref="H830:O831"/>
    <mergeCell ref="P830:V831"/>
    <mergeCell ref="C813:E813"/>
    <mergeCell ref="B814:B821"/>
    <mergeCell ref="C814:E814"/>
    <mergeCell ref="C815:E815"/>
    <mergeCell ref="C816:E816"/>
    <mergeCell ref="C817:E817"/>
    <mergeCell ref="C818:E818"/>
    <mergeCell ref="C819:E819"/>
    <mergeCell ref="C820:E820"/>
    <mergeCell ref="C821:E821"/>
    <mergeCell ref="D834:G834"/>
    <mergeCell ref="H834:K834"/>
    <mergeCell ref="L834:O834"/>
    <mergeCell ref="P834:V834"/>
    <mergeCell ref="D835:G835"/>
    <mergeCell ref="H835:K835"/>
    <mergeCell ref="L835:O835"/>
    <mergeCell ref="P835:V835"/>
    <mergeCell ref="B832:B835"/>
    <mergeCell ref="D832:G832"/>
    <mergeCell ref="H832:K832"/>
    <mergeCell ref="L832:O832"/>
    <mergeCell ref="P832:V832"/>
    <mergeCell ref="D833:G833"/>
    <mergeCell ref="H833:K833"/>
    <mergeCell ref="L833:O833"/>
    <mergeCell ref="P833:V833"/>
    <mergeCell ref="C834:C835"/>
    <mergeCell ref="D838:G838"/>
    <mergeCell ref="H838:K838"/>
    <mergeCell ref="L838:O838"/>
    <mergeCell ref="P838:V838"/>
    <mergeCell ref="D839:G839"/>
    <mergeCell ref="H839:K839"/>
    <mergeCell ref="L839:O839"/>
    <mergeCell ref="P839:V839"/>
    <mergeCell ref="B836:B856"/>
    <mergeCell ref="C836:C839"/>
    <mergeCell ref="D836:G836"/>
    <mergeCell ref="H836:K836"/>
    <mergeCell ref="L836:O836"/>
    <mergeCell ref="P836:V836"/>
    <mergeCell ref="D837:G837"/>
    <mergeCell ref="H837:K837"/>
    <mergeCell ref="L837:O837"/>
    <mergeCell ref="P837:V837"/>
    <mergeCell ref="D844:G844"/>
    <mergeCell ref="H844:K844"/>
    <mergeCell ref="L844:O844"/>
    <mergeCell ref="P844:V844"/>
    <mergeCell ref="D845:G845"/>
    <mergeCell ref="H845:K845"/>
    <mergeCell ref="L845:O845"/>
    <mergeCell ref="P845:V845"/>
    <mergeCell ref="H842:K842"/>
    <mergeCell ref="L842:O842"/>
    <mergeCell ref="P842:V842"/>
    <mergeCell ref="D843:G843"/>
    <mergeCell ref="H843:K843"/>
    <mergeCell ref="L843:O843"/>
    <mergeCell ref="P843:V843"/>
    <mergeCell ref="C840:C846"/>
    <mergeCell ref="D840:G840"/>
    <mergeCell ref="H840:K840"/>
    <mergeCell ref="L840:O840"/>
    <mergeCell ref="P840:V840"/>
    <mergeCell ref="D841:G841"/>
    <mergeCell ref="H841:K841"/>
    <mergeCell ref="L841:O841"/>
    <mergeCell ref="P841:V841"/>
    <mergeCell ref="D842:G842"/>
    <mergeCell ref="H848:K848"/>
    <mergeCell ref="L848:O848"/>
    <mergeCell ref="P848:V848"/>
    <mergeCell ref="D849:G849"/>
    <mergeCell ref="H849:K849"/>
    <mergeCell ref="L849:O849"/>
    <mergeCell ref="P849:V849"/>
    <mergeCell ref="D846:G846"/>
    <mergeCell ref="H846:K846"/>
    <mergeCell ref="L846:O846"/>
    <mergeCell ref="P846:V846"/>
    <mergeCell ref="C847:C850"/>
    <mergeCell ref="D847:G847"/>
    <mergeCell ref="H847:K847"/>
    <mergeCell ref="L847:O847"/>
    <mergeCell ref="P847:V847"/>
    <mergeCell ref="D848:G848"/>
    <mergeCell ref="H852:K852"/>
    <mergeCell ref="L852:O852"/>
    <mergeCell ref="P852:V852"/>
    <mergeCell ref="D853:G853"/>
    <mergeCell ref="H853:K853"/>
    <mergeCell ref="L853:O853"/>
    <mergeCell ref="P853:V853"/>
    <mergeCell ref="D850:G850"/>
    <mergeCell ref="H850:K850"/>
    <mergeCell ref="L850:O850"/>
    <mergeCell ref="P850:V850"/>
    <mergeCell ref="C851:C854"/>
    <mergeCell ref="D851:G851"/>
    <mergeCell ref="H851:K851"/>
    <mergeCell ref="L851:O851"/>
    <mergeCell ref="P851:V851"/>
    <mergeCell ref="D852:G852"/>
    <mergeCell ref="H856:K856"/>
    <mergeCell ref="L856:O856"/>
    <mergeCell ref="P856:V856"/>
    <mergeCell ref="B857:B867"/>
    <mergeCell ref="C857:C862"/>
    <mergeCell ref="D857:G857"/>
    <mergeCell ref="H857:K857"/>
    <mergeCell ref="L857:O857"/>
    <mergeCell ref="P857:V857"/>
    <mergeCell ref="D858:G858"/>
    <mergeCell ref="D854:G854"/>
    <mergeCell ref="H854:K854"/>
    <mergeCell ref="L854:O854"/>
    <mergeCell ref="P854:V854"/>
    <mergeCell ref="C855:C856"/>
    <mergeCell ref="D855:G855"/>
    <mergeCell ref="H855:K855"/>
    <mergeCell ref="L855:O855"/>
    <mergeCell ref="P855:V855"/>
    <mergeCell ref="D856:G856"/>
    <mergeCell ref="C863:C865"/>
    <mergeCell ref="D863:G863"/>
    <mergeCell ref="H863:K863"/>
    <mergeCell ref="L863:O863"/>
    <mergeCell ref="P863:V863"/>
    <mergeCell ref="D864:G864"/>
    <mergeCell ref="D860:G860"/>
    <mergeCell ref="H860:K860"/>
    <mergeCell ref="L860:O860"/>
    <mergeCell ref="P860:V860"/>
    <mergeCell ref="D861:G861"/>
    <mergeCell ref="H861:K861"/>
    <mergeCell ref="L861:O861"/>
    <mergeCell ref="P861:V861"/>
    <mergeCell ref="H858:K858"/>
    <mergeCell ref="L858:O858"/>
    <mergeCell ref="P858:V858"/>
    <mergeCell ref="D859:G859"/>
    <mergeCell ref="H859:K859"/>
    <mergeCell ref="L859:O859"/>
    <mergeCell ref="P859:V859"/>
    <mergeCell ref="D866:G866"/>
    <mergeCell ref="H866:K866"/>
    <mergeCell ref="L866:O866"/>
    <mergeCell ref="P866:V866"/>
    <mergeCell ref="D867:G867"/>
    <mergeCell ref="H867:K867"/>
    <mergeCell ref="L867:O867"/>
    <mergeCell ref="P867:V867"/>
    <mergeCell ref="H864:K864"/>
    <mergeCell ref="L864:O864"/>
    <mergeCell ref="P864:V864"/>
    <mergeCell ref="D865:G865"/>
    <mergeCell ref="H865:K865"/>
    <mergeCell ref="L865:O865"/>
    <mergeCell ref="P865:V865"/>
    <mergeCell ref="D862:G862"/>
    <mergeCell ref="H862:K862"/>
    <mergeCell ref="L862:O862"/>
    <mergeCell ref="P862:V862"/>
    <mergeCell ref="B870:V870"/>
    <mergeCell ref="B873:AA873"/>
    <mergeCell ref="B876:V876"/>
    <mergeCell ref="B877:B878"/>
    <mergeCell ref="C877:C878"/>
    <mergeCell ref="D877:G878"/>
    <mergeCell ref="H877:O878"/>
    <mergeCell ref="P877:V878"/>
    <mergeCell ref="B868:B869"/>
    <mergeCell ref="C868:C869"/>
    <mergeCell ref="D868:G868"/>
    <mergeCell ref="H868:K868"/>
    <mergeCell ref="L868:O868"/>
    <mergeCell ref="P868:V868"/>
    <mergeCell ref="D869:G869"/>
    <mergeCell ref="H869:K869"/>
    <mergeCell ref="L869:O869"/>
    <mergeCell ref="P869:V869"/>
    <mergeCell ref="H883:K883"/>
    <mergeCell ref="L883:O883"/>
    <mergeCell ref="P883:V883"/>
    <mergeCell ref="D884:G884"/>
    <mergeCell ref="H884:K884"/>
    <mergeCell ref="L884:O884"/>
    <mergeCell ref="P884:V884"/>
    <mergeCell ref="C881:C884"/>
    <mergeCell ref="D881:G881"/>
    <mergeCell ref="H881:K881"/>
    <mergeCell ref="L881:O881"/>
    <mergeCell ref="P881:V881"/>
    <mergeCell ref="D882:G882"/>
    <mergeCell ref="H882:K882"/>
    <mergeCell ref="L882:O882"/>
    <mergeCell ref="P882:V882"/>
    <mergeCell ref="D883:G883"/>
    <mergeCell ref="H887:K887"/>
    <mergeCell ref="L887:O887"/>
    <mergeCell ref="P887:V887"/>
    <mergeCell ref="D888:G888"/>
    <mergeCell ref="H888:K888"/>
    <mergeCell ref="L888:O888"/>
    <mergeCell ref="P888:V888"/>
    <mergeCell ref="D885:G885"/>
    <mergeCell ref="H885:K885"/>
    <mergeCell ref="L885:O885"/>
    <mergeCell ref="P885:V885"/>
    <mergeCell ref="B886:B894"/>
    <mergeCell ref="D886:G886"/>
    <mergeCell ref="H886:K886"/>
    <mergeCell ref="L886:O886"/>
    <mergeCell ref="P886:V886"/>
    <mergeCell ref="D887:G887"/>
    <mergeCell ref="B879:B885"/>
    <mergeCell ref="C879:C880"/>
    <mergeCell ref="D879:G879"/>
    <mergeCell ref="H879:K879"/>
    <mergeCell ref="L879:O879"/>
    <mergeCell ref="P879:V879"/>
    <mergeCell ref="D880:G880"/>
    <mergeCell ref="H880:K880"/>
    <mergeCell ref="L880:O880"/>
    <mergeCell ref="P880:V880"/>
    <mergeCell ref="H891:K891"/>
    <mergeCell ref="L891:O891"/>
    <mergeCell ref="P891:V891"/>
    <mergeCell ref="D892:G893"/>
    <mergeCell ref="H892:K892"/>
    <mergeCell ref="L892:O892"/>
    <mergeCell ref="P892:V892"/>
    <mergeCell ref="H893:K893"/>
    <mergeCell ref="L893:O893"/>
    <mergeCell ref="P893:V893"/>
    <mergeCell ref="C889:C893"/>
    <mergeCell ref="D889:G889"/>
    <mergeCell ref="H889:K889"/>
    <mergeCell ref="L889:O889"/>
    <mergeCell ref="P889:V889"/>
    <mergeCell ref="D890:G890"/>
    <mergeCell ref="H890:K890"/>
    <mergeCell ref="L890:O890"/>
    <mergeCell ref="P890:V890"/>
    <mergeCell ref="D891:G891"/>
    <mergeCell ref="P897:V897"/>
    <mergeCell ref="H898:K898"/>
    <mergeCell ref="L898:O898"/>
    <mergeCell ref="P898:V898"/>
    <mergeCell ref="B899:V899"/>
    <mergeCell ref="B902:AA902"/>
    <mergeCell ref="D896:G896"/>
    <mergeCell ref="H896:K896"/>
    <mergeCell ref="L896:O896"/>
    <mergeCell ref="D897:G897"/>
    <mergeCell ref="H897:K897"/>
    <mergeCell ref="L897:O897"/>
    <mergeCell ref="D894:G894"/>
    <mergeCell ref="H894:K894"/>
    <mergeCell ref="L894:O894"/>
    <mergeCell ref="P894:V894"/>
    <mergeCell ref="B895:B897"/>
    <mergeCell ref="C895:C897"/>
    <mergeCell ref="D895:G895"/>
    <mergeCell ref="H895:K895"/>
    <mergeCell ref="L895:O895"/>
    <mergeCell ref="P895:V895"/>
    <mergeCell ref="B909:G909"/>
    <mergeCell ref="H909:L909"/>
    <mergeCell ref="M909:Q909"/>
    <mergeCell ref="R909:U909"/>
    <mergeCell ref="B910:G911"/>
    <mergeCell ref="H910:L910"/>
    <mergeCell ref="M910:Q911"/>
    <mergeCell ref="R910:U910"/>
    <mergeCell ref="H911:L911"/>
    <mergeCell ref="R911:U911"/>
    <mergeCell ref="B905:U905"/>
    <mergeCell ref="B906:G906"/>
    <mergeCell ref="H906:L906"/>
    <mergeCell ref="M906:U906"/>
    <mergeCell ref="B907:G908"/>
    <mergeCell ref="H907:L907"/>
    <mergeCell ref="M907:Q908"/>
    <mergeCell ref="R907:U907"/>
    <mergeCell ref="H908:L908"/>
    <mergeCell ref="R908:U908"/>
    <mergeCell ref="B918:G919"/>
    <mergeCell ref="H918:L918"/>
    <mergeCell ref="M918:Q919"/>
    <mergeCell ref="R918:U918"/>
    <mergeCell ref="H919:L919"/>
    <mergeCell ref="R919:U919"/>
    <mergeCell ref="B915:G917"/>
    <mergeCell ref="H915:L916"/>
    <mergeCell ref="M915:Q915"/>
    <mergeCell ref="R915:U915"/>
    <mergeCell ref="M916:Q916"/>
    <mergeCell ref="R916:U916"/>
    <mergeCell ref="H917:L917"/>
    <mergeCell ref="M917:Q917"/>
    <mergeCell ref="R917:U917"/>
    <mergeCell ref="B912:G912"/>
    <mergeCell ref="M912:Q912"/>
    <mergeCell ref="R912:U912"/>
    <mergeCell ref="B913:G914"/>
    <mergeCell ref="H913:L913"/>
    <mergeCell ref="M913:Q914"/>
    <mergeCell ref="R913:U913"/>
    <mergeCell ref="H914:L914"/>
    <mergeCell ref="R914:U914"/>
    <mergeCell ref="R923:U923"/>
    <mergeCell ref="B924:G925"/>
    <mergeCell ref="H924:L924"/>
    <mergeCell ref="M924:Q925"/>
    <mergeCell ref="R924:U924"/>
    <mergeCell ref="H925:L925"/>
    <mergeCell ref="R925:U925"/>
    <mergeCell ref="B920:G920"/>
    <mergeCell ref="M920:Q920"/>
    <mergeCell ref="R920:U920"/>
    <mergeCell ref="B921:G923"/>
    <mergeCell ref="H921:L921"/>
    <mergeCell ref="M921:Q923"/>
    <mergeCell ref="R921:U921"/>
    <mergeCell ref="H922:L922"/>
    <mergeCell ref="R922:U922"/>
    <mergeCell ref="H923:L923"/>
    <mergeCell ref="B930:G930"/>
    <mergeCell ref="H930:L930"/>
    <mergeCell ref="M930:Q930"/>
    <mergeCell ref="R930:U930"/>
    <mergeCell ref="B933:U933"/>
    <mergeCell ref="B934:G934"/>
    <mergeCell ref="H934:L934"/>
    <mergeCell ref="M934:U934"/>
    <mergeCell ref="B928:G929"/>
    <mergeCell ref="H928:L928"/>
    <mergeCell ref="M928:Q928"/>
    <mergeCell ref="R928:U928"/>
    <mergeCell ref="H929:L929"/>
    <mergeCell ref="M929:Q929"/>
    <mergeCell ref="R929:U929"/>
    <mergeCell ref="B926:G927"/>
    <mergeCell ref="H926:L926"/>
    <mergeCell ref="M926:Q927"/>
    <mergeCell ref="R926:U926"/>
    <mergeCell ref="H927:L927"/>
    <mergeCell ref="R927:U927"/>
    <mergeCell ref="B937:G937"/>
    <mergeCell ref="H937:L937"/>
    <mergeCell ref="M937:Q937"/>
    <mergeCell ref="R937:U937"/>
    <mergeCell ref="B938:G939"/>
    <mergeCell ref="H938:L938"/>
    <mergeCell ref="M938:Q939"/>
    <mergeCell ref="R938:U938"/>
    <mergeCell ref="H939:L939"/>
    <mergeCell ref="R939:U939"/>
    <mergeCell ref="B935:G935"/>
    <mergeCell ref="H935:L935"/>
    <mergeCell ref="M935:Q935"/>
    <mergeCell ref="R935:U935"/>
    <mergeCell ref="B936:G936"/>
    <mergeCell ref="H936:L936"/>
    <mergeCell ref="M936:Q936"/>
    <mergeCell ref="R936:U936"/>
    <mergeCell ref="B944:U944"/>
    <mergeCell ref="B947:AA947"/>
    <mergeCell ref="B950:U950"/>
    <mergeCell ref="B951:G951"/>
    <mergeCell ref="H951:L951"/>
    <mergeCell ref="M951:U951"/>
    <mergeCell ref="B942:G942"/>
    <mergeCell ref="H942:L942"/>
    <mergeCell ref="M942:Q942"/>
    <mergeCell ref="R942:U942"/>
    <mergeCell ref="B943:G943"/>
    <mergeCell ref="H943:L943"/>
    <mergeCell ref="M943:Q943"/>
    <mergeCell ref="R943:U943"/>
    <mergeCell ref="B940:G941"/>
    <mergeCell ref="H940:L940"/>
    <mergeCell ref="M940:Q941"/>
    <mergeCell ref="R940:U940"/>
    <mergeCell ref="H941:L941"/>
    <mergeCell ref="R941:U941"/>
    <mergeCell ref="B956:G957"/>
    <mergeCell ref="H956:L956"/>
    <mergeCell ref="M956:Q957"/>
    <mergeCell ref="R956:U956"/>
    <mergeCell ref="H957:L957"/>
    <mergeCell ref="R957:U957"/>
    <mergeCell ref="B954:G955"/>
    <mergeCell ref="H954:L954"/>
    <mergeCell ref="M954:Q955"/>
    <mergeCell ref="R954:U954"/>
    <mergeCell ref="H955:L955"/>
    <mergeCell ref="R955:U955"/>
    <mergeCell ref="B952:G953"/>
    <mergeCell ref="H952:L952"/>
    <mergeCell ref="M952:Q953"/>
    <mergeCell ref="R952:U952"/>
    <mergeCell ref="H953:L953"/>
    <mergeCell ref="R953:U953"/>
    <mergeCell ref="B963:G964"/>
    <mergeCell ref="H963:L964"/>
    <mergeCell ref="M963:Q963"/>
    <mergeCell ref="R963:U963"/>
    <mergeCell ref="M964:Q964"/>
    <mergeCell ref="R964:U964"/>
    <mergeCell ref="B960:G961"/>
    <mergeCell ref="H960:L961"/>
    <mergeCell ref="M960:Q961"/>
    <mergeCell ref="R960:U960"/>
    <mergeCell ref="R961:U961"/>
    <mergeCell ref="H962:L962"/>
    <mergeCell ref="M962:Q962"/>
    <mergeCell ref="R962:U962"/>
    <mergeCell ref="B958:G958"/>
    <mergeCell ref="H958:L958"/>
    <mergeCell ref="M958:Q958"/>
    <mergeCell ref="R958:U958"/>
    <mergeCell ref="B959:G959"/>
    <mergeCell ref="H959:L959"/>
    <mergeCell ref="M959:Q959"/>
    <mergeCell ref="R959:U959"/>
    <mergeCell ref="H972:L972"/>
    <mergeCell ref="M972:Q972"/>
    <mergeCell ref="R972:U972"/>
    <mergeCell ref="H973:L973"/>
    <mergeCell ref="M973:Q973"/>
    <mergeCell ref="R973:U973"/>
    <mergeCell ref="H968:L968"/>
    <mergeCell ref="M968:Q968"/>
    <mergeCell ref="R968:U968"/>
    <mergeCell ref="B970:U970"/>
    <mergeCell ref="B971:G971"/>
    <mergeCell ref="H971:L971"/>
    <mergeCell ref="M971:U971"/>
    <mergeCell ref="B965:G966"/>
    <mergeCell ref="M965:Q966"/>
    <mergeCell ref="R965:U965"/>
    <mergeCell ref="R966:U966"/>
    <mergeCell ref="B967:G967"/>
    <mergeCell ref="H967:L967"/>
    <mergeCell ref="M967:Q967"/>
    <mergeCell ref="R967:U967"/>
    <mergeCell ref="B978:G979"/>
    <mergeCell ref="H978:L978"/>
    <mergeCell ref="M978:Q979"/>
    <mergeCell ref="R978:U978"/>
    <mergeCell ref="H979:L979"/>
    <mergeCell ref="R979:U979"/>
    <mergeCell ref="H976:L976"/>
    <mergeCell ref="M976:Q976"/>
    <mergeCell ref="R976:U976"/>
    <mergeCell ref="H977:L977"/>
    <mergeCell ref="M977:Q977"/>
    <mergeCell ref="R977:U977"/>
    <mergeCell ref="H974:L974"/>
    <mergeCell ref="M974:Q974"/>
    <mergeCell ref="R974:U974"/>
    <mergeCell ref="H975:L975"/>
    <mergeCell ref="M975:Q975"/>
    <mergeCell ref="R975:U975"/>
    <mergeCell ref="B984:U984"/>
    <mergeCell ref="B987:AA987"/>
    <mergeCell ref="B990:U990"/>
    <mergeCell ref="B991:G991"/>
    <mergeCell ref="H991:L991"/>
    <mergeCell ref="M991:U991"/>
    <mergeCell ref="Y981:AB981"/>
    <mergeCell ref="H982:L982"/>
    <mergeCell ref="M982:Q982"/>
    <mergeCell ref="R982:U982"/>
    <mergeCell ref="H983:L983"/>
    <mergeCell ref="M983:Q983"/>
    <mergeCell ref="R983:U983"/>
    <mergeCell ref="B980:G981"/>
    <mergeCell ref="H980:L981"/>
    <mergeCell ref="M980:Q980"/>
    <mergeCell ref="R980:U980"/>
    <mergeCell ref="M981:Q981"/>
    <mergeCell ref="R981:U981"/>
    <mergeCell ref="B997:G998"/>
    <mergeCell ref="H997:L997"/>
    <mergeCell ref="M997:Q998"/>
    <mergeCell ref="R997:U997"/>
    <mergeCell ref="H998:L998"/>
    <mergeCell ref="R998:U998"/>
    <mergeCell ref="B995:G995"/>
    <mergeCell ref="H995:L995"/>
    <mergeCell ref="M995:Q995"/>
    <mergeCell ref="R995:U995"/>
    <mergeCell ref="B996:G996"/>
    <mergeCell ref="H996:L996"/>
    <mergeCell ref="M996:Q996"/>
    <mergeCell ref="R996:U996"/>
    <mergeCell ref="B992:G992"/>
    <mergeCell ref="H992:L992"/>
    <mergeCell ref="M992:Q992"/>
    <mergeCell ref="R992:U992"/>
    <mergeCell ref="B993:G994"/>
    <mergeCell ref="H993:L993"/>
    <mergeCell ref="M993:Q994"/>
    <mergeCell ref="R993:U993"/>
    <mergeCell ref="H994:L994"/>
    <mergeCell ref="R994:U994"/>
    <mergeCell ref="M1004:Q1004"/>
    <mergeCell ref="R1004:U1004"/>
    <mergeCell ref="B1005:G1005"/>
    <mergeCell ref="H1005:L1005"/>
    <mergeCell ref="M1005:Q1005"/>
    <mergeCell ref="R1005:U1005"/>
    <mergeCell ref="R1001:U1001"/>
    <mergeCell ref="B1002:G1002"/>
    <mergeCell ref="H1002:L1002"/>
    <mergeCell ref="M1002:Q1002"/>
    <mergeCell ref="R1002:U1002"/>
    <mergeCell ref="B1003:G1004"/>
    <mergeCell ref="H1003:L1003"/>
    <mergeCell ref="M1003:Q1003"/>
    <mergeCell ref="R1003:U1003"/>
    <mergeCell ref="H1004:L1004"/>
    <mergeCell ref="B999:G999"/>
    <mergeCell ref="H999:L999"/>
    <mergeCell ref="M999:Q999"/>
    <mergeCell ref="R999:U999"/>
    <mergeCell ref="B1000:G1001"/>
    <mergeCell ref="H1000:L1000"/>
    <mergeCell ref="M1000:Q1000"/>
    <mergeCell ref="R1000:U1000"/>
    <mergeCell ref="H1001:L1001"/>
    <mergeCell ref="M1001:Q1001"/>
    <mergeCell ref="B1010:G1011"/>
    <mergeCell ref="H1010:L1010"/>
    <mergeCell ref="M1010:Q1011"/>
    <mergeCell ref="R1010:U1010"/>
    <mergeCell ref="H1011:L1011"/>
    <mergeCell ref="R1011:U1011"/>
    <mergeCell ref="B1008:G1008"/>
    <mergeCell ref="H1008:L1008"/>
    <mergeCell ref="M1008:Q1008"/>
    <mergeCell ref="R1008:U1008"/>
    <mergeCell ref="B1009:G1009"/>
    <mergeCell ref="H1009:L1009"/>
    <mergeCell ref="M1009:Q1009"/>
    <mergeCell ref="R1009:U1009"/>
    <mergeCell ref="B1006:G1006"/>
    <mergeCell ref="H1006:L1006"/>
    <mergeCell ref="M1006:Q1006"/>
    <mergeCell ref="R1006:U1006"/>
    <mergeCell ref="B1007:G1007"/>
    <mergeCell ref="H1007:L1007"/>
    <mergeCell ref="M1007:Q1007"/>
    <mergeCell ref="R1007:U1007"/>
    <mergeCell ref="B1016:G1017"/>
    <mergeCell ref="H1016:L1016"/>
    <mergeCell ref="M1016:Q1016"/>
    <mergeCell ref="R1016:U1016"/>
    <mergeCell ref="H1017:L1017"/>
    <mergeCell ref="M1017:Q1017"/>
    <mergeCell ref="R1017:U1017"/>
    <mergeCell ref="B1014:G1014"/>
    <mergeCell ref="H1014:L1014"/>
    <mergeCell ref="M1014:Q1014"/>
    <mergeCell ref="R1014:U1014"/>
    <mergeCell ref="B1015:G1015"/>
    <mergeCell ref="H1015:L1015"/>
    <mergeCell ref="M1015:Q1015"/>
    <mergeCell ref="R1015:U1015"/>
    <mergeCell ref="B1012:G1013"/>
    <mergeCell ref="H1012:L1012"/>
    <mergeCell ref="M1012:Q1012"/>
    <mergeCell ref="R1012:U1012"/>
    <mergeCell ref="H1013:L1013"/>
    <mergeCell ref="M1013:Q1013"/>
    <mergeCell ref="R1013:U1013"/>
    <mergeCell ref="H1020:L1020"/>
    <mergeCell ref="M1020:Q1020"/>
    <mergeCell ref="R1020:U1020"/>
    <mergeCell ref="B1021:G1022"/>
    <mergeCell ref="H1021:L1021"/>
    <mergeCell ref="M1021:Q1021"/>
    <mergeCell ref="R1021:U1021"/>
    <mergeCell ref="H1022:L1022"/>
    <mergeCell ref="M1022:Q1022"/>
    <mergeCell ref="R1022:U1022"/>
    <mergeCell ref="B1018:G1019"/>
    <mergeCell ref="H1018:L1018"/>
    <mergeCell ref="M1018:Q1018"/>
    <mergeCell ref="R1018:U1018"/>
    <mergeCell ref="H1019:L1019"/>
    <mergeCell ref="M1019:Q1019"/>
    <mergeCell ref="R1019:U1019"/>
    <mergeCell ref="B1027:G1028"/>
    <mergeCell ref="H1027:L1027"/>
    <mergeCell ref="M1027:Q1028"/>
    <mergeCell ref="R1027:U1027"/>
    <mergeCell ref="H1028:L1028"/>
    <mergeCell ref="R1028:U1028"/>
    <mergeCell ref="B1025:G1026"/>
    <mergeCell ref="H1025:L1025"/>
    <mergeCell ref="M1025:Q1026"/>
    <mergeCell ref="R1025:U1025"/>
    <mergeCell ref="H1026:L1026"/>
    <mergeCell ref="R1026:U1026"/>
    <mergeCell ref="B1023:G1024"/>
    <mergeCell ref="H1023:L1023"/>
    <mergeCell ref="M1023:Q1024"/>
    <mergeCell ref="R1023:U1023"/>
    <mergeCell ref="H1024:L1024"/>
    <mergeCell ref="R1024:U1024"/>
    <mergeCell ref="B1039:G1039"/>
    <mergeCell ref="H1039:L1039"/>
    <mergeCell ref="M1039:Q1039"/>
    <mergeCell ref="R1039:U1039"/>
    <mergeCell ref="B1040:G1040"/>
    <mergeCell ref="H1040:L1040"/>
    <mergeCell ref="M1040:Q1040"/>
    <mergeCell ref="R1040:U1040"/>
    <mergeCell ref="B1037:G1037"/>
    <mergeCell ref="H1037:L1037"/>
    <mergeCell ref="M1037:Q1037"/>
    <mergeCell ref="R1037:U1037"/>
    <mergeCell ref="B1038:G1038"/>
    <mergeCell ref="H1038:L1038"/>
    <mergeCell ref="M1038:Q1038"/>
    <mergeCell ref="R1038:U1038"/>
    <mergeCell ref="B1029:U1029"/>
    <mergeCell ref="B1032:AA1032"/>
    <mergeCell ref="B1035:U1035"/>
    <mergeCell ref="B1036:G1036"/>
    <mergeCell ref="H1036:L1036"/>
    <mergeCell ref="M1036:U1036"/>
    <mergeCell ref="B1046:G1047"/>
    <mergeCell ref="H1046:L1046"/>
    <mergeCell ref="M1046:Q1047"/>
    <mergeCell ref="R1046:U1046"/>
    <mergeCell ref="H1047:L1047"/>
    <mergeCell ref="R1047:U1047"/>
    <mergeCell ref="B1043:G1043"/>
    <mergeCell ref="H1043:L1043"/>
    <mergeCell ref="M1043:Q1043"/>
    <mergeCell ref="R1043:U1043"/>
    <mergeCell ref="B1044:G1045"/>
    <mergeCell ref="H1044:L1044"/>
    <mergeCell ref="M1044:Q1045"/>
    <mergeCell ref="R1044:U1044"/>
    <mergeCell ref="H1045:L1045"/>
    <mergeCell ref="R1045:U1045"/>
    <mergeCell ref="B1041:G1042"/>
    <mergeCell ref="H1041:L1041"/>
    <mergeCell ref="M1041:Q1042"/>
    <mergeCell ref="R1041:U1041"/>
    <mergeCell ref="H1042:L1042"/>
    <mergeCell ref="R1042:U1042"/>
    <mergeCell ref="B1052:G1054"/>
    <mergeCell ref="H1052:L1052"/>
    <mergeCell ref="M1052:Q1053"/>
    <mergeCell ref="R1052:U1052"/>
    <mergeCell ref="H1053:L1053"/>
    <mergeCell ref="R1053:U1053"/>
    <mergeCell ref="H1054:L1054"/>
    <mergeCell ref="M1054:Q1054"/>
    <mergeCell ref="R1054:U1054"/>
    <mergeCell ref="B1050:G1051"/>
    <mergeCell ref="H1050:L1050"/>
    <mergeCell ref="M1050:Q1051"/>
    <mergeCell ref="R1050:U1050"/>
    <mergeCell ref="H1051:L1051"/>
    <mergeCell ref="R1051:U1051"/>
    <mergeCell ref="B1048:G1049"/>
    <mergeCell ref="H1048:L1048"/>
    <mergeCell ref="M1048:Q1049"/>
    <mergeCell ref="R1048:U1048"/>
    <mergeCell ref="H1049:L1049"/>
    <mergeCell ref="R1049:U1049"/>
    <mergeCell ref="B1063:G1064"/>
    <mergeCell ref="H1063:L1063"/>
    <mergeCell ref="M1063:Q1064"/>
    <mergeCell ref="R1063:U1063"/>
    <mergeCell ref="H1064:L1064"/>
    <mergeCell ref="R1064:U1064"/>
    <mergeCell ref="R1060:U1060"/>
    <mergeCell ref="B1061:G1061"/>
    <mergeCell ref="H1061:L1061"/>
    <mergeCell ref="M1061:Q1061"/>
    <mergeCell ref="R1061:U1061"/>
    <mergeCell ref="B1062:G1062"/>
    <mergeCell ref="H1062:L1062"/>
    <mergeCell ref="M1062:Q1062"/>
    <mergeCell ref="R1062:U1062"/>
    <mergeCell ref="B1057:U1057"/>
    <mergeCell ref="B1058:G1058"/>
    <mergeCell ref="H1058:L1058"/>
    <mergeCell ref="M1058:U1058"/>
    <mergeCell ref="B1059:G1060"/>
    <mergeCell ref="H1059:L1059"/>
    <mergeCell ref="M1059:Q1059"/>
    <mergeCell ref="R1059:U1059"/>
    <mergeCell ref="H1060:L1060"/>
    <mergeCell ref="M1060:Q1060"/>
    <mergeCell ref="B1071:G1071"/>
    <mergeCell ref="H1071:L1071"/>
    <mergeCell ref="M1071:U1071"/>
    <mergeCell ref="B1072:G1073"/>
    <mergeCell ref="H1072:L1072"/>
    <mergeCell ref="M1072:Q1073"/>
    <mergeCell ref="R1072:U1072"/>
    <mergeCell ref="H1073:L1073"/>
    <mergeCell ref="R1073:U1073"/>
    <mergeCell ref="B1067:G1067"/>
    <mergeCell ref="H1067:L1067"/>
    <mergeCell ref="M1067:Q1067"/>
    <mergeCell ref="R1067:U1067"/>
    <mergeCell ref="B1068:W1068"/>
    <mergeCell ref="B1070:U1070"/>
    <mergeCell ref="B1065:G1066"/>
    <mergeCell ref="H1065:L1065"/>
    <mergeCell ref="M1065:Q1066"/>
    <mergeCell ref="R1065:U1065"/>
    <mergeCell ref="H1066:L1066"/>
    <mergeCell ref="R1066:U1066"/>
    <mergeCell ref="B1078:G1079"/>
    <mergeCell ref="H1078:L1078"/>
    <mergeCell ref="M1078:Q1079"/>
    <mergeCell ref="R1078:U1078"/>
    <mergeCell ref="H1079:L1079"/>
    <mergeCell ref="R1079:U1079"/>
    <mergeCell ref="B1076:G1076"/>
    <mergeCell ref="H1076:L1076"/>
    <mergeCell ref="M1076:Q1076"/>
    <mergeCell ref="R1076:U1076"/>
    <mergeCell ref="B1077:G1077"/>
    <mergeCell ref="H1077:L1077"/>
    <mergeCell ref="M1077:Q1077"/>
    <mergeCell ref="R1077:U1077"/>
    <mergeCell ref="B1074:G1075"/>
    <mergeCell ref="H1074:L1074"/>
    <mergeCell ref="M1074:Q1075"/>
    <mergeCell ref="R1074:U1074"/>
    <mergeCell ref="H1075:L1075"/>
    <mergeCell ref="R1075:U1075"/>
    <mergeCell ref="B1091:G1091"/>
    <mergeCell ref="H1091:L1091"/>
    <mergeCell ref="M1091:Q1091"/>
    <mergeCell ref="R1091:U1091"/>
    <mergeCell ref="B1092:G1092"/>
    <mergeCell ref="H1092:L1092"/>
    <mergeCell ref="M1092:Q1092"/>
    <mergeCell ref="R1092:U1092"/>
    <mergeCell ref="B1083:U1083"/>
    <mergeCell ref="B1086:AA1086"/>
    <mergeCell ref="B1089:U1089"/>
    <mergeCell ref="B1090:G1090"/>
    <mergeCell ref="H1090:L1090"/>
    <mergeCell ref="M1090:U1090"/>
    <mergeCell ref="B1080:G1080"/>
    <mergeCell ref="H1080:L1080"/>
    <mergeCell ref="M1080:Q1080"/>
    <mergeCell ref="R1080:U1080"/>
    <mergeCell ref="B1081:G1082"/>
    <mergeCell ref="H1081:L1081"/>
    <mergeCell ref="M1081:Q1082"/>
    <mergeCell ref="R1081:U1081"/>
    <mergeCell ref="H1082:L1082"/>
    <mergeCell ref="R1082:U1082"/>
    <mergeCell ref="B1096:G1096"/>
    <mergeCell ref="H1096:L1096"/>
    <mergeCell ref="M1096:Q1096"/>
    <mergeCell ref="R1096:U1096"/>
    <mergeCell ref="B1097:G1098"/>
    <mergeCell ref="H1097:L1097"/>
    <mergeCell ref="M1097:Q1098"/>
    <mergeCell ref="R1097:U1097"/>
    <mergeCell ref="H1098:L1098"/>
    <mergeCell ref="R1098:U1098"/>
    <mergeCell ref="B1093:G1093"/>
    <mergeCell ref="H1093:L1093"/>
    <mergeCell ref="M1093:Q1093"/>
    <mergeCell ref="R1093:U1093"/>
    <mergeCell ref="B1094:G1095"/>
    <mergeCell ref="H1094:L1094"/>
    <mergeCell ref="M1094:Q1095"/>
    <mergeCell ref="R1094:U1094"/>
    <mergeCell ref="H1095:L1095"/>
    <mergeCell ref="R1095:U1095"/>
    <mergeCell ref="B1107:G1107"/>
    <mergeCell ref="H1107:L1107"/>
    <mergeCell ref="M1107:Q1107"/>
    <mergeCell ref="R1107:U1107"/>
    <mergeCell ref="B1108:G1108"/>
    <mergeCell ref="M1108:Q1108"/>
    <mergeCell ref="R1108:U1108"/>
    <mergeCell ref="B1104:U1104"/>
    <mergeCell ref="B1105:G1105"/>
    <mergeCell ref="H1105:L1105"/>
    <mergeCell ref="M1105:U1105"/>
    <mergeCell ref="B1106:G1106"/>
    <mergeCell ref="H1106:L1106"/>
    <mergeCell ref="M1106:Q1106"/>
    <mergeCell ref="R1106:U1106"/>
    <mergeCell ref="B1099:G1099"/>
    <mergeCell ref="H1099:L1099"/>
    <mergeCell ref="M1099:Q1099"/>
    <mergeCell ref="R1099:U1099"/>
    <mergeCell ref="B1100:G1101"/>
    <mergeCell ref="H1100:L1100"/>
    <mergeCell ref="M1100:Q1101"/>
    <mergeCell ref="R1100:U1100"/>
    <mergeCell ref="H1101:L1101"/>
    <mergeCell ref="R1101:U1101"/>
    <mergeCell ref="R1116:U1116"/>
    <mergeCell ref="H1117:L1118"/>
    <mergeCell ref="M1117:Q1117"/>
    <mergeCell ref="R1117:U1117"/>
    <mergeCell ref="M1118:Q1118"/>
    <mergeCell ref="R1118:U1118"/>
    <mergeCell ref="B1113:U1113"/>
    <mergeCell ref="B1114:G1114"/>
    <mergeCell ref="H1114:L1114"/>
    <mergeCell ref="M1114:U1114"/>
    <mergeCell ref="B1115:G1127"/>
    <mergeCell ref="H1115:L1115"/>
    <mergeCell ref="M1115:Q1115"/>
    <mergeCell ref="R1115:U1115"/>
    <mergeCell ref="H1116:L1116"/>
    <mergeCell ref="M1116:Q1116"/>
    <mergeCell ref="B1109:G1109"/>
    <mergeCell ref="H1109:L1109"/>
    <mergeCell ref="M1109:Q1109"/>
    <mergeCell ref="R1109:U1109"/>
    <mergeCell ref="B1110:G1110"/>
    <mergeCell ref="H1110:L1110"/>
    <mergeCell ref="M1110:Q1110"/>
    <mergeCell ref="R1110:U1110"/>
    <mergeCell ref="H1126:L1126"/>
    <mergeCell ref="M1126:Q1126"/>
    <mergeCell ref="R1126:U1126"/>
    <mergeCell ref="H1127:L1127"/>
    <mergeCell ref="M1127:Q1127"/>
    <mergeCell ref="R1127:U1127"/>
    <mergeCell ref="H1122:L1125"/>
    <mergeCell ref="M1122:Q1123"/>
    <mergeCell ref="R1122:U1122"/>
    <mergeCell ref="R1123:U1123"/>
    <mergeCell ref="M1124:Q1125"/>
    <mergeCell ref="R1124:U1124"/>
    <mergeCell ref="R1125:U1125"/>
    <mergeCell ref="H1119:L1119"/>
    <mergeCell ref="M1119:Q1119"/>
    <mergeCell ref="R1119:U1119"/>
    <mergeCell ref="H1120:L1121"/>
    <mergeCell ref="M1120:Q1121"/>
    <mergeCell ref="R1120:U1120"/>
    <mergeCell ref="R1121:U1121"/>
    <mergeCell ref="R1136:U1136"/>
    <mergeCell ref="H1137:L1137"/>
    <mergeCell ref="R1137:U1137"/>
    <mergeCell ref="H1138:L1138"/>
    <mergeCell ref="R1138:U1138"/>
    <mergeCell ref="B1139:U1139"/>
    <mergeCell ref="B1131:U1131"/>
    <mergeCell ref="B1133:U1133"/>
    <mergeCell ref="B1134:G1134"/>
    <mergeCell ref="H1134:L1134"/>
    <mergeCell ref="M1134:U1134"/>
    <mergeCell ref="B1135:G1138"/>
    <mergeCell ref="H1135:L1135"/>
    <mergeCell ref="M1135:Q1138"/>
    <mergeCell ref="R1135:U1135"/>
    <mergeCell ref="H1136:L1136"/>
    <mergeCell ref="B1128:G1128"/>
    <mergeCell ref="H1128:L1128"/>
    <mergeCell ref="M1128:Q1128"/>
    <mergeCell ref="R1128:U1128"/>
    <mergeCell ref="B1129:G1130"/>
    <mergeCell ref="H1129:L1129"/>
    <mergeCell ref="M1129:Q1130"/>
    <mergeCell ref="R1129:U1129"/>
    <mergeCell ref="H1130:L1130"/>
    <mergeCell ref="R1130:U1130"/>
    <mergeCell ref="R1148:U1148"/>
    <mergeCell ref="H1149:L1149"/>
    <mergeCell ref="R1149:U1149"/>
    <mergeCell ref="H1150:L1150"/>
    <mergeCell ref="R1150:U1150"/>
    <mergeCell ref="H1151:L1151"/>
    <mergeCell ref="R1151:U1151"/>
    <mergeCell ref="B1142:AA1142"/>
    <mergeCell ref="B1145:U1145"/>
    <mergeCell ref="B1146:G1146"/>
    <mergeCell ref="H1146:L1146"/>
    <mergeCell ref="M1146:U1146"/>
    <mergeCell ref="B1147:G1167"/>
    <mergeCell ref="H1147:L1147"/>
    <mergeCell ref="M1147:Q1154"/>
    <mergeCell ref="R1147:U1147"/>
    <mergeCell ref="H1148:L1148"/>
    <mergeCell ref="H1158:L1158"/>
    <mergeCell ref="M1158:Q1158"/>
    <mergeCell ref="R1158:U1158"/>
    <mergeCell ref="H1159:L1159"/>
    <mergeCell ref="M1159:Q1159"/>
    <mergeCell ref="R1159:U1159"/>
    <mergeCell ref="H1155:L1155"/>
    <mergeCell ref="M1155:Q1156"/>
    <mergeCell ref="R1155:U1155"/>
    <mergeCell ref="H1156:L1156"/>
    <mergeCell ref="R1156:U1156"/>
    <mergeCell ref="H1157:L1157"/>
    <mergeCell ref="M1157:Q1157"/>
    <mergeCell ref="R1157:U1157"/>
    <mergeCell ref="H1152:L1152"/>
    <mergeCell ref="R1152:U1152"/>
    <mergeCell ref="H1153:L1153"/>
    <mergeCell ref="R1153:U1153"/>
    <mergeCell ref="H1154:L1154"/>
    <mergeCell ref="R1154:U1154"/>
    <mergeCell ref="H1165:L1165"/>
    <mergeCell ref="M1165:Q1166"/>
    <mergeCell ref="R1165:U1165"/>
    <mergeCell ref="H1166:L1166"/>
    <mergeCell ref="R1166:U1166"/>
    <mergeCell ref="R1167:U1167"/>
    <mergeCell ref="H1162:L1162"/>
    <mergeCell ref="M1162:Q1162"/>
    <mergeCell ref="R1162:U1162"/>
    <mergeCell ref="H1163:L1163"/>
    <mergeCell ref="M1163:Q1164"/>
    <mergeCell ref="R1163:U1163"/>
    <mergeCell ref="H1164:L1164"/>
    <mergeCell ref="R1164:U1164"/>
    <mergeCell ref="H1160:L1160"/>
    <mergeCell ref="M1160:Q1160"/>
    <mergeCell ref="R1160:U1160"/>
    <mergeCell ref="H1161:L1161"/>
    <mergeCell ref="M1161:Q1161"/>
    <mergeCell ref="R1161:U1161"/>
    <mergeCell ref="M1171:Q1172"/>
    <mergeCell ref="R1171:U1171"/>
    <mergeCell ref="H1172:L1172"/>
    <mergeCell ref="R1172:U1172"/>
    <mergeCell ref="H1173:L1173"/>
    <mergeCell ref="M1173:Q1173"/>
    <mergeCell ref="R1173:U1173"/>
    <mergeCell ref="B1168:G1174"/>
    <mergeCell ref="H1168:L1168"/>
    <mergeCell ref="M1168:Q1169"/>
    <mergeCell ref="R1168:U1168"/>
    <mergeCell ref="H1169:L1169"/>
    <mergeCell ref="R1169:U1169"/>
    <mergeCell ref="H1170:L1170"/>
    <mergeCell ref="M1170:Q1170"/>
    <mergeCell ref="R1170:U1170"/>
    <mergeCell ref="H1171:L1171"/>
    <mergeCell ref="M1177:Q1179"/>
    <mergeCell ref="R1177:U1177"/>
    <mergeCell ref="H1178:L1179"/>
    <mergeCell ref="R1178:U1178"/>
    <mergeCell ref="R1179:U1179"/>
    <mergeCell ref="H1180:L1181"/>
    <mergeCell ref="M1180:Q1183"/>
    <mergeCell ref="R1180:U1180"/>
    <mergeCell ref="R1181:U1181"/>
    <mergeCell ref="H1182:L1182"/>
    <mergeCell ref="H1174:L1174"/>
    <mergeCell ref="M1174:Q1174"/>
    <mergeCell ref="R1174:U1174"/>
    <mergeCell ref="B1175:G1190"/>
    <mergeCell ref="H1175:L1175"/>
    <mergeCell ref="M1175:Q1176"/>
    <mergeCell ref="R1175:U1175"/>
    <mergeCell ref="H1176:L1176"/>
    <mergeCell ref="R1176:U1176"/>
    <mergeCell ref="H1177:L1177"/>
    <mergeCell ref="H1190:L1190"/>
    <mergeCell ref="M1190:Q1190"/>
    <mergeCell ref="R1190:U1190"/>
    <mergeCell ref="B1193:U1193"/>
    <mergeCell ref="B1194:G1194"/>
    <mergeCell ref="H1194:L1194"/>
    <mergeCell ref="M1194:U1194"/>
    <mergeCell ref="H1187:L1187"/>
    <mergeCell ref="R1187:U1187"/>
    <mergeCell ref="H1188:L1188"/>
    <mergeCell ref="M1188:Q1188"/>
    <mergeCell ref="R1188:U1188"/>
    <mergeCell ref="H1189:L1189"/>
    <mergeCell ref="M1189:Q1189"/>
    <mergeCell ref="R1189:U1189"/>
    <mergeCell ref="R1182:U1182"/>
    <mergeCell ref="H1183:L1183"/>
    <mergeCell ref="R1183:U1183"/>
    <mergeCell ref="H1184:L1184"/>
    <mergeCell ref="M1184:Q1187"/>
    <mergeCell ref="R1184:U1184"/>
    <mergeCell ref="H1185:L1185"/>
    <mergeCell ref="R1185:U1185"/>
    <mergeCell ref="H1186:L1186"/>
    <mergeCell ref="R1186:U1186"/>
    <mergeCell ref="B1205:G1206"/>
    <mergeCell ref="H1205:L1206"/>
    <mergeCell ref="M1205:Q1205"/>
    <mergeCell ref="R1205:U1205"/>
    <mergeCell ref="M1206:Q1206"/>
    <mergeCell ref="R1206:U1206"/>
    <mergeCell ref="H1202:L1202"/>
    <mergeCell ref="M1202:Q1203"/>
    <mergeCell ref="R1202:U1202"/>
    <mergeCell ref="H1203:L1203"/>
    <mergeCell ref="R1203:U1203"/>
    <mergeCell ref="H1204:L1204"/>
    <mergeCell ref="M1204:Q1204"/>
    <mergeCell ref="R1204:U1204"/>
    <mergeCell ref="M1198:Q1198"/>
    <mergeCell ref="R1198:U1198"/>
    <mergeCell ref="H1199:L1199"/>
    <mergeCell ref="M1199:Q1201"/>
    <mergeCell ref="R1199:U1199"/>
    <mergeCell ref="H1200:L1201"/>
    <mergeCell ref="R1200:U1200"/>
    <mergeCell ref="R1201:U1201"/>
    <mergeCell ref="B1195:G1204"/>
    <mergeCell ref="H1195:L1195"/>
    <mergeCell ref="M1195:Q1196"/>
    <mergeCell ref="R1195:U1195"/>
    <mergeCell ref="H1196:L1196"/>
    <mergeCell ref="R1196:U1196"/>
    <mergeCell ref="H1197:L1197"/>
    <mergeCell ref="M1197:Q1197"/>
    <mergeCell ref="R1197:U1197"/>
    <mergeCell ref="H1198:L1198"/>
    <mergeCell ref="R1210:U1210"/>
    <mergeCell ref="B1211:U1211"/>
    <mergeCell ref="B1214:AA1214"/>
    <mergeCell ref="B1216:V1216"/>
    <mergeCell ref="B1217:B1218"/>
    <mergeCell ref="C1217:C1218"/>
    <mergeCell ref="D1217:G1218"/>
    <mergeCell ref="H1217:O1218"/>
    <mergeCell ref="P1217:V1218"/>
    <mergeCell ref="B1207:G1210"/>
    <mergeCell ref="H1207:L1207"/>
    <mergeCell ref="M1207:Q1208"/>
    <mergeCell ref="R1207:U1207"/>
    <mergeCell ref="H1208:L1208"/>
    <mergeCell ref="R1208:U1208"/>
    <mergeCell ref="H1209:L1209"/>
    <mergeCell ref="M1209:Q1210"/>
    <mergeCell ref="R1209:U1209"/>
    <mergeCell ref="H1210:L1210"/>
    <mergeCell ref="D1221:G1221"/>
    <mergeCell ref="H1221:K1221"/>
    <mergeCell ref="L1221:O1221"/>
    <mergeCell ref="P1221:V1221"/>
    <mergeCell ref="D1222:G1222"/>
    <mergeCell ref="H1222:K1222"/>
    <mergeCell ref="L1222:O1222"/>
    <mergeCell ref="P1222:V1222"/>
    <mergeCell ref="D1219:G1219"/>
    <mergeCell ref="H1219:K1219"/>
    <mergeCell ref="L1219:O1219"/>
    <mergeCell ref="P1219:V1219"/>
    <mergeCell ref="B1220:B1223"/>
    <mergeCell ref="C1220:C1222"/>
    <mergeCell ref="D1220:G1220"/>
    <mergeCell ref="H1220:K1220"/>
    <mergeCell ref="L1220:O1220"/>
    <mergeCell ref="P1220:V1220"/>
    <mergeCell ref="D1225:G1225"/>
    <mergeCell ref="H1225:K1225"/>
    <mergeCell ref="L1225:O1225"/>
    <mergeCell ref="P1225:V1225"/>
    <mergeCell ref="B1226:X1226"/>
    <mergeCell ref="B1229:B1231"/>
    <mergeCell ref="C1229:E1229"/>
    <mergeCell ref="F1229:M1229"/>
    <mergeCell ref="N1229:S1229"/>
    <mergeCell ref="C1230:E1230"/>
    <mergeCell ref="D1223:G1223"/>
    <mergeCell ref="H1223:K1223"/>
    <mergeCell ref="L1223:O1223"/>
    <mergeCell ref="P1223:V1223"/>
    <mergeCell ref="D1224:G1224"/>
    <mergeCell ref="H1224:K1224"/>
    <mergeCell ref="L1224:O1224"/>
    <mergeCell ref="P1224:V1224"/>
    <mergeCell ref="B1232:B1234"/>
    <mergeCell ref="C1232:E1232"/>
    <mergeCell ref="C1233:E1233"/>
    <mergeCell ref="C1234:E1234"/>
    <mergeCell ref="B1235:B1236"/>
    <mergeCell ref="C1235:E1235"/>
    <mergeCell ref="C1236:E1236"/>
    <mergeCell ref="R1230:S1230"/>
    <mergeCell ref="C1231:E1231"/>
    <mergeCell ref="F1231:G1231"/>
    <mergeCell ref="H1231:I1231"/>
    <mergeCell ref="J1231:K1231"/>
    <mergeCell ref="L1231:M1231"/>
    <mergeCell ref="N1231:O1231"/>
    <mergeCell ref="P1231:Q1231"/>
    <mergeCell ref="R1231:S1231"/>
    <mergeCell ref="F1230:G1230"/>
    <mergeCell ref="H1230:I1230"/>
    <mergeCell ref="J1230:K1230"/>
    <mergeCell ref="L1230:M1230"/>
    <mergeCell ref="N1230:O1230"/>
    <mergeCell ref="P1230:Q1230"/>
    <mergeCell ref="B1248:E1248"/>
    <mergeCell ref="F1248:G1248"/>
    <mergeCell ref="B1249:E1249"/>
    <mergeCell ref="F1249:G1249"/>
    <mergeCell ref="B1250:E1250"/>
    <mergeCell ref="F1250:G1250"/>
    <mergeCell ref="B1243:E1243"/>
    <mergeCell ref="F1243:G1243"/>
    <mergeCell ref="B1244:E1244"/>
    <mergeCell ref="F1244:G1244"/>
    <mergeCell ref="B1245:E1245"/>
    <mergeCell ref="F1245:G1245"/>
    <mergeCell ref="B1240:E1240"/>
    <mergeCell ref="F1240:G1240"/>
    <mergeCell ref="B1241:E1241"/>
    <mergeCell ref="F1241:G1241"/>
    <mergeCell ref="B1242:E1242"/>
    <mergeCell ref="F1242:G1242"/>
  </mergeCells>
  <phoneticPr fontId="13"/>
  <dataValidations count="1">
    <dataValidation imeMode="off" allowBlank="1" showInputMessage="1" showErrorMessage="1" sqref="L1221:L1225 N1227 R935:R943 T931 T1055 T1102 T1111:T1112 R1114:R1130 T1191 R972:R983 R1147:R1190 L834:L869 L879:L897 R907:R930 R952:R968 R993:R1028 R1037:R1054 R1059:R1067 R1072:R1082 R1092:R1101 R1106:R1110 R1135:R1138 R1195:R1210" xr:uid="{71E14AE2-3F16-43CE-A774-73C88D8B07DC}"/>
  </dataValidations>
  <printOptions horizontalCentered="1" gridLinesSet="0"/>
  <pageMargins left="0.25" right="0.25" top="0.75" bottom="0.75" header="0.3" footer="0.3"/>
  <pageSetup paperSize="9" scale="40" fitToHeight="0" orientation="portrait" r:id="rId1"/>
  <headerFooter alignWithMargins="0">
    <oddFooter>&amp;P / &amp;N ページ</oddFooter>
  </headerFooter>
  <rowBreaks count="27" manualBreakCount="27">
    <brk id="42" max="16383" man="1"/>
    <brk id="84" max="16383" man="1"/>
    <brk id="137" max="16383" man="1"/>
    <brk id="175" max="16383" man="1"/>
    <brk id="214" max="16383" man="1"/>
    <brk id="270" max="16383" man="1"/>
    <brk id="305" max="16383" man="1"/>
    <brk id="341" max="16383" man="1"/>
    <brk id="398" max="16383" man="1"/>
    <brk id="431" max="16383" man="1"/>
    <brk id="481" max="16383" man="1"/>
    <brk id="526" max="16383" man="1"/>
    <brk id="561" max="16383" man="1"/>
    <brk id="616" max="16383" man="1"/>
    <brk id="651" max="16383" man="1"/>
    <brk id="686" max="16383" man="1"/>
    <brk id="734" max="16383" man="1"/>
    <brk id="774" max="16383" man="1"/>
    <brk id="824" max="16383" man="1"/>
    <brk id="871" max="16383" man="1"/>
    <brk id="900" max="16383" man="1"/>
    <brk id="945" max="16383" man="1"/>
    <brk id="985" max="16383" man="1"/>
    <brk id="1030" max="16383" man="1"/>
    <brk id="1084" max="16383" man="1"/>
    <brk id="1140" max="16383" man="1"/>
    <brk id="121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D89B6-EA50-4B4A-A976-EAD4553BF7D6}">
  <sheetPr>
    <tabColor rgb="FF00B0F0"/>
    <pageSetUpPr fitToPage="1"/>
  </sheetPr>
  <dimension ref="B1:AR1250"/>
  <sheetViews>
    <sheetView showGridLines="0" showZeros="0" view="pageBreakPreview" topLeftCell="A601" zoomScale="50" zoomScaleNormal="100" zoomScaleSheetLayoutView="50" workbookViewId="0">
      <selection activeCell="U628" sqref="U628"/>
    </sheetView>
  </sheetViews>
  <sheetFormatPr defaultColWidth="9" defaultRowHeight="13.5"/>
  <cols>
    <col min="1" max="1" width="1.75" style="4" customWidth="1"/>
    <col min="2" max="2" width="5.125" style="4" customWidth="1"/>
    <col min="3" max="3" width="17.5" style="4" customWidth="1"/>
    <col min="4" max="5" width="7" style="4" customWidth="1"/>
    <col min="6" max="6" width="11" style="40" customWidth="1"/>
    <col min="7" max="7" width="7.375" style="4" customWidth="1"/>
    <col min="8" max="8" width="11" style="40" customWidth="1"/>
    <col min="9" max="9" width="7.5" style="4" customWidth="1"/>
    <col min="10" max="10" width="11" style="40" customWidth="1"/>
    <col min="11" max="11" width="7.5" style="4" customWidth="1"/>
    <col min="12" max="12" width="11" style="40" customWidth="1"/>
    <col min="13" max="13" width="7" style="4" customWidth="1"/>
    <col min="14" max="14" width="11" style="40" customWidth="1"/>
    <col min="15" max="15" width="7" style="4" customWidth="1"/>
    <col min="16" max="16" width="11" style="40" customWidth="1"/>
    <col min="17" max="17" width="7" style="4" customWidth="1"/>
    <col min="18" max="18" width="11" style="40" customWidth="1"/>
    <col min="19" max="19" width="7" style="4" customWidth="1"/>
    <col min="20" max="20" width="11" style="40" customWidth="1"/>
    <col min="21" max="21" width="7" style="4" customWidth="1"/>
    <col min="22" max="22" width="11" style="40" customWidth="1"/>
    <col min="23" max="23" width="7" style="4" customWidth="1"/>
    <col min="24" max="24" width="11" style="40" customWidth="1"/>
    <col min="25" max="25" width="7" style="4" customWidth="1"/>
    <col min="26" max="26" width="11.125" style="4" customWidth="1"/>
    <col min="27" max="27" width="7" style="4" customWidth="1"/>
    <col min="28" max="28" width="9.5" style="4" customWidth="1"/>
    <col min="29" max="29" width="8.5" style="4" customWidth="1"/>
    <col min="30" max="30" width="12.25" style="4" customWidth="1"/>
    <col min="31" max="31" width="20.5" style="4" customWidth="1"/>
    <col min="32" max="32" width="43.125" style="4" customWidth="1"/>
    <col min="33" max="16384" width="9" style="4"/>
  </cols>
  <sheetData>
    <row r="1" spans="2:44" ht="15.75" customHeight="1">
      <c r="B1" s="11" t="str">
        <f>CONCATENATE(入力!$G$14,"様")</f>
        <v>○▲タイヤ商会様</v>
      </c>
      <c r="AA1" s="300" t="str">
        <f>入力!$G$5</f>
        <v>2025年7月現在</v>
      </c>
    </row>
    <row r="2" spans="2:44" ht="19.5" customHeight="1">
      <c r="B2" s="505" t="s">
        <v>1918</v>
      </c>
      <c r="C2" s="505"/>
      <c r="D2" s="505"/>
      <c r="E2" s="505"/>
      <c r="F2" s="505"/>
      <c r="G2" s="505"/>
      <c r="H2" s="505"/>
      <c r="I2" s="505"/>
      <c r="J2" s="505"/>
      <c r="K2" s="505"/>
      <c r="L2" s="505"/>
      <c r="M2" s="505"/>
      <c r="N2" s="505"/>
      <c r="O2" s="505"/>
      <c r="P2" s="505"/>
      <c r="Q2" s="505"/>
      <c r="R2" s="505"/>
      <c r="S2" s="505"/>
      <c r="T2" s="505"/>
      <c r="U2" s="505"/>
      <c r="V2" s="505"/>
      <c r="W2" s="505"/>
      <c r="X2" s="241"/>
      <c r="Y2" s="241"/>
      <c r="AA2" s="301">
        <f>入力!$G$6</f>
        <v>0</v>
      </c>
    </row>
    <row r="3" spans="2:44" ht="15.75" customHeight="1" thickBot="1">
      <c r="AA3" s="23" t="str">
        <f>入力!$G$4</f>
        <v>株式会社ダンロップタイヤ ●●カンパニー</v>
      </c>
    </row>
    <row r="4" spans="2:44" ht="25.5" customHeight="1" thickTop="1" thickBot="1">
      <c r="B4" s="518" t="s">
        <v>451</v>
      </c>
      <c r="C4" s="519"/>
      <c r="D4" s="519"/>
      <c r="E4" s="519"/>
      <c r="F4" s="519"/>
      <c r="G4" s="519"/>
      <c r="H4" s="519"/>
      <c r="I4" s="519"/>
      <c r="J4" s="519"/>
      <c r="K4" s="519"/>
      <c r="L4" s="519"/>
      <c r="M4" s="519"/>
      <c r="N4" s="519"/>
      <c r="O4" s="519"/>
      <c r="P4" s="519"/>
      <c r="Q4" s="519"/>
      <c r="R4" s="519"/>
      <c r="S4" s="519"/>
      <c r="T4" s="519"/>
      <c r="U4" s="519"/>
      <c r="V4" s="519"/>
      <c r="W4" s="519"/>
      <c r="X4" s="519"/>
      <c r="Y4" s="519"/>
      <c r="Z4" s="519"/>
      <c r="AA4" s="520"/>
      <c r="AB4" s="24"/>
      <c r="AC4" s="24"/>
      <c r="AD4" s="24"/>
      <c r="AE4" s="24"/>
      <c r="AF4" s="24"/>
      <c r="AG4" s="24"/>
      <c r="AH4" s="24"/>
      <c r="AI4" s="24"/>
      <c r="AJ4" s="24"/>
      <c r="AK4" s="24"/>
      <c r="AL4" s="24"/>
      <c r="AM4" s="24"/>
      <c r="AN4" s="24"/>
      <c r="AO4" s="24"/>
      <c r="AP4" s="24"/>
      <c r="AQ4" s="24"/>
      <c r="AR4" s="24"/>
    </row>
    <row r="5" spans="2:44" ht="10.5" customHeight="1" thickTop="1">
      <c r="C5" s="40"/>
      <c r="D5" s="40"/>
      <c r="E5" s="40"/>
      <c r="F5" s="79"/>
      <c r="H5" s="79"/>
      <c r="K5" s="52"/>
      <c r="M5" s="52"/>
      <c r="Q5" s="52"/>
    </row>
    <row r="6" spans="2:44" s="239" customFormat="1" ht="20.100000000000001" customHeight="1" thickBot="1">
      <c r="B6" s="238" t="s">
        <v>1315</v>
      </c>
      <c r="F6" s="240"/>
      <c r="H6" s="240"/>
      <c r="J6" s="240"/>
      <c r="L6" s="240"/>
      <c r="N6" s="240"/>
      <c r="P6" s="240"/>
      <c r="R6" s="240"/>
      <c r="T6" s="240"/>
      <c r="V6" s="240"/>
      <c r="X6" s="240"/>
    </row>
    <row r="7" spans="2:44" ht="20.100000000000001" customHeight="1" thickBot="1">
      <c r="B7" s="521" t="s">
        <v>452</v>
      </c>
      <c r="C7" s="524" t="s">
        <v>524</v>
      </c>
      <c r="D7" s="527" t="s">
        <v>1113</v>
      </c>
      <c r="E7" s="528"/>
      <c r="F7" s="531" t="s">
        <v>453</v>
      </c>
      <c r="G7" s="532"/>
      <c r="H7" s="532"/>
      <c r="I7" s="532"/>
      <c r="J7" s="532"/>
      <c r="K7" s="533"/>
      <c r="L7" s="11"/>
      <c r="M7" s="521" t="s">
        <v>452</v>
      </c>
      <c r="N7" s="534" t="s">
        <v>524</v>
      </c>
      <c r="O7" s="535"/>
      <c r="P7" s="527" t="s">
        <v>1113</v>
      </c>
      <c r="Q7" s="528"/>
      <c r="R7" s="531" t="s">
        <v>453</v>
      </c>
      <c r="S7" s="532"/>
      <c r="T7" s="532"/>
      <c r="U7" s="532"/>
      <c r="V7" s="532"/>
      <c r="W7" s="532"/>
      <c r="X7" s="532"/>
      <c r="Y7" s="532"/>
      <c r="Z7" s="532"/>
      <c r="AA7" s="533"/>
    </row>
    <row r="8" spans="2:44" ht="20.100000000000001" customHeight="1">
      <c r="B8" s="522"/>
      <c r="C8" s="525"/>
      <c r="D8" s="529"/>
      <c r="E8" s="530"/>
      <c r="F8" s="516" t="s">
        <v>1377</v>
      </c>
      <c r="G8" s="507"/>
      <c r="H8" s="516" t="s">
        <v>1079</v>
      </c>
      <c r="I8" s="507"/>
      <c r="J8" s="516" t="s">
        <v>1378</v>
      </c>
      <c r="K8" s="507"/>
      <c r="L8" s="136"/>
      <c r="M8" s="522"/>
      <c r="N8" s="536"/>
      <c r="O8" s="537"/>
      <c r="P8" s="529"/>
      <c r="Q8" s="530"/>
      <c r="R8" s="516" t="s">
        <v>1377</v>
      </c>
      <c r="S8" s="507"/>
      <c r="T8" s="516" t="s">
        <v>1079</v>
      </c>
      <c r="U8" s="507"/>
      <c r="V8" s="516" t="s">
        <v>1378</v>
      </c>
      <c r="W8" s="507"/>
      <c r="X8" s="506" t="s">
        <v>1075</v>
      </c>
      <c r="Y8" s="507"/>
      <c r="Z8" s="506" t="s">
        <v>1076</v>
      </c>
      <c r="AA8" s="507"/>
    </row>
    <row r="9" spans="2:44" ht="20.100000000000001" customHeight="1">
      <c r="B9" s="522"/>
      <c r="C9" s="525"/>
      <c r="D9" s="510" t="s">
        <v>1115</v>
      </c>
      <c r="E9" s="512" t="s">
        <v>1114</v>
      </c>
      <c r="F9" s="517"/>
      <c r="G9" s="509"/>
      <c r="H9" s="517"/>
      <c r="I9" s="509"/>
      <c r="J9" s="517"/>
      <c r="K9" s="509"/>
      <c r="L9" s="136"/>
      <c r="M9" s="522"/>
      <c r="N9" s="536"/>
      <c r="O9" s="537"/>
      <c r="P9" s="510" t="s">
        <v>1115</v>
      </c>
      <c r="Q9" s="512" t="s">
        <v>1114</v>
      </c>
      <c r="R9" s="517"/>
      <c r="S9" s="509"/>
      <c r="T9" s="517"/>
      <c r="U9" s="509"/>
      <c r="V9" s="517"/>
      <c r="W9" s="509"/>
      <c r="X9" s="508"/>
      <c r="Y9" s="509"/>
      <c r="Z9" s="508"/>
      <c r="AA9" s="509"/>
    </row>
    <row r="10" spans="2:44" ht="20.100000000000001" customHeight="1" thickBot="1">
      <c r="B10" s="523"/>
      <c r="C10" s="526"/>
      <c r="D10" s="511"/>
      <c r="E10" s="513"/>
      <c r="F10" s="514" t="s">
        <v>720</v>
      </c>
      <c r="G10" s="515"/>
      <c r="H10" s="514" t="s">
        <v>764</v>
      </c>
      <c r="I10" s="515"/>
      <c r="J10" s="514" t="s">
        <v>767</v>
      </c>
      <c r="K10" s="515"/>
      <c r="L10" s="4"/>
      <c r="M10" s="523"/>
      <c r="N10" s="538"/>
      <c r="O10" s="539"/>
      <c r="P10" s="511"/>
      <c r="Q10" s="513"/>
      <c r="R10" s="514" t="s">
        <v>720</v>
      </c>
      <c r="S10" s="515"/>
      <c r="T10" s="514" t="s">
        <v>1077</v>
      </c>
      <c r="U10" s="515"/>
      <c r="V10" s="514" t="s">
        <v>1078</v>
      </c>
      <c r="W10" s="515"/>
      <c r="X10" s="514" t="s">
        <v>167</v>
      </c>
      <c r="Y10" s="515"/>
      <c r="Z10" s="514" t="s">
        <v>167</v>
      </c>
      <c r="AA10" s="515"/>
    </row>
    <row r="11" spans="2:44" ht="30" customHeight="1">
      <c r="B11" s="502">
        <v>22</v>
      </c>
      <c r="C11" s="352" t="s">
        <v>1974</v>
      </c>
      <c r="D11" s="253"/>
      <c r="E11" s="353">
        <v>111</v>
      </c>
      <c r="F11" s="91">
        <f>IF(ISBLANK('6桁'!F11)=TRUE,"",VLOOKUP(パターン表!F11, 'パターン別掛け率（入力）'!$C$3:$I$302, 7, FALSE))</f>
        <v>100</v>
      </c>
      <c r="G11" s="92" t="str">
        <f>'6桁'!G11</f>
        <v>Y★</v>
      </c>
      <c r="H11" s="91" t="str">
        <f>IF(ISBLANK('6桁'!H11)=TRUE,"",VLOOKUP(パターン表!H11, 'パターン別掛け率（入力）'!$C$3:$I$302, 7, FALSE))</f>
        <v/>
      </c>
      <c r="I11" s="92">
        <f>'6桁'!I11</f>
        <v>0</v>
      </c>
      <c r="J11" s="93" t="str">
        <f>IF(ISBLANK('6桁'!J11)=TRUE,"",VLOOKUP(パターン表!J11, 'パターン別掛け率（入力）'!$C$3:$I$302, 7, FALSE))</f>
        <v/>
      </c>
      <c r="K11" s="92">
        <f>'6桁'!K11</f>
        <v>0</v>
      </c>
      <c r="L11" s="10"/>
      <c r="M11" s="495">
        <v>20</v>
      </c>
      <c r="N11" s="498" t="s">
        <v>74</v>
      </c>
      <c r="O11" s="499"/>
      <c r="P11" s="253"/>
      <c r="Q11" s="268">
        <v>90</v>
      </c>
      <c r="R11" s="172">
        <f>IF(ISBLANK('6桁'!R11)=TRUE,"",VLOOKUP(パターン表!R11, 'パターン別掛け率（入力）'!$C$3:$I$302, 7, FALSE))</f>
        <v>100</v>
      </c>
      <c r="S11" s="92" t="str">
        <f>'6桁'!S11</f>
        <v>Y★</v>
      </c>
      <c r="T11" s="172" t="str">
        <f>IF(ISBLANK('6桁'!T11)=TRUE,"",VLOOKUP(パターン表!T11, 'パターン別掛け率（入力）'!$C$3:$I$302, 7, FALSE))</f>
        <v/>
      </c>
      <c r="U11" s="92">
        <f>'6桁'!U11</f>
        <v>0</v>
      </c>
      <c r="V11" s="172" t="str">
        <f>IF(ISBLANK('6桁'!V11)=TRUE,"",VLOOKUP(パターン表!V11, 'パターン別掛け率（入力）'!$C$3:$I$302, 7, FALSE))</f>
        <v/>
      </c>
      <c r="W11" s="92">
        <f>'6桁'!W11</f>
        <v>0</v>
      </c>
      <c r="X11" s="172" t="str">
        <f>IF(ISBLANK('6桁'!X11)=TRUE,"",VLOOKUP(パターン表!X11, 'パターン別掛け率（入力）'!$C$3:$I$302, 7, FALSE))</f>
        <v/>
      </c>
      <c r="Y11" s="92">
        <f>'6桁'!Y11</f>
        <v>0</v>
      </c>
      <c r="Z11" s="172" t="str">
        <f>IF(ISBLANK('6桁'!Z11)=TRUE,"",VLOOKUP(パターン表!Z11, 'パターン別掛け率（入力）'!$C$3:$I$302, 7, FALSE))</f>
        <v/>
      </c>
      <c r="AA11" s="92">
        <f>'6桁'!AA11</f>
        <v>0</v>
      </c>
    </row>
    <row r="12" spans="2:44" ht="30" customHeight="1">
      <c r="B12" s="503"/>
      <c r="C12" s="345" t="s">
        <v>460</v>
      </c>
      <c r="D12" s="318"/>
      <c r="E12" s="361">
        <v>102</v>
      </c>
      <c r="F12" s="94">
        <f>IF(ISBLANK('6桁'!F12)=TRUE,"",VLOOKUP(パターン表!F12, 'パターン別掛け率（入力）'!$C$3:$I$302, 7, FALSE))</f>
        <v>100</v>
      </c>
      <c r="G12" s="237" t="s">
        <v>322</v>
      </c>
      <c r="H12" s="94" t="str">
        <f>IF(ISBLANK('6桁'!H12)=TRUE,"",VLOOKUP(パターン表!H12, 'パターン別掛け率（入力）'!$C$3:$I$302, 7, FALSE))</f>
        <v/>
      </c>
      <c r="I12" s="237">
        <f>'6桁'!I12</f>
        <v>0</v>
      </c>
      <c r="J12" s="289" t="str">
        <f>IF(ISBLANK('6桁'!J12)=TRUE,"",VLOOKUP(パターン表!J12, 'パターン別掛け率（入力）'!$C$3:$I$302, 7, FALSE))</f>
        <v/>
      </c>
      <c r="K12" s="237">
        <f>'6桁'!K12</f>
        <v>0</v>
      </c>
      <c r="L12" s="10"/>
      <c r="M12" s="496"/>
      <c r="N12" s="500" t="s">
        <v>292</v>
      </c>
      <c r="O12" s="501"/>
      <c r="P12" s="254"/>
      <c r="Q12" s="269">
        <v>92</v>
      </c>
      <c r="R12" s="176">
        <f>IF(ISBLANK('6桁'!R12)=TRUE,"",VLOOKUP(パターン表!R12, 'パターン別掛け率（入力）'!$C$3:$I$302, 7, FALSE))</f>
        <v>100</v>
      </c>
      <c r="S12" s="20" t="str">
        <f>'6桁'!S12</f>
        <v>Y★</v>
      </c>
      <c r="T12" s="176" t="str">
        <f>IF(ISBLANK('6桁'!T12)=TRUE,"",VLOOKUP(パターン表!T12, 'パターン別掛け率（入力）'!$C$3:$I$302, 7, FALSE))</f>
        <v/>
      </c>
      <c r="U12" s="20">
        <f>'6桁'!U12</f>
        <v>0</v>
      </c>
      <c r="V12" s="176" t="str">
        <f>IF(ISBLANK('6桁'!V12)=TRUE,"",VLOOKUP(パターン表!V12, 'パターン別掛け率（入力）'!$C$3:$I$302, 7, FALSE))</f>
        <v/>
      </c>
      <c r="W12" s="20">
        <f>'6桁'!W12</f>
        <v>0</v>
      </c>
      <c r="X12" s="176" t="str">
        <f>IF(ISBLANK('6桁'!X12)=TRUE,"",VLOOKUP(パターン表!X12, 'パターン別掛け率（入力）'!$C$3:$I$302, 7, FALSE))</f>
        <v/>
      </c>
      <c r="Y12" s="20">
        <f>'6桁'!Y12</f>
        <v>0</v>
      </c>
      <c r="Z12" s="176" t="str">
        <f>IF(ISBLANK('6桁'!Z12)=TRUE,"",VLOOKUP(パターン表!Z12, 'パターン別掛け率（入力）'!$C$3:$I$302, 7, FALSE))</f>
        <v/>
      </c>
      <c r="AA12" s="20">
        <f>'6桁'!AA12</f>
        <v>0</v>
      </c>
    </row>
    <row r="13" spans="2:44" ht="30" customHeight="1">
      <c r="B13" s="503"/>
      <c r="C13" s="347" t="s">
        <v>462</v>
      </c>
      <c r="D13" s="317"/>
      <c r="E13" s="249">
        <v>106</v>
      </c>
      <c r="F13" s="319">
        <f>IF(ISBLANK('6桁'!F13)=TRUE,"",VLOOKUP(パターン表!F13, 'パターン別掛け率（入力）'!$C$3:$I$302, 7, FALSE))</f>
        <v>100</v>
      </c>
      <c r="G13" s="236" t="s">
        <v>322</v>
      </c>
      <c r="H13" s="319" t="str">
        <f>IF(ISBLANK('6桁'!H13)=TRUE,"",VLOOKUP(パターン表!H13, 'パターン別掛け率（入力）'!$C$3:$I$302, 7, FALSE))</f>
        <v/>
      </c>
      <c r="I13" s="236">
        <f>'6桁'!I13</f>
        <v>0</v>
      </c>
      <c r="J13" s="244" t="str">
        <f>IF(ISBLANK('6桁'!J13)=TRUE,"",VLOOKUP(パターン表!J13, 'パターン別掛け率（入力）'!$C$3:$I$302, 7, FALSE))</f>
        <v/>
      </c>
      <c r="K13" s="236">
        <f>'6桁'!K13</f>
        <v>0</v>
      </c>
      <c r="L13" s="10"/>
      <c r="M13" s="496"/>
      <c r="N13" s="500" t="s">
        <v>479</v>
      </c>
      <c r="O13" s="501"/>
      <c r="P13" s="254"/>
      <c r="Q13" s="269">
        <v>94</v>
      </c>
      <c r="R13" s="176">
        <f>IF(ISBLANK('6桁'!R13)=TRUE,"",VLOOKUP(パターン表!R13, 'パターン別掛け率（入力）'!$C$3:$I$302, 7, FALSE))</f>
        <v>100</v>
      </c>
      <c r="S13" s="20" t="str">
        <f>'6桁'!S13</f>
        <v>Y★</v>
      </c>
      <c r="T13" s="176" t="str">
        <f>IF(ISBLANK('6桁'!T13)=TRUE,"",VLOOKUP(パターン表!T13, 'パターン別掛け率（入力）'!$C$3:$I$302, 7, FALSE))</f>
        <v/>
      </c>
      <c r="U13" s="20">
        <f>'6桁'!U13</f>
        <v>0</v>
      </c>
      <c r="V13" s="176" t="str">
        <f>IF(ISBLANK('6桁'!V13)=TRUE,"",VLOOKUP(パターン表!V13, 'パターン別掛け率（入力）'!$C$3:$I$302, 7, FALSE))</f>
        <v/>
      </c>
      <c r="W13" s="20">
        <f>'6桁'!W13</f>
        <v>0</v>
      </c>
      <c r="X13" s="176" t="str">
        <f>IF(ISBLANK('6桁'!X13)=TRUE,"",VLOOKUP(パターン表!X13, 'パターン別掛け率（入力）'!$C$3:$I$302, 7, FALSE))</f>
        <v/>
      </c>
      <c r="Y13" s="20">
        <f>'6桁'!Y13</f>
        <v>0</v>
      </c>
      <c r="Z13" s="176" t="str">
        <f>IF(ISBLANK('6桁'!Z13)=TRUE,"",VLOOKUP(パターン表!Z13, 'パターン別掛け率（入力）'!$C$3:$I$302, 7, FALSE))</f>
        <v/>
      </c>
      <c r="AA13" s="20">
        <f>'6桁'!AA13</f>
        <v>0</v>
      </c>
    </row>
    <row r="14" spans="2:44" ht="30" customHeight="1">
      <c r="B14" s="504"/>
      <c r="C14" s="351" t="s">
        <v>1316</v>
      </c>
      <c r="D14" s="257"/>
      <c r="E14" s="354">
        <v>110</v>
      </c>
      <c r="F14" s="111">
        <f>IF(ISBLANK('6桁'!F14)=TRUE,"",VLOOKUP(パターン表!F14, 'パターン別掛け率（入力）'!$C$3:$I$302, 7, FALSE))</f>
        <v>100</v>
      </c>
      <c r="G14" s="98" t="s">
        <v>322</v>
      </c>
      <c r="H14" s="111" t="str">
        <f>IF(ISBLANK('6桁'!H14)=TRUE,"",VLOOKUP(パターン表!H14, 'パターン別掛け率（入力）'!$C$3:$I$302, 7, FALSE))</f>
        <v/>
      </c>
      <c r="I14" s="99">
        <f>'6桁'!I14</f>
        <v>0</v>
      </c>
      <c r="J14" s="100" t="str">
        <f>IF(ISBLANK('6桁'!J14)=TRUE,"",VLOOKUP(パターン表!J14, 'パターン別掛け率（入力）'!$C$3:$I$302, 7, FALSE))</f>
        <v/>
      </c>
      <c r="K14" s="98">
        <f>'6桁'!K14</f>
        <v>0</v>
      </c>
      <c r="L14" s="10"/>
      <c r="M14" s="496"/>
      <c r="N14" s="500" t="s">
        <v>75</v>
      </c>
      <c r="O14" s="501"/>
      <c r="P14" s="254">
        <v>93</v>
      </c>
      <c r="Q14" s="273">
        <v>97</v>
      </c>
      <c r="R14" s="14">
        <f>IF(ISBLANK('6桁'!R14)=TRUE,"",VLOOKUP(パターン表!R14, 'パターン別掛け率（入力）'!$C$3:$I$302, 7, FALSE))</f>
        <v>100</v>
      </c>
      <c r="S14" s="109" t="str">
        <f>'6桁'!S14</f>
        <v>Y★</v>
      </c>
      <c r="T14" s="14">
        <f>IF(ISBLANK('6桁'!T14)=TRUE,"",VLOOKUP(パターン表!T14, 'パターン別掛け率（入力）'!$C$3:$I$302, 7, FALSE))</f>
        <v>100</v>
      </c>
      <c r="U14" s="109" t="str">
        <f>'6桁'!U14</f>
        <v>Y★</v>
      </c>
      <c r="V14" s="14">
        <f>IF(ISBLANK('6桁'!V14)=TRUE,"",VLOOKUP(パターン表!V14, 'パターン別掛け率（入力）'!$C$3:$I$302, 7, FALSE))</f>
        <v>100</v>
      </c>
      <c r="W14" s="109" t="str">
        <f>'6桁'!W14</f>
        <v>W★</v>
      </c>
      <c r="X14" s="14" t="str">
        <f>IF(ISBLANK('6桁'!X14)=TRUE,"",VLOOKUP(パターン表!X14, 'パターン別掛け率（入力）'!$C$3:$I$302, 7, FALSE))</f>
        <v/>
      </c>
      <c r="Y14" s="109">
        <f>'6桁'!Y14</f>
        <v>0</v>
      </c>
      <c r="Z14" s="14" t="str">
        <f>IF(ISBLANK('6桁'!Z14)=TRUE,"",VLOOKUP(パターン表!Z14, 'パターン別掛け率（入力）'!$C$3:$I$302, 7, FALSE))</f>
        <v/>
      </c>
      <c r="AA14" s="109">
        <f>'6桁'!AA14</f>
        <v>0</v>
      </c>
    </row>
    <row r="15" spans="2:44" ht="30" customHeight="1">
      <c r="B15" s="543">
        <v>21</v>
      </c>
      <c r="C15" s="361" t="s">
        <v>468</v>
      </c>
      <c r="D15" s="318"/>
      <c r="E15" s="361">
        <v>100</v>
      </c>
      <c r="F15" s="94">
        <f>IF(ISBLANK('6桁'!F15)=TRUE,"",VLOOKUP(パターン表!F15, 'パターン別掛け率（入力）'!$C$3:$I$302, 7, FALSE))</f>
        <v>100</v>
      </c>
      <c r="G15" s="237" t="s">
        <v>322</v>
      </c>
      <c r="H15" s="94" t="str">
        <f>IF(ISBLANK('6桁'!H15)=TRUE,"",VLOOKUP(パターン表!H15, 'パターン別掛け率（入力）'!$C$3:$I$302, 7, FALSE))</f>
        <v/>
      </c>
      <c r="I15" s="237">
        <f>'6桁'!I15</f>
        <v>0</v>
      </c>
      <c r="J15" s="289" t="str">
        <f>IF(ISBLANK('6桁'!J15)=TRUE,"",VLOOKUP(パターン表!J15, 'パターン別掛け率（入力）'!$C$3:$I$302, 7, FALSE))</f>
        <v/>
      </c>
      <c r="K15" s="237">
        <f>'6桁'!K15</f>
        <v>0</v>
      </c>
      <c r="L15" s="10"/>
      <c r="M15" s="496"/>
      <c r="N15" s="500" t="s">
        <v>293</v>
      </c>
      <c r="O15" s="501"/>
      <c r="P15" s="254"/>
      <c r="Q15" s="273">
        <v>99</v>
      </c>
      <c r="R15" s="14">
        <f>IF(ISBLANK('6桁'!R15)=TRUE,"",VLOOKUP(パターン表!R15, 'パターン別掛け率（入力）'!$C$3:$I$302, 7, FALSE))</f>
        <v>100</v>
      </c>
      <c r="S15" s="109" t="str">
        <f>'6桁'!S15</f>
        <v>Y★</v>
      </c>
      <c r="T15" s="14" t="str">
        <f>IF(ISBLANK('6桁'!T15)=TRUE,"",VLOOKUP(パターン表!T15, 'パターン別掛け率（入力）'!$C$3:$I$302, 7, FALSE))</f>
        <v/>
      </c>
      <c r="U15" s="109">
        <f>'6桁'!U15</f>
        <v>0</v>
      </c>
      <c r="V15" s="14" t="str">
        <f>IF(ISBLANK('6桁'!V15)=TRUE,"",VLOOKUP(パターン表!V15, 'パターン別掛け率（入力）'!$C$3:$I$302, 7, FALSE))</f>
        <v/>
      </c>
      <c r="W15" s="109">
        <f>'6桁'!W15</f>
        <v>0</v>
      </c>
      <c r="X15" s="14" t="str">
        <f>IF(ISBLANK('6桁'!X15)=TRUE,"",VLOOKUP(パターン表!X15, 'パターン別掛け率（入力）'!$C$3:$I$302, 7, FALSE))</f>
        <v/>
      </c>
      <c r="Y15" s="109">
        <f>'6桁'!Y15</f>
        <v>0</v>
      </c>
      <c r="Z15" s="14" t="str">
        <f>IF(ISBLANK('6桁'!Z15)=TRUE,"",VLOOKUP(パターン表!Z15, 'パターン別掛け率（入力）'!$C$3:$I$302, 7, FALSE))</f>
        <v/>
      </c>
      <c r="AA15" s="109">
        <f>'6桁'!AA15</f>
        <v>0</v>
      </c>
    </row>
    <row r="16" spans="2:44" ht="30" customHeight="1">
      <c r="B16" s="503"/>
      <c r="C16" s="361" t="s">
        <v>1317</v>
      </c>
      <c r="D16" s="318"/>
      <c r="E16" s="361">
        <v>104</v>
      </c>
      <c r="F16" s="94">
        <f>IF(ISBLANK('6桁'!F16)=TRUE,"",VLOOKUP(パターン表!F16, 'パターン別掛け率（入力）'!$C$3:$I$302, 7, FALSE))</f>
        <v>100</v>
      </c>
      <c r="G16" s="237" t="s">
        <v>322</v>
      </c>
      <c r="H16" s="94" t="str">
        <f>IF(ISBLANK('6桁'!H16)=TRUE,"",VLOOKUP(パターン表!H16, 'パターン別掛け率（入力）'!$C$3:$I$302, 7, FALSE))</f>
        <v/>
      </c>
      <c r="I16" s="360">
        <f>'6桁'!I16</f>
        <v>0</v>
      </c>
      <c r="J16" s="289" t="str">
        <f>IF(ISBLANK('6桁'!J16)=TRUE,"",VLOOKUP(パターン表!J16, 'パターン別掛け率（入力）'!$C$3:$I$302, 7, FALSE))</f>
        <v/>
      </c>
      <c r="K16" s="237">
        <f>'6桁'!K16</f>
        <v>0</v>
      </c>
      <c r="L16" s="10"/>
      <c r="M16" s="496"/>
      <c r="N16" s="500" t="s">
        <v>481</v>
      </c>
      <c r="O16" s="501"/>
      <c r="P16" s="254"/>
      <c r="Q16" s="273">
        <v>101</v>
      </c>
      <c r="R16" s="14">
        <f>IF(ISBLANK('6桁'!R16)=TRUE,"",VLOOKUP(パターン表!R16, 'パターン別掛け率（入力）'!$C$3:$I$302, 7, FALSE))</f>
        <v>100</v>
      </c>
      <c r="S16" s="109" t="str">
        <f>'6桁'!S16</f>
        <v>Y★</v>
      </c>
      <c r="T16" s="14" t="str">
        <f>IF(ISBLANK('6桁'!T16)=TRUE,"",VLOOKUP(パターン表!T16, 'パターン別掛け率（入力）'!$C$3:$I$302, 7, FALSE))</f>
        <v/>
      </c>
      <c r="U16" s="109">
        <f>'6桁'!U16</f>
        <v>0</v>
      </c>
      <c r="V16" s="14" t="str">
        <f>IF(ISBLANK('6桁'!V16)=TRUE,"",VLOOKUP(パターン表!V16, 'パターン別掛け率（入力）'!$C$3:$I$302, 7, FALSE))</f>
        <v/>
      </c>
      <c r="W16" s="109">
        <f>'6桁'!W16</f>
        <v>0</v>
      </c>
      <c r="X16" s="14" t="str">
        <f>IF(ISBLANK('6桁'!X16)=TRUE,"",VLOOKUP(パターン表!X16, 'パターン別掛け率（入力）'!$C$3:$I$302, 7, FALSE))</f>
        <v/>
      </c>
      <c r="Y16" s="109">
        <f>'6桁'!Y16</f>
        <v>0</v>
      </c>
      <c r="Z16" s="14" t="str">
        <f>IF(ISBLANK('6桁'!Z16)=TRUE,"",VLOOKUP(パターン表!Z16, 'パターン別掛け率（入力）'!$C$3:$I$302, 7, FALSE))</f>
        <v/>
      </c>
      <c r="AA16" s="109">
        <f>'6桁'!AA16</f>
        <v>0</v>
      </c>
    </row>
    <row r="17" spans="2:27" ht="30" customHeight="1">
      <c r="B17" s="503"/>
      <c r="C17" s="342" t="s">
        <v>1318</v>
      </c>
      <c r="D17" s="254"/>
      <c r="E17" s="342">
        <v>105</v>
      </c>
      <c r="F17" s="95">
        <f>IF(ISBLANK('6桁'!F17)=TRUE,"",VLOOKUP(パターン表!F17, 'パターン別掛け率（入力）'!$C$3:$I$302, 7, FALSE))</f>
        <v>100</v>
      </c>
      <c r="G17" s="20" t="s">
        <v>322</v>
      </c>
      <c r="H17" s="95" t="str">
        <f>IF(ISBLANK('6桁'!H17)=TRUE,"",VLOOKUP(パターン表!H17, 'パターン別掛け率（入力）'!$C$3:$I$302, 7, FALSE))</f>
        <v/>
      </c>
      <c r="I17" s="96">
        <f>'6桁'!I17</f>
        <v>0</v>
      </c>
      <c r="J17" s="12" t="str">
        <f>IF(ISBLANK('6桁'!J17)=TRUE,"",VLOOKUP(パターン表!J17, 'パターン別掛け率（入力）'!$C$3:$I$302, 7, FALSE))</f>
        <v/>
      </c>
      <c r="K17" s="20">
        <f>'6桁'!K17</f>
        <v>0</v>
      </c>
      <c r="L17" s="10"/>
      <c r="M17" s="496"/>
      <c r="N17" s="500" t="s">
        <v>1325</v>
      </c>
      <c r="O17" s="501"/>
      <c r="P17" s="254"/>
      <c r="Q17" s="273">
        <v>103</v>
      </c>
      <c r="R17" s="14">
        <f>IF(ISBLANK('6桁'!R17)=TRUE,"",VLOOKUP(パターン表!R17, 'パターン別掛け率（入力）'!$C$3:$I$302, 7, FALSE))</f>
        <v>100</v>
      </c>
      <c r="S17" s="109" t="str">
        <f>'6桁'!S17</f>
        <v>Y★</v>
      </c>
      <c r="T17" s="14" t="str">
        <f>IF(ISBLANK('6桁'!T17)=TRUE,"",VLOOKUP(パターン表!T17, 'パターン別掛け率（入力）'!$C$3:$I$302, 7, FALSE))</f>
        <v/>
      </c>
      <c r="U17" s="109">
        <f>'6桁'!U17</f>
        <v>0</v>
      </c>
      <c r="V17" s="14" t="str">
        <f>IF(ISBLANK('6桁'!V17)=TRUE,"",VLOOKUP(パターン表!V17, 'パターン別掛け率（入力）'!$C$3:$I$302, 7, FALSE))</f>
        <v/>
      </c>
      <c r="W17" s="109">
        <f>'6桁'!W17</f>
        <v>0</v>
      </c>
      <c r="X17" s="14" t="str">
        <f>IF(ISBLANK('6桁'!X17)=TRUE,"",VLOOKUP(パターン表!X17, 'パターン別掛け率（入力）'!$C$3:$I$302, 7, FALSE))</f>
        <v/>
      </c>
      <c r="Y17" s="109">
        <f>'6桁'!Y17</f>
        <v>0</v>
      </c>
      <c r="Z17" s="14" t="str">
        <f>IF(ISBLANK('6桁'!Z17)=TRUE,"",VLOOKUP(パターン表!Z17, 'パターン別掛け率（入力）'!$C$3:$I$302, 7, FALSE))</f>
        <v/>
      </c>
      <c r="AA17" s="109">
        <f>'6桁'!AA17</f>
        <v>0</v>
      </c>
    </row>
    <row r="18" spans="2:27" ht="30" customHeight="1">
      <c r="B18" s="503"/>
      <c r="C18" s="342" t="s">
        <v>1975</v>
      </c>
      <c r="D18" s="254"/>
      <c r="E18" s="342">
        <v>108</v>
      </c>
      <c r="F18" s="95" t="str">
        <f>IF(ISBLANK('6桁'!F18)=TRUE,"",VLOOKUP(パターン表!F18, 'パターン別掛け率（入力）'!$C$3:$I$302, 7, FALSE))</f>
        <v/>
      </c>
      <c r="G18" s="20"/>
      <c r="H18" s="95">
        <f>IF(ISBLANK('6桁'!H18)=TRUE,"",VLOOKUP(パターン表!H18, 'パターン別掛け率（入力）'!$C$3:$I$302, 7, FALSE))</f>
        <v>100</v>
      </c>
      <c r="I18" s="96" t="str">
        <f>'6桁'!I18</f>
        <v>Y★</v>
      </c>
      <c r="J18" s="12" t="str">
        <f>IF(ISBLANK('6桁'!J18)=TRUE,"",VLOOKUP(パターン表!J18, 'パターン別掛け率（入力）'!$C$3:$I$302, 7, FALSE))</f>
        <v/>
      </c>
      <c r="K18" s="20">
        <f>'6桁'!K18</f>
        <v>0</v>
      </c>
      <c r="L18" s="10"/>
      <c r="M18" s="496"/>
      <c r="N18" s="500" t="s">
        <v>483</v>
      </c>
      <c r="O18" s="501"/>
      <c r="P18" s="254"/>
      <c r="Q18" s="273">
        <v>92</v>
      </c>
      <c r="R18" s="14">
        <f>IF(ISBLANK('6桁'!R18)=TRUE,"",VLOOKUP(パターン表!R18, 'パターン別掛け率（入力）'!$C$3:$I$302, 7, FALSE))</f>
        <v>100</v>
      </c>
      <c r="S18" s="109" t="str">
        <f>'6桁'!S18</f>
        <v>Y★</v>
      </c>
      <c r="T18" s="14" t="str">
        <f>IF(ISBLANK('6桁'!T18)=TRUE,"",VLOOKUP(パターン表!T18, 'パターン別掛け率（入力）'!$C$3:$I$302, 7, FALSE))</f>
        <v/>
      </c>
      <c r="U18" s="109">
        <f>'6桁'!U18</f>
        <v>0</v>
      </c>
      <c r="V18" s="14" t="str">
        <f>IF(ISBLANK('6桁'!V18)=TRUE,"",VLOOKUP(パターン表!V18, 'パターン別掛け率（入力）'!$C$3:$I$302, 7, FALSE))</f>
        <v/>
      </c>
      <c r="W18" s="109">
        <f>'6桁'!W18</f>
        <v>0</v>
      </c>
      <c r="X18" s="14" t="str">
        <f>IF(ISBLANK('6桁'!X18)=TRUE,"",VLOOKUP(パターン表!X18, 'パターン別掛け率（入力）'!$C$3:$I$302, 7, FALSE))</f>
        <v/>
      </c>
      <c r="Y18" s="109">
        <f>'6桁'!Y18</f>
        <v>0</v>
      </c>
      <c r="Z18" s="14" t="str">
        <f>IF(ISBLANK('6桁'!Z18)=TRUE,"",VLOOKUP(パターン表!Z18, 'パターン別掛け率（入力）'!$C$3:$I$302, 7, FALSE))</f>
        <v/>
      </c>
      <c r="AA18" s="109">
        <f>'6桁'!AA18</f>
        <v>0</v>
      </c>
    </row>
    <row r="19" spans="2:27" ht="30" customHeight="1">
      <c r="B19" s="503"/>
      <c r="C19" s="342" t="s">
        <v>327</v>
      </c>
      <c r="D19" s="254"/>
      <c r="E19" s="342">
        <v>96</v>
      </c>
      <c r="F19" s="95">
        <f>IF(ISBLANK('6桁'!F19)=TRUE,"",VLOOKUP(パターン表!F19, 'パターン別掛け率（入力）'!$C$3:$I$302, 7, FALSE))</f>
        <v>100</v>
      </c>
      <c r="G19" s="20" t="s">
        <v>322</v>
      </c>
      <c r="H19" s="95" t="str">
        <f>IF(ISBLANK('6桁'!H19)=TRUE,"",VLOOKUP(パターン表!H19, 'パターン別掛け率（入力）'!$C$3:$I$302, 7, FALSE))</f>
        <v/>
      </c>
      <c r="I19" s="96">
        <f>'6桁'!I19</f>
        <v>0</v>
      </c>
      <c r="J19" s="12" t="str">
        <f>IF(ISBLANK('6桁'!J19)=TRUE,"",VLOOKUP(パターン表!J19, 'パターン別掛け率（入力）'!$C$3:$I$302, 7, FALSE))</f>
        <v/>
      </c>
      <c r="K19" s="20">
        <f>'6桁'!K19</f>
        <v>0</v>
      </c>
      <c r="L19" s="10"/>
      <c r="M19" s="496"/>
      <c r="N19" s="500" t="s">
        <v>175</v>
      </c>
      <c r="O19" s="501"/>
      <c r="P19" s="254">
        <v>91</v>
      </c>
      <c r="Q19" s="273">
        <v>95</v>
      </c>
      <c r="R19" s="14">
        <f>IF(ISBLANK('6桁'!R19)=TRUE,"",VLOOKUP(パターン表!R19, 'パターン別掛け率（入力）'!$C$3:$I$302, 7, FALSE))</f>
        <v>100</v>
      </c>
      <c r="S19" s="109" t="str">
        <f>'6桁'!S19</f>
        <v>Y★</v>
      </c>
      <c r="T19" s="14">
        <f>IF(ISBLANK('6桁'!T19)=TRUE,"",VLOOKUP(パターン表!T19, 'パターン別掛け率（入力）'!$C$3:$I$302, 7, FALSE))</f>
        <v>100</v>
      </c>
      <c r="U19" s="109" t="str">
        <f>'6桁'!U19</f>
        <v>Y★</v>
      </c>
      <c r="V19" s="14">
        <f>IF(ISBLANK('6桁'!V19)=TRUE,"",VLOOKUP(パターン表!V19, 'パターン別掛け率（入力）'!$C$3:$I$302, 7, FALSE))</f>
        <v>100</v>
      </c>
      <c r="W19" s="109" t="str">
        <f>'6桁'!W19</f>
        <v>W★</v>
      </c>
      <c r="X19" s="14">
        <f>IF(ISBLANK('6桁'!X19)=TRUE,"",VLOOKUP(パターン表!X19, 'パターン別掛け率（入力）'!$C$3:$I$302, 7, FALSE))</f>
        <v>100</v>
      </c>
      <c r="Y19" s="109" t="str">
        <f>'6桁'!Y19</f>
        <v>W★</v>
      </c>
      <c r="Z19" s="14">
        <f>IF(ISBLANK('6桁'!Z19)=TRUE,"",VLOOKUP(パターン表!Z19, 'パターン別掛け率（入力）'!$C$3:$I$302, 7, FALSE))</f>
        <v>100</v>
      </c>
      <c r="AA19" s="109" t="str">
        <f>'6桁'!AA19</f>
        <v>W★</v>
      </c>
    </row>
    <row r="20" spans="2:27" ht="30" customHeight="1">
      <c r="B20" s="503"/>
      <c r="C20" s="342" t="s">
        <v>1319</v>
      </c>
      <c r="D20" s="254"/>
      <c r="E20" s="342">
        <v>98</v>
      </c>
      <c r="F20" s="95">
        <f>IF(ISBLANK('6桁'!F20)=TRUE,"",VLOOKUP(パターン表!F20, 'パターン別掛け率（入力）'!$C$3:$I$302, 7, FALSE))</f>
        <v>100</v>
      </c>
      <c r="G20" s="20" t="s">
        <v>322</v>
      </c>
      <c r="H20" s="95" t="str">
        <f>IF(ISBLANK('6桁'!H20)=TRUE,"",VLOOKUP(パターン表!H20, 'パターン別掛け率（入力）'!$C$3:$I$302, 7, FALSE))</f>
        <v/>
      </c>
      <c r="I20" s="96">
        <f>'6桁'!I20</f>
        <v>0</v>
      </c>
      <c r="J20" s="12" t="str">
        <f>IF(ISBLANK('6桁'!J20)=TRUE,"",VLOOKUP(パターン表!J20, 'パターン別掛け率（入力）'!$C$3:$I$302, 7, FALSE))</f>
        <v/>
      </c>
      <c r="K20" s="96">
        <f>'6桁'!K20</f>
        <v>0</v>
      </c>
      <c r="L20" s="10"/>
      <c r="M20" s="496"/>
      <c r="N20" s="500" t="s">
        <v>212</v>
      </c>
      <c r="O20" s="501"/>
      <c r="P20" s="254">
        <v>93</v>
      </c>
      <c r="Q20" s="273">
        <v>97</v>
      </c>
      <c r="R20" s="14">
        <f>IF(ISBLANK('6桁'!R20)=TRUE,"",VLOOKUP(パターン表!R20, 'パターン別掛け率（入力）'!$C$3:$I$302, 7, FALSE))</f>
        <v>100</v>
      </c>
      <c r="S20" s="109" t="str">
        <f>'6桁'!S20</f>
        <v>Y★</v>
      </c>
      <c r="T20" s="14">
        <f>IF(ISBLANK('6桁'!T20)=TRUE,"",VLOOKUP(パターン表!T20, 'パターン別掛け率（入力）'!$C$3:$I$302, 7, FALSE))</f>
        <v>100</v>
      </c>
      <c r="U20" s="109" t="str">
        <f>'6桁'!U20</f>
        <v>Y★</v>
      </c>
      <c r="V20" s="14">
        <f>IF(ISBLANK('6桁'!V20)=TRUE,"",VLOOKUP(パターン表!V20, 'パターン別掛け率（入力）'!$C$3:$I$302, 7, FALSE))</f>
        <v>100</v>
      </c>
      <c r="W20" s="109" t="str">
        <f>'6桁'!W20</f>
        <v>W★</v>
      </c>
      <c r="X20" s="14" t="str">
        <f>IF(ISBLANK('6桁'!X20)=TRUE,"",VLOOKUP(パターン表!X20, 'パターン別掛け率（入力）'!$C$3:$I$302, 7, FALSE))</f>
        <v/>
      </c>
      <c r="Y20" s="109">
        <f>'6桁'!Y20</f>
        <v>0</v>
      </c>
      <c r="Z20" s="14" t="str">
        <f>IF(ISBLANK('6桁'!Z20)=TRUE,"",VLOOKUP(パターン表!Z20, 'パターン別掛け率（入力）'!$C$3:$I$302, 7, FALSE))</f>
        <v/>
      </c>
      <c r="AA20" s="109">
        <f>'6桁'!AA20</f>
        <v>0</v>
      </c>
    </row>
    <row r="21" spans="2:27" ht="30" customHeight="1">
      <c r="B21" s="503"/>
      <c r="C21" s="342" t="s">
        <v>436</v>
      </c>
      <c r="D21" s="254"/>
      <c r="E21" s="342">
        <v>101</v>
      </c>
      <c r="F21" s="95">
        <f>IF(ISBLANK('6桁'!F21)=TRUE,"",VLOOKUP(パターン表!F21, 'パターン別掛け率（入力）'!$C$3:$I$302, 7, FALSE))</f>
        <v>100</v>
      </c>
      <c r="G21" s="20" t="s">
        <v>322</v>
      </c>
      <c r="H21" s="95" t="str">
        <f>IF(ISBLANK('6桁'!H21)=TRUE,"",VLOOKUP(パターン表!H21, 'パターン別掛け率（入力）'!$C$3:$I$302, 7, FALSE))</f>
        <v/>
      </c>
      <c r="I21" s="96">
        <f>'6桁'!I21</f>
        <v>0</v>
      </c>
      <c r="J21" s="12" t="str">
        <f>IF(ISBLANK('6桁'!J21)=TRUE,"",VLOOKUP(パターン表!J21, 'パターン別掛け率（入力）'!$C$3:$I$302, 7, FALSE))</f>
        <v/>
      </c>
      <c r="K21" s="20">
        <f>'6桁'!K21</f>
        <v>0</v>
      </c>
      <c r="L21" s="10"/>
      <c r="M21" s="496"/>
      <c r="N21" s="500" t="s">
        <v>485</v>
      </c>
      <c r="O21" s="501"/>
      <c r="P21" s="254"/>
      <c r="Q21" s="273">
        <v>99</v>
      </c>
      <c r="R21" s="14">
        <f>IF(ISBLANK('6桁'!R21)=TRUE,"",VLOOKUP(パターン表!R21, 'パターン別掛け率（入力）'!$C$3:$I$302, 7, FALSE))</f>
        <v>100</v>
      </c>
      <c r="S21" s="109" t="str">
        <f>'6桁'!S21</f>
        <v>Y★</v>
      </c>
      <c r="T21" s="14" t="str">
        <f>IF(ISBLANK('6桁'!T21)=TRUE,"",VLOOKUP(パターン表!T21, 'パターン別掛け率（入力）'!$C$3:$I$302, 7, FALSE))</f>
        <v/>
      </c>
      <c r="U21" s="109">
        <f>'6桁'!U21</f>
        <v>0</v>
      </c>
      <c r="V21" s="14" t="str">
        <f>IF(ISBLANK('6桁'!V21)=TRUE,"",VLOOKUP(パターン表!V21, 'パターン別掛け率（入力）'!$C$3:$I$302, 7, FALSE))</f>
        <v/>
      </c>
      <c r="W21" s="109">
        <f>'6桁'!W21</f>
        <v>0</v>
      </c>
      <c r="X21" s="14" t="str">
        <f>IF(ISBLANK('6桁'!X21)=TRUE,"",VLOOKUP(パターン表!X21, 'パターン別掛け率（入力）'!$C$3:$I$302, 7, FALSE))</f>
        <v/>
      </c>
      <c r="Y21" s="109">
        <f>'6桁'!Y21</f>
        <v>0</v>
      </c>
      <c r="Z21" s="14" t="str">
        <f>IF(ISBLANK('6桁'!Z21)=TRUE,"",VLOOKUP(パターン表!Z21, 'パターン別掛け率（入力）'!$C$3:$I$302, 7, FALSE))</f>
        <v/>
      </c>
      <c r="AA21" s="109">
        <f>'6桁'!AA21</f>
        <v>0</v>
      </c>
    </row>
    <row r="22" spans="2:27" ht="30" customHeight="1">
      <c r="B22" s="503"/>
      <c r="C22" s="342" t="s">
        <v>567</v>
      </c>
      <c r="D22" s="254">
        <v>99</v>
      </c>
      <c r="E22" s="342">
        <v>103</v>
      </c>
      <c r="F22" s="95">
        <f>IF(ISBLANK('6桁'!F22)=TRUE,"",VLOOKUP(パターン表!F22, 'パターン別掛け率（入力）'!$C$3:$I$302, 7, FALSE))</f>
        <v>100</v>
      </c>
      <c r="G22" s="20" t="s">
        <v>322</v>
      </c>
      <c r="H22" s="95" t="str">
        <f>IF(ISBLANK('6桁'!H22)=TRUE,"",VLOOKUP(パターン表!H22, 'パターン別掛け率（入力）'!$C$3:$I$302, 7, FALSE))</f>
        <v/>
      </c>
      <c r="I22" s="96">
        <f>'6桁'!I22</f>
        <v>0</v>
      </c>
      <c r="J22" s="12">
        <f>IF(ISBLANK('6桁'!J22)=TRUE,"",VLOOKUP(パターン表!J22, 'パターン別掛け率（入力）'!$C$3:$I$302, 7, FALSE))</f>
        <v>100</v>
      </c>
      <c r="K22" s="20" t="str">
        <f>'6桁'!K22</f>
        <v>W★</v>
      </c>
      <c r="L22" s="10"/>
      <c r="M22" s="496"/>
      <c r="N22" s="500" t="s">
        <v>76</v>
      </c>
      <c r="O22" s="501"/>
      <c r="P22" s="254">
        <v>98</v>
      </c>
      <c r="Q22" s="273">
        <v>102</v>
      </c>
      <c r="R22" s="14">
        <f>IF(ISBLANK('6桁'!R22)=TRUE,"",VLOOKUP(パターン表!R22, 'パターン別掛け率（入力）'!$C$3:$I$302, 7, FALSE))</f>
        <v>100</v>
      </c>
      <c r="S22" s="109" t="str">
        <f>'6桁'!S22</f>
        <v>Y★</v>
      </c>
      <c r="T22" s="14">
        <f>IF(ISBLANK('6桁'!T22)=TRUE,"",VLOOKUP(パターン表!T22, 'パターン別掛け率（入力）'!$C$3:$I$302, 7, FALSE))</f>
        <v>100</v>
      </c>
      <c r="U22" s="109" t="str">
        <f>'6桁'!U22</f>
        <v>Y★</v>
      </c>
      <c r="V22" s="14">
        <f>IF(ISBLANK('6桁'!V22)=TRUE,"",VLOOKUP(パターン表!V22, 'パターン別掛け率（入力）'!$C$3:$I$302, 7, FALSE))</f>
        <v>100</v>
      </c>
      <c r="W22" s="109" t="str">
        <f>'6桁'!W22</f>
        <v>W★</v>
      </c>
      <c r="X22" s="14" t="str">
        <f>IF(ISBLANK('6桁'!X22)=TRUE,"",VLOOKUP(パターン表!X22, 'パターン別掛け率（入力）'!$C$3:$I$302, 7, FALSE))</f>
        <v/>
      </c>
      <c r="Y22" s="109">
        <f>'6桁'!Y22</f>
        <v>0</v>
      </c>
      <c r="Z22" s="14" t="str">
        <f>IF(ISBLANK('6桁'!Z22)=TRUE,"",VLOOKUP(パターン表!Z22, 'パターン別掛け率（入力）'!$C$3:$I$302, 7, FALSE))</f>
        <v/>
      </c>
      <c r="AA22" s="109">
        <f>'6桁'!AA22</f>
        <v>0</v>
      </c>
    </row>
    <row r="23" spans="2:27" ht="30" customHeight="1">
      <c r="B23" s="503"/>
      <c r="C23" s="342" t="s">
        <v>470</v>
      </c>
      <c r="D23" s="254"/>
      <c r="E23" s="342">
        <v>105</v>
      </c>
      <c r="F23" s="95" t="str">
        <f>IF(ISBLANK('6桁'!F23)=TRUE,"",VLOOKUP(パターン表!F23, 'パターン別掛け率（入力）'!$C$3:$I$302, 7, FALSE))</f>
        <v/>
      </c>
      <c r="G23" s="20"/>
      <c r="H23" s="95">
        <f>IF(ISBLANK('6桁'!H23)=TRUE,"",VLOOKUP(パターン表!H23, 'パターン別掛け率（入力）'!$C$3:$I$302, 7, FALSE))</f>
        <v>100</v>
      </c>
      <c r="I23" s="96" t="str">
        <f>'6桁'!I23</f>
        <v>Y★</v>
      </c>
      <c r="J23" s="12" t="str">
        <f>IF(ISBLANK('6桁'!J23)=TRUE,"",VLOOKUP(パターン表!J23, 'パターン別掛け率（入力）'!$C$3:$I$302, 7, FALSE))</f>
        <v/>
      </c>
      <c r="K23" s="20">
        <f>'6桁'!K23</f>
        <v>0</v>
      </c>
      <c r="L23" s="10"/>
      <c r="M23" s="496"/>
      <c r="N23" s="500" t="s">
        <v>487</v>
      </c>
      <c r="O23" s="501"/>
      <c r="P23" s="254"/>
      <c r="Q23" s="273">
        <v>104</v>
      </c>
      <c r="R23" s="14">
        <f>IF(ISBLANK('6桁'!R23)=TRUE,"",VLOOKUP(パターン表!R23, 'パターン別掛け率（入力）'!$C$3:$I$302, 7, FALSE))</f>
        <v>100</v>
      </c>
      <c r="S23" s="109" t="str">
        <f>'6桁'!S23</f>
        <v>Y★</v>
      </c>
      <c r="T23" s="14" t="str">
        <f>IF(ISBLANK('6桁'!T23)=TRUE,"",VLOOKUP(パターン表!T23, 'パターン別掛け率（入力）'!$C$3:$I$302, 7, FALSE))</f>
        <v/>
      </c>
      <c r="U23" s="109">
        <f>'6桁'!U23</f>
        <v>0</v>
      </c>
      <c r="V23" s="14" t="str">
        <f>IF(ISBLANK('6桁'!V23)=TRUE,"",VLOOKUP(パターン表!V23, 'パターン別掛け率（入力）'!$C$3:$I$302, 7, FALSE))</f>
        <v/>
      </c>
      <c r="W23" s="109">
        <f>'6桁'!W23</f>
        <v>0</v>
      </c>
      <c r="X23" s="14" t="str">
        <f>IF(ISBLANK('6桁'!X23)=TRUE,"",VLOOKUP(パターン表!X23, 'パターン別掛け率（入力）'!$C$3:$I$302, 7, FALSE))</f>
        <v/>
      </c>
      <c r="Y23" s="109">
        <f>'6桁'!Y23</f>
        <v>0</v>
      </c>
      <c r="Z23" s="14" t="str">
        <f>IF(ISBLANK('6桁'!Z23)=TRUE,"",VLOOKUP(パターン表!Z23, 'パターン別掛け率（入力）'!$C$3:$I$302, 7, FALSE))</f>
        <v/>
      </c>
      <c r="AA23" s="109">
        <f>'6桁'!AA23</f>
        <v>0</v>
      </c>
    </row>
    <row r="24" spans="2:27" ht="30" customHeight="1">
      <c r="B24" s="503"/>
      <c r="C24" s="342" t="s">
        <v>290</v>
      </c>
      <c r="D24" s="254">
        <v>103</v>
      </c>
      <c r="E24" s="342">
        <v>107</v>
      </c>
      <c r="F24" s="95">
        <f>IF(ISBLANK('6桁'!F24)=TRUE,"",VLOOKUP(パターン表!F24, 'パターン別掛け率（入力）'!$C$3:$I$302, 7, FALSE))</f>
        <v>100</v>
      </c>
      <c r="G24" s="20" t="s">
        <v>322</v>
      </c>
      <c r="H24" s="95">
        <f>IF(ISBLANK('6桁'!H24)=TRUE,"",VLOOKUP(パターン表!H24, 'パターン別掛け率（入力）'!$C$3:$I$302, 7, FALSE))</f>
        <v>100</v>
      </c>
      <c r="I24" s="96" t="str">
        <f>'6桁'!I24</f>
        <v>Y★</v>
      </c>
      <c r="J24" s="12" t="str">
        <f>IF(ISBLANK('6桁'!J24)=TRUE,"",VLOOKUP(パターン表!J24, 'パターン別掛け率（入力）'!$C$3:$I$302, 7, FALSE))</f>
        <v/>
      </c>
      <c r="K24" s="20">
        <f>'6桁'!K24</f>
        <v>0</v>
      </c>
      <c r="L24" s="10"/>
      <c r="M24" s="496"/>
      <c r="N24" s="500" t="s">
        <v>1074</v>
      </c>
      <c r="O24" s="501"/>
      <c r="P24" s="254"/>
      <c r="Q24" s="273">
        <v>105</v>
      </c>
      <c r="R24" s="14">
        <f>IF(ISBLANK('6桁'!R24)=TRUE,"",VLOOKUP(パターン表!R24, 'パターン別掛け率（入力）'!$C$3:$I$302, 7, FALSE))</f>
        <v>100</v>
      </c>
      <c r="S24" s="109" t="str">
        <f>'6桁'!S24</f>
        <v>Y★</v>
      </c>
      <c r="T24" s="14" t="str">
        <f>IF(ISBLANK('6桁'!T24)=TRUE,"",VLOOKUP(パターン表!T24, 'パターン別掛け率（入力）'!$C$3:$I$302, 7, FALSE))</f>
        <v/>
      </c>
      <c r="U24" s="109">
        <f>'6桁'!U24</f>
        <v>0</v>
      </c>
      <c r="V24" s="14" t="str">
        <f>IF(ISBLANK('6桁'!V24)=TRUE,"",VLOOKUP(パターン表!V24, 'パターン別掛け率（入力）'!$C$3:$I$302, 7, FALSE))</f>
        <v/>
      </c>
      <c r="W24" s="109">
        <f>'6桁'!W24</f>
        <v>0</v>
      </c>
      <c r="X24" s="14" t="str">
        <f>IF(ISBLANK('6桁'!X24)=TRUE,"",VLOOKUP(パターン表!X24, 'パターン別掛け率（入力）'!$C$3:$I$302, 7, FALSE))</f>
        <v/>
      </c>
      <c r="Y24" s="109">
        <f>'6桁'!Y24</f>
        <v>0</v>
      </c>
      <c r="Z24" s="14" t="str">
        <f>IF(ISBLANK('6桁'!Z24)=TRUE,"",VLOOKUP(パターン表!Z24, 'パターン別掛け率（入力）'!$C$3:$I$302, 7, FALSE))</f>
        <v/>
      </c>
      <c r="AA24" s="109">
        <f>'6桁'!AA24</f>
        <v>0</v>
      </c>
    </row>
    <row r="25" spans="2:27" ht="30" customHeight="1">
      <c r="B25" s="503"/>
      <c r="C25" s="342" t="s">
        <v>1320</v>
      </c>
      <c r="D25" s="254"/>
      <c r="E25" s="342">
        <v>111</v>
      </c>
      <c r="F25" s="95">
        <f>IF(ISBLANK('6桁'!F25)=TRUE,"",VLOOKUP(パターン表!F25, 'パターン別掛け率（入力）'!$C$3:$I$302, 7, FALSE))</f>
        <v>100</v>
      </c>
      <c r="G25" s="20" t="s">
        <v>322</v>
      </c>
      <c r="H25" s="95" t="str">
        <f>IF(ISBLANK('6桁'!H25)=TRUE,"",VLOOKUP(パターン表!H25, 'パターン別掛け率（入力）'!$C$3:$I$302, 7, FALSE))</f>
        <v/>
      </c>
      <c r="I25" s="96">
        <f>'6桁'!I25</f>
        <v>0</v>
      </c>
      <c r="J25" s="12" t="str">
        <f>IF(ISBLANK('6桁'!J25)=TRUE,"",VLOOKUP(パターン表!J25, 'パターン別掛け率（入力）'!$C$3:$I$302, 7, FALSE))</f>
        <v/>
      </c>
      <c r="K25" s="20">
        <f>'6桁'!K25</f>
        <v>0</v>
      </c>
      <c r="L25" s="10"/>
      <c r="M25" s="496"/>
      <c r="N25" s="500" t="s">
        <v>294</v>
      </c>
      <c r="O25" s="501"/>
      <c r="P25" s="254">
        <v>106</v>
      </c>
      <c r="Q25" s="273">
        <v>110</v>
      </c>
      <c r="R25" s="14">
        <f>IF(ISBLANK('6桁'!R25)=TRUE,"",VLOOKUP(パターン表!R25, 'パターン別掛け率（入力）'!$C$3:$I$302, 7, FALSE))</f>
        <v>100</v>
      </c>
      <c r="S25" s="109" t="str">
        <f>'6桁'!S25</f>
        <v>Y★</v>
      </c>
      <c r="T25" s="14">
        <f>IF(ISBLANK('6桁'!T25)=TRUE,"",VLOOKUP(パターン表!T25, 'パターン別掛け率（入力）'!$C$3:$I$302, 7, FALSE))</f>
        <v>100</v>
      </c>
      <c r="U25" s="109" t="str">
        <f>'6桁'!U25</f>
        <v>Y★</v>
      </c>
      <c r="V25" s="14" t="str">
        <f>IF(ISBLANK('6桁'!V25)=TRUE,"",VLOOKUP(パターン表!V25, 'パターン別掛け率（入力）'!$C$3:$I$302, 7, FALSE))</f>
        <v/>
      </c>
      <c r="W25" s="109">
        <f>'6桁'!W25</f>
        <v>0</v>
      </c>
      <c r="X25" s="14" t="str">
        <f>IF(ISBLANK('6桁'!X25)=TRUE,"",VLOOKUP(パターン表!X25, 'パターン別掛け率（入力）'!$C$3:$I$302, 7, FALSE))</f>
        <v/>
      </c>
      <c r="Y25" s="109">
        <f>'6桁'!Y25</f>
        <v>0</v>
      </c>
      <c r="Z25" s="14" t="str">
        <f>IF(ISBLANK('6桁'!Z25)=TRUE,"",VLOOKUP(パターン表!Z25, 'パターン別掛け率（入力）'!$C$3:$I$302, 7, FALSE))</f>
        <v/>
      </c>
      <c r="AA25" s="109">
        <f>'6桁'!AA25</f>
        <v>0</v>
      </c>
    </row>
    <row r="26" spans="2:27" ht="30" customHeight="1">
      <c r="B26" s="503"/>
      <c r="C26" s="361" t="s">
        <v>568</v>
      </c>
      <c r="D26" s="318">
        <v>96</v>
      </c>
      <c r="E26" s="361">
        <v>100</v>
      </c>
      <c r="F26" s="94" t="str">
        <f>IF(ISBLANK('6桁'!F26)=TRUE,"",VLOOKUP(パターン表!F26, 'パターン別掛け率（入力）'!$C$3:$I$302, 7, FALSE))</f>
        <v/>
      </c>
      <c r="G26" s="237"/>
      <c r="H26" s="94" t="str">
        <f>IF(ISBLANK('6桁'!H26)=TRUE,"",VLOOKUP(パターン表!H26, 'パターン別掛け率（入力）'!$C$3:$I$302, 7, FALSE))</f>
        <v/>
      </c>
      <c r="I26" s="360">
        <f>'6桁'!I26</f>
        <v>0</v>
      </c>
      <c r="J26" s="289">
        <f>IF(ISBLANK('6桁'!J26)=TRUE,"",VLOOKUP(パターン表!J26, 'パターン別掛け率（入力）'!$C$3:$I$302, 7, FALSE))</f>
        <v>100</v>
      </c>
      <c r="K26" s="237" t="str">
        <f>'6桁'!K26</f>
        <v>W★</v>
      </c>
      <c r="L26" s="10"/>
      <c r="M26" s="496"/>
      <c r="N26" s="500" t="s">
        <v>77</v>
      </c>
      <c r="O26" s="501"/>
      <c r="P26" s="254">
        <v>95</v>
      </c>
      <c r="Q26" s="273">
        <v>99</v>
      </c>
      <c r="R26" s="14">
        <f>IF(ISBLANK('6桁'!R26)=TRUE,"",VLOOKUP(パターン表!R26, 'パターン別掛け率（入力）'!$C$3:$I$302, 7, FALSE))</f>
        <v>100</v>
      </c>
      <c r="S26" s="109" t="str">
        <f>'6桁'!S26</f>
        <v>Y★</v>
      </c>
      <c r="T26" s="14">
        <f>IF(ISBLANK('6桁'!T26)=TRUE,"",VLOOKUP(パターン表!T26, 'パターン別掛け率（入力）'!$C$3:$I$302, 7, FALSE))</f>
        <v>100</v>
      </c>
      <c r="U26" s="109" t="str">
        <f>'6桁'!U26</f>
        <v>Y★</v>
      </c>
      <c r="V26" s="14">
        <f>IF(ISBLANK('6桁'!V26)=TRUE,"",VLOOKUP(パターン表!V26, 'パターン別掛け率（入力）'!$C$3:$I$302, 7, FALSE))</f>
        <v>100</v>
      </c>
      <c r="W26" s="109" t="str">
        <f>'6桁'!W26</f>
        <v>W★</v>
      </c>
      <c r="X26" s="14">
        <f>IF(ISBLANK('6桁'!X26)=TRUE,"",VLOOKUP(パターン表!X26, 'パターン別掛け率（入力）'!$C$3:$I$302, 7, FALSE))</f>
        <v>100</v>
      </c>
      <c r="Y26" s="109" t="str">
        <f>'6桁'!Y26</f>
        <v>W</v>
      </c>
      <c r="Z26" s="14">
        <f>IF(ISBLANK('6桁'!Z26)=TRUE,"",VLOOKUP(パターン表!Z26, 'パターン別掛け率（入力）'!$C$3:$I$302, 7, FALSE))</f>
        <v>100</v>
      </c>
      <c r="AA26" s="109" t="str">
        <f>'6桁'!AA26</f>
        <v>W★</v>
      </c>
    </row>
    <row r="27" spans="2:27" ht="30" customHeight="1">
      <c r="B27" s="503"/>
      <c r="C27" s="342" t="s">
        <v>1321</v>
      </c>
      <c r="D27" s="254"/>
      <c r="E27" s="342">
        <v>102</v>
      </c>
      <c r="F27" s="95">
        <f>IF(ISBLANK('6桁'!F27)=TRUE,"",VLOOKUP(パターン表!F27, 'パターン別掛け率（入力）'!$C$3:$I$302, 7, FALSE))</f>
        <v>100</v>
      </c>
      <c r="G27" s="20" t="s">
        <v>322</v>
      </c>
      <c r="H27" s="95">
        <f>IF(ISBLANK('6桁'!H27)=TRUE,"",VLOOKUP(パターン表!H27, 'パターン別掛け率（入力）'!$C$3:$I$302, 7, FALSE))</f>
        <v>100</v>
      </c>
      <c r="I27" s="96" t="str">
        <f>'6桁'!I27</f>
        <v>Y★</v>
      </c>
      <c r="J27" s="12" t="str">
        <f>IF(ISBLANK('6桁'!J27)=TRUE,"",VLOOKUP(パターン表!J27, 'パターン別掛け率（入力）'!$C$3:$I$302, 7, FALSE))</f>
        <v/>
      </c>
      <c r="K27" s="20">
        <f>'6桁'!K27</f>
        <v>0</v>
      </c>
      <c r="L27" s="10"/>
      <c r="M27" s="496"/>
      <c r="N27" s="500" t="s">
        <v>488</v>
      </c>
      <c r="O27" s="501"/>
      <c r="P27" s="254"/>
      <c r="Q27" s="273">
        <v>101</v>
      </c>
      <c r="R27" s="14">
        <f>IF(ISBLANK('6桁'!R27)=TRUE,"",VLOOKUP(パターン表!R27, 'パターン別掛け率（入力）'!$C$3:$I$302, 7, FALSE))</f>
        <v>100</v>
      </c>
      <c r="S27" s="109" t="str">
        <f>'6桁'!S27</f>
        <v>Y★</v>
      </c>
      <c r="T27" s="14">
        <f>IF(ISBLANK('6桁'!T27)=TRUE,"",VLOOKUP(パターン表!T27, 'パターン別掛け率（入力）'!$C$3:$I$302, 7, FALSE))</f>
        <v>100</v>
      </c>
      <c r="U27" s="109" t="str">
        <f>'6桁'!U27</f>
        <v>Y★</v>
      </c>
      <c r="V27" s="14" t="str">
        <f>IF(ISBLANK('6桁'!V27)=TRUE,"",VLOOKUP(パターン表!V27, 'パターン別掛け率（入力）'!$C$3:$I$302, 7, FALSE))</f>
        <v/>
      </c>
      <c r="W27" s="109">
        <f>'6桁'!W27</f>
        <v>0</v>
      </c>
      <c r="X27" s="14" t="str">
        <f>IF(ISBLANK('6桁'!X27)=TRUE,"",VLOOKUP(パターン表!X27, 'パターン別掛け率（入力）'!$C$3:$I$302, 7, FALSE))</f>
        <v/>
      </c>
      <c r="Y27" s="109">
        <f>'6桁'!Y27</f>
        <v>0</v>
      </c>
      <c r="Z27" s="14" t="str">
        <f>IF(ISBLANK('6桁'!Z27)=TRUE,"",VLOOKUP(パターン表!Z27, 'パターン別掛け率（入力）'!$C$3:$I$302, 7, FALSE))</f>
        <v/>
      </c>
      <c r="AA27" s="109">
        <f>'6桁'!AA27</f>
        <v>0</v>
      </c>
    </row>
    <row r="28" spans="2:27" ht="30" customHeight="1">
      <c r="B28" s="503"/>
      <c r="C28" s="342" t="s">
        <v>471</v>
      </c>
      <c r="D28" s="254"/>
      <c r="E28" s="342">
        <v>105</v>
      </c>
      <c r="F28" s="95">
        <f>IF(ISBLANK('6桁'!F28)=TRUE,"",VLOOKUP(パターン表!F28, 'パターン別掛け率（入力）'!$C$3:$I$302, 7, FALSE))</f>
        <v>100</v>
      </c>
      <c r="G28" s="20" t="s">
        <v>322</v>
      </c>
      <c r="H28" s="95" t="str">
        <f>IF(ISBLANK('6桁'!H28)=TRUE,"",VLOOKUP(パターン表!H28, 'パターン別掛け率（入力）'!$C$3:$I$302, 7, FALSE))</f>
        <v/>
      </c>
      <c r="I28" s="96">
        <f>'6桁'!I28</f>
        <v>0</v>
      </c>
      <c r="J28" s="12" t="str">
        <f>IF(ISBLANK('6桁'!J28)=TRUE,"",VLOOKUP(パターン表!J28, 'パターン別掛け率（入力）'!$C$3:$I$302, 7, FALSE))</f>
        <v/>
      </c>
      <c r="K28" s="20">
        <f>'6桁'!K28</f>
        <v>0</v>
      </c>
      <c r="L28" s="10"/>
      <c r="M28" s="496"/>
      <c r="N28" s="500" t="s">
        <v>489</v>
      </c>
      <c r="O28" s="501"/>
      <c r="P28" s="254"/>
      <c r="Q28" s="273">
        <v>104</v>
      </c>
      <c r="R28" s="14">
        <f>IF(ISBLANK('6桁'!R28)=TRUE,"",VLOOKUP(パターン表!R28, 'パターン別掛け率（入力）'!$C$3:$I$302, 7, FALSE))</f>
        <v>100</v>
      </c>
      <c r="S28" s="109" t="str">
        <f>'6桁'!S28</f>
        <v>Y★</v>
      </c>
      <c r="T28" s="14" t="str">
        <f>IF(ISBLANK('6桁'!T28)=TRUE,"",VLOOKUP(パターン表!T28, 'パターン別掛け率（入力）'!$C$3:$I$302, 7, FALSE))</f>
        <v/>
      </c>
      <c r="U28" s="109">
        <f>'6桁'!U28</f>
        <v>0</v>
      </c>
      <c r="V28" s="14" t="str">
        <f>IF(ISBLANK('6桁'!V28)=TRUE,"",VLOOKUP(パターン表!V28, 'パターン別掛け率（入力）'!$C$3:$I$302, 7, FALSE))</f>
        <v/>
      </c>
      <c r="W28" s="109">
        <f>'6桁'!W28</f>
        <v>0</v>
      </c>
      <c r="X28" s="14" t="str">
        <f>IF(ISBLANK('6桁'!X28)=TRUE,"",VLOOKUP(パターン表!X28, 'パターン別掛け率（入力）'!$C$3:$I$302, 7, FALSE))</f>
        <v/>
      </c>
      <c r="Y28" s="109">
        <f>'6桁'!Y28</f>
        <v>0</v>
      </c>
      <c r="Z28" s="14" t="str">
        <f>IF(ISBLANK('6桁'!Z28)=TRUE,"",VLOOKUP(パターン表!Z28, 'パターン別掛け率（入力）'!$C$3:$I$302, 7, FALSE))</f>
        <v/>
      </c>
      <c r="AA28" s="109">
        <f>'6桁'!AA28</f>
        <v>0</v>
      </c>
    </row>
    <row r="29" spans="2:27" ht="30" customHeight="1">
      <c r="B29" s="503"/>
      <c r="C29" s="342" t="s">
        <v>473</v>
      </c>
      <c r="D29" s="254"/>
      <c r="E29" s="342">
        <v>109</v>
      </c>
      <c r="F29" s="95">
        <f>IF(ISBLANK('6桁'!F29)=TRUE,"",VLOOKUP(パターン表!F29, 'パターン別掛け率（入力）'!$C$3:$I$302, 7, FALSE))</f>
        <v>100</v>
      </c>
      <c r="G29" s="20" t="s">
        <v>322</v>
      </c>
      <c r="H29" s="95" t="str">
        <f>IF(ISBLANK('6桁'!H29)=TRUE,"",VLOOKUP(パターン表!H29, 'パターン別掛け率（入力）'!$C$3:$I$302, 7, FALSE))</f>
        <v/>
      </c>
      <c r="I29" s="96">
        <f>'6桁'!I29</f>
        <v>0</v>
      </c>
      <c r="J29" s="12" t="str">
        <f>IF(ISBLANK('6桁'!J29)=TRUE,"",VLOOKUP(パターン表!J29, 'パターン別掛け率（入力）'!$C$3:$I$302, 7, FALSE))</f>
        <v/>
      </c>
      <c r="K29" s="20">
        <f>'6桁'!K29</f>
        <v>0</v>
      </c>
      <c r="L29" s="10"/>
      <c r="M29" s="496"/>
      <c r="N29" s="500" t="s">
        <v>295</v>
      </c>
      <c r="O29" s="501"/>
      <c r="P29" s="254">
        <v>102</v>
      </c>
      <c r="Q29" s="273">
        <v>106</v>
      </c>
      <c r="R29" s="14">
        <f>IF(ISBLANK('6桁'!R29)=TRUE,"",VLOOKUP(パターン表!R29, 'パターン別掛け率（入力）'!$C$3:$I$302, 7, FALSE))</f>
        <v>100</v>
      </c>
      <c r="S29" s="109" t="str">
        <f>'6桁'!S29</f>
        <v>Y★</v>
      </c>
      <c r="T29" s="14">
        <f>IF(ISBLANK('6桁'!T29)=TRUE,"",VLOOKUP(パターン表!T29, 'パターン別掛け率（入力）'!$C$3:$I$302, 7, FALSE))</f>
        <v>100</v>
      </c>
      <c r="U29" s="109" t="str">
        <f>'6桁'!U29</f>
        <v>Y★</v>
      </c>
      <c r="V29" s="14">
        <f>IF(ISBLANK('6桁'!V29)=TRUE,"",VLOOKUP(パターン表!V29, 'パターン別掛け率（入力）'!$C$3:$I$302, 7, FALSE))</f>
        <v>100</v>
      </c>
      <c r="W29" s="109" t="str">
        <f>'6桁'!W29</f>
        <v>W★</v>
      </c>
      <c r="X29" s="14" t="str">
        <f>IF(ISBLANK('6桁'!X29)=TRUE,"",VLOOKUP(パターン表!X29, 'パターン別掛け率（入力）'!$C$3:$I$302, 7, FALSE))</f>
        <v/>
      </c>
      <c r="Y29" s="109">
        <f>'6桁'!Y29</f>
        <v>0</v>
      </c>
      <c r="Z29" s="14" t="str">
        <f>IF(ISBLANK('6桁'!Z29)=TRUE,"",VLOOKUP(パターン表!Z29, 'パターン別掛け率（入力）'!$C$3:$I$302, 7, FALSE))</f>
        <v/>
      </c>
      <c r="AA29" s="109">
        <f>'6桁'!AA29</f>
        <v>0</v>
      </c>
    </row>
    <row r="30" spans="2:27" ht="30" customHeight="1">
      <c r="B30" s="503"/>
      <c r="C30" s="341" t="s">
        <v>763</v>
      </c>
      <c r="D30" s="254"/>
      <c r="E30" s="342">
        <v>111</v>
      </c>
      <c r="F30" s="95">
        <f>IF(ISBLANK('6桁'!F30)=TRUE,"",VLOOKUP(パターン表!F30, 'パターン別掛け率（入力）'!$C$3:$I$302, 7, FALSE))</f>
        <v>100</v>
      </c>
      <c r="G30" s="20" t="s">
        <v>322</v>
      </c>
      <c r="H30" s="95">
        <f>IF(ISBLANK('6桁'!H30)=TRUE,"",VLOOKUP(パターン表!H30, 'パターン別掛け率（入力）'!$C$3:$I$302, 7, FALSE))</f>
        <v>100</v>
      </c>
      <c r="I30" s="96" t="str">
        <f>'6桁'!I30</f>
        <v>Y★</v>
      </c>
      <c r="J30" s="12" t="str">
        <f>IF(ISBLANK('6桁'!J30)=TRUE,"",VLOOKUP(パターン表!J30, 'パターン別掛け率（入力）'!$C$3:$I$302, 7, FALSE))</f>
        <v/>
      </c>
      <c r="K30" s="20">
        <f>'6桁'!K30</f>
        <v>0</v>
      </c>
      <c r="L30" s="10"/>
      <c r="M30" s="496"/>
      <c r="N30" s="500" t="s">
        <v>1326</v>
      </c>
      <c r="O30" s="501"/>
      <c r="P30" s="254"/>
      <c r="Q30" s="273">
        <v>108</v>
      </c>
      <c r="R30" s="14">
        <f>IF(ISBLANK('6桁'!R30)=TRUE,"",VLOOKUP(パターン表!R30, 'パターン別掛け率（入力）'!$C$3:$I$302, 7, FALSE))</f>
        <v>100</v>
      </c>
      <c r="S30" s="109" t="str">
        <f>'6桁'!S30</f>
        <v>Y★</v>
      </c>
      <c r="T30" s="14" t="str">
        <f>IF(ISBLANK('6桁'!T30)=TRUE,"",VLOOKUP(パターン表!T30, 'パターン別掛け率（入力）'!$C$3:$I$302, 7, FALSE))</f>
        <v/>
      </c>
      <c r="U30" s="109">
        <f>'6桁'!U30</f>
        <v>0</v>
      </c>
      <c r="V30" s="14" t="str">
        <f>IF(ISBLANK('6桁'!V30)=TRUE,"",VLOOKUP(パターン表!V30, 'パターン別掛け率（入力）'!$C$3:$I$302, 7, FALSE))</f>
        <v/>
      </c>
      <c r="W30" s="109">
        <f>'6桁'!W30</f>
        <v>0</v>
      </c>
      <c r="X30" s="14" t="str">
        <f>IF(ISBLANK('6桁'!X30)=TRUE,"",VLOOKUP(パターン表!X30, 'パターン別掛け率（入力）'!$C$3:$I$302, 7, FALSE))</f>
        <v/>
      </c>
      <c r="Y30" s="109">
        <f>'6桁'!Y30</f>
        <v>0</v>
      </c>
      <c r="Z30" s="14" t="str">
        <f>IF(ISBLANK('6桁'!Z30)=TRUE,"",VLOOKUP(パターン表!Z30, 'パターン別掛け率（入力）'!$C$3:$I$302, 7, FALSE))</f>
        <v/>
      </c>
      <c r="AA30" s="109">
        <f>'6桁'!AA30</f>
        <v>0</v>
      </c>
    </row>
    <row r="31" spans="2:27" ht="30" customHeight="1">
      <c r="B31" s="503"/>
      <c r="C31" s="345" t="s">
        <v>1322</v>
      </c>
      <c r="D31" s="254">
        <v>95</v>
      </c>
      <c r="E31" s="269"/>
      <c r="F31" s="173" t="str">
        <f>IF(ISBLANK('6桁'!F31)=TRUE,"",VLOOKUP(パターン表!F31, 'パターン別掛け率（入力）'!$C$3:$I$302, 7, FALSE))</f>
        <v/>
      </c>
      <c r="G31" s="101"/>
      <c r="H31" s="95" t="str">
        <f>IF(ISBLANK('6桁'!H31)=TRUE,"",VLOOKUP(パターン表!H31, 'パターン別掛け率（入力）'!$C$3:$I$302, 7, FALSE))</f>
        <v/>
      </c>
      <c r="I31" s="96">
        <f>'6桁'!I31</f>
        <v>0</v>
      </c>
      <c r="J31" s="320">
        <f>IF(ISBLANK('6桁'!J31)=TRUE,"",VLOOKUP(パターン表!J31, 'パターン別掛け率（入力）'!$C$3:$I$302, 7, FALSE))</f>
        <v>100</v>
      </c>
      <c r="K31" s="237" t="str">
        <f>'6桁'!K31</f>
        <v>W</v>
      </c>
      <c r="L31" s="10"/>
      <c r="M31" s="496"/>
      <c r="N31" s="500" t="s">
        <v>457</v>
      </c>
      <c r="O31" s="501"/>
      <c r="P31" s="254"/>
      <c r="Q31" s="273">
        <v>110</v>
      </c>
      <c r="R31" s="14">
        <f>IF(ISBLANK('6桁'!R31)=TRUE,"",VLOOKUP(パターン表!R31, 'パターン別掛け率（入力）'!$C$3:$I$302, 7, FALSE))</f>
        <v>100</v>
      </c>
      <c r="S31" s="109" t="str">
        <f>'6桁'!S31</f>
        <v>Y★</v>
      </c>
      <c r="T31" s="14" t="str">
        <f>IF(ISBLANK('6桁'!T31)=TRUE,"",VLOOKUP(パターン表!T31, 'パターン別掛け率（入力）'!$C$3:$I$302, 7, FALSE))</f>
        <v/>
      </c>
      <c r="U31" s="109">
        <f>'6桁'!U31</f>
        <v>0</v>
      </c>
      <c r="V31" s="14" t="str">
        <f>IF(ISBLANK('6桁'!V31)=TRUE,"",VLOOKUP(パターン表!V31, 'パターン別掛け率（入力）'!$C$3:$I$302, 7, FALSE))</f>
        <v/>
      </c>
      <c r="W31" s="109">
        <f>'6桁'!W31</f>
        <v>0</v>
      </c>
      <c r="X31" s="14" t="str">
        <f>IF(ISBLANK('6桁'!X31)=TRUE,"",VLOOKUP(パターン表!X31, 'パターン別掛け率（入力）'!$C$3:$I$302, 7, FALSE))</f>
        <v/>
      </c>
      <c r="Y31" s="109">
        <f>'6桁'!Y31</f>
        <v>0</v>
      </c>
      <c r="Z31" s="14" t="str">
        <f>IF(ISBLANK('6桁'!Z31)=TRUE,"",VLOOKUP(パターン表!Z31, 'パターン別掛け率（入力）'!$C$3:$I$302, 7, FALSE))</f>
        <v/>
      </c>
      <c r="AA31" s="109">
        <f>'6桁'!AA31</f>
        <v>0</v>
      </c>
    </row>
    <row r="32" spans="2:27" ht="30" customHeight="1">
      <c r="B32" s="503"/>
      <c r="C32" s="341" t="s">
        <v>1323</v>
      </c>
      <c r="D32" s="254"/>
      <c r="E32" s="269">
        <v>101</v>
      </c>
      <c r="F32" s="176" t="str">
        <f>IF(ISBLANK('6桁'!F32)=TRUE,"",VLOOKUP(パターン表!F32, 'パターン別掛け率（入力）'!$C$3:$I$302, 7, FALSE))</f>
        <v/>
      </c>
      <c r="G32" s="19"/>
      <c r="H32" s="95" t="str">
        <f>IF(ISBLANK('6桁'!H32)=TRUE,"",VLOOKUP(パターン表!H32, 'パターン別掛け率（入力）'!$C$3:$I$302, 7, FALSE))</f>
        <v/>
      </c>
      <c r="I32" s="20">
        <f>'6桁'!I32</f>
        <v>0</v>
      </c>
      <c r="J32" s="14">
        <f>IF(ISBLANK('6桁'!J32)=TRUE,"",VLOOKUP(パターン表!J32, 'パターン別掛け率（入力）'!$C$3:$I$302, 7, FALSE))</f>
        <v>100</v>
      </c>
      <c r="K32" s="20" t="str">
        <f>'6桁'!K32</f>
        <v>W★</v>
      </c>
      <c r="L32" s="10"/>
      <c r="M32" s="496"/>
      <c r="N32" s="500" t="s">
        <v>1976</v>
      </c>
      <c r="O32" s="501"/>
      <c r="P32" s="254"/>
      <c r="Q32" s="273">
        <v>112</v>
      </c>
      <c r="R32" s="14">
        <f>IF(ISBLANK('6桁'!R32)=TRUE,"",VLOOKUP(パターン表!R32, 'パターン別掛け率（入力）'!$C$3:$I$302, 7, FALSE))</f>
        <v>100</v>
      </c>
      <c r="S32" s="109" t="str">
        <f>'6桁'!S32</f>
        <v>Y★</v>
      </c>
      <c r="T32" s="14" t="str">
        <f>IF(ISBLANK('6桁'!T32)=TRUE,"",VLOOKUP(パターン表!T32, 'パターン別掛け率（入力）'!$C$3:$I$302, 7, FALSE))</f>
        <v/>
      </c>
      <c r="U32" s="109">
        <f>'6桁'!U32</f>
        <v>0</v>
      </c>
      <c r="V32" s="14" t="str">
        <f>IF(ISBLANK('6桁'!V32)=TRUE,"",VLOOKUP(パターン表!V32, 'パターン別掛け率（入力）'!$C$3:$I$302, 7, FALSE))</f>
        <v/>
      </c>
      <c r="W32" s="109">
        <f>'6桁'!W32</f>
        <v>0</v>
      </c>
      <c r="X32" s="14" t="str">
        <f>IF(ISBLANK('6桁'!X32)=TRUE,"",VLOOKUP(パターン表!X32, 'パターン別掛け率（入力）'!$C$3:$I$302, 7, FALSE))</f>
        <v/>
      </c>
      <c r="Y32" s="109">
        <f>'6桁'!Y32</f>
        <v>0</v>
      </c>
      <c r="Z32" s="14" t="str">
        <f>IF(ISBLANK('6桁'!Z32)=TRUE,"",VLOOKUP(パターン表!Z32, 'パターン別掛け率（入力）'!$C$3:$I$302, 7, FALSE))</f>
        <v/>
      </c>
      <c r="AA32" s="109">
        <f>'6桁'!AA32</f>
        <v>0</v>
      </c>
    </row>
    <row r="33" spans="2:27" ht="30" customHeight="1">
      <c r="B33" s="503"/>
      <c r="C33" s="341" t="s">
        <v>474</v>
      </c>
      <c r="D33" s="254"/>
      <c r="E33" s="269">
        <v>110</v>
      </c>
      <c r="F33" s="176" t="str">
        <f>IF(ISBLANK('6桁'!F33)=TRUE,"",VLOOKUP(パターン表!F33, 'パターン別掛け率（入力）'!$C$3:$I$302, 7, FALSE))</f>
        <v/>
      </c>
      <c r="G33" s="19"/>
      <c r="H33" s="95">
        <f>IF(ISBLANK('6桁'!H33)=TRUE,"",VLOOKUP(パターン表!H33, 'パターン別掛け率（入力）'!$C$3:$I$302, 7, FALSE))</f>
        <v>100</v>
      </c>
      <c r="I33" s="96" t="str">
        <f>'6桁'!I33</f>
        <v>Y★</v>
      </c>
      <c r="J33" s="14" t="str">
        <f>IF(ISBLANK('6桁'!J33)=TRUE,"",VLOOKUP(パターン表!J33, 'パターン別掛け率（入力）'!$C$3:$I$302, 7, FALSE))</f>
        <v/>
      </c>
      <c r="K33" s="20">
        <f>'6桁'!K33</f>
        <v>0</v>
      </c>
      <c r="L33" s="10"/>
      <c r="M33" s="496"/>
      <c r="N33" s="500" t="s">
        <v>296</v>
      </c>
      <c r="O33" s="501"/>
      <c r="P33" s="254">
        <v>99</v>
      </c>
      <c r="Q33" s="273">
        <v>103</v>
      </c>
      <c r="R33" s="14">
        <f>IF(ISBLANK('6桁'!R33)=TRUE,"",VLOOKUP(パターン表!R33, 'パターン別掛け率（入力）'!$C$3:$I$302, 7, FALSE))</f>
        <v>100</v>
      </c>
      <c r="S33" s="109" t="str">
        <f>'6桁'!S33</f>
        <v>Y★</v>
      </c>
      <c r="T33" s="14">
        <f>IF(ISBLANK('6桁'!T33)=TRUE,"",VLOOKUP(パターン表!T33, 'パターン別掛け率（入力）'!$C$3:$I$302, 7, FALSE))</f>
        <v>100</v>
      </c>
      <c r="U33" s="109" t="str">
        <f>'6桁'!U33</f>
        <v>Y★</v>
      </c>
      <c r="V33" s="14">
        <f>IF(ISBLANK('6桁'!V33)=TRUE,"",VLOOKUP(パターン表!V33, 'パターン別掛け率（入力）'!$C$3:$I$302, 7, FALSE))</f>
        <v>100</v>
      </c>
      <c r="W33" s="109" t="str">
        <f>'6桁'!W33</f>
        <v>W★</v>
      </c>
      <c r="X33" s="14" t="str">
        <f>IF(ISBLANK('6桁'!X33)=TRUE,"",VLOOKUP(パターン表!X33, 'パターン別掛け率（入力）'!$C$3:$I$302, 7, FALSE))</f>
        <v/>
      </c>
      <c r="Y33" s="109">
        <f>'6桁'!Y33</f>
        <v>0</v>
      </c>
      <c r="Z33" s="14" t="str">
        <f>IF(ISBLANK('6桁'!Z33)=TRUE,"",VLOOKUP(パターン表!Z33, 'パターン別掛け率（入力）'!$C$3:$I$302, 7, FALSE))</f>
        <v/>
      </c>
      <c r="AA33" s="109">
        <f>'6桁'!AA33</f>
        <v>0</v>
      </c>
    </row>
    <row r="34" spans="2:27" ht="30" customHeight="1" thickBot="1">
      <c r="B34" s="544"/>
      <c r="C34" s="343" t="s">
        <v>1324</v>
      </c>
      <c r="D34" s="256">
        <v>101</v>
      </c>
      <c r="E34" s="321"/>
      <c r="F34" s="178" t="str">
        <f>IF(ISBLANK('6桁'!F34)=TRUE,"",VLOOKUP(パターン表!F34, 'パターン別掛け率（入力）'!$C$3:$I$302, 7, FALSE))</f>
        <v/>
      </c>
      <c r="G34" s="31"/>
      <c r="H34" s="118" t="str">
        <f>IF(ISBLANK('6桁'!H34)=TRUE,"",VLOOKUP(パターン表!H34, 'パターン別掛け率（入力）'!$C$3:$I$302, 7, FALSE))</f>
        <v/>
      </c>
      <c r="I34" s="119">
        <f>'6桁'!I34</f>
        <v>0</v>
      </c>
      <c r="J34" s="16">
        <f>IF(ISBLANK('6桁'!J34)=TRUE,"",VLOOKUP(パターン表!J34, 'パターン別掛け率（入力）'!$C$3:$I$302, 7, FALSE))</f>
        <v>100</v>
      </c>
      <c r="K34" s="21" t="str">
        <f>'6桁'!K34</f>
        <v>W</v>
      </c>
      <c r="L34" s="10"/>
      <c r="M34" s="496"/>
      <c r="N34" s="500" t="s">
        <v>297</v>
      </c>
      <c r="O34" s="501"/>
      <c r="P34" s="254"/>
      <c r="Q34" s="273">
        <v>105</v>
      </c>
      <c r="R34" s="14">
        <f>IF(ISBLANK('6桁'!R34)=TRUE,"",VLOOKUP(パターン表!R34, 'パターン別掛け率（入力）'!$C$3:$I$302, 7, FALSE))</f>
        <v>100</v>
      </c>
      <c r="S34" s="109" t="str">
        <f>'6桁'!S34</f>
        <v>Y★</v>
      </c>
      <c r="T34" s="14">
        <f>IF(ISBLANK('6桁'!T34)=TRUE,"",VLOOKUP(パターン表!T34, 'パターン別掛け率（入力）'!$C$3:$I$302, 7, FALSE))</f>
        <v>100</v>
      </c>
      <c r="U34" s="109" t="str">
        <f>'6桁'!U34</f>
        <v>Y★</v>
      </c>
      <c r="V34" s="14">
        <f>IF(ISBLANK('6桁'!V34)=TRUE,"",VLOOKUP(パターン表!V34, 'パターン別掛け率（入力）'!$C$3:$I$302, 7, FALSE))</f>
        <v>100</v>
      </c>
      <c r="W34" s="109" t="str">
        <f>'6桁'!W34</f>
        <v>W★</v>
      </c>
      <c r="X34" s="14" t="str">
        <f>IF(ISBLANK('6桁'!X34)=TRUE,"",VLOOKUP(パターン表!X34, 'パターン別掛け率（入力）'!$C$3:$I$302, 7, FALSE))</f>
        <v/>
      </c>
      <c r="Y34" s="109">
        <f>'6桁'!Y34</f>
        <v>0</v>
      </c>
      <c r="Z34" s="14" t="str">
        <f>IF(ISBLANK('6桁'!Z34)=TRUE,"",VLOOKUP(パターン表!Z34, 'パターン別掛け率（入力）'!$C$3:$I$302, 7, FALSE))</f>
        <v/>
      </c>
      <c r="AA34" s="109">
        <f>'6桁'!AA34</f>
        <v>0</v>
      </c>
    </row>
    <row r="35" spans="2:27" ht="30" customHeight="1">
      <c r="B35" s="219"/>
      <c r="C35" s="327"/>
      <c r="D35" s="327"/>
      <c r="E35" s="327"/>
      <c r="F35" s="74"/>
      <c r="G35" s="22"/>
      <c r="H35" s="74"/>
      <c r="I35" s="251"/>
      <c r="J35" s="10"/>
      <c r="K35" s="22"/>
      <c r="L35" s="10"/>
      <c r="M35" s="496"/>
      <c r="N35" s="500" t="s">
        <v>459</v>
      </c>
      <c r="O35" s="501"/>
      <c r="P35" s="254"/>
      <c r="Q35" s="273">
        <v>108</v>
      </c>
      <c r="R35" s="14">
        <f>IF(ISBLANK('6桁'!R35)=TRUE,"",VLOOKUP(パターン表!R35, 'パターン別掛け率（入力）'!$C$3:$I$302, 7, FALSE))</f>
        <v>100</v>
      </c>
      <c r="S35" s="109" t="str">
        <f>'6桁'!S35</f>
        <v>Y★</v>
      </c>
      <c r="T35" s="14" t="str">
        <f>IF(ISBLANK('6桁'!T35)=TRUE,"",VLOOKUP(パターン表!T35, 'パターン別掛け率（入力）'!$C$3:$I$302, 7, FALSE))</f>
        <v/>
      </c>
      <c r="U35" s="109">
        <f>'6桁'!U35</f>
        <v>0</v>
      </c>
      <c r="V35" s="14" t="str">
        <f>IF(ISBLANK('6桁'!V35)=TRUE,"",VLOOKUP(パターン表!V35, 'パターン別掛け率（入力）'!$C$3:$I$302, 7, FALSE))</f>
        <v/>
      </c>
      <c r="W35" s="109">
        <f>'6桁'!W35</f>
        <v>0</v>
      </c>
      <c r="X35" s="14" t="str">
        <f>IF(ISBLANK('6桁'!X35)=TRUE,"",VLOOKUP(パターン表!X35, 'パターン別掛け率（入力）'!$C$3:$I$302, 7, FALSE))</f>
        <v/>
      </c>
      <c r="Y35" s="109">
        <f>'6桁'!Y35</f>
        <v>0</v>
      </c>
      <c r="Z35" s="14" t="str">
        <f>IF(ISBLANK('6桁'!Z35)=TRUE,"",VLOOKUP(パターン表!Z35, 'パターン別掛け率（入力）'!$C$3:$I$302, 7, FALSE))</f>
        <v/>
      </c>
      <c r="AA35" s="109">
        <f>'6桁'!AA35</f>
        <v>0</v>
      </c>
    </row>
    <row r="36" spans="2:27" ht="30" customHeight="1">
      <c r="B36" s="219"/>
      <c r="C36" s="327"/>
      <c r="D36" s="327"/>
      <c r="E36" s="327"/>
      <c r="F36" s="74"/>
      <c r="G36" s="22"/>
      <c r="H36" s="74"/>
      <c r="I36" s="251"/>
      <c r="J36" s="10"/>
      <c r="K36" s="22"/>
      <c r="L36" s="10"/>
      <c r="M36" s="496"/>
      <c r="N36" s="500" t="s">
        <v>298</v>
      </c>
      <c r="O36" s="501"/>
      <c r="P36" s="254">
        <v>106</v>
      </c>
      <c r="Q36" s="273">
        <v>110</v>
      </c>
      <c r="R36" s="14">
        <f>IF(ISBLANK('6桁'!R36)=TRUE,"",VLOOKUP(パターン表!R36, 'パターン別掛け率（入力）'!$C$3:$I$302, 7, FALSE))</f>
        <v>100</v>
      </c>
      <c r="S36" s="109" t="str">
        <f>'6桁'!S36</f>
        <v>Y★</v>
      </c>
      <c r="T36" s="14">
        <f>IF(ISBLANK('6桁'!T36)=TRUE,"",VLOOKUP(パターン表!T36, 'パターン別掛け率（入力）'!$C$3:$I$302, 7, FALSE))</f>
        <v>100</v>
      </c>
      <c r="U36" s="109" t="str">
        <f>'6桁'!U36</f>
        <v>Y★</v>
      </c>
      <c r="V36" s="14" t="str">
        <f>IF(ISBLANK('6桁'!V36)=TRUE,"",VLOOKUP(パターン表!V36, 'パターン別掛け率（入力）'!$C$3:$I$302, 7, FALSE))</f>
        <v/>
      </c>
      <c r="W36" s="109">
        <f>'6桁'!W36</f>
        <v>0</v>
      </c>
      <c r="X36" s="14" t="str">
        <f>IF(ISBLANK('6桁'!X36)=TRUE,"",VLOOKUP(パターン表!X36, 'パターン別掛け率（入力）'!$C$3:$I$302, 7, FALSE))</f>
        <v/>
      </c>
      <c r="Y36" s="109">
        <f>'6桁'!Y36</f>
        <v>0</v>
      </c>
      <c r="Z36" s="14" t="str">
        <f>IF(ISBLANK('6桁'!Z36)=TRUE,"",VLOOKUP(パターン表!Z36, 'パターン別掛け率（入力）'!$C$3:$I$302, 7, FALSE))</f>
        <v/>
      </c>
      <c r="AA36" s="109">
        <f>'6桁'!AA36</f>
        <v>0</v>
      </c>
    </row>
    <row r="37" spans="2:27" ht="30" customHeight="1">
      <c r="B37" s="219"/>
      <c r="C37" s="327"/>
      <c r="D37" s="327"/>
      <c r="E37" s="327"/>
      <c r="F37" s="74"/>
      <c r="G37" s="22"/>
      <c r="H37" s="74"/>
      <c r="I37" s="251"/>
      <c r="J37" s="10"/>
      <c r="K37" s="22"/>
      <c r="L37" s="10"/>
      <c r="M37" s="496"/>
      <c r="N37" s="500" t="s">
        <v>1327</v>
      </c>
      <c r="O37" s="501"/>
      <c r="P37" s="254"/>
      <c r="Q37" s="273">
        <v>104</v>
      </c>
      <c r="R37" s="14" t="str">
        <f>IF(ISBLANK('6桁'!R37)=TRUE,"",VLOOKUP(パターン表!R37, 'パターン別掛け率（入力）'!$C$3:$I$302, 7, FALSE))</f>
        <v/>
      </c>
      <c r="S37" s="109">
        <f>'6桁'!S37</f>
        <v>0</v>
      </c>
      <c r="T37" s="14" t="str">
        <f>IF(ISBLANK('6桁'!T37)=TRUE,"",VLOOKUP(パターン表!T37, 'パターン別掛け率（入力）'!$C$3:$I$302, 7, FALSE))</f>
        <v/>
      </c>
      <c r="U37" s="109">
        <f>'6桁'!U37</f>
        <v>0</v>
      </c>
      <c r="V37" s="14">
        <f>IF(ISBLANK('6桁'!V37)=TRUE,"",VLOOKUP(パターン表!V37, 'パターン別掛け率（入力）'!$C$3:$I$302, 7, FALSE))</f>
        <v>100</v>
      </c>
      <c r="W37" s="109" t="str">
        <f>'6桁'!W37</f>
        <v>W★</v>
      </c>
      <c r="X37" s="14" t="str">
        <f>IF(ISBLANK('6桁'!X37)=TRUE,"",VLOOKUP(パターン表!X37, 'パターン別掛け率（入力）'!$C$3:$I$302, 7, FALSE))</f>
        <v/>
      </c>
      <c r="Y37" s="109">
        <f>'6桁'!Y37</f>
        <v>0</v>
      </c>
      <c r="Z37" s="14" t="str">
        <f>IF(ISBLANK('6桁'!Z37)=TRUE,"",VLOOKUP(パターン表!Z37, 'パターン別掛け率（入力）'!$C$3:$I$302, 7, FALSE))</f>
        <v/>
      </c>
      <c r="AA37" s="109">
        <f>'6桁'!AA37</f>
        <v>0</v>
      </c>
    </row>
    <row r="38" spans="2:27" ht="30" customHeight="1">
      <c r="B38" s="219"/>
      <c r="C38" s="327"/>
      <c r="D38" s="327"/>
      <c r="E38" s="327"/>
      <c r="F38" s="74"/>
      <c r="G38" s="22"/>
      <c r="H38" s="74"/>
      <c r="I38" s="251"/>
      <c r="J38" s="10"/>
      <c r="K38" s="22"/>
      <c r="L38" s="10"/>
      <c r="M38" s="496"/>
      <c r="N38" s="500" t="s">
        <v>299</v>
      </c>
      <c r="O38" s="501"/>
      <c r="P38" s="254"/>
      <c r="Q38" s="273">
        <v>109</v>
      </c>
      <c r="R38" s="14" t="str">
        <f>IF(ISBLANK('6桁'!R38)=TRUE,"",VLOOKUP(パターン表!R38, 'パターン別掛け率（入力）'!$C$3:$I$302, 7, FALSE))</f>
        <v/>
      </c>
      <c r="S38" s="109">
        <f>'6桁'!S38</f>
        <v>0</v>
      </c>
      <c r="T38" s="14">
        <f>IF(ISBLANK('6桁'!T38)=TRUE,"",VLOOKUP(パターン表!T38, 'パターン別掛け率（入力）'!$C$3:$I$302, 7, FALSE))</f>
        <v>100</v>
      </c>
      <c r="U38" s="109" t="str">
        <f>'6桁'!U38</f>
        <v>Y★</v>
      </c>
      <c r="V38" s="14" t="str">
        <f>IF(ISBLANK('6桁'!V38)=TRUE,"",VLOOKUP(パターン表!V38, 'パターン別掛け率（入力）'!$C$3:$I$302, 7, FALSE))</f>
        <v/>
      </c>
      <c r="W38" s="109">
        <f>'6桁'!W38</f>
        <v>0</v>
      </c>
      <c r="X38" s="14" t="str">
        <f>IF(ISBLANK('6桁'!X38)=TRUE,"",VLOOKUP(パターン表!X38, 'パターン別掛け率（入力）'!$C$3:$I$302, 7, FALSE))</f>
        <v/>
      </c>
      <c r="Y38" s="109">
        <f>'6桁'!Y38</f>
        <v>0</v>
      </c>
      <c r="Z38" s="14" t="str">
        <f>IF(ISBLANK('6桁'!Z38)=TRUE,"",VLOOKUP(パターン表!Z38, 'パターン別掛け率（入力）'!$C$3:$I$302, 7, FALSE))</f>
        <v/>
      </c>
      <c r="AA38" s="109">
        <f>'6桁'!AA38</f>
        <v>0</v>
      </c>
    </row>
    <row r="39" spans="2:27" ht="30" customHeight="1">
      <c r="B39" s="219"/>
      <c r="C39" s="327"/>
      <c r="D39" s="327"/>
      <c r="E39" s="327"/>
      <c r="F39" s="74"/>
      <c r="G39" s="22"/>
      <c r="H39" s="74"/>
      <c r="I39" s="251"/>
      <c r="J39" s="10"/>
      <c r="K39" s="22"/>
      <c r="L39" s="10"/>
      <c r="M39" s="496"/>
      <c r="N39" s="500" t="s">
        <v>450</v>
      </c>
      <c r="O39" s="501"/>
      <c r="P39" s="254"/>
      <c r="Q39" s="273">
        <v>111</v>
      </c>
      <c r="R39" s="14" t="str">
        <f>IF(ISBLANK('6桁'!R39)=TRUE,"",VLOOKUP(パターン表!R39, 'パターン別掛け率（入力）'!$C$3:$I$302, 7, FALSE))</f>
        <v/>
      </c>
      <c r="S39" s="109">
        <f>'6桁'!S39</f>
        <v>0</v>
      </c>
      <c r="T39" s="14">
        <f>IF(ISBLANK('6桁'!T39)=TRUE,"",VLOOKUP(パターン表!T39, 'パターン別掛け率（入力）'!$C$3:$I$302, 7, FALSE))</f>
        <v>100</v>
      </c>
      <c r="U39" s="109" t="str">
        <f>'6桁'!U39</f>
        <v>Y★</v>
      </c>
      <c r="V39" s="14" t="str">
        <f>IF(ISBLANK('6桁'!V39)=TRUE,"",VLOOKUP(パターン表!V39, 'パターン別掛け率（入力）'!$C$3:$I$302, 7, FALSE))</f>
        <v/>
      </c>
      <c r="W39" s="109">
        <f>'6桁'!W39</f>
        <v>0</v>
      </c>
      <c r="X39" s="14" t="str">
        <f>IF(ISBLANK('6桁'!X39)=TRUE,"",VLOOKUP(パターン表!X39, 'パターン別掛け率（入力）'!$C$3:$I$302, 7, FALSE))</f>
        <v/>
      </c>
      <c r="Y39" s="109">
        <f>'6桁'!Y39</f>
        <v>0</v>
      </c>
      <c r="Z39" s="14" t="str">
        <f>IF(ISBLANK('6桁'!Z39)=TRUE,"",VLOOKUP(パターン表!Z39, 'パターン別掛け率（入力）'!$C$3:$I$302, 7, FALSE))</f>
        <v/>
      </c>
      <c r="AA39" s="109">
        <f>'6桁'!AA39</f>
        <v>0</v>
      </c>
    </row>
    <row r="40" spans="2:27" ht="30" customHeight="1">
      <c r="B40" s="219"/>
      <c r="C40" s="327"/>
      <c r="D40" s="327"/>
      <c r="E40" s="327"/>
      <c r="F40" s="74"/>
      <c r="G40" s="22"/>
      <c r="H40" s="74"/>
      <c r="I40" s="251"/>
      <c r="J40" s="10"/>
      <c r="K40" s="22"/>
      <c r="L40" s="10"/>
      <c r="M40" s="496"/>
      <c r="N40" s="500" t="s">
        <v>466</v>
      </c>
      <c r="O40" s="501"/>
      <c r="P40" s="317">
        <v>109</v>
      </c>
      <c r="Q40" s="322"/>
      <c r="R40" s="27" t="str">
        <f>IF(ISBLANK('6桁'!R40)=TRUE,"",VLOOKUP(パターン表!R40, 'パターン別掛け率（入力）'!$C$3:$I$302, 7, FALSE))</f>
        <v/>
      </c>
      <c r="S40" s="323">
        <f>'6桁'!S40</f>
        <v>0</v>
      </c>
      <c r="T40" s="27">
        <f>IF(ISBLANK('6桁'!T40)=TRUE,"",VLOOKUP(パターン表!T40, 'パターン別掛け率（入力）'!$C$3:$I$302, 7, FALSE))</f>
        <v>100</v>
      </c>
      <c r="U40" s="323" t="str">
        <f>'6桁'!U40</f>
        <v>W</v>
      </c>
      <c r="V40" s="27" t="str">
        <f>IF(ISBLANK('6桁'!V40)=TRUE,"",VLOOKUP(パターン表!V40, 'パターン別掛け率（入力）'!$C$3:$I$302, 7, FALSE))</f>
        <v/>
      </c>
      <c r="W40" s="323">
        <f>'6桁'!W40</f>
        <v>0</v>
      </c>
      <c r="X40" s="27" t="str">
        <f>IF(ISBLANK('6桁'!X40)=TRUE,"",VLOOKUP(パターン表!X40, 'パターン別掛け率（入力）'!$C$3:$I$302, 7, FALSE))</f>
        <v/>
      </c>
      <c r="Y40" s="323">
        <f>'6桁'!Y40</f>
        <v>0</v>
      </c>
      <c r="Z40" s="27" t="str">
        <f>IF(ISBLANK('6桁'!Z40)=TRUE,"",VLOOKUP(パターン表!Z40, 'パターン別掛け率（入力）'!$C$3:$I$302, 7, FALSE))</f>
        <v/>
      </c>
      <c r="AA40" s="323">
        <f>'6桁'!AA40</f>
        <v>0</v>
      </c>
    </row>
    <row r="41" spans="2:27" ht="30" customHeight="1" thickBot="1">
      <c r="B41" s="219"/>
      <c r="C41" s="327"/>
      <c r="D41" s="327"/>
      <c r="E41" s="327"/>
      <c r="F41" s="74"/>
      <c r="G41" s="22"/>
      <c r="H41" s="74"/>
      <c r="I41" s="251"/>
      <c r="J41" s="10"/>
      <c r="K41" s="251"/>
      <c r="L41" s="10"/>
      <c r="M41" s="497"/>
      <c r="N41" s="500" t="s">
        <v>509</v>
      </c>
      <c r="O41" s="501"/>
      <c r="P41" s="256">
        <v>102</v>
      </c>
      <c r="Q41" s="274"/>
      <c r="R41" s="16" t="str">
        <f>IF(ISBLANK('6桁'!R41)=TRUE,"",VLOOKUP(パターン表!R41, 'パターン別掛け率（入力）'!$C$3:$I$302, 7, FALSE))</f>
        <v/>
      </c>
      <c r="S41" s="121">
        <f>'6桁'!S41</f>
        <v>0</v>
      </c>
      <c r="T41" s="16">
        <f>IF(ISBLANK('6桁'!T41)=TRUE,"",VLOOKUP(パターン表!T41, 'パターン別掛け率（入力）'!$C$3:$I$302, 7, FALSE))</f>
        <v>100</v>
      </c>
      <c r="U41" s="121" t="str">
        <f>'6桁'!U41</f>
        <v>V</v>
      </c>
      <c r="V41" s="16">
        <f>IF(ISBLANK('6桁'!V41)=TRUE,"",VLOOKUP(パターン表!V41, 'パターン別掛け率（入力）'!$C$3:$I$302, 7, FALSE))</f>
        <v>100</v>
      </c>
      <c r="W41" s="121" t="str">
        <f>'6桁'!W41</f>
        <v>V</v>
      </c>
      <c r="X41" s="16" t="str">
        <f>IF(ISBLANK('6桁'!X41)=TRUE,"",VLOOKUP(パターン表!X41, 'パターン別掛け率（入力）'!$C$3:$I$302, 7, FALSE))</f>
        <v/>
      </c>
      <c r="Y41" s="121">
        <f>'6桁'!Y41</f>
        <v>0</v>
      </c>
      <c r="Z41" s="16" t="str">
        <f>IF(ISBLANK('6桁'!Z41)=TRUE,"",VLOOKUP(パターン表!Z41, 'パターン別掛け率（入力）'!$C$3:$I$302, 7, FALSE))</f>
        <v/>
      </c>
      <c r="AA41" s="121">
        <f>'6桁'!AA41</f>
        <v>0</v>
      </c>
    </row>
    <row r="42" spans="2:27" ht="43.5" customHeight="1">
      <c r="C42" s="221"/>
      <c r="D42" s="221"/>
      <c r="E42" s="221"/>
      <c r="F42" s="221"/>
      <c r="G42" s="221"/>
      <c r="H42" s="221"/>
      <c r="I42" s="221"/>
      <c r="J42" s="221"/>
      <c r="K42" s="221"/>
      <c r="L42" s="221"/>
      <c r="M42" s="545" t="s">
        <v>1116</v>
      </c>
      <c r="N42" s="545"/>
      <c r="O42" s="545"/>
      <c r="P42" s="545"/>
      <c r="Q42" s="545"/>
      <c r="R42" s="545"/>
      <c r="S42" s="545"/>
      <c r="T42" s="545"/>
      <c r="U42" s="545"/>
      <c r="V42" s="545"/>
      <c r="W42" s="545"/>
      <c r="X42" s="545"/>
      <c r="Y42" s="545"/>
      <c r="Z42" s="545"/>
      <c r="AA42" s="545"/>
    </row>
    <row r="43" spans="2:27" ht="14.25" customHeight="1" thickBot="1">
      <c r="C43" s="327"/>
      <c r="D43" s="327"/>
      <c r="E43" s="327"/>
      <c r="F43" s="74"/>
      <c r="G43" s="18"/>
      <c r="H43" s="74"/>
      <c r="I43" s="18"/>
      <c r="J43" s="74"/>
      <c r="K43" s="18"/>
      <c r="L43" s="74"/>
      <c r="M43" s="18"/>
      <c r="N43" s="74"/>
      <c r="O43" s="18"/>
      <c r="P43" s="74"/>
      <c r="Q43" s="18"/>
      <c r="R43" s="74"/>
      <c r="S43" s="17"/>
      <c r="T43" s="74"/>
      <c r="U43" s="18"/>
    </row>
    <row r="44" spans="2:27" ht="25.5" customHeight="1" thickTop="1" thickBot="1">
      <c r="B44" s="518" t="s">
        <v>451</v>
      </c>
      <c r="C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c r="AA44" s="520"/>
    </row>
    <row r="45" spans="2:27" ht="10.5" customHeight="1" thickTop="1">
      <c r="C45" s="40"/>
      <c r="D45" s="40"/>
      <c r="E45" s="40"/>
      <c r="F45" s="79"/>
      <c r="H45" s="79"/>
      <c r="K45" s="52"/>
      <c r="M45" s="52"/>
      <c r="Q45" s="52"/>
    </row>
    <row r="46" spans="2:27" ht="20.100000000000001" customHeight="1" thickBot="1">
      <c r="B46" s="238" t="s">
        <v>1379</v>
      </c>
    </row>
    <row r="47" spans="2:27" ht="19.5" customHeight="1" thickBot="1">
      <c r="B47" s="521" t="s">
        <v>452</v>
      </c>
      <c r="C47" s="534" t="s">
        <v>524</v>
      </c>
      <c r="D47" s="527" t="s">
        <v>1113</v>
      </c>
      <c r="E47" s="540"/>
      <c r="F47" s="531" t="s">
        <v>453</v>
      </c>
      <c r="G47" s="532"/>
      <c r="H47" s="532"/>
      <c r="I47" s="532"/>
      <c r="J47" s="532"/>
      <c r="K47" s="532"/>
      <c r="L47" s="532"/>
      <c r="M47" s="532"/>
      <c r="N47" s="532"/>
      <c r="O47" s="532"/>
      <c r="P47" s="532"/>
      <c r="Q47" s="532"/>
      <c r="R47" s="532"/>
      <c r="S47" s="532"/>
      <c r="T47" s="532"/>
      <c r="U47" s="533"/>
      <c r="V47" s="11"/>
      <c r="W47" s="11"/>
      <c r="X47" s="11"/>
      <c r="Y47" s="11"/>
    </row>
    <row r="48" spans="2:27" ht="19.5" customHeight="1">
      <c r="B48" s="522"/>
      <c r="C48" s="536"/>
      <c r="D48" s="541"/>
      <c r="E48" s="542"/>
      <c r="F48" s="516" t="s">
        <v>1377</v>
      </c>
      <c r="G48" s="507"/>
      <c r="H48" s="506" t="s">
        <v>1084</v>
      </c>
      <c r="I48" s="507"/>
      <c r="J48" s="516" t="s">
        <v>1378</v>
      </c>
      <c r="K48" s="507"/>
      <c r="L48" s="506" t="s">
        <v>1075</v>
      </c>
      <c r="M48" s="507"/>
      <c r="N48" s="506" t="s">
        <v>1076</v>
      </c>
      <c r="O48" s="507"/>
      <c r="P48" s="506" t="s">
        <v>1080</v>
      </c>
      <c r="Q48" s="507"/>
      <c r="R48" s="516" t="s">
        <v>1081</v>
      </c>
      <c r="S48" s="507"/>
      <c r="T48" s="506" t="s">
        <v>780</v>
      </c>
      <c r="U48" s="507"/>
      <c r="V48" s="548"/>
      <c r="W48" s="548"/>
      <c r="X48" s="11"/>
      <c r="Y48" s="11"/>
    </row>
    <row r="49" spans="2:25" ht="19.5" customHeight="1">
      <c r="B49" s="522"/>
      <c r="C49" s="536"/>
      <c r="D49" s="510" t="s">
        <v>1115</v>
      </c>
      <c r="E49" s="550" t="s">
        <v>1114</v>
      </c>
      <c r="F49" s="517"/>
      <c r="G49" s="509"/>
      <c r="H49" s="508"/>
      <c r="I49" s="509"/>
      <c r="J49" s="517"/>
      <c r="K49" s="509"/>
      <c r="L49" s="508"/>
      <c r="M49" s="509"/>
      <c r="N49" s="508"/>
      <c r="O49" s="509"/>
      <c r="P49" s="508"/>
      <c r="Q49" s="509"/>
      <c r="R49" s="517"/>
      <c r="S49" s="509"/>
      <c r="T49" s="508"/>
      <c r="U49" s="509"/>
      <c r="V49" s="548"/>
      <c r="W49" s="548"/>
      <c r="X49" s="548"/>
      <c r="Y49" s="548"/>
    </row>
    <row r="50" spans="2:25" ht="19.5" customHeight="1" thickBot="1">
      <c r="B50" s="523"/>
      <c r="C50" s="538"/>
      <c r="D50" s="549"/>
      <c r="E50" s="551"/>
      <c r="F50" s="514" t="s">
        <v>720</v>
      </c>
      <c r="G50" s="515"/>
      <c r="H50" s="514" t="s">
        <v>1082</v>
      </c>
      <c r="I50" s="515"/>
      <c r="J50" s="514" t="s">
        <v>1083</v>
      </c>
      <c r="K50" s="515"/>
      <c r="L50" s="514" t="s">
        <v>167</v>
      </c>
      <c r="M50" s="515"/>
      <c r="N50" s="514" t="s">
        <v>1078</v>
      </c>
      <c r="O50" s="515"/>
      <c r="P50" s="514" t="s">
        <v>163</v>
      </c>
      <c r="Q50" s="515"/>
      <c r="R50" s="514" t="s">
        <v>167</v>
      </c>
      <c r="S50" s="515"/>
      <c r="T50" s="514" t="s">
        <v>167</v>
      </c>
      <c r="U50" s="515"/>
      <c r="V50" s="547"/>
      <c r="W50" s="547"/>
      <c r="X50" s="547"/>
      <c r="Y50" s="547"/>
    </row>
    <row r="51" spans="2:25" ht="30" customHeight="1">
      <c r="B51" s="502">
        <v>19</v>
      </c>
      <c r="C51" s="365" t="s">
        <v>328</v>
      </c>
      <c r="D51" s="253"/>
      <c r="E51" s="353">
        <v>91</v>
      </c>
      <c r="F51" s="91">
        <f>IF(ISBLANK('6桁'!F51)=TRUE,"",VLOOKUP(パターン表!F51, 'パターン別掛け率（入力）'!$C$3:$I$302, 7, FALSE))</f>
        <v>100</v>
      </c>
      <c r="G51" s="124" t="str">
        <f>'6桁'!G51</f>
        <v>Y★</v>
      </c>
      <c r="H51" s="91" t="str">
        <f>IF(ISBLANK('6桁'!H51)=TRUE,"",VLOOKUP(パターン表!H51, 'パターン別掛け率（入力）'!$C$3:$I$302, 7, FALSE))</f>
        <v/>
      </c>
      <c r="I51" s="124">
        <f>'6桁'!I51</f>
        <v>0</v>
      </c>
      <c r="J51" s="91" t="str">
        <f>IF(ISBLANK('6桁'!J51)=TRUE,"",VLOOKUP(パターン表!J51, 'パターン別掛け率（入力）'!$C$3:$I$302, 7, FALSE))</f>
        <v/>
      </c>
      <c r="K51" s="124">
        <f>'6桁'!K51</f>
        <v>0</v>
      </c>
      <c r="L51" s="91" t="str">
        <f>IF(ISBLANK('6桁'!L51)=TRUE,"",VLOOKUP(パターン表!L51, 'パターン別掛け率（入力）'!$C$3:$I$302, 7, FALSE))</f>
        <v/>
      </c>
      <c r="M51" s="124">
        <f>'6桁'!M51</f>
        <v>0</v>
      </c>
      <c r="N51" s="91" t="str">
        <f>IF(ISBLANK('6桁'!N51)=TRUE,"",VLOOKUP(パターン表!N51, 'パターン別掛け率（入力）'!$C$3:$I$302, 7, FALSE))</f>
        <v/>
      </c>
      <c r="O51" s="124">
        <f>'6桁'!O51</f>
        <v>0</v>
      </c>
      <c r="P51" s="91" t="str">
        <f>IF(ISBLANK('6桁'!P51)=TRUE,"",VLOOKUP(パターン表!P51, 'パターン別掛け率（入力）'!$C$3:$I$302, 7, FALSE))</f>
        <v/>
      </c>
      <c r="Q51" s="125">
        <f>'6桁'!Q51</f>
        <v>0</v>
      </c>
      <c r="R51" s="91" t="str">
        <f>IF(ISBLANK('6桁'!R51)=TRUE,"",VLOOKUP(パターン表!R51, 'パターン別掛け率（入力）'!$C$3:$I$302, 7, FALSE))</f>
        <v/>
      </c>
      <c r="S51" s="125">
        <f>'6桁'!S51</f>
        <v>0</v>
      </c>
      <c r="T51" s="91" t="str">
        <f>IF(ISBLANK('6桁'!T51)=TRUE,"",VLOOKUP(パターン表!T51, 'パターン別掛け率（入力）'!$C$3:$I$302, 7, FALSE))</f>
        <v/>
      </c>
      <c r="U51" s="125">
        <f>'6桁'!U51</f>
        <v>0</v>
      </c>
      <c r="V51" s="74"/>
      <c r="W51" s="251"/>
      <c r="X51" s="265"/>
      <c r="Y51" s="251"/>
    </row>
    <row r="52" spans="2:25" ht="30" customHeight="1">
      <c r="B52" s="503"/>
      <c r="C52" s="362" t="s">
        <v>127</v>
      </c>
      <c r="D52" s="254">
        <v>89</v>
      </c>
      <c r="E52" s="342">
        <v>93</v>
      </c>
      <c r="F52" s="95" t="str">
        <f>IF(ISBLANK('6桁'!F52)=TRUE,"",VLOOKUP(パターン表!F52, 'パターン別掛け率（入力）'!$C$3:$I$302, 7, FALSE))</f>
        <v/>
      </c>
      <c r="G52" s="126">
        <f>'6桁'!G52</f>
        <v>0</v>
      </c>
      <c r="H52" s="95" t="str">
        <f>IF(ISBLANK('6桁'!H52)=TRUE,"",VLOOKUP(パターン表!H52, 'パターン別掛け率（入力）'!$C$3:$I$302, 7, FALSE))</f>
        <v/>
      </c>
      <c r="I52" s="126">
        <f>'6桁'!I52</f>
        <v>0</v>
      </c>
      <c r="J52" s="95" t="str">
        <f>IF(ISBLANK('6桁'!J52)=TRUE,"",VLOOKUP(パターン表!J52, 'パターン別掛け率（入力）'!$C$3:$I$302, 7, FALSE))</f>
        <v/>
      </c>
      <c r="K52" s="126">
        <f>'6桁'!K52</f>
        <v>0</v>
      </c>
      <c r="L52" s="95" t="str">
        <f>IF(ISBLANK('6桁'!L52)=TRUE,"",VLOOKUP(パターン表!L52, 'パターン別掛け率（入力）'!$C$3:$I$302, 7, FALSE))</f>
        <v/>
      </c>
      <c r="M52" s="126">
        <f>'6桁'!M52</f>
        <v>0</v>
      </c>
      <c r="N52" s="95" t="str">
        <f>IF(ISBLANK('6桁'!N52)=TRUE,"",VLOOKUP(パターン表!N52, 'パターン別掛け率（入力）'!$C$3:$I$302, 7, FALSE))</f>
        <v/>
      </c>
      <c r="O52" s="126">
        <f>'6桁'!O52</f>
        <v>0</v>
      </c>
      <c r="P52" s="95" t="str">
        <f>IF(ISBLANK('6桁'!P52)=TRUE,"",VLOOKUP(パターン表!P52, 'パターン別掛け率（入力）'!$C$3:$I$302, 7, FALSE))</f>
        <v/>
      </c>
      <c r="Q52" s="96">
        <f>'6桁'!Q52</f>
        <v>0</v>
      </c>
      <c r="R52" s="95" t="str">
        <f>IF(ISBLANK('6桁'!R52)=TRUE,"",VLOOKUP(パターン表!R52, 'パターン別掛け率（入力）'!$C$3:$I$302, 7, FALSE))</f>
        <v/>
      </c>
      <c r="S52" s="96">
        <f>'6桁'!S52</f>
        <v>0</v>
      </c>
      <c r="T52" s="95">
        <f>IF(ISBLANK('6桁'!T52)=TRUE,"",VLOOKUP(パターン表!T52, 'パターン別掛け率（入力）'!$C$3:$I$302, 7, FALSE))</f>
        <v>100</v>
      </c>
      <c r="U52" s="96" t="str">
        <f>'6桁'!U52</f>
        <v>※W★</v>
      </c>
      <c r="V52" s="74"/>
      <c r="W52" s="251"/>
      <c r="X52" s="265"/>
      <c r="Y52" s="251"/>
    </row>
    <row r="53" spans="2:25" ht="30" customHeight="1">
      <c r="B53" s="503"/>
      <c r="C53" s="362" t="s">
        <v>44</v>
      </c>
      <c r="D53" s="254">
        <v>92</v>
      </c>
      <c r="E53" s="342">
        <v>96</v>
      </c>
      <c r="F53" s="95" t="str">
        <f>IF(ISBLANK('6桁'!F53)=TRUE,"",VLOOKUP(パターン表!F53, 'パターン別掛け率（入力）'!$C$3:$I$302, 7, FALSE))</f>
        <v/>
      </c>
      <c r="G53" s="126">
        <f>'6桁'!G53</f>
        <v>0</v>
      </c>
      <c r="H53" s="95" t="str">
        <f>IF(ISBLANK('6桁'!H53)=TRUE,"",VLOOKUP(パターン表!H53, 'パターン別掛け率（入力）'!$C$3:$I$302, 7, FALSE))</f>
        <v/>
      </c>
      <c r="I53" s="126">
        <f>'6桁'!I53</f>
        <v>0</v>
      </c>
      <c r="J53" s="95" t="str">
        <f>IF(ISBLANK('6桁'!J53)=TRUE,"",VLOOKUP(パターン表!J53, 'パターン別掛け率（入力）'!$C$3:$I$302, 7, FALSE))</f>
        <v/>
      </c>
      <c r="K53" s="126">
        <f>'6桁'!K53</f>
        <v>0</v>
      </c>
      <c r="L53" s="95" t="str">
        <f>IF(ISBLANK('6桁'!L53)=TRUE,"",VLOOKUP(パターン表!L53, 'パターン別掛け率（入力）'!$C$3:$I$302, 7, FALSE))</f>
        <v/>
      </c>
      <c r="M53" s="126">
        <f>'6桁'!M53</f>
        <v>0</v>
      </c>
      <c r="N53" s="95" t="str">
        <f>IF(ISBLANK('6桁'!N53)=TRUE,"",VLOOKUP(パターン表!N53, 'パターン別掛け率（入力）'!$C$3:$I$302, 7, FALSE))</f>
        <v/>
      </c>
      <c r="O53" s="126">
        <f>'6桁'!O53</f>
        <v>0</v>
      </c>
      <c r="P53" s="95" t="str">
        <f>IF(ISBLANK('6桁'!P53)=TRUE,"",VLOOKUP(パターン表!P53, 'パターン別掛け率（入力）'!$C$3:$I$302, 7, FALSE))</f>
        <v/>
      </c>
      <c r="Q53" s="96">
        <f>'6桁'!Q53</f>
        <v>0</v>
      </c>
      <c r="R53" s="95" t="str">
        <f>IF(ISBLANK('6桁'!R53)=TRUE,"",VLOOKUP(パターン表!R53, 'パターン別掛け率（入力）'!$C$3:$I$302, 7, FALSE))</f>
        <v/>
      </c>
      <c r="S53" s="96">
        <f>'6桁'!S53</f>
        <v>0</v>
      </c>
      <c r="T53" s="95">
        <f>IF(ISBLANK('6桁'!T53)=TRUE,"",VLOOKUP(パターン表!T53, 'パターン別掛け率（入力）'!$C$3:$I$302, 7, FALSE))</f>
        <v>100</v>
      </c>
      <c r="U53" s="96" t="str">
        <f>'6桁'!U53</f>
        <v>※W★</v>
      </c>
      <c r="V53" s="74"/>
      <c r="W53" s="251"/>
      <c r="X53" s="265"/>
      <c r="Y53" s="251"/>
    </row>
    <row r="54" spans="2:25" ht="30" customHeight="1">
      <c r="B54" s="503"/>
      <c r="C54" s="362" t="s">
        <v>329</v>
      </c>
      <c r="D54" s="254"/>
      <c r="E54" s="342">
        <v>98</v>
      </c>
      <c r="F54" s="95">
        <f>IF(ISBLANK('6桁'!F54)=TRUE,"",VLOOKUP(パターン表!F54, 'パターン別掛け率（入力）'!$C$3:$I$302, 7, FALSE))</f>
        <v>100</v>
      </c>
      <c r="G54" s="126" t="str">
        <f>'6桁'!G54</f>
        <v>Y★</v>
      </c>
      <c r="H54" s="95" t="str">
        <f>IF(ISBLANK('6桁'!H54)=TRUE,"",VLOOKUP(パターン表!H54, 'パターン別掛け率（入力）'!$C$3:$I$302, 7, FALSE))</f>
        <v/>
      </c>
      <c r="I54" s="126">
        <f>'6桁'!I54</f>
        <v>0</v>
      </c>
      <c r="J54" s="95" t="str">
        <f>IF(ISBLANK('6桁'!J54)=TRUE,"",VLOOKUP(パターン表!J54, 'パターン別掛け率（入力）'!$C$3:$I$302, 7, FALSE))</f>
        <v/>
      </c>
      <c r="K54" s="126">
        <f>'6桁'!K54</f>
        <v>0</v>
      </c>
      <c r="L54" s="95" t="str">
        <f>IF(ISBLANK('6桁'!L54)=TRUE,"",VLOOKUP(パターン表!L54, 'パターン別掛け率（入力）'!$C$3:$I$302, 7, FALSE))</f>
        <v/>
      </c>
      <c r="M54" s="126">
        <f>'6桁'!M54</f>
        <v>0</v>
      </c>
      <c r="N54" s="95" t="str">
        <f>IF(ISBLANK('6桁'!N54)=TRUE,"",VLOOKUP(パターン表!N54, 'パターン別掛け率（入力）'!$C$3:$I$302, 7, FALSE))</f>
        <v/>
      </c>
      <c r="O54" s="126">
        <f>'6桁'!O54</f>
        <v>0</v>
      </c>
      <c r="P54" s="95" t="str">
        <f>IF(ISBLANK('6桁'!P54)=TRUE,"",VLOOKUP(パターン表!P54, 'パターン別掛け率（入力）'!$C$3:$I$302, 7, FALSE))</f>
        <v/>
      </c>
      <c r="Q54" s="96">
        <f>'6桁'!Q54</f>
        <v>0</v>
      </c>
      <c r="R54" s="95" t="str">
        <f>IF(ISBLANK('6桁'!R54)=TRUE,"",VLOOKUP(パターン表!R54, 'パターン別掛け率（入力）'!$C$3:$I$302, 7, FALSE))</f>
        <v/>
      </c>
      <c r="S54" s="96">
        <f>'6桁'!S54</f>
        <v>0</v>
      </c>
      <c r="T54" s="95" t="str">
        <f>IF(ISBLANK('6桁'!T54)=TRUE,"",VLOOKUP(パターン表!T54, 'パターン別掛け率（入力）'!$C$3:$I$302, 7, FALSE))</f>
        <v/>
      </c>
      <c r="U54" s="96">
        <f>'6桁'!U54</f>
        <v>0</v>
      </c>
      <c r="V54" s="74"/>
      <c r="W54" s="251"/>
      <c r="X54" s="265"/>
      <c r="Y54" s="251"/>
    </row>
    <row r="55" spans="2:25" ht="30" customHeight="1">
      <c r="B55" s="503"/>
      <c r="C55" s="362" t="s">
        <v>330</v>
      </c>
      <c r="D55" s="254"/>
      <c r="E55" s="342">
        <v>100</v>
      </c>
      <c r="F55" s="95">
        <f>IF(ISBLANK('6桁'!F55)=TRUE,"",VLOOKUP(パターン表!F55, 'パターン別掛け率（入力）'!$C$3:$I$302, 7, FALSE))</f>
        <v>100</v>
      </c>
      <c r="G55" s="20" t="str">
        <f>'6桁'!G55</f>
        <v>Y★</v>
      </c>
      <c r="H55" s="95" t="str">
        <f>IF(ISBLANK('6桁'!H55)=TRUE,"",VLOOKUP(パターン表!H55, 'パターン別掛け率（入力）'!$C$3:$I$302, 7, FALSE))</f>
        <v/>
      </c>
      <c r="I55" s="126">
        <f>'6桁'!I55</f>
        <v>0</v>
      </c>
      <c r="J55" s="95" t="str">
        <f>IF(ISBLANK('6桁'!J55)=TRUE,"",VLOOKUP(パターン表!J55, 'パターン別掛け率（入力）'!$C$3:$I$302, 7, FALSE))</f>
        <v/>
      </c>
      <c r="K55" s="126">
        <f>'6桁'!K55</f>
        <v>0</v>
      </c>
      <c r="L55" s="95" t="str">
        <f>IF(ISBLANK('6桁'!L55)=TRUE,"",VLOOKUP(パターン表!L55, 'パターン別掛け率（入力）'!$C$3:$I$302, 7, FALSE))</f>
        <v/>
      </c>
      <c r="M55" s="126">
        <f>'6桁'!M55</f>
        <v>0</v>
      </c>
      <c r="N55" s="95" t="str">
        <f>IF(ISBLANK('6桁'!N55)=TRUE,"",VLOOKUP(パターン表!N55, 'パターン別掛け率（入力）'!$C$3:$I$302, 7, FALSE))</f>
        <v/>
      </c>
      <c r="O55" s="126">
        <f>'6桁'!O55</f>
        <v>0</v>
      </c>
      <c r="P55" s="95" t="str">
        <f>IF(ISBLANK('6桁'!P55)=TRUE,"",VLOOKUP(パターン表!P55, 'パターン別掛け率（入力）'!$C$3:$I$302, 7, FALSE))</f>
        <v/>
      </c>
      <c r="Q55" s="96">
        <f>'6桁'!Q55</f>
        <v>0</v>
      </c>
      <c r="R55" s="95" t="str">
        <f>IF(ISBLANK('6桁'!R55)=TRUE,"",VLOOKUP(パターン表!R55, 'パターン別掛け率（入力）'!$C$3:$I$302, 7, FALSE))</f>
        <v/>
      </c>
      <c r="S55" s="96">
        <f>'6桁'!S55</f>
        <v>0</v>
      </c>
      <c r="T55" s="95" t="str">
        <f>IF(ISBLANK('6桁'!T55)=TRUE,"",VLOOKUP(パターン表!T55, 'パターン別掛け率（入力）'!$C$3:$I$302, 7, FALSE))</f>
        <v/>
      </c>
      <c r="U55" s="96">
        <f>'6桁'!U55</f>
        <v>0</v>
      </c>
      <c r="V55" s="74"/>
      <c r="W55" s="251"/>
      <c r="X55" s="265"/>
      <c r="Y55" s="251"/>
    </row>
    <row r="56" spans="2:25" ht="30" customHeight="1">
      <c r="B56" s="503"/>
      <c r="C56" s="362" t="s">
        <v>213</v>
      </c>
      <c r="D56" s="254"/>
      <c r="E56" s="342">
        <v>85</v>
      </c>
      <c r="F56" s="95" t="str">
        <f>IF(ISBLANK('6桁'!F56)=TRUE,"",VLOOKUP(パターン表!F56, 'パターン別掛け率（入力）'!$C$3:$I$302, 7, FALSE))</f>
        <v/>
      </c>
      <c r="G56" s="20">
        <f>'6桁'!G56</f>
        <v>0</v>
      </c>
      <c r="H56" s="95" t="str">
        <f>IF(ISBLANK('6桁'!H56)=TRUE,"",VLOOKUP(パターン表!H56, 'パターン別掛け率（入力）'!$C$3:$I$302, 7, FALSE))</f>
        <v/>
      </c>
      <c r="I56" s="101">
        <f>'6桁'!I56</f>
        <v>0</v>
      </c>
      <c r="J56" s="95" t="str">
        <f>IF(ISBLANK('6桁'!J56)=TRUE,"",VLOOKUP(パターン表!J56, 'パターン別掛け率（入力）'!$C$3:$I$302, 7, FALSE))</f>
        <v/>
      </c>
      <c r="K56" s="101">
        <f>'6桁'!K56</f>
        <v>0</v>
      </c>
      <c r="L56" s="95">
        <f>IF(ISBLANK('6桁'!L56)=TRUE,"",VLOOKUP(パターン表!L56, 'パターン別掛け率（入力）'!$C$3:$I$302, 7, FALSE))</f>
        <v>100</v>
      </c>
      <c r="M56" s="101" t="str">
        <f>'6桁'!M56</f>
        <v>W★</v>
      </c>
      <c r="N56" s="95" t="str">
        <f>IF(ISBLANK('6桁'!N56)=TRUE,"",VLOOKUP(パターン表!N56, 'パターン別掛け率（入力）'!$C$3:$I$302, 7, FALSE))</f>
        <v/>
      </c>
      <c r="O56" s="126">
        <f>'6桁'!O56</f>
        <v>0</v>
      </c>
      <c r="P56" s="95" t="str">
        <f>IF(ISBLANK('6桁'!P56)=TRUE,"",VLOOKUP(パターン表!P56, 'パターン別掛け率（入力）'!$C$3:$I$302, 7, FALSE))</f>
        <v/>
      </c>
      <c r="Q56" s="96">
        <f>'6桁'!Q56</f>
        <v>0</v>
      </c>
      <c r="R56" s="95" t="str">
        <f>IF(ISBLANK('6桁'!R56)=TRUE,"",VLOOKUP(パターン表!R56, 'パターン別掛け率（入力）'!$C$3:$I$302, 7, FALSE))</f>
        <v/>
      </c>
      <c r="S56" s="96">
        <f>'6桁'!S56</f>
        <v>0</v>
      </c>
      <c r="T56" s="95" t="str">
        <f>IF(ISBLANK('6桁'!T56)=TRUE,"",VLOOKUP(パターン表!T56, 'パターン別掛け率（入力）'!$C$3:$I$302, 7, FALSE))</f>
        <v/>
      </c>
      <c r="U56" s="96">
        <f>'6桁'!U56</f>
        <v>0</v>
      </c>
      <c r="V56" s="74"/>
      <c r="W56" s="251"/>
      <c r="X56" s="265"/>
      <c r="Y56" s="251"/>
    </row>
    <row r="57" spans="2:25" ht="30" customHeight="1">
      <c r="B57" s="503"/>
      <c r="C57" s="362" t="s">
        <v>214</v>
      </c>
      <c r="D57" s="254">
        <v>84</v>
      </c>
      <c r="E57" s="342">
        <v>88</v>
      </c>
      <c r="F57" s="95">
        <f>IF(ISBLANK('6桁'!F57)=TRUE,"",VLOOKUP(パターン表!F57, 'パターン別掛け率（入力）'!$C$3:$I$302, 7, FALSE))</f>
        <v>100</v>
      </c>
      <c r="G57" s="19" t="str">
        <f>'6桁'!G57</f>
        <v>Y★</v>
      </c>
      <c r="H57" s="95" t="str">
        <f>IF(ISBLANK('6桁'!H57)=TRUE,"",VLOOKUP(パターン表!H57, 'パターン別掛け率（入力）'!$C$3:$I$302, 7, FALSE))</f>
        <v/>
      </c>
      <c r="I57" s="101">
        <f>'6桁'!I57</f>
        <v>0</v>
      </c>
      <c r="J57" s="95" t="str">
        <f>IF(ISBLANK('6桁'!J57)=TRUE,"",VLOOKUP(パターン表!J57, 'パターン別掛け率（入力）'!$C$3:$I$302, 7, FALSE))</f>
        <v/>
      </c>
      <c r="K57" s="101">
        <f>'6桁'!K57</f>
        <v>0</v>
      </c>
      <c r="L57" s="95">
        <f>IF(ISBLANK('6桁'!L57)=TRUE,"",VLOOKUP(パターン表!L57, 'パターン別掛け率（入力）'!$C$3:$I$302, 7, FALSE))</f>
        <v>100</v>
      </c>
      <c r="M57" s="126" t="str">
        <f>'6桁'!M57</f>
        <v>W★</v>
      </c>
      <c r="N57" s="95" t="str">
        <f>IF(ISBLANK('6桁'!N57)=TRUE,"",VLOOKUP(パターン表!N57, 'パターン別掛け率（入力）'!$C$3:$I$302, 7, FALSE))</f>
        <v/>
      </c>
      <c r="O57" s="126">
        <f>'6桁'!O57</f>
        <v>0</v>
      </c>
      <c r="P57" s="95" t="str">
        <f>IF(ISBLANK('6桁'!P57)=TRUE,"",VLOOKUP(パターン表!P57, 'パターン別掛け率（入力）'!$C$3:$I$302, 7, FALSE))</f>
        <v/>
      </c>
      <c r="Q57" s="96">
        <f>'6桁'!Q57</f>
        <v>0</v>
      </c>
      <c r="R57" s="95" t="str">
        <f>IF(ISBLANK('6桁'!R57)=TRUE,"",VLOOKUP(パターン表!R57, 'パターン別掛け率（入力）'!$C$3:$I$302, 7, FALSE))</f>
        <v/>
      </c>
      <c r="S57" s="96">
        <f>'6桁'!S57</f>
        <v>0</v>
      </c>
      <c r="T57" s="95">
        <f>IF(ISBLANK('6桁'!T57)=TRUE,"",VLOOKUP(パターン表!T57, 'パターン別掛け率（入力）'!$C$3:$I$302, 7, FALSE))</f>
        <v>100</v>
      </c>
      <c r="U57" s="96" t="str">
        <f>'6桁'!U57</f>
        <v>W★</v>
      </c>
      <c r="V57" s="74"/>
      <c r="W57" s="251"/>
      <c r="X57" s="265"/>
      <c r="Y57" s="251"/>
    </row>
    <row r="58" spans="2:25" ht="30" customHeight="1">
      <c r="B58" s="503"/>
      <c r="C58" s="362" t="s">
        <v>215</v>
      </c>
      <c r="D58" s="254">
        <v>87</v>
      </c>
      <c r="E58" s="342">
        <v>91</v>
      </c>
      <c r="F58" s="95">
        <f>IF(ISBLANK('6桁'!F58)=TRUE,"",VLOOKUP(パターン表!F58, 'パターン別掛け率（入力）'!$C$3:$I$302, 7, FALSE))</f>
        <v>100</v>
      </c>
      <c r="G58" s="19" t="str">
        <f>'6桁'!G58</f>
        <v>Y★</v>
      </c>
      <c r="H58" s="95">
        <f>IF(ISBLANK('6桁'!H58)=TRUE,"",VLOOKUP(パターン表!H58, 'パターン別掛け率（入力）'!$C$3:$I$302, 7, FALSE))</f>
        <v>100</v>
      </c>
      <c r="I58" s="96" t="str">
        <f>'6桁'!I58</f>
        <v>Y★</v>
      </c>
      <c r="J58" s="95">
        <f>IF(ISBLANK('6桁'!J58)=TRUE,"",VLOOKUP(パターン表!J58, 'パターン別掛け率（入力）'!$C$3:$I$302, 7, FALSE))</f>
        <v>100</v>
      </c>
      <c r="K58" s="96" t="str">
        <f>'6桁'!K58</f>
        <v>W★</v>
      </c>
      <c r="L58" s="95" t="str">
        <f>IF(ISBLANK('6桁'!L58)=TRUE,"",VLOOKUP(パターン表!L58, 'パターン別掛け率（入力）'!$C$3:$I$302, 7, FALSE))</f>
        <v/>
      </c>
      <c r="M58" s="126">
        <f>'6桁'!M58</f>
        <v>0</v>
      </c>
      <c r="N58" s="95" t="str">
        <f>IF(ISBLANK('6桁'!N58)=TRUE,"",VLOOKUP(パターン表!N58, 'パターン別掛け率（入力）'!$C$3:$I$302, 7, FALSE))</f>
        <v/>
      </c>
      <c r="O58" s="126">
        <f>'6桁'!O58</f>
        <v>0</v>
      </c>
      <c r="P58" s="95" t="str">
        <f>IF(ISBLANK('6桁'!P58)=TRUE,"",VLOOKUP(パターン表!P58, 'パターン別掛け率（入力）'!$C$3:$I$302, 7, FALSE))</f>
        <v/>
      </c>
      <c r="Q58" s="96">
        <f>'6桁'!Q58</f>
        <v>0</v>
      </c>
      <c r="R58" s="95" t="str">
        <f>IF(ISBLANK('6桁'!R58)=TRUE,"",VLOOKUP(パターン表!R58, 'パターン別掛け率（入力）'!$C$3:$I$302, 7, FALSE))</f>
        <v/>
      </c>
      <c r="S58" s="96">
        <f>'6桁'!S58</f>
        <v>0</v>
      </c>
      <c r="T58" s="95">
        <f>IF(ISBLANK('6桁'!T58)=TRUE,"",VLOOKUP(パターン表!T58, 'パターン別掛け率（入力）'!$C$3:$I$302, 7, FALSE))</f>
        <v>100</v>
      </c>
      <c r="U58" s="96" t="str">
        <f>'6桁'!U58</f>
        <v>W★</v>
      </c>
      <c r="V58" s="74"/>
      <c r="W58" s="251"/>
      <c r="X58" s="265"/>
      <c r="Y58" s="251"/>
    </row>
    <row r="59" spans="2:25" ht="30" customHeight="1">
      <c r="B59" s="503"/>
      <c r="C59" s="362" t="s">
        <v>216</v>
      </c>
      <c r="D59" s="254">
        <v>89</v>
      </c>
      <c r="E59" s="342">
        <v>93</v>
      </c>
      <c r="F59" s="95">
        <f>IF(ISBLANK('6桁'!F59)=TRUE,"",VLOOKUP(パターン表!F59, 'パターン別掛け率（入力）'!$C$3:$I$302, 7, FALSE))</f>
        <v>100</v>
      </c>
      <c r="G59" s="126" t="str">
        <f>'6桁'!G59</f>
        <v>Y★</v>
      </c>
      <c r="H59" s="95">
        <f>IF(ISBLANK('6桁'!H59)=TRUE,"",VLOOKUP(パターン表!H59, 'パターン別掛け率（入力）'!$C$3:$I$302, 7, FALSE))</f>
        <v>100</v>
      </c>
      <c r="I59" s="126" t="str">
        <f>'6桁'!I59</f>
        <v>Y★</v>
      </c>
      <c r="J59" s="95">
        <f>IF(ISBLANK('6桁'!J59)=TRUE,"",VLOOKUP(パターン表!J59, 'パターン別掛け率（入力）'!$C$3:$I$302, 7, FALSE))</f>
        <v>100</v>
      </c>
      <c r="K59" s="126" t="str">
        <f>'6桁'!K59</f>
        <v>W★</v>
      </c>
      <c r="L59" s="95" t="str">
        <f>IF(ISBLANK('6桁'!L59)=TRUE,"",VLOOKUP(パターン表!L59, 'パターン別掛け率（入力）'!$C$3:$I$302, 7, FALSE))</f>
        <v/>
      </c>
      <c r="M59" s="126">
        <f>'6桁'!M59</f>
        <v>0</v>
      </c>
      <c r="N59" s="95" t="str">
        <f>IF(ISBLANK('6桁'!N59)=TRUE,"",VLOOKUP(パターン表!N59, 'パターン別掛け率（入力）'!$C$3:$I$302, 7, FALSE))</f>
        <v/>
      </c>
      <c r="O59" s="126">
        <f>'6桁'!O59</f>
        <v>0</v>
      </c>
      <c r="P59" s="95" t="str">
        <f>IF(ISBLANK('6桁'!P59)=TRUE,"",VLOOKUP(パターン表!P59, 'パターン別掛け率（入力）'!$C$3:$I$302, 7, FALSE))</f>
        <v/>
      </c>
      <c r="Q59" s="96">
        <f>'6桁'!Q59</f>
        <v>0</v>
      </c>
      <c r="R59" s="95" t="str">
        <f>IF(ISBLANK('6桁'!R59)=TRUE,"",VLOOKUP(パターン表!R59, 'パターン別掛け率（入力）'!$C$3:$I$302, 7, FALSE))</f>
        <v/>
      </c>
      <c r="S59" s="96">
        <f>'6桁'!S59</f>
        <v>0</v>
      </c>
      <c r="T59" s="95">
        <f>IF(ISBLANK('6桁'!T59)=TRUE,"",VLOOKUP(パターン表!T59, 'パターン別掛け率（入力）'!$C$3:$I$302, 7, FALSE))</f>
        <v>100</v>
      </c>
      <c r="U59" s="96" t="str">
        <f>'6桁'!U59</f>
        <v>W★</v>
      </c>
      <c r="V59" s="74"/>
      <c r="W59" s="251"/>
      <c r="X59" s="265"/>
      <c r="Y59" s="251"/>
    </row>
    <row r="60" spans="2:25" ht="30" customHeight="1">
      <c r="B60" s="503"/>
      <c r="C60" s="362" t="s">
        <v>300</v>
      </c>
      <c r="D60" s="254">
        <v>92</v>
      </c>
      <c r="E60" s="342">
        <v>96</v>
      </c>
      <c r="F60" s="95">
        <f>IF(ISBLANK('6桁'!F60)=TRUE,"",VLOOKUP(パターン表!F60, 'パターン別掛け率（入力）'!$C$3:$I$302, 7, FALSE))</f>
        <v>100</v>
      </c>
      <c r="G60" s="96" t="str">
        <f>'6桁'!G60</f>
        <v>Y★</v>
      </c>
      <c r="H60" s="95">
        <f>IF(ISBLANK('6桁'!H60)=TRUE,"",VLOOKUP(パターン表!H60, 'パターン別掛け率（入力）'!$C$3:$I$302, 7, FALSE))</f>
        <v>100</v>
      </c>
      <c r="I60" s="126" t="str">
        <f>'6桁'!I60</f>
        <v>Y★</v>
      </c>
      <c r="J60" s="95">
        <f>IF(ISBLANK('6桁'!J60)=TRUE,"",VLOOKUP(パターン表!J60, 'パターン別掛け率（入力）'!$C$3:$I$302, 7, FALSE))</f>
        <v>100</v>
      </c>
      <c r="K60" s="96" t="str">
        <f>'6桁'!K60</f>
        <v>W★</v>
      </c>
      <c r="L60" s="95" t="str">
        <f>IF(ISBLANK('6桁'!L60)=TRUE,"",VLOOKUP(パターン表!L60, 'パターン別掛け率（入力）'!$C$3:$I$302, 7, FALSE))</f>
        <v/>
      </c>
      <c r="M60" s="96">
        <f>'6桁'!M60</f>
        <v>0</v>
      </c>
      <c r="N60" s="95" t="str">
        <f>IF(ISBLANK('6桁'!N60)=TRUE,"",VLOOKUP(パターン表!N60, 'パターン別掛け率（入力）'!$C$3:$I$302, 7, FALSE))</f>
        <v/>
      </c>
      <c r="O60" s="117">
        <f>'6桁'!O60</f>
        <v>0</v>
      </c>
      <c r="P60" s="95" t="str">
        <f>IF(ISBLANK('6桁'!P60)=TRUE,"",VLOOKUP(パターン表!P60, 'パターン別掛け率（入力）'!$C$3:$I$302, 7, FALSE))</f>
        <v/>
      </c>
      <c r="Q60" s="96">
        <f>'6桁'!Q60</f>
        <v>0</v>
      </c>
      <c r="R60" s="95" t="str">
        <f>IF(ISBLANK('6桁'!R60)=TRUE,"",VLOOKUP(パターン表!R60, 'パターン別掛け率（入力）'!$C$3:$I$302, 7, FALSE))</f>
        <v/>
      </c>
      <c r="S60" s="96">
        <f>'6桁'!S60</f>
        <v>0</v>
      </c>
      <c r="T60" s="95" t="str">
        <f>IF(ISBLANK('6桁'!T60)=TRUE,"",VLOOKUP(パターン表!T60, 'パターン別掛け率（入力）'!$C$3:$I$302, 7, FALSE))</f>
        <v/>
      </c>
      <c r="U60" s="96">
        <f>'6桁'!U60</f>
        <v>0</v>
      </c>
      <c r="V60" s="74"/>
      <c r="W60" s="251"/>
      <c r="X60" s="265"/>
      <c r="Y60" s="251"/>
    </row>
    <row r="61" spans="2:25" ht="30" customHeight="1">
      <c r="B61" s="503"/>
      <c r="C61" s="362" t="s">
        <v>301</v>
      </c>
      <c r="D61" s="254">
        <v>94</v>
      </c>
      <c r="E61" s="342">
        <v>98</v>
      </c>
      <c r="F61" s="95">
        <f>IF(ISBLANK('6桁'!F61)=TRUE,"",VLOOKUP(パターン表!F61, 'パターン別掛け率（入力）'!$C$3:$I$302, 7, FALSE))</f>
        <v>100</v>
      </c>
      <c r="G61" s="96" t="str">
        <f>'6桁'!G61</f>
        <v>Y★</v>
      </c>
      <c r="H61" s="95" t="str">
        <f>IF(ISBLANK('6桁'!H61)=TRUE,"",VLOOKUP(パターン表!H61, 'パターン別掛け率（入力）'!$C$3:$I$302, 7, FALSE))</f>
        <v/>
      </c>
      <c r="I61" s="126">
        <f>'6桁'!I61</f>
        <v>0</v>
      </c>
      <c r="J61" s="95">
        <f>IF(ISBLANK('6桁'!J61)=TRUE,"",VLOOKUP(パターン表!J61, 'パターン別掛け率（入力）'!$C$3:$I$302, 7, FALSE))</f>
        <v>100</v>
      </c>
      <c r="K61" s="96" t="str">
        <f>'6桁'!K61</f>
        <v>W</v>
      </c>
      <c r="L61" s="95" t="str">
        <f>IF(ISBLANK('6桁'!L61)=TRUE,"",VLOOKUP(パターン表!L61, 'パターン別掛け率（入力）'!$C$3:$I$302, 7, FALSE))</f>
        <v/>
      </c>
      <c r="M61" s="126">
        <f>'6桁'!M61</f>
        <v>0</v>
      </c>
      <c r="N61" s="95" t="str">
        <f>IF(ISBLANK('6桁'!N61)=TRUE,"",VLOOKUP(パターン表!N61, 'パターン別掛け率（入力）'!$C$3:$I$302, 7, FALSE))</f>
        <v/>
      </c>
      <c r="O61" s="96">
        <f>'6桁'!O61</f>
        <v>0</v>
      </c>
      <c r="P61" s="95" t="str">
        <f>IF(ISBLANK('6桁'!P61)=TRUE,"",VLOOKUP(パターン表!P61, 'パターン別掛け率（入力）'!$C$3:$I$302, 7, FALSE))</f>
        <v/>
      </c>
      <c r="Q61" s="96">
        <f>'6桁'!Q61</f>
        <v>0</v>
      </c>
      <c r="R61" s="95" t="str">
        <f>IF(ISBLANK('6桁'!R61)=TRUE,"",VLOOKUP(パターン表!R61, 'パターン別掛け率（入力）'!$C$3:$I$302, 7, FALSE))</f>
        <v/>
      </c>
      <c r="S61" s="96">
        <f>'6桁'!S61</f>
        <v>0</v>
      </c>
      <c r="T61" s="95" t="str">
        <f>IF(ISBLANK('6桁'!T61)=TRUE,"",VLOOKUP(パターン表!T61, 'パターン別掛け率（入力）'!$C$3:$I$302, 7, FALSE))</f>
        <v/>
      </c>
      <c r="U61" s="96">
        <f>'6桁'!U61</f>
        <v>0</v>
      </c>
      <c r="V61" s="74"/>
      <c r="W61" s="251"/>
      <c r="X61" s="265"/>
      <c r="Y61" s="251"/>
    </row>
    <row r="62" spans="2:25" ht="30" customHeight="1">
      <c r="B62" s="503"/>
      <c r="C62" s="362" t="s">
        <v>217</v>
      </c>
      <c r="D62" s="254">
        <v>96</v>
      </c>
      <c r="E62" s="342">
        <v>100</v>
      </c>
      <c r="F62" s="95">
        <f>IF(ISBLANK('6桁'!F62)=TRUE,"",VLOOKUP(パターン表!F62, 'パターン別掛け率（入力）'!$C$3:$I$302, 7, FALSE))</f>
        <v>100</v>
      </c>
      <c r="G62" s="20" t="str">
        <f>'6桁'!G62</f>
        <v>Y★</v>
      </c>
      <c r="H62" s="95">
        <f>IF(ISBLANK('6桁'!H62)=TRUE,"",VLOOKUP(パターン表!H62, 'パターン別掛け率（入力）'!$C$3:$I$302, 7, FALSE))</f>
        <v>100</v>
      </c>
      <c r="I62" s="96" t="str">
        <f>'6桁'!I62</f>
        <v>Y★</v>
      </c>
      <c r="J62" s="95">
        <f>IF(ISBLANK('6桁'!J62)=TRUE,"",VLOOKUP(パターン表!J62, 'パターン別掛け率（入力）'!$C$3:$I$302, 7, FALSE))</f>
        <v>100</v>
      </c>
      <c r="K62" s="101" t="str">
        <f>'6桁'!K62</f>
        <v>W★</v>
      </c>
      <c r="L62" s="95" t="str">
        <f>IF(ISBLANK('6桁'!L62)=TRUE,"",VLOOKUP(パターン表!L62, 'パターン別掛け率（入力）'!$C$3:$I$302, 7, FALSE))</f>
        <v/>
      </c>
      <c r="M62" s="101">
        <f>'6桁'!M62</f>
        <v>0</v>
      </c>
      <c r="N62" s="95" t="str">
        <f>IF(ISBLANK('6桁'!N62)=TRUE,"",VLOOKUP(パターン表!N62, 'パターン別掛け率（入力）'!$C$3:$I$302, 7, FALSE))</f>
        <v/>
      </c>
      <c r="O62" s="126">
        <f>'6桁'!O62</f>
        <v>0</v>
      </c>
      <c r="P62" s="95" t="str">
        <f>IF(ISBLANK('6桁'!P62)=TRUE,"",VLOOKUP(パターン表!P62, 'パターン別掛け率（入力）'!$C$3:$I$302, 7, FALSE))</f>
        <v/>
      </c>
      <c r="Q62" s="96">
        <f>'6桁'!Q62</f>
        <v>0</v>
      </c>
      <c r="R62" s="95">
        <f>IF(ISBLANK('6桁'!R62)=TRUE,"",VLOOKUP(パターン表!R62, 'パターン別掛け率（入力）'!$C$3:$I$302, 7, FALSE))</f>
        <v>100</v>
      </c>
      <c r="S62" s="96" t="str">
        <f>'6桁'!S62</f>
        <v>W</v>
      </c>
      <c r="T62" s="95" t="str">
        <f>IF(ISBLANK('6桁'!T62)=TRUE,"",VLOOKUP(パターン表!T62, 'パターン別掛け率（入力）'!$C$3:$I$302, 7, FALSE))</f>
        <v/>
      </c>
      <c r="U62" s="96">
        <f>'6桁'!U62</f>
        <v>0</v>
      </c>
      <c r="V62" s="74"/>
      <c r="W62" s="251"/>
      <c r="X62" s="265"/>
      <c r="Y62" s="251"/>
    </row>
    <row r="63" spans="2:25" ht="30" customHeight="1">
      <c r="B63" s="503"/>
      <c r="C63" s="362" t="s">
        <v>477</v>
      </c>
      <c r="D63" s="254"/>
      <c r="E63" s="342">
        <v>103</v>
      </c>
      <c r="F63" s="95">
        <f>IF(ISBLANK('6桁'!F63)=TRUE,"",VLOOKUP(パターン表!F63, 'パターン別掛け率（入力）'!$C$3:$I$302, 7, FALSE))</f>
        <v>100</v>
      </c>
      <c r="G63" s="126" t="str">
        <f>'6桁'!G63</f>
        <v>Y★</v>
      </c>
      <c r="H63" s="95" t="str">
        <f>IF(ISBLANK('6桁'!H63)=TRUE,"",VLOOKUP(パターン表!H63, 'パターン別掛け率（入力）'!$C$3:$I$302, 7, FALSE))</f>
        <v/>
      </c>
      <c r="I63" s="96">
        <f>'6桁'!I63</f>
        <v>0</v>
      </c>
      <c r="J63" s="95" t="str">
        <f>IF(ISBLANK('6桁'!J63)=TRUE,"",VLOOKUP(パターン表!J63, 'パターン別掛け率（入力）'!$C$3:$I$302, 7, FALSE))</f>
        <v/>
      </c>
      <c r="K63" s="126">
        <f>'6桁'!K63</f>
        <v>0</v>
      </c>
      <c r="L63" s="95" t="str">
        <f>IF(ISBLANK('6桁'!L63)=TRUE,"",VLOOKUP(パターン表!L63, 'パターン別掛け率（入力）'!$C$3:$I$302, 7, FALSE))</f>
        <v/>
      </c>
      <c r="M63" s="126">
        <f>'6桁'!M63</f>
        <v>0</v>
      </c>
      <c r="N63" s="95" t="str">
        <f>IF(ISBLANK('6桁'!N63)=TRUE,"",VLOOKUP(パターン表!N63, 'パターン別掛け率（入力）'!$C$3:$I$302, 7, FALSE))</f>
        <v/>
      </c>
      <c r="O63" s="126">
        <f>'6桁'!O63</f>
        <v>0</v>
      </c>
      <c r="P63" s="95" t="str">
        <f>IF(ISBLANK('6桁'!P63)=TRUE,"",VLOOKUP(パターン表!P63, 'パターン別掛け率（入力）'!$C$3:$I$302, 7, FALSE))</f>
        <v/>
      </c>
      <c r="Q63" s="96">
        <f>'6桁'!Q63</f>
        <v>0</v>
      </c>
      <c r="R63" s="95" t="str">
        <f>IF(ISBLANK('6桁'!R63)=TRUE,"",VLOOKUP(パターン表!R63, 'パターン別掛け率（入力）'!$C$3:$I$302, 7, FALSE))</f>
        <v/>
      </c>
      <c r="S63" s="96">
        <f>'6桁'!S63</f>
        <v>0</v>
      </c>
      <c r="T63" s="95" t="str">
        <f>IF(ISBLANK('6桁'!T63)=TRUE,"",VLOOKUP(パターン表!T63, 'パターン別掛け率（入力）'!$C$3:$I$302, 7, FALSE))</f>
        <v/>
      </c>
      <c r="U63" s="96">
        <f>'6桁'!U63</f>
        <v>0</v>
      </c>
      <c r="V63" s="74"/>
      <c r="W63" s="251"/>
      <c r="X63" s="265"/>
      <c r="Y63" s="251"/>
    </row>
    <row r="64" spans="2:25" ht="30" customHeight="1">
      <c r="B64" s="503"/>
      <c r="C64" s="362" t="s">
        <v>478</v>
      </c>
      <c r="D64" s="254"/>
      <c r="E64" s="342">
        <v>104</v>
      </c>
      <c r="F64" s="95">
        <f>IF(ISBLANK('6桁'!F64)=TRUE,"",VLOOKUP(パターン表!F64, 'パターン別掛け率（入力）'!$C$3:$I$302, 7, FALSE))</f>
        <v>100</v>
      </c>
      <c r="G64" s="126" t="str">
        <f>'6桁'!G64</f>
        <v>Y★</v>
      </c>
      <c r="H64" s="95" t="str">
        <f>IF(ISBLANK('6桁'!H64)=TRUE,"",VLOOKUP(パターン表!H64, 'パターン別掛け率（入力）'!$C$3:$I$302, 7, FALSE))</f>
        <v/>
      </c>
      <c r="I64" s="126">
        <f>'6桁'!I64</f>
        <v>0</v>
      </c>
      <c r="J64" s="95" t="str">
        <f>IF(ISBLANK('6桁'!J64)=TRUE,"",VLOOKUP(パターン表!J64, 'パターン別掛け率（入力）'!$C$3:$I$302, 7, FALSE))</f>
        <v/>
      </c>
      <c r="K64" s="101">
        <f>'6桁'!K64</f>
        <v>0</v>
      </c>
      <c r="L64" s="95" t="str">
        <f>IF(ISBLANK('6桁'!L64)=TRUE,"",VLOOKUP(パターン表!L64, 'パターン別掛け率（入力）'!$C$3:$I$302, 7, FALSE))</f>
        <v/>
      </c>
      <c r="M64" s="126">
        <f>'6桁'!M64</f>
        <v>0</v>
      </c>
      <c r="N64" s="95" t="str">
        <f>IF(ISBLANK('6桁'!N64)=TRUE,"",VLOOKUP(パターン表!N64, 'パターン別掛け率（入力）'!$C$3:$I$302, 7, FALSE))</f>
        <v/>
      </c>
      <c r="O64" s="126">
        <f>'6桁'!O64</f>
        <v>0</v>
      </c>
      <c r="P64" s="95" t="str">
        <f>IF(ISBLANK('6桁'!P64)=TRUE,"",VLOOKUP(パターン表!P64, 'パターン別掛け率（入力）'!$C$3:$I$302, 7, FALSE))</f>
        <v/>
      </c>
      <c r="Q64" s="96">
        <f>'6桁'!Q64</f>
        <v>0</v>
      </c>
      <c r="R64" s="95" t="str">
        <f>IF(ISBLANK('6桁'!R64)=TRUE,"",VLOOKUP(パターン表!R64, 'パターン別掛け率（入力）'!$C$3:$I$302, 7, FALSE))</f>
        <v/>
      </c>
      <c r="S64" s="96">
        <f>'6桁'!S64</f>
        <v>0</v>
      </c>
      <c r="T64" s="95" t="str">
        <f>IF(ISBLANK('6桁'!T64)=TRUE,"",VLOOKUP(パターン表!T64, 'パターン別掛け率（入力）'!$C$3:$I$302, 7, FALSE))</f>
        <v/>
      </c>
      <c r="U64" s="96">
        <f>'6桁'!U64</f>
        <v>0</v>
      </c>
      <c r="V64" s="74"/>
      <c r="W64" s="251"/>
      <c r="X64" s="265"/>
      <c r="Y64" s="251"/>
    </row>
    <row r="65" spans="2:25" ht="30" customHeight="1">
      <c r="B65" s="503"/>
      <c r="C65" s="362" t="s">
        <v>218</v>
      </c>
      <c r="D65" s="254">
        <v>89</v>
      </c>
      <c r="E65" s="342">
        <v>93</v>
      </c>
      <c r="F65" s="95">
        <f>IF(ISBLANK('6桁'!F65)=TRUE,"",VLOOKUP(パターン表!F65, 'パターン別掛け率（入力）'!$C$3:$I$302, 7, FALSE))</f>
        <v>100</v>
      </c>
      <c r="G65" s="126" t="str">
        <f>'6桁'!G65</f>
        <v>Y★</v>
      </c>
      <c r="H65" s="95">
        <f>IF(ISBLANK('6桁'!H65)=TRUE,"",VLOOKUP(パターン表!H65, 'パターン別掛け率（入力）'!$C$3:$I$302, 7, FALSE))</f>
        <v>100</v>
      </c>
      <c r="I65" s="126" t="str">
        <f>'6桁'!I65</f>
        <v>Y★</v>
      </c>
      <c r="J65" s="95">
        <f>IF(ISBLANK('6桁'!J65)=TRUE,"",VLOOKUP(パターン表!J65, 'パターン別掛け率（入力）'!$C$3:$I$302, 7, FALSE))</f>
        <v>100</v>
      </c>
      <c r="K65" s="126" t="str">
        <f>'6桁'!K65</f>
        <v>W★</v>
      </c>
      <c r="L65" s="95">
        <f>IF(ISBLANK('6桁'!L65)=TRUE,"",VLOOKUP(パターン表!L65, 'パターン別掛け率（入力）'!$C$3:$I$302, 7, FALSE))</f>
        <v>100</v>
      </c>
      <c r="M65" s="126" t="str">
        <f>'6桁'!M65</f>
        <v>W</v>
      </c>
      <c r="N65" s="95" t="str">
        <f>IF(ISBLANK('6桁'!N65)=TRUE,"",VLOOKUP(パターン表!N65, 'パターン別掛け率（入力）'!$C$3:$I$302, 7, FALSE))</f>
        <v/>
      </c>
      <c r="O65" s="126">
        <f>'6桁'!O65</f>
        <v>0</v>
      </c>
      <c r="P65" s="95" t="str">
        <f>IF(ISBLANK('6桁'!P65)=TRUE,"",VLOOKUP(パターン表!P65, 'パターン別掛け率（入力）'!$C$3:$I$302, 7, FALSE))</f>
        <v/>
      </c>
      <c r="Q65" s="96">
        <f>'6桁'!Q65</f>
        <v>0</v>
      </c>
      <c r="R65" s="95" t="str">
        <f>IF(ISBLANK('6桁'!R65)=TRUE,"",VLOOKUP(パターン表!R65, 'パターン別掛け率（入力）'!$C$3:$I$302, 7, FALSE))</f>
        <v/>
      </c>
      <c r="S65" s="96">
        <f>'6桁'!S65</f>
        <v>0</v>
      </c>
      <c r="T65" s="95" t="str">
        <f>IF(ISBLANK('6桁'!T65)=TRUE,"",VLOOKUP(パターン表!T65, 'パターン別掛け率（入力）'!$C$3:$I$302, 7, FALSE))</f>
        <v/>
      </c>
      <c r="U65" s="96">
        <f>'6桁'!U65</f>
        <v>0</v>
      </c>
      <c r="V65" s="74"/>
      <c r="W65" s="251"/>
      <c r="X65" s="265"/>
      <c r="Y65" s="251"/>
    </row>
    <row r="66" spans="2:25" ht="30" customHeight="1">
      <c r="B66" s="503"/>
      <c r="C66" s="362" t="s">
        <v>302</v>
      </c>
      <c r="D66" s="254">
        <v>92</v>
      </c>
      <c r="E66" s="342">
        <v>96</v>
      </c>
      <c r="F66" s="95">
        <f>IF(ISBLANK('6桁'!F66)=TRUE,"",VLOOKUP(パターン表!F66, 'パターン別掛け率（入力）'!$C$3:$I$302, 7, FALSE))</f>
        <v>100</v>
      </c>
      <c r="G66" s="126" t="str">
        <f>'6桁'!G66</f>
        <v>Y★</v>
      </c>
      <c r="H66" s="95">
        <f>IF(ISBLANK('6桁'!H66)=TRUE,"",VLOOKUP(パターン表!H66, 'パターン別掛け率（入力）'!$C$3:$I$302, 7, FALSE))</f>
        <v>100</v>
      </c>
      <c r="I66" s="126" t="str">
        <f>'6桁'!I66</f>
        <v>Y★</v>
      </c>
      <c r="J66" s="95">
        <f>IF(ISBLANK('6桁'!J66)=TRUE,"",VLOOKUP(パターン表!J66, 'パターン別掛け率（入力）'!$C$3:$I$302, 7, FALSE))</f>
        <v>100</v>
      </c>
      <c r="K66" s="126" t="str">
        <f>'6桁'!K66</f>
        <v>W</v>
      </c>
      <c r="L66" s="95">
        <f>IF(ISBLANK('6桁'!L66)=TRUE,"",VLOOKUP(パターン表!L66, 'パターン別掛け率（入力）'!$C$3:$I$302, 7, FALSE))</f>
        <v>100</v>
      </c>
      <c r="M66" s="126" t="str">
        <f>'6桁'!M66</f>
        <v>W★</v>
      </c>
      <c r="N66" s="95" t="str">
        <f>IF(ISBLANK('6桁'!N66)=TRUE,"",VLOOKUP(パターン表!N66, 'パターン別掛け率（入力）'!$C$3:$I$302, 7, FALSE))</f>
        <v/>
      </c>
      <c r="O66" s="126">
        <f>'6桁'!O66</f>
        <v>0</v>
      </c>
      <c r="P66" s="95" t="str">
        <f>IF(ISBLANK('6桁'!P66)=TRUE,"",VLOOKUP(パターン表!P66, 'パターン別掛け率（入力）'!$C$3:$I$302, 7, FALSE))</f>
        <v/>
      </c>
      <c r="Q66" s="96">
        <f>'6桁'!Q66</f>
        <v>0</v>
      </c>
      <c r="R66" s="95" t="str">
        <f>IF(ISBLANK('6桁'!R66)=TRUE,"",VLOOKUP(パターン表!R66, 'パターン別掛け率（入力）'!$C$3:$I$302, 7, FALSE))</f>
        <v/>
      </c>
      <c r="S66" s="96">
        <f>'6桁'!S66</f>
        <v>0</v>
      </c>
      <c r="T66" s="95" t="str">
        <f>IF(ISBLANK('6桁'!T66)=TRUE,"",VLOOKUP(パターン表!T66, 'パターン別掛け率（入力）'!$C$3:$I$302, 7, FALSE))</f>
        <v/>
      </c>
      <c r="U66" s="96">
        <f>'6桁'!U66</f>
        <v>0</v>
      </c>
      <c r="V66" s="74"/>
      <c r="W66" s="251"/>
      <c r="X66" s="265"/>
      <c r="Y66" s="251"/>
    </row>
    <row r="67" spans="2:25" ht="30" customHeight="1">
      <c r="B67" s="503"/>
      <c r="C67" s="362" t="s">
        <v>203</v>
      </c>
      <c r="D67" s="254">
        <v>94</v>
      </c>
      <c r="E67" s="342">
        <v>98</v>
      </c>
      <c r="F67" s="95">
        <f>IF(ISBLANK('6桁'!F67)=TRUE,"",VLOOKUP(パターン表!F67, 'パターン別掛け率（入力）'!$C$3:$I$302, 7, FALSE))</f>
        <v>100</v>
      </c>
      <c r="G67" s="126" t="str">
        <f>'6桁'!G67</f>
        <v>Y★</v>
      </c>
      <c r="H67" s="95">
        <f>IF(ISBLANK('6桁'!H67)=TRUE,"",VLOOKUP(パターン表!H67, 'パターン別掛け率（入力）'!$C$3:$I$302, 7, FALSE))</f>
        <v>100</v>
      </c>
      <c r="I67" s="126" t="str">
        <f>'6桁'!I67</f>
        <v>Y★</v>
      </c>
      <c r="J67" s="95">
        <f>IF(ISBLANK('6桁'!J67)=TRUE,"",VLOOKUP(パターン表!J67, 'パターン別掛け率（入力）'!$C$3:$I$302, 7, FALSE))</f>
        <v>100</v>
      </c>
      <c r="K67" s="126" t="str">
        <f>'6桁'!K67</f>
        <v>W★</v>
      </c>
      <c r="L67" s="95">
        <f>IF(ISBLANK('6桁'!L67)=TRUE,"",VLOOKUP(パターン表!L67, 'パターン別掛け率（入力）'!$C$3:$I$302, 7, FALSE))</f>
        <v>100</v>
      </c>
      <c r="M67" s="126" t="str">
        <f>'6桁'!M67</f>
        <v>W★</v>
      </c>
      <c r="N67" s="95">
        <f>IF(ISBLANK('6桁'!N67)=TRUE,"",VLOOKUP(パターン表!N67, 'パターン別掛け率（入力）'!$C$3:$I$302, 7, FALSE))</f>
        <v>100</v>
      </c>
      <c r="O67" s="126" t="str">
        <f>'6桁'!O67</f>
        <v>W★</v>
      </c>
      <c r="P67" s="95" t="str">
        <f>IF(ISBLANK('6桁'!P67)=TRUE,"",VLOOKUP(パターン表!P67, 'パターン別掛け率（入力）'!$C$3:$I$302, 7, FALSE))</f>
        <v/>
      </c>
      <c r="Q67" s="96">
        <f>'6桁'!Q67</f>
        <v>0</v>
      </c>
      <c r="R67" s="95">
        <f>IF(ISBLANK('6桁'!R67)=TRUE,"",VLOOKUP(パターン表!R67, 'パターン別掛け率（入力）'!$C$3:$I$302, 7, FALSE))</f>
        <v>100</v>
      </c>
      <c r="S67" s="96" t="str">
        <f>'6桁'!S67</f>
        <v>W</v>
      </c>
      <c r="T67" s="95" t="str">
        <f>IF(ISBLANK('6桁'!T67)=TRUE,"",VLOOKUP(パターン表!T67, 'パターン別掛け率（入力）'!$C$3:$I$302, 7, FALSE))</f>
        <v/>
      </c>
      <c r="U67" s="96">
        <f>'6桁'!U67</f>
        <v>0</v>
      </c>
      <c r="V67" s="74"/>
      <c r="W67" s="251"/>
      <c r="X67" s="265"/>
      <c r="Y67" s="251"/>
    </row>
    <row r="68" spans="2:25" ht="30" customHeight="1">
      <c r="B68" s="503"/>
      <c r="C68" s="362" t="s">
        <v>303</v>
      </c>
      <c r="D68" s="254">
        <v>96</v>
      </c>
      <c r="E68" s="342">
        <v>100</v>
      </c>
      <c r="F68" s="95">
        <f>IF(ISBLANK('6桁'!F68)=TRUE,"",VLOOKUP(パターン表!F68, 'パターン別掛け率（入力）'!$C$3:$I$302, 7, FALSE))</f>
        <v>100</v>
      </c>
      <c r="G68" s="126" t="str">
        <f>'6桁'!G68</f>
        <v>Y★</v>
      </c>
      <c r="H68" s="95">
        <f>IF(ISBLANK('6桁'!H68)=TRUE,"",VLOOKUP(パターン表!H68, 'パターン別掛け率（入力）'!$C$3:$I$302, 7, FALSE))</f>
        <v>100</v>
      </c>
      <c r="I68" s="126" t="str">
        <f>'6桁'!I68</f>
        <v>Y★</v>
      </c>
      <c r="J68" s="95">
        <f>IF(ISBLANK('6桁'!J68)=TRUE,"",VLOOKUP(パターン表!J68, 'パターン別掛け率（入力）'!$C$3:$I$302, 7, FALSE))</f>
        <v>100</v>
      </c>
      <c r="K68" s="126" t="str">
        <f>'6桁'!K68</f>
        <v>W★</v>
      </c>
      <c r="L68" s="95" t="str">
        <f>IF(ISBLANK('6桁'!L68)=TRUE,"",VLOOKUP(パターン表!L68, 'パターン別掛け率（入力）'!$C$3:$I$302, 7, FALSE))</f>
        <v/>
      </c>
      <c r="M68" s="126">
        <f>'6桁'!M68</f>
        <v>0</v>
      </c>
      <c r="N68" s="95" t="str">
        <f>IF(ISBLANK('6桁'!N68)=TRUE,"",VLOOKUP(パターン表!N68, 'パターン別掛け率（入力）'!$C$3:$I$302, 7, FALSE))</f>
        <v/>
      </c>
      <c r="O68" s="126">
        <f>'6桁'!O68</f>
        <v>0</v>
      </c>
      <c r="P68" s="95" t="str">
        <f>IF(ISBLANK('6桁'!P68)=TRUE,"",VLOOKUP(パターン表!P68, 'パターン別掛け率（入力）'!$C$3:$I$302, 7, FALSE))</f>
        <v/>
      </c>
      <c r="Q68" s="96">
        <f>'6桁'!Q68</f>
        <v>0</v>
      </c>
      <c r="R68" s="95" t="str">
        <f>IF(ISBLANK('6桁'!R68)=TRUE,"",VLOOKUP(パターン表!R68, 'パターン別掛け率（入力）'!$C$3:$I$302, 7, FALSE))</f>
        <v/>
      </c>
      <c r="S68" s="96">
        <f>'6桁'!S68</f>
        <v>0</v>
      </c>
      <c r="T68" s="95" t="str">
        <f>IF(ISBLANK('6桁'!T68)=TRUE,"",VLOOKUP(パターン表!T68, 'パターン別掛け率（入力）'!$C$3:$I$302, 7, FALSE))</f>
        <v/>
      </c>
      <c r="U68" s="96">
        <f>'6桁'!U68</f>
        <v>0</v>
      </c>
      <c r="V68" s="74"/>
      <c r="W68" s="251"/>
      <c r="X68" s="265"/>
      <c r="Y68" s="251"/>
    </row>
    <row r="69" spans="2:25" ht="30" customHeight="1">
      <c r="B69" s="503"/>
      <c r="C69" s="362" t="s">
        <v>480</v>
      </c>
      <c r="D69" s="254"/>
      <c r="E69" s="342">
        <v>102</v>
      </c>
      <c r="F69" s="95">
        <f>IF(ISBLANK('6桁'!F69)=TRUE,"",VLOOKUP(パターン表!F69, 'パターン別掛け率（入力）'!$C$3:$I$302, 7, FALSE))</f>
        <v>100</v>
      </c>
      <c r="G69" s="126" t="str">
        <f>'6桁'!G69</f>
        <v>Y★</v>
      </c>
      <c r="H69" s="95" t="str">
        <f>IF(ISBLANK('6桁'!H69)=TRUE,"",VLOOKUP(パターン表!H69, 'パターン別掛け率（入力）'!$C$3:$I$302, 7, FALSE))</f>
        <v/>
      </c>
      <c r="I69" s="126">
        <f>'6桁'!I69</f>
        <v>0</v>
      </c>
      <c r="J69" s="95" t="str">
        <f>IF(ISBLANK('6桁'!J69)=TRUE,"",VLOOKUP(パターン表!J69, 'パターン別掛け率（入力）'!$C$3:$I$302, 7, FALSE))</f>
        <v/>
      </c>
      <c r="K69" s="126">
        <f>'6桁'!K69</f>
        <v>0</v>
      </c>
      <c r="L69" s="95" t="str">
        <f>IF(ISBLANK('6桁'!L69)=TRUE,"",VLOOKUP(パターン表!L69, 'パターン別掛け率（入力）'!$C$3:$I$302, 7, FALSE))</f>
        <v/>
      </c>
      <c r="M69" s="126">
        <f>'6桁'!M69</f>
        <v>0</v>
      </c>
      <c r="N69" s="95" t="str">
        <f>IF(ISBLANK('6桁'!N69)=TRUE,"",VLOOKUP(パターン表!N69, 'パターン別掛け率（入力）'!$C$3:$I$302, 7, FALSE))</f>
        <v/>
      </c>
      <c r="O69" s="126">
        <f>'6桁'!O69</f>
        <v>0</v>
      </c>
      <c r="P69" s="95" t="str">
        <f>IF(ISBLANK('6桁'!P69)=TRUE,"",VLOOKUP(パターン表!P69, 'パターン別掛け率（入力）'!$C$3:$I$302, 7, FALSE))</f>
        <v/>
      </c>
      <c r="Q69" s="96">
        <f>'6桁'!Q69</f>
        <v>0</v>
      </c>
      <c r="R69" s="95" t="str">
        <f>IF(ISBLANK('6桁'!R69)=TRUE,"",VLOOKUP(パターン表!R69, 'パターン別掛け率（入力）'!$C$3:$I$302, 7, FALSE))</f>
        <v/>
      </c>
      <c r="S69" s="96">
        <f>'6桁'!S69</f>
        <v>0</v>
      </c>
      <c r="T69" s="95" t="str">
        <f>IF(ISBLANK('6桁'!T69)=TRUE,"",VLOOKUP(パターン表!T69, 'パターン別掛け率（入力）'!$C$3:$I$302, 7, FALSE))</f>
        <v/>
      </c>
      <c r="U69" s="96">
        <f>'6桁'!U69</f>
        <v>0</v>
      </c>
      <c r="V69" s="74"/>
      <c r="W69" s="251"/>
      <c r="X69" s="265"/>
      <c r="Y69" s="251"/>
    </row>
    <row r="70" spans="2:25" ht="30" customHeight="1">
      <c r="B70" s="503"/>
      <c r="C70" s="362" t="s">
        <v>304</v>
      </c>
      <c r="D70" s="254">
        <v>101</v>
      </c>
      <c r="E70" s="342">
        <v>105</v>
      </c>
      <c r="F70" s="95">
        <f>IF(ISBLANK('6桁'!F70)=TRUE,"",VLOOKUP(パターン表!F70, 'パターン別掛け率（入力）'!$C$3:$I$302, 7, FALSE))</f>
        <v>100</v>
      </c>
      <c r="G70" s="126" t="str">
        <f>'6桁'!G70</f>
        <v>Y★</v>
      </c>
      <c r="H70" s="95">
        <f>IF(ISBLANK('6桁'!H70)=TRUE,"",VLOOKUP(パターン表!H70, 'パターン別掛け率（入力）'!$C$3:$I$302, 7, FALSE))</f>
        <v>100</v>
      </c>
      <c r="I70" s="126" t="str">
        <f>'6桁'!I70</f>
        <v>Y★</v>
      </c>
      <c r="J70" s="95">
        <f>IF(ISBLANK('6桁'!J70)=TRUE,"",VLOOKUP(パターン表!J70, 'パターン別掛け率（入力）'!$C$3:$I$302, 7, FALSE))</f>
        <v>100</v>
      </c>
      <c r="K70" s="126" t="str">
        <f>'6桁'!K70</f>
        <v>W★</v>
      </c>
      <c r="L70" s="95" t="str">
        <f>IF(ISBLANK('6桁'!L70)=TRUE,"",VLOOKUP(パターン表!L70, 'パターン別掛け率（入力）'!$C$3:$I$302, 7, FALSE))</f>
        <v/>
      </c>
      <c r="M70" s="126">
        <f>'6桁'!M70</f>
        <v>0</v>
      </c>
      <c r="N70" s="95" t="str">
        <f>IF(ISBLANK('6桁'!N70)=TRUE,"",VLOOKUP(パターン表!N70, 'パターン別掛け率（入力）'!$C$3:$I$302, 7, FALSE))</f>
        <v/>
      </c>
      <c r="O70" s="126">
        <f>'6桁'!O70</f>
        <v>0</v>
      </c>
      <c r="P70" s="95" t="str">
        <f>IF(ISBLANK('6桁'!P70)=TRUE,"",VLOOKUP(パターン表!P70, 'パターン別掛け率（入力）'!$C$3:$I$302, 7, FALSE))</f>
        <v/>
      </c>
      <c r="Q70" s="126">
        <f>'6桁'!Q70</f>
        <v>0</v>
      </c>
      <c r="R70" s="95" t="str">
        <f>IF(ISBLANK('6桁'!R70)=TRUE,"",VLOOKUP(パターン表!R70, 'パターン別掛け率（入力）'!$C$3:$I$302, 7, FALSE))</f>
        <v/>
      </c>
      <c r="S70" s="126">
        <f>'6桁'!S70</f>
        <v>0</v>
      </c>
      <c r="T70" s="95" t="str">
        <f>IF(ISBLANK('6桁'!T70)=TRUE,"",VLOOKUP(パターン表!T70, 'パターン別掛け率（入力）'!$C$3:$I$302, 7, FALSE))</f>
        <v/>
      </c>
      <c r="U70" s="96">
        <f>'6桁'!U70</f>
        <v>0</v>
      </c>
      <c r="V70" s="74"/>
      <c r="W70" s="251"/>
      <c r="X70" s="265"/>
      <c r="Y70" s="251"/>
    </row>
    <row r="71" spans="2:25" ht="30" customHeight="1">
      <c r="B71" s="503"/>
      <c r="C71" s="362" t="s">
        <v>206</v>
      </c>
      <c r="D71" s="254">
        <v>92</v>
      </c>
      <c r="E71" s="342">
        <v>96</v>
      </c>
      <c r="F71" s="95">
        <f>IF(ISBLANK('6桁'!F71)=TRUE,"",VLOOKUP(パターン表!F71, 'パターン別掛け率（入力）'!$C$3:$I$302, 7, FALSE))</f>
        <v>100</v>
      </c>
      <c r="G71" s="126" t="str">
        <f>'6桁'!G71</f>
        <v>Y★</v>
      </c>
      <c r="H71" s="95">
        <f>IF(ISBLANK('6桁'!H71)=TRUE,"",VLOOKUP(パターン表!H71, 'パターン別掛け率（入力）'!$C$3:$I$302, 7, FALSE))</f>
        <v>100</v>
      </c>
      <c r="I71" s="126" t="str">
        <f>'6桁'!I71</f>
        <v>W</v>
      </c>
      <c r="J71" s="95">
        <f>IF(ISBLANK('6桁'!J71)=TRUE,"",VLOOKUP(パターン表!J71, 'パターン別掛け率（入力）'!$C$3:$I$302, 7, FALSE))</f>
        <v>100</v>
      </c>
      <c r="K71" s="126" t="str">
        <f>'6桁'!K71</f>
        <v>W★</v>
      </c>
      <c r="L71" s="95">
        <f>IF(ISBLANK('6桁'!L71)=TRUE,"",VLOOKUP(パターン表!L71, 'パターン別掛け率（入力）'!$C$3:$I$302, 7, FALSE))</f>
        <v>100</v>
      </c>
      <c r="M71" s="126" t="str">
        <f>'6桁'!M71</f>
        <v>W★</v>
      </c>
      <c r="N71" s="95">
        <f>IF(ISBLANK('6桁'!N71)=TRUE,"",VLOOKUP(パターン表!N71, 'パターン別掛け率（入力）'!$C$3:$I$302, 7, FALSE))</f>
        <v>100</v>
      </c>
      <c r="O71" s="126" t="str">
        <f>'6桁'!O71</f>
        <v>W★</v>
      </c>
      <c r="P71" s="95" t="str">
        <f>IF(ISBLANK('6桁'!P71)=TRUE,"",VLOOKUP(パターン表!P71, 'パターン別掛け率（入力）'!$C$3:$I$302, 7, FALSE))</f>
        <v/>
      </c>
      <c r="Q71" s="126">
        <f>'6桁'!Q71</f>
        <v>0</v>
      </c>
      <c r="R71" s="95" t="str">
        <f>IF(ISBLANK('6桁'!R71)=TRUE,"",VLOOKUP(パターン表!R71, 'パターン別掛け率（入力）'!$C$3:$I$302, 7, FALSE))</f>
        <v/>
      </c>
      <c r="S71" s="126">
        <f>'6桁'!S71</f>
        <v>0</v>
      </c>
      <c r="T71" s="95" t="str">
        <f>IF(ISBLANK('6桁'!T71)=TRUE,"",VLOOKUP(パターン表!T71, 'パターン別掛け率（入力）'!$C$3:$I$302, 7, FALSE))</f>
        <v/>
      </c>
      <c r="U71" s="96">
        <f>'6桁'!U71</f>
        <v>0</v>
      </c>
      <c r="V71" s="74"/>
      <c r="W71" s="251"/>
      <c r="X71" s="265"/>
      <c r="Y71" s="251"/>
    </row>
    <row r="72" spans="2:25" ht="30" customHeight="1">
      <c r="B72" s="503"/>
      <c r="C72" s="362" t="s">
        <v>484</v>
      </c>
      <c r="D72" s="254"/>
      <c r="E72" s="342">
        <v>99</v>
      </c>
      <c r="F72" s="95" t="str">
        <f>IF(ISBLANK('6桁'!F72)=TRUE,"",VLOOKUP(パターン表!F72, 'パターン別掛け率（入力）'!$C$3:$I$302, 7, FALSE))</f>
        <v/>
      </c>
      <c r="G72" s="126">
        <f>'6桁'!G72</f>
        <v>0</v>
      </c>
      <c r="H72" s="95" t="str">
        <f>IF(ISBLANK('6桁'!H72)=TRUE,"",VLOOKUP(パターン表!H72, 'パターン別掛け率（入力）'!$C$3:$I$302, 7, FALSE))</f>
        <v/>
      </c>
      <c r="I72" s="126">
        <f>'6桁'!I72</f>
        <v>0</v>
      </c>
      <c r="J72" s="95">
        <f>IF(ISBLANK('6桁'!J72)=TRUE,"",VLOOKUP(パターン表!J72, 'パターン別掛け率（入力）'!$C$3:$I$302, 7, FALSE))</f>
        <v>100</v>
      </c>
      <c r="K72" s="126" t="str">
        <f>'6桁'!K72</f>
        <v>V★</v>
      </c>
      <c r="L72" s="95" t="str">
        <f>IF(ISBLANK('6桁'!L72)=TRUE,"",VLOOKUP(パターン表!L72, 'パターン別掛け率（入力）'!$C$3:$I$302, 7, FALSE))</f>
        <v/>
      </c>
      <c r="M72" s="126">
        <f>'6桁'!M72</f>
        <v>0</v>
      </c>
      <c r="N72" s="95" t="str">
        <f>IF(ISBLANK('6桁'!N72)=TRUE,"",VLOOKUP(パターン表!N72, 'パターン別掛け率（入力）'!$C$3:$I$302, 7, FALSE))</f>
        <v/>
      </c>
      <c r="O72" s="126">
        <f>'6桁'!O72</f>
        <v>0</v>
      </c>
      <c r="P72" s="95" t="str">
        <f>IF(ISBLANK('6桁'!P72)=TRUE,"",VLOOKUP(パターン表!P72, 'パターン別掛け率（入力）'!$C$3:$I$302, 7, FALSE))</f>
        <v/>
      </c>
      <c r="Q72" s="126">
        <f>'6桁'!Q72</f>
        <v>0</v>
      </c>
      <c r="R72" s="95" t="str">
        <f>IF(ISBLANK('6桁'!R72)=TRUE,"",VLOOKUP(パターン表!R72, 'パターン別掛け率（入力）'!$C$3:$I$302, 7, FALSE))</f>
        <v/>
      </c>
      <c r="S72" s="126">
        <f>'6桁'!S72</f>
        <v>0</v>
      </c>
      <c r="T72" s="95" t="str">
        <f>IF(ISBLANK('6桁'!T72)=TRUE,"",VLOOKUP(パターン表!T72, 'パターン別掛け率（入力）'!$C$3:$I$302, 7, FALSE))</f>
        <v/>
      </c>
      <c r="U72" s="96">
        <f>'6桁'!U72</f>
        <v>0</v>
      </c>
      <c r="V72" s="74"/>
      <c r="W72" s="251"/>
      <c r="X72" s="265"/>
      <c r="Y72" s="251"/>
    </row>
    <row r="73" spans="2:25" ht="30" customHeight="1">
      <c r="B73" s="503"/>
      <c r="C73" s="362" t="s">
        <v>219</v>
      </c>
      <c r="D73" s="254">
        <v>98</v>
      </c>
      <c r="E73" s="342">
        <v>102</v>
      </c>
      <c r="F73" s="95">
        <f>IF(ISBLANK('6桁'!F73)=TRUE,"",VLOOKUP(パターン表!F73, 'パターン別掛け率（入力）'!$C$3:$I$302, 7, FALSE))</f>
        <v>100</v>
      </c>
      <c r="G73" s="126" t="str">
        <f>'6桁'!G73</f>
        <v>Y★</v>
      </c>
      <c r="H73" s="95">
        <f>IF(ISBLANK('6桁'!H73)=TRUE,"",VLOOKUP(パターン表!H73, 'パターン別掛け率（入力）'!$C$3:$I$302, 7, FALSE))</f>
        <v>100</v>
      </c>
      <c r="I73" s="126" t="str">
        <f>'6桁'!I73</f>
        <v>Y★</v>
      </c>
      <c r="J73" s="95">
        <f>IF(ISBLANK('6桁'!J73)=TRUE,"",VLOOKUP(パターン表!J73, 'パターン別掛け率（入力）'!$C$3:$I$302, 7, FALSE))</f>
        <v>100</v>
      </c>
      <c r="K73" s="126" t="str">
        <f>'6桁'!K73</f>
        <v>W★</v>
      </c>
      <c r="L73" s="95">
        <f>IF(ISBLANK('6桁'!L73)=TRUE,"",VLOOKUP(パターン表!L73, 'パターン別掛け率（入力）'!$C$3:$I$302, 7, FALSE))</f>
        <v>100</v>
      </c>
      <c r="M73" s="126" t="str">
        <f>'6桁'!M73</f>
        <v>W</v>
      </c>
      <c r="N73" s="95">
        <f>IF(ISBLANK('6桁'!N73)=TRUE,"",VLOOKUP(パターン表!N73, 'パターン別掛け率（入力）'!$C$3:$I$302, 7, FALSE))</f>
        <v>100</v>
      </c>
      <c r="O73" s="126" t="str">
        <f>'6桁'!O73</f>
        <v>W</v>
      </c>
      <c r="P73" s="95" t="str">
        <f>IF(ISBLANK('6桁'!P73)=TRUE,"",VLOOKUP(パターン表!P73, 'パターン別掛け率（入力）'!$C$3:$I$302, 7, FALSE))</f>
        <v/>
      </c>
      <c r="Q73" s="126">
        <f>'6桁'!Q73</f>
        <v>0</v>
      </c>
      <c r="R73" s="95" t="str">
        <f>IF(ISBLANK('6桁'!R73)=TRUE,"",VLOOKUP(パターン表!R73, 'パターン別掛け率（入力）'!$C$3:$I$302, 7, FALSE))</f>
        <v/>
      </c>
      <c r="S73" s="126">
        <f>'6桁'!S73</f>
        <v>0</v>
      </c>
      <c r="T73" s="95" t="str">
        <f>IF(ISBLANK('6桁'!T73)=TRUE,"",VLOOKUP(パターン表!T73, 'パターン別掛け率（入力）'!$C$3:$I$302, 7, FALSE))</f>
        <v/>
      </c>
      <c r="U73" s="96">
        <f>'6桁'!U73</f>
        <v>0</v>
      </c>
      <c r="V73" s="74"/>
      <c r="W73" s="251"/>
      <c r="X73" s="265"/>
      <c r="Y73" s="251"/>
    </row>
    <row r="74" spans="2:25" ht="30" customHeight="1">
      <c r="B74" s="503"/>
      <c r="C74" s="362" t="s">
        <v>435</v>
      </c>
      <c r="D74" s="254"/>
      <c r="E74" s="342">
        <v>104</v>
      </c>
      <c r="F74" s="95">
        <f>IF(ISBLANK('6桁'!F74)=TRUE,"",VLOOKUP(パターン表!F74, 'パターン別掛け率（入力）'!$C$3:$I$302, 7, FALSE))</f>
        <v>100</v>
      </c>
      <c r="G74" s="126" t="str">
        <f>'6桁'!G74</f>
        <v>Y★</v>
      </c>
      <c r="H74" s="95" t="str">
        <f>IF(ISBLANK('6桁'!H74)=TRUE,"",VLOOKUP(パターン表!H74, 'パターン別掛け率（入力）'!$C$3:$I$302, 7, FALSE))</f>
        <v/>
      </c>
      <c r="I74" s="126">
        <f>'6桁'!I74</f>
        <v>0</v>
      </c>
      <c r="J74" s="95" t="str">
        <f>IF(ISBLANK('6桁'!J74)=TRUE,"",VLOOKUP(パターン表!J74, 'パターン別掛け率（入力）'!$C$3:$I$302, 7, FALSE))</f>
        <v/>
      </c>
      <c r="K74" s="126">
        <f>'6桁'!K74</f>
        <v>0</v>
      </c>
      <c r="L74" s="95" t="str">
        <f>IF(ISBLANK('6桁'!L74)=TRUE,"",VLOOKUP(パターン表!L74, 'パターン別掛け率（入力）'!$C$3:$I$302, 7, FALSE))</f>
        <v/>
      </c>
      <c r="M74" s="126">
        <f>'6桁'!M74</f>
        <v>0</v>
      </c>
      <c r="N74" s="95" t="str">
        <f>IF(ISBLANK('6桁'!N74)=TRUE,"",VLOOKUP(パターン表!N74, 'パターン別掛け率（入力）'!$C$3:$I$302, 7, FALSE))</f>
        <v/>
      </c>
      <c r="O74" s="126">
        <f>'6桁'!O74</f>
        <v>0</v>
      </c>
      <c r="P74" s="95" t="str">
        <f>IF(ISBLANK('6桁'!P74)=TRUE,"",VLOOKUP(パターン表!P74, 'パターン別掛け率（入力）'!$C$3:$I$302, 7, FALSE))</f>
        <v/>
      </c>
      <c r="Q74" s="126">
        <f>'6桁'!Q74</f>
        <v>0</v>
      </c>
      <c r="R74" s="95" t="str">
        <f>IF(ISBLANK('6桁'!R74)=TRUE,"",VLOOKUP(パターン表!R74, 'パターン別掛け率（入力）'!$C$3:$I$302, 7, FALSE))</f>
        <v/>
      </c>
      <c r="S74" s="126">
        <f>'6桁'!S74</f>
        <v>0</v>
      </c>
      <c r="T74" s="95" t="str">
        <f>IF(ISBLANK('6桁'!T74)=TRUE,"",VLOOKUP(パターン表!T74, 'パターン別掛け率（入力）'!$C$3:$I$302, 7, FALSE))</f>
        <v/>
      </c>
      <c r="U74" s="96">
        <f>'6桁'!U74</f>
        <v>0</v>
      </c>
      <c r="V74" s="74"/>
      <c r="W74" s="251"/>
      <c r="X74" s="265"/>
      <c r="Y74" s="251"/>
    </row>
    <row r="75" spans="2:25" ht="30" customHeight="1">
      <c r="B75" s="503"/>
      <c r="C75" s="362" t="s">
        <v>972</v>
      </c>
      <c r="D75" s="254">
        <v>88</v>
      </c>
      <c r="E75" s="342"/>
      <c r="F75" s="95" t="str">
        <f>IF(ISBLANK('6桁'!F75)=TRUE,"",VLOOKUP(パターン表!F75, 'パターン別掛け率（入力）'!$C$3:$I$302, 7, FALSE))</f>
        <v/>
      </c>
      <c r="G75" s="126">
        <f>'6桁'!G75</f>
        <v>0</v>
      </c>
      <c r="H75" s="95" t="str">
        <f>IF(ISBLANK('6桁'!H75)=TRUE,"",VLOOKUP(パターン表!H75, 'パターン別掛け率（入力）'!$C$3:$I$302, 7, FALSE))</f>
        <v/>
      </c>
      <c r="I75" s="126">
        <f>'6桁'!I75</f>
        <v>0</v>
      </c>
      <c r="J75" s="95">
        <f>IF(ISBLANK('6桁'!J75)=TRUE,"",VLOOKUP(パターン表!J75, 'パターン別掛け率（入力）'!$C$3:$I$302, 7, FALSE))</f>
        <v>100</v>
      </c>
      <c r="K75" s="126" t="str">
        <f>'6桁'!K75</f>
        <v>H</v>
      </c>
      <c r="L75" s="95" t="str">
        <f>IF(ISBLANK('6桁'!L75)=TRUE,"",VLOOKUP(パターン表!L75, 'パターン別掛け率（入力）'!$C$3:$I$302, 7, FALSE))</f>
        <v/>
      </c>
      <c r="M75" s="126">
        <f>'6桁'!M75</f>
        <v>0</v>
      </c>
      <c r="N75" s="95" t="str">
        <f>IF(ISBLANK('6桁'!N75)=TRUE,"",VLOOKUP(パターン表!N75, 'パターン別掛け率（入力）'!$C$3:$I$302, 7, FALSE))</f>
        <v/>
      </c>
      <c r="O75" s="126">
        <f>'6桁'!O75</f>
        <v>0</v>
      </c>
      <c r="P75" s="95">
        <f>IF(ISBLANK('6桁'!P75)=TRUE,"",VLOOKUP(パターン表!P75, 'パターン別掛け率（入力）'!$C$3:$I$302, 7, FALSE))</f>
        <v>100</v>
      </c>
      <c r="Q75" s="126" t="str">
        <f>'6桁'!Q75</f>
        <v>H</v>
      </c>
      <c r="R75" s="95" t="str">
        <f>IF(ISBLANK('6桁'!R75)=TRUE,"",VLOOKUP(パターン表!R75, 'パターン別掛け率（入力）'!$C$3:$I$302, 7, FALSE))</f>
        <v/>
      </c>
      <c r="S75" s="126">
        <f>'6桁'!S75</f>
        <v>0</v>
      </c>
      <c r="T75" s="95" t="str">
        <f>IF(ISBLANK('6桁'!T75)=TRUE,"",VLOOKUP(パターン表!T75, 'パターン別掛け率（入力）'!$C$3:$I$302, 7, FALSE))</f>
        <v/>
      </c>
      <c r="U75" s="96">
        <f>'6桁'!U75</f>
        <v>0</v>
      </c>
      <c r="V75" s="74"/>
      <c r="W75" s="251"/>
      <c r="X75" s="265"/>
      <c r="Y75" s="251"/>
    </row>
    <row r="76" spans="2:25" ht="30" customHeight="1">
      <c r="B76" s="503"/>
      <c r="C76" s="362" t="s">
        <v>486</v>
      </c>
      <c r="D76" s="254"/>
      <c r="E76" s="342">
        <v>103</v>
      </c>
      <c r="F76" s="95" t="str">
        <f>IF(ISBLANK('6桁'!F76)=TRUE,"",VLOOKUP(パターン表!F76, 'パターン別掛け率（入力）'!$C$3:$I$302, 7, FALSE))</f>
        <v/>
      </c>
      <c r="G76" s="126">
        <f>'6桁'!G76</f>
        <v>0</v>
      </c>
      <c r="H76" s="95">
        <f>IF(ISBLANK('6桁'!H76)=TRUE,"",VLOOKUP(パターン表!H76, 'パターン別掛け率（入力）'!$C$3:$I$302, 7, FALSE))</f>
        <v>100</v>
      </c>
      <c r="I76" s="126" t="str">
        <f>'6桁'!I76</f>
        <v>W★</v>
      </c>
      <c r="J76" s="95">
        <f>IF(ISBLANK('6桁'!J76)=TRUE,"",VLOOKUP(パターン表!J76, 'パターン別掛け率（入力）'!$C$3:$I$302, 7, FALSE))</f>
        <v>100</v>
      </c>
      <c r="K76" s="126" t="str">
        <f>'6桁'!K76</f>
        <v>V★</v>
      </c>
      <c r="L76" s="95" t="str">
        <f>IF(ISBLANK('6桁'!L76)=TRUE,"",VLOOKUP(パターン表!L76, 'パターン別掛け率（入力）'!$C$3:$I$302, 7, FALSE))</f>
        <v/>
      </c>
      <c r="M76" s="126">
        <f>'6桁'!M76</f>
        <v>0</v>
      </c>
      <c r="N76" s="95" t="str">
        <f>IF(ISBLANK('6桁'!N76)=TRUE,"",VLOOKUP(パターン表!N76, 'パターン別掛け率（入力）'!$C$3:$I$302, 7, FALSE))</f>
        <v/>
      </c>
      <c r="O76" s="126">
        <f>'6桁'!O76</f>
        <v>0</v>
      </c>
      <c r="P76" s="95" t="str">
        <f>IF(ISBLANK('6桁'!P76)=TRUE,"",VLOOKUP(パターン表!P76, 'パターン別掛け率（入力）'!$C$3:$I$302, 7, FALSE))</f>
        <v/>
      </c>
      <c r="Q76" s="126">
        <f>'6桁'!Q76</f>
        <v>0</v>
      </c>
      <c r="R76" s="95" t="str">
        <f>IF(ISBLANK('6桁'!R76)=TRUE,"",VLOOKUP(パターン表!R76, 'パターン別掛け率（入力）'!$C$3:$I$302, 7, FALSE))</f>
        <v/>
      </c>
      <c r="S76" s="126">
        <f>'6桁'!S76</f>
        <v>0</v>
      </c>
      <c r="T76" s="95" t="str">
        <f>IF(ISBLANK('6桁'!T76)=TRUE,"",VLOOKUP(パターン表!T76, 'パターン別掛け率（入力）'!$C$3:$I$302, 7, FALSE))</f>
        <v/>
      </c>
      <c r="U76" s="96">
        <f>'6桁'!U76</f>
        <v>0</v>
      </c>
      <c r="V76" s="74"/>
      <c r="W76" s="251"/>
      <c r="X76" s="265"/>
      <c r="Y76" s="251"/>
    </row>
    <row r="77" spans="2:25" ht="30" customHeight="1">
      <c r="B77" s="503"/>
      <c r="C77" s="362" t="s">
        <v>454</v>
      </c>
      <c r="D77" s="254">
        <v>101</v>
      </c>
      <c r="E77" s="342">
        <v>105</v>
      </c>
      <c r="F77" s="95" t="str">
        <f>IF(ISBLANK('6桁'!F77)=TRUE,"",VLOOKUP(パターン表!F77, 'パターン別掛け率（入力）'!$C$3:$I$302, 7, FALSE))</f>
        <v/>
      </c>
      <c r="G77" s="126">
        <f>'6桁'!G77</f>
        <v>0</v>
      </c>
      <c r="H77" s="95">
        <f>IF(ISBLANK('6桁'!H77)=TRUE,"",VLOOKUP(パターン表!H77, 'パターン別掛け率（入力）'!$C$3:$I$302, 7, FALSE))</f>
        <v>100</v>
      </c>
      <c r="I77" s="126" t="str">
        <f>'6桁'!I77</f>
        <v>W★</v>
      </c>
      <c r="J77" s="95">
        <f>IF(ISBLANK('6桁'!J77)=TRUE,"",VLOOKUP(パターン表!J77, 'パターン別掛け率（入力）'!$C$3:$I$302, 7, FALSE))</f>
        <v>100</v>
      </c>
      <c r="K77" s="126" t="str">
        <f>'6桁'!K77</f>
        <v>W</v>
      </c>
      <c r="L77" s="95" t="str">
        <f>IF(ISBLANK('6桁'!L77)=TRUE,"",VLOOKUP(パターン表!L77, 'パターン別掛け率（入力）'!$C$3:$I$302, 7, FALSE))</f>
        <v/>
      </c>
      <c r="M77" s="126">
        <f>'6桁'!M77</f>
        <v>0</v>
      </c>
      <c r="N77" s="95" t="str">
        <f>IF(ISBLANK('6桁'!N77)=TRUE,"",VLOOKUP(パターン表!N77, 'パターン別掛け率（入力）'!$C$3:$I$302, 7, FALSE))</f>
        <v/>
      </c>
      <c r="O77" s="126">
        <f>'6桁'!O77</f>
        <v>0</v>
      </c>
      <c r="P77" s="95" t="str">
        <f>IF(ISBLANK('6桁'!P77)=TRUE,"",VLOOKUP(パターン表!P77, 'パターン別掛け率（入力）'!$C$3:$I$302, 7, FALSE))</f>
        <v/>
      </c>
      <c r="Q77" s="126">
        <f>'6桁'!Q77</f>
        <v>0</v>
      </c>
      <c r="R77" s="95" t="str">
        <f>IF(ISBLANK('6桁'!R77)=TRUE,"",VLOOKUP(パターン表!R77, 'パターン別掛け率（入力）'!$C$3:$I$302, 7, FALSE))</f>
        <v/>
      </c>
      <c r="S77" s="126">
        <f>'6桁'!S77</f>
        <v>0</v>
      </c>
      <c r="T77" s="95" t="str">
        <f>IF(ISBLANK('6桁'!T77)=TRUE,"",VLOOKUP(パターン表!T77, 'パターン別掛け率（入力）'!$C$3:$I$302, 7, FALSE))</f>
        <v/>
      </c>
      <c r="U77" s="96">
        <f>'6桁'!U77</f>
        <v>0</v>
      </c>
      <c r="V77" s="74"/>
      <c r="W77" s="251"/>
      <c r="X77" s="265"/>
      <c r="Y77" s="251"/>
    </row>
    <row r="78" spans="2:25" ht="30" customHeight="1">
      <c r="B78" s="503"/>
      <c r="C78" s="362" t="s">
        <v>305</v>
      </c>
      <c r="D78" s="254"/>
      <c r="E78" s="342">
        <v>107</v>
      </c>
      <c r="F78" s="95" t="str">
        <f>IF(ISBLANK('6桁'!F78)=TRUE,"",VLOOKUP(パターン表!F78, 'パターン別掛け率（入力）'!$C$3:$I$302, 7, FALSE))</f>
        <v/>
      </c>
      <c r="G78" s="126">
        <f>'6桁'!G78</f>
        <v>0</v>
      </c>
      <c r="H78" s="95">
        <f>IF(ISBLANK('6桁'!H78)=TRUE,"",VLOOKUP(パターン表!H78, 'パターン別掛け率（入力）'!$C$3:$I$302, 7, FALSE))</f>
        <v>100</v>
      </c>
      <c r="I78" s="126" t="str">
        <f>'6桁'!I78</f>
        <v>Y★</v>
      </c>
      <c r="J78" s="95" t="str">
        <f>IF(ISBLANK('6桁'!J78)=TRUE,"",VLOOKUP(パターン表!J78, 'パターン別掛け率（入力）'!$C$3:$I$302, 7, FALSE))</f>
        <v/>
      </c>
      <c r="K78" s="126">
        <f>'6桁'!K78</f>
        <v>0</v>
      </c>
      <c r="L78" s="95" t="str">
        <f>IF(ISBLANK('6桁'!L78)=TRUE,"",VLOOKUP(パターン表!L78, 'パターン別掛け率（入力）'!$C$3:$I$302, 7, FALSE))</f>
        <v/>
      </c>
      <c r="M78" s="126">
        <f>'6桁'!M78</f>
        <v>0</v>
      </c>
      <c r="N78" s="95" t="str">
        <f>IF(ISBLANK('6桁'!N78)=TRUE,"",VLOOKUP(パターン表!N78, 'パターン別掛け率（入力）'!$C$3:$I$302, 7, FALSE))</f>
        <v/>
      </c>
      <c r="O78" s="126">
        <f>'6桁'!O78</f>
        <v>0</v>
      </c>
      <c r="P78" s="95" t="str">
        <f>IF(ISBLANK('6桁'!P78)=TRUE,"",VLOOKUP(パターン表!P78, 'パターン別掛け率（入力）'!$C$3:$I$302, 7, FALSE))</f>
        <v/>
      </c>
      <c r="Q78" s="126">
        <f>'6桁'!Q78</f>
        <v>0</v>
      </c>
      <c r="R78" s="95" t="str">
        <f>IF(ISBLANK('6桁'!R78)=TRUE,"",VLOOKUP(パターン表!R78, 'パターン別掛け率（入力）'!$C$3:$I$302, 7, FALSE))</f>
        <v/>
      </c>
      <c r="S78" s="126">
        <f>'6桁'!S78</f>
        <v>0</v>
      </c>
      <c r="T78" s="95" t="str">
        <f>IF(ISBLANK('6桁'!T78)=TRUE,"",VLOOKUP(パターン表!T78, 'パターン別掛け率（入力）'!$C$3:$I$302, 7, FALSE))</f>
        <v/>
      </c>
      <c r="U78" s="96">
        <f>'6桁'!U78</f>
        <v>0</v>
      </c>
      <c r="V78" s="74"/>
      <c r="W78" s="251"/>
      <c r="X78" s="265"/>
      <c r="Y78" s="251"/>
    </row>
    <row r="79" spans="2:25" ht="30" customHeight="1">
      <c r="B79" s="503"/>
      <c r="C79" s="362" t="s">
        <v>331</v>
      </c>
      <c r="D79" s="254"/>
      <c r="E79" s="342">
        <v>110</v>
      </c>
      <c r="F79" s="95" t="str">
        <f>IF(ISBLANK('6桁'!F79)=TRUE,"",VLOOKUP(パターン表!F79, 'パターン別掛け率（入力）'!$C$3:$I$302, 7, FALSE))</f>
        <v/>
      </c>
      <c r="G79" s="126">
        <f>'6桁'!G79</f>
        <v>0</v>
      </c>
      <c r="H79" s="95">
        <f>IF(ISBLANK('6桁'!H79)=TRUE,"",VLOOKUP(パターン表!H79, 'パターン別掛け率（入力）'!$C$3:$I$302, 7, FALSE))</f>
        <v>100</v>
      </c>
      <c r="I79" s="126" t="str">
        <f>'6桁'!I79</f>
        <v>Y★</v>
      </c>
      <c r="J79" s="95" t="str">
        <f>IF(ISBLANK('6桁'!J79)=TRUE,"",VLOOKUP(パターン表!J79, 'パターン別掛け率（入力）'!$C$3:$I$302, 7, FALSE))</f>
        <v/>
      </c>
      <c r="K79" s="126">
        <f>'6桁'!K79</f>
        <v>0</v>
      </c>
      <c r="L79" s="95" t="str">
        <f>IF(ISBLANK('6桁'!L79)=TRUE,"",VLOOKUP(パターン表!L79, 'パターン別掛け率（入力）'!$C$3:$I$302, 7, FALSE))</f>
        <v/>
      </c>
      <c r="M79" s="126">
        <f>'6桁'!M79</f>
        <v>0</v>
      </c>
      <c r="N79" s="95" t="str">
        <f>IF(ISBLANK('6桁'!N79)=TRUE,"",VLOOKUP(パターン表!N79, 'パターン別掛け率（入力）'!$C$3:$I$302, 7, FALSE))</f>
        <v/>
      </c>
      <c r="O79" s="126">
        <f>'6桁'!O79</f>
        <v>0</v>
      </c>
      <c r="P79" s="95" t="str">
        <f>IF(ISBLANK('6桁'!P79)=TRUE,"",VLOOKUP(パターン表!P79, 'パターン別掛け率（入力）'!$C$3:$I$302, 7, FALSE))</f>
        <v/>
      </c>
      <c r="Q79" s="126">
        <f>'6桁'!Q79</f>
        <v>0</v>
      </c>
      <c r="R79" s="95" t="str">
        <f>IF(ISBLANK('6桁'!R79)=TRUE,"",VLOOKUP(パターン表!R79, 'パターン別掛け率（入力）'!$C$3:$I$302, 7, FALSE))</f>
        <v/>
      </c>
      <c r="S79" s="126">
        <f>'6桁'!S79</f>
        <v>0</v>
      </c>
      <c r="T79" s="95" t="str">
        <f>IF(ISBLANK('6桁'!T79)=TRUE,"",VLOOKUP(パターン表!T79, 'パターン別掛け率（入力）'!$C$3:$I$302, 7, FALSE))</f>
        <v/>
      </c>
      <c r="U79" s="96">
        <f>'6桁'!U79</f>
        <v>0</v>
      </c>
      <c r="V79" s="74"/>
      <c r="W79" s="251"/>
      <c r="X79" s="265"/>
      <c r="Y79" s="251"/>
    </row>
    <row r="80" spans="2:25" ht="30" customHeight="1">
      <c r="B80" s="503"/>
      <c r="C80" s="362" t="s">
        <v>364</v>
      </c>
      <c r="D80" s="254">
        <v>99</v>
      </c>
      <c r="E80" s="342">
        <v>103</v>
      </c>
      <c r="F80" s="95" t="str">
        <f>IF(ISBLANK('6桁'!F80)=TRUE,"",VLOOKUP(パターン表!F80, 'パターン別掛け率（入力）'!$C$3:$I$302, 7, FALSE))</f>
        <v/>
      </c>
      <c r="G80" s="126">
        <f>'6桁'!G80</f>
        <v>0</v>
      </c>
      <c r="H80" s="95">
        <f>IF(ISBLANK('6桁'!H80)=TRUE,"",VLOOKUP(パターン表!H80, 'パターン別掛け率（入力）'!$C$3:$I$302, 7, FALSE))</f>
        <v>100</v>
      </c>
      <c r="I80" s="126" t="str">
        <f>'6桁'!I80</f>
        <v>Y★</v>
      </c>
      <c r="J80" s="95">
        <f>IF(ISBLANK('6桁'!J80)=TRUE,"",VLOOKUP(パターン表!J80, 'パターン別掛け率（入力）'!$C$3:$I$302, 7, FALSE))</f>
        <v>100</v>
      </c>
      <c r="K80" s="126" t="str">
        <f>'6桁'!K80</f>
        <v>V★</v>
      </c>
      <c r="L80" s="95" t="str">
        <f>IF(ISBLANK('6桁'!L80)=TRUE,"",VLOOKUP(パターン表!L80, 'パターン別掛け率（入力）'!$C$3:$I$302, 7, FALSE))</f>
        <v/>
      </c>
      <c r="M80" s="126">
        <f>'6桁'!M80</f>
        <v>0</v>
      </c>
      <c r="N80" s="95">
        <f>IF(ISBLANK('6桁'!N80)=TRUE,"",VLOOKUP(パターン表!N80, 'パターン別掛け率（入力）'!$C$3:$I$302, 7, FALSE))</f>
        <v>100</v>
      </c>
      <c r="O80" s="126" t="str">
        <f>'6桁'!O80</f>
        <v>V</v>
      </c>
      <c r="P80" s="95" t="str">
        <f>IF(ISBLANK('6桁'!P80)=TRUE,"",VLOOKUP(パターン表!P80, 'パターン別掛け率（入力）'!$C$3:$I$302, 7, FALSE))</f>
        <v/>
      </c>
      <c r="Q80" s="126">
        <f>'6桁'!Q80</f>
        <v>0</v>
      </c>
      <c r="R80" s="95" t="str">
        <f>IF(ISBLANK('6桁'!R80)=TRUE,"",VLOOKUP(パターン表!R80, 'パターン別掛け率（入力）'!$C$3:$I$302, 7, FALSE))</f>
        <v/>
      </c>
      <c r="S80" s="126">
        <f>'6桁'!S80</f>
        <v>0</v>
      </c>
      <c r="T80" s="95" t="str">
        <f>IF(ISBLANK('6桁'!T80)=TRUE,"",VLOOKUP(パターン表!T80, 'パターン別掛け率（入力）'!$C$3:$I$302, 7, FALSE))</f>
        <v/>
      </c>
      <c r="U80" s="96">
        <f>'6桁'!U80</f>
        <v>0</v>
      </c>
      <c r="V80" s="74"/>
      <c r="W80" s="251"/>
      <c r="X80" s="265"/>
      <c r="Y80" s="251"/>
    </row>
    <row r="81" spans="2:28" ht="30" customHeight="1">
      <c r="B81" s="503"/>
      <c r="C81" s="362" t="s">
        <v>306</v>
      </c>
      <c r="D81" s="254">
        <v>101</v>
      </c>
      <c r="E81" s="342">
        <v>105</v>
      </c>
      <c r="F81" s="95">
        <f>IF(ISBLANK('6桁'!F81)=TRUE,"",VLOOKUP(パターン表!F81, 'パターン別掛け率（入力）'!$C$3:$I$302, 7, FALSE))</f>
        <v>100</v>
      </c>
      <c r="G81" s="126" t="str">
        <f>'6桁'!G81</f>
        <v>Y★</v>
      </c>
      <c r="H81" s="95">
        <f>IF(ISBLANK('6桁'!H81)=TRUE,"",VLOOKUP(パターン表!H81, 'パターン別掛け率（入力）'!$C$3:$I$302, 7, FALSE))</f>
        <v>100</v>
      </c>
      <c r="I81" s="126" t="str">
        <f>'6桁'!I81</f>
        <v>Y★</v>
      </c>
      <c r="J81" s="95">
        <f>IF(ISBLANK('6桁'!J81)=TRUE,"",VLOOKUP(パターン表!J81, 'パターン別掛け率（入力）'!$C$3:$I$302, 7, FALSE))</f>
        <v>100</v>
      </c>
      <c r="K81" s="126" t="str">
        <f>'6桁'!K81</f>
        <v>W★</v>
      </c>
      <c r="L81" s="95" t="str">
        <f>IF(ISBLANK('6桁'!L81)=TRUE,"",VLOOKUP(パターン表!L81, 'パターン別掛け率（入力）'!$C$3:$I$302, 7, FALSE))</f>
        <v/>
      </c>
      <c r="M81" s="126">
        <f>'6桁'!M81</f>
        <v>0</v>
      </c>
      <c r="N81" s="95" t="str">
        <f>IF(ISBLANK('6桁'!N81)=TRUE,"",VLOOKUP(パターン表!N81, 'パターン別掛け率（入力）'!$C$3:$I$302, 7, FALSE))</f>
        <v/>
      </c>
      <c r="O81" s="126">
        <f>'6桁'!O81</f>
        <v>0</v>
      </c>
      <c r="P81" s="95" t="str">
        <f>IF(ISBLANK('6桁'!P81)=TRUE,"",VLOOKUP(パターン表!P81, 'パターン別掛け率（入力）'!$C$3:$I$302, 7, FALSE))</f>
        <v/>
      </c>
      <c r="Q81" s="126">
        <f>'6桁'!Q81</f>
        <v>0</v>
      </c>
      <c r="R81" s="95" t="str">
        <f>IF(ISBLANK('6桁'!R81)=TRUE,"",VLOOKUP(パターン表!R81, 'パターン別掛け率（入力）'!$C$3:$I$302, 7, FALSE))</f>
        <v/>
      </c>
      <c r="S81" s="126">
        <f>'6桁'!S81</f>
        <v>0</v>
      </c>
      <c r="T81" s="95" t="str">
        <f>IF(ISBLANK('6桁'!T81)=TRUE,"",VLOOKUP(パターン表!T81, 'パターン別掛け率（入力）'!$C$3:$I$302, 7, FALSE))</f>
        <v/>
      </c>
      <c r="U81" s="96">
        <f>'6桁'!U81</f>
        <v>0</v>
      </c>
      <c r="V81" s="74"/>
      <c r="W81" s="251"/>
      <c r="X81" s="265"/>
      <c r="Y81" s="251"/>
    </row>
    <row r="82" spans="2:28" ht="30" customHeight="1">
      <c r="B82" s="503"/>
      <c r="C82" s="362" t="s">
        <v>307</v>
      </c>
      <c r="D82" s="254">
        <v>107</v>
      </c>
      <c r="E82" s="342">
        <v>111</v>
      </c>
      <c r="F82" s="95" t="str">
        <f>IF(ISBLANK('6桁'!F82)=TRUE,"",VLOOKUP(パターン表!F82, 'パターン別掛け率（入力）'!$C$3:$I$302, 7, FALSE))</f>
        <v/>
      </c>
      <c r="G82" s="126">
        <f>'6桁'!G82</f>
        <v>0</v>
      </c>
      <c r="H82" s="95">
        <f>IF(ISBLANK('6桁'!H82)=TRUE,"",VLOOKUP(パターン表!H82, 'パターン別掛け率（入力）'!$C$3:$I$302, 7, FALSE))</f>
        <v>100</v>
      </c>
      <c r="I82" s="126" t="str">
        <f>'6桁'!I82</f>
        <v>W★</v>
      </c>
      <c r="J82" s="95" t="str">
        <f>IF(ISBLANK('6桁'!J82)=TRUE,"",VLOOKUP(パターン表!J82, 'パターン別掛け率（入力）'!$C$3:$I$302, 7, FALSE))</f>
        <v/>
      </c>
      <c r="K82" s="126">
        <f>'6桁'!K82</f>
        <v>0</v>
      </c>
      <c r="L82" s="95" t="str">
        <f>IF(ISBLANK('6桁'!L82)=TRUE,"",VLOOKUP(パターン表!L82, 'パターン別掛け率（入力）'!$C$3:$I$302, 7, FALSE))</f>
        <v/>
      </c>
      <c r="M82" s="126">
        <f>'6桁'!M82</f>
        <v>0</v>
      </c>
      <c r="N82" s="95" t="str">
        <f>IF(ISBLANK('6桁'!N82)=TRUE,"",VLOOKUP(パターン表!N82, 'パターン別掛け率（入力）'!$C$3:$I$302, 7, FALSE))</f>
        <v/>
      </c>
      <c r="O82" s="126">
        <f>'6桁'!O82</f>
        <v>0</v>
      </c>
      <c r="P82" s="95" t="str">
        <f>IF(ISBLANK('6桁'!P82)=TRUE,"",VLOOKUP(パターン表!P82, 'パターン別掛け率（入力）'!$C$3:$I$302, 7, FALSE))</f>
        <v/>
      </c>
      <c r="Q82" s="126">
        <f>'6桁'!Q82</f>
        <v>0</v>
      </c>
      <c r="R82" s="95" t="str">
        <f>IF(ISBLANK('6桁'!R82)=TRUE,"",VLOOKUP(パターン表!R82, 'パターン別掛け率（入力）'!$C$3:$I$302, 7, FALSE))</f>
        <v/>
      </c>
      <c r="S82" s="126">
        <f>'6桁'!S82</f>
        <v>0</v>
      </c>
      <c r="T82" s="95" t="str">
        <f>IF(ISBLANK('6桁'!T82)=TRUE,"",VLOOKUP(パターン表!T82, 'パターン別掛け率（入力）'!$C$3:$I$302, 7, FALSE))</f>
        <v/>
      </c>
      <c r="U82" s="96">
        <f>'6桁'!U82</f>
        <v>0</v>
      </c>
      <c r="V82" s="74"/>
      <c r="W82" s="251"/>
      <c r="X82" s="265"/>
      <c r="Y82" s="251"/>
    </row>
    <row r="83" spans="2:28" ht="30" customHeight="1" thickBot="1">
      <c r="B83" s="544"/>
      <c r="C83" s="364" t="s">
        <v>1328</v>
      </c>
      <c r="D83" s="256">
        <v>103</v>
      </c>
      <c r="E83" s="344"/>
      <c r="F83" s="118" t="str">
        <f>IF(ISBLANK('6桁'!F83)=TRUE,"",VLOOKUP(パターン表!F83, 'パターン別掛け率（入力）'!$C$3:$I$302, 7, FALSE))</f>
        <v/>
      </c>
      <c r="G83" s="21">
        <f>'6桁'!G83</f>
        <v>0</v>
      </c>
      <c r="H83" s="118" t="str">
        <f>IF(ISBLANK('6桁'!H83)=TRUE,"",VLOOKUP(パターン表!H83, 'パターン別掛け率（入力）'!$C$3:$I$302, 7, FALSE))</f>
        <v/>
      </c>
      <c r="I83" s="127">
        <f>'6桁'!I83</f>
        <v>0</v>
      </c>
      <c r="J83" s="118">
        <f>IF(ISBLANK('6桁'!J83)=TRUE,"",VLOOKUP(パターン表!J83, 'パターン別掛け率（入力）'!$C$3:$I$302, 7, FALSE))</f>
        <v>100</v>
      </c>
      <c r="K83" s="127" t="str">
        <f>'6桁'!K83</f>
        <v>V</v>
      </c>
      <c r="L83" s="118" t="str">
        <f>IF(ISBLANK('6桁'!L83)=TRUE,"",VLOOKUP(パターン表!L83, 'パターン別掛け率（入力）'!$C$3:$I$302, 7, FALSE))</f>
        <v/>
      </c>
      <c r="M83" s="127">
        <f>'6桁'!M83</f>
        <v>0</v>
      </c>
      <c r="N83" s="118" t="str">
        <f>IF(ISBLANK('6桁'!N83)=TRUE,"",VLOOKUP(パターン表!N83, 'パターン別掛け率（入力）'!$C$3:$I$302, 7, FALSE))</f>
        <v/>
      </c>
      <c r="O83" s="127">
        <f>'6桁'!O83</f>
        <v>0</v>
      </c>
      <c r="P83" s="118" t="str">
        <f>IF(ISBLANK('6桁'!P83)=TRUE,"",VLOOKUP(パターン表!P83, 'パターン別掛け率（入力）'!$C$3:$I$302, 7, FALSE))</f>
        <v/>
      </c>
      <c r="Q83" s="127">
        <f>'6桁'!Q83</f>
        <v>0</v>
      </c>
      <c r="R83" s="118" t="str">
        <f>IF(ISBLANK('6桁'!R83)=TRUE,"",VLOOKUP(パターン表!R83, 'パターン別掛け率（入力）'!$C$3:$I$302, 7, FALSE))</f>
        <v/>
      </c>
      <c r="S83" s="127">
        <f>'6桁'!S83</f>
        <v>0</v>
      </c>
      <c r="T83" s="118" t="str">
        <f>IF(ISBLANK('6桁'!T83)=TRUE,"",VLOOKUP(パターン表!T83, 'パターン別掛け率（入力）'!$C$3:$I$302, 7, FALSE))</f>
        <v/>
      </c>
      <c r="U83" s="119">
        <f>'6桁'!U83</f>
        <v>0</v>
      </c>
      <c r="V83" s="74"/>
      <c r="W83" s="251"/>
      <c r="X83" s="265"/>
      <c r="Y83" s="251"/>
    </row>
    <row r="84" spans="2:28" ht="51" customHeight="1">
      <c r="B84" s="545" t="s">
        <v>1977</v>
      </c>
      <c r="C84" s="545"/>
      <c r="D84" s="545"/>
      <c r="E84" s="545"/>
      <c r="F84" s="545"/>
      <c r="G84" s="545"/>
      <c r="H84" s="545"/>
      <c r="I84" s="545"/>
      <c r="J84" s="545"/>
      <c r="K84" s="545"/>
      <c r="L84" s="545"/>
      <c r="M84" s="545"/>
      <c r="N84" s="545"/>
      <c r="O84" s="545"/>
      <c r="P84" s="545"/>
      <c r="Q84" s="545"/>
      <c r="R84" s="545"/>
      <c r="S84" s="545"/>
      <c r="T84" s="545"/>
      <c r="U84" s="545"/>
      <c r="V84" s="546"/>
      <c r="W84" s="546"/>
      <c r="X84" s="546"/>
      <c r="Y84" s="546"/>
    </row>
    <row r="85" spans="2:28" ht="14.25" customHeight="1" thickBot="1"/>
    <row r="86" spans="2:28" ht="25.5" customHeight="1" thickTop="1" thickBot="1">
      <c r="B86" s="518" t="s">
        <v>451</v>
      </c>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19"/>
      <c r="AA86" s="520"/>
    </row>
    <row r="87" spans="2:28" ht="10.5" customHeight="1" thickTop="1">
      <c r="C87" s="40"/>
      <c r="D87" s="40"/>
      <c r="E87" s="40"/>
      <c r="F87" s="79"/>
      <c r="H87" s="79"/>
      <c r="K87" s="52"/>
      <c r="M87" s="52"/>
      <c r="Q87" s="52"/>
    </row>
    <row r="88" spans="2:28" ht="20.100000000000001" customHeight="1" thickBot="1">
      <c r="B88" s="238" t="s">
        <v>721</v>
      </c>
    </row>
    <row r="89" spans="2:28" ht="19.5" customHeight="1" thickBot="1">
      <c r="B89" s="521" t="s">
        <v>452</v>
      </c>
      <c r="C89" s="534" t="s">
        <v>524</v>
      </c>
      <c r="D89" s="527" t="s">
        <v>1113</v>
      </c>
      <c r="E89" s="540"/>
      <c r="F89" s="531" t="s">
        <v>455</v>
      </c>
      <c r="G89" s="532"/>
      <c r="H89" s="532"/>
      <c r="I89" s="532"/>
      <c r="J89" s="532"/>
      <c r="K89" s="532"/>
      <c r="L89" s="532"/>
      <c r="M89" s="533"/>
      <c r="N89" s="103"/>
      <c r="O89" s="521" t="s">
        <v>452</v>
      </c>
      <c r="P89" s="534" t="s">
        <v>524</v>
      </c>
      <c r="Q89" s="535"/>
      <c r="R89" s="527" t="s">
        <v>1113</v>
      </c>
      <c r="S89" s="540"/>
      <c r="T89" s="531" t="s">
        <v>455</v>
      </c>
      <c r="U89" s="532"/>
      <c r="V89" s="532"/>
      <c r="W89" s="532"/>
      <c r="X89" s="532"/>
      <c r="Y89" s="533"/>
      <c r="Z89" s="135"/>
      <c r="AA89" s="11"/>
    </row>
    <row r="90" spans="2:28" ht="19.5" customHeight="1">
      <c r="B90" s="522"/>
      <c r="C90" s="536"/>
      <c r="D90" s="541"/>
      <c r="E90" s="542"/>
      <c r="F90" s="516" t="s">
        <v>973</v>
      </c>
      <c r="G90" s="507"/>
      <c r="H90" s="506" t="s">
        <v>670</v>
      </c>
      <c r="I90" s="507"/>
      <c r="J90" s="506" t="s">
        <v>765</v>
      </c>
      <c r="K90" s="507"/>
      <c r="L90" s="506" t="s">
        <v>974</v>
      </c>
      <c r="M90" s="507"/>
      <c r="N90" s="103"/>
      <c r="O90" s="522"/>
      <c r="P90" s="536"/>
      <c r="Q90" s="537"/>
      <c r="R90" s="541"/>
      <c r="S90" s="542"/>
      <c r="T90" s="516" t="s">
        <v>973</v>
      </c>
      <c r="U90" s="507"/>
      <c r="V90" s="516" t="s">
        <v>670</v>
      </c>
      <c r="W90" s="507"/>
      <c r="X90" s="516" t="s">
        <v>765</v>
      </c>
      <c r="Y90" s="507"/>
      <c r="Z90" s="135"/>
      <c r="AA90" s="11"/>
    </row>
    <row r="91" spans="2:28" ht="19.5" customHeight="1">
      <c r="B91" s="522"/>
      <c r="C91" s="536"/>
      <c r="D91" s="510" t="s">
        <v>1115</v>
      </c>
      <c r="E91" s="550" t="s">
        <v>1114</v>
      </c>
      <c r="F91" s="517"/>
      <c r="G91" s="509"/>
      <c r="H91" s="508"/>
      <c r="I91" s="509"/>
      <c r="J91" s="508"/>
      <c r="K91" s="509"/>
      <c r="L91" s="508"/>
      <c r="M91" s="509"/>
      <c r="N91" s="104"/>
      <c r="O91" s="522"/>
      <c r="P91" s="536"/>
      <c r="Q91" s="537"/>
      <c r="R91" s="510" t="s">
        <v>1115</v>
      </c>
      <c r="S91" s="550" t="s">
        <v>1114</v>
      </c>
      <c r="T91" s="517"/>
      <c r="U91" s="509"/>
      <c r="V91" s="517"/>
      <c r="W91" s="509"/>
      <c r="X91" s="517"/>
      <c r="Y91" s="509"/>
      <c r="Z91" s="552"/>
      <c r="AA91" s="548"/>
      <c r="AB91" s="40"/>
    </row>
    <row r="92" spans="2:28" ht="19.5" customHeight="1" thickBot="1">
      <c r="B92" s="523"/>
      <c r="C92" s="538"/>
      <c r="D92" s="549"/>
      <c r="E92" s="551"/>
      <c r="F92" s="553" t="s">
        <v>764</v>
      </c>
      <c r="G92" s="554"/>
      <c r="H92" s="514" t="s">
        <v>764</v>
      </c>
      <c r="I92" s="555"/>
      <c r="J92" s="514" t="s">
        <v>764</v>
      </c>
      <c r="K92" s="555"/>
      <c r="L92" s="553" t="s">
        <v>764</v>
      </c>
      <c r="M92" s="554"/>
      <c r="N92" s="105"/>
      <c r="O92" s="523"/>
      <c r="P92" s="538"/>
      <c r="Q92" s="539"/>
      <c r="R92" s="549"/>
      <c r="S92" s="551"/>
      <c r="T92" s="514" t="s">
        <v>1082</v>
      </c>
      <c r="U92" s="515"/>
      <c r="V92" s="514" t="s">
        <v>764</v>
      </c>
      <c r="W92" s="515"/>
      <c r="X92" s="514" t="s">
        <v>766</v>
      </c>
      <c r="Y92" s="515"/>
      <c r="Z92" s="536"/>
      <c r="AA92" s="547"/>
      <c r="AB92" s="40"/>
    </row>
    <row r="93" spans="2:28" ht="30" customHeight="1">
      <c r="B93" s="502">
        <v>22</v>
      </c>
      <c r="C93" s="352" t="s">
        <v>287</v>
      </c>
      <c r="D93" s="253"/>
      <c r="E93" s="353">
        <v>97</v>
      </c>
      <c r="F93" s="418" t="str">
        <f>IF(ISBLANK('6桁'!F93)=TRUE,"",VLOOKUP(パターン表!F93, 'パターン別掛け率（入力）'!$C$3:$I$302, 7, FALSE))</f>
        <v/>
      </c>
      <c r="G93" s="106">
        <f>'6桁'!G93</f>
        <v>0</v>
      </c>
      <c r="H93" s="418">
        <f>IF(ISBLANK('6桁'!H93)=TRUE,"",VLOOKUP(パターン表!H93, 'パターン別掛け率（入力）'!$C$3:$I$302, 7, FALSE))</f>
        <v>100</v>
      </c>
      <c r="I93" s="106" t="str">
        <f>'6桁'!I93</f>
        <v>Y★</v>
      </c>
      <c r="J93" s="418" t="str">
        <f>IF(ISBLANK('6桁'!J93)=TRUE,"",VLOOKUP(パターン表!J93, 'パターン別掛け率（入力）'!$C$3:$I$302, 7, FALSE))</f>
        <v/>
      </c>
      <c r="K93" s="107">
        <f>'6桁'!K93</f>
        <v>0</v>
      </c>
      <c r="L93" s="418" t="str">
        <f>IF(ISBLANK('6桁'!L93)=TRUE,"",VLOOKUP(パターン表!L93, 'パターン別掛け率（入力）'!$C$3:$I$302, 7, FALSE))</f>
        <v/>
      </c>
      <c r="M93" s="106">
        <f>'6桁'!M93</f>
        <v>0</v>
      </c>
      <c r="N93" s="265"/>
      <c r="O93" s="502">
        <v>20</v>
      </c>
      <c r="P93" s="498" t="s">
        <v>295</v>
      </c>
      <c r="Q93" s="499"/>
      <c r="R93" s="253">
        <v>102</v>
      </c>
      <c r="S93" s="365">
        <v>106</v>
      </c>
      <c r="T93" s="418">
        <f>IF(ISBLANK('6桁'!T93)=TRUE,"",VLOOKUP(パターン表!T93, 'パターン別掛け率（入力）'!$C$3:$I$302, 7, FALSE))</f>
        <v>100</v>
      </c>
      <c r="U93" s="106" t="str">
        <f>'6桁'!U93</f>
        <v>Y★</v>
      </c>
      <c r="V93" s="418" t="str">
        <f>IF(ISBLANK('6桁'!V93)=TRUE,"",VLOOKUP(パターン表!V93, 'パターン別掛け率（入力）'!$C$3:$I$302, 7, FALSE))</f>
        <v/>
      </c>
      <c r="W93" s="107">
        <f>'6桁'!W93</f>
        <v>0</v>
      </c>
      <c r="X93" s="418" t="str">
        <f>IF(ISBLANK('6桁'!X93)=TRUE,"",VLOOKUP(パターン表!X93, 'パターン別掛け率（入力）'!$C$3:$I$302, 7, FALSE))</f>
        <v/>
      </c>
      <c r="Y93" s="107">
        <f>'6桁'!Y93</f>
        <v>0</v>
      </c>
      <c r="Z93" s="103"/>
      <c r="AA93" s="123"/>
      <c r="AB93" s="40"/>
    </row>
    <row r="94" spans="2:28" ht="30" customHeight="1">
      <c r="B94" s="503"/>
      <c r="C94" s="341" t="s">
        <v>456</v>
      </c>
      <c r="D94" s="254"/>
      <c r="E94" s="342">
        <v>92</v>
      </c>
      <c r="F94" s="419" t="str">
        <f>IF(ISBLANK('6桁'!F94)=TRUE,"",VLOOKUP(パターン表!F94, 'パターン別掛け率（入力）'!$C$3:$I$302, 7, FALSE))</f>
        <v/>
      </c>
      <c r="G94" s="109">
        <f>'6桁'!G94</f>
        <v>0</v>
      </c>
      <c r="H94" s="419" t="str">
        <f>IF(ISBLANK('6桁'!H94)=TRUE,"",VLOOKUP(パターン表!H94, 'パターン別掛け率（入力）'!$C$3:$I$302, 7, FALSE))</f>
        <v/>
      </c>
      <c r="I94" s="109">
        <f>'6桁'!I94</f>
        <v>0</v>
      </c>
      <c r="J94" s="419" t="str">
        <f>IF(ISBLANK('6桁'!J94)=TRUE,"",VLOOKUP(パターン表!J94, 'パターン別掛け率（入力）'!$C$3:$I$302, 7, FALSE))</f>
        <v/>
      </c>
      <c r="K94" s="110">
        <f>'6桁'!K94</f>
        <v>0</v>
      </c>
      <c r="L94" s="419">
        <f>IF(ISBLANK('6桁'!L94)=TRUE,"",VLOOKUP(パターン表!L94, 'パターン別掛け率（入力）'!$C$3:$I$302, 7, FALSE))</f>
        <v>100</v>
      </c>
      <c r="M94" s="109" t="str">
        <f>'6桁'!M94</f>
        <v>Y★</v>
      </c>
      <c r="N94" s="265"/>
      <c r="O94" s="503"/>
      <c r="P94" s="500" t="s">
        <v>457</v>
      </c>
      <c r="Q94" s="501"/>
      <c r="R94" s="254">
        <v>106</v>
      </c>
      <c r="S94" s="362">
        <v>110</v>
      </c>
      <c r="T94" s="419" t="str">
        <f>IF(ISBLANK('6桁'!T94)=TRUE,"",VLOOKUP(パターン表!T94, 'パターン別掛け率（入力）'!$C$3:$I$302, 7, FALSE))</f>
        <v/>
      </c>
      <c r="U94" s="109">
        <f>'6桁'!U94</f>
        <v>0</v>
      </c>
      <c r="V94" s="419" t="str">
        <f>IF(ISBLANK('6桁'!V94)=TRUE,"",VLOOKUP(パターン表!V94, 'パターン別掛け率（入力）'!$C$3:$I$302, 7, FALSE))</f>
        <v/>
      </c>
      <c r="W94" s="110">
        <f>'6桁'!W94</f>
        <v>0</v>
      </c>
      <c r="X94" s="419">
        <f>IF(ISBLANK('6桁'!X94)=TRUE,"",VLOOKUP(パターン表!X94, 'パターン別掛け率（入力）'!$C$3:$I$302, 7, FALSE))</f>
        <v>100</v>
      </c>
      <c r="Y94" s="110" t="str">
        <f>'6桁'!Y94</f>
        <v>Y★</v>
      </c>
      <c r="Z94" s="103"/>
      <c r="AA94" s="123"/>
      <c r="AB94" s="40"/>
    </row>
    <row r="95" spans="2:28" ht="30" customHeight="1">
      <c r="B95" s="503"/>
      <c r="C95" s="341" t="s">
        <v>288</v>
      </c>
      <c r="D95" s="254"/>
      <c r="E95" s="342">
        <v>95</v>
      </c>
      <c r="F95" s="419" t="str">
        <f>IF(ISBLANK('6桁'!F95)=TRUE,"",VLOOKUP(パターン表!F95, 'パターン別掛け率（入力）'!$C$3:$I$302, 7, FALSE))</f>
        <v/>
      </c>
      <c r="G95" s="109">
        <f>'6桁'!G95</f>
        <v>0</v>
      </c>
      <c r="H95" s="419" t="str">
        <f>IF(ISBLANK('6桁'!H95)=TRUE,"",VLOOKUP(パターン表!H95, 'パターン別掛け率（入力）'!$C$3:$I$302, 7, FALSE))</f>
        <v/>
      </c>
      <c r="I95" s="109">
        <f>'6桁'!I95</f>
        <v>0</v>
      </c>
      <c r="J95" s="419" t="str">
        <f>IF(ISBLANK('6桁'!J95)=TRUE,"",VLOOKUP(パターン表!J95, 'パターン別掛け率（入力）'!$C$3:$I$302, 7, FALSE))</f>
        <v/>
      </c>
      <c r="K95" s="110">
        <f>'6桁'!K95</f>
        <v>0</v>
      </c>
      <c r="L95" s="419">
        <f>IF(ISBLANK('6桁'!L95)=TRUE,"",VLOOKUP(パターン表!L95, 'パターン別掛け率（入力）'!$C$3:$I$302, 7, FALSE))</f>
        <v>100</v>
      </c>
      <c r="M95" s="109" t="str">
        <f>'6桁'!M95</f>
        <v>Y★</v>
      </c>
      <c r="N95" s="265"/>
      <c r="O95" s="503"/>
      <c r="P95" s="500" t="s">
        <v>296</v>
      </c>
      <c r="Q95" s="501"/>
      <c r="R95" s="254">
        <v>99</v>
      </c>
      <c r="S95" s="362">
        <v>103</v>
      </c>
      <c r="T95" s="419">
        <f>IF(ISBLANK('6桁'!T95)=TRUE,"",VLOOKUP(パターン表!T95, 'パターン別掛け率（入力）'!$C$3:$I$302, 7, FALSE))</f>
        <v>100</v>
      </c>
      <c r="U95" s="109" t="str">
        <f>'6桁'!U95</f>
        <v>Y★</v>
      </c>
      <c r="V95" s="419" t="str">
        <f>IF(ISBLANK('6桁'!V95)=TRUE,"",VLOOKUP(パターン表!V95, 'パターン別掛け率（入力）'!$C$3:$I$302, 7, FALSE))</f>
        <v/>
      </c>
      <c r="W95" s="110">
        <f>'6桁'!W95</f>
        <v>0</v>
      </c>
      <c r="X95" s="419" t="str">
        <f>IF(ISBLANK('6桁'!X95)=TRUE,"",VLOOKUP(パターン表!X95, 'パターン別掛け率（入力）'!$C$3:$I$302, 7, FALSE))</f>
        <v/>
      </c>
      <c r="Y95" s="110">
        <f>'6桁'!Y95</f>
        <v>0</v>
      </c>
      <c r="Z95" s="103"/>
      <c r="AA95" s="123"/>
      <c r="AB95" s="40"/>
    </row>
    <row r="96" spans="2:28" ht="30" customHeight="1">
      <c r="B96" s="503"/>
      <c r="C96" s="341" t="s">
        <v>289</v>
      </c>
      <c r="D96" s="254"/>
      <c r="E96" s="342">
        <v>97</v>
      </c>
      <c r="F96" s="420" t="str">
        <f>IF(ISBLANK('6桁'!F96)=TRUE,"",VLOOKUP(パターン表!F96, 'パターン別掛け率（入力）'!$C$3:$I$302, 7, FALSE))</f>
        <v/>
      </c>
      <c r="G96" s="96">
        <f>'6桁'!G96</f>
        <v>0</v>
      </c>
      <c r="H96" s="420" t="str">
        <f>IF(ISBLANK('6桁'!H96)=TRUE,"",VLOOKUP(パターン表!H96, 'パターン別掛け率（入力）'!$C$3:$I$302, 7, FALSE))</f>
        <v/>
      </c>
      <c r="I96" s="96">
        <f>'6桁'!I96</f>
        <v>0</v>
      </c>
      <c r="J96" s="420" t="str">
        <f>IF(ISBLANK('6桁'!J96)=TRUE,"",VLOOKUP(パターン表!J96, 'パターン別掛け率（入力）'!$C$3:$I$302, 7, FALSE))</f>
        <v/>
      </c>
      <c r="K96" s="19">
        <f>'6桁'!K96</f>
        <v>0</v>
      </c>
      <c r="L96" s="420">
        <f>IF(ISBLANK('6桁'!L96)=TRUE,"",VLOOKUP(パターン表!L96, 'パターン別掛け率（入力）'!$C$3:$I$302, 7, FALSE))</f>
        <v>100</v>
      </c>
      <c r="M96" s="96" t="str">
        <f>'6桁'!M96</f>
        <v>Y★
FK452</v>
      </c>
      <c r="N96" s="265"/>
      <c r="O96" s="503"/>
      <c r="P96" s="500" t="s">
        <v>297</v>
      </c>
      <c r="Q96" s="501"/>
      <c r="R96" s="275">
        <v>101</v>
      </c>
      <c r="S96" s="276">
        <v>105</v>
      </c>
      <c r="T96" s="420">
        <f>IF(ISBLANK('6桁'!T96)=TRUE,"",VLOOKUP(パターン表!T96, 'パターン別掛け率（入力）'!$C$3:$I$302, 7, FALSE))</f>
        <v>100</v>
      </c>
      <c r="U96" s="96" t="str">
        <f>'6桁'!U96</f>
        <v>Y★</v>
      </c>
      <c r="V96" s="420" t="str">
        <f>IF(ISBLANK('6桁'!V96)=TRUE,"",VLOOKUP(パターン表!V96, 'パターン別掛け率（入力）'!$C$3:$I$302, 7, FALSE))</f>
        <v/>
      </c>
      <c r="W96" s="19">
        <f>'6桁'!W96</f>
        <v>0</v>
      </c>
      <c r="X96" s="420" t="str">
        <f>IF(ISBLANK('6桁'!X96)=TRUE,"",VLOOKUP(パターン表!X96, 'パターン別掛け率（入力）'!$C$3:$I$302, 7, FALSE))</f>
        <v/>
      </c>
      <c r="Y96" s="126">
        <f>'6桁'!Y96</f>
        <v>0</v>
      </c>
      <c r="Z96" s="108"/>
      <c r="AA96" s="22"/>
      <c r="AB96" s="40"/>
    </row>
    <row r="97" spans="2:28" ht="30" customHeight="1">
      <c r="B97" s="503"/>
      <c r="C97" s="341" t="s">
        <v>458</v>
      </c>
      <c r="D97" s="254"/>
      <c r="E97" s="342">
        <v>101</v>
      </c>
      <c r="F97" s="420" t="str">
        <f>IF(ISBLANK('6桁'!F97)=TRUE,"",VLOOKUP(パターン表!F97, 'パターン別掛け率（入力）'!$C$3:$I$302, 7, FALSE))</f>
        <v/>
      </c>
      <c r="G97" s="96">
        <f>'6桁'!G97</f>
        <v>0</v>
      </c>
      <c r="H97" s="420" t="str">
        <f>IF(ISBLANK('6桁'!H97)=TRUE,"",VLOOKUP(パターン表!H97, 'パターン別掛け率（入力）'!$C$3:$I$302, 7, FALSE))</f>
        <v/>
      </c>
      <c r="I97" s="96">
        <f>'6桁'!I97</f>
        <v>0</v>
      </c>
      <c r="J97" s="420">
        <f>IF(ISBLANK('6桁'!J97)=TRUE,"",VLOOKUP(パターン表!J97, 'パターン別掛け率（入力）'!$C$3:$I$302, 7, FALSE))</f>
        <v>100</v>
      </c>
      <c r="K97" s="19" t="str">
        <f>'6桁'!K97</f>
        <v>Y★</v>
      </c>
      <c r="L97" s="420" t="str">
        <f>IF(ISBLANK('6桁'!L97)=TRUE,"",VLOOKUP(パターン表!L97, 'パターン別掛け率（入力）'!$C$3:$I$302, 7, FALSE))</f>
        <v/>
      </c>
      <c r="M97" s="96">
        <f>'6桁'!M97</f>
        <v>0</v>
      </c>
      <c r="N97" s="265"/>
      <c r="O97" s="503"/>
      <c r="P97" s="500" t="s">
        <v>459</v>
      </c>
      <c r="Q97" s="501"/>
      <c r="R97" s="275">
        <v>100</v>
      </c>
      <c r="S97" s="276">
        <v>108</v>
      </c>
      <c r="T97" s="420">
        <f>IF(ISBLANK('6桁'!T97)=TRUE,"",VLOOKUP(パターン表!T97, 'パターン別掛け率（入力）'!$C$3:$I$302, 7, FALSE))</f>
        <v>100</v>
      </c>
      <c r="U97" s="96" t="str">
        <f>'6桁'!U97</f>
        <v>Y★</v>
      </c>
      <c r="V97" s="420" t="str">
        <f>IF(ISBLANK('6桁'!V97)=TRUE,"",VLOOKUP(パターン表!V97, 'パターン別掛け率（入力）'!$C$3:$I$302, 7, FALSE))</f>
        <v/>
      </c>
      <c r="W97" s="19">
        <f>'6桁'!W97</f>
        <v>0</v>
      </c>
      <c r="X97" s="420" t="str">
        <f>IF(ISBLANK('6桁'!X97)=TRUE,"",VLOOKUP(パターン表!X97, 'パターン別掛け率（入力）'!$C$3:$I$302, 7, FALSE))</f>
        <v/>
      </c>
      <c r="Y97" s="126">
        <f>'6桁'!Y97</f>
        <v>0</v>
      </c>
      <c r="Z97" s="108"/>
      <c r="AA97" s="22"/>
      <c r="AB97" s="40"/>
    </row>
    <row r="98" spans="2:28" ht="30" customHeight="1">
      <c r="B98" s="503"/>
      <c r="C98" s="341" t="s">
        <v>326</v>
      </c>
      <c r="D98" s="254"/>
      <c r="E98" s="342">
        <v>103</v>
      </c>
      <c r="F98" s="420" t="str">
        <f>IF(ISBLANK('6桁'!F98)=TRUE,"",VLOOKUP(パターン表!F98, 'パターン別掛け率（入力）'!$C$3:$I$302, 7, FALSE))</f>
        <v/>
      </c>
      <c r="G98" s="96">
        <f>'6桁'!G98</f>
        <v>0</v>
      </c>
      <c r="H98" s="420" t="str">
        <f>IF(ISBLANK('6桁'!H98)=TRUE,"",VLOOKUP(パターン表!H98, 'パターン別掛け率（入力）'!$C$3:$I$302, 7, FALSE))</f>
        <v/>
      </c>
      <c r="I98" s="96">
        <f>'6桁'!I98</f>
        <v>0</v>
      </c>
      <c r="J98" s="420">
        <f>IF(ISBLANK('6桁'!J98)=TRUE,"",VLOOKUP(パターン表!J98, 'パターン別掛け率（入力）'!$C$3:$I$302, 7, FALSE))</f>
        <v>100</v>
      </c>
      <c r="K98" s="19" t="str">
        <f>'6桁'!K98</f>
        <v>Y★</v>
      </c>
      <c r="L98" s="420" t="str">
        <f>IF(ISBLANK('6桁'!L98)=TRUE,"",VLOOKUP(パターン表!L98, 'パターン別掛け率（入力）'!$C$3:$I$302, 7, FALSE))</f>
        <v/>
      </c>
      <c r="M98" s="96">
        <f>'6桁'!M98</f>
        <v>0</v>
      </c>
      <c r="N98" s="265"/>
      <c r="O98" s="503"/>
      <c r="P98" s="500" t="s">
        <v>298</v>
      </c>
      <c r="Q98" s="501"/>
      <c r="R98" s="275">
        <v>106</v>
      </c>
      <c r="S98" s="276">
        <v>110</v>
      </c>
      <c r="T98" s="420" t="str">
        <f>IF(ISBLANK('6桁'!T98)=TRUE,"",VLOOKUP(パターン表!T98, 'パターン別掛け率（入力）'!$C$3:$I$302, 7, FALSE))</f>
        <v/>
      </c>
      <c r="U98" s="96">
        <f>'6桁'!U98</f>
        <v>0</v>
      </c>
      <c r="V98" s="420" t="str">
        <f>IF(ISBLANK('6桁'!V98)=TRUE,"",VLOOKUP(パターン表!V98, 'パターン別掛け率（入力）'!$C$3:$I$302, 7, FALSE))</f>
        <v/>
      </c>
      <c r="W98" s="19">
        <f>'6桁'!W98</f>
        <v>0</v>
      </c>
      <c r="X98" s="420">
        <f>IF(ISBLANK('6桁'!X98)=TRUE,"",VLOOKUP(パターン表!X98, 'パターン別掛け率（入力）'!$C$3:$I$302, 7, FALSE))</f>
        <v>100</v>
      </c>
      <c r="Y98" s="126" t="str">
        <f>'6桁'!Y98</f>
        <v>W★</v>
      </c>
      <c r="Z98" s="108"/>
      <c r="AA98" s="22"/>
      <c r="AB98" s="40"/>
    </row>
    <row r="99" spans="2:28" ht="30" customHeight="1">
      <c r="B99" s="503"/>
      <c r="C99" s="341" t="s">
        <v>460</v>
      </c>
      <c r="D99" s="254"/>
      <c r="E99" s="342">
        <v>102</v>
      </c>
      <c r="F99" s="420" t="str">
        <f>IF(ISBLANK('6桁'!F99)=TRUE,"",VLOOKUP(パターン表!F99, 'パターン別掛け率（入力）'!$C$3:$I$302, 7, FALSE))</f>
        <v/>
      </c>
      <c r="G99" s="96">
        <f>'6桁'!G99</f>
        <v>0</v>
      </c>
      <c r="H99" s="420" t="str">
        <f>IF(ISBLANK('6桁'!H99)=TRUE,"",VLOOKUP(パターン表!H99, 'パターン別掛け率（入力）'!$C$3:$I$302, 7, FALSE))</f>
        <v/>
      </c>
      <c r="I99" s="96">
        <f>'6桁'!I99</f>
        <v>0</v>
      </c>
      <c r="J99" s="420">
        <f>IF(ISBLANK('6桁'!J99)=TRUE,"",VLOOKUP(パターン表!J99, 'パターン別掛け率（入力）'!$C$3:$I$302, 7, FALSE))</f>
        <v>100</v>
      </c>
      <c r="K99" s="110" t="str">
        <f>'6桁'!K99</f>
        <v>Y★</v>
      </c>
      <c r="L99" s="420" t="str">
        <f>IF(ISBLANK('6桁'!L99)=TRUE,"",VLOOKUP(パターン表!L99, 'パターン別掛け率（入力）'!$C$3:$I$302, 7, FALSE))</f>
        <v/>
      </c>
      <c r="M99" s="96">
        <f>'6桁'!M99</f>
        <v>0</v>
      </c>
      <c r="N99" s="265"/>
      <c r="O99" s="503"/>
      <c r="P99" s="500" t="s">
        <v>461</v>
      </c>
      <c r="Q99" s="501"/>
      <c r="R99" s="275"/>
      <c r="S99" s="276">
        <v>112</v>
      </c>
      <c r="T99" s="420" t="str">
        <f>IF(ISBLANK('6桁'!T99)=TRUE,"",VLOOKUP(パターン表!T99, 'パターン別掛け率（入力）'!$C$3:$I$302, 7, FALSE))</f>
        <v/>
      </c>
      <c r="U99" s="96">
        <f>'6桁'!U99</f>
        <v>0</v>
      </c>
      <c r="V99" s="420" t="str">
        <f>IF(ISBLANK('6桁'!V99)=TRUE,"",VLOOKUP(パターン表!V99, 'パターン別掛け率（入力）'!$C$3:$I$302, 7, FALSE))</f>
        <v/>
      </c>
      <c r="W99" s="110">
        <f>'6桁'!W99</f>
        <v>0</v>
      </c>
      <c r="X99" s="420">
        <f>IF(ISBLANK('6桁'!X99)=TRUE,"",VLOOKUP(パターン表!X99, 'パターン別掛け率（入力）'!$C$3:$I$302, 7, FALSE))</f>
        <v>100</v>
      </c>
      <c r="Y99" s="126" t="str">
        <f>'6桁'!Y99</f>
        <v>Y★</v>
      </c>
      <c r="Z99" s="108"/>
      <c r="AA99" s="123"/>
      <c r="AB99" s="40"/>
    </row>
    <row r="100" spans="2:28" ht="30" customHeight="1">
      <c r="B100" s="503"/>
      <c r="C100" s="341" t="s">
        <v>462</v>
      </c>
      <c r="D100" s="254"/>
      <c r="E100" s="342">
        <v>106</v>
      </c>
      <c r="F100" s="420" t="str">
        <f>IF(ISBLANK('6桁'!F100)=TRUE,"",VLOOKUP(パターン表!F100, 'パターン別掛け率（入力）'!$C$3:$I$302, 7, FALSE))</f>
        <v/>
      </c>
      <c r="G100" s="96">
        <f>'6桁'!G100</f>
        <v>0</v>
      </c>
      <c r="H100" s="420" t="str">
        <f>IF(ISBLANK('6桁'!H100)=TRUE,"",VLOOKUP(パターン表!H100, 'パターン別掛け率（入力）'!$C$3:$I$302, 7, FALSE))</f>
        <v/>
      </c>
      <c r="I100" s="96">
        <f>'6桁'!I100</f>
        <v>0</v>
      </c>
      <c r="J100" s="420">
        <f>IF(ISBLANK('6桁'!J100)=TRUE,"",VLOOKUP(パターン表!J100, 'パターン別掛け率（入力）'!$C$3:$I$302, 7, FALSE))</f>
        <v>100</v>
      </c>
      <c r="K100" s="110" t="str">
        <f>'6桁'!K100</f>
        <v>Y★</v>
      </c>
      <c r="L100" s="420" t="str">
        <f>IF(ISBLANK('6桁'!L100)=TRUE,"",VLOOKUP(パターン表!L100, 'パターン別掛け率（入力）'!$C$3:$I$302, 7, FALSE))</f>
        <v/>
      </c>
      <c r="M100" s="96">
        <f>'6桁'!M100</f>
        <v>0</v>
      </c>
      <c r="N100" s="265"/>
      <c r="O100" s="503"/>
      <c r="P100" s="500" t="s">
        <v>463</v>
      </c>
      <c r="Q100" s="501"/>
      <c r="R100" s="275">
        <v>110</v>
      </c>
      <c r="S100" s="276">
        <v>114</v>
      </c>
      <c r="T100" s="420" t="str">
        <f>IF(ISBLANK('6桁'!T100)=TRUE,"",VLOOKUP(パターン表!T100, 'パターン別掛け率（入力）'!$C$3:$I$302, 7, FALSE))</f>
        <v/>
      </c>
      <c r="U100" s="96">
        <f>'6桁'!U100</f>
        <v>0</v>
      </c>
      <c r="V100" s="420" t="str">
        <f>IF(ISBLANK('6桁'!V100)=TRUE,"",VLOOKUP(パターン表!V100, 'パターン別掛け率（入力）'!$C$3:$I$302, 7, FALSE))</f>
        <v/>
      </c>
      <c r="W100" s="110">
        <f>'6桁'!W100</f>
        <v>0</v>
      </c>
      <c r="X100" s="420">
        <f>IF(ISBLANK('6桁'!X100)=TRUE,"",VLOOKUP(パターン表!X100, 'パターン別掛け率（入力）'!$C$3:$I$302, 7, FALSE))</f>
        <v>100</v>
      </c>
      <c r="Y100" s="126" t="str">
        <f>'6桁'!Y100</f>
        <v>W★</v>
      </c>
      <c r="Z100" s="108"/>
      <c r="AA100" s="123"/>
      <c r="AB100" s="40"/>
    </row>
    <row r="101" spans="2:28" ht="30" customHeight="1">
      <c r="B101" s="503"/>
      <c r="C101" s="341" t="s">
        <v>464</v>
      </c>
      <c r="D101" s="254"/>
      <c r="E101" s="342">
        <v>106</v>
      </c>
      <c r="F101" s="420" t="str">
        <f>IF(ISBLANK('6桁'!F101)=TRUE,"",VLOOKUP(パターン表!F101, 'パターン別掛け率（入力）'!$C$3:$I$302, 7, FALSE))</f>
        <v/>
      </c>
      <c r="G101" s="96">
        <f>'6桁'!G101</f>
        <v>0</v>
      </c>
      <c r="H101" s="420" t="str">
        <f>IF(ISBLANK('6桁'!H101)=TRUE,"",VLOOKUP(パターン表!H101, 'パターン別掛け率（入力）'!$C$3:$I$302, 7, FALSE))</f>
        <v/>
      </c>
      <c r="I101" s="96">
        <f>'6桁'!I101</f>
        <v>0</v>
      </c>
      <c r="J101" s="420">
        <f>IF(ISBLANK('6桁'!J101)=TRUE,"",VLOOKUP(パターン表!J101, 'パターン別掛け率（入力）'!$C$3:$I$302, 7, FALSE))</f>
        <v>100</v>
      </c>
      <c r="K101" s="110" t="str">
        <f>'6桁'!K101</f>
        <v>Y★</v>
      </c>
      <c r="L101" s="420" t="str">
        <f>IF(ISBLANK('6桁'!L101)=TRUE,"",VLOOKUP(パターン表!L101, 'パターン別掛け率（入力）'!$C$3:$I$302, 7, FALSE))</f>
        <v/>
      </c>
      <c r="M101" s="96">
        <f>'6桁'!M101</f>
        <v>0</v>
      </c>
      <c r="N101" s="265"/>
      <c r="O101" s="503"/>
      <c r="P101" s="500" t="s">
        <v>299</v>
      </c>
      <c r="Q101" s="501"/>
      <c r="R101" s="275">
        <v>105</v>
      </c>
      <c r="S101" s="276">
        <v>109</v>
      </c>
      <c r="T101" s="420">
        <f>IF(ISBLANK('6桁'!T101)=TRUE,"",VLOOKUP(パターン表!T101, 'パターン別掛け率（入力）'!$C$3:$I$302, 7, FALSE))</f>
        <v>100</v>
      </c>
      <c r="U101" s="96" t="str">
        <f>'6桁'!U101</f>
        <v>Y★</v>
      </c>
      <c r="V101" s="420" t="str">
        <f>IF(ISBLANK('6桁'!V101)=TRUE,"",VLOOKUP(パターン表!V101, 'パターン別掛け率（入力）'!$C$3:$I$302, 7, FALSE))</f>
        <v/>
      </c>
      <c r="W101" s="110">
        <f>'6桁'!W101</f>
        <v>0</v>
      </c>
      <c r="X101" s="420" t="str">
        <f>IF(ISBLANK('6桁'!X101)=TRUE,"",VLOOKUP(パターン表!X101, 'パターン別掛け率（入力）'!$C$3:$I$302, 7, FALSE))</f>
        <v/>
      </c>
      <c r="Y101" s="126">
        <f>'6桁'!Y101</f>
        <v>0</v>
      </c>
      <c r="Z101" s="108"/>
      <c r="AA101" s="123"/>
      <c r="AB101" s="40"/>
    </row>
    <row r="102" spans="2:28" ht="30" customHeight="1">
      <c r="B102" s="504"/>
      <c r="C102" s="351" t="s">
        <v>465</v>
      </c>
      <c r="D102" s="257"/>
      <c r="E102" s="354">
        <v>107</v>
      </c>
      <c r="F102" s="421" t="str">
        <f>IF(ISBLANK('6桁'!F102)=TRUE,"",VLOOKUP(パターン表!F102, 'パターン別掛け率（入力）'!$C$3:$I$302, 7, FALSE))</f>
        <v/>
      </c>
      <c r="G102" s="99">
        <f>'6桁'!G102</f>
        <v>0</v>
      </c>
      <c r="H102" s="421" t="str">
        <f>IF(ISBLANK('6桁'!H102)=TRUE,"",VLOOKUP(パターン表!H102, 'パターン別掛け率（入力）'!$C$3:$I$302, 7, FALSE))</f>
        <v/>
      </c>
      <c r="I102" s="99">
        <f>'6桁'!I102</f>
        <v>0</v>
      </c>
      <c r="J102" s="421">
        <f>IF(ISBLANK('6桁'!J102)=TRUE,"",VLOOKUP(パターン表!J102, 'パターン別掛け率（入力）'!$C$3:$I$302, 7, FALSE))</f>
        <v>100</v>
      </c>
      <c r="K102" s="112" t="str">
        <f>'6桁'!K102</f>
        <v>Y★</v>
      </c>
      <c r="L102" s="421" t="str">
        <f>IF(ISBLANK('6桁'!L102)=TRUE,"",VLOOKUP(パターン表!L102, 'パターン別掛け率（入力）'!$C$3:$I$302, 7, FALSE))</f>
        <v/>
      </c>
      <c r="M102" s="99">
        <f>'6桁'!M102</f>
        <v>0</v>
      </c>
      <c r="N102" s="265"/>
      <c r="O102" s="504"/>
      <c r="P102" s="560" t="s">
        <v>466</v>
      </c>
      <c r="Q102" s="561"/>
      <c r="R102" s="277"/>
      <c r="S102" s="278">
        <v>113</v>
      </c>
      <c r="T102" s="421" t="str">
        <f>IF(ISBLANK('6桁'!T102)=TRUE,"",VLOOKUP(パターン表!T102, 'パターン別掛け率（入力）'!$C$3:$I$302, 7, FALSE))</f>
        <v/>
      </c>
      <c r="U102" s="99">
        <f>'6桁'!U102</f>
        <v>0</v>
      </c>
      <c r="V102" s="421" t="str">
        <f>IF(ISBLANK('6桁'!V102)=TRUE,"",VLOOKUP(パターン表!V102, 'パターン別掛け率（入力）'!$C$3:$I$302, 7, FALSE))</f>
        <v/>
      </c>
      <c r="W102" s="112">
        <f>'6桁'!W102</f>
        <v>0</v>
      </c>
      <c r="X102" s="421">
        <f>IF(ISBLANK('6桁'!X102)=TRUE,"",VLOOKUP(パターン表!X102, 'パターン別掛け率（入力）'!$C$3:$I$302, 7, FALSE))</f>
        <v>100</v>
      </c>
      <c r="Y102" s="142" t="str">
        <f>'6桁'!Y102</f>
        <v>Y★</v>
      </c>
      <c r="Z102" s="108"/>
      <c r="AA102" s="123"/>
      <c r="AB102" s="40"/>
    </row>
    <row r="103" spans="2:28" ht="30" customHeight="1">
      <c r="B103" s="543">
        <v>21</v>
      </c>
      <c r="C103" s="401" t="s">
        <v>467</v>
      </c>
      <c r="D103" s="255"/>
      <c r="E103" s="402">
        <v>93</v>
      </c>
      <c r="F103" s="422" t="str">
        <f>IF(ISBLANK('6桁'!F103)=TRUE,"",VLOOKUP(パターン表!F103, 'パターン別掛け率（入力）'!$C$3:$I$302, 7, FALSE))</f>
        <v/>
      </c>
      <c r="G103" s="97">
        <f>'6桁'!G103</f>
        <v>0</v>
      </c>
      <c r="H103" s="422">
        <f>IF(ISBLANK('6桁'!H103)=TRUE,"",VLOOKUP(パターン表!H103, 'パターン別掛け率（入力）'!$C$3:$I$302, 7, FALSE))</f>
        <v>100</v>
      </c>
      <c r="I103" s="97" t="str">
        <f>'6桁'!I103</f>
        <v>Y★</v>
      </c>
      <c r="J103" s="422" t="str">
        <f>IF(ISBLANK('6桁'!J103)=TRUE,"",VLOOKUP(パターン表!J103, 'パターン別掛け率（入力）'!$C$3:$I$302, 7, FALSE))</f>
        <v/>
      </c>
      <c r="K103" s="115">
        <f>'6桁'!K103</f>
        <v>0</v>
      </c>
      <c r="L103" s="422" t="str">
        <f>IF(ISBLANK('6桁'!L103)=TRUE,"",VLOOKUP(パターン表!L103, 'パターン別掛け率（入力）'!$C$3:$I$302, 7, FALSE))</f>
        <v/>
      </c>
      <c r="M103" s="97">
        <f>'6桁'!M103</f>
        <v>0</v>
      </c>
      <c r="N103" s="265"/>
      <c r="O103" s="543">
        <v>19</v>
      </c>
      <c r="P103" s="556" t="s">
        <v>434</v>
      </c>
      <c r="Q103" s="557"/>
      <c r="R103" s="279"/>
      <c r="S103" s="280">
        <v>89</v>
      </c>
      <c r="T103" s="422" t="str">
        <f>IF(ISBLANK('6桁'!T103)=TRUE,"",VLOOKUP(パターン表!T103, 'パターン別掛け率（入力）'!$C$3:$I$302, 7, FALSE))</f>
        <v/>
      </c>
      <c r="U103" s="360">
        <f>'6桁'!U103</f>
        <v>0</v>
      </c>
      <c r="V103" s="422">
        <f>IF(ISBLANK('6桁'!V103)=TRUE,"",VLOOKUP(パターン表!V103, 'パターン別掛け率（入力）'!$C$3:$I$302, 7, FALSE))</f>
        <v>100</v>
      </c>
      <c r="W103" s="116" t="str">
        <f>'6桁'!W103</f>
        <v>Y★</v>
      </c>
      <c r="X103" s="422" t="str">
        <f>IF(ISBLANK('6桁'!X103)=TRUE,"",VLOOKUP(パターン表!X103, 'パターン別掛け率（入力）'!$C$3:$I$302, 7, FALSE))</f>
        <v/>
      </c>
      <c r="Y103" s="133">
        <f>'6桁'!Y103</f>
        <v>0</v>
      </c>
      <c r="Z103" s="108"/>
      <c r="AA103" s="123"/>
      <c r="AB103" s="40"/>
    </row>
    <row r="104" spans="2:28" ht="30" customHeight="1">
      <c r="B104" s="503"/>
      <c r="C104" s="341" t="s">
        <v>468</v>
      </c>
      <c r="D104" s="254"/>
      <c r="E104" s="342">
        <v>100</v>
      </c>
      <c r="F104" s="420">
        <f>IF(ISBLANK('6桁'!F104)=TRUE,"",VLOOKUP(パターン表!F104, 'パターン別掛け率（入力）'!$C$3:$I$302, 7, FALSE))</f>
        <v>100</v>
      </c>
      <c r="G104" s="96" t="str">
        <f>'6桁'!G104</f>
        <v>Y★</v>
      </c>
      <c r="H104" s="420" t="str">
        <f>IF(ISBLANK('6桁'!H104)=TRUE,"",VLOOKUP(パターン表!H104, 'パターン別掛け率（入力）'!$C$3:$I$302, 7, FALSE))</f>
        <v/>
      </c>
      <c r="I104" s="96">
        <f>'6桁'!I104</f>
        <v>0</v>
      </c>
      <c r="J104" s="420" t="str">
        <f>IF(ISBLANK('6桁'!J104)=TRUE,"",VLOOKUP(パターン表!J104, 'パターン別掛け率（入力）'!$C$3:$I$302, 7, FALSE))</f>
        <v/>
      </c>
      <c r="K104" s="110">
        <f>'6桁'!K104</f>
        <v>0</v>
      </c>
      <c r="L104" s="420" t="str">
        <f>IF(ISBLANK('6桁'!L104)=TRUE,"",VLOOKUP(パターン表!L104, 'パターン別掛け率（入力）'!$C$3:$I$302, 7, FALSE))</f>
        <v/>
      </c>
      <c r="M104" s="96">
        <f>'6桁'!M104</f>
        <v>0</v>
      </c>
      <c r="N104" s="265"/>
      <c r="O104" s="503"/>
      <c r="P104" s="500" t="s">
        <v>328</v>
      </c>
      <c r="Q104" s="501"/>
      <c r="R104" s="275"/>
      <c r="S104" s="276">
        <v>91</v>
      </c>
      <c r="T104" s="420">
        <f>IF(ISBLANK('6桁'!T104)=TRUE,"",VLOOKUP(パターン表!T104, 'パターン別掛け率（入力）'!$C$3:$I$302, 7, FALSE))</f>
        <v>100</v>
      </c>
      <c r="U104" s="96" t="str">
        <f>'6桁'!U104</f>
        <v>Y★</v>
      </c>
      <c r="V104" s="420" t="str">
        <f>IF(ISBLANK('6桁'!V104)=TRUE,"",VLOOKUP(パターン表!V104, 'パターン別掛け率（入力）'!$C$3:$I$302, 7, FALSE))</f>
        <v/>
      </c>
      <c r="W104" s="110">
        <f>'6桁'!W104</f>
        <v>0</v>
      </c>
      <c r="X104" s="420" t="str">
        <f>IF(ISBLANK('6桁'!X104)=TRUE,"",VLOOKUP(パターン表!X104, 'パターン別掛け率（入力）'!$C$3:$I$302, 7, FALSE))</f>
        <v/>
      </c>
      <c r="Y104" s="126">
        <f>'6桁'!Y104</f>
        <v>0</v>
      </c>
      <c r="Z104" s="108"/>
      <c r="AA104" s="123"/>
      <c r="AB104" s="40"/>
    </row>
    <row r="105" spans="2:28" ht="30" customHeight="1">
      <c r="B105" s="503"/>
      <c r="C105" s="341" t="s">
        <v>469</v>
      </c>
      <c r="D105" s="254"/>
      <c r="E105" s="342">
        <v>102</v>
      </c>
      <c r="F105" s="420" t="str">
        <f>IF(ISBLANK('6桁'!F105)=TRUE,"",VLOOKUP(パターン表!F105, 'パターン別掛け率（入力）'!$C$3:$I$302, 7, FALSE))</f>
        <v/>
      </c>
      <c r="G105" s="96">
        <f>'6桁'!G105</f>
        <v>0</v>
      </c>
      <c r="H105" s="420">
        <f>IF(ISBLANK('6桁'!H105)=TRUE,"",VLOOKUP(パターン表!H105, 'パターン別掛け率（入力）'!$C$3:$I$302, 7, FALSE))</f>
        <v>100</v>
      </c>
      <c r="I105" s="96" t="str">
        <f>'6桁'!I105</f>
        <v>Y★</v>
      </c>
      <c r="J105" s="420" t="str">
        <f>IF(ISBLANK('6桁'!J105)=TRUE,"",VLOOKUP(パターン表!J105, 'パターン別掛け率（入力）'!$C$3:$I$302, 7, FALSE))</f>
        <v/>
      </c>
      <c r="K105" s="110">
        <f>'6桁'!K105</f>
        <v>0</v>
      </c>
      <c r="L105" s="420" t="str">
        <f>IF(ISBLANK('6桁'!L105)=TRUE,"",VLOOKUP(パターン表!L105, 'パターン別掛け率（入力）'!$C$3:$I$302, 7, FALSE))</f>
        <v/>
      </c>
      <c r="M105" s="96">
        <f>'6桁'!M105</f>
        <v>0</v>
      </c>
      <c r="N105" s="265"/>
      <c r="O105" s="503"/>
      <c r="P105" s="500" t="s">
        <v>127</v>
      </c>
      <c r="Q105" s="501"/>
      <c r="R105" s="275">
        <v>89</v>
      </c>
      <c r="S105" s="276">
        <v>93</v>
      </c>
      <c r="T105" s="420">
        <f>IF(ISBLANK('6桁'!T105)=TRUE,"",VLOOKUP(パターン表!T105, 'パターン別掛け率（入力）'!$C$3:$I$302, 7, FALSE))</f>
        <v>100</v>
      </c>
      <c r="U105" s="96" t="str">
        <f>'6桁'!U105</f>
        <v>Y★</v>
      </c>
      <c r="V105" s="420" t="str">
        <f>IF(ISBLANK('6桁'!V105)=TRUE,"",VLOOKUP(パターン表!V105, 'パターン別掛け率（入力）'!$C$3:$I$302, 7, FALSE))</f>
        <v/>
      </c>
      <c r="W105" s="110">
        <f>'6桁'!W105</f>
        <v>0</v>
      </c>
      <c r="X105" s="420" t="str">
        <f>IF(ISBLANK('6桁'!X105)=TRUE,"",VLOOKUP(パターン表!X105, 'パターン別掛け率（入力）'!$C$3:$I$302, 7, FALSE))</f>
        <v/>
      </c>
      <c r="Y105" s="126">
        <f>'6桁'!Y105</f>
        <v>0</v>
      </c>
      <c r="Z105" s="108"/>
      <c r="AA105" s="123"/>
      <c r="AB105" s="40"/>
    </row>
    <row r="106" spans="2:28" ht="30" customHeight="1">
      <c r="B106" s="503"/>
      <c r="C106" s="341" t="s">
        <v>327</v>
      </c>
      <c r="D106" s="254"/>
      <c r="E106" s="342">
        <v>96</v>
      </c>
      <c r="F106" s="420">
        <f>IF(ISBLANK('6桁'!F106)=TRUE,"",VLOOKUP(パターン表!F106, 'パターン別掛け率（入力）'!$C$3:$I$302, 7, FALSE))</f>
        <v>100</v>
      </c>
      <c r="G106" s="96" t="str">
        <f>'6桁'!G106</f>
        <v>Y★</v>
      </c>
      <c r="H106" s="420" t="str">
        <f>IF(ISBLANK('6桁'!H106)=TRUE,"",VLOOKUP(パターン表!H106, 'パターン別掛け率（入力）'!$C$3:$I$302, 7, FALSE))</f>
        <v/>
      </c>
      <c r="I106" s="96">
        <f>'6桁'!I106</f>
        <v>0</v>
      </c>
      <c r="J106" s="420" t="str">
        <f>IF(ISBLANK('6桁'!J106)=TRUE,"",VLOOKUP(パターン表!J106, 'パターン別掛け率（入力）'!$C$3:$I$302, 7, FALSE))</f>
        <v/>
      </c>
      <c r="K106" s="110">
        <f>'6桁'!K106</f>
        <v>0</v>
      </c>
      <c r="L106" s="420" t="str">
        <f>IF(ISBLANK('6桁'!L106)=TRUE,"",VLOOKUP(パターン表!L106, 'パターン別掛け率（入力）'!$C$3:$I$302, 7, FALSE))</f>
        <v/>
      </c>
      <c r="M106" s="96">
        <f>'6桁'!M106</f>
        <v>0</v>
      </c>
      <c r="N106" s="265"/>
      <c r="O106" s="503"/>
      <c r="P106" s="500" t="s">
        <v>44</v>
      </c>
      <c r="Q106" s="501"/>
      <c r="R106" s="275">
        <v>92</v>
      </c>
      <c r="S106" s="276">
        <v>96</v>
      </c>
      <c r="T106" s="420">
        <f>IF(ISBLANK('6桁'!T106)=TRUE,"",VLOOKUP(パターン表!T106, 'パターン別掛け率（入力）'!$C$3:$I$302, 7, FALSE))</f>
        <v>100</v>
      </c>
      <c r="U106" s="96" t="str">
        <f>'6桁'!U106</f>
        <v>Y★</v>
      </c>
      <c r="V106" s="420" t="str">
        <f>IF(ISBLANK('6桁'!V106)=TRUE,"",VLOOKUP(パターン表!V106, 'パターン別掛け率（入力）'!$C$3:$I$302, 7, FALSE))</f>
        <v/>
      </c>
      <c r="W106" s="110">
        <f>'6桁'!W106</f>
        <v>0</v>
      </c>
      <c r="X106" s="420" t="str">
        <f>IF(ISBLANK('6桁'!X106)=TRUE,"",VLOOKUP(パターン表!X106, 'パターン別掛け率（入力）'!$C$3:$I$302, 7, FALSE))</f>
        <v/>
      </c>
      <c r="Y106" s="126">
        <f>'6桁'!Y106</f>
        <v>0</v>
      </c>
      <c r="Z106" s="108"/>
      <c r="AA106" s="123"/>
      <c r="AB106" s="40"/>
    </row>
    <row r="107" spans="2:28" ht="30" customHeight="1">
      <c r="B107" s="503"/>
      <c r="C107" s="341" t="s">
        <v>436</v>
      </c>
      <c r="D107" s="254"/>
      <c r="E107" s="342">
        <v>101</v>
      </c>
      <c r="F107" s="420" t="str">
        <f>IF(ISBLANK('6桁'!F107)=TRUE,"",VLOOKUP(パターン表!F107, 'パターン別掛け率（入力）'!$C$3:$I$302, 7, FALSE))</f>
        <v/>
      </c>
      <c r="G107" s="96">
        <f>'6桁'!G107</f>
        <v>0</v>
      </c>
      <c r="H107" s="420">
        <f>IF(ISBLANK('6桁'!H107)=TRUE,"",VLOOKUP(パターン表!H107, 'パターン別掛け率（入力）'!$C$3:$I$302, 7, FALSE))</f>
        <v>100</v>
      </c>
      <c r="I107" s="96" t="str">
        <f>'6桁'!I107</f>
        <v>Y★</v>
      </c>
      <c r="J107" s="420" t="str">
        <f>IF(ISBLANK('6桁'!J107)=TRUE,"",VLOOKUP(パターン表!J107, 'パターン別掛け率（入力）'!$C$3:$I$302, 7, FALSE))</f>
        <v/>
      </c>
      <c r="K107" s="110">
        <f>'6桁'!K107</f>
        <v>0</v>
      </c>
      <c r="L107" s="420" t="str">
        <f>IF(ISBLANK('6桁'!L107)=TRUE,"",VLOOKUP(パターン表!L107, 'パターン別掛け率（入力）'!$C$3:$I$302, 7, FALSE))</f>
        <v/>
      </c>
      <c r="M107" s="96">
        <f>'6桁'!M107</f>
        <v>0</v>
      </c>
      <c r="N107" s="265"/>
      <c r="O107" s="503"/>
      <c r="P107" s="500" t="s">
        <v>329</v>
      </c>
      <c r="Q107" s="501"/>
      <c r="R107" s="275">
        <v>94</v>
      </c>
      <c r="S107" s="276">
        <v>98</v>
      </c>
      <c r="T107" s="420">
        <f>IF(ISBLANK('6桁'!T107)=TRUE,"",VLOOKUP(パターン表!T107, 'パターン別掛け率（入力）'!$C$3:$I$302, 7, FALSE))</f>
        <v>100</v>
      </c>
      <c r="U107" s="96" t="str">
        <f>'6桁'!U107</f>
        <v>Y★</v>
      </c>
      <c r="V107" s="420" t="str">
        <f>IF(ISBLANK('6桁'!V107)=TRUE,"",VLOOKUP(パターン表!V107, 'パターン別掛け率（入力）'!$C$3:$I$302, 7, FALSE))</f>
        <v/>
      </c>
      <c r="W107" s="110">
        <f>'6桁'!W107</f>
        <v>0</v>
      </c>
      <c r="X107" s="420" t="str">
        <f>IF(ISBLANK('6桁'!X107)=TRUE,"",VLOOKUP(パターン表!X107, 'パターン別掛け率（入力）'!$C$3:$I$302, 7, FALSE))</f>
        <v/>
      </c>
      <c r="Y107" s="126">
        <f>'6桁'!Y107</f>
        <v>0</v>
      </c>
      <c r="Z107" s="108"/>
      <c r="AA107" s="123"/>
      <c r="AB107" s="40"/>
    </row>
    <row r="108" spans="2:28" ht="30" customHeight="1">
      <c r="B108" s="503"/>
      <c r="C108" s="341" t="s">
        <v>470</v>
      </c>
      <c r="D108" s="254"/>
      <c r="E108" s="342">
        <v>105</v>
      </c>
      <c r="F108" s="420" t="str">
        <f>IF(ISBLANK('6桁'!F108)=TRUE,"",VLOOKUP(パターン表!F108, 'パターン別掛け率（入力）'!$C$3:$I$302, 7, FALSE))</f>
        <v/>
      </c>
      <c r="G108" s="96">
        <f>'6桁'!G108</f>
        <v>0</v>
      </c>
      <c r="H108" s="420" t="str">
        <f>IF(ISBLANK('6桁'!H108)=TRUE,"",VLOOKUP(パターン表!H108, 'パターン別掛け率（入力）'!$C$3:$I$302, 7, FALSE))</f>
        <v/>
      </c>
      <c r="I108" s="96">
        <f>'6桁'!I108</f>
        <v>0</v>
      </c>
      <c r="J108" s="420">
        <f>IF(ISBLANK('6桁'!J108)=TRUE,"",VLOOKUP(パターン表!J108, 'パターン別掛け率（入力）'!$C$3:$I$302, 7, FALSE))</f>
        <v>100</v>
      </c>
      <c r="K108" s="110" t="str">
        <f>'6桁'!K108</f>
        <v>Y★</v>
      </c>
      <c r="L108" s="420" t="str">
        <f>IF(ISBLANK('6桁'!L108)=TRUE,"",VLOOKUP(パターン表!L108, 'パターン別掛け率（入力）'!$C$3:$I$302, 7, FALSE))</f>
        <v/>
      </c>
      <c r="M108" s="96">
        <f>'6桁'!M108</f>
        <v>0</v>
      </c>
      <c r="N108" s="265"/>
      <c r="O108" s="503"/>
      <c r="P108" s="500" t="s">
        <v>330</v>
      </c>
      <c r="Q108" s="501"/>
      <c r="R108" s="275">
        <v>96</v>
      </c>
      <c r="S108" s="276">
        <v>100</v>
      </c>
      <c r="T108" s="420" t="str">
        <f>IF(ISBLANK('6桁'!T108)=TRUE,"",VLOOKUP(パターン表!T108, 'パターン別掛け率（入力）'!$C$3:$I$302, 7, FALSE))</f>
        <v/>
      </c>
      <c r="U108" s="96">
        <f>'6桁'!U108</f>
        <v>0</v>
      </c>
      <c r="V108" s="420">
        <f>IF(ISBLANK('6桁'!V108)=TRUE,"",VLOOKUP(パターン表!V108, 'パターン別掛け率（入力）'!$C$3:$I$302, 7, FALSE))</f>
        <v>100</v>
      </c>
      <c r="W108" s="110" t="str">
        <f>'6桁'!W108</f>
        <v>Y★</v>
      </c>
      <c r="X108" s="420" t="str">
        <f>IF(ISBLANK('6桁'!X108)=TRUE,"",VLOOKUP(パターン表!X108, 'パターン別掛け率（入力）'!$C$3:$I$302, 7, FALSE))</f>
        <v/>
      </c>
      <c r="Y108" s="126">
        <f>'6桁'!Y108</f>
        <v>0</v>
      </c>
      <c r="Z108" s="108"/>
      <c r="AA108" s="123"/>
      <c r="AB108" s="40"/>
    </row>
    <row r="109" spans="2:28" ht="30" customHeight="1">
      <c r="B109" s="503"/>
      <c r="C109" s="341" t="s">
        <v>290</v>
      </c>
      <c r="D109" s="254"/>
      <c r="E109" s="342">
        <v>107</v>
      </c>
      <c r="F109" s="420">
        <f>IF(ISBLANK('6桁'!F109)=TRUE,"",VLOOKUP(パターン表!F109, 'パターン別掛け率（入力）'!$C$3:$I$302, 7, FALSE))</f>
        <v>100</v>
      </c>
      <c r="G109" s="96" t="str">
        <f>'6桁'!G109</f>
        <v>Y★</v>
      </c>
      <c r="H109" s="420" t="str">
        <f>IF(ISBLANK('6桁'!H109)=TRUE,"",VLOOKUP(パターン表!H109, 'パターン別掛け率（入力）'!$C$3:$I$302, 7, FALSE))</f>
        <v/>
      </c>
      <c r="I109" s="96">
        <f>'6桁'!I109</f>
        <v>0</v>
      </c>
      <c r="J109" s="420" t="str">
        <f>IF(ISBLANK('6桁'!J109)=TRUE,"",VLOOKUP(パターン表!J109, 'パターン別掛け率（入力）'!$C$3:$I$302, 7, FALSE))</f>
        <v/>
      </c>
      <c r="K109" s="110">
        <f>'6桁'!K109</f>
        <v>0</v>
      </c>
      <c r="L109" s="420" t="str">
        <f>IF(ISBLANK('6桁'!L109)=TRUE,"",VLOOKUP(パターン表!L109, 'パターン別掛け率（入力）'!$C$3:$I$302, 7, FALSE))</f>
        <v/>
      </c>
      <c r="M109" s="96">
        <f>'6桁'!M109</f>
        <v>0</v>
      </c>
      <c r="N109" s="265"/>
      <c r="O109" s="503"/>
      <c r="P109" s="500" t="s">
        <v>213</v>
      </c>
      <c r="Q109" s="501"/>
      <c r="R109" s="275"/>
      <c r="S109" s="276">
        <v>85</v>
      </c>
      <c r="T109" s="420" t="str">
        <f>IF(ISBLANK('6桁'!T109)=TRUE,"",VLOOKUP(パターン表!T109, 'パターン別掛け率（入力）'!$C$3:$I$302, 7, FALSE))</f>
        <v/>
      </c>
      <c r="U109" s="96">
        <f>'6桁'!U109</f>
        <v>0</v>
      </c>
      <c r="V109" s="420">
        <f>IF(ISBLANK('6桁'!V109)=TRUE,"",VLOOKUP(パターン表!V109, 'パターン別掛け率（入力）'!$C$3:$I$302, 7, FALSE))</f>
        <v>100</v>
      </c>
      <c r="W109" s="110" t="str">
        <f>'6桁'!W109</f>
        <v>Y★</v>
      </c>
      <c r="X109" s="420" t="str">
        <f>IF(ISBLANK('6桁'!X109)=TRUE,"",VLOOKUP(パターン表!X109, 'パターン別掛け率（入力）'!$C$3:$I$302, 7, FALSE))</f>
        <v/>
      </c>
      <c r="Y109" s="126">
        <f>'6桁'!Y109</f>
        <v>0</v>
      </c>
      <c r="Z109" s="108"/>
      <c r="AA109" s="123"/>
      <c r="AB109" s="40"/>
    </row>
    <row r="110" spans="2:28" ht="30" customHeight="1">
      <c r="B110" s="503"/>
      <c r="C110" s="341" t="s">
        <v>471</v>
      </c>
      <c r="D110" s="254"/>
      <c r="E110" s="342">
        <v>105</v>
      </c>
      <c r="F110" s="420">
        <f>IF(ISBLANK('6桁'!F110)=TRUE,"",VLOOKUP(パターン表!F110, 'パターン別掛け率（入力）'!$C$3:$I$302, 7, FALSE))</f>
        <v>100</v>
      </c>
      <c r="G110" s="96" t="str">
        <f>'6桁'!G110</f>
        <v>Y★</v>
      </c>
      <c r="H110" s="420" t="str">
        <f>IF(ISBLANK('6桁'!H110)=TRUE,"",VLOOKUP(パターン表!H110, 'パターン別掛け率（入力）'!$C$3:$I$302, 7, FALSE))</f>
        <v/>
      </c>
      <c r="I110" s="96">
        <f>'6桁'!I110</f>
        <v>0</v>
      </c>
      <c r="J110" s="420" t="str">
        <f>IF(ISBLANK('6桁'!J110)=TRUE,"",VLOOKUP(パターン表!J110, 'パターン別掛け率（入力）'!$C$3:$I$302, 7, FALSE))</f>
        <v/>
      </c>
      <c r="K110" s="110">
        <f>'6桁'!K110</f>
        <v>0</v>
      </c>
      <c r="L110" s="420" t="str">
        <f>IF(ISBLANK('6桁'!L110)=TRUE,"",VLOOKUP(パターン表!L110, 'パターン別掛け率（入力）'!$C$3:$I$302, 7, FALSE))</f>
        <v/>
      </c>
      <c r="M110" s="96">
        <f>'6桁'!M110</f>
        <v>0</v>
      </c>
      <c r="N110" s="265"/>
      <c r="O110" s="503"/>
      <c r="P110" s="500" t="s">
        <v>214</v>
      </c>
      <c r="Q110" s="501"/>
      <c r="R110" s="275">
        <v>84</v>
      </c>
      <c r="S110" s="276">
        <v>88</v>
      </c>
      <c r="T110" s="420">
        <f>IF(ISBLANK('6桁'!T110)=TRUE,"",VLOOKUP(パターン表!T110, 'パターン別掛け率（入力）'!$C$3:$I$302, 7, FALSE))</f>
        <v>100</v>
      </c>
      <c r="U110" s="96" t="str">
        <f>'6桁'!U110</f>
        <v>Y★</v>
      </c>
      <c r="V110" s="420" t="str">
        <f>IF(ISBLANK('6桁'!V110)=TRUE,"",VLOOKUP(パターン表!V110, 'パターン別掛け率（入力）'!$C$3:$I$302, 7, FALSE))</f>
        <v/>
      </c>
      <c r="W110" s="110">
        <f>'6桁'!W110</f>
        <v>0</v>
      </c>
      <c r="X110" s="420" t="str">
        <f>IF(ISBLANK('6桁'!X110)=TRUE,"",VLOOKUP(パターン表!X110, 'パターン別掛け率（入力）'!$C$3:$I$302, 7, FALSE))</f>
        <v/>
      </c>
      <c r="Y110" s="126">
        <f>'6桁'!Y110</f>
        <v>0</v>
      </c>
      <c r="Z110" s="108"/>
      <c r="AA110" s="123"/>
      <c r="AB110" s="40"/>
    </row>
    <row r="111" spans="2:28" ht="30" customHeight="1">
      <c r="B111" s="503"/>
      <c r="C111" s="341" t="s">
        <v>472</v>
      </c>
      <c r="D111" s="254"/>
      <c r="E111" s="342">
        <v>107</v>
      </c>
      <c r="F111" s="420" t="str">
        <f>IF(ISBLANK('6桁'!F111)=TRUE,"",VLOOKUP(パターン表!F111, 'パターン別掛け率（入力）'!$C$3:$I$302, 7, FALSE))</f>
        <v/>
      </c>
      <c r="G111" s="96">
        <f>'6桁'!G111</f>
        <v>0</v>
      </c>
      <c r="H111" s="420" t="str">
        <f>IF(ISBLANK('6桁'!H111)=TRUE,"",VLOOKUP(パターン表!H111, 'パターン別掛け率（入力）'!$C$3:$I$302, 7, FALSE))</f>
        <v/>
      </c>
      <c r="I111" s="96">
        <f>'6桁'!I111</f>
        <v>0</v>
      </c>
      <c r="J111" s="420">
        <f>IF(ISBLANK('6桁'!J111)=TRUE,"",VLOOKUP(パターン表!J111, 'パターン別掛け率（入力）'!$C$3:$I$302, 7, FALSE))</f>
        <v>100</v>
      </c>
      <c r="K111" s="110" t="str">
        <f>'6桁'!K111</f>
        <v>Y★</v>
      </c>
      <c r="L111" s="420" t="str">
        <f>IF(ISBLANK('6桁'!L111)=TRUE,"",VLOOKUP(パターン表!L111, 'パターン別掛け率（入力）'!$C$3:$I$302, 7, FALSE))</f>
        <v/>
      </c>
      <c r="M111" s="96">
        <f>'6桁'!M111</f>
        <v>0</v>
      </c>
      <c r="N111" s="265"/>
      <c r="O111" s="503"/>
      <c r="P111" s="500" t="s">
        <v>215</v>
      </c>
      <c r="Q111" s="501"/>
      <c r="R111" s="275">
        <v>87</v>
      </c>
      <c r="S111" s="276">
        <v>91</v>
      </c>
      <c r="T111" s="420">
        <f>IF(ISBLANK('6桁'!T111)=TRUE,"",VLOOKUP(パターン表!T111, 'パターン別掛け率（入力）'!$C$3:$I$302, 7, FALSE))</f>
        <v>100</v>
      </c>
      <c r="U111" s="96" t="str">
        <f>'6桁'!U111</f>
        <v>Y★</v>
      </c>
      <c r="V111" s="420" t="str">
        <f>IF(ISBLANK('6桁'!V111)=TRUE,"",VLOOKUP(パターン表!V111, 'パターン別掛け率（入力）'!$C$3:$I$302, 7, FALSE))</f>
        <v/>
      </c>
      <c r="W111" s="110">
        <f>'6桁'!W111</f>
        <v>0</v>
      </c>
      <c r="X111" s="420" t="str">
        <f>IF(ISBLANK('6桁'!X111)=TRUE,"",VLOOKUP(パターン表!X111, 'パターン別掛け率（入力）'!$C$3:$I$302, 7, FALSE))</f>
        <v/>
      </c>
      <c r="Y111" s="126">
        <f>'6桁'!Y111</f>
        <v>0</v>
      </c>
      <c r="Z111" s="108"/>
      <c r="AA111" s="123"/>
      <c r="AB111" s="40"/>
    </row>
    <row r="112" spans="2:28" ht="30" customHeight="1">
      <c r="B112" s="503"/>
      <c r="C112" s="341" t="s">
        <v>473</v>
      </c>
      <c r="D112" s="254"/>
      <c r="E112" s="342">
        <v>109</v>
      </c>
      <c r="F112" s="420" t="str">
        <f>IF(ISBLANK('6桁'!F112)=TRUE,"",VLOOKUP(パターン表!F112, 'パターン別掛け率（入力）'!$C$3:$I$302, 7, FALSE))</f>
        <v/>
      </c>
      <c r="G112" s="117">
        <f>'6桁'!G112</f>
        <v>0</v>
      </c>
      <c r="H112" s="420" t="str">
        <f>IF(ISBLANK('6桁'!H112)=TRUE,"",VLOOKUP(パターン表!H112, 'パターン別掛け率（入力）'!$C$3:$I$302, 7, FALSE))</f>
        <v/>
      </c>
      <c r="I112" s="96">
        <f>'6桁'!I112</f>
        <v>0</v>
      </c>
      <c r="J112" s="420">
        <f>IF(ISBLANK('6桁'!J112)=TRUE,"",VLOOKUP(パターン表!J112, 'パターン別掛け率（入力）'!$C$3:$I$302, 7, FALSE))</f>
        <v>100</v>
      </c>
      <c r="K112" s="110" t="str">
        <f>'6桁'!K112</f>
        <v>Y★</v>
      </c>
      <c r="L112" s="420" t="str">
        <f>IF(ISBLANK('6桁'!L112)=TRUE,"",VLOOKUP(パターン表!L112, 'パターン別掛け率（入力）'!$C$3:$I$302, 7, FALSE))</f>
        <v/>
      </c>
      <c r="M112" s="117">
        <f>'6桁'!M112</f>
        <v>0</v>
      </c>
      <c r="N112" s="265"/>
      <c r="O112" s="503"/>
      <c r="P112" s="500" t="s">
        <v>216</v>
      </c>
      <c r="Q112" s="501"/>
      <c r="R112" s="275">
        <v>89</v>
      </c>
      <c r="S112" s="276">
        <v>93</v>
      </c>
      <c r="T112" s="420">
        <f>IF(ISBLANK('6桁'!T112)=TRUE,"",VLOOKUP(パターン表!T112, 'パターン別掛け率（入力）'!$C$3:$I$302, 7, FALSE))</f>
        <v>100</v>
      </c>
      <c r="U112" s="96" t="str">
        <f>'6桁'!U112</f>
        <v>Y★</v>
      </c>
      <c r="V112" s="420" t="str">
        <f>IF(ISBLANK('6桁'!V112)=TRUE,"",VLOOKUP(パターン表!V112, 'パターン別掛け率（入力）'!$C$3:$I$302, 7, FALSE))</f>
        <v/>
      </c>
      <c r="W112" s="110">
        <f>'6桁'!W112</f>
        <v>0</v>
      </c>
      <c r="X112" s="420" t="str">
        <f>IF(ISBLANK('6桁'!X112)=TRUE,"",VLOOKUP(パターン表!X112, 'パターン別掛け率（入力）'!$C$3:$I$302, 7, FALSE))</f>
        <v/>
      </c>
      <c r="Y112" s="126">
        <f>'6桁'!Y112</f>
        <v>0</v>
      </c>
      <c r="Z112" s="108"/>
      <c r="AA112" s="123"/>
      <c r="AB112" s="40"/>
    </row>
    <row r="113" spans="2:28" ht="30" customHeight="1">
      <c r="B113" s="504"/>
      <c r="C113" s="351" t="s">
        <v>475</v>
      </c>
      <c r="D113" s="257"/>
      <c r="E113" s="354">
        <v>113</v>
      </c>
      <c r="F113" s="421" t="str">
        <f>IF(ISBLANK('6桁'!F113)=TRUE,"",VLOOKUP(パターン表!F113, 'パターン別掛け率（入力）'!$C$3:$I$302, 7, FALSE))</f>
        <v/>
      </c>
      <c r="G113" s="99">
        <f>'6桁'!G113</f>
        <v>0</v>
      </c>
      <c r="H113" s="421" t="str">
        <f>IF(ISBLANK('6桁'!H113)=TRUE,"",VLOOKUP(パターン表!H113, 'パターン別掛け率（入力）'!$C$3:$I$302, 7, FALSE))</f>
        <v/>
      </c>
      <c r="I113" s="99">
        <f>'6桁'!I113</f>
        <v>0</v>
      </c>
      <c r="J113" s="421">
        <f>IF(ISBLANK('6桁'!J113)=TRUE,"",VLOOKUP(パターン表!J113, 'パターン別掛け率（入力）'!$C$3:$I$302, 7, FALSE))</f>
        <v>100</v>
      </c>
      <c r="K113" s="112" t="str">
        <f>'6桁'!K113</f>
        <v>Y★</v>
      </c>
      <c r="L113" s="421" t="str">
        <f>IF(ISBLANK('6桁'!L113)=TRUE,"",VLOOKUP(パターン表!L113, 'パターン別掛け率（入力）'!$C$3:$I$302, 7, FALSE))</f>
        <v/>
      </c>
      <c r="M113" s="99">
        <f>'6桁'!M113</f>
        <v>0</v>
      </c>
      <c r="N113" s="265"/>
      <c r="O113" s="503"/>
      <c r="P113" s="500" t="s">
        <v>300</v>
      </c>
      <c r="Q113" s="501"/>
      <c r="R113" s="275">
        <v>92</v>
      </c>
      <c r="S113" s="276">
        <v>96</v>
      </c>
      <c r="T113" s="420">
        <f>IF(ISBLANK('6桁'!T113)=TRUE,"",VLOOKUP(パターン表!T113, 'パターン別掛け率（入力）'!$C$3:$I$302, 7, FALSE))</f>
        <v>100</v>
      </c>
      <c r="U113" s="96" t="str">
        <f>'6桁'!U113</f>
        <v>Y★</v>
      </c>
      <c r="V113" s="420" t="str">
        <f>IF(ISBLANK('6桁'!V113)=TRUE,"",VLOOKUP(パターン表!V113, 'パターン別掛け率（入力）'!$C$3:$I$302, 7, FALSE))</f>
        <v/>
      </c>
      <c r="W113" s="110">
        <f>'6桁'!W113</f>
        <v>0</v>
      </c>
      <c r="X113" s="420" t="str">
        <f>IF(ISBLANK('6桁'!X113)=TRUE,"",VLOOKUP(パターン表!X113, 'パターン別掛け率（入力）'!$C$3:$I$302, 7, FALSE))</f>
        <v/>
      </c>
      <c r="Y113" s="126">
        <f>'6桁'!Y113</f>
        <v>0</v>
      </c>
      <c r="Z113" s="108"/>
      <c r="AA113" s="123"/>
      <c r="AB113" s="40"/>
    </row>
    <row r="114" spans="2:28" ht="30" customHeight="1">
      <c r="B114" s="543">
        <v>20</v>
      </c>
      <c r="C114" s="345" t="s">
        <v>291</v>
      </c>
      <c r="D114" s="318"/>
      <c r="E114" s="361">
        <v>93</v>
      </c>
      <c r="F114" s="423" t="str">
        <f>IF(ISBLANK('6桁'!F114)=TRUE,"",VLOOKUP(パターン表!F114, 'パターン別掛け率（入力）'!$C$3:$I$302, 7, FALSE))</f>
        <v/>
      </c>
      <c r="G114" s="360">
        <f>'6桁'!G114</f>
        <v>0</v>
      </c>
      <c r="H114" s="423">
        <f>IF(ISBLANK('6桁'!H114)=TRUE,"",VLOOKUP(パターン表!H114, 'パターン別掛け率（入力）'!$C$3:$I$302, 7, FALSE))</f>
        <v>100</v>
      </c>
      <c r="I114" s="360" t="str">
        <f>'6桁'!I114</f>
        <v>Y★</v>
      </c>
      <c r="J114" s="423" t="str">
        <f>IF(ISBLANK('6桁'!J114)=TRUE,"",VLOOKUP(パターン表!J114, 'パターン別掛け率（入力）'!$C$3:$I$302, 7, FALSE))</f>
        <v/>
      </c>
      <c r="K114" s="116">
        <f>'6桁'!K114</f>
        <v>0</v>
      </c>
      <c r="L114" s="423" t="str">
        <f>IF(ISBLANK('6桁'!L114)=TRUE,"",VLOOKUP(パターン表!L114, 'パターン別掛け率（入力）'!$C$3:$I$302, 7, FALSE))</f>
        <v/>
      </c>
      <c r="M114" s="360">
        <f>'6桁'!M114</f>
        <v>0</v>
      </c>
      <c r="N114" s="265"/>
      <c r="O114" s="503"/>
      <c r="P114" s="500" t="s">
        <v>301</v>
      </c>
      <c r="Q114" s="501"/>
      <c r="R114" s="275">
        <v>94</v>
      </c>
      <c r="S114" s="276">
        <v>98</v>
      </c>
      <c r="T114" s="420">
        <f>IF(ISBLANK('6桁'!T114)=TRUE,"",VLOOKUP(パターン表!T114, 'パターン別掛け率（入力）'!$C$3:$I$302, 7, FALSE))</f>
        <v>100</v>
      </c>
      <c r="U114" s="96" t="str">
        <f>'6桁'!U114</f>
        <v>Y★</v>
      </c>
      <c r="V114" s="420" t="str">
        <f>IF(ISBLANK('6桁'!V114)=TRUE,"",VLOOKUP(パターン表!V114, 'パターン別掛け率（入力）'!$C$3:$I$302, 7, FALSE))</f>
        <v/>
      </c>
      <c r="W114" s="110">
        <f>'6桁'!W114</f>
        <v>0</v>
      </c>
      <c r="X114" s="420" t="str">
        <f>IF(ISBLANK('6桁'!X114)=TRUE,"",VLOOKUP(パターン表!X114, 'パターン別掛け率（入力）'!$C$3:$I$302, 7, FALSE))</f>
        <v/>
      </c>
      <c r="Y114" s="126">
        <f>'6桁'!Y114</f>
        <v>0</v>
      </c>
      <c r="Z114" s="108"/>
      <c r="AA114" s="123"/>
      <c r="AB114" s="40"/>
    </row>
    <row r="115" spans="2:28" ht="30" customHeight="1">
      <c r="B115" s="503"/>
      <c r="C115" s="341" t="s">
        <v>476</v>
      </c>
      <c r="D115" s="254"/>
      <c r="E115" s="342">
        <v>95</v>
      </c>
      <c r="F115" s="420" t="str">
        <f>IF(ISBLANK('6桁'!F115)=TRUE,"",VLOOKUP(パターン表!F115, 'パターン別掛け率（入力）'!$C$3:$I$302, 7, FALSE))</f>
        <v/>
      </c>
      <c r="G115" s="96">
        <f>'6桁'!G115</f>
        <v>0</v>
      </c>
      <c r="H115" s="420">
        <f>IF(ISBLANK('6桁'!H115)=TRUE,"",VLOOKUP(パターン表!H115, 'パターン別掛け率（入力）'!$C$3:$I$302, 7, FALSE))</f>
        <v>100</v>
      </c>
      <c r="I115" s="96" t="str">
        <f>'6桁'!I115</f>
        <v>Y★</v>
      </c>
      <c r="J115" s="420" t="str">
        <f>IF(ISBLANK('6桁'!J115)=TRUE,"",VLOOKUP(パターン表!J115, 'パターン別掛け率（入力）'!$C$3:$I$302, 7, FALSE))</f>
        <v/>
      </c>
      <c r="K115" s="110">
        <f>'6桁'!K115</f>
        <v>0</v>
      </c>
      <c r="L115" s="420" t="str">
        <f>IF(ISBLANK('6桁'!L115)=TRUE,"",VLOOKUP(パターン表!L115, 'パターン別掛け率（入力）'!$C$3:$I$302, 7, FALSE))</f>
        <v/>
      </c>
      <c r="M115" s="96">
        <f>'6桁'!M115</f>
        <v>0</v>
      </c>
      <c r="N115" s="265"/>
      <c r="O115" s="503"/>
      <c r="P115" s="500" t="s">
        <v>217</v>
      </c>
      <c r="Q115" s="501"/>
      <c r="R115" s="281">
        <v>96</v>
      </c>
      <c r="S115" s="276">
        <v>100</v>
      </c>
      <c r="T115" s="423">
        <f>IF(ISBLANK('6桁'!T115)=TRUE,"",VLOOKUP(パターン表!T115, 'パターン別掛け率（入力）'!$C$3:$I$302, 7, FALSE))</f>
        <v>100</v>
      </c>
      <c r="U115" s="96" t="str">
        <f>'6桁'!U115</f>
        <v>Y★</v>
      </c>
      <c r="V115" s="423" t="str">
        <f>IF(ISBLANK('6桁'!V115)=TRUE,"",VLOOKUP(パターン表!V115, 'パターン別掛け率（入力）'!$C$3:$I$302, 7, FALSE))</f>
        <v/>
      </c>
      <c r="W115" s="110">
        <f>'6桁'!W115</f>
        <v>0</v>
      </c>
      <c r="X115" s="423" t="str">
        <f>IF(ISBLANK('6桁'!X115)=TRUE,"",VLOOKUP(パターン表!X115, 'パターン別掛け率（入力）'!$C$3:$I$302, 7, FALSE))</f>
        <v/>
      </c>
      <c r="Y115" s="126">
        <f>'6桁'!Y115</f>
        <v>0</v>
      </c>
      <c r="Z115" s="108"/>
      <c r="AA115" s="123"/>
      <c r="AB115" s="40"/>
    </row>
    <row r="116" spans="2:28" ht="30" customHeight="1">
      <c r="B116" s="503"/>
      <c r="C116" s="341" t="s">
        <v>73</v>
      </c>
      <c r="D116" s="254"/>
      <c r="E116" s="342">
        <v>88</v>
      </c>
      <c r="F116" s="420" t="str">
        <f>IF(ISBLANK('6桁'!F116)=TRUE,"",VLOOKUP(パターン表!F116, 'パターン別掛け率（入力）'!$C$3:$I$302, 7, FALSE))</f>
        <v/>
      </c>
      <c r="G116" s="96">
        <f>'6桁'!G116</f>
        <v>0</v>
      </c>
      <c r="H116" s="420">
        <f>IF(ISBLANK('6桁'!H116)=TRUE,"",VLOOKUP(パターン表!H116, 'パターン別掛け率（入力）'!$C$3:$I$302, 7, FALSE))</f>
        <v>100</v>
      </c>
      <c r="I116" s="96" t="str">
        <f>'6桁'!I116</f>
        <v>Y★</v>
      </c>
      <c r="J116" s="420" t="str">
        <f>IF(ISBLANK('6桁'!J116)=TRUE,"",VLOOKUP(パターン表!J116, 'パターン別掛け率（入力）'!$C$3:$I$302, 7, FALSE))</f>
        <v/>
      </c>
      <c r="K116" s="110">
        <f>'6桁'!K116</f>
        <v>0</v>
      </c>
      <c r="L116" s="420" t="str">
        <f>IF(ISBLANK('6桁'!L116)=TRUE,"",VLOOKUP(パターン表!L116, 'パターン別掛け率（入力）'!$C$3:$I$302, 7, FALSE))</f>
        <v/>
      </c>
      <c r="M116" s="96">
        <f>'6桁'!M116</f>
        <v>0</v>
      </c>
      <c r="N116" s="265"/>
      <c r="O116" s="503"/>
      <c r="P116" s="500" t="s">
        <v>477</v>
      </c>
      <c r="Q116" s="501"/>
      <c r="R116" s="275"/>
      <c r="S116" s="276">
        <v>103</v>
      </c>
      <c r="T116" s="420" t="str">
        <f>IF(ISBLANK('6桁'!T116)=TRUE,"",VLOOKUP(パターン表!T116, 'パターン別掛け率（入力）'!$C$3:$I$302, 7, FALSE))</f>
        <v/>
      </c>
      <c r="U116" s="96">
        <f>'6桁'!U116</f>
        <v>0</v>
      </c>
      <c r="V116" s="420">
        <f>IF(ISBLANK('6桁'!V116)=TRUE,"",VLOOKUP(パターン表!V116, 'パターン別掛け率（入力）'!$C$3:$I$302, 7, FALSE))</f>
        <v>100</v>
      </c>
      <c r="W116" s="110" t="str">
        <f>'6桁'!W116</f>
        <v>Y★</v>
      </c>
      <c r="X116" s="420" t="str">
        <f>IF(ISBLANK('6桁'!X116)=TRUE,"",VLOOKUP(パターン表!X116, 'パターン別掛け率（入力）'!$C$3:$I$302, 7, FALSE))</f>
        <v/>
      </c>
      <c r="Y116" s="126">
        <f>'6桁'!Y116</f>
        <v>0</v>
      </c>
      <c r="Z116" s="108"/>
      <c r="AA116" s="123"/>
      <c r="AB116" s="40"/>
    </row>
    <row r="117" spans="2:28" ht="30" customHeight="1">
      <c r="B117" s="503"/>
      <c r="C117" s="341" t="s">
        <v>74</v>
      </c>
      <c r="D117" s="254">
        <v>86</v>
      </c>
      <c r="E117" s="342">
        <v>90</v>
      </c>
      <c r="F117" s="420">
        <f>IF(ISBLANK('6桁'!F117)=TRUE,"",VLOOKUP(パターン表!F117, 'パターン別掛け率（入力）'!$C$3:$I$302, 7, FALSE))</f>
        <v>100</v>
      </c>
      <c r="G117" s="96" t="str">
        <f>'6桁'!G117</f>
        <v>Y★</v>
      </c>
      <c r="H117" s="420" t="str">
        <f>IF(ISBLANK('6桁'!H117)=TRUE,"",VLOOKUP(パターン表!H117, 'パターン別掛け率（入力）'!$C$3:$I$302, 7, FALSE))</f>
        <v/>
      </c>
      <c r="I117" s="96">
        <f>'6桁'!I117</f>
        <v>0</v>
      </c>
      <c r="J117" s="420" t="str">
        <f>IF(ISBLANK('6桁'!J117)=TRUE,"",VLOOKUP(パターン表!J117, 'パターン別掛け率（入力）'!$C$3:$I$302, 7, FALSE))</f>
        <v/>
      </c>
      <c r="K117" s="110">
        <f>'6桁'!K117</f>
        <v>0</v>
      </c>
      <c r="L117" s="420" t="str">
        <f>IF(ISBLANK('6桁'!L117)=TRUE,"",VLOOKUP(パターン表!L117, 'パターン別掛け率（入力）'!$C$3:$I$302, 7, FALSE))</f>
        <v/>
      </c>
      <c r="M117" s="96">
        <f>'6桁'!M117</f>
        <v>0</v>
      </c>
      <c r="N117" s="265"/>
      <c r="O117" s="503"/>
      <c r="P117" s="500" t="s">
        <v>478</v>
      </c>
      <c r="Q117" s="501"/>
      <c r="R117" s="275"/>
      <c r="S117" s="276">
        <v>104</v>
      </c>
      <c r="T117" s="420" t="str">
        <f>IF(ISBLANK('6桁'!T117)=TRUE,"",VLOOKUP(パターン表!T117, 'パターン別掛け率（入力）'!$C$3:$I$302, 7, FALSE))</f>
        <v/>
      </c>
      <c r="U117" s="96">
        <f>'6桁'!U117</f>
        <v>0</v>
      </c>
      <c r="V117" s="420">
        <f>IF(ISBLANK('6桁'!V117)=TRUE,"",VLOOKUP(パターン表!V117, 'パターン別掛け率（入力）'!$C$3:$I$302, 7, FALSE))</f>
        <v>100</v>
      </c>
      <c r="W117" s="110" t="str">
        <f>'6桁'!W117</f>
        <v>Y★</v>
      </c>
      <c r="X117" s="420" t="str">
        <f>IF(ISBLANK('6桁'!X117)=TRUE,"",VLOOKUP(パターン表!X117, 'パターン別掛け率（入力）'!$C$3:$I$302, 7, FALSE))</f>
        <v/>
      </c>
      <c r="Y117" s="126">
        <f>'6桁'!Y117</f>
        <v>0</v>
      </c>
      <c r="Z117" s="108"/>
      <c r="AA117" s="123"/>
      <c r="AB117" s="40"/>
    </row>
    <row r="118" spans="2:28" ht="30" customHeight="1">
      <c r="B118" s="503"/>
      <c r="C118" s="341" t="s">
        <v>292</v>
      </c>
      <c r="D118" s="254">
        <v>88</v>
      </c>
      <c r="E118" s="342">
        <v>92</v>
      </c>
      <c r="F118" s="420">
        <f>IF(ISBLANK('6桁'!F118)=TRUE,"",VLOOKUP(パターン表!F118, 'パターン別掛け率（入力）'!$C$3:$I$302, 7, FALSE))</f>
        <v>100</v>
      </c>
      <c r="G118" s="96" t="str">
        <f>'6桁'!G118</f>
        <v>Y★</v>
      </c>
      <c r="H118" s="420" t="str">
        <f>IF(ISBLANK('6桁'!H118)=TRUE,"",VLOOKUP(パターン表!H118, 'パターン別掛け率（入力）'!$C$3:$I$302, 7, FALSE))</f>
        <v/>
      </c>
      <c r="I118" s="96">
        <f>'6桁'!I118</f>
        <v>0</v>
      </c>
      <c r="J118" s="420" t="str">
        <f>IF(ISBLANK('6桁'!J118)=TRUE,"",VLOOKUP(パターン表!J118, 'パターン別掛け率（入力）'!$C$3:$I$302, 7, FALSE))</f>
        <v/>
      </c>
      <c r="K118" s="110">
        <f>'6桁'!K118</f>
        <v>0</v>
      </c>
      <c r="L118" s="420" t="str">
        <f>IF(ISBLANK('6桁'!L118)=TRUE,"",VLOOKUP(パターン表!L118, 'パターン別掛け率（入力）'!$C$3:$I$302, 7, FALSE))</f>
        <v/>
      </c>
      <c r="M118" s="96">
        <f>'6桁'!M118</f>
        <v>0</v>
      </c>
      <c r="N118" s="265"/>
      <c r="O118" s="503"/>
      <c r="P118" s="500" t="s">
        <v>218</v>
      </c>
      <c r="Q118" s="501"/>
      <c r="R118" s="275">
        <v>89</v>
      </c>
      <c r="S118" s="276">
        <v>93</v>
      </c>
      <c r="T118" s="420">
        <f>IF(ISBLANK('6桁'!T118)=TRUE,"",VLOOKUP(パターン表!T118, 'パターン別掛け率（入力）'!$C$3:$I$302, 7, FALSE))</f>
        <v>100</v>
      </c>
      <c r="U118" s="96" t="str">
        <f>'6桁'!U118</f>
        <v>Y★</v>
      </c>
      <c r="V118" s="420" t="str">
        <f>IF(ISBLANK('6桁'!V118)=TRUE,"",VLOOKUP(パターン表!V118, 'パターン別掛け率（入力）'!$C$3:$I$302, 7, FALSE))</f>
        <v/>
      </c>
      <c r="W118" s="110">
        <f>'6桁'!W118</f>
        <v>0</v>
      </c>
      <c r="X118" s="420" t="str">
        <f>IF(ISBLANK('6桁'!X118)=TRUE,"",VLOOKUP(パターン表!X118, 'パターン別掛け率（入力）'!$C$3:$I$302, 7, FALSE))</f>
        <v/>
      </c>
      <c r="Y118" s="126">
        <f>'6桁'!Y118</f>
        <v>0</v>
      </c>
      <c r="Z118" s="108"/>
      <c r="AA118" s="123"/>
      <c r="AB118" s="40"/>
    </row>
    <row r="119" spans="2:28" ht="30" customHeight="1">
      <c r="B119" s="503"/>
      <c r="C119" s="341" t="s">
        <v>479</v>
      </c>
      <c r="D119" s="254"/>
      <c r="E119" s="342">
        <v>94</v>
      </c>
      <c r="F119" s="420">
        <f>IF(ISBLANK('6桁'!F119)=TRUE,"",VLOOKUP(パターン表!F119, 'パターン別掛け率（入力）'!$C$3:$I$302, 7, FALSE))</f>
        <v>100</v>
      </c>
      <c r="G119" s="96" t="str">
        <f>'6桁'!G119</f>
        <v>Y★</v>
      </c>
      <c r="H119" s="420" t="str">
        <f>IF(ISBLANK('6桁'!H119)=TRUE,"",VLOOKUP(パターン表!H119, 'パターン別掛け率（入力）'!$C$3:$I$302, 7, FALSE))</f>
        <v/>
      </c>
      <c r="I119" s="96">
        <f>'6桁'!I119</f>
        <v>0</v>
      </c>
      <c r="J119" s="420" t="str">
        <f>IF(ISBLANK('6桁'!J119)=TRUE,"",VLOOKUP(パターン表!J119, 'パターン別掛け率（入力）'!$C$3:$I$302, 7, FALSE))</f>
        <v/>
      </c>
      <c r="K119" s="110">
        <f>'6桁'!K119</f>
        <v>0</v>
      </c>
      <c r="L119" s="420" t="str">
        <f>IF(ISBLANK('6桁'!L119)=TRUE,"",VLOOKUP(パターン表!L119, 'パターン別掛け率（入力）'!$C$3:$I$302, 7, FALSE))</f>
        <v/>
      </c>
      <c r="M119" s="96">
        <f>'6桁'!M119</f>
        <v>0</v>
      </c>
      <c r="N119" s="265"/>
      <c r="O119" s="503"/>
      <c r="P119" s="500" t="s">
        <v>302</v>
      </c>
      <c r="Q119" s="501"/>
      <c r="R119" s="275"/>
      <c r="S119" s="276">
        <v>96</v>
      </c>
      <c r="T119" s="420">
        <f>IF(ISBLANK('6桁'!T119)=TRUE,"",VLOOKUP(パターン表!T119, 'パターン別掛け率（入力）'!$C$3:$I$302, 7, FALSE))</f>
        <v>100</v>
      </c>
      <c r="U119" s="96" t="str">
        <f>'6桁'!U119</f>
        <v>Y★</v>
      </c>
      <c r="V119" s="420" t="str">
        <f>IF(ISBLANK('6桁'!V119)=TRUE,"",VLOOKUP(パターン表!V119, 'パターン別掛け率（入力）'!$C$3:$I$302, 7, FALSE))</f>
        <v/>
      </c>
      <c r="W119" s="110">
        <f>'6桁'!W119</f>
        <v>0</v>
      </c>
      <c r="X119" s="420" t="str">
        <f>IF(ISBLANK('6桁'!X119)=TRUE,"",VLOOKUP(パターン表!X119, 'パターン別掛け率（入力）'!$C$3:$I$302, 7, FALSE))</f>
        <v/>
      </c>
      <c r="Y119" s="126">
        <f>'6桁'!Y119</f>
        <v>0</v>
      </c>
      <c r="Z119" s="108"/>
      <c r="AA119" s="123"/>
      <c r="AB119" s="40"/>
    </row>
    <row r="120" spans="2:28" ht="30" customHeight="1">
      <c r="B120" s="503"/>
      <c r="C120" s="341" t="s">
        <v>75</v>
      </c>
      <c r="D120" s="254">
        <v>93</v>
      </c>
      <c r="E120" s="342">
        <v>97</v>
      </c>
      <c r="F120" s="420">
        <f>IF(ISBLANK('6桁'!F120)=TRUE,"",VLOOKUP(パターン表!F120, 'パターン別掛け率（入力）'!$C$3:$I$302, 7, FALSE))</f>
        <v>100</v>
      </c>
      <c r="G120" s="96" t="str">
        <f>'6桁'!G120</f>
        <v>Y★</v>
      </c>
      <c r="H120" s="420" t="str">
        <f>IF(ISBLANK('6桁'!H120)=TRUE,"",VLOOKUP(パターン表!H120, 'パターン別掛け率（入力）'!$C$3:$I$302, 7, FALSE))</f>
        <v/>
      </c>
      <c r="I120" s="96">
        <f>'6桁'!I120</f>
        <v>0</v>
      </c>
      <c r="J120" s="420" t="str">
        <f>IF(ISBLANK('6桁'!J120)=TRUE,"",VLOOKUP(パターン表!J120, 'パターン別掛け率（入力）'!$C$3:$I$302, 7, FALSE))</f>
        <v/>
      </c>
      <c r="K120" s="110">
        <f>'6桁'!K120</f>
        <v>0</v>
      </c>
      <c r="L120" s="420" t="str">
        <f>IF(ISBLANK('6桁'!L120)=TRUE,"",VLOOKUP(パターン表!L120, 'パターン別掛け率（入力）'!$C$3:$I$302, 7, FALSE))</f>
        <v/>
      </c>
      <c r="M120" s="96">
        <f>'6桁'!M120</f>
        <v>0</v>
      </c>
      <c r="N120" s="265"/>
      <c r="O120" s="503"/>
      <c r="P120" s="500" t="s">
        <v>203</v>
      </c>
      <c r="Q120" s="501"/>
      <c r="R120" s="275">
        <v>94</v>
      </c>
      <c r="S120" s="276">
        <v>98</v>
      </c>
      <c r="T120" s="420">
        <f>IF(ISBLANK('6桁'!T120)=TRUE,"",VLOOKUP(パターン表!T120, 'パターン別掛け率（入力）'!$C$3:$I$302, 7, FALSE))</f>
        <v>100</v>
      </c>
      <c r="U120" s="96" t="str">
        <f>'6桁'!U120</f>
        <v>Y★</v>
      </c>
      <c r="V120" s="420" t="str">
        <f>IF(ISBLANK('6桁'!V120)=TRUE,"",VLOOKUP(パターン表!V120, 'パターン別掛け率（入力）'!$C$3:$I$302, 7, FALSE))</f>
        <v/>
      </c>
      <c r="W120" s="110">
        <f>'6桁'!W120</f>
        <v>0</v>
      </c>
      <c r="X120" s="420" t="str">
        <f>IF(ISBLANK('6桁'!X120)=TRUE,"",VLOOKUP(パターン表!X120, 'パターン別掛け率（入力）'!$C$3:$I$302, 7, FALSE))</f>
        <v/>
      </c>
      <c r="Y120" s="126">
        <f>'6桁'!Y120</f>
        <v>0</v>
      </c>
      <c r="Z120" s="108"/>
      <c r="AA120" s="123"/>
      <c r="AB120" s="40"/>
    </row>
    <row r="121" spans="2:28" ht="30" customHeight="1">
      <c r="B121" s="503"/>
      <c r="C121" s="341" t="s">
        <v>293</v>
      </c>
      <c r="D121" s="254">
        <v>95</v>
      </c>
      <c r="E121" s="342">
        <v>99</v>
      </c>
      <c r="F121" s="420">
        <f>IF(ISBLANK('6桁'!F121)=TRUE,"",VLOOKUP(パターン表!F121, 'パターン別掛け率（入力）'!$C$3:$I$302, 7, FALSE))</f>
        <v>100</v>
      </c>
      <c r="G121" s="96" t="str">
        <f>'6桁'!G121</f>
        <v>Y★</v>
      </c>
      <c r="H121" s="420" t="str">
        <f>IF(ISBLANK('6桁'!H121)=TRUE,"",VLOOKUP(パターン表!H121, 'パターン別掛け率（入力）'!$C$3:$I$302, 7, FALSE))</f>
        <v/>
      </c>
      <c r="I121" s="96">
        <f>'6桁'!I121</f>
        <v>0</v>
      </c>
      <c r="J121" s="420" t="str">
        <f>IF(ISBLANK('6桁'!J121)=TRUE,"",VLOOKUP(パターン表!J121, 'パターン別掛け率（入力）'!$C$3:$I$302, 7, FALSE))</f>
        <v/>
      </c>
      <c r="K121" s="110">
        <f>'6桁'!K121</f>
        <v>0</v>
      </c>
      <c r="L121" s="420" t="str">
        <f>IF(ISBLANK('6桁'!L121)=TRUE,"",VLOOKUP(パターン表!L121, 'パターン別掛け率（入力）'!$C$3:$I$302, 7, FALSE))</f>
        <v/>
      </c>
      <c r="M121" s="96">
        <f>'6桁'!M121</f>
        <v>0</v>
      </c>
      <c r="N121" s="265"/>
      <c r="O121" s="503"/>
      <c r="P121" s="500" t="s">
        <v>303</v>
      </c>
      <c r="Q121" s="501"/>
      <c r="R121" s="275">
        <v>96</v>
      </c>
      <c r="S121" s="276">
        <v>100</v>
      </c>
      <c r="T121" s="420">
        <f>IF(ISBLANK('6桁'!T121)=TRUE,"",VLOOKUP(パターン表!T121, 'パターン別掛け率（入力）'!$C$3:$I$302, 7, FALSE))</f>
        <v>100</v>
      </c>
      <c r="U121" s="96" t="str">
        <f>'6桁'!U121</f>
        <v>Y★</v>
      </c>
      <c r="V121" s="420" t="str">
        <f>IF(ISBLANK('6桁'!V121)=TRUE,"",VLOOKUP(パターン表!V121, 'パターン別掛け率（入力）'!$C$3:$I$302, 7, FALSE))</f>
        <v/>
      </c>
      <c r="W121" s="110">
        <f>'6桁'!W121</f>
        <v>0</v>
      </c>
      <c r="X121" s="420" t="str">
        <f>IF(ISBLANK('6桁'!X121)=TRUE,"",VLOOKUP(パターン表!X121, 'パターン別掛け率（入力）'!$C$3:$I$302, 7, FALSE))</f>
        <v/>
      </c>
      <c r="Y121" s="126">
        <f>'6桁'!Y121</f>
        <v>0</v>
      </c>
      <c r="Z121" s="108"/>
      <c r="AA121" s="123"/>
      <c r="AB121" s="40"/>
    </row>
    <row r="122" spans="2:28" ht="30" customHeight="1">
      <c r="B122" s="503"/>
      <c r="C122" s="341" t="s">
        <v>481</v>
      </c>
      <c r="D122" s="254">
        <v>97</v>
      </c>
      <c r="E122" s="342">
        <v>101</v>
      </c>
      <c r="F122" s="420" t="str">
        <f>IF(ISBLANK('6桁'!F122)=TRUE,"",VLOOKUP(パターン表!F122, 'パターン別掛け率（入力）'!$C$3:$I$302, 7, FALSE))</f>
        <v/>
      </c>
      <c r="G122" s="96">
        <f>'6桁'!G122</f>
        <v>0</v>
      </c>
      <c r="H122" s="420">
        <f>IF(ISBLANK('6桁'!H122)=TRUE,"",VLOOKUP(パターン表!H122, 'パターン別掛け率（入力）'!$C$3:$I$302, 7, FALSE))</f>
        <v>100</v>
      </c>
      <c r="I122" s="96" t="str">
        <f>'6桁'!I122</f>
        <v>Y★</v>
      </c>
      <c r="J122" s="420" t="str">
        <f>IF(ISBLANK('6桁'!J122)=TRUE,"",VLOOKUP(パターン表!J122, 'パターン別掛け率（入力）'!$C$3:$I$302, 7, FALSE))</f>
        <v/>
      </c>
      <c r="K122" s="110">
        <f>'6桁'!K122</f>
        <v>0</v>
      </c>
      <c r="L122" s="420" t="str">
        <f>IF(ISBLANK('6桁'!L122)=TRUE,"",VLOOKUP(パターン表!L122, 'パターン別掛け率（入力）'!$C$3:$I$302, 7, FALSE))</f>
        <v/>
      </c>
      <c r="M122" s="96">
        <f>'6桁'!M122</f>
        <v>0</v>
      </c>
      <c r="N122" s="265"/>
      <c r="O122" s="503"/>
      <c r="P122" s="500" t="s">
        <v>480</v>
      </c>
      <c r="Q122" s="501"/>
      <c r="R122" s="275"/>
      <c r="S122" s="276">
        <v>102</v>
      </c>
      <c r="T122" s="420" t="str">
        <f>IF(ISBLANK('6桁'!T122)=TRUE,"",VLOOKUP(パターン表!T122, 'パターン別掛け率（入力）'!$C$3:$I$302, 7, FALSE))</f>
        <v/>
      </c>
      <c r="U122" s="96">
        <f>'6桁'!U122</f>
        <v>0</v>
      </c>
      <c r="V122" s="420">
        <f>IF(ISBLANK('6桁'!V122)=TRUE,"",VLOOKUP(パターン表!V122, 'パターン別掛け率（入力）'!$C$3:$I$302, 7, FALSE))</f>
        <v>100</v>
      </c>
      <c r="W122" s="110" t="str">
        <f>'6桁'!W122</f>
        <v>Y★</v>
      </c>
      <c r="X122" s="420" t="str">
        <f>IF(ISBLANK('6桁'!X122)=TRUE,"",VLOOKUP(パターン表!X122, 'パターン別掛け率（入力）'!$C$3:$I$302, 7, FALSE))</f>
        <v/>
      </c>
      <c r="Y122" s="126">
        <f>'6桁'!Y122</f>
        <v>0</v>
      </c>
      <c r="Z122" s="108"/>
      <c r="AA122" s="123"/>
      <c r="AB122" s="40"/>
    </row>
    <row r="123" spans="2:28" ht="30" customHeight="1">
      <c r="B123" s="503"/>
      <c r="C123" s="341" t="s">
        <v>482</v>
      </c>
      <c r="D123" s="254"/>
      <c r="E123" s="342">
        <v>90</v>
      </c>
      <c r="F123" s="420">
        <f>IF(ISBLANK('6桁'!F123)=TRUE,"",VLOOKUP(パターン表!F123, 'パターン別掛け率（入力）'!$C$3:$I$302, 7, FALSE))</f>
        <v>100</v>
      </c>
      <c r="G123" s="96" t="str">
        <f>'6桁'!G123</f>
        <v>Y★</v>
      </c>
      <c r="H123" s="420" t="str">
        <f>IF(ISBLANK('6桁'!H123)=TRUE,"",VLOOKUP(パターン表!H123, 'パターン別掛け率（入力）'!$C$3:$I$302, 7, FALSE))</f>
        <v/>
      </c>
      <c r="I123" s="96">
        <f>'6桁'!I123</f>
        <v>0</v>
      </c>
      <c r="J123" s="420" t="str">
        <f>IF(ISBLANK('6桁'!J123)=TRUE,"",VLOOKUP(パターン表!J123, 'パターン別掛け率（入力）'!$C$3:$I$302, 7, FALSE))</f>
        <v/>
      </c>
      <c r="K123" s="110">
        <f>'6桁'!K123</f>
        <v>0</v>
      </c>
      <c r="L123" s="420" t="str">
        <f>IF(ISBLANK('6桁'!L123)=TRUE,"",VLOOKUP(パターン表!L123, 'パターン別掛け率（入力）'!$C$3:$I$302, 7, FALSE))</f>
        <v/>
      </c>
      <c r="M123" s="96">
        <f>'6桁'!M123</f>
        <v>0</v>
      </c>
      <c r="N123" s="265"/>
      <c r="O123" s="503"/>
      <c r="P123" s="500" t="s">
        <v>304</v>
      </c>
      <c r="Q123" s="501"/>
      <c r="R123" s="275">
        <v>101</v>
      </c>
      <c r="S123" s="276">
        <v>105</v>
      </c>
      <c r="T123" s="420">
        <f>IF(ISBLANK('6桁'!T123)=TRUE,"",VLOOKUP(パターン表!T123, 'パターン別掛け率（入力）'!$C$3:$I$302, 7, FALSE))</f>
        <v>100</v>
      </c>
      <c r="U123" s="96" t="str">
        <f>'6桁'!U123</f>
        <v>Y★</v>
      </c>
      <c r="V123" s="420" t="str">
        <f>IF(ISBLANK('6桁'!V123)=TRUE,"",VLOOKUP(パターン表!V123, 'パターン別掛け率（入力）'!$C$3:$I$302, 7, FALSE))</f>
        <v/>
      </c>
      <c r="W123" s="110">
        <f>'6桁'!W123</f>
        <v>0</v>
      </c>
      <c r="X123" s="420" t="str">
        <f>IF(ISBLANK('6桁'!X123)=TRUE,"",VLOOKUP(パターン表!X123, 'パターン別掛け率（入力）'!$C$3:$I$302, 7, FALSE))</f>
        <v/>
      </c>
      <c r="Y123" s="126">
        <f>'6桁'!Y123</f>
        <v>0</v>
      </c>
      <c r="Z123" s="108"/>
      <c r="AA123" s="123"/>
      <c r="AB123" s="40"/>
    </row>
    <row r="124" spans="2:28" ht="30" customHeight="1">
      <c r="B124" s="503"/>
      <c r="C124" s="341" t="s">
        <v>483</v>
      </c>
      <c r="D124" s="254"/>
      <c r="E124" s="342">
        <v>92</v>
      </c>
      <c r="F124" s="420">
        <f>IF(ISBLANK('6桁'!F124)=TRUE,"",VLOOKUP(パターン表!F124, 'パターン別掛け率（入力）'!$C$3:$I$302, 7, FALSE))</f>
        <v>100</v>
      </c>
      <c r="G124" s="96" t="str">
        <f>'6桁'!G124</f>
        <v>Y★</v>
      </c>
      <c r="H124" s="420" t="str">
        <f>IF(ISBLANK('6桁'!H124)=TRUE,"",VLOOKUP(パターン表!H124, 'パターン別掛け率（入力）'!$C$3:$I$302, 7, FALSE))</f>
        <v/>
      </c>
      <c r="I124" s="96">
        <f>'6桁'!I124</f>
        <v>0</v>
      </c>
      <c r="J124" s="420" t="str">
        <f>IF(ISBLANK('6桁'!J124)=TRUE,"",VLOOKUP(パターン表!J124, 'パターン別掛け率（入力）'!$C$3:$I$302, 7, FALSE))</f>
        <v/>
      </c>
      <c r="K124" s="110">
        <f>'6桁'!K124</f>
        <v>0</v>
      </c>
      <c r="L124" s="420" t="str">
        <f>IF(ISBLANK('6桁'!L124)=TRUE,"",VLOOKUP(パターン表!L124, 'パターン別掛け率（入力）'!$C$3:$I$302, 7, FALSE))</f>
        <v/>
      </c>
      <c r="M124" s="96">
        <f>'6桁'!M124</f>
        <v>0</v>
      </c>
      <c r="N124" s="265"/>
      <c r="O124" s="503"/>
      <c r="P124" s="500" t="s">
        <v>206</v>
      </c>
      <c r="Q124" s="501"/>
      <c r="R124" s="275">
        <v>92</v>
      </c>
      <c r="S124" s="276">
        <v>96</v>
      </c>
      <c r="T124" s="420">
        <f>IF(ISBLANK('6桁'!T124)=TRUE,"",VLOOKUP(パターン表!T124, 'パターン別掛け率（入力）'!$C$3:$I$302, 7, FALSE))</f>
        <v>100</v>
      </c>
      <c r="U124" s="96" t="str">
        <f>'6桁'!U124</f>
        <v>Y★</v>
      </c>
      <c r="V124" s="420" t="str">
        <f>IF(ISBLANK('6桁'!V124)=TRUE,"",VLOOKUP(パターン表!V124, 'パターン別掛け率（入力）'!$C$3:$I$302, 7, FALSE))</f>
        <v/>
      </c>
      <c r="W124" s="110">
        <f>'6桁'!W124</f>
        <v>0</v>
      </c>
      <c r="X124" s="420" t="str">
        <f>IF(ISBLANK('6桁'!X124)=TRUE,"",VLOOKUP(パターン表!X124, 'パターン別掛け率（入力）'!$C$3:$I$302, 7, FALSE))</f>
        <v/>
      </c>
      <c r="Y124" s="126">
        <f>'6桁'!Y124</f>
        <v>0</v>
      </c>
      <c r="Z124" s="108"/>
      <c r="AA124" s="123"/>
      <c r="AB124" s="40"/>
    </row>
    <row r="125" spans="2:28" ht="30" customHeight="1">
      <c r="B125" s="503"/>
      <c r="C125" s="341" t="s">
        <v>175</v>
      </c>
      <c r="D125" s="254">
        <v>91</v>
      </c>
      <c r="E125" s="342">
        <v>95</v>
      </c>
      <c r="F125" s="420">
        <f>IF(ISBLANK('6桁'!F125)=TRUE,"",VLOOKUP(パターン表!F125, 'パターン別掛け率（入力）'!$C$3:$I$302, 7, FALSE))</f>
        <v>100</v>
      </c>
      <c r="G125" s="96" t="str">
        <f>'6桁'!G125</f>
        <v>Y★</v>
      </c>
      <c r="H125" s="420" t="str">
        <f>IF(ISBLANK('6桁'!H125)=TRUE,"",VLOOKUP(パターン表!H125, 'パターン別掛け率（入力）'!$C$3:$I$302, 7, FALSE))</f>
        <v/>
      </c>
      <c r="I125" s="96">
        <f>'6桁'!I125</f>
        <v>0</v>
      </c>
      <c r="J125" s="420" t="str">
        <f>IF(ISBLANK('6桁'!J125)=TRUE,"",VLOOKUP(パターン表!J125, 'パターン別掛け率（入力）'!$C$3:$I$302, 7, FALSE))</f>
        <v/>
      </c>
      <c r="K125" s="110">
        <f>'6桁'!K125</f>
        <v>0</v>
      </c>
      <c r="L125" s="420" t="str">
        <f>IF(ISBLANK('6桁'!L125)=TRUE,"",VLOOKUP(パターン表!L125, 'パターン別掛け率（入力）'!$C$3:$I$302, 7, FALSE))</f>
        <v/>
      </c>
      <c r="M125" s="96">
        <f>'6桁'!M125</f>
        <v>0</v>
      </c>
      <c r="N125" s="265"/>
      <c r="O125" s="503"/>
      <c r="P125" s="500" t="s">
        <v>484</v>
      </c>
      <c r="Q125" s="501"/>
      <c r="R125" s="275"/>
      <c r="S125" s="276">
        <v>99</v>
      </c>
      <c r="T125" s="420" t="str">
        <f>IF(ISBLANK('6桁'!T125)=TRUE,"",VLOOKUP(パターン表!T125, 'パターン別掛け率（入力）'!$C$3:$I$302, 7, FALSE))</f>
        <v/>
      </c>
      <c r="U125" s="96">
        <f>'6桁'!U125</f>
        <v>0</v>
      </c>
      <c r="V125" s="420">
        <f>IF(ISBLANK('6桁'!V125)=TRUE,"",VLOOKUP(パターン表!V125, 'パターン別掛け率（入力）'!$C$3:$I$302, 7, FALSE))</f>
        <v>100</v>
      </c>
      <c r="W125" s="110" t="str">
        <f>'6桁'!W125</f>
        <v>Y★</v>
      </c>
      <c r="X125" s="420" t="str">
        <f>IF(ISBLANK('6桁'!X125)=TRUE,"",VLOOKUP(パターン表!X125, 'パターン別掛け率（入力）'!$C$3:$I$302, 7, FALSE))</f>
        <v/>
      </c>
      <c r="Y125" s="126">
        <f>'6桁'!Y125</f>
        <v>0</v>
      </c>
      <c r="Z125" s="108"/>
      <c r="AA125" s="123"/>
      <c r="AB125" s="40"/>
    </row>
    <row r="126" spans="2:28" ht="30" customHeight="1">
      <c r="B126" s="503"/>
      <c r="C126" s="341" t="s">
        <v>212</v>
      </c>
      <c r="D126" s="254">
        <v>93</v>
      </c>
      <c r="E126" s="342">
        <v>97</v>
      </c>
      <c r="F126" s="420">
        <f>IF(ISBLANK('6桁'!F126)=TRUE,"",VLOOKUP(パターン表!F126, 'パターン別掛け率（入力）'!$C$3:$I$302, 7, FALSE))</f>
        <v>100</v>
      </c>
      <c r="G126" s="96" t="str">
        <f>'6桁'!G126</f>
        <v>Y★</v>
      </c>
      <c r="H126" s="420" t="str">
        <f>IF(ISBLANK('6桁'!H126)=TRUE,"",VLOOKUP(パターン表!H126, 'パターン別掛け率（入力）'!$C$3:$I$302, 7, FALSE))</f>
        <v/>
      </c>
      <c r="I126" s="96">
        <f>'6桁'!I126</f>
        <v>0</v>
      </c>
      <c r="J126" s="420" t="str">
        <f>IF(ISBLANK('6桁'!J126)=TRUE,"",VLOOKUP(パターン表!J126, 'パターン別掛け率（入力）'!$C$3:$I$302, 7, FALSE))</f>
        <v/>
      </c>
      <c r="K126" s="110">
        <f>'6桁'!K126</f>
        <v>0</v>
      </c>
      <c r="L126" s="420" t="str">
        <f>IF(ISBLANK('6桁'!L126)=TRUE,"",VLOOKUP(パターン表!L126, 'パターン別掛け率（入力）'!$C$3:$I$302, 7, FALSE))</f>
        <v/>
      </c>
      <c r="M126" s="96">
        <f>'6桁'!M126</f>
        <v>0</v>
      </c>
      <c r="N126" s="265"/>
      <c r="O126" s="503"/>
      <c r="P126" s="500" t="s">
        <v>219</v>
      </c>
      <c r="Q126" s="501"/>
      <c r="R126" s="275">
        <v>98</v>
      </c>
      <c r="S126" s="276">
        <v>102</v>
      </c>
      <c r="T126" s="420">
        <f>IF(ISBLANK('6桁'!T126)=TRUE,"",VLOOKUP(パターン表!T126, 'パターン別掛け率（入力）'!$C$3:$I$302, 7, FALSE))</f>
        <v>100</v>
      </c>
      <c r="U126" s="96" t="str">
        <f>'6桁'!U126</f>
        <v>Y★</v>
      </c>
      <c r="V126" s="420" t="str">
        <f>IF(ISBLANK('6桁'!V126)=TRUE,"",VLOOKUP(パターン表!V126, 'パターン別掛け率（入力）'!$C$3:$I$302, 7, FALSE))</f>
        <v/>
      </c>
      <c r="W126" s="110">
        <f>'6桁'!W126</f>
        <v>0</v>
      </c>
      <c r="X126" s="420" t="str">
        <f>IF(ISBLANK('6桁'!X126)=TRUE,"",VLOOKUP(パターン表!X126, 'パターン別掛け率（入力）'!$C$3:$I$302, 7, FALSE))</f>
        <v/>
      </c>
      <c r="Y126" s="126">
        <f>'6桁'!Y126</f>
        <v>0</v>
      </c>
      <c r="Z126" s="108"/>
      <c r="AA126" s="123"/>
      <c r="AB126" s="40"/>
    </row>
    <row r="127" spans="2:28" ht="30" customHeight="1">
      <c r="B127" s="503"/>
      <c r="C127" s="341" t="s">
        <v>485</v>
      </c>
      <c r="D127" s="254"/>
      <c r="E127" s="342">
        <v>99</v>
      </c>
      <c r="F127" s="420" t="str">
        <f>IF(ISBLANK('6桁'!F127)=TRUE,"",VLOOKUP(パターン表!F127, 'パターン別掛け率（入力）'!$C$3:$I$302, 7, FALSE))</f>
        <v/>
      </c>
      <c r="G127" s="96">
        <f>'6桁'!G127</f>
        <v>0</v>
      </c>
      <c r="H127" s="420">
        <f>IF(ISBLANK('6桁'!H127)=TRUE,"",VLOOKUP(パターン表!H127, 'パターン別掛け率（入力）'!$C$3:$I$302, 7, FALSE))</f>
        <v>100</v>
      </c>
      <c r="I127" s="96" t="str">
        <f>'6桁'!I127</f>
        <v>Y★</v>
      </c>
      <c r="J127" s="420" t="str">
        <f>IF(ISBLANK('6桁'!J127)=TRUE,"",VLOOKUP(パターン表!J127, 'パターン別掛け率（入力）'!$C$3:$I$302, 7, FALSE))</f>
        <v/>
      </c>
      <c r="K127" s="110">
        <f>'6桁'!K127</f>
        <v>0</v>
      </c>
      <c r="L127" s="420" t="str">
        <f>IF(ISBLANK('6桁'!L127)=TRUE,"",VLOOKUP(パターン表!L127, 'パターン別掛け率（入力）'!$C$3:$I$302, 7, FALSE))</f>
        <v/>
      </c>
      <c r="M127" s="96">
        <f>'6桁'!M127</f>
        <v>0</v>
      </c>
      <c r="N127" s="265"/>
      <c r="O127" s="503"/>
      <c r="P127" s="500" t="s">
        <v>435</v>
      </c>
      <c r="Q127" s="501"/>
      <c r="R127" s="275"/>
      <c r="S127" s="276">
        <v>104</v>
      </c>
      <c r="T127" s="420" t="str">
        <f>IF(ISBLANK('6桁'!T127)=TRUE,"",VLOOKUP(パターン表!T127, 'パターン別掛け率（入力）'!$C$3:$I$302, 7, FALSE))</f>
        <v/>
      </c>
      <c r="U127" s="96">
        <f>'6桁'!U127</f>
        <v>0</v>
      </c>
      <c r="V127" s="420">
        <f>IF(ISBLANK('6桁'!V127)=TRUE,"",VLOOKUP(パターン表!V127, 'パターン別掛け率（入力）'!$C$3:$I$302, 7, FALSE))</f>
        <v>100</v>
      </c>
      <c r="W127" s="110" t="str">
        <f>'6桁'!W127</f>
        <v>Y★</v>
      </c>
      <c r="X127" s="420" t="str">
        <f>IF(ISBLANK('6桁'!X127)=TRUE,"",VLOOKUP(パターン表!X127, 'パターン別掛け率（入力）'!$C$3:$I$302, 7, FALSE))</f>
        <v/>
      </c>
      <c r="Y127" s="126">
        <f>'6桁'!Y127</f>
        <v>0</v>
      </c>
      <c r="Z127" s="108"/>
      <c r="AA127" s="123"/>
      <c r="AB127" s="40"/>
    </row>
    <row r="128" spans="2:28" ht="30" customHeight="1">
      <c r="B128" s="503"/>
      <c r="C128" s="341" t="s">
        <v>76</v>
      </c>
      <c r="D128" s="254">
        <v>98</v>
      </c>
      <c r="E128" s="342">
        <v>102</v>
      </c>
      <c r="F128" s="420">
        <f>IF(ISBLANK('6桁'!F128)=TRUE,"",VLOOKUP(パターン表!F128, 'パターン別掛け率（入力）'!$C$3:$I$302, 7, FALSE))</f>
        <v>100</v>
      </c>
      <c r="G128" s="96" t="str">
        <f>'6桁'!G128</f>
        <v>Y★</v>
      </c>
      <c r="H128" s="420" t="str">
        <f>IF(ISBLANK('6桁'!H128)=TRUE,"",VLOOKUP(パターン表!H128, 'パターン別掛け率（入力）'!$C$3:$I$302, 7, FALSE))</f>
        <v/>
      </c>
      <c r="I128" s="96">
        <f>'6桁'!I128</f>
        <v>0</v>
      </c>
      <c r="J128" s="420" t="str">
        <f>IF(ISBLANK('6桁'!J128)=TRUE,"",VLOOKUP(パターン表!J128, 'パターン別掛け率（入力）'!$C$3:$I$302, 7, FALSE))</f>
        <v/>
      </c>
      <c r="K128" s="110">
        <f>'6桁'!K128</f>
        <v>0</v>
      </c>
      <c r="L128" s="420" t="str">
        <f>IF(ISBLANK('6桁'!L128)=TRUE,"",VLOOKUP(パターン表!L128, 'パターン別掛け率（入力）'!$C$3:$I$302, 7, FALSE))</f>
        <v/>
      </c>
      <c r="M128" s="96">
        <f>'6桁'!M128</f>
        <v>0</v>
      </c>
      <c r="N128" s="265"/>
      <c r="O128" s="503"/>
      <c r="P128" s="500" t="s">
        <v>486</v>
      </c>
      <c r="Q128" s="501"/>
      <c r="R128" s="275"/>
      <c r="S128" s="276">
        <v>103</v>
      </c>
      <c r="T128" s="420">
        <f>IF(ISBLANK('6桁'!T128)=TRUE,"",VLOOKUP(パターン表!T128, 'パターン別掛け率（入力）'!$C$3:$I$302, 7, FALSE))</f>
        <v>100</v>
      </c>
      <c r="U128" s="96" t="str">
        <f>'6桁'!U128</f>
        <v>W★</v>
      </c>
      <c r="V128" s="420" t="str">
        <f>IF(ISBLANK('6桁'!V128)=TRUE,"",VLOOKUP(パターン表!V128, 'パターン別掛け率（入力）'!$C$3:$I$302, 7, FALSE))</f>
        <v/>
      </c>
      <c r="W128" s="110">
        <f>'6桁'!W128</f>
        <v>0</v>
      </c>
      <c r="X128" s="420" t="str">
        <f>IF(ISBLANK('6桁'!X128)=TRUE,"",VLOOKUP(パターン表!X128, 'パターン別掛け率（入力）'!$C$3:$I$302, 7, FALSE))</f>
        <v/>
      </c>
      <c r="Y128" s="126">
        <f>'6桁'!Y128</f>
        <v>0</v>
      </c>
      <c r="Z128" s="108"/>
      <c r="AA128" s="123"/>
      <c r="AB128" s="40"/>
    </row>
    <row r="129" spans="2:28" ht="30" customHeight="1">
      <c r="B129" s="503"/>
      <c r="C129" s="341" t="s">
        <v>487</v>
      </c>
      <c r="D129" s="254"/>
      <c r="E129" s="342">
        <v>104</v>
      </c>
      <c r="F129" s="420">
        <f>IF(ISBLANK('6桁'!F129)=TRUE,"",VLOOKUP(パターン表!F129, 'パターン別掛け率（入力）'!$C$3:$I$302, 7, FALSE))</f>
        <v>100</v>
      </c>
      <c r="G129" s="96" t="str">
        <f>'6桁'!G129</f>
        <v>Y★</v>
      </c>
      <c r="H129" s="420" t="str">
        <f>IF(ISBLANK('6桁'!H129)=TRUE,"",VLOOKUP(パターン表!H129, 'パターン別掛け率（入力）'!$C$3:$I$302, 7, FALSE))</f>
        <v/>
      </c>
      <c r="I129" s="96">
        <f>'6桁'!I129</f>
        <v>0</v>
      </c>
      <c r="J129" s="420" t="str">
        <f>IF(ISBLANK('6桁'!J129)=TRUE,"",VLOOKUP(パターン表!J129, 'パターン別掛け率（入力）'!$C$3:$I$302, 7, FALSE))</f>
        <v/>
      </c>
      <c r="K129" s="110">
        <f>'6桁'!K129</f>
        <v>0</v>
      </c>
      <c r="L129" s="420" t="str">
        <f>IF(ISBLANK('6桁'!L129)=TRUE,"",VLOOKUP(パターン表!L129, 'パターン別掛け率（入力）'!$C$3:$I$302, 7, FALSE))</f>
        <v/>
      </c>
      <c r="M129" s="96">
        <f>'6桁'!M129</f>
        <v>0</v>
      </c>
      <c r="N129" s="265"/>
      <c r="O129" s="503"/>
      <c r="P129" s="500" t="s">
        <v>305</v>
      </c>
      <c r="Q129" s="501"/>
      <c r="R129" s="275"/>
      <c r="S129" s="276">
        <v>107</v>
      </c>
      <c r="T129" s="420" t="str">
        <f>IF(ISBLANK('6桁'!T129)=TRUE,"",VLOOKUP(パターン表!T129, 'パターン別掛け率（入力）'!$C$3:$I$302, 7, FALSE))</f>
        <v/>
      </c>
      <c r="U129" s="96">
        <f>'6桁'!U129</f>
        <v>0</v>
      </c>
      <c r="V129" s="420" t="str">
        <f>IF(ISBLANK('6桁'!V129)=TRUE,"",VLOOKUP(パターン表!V129, 'パターン別掛け率（入力）'!$C$3:$I$302, 7, FALSE))</f>
        <v/>
      </c>
      <c r="W129" s="110">
        <f>'6桁'!W129</f>
        <v>0</v>
      </c>
      <c r="X129" s="420">
        <f>IF(ISBLANK('6桁'!X129)=TRUE,"",VLOOKUP(パターン表!X129, 'パターン別掛け率（入力）'!$C$3:$I$302, 7, FALSE))</f>
        <v>100</v>
      </c>
      <c r="Y129" s="126" t="str">
        <f>'6桁'!Y129</f>
        <v>Y★</v>
      </c>
      <c r="Z129" s="108"/>
      <c r="AA129" s="123"/>
      <c r="AB129" s="40"/>
    </row>
    <row r="130" spans="2:28" ht="30" customHeight="1">
      <c r="B130" s="503"/>
      <c r="C130" s="341" t="s">
        <v>294</v>
      </c>
      <c r="D130" s="254">
        <v>106</v>
      </c>
      <c r="E130" s="342">
        <v>110</v>
      </c>
      <c r="F130" s="420">
        <f>IF(ISBLANK('6桁'!F130)=TRUE,"",VLOOKUP(パターン表!F130, 'パターン別掛け率（入力）'!$C$3:$I$302, 7, FALSE))</f>
        <v>100</v>
      </c>
      <c r="G130" s="96" t="str">
        <f>'6桁'!G130</f>
        <v>Y★</v>
      </c>
      <c r="H130" s="420" t="str">
        <f>IF(ISBLANK('6桁'!H130)=TRUE,"",VLOOKUP(パターン表!H130, 'パターン別掛け率（入力）'!$C$3:$I$302, 7, FALSE))</f>
        <v/>
      </c>
      <c r="I130" s="96">
        <f>'6桁'!I130</f>
        <v>0</v>
      </c>
      <c r="J130" s="420" t="str">
        <f>IF(ISBLANK('6桁'!J130)=TRUE,"",VLOOKUP(パターン表!J130, 'パターン別掛け率（入力）'!$C$3:$I$302, 7, FALSE))</f>
        <v/>
      </c>
      <c r="K130" s="110">
        <f>'6桁'!K130</f>
        <v>0</v>
      </c>
      <c r="L130" s="420" t="str">
        <f>IF(ISBLANK('6桁'!L130)=TRUE,"",VLOOKUP(パターン表!L130, 'パターン別掛け率（入力）'!$C$3:$I$302, 7, FALSE))</f>
        <v/>
      </c>
      <c r="M130" s="96">
        <f>'6桁'!M130</f>
        <v>0</v>
      </c>
      <c r="N130" s="265"/>
      <c r="O130" s="503"/>
      <c r="P130" s="500" t="s">
        <v>364</v>
      </c>
      <c r="Q130" s="501"/>
      <c r="R130" s="275">
        <v>99</v>
      </c>
      <c r="S130" s="276"/>
      <c r="T130" s="420">
        <f>IF(ISBLANK('6桁'!T130)=TRUE,"",VLOOKUP(パターン表!T130, 'パターン別掛け率（入力）'!$C$3:$I$302, 7, FALSE))</f>
        <v>100</v>
      </c>
      <c r="U130" s="96" t="str">
        <f>'6桁'!U130</f>
        <v>W</v>
      </c>
      <c r="V130" s="420" t="str">
        <f>IF(ISBLANK('6桁'!V130)=TRUE,"",VLOOKUP(パターン表!V130, 'パターン別掛け率（入力）'!$C$3:$I$302, 7, FALSE))</f>
        <v/>
      </c>
      <c r="W130" s="110">
        <f>'6桁'!W130</f>
        <v>0</v>
      </c>
      <c r="X130" s="420" t="str">
        <f>IF(ISBLANK('6桁'!X130)=TRUE,"",VLOOKUP(パターン表!X130, 'パターン別掛け率（入力）'!$C$3:$I$302, 7, FALSE))</f>
        <v/>
      </c>
      <c r="Y130" s="126">
        <f>'6桁'!Y130</f>
        <v>0</v>
      </c>
      <c r="Z130" s="108"/>
      <c r="AA130" s="123"/>
      <c r="AB130" s="40"/>
    </row>
    <row r="131" spans="2:28" ht="30" customHeight="1">
      <c r="B131" s="503"/>
      <c r="C131" s="341" t="s">
        <v>77</v>
      </c>
      <c r="D131" s="254">
        <v>95</v>
      </c>
      <c r="E131" s="342">
        <v>99</v>
      </c>
      <c r="F131" s="420">
        <f>IF(ISBLANK('6桁'!F131)=TRUE,"",VLOOKUP(パターン表!F131, 'パターン別掛け率（入力）'!$C$3:$I$302, 7, FALSE))</f>
        <v>100</v>
      </c>
      <c r="G131" s="96" t="str">
        <f>'6桁'!G131</f>
        <v>Y★</v>
      </c>
      <c r="H131" s="420" t="str">
        <f>IF(ISBLANK('6桁'!H131)=TRUE,"",VLOOKUP(パターン表!H131, 'パターン別掛け率（入力）'!$C$3:$I$302, 7, FALSE))</f>
        <v/>
      </c>
      <c r="I131" s="96">
        <f>'6桁'!I131</f>
        <v>0</v>
      </c>
      <c r="J131" s="420" t="str">
        <f>IF(ISBLANK('6桁'!J131)=TRUE,"",VLOOKUP(パターン表!J131, 'パターン別掛け率（入力）'!$C$3:$I$302, 7, FALSE))</f>
        <v/>
      </c>
      <c r="K131" s="110">
        <f>'6桁'!K131</f>
        <v>0</v>
      </c>
      <c r="L131" s="420" t="str">
        <f>IF(ISBLANK('6桁'!L131)=TRUE,"",VLOOKUP(パターン表!L131, 'パターン別掛け率（入力）'!$C$3:$I$302, 7, FALSE))</f>
        <v/>
      </c>
      <c r="M131" s="96">
        <f>'6桁'!M131</f>
        <v>0</v>
      </c>
      <c r="N131" s="265"/>
      <c r="O131" s="503"/>
      <c r="P131" s="500" t="s">
        <v>306</v>
      </c>
      <c r="Q131" s="501"/>
      <c r="R131" s="275">
        <v>101</v>
      </c>
      <c r="S131" s="276">
        <v>105</v>
      </c>
      <c r="T131" s="420">
        <f>IF(ISBLANK('6桁'!T131)=TRUE,"",VLOOKUP(パターン表!T131, 'パターン別掛け率（入力）'!$C$3:$I$302, 7, FALSE))</f>
        <v>100</v>
      </c>
      <c r="U131" s="96" t="str">
        <f>'6桁'!U131</f>
        <v>Y★</v>
      </c>
      <c r="V131" s="420" t="str">
        <f>IF(ISBLANK('6桁'!V131)=TRUE,"",VLOOKUP(パターン表!V131, 'パターン別掛け率（入力）'!$C$3:$I$302, 7, FALSE))</f>
        <v/>
      </c>
      <c r="W131" s="110">
        <f>'6桁'!W131</f>
        <v>0</v>
      </c>
      <c r="X131" s="420" t="str">
        <f>IF(ISBLANK('6桁'!X131)=TRUE,"",VLOOKUP(パターン表!X131, 'パターン別掛け率（入力）'!$C$3:$I$302, 7, FALSE))</f>
        <v/>
      </c>
      <c r="Y131" s="126">
        <f>'6桁'!Y131</f>
        <v>0</v>
      </c>
      <c r="Z131" s="108"/>
      <c r="AA131" s="123"/>
      <c r="AB131" s="40"/>
    </row>
    <row r="132" spans="2:28" ht="30" customHeight="1">
      <c r="B132" s="503"/>
      <c r="C132" s="341" t="s">
        <v>488</v>
      </c>
      <c r="D132" s="254">
        <v>97</v>
      </c>
      <c r="E132" s="342">
        <v>101</v>
      </c>
      <c r="F132" s="420">
        <f>IF(ISBLANK('6桁'!F132)=TRUE,"",VLOOKUP(パターン表!F132, 'パターン別掛け率（入力）'!$C$3:$I$302, 7, FALSE))</f>
        <v>100</v>
      </c>
      <c r="G132" s="96" t="str">
        <f>'6桁'!G132</f>
        <v>Y★</v>
      </c>
      <c r="H132" s="420" t="str">
        <f>IF(ISBLANK('6桁'!H132)=TRUE,"",VLOOKUP(パターン表!H132, 'パターン別掛け率（入力）'!$C$3:$I$302, 7, FALSE))</f>
        <v/>
      </c>
      <c r="I132" s="96">
        <f>'6桁'!I132</f>
        <v>0</v>
      </c>
      <c r="J132" s="420" t="str">
        <f>IF(ISBLANK('6桁'!J132)=TRUE,"",VLOOKUP(パターン表!J132, 'パターン別掛け率（入力）'!$C$3:$I$302, 7, FALSE))</f>
        <v/>
      </c>
      <c r="K132" s="110">
        <f>'6桁'!K132</f>
        <v>0</v>
      </c>
      <c r="L132" s="420" t="str">
        <f>IF(ISBLANK('6桁'!L132)=TRUE,"",VLOOKUP(パターン表!L132, 'パターン別掛け率（入力）'!$C$3:$I$302, 7, FALSE))</f>
        <v/>
      </c>
      <c r="M132" s="96">
        <f>'6桁'!M132</f>
        <v>0</v>
      </c>
      <c r="N132" s="265"/>
      <c r="O132" s="503"/>
      <c r="P132" s="500" t="s">
        <v>307</v>
      </c>
      <c r="Q132" s="501"/>
      <c r="R132" s="275">
        <v>107</v>
      </c>
      <c r="S132" s="276">
        <v>111</v>
      </c>
      <c r="T132" s="420" t="str">
        <f>IF(ISBLANK('6桁'!T132)=TRUE,"",VLOOKUP(パターン表!T132, 'パターン別掛け率（入力）'!$C$3:$I$302, 7, FALSE))</f>
        <v/>
      </c>
      <c r="U132" s="96">
        <f>'6桁'!U132</f>
        <v>0</v>
      </c>
      <c r="V132" s="420" t="str">
        <f>IF(ISBLANK('6桁'!V132)=TRUE,"",VLOOKUP(パターン表!V132, 'パターン別掛け率（入力）'!$C$3:$I$302, 7, FALSE))</f>
        <v/>
      </c>
      <c r="W132" s="110">
        <f>'6桁'!W132</f>
        <v>0</v>
      </c>
      <c r="X132" s="420">
        <f>IF(ISBLANK('6桁'!X132)=TRUE,"",VLOOKUP(パターン表!X132, 'パターン別掛け率（入力）'!$C$3:$I$302, 7, FALSE))</f>
        <v>100</v>
      </c>
      <c r="Y132" s="126" t="str">
        <f>'6桁'!Y132</f>
        <v>W★</v>
      </c>
      <c r="Z132" s="108"/>
      <c r="AA132" s="123"/>
      <c r="AB132" s="40"/>
    </row>
    <row r="133" spans="2:28" ht="30" customHeight="1" thickBot="1">
      <c r="B133" s="544"/>
      <c r="C133" s="343" t="s">
        <v>489</v>
      </c>
      <c r="D133" s="256"/>
      <c r="E133" s="344">
        <v>104</v>
      </c>
      <c r="F133" s="424" t="str">
        <f>IF(ISBLANK('6桁'!F133)=TRUE,"",VLOOKUP(パターン表!F133, 'パターン別掛け率（入力）'!$C$3:$I$302, 7, FALSE))</f>
        <v/>
      </c>
      <c r="G133" s="119">
        <f>'6桁'!G133</f>
        <v>0</v>
      </c>
      <c r="H133" s="424">
        <f>IF(ISBLANK('6桁'!H133)=TRUE,"",VLOOKUP(パターン表!H133, 'パターン別掛け率（入力）'!$C$3:$I$302, 7, FALSE))</f>
        <v>100</v>
      </c>
      <c r="I133" s="119" t="str">
        <f>'6桁'!I133</f>
        <v>Y★</v>
      </c>
      <c r="J133" s="424" t="str">
        <f>IF(ISBLANK('6桁'!J133)=TRUE,"",VLOOKUP(パターン表!J133, 'パターン別掛け率（入力）'!$C$3:$I$302, 7, FALSE))</f>
        <v/>
      </c>
      <c r="K133" s="120">
        <f>'6桁'!K133</f>
        <v>0</v>
      </c>
      <c r="L133" s="424" t="str">
        <f>IF(ISBLANK('6桁'!L133)=TRUE,"",VLOOKUP(パターン表!L133, 'パターン別掛け率（入力）'!$C$3:$I$302, 7, FALSE))</f>
        <v/>
      </c>
      <c r="M133" s="119">
        <f>'6桁'!M133</f>
        <v>0</v>
      </c>
      <c r="N133" s="265"/>
      <c r="O133" s="544"/>
      <c r="P133" s="558" t="s">
        <v>490</v>
      </c>
      <c r="Q133" s="559"/>
      <c r="R133" s="282">
        <v>109</v>
      </c>
      <c r="S133" s="283"/>
      <c r="T133" s="424" t="str">
        <f>IF(ISBLANK('6桁'!T133)=TRUE,"",VLOOKUP(パターン表!T133, 'パターン別掛け率（入力）'!$C$3:$I$302, 7, FALSE))</f>
        <v/>
      </c>
      <c r="U133" s="119">
        <f>'6桁'!U133</f>
        <v>0</v>
      </c>
      <c r="V133" s="424" t="str">
        <f>IF(ISBLANK('6桁'!V133)=TRUE,"",VLOOKUP(パターン表!V133, 'パターン別掛け率（入力）'!$C$3:$I$302, 7, FALSE))</f>
        <v/>
      </c>
      <c r="W133" s="294">
        <f>'6桁'!W133</f>
        <v>0</v>
      </c>
      <c r="X133" s="425">
        <f>IF(ISBLANK('6桁'!X133)=TRUE,"",VLOOKUP(パターン表!X133, 'パターン別掛け率（入力）'!$C$3:$I$302, 7, FALSE))</f>
        <v>100</v>
      </c>
      <c r="Y133" s="132" t="str">
        <f>'6桁'!Y133</f>
        <v>Y</v>
      </c>
      <c r="Z133" s="108"/>
      <c r="AA133" s="123"/>
      <c r="AB133" s="40"/>
    </row>
    <row r="134" spans="2:28" ht="30" customHeight="1">
      <c r="B134" s="546" t="s">
        <v>934</v>
      </c>
      <c r="C134" s="546"/>
      <c r="D134" s="546"/>
      <c r="E134" s="546"/>
      <c r="F134" s="546"/>
      <c r="G134" s="546"/>
      <c r="H134" s="546"/>
      <c r="I134" s="546"/>
      <c r="J134" s="546"/>
      <c r="K134" s="546"/>
      <c r="L134" s="546"/>
      <c r="M134" s="546"/>
      <c r="N134" s="546"/>
      <c r="O134" s="546"/>
      <c r="P134" s="546"/>
      <c r="Q134" s="546"/>
      <c r="R134" s="546"/>
      <c r="S134" s="546"/>
      <c r="T134" s="546"/>
      <c r="U134" s="546"/>
      <c r="V134" s="546"/>
      <c r="W134" s="297"/>
      <c r="X134" s="295"/>
      <c r="Y134" s="296"/>
      <c r="Z134" s="74"/>
      <c r="AA134" s="123"/>
      <c r="AB134" s="40"/>
    </row>
    <row r="135" spans="2:28" ht="36" customHeight="1">
      <c r="B135" s="546"/>
      <c r="C135" s="546"/>
      <c r="D135" s="546"/>
      <c r="E135" s="546"/>
      <c r="F135" s="546"/>
      <c r="G135" s="546"/>
      <c r="H135" s="546"/>
      <c r="I135" s="546"/>
      <c r="J135" s="546"/>
      <c r="K135" s="546"/>
      <c r="L135" s="546"/>
      <c r="M135" s="546"/>
      <c r="N135" s="546"/>
      <c r="O135" s="546"/>
      <c r="P135" s="546"/>
      <c r="Q135" s="546"/>
      <c r="R135" s="546"/>
      <c r="S135" s="546"/>
      <c r="T135" s="546"/>
      <c r="U135" s="546"/>
      <c r="V135" s="546"/>
      <c r="W135" s="123"/>
    </row>
    <row r="136" spans="2:28" ht="13.5" customHeight="1">
      <c r="B136" s="220"/>
    </row>
    <row r="137" spans="2:28" ht="13.5" customHeight="1">
      <c r="F137" s="74"/>
      <c r="G137" s="18"/>
      <c r="H137" s="74"/>
      <c r="I137" s="18"/>
      <c r="J137" s="74"/>
      <c r="K137" s="18"/>
      <c r="L137" s="74"/>
      <c r="M137" s="18"/>
      <c r="N137" s="74"/>
      <c r="O137" s="18"/>
      <c r="P137" s="74"/>
      <c r="Q137" s="18"/>
      <c r="R137" s="74"/>
      <c r="S137" s="17"/>
      <c r="T137" s="74"/>
      <c r="U137" s="18"/>
    </row>
    <row r="138" spans="2:28" ht="14.25" customHeight="1" thickBot="1">
      <c r="C138" s="327"/>
      <c r="D138" s="327"/>
      <c r="E138" s="327"/>
      <c r="F138" s="74"/>
      <c r="G138" s="18"/>
      <c r="H138" s="74"/>
      <c r="I138" s="18"/>
      <c r="J138" s="74"/>
      <c r="K138" s="18"/>
      <c r="L138" s="74"/>
      <c r="M138" s="18"/>
      <c r="N138" s="74"/>
      <c r="O138" s="18"/>
      <c r="P138" s="74"/>
      <c r="Q138" s="18"/>
      <c r="R138" s="74"/>
      <c r="S138" s="17"/>
      <c r="T138" s="74"/>
      <c r="U138" s="18"/>
    </row>
    <row r="139" spans="2:28" ht="25.5" customHeight="1" thickTop="1" thickBot="1">
      <c r="B139" s="518" t="s">
        <v>451</v>
      </c>
      <c r="C139" s="519"/>
      <c r="D139" s="519"/>
      <c r="E139" s="519"/>
      <c r="F139" s="519"/>
      <c r="G139" s="519"/>
      <c r="H139" s="519"/>
      <c r="I139" s="519"/>
      <c r="J139" s="519"/>
      <c r="K139" s="519"/>
      <c r="L139" s="519"/>
      <c r="M139" s="519"/>
      <c r="N139" s="519"/>
      <c r="O139" s="519"/>
      <c r="P139" s="519"/>
      <c r="Q139" s="519"/>
      <c r="R139" s="519"/>
      <c r="S139" s="519"/>
      <c r="T139" s="519"/>
      <c r="U139" s="519"/>
      <c r="V139" s="519"/>
      <c r="W139" s="519"/>
      <c r="X139" s="519"/>
      <c r="Y139" s="519"/>
      <c r="Z139" s="519"/>
      <c r="AA139" s="520"/>
    </row>
    <row r="140" spans="2:28" ht="10.5" customHeight="1" thickTop="1">
      <c r="C140" s="40"/>
      <c r="D140" s="40"/>
      <c r="E140" s="40"/>
      <c r="F140" s="79"/>
      <c r="H140" s="79"/>
      <c r="K140" s="52"/>
      <c r="M140" s="52"/>
      <c r="Q140" s="52"/>
    </row>
    <row r="141" spans="2:28" ht="20.100000000000001" customHeight="1" thickBot="1">
      <c r="B141" s="238" t="s">
        <v>768</v>
      </c>
    </row>
    <row r="142" spans="2:28" ht="19.5" customHeight="1" thickBot="1">
      <c r="B142" s="521" t="s">
        <v>452</v>
      </c>
      <c r="C142" s="534" t="s">
        <v>524</v>
      </c>
      <c r="D142" s="527" t="s">
        <v>1113</v>
      </c>
      <c r="E142" s="540"/>
      <c r="F142" s="531" t="s">
        <v>453</v>
      </c>
      <c r="G142" s="532"/>
      <c r="H142" s="532"/>
      <c r="I142" s="532"/>
      <c r="J142" s="532"/>
      <c r="K142" s="532"/>
      <c r="L142" s="532"/>
      <c r="M142" s="532"/>
      <c r="N142" s="532"/>
      <c r="O142" s="532"/>
      <c r="P142" s="532"/>
      <c r="Q142" s="532"/>
      <c r="R142" s="532"/>
      <c r="S142" s="532"/>
      <c r="T142" s="532"/>
      <c r="U142" s="532"/>
      <c r="V142" s="532"/>
      <c r="W142" s="533"/>
      <c r="X142" s="11"/>
      <c r="Y142" s="11"/>
    </row>
    <row r="143" spans="2:28" ht="19.5" customHeight="1">
      <c r="B143" s="522"/>
      <c r="C143" s="536"/>
      <c r="D143" s="541"/>
      <c r="E143" s="542"/>
      <c r="F143" s="516" t="s">
        <v>1079</v>
      </c>
      <c r="G143" s="507"/>
      <c r="H143" s="516" t="s">
        <v>1378</v>
      </c>
      <c r="I143" s="507"/>
      <c r="J143" s="506" t="s">
        <v>1075</v>
      </c>
      <c r="K143" s="507"/>
      <c r="L143" s="506" t="s">
        <v>1076</v>
      </c>
      <c r="M143" s="507"/>
      <c r="N143" s="506" t="s">
        <v>1080</v>
      </c>
      <c r="O143" s="507"/>
      <c r="P143" s="516" t="s">
        <v>1081</v>
      </c>
      <c r="Q143" s="507"/>
      <c r="R143" s="516" t="s">
        <v>1085</v>
      </c>
      <c r="S143" s="507"/>
      <c r="T143" s="516" t="s">
        <v>1086</v>
      </c>
      <c r="U143" s="507"/>
      <c r="V143" s="506" t="s">
        <v>780</v>
      </c>
      <c r="W143" s="507"/>
      <c r="X143" s="548"/>
      <c r="Y143" s="548"/>
    </row>
    <row r="144" spans="2:28" ht="19.5" customHeight="1">
      <c r="B144" s="522"/>
      <c r="C144" s="536"/>
      <c r="D144" s="510" t="s">
        <v>1115</v>
      </c>
      <c r="E144" s="550" t="s">
        <v>1114</v>
      </c>
      <c r="F144" s="517"/>
      <c r="G144" s="509"/>
      <c r="H144" s="517"/>
      <c r="I144" s="509"/>
      <c r="J144" s="508"/>
      <c r="K144" s="509"/>
      <c r="L144" s="508"/>
      <c r="M144" s="509"/>
      <c r="N144" s="508"/>
      <c r="O144" s="509"/>
      <c r="P144" s="517"/>
      <c r="Q144" s="509"/>
      <c r="R144" s="517"/>
      <c r="S144" s="509"/>
      <c r="T144" s="517"/>
      <c r="U144" s="509"/>
      <c r="V144" s="508"/>
      <c r="W144" s="509"/>
      <c r="X144" s="548"/>
      <c r="Y144" s="548"/>
    </row>
    <row r="145" spans="2:25" ht="19.5" customHeight="1" thickBot="1">
      <c r="B145" s="523"/>
      <c r="C145" s="538"/>
      <c r="D145" s="549"/>
      <c r="E145" s="551"/>
      <c r="F145" s="553" t="s">
        <v>1077</v>
      </c>
      <c r="G145" s="554"/>
      <c r="H145" s="553" t="s">
        <v>1083</v>
      </c>
      <c r="I145" s="554"/>
      <c r="J145" s="553" t="s">
        <v>167</v>
      </c>
      <c r="K145" s="554"/>
      <c r="L145" s="553" t="s">
        <v>1078</v>
      </c>
      <c r="M145" s="554"/>
      <c r="N145" s="553" t="s">
        <v>1078</v>
      </c>
      <c r="O145" s="554"/>
      <c r="P145" s="553" t="s">
        <v>167</v>
      </c>
      <c r="Q145" s="554"/>
      <c r="R145" s="553" t="s">
        <v>167</v>
      </c>
      <c r="S145" s="554"/>
      <c r="T145" s="553" t="s">
        <v>167</v>
      </c>
      <c r="U145" s="554"/>
      <c r="V145" s="553" t="s">
        <v>167</v>
      </c>
      <c r="W145" s="554"/>
      <c r="X145" s="547"/>
      <c r="Y145" s="547"/>
    </row>
    <row r="146" spans="2:25" ht="30" customHeight="1">
      <c r="B146" s="502">
        <v>18</v>
      </c>
      <c r="C146" s="365" t="s">
        <v>309</v>
      </c>
      <c r="D146" s="253">
        <v>93</v>
      </c>
      <c r="E146" s="353">
        <v>97</v>
      </c>
      <c r="F146" s="91" t="str">
        <f>IF(ISBLANK('6桁'!F146)=TRUE,"",VLOOKUP(パターン表!F146, 'パターン別掛け率（入力）'!$C$3:$I$302, 7, FALSE))</f>
        <v/>
      </c>
      <c r="G146" s="124">
        <f>'6桁'!G146</f>
        <v>0</v>
      </c>
      <c r="H146" s="91" t="str">
        <f>IF(ISBLANK('6桁'!H146)=TRUE,"",VLOOKUP(パターン表!H146, 'パターン別掛け率（入力）'!$C$3:$I$302, 7, FALSE))</f>
        <v/>
      </c>
      <c r="I146" s="124">
        <f>'6桁'!I146</f>
        <v>0</v>
      </c>
      <c r="J146" s="91" t="str">
        <f>IF(ISBLANK('6桁'!J146)=TRUE,"",VLOOKUP(パターン表!J146, 'パターン別掛け率（入力）'!$C$3:$I$302, 7, FALSE))</f>
        <v/>
      </c>
      <c r="K146" s="124">
        <f>'6桁'!K146</f>
        <v>0</v>
      </c>
      <c r="L146" s="91" t="str">
        <f>IF(ISBLANK('6桁'!L146)=TRUE,"",VLOOKUP(パターン表!L146, 'パターン別掛け率（入力）'!$C$3:$I$302, 7, FALSE))</f>
        <v/>
      </c>
      <c r="M146" s="124">
        <f>'6桁'!M146</f>
        <v>0</v>
      </c>
      <c r="N146" s="91" t="str">
        <f>IF(ISBLANK('6桁'!N146)=TRUE,"",VLOOKUP(パターン表!N146, 'パターン別掛け率（入力）'!$C$3:$I$302, 7, FALSE))</f>
        <v/>
      </c>
      <c r="O146" s="124">
        <f>'6桁'!O146</f>
        <v>0</v>
      </c>
      <c r="P146" s="91">
        <f>IF(ISBLANK('6桁'!P146)=TRUE,"",VLOOKUP(パターン表!P146, 'パターン別掛け率（入力）'!$C$3:$I$302, 7, FALSE))</f>
        <v>100</v>
      </c>
      <c r="Q146" s="125" t="str">
        <f>'6桁'!Q146</f>
        <v>W</v>
      </c>
      <c r="R146" s="91" t="str">
        <f>IF(ISBLANK('6桁'!R146)=TRUE,"",VLOOKUP(パターン表!R146, 'パターン別掛け率（入力）'!$C$3:$I$302, 7, FALSE))</f>
        <v/>
      </c>
      <c r="S146" s="125">
        <f>'6桁'!S146</f>
        <v>0</v>
      </c>
      <c r="T146" s="91" t="str">
        <f>IF(ISBLANK('6桁'!T146)=TRUE,"",VLOOKUP(パターン表!T146, 'パターン別掛け率（入力）'!$C$3:$I$302, 7, FALSE))</f>
        <v/>
      </c>
      <c r="U146" s="125">
        <f>'6桁'!U146</f>
        <v>0</v>
      </c>
      <c r="V146" s="91" t="str">
        <f>IF(ISBLANK('6桁'!V146)=TRUE,"",VLOOKUP(パターン表!V146, 'パターン別掛け率（入力）'!$C$3:$I$302, 7, FALSE))</f>
        <v/>
      </c>
      <c r="W146" s="125">
        <f>'6桁'!W146</f>
        <v>0</v>
      </c>
      <c r="X146" s="74"/>
      <c r="Y146" s="251"/>
    </row>
    <row r="147" spans="2:25" ht="30" customHeight="1">
      <c r="B147" s="503"/>
      <c r="C147" s="362" t="s">
        <v>310</v>
      </c>
      <c r="D147" s="254">
        <v>94</v>
      </c>
      <c r="E147" s="342">
        <v>98</v>
      </c>
      <c r="F147" s="95" t="str">
        <f>IF(ISBLANK('6桁'!F147)=TRUE,"",VLOOKUP(パターン表!F147, 'パターン別掛け率（入力）'!$C$3:$I$302, 7, FALSE))</f>
        <v/>
      </c>
      <c r="G147" s="126">
        <f>'6桁'!G147</f>
        <v>0</v>
      </c>
      <c r="H147" s="95" t="str">
        <f>IF(ISBLANK('6桁'!H147)=TRUE,"",VLOOKUP(パターン表!H147, 'パターン別掛け率（入力）'!$C$3:$I$302, 7, FALSE))</f>
        <v/>
      </c>
      <c r="I147" s="126">
        <f>'6桁'!I147</f>
        <v>0</v>
      </c>
      <c r="J147" s="95" t="str">
        <f>IF(ISBLANK('6桁'!J147)=TRUE,"",VLOOKUP(パターン表!J147, 'パターン別掛け率（入力）'!$C$3:$I$302, 7, FALSE))</f>
        <v/>
      </c>
      <c r="K147" s="126">
        <f>'6桁'!K147</f>
        <v>0</v>
      </c>
      <c r="L147" s="95" t="str">
        <f>IF(ISBLANK('6桁'!L147)=TRUE,"",VLOOKUP(パターン表!L147, 'パターン別掛け率（入力）'!$C$3:$I$302, 7, FALSE))</f>
        <v/>
      </c>
      <c r="M147" s="126">
        <f>'6桁'!M147</f>
        <v>0</v>
      </c>
      <c r="N147" s="95" t="str">
        <f>IF(ISBLANK('6桁'!N147)=TRUE,"",VLOOKUP(パターン表!N147, 'パターン別掛け率（入力）'!$C$3:$I$302, 7, FALSE))</f>
        <v/>
      </c>
      <c r="O147" s="126">
        <f>'6桁'!O147</f>
        <v>0</v>
      </c>
      <c r="P147" s="95">
        <f>IF(ISBLANK('6桁'!P147)=TRUE,"",VLOOKUP(パターン表!P147, 'パターン別掛け率（入力）'!$C$3:$I$302, 7, FALSE))</f>
        <v>100</v>
      </c>
      <c r="Q147" s="96" t="str">
        <f>'6桁'!Q147</f>
        <v>W</v>
      </c>
      <c r="R147" s="95" t="str">
        <f>IF(ISBLANK('6桁'!R147)=TRUE,"",VLOOKUP(パターン表!R147, 'パターン別掛け率（入力）'!$C$3:$I$302, 7, FALSE))</f>
        <v/>
      </c>
      <c r="S147" s="96">
        <f>'6桁'!S147</f>
        <v>0</v>
      </c>
      <c r="T147" s="95" t="str">
        <f>IF(ISBLANK('6桁'!T147)=TRUE,"",VLOOKUP(パターン表!T147, 'パターン別掛け率（入力）'!$C$3:$I$302, 7, FALSE))</f>
        <v/>
      </c>
      <c r="U147" s="96">
        <f>'6桁'!U147</f>
        <v>0</v>
      </c>
      <c r="V147" s="95" t="str">
        <f>IF(ISBLANK('6桁'!V147)=TRUE,"",VLOOKUP(パターン表!V147, 'パターン別掛け率（入力）'!$C$3:$I$302, 7, FALSE))</f>
        <v/>
      </c>
      <c r="W147" s="96">
        <f>'6桁'!W147</f>
        <v>0</v>
      </c>
      <c r="X147" s="74"/>
      <c r="Y147" s="251"/>
    </row>
    <row r="148" spans="2:25" ht="30" customHeight="1">
      <c r="B148" s="503"/>
      <c r="C148" s="362" t="s">
        <v>78</v>
      </c>
      <c r="D148" s="254">
        <v>80</v>
      </c>
      <c r="E148" s="342">
        <v>84</v>
      </c>
      <c r="F148" s="95" t="str">
        <f>IF(ISBLANK('6桁'!F148)=TRUE,"",VLOOKUP(パターン表!F148, 'パターン別掛け率（入力）'!$C$3:$I$302, 7, FALSE))</f>
        <v/>
      </c>
      <c r="G148" s="126">
        <f>'6桁'!G148</f>
        <v>0</v>
      </c>
      <c r="H148" s="95" t="str">
        <f>IF(ISBLANK('6桁'!H148)=TRUE,"",VLOOKUP(パターン表!H148, 'パターン別掛け率（入力）'!$C$3:$I$302, 7, FALSE))</f>
        <v/>
      </c>
      <c r="I148" s="126">
        <f>'6桁'!I148</f>
        <v>0</v>
      </c>
      <c r="J148" s="95" t="str">
        <f>IF(ISBLANK('6桁'!J148)=TRUE,"",VLOOKUP(パターン表!J148, 'パターン別掛け率（入力）'!$C$3:$I$302, 7, FALSE))</f>
        <v/>
      </c>
      <c r="K148" s="126">
        <f>'6桁'!K148</f>
        <v>0</v>
      </c>
      <c r="L148" s="95" t="str">
        <f>IF(ISBLANK('6桁'!L148)=TRUE,"",VLOOKUP(パターン表!L148, 'パターン別掛け率（入力）'!$C$3:$I$302, 7, FALSE))</f>
        <v/>
      </c>
      <c r="M148" s="126">
        <f>'6桁'!M148</f>
        <v>0</v>
      </c>
      <c r="N148" s="95" t="str">
        <f>IF(ISBLANK('6桁'!N148)=TRUE,"",VLOOKUP(パターン表!N148, 'パターン別掛け率（入力）'!$C$3:$I$302, 7, FALSE))</f>
        <v/>
      </c>
      <c r="O148" s="126">
        <f>'6桁'!O148</f>
        <v>0</v>
      </c>
      <c r="P148" s="95" t="str">
        <f>IF(ISBLANK('6桁'!P148)=TRUE,"",VLOOKUP(パターン表!P148, 'パターン別掛け率（入力）'!$C$3:$I$302, 7, FALSE))</f>
        <v/>
      </c>
      <c r="Q148" s="96">
        <f>'6桁'!Q148</f>
        <v>0</v>
      </c>
      <c r="R148" s="95" t="str">
        <f>IF(ISBLANK('6桁'!R148)=TRUE,"",VLOOKUP(パターン表!R148, 'パターン別掛け率（入力）'!$C$3:$I$302, 7, FALSE))</f>
        <v/>
      </c>
      <c r="S148" s="96">
        <f>'6桁'!S148</f>
        <v>0</v>
      </c>
      <c r="T148" s="95" t="str">
        <f>IF(ISBLANK('6桁'!T148)=TRUE,"",VLOOKUP(パターン表!T148, 'パターン別掛け率（入力）'!$C$3:$I$302, 7, FALSE))</f>
        <v/>
      </c>
      <c r="U148" s="96">
        <f>'6桁'!U148</f>
        <v>0</v>
      </c>
      <c r="V148" s="95">
        <f>IF(ISBLANK('6桁'!V148)=TRUE,"",VLOOKUP(パターン表!V148, 'パターン別掛け率（入力）'!$C$3:$I$302, 7, FALSE))</f>
        <v>100</v>
      </c>
      <c r="W148" s="96" t="str">
        <f>'6桁'!W148</f>
        <v>W★</v>
      </c>
      <c r="X148" s="74"/>
      <c r="Y148" s="251"/>
    </row>
    <row r="149" spans="2:25" ht="30" customHeight="1">
      <c r="B149" s="503"/>
      <c r="C149" s="362" t="s">
        <v>57</v>
      </c>
      <c r="D149" s="254">
        <v>90</v>
      </c>
      <c r="E149" s="342">
        <v>94</v>
      </c>
      <c r="F149" s="95">
        <f>IF(ISBLANK('6桁'!F149)=TRUE,"",VLOOKUP(パターン表!F149, 'パターン別掛け率（入力）'!$C$3:$I$302, 7, FALSE))</f>
        <v>100</v>
      </c>
      <c r="G149" s="126" t="str">
        <f>'6桁'!G149</f>
        <v>Y★</v>
      </c>
      <c r="H149" s="95">
        <f>IF(ISBLANK('6桁'!H149)=TRUE,"",VLOOKUP(パターン表!H149, 'パターン別掛け率（入力）'!$C$3:$I$302, 7, FALSE))</f>
        <v>100</v>
      </c>
      <c r="I149" s="126" t="str">
        <f>'6桁'!I149</f>
        <v>W★</v>
      </c>
      <c r="J149" s="95">
        <f>IF(ISBLANK('6桁'!J149)=TRUE,"",VLOOKUP(パターン表!J149, 'パターン別掛け率（入力）'!$C$3:$I$302, 7, FALSE))</f>
        <v>100</v>
      </c>
      <c r="K149" s="126" t="str">
        <f>'6桁'!K149</f>
        <v>W★</v>
      </c>
      <c r="L149" s="95" t="str">
        <f>IF(ISBLANK('6桁'!L149)=TRUE,"",VLOOKUP(パターン表!L149, 'パターン別掛け率（入力）'!$C$3:$I$302, 7, FALSE))</f>
        <v/>
      </c>
      <c r="M149" s="126">
        <f>'6桁'!M149</f>
        <v>0</v>
      </c>
      <c r="N149" s="95" t="str">
        <f>IF(ISBLANK('6桁'!N149)=TRUE,"",VLOOKUP(パターン表!N149, 'パターン別掛け率（入力）'!$C$3:$I$302, 7, FALSE))</f>
        <v/>
      </c>
      <c r="O149" s="126">
        <f>'6桁'!O149</f>
        <v>0</v>
      </c>
      <c r="P149" s="95">
        <f>IF(ISBLANK('6桁'!P149)=TRUE,"",VLOOKUP(パターン表!P149, 'パターン別掛け率（入力）'!$C$3:$I$302, 7, FALSE))</f>
        <v>100</v>
      </c>
      <c r="Q149" s="96" t="str">
        <f>'6桁'!Q149</f>
        <v>W</v>
      </c>
      <c r="R149" s="95" t="str">
        <f>IF(ISBLANK('6桁'!R149)=TRUE,"",VLOOKUP(パターン表!R149, 'パターン別掛け率（入力）'!$C$3:$I$302, 7, FALSE))</f>
        <v/>
      </c>
      <c r="S149" s="96">
        <f>'6桁'!S149</f>
        <v>0</v>
      </c>
      <c r="T149" s="95" t="str">
        <f>IF(ISBLANK('6桁'!T149)=TRUE,"",VLOOKUP(パターン表!T149, 'パターン別掛け率（入力）'!$C$3:$I$302, 7, FALSE))</f>
        <v/>
      </c>
      <c r="U149" s="96">
        <f>'6桁'!U149</f>
        <v>0</v>
      </c>
      <c r="V149" s="95">
        <f>IF(ISBLANK('6桁'!V149)=TRUE,"",VLOOKUP(パターン表!V149, 'パターン別掛け率（入力）'!$C$3:$I$302, 7, FALSE))</f>
        <v>100</v>
      </c>
      <c r="W149" s="96" t="str">
        <f>'6桁'!W149</f>
        <v>W★</v>
      </c>
      <c r="X149" s="74"/>
      <c r="Y149" s="251"/>
    </row>
    <row r="150" spans="2:25" ht="30" customHeight="1">
      <c r="B150" s="503"/>
      <c r="C150" s="362" t="s">
        <v>169</v>
      </c>
      <c r="D150" s="254">
        <v>93</v>
      </c>
      <c r="E150" s="342">
        <v>97</v>
      </c>
      <c r="F150" s="95">
        <f>IF(ISBLANK('6桁'!F150)=TRUE,"",VLOOKUP(パターン表!F150, 'パターン別掛け率（入力）'!$C$3:$I$302, 7, FALSE))</f>
        <v>100</v>
      </c>
      <c r="G150" s="20" t="str">
        <f>'6桁'!G150</f>
        <v>Y★</v>
      </c>
      <c r="H150" s="95">
        <f>IF(ISBLANK('6桁'!H150)=TRUE,"",VLOOKUP(パターン表!H150, 'パターン別掛け率（入力）'!$C$3:$I$302, 7, FALSE))</f>
        <v>100</v>
      </c>
      <c r="I150" s="126" t="str">
        <f>'6桁'!I150</f>
        <v>W★</v>
      </c>
      <c r="J150" s="95" t="str">
        <f>IF(ISBLANK('6桁'!J150)=TRUE,"",VLOOKUP(パターン表!J150, 'パターン別掛け率（入力）'!$C$3:$I$302, 7, FALSE))</f>
        <v/>
      </c>
      <c r="K150" s="126">
        <f>'6桁'!K150</f>
        <v>0</v>
      </c>
      <c r="L150" s="95" t="str">
        <f>IF(ISBLANK('6桁'!L150)=TRUE,"",VLOOKUP(パターン表!L150, 'パターン別掛け率（入力）'!$C$3:$I$302, 7, FALSE))</f>
        <v/>
      </c>
      <c r="M150" s="126">
        <f>'6桁'!M150</f>
        <v>0</v>
      </c>
      <c r="N150" s="95" t="str">
        <f>IF(ISBLANK('6桁'!N150)=TRUE,"",VLOOKUP(パターン表!N150, 'パターン別掛け率（入力）'!$C$3:$I$302, 7, FALSE))</f>
        <v/>
      </c>
      <c r="O150" s="126">
        <f>'6桁'!O150</f>
        <v>0</v>
      </c>
      <c r="P150" s="95">
        <f>IF(ISBLANK('6桁'!P150)=TRUE,"",VLOOKUP(パターン表!P150, 'パターン別掛け率（入力）'!$C$3:$I$302, 7, FALSE))</f>
        <v>100</v>
      </c>
      <c r="Q150" s="96" t="str">
        <f>'6桁'!Q150</f>
        <v>W</v>
      </c>
      <c r="R150" s="95">
        <f>IF(ISBLANK('6桁'!R150)=TRUE,"",VLOOKUP(パターン表!R150, 'パターン別掛け率（入力）'!$C$3:$I$302, 7, FALSE))</f>
        <v>100</v>
      </c>
      <c r="S150" s="96" t="str">
        <f>'6桁'!S150</f>
        <v>▽W★</v>
      </c>
      <c r="T150" s="95" t="str">
        <f>IF(ISBLANK('6桁'!T150)=TRUE,"",VLOOKUP(パターン表!T150, 'パターン別掛け率（入力）'!$C$3:$I$302, 7, FALSE))</f>
        <v/>
      </c>
      <c r="U150" s="96">
        <f>'6桁'!U150</f>
        <v>0</v>
      </c>
      <c r="V150" s="95">
        <f>IF(ISBLANK('6桁'!V150)=TRUE,"",VLOOKUP(パターン表!V150, 'パターン別掛け率（入力）'!$C$3:$I$302, 7, FALSE))</f>
        <v>100</v>
      </c>
      <c r="W150" s="96" t="str">
        <f>'6桁'!W150</f>
        <v>W★</v>
      </c>
      <c r="X150" s="74"/>
      <c r="Y150" s="251"/>
    </row>
    <row r="151" spans="2:25" ht="30" customHeight="1">
      <c r="B151" s="503"/>
      <c r="C151" s="362" t="s">
        <v>62</v>
      </c>
      <c r="D151" s="254">
        <v>95</v>
      </c>
      <c r="E151" s="342">
        <v>99</v>
      </c>
      <c r="F151" s="95" t="str">
        <f>IF(ISBLANK('6桁'!F151)=TRUE,"",VLOOKUP(パターン表!F151, 'パターン別掛け率（入力）'!$C$3:$I$302, 7, FALSE))</f>
        <v/>
      </c>
      <c r="G151" s="20">
        <f>'6桁'!G151</f>
        <v>0</v>
      </c>
      <c r="H151" s="95" t="str">
        <f>IF(ISBLANK('6桁'!H151)=TRUE,"",VLOOKUP(パターン表!H151, 'パターン別掛け率（入力）'!$C$3:$I$302, 7, FALSE))</f>
        <v/>
      </c>
      <c r="I151" s="101">
        <f>'6桁'!I151</f>
        <v>0</v>
      </c>
      <c r="J151" s="95" t="str">
        <f>IF(ISBLANK('6桁'!J151)=TRUE,"",VLOOKUP(パターン表!J151, 'パターン別掛け率（入力）'!$C$3:$I$302, 7, FALSE))</f>
        <v/>
      </c>
      <c r="K151" s="101">
        <f>'6桁'!K151</f>
        <v>0</v>
      </c>
      <c r="L151" s="95" t="str">
        <f>IF(ISBLANK('6桁'!L151)=TRUE,"",VLOOKUP(パターン表!L151, 'パターン別掛け率（入力）'!$C$3:$I$302, 7, FALSE))</f>
        <v/>
      </c>
      <c r="M151" s="101">
        <f>'6桁'!M151</f>
        <v>0</v>
      </c>
      <c r="N151" s="95" t="str">
        <f>IF(ISBLANK('6桁'!N151)=TRUE,"",VLOOKUP(パターン表!N151, 'パターン別掛け率（入力）'!$C$3:$I$302, 7, FALSE))</f>
        <v/>
      </c>
      <c r="O151" s="126">
        <f>'6桁'!O151</f>
        <v>0</v>
      </c>
      <c r="P151" s="95">
        <f>IF(ISBLANK('6桁'!P151)=TRUE,"",VLOOKUP(パターン表!P151, 'パターン別掛け率（入力）'!$C$3:$I$302, 7, FALSE))</f>
        <v>100</v>
      </c>
      <c r="Q151" s="96" t="str">
        <f>'6桁'!Q151</f>
        <v>W</v>
      </c>
      <c r="R151" s="95" t="str">
        <f>IF(ISBLANK('6桁'!R151)=TRUE,"",VLOOKUP(パターン表!R151, 'パターン別掛け率（入力）'!$C$3:$I$302, 7, FALSE))</f>
        <v/>
      </c>
      <c r="S151" s="96">
        <f>'6桁'!S151</f>
        <v>0</v>
      </c>
      <c r="T151" s="95" t="str">
        <f>IF(ISBLANK('6桁'!T151)=TRUE,"",VLOOKUP(パターン表!T151, 'パターン別掛け率（入力）'!$C$3:$I$302, 7, FALSE))</f>
        <v/>
      </c>
      <c r="U151" s="96">
        <f>'6桁'!U151</f>
        <v>0</v>
      </c>
      <c r="V151" s="95">
        <f>IF(ISBLANK('6桁'!V151)=TRUE,"",VLOOKUP(パターン表!V151, 'パターン別掛け率（入力）'!$C$3:$I$302, 7, FALSE))</f>
        <v>100</v>
      </c>
      <c r="W151" s="96" t="str">
        <f>'6桁'!W151</f>
        <v>W</v>
      </c>
      <c r="X151" s="74"/>
      <c r="Y151" s="251"/>
    </row>
    <row r="152" spans="2:25" ht="30" customHeight="1">
      <c r="B152" s="503"/>
      <c r="C152" s="362" t="s">
        <v>495</v>
      </c>
      <c r="D152" s="254"/>
      <c r="E152" s="342">
        <v>101</v>
      </c>
      <c r="F152" s="95" t="str">
        <f>IF(ISBLANK('6桁'!F152)=TRUE,"",VLOOKUP(パターン表!F152, 'パターン別掛け率（入力）'!$C$3:$I$302, 7, FALSE))</f>
        <v/>
      </c>
      <c r="G152" s="19">
        <f>'6桁'!G152</f>
        <v>0</v>
      </c>
      <c r="H152" s="95" t="str">
        <f>IF(ISBLANK('6桁'!H152)=TRUE,"",VLOOKUP(パターン表!H152, 'パターン別掛け率（入力）'!$C$3:$I$302, 7, FALSE))</f>
        <v/>
      </c>
      <c r="I152" s="101">
        <f>'6桁'!I152</f>
        <v>0</v>
      </c>
      <c r="J152" s="95" t="str">
        <f>IF(ISBLANK('6桁'!J152)=TRUE,"",VLOOKUP(パターン表!J152, 'パターン別掛け率（入力）'!$C$3:$I$302, 7, FALSE))</f>
        <v/>
      </c>
      <c r="K152" s="101">
        <f>'6桁'!K152</f>
        <v>0</v>
      </c>
      <c r="L152" s="95" t="str">
        <f>IF(ISBLANK('6桁'!L152)=TRUE,"",VLOOKUP(パターン表!L152, 'パターン別掛け率（入力）'!$C$3:$I$302, 7, FALSE))</f>
        <v/>
      </c>
      <c r="M152" s="101">
        <f>'6桁'!M152</f>
        <v>0</v>
      </c>
      <c r="N152" s="95" t="str">
        <f>IF(ISBLANK('6桁'!N152)=TRUE,"",VLOOKUP(パターン表!N152, 'パターン別掛け率（入力）'!$C$3:$I$302, 7, FALSE))</f>
        <v/>
      </c>
      <c r="O152" s="126">
        <f>'6桁'!O152</f>
        <v>0</v>
      </c>
      <c r="P152" s="95" t="str">
        <f>IF(ISBLANK('6桁'!P152)=TRUE,"",VLOOKUP(パターン表!P152, 'パターン別掛け率（入力）'!$C$3:$I$302, 7, FALSE))</f>
        <v/>
      </c>
      <c r="Q152" s="96">
        <f>'6桁'!Q152</f>
        <v>0</v>
      </c>
      <c r="R152" s="95">
        <f>IF(ISBLANK('6桁'!R152)=TRUE,"",VLOOKUP(パターン表!R152, 'パターン別掛け率（入力）'!$C$3:$I$302, 7, FALSE))</f>
        <v>100</v>
      </c>
      <c r="S152" s="96" t="str">
        <f>'6桁'!S152</f>
        <v>▽W★</v>
      </c>
      <c r="T152" s="95" t="str">
        <f>IF(ISBLANK('6桁'!T152)=TRUE,"",VLOOKUP(パターン表!T152, 'パターン別掛け率（入力）'!$C$3:$I$302, 7, FALSE))</f>
        <v/>
      </c>
      <c r="U152" s="96">
        <f>'6桁'!U152</f>
        <v>0</v>
      </c>
      <c r="V152" s="95" t="str">
        <f>IF(ISBLANK('6桁'!V152)=TRUE,"",VLOOKUP(パターン表!V152, 'パターン別掛け率（入力）'!$C$3:$I$302, 7, FALSE))</f>
        <v/>
      </c>
      <c r="W152" s="96">
        <f>'6桁'!W152</f>
        <v>0</v>
      </c>
      <c r="X152" s="74"/>
      <c r="Y152" s="251"/>
    </row>
    <row r="153" spans="2:25" ht="30" customHeight="1">
      <c r="B153" s="503"/>
      <c r="C153" s="362" t="s">
        <v>65</v>
      </c>
      <c r="D153" s="254">
        <v>85</v>
      </c>
      <c r="E153" s="342">
        <v>89</v>
      </c>
      <c r="F153" s="95" t="str">
        <f>IF(ISBLANK('6桁'!F153)=TRUE,"",VLOOKUP(パターン表!F153, 'パターン別掛け率（入力）'!$C$3:$I$302, 7, FALSE))</f>
        <v/>
      </c>
      <c r="G153" s="19">
        <f>'6桁'!G153</f>
        <v>0</v>
      </c>
      <c r="H153" s="95" t="str">
        <f>IF(ISBLANK('6桁'!H153)=TRUE,"",VLOOKUP(パターン表!H153, 'パターン別掛け率（入力）'!$C$3:$I$302, 7, FALSE))</f>
        <v/>
      </c>
      <c r="I153" s="96">
        <f>'6桁'!I153</f>
        <v>0</v>
      </c>
      <c r="J153" s="95">
        <f>IF(ISBLANK('6桁'!J153)=TRUE,"",VLOOKUP(パターン表!J153, 'パターン別掛け率（入力）'!$C$3:$I$302, 7, FALSE))</f>
        <v>100</v>
      </c>
      <c r="K153" s="96" t="str">
        <f>'6桁'!K153</f>
        <v>W★</v>
      </c>
      <c r="L153" s="95" t="str">
        <f>IF(ISBLANK('6桁'!L153)=TRUE,"",VLOOKUP(パターン表!L153, 'パターン別掛け率（入力）'!$C$3:$I$302, 7, FALSE))</f>
        <v/>
      </c>
      <c r="M153" s="96">
        <f>'6桁'!M153</f>
        <v>0</v>
      </c>
      <c r="N153" s="95" t="str">
        <f>IF(ISBLANK('6桁'!N153)=TRUE,"",VLOOKUP(パターン表!N153, 'パターン別掛け率（入力）'!$C$3:$I$302, 7, FALSE))</f>
        <v/>
      </c>
      <c r="O153" s="126">
        <f>'6桁'!O153</f>
        <v>0</v>
      </c>
      <c r="P153" s="95" t="str">
        <f>IF(ISBLANK('6桁'!P153)=TRUE,"",VLOOKUP(パターン表!P153, 'パターン別掛け率（入力）'!$C$3:$I$302, 7, FALSE))</f>
        <v/>
      </c>
      <c r="Q153" s="96">
        <f>'6桁'!Q153</f>
        <v>0</v>
      </c>
      <c r="R153" s="95" t="str">
        <f>IF(ISBLANK('6桁'!R153)=TRUE,"",VLOOKUP(パターン表!R153, 'パターン別掛け率（入力）'!$C$3:$I$302, 7, FALSE))</f>
        <v/>
      </c>
      <c r="S153" s="96">
        <f>'6桁'!S153</f>
        <v>0</v>
      </c>
      <c r="T153" s="95" t="str">
        <f>IF(ISBLANK('6桁'!T153)=TRUE,"",VLOOKUP(パターン表!T153, 'パターン別掛け率（入力）'!$C$3:$I$302, 7, FALSE))</f>
        <v/>
      </c>
      <c r="U153" s="96">
        <f>'6桁'!U153</f>
        <v>0</v>
      </c>
      <c r="V153" s="95">
        <f>IF(ISBLANK('6桁'!V153)=TRUE,"",VLOOKUP(パターン表!V153, 'パターン別掛け率（入力）'!$C$3:$I$302, 7, FALSE))</f>
        <v>100</v>
      </c>
      <c r="W153" s="96" t="str">
        <f>'6桁'!W153</f>
        <v>W
DZ101</v>
      </c>
      <c r="X153" s="74"/>
      <c r="Y153" s="251"/>
    </row>
    <row r="154" spans="2:25" ht="30" customHeight="1">
      <c r="B154" s="503"/>
      <c r="C154" s="362" t="s">
        <v>66</v>
      </c>
      <c r="D154" s="254">
        <v>88</v>
      </c>
      <c r="E154" s="342">
        <v>92</v>
      </c>
      <c r="F154" s="95">
        <f>IF(ISBLANK('6桁'!F154)=TRUE,"",VLOOKUP(パターン表!F154, 'パターン別掛け率（入力）'!$C$3:$I$302, 7, FALSE))</f>
        <v>100</v>
      </c>
      <c r="G154" s="126" t="str">
        <f>'6桁'!G154</f>
        <v>Y★</v>
      </c>
      <c r="H154" s="95">
        <f>IF(ISBLANK('6桁'!H154)=TRUE,"",VLOOKUP(パターン表!H154, 'パターン別掛け率（入力）'!$C$3:$I$302, 7, FALSE))</f>
        <v>100</v>
      </c>
      <c r="I154" s="126" t="str">
        <f>'6桁'!I154</f>
        <v>W★</v>
      </c>
      <c r="J154" s="95">
        <f>IF(ISBLANK('6桁'!J154)=TRUE,"",VLOOKUP(パターン表!J154, 'パターン別掛け率（入力）'!$C$3:$I$302, 7, FALSE))</f>
        <v>100</v>
      </c>
      <c r="K154" s="126" t="str">
        <f>'6桁'!K154</f>
        <v>W★</v>
      </c>
      <c r="L154" s="95" t="str">
        <f>IF(ISBLANK('6桁'!L154)=TRUE,"",VLOOKUP(パターン表!L154, 'パターン別掛け率（入力）'!$C$3:$I$302, 7, FALSE))</f>
        <v/>
      </c>
      <c r="M154" s="126">
        <f>'6桁'!M154</f>
        <v>0</v>
      </c>
      <c r="N154" s="95" t="str">
        <f>IF(ISBLANK('6桁'!N154)=TRUE,"",VLOOKUP(パターン表!N154, 'パターン別掛け率（入力）'!$C$3:$I$302, 7, FALSE))</f>
        <v/>
      </c>
      <c r="O154" s="126">
        <f>'6桁'!O154</f>
        <v>0</v>
      </c>
      <c r="P154" s="95">
        <f>IF(ISBLANK('6桁'!P154)=TRUE,"",VLOOKUP(パターン表!P154, 'パターン別掛け率（入力）'!$C$3:$I$302, 7, FALSE))</f>
        <v>100</v>
      </c>
      <c r="Q154" s="96" t="str">
        <f>'6桁'!Q154</f>
        <v>W</v>
      </c>
      <c r="R154" s="95" t="str">
        <f>IF(ISBLANK('6桁'!R154)=TRUE,"",VLOOKUP(パターン表!R154, 'パターン別掛け率（入力）'!$C$3:$I$302, 7, FALSE))</f>
        <v/>
      </c>
      <c r="S154" s="96">
        <f>'6桁'!S154</f>
        <v>0</v>
      </c>
      <c r="T154" s="95">
        <f>IF(ISBLANK('6桁'!T154)=TRUE,"",VLOOKUP(パターン表!T154, 'パターン別掛け率（入力）'!$C$3:$I$302, 7, FALSE))</f>
        <v>100</v>
      </c>
      <c r="U154" s="96" t="str">
        <f>'6桁'!U154</f>
        <v>▽W★</v>
      </c>
      <c r="V154" s="95">
        <f>IF(ISBLANK('6桁'!V154)=TRUE,"",VLOOKUP(パターン表!V154, 'パターン別掛け率（入力）'!$C$3:$I$302, 7, FALSE))</f>
        <v>100</v>
      </c>
      <c r="W154" s="96" t="str">
        <f>'6桁'!W154</f>
        <v>W★</v>
      </c>
      <c r="X154" s="74"/>
      <c r="Y154" s="251"/>
    </row>
    <row r="155" spans="2:25" ht="30" customHeight="1">
      <c r="B155" s="503"/>
      <c r="C155" s="362" t="s">
        <v>172</v>
      </c>
      <c r="D155" s="254">
        <v>91</v>
      </c>
      <c r="E155" s="342">
        <v>95</v>
      </c>
      <c r="F155" s="95">
        <f>IF(ISBLANK('6桁'!F155)=TRUE,"",VLOOKUP(パターン表!F155, 'パターン別掛け率（入力）'!$C$3:$I$302, 7, FALSE))</f>
        <v>100</v>
      </c>
      <c r="G155" s="96" t="str">
        <f>'6桁'!G155</f>
        <v>Y★</v>
      </c>
      <c r="H155" s="95">
        <f>IF(ISBLANK('6桁'!H155)=TRUE,"",VLOOKUP(パターン表!H155, 'パターン別掛け率（入力）'!$C$3:$I$302, 7, FALSE))</f>
        <v>100</v>
      </c>
      <c r="I155" s="126" t="str">
        <f>'6桁'!I155</f>
        <v>W★</v>
      </c>
      <c r="J155" s="95">
        <f>IF(ISBLANK('6桁'!J155)=TRUE,"",VLOOKUP(パターン表!J155, 'パターン別掛け率（入力）'!$C$3:$I$302, 7, FALSE))</f>
        <v>100</v>
      </c>
      <c r="K155" s="96" t="str">
        <f>'6桁'!K155</f>
        <v>W★</v>
      </c>
      <c r="L155" s="95" t="str">
        <f>IF(ISBLANK('6桁'!L155)=TRUE,"",VLOOKUP(パターン表!L155, 'パターン別掛け率（入力）'!$C$3:$I$302, 7, FALSE))</f>
        <v/>
      </c>
      <c r="M155" s="96">
        <f>'6桁'!M155</f>
        <v>0</v>
      </c>
      <c r="N155" s="95" t="str">
        <f>IF(ISBLANK('6桁'!N155)=TRUE,"",VLOOKUP(パターン表!N155, 'パターン別掛け率（入力）'!$C$3:$I$302, 7, FALSE))</f>
        <v/>
      </c>
      <c r="O155" s="117">
        <f>'6桁'!O155</f>
        <v>0</v>
      </c>
      <c r="P155" s="95">
        <f>IF(ISBLANK('6桁'!P155)=TRUE,"",VLOOKUP(パターン表!P155, 'パターン別掛け率（入力）'!$C$3:$I$302, 7, FALSE))</f>
        <v>100</v>
      </c>
      <c r="Q155" s="96" t="str">
        <f>'6桁'!Q155</f>
        <v>W</v>
      </c>
      <c r="R155" s="95">
        <f>IF(ISBLANK('6桁'!R155)=TRUE,"",VLOOKUP(パターン表!R155, 'パターン別掛け率（入力）'!$C$3:$I$302, 7, FALSE))</f>
        <v>100</v>
      </c>
      <c r="S155" s="96" t="str">
        <f>'6桁'!S155</f>
        <v>▽W★</v>
      </c>
      <c r="T155" s="95">
        <f>IF(ISBLANK('6桁'!T155)=TRUE,"",VLOOKUP(パターン表!T155, 'パターン別掛け率（入力）'!$C$3:$I$302, 7, FALSE))</f>
        <v>100</v>
      </c>
      <c r="U155" s="96" t="str">
        <f>'6桁'!U155</f>
        <v>▽W★</v>
      </c>
      <c r="V155" s="95">
        <f>IF(ISBLANK('6桁'!V155)=TRUE,"",VLOOKUP(パターン表!V155, 'パターン別掛け率（入力）'!$C$3:$I$302, 7, FALSE))</f>
        <v>100</v>
      </c>
      <c r="W155" s="96" t="str">
        <f>'6桁'!W155</f>
        <v>W★</v>
      </c>
      <c r="X155" s="74"/>
      <c r="Y155" s="251"/>
    </row>
    <row r="156" spans="2:25" ht="30" customHeight="1">
      <c r="B156" s="503"/>
      <c r="C156" s="362" t="s">
        <v>70</v>
      </c>
      <c r="D156" s="254">
        <v>93</v>
      </c>
      <c r="E156" s="342">
        <v>97</v>
      </c>
      <c r="F156" s="95">
        <f>IF(ISBLANK('6桁'!F156)=TRUE,"",VLOOKUP(パターン表!F156, 'パターン別掛け率（入力）'!$C$3:$I$302, 7, FALSE))</f>
        <v>100</v>
      </c>
      <c r="G156" s="96" t="str">
        <f>'6桁'!G156</f>
        <v>Y★</v>
      </c>
      <c r="H156" s="95">
        <f>IF(ISBLANK('6桁'!H156)=TRUE,"",VLOOKUP(パターン表!H156, 'パターン別掛け率（入力）'!$C$3:$I$302, 7, FALSE))</f>
        <v>100</v>
      </c>
      <c r="I156" s="126" t="str">
        <f>'6桁'!I156</f>
        <v>W★</v>
      </c>
      <c r="J156" s="95">
        <f>IF(ISBLANK('6桁'!J156)=TRUE,"",VLOOKUP(パターン表!J156, 'パターン別掛け率（入力）'!$C$3:$I$302, 7, FALSE))</f>
        <v>100</v>
      </c>
      <c r="K156" s="96" t="str">
        <f>'6桁'!K156</f>
        <v>W</v>
      </c>
      <c r="L156" s="95" t="str">
        <f>IF(ISBLANK('6桁'!L156)=TRUE,"",VLOOKUP(パターン表!L156, 'パターン別掛け率（入力）'!$C$3:$I$302, 7, FALSE))</f>
        <v/>
      </c>
      <c r="M156" s="96">
        <f>'6桁'!M156</f>
        <v>0</v>
      </c>
      <c r="N156" s="95" t="str">
        <f>IF(ISBLANK('6桁'!N156)=TRUE,"",VLOOKUP(パターン表!N156, 'パターン別掛け率（入力）'!$C$3:$I$302, 7, FALSE))</f>
        <v/>
      </c>
      <c r="O156" s="96">
        <f>'6桁'!O156</f>
        <v>0</v>
      </c>
      <c r="P156" s="95">
        <f>IF(ISBLANK('6桁'!P156)=TRUE,"",VLOOKUP(パターン表!P156, 'パターン別掛け率（入力）'!$C$3:$I$302, 7, FALSE))</f>
        <v>100</v>
      </c>
      <c r="Q156" s="96" t="str">
        <f>'6桁'!Q156</f>
        <v>W</v>
      </c>
      <c r="R156" s="95">
        <f>IF(ISBLANK('6桁'!R156)=TRUE,"",VLOOKUP(パターン表!R156, 'パターン別掛け率（入力）'!$C$3:$I$302, 7, FALSE))</f>
        <v>100</v>
      </c>
      <c r="S156" s="96" t="str">
        <f>'6桁'!S156</f>
        <v>▽W★</v>
      </c>
      <c r="T156" s="95" t="str">
        <f>IF(ISBLANK('6桁'!T156)=TRUE,"",VLOOKUP(パターン表!T156, 'パターン別掛け率（入力）'!$C$3:$I$302, 7, FALSE))</f>
        <v/>
      </c>
      <c r="U156" s="96">
        <f>'6桁'!U156</f>
        <v>0</v>
      </c>
      <c r="V156" s="95">
        <f>IF(ISBLANK('6桁'!V156)=TRUE,"",VLOOKUP(パターン表!V156, 'パターン別掛け率（入力）'!$C$3:$I$302, 7, FALSE))</f>
        <v>100</v>
      </c>
      <c r="W156" s="96" t="str">
        <f>'6桁'!W156</f>
        <v>W★</v>
      </c>
      <c r="X156" s="74"/>
      <c r="Y156" s="251"/>
    </row>
    <row r="157" spans="2:25" ht="30" customHeight="1">
      <c r="B157" s="503"/>
      <c r="C157" s="362" t="s">
        <v>136</v>
      </c>
      <c r="D157" s="254">
        <v>95</v>
      </c>
      <c r="E157" s="342">
        <v>99</v>
      </c>
      <c r="F157" s="95" t="str">
        <f>IF(ISBLANK('6桁'!F157)=TRUE,"",VLOOKUP(パターン表!F157, 'パターン別掛け率（入力）'!$C$3:$I$302, 7, FALSE))</f>
        <v/>
      </c>
      <c r="G157" s="20">
        <f>'6桁'!G157</f>
        <v>0</v>
      </c>
      <c r="H157" s="95">
        <f>IF(ISBLANK('6桁'!H157)=TRUE,"",VLOOKUP(パターン表!H157, 'パターン別掛け率（入力）'!$C$3:$I$302, 7, FALSE))</f>
        <v>100</v>
      </c>
      <c r="I157" s="96" t="str">
        <f>'6桁'!I157</f>
        <v>W★</v>
      </c>
      <c r="J157" s="95">
        <f>IF(ISBLANK('6桁'!J157)=TRUE,"",VLOOKUP(パターン表!J157, 'パターン別掛け率（入力）'!$C$3:$I$302, 7, FALSE))</f>
        <v>100</v>
      </c>
      <c r="K157" s="101" t="str">
        <f>'6桁'!K157</f>
        <v>W★</v>
      </c>
      <c r="L157" s="95" t="str">
        <f>IF(ISBLANK('6桁'!L157)=TRUE,"",VLOOKUP(パターン表!L157, 'パターン別掛け率（入力）'!$C$3:$I$302, 7, FALSE))</f>
        <v/>
      </c>
      <c r="M157" s="101">
        <f>'6桁'!M157</f>
        <v>0</v>
      </c>
      <c r="N157" s="95" t="str">
        <f>IF(ISBLANK('6桁'!N157)=TRUE,"",VLOOKUP(パターン表!N157, 'パターン別掛け率（入力）'!$C$3:$I$302, 7, FALSE))</f>
        <v/>
      </c>
      <c r="O157" s="126">
        <f>'6桁'!O157</f>
        <v>0</v>
      </c>
      <c r="P157" s="95" t="str">
        <f>IF(ISBLANK('6桁'!P157)=TRUE,"",VLOOKUP(パターン表!P157, 'パターン別掛け率（入力）'!$C$3:$I$302, 7, FALSE))</f>
        <v/>
      </c>
      <c r="Q157" s="96">
        <f>'6桁'!Q157</f>
        <v>0</v>
      </c>
      <c r="R157" s="95" t="str">
        <f>IF(ISBLANK('6桁'!R157)=TRUE,"",VLOOKUP(パターン表!R157, 'パターン別掛け率（入力）'!$C$3:$I$302, 7, FALSE))</f>
        <v/>
      </c>
      <c r="S157" s="96">
        <f>'6桁'!S157</f>
        <v>0</v>
      </c>
      <c r="T157" s="95">
        <f>IF(ISBLANK('6桁'!T157)=TRUE,"",VLOOKUP(パターン表!T157, 'パターン別掛け率（入力）'!$C$3:$I$302, 7, FALSE))</f>
        <v>100</v>
      </c>
      <c r="U157" s="96" t="str">
        <f>'6桁'!U157</f>
        <v>▽W★</v>
      </c>
      <c r="V157" s="95" t="str">
        <f>IF(ISBLANK('6桁'!V157)=TRUE,"",VLOOKUP(パターン表!V157, 'パターン別掛け率（入力）'!$C$3:$I$302, 7, FALSE))</f>
        <v/>
      </c>
      <c r="W157" s="96">
        <f>'6桁'!W157</f>
        <v>0</v>
      </c>
      <c r="X157" s="74"/>
      <c r="Y157" s="251"/>
    </row>
    <row r="158" spans="2:25" ht="30" customHeight="1">
      <c r="B158" s="503"/>
      <c r="C158" s="362" t="s">
        <v>137</v>
      </c>
      <c r="D158" s="254">
        <v>89</v>
      </c>
      <c r="E158" s="342">
        <v>93</v>
      </c>
      <c r="F158" s="95">
        <f>IF(ISBLANK('6桁'!F158)=TRUE,"",VLOOKUP(パターン表!F158, 'パターン別掛け率（入力）'!$C$3:$I$302, 7, FALSE))</f>
        <v>100</v>
      </c>
      <c r="G158" s="243" t="str">
        <f>'6桁'!G158</f>
        <v>Y★
MAXX050+</v>
      </c>
      <c r="H158" s="95">
        <f>IF(ISBLANK('6桁'!H158)=TRUE,"",VLOOKUP(パターン表!H158, 'パターン別掛け率（入力）'!$C$3:$I$302, 7, FALSE))</f>
        <v>100</v>
      </c>
      <c r="I158" s="96" t="str">
        <f>'6桁'!I158</f>
        <v>W★</v>
      </c>
      <c r="J158" s="95">
        <f>IF(ISBLANK('6桁'!J158)=TRUE,"",VLOOKUP(パターン表!J158, 'パターン別掛け率（入力）'!$C$3:$I$302, 7, FALSE))</f>
        <v>100</v>
      </c>
      <c r="K158" s="126" t="str">
        <f>'6桁'!K158</f>
        <v>W★</v>
      </c>
      <c r="L158" s="95">
        <f>IF(ISBLANK('6桁'!L158)=TRUE,"",VLOOKUP(パターン表!L158, 'パターン別掛け率（入力）'!$C$3:$I$302, 7, FALSE))</f>
        <v>100</v>
      </c>
      <c r="M158" s="126" t="str">
        <f>'6桁'!M158</f>
        <v>W★</v>
      </c>
      <c r="N158" s="95">
        <f>IF(ISBLANK('6桁'!N158)=TRUE,"",VLOOKUP(パターン表!N158, 'パターン別掛け率（入力）'!$C$3:$I$302, 7, FALSE))</f>
        <v>100</v>
      </c>
      <c r="O158" s="126" t="str">
        <f>'6桁'!O158</f>
        <v>W★</v>
      </c>
      <c r="P158" s="95" t="str">
        <f>IF(ISBLANK('6桁'!P158)=TRUE,"",VLOOKUP(パターン表!P158, 'パターン別掛け率（入力）'!$C$3:$I$302, 7, FALSE))</f>
        <v/>
      </c>
      <c r="Q158" s="96">
        <f>'6桁'!Q158</f>
        <v>0</v>
      </c>
      <c r="R158" s="95" t="str">
        <f>IF(ISBLANK('6桁'!R158)=TRUE,"",VLOOKUP(パターン表!R158, 'パターン別掛け率（入力）'!$C$3:$I$302, 7, FALSE))</f>
        <v/>
      </c>
      <c r="S158" s="96">
        <f>'6桁'!S158</f>
        <v>0</v>
      </c>
      <c r="T158" s="95" t="str">
        <f>IF(ISBLANK('6桁'!T158)=TRUE,"",VLOOKUP(パターン表!T158, 'パターン別掛け率（入力）'!$C$3:$I$302, 7, FALSE))</f>
        <v/>
      </c>
      <c r="U158" s="96">
        <f>'6桁'!U158</f>
        <v>0</v>
      </c>
      <c r="V158" s="95" t="str">
        <f>IF(ISBLANK('6桁'!V158)=TRUE,"",VLOOKUP(パターン表!V158, 'パターン別掛け率（入力）'!$C$3:$I$302, 7, FALSE))</f>
        <v/>
      </c>
      <c r="W158" s="96">
        <f>'6桁'!W158</f>
        <v>0</v>
      </c>
      <c r="X158" s="74"/>
      <c r="Y158" s="251"/>
    </row>
    <row r="159" spans="2:25" ht="30" customHeight="1">
      <c r="B159" s="503"/>
      <c r="C159" s="362" t="s">
        <v>86</v>
      </c>
      <c r="D159" s="254">
        <v>91</v>
      </c>
      <c r="E159" s="342">
        <v>95</v>
      </c>
      <c r="F159" s="95">
        <f>IF(ISBLANK('6桁'!F159)=TRUE,"",VLOOKUP(パターン表!F159, 'パターン別掛け率（入力）'!$C$3:$I$302, 7, FALSE))</f>
        <v>100</v>
      </c>
      <c r="G159" s="126" t="str">
        <f>'6桁'!G159</f>
        <v>Y★</v>
      </c>
      <c r="H159" s="95">
        <f>IF(ISBLANK('6桁'!H159)=TRUE,"",VLOOKUP(パターン表!H159, 'パターン別掛け率（入力）'!$C$3:$I$302, 7, FALSE))</f>
        <v>100</v>
      </c>
      <c r="I159" s="126" t="str">
        <f>'6桁'!I159</f>
        <v>W★</v>
      </c>
      <c r="J159" s="95">
        <f>IF(ISBLANK('6桁'!J159)=TRUE,"",VLOOKUP(パターン表!J159, 'パターン別掛け率（入力）'!$C$3:$I$302, 7, FALSE))</f>
        <v>100</v>
      </c>
      <c r="K159" s="101" t="str">
        <f>'6桁'!K159</f>
        <v>W★</v>
      </c>
      <c r="L159" s="95">
        <f>IF(ISBLANK('6桁'!L159)=TRUE,"",VLOOKUP(パターン表!L159, 'パターン別掛け率（入力）'!$C$3:$I$302, 7, FALSE))</f>
        <v>100</v>
      </c>
      <c r="M159" s="126" t="str">
        <f>'6桁'!M159</f>
        <v>W★</v>
      </c>
      <c r="N159" s="95">
        <f>IF(ISBLANK('6桁'!N159)=TRUE,"",VLOOKUP(パターン表!N159, 'パターン別掛け率（入力）'!$C$3:$I$302, 7, FALSE))</f>
        <v>100</v>
      </c>
      <c r="O159" s="126" t="str">
        <f>'6桁'!O159</f>
        <v>W★</v>
      </c>
      <c r="P159" s="95">
        <f>IF(ISBLANK('6桁'!P159)=TRUE,"",VLOOKUP(パターン表!P159, 'パターン別掛け率（入力）'!$C$3:$I$302, 7, FALSE))</f>
        <v>100</v>
      </c>
      <c r="Q159" s="96" t="str">
        <f>'6桁'!Q159</f>
        <v>W</v>
      </c>
      <c r="R159" s="95" t="str">
        <f>IF(ISBLANK('6桁'!R159)=TRUE,"",VLOOKUP(パターン表!R159, 'パターン別掛け率（入力）'!$C$3:$I$302, 7, FALSE))</f>
        <v/>
      </c>
      <c r="S159" s="96">
        <f>'6桁'!S159</f>
        <v>0</v>
      </c>
      <c r="T159" s="95" t="str">
        <f>IF(ISBLANK('6桁'!T159)=TRUE,"",VLOOKUP(パターン表!T159, 'パターン別掛け率（入力）'!$C$3:$I$302, 7, FALSE))</f>
        <v/>
      </c>
      <c r="U159" s="96">
        <f>'6桁'!U159</f>
        <v>0</v>
      </c>
      <c r="V159" s="95">
        <f>IF(ISBLANK('6桁'!V159)=TRUE,"",VLOOKUP(パターン表!V159, 'パターン別掛け率（入力）'!$C$3:$I$302, 7, FALSE))</f>
        <v>100</v>
      </c>
      <c r="W159" s="96" t="str">
        <f>'6桁'!W159</f>
        <v>W★</v>
      </c>
      <c r="X159" s="74"/>
      <c r="Y159" s="251"/>
    </row>
    <row r="160" spans="2:25" ht="30" customHeight="1">
      <c r="B160" s="503"/>
      <c r="C160" s="362" t="s">
        <v>138</v>
      </c>
      <c r="D160" s="254">
        <v>94</v>
      </c>
      <c r="E160" s="342">
        <v>98</v>
      </c>
      <c r="F160" s="95">
        <f>IF(ISBLANK('6桁'!F160)=TRUE,"",VLOOKUP(パターン表!F160, 'パターン別掛け率（入力）'!$C$3:$I$302, 7, FALSE))</f>
        <v>100</v>
      </c>
      <c r="G160" s="126" t="str">
        <f>'6桁'!G160</f>
        <v>Y★</v>
      </c>
      <c r="H160" s="95">
        <f>IF(ISBLANK('6桁'!H160)=TRUE,"",VLOOKUP(パターン表!H160, 'パターン別掛け率（入力）'!$C$3:$I$302, 7, FALSE))</f>
        <v>100</v>
      </c>
      <c r="I160" s="126" t="str">
        <f>'6桁'!I160</f>
        <v>W★</v>
      </c>
      <c r="J160" s="95">
        <f>IF(ISBLANK('6桁'!J160)=TRUE,"",VLOOKUP(パターン表!J160, 'パターン別掛け率（入力）'!$C$3:$I$302, 7, FALSE))</f>
        <v>100</v>
      </c>
      <c r="K160" s="126" t="str">
        <f>'6桁'!K160</f>
        <v>W</v>
      </c>
      <c r="L160" s="95" t="str">
        <f>IF(ISBLANK('6桁'!L160)=TRUE,"",VLOOKUP(パターン表!L160, 'パターン別掛け率（入力）'!$C$3:$I$302, 7, FALSE))</f>
        <v/>
      </c>
      <c r="M160" s="126">
        <f>'6桁'!M160</f>
        <v>0</v>
      </c>
      <c r="N160" s="95" t="str">
        <f>IF(ISBLANK('6桁'!N160)=TRUE,"",VLOOKUP(パターン表!N160, 'パターン別掛け率（入力）'!$C$3:$I$302, 7, FALSE))</f>
        <v/>
      </c>
      <c r="O160" s="126">
        <f>'6桁'!O160</f>
        <v>0</v>
      </c>
      <c r="P160" s="95" t="str">
        <f>IF(ISBLANK('6桁'!P160)=TRUE,"",VLOOKUP(パターン表!P160, 'パターン別掛け率（入力）'!$C$3:$I$302, 7, FALSE))</f>
        <v/>
      </c>
      <c r="Q160" s="96">
        <f>'6桁'!Q160</f>
        <v>0</v>
      </c>
      <c r="R160" s="95" t="str">
        <f>IF(ISBLANK('6桁'!R160)=TRUE,"",VLOOKUP(パターン表!R160, 'パターン別掛け率（入力）'!$C$3:$I$302, 7, FALSE))</f>
        <v/>
      </c>
      <c r="S160" s="96">
        <f>'6桁'!S160</f>
        <v>0</v>
      </c>
      <c r="T160" s="95" t="str">
        <f>IF(ISBLANK('6桁'!T160)=TRUE,"",VLOOKUP(パターン表!T160, 'パターン別掛け率（入力）'!$C$3:$I$302, 7, FALSE))</f>
        <v/>
      </c>
      <c r="U160" s="96">
        <f>'6桁'!U160</f>
        <v>0</v>
      </c>
      <c r="V160" s="95" t="str">
        <f>IF(ISBLANK('6桁'!V160)=TRUE,"",VLOOKUP(パターン表!V160, 'パターン別掛け率（入力）'!$C$3:$I$302, 7, FALSE))</f>
        <v/>
      </c>
      <c r="W160" s="96">
        <f>'6桁'!W160</f>
        <v>0</v>
      </c>
      <c r="X160" s="74"/>
      <c r="Y160" s="251"/>
    </row>
    <row r="161" spans="2:25" ht="30" customHeight="1">
      <c r="B161" s="503"/>
      <c r="C161" s="362" t="s">
        <v>90</v>
      </c>
      <c r="D161" s="254">
        <v>96</v>
      </c>
      <c r="E161" s="342">
        <v>100</v>
      </c>
      <c r="F161" s="95">
        <f>IF(ISBLANK('6桁'!F161)=TRUE,"",VLOOKUP(パターン表!F161, 'パターン別掛け率（入力）'!$C$3:$I$302, 7, FALSE))</f>
        <v>100</v>
      </c>
      <c r="G161" s="126" t="str">
        <f>'6桁'!G161</f>
        <v>Y★</v>
      </c>
      <c r="H161" s="95">
        <f>IF(ISBLANK('6桁'!H161)=TRUE,"",VLOOKUP(パターン表!H161, 'パターン別掛け率（入力）'!$C$3:$I$302, 7, FALSE))</f>
        <v>100</v>
      </c>
      <c r="I161" s="126" t="str">
        <f>'6桁'!I161</f>
        <v>W★</v>
      </c>
      <c r="J161" s="95">
        <f>IF(ISBLANK('6桁'!J161)=TRUE,"",VLOOKUP(パターン表!J161, 'パターン別掛け率（入力）'!$C$3:$I$302, 7, FALSE))</f>
        <v>100</v>
      </c>
      <c r="K161" s="126" t="str">
        <f>'6桁'!K161</f>
        <v>W★</v>
      </c>
      <c r="L161" s="95">
        <f>IF(ISBLANK('6桁'!L161)=TRUE,"",VLOOKUP(パターン表!L161, 'パターン別掛け率（入力）'!$C$3:$I$302, 7, FALSE))</f>
        <v>100</v>
      </c>
      <c r="M161" s="126" t="str">
        <f>'6桁'!M161</f>
        <v>W★</v>
      </c>
      <c r="N161" s="95" t="str">
        <f>IF(ISBLANK('6桁'!N161)=TRUE,"",VLOOKUP(パターン表!N161, 'パターン別掛け率（入力）'!$C$3:$I$302, 7, FALSE))</f>
        <v/>
      </c>
      <c r="O161" s="126">
        <f>'6桁'!O161</f>
        <v>0</v>
      </c>
      <c r="P161" s="95" t="str">
        <f>IF(ISBLANK('6桁'!P161)=TRUE,"",VLOOKUP(パターン表!P161, 'パターン別掛け率（入力）'!$C$3:$I$302, 7, FALSE))</f>
        <v/>
      </c>
      <c r="Q161" s="96">
        <f>'6桁'!Q161</f>
        <v>0</v>
      </c>
      <c r="R161" s="95" t="str">
        <f>IF(ISBLANK('6桁'!R161)=TRUE,"",VLOOKUP(パターン表!R161, 'パターン別掛け率（入力）'!$C$3:$I$302, 7, FALSE))</f>
        <v/>
      </c>
      <c r="S161" s="96">
        <f>'6桁'!S161</f>
        <v>0</v>
      </c>
      <c r="T161" s="95" t="str">
        <f>IF(ISBLANK('6桁'!T161)=TRUE,"",VLOOKUP(パターン表!T161, 'パターン別掛け率（入力）'!$C$3:$I$302, 7, FALSE))</f>
        <v/>
      </c>
      <c r="U161" s="96">
        <f>'6桁'!U161</f>
        <v>0</v>
      </c>
      <c r="V161" s="95">
        <f>IF(ISBLANK('6桁'!V161)=TRUE,"",VLOOKUP(パターン表!V161, 'パターン別掛け率（入力）'!$C$3:$I$302, 7, FALSE))</f>
        <v>100</v>
      </c>
      <c r="W161" s="96" t="str">
        <f>'6桁'!W161</f>
        <v>W★</v>
      </c>
      <c r="X161" s="74"/>
      <c r="Y161" s="251"/>
    </row>
    <row r="162" spans="2:25" ht="30" customHeight="1">
      <c r="B162" s="503"/>
      <c r="C162" s="362" t="s">
        <v>91</v>
      </c>
      <c r="D162" s="254">
        <v>99</v>
      </c>
      <c r="E162" s="342">
        <v>103</v>
      </c>
      <c r="F162" s="95">
        <f>IF(ISBLANK('6桁'!F162)=TRUE,"",VLOOKUP(パターン表!F162, 'パターン別掛け率（入力）'!$C$3:$I$302, 7, FALSE))</f>
        <v>100</v>
      </c>
      <c r="G162" s="126" t="str">
        <f>'6桁'!G162</f>
        <v>Y★</v>
      </c>
      <c r="H162" s="95" t="str">
        <f>IF(ISBLANK('6桁'!H162)=TRUE,"",VLOOKUP(パターン表!H162, 'パターン別掛け率（入力）'!$C$3:$I$302, 7, FALSE))</f>
        <v/>
      </c>
      <c r="I162" s="126">
        <f>'6桁'!I162</f>
        <v>0</v>
      </c>
      <c r="J162" s="95" t="str">
        <f>IF(ISBLANK('6桁'!J162)=TRUE,"",VLOOKUP(パターン表!J162, 'パターン別掛け率（入力）'!$C$3:$I$302, 7, FALSE))</f>
        <v/>
      </c>
      <c r="K162" s="126">
        <f>'6桁'!K162</f>
        <v>0</v>
      </c>
      <c r="L162" s="95" t="str">
        <f>IF(ISBLANK('6桁'!L162)=TRUE,"",VLOOKUP(パターン表!L162, 'パターン別掛け率（入力）'!$C$3:$I$302, 7, FALSE))</f>
        <v/>
      </c>
      <c r="M162" s="126">
        <f>'6桁'!M162</f>
        <v>0</v>
      </c>
      <c r="N162" s="95" t="str">
        <f>IF(ISBLANK('6桁'!N162)=TRUE,"",VLOOKUP(パターン表!N162, 'パターン別掛け率（入力）'!$C$3:$I$302, 7, FALSE))</f>
        <v/>
      </c>
      <c r="O162" s="126">
        <f>'6桁'!O162</f>
        <v>0</v>
      </c>
      <c r="P162" s="95" t="str">
        <f>IF(ISBLANK('6桁'!P162)=TRUE,"",VLOOKUP(パターン表!P162, 'パターン別掛け率（入力）'!$C$3:$I$302, 7, FALSE))</f>
        <v/>
      </c>
      <c r="Q162" s="96">
        <f>'6桁'!Q162</f>
        <v>0</v>
      </c>
      <c r="R162" s="95" t="str">
        <f>IF(ISBLANK('6桁'!R162)=TRUE,"",VLOOKUP(パターン表!R162, 'パターン別掛け率（入力）'!$C$3:$I$302, 7, FALSE))</f>
        <v/>
      </c>
      <c r="S162" s="96">
        <f>'6桁'!S162</f>
        <v>0</v>
      </c>
      <c r="T162" s="95" t="str">
        <f>IF(ISBLANK('6桁'!T162)=TRUE,"",VLOOKUP(パターン表!T162, 'パターン別掛け率（入力）'!$C$3:$I$302, 7, FALSE))</f>
        <v/>
      </c>
      <c r="U162" s="96">
        <f>'6桁'!U162</f>
        <v>0</v>
      </c>
      <c r="V162" s="95" t="str">
        <f>IF(ISBLANK('6桁'!V162)=TRUE,"",VLOOKUP(パターン表!V162, 'パターン別掛け率（入力）'!$C$3:$I$302, 7, FALSE))</f>
        <v/>
      </c>
      <c r="W162" s="96">
        <f>'6桁'!W162</f>
        <v>0</v>
      </c>
      <c r="X162" s="74"/>
      <c r="Y162" s="251"/>
    </row>
    <row r="163" spans="2:25" ht="30" customHeight="1">
      <c r="B163" s="503"/>
      <c r="C163" s="362" t="s">
        <v>308</v>
      </c>
      <c r="D163" s="254">
        <v>92</v>
      </c>
      <c r="E163" s="342"/>
      <c r="F163" s="95" t="str">
        <f>IF(ISBLANK('6桁'!F163)=TRUE,"",VLOOKUP(パターン表!F163, 'パターン別掛け率（入力）'!$C$3:$I$302, 7, FALSE))</f>
        <v/>
      </c>
      <c r="G163" s="126">
        <f>'6桁'!G163</f>
        <v>0</v>
      </c>
      <c r="H163" s="95">
        <f>IF(ISBLANK('6桁'!H163)=TRUE,"",VLOOKUP(パターン表!H163, 'パターン別掛け率（入力）'!$C$3:$I$302, 7, FALSE))</f>
        <v>100</v>
      </c>
      <c r="I163" s="126" t="str">
        <f>'6桁'!I163</f>
        <v>V</v>
      </c>
      <c r="J163" s="95" t="str">
        <f>IF(ISBLANK('6桁'!J163)=TRUE,"",VLOOKUP(パターン表!J163, 'パターン別掛け率（入力）'!$C$3:$I$302, 7, FALSE))</f>
        <v/>
      </c>
      <c r="K163" s="126">
        <f>'6桁'!K163</f>
        <v>0</v>
      </c>
      <c r="L163" s="95">
        <f>IF(ISBLANK('6桁'!L163)=TRUE,"",VLOOKUP(パターン表!L163, 'パターン別掛け率（入力）'!$C$3:$I$302, 7, FALSE))</f>
        <v>100</v>
      </c>
      <c r="M163" s="126" t="str">
        <f>'6桁'!M163</f>
        <v>V</v>
      </c>
      <c r="N163" s="95">
        <f>IF(ISBLANK('6桁'!N163)=TRUE,"",VLOOKUP(パターン表!N163, 'パターン別掛け率（入力）'!$C$3:$I$302, 7, FALSE))</f>
        <v>100</v>
      </c>
      <c r="O163" s="126" t="str">
        <f>'6桁'!O163</f>
        <v>V</v>
      </c>
      <c r="P163" s="95" t="str">
        <f>IF(ISBLANK('6桁'!P163)=TRUE,"",VLOOKUP(パターン表!P163, 'パターン別掛け率（入力）'!$C$3:$I$302, 7, FALSE))</f>
        <v/>
      </c>
      <c r="Q163" s="96">
        <f>'6桁'!Q163</f>
        <v>0</v>
      </c>
      <c r="R163" s="95" t="str">
        <f>IF(ISBLANK('6桁'!R163)=TRUE,"",VLOOKUP(パターン表!R163, 'パターン別掛け率（入力）'!$C$3:$I$302, 7, FALSE))</f>
        <v/>
      </c>
      <c r="S163" s="96">
        <f>'6桁'!S163</f>
        <v>0</v>
      </c>
      <c r="T163" s="95" t="str">
        <f>IF(ISBLANK('6桁'!T163)=TRUE,"",VLOOKUP(パターン表!T163, 'パターン別掛け率（入力）'!$C$3:$I$302, 7, FALSE))</f>
        <v/>
      </c>
      <c r="U163" s="96">
        <f>'6桁'!U163</f>
        <v>0</v>
      </c>
      <c r="V163" s="95" t="str">
        <f>IF(ISBLANK('6桁'!V163)=TRUE,"",VLOOKUP(パターン表!V163, 'パターン別掛け率（入力）'!$C$3:$I$302, 7, FALSE))</f>
        <v/>
      </c>
      <c r="W163" s="96">
        <f>'6桁'!W163</f>
        <v>0</v>
      </c>
      <c r="X163" s="74"/>
      <c r="Y163" s="251"/>
    </row>
    <row r="164" spans="2:25" ht="30" customHeight="1">
      <c r="B164" s="503"/>
      <c r="C164" s="362" t="s">
        <v>139</v>
      </c>
      <c r="D164" s="254">
        <v>95</v>
      </c>
      <c r="E164" s="342">
        <v>99</v>
      </c>
      <c r="F164" s="95">
        <f>IF(ISBLANK('6桁'!F164)=TRUE,"",VLOOKUP(パターン表!F164, 'パターン別掛け率（入力）'!$C$3:$I$302, 7, FALSE))</f>
        <v>100</v>
      </c>
      <c r="G164" s="126" t="str">
        <f>'6桁'!G164</f>
        <v>Y★</v>
      </c>
      <c r="H164" s="95">
        <f>IF(ISBLANK('6桁'!H164)=TRUE,"",VLOOKUP(パターン表!H164, 'パターン別掛け率（入力）'!$C$3:$I$302, 7, FALSE))</f>
        <v>100</v>
      </c>
      <c r="I164" s="126" t="str">
        <f>'6桁'!I164</f>
        <v>W</v>
      </c>
      <c r="J164" s="95" t="str">
        <f>IF(ISBLANK('6桁'!J164)=TRUE,"",VLOOKUP(パターン表!J164, 'パターン別掛け率（入力）'!$C$3:$I$302, 7, FALSE))</f>
        <v/>
      </c>
      <c r="K164" s="126">
        <f>'6桁'!K164</f>
        <v>0</v>
      </c>
      <c r="L164" s="95">
        <f>IF(ISBLANK('6桁'!L164)=TRUE,"",VLOOKUP(パターン表!L164, 'パターン別掛け率（入力）'!$C$3:$I$302, 7, FALSE))</f>
        <v>100</v>
      </c>
      <c r="M164" s="126" t="str">
        <f>'6桁'!M164</f>
        <v>V</v>
      </c>
      <c r="N164" s="95">
        <f>IF(ISBLANK('6桁'!N164)=TRUE,"",VLOOKUP(パターン表!N164, 'パターン別掛け率（入力）'!$C$3:$I$302, 7, FALSE))</f>
        <v>100</v>
      </c>
      <c r="O164" s="126" t="str">
        <f>'6桁'!O164</f>
        <v>V</v>
      </c>
      <c r="P164" s="95" t="str">
        <f>IF(ISBLANK('6桁'!P164)=TRUE,"",VLOOKUP(パターン表!P164, 'パターン別掛け率（入力）'!$C$3:$I$302, 7, FALSE))</f>
        <v/>
      </c>
      <c r="Q164" s="96">
        <f>'6桁'!Q164</f>
        <v>0</v>
      </c>
      <c r="R164" s="95" t="str">
        <f>IF(ISBLANK('6桁'!R164)=TRUE,"",VLOOKUP(パターン表!R164, 'パターン別掛け率（入力）'!$C$3:$I$302, 7, FALSE))</f>
        <v/>
      </c>
      <c r="S164" s="96">
        <f>'6桁'!S164</f>
        <v>0</v>
      </c>
      <c r="T164" s="95" t="str">
        <f>IF(ISBLANK('6桁'!T164)=TRUE,"",VLOOKUP(パターン表!T164, 'パターン別掛け率（入力）'!$C$3:$I$302, 7, FALSE))</f>
        <v/>
      </c>
      <c r="U164" s="96">
        <f>'6桁'!U164</f>
        <v>0</v>
      </c>
      <c r="V164" s="95">
        <f>IF(ISBLANK('6桁'!V164)=TRUE,"",VLOOKUP(パターン表!V164, 'パターン別掛け率（入力）'!$C$3:$I$302, 7, FALSE))</f>
        <v>100</v>
      </c>
      <c r="W164" s="96" t="str">
        <f>'6桁'!W164</f>
        <v>W</v>
      </c>
      <c r="X164" s="74"/>
      <c r="Y164" s="251"/>
    </row>
    <row r="165" spans="2:25" ht="30" customHeight="1">
      <c r="B165" s="503"/>
      <c r="C165" s="362" t="s">
        <v>140</v>
      </c>
      <c r="D165" s="254">
        <v>97</v>
      </c>
      <c r="E165" s="342">
        <v>101</v>
      </c>
      <c r="F165" s="95">
        <f>IF(ISBLANK('6桁'!F165)=TRUE,"",VLOOKUP(パターン表!F165, 'パターン別掛け率（入力）'!$C$3:$I$302, 7, FALSE))</f>
        <v>100</v>
      </c>
      <c r="G165" s="126" t="str">
        <f>'6桁'!G165</f>
        <v>Y★</v>
      </c>
      <c r="H165" s="95">
        <f>IF(ISBLANK('6桁'!H165)=TRUE,"",VLOOKUP(パターン表!H165, 'パターン別掛け率（入力）'!$C$3:$I$302, 7, FALSE))</f>
        <v>100</v>
      </c>
      <c r="I165" s="126" t="str">
        <f>'6桁'!I165</f>
        <v>W</v>
      </c>
      <c r="J165" s="95" t="str">
        <f>IF(ISBLANK('6桁'!J165)=TRUE,"",VLOOKUP(パターン表!J165, 'パターン別掛け率（入力）'!$C$3:$I$302, 7, FALSE))</f>
        <v/>
      </c>
      <c r="K165" s="126">
        <f>'6桁'!K165</f>
        <v>0</v>
      </c>
      <c r="L165" s="95">
        <f>IF(ISBLANK('6桁'!L165)=TRUE,"",VLOOKUP(パターン表!L165, 'パターン別掛け率（入力）'!$C$3:$I$302, 7, FALSE))</f>
        <v>100</v>
      </c>
      <c r="M165" s="126" t="str">
        <f>'6桁'!M165</f>
        <v>W</v>
      </c>
      <c r="N165" s="95" t="str">
        <f>IF(ISBLANK('6桁'!N165)=TRUE,"",VLOOKUP(パターン表!N165, 'パターン別掛け率（入力）'!$C$3:$I$302, 7, FALSE))</f>
        <v/>
      </c>
      <c r="O165" s="126">
        <f>'6桁'!O165</f>
        <v>0</v>
      </c>
      <c r="P165" s="95" t="str">
        <f>IF(ISBLANK('6桁'!P165)=TRUE,"",VLOOKUP(パターン表!P165, 'パターン別掛け率（入力）'!$C$3:$I$302, 7, FALSE))</f>
        <v/>
      </c>
      <c r="Q165" s="126">
        <f>'6桁'!Q165</f>
        <v>0</v>
      </c>
      <c r="R165" s="95" t="str">
        <f>IF(ISBLANK('6桁'!R165)=TRUE,"",VLOOKUP(パターン表!R165, 'パターン別掛け率（入力）'!$C$3:$I$302, 7, FALSE))</f>
        <v/>
      </c>
      <c r="S165" s="126">
        <f>'6桁'!S165</f>
        <v>0</v>
      </c>
      <c r="T165" s="95" t="str">
        <f>IF(ISBLANK('6桁'!T165)=TRUE,"",VLOOKUP(パターン表!T165, 'パターン別掛け率（入力）'!$C$3:$I$302, 7, FALSE))</f>
        <v/>
      </c>
      <c r="U165" s="96">
        <f>'6桁'!U165</f>
        <v>0</v>
      </c>
      <c r="V165" s="95" t="str">
        <f>IF(ISBLANK('6桁'!V165)=TRUE,"",VLOOKUP(パターン表!V165, 'パターン別掛け率（入力）'!$C$3:$I$302, 7, FALSE))</f>
        <v/>
      </c>
      <c r="W165" s="96">
        <f>'6桁'!W165</f>
        <v>0</v>
      </c>
      <c r="X165" s="74"/>
      <c r="Y165" s="251"/>
    </row>
    <row r="166" spans="2:25" ht="30" customHeight="1">
      <c r="B166" s="503"/>
      <c r="C166" s="362" t="s">
        <v>141</v>
      </c>
      <c r="D166" s="254">
        <v>100</v>
      </c>
      <c r="E166" s="342">
        <v>104</v>
      </c>
      <c r="F166" s="95">
        <f>IF(ISBLANK('6桁'!F166)=TRUE,"",VLOOKUP(パターン表!F166, 'パターン別掛け率（入力）'!$C$3:$I$302, 7, FALSE))</f>
        <v>100</v>
      </c>
      <c r="G166" s="126" t="str">
        <f>'6桁'!G166</f>
        <v>Y</v>
      </c>
      <c r="H166" s="95">
        <f>IF(ISBLANK('6桁'!H166)=TRUE,"",VLOOKUP(パターン表!H166, 'パターン別掛け率（入力）'!$C$3:$I$302, 7, FALSE))</f>
        <v>100</v>
      </c>
      <c r="I166" s="126" t="str">
        <f>'6桁'!I166</f>
        <v>W</v>
      </c>
      <c r="J166" s="95">
        <f>IF(ISBLANK('6桁'!J166)=TRUE,"",VLOOKUP(パターン表!J166, 'パターン別掛け率（入力）'!$C$3:$I$302, 7, FALSE))</f>
        <v>100</v>
      </c>
      <c r="K166" s="126" t="str">
        <f>'6桁'!K166</f>
        <v>W</v>
      </c>
      <c r="L166" s="95" t="str">
        <f>IF(ISBLANK('6桁'!L166)=TRUE,"",VLOOKUP(パターン表!L166, 'パターン別掛け率（入力）'!$C$3:$I$302, 7, FALSE))</f>
        <v/>
      </c>
      <c r="M166" s="126">
        <f>'6桁'!M166</f>
        <v>0</v>
      </c>
      <c r="N166" s="95" t="str">
        <f>IF(ISBLANK('6桁'!N166)=TRUE,"",VLOOKUP(パターン表!N166, 'パターン別掛け率（入力）'!$C$3:$I$302, 7, FALSE))</f>
        <v/>
      </c>
      <c r="O166" s="126">
        <f>'6桁'!O166</f>
        <v>0</v>
      </c>
      <c r="P166" s="95" t="str">
        <f>IF(ISBLANK('6桁'!P166)=TRUE,"",VLOOKUP(パターン表!P166, 'パターン別掛け率（入力）'!$C$3:$I$302, 7, FALSE))</f>
        <v/>
      </c>
      <c r="Q166" s="126">
        <f>'6桁'!Q166</f>
        <v>0</v>
      </c>
      <c r="R166" s="95" t="str">
        <f>IF(ISBLANK('6桁'!R166)=TRUE,"",VLOOKUP(パターン表!R166, 'パターン別掛け率（入力）'!$C$3:$I$302, 7, FALSE))</f>
        <v/>
      </c>
      <c r="S166" s="126">
        <f>'6桁'!S166</f>
        <v>0</v>
      </c>
      <c r="T166" s="95" t="str">
        <f>IF(ISBLANK('6桁'!T166)=TRUE,"",VLOOKUP(パターン表!T166, 'パターン別掛け率（入力）'!$C$3:$I$302, 7, FALSE))</f>
        <v/>
      </c>
      <c r="U166" s="96">
        <f>'6桁'!U166</f>
        <v>0</v>
      </c>
      <c r="V166" s="95" t="str">
        <f>IF(ISBLANK('6桁'!V166)=TRUE,"",VLOOKUP(パターン表!V166, 'パターン別掛け率（入力）'!$C$3:$I$302, 7, FALSE))</f>
        <v/>
      </c>
      <c r="W166" s="96">
        <f>'6桁'!W166</f>
        <v>0</v>
      </c>
      <c r="X166" s="74"/>
      <c r="Y166" s="251"/>
    </row>
    <row r="167" spans="2:25" ht="30" customHeight="1">
      <c r="B167" s="503"/>
      <c r="C167" s="362" t="s">
        <v>142</v>
      </c>
      <c r="D167" s="254">
        <v>95</v>
      </c>
      <c r="E167" s="342">
        <v>99</v>
      </c>
      <c r="F167" s="95" t="str">
        <f>IF(ISBLANK('6桁'!F167)=TRUE,"",VLOOKUP(パターン表!F167, 'パターン別掛け率（入力）'!$C$3:$I$302, 7, FALSE))</f>
        <v/>
      </c>
      <c r="G167" s="126">
        <f>'6桁'!G167</f>
        <v>0</v>
      </c>
      <c r="H167" s="95">
        <f>IF(ISBLANK('6桁'!H167)=TRUE,"",VLOOKUP(パターン表!H167, 'パターン別掛け率（入力）'!$C$3:$I$302, 7, FALSE))</f>
        <v>100</v>
      </c>
      <c r="I167" s="126" t="str">
        <f>'6桁'!I167</f>
        <v>V★</v>
      </c>
      <c r="J167" s="95" t="str">
        <f>IF(ISBLANK('6桁'!J167)=TRUE,"",VLOOKUP(パターン表!J167, 'パターン別掛け率（入力）'!$C$3:$I$302, 7, FALSE))</f>
        <v/>
      </c>
      <c r="K167" s="126">
        <f>'6桁'!K167</f>
        <v>0</v>
      </c>
      <c r="L167" s="95">
        <f>IF(ISBLANK('6桁'!L167)=TRUE,"",VLOOKUP(パターン表!L167, 'パターン別掛け率（入力）'!$C$3:$I$302, 7, FALSE))</f>
        <v>100</v>
      </c>
      <c r="M167" s="126" t="str">
        <f>'6桁'!M167</f>
        <v>V</v>
      </c>
      <c r="N167" s="95" t="str">
        <f>IF(ISBLANK('6桁'!N167)=TRUE,"",VLOOKUP(パターン表!N167, 'パターン別掛け率（入力）'!$C$3:$I$302, 7, FALSE))</f>
        <v/>
      </c>
      <c r="O167" s="126">
        <f>'6桁'!O167</f>
        <v>0</v>
      </c>
      <c r="P167" s="95" t="str">
        <f>IF(ISBLANK('6桁'!P167)=TRUE,"",VLOOKUP(パターン表!P167, 'パターン別掛け率（入力）'!$C$3:$I$302, 7, FALSE))</f>
        <v/>
      </c>
      <c r="Q167" s="126">
        <f>'6桁'!Q167</f>
        <v>0</v>
      </c>
      <c r="R167" s="95" t="str">
        <f>IF(ISBLANK('6桁'!R167)=TRUE,"",VLOOKUP(パターン表!R167, 'パターン別掛け率（入力）'!$C$3:$I$302, 7, FALSE))</f>
        <v/>
      </c>
      <c r="S167" s="126">
        <f>'6桁'!S167</f>
        <v>0</v>
      </c>
      <c r="T167" s="95" t="str">
        <f>IF(ISBLANK('6桁'!T167)=TRUE,"",VLOOKUP(パターン表!T167, 'パターン別掛け率（入力）'!$C$3:$I$302, 7, FALSE))</f>
        <v/>
      </c>
      <c r="U167" s="96">
        <f>'6桁'!U167</f>
        <v>0</v>
      </c>
      <c r="V167" s="95" t="str">
        <f>IF(ISBLANK('6桁'!V167)=TRUE,"",VLOOKUP(パターン表!V167, 'パターン別掛け率（入力）'!$C$3:$I$302, 7, FALSE))</f>
        <v/>
      </c>
      <c r="W167" s="96">
        <f>'6桁'!W167</f>
        <v>0</v>
      </c>
      <c r="X167" s="74"/>
      <c r="Y167" s="251"/>
    </row>
    <row r="168" spans="2:25" ht="30" customHeight="1">
      <c r="B168" s="503"/>
      <c r="C168" s="362" t="s">
        <v>4</v>
      </c>
      <c r="D168" s="254">
        <v>98</v>
      </c>
      <c r="E168" s="342">
        <v>102</v>
      </c>
      <c r="F168" s="95">
        <f>IF(ISBLANK('6桁'!F168)=TRUE,"",VLOOKUP(パターン表!F168, 'パターン別掛け率（入力）'!$C$3:$I$302, 7, FALSE))</f>
        <v>100</v>
      </c>
      <c r="G168" s="126" t="str">
        <f>'6桁'!G168</f>
        <v>Y★</v>
      </c>
      <c r="H168" s="95">
        <f>IF(ISBLANK('6桁'!H168)=TRUE,"",VLOOKUP(パターン表!H168, 'パターン別掛け率（入力）'!$C$3:$I$302, 7, FALSE))</f>
        <v>100</v>
      </c>
      <c r="I168" s="126" t="str">
        <f>'6桁'!I168</f>
        <v>V</v>
      </c>
      <c r="J168" s="95" t="str">
        <f>IF(ISBLANK('6桁'!J168)=TRUE,"",VLOOKUP(パターン表!J168, 'パターン別掛け率（入力）'!$C$3:$I$302, 7, FALSE))</f>
        <v/>
      </c>
      <c r="K168" s="126">
        <f>'6桁'!K168</f>
        <v>0</v>
      </c>
      <c r="L168" s="95">
        <f>IF(ISBLANK('6桁'!L168)=TRUE,"",VLOOKUP(パターン表!L168, 'パターン別掛け率（入力）'!$C$3:$I$302, 7, FALSE))</f>
        <v>100</v>
      </c>
      <c r="M168" s="126" t="str">
        <f>'6桁'!M168</f>
        <v>V</v>
      </c>
      <c r="N168" s="95" t="str">
        <f>IF(ISBLANK('6桁'!N168)=TRUE,"",VLOOKUP(パターン表!N168, 'パターン別掛け率（入力）'!$C$3:$I$302, 7, FALSE))</f>
        <v/>
      </c>
      <c r="O168" s="126">
        <f>'6桁'!O168</f>
        <v>0</v>
      </c>
      <c r="P168" s="95" t="str">
        <f>IF(ISBLANK('6桁'!P168)=TRUE,"",VLOOKUP(パターン表!P168, 'パターン別掛け率（入力）'!$C$3:$I$302, 7, FALSE))</f>
        <v/>
      </c>
      <c r="Q168" s="126">
        <f>'6桁'!Q168</f>
        <v>0</v>
      </c>
      <c r="R168" s="95" t="str">
        <f>IF(ISBLANK('6桁'!R168)=TRUE,"",VLOOKUP(パターン表!R168, 'パターン別掛け率（入力）'!$C$3:$I$302, 7, FALSE))</f>
        <v/>
      </c>
      <c r="S168" s="126">
        <f>'6桁'!S168</f>
        <v>0</v>
      </c>
      <c r="T168" s="95" t="str">
        <f>IF(ISBLANK('6桁'!T168)=TRUE,"",VLOOKUP(パターン表!T168, 'パターン別掛け率（入力）'!$C$3:$I$302, 7, FALSE))</f>
        <v/>
      </c>
      <c r="U168" s="96">
        <f>'6桁'!U168</f>
        <v>0</v>
      </c>
      <c r="V168" s="95" t="str">
        <f>IF(ISBLANK('6桁'!V168)=TRUE,"",VLOOKUP(パターン表!V168, 'パターン別掛け率（入力）'!$C$3:$I$302, 7, FALSE))</f>
        <v/>
      </c>
      <c r="W168" s="96">
        <f>'6桁'!W168</f>
        <v>0</v>
      </c>
      <c r="X168" s="74"/>
      <c r="Y168" s="251"/>
    </row>
    <row r="169" spans="2:25" ht="30" customHeight="1">
      <c r="B169" s="503"/>
      <c r="C169" s="362" t="s">
        <v>205</v>
      </c>
      <c r="D169" s="254">
        <v>100</v>
      </c>
      <c r="E169" s="342">
        <v>104</v>
      </c>
      <c r="F169" s="95">
        <f>IF(ISBLANK('6桁'!F169)=TRUE,"",VLOOKUP(パターン表!F169, 'パターン別掛け率（入力）'!$C$3:$I$302, 7, FALSE))</f>
        <v>100</v>
      </c>
      <c r="G169" s="126" t="str">
        <f>'6桁'!G169</f>
        <v>Y★</v>
      </c>
      <c r="H169" s="95">
        <f>IF(ISBLANK('6桁'!H169)=TRUE,"",VLOOKUP(パターン表!H169, 'パターン別掛け率（入力）'!$C$3:$I$302, 7, FALSE))</f>
        <v>100</v>
      </c>
      <c r="I169" s="126" t="str">
        <f>'6桁'!I169</f>
        <v>V</v>
      </c>
      <c r="J169" s="95" t="str">
        <f>IF(ISBLANK('6桁'!J169)=TRUE,"",VLOOKUP(パターン表!J169, 'パターン別掛け率（入力）'!$C$3:$I$302, 7, FALSE))</f>
        <v/>
      </c>
      <c r="K169" s="126">
        <f>'6桁'!K169</f>
        <v>0</v>
      </c>
      <c r="L169" s="95">
        <f>IF(ISBLANK('6桁'!L169)=TRUE,"",VLOOKUP(パターン表!L169, 'パターン別掛け率（入力）'!$C$3:$I$302, 7, FALSE))</f>
        <v>100</v>
      </c>
      <c r="M169" s="126" t="str">
        <f>'6桁'!M169</f>
        <v>V</v>
      </c>
      <c r="N169" s="95" t="str">
        <f>IF(ISBLANK('6桁'!N169)=TRUE,"",VLOOKUP(パターン表!N169, 'パターン別掛け率（入力）'!$C$3:$I$302, 7, FALSE))</f>
        <v/>
      </c>
      <c r="O169" s="126">
        <f>'6桁'!O169</f>
        <v>0</v>
      </c>
      <c r="P169" s="95" t="str">
        <f>IF(ISBLANK('6桁'!P169)=TRUE,"",VLOOKUP(パターン表!P169, 'パターン別掛け率（入力）'!$C$3:$I$302, 7, FALSE))</f>
        <v/>
      </c>
      <c r="Q169" s="126">
        <f>'6桁'!Q169</f>
        <v>0</v>
      </c>
      <c r="R169" s="95" t="str">
        <f>IF(ISBLANK('6桁'!R169)=TRUE,"",VLOOKUP(パターン表!R169, 'パターン別掛け率（入力）'!$C$3:$I$302, 7, FALSE))</f>
        <v/>
      </c>
      <c r="S169" s="126">
        <f>'6桁'!S169</f>
        <v>0</v>
      </c>
      <c r="T169" s="95" t="str">
        <f>IF(ISBLANK('6桁'!T169)=TRUE,"",VLOOKUP(パターン表!T169, 'パターン別掛け率（入力）'!$C$3:$I$302, 7, FALSE))</f>
        <v/>
      </c>
      <c r="U169" s="96">
        <f>'6桁'!U169</f>
        <v>0</v>
      </c>
      <c r="V169" s="95" t="str">
        <f>IF(ISBLANK('6桁'!V169)=TRUE,"",VLOOKUP(パターン表!V169, 'パターン別掛け率（入力）'!$C$3:$I$302, 7, FALSE))</f>
        <v/>
      </c>
      <c r="W169" s="96">
        <f>'6桁'!W169</f>
        <v>0</v>
      </c>
      <c r="X169" s="74"/>
      <c r="Y169" s="251"/>
    </row>
    <row r="170" spans="2:25" ht="30" customHeight="1">
      <c r="B170" s="503"/>
      <c r="C170" s="362" t="s">
        <v>207</v>
      </c>
      <c r="D170" s="254">
        <v>105</v>
      </c>
      <c r="E170" s="342">
        <v>109</v>
      </c>
      <c r="F170" s="95">
        <f>IF(ISBLANK('6桁'!F170)=TRUE,"",VLOOKUP(パターン表!F170, 'パターン別掛け率（入力）'!$C$3:$I$302, 7, FALSE))</f>
        <v>100</v>
      </c>
      <c r="G170" s="126" t="str">
        <f>'6桁'!G170</f>
        <v>Y★</v>
      </c>
      <c r="H170" s="95">
        <f>IF(ISBLANK('6桁'!H170)=TRUE,"",VLOOKUP(パターン表!H170, 'パターン別掛け率（入力）'!$C$3:$I$302, 7, FALSE))</f>
        <v>100</v>
      </c>
      <c r="I170" s="126" t="str">
        <f>'6桁'!I170</f>
        <v>V★</v>
      </c>
      <c r="J170" s="95" t="str">
        <f>IF(ISBLANK('6桁'!J170)=TRUE,"",VLOOKUP(パターン表!J170, 'パターン別掛け率（入力）'!$C$3:$I$302, 7, FALSE))</f>
        <v/>
      </c>
      <c r="K170" s="126">
        <f>'6桁'!K170</f>
        <v>0</v>
      </c>
      <c r="L170" s="95" t="str">
        <f>IF(ISBLANK('6桁'!L170)=TRUE,"",VLOOKUP(パターン表!L170, 'パターン別掛け率（入力）'!$C$3:$I$302, 7, FALSE))</f>
        <v/>
      </c>
      <c r="M170" s="126">
        <f>'6桁'!M170</f>
        <v>0</v>
      </c>
      <c r="N170" s="95" t="str">
        <f>IF(ISBLANK('6桁'!N170)=TRUE,"",VLOOKUP(パターン表!N170, 'パターン別掛け率（入力）'!$C$3:$I$302, 7, FALSE))</f>
        <v/>
      </c>
      <c r="O170" s="126">
        <f>'6桁'!O170</f>
        <v>0</v>
      </c>
      <c r="P170" s="95" t="str">
        <f>IF(ISBLANK('6桁'!P170)=TRUE,"",VLOOKUP(パターン表!P170, 'パターン別掛け率（入力）'!$C$3:$I$302, 7, FALSE))</f>
        <v/>
      </c>
      <c r="Q170" s="126">
        <f>'6桁'!Q170</f>
        <v>0</v>
      </c>
      <c r="R170" s="95" t="str">
        <f>IF(ISBLANK('6桁'!R170)=TRUE,"",VLOOKUP(パターン表!R170, 'パターン別掛け率（入力）'!$C$3:$I$302, 7, FALSE))</f>
        <v/>
      </c>
      <c r="S170" s="126">
        <f>'6桁'!S170</f>
        <v>0</v>
      </c>
      <c r="T170" s="95" t="str">
        <f>IF(ISBLANK('6桁'!T170)=TRUE,"",VLOOKUP(パターン表!T170, 'パターン別掛け率（入力）'!$C$3:$I$302, 7, FALSE))</f>
        <v/>
      </c>
      <c r="U170" s="96">
        <f>'6桁'!U170</f>
        <v>0</v>
      </c>
      <c r="V170" s="95" t="str">
        <f>IF(ISBLANK('6桁'!V170)=TRUE,"",VLOOKUP(パターン表!V170, 'パターン別掛け率（入力）'!$C$3:$I$302, 7, FALSE))</f>
        <v/>
      </c>
      <c r="W170" s="96">
        <f>'6桁'!W170</f>
        <v>0</v>
      </c>
      <c r="X170" s="74"/>
      <c r="Y170" s="251"/>
    </row>
    <row r="171" spans="2:25" ht="30" customHeight="1">
      <c r="B171" s="503"/>
      <c r="C171" s="362" t="s">
        <v>365</v>
      </c>
      <c r="D171" s="254">
        <v>100</v>
      </c>
      <c r="E171" s="342"/>
      <c r="F171" s="95">
        <f>IF(ISBLANK('6桁'!F171)=TRUE,"",VLOOKUP(パターン表!F171, 'パターン別掛け率（入力）'!$C$3:$I$302, 7, FALSE))</f>
        <v>100</v>
      </c>
      <c r="G171" s="126" t="str">
        <f>'6桁'!G171</f>
        <v>W</v>
      </c>
      <c r="H171" s="95">
        <f>IF(ISBLANK('6桁'!H171)=TRUE,"",VLOOKUP(パターン表!H171, 'パターン別掛け率（入力）'!$C$3:$I$302, 7, FALSE))</f>
        <v>100</v>
      </c>
      <c r="I171" s="126" t="str">
        <f>'6桁'!I171</f>
        <v>H</v>
      </c>
      <c r="J171" s="95" t="str">
        <f>IF(ISBLANK('6桁'!J171)=TRUE,"",VLOOKUP(パターン表!J171, 'パターン別掛け率（入力）'!$C$3:$I$302, 7, FALSE))</f>
        <v/>
      </c>
      <c r="K171" s="126">
        <f>'6桁'!K171</f>
        <v>0</v>
      </c>
      <c r="L171" s="95" t="str">
        <f>IF(ISBLANK('6桁'!L171)=TRUE,"",VLOOKUP(パターン表!L171, 'パターン別掛け率（入力）'!$C$3:$I$302, 7, FALSE))</f>
        <v/>
      </c>
      <c r="M171" s="126">
        <f>'6桁'!M171</f>
        <v>0</v>
      </c>
      <c r="N171" s="95" t="str">
        <f>IF(ISBLANK('6桁'!N171)=TRUE,"",VLOOKUP(パターン表!N171, 'パターン別掛け率（入力）'!$C$3:$I$302, 7, FALSE))</f>
        <v/>
      </c>
      <c r="O171" s="126">
        <f>'6桁'!O171</f>
        <v>0</v>
      </c>
      <c r="P171" s="95" t="str">
        <f>IF(ISBLANK('6桁'!P171)=TRUE,"",VLOOKUP(パターン表!P171, 'パターン別掛け率（入力）'!$C$3:$I$302, 7, FALSE))</f>
        <v/>
      </c>
      <c r="Q171" s="126">
        <f>'6桁'!Q171</f>
        <v>0</v>
      </c>
      <c r="R171" s="95" t="str">
        <f>IF(ISBLANK('6桁'!R171)=TRUE,"",VLOOKUP(パターン表!R171, 'パターン別掛け率（入力）'!$C$3:$I$302, 7, FALSE))</f>
        <v/>
      </c>
      <c r="S171" s="126">
        <f>'6桁'!S171</f>
        <v>0</v>
      </c>
      <c r="T171" s="95" t="str">
        <f>IF(ISBLANK('6桁'!T171)=TRUE,"",VLOOKUP(パターン表!T171, 'パターン別掛け率（入力）'!$C$3:$I$302, 7, FALSE))</f>
        <v/>
      </c>
      <c r="U171" s="96">
        <f>'6桁'!U171</f>
        <v>0</v>
      </c>
      <c r="V171" s="95" t="str">
        <f>IF(ISBLANK('6桁'!V171)=TRUE,"",VLOOKUP(パターン表!V171, 'パターン別掛け率（入力）'!$C$3:$I$302, 7, FALSE))</f>
        <v/>
      </c>
      <c r="W171" s="96">
        <f>'6桁'!W171</f>
        <v>0</v>
      </c>
      <c r="X171" s="74"/>
      <c r="Y171" s="251"/>
    </row>
    <row r="172" spans="2:25" ht="30" customHeight="1">
      <c r="B172" s="503"/>
      <c r="C172" s="362" t="s">
        <v>339</v>
      </c>
      <c r="D172" s="254">
        <v>103</v>
      </c>
      <c r="E172" s="342">
        <v>107</v>
      </c>
      <c r="F172" s="95">
        <f>IF(ISBLANK('6桁'!F172)=TRUE,"",VLOOKUP(パターン表!F172, 'パターン別掛け率（入力）'!$C$3:$I$302, 7, FALSE))</f>
        <v>100</v>
      </c>
      <c r="G172" s="126" t="str">
        <f>'6桁'!G172</f>
        <v>W★</v>
      </c>
      <c r="H172" s="95">
        <f>IF(ISBLANK('6桁'!H172)=TRUE,"",VLOOKUP(パターン表!H172, 'パターン別掛け率（入力）'!$C$3:$I$302, 7, FALSE))</f>
        <v>100</v>
      </c>
      <c r="I172" s="126" t="str">
        <f>'6桁'!I172</f>
        <v>V</v>
      </c>
      <c r="J172" s="95" t="str">
        <f>IF(ISBLANK('6桁'!J172)=TRUE,"",VLOOKUP(パターン表!J172, 'パターン別掛け率（入力）'!$C$3:$I$302, 7, FALSE))</f>
        <v/>
      </c>
      <c r="K172" s="126">
        <f>'6桁'!K172</f>
        <v>0</v>
      </c>
      <c r="L172" s="95" t="str">
        <f>IF(ISBLANK('6桁'!L172)=TRUE,"",VLOOKUP(パターン表!L172, 'パターン別掛け率（入力）'!$C$3:$I$302, 7, FALSE))</f>
        <v/>
      </c>
      <c r="M172" s="126">
        <f>'6桁'!M172</f>
        <v>0</v>
      </c>
      <c r="N172" s="95" t="str">
        <f>IF(ISBLANK('6桁'!N172)=TRUE,"",VLOOKUP(パターン表!N172, 'パターン別掛け率（入力）'!$C$3:$I$302, 7, FALSE))</f>
        <v/>
      </c>
      <c r="O172" s="126">
        <f>'6桁'!O172</f>
        <v>0</v>
      </c>
      <c r="P172" s="95" t="str">
        <f>IF(ISBLANK('6桁'!P172)=TRUE,"",VLOOKUP(パターン表!P172, 'パターン別掛け率（入力）'!$C$3:$I$302, 7, FALSE))</f>
        <v/>
      </c>
      <c r="Q172" s="126">
        <f>'6桁'!Q172</f>
        <v>0</v>
      </c>
      <c r="R172" s="95" t="str">
        <f>IF(ISBLANK('6桁'!R172)=TRUE,"",VLOOKUP(パターン表!R172, 'パターン別掛け率（入力）'!$C$3:$I$302, 7, FALSE))</f>
        <v/>
      </c>
      <c r="S172" s="126">
        <f>'6桁'!S172</f>
        <v>0</v>
      </c>
      <c r="T172" s="95" t="str">
        <f>IF(ISBLANK('6桁'!T172)=TRUE,"",VLOOKUP(パターン表!T172, 'パターン別掛け率（入力）'!$C$3:$I$302, 7, FALSE))</f>
        <v/>
      </c>
      <c r="U172" s="96">
        <f>'6桁'!U172</f>
        <v>0</v>
      </c>
      <c r="V172" s="95" t="str">
        <f>IF(ISBLANK('6桁'!V172)=TRUE,"",VLOOKUP(パターン表!V172, 'パターン別掛け率（入力）'!$C$3:$I$302, 7, FALSE))</f>
        <v/>
      </c>
      <c r="W172" s="96">
        <f>'6桁'!W172</f>
        <v>0</v>
      </c>
      <c r="X172" s="74"/>
      <c r="Y172" s="251"/>
    </row>
    <row r="173" spans="2:25" ht="30" customHeight="1">
      <c r="B173" s="503"/>
      <c r="C173" s="362" t="s">
        <v>769</v>
      </c>
      <c r="D173" s="254">
        <v>105</v>
      </c>
      <c r="E173" s="342"/>
      <c r="F173" s="95">
        <f>IF(ISBLANK('6桁'!F173)=TRUE,"",VLOOKUP(パターン表!F173, 'パターン別掛け率（入力）'!$C$3:$I$302, 7, FALSE))</f>
        <v>100</v>
      </c>
      <c r="G173" s="126" t="str">
        <f>'6桁'!G173</f>
        <v>V</v>
      </c>
      <c r="H173" s="95" t="str">
        <f>IF(ISBLANK('6桁'!H173)=TRUE,"",VLOOKUP(パターン表!H173, 'パターン別掛け率（入力）'!$C$3:$I$302, 7, FALSE))</f>
        <v/>
      </c>
      <c r="I173" s="126">
        <f>'6桁'!I173</f>
        <v>0</v>
      </c>
      <c r="J173" s="95" t="str">
        <f>IF(ISBLANK('6桁'!J173)=TRUE,"",VLOOKUP(パターン表!J173, 'パターン別掛け率（入力）'!$C$3:$I$302, 7, FALSE))</f>
        <v/>
      </c>
      <c r="K173" s="126">
        <f>'6桁'!K173</f>
        <v>0</v>
      </c>
      <c r="L173" s="95" t="str">
        <f>IF(ISBLANK('6桁'!L173)=TRUE,"",VLOOKUP(パターン表!L173, 'パターン別掛け率（入力）'!$C$3:$I$302, 7, FALSE))</f>
        <v/>
      </c>
      <c r="M173" s="126">
        <f>'6桁'!M173</f>
        <v>0</v>
      </c>
      <c r="N173" s="95" t="str">
        <f>IF(ISBLANK('6桁'!N173)=TRUE,"",VLOOKUP(パターン表!N173, 'パターン別掛け率（入力）'!$C$3:$I$302, 7, FALSE))</f>
        <v/>
      </c>
      <c r="O173" s="126">
        <f>'6桁'!O173</f>
        <v>0</v>
      </c>
      <c r="P173" s="95" t="str">
        <f>IF(ISBLANK('6桁'!P173)=TRUE,"",VLOOKUP(パターン表!P173, 'パターン別掛け率（入力）'!$C$3:$I$302, 7, FALSE))</f>
        <v/>
      </c>
      <c r="Q173" s="126">
        <f>'6桁'!Q173</f>
        <v>0</v>
      </c>
      <c r="R173" s="95" t="str">
        <f>IF(ISBLANK('6桁'!R173)=TRUE,"",VLOOKUP(パターン表!R173, 'パターン別掛け率（入力）'!$C$3:$I$302, 7, FALSE))</f>
        <v/>
      </c>
      <c r="S173" s="126">
        <f>'6桁'!S173</f>
        <v>0</v>
      </c>
      <c r="T173" s="95" t="str">
        <f>IF(ISBLANK('6桁'!T173)=TRUE,"",VLOOKUP(パターン表!T173, 'パターン別掛け率（入力）'!$C$3:$I$302, 7, FALSE))</f>
        <v/>
      </c>
      <c r="U173" s="96">
        <f>'6桁'!U173</f>
        <v>0</v>
      </c>
      <c r="V173" s="95" t="str">
        <f>IF(ISBLANK('6桁'!V173)=TRUE,"",VLOOKUP(パターン表!V173, 'パターン別掛け率（入力）'!$C$3:$I$302, 7, FALSE))</f>
        <v/>
      </c>
      <c r="W173" s="96">
        <f>'6桁'!W173</f>
        <v>0</v>
      </c>
      <c r="X173" s="74"/>
      <c r="Y173" s="251"/>
    </row>
    <row r="174" spans="2:25" ht="30" customHeight="1" thickBot="1">
      <c r="B174" s="544"/>
      <c r="C174" s="364" t="s">
        <v>369</v>
      </c>
      <c r="D174" s="256">
        <v>106</v>
      </c>
      <c r="E174" s="344"/>
      <c r="F174" s="118" t="str">
        <f>IF(ISBLANK('6桁'!F174)=TRUE,"",VLOOKUP(パターン表!F174, 'パターン別掛け率（入力）'!$C$3:$I$302, 7, FALSE))</f>
        <v/>
      </c>
      <c r="G174" s="21">
        <f>'6桁'!G174</f>
        <v>0</v>
      </c>
      <c r="H174" s="118">
        <f>IF(ISBLANK('6桁'!H174)=TRUE,"",VLOOKUP(パターン表!H174, 'パターン別掛け率（入力）'!$C$3:$I$302, 7, FALSE))</f>
        <v>100</v>
      </c>
      <c r="I174" s="127" t="str">
        <f>'6桁'!I174</f>
        <v>V</v>
      </c>
      <c r="J174" s="118" t="str">
        <f>IF(ISBLANK('6桁'!J174)=TRUE,"",VLOOKUP(パターン表!J174, 'パターン別掛け率（入力）'!$C$3:$I$302, 7, FALSE))</f>
        <v/>
      </c>
      <c r="K174" s="127">
        <f>'6桁'!K174</f>
        <v>0</v>
      </c>
      <c r="L174" s="118" t="str">
        <f>IF(ISBLANK('6桁'!L174)=TRUE,"",VLOOKUP(パターン表!L174, 'パターン別掛け率（入力）'!$C$3:$I$302, 7, FALSE))</f>
        <v/>
      </c>
      <c r="M174" s="127">
        <f>'6桁'!M174</f>
        <v>0</v>
      </c>
      <c r="N174" s="118" t="str">
        <f>IF(ISBLANK('6桁'!N174)=TRUE,"",VLOOKUP(パターン表!N174, 'パターン別掛け率（入力）'!$C$3:$I$302, 7, FALSE))</f>
        <v/>
      </c>
      <c r="O174" s="127">
        <f>'6桁'!O174</f>
        <v>0</v>
      </c>
      <c r="P174" s="118" t="str">
        <f>IF(ISBLANK('6桁'!P174)=TRUE,"",VLOOKUP(パターン表!P174, 'パターン別掛け率（入力）'!$C$3:$I$302, 7, FALSE))</f>
        <v/>
      </c>
      <c r="Q174" s="127">
        <f>'6桁'!Q174</f>
        <v>0</v>
      </c>
      <c r="R174" s="118" t="str">
        <f>IF(ISBLANK('6桁'!R174)=TRUE,"",VLOOKUP(パターン表!R174, 'パターン別掛け率（入力）'!$C$3:$I$302, 7, FALSE))</f>
        <v/>
      </c>
      <c r="S174" s="127">
        <f>'6桁'!S174</f>
        <v>0</v>
      </c>
      <c r="T174" s="118" t="str">
        <f>IF(ISBLANK('6桁'!T174)=TRUE,"",VLOOKUP(パターン表!T174, 'パターン別掛け率（入力）'!$C$3:$I$302, 7, FALSE))</f>
        <v/>
      </c>
      <c r="U174" s="119">
        <f>'6桁'!U174</f>
        <v>0</v>
      </c>
      <c r="V174" s="118" t="str">
        <f>IF(ISBLANK('6桁'!V174)=TRUE,"",VLOOKUP(パターン表!V174, 'パターン別掛け率（入力）'!$C$3:$I$302, 7, FALSE))</f>
        <v/>
      </c>
      <c r="W174" s="119">
        <f>'6桁'!W174</f>
        <v>0</v>
      </c>
      <c r="X174" s="74"/>
      <c r="Y174" s="251"/>
    </row>
    <row r="175" spans="2:25" ht="51" customHeight="1">
      <c r="B175" s="545" t="s">
        <v>1980</v>
      </c>
      <c r="C175" s="545"/>
      <c r="D175" s="545"/>
      <c r="E175" s="545"/>
      <c r="F175" s="545"/>
      <c r="G175" s="545"/>
      <c r="H175" s="545"/>
      <c r="I175" s="545"/>
      <c r="J175" s="545"/>
      <c r="K175" s="545"/>
      <c r="L175" s="545"/>
      <c r="M175" s="545"/>
      <c r="N175" s="545"/>
      <c r="O175" s="545"/>
      <c r="P175" s="545"/>
      <c r="Q175" s="545"/>
      <c r="R175" s="545"/>
      <c r="S175" s="545"/>
      <c r="T175" s="545"/>
      <c r="U175" s="545"/>
      <c r="V175" s="545"/>
      <c r="W175" s="545"/>
      <c r="X175" s="546"/>
      <c r="Y175" s="546"/>
    </row>
    <row r="176" spans="2:25" ht="14.25" customHeight="1" thickBot="1"/>
    <row r="177" spans="2:27" ht="25.5" customHeight="1" thickTop="1" thickBot="1">
      <c r="B177" s="518" t="s">
        <v>451</v>
      </c>
      <c r="C177" s="519"/>
      <c r="D177" s="519"/>
      <c r="E177" s="519"/>
      <c r="F177" s="519"/>
      <c r="G177" s="519"/>
      <c r="H177" s="519"/>
      <c r="I177" s="519"/>
      <c r="J177" s="519"/>
      <c r="K177" s="519"/>
      <c r="L177" s="519"/>
      <c r="M177" s="519"/>
      <c r="N177" s="519"/>
      <c r="O177" s="519"/>
      <c r="P177" s="519"/>
      <c r="Q177" s="519"/>
      <c r="R177" s="519"/>
      <c r="S177" s="519"/>
      <c r="T177" s="519"/>
      <c r="U177" s="519"/>
      <c r="V177" s="519"/>
      <c r="W177" s="519"/>
      <c r="X177" s="519"/>
      <c r="Y177" s="519"/>
      <c r="Z177" s="519"/>
      <c r="AA177" s="520"/>
    </row>
    <row r="178" spans="2:27" ht="14.25" thickTop="1"/>
    <row r="179" spans="2:27" s="239" customFormat="1" ht="20.100000000000001" customHeight="1" thickBot="1">
      <c r="B179" s="238" t="s">
        <v>768</v>
      </c>
      <c r="F179" s="240"/>
      <c r="H179" s="240"/>
      <c r="J179" s="240"/>
      <c r="L179" s="240"/>
      <c r="N179" s="240"/>
      <c r="P179" s="240"/>
      <c r="R179" s="240"/>
      <c r="T179" s="240"/>
      <c r="V179" s="240"/>
      <c r="X179" s="240"/>
    </row>
    <row r="180" spans="2:27" ht="19.5" customHeight="1" thickBot="1">
      <c r="B180" s="521" t="s">
        <v>452</v>
      </c>
      <c r="C180" s="524" t="s">
        <v>524</v>
      </c>
      <c r="D180" s="527" t="s">
        <v>1113</v>
      </c>
      <c r="E180" s="540"/>
      <c r="F180" s="531" t="s">
        <v>455</v>
      </c>
      <c r="G180" s="532"/>
      <c r="H180" s="532"/>
      <c r="I180" s="532"/>
      <c r="J180" s="532"/>
      <c r="K180" s="532"/>
      <c r="L180" s="532"/>
      <c r="M180" s="532"/>
      <c r="N180" s="135"/>
      <c r="O180" s="11"/>
      <c r="P180" s="10"/>
      <c r="Q180" s="11"/>
      <c r="R180" s="10"/>
      <c r="S180" s="11"/>
      <c r="T180" s="10"/>
      <c r="U180" s="371"/>
    </row>
    <row r="181" spans="2:27" ht="19.5" customHeight="1">
      <c r="B181" s="522"/>
      <c r="C181" s="525"/>
      <c r="D181" s="541"/>
      <c r="E181" s="542"/>
      <c r="F181" s="516" t="s">
        <v>973</v>
      </c>
      <c r="G181" s="507"/>
      <c r="H181" s="506" t="s">
        <v>670</v>
      </c>
      <c r="I181" s="507"/>
      <c r="J181" s="506" t="s">
        <v>765</v>
      </c>
      <c r="K181" s="507"/>
      <c r="L181" s="506" t="s">
        <v>771</v>
      </c>
      <c r="M181" s="507"/>
      <c r="N181" s="135"/>
      <c r="O181" s="11"/>
      <c r="P181" s="10"/>
      <c r="Q181" s="11"/>
      <c r="R181" s="10"/>
      <c r="S181" s="11"/>
      <c r="T181" s="10"/>
      <c r="U181" s="371"/>
    </row>
    <row r="182" spans="2:27" ht="19.5" customHeight="1">
      <c r="B182" s="522"/>
      <c r="C182" s="525"/>
      <c r="D182" s="510" t="s">
        <v>1115</v>
      </c>
      <c r="E182" s="550" t="s">
        <v>1114</v>
      </c>
      <c r="F182" s="517"/>
      <c r="G182" s="509"/>
      <c r="H182" s="508"/>
      <c r="I182" s="509"/>
      <c r="J182" s="508"/>
      <c r="K182" s="509"/>
      <c r="L182" s="508"/>
      <c r="M182" s="509"/>
      <c r="N182" s="552"/>
      <c r="O182" s="548"/>
      <c r="P182" s="407"/>
      <c r="Q182" s="407"/>
      <c r="R182" s="407"/>
      <c r="S182" s="407"/>
      <c r="T182" s="407"/>
      <c r="U182" s="407"/>
      <c r="Z182" s="40"/>
    </row>
    <row r="183" spans="2:27" ht="19.5" customHeight="1" thickBot="1">
      <c r="B183" s="523"/>
      <c r="C183" s="526"/>
      <c r="D183" s="549"/>
      <c r="E183" s="551"/>
      <c r="F183" s="514" t="s">
        <v>766</v>
      </c>
      <c r="G183" s="515"/>
      <c r="H183" s="514" t="s">
        <v>764</v>
      </c>
      <c r="I183" s="515"/>
      <c r="J183" s="514" t="s">
        <v>767</v>
      </c>
      <c r="K183" s="555"/>
      <c r="L183" s="514" t="s">
        <v>767</v>
      </c>
      <c r="M183" s="555"/>
      <c r="N183" s="536"/>
      <c r="O183" s="547"/>
      <c r="P183" s="327"/>
      <c r="Q183" s="327"/>
      <c r="R183" s="327"/>
      <c r="S183" s="327"/>
      <c r="T183" s="327"/>
      <c r="U183" s="327"/>
      <c r="Z183" s="40"/>
    </row>
    <row r="184" spans="2:27" ht="30" customHeight="1">
      <c r="B184" s="562">
        <v>18</v>
      </c>
      <c r="C184" s="134" t="s">
        <v>310</v>
      </c>
      <c r="D184" s="253">
        <v>94</v>
      </c>
      <c r="E184" s="365">
        <v>98</v>
      </c>
      <c r="F184" s="426" t="str">
        <f>IF(ISBLANK('6桁'!F184)=TRUE,"",VLOOKUP(パターン表!F184, 'パターン別掛け率（入力）'!$C$3:$I$302, 7, FALSE))</f>
        <v/>
      </c>
      <c r="G184" s="125">
        <f>'6桁'!G184</f>
        <v>0</v>
      </c>
      <c r="H184" s="426">
        <f>IF(ISBLANK('6桁'!H184)=TRUE,"",VLOOKUP(パターン表!H184, 'パターン別掛け率（入力）'!$C$3:$I$302, 7, FALSE))</f>
        <v>100</v>
      </c>
      <c r="I184" s="125" t="str">
        <f>'6桁'!I184</f>
        <v>Y★</v>
      </c>
      <c r="J184" s="426" t="str">
        <f>IF(ISBLANK('6桁'!J184)=TRUE,"",VLOOKUP(パターン表!J184, 'パターン別掛け率（入力）'!$C$3:$I$302, 7, FALSE))</f>
        <v/>
      </c>
      <c r="K184" s="125">
        <f>'6桁'!K184</f>
        <v>0</v>
      </c>
      <c r="L184" s="426" t="str">
        <f>IF(ISBLANK('6桁'!L184)=TRUE,"",VLOOKUP(パターン表!L184, 'パターン別掛け率（入力）'!$C$3:$I$302, 7, FALSE))</f>
        <v/>
      </c>
      <c r="M184" s="124">
        <f>'6桁'!M184</f>
        <v>0</v>
      </c>
      <c r="N184" s="266"/>
      <c r="O184" s="251"/>
      <c r="P184" s="10"/>
      <c r="Q184" s="123"/>
      <c r="R184" s="74"/>
      <c r="S184" s="251"/>
      <c r="T184" s="74"/>
      <c r="U184" s="22"/>
      <c r="Z184" s="40"/>
    </row>
    <row r="185" spans="2:27" ht="30" customHeight="1">
      <c r="B185" s="563"/>
      <c r="C185" s="412" t="s">
        <v>78</v>
      </c>
      <c r="D185" s="318">
        <v>80</v>
      </c>
      <c r="E185" s="346">
        <v>84</v>
      </c>
      <c r="F185" s="423" t="str">
        <f>IF(ISBLANK('6桁'!F185)=TRUE,"",VLOOKUP(パターン表!F185, 'パターン別掛け率（入力）'!$C$3:$I$302, 7, FALSE))</f>
        <v/>
      </c>
      <c r="G185" s="360">
        <f>'6桁'!G185</f>
        <v>0</v>
      </c>
      <c r="H185" s="423">
        <f>IF(ISBLANK('6桁'!H185)=TRUE,"",VLOOKUP(パターン表!H185, 'パターン別掛け率（入力）'!$C$3:$I$302, 7, FALSE))</f>
        <v>100</v>
      </c>
      <c r="I185" s="360" t="str">
        <f>'6桁'!I185</f>
        <v>Y★</v>
      </c>
      <c r="J185" s="423" t="str">
        <f>IF(ISBLANK('6桁'!J185)=TRUE,"",VLOOKUP(パターン表!J185, 'パターン別掛け率（入力）'!$C$3:$I$302, 7, FALSE))</f>
        <v/>
      </c>
      <c r="K185" s="360">
        <f>'6桁'!K185</f>
        <v>0</v>
      </c>
      <c r="L185" s="423" t="str">
        <f>IF(ISBLANK('6桁'!L185)=TRUE,"",VLOOKUP(パターン表!L185, 'パターン別掛け率（入力）'!$C$3:$I$302, 7, FALSE))</f>
        <v/>
      </c>
      <c r="M185" s="133">
        <f>'6桁'!M185</f>
        <v>0</v>
      </c>
      <c r="N185" s="266"/>
      <c r="O185" s="251"/>
      <c r="P185" s="10"/>
      <c r="Q185" s="123"/>
      <c r="R185" s="74"/>
      <c r="S185" s="251"/>
      <c r="T185" s="74"/>
      <c r="U185" s="251"/>
      <c r="Z185" s="40"/>
    </row>
    <row r="186" spans="2:27" ht="30" customHeight="1">
      <c r="B186" s="563"/>
      <c r="C186" s="87" t="s">
        <v>493</v>
      </c>
      <c r="D186" s="317"/>
      <c r="E186" s="348">
        <v>87</v>
      </c>
      <c r="F186" s="425" t="str">
        <f>IF(ISBLANK('6桁'!F186)=TRUE,"",VLOOKUP(パターン表!F186, 'パターン別掛け率（入力）'!$C$3:$I$302, 7, FALSE))</f>
        <v/>
      </c>
      <c r="G186" s="360">
        <f>'6桁'!G186</f>
        <v>0</v>
      </c>
      <c r="H186" s="425">
        <f>IF(ISBLANK('6桁'!H186)=TRUE,"",VLOOKUP(パターン表!H186, 'パターン別掛け率（入力）'!$C$3:$I$302, 7, FALSE))</f>
        <v>100</v>
      </c>
      <c r="I186" s="360" t="str">
        <f>'6桁'!I186</f>
        <v>Y★</v>
      </c>
      <c r="J186" s="425" t="str">
        <f>IF(ISBLANK('6桁'!J186)=TRUE,"",VLOOKUP(パターン表!J186, 'パターン別掛け率（入力）'!$C$3:$I$302, 7, FALSE))</f>
        <v/>
      </c>
      <c r="K186" s="359">
        <f>'6桁'!K186</f>
        <v>0</v>
      </c>
      <c r="L186" s="425" t="str">
        <f>IF(ISBLANK('6桁'!L186)=TRUE,"",VLOOKUP(パターン表!L186, 'パターン別掛け率（入力）'!$C$3:$I$302, 7, FALSE))</f>
        <v/>
      </c>
      <c r="M186" s="132">
        <f>'6桁'!M186</f>
        <v>0</v>
      </c>
      <c r="N186" s="266"/>
      <c r="O186" s="251"/>
      <c r="P186" s="10"/>
      <c r="Q186" s="123"/>
      <c r="R186" s="74"/>
      <c r="S186" s="251"/>
      <c r="T186" s="74"/>
      <c r="U186" s="251"/>
      <c r="Z186" s="40"/>
    </row>
    <row r="187" spans="2:27" ht="30" customHeight="1">
      <c r="B187" s="563"/>
      <c r="C187" s="87" t="s">
        <v>494</v>
      </c>
      <c r="D187" s="317">
        <v>88</v>
      </c>
      <c r="E187" s="348">
        <v>92</v>
      </c>
      <c r="F187" s="425" t="str">
        <f>IF(ISBLANK('6桁'!F187)=TRUE,"",VLOOKUP(パターン表!F187, 'パターン別掛け率（入力）'!$C$3:$I$302, 7, FALSE))</f>
        <v/>
      </c>
      <c r="G187" s="360">
        <f>'6桁'!G187</f>
        <v>0</v>
      </c>
      <c r="H187" s="425">
        <f>IF(ISBLANK('6桁'!H187)=TRUE,"",VLOOKUP(パターン表!H187, 'パターン別掛け率（入力）'!$C$3:$I$302, 7, FALSE))</f>
        <v>100</v>
      </c>
      <c r="I187" s="360" t="str">
        <f>'6桁'!I187</f>
        <v>Y★</v>
      </c>
      <c r="J187" s="425" t="str">
        <f>IF(ISBLANK('6桁'!J187)=TRUE,"",VLOOKUP(パターン表!J187, 'パターン別掛け率（入力）'!$C$3:$I$302, 7, FALSE))</f>
        <v/>
      </c>
      <c r="K187" s="359">
        <f>'6桁'!K187</f>
        <v>0</v>
      </c>
      <c r="L187" s="425" t="str">
        <f>IF(ISBLANK('6桁'!L187)=TRUE,"",VLOOKUP(パターン表!L187, 'パターン別掛け率（入力）'!$C$3:$I$302, 7, FALSE))</f>
        <v/>
      </c>
      <c r="M187" s="132">
        <f>'6桁'!M187</f>
        <v>0</v>
      </c>
      <c r="N187" s="266"/>
      <c r="O187" s="251"/>
      <c r="P187" s="10"/>
      <c r="Q187" s="123"/>
      <c r="R187" s="74"/>
      <c r="S187" s="251"/>
      <c r="T187" s="74"/>
      <c r="U187" s="251"/>
      <c r="Z187" s="40"/>
    </row>
    <row r="188" spans="2:27" ht="30" customHeight="1">
      <c r="B188" s="563"/>
      <c r="C188" s="87" t="s">
        <v>57</v>
      </c>
      <c r="D188" s="317">
        <v>90</v>
      </c>
      <c r="E188" s="348">
        <v>94</v>
      </c>
      <c r="F188" s="425">
        <f>IF(ISBLANK('6桁'!F188)=TRUE,"",VLOOKUP(パターン表!F188, 'パターン別掛け率（入力）'!$C$3:$I$302, 7, FALSE))</f>
        <v>100</v>
      </c>
      <c r="G188" s="360" t="str">
        <f>'6桁'!G188</f>
        <v>Y★</v>
      </c>
      <c r="H188" s="425" t="str">
        <f>IF(ISBLANK('6桁'!H188)=TRUE,"",VLOOKUP(パターン表!H188, 'パターン別掛け率（入力）'!$C$3:$I$302, 7, FALSE))</f>
        <v/>
      </c>
      <c r="I188" s="360">
        <f>'6桁'!I188</f>
        <v>0</v>
      </c>
      <c r="J188" s="425" t="str">
        <f>IF(ISBLANK('6桁'!J188)=TRUE,"",VLOOKUP(パターン表!J188, 'パターン別掛け率（入力）'!$C$3:$I$302, 7, FALSE))</f>
        <v/>
      </c>
      <c r="K188" s="359">
        <f>'6桁'!K188</f>
        <v>0</v>
      </c>
      <c r="L188" s="425" t="str">
        <f>IF(ISBLANK('6桁'!L188)=TRUE,"",VLOOKUP(パターン表!L188, 'パターン別掛け率（入力）'!$C$3:$I$302, 7, FALSE))</f>
        <v/>
      </c>
      <c r="M188" s="132">
        <f>'6桁'!M188</f>
        <v>0</v>
      </c>
      <c r="N188" s="266"/>
      <c r="O188" s="251"/>
      <c r="P188" s="10"/>
      <c r="Q188" s="123"/>
      <c r="R188" s="74"/>
      <c r="S188" s="251"/>
      <c r="T188" s="74"/>
      <c r="U188" s="251"/>
      <c r="Z188" s="40"/>
    </row>
    <row r="189" spans="2:27" ht="30" customHeight="1">
      <c r="B189" s="563"/>
      <c r="C189" s="87" t="s">
        <v>169</v>
      </c>
      <c r="D189" s="317">
        <v>93</v>
      </c>
      <c r="E189" s="348">
        <v>97</v>
      </c>
      <c r="F189" s="425">
        <f>IF(ISBLANK('6桁'!F189)=TRUE,"",VLOOKUP(パターン表!F189, 'パターン別掛け率（入力）'!$C$3:$I$302, 7, FALSE))</f>
        <v>100</v>
      </c>
      <c r="G189" s="360" t="str">
        <f>'6桁'!G189</f>
        <v>Y★</v>
      </c>
      <c r="H189" s="425" t="str">
        <f>IF(ISBLANK('6桁'!H189)=TRUE,"",VLOOKUP(パターン表!H189, 'パターン別掛け率（入力）'!$C$3:$I$302, 7, FALSE))</f>
        <v/>
      </c>
      <c r="I189" s="360">
        <f>'6桁'!I189</f>
        <v>0</v>
      </c>
      <c r="J189" s="425" t="str">
        <f>IF(ISBLANK('6桁'!J189)=TRUE,"",VLOOKUP(パターン表!J189, 'パターン別掛け率（入力）'!$C$3:$I$302, 7, FALSE))</f>
        <v/>
      </c>
      <c r="K189" s="359">
        <f>'6桁'!K189</f>
        <v>0</v>
      </c>
      <c r="L189" s="425">
        <f>IF(ISBLANK('6桁'!L189)=TRUE,"",VLOOKUP(パターン表!L189, 'パターン別掛け率（入力）'!$C$3:$I$302, 7, FALSE))</f>
        <v>100</v>
      </c>
      <c r="M189" s="126" t="str">
        <f>'6桁'!M189</f>
        <v>W★</v>
      </c>
      <c r="N189" s="266"/>
      <c r="O189" s="251"/>
      <c r="P189" s="10"/>
      <c r="Q189" s="123"/>
      <c r="R189" s="74"/>
      <c r="S189" s="251"/>
      <c r="T189" s="74"/>
      <c r="U189" s="251"/>
      <c r="Z189" s="40"/>
    </row>
    <row r="190" spans="2:27" ht="30" customHeight="1">
      <c r="B190" s="563"/>
      <c r="C190" s="87" t="s">
        <v>62</v>
      </c>
      <c r="D190" s="317">
        <v>95</v>
      </c>
      <c r="E190" s="348">
        <v>99</v>
      </c>
      <c r="F190" s="425" t="str">
        <f>IF(ISBLANK('6桁'!F190)=TRUE,"",VLOOKUP(パターン表!F190, 'パターン別掛け率（入力）'!$C$3:$I$302, 7, FALSE))</f>
        <v/>
      </c>
      <c r="G190" s="360">
        <f>'6桁'!G190</f>
        <v>0</v>
      </c>
      <c r="H190" s="425">
        <f>IF(ISBLANK('6桁'!H190)=TRUE,"",VLOOKUP(パターン表!H190, 'パターン別掛け率（入力）'!$C$3:$I$302, 7, FALSE))</f>
        <v>100</v>
      </c>
      <c r="I190" s="360" t="str">
        <f>'6桁'!I190</f>
        <v>Y★</v>
      </c>
      <c r="J190" s="425" t="str">
        <f>IF(ISBLANK('6桁'!J190)=TRUE,"",VLOOKUP(パターン表!J190, 'パターン別掛け率（入力）'!$C$3:$I$302, 7, FALSE))</f>
        <v/>
      </c>
      <c r="K190" s="359">
        <f>'6桁'!K190</f>
        <v>0</v>
      </c>
      <c r="L190" s="425">
        <f>IF(ISBLANK('6桁'!L190)=TRUE,"",VLOOKUP(パターン表!L190, 'パターン別掛け率（入力）'!$C$3:$I$302, 7, FALSE))</f>
        <v>100</v>
      </c>
      <c r="M190" s="132" t="str">
        <f>'6桁'!M190</f>
        <v>W</v>
      </c>
      <c r="N190" s="266"/>
      <c r="O190" s="251"/>
      <c r="P190" s="10"/>
      <c r="Q190" s="123"/>
      <c r="R190" s="74"/>
      <c r="S190" s="251"/>
      <c r="T190" s="74"/>
      <c r="U190" s="251"/>
      <c r="Z190" s="40"/>
    </row>
    <row r="191" spans="2:27" ht="30" customHeight="1">
      <c r="B191" s="563"/>
      <c r="C191" s="87" t="s">
        <v>495</v>
      </c>
      <c r="D191" s="254"/>
      <c r="E191" s="350">
        <v>101</v>
      </c>
      <c r="F191" s="425" t="str">
        <f>IF(ISBLANK('6桁'!F191)=TRUE,"",VLOOKUP(パターン表!F191, 'パターン別掛け率（入力）'!$C$3:$I$302, 7, FALSE))</f>
        <v/>
      </c>
      <c r="G191" s="360">
        <f>'6桁'!G191</f>
        <v>0</v>
      </c>
      <c r="H191" s="425">
        <f>IF(ISBLANK('6桁'!H191)=TRUE,"",VLOOKUP(パターン表!H191, 'パターン別掛け率（入力）'!$C$3:$I$302, 7, FALSE))</f>
        <v>100</v>
      </c>
      <c r="I191" s="360" t="str">
        <f>'6桁'!I191</f>
        <v>Y★</v>
      </c>
      <c r="J191" s="425" t="str">
        <f>IF(ISBLANK('6桁'!J191)=TRUE,"",VLOOKUP(パターン表!J191, 'パターン別掛け率（入力）'!$C$3:$I$302, 7, FALSE))</f>
        <v/>
      </c>
      <c r="K191" s="359">
        <f>'6桁'!K191</f>
        <v>0</v>
      </c>
      <c r="L191" s="425" t="str">
        <f>IF(ISBLANK('6桁'!L191)=TRUE,"",VLOOKUP(パターン表!L191, 'パターン別掛け率（入力）'!$C$3:$I$302, 7, FALSE))</f>
        <v/>
      </c>
      <c r="M191" s="132">
        <f>'6桁'!M191</f>
        <v>0</v>
      </c>
      <c r="N191" s="266"/>
      <c r="O191" s="251"/>
      <c r="P191" s="10"/>
      <c r="Q191" s="123"/>
      <c r="R191" s="74"/>
      <c r="S191" s="251"/>
      <c r="T191" s="74"/>
      <c r="U191" s="251"/>
      <c r="Z191" s="40"/>
    </row>
    <row r="192" spans="2:27" ht="30" customHeight="1">
      <c r="B192" s="563"/>
      <c r="C192" s="87" t="s">
        <v>66</v>
      </c>
      <c r="D192" s="317">
        <v>88</v>
      </c>
      <c r="E192" s="348">
        <v>92</v>
      </c>
      <c r="F192" s="425">
        <f>IF(ISBLANK('6桁'!F192)=TRUE,"",VLOOKUP(パターン表!F192, 'パターン別掛け率（入力）'!$C$3:$I$302, 7, FALSE))</f>
        <v>100</v>
      </c>
      <c r="G192" s="360" t="str">
        <f>'6桁'!G192</f>
        <v>Y★</v>
      </c>
      <c r="H192" s="425" t="str">
        <f>IF(ISBLANK('6桁'!H192)=TRUE,"",VLOOKUP(パターン表!H192, 'パターン別掛け率（入力）'!$C$3:$I$302, 7, FALSE))</f>
        <v/>
      </c>
      <c r="I192" s="360">
        <f>'6桁'!I192</f>
        <v>0</v>
      </c>
      <c r="J192" s="425" t="str">
        <f>IF(ISBLANK('6桁'!J192)=TRUE,"",VLOOKUP(パターン表!J192, 'パターン別掛け率（入力）'!$C$3:$I$302, 7, FALSE))</f>
        <v/>
      </c>
      <c r="K192" s="359">
        <f>'6桁'!K192</f>
        <v>0</v>
      </c>
      <c r="L192" s="425">
        <f>IF(ISBLANK('6桁'!L192)=TRUE,"",VLOOKUP(パターン表!L192, 'パターン別掛け率（入力）'!$C$3:$I$302, 7, FALSE))</f>
        <v>100</v>
      </c>
      <c r="M192" s="132" t="str">
        <f>'6桁'!M192</f>
        <v>W★</v>
      </c>
      <c r="N192" s="266"/>
      <c r="O192" s="251"/>
      <c r="P192" s="10"/>
      <c r="Q192" s="123"/>
      <c r="R192" s="74"/>
      <c r="S192" s="251"/>
      <c r="T192" s="74"/>
      <c r="U192" s="251"/>
      <c r="Z192" s="40"/>
    </row>
    <row r="193" spans="2:26" ht="30" customHeight="1">
      <c r="B193" s="563"/>
      <c r="C193" s="87" t="s">
        <v>172</v>
      </c>
      <c r="D193" s="317">
        <v>91</v>
      </c>
      <c r="E193" s="348">
        <v>95</v>
      </c>
      <c r="F193" s="425">
        <f>IF(ISBLANK('6桁'!F193)=TRUE,"",VLOOKUP(パターン表!F193, 'パターン別掛け率（入力）'!$C$3:$I$302, 7, FALSE))</f>
        <v>100</v>
      </c>
      <c r="G193" s="96" t="str">
        <f>'6桁'!G193</f>
        <v>Y★</v>
      </c>
      <c r="H193" s="425" t="str">
        <f>IF(ISBLANK('6桁'!H193)=TRUE,"",VLOOKUP(パターン表!H193, 'パターン別掛け率（入力）'!$C$3:$I$302, 7, FALSE))</f>
        <v/>
      </c>
      <c r="I193" s="96">
        <f>'6桁'!I193</f>
        <v>0</v>
      </c>
      <c r="J193" s="425" t="str">
        <f>IF(ISBLANK('6桁'!J193)=TRUE,"",VLOOKUP(パターン表!J193, 'パターン別掛け率（入力）'!$C$3:$I$302, 7, FALSE))</f>
        <v/>
      </c>
      <c r="K193" s="359">
        <f>'6桁'!K193</f>
        <v>0</v>
      </c>
      <c r="L193" s="425">
        <f>IF(ISBLANK('6桁'!L193)=TRUE,"",VLOOKUP(パターン表!L193, 'パターン別掛け率（入力）'!$C$3:$I$302, 7, FALSE))</f>
        <v>100</v>
      </c>
      <c r="M193" s="132" t="str">
        <f>'6桁'!M193</f>
        <v>W★</v>
      </c>
      <c r="N193" s="266"/>
      <c r="O193" s="251"/>
      <c r="P193" s="10"/>
      <c r="Q193" s="123"/>
      <c r="R193" s="74"/>
      <c r="S193" s="251"/>
      <c r="T193" s="74"/>
      <c r="U193" s="251"/>
      <c r="Z193" s="40"/>
    </row>
    <row r="194" spans="2:26" ht="30" customHeight="1">
      <c r="B194" s="563"/>
      <c r="C194" s="87" t="s">
        <v>70</v>
      </c>
      <c r="D194" s="317">
        <v>93</v>
      </c>
      <c r="E194" s="348">
        <v>97</v>
      </c>
      <c r="F194" s="425">
        <f>IF(ISBLANK('6桁'!F194)=TRUE,"",VLOOKUP(パターン表!F194, 'パターン別掛け率（入力）'!$C$3:$I$302, 7, FALSE))</f>
        <v>100</v>
      </c>
      <c r="G194" s="360" t="str">
        <f>'6桁'!G194</f>
        <v>Y★</v>
      </c>
      <c r="H194" s="425" t="str">
        <f>IF(ISBLANK('6桁'!H194)=TRUE,"",VLOOKUP(パターン表!H194, 'パターン別掛け率（入力）'!$C$3:$I$302, 7, FALSE))</f>
        <v/>
      </c>
      <c r="I194" s="360">
        <f>'6桁'!I194</f>
        <v>0</v>
      </c>
      <c r="J194" s="425" t="str">
        <f>IF(ISBLANK('6桁'!J194)=TRUE,"",VLOOKUP(パターン表!J194, 'パターン別掛け率（入力）'!$C$3:$I$302, 7, FALSE))</f>
        <v/>
      </c>
      <c r="K194" s="359">
        <f>'6桁'!K194</f>
        <v>0</v>
      </c>
      <c r="L194" s="425" t="str">
        <f>IF(ISBLANK('6桁'!L194)=TRUE,"",VLOOKUP(パターン表!L194, 'パターン別掛け率（入力）'!$C$3:$I$302, 7, FALSE))</f>
        <v/>
      </c>
      <c r="M194" s="126">
        <f>'6桁'!M194</f>
        <v>0</v>
      </c>
      <c r="N194" s="266"/>
      <c r="O194" s="251"/>
      <c r="P194" s="10"/>
      <c r="Q194" s="123"/>
      <c r="R194" s="74"/>
      <c r="S194" s="251"/>
      <c r="T194" s="74"/>
      <c r="U194" s="251"/>
      <c r="Z194" s="40"/>
    </row>
    <row r="195" spans="2:26" ht="30" customHeight="1">
      <c r="B195" s="563"/>
      <c r="C195" s="87" t="s">
        <v>136</v>
      </c>
      <c r="D195" s="317">
        <v>95</v>
      </c>
      <c r="E195" s="348">
        <v>99</v>
      </c>
      <c r="F195" s="425">
        <f>IF(ISBLANK('6桁'!F195)=TRUE,"",VLOOKUP(パターン表!F195, 'パターン別掛け率（入力）'!$C$3:$I$302, 7, FALSE))</f>
        <v>100</v>
      </c>
      <c r="G195" s="360" t="str">
        <f>'6桁'!G195</f>
        <v>Y★</v>
      </c>
      <c r="H195" s="425" t="str">
        <f>IF(ISBLANK('6桁'!H195)=TRUE,"",VLOOKUP(パターン表!H195, 'パターン別掛け率（入力）'!$C$3:$I$302, 7, FALSE))</f>
        <v/>
      </c>
      <c r="I195" s="360">
        <f>'6桁'!I195</f>
        <v>0</v>
      </c>
      <c r="J195" s="425" t="str">
        <f>IF(ISBLANK('6桁'!J195)=TRUE,"",VLOOKUP(パターン表!J195, 'パターン別掛け率（入力）'!$C$3:$I$302, 7, FALSE))</f>
        <v/>
      </c>
      <c r="K195" s="359">
        <f>'6桁'!K195</f>
        <v>0</v>
      </c>
      <c r="L195" s="425" t="str">
        <f>IF(ISBLANK('6桁'!L195)=TRUE,"",VLOOKUP(パターン表!L195, 'パターン別掛け率（入力）'!$C$3:$I$302, 7, FALSE))</f>
        <v/>
      </c>
      <c r="M195" s="126">
        <f>'6桁'!M195</f>
        <v>0</v>
      </c>
      <c r="N195" s="266"/>
      <c r="O195" s="251"/>
      <c r="P195" s="10"/>
      <c r="Q195" s="123"/>
      <c r="R195" s="74"/>
      <c r="S195" s="251"/>
      <c r="T195" s="74"/>
      <c r="U195" s="251"/>
      <c r="Z195" s="40"/>
    </row>
    <row r="196" spans="2:26" ht="30" customHeight="1">
      <c r="B196" s="563"/>
      <c r="C196" s="87" t="s">
        <v>71</v>
      </c>
      <c r="D196" s="317">
        <v>99</v>
      </c>
      <c r="E196" s="348">
        <v>103</v>
      </c>
      <c r="F196" s="425" t="str">
        <f>IF(ISBLANK('6桁'!F196)=TRUE,"",VLOOKUP(パターン表!F196, 'パターン別掛け率（入力）'!$C$3:$I$302, 7, FALSE))</f>
        <v/>
      </c>
      <c r="G196" s="360">
        <f>'6桁'!G196</f>
        <v>0</v>
      </c>
      <c r="H196" s="425">
        <f>IF(ISBLANK('6桁'!H196)=TRUE,"",VLOOKUP(パターン表!H196, 'パターン別掛け率（入力）'!$C$3:$I$302, 7, FALSE))</f>
        <v>100</v>
      </c>
      <c r="I196" s="360" t="str">
        <f>'6桁'!I196</f>
        <v>Y</v>
      </c>
      <c r="J196" s="425" t="str">
        <f>IF(ISBLANK('6桁'!J196)=TRUE,"",VLOOKUP(パターン表!J196, 'パターン別掛け率（入力）'!$C$3:$I$302, 7, FALSE))</f>
        <v/>
      </c>
      <c r="K196" s="359">
        <f>'6桁'!K196</f>
        <v>0</v>
      </c>
      <c r="L196" s="425" t="str">
        <f>IF(ISBLANK('6桁'!L196)=TRUE,"",VLOOKUP(パターン表!L196, 'パターン別掛け率（入力）'!$C$3:$I$302, 7, FALSE))</f>
        <v/>
      </c>
      <c r="M196" s="132">
        <f>'6桁'!M196</f>
        <v>0</v>
      </c>
      <c r="N196" s="266"/>
      <c r="O196" s="251"/>
      <c r="P196" s="10"/>
      <c r="Q196" s="123"/>
      <c r="R196" s="74"/>
      <c r="S196" s="251"/>
      <c r="T196" s="74"/>
      <c r="U196" s="251"/>
      <c r="Z196" s="40"/>
    </row>
    <row r="197" spans="2:26" ht="30" customHeight="1">
      <c r="B197" s="563"/>
      <c r="C197" s="87" t="s">
        <v>86</v>
      </c>
      <c r="D197" s="317">
        <v>91</v>
      </c>
      <c r="E197" s="348">
        <v>95</v>
      </c>
      <c r="F197" s="425">
        <f>IF(ISBLANK('6桁'!F197)=TRUE,"",VLOOKUP(パターン表!F197, 'パターン別掛け率（入力）'!$C$3:$I$302, 7, FALSE))</f>
        <v>100</v>
      </c>
      <c r="G197" s="360" t="str">
        <f>'6桁'!G197</f>
        <v>Y★</v>
      </c>
      <c r="H197" s="425" t="str">
        <f>IF(ISBLANK('6桁'!H197)=TRUE,"",VLOOKUP(パターン表!H197, 'パターン別掛け率（入力）'!$C$3:$I$302, 7, FALSE))</f>
        <v/>
      </c>
      <c r="I197" s="360">
        <f>'6桁'!I197</f>
        <v>0</v>
      </c>
      <c r="J197" s="425" t="str">
        <f>IF(ISBLANK('6桁'!J197)=TRUE,"",VLOOKUP(パターン表!J197, 'パターン別掛け率（入力）'!$C$3:$I$302, 7, FALSE))</f>
        <v/>
      </c>
      <c r="K197" s="359">
        <f>'6桁'!K197</f>
        <v>0</v>
      </c>
      <c r="L197" s="425" t="str">
        <f>IF(ISBLANK('6桁'!L197)=TRUE,"",VLOOKUP(パターン表!L197, 'パターン別掛け率（入力）'!$C$3:$I$302, 7, FALSE))</f>
        <v/>
      </c>
      <c r="M197" s="132">
        <f>'6桁'!M197</f>
        <v>0</v>
      </c>
      <c r="N197" s="266"/>
      <c r="O197" s="251"/>
      <c r="P197" s="10"/>
      <c r="Q197" s="123"/>
      <c r="R197" s="74"/>
      <c r="S197" s="251"/>
      <c r="T197" s="74"/>
      <c r="U197" s="251"/>
      <c r="Z197" s="40"/>
    </row>
    <row r="198" spans="2:26" ht="30" customHeight="1">
      <c r="B198" s="563"/>
      <c r="C198" s="87" t="s">
        <v>138</v>
      </c>
      <c r="D198" s="317">
        <v>94</v>
      </c>
      <c r="E198" s="348">
        <v>98</v>
      </c>
      <c r="F198" s="425">
        <f>IF(ISBLANK('6桁'!F198)=TRUE,"",VLOOKUP(パターン表!F198, 'パターン別掛け率（入力）'!$C$3:$I$302, 7, FALSE))</f>
        <v>100</v>
      </c>
      <c r="G198" s="96" t="str">
        <f>'6桁'!G198</f>
        <v>Y★</v>
      </c>
      <c r="H198" s="425" t="str">
        <f>IF(ISBLANK('6桁'!H198)=TRUE,"",VLOOKUP(パターン表!H198, 'パターン別掛け率（入力）'!$C$3:$I$302, 7, FALSE))</f>
        <v/>
      </c>
      <c r="I198" s="96">
        <f>'6桁'!I198</f>
        <v>0</v>
      </c>
      <c r="J198" s="425" t="str">
        <f>IF(ISBLANK('6桁'!J198)=TRUE,"",VLOOKUP(パターン表!J198, 'パターン別掛け率（入力）'!$C$3:$I$302, 7, FALSE))</f>
        <v/>
      </c>
      <c r="K198" s="359">
        <f>'6桁'!K198</f>
        <v>0</v>
      </c>
      <c r="L198" s="425" t="str">
        <f>IF(ISBLANK('6桁'!L198)=TRUE,"",VLOOKUP(パターン表!L198, 'パターン別掛け率（入力）'!$C$3:$I$302, 7, FALSE))</f>
        <v/>
      </c>
      <c r="M198" s="132">
        <f>'6桁'!M198</f>
        <v>0</v>
      </c>
      <c r="N198" s="266"/>
      <c r="O198" s="251"/>
      <c r="P198" s="10"/>
      <c r="Q198" s="123"/>
      <c r="R198" s="74"/>
      <c r="S198" s="251"/>
      <c r="T198" s="74"/>
      <c r="U198" s="251"/>
      <c r="Z198" s="40"/>
    </row>
    <row r="199" spans="2:26" ht="30" customHeight="1">
      <c r="B199" s="563"/>
      <c r="C199" s="87" t="s">
        <v>90</v>
      </c>
      <c r="D199" s="317">
        <v>96</v>
      </c>
      <c r="E199" s="348">
        <v>100</v>
      </c>
      <c r="F199" s="425">
        <f>IF(ISBLANK('6桁'!F199)=TRUE,"",VLOOKUP(パターン表!F199, 'パターン別掛け率（入力）'!$C$3:$I$302, 7, FALSE))</f>
        <v>100</v>
      </c>
      <c r="G199" s="360" t="str">
        <f>'6桁'!G199</f>
        <v>Y★</v>
      </c>
      <c r="H199" s="425" t="str">
        <f>IF(ISBLANK('6桁'!H199)=TRUE,"",VLOOKUP(パターン表!H199, 'パターン別掛け率（入力）'!$C$3:$I$302, 7, FALSE))</f>
        <v/>
      </c>
      <c r="I199" s="360">
        <f>'6桁'!I199</f>
        <v>0</v>
      </c>
      <c r="J199" s="425" t="str">
        <f>IF(ISBLANK('6桁'!J199)=TRUE,"",VLOOKUP(パターン表!J199, 'パターン別掛け率（入力）'!$C$3:$I$302, 7, FALSE))</f>
        <v/>
      </c>
      <c r="K199" s="359">
        <f>'6桁'!K199</f>
        <v>0</v>
      </c>
      <c r="L199" s="425" t="str">
        <f>IF(ISBLANK('6桁'!L199)=TRUE,"",VLOOKUP(パターン表!L199, 'パターン別掛け率（入力）'!$C$3:$I$302, 7, FALSE))</f>
        <v/>
      </c>
      <c r="M199" s="132">
        <f>'6桁'!M199</f>
        <v>0</v>
      </c>
      <c r="N199" s="266"/>
      <c r="O199" s="251"/>
      <c r="P199" s="10"/>
      <c r="Q199" s="123"/>
      <c r="R199" s="74"/>
      <c r="S199" s="251"/>
      <c r="T199" s="74"/>
      <c r="U199" s="251"/>
      <c r="Z199" s="40"/>
    </row>
    <row r="200" spans="2:26" ht="30" customHeight="1">
      <c r="B200" s="563"/>
      <c r="C200" s="87" t="s">
        <v>91</v>
      </c>
      <c r="D200" s="317">
        <v>99</v>
      </c>
      <c r="E200" s="348">
        <v>103</v>
      </c>
      <c r="F200" s="425" t="str">
        <f>IF(ISBLANK('6桁'!F200)=TRUE,"",VLOOKUP(パターン表!F200, 'パターン別掛け率（入力）'!$C$3:$I$302, 7, FALSE))</f>
        <v/>
      </c>
      <c r="G200" s="360">
        <f>'6桁'!G200</f>
        <v>0</v>
      </c>
      <c r="H200" s="425">
        <f>IF(ISBLANK('6桁'!H200)=TRUE,"",VLOOKUP(パターン表!H200, 'パターン別掛け率（入力）'!$C$3:$I$302, 7, FALSE))</f>
        <v>100</v>
      </c>
      <c r="I200" s="360" t="str">
        <f>'6桁'!I200</f>
        <v>Y★</v>
      </c>
      <c r="J200" s="425" t="str">
        <f>IF(ISBLANK('6桁'!J200)=TRUE,"",VLOOKUP(パターン表!J200, 'パターン別掛け率（入力）'!$C$3:$I$302, 7, FALSE))</f>
        <v/>
      </c>
      <c r="K200" s="359">
        <f>'6桁'!K200</f>
        <v>0</v>
      </c>
      <c r="L200" s="425" t="str">
        <f>IF(ISBLANK('6桁'!L200)=TRUE,"",VLOOKUP(パターン表!L200, 'パターン別掛け率（入力）'!$C$3:$I$302, 7, FALSE))</f>
        <v/>
      </c>
      <c r="M200" s="132">
        <f>'6桁'!M200</f>
        <v>0</v>
      </c>
      <c r="N200" s="266"/>
      <c r="O200" s="251"/>
      <c r="P200" s="10"/>
      <c r="Q200" s="123"/>
      <c r="R200" s="74"/>
      <c r="S200" s="22"/>
      <c r="T200" s="74"/>
      <c r="U200" s="251"/>
      <c r="Z200" s="40"/>
    </row>
    <row r="201" spans="2:26" ht="30" customHeight="1">
      <c r="B201" s="563"/>
      <c r="C201" s="87" t="s">
        <v>308</v>
      </c>
      <c r="D201" s="317">
        <v>92</v>
      </c>
      <c r="E201" s="348"/>
      <c r="F201" s="425">
        <f>IF(ISBLANK('6桁'!F201)=TRUE,"",VLOOKUP(パターン表!F201, 'パターン別掛け率（入力）'!$C$3:$I$302, 7, FALSE))</f>
        <v>100</v>
      </c>
      <c r="G201" s="360" t="str">
        <f>'6桁'!G201</f>
        <v>W</v>
      </c>
      <c r="H201" s="425" t="str">
        <f>IF(ISBLANK('6桁'!H201)=TRUE,"",VLOOKUP(パターン表!H201, 'パターン別掛け率（入力）'!$C$3:$I$302, 7, FALSE))</f>
        <v/>
      </c>
      <c r="I201" s="360">
        <f>'6桁'!I201</f>
        <v>0</v>
      </c>
      <c r="J201" s="425" t="str">
        <f>IF(ISBLANK('6桁'!J201)=TRUE,"",VLOOKUP(パターン表!J201, 'パターン別掛け率（入力）'!$C$3:$I$302, 7, FALSE))</f>
        <v/>
      </c>
      <c r="K201" s="359">
        <f>'6桁'!K201</f>
        <v>0</v>
      </c>
      <c r="L201" s="425" t="str">
        <f>IF(ISBLANK('6桁'!L201)=TRUE,"",VLOOKUP(パターン表!L201, 'パターン別掛け率（入力）'!$C$3:$I$302, 7, FALSE))</f>
        <v/>
      </c>
      <c r="M201" s="132">
        <f>'6桁'!M201</f>
        <v>0</v>
      </c>
      <c r="N201" s="266"/>
      <c r="O201" s="251"/>
      <c r="P201" s="10"/>
      <c r="Q201" s="123"/>
      <c r="R201" s="74"/>
      <c r="S201" s="251"/>
      <c r="T201" s="74"/>
      <c r="U201" s="251"/>
      <c r="Z201" s="40"/>
    </row>
    <row r="202" spans="2:26" ht="30" customHeight="1">
      <c r="B202" s="563"/>
      <c r="C202" s="87" t="s">
        <v>139</v>
      </c>
      <c r="D202" s="317">
        <v>95</v>
      </c>
      <c r="E202" s="348">
        <v>99</v>
      </c>
      <c r="F202" s="425">
        <f>IF(ISBLANK('6桁'!F202)=TRUE,"",VLOOKUP(パターン表!F202, 'パターン別掛け率（入力）'!$C$3:$I$302, 7, FALSE))</f>
        <v>100</v>
      </c>
      <c r="G202" s="360" t="str">
        <f>'6桁'!G202</f>
        <v>W★</v>
      </c>
      <c r="H202" s="425" t="str">
        <f>IF(ISBLANK('6桁'!H202)=TRUE,"",VLOOKUP(パターン表!H202, 'パターン別掛け率（入力）'!$C$3:$I$302, 7, FALSE))</f>
        <v/>
      </c>
      <c r="I202" s="360">
        <f>'6桁'!I202</f>
        <v>0</v>
      </c>
      <c r="J202" s="425" t="str">
        <f>IF(ISBLANK('6桁'!J202)=TRUE,"",VLOOKUP(パターン表!J202, 'パターン別掛け率（入力）'!$C$3:$I$302, 7, FALSE))</f>
        <v/>
      </c>
      <c r="K202" s="359">
        <f>'6桁'!K202</f>
        <v>0</v>
      </c>
      <c r="L202" s="425" t="str">
        <f>IF(ISBLANK('6桁'!L202)=TRUE,"",VLOOKUP(パターン表!L202, 'パターン別掛け率（入力）'!$C$3:$I$302, 7, FALSE))</f>
        <v/>
      </c>
      <c r="M202" s="132">
        <f>'6桁'!M202</f>
        <v>0</v>
      </c>
      <c r="N202" s="266"/>
      <c r="O202" s="251"/>
      <c r="P202" s="10"/>
      <c r="Q202" s="123"/>
      <c r="R202" s="74"/>
      <c r="S202" s="251"/>
      <c r="T202" s="74"/>
      <c r="U202" s="251"/>
      <c r="Z202" s="40"/>
    </row>
    <row r="203" spans="2:26" ht="30" customHeight="1">
      <c r="B203" s="563"/>
      <c r="C203" s="87" t="s">
        <v>140</v>
      </c>
      <c r="D203" s="317">
        <v>97</v>
      </c>
      <c r="E203" s="348">
        <v>101</v>
      </c>
      <c r="F203" s="425">
        <f>IF(ISBLANK('6桁'!F203)=TRUE,"",VLOOKUP(パターン表!F203, 'パターン別掛け率（入力）'!$C$3:$I$302, 7, FALSE))</f>
        <v>100</v>
      </c>
      <c r="G203" s="359" t="str">
        <f>'6桁'!G203</f>
        <v>Y★</v>
      </c>
      <c r="H203" s="425" t="str">
        <f>IF(ISBLANK('6桁'!H203)=TRUE,"",VLOOKUP(パターン表!H203, 'パターン別掛け率（入力）'!$C$3:$I$302, 7, FALSE))</f>
        <v/>
      </c>
      <c r="I203" s="359">
        <f>'6桁'!I203</f>
        <v>0</v>
      </c>
      <c r="J203" s="425" t="str">
        <f>IF(ISBLANK('6桁'!J203)=TRUE,"",VLOOKUP(パターン表!J203, 'パターン別掛け率（入力）'!$C$3:$I$302, 7, FALSE))</f>
        <v/>
      </c>
      <c r="K203" s="359">
        <f>'6桁'!K203</f>
        <v>0</v>
      </c>
      <c r="L203" s="425" t="str">
        <f>IF(ISBLANK('6桁'!L203)=TRUE,"",VLOOKUP(パターン表!L203, 'パターン別掛け率（入力）'!$C$3:$I$302, 7, FALSE))</f>
        <v/>
      </c>
      <c r="M203" s="132">
        <f>'6桁'!M203</f>
        <v>0</v>
      </c>
      <c r="N203" s="266"/>
      <c r="O203" s="251"/>
      <c r="P203" s="10"/>
      <c r="Q203" s="123"/>
      <c r="R203" s="74"/>
      <c r="S203" s="251"/>
      <c r="T203" s="74"/>
      <c r="U203" s="251"/>
      <c r="Z203" s="40"/>
    </row>
    <row r="204" spans="2:26" ht="30" customHeight="1">
      <c r="B204" s="563"/>
      <c r="C204" s="87" t="s">
        <v>141</v>
      </c>
      <c r="D204" s="317">
        <v>100</v>
      </c>
      <c r="E204" s="348">
        <v>104</v>
      </c>
      <c r="F204" s="425">
        <f>IF(ISBLANK('6桁'!F204)=TRUE,"",VLOOKUP(パターン表!F204, 'パターン別掛け率（入力）'!$C$3:$I$302, 7, FALSE))</f>
        <v>100</v>
      </c>
      <c r="G204" s="359" t="str">
        <f>'6桁'!G204</f>
        <v>Y★</v>
      </c>
      <c r="H204" s="425">
        <f>IF(ISBLANK('6桁'!H204)=TRUE,"",VLOOKUP(パターン表!H204, 'パターン別掛け率（入力）'!$C$3:$I$302, 7, FALSE))</f>
        <v>100</v>
      </c>
      <c r="I204" s="359" t="str">
        <f>'6桁'!I204</f>
        <v>Y★</v>
      </c>
      <c r="J204" s="425" t="str">
        <f>IF(ISBLANK('6桁'!J204)=TRUE,"",VLOOKUP(パターン表!J204, 'パターン別掛け率（入力）'!$C$3:$I$302, 7, FALSE))</f>
        <v/>
      </c>
      <c r="K204" s="96">
        <f>'6桁'!K204</f>
        <v>0</v>
      </c>
      <c r="L204" s="425" t="str">
        <f>IF(ISBLANK('6桁'!L204)=TRUE,"",VLOOKUP(パターン表!L204, 'パターン別掛け率（入力）'!$C$3:$I$302, 7, FALSE))</f>
        <v/>
      </c>
      <c r="M204" s="132">
        <f>'6桁'!M204</f>
        <v>0</v>
      </c>
      <c r="N204" s="266"/>
      <c r="O204" s="251"/>
      <c r="P204" s="10"/>
      <c r="Q204" s="123"/>
      <c r="R204" s="74"/>
      <c r="S204" s="251"/>
      <c r="T204" s="74"/>
      <c r="U204" s="251"/>
      <c r="Z204" s="40"/>
    </row>
    <row r="205" spans="2:26" ht="30" customHeight="1">
      <c r="B205" s="563"/>
      <c r="C205" s="87" t="s">
        <v>496</v>
      </c>
      <c r="D205" s="317"/>
      <c r="E205" s="348">
        <v>106</v>
      </c>
      <c r="F205" s="425" t="str">
        <f>IF(ISBLANK('6桁'!F205)=TRUE,"",VLOOKUP(パターン表!F205, 'パターン別掛け率（入力）'!$C$3:$I$302, 7, FALSE))</f>
        <v/>
      </c>
      <c r="G205" s="359">
        <f>'6桁'!G205</f>
        <v>0</v>
      </c>
      <c r="H205" s="425" t="str">
        <f>IF(ISBLANK('6桁'!H205)=TRUE,"",VLOOKUP(パターン表!H205, 'パターン別掛け率（入力）'!$C$3:$I$302, 7, FALSE))</f>
        <v/>
      </c>
      <c r="I205" s="359">
        <f>'6桁'!I205</f>
        <v>0</v>
      </c>
      <c r="J205" s="425">
        <f>IF(ISBLANK('6桁'!J205)=TRUE,"",VLOOKUP(パターン表!J205, 'パターン別掛け率（入力）'!$C$3:$I$302, 7, FALSE))</f>
        <v>100</v>
      </c>
      <c r="K205" s="360" t="str">
        <f>'6桁'!K205</f>
        <v>W★</v>
      </c>
      <c r="L205" s="425" t="str">
        <f>IF(ISBLANK('6桁'!L205)=TRUE,"",VLOOKUP(パターン表!L205, 'パターン別掛け率（入力）'!$C$3:$I$302, 7, FALSE))</f>
        <v/>
      </c>
      <c r="M205" s="132">
        <f>'6桁'!M205</f>
        <v>0</v>
      </c>
      <c r="N205" s="266"/>
      <c r="O205" s="251"/>
      <c r="P205" s="10"/>
      <c r="Q205" s="123"/>
      <c r="R205" s="74"/>
      <c r="S205" s="251"/>
      <c r="T205" s="74"/>
      <c r="U205" s="251"/>
      <c r="Z205" s="40"/>
    </row>
    <row r="206" spans="2:26" ht="30" customHeight="1">
      <c r="B206" s="563"/>
      <c r="C206" s="87" t="s">
        <v>142</v>
      </c>
      <c r="D206" s="317">
        <v>95</v>
      </c>
      <c r="E206" s="348">
        <v>99</v>
      </c>
      <c r="F206" s="425" t="str">
        <f>IF(ISBLANK('6桁'!F206)=TRUE,"",VLOOKUP(パターン表!F206, 'パターン別掛け率（入力）'!$C$3:$I$302, 7, FALSE))</f>
        <v/>
      </c>
      <c r="G206" s="359">
        <f>'6桁'!G206</f>
        <v>0</v>
      </c>
      <c r="H206" s="425" t="str">
        <f>IF(ISBLANK('6桁'!H206)=TRUE,"",VLOOKUP(パターン表!H206, 'パターン別掛け率（入力）'!$C$3:$I$302, 7, FALSE))</f>
        <v/>
      </c>
      <c r="I206" s="359">
        <f>'6桁'!I206</f>
        <v>0</v>
      </c>
      <c r="J206" s="425">
        <f>IF(ISBLANK('6桁'!J206)=TRUE,"",VLOOKUP(パターン表!J206, 'パターン別掛け率（入力）'!$C$3:$I$302, 7, FALSE))</f>
        <v>100</v>
      </c>
      <c r="K206" s="359" t="str">
        <f>'6桁'!K206</f>
        <v>W★</v>
      </c>
      <c r="L206" s="425" t="str">
        <f>IF(ISBLANK('6桁'!L206)=TRUE,"",VLOOKUP(パターン表!L206, 'パターン別掛け率（入力）'!$C$3:$I$302, 7, FALSE))</f>
        <v/>
      </c>
      <c r="M206" s="132">
        <f>'6桁'!M206</f>
        <v>0</v>
      </c>
      <c r="N206" s="266"/>
      <c r="O206" s="251"/>
      <c r="P206" s="10"/>
      <c r="Q206" s="123"/>
      <c r="R206" s="74"/>
      <c r="S206" s="251"/>
      <c r="T206" s="74"/>
      <c r="U206" s="251"/>
      <c r="Z206" s="40"/>
    </row>
    <row r="207" spans="2:26" ht="30" customHeight="1">
      <c r="B207" s="563"/>
      <c r="C207" s="87" t="s">
        <v>4</v>
      </c>
      <c r="D207" s="317">
        <v>98</v>
      </c>
      <c r="E207" s="348">
        <v>102</v>
      </c>
      <c r="F207" s="425">
        <f>IF(ISBLANK('6桁'!F207)=TRUE,"",VLOOKUP(パターン表!F207, 'パターン別掛け率（入力）'!$C$3:$I$302, 7, FALSE))</f>
        <v>100</v>
      </c>
      <c r="G207" s="359" t="str">
        <f>'6桁'!G207</f>
        <v>W★</v>
      </c>
      <c r="H207" s="425" t="str">
        <f>IF(ISBLANK('6桁'!H207)=TRUE,"",VLOOKUP(パターン表!H207, 'パターン別掛け率（入力）'!$C$3:$I$302, 7, FALSE))</f>
        <v/>
      </c>
      <c r="I207" s="359">
        <f>'6桁'!I207</f>
        <v>0</v>
      </c>
      <c r="J207" s="425" t="str">
        <f>IF(ISBLANK('6桁'!J207)=TRUE,"",VLOOKUP(パターン表!J207, 'パターン別掛け率（入力）'!$C$3:$I$302, 7, FALSE))</f>
        <v/>
      </c>
      <c r="K207" s="359">
        <f>'6桁'!K207</f>
        <v>0</v>
      </c>
      <c r="L207" s="425" t="str">
        <f>IF(ISBLANK('6桁'!L207)=TRUE,"",VLOOKUP(パターン表!L207, 'パターン別掛け率（入力）'!$C$3:$I$302, 7, FALSE))</f>
        <v/>
      </c>
      <c r="M207" s="132">
        <f>'6桁'!M207</f>
        <v>0</v>
      </c>
      <c r="N207" s="266"/>
      <c r="O207" s="251"/>
      <c r="P207" s="10"/>
      <c r="Q207" s="123"/>
      <c r="R207" s="74"/>
      <c r="S207" s="251"/>
      <c r="T207" s="74"/>
      <c r="U207" s="251"/>
      <c r="Z207" s="40"/>
    </row>
    <row r="208" spans="2:26" ht="30" customHeight="1">
      <c r="B208" s="563"/>
      <c r="C208" s="87" t="s">
        <v>205</v>
      </c>
      <c r="D208" s="317">
        <v>100</v>
      </c>
      <c r="E208" s="348">
        <v>104</v>
      </c>
      <c r="F208" s="425">
        <f>IF(ISBLANK('6桁'!F208)=TRUE,"",VLOOKUP(パターン表!F208, 'パターン別掛け率（入力）'!$C$3:$I$302, 7, FALSE))</f>
        <v>100</v>
      </c>
      <c r="G208" s="359" t="str">
        <f>'6桁'!G208</f>
        <v>Y★</v>
      </c>
      <c r="H208" s="425" t="str">
        <f>IF(ISBLANK('6桁'!H208)=TRUE,"",VLOOKUP(パターン表!H208, 'パターン別掛け率（入力）'!$C$3:$I$302, 7, FALSE))</f>
        <v/>
      </c>
      <c r="I208" s="359">
        <f>'6桁'!I208</f>
        <v>0</v>
      </c>
      <c r="J208" s="425" t="str">
        <f>IF(ISBLANK('6桁'!J208)=TRUE,"",VLOOKUP(パターン表!J208, 'パターン別掛け率（入力）'!$C$3:$I$302, 7, FALSE))</f>
        <v/>
      </c>
      <c r="K208" s="359">
        <f>'6桁'!K208</f>
        <v>0</v>
      </c>
      <c r="L208" s="425" t="str">
        <f>IF(ISBLANK('6桁'!L208)=TRUE,"",VLOOKUP(パターン表!L208, 'パターン別掛け率（入力）'!$C$3:$I$302, 7, FALSE))</f>
        <v/>
      </c>
      <c r="M208" s="132">
        <f>'6桁'!M208</f>
        <v>0</v>
      </c>
      <c r="N208" s="266"/>
      <c r="O208" s="251"/>
      <c r="P208" s="10"/>
      <c r="Q208" s="123"/>
      <c r="R208" s="74"/>
      <c r="S208" s="251"/>
      <c r="T208" s="74"/>
      <c r="U208" s="251"/>
      <c r="Z208" s="40"/>
    </row>
    <row r="209" spans="2:27" ht="30" customHeight="1">
      <c r="B209" s="563"/>
      <c r="C209" s="87" t="s">
        <v>207</v>
      </c>
      <c r="D209" s="317">
        <v>105</v>
      </c>
      <c r="E209" s="348">
        <v>109</v>
      </c>
      <c r="F209" s="425" t="str">
        <f>IF(ISBLANK('6桁'!F209)=TRUE,"",VLOOKUP(パターン表!F209, 'パターン別掛け率（入力）'!$C$3:$I$302, 7, FALSE))</f>
        <v/>
      </c>
      <c r="G209" s="359">
        <f>'6桁'!G209</f>
        <v>0</v>
      </c>
      <c r="H209" s="425" t="str">
        <f>IF(ISBLANK('6桁'!H209)=TRUE,"",VLOOKUP(パターン表!H209, 'パターン別掛け率（入力）'!$C$3:$I$302, 7, FALSE))</f>
        <v/>
      </c>
      <c r="I209" s="359">
        <f>'6桁'!I209</f>
        <v>0</v>
      </c>
      <c r="J209" s="425">
        <f>IF(ISBLANK('6桁'!J209)=TRUE,"",VLOOKUP(パターン表!J209, 'パターン別掛け率（入力）'!$C$3:$I$302, 7, FALSE))</f>
        <v>100</v>
      </c>
      <c r="K209" s="96" t="str">
        <f>'6桁'!K209</f>
        <v>W★</v>
      </c>
      <c r="L209" s="425" t="str">
        <f>IF(ISBLANK('6桁'!L209)=TRUE,"",VLOOKUP(パターン表!L209, 'パターン別掛け率（入力）'!$C$3:$I$302, 7, FALSE))</f>
        <v/>
      </c>
      <c r="M209" s="132">
        <f>'6桁'!M209</f>
        <v>0</v>
      </c>
      <c r="N209" s="266"/>
      <c r="O209" s="251"/>
      <c r="P209" s="10"/>
      <c r="Q209" s="123"/>
      <c r="R209" s="74"/>
      <c r="S209" s="22"/>
      <c r="T209" s="74"/>
      <c r="U209" s="251"/>
      <c r="Z209" s="40"/>
    </row>
    <row r="210" spans="2:27" ht="30" customHeight="1">
      <c r="B210" s="563"/>
      <c r="C210" s="87" t="s">
        <v>339</v>
      </c>
      <c r="D210" s="317">
        <v>103</v>
      </c>
      <c r="E210" s="348">
        <v>107</v>
      </c>
      <c r="F210" s="425">
        <f>IF(ISBLANK('6桁'!F210)=TRUE,"",VLOOKUP(パターン表!F210, 'パターン別掛け率（入力）'!$C$3:$I$302, 7, FALSE))</f>
        <v>100</v>
      </c>
      <c r="G210" s="359" t="str">
        <f>'6桁'!G210</f>
        <v>W★</v>
      </c>
      <c r="H210" s="425" t="str">
        <f>IF(ISBLANK('6桁'!H210)=TRUE,"",VLOOKUP(パターン表!H210, 'パターン別掛け率（入力）'!$C$3:$I$302, 7, FALSE))</f>
        <v/>
      </c>
      <c r="I210" s="359">
        <f>'6桁'!I210</f>
        <v>0</v>
      </c>
      <c r="J210" s="425">
        <f>IF(ISBLANK('6桁'!J210)=TRUE,"",VLOOKUP(パターン表!J210, 'パターン別掛け率（入力）'!$C$3:$I$302, 7, FALSE))</f>
        <v>100</v>
      </c>
      <c r="K210" s="96" t="str">
        <f>'6桁'!K210</f>
        <v>W★</v>
      </c>
      <c r="L210" s="425" t="str">
        <f>IF(ISBLANK('6桁'!L210)=TRUE,"",VLOOKUP(パターン表!L210, 'パターン別掛け率（入力）'!$C$3:$I$302, 7, FALSE))</f>
        <v/>
      </c>
      <c r="M210" s="132">
        <f>'6桁'!M210</f>
        <v>0</v>
      </c>
      <c r="N210" s="266"/>
      <c r="O210" s="251"/>
      <c r="P210" s="10"/>
      <c r="Q210" s="123"/>
      <c r="R210" s="74"/>
      <c r="S210" s="22"/>
      <c r="T210" s="74"/>
      <c r="U210" s="251"/>
      <c r="Z210" s="40"/>
    </row>
    <row r="211" spans="2:27" ht="30" customHeight="1" thickBot="1">
      <c r="B211" s="563"/>
      <c r="C211" s="87" t="s">
        <v>369</v>
      </c>
      <c r="D211" s="256">
        <v>106</v>
      </c>
      <c r="E211" s="362">
        <v>102</v>
      </c>
      <c r="F211" s="425" t="str">
        <f>IF(ISBLANK('6桁'!F211)=TRUE,"",VLOOKUP(パターン表!F211, 'パターン別掛け率（入力）'!$C$3:$I$302, 7, FALSE))</f>
        <v/>
      </c>
      <c r="G211" s="359">
        <f>'6桁'!G211</f>
        <v>0</v>
      </c>
      <c r="H211" s="425" t="str">
        <f>IF(ISBLANK('6桁'!H211)=TRUE,"",VLOOKUP(パターン表!H211, 'パターン別掛け率（入力）'!$C$3:$I$302, 7, FALSE))</f>
        <v/>
      </c>
      <c r="I211" s="359">
        <f>'6桁'!I211</f>
        <v>0</v>
      </c>
      <c r="J211" s="425">
        <f>IF(ISBLANK('6桁'!J211)=TRUE,"",VLOOKUP(パターン表!J211, 'パターン別掛け率（入力）'!$C$3:$I$302, 7, FALSE))</f>
        <v>100</v>
      </c>
      <c r="K211" s="96" t="str">
        <f>'6桁'!K211</f>
        <v>W</v>
      </c>
      <c r="L211" s="425" t="str">
        <f>IF(ISBLANK('6桁'!L211)=TRUE,"",VLOOKUP(パターン表!L211, 'パターン別掛け率（入力）'!$C$3:$I$302, 7, FALSE))</f>
        <v/>
      </c>
      <c r="M211" s="132">
        <f>'6桁'!M211</f>
        <v>0</v>
      </c>
      <c r="N211" s="266"/>
      <c r="O211" s="251"/>
      <c r="P211" s="10"/>
      <c r="Q211" s="123"/>
      <c r="R211" s="74"/>
      <c r="S211" s="22"/>
      <c r="T211" s="74"/>
      <c r="U211" s="251"/>
      <c r="Z211" s="40"/>
    </row>
    <row r="212" spans="2:27" ht="49.5" customHeight="1">
      <c r="B212" s="545" t="s">
        <v>1116</v>
      </c>
      <c r="C212" s="545"/>
      <c r="D212" s="545"/>
      <c r="E212" s="545"/>
      <c r="F212" s="545"/>
      <c r="G212" s="545"/>
      <c r="H212" s="545"/>
      <c r="I212" s="545"/>
      <c r="J212" s="545"/>
      <c r="K212" s="545"/>
      <c r="L212" s="545"/>
      <c r="M212" s="545"/>
    </row>
    <row r="215" spans="2:27" ht="14.25" customHeight="1" thickBot="1"/>
    <row r="216" spans="2:27" ht="25.5" customHeight="1" thickTop="1" thickBot="1">
      <c r="B216" s="518" t="s">
        <v>451</v>
      </c>
      <c r="C216" s="519"/>
      <c r="D216" s="519"/>
      <c r="E216" s="519"/>
      <c r="F216" s="519"/>
      <c r="G216" s="519"/>
      <c r="H216" s="519"/>
      <c r="I216" s="519"/>
      <c r="J216" s="519"/>
      <c r="K216" s="519"/>
      <c r="L216" s="519"/>
      <c r="M216" s="519"/>
      <c r="N216" s="519"/>
      <c r="O216" s="519"/>
      <c r="P216" s="519"/>
      <c r="Q216" s="519"/>
      <c r="R216" s="519"/>
      <c r="S216" s="519"/>
      <c r="T216" s="519"/>
      <c r="U216" s="519"/>
      <c r="V216" s="519"/>
      <c r="W216" s="519"/>
      <c r="X216" s="519"/>
      <c r="Y216" s="519"/>
      <c r="Z216" s="519"/>
      <c r="AA216" s="520"/>
    </row>
    <row r="217" spans="2:27" ht="10.5" customHeight="1" thickTop="1">
      <c r="C217" s="40"/>
      <c r="D217" s="40"/>
      <c r="E217" s="40"/>
      <c r="F217" s="79"/>
      <c r="H217" s="79"/>
      <c r="K217" s="52"/>
      <c r="M217" s="52"/>
      <c r="Q217" s="52"/>
    </row>
    <row r="218" spans="2:27" s="239" customFormat="1" ht="20.100000000000001" customHeight="1" thickBot="1">
      <c r="B218" s="238" t="s">
        <v>724</v>
      </c>
      <c r="F218" s="240"/>
      <c r="H218" s="240"/>
      <c r="J218" s="240"/>
      <c r="L218" s="240"/>
      <c r="N218" s="240"/>
      <c r="P218" s="240"/>
      <c r="R218" s="240"/>
      <c r="T218" s="240"/>
      <c r="V218" s="240"/>
      <c r="X218" s="240"/>
    </row>
    <row r="219" spans="2:27" ht="19.5" customHeight="1" thickBot="1">
      <c r="B219" s="521" t="s">
        <v>452</v>
      </c>
      <c r="C219" s="524" t="s">
        <v>524</v>
      </c>
      <c r="D219" s="527" t="s">
        <v>1113</v>
      </c>
      <c r="E219" s="540"/>
      <c r="F219" s="531" t="s">
        <v>453</v>
      </c>
      <c r="G219" s="532"/>
      <c r="H219" s="532"/>
      <c r="I219" s="532"/>
      <c r="J219" s="532"/>
      <c r="K219" s="532"/>
      <c r="L219" s="532"/>
      <c r="M219" s="532"/>
      <c r="N219" s="532"/>
      <c r="O219" s="532"/>
      <c r="P219" s="532"/>
      <c r="Q219" s="532"/>
      <c r="R219" s="532"/>
      <c r="S219" s="532"/>
      <c r="T219" s="532"/>
      <c r="U219" s="532"/>
      <c r="V219" s="532"/>
      <c r="W219" s="532"/>
      <c r="X219" s="532"/>
      <c r="Y219" s="533"/>
    </row>
    <row r="220" spans="2:27" ht="19.5" customHeight="1">
      <c r="B220" s="522"/>
      <c r="C220" s="525"/>
      <c r="D220" s="541"/>
      <c r="E220" s="542"/>
      <c r="F220" s="516" t="s">
        <v>1079</v>
      </c>
      <c r="G220" s="507"/>
      <c r="H220" s="516" t="s">
        <v>1378</v>
      </c>
      <c r="I220" s="507"/>
      <c r="J220" s="506" t="s">
        <v>1075</v>
      </c>
      <c r="K220" s="507"/>
      <c r="L220" s="506" t="s">
        <v>1076</v>
      </c>
      <c r="M220" s="507"/>
      <c r="N220" s="506" t="s">
        <v>1080</v>
      </c>
      <c r="O220" s="507"/>
      <c r="P220" s="506" t="s">
        <v>1081</v>
      </c>
      <c r="Q220" s="507"/>
      <c r="R220" s="506" t="s">
        <v>1085</v>
      </c>
      <c r="S220" s="507"/>
      <c r="T220" s="506" t="s">
        <v>1987</v>
      </c>
      <c r="U220" s="507"/>
      <c r="V220" s="506" t="s">
        <v>1086</v>
      </c>
      <c r="W220" s="507"/>
      <c r="X220" s="506" t="s">
        <v>780</v>
      </c>
      <c r="Y220" s="507"/>
    </row>
    <row r="221" spans="2:27" ht="19.5" customHeight="1">
      <c r="B221" s="522"/>
      <c r="C221" s="525"/>
      <c r="D221" s="510" t="s">
        <v>1115</v>
      </c>
      <c r="E221" s="550" t="s">
        <v>1114</v>
      </c>
      <c r="F221" s="517"/>
      <c r="G221" s="509"/>
      <c r="H221" s="517"/>
      <c r="I221" s="509"/>
      <c r="J221" s="508"/>
      <c r="K221" s="509"/>
      <c r="L221" s="508"/>
      <c r="M221" s="509"/>
      <c r="N221" s="508"/>
      <c r="O221" s="509"/>
      <c r="P221" s="508"/>
      <c r="Q221" s="509"/>
      <c r="R221" s="508"/>
      <c r="S221" s="509"/>
      <c r="T221" s="508"/>
      <c r="U221" s="509"/>
      <c r="V221" s="508"/>
      <c r="W221" s="509"/>
      <c r="X221" s="508"/>
      <c r="Y221" s="509"/>
    </row>
    <row r="222" spans="2:27" ht="19.5" customHeight="1" thickBot="1">
      <c r="B222" s="523"/>
      <c r="C222" s="526"/>
      <c r="D222" s="549"/>
      <c r="E222" s="551"/>
      <c r="F222" s="514" t="s">
        <v>1082</v>
      </c>
      <c r="G222" s="515"/>
      <c r="H222" s="514" t="s">
        <v>1083</v>
      </c>
      <c r="I222" s="515"/>
      <c r="J222" s="514" t="s">
        <v>1078</v>
      </c>
      <c r="K222" s="515"/>
      <c r="L222" s="514" t="s">
        <v>1083</v>
      </c>
      <c r="M222" s="515"/>
      <c r="N222" s="514" t="s">
        <v>1083</v>
      </c>
      <c r="O222" s="515"/>
      <c r="P222" s="514" t="s">
        <v>167</v>
      </c>
      <c r="Q222" s="515"/>
      <c r="R222" s="514" t="s">
        <v>1078</v>
      </c>
      <c r="S222" s="515"/>
      <c r="T222" s="514" t="s">
        <v>167</v>
      </c>
      <c r="U222" s="515"/>
      <c r="V222" s="514" t="s">
        <v>165</v>
      </c>
      <c r="W222" s="515"/>
      <c r="X222" s="514" t="s">
        <v>1078</v>
      </c>
      <c r="Y222" s="515"/>
    </row>
    <row r="223" spans="2:27" ht="30" customHeight="1">
      <c r="B223" s="502">
        <v>17</v>
      </c>
      <c r="C223" s="357" t="s">
        <v>311</v>
      </c>
      <c r="D223" s="258"/>
      <c r="E223" s="385">
        <v>81</v>
      </c>
      <c r="F223" s="128" t="str">
        <f>IF(ISBLANK('6桁'!F223)=TRUE,"",VLOOKUP(パターン表!F223, 'パターン別掛け率（入力）'!$C$3:$I$302, 7, FALSE))</f>
        <v/>
      </c>
      <c r="G223" s="129">
        <f>'6桁'!G223</f>
        <v>0</v>
      </c>
      <c r="H223" s="397" t="str">
        <f>IF(ISBLANK('6桁'!H223)=TRUE,"",VLOOKUP(パターン表!H223, 'パターン別掛け率（入力）'!$C$3:$I$302, 7, FALSE))</f>
        <v/>
      </c>
      <c r="I223" s="130">
        <f>'6桁'!I223</f>
        <v>0</v>
      </c>
      <c r="J223" s="397">
        <f>IF(ISBLANK('6桁'!J223)=TRUE,"",VLOOKUP(パターン表!J223, 'パターン別掛け率（入力）'!$C$3:$I$302, 7, FALSE))</f>
        <v>100</v>
      </c>
      <c r="K223" s="130" t="str">
        <f>'6桁'!K223</f>
        <v>W★
LM703</v>
      </c>
      <c r="L223" s="397" t="str">
        <f>IF(ISBLANK('6桁'!L223)=TRUE,"",VLOOKUP(パターン表!L223, 'パターン別掛け率（入力）'!$C$3:$I$302, 7, FALSE))</f>
        <v/>
      </c>
      <c r="M223" s="130">
        <f>'6桁'!M223</f>
        <v>0</v>
      </c>
      <c r="N223" s="397" t="str">
        <f>IF(ISBLANK('6桁'!N223)=TRUE,"",VLOOKUP(パターン表!N223, 'パターン別掛け率（入力）'!$C$3:$I$302, 7, FALSE))</f>
        <v/>
      </c>
      <c r="O223" s="130">
        <f>'6桁'!O223</f>
        <v>0</v>
      </c>
      <c r="P223" s="397" t="str">
        <f>IF(ISBLANK('6桁'!P223)=TRUE,"",VLOOKUP(パターン表!P223, 'パターン別掛け率（入力）'!$C$3:$I$302, 7, FALSE))</f>
        <v/>
      </c>
      <c r="Q223" s="131">
        <f>'6桁'!Q223</f>
        <v>0</v>
      </c>
      <c r="R223" s="397" t="str">
        <f>IF(ISBLANK('6桁'!R223)=TRUE,"",VLOOKUP(パターン表!R223, 'パターン別掛け率（入力）'!$C$3:$I$302, 7, FALSE))</f>
        <v/>
      </c>
      <c r="S223" s="130">
        <f>'6桁'!S223</f>
        <v>0</v>
      </c>
      <c r="T223" s="397" t="str">
        <f>IF(ISBLANK('6桁'!T223)=TRUE,"",VLOOKUP(パターン表!T223, 'パターン別掛け率（入力）'!$C$3:$I$302, 7, FALSE))</f>
        <v/>
      </c>
      <c r="U223" s="130">
        <f>'6桁'!U223</f>
        <v>0</v>
      </c>
      <c r="V223" s="397" t="str">
        <f>IF(ISBLANK('6桁'!V223)=TRUE,"",VLOOKUP(パターン表!V223, 'パターン別掛け率（入力）'!$C$3:$I$302, 7, FALSE))</f>
        <v/>
      </c>
      <c r="W223" s="131">
        <f>'6桁'!W223</f>
        <v>0</v>
      </c>
      <c r="X223" s="93" t="str">
        <f>IF(ISBLANK('6桁'!X223)=TRUE,"",VLOOKUP(パターン表!X223, 'パターン別掛け率（入力）'!$C$3:$I$302, 7, FALSE))</f>
        <v/>
      </c>
      <c r="Y223" s="92">
        <f>'6桁'!Y223</f>
        <v>0</v>
      </c>
      <c r="Z223" s="265"/>
    </row>
    <row r="224" spans="2:27" ht="30" customHeight="1">
      <c r="B224" s="503"/>
      <c r="C224" s="341" t="s">
        <v>312</v>
      </c>
      <c r="D224" s="254">
        <v>80</v>
      </c>
      <c r="E224" s="342">
        <v>84</v>
      </c>
      <c r="F224" s="95" t="str">
        <f>IF(ISBLANK('6桁'!F224)=TRUE,"",VLOOKUP(パターン表!F224, 'パターン別掛け率（入力）'!$C$3:$I$302, 7, FALSE))</f>
        <v/>
      </c>
      <c r="G224" s="96">
        <f>'6桁'!G224</f>
        <v>0</v>
      </c>
      <c r="H224" s="12" t="str">
        <f>IF(ISBLANK('6桁'!H224)=TRUE,"",VLOOKUP(パターン表!H224, 'パターン別掛け率（入力）'!$C$3:$I$302, 7, FALSE))</f>
        <v/>
      </c>
      <c r="I224" s="19">
        <f>'6桁'!I224</f>
        <v>0</v>
      </c>
      <c r="J224" s="12">
        <f>IF(ISBLANK('6桁'!J224)=TRUE,"",VLOOKUP(パターン表!J224, 'パターン別掛け率（入力）'!$C$3:$I$302, 7, FALSE))</f>
        <v>100</v>
      </c>
      <c r="K224" s="19" t="str">
        <f>'6桁'!K224</f>
        <v>W★</v>
      </c>
      <c r="L224" s="12" t="str">
        <f>IF(ISBLANK('6桁'!L224)=TRUE,"",VLOOKUP(パターン表!L224, 'パターン別掛け率（入力）'!$C$3:$I$302, 7, FALSE))</f>
        <v/>
      </c>
      <c r="M224" s="19">
        <f>'6桁'!M224</f>
        <v>0</v>
      </c>
      <c r="N224" s="12" t="str">
        <f>IF(ISBLANK('6桁'!N224)=TRUE,"",VLOOKUP(パターン表!N224, 'パターン別掛け率（入力）'!$C$3:$I$302, 7, FALSE))</f>
        <v/>
      </c>
      <c r="O224" s="19">
        <f>'6桁'!O224</f>
        <v>0</v>
      </c>
      <c r="P224" s="12" t="str">
        <f>IF(ISBLANK('6桁'!P224)=TRUE,"",VLOOKUP(パターン表!P224, 'パターン別掛け率（入力）'!$C$3:$I$302, 7, FALSE))</f>
        <v/>
      </c>
      <c r="Q224" s="19">
        <f>'6桁'!Q224</f>
        <v>0</v>
      </c>
      <c r="R224" s="12" t="str">
        <f>IF(ISBLANK('6桁'!R224)=TRUE,"",VLOOKUP(パターン表!R224, 'パターン別掛け率（入力）'!$C$3:$I$302, 7, FALSE))</f>
        <v/>
      </c>
      <c r="S224" s="19">
        <f>'6桁'!S224</f>
        <v>0</v>
      </c>
      <c r="T224" s="12" t="str">
        <f>IF(ISBLANK('6桁'!T224)=TRUE,"",VLOOKUP(パターン表!T224, 'パターン別掛け率（入力）'!$C$3:$I$302, 7, FALSE))</f>
        <v/>
      </c>
      <c r="U224" s="19">
        <f>'6桁'!U224</f>
        <v>0</v>
      </c>
      <c r="V224" s="12" t="str">
        <f>IF(ISBLANK('6桁'!V224)=TRUE,"",VLOOKUP(パターン表!V224, 'パターン別掛け率（入力）'!$C$3:$I$302, 7, FALSE))</f>
        <v/>
      </c>
      <c r="W224" s="20">
        <f>'6桁'!W224</f>
        <v>0</v>
      </c>
      <c r="X224" s="12">
        <f>IF(ISBLANK('6桁'!X224)=TRUE,"",VLOOKUP(パターン表!X224, 'パターン別掛け率（入力）'!$C$3:$I$302, 7, FALSE))</f>
        <v>100</v>
      </c>
      <c r="Y224" s="20" t="str">
        <f>'6桁'!Y224</f>
        <v>W★</v>
      </c>
      <c r="Z224" s="265"/>
    </row>
    <row r="225" spans="2:26" ht="30" customHeight="1">
      <c r="B225" s="503"/>
      <c r="C225" s="345" t="s">
        <v>313</v>
      </c>
      <c r="D225" s="318">
        <v>83</v>
      </c>
      <c r="E225" s="361">
        <v>87</v>
      </c>
      <c r="F225" s="289" t="str">
        <f>IF(ISBLANK('6桁'!F225)=TRUE,"",VLOOKUP(パターン表!F225, 'パターン別掛け率（入力）'!$C$3:$I$302, 7, FALSE))</f>
        <v/>
      </c>
      <c r="G225" s="101">
        <f>'6桁'!G225</f>
        <v>0</v>
      </c>
      <c r="H225" s="289" t="str">
        <f>IF(ISBLANK('6桁'!H225)=TRUE,"",VLOOKUP(パターン表!H225, 'パターン別掛け率（入力）'!$C$3:$I$302, 7, FALSE))</f>
        <v/>
      </c>
      <c r="I225" s="19">
        <f>'6桁'!I225</f>
        <v>0</v>
      </c>
      <c r="J225" s="289">
        <f>IF(ISBLANK('6桁'!J225)=TRUE,"",VLOOKUP(パターン表!J225, 'パターン別掛け率（入力）'!$C$3:$I$302, 7, FALSE))</f>
        <v>100</v>
      </c>
      <c r="K225" s="101" t="str">
        <f>'6桁'!K225</f>
        <v>W★</v>
      </c>
      <c r="L225" s="289" t="str">
        <f>IF(ISBLANK('6桁'!L225)=TRUE,"",VLOOKUP(パターン表!L225, 'パターン別掛け率（入力）'!$C$3:$I$302, 7, FALSE))</f>
        <v/>
      </c>
      <c r="M225" s="101">
        <f>'6桁'!M225</f>
        <v>0</v>
      </c>
      <c r="N225" s="12" t="str">
        <f>IF(ISBLANK('6桁'!N225)=TRUE,"",VLOOKUP(パターン表!N225, 'パターン別掛け率（入力）'!$C$3:$I$302, 7, FALSE))</f>
        <v/>
      </c>
      <c r="O225" s="19">
        <f>'6桁'!O225</f>
        <v>0</v>
      </c>
      <c r="P225" s="289">
        <f>IF(ISBLANK('6桁'!P225)=TRUE,"",VLOOKUP(パターン表!P225, 'パターン別掛け率（入力）'!$C$3:$I$302, 7, FALSE))</f>
        <v>100</v>
      </c>
      <c r="Q225" s="20" t="str">
        <f>'6桁'!Q225</f>
        <v>W</v>
      </c>
      <c r="R225" s="12" t="str">
        <f>IF(ISBLANK('6桁'!R225)=TRUE,"",VLOOKUP(パターン表!R225, 'パターン別掛け率（入力）'!$C$3:$I$302, 7, FALSE))</f>
        <v/>
      </c>
      <c r="S225" s="19">
        <f>'6桁'!S225</f>
        <v>0</v>
      </c>
      <c r="T225" s="12" t="str">
        <f>IF(ISBLANK('6桁'!T225)=TRUE,"",VLOOKUP(パターン表!T225, 'パターン別掛け率（入力）'!$C$3:$I$302, 7, FALSE))</f>
        <v/>
      </c>
      <c r="U225" s="19">
        <f>'6桁'!U225</f>
        <v>0</v>
      </c>
      <c r="V225" s="12" t="str">
        <f>IF(ISBLANK('6桁'!V225)=TRUE,"",VLOOKUP(パターン表!V225, 'パターン別掛け率（入力）'!$C$3:$I$302, 7, FALSE))</f>
        <v/>
      </c>
      <c r="W225" s="20">
        <f>'6桁'!W225</f>
        <v>0</v>
      </c>
      <c r="X225" s="12">
        <f>IF(ISBLANK('6桁'!X225)=TRUE,"",VLOOKUP(パターン表!X225, 'パターン別掛け率（入力）'!$C$3:$I$302, 7, FALSE))</f>
        <v>100</v>
      </c>
      <c r="Y225" s="20" t="str">
        <f>'6桁'!Y225</f>
        <v>W★</v>
      </c>
      <c r="Z225" s="265"/>
    </row>
    <row r="226" spans="2:26" ht="30" customHeight="1">
      <c r="B226" s="503"/>
      <c r="C226" s="341" t="s">
        <v>314</v>
      </c>
      <c r="D226" s="254">
        <v>90</v>
      </c>
      <c r="E226" s="342">
        <v>94</v>
      </c>
      <c r="F226" s="12" t="str">
        <f>IF(ISBLANK('6桁'!F226)=TRUE,"",VLOOKUP(パターン表!F226, 'パターン別掛け率（入力）'!$C$3:$I$302, 7, FALSE))</f>
        <v/>
      </c>
      <c r="G226" s="19">
        <f>'6桁'!G226</f>
        <v>0</v>
      </c>
      <c r="H226" s="12" t="str">
        <f>IF(ISBLANK('6桁'!H226)=TRUE,"",VLOOKUP(パターン表!H226, 'パターン別掛け率（入力）'!$C$3:$I$302, 7, FALSE))</f>
        <v/>
      </c>
      <c r="I226" s="19">
        <f>'6桁'!I226</f>
        <v>0</v>
      </c>
      <c r="J226" s="12" t="str">
        <f>IF(ISBLANK('6桁'!J226)=TRUE,"",VLOOKUP(パターン表!J226, 'パターン別掛け率（入力）'!$C$3:$I$302, 7, FALSE))</f>
        <v/>
      </c>
      <c r="K226" s="19">
        <f>'6桁'!K226</f>
        <v>0</v>
      </c>
      <c r="L226" s="12" t="str">
        <f>IF(ISBLANK('6桁'!L226)=TRUE,"",VLOOKUP(パターン表!L226, 'パターン別掛け率（入力）'!$C$3:$I$302, 7, FALSE))</f>
        <v/>
      </c>
      <c r="M226" s="19">
        <f>'6桁'!M226</f>
        <v>0</v>
      </c>
      <c r="N226" s="12" t="str">
        <f>IF(ISBLANK('6桁'!N226)=TRUE,"",VLOOKUP(パターン表!N226, 'パターン別掛け率（入力）'!$C$3:$I$302, 7, FALSE))</f>
        <v/>
      </c>
      <c r="O226" s="19">
        <f>'6桁'!O226</f>
        <v>0</v>
      </c>
      <c r="P226" s="12">
        <f>IF(ISBLANK('6桁'!P226)=TRUE,"",VLOOKUP(パターン表!P226, 'パターン別掛け率（入力）'!$C$3:$I$302, 7, FALSE))</f>
        <v>100</v>
      </c>
      <c r="Q226" s="20" t="str">
        <f>'6桁'!Q226</f>
        <v>W</v>
      </c>
      <c r="R226" s="12">
        <f>IF(ISBLANK('6桁'!R226)=TRUE,"",VLOOKUP(パターン表!R226, 'パターン別掛け率（入力）'!$C$3:$I$302, 7, FALSE))</f>
        <v>100</v>
      </c>
      <c r="S226" s="19" t="str">
        <f>'6桁'!S226</f>
        <v>▽W</v>
      </c>
      <c r="T226" s="12" t="str">
        <f>IF(ISBLANK('6桁'!T226)=TRUE,"",VLOOKUP(パターン表!T226, 'パターン別掛け率（入力）'!$C$3:$I$302, 7, FALSE))</f>
        <v/>
      </c>
      <c r="U226" s="19">
        <f>'6桁'!U226</f>
        <v>0</v>
      </c>
      <c r="V226" s="12" t="str">
        <f>IF(ISBLANK('6桁'!V226)=TRUE,"",VLOOKUP(パターン表!V226, 'パターン別掛け率（入力）'!$C$3:$I$302, 7, FALSE))</f>
        <v/>
      </c>
      <c r="W226" s="20">
        <f>'6桁'!W226</f>
        <v>0</v>
      </c>
      <c r="X226" s="12" t="str">
        <f>IF(ISBLANK('6桁'!X226)=TRUE,"",VLOOKUP(パターン表!X226, 'パターン別掛け率（入力）'!$C$3:$I$302, 7, FALSE))</f>
        <v/>
      </c>
      <c r="Y226" s="20">
        <f>'6桁'!Y226</f>
        <v>0</v>
      </c>
      <c r="Z226" s="265"/>
    </row>
    <row r="227" spans="2:26" ht="30" customHeight="1">
      <c r="B227" s="503"/>
      <c r="C227" s="341" t="s">
        <v>177</v>
      </c>
      <c r="D227" s="254">
        <v>91</v>
      </c>
      <c r="E227" s="342">
        <v>95</v>
      </c>
      <c r="F227" s="12" t="str">
        <f>IF(ISBLANK('6桁'!F227)=TRUE,"",VLOOKUP(パターン表!F227, 'パターン別掛け率（入力）'!$C$3:$I$302, 7, FALSE))</f>
        <v/>
      </c>
      <c r="G227" s="19">
        <f>'6桁'!G227</f>
        <v>0</v>
      </c>
      <c r="H227" s="12">
        <f>IF(ISBLANK('6桁'!H227)=TRUE,"",VLOOKUP(パターン表!H227, 'パターン別掛け率（入力）'!$C$3:$I$302, 7, FALSE))</f>
        <v>100</v>
      </c>
      <c r="I227" s="19" t="str">
        <f>'6桁'!I227</f>
        <v>W</v>
      </c>
      <c r="J227" s="12" t="str">
        <f>IF(ISBLANK('6桁'!J227)=TRUE,"",VLOOKUP(パターン表!J227, 'パターン別掛け率（入力）'!$C$3:$I$302, 7, FALSE))</f>
        <v/>
      </c>
      <c r="K227" s="19">
        <f>'6桁'!K227</f>
        <v>0</v>
      </c>
      <c r="L227" s="12" t="str">
        <f>IF(ISBLANK('6桁'!L227)=TRUE,"",VLOOKUP(パターン表!L227, 'パターン別掛け率（入力）'!$C$3:$I$302, 7, FALSE))</f>
        <v/>
      </c>
      <c r="M227" s="19">
        <f>'6桁'!M227</f>
        <v>0</v>
      </c>
      <c r="N227" s="12" t="str">
        <f>IF(ISBLANK('6桁'!N227)=TRUE,"",VLOOKUP(パターン表!N227, 'パターン別掛け率（入力）'!$C$3:$I$302, 7, FALSE))</f>
        <v/>
      </c>
      <c r="O227" s="19">
        <f>'6桁'!O227</f>
        <v>0</v>
      </c>
      <c r="P227" s="12">
        <f>IF(ISBLANK('6桁'!P227)=TRUE,"",VLOOKUP(パターン表!P227, 'パターン別掛け率（入力）'!$C$3:$I$302, 7, FALSE))</f>
        <v>100</v>
      </c>
      <c r="Q227" s="20" t="str">
        <f>'6桁'!Q227</f>
        <v>W</v>
      </c>
      <c r="R227" s="12" t="str">
        <f>IF(ISBLANK('6桁'!R227)=TRUE,"",VLOOKUP(パターン表!R227, 'パターン別掛け率（入力）'!$C$3:$I$302, 7, FALSE))</f>
        <v/>
      </c>
      <c r="S227" s="19">
        <f>'6桁'!S227</f>
        <v>0</v>
      </c>
      <c r="T227" s="12" t="str">
        <f>IF(ISBLANK('6桁'!T227)=TRUE,"",VLOOKUP(パターン表!T227, 'パターン別掛け率（入力）'!$C$3:$I$302, 7, FALSE))</f>
        <v/>
      </c>
      <c r="U227" s="19">
        <f>'6桁'!U227</f>
        <v>0</v>
      </c>
      <c r="V227" s="12" t="str">
        <f>IF(ISBLANK('6桁'!V227)=TRUE,"",VLOOKUP(パターン表!V227, 'パターン別掛け率（入力）'!$C$3:$I$302, 7, FALSE))</f>
        <v/>
      </c>
      <c r="W227" s="20">
        <f>'6桁'!W227</f>
        <v>0</v>
      </c>
      <c r="X227" s="12">
        <f>IF(ISBLANK('6桁'!X227)=TRUE,"",VLOOKUP(パターン表!X227, 'パターン別掛け率（入力）'!$C$3:$I$302, 7, FALSE))</f>
        <v>100</v>
      </c>
      <c r="Y227" s="20" t="str">
        <f>'6桁'!Y227</f>
        <v>W</v>
      </c>
      <c r="Z227" s="265"/>
    </row>
    <row r="228" spans="2:26" ht="30" customHeight="1">
      <c r="B228" s="503"/>
      <c r="C228" s="341" t="s">
        <v>178</v>
      </c>
      <c r="D228" s="254">
        <v>94</v>
      </c>
      <c r="E228" s="342">
        <v>98</v>
      </c>
      <c r="F228" s="12" t="str">
        <f>IF(ISBLANK('6桁'!F228)=TRUE,"",VLOOKUP(パターン表!F228, 'パターン別掛け率（入力）'!$C$3:$I$302, 7, FALSE))</f>
        <v/>
      </c>
      <c r="G228" s="19">
        <f>'6桁'!G228</f>
        <v>0</v>
      </c>
      <c r="H228" s="12" t="str">
        <f>IF(ISBLANK('6桁'!H228)=TRUE,"",VLOOKUP(パターン表!H228, 'パターン別掛け率（入力）'!$C$3:$I$302, 7, FALSE))</f>
        <v/>
      </c>
      <c r="I228" s="19">
        <f>'6桁'!I228</f>
        <v>0</v>
      </c>
      <c r="J228" s="12" t="str">
        <f>IF(ISBLANK('6桁'!J228)=TRUE,"",VLOOKUP(パターン表!J228, 'パターン別掛け率（入力）'!$C$3:$I$302, 7, FALSE))</f>
        <v/>
      </c>
      <c r="K228" s="19">
        <f>'6桁'!K228</f>
        <v>0</v>
      </c>
      <c r="L228" s="12" t="str">
        <f>IF(ISBLANK('6桁'!L228)=TRUE,"",VLOOKUP(パターン表!L228, 'パターン別掛け率（入力）'!$C$3:$I$302, 7, FALSE))</f>
        <v/>
      </c>
      <c r="M228" s="19">
        <f>'6桁'!M228</f>
        <v>0</v>
      </c>
      <c r="N228" s="12" t="str">
        <f>IF(ISBLANK('6桁'!N228)=TRUE,"",VLOOKUP(パターン表!N228, 'パターン別掛け率（入力）'!$C$3:$I$302, 7, FALSE))</f>
        <v/>
      </c>
      <c r="O228" s="19">
        <f>'6桁'!O228</f>
        <v>0</v>
      </c>
      <c r="P228" s="12">
        <f>IF(ISBLANK('6桁'!P228)=TRUE,"",VLOOKUP(パターン表!P228, 'パターン別掛け率（入力）'!$C$3:$I$302, 7, FALSE))</f>
        <v>100</v>
      </c>
      <c r="Q228" s="20" t="str">
        <f>'6桁'!Q228</f>
        <v>W</v>
      </c>
      <c r="R228" s="12">
        <f>IF(ISBLANK('6桁'!R228)=TRUE,"",VLOOKUP(パターン表!R228, 'パターン別掛け率（入力）'!$C$3:$I$302, 7, FALSE))</f>
        <v>100</v>
      </c>
      <c r="S228" s="19" t="str">
        <f>'6桁'!S228</f>
        <v>▽W★</v>
      </c>
      <c r="T228" s="12" t="str">
        <f>IF(ISBLANK('6桁'!T228)=TRUE,"",VLOOKUP(パターン表!T228, 'パターン別掛け率（入力）'!$C$3:$I$302, 7, FALSE))</f>
        <v/>
      </c>
      <c r="U228" s="19">
        <f>'6桁'!U228</f>
        <v>0</v>
      </c>
      <c r="V228" s="12" t="str">
        <f>IF(ISBLANK('6桁'!V228)=TRUE,"",VLOOKUP(パターン表!V228, 'パターン別掛け率（入力）'!$C$3:$I$302, 7, FALSE))</f>
        <v/>
      </c>
      <c r="W228" s="20">
        <f>'6桁'!W228</f>
        <v>0</v>
      </c>
      <c r="X228" s="12">
        <f>IF(ISBLANK('6桁'!X228)=TRUE,"",VLOOKUP(パターン表!X228, 'パターン別掛け率（入力）'!$C$3:$I$302, 7, FALSE))</f>
        <v>100</v>
      </c>
      <c r="Y228" s="20" t="str">
        <f>'6桁'!Y228</f>
        <v>W</v>
      </c>
      <c r="Z228" s="265"/>
    </row>
    <row r="229" spans="2:26" ht="30" customHeight="1">
      <c r="B229" s="503"/>
      <c r="C229" s="341" t="s">
        <v>332</v>
      </c>
      <c r="D229" s="254">
        <v>81</v>
      </c>
      <c r="E229" s="342"/>
      <c r="F229" s="12" t="str">
        <f>IF(ISBLANK('6桁'!F229)=TRUE,"",VLOOKUP(パターン表!F229, 'パターン別掛け率（入力）'!$C$3:$I$302, 7, FALSE))</f>
        <v/>
      </c>
      <c r="G229" s="19">
        <f>'6桁'!G229</f>
        <v>0</v>
      </c>
      <c r="H229" s="12" t="str">
        <f>IF(ISBLANK('6桁'!H229)=TRUE,"",VLOOKUP(パターン表!H229, 'パターン別掛け率（入力）'!$C$3:$I$302, 7, FALSE))</f>
        <v/>
      </c>
      <c r="I229" s="19">
        <f>'6桁'!I229</f>
        <v>0</v>
      </c>
      <c r="J229" s="12">
        <f>IF(ISBLANK('6桁'!J229)=TRUE,"",VLOOKUP(パターン表!J229, 'パターン別掛け率（入力）'!$C$3:$I$302, 7, FALSE))</f>
        <v>100</v>
      </c>
      <c r="K229" s="19" t="str">
        <f>'6桁'!K229</f>
        <v>W</v>
      </c>
      <c r="L229" s="12" t="str">
        <f>IF(ISBLANK('6桁'!L229)=TRUE,"",VLOOKUP(パターン表!L229, 'パターン別掛け率（入力）'!$C$3:$I$302, 7, FALSE))</f>
        <v/>
      </c>
      <c r="M229" s="19">
        <f>'6桁'!M229</f>
        <v>0</v>
      </c>
      <c r="N229" s="12" t="str">
        <f>IF(ISBLANK('6桁'!N229)=TRUE,"",VLOOKUP(パターン表!N229, 'パターン別掛け率（入力）'!$C$3:$I$302, 7, FALSE))</f>
        <v/>
      </c>
      <c r="O229" s="19">
        <f>'6桁'!O229</f>
        <v>0</v>
      </c>
      <c r="P229" s="12">
        <f>IF(ISBLANK('6桁'!P229)=TRUE,"",VLOOKUP(パターン表!P229, 'パターン別掛け率（入力）'!$C$3:$I$302, 7, FALSE))</f>
        <v>100</v>
      </c>
      <c r="Q229" s="20" t="str">
        <f>'6桁'!Q229</f>
        <v>W</v>
      </c>
      <c r="R229" s="12" t="str">
        <f>IF(ISBLANK('6桁'!R229)=TRUE,"",VLOOKUP(パターン表!R229, 'パターン別掛け率（入力）'!$C$3:$I$302, 7, FALSE))</f>
        <v/>
      </c>
      <c r="S229" s="19">
        <f>'6桁'!S229</f>
        <v>0</v>
      </c>
      <c r="T229" s="12" t="str">
        <f>IF(ISBLANK('6桁'!T229)=TRUE,"",VLOOKUP(パターン表!T229, 'パターン別掛け率（入力）'!$C$3:$I$302, 7, FALSE))</f>
        <v/>
      </c>
      <c r="U229" s="19">
        <f>'6桁'!U229</f>
        <v>0</v>
      </c>
      <c r="V229" s="12" t="str">
        <f>IF(ISBLANK('6桁'!V229)=TRUE,"",VLOOKUP(パターン表!V229, 'パターン別掛け率（入力）'!$C$3:$I$302, 7, FALSE))</f>
        <v/>
      </c>
      <c r="W229" s="20">
        <f>'6桁'!W229</f>
        <v>0</v>
      </c>
      <c r="X229" s="12" t="str">
        <f>IF(ISBLANK('6桁'!X229)=TRUE,"",VLOOKUP(パターン表!X229, 'パターン別掛け率（入力）'!$C$3:$I$302, 7, FALSE))</f>
        <v/>
      </c>
      <c r="Y229" s="20">
        <f>'6桁'!Y229</f>
        <v>0</v>
      </c>
      <c r="Z229" s="265"/>
    </row>
    <row r="230" spans="2:26" ht="30" customHeight="1">
      <c r="B230" s="503"/>
      <c r="C230" s="341" t="s">
        <v>7</v>
      </c>
      <c r="D230" s="254">
        <v>84</v>
      </c>
      <c r="E230" s="342">
        <v>88</v>
      </c>
      <c r="F230" s="12">
        <f>IF(ISBLANK('6桁'!F230)=TRUE,"",VLOOKUP(パターン表!F230, 'パターン別掛け率（入力）'!$C$3:$I$302, 7, FALSE))</f>
        <v>100</v>
      </c>
      <c r="G230" s="19" t="str">
        <f>'6桁'!G230</f>
        <v>Y★</v>
      </c>
      <c r="H230" s="12">
        <f>IF(ISBLANK('6桁'!H230)=TRUE,"",VLOOKUP(パターン表!H230, 'パターン別掛け率（入力）'!$C$3:$I$302, 7, FALSE))</f>
        <v>100</v>
      </c>
      <c r="I230" s="19" t="str">
        <f>'6桁'!I230</f>
        <v>W★</v>
      </c>
      <c r="J230" s="12">
        <f>IF(ISBLANK('6桁'!J230)=TRUE,"",VLOOKUP(パターン表!J230, 'パターン別掛け率（入力）'!$C$3:$I$302, 7, FALSE))</f>
        <v>100</v>
      </c>
      <c r="K230" s="19" t="str">
        <f>'6桁'!K230</f>
        <v>W★</v>
      </c>
      <c r="L230" s="12" t="str">
        <f>IF(ISBLANK('6桁'!L230)=TRUE,"",VLOOKUP(パターン表!L230, 'パターン別掛け率（入力）'!$C$3:$I$302, 7, FALSE))</f>
        <v/>
      </c>
      <c r="M230" s="19">
        <f>'6桁'!M230</f>
        <v>0</v>
      </c>
      <c r="N230" s="12" t="str">
        <f>IF(ISBLANK('6桁'!N230)=TRUE,"",VLOOKUP(パターン表!N230, 'パターン別掛け率（入力）'!$C$3:$I$302, 7, FALSE))</f>
        <v/>
      </c>
      <c r="O230" s="19">
        <f>'6桁'!O230</f>
        <v>0</v>
      </c>
      <c r="P230" s="12">
        <f>IF(ISBLANK('6桁'!P230)=TRUE,"",VLOOKUP(パターン表!P230, 'パターン別掛け率（入力）'!$C$3:$I$302, 7, FALSE))</f>
        <v>100</v>
      </c>
      <c r="Q230" s="20" t="str">
        <f>'6桁'!Q230</f>
        <v>W</v>
      </c>
      <c r="R230" s="12" t="str">
        <f>IF(ISBLANK('6桁'!R230)=TRUE,"",VLOOKUP(パターン表!R230, 'パターン別掛け率（入力）'!$C$3:$I$302, 7, FALSE))</f>
        <v/>
      </c>
      <c r="S230" s="19">
        <f>'6桁'!S230</f>
        <v>0</v>
      </c>
      <c r="T230" s="12" t="str">
        <f>IF(ISBLANK('6桁'!T230)=TRUE,"",VLOOKUP(パターン表!T230, 'パターン別掛け率（入力）'!$C$3:$I$302, 7, FALSE))</f>
        <v/>
      </c>
      <c r="U230" s="19">
        <f>'6桁'!U230</f>
        <v>0</v>
      </c>
      <c r="V230" s="12" t="str">
        <f>IF(ISBLANK('6桁'!V230)=TRUE,"",VLOOKUP(パターン表!V230, 'パターン別掛け率（入力）'!$C$3:$I$302, 7, FALSE))</f>
        <v/>
      </c>
      <c r="W230" s="20">
        <f>'6桁'!W230</f>
        <v>0</v>
      </c>
      <c r="X230" s="12">
        <f>IF(ISBLANK('6桁'!X230)=TRUE,"",VLOOKUP(パターン表!X230, 'パターン別掛け率（入力）'!$C$3:$I$302, 7, FALSE))</f>
        <v>100</v>
      </c>
      <c r="Y230" s="20" t="str">
        <f>'6桁'!Y230</f>
        <v>W★</v>
      </c>
      <c r="Z230" s="265"/>
    </row>
    <row r="231" spans="2:26" ht="30" customHeight="1">
      <c r="B231" s="503"/>
      <c r="C231" s="411" t="s">
        <v>110</v>
      </c>
      <c r="D231" s="317">
        <v>87</v>
      </c>
      <c r="E231" s="249">
        <v>91</v>
      </c>
      <c r="F231" s="244">
        <f>IF(ISBLANK('6桁'!F231)=TRUE,"",VLOOKUP(パターン表!F231, 'パターン別掛け率（入力）'!$C$3:$I$302, 7, FALSE))</f>
        <v>100</v>
      </c>
      <c r="G231" s="359" t="str">
        <f>'6桁'!G231</f>
        <v>Y★</v>
      </c>
      <c r="H231" s="244">
        <f>IF(ISBLANK('6桁'!H231)=TRUE,"",VLOOKUP(パターン表!H231, 'パターン別掛け率（入力）'!$C$3:$I$302, 7, FALSE))</f>
        <v>100</v>
      </c>
      <c r="I231" s="359" t="str">
        <f>'6桁'!I231</f>
        <v>W★</v>
      </c>
      <c r="J231" s="244">
        <f>IF(ISBLANK('6桁'!J231)=TRUE,"",VLOOKUP(パターン表!J231, 'パターン別掛け率（入力）'!$C$3:$I$302, 7, FALSE))</f>
        <v>100</v>
      </c>
      <c r="K231" s="359" t="str">
        <f>'6桁'!K231</f>
        <v>W★</v>
      </c>
      <c r="L231" s="244">
        <f>IF(ISBLANK('6桁'!L231)=TRUE,"",VLOOKUP(パターン表!L231, 'パターン別掛け率（入力）'!$C$3:$I$302, 7, FALSE))</f>
        <v>100</v>
      </c>
      <c r="M231" s="359" t="str">
        <f>'6桁'!M231</f>
        <v>W★</v>
      </c>
      <c r="N231" s="244">
        <f>IF(ISBLANK('6桁'!N231)=TRUE,"",VLOOKUP(パターン表!N231, 'パターン別掛け率（入力）'!$C$3:$I$302, 7, FALSE))</f>
        <v>100</v>
      </c>
      <c r="O231" s="359" t="str">
        <f>'6桁'!O231</f>
        <v>W★</v>
      </c>
      <c r="P231" s="244">
        <f>IF(ISBLANK('6桁'!P231)=TRUE,"",VLOOKUP(パターン表!P231, 'パターン別掛け率（入力）'!$C$3:$I$302, 7, FALSE))</f>
        <v>100</v>
      </c>
      <c r="Q231" s="20" t="str">
        <f>'6桁'!Q231</f>
        <v>W</v>
      </c>
      <c r="R231" s="12">
        <f>IF(ISBLANK('6桁'!R231)=TRUE,"",VLOOKUP(パターン表!R231, 'パターン別掛け率（入力）'!$C$3:$I$302, 7, FALSE))</f>
        <v>100</v>
      </c>
      <c r="S231" s="19" t="str">
        <f>'6桁'!S231</f>
        <v>▽W★</v>
      </c>
      <c r="T231" s="12">
        <f>IF(ISBLANK('6桁'!T231)=TRUE,"",VLOOKUP(パターン表!T231, 'パターン別掛け率（入力）'!$C$3:$I$302, 7, FALSE))</f>
        <v>100</v>
      </c>
      <c r="U231" s="19" t="str">
        <f>'6桁'!U231</f>
        <v>W
β06</v>
      </c>
      <c r="V231" s="244">
        <f>IF(ISBLANK('6桁'!V231)=TRUE,"",VLOOKUP(パターン表!V231, 'パターン別掛け率（入力）'!$C$3:$I$302, 7, FALSE))</f>
        <v>100</v>
      </c>
      <c r="W231" s="359" t="str">
        <f>'6桁'!W231</f>
        <v>▽V★</v>
      </c>
      <c r="X231" s="12">
        <f>IF(ISBLANK('6桁'!X231)=TRUE,"",VLOOKUP(パターン表!X231, 'パターン別掛け率（入力）'!$C$3:$I$302, 7, FALSE))</f>
        <v>100</v>
      </c>
      <c r="Y231" s="96" t="str">
        <f>'6桁'!Y231</f>
        <v>W★</v>
      </c>
      <c r="Z231" s="265"/>
    </row>
    <row r="232" spans="2:26" ht="30" customHeight="1">
      <c r="B232" s="503"/>
      <c r="C232" s="347"/>
      <c r="D232" s="317"/>
      <c r="E232" s="249"/>
      <c r="F232" s="244" t="str">
        <f>IF(ISBLANK('6桁'!F232)=TRUE,"",VLOOKUP(パターン表!F232, 'パターン別掛け率（入力）'!$C$3:$I$302, 7, FALSE))</f>
        <v/>
      </c>
      <c r="G232" s="359">
        <f>'6桁'!G232</f>
        <v>0</v>
      </c>
      <c r="H232" s="244" t="str">
        <f>IF(ISBLANK('6桁'!H232)=TRUE,"",VLOOKUP(パターン表!H232, 'パターン別掛け率（入力）'!$C$3:$I$302, 7, FALSE))</f>
        <v/>
      </c>
      <c r="I232" s="132">
        <f>'6桁'!I232</f>
        <v>0</v>
      </c>
      <c r="J232" s="244" t="str">
        <f>IF(ISBLANK('6桁'!J232)=TRUE,"",VLOOKUP(パターン表!J232, 'パターン別掛け率（入力）'!$C$3:$I$302, 7, FALSE))</f>
        <v/>
      </c>
      <c r="K232" s="132">
        <f>'6桁'!K232</f>
        <v>0</v>
      </c>
      <c r="L232" s="244" t="str">
        <f>IF(ISBLANK('6桁'!L232)=TRUE,"",VLOOKUP(パターン表!L232, 'パターン別掛け率（入力）'!$C$3:$I$302, 7, FALSE))</f>
        <v/>
      </c>
      <c r="M232" s="132">
        <f>'6桁'!M232</f>
        <v>0</v>
      </c>
      <c r="N232" s="244" t="str">
        <f>IF(ISBLANK('6桁'!N232)=TRUE,"",VLOOKUP(パターン表!N232, 'パターン別掛け率（入力）'!$C$3:$I$302, 7, FALSE))</f>
        <v/>
      </c>
      <c r="O232" s="132">
        <f>'6桁'!O232</f>
        <v>0</v>
      </c>
      <c r="P232" s="244">
        <f>IF(ISBLANK('6桁'!P232)=TRUE,"",VLOOKUP(パターン表!P232, 'パターン別掛け率（入力）'!$C$3:$I$302, 7, FALSE))</f>
        <v>100</v>
      </c>
      <c r="Q232" s="20" t="str">
        <f>'6桁'!Q232</f>
        <v>W
ZⅢCUP</v>
      </c>
      <c r="R232" s="12" t="str">
        <f>IF(ISBLANK('6桁'!R232)=TRUE,"",VLOOKUP(パターン表!R232, 'パターン別掛け率（入力）'!$C$3:$I$302, 7, FALSE))</f>
        <v/>
      </c>
      <c r="S232" s="19">
        <f>'6桁'!S232</f>
        <v>0</v>
      </c>
      <c r="T232" s="12">
        <f>IF(ISBLANK('6桁'!T232)=TRUE,"",VLOOKUP(パターン表!T232, 'パターン別掛け率（入力）'!$C$3:$I$302, 7, FALSE))</f>
        <v>100</v>
      </c>
      <c r="U232" s="19" t="str">
        <f>'6桁'!U232</f>
        <v>W
β07</v>
      </c>
      <c r="V232" s="244" t="str">
        <f>IF(ISBLANK('6桁'!V232)=TRUE,"",VLOOKUP(パターン表!V232, 'パターン別掛け率（入力）'!$C$3:$I$302, 7, FALSE))</f>
        <v/>
      </c>
      <c r="W232" s="359">
        <f>'6桁'!W232</f>
        <v>0</v>
      </c>
      <c r="X232" s="12" t="str">
        <f>IF(ISBLANK('6桁'!X232)=TRUE,"",VLOOKUP(パターン表!X232, 'パターン別掛け率（入力）'!$C$3:$I$302, 7, FALSE))</f>
        <v/>
      </c>
      <c r="Y232" s="96">
        <f>'6桁'!Y232</f>
        <v>0</v>
      </c>
      <c r="Z232" s="265"/>
    </row>
    <row r="233" spans="2:26" ht="30" customHeight="1">
      <c r="B233" s="503"/>
      <c r="C233" s="341" t="s">
        <v>113</v>
      </c>
      <c r="D233" s="254">
        <v>91</v>
      </c>
      <c r="E233" s="342">
        <v>94</v>
      </c>
      <c r="F233" s="12">
        <f>IF(ISBLANK('6桁'!F233)=TRUE,"",VLOOKUP(パターン表!F233, 'パターン別掛け率（入力）'!$C$3:$I$302, 7, FALSE))</f>
        <v>100</v>
      </c>
      <c r="G233" s="96" t="str">
        <f>'6桁'!G233</f>
        <v>Y★</v>
      </c>
      <c r="H233" s="12">
        <f>IF(ISBLANK('6桁'!H233)=TRUE,"",VLOOKUP(パターン表!H233, 'パターン別掛け率（入力）'!$C$3:$I$302, 7, FALSE))</f>
        <v>100</v>
      </c>
      <c r="I233" s="19" t="str">
        <f>'6桁'!I233</f>
        <v>W★</v>
      </c>
      <c r="J233" s="12">
        <f>IF(ISBLANK('6桁'!J233)=TRUE,"",VLOOKUP(パターン表!J233, 'パターン別掛け率（入力）'!$C$3:$I$302, 7, FALSE))</f>
        <v>100</v>
      </c>
      <c r="K233" s="19" t="str">
        <f>'6桁'!K233</f>
        <v>W★</v>
      </c>
      <c r="L233" s="12" t="str">
        <f>IF(ISBLANK('6桁'!L233)=TRUE,"",VLOOKUP(パターン表!L233, 'パターン別掛け率（入力）'!$C$3:$I$302, 7, FALSE))</f>
        <v/>
      </c>
      <c r="M233" s="19">
        <f>'6桁'!M233</f>
        <v>0</v>
      </c>
      <c r="N233" s="12" t="str">
        <f>IF(ISBLANK('6桁'!N233)=TRUE,"",VLOOKUP(パターン表!N233, 'パターン別掛け率（入力）'!$C$3:$I$302, 7, FALSE))</f>
        <v/>
      </c>
      <c r="O233" s="19">
        <f>'6桁'!O233</f>
        <v>0</v>
      </c>
      <c r="P233" s="12">
        <f>IF(ISBLANK('6桁'!P233)=TRUE,"",VLOOKUP(パターン表!P233, 'パターン別掛け率（入力）'!$C$3:$I$302, 7, FALSE))</f>
        <v>100</v>
      </c>
      <c r="Q233" s="20" t="str">
        <f>'6桁'!Q233</f>
        <v>W</v>
      </c>
      <c r="R233" s="12" t="str">
        <f>IF(ISBLANK('6桁'!R233)=TRUE,"",VLOOKUP(パターン表!R233, 'パターン別掛け率（入力）'!$C$3:$I$302, 7, FALSE))</f>
        <v/>
      </c>
      <c r="S233" s="19">
        <f>'6桁'!S233</f>
        <v>0</v>
      </c>
      <c r="T233" s="12" t="str">
        <f>IF(ISBLANK('6桁'!T233)=TRUE,"",VLOOKUP(パターン表!T233, 'パターン別掛け率（入力）'!$C$3:$I$302, 7, FALSE))</f>
        <v/>
      </c>
      <c r="U233" s="19">
        <f>'6桁'!U233</f>
        <v>0</v>
      </c>
      <c r="V233" s="12">
        <f>IF(ISBLANK('6桁'!V233)=TRUE,"",VLOOKUP(パターン表!V233, 'パターン別掛け率（入力）'!$C$3:$I$302, 7, FALSE))</f>
        <v>100</v>
      </c>
      <c r="W233" s="20" t="str">
        <f>'6桁'!W233</f>
        <v>▽V★</v>
      </c>
      <c r="X233" s="12">
        <f>IF(ISBLANK('6桁'!X233)=TRUE,"",VLOOKUP(パターン表!X233, 'パターン別掛け率（入力）'!$C$3:$I$302, 7, FALSE))</f>
        <v>100</v>
      </c>
      <c r="Y233" s="20" t="str">
        <f>'6桁'!Y233</f>
        <v>W★</v>
      </c>
      <c r="Z233" s="265"/>
    </row>
    <row r="234" spans="2:26" ht="30" customHeight="1">
      <c r="B234" s="503"/>
      <c r="C234" s="87" t="s">
        <v>116</v>
      </c>
      <c r="D234" s="254">
        <v>94</v>
      </c>
      <c r="E234" s="342">
        <v>97</v>
      </c>
      <c r="F234" s="12">
        <f>IF(ISBLANK('6桁'!F234)=TRUE,"",VLOOKUP(パターン表!F234, 'パターン別掛け率（入力）'!$C$3:$I$302, 7, FALSE))</f>
        <v>100</v>
      </c>
      <c r="G234" s="96" t="str">
        <f>'6桁'!G234</f>
        <v>Y★</v>
      </c>
      <c r="H234" s="12">
        <f>IF(ISBLANK('6桁'!H234)=TRUE,"",VLOOKUP(パターン表!H234, 'パターン別掛け率（入力）'!$C$3:$I$302, 7, FALSE))</f>
        <v>100</v>
      </c>
      <c r="I234" s="19" t="str">
        <f>'6桁'!I234</f>
        <v>W★</v>
      </c>
      <c r="J234" s="12" t="str">
        <f>IF(ISBLANK('6桁'!J234)=TRUE,"",VLOOKUP(パターン表!J234, 'パターン別掛け率（入力）'!$C$3:$I$302, 7, FALSE))</f>
        <v/>
      </c>
      <c r="K234" s="19">
        <f>'6桁'!K234</f>
        <v>0</v>
      </c>
      <c r="L234" s="12" t="str">
        <f>IF(ISBLANK('6桁'!L234)=TRUE,"",VLOOKUP(パターン表!L234, 'パターン別掛け率（入力）'!$C$3:$I$302, 7, FALSE))</f>
        <v/>
      </c>
      <c r="M234" s="19">
        <f>'6桁'!M234</f>
        <v>0</v>
      </c>
      <c r="N234" s="12" t="str">
        <f>IF(ISBLANK('6桁'!N234)=TRUE,"",VLOOKUP(パターン表!N234, 'パターン別掛け率（入力）'!$C$3:$I$302, 7, FALSE))</f>
        <v/>
      </c>
      <c r="O234" s="19">
        <f>'6桁'!O234</f>
        <v>0</v>
      </c>
      <c r="P234" s="12">
        <f>IF(ISBLANK('6桁'!P234)=TRUE,"",VLOOKUP(パターン表!P234, 'パターン別掛け率（入力）'!$C$3:$I$302, 7, FALSE))</f>
        <v>100</v>
      </c>
      <c r="Q234" s="20" t="str">
        <f>'6桁'!Q234</f>
        <v>W</v>
      </c>
      <c r="R234" s="12" t="str">
        <f>IF(ISBLANK('6桁'!R234)=TRUE,"",VLOOKUP(パターン表!R234, 'パターン別掛け率（入力）'!$C$3:$I$302, 7, FALSE))</f>
        <v/>
      </c>
      <c r="S234" s="19">
        <f>'6桁'!S234</f>
        <v>0</v>
      </c>
      <c r="T234" s="12" t="str">
        <f>IF(ISBLANK('6桁'!T234)=TRUE,"",VLOOKUP(パターン表!T234, 'パターン別掛け率（入力）'!$C$3:$I$302, 7, FALSE))</f>
        <v/>
      </c>
      <c r="U234" s="19">
        <f>'6桁'!U234</f>
        <v>0</v>
      </c>
      <c r="V234" s="12" t="str">
        <f>IF(ISBLANK('6桁'!V234)=TRUE,"",VLOOKUP(パターン表!V234, 'パターン別掛け率（入力）'!$C$3:$I$302, 7, FALSE))</f>
        <v/>
      </c>
      <c r="W234" s="20">
        <f>'6桁'!W234</f>
        <v>0</v>
      </c>
      <c r="X234" s="12">
        <f>IF(ISBLANK('6桁'!X234)=TRUE,"",VLOOKUP(パターン表!X234, 'パターン別掛け率（入力）'!$C$3:$I$302, 7, FALSE))</f>
        <v>100</v>
      </c>
      <c r="Y234" s="20" t="str">
        <f>'6桁'!Y234</f>
        <v>W</v>
      </c>
      <c r="Z234" s="265"/>
    </row>
    <row r="235" spans="2:26" ht="30" customHeight="1">
      <c r="B235" s="503"/>
      <c r="C235" s="345" t="s">
        <v>119</v>
      </c>
      <c r="D235" s="318">
        <v>95</v>
      </c>
      <c r="E235" s="361">
        <v>99</v>
      </c>
      <c r="F235" s="289">
        <f>IF(ISBLANK('6桁'!F235)=TRUE,"",VLOOKUP(パターン表!F235, 'パターン別掛け率（入力）'!$C$3:$I$302, 7, FALSE))</f>
        <v>100</v>
      </c>
      <c r="G235" s="96" t="str">
        <f>'6桁'!G235</f>
        <v>Y★</v>
      </c>
      <c r="H235" s="289">
        <f>IF(ISBLANK('6桁'!H235)=TRUE,"",VLOOKUP(パターン表!H235, 'パターン別掛け率（入力）'!$C$3:$I$302, 7, FALSE))</f>
        <v>100</v>
      </c>
      <c r="I235" s="19" t="str">
        <f>'6桁'!I235</f>
        <v>W★</v>
      </c>
      <c r="J235" s="289">
        <f>IF(ISBLANK('6桁'!J235)=TRUE,"",VLOOKUP(パターン表!J235, 'パターン別掛け率（入力）'!$C$3:$I$302, 7, FALSE))</f>
        <v>100</v>
      </c>
      <c r="K235" s="101" t="str">
        <f>'6桁'!K235</f>
        <v>W</v>
      </c>
      <c r="L235" s="289" t="str">
        <f>IF(ISBLANK('6桁'!L235)=TRUE,"",VLOOKUP(パターン表!L235, 'パターン別掛け率（入力）'!$C$3:$I$302, 7, FALSE))</f>
        <v/>
      </c>
      <c r="M235" s="101">
        <f>'6桁'!M235</f>
        <v>0</v>
      </c>
      <c r="N235" s="12" t="str">
        <f>IF(ISBLANK('6桁'!N235)=TRUE,"",VLOOKUP(パターン表!N235, 'パターン別掛け率（入力）'!$C$3:$I$302, 7, FALSE))</f>
        <v/>
      </c>
      <c r="O235" s="19">
        <f>'6桁'!O235</f>
        <v>0</v>
      </c>
      <c r="P235" s="289" t="str">
        <f>IF(ISBLANK('6桁'!P235)=TRUE,"",VLOOKUP(パターン表!P235, 'パターン別掛け率（入力）'!$C$3:$I$302, 7, FALSE))</f>
        <v/>
      </c>
      <c r="Q235" s="20">
        <f>'6桁'!Q235</f>
        <v>0</v>
      </c>
      <c r="R235" s="12" t="str">
        <f>IF(ISBLANK('6桁'!R235)=TRUE,"",VLOOKUP(パターン表!R235, 'パターン別掛け率（入力）'!$C$3:$I$302, 7, FALSE))</f>
        <v/>
      </c>
      <c r="S235" s="19">
        <f>'6桁'!S235</f>
        <v>0</v>
      </c>
      <c r="T235" s="12" t="str">
        <f>IF(ISBLANK('6桁'!T235)=TRUE,"",VLOOKUP(パターン表!T235, 'パターン別掛け率（入力）'!$C$3:$I$302, 7, FALSE))</f>
        <v/>
      </c>
      <c r="U235" s="19">
        <f>'6桁'!U235</f>
        <v>0</v>
      </c>
      <c r="V235" s="12" t="str">
        <f>IF(ISBLANK('6桁'!V235)=TRUE,"",VLOOKUP(パターン表!V235, 'パターン別掛け率（入力）'!$C$3:$I$302, 7, FALSE))</f>
        <v/>
      </c>
      <c r="W235" s="20">
        <f>'6桁'!W235</f>
        <v>0</v>
      </c>
      <c r="X235" s="12">
        <f>IF(ISBLANK('6桁'!X235)=TRUE,"",VLOOKUP(パターン表!X235, 'パターン別掛け率（入力）'!$C$3:$I$302, 7, FALSE))</f>
        <v>100</v>
      </c>
      <c r="Y235" s="20" t="str">
        <f>'6桁'!Y235</f>
        <v>W</v>
      </c>
      <c r="Z235" s="265"/>
    </row>
    <row r="236" spans="2:26" ht="30" customHeight="1">
      <c r="B236" s="503"/>
      <c r="C236" s="87" t="s">
        <v>9</v>
      </c>
      <c r="D236" s="254">
        <v>89</v>
      </c>
      <c r="E236" s="342">
        <v>93</v>
      </c>
      <c r="F236" s="12">
        <f>IF(ISBLANK('6桁'!F236)=TRUE,"",VLOOKUP(パターン表!F236, 'パターン別掛け率（入力）'!$C$3:$I$302, 7, FALSE))</f>
        <v>100</v>
      </c>
      <c r="G236" s="96" t="str">
        <f>'6桁'!G236</f>
        <v>Y★</v>
      </c>
      <c r="H236" s="12">
        <f>IF(ISBLANK('6桁'!H236)=TRUE,"",VLOOKUP(パターン表!H236, 'パターン別掛け率（入力）'!$C$3:$I$302, 7, FALSE))</f>
        <v>100</v>
      </c>
      <c r="I236" s="19" t="str">
        <f>'6桁'!I236</f>
        <v>V</v>
      </c>
      <c r="J236" s="12">
        <f>IF(ISBLANK('6桁'!J236)=TRUE,"",VLOOKUP(パターン表!J236, 'パターン別掛け率（入力）'!$C$3:$I$302, 7, FALSE))</f>
        <v>100</v>
      </c>
      <c r="K236" s="19" t="str">
        <f>'6桁'!K236</f>
        <v>V★</v>
      </c>
      <c r="L236" s="12">
        <f>IF(ISBLANK('6桁'!L236)=TRUE,"",VLOOKUP(パターン表!L236, 'パターン別掛け率（入力）'!$C$3:$I$302, 7, FALSE))</f>
        <v>100</v>
      </c>
      <c r="M236" s="19" t="str">
        <f>'6桁'!M236</f>
        <v>V★△</v>
      </c>
      <c r="N236" s="12">
        <f>IF(ISBLANK('6桁'!N236)=TRUE,"",VLOOKUP(パターン表!N236, 'パターン別掛け率（入力）'!$C$3:$I$302, 7, FALSE))</f>
        <v>100</v>
      </c>
      <c r="O236" s="19" t="str">
        <f>'6桁'!O236</f>
        <v>V◇</v>
      </c>
      <c r="P236" s="12" t="str">
        <f>IF(ISBLANK('6桁'!P236)=TRUE,"",VLOOKUP(パターン表!P236, 'パターン別掛け率（入力）'!$C$3:$I$302, 7, FALSE))</f>
        <v/>
      </c>
      <c r="Q236" s="20">
        <f>'6桁'!Q236</f>
        <v>0</v>
      </c>
      <c r="R236" s="12" t="str">
        <f>IF(ISBLANK('6桁'!R236)=TRUE,"",VLOOKUP(パターン表!R236, 'パターン別掛け率（入力）'!$C$3:$I$302, 7, FALSE))</f>
        <v/>
      </c>
      <c r="S236" s="19">
        <f>'6桁'!S236</f>
        <v>0</v>
      </c>
      <c r="T236" s="12" t="str">
        <f>IF(ISBLANK('6桁'!T236)=TRUE,"",VLOOKUP(パターン表!T236, 'パターン別掛け率（入力）'!$C$3:$I$302, 7, FALSE))</f>
        <v/>
      </c>
      <c r="U236" s="19">
        <f>'6桁'!U236</f>
        <v>0</v>
      </c>
      <c r="V236" s="12" t="str">
        <f>IF(ISBLANK('6桁'!V236)=TRUE,"",VLOOKUP(パターン表!V236, 'パターン別掛け率（入力）'!$C$3:$I$302, 7, FALSE))</f>
        <v/>
      </c>
      <c r="W236" s="20">
        <f>'6桁'!W236</f>
        <v>0</v>
      </c>
      <c r="X236" s="12">
        <f>IF(ISBLANK('6桁'!X236)=TRUE,"",VLOOKUP(パターン表!X236, 'パターン別掛け率（入力）'!$C$3:$I$302, 7, FALSE))</f>
        <v>100</v>
      </c>
      <c r="Y236" s="20" t="str">
        <f>'6桁'!Y236</f>
        <v>W★</v>
      </c>
      <c r="Z236" s="265"/>
    </row>
    <row r="237" spans="2:26" ht="30" customHeight="1">
      <c r="B237" s="503"/>
      <c r="C237" s="87" t="s">
        <v>130</v>
      </c>
      <c r="D237" s="254">
        <v>91</v>
      </c>
      <c r="E237" s="342">
        <v>95</v>
      </c>
      <c r="F237" s="12">
        <f>IF(ISBLANK('6桁'!F237)=TRUE,"",VLOOKUP(パターン表!F237, 'パターン別掛け率（入力）'!$C$3:$I$302, 7, FALSE))</f>
        <v>100</v>
      </c>
      <c r="G237" s="19" t="str">
        <f>'6桁'!G237</f>
        <v>Y★</v>
      </c>
      <c r="H237" s="12">
        <f>IF(ISBLANK('6桁'!H237)=TRUE,"",VLOOKUP(パターン表!H237, 'パターン別掛け率（入力）'!$C$3:$I$302, 7, FALSE))</f>
        <v>100</v>
      </c>
      <c r="I237" s="19" t="str">
        <f>'6桁'!I237</f>
        <v>V★</v>
      </c>
      <c r="J237" s="12">
        <f>IF(ISBLANK('6桁'!J237)=TRUE,"",VLOOKUP(パターン表!J237, 'パターン別掛け率（入力）'!$C$3:$I$302, 7, FALSE))</f>
        <v>100</v>
      </c>
      <c r="K237" s="19" t="str">
        <f>'6桁'!K237</f>
        <v>V★</v>
      </c>
      <c r="L237" s="12">
        <f>IF(ISBLANK('6桁'!L237)=TRUE,"",VLOOKUP(パターン表!L237, 'パターン別掛け率（入力）'!$C$3:$I$302, 7, FALSE))</f>
        <v>100</v>
      </c>
      <c r="M237" s="19" t="str">
        <f>'6桁'!M237</f>
        <v>V★</v>
      </c>
      <c r="N237" s="12">
        <f>IF(ISBLANK('6桁'!N237)=TRUE,"",VLOOKUP(パターン表!N237, 'パターン別掛け率（入力）'!$C$3:$I$302, 7, FALSE))</f>
        <v>100</v>
      </c>
      <c r="O237" s="19" t="str">
        <f>'6桁'!O237</f>
        <v>V</v>
      </c>
      <c r="P237" s="12" t="str">
        <f>IF(ISBLANK('6桁'!P237)=TRUE,"",VLOOKUP(パターン表!P237, 'パターン別掛け率（入力）'!$C$3:$I$302, 7, FALSE))</f>
        <v/>
      </c>
      <c r="Q237" s="20">
        <f>'6桁'!Q237</f>
        <v>0</v>
      </c>
      <c r="R237" s="12" t="str">
        <f>IF(ISBLANK('6桁'!R237)=TRUE,"",VLOOKUP(パターン表!R237, 'パターン別掛け率（入力）'!$C$3:$I$302, 7, FALSE))</f>
        <v/>
      </c>
      <c r="S237" s="19">
        <f>'6桁'!S237</f>
        <v>0</v>
      </c>
      <c r="T237" s="12" t="str">
        <f>IF(ISBLANK('6桁'!T237)=TRUE,"",VLOOKUP(パターン表!T237, 'パターン別掛け率（入力）'!$C$3:$I$302, 7, FALSE))</f>
        <v/>
      </c>
      <c r="U237" s="19">
        <f>'6桁'!U237</f>
        <v>0</v>
      </c>
      <c r="V237" s="12" t="str">
        <f>IF(ISBLANK('6桁'!V237)=TRUE,"",VLOOKUP(パターン表!V237, 'パターン別掛け率（入力）'!$C$3:$I$302, 7, FALSE))</f>
        <v/>
      </c>
      <c r="W237" s="20">
        <f>'6桁'!W237</f>
        <v>0</v>
      </c>
      <c r="X237" s="12">
        <f>IF(ISBLANK('6桁'!X237)=TRUE,"",VLOOKUP(パターン表!X237, 'パターン別掛け率（入力）'!$C$3:$I$302, 7, FALSE))</f>
        <v>100</v>
      </c>
      <c r="Y237" s="20" t="str">
        <f>'6桁'!Y237</f>
        <v>V</v>
      </c>
      <c r="Z237" s="265"/>
    </row>
    <row r="238" spans="2:26" ht="30" customHeight="1">
      <c r="B238" s="503"/>
      <c r="C238" s="341" t="s">
        <v>10</v>
      </c>
      <c r="D238" s="254">
        <v>94</v>
      </c>
      <c r="E238" s="342">
        <v>98</v>
      </c>
      <c r="F238" s="12">
        <f>IF(ISBLANK('6桁'!F238)=TRUE,"",VLOOKUP(パターン表!F238, 'パターン別掛け率（入力）'!$C$3:$I$302, 7, FALSE))</f>
        <v>100</v>
      </c>
      <c r="G238" s="19" t="str">
        <f>'6桁'!G238</f>
        <v>Y★</v>
      </c>
      <c r="H238" s="12">
        <f>IF(ISBLANK('6桁'!H238)=TRUE,"",VLOOKUP(パターン表!H238, 'パターン別掛け率（入力）'!$C$3:$I$302, 7, FALSE))</f>
        <v>100</v>
      </c>
      <c r="I238" s="101" t="str">
        <f>'6桁'!I238</f>
        <v>V★</v>
      </c>
      <c r="J238" s="12">
        <f>IF(ISBLANK('6桁'!J238)=TRUE,"",VLOOKUP(パターン表!J238, 'パターン別掛け率（入力）'!$C$3:$I$302, 7, FALSE))</f>
        <v>100</v>
      </c>
      <c r="K238" s="19" t="str">
        <f>'6桁'!K238</f>
        <v>V★</v>
      </c>
      <c r="L238" s="12">
        <f>IF(ISBLANK('6桁'!L238)=TRUE,"",VLOOKUP(パターン表!L238, 'パターン別掛け率（入力）'!$C$3:$I$302, 7, FALSE))</f>
        <v>100</v>
      </c>
      <c r="M238" s="19" t="str">
        <f>'6桁'!M238</f>
        <v>V★</v>
      </c>
      <c r="N238" s="12" t="str">
        <f>IF(ISBLANK('6桁'!N238)=TRUE,"",VLOOKUP(パターン表!N238, 'パターン別掛け率（入力）'!$C$3:$I$302, 7, FALSE))</f>
        <v/>
      </c>
      <c r="O238" s="19">
        <f>'6桁'!O238</f>
        <v>0</v>
      </c>
      <c r="P238" s="12" t="str">
        <f>IF(ISBLANK('6桁'!P238)=TRUE,"",VLOOKUP(パターン表!P238, 'パターン別掛け率（入力）'!$C$3:$I$302, 7, FALSE))</f>
        <v/>
      </c>
      <c r="Q238" s="19">
        <f>'6桁'!Q238</f>
        <v>0</v>
      </c>
      <c r="R238" s="12" t="str">
        <f>IF(ISBLANK('6桁'!R238)=TRUE,"",VLOOKUP(パターン表!R238, 'パターン別掛け率（入力）'!$C$3:$I$302, 7, FALSE))</f>
        <v/>
      </c>
      <c r="S238" s="19">
        <f>'6桁'!S238</f>
        <v>0</v>
      </c>
      <c r="T238" s="12" t="str">
        <f>IF(ISBLANK('6桁'!T238)=TRUE,"",VLOOKUP(パターン表!T238, 'パターン別掛け率（入力）'!$C$3:$I$302, 7, FALSE))</f>
        <v/>
      </c>
      <c r="U238" s="19">
        <f>'6桁'!U238</f>
        <v>0</v>
      </c>
      <c r="V238" s="12" t="str">
        <f>IF(ISBLANK('6桁'!V238)=TRUE,"",VLOOKUP(パターン表!V238, 'パターン別掛け率（入力）'!$C$3:$I$302, 7, FALSE))</f>
        <v/>
      </c>
      <c r="W238" s="20">
        <f>'6桁'!W238</f>
        <v>0</v>
      </c>
      <c r="X238" s="12">
        <f>IF(ISBLANK('6桁'!X238)=TRUE,"",VLOOKUP(パターン表!X238, 'パターン別掛け率（入力）'!$C$3:$I$302, 7, FALSE))</f>
        <v>100</v>
      </c>
      <c r="Y238" s="20" t="str">
        <f>'6桁'!Y238</f>
        <v>W</v>
      </c>
      <c r="Z238" s="265"/>
    </row>
    <row r="239" spans="2:26" ht="30" customHeight="1">
      <c r="B239" s="503"/>
      <c r="C239" s="341" t="s">
        <v>143</v>
      </c>
      <c r="D239" s="254">
        <v>96</v>
      </c>
      <c r="E239" s="342">
        <v>100</v>
      </c>
      <c r="F239" s="12" t="str">
        <f>IF(ISBLANK('6桁'!F239)=TRUE,"",VLOOKUP(パターン表!F239, 'パターン別掛け率（入力）'!$C$3:$I$302, 7, FALSE))</f>
        <v/>
      </c>
      <c r="G239" s="19">
        <f>'6桁'!G239</f>
        <v>0</v>
      </c>
      <c r="H239" s="12">
        <f>IF(ISBLANK('6桁'!H239)=TRUE,"",VLOOKUP(パターン表!H239, 'パターン別掛け率（入力）'!$C$3:$I$302, 7, FALSE))</f>
        <v>100</v>
      </c>
      <c r="I239" s="101" t="str">
        <f>'6桁'!I239</f>
        <v>※V
VE303</v>
      </c>
      <c r="J239" s="12">
        <f>IF(ISBLANK('6桁'!J239)=TRUE,"",VLOOKUP(パターン表!J239, 'パターン別掛け率（入力）'!$C$3:$I$302, 7, FALSE))</f>
        <v>100</v>
      </c>
      <c r="K239" s="19" t="str">
        <f>'6桁'!K239</f>
        <v>V</v>
      </c>
      <c r="L239" s="12" t="str">
        <f>IF(ISBLANK('6桁'!L239)=TRUE,"",VLOOKUP(パターン表!L239, 'パターン別掛け率（入力）'!$C$3:$I$302, 7, FALSE))</f>
        <v/>
      </c>
      <c r="M239" s="19">
        <f>'6桁'!M239</f>
        <v>0</v>
      </c>
      <c r="N239" s="12" t="str">
        <f>IF(ISBLANK('6桁'!N239)=TRUE,"",VLOOKUP(パターン表!N239, 'パターン別掛け率（入力）'!$C$3:$I$302, 7, FALSE))</f>
        <v/>
      </c>
      <c r="O239" s="19">
        <f>'6桁'!O239</f>
        <v>0</v>
      </c>
      <c r="P239" s="12" t="str">
        <f>IF(ISBLANK('6桁'!P239)=TRUE,"",VLOOKUP(パターン表!P239, 'パターン別掛け率（入力）'!$C$3:$I$302, 7, FALSE))</f>
        <v/>
      </c>
      <c r="Q239" s="20">
        <f>'6桁'!Q239</f>
        <v>0</v>
      </c>
      <c r="R239" s="12" t="str">
        <f>IF(ISBLANK('6桁'!R239)=TRUE,"",VLOOKUP(パターン表!R239, 'パターン別掛け率（入力）'!$C$3:$I$302, 7, FALSE))</f>
        <v/>
      </c>
      <c r="S239" s="19">
        <f>'6桁'!S239</f>
        <v>0</v>
      </c>
      <c r="T239" s="12" t="str">
        <f>IF(ISBLANK('6桁'!T239)=TRUE,"",VLOOKUP(パターン表!T239, 'パターン別掛け率（入力）'!$C$3:$I$302, 7, FALSE))</f>
        <v/>
      </c>
      <c r="U239" s="19">
        <f>'6桁'!U239</f>
        <v>0</v>
      </c>
      <c r="V239" s="12" t="str">
        <f>IF(ISBLANK('6桁'!V239)=TRUE,"",VLOOKUP(パターン表!V239, 'パターン別掛け率（入力）'!$C$3:$I$302, 7, FALSE))</f>
        <v/>
      </c>
      <c r="W239" s="20">
        <f>'6桁'!W239</f>
        <v>0</v>
      </c>
      <c r="X239" s="12" t="str">
        <f>IF(ISBLANK('6桁'!X239)=TRUE,"",VLOOKUP(パターン表!X239, 'パターン別掛け率（入力）'!$C$3:$I$302, 7, FALSE))</f>
        <v/>
      </c>
      <c r="Y239" s="20">
        <f>'6桁'!Y239</f>
        <v>0</v>
      </c>
      <c r="Z239" s="265"/>
    </row>
    <row r="240" spans="2:26" ht="30" customHeight="1">
      <c r="B240" s="503"/>
      <c r="C240" s="341" t="s">
        <v>144</v>
      </c>
      <c r="D240" s="254">
        <v>91</v>
      </c>
      <c r="E240" s="342">
        <v>95</v>
      </c>
      <c r="F240" s="12" t="str">
        <f>IF(ISBLANK('6桁'!F240)=TRUE,"",VLOOKUP(パターン表!F240, 'パターン別掛け率（入力）'!$C$3:$I$302, 7, FALSE))</f>
        <v/>
      </c>
      <c r="G240" s="19">
        <f>'6桁'!G240</f>
        <v>0</v>
      </c>
      <c r="H240" s="12">
        <f>IF(ISBLANK('6桁'!H240)=TRUE,"",VLOOKUP(パターン表!H240, 'パターン別掛け率（入力）'!$C$3:$I$302, 7, FALSE))</f>
        <v>100</v>
      </c>
      <c r="I240" s="19" t="str">
        <f>'6桁'!I240</f>
        <v>V★</v>
      </c>
      <c r="J240" s="12">
        <f>IF(ISBLANK('6桁'!J240)=TRUE,"",VLOOKUP(パターン表!J240, 'パターン別掛け率（入力）'!$C$3:$I$302, 7, FALSE))</f>
        <v>100</v>
      </c>
      <c r="K240" s="19" t="str">
        <f>'6桁'!K240</f>
        <v>V</v>
      </c>
      <c r="L240" s="12">
        <f>IF(ISBLANK('6桁'!L240)=TRUE,"",VLOOKUP(パターン表!L240, 'パターン別掛け率（入力）'!$C$3:$I$302, 7, FALSE))</f>
        <v>100</v>
      </c>
      <c r="M240" s="19" t="str">
        <f>'6桁'!M240</f>
        <v>V★△</v>
      </c>
      <c r="N240" s="12" t="str">
        <f>IF(ISBLANK('6桁'!N240)=TRUE,"",VLOOKUP(パターン表!N240, 'パターン別掛け率（入力）'!$C$3:$I$302, 7, FALSE))</f>
        <v/>
      </c>
      <c r="O240" s="19">
        <f>'6桁'!O240</f>
        <v>0</v>
      </c>
      <c r="P240" s="12" t="str">
        <f>IF(ISBLANK('6桁'!P240)=TRUE,"",VLOOKUP(パターン表!P240, 'パターン別掛け率（入力）'!$C$3:$I$302, 7, FALSE))</f>
        <v/>
      </c>
      <c r="Q240" s="20">
        <f>'6桁'!Q240</f>
        <v>0</v>
      </c>
      <c r="R240" s="12" t="str">
        <f>IF(ISBLANK('6桁'!R240)=TRUE,"",VLOOKUP(パターン表!R240, 'パターン別掛け率（入力）'!$C$3:$I$302, 7, FALSE))</f>
        <v/>
      </c>
      <c r="S240" s="19">
        <f>'6桁'!S240</f>
        <v>0</v>
      </c>
      <c r="T240" s="12" t="str">
        <f>IF(ISBLANK('6桁'!T240)=TRUE,"",VLOOKUP(パターン表!T240, 'パターン別掛け率（入力）'!$C$3:$I$302, 7, FALSE))</f>
        <v/>
      </c>
      <c r="U240" s="19">
        <f>'6桁'!U240</f>
        <v>0</v>
      </c>
      <c r="V240" s="12" t="str">
        <f>IF(ISBLANK('6桁'!V240)=TRUE,"",VLOOKUP(パターン表!V240, 'パターン別掛け率（入力）'!$C$3:$I$302, 7, FALSE))</f>
        <v/>
      </c>
      <c r="W240" s="20">
        <f>'6桁'!W240</f>
        <v>0</v>
      </c>
      <c r="X240" s="12" t="str">
        <f>IF(ISBLANK('6桁'!X240)=TRUE,"",VLOOKUP(パターン表!X240, 'パターン別掛け率（入力）'!$C$3:$I$302, 7, FALSE))</f>
        <v/>
      </c>
      <c r="Y240" s="20">
        <f>'6桁'!Y240</f>
        <v>0</v>
      </c>
      <c r="Z240" s="265"/>
    </row>
    <row r="241" spans="2:27" ht="30" customHeight="1">
      <c r="B241" s="503"/>
      <c r="C241" s="341" t="s">
        <v>51</v>
      </c>
      <c r="D241" s="254">
        <v>94</v>
      </c>
      <c r="E241" s="342">
        <v>98</v>
      </c>
      <c r="F241" s="12">
        <f>IF(ISBLANK('6桁'!F241)=TRUE,"",VLOOKUP(パターン表!F241, 'パターン別掛け率（入力）'!$C$3:$I$302, 7, FALSE))</f>
        <v>100</v>
      </c>
      <c r="G241" s="19" t="str">
        <f>'6桁'!G241</f>
        <v>Y</v>
      </c>
      <c r="H241" s="12">
        <f>IF(ISBLANK('6桁'!H241)=TRUE,"",VLOOKUP(パターン表!H241, 'パターン別掛け率（入力）'!$C$3:$I$302, 7, FALSE))</f>
        <v>100</v>
      </c>
      <c r="I241" s="19" t="str">
        <f>'6桁'!I241</f>
        <v>W</v>
      </c>
      <c r="J241" s="12">
        <f>IF(ISBLANK('6桁'!J241)=TRUE,"",VLOOKUP(パターン表!J241, 'パターン別掛け率（入力）'!$C$3:$I$302, 7, FALSE))</f>
        <v>100</v>
      </c>
      <c r="K241" s="19" t="str">
        <f>'6桁'!K241</f>
        <v>V</v>
      </c>
      <c r="L241" s="12">
        <f>IF(ISBLANK('6桁'!L241)=TRUE,"",VLOOKUP(パターン表!L241, 'パターン別掛け率（入力）'!$C$3:$I$302, 7, FALSE))</f>
        <v>100</v>
      </c>
      <c r="M241" s="19" t="str">
        <f>'6桁'!M241</f>
        <v>V</v>
      </c>
      <c r="N241" s="12">
        <f>IF(ISBLANK('6桁'!N241)=TRUE,"",VLOOKUP(パターン表!N241, 'パターン別掛け率（入力）'!$C$3:$I$302, 7, FALSE))</f>
        <v>100</v>
      </c>
      <c r="O241" s="19" t="str">
        <f>'6桁'!O241</f>
        <v>V</v>
      </c>
      <c r="P241" s="12" t="str">
        <f>IF(ISBLANK('6桁'!P241)=TRUE,"",VLOOKUP(パターン表!P241, 'パターン別掛け率（入力）'!$C$3:$I$302, 7, FALSE))</f>
        <v/>
      </c>
      <c r="Q241" s="20">
        <f>'6桁'!Q241</f>
        <v>0</v>
      </c>
      <c r="R241" s="12" t="str">
        <f>IF(ISBLANK('6桁'!R241)=TRUE,"",VLOOKUP(パターン表!R241, 'パターン別掛け率（入力）'!$C$3:$I$302, 7, FALSE))</f>
        <v/>
      </c>
      <c r="S241" s="19">
        <f>'6桁'!S241</f>
        <v>0</v>
      </c>
      <c r="T241" s="12" t="str">
        <f>IF(ISBLANK('6桁'!T241)=TRUE,"",VLOOKUP(パターン表!T241, 'パターン別掛け率（入力）'!$C$3:$I$302, 7, FALSE))</f>
        <v/>
      </c>
      <c r="U241" s="19">
        <f>'6桁'!U241</f>
        <v>0</v>
      </c>
      <c r="V241" s="12" t="str">
        <f>IF(ISBLANK('6桁'!V241)=TRUE,"",VLOOKUP(パターン表!V241, 'パターン別掛け率（入力）'!$C$3:$I$302, 7, FALSE))</f>
        <v/>
      </c>
      <c r="W241" s="20">
        <f>'6桁'!W241</f>
        <v>0</v>
      </c>
      <c r="X241" s="12">
        <f>IF(ISBLANK('6桁'!X241)=TRUE,"",VLOOKUP(パターン表!X241, 'パターン別掛け率（入力）'!$C$3:$I$302, 7, FALSE))</f>
        <v>100</v>
      </c>
      <c r="Y241" s="20" t="str">
        <f>'6桁'!Y241</f>
        <v>V</v>
      </c>
      <c r="Z241" s="265"/>
    </row>
    <row r="242" spans="2:27" ht="30" customHeight="1">
      <c r="B242" s="503"/>
      <c r="C242" s="341" t="s">
        <v>145</v>
      </c>
      <c r="D242" s="254">
        <v>97</v>
      </c>
      <c r="E242" s="342">
        <v>101</v>
      </c>
      <c r="F242" s="12">
        <f>IF(ISBLANK('6桁'!F242)=TRUE,"",VLOOKUP(パターン表!F242, 'パターン別掛け率（入力）'!$C$3:$I$302, 7, FALSE))</f>
        <v>100</v>
      </c>
      <c r="G242" s="19" t="str">
        <f>'6桁'!G242</f>
        <v>Y★</v>
      </c>
      <c r="H242" s="12">
        <f>IF(ISBLANK('6桁'!H242)=TRUE,"",VLOOKUP(パターン表!H242, 'パターン別掛け率（入力）'!$C$3:$I$302, 7, FALSE))</f>
        <v>100</v>
      </c>
      <c r="I242" s="19" t="str">
        <f>'6桁'!I242</f>
        <v>W</v>
      </c>
      <c r="J242" s="12">
        <f>IF(ISBLANK('6桁'!J242)=TRUE,"",VLOOKUP(パターン表!J242, 'パターン別掛け率（入力）'!$C$3:$I$302, 7, FALSE))</f>
        <v>100</v>
      </c>
      <c r="K242" s="19" t="str">
        <f>'6桁'!K242</f>
        <v>W★</v>
      </c>
      <c r="L242" s="12">
        <f>IF(ISBLANK('6桁'!L242)=TRUE,"",VLOOKUP(パターン表!L242, 'パターン別掛け率（入力）'!$C$3:$I$302, 7, FALSE))</f>
        <v>100</v>
      </c>
      <c r="M242" s="19" t="str">
        <f>'6桁'!M242</f>
        <v>W</v>
      </c>
      <c r="N242" s="12">
        <f>IF(ISBLANK('6桁'!N242)=TRUE,"",VLOOKUP(パターン表!N242, 'パターン別掛け率（入力）'!$C$3:$I$302, 7, FALSE))</f>
        <v>100</v>
      </c>
      <c r="O242" s="19" t="str">
        <f>'6桁'!O242</f>
        <v>W</v>
      </c>
      <c r="P242" s="12" t="str">
        <f>IF(ISBLANK('6桁'!P242)=TRUE,"",VLOOKUP(パターン表!P242, 'パターン別掛け率（入力）'!$C$3:$I$302, 7, FALSE))</f>
        <v/>
      </c>
      <c r="Q242" s="20">
        <f>'6桁'!Q242</f>
        <v>0</v>
      </c>
      <c r="R242" s="12" t="str">
        <f>IF(ISBLANK('6桁'!R242)=TRUE,"",VLOOKUP(パターン表!R242, 'パターン別掛け率（入力）'!$C$3:$I$302, 7, FALSE))</f>
        <v/>
      </c>
      <c r="S242" s="19">
        <f>'6桁'!S242</f>
        <v>0</v>
      </c>
      <c r="T242" s="12" t="str">
        <f>IF(ISBLANK('6桁'!T242)=TRUE,"",VLOOKUP(パターン表!T242, 'パターン別掛け率（入力）'!$C$3:$I$302, 7, FALSE))</f>
        <v/>
      </c>
      <c r="U242" s="19">
        <f>'6桁'!U242</f>
        <v>0</v>
      </c>
      <c r="V242" s="12" t="str">
        <f>IF(ISBLANK('6桁'!V242)=TRUE,"",VLOOKUP(パターン表!V242, 'パターン別掛け率（入力）'!$C$3:$I$302, 7, FALSE))</f>
        <v/>
      </c>
      <c r="W242" s="20">
        <f>'6桁'!W242</f>
        <v>0</v>
      </c>
      <c r="X242" s="12" t="str">
        <f>IF(ISBLANK('6桁'!X242)=TRUE,"",VLOOKUP(パターン表!X242, 'パターン別掛け率（入力）'!$C$3:$I$302, 7, FALSE))</f>
        <v/>
      </c>
      <c r="Y242" s="20">
        <f>'6桁'!Y242</f>
        <v>0</v>
      </c>
      <c r="Z242" s="265"/>
    </row>
    <row r="243" spans="2:27" ht="30" customHeight="1">
      <c r="B243" s="503"/>
      <c r="C243" s="341" t="s">
        <v>146</v>
      </c>
      <c r="D243" s="254">
        <v>99</v>
      </c>
      <c r="E243" s="342">
        <v>103</v>
      </c>
      <c r="F243" s="12">
        <f>IF(ISBLANK('6桁'!F243)=TRUE,"",VLOOKUP(パターン表!F243, 'パターン別掛け率（入力）'!$C$3:$I$302, 7, FALSE))</f>
        <v>100</v>
      </c>
      <c r="G243" s="19" t="str">
        <f>'6桁'!G243</f>
        <v>Y★</v>
      </c>
      <c r="H243" s="12">
        <f>IF(ISBLANK('6桁'!H243)=TRUE,"",VLOOKUP(パターン表!H243, 'パターン別掛け率（入力）'!$C$3:$I$302, 7, FALSE))</f>
        <v>100</v>
      </c>
      <c r="I243" s="19" t="str">
        <f>'6桁'!I243</f>
        <v>W</v>
      </c>
      <c r="J243" s="12" t="str">
        <f>IF(ISBLANK('6桁'!J243)=TRUE,"",VLOOKUP(パターン表!J243, 'パターン別掛け率（入力）'!$C$3:$I$302, 7, FALSE))</f>
        <v/>
      </c>
      <c r="K243" s="19">
        <f>'6桁'!K243</f>
        <v>0</v>
      </c>
      <c r="L243" s="12" t="str">
        <f>IF(ISBLANK('6桁'!L243)=TRUE,"",VLOOKUP(パターン表!L243, 'パターン別掛け率（入力）'!$C$3:$I$302, 7, FALSE))</f>
        <v/>
      </c>
      <c r="M243" s="19">
        <f>'6桁'!M243</f>
        <v>0</v>
      </c>
      <c r="N243" s="12" t="str">
        <f>IF(ISBLANK('6桁'!N243)=TRUE,"",VLOOKUP(パターン表!N243, 'パターン別掛け率（入力）'!$C$3:$I$302, 7, FALSE))</f>
        <v/>
      </c>
      <c r="O243" s="19">
        <f>'6桁'!O243</f>
        <v>0</v>
      </c>
      <c r="P243" s="12" t="str">
        <f>IF(ISBLANK('6桁'!P243)=TRUE,"",VLOOKUP(パターン表!P243, 'パターン別掛け率（入力）'!$C$3:$I$302, 7, FALSE))</f>
        <v/>
      </c>
      <c r="Q243" s="20">
        <f>'6桁'!Q243</f>
        <v>0</v>
      </c>
      <c r="R243" s="12" t="str">
        <f>IF(ISBLANK('6桁'!R243)=TRUE,"",VLOOKUP(パターン表!R243, 'パターン別掛け率（入力）'!$C$3:$I$302, 7, FALSE))</f>
        <v/>
      </c>
      <c r="S243" s="19">
        <f>'6桁'!S243</f>
        <v>0</v>
      </c>
      <c r="T243" s="12" t="str">
        <f>IF(ISBLANK('6桁'!T243)=TRUE,"",VLOOKUP(パターン表!T243, 'パターン別掛け率（入力）'!$C$3:$I$302, 7, FALSE))</f>
        <v/>
      </c>
      <c r="U243" s="19">
        <f>'6桁'!U243</f>
        <v>0</v>
      </c>
      <c r="V243" s="12" t="str">
        <f>IF(ISBLANK('6桁'!V243)=TRUE,"",VLOOKUP(パターン表!V243, 'パターン別掛け率（入力）'!$C$3:$I$302, 7, FALSE))</f>
        <v/>
      </c>
      <c r="W243" s="20">
        <f>'6桁'!W243</f>
        <v>0</v>
      </c>
      <c r="X243" s="12" t="str">
        <f>IF(ISBLANK('6桁'!X243)=TRUE,"",VLOOKUP(パターン表!X243, 'パターン別掛け率（入力）'!$C$3:$I$302, 7, FALSE))</f>
        <v/>
      </c>
      <c r="Y243" s="20">
        <f>'6桁'!Y243</f>
        <v>0</v>
      </c>
      <c r="Z243" s="265"/>
    </row>
    <row r="244" spans="2:27" ht="30" customHeight="1">
      <c r="B244" s="503"/>
      <c r="C244" s="87" t="s">
        <v>772</v>
      </c>
      <c r="D244" s="254">
        <v>90</v>
      </c>
      <c r="E244" s="342"/>
      <c r="F244" s="12" t="str">
        <f>IF(ISBLANK('6桁'!F244)=TRUE,"",VLOOKUP(パターン表!F244, 'パターン別掛け率（入力）'!$C$3:$I$302, 7, FALSE))</f>
        <v/>
      </c>
      <c r="G244" s="19">
        <f>'6桁'!G244</f>
        <v>0</v>
      </c>
      <c r="H244" s="12">
        <f>IF(ISBLANK('6桁'!H244)=TRUE,"",VLOOKUP(パターン表!H244, 'パターン別掛け率（入力）'!$C$3:$I$302, 7, FALSE))</f>
        <v>100</v>
      </c>
      <c r="I244" s="101" t="str">
        <f>'6桁'!I244</f>
        <v>H</v>
      </c>
      <c r="J244" s="12" t="str">
        <f>IF(ISBLANK('6桁'!J244)=TRUE,"",VLOOKUP(パターン表!J244, 'パターン別掛け率（入力）'!$C$3:$I$302, 7, FALSE))</f>
        <v/>
      </c>
      <c r="K244" s="19">
        <f>'6桁'!K244</f>
        <v>0</v>
      </c>
      <c r="L244" s="12" t="str">
        <f>IF(ISBLANK('6桁'!L244)=TRUE,"",VLOOKUP(パターン表!L244, 'パターン別掛け率（入力）'!$C$3:$I$302, 7, FALSE))</f>
        <v/>
      </c>
      <c r="M244" s="19">
        <f>'6桁'!M244</f>
        <v>0</v>
      </c>
      <c r="N244" s="12">
        <f>IF(ISBLANK('6桁'!N244)=TRUE,"",VLOOKUP(パターン表!N244, 'パターン別掛け率（入力）'!$C$3:$I$302, 7, FALSE))</f>
        <v>100</v>
      </c>
      <c r="O244" s="19" t="str">
        <f>'6桁'!O244</f>
        <v>H</v>
      </c>
      <c r="P244" s="12" t="str">
        <f>IF(ISBLANK('6桁'!P244)=TRUE,"",VLOOKUP(パターン表!P244, 'パターン別掛け率（入力）'!$C$3:$I$302, 7, FALSE))</f>
        <v/>
      </c>
      <c r="Q244" s="20">
        <f>'6桁'!Q244</f>
        <v>0</v>
      </c>
      <c r="R244" s="12" t="str">
        <f>IF(ISBLANK('6桁'!R244)=TRUE,"",VLOOKUP(パターン表!R244, 'パターン別掛け率（入力）'!$C$3:$I$302, 7, FALSE))</f>
        <v/>
      </c>
      <c r="S244" s="19">
        <f>'6桁'!S244</f>
        <v>0</v>
      </c>
      <c r="T244" s="12" t="str">
        <f>IF(ISBLANK('6桁'!T244)=TRUE,"",VLOOKUP(パターン表!T244, 'パターン別掛け率（入力）'!$C$3:$I$302, 7, FALSE))</f>
        <v/>
      </c>
      <c r="U244" s="19">
        <f>'6桁'!U244</f>
        <v>0</v>
      </c>
      <c r="V244" s="12" t="str">
        <f>IF(ISBLANK('6桁'!V244)=TRUE,"",VLOOKUP(パターン表!V244, 'パターン別掛け率（入力）'!$C$3:$I$302, 7, FALSE))</f>
        <v/>
      </c>
      <c r="W244" s="20">
        <f>'6桁'!W244</f>
        <v>0</v>
      </c>
      <c r="X244" s="12" t="str">
        <f>IF(ISBLANK('6桁'!X244)=TRUE,"",VLOOKUP(パターン表!X244, 'パターン別掛け率（入力）'!$C$3:$I$302, 7, FALSE))</f>
        <v/>
      </c>
      <c r="Y244" s="20">
        <f>'6桁'!Y244</f>
        <v>0</v>
      </c>
      <c r="Z244" s="265"/>
    </row>
    <row r="245" spans="2:27" ht="30" customHeight="1">
      <c r="B245" s="503"/>
      <c r="C245" s="87" t="s">
        <v>82</v>
      </c>
      <c r="D245" s="254">
        <v>96</v>
      </c>
      <c r="E245" s="342">
        <v>100</v>
      </c>
      <c r="F245" s="12" t="str">
        <f>IF(ISBLANK('6桁'!F245)=TRUE,"",VLOOKUP(パターン表!F245, 'パターン別掛け率（入力）'!$C$3:$I$302, 7, FALSE))</f>
        <v/>
      </c>
      <c r="G245" s="19">
        <f>'6桁'!G245</f>
        <v>0</v>
      </c>
      <c r="H245" s="12">
        <f>IF(ISBLANK('6桁'!H245)=TRUE,"",VLOOKUP(パターン表!H245, 'パターン別掛け率（入力）'!$C$3:$I$302, 7, FALSE))</f>
        <v>100</v>
      </c>
      <c r="I245" s="101" t="str">
        <f>'6桁'!I245</f>
        <v>H</v>
      </c>
      <c r="J245" s="12" t="str">
        <f>IF(ISBLANK('6桁'!J245)=TRUE,"",VLOOKUP(パターン表!J245, 'パターン別掛け率（入力）'!$C$3:$I$302, 7, FALSE))</f>
        <v/>
      </c>
      <c r="K245" s="19">
        <f>'6桁'!K245</f>
        <v>0</v>
      </c>
      <c r="L245" s="12">
        <f>IF(ISBLANK('6桁'!L245)=TRUE,"",VLOOKUP(パターン表!L245, 'パターン別掛け率（入力）'!$C$3:$I$302, 7, FALSE))</f>
        <v>100</v>
      </c>
      <c r="M245" s="19" t="str">
        <f>'6桁'!M245</f>
        <v>H</v>
      </c>
      <c r="N245" s="12">
        <f>IF(ISBLANK('6桁'!N245)=TRUE,"",VLOOKUP(パターン表!N245, 'パターン別掛け率（入力）'!$C$3:$I$302, 7, FALSE))</f>
        <v>100</v>
      </c>
      <c r="O245" s="19" t="str">
        <f>'6桁'!O245</f>
        <v>H</v>
      </c>
      <c r="P245" s="12" t="str">
        <f>IF(ISBLANK('6桁'!P245)=TRUE,"",VLOOKUP(パターン表!P245, 'パターン別掛け率（入力）'!$C$3:$I$302, 7, FALSE))</f>
        <v/>
      </c>
      <c r="Q245" s="20">
        <f>'6桁'!Q245</f>
        <v>0</v>
      </c>
      <c r="R245" s="12" t="str">
        <f>IF(ISBLANK('6桁'!R245)=TRUE,"",VLOOKUP(パターン表!R245, 'パターン別掛け率（入力）'!$C$3:$I$302, 7, FALSE))</f>
        <v/>
      </c>
      <c r="S245" s="19">
        <f>'6桁'!S245</f>
        <v>0</v>
      </c>
      <c r="T245" s="12" t="str">
        <f>IF(ISBLANK('6桁'!T245)=TRUE,"",VLOOKUP(パターン表!T245, 'パターン別掛け率（入力）'!$C$3:$I$302, 7, FALSE))</f>
        <v/>
      </c>
      <c r="U245" s="19">
        <f>'6桁'!U245</f>
        <v>0</v>
      </c>
      <c r="V245" s="12" t="str">
        <f>IF(ISBLANK('6桁'!V245)=TRUE,"",VLOOKUP(パターン表!V245, 'パターン別掛け率（入力）'!$C$3:$I$302, 7, FALSE))</f>
        <v/>
      </c>
      <c r="W245" s="20">
        <f>'6桁'!W245</f>
        <v>0</v>
      </c>
      <c r="X245" s="12" t="str">
        <f>IF(ISBLANK('6桁'!X245)=TRUE,"",VLOOKUP(パターン表!X245, 'パターン別掛け率（入力）'!$C$3:$I$302, 7, FALSE))</f>
        <v/>
      </c>
      <c r="Y245" s="20">
        <f>'6桁'!Y245</f>
        <v>0</v>
      </c>
      <c r="Z245" s="265"/>
    </row>
    <row r="246" spans="2:27" ht="30" customHeight="1">
      <c r="B246" s="503"/>
      <c r="C246" s="87" t="s">
        <v>208</v>
      </c>
      <c r="D246" s="254">
        <v>99</v>
      </c>
      <c r="E246" s="342">
        <v>103</v>
      </c>
      <c r="F246" s="12" t="str">
        <f>IF(ISBLANK('6桁'!F246)=TRUE,"",VLOOKUP(パターン表!F246, 'パターン別掛け率（入力）'!$C$3:$I$302, 7, FALSE))</f>
        <v/>
      </c>
      <c r="G246" s="19">
        <f>'6桁'!G246</f>
        <v>0</v>
      </c>
      <c r="H246" s="12">
        <f>IF(ISBLANK('6桁'!H246)=TRUE,"",VLOOKUP(パターン表!H246, 'パターン別掛け率（入力）'!$C$3:$I$302, 7, FALSE))</f>
        <v>100</v>
      </c>
      <c r="I246" s="101" t="str">
        <f>'6桁'!I246</f>
        <v>H</v>
      </c>
      <c r="J246" s="12" t="str">
        <f>IF(ISBLANK('6桁'!J246)=TRUE,"",VLOOKUP(パターン表!J246, 'パターン別掛け率（入力）'!$C$3:$I$302, 7, FALSE))</f>
        <v/>
      </c>
      <c r="K246" s="19">
        <f>'6桁'!K246</f>
        <v>0</v>
      </c>
      <c r="L246" s="12">
        <f>IF(ISBLANK('6桁'!L246)=TRUE,"",VLOOKUP(パターン表!L246, 'パターン別掛け率（入力）'!$C$3:$I$302, 7, FALSE))</f>
        <v>100</v>
      </c>
      <c r="M246" s="19" t="str">
        <f>'6桁'!M246</f>
        <v>H</v>
      </c>
      <c r="N246" s="12" t="str">
        <f>IF(ISBLANK('6桁'!N246)=TRUE,"",VLOOKUP(パターン表!N246, 'パターン別掛け率（入力）'!$C$3:$I$302, 7, FALSE))</f>
        <v/>
      </c>
      <c r="O246" s="19">
        <f>'6桁'!O246</f>
        <v>0</v>
      </c>
      <c r="P246" s="12" t="str">
        <f>IF(ISBLANK('6桁'!P246)=TRUE,"",VLOOKUP(パターン表!P246, 'パターン別掛け率（入力）'!$C$3:$I$302, 7, FALSE))</f>
        <v/>
      </c>
      <c r="Q246" s="20">
        <f>'6桁'!Q246</f>
        <v>0</v>
      </c>
      <c r="R246" s="12" t="str">
        <f>IF(ISBLANK('6桁'!R246)=TRUE,"",VLOOKUP(パターン表!R246, 'パターン別掛け率（入力）'!$C$3:$I$302, 7, FALSE))</f>
        <v/>
      </c>
      <c r="S246" s="19">
        <f>'6桁'!S246</f>
        <v>0</v>
      </c>
      <c r="T246" s="12" t="str">
        <f>IF(ISBLANK('6桁'!T246)=TRUE,"",VLOOKUP(パターン表!T246, 'パターン別掛け率（入力）'!$C$3:$I$302, 7, FALSE))</f>
        <v/>
      </c>
      <c r="U246" s="19">
        <f>'6桁'!U246</f>
        <v>0</v>
      </c>
      <c r="V246" s="12" t="str">
        <f>IF(ISBLANK('6桁'!V246)=TRUE,"",VLOOKUP(パターン表!V246, 'パターン別掛け率（入力）'!$C$3:$I$302, 7, FALSE))</f>
        <v/>
      </c>
      <c r="W246" s="20">
        <f>'6桁'!W246</f>
        <v>0</v>
      </c>
      <c r="X246" s="12" t="str">
        <f>IF(ISBLANK('6桁'!X246)=TRUE,"",VLOOKUP(パターン表!X246, 'パターン別掛け率（入力）'!$C$3:$I$302, 7, FALSE))</f>
        <v/>
      </c>
      <c r="Y246" s="20">
        <f>'6桁'!Y246</f>
        <v>0</v>
      </c>
      <c r="Z246" s="265"/>
    </row>
    <row r="247" spans="2:27" ht="30" customHeight="1">
      <c r="B247" s="503"/>
      <c r="C247" s="87" t="s">
        <v>340</v>
      </c>
      <c r="D247" s="254">
        <v>102</v>
      </c>
      <c r="E247" s="342">
        <v>106</v>
      </c>
      <c r="F247" s="12" t="str">
        <f>IF(ISBLANK('6桁'!F247)=TRUE,"",VLOOKUP(パターン表!F247, 'パターン別掛け率（入力）'!$C$3:$I$302, 7, FALSE))</f>
        <v/>
      </c>
      <c r="G247" s="19">
        <f>'6桁'!G247</f>
        <v>0</v>
      </c>
      <c r="H247" s="12">
        <f>IF(ISBLANK('6桁'!H247)=TRUE,"",VLOOKUP(パターン表!H247, 'パターン別掛け率（入力）'!$C$3:$I$302, 7, FALSE))</f>
        <v>100</v>
      </c>
      <c r="I247" s="101" t="str">
        <f>'6桁'!I247</f>
        <v>H</v>
      </c>
      <c r="J247" s="12" t="str">
        <f>IF(ISBLANK('6桁'!J247)=TRUE,"",VLOOKUP(パターン表!J247, 'パターン別掛け率（入力）'!$C$3:$I$302, 7, FALSE))</f>
        <v/>
      </c>
      <c r="K247" s="19">
        <f>'6桁'!K247</f>
        <v>0</v>
      </c>
      <c r="L247" s="12" t="str">
        <f>IF(ISBLANK('6桁'!L247)=TRUE,"",VLOOKUP(パターン表!L247, 'パターン別掛け率（入力）'!$C$3:$I$302, 7, FALSE))</f>
        <v/>
      </c>
      <c r="M247" s="19">
        <f>'6桁'!M247</f>
        <v>0</v>
      </c>
      <c r="N247" s="12" t="str">
        <f>IF(ISBLANK('6桁'!N247)=TRUE,"",VLOOKUP(パターン表!N247, 'パターン別掛け率（入力）'!$C$3:$I$302, 7, FALSE))</f>
        <v/>
      </c>
      <c r="O247" s="19">
        <f>'6桁'!O247</f>
        <v>0</v>
      </c>
      <c r="P247" s="12" t="str">
        <f>IF(ISBLANK('6桁'!P247)=TRUE,"",VLOOKUP(パターン表!P247, 'パターン別掛け率（入力）'!$C$3:$I$302, 7, FALSE))</f>
        <v/>
      </c>
      <c r="Q247" s="20">
        <f>'6桁'!Q247</f>
        <v>0</v>
      </c>
      <c r="R247" s="12" t="str">
        <f>IF(ISBLANK('6桁'!R247)=TRUE,"",VLOOKUP(パターン表!R247, 'パターン別掛け率（入力）'!$C$3:$I$302, 7, FALSE))</f>
        <v/>
      </c>
      <c r="S247" s="19">
        <f>'6桁'!S247</f>
        <v>0</v>
      </c>
      <c r="T247" s="12" t="str">
        <f>IF(ISBLANK('6桁'!T247)=TRUE,"",VLOOKUP(パターン表!T247, 'パターン別掛け率（入力）'!$C$3:$I$302, 7, FALSE))</f>
        <v/>
      </c>
      <c r="U247" s="19">
        <f>'6桁'!U247</f>
        <v>0</v>
      </c>
      <c r="V247" s="12" t="str">
        <f>IF(ISBLANK('6桁'!V247)=TRUE,"",VLOOKUP(パターン表!V247, 'パターン別掛け率（入力）'!$C$3:$I$302, 7, FALSE))</f>
        <v/>
      </c>
      <c r="W247" s="20">
        <f>'6桁'!W247</f>
        <v>0</v>
      </c>
      <c r="X247" s="12" t="str">
        <f>IF(ISBLANK('6桁'!X247)=TRUE,"",VLOOKUP(パターン表!X247, 'パターン別掛け率（入力）'!$C$3:$I$302, 7, FALSE))</f>
        <v/>
      </c>
      <c r="Y247" s="20">
        <f>'6桁'!Y247</f>
        <v>0</v>
      </c>
      <c r="Z247" s="265"/>
    </row>
    <row r="248" spans="2:27" ht="30" customHeight="1" thickBot="1">
      <c r="B248" s="544"/>
      <c r="C248" s="88" t="s">
        <v>317</v>
      </c>
      <c r="D248" s="256"/>
      <c r="E248" s="344">
        <v>108</v>
      </c>
      <c r="F248" s="15">
        <f>IF(ISBLANK('6桁'!F248)=TRUE,"",VLOOKUP(パターン表!F248, 'パターン別掛け率（入力）'!$C$3:$I$302, 7, FALSE))</f>
        <v>100</v>
      </c>
      <c r="G248" s="31" t="str">
        <f>'6桁'!G248</f>
        <v>W★</v>
      </c>
      <c r="H248" s="15" t="str">
        <f>IF(ISBLANK('6桁'!H248)=TRUE,"",VLOOKUP(パターン表!H248, 'パターン別掛け率（入力）'!$C$3:$I$302, 7, FALSE))</f>
        <v/>
      </c>
      <c r="I248" s="102">
        <f>'6桁'!I248</f>
        <v>0</v>
      </c>
      <c r="J248" s="15" t="str">
        <f>IF(ISBLANK('6桁'!J248)=TRUE,"",VLOOKUP(パターン表!J248, 'パターン別掛け率（入力）'!$C$3:$I$302, 7, FALSE))</f>
        <v/>
      </c>
      <c r="K248" s="31">
        <f>'6桁'!K248</f>
        <v>0</v>
      </c>
      <c r="L248" s="15" t="str">
        <f>IF(ISBLANK('6桁'!L248)=TRUE,"",VLOOKUP(パターン表!L248, 'パターン別掛け率（入力）'!$C$3:$I$302, 7, FALSE))</f>
        <v/>
      </c>
      <c r="M248" s="31">
        <f>'6桁'!M248</f>
        <v>0</v>
      </c>
      <c r="N248" s="15" t="str">
        <f>IF(ISBLANK('6桁'!N248)=TRUE,"",VLOOKUP(パターン表!N248, 'パターン別掛け率（入力）'!$C$3:$I$302, 7, FALSE))</f>
        <v/>
      </c>
      <c r="O248" s="31">
        <f>'6桁'!O248</f>
        <v>0</v>
      </c>
      <c r="P248" s="15" t="str">
        <f>IF(ISBLANK('6桁'!P248)=TRUE,"",VLOOKUP(パターン表!P248, 'パターン別掛け率（入力）'!$C$3:$I$302, 7, FALSE))</f>
        <v/>
      </c>
      <c r="Q248" s="21">
        <f>'6桁'!Q248</f>
        <v>0</v>
      </c>
      <c r="R248" s="15" t="str">
        <f>IF(ISBLANK('6桁'!R248)=TRUE,"",VLOOKUP(パターン表!R248, 'パターン別掛け率（入力）'!$C$3:$I$302, 7, FALSE))</f>
        <v/>
      </c>
      <c r="S248" s="31">
        <f>'6桁'!S248</f>
        <v>0</v>
      </c>
      <c r="T248" s="15" t="str">
        <f>IF(ISBLANK('6桁'!T248)=TRUE,"",VLOOKUP(パターン表!T248, 'パターン別掛け率（入力）'!$C$3:$I$302, 7, FALSE))</f>
        <v/>
      </c>
      <c r="U248" s="31">
        <f>'6桁'!U248</f>
        <v>0</v>
      </c>
      <c r="V248" s="15" t="str">
        <f>IF(ISBLANK('6桁'!V248)=TRUE,"",VLOOKUP(パターン表!V248, 'パターン別掛け率（入力）'!$C$3:$I$302, 7, FALSE))</f>
        <v/>
      </c>
      <c r="W248" s="21">
        <f>'6桁'!W248</f>
        <v>0</v>
      </c>
      <c r="X248" s="15" t="str">
        <f>IF(ISBLANK('6桁'!X248)=TRUE,"",VLOOKUP(パターン表!X248, 'パターン別掛け率（入力）'!$C$3:$I$302, 7, FALSE))</f>
        <v/>
      </c>
      <c r="Y248" s="21">
        <f>'6桁'!Y248</f>
        <v>0</v>
      </c>
    </row>
    <row r="249" spans="2:27" ht="30.75" customHeight="1">
      <c r="B249" s="545" t="s">
        <v>1983</v>
      </c>
      <c r="C249" s="545"/>
      <c r="D249" s="545"/>
      <c r="E249" s="545"/>
      <c r="F249" s="545"/>
      <c r="G249" s="545"/>
      <c r="H249" s="545"/>
      <c r="I249" s="545"/>
      <c r="J249" s="545"/>
      <c r="K249" s="545"/>
      <c r="L249" s="545"/>
      <c r="M249" s="545"/>
      <c r="N249" s="545"/>
      <c r="O249" s="545"/>
      <c r="P249" s="545"/>
      <c r="Q249" s="545"/>
      <c r="R249" s="545"/>
      <c r="S249" s="545"/>
      <c r="T249" s="545"/>
      <c r="U249" s="545"/>
      <c r="V249" s="545"/>
      <c r="W249" s="545"/>
      <c r="X249" s="546"/>
      <c r="Y249" s="546"/>
    </row>
    <row r="250" spans="2:27" ht="13.5" customHeight="1">
      <c r="C250" s="327"/>
      <c r="D250" s="327"/>
      <c r="E250" s="327"/>
      <c r="F250" s="10"/>
      <c r="G250" s="17"/>
      <c r="H250" s="10"/>
      <c r="I250" s="17"/>
      <c r="J250" s="10"/>
      <c r="K250" s="17"/>
      <c r="L250" s="10"/>
      <c r="M250" s="17"/>
      <c r="N250" s="10"/>
      <c r="O250" s="17"/>
      <c r="P250" s="10"/>
      <c r="Q250" s="17"/>
      <c r="R250" s="10"/>
      <c r="S250" s="17"/>
      <c r="T250" s="10"/>
      <c r="U250" s="17"/>
      <c r="V250" s="10"/>
      <c r="W250" s="17"/>
    </row>
    <row r="251" spans="2:27" ht="13.5" customHeight="1" thickBot="1">
      <c r="C251" s="327"/>
      <c r="D251" s="327"/>
      <c r="E251" s="327"/>
      <c r="F251" s="10"/>
      <c r="G251" s="17"/>
      <c r="H251" s="10"/>
      <c r="I251" s="17"/>
      <c r="J251" s="10"/>
      <c r="K251" s="17"/>
      <c r="L251" s="10"/>
      <c r="M251" s="17"/>
      <c r="N251" s="10"/>
      <c r="O251" s="17"/>
      <c r="P251" s="10"/>
      <c r="Q251" s="17"/>
      <c r="R251" s="10"/>
      <c r="S251" s="17"/>
      <c r="T251" s="10"/>
      <c r="U251" s="17"/>
      <c r="V251" s="10"/>
      <c r="W251" s="17"/>
    </row>
    <row r="252" spans="2:27" ht="19.5" customHeight="1" thickBot="1">
      <c r="B252" s="521" t="s">
        <v>452</v>
      </c>
      <c r="C252" s="524" t="s">
        <v>524</v>
      </c>
      <c r="D252" s="527" t="s">
        <v>1113</v>
      </c>
      <c r="E252" s="540"/>
      <c r="F252" s="531" t="s">
        <v>455</v>
      </c>
      <c r="G252" s="532"/>
      <c r="H252" s="532"/>
      <c r="I252" s="532"/>
      <c r="J252" s="532"/>
      <c r="K252" s="533"/>
      <c r="L252" s="11"/>
      <c r="M252" s="11"/>
      <c r="N252" s="371"/>
      <c r="O252" s="521" t="s">
        <v>452</v>
      </c>
      <c r="P252" s="534" t="s">
        <v>904</v>
      </c>
      <c r="Q252" s="535"/>
      <c r="R252" s="527" t="s">
        <v>1113</v>
      </c>
      <c r="S252" s="540"/>
      <c r="T252" s="531" t="s">
        <v>455</v>
      </c>
      <c r="U252" s="533"/>
      <c r="X252" s="10"/>
      <c r="Y252" s="11"/>
      <c r="Z252" s="10"/>
      <c r="AA252" s="11"/>
    </row>
    <row r="253" spans="2:27" ht="19.5" customHeight="1">
      <c r="B253" s="522"/>
      <c r="C253" s="525"/>
      <c r="D253" s="541"/>
      <c r="E253" s="542"/>
      <c r="F253" s="516" t="s">
        <v>973</v>
      </c>
      <c r="G253" s="507"/>
      <c r="H253" s="506" t="s">
        <v>670</v>
      </c>
      <c r="I253" s="507"/>
      <c r="J253" s="506" t="s">
        <v>771</v>
      </c>
      <c r="K253" s="507"/>
      <c r="L253" s="11"/>
      <c r="M253" s="11"/>
      <c r="N253" s="371"/>
      <c r="O253" s="522"/>
      <c r="P253" s="536"/>
      <c r="Q253" s="537"/>
      <c r="R253" s="541"/>
      <c r="S253" s="542"/>
      <c r="T253" s="516" t="s">
        <v>765</v>
      </c>
      <c r="U253" s="507"/>
      <c r="X253" s="10"/>
      <c r="Y253" s="11"/>
      <c r="Z253" s="10"/>
      <c r="AA253" s="11"/>
    </row>
    <row r="254" spans="2:27" ht="19.5" customHeight="1">
      <c r="B254" s="522"/>
      <c r="C254" s="525"/>
      <c r="D254" s="510" t="s">
        <v>1115</v>
      </c>
      <c r="E254" s="550" t="s">
        <v>1114</v>
      </c>
      <c r="F254" s="517"/>
      <c r="G254" s="509"/>
      <c r="H254" s="508"/>
      <c r="I254" s="509"/>
      <c r="J254" s="508"/>
      <c r="K254" s="509"/>
      <c r="L254" s="548"/>
      <c r="M254" s="548"/>
      <c r="N254" s="407"/>
      <c r="O254" s="522"/>
      <c r="P254" s="536"/>
      <c r="Q254" s="537"/>
      <c r="R254" s="510" t="s">
        <v>1115</v>
      </c>
      <c r="S254" s="565" t="s">
        <v>1114</v>
      </c>
      <c r="T254" s="517"/>
      <c r="U254" s="509"/>
      <c r="V254" s="4"/>
      <c r="X254" s="4"/>
    </row>
    <row r="255" spans="2:27" ht="19.5" customHeight="1" thickBot="1">
      <c r="B255" s="523"/>
      <c r="C255" s="526"/>
      <c r="D255" s="549"/>
      <c r="E255" s="551"/>
      <c r="F255" s="553" t="s">
        <v>764</v>
      </c>
      <c r="G255" s="554"/>
      <c r="H255" s="553" t="s">
        <v>766</v>
      </c>
      <c r="I255" s="554"/>
      <c r="J255" s="514" t="s">
        <v>767</v>
      </c>
      <c r="K255" s="515"/>
      <c r="L255" s="547"/>
      <c r="M255" s="547"/>
      <c r="N255" s="327"/>
      <c r="O255" s="523"/>
      <c r="P255" s="538"/>
      <c r="Q255" s="539"/>
      <c r="R255" s="564"/>
      <c r="S255" s="566"/>
      <c r="T255" s="514" t="s">
        <v>767</v>
      </c>
      <c r="U255" s="515"/>
      <c r="V255" s="4"/>
      <c r="X255" s="4"/>
    </row>
    <row r="256" spans="2:27" ht="30" customHeight="1">
      <c r="B256" s="502">
        <v>17</v>
      </c>
      <c r="C256" s="357" t="s">
        <v>497</v>
      </c>
      <c r="D256" s="258"/>
      <c r="E256" s="385">
        <v>86</v>
      </c>
      <c r="F256" s="427" t="str">
        <f>IF(ISBLANK('6桁'!F256)=TRUE,"",VLOOKUP(パターン表!F256, 'パターン別掛け率（入力）'!$C$3:$I$302, 7, FALSE))</f>
        <v/>
      </c>
      <c r="G256" s="129">
        <f>'6桁'!G256</f>
        <v>0</v>
      </c>
      <c r="H256" s="427">
        <f>IF(ISBLANK('6桁'!H256)=TRUE,"",VLOOKUP(パターン表!H256, 'パターン別掛け率（入力）'!$C$3:$I$302, 7, FALSE))</f>
        <v>100</v>
      </c>
      <c r="I256" s="129" t="str">
        <f>'6桁'!I256</f>
        <v>Y★</v>
      </c>
      <c r="J256" s="427" t="str">
        <f>IF(ISBLANK('6桁'!J256)=TRUE,"",VLOOKUP(パターン表!J256, 'パターン別掛け率（入力）'!$C$3:$I$302, 7, FALSE))</f>
        <v/>
      </c>
      <c r="K256" s="131">
        <f>'6桁'!K256</f>
        <v>0</v>
      </c>
      <c r="L256" s="10"/>
      <c r="M256" s="22"/>
      <c r="N256" s="10"/>
      <c r="O256" s="502">
        <v>17</v>
      </c>
      <c r="P256" s="498" t="s">
        <v>1059</v>
      </c>
      <c r="Q256" s="499"/>
      <c r="R256" s="318">
        <v>99</v>
      </c>
      <c r="S256" s="361">
        <v>103</v>
      </c>
      <c r="T256" s="427">
        <f>IF(ISBLANK('6桁'!T256)=TRUE,"",VLOOKUP(パターン表!T256, 'パターン別掛け率（入力）'!$C$3:$I$302, 7, FALSE))</f>
        <v>100</v>
      </c>
      <c r="U256" s="129" t="str">
        <f>'6桁'!U256</f>
        <v>W★</v>
      </c>
      <c r="V256" s="4"/>
      <c r="X256" s="4"/>
    </row>
    <row r="257" spans="2:27" ht="30" customHeight="1" thickBot="1">
      <c r="B257" s="503"/>
      <c r="C257" s="341" t="s">
        <v>313</v>
      </c>
      <c r="D257" s="254">
        <v>83</v>
      </c>
      <c r="E257" s="342">
        <v>87</v>
      </c>
      <c r="F257" s="420" t="str">
        <f>IF(ISBLANK('6桁'!F257)=TRUE,"",VLOOKUP(パターン表!F257, 'パターン別掛け率（入力）'!$C$3:$I$302, 7, FALSE))</f>
        <v/>
      </c>
      <c r="G257" s="96">
        <f>'6桁'!G257</f>
        <v>0</v>
      </c>
      <c r="H257" s="420" t="str">
        <f>IF(ISBLANK('6桁'!H257)=TRUE,"",VLOOKUP(パターン表!H257, 'パターン別掛け率（入力）'!$C$3:$I$302, 7, FALSE))</f>
        <v/>
      </c>
      <c r="I257" s="96">
        <f>'6桁'!I257</f>
        <v>0</v>
      </c>
      <c r="J257" s="420">
        <f>IF(ISBLANK('6桁'!J257)=TRUE,"",VLOOKUP(パターン表!J257, 'パターン別掛け率（入力）'!$C$3:$I$302, 7, FALSE))</f>
        <v>100</v>
      </c>
      <c r="K257" s="20" t="str">
        <f>'6桁'!K257</f>
        <v>W★</v>
      </c>
      <c r="L257" s="10"/>
      <c r="M257" s="22"/>
      <c r="N257" s="10"/>
      <c r="O257" s="544"/>
      <c r="P257" s="567" t="s">
        <v>1013</v>
      </c>
      <c r="Q257" s="568"/>
      <c r="R257" s="317">
        <v>102</v>
      </c>
      <c r="S257" s="249"/>
      <c r="T257" s="425">
        <f>IF(ISBLANK('6桁'!T257)=TRUE,"",VLOOKUP(パターン表!T257, 'パターン別掛け率（入力）'!$C$3:$I$302, 7, FALSE))</f>
        <v>100</v>
      </c>
      <c r="U257" s="359" t="str">
        <f>'6桁'!U257</f>
        <v>W</v>
      </c>
      <c r="V257" s="4"/>
      <c r="X257" s="4"/>
    </row>
    <row r="258" spans="2:27" ht="30" customHeight="1">
      <c r="B258" s="503"/>
      <c r="C258" s="345" t="s">
        <v>314</v>
      </c>
      <c r="D258" s="318">
        <v>90</v>
      </c>
      <c r="E258" s="361">
        <v>94</v>
      </c>
      <c r="F258" s="428" t="str">
        <f>IF(ISBLANK('6桁'!F258)=TRUE,"",VLOOKUP(パターン表!F258, 'パターン別掛け率（入力）'!$C$3:$I$302, 7, FALSE))</f>
        <v/>
      </c>
      <c r="G258" s="101">
        <f>'6桁'!G258</f>
        <v>0</v>
      </c>
      <c r="H258" s="428" t="str">
        <f>IF(ISBLANK('6桁'!H258)=TRUE,"",VLOOKUP(パターン表!H258, 'パターン別掛け率（入力）'!$C$3:$I$302, 7, FALSE))</f>
        <v/>
      </c>
      <c r="I258" s="101">
        <f>'6桁'!I258</f>
        <v>0</v>
      </c>
      <c r="J258" s="428">
        <f>IF(ISBLANK('6桁'!J258)=TRUE,"",VLOOKUP(パターン表!J258, 'パターン別掛け率（入力）'!$C$3:$I$302, 7, FALSE))</f>
        <v>100</v>
      </c>
      <c r="K258" s="20" t="str">
        <f>'6桁'!K258</f>
        <v>W</v>
      </c>
      <c r="L258" s="10"/>
      <c r="M258" s="22"/>
      <c r="N258" s="10"/>
      <c r="O258" s="569" t="s">
        <v>1116</v>
      </c>
      <c r="P258" s="569"/>
      <c r="Q258" s="569"/>
      <c r="R258" s="569"/>
      <c r="S258" s="569"/>
      <c r="T258" s="569"/>
      <c r="U258" s="569"/>
      <c r="V258" s="4"/>
      <c r="X258" s="4"/>
    </row>
    <row r="259" spans="2:27" ht="30" customHeight="1">
      <c r="B259" s="503"/>
      <c r="C259" s="341" t="s">
        <v>177</v>
      </c>
      <c r="D259" s="254">
        <v>91</v>
      </c>
      <c r="E259" s="342">
        <v>95</v>
      </c>
      <c r="F259" s="419" t="str">
        <f>IF(ISBLANK('6桁'!F259)=TRUE,"",VLOOKUP(パターン表!F259, 'パターン別掛け率（入力）'!$C$3:$I$302, 7, FALSE))</f>
        <v/>
      </c>
      <c r="G259" s="19">
        <f>'6桁'!G259</f>
        <v>0</v>
      </c>
      <c r="H259" s="419">
        <f>IF(ISBLANK('6桁'!H259)=TRUE,"",VLOOKUP(パターン表!H259, 'パターン別掛け率（入力）'!$C$3:$I$302, 7, FALSE))</f>
        <v>100</v>
      </c>
      <c r="I259" s="19" t="str">
        <f>'6桁'!I259</f>
        <v>Y★</v>
      </c>
      <c r="J259" s="419" t="str">
        <f>IF(ISBLANK('6桁'!J259)=TRUE,"",VLOOKUP(パターン表!J259, 'パターン別掛け率（入力）'!$C$3:$I$302, 7, FALSE))</f>
        <v/>
      </c>
      <c r="K259" s="20">
        <f>'6桁'!K259</f>
        <v>0</v>
      </c>
      <c r="L259" s="10"/>
      <c r="M259" s="22"/>
      <c r="N259" s="10"/>
      <c r="O259" s="546"/>
      <c r="P259" s="546"/>
      <c r="Q259" s="546"/>
      <c r="R259" s="546"/>
      <c r="S259" s="546"/>
      <c r="T259" s="546"/>
      <c r="U259" s="546"/>
      <c r="V259" s="546"/>
      <c r="X259" s="4"/>
    </row>
    <row r="260" spans="2:27" ht="30" customHeight="1">
      <c r="B260" s="503"/>
      <c r="C260" s="341" t="s">
        <v>178</v>
      </c>
      <c r="D260" s="254">
        <v>94</v>
      </c>
      <c r="E260" s="342">
        <v>98</v>
      </c>
      <c r="F260" s="419" t="str">
        <f>IF(ISBLANK('6桁'!F260)=TRUE,"",VLOOKUP(パターン表!F260, 'パターン別掛け率（入力）'!$C$3:$I$302, 7, FALSE))</f>
        <v/>
      </c>
      <c r="G260" s="19">
        <f>'6桁'!G260</f>
        <v>0</v>
      </c>
      <c r="H260" s="419">
        <f>IF(ISBLANK('6桁'!H260)=TRUE,"",VLOOKUP(パターン表!H260, 'パターン別掛け率（入力）'!$C$3:$I$302, 7, FALSE))</f>
        <v>100</v>
      </c>
      <c r="I260" s="19" t="str">
        <f>'6桁'!I260</f>
        <v>W</v>
      </c>
      <c r="J260" s="419">
        <f>IF(ISBLANK('6桁'!J260)=TRUE,"",VLOOKUP(パターン表!J260, 'パターン別掛け率（入力）'!$C$3:$I$302, 7, FALSE))</f>
        <v>100</v>
      </c>
      <c r="K260" s="20" t="str">
        <f>'6桁'!K260</f>
        <v>W</v>
      </c>
      <c r="L260" s="10"/>
      <c r="M260" s="22"/>
      <c r="N260" s="10"/>
      <c r="O260" s="546"/>
      <c r="P260" s="546"/>
      <c r="Q260" s="546"/>
      <c r="R260" s="546"/>
      <c r="S260" s="546"/>
      <c r="T260" s="546"/>
      <c r="U260" s="546"/>
      <c r="V260" s="546"/>
      <c r="X260" s="4"/>
    </row>
    <row r="261" spans="2:27" ht="30" customHeight="1">
      <c r="B261" s="503"/>
      <c r="C261" s="341" t="s">
        <v>498</v>
      </c>
      <c r="D261" s="254">
        <v>98</v>
      </c>
      <c r="E261" s="342"/>
      <c r="F261" s="419" t="str">
        <f>IF(ISBLANK('6桁'!F261)=TRUE,"",VLOOKUP(パターン表!F261, 'パターン別掛け率（入力）'!$C$3:$I$302, 7, FALSE))</f>
        <v/>
      </c>
      <c r="G261" s="19">
        <f>'6桁'!G261</f>
        <v>0</v>
      </c>
      <c r="H261" s="419">
        <f>IF(ISBLANK('6桁'!H261)=TRUE,"",VLOOKUP(パターン表!H261, 'パターン別掛け率（入力）'!$C$3:$I$302, 7, FALSE))</f>
        <v>100</v>
      </c>
      <c r="I261" s="19" t="str">
        <f>'6桁'!I261</f>
        <v>W</v>
      </c>
      <c r="J261" s="419" t="str">
        <f>IF(ISBLANK('6桁'!J261)=TRUE,"",VLOOKUP(パターン表!J261, 'パターン別掛け率（入力）'!$C$3:$I$302, 7, FALSE))</f>
        <v/>
      </c>
      <c r="K261" s="20">
        <f>'6桁'!K261</f>
        <v>0</v>
      </c>
      <c r="L261" s="10"/>
      <c r="M261" s="22"/>
      <c r="N261" s="10"/>
      <c r="O261" s="546"/>
      <c r="P261" s="546"/>
      <c r="Q261" s="546"/>
      <c r="R261" s="546"/>
      <c r="S261" s="546"/>
      <c r="T261" s="546"/>
      <c r="U261" s="546"/>
      <c r="V261" s="546"/>
      <c r="W261" s="221"/>
      <c r="X261" s="4"/>
    </row>
    <row r="262" spans="2:27" ht="30" customHeight="1">
      <c r="B262" s="503"/>
      <c r="C262" s="341" t="s">
        <v>110</v>
      </c>
      <c r="D262" s="254">
        <v>87</v>
      </c>
      <c r="E262" s="342">
        <v>91</v>
      </c>
      <c r="F262" s="419">
        <f>IF(ISBLANK('6桁'!F262)=TRUE,"",VLOOKUP(パターン表!F262, 'パターン別掛け率（入力）'!$C$3:$I$302, 7, FALSE))</f>
        <v>100</v>
      </c>
      <c r="G262" s="19" t="str">
        <f>'6桁'!G262</f>
        <v>Y★</v>
      </c>
      <c r="H262" s="419" t="str">
        <f>IF(ISBLANK('6桁'!H262)=TRUE,"",VLOOKUP(パターン表!H262, 'パターン別掛け率（入力）'!$C$3:$I$302, 7, FALSE))</f>
        <v/>
      </c>
      <c r="I262" s="19">
        <f>'6桁'!I262</f>
        <v>0</v>
      </c>
      <c r="J262" s="419">
        <f>IF(ISBLANK('6桁'!J262)=TRUE,"",VLOOKUP(パターン表!J262, 'パターン別掛け率（入力）'!$C$3:$I$302, 7, FALSE))</f>
        <v>100</v>
      </c>
      <c r="K262" s="20" t="str">
        <f>'6桁'!K262</f>
        <v>W</v>
      </c>
      <c r="L262" s="10"/>
      <c r="M262" s="22"/>
      <c r="N262" s="10"/>
      <c r="O262" s="546"/>
      <c r="P262" s="546"/>
      <c r="Q262" s="546"/>
      <c r="R262" s="546"/>
      <c r="S262" s="546"/>
      <c r="T262" s="546"/>
      <c r="U262" s="546"/>
      <c r="V262" s="546"/>
      <c r="X262" s="4"/>
    </row>
    <row r="263" spans="2:27" ht="30" customHeight="1">
      <c r="B263" s="503"/>
      <c r="C263" s="341" t="s">
        <v>113</v>
      </c>
      <c r="D263" s="254">
        <v>91</v>
      </c>
      <c r="E263" s="342">
        <v>94</v>
      </c>
      <c r="F263" s="419">
        <f>IF(ISBLANK('6桁'!F263)=TRUE,"",VLOOKUP(パターン表!F263, 'パターン別掛け率（入力）'!$C$3:$I$302, 7, FALSE))</f>
        <v>100</v>
      </c>
      <c r="G263" s="19" t="str">
        <f>'6桁'!G263</f>
        <v>Y★</v>
      </c>
      <c r="H263" s="419" t="str">
        <f>IF(ISBLANK('6桁'!H263)=TRUE,"",VLOOKUP(パターン表!H263, 'パターン別掛け率（入力）'!$C$3:$I$302, 7, FALSE))</f>
        <v/>
      </c>
      <c r="I263" s="19">
        <f>'6桁'!I263</f>
        <v>0</v>
      </c>
      <c r="J263" s="419">
        <f>IF(ISBLANK('6桁'!J263)=TRUE,"",VLOOKUP(パターン表!J263, 'パターン別掛け率（入力）'!$C$3:$I$302, 7, FALSE))</f>
        <v>100</v>
      </c>
      <c r="K263" s="20" t="str">
        <f>'6桁'!K263</f>
        <v>W★</v>
      </c>
      <c r="L263" s="10"/>
      <c r="M263" s="22"/>
      <c r="N263" s="10"/>
      <c r="O263" s="219"/>
      <c r="P263" s="547"/>
      <c r="Q263" s="547"/>
      <c r="R263" s="74"/>
      <c r="S263" s="251"/>
      <c r="T263" s="10"/>
      <c r="U263" s="22"/>
      <c r="V263" s="4"/>
      <c r="X263" s="4"/>
    </row>
    <row r="264" spans="2:27" ht="30" customHeight="1">
      <c r="B264" s="503"/>
      <c r="C264" s="341" t="s">
        <v>116</v>
      </c>
      <c r="D264" s="254">
        <v>94</v>
      </c>
      <c r="E264" s="342">
        <v>97</v>
      </c>
      <c r="F264" s="419" t="str">
        <f>IF(ISBLANK('6桁'!F264)=TRUE,"",VLOOKUP(パターン表!F264, 'パターン別掛け率（入力）'!$C$3:$I$302, 7, FALSE))</f>
        <v/>
      </c>
      <c r="G264" s="96">
        <f>'6桁'!G264</f>
        <v>0</v>
      </c>
      <c r="H264" s="419">
        <f>IF(ISBLANK('6桁'!H264)=TRUE,"",VLOOKUP(パターン表!H264, 'パターン別掛け率（入力）'!$C$3:$I$302, 7, FALSE))</f>
        <v>100</v>
      </c>
      <c r="I264" s="96" t="str">
        <f>'6桁'!I264</f>
        <v>Y★</v>
      </c>
      <c r="J264" s="419" t="str">
        <f>IF(ISBLANK('6桁'!J264)=TRUE,"",VLOOKUP(パターン表!J264, 'パターン別掛け率（入力）'!$C$3:$I$302, 7, FALSE))</f>
        <v/>
      </c>
      <c r="K264" s="20">
        <f>'6桁'!K264</f>
        <v>0</v>
      </c>
      <c r="L264" s="10"/>
      <c r="M264" s="22"/>
      <c r="N264" s="10"/>
      <c r="O264" s="546"/>
      <c r="P264" s="546"/>
      <c r="Q264" s="546"/>
      <c r="R264" s="546"/>
      <c r="S264" s="546"/>
      <c r="T264" s="546"/>
      <c r="U264" s="546"/>
      <c r="V264" s="546"/>
      <c r="W264" s="546"/>
      <c r="X264" s="4"/>
    </row>
    <row r="265" spans="2:27" ht="30" customHeight="1">
      <c r="B265" s="503"/>
      <c r="C265" s="341" t="s">
        <v>119</v>
      </c>
      <c r="D265" s="254">
        <v>95</v>
      </c>
      <c r="E265" s="342">
        <v>99</v>
      </c>
      <c r="F265" s="419" t="str">
        <f>IF(ISBLANK('6桁'!F265)=TRUE,"",VLOOKUP(パターン表!F265, 'パターン別掛け率（入力）'!$C$3:$I$302, 7, FALSE))</f>
        <v/>
      </c>
      <c r="G265" s="96">
        <f>'6桁'!G265</f>
        <v>0</v>
      </c>
      <c r="H265" s="419">
        <f>IF(ISBLANK('6桁'!H265)=TRUE,"",VLOOKUP(パターン表!H265, 'パターン別掛け率（入力）'!$C$3:$I$302, 7, FALSE))</f>
        <v>100</v>
      </c>
      <c r="I265" s="96" t="str">
        <f>'6桁'!I265</f>
        <v>Y★</v>
      </c>
      <c r="J265" s="419" t="str">
        <f>IF(ISBLANK('6桁'!J265)=TRUE,"",VLOOKUP(パターン表!J265, 'パターン別掛け率（入力）'!$C$3:$I$302, 7, FALSE))</f>
        <v/>
      </c>
      <c r="K265" s="237">
        <f>'6桁'!K265</f>
        <v>0</v>
      </c>
      <c r="L265" s="10"/>
      <c r="M265" s="22"/>
      <c r="N265" s="10"/>
      <c r="O265" s="22"/>
      <c r="P265" s="10"/>
      <c r="Q265" s="22"/>
      <c r="R265" s="10"/>
      <c r="S265" s="22"/>
      <c r="T265" s="10"/>
      <c r="U265" s="22"/>
      <c r="V265" s="4"/>
      <c r="X265" s="4"/>
    </row>
    <row r="266" spans="2:27" ht="30" customHeight="1">
      <c r="B266" s="503"/>
      <c r="C266" s="345" t="s">
        <v>9</v>
      </c>
      <c r="D266" s="318">
        <v>89</v>
      </c>
      <c r="E266" s="361">
        <v>93</v>
      </c>
      <c r="F266" s="428">
        <f>IF(ISBLANK('6桁'!F266)=TRUE,"",VLOOKUP(パターン表!F266, 'パターン別掛け率（入力）'!$C$3:$I$302, 7, FALSE))</f>
        <v>100</v>
      </c>
      <c r="G266" s="19" t="str">
        <f>'6桁'!G266</f>
        <v>Y★</v>
      </c>
      <c r="H266" s="428">
        <f>IF(ISBLANK('6桁'!H266)=TRUE,"",VLOOKUP(パターン表!H266, 'パターン別掛け率（入力）'!$C$3:$I$302, 7, FALSE))</f>
        <v>100</v>
      </c>
      <c r="I266" s="19" t="str">
        <f>'6桁'!I266</f>
        <v>Y★</v>
      </c>
      <c r="J266" s="428" t="str">
        <f>IF(ISBLANK('6桁'!J266)=TRUE,"",VLOOKUP(パターン表!J266, 'パターン別掛け率（入力）'!$C$3:$I$302, 7, FALSE))</f>
        <v/>
      </c>
      <c r="K266" s="237">
        <f>'6桁'!K266</f>
        <v>0</v>
      </c>
      <c r="L266" s="10"/>
      <c r="M266" s="22"/>
      <c r="N266" s="10"/>
      <c r="O266" s="22"/>
      <c r="P266" s="10"/>
      <c r="Q266" s="22"/>
      <c r="R266" s="10"/>
      <c r="S266" s="22"/>
      <c r="T266" s="10"/>
      <c r="U266" s="22"/>
      <c r="V266" s="4"/>
      <c r="X266" s="4"/>
    </row>
    <row r="267" spans="2:27" ht="30" customHeight="1">
      <c r="B267" s="503"/>
      <c r="C267" s="341" t="s">
        <v>130</v>
      </c>
      <c r="D267" s="254">
        <v>91</v>
      </c>
      <c r="E267" s="342">
        <v>95</v>
      </c>
      <c r="F267" s="419" t="str">
        <f>IF(ISBLANK('6桁'!F267)=TRUE,"",VLOOKUP(パターン表!F267, 'パターン別掛け率（入力）'!$C$3:$I$302, 7, FALSE))</f>
        <v/>
      </c>
      <c r="G267" s="19">
        <f>'6桁'!G267</f>
        <v>0</v>
      </c>
      <c r="H267" s="419">
        <f>IF(ISBLANK('6桁'!H267)=TRUE,"",VLOOKUP(パターン表!H267, 'パターン別掛け率（入力）'!$C$3:$I$302, 7, FALSE))</f>
        <v>100</v>
      </c>
      <c r="I267" s="19" t="str">
        <f>'6桁'!I267</f>
        <v>W★</v>
      </c>
      <c r="J267" s="419" t="str">
        <f>IF(ISBLANK('6桁'!J267)=TRUE,"",VLOOKUP(パターン表!J267, 'パターン別掛け率（入力）'!$C$3:$I$302, 7, FALSE))</f>
        <v/>
      </c>
      <c r="K267" s="20">
        <f>'6桁'!K267</f>
        <v>0</v>
      </c>
      <c r="L267" s="10"/>
      <c r="M267" s="22"/>
      <c r="N267" s="10"/>
      <c r="O267" s="22"/>
      <c r="P267" s="10"/>
      <c r="Q267" s="22"/>
      <c r="R267" s="10"/>
      <c r="S267" s="22"/>
      <c r="T267" s="10"/>
      <c r="U267" s="22"/>
      <c r="V267" s="10"/>
      <c r="W267" s="22"/>
      <c r="X267" s="10"/>
      <c r="Y267" s="22"/>
      <c r="Z267" s="10"/>
      <c r="AA267" s="22"/>
    </row>
    <row r="268" spans="2:27" ht="30" customHeight="1" thickBot="1">
      <c r="B268" s="544"/>
      <c r="C268" s="343" t="s">
        <v>10</v>
      </c>
      <c r="D268" s="256">
        <v>94</v>
      </c>
      <c r="E268" s="344">
        <v>98</v>
      </c>
      <c r="F268" s="429">
        <f>IF(ISBLANK('6桁'!F268)=TRUE,"",VLOOKUP(パターン表!F268, 'パターン別掛け率（入力）'!$C$3:$I$302, 7, FALSE))</f>
        <v>100</v>
      </c>
      <c r="G268" s="31" t="str">
        <f>'6桁'!G268</f>
        <v>Y★</v>
      </c>
      <c r="H268" s="429" t="str">
        <f>IF(ISBLANK('6桁'!H268)=TRUE,"",VLOOKUP(パターン表!H268, 'パターン別掛け率（入力）'!$C$3:$I$302, 7, FALSE))</f>
        <v/>
      </c>
      <c r="I268" s="31">
        <f>'6桁'!I268</f>
        <v>0</v>
      </c>
      <c r="J268" s="429" t="str">
        <f>IF(ISBLANK('6桁'!J268)=TRUE,"",VLOOKUP(パターン表!J268, 'パターン別掛け率（入力）'!$C$3:$I$302, 7, FALSE))</f>
        <v/>
      </c>
      <c r="K268" s="21">
        <f>'6桁'!K268</f>
        <v>0</v>
      </c>
      <c r="L268" s="10"/>
      <c r="M268" s="22"/>
      <c r="N268" s="10"/>
      <c r="O268" s="22"/>
      <c r="P268" s="10"/>
      <c r="Q268" s="22"/>
      <c r="R268" s="10"/>
      <c r="S268" s="22"/>
      <c r="T268" s="10"/>
      <c r="U268" s="22"/>
      <c r="V268" s="10"/>
      <c r="W268" s="22"/>
      <c r="X268" s="10"/>
      <c r="Y268" s="22"/>
      <c r="Z268" s="10"/>
      <c r="AA268" s="22"/>
    </row>
    <row r="269" spans="2:27" ht="14.25" customHeight="1"/>
    <row r="271" spans="2:27" ht="14.25" customHeight="1" thickBot="1">
      <c r="C271" s="327"/>
      <c r="D271" s="327"/>
      <c r="E271" s="327"/>
      <c r="F271" s="74"/>
      <c r="G271" s="18"/>
      <c r="H271" s="74"/>
      <c r="I271" s="18"/>
      <c r="J271" s="74"/>
      <c r="K271" s="18"/>
      <c r="L271" s="74"/>
      <c r="M271" s="18"/>
      <c r="N271" s="74"/>
      <c r="O271" s="18"/>
      <c r="P271" s="74"/>
      <c r="Q271" s="18"/>
      <c r="R271" s="74"/>
      <c r="S271" s="17"/>
      <c r="T271" s="74"/>
      <c r="U271" s="18"/>
    </row>
    <row r="272" spans="2:27" ht="25.5" customHeight="1" thickTop="1" thickBot="1">
      <c r="B272" s="518" t="s">
        <v>451</v>
      </c>
      <c r="C272" s="519"/>
      <c r="D272" s="519"/>
      <c r="E272" s="519"/>
      <c r="F272" s="519"/>
      <c r="G272" s="519"/>
      <c r="H272" s="519"/>
      <c r="I272" s="519"/>
      <c r="J272" s="519"/>
      <c r="K272" s="519"/>
      <c r="L272" s="519"/>
      <c r="M272" s="519"/>
      <c r="N272" s="519"/>
      <c r="O272" s="519"/>
      <c r="P272" s="519"/>
      <c r="Q272" s="519"/>
      <c r="R272" s="519"/>
      <c r="S272" s="519"/>
      <c r="T272" s="519"/>
      <c r="U272" s="519"/>
      <c r="V272" s="519"/>
      <c r="W272" s="519"/>
      <c r="X272" s="519"/>
      <c r="Y272" s="519"/>
      <c r="Z272" s="519"/>
      <c r="AA272" s="520"/>
    </row>
    <row r="273" spans="2:26" ht="14.25" thickTop="1"/>
    <row r="274" spans="2:26" s="239" customFormat="1" ht="20.100000000000001" customHeight="1" thickBot="1">
      <c r="B274" s="238" t="s">
        <v>977</v>
      </c>
      <c r="F274" s="240"/>
      <c r="H274" s="240"/>
      <c r="J274" s="240"/>
      <c r="L274" s="240"/>
      <c r="N274" s="240"/>
      <c r="P274" s="240"/>
      <c r="R274" s="240"/>
      <c r="T274" s="240"/>
      <c r="V274" s="240"/>
      <c r="X274" s="240"/>
    </row>
    <row r="275" spans="2:26" ht="19.5" customHeight="1" thickBot="1">
      <c r="B275" s="521" t="s">
        <v>452</v>
      </c>
      <c r="C275" s="524" t="s">
        <v>524</v>
      </c>
      <c r="D275" s="527" t="s">
        <v>1113</v>
      </c>
      <c r="E275" s="540"/>
      <c r="F275" s="531" t="s">
        <v>453</v>
      </c>
      <c r="G275" s="532"/>
      <c r="H275" s="532"/>
      <c r="I275" s="532"/>
      <c r="J275" s="532"/>
      <c r="K275" s="532"/>
      <c r="L275" s="532"/>
      <c r="M275" s="532"/>
      <c r="N275" s="532"/>
      <c r="O275" s="532"/>
      <c r="P275" s="532"/>
      <c r="Q275" s="532"/>
      <c r="R275" s="532"/>
      <c r="S275" s="532"/>
      <c r="T275" s="532"/>
      <c r="U275" s="532"/>
      <c r="V275" s="532"/>
      <c r="W275" s="533"/>
      <c r="X275" s="135"/>
      <c r="Y275" s="11"/>
      <c r="Z275" s="11"/>
    </row>
    <row r="276" spans="2:26" ht="19.5" customHeight="1">
      <c r="B276" s="522"/>
      <c r="C276" s="525"/>
      <c r="D276" s="541"/>
      <c r="E276" s="542"/>
      <c r="F276" s="516" t="s">
        <v>1079</v>
      </c>
      <c r="G276" s="507"/>
      <c r="H276" s="516" t="s">
        <v>1378</v>
      </c>
      <c r="I276" s="507"/>
      <c r="J276" s="506" t="s">
        <v>1075</v>
      </c>
      <c r="K276" s="507"/>
      <c r="L276" s="506" t="s">
        <v>1076</v>
      </c>
      <c r="M276" s="507"/>
      <c r="N276" s="506" t="s">
        <v>1080</v>
      </c>
      <c r="O276" s="507"/>
      <c r="P276" s="506" t="s">
        <v>1081</v>
      </c>
      <c r="Q276" s="507"/>
      <c r="R276" s="506" t="s">
        <v>1085</v>
      </c>
      <c r="S276" s="507"/>
      <c r="T276" s="506" t="s">
        <v>1380</v>
      </c>
      <c r="U276" s="507"/>
      <c r="V276" s="506" t="s">
        <v>780</v>
      </c>
      <c r="W276" s="506"/>
      <c r="X276" s="105"/>
      <c r="Z276" s="11"/>
    </row>
    <row r="277" spans="2:26" ht="19.5" customHeight="1">
      <c r="B277" s="522"/>
      <c r="C277" s="525"/>
      <c r="D277" s="510" t="s">
        <v>1115</v>
      </c>
      <c r="E277" s="550" t="s">
        <v>1114</v>
      </c>
      <c r="F277" s="517"/>
      <c r="G277" s="509"/>
      <c r="H277" s="517"/>
      <c r="I277" s="509"/>
      <c r="J277" s="508"/>
      <c r="K277" s="509"/>
      <c r="L277" s="508"/>
      <c r="M277" s="509"/>
      <c r="N277" s="508"/>
      <c r="O277" s="509"/>
      <c r="P277" s="508"/>
      <c r="Q277" s="509"/>
      <c r="R277" s="508"/>
      <c r="S277" s="509"/>
      <c r="T277" s="508"/>
      <c r="U277" s="509"/>
      <c r="V277" s="508"/>
      <c r="W277" s="508"/>
      <c r="X277" s="105"/>
    </row>
    <row r="278" spans="2:26" ht="19.5" customHeight="1" thickBot="1">
      <c r="B278" s="523"/>
      <c r="C278" s="526"/>
      <c r="D278" s="549"/>
      <c r="E278" s="551"/>
      <c r="F278" s="553" t="s">
        <v>1082</v>
      </c>
      <c r="G278" s="554"/>
      <c r="H278" s="553" t="s">
        <v>1087</v>
      </c>
      <c r="I278" s="554"/>
      <c r="J278" s="514" t="s">
        <v>1083</v>
      </c>
      <c r="K278" s="515"/>
      <c r="L278" s="514" t="s">
        <v>1087</v>
      </c>
      <c r="M278" s="515"/>
      <c r="N278" s="514" t="s">
        <v>1087</v>
      </c>
      <c r="O278" s="515"/>
      <c r="P278" s="514" t="s">
        <v>1078</v>
      </c>
      <c r="Q278" s="515"/>
      <c r="R278" s="514" t="s">
        <v>1078</v>
      </c>
      <c r="S278" s="515"/>
      <c r="T278" s="514" t="s">
        <v>165</v>
      </c>
      <c r="U278" s="555"/>
      <c r="V278" s="514" t="s">
        <v>1078</v>
      </c>
      <c r="W278" s="515"/>
      <c r="X278" s="536"/>
      <c r="Y278" s="547"/>
    </row>
    <row r="279" spans="2:26" ht="30" customHeight="1">
      <c r="B279" s="502">
        <v>16</v>
      </c>
      <c r="C279" s="352" t="s">
        <v>333</v>
      </c>
      <c r="D279" s="253">
        <v>70</v>
      </c>
      <c r="E279" s="353">
        <v>74</v>
      </c>
      <c r="F279" s="91" t="str">
        <f>IF(ISBLANK('6桁'!F279)=TRUE,"",VLOOKUP(パターン表!F279, 'パターン別掛け率（入力）'!$C$3:$I$302, 7, FALSE))</f>
        <v/>
      </c>
      <c r="G279" s="124">
        <f>'6桁'!G279</f>
        <v>0</v>
      </c>
      <c r="H279" s="91" t="str">
        <f>IF(ISBLANK('6桁'!H279)=TRUE,"",VLOOKUP(パターン表!H279, 'パターン別掛け率（入力）'!$C$3:$I$302, 7, FALSE))</f>
        <v/>
      </c>
      <c r="I279" s="124">
        <f>'6桁'!I279</f>
        <v>0</v>
      </c>
      <c r="J279" s="91">
        <f>IF(ISBLANK('6桁'!J279)=TRUE,"",VLOOKUP(パターン表!J279, 'パターン別掛け率（入力）'!$C$3:$I$302, 7, FALSE))</f>
        <v>100</v>
      </c>
      <c r="K279" s="92" t="str">
        <f>'6桁'!K279</f>
        <v>V★◇</v>
      </c>
      <c r="L279" s="128" t="str">
        <f>IF(ISBLANK('6桁'!L279)=TRUE,"",VLOOKUP(パターン表!L279, 'パターン別掛け率（入力）'!$C$3:$I$302, 7, FALSE))</f>
        <v/>
      </c>
      <c r="M279" s="131">
        <f>'6桁'!M279</f>
        <v>0</v>
      </c>
      <c r="N279" s="91" t="str">
        <f>IF(ISBLANK('6桁'!N279)=TRUE,"",VLOOKUP(パターン表!N279, 'パターン別掛け率（入力）'!$C$3:$I$302, 7, FALSE))</f>
        <v/>
      </c>
      <c r="O279" s="124">
        <f>'6桁'!O279</f>
        <v>0</v>
      </c>
      <c r="P279" s="91" t="str">
        <f>IF(ISBLANK('6桁'!P279)=TRUE,"",VLOOKUP(パターン表!P279, 'パターン別掛け率（入力）'!$C$3:$I$302, 7, FALSE))</f>
        <v/>
      </c>
      <c r="Q279" s="92">
        <f>'6桁'!Q279</f>
        <v>0</v>
      </c>
      <c r="R279" s="91" t="str">
        <f>IF(ISBLANK('6桁'!R279)=TRUE,"",VLOOKUP(パターン表!R279, 'パターン別掛け率（入力）'!$C$3:$I$302, 7, FALSE))</f>
        <v/>
      </c>
      <c r="S279" s="92">
        <f>'6桁'!S279</f>
        <v>0</v>
      </c>
      <c r="T279" s="91" t="str">
        <f>IF(ISBLANK('6桁'!T279)=TRUE,"",VLOOKUP(パターン表!T279, 'パターン別掛け率（入力）'!$C$3:$I$302, 7, FALSE))</f>
        <v/>
      </c>
      <c r="U279" s="92">
        <f>'6桁'!U279</f>
        <v>0</v>
      </c>
      <c r="V279" s="91" t="str">
        <f>IF(ISBLANK('6桁'!V279)=TRUE,"",VLOOKUP(パターン表!V279, 'パターン別掛け率（入力）'!$C$3:$I$302, 7, FALSE))</f>
        <v/>
      </c>
      <c r="W279" s="138">
        <f>'6桁'!W279</f>
        <v>0</v>
      </c>
      <c r="X279" s="108"/>
      <c r="Y279" s="22"/>
      <c r="Z279" s="267"/>
    </row>
    <row r="280" spans="2:26" ht="30" customHeight="1">
      <c r="B280" s="503"/>
      <c r="C280" s="341" t="s">
        <v>147</v>
      </c>
      <c r="D280" s="254">
        <v>80</v>
      </c>
      <c r="E280" s="342">
        <v>84</v>
      </c>
      <c r="F280" s="95" t="str">
        <f>IF(ISBLANK('6桁'!F280)=TRUE,"",VLOOKUP(パターン表!F280, 'パターン別掛け率（入力）'!$C$3:$I$302, 7, FALSE))</f>
        <v/>
      </c>
      <c r="G280" s="126">
        <f>'6桁'!G280</f>
        <v>0</v>
      </c>
      <c r="H280" s="95" t="str">
        <f>IF(ISBLANK('6桁'!H280)=TRUE,"",VLOOKUP(パターン表!H280, 'パターン別掛け率（入力）'!$C$3:$I$302, 7, FALSE))</f>
        <v/>
      </c>
      <c r="I280" s="126">
        <f>'6桁'!I280</f>
        <v>0</v>
      </c>
      <c r="J280" s="95">
        <f>IF(ISBLANK('6桁'!J280)=TRUE,"",VLOOKUP(パターン表!J280, 'パターン別掛け率（入力）'!$C$3:$I$302, 7, FALSE))</f>
        <v>100</v>
      </c>
      <c r="K280" s="20" t="str">
        <f>'6桁'!K280</f>
        <v>W</v>
      </c>
      <c r="L280" s="95" t="str">
        <f>IF(ISBLANK('6桁'!L280)=TRUE,"",VLOOKUP(パターン表!L280, 'パターン別掛け率（入力）'!$C$3:$I$302, 7, FALSE))</f>
        <v/>
      </c>
      <c r="M280" s="20">
        <f>'6桁'!M280</f>
        <v>0</v>
      </c>
      <c r="N280" s="95" t="str">
        <f>IF(ISBLANK('6桁'!N280)=TRUE,"",VLOOKUP(パターン表!N280, 'パターン別掛け率（入力）'!$C$3:$I$302, 7, FALSE))</f>
        <v/>
      </c>
      <c r="O280" s="126">
        <f>'6桁'!O280</f>
        <v>0</v>
      </c>
      <c r="P280" s="95">
        <f>IF(ISBLANK('6桁'!P280)=TRUE,"",VLOOKUP(パターン表!P280, 'パターン別掛け率（入力）'!$C$3:$I$302, 7, FALSE))</f>
        <v>100</v>
      </c>
      <c r="Q280" s="20" t="str">
        <f>'6桁'!Q280</f>
        <v>W</v>
      </c>
      <c r="R280" s="95" t="str">
        <f>IF(ISBLANK('6桁'!R280)=TRUE,"",VLOOKUP(パターン表!R280, 'パターン別掛け率（入力）'!$C$3:$I$302, 7, FALSE))</f>
        <v/>
      </c>
      <c r="S280" s="20">
        <f>'6桁'!S280</f>
        <v>0</v>
      </c>
      <c r="T280" s="95" t="str">
        <f>IF(ISBLANK('6桁'!T280)=TRUE,"",VLOOKUP(パターン表!T280, 'パターン別掛け率（入力）'!$C$3:$I$302, 7, FALSE))</f>
        <v/>
      </c>
      <c r="U280" s="20">
        <f>'6桁'!U280</f>
        <v>0</v>
      </c>
      <c r="V280" s="95">
        <f>IF(ISBLANK('6桁'!V280)=TRUE,"",VLOOKUP(パターン表!V280, 'パターン別掛け率（入力）'!$C$3:$I$302, 7, FALSE))</f>
        <v>100</v>
      </c>
      <c r="W280" s="19" t="str">
        <f>'6桁'!W280</f>
        <v>W★</v>
      </c>
      <c r="X280" s="108"/>
      <c r="Y280" s="22"/>
      <c r="Z280" s="267"/>
    </row>
    <row r="281" spans="2:26" ht="30" customHeight="1">
      <c r="B281" s="503"/>
      <c r="C281" s="341" t="s">
        <v>156</v>
      </c>
      <c r="D281" s="254">
        <v>83</v>
      </c>
      <c r="E281" s="342">
        <v>87</v>
      </c>
      <c r="F281" s="95" t="str">
        <f>IF(ISBLANK('6桁'!F281)=TRUE,"",VLOOKUP(パターン表!F281, 'パターン別掛け率（入力）'!$C$3:$I$302, 7, FALSE))</f>
        <v/>
      </c>
      <c r="G281" s="126">
        <f>'6桁'!G281</f>
        <v>0</v>
      </c>
      <c r="H281" s="95" t="str">
        <f>IF(ISBLANK('6桁'!H281)=TRUE,"",VLOOKUP(パターン表!H281, 'パターン別掛け率（入力）'!$C$3:$I$302, 7, FALSE))</f>
        <v/>
      </c>
      <c r="I281" s="126">
        <f>'6桁'!I281</f>
        <v>0</v>
      </c>
      <c r="J281" s="95">
        <f>IF(ISBLANK('6桁'!J281)=TRUE,"",VLOOKUP(パターン表!J281, 'パターン別掛け率（入力）'!$C$3:$I$302, 7, FALSE))</f>
        <v>100</v>
      </c>
      <c r="K281" s="20" t="str">
        <f>'6桁'!K281</f>
        <v>V★
LM704</v>
      </c>
      <c r="L281" s="95" t="str">
        <f>IF(ISBLANK('6桁'!L281)=TRUE,"",VLOOKUP(パターン表!L281, 'パターン別掛け率（入力）'!$C$3:$I$302, 7, FALSE))</f>
        <v/>
      </c>
      <c r="M281" s="20">
        <f>'6桁'!M281</f>
        <v>0</v>
      </c>
      <c r="N281" s="95" t="str">
        <f>IF(ISBLANK('6桁'!N281)=TRUE,"",VLOOKUP(パターン表!N281, 'パターン別掛け率（入力）'!$C$3:$I$302, 7, FALSE))</f>
        <v/>
      </c>
      <c r="O281" s="126">
        <f>'6桁'!O281</f>
        <v>0</v>
      </c>
      <c r="P281" s="95">
        <f>IF(ISBLANK('6桁'!P281)=TRUE,"",VLOOKUP(パターン表!P281, 'パターン別掛け率（入力）'!$C$3:$I$302, 7, FALSE))</f>
        <v>100</v>
      </c>
      <c r="Q281" s="20" t="str">
        <f>'6桁'!Q281</f>
        <v>W</v>
      </c>
      <c r="R281" s="95" t="str">
        <f>IF(ISBLANK('6桁'!R281)=TRUE,"",VLOOKUP(パターン表!R281, 'パターン別掛け率（入力）'!$C$3:$I$302, 7, FALSE))</f>
        <v/>
      </c>
      <c r="S281" s="20">
        <f>'6桁'!S281</f>
        <v>0</v>
      </c>
      <c r="T281" s="95" t="str">
        <f>IF(ISBLANK('6桁'!T281)=TRUE,"",VLOOKUP(パターン表!T281, 'パターン別掛け率（入力）'!$C$3:$I$302, 7, FALSE))</f>
        <v/>
      </c>
      <c r="U281" s="20">
        <f>'6桁'!U281</f>
        <v>0</v>
      </c>
      <c r="V281" s="95">
        <f>IF(ISBLANK('6桁'!V281)=TRUE,"",VLOOKUP(パターン表!V281, 'パターン別掛け率（入力）'!$C$3:$I$302, 7, FALSE))</f>
        <v>100</v>
      </c>
      <c r="W281" s="19" t="str">
        <f>'6桁'!W281</f>
        <v>W★</v>
      </c>
      <c r="X281" s="108"/>
      <c r="Y281" s="22"/>
      <c r="Z281" s="267"/>
    </row>
    <row r="282" spans="2:26" ht="30" customHeight="1">
      <c r="B282" s="503"/>
      <c r="C282" s="341" t="s">
        <v>108</v>
      </c>
      <c r="D282" s="254">
        <v>86</v>
      </c>
      <c r="E282" s="342">
        <v>90</v>
      </c>
      <c r="F282" s="95" t="str">
        <f>IF(ISBLANK('6桁'!F282)=TRUE,"",VLOOKUP(パターン表!F282, 'パターン別掛け率（入力）'!$C$3:$I$302, 7, FALSE))</f>
        <v/>
      </c>
      <c r="G282" s="126">
        <f>'6桁'!G282</f>
        <v>0</v>
      </c>
      <c r="H282" s="95" t="str">
        <f>IF(ISBLANK('6桁'!H282)=TRUE,"",VLOOKUP(パターン表!H282, 'パターン別掛け率（入力）'!$C$3:$I$302, 7, FALSE))</f>
        <v/>
      </c>
      <c r="I282" s="126">
        <f>'6桁'!I282</f>
        <v>0</v>
      </c>
      <c r="J282" s="95" t="str">
        <f>IF(ISBLANK('6桁'!J282)=TRUE,"",VLOOKUP(パターン表!J282, 'パターン別掛け率（入力）'!$C$3:$I$302, 7, FALSE))</f>
        <v/>
      </c>
      <c r="K282" s="20">
        <f>'6桁'!K282</f>
        <v>0</v>
      </c>
      <c r="L282" s="95" t="str">
        <f>IF(ISBLANK('6桁'!L282)=TRUE,"",VLOOKUP(パターン表!L282, 'パターン別掛け率（入力）'!$C$3:$I$302, 7, FALSE))</f>
        <v/>
      </c>
      <c r="M282" s="20">
        <f>'6桁'!M282</f>
        <v>0</v>
      </c>
      <c r="N282" s="95" t="str">
        <f>IF(ISBLANK('6桁'!N282)=TRUE,"",VLOOKUP(パターン表!N282, 'パターン別掛け率（入力）'!$C$3:$I$302, 7, FALSE))</f>
        <v/>
      </c>
      <c r="O282" s="126">
        <f>'6桁'!O282</f>
        <v>0</v>
      </c>
      <c r="P282" s="95" t="str">
        <f>IF(ISBLANK('6桁'!P282)=TRUE,"",VLOOKUP(パターン表!P282, 'パターン別掛け率（入力）'!$C$3:$I$302, 7, FALSE))</f>
        <v/>
      </c>
      <c r="Q282" s="20">
        <f>'6桁'!Q282</f>
        <v>0</v>
      </c>
      <c r="R282" s="95">
        <f>IF(ISBLANK('6桁'!R282)=TRUE,"",VLOOKUP(パターン表!R282, 'パターン別掛け率（入力）'!$C$3:$I$302, 7, FALSE))</f>
        <v>100</v>
      </c>
      <c r="S282" s="20" t="str">
        <f>'6桁'!S282</f>
        <v>▽V★</v>
      </c>
      <c r="T282" s="95" t="str">
        <f>IF(ISBLANK('6桁'!T282)=TRUE,"",VLOOKUP(パターン表!T282, 'パターン別掛け率（入力）'!$C$3:$I$302, 7, FALSE))</f>
        <v/>
      </c>
      <c r="U282" s="20">
        <f>'6桁'!U282</f>
        <v>0</v>
      </c>
      <c r="V282" s="95">
        <f>IF(ISBLANK('6桁'!V282)=TRUE,"",VLOOKUP(パターン表!V282, 'パターン別掛け率（入力）'!$C$3:$I$302, 7, FALSE))</f>
        <v>100</v>
      </c>
      <c r="W282" s="19" t="str">
        <f>'6桁'!W282</f>
        <v>W
DZ101</v>
      </c>
      <c r="X282" s="108"/>
      <c r="Y282" s="22"/>
      <c r="Z282" s="267"/>
    </row>
    <row r="283" spans="2:26" ht="30" customHeight="1">
      <c r="B283" s="503"/>
      <c r="C283" s="341" t="s">
        <v>112</v>
      </c>
      <c r="D283" s="254">
        <v>89</v>
      </c>
      <c r="E283" s="342">
        <v>93</v>
      </c>
      <c r="F283" s="95" t="str">
        <f>IF(ISBLANK('6桁'!F283)=TRUE,"",VLOOKUP(パターン表!F283, 'パターン別掛け率（入力）'!$C$3:$I$302, 7, FALSE))</f>
        <v/>
      </c>
      <c r="G283" s="126">
        <f>'6桁'!G283</f>
        <v>0</v>
      </c>
      <c r="H283" s="95" t="str">
        <f>IF(ISBLANK('6桁'!H283)=TRUE,"",VLOOKUP(パターン表!H283, 'パターン別掛け率（入力）'!$C$3:$I$302, 7, FALSE))</f>
        <v/>
      </c>
      <c r="I283" s="126">
        <f>'6桁'!I283</f>
        <v>0</v>
      </c>
      <c r="J283" s="95" t="str">
        <f>IF(ISBLANK('6桁'!J283)=TRUE,"",VLOOKUP(パターン表!J283, 'パターン別掛け率（入力）'!$C$3:$I$302, 7, FALSE))</f>
        <v/>
      </c>
      <c r="K283" s="20">
        <f>'6桁'!K283</f>
        <v>0</v>
      </c>
      <c r="L283" s="95" t="str">
        <f>IF(ISBLANK('6桁'!L283)=TRUE,"",VLOOKUP(パターン表!L283, 'パターン別掛け率（入力）'!$C$3:$I$302, 7, FALSE))</f>
        <v/>
      </c>
      <c r="M283" s="20">
        <f>'6桁'!M283</f>
        <v>0</v>
      </c>
      <c r="N283" s="95" t="str">
        <f>IF(ISBLANK('6桁'!N283)=TRUE,"",VLOOKUP(パターン表!N283, 'パターン別掛け率（入力）'!$C$3:$I$302, 7, FALSE))</f>
        <v/>
      </c>
      <c r="O283" s="126">
        <f>'6桁'!O283</f>
        <v>0</v>
      </c>
      <c r="P283" s="95">
        <f>IF(ISBLANK('6桁'!P283)=TRUE,"",VLOOKUP(パターン表!P283, 'パターン別掛け率（入力）'!$C$3:$I$302, 7, FALSE))</f>
        <v>100</v>
      </c>
      <c r="Q283" s="20" t="str">
        <f>'6桁'!Q283</f>
        <v>W</v>
      </c>
      <c r="R283" s="95">
        <f>IF(ISBLANK('6桁'!R283)=TRUE,"",VLOOKUP(パターン表!R283, 'パターン別掛け率（入力）'!$C$3:$I$302, 7, FALSE))</f>
        <v>100</v>
      </c>
      <c r="S283" s="20" t="str">
        <f>'6桁'!S283</f>
        <v>▽W</v>
      </c>
      <c r="T283" s="95">
        <f>IF(ISBLANK('6桁'!T283)=TRUE,"",VLOOKUP(パターン表!T283, 'パターン別掛け率（入力）'!$C$3:$I$302, 7, FALSE))</f>
        <v>100</v>
      </c>
      <c r="U283" s="20" t="str">
        <f>'6桁'!U283</f>
        <v>▽V</v>
      </c>
      <c r="V283" s="95" t="str">
        <f>IF(ISBLANK('6桁'!V283)=TRUE,"",VLOOKUP(パターン表!V283, 'パターン別掛け率（入力）'!$C$3:$I$302, 7, FALSE))</f>
        <v/>
      </c>
      <c r="W283" s="19">
        <f>'6桁'!W283</f>
        <v>0</v>
      </c>
      <c r="X283" s="108"/>
      <c r="Y283" s="22"/>
      <c r="Z283" s="267"/>
    </row>
    <row r="284" spans="2:26" ht="30" customHeight="1">
      <c r="B284" s="503"/>
      <c r="C284" s="341" t="s">
        <v>334</v>
      </c>
      <c r="D284" s="254">
        <v>75</v>
      </c>
      <c r="E284" s="342">
        <v>77</v>
      </c>
      <c r="F284" s="95" t="str">
        <f>IF(ISBLANK('6桁'!F284)=TRUE,"",VLOOKUP(パターン表!F284, 'パターン別掛け率（入力）'!$C$3:$I$302, 7, FALSE))</f>
        <v/>
      </c>
      <c r="G284" s="126">
        <f>'6桁'!G284</f>
        <v>0</v>
      </c>
      <c r="H284" s="95" t="str">
        <f>IF(ISBLANK('6桁'!H284)=TRUE,"",VLOOKUP(パターン表!H284, 'パターン別掛け率（入力）'!$C$3:$I$302, 7, FALSE))</f>
        <v/>
      </c>
      <c r="I284" s="126">
        <f>'6桁'!I284</f>
        <v>0</v>
      </c>
      <c r="J284" s="95">
        <f>IF(ISBLANK('6桁'!J284)=TRUE,"",VLOOKUP(パターン表!J284, 'パターン別掛け率（入力）'!$C$3:$I$302, 7, FALSE))</f>
        <v>100</v>
      </c>
      <c r="K284" s="20" t="str">
        <f>'6桁'!K284</f>
        <v>V◇</v>
      </c>
      <c r="L284" s="95" t="str">
        <f>IF(ISBLANK('6桁'!L284)=TRUE,"",VLOOKUP(パターン表!L284, 'パターン別掛け率（入力）'!$C$3:$I$302, 7, FALSE))</f>
        <v/>
      </c>
      <c r="M284" s="20">
        <f>'6桁'!M284</f>
        <v>0</v>
      </c>
      <c r="N284" s="95">
        <f>IF(ISBLANK('6桁'!N284)=TRUE,"",VLOOKUP(パターン表!N284, 'パターン別掛け率（入力）'!$C$3:$I$302, 7, FALSE))</f>
        <v>100</v>
      </c>
      <c r="O284" s="126" t="str">
        <f>'6桁'!O284</f>
        <v>V◇</v>
      </c>
      <c r="P284" s="95">
        <f>IF(ISBLANK('6桁'!P284)=TRUE,"",VLOOKUP(パターン表!P284, 'パターン別掛け率（入力）'!$C$3:$I$302, 7, FALSE))</f>
        <v>100</v>
      </c>
      <c r="Q284" s="20" t="str">
        <f>'6桁'!Q284</f>
        <v>V</v>
      </c>
      <c r="R284" s="95" t="str">
        <f>IF(ISBLANK('6桁'!R284)=TRUE,"",VLOOKUP(パターン表!R284, 'パターン別掛け率（入力）'!$C$3:$I$302, 7, FALSE))</f>
        <v/>
      </c>
      <c r="S284" s="20">
        <f>'6桁'!S284</f>
        <v>0</v>
      </c>
      <c r="T284" s="95" t="str">
        <f>IF(ISBLANK('6桁'!T284)=TRUE,"",VLOOKUP(パターン表!T284, 'パターン別掛け率（入力）'!$C$3:$I$302, 7, FALSE))</f>
        <v/>
      </c>
      <c r="U284" s="20">
        <f>'6桁'!U284</f>
        <v>0</v>
      </c>
      <c r="V284" s="95" t="str">
        <f>IF(ISBLANK('6桁'!V284)=TRUE,"",VLOOKUP(パターン表!V284, 'パターン別掛け率（入力）'!$C$3:$I$302, 7, FALSE))</f>
        <v/>
      </c>
      <c r="W284" s="19">
        <f>'6桁'!W284</f>
        <v>0</v>
      </c>
      <c r="X284" s="108"/>
      <c r="Y284" s="22"/>
      <c r="Z284" s="267"/>
    </row>
    <row r="285" spans="2:26" ht="30" customHeight="1">
      <c r="B285" s="503"/>
      <c r="C285" s="341" t="s">
        <v>118</v>
      </c>
      <c r="D285" s="254">
        <v>84</v>
      </c>
      <c r="E285" s="342">
        <v>88</v>
      </c>
      <c r="F285" s="95" t="str">
        <f>IF(ISBLANK('6桁'!F285)=TRUE,"",VLOOKUP(パターン表!F285, 'パターン別掛け率（入力）'!$C$3:$I$302, 7, FALSE))</f>
        <v/>
      </c>
      <c r="G285" s="126">
        <f>'6桁'!G285</f>
        <v>0</v>
      </c>
      <c r="H285" s="95" t="str">
        <f>IF(ISBLANK('6桁'!H285)=TRUE,"",VLOOKUP(パターン表!H285, 'パターン別掛け率（入力）'!$C$3:$I$302, 7, FALSE))</f>
        <v/>
      </c>
      <c r="I285" s="126">
        <f>'6桁'!I285</f>
        <v>0</v>
      </c>
      <c r="J285" s="95">
        <f>IF(ISBLANK('6桁'!J285)=TRUE,"",VLOOKUP(パターン表!J285, 'パターン別掛け率（入力）'!$C$3:$I$302, 7, FALSE))</f>
        <v>100</v>
      </c>
      <c r="K285" s="20" t="str">
        <f>'6桁'!K285</f>
        <v>V</v>
      </c>
      <c r="L285" s="95" t="str">
        <f>IF(ISBLANK('6桁'!L285)=TRUE,"",VLOOKUP(パターン表!L285, 'パターン別掛け率（入力）'!$C$3:$I$302, 7, FALSE))</f>
        <v/>
      </c>
      <c r="M285" s="126">
        <f>'6桁'!M285</f>
        <v>0</v>
      </c>
      <c r="N285" s="95">
        <f>IF(ISBLANK('6桁'!N285)=TRUE,"",VLOOKUP(パターン表!N285, 'パターン別掛け率（入力）'!$C$3:$I$302, 7, FALSE))</f>
        <v>100</v>
      </c>
      <c r="O285" s="126" t="str">
        <f>'6桁'!O285</f>
        <v>V◇</v>
      </c>
      <c r="P285" s="95">
        <f>IF(ISBLANK('6桁'!P285)=TRUE,"",VLOOKUP(パターン表!P285, 'パターン別掛け率（入力）'!$C$3:$I$302, 7, FALSE))</f>
        <v>100</v>
      </c>
      <c r="Q285" s="20" t="str">
        <f>'6桁'!Q285</f>
        <v>V</v>
      </c>
      <c r="R285" s="95" t="str">
        <f>IF(ISBLANK('6桁'!R285)=TRUE,"",VLOOKUP(パターン表!R285, 'パターン別掛け率（入力）'!$C$3:$I$302, 7, FALSE))</f>
        <v/>
      </c>
      <c r="S285" s="20">
        <f>'6桁'!S285</f>
        <v>0</v>
      </c>
      <c r="T285" s="95">
        <f>IF(ISBLANK('6桁'!T285)=TRUE,"",VLOOKUP(パターン表!T285, 'パターン別掛け率（入力）'!$C$3:$I$302, 7, FALSE))</f>
        <v>100</v>
      </c>
      <c r="U285" s="20" t="str">
        <f>'6桁'!U285</f>
        <v>▽V★</v>
      </c>
      <c r="V285" s="95">
        <f>IF(ISBLANK('6桁'!V285)=TRUE,"",VLOOKUP(パターン表!V285, 'パターン別掛け率（入力）'!$C$3:$I$302, 7, FALSE))</f>
        <v>100</v>
      </c>
      <c r="W285" s="19" t="str">
        <f>'6桁'!W285</f>
        <v>V</v>
      </c>
      <c r="X285" s="108"/>
      <c r="Y285" s="22"/>
      <c r="Z285" s="267"/>
    </row>
    <row r="286" spans="2:26" ht="30" customHeight="1">
      <c r="B286" s="503"/>
      <c r="C286" s="341" t="s">
        <v>121</v>
      </c>
      <c r="D286" s="254">
        <v>87</v>
      </c>
      <c r="E286" s="342">
        <v>91</v>
      </c>
      <c r="F286" s="95" t="str">
        <f>IF(ISBLANK('6桁'!F286)=TRUE,"",VLOOKUP(パターン表!F286, 'パターン別掛け率（入力）'!$C$3:$I$302, 7, FALSE))</f>
        <v/>
      </c>
      <c r="G286" s="126">
        <f>'6桁'!G286</f>
        <v>0</v>
      </c>
      <c r="H286" s="95" t="str">
        <f>IF(ISBLANK('6桁'!H286)=TRUE,"",VLOOKUP(パターン表!H286, 'パターン別掛け率（入力）'!$C$3:$I$302, 7, FALSE))</f>
        <v/>
      </c>
      <c r="I286" s="126">
        <f>'6桁'!I286</f>
        <v>0</v>
      </c>
      <c r="J286" s="95">
        <f>IF(ISBLANK('6桁'!J286)=TRUE,"",VLOOKUP(パターン表!J286, 'パターン別掛け率（入力）'!$C$3:$I$302, 7, FALSE))</f>
        <v>100</v>
      </c>
      <c r="K286" s="20" t="str">
        <f>'6桁'!K286</f>
        <v>※V
LM704</v>
      </c>
      <c r="L286" s="95" t="str">
        <f>IF(ISBLANK('6桁'!L286)=TRUE,"",VLOOKUP(パターン表!L286, 'パターン別掛け率（入力）'!$C$3:$I$302, 7, FALSE))</f>
        <v/>
      </c>
      <c r="M286" s="20">
        <f>'6桁'!M286</f>
        <v>0</v>
      </c>
      <c r="N286" s="95" t="str">
        <f>IF(ISBLANK('6桁'!N286)=TRUE,"",VLOOKUP(パターン表!N286, 'パターン別掛け率（入力）'!$C$3:$I$302, 7, FALSE))</f>
        <v/>
      </c>
      <c r="O286" s="126">
        <f>'6桁'!O286</f>
        <v>0</v>
      </c>
      <c r="P286" s="95">
        <f>IF(ISBLANK('6桁'!P286)=TRUE,"",VLOOKUP(パターン表!P286, 'パターン別掛け率（入力）'!$C$3:$I$302, 7, FALSE))</f>
        <v>100</v>
      </c>
      <c r="Q286" s="20" t="str">
        <f>'6桁'!Q286</f>
        <v>V</v>
      </c>
      <c r="R286" s="95" t="str">
        <f>IF(ISBLANK('6桁'!R286)=TRUE,"",VLOOKUP(パターン表!R286, 'パターン別掛け率（入力）'!$C$3:$I$302, 7, FALSE))</f>
        <v/>
      </c>
      <c r="S286" s="20">
        <f>'6桁'!S286</f>
        <v>0</v>
      </c>
      <c r="T286" s="95">
        <f>IF(ISBLANK('6桁'!T286)=TRUE,"",VLOOKUP(パターン表!T286, 'パターン別掛け率（入力）'!$C$3:$I$302, 7, FALSE))</f>
        <v>100</v>
      </c>
      <c r="U286" s="20" t="str">
        <f>'6桁'!U286</f>
        <v>▽V★</v>
      </c>
      <c r="V286" s="95">
        <f>IF(ISBLANK('6桁'!V286)=TRUE,"",VLOOKUP(パターン表!V286, 'パターン別掛け率（入力）'!$C$3:$I$302, 7, FALSE))</f>
        <v>100</v>
      </c>
      <c r="W286" s="19" t="str">
        <f>'6桁'!W286</f>
        <v>V</v>
      </c>
      <c r="X286" s="108"/>
      <c r="Y286" s="22"/>
      <c r="Z286" s="267"/>
    </row>
    <row r="287" spans="2:26" ht="30" customHeight="1">
      <c r="B287" s="503"/>
      <c r="C287" s="341" t="s">
        <v>125</v>
      </c>
      <c r="D287" s="254">
        <v>90</v>
      </c>
      <c r="E287" s="342">
        <v>94</v>
      </c>
      <c r="F287" s="95" t="str">
        <f>IF(ISBLANK('6桁'!F287)=TRUE,"",VLOOKUP(パターン表!F287, 'パターン別掛け率（入力）'!$C$3:$I$302, 7, FALSE))</f>
        <v/>
      </c>
      <c r="G287" s="126">
        <f>'6桁'!G287</f>
        <v>0</v>
      </c>
      <c r="H287" s="95" t="str">
        <f>IF(ISBLANK('6桁'!H287)=TRUE,"",VLOOKUP(パターン表!H287, 'パターン別掛け率（入力）'!$C$3:$I$302, 7, FALSE))</f>
        <v/>
      </c>
      <c r="I287" s="126">
        <f>'6桁'!I287</f>
        <v>0</v>
      </c>
      <c r="J287" s="95" t="str">
        <f>IF(ISBLANK('6桁'!J287)=TRUE,"",VLOOKUP(パターン表!J287, 'パターン別掛け率（入力）'!$C$3:$I$302, 7, FALSE))</f>
        <v/>
      </c>
      <c r="K287" s="20">
        <f>'6桁'!K287</f>
        <v>0</v>
      </c>
      <c r="L287" s="95" t="str">
        <f>IF(ISBLANK('6桁'!L287)=TRUE,"",VLOOKUP(パターン表!L287, 'パターン別掛け率（入力）'!$C$3:$I$302, 7, FALSE))</f>
        <v/>
      </c>
      <c r="M287" s="20">
        <f>'6桁'!M287</f>
        <v>0</v>
      </c>
      <c r="N287" s="95" t="str">
        <f>IF(ISBLANK('6桁'!N287)=TRUE,"",VLOOKUP(パターン表!N287, 'パターン別掛け率（入力）'!$C$3:$I$302, 7, FALSE))</f>
        <v/>
      </c>
      <c r="O287" s="126">
        <f>'6桁'!O287</f>
        <v>0</v>
      </c>
      <c r="P287" s="95" t="str">
        <f>IF(ISBLANK('6桁'!P287)=TRUE,"",VLOOKUP(パターン表!P287, 'パターン別掛け率（入力）'!$C$3:$I$302, 7, FALSE))</f>
        <v/>
      </c>
      <c r="Q287" s="20">
        <f>'6桁'!Q287</f>
        <v>0</v>
      </c>
      <c r="R287" s="95" t="str">
        <f>IF(ISBLANK('6桁'!R287)=TRUE,"",VLOOKUP(パターン表!R287, 'パターン別掛け率（入力）'!$C$3:$I$302, 7, FALSE))</f>
        <v/>
      </c>
      <c r="S287" s="20">
        <f>'6桁'!S287</f>
        <v>0</v>
      </c>
      <c r="T287" s="95" t="str">
        <f>IF(ISBLANK('6桁'!T287)=TRUE,"",VLOOKUP(パターン表!T287, 'パターン別掛け率（入力）'!$C$3:$I$302, 7, FALSE))</f>
        <v/>
      </c>
      <c r="U287" s="20">
        <f>'6桁'!U287</f>
        <v>0</v>
      </c>
      <c r="V287" s="95">
        <f>IF(ISBLANK('6桁'!V287)=TRUE,"",VLOOKUP(パターン表!V287, 'パターン別掛け率（入力）'!$C$3:$I$302, 7, FALSE))</f>
        <v>100</v>
      </c>
      <c r="W287" s="19" t="str">
        <f>'6桁'!W287</f>
        <v>※V</v>
      </c>
      <c r="X287" s="108"/>
      <c r="Y287" s="22"/>
      <c r="Z287" s="267"/>
    </row>
    <row r="288" spans="2:26" ht="30" customHeight="1">
      <c r="B288" s="503"/>
      <c r="C288" s="341" t="s">
        <v>128</v>
      </c>
      <c r="D288" s="254">
        <v>92</v>
      </c>
      <c r="E288" s="342">
        <v>96</v>
      </c>
      <c r="F288" s="95" t="str">
        <f>IF(ISBLANK('6桁'!F288)=TRUE,"",VLOOKUP(パターン表!F288, 'パターン別掛け率（入力）'!$C$3:$I$302, 7, FALSE))</f>
        <v/>
      </c>
      <c r="G288" s="96">
        <f>'6桁'!G288</f>
        <v>0</v>
      </c>
      <c r="H288" s="95" t="str">
        <f>IF(ISBLANK('6桁'!H288)=TRUE,"",VLOOKUP(パターン表!H288, 'パターン別掛け率（入力）'!$C$3:$I$302, 7, FALSE))</f>
        <v/>
      </c>
      <c r="I288" s="126">
        <f>'6桁'!I288</f>
        <v>0</v>
      </c>
      <c r="J288" s="95" t="str">
        <f>IF(ISBLANK('6桁'!J288)=TRUE,"",VLOOKUP(パターン表!J288, 'パターン別掛け率（入力）'!$C$3:$I$302, 7, FALSE))</f>
        <v/>
      </c>
      <c r="K288" s="20">
        <f>'6桁'!K288</f>
        <v>0</v>
      </c>
      <c r="L288" s="95" t="str">
        <f>IF(ISBLANK('6桁'!L288)=TRUE,"",VLOOKUP(パターン表!L288, 'パターン別掛け率（入力）'!$C$3:$I$302, 7, FALSE))</f>
        <v/>
      </c>
      <c r="M288" s="20">
        <f>'6桁'!M288</f>
        <v>0</v>
      </c>
      <c r="N288" s="95" t="str">
        <f>IF(ISBLANK('6桁'!N288)=TRUE,"",VLOOKUP(パターン表!N288, 'パターン別掛け率（入力）'!$C$3:$I$302, 7, FALSE))</f>
        <v/>
      </c>
      <c r="O288" s="126">
        <f>'6桁'!O288</f>
        <v>0</v>
      </c>
      <c r="P288" s="95">
        <f>IF(ISBLANK('6桁'!P288)=TRUE,"",VLOOKUP(パターン表!P288, 'パターン別掛け率（入力）'!$C$3:$I$302, 7, FALSE))</f>
        <v>100</v>
      </c>
      <c r="Q288" s="20" t="str">
        <f>'6桁'!Q288</f>
        <v>V</v>
      </c>
      <c r="R288" s="95" t="str">
        <f>IF(ISBLANK('6桁'!R288)=TRUE,"",VLOOKUP(パターン表!R288, 'パターン別掛け率（入力）'!$C$3:$I$302, 7, FALSE))</f>
        <v/>
      </c>
      <c r="S288" s="20">
        <f>'6桁'!S288</f>
        <v>0</v>
      </c>
      <c r="T288" s="95" t="str">
        <f>IF(ISBLANK('6桁'!T288)=TRUE,"",VLOOKUP(パターン表!T288, 'パターン別掛け率（入力）'!$C$3:$I$302, 7, FALSE))</f>
        <v/>
      </c>
      <c r="U288" s="20">
        <f>'6桁'!U288</f>
        <v>0</v>
      </c>
      <c r="V288" s="95">
        <f>IF(ISBLANK('6桁'!V288)=TRUE,"",VLOOKUP(パターン表!V288, 'パターン別掛け率（入力）'!$C$3:$I$302, 7, FALSE))</f>
        <v>100</v>
      </c>
      <c r="W288" s="19" t="str">
        <f>'6桁'!W288</f>
        <v>V</v>
      </c>
      <c r="X288" s="108"/>
      <c r="Y288" s="22"/>
      <c r="Z288" s="267"/>
    </row>
    <row r="289" spans="2:26" ht="30" customHeight="1">
      <c r="B289" s="503"/>
      <c r="C289" s="411" t="s">
        <v>335</v>
      </c>
      <c r="D289" s="317">
        <v>83</v>
      </c>
      <c r="E289" s="249">
        <v>87</v>
      </c>
      <c r="F289" s="319" t="str">
        <f>IF(ISBLANK('6桁'!F289)=TRUE,"",VLOOKUP(パターン表!F289, 'パターン別掛け率（入力）'!$C$3:$I$302, 7, FALSE))</f>
        <v/>
      </c>
      <c r="G289" s="126">
        <f>'6桁'!G289</f>
        <v>0</v>
      </c>
      <c r="H289" s="319" t="str">
        <f>IF(ISBLANK('6桁'!H289)=TRUE,"",VLOOKUP(パターン表!H289, 'パターン別掛け率（入力）'!$C$3:$I$302, 7, FALSE))</f>
        <v/>
      </c>
      <c r="I289" s="132">
        <f>'6桁'!I289</f>
        <v>0</v>
      </c>
      <c r="J289" s="95">
        <f>IF(ISBLANK('6桁'!J289)=TRUE,"",VLOOKUP(パターン表!J289, 'パターン別掛け率（入力）'!$C$3:$I$302, 7, FALSE))</f>
        <v>100</v>
      </c>
      <c r="K289" s="20" t="str">
        <f>'6桁'!K289</f>
        <v>V</v>
      </c>
      <c r="L289" s="319" t="str">
        <f>IF(ISBLANK('6桁'!L289)=TRUE,"",VLOOKUP(パターン表!L289, 'パターン別掛け率（入力）'!$C$3:$I$302, 7, FALSE))</f>
        <v/>
      </c>
      <c r="M289" s="236">
        <f>'6桁'!M289</f>
        <v>0</v>
      </c>
      <c r="N289" s="319">
        <f>IF(ISBLANK('6桁'!N289)=TRUE,"",VLOOKUP(パターン表!N289, 'パターン別掛け率（入力）'!$C$3:$I$302, 7, FALSE))</f>
        <v>100</v>
      </c>
      <c r="O289" s="126" t="str">
        <f>'6桁'!O289</f>
        <v>V◇</v>
      </c>
      <c r="P289" s="319" t="str">
        <f>IF(ISBLANK('6桁'!P289)=TRUE,"",VLOOKUP(パターン表!P289, 'パターン別掛け率（入力）'!$C$3:$I$302, 7, FALSE))</f>
        <v/>
      </c>
      <c r="Q289" s="20">
        <f>'6桁'!Q289</f>
        <v>0</v>
      </c>
      <c r="R289" s="319" t="str">
        <f>IF(ISBLANK('6桁'!R289)=TRUE,"",VLOOKUP(パターン表!R289, 'パターン別掛け率（入力）'!$C$3:$I$302, 7, FALSE))</f>
        <v/>
      </c>
      <c r="S289" s="236">
        <f>'6桁'!S289</f>
        <v>0</v>
      </c>
      <c r="T289" s="319" t="str">
        <f>IF(ISBLANK('6桁'!T289)=TRUE,"",VLOOKUP(パターン表!T289, 'パターン別掛け率（入力）'!$C$3:$I$302, 7, FALSE))</f>
        <v/>
      </c>
      <c r="U289" s="20">
        <f>'6桁'!U289</f>
        <v>0</v>
      </c>
      <c r="V289" s="319" t="str">
        <f>IF(ISBLANK('6桁'!V289)=TRUE,"",VLOOKUP(パターン表!V289, 'パターン別掛け率（入力）'!$C$3:$I$302, 7, FALSE))</f>
        <v/>
      </c>
      <c r="W289" s="19">
        <f>'6桁'!W289</f>
        <v>0</v>
      </c>
      <c r="X289" s="108"/>
      <c r="Y289" s="22"/>
      <c r="Z289" s="267"/>
    </row>
    <row r="290" spans="2:26" ht="30" customHeight="1">
      <c r="B290" s="503"/>
      <c r="C290" s="87" t="s">
        <v>336</v>
      </c>
      <c r="D290" s="254">
        <v>87</v>
      </c>
      <c r="E290" s="342">
        <v>91</v>
      </c>
      <c r="F290" s="95" t="str">
        <f>IF(ISBLANK('6桁'!F290)=TRUE,"",VLOOKUP(パターン表!F290, 'パターン別掛け率（入力）'!$C$3:$I$302, 7, FALSE))</f>
        <v/>
      </c>
      <c r="G290" s="126">
        <f>'6桁'!G290</f>
        <v>0</v>
      </c>
      <c r="H290" s="95" t="str">
        <f>IF(ISBLANK('6桁'!H290)=TRUE,"",VLOOKUP(パターン表!H290, 'パターン別掛け率（入力）'!$C$3:$I$302, 7, FALSE))</f>
        <v/>
      </c>
      <c r="I290" s="126">
        <f>'6桁'!I290</f>
        <v>0</v>
      </c>
      <c r="J290" s="95">
        <f>IF(ISBLANK('6桁'!J290)=TRUE,"",VLOOKUP(パターン表!J290, 'パターン別掛け率（入力）'!$C$3:$I$302, 7, FALSE))</f>
        <v>100</v>
      </c>
      <c r="K290" s="20" t="str">
        <f>'6桁'!K290</f>
        <v>V</v>
      </c>
      <c r="L290" s="95" t="str">
        <f>IF(ISBLANK('6桁'!L290)=TRUE,"",VLOOKUP(パターン表!L290, 'パターン別掛け率（入力）'!$C$3:$I$302, 7, FALSE))</f>
        <v/>
      </c>
      <c r="M290" s="126">
        <f>'6桁'!M290</f>
        <v>0</v>
      </c>
      <c r="N290" s="95">
        <f>IF(ISBLANK('6桁'!N290)=TRUE,"",VLOOKUP(パターン表!N290, 'パターン別掛け率（入力）'!$C$3:$I$302, 7, FALSE))</f>
        <v>100</v>
      </c>
      <c r="O290" s="126" t="str">
        <f>'6桁'!O290</f>
        <v>V◇</v>
      </c>
      <c r="P290" s="95" t="str">
        <f>IF(ISBLANK('6桁'!P290)=TRUE,"",VLOOKUP(パターン表!P290, 'パターン別掛け率（入力）'!$C$3:$I$302, 7, FALSE))</f>
        <v/>
      </c>
      <c r="Q290" s="20">
        <f>'6桁'!Q290</f>
        <v>0</v>
      </c>
      <c r="R290" s="95" t="str">
        <f>IF(ISBLANK('6桁'!R290)=TRUE,"",VLOOKUP(パターン表!R290, 'パターン別掛け率（入力）'!$C$3:$I$302, 7, FALSE))</f>
        <v/>
      </c>
      <c r="S290" s="20">
        <f>'6桁'!S290</f>
        <v>0</v>
      </c>
      <c r="T290" s="95" t="str">
        <f>IF(ISBLANK('6桁'!T290)=TRUE,"",VLOOKUP(パターン表!T290, 'パターン別掛け率（入力）'!$C$3:$I$302, 7, FALSE))</f>
        <v/>
      </c>
      <c r="U290" s="20">
        <f>'6桁'!U290</f>
        <v>0</v>
      </c>
      <c r="V290" s="95" t="str">
        <f>IF(ISBLANK('6桁'!V290)=TRUE,"",VLOOKUP(パターン表!V290, 'パターン別掛け率（入力）'!$C$3:$I$302, 7, FALSE))</f>
        <v/>
      </c>
      <c r="W290" s="19">
        <f>'6桁'!W290</f>
        <v>0</v>
      </c>
      <c r="X290" s="108"/>
      <c r="Y290" s="22"/>
      <c r="Z290" s="267"/>
    </row>
    <row r="291" spans="2:26" ht="30" customHeight="1">
      <c r="B291" s="503"/>
      <c r="C291" s="341" t="s">
        <v>126</v>
      </c>
      <c r="D291" s="254">
        <v>91</v>
      </c>
      <c r="E291" s="342">
        <v>94</v>
      </c>
      <c r="F291" s="95">
        <f>IF(ISBLANK('6桁'!F291)=TRUE,"",VLOOKUP(パターン表!F291, 'パターン別掛け率（入力）'!$C$3:$I$302, 7, FALSE))</f>
        <v>100</v>
      </c>
      <c r="G291" s="126" t="str">
        <f>'6桁'!G291</f>
        <v>W★</v>
      </c>
      <c r="H291" s="95">
        <f>IF(ISBLANK('6桁'!H291)=TRUE,"",VLOOKUP(パターン表!H291, 'パターン別掛け率（入力）'!$C$3:$I$302, 7, FALSE))</f>
        <v>100</v>
      </c>
      <c r="I291" s="126" t="str">
        <f>'6桁'!I291</f>
        <v>V
VE304</v>
      </c>
      <c r="J291" s="95">
        <f>IF(ISBLANK('6桁'!J291)=TRUE,"",VLOOKUP(パターン表!J291, 'パターン別掛け率（入力）'!$C$3:$I$302, 7, FALSE))</f>
        <v>100</v>
      </c>
      <c r="K291" s="20" t="str">
        <f>'6桁'!K291</f>
        <v>V</v>
      </c>
      <c r="L291" s="95">
        <f>IF(ISBLANK('6桁'!L291)=TRUE,"",VLOOKUP(パターン表!L291, 'パターン別掛け率（入力）'!$C$3:$I$302, 7, FALSE))</f>
        <v>100</v>
      </c>
      <c r="M291" s="20" t="str">
        <f>'6桁'!M291</f>
        <v>V△</v>
      </c>
      <c r="N291" s="95">
        <f>IF(ISBLANK('6桁'!N291)=TRUE,"",VLOOKUP(パターン表!N291, 'パターン別掛け率（入力）'!$C$3:$I$302, 7, FALSE))</f>
        <v>100</v>
      </c>
      <c r="O291" s="126" t="str">
        <f>'6桁'!O291</f>
        <v>V◇</v>
      </c>
      <c r="P291" s="95">
        <f>IF(ISBLANK('6桁'!P291)=TRUE,"",VLOOKUP(パターン表!P291, 'パターン別掛け率（入力）'!$C$3:$I$302, 7, FALSE))</f>
        <v>100</v>
      </c>
      <c r="Q291" s="20" t="str">
        <f>'6桁'!Q291</f>
        <v>V</v>
      </c>
      <c r="R291" s="95">
        <f>IF(ISBLANK('6桁'!R291)=TRUE,"",VLOOKUP(パターン表!R291, 'パターン別掛け率（入力）'!$C$3:$I$302, 7, FALSE))</f>
        <v>100</v>
      </c>
      <c r="S291" s="20" t="str">
        <f>'6桁'!S291</f>
        <v>▽V</v>
      </c>
      <c r="T291" s="95" t="str">
        <f>IF(ISBLANK('6桁'!T291)=TRUE,"",VLOOKUP(パターン表!T291, 'パターン別掛け率（入力）'!$C$3:$I$302, 7, FALSE))</f>
        <v/>
      </c>
      <c r="U291" s="20">
        <f>'6桁'!U291</f>
        <v>0</v>
      </c>
      <c r="V291" s="95">
        <f>IF(ISBLANK('6桁'!V291)=TRUE,"",VLOOKUP(パターン表!V291, 'パターン別掛け率（入力）'!$C$3:$I$302, 7, FALSE))</f>
        <v>100</v>
      </c>
      <c r="W291" s="19" t="str">
        <f>'6桁'!W291</f>
        <v>V</v>
      </c>
      <c r="X291" s="108"/>
      <c r="Y291" s="22"/>
      <c r="Z291" s="267"/>
    </row>
    <row r="292" spans="2:26" ht="30" customHeight="1">
      <c r="B292" s="503"/>
      <c r="C292" s="341" t="s">
        <v>2</v>
      </c>
      <c r="D292" s="254">
        <v>93</v>
      </c>
      <c r="E292" s="342">
        <v>97</v>
      </c>
      <c r="F292" s="95">
        <f>IF(ISBLANK('6桁'!F292)=TRUE,"",VLOOKUP(パターン表!F292, 'パターン別掛け率（入力）'!$C$3:$I$302, 7, FALSE))</f>
        <v>100</v>
      </c>
      <c r="G292" s="126" t="str">
        <f>'6桁'!G292</f>
        <v>Y★</v>
      </c>
      <c r="H292" s="95" t="str">
        <f>IF(ISBLANK('6桁'!H292)=TRUE,"",VLOOKUP(パターン表!H292, 'パターン別掛け率（入力）'!$C$3:$I$302, 7, FALSE))</f>
        <v/>
      </c>
      <c r="I292" s="126">
        <f>'6桁'!I292</f>
        <v>0</v>
      </c>
      <c r="J292" s="95">
        <f>IF(ISBLANK('6桁'!J292)=TRUE,"",VLOOKUP(パターン表!J292, 'パターン別掛け率（入力）'!$C$3:$I$302, 7, FALSE))</f>
        <v>100</v>
      </c>
      <c r="K292" s="20" t="str">
        <f>'6桁'!K292</f>
        <v>V★
LM704</v>
      </c>
      <c r="L292" s="95" t="str">
        <f>IF(ISBLANK('6桁'!L292)=TRUE,"",VLOOKUP(パターン表!L292, 'パターン別掛け率（入力）'!$C$3:$I$302, 7, FALSE))</f>
        <v/>
      </c>
      <c r="M292" s="126">
        <f>'6桁'!M292</f>
        <v>0</v>
      </c>
      <c r="N292" s="95">
        <f>IF(ISBLANK('6桁'!N292)=TRUE,"",VLOOKUP(パターン表!N292, 'パターン別掛け率（入力）'!$C$3:$I$302, 7, FALSE))</f>
        <v>100</v>
      </c>
      <c r="O292" s="126" t="str">
        <f>'6桁'!O292</f>
        <v>V</v>
      </c>
      <c r="P292" s="95" t="str">
        <f>IF(ISBLANK('6桁'!P292)=TRUE,"",VLOOKUP(パターン表!P292, 'パターン別掛け率（入力）'!$C$3:$I$302, 7, FALSE))</f>
        <v/>
      </c>
      <c r="Q292" s="20">
        <f>'6桁'!Q292</f>
        <v>0</v>
      </c>
      <c r="R292" s="95" t="str">
        <f>IF(ISBLANK('6桁'!R292)=TRUE,"",VLOOKUP(パターン表!R292, 'パターン別掛け率（入力）'!$C$3:$I$302, 7, FALSE))</f>
        <v/>
      </c>
      <c r="S292" s="20">
        <f>'6桁'!S292</f>
        <v>0</v>
      </c>
      <c r="T292" s="95" t="str">
        <f>IF(ISBLANK('6桁'!T292)=TRUE,"",VLOOKUP(パターン表!T292, 'パターン別掛け率（入力）'!$C$3:$I$302, 7, FALSE))</f>
        <v/>
      </c>
      <c r="U292" s="20">
        <f>'6桁'!U292</f>
        <v>0</v>
      </c>
      <c r="V292" s="95">
        <f>IF(ISBLANK('6桁'!V292)=TRUE,"",VLOOKUP(パターン表!V292, 'パターン別掛け率（入力）'!$C$3:$I$302, 7, FALSE))</f>
        <v>100</v>
      </c>
      <c r="W292" s="19" t="str">
        <f>'6桁'!W292</f>
        <v>V</v>
      </c>
      <c r="X292" s="108"/>
      <c r="Y292" s="22"/>
      <c r="Z292" s="267"/>
    </row>
    <row r="293" spans="2:26" ht="30" customHeight="1">
      <c r="B293" s="503"/>
      <c r="C293" s="341" t="s">
        <v>3</v>
      </c>
      <c r="D293" s="254">
        <v>95</v>
      </c>
      <c r="E293" s="342">
        <v>99</v>
      </c>
      <c r="F293" s="95" t="str">
        <f>IF(ISBLANK('6桁'!F293)=TRUE,"",VLOOKUP(パターン表!F293, 'パターン別掛け率（入力）'!$C$3:$I$302, 7, FALSE))</f>
        <v/>
      </c>
      <c r="G293" s="126">
        <f>'6桁'!G293</f>
        <v>0</v>
      </c>
      <c r="H293" s="95" t="str">
        <f>IF(ISBLANK('6桁'!H293)=TRUE,"",VLOOKUP(パターン表!H293, 'パターン別掛け率（入力）'!$C$3:$I$302, 7, FALSE))</f>
        <v/>
      </c>
      <c r="I293" s="126">
        <f>'6桁'!I293</f>
        <v>0</v>
      </c>
      <c r="J293" s="95">
        <f>IF(ISBLANK('6桁'!J293)=TRUE,"",VLOOKUP(パターン表!J293, 'パターン別掛け率（入力）'!$C$3:$I$302, 7, FALSE))</f>
        <v>100</v>
      </c>
      <c r="K293" s="20" t="str">
        <f>'6桁'!K293</f>
        <v>V
LM704</v>
      </c>
      <c r="L293" s="95" t="str">
        <f>IF(ISBLANK('6桁'!L293)=TRUE,"",VLOOKUP(パターン表!L293, 'パターン別掛け率（入力）'!$C$3:$I$302, 7, FALSE))</f>
        <v/>
      </c>
      <c r="M293" s="20">
        <f>'6桁'!M293</f>
        <v>0</v>
      </c>
      <c r="N293" s="95" t="str">
        <f>IF(ISBLANK('6桁'!N293)=TRUE,"",VLOOKUP(パターン表!N293, 'パターン別掛け率（入力）'!$C$3:$I$302, 7, FALSE))</f>
        <v/>
      </c>
      <c r="O293" s="126">
        <f>'6桁'!O293</f>
        <v>0</v>
      </c>
      <c r="P293" s="95" t="str">
        <f>IF(ISBLANK('6桁'!P293)=TRUE,"",VLOOKUP(パターン表!P293, 'パターン別掛け率（入力）'!$C$3:$I$302, 7, FALSE))</f>
        <v/>
      </c>
      <c r="Q293" s="20">
        <f>'6桁'!Q293</f>
        <v>0</v>
      </c>
      <c r="R293" s="95" t="str">
        <f>IF(ISBLANK('6桁'!R293)=TRUE,"",VLOOKUP(パターン表!R293, 'パターン別掛け率（入力）'!$C$3:$I$302, 7, FALSE))</f>
        <v/>
      </c>
      <c r="S293" s="20">
        <f>'6桁'!S293</f>
        <v>0</v>
      </c>
      <c r="T293" s="95" t="str">
        <f>IF(ISBLANK('6桁'!T293)=TRUE,"",VLOOKUP(パターン表!T293, 'パターン別掛け率（入力）'!$C$3:$I$302, 7, FALSE))</f>
        <v/>
      </c>
      <c r="U293" s="20">
        <f>'6桁'!U293</f>
        <v>0</v>
      </c>
      <c r="V293" s="95">
        <f>IF(ISBLANK('6桁'!V293)=TRUE,"",VLOOKUP(パターン表!V293, 'パターン別掛け率（入力）'!$C$3:$I$302, 7, FALSE))</f>
        <v>100</v>
      </c>
      <c r="W293" s="19" t="str">
        <f>'6桁'!W293</f>
        <v>V</v>
      </c>
      <c r="X293" s="108"/>
      <c r="Y293" s="22"/>
      <c r="Z293" s="267"/>
    </row>
    <row r="294" spans="2:26" ht="30" customHeight="1">
      <c r="B294" s="503"/>
      <c r="C294" s="345" t="s">
        <v>133</v>
      </c>
      <c r="D294" s="318">
        <v>82</v>
      </c>
      <c r="E294" s="361">
        <v>86</v>
      </c>
      <c r="F294" s="94" t="str">
        <f>IF(ISBLANK('6桁'!F294)=TRUE,"",VLOOKUP(パターン表!F294, 'パターン別掛け率（入力）'!$C$3:$I$302, 7, FALSE))</f>
        <v/>
      </c>
      <c r="G294" s="133">
        <f>'6桁'!G294</f>
        <v>0</v>
      </c>
      <c r="H294" s="94" t="str">
        <f>IF(ISBLANK('6桁'!H294)=TRUE,"",VLOOKUP(パターン表!H294, 'パターン別掛け率（入力）'!$C$3:$I$302, 7, FALSE))</f>
        <v/>
      </c>
      <c r="I294" s="133">
        <f>'6桁'!I294</f>
        <v>0</v>
      </c>
      <c r="J294" s="94">
        <f>IF(ISBLANK('6桁'!J294)=TRUE,"",VLOOKUP(パターン表!J294, 'パターン別掛け率（入力）'!$C$3:$I$302, 7, FALSE))</f>
        <v>100</v>
      </c>
      <c r="K294" s="237" t="str">
        <f>'6桁'!K294</f>
        <v>H</v>
      </c>
      <c r="L294" s="94">
        <f>IF(ISBLANK('6桁'!L294)=TRUE,"",VLOOKUP(パターン表!L294, 'パターン別掛け率（入力）'!$C$3:$I$302, 7, FALSE))</f>
        <v>100</v>
      </c>
      <c r="M294" s="237" t="str">
        <f>'6桁'!M294</f>
        <v>H△</v>
      </c>
      <c r="N294" s="94">
        <f>IF(ISBLANK('6桁'!N294)=TRUE,"",VLOOKUP(パターン表!N294, 'パターン別掛け率（入力）'!$C$3:$I$302, 7, FALSE))</f>
        <v>100</v>
      </c>
      <c r="O294" s="133" t="str">
        <f>'6桁'!O294</f>
        <v>H◇</v>
      </c>
      <c r="P294" s="94" t="str">
        <f>IF(ISBLANK('6桁'!P294)=TRUE,"",VLOOKUP(パターン表!P294, 'パターン別掛け率（入力）'!$C$3:$I$302, 7, FALSE))</f>
        <v/>
      </c>
      <c r="Q294" s="237">
        <f>'6桁'!Q294</f>
        <v>0</v>
      </c>
      <c r="R294" s="94" t="str">
        <f>IF(ISBLANK('6桁'!R294)=TRUE,"",VLOOKUP(パターン表!R294, 'パターン別掛け率（入力）'!$C$3:$I$302, 7, FALSE))</f>
        <v/>
      </c>
      <c r="S294" s="237">
        <f>'6桁'!S294</f>
        <v>0</v>
      </c>
      <c r="T294" s="94" t="str">
        <f>IF(ISBLANK('6桁'!T294)=TRUE,"",VLOOKUP(パターン表!T294, 'パターン別掛け率（入力）'!$C$3:$I$302, 7, FALSE))</f>
        <v/>
      </c>
      <c r="U294" s="237">
        <f>'6桁'!U294</f>
        <v>0</v>
      </c>
      <c r="V294" s="94" t="str">
        <f>IF(ISBLANK('6桁'!V294)=TRUE,"",VLOOKUP(パターン表!V294, 'パターン別掛け率（入力）'!$C$3:$I$302, 7, FALSE))</f>
        <v/>
      </c>
      <c r="W294" s="101">
        <f>'6桁'!W294</f>
        <v>0</v>
      </c>
      <c r="X294" s="108"/>
      <c r="Y294" s="22"/>
      <c r="Z294" s="267"/>
    </row>
    <row r="295" spans="2:26" ht="30" customHeight="1">
      <c r="B295" s="503"/>
      <c r="C295" s="341" t="s">
        <v>315</v>
      </c>
      <c r="D295" s="254">
        <v>86</v>
      </c>
      <c r="E295" s="342"/>
      <c r="F295" s="95" t="str">
        <f>IF(ISBLANK('6桁'!F295)=TRUE,"",VLOOKUP(パターン表!F295, 'パターン別掛け率（入力）'!$C$3:$I$302, 7, FALSE))</f>
        <v/>
      </c>
      <c r="G295" s="126">
        <f>'6桁'!G295</f>
        <v>0</v>
      </c>
      <c r="H295" s="95" t="str">
        <f>IF(ISBLANK('6桁'!H295)=TRUE,"",VLOOKUP(パターン表!H295, 'パターン別掛け率（入力）'!$C$3:$I$302, 7, FALSE))</f>
        <v/>
      </c>
      <c r="I295" s="126">
        <f>'6桁'!I295</f>
        <v>0</v>
      </c>
      <c r="J295" s="95">
        <f>IF(ISBLANK('6桁'!J295)=TRUE,"",VLOOKUP(パターン表!J295, 'パターン別掛け率（入力）'!$C$3:$I$302, 7, FALSE))</f>
        <v>100</v>
      </c>
      <c r="K295" s="20" t="str">
        <f>'6桁'!K295</f>
        <v>H</v>
      </c>
      <c r="L295" s="95" t="str">
        <f>IF(ISBLANK('6桁'!L295)=TRUE,"",VLOOKUP(パターン表!L295, 'パターン別掛け率（入力）'!$C$3:$I$302, 7, FALSE))</f>
        <v/>
      </c>
      <c r="M295" s="20">
        <f>'6桁'!M295</f>
        <v>0</v>
      </c>
      <c r="N295" s="95">
        <f>IF(ISBLANK('6桁'!N295)=TRUE,"",VLOOKUP(パターン表!N295, 'パターン別掛け率（入力）'!$C$3:$I$302, 7, FALSE))</f>
        <v>100</v>
      </c>
      <c r="O295" s="126" t="str">
        <f>'6桁'!O295</f>
        <v>H◇</v>
      </c>
      <c r="P295" s="95" t="str">
        <f>IF(ISBLANK('6桁'!P295)=TRUE,"",VLOOKUP(パターン表!P295, 'パターン別掛け率（入力）'!$C$3:$I$302, 7, FALSE))</f>
        <v/>
      </c>
      <c r="Q295" s="20">
        <f>'6桁'!Q295</f>
        <v>0</v>
      </c>
      <c r="R295" s="95" t="str">
        <f>IF(ISBLANK('6桁'!R295)=TRUE,"",VLOOKUP(パターン表!R295, 'パターン別掛け率（入力）'!$C$3:$I$302, 7, FALSE))</f>
        <v/>
      </c>
      <c r="S295" s="20">
        <f>'6桁'!S295</f>
        <v>0</v>
      </c>
      <c r="T295" s="95" t="str">
        <f>IF(ISBLANK('6桁'!T295)=TRUE,"",VLOOKUP(パターン表!T295, 'パターン別掛け率（入力）'!$C$3:$I$302, 7, FALSE))</f>
        <v/>
      </c>
      <c r="U295" s="20">
        <f>'6桁'!U295</f>
        <v>0</v>
      </c>
      <c r="V295" s="95" t="str">
        <f>IF(ISBLANK('6桁'!V295)=TRUE,"",VLOOKUP(パターン表!V295, 'パターン別掛け率（入力）'!$C$3:$I$302, 7, FALSE))</f>
        <v/>
      </c>
      <c r="W295" s="19">
        <f>'6桁'!W295</f>
        <v>0</v>
      </c>
      <c r="X295" s="108"/>
      <c r="Y295" s="22"/>
      <c r="Z295" s="267"/>
    </row>
    <row r="296" spans="2:26" ht="30" customHeight="1">
      <c r="B296" s="503"/>
      <c r="C296" s="341" t="s">
        <v>134</v>
      </c>
      <c r="D296" s="254">
        <v>89</v>
      </c>
      <c r="E296" s="342"/>
      <c r="F296" s="95" t="str">
        <f>IF(ISBLANK('6桁'!F296)=TRUE,"",VLOOKUP(パターン表!F296, 'パターン別掛け率（入力）'!$C$3:$I$302, 7, FALSE))</f>
        <v/>
      </c>
      <c r="G296" s="126">
        <f>'6桁'!G296</f>
        <v>0</v>
      </c>
      <c r="H296" s="95">
        <f>IF(ISBLANK('6桁'!H296)=TRUE,"",VLOOKUP(パターン表!H296, 'パターン別掛け率（入力）'!$C$3:$I$302, 7, FALSE))</f>
        <v>100</v>
      </c>
      <c r="I296" s="126" t="str">
        <f>'6桁'!I296</f>
        <v>H
VE304</v>
      </c>
      <c r="J296" s="95">
        <f>IF(ISBLANK('6桁'!J296)=TRUE,"",VLOOKUP(パターン表!J296, 'パターン別掛け率（入力）'!$C$3:$I$302, 7, FALSE))</f>
        <v>100</v>
      </c>
      <c r="K296" s="20" t="str">
        <f>'6桁'!K296</f>
        <v>H</v>
      </c>
      <c r="L296" s="95">
        <f>IF(ISBLANK('6桁'!L296)=TRUE,"",VLOOKUP(パターン表!L296, 'パターン別掛け率（入力）'!$C$3:$I$302, 7, FALSE))</f>
        <v>100</v>
      </c>
      <c r="M296" s="20" t="str">
        <f>'6桁'!M296</f>
        <v>H△</v>
      </c>
      <c r="N296" s="95">
        <f>IF(ISBLANK('6桁'!N296)=TRUE,"",VLOOKUP(パターン表!N296, 'パターン別掛け率（入力）'!$C$3:$I$302, 7, FALSE))</f>
        <v>100</v>
      </c>
      <c r="O296" s="126" t="str">
        <f>'6桁'!O296</f>
        <v>H◇</v>
      </c>
      <c r="P296" s="95" t="str">
        <f>IF(ISBLANK('6桁'!P296)=TRUE,"",VLOOKUP(パターン表!P296, 'パターン別掛け率（入力）'!$C$3:$I$302, 7, FALSE))</f>
        <v/>
      </c>
      <c r="Q296" s="20">
        <f>'6桁'!Q296</f>
        <v>0</v>
      </c>
      <c r="R296" s="95" t="str">
        <f>IF(ISBLANK('6桁'!R296)=TRUE,"",VLOOKUP(パターン表!R296, 'パターン別掛け率（入力）'!$C$3:$I$302, 7, FALSE))</f>
        <v/>
      </c>
      <c r="S296" s="20">
        <f>'6桁'!S296</f>
        <v>0</v>
      </c>
      <c r="T296" s="95" t="str">
        <f>IF(ISBLANK('6桁'!T296)=TRUE,"",VLOOKUP(パターン表!T296, 'パターン別掛け率（入力）'!$C$3:$I$302, 7, FALSE))</f>
        <v/>
      </c>
      <c r="U296" s="20">
        <f>'6桁'!U296</f>
        <v>0</v>
      </c>
      <c r="V296" s="95" t="str">
        <f>IF(ISBLANK('6桁'!V296)=TRUE,"",VLOOKUP(パターン表!V296, 'パターン別掛け率（入力）'!$C$3:$I$302, 7, FALSE))</f>
        <v/>
      </c>
      <c r="W296" s="19">
        <f>'6桁'!W296</f>
        <v>0</v>
      </c>
      <c r="X296" s="108"/>
      <c r="Y296" s="22"/>
      <c r="Z296" s="267"/>
    </row>
    <row r="297" spans="2:26" ht="30" customHeight="1">
      <c r="B297" s="503"/>
      <c r="C297" s="341" t="s">
        <v>56</v>
      </c>
      <c r="D297" s="318">
        <v>92</v>
      </c>
      <c r="E297" s="361">
        <v>96</v>
      </c>
      <c r="F297" s="94" t="str">
        <f>IF(ISBLANK('6桁'!F297)=TRUE,"",VLOOKUP(パターン表!F297, 'パターン別掛け率（入力）'!$C$3:$I$302, 7, FALSE))</f>
        <v/>
      </c>
      <c r="G297" s="133">
        <f>'6桁'!G297</f>
        <v>0</v>
      </c>
      <c r="H297" s="94">
        <f>IF(ISBLANK('6桁'!H297)=TRUE,"",VLOOKUP(パターン表!H297, 'パターン別掛け率（入力）'!$C$3:$I$302, 7, FALSE))</f>
        <v>100</v>
      </c>
      <c r="I297" s="133" t="str">
        <f>'6桁'!I297</f>
        <v>H★
VE304</v>
      </c>
      <c r="J297" s="94">
        <f>IF(ISBLANK('6桁'!J297)=TRUE,"",VLOOKUP(パターン表!J297, 'パターン別掛け率（入力）'!$C$3:$I$302, 7, FALSE))</f>
        <v>100</v>
      </c>
      <c r="K297" s="237" t="str">
        <f>'6桁'!K297</f>
        <v>H</v>
      </c>
      <c r="L297" s="95">
        <f>IF(ISBLANK('6桁'!L297)=TRUE,"",VLOOKUP(パターン表!L297, 'パターン別掛け率（入力）'!$C$3:$I$302, 7, FALSE))</f>
        <v>100</v>
      </c>
      <c r="M297" s="20" t="str">
        <f>'6桁'!M297</f>
        <v>H★△</v>
      </c>
      <c r="N297" s="94">
        <f>IF(ISBLANK('6桁'!N297)=TRUE,"",VLOOKUP(パターン表!N297, 'パターン別掛け率（入力）'!$C$3:$I$302, 7, FALSE))</f>
        <v>100</v>
      </c>
      <c r="O297" s="133" t="str">
        <f>'6桁'!O297</f>
        <v>H◇</v>
      </c>
      <c r="P297" s="94" t="str">
        <f>IF(ISBLANK('6桁'!P297)=TRUE,"",VLOOKUP(パターン表!P297, 'パターン別掛け率（入力）'!$C$3:$I$302, 7, FALSE))</f>
        <v/>
      </c>
      <c r="Q297" s="20">
        <f>'6桁'!Q297</f>
        <v>0</v>
      </c>
      <c r="R297" s="94" t="str">
        <f>IF(ISBLANK('6桁'!R297)=TRUE,"",VLOOKUP(パターン表!R297, 'パターン別掛け率（入力）'!$C$3:$I$302, 7, FALSE))</f>
        <v/>
      </c>
      <c r="S297" s="237">
        <f>'6桁'!S297</f>
        <v>0</v>
      </c>
      <c r="T297" s="94" t="str">
        <f>IF(ISBLANK('6桁'!T297)=TRUE,"",VLOOKUP(パターン表!T297, 'パターン別掛け率（入力）'!$C$3:$I$302, 7, FALSE))</f>
        <v/>
      </c>
      <c r="U297" s="20">
        <f>'6桁'!U297</f>
        <v>0</v>
      </c>
      <c r="V297" s="94" t="str">
        <f>IF(ISBLANK('6桁'!V297)=TRUE,"",VLOOKUP(パターン表!V297, 'パターン別掛け率（入力）'!$C$3:$I$302, 7, FALSE))</f>
        <v/>
      </c>
      <c r="W297" s="101">
        <f>'6桁'!W297</f>
        <v>0</v>
      </c>
      <c r="X297" s="108"/>
      <c r="Y297" s="22"/>
      <c r="Z297" s="267"/>
    </row>
    <row r="298" spans="2:26" ht="30" customHeight="1">
      <c r="B298" s="503"/>
      <c r="C298" s="341" t="s">
        <v>60</v>
      </c>
      <c r="D298" s="254">
        <v>95</v>
      </c>
      <c r="E298" s="342">
        <v>99</v>
      </c>
      <c r="F298" s="95" t="str">
        <f>IF(ISBLANK('6桁'!F298)=TRUE,"",VLOOKUP(パターン表!F298, 'パターン別掛け率（入力）'!$C$3:$I$302, 7, FALSE))</f>
        <v/>
      </c>
      <c r="G298" s="126">
        <f>'6桁'!G298</f>
        <v>0</v>
      </c>
      <c r="H298" s="95">
        <f>IF(ISBLANK('6桁'!H298)=TRUE,"",VLOOKUP(パターン表!H298, 'パターン別掛け率（入力）'!$C$3:$I$302, 7, FALSE))</f>
        <v>100</v>
      </c>
      <c r="I298" s="126" t="str">
        <f>'6桁'!I298</f>
        <v>V
VE304</v>
      </c>
      <c r="J298" s="95">
        <f>IF(ISBLANK('6桁'!J298)=TRUE,"",VLOOKUP(パターン表!J298, 'パターン別掛け率（入力）'!$C$3:$I$302, 7, FALSE))</f>
        <v>100</v>
      </c>
      <c r="K298" s="20" t="str">
        <f>'6桁'!K298</f>
        <v>H</v>
      </c>
      <c r="L298" s="95">
        <f>IF(ISBLANK('6桁'!L298)=TRUE,"",VLOOKUP(パターン表!L298, 'パターン別掛け率（入力）'!$C$3:$I$302, 7, FALSE))</f>
        <v>100</v>
      </c>
      <c r="M298" s="20" t="str">
        <f>'6桁'!M298</f>
        <v>H</v>
      </c>
      <c r="N298" s="95">
        <f>IF(ISBLANK('6桁'!N298)=TRUE,"",VLOOKUP(パターン表!N298, 'パターン別掛け率（入力）'!$C$3:$I$302, 7, FALSE))</f>
        <v>100</v>
      </c>
      <c r="O298" s="126" t="str">
        <f>'6桁'!O298</f>
        <v>H</v>
      </c>
      <c r="P298" s="95" t="str">
        <f>IF(ISBLANK('6桁'!P298)=TRUE,"",VLOOKUP(パターン表!P298, 'パターン別掛け率（入力）'!$C$3:$I$302, 7, FALSE))</f>
        <v/>
      </c>
      <c r="Q298" s="20">
        <f>'6桁'!Q298</f>
        <v>0</v>
      </c>
      <c r="R298" s="95" t="str">
        <f>IF(ISBLANK('6桁'!R298)=TRUE,"",VLOOKUP(パターン表!R298, 'パターン別掛け率（入力）'!$C$3:$I$302, 7, FALSE))</f>
        <v/>
      </c>
      <c r="S298" s="20">
        <f>'6桁'!S298</f>
        <v>0</v>
      </c>
      <c r="T298" s="95" t="str">
        <f>IF(ISBLANK('6桁'!T298)=TRUE,"",VLOOKUP(パターン表!T298, 'パターン別掛け率（入力）'!$C$3:$I$302, 7, FALSE))</f>
        <v/>
      </c>
      <c r="U298" s="20">
        <f>'6桁'!U298</f>
        <v>0</v>
      </c>
      <c r="V298" s="95" t="str">
        <f>IF(ISBLANK('6桁'!V298)=TRUE,"",VLOOKUP(パターン表!V298, 'パターン別掛け率（入力）'!$C$3:$I$302, 7, FALSE))</f>
        <v/>
      </c>
      <c r="W298" s="19">
        <f>'6桁'!W298</f>
        <v>0</v>
      </c>
      <c r="X298" s="108"/>
      <c r="Y298" s="22"/>
      <c r="Z298" s="267"/>
    </row>
    <row r="299" spans="2:26" ht="30" customHeight="1">
      <c r="B299" s="503"/>
      <c r="C299" s="341" t="s">
        <v>67</v>
      </c>
      <c r="D299" s="254">
        <v>98</v>
      </c>
      <c r="E299" s="342">
        <v>102</v>
      </c>
      <c r="F299" s="95" t="str">
        <f>IF(ISBLANK('6桁'!F299)=TRUE,"",VLOOKUP(パターン表!F299, 'パターン別掛け率（入力）'!$C$3:$I$302, 7, FALSE))</f>
        <v/>
      </c>
      <c r="G299" s="126">
        <f>'6桁'!G299</f>
        <v>0</v>
      </c>
      <c r="H299" s="95">
        <f>IF(ISBLANK('6桁'!H299)=TRUE,"",VLOOKUP(パターン表!H299, 'パターン別掛け率（入力）'!$C$3:$I$302, 7, FALSE))</f>
        <v>100</v>
      </c>
      <c r="I299" s="126" t="str">
        <f>'6桁'!I299</f>
        <v>※V
VE303</v>
      </c>
      <c r="J299" s="95">
        <f>IF(ISBLANK('6桁'!J299)=TRUE,"",VLOOKUP(パターン表!J299, 'パターン別掛け率（入力）'!$C$3:$I$302, 7, FALSE))</f>
        <v>100</v>
      </c>
      <c r="K299" s="20" t="str">
        <f>'6桁'!K299</f>
        <v>H
LM704</v>
      </c>
      <c r="L299" s="95" t="str">
        <f>IF(ISBLANK('6桁'!L299)=TRUE,"",VLOOKUP(パターン表!L299, 'パターン別掛け率（入力）'!$C$3:$I$302, 7, FALSE))</f>
        <v/>
      </c>
      <c r="M299" s="20">
        <f>'6桁'!M299</f>
        <v>0</v>
      </c>
      <c r="N299" s="95" t="str">
        <f>IF(ISBLANK('6桁'!N299)=TRUE,"",VLOOKUP(パターン表!N299, 'パターン別掛け率（入力）'!$C$3:$I$302, 7, FALSE))</f>
        <v/>
      </c>
      <c r="O299" s="126">
        <f>'6桁'!O299</f>
        <v>0</v>
      </c>
      <c r="P299" s="95" t="str">
        <f>IF(ISBLANK('6桁'!P299)=TRUE,"",VLOOKUP(パターン表!P299, 'パターン別掛け率（入力）'!$C$3:$I$302, 7, FALSE))</f>
        <v/>
      </c>
      <c r="Q299" s="20">
        <f>'6桁'!Q299</f>
        <v>0</v>
      </c>
      <c r="R299" s="95" t="str">
        <f>IF(ISBLANK('6桁'!R299)=TRUE,"",VLOOKUP(パターン表!R299, 'パターン別掛け率（入力）'!$C$3:$I$302, 7, FALSE))</f>
        <v/>
      </c>
      <c r="S299" s="20">
        <f>'6桁'!S299</f>
        <v>0</v>
      </c>
      <c r="T299" s="95" t="str">
        <f>IF(ISBLANK('6桁'!T299)=TRUE,"",VLOOKUP(パターン表!T299, 'パターン別掛け率（入力）'!$C$3:$I$302, 7, FALSE))</f>
        <v/>
      </c>
      <c r="U299" s="20">
        <f>'6桁'!U299</f>
        <v>0</v>
      </c>
      <c r="V299" s="95" t="str">
        <f>IF(ISBLANK('6桁'!V299)=TRUE,"",VLOOKUP(パターン表!V299, 'パターン別掛け率（入力）'!$C$3:$I$302, 7, FALSE))</f>
        <v/>
      </c>
      <c r="W299" s="19">
        <f>'6桁'!W299</f>
        <v>0</v>
      </c>
      <c r="X299" s="108"/>
      <c r="Y299" s="22"/>
      <c r="Z299" s="267"/>
    </row>
    <row r="300" spans="2:26" ht="30" customHeight="1">
      <c r="B300" s="503"/>
      <c r="C300" s="341" t="s">
        <v>341</v>
      </c>
      <c r="D300" s="254">
        <v>92</v>
      </c>
      <c r="E300" s="342"/>
      <c r="F300" s="95" t="str">
        <f>IF(ISBLANK('6桁'!F300)=TRUE,"",VLOOKUP(パターン表!F300, 'パターン別掛け率（入力）'!$C$3:$I$302, 7, FALSE))</f>
        <v/>
      </c>
      <c r="G300" s="126">
        <f>'6桁'!G300</f>
        <v>0</v>
      </c>
      <c r="H300" s="95" t="str">
        <f>IF(ISBLANK('6桁'!H300)=TRUE,"",VLOOKUP(パターン表!H300, 'パターン別掛け率（入力）'!$C$3:$I$302, 7, FALSE))</f>
        <v/>
      </c>
      <c r="I300" s="126">
        <f>'6桁'!I300</f>
        <v>0</v>
      </c>
      <c r="J300" s="95">
        <f>IF(ISBLANK('6桁'!J300)=TRUE,"",VLOOKUP(パターン表!J300, 'パターン別掛け率（入力）'!$C$3:$I$302, 7, FALSE))</f>
        <v>100</v>
      </c>
      <c r="K300" s="20" t="str">
        <f>'6桁'!K300</f>
        <v>V
LM704</v>
      </c>
      <c r="L300" s="95" t="str">
        <f>IF(ISBLANK('6桁'!L300)=TRUE,"",VLOOKUP(パターン表!L300, 'パターン別掛け率（入力）'!$C$3:$I$302, 7, FALSE))</f>
        <v/>
      </c>
      <c r="M300" s="20">
        <f>'6桁'!M300</f>
        <v>0</v>
      </c>
      <c r="N300" s="95">
        <f>IF(ISBLANK('6桁'!N300)=TRUE,"",VLOOKUP(パターン表!N300, 'パターン別掛け率（入力）'!$C$3:$I$302, 7, FALSE))</f>
        <v>100</v>
      </c>
      <c r="O300" s="126" t="str">
        <f>'6桁'!O300</f>
        <v>V</v>
      </c>
      <c r="P300" s="95" t="str">
        <f>IF(ISBLANK('6桁'!P300)=TRUE,"",VLOOKUP(パターン表!P300, 'パターン別掛け率（入力）'!$C$3:$I$302, 7, FALSE))</f>
        <v/>
      </c>
      <c r="Q300" s="20">
        <f>'6桁'!Q300</f>
        <v>0</v>
      </c>
      <c r="R300" s="95" t="str">
        <f>IF(ISBLANK('6桁'!R300)=TRUE,"",VLOOKUP(パターン表!R300, 'パターン別掛け率（入力）'!$C$3:$I$302, 7, FALSE))</f>
        <v/>
      </c>
      <c r="S300" s="236">
        <f>'6桁'!S300</f>
        <v>0</v>
      </c>
      <c r="T300" s="95" t="str">
        <f>IF(ISBLANK('6桁'!T300)=TRUE,"",VLOOKUP(パターン表!T300, 'パターン別掛け率（入力）'!$C$3:$I$302, 7, FALSE))</f>
        <v/>
      </c>
      <c r="U300" s="20">
        <f>'6桁'!U300</f>
        <v>0</v>
      </c>
      <c r="V300" s="95" t="str">
        <f>IF(ISBLANK('6桁'!V300)=TRUE,"",VLOOKUP(パターン表!V300, 'パターン別掛け率（入力）'!$C$3:$I$302, 7, FALSE))</f>
        <v/>
      </c>
      <c r="W300" s="19">
        <f>'6桁'!W300</f>
        <v>0</v>
      </c>
      <c r="X300" s="108"/>
      <c r="Y300" s="22"/>
      <c r="Z300" s="267"/>
    </row>
    <row r="301" spans="2:26" ht="30" customHeight="1">
      <c r="B301" s="503"/>
      <c r="C301" s="341" t="s">
        <v>342</v>
      </c>
      <c r="D301" s="254">
        <v>95</v>
      </c>
      <c r="E301" s="342">
        <v>99</v>
      </c>
      <c r="F301" s="95" t="str">
        <f>IF(ISBLANK('6桁'!F301)=TRUE,"",VLOOKUP(パターン表!F301, 'パターン別掛け率（入力）'!$C$3:$I$302, 7, FALSE))</f>
        <v/>
      </c>
      <c r="G301" s="126">
        <f>'6桁'!G301</f>
        <v>0</v>
      </c>
      <c r="H301" s="95" t="str">
        <f>IF(ISBLANK('6桁'!H301)=TRUE,"",VLOOKUP(パターン表!H301, 'パターン別掛け率（入力）'!$C$3:$I$302, 7, FALSE))</f>
        <v/>
      </c>
      <c r="I301" s="126">
        <f>'6桁'!I301</f>
        <v>0</v>
      </c>
      <c r="J301" s="95">
        <f>IF(ISBLANK('6桁'!J301)=TRUE,"",VLOOKUP(パターン表!J301, 'パターン別掛け率（入力）'!$C$3:$I$302, 7, FALSE))</f>
        <v>100</v>
      </c>
      <c r="K301" s="20" t="str">
        <f>'6桁'!K301</f>
        <v>H</v>
      </c>
      <c r="L301" s="95">
        <f>IF(ISBLANK('6桁'!L301)=TRUE,"",VLOOKUP(パターン表!L301, 'パターン別掛け率（入力）'!$C$3:$I$302, 7, FALSE))</f>
        <v>100</v>
      </c>
      <c r="M301" s="20" t="str">
        <f>'6桁'!M301</f>
        <v>H△</v>
      </c>
      <c r="N301" s="95">
        <f>IF(ISBLANK('6桁'!N301)=TRUE,"",VLOOKUP(パターン表!N301, 'パターン別掛け率（入力）'!$C$3:$I$302, 7, FALSE))</f>
        <v>100</v>
      </c>
      <c r="O301" s="126" t="str">
        <f>'6桁'!O301</f>
        <v>H◇</v>
      </c>
      <c r="P301" s="95" t="str">
        <f>IF(ISBLANK('6桁'!P301)=TRUE,"",VLOOKUP(パターン表!P301, 'パターン別掛け率（入力）'!$C$3:$I$302, 7, FALSE))</f>
        <v/>
      </c>
      <c r="Q301" s="20">
        <f>'6桁'!Q301</f>
        <v>0</v>
      </c>
      <c r="R301" s="95" t="str">
        <f>IF(ISBLANK('6桁'!R301)=TRUE,"",VLOOKUP(パターン表!R301, 'パターン別掛け率（入力）'!$C$3:$I$302, 7, FALSE))</f>
        <v/>
      </c>
      <c r="S301" s="20">
        <f>'6桁'!S301</f>
        <v>0</v>
      </c>
      <c r="T301" s="95" t="str">
        <f>IF(ISBLANK('6桁'!T301)=TRUE,"",VLOOKUP(パターン表!T301, 'パターン別掛け率（入力）'!$C$3:$I$302, 7, FALSE))</f>
        <v/>
      </c>
      <c r="U301" s="20">
        <f>'6桁'!U301</f>
        <v>0</v>
      </c>
      <c r="V301" s="95" t="str">
        <f>IF(ISBLANK('6桁'!V301)=TRUE,"",VLOOKUP(パターン表!V301, 'パターン別掛け率（入力）'!$C$3:$I$302, 7, FALSE))</f>
        <v/>
      </c>
      <c r="W301" s="19">
        <f>'6桁'!W301</f>
        <v>0</v>
      </c>
      <c r="X301" s="108"/>
      <c r="Y301" s="22"/>
      <c r="Z301" s="267"/>
    </row>
    <row r="302" spans="2:26" ht="30" customHeight="1">
      <c r="B302" s="503"/>
      <c r="C302" s="347" t="s">
        <v>343</v>
      </c>
      <c r="D302" s="317">
        <v>98</v>
      </c>
      <c r="E302" s="249">
        <v>102</v>
      </c>
      <c r="F302" s="319" t="str">
        <f>IF(ISBLANK('6桁'!F302)=TRUE,"",VLOOKUP(パターン表!F302, 'パターン別掛け率（入力）'!$C$3:$I$302, 7, FALSE))</f>
        <v/>
      </c>
      <c r="G302" s="132">
        <f>'6桁'!G302</f>
        <v>0</v>
      </c>
      <c r="H302" s="319" t="str">
        <f>IF(ISBLANK('6桁'!H302)=TRUE,"",VLOOKUP(パターン表!H302, 'パターン別掛け率（入力）'!$C$3:$I$302, 7, FALSE))</f>
        <v/>
      </c>
      <c r="I302" s="132">
        <f>'6桁'!I302</f>
        <v>0</v>
      </c>
      <c r="J302" s="319" t="str">
        <f>IF(ISBLANK('6桁'!J302)=TRUE,"",VLOOKUP(パターン表!J302, 'パターン別掛け率（入力）'!$C$3:$I$302, 7, FALSE))</f>
        <v/>
      </c>
      <c r="K302" s="236">
        <f>'6桁'!K302</f>
        <v>0</v>
      </c>
      <c r="L302" s="319">
        <f>IF(ISBLANK('6桁'!L302)=TRUE,"",VLOOKUP(パターン表!L302, 'パターン別掛け率（入力）'!$C$3:$I$302, 7, FALSE))</f>
        <v>100</v>
      </c>
      <c r="M302" s="236" t="str">
        <f>'6桁'!M302</f>
        <v>H</v>
      </c>
      <c r="N302" s="319">
        <f>IF(ISBLANK('6桁'!N302)=TRUE,"",VLOOKUP(パターン表!N302, 'パターン別掛け率（入力）'!$C$3:$I$302, 7, FALSE))</f>
        <v>100</v>
      </c>
      <c r="O302" s="132" t="str">
        <f>'6桁'!O302</f>
        <v>H</v>
      </c>
      <c r="P302" s="319" t="str">
        <f>IF(ISBLANK('6桁'!P302)=TRUE,"",VLOOKUP(パターン表!P302, 'パターン別掛け率（入力）'!$C$3:$I$302, 7, FALSE))</f>
        <v/>
      </c>
      <c r="Q302" s="236">
        <f>'6桁'!Q302</f>
        <v>0</v>
      </c>
      <c r="R302" s="319" t="str">
        <f>IF(ISBLANK('6桁'!R302)=TRUE,"",VLOOKUP(パターン表!R302, 'パターン別掛け率（入力）'!$C$3:$I$302, 7, FALSE))</f>
        <v/>
      </c>
      <c r="S302" s="236">
        <f>'6桁'!S302</f>
        <v>0</v>
      </c>
      <c r="T302" s="319" t="str">
        <f>IF(ISBLANK('6桁'!T302)=TRUE,"",VLOOKUP(パターン表!T302, 'パターン別掛け率（入力）'!$C$3:$I$302, 7, FALSE))</f>
        <v/>
      </c>
      <c r="U302" s="236">
        <f>'6桁'!U302</f>
        <v>0</v>
      </c>
      <c r="V302" s="319" t="str">
        <f>IF(ISBLANK('6桁'!V302)=TRUE,"",VLOOKUP(パターン表!V302, 'パターン別掛け率（入力）'!$C$3:$I$302, 7, FALSE))</f>
        <v/>
      </c>
      <c r="W302" s="30">
        <f>'6桁'!W302</f>
        <v>0</v>
      </c>
      <c r="X302" s="108"/>
      <c r="Y302" s="22"/>
      <c r="Z302" s="267"/>
    </row>
    <row r="303" spans="2:26" ht="30" customHeight="1" thickBot="1">
      <c r="B303" s="544"/>
      <c r="C303" s="343" t="s">
        <v>373</v>
      </c>
      <c r="D303" s="256">
        <v>100</v>
      </c>
      <c r="E303" s="344"/>
      <c r="F303" s="118" t="str">
        <f>IF(ISBLANK('6桁'!F303)=TRUE,"",VLOOKUP(パターン表!F303, 'パターン別掛け率（入力）'!$C$3:$I$302, 7, FALSE))</f>
        <v/>
      </c>
      <c r="G303" s="127">
        <f>'6桁'!G303</f>
        <v>0</v>
      </c>
      <c r="H303" s="118" t="str">
        <f>IF(ISBLANK('6桁'!H303)=TRUE,"",VLOOKUP(パターン表!H303, 'パターン別掛け率（入力）'!$C$3:$I$302, 7, FALSE))</f>
        <v/>
      </c>
      <c r="I303" s="127">
        <f>'6桁'!I303</f>
        <v>0</v>
      </c>
      <c r="J303" s="118" t="str">
        <f>IF(ISBLANK('6桁'!J303)=TRUE,"",VLOOKUP(パターン表!J303, 'パターン別掛け率（入力）'!$C$3:$I$302, 7, FALSE))</f>
        <v/>
      </c>
      <c r="K303" s="21">
        <f>'6桁'!K303</f>
        <v>0</v>
      </c>
      <c r="L303" s="118">
        <f>IF(ISBLANK('6桁'!L303)=TRUE,"",VLOOKUP(パターン表!L303, 'パターン別掛け率（入力）'!$C$3:$I$302, 7, FALSE))</f>
        <v>100</v>
      </c>
      <c r="M303" s="21" t="str">
        <f>'6桁'!M303</f>
        <v>H</v>
      </c>
      <c r="N303" s="118" t="str">
        <f>IF(ISBLANK('6桁'!N303)=TRUE,"",VLOOKUP(パターン表!N303, 'パターン別掛け率（入力）'!$C$3:$I$302, 7, FALSE))</f>
        <v/>
      </c>
      <c r="O303" s="127">
        <f>'6桁'!O303</f>
        <v>0</v>
      </c>
      <c r="P303" s="118" t="str">
        <f>IF(ISBLANK('6桁'!P303)=TRUE,"",VLOOKUP(パターン表!P303, 'パターン別掛け率（入力）'!$C$3:$I$302, 7, FALSE))</f>
        <v/>
      </c>
      <c r="Q303" s="21">
        <f>'6桁'!Q303</f>
        <v>0</v>
      </c>
      <c r="R303" s="118" t="str">
        <f>IF(ISBLANK('6桁'!R303)=TRUE,"",VLOOKUP(パターン表!R303, 'パターン別掛け率（入力）'!$C$3:$I$302, 7, FALSE))</f>
        <v/>
      </c>
      <c r="S303" s="21">
        <f>'6桁'!S303</f>
        <v>0</v>
      </c>
      <c r="T303" s="118" t="str">
        <f>IF(ISBLANK('6桁'!T303)=TRUE,"",VLOOKUP(パターン表!T303, 'パターン別掛け率（入力）'!$C$3:$I$302, 7, FALSE))</f>
        <v/>
      </c>
      <c r="U303" s="21">
        <f>'6桁'!U303</f>
        <v>0</v>
      </c>
      <c r="V303" s="118" t="str">
        <f>IF(ISBLANK('6桁'!V303)=TRUE,"",VLOOKUP(パターン表!V303, 'パターン別掛け率（入力）'!$C$3:$I$302, 7, FALSE))</f>
        <v/>
      </c>
      <c r="W303" s="31">
        <f>'6桁'!W303</f>
        <v>0</v>
      </c>
      <c r="X303" s="108"/>
      <c r="Y303" s="22"/>
      <c r="Z303" s="267"/>
    </row>
    <row r="304" spans="2:26" ht="31.5" customHeight="1">
      <c r="B304" s="545" t="s">
        <v>1988</v>
      </c>
      <c r="C304" s="545"/>
      <c r="D304" s="545"/>
      <c r="E304" s="545"/>
      <c r="F304" s="545"/>
      <c r="G304" s="545"/>
      <c r="H304" s="545"/>
      <c r="I304" s="545"/>
      <c r="J304" s="545"/>
      <c r="K304" s="545"/>
      <c r="L304" s="545"/>
      <c r="M304" s="545"/>
      <c r="N304" s="545"/>
      <c r="O304" s="545"/>
      <c r="P304" s="545"/>
      <c r="Q304" s="545"/>
      <c r="R304" s="545"/>
      <c r="S304" s="545"/>
      <c r="T304" s="545"/>
      <c r="U304" s="545"/>
      <c r="V304" s="545"/>
      <c r="W304" s="545"/>
      <c r="X304" s="546"/>
      <c r="Y304" s="546"/>
    </row>
    <row r="306" spans="2:27" ht="14.25" customHeight="1" thickBot="1">
      <c r="C306" s="327"/>
      <c r="D306" s="327"/>
      <c r="E306" s="327"/>
      <c r="F306" s="74"/>
      <c r="G306" s="18"/>
      <c r="H306" s="74"/>
      <c r="I306" s="18"/>
      <c r="J306" s="74"/>
      <c r="K306" s="18"/>
      <c r="L306" s="74"/>
      <c r="M306" s="18"/>
      <c r="N306" s="74"/>
      <c r="O306" s="18"/>
      <c r="P306" s="74"/>
      <c r="Q306" s="18"/>
      <c r="R306" s="74"/>
      <c r="S306" s="17"/>
      <c r="T306" s="74"/>
      <c r="U306" s="18"/>
    </row>
    <row r="307" spans="2:27" ht="25.5" customHeight="1" thickTop="1" thickBot="1">
      <c r="B307" s="518" t="s">
        <v>451</v>
      </c>
      <c r="C307" s="519"/>
      <c r="D307" s="519"/>
      <c r="E307" s="519"/>
      <c r="F307" s="519"/>
      <c r="G307" s="519"/>
      <c r="H307" s="519"/>
      <c r="I307" s="519"/>
      <c r="J307" s="519"/>
      <c r="K307" s="519"/>
      <c r="L307" s="519"/>
      <c r="M307" s="519"/>
      <c r="N307" s="519"/>
      <c r="O307" s="519"/>
      <c r="P307" s="519"/>
      <c r="Q307" s="519"/>
      <c r="R307" s="519"/>
      <c r="S307" s="519"/>
      <c r="T307" s="519"/>
      <c r="U307" s="519"/>
      <c r="V307" s="519"/>
      <c r="W307" s="519"/>
      <c r="X307" s="519"/>
      <c r="Y307" s="519"/>
      <c r="Z307" s="519"/>
      <c r="AA307" s="520"/>
    </row>
    <row r="308" spans="2:27" ht="14.25" thickTop="1"/>
    <row r="309" spans="2:27" s="239" customFormat="1" ht="20.100000000000001" customHeight="1" thickBot="1">
      <c r="B309" s="238" t="s">
        <v>949</v>
      </c>
      <c r="F309" s="240"/>
      <c r="H309" s="240"/>
      <c r="J309" s="240"/>
      <c r="L309" s="240"/>
      <c r="N309" s="240"/>
      <c r="P309" s="240"/>
      <c r="R309" s="240"/>
      <c r="T309" s="240"/>
      <c r="V309" s="240"/>
      <c r="X309" s="240"/>
    </row>
    <row r="310" spans="2:27" ht="19.5" customHeight="1" thickBot="1">
      <c r="B310" s="521" t="s">
        <v>452</v>
      </c>
      <c r="C310" s="524" t="s">
        <v>524</v>
      </c>
      <c r="D310" s="527" t="s">
        <v>1113</v>
      </c>
      <c r="E310" s="540"/>
      <c r="F310" s="531" t="s">
        <v>453</v>
      </c>
      <c r="G310" s="532"/>
      <c r="H310" s="532"/>
      <c r="I310" s="532"/>
      <c r="J310" s="532"/>
      <c r="K310" s="532"/>
      <c r="L310" s="532"/>
      <c r="M310" s="532"/>
      <c r="N310" s="532"/>
      <c r="O310" s="532"/>
      <c r="P310" s="532"/>
      <c r="Q310" s="533"/>
      <c r="R310" s="11"/>
      <c r="S310" s="11"/>
      <c r="T310" s="11"/>
      <c r="U310" s="11"/>
      <c r="V310" s="11"/>
      <c r="W310" s="11"/>
      <c r="X310" s="11"/>
    </row>
    <row r="311" spans="2:27" ht="19.5" customHeight="1">
      <c r="B311" s="522"/>
      <c r="C311" s="525"/>
      <c r="D311" s="541"/>
      <c r="E311" s="542"/>
      <c r="F311" s="506" t="s">
        <v>971</v>
      </c>
      <c r="G311" s="507"/>
      <c r="H311" s="506" t="s">
        <v>775</v>
      </c>
      <c r="I311" s="507"/>
      <c r="J311" s="506" t="s">
        <v>770</v>
      </c>
      <c r="K311" s="507"/>
      <c r="L311" s="506" t="s">
        <v>778</v>
      </c>
      <c r="M311" s="507"/>
      <c r="N311" s="506" t="s">
        <v>779</v>
      </c>
      <c r="O311" s="507"/>
      <c r="P311" s="506" t="s">
        <v>780</v>
      </c>
      <c r="Q311" s="507"/>
      <c r="V311" s="11"/>
      <c r="W311" s="11"/>
      <c r="X311" s="11"/>
    </row>
    <row r="312" spans="2:27" ht="19.5" customHeight="1">
      <c r="B312" s="522"/>
      <c r="C312" s="525"/>
      <c r="D312" s="510" t="s">
        <v>1115</v>
      </c>
      <c r="E312" s="512" t="s">
        <v>1114</v>
      </c>
      <c r="F312" s="508"/>
      <c r="G312" s="509"/>
      <c r="H312" s="508"/>
      <c r="I312" s="509"/>
      <c r="J312" s="508"/>
      <c r="K312" s="509"/>
      <c r="L312" s="508"/>
      <c r="M312" s="509"/>
      <c r="N312" s="508"/>
      <c r="O312" s="509"/>
      <c r="P312" s="508"/>
      <c r="Q312" s="509"/>
      <c r="V312" s="136"/>
      <c r="W312" s="136"/>
      <c r="X312" s="4"/>
    </row>
    <row r="313" spans="2:27" ht="19.5" customHeight="1" thickBot="1">
      <c r="B313" s="523"/>
      <c r="C313" s="526"/>
      <c r="D313" s="549"/>
      <c r="E313" s="572"/>
      <c r="F313" s="573" t="s">
        <v>774</v>
      </c>
      <c r="G313" s="554"/>
      <c r="H313" s="514" t="s">
        <v>781</v>
      </c>
      <c r="I313" s="515"/>
      <c r="J313" s="514" t="s">
        <v>774</v>
      </c>
      <c r="K313" s="515"/>
      <c r="L313" s="514" t="s">
        <v>652</v>
      </c>
      <c r="M313" s="515"/>
      <c r="N313" s="514" t="s">
        <v>652</v>
      </c>
      <c r="O313" s="515"/>
      <c r="P313" s="514" t="s">
        <v>781</v>
      </c>
      <c r="Q313" s="515"/>
      <c r="V313" s="4"/>
      <c r="X313" s="4"/>
    </row>
    <row r="314" spans="2:27" ht="30" customHeight="1">
      <c r="B314" s="502">
        <v>15</v>
      </c>
      <c r="C314" s="352" t="s">
        <v>337</v>
      </c>
      <c r="D314" s="253">
        <v>73</v>
      </c>
      <c r="E314" s="353">
        <v>76</v>
      </c>
      <c r="F314" s="91">
        <f>IF(ISBLANK('6桁'!F314)=TRUE,"",VLOOKUP(パターン表!F314, 'パターン別掛け率（入力）'!$C$3:$I$302, 7, FALSE))</f>
        <v>100</v>
      </c>
      <c r="G314" s="124" t="str">
        <f>'6桁'!G314</f>
        <v>V◇</v>
      </c>
      <c r="H314" s="91" t="str">
        <f>IF(ISBLANK('6桁'!H314)=TRUE,"",VLOOKUP(パターン表!H314, 'パターン別掛け率（入力）'!$C$3:$I$302, 7, FALSE))</f>
        <v/>
      </c>
      <c r="I314" s="124">
        <f>'6桁'!I314</f>
        <v>0</v>
      </c>
      <c r="J314" s="91">
        <f>IF(ISBLANK('6桁'!J314)=TRUE,"",VLOOKUP(パターン表!J314, 'パターン別掛け率（入力）'!$C$3:$I$302, 7, FALSE))</f>
        <v>100</v>
      </c>
      <c r="K314" s="92" t="str">
        <f>'6桁'!K314</f>
        <v>V◇</v>
      </c>
      <c r="L314" s="128">
        <f>IF(ISBLANK('6桁'!L314)=TRUE,"",VLOOKUP(パターン表!L314, 'パターン別掛け率（入力）'!$C$3:$I$302, 7, FALSE))</f>
        <v>100</v>
      </c>
      <c r="M314" s="131" t="str">
        <f>'6桁'!M314</f>
        <v>V</v>
      </c>
      <c r="N314" s="91" t="str">
        <f>IF(ISBLANK('6桁'!N314)=TRUE,"",VLOOKUP(パターン表!N314, 'パターン別掛け率（入力）'!$C$3:$I$302, 7, FALSE))</f>
        <v/>
      </c>
      <c r="O314" s="124">
        <f>'6桁'!O314</f>
        <v>0</v>
      </c>
      <c r="P314" s="91" t="str">
        <f>IF(ISBLANK('6桁'!P314)=TRUE,"",VLOOKUP(パターン表!P314, 'パターン別掛け率（入力）'!$C$3:$I$302, 7, FALSE))</f>
        <v/>
      </c>
      <c r="Q314" s="92">
        <f>'6桁'!Q314</f>
        <v>0</v>
      </c>
      <c r="R314" s="161"/>
      <c r="S314" s="22"/>
      <c r="T314" s="74"/>
      <c r="U314" s="22"/>
      <c r="V314" s="267"/>
      <c r="W314" s="22"/>
      <c r="X314" s="4"/>
    </row>
    <row r="315" spans="2:27" ht="30" customHeight="1">
      <c r="B315" s="503"/>
      <c r="C315" s="341" t="s">
        <v>129</v>
      </c>
      <c r="D315" s="254">
        <v>82</v>
      </c>
      <c r="E315" s="342">
        <v>86</v>
      </c>
      <c r="F315" s="95" t="str">
        <f>IF(ISBLANK('6桁'!F315)=TRUE,"",VLOOKUP(パターン表!F315, 'パターン別掛け率（入力）'!$C$3:$I$302, 7, FALSE))</f>
        <v/>
      </c>
      <c r="G315" s="126">
        <f>'6桁'!G315</f>
        <v>0</v>
      </c>
      <c r="H315" s="95" t="str">
        <f>IF(ISBLANK('6桁'!H315)=TRUE,"",VLOOKUP(パターン表!H315, 'パターン別掛け率（入力）'!$C$3:$I$302, 7, FALSE))</f>
        <v/>
      </c>
      <c r="I315" s="126">
        <f>'6桁'!I315</f>
        <v>0</v>
      </c>
      <c r="J315" s="95" t="str">
        <f>IF(ISBLANK('6桁'!J315)=TRUE,"",VLOOKUP(パターン表!J315, 'パターン別掛け率（入力）'!$C$3:$I$302, 7, FALSE))</f>
        <v/>
      </c>
      <c r="K315" s="20">
        <f>'6桁'!K315</f>
        <v>0</v>
      </c>
      <c r="L315" s="95">
        <f>IF(ISBLANK('6桁'!L315)=TRUE,"",VLOOKUP(パターン表!L315, 'パターン別掛け率（入力）'!$C$3:$I$302, 7, FALSE))</f>
        <v>100</v>
      </c>
      <c r="M315" s="20" t="str">
        <f>'6桁'!M315</f>
        <v>V</v>
      </c>
      <c r="N315" s="95" t="str">
        <f>IF(ISBLANK('6桁'!N315)=TRUE,"",VLOOKUP(パターン表!N315, 'パターン別掛け率（入力）'!$C$3:$I$302, 7, FALSE))</f>
        <v/>
      </c>
      <c r="O315" s="126">
        <f>'6桁'!O315</f>
        <v>0</v>
      </c>
      <c r="P315" s="95">
        <f>IF(ISBLANK('6桁'!P315)=TRUE,"",VLOOKUP(パターン表!P315, 'パターン別掛け率（入力）'!$C$3:$I$302, 7, FALSE))</f>
        <v>100</v>
      </c>
      <c r="Q315" s="20" t="str">
        <f>'6桁'!Q315</f>
        <v>V</v>
      </c>
      <c r="R315" s="161"/>
      <c r="S315" s="22"/>
      <c r="T315" s="74"/>
      <c r="U315" s="22"/>
      <c r="V315" s="267"/>
      <c r="W315" s="22"/>
      <c r="X315" s="4"/>
    </row>
    <row r="316" spans="2:27" ht="30" customHeight="1">
      <c r="B316" s="503"/>
      <c r="C316" s="341" t="s">
        <v>45</v>
      </c>
      <c r="D316" s="254">
        <v>86</v>
      </c>
      <c r="E316" s="342">
        <v>89</v>
      </c>
      <c r="F316" s="95" t="str">
        <f>IF(ISBLANK('6桁'!F316)=TRUE,"",VLOOKUP(パターン表!F316, 'パターン別掛け率（入力）'!$C$3:$I$302, 7, FALSE))</f>
        <v/>
      </c>
      <c r="G316" s="126">
        <f>'6桁'!G316</f>
        <v>0</v>
      </c>
      <c r="H316" s="95" t="str">
        <f>IF(ISBLANK('6桁'!H316)=TRUE,"",VLOOKUP(パターン表!H316, 'パターン別掛け率（入力）'!$C$3:$I$302, 7, FALSE))</f>
        <v/>
      </c>
      <c r="I316" s="126">
        <f>'6桁'!I316</f>
        <v>0</v>
      </c>
      <c r="J316" s="95" t="str">
        <f>IF(ISBLANK('6桁'!J316)=TRUE,"",VLOOKUP(パターン表!J316, 'パターン別掛け率（入力）'!$C$3:$I$302, 7, FALSE))</f>
        <v/>
      </c>
      <c r="K316" s="20">
        <f>'6桁'!K316</f>
        <v>0</v>
      </c>
      <c r="L316" s="95">
        <f>IF(ISBLANK('6桁'!L316)=TRUE,"",VLOOKUP(パターン表!L316, 'パターン別掛け率（入力）'!$C$3:$I$302, 7, FALSE))</f>
        <v>100</v>
      </c>
      <c r="M316" s="20" t="str">
        <f>'6桁'!M316</f>
        <v>V</v>
      </c>
      <c r="N316" s="95">
        <f>IF(ISBLANK('6桁'!N316)=TRUE,"",VLOOKUP(パターン表!N316, 'パターン別掛け率（入力）'!$C$3:$I$302, 7, FALSE))</f>
        <v>100</v>
      </c>
      <c r="O316" s="126" t="str">
        <f>'6桁'!O316</f>
        <v>▽V</v>
      </c>
      <c r="P316" s="95">
        <f>IF(ISBLANK('6桁'!P316)=TRUE,"",VLOOKUP(パターン表!P316, 'パターン別掛け率（入力）'!$C$3:$I$302, 7, FALSE))</f>
        <v>100</v>
      </c>
      <c r="Q316" s="20" t="str">
        <f>'6桁'!Q316</f>
        <v>※V</v>
      </c>
      <c r="R316" s="161"/>
      <c r="S316" s="22"/>
      <c r="T316" s="74"/>
      <c r="U316" s="22"/>
      <c r="V316" s="267"/>
      <c r="W316" s="22"/>
      <c r="X316" s="4"/>
    </row>
    <row r="317" spans="2:27" ht="30" customHeight="1">
      <c r="B317" s="503"/>
      <c r="C317" s="341" t="s">
        <v>363</v>
      </c>
      <c r="D317" s="254">
        <v>88</v>
      </c>
      <c r="E317" s="342"/>
      <c r="F317" s="95" t="str">
        <f>IF(ISBLANK('6桁'!F317)=TRUE,"",VLOOKUP(パターン表!F317, 'パターン別掛け率（入力）'!$C$3:$I$302, 7, FALSE))</f>
        <v/>
      </c>
      <c r="G317" s="126">
        <f>'6桁'!G317</f>
        <v>0</v>
      </c>
      <c r="H317" s="95" t="str">
        <f>IF(ISBLANK('6桁'!H317)=TRUE,"",VLOOKUP(パターン表!H317, 'パターン別掛け率（入力）'!$C$3:$I$302, 7, FALSE))</f>
        <v/>
      </c>
      <c r="I317" s="126">
        <f>'6桁'!I317</f>
        <v>0</v>
      </c>
      <c r="J317" s="95" t="str">
        <f>IF(ISBLANK('6桁'!J317)=TRUE,"",VLOOKUP(パターン表!J317, 'パターン別掛け率（入力）'!$C$3:$I$302, 7, FALSE))</f>
        <v/>
      </c>
      <c r="K317" s="20">
        <f>'6桁'!K317</f>
        <v>0</v>
      </c>
      <c r="L317" s="95" t="str">
        <f>IF(ISBLANK('6桁'!L317)=TRUE,"",VLOOKUP(パターン表!L317, 'パターン別掛け率（入力）'!$C$3:$I$302, 7, FALSE))</f>
        <v/>
      </c>
      <c r="M317" s="20">
        <f>'6桁'!M317</f>
        <v>0</v>
      </c>
      <c r="N317" s="95">
        <f>IF(ISBLANK('6桁'!N317)=TRUE,"",VLOOKUP(パターン表!N317, 'パターン別掛け率（入力）'!$C$3:$I$302, 7, FALSE))</f>
        <v>100</v>
      </c>
      <c r="O317" s="126" t="str">
        <f>'6桁'!O317</f>
        <v>▽V</v>
      </c>
      <c r="P317" s="95" t="str">
        <f>IF(ISBLANK('6桁'!P317)=TRUE,"",VLOOKUP(パターン表!P317, 'パターン別掛け率（入力）'!$C$3:$I$302, 7, FALSE))</f>
        <v/>
      </c>
      <c r="Q317" s="20">
        <f>'6桁'!Q317</f>
        <v>0</v>
      </c>
      <c r="R317" s="161"/>
      <c r="S317" s="22"/>
      <c r="T317" s="74"/>
      <c r="U317" s="22"/>
      <c r="V317" s="267"/>
      <c r="W317" s="22"/>
      <c r="X317" s="4"/>
    </row>
    <row r="318" spans="2:27" ht="30" customHeight="1">
      <c r="B318" s="503"/>
      <c r="C318" s="341" t="s">
        <v>338</v>
      </c>
      <c r="D318" s="254">
        <v>75</v>
      </c>
      <c r="E318" s="342"/>
      <c r="F318" s="95">
        <f>IF(ISBLANK('6桁'!F318)=TRUE,"",VLOOKUP(パターン表!F318, 'パターン別掛け率（入力）'!$C$3:$I$302, 7, FALSE))</f>
        <v>100</v>
      </c>
      <c r="G318" s="126" t="str">
        <f>'6桁'!G318</f>
        <v>V◇</v>
      </c>
      <c r="H318" s="95">
        <f>IF(ISBLANK('6桁'!H318)=TRUE,"",VLOOKUP(パターン表!H318, 'パターン別掛け率（入力）'!$C$3:$I$302, 7, FALSE))</f>
        <v>100</v>
      </c>
      <c r="I318" s="126" t="str">
        <f>'6桁'!I318</f>
        <v>V△</v>
      </c>
      <c r="J318" s="95">
        <f>IF(ISBLANK('6桁'!J318)=TRUE,"",VLOOKUP(パターン表!J318, 'パターン別掛け率（入力）'!$C$3:$I$302, 7, FALSE))</f>
        <v>100</v>
      </c>
      <c r="K318" s="20" t="str">
        <f>'6桁'!K318</f>
        <v>V◇</v>
      </c>
      <c r="L318" s="95">
        <f>IF(ISBLANK('6桁'!L318)=TRUE,"",VLOOKUP(パターン表!L318, 'パターン別掛け率（入力）'!$C$3:$I$302, 7, FALSE))</f>
        <v>100</v>
      </c>
      <c r="M318" s="20" t="str">
        <f>'6桁'!M318</f>
        <v>V</v>
      </c>
      <c r="N318" s="95">
        <f>IF(ISBLANK('6桁'!N318)=TRUE,"",VLOOKUP(パターン表!N318, 'パターン別掛け率（入力）'!$C$3:$I$302, 7, FALSE))</f>
        <v>100</v>
      </c>
      <c r="O318" s="126" t="str">
        <f>'6桁'!O318</f>
        <v>▽V</v>
      </c>
      <c r="P318" s="95" t="str">
        <f>IF(ISBLANK('6桁'!P318)=TRUE,"",VLOOKUP(パターン表!P318, 'パターン別掛け率（入力）'!$C$3:$I$302, 7, FALSE))</f>
        <v/>
      </c>
      <c r="Q318" s="20">
        <f>'6桁'!Q318</f>
        <v>0</v>
      </c>
      <c r="R318" s="161"/>
      <c r="S318" s="22"/>
      <c r="T318" s="74"/>
      <c r="U318" s="22"/>
      <c r="V318" s="267"/>
      <c r="W318" s="22"/>
      <c r="X318" s="4"/>
    </row>
    <row r="319" spans="2:27" ht="30" customHeight="1">
      <c r="B319" s="503"/>
      <c r="C319" s="341" t="s">
        <v>729</v>
      </c>
      <c r="D319" s="254">
        <v>77</v>
      </c>
      <c r="E319" s="342"/>
      <c r="F319" s="95">
        <f>IF(ISBLANK('6桁'!F319)=TRUE,"",VLOOKUP(パターン表!F319, 'パターン別掛け率（入力）'!$C$3:$I$302, 7, FALSE))</f>
        <v>100</v>
      </c>
      <c r="G319" s="126" t="str">
        <f>'6桁'!G319</f>
        <v>V</v>
      </c>
      <c r="H319" s="95">
        <f>IF(ISBLANK('6桁'!H319)=TRUE,"",VLOOKUP(パターン表!H319, 'パターン別掛け率（入力）'!$C$3:$I$302, 7, FALSE))</f>
        <v>100</v>
      </c>
      <c r="I319" s="126" t="str">
        <f>'6桁'!I319</f>
        <v>V△</v>
      </c>
      <c r="J319" s="95">
        <f>IF(ISBLANK('6桁'!J319)=TRUE,"",VLOOKUP(パターン表!J319, 'パターン別掛け率（入力）'!$C$3:$I$302, 7, FALSE))</f>
        <v>100</v>
      </c>
      <c r="K319" s="20" t="str">
        <f>'6桁'!K319</f>
        <v>V◇</v>
      </c>
      <c r="L319" s="95" t="str">
        <f>IF(ISBLANK('6桁'!L319)=TRUE,"",VLOOKUP(パターン表!L319, 'パターン別掛け率（入力）'!$C$3:$I$302, 7, FALSE))</f>
        <v/>
      </c>
      <c r="M319" s="20">
        <f>'6桁'!M319</f>
        <v>0</v>
      </c>
      <c r="N319" s="95" t="str">
        <f>IF(ISBLANK('6桁'!N319)=TRUE,"",VLOOKUP(パターン表!N319, 'パターン別掛け率（入力）'!$C$3:$I$302, 7, FALSE))</f>
        <v/>
      </c>
      <c r="O319" s="126">
        <f>'6桁'!O319</f>
        <v>0</v>
      </c>
      <c r="P319" s="95" t="str">
        <f>IF(ISBLANK('6桁'!P319)=TRUE,"",VLOOKUP(パターン表!P319, 'パターン別掛け率（入力）'!$C$3:$I$302, 7, FALSE))</f>
        <v/>
      </c>
      <c r="Q319" s="20">
        <f>'6桁'!Q319</f>
        <v>0</v>
      </c>
      <c r="R319" s="161"/>
      <c r="S319" s="22"/>
      <c r="T319" s="74"/>
      <c r="U319" s="22"/>
      <c r="V319" s="267"/>
      <c r="W319" s="22"/>
      <c r="X319" s="4"/>
    </row>
    <row r="320" spans="2:27" ht="30" customHeight="1">
      <c r="B320" s="503"/>
      <c r="C320" s="341" t="s">
        <v>53</v>
      </c>
      <c r="D320" s="254" t="s">
        <v>1117</v>
      </c>
      <c r="E320" s="342">
        <v>86</v>
      </c>
      <c r="F320" s="95">
        <f>IF(ISBLANK('6桁'!F320)=TRUE,"",VLOOKUP(パターン表!F320, 'パターン別掛け率（入力）'!$C$3:$I$302, 7, FALSE))</f>
        <v>100</v>
      </c>
      <c r="G320" s="126" t="str">
        <f>'6桁'!G320</f>
        <v>V</v>
      </c>
      <c r="H320" s="95" t="str">
        <f>IF(ISBLANK('6桁'!H320)=TRUE,"",VLOOKUP(パターン表!H320, 'パターン別掛け率（入力）'!$C$3:$I$302, 7, FALSE))</f>
        <v/>
      </c>
      <c r="I320" s="126">
        <f>'6桁'!I320</f>
        <v>0</v>
      </c>
      <c r="J320" s="95">
        <f>IF(ISBLANK('6桁'!J320)=TRUE,"",VLOOKUP(パターン表!J320, 'パターン別掛け率（入力）'!$C$3:$I$302, 7, FALSE))</f>
        <v>100</v>
      </c>
      <c r="K320" s="20" t="str">
        <f>'6桁'!K320</f>
        <v>V◇</v>
      </c>
      <c r="L320" s="95" t="str">
        <f>IF(ISBLANK('6桁'!L320)=TRUE,"",VLOOKUP(パターン表!L320, 'パターン別掛け率（入力）'!$C$3:$I$302, 7, FALSE))</f>
        <v/>
      </c>
      <c r="M320" s="126">
        <f>'6桁'!M320</f>
        <v>0</v>
      </c>
      <c r="N320" s="95" t="str">
        <f>IF(ISBLANK('6桁'!N320)=TRUE,"",VLOOKUP(パターン表!N320, 'パターン別掛け率（入力）'!$C$3:$I$302, 7, FALSE))</f>
        <v/>
      </c>
      <c r="O320" s="126">
        <f>'6桁'!O320</f>
        <v>0</v>
      </c>
      <c r="P320" s="95">
        <f>IF(ISBLANK('6桁'!P320)=TRUE,"",VLOOKUP(パターン表!P320, 'パターン別掛け率（入力）'!$C$3:$I$302, 7, FALSE))</f>
        <v>100</v>
      </c>
      <c r="Q320" s="20" t="str">
        <f>'6桁'!Q320</f>
        <v>V
DZ101</v>
      </c>
      <c r="R320" s="161"/>
      <c r="S320" s="22"/>
      <c r="T320" s="74"/>
      <c r="U320" s="22"/>
      <c r="V320" s="267"/>
      <c r="W320" s="22"/>
      <c r="X320" s="4"/>
    </row>
    <row r="321" spans="2:24" ht="30" customHeight="1">
      <c r="B321" s="503"/>
      <c r="C321" s="341" t="s">
        <v>48</v>
      </c>
      <c r="D321" s="254">
        <v>85</v>
      </c>
      <c r="E321" s="342">
        <v>89</v>
      </c>
      <c r="F321" s="95">
        <f>IF(ISBLANK('6桁'!F321)=TRUE,"",VLOOKUP(パターン表!F321, 'パターン別掛け率（入力）'!$C$3:$I$302, 7, FALSE))</f>
        <v>100</v>
      </c>
      <c r="G321" s="126" t="str">
        <f>'6桁'!G321</f>
        <v>V</v>
      </c>
      <c r="H321" s="95" t="str">
        <f>IF(ISBLANK('6桁'!H321)=TRUE,"",VLOOKUP(パターン表!H321, 'パターン別掛け率（入力）'!$C$3:$I$302, 7, FALSE))</f>
        <v/>
      </c>
      <c r="I321" s="126">
        <f>'6桁'!I321</f>
        <v>0</v>
      </c>
      <c r="J321" s="95">
        <f>IF(ISBLANK('6桁'!J321)=TRUE,"",VLOOKUP(パターン表!J321, 'パターン別掛け率（入力）'!$C$3:$I$302, 7, FALSE))</f>
        <v>100</v>
      </c>
      <c r="K321" s="20" t="str">
        <f>'6桁'!K321</f>
        <v>V◇</v>
      </c>
      <c r="L321" s="95">
        <f>IF(ISBLANK('6桁'!L321)=TRUE,"",VLOOKUP(パターン表!L321, 'パターン別掛け率（入力）'!$C$3:$I$302, 7, FALSE))</f>
        <v>100</v>
      </c>
      <c r="M321" s="20" t="str">
        <f>'6桁'!M321</f>
        <v>V</v>
      </c>
      <c r="N321" s="95" t="str">
        <f>IF(ISBLANK('6桁'!N321)=TRUE,"",VLOOKUP(パターン表!N321, 'パターン別掛け率（入力）'!$C$3:$I$302, 7, FALSE))</f>
        <v/>
      </c>
      <c r="O321" s="126">
        <f>'6桁'!O321</f>
        <v>0</v>
      </c>
      <c r="P321" s="95">
        <f>IF(ISBLANK('6桁'!P321)=TRUE,"",VLOOKUP(パターン表!P321, 'パターン別掛け率（入力）'!$C$3:$I$302, 7, FALSE))</f>
        <v>100</v>
      </c>
      <c r="Q321" s="20" t="str">
        <f>'6桁'!Q321</f>
        <v>V</v>
      </c>
      <c r="R321" s="161"/>
      <c r="S321" s="22"/>
      <c r="T321" s="74"/>
      <c r="U321" s="22"/>
      <c r="V321" s="267"/>
      <c r="W321" s="22"/>
      <c r="X321" s="4"/>
    </row>
    <row r="322" spans="2:24" ht="30" customHeight="1">
      <c r="B322" s="503"/>
      <c r="C322" s="341" t="s">
        <v>54</v>
      </c>
      <c r="D322" s="254" t="s">
        <v>1118</v>
      </c>
      <c r="E322" s="342"/>
      <c r="F322" s="95" t="str">
        <f>IF(ISBLANK('6桁'!F322)=TRUE,"",VLOOKUP(パターン表!F322, 'パターン別掛け率（入力）'!$C$3:$I$302, 7, FALSE))</f>
        <v/>
      </c>
      <c r="G322" s="126">
        <f>'6桁'!G322</f>
        <v>0</v>
      </c>
      <c r="H322" s="95" t="str">
        <f>IF(ISBLANK('6桁'!H322)=TRUE,"",VLOOKUP(パターン表!H322, 'パターン別掛け率（入力）'!$C$3:$I$302, 7, FALSE))</f>
        <v/>
      </c>
      <c r="I322" s="126">
        <f>'6桁'!I322</f>
        <v>0</v>
      </c>
      <c r="J322" s="95" t="str">
        <f>IF(ISBLANK('6桁'!J322)=TRUE,"",VLOOKUP(パターン表!J322, 'パターン別掛け率（入力）'!$C$3:$I$302, 7, FALSE))</f>
        <v/>
      </c>
      <c r="K322" s="20">
        <f>'6桁'!K322</f>
        <v>0</v>
      </c>
      <c r="L322" s="95" t="str">
        <f>IF(ISBLANK('6桁'!L322)=TRUE,"",VLOOKUP(パターン表!L322, 'パターン別掛け率（入力）'!$C$3:$I$302, 7, FALSE))</f>
        <v/>
      </c>
      <c r="M322" s="20">
        <f>'6桁'!M322</f>
        <v>0</v>
      </c>
      <c r="N322" s="95" t="str">
        <f>IF(ISBLANK('6桁'!N322)=TRUE,"",VLOOKUP(パターン表!N322, 'パターン別掛け率（入力）'!$C$3:$I$302, 7, FALSE))</f>
        <v/>
      </c>
      <c r="O322" s="126">
        <f>'6桁'!O322</f>
        <v>0</v>
      </c>
      <c r="P322" s="95">
        <f>IF(ISBLANK('6桁'!P322)=TRUE,"",VLOOKUP(パターン表!P322, 'パターン別掛け率（入力）'!$C$3:$I$302, 7, FALSE))</f>
        <v>100</v>
      </c>
      <c r="Q322" s="20" t="str">
        <f>'6桁'!Q322</f>
        <v>V</v>
      </c>
      <c r="R322" s="161"/>
      <c r="S322" s="22"/>
      <c r="T322" s="74"/>
      <c r="U322" s="22"/>
      <c r="V322" s="267"/>
      <c r="W322" s="22"/>
      <c r="X322" s="4"/>
    </row>
    <row r="323" spans="2:24" ht="30" customHeight="1">
      <c r="B323" s="503"/>
      <c r="C323" s="341" t="s">
        <v>316</v>
      </c>
      <c r="D323" s="254">
        <v>74</v>
      </c>
      <c r="E323" s="342"/>
      <c r="F323" s="95" t="str">
        <f>IF(ISBLANK('6桁'!F323)=TRUE,"",VLOOKUP(パターン表!F323, 'パターン別掛け率（入力）'!$C$3:$I$302, 7, FALSE))</f>
        <v/>
      </c>
      <c r="G323" s="96">
        <f>'6桁'!G323</f>
        <v>0</v>
      </c>
      <c r="H323" s="95" t="str">
        <f>IF(ISBLANK('6桁'!H323)=TRUE,"",VLOOKUP(パターン表!H323, 'パターン別掛け率（入力）'!$C$3:$I$302, 7, FALSE))</f>
        <v/>
      </c>
      <c r="I323" s="126">
        <f>'6桁'!I323</f>
        <v>0</v>
      </c>
      <c r="J323" s="95">
        <f>IF(ISBLANK('6桁'!J323)=TRUE,"",VLOOKUP(パターン表!J323, 'パターン別掛け率（入力）'!$C$3:$I$302, 7, FALSE))</f>
        <v>100</v>
      </c>
      <c r="K323" s="20" t="str">
        <f>'6桁'!K323</f>
        <v>H◇</v>
      </c>
      <c r="L323" s="95" t="str">
        <f>IF(ISBLANK('6桁'!L323)=TRUE,"",VLOOKUP(パターン表!L323, 'パターン別掛け率（入力）'!$C$3:$I$302, 7, FALSE))</f>
        <v/>
      </c>
      <c r="M323" s="20">
        <f>'6桁'!M323</f>
        <v>0</v>
      </c>
      <c r="N323" s="95" t="str">
        <f>IF(ISBLANK('6桁'!N323)=TRUE,"",VLOOKUP(パターン表!N323, 'パターン別掛け率（入力）'!$C$3:$I$302, 7, FALSE))</f>
        <v/>
      </c>
      <c r="O323" s="126">
        <f>'6桁'!O323</f>
        <v>0</v>
      </c>
      <c r="P323" s="95" t="str">
        <f>IF(ISBLANK('6桁'!P323)=TRUE,"",VLOOKUP(パターン表!P323, 'パターン別掛け率（入力）'!$C$3:$I$302, 7, FALSE))</f>
        <v/>
      </c>
      <c r="Q323" s="20">
        <f>'6桁'!Q323</f>
        <v>0</v>
      </c>
      <c r="R323" s="161"/>
      <c r="S323" s="22"/>
      <c r="T323" s="74"/>
      <c r="U323" s="22"/>
      <c r="V323" s="267"/>
      <c r="W323" s="22"/>
      <c r="X323" s="4"/>
    </row>
    <row r="324" spans="2:24" ht="30" customHeight="1">
      <c r="B324" s="503"/>
      <c r="C324" s="411" t="s">
        <v>204</v>
      </c>
      <c r="D324" s="317">
        <v>77</v>
      </c>
      <c r="E324" s="249"/>
      <c r="F324" s="319">
        <f>IF(ISBLANK('6桁'!F324)=TRUE,"",VLOOKUP(パターン表!F324, 'パターン別掛け率（入力）'!$C$3:$I$302, 7, FALSE))</f>
        <v>100</v>
      </c>
      <c r="G324" s="126" t="str">
        <f>'6桁'!G324</f>
        <v>H◇</v>
      </c>
      <c r="H324" s="319">
        <f>IF(ISBLANK('6桁'!H324)=TRUE,"",VLOOKUP(パターン表!H324, 'パターン別掛け率（入力）'!$C$3:$I$302, 7, FALSE))</f>
        <v>100</v>
      </c>
      <c r="I324" s="132" t="str">
        <f>'6桁'!I324</f>
        <v>H△</v>
      </c>
      <c r="J324" s="95">
        <f>IF(ISBLANK('6桁'!J324)=TRUE,"",VLOOKUP(パターン表!J324, 'パターン別掛け率（入力）'!$C$3:$I$302, 7, FALSE))</f>
        <v>100</v>
      </c>
      <c r="K324" s="20" t="str">
        <f>'6桁'!K324</f>
        <v>H◇</v>
      </c>
      <c r="L324" s="319" t="str">
        <f>IF(ISBLANK('6桁'!L324)=TRUE,"",VLOOKUP(パターン表!L324, 'パターン別掛け率（入力）'!$C$3:$I$302, 7, FALSE))</f>
        <v/>
      </c>
      <c r="M324" s="236">
        <f>'6桁'!M324</f>
        <v>0</v>
      </c>
      <c r="N324" s="319" t="str">
        <f>IF(ISBLANK('6桁'!N324)=TRUE,"",VLOOKUP(パターン表!N324, 'パターン別掛け率（入力）'!$C$3:$I$302, 7, FALSE))</f>
        <v/>
      </c>
      <c r="O324" s="126">
        <f>'6桁'!O324</f>
        <v>0</v>
      </c>
      <c r="P324" s="319" t="str">
        <f>IF(ISBLANK('6桁'!P324)=TRUE,"",VLOOKUP(パターン表!P324, 'パターン別掛け率（入力）'!$C$3:$I$302, 7, FALSE))</f>
        <v/>
      </c>
      <c r="Q324" s="236">
        <f>'6桁'!Q324</f>
        <v>0</v>
      </c>
      <c r="R324" s="161"/>
      <c r="S324" s="22"/>
      <c r="T324" s="74"/>
      <c r="U324" s="22"/>
      <c r="V324" s="267"/>
      <c r="W324" s="22"/>
      <c r="X324" s="4"/>
    </row>
    <row r="325" spans="2:24" ht="30" customHeight="1">
      <c r="B325" s="503"/>
      <c r="C325" s="87" t="s">
        <v>135</v>
      </c>
      <c r="D325" s="254">
        <v>81</v>
      </c>
      <c r="E325" s="342"/>
      <c r="F325" s="95" t="str">
        <f>IF(ISBLANK('6桁'!F325)=TRUE,"",VLOOKUP(パターン表!F325, 'パターン別掛け率（入力）'!$C$3:$I$302, 7, FALSE))</f>
        <v/>
      </c>
      <c r="G325" s="126">
        <f>'6桁'!G325</f>
        <v>0</v>
      </c>
      <c r="H325" s="95" t="str">
        <f>IF(ISBLANK('6桁'!H325)=TRUE,"",VLOOKUP(パターン表!H325, 'パターン別掛け率（入力）'!$C$3:$I$302, 7, FALSE))</f>
        <v/>
      </c>
      <c r="I325" s="126">
        <f>'6桁'!I325</f>
        <v>0</v>
      </c>
      <c r="J325" s="95">
        <f>IF(ISBLANK('6桁'!J325)=TRUE,"",VLOOKUP(パターン表!J325, 'パターン別掛け率（入力）'!$C$3:$I$302, 7, FALSE))</f>
        <v>100</v>
      </c>
      <c r="K325" s="20" t="str">
        <f>'6桁'!K325</f>
        <v>H◇</v>
      </c>
      <c r="L325" s="95" t="str">
        <f>IF(ISBLANK('6桁'!L325)=TRUE,"",VLOOKUP(パターン表!L325, 'パターン別掛け率（入力）'!$C$3:$I$302, 7, FALSE))</f>
        <v/>
      </c>
      <c r="M325" s="126">
        <f>'6桁'!M325</f>
        <v>0</v>
      </c>
      <c r="N325" s="95" t="str">
        <f>IF(ISBLANK('6桁'!N325)=TRUE,"",VLOOKUP(パターン表!N325, 'パターン別掛け率（入力）'!$C$3:$I$302, 7, FALSE))</f>
        <v/>
      </c>
      <c r="O325" s="126">
        <f>'6桁'!O325</f>
        <v>0</v>
      </c>
      <c r="P325" s="95" t="str">
        <f>IF(ISBLANK('6桁'!P325)=TRUE,"",VLOOKUP(パターン表!P325, 'パターン別掛け率（入力）'!$C$3:$I$302, 7, FALSE))</f>
        <v/>
      </c>
      <c r="Q325" s="20">
        <f>'6桁'!Q325</f>
        <v>0</v>
      </c>
      <c r="R325" s="161"/>
      <c r="S325" s="22"/>
      <c r="T325" s="74"/>
      <c r="U325" s="22"/>
      <c r="V325" s="267"/>
      <c r="W325" s="22"/>
      <c r="X325" s="4"/>
    </row>
    <row r="326" spans="2:24" ht="30" customHeight="1">
      <c r="B326" s="503"/>
      <c r="C326" s="341" t="s">
        <v>102</v>
      </c>
      <c r="D326" s="254">
        <v>84</v>
      </c>
      <c r="E326" s="342">
        <v>88</v>
      </c>
      <c r="F326" s="95">
        <f>IF(ISBLANK('6桁'!F326)=TRUE,"",VLOOKUP(パターン表!F326, 'パターン別掛け率（入力）'!$C$3:$I$302, 7, FALSE))</f>
        <v>100</v>
      </c>
      <c r="G326" s="126" t="str">
        <f>'6桁'!G326</f>
        <v>H</v>
      </c>
      <c r="H326" s="95">
        <f>IF(ISBLANK('6桁'!H326)=TRUE,"",VLOOKUP(パターン表!H326, 'パターン別掛け率（入力）'!$C$3:$I$302, 7, FALSE))</f>
        <v>100</v>
      </c>
      <c r="I326" s="126" t="str">
        <f>'6桁'!I326</f>
        <v>H△</v>
      </c>
      <c r="J326" s="95">
        <f>IF(ISBLANK('6桁'!J326)=TRUE,"",VLOOKUP(パターン表!J326, 'パターン別掛け率（入力）'!$C$3:$I$302, 7, FALSE))</f>
        <v>100</v>
      </c>
      <c r="K326" s="20" t="str">
        <f>'6桁'!K326</f>
        <v>H◇</v>
      </c>
      <c r="L326" s="95" t="str">
        <f>IF(ISBLANK('6桁'!L326)=TRUE,"",VLOOKUP(パターン表!L326, 'パターン別掛け率（入力）'!$C$3:$I$302, 7, FALSE))</f>
        <v/>
      </c>
      <c r="M326" s="20">
        <f>'6桁'!M326</f>
        <v>0</v>
      </c>
      <c r="N326" s="95" t="str">
        <f>IF(ISBLANK('6桁'!N326)=TRUE,"",VLOOKUP(パターン表!N326, 'パターン別掛け率（入力）'!$C$3:$I$302, 7, FALSE))</f>
        <v/>
      </c>
      <c r="O326" s="126">
        <f>'6桁'!O326</f>
        <v>0</v>
      </c>
      <c r="P326" s="95" t="str">
        <f>IF(ISBLANK('6桁'!P326)=TRUE,"",VLOOKUP(パターン表!P326, 'パターン別掛け率（入力）'!$C$3:$I$302, 7, FALSE))</f>
        <v/>
      </c>
      <c r="Q326" s="20">
        <f>'6桁'!Q326</f>
        <v>0</v>
      </c>
      <c r="R326" s="161"/>
      <c r="S326" s="22"/>
      <c r="T326" s="74"/>
      <c r="U326" s="22"/>
      <c r="V326" s="267"/>
      <c r="W326" s="22"/>
      <c r="X326" s="4"/>
    </row>
    <row r="327" spans="2:24" ht="30" customHeight="1">
      <c r="B327" s="503"/>
      <c r="C327" s="341" t="s">
        <v>85</v>
      </c>
      <c r="D327" s="254">
        <v>88</v>
      </c>
      <c r="E327" s="342">
        <v>92</v>
      </c>
      <c r="F327" s="95">
        <f>IF(ISBLANK('6桁'!F327)=TRUE,"",VLOOKUP(パターン表!F327, 'パターン別掛け率（入力）'!$C$3:$I$302, 7, FALSE))</f>
        <v>100</v>
      </c>
      <c r="G327" s="126" t="str">
        <f>'6桁'!G327</f>
        <v>H
LM704</v>
      </c>
      <c r="H327" s="95">
        <f>IF(ISBLANK('6桁'!H327)=TRUE,"",VLOOKUP(パターン表!H327, 'パターン別掛け率（入力）'!$C$3:$I$302, 7, FALSE))</f>
        <v>100</v>
      </c>
      <c r="I327" s="126" t="str">
        <f>'6桁'!I327</f>
        <v>H△</v>
      </c>
      <c r="J327" s="95">
        <f>IF(ISBLANK('6桁'!J327)=TRUE,"",VLOOKUP(パターン表!J327, 'パターン別掛け率（入力）'!$C$3:$I$302, 7, FALSE))</f>
        <v>100</v>
      </c>
      <c r="K327" s="20" t="str">
        <f>'6桁'!K327</f>
        <v>H◇</v>
      </c>
      <c r="L327" s="95" t="str">
        <f>IF(ISBLANK('6桁'!L327)=TRUE,"",VLOOKUP(パターン表!L327, 'パターン別掛け率（入力）'!$C$3:$I$302, 7, FALSE))</f>
        <v/>
      </c>
      <c r="M327" s="126">
        <f>'6桁'!M327</f>
        <v>0</v>
      </c>
      <c r="N327" s="95" t="str">
        <f>IF(ISBLANK('6桁'!N327)=TRUE,"",VLOOKUP(パターン表!N327, 'パターン別掛け率（入力）'!$C$3:$I$302, 7, FALSE))</f>
        <v/>
      </c>
      <c r="O327" s="126">
        <f>'6桁'!O327</f>
        <v>0</v>
      </c>
      <c r="P327" s="95">
        <f>IF(ISBLANK('6桁'!P327)=TRUE,"",VLOOKUP(パターン表!P327, 'パターン別掛け率（入力）'!$C$3:$I$302, 7, FALSE))</f>
        <v>100</v>
      </c>
      <c r="Q327" s="20" t="str">
        <f>'6桁'!Q327</f>
        <v>H</v>
      </c>
      <c r="R327" s="161"/>
      <c r="S327" s="22"/>
      <c r="T327" s="74"/>
      <c r="U327" s="22"/>
      <c r="V327" s="267"/>
      <c r="W327" s="22"/>
      <c r="X327" s="4"/>
    </row>
    <row r="328" spans="2:24" ht="30" customHeight="1">
      <c r="B328" s="503"/>
      <c r="C328" s="341" t="s">
        <v>68</v>
      </c>
      <c r="D328" s="254">
        <v>91</v>
      </c>
      <c r="E328" s="342">
        <v>95</v>
      </c>
      <c r="F328" s="95">
        <f>IF(ISBLANK('6桁'!F328)=TRUE,"",VLOOKUP(パターン表!F328, 'パターン別掛け率（入力）'!$C$3:$I$302, 7, FALSE))</f>
        <v>100</v>
      </c>
      <c r="G328" s="126" t="str">
        <f>'6桁'!G328</f>
        <v>H
LM704</v>
      </c>
      <c r="H328" s="95" t="str">
        <f>IF(ISBLANK('6桁'!H328)=TRUE,"",VLOOKUP(パターン表!H328, 'パターン別掛け率（入力）'!$C$3:$I$302, 7, FALSE))</f>
        <v/>
      </c>
      <c r="I328" s="126">
        <f>'6桁'!I328</f>
        <v>0</v>
      </c>
      <c r="J328" s="95">
        <f>IF(ISBLANK('6桁'!J328)=TRUE,"",VLOOKUP(パターン表!J328, 'パターン別掛け率（入力）'!$C$3:$I$302, 7, FALSE))</f>
        <v>100</v>
      </c>
      <c r="K328" s="20" t="str">
        <f>'6桁'!K328</f>
        <v>H◇</v>
      </c>
      <c r="L328" s="95" t="str">
        <f>IF(ISBLANK('6桁'!L328)=TRUE,"",VLOOKUP(パターン表!L328, 'パターン別掛け率（入力）'!$C$3:$I$302, 7, FALSE))</f>
        <v/>
      </c>
      <c r="M328" s="20">
        <f>'6桁'!M328</f>
        <v>0</v>
      </c>
      <c r="N328" s="95" t="str">
        <f>IF(ISBLANK('6桁'!N328)=TRUE,"",VLOOKUP(パターン表!N328, 'パターン別掛け率（入力）'!$C$3:$I$302, 7, FALSE))</f>
        <v/>
      </c>
      <c r="O328" s="126">
        <f>'6桁'!O328</f>
        <v>0</v>
      </c>
      <c r="P328" s="95">
        <f>IF(ISBLANK('6桁'!P328)=TRUE,"",VLOOKUP(パターン表!P328, 'パターン別掛け率（入力）'!$C$3:$I$302, 7, FALSE))</f>
        <v>100</v>
      </c>
      <c r="Q328" s="20" t="str">
        <f>'6桁'!Q328</f>
        <v>H</v>
      </c>
      <c r="R328" s="161"/>
      <c r="S328" s="22"/>
      <c r="T328" s="74"/>
      <c r="U328" s="22"/>
      <c r="V328" s="267"/>
      <c r="W328" s="22"/>
      <c r="X328" s="4"/>
    </row>
    <row r="329" spans="2:24" ht="30" customHeight="1">
      <c r="B329" s="503"/>
      <c r="C329" s="345" t="s">
        <v>344</v>
      </c>
      <c r="D329" s="318">
        <v>72</v>
      </c>
      <c r="E329" s="361"/>
      <c r="F329" s="94" t="str">
        <f>IF(ISBLANK('6桁'!F329)=TRUE,"",VLOOKUP(パターン表!F329, 'パターン別掛け率（入力）'!$C$3:$I$302, 7, FALSE))</f>
        <v/>
      </c>
      <c r="G329" s="133">
        <f>'6桁'!G329</f>
        <v>0</v>
      </c>
      <c r="H329" s="94" t="str">
        <f>IF(ISBLANK('6桁'!H329)=TRUE,"",VLOOKUP(パターン表!H329, 'パターン別掛け率（入力）'!$C$3:$I$302, 7, FALSE))</f>
        <v/>
      </c>
      <c r="I329" s="133">
        <f>'6桁'!I329</f>
        <v>0</v>
      </c>
      <c r="J329" s="94">
        <f>IF(ISBLANK('6桁'!J329)=TRUE,"",VLOOKUP(パターン表!J329, 'パターン別掛け率（入力）'!$C$3:$I$302, 7, FALSE))</f>
        <v>100</v>
      </c>
      <c r="K329" s="237" t="str">
        <f>'6桁'!K329</f>
        <v>S◇</v>
      </c>
      <c r="L329" s="94" t="str">
        <f>IF(ISBLANK('6桁'!L329)=TRUE,"",VLOOKUP(パターン表!L329, 'パターン別掛け率（入力）'!$C$3:$I$302, 7, FALSE))</f>
        <v/>
      </c>
      <c r="M329" s="237">
        <f>'6桁'!M329</f>
        <v>0</v>
      </c>
      <c r="N329" s="94" t="str">
        <f>IF(ISBLANK('6桁'!N329)=TRUE,"",VLOOKUP(パターン表!N329, 'パターン別掛け率（入力）'!$C$3:$I$302, 7, FALSE))</f>
        <v/>
      </c>
      <c r="O329" s="133">
        <f>'6桁'!O329</f>
        <v>0</v>
      </c>
      <c r="P329" s="94" t="str">
        <f>IF(ISBLANK('6桁'!P329)=TRUE,"",VLOOKUP(パターン表!P329, 'パターン別掛け率（入力）'!$C$3:$I$302, 7, FALSE))</f>
        <v/>
      </c>
      <c r="Q329" s="237">
        <f>'6桁'!Q329</f>
        <v>0</v>
      </c>
      <c r="R329" s="161"/>
      <c r="S329" s="22"/>
      <c r="T329" s="74"/>
      <c r="U329" s="22"/>
      <c r="V329" s="267"/>
      <c r="W329" s="22"/>
      <c r="X329" s="4"/>
    </row>
    <row r="330" spans="2:24" ht="30" customHeight="1">
      <c r="B330" s="503"/>
      <c r="C330" s="341" t="s">
        <v>345</v>
      </c>
      <c r="D330" s="254">
        <v>81</v>
      </c>
      <c r="E330" s="342"/>
      <c r="F330" s="95">
        <f>IF(ISBLANK('6桁'!F330)=TRUE,"",VLOOKUP(パターン表!F330, 'パターン別掛け率（入力）'!$C$3:$I$302, 7, FALSE))</f>
        <v>100</v>
      </c>
      <c r="G330" s="126" t="str">
        <f>'6桁'!G330</f>
        <v>S◇</v>
      </c>
      <c r="H330" s="95" t="str">
        <f>IF(ISBLANK('6桁'!H330)=TRUE,"",VLOOKUP(パターン表!H330, 'パターン別掛け率（入力）'!$C$3:$I$302, 7, FALSE))</f>
        <v/>
      </c>
      <c r="I330" s="126">
        <f>'6桁'!I330</f>
        <v>0</v>
      </c>
      <c r="J330" s="95">
        <f>IF(ISBLANK('6桁'!J330)=TRUE,"",VLOOKUP(パターン表!J330, 'パターン別掛け率（入力）'!$C$3:$I$302, 7, FALSE))</f>
        <v>100</v>
      </c>
      <c r="K330" s="20" t="str">
        <f>'6桁'!K330</f>
        <v>S◇</v>
      </c>
      <c r="L330" s="95" t="str">
        <f>IF(ISBLANK('6桁'!L330)=TRUE,"",VLOOKUP(パターン表!L330, 'パターン別掛け率（入力）'!$C$3:$I$302, 7, FALSE))</f>
        <v/>
      </c>
      <c r="M330" s="20">
        <f>'6桁'!M330</f>
        <v>0</v>
      </c>
      <c r="N330" s="95" t="str">
        <f>IF(ISBLANK('6桁'!N330)=TRUE,"",VLOOKUP(パターン表!N330, 'パターン別掛け率（入力）'!$C$3:$I$302, 7, FALSE))</f>
        <v/>
      </c>
      <c r="O330" s="126">
        <f>'6桁'!O330</f>
        <v>0</v>
      </c>
      <c r="P330" s="95" t="str">
        <f>IF(ISBLANK('6桁'!P330)=TRUE,"",VLOOKUP(パターン表!P330, 'パターン別掛け率（入力）'!$C$3:$I$302, 7, FALSE))</f>
        <v/>
      </c>
      <c r="Q330" s="20">
        <f>'6桁'!Q330</f>
        <v>0</v>
      </c>
      <c r="R330" s="161"/>
      <c r="S330" s="22"/>
      <c r="T330" s="74"/>
      <c r="U330" s="22"/>
      <c r="V330" s="267"/>
      <c r="W330" s="22"/>
      <c r="X330" s="4"/>
    </row>
    <row r="331" spans="2:24" ht="30" customHeight="1">
      <c r="B331" s="503"/>
      <c r="C331" s="341" t="s">
        <v>346</v>
      </c>
      <c r="D331" s="254">
        <v>84</v>
      </c>
      <c r="E331" s="342">
        <v>88</v>
      </c>
      <c r="F331" s="95">
        <f>IF(ISBLANK('6桁'!F331)=TRUE,"",VLOOKUP(パターン表!F331, 'パターン別掛け率（入力）'!$C$3:$I$302, 7, FALSE))</f>
        <v>100</v>
      </c>
      <c r="G331" s="126" t="str">
        <f>'6桁'!G331</f>
        <v>H</v>
      </c>
      <c r="H331" s="95">
        <f>IF(ISBLANK('6桁'!H331)=TRUE,"",VLOOKUP(パターン表!H331, 'パターン別掛け率（入力）'!$C$3:$I$302, 7, FALSE))</f>
        <v>100</v>
      </c>
      <c r="I331" s="126" t="str">
        <f>'6桁'!I331</f>
        <v>H△</v>
      </c>
      <c r="J331" s="95">
        <f>IF(ISBLANK('6桁'!J331)=TRUE,"",VLOOKUP(パターン表!J331, 'パターン別掛け率（入力）'!$C$3:$I$302, 7, FALSE))</f>
        <v>100</v>
      </c>
      <c r="K331" s="20" t="str">
        <f>'6桁'!K331</f>
        <v>H◇</v>
      </c>
      <c r="L331" s="95" t="str">
        <f>IF(ISBLANK('6桁'!L331)=TRUE,"",VLOOKUP(パターン表!L331, 'パターン別掛け率（入力）'!$C$3:$I$302, 7, FALSE))</f>
        <v/>
      </c>
      <c r="M331" s="20">
        <f>'6桁'!M331</f>
        <v>0</v>
      </c>
      <c r="N331" s="95" t="str">
        <f>IF(ISBLANK('6桁'!N331)=TRUE,"",VLOOKUP(パターン表!N331, 'パターン別掛け率（入力）'!$C$3:$I$302, 7, FALSE))</f>
        <v/>
      </c>
      <c r="O331" s="126">
        <f>'6桁'!O331</f>
        <v>0</v>
      </c>
      <c r="P331" s="95" t="str">
        <f>IF(ISBLANK('6桁'!P331)=TRUE,"",VLOOKUP(パターン表!P331, 'パターン別掛け率（入力）'!$C$3:$I$302, 7, FALSE))</f>
        <v/>
      </c>
      <c r="Q331" s="20">
        <f>'6桁'!Q331</f>
        <v>0</v>
      </c>
      <c r="R331" s="161"/>
      <c r="S331" s="22"/>
      <c r="T331" s="74"/>
      <c r="U331" s="22"/>
      <c r="V331" s="267"/>
      <c r="W331" s="22"/>
      <c r="X331" s="4"/>
    </row>
    <row r="332" spans="2:24" ht="30" customHeight="1">
      <c r="B332" s="503"/>
      <c r="C332" s="570" t="s">
        <v>176</v>
      </c>
      <c r="D332" s="254">
        <v>88</v>
      </c>
      <c r="E332" s="342">
        <v>92</v>
      </c>
      <c r="F332" s="95">
        <f>IF(ISBLANK('6桁'!F332)=TRUE,"",VLOOKUP(パターン表!F332, 'パターン別掛け率（入力）'!$C$3:$I$302, 7, FALSE))</f>
        <v>100</v>
      </c>
      <c r="G332" s="133" t="str">
        <f>'6桁'!G332</f>
        <v>H</v>
      </c>
      <c r="H332" s="94">
        <f>IF(ISBLANK('6桁'!H332)=TRUE,"",VLOOKUP(パターン表!H332, 'パターン別掛け率（入力）'!$C$3:$I$302, 7, FALSE))</f>
        <v>100</v>
      </c>
      <c r="I332" s="133" t="str">
        <f>'6桁'!I332</f>
        <v>H★△</v>
      </c>
      <c r="J332" s="94">
        <f>IF(ISBLANK('6桁'!J332)=TRUE,"",VLOOKUP(パターン表!J332, 'パターン別掛け率（入力）'!$C$3:$I$302, 7, FALSE))</f>
        <v>100</v>
      </c>
      <c r="K332" s="237" t="str">
        <f>'6桁'!K332</f>
        <v>S◇</v>
      </c>
      <c r="L332" s="95" t="str">
        <f>IF(ISBLANK('6桁'!L332)=TRUE,"",VLOOKUP(パターン表!L332, 'パターン別掛け率（入力）'!$C$3:$I$302, 7, FALSE))</f>
        <v/>
      </c>
      <c r="M332" s="20">
        <f>'6桁'!M332</f>
        <v>0</v>
      </c>
      <c r="N332" s="94" t="str">
        <f>IF(ISBLANK('6桁'!N332)=TRUE,"",VLOOKUP(パターン表!N332, 'パターン別掛け率（入力）'!$C$3:$I$302, 7, FALSE))</f>
        <v/>
      </c>
      <c r="O332" s="133">
        <f>'6桁'!O332</f>
        <v>0</v>
      </c>
      <c r="P332" s="94" t="str">
        <f>IF(ISBLANK('6桁'!P332)=TRUE,"",VLOOKUP(パターン表!P332, 'パターン別掛け率（入力）'!$C$3:$I$302, 7, FALSE))</f>
        <v/>
      </c>
      <c r="Q332" s="237">
        <f>'6桁'!Q332</f>
        <v>0</v>
      </c>
      <c r="R332" s="161"/>
      <c r="S332" s="22"/>
      <c r="T332" s="74"/>
      <c r="U332" s="22"/>
      <c r="V332" s="267"/>
      <c r="W332" s="22"/>
      <c r="X332" s="4"/>
    </row>
    <row r="333" spans="2:24" ht="30" customHeight="1">
      <c r="B333" s="503"/>
      <c r="C333" s="571"/>
      <c r="D333" s="318">
        <v>88</v>
      </c>
      <c r="E333" s="361"/>
      <c r="F333" s="94" t="str">
        <f>IF(ISBLANK('6桁'!F333)=TRUE,"",VLOOKUP(パターン表!F333, 'パターン別掛け率（入力）'!$C$3:$I$302, 7, FALSE))</f>
        <v/>
      </c>
      <c r="G333" s="126">
        <f>'6桁'!G333</f>
        <v>0</v>
      </c>
      <c r="H333" s="95">
        <f>IF(ISBLANK('6桁'!H333)=TRUE,"",VLOOKUP(パターン表!H333, 'パターン別掛け率（入力）'!$C$3:$I$302, 7, FALSE))</f>
        <v>100</v>
      </c>
      <c r="I333" s="126" t="str">
        <f>'6桁'!I333</f>
        <v>H△</v>
      </c>
      <c r="J333" s="95" t="str">
        <f>IF(ISBLANK('6桁'!J333)=TRUE,"",VLOOKUP(パターン表!J333, 'パターン別掛け率（入力）'!$C$3:$I$302, 7, FALSE))</f>
        <v/>
      </c>
      <c r="K333" s="20">
        <f>'6桁'!K333</f>
        <v>0</v>
      </c>
      <c r="L333" s="95" t="str">
        <f>IF(ISBLANK('6桁'!L333)=TRUE,"",VLOOKUP(パターン表!L333, 'パターン別掛け率（入力）'!$C$3:$I$302, 7, FALSE))</f>
        <v/>
      </c>
      <c r="M333" s="20">
        <f>'6桁'!M333</f>
        <v>0</v>
      </c>
      <c r="N333" s="95" t="str">
        <f>IF(ISBLANK('6桁'!N333)=TRUE,"",VLOOKUP(パターン表!N333, 'パターン別掛け率（入力）'!$C$3:$I$302, 7, FALSE))</f>
        <v/>
      </c>
      <c r="O333" s="126">
        <f>'6桁'!O333</f>
        <v>0</v>
      </c>
      <c r="P333" s="95" t="str">
        <f>IF(ISBLANK('6桁'!P333)=TRUE,"",VLOOKUP(パターン表!P333, 'パターン別掛け率（入力）'!$C$3:$I$302, 7, FALSE))</f>
        <v/>
      </c>
      <c r="Q333" s="20">
        <f>'6桁'!Q333</f>
        <v>0</v>
      </c>
      <c r="R333" s="161"/>
      <c r="S333" s="22"/>
      <c r="T333" s="74"/>
      <c r="U333" s="22"/>
      <c r="V333" s="267"/>
      <c r="W333" s="22"/>
      <c r="X333" s="4"/>
    </row>
    <row r="334" spans="2:24" ht="30" customHeight="1">
      <c r="B334" s="503"/>
      <c r="C334" s="341" t="s">
        <v>107</v>
      </c>
      <c r="D334" s="254">
        <v>91</v>
      </c>
      <c r="E334" s="342">
        <v>95</v>
      </c>
      <c r="F334" s="95">
        <f>IF(ISBLANK('6桁'!F334)=TRUE,"",VLOOKUP(パターン表!F334, 'パターン別掛け率（入力）'!$C$3:$I$302, 7, FALSE))</f>
        <v>100</v>
      </c>
      <c r="G334" s="126" t="str">
        <f>'6桁'!G334</f>
        <v>H</v>
      </c>
      <c r="H334" s="95">
        <f>IF(ISBLANK('6桁'!H334)=TRUE,"",VLOOKUP(パターン表!H334, 'パターン別掛け率（入力）'!$C$3:$I$302, 7, FALSE))</f>
        <v>100</v>
      </c>
      <c r="I334" s="126" t="str">
        <f>'6桁'!I334</f>
        <v>H△</v>
      </c>
      <c r="J334" s="95">
        <f>IF(ISBLANK('6桁'!J334)=TRUE,"",VLOOKUP(パターン表!J334, 'パターン別掛け率（入力）'!$C$3:$I$302, 7, FALSE))</f>
        <v>100</v>
      </c>
      <c r="K334" s="20" t="str">
        <f>'6桁'!K334</f>
        <v>H◇</v>
      </c>
      <c r="L334" s="95" t="str">
        <f>IF(ISBLANK('6桁'!L334)=TRUE,"",VLOOKUP(パターン表!L334, 'パターン別掛け率（入力）'!$C$3:$I$302, 7, FALSE))</f>
        <v/>
      </c>
      <c r="M334" s="20">
        <f>'6桁'!M334</f>
        <v>0</v>
      </c>
      <c r="N334" s="95" t="str">
        <f>IF(ISBLANK('6桁'!N334)=TRUE,"",VLOOKUP(パターン表!N334, 'パターン別掛け率（入力）'!$C$3:$I$302, 7, FALSE))</f>
        <v/>
      </c>
      <c r="O334" s="126">
        <f>'6桁'!O334</f>
        <v>0</v>
      </c>
      <c r="P334" s="95" t="str">
        <f>IF(ISBLANK('6桁'!P334)=TRUE,"",VLOOKUP(パターン表!P334, 'パターン別掛け率（入力）'!$C$3:$I$302, 7, FALSE))</f>
        <v/>
      </c>
      <c r="Q334" s="20">
        <f>'6桁'!Q334</f>
        <v>0</v>
      </c>
      <c r="R334" s="161"/>
      <c r="S334" s="22"/>
      <c r="T334" s="74"/>
      <c r="U334" s="22"/>
      <c r="V334" s="267"/>
      <c r="W334" s="22"/>
      <c r="X334" s="4"/>
    </row>
    <row r="335" spans="2:24" ht="30" customHeight="1">
      <c r="B335" s="503"/>
      <c r="C335" s="341" t="s">
        <v>109</v>
      </c>
      <c r="D335" s="254">
        <v>94</v>
      </c>
      <c r="E335" s="342">
        <v>99</v>
      </c>
      <c r="F335" s="95">
        <f>IF(ISBLANK('6桁'!F335)=TRUE,"",VLOOKUP(パターン表!F335, 'パターン別掛け率（入力）'!$C$3:$I$302, 7, FALSE))</f>
        <v>100</v>
      </c>
      <c r="G335" s="126" t="str">
        <f>'6桁'!G335</f>
        <v>H</v>
      </c>
      <c r="H335" s="95">
        <f>IF(ISBLANK('6桁'!H335)=TRUE,"",VLOOKUP(パターン表!H335, 'パターン別掛け率（入力）'!$C$3:$I$302, 7, FALSE))</f>
        <v>100</v>
      </c>
      <c r="I335" s="126" t="str">
        <f>'6桁'!I335</f>
        <v>H△</v>
      </c>
      <c r="J335" s="95">
        <f>IF(ISBLANK('6桁'!J335)=TRUE,"",VLOOKUP(パターン表!J335, 'パターン別掛け率（入力）'!$C$3:$I$302, 7, FALSE))</f>
        <v>100</v>
      </c>
      <c r="K335" s="20" t="str">
        <f>'6桁'!K335</f>
        <v>H◇</v>
      </c>
      <c r="L335" s="95" t="str">
        <f>IF(ISBLANK('6桁'!L335)=TRUE,"",VLOOKUP(パターン表!L335, 'パターン別掛け率（入力）'!$C$3:$I$302, 7, FALSE))</f>
        <v/>
      </c>
      <c r="M335" s="20">
        <f>'6桁'!M335</f>
        <v>0</v>
      </c>
      <c r="N335" s="95" t="str">
        <f>IF(ISBLANK('6桁'!N335)=TRUE,"",VLOOKUP(パターン表!N335, 'パターン別掛け率（入力）'!$C$3:$I$302, 7, FALSE))</f>
        <v/>
      </c>
      <c r="O335" s="126">
        <f>'6桁'!O335</f>
        <v>0</v>
      </c>
      <c r="P335" s="95" t="str">
        <f>IF(ISBLANK('6桁'!P335)=TRUE,"",VLOOKUP(パターン表!P335, 'パターン別掛け率（入力）'!$C$3:$I$302, 7, FALSE))</f>
        <v/>
      </c>
      <c r="Q335" s="20">
        <f>'6桁'!Q335</f>
        <v>0</v>
      </c>
      <c r="R335" s="161"/>
      <c r="S335" s="22"/>
      <c r="T335" s="74"/>
      <c r="U335" s="22"/>
      <c r="V335" s="267"/>
      <c r="W335" s="22"/>
      <c r="X335" s="4"/>
    </row>
    <row r="336" spans="2:24" ht="30" customHeight="1">
      <c r="B336" s="503"/>
      <c r="C336" s="341" t="s">
        <v>347</v>
      </c>
      <c r="D336" s="254">
        <v>96</v>
      </c>
      <c r="E336" s="342">
        <v>100</v>
      </c>
      <c r="F336" s="95" t="str">
        <f>IF(ISBLANK('6桁'!F336)=TRUE,"",VLOOKUP(パターン表!F336, 'パターン別掛け率（入力）'!$C$3:$I$302, 7, FALSE))</f>
        <v/>
      </c>
      <c r="G336" s="126">
        <f>'6桁'!G336</f>
        <v>0</v>
      </c>
      <c r="H336" s="95">
        <f>IF(ISBLANK('6桁'!H336)=TRUE,"",VLOOKUP(パターン表!H336, 'パターン別掛け率（入力）'!$C$3:$I$302, 7, FALSE))</f>
        <v>100</v>
      </c>
      <c r="I336" s="126" t="str">
        <f>'6桁'!I336</f>
        <v>H</v>
      </c>
      <c r="J336" s="95">
        <f>IF(ISBLANK('6桁'!J336)=TRUE,"",VLOOKUP(パターン表!J336, 'パターン別掛け率（入力）'!$C$3:$I$302, 7, FALSE))</f>
        <v>100</v>
      </c>
      <c r="K336" s="20" t="str">
        <f>'6桁'!K336</f>
        <v>S</v>
      </c>
      <c r="L336" s="95" t="str">
        <f>IF(ISBLANK('6桁'!L336)=TRUE,"",VLOOKUP(パターン表!L336, 'パターン別掛け率（入力）'!$C$3:$I$302, 7, FALSE))</f>
        <v/>
      </c>
      <c r="M336" s="20">
        <f>'6桁'!M336</f>
        <v>0</v>
      </c>
      <c r="N336" s="95" t="str">
        <f>IF(ISBLANK('6桁'!N336)=TRUE,"",VLOOKUP(パターン表!N336, 'パターン別掛け率（入力）'!$C$3:$I$302, 7, FALSE))</f>
        <v/>
      </c>
      <c r="O336" s="126">
        <f>'6桁'!O336</f>
        <v>0</v>
      </c>
      <c r="P336" s="95" t="str">
        <f>IF(ISBLANK('6桁'!P336)=TRUE,"",VLOOKUP(パターン表!P336, 'パターン別掛け率（入力）'!$C$3:$I$302, 7, FALSE))</f>
        <v/>
      </c>
      <c r="Q336" s="20">
        <f>'6桁'!Q336</f>
        <v>0</v>
      </c>
      <c r="R336" s="161"/>
      <c r="S336" s="22"/>
      <c r="T336" s="74"/>
      <c r="U336" s="22"/>
      <c r="V336" s="267"/>
      <c r="W336" s="22"/>
      <c r="X336" s="4"/>
    </row>
    <row r="337" spans="2:27" ht="30" customHeight="1">
      <c r="B337" s="503"/>
      <c r="C337" s="341" t="s">
        <v>352</v>
      </c>
      <c r="D337" s="500">
        <v>92</v>
      </c>
      <c r="E337" s="501"/>
      <c r="F337" s="95" t="str">
        <f>IF(ISBLANK('6桁'!F337)=TRUE,"",VLOOKUP(パターン表!F337, 'パターン別掛け率（入力）'!$C$3:$I$302, 7, FALSE))</f>
        <v/>
      </c>
      <c r="G337" s="126">
        <f>'6桁'!G337</f>
        <v>0</v>
      </c>
      <c r="H337" s="95" t="str">
        <f>IF(ISBLANK('6桁'!H337)=TRUE,"",VLOOKUP(パターン表!H337, 'パターン別掛け率（入力）'!$C$3:$I$302, 7, FALSE))</f>
        <v/>
      </c>
      <c r="I337" s="126">
        <f>'6桁'!I337</f>
        <v>0</v>
      </c>
      <c r="J337" s="95">
        <f>IF(ISBLANK('6桁'!J337)=TRUE,"",VLOOKUP(パターン表!J337, 'パターン別掛け率（入力）'!$C$3:$I$302, 7, FALSE))</f>
        <v>100</v>
      </c>
      <c r="K337" s="20" t="str">
        <f>'6桁'!K337</f>
        <v>S◇</v>
      </c>
      <c r="L337" s="95" t="str">
        <f>IF(ISBLANK('6桁'!L337)=TRUE,"",VLOOKUP(パターン表!L337, 'パターン別掛け率（入力）'!$C$3:$I$302, 7, FALSE))</f>
        <v/>
      </c>
      <c r="M337" s="20">
        <f>'6桁'!M337</f>
        <v>0</v>
      </c>
      <c r="N337" s="95" t="str">
        <f>IF(ISBLANK('6桁'!N337)=TRUE,"",VLOOKUP(パターン表!N337, 'パターン別掛け率（入力）'!$C$3:$I$302, 7, FALSE))</f>
        <v/>
      </c>
      <c r="O337" s="126">
        <f>'6桁'!O337</f>
        <v>0</v>
      </c>
      <c r="P337" s="95" t="str">
        <f>IF(ISBLANK('6桁'!P337)=TRUE,"",VLOOKUP(パターン表!P337, 'パターン別掛け率（入力）'!$C$3:$I$302, 7, FALSE))</f>
        <v/>
      </c>
      <c r="Q337" s="236">
        <f>'6桁'!Q337</f>
        <v>0</v>
      </c>
      <c r="R337" s="161"/>
      <c r="S337" s="22"/>
      <c r="T337" s="74"/>
      <c r="U337" s="22"/>
      <c r="V337" s="267"/>
      <c r="W337" s="22"/>
      <c r="X337" s="4"/>
    </row>
    <row r="338" spans="2:27" ht="30" customHeight="1">
      <c r="B338" s="503"/>
      <c r="C338" s="341" t="s">
        <v>353</v>
      </c>
      <c r="D338" s="500">
        <v>96</v>
      </c>
      <c r="E338" s="501"/>
      <c r="F338" s="95" t="str">
        <f>IF(ISBLANK('6桁'!F338)=TRUE,"",VLOOKUP(パターン表!F338, 'パターン別掛け率（入力）'!$C$3:$I$302, 7, FALSE))</f>
        <v/>
      </c>
      <c r="G338" s="126">
        <f>'6桁'!G338</f>
        <v>0</v>
      </c>
      <c r="H338" s="95">
        <f>IF(ISBLANK('6桁'!H338)=TRUE,"",VLOOKUP(パターン表!H338, 'パターン別掛け率（入力）'!$C$3:$I$302, 7, FALSE))</f>
        <v>100</v>
      </c>
      <c r="I338" s="126" t="str">
        <f>'6桁'!I338</f>
        <v>H△</v>
      </c>
      <c r="J338" s="95">
        <f>IF(ISBLANK('6桁'!J338)=TRUE,"",VLOOKUP(パターン表!J338, 'パターン別掛け率（入力）'!$C$3:$I$302, 7, FALSE))</f>
        <v>100</v>
      </c>
      <c r="K338" s="20" t="str">
        <f>'6桁'!K338</f>
        <v>S◇</v>
      </c>
      <c r="L338" s="95" t="str">
        <f>IF(ISBLANK('6桁'!L338)=TRUE,"",VLOOKUP(パターン表!L338, 'パターン別掛け率（入力）'!$C$3:$I$302, 7, FALSE))</f>
        <v/>
      </c>
      <c r="M338" s="20">
        <f>'6桁'!M338</f>
        <v>0</v>
      </c>
      <c r="N338" s="95" t="str">
        <f>IF(ISBLANK('6桁'!N338)=TRUE,"",VLOOKUP(パターン表!N338, 'パターン別掛け率（入力）'!$C$3:$I$302, 7, FALSE))</f>
        <v/>
      </c>
      <c r="O338" s="126">
        <f>'6桁'!O338</f>
        <v>0</v>
      </c>
      <c r="P338" s="95" t="str">
        <f>IF(ISBLANK('6桁'!P338)=TRUE,"",VLOOKUP(パターン表!P338, 'パターン別掛け率（入力）'!$C$3:$I$302, 7, FALSE))</f>
        <v/>
      </c>
      <c r="Q338" s="20">
        <f>'6桁'!Q338</f>
        <v>0</v>
      </c>
      <c r="R338" s="161"/>
      <c r="S338" s="22"/>
      <c r="T338" s="74"/>
      <c r="U338" s="22"/>
      <c r="V338" s="267"/>
      <c r="W338" s="22"/>
      <c r="X338" s="4"/>
    </row>
    <row r="339" spans="2:27" ht="30" customHeight="1" thickBot="1">
      <c r="B339" s="544"/>
      <c r="C339" s="343" t="s">
        <v>354</v>
      </c>
      <c r="D339" s="558">
        <v>98</v>
      </c>
      <c r="E339" s="559"/>
      <c r="F339" s="118" t="str">
        <f>IF(ISBLANK('6桁'!F339)=TRUE,"",VLOOKUP(パターン表!F339, 'パターン別掛け率（入力）'!$C$3:$I$302, 7, FALSE))</f>
        <v/>
      </c>
      <c r="G339" s="127">
        <f>'6桁'!G339</f>
        <v>0</v>
      </c>
      <c r="H339" s="118">
        <f>IF(ISBLANK('6桁'!H339)=TRUE,"",VLOOKUP(パターン表!H339, 'パターン別掛け率（入力）'!$C$3:$I$302, 7, FALSE))</f>
        <v>100</v>
      </c>
      <c r="I339" s="127" t="str">
        <f>'6桁'!I339</f>
        <v>H</v>
      </c>
      <c r="J339" s="118">
        <f>IF(ISBLANK('6桁'!J339)=TRUE,"",VLOOKUP(パターン表!J339, 'パターン別掛け率（入力）'!$C$3:$I$302, 7, FALSE))</f>
        <v>100</v>
      </c>
      <c r="K339" s="21" t="str">
        <f>'6桁'!K339</f>
        <v>S</v>
      </c>
      <c r="L339" s="118" t="str">
        <f>IF(ISBLANK('6桁'!L339)=TRUE,"",VLOOKUP(パターン表!L339, 'パターン別掛け率（入力）'!$C$3:$I$302, 7, FALSE))</f>
        <v/>
      </c>
      <c r="M339" s="21">
        <f>'6桁'!M339</f>
        <v>0</v>
      </c>
      <c r="N339" s="118" t="str">
        <f>IF(ISBLANK('6桁'!N339)=TRUE,"",VLOOKUP(パターン表!N339, 'パターン別掛け率（入力）'!$C$3:$I$302, 7, FALSE))</f>
        <v/>
      </c>
      <c r="O339" s="127">
        <f>'6桁'!O339</f>
        <v>0</v>
      </c>
      <c r="P339" s="118" t="str">
        <f>IF(ISBLANK('6桁'!P339)=TRUE,"",VLOOKUP(パターン表!P339, 'パターン別掛け率（入力）'!$C$3:$I$302, 7, FALSE))</f>
        <v/>
      </c>
      <c r="Q339" s="21">
        <f>'6桁'!Q339</f>
        <v>0</v>
      </c>
      <c r="R339" s="161"/>
      <c r="S339" s="22"/>
      <c r="T339" s="74"/>
      <c r="U339" s="22"/>
      <c r="V339" s="267"/>
      <c r="W339" s="22"/>
      <c r="X339" s="4"/>
    </row>
    <row r="340" spans="2:27" ht="33.75" customHeight="1">
      <c r="B340" s="545" t="s">
        <v>1119</v>
      </c>
      <c r="C340" s="545"/>
      <c r="D340" s="545"/>
      <c r="E340" s="545"/>
      <c r="F340" s="545"/>
      <c r="G340" s="545"/>
      <c r="H340" s="545"/>
      <c r="I340" s="545"/>
      <c r="J340" s="545"/>
      <c r="K340" s="545"/>
      <c r="L340" s="545"/>
      <c r="M340" s="545"/>
      <c r="N340" s="545"/>
      <c r="O340" s="545"/>
      <c r="P340" s="545"/>
      <c r="Q340" s="545"/>
      <c r="R340" s="546"/>
      <c r="S340" s="546"/>
      <c r="T340" s="546"/>
      <c r="U340" s="546"/>
    </row>
    <row r="341" spans="2:27" ht="13.5" customHeight="1">
      <c r="C341" s="327"/>
      <c r="D341" s="327"/>
      <c r="E341" s="327"/>
      <c r="F341" s="10"/>
      <c r="G341" s="17"/>
      <c r="H341" s="10"/>
      <c r="I341" s="17"/>
      <c r="J341" s="10"/>
      <c r="K341" s="17"/>
      <c r="L341" s="10"/>
      <c r="M341" s="17"/>
      <c r="N341" s="10"/>
      <c r="O341" s="17"/>
      <c r="P341" s="10"/>
      <c r="Q341" s="17"/>
      <c r="R341" s="10"/>
      <c r="S341" s="17"/>
      <c r="T341" s="10"/>
      <c r="U341" s="17"/>
      <c r="V341" s="10"/>
      <c r="W341" s="17"/>
      <c r="X341" s="10"/>
      <c r="Y341" s="17"/>
    </row>
    <row r="342" spans="2:27" ht="14.25" customHeight="1" thickBot="1">
      <c r="C342" s="327"/>
      <c r="D342" s="327"/>
      <c r="E342" s="327"/>
      <c r="F342" s="74"/>
      <c r="G342" s="18"/>
      <c r="H342" s="74"/>
      <c r="I342" s="18"/>
      <c r="J342" s="74"/>
      <c r="K342" s="18"/>
      <c r="L342" s="74"/>
      <c r="M342" s="18"/>
      <c r="N342" s="74"/>
      <c r="O342" s="18"/>
      <c r="P342" s="74"/>
      <c r="Q342" s="18"/>
      <c r="R342" s="74"/>
      <c r="S342" s="17"/>
      <c r="T342" s="74"/>
      <c r="U342" s="18"/>
    </row>
    <row r="343" spans="2:27" ht="25.5" customHeight="1" thickTop="1" thickBot="1">
      <c r="B343" s="518" t="s">
        <v>451</v>
      </c>
      <c r="C343" s="519"/>
      <c r="D343" s="519"/>
      <c r="E343" s="519"/>
      <c r="F343" s="519"/>
      <c r="G343" s="519"/>
      <c r="H343" s="519"/>
      <c r="I343" s="519"/>
      <c r="J343" s="519"/>
      <c r="K343" s="519"/>
      <c r="L343" s="519"/>
      <c r="M343" s="519"/>
      <c r="N343" s="519"/>
      <c r="O343" s="519"/>
      <c r="P343" s="519"/>
      <c r="Q343" s="519"/>
      <c r="R343" s="519"/>
      <c r="S343" s="519"/>
      <c r="T343" s="519"/>
      <c r="U343" s="519"/>
      <c r="V343" s="519"/>
      <c r="W343" s="519"/>
      <c r="X343" s="519"/>
      <c r="Y343" s="519"/>
      <c r="Z343" s="519"/>
      <c r="AA343" s="520"/>
    </row>
    <row r="344" spans="2:27" ht="14.25" thickTop="1"/>
    <row r="345" spans="2:27" s="239" customFormat="1" ht="20.100000000000001" customHeight="1" thickBot="1">
      <c r="B345" s="238" t="s">
        <v>730</v>
      </c>
      <c r="F345" s="240"/>
      <c r="H345" s="240"/>
      <c r="J345" s="240"/>
      <c r="L345" s="240"/>
      <c r="N345" s="240"/>
      <c r="P345" s="240"/>
      <c r="R345" s="240"/>
      <c r="T345" s="240"/>
      <c r="V345" s="240"/>
      <c r="X345" s="240"/>
    </row>
    <row r="346" spans="2:27" ht="19.5" customHeight="1" thickBot="1">
      <c r="B346" s="521" t="s">
        <v>452</v>
      </c>
      <c r="C346" s="524" t="s">
        <v>524</v>
      </c>
      <c r="D346" s="527" t="s">
        <v>1113</v>
      </c>
      <c r="E346" s="540"/>
      <c r="F346" s="531" t="s">
        <v>453</v>
      </c>
      <c r="G346" s="532"/>
      <c r="H346" s="532"/>
      <c r="I346" s="532"/>
      <c r="J346" s="532"/>
      <c r="K346" s="532"/>
      <c r="L346" s="532"/>
      <c r="M346" s="532"/>
      <c r="N346" s="532"/>
      <c r="O346" s="532"/>
      <c r="P346" s="532"/>
      <c r="Q346" s="533"/>
      <c r="R346" s="135"/>
      <c r="S346" s="11"/>
      <c r="T346" s="11"/>
      <c r="U346" s="11"/>
      <c r="V346" s="11"/>
      <c r="W346" s="11"/>
      <c r="X346" s="11"/>
      <c r="Y346" s="11"/>
      <c r="Z346" s="11"/>
    </row>
    <row r="347" spans="2:27" ht="19.5" customHeight="1">
      <c r="B347" s="522"/>
      <c r="C347" s="525"/>
      <c r="D347" s="541"/>
      <c r="E347" s="542"/>
      <c r="F347" s="516" t="s">
        <v>971</v>
      </c>
      <c r="G347" s="507"/>
      <c r="H347" s="506" t="s">
        <v>775</v>
      </c>
      <c r="I347" s="507"/>
      <c r="J347" s="506" t="s">
        <v>770</v>
      </c>
      <c r="K347" s="507"/>
      <c r="L347" s="506" t="s">
        <v>777</v>
      </c>
      <c r="M347" s="507"/>
      <c r="N347" s="506" t="s">
        <v>778</v>
      </c>
      <c r="O347" s="507"/>
      <c r="P347" s="506" t="s">
        <v>780</v>
      </c>
      <c r="Q347" s="507"/>
      <c r="R347" s="135"/>
      <c r="S347" s="11"/>
      <c r="T347" s="11"/>
      <c r="U347" s="11"/>
      <c r="V347" s="11"/>
      <c r="W347" s="11"/>
      <c r="X347" s="11"/>
      <c r="Y347" s="11"/>
      <c r="Z347" s="11"/>
    </row>
    <row r="348" spans="2:27" ht="19.5" customHeight="1">
      <c r="B348" s="522"/>
      <c r="C348" s="525"/>
      <c r="D348" s="510" t="s">
        <v>1115</v>
      </c>
      <c r="E348" s="550" t="s">
        <v>1114</v>
      </c>
      <c r="F348" s="517"/>
      <c r="G348" s="509"/>
      <c r="H348" s="508"/>
      <c r="I348" s="509"/>
      <c r="J348" s="508"/>
      <c r="K348" s="509"/>
      <c r="L348" s="508"/>
      <c r="M348" s="509"/>
      <c r="N348" s="508"/>
      <c r="O348" s="509"/>
      <c r="P348" s="508"/>
      <c r="Q348" s="509"/>
      <c r="R348" s="410"/>
      <c r="S348" s="407"/>
      <c r="T348" s="407"/>
      <c r="U348" s="407"/>
      <c r="V348" s="407"/>
      <c r="W348" s="407"/>
      <c r="X348" s="136"/>
      <c r="Y348" s="136"/>
    </row>
    <row r="349" spans="2:27" ht="19.5" customHeight="1" thickBot="1">
      <c r="B349" s="523"/>
      <c r="C349" s="526"/>
      <c r="D349" s="549"/>
      <c r="E349" s="551"/>
      <c r="F349" s="553" t="s">
        <v>774</v>
      </c>
      <c r="G349" s="554"/>
      <c r="H349" s="553" t="s">
        <v>782</v>
      </c>
      <c r="I349" s="554"/>
      <c r="J349" s="514" t="s">
        <v>774</v>
      </c>
      <c r="K349" s="515"/>
      <c r="L349" s="514" t="s">
        <v>782</v>
      </c>
      <c r="M349" s="515"/>
      <c r="N349" s="514" t="s">
        <v>781</v>
      </c>
      <c r="O349" s="515"/>
      <c r="P349" s="514" t="s">
        <v>781</v>
      </c>
      <c r="Q349" s="555"/>
      <c r="R349" s="358"/>
      <c r="S349" s="327"/>
      <c r="T349" s="327"/>
      <c r="U349" s="327"/>
      <c r="V349" s="327"/>
      <c r="W349" s="327"/>
      <c r="X349" s="4"/>
    </row>
    <row r="350" spans="2:27" ht="30" customHeight="1">
      <c r="B350" s="502">
        <v>14</v>
      </c>
      <c r="C350" s="352" t="s">
        <v>55</v>
      </c>
      <c r="D350" s="253">
        <v>69</v>
      </c>
      <c r="E350" s="353"/>
      <c r="F350" s="91" t="str">
        <f>IF(ISBLANK('6桁'!F350)=TRUE,"",VLOOKUP(パターン表!F350, 'パターン別掛け率（入力）'!$C$3:$I$302, 7, FALSE))</f>
        <v/>
      </c>
      <c r="G350" s="124">
        <f>'6桁'!G350</f>
        <v>0</v>
      </c>
      <c r="H350" s="91" t="str">
        <f>IF(ISBLANK('6桁'!H350)=TRUE,"",VLOOKUP(パターン表!H350, 'パターン別掛け率（入力）'!$C$3:$I$302, 7, FALSE))</f>
        <v/>
      </c>
      <c r="I350" s="124">
        <f>'6桁'!I350</f>
        <v>0</v>
      </c>
      <c r="J350" s="91">
        <f>IF(ISBLANK('6桁'!J350)=TRUE,"",VLOOKUP(パターン表!J350, 'パターン別掛け率（入力）'!$C$3:$I$302, 7, FALSE))</f>
        <v>100</v>
      </c>
      <c r="K350" s="92" t="str">
        <f>'6桁'!K350</f>
        <v>V◇</v>
      </c>
      <c r="L350" s="128" t="str">
        <f>IF(ISBLANK('6桁'!L350)=TRUE,"",VLOOKUP(パターン表!L350, 'パターン別掛け率（入力）'!$C$3:$I$302, 7, FALSE))</f>
        <v/>
      </c>
      <c r="M350" s="131">
        <f>'6桁'!M350</f>
        <v>0</v>
      </c>
      <c r="N350" s="91" t="str">
        <f>IF(ISBLANK('6桁'!N350)=TRUE,"",VLOOKUP(パターン表!N350, 'パターン別掛け率（入力）'!$C$3:$I$302, 7, FALSE))</f>
        <v/>
      </c>
      <c r="O350" s="124">
        <f>'6桁'!O350</f>
        <v>0</v>
      </c>
      <c r="P350" s="91">
        <f>IF(ISBLANK('6桁'!P350)=TRUE,"",VLOOKUP(パターン表!P350, 'パターン別掛け率（入力）'!$C$3:$I$302, 7, FALSE))</f>
        <v>100</v>
      </c>
      <c r="Q350" s="92" t="str">
        <f>'6桁'!Q350</f>
        <v>V
DZ101</v>
      </c>
      <c r="R350" s="267"/>
      <c r="S350" s="22"/>
      <c r="T350" s="74"/>
      <c r="U350" s="22"/>
      <c r="V350" s="74"/>
      <c r="W350" s="22"/>
      <c r="X350" s="74"/>
      <c r="Y350" s="22"/>
    </row>
    <row r="351" spans="2:27" ht="30" customHeight="1">
      <c r="B351" s="503"/>
      <c r="C351" s="341" t="s">
        <v>58</v>
      </c>
      <c r="D351" s="254">
        <v>72</v>
      </c>
      <c r="E351" s="342"/>
      <c r="F351" s="95">
        <f>IF(ISBLANK('6桁'!F351)=TRUE,"",VLOOKUP(パターン表!F351, 'パターン別掛け率（入力）'!$C$3:$I$302, 7, FALSE))</f>
        <v>100</v>
      </c>
      <c r="G351" s="126" t="str">
        <f>'6桁'!G351</f>
        <v>V◇</v>
      </c>
      <c r="H351" s="95" t="str">
        <f>IF(ISBLANK('6桁'!H351)=TRUE,"",VLOOKUP(パターン表!H351, 'パターン別掛け率（入力）'!$C$3:$I$302, 7, FALSE))</f>
        <v/>
      </c>
      <c r="I351" s="126">
        <f>'6桁'!I351</f>
        <v>0</v>
      </c>
      <c r="J351" s="95">
        <f>IF(ISBLANK('6桁'!J351)=TRUE,"",VLOOKUP(パターン表!J351, 'パターン別掛け率（入力）'!$C$3:$I$302, 7, FALSE))</f>
        <v>100</v>
      </c>
      <c r="K351" s="20" t="str">
        <f>'6桁'!K351</f>
        <v>V◇</v>
      </c>
      <c r="L351" s="95">
        <f>IF(ISBLANK('6桁'!L351)=TRUE,"",VLOOKUP(パターン表!L351, 'パターン別掛け率（入力）'!$C$3:$I$302, 7, FALSE))</f>
        <v>100</v>
      </c>
      <c r="M351" s="20" t="str">
        <f>'6桁'!M351</f>
        <v>H</v>
      </c>
      <c r="N351" s="95">
        <f>IF(ISBLANK('6桁'!N351)=TRUE,"",VLOOKUP(パターン表!N351, 'パターン別掛け率（入力）'!$C$3:$I$302, 7, FALSE))</f>
        <v>100</v>
      </c>
      <c r="O351" s="126" t="str">
        <f>'6桁'!O351</f>
        <v>V</v>
      </c>
      <c r="P351" s="95" t="str">
        <f>IF(ISBLANK('6桁'!P351)=TRUE,"",VLOOKUP(パターン表!P351, 'パターン別掛け率（入力）'!$C$3:$I$302, 7, FALSE))</f>
        <v/>
      </c>
      <c r="Q351" s="20">
        <f>'6桁'!Q351</f>
        <v>0</v>
      </c>
      <c r="R351" s="267"/>
      <c r="S351" s="22"/>
      <c r="T351" s="74"/>
      <c r="U351" s="22"/>
      <c r="V351" s="74"/>
      <c r="W351" s="22"/>
      <c r="X351" s="74"/>
      <c r="Y351" s="22"/>
    </row>
    <row r="352" spans="2:27" ht="30" customHeight="1">
      <c r="B352" s="503"/>
      <c r="C352" s="341" t="s">
        <v>59</v>
      </c>
      <c r="D352" s="254" t="s">
        <v>1122</v>
      </c>
      <c r="E352" s="342"/>
      <c r="F352" s="95" t="str">
        <f>IF(ISBLANK('6桁'!F352)=TRUE,"",VLOOKUP(パターン表!F352, 'パターン別掛け率（入力）'!$C$3:$I$302, 7, FALSE))</f>
        <v/>
      </c>
      <c r="G352" s="126">
        <f>'6桁'!G352</f>
        <v>0</v>
      </c>
      <c r="H352" s="95" t="str">
        <f>IF(ISBLANK('6桁'!H352)=TRUE,"",VLOOKUP(パターン表!H352, 'パターン別掛け率（入力）'!$C$3:$I$302, 7, FALSE))</f>
        <v/>
      </c>
      <c r="I352" s="126">
        <f>'6桁'!I352</f>
        <v>0</v>
      </c>
      <c r="J352" s="95" t="str">
        <f>IF(ISBLANK('6桁'!J352)=TRUE,"",VLOOKUP(パターン表!J352, 'パターン別掛け率（入力）'!$C$3:$I$302, 7, FALSE))</f>
        <v/>
      </c>
      <c r="K352" s="20">
        <f>'6桁'!K352</f>
        <v>0</v>
      </c>
      <c r="L352" s="95" t="str">
        <f>IF(ISBLANK('6桁'!L352)=TRUE,"",VLOOKUP(パターン表!L352, 'パターン別掛け率（入力）'!$C$3:$I$302, 7, FALSE))</f>
        <v/>
      </c>
      <c r="M352" s="20">
        <f>'6桁'!M352</f>
        <v>0</v>
      </c>
      <c r="N352" s="95" t="str">
        <f>IF(ISBLANK('6桁'!N352)=TRUE,"",VLOOKUP(パターン表!N352, 'パターン別掛け率（入力）'!$C$3:$I$302, 7, FALSE))</f>
        <v/>
      </c>
      <c r="O352" s="126">
        <f>'6桁'!O352</f>
        <v>0</v>
      </c>
      <c r="P352" s="95">
        <f>IF(ISBLANK('6桁'!P352)=TRUE,"",VLOOKUP(パターン表!P352, 'パターン別掛け率（入力）'!$C$3:$I$302, 7, FALSE))</f>
        <v>100</v>
      </c>
      <c r="Q352" s="20" t="str">
        <f>'6桁'!Q352</f>
        <v>V
DZ101</v>
      </c>
      <c r="R352" s="267"/>
      <c r="S352" s="22"/>
      <c r="T352" s="74"/>
      <c r="U352" s="22"/>
      <c r="V352" s="74"/>
      <c r="W352" s="22"/>
      <c r="X352" s="74"/>
      <c r="Y352" s="22"/>
    </row>
    <row r="353" spans="2:25" ht="30" customHeight="1">
      <c r="B353" s="503"/>
      <c r="C353" s="341" t="s">
        <v>104</v>
      </c>
      <c r="D353" s="254">
        <v>75</v>
      </c>
      <c r="E353" s="342">
        <v>79</v>
      </c>
      <c r="F353" s="95">
        <f>IF(ISBLANK('6桁'!F353)=TRUE,"",VLOOKUP(パターン表!F353, 'パターン別掛け率（入力）'!$C$3:$I$302, 7, FALSE))</f>
        <v>100</v>
      </c>
      <c r="G353" s="126" t="str">
        <f>'6桁'!G353</f>
        <v>H◇</v>
      </c>
      <c r="H353" s="95" t="str">
        <f>IF(ISBLANK('6桁'!H353)=TRUE,"",VLOOKUP(パターン表!H353, 'パターン別掛け率（入力）'!$C$3:$I$302, 7, FALSE))</f>
        <v/>
      </c>
      <c r="I353" s="126">
        <f>'6桁'!I353</f>
        <v>0</v>
      </c>
      <c r="J353" s="95">
        <f>IF(ISBLANK('6桁'!J353)=TRUE,"",VLOOKUP(パターン表!J353, 'パターン別掛け率（入力）'!$C$3:$I$302, 7, FALSE))</f>
        <v>100</v>
      </c>
      <c r="K353" s="20" t="str">
        <f>'6桁'!K353</f>
        <v>H◇</v>
      </c>
      <c r="L353" s="95" t="str">
        <f>IF(ISBLANK('6桁'!L353)=TRUE,"",VLOOKUP(パターン表!L353, 'パターン別掛け率（入力）'!$C$3:$I$302, 7, FALSE))</f>
        <v/>
      </c>
      <c r="M353" s="20">
        <f>'6桁'!M353</f>
        <v>0</v>
      </c>
      <c r="N353" s="95" t="str">
        <f>IF(ISBLANK('6桁'!N353)=TRUE,"",VLOOKUP(パターン表!N353, 'パターン別掛け率（入力）'!$C$3:$I$302, 7, FALSE))</f>
        <v/>
      </c>
      <c r="O353" s="126">
        <f>'6桁'!O353</f>
        <v>0</v>
      </c>
      <c r="P353" s="95" t="str">
        <f>IF(ISBLANK('6桁'!P353)=TRUE,"",VLOOKUP(パターン表!P353, 'パターン別掛け率（入力）'!$C$3:$I$302, 7, FALSE))</f>
        <v/>
      </c>
      <c r="Q353" s="20">
        <f>'6桁'!Q353</f>
        <v>0</v>
      </c>
      <c r="R353" s="267"/>
      <c r="S353" s="22"/>
      <c r="T353" s="74"/>
      <c r="U353" s="22"/>
      <c r="V353" s="74"/>
      <c r="W353" s="22"/>
      <c r="X353" s="74"/>
      <c r="Y353" s="22"/>
    </row>
    <row r="354" spans="2:25" ht="30" customHeight="1">
      <c r="B354" s="503"/>
      <c r="C354" s="341" t="s">
        <v>162</v>
      </c>
      <c r="D354" s="254">
        <v>79</v>
      </c>
      <c r="E354" s="342">
        <v>83</v>
      </c>
      <c r="F354" s="95" t="str">
        <f>IF(ISBLANK('6桁'!F354)=TRUE,"",VLOOKUP(パターン表!F354, 'パターン別掛け率（入力）'!$C$3:$I$302, 7, FALSE))</f>
        <v/>
      </c>
      <c r="G354" s="126">
        <f>'6桁'!G354</f>
        <v>0</v>
      </c>
      <c r="H354" s="95" t="str">
        <f>IF(ISBLANK('6桁'!H354)=TRUE,"",VLOOKUP(パターン表!H354, 'パターン別掛け率（入力）'!$C$3:$I$302, 7, FALSE))</f>
        <v/>
      </c>
      <c r="I354" s="126">
        <f>'6桁'!I354</f>
        <v>0</v>
      </c>
      <c r="J354" s="95">
        <f>IF(ISBLANK('6桁'!J354)=TRUE,"",VLOOKUP(パターン表!J354, 'パターン別掛け率（入力）'!$C$3:$I$302, 7, FALSE))</f>
        <v>100</v>
      </c>
      <c r="K354" s="20" t="str">
        <f>'6桁'!K354</f>
        <v>H◇</v>
      </c>
      <c r="L354" s="95" t="str">
        <f>IF(ISBLANK('6桁'!L354)=TRUE,"",VLOOKUP(パターン表!L354, 'パターン別掛け率（入力）'!$C$3:$I$302, 7, FALSE))</f>
        <v/>
      </c>
      <c r="M354" s="20">
        <f>'6桁'!M354</f>
        <v>0</v>
      </c>
      <c r="N354" s="95">
        <f>IF(ISBLANK('6桁'!N354)=TRUE,"",VLOOKUP(パターン表!N354, 'パターン別掛け率（入力）'!$C$3:$I$302, 7, FALSE))</f>
        <v>100</v>
      </c>
      <c r="O354" s="126" t="str">
        <f>'6桁'!O354</f>
        <v>H</v>
      </c>
      <c r="P354" s="95">
        <f>IF(ISBLANK('6桁'!P354)=TRUE,"",VLOOKUP(パターン表!P354, 'パターン別掛け率（入力）'!$C$3:$I$302, 7, FALSE))</f>
        <v>100</v>
      </c>
      <c r="Q354" s="20" t="str">
        <f>'6桁'!Q354</f>
        <v>H
DZ101</v>
      </c>
      <c r="R354" s="267"/>
      <c r="S354" s="22"/>
      <c r="T354" s="74"/>
      <c r="U354" s="22"/>
      <c r="V354" s="74"/>
      <c r="W354" s="22"/>
      <c r="X354" s="74"/>
      <c r="Y354" s="22"/>
    </row>
    <row r="355" spans="2:25" ht="30" customHeight="1">
      <c r="B355" s="503"/>
      <c r="C355" s="341" t="s">
        <v>80</v>
      </c>
      <c r="D355" s="254">
        <v>82</v>
      </c>
      <c r="E355" s="342">
        <v>86</v>
      </c>
      <c r="F355" s="95">
        <f>IF(ISBLANK('6桁'!F355)=TRUE,"",VLOOKUP(パターン表!F355, 'パターン別掛け率（入力）'!$C$3:$I$302, 7, FALSE))</f>
        <v>100</v>
      </c>
      <c r="G355" s="126" t="str">
        <f>'6桁'!G355</f>
        <v>※H
LM704</v>
      </c>
      <c r="H355" s="95" t="str">
        <f>IF(ISBLANK('6桁'!H355)=TRUE,"",VLOOKUP(パターン表!H355, 'パターン別掛け率（入力）'!$C$3:$I$302, 7, FALSE))</f>
        <v/>
      </c>
      <c r="I355" s="126">
        <f>'6桁'!I355</f>
        <v>0</v>
      </c>
      <c r="J355" s="95" t="str">
        <f>IF(ISBLANK('6桁'!J355)=TRUE,"",VLOOKUP(パターン表!J355, 'パターン別掛け率（入力）'!$C$3:$I$302, 7, FALSE))</f>
        <v/>
      </c>
      <c r="K355" s="20">
        <f>'6桁'!K355</f>
        <v>0</v>
      </c>
      <c r="L355" s="95" t="str">
        <f>IF(ISBLANK('6桁'!L355)=TRUE,"",VLOOKUP(パターン表!L355, 'パターン別掛け率（入力）'!$C$3:$I$302, 7, FALSE))</f>
        <v/>
      </c>
      <c r="M355" s="20">
        <f>'6桁'!M355</f>
        <v>0</v>
      </c>
      <c r="N355" s="95">
        <f>IF(ISBLANK('6桁'!N355)=TRUE,"",VLOOKUP(パターン表!N355, 'パターン別掛け率（入力）'!$C$3:$I$302, 7, FALSE))</f>
        <v>100</v>
      </c>
      <c r="O355" s="126" t="str">
        <f>'6桁'!O355</f>
        <v>H</v>
      </c>
      <c r="P355" s="95">
        <f>IF(ISBLANK('6桁'!P355)=TRUE,"",VLOOKUP(パターン表!P355, 'パターン別掛け率（入力）'!$C$3:$I$302, 7, FALSE))</f>
        <v>100</v>
      </c>
      <c r="Q355" s="20" t="str">
        <f>'6桁'!Q355</f>
        <v>H</v>
      </c>
      <c r="R355" s="267"/>
      <c r="S355" s="22"/>
      <c r="T355" s="74"/>
      <c r="U355" s="22"/>
      <c r="V355" s="74"/>
      <c r="W355" s="22"/>
      <c r="X355" s="74"/>
      <c r="Y355" s="22"/>
    </row>
    <row r="356" spans="2:25" ht="30" customHeight="1">
      <c r="B356" s="503"/>
      <c r="C356" s="341" t="s">
        <v>348</v>
      </c>
      <c r="D356" s="254">
        <v>75</v>
      </c>
      <c r="E356" s="342">
        <v>79</v>
      </c>
      <c r="F356" s="95">
        <f>IF(ISBLANK('6桁'!F356)=TRUE,"",VLOOKUP(パターン表!F356, 'パターン別掛け率（入力）'!$C$3:$I$302, 7, FALSE))</f>
        <v>100</v>
      </c>
      <c r="G356" s="126" t="str">
        <f>'6桁'!G356</f>
        <v>H◇</v>
      </c>
      <c r="H356" s="95">
        <f>IF(ISBLANK('6桁'!H356)=TRUE,"",VLOOKUP(パターン表!H356, 'パターン別掛け率（入力）'!$C$3:$I$302, 7, FALSE))</f>
        <v>100</v>
      </c>
      <c r="I356" s="126" t="str">
        <f>'6桁'!I356</f>
        <v>H△</v>
      </c>
      <c r="J356" s="95">
        <f>IF(ISBLANK('6桁'!J356)=TRUE,"",VLOOKUP(パターン表!J356, 'パターン別掛け率（入力）'!$C$3:$I$302, 7, FALSE))</f>
        <v>100</v>
      </c>
      <c r="K356" s="20" t="str">
        <f>'6桁'!K356</f>
        <v>S◇</v>
      </c>
      <c r="L356" s="95">
        <f>IF(ISBLANK('6桁'!L356)=TRUE,"",VLOOKUP(パターン表!L356, 'パターン別掛け率（入力）'!$C$3:$I$302, 7, FALSE))</f>
        <v>100</v>
      </c>
      <c r="M356" s="126" t="str">
        <f>'6桁'!M356</f>
        <v>H</v>
      </c>
      <c r="N356" s="95" t="str">
        <f>IF(ISBLANK('6桁'!N356)=TRUE,"",VLOOKUP(パターン表!N356, 'パターン別掛け率（入力）'!$C$3:$I$302, 7, FALSE))</f>
        <v/>
      </c>
      <c r="O356" s="126">
        <f>'6桁'!O356</f>
        <v>0</v>
      </c>
      <c r="P356" s="95" t="str">
        <f>IF(ISBLANK('6桁'!P356)=TRUE,"",VLOOKUP(パターン表!P356, 'パターン別掛け率（入力）'!$C$3:$I$302, 7, FALSE))</f>
        <v/>
      </c>
      <c r="Q356" s="20">
        <f>'6桁'!Q356</f>
        <v>0</v>
      </c>
      <c r="R356" s="267"/>
      <c r="S356" s="22"/>
      <c r="T356" s="74"/>
      <c r="U356" s="22"/>
      <c r="V356" s="74"/>
      <c r="W356" s="22"/>
      <c r="X356" s="74"/>
      <c r="Y356" s="22"/>
    </row>
    <row r="357" spans="2:25" ht="30" customHeight="1">
      <c r="B357" s="503"/>
      <c r="C357" s="341" t="s">
        <v>349</v>
      </c>
      <c r="D357" s="254">
        <v>79</v>
      </c>
      <c r="E357" s="342">
        <v>83</v>
      </c>
      <c r="F357" s="95">
        <f>IF(ISBLANK('6桁'!F357)=TRUE,"",VLOOKUP(パターン表!F357, 'パターン別掛け率（入力）'!$C$3:$I$302, 7, FALSE))</f>
        <v>100</v>
      </c>
      <c r="G357" s="126" t="str">
        <f>'6桁'!G357</f>
        <v>H◇</v>
      </c>
      <c r="H357" s="95">
        <f>IF(ISBLANK('6桁'!H357)=TRUE,"",VLOOKUP(パターン表!H357, 'パターン別掛け率（入力）'!$C$3:$I$302, 7, FALSE))</f>
        <v>100</v>
      </c>
      <c r="I357" s="126" t="str">
        <f>'6桁'!I357</f>
        <v>S△</v>
      </c>
      <c r="J357" s="95">
        <f>IF(ISBLANK('6桁'!J357)=TRUE,"",VLOOKUP(パターン表!J357, 'パターン別掛け率（入力）'!$C$3:$I$302, 7, FALSE))</f>
        <v>100</v>
      </c>
      <c r="K357" s="20" t="str">
        <f>'6桁'!K357</f>
        <v>S◇</v>
      </c>
      <c r="L357" s="95">
        <f>IF(ISBLANK('6桁'!L357)=TRUE,"",VLOOKUP(パターン表!L357, 'パターン別掛け率（入力）'!$C$3:$I$302, 7, FALSE))</f>
        <v>100</v>
      </c>
      <c r="M357" s="20" t="str">
        <f>'6桁'!M357</f>
        <v>H</v>
      </c>
      <c r="N357" s="95" t="str">
        <f>IF(ISBLANK('6桁'!N357)=TRUE,"",VLOOKUP(パターン表!N357, 'パターン別掛け率（入力）'!$C$3:$I$302, 7, FALSE))</f>
        <v/>
      </c>
      <c r="O357" s="126">
        <f>'6桁'!O357</f>
        <v>0</v>
      </c>
      <c r="P357" s="95" t="str">
        <f>IF(ISBLANK('6桁'!P357)=TRUE,"",VLOOKUP(パターン表!P357, 'パターン別掛け率（入力）'!$C$3:$I$302, 7, FALSE))</f>
        <v/>
      </c>
      <c r="Q357" s="20">
        <f>'6桁'!Q357</f>
        <v>0</v>
      </c>
      <c r="R357" s="267"/>
      <c r="S357" s="22"/>
      <c r="T357" s="74"/>
      <c r="U357" s="22"/>
      <c r="V357" s="74"/>
      <c r="W357" s="22"/>
      <c r="X357" s="74"/>
      <c r="Y357" s="22"/>
    </row>
    <row r="358" spans="2:25" ht="30" customHeight="1">
      <c r="B358" s="503"/>
      <c r="C358" s="341" t="s">
        <v>170</v>
      </c>
      <c r="D358" s="254">
        <v>82</v>
      </c>
      <c r="E358" s="342">
        <v>86</v>
      </c>
      <c r="F358" s="95">
        <f>IF(ISBLANK('6桁'!F358)=TRUE,"",VLOOKUP(パターン表!F358, 'パターン別掛け率（入力）'!$C$3:$I$302, 7, FALSE))</f>
        <v>100</v>
      </c>
      <c r="G358" s="126" t="str">
        <f>'6桁'!G358</f>
        <v>H</v>
      </c>
      <c r="H358" s="95" t="str">
        <f>IF(ISBLANK('6桁'!H358)=TRUE,"",VLOOKUP(パターン表!H358, 'パターン別掛け率（入力）'!$C$3:$I$302, 7, FALSE))</f>
        <v/>
      </c>
      <c r="I358" s="126">
        <f>'6桁'!I358</f>
        <v>0</v>
      </c>
      <c r="J358" s="95">
        <f>IF(ISBLANK('6桁'!J358)=TRUE,"",VLOOKUP(パターン表!J358, 'パターン別掛け率（入力）'!$C$3:$I$302, 7, FALSE))</f>
        <v>100</v>
      </c>
      <c r="K358" s="20" t="str">
        <f>'6桁'!K358</f>
        <v>S◇</v>
      </c>
      <c r="L358" s="95" t="str">
        <f>IF(ISBLANK('6桁'!L358)=TRUE,"",VLOOKUP(パターン表!L358, 'パターン別掛け率（入力）'!$C$3:$I$302, 7, FALSE))</f>
        <v/>
      </c>
      <c r="M358" s="20">
        <f>'6桁'!M358</f>
        <v>0</v>
      </c>
      <c r="N358" s="95" t="str">
        <f>IF(ISBLANK('6桁'!N358)=TRUE,"",VLOOKUP(パターン表!N358, 'パターン別掛け率（入力）'!$C$3:$I$302, 7, FALSE))</f>
        <v/>
      </c>
      <c r="O358" s="126">
        <f>'6桁'!O358</f>
        <v>0</v>
      </c>
      <c r="P358" s="95" t="str">
        <f>IF(ISBLANK('6桁'!P358)=TRUE,"",VLOOKUP(パターン表!P358, 'パターン別掛け率（入力）'!$C$3:$I$302, 7, FALSE))</f>
        <v/>
      </c>
      <c r="Q358" s="20">
        <f>'6桁'!Q358</f>
        <v>0</v>
      </c>
      <c r="R358" s="267"/>
      <c r="S358" s="22"/>
      <c r="T358" s="74"/>
      <c r="U358" s="22"/>
      <c r="V358" s="74"/>
      <c r="W358" s="22"/>
      <c r="X358" s="74"/>
      <c r="Y358" s="22"/>
    </row>
    <row r="359" spans="2:25" ht="30" customHeight="1">
      <c r="B359" s="503"/>
      <c r="C359" s="341" t="s">
        <v>173</v>
      </c>
      <c r="D359" s="254">
        <v>86</v>
      </c>
      <c r="E359" s="342">
        <v>90</v>
      </c>
      <c r="F359" s="95" t="str">
        <f>IF(ISBLANK('6桁'!F359)=TRUE,"",VLOOKUP(パターン表!F359, 'パターン別掛け率（入力）'!$C$3:$I$302, 7, FALSE))</f>
        <v/>
      </c>
      <c r="G359" s="96">
        <f>'6桁'!G359</f>
        <v>0</v>
      </c>
      <c r="H359" s="95" t="str">
        <f>IF(ISBLANK('6桁'!H359)=TRUE,"",VLOOKUP(パターン表!H359, 'パターン別掛け率（入力）'!$C$3:$I$302, 7, FALSE))</f>
        <v/>
      </c>
      <c r="I359" s="126">
        <f>'6桁'!I359</f>
        <v>0</v>
      </c>
      <c r="J359" s="95">
        <f>IF(ISBLANK('6桁'!J359)=TRUE,"",VLOOKUP(パターン表!J359, 'パターン別掛け率（入力）'!$C$3:$I$302, 7, FALSE))</f>
        <v>100</v>
      </c>
      <c r="K359" s="20" t="str">
        <f>'6桁'!K359</f>
        <v>S◇</v>
      </c>
      <c r="L359" s="95" t="str">
        <f>IF(ISBLANK('6桁'!L359)=TRUE,"",VLOOKUP(パターン表!L359, 'パターン別掛け率（入力）'!$C$3:$I$302, 7, FALSE))</f>
        <v/>
      </c>
      <c r="M359" s="20">
        <f>'6桁'!M359</f>
        <v>0</v>
      </c>
      <c r="N359" s="95" t="str">
        <f>IF(ISBLANK('6桁'!N359)=TRUE,"",VLOOKUP(パターン表!N359, 'パターン別掛け率（入力）'!$C$3:$I$302, 7, FALSE))</f>
        <v/>
      </c>
      <c r="O359" s="126">
        <f>'6桁'!O359</f>
        <v>0</v>
      </c>
      <c r="P359" s="95" t="str">
        <f>IF(ISBLANK('6桁'!P359)=TRUE,"",VLOOKUP(パターン表!P359, 'パターン別掛け率（入力）'!$C$3:$I$302, 7, FALSE))</f>
        <v/>
      </c>
      <c r="Q359" s="20">
        <f>'6桁'!Q359</f>
        <v>0</v>
      </c>
      <c r="R359" s="267"/>
      <c r="S359" s="22"/>
      <c r="T359" s="74"/>
      <c r="U359" s="22"/>
      <c r="V359" s="74"/>
      <c r="W359" s="22"/>
      <c r="X359" s="74"/>
      <c r="Y359" s="22"/>
    </row>
    <row r="360" spans="2:25" ht="30" customHeight="1">
      <c r="B360" s="503"/>
      <c r="C360" s="411" t="s">
        <v>350</v>
      </c>
      <c r="D360" s="317">
        <v>89</v>
      </c>
      <c r="E360" s="249">
        <v>93</v>
      </c>
      <c r="F360" s="319" t="str">
        <f>IF(ISBLANK('6桁'!F360)=TRUE,"",VLOOKUP(パターン表!F360, 'パターン別掛け率（入力）'!$C$3:$I$302, 7, FALSE))</f>
        <v/>
      </c>
      <c r="G360" s="126">
        <f>'6桁'!G360</f>
        <v>0</v>
      </c>
      <c r="H360" s="319" t="str">
        <f>IF(ISBLANK('6桁'!H360)=TRUE,"",VLOOKUP(パターン表!H360, 'パターン別掛け率（入力）'!$C$3:$I$302, 7, FALSE))</f>
        <v/>
      </c>
      <c r="I360" s="132">
        <f>'6桁'!I360</f>
        <v>0</v>
      </c>
      <c r="J360" s="95">
        <f>IF(ISBLANK('6桁'!J360)=TRUE,"",VLOOKUP(パターン表!J360, 'パターン別掛け率（入力）'!$C$3:$I$302, 7, FALSE))</f>
        <v>100</v>
      </c>
      <c r="K360" s="20" t="str">
        <f>'6桁'!K360</f>
        <v>S◇</v>
      </c>
      <c r="L360" s="319" t="str">
        <f>IF(ISBLANK('6桁'!L360)=TRUE,"",VLOOKUP(パターン表!L360, 'パターン別掛け率（入力）'!$C$3:$I$302, 7, FALSE))</f>
        <v/>
      </c>
      <c r="M360" s="236">
        <f>'6桁'!M360</f>
        <v>0</v>
      </c>
      <c r="N360" s="319" t="str">
        <f>IF(ISBLANK('6桁'!N360)=TRUE,"",VLOOKUP(パターン表!N360, 'パターン別掛け率（入力）'!$C$3:$I$302, 7, FALSE))</f>
        <v/>
      </c>
      <c r="O360" s="126">
        <f>'6桁'!O360</f>
        <v>0</v>
      </c>
      <c r="P360" s="319" t="str">
        <f>IF(ISBLANK('6桁'!P360)=TRUE,"",VLOOKUP(パターン表!P360, 'パターン別掛け率（入力）'!$C$3:$I$302, 7, FALSE))</f>
        <v/>
      </c>
      <c r="Q360" s="20">
        <f>'6桁'!Q360</f>
        <v>0</v>
      </c>
      <c r="R360" s="267"/>
      <c r="S360" s="22"/>
      <c r="T360" s="74"/>
      <c r="U360" s="22"/>
      <c r="V360" s="74"/>
      <c r="W360" s="22"/>
      <c r="X360" s="74"/>
      <c r="Y360" s="22"/>
    </row>
    <row r="361" spans="2:25" ht="30" customHeight="1">
      <c r="B361" s="503"/>
      <c r="C361" s="87" t="s">
        <v>355</v>
      </c>
      <c r="D361" s="500">
        <v>81</v>
      </c>
      <c r="E361" s="501"/>
      <c r="F361" s="95">
        <f>IF(ISBLANK('6桁'!F361)=TRUE,"",VLOOKUP(パターン表!F361, 'パターン別掛け率（入力）'!$C$3:$I$302, 7, FALSE))</f>
        <v>100</v>
      </c>
      <c r="G361" s="126" t="str">
        <f>'6桁'!G361</f>
        <v>S◇</v>
      </c>
      <c r="H361" s="95" t="str">
        <f>IF(ISBLANK('6桁'!H361)=TRUE,"",VLOOKUP(パターン表!H361, 'パターン別掛け率（入力）'!$C$3:$I$302, 7, FALSE))</f>
        <v/>
      </c>
      <c r="I361" s="126">
        <f>'6桁'!I361</f>
        <v>0</v>
      </c>
      <c r="J361" s="95">
        <f>IF(ISBLANK('6桁'!J361)=TRUE,"",VLOOKUP(パターン表!J361, 'パターン別掛け率（入力）'!$C$3:$I$302, 7, FALSE))</f>
        <v>100</v>
      </c>
      <c r="K361" s="20" t="str">
        <f>'6桁'!K361</f>
        <v>S◇</v>
      </c>
      <c r="L361" s="95">
        <f>IF(ISBLANK('6桁'!L361)=TRUE,"",VLOOKUP(パターン表!L361, 'パターン別掛け率（入力）'!$C$3:$I$302, 7, FALSE))</f>
        <v>100</v>
      </c>
      <c r="M361" s="126" t="str">
        <f>'6桁'!M361</f>
        <v>S</v>
      </c>
      <c r="N361" s="95" t="str">
        <f>IF(ISBLANK('6桁'!N361)=TRUE,"",VLOOKUP(パターン表!N361, 'パターン別掛け率（入力）'!$C$3:$I$302, 7, FALSE))</f>
        <v/>
      </c>
      <c r="O361" s="126">
        <f>'6桁'!O361</f>
        <v>0</v>
      </c>
      <c r="P361" s="95" t="str">
        <f>IF(ISBLANK('6桁'!P361)=TRUE,"",VLOOKUP(パターン表!P361, 'パターン別掛け率（入力）'!$C$3:$I$302, 7, FALSE))</f>
        <v/>
      </c>
      <c r="Q361" s="20">
        <f>'6桁'!Q361</f>
        <v>0</v>
      </c>
      <c r="R361" s="267"/>
      <c r="S361" s="22"/>
      <c r="T361" s="74"/>
      <c r="U361" s="22"/>
      <c r="V361" s="74"/>
      <c r="W361" s="22"/>
      <c r="X361" s="74"/>
      <c r="Y361" s="22"/>
    </row>
    <row r="362" spans="2:25" ht="30" customHeight="1">
      <c r="B362" s="503"/>
      <c r="C362" s="341" t="s">
        <v>356</v>
      </c>
      <c r="D362" s="500">
        <v>84</v>
      </c>
      <c r="E362" s="501"/>
      <c r="F362" s="95">
        <f>IF(ISBLANK('6桁'!F362)=TRUE,"",VLOOKUP(パターン表!F362, 'パターン別掛け率（入力）'!$C$3:$I$302, 7, FALSE))</f>
        <v>100</v>
      </c>
      <c r="G362" s="126" t="str">
        <f>'6桁'!G362</f>
        <v>H</v>
      </c>
      <c r="H362" s="95" t="str">
        <f>IF(ISBLANK('6桁'!H362)=TRUE,"",VLOOKUP(パターン表!H362, 'パターン別掛け率（入力）'!$C$3:$I$302, 7, FALSE))</f>
        <v/>
      </c>
      <c r="I362" s="126">
        <f>'6桁'!I362</f>
        <v>0</v>
      </c>
      <c r="J362" s="95">
        <f>IF(ISBLANK('6桁'!J362)=TRUE,"",VLOOKUP(パターン表!J362, 'パターン別掛け率（入力）'!$C$3:$I$302, 7, FALSE))</f>
        <v>100</v>
      </c>
      <c r="K362" s="20" t="str">
        <f>'6桁'!K362</f>
        <v>S◇</v>
      </c>
      <c r="L362" s="95" t="str">
        <f>IF(ISBLANK('6桁'!L362)=TRUE,"",VLOOKUP(パターン表!L362, 'パターン別掛け率（入力）'!$C$3:$I$302, 7, FALSE))</f>
        <v/>
      </c>
      <c r="M362" s="20">
        <f>'6桁'!M362</f>
        <v>0</v>
      </c>
      <c r="N362" s="95" t="str">
        <f>IF(ISBLANK('6桁'!N362)=TRUE,"",VLOOKUP(パターン表!N362, 'パターン別掛け率（入力）'!$C$3:$I$302, 7, FALSE))</f>
        <v/>
      </c>
      <c r="O362" s="126">
        <f>'6桁'!O362</f>
        <v>0</v>
      </c>
      <c r="P362" s="95" t="str">
        <f>IF(ISBLANK('6桁'!P362)=TRUE,"",VLOOKUP(パターン表!P362, 'パターン別掛け率（入力）'!$C$3:$I$302, 7, FALSE))</f>
        <v/>
      </c>
      <c r="Q362" s="20">
        <f>'6桁'!Q362</f>
        <v>0</v>
      </c>
      <c r="R362" s="267"/>
      <c r="S362" s="22"/>
      <c r="T362" s="74"/>
      <c r="U362" s="22"/>
      <c r="V362" s="74"/>
      <c r="W362" s="22"/>
      <c r="X362" s="74"/>
      <c r="Y362" s="22"/>
    </row>
    <row r="363" spans="2:25" ht="30" customHeight="1">
      <c r="B363" s="503"/>
      <c r="C363" s="341" t="s">
        <v>357</v>
      </c>
      <c r="D363" s="500">
        <v>88</v>
      </c>
      <c r="E363" s="501"/>
      <c r="F363" s="95">
        <f>IF(ISBLANK('6桁'!F363)=TRUE,"",VLOOKUP(パターン表!F363, 'パターン別掛け率（入力）'!$C$3:$I$302, 7, FALSE))</f>
        <v>100</v>
      </c>
      <c r="G363" s="126" t="str">
        <f>'6桁'!G363</f>
        <v>H</v>
      </c>
      <c r="H363" s="95" t="str">
        <f>IF(ISBLANK('6桁'!H363)=TRUE,"",VLOOKUP(パターン表!H363, 'パターン別掛け率（入力）'!$C$3:$I$302, 7, FALSE))</f>
        <v/>
      </c>
      <c r="I363" s="126">
        <f>'6桁'!I363</f>
        <v>0</v>
      </c>
      <c r="J363" s="95">
        <f>IF(ISBLANK('6桁'!J363)=TRUE,"",VLOOKUP(パターン表!J363, 'パターン別掛け率（入力）'!$C$3:$I$302, 7, FALSE))</f>
        <v>100</v>
      </c>
      <c r="K363" s="20" t="str">
        <f>'6桁'!K363</f>
        <v>S◇</v>
      </c>
      <c r="L363" s="95" t="str">
        <f>IF(ISBLANK('6桁'!L363)=TRUE,"",VLOOKUP(パターン表!L363, 'パターン別掛け率（入力）'!$C$3:$I$302, 7, FALSE))</f>
        <v/>
      </c>
      <c r="M363" s="126">
        <f>'6桁'!M363</f>
        <v>0</v>
      </c>
      <c r="N363" s="95" t="str">
        <f>IF(ISBLANK('6桁'!N363)=TRUE,"",VLOOKUP(パターン表!N363, 'パターン別掛け率（入力）'!$C$3:$I$302, 7, FALSE))</f>
        <v/>
      </c>
      <c r="O363" s="126">
        <f>'6桁'!O363</f>
        <v>0</v>
      </c>
      <c r="P363" s="95" t="str">
        <f>IF(ISBLANK('6桁'!P363)=TRUE,"",VLOOKUP(パターン表!P363, 'パターン別掛け率（入力）'!$C$3:$I$302, 7, FALSE))</f>
        <v/>
      </c>
      <c r="Q363" s="20">
        <f>'6桁'!Q363</f>
        <v>0</v>
      </c>
      <c r="R363" s="267"/>
      <c r="S363" s="22"/>
      <c r="T363" s="74"/>
      <c r="U363" s="22"/>
      <c r="V363" s="74"/>
      <c r="W363" s="22"/>
      <c r="X363" s="74"/>
      <c r="Y363" s="22"/>
    </row>
    <row r="364" spans="2:25" ht="30" customHeight="1">
      <c r="B364" s="503"/>
      <c r="C364" s="341" t="s">
        <v>358</v>
      </c>
      <c r="D364" s="500">
        <v>91</v>
      </c>
      <c r="E364" s="501"/>
      <c r="F364" s="95" t="str">
        <f>IF(ISBLANK('6桁'!F364)=TRUE,"",VLOOKUP(パターン表!F364, 'パターン別掛け率（入力）'!$C$3:$I$302, 7, FALSE))</f>
        <v/>
      </c>
      <c r="G364" s="126">
        <f>'6桁'!G364</f>
        <v>0</v>
      </c>
      <c r="H364" s="95" t="str">
        <f>IF(ISBLANK('6桁'!H364)=TRUE,"",VLOOKUP(パターン表!H364, 'パターン別掛け率（入力）'!$C$3:$I$302, 7, FALSE))</f>
        <v/>
      </c>
      <c r="I364" s="126">
        <f>'6桁'!I364</f>
        <v>0</v>
      </c>
      <c r="J364" s="95">
        <f>IF(ISBLANK('6桁'!J364)=TRUE,"",VLOOKUP(パターン表!J364, 'パターン別掛け率（入力）'!$C$3:$I$302, 7, FALSE))</f>
        <v>100</v>
      </c>
      <c r="K364" s="20" t="str">
        <f>'6桁'!K364</f>
        <v>S◇</v>
      </c>
      <c r="L364" s="95" t="str">
        <f>IF(ISBLANK('6桁'!L364)=TRUE,"",VLOOKUP(パターン表!L364, 'パターン別掛け率（入力）'!$C$3:$I$302, 7, FALSE))</f>
        <v/>
      </c>
      <c r="M364" s="20">
        <f>'6桁'!M364</f>
        <v>0</v>
      </c>
      <c r="N364" s="95" t="str">
        <f>IF(ISBLANK('6桁'!N364)=TRUE,"",VLOOKUP(パターン表!N364, 'パターン別掛け率（入力）'!$C$3:$I$302, 7, FALSE))</f>
        <v/>
      </c>
      <c r="O364" s="126">
        <f>'6桁'!O364</f>
        <v>0</v>
      </c>
      <c r="P364" s="95" t="str">
        <f>IF(ISBLANK('6桁'!P364)=TRUE,"",VLOOKUP(パターン表!P364, 'パターン別掛け率（入力）'!$C$3:$I$302, 7, FALSE))</f>
        <v/>
      </c>
      <c r="Q364" s="20">
        <f>'6桁'!Q364</f>
        <v>0</v>
      </c>
      <c r="R364" s="267"/>
      <c r="S364" s="22"/>
      <c r="T364" s="74"/>
      <c r="U364" s="22"/>
      <c r="V364" s="74"/>
      <c r="W364" s="22"/>
      <c r="X364" s="74"/>
      <c r="Y364" s="22"/>
    </row>
    <row r="365" spans="2:25" ht="30" customHeight="1">
      <c r="B365" s="503"/>
      <c r="C365" s="341" t="s">
        <v>148</v>
      </c>
      <c r="D365" s="500">
        <v>88</v>
      </c>
      <c r="E365" s="501"/>
      <c r="F365" s="95" t="str">
        <f>IF(ISBLANK('6桁'!F365)=TRUE,"",VLOOKUP(パターン表!F365, 'パターン別掛け率（入力）'!$C$3:$I$302, 7, FALSE))</f>
        <v/>
      </c>
      <c r="G365" s="126">
        <f>'6桁'!G365</f>
        <v>0</v>
      </c>
      <c r="H365" s="95" t="str">
        <f>IF(ISBLANK('6桁'!H365)=TRUE,"",VLOOKUP(パターン表!H365, 'パターン別掛け率（入力）'!$C$3:$I$302, 7, FALSE))</f>
        <v/>
      </c>
      <c r="I365" s="126">
        <f>'6桁'!I365</f>
        <v>0</v>
      </c>
      <c r="J365" s="95">
        <f>IF(ISBLANK('6桁'!J365)=TRUE,"",VLOOKUP(パターン表!J365, 'パターン別掛け率（入力）'!$C$3:$I$302, 7, FALSE))</f>
        <v>100</v>
      </c>
      <c r="K365" s="20" t="str">
        <f>'6桁'!K365</f>
        <v>S◇
EC202</v>
      </c>
      <c r="L365" s="95" t="str">
        <f>IF(ISBLANK('6桁'!L365)=TRUE,"",VLOOKUP(パターン表!L365, 'パターン別掛け率（入力）'!$C$3:$I$302, 7, FALSE))</f>
        <v/>
      </c>
      <c r="M365" s="20">
        <f>'6桁'!M365</f>
        <v>0</v>
      </c>
      <c r="N365" s="95" t="str">
        <f>IF(ISBLANK('6桁'!N365)=TRUE,"",VLOOKUP(パターン表!N365, 'パターン別掛け率（入力）'!$C$3:$I$302, 7, FALSE))</f>
        <v/>
      </c>
      <c r="O365" s="126">
        <f>'6桁'!O365</f>
        <v>0</v>
      </c>
      <c r="P365" s="95" t="str">
        <f>IF(ISBLANK('6桁'!P365)=TRUE,"",VLOOKUP(パターン表!P365, 'パターン別掛け率（入力）'!$C$3:$I$302, 7, FALSE))</f>
        <v/>
      </c>
      <c r="Q365" s="20">
        <f>'6桁'!Q365</f>
        <v>0</v>
      </c>
      <c r="R365" s="267"/>
      <c r="S365" s="22"/>
      <c r="T365" s="74"/>
      <c r="U365" s="22"/>
      <c r="V365" s="74"/>
      <c r="W365" s="22"/>
      <c r="X365" s="74"/>
      <c r="Y365" s="22"/>
    </row>
    <row r="366" spans="2:25" ht="30" customHeight="1" thickBot="1">
      <c r="B366" s="544"/>
      <c r="C366" s="343" t="s">
        <v>149</v>
      </c>
      <c r="D366" s="558">
        <v>91</v>
      </c>
      <c r="E366" s="559"/>
      <c r="F366" s="118" t="str">
        <f>IF(ISBLANK('6桁'!F366)=TRUE,"",VLOOKUP(パターン表!F366, 'パターン別掛け率（入力）'!$C$3:$I$302, 7, FALSE))</f>
        <v/>
      </c>
      <c r="G366" s="127">
        <f>'6桁'!G366</f>
        <v>0</v>
      </c>
      <c r="H366" s="118" t="str">
        <f>IF(ISBLANK('6桁'!H366)=TRUE,"",VLOOKUP(パターン表!H366, 'パターン別掛け率（入力）'!$C$3:$I$302, 7, FALSE))</f>
        <v/>
      </c>
      <c r="I366" s="127">
        <f>'6桁'!I366</f>
        <v>0</v>
      </c>
      <c r="J366" s="118">
        <f>IF(ISBLANK('6桁'!J366)=TRUE,"",VLOOKUP(パターン表!J366, 'パターン別掛け率（入力）'!$C$3:$I$302, 7, FALSE))</f>
        <v>100</v>
      </c>
      <c r="K366" s="21" t="str">
        <f>'6桁'!K366</f>
        <v>S
EC202</v>
      </c>
      <c r="L366" s="118" t="str">
        <f>IF(ISBLANK('6桁'!L366)=TRUE,"",VLOOKUP(パターン表!L366, 'パターン別掛け率（入力）'!$C$3:$I$302, 7, FALSE))</f>
        <v/>
      </c>
      <c r="M366" s="21">
        <f>'6桁'!M366</f>
        <v>0</v>
      </c>
      <c r="N366" s="118" t="str">
        <f>IF(ISBLANK('6桁'!N366)=TRUE,"",VLOOKUP(パターン表!N366, 'パターン別掛け率（入力）'!$C$3:$I$302, 7, FALSE))</f>
        <v/>
      </c>
      <c r="O366" s="127">
        <f>'6桁'!O366</f>
        <v>0</v>
      </c>
      <c r="P366" s="118" t="str">
        <f>IF(ISBLANK('6桁'!P366)=TRUE,"",VLOOKUP(パターン表!P366, 'パターン別掛け率（入力）'!$C$3:$I$302, 7, FALSE))</f>
        <v/>
      </c>
      <c r="Q366" s="21">
        <f>'6桁'!Q366</f>
        <v>0</v>
      </c>
      <c r="R366" s="267"/>
      <c r="S366" s="22"/>
      <c r="T366" s="74"/>
      <c r="U366" s="22"/>
      <c r="V366" s="74"/>
      <c r="W366" s="22"/>
      <c r="X366" s="74"/>
      <c r="Y366" s="22"/>
    </row>
    <row r="367" spans="2:25" ht="28.5" customHeight="1">
      <c r="B367" s="545" t="s">
        <v>1088</v>
      </c>
      <c r="C367" s="545"/>
      <c r="D367" s="545"/>
      <c r="E367" s="545"/>
      <c r="F367" s="545"/>
      <c r="G367" s="545"/>
      <c r="H367" s="545"/>
      <c r="I367" s="545"/>
      <c r="J367" s="545"/>
      <c r="K367" s="545"/>
      <c r="L367" s="545"/>
      <c r="M367" s="545"/>
      <c r="N367" s="545"/>
      <c r="O367" s="545"/>
      <c r="P367" s="545"/>
      <c r="Q367" s="545"/>
      <c r="X367" s="74"/>
    </row>
    <row r="368" spans="2:25" ht="13.5" customHeight="1">
      <c r="C368" s="327"/>
      <c r="D368" s="327"/>
      <c r="E368" s="327"/>
      <c r="F368" s="10"/>
      <c r="G368" s="17"/>
      <c r="H368" s="10"/>
      <c r="I368" s="17"/>
      <c r="J368" s="10"/>
      <c r="K368" s="17"/>
      <c r="L368" s="10"/>
      <c r="M368" s="17"/>
      <c r="N368" s="10"/>
      <c r="O368" s="17"/>
      <c r="P368" s="10"/>
      <c r="Q368" s="17"/>
      <c r="R368" s="10"/>
      <c r="S368" s="17"/>
      <c r="T368" s="10"/>
      <c r="U368" s="17"/>
      <c r="V368" s="10"/>
      <c r="W368" s="17"/>
      <c r="X368" s="10"/>
      <c r="Y368" s="17"/>
    </row>
    <row r="369" spans="2:26" s="239" customFormat="1" ht="20.100000000000001" customHeight="1" thickBot="1">
      <c r="B369" s="238" t="s">
        <v>979</v>
      </c>
      <c r="F369" s="240"/>
      <c r="H369" s="240"/>
      <c r="J369" s="240"/>
      <c r="L369" s="240"/>
      <c r="N369" s="240"/>
      <c r="P369" s="240"/>
      <c r="R369" s="240"/>
      <c r="T369" s="240"/>
      <c r="V369" s="240"/>
      <c r="X369" s="240"/>
    </row>
    <row r="370" spans="2:26" ht="19.5" customHeight="1" thickBot="1">
      <c r="B370" s="521" t="s">
        <v>452</v>
      </c>
      <c r="C370" s="524" t="s">
        <v>524</v>
      </c>
      <c r="D370" s="527" t="s">
        <v>1113</v>
      </c>
      <c r="E370" s="540"/>
      <c r="F370" s="531" t="s">
        <v>453</v>
      </c>
      <c r="G370" s="532"/>
      <c r="H370" s="532"/>
      <c r="I370" s="532"/>
      <c r="J370" s="532"/>
      <c r="K370" s="533"/>
      <c r="N370" s="371"/>
      <c r="O370" s="371"/>
      <c r="P370" s="371"/>
      <c r="Q370" s="371"/>
      <c r="R370" s="11"/>
      <c r="S370" s="11"/>
      <c r="T370" s="11"/>
      <c r="U370" s="11"/>
      <c r="V370" s="11"/>
      <c r="W370" s="11"/>
      <c r="X370" s="11"/>
      <c r="Y370" s="11"/>
      <c r="Z370" s="11"/>
    </row>
    <row r="371" spans="2:26" ht="19.5" customHeight="1">
      <c r="B371" s="522"/>
      <c r="C371" s="525"/>
      <c r="D371" s="541"/>
      <c r="E371" s="551"/>
      <c r="F371" s="516" t="s">
        <v>770</v>
      </c>
      <c r="G371" s="507"/>
      <c r="H371" s="506" t="s">
        <v>777</v>
      </c>
      <c r="I371" s="507"/>
      <c r="J371" s="506" t="s">
        <v>883</v>
      </c>
      <c r="K371" s="507"/>
      <c r="N371" s="371"/>
      <c r="O371" s="371"/>
      <c r="P371" s="371"/>
      <c r="Q371" s="371"/>
      <c r="R371" s="11"/>
      <c r="S371" s="11"/>
      <c r="T371" s="11"/>
      <c r="U371" s="11"/>
      <c r="V371" s="11"/>
      <c r="W371" s="11"/>
      <c r="X371" s="11"/>
      <c r="Y371" s="11"/>
      <c r="Z371" s="11"/>
    </row>
    <row r="372" spans="2:26" ht="19.5" customHeight="1">
      <c r="B372" s="522"/>
      <c r="C372" s="525"/>
      <c r="D372" s="510" t="s">
        <v>1115</v>
      </c>
      <c r="E372" s="550" t="s">
        <v>1114</v>
      </c>
      <c r="F372" s="517"/>
      <c r="G372" s="509"/>
      <c r="H372" s="508"/>
      <c r="I372" s="509"/>
      <c r="J372" s="508"/>
      <c r="K372" s="509"/>
      <c r="N372" s="407"/>
      <c r="O372" s="407"/>
      <c r="P372" s="407"/>
      <c r="Q372" s="407"/>
      <c r="R372" s="407"/>
      <c r="S372" s="407"/>
      <c r="T372" s="407"/>
      <c r="U372" s="407"/>
      <c r="V372" s="407"/>
      <c r="W372" s="407"/>
      <c r="X372" s="136"/>
      <c r="Y372" s="136"/>
    </row>
    <row r="373" spans="2:26" ht="19.5" customHeight="1" thickBot="1">
      <c r="B373" s="523"/>
      <c r="C373" s="526"/>
      <c r="D373" s="549"/>
      <c r="E373" s="551"/>
      <c r="F373" s="514" t="s">
        <v>511</v>
      </c>
      <c r="G373" s="515"/>
      <c r="H373" s="514" t="s">
        <v>782</v>
      </c>
      <c r="I373" s="515"/>
      <c r="J373" s="514" t="s">
        <v>492</v>
      </c>
      <c r="K373" s="515"/>
      <c r="N373" s="327"/>
      <c r="O373" s="327"/>
      <c r="P373" s="327"/>
      <c r="Q373" s="327"/>
      <c r="R373" s="327"/>
      <c r="S373" s="327"/>
      <c r="T373" s="327"/>
      <c r="U373" s="327"/>
      <c r="V373" s="327"/>
      <c r="W373" s="327"/>
      <c r="X373" s="4"/>
    </row>
    <row r="374" spans="2:26" ht="30" customHeight="1">
      <c r="B374" s="502">
        <v>13</v>
      </c>
      <c r="C374" s="352" t="s">
        <v>114</v>
      </c>
      <c r="D374" s="253">
        <v>73</v>
      </c>
      <c r="E374" s="353"/>
      <c r="F374" s="91">
        <f>IF(ISBLANK('6桁'!F374)=TRUE,"",VLOOKUP(パターン表!F374, 'パターン別掛け率（入力）'!$C$3:$I$302, 7, FALSE))</f>
        <v>100</v>
      </c>
      <c r="G374" s="124" t="str">
        <f>'6桁'!G374</f>
        <v>S◇</v>
      </c>
      <c r="H374" s="91">
        <f>IF(ISBLANK('6桁'!H374)=TRUE,"",VLOOKUP(パターン表!H374, 'パターン別掛け率（入力）'!$C$3:$I$302, 7, FALSE))</f>
        <v>100</v>
      </c>
      <c r="I374" s="92" t="str">
        <f>'6桁'!I374</f>
        <v>H</v>
      </c>
      <c r="J374" s="128">
        <f>IF(ISBLANK('6桁'!J374)=TRUE,"",VLOOKUP(パターン表!J374, 'パターン別掛け率（入力）'!$C$3:$I$302, 7, FALSE))</f>
        <v>100</v>
      </c>
      <c r="K374" s="131" t="str">
        <f>'6桁'!K374</f>
        <v>H</v>
      </c>
      <c r="N374" s="267"/>
      <c r="O374" s="251"/>
      <c r="P374" s="74"/>
      <c r="Q374" s="22"/>
      <c r="R374" s="74"/>
      <c r="S374" s="22"/>
      <c r="T374" s="74"/>
      <c r="U374" s="22"/>
      <c r="V374" s="74"/>
      <c r="W374" s="22"/>
      <c r="X374" s="74"/>
      <c r="Y374" s="22"/>
    </row>
    <row r="375" spans="2:26" ht="30" customHeight="1">
      <c r="B375" s="503"/>
      <c r="C375" s="341" t="s">
        <v>50</v>
      </c>
      <c r="D375" s="254" t="s">
        <v>1121</v>
      </c>
      <c r="E375" s="342"/>
      <c r="F375" s="95">
        <f>IF(ISBLANK('6桁'!F375)=TRUE,"",VLOOKUP(パターン表!F375, 'パターン別掛け率（入力）'!$C$3:$I$302, 7, FALSE))</f>
        <v>100</v>
      </c>
      <c r="G375" s="126" t="str">
        <f>'6桁'!G375</f>
        <v>S◇</v>
      </c>
      <c r="H375" s="95" t="str">
        <f>IF(ISBLANK('6桁'!H375)=TRUE,"",VLOOKUP(パターン表!H375, 'パターン別掛け率（入力）'!$C$3:$I$302, 7, FALSE))</f>
        <v/>
      </c>
      <c r="I375" s="20">
        <f>'6桁'!I375</f>
        <v>0</v>
      </c>
      <c r="J375" s="95" t="str">
        <f>IF(ISBLANK('6桁'!J375)=TRUE,"",VLOOKUP(パターン表!J375, 'パターン別掛け率（入力）'!$C$3:$I$302, 7, FALSE))</f>
        <v/>
      </c>
      <c r="K375" s="20">
        <f>'6桁'!K375</f>
        <v>0</v>
      </c>
      <c r="N375" s="267"/>
      <c r="O375" s="251"/>
      <c r="P375" s="74"/>
      <c r="Q375" s="22"/>
      <c r="R375" s="74"/>
      <c r="S375" s="22"/>
      <c r="T375" s="74"/>
      <c r="U375" s="22"/>
      <c r="V375" s="74"/>
      <c r="W375" s="22"/>
      <c r="X375" s="74"/>
      <c r="Y375" s="22"/>
    </row>
    <row r="376" spans="2:26" ht="30" customHeight="1">
      <c r="B376" s="503"/>
      <c r="C376" s="341" t="s">
        <v>359</v>
      </c>
      <c r="D376" s="500">
        <v>75</v>
      </c>
      <c r="E376" s="501"/>
      <c r="F376" s="95">
        <f>IF(ISBLANK('6桁'!F376)=TRUE,"",VLOOKUP(パターン表!F376, 'パターン別掛け率（入力）'!$C$3:$I$302, 7, FALSE))</f>
        <v>100</v>
      </c>
      <c r="G376" s="126" t="str">
        <f>'6桁'!G376</f>
        <v>S◇</v>
      </c>
      <c r="H376" s="95">
        <f>IF(ISBLANK('6桁'!H376)=TRUE,"",VLOOKUP(パターン表!H376, 'パターン別掛け率（入力）'!$C$3:$I$302, 7, FALSE))</f>
        <v>100</v>
      </c>
      <c r="I376" s="20" t="str">
        <f>'6桁'!I376</f>
        <v>H</v>
      </c>
      <c r="J376" s="95" t="str">
        <f>IF(ISBLANK('6桁'!J376)=TRUE,"",VLOOKUP(パターン表!J376, 'パターン別掛け率（入力）'!$C$3:$I$302, 7, FALSE))</f>
        <v/>
      </c>
      <c r="K376" s="20">
        <f>'6桁'!K376</f>
        <v>0</v>
      </c>
      <c r="N376" s="267"/>
      <c r="O376" s="251"/>
      <c r="P376" s="74"/>
      <c r="Q376" s="22"/>
      <c r="R376" s="74"/>
      <c r="S376" s="22"/>
      <c r="T376" s="74"/>
      <c r="U376" s="22"/>
      <c r="V376" s="74"/>
      <c r="W376" s="22"/>
      <c r="X376" s="74"/>
      <c r="Y376" s="22"/>
    </row>
    <row r="377" spans="2:26" ht="30" customHeight="1">
      <c r="B377" s="503"/>
      <c r="C377" s="341" t="s">
        <v>360</v>
      </c>
      <c r="D377" s="500">
        <v>79</v>
      </c>
      <c r="E377" s="501"/>
      <c r="F377" s="95">
        <f>IF(ISBLANK('6桁'!F377)=TRUE,"",VLOOKUP(パターン表!F377, 'パターン別掛け率（入力）'!$C$3:$I$302, 7, FALSE))</f>
        <v>100</v>
      </c>
      <c r="G377" s="126" t="str">
        <f>'6桁'!G377</f>
        <v>S◇</v>
      </c>
      <c r="H377" s="95" t="str">
        <f>IF(ISBLANK('6桁'!H377)=TRUE,"",VLOOKUP(パターン表!H377, 'パターン別掛け率（入力）'!$C$3:$I$302, 7, FALSE))</f>
        <v/>
      </c>
      <c r="I377" s="20">
        <f>'6桁'!I377</f>
        <v>0</v>
      </c>
      <c r="J377" s="95" t="str">
        <f>IF(ISBLANK('6桁'!J377)=TRUE,"",VLOOKUP(パターン表!J377, 'パターン別掛け率（入力）'!$C$3:$I$302, 7, FALSE))</f>
        <v/>
      </c>
      <c r="K377" s="20">
        <f>'6桁'!K377</f>
        <v>0</v>
      </c>
      <c r="N377" s="267"/>
      <c r="O377" s="251"/>
      <c r="P377" s="74"/>
      <c r="Q377" s="22"/>
      <c r="R377" s="74"/>
      <c r="S377" s="22"/>
      <c r="T377" s="74"/>
      <c r="U377" s="22"/>
      <c r="V377" s="74"/>
      <c r="W377" s="22"/>
      <c r="X377" s="74"/>
      <c r="Y377" s="22"/>
    </row>
    <row r="378" spans="2:26" ht="30" customHeight="1">
      <c r="B378" s="503"/>
      <c r="C378" s="341" t="s">
        <v>123</v>
      </c>
      <c r="D378" s="500">
        <v>82</v>
      </c>
      <c r="E378" s="501"/>
      <c r="F378" s="95">
        <f>IF(ISBLANK('6桁'!F378)=TRUE,"",VLOOKUP(パターン表!F378, 'パターン別掛け率（入力）'!$C$3:$I$302, 7, FALSE))</f>
        <v>100</v>
      </c>
      <c r="G378" s="126" t="str">
        <f>'6桁'!G378</f>
        <v>S◇</v>
      </c>
      <c r="H378" s="95" t="str">
        <f>IF(ISBLANK('6桁'!H378)=TRUE,"",VLOOKUP(パターン表!H378, 'パターン別掛け率（入力）'!$C$3:$I$302, 7, FALSE))</f>
        <v/>
      </c>
      <c r="I378" s="20">
        <f>'6桁'!I378</f>
        <v>0</v>
      </c>
      <c r="J378" s="95" t="str">
        <f>IF(ISBLANK('6桁'!J378)=TRUE,"",VLOOKUP(パターン表!J378, 'パターン別掛け率（入力）'!$C$3:$I$302, 7, FALSE))</f>
        <v/>
      </c>
      <c r="K378" s="20">
        <f>'6桁'!K378</f>
        <v>0</v>
      </c>
      <c r="N378" s="267"/>
      <c r="O378" s="251"/>
      <c r="P378" s="74"/>
      <c r="Q378" s="22"/>
      <c r="R378" s="74"/>
      <c r="S378" s="22"/>
      <c r="T378" s="74"/>
      <c r="U378" s="22"/>
      <c r="V378" s="74"/>
      <c r="W378" s="22"/>
      <c r="X378" s="74"/>
      <c r="Y378" s="22"/>
    </row>
    <row r="379" spans="2:26" ht="30" customHeight="1">
      <c r="B379" s="503"/>
      <c r="C379" s="341" t="s">
        <v>63</v>
      </c>
      <c r="D379" s="500">
        <v>70</v>
      </c>
      <c r="E379" s="501"/>
      <c r="F379" s="95">
        <f>IF(ISBLANK('6桁'!F379)=TRUE,"",VLOOKUP(パターン表!F379, 'パターン別掛け率（入力）'!$C$3:$I$302, 7, FALSE))</f>
        <v>100</v>
      </c>
      <c r="G379" s="126" t="str">
        <f>'6桁'!G379</f>
        <v>S◇
EC202</v>
      </c>
      <c r="H379" s="95" t="str">
        <f>IF(ISBLANK('6桁'!H379)=TRUE,"",VLOOKUP(パターン表!H379, 'パターン別掛け率（入力）'!$C$3:$I$302, 7, FALSE))</f>
        <v/>
      </c>
      <c r="I379" s="20">
        <f>'6桁'!I379</f>
        <v>0</v>
      </c>
      <c r="J379" s="95" t="str">
        <f>IF(ISBLANK('6桁'!J379)=TRUE,"",VLOOKUP(パターン表!J379, 'パターン別掛け率（入力）'!$C$3:$I$302, 7, FALSE))</f>
        <v/>
      </c>
      <c r="K379" s="20">
        <f>'6桁'!K379</f>
        <v>0</v>
      </c>
      <c r="N379" s="267"/>
      <c r="O379" s="251"/>
      <c r="P379" s="74"/>
      <c r="Q379" s="22"/>
      <c r="R379" s="74"/>
      <c r="S379" s="22"/>
      <c r="T379" s="74"/>
      <c r="U379" s="22"/>
      <c r="V379" s="74"/>
      <c r="W379" s="22"/>
      <c r="X379" s="74"/>
      <c r="Y379" s="22"/>
    </row>
    <row r="380" spans="2:26" ht="30" customHeight="1">
      <c r="B380" s="503"/>
      <c r="C380" s="341" t="s">
        <v>131</v>
      </c>
      <c r="D380" s="500">
        <v>75</v>
      </c>
      <c r="E380" s="501"/>
      <c r="F380" s="95">
        <f>IF(ISBLANK('6桁'!F380)=TRUE,"",VLOOKUP(パターン表!F380, 'パターン別掛け率（入力）'!$C$3:$I$302, 7, FALSE))</f>
        <v>100</v>
      </c>
      <c r="G380" s="126" t="str">
        <f>'6桁'!G380</f>
        <v>S◇</v>
      </c>
      <c r="H380" s="95">
        <f>IF(ISBLANK('6桁'!H380)=TRUE,"",VLOOKUP(パターン表!H380, 'パターン別掛け率（入力）'!$C$3:$I$302, 7, FALSE))</f>
        <v>100</v>
      </c>
      <c r="I380" s="20" t="str">
        <f>'6桁'!I380</f>
        <v>S</v>
      </c>
      <c r="J380" s="95" t="str">
        <f>IF(ISBLANK('6桁'!J380)=TRUE,"",VLOOKUP(パターン表!J380, 'パターン別掛け率（入力）'!$C$3:$I$302, 7, FALSE))</f>
        <v/>
      </c>
      <c r="K380" s="96">
        <f>'6桁'!K380</f>
        <v>0</v>
      </c>
      <c r="N380" s="267"/>
      <c r="O380" s="251"/>
      <c r="P380" s="74"/>
      <c r="Q380" s="22"/>
      <c r="R380" s="74"/>
      <c r="S380" s="22"/>
      <c r="T380" s="74"/>
      <c r="U380" s="22"/>
      <c r="V380" s="74"/>
      <c r="W380" s="22"/>
      <c r="X380" s="74"/>
      <c r="Y380" s="22"/>
    </row>
    <row r="381" spans="2:26" ht="30" customHeight="1">
      <c r="B381" s="503"/>
      <c r="C381" s="341" t="s">
        <v>46</v>
      </c>
      <c r="D381" s="500">
        <v>79</v>
      </c>
      <c r="E381" s="501"/>
      <c r="F381" s="95">
        <f>IF(ISBLANK('6桁'!F381)=TRUE,"",VLOOKUP(パターン表!F381, 'パターン別掛け率（入力）'!$C$3:$I$302, 7, FALSE))</f>
        <v>100</v>
      </c>
      <c r="G381" s="126" t="str">
        <f>'6桁'!G381</f>
        <v>S◇</v>
      </c>
      <c r="H381" s="95" t="str">
        <f>IF(ISBLANK('6桁'!H381)=TRUE,"",VLOOKUP(パターン表!H381, 'パターン別掛け率（入力）'!$C$3:$I$302, 7, FALSE))</f>
        <v/>
      </c>
      <c r="I381" s="20">
        <f>'6桁'!I381</f>
        <v>0</v>
      </c>
      <c r="J381" s="95" t="str">
        <f>IF(ISBLANK('6桁'!J381)=TRUE,"",VLOOKUP(パターン表!J381, 'パターン別掛け率（入力）'!$C$3:$I$302, 7, FALSE))</f>
        <v/>
      </c>
      <c r="K381" s="20">
        <f>'6桁'!K381</f>
        <v>0</v>
      </c>
      <c r="N381" s="267"/>
      <c r="O381" s="251"/>
      <c r="P381" s="74"/>
      <c r="Q381" s="22"/>
      <c r="R381" s="74"/>
      <c r="S381" s="22"/>
      <c r="T381" s="74"/>
      <c r="U381" s="22"/>
      <c r="V381" s="74"/>
      <c r="W381" s="22"/>
      <c r="X381" s="74"/>
      <c r="Y381" s="22"/>
    </row>
    <row r="382" spans="2:26" ht="30" customHeight="1" thickBot="1">
      <c r="B382" s="544"/>
      <c r="C382" s="343" t="s">
        <v>49</v>
      </c>
      <c r="D382" s="558">
        <v>83</v>
      </c>
      <c r="E382" s="559"/>
      <c r="F382" s="118">
        <f>IF(ISBLANK('6桁'!F382)=TRUE,"",VLOOKUP(パターン表!F382, 'パターン別掛け率（入力）'!$C$3:$I$302, 7, FALSE))</f>
        <v>100</v>
      </c>
      <c r="G382" s="127" t="str">
        <f>'6桁'!G382</f>
        <v>S◇</v>
      </c>
      <c r="H382" s="118" t="str">
        <f>IF(ISBLANK('6桁'!H382)=TRUE,"",VLOOKUP(パターン表!H382, 'パターン別掛け率（入力）'!$C$3:$I$302, 7, FALSE))</f>
        <v/>
      </c>
      <c r="I382" s="21">
        <f>'6桁'!I382</f>
        <v>0</v>
      </c>
      <c r="J382" s="118" t="str">
        <f>IF(ISBLANK('6桁'!J382)=TRUE,"",VLOOKUP(パターン表!J382, 'パターン別掛け率（入力）'!$C$3:$I$302, 7, FALSE))</f>
        <v/>
      </c>
      <c r="K382" s="21">
        <f>'6桁'!K382</f>
        <v>0</v>
      </c>
      <c r="N382" s="267"/>
      <c r="O382" s="251"/>
      <c r="P382" s="74"/>
      <c r="Q382" s="22"/>
      <c r="R382" s="74"/>
      <c r="S382" s="22"/>
      <c r="T382" s="74"/>
      <c r="U382" s="22"/>
      <c r="V382" s="74"/>
      <c r="W382" s="22"/>
      <c r="X382" s="74"/>
      <c r="Y382" s="22"/>
    </row>
    <row r="383" spans="2:26" ht="21" customHeight="1">
      <c r="B383" s="122" t="s">
        <v>1994</v>
      </c>
    </row>
    <row r="384" spans="2:26" ht="13.5" customHeight="1">
      <c r="C384" s="327"/>
      <c r="D384" s="327"/>
      <c r="E384" s="327"/>
      <c r="F384" s="10"/>
      <c r="G384" s="17"/>
      <c r="H384" s="10"/>
      <c r="I384" s="17"/>
      <c r="J384" s="10"/>
      <c r="K384" s="17"/>
      <c r="L384" s="10"/>
      <c r="M384" s="17"/>
      <c r="N384" s="10"/>
      <c r="O384" s="17"/>
      <c r="P384" s="10"/>
      <c r="Q384" s="17"/>
      <c r="R384" s="10"/>
      <c r="S384" s="17"/>
      <c r="T384" s="10"/>
      <c r="U384" s="17"/>
      <c r="V384" s="10"/>
      <c r="W384" s="17"/>
      <c r="X384" s="10"/>
      <c r="Y384" s="17"/>
    </row>
    <row r="385" spans="2:27" s="239" customFormat="1" ht="20.100000000000001" customHeight="1" thickBot="1">
      <c r="B385" s="238" t="s">
        <v>784</v>
      </c>
      <c r="F385" s="240"/>
      <c r="H385" s="240"/>
      <c r="J385" s="240"/>
      <c r="L385" s="240"/>
      <c r="N385" s="240"/>
      <c r="P385" s="240"/>
      <c r="R385" s="240"/>
      <c r="T385" s="240"/>
      <c r="V385" s="240"/>
      <c r="X385" s="240"/>
    </row>
    <row r="386" spans="2:27" ht="19.5" customHeight="1" thickBot="1">
      <c r="B386" s="521" t="s">
        <v>452</v>
      </c>
      <c r="C386" s="524" t="s">
        <v>524</v>
      </c>
      <c r="D386" s="527" t="s">
        <v>1113</v>
      </c>
      <c r="E386" s="540"/>
      <c r="F386" s="531" t="s">
        <v>453</v>
      </c>
      <c r="G386" s="532"/>
      <c r="H386" s="532"/>
      <c r="I386" s="533"/>
      <c r="J386" s="370"/>
      <c r="K386" s="521" t="s">
        <v>452</v>
      </c>
      <c r="L386" s="534" t="s">
        <v>524</v>
      </c>
      <c r="M386" s="535"/>
      <c r="N386" s="516" t="s">
        <v>1127</v>
      </c>
      <c r="O386" s="535"/>
      <c r="P386" s="531" t="s">
        <v>453</v>
      </c>
      <c r="Q386" s="532"/>
      <c r="R386" s="532"/>
      <c r="S386" s="533"/>
      <c r="T386" s="11"/>
      <c r="U386" s="11"/>
      <c r="V386" s="11"/>
      <c r="W386" s="11"/>
      <c r="X386" s="11"/>
      <c r="Y386" s="11"/>
      <c r="Z386" s="11"/>
      <c r="AA386" s="11"/>
    </row>
    <row r="387" spans="2:27" ht="19.5" customHeight="1">
      <c r="B387" s="522"/>
      <c r="C387" s="525"/>
      <c r="D387" s="541"/>
      <c r="E387" s="542"/>
      <c r="F387" s="516" t="s">
        <v>971</v>
      </c>
      <c r="G387" s="507"/>
      <c r="H387" s="506" t="s">
        <v>770</v>
      </c>
      <c r="I387" s="507"/>
      <c r="J387" s="370"/>
      <c r="K387" s="522"/>
      <c r="L387" s="536"/>
      <c r="M387" s="537"/>
      <c r="N387" s="536"/>
      <c r="O387" s="537"/>
      <c r="P387" s="516" t="s">
        <v>785</v>
      </c>
      <c r="Q387" s="507"/>
      <c r="R387" s="506" t="s">
        <v>770</v>
      </c>
      <c r="S387" s="507"/>
      <c r="T387" s="11"/>
      <c r="U387" s="11"/>
      <c r="V387" s="11"/>
      <c r="W387" s="11"/>
      <c r="X387" s="11"/>
      <c r="Y387" s="11"/>
      <c r="Z387" s="11"/>
      <c r="AA387" s="11"/>
    </row>
    <row r="388" spans="2:27" ht="19.5" customHeight="1">
      <c r="B388" s="522"/>
      <c r="C388" s="525"/>
      <c r="D388" s="510" t="s">
        <v>1115</v>
      </c>
      <c r="E388" s="550" t="s">
        <v>1114</v>
      </c>
      <c r="F388" s="517"/>
      <c r="G388" s="509"/>
      <c r="H388" s="508"/>
      <c r="I388" s="509"/>
      <c r="J388" s="410"/>
      <c r="K388" s="522"/>
      <c r="L388" s="536"/>
      <c r="M388" s="537"/>
      <c r="N388" s="536"/>
      <c r="O388" s="537"/>
      <c r="P388" s="517"/>
      <c r="Q388" s="509"/>
      <c r="R388" s="508"/>
      <c r="S388" s="509"/>
      <c r="T388" s="407"/>
      <c r="U388" s="407"/>
      <c r="V388" s="407"/>
      <c r="W388" s="407"/>
      <c r="X388" s="407"/>
      <c r="Y388" s="136"/>
      <c r="Z388" s="136"/>
    </row>
    <row r="389" spans="2:27" ht="19.5" customHeight="1" thickBot="1">
      <c r="B389" s="523"/>
      <c r="C389" s="526"/>
      <c r="D389" s="549"/>
      <c r="E389" s="551"/>
      <c r="F389" s="553" t="s">
        <v>492</v>
      </c>
      <c r="G389" s="554"/>
      <c r="H389" s="553" t="s">
        <v>511</v>
      </c>
      <c r="I389" s="573"/>
      <c r="J389" s="358"/>
      <c r="K389" s="523"/>
      <c r="L389" s="538"/>
      <c r="M389" s="539"/>
      <c r="N389" s="538"/>
      <c r="O389" s="539"/>
      <c r="P389" s="514" t="s">
        <v>492</v>
      </c>
      <c r="Q389" s="515"/>
      <c r="R389" s="514" t="s">
        <v>511</v>
      </c>
      <c r="S389" s="515"/>
      <c r="T389" s="327"/>
      <c r="U389" s="327"/>
      <c r="V389" s="327"/>
      <c r="W389" s="327"/>
      <c r="X389" s="327"/>
    </row>
    <row r="390" spans="2:27" ht="30" customHeight="1">
      <c r="B390" s="502">
        <v>12</v>
      </c>
      <c r="C390" s="352" t="s">
        <v>8</v>
      </c>
      <c r="D390" s="253">
        <v>70</v>
      </c>
      <c r="E390" s="353"/>
      <c r="F390" s="91">
        <f>IF(ISBLANK('6桁'!F390)=TRUE,"",VLOOKUP(パターン表!F390, 'パターン別掛け率（入力）'!$C$3:$I$302, 7, FALSE))</f>
        <v>100</v>
      </c>
      <c r="G390" s="124" t="str">
        <f>'6桁'!G390</f>
        <v>H
Bb490</v>
      </c>
      <c r="H390" s="91" t="str">
        <f>IF(ISBLANK('6桁'!H390)=TRUE,"",VLOOKUP(パターン表!H390, 'パターン別掛け率（入力）'!$C$3:$I$302, 7, FALSE))</f>
        <v/>
      </c>
      <c r="I390" s="125" t="str">
        <f>'6桁'!I390</f>
        <v/>
      </c>
      <c r="J390" s="108"/>
      <c r="K390" s="502">
        <v>10</v>
      </c>
      <c r="L390" s="498" t="s">
        <v>88</v>
      </c>
      <c r="M390" s="499"/>
      <c r="N390" s="498">
        <v>72</v>
      </c>
      <c r="O390" s="499"/>
      <c r="P390" s="91">
        <f>IF(ISBLANK('6桁'!P390)=TRUE,"",VLOOKUP(パターン表!P390, 'パターン別掛け率（入力）'!$C$3:$I$302, 7, FALSE))</f>
        <v>100</v>
      </c>
      <c r="Q390" s="124" t="str">
        <f>'6桁'!Q390</f>
        <v>H</v>
      </c>
      <c r="R390" s="91" t="str">
        <f>IF(ISBLANK('6桁'!R390)=TRUE,"",VLOOKUP(パターン表!R390, 'パターン別掛け率（入力）'!$C$3:$I$302, 7, FALSE))</f>
        <v/>
      </c>
      <c r="S390" s="125" t="str">
        <f>'6桁'!S390</f>
        <v/>
      </c>
      <c r="T390" s="22"/>
      <c r="U390" s="74"/>
      <c r="V390" s="22"/>
      <c r="W390" s="74"/>
      <c r="X390" s="22"/>
      <c r="Y390" s="74"/>
      <c r="Z390" s="22"/>
    </row>
    <row r="391" spans="2:27" ht="30" customHeight="1" thickBot="1">
      <c r="B391" s="503"/>
      <c r="C391" s="341" t="s">
        <v>351</v>
      </c>
      <c r="D391" s="254">
        <v>71</v>
      </c>
      <c r="E391" s="342"/>
      <c r="F391" s="95" t="str">
        <f>IF(ISBLANK('6桁'!F391)=TRUE,"",VLOOKUP(パターン表!F391, 'パターン別掛け率（入力）'!$C$3:$I$302, 7, FALSE))</f>
        <v/>
      </c>
      <c r="G391" s="126" t="str">
        <f>'6桁'!G391</f>
        <v/>
      </c>
      <c r="H391" s="95">
        <f>IF(ISBLANK('6桁'!H391)=TRUE,"",VLOOKUP(パターン表!H391, 'パターン別掛け率（入力）'!$C$3:$I$302, 7, FALSE))</f>
        <v>100</v>
      </c>
      <c r="I391" s="96" t="str">
        <f>'6桁'!I391</f>
        <v>S
SP65j</v>
      </c>
      <c r="J391" s="108"/>
      <c r="K391" s="544"/>
      <c r="L391" s="538" t="s">
        <v>83</v>
      </c>
      <c r="M391" s="539"/>
      <c r="N391" s="558">
        <v>68</v>
      </c>
      <c r="O391" s="559"/>
      <c r="P391" s="118" t="str">
        <f>IF(ISBLANK('6桁'!P391)=TRUE,"",VLOOKUP(パターン表!P391, 'パターン別掛け率（入力）'!$C$3:$I$302, 7, FALSE))</f>
        <v/>
      </c>
      <c r="Q391" s="127" t="str">
        <f>'6桁'!Q391</f>
        <v/>
      </c>
      <c r="R391" s="118">
        <f>IF(ISBLANK('6桁'!R391)=TRUE,"",VLOOKUP(パターン表!R391, 'パターン別掛け率（入力）'!$C$3:$I$302, 7, FALSE))</f>
        <v>100</v>
      </c>
      <c r="S391" s="119" t="str">
        <f>'6桁'!S391</f>
        <v>S
SP10</v>
      </c>
      <c r="T391" s="22"/>
      <c r="U391" s="74"/>
      <c r="V391" s="22"/>
      <c r="W391" s="74"/>
      <c r="X391" s="22"/>
      <c r="Y391" s="74"/>
      <c r="Z391" s="22"/>
    </row>
    <row r="392" spans="2:27" ht="30" customHeight="1">
      <c r="B392" s="503"/>
      <c r="C392" s="341" t="s">
        <v>361</v>
      </c>
      <c r="D392" s="500">
        <v>69</v>
      </c>
      <c r="E392" s="501"/>
      <c r="F392" s="95" t="str">
        <f>IF(ISBLANK('6桁'!F392)=TRUE,"",VLOOKUP(パターン表!F392, 'パターン別掛け率（入力）'!$C$3:$I$302, 7, FALSE))</f>
        <v/>
      </c>
      <c r="G392" s="126" t="str">
        <f>'6桁'!G392</f>
        <v/>
      </c>
      <c r="H392" s="95">
        <f>IF(ISBLANK('6桁'!H392)=TRUE,"",VLOOKUP(パターン表!H392, 'パターン別掛け率（入力）'!$C$3:$I$302, 7, FALSE))</f>
        <v>100</v>
      </c>
      <c r="I392" s="96" t="str">
        <f>'6桁'!I392</f>
        <v>S
EC201</v>
      </c>
      <c r="J392" s="108"/>
      <c r="K392" s="22"/>
      <c r="L392" s="74"/>
      <c r="M392" s="22"/>
      <c r="N392" s="74"/>
      <c r="O392" s="251"/>
      <c r="P392" s="74"/>
      <c r="Q392" s="22"/>
      <c r="R392" s="74"/>
      <c r="S392" s="22"/>
      <c r="T392" s="74"/>
      <c r="U392" s="22"/>
      <c r="V392" s="74"/>
      <c r="W392" s="22"/>
      <c r="X392" s="74"/>
      <c r="Y392" s="22"/>
    </row>
    <row r="393" spans="2:27" ht="30" customHeight="1">
      <c r="B393" s="503"/>
      <c r="C393" s="341" t="s">
        <v>362</v>
      </c>
      <c r="D393" s="500">
        <v>73</v>
      </c>
      <c r="E393" s="501"/>
      <c r="F393" s="95" t="str">
        <f>IF(ISBLANK('6桁'!F393)=TRUE,"",VLOOKUP(パターン表!F393, 'パターン別掛け率（入力）'!$C$3:$I$302, 7, FALSE))</f>
        <v/>
      </c>
      <c r="G393" s="126" t="str">
        <f>'6桁'!G393</f>
        <v/>
      </c>
      <c r="H393" s="95">
        <f>IF(ISBLANK('6桁'!H393)=TRUE,"",VLOOKUP(パターン表!H393, 'パターン別掛け率（入力）'!$C$3:$I$302, 7, FALSE))</f>
        <v>100</v>
      </c>
      <c r="I393" s="96" t="str">
        <f>'6桁'!I393</f>
        <v>S
EC201</v>
      </c>
      <c r="J393" s="108"/>
      <c r="K393" s="22"/>
      <c r="L393" s="74"/>
      <c r="M393" s="22"/>
      <c r="N393" s="74"/>
      <c r="O393" s="251"/>
      <c r="P393" s="74"/>
      <c r="Q393" s="22"/>
      <c r="R393" s="74"/>
      <c r="S393" s="22"/>
      <c r="T393" s="74"/>
      <c r="U393" s="22"/>
      <c r="V393" s="74"/>
      <c r="W393" s="22"/>
      <c r="X393" s="74"/>
      <c r="Y393" s="22"/>
    </row>
    <row r="394" spans="2:27" ht="30" customHeight="1">
      <c r="B394" s="503"/>
      <c r="C394" s="341" t="s">
        <v>502</v>
      </c>
      <c r="D394" s="500">
        <v>68</v>
      </c>
      <c r="E394" s="501"/>
      <c r="F394" s="95" t="str">
        <f>IF(ISBLANK('6桁'!F394)=TRUE,"",VLOOKUP(パターン表!F394, 'パターン別掛け率（入力）'!$C$3:$I$302, 7, FALSE))</f>
        <v/>
      </c>
      <c r="G394" s="126" t="str">
        <f>'6桁'!G394</f>
        <v/>
      </c>
      <c r="H394" s="95">
        <f>IF(ISBLANK('6桁'!H394)=TRUE,"",VLOOKUP(パターン表!H394, 'パターン別掛け率（入力）'!$C$3:$I$302, 7, FALSE))</f>
        <v>100</v>
      </c>
      <c r="I394" s="96" t="str">
        <f>'6桁'!I394</f>
        <v>S
EC201</v>
      </c>
      <c r="J394" s="108"/>
      <c r="K394" s="22"/>
      <c r="L394" s="74"/>
      <c r="M394" s="22"/>
      <c r="N394" s="74"/>
      <c r="O394" s="251"/>
      <c r="P394" s="74"/>
      <c r="Q394" s="22"/>
      <c r="R394" s="74"/>
      <c r="S394" s="22"/>
      <c r="T394" s="74"/>
      <c r="U394" s="22"/>
      <c r="V394" s="74"/>
      <c r="W394" s="22"/>
      <c r="X394" s="74"/>
      <c r="Y394" s="22"/>
    </row>
    <row r="395" spans="2:27" ht="30" customHeight="1" thickBot="1">
      <c r="B395" s="544"/>
      <c r="C395" s="343" t="s">
        <v>503</v>
      </c>
      <c r="D395" s="558">
        <v>74</v>
      </c>
      <c r="E395" s="559"/>
      <c r="F395" s="118" t="str">
        <f>IF(ISBLANK('6桁'!F395)=TRUE,"",VLOOKUP(パターン表!F395, 'パターン別掛け率（入力）'!$C$3:$I$302, 7, FALSE))</f>
        <v/>
      </c>
      <c r="G395" s="127" t="str">
        <f>'6桁'!G395</f>
        <v/>
      </c>
      <c r="H395" s="118">
        <f>IF(ISBLANK('6桁'!H395)=TRUE,"",VLOOKUP(パターン表!H395, 'パターン別掛け率（入力）'!$C$3:$I$302, 7, FALSE))</f>
        <v>100</v>
      </c>
      <c r="I395" s="119" t="str">
        <f>'6桁'!I395</f>
        <v>S
EC201</v>
      </c>
      <c r="J395" s="108"/>
      <c r="K395" s="22"/>
      <c r="L395" s="74"/>
      <c r="M395" s="22"/>
      <c r="N395" s="74"/>
      <c r="O395" s="251"/>
      <c r="P395" s="74"/>
      <c r="Q395" s="22"/>
      <c r="R395" s="74"/>
      <c r="S395" s="22"/>
      <c r="T395" s="74"/>
      <c r="U395" s="22"/>
      <c r="V395" s="74"/>
      <c r="W395" s="22"/>
      <c r="X395" s="74"/>
      <c r="Y395" s="22"/>
    </row>
    <row r="396" spans="2:27" ht="21" customHeight="1">
      <c r="B396" s="122"/>
    </row>
    <row r="397" spans="2:27" ht="13.5" customHeight="1">
      <c r="C397" s="327"/>
      <c r="D397" s="327"/>
      <c r="E397" s="327"/>
      <c r="F397" s="10"/>
      <c r="G397" s="17"/>
      <c r="H397" s="10"/>
      <c r="I397" s="17"/>
      <c r="J397" s="10"/>
      <c r="K397" s="17"/>
      <c r="L397" s="10"/>
      <c r="M397" s="17"/>
      <c r="N397" s="10"/>
      <c r="O397" s="17"/>
      <c r="P397" s="10"/>
      <c r="Q397" s="17"/>
      <c r="R397" s="10"/>
      <c r="S397" s="17"/>
      <c r="T397" s="10"/>
      <c r="U397" s="17"/>
      <c r="V397" s="10"/>
      <c r="W397" s="17"/>
      <c r="X397" s="10"/>
      <c r="Y397" s="17"/>
    </row>
    <row r="399" spans="2:27" ht="14.25" customHeight="1" thickBot="1">
      <c r="C399" s="315"/>
      <c r="D399" s="315"/>
      <c r="E399" s="315"/>
      <c r="F399" s="10"/>
      <c r="G399" s="17"/>
      <c r="H399" s="10"/>
      <c r="I399" s="17"/>
      <c r="J399" s="10"/>
      <c r="K399" s="22"/>
      <c r="L399" s="10"/>
      <c r="M399" s="17"/>
      <c r="N399" s="10"/>
      <c r="O399" s="407"/>
      <c r="P399" s="10"/>
      <c r="Q399" s="22"/>
    </row>
    <row r="400" spans="2:27" ht="25.5" customHeight="1" thickTop="1" thickBot="1">
      <c r="B400" s="518" t="s">
        <v>504</v>
      </c>
      <c r="C400" s="519"/>
      <c r="D400" s="519"/>
      <c r="E400" s="519"/>
      <c r="F400" s="519"/>
      <c r="G400" s="519"/>
      <c r="H400" s="519"/>
      <c r="I400" s="519"/>
      <c r="J400" s="519"/>
      <c r="K400" s="519"/>
      <c r="L400" s="519"/>
      <c r="M400" s="519"/>
      <c r="N400" s="519"/>
      <c r="O400" s="519"/>
      <c r="P400" s="519"/>
      <c r="Q400" s="519"/>
      <c r="R400" s="519"/>
      <c r="S400" s="519"/>
      <c r="T400" s="519"/>
      <c r="U400" s="519"/>
      <c r="V400" s="519"/>
      <c r="W400" s="519"/>
      <c r="X400" s="519"/>
      <c r="Y400" s="519"/>
      <c r="Z400" s="519"/>
      <c r="AA400" s="520"/>
    </row>
    <row r="401" spans="2:27" ht="10.5" customHeight="1" thickTop="1">
      <c r="C401" s="40"/>
      <c r="D401" s="40"/>
      <c r="E401" s="40"/>
      <c r="F401" s="79"/>
      <c r="H401" s="79"/>
      <c r="K401" s="52"/>
      <c r="M401" s="52"/>
      <c r="Q401" s="52"/>
    </row>
    <row r="402" spans="2:27" s="239" customFormat="1" ht="20.100000000000001" customHeight="1" thickBot="1">
      <c r="B402" s="238" t="s">
        <v>1126</v>
      </c>
      <c r="F402" s="240"/>
      <c r="H402" s="240"/>
      <c r="J402" s="240"/>
      <c r="L402" s="240"/>
      <c r="N402" s="240"/>
      <c r="P402" s="240"/>
      <c r="R402" s="240"/>
      <c r="T402" s="240"/>
      <c r="V402" s="240"/>
      <c r="X402" s="240"/>
    </row>
    <row r="403" spans="2:27" ht="19.5" customHeight="1" thickBot="1">
      <c r="B403" s="521" t="s">
        <v>452</v>
      </c>
      <c r="C403" s="524" t="s">
        <v>524</v>
      </c>
      <c r="D403" s="527" t="s">
        <v>1113</v>
      </c>
      <c r="E403" s="540"/>
      <c r="F403" s="531" t="s">
        <v>453</v>
      </c>
      <c r="G403" s="533"/>
      <c r="H403" s="135"/>
      <c r="I403" s="11"/>
      <c r="J403" s="575"/>
      <c r="K403" s="575"/>
      <c r="L403" s="11"/>
      <c r="M403" s="11"/>
      <c r="N403" s="10"/>
      <c r="O403" s="11"/>
      <c r="P403" s="10"/>
      <c r="Q403" s="11"/>
      <c r="R403" s="10"/>
      <c r="S403" s="11"/>
      <c r="T403" s="10"/>
      <c r="U403" s="11"/>
      <c r="X403" s="10"/>
      <c r="Y403" s="11"/>
    </row>
    <row r="404" spans="2:27" ht="19.5" customHeight="1">
      <c r="B404" s="522"/>
      <c r="C404" s="525"/>
      <c r="D404" s="541"/>
      <c r="E404" s="542"/>
      <c r="F404" s="516" t="s">
        <v>786</v>
      </c>
      <c r="G404" s="506"/>
      <c r="H404" s="552"/>
      <c r="I404" s="548"/>
      <c r="J404" s="548"/>
      <c r="K404" s="548"/>
      <c r="L404" s="548"/>
      <c r="M404" s="548"/>
      <c r="N404" s="10"/>
      <c r="O404" s="11"/>
      <c r="P404" s="10"/>
      <c r="Q404" s="11"/>
      <c r="R404" s="10"/>
      <c r="S404" s="11"/>
      <c r="T404" s="10"/>
      <c r="U404" s="11"/>
      <c r="X404" s="10"/>
      <c r="Y404" s="11"/>
    </row>
    <row r="405" spans="2:27" ht="19.5" customHeight="1">
      <c r="B405" s="522"/>
      <c r="C405" s="525"/>
      <c r="D405" s="510" t="s">
        <v>1115</v>
      </c>
      <c r="E405" s="550" t="s">
        <v>1114</v>
      </c>
      <c r="F405" s="517"/>
      <c r="G405" s="508"/>
      <c r="H405" s="552"/>
      <c r="I405" s="548"/>
      <c r="J405" s="548"/>
      <c r="K405" s="548"/>
      <c r="L405" s="548"/>
      <c r="M405" s="548"/>
      <c r="N405" s="407"/>
      <c r="O405" s="407"/>
      <c r="P405" s="407"/>
      <c r="Q405" s="407"/>
      <c r="R405" s="407"/>
      <c r="S405" s="407"/>
      <c r="T405" s="407"/>
      <c r="U405" s="407"/>
      <c r="X405" s="407"/>
      <c r="Y405" s="407"/>
    </row>
    <row r="406" spans="2:27" ht="19.5" customHeight="1" thickBot="1">
      <c r="B406" s="523"/>
      <c r="C406" s="526"/>
      <c r="D406" s="564"/>
      <c r="E406" s="574"/>
      <c r="F406" s="514" t="s">
        <v>766</v>
      </c>
      <c r="G406" s="555"/>
      <c r="H406" s="536"/>
      <c r="I406" s="547"/>
      <c r="J406" s="547"/>
      <c r="K406" s="547"/>
      <c r="L406" s="547"/>
      <c r="M406" s="547"/>
      <c r="N406" s="327"/>
      <c r="O406" s="327"/>
      <c r="P406" s="327"/>
      <c r="Q406" s="327"/>
      <c r="R406" s="327"/>
      <c r="S406" s="327"/>
      <c r="T406" s="327"/>
      <c r="U406" s="327"/>
      <c r="X406" s="327"/>
      <c r="Y406" s="327"/>
    </row>
    <row r="407" spans="2:27" ht="30" customHeight="1">
      <c r="B407" s="543">
        <v>18</v>
      </c>
      <c r="C407" s="143" t="s">
        <v>210</v>
      </c>
      <c r="D407" s="260">
        <v>99</v>
      </c>
      <c r="E407" s="389">
        <v>103</v>
      </c>
      <c r="F407" s="94">
        <f>IF(ISBLANK('6桁'!F407)=TRUE,"",VLOOKUP(パターン表!F407, 'パターン別掛け率（入力）'!$C$3:$I$302, 7, FALSE))</f>
        <v>100</v>
      </c>
      <c r="G407" s="133" t="str">
        <f>'6桁'!G407</f>
        <v>Y</v>
      </c>
      <c r="H407" s="108"/>
      <c r="J407" s="74"/>
      <c r="K407" s="251"/>
      <c r="L407" s="74"/>
      <c r="M407" s="251"/>
      <c r="N407" s="74"/>
      <c r="O407" s="251"/>
      <c r="P407" s="139"/>
      <c r="Q407" s="251"/>
      <c r="R407" s="74"/>
      <c r="S407" s="251"/>
      <c r="T407" s="74"/>
      <c r="U407" s="251"/>
      <c r="X407" s="74"/>
      <c r="Y407" s="251"/>
    </row>
    <row r="408" spans="2:27" ht="30" customHeight="1">
      <c r="B408" s="504"/>
      <c r="C408" s="141" t="s">
        <v>209</v>
      </c>
      <c r="D408" s="261">
        <v>96</v>
      </c>
      <c r="E408" s="349">
        <v>100</v>
      </c>
      <c r="F408" s="111">
        <f>IF(ISBLANK('6桁'!F408)=TRUE,"",VLOOKUP(パターン表!F408, 'パターン別掛け率（入力）'!$C$3:$I$302, 7, FALSE))</f>
        <v>100</v>
      </c>
      <c r="G408" s="142" t="str">
        <f>'6桁'!G408</f>
        <v>Y</v>
      </c>
      <c r="H408" s="108"/>
      <c r="J408" s="74"/>
      <c r="K408" s="251"/>
      <c r="L408" s="74"/>
      <c r="M408" s="251"/>
      <c r="N408" s="74"/>
      <c r="O408" s="251"/>
      <c r="P408" s="139"/>
      <c r="Q408" s="251"/>
      <c r="R408" s="74"/>
      <c r="S408" s="251"/>
      <c r="T408" s="74"/>
      <c r="U408" s="251"/>
      <c r="X408" s="74"/>
      <c r="Y408" s="251"/>
    </row>
    <row r="409" spans="2:27" ht="30" customHeight="1">
      <c r="B409" s="503">
        <v>17</v>
      </c>
      <c r="C409" s="145" t="s">
        <v>318</v>
      </c>
      <c r="D409" s="260">
        <v>91</v>
      </c>
      <c r="E409" s="389"/>
      <c r="F409" s="94">
        <f>IF(ISBLANK('6桁'!F409)=TRUE,"",VLOOKUP(パターン表!F409, 'パターン別掛け率（入力）'!$C$3:$I$302, 7, FALSE))</f>
        <v>100</v>
      </c>
      <c r="G409" s="133" t="str">
        <f>'6桁'!G409</f>
        <v>W</v>
      </c>
      <c r="H409" s="108"/>
      <c r="I409" s="251"/>
      <c r="J409" s="74"/>
      <c r="K409" s="251"/>
      <c r="L409" s="74"/>
      <c r="M409" s="251"/>
      <c r="N409" s="74"/>
      <c r="O409" s="251"/>
      <c r="P409" s="139"/>
      <c r="Q409" s="251"/>
      <c r="R409" s="74"/>
      <c r="S409" s="251"/>
      <c r="T409" s="74"/>
      <c r="U409" s="251"/>
      <c r="X409" s="74"/>
      <c r="Y409" s="251"/>
    </row>
    <row r="410" spans="2:27" ht="30" customHeight="1">
      <c r="B410" s="504"/>
      <c r="C410" s="141" t="s">
        <v>319</v>
      </c>
      <c r="D410" s="261">
        <v>94</v>
      </c>
      <c r="E410" s="349"/>
      <c r="F410" s="111">
        <f>IF(ISBLANK('6桁'!F410)=TRUE,"",VLOOKUP(パターン表!F410, 'パターン別掛け率（入力）'!$C$3:$I$302, 7, FALSE))</f>
        <v>100</v>
      </c>
      <c r="G410" s="142" t="str">
        <f>'6桁'!G410</f>
        <v>W</v>
      </c>
      <c r="H410" s="108"/>
      <c r="I410" s="251"/>
      <c r="J410" s="74"/>
      <c r="K410" s="251"/>
      <c r="L410" s="74"/>
      <c r="M410" s="251"/>
      <c r="N410" s="74"/>
      <c r="O410" s="251"/>
      <c r="P410" s="74"/>
      <c r="Q410" s="251"/>
      <c r="R410" s="74"/>
      <c r="S410" s="251"/>
      <c r="T410" s="74"/>
      <c r="U410" s="251"/>
      <c r="X410" s="74"/>
      <c r="Y410" s="251"/>
    </row>
    <row r="411" spans="2:27" ht="30" customHeight="1">
      <c r="B411" s="503">
        <v>16</v>
      </c>
      <c r="C411" s="143" t="s">
        <v>320</v>
      </c>
      <c r="D411" s="259">
        <v>87</v>
      </c>
      <c r="E411" s="250"/>
      <c r="F411" s="114">
        <f>IF(ISBLANK('6桁'!F411)=TRUE,"",VLOOKUP(パターン表!F411, 'パターン別掛け率（入力）'!$C$3:$I$302, 7, FALSE))</f>
        <v>100</v>
      </c>
      <c r="G411" s="144" t="str">
        <f>'6桁'!G411</f>
        <v>W</v>
      </c>
      <c r="H411" s="108"/>
      <c r="I411" s="251"/>
      <c r="J411" s="74"/>
      <c r="K411" s="251"/>
      <c r="L411" s="74"/>
      <c r="M411" s="251"/>
      <c r="N411" s="74"/>
      <c r="O411" s="251"/>
      <c r="P411" s="139"/>
      <c r="Q411" s="251"/>
      <c r="R411" s="74"/>
      <c r="S411" s="251"/>
      <c r="T411" s="74"/>
      <c r="U411" s="251"/>
      <c r="X411" s="74"/>
      <c r="Y411" s="251"/>
    </row>
    <row r="412" spans="2:27" ht="30" customHeight="1" thickBot="1">
      <c r="B412" s="544"/>
      <c r="C412" s="140" t="s">
        <v>321</v>
      </c>
      <c r="D412" s="262">
        <v>91</v>
      </c>
      <c r="E412" s="390"/>
      <c r="F412" s="95">
        <f>IF(ISBLANK('6桁'!F412)=TRUE,"",VLOOKUP(パターン表!F412, 'パターン別掛け率（入力）'!$C$3:$I$302, 7, FALSE))</f>
        <v>100</v>
      </c>
      <c r="G412" s="126" t="str">
        <f>'6桁'!G412</f>
        <v>W</v>
      </c>
      <c r="H412" s="108"/>
      <c r="I412" s="251"/>
      <c r="J412" s="74"/>
      <c r="K412" s="251"/>
      <c r="L412" s="74"/>
      <c r="M412" s="251"/>
      <c r="N412" s="74"/>
      <c r="O412" s="251"/>
      <c r="P412" s="139"/>
      <c r="Q412" s="251"/>
      <c r="R412" s="74"/>
      <c r="S412" s="251"/>
      <c r="T412" s="74"/>
      <c r="U412" s="251"/>
      <c r="X412" s="74"/>
      <c r="Y412" s="251"/>
    </row>
    <row r="413" spans="2:27" ht="28.5" customHeight="1">
      <c r="B413" s="545"/>
      <c r="C413" s="545"/>
      <c r="D413" s="545"/>
      <c r="E413" s="545"/>
      <c r="F413" s="545"/>
      <c r="G413" s="545"/>
      <c r="H413" s="546"/>
      <c r="I413" s="546"/>
      <c r="J413" s="546"/>
      <c r="K413" s="546"/>
      <c r="L413" s="546"/>
      <c r="M413" s="546"/>
      <c r="N413" s="10"/>
      <c r="O413" s="407"/>
      <c r="P413" s="10"/>
      <c r="Q413" s="22"/>
    </row>
    <row r="414" spans="2:27" ht="28.5" customHeight="1" thickBot="1">
      <c r="B414" s="380"/>
      <c r="C414" s="380"/>
      <c r="D414" s="380"/>
      <c r="E414" s="380"/>
      <c r="F414" s="380"/>
      <c r="G414" s="380"/>
      <c r="H414" s="380"/>
      <c r="I414" s="380"/>
      <c r="J414" s="380"/>
      <c r="K414" s="380"/>
      <c r="L414" s="380"/>
      <c r="M414" s="380"/>
      <c r="N414" s="10"/>
      <c r="O414" s="407"/>
      <c r="P414" s="10"/>
      <c r="Q414" s="22"/>
    </row>
    <row r="415" spans="2:27" ht="25.5" customHeight="1" thickTop="1" thickBot="1">
      <c r="B415" s="518" t="s">
        <v>980</v>
      </c>
      <c r="C415" s="519"/>
      <c r="D415" s="519"/>
      <c r="E415" s="519"/>
      <c r="F415" s="519"/>
      <c r="G415" s="519"/>
      <c r="H415" s="519"/>
      <c r="I415" s="519"/>
      <c r="J415" s="519"/>
      <c r="K415" s="519"/>
      <c r="L415" s="519"/>
      <c r="M415" s="519"/>
      <c r="N415" s="519"/>
      <c r="O415" s="519"/>
      <c r="P415" s="519"/>
      <c r="Q415" s="519"/>
      <c r="R415" s="519"/>
      <c r="S415" s="519"/>
      <c r="T415" s="519"/>
      <c r="U415" s="519"/>
      <c r="V415" s="519"/>
      <c r="W415" s="519"/>
      <c r="X415" s="519"/>
      <c r="Y415" s="519"/>
      <c r="Z415" s="519"/>
      <c r="AA415" s="520"/>
    </row>
    <row r="416" spans="2:27" ht="10.5" customHeight="1" thickTop="1">
      <c r="C416" s="40"/>
      <c r="D416" s="40"/>
      <c r="E416" s="40"/>
      <c r="F416" s="79"/>
      <c r="H416" s="79"/>
      <c r="K416" s="52"/>
      <c r="M416" s="52"/>
      <c r="Q416" s="52"/>
    </row>
    <row r="417" spans="2:25" s="239" customFormat="1" ht="20.100000000000001" customHeight="1" thickBot="1">
      <c r="B417" s="238" t="s">
        <v>981</v>
      </c>
      <c r="F417" s="240"/>
      <c r="H417" s="240"/>
      <c r="J417" s="240"/>
      <c r="L417" s="240"/>
      <c r="N417" s="240"/>
      <c r="P417" s="240"/>
      <c r="R417" s="240"/>
      <c r="T417" s="240"/>
      <c r="V417" s="240"/>
      <c r="X417" s="240"/>
    </row>
    <row r="418" spans="2:25" ht="19.5" customHeight="1" thickBot="1">
      <c r="B418" s="521" t="s">
        <v>452</v>
      </c>
      <c r="C418" s="524" t="s">
        <v>524</v>
      </c>
      <c r="D418" s="527" t="s">
        <v>1113</v>
      </c>
      <c r="E418" s="540"/>
      <c r="F418" s="531" t="s">
        <v>455</v>
      </c>
      <c r="G418" s="533"/>
      <c r="H418" s="370"/>
      <c r="I418" s="371"/>
      <c r="J418" s="10"/>
      <c r="K418" s="227"/>
      <c r="L418" s="327"/>
      <c r="M418" s="327"/>
      <c r="N418" s="371"/>
      <c r="O418" s="371"/>
      <c r="P418" s="371"/>
      <c r="Q418" s="371"/>
      <c r="R418" s="10"/>
      <c r="S418" s="11"/>
      <c r="T418" s="10"/>
      <c r="U418" s="11"/>
      <c r="V418" s="10"/>
      <c r="W418" s="11"/>
      <c r="X418" s="10"/>
      <c r="Y418" s="11"/>
    </row>
    <row r="419" spans="2:25" ht="19.5" customHeight="1">
      <c r="B419" s="522"/>
      <c r="C419" s="525"/>
      <c r="D419" s="541"/>
      <c r="E419" s="542"/>
      <c r="F419" s="516" t="s">
        <v>982</v>
      </c>
      <c r="G419" s="507"/>
      <c r="H419" s="370"/>
      <c r="I419" s="371"/>
      <c r="J419" s="10"/>
      <c r="K419" s="227"/>
      <c r="L419" s="327"/>
      <c r="M419" s="327"/>
      <c r="N419" s="371"/>
      <c r="O419" s="371"/>
      <c r="P419" s="371"/>
      <c r="Q419" s="371"/>
      <c r="R419" s="10"/>
      <c r="S419" s="11"/>
      <c r="T419" s="10"/>
      <c r="U419" s="11"/>
      <c r="V419" s="10"/>
      <c r="W419" s="11"/>
      <c r="X419" s="10"/>
      <c r="Y419" s="11"/>
    </row>
    <row r="420" spans="2:25" ht="19.5" customHeight="1">
      <c r="B420" s="522"/>
      <c r="C420" s="525"/>
      <c r="D420" s="578" t="s">
        <v>1114</v>
      </c>
      <c r="E420" s="565"/>
      <c r="F420" s="517"/>
      <c r="G420" s="509"/>
      <c r="H420" s="410"/>
      <c r="I420" s="407"/>
      <c r="J420" s="407"/>
      <c r="K420" s="227"/>
      <c r="L420" s="327"/>
      <c r="M420" s="327"/>
      <c r="N420" s="407"/>
      <c r="O420" s="407"/>
      <c r="P420" s="407"/>
      <c r="Q420" s="407"/>
      <c r="R420" s="407"/>
      <c r="S420" s="407"/>
      <c r="T420" s="407"/>
      <c r="U420" s="407"/>
      <c r="V420" s="407"/>
      <c r="W420" s="407"/>
      <c r="X420" s="407"/>
      <c r="Y420" s="407"/>
    </row>
    <row r="421" spans="2:25" ht="19.5" customHeight="1" thickBot="1">
      <c r="B421" s="523"/>
      <c r="C421" s="526"/>
      <c r="D421" s="579"/>
      <c r="E421" s="580"/>
      <c r="F421" s="514" t="s">
        <v>764</v>
      </c>
      <c r="G421" s="555"/>
      <c r="H421" s="358"/>
      <c r="I421" s="327"/>
      <c r="J421" s="327"/>
      <c r="K421" s="227"/>
      <c r="L421" s="327"/>
      <c r="M421" s="327"/>
      <c r="N421" s="327"/>
      <c r="O421" s="327"/>
      <c r="P421" s="327"/>
      <c r="Q421" s="327"/>
      <c r="R421" s="327"/>
      <c r="S421" s="327"/>
      <c r="T421" s="327"/>
      <c r="U421" s="327"/>
      <c r="V421" s="327"/>
      <c r="W421" s="327"/>
      <c r="X421" s="327"/>
      <c r="Y421" s="327"/>
    </row>
    <row r="422" spans="2:25" ht="30" customHeight="1">
      <c r="B422" s="502">
        <v>19</v>
      </c>
      <c r="C422" s="134" t="s">
        <v>300</v>
      </c>
      <c r="D422" s="498">
        <v>96</v>
      </c>
      <c r="E422" s="499"/>
      <c r="F422" s="426">
        <f>IF(ISBLANK('6桁'!F422)=TRUE,"",VLOOKUP(パターン表!F422, 'パターン別掛け率（入力）'!$C$3:$I$302, 7, FALSE))</f>
        <v>100</v>
      </c>
      <c r="G422" s="125" t="str">
        <f>'6桁'!G422</f>
        <v>Y★</v>
      </c>
      <c r="H422" s="108"/>
      <c r="I422" s="251"/>
      <c r="J422" s="74"/>
      <c r="K422" s="228"/>
      <c r="L422" s="327"/>
      <c r="M422" s="327"/>
      <c r="N422" s="74"/>
      <c r="O422" s="251"/>
      <c r="P422" s="74"/>
      <c r="Q422" s="251"/>
      <c r="R422" s="74"/>
      <c r="S422" s="22"/>
      <c r="T422" s="74"/>
      <c r="U422" s="22"/>
      <c r="V422" s="74"/>
      <c r="W422" s="22"/>
      <c r="X422" s="74"/>
      <c r="Y422" s="22"/>
    </row>
    <row r="423" spans="2:25" ht="30" customHeight="1">
      <c r="B423" s="503"/>
      <c r="C423" s="412" t="s">
        <v>217</v>
      </c>
      <c r="D423" s="500">
        <v>100</v>
      </c>
      <c r="E423" s="501"/>
      <c r="F423" s="423">
        <f>IF(ISBLANK('6桁'!F423)=TRUE,"",VLOOKUP(パターン表!F423, 'パターン別掛け率（入力）'!$C$3:$I$302, 7, FALSE))</f>
        <v>100</v>
      </c>
      <c r="G423" s="360" t="str">
        <f>'6桁'!G423</f>
        <v>Y★</v>
      </c>
      <c r="H423" s="108"/>
      <c r="I423" s="251"/>
      <c r="J423" s="74"/>
      <c r="K423" s="228"/>
      <c r="L423" s="327"/>
      <c r="M423" s="327"/>
      <c r="N423" s="74"/>
      <c r="O423" s="251"/>
      <c r="P423" s="74"/>
      <c r="Q423" s="251"/>
      <c r="R423" s="74"/>
      <c r="S423" s="22"/>
      <c r="T423" s="74"/>
      <c r="U423" s="22"/>
      <c r="V423" s="74"/>
      <c r="W423" s="22"/>
      <c r="X423" s="74"/>
      <c r="Y423" s="22"/>
    </row>
    <row r="424" spans="2:25" ht="30" customHeight="1">
      <c r="B424" s="503"/>
      <c r="C424" s="412" t="s">
        <v>218</v>
      </c>
      <c r="D424" s="500">
        <v>93</v>
      </c>
      <c r="E424" s="501"/>
      <c r="F424" s="423">
        <f>IF(ISBLANK('6桁'!F424)=TRUE,"",VLOOKUP(パターン表!F424, 'パターン別掛け率（入力）'!$C$3:$I$302, 7, FALSE))</f>
        <v>100</v>
      </c>
      <c r="G424" s="360" t="str">
        <f>'6桁'!G424</f>
        <v>Y★</v>
      </c>
      <c r="H424" s="108"/>
      <c r="I424" s="251"/>
      <c r="J424" s="74"/>
      <c r="K424" s="228"/>
      <c r="L424" s="327"/>
      <c r="M424" s="327"/>
      <c r="N424" s="74"/>
      <c r="O424" s="251"/>
      <c r="P424" s="74"/>
      <c r="Q424" s="251"/>
      <c r="R424" s="74"/>
      <c r="S424" s="22"/>
      <c r="T424" s="74"/>
      <c r="U424" s="22"/>
      <c r="V424" s="74"/>
      <c r="W424" s="22"/>
      <c r="X424" s="74"/>
      <c r="Y424" s="22"/>
    </row>
    <row r="425" spans="2:25" ht="30" customHeight="1">
      <c r="B425" s="504"/>
      <c r="C425" s="378" t="s">
        <v>203</v>
      </c>
      <c r="D425" s="560">
        <v>98</v>
      </c>
      <c r="E425" s="561"/>
      <c r="F425" s="430">
        <f>IF(ISBLANK('6桁'!F425)=TRUE,"",VLOOKUP(パターン表!F425, 'パターン別掛け率（入力）'!$C$3:$I$302, 7, FALSE))</f>
        <v>100</v>
      </c>
      <c r="G425" s="191" t="str">
        <f>'6桁'!G425</f>
        <v>Y★</v>
      </c>
      <c r="H425" s="108"/>
      <c r="I425" s="251"/>
      <c r="J425" s="74"/>
      <c r="K425" s="228"/>
      <c r="L425" s="327"/>
      <c r="M425" s="327"/>
      <c r="N425" s="74"/>
      <c r="O425" s="251"/>
      <c r="P425" s="74"/>
      <c r="Q425" s="251"/>
      <c r="R425" s="74"/>
      <c r="S425" s="22"/>
      <c r="T425" s="74"/>
      <c r="U425" s="22"/>
      <c r="V425" s="74"/>
      <c r="W425" s="22"/>
      <c r="X425" s="74"/>
      <c r="Y425" s="22"/>
    </row>
    <row r="426" spans="2:25" ht="30" customHeight="1">
      <c r="B426" s="503">
        <v>18</v>
      </c>
      <c r="C426" s="412" t="s">
        <v>136</v>
      </c>
      <c r="D426" s="576">
        <v>99</v>
      </c>
      <c r="E426" s="577"/>
      <c r="F426" s="423">
        <f>IF(ISBLANK('6桁'!F426)=TRUE,"",VLOOKUP(パターン表!F426, 'パターン別掛け率（入力）'!$C$3:$I$302, 7, FALSE))</f>
        <v>100</v>
      </c>
      <c r="G426" s="360" t="str">
        <f>'6桁'!G426</f>
        <v>Y★</v>
      </c>
      <c r="H426" s="108"/>
      <c r="I426" s="251"/>
      <c r="J426" s="74"/>
      <c r="K426" s="228"/>
      <c r="L426" s="327"/>
      <c r="M426" s="327"/>
      <c r="N426" s="74"/>
      <c r="O426" s="251"/>
      <c r="P426" s="74"/>
      <c r="Q426" s="251"/>
      <c r="R426" s="74"/>
      <c r="S426" s="22"/>
      <c r="T426" s="74"/>
      <c r="U426" s="22"/>
      <c r="V426" s="74"/>
      <c r="W426" s="22"/>
      <c r="X426" s="74"/>
      <c r="Y426" s="22"/>
    </row>
    <row r="427" spans="2:25" ht="30" customHeight="1">
      <c r="B427" s="503"/>
      <c r="C427" s="87" t="s">
        <v>86</v>
      </c>
      <c r="D427" s="500">
        <v>95</v>
      </c>
      <c r="E427" s="501"/>
      <c r="F427" s="420">
        <f>IF(ISBLANK('6桁'!F427)=TRUE,"",VLOOKUP(パターン表!F427, 'パターン別掛け率（入力）'!$C$3:$I$302, 7, FALSE))</f>
        <v>100</v>
      </c>
      <c r="G427" s="96" t="str">
        <f>'6桁'!G427</f>
        <v>Y★</v>
      </c>
      <c r="H427" s="108"/>
      <c r="I427" s="251"/>
      <c r="J427" s="74"/>
      <c r="K427" s="228"/>
      <c r="L427" s="327"/>
      <c r="M427" s="327"/>
      <c r="N427" s="74"/>
      <c r="O427" s="251"/>
      <c r="P427" s="74"/>
      <c r="Q427" s="251"/>
      <c r="R427" s="74"/>
      <c r="S427" s="22"/>
      <c r="T427" s="74"/>
      <c r="U427" s="22"/>
      <c r="V427" s="74"/>
      <c r="W427" s="22"/>
      <c r="X427" s="74"/>
      <c r="Y427" s="22"/>
    </row>
    <row r="428" spans="2:25" ht="30" customHeight="1">
      <c r="B428" s="503"/>
      <c r="C428" s="87" t="s">
        <v>90</v>
      </c>
      <c r="D428" s="500">
        <v>100</v>
      </c>
      <c r="E428" s="501"/>
      <c r="F428" s="420">
        <f>IF(ISBLANK('6桁'!F428)=TRUE,"",VLOOKUP(パターン表!F428, 'パターン別掛け率（入力）'!$C$3:$I$302, 7, FALSE))</f>
        <v>100</v>
      </c>
      <c r="G428" s="96" t="str">
        <f>'6桁'!G428</f>
        <v>Y★</v>
      </c>
      <c r="H428" s="108"/>
      <c r="I428" s="251"/>
      <c r="J428" s="74"/>
      <c r="K428" s="228"/>
      <c r="L428" s="327"/>
      <c r="M428" s="327"/>
      <c r="N428" s="74"/>
      <c r="O428" s="251"/>
      <c r="P428" s="74"/>
      <c r="Q428" s="251"/>
      <c r="R428" s="74"/>
      <c r="S428" s="22"/>
      <c r="T428" s="74"/>
      <c r="U428" s="22"/>
      <c r="V428" s="74"/>
      <c r="W428" s="22"/>
      <c r="X428" s="74"/>
      <c r="Y428" s="22"/>
    </row>
    <row r="429" spans="2:25" ht="30" customHeight="1" thickBot="1">
      <c r="B429" s="544"/>
      <c r="C429" s="88" t="s">
        <v>141</v>
      </c>
      <c r="D429" s="558">
        <v>104</v>
      </c>
      <c r="E429" s="559"/>
      <c r="F429" s="424">
        <f>IF(ISBLANK('6桁'!F429)=TRUE,"",VLOOKUP(パターン表!F429, 'パターン別掛け率（入力）'!$C$3:$I$302, 7, FALSE))</f>
        <v>100</v>
      </c>
      <c r="G429" s="127" t="str">
        <f>'6桁'!G429</f>
        <v>Y★</v>
      </c>
      <c r="H429" s="108"/>
      <c r="I429" s="251"/>
      <c r="J429" s="74"/>
      <c r="K429" s="22"/>
      <c r="L429" s="74"/>
      <c r="M429" s="22"/>
      <c r="N429" s="74"/>
      <c r="O429" s="251"/>
      <c r="P429" s="74"/>
      <c r="Q429" s="22"/>
      <c r="R429" s="74"/>
      <c r="S429" s="22"/>
      <c r="T429" s="74"/>
      <c r="U429" s="22"/>
      <c r="V429" s="74"/>
      <c r="W429" s="22"/>
      <c r="X429" s="74"/>
      <c r="Y429" s="22"/>
    </row>
    <row r="430" spans="2:25" ht="34.5" customHeight="1">
      <c r="B430" s="546" t="s">
        <v>934</v>
      </c>
      <c r="C430" s="546"/>
      <c r="D430" s="546"/>
      <c r="E430" s="546"/>
      <c r="F430" s="546"/>
      <c r="G430" s="546"/>
      <c r="H430" s="546"/>
      <c r="I430" s="546"/>
      <c r="J430" s="546"/>
      <c r="K430" s="17"/>
      <c r="L430" s="10"/>
      <c r="M430" s="17"/>
      <c r="N430" s="10"/>
      <c r="O430" s="17"/>
      <c r="P430" s="10"/>
      <c r="Q430" s="17"/>
      <c r="R430" s="10"/>
      <c r="S430" s="17"/>
      <c r="T430" s="10"/>
      <c r="U430" s="17"/>
      <c r="V430" s="10"/>
      <c r="W430" s="17"/>
      <c r="X430" s="10"/>
      <c r="Y430" s="17"/>
    </row>
    <row r="432" spans="2:25" ht="14.25" customHeight="1" thickBot="1"/>
    <row r="433" spans="2:27" ht="20.25" thickTop="1" thickBot="1">
      <c r="B433" s="518" t="s">
        <v>505</v>
      </c>
      <c r="C433" s="519"/>
      <c r="D433" s="519"/>
      <c r="E433" s="519"/>
      <c r="F433" s="519"/>
      <c r="G433" s="519"/>
      <c r="H433" s="519"/>
      <c r="I433" s="519"/>
      <c r="J433" s="519"/>
      <c r="K433" s="519"/>
      <c r="L433" s="519"/>
      <c r="M433" s="519"/>
      <c r="N433" s="519"/>
      <c r="O433" s="519"/>
      <c r="P433" s="519"/>
      <c r="Q433" s="519"/>
      <c r="R433" s="519"/>
      <c r="S433" s="519"/>
      <c r="T433" s="519"/>
      <c r="U433" s="519"/>
      <c r="V433" s="519"/>
      <c r="W433" s="519"/>
      <c r="X433" s="519"/>
      <c r="Y433" s="519"/>
      <c r="Z433" s="519"/>
      <c r="AA433" s="520"/>
    </row>
    <row r="434" spans="2:27" ht="14.25" thickTop="1">
      <c r="C434" s="40"/>
      <c r="D434" s="40"/>
      <c r="E434" s="40"/>
      <c r="F434" s="79"/>
      <c r="H434" s="79"/>
      <c r="K434" s="52"/>
      <c r="M434" s="52"/>
      <c r="Q434" s="52"/>
    </row>
    <row r="435" spans="2:27" ht="14.25" thickBot="1">
      <c r="B435" s="11"/>
    </row>
    <row r="436" spans="2:27" ht="19.5" customHeight="1" thickBot="1">
      <c r="B436" s="521" t="s">
        <v>41</v>
      </c>
      <c r="C436" s="534" t="s">
        <v>524</v>
      </c>
      <c r="D436" s="535"/>
      <c r="E436" s="527" t="s">
        <v>1113</v>
      </c>
      <c r="F436" s="581"/>
      <c r="G436" s="528"/>
      <c r="H436" s="531" t="s">
        <v>453</v>
      </c>
      <c r="I436" s="532"/>
      <c r="J436" s="532"/>
      <c r="K436" s="532"/>
      <c r="L436" s="532"/>
      <c r="M436" s="532"/>
      <c r="N436" s="532"/>
      <c r="O436" s="532"/>
      <c r="P436" s="532"/>
      <c r="Q436" s="533"/>
      <c r="R436" s="531" t="s">
        <v>455</v>
      </c>
      <c r="S436" s="532"/>
      <c r="T436" s="532"/>
      <c r="U436" s="532"/>
      <c r="V436" s="532"/>
      <c r="W436" s="532"/>
      <c r="X436" s="532"/>
      <c r="Y436" s="533"/>
    </row>
    <row r="437" spans="2:27" ht="19.5" customHeight="1">
      <c r="B437" s="522"/>
      <c r="C437" s="536"/>
      <c r="D437" s="537"/>
      <c r="E437" s="529"/>
      <c r="F437" s="582"/>
      <c r="G437" s="530"/>
      <c r="H437" s="516" t="s">
        <v>1378</v>
      </c>
      <c r="I437" s="507"/>
      <c r="J437" s="516" t="s">
        <v>1075</v>
      </c>
      <c r="K437" s="507"/>
      <c r="L437" s="516" t="s">
        <v>1005</v>
      </c>
      <c r="M437" s="507"/>
      <c r="N437" s="516" t="s">
        <v>790</v>
      </c>
      <c r="O437" s="507"/>
      <c r="P437" s="516" t="s">
        <v>1998</v>
      </c>
      <c r="Q437" s="507"/>
      <c r="R437" s="516" t="s">
        <v>973</v>
      </c>
      <c r="S437" s="507"/>
      <c r="T437" s="516" t="s">
        <v>765</v>
      </c>
      <c r="U437" s="507"/>
      <c r="V437" s="516" t="s">
        <v>788</v>
      </c>
      <c r="W437" s="507"/>
      <c r="X437" s="516" t="s">
        <v>1092</v>
      </c>
      <c r="Y437" s="507"/>
    </row>
    <row r="438" spans="2:27" ht="19.5" customHeight="1">
      <c r="B438" s="522"/>
      <c r="C438" s="536"/>
      <c r="D438" s="537"/>
      <c r="E438" s="583" t="s">
        <v>2033</v>
      </c>
      <c r="F438" s="584"/>
      <c r="G438" s="550" t="s">
        <v>1114</v>
      </c>
      <c r="H438" s="517"/>
      <c r="I438" s="509"/>
      <c r="J438" s="517"/>
      <c r="K438" s="509"/>
      <c r="L438" s="517"/>
      <c r="M438" s="509"/>
      <c r="N438" s="517"/>
      <c r="O438" s="509"/>
      <c r="P438" s="517"/>
      <c r="Q438" s="509"/>
      <c r="R438" s="517"/>
      <c r="S438" s="509"/>
      <c r="T438" s="517"/>
      <c r="U438" s="509"/>
      <c r="V438" s="517"/>
      <c r="W438" s="509"/>
      <c r="X438" s="517"/>
      <c r="Y438" s="509"/>
    </row>
    <row r="439" spans="2:27" ht="19.5" customHeight="1" thickBot="1">
      <c r="B439" s="523"/>
      <c r="C439" s="538"/>
      <c r="D439" s="539"/>
      <c r="E439" s="585"/>
      <c r="F439" s="586"/>
      <c r="G439" s="574"/>
      <c r="H439" s="514" t="s">
        <v>1078</v>
      </c>
      <c r="I439" s="515"/>
      <c r="J439" s="514" t="s">
        <v>167</v>
      </c>
      <c r="K439" s="515"/>
      <c r="L439" s="514" t="s">
        <v>1083</v>
      </c>
      <c r="M439" s="515"/>
      <c r="N439" s="514" t="s">
        <v>1090</v>
      </c>
      <c r="O439" s="515"/>
      <c r="P439" s="514" t="s">
        <v>1999</v>
      </c>
      <c r="Q439" s="515"/>
      <c r="R439" s="514" t="s">
        <v>1082</v>
      </c>
      <c r="S439" s="515"/>
      <c r="T439" s="514" t="s">
        <v>1082</v>
      </c>
      <c r="U439" s="515"/>
      <c r="V439" s="514" t="s">
        <v>1091</v>
      </c>
      <c r="W439" s="515"/>
      <c r="X439" s="514" t="s">
        <v>163</v>
      </c>
      <c r="Y439" s="515"/>
    </row>
    <row r="440" spans="2:27" ht="30" customHeight="1">
      <c r="B440" s="502">
        <v>22</v>
      </c>
      <c r="C440" s="534" t="s">
        <v>458</v>
      </c>
      <c r="D440" s="535"/>
      <c r="E440" s="500"/>
      <c r="F440" s="587"/>
      <c r="G440" s="353">
        <v>101</v>
      </c>
      <c r="H440" s="91" t="str">
        <f>IF(ISBLANK('6桁'!H440)=TRUE,"",VLOOKUP(パターン表!H440, 'パターン別掛け率（入力）'!$C$3:$I$302, 7, FALSE))</f>
        <v/>
      </c>
      <c r="I440" s="125">
        <f>'6桁'!I440</f>
        <v>0</v>
      </c>
      <c r="J440" s="91" t="str">
        <f>IF(ISBLANK('6桁'!J440)=TRUE,"",VLOOKUP(パターン表!J440, 'パターン別掛け率（入力）'!$C$3:$I$302, 7, FALSE))</f>
        <v/>
      </c>
      <c r="K440" s="125">
        <f>'6桁'!K440</f>
        <v>0</v>
      </c>
      <c r="L440" s="91" t="str">
        <f>IF(ISBLANK('6桁'!L440)=TRUE,"",VLOOKUP(パターン表!L440, 'パターン別掛け率（入力）'!$C$3:$I$302, 7, FALSE))</f>
        <v/>
      </c>
      <c r="M440" s="125">
        <f>'6桁'!M440</f>
        <v>0</v>
      </c>
      <c r="N440" s="91" t="str">
        <f>IF(ISBLANK('6桁'!N440)=TRUE,"",VLOOKUP(パターン表!N440, 'パターン別掛け率（入力）'!$C$3:$I$302, 7, FALSE))</f>
        <v/>
      </c>
      <c r="O440" s="125">
        <f>'6桁'!O440</f>
        <v>0</v>
      </c>
      <c r="P440" s="91" t="str">
        <f>IF(ISBLANK('6桁'!P440)=TRUE,"",VLOOKUP(パターン表!P440, 'パターン別掛け率（入力）'!$C$3:$I$302, 7, FALSE))</f>
        <v/>
      </c>
      <c r="Q440" s="125">
        <f>'6桁'!Q440</f>
        <v>0</v>
      </c>
      <c r="R440" s="426" t="str">
        <f>IF(ISBLANK('6桁'!R440)=TRUE,"",VLOOKUP(パターン表!R440, 'パターン別掛け率（入力）'!$C$3:$I$302, 7, FALSE))</f>
        <v/>
      </c>
      <c r="S440" s="125">
        <f>'6桁'!S440</f>
        <v>0</v>
      </c>
      <c r="T440" s="426">
        <f>IF(ISBLANK('6桁'!T440)=TRUE,"",VLOOKUP(パターン表!T440, 'パターン別掛け率（入力）'!$C$3:$I$302, 7, FALSE))</f>
        <v>100</v>
      </c>
      <c r="U440" s="125" t="str">
        <f>'6桁'!U440</f>
        <v>Y★</v>
      </c>
      <c r="V440" s="426" t="str">
        <f>IF(ISBLANK('6桁'!V440)=TRUE,"",VLOOKUP(パターン表!V440, 'パターン別掛け率（入力）'!$C$3:$I$302, 7, FALSE))</f>
        <v/>
      </c>
      <c r="W440" s="124">
        <f>'6桁'!W440</f>
        <v>0</v>
      </c>
      <c r="X440" s="426" t="str">
        <f>IF(ISBLANK('6桁'!X440)=TRUE,"",VLOOKUP(パターン表!X440, 'パターン別掛け率（入力）'!$C$3:$I$302, 7, FALSE))</f>
        <v/>
      </c>
      <c r="Y440" s="92">
        <f>'6桁'!Y440</f>
        <v>0</v>
      </c>
    </row>
    <row r="441" spans="2:27" ht="30" customHeight="1">
      <c r="B441" s="503"/>
      <c r="C441" s="500" t="s">
        <v>326</v>
      </c>
      <c r="D441" s="501"/>
      <c r="E441" s="500"/>
      <c r="F441" s="587"/>
      <c r="G441" s="361">
        <v>103</v>
      </c>
      <c r="H441" s="94" t="str">
        <f>IF(ISBLANK('6桁'!H441)=TRUE,"",VLOOKUP(パターン表!H441, 'パターン別掛け率（入力）'!$C$3:$I$302, 7, FALSE))</f>
        <v/>
      </c>
      <c r="I441" s="360">
        <f>'6桁'!I441</f>
        <v>0</v>
      </c>
      <c r="J441" s="94" t="str">
        <f>IF(ISBLANK('6桁'!J441)=TRUE,"",VLOOKUP(パターン表!J441, 'パターン別掛け率（入力）'!$C$3:$I$302, 7, FALSE))</f>
        <v/>
      </c>
      <c r="K441" s="360">
        <f>'6桁'!K441</f>
        <v>0</v>
      </c>
      <c r="L441" s="94" t="str">
        <f>IF(ISBLANK('6桁'!L441)=TRUE,"",VLOOKUP(パターン表!L441, 'パターン別掛け率（入力）'!$C$3:$I$302, 7, FALSE))</f>
        <v/>
      </c>
      <c r="M441" s="360">
        <f>'6桁'!M441</f>
        <v>0</v>
      </c>
      <c r="N441" s="94" t="str">
        <f>IF(ISBLANK('6桁'!N441)=TRUE,"",VLOOKUP(パターン表!N441, 'パターン別掛け率（入力）'!$C$3:$I$302, 7, FALSE))</f>
        <v/>
      </c>
      <c r="O441" s="360">
        <f>'6桁'!O441</f>
        <v>0</v>
      </c>
      <c r="P441" s="94" t="str">
        <f>IF(ISBLANK('6桁'!P441)=TRUE,"",VLOOKUP(パターン表!P441, 'パターン別掛け率（入力）'!$C$3:$I$302, 7, FALSE))</f>
        <v/>
      </c>
      <c r="Q441" s="360">
        <f>'6桁'!Q441</f>
        <v>0</v>
      </c>
      <c r="R441" s="423" t="str">
        <f>IF(ISBLANK('6桁'!R441)=TRUE,"",VLOOKUP(パターン表!R441, 'パターン別掛け率（入力）'!$C$3:$I$302, 7, FALSE))</f>
        <v/>
      </c>
      <c r="S441" s="360">
        <f>'6桁'!S441</f>
        <v>0</v>
      </c>
      <c r="T441" s="423">
        <f>IF(ISBLANK('6桁'!T441)=TRUE,"",VLOOKUP(パターン表!T441, 'パターン別掛け率（入力）'!$C$3:$I$302, 7, FALSE))</f>
        <v>100</v>
      </c>
      <c r="U441" s="360" t="str">
        <f>'6桁'!U441</f>
        <v>Y★</v>
      </c>
      <c r="V441" s="423" t="str">
        <f>IF(ISBLANK('6桁'!V441)=TRUE,"",VLOOKUP(パターン表!V441, 'パターン別掛け率（入力）'!$C$3:$I$302, 7, FALSE))</f>
        <v/>
      </c>
      <c r="W441" s="133">
        <f>'6桁'!W441</f>
        <v>0</v>
      </c>
      <c r="X441" s="423" t="str">
        <f>IF(ISBLANK('6桁'!X441)=TRUE,"",VLOOKUP(パターン表!X441, 'パターン別掛け率（入力）'!$C$3:$I$302, 7, FALSE))</f>
        <v/>
      </c>
      <c r="Y441" s="237">
        <f>'6桁'!Y441</f>
        <v>0</v>
      </c>
    </row>
    <row r="442" spans="2:27" ht="30" customHeight="1">
      <c r="B442" s="503"/>
      <c r="C442" s="500" t="s">
        <v>460</v>
      </c>
      <c r="D442" s="501"/>
      <c r="E442" s="500"/>
      <c r="F442" s="587"/>
      <c r="G442" s="342">
        <v>102</v>
      </c>
      <c r="H442" s="95" t="str">
        <f>IF(ISBLANK('6桁'!H442)=TRUE,"",VLOOKUP(パターン表!H442, 'パターン別掛け率（入力）'!$C$3:$I$302, 7, FALSE))</f>
        <v/>
      </c>
      <c r="I442" s="96">
        <f>'6桁'!I442</f>
        <v>0</v>
      </c>
      <c r="J442" s="95" t="str">
        <f>IF(ISBLANK('6桁'!J442)=TRUE,"",VLOOKUP(パターン表!J442, 'パターン別掛け率（入力）'!$C$3:$I$302, 7, FALSE))</f>
        <v/>
      </c>
      <c r="K442" s="96">
        <f>'6桁'!K442</f>
        <v>0</v>
      </c>
      <c r="L442" s="95" t="str">
        <f>IF(ISBLANK('6桁'!L442)=TRUE,"",VLOOKUP(パターン表!L442, 'パターン別掛け率（入力）'!$C$3:$I$302, 7, FALSE))</f>
        <v/>
      </c>
      <c r="M442" s="96">
        <f>'6桁'!M442</f>
        <v>0</v>
      </c>
      <c r="N442" s="95" t="str">
        <f>IF(ISBLANK('6桁'!N442)=TRUE,"",VLOOKUP(パターン表!N442, 'パターン別掛け率（入力）'!$C$3:$I$302, 7, FALSE))</f>
        <v/>
      </c>
      <c r="O442" s="96">
        <f>'6桁'!O442</f>
        <v>0</v>
      </c>
      <c r="P442" s="95" t="str">
        <f>IF(ISBLANK('6桁'!P442)=TRUE,"",VLOOKUP(パターン表!P442, 'パターン別掛け率（入力）'!$C$3:$I$302, 7, FALSE))</f>
        <v/>
      </c>
      <c r="Q442" s="96">
        <f>'6桁'!Q442</f>
        <v>0</v>
      </c>
      <c r="R442" s="420" t="str">
        <f>IF(ISBLANK('6桁'!R442)=TRUE,"",VLOOKUP(パターン表!R442, 'パターン別掛け率（入力）'!$C$3:$I$302, 7, FALSE))</f>
        <v/>
      </c>
      <c r="S442" s="96">
        <f>'6桁'!S442</f>
        <v>0</v>
      </c>
      <c r="T442" s="420">
        <f>IF(ISBLANK('6桁'!T442)=TRUE,"",VLOOKUP(パターン表!T442, 'パターン別掛け率（入力）'!$C$3:$I$302, 7, FALSE))</f>
        <v>100</v>
      </c>
      <c r="U442" s="96" t="str">
        <f>'6桁'!U442</f>
        <v>Y★</v>
      </c>
      <c r="V442" s="420" t="str">
        <f>IF(ISBLANK('6桁'!V442)=TRUE,"",VLOOKUP(パターン表!V442, 'パターン別掛け率（入力）'!$C$3:$I$302, 7, FALSE))</f>
        <v/>
      </c>
      <c r="W442" s="126">
        <f>'6桁'!W442</f>
        <v>0</v>
      </c>
      <c r="X442" s="420" t="str">
        <f>IF(ISBLANK('6桁'!X442)=TRUE,"",VLOOKUP(パターン表!X442, 'パターン別掛け率（入力）'!$C$3:$I$302, 7, FALSE))</f>
        <v/>
      </c>
      <c r="Y442" s="20">
        <f>'6桁'!Y442</f>
        <v>0</v>
      </c>
    </row>
    <row r="443" spans="2:27" ht="30" customHeight="1">
      <c r="B443" s="503"/>
      <c r="C443" s="500" t="s">
        <v>462</v>
      </c>
      <c r="D443" s="501"/>
      <c r="E443" s="500"/>
      <c r="F443" s="587"/>
      <c r="G443" s="342">
        <v>106</v>
      </c>
      <c r="H443" s="95" t="str">
        <f>IF(ISBLANK('6桁'!H443)=TRUE,"",VLOOKUP(パターン表!H443, 'パターン別掛け率（入力）'!$C$3:$I$302, 7, FALSE))</f>
        <v/>
      </c>
      <c r="I443" s="96">
        <f>'6桁'!I443</f>
        <v>0</v>
      </c>
      <c r="J443" s="95" t="str">
        <f>IF(ISBLANK('6桁'!J443)=TRUE,"",VLOOKUP(パターン表!J443, 'パターン別掛け率（入力）'!$C$3:$I$302, 7, FALSE))</f>
        <v/>
      </c>
      <c r="K443" s="96">
        <f>'6桁'!K443</f>
        <v>0</v>
      </c>
      <c r="L443" s="95" t="str">
        <f>IF(ISBLANK('6桁'!L443)=TRUE,"",VLOOKUP(パターン表!L443, 'パターン別掛け率（入力）'!$C$3:$I$302, 7, FALSE))</f>
        <v/>
      </c>
      <c r="M443" s="96">
        <f>'6桁'!M443</f>
        <v>0</v>
      </c>
      <c r="N443" s="95" t="str">
        <f>IF(ISBLANK('6桁'!N443)=TRUE,"",VLOOKUP(パターン表!N443, 'パターン別掛け率（入力）'!$C$3:$I$302, 7, FALSE))</f>
        <v/>
      </c>
      <c r="O443" s="96">
        <f>'6桁'!O443</f>
        <v>0</v>
      </c>
      <c r="P443" s="95" t="str">
        <f>IF(ISBLANK('6桁'!P443)=TRUE,"",VLOOKUP(パターン表!P443, 'パターン別掛け率（入力）'!$C$3:$I$302, 7, FALSE))</f>
        <v/>
      </c>
      <c r="Q443" s="96">
        <f>'6桁'!Q443</f>
        <v>0</v>
      </c>
      <c r="R443" s="420" t="str">
        <f>IF(ISBLANK('6桁'!R443)=TRUE,"",VLOOKUP(パターン表!R443, 'パターン別掛け率（入力）'!$C$3:$I$302, 7, FALSE))</f>
        <v/>
      </c>
      <c r="S443" s="96">
        <f>'6桁'!S443</f>
        <v>0</v>
      </c>
      <c r="T443" s="420">
        <f>IF(ISBLANK('6桁'!T443)=TRUE,"",VLOOKUP(パターン表!T443, 'パターン別掛け率（入力）'!$C$3:$I$302, 7, FALSE))</f>
        <v>100</v>
      </c>
      <c r="U443" s="96" t="str">
        <f>'6桁'!U443</f>
        <v>Y★</v>
      </c>
      <c r="V443" s="420" t="str">
        <f>IF(ISBLANK('6桁'!V443)=TRUE,"",VLOOKUP(パターン表!V443, 'パターン別掛け率（入力）'!$C$3:$I$302, 7, FALSE))</f>
        <v/>
      </c>
      <c r="W443" s="126">
        <f>'6桁'!W443</f>
        <v>0</v>
      </c>
      <c r="X443" s="420" t="str">
        <f>IF(ISBLANK('6桁'!X443)=TRUE,"",VLOOKUP(パターン表!X443, 'パターン別掛け率（入力）'!$C$3:$I$302, 7, FALSE))</f>
        <v/>
      </c>
      <c r="Y443" s="20">
        <f>'6桁'!Y443</f>
        <v>0</v>
      </c>
    </row>
    <row r="444" spans="2:27" ht="30" customHeight="1">
      <c r="B444" s="503"/>
      <c r="C444" s="500" t="s">
        <v>464</v>
      </c>
      <c r="D444" s="501"/>
      <c r="E444" s="500"/>
      <c r="F444" s="587"/>
      <c r="G444" s="342">
        <v>106</v>
      </c>
      <c r="H444" s="95" t="str">
        <f>IF(ISBLANK('6桁'!H444)=TRUE,"",VLOOKUP(パターン表!H444, 'パターン別掛け率（入力）'!$C$3:$I$302, 7, FALSE))</f>
        <v/>
      </c>
      <c r="I444" s="96">
        <f>'6桁'!I444</f>
        <v>0</v>
      </c>
      <c r="J444" s="95" t="str">
        <f>IF(ISBLANK('6桁'!J444)=TRUE,"",VLOOKUP(パターン表!J444, 'パターン別掛け率（入力）'!$C$3:$I$302, 7, FALSE))</f>
        <v/>
      </c>
      <c r="K444" s="96">
        <f>'6桁'!K444</f>
        <v>0</v>
      </c>
      <c r="L444" s="95" t="str">
        <f>IF(ISBLANK('6桁'!L444)=TRUE,"",VLOOKUP(パターン表!L444, 'パターン別掛け率（入力）'!$C$3:$I$302, 7, FALSE))</f>
        <v/>
      </c>
      <c r="M444" s="96">
        <f>'6桁'!M444</f>
        <v>0</v>
      </c>
      <c r="N444" s="95" t="str">
        <f>IF(ISBLANK('6桁'!N444)=TRUE,"",VLOOKUP(パターン表!N444, 'パターン別掛け率（入力）'!$C$3:$I$302, 7, FALSE))</f>
        <v/>
      </c>
      <c r="O444" s="96">
        <f>'6桁'!O444</f>
        <v>0</v>
      </c>
      <c r="P444" s="95" t="str">
        <f>IF(ISBLANK('6桁'!P444)=TRUE,"",VLOOKUP(パターン表!P444, 'パターン別掛け率（入力）'!$C$3:$I$302, 7, FALSE))</f>
        <v/>
      </c>
      <c r="Q444" s="96">
        <f>'6桁'!Q444</f>
        <v>0</v>
      </c>
      <c r="R444" s="420" t="str">
        <f>IF(ISBLANK('6桁'!R444)=TRUE,"",VLOOKUP(パターン表!R444, 'パターン別掛け率（入力）'!$C$3:$I$302, 7, FALSE))</f>
        <v/>
      </c>
      <c r="S444" s="96">
        <f>'6桁'!S444</f>
        <v>0</v>
      </c>
      <c r="T444" s="420">
        <f>IF(ISBLANK('6桁'!T444)=TRUE,"",VLOOKUP(パターン表!T444, 'パターン別掛け率（入力）'!$C$3:$I$302, 7, FALSE))</f>
        <v>100</v>
      </c>
      <c r="U444" s="96" t="str">
        <f>'6桁'!U444</f>
        <v>Y★</v>
      </c>
      <c r="V444" s="420" t="str">
        <f>IF(ISBLANK('6桁'!V444)=TRUE,"",VLOOKUP(パターン表!V444, 'パターン別掛け率（入力）'!$C$3:$I$302, 7, FALSE))</f>
        <v/>
      </c>
      <c r="W444" s="126">
        <f>'6桁'!W444</f>
        <v>0</v>
      </c>
      <c r="X444" s="420" t="str">
        <f>IF(ISBLANK('6桁'!X444)=TRUE,"",VLOOKUP(パターン表!X444, 'パターン別掛け率（入力）'!$C$3:$I$302, 7, FALSE))</f>
        <v/>
      </c>
      <c r="Y444" s="20">
        <f>'6桁'!Y444</f>
        <v>0</v>
      </c>
    </row>
    <row r="445" spans="2:27" ht="30" customHeight="1">
      <c r="B445" s="503"/>
      <c r="C445" s="500" t="s">
        <v>465</v>
      </c>
      <c r="D445" s="501"/>
      <c r="E445" s="500"/>
      <c r="F445" s="587"/>
      <c r="G445" s="342">
        <v>107</v>
      </c>
      <c r="H445" s="95" t="str">
        <f>IF(ISBLANK('6桁'!H445)=TRUE,"",VLOOKUP(パターン表!H445, 'パターン別掛け率（入力）'!$C$3:$I$302, 7, FALSE))</f>
        <v/>
      </c>
      <c r="I445" s="96">
        <f>'6桁'!I445</f>
        <v>0</v>
      </c>
      <c r="J445" s="95" t="str">
        <f>IF(ISBLANK('6桁'!J445)=TRUE,"",VLOOKUP(パターン表!J445, 'パターン別掛け率（入力）'!$C$3:$I$302, 7, FALSE))</f>
        <v/>
      </c>
      <c r="K445" s="96">
        <f>'6桁'!K445</f>
        <v>0</v>
      </c>
      <c r="L445" s="95" t="str">
        <f>IF(ISBLANK('6桁'!L445)=TRUE,"",VLOOKUP(パターン表!L445, 'パターン別掛け率（入力）'!$C$3:$I$302, 7, FALSE))</f>
        <v/>
      </c>
      <c r="M445" s="96">
        <f>'6桁'!M445</f>
        <v>0</v>
      </c>
      <c r="N445" s="95" t="str">
        <f>IF(ISBLANK('6桁'!N445)=TRUE,"",VLOOKUP(パターン表!N445, 'パターン別掛け率（入力）'!$C$3:$I$302, 7, FALSE))</f>
        <v/>
      </c>
      <c r="O445" s="96">
        <f>'6桁'!O445</f>
        <v>0</v>
      </c>
      <c r="P445" s="95" t="str">
        <f>IF(ISBLANK('6桁'!P445)=TRUE,"",VLOOKUP(パターン表!P445, 'パターン別掛け率（入力）'!$C$3:$I$302, 7, FALSE))</f>
        <v/>
      </c>
      <c r="Q445" s="96">
        <f>'6桁'!Q445</f>
        <v>0</v>
      </c>
      <c r="R445" s="420" t="str">
        <f>IF(ISBLANK('6桁'!R445)=TRUE,"",VLOOKUP(パターン表!R445, 'パターン別掛け率（入力）'!$C$3:$I$302, 7, FALSE))</f>
        <v/>
      </c>
      <c r="S445" s="96">
        <f>'6桁'!S445</f>
        <v>0</v>
      </c>
      <c r="T445" s="420">
        <f>IF(ISBLANK('6桁'!T445)=TRUE,"",VLOOKUP(パターン表!T445, 'パターン別掛け率（入力）'!$C$3:$I$302, 7, FALSE))</f>
        <v>100</v>
      </c>
      <c r="U445" s="96" t="str">
        <f>'6桁'!U445</f>
        <v>Y★</v>
      </c>
      <c r="V445" s="420" t="str">
        <f>IF(ISBLANK('6桁'!V445)=TRUE,"",VLOOKUP(パターン表!V445, 'パターン別掛け率（入力）'!$C$3:$I$302, 7, FALSE))</f>
        <v/>
      </c>
      <c r="W445" s="126">
        <f>'6桁'!W445</f>
        <v>0</v>
      </c>
      <c r="X445" s="420" t="str">
        <f>IF(ISBLANK('6桁'!X445)=TRUE,"",VLOOKUP(パターン表!X445, 'パターン別掛け率（入力）'!$C$3:$I$302, 7, FALSE))</f>
        <v/>
      </c>
      <c r="Y445" s="109">
        <f>'6桁'!Y445</f>
        <v>0</v>
      </c>
    </row>
    <row r="446" spans="2:27" ht="30" customHeight="1">
      <c r="B446" s="503"/>
      <c r="C446" s="500" t="s">
        <v>506</v>
      </c>
      <c r="D446" s="501"/>
      <c r="E446" s="500"/>
      <c r="F446" s="587"/>
      <c r="G446" s="342">
        <v>114</v>
      </c>
      <c r="H446" s="95" t="str">
        <f>IF(ISBLANK('6桁'!H446)=TRUE,"",VLOOKUP(パターン表!H446, 'パターン別掛け率（入力）'!$C$3:$I$302, 7, FALSE))</f>
        <v/>
      </c>
      <c r="I446" s="96">
        <f>'6桁'!I446</f>
        <v>0</v>
      </c>
      <c r="J446" s="95" t="str">
        <f>IF(ISBLANK('6桁'!J446)=TRUE,"",VLOOKUP(パターン表!J446, 'パターン別掛け率（入力）'!$C$3:$I$302, 7, FALSE))</f>
        <v/>
      </c>
      <c r="K446" s="96">
        <f>'6桁'!K446</f>
        <v>0</v>
      </c>
      <c r="L446" s="95" t="str">
        <f>IF(ISBLANK('6桁'!L446)=TRUE,"",VLOOKUP(パターン表!L446, 'パターン別掛け率（入力）'!$C$3:$I$302, 7, FALSE))</f>
        <v/>
      </c>
      <c r="M446" s="96">
        <f>'6桁'!M446</f>
        <v>0</v>
      </c>
      <c r="N446" s="95" t="str">
        <f>IF(ISBLANK('6桁'!N446)=TRUE,"",VLOOKUP(パターン表!N446, 'パターン別掛け率（入力）'!$C$3:$I$302, 7, FALSE))</f>
        <v/>
      </c>
      <c r="O446" s="96">
        <f>'6桁'!O446</f>
        <v>0</v>
      </c>
      <c r="P446" s="95" t="str">
        <f>IF(ISBLANK('6桁'!P446)=TRUE,"",VLOOKUP(パターン表!P446, 'パターン別掛け率（入力）'!$C$3:$I$302, 7, FALSE))</f>
        <v/>
      </c>
      <c r="Q446" s="96">
        <f>'6桁'!Q446</f>
        <v>0</v>
      </c>
      <c r="R446" s="420" t="str">
        <f>IF(ISBLANK('6桁'!R446)=TRUE,"",VLOOKUP(パターン表!R446, 'パターン別掛け率（入力）'!$C$3:$I$302, 7, FALSE))</f>
        <v/>
      </c>
      <c r="S446" s="96">
        <f>'6桁'!S446</f>
        <v>0</v>
      </c>
      <c r="T446" s="420" t="str">
        <f>IF(ISBLANK('6桁'!T446)=TRUE,"",VLOOKUP(パターン表!T446, 'パターン別掛け率（入力）'!$C$3:$I$302, 7, FALSE))</f>
        <v/>
      </c>
      <c r="U446" s="96">
        <f>'6桁'!U446</f>
        <v>0</v>
      </c>
      <c r="V446" s="420" t="str">
        <f>IF(ISBLANK('6桁'!V446)=TRUE,"",VLOOKUP(パターン表!V446, 'パターン別掛け率（入力）'!$C$3:$I$302, 7, FALSE))</f>
        <v/>
      </c>
      <c r="W446" s="126">
        <f>'6桁'!W446</f>
        <v>0</v>
      </c>
      <c r="X446" s="420">
        <f>IF(ISBLANK('6桁'!X446)=TRUE,"",VLOOKUP(パターン表!X446, 'パターン別掛け率（入力）'!$C$3:$I$302, 7, FALSE))</f>
        <v>100</v>
      </c>
      <c r="Y446" s="109" t="str">
        <f>'6桁'!Y446</f>
        <v>H★</v>
      </c>
    </row>
    <row r="447" spans="2:27" ht="30" customHeight="1">
      <c r="B447" s="503"/>
      <c r="C447" s="500" t="s">
        <v>507</v>
      </c>
      <c r="D447" s="501"/>
      <c r="E447" s="500"/>
      <c r="F447" s="587"/>
      <c r="G447" s="342">
        <v>114</v>
      </c>
      <c r="H447" s="95" t="str">
        <f>IF(ISBLANK('6桁'!H447)=TRUE,"",VLOOKUP(パターン表!H447, 'パターン別掛け率（入力）'!$C$3:$I$302, 7, FALSE))</f>
        <v/>
      </c>
      <c r="I447" s="96">
        <f>'6桁'!I447</f>
        <v>0</v>
      </c>
      <c r="J447" s="95" t="str">
        <f>IF(ISBLANK('6桁'!J447)=TRUE,"",VLOOKUP(パターン表!J447, 'パターン別掛け率（入力）'!$C$3:$I$302, 7, FALSE))</f>
        <v/>
      </c>
      <c r="K447" s="96">
        <f>'6桁'!K447</f>
        <v>0</v>
      </c>
      <c r="L447" s="95" t="str">
        <f>IF(ISBLANK('6桁'!L447)=TRUE,"",VLOOKUP(パターン表!L447, 'パターン別掛け率（入力）'!$C$3:$I$302, 7, FALSE))</f>
        <v/>
      </c>
      <c r="M447" s="96">
        <f>'6桁'!M447</f>
        <v>0</v>
      </c>
      <c r="N447" s="95" t="str">
        <f>IF(ISBLANK('6桁'!N447)=TRUE,"",VLOOKUP(パターン表!N447, 'パターン別掛け率（入力）'!$C$3:$I$302, 7, FALSE))</f>
        <v/>
      </c>
      <c r="O447" s="96">
        <f>'6桁'!O447</f>
        <v>0</v>
      </c>
      <c r="P447" s="95" t="str">
        <f>IF(ISBLANK('6桁'!P447)=TRUE,"",VLOOKUP(パターン表!P447, 'パターン別掛け率（入力）'!$C$3:$I$302, 7, FALSE))</f>
        <v/>
      </c>
      <c r="Q447" s="96">
        <f>'6桁'!Q447</f>
        <v>0</v>
      </c>
      <c r="R447" s="420" t="str">
        <f>IF(ISBLANK('6桁'!R447)=TRUE,"",VLOOKUP(パターン表!R447, 'パターン別掛け率（入力）'!$C$3:$I$302, 7, FALSE))</f>
        <v/>
      </c>
      <c r="S447" s="96">
        <f>'6桁'!S447</f>
        <v>0</v>
      </c>
      <c r="T447" s="420" t="str">
        <f>IF(ISBLANK('6桁'!T447)=TRUE,"",VLOOKUP(パターン表!T447, 'パターン別掛け率（入力）'!$C$3:$I$302, 7, FALSE))</f>
        <v/>
      </c>
      <c r="U447" s="96">
        <f>'6桁'!U447</f>
        <v>0</v>
      </c>
      <c r="V447" s="420" t="str">
        <f>IF(ISBLANK('6桁'!V447)=TRUE,"",VLOOKUP(パターン表!V447, 'パターン別掛け率（入力）'!$C$3:$I$302, 7, FALSE))</f>
        <v/>
      </c>
      <c r="W447" s="96">
        <f>'6桁'!W447</f>
        <v>0</v>
      </c>
      <c r="X447" s="420">
        <f>IF(ISBLANK('6桁'!X447)=TRUE,"",VLOOKUP(パターン表!X447, 'パターン別掛け率（入力）'!$C$3:$I$302, 7, FALSE))</f>
        <v>100</v>
      </c>
      <c r="Y447" s="109" t="str">
        <f>'6桁'!Y447</f>
        <v>H★</v>
      </c>
    </row>
    <row r="448" spans="2:27" ht="30" customHeight="1">
      <c r="B448" s="504"/>
      <c r="C448" s="560" t="s">
        <v>1995</v>
      </c>
      <c r="D448" s="561"/>
      <c r="E448" s="560"/>
      <c r="F448" s="592"/>
      <c r="G448" s="354">
        <v>118</v>
      </c>
      <c r="H448" s="111" t="str">
        <f>IF(ISBLANK('6桁'!H448)=TRUE,"",VLOOKUP(パターン表!H448, 'パターン別掛け率（入力）'!$C$3:$I$302, 7, FALSE))</f>
        <v/>
      </c>
      <c r="I448" s="99">
        <f>'6桁'!I448</f>
        <v>0</v>
      </c>
      <c r="J448" s="111" t="str">
        <f>IF(ISBLANK('6桁'!J448)=TRUE,"",VLOOKUP(パターン表!J448, 'パターン別掛け率（入力）'!$C$3:$I$302, 7, FALSE))</f>
        <v/>
      </c>
      <c r="K448" s="99">
        <f>'6桁'!K448</f>
        <v>0</v>
      </c>
      <c r="L448" s="111" t="str">
        <f>IF(ISBLANK('6桁'!L448)=TRUE,"",VLOOKUP(パターン表!L448, 'パターン別掛け率（入力）'!$C$3:$I$302, 7, FALSE))</f>
        <v/>
      </c>
      <c r="M448" s="99">
        <f>'6桁'!M448</f>
        <v>0</v>
      </c>
      <c r="N448" s="111" t="str">
        <f>IF(ISBLANK('6桁'!N448)=TRUE,"",VLOOKUP(パターン表!N448, 'パターン別掛け率（入力）'!$C$3:$I$302, 7, FALSE))</f>
        <v/>
      </c>
      <c r="O448" s="99">
        <f>'6桁'!O448</f>
        <v>0</v>
      </c>
      <c r="P448" s="111" t="str">
        <f>IF(ISBLANK('6桁'!P448)=TRUE,"",VLOOKUP(パターン表!P448, 'パターン別掛け率（入力）'!$C$3:$I$302, 7, FALSE))</f>
        <v/>
      </c>
      <c r="Q448" s="99">
        <f>'6桁'!Q448</f>
        <v>0</v>
      </c>
      <c r="R448" s="421" t="str">
        <f>IF(ISBLANK('6桁'!R448)=TRUE,"",VLOOKUP(パターン表!R448, 'パターン別掛け率（入力）'!$C$3:$I$302, 7, FALSE))</f>
        <v/>
      </c>
      <c r="S448" s="99">
        <f>'6桁'!S448</f>
        <v>0</v>
      </c>
      <c r="T448" s="421" t="str">
        <f>IF(ISBLANK('6桁'!T448)=TRUE,"",VLOOKUP(パターン表!T448, 'パターン別掛け率（入力）'!$C$3:$I$302, 7, FALSE))</f>
        <v/>
      </c>
      <c r="U448" s="99">
        <f>'6桁'!U448</f>
        <v>0</v>
      </c>
      <c r="V448" s="421" t="str">
        <f>IF(ISBLANK('6桁'!V448)=TRUE,"",VLOOKUP(パターン表!V448, 'パターン別掛け率（入力）'!$C$3:$I$302, 7, FALSE))</f>
        <v/>
      </c>
      <c r="W448" s="99">
        <f>'6桁'!W448</f>
        <v>0</v>
      </c>
      <c r="X448" s="421">
        <f>IF(ISBLANK('6桁'!X448)=TRUE,"",VLOOKUP(パターン表!X448, 'パターン別掛け率（入力）'!$C$3:$I$302, 7, FALSE))</f>
        <v>100</v>
      </c>
      <c r="Y448" s="98" t="str">
        <f>'6桁'!Y448</f>
        <v>H★</v>
      </c>
    </row>
    <row r="449" spans="2:25" ht="30" customHeight="1">
      <c r="B449" s="543">
        <v>21</v>
      </c>
      <c r="C449" s="576" t="s">
        <v>470</v>
      </c>
      <c r="D449" s="577"/>
      <c r="E449" s="576"/>
      <c r="F449" s="593"/>
      <c r="G449" s="402">
        <v>105</v>
      </c>
      <c r="H449" s="114" t="str">
        <f>IF(ISBLANK('6桁'!H449)=TRUE,"",VLOOKUP(パターン表!H449, 'パターン別掛け率（入力）'!$C$3:$I$302, 7, FALSE))</f>
        <v/>
      </c>
      <c r="I449" s="97">
        <f>'6桁'!I449</f>
        <v>0</v>
      </c>
      <c r="J449" s="114" t="str">
        <f>IF(ISBLANK('6桁'!J449)=TRUE,"",VLOOKUP(パターン表!J449, 'パターン別掛け率（入力）'!$C$3:$I$302, 7, FALSE))</f>
        <v/>
      </c>
      <c r="K449" s="97">
        <f>'6桁'!K449</f>
        <v>0</v>
      </c>
      <c r="L449" s="114" t="str">
        <f>IF(ISBLANK('6桁'!L449)=TRUE,"",VLOOKUP(パターン表!L449, 'パターン別掛け率（入力）'!$C$3:$I$302, 7, FALSE))</f>
        <v/>
      </c>
      <c r="M449" s="97">
        <f>'6桁'!M449</f>
        <v>0</v>
      </c>
      <c r="N449" s="114" t="str">
        <f>IF(ISBLANK('6桁'!N449)=TRUE,"",VLOOKUP(パターン表!N449, 'パターン別掛け率（入力）'!$C$3:$I$302, 7, FALSE))</f>
        <v/>
      </c>
      <c r="O449" s="97">
        <f>'6桁'!O449</f>
        <v>0</v>
      </c>
      <c r="P449" s="114" t="str">
        <f>IF(ISBLANK('6桁'!P449)=TRUE,"",VLOOKUP(パターン表!P449, 'パターン別掛け率（入力）'!$C$3:$I$302, 7, FALSE))</f>
        <v/>
      </c>
      <c r="Q449" s="97">
        <f>'6桁'!Q449</f>
        <v>0</v>
      </c>
      <c r="R449" s="422" t="str">
        <f>IF(ISBLANK('6桁'!R449)=TRUE,"",VLOOKUP(パターン表!R449, 'パターン別掛け率（入力）'!$C$3:$I$302, 7, FALSE))</f>
        <v/>
      </c>
      <c r="S449" s="97">
        <f>'6桁'!S449</f>
        <v>0</v>
      </c>
      <c r="T449" s="422">
        <f>IF(ISBLANK('6桁'!T449)=TRUE,"",VLOOKUP(パターン表!T449, 'パターン別掛け率（入力）'!$C$3:$I$302, 7, FALSE))</f>
        <v>100</v>
      </c>
      <c r="U449" s="97" t="str">
        <f>'6桁'!U449</f>
        <v>Y★</v>
      </c>
      <c r="V449" s="422" t="str">
        <f>IF(ISBLANK('6桁'!V449)=TRUE,"",VLOOKUP(パターン表!V449, 'パターン別掛け率（入力）'!$C$3:$I$302, 7, FALSE))</f>
        <v/>
      </c>
      <c r="W449" s="144">
        <f>'6桁'!W449</f>
        <v>0</v>
      </c>
      <c r="X449" s="422" t="str">
        <f>IF(ISBLANK('6桁'!X449)=TRUE,"",VLOOKUP(パターン表!X449, 'パターン別掛け率（入力）'!$C$3:$I$302, 7, FALSE))</f>
        <v/>
      </c>
      <c r="Y449" s="29">
        <f>'6桁'!Y449</f>
        <v>0</v>
      </c>
    </row>
    <row r="450" spans="2:25" ht="30" customHeight="1">
      <c r="B450" s="503"/>
      <c r="C450" s="500" t="s">
        <v>290</v>
      </c>
      <c r="D450" s="501"/>
      <c r="E450" s="500"/>
      <c r="F450" s="587"/>
      <c r="G450" s="342">
        <v>107</v>
      </c>
      <c r="H450" s="95" t="str">
        <f>IF(ISBLANK('6桁'!H450)=TRUE,"",VLOOKUP(パターン表!H450, 'パターン別掛け率（入力）'!$C$3:$I$302, 7, FALSE))</f>
        <v/>
      </c>
      <c r="I450" s="96">
        <f>'6桁'!I450</f>
        <v>0</v>
      </c>
      <c r="J450" s="95" t="str">
        <f>IF(ISBLANK('6桁'!J450)=TRUE,"",VLOOKUP(パターン表!J450, 'パターン別掛け率（入力）'!$C$3:$I$302, 7, FALSE))</f>
        <v/>
      </c>
      <c r="K450" s="96">
        <f>'6桁'!K450</f>
        <v>0</v>
      </c>
      <c r="L450" s="95" t="str">
        <f>IF(ISBLANK('6桁'!L450)=TRUE,"",VLOOKUP(パターン表!L450, 'パターン別掛け率（入力）'!$C$3:$I$302, 7, FALSE))</f>
        <v/>
      </c>
      <c r="M450" s="96">
        <f>'6桁'!M450</f>
        <v>0</v>
      </c>
      <c r="N450" s="95" t="str">
        <f>IF(ISBLANK('6桁'!N450)=TRUE,"",VLOOKUP(パターン表!N450, 'パターン別掛け率（入力）'!$C$3:$I$302, 7, FALSE))</f>
        <v/>
      </c>
      <c r="O450" s="96">
        <f>'6桁'!O450</f>
        <v>0</v>
      </c>
      <c r="P450" s="95" t="str">
        <f>IF(ISBLANK('6桁'!P450)=TRUE,"",VLOOKUP(パターン表!P450, 'パターン別掛け率（入力）'!$C$3:$I$302, 7, FALSE))</f>
        <v/>
      </c>
      <c r="Q450" s="96">
        <f>'6桁'!Q450</f>
        <v>0</v>
      </c>
      <c r="R450" s="420">
        <f>IF(ISBLANK('6桁'!R450)=TRUE,"",VLOOKUP(パターン表!R450, 'パターン別掛け率（入力）'!$C$3:$I$302, 7, FALSE))</f>
        <v>100</v>
      </c>
      <c r="S450" s="96" t="str">
        <f>'6桁'!S450</f>
        <v>Y★</v>
      </c>
      <c r="T450" s="420" t="str">
        <f>IF(ISBLANK('6桁'!T450)=TRUE,"",VLOOKUP(パターン表!T450, 'パターン別掛け率（入力）'!$C$3:$I$302, 7, FALSE))</f>
        <v/>
      </c>
      <c r="U450" s="96">
        <f>'6桁'!U450</f>
        <v>0</v>
      </c>
      <c r="V450" s="420" t="str">
        <f>IF(ISBLANK('6桁'!V450)=TRUE,"",VLOOKUP(パターン表!V450, 'パターン別掛け率（入力）'!$C$3:$I$302, 7, FALSE))</f>
        <v/>
      </c>
      <c r="W450" s="126">
        <f>'6桁'!W450</f>
        <v>0</v>
      </c>
      <c r="X450" s="420" t="str">
        <f>IF(ISBLANK('6桁'!X450)=TRUE,"",VLOOKUP(パターン表!X450, 'パターン別掛け率（入力）'!$C$3:$I$302, 7, FALSE))</f>
        <v/>
      </c>
      <c r="Y450" s="20">
        <f>'6桁'!Y450</f>
        <v>0</v>
      </c>
    </row>
    <row r="451" spans="2:25" ht="30" customHeight="1">
      <c r="B451" s="503"/>
      <c r="C451" s="500" t="s">
        <v>471</v>
      </c>
      <c r="D451" s="501"/>
      <c r="E451" s="500"/>
      <c r="F451" s="587"/>
      <c r="G451" s="342">
        <v>105</v>
      </c>
      <c r="H451" s="95" t="str">
        <f>IF(ISBLANK('6桁'!H451)=TRUE,"",VLOOKUP(パターン表!H451, 'パターン別掛け率（入力）'!$C$3:$I$302, 7, FALSE))</f>
        <v/>
      </c>
      <c r="I451" s="96">
        <f>'6桁'!I451</f>
        <v>0</v>
      </c>
      <c r="J451" s="95" t="str">
        <f>IF(ISBLANK('6桁'!J451)=TRUE,"",VLOOKUP(パターン表!J451, 'パターン別掛け率（入力）'!$C$3:$I$302, 7, FALSE))</f>
        <v/>
      </c>
      <c r="K451" s="96">
        <f>'6桁'!K451</f>
        <v>0</v>
      </c>
      <c r="L451" s="95" t="str">
        <f>IF(ISBLANK('6桁'!L451)=TRUE,"",VLOOKUP(パターン表!L451, 'パターン別掛け率（入力）'!$C$3:$I$302, 7, FALSE))</f>
        <v/>
      </c>
      <c r="M451" s="96">
        <f>'6桁'!M451</f>
        <v>0</v>
      </c>
      <c r="N451" s="95" t="str">
        <f>IF(ISBLANK('6桁'!N451)=TRUE,"",VLOOKUP(パターン表!N451, 'パターン別掛け率（入力）'!$C$3:$I$302, 7, FALSE))</f>
        <v/>
      </c>
      <c r="O451" s="96">
        <f>'6桁'!O451</f>
        <v>0</v>
      </c>
      <c r="P451" s="95" t="str">
        <f>IF(ISBLANK('6桁'!P451)=TRUE,"",VLOOKUP(パターン表!P451, 'パターン別掛け率（入力）'!$C$3:$I$302, 7, FALSE))</f>
        <v/>
      </c>
      <c r="Q451" s="96">
        <f>'6桁'!Q451</f>
        <v>0</v>
      </c>
      <c r="R451" s="420">
        <f>IF(ISBLANK('6桁'!R451)=TRUE,"",VLOOKUP(パターン表!R451, 'パターン別掛け率（入力）'!$C$3:$I$302, 7, FALSE))</f>
        <v>100</v>
      </c>
      <c r="S451" s="96" t="str">
        <f>'6桁'!S451</f>
        <v>Y★</v>
      </c>
      <c r="T451" s="420" t="str">
        <f>IF(ISBLANK('6桁'!T451)=TRUE,"",VLOOKUP(パターン表!T451, 'パターン別掛け率（入力）'!$C$3:$I$302, 7, FALSE))</f>
        <v/>
      </c>
      <c r="U451" s="96">
        <f>'6桁'!U451</f>
        <v>0</v>
      </c>
      <c r="V451" s="420" t="str">
        <f>IF(ISBLANK('6桁'!V451)=TRUE,"",VLOOKUP(パターン表!V451, 'パターン別掛け率（入力）'!$C$3:$I$302, 7, FALSE))</f>
        <v/>
      </c>
      <c r="W451" s="126">
        <f>'6桁'!W451</f>
        <v>0</v>
      </c>
      <c r="X451" s="420" t="str">
        <f>IF(ISBLANK('6桁'!X451)=TRUE,"",VLOOKUP(パターン表!X451, 'パターン別掛け率（入力）'!$C$3:$I$302, 7, FALSE))</f>
        <v/>
      </c>
      <c r="Y451" s="96">
        <f>'6桁'!Y451</f>
        <v>0</v>
      </c>
    </row>
    <row r="452" spans="2:25" ht="30" customHeight="1">
      <c r="B452" s="503"/>
      <c r="C452" s="500" t="s">
        <v>472</v>
      </c>
      <c r="D452" s="501"/>
      <c r="E452" s="500"/>
      <c r="F452" s="587"/>
      <c r="G452" s="342">
        <v>107</v>
      </c>
      <c r="H452" s="95" t="str">
        <f>IF(ISBLANK('6桁'!H452)=TRUE,"",VLOOKUP(パターン表!H452, 'パターン別掛け率（入力）'!$C$3:$I$302, 7, FALSE))</f>
        <v/>
      </c>
      <c r="I452" s="96">
        <f>'6桁'!I452</f>
        <v>0</v>
      </c>
      <c r="J452" s="95" t="str">
        <f>IF(ISBLANK('6桁'!J452)=TRUE,"",VLOOKUP(パターン表!J452, 'パターン別掛け率（入力）'!$C$3:$I$302, 7, FALSE))</f>
        <v/>
      </c>
      <c r="K452" s="96">
        <f>'6桁'!K452</f>
        <v>0</v>
      </c>
      <c r="L452" s="95" t="str">
        <f>IF(ISBLANK('6桁'!L452)=TRUE,"",VLOOKUP(パターン表!L452, 'パターン別掛け率（入力）'!$C$3:$I$302, 7, FALSE))</f>
        <v/>
      </c>
      <c r="M452" s="96">
        <f>'6桁'!M452</f>
        <v>0</v>
      </c>
      <c r="N452" s="95" t="str">
        <f>IF(ISBLANK('6桁'!N452)=TRUE,"",VLOOKUP(パターン表!N452, 'パターン別掛け率（入力）'!$C$3:$I$302, 7, FALSE))</f>
        <v/>
      </c>
      <c r="O452" s="96">
        <f>'6桁'!O452</f>
        <v>0</v>
      </c>
      <c r="P452" s="95" t="str">
        <f>IF(ISBLANK('6桁'!P452)=TRUE,"",VLOOKUP(パターン表!P452, 'パターン別掛け率（入力）'!$C$3:$I$302, 7, FALSE))</f>
        <v/>
      </c>
      <c r="Q452" s="96">
        <f>'6桁'!Q452</f>
        <v>0</v>
      </c>
      <c r="R452" s="420" t="str">
        <f>IF(ISBLANK('6桁'!R452)=TRUE,"",VLOOKUP(パターン表!R452, 'パターン別掛け率（入力）'!$C$3:$I$302, 7, FALSE))</f>
        <v/>
      </c>
      <c r="S452" s="96">
        <f>'6桁'!S452</f>
        <v>0</v>
      </c>
      <c r="T452" s="420">
        <f>IF(ISBLANK('6桁'!T452)=TRUE,"",VLOOKUP(パターン表!T452, 'パターン別掛け率（入力）'!$C$3:$I$302, 7, FALSE))</f>
        <v>100</v>
      </c>
      <c r="U452" s="96" t="str">
        <f>'6桁'!U452</f>
        <v>Y★</v>
      </c>
      <c r="V452" s="420" t="str">
        <f>IF(ISBLANK('6桁'!V452)=TRUE,"",VLOOKUP(パターン表!V452, 'パターン別掛け率（入力）'!$C$3:$I$302, 7, FALSE))</f>
        <v/>
      </c>
      <c r="W452" s="126">
        <f>'6桁'!W452</f>
        <v>0</v>
      </c>
      <c r="X452" s="420" t="str">
        <f>IF(ISBLANK('6桁'!X452)=TRUE,"",VLOOKUP(パターン表!X452, 'パターン別掛け率（入力）'!$C$3:$I$302, 7, FALSE))</f>
        <v/>
      </c>
      <c r="Y452" s="20">
        <f>'6桁'!Y452</f>
        <v>0</v>
      </c>
    </row>
    <row r="453" spans="2:25" ht="30" customHeight="1">
      <c r="B453" s="503"/>
      <c r="C453" s="500" t="s">
        <v>473</v>
      </c>
      <c r="D453" s="501"/>
      <c r="E453" s="500"/>
      <c r="F453" s="587"/>
      <c r="G453" s="342">
        <v>109</v>
      </c>
      <c r="H453" s="95" t="str">
        <f>IF(ISBLANK('6桁'!H453)=TRUE,"",VLOOKUP(パターン表!H453, 'パターン別掛け率（入力）'!$C$3:$I$302, 7, FALSE))</f>
        <v/>
      </c>
      <c r="I453" s="96">
        <f>'6桁'!I453</f>
        <v>0</v>
      </c>
      <c r="J453" s="95" t="str">
        <f>IF(ISBLANK('6桁'!J453)=TRUE,"",VLOOKUP(パターン表!J453, 'パターン別掛け率（入力）'!$C$3:$I$302, 7, FALSE))</f>
        <v/>
      </c>
      <c r="K453" s="96">
        <f>'6桁'!K453</f>
        <v>0</v>
      </c>
      <c r="L453" s="95" t="str">
        <f>IF(ISBLANK('6桁'!L453)=TRUE,"",VLOOKUP(パターン表!L453, 'パターン別掛け率（入力）'!$C$3:$I$302, 7, FALSE))</f>
        <v/>
      </c>
      <c r="M453" s="96">
        <f>'6桁'!M453</f>
        <v>0</v>
      </c>
      <c r="N453" s="95" t="str">
        <f>IF(ISBLANK('6桁'!N453)=TRUE,"",VLOOKUP(パターン表!N453, 'パターン別掛け率（入力）'!$C$3:$I$302, 7, FALSE))</f>
        <v/>
      </c>
      <c r="O453" s="96">
        <f>'6桁'!O453</f>
        <v>0</v>
      </c>
      <c r="P453" s="95" t="str">
        <f>IF(ISBLANK('6桁'!P453)=TRUE,"",VLOOKUP(パターン表!P453, 'パターン別掛け率（入力）'!$C$3:$I$302, 7, FALSE))</f>
        <v/>
      </c>
      <c r="Q453" s="96">
        <f>'6桁'!Q453</f>
        <v>0</v>
      </c>
      <c r="R453" s="420" t="str">
        <f>IF(ISBLANK('6桁'!R453)=TRUE,"",VLOOKUP(パターン表!R453, 'パターン別掛け率（入力）'!$C$3:$I$302, 7, FALSE))</f>
        <v/>
      </c>
      <c r="S453" s="96">
        <f>'6桁'!S453</f>
        <v>0</v>
      </c>
      <c r="T453" s="420">
        <f>IF(ISBLANK('6桁'!T453)=TRUE,"",VLOOKUP(パターン表!T453, 'パターン別掛け率（入力）'!$C$3:$I$302, 7, FALSE))</f>
        <v>100</v>
      </c>
      <c r="U453" s="96" t="str">
        <f>'6桁'!U453</f>
        <v>Y★</v>
      </c>
      <c r="V453" s="420" t="str">
        <f>IF(ISBLANK('6桁'!V453)=TRUE,"",VLOOKUP(パターン表!V453, 'パターン別掛け率（入力）'!$C$3:$I$302, 7, FALSE))</f>
        <v/>
      </c>
      <c r="W453" s="126">
        <f>'6桁'!W453</f>
        <v>0</v>
      </c>
      <c r="X453" s="420" t="str">
        <f>IF(ISBLANK('6桁'!X453)=TRUE,"",VLOOKUP(パターン表!X453, 'パターン別掛け率（入力）'!$C$3:$I$302, 7, FALSE))</f>
        <v/>
      </c>
      <c r="Y453" s="96">
        <f>'6桁'!Y453</f>
        <v>0</v>
      </c>
    </row>
    <row r="454" spans="2:25" ht="30" customHeight="1">
      <c r="B454" s="504"/>
      <c r="C454" s="560" t="s">
        <v>475</v>
      </c>
      <c r="D454" s="561"/>
      <c r="E454" s="560"/>
      <c r="F454" s="592"/>
      <c r="G454" s="354">
        <v>113</v>
      </c>
      <c r="H454" s="111" t="str">
        <f>IF(ISBLANK('6桁'!H454)=TRUE,"",VLOOKUP(パターン表!H454, 'パターン別掛け率（入力）'!$C$3:$I$302, 7, FALSE))</f>
        <v/>
      </c>
      <c r="I454" s="99">
        <f>'6桁'!I454</f>
        <v>0</v>
      </c>
      <c r="J454" s="111" t="str">
        <f>IF(ISBLANK('6桁'!J454)=TRUE,"",VLOOKUP(パターン表!J454, 'パターン別掛け率（入力）'!$C$3:$I$302, 7, FALSE))</f>
        <v/>
      </c>
      <c r="K454" s="99">
        <f>'6桁'!K454</f>
        <v>0</v>
      </c>
      <c r="L454" s="111" t="str">
        <f>IF(ISBLANK('6桁'!L454)=TRUE,"",VLOOKUP(パターン表!L454, 'パターン別掛け率（入力）'!$C$3:$I$302, 7, FALSE))</f>
        <v/>
      </c>
      <c r="M454" s="99">
        <f>'6桁'!M454</f>
        <v>0</v>
      </c>
      <c r="N454" s="111" t="str">
        <f>IF(ISBLANK('6桁'!N454)=TRUE,"",VLOOKUP(パターン表!N454, 'パターン別掛け率（入力）'!$C$3:$I$302, 7, FALSE))</f>
        <v/>
      </c>
      <c r="O454" s="99">
        <f>'6桁'!O454</f>
        <v>0</v>
      </c>
      <c r="P454" s="111" t="str">
        <f>IF(ISBLANK('6桁'!P454)=TRUE,"",VLOOKUP(パターン表!P454, 'パターン別掛け率（入力）'!$C$3:$I$302, 7, FALSE))</f>
        <v/>
      </c>
      <c r="Q454" s="99">
        <f>'6桁'!Q454</f>
        <v>0</v>
      </c>
      <c r="R454" s="421" t="str">
        <f>IF(ISBLANK('6桁'!R454)=TRUE,"",VLOOKUP(パターン表!R454, 'パターン別掛け率（入力）'!$C$3:$I$302, 7, FALSE))</f>
        <v/>
      </c>
      <c r="S454" s="99">
        <f>'6桁'!S454</f>
        <v>0</v>
      </c>
      <c r="T454" s="421">
        <f>IF(ISBLANK('6桁'!T454)=TRUE,"",VLOOKUP(パターン表!T454, 'パターン別掛け率（入力）'!$C$3:$I$302, 7, FALSE))</f>
        <v>100</v>
      </c>
      <c r="U454" s="99" t="str">
        <f>'6桁'!U454</f>
        <v>Y★</v>
      </c>
      <c r="V454" s="421" t="str">
        <f>IF(ISBLANK('6桁'!V454)=TRUE,"",VLOOKUP(パターン表!V454, 'パターン別掛け率（入力）'!$C$3:$I$302, 7, FALSE))</f>
        <v/>
      </c>
      <c r="W454" s="142">
        <f>'6桁'!W454</f>
        <v>0</v>
      </c>
      <c r="X454" s="421" t="str">
        <f>IF(ISBLANK('6桁'!X454)=TRUE,"",VLOOKUP(パターン表!X454, 'パターン別掛け率（入力）'!$C$3:$I$302, 7, FALSE))</f>
        <v/>
      </c>
      <c r="Y454" s="98">
        <f>'6桁'!Y454</f>
        <v>0</v>
      </c>
    </row>
    <row r="455" spans="2:25" ht="30" customHeight="1">
      <c r="B455" s="543">
        <v>20</v>
      </c>
      <c r="C455" s="576" t="s">
        <v>212</v>
      </c>
      <c r="D455" s="577"/>
      <c r="E455" s="576">
        <v>93</v>
      </c>
      <c r="F455" s="593"/>
      <c r="G455" s="402">
        <v>97</v>
      </c>
      <c r="H455" s="114">
        <f>IF(ISBLANK('6桁'!H455)=TRUE,"",VLOOKUP(パターン表!H455, 'パターン別掛け率（入力）'!$C$3:$I$302, 7, FALSE))</f>
        <v>100</v>
      </c>
      <c r="I455" s="97" t="str">
        <f>'6桁'!I455</f>
        <v>W★</v>
      </c>
      <c r="J455" s="114" t="str">
        <f>IF(ISBLANK('6桁'!J455)=TRUE,"",VLOOKUP(パターン表!J455, 'パターン別掛け率（入力）'!$C$3:$I$302, 7, FALSE))</f>
        <v/>
      </c>
      <c r="K455" s="97">
        <f>'6桁'!K455</f>
        <v>0</v>
      </c>
      <c r="L455" s="114" t="str">
        <f>IF(ISBLANK('6桁'!L455)=TRUE,"",VLOOKUP(パターン表!L455, 'パターン別掛け率（入力）'!$C$3:$I$302, 7, FALSE))</f>
        <v/>
      </c>
      <c r="M455" s="97">
        <f>'6桁'!M455</f>
        <v>0</v>
      </c>
      <c r="N455" s="114" t="str">
        <f>IF(ISBLANK('6桁'!N455)=TRUE,"",VLOOKUP(パターン表!N455, 'パターン別掛け率（入力）'!$C$3:$I$302, 7, FALSE))</f>
        <v/>
      </c>
      <c r="O455" s="144">
        <f>'6桁'!O455</f>
        <v>0</v>
      </c>
      <c r="P455" s="114" t="str">
        <f>IF(ISBLANK('6桁'!P455)=TRUE,"",VLOOKUP(パターン表!P455, 'パターン別掛け率（入力）'!$C$3:$I$302, 7, FALSE))</f>
        <v/>
      </c>
      <c r="Q455" s="144">
        <f>'6桁'!Q455</f>
        <v>0</v>
      </c>
      <c r="R455" s="422">
        <f>IF(ISBLANK('6桁'!R455)=TRUE,"",VLOOKUP(パターン表!R455, 'パターン別掛け率（入力）'!$C$3:$I$302, 7, FALSE))</f>
        <v>100</v>
      </c>
      <c r="S455" s="97" t="str">
        <f>'6桁'!S455</f>
        <v>Y★</v>
      </c>
      <c r="T455" s="422" t="str">
        <f>IF(ISBLANK('6桁'!T455)=TRUE,"",VLOOKUP(パターン表!T455, 'パターン別掛け率（入力）'!$C$3:$I$302, 7, FALSE))</f>
        <v/>
      </c>
      <c r="U455" s="97">
        <f>'6桁'!U455</f>
        <v>0</v>
      </c>
      <c r="V455" s="422" t="str">
        <f>IF(ISBLANK('6桁'!V455)=TRUE,"",VLOOKUP(パターン表!V455, 'パターン別掛け率（入力）'!$C$3:$I$302, 7, FALSE))</f>
        <v/>
      </c>
      <c r="W455" s="144">
        <f>'6桁'!W455</f>
        <v>0</v>
      </c>
      <c r="X455" s="422" t="str">
        <f>IF(ISBLANK('6桁'!X455)=TRUE,"",VLOOKUP(パターン表!X455, 'パターン別掛け率（入力）'!$C$3:$I$302, 7, FALSE))</f>
        <v/>
      </c>
      <c r="Y455" s="29">
        <f>'6桁'!Y455</f>
        <v>0</v>
      </c>
    </row>
    <row r="456" spans="2:25" ht="30" customHeight="1">
      <c r="B456" s="503"/>
      <c r="C456" s="500" t="s">
        <v>295</v>
      </c>
      <c r="D456" s="501"/>
      <c r="E456" s="500">
        <v>102</v>
      </c>
      <c r="F456" s="587"/>
      <c r="G456" s="342">
        <v>106</v>
      </c>
      <c r="H456" s="95" t="str">
        <f>IF(ISBLANK('6桁'!H456)=TRUE,"",VLOOKUP(パターン表!H456, 'パターン別掛け率（入力）'!$C$3:$I$302, 7, FALSE))</f>
        <v/>
      </c>
      <c r="I456" s="96">
        <f>'6桁'!I456</f>
        <v>0</v>
      </c>
      <c r="J456" s="95" t="str">
        <f>IF(ISBLANK('6桁'!J456)=TRUE,"",VLOOKUP(パターン表!J456, 'パターン別掛け率（入力）'!$C$3:$I$302, 7, FALSE))</f>
        <v/>
      </c>
      <c r="K456" s="96">
        <f>'6桁'!K456</f>
        <v>0</v>
      </c>
      <c r="L456" s="95" t="str">
        <f>IF(ISBLANK('6桁'!L456)=TRUE,"",VLOOKUP(パターン表!L456, 'パターン別掛け率（入力）'!$C$3:$I$302, 7, FALSE))</f>
        <v/>
      </c>
      <c r="M456" s="96">
        <f>'6桁'!M456</f>
        <v>0</v>
      </c>
      <c r="N456" s="95" t="str">
        <f>IF(ISBLANK('6桁'!N456)=TRUE,"",VLOOKUP(パターン表!N456, 'パターン別掛け率（入力）'!$C$3:$I$302, 7, FALSE))</f>
        <v/>
      </c>
      <c r="O456" s="126">
        <f>'6桁'!O456</f>
        <v>0</v>
      </c>
      <c r="P456" s="95" t="str">
        <f>IF(ISBLANK('6桁'!P456)=TRUE,"",VLOOKUP(パターン表!P456, 'パターン別掛け率（入力）'!$C$3:$I$302, 7, FALSE))</f>
        <v/>
      </c>
      <c r="Q456" s="126">
        <f>'6桁'!Q456</f>
        <v>0</v>
      </c>
      <c r="R456" s="420">
        <f>IF(ISBLANK('6桁'!R456)=TRUE,"",VLOOKUP(パターン表!R456, 'パターン別掛け率（入力）'!$C$3:$I$302, 7, FALSE))</f>
        <v>100</v>
      </c>
      <c r="S456" s="96" t="str">
        <f>'6桁'!S456</f>
        <v>Y★</v>
      </c>
      <c r="T456" s="420" t="str">
        <f>IF(ISBLANK('6桁'!T456)=TRUE,"",VLOOKUP(パターン表!T456, 'パターン別掛け率（入力）'!$C$3:$I$302, 7, FALSE))</f>
        <v/>
      </c>
      <c r="U456" s="96">
        <f>'6桁'!U456</f>
        <v>0</v>
      </c>
      <c r="V456" s="420" t="str">
        <f>IF(ISBLANK('6桁'!V456)=TRUE,"",VLOOKUP(パターン表!V456, 'パターン別掛け率（入力）'!$C$3:$I$302, 7, FALSE))</f>
        <v/>
      </c>
      <c r="W456" s="126">
        <f>'6桁'!W456</f>
        <v>0</v>
      </c>
      <c r="X456" s="420" t="str">
        <f>IF(ISBLANK('6桁'!X456)=TRUE,"",VLOOKUP(パターン表!X456, 'パターン別掛け率（入力）'!$C$3:$I$302, 7, FALSE))</f>
        <v/>
      </c>
      <c r="Y456" s="20">
        <f>'6桁'!Y456</f>
        <v>0</v>
      </c>
    </row>
    <row r="457" spans="2:25" ht="30" customHeight="1">
      <c r="B457" s="503"/>
      <c r="C457" s="500" t="s">
        <v>457</v>
      </c>
      <c r="D457" s="501"/>
      <c r="E457" s="500">
        <v>106</v>
      </c>
      <c r="F457" s="587"/>
      <c r="G457" s="342">
        <v>110</v>
      </c>
      <c r="H457" s="95" t="str">
        <f>IF(ISBLANK('6桁'!H457)=TRUE,"",VLOOKUP(パターン表!H457, 'パターン別掛け率（入力）'!$C$3:$I$302, 7, FALSE))</f>
        <v/>
      </c>
      <c r="I457" s="96">
        <f>'6桁'!I457</f>
        <v>0</v>
      </c>
      <c r="J457" s="95" t="str">
        <f>IF(ISBLANK('6桁'!J457)=TRUE,"",VLOOKUP(パターン表!J457, 'パターン別掛け率（入力）'!$C$3:$I$302, 7, FALSE))</f>
        <v/>
      </c>
      <c r="K457" s="96">
        <f>'6桁'!K457</f>
        <v>0</v>
      </c>
      <c r="L457" s="95" t="str">
        <f>IF(ISBLANK('6桁'!L457)=TRUE,"",VLOOKUP(パターン表!L457, 'パターン別掛け率（入力）'!$C$3:$I$302, 7, FALSE))</f>
        <v/>
      </c>
      <c r="M457" s="96">
        <f>'6桁'!M457</f>
        <v>0</v>
      </c>
      <c r="N457" s="95" t="str">
        <f>IF(ISBLANK('6桁'!N457)=TRUE,"",VLOOKUP(パターン表!N457, 'パターン別掛け率（入力）'!$C$3:$I$302, 7, FALSE))</f>
        <v/>
      </c>
      <c r="O457" s="126">
        <f>'6桁'!O457</f>
        <v>0</v>
      </c>
      <c r="P457" s="95" t="str">
        <f>IF(ISBLANK('6桁'!P457)=TRUE,"",VLOOKUP(パターン表!P457, 'パターン別掛け率（入力）'!$C$3:$I$302, 7, FALSE))</f>
        <v/>
      </c>
      <c r="Q457" s="126">
        <f>'6桁'!Q457</f>
        <v>0</v>
      </c>
      <c r="R457" s="420" t="str">
        <f>IF(ISBLANK('6桁'!R457)=TRUE,"",VLOOKUP(パターン表!R457, 'パターン別掛け率（入力）'!$C$3:$I$302, 7, FALSE))</f>
        <v/>
      </c>
      <c r="S457" s="96">
        <f>'6桁'!S457</f>
        <v>0</v>
      </c>
      <c r="T457" s="420">
        <f>IF(ISBLANK('6桁'!T457)=TRUE,"",VLOOKUP(パターン表!T457, 'パターン別掛け率（入力）'!$C$3:$I$302, 7, FALSE))</f>
        <v>100</v>
      </c>
      <c r="U457" s="96" t="str">
        <f>'6桁'!U457</f>
        <v>Y★</v>
      </c>
      <c r="V457" s="420" t="str">
        <f>IF(ISBLANK('6桁'!V457)=TRUE,"",VLOOKUP(パターン表!V457, 'パターン別掛け率（入力）'!$C$3:$I$302, 7, FALSE))</f>
        <v/>
      </c>
      <c r="W457" s="126">
        <f>'6桁'!W457</f>
        <v>0</v>
      </c>
      <c r="X457" s="420" t="str">
        <f>IF(ISBLANK('6桁'!X457)=TRUE,"",VLOOKUP(パターン表!X457, 'パターン別掛け率（入力）'!$C$3:$I$302, 7, FALSE))</f>
        <v/>
      </c>
      <c r="Y457" s="20">
        <f>'6桁'!Y457</f>
        <v>0</v>
      </c>
    </row>
    <row r="458" spans="2:25" ht="30" customHeight="1">
      <c r="B458" s="503"/>
      <c r="C458" s="500" t="s">
        <v>296</v>
      </c>
      <c r="D458" s="501"/>
      <c r="E458" s="500">
        <v>99</v>
      </c>
      <c r="F458" s="587"/>
      <c r="G458" s="342">
        <v>103</v>
      </c>
      <c r="H458" s="95">
        <f>IF(ISBLANK('6桁'!H458)=TRUE,"",VLOOKUP(パターン表!H458, 'パターン別掛け率（入力）'!$C$3:$I$302, 7, FALSE))</f>
        <v>100</v>
      </c>
      <c r="I458" s="96" t="str">
        <f>'6桁'!I458</f>
        <v>W★</v>
      </c>
      <c r="J458" s="95" t="str">
        <f>IF(ISBLANK('6桁'!J458)=TRUE,"",VLOOKUP(パターン表!J458, 'パターン別掛け率（入力）'!$C$3:$I$302, 7, FALSE))</f>
        <v/>
      </c>
      <c r="K458" s="96">
        <f>'6桁'!K458</f>
        <v>0</v>
      </c>
      <c r="L458" s="95" t="str">
        <f>IF(ISBLANK('6桁'!L458)=TRUE,"",VLOOKUP(パターン表!L458, 'パターン別掛け率（入力）'!$C$3:$I$302, 7, FALSE))</f>
        <v/>
      </c>
      <c r="M458" s="96">
        <f>'6桁'!M458</f>
        <v>0</v>
      </c>
      <c r="N458" s="95" t="str">
        <f>IF(ISBLANK('6桁'!N458)=TRUE,"",VLOOKUP(パターン表!N458, 'パターン別掛け率（入力）'!$C$3:$I$302, 7, FALSE))</f>
        <v/>
      </c>
      <c r="O458" s="126">
        <f>'6桁'!O458</f>
        <v>0</v>
      </c>
      <c r="P458" s="95" t="str">
        <f>IF(ISBLANK('6桁'!P458)=TRUE,"",VLOOKUP(パターン表!P458, 'パターン別掛け率（入力）'!$C$3:$I$302, 7, FALSE))</f>
        <v/>
      </c>
      <c r="Q458" s="126">
        <f>'6桁'!Q458</f>
        <v>0</v>
      </c>
      <c r="R458" s="420">
        <f>IF(ISBLANK('6桁'!R458)=TRUE,"",VLOOKUP(パターン表!R458, 'パターン別掛け率（入力）'!$C$3:$I$302, 7, FALSE))</f>
        <v>100</v>
      </c>
      <c r="S458" s="96" t="str">
        <f>'6桁'!S458</f>
        <v>Y★</v>
      </c>
      <c r="T458" s="420" t="str">
        <f>IF(ISBLANK('6桁'!T458)=TRUE,"",VLOOKUP(パターン表!T458, 'パターン別掛け率（入力）'!$C$3:$I$302, 7, FALSE))</f>
        <v/>
      </c>
      <c r="U458" s="96">
        <f>'6桁'!U458</f>
        <v>0</v>
      </c>
      <c r="V458" s="420" t="str">
        <f>IF(ISBLANK('6桁'!V458)=TRUE,"",VLOOKUP(パターン表!V458, 'パターン別掛け率（入力）'!$C$3:$I$302, 7, FALSE))</f>
        <v/>
      </c>
      <c r="W458" s="126">
        <f>'6桁'!W458</f>
        <v>0</v>
      </c>
      <c r="X458" s="420" t="str">
        <f>IF(ISBLANK('6桁'!X458)=TRUE,"",VLOOKUP(パターン表!X458, 'パターン別掛け率（入力）'!$C$3:$I$302, 7, FALSE))</f>
        <v/>
      </c>
      <c r="Y458" s="20">
        <f>'6桁'!Y458</f>
        <v>0</v>
      </c>
    </row>
    <row r="459" spans="2:25" ht="30" customHeight="1">
      <c r="B459" s="503"/>
      <c r="C459" s="500" t="s">
        <v>297</v>
      </c>
      <c r="D459" s="501"/>
      <c r="E459" s="500">
        <v>101</v>
      </c>
      <c r="F459" s="587"/>
      <c r="G459" s="342">
        <v>105</v>
      </c>
      <c r="H459" s="95">
        <f>IF(ISBLANK('6桁'!H459)=TRUE,"",VLOOKUP(パターン表!H459, 'パターン別掛け率（入力）'!$C$3:$I$302, 7, FALSE))</f>
        <v>100</v>
      </c>
      <c r="I459" s="96" t="str">
        <f>'6桁'!I459</f>
        <v>W★</v>
      </c>
      <c r="J459" s="95" t="str">
        <f>IF(ISBLANK('6桁'!J459)=TRUE,"",VLOOKUP(パターン表!J459, 'パターン別掛け率（入力）'!$C$3:$I$302, 7, FALSE))</f>
        <v/>
      </c>
      <c r="K459" s="96">
        <f>'6桁'!K459</f>
        <v>0</v>
      </c>
      <c r="L459" s="95">
        <f>IF(ISBLANK('6桁'!L459)=TRUE,"",VLOOKUP(パターン表!L459, 'パターン別掛け率（入力）'!$C$3:$I$302, 7, FALSE))</f>
        <v>100</v>
      </c>
      <c r="M459" s="96" t="str">
        <f>'6桁'!M459</f>
        <v>W</v>
      </c>
      <c r="N459" s="95" t="str">
        <f>IF(ISBLANK('6桁'!N459)=TRUE,"",VLOOKUP(パターン表!N459, 'パターン別掛け率（入力）'!$C$3:$I$302, 7, FALSE))</f>
        <v/>
      </c>
      <c r="O459" s="126">
        <f>'6桁'!O459</f>
        <v>0</v>
      </c>
      <c r="P459" s="95" t="str">
        <f>IF(ISBLANK('6桁'!P459)=TRUE,"",VLOOKUP(パターン表!P459, 'パターン別掛け率（入力）'!$C$3:$I$302, 7, FALSE))</f>
        <v/>
      </c>
      <c r="Q459" s="126">
        <f>'6桁'!Q459</f>
        <v>0</v>
      </c>
      <c r="R459" s="420">
        <f>IF(ISBLANK('6桁'!R459)=TRUE,"",VLOOKUP(パターン表!R459, 'パターン別掛け率（入力）'!$C$3:$I$302, 7, FALSE))</f>
        <v>100</v>
      </c>
      <c r="S459" s="96" t="str">
        <f>'6桁'!S459</f>
        <v>Y★</v>
      </c>
      <c r="T459" s="420" t="str">
        <f>IF(ISBLANK('6桁'!T459)=TRUE,"",VLOOKUP(パターン表!T459, 'パターン別掛け率（入力）'!$C$3:$I$302, 7, FALSE))</f>
        <v/>
      </c>
      <c r="U459" s="96">
        <f>'6桁'!U459</f>
        <v>0</v>
      </c>
      <c r="V459" s="420" t="str">
        <f>IF(ISBLANK('6桁'!V459)=TRUE,"",VLOOKUP(パターン表!V459, 'パターン別掛け率（入力）'!$C$3:$I$302, 7, FALSE))</f>
        <v/>
      </c>
      <c r="W459" s="126">
        <f>'6桁'!W459</f>
        <v>0</v>
      </c>
      <c r="X459" s="420" t="str">
        <f>IF(ISBLANK('6桁'!X459)=TRUE,"",VLOOKUP(パターン表!X459, 'パターン別掛け率（入力）'!$C$3:$I$302, 7, FALSE))</f>
        <v/>
      </c>
      <c r="Y459" s="20">
        <f>'6桁'!Y459</f>
        <v>0</v>
      </c>
    </row>
    <row r="460" spans="2:25" ht="30" customHeight="1">
      <c r="B460" s="503"/>
      <c r="C460" s="500" t="s">
        <v>459</v>
      </c>
      <c r="D460" s="501"/>
      <c r="E460" s="500">
        <v>100</v>
      </c>
      <c r="F460" s="587"/>
      <c r="G460" s="342">
        <v>108</v>
      </c>
      <c r="H460" s="95" t="str">
        <f>IF(ISBLANK('6桁'!H460)=TRUE,"",VLOOKUP(パターン表!H460, 'パターン別掛け率（入力）'!$C$3:$I$302, 7, FALSE))</f>
        <v/>
      </c>
      <c r="I460" s="96">
        <f>'6桁'!I460</f>
        <v>0</v>
      </c>
      <c r="J460" s="95" t="str">
        <f>IF(ISBLANK('6桁'!J460)=TRUE,"",VLOOKUP(パターン表!J460, 'パターン別掛け率（入力）'!$C$3:$I$302, 7, FALSE))</f>
        <v/>
      </c>
      <c r="K460" s="96">
        <f>'6桁'!K460</f>
        <v>0</v>
      </c>
      <c r="L460" s="95" t="str">
        <f>IF(ISBLANK('6桁'!L460)=TRUE,"",VLOOKUP(パターン表!L460, 'パターン別掛け率（入力）'!$C$3:$I$302, 7, FALSE))</f>
        <v/>
      </c>
      <c r="M460" s="96">
        <f>'6桁'!M460</f>
        <v>0</v>
      </c>
      <c r="N460" s="95" t="str">
        <f>IF(ISBLANK('6桁'!N460)=TRUE,"",VLOOKUP(パターン表!N460, 'パターン別掛け率（入力）'!$C$3:$I$302, 7, FALSE))</f>
        <v/>
      </c>
      <c r="O460" s="126">
        <f>'6桁'!O460</f>
        <v>0</v>
      </c>
      <c r="P460" s="95" t="str">
        <f>IF(ISBLANK('6桁'!P460)=TRUE,"",VLOOKUP(パターン表!P460, 'パターン別掛け率（入力）'!$C$3:$I$302, 7, FALSE))</f>
        <v/>
      </c>
      <c r="Q460" s="126">
        <f>'6桁'!Q460</f>
        <v>0</v>
      </c>
      <c r="R460" s="420">
        <f>IF(ISBLANK('6桁'!R460)=TRUE,"",VLOOKUP(パターン表!R460, 'パターン別掛け率（入力）'!$C$3:$I$302, 7, FALSE))</f>
        <v>100</v>
      </c>
      <c r="S460" s="96" t="str">
        <f>'6桁'!S460</f>
        <v>Y★</v>
      </c>
      <c r="T460" s="420" t="str">
        <f>IF(ISBLANK('6桁'!T460)=TRUE,"",VLOOKUP(パターン表!T460, 'パターン別掛け率（入力）'!$C$3:$I$302, 7, FALSE))</f>
        <v/>
      </c>
      <c r="U460" s="96">
        <f>'6桁'!U460</f>
        <v>0</v>
      </c>
      <c r="V460" s="420" t="str">
        <f>IF(ISBLANK('6桁'!V460)=TRUE,"",VLOOKUP(パターン表!V460, 'パターン別掛け率（入力）'!$C$3:$I$302, 7, FALSE))</f>
        <v/>
      </c>
      <c r="W460" s="126">
        <f>'6桁'!W460</f>
        <v>0</v>
      </c>
      <c r="X460" s="420" t="str">
        <f>IF(ISBLANK('6桁'!X460)=TRUE,"",VLOOKUP(パターン表!X460, 'パターン別掛け率（入力）'!$C$3:$I$302, 7, FALSE))</f>
        <v/>
      </c>
      <c r="Y460" s="20">
        <f>'6桁'!Y460</f>
        <v>0</v>
      </c>
    </row>
    <row r="461" spans="2:25" ht="30" customHeight="1">
      <c r="B461" s="503"/>
      <c r="C461" s="500" t="s">
        <v>298</v>
      </c>
      <c r="D461" s="501"/>
      <c r="E461" s="500">
        <v>106</v>
      </c>
      <c r="F461" s="587"/>
      <c r="G461" s="342">
        <v>110</v>
      </c>
      <c r="H461" s="95" t="str">
        <f>IF(ISBLANK('6桁'!H461)=TRUE,"",VLOOKUP(パターン表!H461, 'パターン別掛け率（入力）'!$C$3:$I$302, 7, FALSE))</f>
        <v/>
      </c>
      <c r="I461" s="96">
        <f>'6桁'!I461</f>
        <v>0</v>
      </c>
      <c r="J461" s="95" t="str">
        <f>IF(ISBLANK('6桁'!J461)=TRUE,"",VLOOKUP(パターン表!J461, 'パターン別掛け率（入力）'!$C$3:$I$302, 7, FALSE))</f>
        <v/>
      </c>
      <c r="K461" s="96">
        <f>'6桁'!K461</f>
        <v>0</v>
      </c>
      <c r="L461" s="95" t="str">
        <f>IF(ISBLANK('6桁'!L461)=TRUE,"",VLOOKUP(パターン表!L461, 'パターン別掛け率（入力）'!$C$3:$I$302, 7, FALSE))</f>
        <v/>
      </c>
      <c r="M461" s="96">
        <f>'6桁'!M461</f>
        <v>0</v>
      </c>
      <c r="N461" s="95" t="str">
        <f>IF(ISBLANK('6桁'!N461)=TRUE,"",VLOOKUP(パターン表!N461, 'パターン別掛け率（入力）'!$C$3:$I$302, 7, FALSE))</f>
        <v/>
      </c>
      <c r="O461" s="126">
        <f>'6桁'!O461</f>
        <v>0</v>
      </c>
      <c r="P461" s="95" t="str">
        <f>IF(ISBLANK('6桁'!P461)=TRUE,"",VLOOKUP(パターン表!P461, 'パターン別掛け率（入力）'!$C$3:$I$302, 7, FALSE))</f>
        <v/>
      </c>
      <c r="Q461" s="126">
        <f>'6桁'!Q461</f>
        <v>0</v>
      </c>
      <c r="R461" s="420" t="str">
        <f>IF(ISBLANK('6桁'!R461)=TRUE,"",VLOOKUP(パターン表!R461, 'パターン別掛け率（入力）'!$C$3:$I$302, 7, FALSE))</f>
        <v/>
      </c>
      <c r="S461" s="96">
        <f>'6桁'!S461</f>
        <v>0</v>
      </c>
      <c r="T461" s="420">
        <f>IF(ISBLANK('6桁'!T461)=TRUE,"",VLOOKUP(パターン表!T461, 'パターン別掛け率（入力）'!$C$3:$I$302, 7, FALSE))</f>
        <v>100</v>
      </c>
      <c r="U461" s="96" t="str">
        <f>'6桁'!U461</f>
        <v>W★</v>
      </c>
      <c r="V461" s="420" t="str">
        <f>IF(ISBLANK('6桁'!V461)=TRUE,"",VLOOKUP(パターン表!V461, 'パターン別掛け率（入力）'!$C$3:$I$302, 7, FALSE))</f>
        <v/>
      </c>
      <c r="W461" s="126">
        <f>'6桁'!W461</f>
        <v>0</v>
      </c>
      <c r="X461" s="420" t="str">
        <f>IF(ISBLANK('6桁'!X461)=TRUE,"",VLOOKUP(パターン表!X461, 'パターン別掛け率（入力）'!$C$3:$I$302, 7, FALSE))</f>
        <v/>
      </c>
      <c r="Y461" s="20">
        <f>'6桁'!Y461</f>
        <v>0</v>
      </c>
    </row>
    <row r="462" spans="2:25" ht="30" customHeight="1">
      <c r="B462" s="503"/>
      <c r="C462" s="500" t="s">
        <v>461</v>
      </c>
      <c r="D462" s="501"/>
      <c r="E462" s="500"/>
      <c r="F462" s="587"/>
      <c r="G462" s="342">
        <v>112</v>
      </c>
      <c r="H462" s="95" t="str">
        <f>IF(ISBLANK('6桁'!H462)=TRUE,"",VLOOKUP(パターン表!H462, 'パターン別掛け率（入力）'!$C$3:$I$302, 7, FALSE))</f>
        <v/>
      </c>
      <c r="I462" s="96">
        <f>'6桁'!I462</f>
        <v>0</v>
      </c>
      <c r="J462" s="95" t="str">
        <f>IF(ISBLANK('6桁'!J462)=TRUE,"",VLOOKUP(パターン表!J462, 'パターン別掛け率（入力）'!$C$3:$I$302, 7, FALSE))</f>
        <v/>
      </c>
      <c r="K462" s="96">
        <f>'6桁'!K462</f>
        <v>0</v>
      </c>
      <c r="L462" s="95" t="str">
        <f>IF(ISBLANK('6桁'!L462)=TRUE,"",VLOOKUP(パターン表!L462, 'パターン別掛け率（入力）'!$C$3:$I$302, 7, FALSE))</f>
        <v/>
      </c>
      <c r="M462" s="96">
        <f>'6桁'!M462</f>
        <v>0</v>
      </c>
      <c r="N462" s="95" t="str">
        <f>IF(ISBLANK('6桁'!N462)=TRUE,"",VLOOKUP(パターン表!N462, 'パターン別掛け率（入力）'!$C$3:$I$302, 7, FALSE))</f>
        <v/>
      </c>
      <c r="O462" s="110">
        <f>'6桁'!O462</f>
        <v>0</v>
      </c>
      <c r="P462" s="95" t="str">
        <f>IF(ISBLANK('6桁'!P462)=TRUE,"",VLOOKUP(パターン表!P462, 'パターン別掛け率（入力）'!$C$3:$I$302, 7, FALSE))</f>
        <v/>
      </c>
      <c r="Q462" s="110">
        <f>'6桁'!Q462</f>
        <v>0</v>
      </c>
      <c r="R462" s="420" t="str">
        <f>IF(ISBLANK('6桁'!R462)=TRUE,"",VLOOKUP(パターン表!R462, 'パターン別掛け率（入力）'!$C$3:$I$302, 7, FALSE))</f>
        <v/>
      </c>
      <c r="S462" s="96">
        <f>'6桁'!S462</f>
        <v>0</v>
      </c>
      <c r="T462" s="420">
        <f>IF(ISBLANK('6桁'!T462)=TRUE,"",VLOOKUP(パターン表!T462, 'パターン別掛け率（入力）'!$C$3:$I$302, 7, FALSE))</f>
        <v>100</v>
      </c>
      <c r="U462" s="96" t="str">
        <f>'6桁'!U462</f>
        <v>Y★</v>
      </c>
      <c r="V462" s="420" t="str">
        <f>IF(ISBLANK('6桁'!V462)=TRUE,"",VLOOKUP(パターン表!V462, 'パターン別掛け率（入力）'!$C$3:$I$302, 7, FALSE))</f>
        <v/>
      </c>
      <c r="W462" s="126">
        <f>'6桁'!W462</f>
        <v>0</v>
      </c>
      <c r="X462" s="420" t="str">
        <f>IF(ISBLANK('6桁'!X462)=TRUE,"",VLOOKUP(パターン表!X462, 'パターン別掛け率（入力）'!$C$3:$I$302, 7, FALSE))</f>
        <v/>
      </c>
      <c r="Y462" s="20">
        <f>'6桁'!Y462</f>
        <v>0</v>
      </c>
    </row>
    <row r="463" spans="2:25" ht="30" customHeight="1">
      <c r="B463" s="503"/>
      <c r="C463" s="500" t="s">
        <v>463</v>
      </c>
      <c r="D463" s="501"/>
      <c r="E463" s="500">
        <v>110</v>
      </c>
      <c r="F463" s="587"/>
      <c r="G463" s="342">
        <v>114</v>
      </c>
      <c r="H463" s="95" t="str">
        <f>IF(ISBLANK('6桁'!H463)=TRUE,"",VLOOKUP(パターン表!H463, 'パターン別掛け率（入力）'!$C$3:$I$302, 7, FALSE))</f>
        <v/>
      </c>
      <c r="I463" s="96">
        <f>'6桁'!I463</f>
        <v>0</v>
      </c>
      <c r="J463" s="95" t="str">
        <f>IF(ISBLANK('6桁'!J463)=TRUE,"",VLOOKUP(パターン表!J463, 'パターン別掛け率（入力）'!$C$3:$I$302, 7, FALSE))</f>
        <v/>
      </c>
      <c r="K463" s="96">
        <f>'6桁'!K463</f>
        <v>0</v>
      </c>
      <c r="L463" s="95" t="str">
        <f>IF(ISBLANK('6桁'!L463)=TRUE,"",VLOOKUP(パターン表!L463, 'パターン別掛け率（入力）'!$C$3:$I$302, 7, FALSE))</f>
        <v/>
      </c>
      <c r="M463" s="96">
        <f>'6桁'!M463</f>
        <v>0</v>
      </c>
      <c r="N463" s="95" t="str">
        <f>IF(ISBLANK('6桁'!N463)=TRUE,"",VLOOKUP(パターン表!N463, 'パターン別掛け率（入力）'!$C$3:$I$302, 7, FALSE))</f>
        <v/>
      </c>
      <c r="O463" s="96">
        <f>'6桁'!O463</f>
        <v>0</v>
      </c>
      <c r="P463" s="95" t="str">
        <f>IF(ISBLANK('6桁'!P463)=TRUE,"",VLOOKUP(パターン表!P463, 'パターン別掛け率（入力）'!$C$3:$I$302, 7, FALSE))</f>
        <v/>
      </c>
      <c r="Q463" s="96">
        <f>'6桁'!Q463</f>
        <v>0</v>
      </c>
      <c r="R463" s="420" t="str">
        <f>IF(ISBLANK('6桁'!R463)=TRUE,"",VLOOKUP(パターン表!R463, 'パターン別掛け率（入力）'!$C$3:$I$302, 7, FALSE))</f>
        <v/>
      </c>
      <c r="S463" s="96">
        <f>'6桁'!S463</f>
        <v>0</v>
      </c>
      <c r="T463" s="420">
        <f>IF(ISBLANK('6桁'!T463)=TRUE,"",VLOOKUP(パターン表!T463, 'パターン別掛け率（入力）'!$C$3:$I$302, 7, FALSE))</f>
        <v>100</v>
      </c>
      <c r="U463" s="96" t="str">
        <f>'6桁'!U463</f>
        <v>W★</v>
      </c>
      <c r="V463" s="420" t="str">
        <f>IF(ISBLANK('6桁'!V463)=TRUE,"",VLOOKUP(パターン表!V463, 'パターン別掛け率（入力）'!$C$3:$I$302, 7, FALSE))</f>
        <v/>
      </c>
      <c r="W463" s="126">
        <f>'6桁'!W463</f>
        <v>0</v>
      </c>
      <c r="X463" s="420" t="str">
        <f>IF(ISBLANK('6桁'!X463)=TRUE,"",VLOOKUP(パターン表!X463, 'パターン別掛け率（入力）'!$C$3:$I$302, 7, FALSE))</f>
        <v/>
      </c>
      <c r="Y463" s="20">
        <f>'6桁'!Y463</f>
        <v>0</v>
      </c>
    </row>
    <row r="464" spans="2:25" ht="30" customHeight="1">
      <c r="B464" s="503"/>
      <c r="C464" s="500" t="s">
        <v>1327</v>
      </c>
      <c r="D464" s="501"/>
      <c r="E464" s="500"/>
      <c r="F464" s="587"/>
      <c r="G464" s="342">
        <v>104</v>
      </c>
      <c r="H464" s="95" t="str">
        <f>IF(ISBLANK('6桁'!H464)=TRUE,"",VLOOKUP(パターン表!H464, 'パターン別掛け率（入力）'!$C$3:$I$302, 7, FALSE))</f>
        <v/>
      </c>
      <c r="I464" s="96">
        <f>'6桁'!I464</f>
        <v>0</v>
      </c>
      <c r="J464" s="95" t="str">
        <f>IF(ISBLANK('6桁'!J464)=TRUE,"",VLOOKUP(パターン表!J464, 'パターン別掛け率（入力）'!$C$3:$I$302, 7, FALSE))</f>
        <v/>
      </c>
      <c r="K464" s="96">
        <f>'6桁'!K464</f>
        <v>0</v>
      </c>
      <c r="L464" s="95">
        <f>IF(ISBLANK('6桁'!L464)=TRUE,"",VLOOKUP(パターン表!L464, 'パターン別掛け率（入力）'!$C$3:$I$302, 7, FALSE))</f>
        <v>100</v>
      </c>
      <c r="M464" s="96" t="str">
        <f>'6桁'!M464</f>
        <v>⑨V★</v>
      </c>
      <c r="N464" s="95" t="str">
        <f>IF(ISBLANK('6桁'!N464)=TRUE,"",VLOOKUP(パターン表!N464, 'パターン別掛け率（入力）'!$C$3:$I$302, 7, FALSE))</f>
        <v/>
      </c>
      <c r="O464" s="96">
        <f>'6桁'!O464</f>
        <v>0</v>
      </c>
      <c r="P464" s="95" t="str">
        <f>IF(ISBLANK('6桁'!P464)=TRUE,"",VLOOKUP(パターン表!P464, 'パターン別掛け率（入力）'!$C$3:$I$302, 7, FALSE))</f>
        <v/>
      </c>
      <c r="Q464" s="96">
        <f>'6桁'!Q464</f>
        <v>0</v>
      </c>
      <c r="R464" s="420" t="str">
        <f>IF(ISBLANK('6桁'!R464)=TRUE,"",VLOOKUP(パターン表!R464, 'パターン別掛け率（入力）'!$C$3:$I$302, 7, FALSE))</f>
        <v/>
      </c>
      <c r="S464" s="96">
        <f>'6桁'!S464</f>
        <v>0</v>
      </c>
      <c r="T464" s="420" t="str">
        <f>IF(ISBLANK('6桁'!T464)=TRUE,"",VLOOKUP(パターン表!T464, 'パターン別掛け率（入力）'!$C$3:$I$302, 7, FALSE))</f>
        <v/>
      </c>
      <c r="U464" s="96">
        <f>'6桁'!U464</f>
        <v>0</v>
      </c>
      <c r="V464" s="420" t="str">
        <f>IF(ISBLANK('6桁'!V464)=TRUE,"",VLOOKUP(パターン表!V464, 'パターン別掛け率（入力）'!$C$3:$I$302, 7, FALSE))</f>
        <v/>
      </c>
      <c r="W464" s="126">
        <f>'6桁'!W464</f>
        <v>0</v>
      </c>
      <c r="X464" s="420" t="str">
        <f>IF(ISBLANK('6桁'!X464)=TRUE,"",VLOOKUP(パターン表!X464, 'パターン別掛け率（入力）'!$C$3:$I$302, 7, FALSE))</f>
        <v/>
      </c>
      <c r="Y464" s="20">
        <f>'6桁'!Y464</f>
        <v>0</v>
      </c>
    </row>
    <row r="465" spans="2:25" ht="30" customHeight="1">
      <c r="B465" s="503"/>
      <c r="C465" s="500" t="s">
        <v>299</v>
      </c>
      <c r="D465" s="501"/>
      <c r="E465" s="500">
        <v>105</v>
      </c>
      <c r="F465" s="587"/>
      <c r="G465" s="342">
        <v>109</v>
      </c>
      <c r="H465" s="95" t="str">
        <f>IF(ISBLANK('6桁'!H465)=TRUE,"",VLOOKUP(パターン表!H465, 'パターン別掛け率（入力）'!$C$3:$I$302, 7, FALSE))</f>
        <v/>
      </c>
      <c r="I465" s="96">
        <f>'6桁'!I465</f>
        <v>0</v>
      </c>
      <c r="J465" s="95" t="str">
        <f>IF(ISBLANK('6桁'!J465)=TRUE,"",VLOOKUP(パターン表!J465, 'パターン別掛け率（入力）'!$C$3:$I$302, 7, FALSE))</f>
        <v/>
      </c>
      <c r="K465" s="96">
        <f>'6桁'!K465</f>
        <v>0</v>
      </c>
      <c r="L465" s="95" t="str">
        <f>IF(ISBLANK('6桁'!L465)=TRUE,"",VLOOKUP(パターン表!L465, 'パターン別掛け率（入力）'!$C$3:$I$302, 7, FALSE))</f>
        <v/>
      </c>
      <c r="M465" s="96">
        <f>'6桁'!M465</f>
        <v>0</v>
      </c>
      <c r="N465" s="95" t="str">
        <f>IF(ISBLANK('6桁'!N465)=TRUE,"",VLOOKUP(パターン表!N465, 'パターン別掛け率（入力）'!$C$3:$I$302, 7, FALSE))</f>
        <v/>
      </c>
      <c r="O465" s="96">
        <f>'6桁'!O465</f>
        <v>0</v>
      </c>
      <c r="P465" s="95" t="str">
        <f>IF(ISBLANK('6桁'!P465)=TRUE,"",VLOOKUP(パターン表!P465, 'パターン別掛け率（入力）'!$C$3:$I$302, 7, FALSE))</f>
        <v/>
      </c>
      <c r="Q465" s="96">
        <f>'6桁'!Q465</f>
        <v>0</v>
      </c>
      <c r="R465" s="420">
        <f>IF(ISBLANK('6桁'!R465)=TRUE,"",VLOOKUP(パターン表!R465, 'パターン別掛け率（入力）'!$C$3:$I$302, 7, FALSE))</f>
        <v>100</v>
      </c>
      <c r="S465" s="96" t="str">
        <f>'6桁'!S465</f>
        <v>Y★</v>
      </c>
      <c r="T465" s="420" t="str">
        <f>IF(ISBLANK('6桁'!T465)=TRUE,"",VLOOKUP(パターン表!T465, 'パターン別掛け率（入力）'!$C$3:$I$302, 7, FALSE))</f>
        <v/>
      </c>
      <c r="U465" s="96">
        <f>'6桁'!U465</f>
        <v>0</v>
      </c>
      <c r="V465" s="420" t="str">
        <f>IF(ISBLANK('6桁'!V465)=TRUE,"",VLOOKUP(パターン表!V465, 'パターン別掛け率（入力）'!$C$3:$I$302, 7, FALSE))</f>
        <v/>
      </c>
      <c r="W465" s="126">
        <f>'6桁'!W465</f>
        <v>0</v>
      </c>
      <c r="X465" s="420" t="str">
        <f>IF(ISBLANK('6桁'!X465)=TRUE,"",VLOOKUP(パターン表!X465, 'パターン別掛け率（入力）'!$C$3:$I$302, 7, FALSE))</f>
        <v/>
      </c>
      <c r="Y465" s="20">
        <f>'6桁'!Y465</f>
        <v>0</v>
      </c>
    </row>
    <row r="466" spans="2:25" ht="30" customHeight="1">
      <c r="B466" s="503"/>
      <c r="C466" s="500" t="s">
        <v>450</v>
      </c>
      <c r="D466" s="501"/>
      <c r="E466" s="500"/>
      <c r="F466" s="587"/>
      <c r="G466" s="342">
        <v>111</v>
      </c>
      <c r="H466" s="95" t="str">
        <f>IF(ISBLANK('6桁'!H466)=TRUE,"",VLOOKUP(パターン表!H466, 'パターン別掛け率（入力）'!$C$3:$I$302, 7, FALSE))</f>
        <v/>
      </c>
      <c r="I466" s="96">
        <f>'6桁'!I466</f>
        <v>0</v>
      </c>
      <c r="J466" s="95" t="str">
        <f>IF(ISBLANK('6桁'!J466)=TRUE,"",VLOOKUP(パターン表!J466, 'パターン別掛け率（入力）'!$C$3:$I$302, 7, FALSE))</f>
        <v/>
      </c>
      <c r="K466" s="96">
        <f>'6桁'!K466</f>
        <v>0</v>
      </c>
      <c r="L466" s="95" t="str">
        <f>IF(ISBLANK('6桁'!L466)=TRUE,"",VLOOKUP(パターン表!L466, 'パターン別掛け率（入力）'!$C$3:$I$302, 7, FALSE))</f>
        <v/>
      </c>
      <c r="M466" s="96">
        <f>'6桁'!M466</f>
        <v>0</v>
      </c>
      <c r="N466" s="95" t="str">
        <f>IF(ISBLANK('6桁'!N466)=TRUE,"",VLOOKUP(パターン表!N466, 'パターン別掛け率（入力）'!$C$3:$I$302, 7, FALSE))</f>
        <v/>
      </c>
      <c r="O466" s="96">
        <f>'6桁'!O466</f>
        <v>0</v>
      </c>
      <c r="P466" s="95" t="str">
        <f>IF(ISBLANK('6桁'!P466)=TRUE,"",VLOOKUP(パターン表!P466, 'パターン別掛け率（入力）'!$C$3:$I$302, 7, FALSE))</f>
        <v/>
      </c>
      <c r="Q466" s="96">
        <f>'6桁'!Q466</f>
        <v>0</v>
      </c>
      <c r="R466" s="420" t="str">
        <f>IF(ISBLANK('6桁'!R466)=TRUE,"",VLOOKUP(パターン表!R466, 'パターン別掛け率（入力）'!$C$3:$I$302, 7, FALSE))</f>
        <v/>
      </c>
      <c r="S466" s="96">
        <f>'6桁'!S466</f>
        <v>0</v>
      </c>
      <c r="T466" s="420" t="str">
        <f>IF(ISBLANK('6桁'!T466)=TRUE,"",VLOOKUP(パターン表!T466, 'パターン別掛け率（入力）'!$C$3:$I$302, 7, FALSE))</f>
        <v/>
      </c>
      <c r="U466" s="96">
        <f>'6桁'!U466</f>
        <v>0</v>
      </c>
      <c r="V466" s="420" t="str">
        <f>IF(ISBLANK('6桁'!V466)=TRUE,"",VLOOKUP(パターン表!V466, 'パターン別掛け率（入力）'!$C$3:$I$302, 7, FALSE))</f>
        <v/>
      </c>
      <c r="W466" s="126">
        <f>'6桁'!W466</f>
        <v>0</v>
      </c>
      <c r="X466" s="420">
        <f>IF(ISBLANK('6桁'!X466)=TRUE,"",VLOOKUP(パターン表!X466, 'パターン別掛け率（入力）'!$C$3:$I$302, 7, FALSE))</f>
        <v>100</v>
      </c>
      <c r="Y466" s="20" t="str">
        <f>'6桁'!Y466</f>
        <v>H★</v>
      </c>
    </row>
    <row r="467" spans="2:25" ht="30" customHeight="1">
      <c r="B467" s="503"/>
      <c r="C467" s="500" t="s">
        <v>466</v>
      </c>
      <c r="D467" s="501"/>
      <c r="E467" s="500"/>
      <c r="F467" s="587"/>
      <c r="G467" s="342">
        <v>113</v>
      </c>
      <c r="H467" s="95" t="str">
        <f>IF(ISBLANK('6桁'!H467)=TRUE,"",VLOOKUP(パターン表!H467, 'パターン別掛け率（入力）'!$C$3:$I$302, 7, FALSE))</f>
        <v/>
      </c>
      <c r="I467" s="96">
        <f>'6桁'!I467</f>
        <v>0</v>
      </c>
      <c r="J467" s="95" t="str">
        <f>IF(ISBLANK('6桁'!J467)=TRUE,"",VLOOKUP(パターン表!J467, 'パターン別掛け率（入力）'!$C$3:$I$302, 7, FALSE))</f>
        <v/>
      </c>
      <c r="K467" s="96">
        <f>'6桁'!K467</f>
        <v>0</v>
      </c>
      <c r="L467" s="95" t="str">
        <f>IF(ISBLANK('6桁'!L467)=TRUE,"",VLOOKUP(パターン表!L467, 'パターン別掛け率（入力）'!$C$3:$I$302, 7, FALSE))</f>
        <v/>
      </c>
      <c r="M467" s="96">
        <f>'6桁'!M467</f>
        <v>0</v>
      </c>
      <c r="N467" s="95" t="str">
        <f>IF(ISBLANK('6桁'!N467)=TRUE,"",VLOOKUP(パターン表!N467, 'パターン別掛け率（入力）'!$C$3:$I$302, 7, FALSE))</f>
        <v/>
      </c>
      <c r="O467" s="96">
        <f>'6桁'!O467</f>
        <v>0</v>
      </c>
      <c r="P467" s="95" t="str">
        <f>IF(ISBLANK('6桁'!P467)=TRUE,"",VLOOKUP(パターン表!P467, 'パターン別掛け率（入力）'!$C$3:$I$302, 7, FALSE))</f>
        <v/>
      </c>
      <c r="Q467" s="96">
        <f>'6桁'!Q467</f>
        <v>0</v>
      </c>
      <c r="R467" s="420" t="str">
        <f>IF(ISBLANK('6桁'!R467)=TRUE,"",VLOOKUP(パターン表!R467, 'パターン別掛け率（入力）'!$C$3:$I$302, 7, FALSE))</f>
        <v/>
      </c>
      <c r="S467" s="96">
        <f>'6桁'!S467</f>
        <v>0</v>
      </c>
      <c r="T467" s="420">
        <f>IF(ISBLANK('6桁'!T467)=TRUE,"",VLOOKUP(パターン表!T467, 'パターン別掛け率（入力）'!$C$3:$I$302, 7, FALSE))</f>
        <v>100</v>
      </c>
      <c r="U467" s="96" t="str">
        <f>'6桁'!U467</f>
        <v>Y★</v>
      </c>
      <c r="V467" s="420" t="str">
        <f>IF(ISBLANK('6桁'!V467)=TRUE,"",VLOOKUP(パターン表!V467, 'パターン別掛け率（入力）'!$C$3:$I$302, 7, FALSE))</f>
        <v/>
      </c>
      <c r="W467" s="126">
        <f>'6桁'!W467</f>
        <v>0</v>
      </c>
      <c r="X467" s="420" t="str">
        <f>IF(ISBLANK('6桁'!X467)=TRUE,"",VLOOKUP(パターン表!X467, 'パターン別掛け率（入力）'!$C$3:$I$302, 7, FALSE))</f>
        <v/>
      </c>
      <c r="Y467" s="20">
        <f>'6桁'!Y467</f>
        <v>0</v>
      </c>
    </row>
    <row r="468" spans="2:25" ht="30" customHeight="1">
      <c r="B468" s="503"/>
      <c r="C468" s="500" t="s">
        <v>508</v>
      </c>
      <c r="D468" s="501"/>
      <c r="E468" s="500">
        <v>112</v>
      </c>
      <c r="F468" s="587"/>
      <c r="G468" s="342"/>
      <c r="H468" s="95" t="str">
        <f>IF(ISBLANK('6桁'!H468)=TRUE,"",VLOOKUP(パターン表!H468, 'パターン別掛け率（入力）'!$C$3:$I$302, 7, FALSE))</f>
        <v/>
      </c>
      <c r="I468" s="96">
        <f>'6桁'!I468</f>
        <v>0</v>
      </c>
      <c r="J468" s="95" t="str">
        <f>IF(ISBLANK('6桁'!J468)=TRUE,"",VLOOKUP(パターン表!J468, 'パターン別掛け率（入力）'!$C$3:$I$302, 7, FALSE))</f>
        <v/>
      </c>
      <c r="K468" s="96">
        <f>'6桁'!K468</f>
        <v>0</v>
      </c>
      <c r="L468" s="95">
        <f>IF(ISBLANK('6桁'!L468)=TRUE,"",VLOOKUP(パターン表!L468, 'パターン別掛け率（入力）'!$C$3:$I$302, 7, FALSE))</f>
        <v>100</v>
      </c>
      <c r="M468" s="96" t="str">
        <f>'6桁'!M468</f>
        <v>V</v>
      </c>
      <c r="N468" s="95">
        <f>IF(ISBLANK('6桁'!N468)=TRUE,"",VLOOKUP(パターン表!N468, 'パターン別掛け率（入力）'!$C$3:$I$302, 7, FALSE))</f>
        <v>100</v>
      </c>
      <c r="O468" s="96" t="str">
        <f>'6桁'!O468</f>
        <v>H
RBL</v>
      </c>
      <c r="P468" s="95" t="str">
        <f>IF(ISBLANK('6桁'!P468)=TRUE,"",VLOOKUP(パターン表!P468, 'パターン別掛け率（入力）'!$C$3:$I$302, 7, FALSE))</f>
        <v/>
      </c>
      <c r="Q468" s="96">
        <f>'6桁'!Q468</f>
        <v>0</v>
      </c>
      <c r="R468" s="420" t="str">
        <f>IF(ISBLANK('6桁'!R468)=TRUE,"",VLOOKUP(パターン表!R468, 'パターン別掛け率（入力）'!$C$3:$I$302, 7, FALSE))</f>
        <v/>
      </c>
      <c r="S468" s="96">
        <f>'6桁'!S468</f>
        <v>0</v>
      </c>
      <c r="T468" s="420" t="str">
        <f>IF(ISBLANK('6桁'!T468)=TRUE,"",VLOOKUP(パターン表!T468, 'パターン別掛け率（入力）'!$C$3:$I$302, 7, FALSE))</f>
        <v/>
      </c>
      <c r="U468" s="96">
        <f>'6桁'!U468</f>
        <v>0</v>
      </c>
      <c r="V468" s="420" t="str">
        <f>IF(ISBLANK('6桁'!V468)=TRUE,"",VLOOKUP(パターン表!V468, 'パターン別掛け率（入力）'!$C$3:$I$302, 7, FALSE))</f>
        <v/>
      </c>
      <c r="W468" s="126">
        <f>'6桁'!W468</f>
        <v>0</v>
      </c>
      <c r="X468" s="420" t="str">
        <f>IF(ISBLANK('6桁'!X468)=TRUE,"",VLOOKUP(パターン表!X468, 'パターン別掛け率（入力）'!$C$3:$I$302, 7, FALSE))</f>
        <v/>
      </c>
      <c r="Y468" s="20">
        <f>'6桁'!Y468</f>
        <v>0</v>
      </c>
    </row>
    <row r="469" spans="2:25" ht="30" customHeight="1">
      <c r="B469" s="503"/>
      <c r="C469" s="500" t="s">
        <v>509</v>
      </c>
      <c r="D469" s="501"/>
      <c r="E469" s="500">
        <v>102</v>
      </c>
      <c r="F469" s="587"/>
      <c r="G469" s="342"/>
      <c r="H469" s="95">
        <f>IF(ISBLANK('6桁'!H469)=TRUE,"",VLOOKUP(パターン表!H469, 'パターン別掛け率（入力）'!$C$3:$I$302, 7, FALSE))</f>
        <v>100</v>
      </c>
      <c r="I469" s="96" t="str">
        <f>'6桁'!I469</f>
        <v>V</v>
      </c>
      <c r="J469" s="95" t="str">
        <f>IF(ISBLANK('6桁'!J469)=TRUE,"",VLOOKUP(パターン表!J469, 'パターン別掛け率（入力）'!$C$3:$I$302, 7, FALSE))</f>
        <v/>
      </c>
      <c r="K469" s="96">
        <f>'6桁'!K469</f>
        <v>0</v>
      </c>
      <c r="L469" s="95" t="str">
        <f>IF(ISBLANK('6桁'!L469)=TRUE,"",VLOOKUP(パターン表!L469, 'パターン別掛け率（入力）'!$C$3:$I$302, 7, FALSE))</f>
        <v/>
      </c>
      <c r="M469" s="96">
        <f>'6桁'!M469</f>
        <v>0</v>
      </c>
      <c r="N469" s="95" t="str">
        <f>IF(ISBLANK('6桁'!N469)=TRUE,"",VLOOKUP(パターン表!N469, 'パターン別掛け率（入力）'!$C$3:$I$302, 7, FALSE))</f>
        <v/>
      </c>
      <c r="O469" s="96">
        <f>'6桁'!O469</f>
        <v>0</v>
      </c>
      <c r="P469" s="95" t="str">
        <f>IF(ISBLANK('6桁'!P469)=TRUE,"",VLOOKUP(パターン表!P469, 'パターン別掛け率（入力）'!$C$3:$I$302, 7, FALSE))</f>
        <v/>
      </c>
      <c r="Q469" s="96">
        <f>'6桁'!Q469</f>
        <v>0</v>
      </c>
      <c r="R469" s="420" t="str">
        <f>IF(ISBLANK('6桁'!R469)=TRUE,"",VLOOKUP(パターン表!R469, 'パターン別掛け率（入力）'!$C$3:$I$302, 7, FALSE))</f>
        <v/>
      </c>
      <c r="S469" s="96">
        <f>'6桁'!S469</f>
        <v>0</v>
      </c>
      <c r="T469" s="420" t="str">
        <f>IF(ISBLANK('6桁'!T469)=TRUE,"",VLOOKUP(パターン表!T469, 'パターン別掛け率（入力）'!$C$3:$I$302, 7, FALSE))</f>
        <v/>
      </c>
      <c r="U469" s="96">
        <f>'6桁'!U469</f>
        <v>0</v>
      </c>
      <c r="V469" s="420" t="str">
        <f>IF(ISBLANK('6桁'!V469)=TRUE,"",VLOOKUP(パターン表!V469, 'パターン別掛け率（入力）'!$C$3:$I$302, 7, FALSE))</f>
        <v/>
      </c>
      <c r="W469" s="110">
        <f>'6桁'!W469</f>
        <v>0</v>
      </c>
      <c r="X469" s="420" t="str">
        <f>IF(ISBLANK('6桁'!X469)=TRUE,"",VLOOKUP(パターン表!X469, 'パターン別掛け率（入力）'!$C$3:$I$302, 7, FALSE))</f>
        <v/>
      </c>
      <c r="Y469" s="109">
        <f>'6桁'!Y469</f>
        <v>0</v>
      </c>
    </row>
    <row r="470" spans="2:25" ht="30" customHeight="1">
      <c r="B470" s="503"/>
      <c r="C470" s="500" t="s">
        <v>510</v>
      </c>
      <c r="D470" s="501"/>
      <c r="E470" s="590" t="s">
        <v>1996</v>
      </c>
      <c r="F470" s="587"/>
      <c r="G470" s="342">
        <v>117</v>
      </c>
      <c r="H470" s="95" t="str">
        <f>IF(ISBLANK('6桁'!H470)=TRUE,"",VLOOKUP(パターン表!H470, 'パターン別掛け率（入力）'!$C$3:$I$302, 7, FALSE))</f>
        <v/>
      </c>
      <c r="I470" s="96">
        <f>'6桁'!I470</f>
        <v>0</v>
      </c>
      <c r="J470" s="95" t="str">
        <f>IF(ISBLANK('6桁'!J470)=TRUE,"",VLOOKUP(パターン表!J470, 'パターン別掛け率（入力）'!$C$3:$I$302, 7, FALSE))</f>
        <v/>
      </c>
      <c r="K470" s="96">
        <f>'6桁'!K470</f>
        <v>0</v>
      </c>
      <c r="L470" s="95" t="str">
        <f>IF(ISBLANK('6桁'!L470)=TRUE,"",VLOOKUP(パターン表!L470, 'パターン別掛け率（入力）'!$C$3:$I$302, 7, FALSE))</f>
        <v/>
      </c>
      <c r="M470" s="96">
        <f>'6桁'!M470</f>
        <v>0</v>
      </c>
      <c r="N470" s="95">
        <f>IF(ISBLANK('6桁'!N470)=TRUE,"",VLOOKUP(パターン表!N470, 'パターン別掛け率（入力）'!$C$3:$I$302, 7, FALSE))</f>
        <v>100</v>
      </c>
      <c r="O470" s="96" t="str">
        <f>'6桁'!O470</f>
        <v>T
RBL</v>
      </c>
      <c r="P470" s="95">
        <f>IF(ISBLANK('6桁'!P470)=TRUE,"",VLOOKUP(パターン表!P470, 'パターン別掛け率（入力）'!$C$3:$I$302, 7, FALSE))</f>
        <v>100</v>
      </c>
      <c r="Q470" s="96" t="str">
        <f>'6桁'!Q470</f>
        <v>⑧Q</v>
      </c>
      <c r="R470" s="420" t="str">
        <f>IF(ISBLANK('6桁'!R470)=TRUE,"",VLOOKUP(パターン表!R470, 'パターン別掛け率（入力）'!$C$3:$I$302, 7, FALSE))</f>
        <v/>
      </c>
      <c r="S470" s="96">
        <f>'6桁'!S470</f>
        <v>0</v>
      </c>
      <c r="T470" s="420" t="str">
        <f>IF(ISBLANK('6桁'!T470)=TRUE,"",VLOOKUP(パターン表!T470, 'パターン別掛け率（入力）'!$C$3:$I$302, 7, FALSE))</f>
        <v/>
      </c>
      <c r="U470" s="96">
        <f>'6桁'!U470</f>
        <v>0</v>
      </c>
      <c r="V470" s="420">
        <f>IF(ISBLANK('6桁'!V470)=TRUE,"",VLOOKUP(パターン表!V470, 'パターン別掛け率（入力）'!$C$3:$I$302, 7, FALSE))</f>
        <v>100</v>
      </c>
      <c r="W470" s="110" t="str">
        <f>'6桁'!W470</f>
        <v>T★</v>
      </c>
      <c r="X470" s="420" t="str">
        <f>IF(ISBLANK('6桁'!X470)=TRUE,"",VLOOKUP(パターン表!X470, 'パターン別掛け率（入力）'!$C$3:$I$302, 7, FALSE))</f>
        <v/>
      </c>
      <c r="Y470" s="109">
        <f>'6桁'!Y470</f>
        <v>0</v>
      </c>
    </row>
    <row r="471" spans="2:25" ht="30" customHeight="1">
      <c r="B471" s="504"/>
      <c r="C471" s="560" t="s">
        <v>1093</v>
      </c>
      <c r="D471" s="561"/>
      <c r="E471" s="560">
        <v>112</v>
      </c>
      <c r="F471" s="592"/>
      <c r="G471" s="354"/>
      <c r="H471" s="111" t="str">
        <f>IF(ISBLANK('6桁'!H471)=TRUE,"",VLOOKUP(パターン表!H471, 'パターン別掛け率（入力）'!$C$3:$I$302, 7, FALSE))</f>
        <v/>
      </c>
      <c r="I471" s="99">
        <f>'6桁'!I471</f>
        <v>0</v>
      </c>
      <c r="J471" s="111" t="str">
        <f>IF(ISBLANK('6桁'!J471)=TRUE,"",VLOOKUP(パターン表!J471, 'パターン別掛け率（入力）'!$C$3:$I$302, 7, FALSE))</f>
        <v/>
      </c>
      <c r="K471" s="99">
        <f>'6桁'!K471</f>
        <v>0</v>
      </c>
      <c r="L471" s="111">
        <f>IF(ISBLANK('6桁'!L471)=TRUE,"",VLOOKUP(パターン表!L471, 'パターン別掛け率（入力）'!$C$3:$I$302, 7, FALSE))</f>
        <v>100</v>
      </c>
      <c r="M471" s="99" t="str">
        <f>'6桁'!M471</f>
        <v>H</v>
      </c>
      <c r="N471" s="111" t="str">
        <f>IF(ISBLANK('6桁'!N471)=TRUE,"",VLOOKUP(パターン表!N471, 'パターン別掛け率（入力）'!$C$3:$I$302, 7, FALSE))</f>
        <v/>
      </c>
      <c r="O471" s="99">
        <f>'6桁'!O471</f>
        <v>0</v>
      </c>
      <c r="P471" s="111" t="str">
        <f>IF(ISBLANK('6桁'!P471)=TRUE,"",VLOOKUP(パターン表!P471, 'パターン別掛け率（入力）'!$C$3:$I$302, 7, FALSE))</f>
        <v/>
      </c>
      <c r="Q471" s="99">
        <f>'6桁'!Q471</f>
        <v>0</v>
      </c>
      <c r="R471" s="421" t="str">
        <f>IF(ISBLANK('6桁'!R471)=TRUE,"",VLOOKUP(パターン表!R471, 'パターン別掛け率（入力）'!$C$3:$I$302, 7, FALSE))</f>
        <v/>
      </c>
      <c r="S471" s="99">
        <f>'6桁'!S471</f>
        <v>0</v>
      </c>
      <c r="T471" s="421" t="str">
        <f>IF(ISBLANK('6桁'!T471)=TRUE,"",VLOOKUP(パターン表!T471, 'パターン別掛け率（入力）'!$C$3:$I$302, 7, FALSE))</f>
        <v/>
      </c>
      <c r="U471" s="99">
        <f>'6桁'!U471</f>
        <v>0</v>
      </c>
      <c r="V471" s="421" t="str">
        <f>IF(ISBLANK('6桁'!V471)=TRUE,"",VLOOKUP(パターン表!V471, 'パターン別掛け率（入力）'!$C$3:$I$302, 7, FALSE))</f>
        <v/>
      </c>
      <c r="W471" s="112">
        <f>'6桁'!W471</f>
        <v>0</v>
      </c>
      <c r="X471" s="421" t="str">
        <f>IF(ISBLANK('6桁'!X471)=TRUE,"",VLOOKUP(パターン表!X471, 'パターン別掛け率（入力）'!$C$3:$I$302, 7, FALSE))</f>
        <v/>
      </c>
      <c r="Y471" s="113">
        <f>'6桁'!Y471</f>
        <v>0</v>
      </c>
    </row>
    <row r="472" spans="2:25" ht="30" customHeight="1">
      <c r="B472" s="503">
        <v>19</v>
      </c>
      <c r="C472" s="576" t="s">
        <v>218</v>
      </c>
      <c r="D472" s="577"/>
      <c r="E472" s="576"/>
      <c r="F472" s="593"/>
      <c r="G472" s="361">
        <v>93</v>
      </c>
      <c r="H472" s="94">
        <f>IF(ISBLANK('6桁'!H472)=TRUE,"",VLOOKUP(パターン表!H472, 'パターン別掛け率（入力）'!$C$3:$I$302, 7, FALSE))</f>
        <v>100</v>
      </c>
      <c r="I472" s="360" t="str">
        <f>'6桁'!I472</f>
        <v>W★</v>
      </c>
      <c r="J472" s="94" t="str">
        <f>IF(ISBLANK('6桁'!J472)=TRUE,"",VLOOKUP(パターン表!J472, 'パターン別掛け率（入力）'!$C$3:$I$302, 7, FALSE))</f>
        <v/>
      </c>
      <c r="K472" s="360">
        <f>'6桁'!K472</f>
        <v>0</v>
      </c>
      <c r="L472" s="94" t="str">
        <f>IF(ISBLANK('6桁'!L472)=TRUE,"",VLOOKUP(パターン表!L472, 'パターン別掛け率（入力）'!$C$3:$I$302, 7, FALSE))</f>
        <v/>
      </c>
      <c r="M472" s="360">
        <f>'6桁'!M472</f>
        <v>0</v>
      </c>
      <c r="N472" s="94" t="str">
        <f>IF(ISBLANK('6桁'!N472)=TRUE,"",VLOOKUP(パターン表!N472, 'パターン別掛け率（入力）'!$C$3:$I$302, 7, FALSE))</f>
        <v/>
      </c>
      <c r="O472" s="360">
        <f>'6桁'!O472</f>
        <v>0</v>
      </c>
      <c r="P472" s="94" t="str">
        <f>IF(ISBLANK('6桁'!P472)=TRUE,"",VLOOKUP(パターン表!P472, 'パターン別掛け率（入力）'!$C$3:$I$302, 7, FALSE))</f>
        <v/>
      </c>
      <c r="Q472" s="360">
        <f>'6桁'!Q472</f>
        <v>0</v>
      </c>
      <c r="R472" s="423" t="str">
        <f>IF(ISBLANK('6桁'!R472)=TRUE,"",VLOOKUP(パターン表!R472, 'パターン別掛け率（入力）'!$C$3:$I$302, 7, FALSE))</f>
        <v/>
      </c>
      <c r="S472" s="360">
        <f>'6桁'!S472</f>
        <v>0</v>
      </c>
      <c r="T472" s="423" t="str">
        <f>IF(ISBLANK('6桁'!T472)=TRUE,"",VLOOKUP(パターン表!T472, 'パターン別掛け率（入力）'!$C$3:$I$302, 7, FALSE))</f>
        <v/>
      </c>
      <c r="U472" s="360">
        <f>'6桁'!U472</f>
        <v>0</v>
      </c>
      <c r="V472" s="423" t="str">
        <f>IF(ISBLANK('6桁'!V472)=TRUE,"",VLOOKUP(パターン表!V472, 'パターン別掛け率（入力）'!$C$3:$I$302, 7, FALSE))</f>
        <v/>
      </c>
      <c r="W472" s="116">
        <f>'6桁'!W472</f>
        <v>0</v>
      </c>
      <c r="X472" s="423" t="str">
        <f>IF(ISBLANK('6桁'!X472)=TRUE,"",VLOOKUP(パターン表!X472, 'パターン別掛け率（入力）'!$C$3:$I$302, 7, FALSE))</f>
        <v/>
      </c>
      <c r="Y472" s="288">
        <f>'6桁'!Y472</f>
        <v>0</v>
      </c>
    </row>
    <row r="473" spans="2:25" ht="30" customHeight="1">
      <c r="B473" s="503"/>
      <c r="C473" s="500" t="s">
        <v>219</v>
      </c>
      <c r="D473" s="501"/>
      <c r="E473" s="500">
        <v>98</v>
      </c>
      <c r="F473" s="587"/>
      <c r="G473" s="342">
        <v>102</v>
      </c>
      <c r="H473" s="95">
        <f>IF(ISBLANK('6桁'!H473)=TRUE,"",VLOOKUP(パターン表!H473, 'パターン別掛け率（入力）'!$C$3:$I$302, 7, FALSE))</f>
        <v>100</v>
      </c>
      <c r="I473" s="360" t="str">
        <f>'6桁'!I473</f>
        <v>W★</v>
      </c>
      <c r="J473" s="95">
        <f>IF(ISBLANK('6桁'!J473)=TRUE,"",VLOOKUP(パターン表!J473, 'パターン別掛け率（入力）'!$C$3:$I$302, 7, FALSE))</f>
        <v>100</v>
      </c>
      <c r="K473" s="96" t="str">
        <f>'6桁'!K473</f>
        <v>W</v>
      </c>
      <c r="L473" s="95" t="str">
        <f>IF(ISBLANK('6桁'!L473)=TRUE,"",VLOOKUP(パターン表!L473, 'パターン別掛け率（入力）'!$C$3:$I$302, 7, FALSE))</f>
        <v/>
      </c>
      <c r="M473" s="96">
        <f>'6桁'!M473</f>
        <v>0</v>
      </c>
      <c r="N473" s="95" t="str">
        <f>IF(ISBLANK('6桁'!N473)=TRUE,"",VLOOKUP(パターン表!N473, 'パターン別掛け率（入力）'!$C$3:$I$302, 7, FALSE))</f>
        <v/>
      </c>
      <c r="O473" s="96">
        <f>'6桁'!O473</f>
        <v>0</v>
      </c>
      <c r="P473" s="95" t="str">
        <f>IF(ISBLANK('6桁'!P473)=TRUE,"",VLOOKUP(パターン表!P473, 'パターン別掛け率（入力）'!$C$3:$I$302, 7, FALSE))</f>
        <v/>
      </c>
      <c r="Q473" s="96">
        <f>'6桁'!Q473</f>
        <v>0</v>
      </c>
      <c r="R473" s="420">
        <f>IF(ISBLANK('6桁'!R473)=TRUE,"",VLOOKUP(パターン表!R473, 'パターン別掛け率（入力）'!$C$3:$I$302, 7, FALSE))</f>
        <v>100</v>
      </c>
      <c r="S473" s="96" t="str">
        <f>'6桁'!S473</f>
        <v>Y★</v>
      </c>
      <c r="T473" s="420" t="str">
        <f>IF(ISBLANK('6桁'!T473)=TRUE,"",VLOOKUP(パターン表!T473, 'パターン別掛け率（入力）'!$C$3:$I$302, 7, FALSE))</f>
        <v/>
      </c>
      <c r="U473" s="96">
        <f>'6桁'!U473</f>
        <v>0</v>
      </c>
      <c r="V473" s="420" t="str">
        <f>IF(ISBLANK('6桁'!V473)=TRUE,"",VLOOKUP(パターン表!V473, 'パターン別掛け率（入力）'!$C$3:$I$302, 7, FALSE))</f>
        <v/>
      </c>
      <c r="W473" s="19">
        <f>'6桁'!W473</f>
        <v>0</v>
      </c>
      <c r="X473" s="420" t="str">
        <f>IF(ISBLANK('6桁'!X473)=TRUE,"",VLOOKUP(パターン表!X473, 'パターン別掛け率（入力）'!$C$3:$I$302, 7, FALSE))</f>
        <v/>
      </c>
      <c r="Y473" s="109">
        <f>'6桁'!Y473</f>
        <v>0</v>
      </c>
    </row>
    <row r="474" spans="2:25" ht="30" customHeight="1">
      <c r="B474" s="503"/>
      <c r="C474" s="500" t="s">
        <v>486</v>
      </c>
      <c r="D474" s="501"/>
      <c r="E474" s="500"/>
      <c r="F474" s="587"/>
      <c r="G474" s="342">
        <v>103</v>
      </c>
      <c r="H474" s="95">
        <f>IF(ISBLANK('6桁'!H474)=TRUE,"",VLOOKUP(パターン表!H474, 'パターン別掛け率（入力）'!$C$3:$I$302, 7, FALSE))</f>
        <v>100</v>
      </c>
      <c r="I474" s="96" t="str">
        <f>'6桁'!I474</f>
        <v>V★</v>
      </c>
      <c r="J474" s="95" t="str">
        <f>IF(ISBLANK('6桁'!J474)=TRUE,"",VLOOKUP(パターン表!J474, 'パターン別掛け率（入力）'!$C$3:$I$302, 7, FALSE))</f>
        <v/>
      </c>
      <c r="K474" s="96">
        <f>'6桁'!K474</f>
        <v>0</v>
      </c>
      <c r="L474" s="95">
        <f>IF(ISBLANK('6桁'!L474)=TRUE,"",VLOOKUP(パターン表!L474, 'パターン別掛け率（入力）'!$C$3:$I$302, 7, FALSE))</f>
        <v>100</v>
      </c>
      <c r="M474" s="96" t="str">
        <f>'6桁'!M474</f>
        <v>V★</v>
      </c>
      <c r="N474" s="95" t="str">
        <f>IF(ISBLANK('6桁'!N474)=TRUE,"",VLOOKUP(パターン表!N474, 'パターン別掛け率（入力）'!$C$3:$I$302, 7, FALSE))</f>
        <v/>
      </c>
      <c r="O474" s="96">
        <f>'6桁'!O474</f>
        <v>0</v>
      </c>
      <c r="P474" s="95" t="str">
        <f>IF(ISBLANK('6桁'!P474)=TRUE,"",VLOOKUP(パターン表!P474, 'パターン別掛け率（入力）'!$C$3:$I$302, 7, FALSE))</f>
        <v/>
      </c>
      <c r="Q474" s="96">
        <f>'6桁'!Q474</f>
        <v>0</v>
      </c>
      <c r="R474" s="420">
        <f>IF(ISBLANK('6桁'!R474)=TRUE,"",VLOOKUP(パターン表!R474, 'パターン別掛け率（入力）'!$C$3:$I$302, 7, FALSE))</f>
        <v>100</v>
      </c>
      <c r="S474" s="96" t="str">
        <f>'6桁'!S474</f>
        <v>W★</v>
      </c>
      <c r="T474" s="420" t="str">
        <f>IF(ISBLANK('6桁'!T474)=TRUE,"",VLOOKUP(パターン表!T474, 'パターン別掛け率（入力）'!$C$3:$I$302, 7, FALSE))</f>
        <v/>
      </c>
      <c r="U474" s="96">
        <f>'6桁'!U474</f>
        <v>0</v>
      </c>
      <c r="V474" s="420" t="str">
        <f>IF(ISBLANK('6桁'!V474)=TRUE,"",VLOOKUP(パターン表!V474, 'パターン別掛け率（入力）'!$C$3:$I$302, 7, FALSE))</f>
        <v/>
      </c>
      <c r="W474" s="110">
        <f>'6桁'!W474</f>
        <v>0</v>
      </c>
      <c r="X474" s="420" t="str">
        <f>IF(ISBLANK('6桁'!X474)=TRUE,"",VLOOKUP(パターン表!X474, 'パターン別掛け率（入力）'!$C$3:$I$302, 7, FALSE))</f>
        <v/>
      </c>
      <c r="Y474" s="109">
        <f>'6桁'!Y474</f>
        <v>0</v>
      </c>
    </row>
    <row r="475" spans="2:25" ht="30" customHeight="1">
      <c r="B475" s="503"/>
      <c r="C475" s="500" t="s">
        <v>305</v>
      </c>
      <c r="D475" s="501"/>
      <c r="E475" s="500"/>
      <c r="F475" s="587"/>
      <c r="G475" s="342">
        <v>107</v>
      </c>
      <c r="H475" s="95" t="str">
        <f>IF(ISBLANK('6桁'!H475)=TRUE,"",VLOOKUP(パターン表!H475, 'パターン別掛け率（入力）'!$C$3:$I$302, 7, FALSE))</f>
        <v/>
      </c>
      <c r="I475" s="96">
        <f>'6桁'!I475</f>
        <v>0</v>
      </c>
      <c r="J475" s="95" t="str">
        <f>IF(ISBLANK('6桁'!J475)=TRUE,"",VLOOKUP(パターン表!J475, 'パターン別掛け率（入力）'!$C$3:$I$302, 7, FALSE))</f>
        <v/>
      </c>
      <c r="K475" s="96">
        <f>'6桁'!K475</f>
        <v>0</v>
      </c>
      <c r="L475" s="95" t="str">
        <f>IF(ISBLANK('6桁'!L475)=TRUE,"",VLOOKUP(パターン表!L475, 'パターン別掛け率（入力）'!$C$3:$I$302, 7, FALSE))</f>
        <v/>
      </c>
      <c r="M475" s="96">
        <f>'6桁'!M475</f>
        <v>0</v>
      </c>
      <c r="N475" s="95" t="str">
        <f>IF(ISBLANK('6桁'!N475)=TRUE,"",VLOOKUP(パターン表!N475, 'パターン別掛け率（入力）'!$C$3:$I$302, 7, FALSE))</f>
        <v/>
      </c>
      <c r="O475" s="96">
        <f>'6桁'!O475</f>
        <v>0</v>
      </c>
      <c r="P475" s="95" t="str">
        <f>IF(ISBLANK('6桁'!P475)=TRUE,"",VLOOKUP(パターン表!P475, 'パターン別掛け率（入力）'!$C$3:$I$302, 7, FALSE))</f>
        <v/>
      </c>
      <c r="Q475" s="96">
        <f>'6桁'!Q475</f>
        <v>0</v>
      </c>
      <c r="R475" s="420" t="str">
        <f>IF(ISBLANK('6桁'!R475)=TRUE,"",VLOOKUP(パターン表!R475, 'パターン別掛け率（入力）'!$C$3:$I$302, 7, FALSE))</f>
        <v/>
      </c>
      <c r="S475" s="96">
        <f>'6桁'!S475</f>
        <v>0</v>
      </c>
      <c r="T475" s="420">
        <f>IF(ISBLANK('6桁'!T475)=TRUE,"",VLOOKUP(パターン表!T475, 'パターン別掛け率（入力）'!$C$3:$I$302, 7, FALSE))</f>
        <v>100</v>
      </c>
      <c r="U475" s="96" t="str">
        <f>'6桁'!U475</f>
        <v>Y★</v>
      </c>
      <c r="V475" s="420" t="str">
        <f>IF(ISBLANK('6桁'!V475)=TRUE,"",VLOOKUP(パターン表!V475, 'パターン別掛け率（入力）'!$C$3:$I$302, 7, FALSE))</f>
        <v/>
      </c>
      <c r="W475" s="110">
        <f>'6桁'!W475</f>
        <v>0</v>
      </c>
      <c r="X475" s="420" t="str">
        <f>IF(ISBLANK('6桁'!X475)=TRUE,"",VLOOKUP(パターン表!X475, 'パターン別掛け率（入力）'!$C$3:$I$302, 7, FALSE))</f>
        <v/>
      </c>
      <c r="Y475" s="109">
        <f>'6桁'!Y475</f>
        <v>0</v>
      </c>
    </row>
    <row r="476" spans="2:25" ht="30" customHeight="1">
      <c r="B476" s="503"/>
      <c r="C476" s="500" t="s">
        <v>364</v>
      </c>
      <c r="D476" s="501"/>
      <c r="E476" s="500">
        <v>99</v>
      </c>
      <c r="F476" s="587"/>
      <c r="G476" s="342">
        <v>103</v>
      </c>
      <c r="H476" s="95">
        <f>IF(ISBLANK('6桁'!H476)=TRUE,"",VLOOKUP(パターン表!H476, 'パターン別掛け率（入力）'!$C$3:$I$302, 7, FALSE))</f>
        <v>100</v>
      </c>
      <c r="I476" s="96" t="str">
        <f>'6桁'!I476</f>
        <v>V★</v>
      </c>
      <c r="J476" s="95" t="str">
        <f>IF(ISBLANK('6桁'!J476)=TRUE,"",VLOOKUP(パターン表!J476, 'パターン別掛け率（入力）'!$C$3:$I$302, 7, FALSE))</f>
        <v/>
      </c>
      <c r="K476" s="96">
        <f>'6桁'!K476</f>
        <v>0</v>
      </c>
      <c r="L476" s="95">
        <f>IF(ISBLANK('6桁'!L476)=TRUE,"",VLOOKUP(パターン表!L476, 'パターン別掛け率（入力）'!$C$3:$I$302, 7, FALSE))</f>
        <v>100</v>
      </c>
      <c r="M476" s="96" t="str">
        <f>'6桁'!M476</f>
        <v>V</v>
      </c>
      <c r="N476" s="95" t="str">
        <f>IF(ISBLANK('6桁'!N476)=TRUE,"",VLOOKUP(パターン表!N476, 'パターン別掛け率（入力）'!$C$3:$I$302, 7, FALSE))</f>
        <v/>
      </c>
      <c r="O476" s="96">
        <f>'6桁'!O476</f>
        <v>0</v>
      </c>
      <c r="P476" s="95" t="str">
        <f>IF(ISBLANK('6桁'!P476)=TRUE,"",VLOOKUP(パターン表!P476, 'パターン別掛け率（入力）'!$C$3:$I$302, 7, FALSE))</f>
        <v/>
      </c>
      <c r="Q476" s="96">
        <f>'6桁'!Q476</f>
        <v>0</v>
      </c>
      <c r="R476" s="420">
        <f>IF(ISBLANK('6桁'!R476)=TRUE,"",VLOOKUP(パターン表!R476, 'パターン別掛け率（入力）'!$C$3:$I$302, 7, FALSE))</f>
        <v>100</v>
      </c>
      <c r="S476" s="96" t="str">
        <f>'6桁'!S476</f>
        <v>W</v>
      </c>
      <c r="T476" s="420" t="str">
        <f>IF(ISBLANK('6桁'!T476)=TRUE,"",VLOOKUP(パターン表!T476, 'パターン別掛け率（入力）'!$C$3:$I$302, 7, FALSE))</f>
        <v/>
      </c>
      <c r="U476" s="96">
        <f>'6桁'!U476</f>
        <v>0</v>
      </c>
      <c r="V476" s="420" t="str">
        <f>IF(ISBLANK('6桁'!V476)=TRUE,"",VLOOKUP(パターン表!V476, 'パターン別掛け率（入力）'!$C$3:$I$302, 7, FALSE))</f>
        <v/>
      </c>
      <c r="W476" s="110">
        <f>'6桁'!W476</f>
        <v>0</v>
      </c>
      <c r="X476" s="420" t="str">
        <f>IF(ISBLANK('6桁'!X476)=TRUE,"",VLOOKUP(パターン表!X476, 'パターン別掛け率（入力）'!$C$3:$I$302, 7, FALSE))</f>
        <v/>
      </c>
      <c r="Y476" s="109">
        <f>'6桁'!Y476</f>
        <v>0</v>
      </c>
    </row>
    <row r="477" spans="2:25" ht="30" customHeight="1">
      <c r="B477" s="503"/>
      <c r="C477" s="500" t="s">
        <v>306</v>
      </c>
      <c r="D477" s="501"/>
      <c r="E477" s="500">
        <v>101</v>
      </c>
      <c r="F477" s="587"/>
      <c r="G477" s="342">
        <v>105</v>
      </c>
      <c r="H477" s="95">
        <f>IF(ISBLANK('6桁'!H477)=TRUE,"",VLOOKUP(パターン表!H477, 'パターン別掛け率（入力）'!$C$3:$I$302, 7, FALSE))</f>
        <v>100</v>
      </c>
      <c r="I477" s="96" t="str">
        <f>'6桁'!I477</f>
        <v>W★</v>
      </c>
      <c r="J477" s="95" t="str">
        <f>IF(ISBLANK('6桁'!J477)=TRUE,"",VLOOKUP(パターン表!J477, 'パターン別掛け率（入力）'!$C$3:$I$302, 7, FALSE))</f>
        <v/>
      </c>
      <c r="K477" s="96">
        <f>'6桁'!K477</f>
        <v>0</v>
      </c>
      <c r="L477" s="95">
        <f>IF(ISBLANK('6桁'!L477)=TRUE,"",VLOOKUP(パターン表!L477, 'パターン別掛け率（入力）'!$C$3:$I$302, 7, FALSE))</f>
        <v>100</v>
      </c>
      <c r="M477" s="96" t="str">
        <f>'6桁'!M477</f>
        <v>V</v>
      </c>
      <c r="N477" s="95">
        <f>IF(ISBLANK('6桁'!N477)=TRUE,"",VLOOKUP(パターン表!N477, 'パターン別掛け率（入力）'!$C$3:$I$302, 7, FALSE))</f>
        <v>100</v>
      </c>
      <c r="O477" s="96" t="str">
        <f>'6桁'!O477</f>
        <v>V
RBL</v>
      </c>
      <c r="P477" s="95" t="str">
        <f>IF(ISBLANK('6桁'!P477)=TRUE,"",VLOOKUP(パターン表!P477, 'パターン別掛け率（入力）'!$C$3:$I$302, 7, FALSE))</f>
        <v/>
      </c>
      <c r="Q477" s="96">
        <f>'6桁'!Q477</f>
        <v>0</v>
      </c>
      <c r="R477" s="420">
        <f>IF(ISBLANK('6桁'!R477)=TRUE,"",VLOOKUP(パターン表!R477, 'パターン別掛け率（入力）'!$C$3:$I$302, 7, FALSE))</f>
        <v>100</v>
      </c>
      <c r="S477" s="96" t="str">
        <f>'6桁'!S477</f>
        <v>Y★</v>
      </c>
      <c r="T477" s="420" t="str">
        <f>IF(ISBLANK('6桁'!T477)=TRUE,"",VLOOKUP(パターン表!T477, 'パターン別掛け率（入力）'!$C$3:$I$302, 7, FALSE))</f>
        <v/>
      </c>
      <c r="U477" s="96">
        <f>'6桁'!U477</f>
        <v>0</v>
      </c>
      <c r="V477" s="420" t="str">
        <f>IF(ISBLANK('6桁'!V477)=TRUE,"",VLOOKUP(パターン表!V477, 'パターン別掛け率（入力）'!$C$3:$I$302, 7, FALSE))</f>
        <v/>
      </c>
      <c r="W477" s="110">
        <f>'6桁'!W477</f>
        <v>0</v>
      </c>
      <c r="X477" s="420" t="str">
        <f>IF(ISBLANK('6桁'!X477)=TRUE,"",VLOOKUP(パターン表!X477, 'パターン別掛け率（入力）'!$C$3:$I$302, 7, FALSE))</f>
        <v/>
      </c>
      <c r="Y477" s="109">
        <f>'6桁'!Y477</f>
        <v>0</v>
      </c>
    </row>
    <row r="478" spans="2:25" ht="30" customHeight="1">
      <c r="B478" s="503"/>
      <c r="C478" s="500" t="s">
        <v>307</v>
      </c>
      <c r="D478" s="501"/>
      <c r="E478" s="500">
        <v>107</v>
      </c>
      <c r="F478" s="587"/>
      <c r="G478" s="342">
        <v>111</v>
      </c>
      <c r="H478" s="95" t="str">
        <f>IF(ISBLANK('6桁'!H478)=TRUE,"",VLOOKUP(パターン表!H478, 'パターン別掛け率（入力）'!$C$3:$I$302, 7, FALSE))</f>
        <v/>
      </c>
      <c r="I478" s="96">
        <f>'6桁'!I478</f>
        <v>0</v>
      </c>
      <c r="J478" s="95" t="str">
        <f>IF(ISBLANK('6桁'!J478)=TRUE,"",VLOOKUP(パターン表!J478, 'パターン別掛け率（入力）'!$C$3:$I$302, 7, FALSE))</f>
        <v/>
      </c>
      <c r="K478" s="96">
        <f>'6桁'!K478</f>
        <v>0</v>
      </c>
      <c r="L478" s="95" t="str">
        <f>IF(ISBLANK('6桁'!L478)=TRUE,"",VLOOKUP(パターン表!L478, 'パターン別掛け率（入力）'!$C$3:$I$302, 7, FALSE))</f>
        <v/>
      </c>
      <c r="M478" s="96">
        <f>'6桁'!M478</f>
        <v>0</v>
      </c>
      <c r="N478" s="95" t="str">
        <f>IF(ISBLANK('6桁'!N478)=TRUE,"",VLOOKUP(パターン表!N478, 'パターン別掛け率（入力）'!$C$3:$I$302, 7, FALSE))</f>
        <v/>
      </c>
      <c r="O478" s="96">
        <f>'6桁'!O478</f>
        <v>0</v>
      </c>
      <c r="P478" s="95" t="str">
        <f>IF(ISBLANK('6桁'!P478)=TRUE,"",VLOOKUP(パターン表!P478, 'パターン別掛け率（入力）'!$C$3:$I$302, 7, FALSE))</f>
        <v/>
      </c>
      <c r="Q478" s="96">
        <f>'6桁'!Q478</f>
        <v>0</v>
      </c>
      <c r="R478" s="420" t="str">
        <f>IF(ISBLANK('6桁'!R478)=TRUE,"",VLOOKUP(パターン表!R478, 'パターン別掛け率（入力）'!$C$3:$I$302, 7, FALSE))</f>
        <v/>
      </c>
      <c r="S478" s="96">
        <f>'6桁'!S478</f>
        <v>0</v>
      </c>
      <c r="T478" s="420">
        <f>IF(ISBLANK('6桁'!T478)=TRUE,"",VLOOKUP(パターン表!T478, 'パターン別掛け率（入力）'!$C$3:$I$302, 7, FALSE))</f>
        <v>100</v>
      </c>
      <c r="U478" s="96" t="str">
        <f>'6桁'!U478</f>
        <v>W★</v>
      </c>
      <c r="V478" s="420" t="str">
        <f>IF(ISBLANK('6桁'!V478)=TRUE,"",VLOOKUP(パターン表!V478, 'パターン別掛け率（入力）'!$C$3:$I$302, 7, FALSE))</f>
        <v/>
      </c>
      <c r="W478" s="110">
        <f>'6桁'!W478</f>
        <v>0</v>
      </c>
      <c r="X478" s="420" t="str">
        <f>IF(ISBLANK('6桁'!X478)=TRUE,"",VLOOKUP(パターン表!X478, 'パターン別掛け率（入力）'!$C$3:$I$302, 7, FALSE))</f>
        <v/>
      </c>
      <c r="Y478" s="109">
        <f>'6桁'!Y478</f>
        <v>0</v>
      </c>
    </row>
    <row r="479" spans="2:25" ht="30" customHeight="1" thickBot="1">
      <c r="B479" s="544"/>
      <c r="C479" s="558" t="s">
        <v>490</v>
      </c>
      <c r="D479" s="559"/>
      <c r="E479" s="558">
        <v>109</v>
      </c>
      <c r="F479" s="932"/>
      <c r="G479" s="344"/>
      <c r="H479" s="118" t="str">
        <f>IF(ISBLANK('6桁'!H479)=TRUE,"",VLOOKUP(パターン表!H479, 'パターン別掛け率（入力）'!$C$3:$I$302, 7, FALSE))</f>
        <v/>
      </c>
      <c r="I479" s="119">
        <f>'6桁'!I479</f>
        <v>0</v>
      </c>
      <c r="J479" s="118" t="str">
        <f>IF(ISBLANK('6桁'!J479)=TRUE,"",VLOOKUP(パターン表!J479, 'パターン別掛け率（入力）'!$C$3:$I$302, 7, FALSE))</f>
        <v/>
      </c>
      <c r="K479" s="119">
        <f>'6桁'!K479</f>
        <v>0</v>
      </c>
      <c r="L479" s="118">
        <f>IF(ISBLANK('6桁'!L479)=TRUE,"",VLOOKUP(パターン表!L479, 'パターン別掛け率（入力）'!$C$3:$I$302, 7, FALSE))</f>
        <v>100</v>
      </c>
      <c r="M479" s="119" t="str">
        <f>'6桁'!M479</f>
        <v>W</v>
      </c>
      <c r="N479" s="118">
        <f>IF(ISBLANK('6桁'!N479)=TRUE,"",VLOOKUP(パターン表!N479, 'パターン別掛け率（入力）'!$C$3:$I$302, 7, FALSE))</f>
        <v>100</v>
      </c>
      <c r="O479" s="119" t="str">
        <f>'6桁'!O479</f>
        <v>V
RBL</v>
      </c>
      <c r="P479" s="118" t="str">
        <f>IF(ISBLANK('6桁'!P479)=TRUE,"",VLOOKUP(パターン表!P479, 'パターン別掛け率（入力）'!$C$3:$I$302, 7, FALSE))</f>
        <v/>
      </c>
      <c r="Q479" s="119">
        <f>'6桁'!Q479</f>
        <v>0</v>
      </c>
      <c r="R479" s="424" t="str">
        <f>IF(ISBLANK('6桁'!R479)=TRUE,"",VLOOKUP(パターン表!R479, 'パターン別掛け率（入力）'!$C$3:$I$302, 7, FALSE))</f>
        <v/>
      </c>
      <c r="S479" s="119">
        <f>'6桁'!S479</f>
        <v>0</v>
      </c>
      <c r="T479" s="424">
        <f>IF(ISBLANK('6桁'!T479)=TRUE,"",VLOOKUP(パターン表!T479, 'パターン別掛け率（入力）'!$C$3:$I$302, 7, FALSE))</f>
        <v>100</v>
      </c>
      <c r="U479" s="119" t="str">
        <f>'6桁'!U479</f>
        <v>Y</v>
      </c>
      <c r="V479" s="424" t="str">
        <f>IF(ISBLANK('6桁'!V479)=TRUE,"",VLOOKUP(パターン表!V479, 'パターン別掛け率（入力）'!$C$3:$I$302, 7, FALSE))</f>
        <v/>
      </c>
      <c r="W479" s="121">
        <f>'6桁'!W479</f>
        <v>0</v>
      </c>
      <c r="X479" s="424" t="str">
        <f>IF(ISBLANK('6桁'!X479)=TRUE,"",VLOOKUP(パターン表!X479, 'パターン別掛け率（入力）'!$C$3:$I$302, 7, FALSE))</f>
        <v/>
      </c>
      <c r="Y479" s="121">
        <f>'6桁'!Y479</f>
        <v>0</v>
      </c>
    </row>
    <row r="480" spans="2:25" ht="67.5" customHeight="1">
      <c r="B480" s="546" t="s">
        <v>1997</v>
      </c>
      <c r="C480" s="546"/>
      <c r="D480" s="546"/>
      <c r="E480" s="546"/>
      <c r="F480" s="546"/>
      <c r="G480" s="546"/>
      <c r="H480" s="546"/>
      <c r="I480" s="546"/>
      <c r="J480" s="546"/>
      <c r="K480" s="546"/>
      <c r="L480" s="546"/>
      <c r="M480" s="546"/>
      <c r="N480" s="546"/>
      <c r="O480" s="546"/>
      <c r="P480" s="546"/>
      <c r="Q480" s="546"/>
      <c r="R480" s="546"/>
      <c r="S480" s="546"/>
      <c r="T480" s="546"/>
      <c r="U480" s="546"/>
      <c r="V480" s="546"/>
      <c r="W480" s="546"/>
      <c r="X480" s="546"/>
      <c r="Y480" s="546"/>
    </row>
    <row r="482" spans="2:27" ht="14.25" customHeight="1" thickBot="1"/>
    <row r="483" spans="2:27" ht="20.25" thickTop="1" thickBot="1">
      <c r="B483" s="518" t="s">
        <v>505</v>
      </c>
      <c r="C483" s="519"/>
      <c r="D483" s="519"/>
      <c r="E483" s="519"/>
      <c r="F483" s="519"/>
      <c r="G483" s="519"/>
      <c r="H483" s="519"/>
      <c r="I483" s="519"/>
      <c r="J483" s="519"/>
      <c r="K483" s="519"/>
      <c r="L483" s="519"/>
      <c r="M483" s="519"/>
      <c r="N483" s="519"/>
      <c r="O483" s="519"/>
      <c r="P483" s="519"/>
      <c r="Q483" s="519"/>
      <c r="R483" s="519"/>
      <c r="S483" s="519"/>
      <c r="T483" s="519"/>
      <c r="U483" s="519"/>
      <c r="V483" s="519"/>
      <c r="W483" s="519"/>
      <c r="X483" s="519"/>
      <c r="Y483" s="519"/>
      <c r="Z483" s="519"/>
      <c r="AA483" s="520"/>
    </row>
    <row r="484" spans="2:27" ht="14.25" thickTop="1">
      <c r="C484" s="40"/>
      <c r="D484" s="40"/>
      <c r="E484" s="40"/>
      <c r="F484" s="79"/>
      <c r="H484" s="79"/>
      <c r="K484" s="52"/>
      <c r="M484" s="52"/>
      <c r="Q484" s="52"/>
    </row>
    <row r="485" spans="2:27" ht="14.25" thickBot="1">
      <c r="B485" s="11"/>
    </row>
    <row r="486" spans="2:27" ht="19.5" customHeight="1" thickBot="1">
      <c r="B486" s="521" t="s">
        <v>41</v>
      </c>
      <c r="C486" s="534" t="s">
        <v>524</v>
      </c>
      <c r="D486" s="535"/>
      <c r="E486" s="581" t="s">
        <v>1113</v>
      </c>
      <c r="F486" s="581"/>
      <c r="G486" s="528"/>
      <c r="H486" s="531" t="s">
        <v>453</v>
      </c>
      <c r="I486" s="532"/>
      <c r="J486" s="532"/>
      <c r="K486" s="532"/>
      <c r="L486" s="532"/>
      <c r="M486" s="532"/>
      <c r="N486" s="532"/>
      <c r="O486" s="532"/>
      <c r="P486" s="532"/>
      <c r="Q486" s="533"/>
      <c r="R486" s="531" t="s">
        <v>455</v>
      </c>
      <c r="S486" s="532"/>
      <c r="T486" s="532"/>
      <c r="U486" s="532"/>
      <c r="V486" s="532"/>
      <c r="W486" s="533"/>
      <c r="X486" s="11"/>
      <c r="Y486" s="11"/>
    </row>
    <row r="487" spans="2:27" ht="19.5" customHeight="1">
      <c r="B487" s="522"/>
      <c r="C487" s="536"/>
      <c r="D487" s="537"/>
      <c r="E487" s="582"/>
      <c r="F487" s="582"/>
      <c r="G487" s="530"/>
      <c r="H487" s="516" t="s">
        <v>1378</v>
      </c>
      <c r="I487" s="507"/>
      <c r="J487" s="516" t="s">
        <v>971</v>
      </c>
      <c r="K487" s="507"/>
      <c r="L487" s="516" t="s">
        <v>1005</v>
      </c>
      <c r="M487" s="507"/>
      <c r="N487" s="516" t="s">
        <v>790</v>
      </c>
      <c r="O487" s="507"/>
      <c r="P487" s="516" t="s">
        <v>1998</v>
      </c>
      <c r="Q487" s="507"/>
      <c r="R487" s="516" t="s">
        <v>973</v>
      </c>
      <c r="S487" s="507"/>
      <c r="T487" s="516" t="s">
        <v>765</v>
      </c>
      <c r="U487" s="507"/>
      <c r="V487" s="516" t="s">
        <v>788</v>
      </c>
      <c r="W487" s="507"/>
      <c r="X487" s="11"/>
      <c r="Y487" s="11"/>
    </row>
    <row r="488" spans="2:27" ht="19.5" customHeight="1">
      <c r="B488" s="522"/>
      <c r="C488" s="536"/>
      <c r="D488" s="537"/>
      <c r="E488" s="583" t="s">
        <v>2033</v>
      </c>
      <c r="F488" s="584"/>
      <c r="G488" s="355" t="s">
        <v>1114</v>
      </c>
      <c r="H488" s="517"/>
      <c r="I488" s="509"/>
      <c r="J488" s="517"/>
      <c r="K488" s="509"/>
      <c r="L488" s="517"/>
      <c r="M488" s="509"/>
      <c r="N488" s="517"/>
      <c r="O488" s="509"/>
      <c r="P488" s="517"/>
      <c r="Q488" s="509"/>
      <c r="R488" s="517"/>
      <c r="S488" s="509"/>
      <c r="T488" s="517"/>
      <c r="U488" s="509"/>
      <c r="V488" s="517"/>
      <c r="W488" s="509"/>
      <c r="X488" s="136"/>
      <c r="Z488" s="40"/>
    </row>
    <row r="489" spans="2:27" ht="19.5" customHeight="1" thickBot="1">
      <c r="B489" s="523"/>
      <c r="C489" s="538"/>
      <c r="D489" s="539"/>
      <c r="E489" s="585"/>
      <c r="F489" s="586"/>
      <c r="G489" s="356"/>
      <c r="H489" s="514" t="s">
        <v>1083</v>
      </c>
      <c r="I489" s="515"/>
      <c r="J489" s="514" t="s">
        <v>1078</v>
      </c>
      <c r="K489" s="515"/>
      <c r="L489" s="514" t="s">
        <v>1094</v>
      </c>
      <c r="M489" s="515"/>
      <c r="N489" s="514" t="s">
        <v>1095</v>
      </c>
      <c r="O489" s="515"/>
      <c r="P489" s="514" t="s">
        <v>1999</v>
      </c>
      <c r="Q489" s="515"/>
      <c r="R489" s="514" t="s">
        <v>1082</v>
      </c>
      <c r="S489" s="515"/>
      <c r="T489" s="514" t="s">
        <v>767</v>
      </c>
      <c r="U489" s="515"/>
      <c r="V489" s="514" t="s">
        <v>166</v>
      </c>
      <c r="W489" s="515"/>
      <c r="X489" s="4"/>
      <c r="Z489" s="40"/>
    </row>
    <row r="490" spans="2:27" ht="30" customHeight="1">
      <c r="B490" s="502">
        <v>18</v>
      </c>
      <c r="C490" s="500" t="s">
        <v>137</v>
      </c>
      <c r="D490" s="605"/>
      <c r="E490" s="498"/>
      <c r="F490" s="594"/>
      <c r="G490" s="353">
        <v>93</v>
      </c>
      <c r="H490" s="91">
        <f>IF(ISBLANK('6桁'!H490)=TRUE,"",VLOOKUP(パターン表!H490, 'パターン別掛け率（入力）'!$C$3:$I$302, 7, FALSE))</f>
        <v>100</v>
      </c>
      <c r="I490" s="125" t="str">
        <f>'6桁'!I490</f>
        <v>W★</v>
      </c>
      <c r="J490" s="91" t="str">
        <f>IF(ISBLANK('6桁'!J490)=TRUE,"",VLOOKUP(パターン表!J490, 'パターン別掛け率（入力）'!$C$3:$I$302, 7, FALSE))</f>
        <v/>
      </c>
      <c r="K490" s="125">
        <f>'6桁'!K490</f>
        <v>0</v>
      </c>
      <c r="L490" s="91" t="str">
        <f>IF(ISBLANK('6桁'!L490)=TRUE,"",VLOOKUP(パターン表!L490, 'パターン別掛け率（入力）'!$C$3:$I$302, 7, FALSE))</f>
        <v/>
      </c>
      <c r="M490" s="125">
        <f>'6桁'!M490</f>
        <v>0</v>
      </c>
      <c r="N490" s="91" t="str">
        <f>IF(ISBLANK('6桁'!N490)=TRUE,"",VLOOKUP(パターン表!N490, 'パターン別掛け率（入力）'!$C$3:$I$302, 7, FALSE))</f>
        <v/>
      </c>
      <c r="O490" s="125">
        <f>'6桁'!O490</f>
        <v>0</v>
      </c>
      <c r="P490" s="91" t="str">
        <f>IF(ISBLANK('6桁'!P490)=TRUE,"",VLOOKUP(パターン表!P490, 'パターン別掛け率（入力）'!$C$3:$I$302, 7, FALSE))</f>
        <v/>
      </c>
      <c r="Q490" s="125">
        <f>'6桁'!Q490</f>
        <v>0</v>
      </c>
      <c r="R490" s="426" t="str">
        <f>IF(ISBLANK('6桁'!R490)=TRUE,"",VLOOKUP(パターン表!R490, 'パターン別掛け率（入力）'!$C$3:$I$302, 7, FALSE))</f>
        <v/>
      </c>
      <c r="S490" s="125">
        <f>'6桁'!S490</f>
        <v>0</v>
      </c>
      <c r="T490" s="426" t="str">
        <f>IF(ISBLANK('6桁'!T490)=TRUE,"",VLOOKUP(パターン表!T490, 'パターン別掛け率（入力）'!$C$3:$I$302, 7, FALSE))</f>
        <v/>
      </c>
      <c r="U490" s="124">
        <f>'6桁'!U490</f>
        <v>0</v>
      </c>
      <c r="V490" s="426" t="str">
        <f>IF(ISBLANK('6桁'!V490)=TRUE,"",VLOOKUP(パターン表!V490, 'パターン別掛け率（入力）'!$C$3:$I$302, 7, FALSE))</f>
        <v/>
      </c>
      <c r="W490" s="125">
        <f>'6桁'!W490</f>
        <v>0</v>
      </c>
      <c r="X490" s="74"/>
      <c r="Y490" s="265"/>
      <c r="Z490" s="40"/>
    </row>
    <row r="491" spans="2:27" ht="30" customHeight="1">
      <c r="B491" s="503"/>
      <c r="C491" s="500" t="s">
        <v>86</v>
      </c>
      <c r="D491" s="605"/>
      <c r="E491" s="500"/>
      <c r="F491" s="587"/>
      <c r="G491" s="342">
        <v>95</v>
      </c>
      <c r="H491" s="95">
        <f>IF(ISBLANK('6桁'!H491)=TRUE,"",VLOOKUP(パターン表!H491, 'パターン別掛け率（入力）'!$C$3:$I$302, 7, FALSE))</f>
        <v>100</v>
      </c>
      <c r="I491" s="96" t="str">
        <f>'6桁'!I491</f>
        <v>W★</v>
      </c>
      <c r="J491" s="95" t="str">
        <f>IF(ISBLANK('6桁'!J491)=TRUE,"",VLOOKUP(パターン表!J491, 'パターン別掛け率（入力）'!$C$3:$I$302, 7, FALSE))</f>
        <v/>
      </c>
      <c r="K491" s="96">
        <f>'6桁'!K491</f>
        <v>0</v>
      </c>
      <c r="L491" s="95" t="str">
        <f>IF(ISBLANK('6桁'!L491)=TRUE,"",VLOOKUP(パターン表!L491, 'パターン別掛け率（入力）'!$C$3:$I$302, 7, FALSE))</f>
        <v/>
      </c>
      <c r="M491" s="96">
        <f>'6桁'!M491</f>
        <v>0</v>
      </c>
      <c r="N491" s="95" t="str">
        <f>IF(ISBLANK('6桁'!N491)=TRUE,"",VLOOKUP(パターン表!N491, 'パターン別掛け率（入力）'!$C$3:$I$302, 7, FALSE))</f>
        <v/>
      </c>
      <c r="O491" s="96">
        <f>'6桁'!O491</f>
        <v>0</v>
      </c>
      <c r="P491" s="95" t="str">
        <f>IF(ISBLANK('6桁'!P491)=TRUE,"",VLOOKUP(パターン表!P491, 'パターン別掛け率（入力）'!$C$3:$I$302, 7, FALSE))</f>
        <v/>
      </c>
      <c r="Q491" s="96">
        <f>'6桁'!Q491</f>
        <v>0</v>
      </c>
      <c r="R491" s="420" t="str">
        <f>IF(ISBLANK('6桁'!R491)=TRUE,"",VLOOKUP(パターン表!R491, 'パターン別掛け率（入力）'!$C$3:$I$302, 7, FALSE))</f>
        <v/>
      </c>
      <c r="S491" s="96">
        <f>'6桁'!S491</f>
        <v>0</v>
      </c>
      <c r="T491" s="420" t="str">
        <f>IF(ISBLANK('6桁'!T491)=TRUE,"",VLOOKUP(パターン表!T491, 'パターン別掛け率（入力）'!$C$3:$I$302, 7, FALSE))</f>
        <v/>
      </c>
      <c r="U491" s="126">
        <f>'6桁'!U491</f>
        <v>0</v>
      </c>
      <c r="V491" s="420" t="str">
        <f>IF(ISBLANK('6桁'!V491)=TRUE,"",VLOOKUP(パターン表!V491, 'パターン別掛け率（入力）'!$C$3:$I$302, 7, FALSE))</f>
        <v/>
      </c>
      <c r="W491" s="96">
        <f>'6桁'!W491</f>
        <v>0</v>
      </c>
      <c r="X491" s="74"/>
      <c r="Y491" s="265"/>
      <c r="Z491" s="40"/>
    </row>
    <row r="492" spans="2:27" ht="30" customHeight="1">
      <c r="B492" s="503"/>
      <c r="C492" s="500" t="s">
        <v>308</v>
      </c>
      <c r="D492" s="605"/>
      <c r="E492" s="500">
        <v>92</v>
      </c>
      <c r="F492" s="587"/>
      <c r="G492" s="342"/>
      <c r="H492" s="95">
        <f>IF(ISBLANK('6桁'!H492)=TRUE,"",VLOOKUP(パターン表!H492, 'パターン別掛け率（入力）'!$C$3:$I$302, 7, FALSE))</f>
        <v>100</v>
      </c>
      <c r="I492" s="96" t="str">
        <f>'6桁'!I492</f>
        <v>V</v>
      </c>
      <c r="J492" s="95" t="str">
        <f>IF(ISBLANK('6桁'!J492)=TRUE,"",VLOOKUP(パターン表!J492, 'パターン別掛け率（入力）'!$C$3:$I$302, 7, FALSE))</f>
        <v/>
      </c>
      <c r="K492" s="96">
        <f>'6桁'!K492</f>
        <v>0</v>
      </c>
      <c r="L492" s="95">
        <f>IF(ISBLANK('6桁'!L492)=TRUE,"",VLOOKUP(パターン表!L492, 'パターン別掛け率（入力）'!$C$3:$I$302, 7, FALSE))</f>
        <v>100</v>
      </c>
      <c r="M492" s="96" t="str">
        <f>'6桁'!M492</f>
        <v>V</v>
      </c>
      <c r="N492" s="95" t="str">
        <f>IF(ISBLANK('6桁'!N492)=TRUE,"",VLOOKUP(パターン表!N492, 'パターン別掛け率（入力）'!$C$3:$I$302, 7, FALSE))</f>
        <v/>
      </c>
      <c r="O492" s="96">
        <f>'6桁'!O492</f>
        <v>0</v>
      </c>
      <c r="P492" s="95" t="str">
        <f>IF(ISBLANK('6桁'!P492)=TRUE,"",VLOOKUP(パターン表!P492, 'パターン別掛け率（入力）'!$C$3:$I$302, 7, FALSE))</f>
        <v/>
      </c>
      <c r="Q492" s="96">
        <f>'6桁'!Q492</f>
        <v>0</v>
      </c>
      <c r="R492" s="420">
        <f>IF(ISBLANK('6桁'!R492)=TRUE,"",VLOOKUP(パターン表!R492, 'パターン別掛け率（入力）'!$C$3:$I$302, 7, FALSE))</f>
        <v>100</v>
      </c>
      <c r="S492" s="96" t="str">
        <f>'6桁'!S492</f>
        <v>W</v>
      </c>
      <c r="T492" s="420" t="str">
        <f>IF(ISBLANK('6桁'!T492)=TRUE,"",VLOOKUP(パターン表!T492, 'パターン別掛け率（入力）'!$C$3:$I$302, 7, FALSE))</f>
        <v/>
      </c>
      <c r="U492" s="126">
        <f>'6桁'!U492</f>
        <v>0</v>
      </c>
      <c r="V492" s="420" t="str">
        <f>IF(ISBLANK('6桁'!V492)=TRUE,"",VLOOKUP(パターン表!V492, 'パターン別掛け率（入力）'!$C$3:$I$302, 7, FALSE))</f>
        <v/>
      </c>
      <c r="W492" s="96">
        <f>'6桁'!W492</f>
        <v>0</v>
      </c>
      <c r="X492" s="74"/>
      <c r="Y492" s="265"/>
      <c r="Z492" s="40"/>
    </row>
    <row r="493" spans="2:27" ht="30" customHeight="1">
      <c r="B493" s="503"/>
      <c r="C493" s="500" t="s">
        <v>139</v>
      </c>
      <c r="D493" s="605"/>
      <c r="E493" s="500">
        <v>95</v>
      </c>
      <c r="F493" s="587"/>
      <c r="G493" s="342">
        <v>99</v>
      </c>
      <c r="H493" s="95">
        <f>IF(ISBLANK('6桁'!H493)=TRUE,"",VLOOKUP(パターン表!H493, 'パターン別掛け率（入力）'!$C$3:$I$302, 7, FALSE))</f>
        <v>100</v>
      </c>
      <c r="I493" s="96" t="str">
        <f>'6桁'!I493</f>
        <v>W</v>
      </c>
      <c r="J493" s="95" t="str">
        <f>IF(ISBLANK('6桁'!J493)=TRUE,"",VLOOKUP(パターン表!J493, 'パターン別掛け率（入力）'!$C$3:$I$302, 7, FALSE))</f>
        <v/>
      </c>
      <c r="K493" s="96">
        <f>'6桁'!K493</f>
        <v>0</v>
      </c>
      <c r="L493" s="95">
        <f>IF(ISBLANK('6桁'!L493)=TRUE,"",VLOOKUP(パターン表!L493, 'パターン別掛け率（入力）'!$C$3:$I$302, 7, FALSE))</f>
        <v>100</v>
      </c>
      <c r="M493" s="96" t="str">
        <f>'6桁'!M493</f>
        <v>⑩V</v>
      </c>
      <c r="N493" s="95" t="str">
        <f>IF(ISBLANK('6桁'!N493)=TRUE,"",VLOOKUP(パターン表!N493, 'パターン別掛け率（入力）'!$C$3:$I$302, 7, FALSE))</f>
        <v/>
      </c>
      <c r="O493" s="96">
        <f>'6桁'!O493</f>
        <v>0</v>
      </c>
      <c r="P493" s="95" t="str">
        <f>IF(ISBLANK('6桁'!P493)=TRUE,"",VLOOKUP(パターン表!P493, 'パターン別掛け率（入力）'!$C$3:$I$302, 7, FALSE))</f>
        <v/>
      </c>
      <c r="Q493" s="96">
        <f>'6桁'!Q493</f>
        <v>0</v>
      </c>
      <c r="R493" s="420">
        <f>IF(ISBLANK('6桁'!R493)=TRUE,"",VLOOKUP(パターン表!R493, 'パターン別掛け率（入力）'!$C$3:$I$302, 7, FALSE))</f>
        <v>100</v>
      </c>
      <c r="S493" s="96" t="str">
        <f>'6桁'!S493</f>
        <v>W★</v>
      </c>
      <c r="T493" s="420" t="str">
        <f>IF(ISBLANK('6桁'!T493)=TRUE,"",VLOOKUP(パターン表!T493, 'パターン別掛け率（入力）'!$C$3:$I$302, 7, FALSE))</f>
        <v/>
      </c>
      <c r="U493" s="126">
        <f>'6桁'!U493</f>
        <v>0</v>
      </c>
      <c r="V493" s="420" t="str">
        <f>IF(ISBLANK('6桁'!V493)=TRUE,"",VLOOKUP(パターン表!V493, 'パターン別掛け率（入力）'!$C$3:$I$302, 7, FALSE))</f>
        <v/>
      </c>
      <c r="W493" s="96">
        <f>'6桁'!W493</f>
        <v>0</v>
      </c>
      <c r="X493" s="74"/>
      <c r="Y493" s="265"/>
      <c r="Z493" s="40"/>
    </row>
    <row r="494" spans="2:27" ht="30" customHeight="1">
      <c r="B494" s="503"/>
      <c r="C494" s="500" t="s">
        <v>140</v>
      </c>
      <c r="D494" s="605"/>
      <c r="E494" s="500">
        <v>97</v>
      </c>
      <c r="F494" s="587"/>
      <c r="G494" s="342">
        <v>101</v>
      </c>
      <c r="H494" s="95" t="str">
        <f>IF(ISBLANK('6桁'!H494)=TRUE,"",VLOOKUP(パターン表!H494, 'パターン別掛け率（入力）'!$C$3:$I$302, 7, FALSE))</f>
        <v/>
      </c>
      <c r="I494" s="96">
        <f>'6桁'!I494</f>
        <v>0</v>
      </c>
      <c r="J494" s="95" t="str">
        <f>IF(ISBLANK('6桁'!J494)=TRUE,"",VLOOKUP(パターン表!J494, 'パターン別掛け率（入力）'!$C$3:$I$302, 7, FALSE))</f>
        <v/>
      </c>
      <c r="K494" s="96">
        <f>'6桁'!K494</f>
        <v>0</v>
      </c>
      <c r="L494" s="95" t="str">
        <f>IF(ISBLANK('6桁'!L494)=TRUE,"",VLOOKUP(パターン表!L494, 'パターン別掛け率（入力）'!$C$3:$I$302, 7, FALSE))</f>
        <v/>
      </c>
      <c r="M494" s="96">
        <f>'6桁'!M494</f>
        <v>0</v>
      </c>
      <c r="N494" s="95" t="str">
        <f>IF(ISBLANK('6桁'!N494)=TRUE,"",VLOOKUP(パターン表!N494, 'パターン別掛け率（入力）'!$C$3:$I$302, 7, FALSE))</f>
        <v/>
      </c>
      <c r="O494" s="96">
        <f>'6桁'!O494</f>
        <v>0</v>
      </c>
      <c r="P494" s="95" t="str">
        <f>IF(ISBLANK('6桁'!P494)=TRUE,"",VLOOKUP(パターン表!P494, 'パターン別掛け率（入力）'!$C$3:$I$302, 7, FALSE))</f>
        <v/>
      </c>
      <c r="Q494" s="96">
        <f>'6桁'!Q494</f>
        <v>0</v>
      </c>
      <c r="R494" s="420">
        <f>IF(ISBLANK('6桁'!R494)=TRUE,"",VLOOKUP(パターン表!R494, 'パターン別掛け率（入力）'!$C$3:$I$302, 7, FALSE))</f>
        <v>100</v>
      </c>
      <c r="S494" s="96" t="str">
        <f>'6桁'!S494</f>
        <v>Y★</v>
      </c>
      <c r="T494" s="420" t="str">
        <f>IF(ISBLANK('6桁'!T494)=TRUE,"",VLOOKUP(パターン表!T494, 'パターン別掛け率（入力）'!$C$3:$I$302, 7, FALSE))</f>
        <v/>
      </c>
      <c r="U494" s="126">
        <f>'6桁'!U494</f>
        <v>0</v>
      </c>
      <c r="V494" s="420" t="str">
        <f>IF(ISBLANK('6桁'!V494)=TRUE,"",VLOOKUP(パターン表!V494, 'パターン別掛け率（入力）'!$C$3:$I$302, 7, FALSE))</f>
        <v/>
      </c>
      <c r="W494" s="96">
        <f>'6桁'!W494</f>
        <v>0</v>
      </c>
      <c r="X494" s="74"/>
      <c r="Y494" s="265"/>
      <c r="Z494" s="40"/>
    </row>
    <row r="495" spans="2:27" ht="30" customHeight="1">
      <c r="B495" s="503"/>
      <c r="C495" s="500" t="s">
        <v>496</v>
      </c>
      <c r="D495" s="605"/>
      <c r="E495" s="500"/>
      <c r="F495" s="587"/>
      <c r="G495" s="342">
        <v>106</v>
      </c>
      <c r="H495" s="95" t="str">
        <f>IF(ISBLANK('6桁'!H495)=TRUE,"",VLOOKUP(パターン表!H495, 'パターン別掛け率（入力）'!$C$3:$I$302, 7, FALSE))</f>
        <v/>
      </c>
      <c r="I495" s="96">
        <f>'6桁'!I495</f>
        <v>0</v>
      </c>
      <c r="J495" s="95" t="str">
        <f>IF(ISBLANK('6桁'!J495)=TRUE,"",VLOOKUP(パターン表!J495, 'パターン別掛け率（入力）'!$C$3:$I$302, 7, FALSE))</f>
        <v/>
      </c>
      <c r="K495" s="96">
        <f>'6桁'!K495</f>
        <v>0</v>
      </c>
      <c r="L495" s="95" t="str">
        <f>IF(ISBLANK('6桁'!L495)=TRUE,"",VLOOKUP(パターン表!L495, 'パターン別掛け率（入力）'!$C$3:$I$302, 7, FALSE))</f>
        <v/>
      </c>
      <c r="M495" s="96">
        <f>'6桁'!M495</f>
        <v>0</v>
      </c>
      <c r="N495" s="95" t="str">
        <f>IF(ISBLANK('6桁'!N495)=TRUE,"",VLOOKUP(パターン表!N495, 'パターン別掛け率（入力）'!$C$3:$I$302, 7, FALSE))</f>
        <v/>
      </c>
      <c r="O495" s="96">
        <f>'6桁'!O495</f>
        <v>0</v>
      </c>
      <c r="P495" s="95" t="str">
        <f>IF(ISBLANK('6桁'!P495)=TRUE,"",VLOOKUP(パターン表!P495, 'パターン別掛け率（入力）'!$C$3:$I$302, 7, FALSE))</f>
        <v/>
      </c>
      <c r="Q495" s="96">
        <f>'6桁'!Q495</f>
        <v>0</v>
      </c>
      <c r="R495" s="420" t="str">
        <f>IF(ISBLANK('6桁'!R495)=TRUE,"",VLOOKUP(パターン表!R495, 'パターン別掛け率（入力）'!$C$3:$I$302, 7, FALSE))</f>
        <v/>
      </c>
      <c r="S495" s="96">
        <f>'6桁'!S495</f>
        <v>0</v>
      </c>
      <c r="T495" s="420">
        <f>IF(ISBLANK('6桁'!T495)=TRUE,"",VLOOKUP(パターン表!T495, 'パターン別掛け率（入力）'!$C$3:$I$302, 7, FALSE))</f>
        <v>100</v>
      </c>
      <c r="U495" s="126" t="str">
        <f>'6桁'!U495</f>
        <v>W★</v>
      </c>
      <c r="V495" s="420" t="str">
        <f>IF(ISBLANK('6桁'!V495)=TRUE,"",VLOOKUP(パターン表!V495, 'パターン別掛け率（入力）'!$C$3:$I$302, 7, FALSE))</f>
        <v/>
      </c>
      <c r="W495" s="96">
        <f>'6桁'!W495</f>
        <v>0</v>
      </c>
      <c r="X495" s="74"/>
      <c r="Y495" s="265"/>
      <c r="Z495" s="40"/>
    </row>
    <row r="496" spans="2:27" ht="30" customHeight="1">
      <c r="B496" s="503"/>
      <c r="C496" s="500" t="s">
        <v>142</v>
      </c>
      <c r="D496" s="605"/>
      <c r="E496" s="500">
        <v>95</v>
      </c>
      <c r="F496" s="587"/>
      <c r="G496" s="342">
        <v>99</v>
      </c>
      <c r="H496" s="95">
        <f>IF(ISBLANK('6桁'!H496)=TRUE,"",VLOOKUP(パターン表!H496, 'パターン別掛け率（入力）'!$C$3:$I$302, 7, FALSE))</f>
        <v>100</v>
      </c>
      <c r="I496" s="96" t="str">
        <f>'6桁'!I496</f>
        <v>V★</v>
      </c>
      <c r="J496" s="95" t="str">
        <f>IF(ISBLANK('6桁'!J496)=TRUE,"",VLOOKUP(パターン表!J496, 'パターン別掛け率（入力）'!$C$3:$I$302, 7, FALSE))</f>
        <v/>
      </c>
      <c r="K496" s="96">
        <f>'6桁'!K496</f>
        <v>0</v>
      </c>
      <c r="L496" s="95">
        <f>IF(ISBLANK('6桁'!L496)=TRUE,"",VLOOKUP(パターン表!L496, 'パターン別掛け率（入力）'!$C$3:$I$302, 7, FALSE))</f>
        <v>100</v>
      </c>
      <c r="M496" s="96" t="str">
        <f>'6桁'!M496</f>
        <v>V★</v>
      </c>
      <c r="N496" s="95" t="str">
        <f>IF(ISBLANK('6桁'!N496)=TRUE,"",VLOOKUP(パターン表!N496, 'パターン別掛け率（入力）'!$C$3:$I$302, 7, FALSE))</f>
        <v/>
      </c>
      <c r="O496" s="96">
        <f>'6桁'!O496</f>
        <v>0</v>
      </c>
      <c r="P496" s="95" t="str">
        <f>IF(ISBLANK('6桁'!P496)=TRUE,"",VLOOKUP(パターン表!P496, 'パターン別掛け率（入力）'!$C$3:$I$302, 7, FALSE))</f>
        <v/>
      </c>
      <c r="Q496" s="96">
        <f>'6桁'!Q496</f>
        <v>0</v>
      </c>
      <c r="R496" s="420" t="str">
        <f>IF(ISBLANK('6桁'!R496)=TRUE,"",VLOOKUP(パターン表!R496, 'パターン別掛け率（入力）'!$C$3:$I$302, 7, FALSE))</f>
        <v/>
      </c>
      <c r="S496" s="96">
        <f>'6桁'!S496</f>
        <v>0</v>
      </c>
      <c r="T496" s="420">
        <f>IF(ISBLANK('6桁'!T496)=TRUE,"",VLOOKUP(パターン表!T496, 'パターン別掛け率（入力）'!$C$3:$I$302, 7, FALSE))</f>
        <v>100</v>
      </c>
      <c r="U496" s="126" t="str">
        <f>'6桁'!U496</f>
        <v>W★</v>
      </c>
      <c r="V496" s="420" t="str">
        <f>IF(ISBLANK('6桁'!V496)=TRUE,"",VLOOKUP(パターン表!V496, 'パターン別掛け率（入力）'!$C$3:$I$302, 7, FALSE))</f>
        <v/>
      </c>
      <c r="W496" s="96">
        <f>'6桁'!W496</f>
        <v>0</v>
      </c>
      <c r="X496" s="74"/>
      <c r="Y496" s="265"/>
      <c r="Z496" s="40"/>
    </row>
    <row r="497" spans="2:26" ht="30" customHeight="1">
      <c r="B497" s="503"/>
      <c r="C497" s="500" t="s">
        <v>4</v>
      </c>
      <c r="D497" s="605"/>
      <c r="E497" s="500">
        <v>98</v>
      </c>
      <c r="F497" s="587"/>
      <c r="G497" s="342">
        <v>102</v>
      </c>
      <c r="H497" s="95">
        <f>IF(ISBLANK('6桁'!H497)=TRUE,"",VLOOKUP(パターン表!H497, 'パターン別掛け率（入力）'!$C$3:$I$302, 7, FALSE))</f>
        <v>100</v>
      </c>
      <c r="I497" s="96" t="str">
        <f>'6桁'!I497</f>
        <v>V</v>
      </c>
      <c r="J497" s="95" t="str">
        <f>IF(ISBLANK('6桁'!J497)=TRUE,"",VLOOKUP(パターン表!J497, 'パターン別掛け率（入力）'!$C$3:$I$302, 7, FALSE))</f>
        <v/>
      </c>
      <c r="K497" s="96">
        <f>'6桁'!K497</f>
        <v>0</v>
      </c>
      <c r="L497" s="95">
        <f>IF(ISBLANK('6桁'!L497)=TRUE,"",VLOOKUP(パターン表!L497, 'パターン別掛け率（入力）'!$C$3:$I$302, 7, FALSE))</f>
        <v>100</v>
      </c>
      <c r="M497" s="96" t="str">
        <f>'6桁'!M497</f>
        <v>V</v>
      </c>
      <c r="N497" s="95">
        <f>IF(ISBLANK('6桁'!N497)=TRUE,"",VLOOKUP(パターン表!N497, 'パターン別掛け率（入力）'!$C$3:$I$302, 7, FALSE))</f>
        <v>100</v>
      </c>
      <c r="O497" s="96" t="str">
        <f>'6桁'!O497</f>
        <v>H
RBL</v>
      </c>
      <c r="P497" s="95" t="str">
        <f>IF(ISBLANK('6桁'!P497)=TRUE,"",VLOOKUP(パターン表!P497, 'パターン別掛け率（入力）'!$C$3:$I$302, 7, FALSE))</f>
        <v/>
      </c>
      <c r="Q497" s="96">
        <f>'6桁'!Q497</f>
        <v>0</v>
      </c>
      <c r="R497" s="420">
        <f>IF(ISBLANK('6桁'!R497)=TRUE,"",VLOOKUP(パターン表!R497, 'パターン別掛け率（入力）'!$C$3:$I$302, 7, FALSE))</f>
        <v>100</v>
      </c>
      <c r="S497" s="96" t="str">
        <f>'6桁'!S497</f>
        <v>W★</v>
      </c>
      <c r="T497" s="420" t="str">
        <f>IF(ISBLANK('6桁'!T497)=TRUE,"",VLOOKUP(パターン表!T497, 'パターン別掛け率（入力）'!$C$3:$I$302, 7, FALSE))</f>
        <v/>
      </c>
      <c r="U497" s="96">
        <f>'6桁'!U497</f>
        <v>0</v>
      </c>
      <c r="V497" s="420" t="str">
        <f>IF(ISBLANK('6桁'!V497)=TRUE,"",VLOOKUP(パターン表!V497, 'パターン別掛け率（入力）'!$C$3:$I$302, 7, FALSE))</f>
        <v/>
      </c>
      <c r="W497" s="96">
        <f>'6桁'!W497</f>
        <v>0</v>
      </c>
      <c r="X497" s="74"/>
      <c r="Y497" s="265"/>
      <c r="Z497" s="40"/>
    </row>
    <row r="498" spans="2:26" ht="30" customHeight="1">
      <c r="B498" s="503"/>
      <c r="C498" s="500" t="s">
        <v>205</v>
      </c>
      <c r="D498" s="605"/>
      <c r="E498" s="500">
        <v>100</v>
      </c>
      <c r="F498" s="587"/>
      <c r="G498" s="342">
        <v>104</v>
      </c>
      <c r="H498" s="95">
        <f>IF(ISBLANK('6桁'!H498)=TRUE,"",VLOOKUP(パターン表!H498, 'パターン別掛け率（入力）'!$C$3:$I$302, 7, FALSE))</f>
        <v>100</v>
      </c>
      <c r="I498" s="96" t="str">
        <f>'6桁'!I498</f>
        <v>V</v>
      </c>
      <c r="J498" s="95" t="str">
        <f>IF(ISBLANK('6桁'!J498)=TRUE,"",VLOOKUP(パターン表!J498, 'パターン別掛け率（入力）'!$C$3:$I$302, 7, FALSE))</f>
        <v/>
      </c>
      <c r="K498" s="96">
        <f>'6桁'!K498</f>
        <v>0</v>
      </c>
      <c r="L498" s="95">
        <f>IF(ISBLANK('6桁'!L498)=TRUE,"",VLOOKUP(パターン表!L498, 'パターン別掛け率（入力）'!$C$3:$I$302, 7, FALSE))</f>
        <v>100</v>
      </c>
      <c r="M498" s="96" t="str">
        <f>'6桁'!M498</f>
        <v>V</v>
      </c>
      <c r="N498" s="95" t="str">
        <f>IF(ISBLANK('6桁'!N498)=TRUE,"",VLOOKUP(パターン表!N498, 'パターン別掛け率（入力）'!$C$3:$I$302, 7, FALSE))</f>
        <v/>
      </c>
      <c r="O498" s="96">
        <f>'6桁'!O498</f>
        <v>0</v>
      </c>
      <c r="P498" s="95" t="str">
        <f>IF(ISBLANK('6桁'!P498)=TRUE,"",VLOOKUP(パターン表!P498, 'パターン別掛け率（入力）'!$C$3:$I$302, 7, FALSE))</f>
        <v/>
      </c>
      <c r="Q498" s="96">
        <f>'6桁'!Q498</f>
        <v>0</v>
      </c>
      <c r="R498" s="420">
        <f>IF(ISBLANK('6桁'!R498)=TRUE,"",VLOOKUP(パターン表!R498, 'パターン別掛け率（入力）'!$C$3:$I$302, 7, FALSE))</f>
        <v>100</v>
      </c>
      <c r="S498" s="96" t="str">
        <f>'6桁'!S498</f>
        <v>Y★</v>
      </c>
      <c r="T498" s="420" t="str">
        <f>IF(ISBLANK('6桁'!T498)=TRUE,"",VLOOKUP(パターン表!T498, 'パターン別掛け率（入力）'!$C$3:$I$302, 7, FALSE))</f>
        <v/>
      </c>
      <c r="U498" s="96">
        <f>'6桁'!U498</f>
        <v>0</v>
      </c>
      <c r="V498" s="420" t="str">
        <f>IF(ISBLANK('6桁'!V498)=TRUE,"",VLOOKUP(パターン表!V498, 'パターン別掛け率（入力）'!$C$3:$I$302, 7, FALSE))</f>
        <v/>
      </c>
      <c r="W498" s="96">
        <f>'6桁'!W498</f>
        <v>0</v>
      </c>
      <c r="X498" s="74"/>
      <c r="Y498" s="265"/>
      <c r="Z498" s="40"/>
    </row>
    <row r="499" spans="2:26" ht="30" customHeight="1">
      <c r="B499" s="503"/>
      <c r="C499" s="500" t="s">
        <v>207</v>
      </c>
      <c r="D499" s="605"/>
      <c r="E499" s="500">
        <v>105</v>
      </c>
      <c r="F499" s="587"/>
      <c r="G499" s="342">
        <v>109</v>
      </c>
      <c r="H499" s="95">
        <f>IF(ISBLANK('6桁'!H499)=TRUE,"",VLOOKUP(パターン表!H499, 'パターン別掛け率（入力）'!$C$3:$I$302, 7, FALSE))</f>
        <v>100</v>
      </c>
      <c r="I499" s="96" t="str">
        <f>'6桁'!I499</f>
        <v>V★</v>
      </c>
      <c r="J499" s="95" t="str">
        <f>IF(ISBLANK('6桁'!J499)=TRUE,"",VLOOKUP(パターン表!J499, 'パターン別掛け率（入力）'!$C$3:$I$302, 7, FALSE))</f>
        <v/>
      </c>
      <c r="K499" s="96">
        <f>'6桁'!K499</f>
        <v>0</v>
      </c>
      <c r="L499" s="95">
        <f>IF(ISBLANK('6桁'!L499)=TRUE,"",VLOOKUP(パターン表!L499, 'パターン別掛け率（入力）'!$C$3:$I$302, 7, FALSE))</f>
        <v>100</v>
      </c>
      <c r="M499" s="96" t="str">
        <f>'6桁'!M499</f>
        <v>V★</v>
      </c>
      <c r="N499" s="95" t="str">
        <f>IF(ISBLANK('6桁'!N499)=TRUE,"",VLOOKUP(パターン表!N499, 'パターン別掛け率（入力）'!$C$3:$I$302, 7, FALSE))</f>
        <v/>
      </c>
      <c r="O499" s="96">
        <f>'6桁'!O499</f>
        <v>0</v>
      </c>
      <c r="P499" s="95" t="str">
        <f>IF(ISBLANK('6桁'!P499)=TRUE,"",VLOOKUP(パターン表!P499, 'パターン別掛け率（入力）'!$C$3:$I$302, 7, FALSE))</f>
        <v/>
      </c>
      <c r="Q499" s="96">
        <f>'6桁'!Q499</f>
        <v>0</v>
      </c>
      <c r="R499" s="420" t="str">
        <f>IF(ISBLANK('6桁'!R499)=TRUE,"",VLOOKUP(パターン表!R499, 'パターン別掛け率（入力）'!$C$3:$I$302, 7, FALSE))</f>
        <v/>
      </c>
      <c r="S499" s="96">
        <f>'6桁'!S499</f>
        <v>0</v>
      </c>
      <c r="T499" s="420">
        <f>IF(ISBLANK('6桁'!T499)=TRUE,"",VLOOKUP(パターン表!T499, 'パターン別掛け率（入力）'!$C$3:$I$302, 7, FALSE))</f>
        <v>100</v>
      </c>
      <c r="U499" s="126" t="str">
        <f>'6桁'!U499</f>
        <v>W★</v>
      </c>
      <c r="V499" s="420" t="str">
        <f>IF(ISBLANK('6桁'!V499)=TRUE,"",VLOOKUP(パターン表!V499, 'パターン別掛け率（入力）'!$C$3:$I$302, 7, FALSE))</f>
        <v/>
      </c>
      <c r="W499" s="96">
        <f>'6桁'!W499</f>
        <v>0</v>
      </c>
      <c r="X499" s="74"/>
      <c r="Y499" s="265"/>
      <c r="Z499" s="40"/>
    </row>
    <row r="500" spans="2:26" ht="30" customHeight="1">
      <c r="B500" s="503"/>
      <c r="C500" s="500" t="s">
        <v>365</v>
      </c>
      <c r="D500" s="605"/>
      <c r="E500" s="500">
        <v>100</v>
      </c>
      <c r="F500" s="587"/>
      <c r="G500" s="342"/>
      <c r="H500" s="95">
        <f>IF(ISBLANK('6桁'!H500)=TRUE,"",VLOOKUP(パターン表!H500, 'パターン別掛け率（入力）'!$C$3:$I$302, 7, FALSE))</f>
        <v>100</v>
      </c>
      <c r="I500" s="96" t="str">
        <f>'6桁'!I500</f>
        <v>H</v>
      </c>
      <c r="J500" s="95" t="str">
        <f>IF(ISBLANK('6桁'!J500)=TRUE,"",VLOOKUP(パターン表!J500, 'パターン別掛け率（入力）'!$C$3:$I$302, 7, FALSE))</f>
        <v/>
      </c>
      <c r="K500" s="96">
        <f>'6桁'!K500</f>
        <v>0</v>
      </c>
      <c r="L500" s="95">
        <f>IF(ISBLANK('6桁'!L500)=TRUE,"",VLOOKUP(パターン表!L500, 'パターン別掛け率（入力）'!$C$3:$I$302, 7, FALSE))</f>
        <v>100</v>
      </c>
      <c r="M500" s="96" t="str">
        <f>'6桁'!M500</f>
        <v>H</v>
      </c>
      <c r="N500" s="95">
        <f>IF(ISBLANK('6桁'!N500)=TRUE,"",VLOOKUP(パターン表!N500, 'パターン別掛け率（入力）'!$C$3:$I$302, 7, FALSE))</f>
        <v>100</v>
      </c>
      <c r="O500" s="96" t="str">
        <f>'6桁'!O500</f>
        <v>H
RBL</v>
      </c>
      <c r="P500" s="95" t="str">
        <f>IF(ISBLANK('6桁'!P500)=TRUE,"",VLOOKUP(パターン表!P500, 'パターン別掛け率（入力）'!$C$3:$I$302, 7, FALSE))</f>
        <v/>
      </c>
      <c r="Q500" s="96">
        <f>'6桁'!Q500</f>
        <v>0</v>
      </c>
      <c r="R500" s="420" t="str">
        <f>IF(ISBLANK('6桁'!R500)=TRUE,"",VLOOKUP(パターン表!R500, 'パターン別掛け率（入力）'!$C$3:$I$302, 7, FALSE))</f>
        <v/>
      </c>
      <c r="S500" s="96">
        <f>'6桁'!S500</f>
        <v>0</v>
      </c>
      <c r="T500" s="420" t="str">
        <f>IF(ISBLANK('6桁'!T500)=TRUE,"",VLOOKUP(パターン表!T500, 'パターン別掛け率（入力）'!$C$3:$I$302, 7, FALSE))</f>
        <v/>
      </c>
      <c r="U500" s="126">
        <f>'6桁'!U500</f>
        <v>0</v>
      </c>
      <c r="V500" s="420" t="str">
        <f>IF(ISBLANK('6桁'!V500)=TRUE,"",VLOOKUP(パターン表!V500, 'パターン別掛け率（入力）'!$C$3:$I$302, 7, FALSE))</f>
        <v/>
      </c>
      <c r="W500" s="96">
        <f>'6桁'!W500</f>
        <v>0</v>
      </c>
      <c r="X500" s="74"/>
      <c r="Y500" s="265"/>
      <c r="Z500" s="40"/>
    </row>
    <row r="501" spans="2:26" ht="30" customHeight="1">
      <c r="B501" s="503"/>
      <c r="C501" s="500" t="s">
        <v>339</v>
      </c>
      <c r="D501" s="605"/>
      <c r="E501" s="500">
        <v>103</v>
      </c>
      <c r="F501" s="587"/>
      <c r="G501" s="342">
        <v>107</v>
      </c>
      <c r="H501" s="95">
        <f>IF(ISBLANK('6桁'!H501)=TRUE,"",VLOOKUP(パターン表!H501, 'パターン別掛け率（入力）'!$C$3:$I$302, 7, FALSE))</f>
        <v>100</v>
      </c>
      <c r="I501" s="96" t="str">
        <f>'6桁'!I501</f>
        <v>V</v>
      </c>
      <c r="J501" s="95" t="str">
        <f>IF(ISBLANK('6桁'!J501)=TRUE,"",VLOOKUP(パターン表!J501, 'パターン別掛け率（入力）'!$C$3:$I$302, 7, FALSE))</f>
        <v/>
      </c>
      <c r="K501" s="96">
        <f>'6桁'!K501</f>
        <v>0</v>
      </c>
      <c r="L501" s="95">
        <f>IF(ISBLANK('6桁'!L501)=TRUE,"",VLOOKUP(パターン表!L501, 'パターン別掛け率（入力）'!$C$3:$I$302, 7, FALSE))</f>
        <v>100</v>
      </c>
      <c r="M501" s="96" t="str">
        <f>'6桁'!M501</f>
        <v>V★</v>
      </c>
      <c r="N501" s="95">
        <f>IF(ISBLANK('6桁'!N501)=TRUE,"",VLOOKUP(パターン表!N501, 'パターン別掛け率（入力）'!$C$3:$I$302, 7, FALSE))</f>
        <v>100</v>
      </c>
      <c r="O501" s="96" t="str">
        <f>'6桁'!O501</f>
        <v>H
RBL</v>
      </c>
      <c r="P501" s="95" t="str">
        <f>IF(ISBLANK('6桁'!P501)=TRUE,"",VLOOKUP(パターン表!P501, 'パターン別掛け率（入力）'!$C$3:$I$302, 7, FALSE))</f>
        <v/>
      </c>
      <c r="Q501" s="96">
        <f>'6桁'!Q501</f>
        <v>0</v>
      </c>
      <c r="R501" s="420" t="str">
        <f>IF(ISBLANK('6桁'!R501)=TRUE,"",VLOOKUP(パターン表!R501, 'パターン別掛け率（入力）'!$C$3:$I$302, 7, FALSE))</f>
        <v/>
      </c>
      <c r="S501" s="96">
        <f>'6桁'!S501</f>
        <v>0</v>
      </c>
      <c r="T501" s="420">
        <f>IF(ISBLANK('6桁'!T501)=TRUE,"",VLOOKUP(パターン表!T501, 'パターン別掛け率（入力）'!$C$3:$I$302, 7, FALSE))</f>
        <v>100</v>
      </c>
      <c r="U501" s="126" t="str">
        <f>'6桁'!U501</f>
        <v>W★</v>
      </c>
      <c r="V501" s="420" t="str">
        <f>IF(ISBLANK('6桁'!V501)=TRUE,"",VLOOKUP(パターン表!V501, 'パターン別掛け率（入力）'!$C$3:$I$302, 7, FALSE))</f>
        <v/>
      </c>
      <c r="W501" s="96">
        <f>'6桁'!W501</f>
        <v>0</v>
      </c>
      <c r="X501" s="263"/>
      <c r="Y501" s="270"/>
      <c r="Z501" s="40"/>
    </row>
    <row r="502" spans="2:26" ht="30" customHeight="1">
      <c r="B502" s="503"/>
      <c r="C502" s="500" t="s">
        <v>671</v>
      </c>
      <c r="D502" s="605"/>
      <c r="E502" s="500"/>
      <c r="F502" s="587"/>
      <c r="G502" s="361">
        <v>112</v>
      </c>
      <c r="H502" s="94" t="str">
        <f>IF(ISBLANK('6桁'!H502)=TRUE,"",VLOOKUP(パターン表!H502, 'パターン別掛け率（入力）'!$C$3:$I$302, 7, FALSE))</f>
        <v/>
      </c>
      <c r="I502" s="360">
        <f>'6桁'!I502</f>
        <v>0</v>
      </c>
      <c r="J502" s="94" t="str">
        <f>IF(ISBLANK('6桁'!J502)=TRUE,"",VLOOKUP(パターン表!J502, 'パターン別掛け率（入力）'!$C$3:$I$302, 7, FALSE))</f>
        <v/>
      </c>
      <c r="K502" s="360">
        <f>'6桁'!K502</f>
        <v>0</v>
      </c>
      <c r="L502" s="94" t="str">
        <f>IF(ISBLANK('6桁'!L502)=TRUE,"",VLOOKUP(パターン表!L502, 'パターン別掛け率（入力）'!$C$3:$I$302, 7, FALSE))</f>
        <v/>
      </c>
      <c r="M502" s="360">
        <f>'6桁'!M502</f>
        <v>0</v>
      </c>
      <c r="N502" s="94">
        <f>IF(ISBLANK('6桁'!N502)=TRUE,"",VLOOKUP(パターン表!N502, 'パターン別掛け率（入力）'!$C$3:$I$302, 7, FALSE))</f>
        <v>100</v>
      </c>
      <c r="O502" s="96" t="str">
        <f>'6桁'!O502</f>
        <v>H★
RBL</v>
      </c>
      <c r="P502" s="94" t="str">
        <f>IF(ISBLANK('6桁'!P502)=TRUE,"",VLOOKUP(パターン表!P502, 'パターン別掛け率（入力）'!$C$3:$I$302, 7, FALSE))</f>
        <v/>
      </c>
      <c r="Q502" s="360">
        <f>'6桁'!Q502</f>
        <v>0</v>
      </c>
      <c r="R502" s="423" t="str">
        <f>IF(ISBLANK('6桁'!R502)=TRUE,"",VLOOKUP(パターン表!R502, 'パターン別掛け率（入力）'!$C$3:$I$302, 7, FALSE))</f>
        <v/>
      </c>
      <c r="S502" s="360">
        <f>'6桁'!S502</f>
        <v>0</v>
      </c>
      <c r="T502" s="423" t="str">
        <f>IF(ISBLANK('6桁'!T502)=TRUE,"",VLOOKUP(パターン表!T502, 'パターン別掛け率（入力）'!$C$3:$I$302, 7, FALSE))</f>
        <v/>
      </c>
      <c r="U502" s="133">
        <f>'6桁'!U502</f>
        <v>0</v>
      </c>
      <c r="V502" s="423" t="str">
        <f>IF(ISBLANK('6桁'!V502)=TRUE,"",VLOOKUP(パターン表!V502, 'パターン別掛け率（入力）'!$C$3:$I$302, 7, FALSE))</f>
        <v/>
      </c>
      <c r="W502" s="360">
        <f>'6桁'!W502</f>
        <v>0</v>
      </c>
      <c r="X502" s="263"/>
      <c r="Y502" s="270"/>
      <c r="Z502" s="40"/>
    </row>
    <row r="503" spans="2:26" ht="30" customHeight="1">
      <c r="B503" s="503"/>
      <c r="C503" s="567" t="s">
        <v>366</v>
      </c>
      <c r="D503" s="568"/>
      <c r="E503" s="928" t="s">
        <v>2010</v>
      </c>
      <c r="F503" s="929"/>
      <c r="G503" s="249"/>
      <c r="H503" s="319" t="str">
        <f>IF(ISBLANK('6桁'!H503)=TRUE,"",VLOOKUP(パターン表!H503, 'パターン別掛け率（入力）'!$C$3:$I$302, 7, FALSE))</f>
        <v/>
      </c>
      <c r="I503" s="359">
        <f>'6桁'!I503</f>
        <v>0</v>
      </c>
      <c r="J503" s="319" t="str">
        <f>IF(ISBLANK('6桁'!J503)=TRUE,"",VLOOKUP(パターン表!J503, 'パターン別掛け率（入力）'!$C$3:$I$302, 7, FALSE))</f>
        <v/>
      </c>
      <c r="K503" s="359">
        <f>'6桁'!K503</f>
        <v>0</v>
      </c>
      <c r="L503" s="935">
        <f>IF(ISBLANK('6桁'!L503)=TRUE,"",VLOOKUP(パターン表!L503, 'パターン別掛け率（入力）'!$C$3:$I$302, 7, FALSE))</f>
        <v>100</v>
      </c>
      <c r="M503" s="933" t="str">
        <f>'6桁'!M503</f>
        <v>V</v>
      </c>
      <c r="N503" s="95">
        <f>IF(ISBLANK('6桁'!N503)=TRUE,"",VLOOKUP(パターン表!N503, 'パターン別掛け率（入力）'!$C$3:$I$302, 7, FALSE))</f>
        <v>100</v>
      </c>
      <c r="O503" s="96" t="str">
        <f>'6桁'!O503</f>
        <v>H
RBL</v>
      </c>
      <c r="P503" s="935">
        <f>IF(ISBLANK('6桁'!P503)=TRUE,"",VLOOKUP(パターン表!P503, 'パターン別掛け率（入力）'!$C$3:$I$302, 7, FALSE))</f>
        <v>100</v>
      </c>
      <c r="Q503" s="933" t="str">
        <f>'6桁'!Q503</f>
        <v>⑧Q
WL</v>
      </c>
      <c r="R503" s="425" t="str">
        <f>IF(ISBLANK('6桁'!R503)=TRUE,"",VLOOKUP(パターン表!R503, 'パターン別掛け率（入力）'!$C$3:$I$302, 7, FALSE))</f>
        <v/>
      </c>
      <c r="S503" s="359">
        <f>'6桁'!S503</f>
        <v>0</v>
      </c>
      <c r="T503" s="425" t="str">
        <f>IF(ISBLANK('6桁'!T503)=TRUE,"",VLOOKUP(パターン表!T503, 'パターン別掛け率（入力）'!$C$3:$I$302, 7, FALSE))</f>
        <v/>
      </c>
      <c r="U503" s="359">
        <f>'6桁'!U503</f>
        <v>0</v>
      </c>
      <c r="V503" s="432" t="str">
        <f>IF(ISBLANK('6桁'!V503)=TRUE,"",VLOOKUP(パターン表!V503, 'パターン別掛け率（入力）'!$C$3:$I$302, 7, FALSE))</f>
        <v/>
      </c>
      <c r="W503" s="359">
        <f>'6桁'!W503</f>
        <v>0</v>
      </c>
      <c r="X503" s="74"/>
      <c r="Y503" s="265"/>
      <c r="Z503" s="40"/>
    </row>
    <row r="504" spans="2:26" ht="30" customHeight="1">
      <c r="B504" s="503"/>
      <c r="C504" s="576"/>
      <c r="D504" s="577"/>
      <c r="E504" s="930"/>
      <c r="F504" s="931"/>
      <c r="G504" s="361"/>
      <c r="H504" s="94" t="str">
        <f>IF(ISBLANK('6桁'!H504)=TRUE,"",VLOOKUP(パターン表!H504, 'パターン別掛け率（入力）'!$C$3:$I$302, 7, FALSE))</f>
        <v/>
      </c>
      <c r="I504" s="360">
        <f>'6桁'!I504</f>
        <v>0</v>
      </c>
      <c r="J504" s="94" t="str">
        <f>IF(ISBLANK('6桁'!J504)=TRUE,"",VLOOKUP(パターン表!J504, 'パターン別掛け率（入力）'!$C$3:$I$302, 7, FALSE))</f>
        <v/>
      </c>
      <c r="K504" s="360">
        <f>'6桁'!K504</f>
        <v>0</v>
      </c>
      <c r="L504" s="936" t="str">
        <f>IF(ISBLANK('6桁'!L504)=TRUE,"",VLOOKUP(パターン表!L504, 'パターン別掛け率（入力）'!$C$3:$I$302, 7, FALSE))</f>
        <v/>
      </c>
      <c r="M504" s="934">
        <f>'6桁'!M504</f>
        <v>0</v>
      </c>
      <c r="N504" s="95">
        <f>IF(ISBLANK('6桁'!N504)=TRUE,"",VLOOKUP(パターン表!N504, 'パターン別掛け率（入力）'!$C$3:$I$302, 7, FALSE))</f>
        <v>100</v>
      </c>
      <c r="O504" s="96" t="str">
        <f>'6桁'!O504</f>
        <v>H
WL AT25</v>
      </c>
      <c r="P504" s="936" t="str">
        <f>IF(ISBLANK('6桁'!P504)=TRUE,"",VLOOKUP(パターン表!P504, 'パターン別掛け率（入力）'!$C$3:$I$302, 7, FALSE))</f>
        <v/>
      </c>
      <c r="Q504" s="934">
        <f>'6桁'!Q504</f>
        <v>0</v>
      </c>
      <c r="R504" s="423" t="str">
        <f>IF(ISBLANK('6桁'!R504)=TRUE,"",VLOOKUP(パターン表!R504, 'パターン別掛け率（入力）'!$C$3:$I$302, 7, FALSE))</f>
        <v/>
      </c>
      <c r="S504" s="360">
        <f>'6桁'!S504</f>
        <v>0</v>
      </c>
      <c r="T504" s="423" t="str">
        <f>IF(ISBLANK('6桁'!T504)=TRUE,"",VLOOKUP(パターン表!T504, 'パターン別掛け率（入力）'!$C$3:$I$302, 7, FALSE))</f>
        <v/>
      </c>
      <c r="U504" s="133">
        <f>'6桁'!U504</f>
        <v>0</v>
      </c>
      <c r="V504" s="433" t="str">
        <f>IF(ISBLANK('6桁'!V504)=TRUE,"",VLOOKUP(パターン表!V504, 'パターン別掛け率（入力）'!$C$3:$I$302, 7, FALSE))</f>
        <v/>
      </c>
      <c r="W504" s="360">
        <f>'6桁'!W504</f>
        <v>0</v>
      </c>
      <c r="X504" s="74"/>
      <c r="Y504" s="265"/>
      <c r="Z504" s="40"/>
    </row>
    <row r="505" spans="2:26" ht="30" customHeight="1">
      <c r="B505" s="503"/>
      <c r="C505" s="500" t="s">
        <v>367</v>
      </c>
      <c r="D505" s="605"/>
      <c r="E505" s="500">
        <v>116</v>
      </c>
      <c r="F505" s="587"/>
      <c r="G505" s="342">
        <v>120</v>
      </c>
      <c r="H505" s="95" t="str">
        <f>IF(ISBLANK('6桁'!H505)=TRUE,"",VLOOKUP(パターン表!H505, 'パターン別掛け率（入力）'!$C$3:$I$302, 7, FALSE))</f>
        <v/>
      </c>
      <c r="I505" s="96">
        <f>'6桁'!I505</f>
        <v>0</v>
      </c>
      <c r="J505" s="95" t="str">
        <f>IF(ISBLANK('6桁'!J505)=TRUE,"",VLOOKUP(パターン表!J505, 'パターン別掛け率（入力）'!$C$3:$I$302, 7, FALSE))</f>
        <v/>
      </c>
      <c r="K505" s="96">
        <f>'6桁'!K505</f>
        <v>0</v>
      </c>
      <c r="L505" s="95">
        <f>IF(ISBLANK('6桁'!L505)=TRUE,"",VLOOKUP(パターン表!L505, 'パターン別掛け率（入力）'!$C$3:$I$302, 7, FALSE))</f>
        <v>100</v>
      </c>
      <c r="M505" s="96" t="str">
        <f>'6桁'!M505</f>
        <v>V</v>
      </c>
      <c r="N505" s="95">
        <f>IF(ISBLANK('6桁'!N505)=TRUE,"",VLOOKUP(パターン表!N505, 'パターン別掛け率（入力）'!$C$3:$I$302, 7, FALSE))</f>
        <v>100</v>
      </c>
      <c r="O505" s="126" t="str">
        <f>'6桁'!O505</f>
        <v>H★
RBL</v>
      </c>
      <c r="P505" s="95" t="str">
        <f>IF(ISBLANK('6桁'!P505)=TRUE,"",VLOOKUP(パターン表!P505, 'パターン別掛け率（入力）'!$C$3:$I$302, 7, FALSE))</f>
        <v/>
      </c>
      <c r="Q505" s="96">
        <f>'6桁'!Q505</f>
        <v>0</v>
      </c>
      <c r="R505" s="420" t="str">
        <f>IF(ISBLANK('6桁'!R505)=TRUE,"",VLOOKUP(パターン表!R505, 'パターン別掛け率（入力）'!$C$3:$I$302, 7, FALSE))</f>
        <v/>
      </c>
      <c r="S505" s="96">
        <f>'6桁'!S505</f>
        <v>0</v>
      </c>
      <c r="T505" s="420" t="str">
        <f>IF(ISBLANK('6桁'!T505)=TRUE,"",VLOOKUP(パターン表!T505, 'パターン別掛け率（入力）'!$C$3:$I$302, 7, FALSE))</f>
        <v/>
      </c>
      <c r="U505" s="126">
        <f>'6桁'!U505</f>
        <v>0</v>
      </c>
      <c r="V505" s="420" t="str">
        <f>IF(ISBLANK('6桁'!V505)=TRUE,"",VLOOKUP(パターン表!V505, 'パターン別掛け率（入力）'!$C$3:$I$302, 7, FALSE))</f>
        <v/>
      </c>
      <c r="W505" s="96">
        <f>'6桁'!W505</f>
        <v>0</v>
      </c>
      <c r="X505" s="74"/>
      <c r="Y505" s="265"/>
      <c r="Z505" s="40"/>
    </row>
    <row r="506" spans="2:26" ht="30" customHeight="1">
      <c r="B506" s="503"/>
      <c r="C506" s="500" t="s">
        <v>368</v>
      </c>
      <c r="D506" s="605"/>
      <c r="E506" s="500">
        <v>103</v>
      </c>
      <c r="F506" s="587"/>
      <c r="G506" s="249"/>
      <c r="H506" s="319" t="str">
        <f>IF(ISBLANK('6桁'!H506)=TRUE,"",VLOOKUP(パターン表!H506, 'パターン別掛け率（入力）'!$C$3:$I$302, 7, FALSE))</f>
        <v/>
      </c>
      <c r="I506" s="359">
        <f>'6桁'!I506</f>
        <v>0</v>
      </c>
      <c r="J506" s="319" t="str">
        <f>IF(ISBLANK('6桁'!J506)=TRUE,"",VLOOKUP(パターン表!J506, 'パターン別掛け率（入力）'!$C$3:$I$302, 7, FALSE))</f>
        <v/>
      </c>
      <c r="K506" s="359">
        <f>'6桁'!K506</f>
        <v>0</v>
      </c>
      <c r="L506" s="319">
        <f>IF(ISBLANK('6桁'!L506)=TRUE,"",VLOOKUP(パターン表!L506, 'パターン別掛け率（入力）'!$C$3:$I$302, 7, FALSE))</f>
        <v>100</v>
      </c>
      <c r="M506" s="359" t="str">
        <f>'6桁'!M506</f>
        <v>H</v>
      </c>
      <c r="N506" s="319" t="str">
        <f>IF(ISBLANK('6桁'!N506)=TRUE,"",VLOOKUP(パターン表!N506, 'パターン別掛け率（入力）'!$C$3:$I$302, 7, FALSE))</f>
        <v/>
      </c>
      <c r="O506" s="359">
        <f>'6桁'!O506</f>
        <v>0</v>
      </c>
      <c r="P506" s="319" t="str">
        <f>IF(ISBLANK('6桁'!P506)=TRUE,"",VLOOKUP(パターン表!P506, 'パターン別掛け率（入力）'!$C$3:$I$302, 7, FALSE))</f>
        <v/>
      </c>
      <c r="Q506" s="359">
        <f>'6桁'!Q506</f>
        <v>0</v>
      </c>
      <c r="R506" s="425" t="str">
        <f>IF(ISBLANK('6桁'!R506)=TRUE,"",VLOOKUP(パターン表!R506, 'パターン別掛け率（入力）'!$C$3:$I$302, 7, FALSE))</f>
        <v/>
      </c>
      <c r="S506" s="359">
        <f>'6桁'!S506</f>
        <v>0</v>
      </c>
      <c r="T506" s="425" t="str">
        <f>IF(ISBLANK('6桁'!T506)=TRUE,"",VLOOKUP(パターン表!T506, 'パターン別掛け率（入力）'!$C$3:$I$302, 7, FALSE))</f>
        <v/>
      </c>
      <c r="U506" s="132">
        <f>'6桁'!U506</f>
        <v>0</v>
      </c>
      <c r="V506" s="425" t="str">
        <f>IF(ISBLANK('6桁'!V506)=TRUE,"",VLOOKUP(パターン表!V506, 'パターン別掛け率（入力）'!$C$3:$I$302, 7, FALSE))</f>
        <v/>
      </c>
      <c r="W506" s="359">
        <f>'6桁'!W506</f>
        <v>0</v>
      </c>
      <c r="X506" s="74"/>
      <c r="Y506" s="265"/>
      <c r="Z506" s="40"/>
    </row>
    <row r="507" spans="2:26" ht="30" customHeight="1">
      <c r="B507" s="503"/>
      <c r="C507" s="500" t="s">
        <v>369</v>
      </c>
      <c r="D507" s="605"/>
      <c r="E507" s="500">
        <v>106</v>
      </c>
      <c r="F507" s="587"/>
      <c r="G507" s="342"/>
      <c r="H507" s="95">
        <f>IF(ISBLANK('6桁'!H507)=TRUE,"",VLOOKUP(パターン表!H507, 'パターン別掛け率（入力）'!$C$3:$I$302, 7, FALSE))</f>
        <v>100</v>
      </c>
      <c r="I507" s="96" t="str">
        <f>'6桁'!I507</f>
        <v>V</v>
      </c>
      <c r="J507" s="95" t="str">
        <f>IF(ISBLANK('6桁'!J507)=TRUE,"",VLOOKUP(パターン表!J507, 'パターン別掛け率（入力）'!$C$3:$I$302, 7, FALSE))</f>
        <v/>
      </c>
      <c r="K507" s="96">
        <f>'6桁'!K507</f>
        <v>0</v>
      </c>
      <c r="L507" s="95">
        <f>IF(ISBLANK('6桁'!L507)=TRUE,"",VLOOKUP(パターン表!L507, 'パターン別掛け率（入力）'!$C$3:$I$302, 7, FALSE))</f>
        <v>100</v>
      </c>
      <c r="M507" s="96" t="str">
        <f>'6桁'!M507</f>
        <v>H</v>
      </c>
      <c r="N507" s="95" t="str">
        <f>IF(ISBLANK('6桁'!N507)=TRUE,"",VLOOKUP(パターン表!N507, 'パターン別掛け率（入力）'!$C$3:$I$302, 7, FALSE))</f>
        <v/>
      </c>
      <c r="O507" s="126">
        <f>'6桁'!O507</f>
        <v>0</v>
      </c>
      <c r="P507" s="95" t="str">
        <f>IF(ISBLANK('6桁'!P507)=TRUE,"",VLOOKUP(パターン表!P507, 'パターン別掛け率（入力）'!$C$3:$I$302, 7, FALSE))</f>
        <v/>
      </c>
      <c r="Q507" s="96">
        <f>'6桁'!Q507</f>
        <v>0</v>
      </c>
      <c r="R507" s="420" t="str">
        <f>IF(ISBLANK('6桁'!R507)=TRUE,"",VLOOKUP(パターン表!R507, 'パターン別掛け率（入力）'!$C$3:$I$302, 7, FALSE))</f>
        <v/>
      </c>
      <c r="S507" s="96">
        <f>'6桁'!S507</f>
        <v>0</v>
      </c>
      <c r="T507" s="420">
        <f>IF(ISBLANK('6桁'!T507)=TRUE,"",VLOOKUP(パターン表!T507, 'パターン別掛け率（入力）'!$C$3:$I$302, 7, FALSE))</f>
        <v>100</v>
      </c>
      <c r="U507" s="126" t="str">
        <f>'6桁'!U507</f>
        <v>W</v>
      </c>
      <c r="V507" s="420" t="str">
        <f>IF(ISBLANK('6桁'!V507)=TRUE,"",VLOOKUP(パターン表!V507, 'パターン別掛け率（入力）'!$C$3:$I$302, 7, FALSE))</f>
        <v/>
      </c>
      <c r="W507" s="96">
        <f>'6桁'!W507</f>
        <v>0</v>
      </c>
      <c r="X507" s="74"/>
      <c r="Y507" s="265"/>
      <c r="Z507" s="40"/>
    </row>
    <row r="508" spans="2:26" ht="30" customHeight="1">
      <c r="B508" s="503"/>
      <c r="C508" s="500" t="s">
        <v>1096</v>
      </c>
      <c r="D508" s="605"/>
      <c r="E508" s="590" t="s">
        <v>2008</v>
      </c>
      <c r="F508" s="587"/>
      <c r="G508" s="327"/>
      <c r="H508" s="108" t="str">
        <f>IF(ISBLANK('6桁'!H508)=TRUE,"",VLOOKUP(パターン表!H508, 'パターン別掛け率（入力）'!$C$3:$I$302, 7, FALSE))</f>
        <v/>
      </c>
      <c r="I508" s="328">
        <f>'6桁'!I508</f>
        <v>0</v>
      </c>
      <c r="J508" s="108" t="str">
        <f>IF(ISBLANK('6桁'!J508)=TRUE,"",VLOOKUP(パターン表!J508, 'パターン別掛け率（入力）'!$C$3:$I$302, 7, FALSE))</f>
        <v/>
      </c>
      <c r="K508" s="328">
        <f>'6桁'!K508</f>
        <v>0</v>
      </c>
      <c r="L508" s="108">
        <f>IF(ISBLANK('6桁'!L508)=TRUE,"",VLOOKUP(パターン表!L508, 'パターン別掛け率（入力）'!$C$3:$I$302, 7, FALSE))</f>
        <v>100</v>
      </c>
      <c r="M508" s="328" t="str">
        <f>'6桁'!M508</f>
        <v>V</v>
      </c>
      <c r="N508" s="108" t="str">
        <f>IF(ISBLANK('6桁'!N508)=TRUE,"",VLOOKUP(パターン表!N508, 'パターン別掛け率（入力）'!$C$3:$I$302, 7, FALSE))</f>
        <v/>
      </c>
      <c r="O508" s="251">
        <f>'6桁'!O508</f>
        <v>0</v>
      </c>
      <c r="P508" s="108">
        <f>IF(ISBLANK('6桁'!P508)=TRUE,"",VLOOKUP(パターン表!P508, 'パターン別掛け率（入力）'!$C$3:$I$302, 7, FALSE))</f>
        <v>100</v>
      </c>
      <c r="Q508" s="328" t="str">
        <f>'6桁'!Q508</f>
        <v>⑩Q
WL</v>
      </c>
      <c r="R508" s="431" t="str">
        <f>IF(ISBLANK('6桁'!R508)=TRUE,"",VLOOKUP(パターン表!R508, 'パターン別掛け率（入力）'!$C$3:$I$302, 7, FALSE))</f>
        <v/>
      </c>
      <c r="S508" s="328">
        <f>'6桁'!S508</f>
        <v>0</v>
      </c>
      <c r="T508" s="431" t="str">
        <f>IF(ISBLANK('6桁'!T508)=TRUE,"",VLOOKUP(パターン表!T508, 'パターン別掛け率（入力）'!$C$3:$I$302, 7, FALSE))</f>
        <v/>
      </c>
      <c r="U508" s="251">
        <f>'6桁'!U508</f>
        <v>0</v>
      </c>
      <c r="V508" s="431" t="str">
        <f>IF(ISBLANK('6桁'!V508)=TRUE,"",VLOOKUP(パターン表!V508, 'パターン別掛け率（入力）'!$C$3:$I$302, 7, FALSE))</f>
        <v/>
      </c>
      <c r="W508" s="328">
        <f>'6桁'!W508</f>
        <v>0</v>
      </c>
      <c r="X508" s="74"/>
      <c r="Y508" s="265"/>
      <c r="Z508" s="40"/>
    </row>
    <row r="509" spans="2:26" ht="30" customHeight="1">
      <c r="B509" s="504"/>
      <c r="C509" s="560" t="s">
        <v>2002</v>
      </c>
      <c r="D509" s="607"/>
      <c r="E509" s="591" t="s">
        <v>2009</v>
      </c>
      <c r="F509" s="592"/>
      <c r="G509" s="363"/>
      <c r="H509" s="111" t="str">
        <f>IF(ISBLANK('6桁'!H509)=TRUE,"",VLOOKUP(パターン表!H509, 'パターン別掛け率（入力）'!$C$3:$I$302, 7, FALSE))</f>
        <v/>
      </c>
      <c r="I509" s="99">
        <f>'6桁'!I509</f>
        <v>0</v>
      </c>
      <c r="J509" s="111" t="str">
        <f>IF(ISBLANK('6桁'!J509)=TRUE,"",VLOOKUP(パターン表!J509, 'パターン別掛け率（入力）'!$C$3:$I$302, 7, FALSE))</f>
        <v/>
      </c>
      <c r="K509" s="99">
        <f>'6桁'!K509</f>
        <v>0</v>
      </c>
      <c r="L509" s="111">
        <f>IF(ISBLANK('6桁'!L509)=TRUE,"",VLOOKUP(パターン表!L509, 'パターン別掛け率（入力）'!$C$3:$I$302, 7, FALSE))</f>
        <v>100</v>
      </c>
      <c r="M509" s="99" t="str">
        <f>'6桁'!M509</f>
        <v>⑨H</v>
      </c>
      <c r="N509" s="111" t="str">
        <f>IF(ISBLANK('6桁'!N509)=TRUE,"",VLOOKUP(パターン表!N509, 'パターン別掛け率（入力）'!$C$3:$I$302, 7, FALSE))</f>
        <v/>
      </c>
      <c r="O509" s="142">
        <f>'6桁'!O509</f>
        <v>0</v>
      </c>
      <c r="P509" s="111">
        <f>IF(ISBLANK('6桁'!P509)=TRUE,"",VLOOKUP(パターン表!P509, 'パターン別掛け率（入力）'!$C$3:$I$302, 7, FALSE))</f>
        <v>100</v>
      </c>
      <c r="Q509" s="99" t="str">
        <f>'6桁'!Q509</f>
        <v>⑧Q
WL</v>
      </c>
      <c r="R509" s="421" t="str">
        <f>IF(ISBLANK('6桁'!R509)=TRUE,"",VLOOKUP(パターン表!R509, 'パターン別掛け率（入力）'!$C$3:$I$302, 7, FALSE))</f>
        <v/>
      </c>
      <c r="S509" s="99">
        <f>'6桁'!S509</f>
        <v>0</v>
      </c>
      <c r="T509" s="421" t="str">
        <f>IF(ISBLANK('6桁'!T509)=TRUE,"",VLOOKUP(パターン表!T509, 'パターン別掛け率（入力）'!$C$3:$I$302, 7, FALSE))</f>
        <v/>
      </c>
      <c r="U509" s="142">
        <f>'6桁'!U509</f>
        <v>0</v>
      </c>
      <c r="V509" s="421" t="str">
        <f>IF(ISBLANK('6桁'!V509)=TRUE,"",VLOOKUP(パターン表!V509, 'パターン別掛け率（入力）'!$C$3:$I$302, 7, FALSE))</f>
        <v/>
      </c>
      <c r="W509" s="99">
        <f>'6桁'!W509</f>
        <v>0</v>
      </c>
      <c r="X509" s="74"/>
      <c r="Y509" s="265"/>
      <c r="Z509" s="40"/>
    </row>
    <row r="510" spans="2:26" ht="30" customHeight="1">
      <c r="B510" s="503">
        <v>17</v>
      </c>
      <c r="C510" s="576" t="s">
        <v>144</v>
      </c>
      <c r="D510" s="610"/>
      <c r="E510" s="576"/>
      <c r="F510" s="593"/>
      <c r="G510" s="361">
        <v>95</v>
      </c>
      <c r="H510" s="94">
        <f>IF(ISBLANK('6桁'!H510)=TRUE,"",VLOOKUP(パターン表!H510, 'パターン別掛け率（入力）'!$C$3:$I$302, 7, FALSE))</f>
        <v>100</v>
      </c>
      <c r="I510" s="360" t="str">
        <f>'6桁'!I510</f>
        <v>V★</v>
      </c>
      <c r="J510" s="94" t="str">
        <f>IF(ISBLANK('6桁'!J510)=TRUE,"",VLOOKUP(パターン表!J510, 'パターン別掛け率（入力）'!$C$3:$I$302, 7, FALSE))</f>
        <v/>
      </c>
      <c r="K510" s="360">
        <f>'6桁'!K510</f>
        <v>0</v>
      </c>
      <c r="L510" s="94" t="str">
        <f>IF(ISBLANK('6桁'!L510)=TRUE,"",VLOOKUP(パターン表!L510, 'パターン別掛け率（入力）'!$C$3:$I$302, 7, FALSE))</f>
        <v/>
      </c>
      <c r="M510" s="360">
        <f>'6桁'!M510</f>
        <v>0</v>
      </c>
      <c r="N510" s="94" t="str">
        <f>IF(ISBLANK('6桁'!N510)=TRUE,"",VLOOKUP(パターン表!N510, 'パターン別掛け率（入力）'!$C$3:$I$302, 7, FALSE))</f>
        <v/>
      </c>
      <c r="O510" s="133">
        <f>'6桁'!O510</f>
        <v>0</v>
      </c>
      <c r="P510" s="94" t="str">
        <f>IF(ISBLANK('6桁'!P510)=TRUE,"",VLOOKUP(パターン表!P510, 'パターン別掛け率（入力）'!$C$3:$I$302, 7, FALSE))</f>
        <v/>
      </c>
      <c r="Q510" s="360">
        <f>'6桁'!Q510</f>
        <v>0</v>
      </c>
      <c r="R510" s="423" t="str">
        <f>IF(ISBLANK('6桁'!R510)=TRUE,"",VLOOKUP(パターン表!R510, 'パターン別掛け率（入力）'!$C$3:$I$302, 7, FALSE))</f>
        <v/>
      </c>
      <c r="S510" s="360">
        <f>'6桁'!S510</f>
        <v>0</v>
      </c>
      <c r="T510" s="423" t="str">
        <f>IF(ISBLANK('6桁'!T510)=TRUE,"",VLOOKUP(パターン表!T510, 'パターン別掛け率（入力）'!$C$3:$I$302, 7, FALSE))</f>
        <v/>
      </c>
      <c r="U510" s="133">
        <f>'6桁'!U510</f>
        <v>0</v>
      </c>
      <c r="V510" s="423" t="str">
        <f>IF(ISBLANK('6桁'!V510)=TRUE,"",VLOOKUP(パターン表!V510, 'パターン別掛け率（入力）'!$C$3:$I$302, 7, FALSE))</f>
        <v/>
      </c>
      <c r="W510" s="360">
        <f>'6桁'!W510</f>
        <v>0</v>
      </c>
      <c r="X510" s="74"/>
      <c r="Y510" s="265"/>
      <c r="Z510" s="40"/>
    </row>
    <row r="511" spans="2:26" ht="30" customHeight="1">
      <c r="B511" s="503"/>
      <c r="C511" s="500" t="s">
        <v>51</v>
      </c>
      <c r="D511" s="605"/>
      <c r="E511" s="500">
        <v>94</v>
      </c>
      <c r="F511" s="587"/>
      <c r="G511" s="342">
        <v>98</v>
      </c>
      <c r="H511" s="95">
        <f>IF(ISBLANK('6桁'!H511)=TRUE,"",VLOOKUP(パターン表!H511, 'パターン別掛け率（入力）'!$C$3:$I$302, 7, FALSE))</f>
        <v>100</v>
      </c>
      <c r="I511" s="96" t="str">
        <f>'6桁'!I511</f>
        <v>W</v>
      </c>
      <c r="J511" s="95">
        <f>IF(ISBLANK('6桁'!J511)=TRUE,"",VLOOKUP(パターン表!J511, 'パターン別掛け率（入力）'!$C$3:$I$302, 7, FALSE))</f>
        <v>100</v>
      </c>
      <c r="K511" s="96" t="str">
        <f>'6桁'!K511</f>
        <v>V</v>
      </c>
      <c r="L511" s="95" t="str">
        <f>IF(ISBLANK('6桁'!L511)=TRUE,"",VLOOKUP(パターン表!L511, 'パターン別掛け率（入力）'!$C$3:$I$302, 7, FALSE))</f>
        <v/>
      </c>
      <c r="M511" s="96">
        <f>'6桁'!M511</f>
        <v>0</v>
      </c>
      <c r="N511" s="95" t="str">
        <f>IF(ISBLANK('6桁'!N511)=TRUE,"",VLOOKUP(パターン表!N511, 'パターン別掛け率（入力）'!$C$3:$I$302, 7, FALSE))</f>
        <v/>
      </c>
      <c r="O511" s="126">
        <f>'6桁'!O511</f>
        <v>0</v>
      </c>
      <c r="P511" s="95" t="str">
        <f>IF(ISBLANK('6桁'!P511)=TRUE,"",VLOOKUP(パターン表!P511, 'パターン別掛け率（入力）'!$C$3:$I$302, 7, FALSE))</f>
        <v/>
      </c>
      <c r="Q511" s="96">
        <f>'6桁'!Q511</f>
        <v>0</v>
      </c>
      <c r="R511" s="420" t="str">
        <f>IF(ISBLANK('6桁'!R511)=TRUE,"",VLOOKUP(パターン表!R511, 'パターン別掛け率（入力）'!$C$3:$I$302, 7, FALSE))</f>
        <v/>
      </c>
      <c r="S511" s="96">
        <f>'6桁'!S511</f>
        <v>0</v>
      </c>
      <c r="T511" s="420" t="str">
        <f>IF(ISBLANK('6桁'!T511)=TRUE,"",VLOOKUP(パターン表!T511, 'パターン別掛け率（入力）'!$C$3:$I$302, 7, FALSE))</f>
        <v/>
      </c>
      <c r="U511" s="126">
        <f>'6桁'!U511</f>
        <v>0</v>
      </c>
      <c r="V511" s="420" t="str">
        <f>IF(ISBLANK('6桁'!V511)=TRUE,"",VLOOKUP(パターン表!V511, 'パターン別掛け率（入力）'!$C$3:$I$302, 7, FALSE))</f>
        <v/>
      </c>
      <c r="W511" s="96">
        <f>'6桁'!W511</f>
        <v>0</v>
      </c>
      <c r="X511" s="74"/>
      <c r="Y511" s="265"/>
      <c r="Z511" s="40"/>
    </row>
    <row r="512" spans="2:26" ht="30" customHeight="1">
      <c r="B512" s="503"/>
      <c r="C512" s="500" t="s">
        <v>145</v>
      </c>
      <c r="D512" s="605"/>
      <c r="E512" s="500">
        <v>97</v>
      </c>
      <c r="F512" s="587"/>
      <c r="G512" s="342">
        <v>101</v>
      </c>
      <c r="H512" s="95">
        <f>IF(ISBLANK('6桁'!H512)=TRUE,"",VLOOKUP(パターン表!H512, 'パターン別掛け率（入力）'!$C$3:$I$302, 7, FALSE))</f>
        <v>100</v>
      </c>
      <c r="I512" s="96" t="str">
        <f>'6桁'!I512</f>
        <v>W</v>
      </c>
      <c r="J512" s="95">
        <f>IF(ISBLANK('6桁'!J512)=TRUE,"",VLOOKUP(パターン表!J512, 'パターン別掛け率（入力）'!$C$3:$I$302, 7, FALSE))</f>
        <v>100</v>
      </c>
      <c r="K512" s="96" t="str">
        <f>'6桁'!K512</f>
        <v>W★</v>
      </c>
      <c r="L512" s="95" t="str">
        <f>IF(ISBLANK('6桁'!L512)=TRUE,"",VLOOKUP(パターン表!L512, 'パターン別掛け率（入力）'!$C$3:$I$302, 7, FALSE))</f>
        <v/>
      </c>
      <c r="M512" s="96">
        <f>'6桁'!M512</f>
        <v>0</v>
      </c>
      <c r="N512" s="95" t="str">
        <f>IF(ISBLANK('6桁'!N512)=TRUE,"",VLOOKUP(パターン表!N512, 'パターン別掛け率（入力）'!$C$3:$I$302, 7, FALSE))</f>
        <v/>
      </c>
      <c r="O512" s="126">
        <f>'6桁'!O512</f>
        <v>0</v>
      </c>
      <c r="P512" s="95" t="str">
        <f>IF(ISBLANK('6桁'!P512)=TRUE,"",VLOOKUP(パターン表!P512, 'パターン別掛け率（入力）'!$C$3:$I$302, 7, FALSE))</f>
        <v/>
      </c>
      <c r="Q512" s="96">
        <f>'6桁'!Q512</f>
        <v>0</v>
      </c>
      <c r="R512" s="420" t="str">
        <f>IF(ISBLANK('6桁'!R512)=TRUE,"",VLOOKUP(パターン表!R512, 'パターン別掛け率（入力）'!$C$3:$I$302, 7, FALSE))</f>
        <v/>
      </c>
      <c r="S512" s="96">
        <f>'6桁'!S512</f>
        <v>0</v>
      </c>
      <c r="T512" s="420" t="str">
        <f>IF(ISBLANK('6桁'!T512)=TRUE,"",VLOOKUP(パターン表!T512, 'パターン別掛け率（入力）'!$C$3:$I$302, 7, FALSE))</f>
        <v/>
      </c>
      <c r="U512" s="126">
        <f>'6桁'!U512</f>
        <v>0</v>
      </c>
      <c r="V512" s="420" t="str">
        <f>IF(ISBLANK('6桁'!V512)=TRUE,"",VLOOKUP(パターン表!V512, 'パターン別掛け率（入力）'!$C$3:$I$302, 7, FALSE))</f>
        <v/>
      </c>
      <c r="W512" s="96">
        <f>'6桁'!W512</f>
        <v>0</v>
      </c>
      <c r="X512" s="74"/>
      <c r="Y512" s="265"/>
      <c r="Z512" s="40"/>
    </row>
    <row r="513" spans="2:27" ht="30" customHeight="1">
      <c r="B513" s="503"/>
      <c r="C513" s="500" t="s">
        <v>146</v>
      </c>
      <c r="D513" s="605"/>
      <c r="E513" s="500">
        <v>99</v>
      </c>
      <c r="F513" s="587"/>
      <c r="G513" s="342">
        <v>103</v>
      </c>
      <c r="H513" s="95">
        <f>IF(ISBLANK('6桁'!H513)=TRUE,"",VLOOKUP(パターン表!H513, 'パターン別掛け率（入力）'!$C$3:$I$302, 7, FALSE))</f>
        <v>100</v>
      </c>
      <c r="I513" s="96" t="str">
        <f>'6桁'!I513</f>
        <v>W</v>
      </c>
      <c r="J513" s="95" t="str">
        <f>IF(ISBLANK('6桁'!J513)=TRUE,"",VLOOKUP(パターン表!J513, 'パターン別掛け率（入力）'!$C$3:$I$302, 7, FALSE))</f>
        <v/>
      </c>
      <c r="K513" s="96">
        <f>'6桁'!K513</f>
        <v>0</v>
      </c>
      <c r="L513" s="95" t="str">
        <f>IF(ISBLANK('6桁'!L513)=TRUE,"",VLOOKUP(パターン表!L513, 'パターン別掛け率（入力）'!$C$3:$I$302, 7, FALSE))</f>
        <v/>
      </c>
      <c r="M513" s="96">
        <f>'6桁'!M513</f>
        <v>0</v>
      </c>
      <c r="N513" s="95" t="str">
        <f>IF(ISBLANK('6桁'!N513)=TRUE,"",VLOOKUP(パターン表!N513, 'パターン別掛け率（入力）'!$C$3:$I$302, 7, FALSE))</f>
        <v/>
      </c>
      <c r="O513" s="126">
        <f>'6桁'!O513</f>
        <v>0</v>
      </c>
      <c r="P513" s="95" t="str">
        <f>IF(ISBLANK('6桁'!P513)=TRUE,"",VLOOKUP(パターン表!P513, 'パターン別掛け率（入力）'!$C$3:$I$302, 7, FALSE))</f>
        <v/>
      </c>
      <c r="Q513" s="96">
        <f>'6桁'!Q513</f>
        <v>0</v>
      </c>
      <c r="R513" s="420" t="str">
        <f>IF(ISBLANK('6桁'!R513)=TRUE,"",VLOOKUP(パターン表!R513, 'パターン別掛け率（入力）'!$C$3:$I$302, 7, FALSE))</f>
        <v/>
      </c>
      <c r="S513" s="96">
        <f>'6桁'!S513</f>
        <v>0</v>
      </c>
      <c r="T513" s="420">
        <f>IF(ISBLANK('6桁'!T513)=TRUE,"",VLOOKUP(パターン表!T513, 'パターン別掛け率（入力）'!$C$3:$I$302, 7, FALSE))</f>
        <v>100</v>
      </c>
      <c r="U513" s="126" t="str">
        <f>'6桁'!U513</f>
        <v>W★</v>
      </c>
      <c r="V513" s="420" t="str">
        <f>IF(ISBLANK('6桁'!V513)=TRUE,"",VLOOKUP(パターン表!V513, 'パターン別掛け率（入力）'!$C$3:$I$302, 7, FALSE))</f>
        <v/>
      </c>
      <c r="W513" s="96">
        <f>'6桁'!W513</f>
        <v>0</v>
      </c>
      <c r="X513" s="74"/>
      <c r="Y513" s="265"/>
      <c r="Z513" s="40"/>
    </row>
    <row r="514" spans="2:27" ht="30" customHeight="1">
      <c r="B514" s="503"/>
      <c r="C514" s="500" t="s">
        <v>82</v>
      </c>
      <c r="D514" s="605"/>
      <c r="E514" s="500">
        <v>96</v>
      </c>
      <c r="F514" s="587"/>
      <c r="G514" s="342">
        <v>100</v>
      </c>
      <c r="H514" s="95">
        <f>IF(ISBLANK('6桁'!H514)=TRUE,"",VLOOKUP(パターン表!H514, 'パターン別掛け率（入力）'!$C$3:$I$302, 7, FALSE))</f>
        <v>100</v>
      </c>
      <c r="I514" s="96" t="str">
        <f>'6桁'!I514</f>
        <v>H</v>
      </c>
      <c r="J514" s="95" t="str">
        <f>IF(ISBLANK('6桁'!J514)=TRUE,"",VLOOKUP(パターン表!J514, 'パターン別掛け率（入力）'!$C$3:$I$302, 7, FALSE))</f>
        <v/>
      </c>
      <c r="K514" s="96">
        <f>'6桁'!K514</f>
        <v>0</v>
      </c>
      <c r="L514" s="95">
        <f>IF(ISBLANK('6桁'!L514)=TRUE,"",VLOOKUP(パターン表!L514, 'パターン別掛け率（入力）'!$C$3:$I$302, 7, FALSE))</f>
        <v>100</v>
      </c>
      <c r="M514" s="96" t="str">
        <f>'6桁'!M514</f>
        <v>H</v>
      </c>
      <c r="N514" s="95">
        <f>IF(ISBLANK('6桁'!N514)=TRUE,"",VLOOKUP(パターン表!N514, 'パターン別掛け率（入力）'!$C$3:$I$302, 7, FALSE))</f>
        <v>100</v>
      </c>
      <c r="O514" s="126" t="str">
        <f>'6桁'!O514</f>
        <v>H★
RBL</v>
      </c>
      <c r="P514" s="95" t="str">
        <f>IF(ISBLANK('6桁'!P514)=TRUE,"",VLOOKUP(パターン表!P514, 'パターン別掛け率（入力）'!$C$3:$I$302, 7, FALSE))</f>
        <v/>
      </c>
      <c r="Q514" s="96">
        <f>'6桁'!Q514</f>
        <v>0</v>
      </c>
      <c r="R514" s="420" t="str">
        <f>IF(ISBLANK('6桁'!R514)=TRUE,"",VLOOKUP(パターン表!R514, 'パターン別掛け率（入力）'!$C$3:$I$302, 7, FALSE))</f>
        <v/>
      </c>
      <c r="S514" s="96">
        <f>'6桁'!S514</f>
        <v>0</v>
      </c>
      <c r="T514" s="420" t="str">
        <f>IF(ISBLANK('6桁'!T514)=TRUE,"",VLOOKUP(パターン表!T514, 'パターン別掛け率（入力）'!$C$3:$I$302, 7, FALSE))</f>
        <v/>
      </c>
      <c r="U514" s="126">
        <f>'6桁'!U514</f>
        <v>0</v>
      </c>
      <c r="V514" s="420" t="str">
        <f>IF(ISBLANK('6桁'!V514)=TRUE,"",VLOOKUP(パターン表!V514, 'パターン別掛け率（入力）'!$C$3:$I$302, 7, FALSE))</f>
        <v/>
      </c>
      <c r="W514" s="96">
        <f>'6桁'!W514</f>
        <v>0</v>
      </c>
      <c r="X514" s="74"/>
      <c r="Y514" s="265"/>
      <c r="Z514" s="40"/>
    </row>
    <row r="515" spans="2:27" ht="30" customHeight="1">
      <c r="B515" s="503"/>
      <c r="C515" s="500" t="s">
        <v>208</v>
      </c>
      <c r="D515" s="605"/>
      <c r="E515" s="500">
        <v>99</v>
      </c>
      <c r="F515" s="587"/>
      <c r="G515" s="342">
        <v>103</v>
      </c>
      <c r="H515" s="95">
        <f>IF(ISBLANK('6桁'!H515)=TRUE,"",VLOOKUP(パターン表!H515, 'パターン別掛け率（入力）'!$C$3:$I$302, 7, FALSE))</f>
        <v>100</v>
      </c>
      <c r="I515" s="96" t="str">
        <f>'6桁'!I515</f>
        <v>H</v>
      </c>
      <c r="J515" s="95" t="str">
        <f>IF(ISBLANK('6桁'!J515)=TRUE,"",VLOOKUP(パターン表!J515, 'パターン別掛け率（入力）'!$C$3:$I$302, 7, FALSE))</f>
        <v/>
      </c>
      <c r="K515" s="96">
        <f>'6桁'!K515</f>
        <v>0</v>
      </c>
      <c r="L515" s="95">
        <f>IF(ISBLANK('6桁'!L515)=TRUE,"",VLOOKUP(パターン表!L515, 'パターン別掛け率（入力）'!$C$3:$I$302, 7, FALSE))</f>
        <v>100</v>
      </c>
      <c r="M515" s="96" t="str">
        <f>'6桁'!M515</f>
        <v>V</v>
      </c>
      <c r="N515" s="95">
        <f>IF(ISBLANK('6桁'!N515)=TRUE,"",VLOOKUP(パターン表!N515, 'パターン別掛け率（入力）'!$C$3:$I$302, 7, FALSE))</f>
        <v>100</v>
      </c>
      <c r="O515" s="126" t="str">
        <f>'6桁'!O515</f>
        <v>H
RBL</v>
      </c>
      <c r="P515" s="95" t="str">
        <f>IF(ISBLANK('6桁'!P515)=TRUE,"",VLOOKUP(パターン表!P515, 'パターン別掛け率（入力）'!$C$3:$I$302, 7, FALSE))</f>
        <v/>
      </c>
      <c r="Q515" s="96">
        <f>'6桁'!Q515</f>
        <v>0</v>
      </c>
      <c r="R515" s="420" t="str">
        <f>IF(ISBLANK('6桁'!R515)=TRUE,"",VLOOKUP(パターン表!R515, 'パターン別掛け率（入力）'!$C$3:$I$302, 7, FALSE))</f>
        <v/>
      </c>
      <c r="S515" s="96">
        <f>'6桁'!S515</f>
        <v>0</v>
      </c>
      <c r="T515" s="420" t="str">
        <f>IF(ISBLANK('6桁'!T515)=TRUE,"",VLOOKUP(パターン表!T515, 'パターン別掛け率（入力）'!$C$3:$I$302, 7, FALSE))</f>
        <v/>
      </c>
      <c r="U515" s="126">
        <f>'6桁'!U515</f>
        <v>0</v>
      </c>
      <c r="V515" s="420" t="str">
        <f>IF(ISBLANK('6桁'!V515)=TRUE,"",VLOOKUP(パターン表!V515, 'パターン別掛け率（入力）'!$C$3:$I$302, 7, FALSE))</f>
        <v/>
      </c>
      <c r="W515" s="96">
        <f>'6桁'!W515</f>
        <v>0</v>
      </c>
      <c r="X515" s="74"/>
      <c r="Y515" s="265"/>
      <c r="Z515" s="40"/>
    </row>
    <row r="516" spans="2:27" ht="30" customHeight="1">
      <c r="B516" s="503"/>
      <c r="C516" s="500" t="s">
        <v>437</v>
      </c>
      <c r="D516" s="605"/>
      <c r="E516" s="500">
        <v>102</v>
      </c>
      <c r="F516" s="587"/>
      <c r="G516" s="342"/>
      <c r="H516" s="95" t="str">
        <f>IF(ISBLANK('6桁'!H516)=TRUE,"",VLOOKUP(パターン表!H516, 'パターン別掛け率（入力）'!$C$3:$I$302, 7, FALSE))</f>
        <v/>
      </c>
      <c r="I516" s="96">
        <f>'6桁'!I516</f>
        <v>0</v>
      </c>
      <c r="J516" s="95" t="str">
        <f>IF(ISBLANK('6桁'!J516)=TRUE,"",VLOOKUP(パターン表!J516, 'パターン別掛け率（入力）'!$C$3:$I$302, 7, FALSE))</f>
        <v/>
      </c>
      <c r="K516" s="96">
        <f>'6桁'!K516</f>
        <v>0</v>
      </c>
      <c r="L516" s="95" t="str">
        <f>IF(ISBLANK('6桁'!L516)=TRUE,"",VLOOKUP(パターン表!L516, 'パターン別掛け率（入力）'!$C$3:$I$302, 7, FALSE))</f>
        <v/>
      </c>
      <c r="M516" s="96">
        <f>'6桁'!M516</f>
        <v>0</v>
      </c>
      <c r="N516" s="95" t="str">
        <f>IF(ISBLANK('6桁'!N516)=TRUE,"",VLOOKUP(パターン表!N516, 'パターン別掛け率（入力）'!$C$3:$I$302, 7, FALSE))</f>
        <v/>
      </c>
      <c r="O516" s="126">
        <f>'6桁'!O516</f>
        <v>0</v>
      </c>
      <c r="P516" s="95" t="str">
        <f>IF(ISBLANK('6桁'!P516)=TRUE,"",VLOOKUP(パターン表!P516, 'パターン別掛け率（入力）'!$C$3:$I$302, 7, FALSE))</f>
        <v/>
      </c>
      <c r="Q516" s="96">
        <f>'6桁'!Q516</f>
        <v>0</v>
      </c>
      <c r="R516" s="420" t="str">
        <f>IF(ISBLANK('6桁'!R516)=TRUE,"",VLOOKUP(パターン表!R516, 'パターン別掛け率（入力）'!$C$3:$I$302, 7, FALSE))</f>
        <v/>
      </c>
      <c r="S516" s="96">
        <f>'6桁'!S516</f>
        <v>0</v>
      </c>
      <c r="T516" s="420">
        <f>IF(ISBLANK('6桁'!T516)=TRUE,"",VLOOKUP(パターン表!T516, 'パターン別掛け率（入力）'!$C$3:$I$302, 7, FALSE))</f>
        <v>100</v>
      </c>
      <c r="U516" s="126" t="str">
        <f>'6桁'!U516</f>
        <v>W</v>
      </c>
      <c r="V516" s="420" t="str">
        <f>IF(ISBLANK('6桁'!V516)=TRUE,"",VLOOKUP(パターン表!V516, 'パターン別掛け率（入力）'!$C$3:$I$302, 7, FALSE))</f>
        <v/>
      </c>
      <c r="W516" s="96">
        <f>'6桁'!W516</f>
        <v>0</v>
      </c>
      <c r="X516" s="74"/>
      <c r="Y516" s="265"/>
      <c r="Z516" s="40"/>
    </row>
    <row r="517" spans="2:27" ht="30" customHeight="1">
      <c r="B517" s="503"/>
      <c r="C517" s="500" t="s">
        <v>340</v>
      </c>
      <c r="D517" s="605"/>
      <c r="E517" s="590" t="s">
        <v>2005</v>
      </c>
      <c r="F517" s="587"/>
      <c r="G517" s="342">
        <v>106</v>
      </c>
      <c r="H517" s="95">
        <f>IF(ISBLANK('6桁'!H517)=TRUE,"",VLOOKUP(パターン表!H517, 'パターン別掛け率（入力）'!$C$3:$I$302, 7, FALSE))</f>
        <v>100</v>
      </c>
      <c r="I517" s="96" t="str">
        <f>'6桁'!I517</f>
        <v>H</v>
      </c>
      <c r="J517" s="95" t="str">
        <f>IF(ISBLANK('6桁'!J517)=TRUE,"",VLOOKUP(パターン表!J517, 'パターン別掛け率（入力）'!$C$3:$I$302, 7, FALSE))</f>
        <v/>
      </c>
      <c r="K517" s="96">
        <f>'6桁'!K517</f>
        <v>0</v>
      </c>
      <c r="L517" s="95">
        <f>IF(ISBLANK('6桁'!L517)=TRUE,"",VLOOKUP(パターン表!L517, 'パターン別掛け率（入力）'!$C$3:$I$302, 7, FALSE))</f>
        <v>100</v>
      </c>
      <c r="M517" s="96" t="str">
        <f>'6桁'!M517</f>
        <v>V</v>
      </c>
      <c r="N517" s="95">
        <f>IF(ISBLANK('6桁'!N517)=TRUE,"",VLOOKUP(パターン表!N517, 'パターン別掛け率（入力）'!$C$3:$I$302, 7, FALSE))</f>
        <v>100</v>
      </c>
      <c r="O517" s="126" t="str">
        <f>'6桁'!O517</f>
        <v>H
RBL</v>
      </c>
      <c r="P517" s="95">
        <f>IF(ISBLANK('6桁'!P517)=TRUE,"",VLOOKUP(パターン表!P517, 'パターン別掛け率（入力）'!$C$3:$I$302, 7, FALSE))</f>
        <v>100</v>
      </c>
      <c r="Q517" s="96" t="str">
        <f>'6桁'!Q517</f>
        <v>⑧Q
WL</v>
      </c>
      <c r="R517" s="420" t="str">
        <f>IF(ISBLANK('6桁'!R517)=TRUE,"",VLOOKUP(パターン表!R517, 'パターン別掛け率（入力）'!$C$3:$I$302, 7, FALSE))</f>
        <v/>
      </c>
      <c r="S517" s="96">
        <f>'6桁'!S517</f>
        <v>0</v>
      </c>
      <c r="T517" s="420" t="str">
        <f>IF(ISBLANK('6桁'!T517)=TRUE,"",VLOOKUP(パターン表!T517, 'パターン別掛け率（入力）'!$C$3:$I$302, 7, FALSE))</f>
        <v/>
      </c>
      <c r="U517" s="126">
        <f>'6桁'!U517</f>
        <v>0</v>
      </c>
      <c r="V517" s="420" t="str">
        <f>IF(ISBLANK('6桁'!V517)=TRUE,"",VLOOKUP(パターン表!V517, 'パターン別掛け率（入力）'!$C$3:$I$302, 7, FALSE))</f>
        <v/>
      </c>
      <c r="W517" s="96">
        <f>'6桁'!W517</f>
        <v>0</v>
      </c>
      <c r="X517" s="74"/>
      <c r="Y517" s="265"/>
      <c r="Z517" s="40"/>
    </row>
    <row r="518" spans="2:27" ht="30" customHeight="1">
      <c r="B518" s="503"/>
      <c r="C518" s="500" t="s">
        <v>317</v>
      </c>
      <c r="D518" s="605"/>
      <c r="E518" s="500"/>
      <c r="F518" s="587"/>
      <c r="G518" s="342">
        <v>108</v>
      </c>
      <c r="H518" s="95" t="str">
        <f>IF(ISBLANK('6桁'!H518)=TRUE,"",VLOOKUP(パターン表!H518, 'パターン別掛け率（入力）'!$C$3:$I$302, 7, FALSE))</f>
        <v/>
      </c>
      <c r="I518" s="96">
        <f>'6桁'!I518</f>
        <v>0</v>
      </c>
      <c r="J518" s="95" t="str">
        <f>IF(ISBLANK('6桁'!J518)=TRUE,"",VLOOKUP(パターン表!J518, 'パターン別掛け率（入力）'!$C$3:$I$302, 7, FALSE))</f>
        <v/>
      </c>
      <c r="K518" s="96">
        <f>'6桁'!K518</f>
        <v>0</v>
      </c>
      <c r="L518" s="95">
        <f>IF(ISBLANK('6桁'!L518)=TRUE,"",VLOOKUP(パターン表!L518, 'パターン別掛け率（入力）'!$C$3:$I$302, 7, FALSE))</f>
        <v>100</v>
      </c>
      <c r="M518" s="96" t="str">
        <f>'6桁'!M518</f>
        <v>V★</v>
      </c>
      <c r="N518" s="95">
        <f>IF(ISBLANK('6桁'!N518)=TRUE,"",VLOOKUP(パターン表!N518, 'パターン別掛け率（入力）'!$C$3:$I$302, 7, FALSE))</f>
        <v>100</v>
      </c>
      <c r="O518" s="96" t="str">
        <f>'6桁'!O518</f>
        <v>H★
RBL</v>
      </c>
      <c r="P518" s="95" t="str">
        <f>IF(ISBLANK('6桁'!P518)=TRUE,"",VLOOKUP(パターン表!P518, 'パターン別掛け率（入力）'!$C$3:$I$302, 7, FALSE))</f>
        <v/>
      </c>
      <c r="Q518" s="96">
        <f>'6桁'!Q518</f>
        <v>0</v>
      </c>
      <c r="R518" s="420" t="str">
        <f>IF(ISBLANK('6桁'!R518)=TRUE,"",VLOOKUP(パターン表!R518, 'パターン別掛け率（入力）'!$C$3:$I$302, 7, FALSE))</f>
        <v/>
      </c>
      <c r="S518" s="96">
        <f>'6桁'!S518</f>
        <v>0</v>
      </c>
      <c r="T518" s="420" t="str">
        <f>IF(ISBLANK('6桁'!T518)=TRUE,"",VLOOKUP(パターン表!T518, 'パターン別掛け率（入力）'!$C$3:$I$302, 7, FALSE))</f>
        <v/>
      </c>
      <c r="U518" s="126">
        <f>'6桁'!U518</f>
        <v>0</v>
      </c>
      <c r="V518" s="420" t="str">
        <f>IF(ISBLANK('6桁'!V518)=TRUE,"",VLOOKUP(パターン表!V518, 'パターン別掛け率（入力）'!$C$3:$I$302, 7, FALSE))</f>
        <v/>
      </c>
      <c r="W518" s="96">
        <f>'6桁'!W518</f>
        <v>0</v>
      </c>
      <c r="X518" s="74"/>
      <c r="Y518" s="265"/>
      <c r="Z518" s="40"/>
    </row>
    <row r="519" spans="2:27" ht="30" customHeight="1">
      <c r="B519" s="503"/>
      <c r="C519" s="500" t="s">
        <v>672</v>
      </c>
      <c r="D519" s="605"/>
      <c r="E519" s="500">
        <v>107</v>
      </c>
      <c r="F519" s="587"/>
      <c r="G519" s="342"/>
      <c r="H519" s="95" t="str">
        <f>IF(ISBLANK('6桁'!H519)=TRUE,"",VLOOKUP(パターン表!H519, 'パターン別掛け率（入力）'!$C$3:$I$302, 7, FALSE))</f>
        <v/>
      </c>
      <c r="I519" s="96">
        <f>'6桁'!I519</f>
        <v>0</v>
      </c>
      <c r="J519" s="95" t="str">
        <f>IF(ISBLANK('6桁'!J519)=TRUE,"",VLOOKUP(パターン表!J519, 'パターン別掛け率（入力）'!$C$3:$I$302, 7, FALSE))</f>
        <v/>
      </c>
      <c r="K519" s="96">
        <f>'6桁'!K519</f>
        <v>0</v>
      </c>
      <c r="L519" s="95" t="str">
        <f>IF(ISBLANK('6桁'!L519)=TRUE,"",VLOOKUP(パターン表!L519, 'パターン別掛け率（入力）'!$C$3:$I$302, 7, FALSE))</f>
        <v/>
      </c>
      <c r="M519" s="96">
        <f>'6桁'!M519</f>
        <v>0</v>
      </c>
      <c r="N519" s="95">
        <f>IF(ISBLANK('6桁'!N519)=TRUE,"",VLOOKUP(パターン表!N519, 'パターン別掛け率（入力）'!$C$3:$I$302, 7, FALSE))</f>
        <v>100</v>
      </c>
      <c r="O519" s="96" t="str">
        <f>'6桁'!O519</f>
        <v>H
OWL</v>
      </c>
      <c r="P519" s="95" t="str">
        <f>IF(ISBLANK('6桁'!P519)=TRUE,"",VLOOKUP(パターン表!P519, 'パターン別掛け率（入力）'!$C$3:$I$302, 7, FALSE))</f>
        <v/>
      </c>
      <c r="Q519" s="96">
        <f>'6桁'!Q519</f>
        <v>0</v>
      </c>
      <c r="R519" s="420" t="str">
        <f>IF(ISBLANK('6桁'!R519)=TRUE,"",VLOOKUP(パターン表!R519, 'パターン別掛け率（入力）'!$C$3:$I$302, 7, FALSE))</f>
        <v/>
      </c>
      <c r="S519" s="96">
        <f>'6桁'!S519</f>
        <v>0</v>
      </c>
      <c r="T519" s="420" t="str">
        <f>IF(ISBLANK('6桁'!T519)=TRUE,"",VLOOKUP(パターン表!T519, 'パターン別掛け率（入力）'!$C$3:$I$302, 7, FALSE))</f>
        <v/>
      </c>
      <c r="U519" s="126">
        <f>'6桁'!U519</f>
        <v>0</v>
      </c>
      <c r="V519" s="420" t="str">
        <f>IF(ISBLANK('6桁'!V519)=TRUE,"",VLOOKUP(パターン表!V519, 'パターン別掛け率（入力）'!$C$3:$I$302, 7, FALSE))</f>
        <v/>
      </c>
      <c r="W519" s="96">
        <f>'6桁'!W519</f>
        <v>0</v>
      </c>
      <c r="X519" s="74"/>
      <c r="Y519" s="265"/>
      <c r="Z519" s="40"/>
    </row>
    <row r="520" spans="2:27" ht="30" customHeight="1">
      <c r="B520" s="503"/>
      <c r="C520" s="500" t="s">
        <v>370</v>
      </c>
      <c r="D520" s="605"/>
      <c r="E520" s="590" t="s">
        <v>2006</v>
      </c>
      <c r="F520" s="587"/>
      <c r="G520" s="342">
        <v>116</v>
      </c>
      <c r="H520" s="95" t="str">
        <f>IF(ISBLANK('6桁'!H520)=TRUE,"",VLOOKUP(パターン表!H520, 'パターン別掛け率（入力）'!$C$3:$I$302, 7, FALSE))</f>
        <v/>
      </c>
      <c r="I520" s="96">
        <f>'6桁'!I520</f>
        <v>0</v>
      </c>
      <c r="J520" s="95" t="str">
        <f>IF(ISBLANK('6桁'!J520)=TRUE,"",VLOOKUP(パターン表!J520, 'パターン別掛け率（入力）'!$C$3:$I$302, 7, FALSE))</f>
        <v/>
      </c>
      <c r="K520" s="96">
        <f>'6桁'!K520</f>
        <v>0</v>
      </c>
      <c r="L520" s="95">
        <f>IF(ISBLANK('6桁'!L520)=TRUE,"",VLOOKUP(パターン表!L520, 'パターン別掛け率（入力）'!$C$3:$I$302, 7, FALSE))</f>
        <v>100</v>
      </c>
      <c r="M520" s="96" t="str">
        <f>'6桁'!M520</f>
        <v>H</v>
      </c>
      <c r="N520" s="95">
        <f>IF(ISBLANK('6桁'!N520)=TRUE,"",VLOOKUP(パターン表!N520, 'パターン別掛け率（入力）'!$C$3:$I$302, 7, FALSE))</f>
        <v>100</v>
      </c>
      <c r="O520" s="126" t="str">
        <f>'6桁'!O520</f>
        <v>S
RBL</v>
      </c>
      <c r="P520" s="95">
        <f>IF(ISBLANK('6桁'!P520)=TRUE,"",VLOOKUP(パターン表!P520, 'パターン別掛け率（入力）'!$C$3:$I$302, 7, FALSE))</f>
        <v>100</v>
      </c>
      <c r="Q520" s="96" t="str">
        <f>'6桁'!Q520</f>
        <v>Q
WL</v>
      </c>
      <c r="R520" s="420" t="str">
        <f>IF(ISBLANK('6桁'!R520)=TRUE,"",VLOOKUP(パターン表!R520, 'パターン別掛け率（入力）'!$C$3:$I$302, 7, FALSE))</f>
        <v/>
      </c>
      <c r="S520" s="96">
        <f>'6桁'!S520</f>
        <v>0</v>
      </c>
      <c r="T520" s="420" t="str">
        <f>IF(ISBLANK('6桁'!T520)=TRUE,"",VLOOKUP(パターン表!T520, 'パターン別掛け率（入力）'!$C$3:$I$302, 7, FALSE))</f>
        <v/>
      </c>
      <c r="U520" s="126">
        <f>'6桁'!U520</f>
        <v>0</v>
      </c>
      <c r="V520" s="420">
        <f>IF(ISBLANK('6桁'!V520)=TRUE,"",VLOOKUP(パターン表!V520, 'パターン別掛け率（入力）'!$C$3:$I$302, 7, FALSE))</f>
        <v>100</v>
      </c>
      <c r="W520" s="96" t="str">
        <f>'6桁'!W520</f>
        <v>S★</v>
      </c>
      <c r="X520" s="74"/>
      <c r="Y520" s="265"/>
      <c r="Z520" s="40"/>
    </row>
    <row r="521" spans="2:27" ht="30" customHeight="1">
      <c r="B521" s="503"/>
      <c r="C521" s="500" t="s">
        <v>371</v>
      </c>
      <c r="D521" s="605"/>
      <c r="E521" s="500">
        <v>115</v>
      </c>
      <c r="F521" s="587"/>
      <c r="G521" s="342"/>
      <c r="H521" s="95" t="str">
        <f>IF(ISBLANK('6桁'!H521)=TRUE,"",VLOOKUP(パターン表!H521, 'パターン別掛け率（入力）'!$C$3:$I$302, 7, FALSE))</f>
        <v/>
      </c>
      <c r="I521" s="96">
        <f>'6桁'!I521</f>
        <v>0</v>
      </c>
      <c r="J521" s="95" t="str">
        <f>IF(ISBLANK('6桁'!J521)=TRUE,"",VLOOKUP(パターン表!J521, 'パターン別掛け率（入力）'!$C$3:$I$302, 7, FALSE))</f>
        <v/>
      </c>
      <c r="K521" s="96">
        <f>'6桁'!K521</f>
        <v>0</v>
      </c>
      <c r="L521" s="95">
        <f>IF(ISBLANK('6桁'!L521)=TRUE,"",VLOOKUP(パターン表!L521, 'パターン別掛け率（入力）'!$C$3:$I$302, 7, FALSE))</f>
        <v>100</v>
      </c>
      <c r="M521" s="96" t="str">
        <f>'6桁'!M521</f>
        <v>H</v>
      </c>
      <c r="N521" s="95">
        <f>IF(ISBLANK('6桁'!N521)=TRUE,"",VLOOKUP(パターン表!N521, 'パターン別掛け率（入力）'!$C$3:$I$302, 7, FALSE))</f>
        <v>100</v>
      </c>
      <c r="O521" s="126" t="str">
        <f>'6桁'!O521</f>
        <v>T
OWL</v>
      </c>
      <c r="P521" s="95" t="str">
        <f>IF(ISBLANK('6桁'!P521)=TRUE,"",VLOOKUP(パターン表!P521, 'パターン別掛け率（入力）'!$C$3:$I$302, 7, FALSE))</f>
        <v/>
      </c>
      <c r="Q521" s="96">
        <f>'6桁'!Q521</f>
        <v>0</v>
      </c>
      <c r="R521" s="420" t="str">
        <f>IF(ISBLANK('6桁'!R521)=TRUE,"",VLOOKUP(パターン表!R521, 'パターン別掛け率（入力）'!$C$3:$I$302, 7, FALSE))</f>
        <v/>
      </c>
      <c r="S521" s="96">
        <f>'6桁'!S521</f>
        <v>0</v>
      </c>
      <c r="T521" s="420" t="str">
        <f>IF(ISBLANK('6桁'!T521)=TRUE,"",VLOOKUP(パターン表!T521, 'パターン別掛け率（入力）'!$C$3:$I$302, 7, FALSE))</f>
        <v/>
      </c>
      <c r="U521" s="126">
        <f>'6桁'!U521</f>
        <v>0</v>
      </c>
      <c r="V521" s="420" t="str">
        <f>IF(ISBLANK('6桁'!V521)=TRUE,"",VLOOKUP(パターン表!V521, 'パターン別掛け率（入力）'!$C$3:$I$302, 7, FALSE))</f>
        <v/>
      </c>
      <c r="W521" s="96">
        <f>'6桁'!W521</f>
        <v>0</v>
      </c>
      <c r="X521" s="74"/>
      <c r="Y521" s="265"/>
      <c r="Z521" s="40"/>
    </row>
    <row r="522" spans="2:27" ht="30" customHeight="1">
      <c r="B522" s="503"/>
      <c r="C522" s="500" t="s">
        <v>372</v>
      </c>
      <c r="D522" s="605"/>
      <c r="E522" s="590" t="s">
        <v>2007</v>
      </c>
      <c r="F522" s="587"/>
      <c r="G522" s="342"/>
      <c r="H522" s="95" t="str">
        <f>IF(ISBLANK('6桁'!H522)=TRUE,"",VLOOKUP(パターン表!H522, 'パターン別掛け率（入力）'!$C$3:$I$302, 7, FALSE))</f>
        <v/>
      </c>
      <c r="I522" s="96">
        <f>'6桁'!I522</f>
        <v>0</v>
      </c>
      <c r="J522" s="95" t="str">
        <f>IF(ISBLANK('6桁'!J522)=TRUE,"",VLOOKUP(パターン表!J522, 'パターン別掛け率（入力）'!$C$3:$I$302, 7, FALSE))</f>
        <v/>
      </c>
      <c r="K522" s="96">
        <f>'6桁'!K522</f>
        <v>0</v>
      </c>
      <c r="L522" s="95">
        <f>IF(ISBLANK('6桁'!L522)=TRUE,"",VLOOKUP(パターン表!L522, 'パターン別掛け率（入力）'!$C$3:$I$302, 7, FALSE))</f>
        <v>100</v>
      </c>
      <c r="M522" s="96" t="str">
        <f>'6桁'!M522</f>
        <v>S</v>
      </c>
      <c r="N522" s="95">
        <f>IF(ISBLANK('6桁'!N522)=TRUE,"",VLOOKUP(パターン表!N522, 'パターン別掛け率（入力）'!$C$3:$I$302, 7, FALSE))</f>
        <v>100</v>
      </c>
      <c r="O522" s="126" t="str">
        <f>'6桁'!O522</f>
        <v>S
RBL</v>
      </c>
      <c r="P522" s="95">
        <f>IF(ISBLANK('6桁'!P522)=TRUE,"",VLOOKUP(パターン表!P522, 'パターン別掛け率（入力）'!$C$3:$I$302, 7, FALSE))</f>
        <v>100</v>
      </c>
      <c r="Q522" s="96" t="str">
        <f>'6桁'!Q522</f>
        <v>⑧Q
WL</v>
      </c>
      <c r="R522" s="420" t="str">
        <f>IF(ISBLANK('6桁'!R522)=TRUE,"",VLOOKUP(パターン表!R522, 'パターン別掛け率（入力）'!$C$3:$I$302, 7, FALSE))</f>
        <v/>
      </c>
      <c r="S522" s="96">
        <f>'6桁'!S522</f>
        <v>0</v>
      </c>
      <c r="T522" s="420" t="str">
        <f>IF(ISBLANK('6桁'!T522)=TRUE,"",VLOOKUP(パターン表!T522, 'パターン別掛け率（入力）'!$C$3:$I$302, 7, FALSE))</f>
        <v/>
      </c>
      <c r="U522" s="126">
        <f>'6桁'!U522</f>
        <v>0</v>
      </c>
      <c r="V522" s="420" t="str">
        <f>IF(ISBLANK('6桁'!V522)=TRUE,"",VLOOKUP(パターン表!V522, 'パターン別掛け率（入力）'!$C$3:$I$302, 7, FALSE))</f>
        <v/>
      </c>
      <c r="W522" s="96">
        <f>'6桁'!W522</f>
        <v>0</v>
      </c>
      <c r="X522" s="74"/>
      <c r="Y522" s="265"/>
      <c r="Z522" s="40"/>
    </row>
    <row r="523" spans="2:27" ht="30" customHeight="1">
      <c r="B523" s="503"/>
      <c r="C523" s="500" t="s">
        <v>2003</v>
      </c>
      <c r="D523" s="605"/>
      <c r="E523" s="500" t="s">
        <v>2004</v>
      </c>
      <c r="F523" s="587"/>
      <c r="G523" s="249"/>
      <c r="H523" s="319" t="str">
        <f>IF(ISBLANK('6桁'!H523)=TRUE,"",VLOOKUP(パターン表!H523, 'パターン別掛け率（入力）'!$C$3:$I$302, 7, FALSE))</f>
        <v/>
      </c>
      <c r="I523" s="359">
        <f>'6桁'!I523</f>
        <v>0</v>
      </c>
      <c r="J523" s="319" t="str">
        <f>IF(ISBLANK('6桁'!J523)=TRUE,"",VLOOKUP(パターン表!J523, 'パターン別掛け率（入力）'!$C$3:$I$302, 7, FALSE))</f>
        <v/>
      </c>
      <c r="K523" s="359">
        <f>'6桁'!K523</f>
        <v>0</v>
      </c>
      <c r="L523" s="319" t="str">
        <f>IF(ISBLANK('6桁'!L523)=TRUE,"",VLOOKUP(パターン表!L523, 'パターン別掛け率（入力）'!$C$3:$I$302, 7, FALSE))</f>
        <v/>
      </c>
      <c r="M523" s="359">
        <f>'6桁'!M523</f>
        <v>0</v>
      </c>
      <c r="N523" s="319" t="str">
        <f>IF(ISBLANK('6桁'!N523)=TRUE,"",VLOOKUP(パターン表!N523, 'パターン別掛け率（入力）'!$C$3:$I$302, 7, FALSE))</f>
        <v/>
      </c>
      <c r="O523" s="132">
        <f>'6桁'!O523</f>
        <v>0</v>
      </c>
      <c r="P523" s="319">
        <f>IF(ISBLANK('6桁'!P523)=TRUE,"",VLOOKUP(パターン表!P523, 'パターン別掛け率（入力）'!$C$3:$I$302, 7, FALSE))</f>
        <v>100</v>
      </c>
      <c r="Q523" s="359" t="str">
        <f>'6桁'!Q523</f>
        <v>⑧Q
WL</v>
      </c>
      <c r="R523" s="425" t="str">
        <f>IF(ISBLANK('6桁'!R523)=TRUE,"",VLOOKUP(パターン表!R523, 'パターン別掛け率（入力）'!$C$3:$I$302, 7, FALSE))</f>
        <v/>
      </c>
      <c r="S523" s="359">
        <f>'6桁'!S523</f>
        <v>0</v>
      </c>
      <c r="T523" s="425" t="str">
        <f>IF(ISBLANK('6桁'!T523)=TRUE,"",VLOOKUP(パターン表!T523, 'パターン別掛け率（入力）'!$C$3:$I$302, 7, FALSE))</f>
        <v/>
      </c>
      <c r="U523" s="132">
        <f>'6桁'!U523</f>
        <v>0</v>
      </c>
      <c r="V523" s="425" t="str">
        <f>IF(ISBLANK('6桁'!V523)=TRUE,"",VLOOKUP(パターン表!V523, 'パターン別掛け率（入力）'!$C$3:$I$302, 7, FALSE))</f>
        <v/>
      </c>
      <c r="W523" s="359">
        <f>'6桁'!W523</f>
        <v>0</v>
      </c>
      <c r="X523" s="74"/>
      <c r="Y523" s="265"/>
      <c r="Z523" s="40"/>
    </row>
    <row r="524" spans="2:27" ht="30" customHeight="1" thickBot="1">
      <c r="B524" s="544"/>
      <c r="C524" s="500" t="s">
        <v>673</v>
      </c>
      <c r="D524" s="605"/>
      <c r="E524" s="558">
        <v>112</v>
      </c>
      <c r="F524" s="932"/>
      <c r="G524" s="344"/>
      <c r="H524" s="118" t="str">
        <f>IF(ISBLANK('6桁'!H524)=TRUE,"",VLOOKUP(パターン表!H524, 'パターン別掛け率（入力）'!$C$3:$I$302, 7, FALSE))</f>
        <v/>
      </c>
      <c r="I524" s="119">
        <f>'6桁'!I524</f>
        <v>0</v>
      </c>
      <c r="J524" s="118" t="str">
        <f>IF(ISBLANK('6桁'!J524)=TRUE,"",VLOOKUP(パターン表!J524, 'パターン別掛け率（入力）'!$C$3:$I$302, 7, FALSE))</f>
        <v/>
      </c>
      <c r="K524" s="119">
        <f>'6桁'!K524</f>
        <v>0</v>
      </c>
      <c r="L524" s="118" t="str">
        <f>IF(ISBLANK('6桁'!L524)=TRUE,"",VLOOKUP(パターン表!L524, 'パターン別掛け率（入力）'!$C$3:$I$302, 7, FALSE))</f>
        <v/>
      </c>
      <c r="M524" s="119">
        <f>'6桁'!M524</f>
        <v>0</v>
      </c>
      <c r="N524" s="118">
        <f>IF(ISBLANK('6桁'!N524)=TRUE,"",VLOOKUP(パターン表!N524, 'パターン別掛け率（入力）'!$C$3:$I$302, 7, FALSE))</f>
        <v>100</v>
      </c>
      <c r="O524" s="127" t="str">
        <f>'6桁'!O524</f>
        <v>S
OWL</v>
      </c>
      <c r="P524" s="118" t="str">
        <f>IF(ISBLANK('6桁'!P524)=TRUE,"",VLOOKUP(パターン表!P524, 'パターン別掛け率（入力）'!$C$3:$I$302, 7, FALSE))</f>
        <v/>
      </c>
      <c r="Q524" s="119">
        <f>'6桁'!Q524</f>
        <v>0</v>
      </c>
      <c r="R524" s="424" t="str">
        <f>IF(ISBLANK('6桁'!R524)=TRUE,"",VLOOKUP(パターン表!R524, 'パターン別掛け率（入力）'!$C$3:$I$302, 7, FALSE))</f>
        <v/>
      </c>
      <c r="S524" s="119">
        <f>'6桁'!S524</f>
        <v>0</v>
      </c>
      <c r="T524" s="424" t="str">
        <f>IF(ISBLANK('6桁'!T524)=TRUE,"",VLOOKUP(パターン表!T524, 'パターン別掛け率（入力）'!$C$3:$I$302, 7, FALSE))</f>
        <v/>
      </c>
      <c r="U524" s="127">
        <f>'6桁'!U524</f>
        <v>0</v>
      </c>
      <c r="V524" s="424" t="str">
        <f>IF(ISBLANK('6桁'!V524)=TRUE,"",VLOOKUP(パターン表!V524, 'パターン別掛け率（入力）'!$C$3:$I$302, 7, FALSE))</f>
        <v/>
      </c>
      <c r="W524" s="119">
        <f>'6桁'!W524</f>
        <v>0</v>
      </c>
      <c r="X524" s="74"/>
      <c r="Y524" s="265"/>
      <c r="Z524" s="40"/>
    </row>
    <row r="525" spans="2:27" ht="70.5" customHeight="1">
      <c r="B525" s="545" t="s">
        <v>2011</v>
      </c>
      <c r="C525" s="588"/>
      <c r="D525" s="588"/>
      <c r="E525" s="588"/>
      <c r="F525" s="588"/>
      <c r="G525" s="588"/>
      <c r="H525" s="588"/>
      <c r="I525" s="588"/>
      <c r="J525" s="588"/>
      <c r="K525" s="588"/>
      <c r="L525" s="588"/>
      <c r="M525" s="588"/>
      <c r="N525" s="588"/>
      <c r="O525" s="588"/>
      <c r="P525" s="588"/>
      <c r="Q525" s="588"/>
      <c r="R525" s="588"/>
      <c r="S525" s="588"/>
      <c r="T525" s="588"/>
      <c r="U525" s="588"/>
      <c r="V525" s="589"/>
      <c r="W525" s="589"/>
    </row>
    <row r="527" spans="2:27" ht="14.25" thickBot="1"/>
    <row r="528" spans="2:27" ht="20.25" thickTop="1" thickBot="1">
      <c r="B528" s="518" t="s">
        <v>505</v>
      </c>
      <c r="C528" s="519"/>
      <c r="D528" s="519"/>
      <c r="E528" s="519"/>
      <c r="F528" s="519"/>
      <c r="G528" s="519"/>
      <c r="H528" s="519"/>
      <c r="I528" s="519"/>
      <c r="J528" s="519"/>
      <c r="K528" s="519"/>
      <c r="L528" s="519"/>
      <c r="M528" s="519"/>
      <c r="N528" s="519"/>
      <c r="O528" s="519"/>
      <c r="P528" s="519"/>
      <c r="Q528" s="519"/>
      <c r="R528" s="519"/>
      <c r="S528" s="519"/>
      <c r="T528" s="519"/>
      <c r="U528" s="519"/>
      <c r="V528" s="519"/>
      <c r="W528" s="519"/>
      <c r="X528" s="519"/>
      <c r="Y528" s="519"/>
      <c r="Z528" s="519"/>
      <c r="AA528" s="520"/>
    </row>
    <row r="529" spans="2:25" ht="14.25" thickTop="1">
      <c r="C529" s="40"/>
      <c r="D529" s="40"/>
      <c r="E529" s="40"/>
      <c r="F529" s="79"/>
      <c r="H529" s="79"/>
      <c r="K529" s="52"/>
      <c r="M529" s="52"/>
      <c r="Q529" s="52"/>
    </row>
    <row r="530" spans="2:25" ht="14.25" thickBot="1">
      <c r="B530" s="11"/>
    </row>
    <row r="531" spans="2:25" ht="19.5" customHeight="1" thickBot="1">
      <c r="B531" s="521" t="s">
        <v>41</v>
      </c>
      <c r="C531" s="534" t="s">
        <v>524</v>
      </c>
      <c r="D531" s="535"/>
      <c r="E531" s="527" t="s">
        <v>1113</v>
      </c>
      <c r="F531" s="581"/>
      <c r="G531" s="528"/>
      <c r="H531" s="531" t="s">
        <v>453</v>
      </c>
      <c r="I531" s="532"/>
      <c r="J531" s="532"/>
      <c r="K531" s="532"/>
      <c r="L531" s="532"/>
      <c r="M531" s="532"/>
      <c r="N531" s="532"/>
      <c r="O531" s="532"/>
      <c r="P531" s="532"/>
      <c r="Q531" s="532"/>
      <c r="R531" s="532"/>
      <c r="S531" s="532"/>
      <c r="T531" s="532"/>
      <c r="U531" s="533"/>
      <c r="V531" s="531" t="s">
        <v>455</v>
      </c>
      <c r="W531" s="532"/>
      <c r="X531" s="532"/>
      <c r="Y531" s="533"/>
    </row>
    <row r="532" spans="2:25" ht="19.5" customHeight="1">
      <c r="B532" s="522"/>
      <c r="C532" s="536"/>
      <c r="D532" s="537"/>
      <c r="E532" s="529"/>
      <c r="F532" s="582"/>
      <c r="G532" s="530"/>
      <c r="H532" s="516" t="s">
        <v>773</v>
      </c>
      <c r="I532" s="507"/>
      <c r="J532" s="516" t="s">
        <v>971</v>
      </c>
      <c r="K532" s="507"/>
      <c r="L532" s="516" t="s">
        <v>1005</v>
      </c>
      <c r="M532" s="507"/>
      <c r="N532" s="516" t="s">
        <v>790</v>
      </c>
      <c r="O532" s="507"/>
      <c r="P532" s="516" t="s">
        <v>1998</v>
      </c>
      <c r="Q532" s="507"/>
      <c r="R532" s="516" t="s">
        <v>792</v>
      </c>
      <c r="S532" s="507"/>
      <c r="T532" s="516" t="s">
        <v>794</v>
      </c>
      <c r="U532" s="507"/>
      <c r="V532" s="516" t="s">
        <v>788</v>
      </c>
      <c r="W532" s="507"/>
      <c r="X532" s="516" t="s">
        <v>797</v>
      </c>
      <c r="Y532" s="507"/>
    </row>
    <row r="533" spans="2:25" ht="19.5" customHeight="1">
      <c r="B533" s="522"/>
      <c r="C533" s="536"/>
      <c r="D533" s="537"/>
      <c r="E533" s="583" t="s">
        <v>2033</v>
      </c>
      <c r="F533" s="584"/>
      <c r="G533" s="550" t="s">
        <v>1114</v>
      </c>
      <c r="H533" s="517"/>
      <c r="I533" s="509"/>
      <c r="J533" s="517"/>
      <c r="K533" s="509"/>
      <c r="L533" s="517"/>
      <c r="M533" s="509"/>
      <c r="N533" s="517"/>
      <c r="O533" s="509"/>
      <c r="P533" s="517"/>
      <c r="Q533" s="509"/>
      <c r="R533" s="517"/>
      <c r="S533" s="509"/>
      <c r="T533" s="517"/>
      <c r="U533" s="509"/>
      <c r="V533" s="517"/>
      <c r="W533" s="509"/>
      <c r="X533" s="517"/>
      <c r="Y533" s="509"/>
    </row>
    <row r="534" spans="2:25" ht="19.5" customHeight="1" thickBot="1">
      <c r="B534" s="523"/>
      <c r="C534" s="538"/>
      <c r="D534" s="539"/>
      <c r="E534" s="585"/>
      <c r="F534" s="586"/>
      <c r="G534" s="574"/>
      <c r="H534" s="514" t="s">
        <v>652</v>
      </c>
      <c r="I534" s="515"/>
      <c r="J534" s="514" t="s">
        <v>492</v>
      </c>
      <c r="K534" s="515"/>
      <c r="L534" s="514" t="s">
        <v>782</v>
      </c>
      <c r="M534" s="515"/>
      <c r="N534" s="514" t="s">
        <v>791</v>
      </c>
      <c r="O534" s="515"/>
      <c r="P534" s="514" t="s">
        <v>2018</v>
      </c>
      <c r="Q534" s="515"/>
      <c r="R534" s="514" t="s">
        <v>793</v>
      </c>
      <c r="S534" s="515"/>
      <c r="T534" s="514" t="s">
        <v>793</v>
      </c>
      <c r="U534" s="515"/>
      <c r="V534" s="514" t="s">
        <v>796</v>
      </c>
      <c r="W534" s="515"/>
      <c r="X534" s="514" t="s">
        <v>798</v>
      </c>
      <c r="Y534" s="515"/>
    </row>
    <row r="535" spans="2:25" ht="30" customHeight="1">
      <c r="B535" s="502">
        <v>16</v>
      </c>
      <c r="C535" s="498" t="s">
        <v>60</v>
      </c>
      <c r="D535" s="606"/>
      <c r="E535" s="498">
        <v>95</v>
      </c>
      <c r="F535" s="594"/>
      <c r="G535" s="353">
        <v>99</v>
      </c>
      <c r="H535" s="91">
        <f>IF(ISBLANK('6桁'!H535)=TRUE,"",VLOOKUP(パターン表!H535, 'パターン別掛け率（入力）'!$C$3:$I$302, 7, FALSE))</f>
        <v>100</v>
      </c>
      <c r="I535" s="125" t="str">
        <f>'6桁'!I535</f>
        <v>V</v>
      </c>
      <c r="J535" s="91">
        <f>IF(ISBLANK('6桁'!J535)=TRUE,"",VLOOKUP(パターン表!J535, 'パターン別掛け率（入力）'!$C$3:$I$302, 7, FALSE))</f>
        <v>100</v>
      </c>
      <c r="K535" s="125" t="str">
        <f>'6桁'!K535</f>
        <v>H</v>
      </c>
      <c r="L535" s="91" t="str">
        <f>IF(ISBLANK('6桁'!L535)=TRUE,"",VLOOKUP(パターン表!L535, 'パターン別掛け率（入力）'!$C$3:$I$302, 7, FALSE))</f>
        <v/>
      </c>
      <c r="M535" s="125">
        <f>'6桁'!M535</f>
        <v>0</v>
      </c>
      <c r="N535" s="91" t="str">
        <f>IF(ISBLANK('6桁'!N535)=TRUE,"",VLOOKUP(パターン表!N535, 'パターン別掛け率（入力）'!$C$3:$I$302, 7, FALSE))</f>
        <v/>
      </c>
      <c r="O535" s="125">
        <f>'6桁'!O535</f>
        <v>0</v>
      </c>
      <c r="P535" s="91" t="str">
        <f>IF(ISBLANK('6桁'!P535)=TRUE,"",VLOOKUP(パターン表!P535, 'パターン別掛け率（入力）'!$C$3:$I$302, 7, FALSE))</f>
        <v/>
      </c>
      <c r="Q535" s="125">
        <f>'6桁'!Q535</f>
        <v>0</v>
      </c>
      <c r="R535" s="91" t="str">
        <f>IF(ISBLANK('6桁'!R535)=TRUE,"",VLOOKUP(パターン表!R535, 'パターン別掛け率（入力）'!$C$3:$I$302, 7, FALSE))</f>
        <v/>
      </c>
      <c r="S535" s="125">
        <f>'6桁'!S535</f>
        <v>0</v>
      </c>
      <c r="T535" s="91" t="str">
        <f>IF(ISBLANK('6桁'!T535)=TRUE,"",VLOOKUP(パターン表!T535, 'パターン別掛け率（入力）'!$C$3:$I$302, 7, FALSE))</f>
        <v/>
      </c>
      <c r="U535" s="125">
        <f>'6桁'!U535</f>
        <v>0</v>
      </c>
      <c r="V535" s="426" t="str">
        <f>IF(ISBLANK('6桁'!V535)=TRUE,"",VLOOKUP(パターン表!V535, 'パターン別掛け率（入力）'!$C$3:$I$302, 7, FALSE))</f>
        <v/>
      </c>
      <c r="W535" s="124">
        <f>'6桁'!W535</f>
        <v>0</v>
      </c>
      <c r="X535" s="426" t="str">
        <f>IF(ISBLANK('6桁'!X535)=TRUE,"",VLOOKUP(パターン表!X535, 'パターン別掛け率（入力）'!$C$3:$I$302, 7, FALSE))</f>
        <v/>
      </c>
      <c r="Y535" s="92">
        <f>'6桁'!Y535</f>
        <v>0</v>
      </c>
    </row>
    <row r="536" spans="2:25" ht="30" customHeight="1">
      <c r="B536" s="503"/>
      <c r="C536" s="500" t="s">
        <v>93</v>
      </c>
      <c r="D536" s="605"/>
      <c r="E536" s="500">
        <v>100</v>
      </c>
      <c r="F536" s="587"/>
      <c r="G536" s="342"/>
      <c r="H536" s="95" t="str">
        <f>IF(ISBLANK('6桁'!H536)=TRUE,"",VLOOKUP(パターン表!H536, 'パターン別掛け率（入力）'!$C$3:$I$302, 7, FALSE))</f>
        <v/>
      </c>
      <c r="I536" s="96">
        <f>'6桁'!I536</f>
        <v>0</v>
      </c>
      <c r="J536" s="95" t="str">
        <f>IF(ISBLANK('6桁'!J536)=TRUE,"",VLOOKUP(パターン表!J536, 'パターン別掛け率（入力）'!$C$3:$I$302, 7, FALSE))</f>
        <v/>
      </c>
      <c r="K536" s="96">
        <f>'6桁'!K536</f>
        <v>0</v>
      </c>
      <c r="L536" s="95">
        <f>IF(ISBLANK('6桁'!L536)=TRUE,"",VLOOKUP(パターン表!L536, 'パターン別掛け率（入力）'!$C$3:$I$302, 7, FALSE))</f>
        <v>100</v>
      </c>
      <c r="M536" s="96" t="str">
        <f>'6桁'!M536</f>
        <v>H</v>
      </c>
      <c r="N536" s="95" t="str">
        <f>IF(ISBLANK('6桁'!N536)=TRUE,"",VLOOKUP(パターン表!N536, 'パターン別掛け率（入力）'!$C$3:$I$302, 7, FALSE))</f>
        <v/>
      </c>
      <c r="O536" s="96">
        <f>'6桁'!O536</f>
        <v>0</v>
      </c>
      <c r="P536" s="95" t="str">
        <f>IF(ISBLANK('6桁'!P536)=TRUE,"",VLOOKUP(パターン表!P536, 'パターン別掛け率（入力）'!$C$3:$I$302, 7, FALSE))</f>
        <v/>
      </c>
      <c r="Q536" s="96">
        <f>'6桁'!Q536</f>
        <v>0</v>
      </c>
      <c r="R536" s="95" t="str">
        <f>IF(ISBLANK('6桁'!R536)=TRUE,"",VLOOKUP(パターン表!R536, 'パターン別掛け率（入力）'!$C$3:$I$302, 7, FALSE))</f>
        <v/>
      </c>
      <c r="S536" s="96">
        <f>'6桁'!S536</f>
        <v>0</v>
      </c>
      <c r="T536" s="95" t="str">
        <f>IF(ISBLANK('6桁'!T536)=TRUE,"",VLOOKUP(パターン表!T536, 'パターン別掛け率（入力）'!$C$3:$I$302, 7, FALSE))</f>
        <v/>
      </c>
      <c r="U536" s="96">
        <f>'6桁'!U536</f>
        <v>0</v>
      </c>
      <c r="V536" s="420" t="str">
        <f>IF(ISBLANK('6桁'!V536)=TRUE,"",VLOOKUP(パターン表!V536, 'パターン別掛け率（入力）'!$C$3:$I$302, 7, FALSE))</f>
        <v/>
      </c>
      <c r="W536" s="126">
        <f>'6桁'!W536</f>
        <v>0</v>
      </c>
      <c r="X536" s="420" t="str">
        <f>IF(ISBLANK('6桁'!X536)=TRUE,"",VLOOKUP(パターン表!X536, 'パターン別掛け率（入力）'!$C$3:$I$302, 7, FALSE))</f>
        <v/>
      </c>
      <c r="Y536" s="20">
        <f>'6桁'!Y536</f>
        <v>0</v>
      </c>
    </row>
    <row r="537" spans="2:25" ht="30" customHeight="1">
      <c r="B537" s="503"/>
      <c r="C537" s="500" t="s">
        <v>343</v>
      </c>
      <c r="D537" s="605"/>
      <c r="E537" s="500">
        <v>98</v>
      </c>
      <c r="F537" s="587"/>
      <c r="G537" s="342"/>
      <c r="H537" s="95" t="str">
        <f>IF(ISBLANK('6桁'!H537)=TRUE,"",VLOOKUP(パターン表!H537, 'パターン別掛け率（入力）'!$C$3:$I$302, 7, FALSE))</f>
        <v/>
      </c>
      <c r="I537" s="96">
        <f>'6桁'!I537</f>
        <v>0</v>
      </c>
      <c r="J537" s="95" t="str">
        <f>IF(ISBLANK('6桁'!J537)=TRUE,"",VLOOKUP(パターン表!J537, 'パターン別掛け率（入力）'!$C$3:$I$302, 7, FALSE))</f>
        <v/>
      </c>
      <c r="K537" s="96">
        <f>'6桁'!K537</f>
        <v>0</v>
      </c>
      <c r="L537" s="95">
        <f>IF(ISBLANK('6桁'!L537)=TRUE,"",VLOOKUP(パターン表!L537, 'パターン別掛け率（入力）'!$C$3:$I$302, 7, FALSE))</f>
        <v>100</v>
      </c>
      <c r="M537" s="96" t="str">
        <f>'6桁'!M537</f>
        <v>H</v>
      </c>
      <c r="N537" s="95">
        <f>IF(ISBLANK('6桁'!N537)=TRUE,"",VLOOKUP(パターン表!N537, 'パターン別掛け率（入力）'!$C$3:$I$302, 7, FALSE))</f>
        <v>100</v>
      </c>
      <c r="O537" s="96" t="str">
        <f>'6桁'!O537</f>
        <v>H
RBL</v>
      </c>
      <c r="P537" s="95" t="str">
        <f>IF(ISBLANK('6桁'!P537)=TRUE,"",VLOOKUP(パターン表!P537, 'パターン別掛け率（入力）'!$C$3:$I$302, 7, FALSE))</f>
        <v/>
      </c>
      <c r="Q537" s="96">
        <f>'6桁'!Q537</f>
        <v>0</v>
      </c>
      <c r="R537" s="95" t="str">
        <f>IF(ISBLANK('6桁'!R537)=TRUE,"",VLOOKUP(パターン表!R537, 'パターン別掛け率（入力）'!$C$3:$I$302, 7, FALSE))</f>
        <v/>
      </c>
      <c r="S537" s="96">
        <f>'6桁'!S537</f>
        <v>0</v>
      </c>
      <c r="T537" s="95" t="str">
        <f>IF(ISBLANK('6桁'!T537)=TRUE,"",VLOOKUP(パターン表!T537, 'パターン別掛け率（入力）'!$C$3:$I$302, 7, FALSE))</f>
        <v/>
      </c>
      <c r="U537" s="96">
        <f>'6桁'!U537</f>
        <v>0</v>
      </c>
      <c r="V537" s="420" t="str">
        <f>IF(ISBLANK('6桁'!V537)=TRUE,"",VLOOKUP(パターン表!V537, 'パターン別掛け率（入力）'!$C$3:$I$302, 7, FALSE))</f>
        <v/>
      </c>
      <c r="W537" s="126">
        <f>'6桁'!W537</f>
        <v>0</v>
      </c>
      <c r="X537" s="420" t="str">
        <f>IF(ISBLANK('6桁'!X537)=TRUE,"",VLOOKUP(パターン表!X537, 'パターン別掛け率（入力）'!$C$3:$I$302, 7, FALSE))</f>
        <v/>
      </c>
      <c r="Y537" s="20">
        <f>'6桁'!Y537</f>
        <v>0</v>
      </c>
    </row>
    <row r="538" spans="2:25" ht="30" customHeight="1">
      <c r="B538" s="503"/>
      <c r="C538" s="500" t="s">
        <v>373</v>
      </c>
      <c r="D538" s="605"/>
      <c r="E538" s="590" t="s">
        <v>2035</v>
      </c>
      <c r="F538" s="587"/>
      <c r="G538" s="342"/>
      <c r="H538" s="95" t="str">
        <f>IF(ISBLANK('6桁'!H538)=TRUE,"",VLOOKUP(パターン表!H538, 'パターン別掛け率（入力）'!$C$3:$I$302, 7, FALSE))</f>
        <v/>
      </c>
      <c r="I538" s="96">
        <f>'6桁'!I538</f>
        <v>0</v>
      </c>
      <c r="J538" s="95" t="str">
        <f>IF(ISBLANK('6桁'!J538)=TRUE,"",VLOOKUP(パターン表!J538, 'パターン別掛け率（入力）'!$C$3:$I$302, 7, FALSE))</f>
        <v/>
      </c>
      <c r="K538" s="96">
        <f>'6桁'!K538</f>
        <v>0</v>
      </c>
      <c r="L538" s="95">
        <f>IF(ISBLANK('6桁'!L538)=TRUE,"",VLOOKUP(パターン表!L538, 'パターン別掛け率（入力）'!$C$3:$I$302, 7, FALSE))</f>
        <v>100</v>
      </c>
      <c r="M538" s="96" t="str">
        <f>'6桁'!M538</f>
        <v>H</v>
      </c>
      <c r="N538" s="95">
        <f>IF(ISBLANK('6桁'!N538)=TRUE,"",VLOOKUP(パターン表!N538, 'パターン別掛け率（入力）'!$C$3:$I$302, 7, FALSE))</f>
        <v>100</v>
      </c>
      <c r="O538" s="96" t="str">
        <f>'6桁'!O538</f>
        <v>T
RBL</v>
      </c>
      <c r="P538" s="95">
        <f>IF(ISBLANK('6桁'!P538)=TRUE,"",VLOOKUP(パターン表!P538, 'パターン別掛け率（入力）'!$C$3:$I$302, 7, FALSE))</f>
        <v>100</v>
      </c>
      <c r="Q538" s="96" t="str">
        <f>'6桁'!Q538</f>
        <v>⑧Q
WL</v>
      </c>
      <c r="R538" s="95" t="str">
        <f>IF(ISBLANK('6桁'!R538)=TRUE,"",VLOOKUP(パターン表!R538, 'パターン別掛け率（入力）'!$C$3:$I$302, 7, FALSE))</f>
        <v/>
      </c>
      <c r="S538" s="96">
        <f>'6桁'!S538</f>
        <v>0</v>
      </c>
      <c r="T538" s="95" t="str">
        <f>IF(ISBLANK('6桁'!T538)=TRUE,"",VLOOKUP(パターン表!T538, 'パターン別掛け率（入力）'!$C$3:$I$302, 7, FALSE))</f>
        <v/>
      </c>
      <c r="U538" s="96">
        <f>'6桁'!U538</f>
        <v>0</v>
      </c>
      <c r="V538" s="420" t="str">
        <f>IF(ISBLANK('6桁'!V538)=TRUE,"",VLOOKUP(パターン表!V538, 'パターン別掛け率（入力）'!$C$3:$I$302, 7, FALSE))</f>
        <v/>
      </c>
      <c r="W538" s="126">
        <f>'6桁'!W538</f>
        <v>0</v>
      </c>
      <c r="X538" s="420" t="str">
        <f>IF(ISBLANK('6桁'!X538)=TRUE,"",VLOOKUP(パターン表!X538, 'パターン別掛け率（入力）'!$C$3:$I$302, 7, FALSE))</f>
        <v/>
      </c>
      <c r="Y538" s="109">
        <f>'6桁'!Y538</f>
        <v>0</v>
      </c>
    </row>
    <row r="539" spans="2:25" ht="30" customHeight="1">
      <c r="B539" s="503"/>
      <c r="C539" s="500" t="s">
        <v>374</v>
      </c>
      <c r="D539" s="605"/>
      <c r="E539" s="590" t="s">
        <v>2036</v>
      </c>
      <c r="F539" s="587"/>
      <c r="G539" s="342"/>
      <c r="H539" s="95" t="str">
        <f>IF(ISBLANK('6桁'!H539)=TRUE,"",VLOOKUP(パターン表!H539, 'パターン別掛け率（入力）'!$C$3:$I$302, 7, FALSE))</f>
        <v/>
      </c>
      <c r="I539" s="96">
        <f>'6桁'!I539</f>
        <v>0</v>
      </c>
      <c r="J539" s="95" t="str">
        <f>IF(ISBLANK('6桁'!J539)=TRUE,"",VLOOKUP(パターン表!J539, 'パターン別掛け率（入力）'!$C$3:$I$302, 7, FALSE))</f>
        <v/>
      </c>
      <c r="K539" s="96">
        <f>'6桁'!K539</f>
        <v>0</v>
      </c>
      <c r="L539" s="95">
        <f>IF(ISBLANK('6桁'!L539)=TRUE,"",VLOOKUP(パターン表!L539, 'パターン別掛け率（入力）'!$C$3:$I$302, 7, FALSE))</f>
        <v>100</v>
      </c>
      <c r="M539" s="96" t="str">
        <f>'6桁'!M539</f>
        <v>H</v>
      </c>
      <c r="N539" s="95">
        <f>IF(ISBLANK('6桁'!N539)=TRUE,"",VLOOKUP(パターン表!N539, 'パターン別掛け率（入力）'!$C$3:$I$302, 7, FALSE))</f>
        <v>100</v>
      </c>
      <c r="O539" s="96" t="str">
        <f>'6桁'!O539</f>
        <v>T
OWL</v>
      </c>
      <c r="P539" s="95">
        <f>IF(ISBLANK('6桁'!P539)=TRUE,"",VLOOKUP(パターン表!P539, 'パターン別掛け率（入力）'!$C$3:$I$302, 7, FALSE))</f>
        <v>100</v>
      </c>
      <c r="Q539" s="96" t="str">
        <f>'6桁'!Q539</f>
        <v>⑧Q
WL</v>
      </c>
      <c r="R539" s="95" t="str">
        <f>IF(ISBLANK('6桁'!R539)=TRUE,"",VLOOKUP(パターン表!R539, 'パターン別掛け率（入力）'!$C$3:$I$302, 7, FALSE))</f>
        <v/>
      </c>
      <c r="S539" s="96">
        <f>'6桁'!S539</f>
        <v>0</v>
      </c>
      <c r="T539" s="95" t="str">
        <f>IF(ISBLANK('6桁'!T539)=TRUE,"",VLOOKUP(パターン表!T539, 'パターン別掛け率（入力）'!$C$3:$I$302, 7, FALSE))</f>
        <v/>
      </c>
      <c r="U539" s="96">
        <f>'6桁'!U539</f>
        <v>0</v>
      </c>
      <c r="V539" s="420" t="str">
        <f>IF(ISBLANK('6桁'!V539)=TRUE,"",VLOOKUP(パターン表!V539, 'パターン別掛け率（入力）'!$C$3:$I$302, 7, FALSE))</f>
        <v/>
      </c>
      <c r="W539" s="126">
        <f>'6桁'!W539</f>
        <v>0</v>
      </c>
      <c r="X539" s="420" t="str">
        <f>IF(ISBLANK('6桁'!X539)=TRUE,"",VLOOKUP(パターン表!X539, 'パターン別掛け率（入力）'!$C$3:$I$302, 7, FALSE))</f>
        <v/>
      </c>
      <c r="Y539" s="109">
        <f>'6桁'!Y539</f>
        <v>0</v>
      </c>
    </row>
    <row r="540" spans="2:25" ht="30" customHeight="1">
      <c r="B540" s="503"/>
      <c r="C540" s="500" t="s">
        <v>375</v>
      </c>
      <c r="D540" s="605"/>
      <c r="E540" s="590" t="s">
        <v>2037</v>
      </c>
      <c r="F540" s="587"/>
      <c r="G540" s="342">
        <v>109</v>
      </c>
      <c r="H540" s="95" t="str">
        <f>IF(ISBLANK('6桁'!H540)=TRUE,"",VLOOKUP(パターン表!H540, 'パターン別掛け率（入力）'!$C$3:$I$302, 7, FALSE))</f>
        <v/>
      </c>
      <c r="I540" s="96">
        <f>'6桁'!I540</f>
        <v>0</v>
      </c>
      <c r="J540" s="95" t="str">
        <f>IF(ISBLANK('6桁'!J540)=TRUE,"",VLOOKUP(パターン表!J540, 'パターン別掛け率（入力）'!$C$3:$I$302, 7, FALSE))</f>
        <v/>
      </c>
      <c r="K540" s="96">
        <f>'6桁'!K540</f>
        <v>0</v>
      </c>
      <c r="L540" s="95" t="str">
        <f>IF(ISBLANK('6桁'!L540)=TRUE,"",VLOOKUP(パターン表!L540, 'パターン別掛け率（入力）'!$C$3:$I$302, 7, FALSE))</f>
        <v/>
      </c>
      <c r="M540" s="96">
        <f>'6桁'!M540</f>
        <v>0</v>
      </c>
      <c r="N540" s="95">
        <f>IF(ISBLANK('6桁'!N540)=TRUE,"",VLOOKUP(パターン表!N540, 'パターン別掛け率（入力）'!$C$3:$I$302, 7, FALSE))</f>
        <v>100</v>
      </c>
      <c r="O540" s="96" t="str">
        <f>'6桁'!O540</f>
        <v>S
OWL</v>
      </c>
      <c r="P540" s="95">
        <f>IF(ISBLANK('6桁'!P540)=TRUE,"",VLOOKUP(パターン表!P540, 'パターン別掛け率（入力）'!$C$3:$I$302, 7, FALSE))</f>
        <v>100</v>
      </c>
      <c r="Q540" s="96" t="str">
        <f>'6桁'!Q540</f>
        <v>⑧Q
WL</v>
      </c>
      <c r="R540" s="95" t="str">
        <f>IF(ISBLANK('6桁'!R540)=TRUE,"",VLOOKUP(パターン表!R540, 'パターン別掛け率（入力）'!$C$3:$I$302, 7, FALSE))</f>
        <v/>
      </c>
      <c r="S540" s="96">
        <f>'6桁'!S540</f>
        <v>0</v>
      </c>
      <c r="T540" s="95" t="str">
        <f>IF(ISBLANK('6桁'!T540)=TRUE,"",VLOOKUP(パターン表!T540, 'パターン別掛け率（入力）'!$C$3:$I$302, 7, FALSE))</f>
        <v/>
      </c>
      <c r="U540" s="96">
        <f>'6桁'!U540</f>
        <v>0</v>
      </c>
      <c r="V540" s="420">
        <f>IF(ISBLANK('6桁'!V540)=TRUE,"",VLOOKUP(パターン表!V540, 'パターン別掛け率（入力）'!$C$3:$I$302, 7, FALSE))</f>
        <v>100</v>
      </c>
      <c r="W540" s="96" t="str">
        <f>'6桁'!W540</f>
        <v>T★</v>
      </c>
      <c r="X540" s="420" t="str">
        <f>IF(ISBLANK('6桁'!X540)=TRUE,"",VLOOKUP(パターン表!X540, 'パターン別掛け率（入力）'!$C$3:$I$302, 7, FALSE))</f>
        <v/>
      </c>
      <c r="Y540" s="109">
        <f>'6桁'!Y540</f>
        <v>0</v>
      </c>
    </row>
    <row r="541" spans="2:25" ht="30" customHeight="1">
      <c r="B541" s="503"/>
      <c r="C541" s="500" t="s">
        <v>376</v>
      </c>
      <c r="D541" s="605"/>
      <c r="E541" s="500">
        <v>107</v>
      </c>
      <c r="F541" s="587"/>
      <c r="G541" s="342">
        <v>111</v>
      </c>
      <c r="H541" s="95" t="str">
        <f>IF(ISBLANK('6桁'!H541)=TRUE,"",VLOOKUP(パターン表!H541, 'パターン別掛け率（入力）'!$C$3:$I$302, 7, FALSE))</f>
        <v/>
      </c>
      <c r="I541" s="96">
        <f>'6桁'!I541</f>
        <v>0</v>
      </c>
      <c r="J541" s="95" t="str">
        <f>IF(ISBLANK('6桁'!J541)=TRUE,"",VLOOKUP(パターン表!J541, 'パターン別掛け率（入力）'!$C$3:$I$302, 7, FALSE))</f>
        <v/>
      </c>
      <c r="K541" s="96">
        <f>'6桁'!K541</f>
        <v>0</v>
      </c>
      <c r="L541" s="95" t="str">
        <f>IF(ISBLANK('6桁'!L541)=TRUE,"",VLOOKUP(パターン表!L541, 'パターン別掛け率（入力）'!$C$3:$I$302, 7, FALSE))</f>
        <v/>
      </c>
      <c r="M541" s="96">
        <f>'6桁'!M541</f>
        <v>0</v>
      </c>
      <c r="N541" s="95">
        <f>IF(ISBLANK('6桁'!N541)=TRUE,"",VLOOKUP(パターン表!N541, 'パターン別掛け率（入力）'!$C$3:$I$302, 7, FALSE))</f>
        <v>100</v>
      </c>
      <c r="O541" s="96" t="str">
        <f>'6桁'!O541</f>
        <v>T★
OWL</v>
      </c>
      <c r="P541" s="95" t="str">
        <f>IF(ISBLANK('6桁'!P541)=TRUE,"",VLOOKUP(パターン表!P541, 'パターン別掛け率（入力）'!$C$3:$I$302, 7, FALSE))</f>
        <v/>
      </c>
      <c r="Q541" s="96">
        <f>'6桁'!Q541</f>
        <v>0</v>
      </c>
      <c r="R541" s="95" t="str">
        <f>IF(ISBLANK('6桁'!R541)=TRUE,"",VLOOKUP(パターン表!R541, 'パターン別掛け率（入力）'!$C$3:$I$302, 7, FALSE))</f>
        <v/>
      </c>
      <c r="S541" s="96">
        <f>'6桁'!S541</f>
        <v>0</v>
      </c>
      <c r="T541" s="95" t="str">
        <f>IF(ISBLANK('6桁'!T541)=TRUE,"",VLOOKUP(パターン表!T541, 'パターン別掛け率（入力）'!$C$3:$I$302, 7, FALSE))</f>
        <v/>
      </c>
      <c r="U541" s="96">
        <f>'6桁'!U541</f>
        <v>0</v>
      </c>
      <c r="V541" s="420" t="str">
        <f>IF(ISBLANK('6桁'!V541)=TRUE,"",VLOOKUP(パターン表!V541, 'パターン別掛け率（入力）'!$C$3:$I$302, 7, FALSE))</f>
        <v/>
      </c>
      <c r="W541" s="96">
        <f>'6桁'!W541</f>
        <v>0</v>
      </c>
      <c r="X541" s="420" t="str">
        <f>IF(ISBLANK('6桁'!X541)=TRUE,"",VLOOKUP(パターン表!X541, 'パターン別掛け率（入力）'!$C$3:$I$302, 7, FALSE))</f>
        <v/>
      </c>
      <c r="Y541" s="20">
        <f>'6桁'!Y541</f>
        <v>0</v>
      </c>
    </row>
    <row r="542" spans="2:25" ht="30" customHeight="1">
      <c r="B542" s="503"/>
      <c r="C542" s="500" t="s">
        <v>377</v>
      </c>
      <c r="D542" s="605"/>
      <c r="E542" s="590" t="s">
        <v>2034</v>
      </c>
      <c r="F542" s="587"/>
      <c r="G542" s="342"/>
      <c r="H542" s="95" t="str">
        <f>IF(ISBLANK('6桁'!H542)=TRUE,"",VLOOKUP(パターン表!H542, 'パターン別掛け率（入力）'!$C$3:$I$302, 7, FALSE))</f>
        <v/>
      </c>
      <c r="I542" s="96">
        <f>'6桁'!I542</f>
        <v>0</v>
      </c>
      <c r="J542" s="95" t="str">
        <f>IF(ISBLANK('6桁'!J542)=TRUE,"",VLOOKUP(パターン表!J542, 'パターン別掛け率（入力）'!$C$3:$I$302, 7, FALSE))</f>
        <v/>
      </c>
      <c r="K542" s="96">
        <f>'6桁'!K542</f>
        <v>0</v>
      </c>
      <c r="L542" s="95">
        <f>IF(ISBLANK('6桁'!L542)=TRUE,"",VLOOKUP(パターン表!L542, 'パターン別掛け率（入力）'!$C$3:$I$302, 7, FALSE))</f>
        <v>100</v>
      </c>
      <c r="M542" s="96" t="str">
        <f>'6桁'!M542</f>
        <v>H</v>
      </c>
      <c r="N542" s="95">
        <f>IF(ISBLANK('6桁'!N542)=TRUE,"",VLOOKUP(パターン表!N542, 'パターン別掛け率（入力）'!$C$3:$I$302, 7, FALSE))</f>
        <v>100</v>
      </c>
      <c r="O542" s="96" t="str">
        <f>'6桁'!O542</f>
        <v>T
OWL</v>
      </c>
      <c r="P542" s="95">
        <f>IF(ISBLANK('6桁'!P542)=TRUE,"",VLOOKUP(パターン表!P542, 'パターン別掛け率（入力）'!$C$3:$I$302, 7, FALSE))</f>
        <v>100</v>
      </c>
      <c r="Q542" s="96" t="str">
        <f>'6桁'!Q542</f>
        <v>⑩Q
WL</v>
      </c>
      <c r="R542" s="95">
        <f>IF(ISBLANK('6桁'!R542)=TRUE,"",VLOOKUP(パターン表!R542, 'パターン別掛け率（入力）'!$C$3:$I$302, 7, FALSE))</f>
        <v>100</v>
      </c>
      <c r="S542" s="96" t="str">
        <f>'6桁'!S542</f>
        <v>Q
ワイド</v>
      </c>
      <c r="T542" s="95" t="str">
        <f>IF(ISBLANK('6桁'!T542)=TRUE,"",VLOOKUP(パターン表!T542, 'パターン別掛け率（入力）'!$C$3:$I$302, 7, FALSE))</f>
        <v/>
      </c>
      <c r="U542" s="96">
        <f>'6桁'!U542</f>
        <v>0</v>
      </c>
      <c r="V542" s="420" t="str">
        <f>IF(ISBLANK('6桁'!V542)=TRUE,"",VLOOKUP(パターン表!V542, 'パターン別掛け率（入力）'!$C$3:$I$302, 7, FALSE))</f>
        <v/>
      </c>
      <c r="W542" s="126">
        <f>'6桁'!W542</f>
        <v>0</v>
      </c>
      <c r="X542" s="420" t="str">
        <f>IF(ISBLANK('6桁'!X542)=TRUE,"",VLOOKUP(パターン表!X542, 'パターン別掛け率（入力）'!$C$3:$I$302, 7, FALSE))</f>
        <v/>
      </c>
      <c r="Y542" s="20">
        <f>'6桁'!Y542</f>
        <v>0</v>
      </c>
    </row>
    <row r="543" spans="2:25" ht="30" customHeight="1">
      <c r="B543" s="503"/>
      <c r="C543" s="500" t="s">
        <v>378</v>
      </c>
      <c r="D543" s="605"/>
      <c r="E543" s="500">
        <v>114</v>
      </c>
      <c r="F543" s="587"/>
      <c r="G543" s="342"/>
      <c r="H543" s="95" t="str">
        <f>IF(ISBLANK('6桁'!H543)=TRUE,"",VLOOKUP(パターン表!H543, 'パターン別掛け率（入力）'!$C$3:$I$302, 7, FALSE))</f>
        <v/>
      </c>
      <c r="I543" s="96">
        <f>'6桁'!I543</f>
        <v>0</v>
      </c>
      <c r="J543" s="95" t="str">
        <f>IF(ISBLANK('6桁'!J543)=TRUE,"",VLOOKUP(パターン表!J543, 'パターン別掛け率（入力）'!$C$3:$I$302, 7, FALSE))</f>
        <v/>
      </c>
      <c r="K543" s="96">
        <f>'6桁'!K543</f>
        <v>0</v>
      </c>
      <c r="L543" s="95" t="str">
        <f>IF(ISBLANK('6桁'!L543)=TRUE,"",VLOOKUP(パターン表!L543, 'パターン別掛け率（入力）'!$C$3:$I$302, 7, FALSE))</f>
        <v/>
      </c>
      <c r="M543" s="96">
        <f>'6桁'!M543</f>
        <v>0</v>
      </c>
      <c r="N543" s="95">
        <f>IF(ISBLANK('6桁'!N543)=TRUE,"",VLOOKUP(パターン表!N543, 'パターン別掛け率（入力）'!$C$3:$I$302, 7, FALSE))</f>
        <v>100</v>
      </c>
      <c r="O543" s="96" t="str">
        <f>'6桁'!O543</f>
        <v>T
OWL</v>
      </c>
      <c r="P543" s="95" t="str">
        <f>IF(ISBLANK('6桁'!P543)=TRUE,"",VLOOKUP(パターン表!P543, 'パターン別掛け率（入力）'!$C$3:$I$302, 7, FALSE))</f>
        <v/>
      </c>
      <c r="Q543" s="96">
        <f>'6桁'!Q543</f>
        <v>0</v>
      </c>
      <c r="R543" s="95" t="str">
        <f>IF(ISBLANK('6桁'!R543)=TRUE,"",VLOOKUP(パターン表!R543, 'パターン別掛け率（入力）'!$C$3:$I$302, 7, FALSE))</f>
        <v/>
      </c>
      <c r="S543" s="96">
        <f>'6桁'!S543</f>
        <v>0</v>
      </c>
      <c r="T543" s="95" t="str">
        <f>IF(ISBLANK('6桁'!T543)=TRUE,"",VLOOKUP(パターン表!T543, 'パターン別掛け率（入力）'!$C$3:$I$302, 7, FALSE))</f>
        <v/>
      </c>
      <c r="U543" s="96">
        <f>'6桁'!U543</f>
        <v>0</v>
      </c>
      <c r="V543" s="420" t="str">
        <f>IF(ISBLANK('6桁'!V543)=TRUE,"",VLOOKUP(パターン表!V543, 'パターン別掛け率（入力）'!$C$3:$I$302, 7, FALSE))</f>
        <v/>
      </c>
      <c r="W543" s="126">
        <f>'6桁'!W543</f>
        <v>0</v>
      </c>
      <c r="X543" s="420" t="str">
        <f>IF(ISBLANK('6桁'!X543)=TRUE,"",VLOOKUP(パターン表!X543, 'パターン別掛け率（入力）'!$C$3:$I$302, 7, FALSE))</f>
        <v/>
      </c>
      <c r="Y543" s="20">
        <f>'6桁'!Y543</f>
        <v>0</v>
      </c>
    </row>
    <row r="544" spans="2:25" ht="30" customHeight="1">
      <c r="B544" s="503"/>
      <c r="C544" s="500" t="s">
        <v>2019</v>
      </c>
      <c r="D544" s="605"/>
      <c r="E544" s="500" t="s">
        <v>2025</v>
      </c>
      <c r="F544" s="587"/>
      <c r="G544" s="342"/>
      <c r="H544" s="95" t="str">
        <f>IF(ISBLANK('6桁'!H544)=TRUE,"",VLOOKUP(パターン表!H544, 'パターン別掛け率（入力）'!$C$3:$I$302, 7, FALSE))</f>
        <v/>
      </c>
      <c r="I544" s="96">
        <f>'6桁'!I544</f>
        <v>0</v>
      </c>
      <c r="J544" s="95" t="str">
        <f>IF(ISBLANK('6桁'!J544)=TRUE,"",VLOOKUP(パターン表!J544, 'パターン別掛け率（入力）'!$C$3:$I$302, 7, FALSE))</f>
        <v/>
      </c>
      <c r="K544" s="96">
        <f>'6桁'!K544</f>
        <v>0</v>
      </c>
      <c r="L544" s="95" t="str">
        <f>IF(ISBLANK('6桁'!L544)=TRUE,"",VLOOKUP(パターン表!L544, 'パターン別掛け率（入力）'!$C$3:$I$302, 7, FALSE))</f>
        <v/>
      </c>
      <c r="M544" s="96">
        <f>'6桁'!M544</f>
        <v>0</v>
      </c>
      <c r="N544" s="95" t="str">
        <f>IF(ISBLANK('6桁'!N544)=TRUE,"",VLOOKUP(パターン表!N544, 'パターン別掛け率（入力）'!$C$3:$I$302, 7, FALSE))</f>
        <v/>
      </c>
      <c r="O544" s="96">
        <f>'6桁'!O544</f>
        <v>0</v>
      </c>
      <c r="P544" s="95">
        <f>IF(ISBLANK('6桁'!P544)=TRUE,"",VLOOKUP(パターン表!P544, 'パターン別掛け率（入力）'!$C$3:$I$302, 7, FALSE))</f>
        <v>100</v>
      </c>
      <c r="Q544" s="96" t="str">
        <f>'6桁'!Q544</f>
        <v>⑧Q
WL</v>
      </c>
      <c r="R544" s="95" t="str">
        <f>IF(ISBLANK('6桁'!R544)=TRUE,"",VLOOKUP(パターン表!R544, 'パターン別掛け率（入力）'!$C$3:$I$302, 7, FALSE))</f>
        <v/>
      </c>
      <c r="S544" s="96">
        <f>'6桁'!S544</f>
        <v>0</v>
      </c>
      <c r="T544" s="95" t="str">
        <f>IF(ISBLANK('6桁'!T544)=TRUE,"",VLOOKUP(パターン表!T544, 'パターン別掛け率（入力）'!$C$3:$I$302, 7, FALSE))</f>
        <v/>
      </c>
      <c r="U544" s="96">
        <f>'6桁'!U544</f>
        <v>0</v>
      </c>
      <c r="V544" s="420" t="str">
        <f>IF(ISBLANK('6桁'!V544)=TRUE,"",VLOOKUP(パターン表!V544, 'パターン別掛け率（入力）'!$C$3:$I$302, 7, FALSE))</f>
        <v/>
      </c>
      <c r="W544" s="126">
        <f>'6桁'!W544</f>
        <v>0</v>
      </c>
      <c r="X544" s="420" t="str">
        <f>IF(ISBLANK('6桁'!X544)=TRUE,"",VLOOKUP(パターン表!X544, 'パターン別掛け率（入力）'!$C$3:$I$302, 7, FALSE))</f>
        <v/>
      </c>
      <c r="Y544" s="20">
        <f>'6桁'!Y544</f>
        <v>0</v>
      </c>
    </row>
    <row r="545" spans="2:25" ht="30" customHeight="1">
      <c r="B545" s="503"/>
      <c r="C545" s="500" t="s">
        <v>2020</v>
      </c>
      <c r="D545" s="605"/>
      <c r="E545" s="500" t="s">
        <v>2026</v>
      </c>
      <c r="F545" s="587"/>
      <c r="G545" s="342"/>
      <c r="H545" s="95" t="str">
        <f>IF(ISBLANK('6桁'!H545)=TRUE,"",VLOOKUP(パターン表!H545, 'パターン別掛け率（入力）'!$C$3:$I$302, 7, FALSE))</f>
        <v/>
      </c>
      <c r="I545" s="96">
        <f>'6桁'!I545</f>
        <v>0</v>
      </c>
      <c r="J545" s="95" t="str">
        <f>IF(ISBLANK('6桁'!J545)=TRUE,"",VLOOKUP(パターン表!J545, 'パターン別掛け率（入力）'!$C$3:$I$302, 7, FALSE))</f>
        <v/>
      </c>
      <c r="K545" s="96">
        <f>'6桁'!K545</f>
        <v>0</v>
      </c>
      <c r="L545" s="95" t="str">
        <f>IF(ISBLANK('6桁'!L545)=TRUE,"",VLOOKUP(パターン表!L545, 'パターン別掛け率（入力）'!$C$3:$I$302, 7, FALSE))</f>
        <v/>
      </c>
      <c r="M545" s="96">
        <f>'6桁'!M545</f>
        <v>0</v>
      </c>
      <c r="N545" s="95" t="str">
        <f>IF(ISBLANK('6桁'!N545)=TRUE,"",VLOOKUP(パターン表!N545, 'パターン別掛け率（入力）'!$C$3:$I$302, 7, FALSE))</f>
        <v/>
      </c>
      <c r="O545" s="96">
        <f>'6桁'!O545</f>
        <v>0</v>
      </c>
      <c r="P545" s="95">
        <f>IF(ISBLANK('6桁'!P545)=TRUE,"",VLOOKUP(パターン表!P545, 'パターン別掛け率（入力）'!$C$3:$I$302, 7, FALSE))</f>
        <v>100</v>
      </c>
      <c r="Q545" s="96" t="str">
        <f>'6桁'!Q545</f>
        <v>⑨Q
WL</v>
      </c>
      <c r="R545" s="95" t="str">
        <f>IF(ISBLANK('6桁'!R545)=TRUE,"",VLOOKUP(パターン表!R545, 'パターン別掛け率（入力）'!$C$3:$I$302, 7, FALSE))</f>
        <v/>
      </c>
      <c r="S545" s="96">
        <f>'6桁'!S545</f>
        <v>0</v>
      </c>
      <c r="T545" s="95" t="str">
        <f>IF(ISBLANK('6桁'!T545)=TRUE,"",VLOOKUP(パターン表!T545, 'パターン別掛け率（入力）'!$C$3:$I$302, 7, FALSE))</f>
        <v/>
      </c>
      <c r="U545" s="96">
        <f>'6桁'!U545</f>
        <v>0</v>
      </c>
      <c r="V545" s="420" t="str">
        <f>IF(ISBLANK('6桁'!V545)=TRUE,"",VLOOKUP(パターン表!V545, 'パターン別掛け率（入力）'!$C$3:$I$302, 7, FALSE))</f>
        <v/>
      </c>
      <c r="W545" s="126">
        <f>'6桁'!W545</f>
        <v>0</v>
      </c>
      <c r="X545" s="420" t="str">
        <f>IF(ISBLANK('6桁'!X545)=TRUE,"",VLOOKUP(パターン表!X545, 'パターン別掛け率（入力）'!$C$3:$I$302, 7, FALSE))</f>
        <v/>
      </c>
      <c r="Y545" s="20">
        <f>'6桁'!Y545</f>
        <v>0</v>
      </c>
    </row>
    <row r="546" spans="2:25" ht="30" customHeight="1">
      <c r="B546" s="503"/>
      <c r="C546" s="500" t="s">
        <v>2021</v>
      </c>
      <c r="D546" s="605"/>
      <c r="E546" s="500" t="s">
        <v>2027</v>
      </c>
      <c r="F546" s="587"/>
      <c r="G546" s="342"/>
      <c r="H546" s="95" t="str">
        <f>IF(ISBLANK('6桁'!H546)=TRUE,"",VLOOKUP(パターン表!H546, 'パターン別掛け率（入力）'!$C$3:$I$302, 7, FALSE))</f>
        <v/>
      </c>
      <c r="I546" s="96">
        <f>'6桁'!I546</f>
        <v>0</v>
      </c>
      <c r="J546" s="95" t="str">
        <f>IF(ISBLANK('6桁'!J546)=TRUE,"",VLOOKUP(パターン表!J546, 'パターン別掛け率（入力）'!$C$3:$I$302, 7, FALSE))</f>
        <v/>
      </c>
      <c r="K546" s="96">
        <f>'6桁'!K546</f>
        <v>0</v>
      </c>
      <c r="L546" s="95" t="str">
        <f>IF(ISBLANK('6桁'!L546)=TRUE,"",VLOOKUP(パターン表!L546, 'パターン別掛け率（入力）'!$C$3:$I$302, 7, FALSE))</f>
        <v/>
      </c>
      <c r="M546" s="96">
        <f>'6桁'!M546</f>
        <v>0</v>
      </c>
      <c r="N546" s="95" t="str">
        <f>IF(ISBLANK('6桁'!N546)=TRUE,"",VLOOKUP(パターン表!N546, 'パターン別掛け率（入力）'!$C$3:$I$302, 7, FALSE))</f>
        <v/>
      </c>
      <c r="O546" s="96">
        <f>'6桁'!O546</f>
        <v>0</v>
      </c>
      <c r="P546" s="95">
        <f>IF(ISBLANK('6桁'!P546)=TRUE,"",VLOOKUP(パターン表!P546, 'パターン別掛け率（入力）'!$C$3:$I$302, 7, FALSE))</f>
        <v>100</v>
      </c>
      <c r="Q546" s="96" t="str">
        <f>'6桁'!Q546</f>
        <v>⑨Q
WL</v>
      </c>
      <c r="R546" s="95" t="str">
        <f>IF(ISBLANK('6桁'!R546)=TRUE,"",VLOOKUP(パターン表!R546, 'パターン別掛け率（入力）'!$C$3:$I$302, 7, FALSE))</f>
        <v/>
      </c>
      <c r="S546" s="96">
        <f>'6桁'!S546</f>
        <v>0</v>
      </c>
      <c r="T546" s="95" t="str">
        <f>IF(ISBLANK('6桁'!T546)=TRUE,"",VLOOKUP(パターン表!T546, 'パターン別掛け率（入力）'!$C$3:$I$302, 7, FALSE))</f>
        <v/>
      </c>
      <c r="U546" s="96">
        <f>'6桁'!U546</f>
        <v>0</v>
      </c>
      <c r="V546" s="420" t="str">
        <f>IF(ISBLANK('6桁'!V546)=TRUE,"",VLOOKUP(パターン表!V546, 'パターン別掛け率（入力）'!$C$3:$I$302, 7, FALSE))</f>
        <v/>
      </c>
      <c r="W546" s="126">
        <f>'6桁'!W546</f>
        <v>0</v>
      </c>
      <c r="X546" s="420" t="str">
        <f>IF(ISBLANK('6桁'!X546)=TRUE,"",VLOOKUP(パターン表!X546, 'パターン別掛け率（入力）'!$C$3:$I$302, 7, FALSE))</f>
        <v/>
      </c>
      <c r="Y546" s="20">
        <f>'6桁'!Y546</f>
        <v>0</v>
      </c>
    </row>
    <row r="547" spans="2:25" ht="30" customHeight="1">
      <c r="B547" s="503"/>
      <c r="C547" s="500" t="s">
        <v>379</v>
      </c>
      <c r="D547" s="605"/>
      <c r="E547" s="500">
        <v>91</v>
      </c>
      <c r="F547" s="587"/>
      <c r="G547" s="342"/>
      <c r="H547" s="95" t="str">
        <f>IF(ISBLANK('6桁'!H547)=TRUE,"",VLOOKUP(パターン表!H547, 'パターン別掛け率（入力）'!$C$3:$I$302, 7, FALSE))</f>
        <v/>
      </c>
      <c r="I547" s="96">
        <f>'6桁'!I547</f>
        <v>0</v>
      </c>
      <c r="J547" s="95" t="str">
        <f>IF(ISBLANK('6桁'!J547)=TRUE,"",VLOOKUP(パターン表!J547, 'パターン別掛け率（入力）'!$C$3:$I$302, 7, FALSE))</f>
        <v/>
      </c>
      <c r="K547" s="96">
        <f>'6桁'!K547</f>
        <v>0</v>
      </c>
      <c r="L547" s="95">
        <f>IF(ISBLANK('6桁'!L547)=TRUE,"",VLOOKUP(パターン表!L547, 'パターン別掛け率（入力）'!$C$3:$I$302, 7, FALSE))</f>
        <v>100</v>
      </c>
      <c r="M547" s="96" t="str">
        <f>'6桁'!M547</f>
        <v>S</v>
      </c>
      <c r="N547" s="95">
        <f>IF(ISBLANK('6桁'!N547)=TRUE,"",VLOOKUP(パターン表!N547, 'パターン別掛け率（入力）'!$C$3:$I$302, 7, FALSE))</f>
        <v>100</v>
      </c>
      <c r="O547" s="96" t="str">
        <f>'6桁'!O547</f>
        <v>S
RBL</v>
      </c>
      <c r="P547" s="95" t="str">
        <f>IF(ISBLANK('6桁'!P547)=TRUE,"",VLOOKUP(パターン表!P547, 'パターン別掛け率（入力）'!$C$3:$I$302, 7, FALSE))</f>
        <v/>
      </c>
      <c r="Q547" s="96">
        <f>'6桁'!Q547</f>
        <v>0</v>
      </c>
      <c r="R547" s="95" t="str">
        <f>IF(ISBLANK('6桁'!R547)=TRUE,"",VLOOKUP(パターン表!R547, 'パターン別掛け率（入力）'!$C$3:$I$302, 7, FALSE))</f>
        <v/>
      </c>
      <c r="S547" s="96">
        <f>'6桁'!S547</f>
        <v>0</v>
      </c>
      <c r="T547" s="95" t="str">
        <f>IF(ISBLANK('6桁'!T547)=TRUE,"",VLOOKUP(パターン表!T547, 'パターン別掛け率（入力）'!$C$3:$I$302, 7, FALSE))</f>
        <v/>
      </c>
      <c r="U547" s="96">
        <f>'6桁'!U547</f>
        <v>0</v>
      </c>
      <c r="V547" s="420">
        <f>IF(ISBLANK('6桁'!V547)=TRUE,"",VLOOKUP(パターン表!V547, 'パターン別掛け率（入力）'!$C$3:$I$302, 7, FALSE))</f>
        <v>100</v>
      </c>
      <c r="W547" s="126" t="str">
        <f>'6桁'!W547</f>
        <v>S</v>
      </c>
      <c r="X547" s="420" t="str">
        <f>IF(ISBLANK('6桁'!X547)=TRUE,"",VLOOKUP(パターン表!X547, 'パターン別掛け率（入力）'!$C$3:$I$302, 7, FALSE))</f>
        <v/>
      </c>
      <c r="Y547" s="20">
        <f>'6桁'!Y547</f>
        <v>0</v>
      </c>
    </row>
    <row r="548" spans="2:25" ht="30" customHeight="1">
      <c r="B548" s="503"/>
      <c r="C548" s="500" t="s">
        <v>733</v>
      </c>
      <c r="D548" s="605"/>
      <c r="E548" s="500" t="s">
        <v>1349</v>
      </c>
      <c r="F548" s="587"/>
      <c r="G548" s="249"/>
      <c r="H548" s="319" t="str">
        <f>IF(ISBLANK('6桁'!H548)=TRUE,"",VLOOKUP(パターン表!H548, 'パターン別掛け率（入力）'!$C$3:$I$302, 7, FALSE))</f>
        <v/>
      </c>
      <c r="I548" s="359">
        <f>'6桁'!I548</f>
        <v>0</v>
      </c>
      <c r="J548" s="319" t="str">
        <f>IF(ISBLANK('6桁'!J548)=TRUE,"",VLOOKUP(パターン表!J548, 'パターン別掛け率（入力）'!$C$3:$I$302, 7, FALSE))</f>
        <v/>
      </c>
      <c r="K548" s="359">
        <f>'6桁'!K548</f>
        <v>0</v>
      </c>
      <c r="L548" s="319" t="str">
        <f>IF(ISBLANK('6桁'!L548)=TRUE,"",VLOOKUP(パターン表!L548, 'パターン別掛け率（入力）'!$C$3:$I$302, 7, FALSE))</f>
        <v/>
      </c>
      <c r="M548" s="359">
        <f>'6桁'!M548</f>
        <v>0</v>
      </c>
      <c r="N548" s="319" t="str">
        <f>IF(ISBLANK('6桁'!N548)=TRUE,"",VLOOKUP(パターン表!N548, 'パターン別掛け率（入力）'!$C$3:$I$302, 7, FALSE))</f>
        <v/>
      </c>
      <c r="O548" s="359">
        <f>'6桁'!O548</f>
        <v>0</v>
      </c>
      <c r="P548" s="319">
        <f>IF(ISBLANK('6桁'!P548)=TRUE,"",VLOOKUP(パターン表!P548, 'パターン別掛け率（入力）'!$C$3:$I$302, 7, FALSE))</f>
        <v>100</v>
      </c>
      <c r="Q548" s="359" t="str">
        <f>'6桁'!Q548</f>
        <v>⑨N
WL</v>
      </c>
      <c r="R548" s="319" t="str">
        <f>IF(ISBLANK('6桁'!R548)=TRUE,"",VLOOKUP(パターン表!R548, 'パターン別掛け率（入力）'!$C$3:$I$302, 7, FALSE))</f>
        <v/>
      </c>
      <c r="S548" s="359">
        <f>'6桁'!S548</f>
        <v>0</v>
      </c>
      <c r="T548" s="319" t="str">
        <f>IF(ISBLANK('6桁'!T548)=TRUE,"",VLOOKUP(パターン表!T548, 'パターン別掛け率（入力）'!$C$3:$I$302, 7, FALSE))</f>
        <v/>
      </c>
      <c r="U548" s="359">
        <f>'6桁'!U548</f>
        <v>0</v>
      </c>
      <c r="V548" s="425" t="str">
        <f>IF(ISBLANK('6桁'!V548)=TRUE,"",VLOOKUP(パターン表!V548, 'パターン別掛け率（入力）'!$C$3:$I$302, 7, FALSE))</f>
        <v/>
      </c>
      <c r="W548" s="132">
        <f>'6桁'!W548</f>
        <v>0</v>
      </c>
      <c r="X548" s="425">
        <f>IF(ISBLANK('6桁'!X548)=TRUE,"",VLOOKUP(パターン表!X548, 'パターン別掛け率（入力）'!$C$3:$I$302, 7, FALSE))</f>
        <v>100</v>
      </c>
      <c r="Y548" s="236" t="str">
        <f>'6桁'!Y548</f>
        <v>L</v>
      </c>
    </row>
    <row r="549" spans="2:25" ht="30" customHeight="1">
      <c r="B549" s="503"/>
      <c r="C549" s="500" t="s">
        <v>2022</v>
      </c>
      <c r="D549" s="605"/>
      <c r="E549" s="500" t="s">
        <v>2028</v>
      </c>
      <c r="F549" s="587"/>
      <c r="G549" s="249"/>
      <c r="H549" s="319" t="str">
        <f>IF(ISBLANK('6桁'!H549)=TRUE,"",VLOOKUP(パターン表!H549, 'パターン別掛け率（入力）'!$C$3:$I$302, 7, FALSE))</f>
        <v/>
      </c>
      <c r="I549" s="359">
        <f>'6桁'!I549</f>
        <v>0</v>
      </c>
      <c r="J549" s="319" t="str">
        <f>IF(ISBLANK('6桁'!J549)=TRUE,"",VLOOKUP(パターン表!J549, 'パターン別掛け率（入力）'!$C$3:$I$302, 7, FALSE))</f>
        <v/>
      </c>
      <c r="K549" s="359">
        <f>'6桁'!K549</f>
        <v>0</v>
      </c>
      <c r="L549" s="319" t="str">
        <f>IF(ISBLANK('6桁'!L549)=TRUE,"",VLOOKUP(パターン表!L549, 'パターン別掛け率（入力）'!$C$3:$I$302, 7, FALSE))</f>
        <v/>
      </c>
      <c r="M549" s="359">
        <f>'6桁'!M549</f>
        <v>0</v>
      </c>
      <c r="N549" s="319" t="str">
        <f>IF(ISBLANK('6桁'!N549)=TRUE,"",VLOOKUP(パターン表!N549, 'パターン別掛け率（入力）'!$C$3:$I$302, 7, FALSE))</f>
        <v/>
      </c>
      <c r="O549" s="359">
        <f>'6桁'!O549</f>
        <v>0</v>
      </c>
      <c r="P549" s="319">
        <f>IF(ISBLANK('6桁'!P549)=TRUE,"",VLOOKUP(パターン表!P549, 'パターン別掛け率（入力）'!$C$3:$I$302, 7, FALSE))</f>
        <v>100</v>
      </c>
      <c r="Q549" s="359" t="str">
        <f>'6桁'!Q549</f>
        <v>⑧Q
WL</v>
      </c>
      <c r="R549" s="319" t="str">
        <f>IF(ISBLANK('6桁'!R549)=TRUE,"",VLOOKUP(パターン表!R549, 'パターン別掛け率（入力）'!$C$3:$I$302, 7, FALSE))</f>
        <v/>
      </c>
      <c r="S549" s="359">
        <f>'6桁'!S549</f>
        <v>0</v>
      </c>
      <c r="T549" s="319" t="str">
        <f>IF(ISBLANK('6桁'!T549)=TRUE,"",VLOOKUP(パターン表!T549, 'パターン別掛け率（入力）'!$C$3:$I$302, 7, FALSE))</f>
        <v/>
      </c>
      <c r="U549" s="359">
        <f>'6桁'!U549</f>
        <v>0</v>
      </c>
      <c r="V549" s="425" t="str">
        <f>IF(ISBLANK('6桁'!V549)=TRUE,"",VLOOKUP(パターン表!V549, 'パターン別掛け率（入力）'!$C$3:$I$302, 7, FALSE))</f>
        <v/>
      </c>
      <c r="W549" s="132">
        <f>'6桁'!W549</f>
        <v>0</v>
      </c>
      <c r="X549" s="425" t="str">
        <f>IF(ISBLANK('6桁'!X549)=TRUE,"",VLOOKUP(パターン表!X549, 'パターン別掛け率（入力）'!$C$3:$I$302, 7, FALSE))</f>
        <v/>
      </c>
      <c r="Y549" s="236">
        <f>'6桁'!Y549</f>
        <v>0</v>
      </c>
    </row>
    <row r="550" spans="2:25" ht="30" customHeight="1">
      <c r="B550" s="504"/>
      <c r="C550" s="560" t="s">
        <v>2023</v>
      </c>
      <c r="D550" s="607"/>
      <c r="E550" s="560" t="s">
        <v>2004</v>
      </c>
      <c r="F550" s="592"/>
      <c r="G550" s="354"/>
      <c r="H550" s="111" t="str">
        <f>IF(ISBLANK('6桁'!H550)=TRUE,"",VLOOKUP(パターン表!H550, 'パターン別掛け率（入力）'!$C$3:$I$302, 7, FALSE))</f>
        <v/>
      </c>
      <c r="I550" s="99">
        <f>'6桁'!I550</f>
        <v>0</v>
      </c>
      <c r="J550" s="111" t="str">
        <f>IF(ISBLANK('6桁'!J550)=TRUE,"",VLOOKUP(パターン表!J550, 'パターン別掛け率（入力）'!$C$3:$I$302, 7, FALSE))</f>
        <v/>
      </c>
      <c r="K550" s="99">
        <f>'6桁'!K550</f>
        <v>0</v>
      </c>
      <c r="L550" s="111" t="str">
        <f>IF(ISBLANK('6桁'!L550)=TRUE,"",VLOOKUP(パターン表!L550, 'パターン別掛け率（入力）'!$C$3:$I$302, 7, FALSE))</f>
        <v/>
      </c>
      <c r="M550" s="99">
        <f>'6桁'!M550</f>
        <v>0</v>
      </c>
      <c r="N550" s="111" t="str">
        <f>IF(ISBLANK('6桁'!N550)=TRUE,"",VLOOKUP(パターン表!N550, 'パターン別掛け率（入力）'!$C$3:$I$302, 7, FALSE))</f>
        <v/>
      </c>
      <c r="O550" s="99">
        <f>'6桁'!O550</f>
        <v>0</v>
      </c>
      <c r="P550" s="111">
        <f>IF(ISBLANK('6桁'!P550)=TRUE,"",VLOOKUP(パターン表!P550, 'パターン別掛け率（入力）'!$C$3:$I$302, 7, FALSE))</f>
        <v>100</v>
      </c>
      <c r="Q550" s="99" t="str">
        <f>'6桁'!Q550</f>
        <v>⑩Q
WL</v>
      </c>
      <c r="R550" s="111" t="str">
        <f>IF(ISBLANK('6桁'!R550)=TRUE,"",VLOOKUP(パターン表!R550, 'パターン別掛け率（入力）'!$C$3:$I$302, 7, FALSE))</f>
        <v/>
      </c>
      <c r="S550" s="99">
        <f>'6桁'!S550</f>
        <v>0</v>
      </c>
      <c r="T550" s="111" t="str">
        <f>IF(ISBLANK('6桁'!T550)=TRUE,"",VLOOKUP(パターン表!T550, 'パターン別掛け率（入力）'!$C$3:$I$302, 7, FALSE))</f>
        <v/>
      </c>
      <c r="U550" s="99">
        <f>'6桁'!U550</f>
        <v>0</v>
      </c>
      <c r="V550" s="421" t="str">
        <f>IF(ISBLANK('6桁'!V550)=TRUE,"",VLOOKUP(パターン表!V550, 'パターン別掛け率（入力）'!$C$3:$I$302, 7, FALSE))</f>
        <v/>
      </c>
      <c r="W550" s="142">
        <f>'6桁'!W550</f>
        <v>0</v>
      </c>
      <c r="X550" s="421" t="str">
        <f>IF(ISBLANK('6桁'!X550)=TRUE,"",VLOOKUP(パターン表!X550, 'パターン別掛け率（入力）'!$C$3:$I$302, 7, FALSE))</f>
        <v/>
      </c>
      <c r="Y550" s="98">
        <f>'6桁'!Y550</f>
        <v>0</v>
      </c>
    </row>
    <row r="551" spans="2:25" ht="30" customHeight="1">
      <c r="B551" s="543">
        <v>15</v>
      </c>
      <c r="C551" s="553" t="s">
        <v>353</v>
      </c>
      <c r="D551" s="554"/>
      <c r="E551" s="576">
        <v>96</v>
      </c>
      <c r="F551" s="593"/>
      <c r="G551" s="361"/>
      <c r="H551" s="94" t="str">
        <f>IF(ISBLANK('6桁'!H551)=TRUE,"",VLOOKUP(パターン表!H551, 'パターン別掛け率（入力）'!$C$3:$I$302, 7, FALSE))</f>
        <v/>
      </c>
      <c r="I551" s="360">
        <f>'6桁'!I551</f>
        <v>0</v>
      </c>
      <c r="J551" s="94" t="str">
        <f>IF(ISBLANK('6桁'!J551)=TRUE,"",VLOOKUP(パターン表!J551, 'パターン別掛け率（入力）'!$C$3:$I$302, 7, FALSE))</f>
        <v/>
      </c>
      <c r="K551" s="360">
        <f>'6桁'!K551</f>
        <v>0</v>
      </c>
      <c r="L551" s="94">
        <f>IF(ISBLANK('6桁'!L551)=TRUE,"",VLOOKUP(パターン表!L551, 'パターン別掛け率（入力）'!$C$3:$I$302, 7, FALSE))</f>
        <v>100</v>
      </c>
      <c r="M551" s="360" t="str">
        <f>'6桁'!M551</f>
        <v>H
PT3</v>
      </c>
      <c r="N551" s="94">
        <f>IF(ISBLANK('6桁'!N551)=TRUE,"",VLOOKUP(パターン表!N551, 'パターン別掛け率（入力）'!$C$3:$I$302, 7, FALSE))</f>
        <v>100</v>
      </c>
      <c r="O551" s="360" t="str">
        <f>'6桁'!O551</f>
        <v>T
OWL</v>
      </c>
      <c r="P551" s="94" t="str">
        <f>IF(ISBLANK('6桁'!P551)=TRUE,"",VLOOKUP(パターン表!P551, 'パターン別掛け率（入力）'!$C$3:$I$302, 7, FALSE))</f>
        <v/>
      </c>
      <c r="Q551" s="360">
        <f>'6桁'!Q551</f>
        <v>0</v>
      </c>
      <c r="R551" s="94" t="str">
        <f>IF(ISBLANK('6桁'!R551)=TRUE,"",VLOOKUP(パターン表!R551, 'パターン別掛け率（入力）'!$C$3:$I$302, 7, FALSE))</f>
        <v/>
      </c>
      <c r="S551" s="360">
        <f>'6桁'!S551</f>
        <v>0</v>
      </c>
      <c r="T551" s="94" t="str">
        <f>IF(ISBLANK('6桁'!T551)=TRUE,"",VLOOKUP(パターン表!T551, 'パターン別掛け率（入力）'!$C$3:$I$302, 7, FALSE))</f>
        <v/>
      </c>
      <c r="U551" s="360">
        <f>'6桁'!U551</f>
        <v>0</v>
      </c>
      <c r="V551" s="423" t="str">
        <f>IF(ISBLANK('6桁'!V551)=TRUE,"",VLOOKUP(パターン表!V551, 'パターン別掛け率（入力）'!$C$3:$I$302, 7, FALSE))</f>
        <v/>
      </c>
      <c r="W551" s="133">
        <f>'6桁'!W551</f>
        <v>0</v>
      </c>
      <c r="X551" s="423" t="str">
        <f>IF(ISBLANK('6桁'!X551)=TRUE,"",VLOOKUP(パターン表!X551, 'パターン別掛け率（入力）'!$C$3:$I$302, 7, FALSE))</f>
        <v/>
      </c>
      <c r="Y551" s="360">
        <f>'6桁'!Y551</f>
        <v>0</v>
      </c>
    </row>
    <row r="552" spans="2:25" ht="30" customHeight="1">
      <c r="B552" s="503"/>
      <c r="C552" s="576"/>
      <c r="D552" s="577"/>
      <c r="E552" s="500">
        <v>98</v>
      </c>
      <c r="F552" s="587"/>
      <c r="G552" s="361"/>
      <c r="H552" s="94" t="str">
        <f>IF(ISBLANK('6桁'!H552)=TRUE,"",VLOOKUP(パターン表!H552, 'パターン別掛け率（入力）'!$C$3:$I$302, 7, FALSE))</f>
        <v/>
      </c>
      <c r="I552" s="360">
        <f>'6桁'!I552</f>
        <v>0</v>
      </c>
      <c r="J552" s="94" t="str">
        <f>IF(ISBLANK('6桁'!J552)=TRUE,"",VLOOKUP(パターン表!J552, 'パターン別掛け率（入力）'!$C$3:$I$302, 7, FALSE))</f>
        <v/>
      </c>
      <c r="K552" s="360">
        <f>'6桁'!K552</f>
        <v>0</v>
      </c>
      <c r="L552" s="94">
        <f>IF(ISBLANK('6桁'!L552)=TRUE,"",VLOOKUP(パターン表!L552, 'パターン別掛け率（入力）'!$C$3:$I$302, 7, FALSE))</f>
        <v>100</v>
      </c>
      <c r="M552" s="360" t="str">
        <f>'6桁'!M552</f>
        <v>H</v>
      </c>
      <c r="N552" s="94" t="str">
        <f>IF(ISBLANK('6桁'!N552)=TRUE,"",VLOOKUP(パターン表!N552, 'パターン別掛け率（入力）'!$C$3:$I$302, 7, FALSE))</f>
        <v/>
      </c>
      <c r="O552" s="360">
        <f>'6桁'!O552</f>
        <v>0</v>
      </c>
      <c r="P552" s="94" t="str">
        <f>IF(ISBLANK('6桁'!P552)=TRUE,"",VLOOKUP(パターン表!P552, 'パターン別掛け率（入力）'!$C$3:$I$302, 7, FALSE))</f>
        <v/>
      </c>
      <c r="Q552" s="360">
        <f>'6桁'!Q552</f>
        <v>0</v>
      </c>
      <c r="R552" s="94" t="str">
        <f>IF(ISBLANK('6桁'!R552)=TRUE,"",VLOOKUP(パターン表!R552, 'パターン別掛け率（入力）'!$C$3:$I$302, 7, FALSE))</f>
        <v/>
      </c>
      <c r="S552" s="360">
        <f>'6桁'!S552</f>
        <v>0</v>
      </c>
      <c r="T552" s="94" t="str">
        <f>IF(ISBLANK('6桁'!T552)=TRUE,"",VLOOKUP(パターン表!T552, 'パターン別掛け率（入力）'!$C$3:$I$302, 7, FALSE))</f>
        <v/>
      </c>
      <c r="U552" s="360">
        <f>'6桁'!U552</f>
        <v>0</v>
      </c>
      <c r="V552" s="423" t="str">
        <f>IF(ISBLANK('6桁'!V552)=TRUE,"",VLOOKUP(パターン表!V552, 'パターン別掛け率（入力）'!$C$3:$I$302, 7, FALSE))</f>
        <v/>
      </c>
      <c r="W552" s="133">
        <f>'6桁'!W552</f>
        <v>0</v>
      </c>
      <c r="X552" s="423" t="str">
        <f>IF(ISBLANK('6桁'!X552)=TRUE,"",VLOOKUP(パターン表!X552, 'パターン別掛け率（入力）'!$C$3:$I$302, 7, FALSE))</f>
        <v/>
      </c>
      <c r="Y552" s="360">
        <f>'6桁'!Y552</f>
        <v>0</v>
      </c>
    </row>
    <row r="553" spans="2:25" ht="30" customHeight="1">
      <c r="B553" s="503"/>
      <c r="C553" s="500" t="s">
        <v>380</v>
      </c>
      <c r="D553" s="605"/>
      <c r="E553" s="500">
        <v>108</v>
      </c>
      <c r="F553" s="587"/>
      <c r="G553" s="342"/>
      <c r="H553" s="95" t="str">
        <f>IF(ISBLANK('6桁'!H553)=TRUE,"",VLOOKUP(パターン表!H553, 'パターン別掛け率（入力）'!$C$3:$I$302, 7, FALSE))</f>
        <v/>
      </c>
      <c r="I553" s="96">
        <f>'6桁'!I553</f>
        <v>0</v>
      </c>
      <c r="J553" s="95" t="str">
        <f>IF(ISBLANK('6桁'!J553)=TRUE,"",VLOOKUP(パターン表!J553, 'パターン別掛け率（入力）'!$C$3:$I$302, 7, FALSE))</f>
        <v/>
      </c>
      <c r="K553" s="96">
        <f>'6桁'!K553</f>
        <v>0</v>
      </c>
      <c r="L553" s="95" t="str">
        <f>IF(ISBLANK('6桁'!L553)=TRUE,"",VLOOKUP(パターン表!L553, 'パターン別掛け率（入力）'!$C$3:$I$302, 7, FALSE))</f>
        <v/>
      </c>
      <c r="M553" s="96">
        <f>'6桁'!M553</f>
        <v>0</v>
      </c>
      <c r="N553" s="95" t="str">
        <f>IF(ISBLANK('6桁'!N553)=TRUE,"",VLOOKUP(パターン表!N553, 'パターン別掛け率（入力）'!$C$3:$I$302, 7, FALSE))</f>
        <v/>
      </c>
      <c r="O553" s="96">
        <f>'6桁'!O553</f>
        <v>0</v>
      </c>
      <c r="P553" s="95" t="str">
        <f>IF(ISBLANK('6桁'!P553)=TRUE,"",VLOOKUP(パターン表!P553, 'パターン別掛け率（入力）'!$C$3:$I$302, 7, FALSE))</f>
        <v/>
      </c>
      <c r="Q553" s="96">
        <f>'6桁'!Q553</f>
        <v>0</v>
      </c>
      <c r="R553" s="95" t="str">
        <f>IF(ISBLANK('6桁'!R553)=TRUE,"",VLOOKUP(パターン表!R553, 'パターン別掛け率（入力）'!$C$3:$I$302, 7, FALSE))</f>
        <v/>
      </c>
      <c r="S553" s="96">
        <f>'6桁'!S553</f>
        <v>0</v>
      </c>
      <c r="T553" s="95">
        <f>IF(ISBLANK('6桁'!T553)=TRUE,"",VLOOKUP(パターン表!T553, 'パターン別掛け率（入力）'!$C$3:$I$302, 7, FALSE))</f>
        <v>100</v>
      </c>
      <c r="U553" s="96" t="str">
        <f>'6桁'!U553</f>
        <v>Q
RBL</v>
      </c>
      <c r="V553" s="420" t="str">
        <f>IF(ISBLANK('6桁'!V553)=TRUE,"",VLOOKUP(パターン表!V553, 'パターン別掛け率（入力）'!$C$3:$I$302, 7, FALSE))</f>
        <v/>
      </c>
      <c r="W553" s="126">
        <f>'6桁'!W553</f>
        <v>0</v>
      </c>
      <c r="X553" s="420" t="str">
        <f>IF(ISBLANK('6桁'!X553)=TRUE,"",VLOOKUP(パターン表!X553, 'パターン別掛け率（入力）'!$C$3:$I$302, 7, FALSE))</f>
        <v/>
      </c>
      <c r="Y553" s="20">
        <f>'6桁'!Y553</f>
        <v>0</v>
      </c>
    </row>
    <row r="554" spans="2:25" ht="30" customHeight="1">
      <c r="B554" s="503"/>
      <c r="C554" s="500" t="s">
        <v>381</v>
      </c>
      <c r="D554" s="605"/>
      <c r="E554" s="500">
        <v>112</v>
      </c>
      <c r="F554" s="587"/>
      <c r="G554" s="342"/>
      <c r="H554" s="95" t="str">
        <f>IF(ISBLANK('6桁'!H554)=TRUE,"",VLOOKUP(パターン表!H554, 'パターン別掛け率（入力）'!$C$3:$I$302, 7, FALSE))</f>
        <v/>
      </c>
      <c r="I554" s="96">
        <f>'6桁'!I554</f>
        <v>0</v>
      </c>
      <c r="J554" s="95" t="str">
        <f>IF(ISBLANK('6桁'!J554)=TRUE,"",VLOOKUP(パターン表!J554, 'パターン別掛け率（入力）'!$C$3:$I$302, 7, FALSE))</f>
        <v/>
      </c>
      <c r="K554" s="96">
        <f>'6桁'!K554</f>
        <v>0</v>
      </c>
      <c r="L554" s="95" t="str">
        <f>IF(ISBLANK('6桁'!L554)=TRUE,"",VLOOKUP(パターン表!L554, 'パターン別掛け率（入力）'!$C$3:$I$302, 7, FALSE))</f>
        <v/>
      </c>
      <c r="M554" s="96">
        <f>'6桁'!M554</f>
        <v>0</v>
      </c>
      <c r="N554" s="95">
        <f>IF(ISBLANK('6桁'!N554)=TRUE,"",VLOOKUP(パターン表!N554, 'パターン別掛け率（入力）'!$C$3:$I$302, 7, FALSE))</f>
        <v>100</v>
      </c>
      <c r="O554" s="126" t="str">
        <f>'6桁'!O554</f>
        <v>T
OWL</v>
      </c>
      <c r="P554" s="95" t="str">
        <f>IF(ISBLANK('6桁'!P554)=TRUE,"",VLOOKUP(パターン表!P554, 'パターン別掛け率（入力）'!$C$3:$I$302, 7, FALSE))</f>
        <v/>
      </c>
      <c r="Q554" s="96">
        <f>'6桁'!Q554</f>
        <v>0</v>
      </c>
      <c r="R554" s="95" t="str">
        <f>IF(ISBLANK('6桁'!R554)=TRUE,"",VLOOKUP(パターン表!R554, 'パターン別掛け率（入力）'!$C$3:$I$302, 7, FALSE))</f>
        <v/>
      </c>
      <c r="S554" s="96">
        <f>'6桁'!S554</f>
        <v>0</v>
      </c>
      <c r="T554" s="95" t="str">
        <f>IF(ISBLANK('6桁'!T554)=TRUE,"",VLOOKUP(パターン表!T554, 'パターン別掛け率（入力）'!$C$3:$I$302, 7, FALSE))</f>
        <v/>
      </c>
      <c r="U554" s="96">
        <f>'6桁'!U554</f>
        <v>0</v>
      </c>
      <c r="V554" s="420" t="str">
        <f>IF(ISBLANK('6桁'!V554)=TRUE,"",VLOOKUP(パターン表!V554, 'パターン別掛け率（入力）'!$C$3:$I$302, 7, FALSE))</f>
        <v/>
      </c>
      <c r="W554" s="126">
        <f>'6桁'!W554</f>
        <v>0</v>
      </c>
      <c r="X554" s="420" t="str">
        <f>IF(ISBLANK('6桁'!X554)=TRUE,"",VLOOKUP(パターン表!X554, 'パターン別掛け率（入力）'!$C$3:$I$302, 7, FALSE))</f>
        <v/>
      </c>
      <c r="Y554" s="20">
        <f>'6桁'!Y554</f>
        <v>0</v>
      </c>
    </row>
    <row r="555" spans="2:25" ht="30" customHeight="1">
      <c r="B555" s="503"/>
      <c r="C555" s="500" t="s">
        <v>2024</v>
      </c>
      <c r="D555" s="605"/>
      <c r="E555" s="500" t="s">
        <v>2029</v>
      </c>
      <c r="F555" s="587"/>
      <c r="G555" s="342"/>
      <c r="H555" s="95" t="str">
        <f>IF(ISBLANK('6桁'!H555)=TRUE,"",VLOOKUP(パターン表!H555, 'パターン別掛け率（入力）'!$C$3:$I$302, 7, FALSE))</f>
        <v/>
      </c>
      <c r="I555" s="96">
        <f>'6桁'!I555</f>
        <v>0</v>
      </c>
      <c r="J555" s="95" t="str">
        <f>IF(ISBLANK('6桁'!J555)=TRUE,"",VLOOKUP(パターン表!J555, 'パターン別掛け率（入力）'!$C$3:$I$302, 7, FALSE))</f>
        <v/>
      </c>
      <c r="K555" s="96">
        <f>'6桁'!K555</f>
        <v>0</v>
      </c>
      <c r="L555" s="95" t="str">
        <f>IF(ISBLANK('6桁'!L555)=TRUE,"",VLOOKUP(パターン表!L555, 'パターン別掛け率（入力）'!$C$3:$I$302, 7, FALSE))</f>
        <v/>
      </c>
      <c r="M555" s="96">
        <f>'6桁'!M555</f>
        <v>0</v>
      </c>
      <c r="N555" s="95" t="str">
        <f>IF(ISBLANK('6桁'!N555)=TRUE,"",VLOOKUP(パターン表!N555, 'パターン別掛け率（入力）'!$C$3:$I$302, 7, FALSE))</f>
        <v/>
      </c>
      <c r="O555" s="126">
        <f>'6桁'!O555</f>
        <v>0</v>
      </c>
      <c r="P555" s="95">
        <f>IF(ISBLANK('6桁'!P555)=TRUE,"",VLOOKUP(パターン表!P555, 'パターン別掛け率（入力）'!$C$3:$I$302, 7, FALSE))</f>
        <v>100</v>
      </c>
      <c r="Q555" s="96" t="str">
        <f>'6桁'!Q555</f>
        <v>⑧Q
WL</v>
      </c>
      <c r="R555" s="95" t="str">
        <f>IF(ISBLANK('6桁'!R555)=TRUE,"",VLOOKUP(パターン表!R555, 'パターン別掛け率（入力）'!$C$3:$I$302, 7, FALSE))</f>
        <v/>
      </c>
      <c r="S555" s="96">
        <f>'6桁'!S555</f>
        <v>0</v>
      </c>
      <c r="T555" s="95" t="str">
        <f>IF(ISBLANK('6桁'!T555)=TRUE,"",VLOOKUP(パターン表!T555, 'パターン別掛け率（入力）'!$C$3:$I$302, 7, FALSE))</f>
        <v/>
      </c>
      <c r="U555" s="96">
        <f>'6桁'!U555</f>
        <v>0</v>
      </c>
      <c r="V555" s="420" t="str">
        <f>IF(ISBLANK('6桁'!V555)=TRUE,"",VLOOKUP(パターン表!V555, 'パターン別掛け率（入力）'!$C$3:$I$302, 7, FALSE))</f>
        <v/>
      </c>
      <c r="W555" s="126">
        <f>'6桁'!W555</f>
        <v>0</v>
      </c>
      <c r="X555" s="420" t="str">
        <f>IF(ISBLANK('6桁'!X555)=TRUE,"",VLOOKUP(パターン表!X555, 'パターン別掛け率（入力）'!$C$3:$I$302, 7, FALSE))</f>
        <v/>
      </c>
      <c r="Y555" s="20">
        <f>'6桁'!Y555</f>
        <v>0</v>
      </c>
    </row>
    <row r="556" spans="2:25" ht="30" customHeight="1">
      <c r="B556" s="503"/>
      <c r="C556" s="500" t="s">
        <v>382</v>
      </c>
      <c r="D556" s="605"/>
      <c r="E556" s="500">
        <v>90</v>
      </c>
      <c r="F556" s="587"/>
      <c r="G556" s="342"/>
      <c r="H556" s="95" t="str">
        <f>IF(ISBLANK('6桁'!H556)=TRUE,"",VLOOKUP(パターン表!H556, 'パターン別掛け率（入力）'!$C$3:$I$302, 7, FALSE))</f>
        <v/>
      </c>
      <c r="I556" s="96">
        <f>'6桁'!I556</f>
        <v>0</v>
      </c>
      <c r="J556" s="95" t="str">
        <f>IF(ISBLANK('6桁'!J556)=TRUE,"",VLOOKUP(パターン表!J556, 'パターン別掛け率（入力）'!$C$3:$I$302, 7, FALSE))</f>
        <v/>
      </c>
      <c r="K556" s="96">
        <f>'6桁'!K556</f>
        <v>0</v>
      </c>
      <c r="L556" s="95">
        <f>IF(ISBLANK('6桁'!L556)=TRUE,"",VLOOKUP(パターン表!L556, 'パターン別掛け率（入力）'!$C$3:$I$302, 7, FALSE))</f>
        <v>100</v>
      </c>
      <c r="M556" s="96" t="str">
        <f>'6桁'!M556</f>
        <v>S</v>
      </c>
      <c r="N556" s="95">
        <f>IF(ISBLANK('6桁'!N556)=TRUE,"",VLOOKUP(パターン表!N556, 'パターン別掛け率（入力）'!$C$3:$I$302, 7, FALSE))</f>
        <v>100</v>
      </c>
      <c r="O556" s="126" t="str">
        <f>'6桁'!O556</f>
        <v>S
RBL</v>
      </c>
      <c r="P556" s="95" t="str">
        <f>IF(ISBLANK('6桁'!P556)=TRUE,"",VLOOKUP(パターン表!P556, 'パターン別掛け率（入力）'!$C$3:$I$302, 7, FALSE))</f>
        <v/>
      </c>
      <c r="Q556" s="96">
        <f>'6桁'!Q556</f>
        <v>0</v>
      </c>
      <c r="R556" s="95" t="str">
        <f>IF(ISBLANK('6桁'!R556)=TRUE,"",VLOOKUP(パターン表!R556, 'パターン別掛け率（入力）'!$C$3:$I$302, 7, FALSE))</f>
        <v/>
      </c>
      <c r="S556" s="96">
        <f>'6桁'!S556</f>
        <v>0</v>
      </c>
      <c r="T556" s="95" t="str">
        <f>IF(ISBLANK('6桁'!T556)=TRUE,"",VLOOKUP(パターン表!T556, 'パターン別掛け率（入力）'!$C$3:$I$302, 7, FALSE))</f>
        <v/>
      </c>
      <c r="U556" s="96">
        <f>'6桁'!U556</f>
        <v>0</v>
      </c>
      <c r="V556" s="420" t="str">
        <f>IF(ISBLANK('6桁'!V556)=TRUE,"",VLOOKUP(パターン表!V556, 'パターン別掛け率（入力）'!$C$3:$I$302, 7, FALSE))</f>
        <v/>
      </c>
      <c r="W556" s="126">
        <f>'6桁'!W556</f>
        <v>0</v>
      </c>
      <c r="X556" s="420" t="str">
        <f>IF(ISBLANK('6桁'!X556)=TRUE,"",VLOOKUP(パターン表!X556, 'パターン別掛け率（入力）'!$C$3:$I$302, 7, FALSE))</f>
        <v/>
      </c>
      <c r="Y556" s="20">
        <f>'6桁'!Y556</f>
        <v>0</v>
      </c>
    </row>
    <row r="557" spans="2:25" ht="30" customHeight="1">
      <c r="B557" s="503"/>
      <c r="C557" s="567" t="s">
        <v>383</v>
      </c>
      <c r="D557" s="568"/>
      <c r="E557" s="500">
        <v>96</v>
      </c>
      <c r="F557" s="587"/>
      <c r="G557" s="362"/>
      <c r="H557" s="95" t="str">
        <f>IF(ISBLANK('6桁'!H557)=TRUE,"",VLOOKUP(パターン表!H557, 'パターン別掛け率（入力）'!$C$3:$I$302, 7, FALSE))</f>
        <v/>
      </c>
      <c r="I557" s="96">
        <f>'6桁'!I557</f>
        <v>0</v>
      </c>
      <c r="J557" s="95" t="str">
        <f>IF(ISBLANK('6桁'!J557)=TRUE,"",VLOOKUP(パターン表!J557, 'パターン別掛け率（入力）'!$C$3:$I$302, 7, FALSE))</f>
        <v/>
      </c>
      <c r="K557" s="96">
        <f>'6桁'!K557</f>
        <v>0</v>
      </c>
      <c r="L557" s="95" t="str">
        <f>IF(ISBLANK('6桁'!L557)=TRUE,"",VLOOKUP(パターン表!L557, 'パターン別掛け率（入力）'!$C$3:$I$302, 7, FALSE))</f>
        <v/>
      </c>
      <c r="M557" s="96">
        <f>'6桁'!M557</f>
        <v>0</v>
      </c>
      <c r="N557" s="95">
        <f>IF(ISBLANK('6桁'!N557)=TRUE,"",VLOOKUP(パターン表!N557, 'パターン別掛け率（入力）'!$C$3:$I$302, 7, FALSE))</f>
        <v>100</v>
      </c>
      <c r="O557" s="126" t="str">
        <f>'6桁'!O557</f>
        <v>S
RBL</v>
      </c>
      <c r="P557" s="95" t="str">
        <f>IF(ISBLANK('6桁'!P557)=TRUE,"",VLOOKUP(パターン表!P557, 'パターン別掛け率（入力）'!$C$3:$I$302, 7, FALSE))</f>
        <v/>
      </c>
      <c r="Q557" s="96">
        <f>'6桁'!Q557</f>
        <v>0</v>
      </c>
      <c r="R557" s="95" t="str">
        <f>IF(ISBLANK('6桁'!R557)=TRUE,"",VLOOKUP(パターン表!R557, 'パターン別掛け率（入力）'!$C$3:$I$302, 7, FALSE))</f>
        <v/>
      </c>
      <c r="S557" s="96">
        <f>'6桁'!S557</f>
        <v>0</v>
      </c>
      <c r="T557" s="95" t="str">
        <f>IF(ISBLANK('6桁'!T557)=TRUE,"",VLOOKUP(パターン表!T557, 'パターン別掛け率（入力）'!$C$3:$I$302, 7, FALSE))</f>
        <v/>
      </c>
      <c r="U557" s="96">
        <f>'6桁'!U557</f>
        <v>0</v>
      </c>
      <c r="V557" s="420" t="str">
        <f>IF(ISBLANK('6桁'!V557)=TRUE,"",VLOOKUP(パターン表!V557, 'パターン別掛け率（入力）'!$C$3:$I$302, 7, FALSE))</f>
        <v/>
      </c>
      <c r="W557" s="126">
        <f>'6桁'!W557</f>
        <v>0</v>
      </c>
      <c r="X557" s="420" t="str">
        <f>IF(ISBLANK('6桁'!X557)=TRUE,"",VLOOKUP(パターン表!X557, 'パターン別掛け率（入力）'!$C$3:$I$302, 7, FALSE))</f>
        <v/>
      </c>
      <c r="Y557" s="20">
        <f>'6桁'!Y557</f>
        <v>0</v>
      </c>
    </row>
    <row r="558" spans="2:25" ht="30" customHeight="1">
      <c r="B558" s="503"/>
      <c r="C558" s="576"/>
      <c r="D558" s="577"/>
      <c r="E558" s="500" t="s">
        <v>1352</v>
      </c>
      <c r="F558" s="587"/>
      <c r="G558" s="361"/>
      <c r="H558" s="95" t="str">
        <f>IF(ISBLANK('6桁'!H558)=TRUE,"",VLOOKUP(パターン表!H558, 'パターン別掛け率（入力）'!$C$3:$I$302, 7, FALSE))</f>
        <v/>
      </c>
      <c r="I558" s="96">
        <f>'6桁'!I558</f>
        <v>0</v>
      </c>
      <c r="J558" s="95" t="str">
        <f>IF(ISBLANK('6桁'!J558)=TRUE,"",VLOOKUP(パターン表!J558, 'パターン別掛け率（入力）'!$C$3:$I$302, 7, FALSE))</f>
        <v/>
      </c>
      <c r="K558" s="96">
        <f>'6桁'!K558</f>
        <v>0</v>
      </c>
      <c r="L558" s="95" t="str">
        <f>IF(ISBLANK('6桁'!L558)=TRUE,"",VLOOKUP(パターン表!L558, 'パターン別掛け率（入力）'!$C$3:$I$302, 7, FALSE))</f>
        <v/>
      </c>
      <c r="M558" s="96">
        <f>'6桁'!M558</f>
        <v>0</v>
      </c>
      <c r="N558" s="95" t="str">
        <f>IF(ISBLANK('6桁'!N558)=TRUE,"",VLOOKUP(パターン表!N558, 'パターン別掛け率（入力）'!$C$3:$I$302, 7, FALSE))</f>
        <v/>
      </c>
      <c r="O558" s="126">
        <f>'6桁'!O558</f>
        <v>0</v>
      </c>
      <c r="P558" s="95" t="str">
        <f>IF(ISBLANK('6桁'!P558)=TRUE,"",VLOOKUP(パターン表!P558, 'パターン別掛け率（入力）'!$C$3:$I$302, 7, FALSE))</f>
        <v/>
      </c>
      <c r="Q558" s="96">
        <f>'6桁'!Q558</f>
        <v>0</v>
      </c>
      <c r="R558" s="95" t="str">
        <f>IF(ISBLANK('6桁'!R558)=TRUE,"",VLOOKUP(パターン表!R558, 'パターン別掛け率（入力）'!$C$3:$I$302, 7, FALSE))</f>
        <v/>
      </c>
      <c r="S558" s="96">
        <f>'6桁'!S558</f>
        <v>0</v>
      </c>
      <c r="T558" s="95" t="str">
        <f>IF(ISBLANK('6桁'!T558)=TRUE,"",VLOOKUP(パターン表!T558, 'パターン別掛け率（入力）'!$C$3:$I$302, 7, FALSE))</f>
        <v/>
      </c>
      <c r="U558" s="96">
        <f>'6桁'!U558</f>
        <v>0</v>
      </c>
      <c r="V558" s="420">
        <f>IF(ISBLANK('6桁'!V558)=TRUE,"",VLOOKUP(パターン表!V558, 'パターン別掛け率（入力）'!$C$3:$I$302, 7, FALSE))</f>
        <v>100</v>
      </c>
      <c r="W558" s="126" t="str">
        <f>'6桁'!W558</f>
        <v>N</v>
      </c>
      <c r="X558" s="420" t="str">
        <f>IF(ISBLANK('6桁'!X558)=TRUE,"",VLOOKUP(パターン表!X558, 'パターン別掛け率（入力）'!$C$3:$I$302, 7, FALSE))</f>
        <v/>
      </c>
      <c r="Y558" s="20">
        <f>'6桁'!Y558</f>
        <v>0</v>
      </c>
    </row>
    <row r="559" spans="2:25" ht="30" customHeight="1" thickBot="1">
      <c r="B559" s="544"/>
      <c r="C559" s="558" t="s">
        <v>384</v>
      </c>
      <c r="D559" s="656"/>
      <c r="E559" s="558">
        <v>105</v>
      </c>
      <c r="F559" s="932"/>
      <c r="G559" s="344"/>
      <c r="H559" s="118" t="str">
        <f>IF(ISBLANK('6桁'!H559)=TRUE,"",VLOOKUP(パターン表!H559, 'パターン別掛け率（入力）'!$C$3:$I$302, 7, FALSE))</f>
        <v/>
      </c>
      <c r="I559" s="119">
        <f>'6桁'!I559</f>
        <v>0</v>
      </c>
      <c r="J559" s="118" t="str">
        <f>IF(ISBLANK('6桁'!J559)=TRUE,"",VLOOKUP(パターン表!J559, 'パターン別掛け率（入力）'!$C$3:$I$302, 7, FALSE))</f>
        <v/>
      </c>
      <c r="K559" s="119">
        <f>'6桁'!K559</f>
        <v>0</v>
      </c>
      <c r="L559" s="118" t="str">
        <f>IF(ISBLANK('6桁'!L559)=TRUE,"",VLOOKUP(パターン表!L559, 'パターン別掛け率（入力）'!$C$3:$I$302, 7, FALSE))</f>
        <v/>
      </c>
      <c r="M559" s="119">
        <f>'6桁'!M559</f>
        <v>0</v>
      </c>
      <c r="N559" s="118">
        <f>IF(ISBLANK('6桁'!N559)=TRUE,"",VLOOKUP(パターン表!N559, 'パターン別掛け率（入力）'!$C$3:$I$302, 7, FALSE))</f>
        <v>100</v>
      </c>
      <c r="O559" s="127" t="str">
        <f>'6桁'!O559</f>
        <v>S
RBL</v>
      </c>
      <c r="P559" s="118" t="str">
        <f>IF(ISBLANK('6桁'!P559)=TRUE,"",VLOOKUP(パターン表!P559, 'パターン別掛け率（入力）'!$C$3:$I$302, 7, FALSE))</f>
        <v/>
      </c>
      <c r="Q559" s="119">
        <f>'6桁'!Q559</f>
        <v>0</v>
      </c>
      <c r="R559" s="118" t="str">
        <f>IF(ISBLANK('6桁'!R559)=TRUE,"",VLOOKUP(パターン表!R559, 'パターン別掛け率（入力）'!$C$3:$I$302, 7, FALSE))</f>
        <v/>
      </c>
      <c r="S559" s="119">
        <f>'6桁'!S559</f>
        <v>0</v>
      </c>
      <c r="T559" s="118" t="str">
        <f>IF(ISBLANK('6桁'!T559)=TRUE,"",VLOOKUP(パターン表!T559, 'パターン別掛け率（入力）'!$C$3:$I$302, 7, FALSE))</f>
        <v/>
      </c>
      <c r="U559" s="119">
        <f>'6桁'!U559</f>
        <v>0</v>
      </c>
      <c r="V559" s="424" t="str">
        <f>IF(ISBLANK('6桁'!V559)=TRUE,"",VLOOKUP(パターン表!V559, 'パターン別掛け率（入力）'!$C$3:$I$302, 7, FALSE))</f>
        <v/>
      </c>
      <c r="W559" s="127">
        <f>'6桁'!W559</f>
        <v>0</v>
      </c>
      <c r="X559" s="424" t="str">
        <f>IF(ISBLANK('6桁'!X559)=TRUE,"",VLOOKUP(パターン表!X559, 'パターン別掛け率（入力）'!$C$3:$I$302, 7, FALSE))</f>
        <v/>
      </c>
      <c r="Y559" s="21">
        <f>'6桁'!Y559</f>
        <v>0</v>
      </c>
    </row>
    <row r="560" spans="2:25" ht="76.5" customHeight="1">
      <c r="B560" s="546" t="s">
        <v>2032</v>
      </c>
      <c r="C560" s="546"/>
      <c r="D560" s="546"/>
      <c r="E560" s="546"/>
      <c r="F560" s="546"/>
      <c r="G560" s="546"/>
      <c r="H560" s="546"/>
      <c r="I560" s="546"/>
      <c r="J560" s="546"/>
      <c r="K560" s="546"/>
      <c r="L560" s="546"/>
      <c r="M560" s="546"/>
      <c r="N560" s="546"/>
      <c r="O560" s="546"/>
      <c r="P560" s="546"/>
      <c r="Q560" s="546"/>
      <c r="R560" s="546"/>
      <c r="S560" s="546"/>
      <c r="T560" s="546"/>
      <c r="U560" s="546"/>
      <c r="V560" s="546"/>
      <c r="W560" s="546"/>
      <c r="X560" s="546"/>
      <c r="Y560" s="546"/>
    </row>
    <row r="562" spans="2:27" ht="14.25" customHeight="1" thickBot="1">
      <c r="B562" s="371"/>
      <c r="C562" s="315"/>
      <c r="D562" s="315"/>
      <c r="E562" s="315"/>
      <c r="F562" s="80"/>
      <c r="G562" s="18"/>
      <c r="H562" s="74"/>
      <c r="I562" s="28"/>
      <c r="J562" s="80"/>
      <c r="K562" s="53"/>
      <c r="M562" s="11"/>
      <c r="N562" s="10"/>
      <c r="O562" s="11"/>
      <c r="P562" s="10"/>
    </row>
    <row r="563" spans="2:27" ht="20.25" thickTop="1" thickBot="1">
      <c r="B563" s="518" t="s">
        <v>35</v>
      </c>
      <c r="C563" s="519"/>
      <c r="D563" s="519"/>
      <c r="E563" s="519"/>
      <c r="F563" s="519"/>
      <c r="G563" s="519"/>
      <c r="H563" s="519"/>
      <c r="I563" s="519"/>
      <c r="J563" s="519"/>
      <c r="K563" s="519"/>
      <c r="L563" s="519"/>
      <c r="M563" s="519"/>
      <c r="N563" s="519"/>
      <c r="O563" s="519"/>
      <c r="P563" s="519"/>
      <c r="Q563" s="519"/>
      <c r="R563" s="519"/>
      <c r="S563" s="519"/>
      <c r="T563" s="519"/>
      <c r="U563" s="519"/>
      <c r="V563" s="519"/>
      <c r="W563" s="519"/>
      <c r="X563" s="519"/>
      <c r="Y563" s="519"/>
      <c r="Z563" s="519"/>
      <c r="AA563" s="520"/>
    </row>
    <row r="564" spans="2:27" ht="9.75" customHeight="1" thickTop="1">
      <c r="C564" s="40"/>
      <c r="D564" s="40"/>
      <c r="E564" s="40"/>
      <c r="F564" s="79"/>
      <c r="H564" s="79"/>
      <c r="K564" s="52"/>
      <c r="M564" s="52"/>
      <c r="Q564" s="52"/>
    </row>
    <row r="565" spans="2:27" s="239" customFormat="1" ht="20.100000000000001" customHeight="1" thickBot="1">
      <c r="B565" s="238" t="s">
        <v>566</v>
      </c>
      <c r="F565" s="240"/>
      <c r="H565" s="240"/>
      <c r="J565" s="240"/>
      <c r="L565" s="240"/>
      <c r="N565" s="240"/>
      <c r="P565" s="240"/>
      <c r="Q565" s="238"/>
      <c r="R565" s="240"/>
      <c r="T565" s="240"/>
      <c r="V565" s="240"/>
      <c r="X565" s="240"/>
    </row>
    <row r="566" spans="2:27" ht="20.100000000000001" customHeight="1" thickBot="1">
      <c r="B566" s="284"/>
      <c r="C566" s="595"/>
      <c r="D566" s="595"/>
      <c r="E566" s="596"/>
      <c r="F566" s="531" t="s">
        <v>453</v>
      </c>
      <c r="G566" s="532"/>
      <c r="H566" s="532"/>
      <c r="I566" s="532"/>
      <c r="J566" s="532"/>
      <c r="K566" s="532"/>
      <c r="L566" s="532"/>
      <c r="M566" s="533"/>
      <c r="Q566" s="11"/>
      <c r="R566" s="80"/>
      <c r="T566" s="575"/>
      <c r="U566" s="575"/>
      <c r="V566" s="575"/>
      <c r="W566" s="575"/>
      <c r="X566" s="575"/>
      <c r="Y566" s="575"/>
    </row>
    <row r="567" spans="2:27" ht="20.100000000000001" customHeight="1" thickBot="1">
      <c r="B567" s="597" t="s">
        <v>41</v>
      </c>
      <c r="C567" s="599" t="s">
        <v>157</v>
      </c>
      <c r="D567" s="600"/>
      <c r="E567" s="601"/>
      <c r="F567" s="602" t="s">
        <v>158</v>
      </c>
      <c r="G567" s="603"/>
      <c r="H567" s="603"/>
      <c r="I567" s="603"/>
      <c r="J567" s="603"/>
      <c r="K567" s="603"/>
      <c r="L567" s="603"/>
      <c r="M567" s="604"/>
      <c r="O567" s="146"/>
      <c r="P567" s="147"/>
      <c r="Q567" s="148"/>
      <c r="R567" s="149"/>
      <c r="S567" s="150"/>
      <c r="T567" s="147"/>
      <c r="U567" s="151"/>
      <c r="V567" s="147"/>
      <c r="W567" s="327"/>
      <c r="Y567" s="327"/>
    </row>
    <row r="568" spans="2:27" ht="20.100000000000001" customHeight="1" thickBot="1">
      <c r="B568" s="597"/>
      <c r="C568" s="599" t="s">
        <v>159</v>
      </c>
      <c r="D568" s="600"/>
      <c r="E568" s="601"/>
      <c r="F568" s="602" t="s">
        <v>512</v>
      </c>
      <c r="G568" s="603"/>
      <c r="H568" s="603"/>
      <c r="I568" s="603"/>
      <c r="J568" s="603"/>
      <c r="K568" s="603"/>
      <c r="L568" s="603"/>
      <c r="M568" s="604"/>
      <c r="Q568" s="406"/>
      <c r="R568" s="152"/>
      <c r="S568" s="405"/>
      <c r="U568" s="327"/>
      <c r="W568" s="327"/>
      <c r="Y568" s="327"/>
    </row>
    <row r="569" spans="2:27" ht="20.100000000000001" customHeight="1" thickBot="1">
      <c r="B569" s="597"/>
      <c r="C569" s="599" t="s">
        <v>513</v>
      </c>
      <c r="D569" s="600"/>
      <c r="E569" s="601"/>
      <c r="F569" s="602" t="s">
        <v>799</v>
      </c>
      <c r="G569" s="604"/>
      <c r="H569" s="602" t="s">
        <v>800</v>
      </c>
      <c r="I569" s="604"/>
      <c r="J569" s="602" t="s">
        <v>801</v>
      </c>
      <c r="K569" s="604"/>
      <c r="L569" s="608" t="s">
        <v>803</v>
      </c>
      <c r="M569" s="609"/>
      <c r="Q569" s="406"/>
      <c r="R569" s="152"/>
      <c r="S569" s="405"/>
      <c r="U569" s="327"/>
      <c r="W569" s="327"/>
      <c r="Y569" s="327"/>
    </row>
    <row r="570" spans="2:27" ht="20.100000000000001" customHeight="1" thickBot="1">
      <c r="B570" s="598"/>
      <c r="C570" s="599" t="s">
        <v>164</v>
      </c>
      <c r="D570" s="600"/>
      <c r="E570" s="601"/>
      <c r="F570" s="602" t="s">
        <v>789</v>
      </c>
      <c r="G570" s="604"/>
      <c r="H570" s="602" t="s">
        <v>787</v>
      </c>
      <c r="I570" s="604"/>
      <c r="J570" s="602" t="s">
        <v>802</v>
      </c>
      <c r="K570" s="604"/>
      <c r="L570" s="608" t="s">
        <v>804</v>
      </c>
      <c r="M570" s="609"/>
      <c r="Q570" s="406"/>
      <c r="R570" s="152"/>
      <c r="S570" s="405"/>
      <c r="U570" s="327"/>
      <c r="W570" s="327"/>
      <c r="Y570" s="327"/>
    </row>
    <row r="571" spans="2:27" ht="30" customHeight="1">
      <c r="B571" s="502">
        <v>18</v>
      </c>
      <c r="C571" s="498" t="s">
        <v>310</v>
      </c>
      <c r="D571" s="606"/>
      <c r="E571" s="499"/>
      <c r="F571" s="12" t="str">
        <f>IF(ISBLANK('6桁'!F571)=TRUE,"",VLOOKUP(パターン表!F571, 'パターン別掛け率（入力）'!$C$3:$I$302, 7, FALSE))</f>
        <v/>
      </c>
      <c r="G571" s="20">
        <f>'6桁'!G571</f>
        <v>0</v>
      </c>
      <c r="H571" s="14" t="str">
        <f>IF(ISBLANK('6桁'!H571)=TRUE,"",VLOOKUP(パターン表!H571, 'パターン別掛け率（入力）'!$C$3:$I$302, 7, FALSE))</f>
        <v/>
      </c>
      <c r="I571" s="20">
        <f>'6桁'!I571</f>
        <v>0</v>
      </c>
      <c r="J571" s="14">
        <f>IF(ISBLANK('6桁'!J571)=TRUE,"",VLOOKUP(パターン表!J571, 'パターン別掛け率（入力）'!$C$3:$I$302, 7, FALSE))</f>
        <v>100</v>
      </c>
      <c r="K571" s="153" t="str">
        <f>'6桁'!K571</f>
        <v>Y★</v>
      </c>
      <c r="L571" s="14">
        <f>IF(ISBLANK('6桁'!L571)=TRUE,"",VLOOKUP(パターン表!L571, 'パターン別掛け率（入力）'!$C$3:$I$302, 7, FALSE))</f>
        <v>100</v>
      </c>
      <c r="M571" s="20" t="str">
        <f>'6桁'!M571</f>
        <v>Y★</v>
      </c>
      <c r="Q571" s="228"/>
      <c r="S571" s="327"/>
      <c r="T571" s="10"/>
      <c r="U571" s="22"/>
      <c r="V571" s="10"/>
      <c r="W571" s="22"/>
      <c r="X571" s="10"/>
      <c r="Y571" s="22"/>
    </row>
    <row r="572" spans="2:27" ht="30" customHeight="1">
      <c r="B572" s="503"/>
      <c r="C572" s="500" t="s">
        <v>169</v>
      </c>
      <c r="D572" s="605"/>
      <c r="E572" s="501"/>
      <c r="F572" s="12">
        <f>IF(ISBLANK('6桁'!F572)=TRUE,"",VLOOKUP(パターン表!F572, 'パターン別掛け率（入力）'!$C$3:$I$302, 7, FALSE))</f>
        <v>100</v>
      </c>
      <c r="G572" s="20" t="str">
        <f>'6桁'!G572</f>
        <v>W</v>
      </c>
      <c r="H572" s="14">
        <f>IF(ISBLANK('6桁'!H572)=TRUE,"",VLOOKUP(パターン表!H572, 'パターン別掛け率（入力）'!$C$3:$I$302, 7, FALSE))</f>
        <v>100</v>
      </c>
      <c r="I572" s="20" t="str">
        <f>'6桁'!I572</f>
        <v>W</v>
      </c>
      <c r="J572" s="14">
        <f>IF(ISBLANK('6桁'!J572)=TRUE,"",VLOOKUP(パターン表!J572, 'パターン別掛け率（入力）'!$C$3:$I$302, 7, FALSE))</f>
        <v>100</v>
      </c>
      <c r="K572" s="20" t="str">
        <f>'6桁'!K572</f>
        <v>W</v>
      </c>
      <c r="L572" s="14">
        <f>IF(ISBLANK('6桁'!L572)=TRUE,"",VLOOKUP(パターン表!L572, 'パターン別掛け率（入力）'!$C$3:$I$302, 7, FALSE))</f>
        <v>100</v>
      </c>
      <c r="M572" s="20" t="str">
        <f>'6桁'!M572</f>
        <v>W</v>
      </c>
      <c r="Q572" s="228"/>
      <c r="R572" s="547"/>
      <c r="S572" s="547"/>
      <c r="T572" s="10"/>
      <c r="U572" s="22"/>
      <c r="V572" s="10"/>
      <c r="W572" s="22"/>
      <c r="X572" s="10"/>
      <c r="Y572" s="22"/>
    </row>
    <row r="573" spans="2:27" ht="30" customHeight="1">
      <c r="B573" s="503"/>
      <c r="C573" s="500" t="s">
        <v>66</v>
      </c>
      <c r="D573" s="605"/>
      <c r="E573" s="501"/>
      <c r="F573" s="12" t="str">
        <f>IF(ISBLANK('6桁'!F573)=TRUE,"",VLOOKUP(パターン表!F573, 'パターン別掛け率（入力）'!$C$3:$I$302, 7, FALSE))</f>
        <v/>
      </c>
      <c r="G573" s="20">
        <f>'6桁'!G573</f>
        <v>0</v>
      </c>
      <c r="H573" s="14" t="str">
        <f>IF(ISBLANK('6桁'!H573)=TRUE,"",VLOOKUP(パターン表!H573, 'パターン別掛け率（入力）'!$C$3:$I$302, 7, FALSE))</f>
        <v/>
      </c>
      <c r="I573" s="20">
        <f>'6桁'!I573</f>
        <v>0</v>
      </c>
      <c r="J573" s="14" t="str">
        <f>IF(ISBLANK('6桁'!J573)=TRUE,"",VLOOKUP(パターン表!J573, 'パターン別掛け率（入力）'!$C$3:$I$302, 7, FALSE))</f>
        <v/>
      </c>
      <c r="K573" s="153">
        <f>'6桁'!K573</f>
        <v>0</v>
      </c>
      <c r="L573" s="14">
        <f>IF(ISBLANK('6桁'!L573)=TRUE,"",VLOOKUP(パターン表!L573, 'パターン別掛け率（入力）'!$C$3:$I$302, 7, FALSE))</f>
        <v>100</v>
      </c>
      <c r="M573" s="20" t="str">
        <f>'6桁'!M573</f>
        <v>Y★</v>
      </c>
    </row>
    <row r="574" spans="2:27" ht="30" customHeight="1">
      <c r="B574" s="503"/>
      <c r="C574" s="500" t="s">
        <v>172</v>
      </c>
      <c r="D574" s="605"/>
      <c r="E574" s="501"/>
      <c r="F574" s="12">
        <f>IF(ISBLANK('6桁'!F574)=TRUE,"",VLOOKUP(パターン表!F574, 'パターン別掛け率（入力）'!$C$3:$I$302, 7, FALSE))</f>
        <v>100</v>
      </c>
      <c r="G574" s="20" t="str">
        <f>'6桁'!G574</f>
        <v>W</v>
      </c>
      <c r="H574" s="14">
        <f>IF(ISBLANK('6桁'!H574)=TRUE,"",VLOOKUP(パターン表!H574, 'パターン別掛け率（入力）'!$C$3:$I$302, 7, FALSE))</f>
        <v>100</v>
      </c>
      <c r="I574" s="20" t="str">
        <f>'6桁'!I574</f>
        <v>W</v>
      </c>
      <c r="J574" s="14">
        <f>IF(ISBLANK('6桁'!J574)=TRUE,"",VLOOKUP(パターン表!J574, 'パターン別掛け率（入力）'!$C$3:$I$302, 7, FALSE))</f>
        <v>100</v>
      </c>
      <c r="K574" s="20" t="str">
        <f>'6桁'!K574</f>
        <v>W</v>
      </c>
      <c r="L574" s="14">
        <f>IF(ISBLANK('6桁'!L574)=TRUE,"",VLOOKUP(パターン表!L574, 'パターン別掛け率（入力）'!$C$3:$I$302, 7, FALSE))</f>
        <v>100</v>
      </c>
      <c r="M574" s="20" t="str">
        <f>'6桁'!M574</f>
        <v>W</v>
      </c>
    </row>
    <row r="575" spans="2:27" ht="30" customHeight="1">
      <c r="B575" s="503"/>
      <c r="C575" s="500" t="s">
        <v>70</v>
      </c>
      <c r="D575" s="605"/>
      <c r="E575" s="501"/>
      <c r="F575" s="12">
        <f>IF(ISBLANK('6桁'!F575)=TRUE,"",VLOOKUP(パターン表!F575, 'パターン別掛け率（入力）'!$C$3:$I$302, 7, FALSE))</f>
        <v>100</v>
      </c>
      <c r="G575" s="20" t="str">
        <f>'6桁'!G575</f>
        <v>W</v>
      </c>
      <c r="H575" s="14">
        <f>IF(ISBLANK('6桁'!H575)=TRUE,"",VLOOKUP(パターン表!H575, 'パターン別掛け率（入力）'!$C$3:$I$302, 7, FALSE))</f>
        <v>100</v>
      </c>
      <c r="I575" s="20" t="str">
        <f>'6桁'!I575</f>
        <v>W</v>
      </c>
      <c r="J575" s="14">
        <f>IF(ISBLANK('6桁'!J575)=TRUE,"",VLOOKUP(パターン表!J575, 'パターン別掛け率（入力）'!$C$3:$I$302, 7, FALSE))</f>
        <v>100</v>
      </c>
      <c r="K575" s="20" t="str">
        <f>'6桁'!K575</f>
        <v>W</v>
      </c>
      <c r="L575" s="14" t="str">
        <f>IF(ISBLANK('6桁'!L575)=TRUE,"",VLOOKUP(パターン表!L575, 'パターン別掛け率（入力）'!$C$3:$I$302, 7, FALSE))</f>
        <v/>
      </c>
      <c r="M575" s="20">
        <f>'6桁'!M575</f>
        <v>0</v>
      </c>
    </row>
    <row r="576" spans="2:27" ht="30" customHeight="1">
      <c r="B576" s="504"/>
      <c r="C576" s="560" t="s">
        <v>136</v>
      </c>
      <c r="D576" s="607"/>
      <c r="E576" s="561"/>
      <c r="F576" s="100">
        <f>IF(ISBLANK('6桁'!F576)=TRUE,"",VLOOKUP(パターン表!F576, 'パターン別掛け率（入力）'!$C$3:$I$302, 7, FALSE))</f>
        <v>100</v>
      </c>
      <c r="G576" s="98" t="str">
        <f>'6桁'!G576</f>
        <v>W</v>
      </c>
      <c r="H576" s="154">
        <f>IF(ISBLANK('6桁'!H576)=TRUE,"",VLOOKUP(パターン表!H576, 'パターン別掛け率（入力）'!$C$3:$I$302, 7, FALSE))</f>
        <v>100</v>
      </c>
      <c r="I576" s="98" t="str">
        <f>'6桁'!I576</f>
        <v>W</v>
      </c>
      <c r="J576" s="154">
        <f>IF(ISBLANK('6桁'!J576)=TRUE,"",VLOOKUP(パターン表!J576, 'パターン別掛け率（入力）'!$C$3:$I$302, 7, FALSE))</f>
        <v>100</v>
      </c>
      <c r="K576" s="98" t="str">
        <f>'6桁'!K576</f>
        <v>W</v>
      </c>
      <c r="L576" s="154" t="str">
        <f>IF(ISBLANK('6桁'!L576)=TRUE,"",VLOOKUP(パターン表!L576, 'パターン別掛け率（入力）'!$C$3:$I$302, 7, FALSE))</f>
        <v/>
      </c>
      <c r="M576" s="98">
        <f>'6桁'!M576</f>
        <v>0</v>
      </c>
    </row>
    <row r="577" spans="2:23" ht="30" customHeight="1">
      <c r="B577" s="543">
        <v>17</v>
      </c>
      <c r="C577" s="576" t="s">
        <v>177</v>
      </c>
      <c r="D577" s="610"/>
      <c r="E577" s="577"/>
      <c r="F577" s="75" t="str">
        <f>IF(ISBLANK('6桁'!F577)=TRUE,"",VLOOKUP(パターン表!F577, 'パターン別掛け率（入力）'!$C$3:$I$302, 7, FALSE))</f>
        <v/>
      </c>
      <c r="G577" s="29">
        <f>'6桁'!G577</f>
        <v>0</v>
      </c>
      <c r="H577" s="76" t="str">
        <f>IF(ISBLANK('6桁'!H577)=TRUE,"",VLOOKUP(パターン表!H577, 'パターン別掛け率（入力）'!$C$3:$I$302, 7, FALSE))</f>
        <v/>
      </c>
      <c r="I577" s="29">
        <f>'6桁'!I577</f>
        <v>0</v>
      </c>
      <c r="J577" s="75">
        <f>IF(ISBLANK('6桁'!J577)=TRUE,"",VLOOKUP(パターン表!J577, 'パターン別掛け率（入力）'!$C$3:$I$302, 7, FALSE))</f>
        <v>100</v>
      </c>
      <c r="K577" s="29" t="str">
        <f>'6桁'!K577</f>
        <v>W</v>
      </c>
      <c r="L577" s="76" t="str">
        <f>IF(ISBLANK('6桁'!L577)=TRUE,"",VLOOKUP(パターン表!L577, 'パターン別掛け率（入力）'!$C$3:$I$302, 7, FALSE))</f>
        <v/>
      </c>
      <c r="M577" s="29">
        <f>'6桁'!M577</f>
        <v>0</v>
      </c>
      <c r="Q577" s="11"/>
    </row>
    <row r="578" spans="2:23" ht="30" customHeight="1">
      <c r="B578" s="503"/>
      <c r="C578" s="500" t="s">
        <v>178</v>
      </c>
      <c r="D578" s="605"/>
      <c r="E578" s="501"/>
      <c r="F578" s="12">
        <f>IF(ISBLANK('6桁'!F578)=TRUE,"",VLOOKUP(パターン表!F578, 'パターン別掛け率（入力）'!$C$3:$I$302, 7, FALSE))</f>
        <v>100</v>
      </c>
      <c r="G578" s="20" t="str">
        <f>'6桁'!G578</f>
        <v>W</v>
      </c>
      <c r="H578" s="14">
        <f>IF(ISBLANK('6桁'!H578)=TRUE,"",VLOOKUP(パターン表!H578, 'パターン別掛け率（入力）'!$C$3:$I$302, 7, FALSE))</f>
        <v>100</v>
      </c>
      <c r="I578" s="20" t="str">
        <f>'6桁'!I578</f>
        <v>W</v>
      </c>
      <c r="J578" s="12">
        <f>IF(ISBLANK('6桁'!J578)=TRUE,"",VLOOKUP(パターン表!J578, 'パターン別掛け率（入力）'!$C$3:$I$302, 7, FALSE))</f>
        <v>100</v>
      </c>
      <c r="K578" s="20" t="str">
        <f>'6桁'!K578</f>
        <v>W</v>
      </c>
      <c r="L578" s="14">
        <f>IF(ISBLANK('6桁'!L578)=TRUE,"",VLOOKUP(パターン表!L578, 'パターン別掛け率（入力）'!$C$3:$I$302, 7, FALSE))</f>
        <v>100</v>
      </c>
      <c r="M578" s="20" t="str">
        <f>'6桁'!M578</f>
        <v>W</v>
      </c>
      <c r="Q578" s="11"/>
      <c r="R578" s="80"/>
      <c r="T578" s="575"/>
      <c r="U578" s="575"/>
      <c r="V578" s="575"/>
      <c r="W578" s="575"/>
    </row>
    <row r="579" spans="2:23" ht="30" customHeight="1">
      <c r="B579" s="503"/>
      <c r="C579" s="500" t="s">
        <v>110</v>
      </c>
      <c r="D579" s="605"/>
      <c r="E579" s="501"/>
      <c r="F579" s="12">
        <f>IF(ISBLANK('6桁'!F579)=TRUE,"",VLOOKUP(パターン表!F579, 'パターン別掛け率（入力）'!$C$3:$I$302, 7, FALSE))</f>
        <v>100</v>
      </c>
      <c r="G579" s="20" t="str">
        <f>'6桁'!G579</f>
        <v>W</v>
      </c>
      <c r="H579" s="14">
        <f>IF(ISBLANK('6桁'!H579)=TRUE,"",VLOOKUP(パターン表!H579, 'パターン別掛け率（入力）'!$C$3:$I$302, 7, FALSE))</f>
        <v>100</v>
      </c>
      <c r="I579" s="20" t="str">
        <f>'6桁'!I579</f>
        <v>W</v>
      </c>
      <c r="J579" s="12">
        <f>IF(ISBLANK('6桁'!J579)=TRUE,"",VLOOKUP(パターン表!J579, 'パターン別掛け率（入力）'!$C$3:$I$302, 7, FALSE))</f>
        <v>100</v>
      </c>
      <c r="K579" s="20" t="str">
        <f>'6桁'!K579</f>
        <v>W</v>
      </c>
      <c r="L579" s="14">
        <f>IF(ISBLANK('6桁'!L579)=TRUE,"",VLOOKUP(パターン表!L579, 'パターン別掛け率（入力）'!$C$3:$I$302, 7, FALSE))</f>
        <v>100</v>
      </c>
      <c r="M579" s="20" t="str">
        <f>'6桁'!M579</f>
        <v>W</v>
      </c>
      <c r="Q579" s="406"/>
      <c r="R579" s="611"/>
      <c r="S579" s="611"/>
      <c r="T579" s="548"/>
      <c r="U579" s="548"/>
      <c r="V579" s="548"/>
      <c r="W579" s="548"/>
    </row>
    <row r="580" spans="2:23" ht="30" customHeight="1">
      <c r="B580" s="503"/>
      <c r="C580" s="500" t="s">
        <v>113</v>
      </c>
      <c r="D580" s="605"/>
      <c r="E580" s="501"/>
      <c r="F580" s="12">
        <f>IF(ISBLANK('6桁'!F580)=TRUE,"",VLOOKUP(パターン表!F580, 'パターン別掛け率（入力）'!$C$3:$I$302, 7, FALSE))</f>
        <v>100</v>
      </c>
      <c r="G580" s="20" t="str">
        <f>'6桁'!G580</f>
        <v>W</v>
      </c>
      <c r="H580" s="14">
        <f>IF(ISBLANK('6桁'!H580)=TRUE,"",VLOOKUP(パターン表!H580, 'パターン別掛け率（入力）'!$C$3:$I$302, 7, FALSE))</f>
        <v>100</v>
      </c>
      <c r="I580" s="20" t="str">
        <f>'6桁'!I580</f>
        <v>W</v>
      </c>
      <c r="J580" s="12">
        <f>IF(ISBLANK('6桁'!J580)=TRUE,"",VLOOKUP(パターン表!J580, 'パターン別掛け率（入力）'!$C$3:$I$302, 7, FALSE))</f>
        <v>100</v>
      </c>
      <c r="K580" s="20" t="str">
        <f>'6桁'!K580</f>
        <v>W</v>
      </c>
      <c r="L580" s="14">
        <f>IF(ISBLANK('6桁'!L580)=TRUE,"",VLOOKUP(パターン表!L580, 'パターン別掛け率（入力）'!$C$3:$I$302, 7, FALSE))</f>
        <v>100</v>
      </c>
      <c r="M580" s="20" t="str">
        <f>'6桁'!M580</f>
        <v>W</v>
      </c>
      <c r="Q580" s="406"/>
      <c r="R580" s="611"/>
      <c r="S580" s="611"/>
      <c r="T580" s="547"/>
      <c r="U580" s="547"/>
      <c r="V580" s="547"/>
      <c r="W580" s="547"/>
    </row>
    <row r="581" spans="2:23" ht="30" customHeight="1">
      <c r="B581" s="504"/>
      <c r="C581" s="560" t="s">
        <v>116</v>
      </c>
      <c r="D581" s="607"/>
      <c r="E581" s="561"/>
      <c r="F581" s="100" t="str">
        <f>IF(ISBLANK('6桁'!F581)=TRUE,"",VLOOKUP(パターン表!F581, 'パターン別掛け率（入力）'!$C$3:$I$302, 7, FALSE))</f>
        <v/>
      </c>
      <c r="G581" s="98">
        <f>'6桁'!G581</f>
        <v>0</v>
      </c>
      <c r="H581" s="154" t="str">
        <f>IF(ISBLANK('6桁'!H581)=TRUE,"",VLOOKUP(パターン表!H581, 'パターン別掛け率（入力）'!$C$3:$I$302, 7, FALSE))</f>
        <v/>
      </c>
      <c r="I581" s="98">
        <f>'6桁'!I581</f>
        <v>0</v>
      </c>
      <c r="J581" s="100">
        <f>IF(ISBLANK('6桁'!J581)=TRUE,"",VLOOKUP(パターン表!J581, 'パターン別掛け率（入力）'!$C$3:$I$302, 7, FALSE))</f>
        <v>100</v>
      </c>
      <c r="K581" s="98" t="str">
        <f>'6桁'!K581</f>
        <v>W</v>
      </c>
      <c r="L581" s="154">
        <f>IF(ISBLANK('6桁'!L581)=TRUE,"",VLOOKUP(パターン表!L581, 'パターン別掛け率（入力）'!$C$3:$I$302, 7, FALSE))</f>
        <v>100</v>
      </c>
      <c r="M581" s="98" t="str">
        <f>'6桁'!M581</f>
        <v>W</v>
      </c>
      <c r="Q581" s="406"/>
      <c r="R581" s="611"/>
      <c r="S581" s="611"/>
      <c r="T581" s="547"/>
      <c r="U581" s="547"/>
      <c r="V581" s="547"/>
      <c r="W581" s="547"/>
    </row>
    <row r="582" spans="2:23" ht="30" customHeight="1">
      <c r="B582" s="543">
        <v>16</v>
      </c>
      <c r="C582" s="576" t="s">
        <v>112</v>
      </c>
      <c r="D582" s="610"/>
      <c r="E582" s="577"/>
      <c r="F582" s="75">
        <f>IF(ISBLANK('6桁'!F582)=TRUE,"",VLOOKUP(パターン表!F582, 'パターン別掛け率（入力）'!$C$3:$I$302, 7, FALSE))</f>
        <v>100</v>
      </c>
      <c r="G582" s="29" t="str">
        <f>'6桁'!G582</f>
        <v>W</v>
      </c>
      <c r="H582" s="76">
        <f>IF(ISBLANK('6桁'!H582)=TRUE,"",VLOOKUP(パターン表!H582, 'パターン別掛け率（入力）'!$C$3:$I$302, 7, FALSE))</f>
        <v>100</v>
      </c>
      <c r="I582" s="29" t="str">
        <f>'6桁'!I582</f>
        <v>W</v>
      </c>
      <c r="J582" s="76">
        <f>IF(ISBLANK('6桁'!J582)=TRUE,"",VLOOKUP(パターン表!J582, 'パターン別掛け率（入力）'!$C$3:$I$302, 7, FALSE))</f>
        <v>100</v>
      </c>
      <c r="K582" s="29" t="str">
        <f>'6桁'!K582</f>
        <v>W</v>
      </c>
      <c r="L582" s="76">
        <f>IF(ISBLANK('6桁'!L582)=TRUE,"",VLOOKUP(パターン表!L582, 'パターン別掛け率（入力）'!$C$3:$I$302, 7, FALSE))</f>
        <v>100</v>
      </c>
      <c r="M582" s="29" t="str">
        <f>'6桁'!M582</f>
        <v>W</v>
      </c>
      <c r="Q582" s="406"/>
      <c r="R582" s="611"/>
      <c r="S582" s="611"/>
      <c r="T582" s="547"/>
      <c r="U582" s="547"/>
      <c r="V582" s="547"/>
      <c r="W582" s="547"/>
    </row>
    <row r="583" spans="2:23" ht="30" customHeight="1">
      <c r="B583" s="503"/>
      <c r="C583" s="500" t="s">
        <v>121</v>
      </c>
      <c r="D583" s="605"/>
      <c r="E583" s="501"/>
      <c r="F583" s="12">
        <f>IF(ISBLANK('6桁'!F583)=TRUE,"",VLOOKUP(パターン表!F583, 'パターン別掛け率（入力）'!$C$3:$I$302, 7, FALSE))</f>
        <v>100</v>
      </c>
      <c r="G583" s="20" t="str">
        <f>'6桁'!G583</f>
        <v>V</v>
      </c>
      <c r="H583" s="14">
        <f>IF(ISBLANK('6桁'!H583)=TRUE,"",VLOOKUP(パターン表!H583, 'パターン別掛け率（入力）'!$C$3:$I$302, 7, FALSE))</f>
        <v>100</v>
      </c>
      <c r="I583" s="20" t="str">
        <f>'6桁'!I583</f>
        <v>V</v>
      </c>
      <c r="J583" s="14">
        <f>IF(ISBLANK('6桁'!J583)=TRUE,"",VLOOKUP(パターン表!J583, 'パターン別掛け率（入力）'!$C$3:$I$302, 7, FALSE))</f>
        <v>100</v>
      </c>
      <c r="K583" s="20" t="str">
        <f>'6桁'!K583</f>
        <v>V</v>
      </c>
      <c r="L583" s="14" t="str">
        <f>IF(ISBLANK('6桁'!L583)=TRUE,"",VLOOKUP(パターン表!L583, 'パターン別掛け率（入力）'!$C$3:$I$302, 7, FALSE))</f>
        <v/>
      </c>
      <c r="M583" s="20">
        <f>'6桁'!M583</f>
        <v>0</v>
      </c>
      <c r="Q583" s="371"/>
      <c r="T583" s="10"/>
      <c r="U583" s="22"/>
      <c r="V583" s="74"/>
      <c r="W583" s="251"/>
    </row>
    <row r="584" spans="2:23" ht="30" customHeight="1">
      <c r="B584" s="504"/>
      <c r="C584" s="560" t="s">
        <v>126</v>
      </c>
      <c r="D584" s="607"/>
      <c r="E584" s="561"/>
      <c r="F584" s="100">
        <f>IF(ISBLANK('6桁'!F584)=TRUE,"",VLOOKUP(パターン表!F584, 'パターン別掛け率（入力）'!$C$3:$I$302, 7, FALSE))</f>
        <v>100</v>
      </c>
      <c r="G584" s="98" t="str">
        <f>'6桁'!G584</f>
        <v>V</v>
      </c>
      <c r="H584" s="154" t="str">
        <f>IF(ISBLANK('6桁'!H584)=TRUE,"",VLOOKUP(パターン表!H584, 'パターン別掛け率（入力）'!$C$3:$I$302, 7, FALSE))</f>
        <v/>
      </c>
      <c r="I584" s="98">
        <f>'6桁'!I584</f>
        <v>0</v>
      </c>
      <c r="J584" s="154" t="str">
        <f>IF(ISBLANK('6桁'!J584)=TRUE,"",VLOOKUP(パターン表!J584, 'パターン別掛け率（入力）'!$C$3:$I$302, 7, FALSE))</f>
        <v/>
      </c>
      <c r="K584" s="98">
        <f>'6桁'!K584</f>
        <v>0</v>
      </c>
      <c r="L584" s="154" t="str">
        <f>IF(ISBLANK('6桁'!L584)=TRUE,"",VLOOKUP(パターン表!L584, 'パターン別掛け率（入力）'!$C$3:$I$302, 7, FALSE))</f>
        <v/>
      </c>
      <c r="M584" s="98">
        <f>'6桁'!M584</f>
        <v>0</v>
      </c>
      <c r="Q584" s="371"/>
      <c r="T584" s="10"/>
      <c r="U584" s="22"/>
      <c r="V584" s="74"/>
      <c r="W584" s="251"/>
    </row>
    <row r="585" spans="2:23" ht="30" customHeight="1">
      <c r="B585" s="543">
        <v>15</v>
      </c>
      <c r="C585" s="576" t="s">
        <v>129</v>
      </c>
      <c r="D585" s="610"/>
      <c r="E585" s="577"/>
      <c r="F585" s="75" t="str">
        <f>IF(ISBLANK('6桁'!F585)=TRUE,"",VLOOKUP(パターン表!F585, 'パターン別掛け率（入力）'!$C$3:$I$302, 7, FALSE))</f>
        <v/>
      </c>
      <c r="G585" s="29">
        <f>'6桁'!G585</f>
        <v>0</v>
      </c>
      <c r="H585" s="76" t="str">
        <f>IF(ISBLANK('6桁'!H585)=TRUE,"",VLOOKUP(パターン表!H585, 'パターン別掛け率（入力）'!$C$3:$I$302, 7, FALSE))</f>
        <v/>
      </c>
      <c r="I585" s="29">
        <f>'6桁'!I585</f>
        <v>0</v>
      </c>
      <c r="J585" s="75">
        <f>IF(ISBLANK('6桁'!J585)=TRUE,"",VLOOKUP(パターン表!J585, 'パターン別掛け率（入力）'!$C$3:$I$302, 7, FALSE))</f>
        <v>100</v>
      </c>
      <c r="K585" s="29" t="str">
        <f>'6桁'!K585</f>
        <v>V</v>
      </c>
      <c r="L585" s="76" t="str">
        <f>IF(ISBLANK('6桁'!L585)=TRUE,"",VLOOKUP(パターン表!L585, 'パターン別掛け率（入力）'!$C$3:$I$302, 7, FALSE))</f>
        <v/>
      </c>
      <c r="M585" s="29">
        <f>'6桁'!M585</f>
        <v>0</v>
      </c>
      <c r="Q585" s="371"/>
      <c r="T585" s="10"/>
      <c r="U585" s="22"/>
      <c r="V585" s="74"/>
      <c r="W585" s="251"/>
    </row>
    <row r="586" spans="2:23" ht="30" customHeight="1">
      <c r="B586" s="503"/>
      <c r="C586" s="500" t="s">
        <v>45</v>
      </c>
      <c r="D586" s="605"/>
      <c r="E586" s="501"/>
      <c r="F586" s="12">
        <f>IF(ISBLANK('6桁'!F586)=TRUE,"",VLOOKUP(パターン表!F586, 'パターン別掛け率（入力）'!$C$3:$I$302, 7, FALSE))</f>
        <v>100</v>
      </c>
      <c r="G586" s="20" t="str">
        <f>'6桁'!G586</f>
        <v>V</v>
      </c>
      <c r="H586" s="14">
        <f>IF(ISBLANK('6桁'!H586)=TRUE,"",VLOOKUP(パターン表!H586, 'パターン別掛け率（入力）'!$C$3:$I$302, 7, FALSE))</f>
        <v>100</v>
      </c>
      <c r="I586" s="20" t="str">
        <f>'6桁'!I586</f>
        <v>V</v>
      </c>
      <c r="J586" s="12">
        <f>IF(ISBLANK('6桁'!J586)=TRUE,"",VLOOKUP(パターン表!J586, 'パターン別掛け率（入力）'!$C$3:$I$302, 7, FALSE))</f>
        <v>100</v>
      </c>
      <c r="K586" s="20" t="str">
        <f>'6桁'!K586</f>
        <v>V</v>
      </c>
      <c r="L586" s="14">
        <f>IF(ISBLANK('6桁'!L586)=TRUE,"",VLOOKUP(パターン表!L586, 'パターン別掛け率（入力）'!$C$3:$I$302, 7, FALSE))</f>
        <v>100</v>
      </c>
      <c r="M586" s="20" t="str">
        <f>'6桁'!M586</f>
        <v>V</v>
      </c>
    </row>
    <row r="587" spans="2:23" ht="30" customHeight="1">
      <c r="B587" s="503"/>
      <c r="C587" s="500" t="s">
        <v>363</v>
      </c>
      <c r="D587" s="605"/>
      <c r="E587" s="501"/>
      <c r="F587" s="12" t="str">
        <f>IF(ISBLANK('6桁'!F587)=TRUE,"",VLOOKUP(パターン表!F587, 'パターン別掛け率（入力）'!$C$3:$I$302, 7, FALSE))</f>
        <v/>
      </c>
      <c r="G587" s="20">
        <f>'6桁'!G587</f>
        <v>0</v>
      </c>
      <c r="H587" s="14" t="str">
        <f>IF(ISBLANK('6桁'!H587)=TRUE,"",VLOOKUP(パターン表!H587, 'パターン別掛け率（入力）'!$C$3:$I$302, 7, FALSE))</f>
        <v/>
      </c>
      <c r="I587" s="20">
        <f>'6桁'!I587</f>
        <v>0</v>
      </c>
      <c r="J587" s="12">
        <f>IF(ISBLANK('6桁'!J587)=TRUE,"",VLOOKUP(パターン表!J587, 'パターン別掛け率（入力）'!$C$3:$I$302, 7, FALSE))</f>
        <v>100</v>
      </c>
      <c r="K587" s="20" t="str">
        <f>'6桁'!K587</f>
        <v>V</v>
      </c>
      <c r="L587" s="14" t="str">
        <f>IF(ISBLANK('6桁'!L587)=TRUE,"",VLOOKUP(パターン表!L587, 'パターン別掛け率（入力）'!$C$3:$I$302, 7, FALSE))</f>
        <v/>
      </c>
      <c r="M587" s="20">
        <f>'6桁'!M587</f>
        <v>0</v>
      </c>
    </row>
    <row r="588" spans="2:23" ht="30" customHeight="1">
      <c r="B588" s="504"/>
      <c r="C588" s="560" t="s">
        <v>48</v>
      </c>
      <c r="D588" s="607"/>
      <c r="E588" s="561"/>
      <c r="F588" s="100">
        <f>IF(ISBLANK('6桁'!F588)=TRUE,"",VLOOKUP(パターン表!F588, 'パターン別掛け率（入力）'!$C$3:$I$302, 7, FALSE))</f>
        <v>100</v>
      </c>
      <c r="G588" s="98" t="str">
        <f>'6桁'!G588</f>
        <v>V</v>
      </c>
      <c r="H588" s="154">
        <f>IF(ISBLANK('6桁'!H588)=TRUE,"",VLOOKUP(パターン表!H588, 'パターン別掛け率（入力）'!$C$3:$I$302, 7, FALSE))</f>
        <v>100</v>
      </c>
      <c r="I588" s="98" t="str">
        <f>'6桁'!I588</f>
        <v>V</v>
      </c>
      <c r="J588" s="100">
        <f>IF(ISBLANK('6桁'!J588)=TRUE,"",VLOOKUP(パターン表!J588, 'パターン別掛け率（入力）'!$C$3:$I$302, 7, FALSE))</f>
        <v>100</v>
      </c>
      <c r="K588" s="98" t="str">
        <f>'6桁'!K588</f>
        <v>V</v>
      </c>
      <c r="L588" s="154">
        <f>IF(ISBLANK('6桁'!L588)=TRUE,"",VLOOKUP(パターン表!L588, 'パターン別掛け率（入力）'!$C$3:$I$302, 7, FALSE))</f>
        <v>100</v>
      </c>
      <c r="M588" s="98" t="str">
        <f>'6桁'!M588</f>
        <v>V</v>
      </c>
    </row>
    <row r="589" spans="2:23" ht="30" customHeight="1">
      <c r="B589" s="543">
        <v>14</v>
      </c>
      <c r="C589" s="576" t="s">
        <v>58</v>
      </c>
      <c r="D589" s="610"/>
      <c r="E589" s="577"/>
      <c r="F589" s="75" t="str">
        <f>IF(ISBLANK('6桁'!F589)=TRUE,"",VLOOKUP(パターン表!F589, 'パターン別掛け率（入力）'!$C$3:$I$302, 7, FALSE))</f>
        <v/>
      </c>
      <c r="G589" s="29">
        <f>'6桁'!G589</f>
        <v>0</v>
      </c>
      <c r="H589" s="76" t="str">
        <f>IF(ISBLANK('6桁'!H589)=TRUE,"",VLOOKUP(パターン表!H589, 'パターン別掛け率（入力）'!$C$3:$I$302, 7, FALSE))</f>
        <v/>
      </c>
      <c r="I589" s="29">
        <f>'6桁'!I589</f>
        <v>0</v>
      </c>
      <c r="J589" s="76">
        <f>IF(ISBLANK('6桁'!J589)=TRUE,"",VLOOKUP(パターン表!J589, 'パターン別掛け率（入力）'!$C$3:$I$302, 7, FALSE))</f>
        <v>100</v>
      </c>
      <c r="K589" s="29" t="str">
        <f>'6桁'!K589</f>
        <v>V</v>
      </c>
      <c r="L589" s="76">
        <f>IF(ISBLANK('6桁'!L589)=TRUE,"",VLOOKUP(パターン表!L589, 'パターン別掛け率（入力）'!$C$3:$I$302, 7, FALSE))</f>
        <v>100</v>
      </c>
      <c r="M589" s="29" t="str">
        <f>'6桁'!M589</f>
        <v>V
（KH）</v>
      </c>
    </row>
    <row r="590" spans="2:23" ht="30" customHeight="1">
      <c r="B590" s="503"/>
      <c r="C590" s="500" t="s">
        <v>59</v>
      </c>
      <c r="D590" s="605"/>
      <c r="E590" s="501"/>
      <c r="F590" s="12">
        <f>IF(ISBLANK('6桁'!F590)=TRUE,"",VLOOKUP(パターン表!F590, 'パターン別掛け率（入力）'!$C$3:$I$302, 7, FALSE))</f>
        <v>100</v>
      </c>
      <c r="G590" s="20" t="str">
        <f>'6桁'!G590</f>
        <v>V</v>
      </c>
      <c r="H590" s="14" t="str">
        <f>IF(ISBLANK('6桁'!H590)=TRUE,"",VLOOKUP(パターン表!H590, 'パターン別掛け率（入力）'!$C$3:$I$302, 7, FALSE))</f>
        <v/>
      </c>
      <c r="I590" s="20">
        <f>'6桁'!I590</f>
        <v>0</v>
      </c>
      <c r="J590" s="14">
        <f>IF(ISBLANK('6桁'!J590)=TRUE,"",VLOOKUP(パターン表!J590, 'パターン別掛け率（入力）'!$C$3:$I$302, 7, FALSE))</f>
        <v>100</v>
      </c>
      <c r="K590" s="155" t="str">
        <f>'6桁'!K590</f>
        <v>V</v>
      </c>
      <c r="L590" s="14">
        <f>IF(ISBLANK('6桁'!L590)=TRUE,"",VLOOKUP(パターン表!L590, 'パターン別掛け率（入力）'!$C$3:$I$302, 7, FALSE))</f>
        <v>100</v>
      </c>
      <c r="M590" s="20" t="str">
        <f>'6桁'!M590</f>
        <v>V</v>
      </c>
    </row>
    <row r="591" spans="2:23" ht="30" customHeight="1">
      <c r="B591" s="503"/>
      <c r="C591" s="500" t="s">
        <v>80</v>
      </c>
      <c r="D591" s="605"/>
      <c r="E591" s="501"/>
      <c r="F591" s="12" t="str">
        <f>IF(ISBLANK('6桁'!F591)=TRUE,"",VLOOKUP(パターン表!F591, 'パターン別掛け率（入力）'!$C$3:$I$302, 7, FALSE))</f>
        <v/>
      </c>
      <c r="G591" s="20">
        <f>'6桁'!G591</f>
        <v>0</v>
      </c>
      <c r="H591" s="14" t="str">
        <f>IF(ISBLANK('6桁'!H591)=TRUE,"",VLOOKUP(パターン表!H591, 'パターン別掛け率（入力）'!$C$3:$I$302, 7, FALSE))</f>
        <v/>
      </c>
      <c r="I591" s="20">
        <f>'6桁'!I591</f>
        <v>0</v>
      </c>
      <c r="J591" s="14">
        <f>IF(ISBLANK('6桁'!J591)=TRUE,"",VLOOKUP(パターン表!J591, 'パターン別掛け率（入力）'!$C$3:$I$302, 7, FALSE))</f>
        <v>100</v>
      </c>
      <c r="K591" s="155" t="str">
        <f>'6桁'!K591</f>
        <v>H</v>
      </c>
      <c r="L591" s="14" t="str">
        <f>IF(ISBLANK('6桁'!L591)=TRUE,"",VLOOKUP(パターン表!L591, 'パターン別掛け率（入力）'!$C$3:$I$302, 7, FALSE))</f>
        <v/>
      </c>
      <c r="M591" s="20">
        <f>'6桁'!M591</f>
        <v>0</v>
      </c>
    </row>
    <row r="592" spans="2:23" ht="30" customHeight="1">
      <c r="B592" s="504"/>
      <c r="C592" s="560" t="s">
        <v>81</v>
      </c>
      <c r="D592" s="607"/>
      <c r="E592" s="561"/>
      <c r="F592" s="100" t="str">
        <f>IF(ISBLANK('6桁'!F592)=TRUE,"",VLOOKUP(パターン表!F592, 'パターン別掛け率（入力）'!$C$3:$I$302, 7, FALSE))</f>
        <v/>
      </c>
      <c r="G592" s="98">
        <f>'6桁'!G592</f>
        <v>0</v>
      </c>
      <c r="H592" s="154" t="str">
        <f>IF(ISBLANK('6桁'!H592)=TRUE,"",VLOOKUP(パターン表!H592, 'パターン別掛け率（入力）'!$C$3:$I$302, 7, FALSE))</f>
        <v/>
      </c>
      <c r="I592" s="98">
        <f>'6桁'!I592</f>
        <v>0</v>
      </c>
      <c r="J592" s="154">
        <f>IF(ISBLANK('6桁'!J592)=TRUE,"",VLOOKUP(パターン表!J592, 'パターン別掛け率（入力）'!$C$3:$I$302, 7, FALSE))</f>
        <v>100</v>
      </c>
      <c r="K592" s="156" t="str">
        <f>'6桁'!K592</f>
        <v>H</v>
      </c>
      <c r="L592" s="154" t="str">
        <f>IF(ISBLANK('6桁'!L592)=TRUE,"",VLOOKUP(パターン表!L592, 'パターン別掛け率（入力）'!$C$3:$I$302, 7, FALSE))</f>
        <v/>
      </c>
      <c r="M592" s="98">
        <f>'6桁'!M592</f>
        <v>0</v>
      </c>
    </row>
    <row r="593" spans="2:25" ht="30" customHeight="1" thickBot="1">
      <c r="B593" s="408">
        <v>13</v>
      </c>
      <c r="C593" s="514" t="s">
        <v>84</v>
      </c>
      <c r="D593" s="555"/>
      <c r="E593" s="515"/>
      <c r="F593" s="393">
        <f>IF(ISBLANK('6桁'!F593)=TRUE,"",VLOOKUP(パターン表!F593, 'パターン別掛け率（入力）'!$C$3:$I$302, 7, FALSE))</f>
        <v>100</v>
      </c>
      <c r="G593" s="157" t="str">
        <f>'6桁'!G593</f>
        <v>H</v>
      </c>
      <c r="H593" s="158" t="str">
        <f>IF(ISBLANK('6桁'!H593)=TRUE,"",VLOOKUP(パターン表!H593, 'パターン別掛け率（入力）'!$C$3:$I$302, 7, FALSE))</f>
        <v/>
      </c>
      <c r="I593" s="157">
        <f>'6桁'!I593</f>
        <v>0</v>
      </c>
      <c r="J593" s="158">
        <f>IF(ISBLANK('6桁'!J593)=TRUE,"",VLOOKUP(パターン表!J593, 'パターン別掛け率（入力）'!$C$3:$I$302, 7, FALSE))</f>
        <v>100</v>
      </c>
      <c r="K593" s="159" t="str">
        <f>'6桁'!K593</f>
        <v>H</v>
      </c>
      <c r="L593" s="158" t="str">
        <f>IF(ISBLANK('6桁'!L593)=TRUE,"",VLOOKUP(パターン表!L593, 'パターン別掛け率（入力）'!$C$3:$I$302, 7, FALSE))</f>
        <v/>
      </c>
      <c r="M593" s="157">
        <f>'6桁'!M593</f>
        <v>0</v>
      </c>
    </row>
    <row r="594" spans="2:25">
      <c r="B594" s="4" t="s">
        <v>934</v>
      </c>
    </row>
    <row r="596" spans="2:25" s="239" customFormat="1" ht="20.100000000000001" customHeight="1" thickBot="1">
      <c r="B596" s="238" t="s">
        <v>565</v>
      </c>
      <c r="F596" s="240"/>
      <c r="H596" s="240"/>
      <c r="J596" s="240"/>
      <c r="L596" s="240"/>
      <c r="N596" s="240"/>
      <c r="P596" s="240"/>
      <c r="R596" s="240"/>
      <c r="T596" s="240"/>
      <c r="V596" s="240"/>
      <c r="X596" s="240"/>
    </row>
    <row r="597" spans="2:25" ht="20.100000000000001" customHeight="1" thickBot="1">
      <c r="B597" s="619"/>
      <c r="C597" s="595"/>
      <c r="D597" s="400"/>
      <c r="E597" s="400"/>
      <c r="F597" s="531" t="s">
        <v>453</v>
      </c>
      <c r="G597" s="532"/>
      <c r="H597" s="532"/>
      <c r="I597" s="532"/>
      <c r="J597" s="532"/>
      <c r="K597" s="533"/>
      <c r="L597" s="160"/>
      <c r="M597" s="161"/>
      <c r="N597" s="80"/>
      <c r="O597" s="161"/>
      <c r="Q597" s="11"/>
      <c r="R597" s="80"/>
      <c r="T597" s="371"/>
      <c r="U597" s="371"/>
      <c r="V597" s="371"/>
      <c r="W597" s="371"/>
      <c r="X597" s="371"/>
      <c r="Y597" s="371"/>
    </row>
    <row r="598" spans="2:25" ht="20.100000000000001" customHeight="1" thickBot="1">
      <c r="B598" s="620" t="s">
        <v>41</v>
      </c>
      <c r="C598" s="599" t="s">
        <v>157</v>
      </c>
      <c r="D598" s="600"/>
      <c r="E598" s="601"/>
      <c r="F598" s="602" t="s">
        <v>158</v>
      </c>
      <c r="G598" s="603"/>
      <c r="H598" s="603"/>
      <c r="I598" s="603"/>
      <c r="J598" s="603"/>
      <c r="K598" s="604"/>
      <c r="L598" s="160"/>
      <c r="M598" s="161"/>
      <c r="N598" s="80"/>
      <c r="O598" s="161"/>
      <c r="Q598" s="406"/>
      <c r="R598" s="405"/>
      <c r="S598" s="405"/>
      <c r="T598" s="327"/>
      <c r="U598" s="327"/>
      <c r="V598" s="327"/>
      <c r="W598" s="327"/>
      <c r="X598" s="327"/>
      <c r="Y598" s="327"/>
    </row>
    <row r="599" spans="2:25" ht="20.100000000000001" customHeight="1" thickBot="1">
      <c r="B599" s="620"/>
      <c r="C599" s="599" t="s">
        <v>159</v>
      </c>
      <c r="D599" s="600"/>
      <c r="E599" s="601"/>
      <c r="F599" s="622" t="s">
        <v>514</v>
      </c>
      <c r="G599" s="623"/>
      <c r="H599" s="623"/>
      <c r="I599" s="624"/>
      <c r="J599" s="622" t="s">
        <v>515</v>
      </c>
      <c r="K599" s="623"/>
      <c r="L599" s="160"/>
      <c r="M599" s="161"/>
      <c r="N599" s="80"/>
      <c r="O599" s="161"/>
      <c r="Q599" s="406"/>
      <c r="R599" s="405"/>
      <c r="S599" s="405"/>
      <c r="X599" s="327"/>
      <c r="Y599" s="327"/>
    </row>
    <row r="600" spans="2:25" ht="20.100000000000001" customHeight="1" thickBot="1">
      <c r="B600" s="620"/>
      <c r="C600" s="599" t="s">
        <v>513</v>
      </c>
      <c r="D600" s="600"/>
      <c r="E600" s="601"/>
      <c r="F600" s="602" t="s">
        <v>805</v>
      </c>
      <c r="G600" s="604"/>
      <c r="H600" s="602" t="s">
        <v>803</v>
      </c>
      <c r="I600" s="604"/>
      <c r="J600" s="602"/>
      <c r="K600" s="603"/>
      <c r="L600" s="162"/>
      <c r="M600" s="403"/>
      <c r="N600" s="403"/>
      <c r="O600" s="404"/>
      <c r="Q600" s="406"/>
      <c r="R600" s="405"/>
      <c r="S600" s="405"/>
      <c r="T600" s="327"/>
      <c r="U600" s="327"/>
      <c r="V600" s="327"/>
      <c r="W600" s="327"/>
      <c r="Y600" s="327"/>
    </row>
    <row r="601" spans="2:25" ht="20.100000000000001" customHeight="1" thickBot="1">
      <c r="B601" s="621"/>
      <c r="C601" s="599" t="s">
        <v>164</v>
      </c>
      <c r="D601" s="600"/>
      <c r="E601" s="601"/>
      <c r="F601" s="602" t="s">
        <v>492</v>
      </c>
      <c r="G601" s="604"/>
      <c r="H601" s="602" t="s">
        <v>492</v>
      </c>
      <c r="I601" s="604"/>
      <c r="J601" s="602" t="s">
        <v>652</v>
      </c>
      <c r="K601" s="603"/>
      <c r="L601" s="162"/>
      <c r="M601" s="403"/>
      <c r="N601" s="403"/>
      <c r="O601" s="404"/>
      <c r="Q601" s="406"/>
      <c r="R601" s="405"/>
      <c r="S601" s="405"/>
      <c r="T601" s="327"/>
      <c r="U601" s="327"/>
      <c r="V601" s="327"/>
      <c r="W601" s="327"/>
      <c r="X601" s="327"/>
      <c r="Y601" s="327"/>
    </row>
    <row r="602" spans="2:25" ht="30" customHeight="1">
      <c r="B602" s="163">
        <v>16</v>
      </c>
      <c r="C602" s="612" t="s">
        <v>118</v>
      </c>
      <c r="D602" s="613"/>
      <c r="E602" s="614"/>
      <c r="F602" s="164" t="str">
        <f>IF(ISBLANK('6桁'!F602)=TRUE,"",VLOOKUP(パターン表!F602, 'パターン別掛け率（入力）'!$C$3:$I$302, 7, FALSE))</f>
        <v/>
      </c>
      <c r="G602" s="165">
        <f>'6桁'!G602</f>
        <v>0</v>
      </c>
      <c r="H602" s="166" t="str">
        <f>IF(ISBLANK('6桁'!H602)=TRUE,"",VLOOKUP(パターン表!H602, 'パターン別掛け率（入力）'!$C$3:$I$302, 7, FALSE))</f>
        <v/>
      </c>
      <c r="I602" s="165">
        <f>'6桁'!I602</f>
        <v>0</v>
      </c>
      <c r="J602" s="166">
        <f>IF(ISBLANK('6桁'!J602)=TRUE,"",VLOOKUP(パターン表!J602, 'パターン別掛け率（入力）'!$C$3:$I$302, 7, FALSE))</f>
        <v>100</v>
      </c>
      <c r="K602" s="165" t="str">
        <f>'6桁'!K602</f>
        <v>※V★</v>
      </c>
      <c r="L602" s="103"/>
      <c r="M602" s="167"/>
      <c r="N602" s="10"/>
      <c r="O602" s="22"/>
      <c r="Q602" s="228"/>
      <c r="T602" s="10"/>
      <c r="U602" s="22"/>
      <c r="V602" s="10"/>
      <c r="W602" s="22"/>
      <c r="X602" s="10"/>
      <c r="Y602" s="22"/>
    </row>
    <row r="603" spans="2:25" ht="30" customHeight="1">
      <c r="B603" s="163">
        <v>15</v>
      </c>
      <c r="C603" s="615" t="s">
        <v>48</v>
      </c>
      <c r="D603" s="616"/>
      <c r="E603" s="617"/>
      <c r="F603" s="164" t="str">
        <f>IF(ISBLANK('6桁'!F603)=TRUE,"",VLOOKUP(パターン表!F603, 'パターン別掛け率（入力）'!$C$3:$I$302, 7, FALSE))</f>
        <v/>
      </c>
      <c r="G603" s="165">
        <f>'6桁'!G603</f>
        <v>0</v>
      </c>
      <c r="H603" s="166" t="str">
        <f>IF(ISBLANK('6桁'!H603)=TRUE,"",VLOOKUP(パターン表!H603, 'パターン別掛け率（入力）'!$C$3:$I$302, 7, FALSE))</f>
        <v/>
      </c>
      <c r="I603" s="165">
        <f>'6桁'!I603</f>
        <v>0</v>
      </c>
      <c r="J603" s="166">
        <f>IF(ISBLANK('6桁'!J603)=TRUE,"",VLOOKUP(パターン表!J603, 'パターン別掛け率（入力）'!$C$3:$I$302, 7, FALSE))</f>
        <v>100</v>
      </c>
      <c r="K603" s="165" t="str">
        <f>'6桁'!K603</f>
        <v>V</v>
      </c>
      <c r="L603" s="103"/>
      <c r="M603" s="22"/>
      <c r="N603" s="10"/>
      <c r="O603" s="22"/>
      <c r="Q603" s="228"/>
      <c r="T603" s="10"/>
      <c r="U603" s="22"/>
      <c r="V603" s="10"/>
      <c r="W603" s="22"/>
      <c r="X603" s="10"/>
      <c r="Y603" s="22"/>
    </row>
    <row r="604" spans="2:25" ht="30" customHeight="1" thickBot="1">
      <c r="B604" s="168">
        <v>13</v>
      </c>
      <c r="C604" s="538" t="s">
        <v>516</v>
      </c>
      <c r="D604" s="618"/>
      <c r="E604" s="539"/>
      <c r="F604" s="169">
        <f>IF(ISBLANK('6桁'!F604)=TRUE,"",VLOOKUP(パターン表!F604, 'パターン別掛け率（入力）'!$C$3:$I$302, 7, FALSE))</f>
        <v>100</v>
      </c>
      <c r="G604" s="170" t="str">
        <f>'6桁'!G604</f>
        <v>H</v>
      </c>
      <c r="H604" s="171">
        <f>IF(ISBLANK('6桁'!H604)=TRUE,"",VLOOKUP(パターン表!H604, 'パターン別掛け率（入力）'!$C$3:$I$302, 7, FALSE))</f>
        <v>100</v>
      </c>
      <c r="I604" s="170" t="str">
        <f>'6桁'!I604</f>
        <v>H</v>
      </c>
      <c r="J604" s="171" t="str">
        <f>IF(ISBLANK('6桁'!J604)=TRUE,"",VLOOKUP(パターン表!J604, 'パターン別掛け率（入力）'!$C$3:$I$302, 7, FALSE))</f>
        <v/>
      </c>
      <c r="K604" s="170">
        <f>'6桁'!K604</f>
        <v>0</v>
      </c>
      <c r="L604" s="103"/>
      <c r="M604" s="22"/>
      <c r="N604" s="10"/>
      <c r="O604" s="22"/>
      <c r="Q604" s="228"/>
      <c r="T604" s="10"/>
      <c r="U604" s="22"/>
      <c r="V604" s="10"/>
      <c r="W604" s="22"/>
      <c r="X604" s="10"/>
      <c r="Y604" s="22"/>
    </row>
    <row r="605" spans="2:25" ht="33.75" customHeight="1">
      <c r="B605" s="545" t="s">
        <v>2039</v>
      </c>
      <c r="C605" s="545"/>
      <c r="D605" s="545"/>
      <c r="E605" s="545"/>
      <c r="F605" s="545"/>
      <c r="G605" s="545"/>
      <c r="H605" s="545"/>
      <c r="I605" s="545"/>
      <c r="J605" s="545"/>
      <c r="K605" s="545"/>
    </row>
    <row r="607" spans="2:25" s="239" customFormat="1" ht="20.100000000000001" customHeight="1" thickBot="1">
      <c r="B607" s="238" t="s">
        <v>565</v>
      </c>
      <c r="F607" s="240"/>
      <c r="H607" s="240"/>
      <c r="J607" s="240"/>
      <c r="L607" s="240"/>
      <c r="N607" s="240"/>
      <c r="P607" s="240"/>
      <c r="R607" s="240"/>
      <c r="T607" s="240"/>
      <c r="V607" s="240"/>
      <c r="X607" s="240"/>
    </row>
    <row r="608" spans="2:25" ht="20.100000000000001" customHeight="1" thickBot="1">
      <c r="B608" s="619"/>
      <c r="C608" s="595"/>
      <c r="D608" s="400"/>
      <c r="E608" s="400"/>
      <c r="F608" s="531" t="s">
        <v>453</v>
      </c>
      <c r="G608" s="532"/>
      <c r="H608" s="532"/>
      <c r="I608" s="533"/>
      <c r="J608" s="80"/>
      <c r="K608" s="161"/>
      <c r="L608" s="80"/>
      <c r="M608" s="161"/>
      <c r="N608" s="80"/>
      <c r="O608" s="161"/>
      <c r="Q608" s="11"/>
      <c r="R608" s="80"/>
      <c r="T608" s="575"/>
      <c r="U608" s="575"/>
      <c r="V608" s="575"/>
      <c r="W608" s="575"/>
      <c r="X608" s="575"/>
      <c r="Y608" s="575"/>
    </row>
    <row r="609" spans="2:27" ht="20.100000000000001" customHeight="1" thickBot="1">
      <c r="B609" s="597" t="s">
        <v>41</v>
      </c>
      <c r="C609" s="599" t="s">
        <v>157</v>
      </c>
      <c r="D609" s="600"/>
      <c r="E609" s="601"/>
      <c r="F609" s="602" t="s">
        <v>517</v>
      </c>
      <c r="G609" s="603"/>
      <c r="H609" s="603"/>
      <c r="I609" s="604"/>
      <c r="J609" s="80"/>
      <c r="K609" s="161"/>
      <c r="L609" s="80"/>
      <c r="M609" s="161"/>
      <c r="N609" s="80"/>
      <c r="O609" s="161"/>
      <c r="Q609" s="629"/>
      <c r="R609" s="611"/>
      <c r="S609" s="611"/>
      <c r="T609" s="547"/>
      <c r="U609" s="547"/>
      <c r="V609" s="547"/>
      <c r="W609" s="547"/>
      <c r="X609" s="547"/>
      <c r="Y609" s="547"/>
    </row>
    <row r="610" spans="2:27" ht="20.100000000000001" customHeight="1" thickBot="1">
      <c r="B610" s="597"/>
      <c r="C610" s="599" t="s">
        <v>159</v>
      </c>
      <c r="D610" s="600"/>
      <c r="E610" s="601"/>
      <c r="F610" s="622" t="s">
        <v>806</v>
      </c>
      <c r="G610" s="624"/>
      <c r="H610" s="622" t="s">
        <v>515</v>
      </c>
      <c r="I610" s="624"/>
      <c r="J610" s="547"/>
      <c r="K610" s="547"/>
      <c r="L610" s="80"/>
      <c r="M610" s="161"/>
      <c r="N610" s="80"/>
      <c r="O610" s="161"/>
      <c r="Q610" s="629"/>
      <c r="R610" s="611"/>
      <c r="S610" s="611"/>
      <c r="X610" s="547"/>
      <c r="Y610" s="547"/>
    </row>
    <row r="611" spans="2:27" ht="20.100000000000001" customHeight="1" thickBot="1">
      <c r="B611" s="597"/>
      <c r="C611" s="599" t="s">
        <v>513</v>
      </c>
      <c r="D611" s="600"/>
      <c r="E611" s="601"/>
      <c r="F611" s="622" t="s">
        <v>511</v>
      </c>
      <c r="G611" s="624"/>
      <c r="H611" s="622"/>
      <c r="I611" s="624"/>
      <c r="J611" s="490"/>
      <c r="K611" s="490"/>
      <c r="L611" s="403"/>
      <c r="M611" s="403"/>
      <c r="N611" s="490"/>
      <c r="O611" s="628"/>
      <c r="Q611" s="629"/>
      <c r="R611" s="611"/>
      <c r="S611" s="611"/>
      <c r="T611" s="547"/>
      <c r="U611" s="547"/>
      <c r="V611" s="547"/>
      <c r="W611" s="547"/>
      <c r="Y611" s="327"/>
    </row>
    <row r="612" spans="2:27" ht="20.100000000000001" customHeight="1" thickBot="1">
      <c r="B612" s="598"/>
      <c r="C612" s="599" t="s">
        <v>164</v>
      </c>
      <c r="D612" s="600"/>
      <c r="E612" s="601"/>
      <c r="F612" s="622" t="s">
        <v>652</v>
      </c>
      <c r="G612" s="624"/>
      <c r="H612" s="622" t="s">
        <v>492</v>
      </c>
      <c r="I612" s="624"/>
      <c r="J612" s="490"/>
      <c r="K612" s="490"/>
      <c r="L612" s="403"/>
      <c r="M612" s="403"/>
      <c r="N612" s="490"/>
      <c r="O612" s="628"/>
      <c r="Q612" s="629"/>
      <c r="R612" s="611"/>
      <c r="S612" s="611"/>
      <c r="T612" s="547"/>
      <c r="U612" s="547"/>
      <c r="V612" s="547"/>
      <c r="W612" s="547"/>
      <c r="X612" s="547"/>
      <c r="Y612" s="547"/>
    </row>
    <row r="613" spans="2:27" ht="30" customHeight="1">
      <c r="B613" s="264">
        <v>12</v>
      </c>
      <c r="C613" s="625" t="s">
        <v>87</v>
      </c>
      <c r="D613" s="626"/>
      <c r="E613" s="627"/>
      <c r="F613" s="166">
        <f>IF(ISBLANK('6桁'!F613)=TRUE,"",VLOOKUP(パターン表!F613, 'パターン別掛け率（入力）'!$C$3:$I$302, 7, FALSE))</f>
        <v>100</v>
      </c>
      <c r="G613" s="165" t="str">
        <f>'6桁'!G613</f>
        <v>V</v>
      </c>
      <c r="H613" s="166" t="str">
        <f>IF(ISBLANK('6桁'!H613)=TRUE,"",VLOOKUP(パターン表!H613, 'パターン別掛け率（入力）'!$C$3:$I$302, 7, FALSE))</f>
        <v/>
      </c>
      <c r="I613" s="165">
        <f>'6桁'!I613</f>
        <v>0</v>
      </c>
      <c r="J613" s="10"/>
      <c r="K613" s="22"/>
      <c r="L613" s="10"/>
      <c r="M613" s="167"/>
      <c r="N613" s="10"/>
      <c r="O613" s="22"/>
      <c r="Q613" s="228"/>
      <c r="T613" s="10"/>
      <c r="U613" s="22"/>
      <c r="V613" s="10"/>
      <c r="W613" s="22"/>
      <c r="X613" s="10"/>
      <c r="Y613" s="22"/>
    </row>
    <row r="614" spans="2:27" ht="30" customHeight="1" thickBot="1">
      <c r="B614" s="366">
        <v>10</v>
      </c>
      <c r="C614" s="538" t="s">
        <v>88</v>
      </c>
      <c r="D614" s="618"/>
      <c r="E614" s="539"/>
      <c r="F614" s="169" t="str">
        <f>IF(ISBLANK('6桁'!F614)=TRUE,"",VLOOKUP(パターン表!F614, 'パターン別掛け率（入力）'!$C$3:$I$302, 7, FALSE))</f>
        <v/>
      </c>
      <c r="G614" s="170">
        <f>'6桁'!G614</f>
        <v>0</v>
      </c>
      <c r="H614" s="171">
        <f>IF(ISBLANK('6桁'!H614)=TRUE,"",VLOOKUP(パターン表!H614, 'パターン別掛け率（入力）'!$C$3:$I$302, 7, FALSE))</f>
        <v>100</v>
      </c>
      <c r="I614" s="170" t="str">
        <f>'6桁'!I614</f>
        <v>H</v>
      </c>
      <c r="J614" s="10"/>
      <c r="K614" s="22"/>
      <c r="L614" s="10"/>
      <c r="M614" s="22"/>
      <c r="N614" s="10"/>
      <c r="O614" s="22"/>
      <c r="Q614" s="228"/>
      <c r="T614" s="10"/>
      <c r="U614" s="22"/>
      <c r="V614" s="10"/>
      <c r="W614" s="22"/>
      <c r="X614" s="10"/>
      <c r="Y614" s="22"/>
    </row>
    <row r="615" spans="2:27" ht="21" customHeight="1">
      <c r="B615" s="122"/>
    </row>
    <row r="617" spans="2:27" ht="14.25" customHeight="1" thickBot="1">
      <c r="B617" s="371"/>
      <c r="C617" s="315"/>
      <c r="D617" s="315"/>
      <c r="E617" s="315"/>
      <c r="F617" s="80"/>
      <c r="G617" s="18"/>
      <c r="H617" s="74"/>
      <c r="I617" s="28"/>
      <c r="J617" s="80"/>
      <c r="K617" s="53"/>
      <c r="M617" s="11"/>
      <c r="N617" s="10"/>
      <c r="O617" s="11"/>
      <c r="P617" s="10"/>
    </row>
    <row r="618" spans="2:27" ht="20.25" thickTop="1" thickBot="1">
      <c r="B618" s="518" t="s">
        <v>35</v>
      </c>
      <c r="C618" s="519"/>
      <c r="D618" s="519"/>
      <c r="E618" s="519"/>
      <c r="F618" s="519"/>
      <c r="G618" s="519"/>
      <c r="H618" s="519"/>
      <c r="I618" s="519"/>
      <c r="J618" s="519"/>
      <c r="K618" s="519"/>
      <c r="L618" s="519"/>
      <c r="M618" s="519"/>
      <c r="N618" s="519"/>
      <c r="O618" s="519"/>
      <c r="P618" s="519"/>
      <c r="Q618" s="519"/>
      <c r="R618" s="519"/>
      <c r="S618" s="519"/>
      <c r="T618" s="519"/>
      <c r="U618" s="519"/>
      <c r="V618" s="519"/>
      <c r="W618" s="519"/>
      <c r="X618" s="519"/>
      <c r="Y618" s="519"/>
      <c r="Z618" s="519"/>
      <c r="AA618" s="520"/>
    </row>
    <row r="619" spans="2:27" ht="9.75" customHeight="1" thickTop="1"/>
    <row r="620" spans="2:27" s="239" customFormat="1" ht="20.100000000000001" customHeight="1" thickBot="1">
      <c r="B620" s="238" t="s">
        <v>95</v>
      </c>
      <c r="F620" s="240"/>
      <c r="H620" s="240"/>
      <c r="J620" s="240"/>
      <c r="L620" s="240"/>
      <c r="N620" s="240"/>
      <c r="P620" s="240"/>
      <c r="R620" s="240"/>
      <c r="T620" s="240"/>
      <c r="V620" s="240"/>
      <c r="X620" s="240"/>
    </row>
    <row r="621" spans="2:27" ht="20.100000000000001" customHeight="1" thickBot="1">
      <c r="B621" s="619"/>
      <c r="C621" s="595"/>
      <c r="D621" s="400"/>
      <c r="E621" s="400"/>
      <c r="F621" s="531" t="s">
        <v>453</v>
      </c>
      <c r="G621" s="532"/>
      <c r="H621" s="532"/>
      <c r="I621" s="532"/>
      <c r="J621" s="532"/>
      <c r="K621" s="532"/>
      <c r="L621" s="532"/>
      <c r="M621" s="532"/>
      <c r="N621" s="532"/>
      <c r="O621" s="532"/>
      <c r="P621" s="532"/>
      <c r="Q621" s="532"/>
      <c r="R621" s="532"/>
      <c r="S621" s="532"/>
      <c r="T621" s="532"/>
      <c r="U621" s="533"/>
      <c r="V621" s="11"/>
      <c r="W621" s="11"/>
      <c r="X621" s="10"/>
      <c r="Y621" s="371"/>
    </row>
    <row r="622" spans="2:27" ht="20.100000000000001" customHeight="1" thickBot="1">
      <c r="B622" s="597" t="s">
        <v>41</v>
      </c>
      <c r="C622" s="599" t="s">
        <v>157</v>
      </c>
      <c r="D622" s="600"/>
      <c r="E622" s="601"/>
      <c r="F622" s="622" t="s">
        <v>518</v>
      </c>
      <c r="G622" s="623"/>
      <c r="H622" s="623"/>
      <c r="I622" s="623"/>
      <c r="J622" s="623"/>
      <c r="K622" s="623"/>
      <c r="L622" s="623"/>
      <c r="M622" s="623"/>
      <c r="N622" s="623"/>
      <c r="O622" s="623"/>
      <c r="P622" s="623"/>
      <c r="Q622" s="623"/>
      <c r="R622" s="623"/>
      <c r="S622" s="623"/>
      <c r="T622" s="623"/>
      <c r="U622" s="624"/>
      <c r="V622" s="4"/>
      <c r="Y622" s="327"/>
    </row>
    <row r="623" spans="2:27" ht="20.100000000000001" customHeight="1" thickBot="1">
      <c r="B623" s="597"/>
      <c r="C623" s="599" t="s">
        <v>159</v>
      </c>
      <c r="D623" s="600"/>
      <c r="E623" s="601"/>
      <c r="F623" s="538" t="s">
        <v>807</v>
      </c>
      <c r="G623" s="618"/>
      <c r="H623" s="618"/>
      <c r="I623" s="539"/>
      <c r="J623" s="622" t="s">
        <v>810</v>
      </c>
      <c r="K623" s="624"/>
      <c r="L623" s="622" t="s">
        <v>811</v>
      </c>
      <c r="M623" s="624"/>
      <c r="N623" s="622" t="s">
        <v>1022</v>
      </c>
      <c r="O623" s="624"/>
      <c r="P623" s="622" t="s">
        <v>1023</v>
      </c>
      <c r="Q623" s="624"/>
      <c r="R623" s="622" t="s">
        <v>812</v>
      </c>
      <c r="S623" s="624"/>
      <c r="T623" s="622" t="s">
        <v>813</v>
      </c>
      <c r="U623" s="624"/>
      <c r="V623" s="547"/>
      <c r="W623" s="547"/>
      <c r="X623" s="327"/>
      <c r="Y623" s="327"/>
    </row>
    <row r="624" spans="2:27" ht="20.100000000000001" customHeight="1" thickBot="1">
      <c r="B624" s="597"/>
      <c r="C624" s="599" t="s">
        <v>513</v>
      </c>
      <c r="D624" s="600"/>
      <c r="E624" s="601"/>
      <c r="F624" s="622" t="s">
        <v>808</v>
      </c>
      <c r="G624" s="624"/>
      <c r="H624" s="622" t="s">
        <v>809</v>
      </c>
      <c r="I624" s="624"/>
      <c r="J624" s="622"/>
      <c r="K624" s="624"/>
      <c r="L624" s="622"/>
      <c r="M624" s="624"/>
      <c r="N624" s="622"/>
      <c r="O624" s="624"/>
      <c r="P624" s="622"/>
      <c r="Q624" s="624"/>
      <c r="R624" s="622"/>
      <c r="S624" s="624"/>
      <c r="T624" s="622"/>
      <c r="U624" s="624"/>
      <c r="V624" s="547"/>
      <c r="W624" s="547"/>
      <c r="X624" s="327"/>
      <c r="Y624" s="327"/>
    </row>
    <row r="625" spans="2:25" ht="20.100000000000001" customHeight="1" thickBot="1">
      <c r="B625" s="598"/>
      <c r="C625" s="599" t="s">
        <v>164</v>
      </c>
      <c r="D625" s="600"/>
      <c r="E625" s="601"/>
      <c r="F625" s="622" t="s">
        <v>793</v>
      </c>
      <c r="G625" s="623"/>
      <c r="H625" s="622" t="s">
        <v>793</v>
      </c>
      <c r="I625" s="623"/>
      <c r="J625" s="622" t="s">
        <v>793</v>
      </c>
      <c r="K625" s="623"/>
      <c r="L625" s="622" t="s">
        <v>793</v>
      </c>
      <c r="M625" s="623"/>
      <c r="N625" s="622" t="s">
        <v>787</v>
      </c>
      <c r="O625" s="623"/>
      <c r="P625" s="622" t="s">
        <v>787</v>
      </c>
      <c r="Q625" s="624"/>
      <c r="R625" s="622" t="s">
        <v>652</v>
      </c>
      <c r="S625" s="624"/>
      <c r="T625" s="622" t="s">
        <v>787</v>
      </c>
      <c r="U625" s="624"/>
      <c r="V625" s="547"/>
      <c r="W625" s="547"/>
      <c r="X625" s="327"/>
      <c r="Y625" s="327"/>
    </row>
    <row r="626" spans="2:25" ht="30" customHeight="1">
      <c r="B626" s="316">
        <v>18</v>
      </c>
      <c r="C626" s="634" t="s">
        <v>70</v>
      </c>
      <c r="D626" s="635"/>
      <c r="E626" s="636"/>
      <c r="F626" s="414" t="str">
        <f>IF(ISBLANK('6桁'!F626)=TRUE,"",VLOOKUP(パターン表!F626, 'パターン別掛け率（入力）'!$C$3:$I$302, 7, FALSE))</f>
        <v/>
      </c>
      <c r="G626" s="415">
        <f>'6桁'!G626</f>
        <v>0</v>
      </c>
      <c r="H626" s="416" t="str">
        <f>IF(ISBLANK('6桁'!H626)=TRUE,"",VLOOKUP(パターン表!H626, 'パターン別掛け率（入力）'!$C$3:$I$302, 7, FALSE))</f>
        <v/>
      </c>
      <c r="I626" s="415">
        <f>'6桁'!I626</f>
        <v>0</v>
      </c>
      <c r="J626" s="416" t="str">
        <f>IF(ISBLANK('6桁'!J626)=TRUE,"",VLOOKUP(パターン表!J626, 'パターン別掛け率（入力）'!$C$3:$I$302, 7, FALSE))</f>
        <v/>
      </c>
      <c r="K626" s="415">
        <f>'6桁'!K626</f>
        <v>0</v>
      </c>
      <c r="L626" s="416" t="str">
        <f>IF(ISBLANK('6桁'!L626)=TRUE,"",VLOOKUP(パターン表!L626, 'パターン別掛け率（入力）'!$C$3:$I$302, 7, FALSE))</f>
        <v/>
      </c>
      <c r="M626" s="417">
        <f>'6桁'!M626</f>
        <v>0</v>
      </c>
      <c r="N626" s="414">
        <f>IF(ISBLANK('6桁'!N626)=TRUE,"",VLOOKUP(パターン表!N626, 'パターン別掛け率（入力）'!$C$3:$I$302, 7, FALSE))</f>
        <v>100</v>
      </c>
      <c r="O626" s="415" t="str">
        <f>'6桁'!O626</f>
        <v>W★</v>
      </c>
      <c r="P626" s="414">
        <f>IF(ISBLANK('6桁'!P626)=TRUE,"",VLOOKUP(パターン表!P626, 'パターン別掛け率（入力）'!$C$3:$I$302, 7, FALSE))</f>
        <v>100</v>
      </c>
      <c r="Q626" s="415" t="str">
        <f>'6桁'!Q626</f>
        <v>W★</v>
      </c>
      <c r="R626" s="416" t="str">
        <f>IF(ISBLANK('6桁'!R626)=TRUE,"",VLOOKUP(パターン表!R626, 'パターン別掛け率（入力）'!$C$3:$I$302, 7, FALSE))</f>
        <v/>
      </c>
      <c r="S626" s="415">
        <f>'6桁'!S626</f>
        <v>0</v>
      </c>
      <c r="T626" s="416">
        <f>IF(ISBLANK('6桁'!T626)=TRUE,"",VLOOKUP(パターン表!T626, 'パターン別掛け率（入力）'!$C$3:$I$302, 7, FALSE))</f>
        <v>100</v>
      </c>
      <c r="U626" s="415" t="str">
        <f>'6桁'!U626</f>
        <v>W★</v>
      </c>
      <c r="V626" s="74"/>
      <c r="W626" s="251"/>
      <c r="X626" s="74"/>
      <c r="Y626" s="251"/>
    </row>
    <row r="627" spans="2:25" ht="30" customHeight="1">
      <c r="B627" s="391">
        <v>17</v>
      </c>
      <c r="C627" s="576" t="s">
        <v>113</v>
      </c>
      <c r="D627" s="610"/>
      <c r="E627" s="577"/>
      <c r="F627" s="398" t="str">
        <f>IF(ISBLANK('6桁'!F627)=TRUE,"",VLOOKUP(パターン表!F627, 'パターン別掛け率（入力）'!$C$3:$I$302, 7, FALSE))</f>
        <v/>
      </c>
      <c r="G627" s="396">
        <f>'6桁'!G627</f>
        <v>0</v>
      </c>
      <c r="H627" s="398" t="str">
        <f>IF(ISBLANK('6桁'!H627)=TRUE,"",VLOOKUP(パターン表!H627, 'パターン別掛け率（入力）'!$C$3:$I$302, 7, FALSE))</f>
        <v/>
      </c>
      <c r="I627" s="399">
        <f>'6桁'!I627</f>
        <v>0</v>
      </c>
      <c r="J627" s="398" t="str">
        <f>IF(ISBLANK('6桁'!J627)=TRUE,"",VLOOKUP(パターン表!J627, 'パターン別掛け率（入力）'!$C$3:$I$302, 7, FALSE))</f>
        <v/>
      </c>
      <c r="K627" s="413">
        <f>'6桁'!K627</f>
        <v>0</v>
      </c>
      <c r="L627" s="398" t="str">
        <f>IF(ISBLANK('6桁'!L627)=TRUE,"",VLOOKUP(パターン表!L627, 'パターン別掛け率（入力）'!$C$3:$I$302, 7, FALSE))</f>
        <v/>
      </c>
      <c r="M627" s="413">
        <f>'6桁'!M627</f>
        <v>0</v>
      </c>
      <c r="N627" s="398">
        <f>IF(ISBLANK('6桁'!N627)=TRUE,"",VLOOKUP(パターン表!N627, 'パターン別掛け率（入力）'!$C$3:$I$302, 7, FALSE))</f>
        <v>100</v>
      </c>
      <c r="O627" s="399" t="str">
        <f>'6桁'!O627</f>
        <v>V★</v>
      </c>
      <c r="P627" s="190">
        <f>IF(ISBLANK('6桁'!P627)=TRUE,"",VLOOKUP(パターン表!P627, 'パターン別掛け率（入力）'!$C$3:$I$302, 7, FALSE))</f>
        <v>100</v>
      </c>
      <c r="Q627" s="191" t="str">
        <f>'6桁'!Q627</f>
        <v>V★</v>
      </c>
      <c r="R627" s="398" t="str">
        <f>IF(ISBLANK('6桁'!R627)=TRUE,"",VLOOKUP(パターン表!R627, 'パターン別掛け率（入力）'!$C$3:$I$302, 7, FALSE))</f>
        <v/>
      </c>
      <c r="S627" s="399">
        <f>'6桁'!S627</f>
        <v>0</v>
      </c>
      <c r="T627" s="398">
        <f>IF(ISBLANK('6桁'!T627)=TRUE,"",VLOOKUP(パターン表!T627, 'パターン別掛け率（入力）'!$C$3:$I$302, 7, FALSE))</f>
        <v>100</v>
      </c>
      <c r="U627" s="191" t="str">
        <f>'6桁'!U627</f>
        <v>V★</v>
      </c>
      <c r="V627" s="10"/>
      <c r="W627" s="251"/>
      <c r="X627" s="10"/>
      <c r="Y627" s="123"/>
    </row>
    <row r="628" spans="2:25" ht="30" customHeight="1">
      <c r="B628" s="391">
        <v>16</v>
      </c>
      <c r="C628" s="556" t="s">
        <v>108</v>
      </c>
      <c r="D628" s="633"/>
      <c r="E628" s="557"/>
      <c r="F628" s="75" t="str">
        <f>IF(ISBLANK('6桁'!F628)=TRUE,"",VLOOKUP(パターン表!F628, 'パターン別掛け率（入力）'!$C$3:$I$302, 7, FALSE))</f>
        <v/>
      </c>
      <c r="G628" s="402">
        <f>'6桁'!G628</f>
        <v>0</v>
      </c>
      <c r="H628" s="75" t="str">
        <f>IF(ISBLANK('6桁'!H628)=TRUE,"",VLOOKUP(パターン表!H628, 'パターン別掛け率（入力）'!$C$3:$I$302, 7, FALSE))</f>
        <v/>
      </c>
      <c r="I628" s="174">
        <f>'6桁'!I628</f>
        <v>0</v>
      </c>
      <c r="J628" s="75" t="str">
        <f>IF(ISBLANK('6桁'!J628)=TRUE,"",VLOOKUP(パターン表!J628, 'パターン別掛け率（入力）'!$C$3:$I$302, 7, FALSE))</f>
        <v/>
      </c>
      <c r="K628" s="115">
        <f>'6桁'!K628</f>
        <v>0</v>
      </c>
      <c r="L628" s="75" t="str">
        <f>IF(ISBLANK('6桁'!L628)=TRUE,"",VLOOKUP(パターン表!L628, 'パターン別掛け率（入力）'!$C$3:$I$302, 7, FALSE))</f>
        <v/>
      </c>
      <c r="M628" s="115">
        <f>'6桁'!M628</f>
        <v>0</v>
      </c>
      <c r="N628" s="75">
        <f>IF(ISBLANK('6桁'!N628)=TRUE,"",VLOOKUP(パターン表!N628, 'パターン別掛け率（入力）'!$C$3:$I$302, 7, FALSE))</f>
        <v>100</v>
      </c>
      <c r="O628" s="174" t="str">
        <f>'6桁'!O628</f>
        <v>V★</v>
      </c>
      <c r="P628" s="75">
        <f>IF(ISBLANK('6桁'!P628)=TRUE,"",VLOOKUP(パターン表!P628, 'パターン別掛け率（入力）'!$C$3:$I$302, 7, FALSE))</f>
        <v>100</v>
      </c>
      <c r="Q628" s="174" t="str">
        <f>'6桁'!Q628</f>
        <v>V★</v>
      </c>
      <c r="R628" s="75" t="str">
        <f>IF(ISBLANK('6桁'!R628)=TRUE,"",VLOOKUP(パターン表!R628, 'パターン別掛け率（入力）'!$C$3:$I$302, 7, FALSE))</f>
        <v/>
      </c>
      <c r="S628" s="174">
        <f>'6桁'!S628</f>
        <v>0</v>
      </c>
      <c r="T628" s="75">
        <f>IF(ISBLANK('6桁'!T628)=TRUE,"",VLOOKUP(パターン表!T628, 'パターン別掛け率（入力）'!$C$3:$I$302, 7, FALSE))</f>
        <v>100</v>
      </c>
      <c r="U628" s="360" t="str">
        <f>'6桁'!U628</f>
        <v>V★</v>
      </c>
      <c r="V628" s="10"/>
      <c r="W628" s="251"/>
      <c r="X628" s="10"/>
      <c r="Y628" s="123"/>
    </row>
    <row r="629" spans="2:25" ht="30" customHeight="1">
      <c r="B629" s="630">
        <v>15</v>
      </c>
      <c r="C629" s="556" t="s">
        <v>45</v>
      </c>
      <c r="D629" s="633"/>
      <c r="E629" s="557"/>
      <c r="F629" s="114" t="str">
        <f>IF(ISBLANK('6桁'!F629)=TRUE,"",VLOOKUP(パターン表!F629, 'パターン別掛け率（入力）'!$C$3:$I$302, 7, FALSE))</f>
        <v/>
      </c>
      <c r="G629" s="97">
        <f>'6桁'!G629</f>
        <v>0</v>
      </c>
      <c r="H629" s="114" t="str">
        <f>IF(ISBLANK('6桁'!H629)=TRUE,"",VLOOKUP(パターン表!H629, 'パターン別掛け率（入力）'!$C$3:$I$302, 7, FALSE))</f>
        <v/>
      </c>
      <c r="I629" s="97">
        <f>'6桁'!I629</f>
        <v>0</v>
      </c>
      <c r="J629" s="114" t="str">
        <f>IF(ISBLANK('6桁'!J629)=TRUE,"",VLOOKUP(パターン表!J629, 'パターン別掛け率（入力）'!$C$3:$I$302, 7, FALSE))</f>
        <v/>
      </c>
      <c r="K629" s="97">
        <f>'6桁'!K629</f>
        <v>0</v>
      </c>
      <c r="L629" s="175" t="str">
        <f>IF(ISBLANK('6桁'!L629)=TRUE,"",VLOOKUP(パターン表!L629, 'パターン別掛け率（入力）'!$C$3:$I$302, 7, FALSE))</f>
        <v/>
      </c>
      <c r="M629" s="144">
        <f>'6桁'!M629</f>
        <v>0</v>
      </c>
      <c r="N629" s="114">
        <f>IF(ISBLANK('6桁'!N629)=TRUE,"",VLOOKUP(パターン表!N629, 'パターン別掛け率（入力）'!$C$3:$I$302, 7, FALSE))</f>
        <v>100</v>
      </c>
      <c r="O629" s="97" t="str">
        <f>'6桁'!O629</f>
        <v>V
94R M21</v>
      </c>
      <c r="P629" s="175">
        <f>IF(ISBLANK('6桁'!P629)=TRUE,"",VLOOKUP(パターン表!P629, 'パターン別掛け率（入力）'!$C$3:$I$302, 7, FALSE))</f>
        <v>100</v>
      </c>
      <c r="Q629" s="97" t="str">
        <f>'6桁'!Q629</f>
        <v>V
94R S11</v>
      </c>
      <c r="R629" s="114">
        <f>IF(ISBLANK('6桁'!R629)=TRUE,"",VLOOKUP(パターン表!R629, 'パターン別掛け率（入力）'!$C$3:$I$302, 7, FALSE))</f>
        <v>100</v>
      </c>
      <c r="S629" s="97" t="str">
        <f>'6桁'!S629</f>
        <v>V</v>
      </c>
      <c r="T629" s="114" t="str">
        <f>IF(ISBLANK('6桁'!T629)=TRUE,"",VLOOKUP(パターン表!T629, 'パターン別掛け率（入力）'!$C$3:$I$302, 7, FALSE))</f>
        <v/>
      </c>
      <c r="U629" s="97">
        <f>'6桁'!U629</f>
        <v>0</v>
      </c>
      <c r="V629" s="74"/>
      <c r="W629" s="251"/>
      <c r="X629" s="74"/>
      <c r="Y629" s="251"/>
    </row>
    <row r="630" spans="2:25" ht="30" customHeight="1">
      <c r="B630" s="631"/>
      <c r="C630" s="576" t="s">
        <v>102</v>
      </c>
      <c r="D630" s="610"/>
      <c r="E630" s="577"/>
      <c r="F630" s="95">
        <f>IF(ISBLANK('6桁'!F630)=TRUE,"",VLOOKUP(パターン表!F630, 'パターン別掛け率（入力）'!$C$3:$I$302, 7, FALSE))</f>
        <v>100</v>
      </c>
      <c r="G630" s="126" t="str">
        <f>'6桁'!G630</f>
        <v>Q★</v>
      </c>
      <c r="H630" s="95">
        <f>IF(ISBLANK('6桁'!H630)=TRUE,"",VLOOKUP(パターン表!H630, 'パターン別掛け率（入力）'!$C$3:$I$302, 7, FALSE))</f>
        <v>100</v>
      </c>
      <c r="I630" s="126" t="str">
        <f>'6桁'!I630</f>
        <v>Q★</v>
      </c>
      <c r="J630" s="95">
        <f>IF(ISBLANK('6桁'!J630)=TRUE,"",VLOOKUP(パターン表!J630, 'パターン別掛け率（入力）'!$C$3:$I$302, 7, FALSE))</f>
        <v>100</v>
      </c>
      <c r="K630" s="126" t="str">
        <f>'6桁'!K630</f>
        <v>Q</v>
      </c>
      <c r="L630" s="95">
        <f>IF(ISBLANK('6桁'!L630)=TRUE,"",VLOOKUP(パターン表!L630, 'パターン別掛け率（入力）'!$C$3:$I$302, 7, FALSE))</f>
        <v>100</v>
      </c>
      <c r="M630" s="126" t="str">
        <f>'6桁'!M630</f>
        <v>Q★</v>
      </c>
      <c r="N630" s="95" t="str">
        <f>IF(ISBLANK('6桁'!N630)=TRUE,"",VLOOKUP(パターン表!N630, 'パターン別掛け率（入力）'!$C$3:$I$302, 7, FALSE))</f>
        <v/>
      </c>
      <c r="O630" s="96">
        <f>'6桁'!O630</f>
        <v>0</v>
      </c>
      <c r="P630" s="176" t="str">
        <f>IF(ISBLANK('6桁'!P630)=TRUE,"",VLOOKUP(パターン表!P630, 'パターン別掛け率（入力）'!$C$3:$I$302, 7, FALSE))</f>
        <v/>
      </c>
      <c r="Q630" s="96">
        <f>'6桁'!Q630</f>
        <v>0</v>
      </c>
      <c r="R630" s="176" t="str">
        <f>IF(ISBLANK('6桁'!R630)=TRUE,"",VLOOKUP(パターン表!R630, 'パターン別掛け率（入力）'!$C$3:$I$302, 7, FALSE))</f>
        <v/>
      </c>
      <c r="S630" s="96">
        <f>'6桁'!S630</f>
        <v>0</v>
      </c>
      <c r="T630" s="176" t="str">
        <f>IF(ISBLANK('6桁'!T630)=TRUE,"",VLOOKUP(パターン表!T630, 'パターン別掛け率（入力）'!$C$3:$I$302, 7, FALSE))</f>
        <v/>
      </c>
      <c r="U630" s="96">
        <f>'6桁'!U630</f>
        <v>0</v>
      </c>
      <c r="V630" s="74"/>
      <c r="W630" s="251"/>
      <c r="X630" s="74"/>
      <c r="Y630" s="251"/>
    </row>
    <row r="631" spans="2:25" ht="30" customHeight="1">
      <c r="B631" s="631"/>
      <c r="C631" s="576" t="s">
        <v>109</v>
      </c>
      <c r="D631" s="610"/>
      <c r="E631" s="577"/>
      <c r="F631" s="95">
        <f>IF(ISBLANK('6桁'!F631)=TRUE,"",VLOOKUP(パターン表!F631, 'パターン別掛け率（入力）'!$C$3:$I$302, 7, FALSE))</f>
        <v>100</v>
      </c>
      <c r="G631" s="126" t="str">
        <f>'6桁'!G631</f>
        <v>Q
H-R</v>
      </c>
      <c r="H631" s="95">
        <f>IF(ISBLANK('6桁'!H631)=TRUE,"",VLOOKUP(パターン表!H631, 'パターン別掛け率（入力）'!$C$3:$I$302, 7, FALSE))</f>
        <v>100</v>
      </c>
      <c r="I631" s="126" t="str">
        <f>'6桁'!I631</f>
        <v>Q
H-L</v>
      </c>
      <c r="J631" s="95" t="str">
        <f>IF(ISBLANK('6桁'!J631)=TRUE,"",VLOOKUP(パターン表!J631, 'パターン別掛け率（入力）'!$C$3:$I$302, 7, FALSE))</f>
        <v/>
      </c>
      <c r="K631" s="126">
        <f>'6桁'!K631</f>
        <v>0</v>
      </c>
      <c r="L631" s="95">
        <f>IF(ISBLANK('6桁'!L631)=TRUE,"",VLOOKUP(パターン表!L631, 'パターン別掛け率（入力）'!$C$3:$I$302, 7, FALSE))</f>
        <v>100</v>
      </c>
      <c r="M631" s="126" t="str">
        <f>'6桁'!M631</f>
        <v>Q</v>
      </c>
      <c r="N631" s="95" t="str">
        <f>IF(ISBLANK('6桁'!N631)=TRUE,"",VLOOKUP(パターン表!N631, 'パターン別掛け率（入力）'!$C$3:$I$302, 7, FALSE))</f>
        <v/>
      </c>
      <c r="O631" s="96">
        <f>'6桁'!O631</f>
        <v>0</v>
      </c>
      <c r="P631" s="176" t="str">
        <f>IF(ISBLANK('6桁'!P631)=TRUE,"",VLOOKUP(パターン表!P631, 'パターン別掛け率（入力）'!$C$3:$I$302, 7, FALSE))</f>
        <v/>
      </c>
      <c r="Q631" s="96">
        <f>'6桁'!Q631</f>
        <v>0</v>
      </c>
      <c r="R631" s="176" t="str">
        <f>IF(ISBLANK('6桁'!R631)=TRUE,"",VLOOKUP(パターン表!R631, 'パターン別掛け率（入力）'!$C$3:$I$302, 7, FALSE))</f>
        <v/>
      </c>
      <c r="S631" s="96">
        <f>'6桁'!S631</f>
        <v>0</v>
      </c>
      <c r="T631" s="176" t="str">
        <f>IF(ISBLANK('6桁'!T631)=TRUE,"",VLOOKUP(パターン表!T631, 'パターン別掛け率（入力）'!$C$3:$I$302, 7, FALSE))</f>
        <v/>
      </c>
      <c r="U631" s="96">
        <f>'6桁'!U631</f>
        <v>0</v>
      </c>
      <c r="V631" s="74"/>
      <c r="W631" s="251"/>
      <c r="X631" s="74"/>
      <c r="Y631" s="251"/>
    </row>
    <row r="632" spans="2:25" ht="30" customHeight="1">
      <c r="B632" s="631"/>
      <c r="C632" s="576" t="s">
        <v>735</v>
      </c>
      <c r="D632" s="610"/>
      <c r="E632" s="577"/>
      <c r="F632" s="95" t="str">
        <f>IF(ISBLANK('6桁'!F632)=TRUE,"",VLOOKUP(パターン表!F632, 'パターン別掛け率（入力）'!$C$3:$I$302, 7, FALSE))</f>
        <v/>
      </c>
      <c r="G632" s="96">
        <f>'6桁'!G632</f>
        <v>0</v>
      </c>
      <c r="H632" s="176" t="str">
        <f>IF(ISBLANK('6桁'!H632)=TRUE,"",VLOOKUP(パターン表!H632, 'パターン別掛け率（入力）'!$C$3:$I$302, 7, FALSE))</f>
        <v/>
      </c>
      <c r="I632" s="96">
        <f>'6桁'!I632</f>
        <v>0</v>
      </c>
      <c r="J632" s="176" t="str">
        <f>IF(ISBLANK('6桁'!J632)=TRUE,"",VLOOKUP(パターン表!J632, 'パターン別掛け率（入力）'!$C$3:$I$302, 7, FALSE))</f>
        <v/>
      </c>
      <c r="K632" s="96">
        <f>'6桁'!K632</f>
        <v>0</v>
      </c>
      <c r="L632" s="176">
        <f>IF(ISBLANK('6桁'!L632)=TRUE,"",VLOOKUP(パターン表!L632, 'パターン別掛け率（入力）'!$C$3:$I$302, 7, FALSE))</f>
        <v>100</v>
      </c>
      <c r="M632" s="126" t="str">
        <f>'6桁'!M632</f>
        <v>Q</v>
      </c>
      <c r="N632" s="95" t="str">
        <f>IF(ISBLANK('6桁'!N632)=TRUE,"",VLOOKUP(パターン表!N632, 'パターン別掛け率（入力）'!$C$3:$I$302, 7, FALSE))</f>
        <v/>
      </c>
      <c r="O632" s="96">
        <f>'6桁'!O632</f>
        <v>0</v>
      </c>
      <c r="P632" s="176" t="str">
        <f>IF(ISBLANK('6桁'!P632)=TRUE,"",VLOOKUP(パターン表!P632, 'パターン別掛け率（入力）'!$C$3:$I$302, 7, FALSE))</f>
        <v/>
      </c>
      <c r="Q632" s="96">
        <f>'6桁'!Q632</f>
        <v>0</v>
      </c>
      <c r="R632" s="176" t="str">
        <f>IF(ISBLANK('6桁'!R632)=TRUE,"",VLOOKUP(パターン表!R632, 'パターン別掛け率（入力）'!$C$3:$I$302, 7, FALSE))</f>
        <v/>
      </c>
      <c r="S632" s="96">
        <f>'6桁'!S632</f>
        <v>0</v>
      </c>
      <c r="T632" s="176" t="str">
        <f>IF(ISBLANK('6桁'!T632)=TRUE,"",VLOOKUP(パターン表!T632, 'パターン別掛け率（入力）'!$C$3:$I$302, 7, FALSE))</f>
        <v/>
      </c>
      <c r="U632" s="96">
        <f>'6桁'!U632</f>
        <v>0</v>
      </c>
      <c r="V632" s="74"/>
      <c r="W632" s="251"/>
      <c r="X632" s="74"/>
      <c r="Y632" s="251"/>
    </row>
    <row r="633" spans="2:25" ht="30" customHeight="1">
      <c r="B633" s="631"/>
      <c r="C633" s="576" t="s">
        <v>176</v>
      </c>
      <c r="D633" s="610"/>
      <c r="E633" s="577"/>
      <c r="F633" s="95">
        <f>IF(ISBLANK('6桁'!F633)=TRUE,"",VLOOKUP(パターン表!F633, 'パターン別掛け率（入力）'!$C$3:$I$302, 7, FALSE))</f>
        <v>100</v>
      </c>
      <c r="G633" s="96" t="str">
        <f>'6桁'!G633</f>
        <v>Q★</v>
      </c>
      <c r="H633" s="176">
        <f>IF(ISBLANK('6桁'!H633)=TRUE,"",VLOOKUP(パターン表!H633, 'パターン別掛け率（入力）'!$C$3:$I$302, 7, FALSE))</f>
        <v>100</v>
      </c>
      <c r="I633" s="96" t="str">
        <f>'6桁'!I633</f>
        <v>Q★</v>
      </c>
      <c r="J633" s="176">
        <f>IF(ISBLANK('6桁'!J633)=TRUE,"",VLOOKUP(パターン表!J633, 'パターン別掛け率（入力）'!$C$3:$I$302, 7, FALSE))</f>
        <v>100</v>
      </c>
      <c r="K633" s="96" t="str">
        <f>'6桁'!K633</f>
        <v>Q</v>
      </c>
      <c r="L633" s="176">
        <f>IF(ISBLANK('6桁'!L633)=TRUE,"",VLOOKUP(パターン表!L633, 'パターン別掛け率（入力）'!$C$3:$I$302, 7, FALSE))</f>
        <v>100</v>
      </c>
      <c r="M633" s="126" t="str">
        <f>'6桁'!M633</f>
        <v>Q★</v>
      </c>
      <c r="N633" s="95" t="str">
        <f>IF(ISBLANK('6桁'!N633)=TRUE,"",VLOOKUP(パターン表!N633, 'パターン別掛け率（入力）'!$C$3:$I$302, 7, FALSE))</f>
        <v/>
      </c>
      <c r="O633" s="96">
        <f>'6桁'!O633</f>
        <v>0</v>
      </c>
      <c r="P633" s="176" t="str">
        <f>IF(ISBLANK('6桁'!P633)=TRUE,"",VLOOKUP(パターン表!P633, 'パターン別掛け率（入力）'!$C$3:$I$302, 7, FALSE))</f>
        <v/>
      </c>
      <c r="Q633" s="96">
        <f>'6桁'!Q633</f>
        <v>0</v>
      </c>
      <c r="R633" s="176" t="str">
        <f>IF(ISBLANK('6桁'!R633)=TRUE,"",VLOOKUP(パターン表!R633, 'パターン別掛け率（入力）'!$C$3:$I$302, 7, FALSE))</f>
        <v/>
      </c>
      <c r="S633" s="96">
        <f>'6桁'!S633</f>
        <v>0</v>
      </c>
      <c r="T633" s="176" t="str">
        <f>IF(ISBLANK('6桁'!T633)=TRUE,"",VLOOKUP(パターン表!T633, 'パターン別掛け率（入力）'!$C$3:$I$302, 7, FALSE))</f>
        <v/>
      </c>
      <c r="U633" s="96">
        <f>'6桁'!U633</f>
        <v>0</v>
      </c>
      <c r="V633" s="74"/>
      <c r="W633" s="251"/>
      <c r="X633" s="74"/>
      <c r="Y633" s="251"/>
    </row>
    <row r="634" spans="2:25" ht="30" customHeight="1">
      <c r="B634" s="631"/>
      <c r="C634" s="576" t="s">
        <v>107</v>
      </c>
      <c r="D634" s="610"/>
      <c r="E634" s="577"/>
      <c r="F634" s="95">
        <f>IF(ISBLANK('6桁'!F634)=TRUE,"",VLOOKUP(パターン表!F634, 'パターン別掛け率（入力）'!$C$3:$I$302, 7, FALSE))</f>
        <v>100</v>
      </c>
      <c r="G634" s="96" t="str">
        <f>'6桁'!G634</f>
        <v>Q★</v>
      </c>
      <c r="H634" s="176">
        <f>IF(ISBLANK('6桁'!H634)=TRUE,"",VLOOKUP(パターン表!H634, 'パターン別掛け率（入力）'!$C$3:$I$302, 7, FALSE))</f>
        <v>100</v>
      </c>
      <c r="I634" s="96" t="str">
        <f>'6桁'!I634</f>
        <v>Q★</v>
      </c>
      <c r="J634" s="176">
        <f>IF(ISBLANK('6桁'!J634)=TRUE,"",VLOOKUP(パターン表!J634, 'パターン別掛け率（入力）'!$C$3:$I$302, 7, FALSE))</f>
        <v>100</v>
      </c>
      <c r="K634" s="96" t="str">
        <f>'6桁'!K634</f>
        <v>Q★</v>
      </c>
      <c r="L634" s="176" t="str">
        <f>IF(ISBLANK('6桁'!L634)=TRUE,"",VLOOKUP(パターン表!L634, 'パターン別掛け率（入力）'!$C$3:$I$302, 7, FALSE))</f>
        <v/>
      </c>
      <c r="M634" s="126">
        <f>'6桁'!M634</f>
        <v>0</v>
      </c>
      <c r="N634" s="95" t="str">
        <f>IF(ISBLANK('6桁'!N634)=TRUE,"",VLOOKUP(パターン表!N634, 'パターン別掛け率（入力）'!$C$3:$I$302, 7, FALSE))</f>
        <v/>
      </c>
      <c r="O634" s="96">
        <f>'6桁'!O634</f>
        <v>0</v>
      </c>
      <c r="P634" s="176" t="str">
        <f>IF(ISBLANK('6桁'!P634)=TRUE,"",VLOOKUP(パターン表!P634, 'パターン別掛け率（入力）'!$C$3:$I$302, 7, FALSE))</f>
        <v/>
      </c>
      <c r="Q634" s="96">
        <f>'6桁'!Q634</f>
        <v>0</v>
      </c>
      <c r="R634" s="176" t="str">
        <f>IF(ISBLANK('6桁'!R634)=TRUE,"",VLOOKUP(パターン表!R634, 'パターン別掛け率（入力）'!$C$3:$I$302, 7, FALSE))</f>
        <v/>
      </c>
      <c r="S634" s="96">
        <f>'6桁'!S634</f>
        <v>0</v>
      </c>
      <c r="T634" s="176" t="str">
        <f>IF(ISBLANK('6桁'!T634)=TRUE,"",VLOOKUP(パターン表!T634, 'パターン別掛け率（入力）'!$C$3:$I$302, 7, FALSE))</f>
        <v/>
      </c>
      <c r="U634" s="96">
        <f>'6桁'!U634</f>
        <v>0</v>
      </c>
      <c r="V634" s="74"/>
      <c r="W634" s="251"/>
      <c r="X634" s="74"/>
      <c r="Y634" s="251"/>
    </row>
    <row r="635" spans="2:25" ht="30" customHeight="1">
      <c r="B635" s="632"/>
      <c r="C635" s="576" t="s">
        <v>109</v>
      </c>
      <c r="D635" s="610"/>
      <c r="E635" s="577"/>
      <c r="F635" s="111">
        <f>IF(ISBLANK('6桁'!F635)=TRUE,"",VLOOKUP(パターン表!F635, 'パターン別掛け率（入力）'!$C$3:$I$302, 7, FALSE))</f>
        <v>100</v>
      </c>
      <c r="G635" s="99" t="str">
        <f>'6桁'!G635</f>
        <v>Q</v>
      </c>
      <c r="H635" s="111">
        <f>IF(ISBLANK('6桁'!H635)=TRUE,"",VLOOKUP(パターン表!H635, 'パターン別掛け率（入力）'!$C$3:$I$302, 7, FALSE))</f>
        <v>100</v>
      </c>
      <c r="I635" s="99" t="str">
        <f>'6桁'!I635</f>
        <v>Q</v>
      </c>
      <c r="J635" s="111">
        <f>IF(ISBLANK('6桁'!J635)=TRUE,"",VLOOKUP(パターン表!J635, 'パターン別掛け率（入力）'!$C$3:$I$302, 7, FALSE))</f>
        <v>100</v>
      </c>
      <c r="K635" s="99" t="str">
        <f>'6桁'!K635</f>
        <v>Q</v>
      </c>
      <c r="L635" s="177" t="str">
        <f>IF(ISBLANK('6桁'!L635)=TRUE,"",VLOOKUP(パターン表!L635, 'パターン別掛け率（入力）'!$C$3:$I$302, 7, FALSE))</f>
        <v/>
      </c>
      <c r="M635" s="142">
        <f>'6桁'!M635</f>
        <v>0</v>
      </c>
      <c r="N635" s="111" t="str">
        <f>IF(ISBLANK('6桁'!N635)=TRUE,"",VLOOKUP(パターン表!N635, 'パターン別掛け率（入力）'!$C$3:$I$302, 7, FALSE))</f>
        <v/>
      </c>
      <c r="O635" s="99">
        <f>'6桁'!O635</f>
        <v>0</v>
      </c>
      <c r="P635" s="177" t="str">
        <f>IF(ISBLANK('6桁'!P635)=TRUE,"",VLOOKUP(パターン表!P635, 'パターン別掛け率（入力）'!$C$3:$I$302, 7, FALSE))</f>
        <v/>
      </c>
      <c r="Q635" s="99">
        <f>'6桁'!Q635</f>
        <v>0</v>
      </c>
      <c r="R635" s="177" t="str">
        <f>IF(ISBLANK('6桁'!R635)=TRUE,"",VLOOKUP(パターン表!R635, 'パターン別掛け率（入力）'!$C$3:$I$302, 7, FALSE))</f>
        <v/>
      </c>
      <c r="S635" s="99">
        <f>'6桁'!S635</f>
        <v>0</v>
      </c>
      <c r="T635" s="177" t="str">
        <f>IF(ISBLANK('6桁'!T635)=TRUE,"",VLOOKUP(パターン表!T635, 'パターン別掛け率（入力）'!$C$3:$I$302, 7, FALSE))</f>
        <v/>
      </c>
      <c r="U635" s="99">
        <f>'6桁'!U635</f>
        <v>0</v>
      </c>
      <c r="V635" s="74"/>
      <c r="W635" s="251"/>
      <c r="X635" s="74"/>
      <c r="Y635" s="251"/>
    </row>
    <row r="636" spans="2:25" ht="30" customHeight="1" thickBot="1">
      <c r="B636" s="392">
        <v>14</v>
      </c>
      <c r="C636" s="514" t="s">
        <v>173</v>
      </c>
      <c r="D636" s="555"/>
      <c r="E636" s="515"/>
      <c r="F636" s="118">
        <f>IF(ISBLANK('6桁'!F636)=TRUE,"",VLOOKUP(パターン表!F636, 'パターン別掛け率（入力）'!$C$3:$I$302, 7, FALSE))</f>
        <v>100</v>
      </c>
      <c r="G636" s="119" t="str">
        <f>'6桁'!G636</f>
        <v>Q</v>
      </c>
      <c r="H636" s="118">
        <f>IF(ISBLANK('6桁'!H636)=TRUE,"",VLOOKUP(パターン表!H636, 'パターン別掛け率（入力）'!$C$3:$I$302, 7, FALSE))</f>
        <v>100</v>
      </c>
      <c r="I636" s="119" t="str">
        <f>'6桁'!I636</f>
        <v>Q</v>
      </c>
      <c r="J636" s="118">
        <f>IF(ISBLANK('6桁'!J636)=TRUE,"",VLOOKUP(パターン表!J636, 'パターン別掛け率（入力）'!$C$3:$I$302, 7, FALSE))</f>
        <v>100</v>
      </c>
      <c r="K636" s="119" t="str">
        <f>'6桁'!K636</f>
        <v>Q</v>
      </c>
      <c r="L636" s="118" t="str">
        <f>IF(ISBLANK('6桁'!L636)=TRUE,"",VLOOKUP(パターン表!L636, 'パターン別掛け率（入力）'!$C$3:$I$302, 7, FALSE))</f>
        <v/>
      </c>
      <c r="M636" s="127">
        <f>'6桁'!M636</f>
        <v>0</v>
      </c>
      <c r="N636" s="118" t="str">
        <f>IF(ISBLANK('6桁'!N636)=TRUE,"",VLOOKUP(パターン表!N636, 'パターン別掛け率（入力）'!$C$3:$I$302, 7, FALSE))</f>
        <v/>
      </c>
      <c r="O636" s="119">
        <f>'6桁'!O636</f>
        <v>0</v>
      </c>
      <c r="P636" s="178" t="str">
        <f>IF(ISBLANK('6桁'!P636)=TRUE,"",VLOOKUP(パターン表!P636, 'パターン別掛け率（入力）'!$C$3:$I$302, 7, FALSE))</f>
        <v/>
      </c>
      <c r="Q636" s="119">
        <f>'6桁'!Q636</f>
        <v>0</v>
      </c>
      <c r="R636" s="118" t="str">
        <f>IF(ISBLANK('6桁'!R636)=TRUE,"",VLOOKUP(パターン表!R636, 'パターン別掛け率（入力）'!$C$3:$I$302, 7, FALSE))</f>
        <v/>
      </c>
      <c r="S636" s="179">
        <f>'6桁'!S636</f>
        <v>0</v>
      </c>
      <c r="T636" s="118" t="str">
        <f>IF(ISBLANK('6桁'!T636)=TRUE,"",VLOOKUP(パターン表!T636, 'パターン別掛け率（入力）'!$C$3:$I$302, 7, FALSE))</f>
        <v/>
      </c>
      <c r="U636" s="179">
        <f>'6桁'!U636</f>
        <v>0</v>
      </c>
      <c r="V636" s="74"/>
      <c r="W636" s="180"/>
      <c r="X636" s="74"/>
      <c r="Y636" s="180"/>
    </row>
    <row r="637" spans="2:25" ht="18" customHeight="1">
      <c r="B637" s="122" t="s">
        <v>934</v>
      </c>
    </row>
    <row r="638" spans="2:25" ht="13.5" customHeight="1"/>
    <row r="639" spans="2:25" s="239" customFormat="1" ht="20.100000000000001" customHeight="1" thickBot="1">
      <c r="B639" s="238" t="s">
        <v>95</v>
      </c>
      <c r="F639" s="240"/>
      <c r="H639" s="240"/>
      <c r="J639" s="240"/>
      <c r="L639" s="240"/>
      <c r="N639" s="240"/>
      <c r="P639" s="240"/>
      <c r="R639" s="240"/>
      <c r="T639" s="240"/>
      <c r="V639" s="240"/>
      <c r="X639" s="240"/>
    </row>
    <row r="640" spans="2:25" ht="20.100000000000001" customHeight="1" thickBot="1">
      <c r="B640" s="619"/>
      <c r="C640" s="595"/>
      <c r="D640" s="400"/>
      <c r="E640" s="400"/>
      <c r="F640" s="531" t="s">
        <v>453</v>
      </c>
      <c r="G640" s="532"/>
      <c r="H640" s="532"/>
      <c r="I640" s="533"/>
      <c r="J640" s="103"/>
      <c r="K640" s="371"/>
      <c r="L640" s="10"/>
      <c r="M640" s="371"/>
      <c r="N640" s="10"/>
      <c r="O640" s="371"/>
      <c r="P640" s="10"/>
      <c r="Q640" s="371"/>
      <c r="R640" s="10"/>
      <c r="S640" s="371"/>
      <c r="T640" s="10"/>
      <c r="U640" s="371"/>
      <c r="V640" s="10"/>
      <c r="W640" s="371"/>
      <c r="X640" s="10"/>
      <c r="Y640" s="371"/>
    </row>
    <row r="641" spans="2:27" ht="20.100000000000001" customHeight="1" thickBot="1">
      <c r="B641" s="597" t="s">
        <v>41</v>
      </c>
      <c r="C641" s="599" t="s">
        <v>157</v>
      </c>
      <c r="D641" s="600"/>
      <c r="E641" s="601"/>
      <c r="F641" s="622" t="s">
        <v>97</v>
      </c>
      <c r="G641" s="623"/>
      <c r="H641" s="623"/>
      <c r="I641" s="624"/>
      <c r="J641" s="105"/>
      <c r="K641" s="327"/>
      <c r="M641" s="327"/>
      <c r="O641" s="327"/>
      <c r="Q641" s="327"/>
      <c r="S641" s="327"/>
    </row>
    <row r="642" spans="2:27" ht="20.100000000000001" customHeight="1" thickBot="1">
      <c r="B642" s="597"/>
      <c r="C642" s="599" t="s">
        <v>159</v>
      </c>
      <c r="D642" s="600"/>
      <c r="E642" s="601"/>
      <c r="F642" s="622" t="s">
        <v>816</v>
      </c>
      <c r="G642" s="624"/>
      <c r="H642" s="622" t="s">
        <v>821</v>
      </c>
      <c r="I642" s="623"/>
      <c r="J642" s="105"/>
      <c r="K642" s="327"/>
      <c r="M642" s="327"/>
      <c r="O642" s="327"/>
      <c r="Q642" s="327"/>
      <c r="S642" s="327"/>
    </row>
    <row r="643" spans="2:27" ht="20.100000000000001" customHeight="1" thickBot="1">
      <c r="B643" s="597"/>
      <c r="C643" s="599" t="s">
        <v>513</v>
      </c>
      <c r="D643" s="600"/>
      <c r="E643" s="601"/>
      <c r="F643" s="622" t="s">
        <v>884</v>
      </c>
      <c r="G643" s="624"/>
      <c r="H643" s="622"/>
      <c r="I643" s="623"/>
      <c r="J643" s="105"/>
      <c r="K643" s="327"/>
      <c r="M643" s="327"/>
      <c r="O643" s="327"/>
      <c r="Q643" s="327"/>
      <c r="S643" s="327"/>
    </row>
    <row r="644" spans="2:27" ht="20.100000000000001" customHeight="1" thickBot="1">
      <c r="B644" s="598"/>
      <c r="C644" s="599" t="s">
        <v>164</v>
      </c>
      <c r="D644" s="600"/>
      <c r="E644" s="601"/>
      <c r="F644" s="622" t="s">
        <v>793</v>
      </c>
      <c r="G644" s="624"/>
      <c r="H644" s="622" t="s">
        <v>793</v>
      </c>
      <c r="I644" s="623"/>
      <c r="J644" s="105"/>
      <c r="K644" s="327"/>
      <c r="M644" s="327"/>
      <c r="O644" s="327"/>
      <c r="Q644" s="327"/>
      <c r="S644" s="327"/>
    </row>
    <row r="645" spans="2:27" ht="30" customHeight="1">
      <c r="B645" s="630">
        <v>14</v>
      </c>
      <c r="C645" s="534" t="s">
        <v>814</v>
      </c>
      <c r="D645" s="637"/>
      <c r="E645" s="535"/>
      <c r="F645" s="75">
        <f>IF(ISBLANK('6桁'!F645)=TRUE,"",VLOOKUP(パターン表!F645, 'パターン別掛け率（入力）'!$C$3:$I$302, 7, FALSE))</f>
        <v>100</v>
      </c>
      <c r="G645" s="57" t="str">
        <f>'6桁'!G645</f>
        <v>Q
DT3</v>
      </c>
      <c r="H645" s="638">
        <f>IF(ISBLANK('6桁'!H645)=TRUE,"",VLOOKUP(パターン表!H645, 'パターン別掛け率（入力）'!$C$3:$I$302, 7, FALSE))</f>
        <v>100</v>
      </c>
      <c r="I645" s="640" t="str">
        <f>'6桁'!I645</f>
        <v>Q</v>
      </c>
      <c r="J645" s="103"/>
      <c r="K645" s="123"/>
      <c r="M645" s="123"/>
      <c r="N645" s="10"/>
      <c r="O645" s="123"/>
      <c r="P645" s="10"/>
      <c r="Q645" s="123"/>
      <c r="R645" s="10"/>
      <c r="S645" s="123"/>
    </row>
    <row r="646" spans="2:27" ht="30" customHeight="1">
      <c r="B646" s="632"/>
      <c r="C646" s="615"/>
      <c r="D646" s="616"/>
      <c r="E646" s="617"/>
      <c r="F646" s="398">
        <f>IF(ISBLANK('6桁'!F646)=TRUE,"",VLOOKUP(パターン表!F646, 'パターン別掛け率（入力）'!$C$3:$I$302, 7, FALSE))</f>
        <v>100</v>
      </c>
      <c r="G646" s="181" t="str">
        <f>'6桁'!G646</f>
        <v>Q
S</v>
      </c>
      <c r="H646" s="639" t="str">
        <f>IF(ISBLANK('6桁'!H646)=TRUE,"",VLOOKUP(パターン表!H646, 'パターン別掛け率（入力）'!$C$3:$I$302, 7, FALSE))</f>
        <v/>
      </c>
      <c r="I646" s="641">
        <f>'6桁'!I646</f>
        <v>0</v>
      </c>
      <c r="J646" s="103"/>
      <c r="K646" s="123"/>
      <c r="M646" s="123"/>
      <c r="N646" s="10"/>
      <c r="O646" s="123"/>
      <c r="P646" s="10"/>
      <c r="Q646" s="123"/>
      <c r="R646" s="10"/>
      <c r="S646" s="123"/>
    </row>
    <row r="647" spans="2:27" ht="30" customHeight="1">
      <c r="B647" s="630">
        <v>13</v>
      </c>
      <c r="C647" s="553" t="s">
        <v>815</v>
      </c>
      <c r="D647" s="573"/>
      <c r="E647" s="554"/>
      <c r="F647" s="75">
        <f>IF(ISBLANK('6桁'!F647)=TRUE,"",VLOOKUP(パターン表!F647, 'パターン別掛け率（入力）'!$C$3:$I$302, 7, FALSE))</f>
        <v>100</v>
      </c>
      <c r="G647" s="57" t="str">
        <f>'6桁'!G647</f>
        <v>Q
DT3</v>
      </c>
      <c r="H647" s="652">
        <f>IF(ISBLANK('6桁'!H647)=TRUE,"",VLOOKUP(パターン表!H647, 'パターン別掛け率（入力）'!$C$3:$I$302, 7, FALSE))</f>
        <v>100</v>
      </c>
      <c r="I647" s="654" t="str">
        <f>'6桁'!I647</f>
        <v>Q</v>
      </c>
      <c r="J647" s="103"/>
      <c r="K647" s="123"/>
      <c r="M647" s="123"/>
      <c r="N647" s="10"/>
      <c r="O647" s="123"/>
      <c r="P647" s="10"/>
      <c r="Q647" s="123"/>
      <c r="R647" s="10"/>
      <c r="S647" s="123"/>
    </row>
    <row r="648" spans="2:27" ht="30" customHeight="1" thickBot="1">
      <c r="B648" s="651"/>
      <c r="C648" s="538"/>
      <c r="D648" s="618"/>
      <c r="E648" s="539"/>
      <c r="F648" s="15">
        <f>IF(ISBLANK('6桁'!F648)=TRUE,"",VLOOKUP(パターン表!F648, 'パターン別掛け率（入力）'!$C$3:$I$302, 7, FALSE))</f>
        <v>100</v>
      </c>
      <c r="G648" s="31" t="str">
        <f>'6桁'!G648</f>
        <v>Q
S</v>
      </c>
      <c r="H648" s="653" t="str">
        <f>IF(ISBLANK('6桁'!H648)=TRUE,"",VLOOKUP(パターン表!H648, 'パターン別掛け率（入力）'!$C$3:$I$302, 7, FALSE))</f>
        <v/>
      </c>
      <c r="I648" s="655">
        <f>'6桁'!I648</f>
        <v>0</v>
      </c>
      <c r="J648" s="103"/>
      <c r="K648" s="123"/>
      <c r="M648" s="123"/>
      <c r="N648" s="10"/>
      <c r="O648" s="123"/>
      <c r="P648" s="10"/>
      <c r="Q648" s="123"/>
      <c r="R648" s="10"/>
      <c r="S648" s="123"/>
    </row>
    <row r="649" spans="2:27" ht="21.75" customHeight="1">
      <c r="B649" s="122"/>
    </row>
    <row r="650" spans="2:27" ht="13.5" customHeight="1"/>
    <row r="652" spans="2:27" ht="14.25" customHeight="1" thickBot="1"/>
    <row r="653" spans="2:27" ht="20.25" thickTop="1" thickBot="1">
      <c r="B653" s="518" t="s">
        <v>520</v>
      </c>
      <c r="C653" s="519"/>
      <c r="D653" s="519"/>
      <c r="E653" s="519"/>
      <c r="F653" s="519"/>
      <c r="G653" s="519"/>
      <c r="H653" s="519"/>
      <c r="I653" s="519"/>
      <c r="J653" s="519"/>
      <c r="K653" s="519"/>
      <c r="L653" s="519"/>
      <c r="M653" s="519"/>
      <c r="N653" s="519"/>
      <c r="O653" s="519"/>
      <c r="P653" s="519"/>
      <c r="Q653" s="519"/>
      <c r="R653" s="519"/>
      <c r="S653" s="519"/>
      <c r="T653" s="519"/>
      <c r="U653" s="519"/>
      <c r="V653" s="519"/>
      <c r="W653" s="519"/>
      <c r="X653" s="519"/>
      <c r="Y653" s="519"/>
      <c r="Z653" s="519"/>
      <c r="AA653" s="520"/>
    </row>
    <row r="654" spans="2:27" ht="14.25" thickTop="1">
      <c r="C654" s="40"/>
      <c r="D654" s="40"/>
      <c r="E654" s="40"/>
      <c r="F654" s="79"/>
      <c r="H654" s="79"/>
      <c r="K654" s="52"/>
      <c r="M654" s="52"/>
      <c r="Q654" s="52"/>
    </row>
    <row r="655" spans="2:27" ht="14.25" thickBot="1">
      <c r="B655" s="11"/>
    </row>
    <row r="656" spans="2:27" ht="20.100000000000001" customHeight="1" thickBot="1">
      <c r="B656" s="498" t="s">
        <v>524</v>
      </c>
      <c r="C656" s="606"/>
      <c r="D656" s="499"/>
      <c r="E656" s="506" t="s">
        <v>1127</v>
      </c>
      <c r="F656" s="637"/>
      <c r="G656" s="535"/>
      <c r="H656" s="531" t="s">
        <v>453</v>
      </c>
      <c r="I656" s="532"/>
      <c r="J656" s="532"/>
      <c r="K656" s="532"/>
      <c r="L656" s="532"/>
      <c r="M656" s="533"/>
      <c r="N656" s="531" t="s">
        <v>455</v>
      </c>
      <c r="O656" s="532"/>
      <c r="P656" s="532"/>
      <c r="Q656" s="533"/>
      <c r="X656" s="4"/>
    </row>
    <row r="657" spans="2:24" ht="39.950000000000003" customHeight="1">
      <c r="B657" s="500"/>
      <c r="C657" s="605"/>
      <c r="D657" s="501"/>
      <c r="E657" s="547"/>
      <c r="F657" s="547"/>
      <c r="G657" s="537"/>
      <c r="H657" s="516" t="s">
        <v>2041</v>
      </c>
      <c r="I657" s="507"/>
      <c r="J657" s="516" t="s">
        <v>792</v>
      </c>
      <c r="K657" s="507"/>
      <c r="L657" s="516" t="s">
        <v>794</v>
      </c>
      <c r="M657" s="507"/>
      <c r="N657" s="516" t="s">
        <v>797</v>
      </c>
      <c r="O657" s="507"/>
      <c r="P657" s="516" t="s">
        <v>788</v>
      </c>
      <c r="Q657" s="507"/>
      <c r="X657" s="4"/>
    </row>
    <row r="658" spans="2:24" ht="20.100000000000001" customHeight="1" thickBot="1">
      <c r="B658" s="558"/>
      <c r="C658" s="656"/>
      <c r="D658" s="559"/>
      <c r="E658" s="618"/>
      <c r="F658" s="618"/>
      <c r="G658" s="539"/>
      <c r="H658" s="514" t="s">
        <v>793</v>
      </c>
      <c r="I658" s="515"/>
      <c r="J658" s="514" t="s">
        <v>793</v>
      </c>
      <c r="K658" s="515"/>
      <c r="L658" s="438"/>
      <c r="M658" s="439"/>
      <c r="N658" s="514" t="s">
        <v>793</v>
      </c>
      <c r="O658" s="515"/>
      <c r="P658" s="514" t="s">
        <v>822</v>
      </c>
      <c r="Q658" s="515"/>
      <c r="X658" s="4"/>
    </row>
    <row r="659" spans="2:24" ht="30" customHeight="1">
      <c r="B659" s="645" t="s">
        <v>2042</v>
      </c>
      <c r="C659" s="646"/>
      <c r="D659" s="647"/>
      <c r="E659" s="645" t="s">
        <v>1128</v>
      </c>
      <c r="F659" s="646"/>
      <c r="G659" s="647"/>
      <c r="H659" s="91" t="str">
        <f>IF(ISBLANK('6桁'!H659)=TRUE,"",VLOOKUP(パターン表!H659, 'パターン別掛け率（入力）'!$C$3:$I$302, 7, FALSE))</f>
        <v/>
      </c>
      <c r="I659" s="125">
        <f>'6桁'!I659</f>
        <v>0</v>
      </c>
      <c r="J659" s="91" t="str">
        <f>IF(ISBLANK('6桁'!J659)=TRUE,"",VLOOKUP(パターン表!J659, 'パターン別掛け率（入力）'!$C$3:$I$302, 7, FALSE))</f>
        <v/>
      </c>
      <c r="K659" s="125">
        <f>'6桁'!K659</f>
        <v>0</v>
      </c>
      <c r="L659" s="182">
        <f>IF(ISBLANK('6桁'!L659)=TRUE,"",VLOOKUP(パターン表!L659, 'パターン別掛け率（入力）'!$C$3:$I$302, 7, FALSE))</f>
        <v>100</v>
      </c>
      <c r="M659" s="125">
        <f>'6桁'!M659</f>
        <v>0</v>
      </c>
      <c r="N659" s="426" t="str">
        <f>IF(ISBLANK('6桁'!N659)=TRUE,"",VLOOKUP(パターン表!N659, 'パターン別掛け率（入力）'!$C$3:$I$302, 7, FALSE))</f>
        <v/>
      </c>
      <c r="O659" s="124">
        <f>'6桁'!O659</f>
        <v>0</v>
      </c>
      <c r="P659" s="426" t="str">
        <f>IF(ISBLANK('6桁'!P659)=TRUE,"",VLOOKUP(パターン表!P659, 'パターン別掛け率（入力）'!$C$3:$I$302, 7, FALSE))</f>
        <v/>
      </c>
      <c r="Q659" s="106">
        <f>'6桁'!Q659</f>
        <v>0</v>
      </c>
      <c r="X659" s="4"/>
    </row>
    <row r="660" spans="2:24" ht="30" customHeight="1">
      <c r="B660" s="648" t="s">
        <v>2043</v>
      </c>
      <c r="C660" s="649"/>
      <c r="D660" s="650"/>
      <c r="E660" s="648" t="s">
        <v>1129</v>
      </c>
      <c r="F660" s="649"/>
      <c r="G660" s="650"/>
      <c r="H660" s="94" t="str">
        <f>IF(ISBLANK('6桁'!H660)=TRUE,"",VLOOKUP(パターン表!H660, 'パターン別掛け率（入力）'!$C$3:$I$302, 7, FALSE))</f>
        <v/>
      </c>
      <c r="I660" s="360">
        <f>'6桁'!I660</f>
        <v>0</v>
      </c>
      <c r="J660" s="94" t="str">
        <f>IF(ISBLANK('6桁'!J660)=TRUE,"",VLOOKUP(パターン表!J660, 'パターン別掛け率（入力）'!$C$3:$I$302, 7, FALSE))</f>
        <v/>
      </c>
      <c r="K660" s="360">
        <f>'6桁'!K660</f>
        <v>0</v>
      </c>
      <c r="L660" s="194">
        <f>IF(ISBLANK('6桁'!L660)=TRUE,"",VLOOKUP(パターン表!L660, 'パターン別掛け率（入力）'!$C$3:$I$302, 7, FALSE))</f>
        <v>100</v>
      </c>
      <c r="M660" s="360" t="str">
        <f>'6桁'!M660</f>
        <v>※</v>
      </c>
      <c r="N660" s="423" t="str">
        <f>IF(ISBLANK('6桁'!N660)=TRUE,"",VLOOKUP(パターン表!N660, 'パターン別掛け率（入力）'!$C$3:$I$302, 7, FALSE))</f>
        <v/>
      </c>
      <c r="O660" s="133">
        <f>'6桁'!O660</f>
        <v>0</v>
      </c>
      <c r="P660" s="423" t="str">
        <f>IF(ISBLANK('6桁'!P660)=TRUE,"",VLOOKUP(パターン表!P660, 'パターン別掛け率（入力）'!$C$3:$I$302, 7, FALSE))</f>
        <v/>
      </c>
      <c r="Q660" s="288">
        <f>'6桁'!Q660</f>
        <v>0</v>
      </c>
      <c r="X660" s="4"/>
    </row>
    <row r="661" spans="2:24" ht="30" customHeight="1">
      <c r="B661" s="648" t="s">
        <v>2043</v>
      </c>
      <c r="C661" s="649"/>
      <c r="D661" s="650"/>
      <c r="E661" s="648" t="s">
        <v>1130</v>
      </c>
      <c r="F661" s="649"/>
      <c r="G661" s="650"/>
      <c r="H661" s="95" t="str">
        <f>IF(ISBLANK('6桁'!H661)=TRUE,"",VLOOKUP(パターン表!H661, 'パターン別掛け率（入力）'!$C$3:$I$302, 7, FALSE))</f>
        <v/>
      </c>
      <c r="I661" s="96">
        <f>'6桁'!I661</f>
        <v>0</v>
      </c>
      <c r="J661" s="95" t="str">
        <f>IF(ISBLANK('6桁'!J661)=TRUE,"",VLOOKUP(パターン表!J661, 'パターン別掛け率（入力）'!$C$3:$I$302, 7, FALSE))</f>
        <v/>
      </c>
      <c r="K661" s="96">
        <f>'6桁'!K661</f>
        <v>0</v>
      </c>
      <c r="L661" s="183">
        <f>IF(ISBLANK('6桁'!L661)=TRUE,"",VLOOKUP(パターン表!L661, 'パターン別掛け率（入力）'!$C$3:$I$302, 7, FALSE))</f>
        <v>100</v>
      </c>
      <c r="M661" s="96" t="str">
        <f>'6桁'!M661</f>
        <v>※</v>
      </c>
      <c r="N661" s="420" t="str">
        <f>IF(ISBLANK('6桁'!N661)=TRUE,"",VLOOKUP(パターン表!N661, 'パターン別掛け率（入力）'!$C$3:$I$302, 7, FALSE))</f>
        <v/>
      </c>
      <c r="O661" s="126">
        <f>'6桁'!O661</f>
        <v>0</v>
      </c>
      <c r="P661" s="420" t="str">
        <f>IF(ISBLANK('6桁'!P661)=TRUE,"",VLOOKUP(パターン表!P661, 'パターン別掛け率（入力）'!$C$3:$I$302, 7, FALSE))</f>
        <v/>
      </c>
      <c r="Q661" s="109">
        <f>'6桁'!Q661</f>
        <v>0</v>
      </c>
      <c r="X661" s="4"/>
    </row>
    <row r="662" spans="2:24" ht="30" customHeight="1">
      <c r="B662" s="657" t="s">
        <v>2044</v>
      </c>
      <c r="C662" s="658"/>
      <c r="D662" s="659"/>
      <c r="E662" s="657" t="s">
        <v>1129</v>
      </c>
      <c r="F662" s="658"/>
      <c r="G662" s="659"/>
      <c r="H662" s="111" t="str">
        <f>IF(ISBLANK('6桁'!H662)=TRUE,"",VLOOKUP(パターン表!H662, 'パターン別掛け率（入力）'!$C$3:$I$302, 7, FALSE))</f>
        <v/>
      </c>
      <c r="I662" s="99">
        <f>'6桁'!I662</f>
        <v>0</v>
      </c>
      <c r="J662" s="111" t="str">
        <f>IF(ISBLANK('6桁'!J662)=TRUE,"",VLOOKUP(パターン表!J662, 'パターン別掛け率（入力）'!$C$3:$I$302, 7, FALSE))</f>
        <v/>
      </c>
      <c r="K662" s="99">
        <f>'6桁'!K662</f>
        <v>0</v>
      </c>
      <c r="L662" s="184">
        <f>IF(ISBLANK('6桁'!L662)=TRUE,"",VLOOKUP(パターン表!L662, 'パターン別掛け率（入力）'!$C$3:$I$302, 7, FALSE))</f>
        <v>100</v>
      </c>
      <c r="M662" s="99">
        <f>'6桁'!M662</f>
        <v>0</v>
      </c>
      <c r="N662" s="421" t="str">
        <f>IF(ISBLANK('6桁'!N662)=TRUE,"",VLOOKUP(パターン表!N662, 'パターン別掛け率（入力）'!$C$3:$I$302, 7, FALSE))</f>
        <v/>
      </c>
      <c r="O662" s="142">
        <f>'6桁'!O662</f>
        <v>0</v>
      </c>
      <c r="P662" s="421" t="str">
        <f>IF(ISBLANK('6桁'!P662)=TRUE,"",VLOOKUP(パターン表!P662, 'パターン別掛け率（入力）'!$C$3:$I$302, 7, FALSE))</f>
        <v/>
      </c>
      <c r="Q662" s="113">
        <f>'6桁'!Q662</f>
        <v>0</v>
      </c>
      <c r="X662" s="4"/>
    </row>
    <row r="663" spans="2:24" ht="30" customHeight="1">
      <c r="B663" s="642" t="s">
        <v>2045</v>
      </c>
      <c r="C663" s="643"/>
      <c r="D663" s="644"/>
      <c r="E663" s="642" t="s">
        <v>1129</v>
      </c>
      <c r="F663" s="643"/>
      <c r="G663" s="644"/>
      <c r="H663" s="185" t="str">
        <f>IF(ISBLANK('6桁'!H663)=TRUE,"",VLOOKUP(パターン表!H663, 'パターン別掛け率（入力）'!$C$3:$I$302, 7, FALSE))</f>
        <v/>
      </c>
      <c r="I663" s="186">
        <f>'6桁'!I663</f>
        <v>0</v>
      </c>
      <c r="J663" s="185" t="str">
        <f>IF(ISBLANK('6桁'!J663)=TRUE,"",VLOOKUP(パターン表!J663, 'パターン別掛け率（入力）'!$C$3:$I$302, 7, FALSE))</f>
        <v/>
      </c>
      <c r="K663" s="186">
        <f>'6桁'!K663</f>
        <v>0</v>
      </c>
      <c r="L663" s="187">
        <f>IF(ISBLANK('6桁'!L663)=TRUE,"",VLOOKUP(パターン表!L663, 'パターン別掛け率（入力）'!$C$3:$I$302, 7, FALSE))</f>
        <v>100</v>
      </c>
      <c r="M663" s="186">
        <f>'6桁'!M663</f>
        <v>0</v>
      </c>
      <c r="N663" s="434" t="str">
        <f>IF(ISBLANK('6桁'!N663)=TRUE,"",VLOOKUP(パターン表!N663, 'パターン別掛け率（入力）'!$C$3:$I$302, 7, FALSE))</f>
        <v/>
      </c>
      <c r="O663" s="188">
        <f>'6桁'!O663</f>
        <v>0</v>
      </c>
      <c r="P663" s="434" t="str">
        <f>IF(ISBLANK('6桁'!P663)=TRUE,"",VLOOKUP(パターン表!P663, 'パターン別掛け率（入力）'!$C$3:$I$302, 7, FALSE))</f>
        <v/>
      </c>
      <c r="Q663" s="189">
        <f>'6桁'!Q663</f>
        <v>0</v>
      </c>
      <c r="X663" s="4"/>
    </row>
    <row r="664" spans="2:24" ht="30" customHeight="1">
      <c r="B664" s="642" t="s">
        <v>2046</v>
      </c>
      <c r="C664" s="643"/>
      <c r="D664" s="644"/>
      <c r="E664" s="642" t="s">
        <v>1129</v>
      </c>
      <c r="F664" s="643"/>
      <c r="G664" s="644"/>
      <c r="H664" s="190" t="str">
        <f>IF(ISBLANK('6桁'!H664)=TRUE,"",VLOOKUP(パターン表!H664, 'パターン別掛け率（入力）'!$C$3:$I$302, 7, FALSE))</f>
        <v/>
      </c>
      <c r="I664" s="191">
        <f>'6桁'!I664</f>
        <v>0</v>
      </c>
      <c r="J664" s="190" t="str">
        <f>IF(ISBLANK('6桁'!J664)=TRUE,"",VLOOKUP(パターン表!J664, 'パターン別掛け率（入力）'!$C$3:$I$302, 7, FALSE))</f>
        <v/>
      </c>
      <c r="K664" s="191">
        <f>'6桁'!K664</f>
        <v>0</v>
      </c>
      <c r="L664" s="192">
        <f>IF(ISBLANK('6桁'!L664)=TRUE,"",VLOOKUP(パターン表!L664, 'パターン別掛け率（入力）'!$C$3:$I$302, 7, FALSE))</f>
        <v>100</v>
      </c>
      <c r="M664" s="191">
        <f>'6桁'!M664</f>
        <v>0</v>
      </c>
      <c r="N664" s="430" t="str">
        <f>IF(ISBLANK('6桁'!N664)=TRUE,"",VLOOKUP(パターン表!N664, 'パターン別掛け率（入力）'!$C$3:$I$302, 7, FALSE))</f>
        <v/>
      </c>
      <c r="O664" s="193">
        <f>'6桁'!O664</f>
        <v>0</v>
      </c>
      <c r="P664" s="430" t="str">
        <f>IF(ISBLANK('6桁'!P664)=TRUE,"",VLOOKUP(パターン表!P664, 'パターン別掛け率（入力）'!$C$3:$I$302, 7, FALSE))</f>
        <v/>
      </c>
      <c r="Q664" s="399">
        <f>'6桁'!Q664</f>
        <v>0</v>
      </c>
      <c r="X664" s="4"/>
    </row>
    <row r="665" spans="2:24" ht="30" customHeight="1">
      <c r="B665" s="642" t="s">
        <v>2047</v>
      </c>
      <c r="C665" s="643"/>
      <c r="D665" s="644"/>
      <c r="E665" s="642" t="s">
        <v>1130</v>
      </c>
      <c r="F665" s="643"/>
      <c r="G665" s="644"/>
      <c r="H665" s="185" t="str">
        <f>IF(ISBLANK('6桁'!H665)=TRUE,"",VLOOKUP(パターン表!H665, 'パターン別掛け率（入力）'!$C$3:$I$302, 7, FALSE))</f>
        <v/>
      </c>
      <c r="I665" s="186">
        <f>'6桁'!I665</f>
        <v>0</v>
      </c>
      <c r="J665" s="185" t="str">
        <f>IF(ISBLANK('6桁'!J665)=TRUE,"",VLOOKUP(パターン表!J665, 'パターン別掛け率（入力）'!$C$3:$I$302, 7, FALSE))</f>
        <v/>
      </c>
      <c r="K665" s="186">
        <f>'6桁'!K665</f>
        <v>0</v>
      </c>
      <c r="L665" s="187">
        <f>IF(ISBLANK('6桁'!L665)=TRUE,"",VLOOKUP(パターン表!L665, 'パターン別掛け率（入力）'!$C$3:$I$302, 7, FALSE))</f>
        <v>100</v>
      </c>
      <c r="M665" s="186">
        <f>'6桁'!M665</f>
        <v>0</v>
      </c>
      <c r="N665" s="434" t="str">
        <f>IF(ISBLANK('6桁'!N665)=TRUE,"",VLOOKUP(パターン表!N665, 'パターン別掛け率（入力）'!$C$3:$I$302, 7, FALSE))</f>
        <v/>
      </c>
      <c r="O665" s="188">
        <f>'6桁'!O665</f>
        <v>0</v>
      </c>
      <c r="P665" s="434" t="str">
        <f>IF(ISBLANK('6桁'!P665)=TRUE,"",VLOOKUP(パターン表!P665, 'パターン別掛け率（入力）'!$C$3:$I$302, 7, FALSE))</f>
        <v/>
      </c>
      <c r="Q665" s="189">
        <f>'6桁'!Q665</f>
        <v>0</v>
      </c>
      <c r="X665" s="4"/>
    </row>
    <row r="666" spans="2:24" ht="30" customHeight="1">
      <c r="B666" s="642" t="s">
        <v>2048</v>
      </c>
      <c r="C666" s="643"/>
      <c r="D666" s="644"/>
      <c r="E666" s="642" t="s">
        <v>1131</v>
      </c>
      <c r="F666" s="643"/>
      <c r="G666" s="644"/>
      <c r="H666" s="187" t="str">
        <f>IF(ISBLANK('6桁'!H666)=TRUE,"",VLOOKUP(パターン表!H666, 'パターン別掛け率（入力）'!$C$3:$I$302, 7, FALSE))</f>
        <v/>
      </c>
      <c r="I666" s="186">
        <f>'6桁'!I666</f>
        <v>0</v>
      </c>
      <c r="J666" s="187">
        <f>IF(ISBLANK('6桁'!J666)=TRUE,"",VLOOKUP(パターン表!J666, 'パターン別掛け率（入力）'!$C$3:$I$302, 7, FALSE))</f>
        <v>100</v>
      </c>
      <c r="K666" s="186" t="str">
        <f>'6桁'!K666</f>
        <v>Q
ﾅﾛｰ</v>
      </c>
      <c r="L666" s="185" t="str">
        <f>IF(ISBLANK('6桁'!L666)=TRUE,"",VLOOKUP(パターン表!L666, 'パターン別掛け率（入力）'!$C$3:$I$302, 7, FALSE))</f>
        <v/>
      </c>
      <c r="M666" s="186">
        <f>'6桁'!M666</f>
        <v>0</v>
      </c>
      <c r="N666" s="434" t="str">
        <f>IF(ISBLANK('6桁'!N666)=TRUE,"",VLOOKUP(パターン表!N666, 'パターン別掛け率（入力）'!$C$3:$I$302, 7, FALSE))</f>
        <v/>
      </c>
      <c r="O666" s="188">
        <f>'6桁'!O666</f>
        <v>0</v>
      </c>
      <c r="P666" s="434" t="str">
        <f>IF(ISBLANK('6桁'!P666)=TRUE,"",VLOOKUP(パターン表!P666, 'パターン別掛け率（入力）'!$C$3:$I$302, 7, FALSE))</f>
        <v/>
      </c>
      <c r="Q666" s="189">
        <f>'6桁'!Q666</f>
        <v>0</v>
      </c>
      <c r="X666" s="4"/>
    </row>
    <row r="667" spans="2:24" ht="30" customHeight="1">
      <c r="B667" s="660" t="s">
        <v>2049</v>
      </c>
      <c r="C667" s="661"/>
      <c r="D667" s="662"/>
      <c r="E667" s="660">
        <v>104</v>
      </c>
      <c r="F667" s="661"/>
      <c r="G667" s="662"/>
      <c r="H667" s="329" t="str">
        <f>IF(ISBLANK('6桁'!H667)=TRUE,"",VLOOKUP(パターン表!H667, 'パターン別掛け率（入力）'!$C$3:$I$302, 7, FALSE))</f>
        <v/>
      </c>
      <c r="I667" s="330">
        <f>'6桁'!I667</f>
        <v>0</v>
      </c>
      <c r="J667" s="329" t="str">
        <f>IF(ISBLANK('6桁'!J667)=TRUE,"",VLOOKUP(パターン表!J667, 'パターン別掛け率（入力）'!$C$3:$I$302, 7, FALSE))</f>
        <v/>
      </c>
      <c r="K667" s="330">
        <f>'6桁'!K667</f>
        <v>0</v>
      </c>
      <c r="L667" s="329" t="str">
        <f>IF(ISBLANK('6桁'!L667)=TRUE,"",VLOOKUP(パターン表!L667, 'パターン別掛け率（入力）'!$C$3:$I$302, 7, FALSE))</f>
        <v/>
      </c>
      <c r="M667" s="330">
        <f>'6桁'!M667</f>
        <v>0</v>
      </c>
      <c r="N667" s="435" t="str">
        <f>IF(ISBLANK('6桁'!N667)=TRUE,"",VLOOKUP(パターン表!N667, 'パターン別掛け率（入力）'!$C$3:$I$302, 7, FALSE))</f>
        <v/>
      </c>
      <c r="O667" s="331">
        <f>'6桁'!O667</f>
        <v>0</v>
      </c>
      <c r="P667" s="435">
        <f>IF(ISBLANK('6桁'!P667)=TRUE,"",VLOOKUP(パターン表!P667, 'パターン別掛け率（入力）'!$C$3:$I$302, 7, FALSE))</f>
        <v>100</v>
      </c>
      <c r="Q667" s="394" t="str">
        <f>'6桁'!Q667</f>
        <v>R</v>
      </c>
      <c r="X667" s="4"/>
    </row>
    <row r="668" spans="2:24" ht="30" customHeight="1">
      <c r="B668" s="657" t="s">
        <v>2050</v>
      </c>
      <c r="C668" s="658"/>
      <c r="D668" s="659"/>
      <c r="E668" s="657">
        <v>109</v>
      </c>
      <c r="F668" s="658"/>
      <c r="G668" s="659"/>
      <c r="H668" s="111">
        <f>IF(ISBLANK('6桁'!H668)=TRUE,"",VLOOKUP(パターン表!H668, 'パターン別掛け率（入力）'!$C$3:$I$302, 7, FALSE))</f>
        <v>100</v>
      </c>
      <c r="I668" s="99" t="str">
        <f>'6桁'!I668</f>
        <v>⑨Q
WL</v>
      </c>
      <c r="J668" s="177" t="str">
        <f>IF(ISBLANK('6桁'!J668)=TRUE,"",VLOOKUP(パターン表!J668, 'パターン別掛け率（入力）'!$C$3:$I$302, 7, FALSE))</f>
        <v/>
      </c>
      <c r="K668" s="99">
        <f>'6桁'!K668</f>
        <v>0</v>
      </c>
      <c r="L668" s="111" t="str">
        <f>IF(ISBLANK('6桁'!L668)=TRUE,"",VLOOKUP(パターン表!L668, 'パターン別掛け率（入力）'!$C$3:$I$302, 7, FALSE))</f>
        <v/>
      </c>
      <c r="M668" s="99">
        <f>'6桁'!M668</f>
        <v>0</v>
      </c>
      <c r="N668" s="421" t="str">
        <f>IF(ISBLANK('6桁'!N668)=TRUE,"",VLOOKUP(パターン表!N668, 'パターン別掛け率（入力）'!$C$3:$I$302, 7, FALSE))</f>
        <v/>
      </c>
      <c r="O668" s="142">
        <f>'6桁'!O668</f>
        <v>0</v>
      </c>
      <c r="P668" s="421" t="str">
        <f>IF(ISBLANK('6桁'!P668)=TRUE,"",VLOOKUP(パターン表!P668, 'パターン別掛け率（入力）'!$C$3:$I$302, 7, FALSE))</f>
        <v/>
      </c>
      <c r="Q668" s="113">
        <f>'6桁'!Q668</f>
        <v>0</v>
      </c>
      <c r="X668" s="4"/>
    </row>
    <row r="669" spans="2:24" ht="30" customHeight="1">
      <c r="B669" s="660" t="s">
        <v>2051</v>
      </c>
      <c r="C669" s="661"/>
      <c r="D669" s="662"/>
      <c r="E669" s="660">
        <v>121</v>
      </c>
      <c r="F669" s="661"/>
      <c r="G669" s="662"/>
      <c r="H669" s="94">
        <f>IF(ISBLANK('6桁'!H669)=TRUE,"",VLOOKUP(パターン表!H669, 'パターン別掛け率（入力）'!$C$3:$I$302, 7, FALSE))</f>
        <v>100</v>
      </c>
      <c r="I669" s="360" t="str">
        <f>'6桁'!I669</f>
        <v>⑩Q</v>
      </c>
      <c r="J669" s="173" t="str">
        <f>IF(ISBLANK('6桁'!J669)=TRUE,"",VLOOKUP(パターン表!J669, 'パターン別掛け率（入力）'!$C$3:$I$302, 7, FALSE))</f>
        <v/>
      </c>
      <c r="K669" s="360">
        <f>'6桁'!K669</f>
        <v>0</v>
      </c>
      <c r="L669" s="94" t="str">
        <f>IF(ISBLANK('6桁'!L669)=TRUE,"",VLOOKUP(パターン表!L669, 'パターン別掛け率（入力）'!$C$3:$I$302, 7, FALSE))</f>
        <v/>
      </c>
      <c r="M669" s="360">
        <f>'6桁'!M669</f>
        <v>0</v>
      </c>
      <c r="N669" s="423">
        <f>IF(ISBLANK('6桁'!N669)=TRUE,"",VLOOKUP(パターン表!N669, 'パターン別掛け率（入力）'!$C$3:$I$302, 7, FALSE))</f>
        <v>100</v>
      </c>
      <c r="O669" s="133" t="str">
        <f>'6桁'!O669</f>
        <v>Q</v>
      </c>
      <c r="P669" s="423">
        <f>IF(ISBLANK('6桁'!P669)=TRUE,"",VLOOKUP(パターン表!P669, 'パターン別掛け率（入力）'!$C$3:$I$302, 7, FALSE))</f>
        <v>100</v>
      </c>
      <c r="Q669" s="288" t="str">
        <f>'6桁'!Q669</f>
        <v>Q</v>
      </c>
      <c r="X669" s="4"/>
    </row>
    <row r="670" spans="2:24" ht="30" customHeight="1">
      <c r="B670" s="657" t="s">
        <v>2052</v>
      </c>
      <c r="C670" s="658"/>
      <c r="D670" s="659"/>
      <c r="E670" s="657">
        <v>124</v>
      </c>
      <c r="F670" s="658"/>
      <c r="G670" s="659"/>
      <c r="H670" s="111" t="str">
        <f>IF(ISBLANK('6桁'!H670)=TRUE,"",VLOOKUP(パターン表!H670, 'パターン別掛け率（入力）'!$C$3:$I$302, 7, FALSE))</f>
        <v/>
      </c>
      <c r="I670" s="99">
        <f>'6桁'!I670</f>
        <v>0</v>
      </c>
      <c r="J670" s="184" t="str">
        <f>IF(ISBLANK('6桁'!J670)=TRUE,"",VLOOKUP(パターン表!J670, 'パターン別掛け率（入力）'!$C$3:$I$302, 7, FALSE))</f>
        <v/>
      </c>
      <c r="K670" s="99">
        <f>'6桁'!K670</f>
        <v>0</v>
      </c>
      <c r="L670" s="111" t="str">
        <f>IF(ISBLANK('6桁'!L670)=TRUE,"",VLOOKUP(パターン表!L670, 'パターン別掛け率（入力）'!$C$3:$I$302, 7, FALSE))</f>
        <v/>
      </c>
      <c r="M670" s="99">
        <f>'6桁'!M670</f>
        <v>0</v>
      </c>
      <c r="N670" s="421">
        <f>IF(ISBLANK('6桁'!N670)=TRUE,"",VLOOKUP(パターン表!N670, 'パターン別掛け率（入力）'!$C$3:$I$302, 7, FALSE))</f>
        <v>100</v>
      </c>
      <c r="O670" s="142" t="str">
        <f>'6桁'!O670</f>
        <v>Q</v>
      </c>
      <c r="P670" s="421">
        <f>IF(ISBLANK('6桁'!P670)=TRUE,"",VLOOKUP(パターン表!P670, 'パターン別掛け率（入力）'!$C$3:$I$302, 7, FALSE))</f>
        <v>100</v>
      </c>
      <c r="Q670" s="98" t="str">
        <f>'6桁'!Q670</f>
        <v>Q</v>
      </c>
      <c r="X670" s="4"/>
    </row>
    <row r="671" spans="2:24" ht="30" customHeight="1">
      <c r="B671" s="642" t="s">
        <v>2053</v>
      </c>
      <c r="C671" s="643"/>
      <c r="D671" s="644"/>
      <c r="E671" s="642">
        <v>118</v>
      </c>
      <c r="F671" s="643"/>
      <c r="G671" s="644"/>
      <c r="H671" s="187">
        <f>IF(ISBLANK('6桁'!H671)=TRUE,"",VLOOKUP(パターン表!H671, 'パターン別掛け率（入力）'!$C$3:$I$302, 7, FALSE))</f>
        <v>100</v>
      </c>
      <c r="I671" s="186" t="str">
        <f>'6桁'!I671</f>
        <v>⑩Q</v>
      </c>
      <c r="J671" s="187" t="str">
        <f>IF(ISBLANK('6桁'!J671)=TRUE,"",VLOOKUP(パターン表!J671, 'パターン別掛け率（入力）'!$C$3:$I$302, 7, FALSE))</f>
        <v/>
      </c>
      <c r="K671" s="186">
        <f>'6桁'!K671</f>
        <v>0</v>
      </c>
      <c r="L671" s="185" t="str">
        <f>IF(ISBLANK('6桁'!L671)=TRUE,"",VLOOKUP(パターン表!L671, 'パターン別掛け率（入力）'!$C$3:$I$302, 7, FALSE))</f>
        <v/>
      </c>
      <c r="M671" s="186">
        <f>'6桁'!M671</f>
        <v>0</v>
      </c>
      <c r="N671" s="434" t="str">
        <f>IF(ISBLANK('6桁'!N671)=TRUE,"",VLOOKUP(パターン表!N671, 'パターン別掛け率（入力）'!$C$3:$I$302, 7, FALSE))</f>
        <v/>
      </c>
      <c r="O671" s="188">
        <f>'6桁'!O671</f>
        <v>0</v>
      </c>
      <c r="P671" s="434" t="str">
        <f>IF(ISBLANK('6桁'!P671)=TRUE,"",VLOOKUP(パターン表!P671, 'パターン別掛け率（入力）'!$C$3:$I$302, 7, FALSE))</f>
        <v/>
      </c>
      <c r="Q671" s="165">
        <f>'6桁'!Q671</f>
        <v>0</v>
      </c>
      <c r="X671" s="4"/>
    </row>
    <row r="672" spans="2:24" ht="30" customHeight="1">
      <c r="B672" s="642" t="s">
        <v>2054</v>
      </c>
      <c r="C672" s="643"/>
      <c r="D672" s="644"/>
      <c r="E672" s="642">
        <v>121</v>
      </c>
      <c r="F672" s="643"/>
      <c r="G672" s="644"/>
      <c r="H672" s="187">
        <f>IF(ISBLANK('6桁'!H672)=TRUE,"",VLOOKUP(パターン表!H672, 'パターン別掛け率（入力）'!$C$3:$I$302, 7, FALSE))</f>
        <v>100</v>
      </c>
      <c r="I672" s="186" t="str">
        <f>'6桁'!I672</f>
        <v>⑩Q</v>
      </c>
      <c r="J672" s="187" t="str">
        <f>IF(ISBLANK('6桁'!J672)=TRUE,"",VLOOKUP(パターン表!J672, 'パターン別掛け率（入力）'!$C$3:$I$302, 7, FALSE))</f>
        <v/>
      </c>
      <c r="K672" s="186">
        <f>'6桁'!K672</f>
        <v>0</v>
      </c>
      <c r="L672" s="185" t="str">
        <f>IF(ISBLANK('6桁'!L672)=TRUE,"",VLOOKUP(パターン表!L672, 'パターン別掛け率（入力）'!$C$3:$I$302, 7, FALSE))</f>
        <v/>
      </c>
      <c r="M672" s="186">
        <f>'6桁'!M672</f>
        <v>0</v>
      </c>
      <c r="N672" s="434" t="str">
        <f>IF(ISBLANK('6桁'!N672)=TRUE,"",VLOOKUP(パターン表!N672, 'パターン別掛け率（入力）'!$C$3:$I$302, 7, FALSE))</f>
        <v/>
      </c>
      <c r="O672" s="188">
        <f>'6桁'!O672</f>
        <v>0</v>
      </c>
      <c r="P672" s="434" t="str">
        <f>IF(ISBLANK('6桁'!P672)=TRUE,"",VLOOKUP(パターン表!P672, 'パターン別掛け率（入力）'!$C$3:$I$302, 7, FALSE))</f>
        <v/>
      </c>
      <c r="Q672" s="165">
        <f>'6桁'!Q672</f>
        <v>0</v>
      </c>
      <c r="S672" s="327"/>
      <c r="X672" s="4"/>
    </row>
    <row r="673" spans="2:27" ht="30" customHeight="1">
      <c r="B673" s="660" t="s">
        <v>2055</v>
      </c>
      <c r="C673" s="661"/>
      <c r="D673" s="662"/>
      <c r="E673" s="660" t="s">
        <v>1132</v>
      </c>
      <c r="F673" s="661"/>
      <c r="G673" s="662"/>
      <c r="H673" s="194" t="str">
        <f>IF(ISBLANK('6桁'!H673)=TRUE,"",VLOOKUP(パターン表!H673, 'パターン別掛け率（入力）'!$C$3:$I$302, 7, FALSE))</f>
        <v/>
      </c>
      <c r="I673" s="360">
        <f>'6桁'!I673</f>
        <v>0</v>
      </c>
      <c r="J673" s="194" t="str">
        <f>IF(ISBLANK('6桁'!J673)=TRUE,"",VLOOKUP(パターン表!J673, 'パターン別掛け率（入力）'!$C$3:$I$302, 7, FALSE))</f>
        <v/>
      </c>
      <c r="K673" s="360">
        <f>'6桁'!K673</f>
        <v>0</v>
      </c>
      <c r="L673" s="94" t="str">
        <f>IF(ISBLANK('6桁'!L673)=TRUE,"",VLOOKUP(パターン表!L673, 'パターン別掛け率（入力）'!$C$3:$I$302, 7, FALSE))</f>
        <v/>
      </c>
      <c r="M673" s="360">
        <f>'6桁'!M673</f>
        <v>0</v>
      </c>
      <c r="N673" s="423">
        <f>IF(ISBLANK('6桁'!N673)=TRUE,"",VLOOKUP(パターン表!N673, 'パターン別掛け率（入力）'!$C$3:$I$302, 7, FALSE))</f>
        <v>100</v>
      </c>
      <c r="O673" s="133" t="str">
        <f>'6桁'!O673</f>
        <v>Q</v>
      </c>
      <c r="P673" s="423">
        <f>IF(ISBLANK('6桁'!P673)=TRUE,"",VLOOKUP(パターン表!P673, 'パターン別掛け率（入力）'!$C$3:$I$302, 7, FALSE))</f>
        <v>100</v>
      </c>
      <c r="Q673" s="288" t="str">
        <f>'6桁'!Q673</f>
        <v>Q</v>
      </c>
      <c r="X673" s="4"/>
    </row>
    <row r="674" spans="2:27" ht="30" customHeight="1">
      <c r="B674" s="648" t="s">
        <v>2056</v>
      </c>
      <c r="C674" s="649"/>
      <c r="D674" s="650"/>
      <c r="E674" s="648" t="s">
        <v>1130</v>
      </c>
      <c r="F674" s="649"/>
      <c r="G674" s="650"/>
      <c r="H674" s="183" t="str">
        <f>IF(ISBLANK('6桁'!H674)=TRUE,"",VLOOKUP(パターン表!H674, 'パターン別掛け率（入力）'!$C$3:$I$302, 7, FALSE))</f>
        <v/>
      </c>
      <c r="I674" s="96">
        <f>'6桁'!I674</f>
        <v>0</v>
      </c>
      <c r="J674" s="183">
        <f>IF(ISBLANK('6桁'!J674)=TRUE,"",VLOOKUP(パターン表!J674, 'パターン別掛け率（入力）'!$C$3:$I$302, 7, FALSE))</f>
        <v>100</v>
      </c>
      <c r="K674" s="96" t="str">
        <f>'6桁'!K674</f>
        <v>□
ﾅﾛｰ</v>
      </c>
      <c r="L674" s="95" t="str">
        <f>IF(ISBLANK('6桁'!L674)=TRUE,"",VLOOKUP(パターン表!L674, 'パターン別掛け率（入力）'!$C$3:$I$302, 7, FALSE))</f>
        <v/>
      </c>
      <c r="M674" s="96">
        <f>'6桁'!M674</f>
        <v>0</v>
      </c>
      <c r="N674" s="420" t="str">
        <f>IF(ISBLANK('6桁'!N674)=TRUE,"",VLOOKUP(パターン表!N674, 'パターン別掛け率（入力）'!$C$3:$I$302, 7, FALSE))</f>
        <v/>
      </c>
      <c r="O674" s="126">
        <f>'6桁'!O674</f>
        <v>0</v>
      </c>
      <c r="P674" s="420" t="str">
        <f>IF(ISBLANK('6桁'!P674)=TRUE,"",VLOOKUP(パターン表!P674, 'パターン別掛け率（入力）'!$C$3:$I$302, 7, FALSE))</f>
        <v/>
      </c>
      <c r="Q674" s="20">
        <f>'6桁'!Q674</f>
        <v>0</v>
      </c>
      <c r="X674" s="4"/>
    </row>
    <row r="675" spans="2:27" ht="30" customHeight="1">
      <c r="B675" s="648" t="s">
        <v>2057</v>
      </c>
      <c r="C675" s="649"/>
      <c r="D675" s="650"/>
      <c r="E675" s="648" t="s">
        <v>1129</v>
      </c>
      <c r="F675" s="649"/>
      <c r="G675" s="650"/>
      <c r="H675" s="183" t="str">
        <f>IF(ISBLANK('6桁'!H675)=TRUE,"",VLOOKUP(パターン表!H675, 'パターン別掛け率（入力）'!$C$3:$I$302, 7, FALSE))</f>
        <v/>
      </c>
      <c r="I675" s="96">
        <f>'6桁'!I675</f>
        <v>0</v>
      </c>
      <c r="J675" s="183">
        <f>IF(ISBLANK('6桁'!J675)=TRUE,"",VLOOKUP(パターン表!J675, 'パターン別掛け率（入力）'!$C$3:$I$302, 7, FALSE))</f>
        <v>100</v>
      </c>
      <c r="K675" s="96" t="str">
        <f>'6桁'!K675</f>
        <v>ﾅﾛｰ</v>
      </c>
      <c r="L675" s="95" t="str">
        <f>IF(ISBLANK('6桁'!L675)=TRUE,"",VLOOKUP(パターン表!L675, 'パターン別掛け率（入力）'!$C$3:$I$302, 7, FALSE))</f>
        <v/>
      </c>
      <c r="M675" s="96">
        <f>'6桁'!M675</f>
        <v>0</v>
      </c>
      <c r="N675" s="420" t="str">
        <f>IF(ISBLANK('6桁'!N675)=TRUE,"",VLOOKUP(パターン表!N675, 'パターン別掛け率（入力）'!$C$3:$I$302, 7, FALSE))</f>
        <v/>
      </c>
      <c r="O675" s="126">
        <f>'6桁'!O675</f>
        <v>0</v>
      </c>
      <c r="P675" s="420" t="str">
        <f>IF(ISBLANK('6桁'!P675)=TRUE,"",VLOOKUP(パターン表!P675, 'パターン別掛け率（入力）'!$C$3:$I$302, 7, FALSE))</f>
        <v/>
      </c>
      <c r="Q675" s="20">
        <f>'6桁'!Q675</f>
        <v>0</v>
      </c>
      <c r="X675" s="4"/>
    </row>
    <row r="676" spans="2:27" ht="30" customHeight="1">
      <c r="B676" s="648" t="s">
        <v>2058</v>
      </c>
      <c r="C676" s="649"/>
      <c r="D676" s="650"/>
      <c r="E676" s="664" t="s">
        <v>2071</v>
      </c>
      <c r="F676" s="649"/>
      <c r="G676" s="650"/>
      <c r="H676" s="183" t="str">
        <f>IF(ISBLANK('6桁'!H676)=TRUE,"",VLOOKUP(パターン表!H676, 'パターン別掛け率（入力）'!$C$3:$I$302, 7, FALSE))</f>
        <v/>
      </c>
      <c r="I676" s="96">
        <f>'6桁'!I676</f>
        <v>0</v>
      </c>
      <c r="J676" s="183">
        <f>IF(ISBLANK('6桁'!J676)=TRUE,"",VLOOKUP(パターン表!J676, 'パターン別掛け率（入力）'!$C$3:$I$302, 7, FALSE))</f>
        <v>100</v>
      </c>
      <c r="K676" s="96" t="str">
        <f>'6桁'!K676</f>
        <v>Q
OWL ﾜｲﾄﾞ</v>
      </c>
      <c r="L676" s="95" t="str">
        <f>IF(ISBLANK('6桁'!L676)=TRUE,"",VLOOKUP(パターン表!L676, 'パターン別掛け率（入力）'!$C$3:$I$302, 7, FALSE))</f>
        <v/>
      </c>
      <c r="M676" s="96">
        <f>'6桁'!M676</f>
        <v>0</v>
      </c>
      <c r="N676" s="420" t="str">
        <f>IF(ISBLANK('6桁'!N676)=TRUE,"",VLOOKUP(パターン表!N676, 'パターン別掛け率（入力）'!$C$3:$I$302, 7, FALSE))</f>
        <v/>
      </c>
      <c r="O676" s="126">
        <f>'6桁'!O676</f>
        <v>0</v>
      </c>
      <c r="P676" s="420">
        <f>IF(ISBLANK('6桁'!P676)=TRUE,"",VLOOKUP(パターン表!P676, 'パターン別掛け率（入力）'!$C$3:$I$302, 7, FALSE))</f>
        <v>100</v>
      </c>
      <c r="Q676" s="20" t="str">
        <f>'6桁'!Q676</f>
        <v>Q</v>
      </c>
      <c r="X676" s="4"/>
    </row>
    <row r="677" spans="2:27" ht="30" customHeight="1">
      <c r="B677" s="648" t="s">
        <v>2059</v>
      </c>
      <c r="C677" s="649"/>
      <c r="D677" s="650"/>
      <c r="E677" s="664" t="s">
        <v>2070</v>
      </c>
      <c r="F677" s="649"/>
      <c r="G677" s="650"/>
      <c r="H677" s="183" t="str">
        <f>IF(ISBLANK('6桁'!H677)=TRUE,"",VLOOKUP(パターン表!H677, 'パターン別掛け率（入力）'!$C$3:$I$302, 7, FALSE))</f>
        <v/>
      </c>
      <c r="I677" s="96">
        <f>'6桁'!I677</f>
        <v>0</v>
      </c>
      <c r="J677" s="183">
        <f>IF(ISBLANK('6桁'!J677)=TRUE,"",VLOOKUP(パターン表!J677, 'パターン別掛け率（入力）'!$C$3:$I$302, 7, FALSE))</f>
        <v>100</v>
      </c>
      <c r="K677" s="96" t="str">
        <f>'6桁'!K677</f>
        <v>Q
OWL ﾜｲﾄﾞ</v>
      </c>
      <c r="L677" s="95" t="str">
        <f>IF(ISBLANK('6桁'!L677)=TRUE,"",VLOOKUP(パターン表!L677, 'パターン別掛け率（入力）'!$C$3:$I$302, 7, FALSE))</f>
        <v/>
      </c>
      <c r="M677" s="96">
        <f>'6桁'!M677</f>
        <v>0</v>
      </c>
      <c r="N677" s="420">
        <f>IF(ISBLANK('6桁'!N677)=TRUE,"",VLOOKUP(パターン表!N677, 'パターン別掛け率（入力）'!$C$3:$I$302, 7, FALSE))</f>
        <v>100</v>
      </c>
      <c r="O677" s="126" t="str">
        <f>'6桁'!O677</f>
        <v>Q</v>
      </c>
      <c r="P677" s="420" t="str">
        <f>IF(ISBLANK('6桁'!P677)=TRUE,"",VLOOKUP(パターン表!P677, 'パターン別掛け率（入力）'!$C$3:$I$302, 7, FALSE))</f>
        <v/>
      </c>
      <c r="Q677" s="20">
        <f>'6桁'!Q677</f>
        <v>0</v>
      </c>
      <c r="X677" s="4"/>
    </row>
    <row r="678" spans="2:27" ht="30" customHeight="1">
      <c r="B678" s="648" t="s">
        <v>2060</v>
      </c>
      <c r="C678" s="649"/>
      <c r="D678" s="650"/>
      <c r="E678" s="664" t="s">
        <v>2069</v>
      </c>
      <c r="F678" s="649"/>
      <c r="G678" s="650"/>
      <c r="H678" s="183" t="str">
        <f>IF(ISBLANK('6桁'!H678)=TRUE,"",VLOOKUP(パターン表!H678, 'パターン別掛け率（入力）'!$C$3:$I$302, 7, FALSE))</f>
        <v/>
      </c>
      <c r="I678" s="96">
        <f>'6桁'!I678</f>
        <v>0</v>
      </c>
      <c r="J678" s="183">
        <f>IF(ISBLANK('6桁'!J678)=TRUE,"",VLOOKUP(パターン表!J678, 'パターン別掛け率（入力）'!$C$3:$I$302, 7, FALSE))</f>
        <v>100</v>
      </c>
      <c r="K678" s="96" t="str">
        <f>'6桁'!K678</f>
        <v>Q
OWL ﾜｲﾄﾞ</v>
      </c>
      <c r="L678" s="95" t="str">
        <f>IF(ISBLANK('6桁'!L678)=TRUE,"",VLOOKUP(パターン表!L678, 'パターン別掛け率（入力）'!$C$3:$I$302, 7, FALSE))</f>
        <v/>
      </c>
      <c r="M678" s="96">
        <f>'6桁'!M678</f>
        <v>0</v>
      </c>
      <c r="N678" s="420" t="str">
        <f>IF(ISBLANK('6桁'!N678)=TRUE,"",VLOOKUP(パターン表!N678, 'パターン別掛け率（入力）'!$C$3:$I$302, 7, FALSE))</f>
        <v/>
      </c>
      <c r="O678" s="126">
        <f>'6桁'!O678</f>
        <v>0</v>
      </c>
      <c r="P678" s="420">
        <f>IF(ISBLANK('6桁'!P678)=TRUE,"",VLOOKUP(パターン表!P678, 'パターン別掛け率（入力）'!$C$3:$I$302, 7, FALSE))</f>
        <v>100</v>
      </c>
      <c r="Q678" s="20" t="str">
        <f>'6桁'!Q678</f>
        <v>Q</v>
      </c>
      <c r="X678" s="4"/>
    </row>
    <row r="679" spans="2:27" ht="30" customHeight="1">
      <c r="B679" s="648" t="s">
        <v>2061</v>
      </c>
      <c r="C679" s="649"/>
      <c r="D679" s="650"/>
      <c r="E679" s="664" t="s">
        <v>2068</v>
      </c>
      <c r="F679" s="649"/>
      <c r="G679" s="650"/>
      <c r="H679" s="183" t="str">
        <f>IF(ISBLANK('6桁'!H679)=TRUE,"",VLOOKUP(パターン表!H679, 'パターン別掛け率（入力）'!$C$3:$I$302, 7, FALSE))</f>
        <v/>
      </c>
      <c r="I679" s="96">
        <f>'6桁'!I679</f>
        <v>0</v>
      </c>
      <c r="J679" s="183">
        <f>IF(ISBLANK('6桁'!J679)=TRUE,"",VLOOKUP(パターン表!J679, 'パターン別掛け率（入力）'!$C$3:$I$302, 7, FALSE))</f>
        <v>100</v>
      </c>
      <c r="K679" s="96" t="str">
        <f>'6桁'!K679</f>
        <v>Q
OWL ﾜｲﾄﾞ</v>
      </c>
      <c r="L679" s="95" t="str">
        <f>IF(ISBLANK('6桁'!L679)=TRUE,"",VLOOKUP(パターン表!L679, 'パターン別掛け率（入力）'!$C$3:$I$302, 7, FALSE))</f>
        <v/>
      </c>
      <c r="M679" s="96">
        <f>'6桁'!M679</f>
        <v>0</v>
      </c>
      <c r="N679" s="420" t="str">
        <f>IF(ISBLANK('6桁'!N679)=TRUE,"",VLOOKUP(パターン表!N679, 'パターン別掛け率（入力）'!$C$3:$I$302, 7, FALSE))</f>
        <v/>
      </c>
      <c r="O679" s="126">
        <f>'6桁'!O679</f>
        <v>0</v>
      </c>
      <c r="P679" s="420">
        <f>IF(ISBLANK('6桁'!P679)=TRUE,"",VLOOKUP(パターン表!P679, 'パターン別掛け率（入力）'!$C$3:$I$302, 7, FALSE))</f>
        <v>100</v>
      </c>
      <c r="Q679" s="20" t="str">
        <f>'6桁'!Q679</f>
        <v>Q</v>
      </c>
      <c r="X679" s="4"/>
    </row>
    <row r="680" spans="2:27" ht="30" customHeight="1">
      <c r="B680" s="648" t="s">
        <v>2062</v>
      </c>
      <c r="C680" s="649"/>
      <c r="D680" s="650"/>
      <c r="E680" s="648" t="s">
        <v>1133</v>
      </c>
      <c r="F680" s="649"/>
      <c r="G680" s="650"/>
      <c r="H680" s="183" t="str">
        <f>IF(ISBLANK('6桁'!H680)=TRUE,"",VLOOKUP(パターン表!H680, 'パターン別掛け率（入力）'!$C$3:$I$302, 7, FALSE))</f>
        <v/>
      </c>
      <c r="I680" s="96">
        <f>'6桁'!I680</f>
        <v>0</v>
      </c>
      <c r="J680" s="183">
        <f>IF(ISBLANK('6桁'!J680)=TRUE,"",VLOOKUP(パターン表!J680, 'パターン別掛け率（入力）'!$C$3:$I$302, 7, FALSE))</f>
        <v>100</v>
      </c>
      <c r="K680" s="96" t="str">
        <f>'6桁'!K680</f>
        <v>Q
OWL ﾅﾛｰ</v>
      </c>
      <c r="L680" s="95" t="str">
        <f>IF(ISBLANK('6桁'!L680)=TRUE,"",VLOOKUP(パターン表!L680, 'パターン別掛け率（入力）'!$C$3:$I$302, 7, FALSE))</f>
        <v/>
      </c>
      <c r="M680" s="96">
        <f>'6桁'!M680</f>
        <v>0</v>
      </c>
      <c r="N680" s="419" t="str">
        <f>IF(ISBLANK('6桁'!N680)=TRUE,"",VLOOKUP(パターン表!N680, 'パターン別掛け率（入力）'!$C$3:$I$302, 7, FALSE))</f>
        <v/>
      </c>
      <c r="O680" s="110">
        <f>'6桁'!O680</f>
        <v>0</v>
      </c>
      <c r="P680" s="419" t="str">
        <f>IF(ISBLANK('6桁'!P680)=TRUE,"",VLOOKUP(パターン表!P680, 'パターン別掛け率（入力）'!$C$3:$I$302, 7, FALSE))</f>
        <v/>
      </c>
      <c r="Q680" s="109">
        <f>'6桁'!Q680</f>
        <v>0</v>
      </c>
      <c r="X680" s="4"/>
    </row>
    <row r="681" spans="2:27" ht="30" customHeight="1">
      <c r="B681" s="657" t="s">
        <v>2063</v>
      </c>
      <c r="C681" s="658"/>
      <c r="D681" s="659"/>
      <c r="E681" s="657" t="s">
        <v>1134</v>
      </c>
      <c r="F681" s="658"/>
      <c r="G681" s="659"/>
      <c r="H681" s="184" t="str">
        <f>IF(ISBLANK('6桁'!H681)=TRUE,"",VLOOKUP(パターン表!H681, 'パターン別掛け率（入力）'!$C$3:$I$302, 7, FALSE))</f>
        <v/>
      </c>
      <c r="I681" s="99">
        <f>'6桁'!I681</f>
        <v>0</v>
      </c>
      <c r="J681" s="184">
        <f>IF(ISBLANK('6桁'!J681)=TRUE,"",VLOOKUP(パターン表!J681, 'パターン別掛け率（入力）'!$C$3:$I$302, 7, FALSE))</f>
        <v>100</v>
      </c>
      <c r="K681" s="99" t="str">
        <f>'6桁'!K681</f>
        <v>Q
OWL ﾅﾛｰ</v>
      </c>
      <c r="L681" s="111" t="str">
        <f>IF(ISBLANK('6桁'!L681)=TRUE,"",VLOOKUP(パターン表!L681, 'パターン別掛け率（入力）'!$C$3:$I$302, 7, FALSE))</f>
        <v/>
      </c>
      <c r="M681" s="99">
        <f>'6桁'!M681</f>
        <v>0</v>
      </c>
      <c r="N681" s="436" t="str">
        <f>IF(ISBLANK('6桁'!N681)=TRUE,"",VLOOKUP(パターン表!N681, 'パターン別掛け率（入力）'!$C$3:$I$302, 7, FALSE))</f>
        <v/>
      </c>
      <c r="O681" s="112">
        <f>'6桁'!O681</f>
        <v>0</v>
      </c>
      <c r="P681" s="436" t="str">
        <f>IF(ISBLANK('6桁'!P681)=TRUE,"",VLOOKUP(パターン表!P681, 'パターン別掛け率（入力）'!$C$3:$I$302, 7, FALSE))</f>
        <v/>
      </c>
      <c r="Q681" s="113">
        <f>'6桁'!Q681</f>
        <v>0</v>
      </c>
      <c r="X681" s="4"/>
    </row>
    <row r="682" spans="2:27" ht="30" customHeight="1">
      <c r="B682" s="660" t="s">
        <v>2064</v>
      </c>
      <c r="C682" s="661"/>
      <c r="D682" s="662"/>
      <c r="E682" s="660" t="s">
        <v>1135</v>
      </c>
      <c r="F682" s="661"/>
      <c r="G682" s="662"/>
      <c r="H682" s="194" t="str">
        <f>IF(ISBLANK('6桁'!H682)=TRUE,"",VLOOKUP(パターン表!H682, 'パターン別掛け率（入力）'!$C$3:$I$302, 7, FALSE))</f>
        <v/>
      </c>
      <c r="I682" s="360">
        <f>'6桁'!I682</f>
        <v>0</v>
      </c>
      <c r="J682" s="194" t="str">
        <f>IF(ISBLANK('6桁'!J682)=TRUE,"",VLOOKUP(パターン表!J682, 'パターン別掛け率（入力）'!$C$3:$I$302, 7, FALSE))</f>
        <v/>
      </c>
      <c r="K682" s="360">
        <f>'6桁'!K682</f>
        <v>0</v>
      </c>
      <c r="L682" s="94" t="str">
        <f>IF(ISBLANK('6桁'!L682)=TRUE,"",VLOOKUP(パターン表!L682, 'パターン別掛け率（入力）'!$C$3:$I$302, 7, FALSE))</f>
        <v/>
      </c>
      <c r="M682" s="360">
        <f>'6桁'!M682</f>
        <v>0</v>
      </c>
      <c r="N682" s="428">
        <f>IF(ISBLANK('6桁'!N682)=TRUE,"",VLOOKUP(パターン表!N682, 'パターン別掛け率（入力）'!$C$3:$I$302, 7, FALSE))</f>
        <v>100</v>
      </c>
      <c r="O682" s="116" t="str">
        <f>'6桁'!O682</f>
        <v>Q</v>
      </c>
      <c r="P682" s="428">
        <f>IF(ISBLANK('6桁'!P682)=TRUE,"",VLOOKUP(パターン表!P682, 'パターン別掛け率（入力）'!$C$3:$I$302, 7, FALSE))</f>
        <v>100</v>
      </c>
      <c r="Q682" s="288" t="str">
        <f>'6桁'!Q682</f>
        <v>R</v>
      </c>
      <c r="X682" s="4"/>
    </row>
    <row r="683" spans="2:27" ht="30" customHeight="1">
      <c r="B683" s="657" t="s">
        <v>2065</v>
      </c>
      <c r="C683" s="658"/>
      <c r="D683" s="659"/>
      <c r="E683" s="663" t="s">
        <v>2067</v>
      </c>
      <c r="F683" s="658"/>
      <c r="G683" s="659"/>
      <c r="H683" s="184" t="str">
        <f>IF(ISBLANK('6桁'!H683)=TRUE,"",VLOOKUP(パターン表!H683, 'パターン別掛け率（入力）'!$C$3:$I$302, 7, FALSE))</f>
        <v/>
      </c>
      <c r="I683" s="99">
        <f>'6桁'!I683</f>
        <v>0</v>
      </c>
      <c r="J683" s="184" t="str">
        <f>IF(ISBLANK('6桁'!J683)=TRUE,"",VLOOKUP(パターン表!J683, 'パターン別掛け率（入力）'!$C$3:$I$302, 7, FALSE))</f>
        <v/>
      </c>
      <c r="K683" s="99">
        <f>'6桁'!K683</f>
        <v>0</v>
      </c>
      <c r="L683" s="111" t="str">
        <f>IF(ISBLANK('6桁'!L683)=TRUE,"",VLOOKUP(パターン表!L683, 'パターン別掛け率（入力）'!$C$3:$I$302, 7, FALSE))</f>
        <v/>
      </c>
      <c r="M683" s="99">
        <f>'6桁'!M683</f>
        <v>0</v>
      </c>
      <c r="N683" s="436">
        <f>IF(ISBLANK('6桁'!N683)=TRUE,"",VLOOKUP(パターン表!N683, 'パターン別掛け率（入力）'!$C$3:$I$302, 7, FALSE))</f>
        <v>100</v>
      </c>
      <c r="O683" s="112" t="str">
        <f>'6桁'!O683</f>
        <v>Q</v>
      </c>
      <c r="P683" s="436">
        <f>IF(ISBLANK('6桁'!P683)=TRUE,"",VLOOKUP(パターン表!P683, 'パターン別掛け率（入力）'!$C$3:$I$302, 7, FALSE))</f>
        <v>100</v>
      </c>
      <c r="Q683" s="113" t="str">
        <f>'6桁'!Q683</f>
        <v>Q</v>
      </c>
      <c r="X683" s="4"/>
    </row>
    <row r="684" spans="2:27" ht="30" customHeight="1" thickBot="1">
      <c r="B684" s="665" t="s">
        <v>2066</v>
      </c>
      <c r="C684" s="666"/>
      <c r="D684" s="667"/>
      <c r="E684" s="665" t="s">
        <v>1136</v>
      </c>
      <c r="F684" s="666"/>
      <c r="G684" s="667"/>
      <c r="H684" s="197" t="str">
        <f>IF(ISBLANK('6桁'!H684)=TRUE,"",VLOOKUP(パターン表!H684, 'パターン別掛け率（入力）'!$C$3:$I$302, 7, FALSE))</f>
        <v/>
      </c>
      <c r="I684" s="196">
        <f>'6桁'!I684</f>
        <v>0</v>
      </c>
      <c r="J684" s="197" t="str">
        <f>IF(ISBLANK('6桁'!J684)=TRUE,"",VLOOKUP(パターン表!J684, 'パターン別掛け率（入力）'!$C$3:$I$302, 7, FALSE))</f>
        <v/>
      </c>
      <c r="K684" s="196">
        <f>'6桁'!K684</f>
        <v>0</v>
      </c>
      <c r="L684" s="195" t="str">
        <f>IF(ISBLANK('6桁'!L684)=TRUE,"",VLOOKUP(パターン表!L684, 'パターン別掛け率（入力）'!$C$3:$I$302, 7, FALSE))</f>
        <v/>
      </c>
      <c r="M684" s="196">
        <f>'6桁'!M684</f>
        <v>0</v>
      </c>
      <c r="N684" s="437" t="str">
        <f>IF(ISBLANK('6桁'!N684)=TRUE,"",VLOOKUP(パターン表!N684, 'パターン別掛け率（入力）'!$C$3:$I$302, 7, FALSE))</f>
        <v/>
      </c>
      <c r="O684" s="198">
        <f>'6桁'!O684</f>
        <v>0</v>
      </c>
      <c r="P684" s="437">
        <f>IF(ISBLANK('6桁'!P684)=TRUE,"",VLOOKUP(パターン表!P684, 'パターン別掛け率（入力）'!$C$3:$I$302, 7, FALSE))</f>
        <v>100</v>
      </c>
      <c r="Q684" s="395" t="str">
        <f>'6桁'!Q684</f>
        <v>Q</v>
      </c>
      <c r="X684" s="4"/>
    </row>
    <row r="685" spans="2:27" ht="57.75" customHeight="1">
      <c r="B685" s="546" t="s">
        <v>2040</v>
      </c>
      <c r="C685" s="546"/>
      <c r="D685" s="546"/>
      <c r="E685" s="546"/>
      <c r="F685" s="546"/>
      <c r="G685" s="546"/>
      <c r="H685" s="546"/>
      <c r="I685" s="546"/>
      <c r="J685" s="546"/>
      <c r="K685" s="546"/>
      <c r="L685" s="546"/>
      <c r="M685" s="546"/>
      <c r="N685" s="546"/>
      <c r="O685" s="546"/>
      <c r="P685" s="546"/>
      <c r="Q685" s="546"/>
      <c r="R685" s="546"/>
      <c r="S685" s="546"/>
      <c r="T685" s="546"/>
      <c r="U685" s="546"/>
      <c r="V685" s="546"/>
      <c r="W685" s="546"/>
      <c r="X685" s="546"/>
      <c r="Y685" s="546"/>
    </row>
    <row r="687" spans="2:27" ht="14.25" customHeight="1" thickBot="1"/>
    <row r="688" spans="2:27" ht="25.5" customHeight="1" thickTop="1" thickBot="1">
      <c r="B688" s="518" t="s">
        <v>36</v>
      </c>
      <c r="C688" s="519"/>
      <c r="D688" s="519"/>
      <c r="E688" s="519"/>
      <c r="F688" s="519"/>
      <c r="G688" s="519"/>
      <c r="H688" s="519"/>
      <c r="I688" s="519"/>
      <c r="J688" s="519"/>
      <c r="K688" s="519"/>
      <c r="L688" s="519"/>
      <c r="M688" s="519"/>
      <c r="N688" s="519"/>
      <c r="O688" s="519"/>
      <c r="P688" s="519"/>
      <c r="Q688" s="519"/>
      <c r="R688" s="519"/>
      <c r="S688" s="519"/>
      <c r="T688" s="519"/>
      <c r="U688" s="519"/>
      <c r="V688" s="519"/>
      <c r="W688" s="519"/>
      <c r="X688" s="519"/>
      <c r="Y688" s="519"/>
      <c r="Z688" s="519"/>
      <c r="AA688" s="520"/>
    </row>
    <row r="689" spans="2:24" ht="20.25" customHeight="1" thickTop="1" thickBot="1">
      <c r="C689" s="40"/>
      <c r="D689" s="40"/>
      <c r="E689" s="40"/>
      <c r="F689" s="79"/>
      <c r="H689" s="79"/>
      <c r="K689" s="52"/>
      <c r="M689" s="52"/>
      <c r="Q689" s="52"/>
    </row>
    <row r="690" spans="2:24" ht="20.100000000000001" customHeight="1" thickBot="1">
      <c r="B690" s="521" t="s">
        <v>452</v>
      </c>
      <c r="C690" s="534" t="s">
        <v>524</v>
      </c>
      <c r="D690" s="637"/>
      <c r="E690" s="535"/>
      <c r="F690" s="531" t="s">
        <v>453</v>
      </c>
      <c r="G690" s="532"/>
      <c r="H690" s="532"/>
      <c r="I690" s="532"/>
      <c r="J690" s="532"/>
      <c r="K690" s="532"/>
      <c r="L690" s="532"/>
      <c r="M690" s="532"/>
      <c r="N690" s="532"/>
      <c r="O690" s="532"/>
      <c r="P690" s="532"/>
      <c r="Q690" s="533"/>
      <c r="V690" s="4"/>
      <c r="X690" s="4"/>
    </row>
    <row r="691" spans="2:24" ht="39.950000000000003" customHeight="1">
      <c r="B691" s="522"/>
      <c r="C691" s="536"/>
      <c r="D691" s="547"/>
      <c r="E691" s="537"/>
      <c r="F691" s="683" t="s">
        <v>824</v>
      </c>
      <c r="G691" s="684"/>
      <c r="H691" s="683" t="s">
        <v>826</v>
      </c>
      <c r="I691" s="684"/>
      <c r="J691" s="685" t="s">
        <v>827</v>
      </c>
      <c r="K691" s="684"/>
      <c r="L691" s="685" t="s">
        <v>828</v>
      </c>
      <c r="M691" s="686"/>
      <c r="N691" s="683" t="s">
        <v>1998</v>
      </c>
      <c r="O691" s="684"/>
      <c r="P691" s="686" t="s">
        <v>2118</v>
      </c>
      <c r="Q691" s="684"/>
      <c r="V691" s="4"/>
      <c r="X691" s="4"/>
    </row>
    <row r="692" spans="2:24" ht="20.100000000000001" customHeight="1" thickBot="1">
      <c r="B692" s="523"/>
      <c r="C692" s="538"/>
      <c r="D692" s="618"/>
      <c r="E692" s="539"/>
      <c r="F692" s="514" t="s">
        <v>825</v>
      </c>
      <c r="G692" s="515"/>
      <c r="H692" s="514" t="s">
        <v>825</v>
      </c>
      <c r="I692" s="515"/>
      <c r="J692" s="514" t="s">
        <v>825</v>
      </c>
      <c r="K692" s="515"/>
      <c r="L692" s="514" t="s">
        <v>825</v>
      </c>
      <c r="M692" s="555"/>
      <c r="N692" s="514" t="s">
        <v>793</v>
      </c>
      <c r="O692" s="515"/>
      <c r="P692" s="555" t="s">
        <v>825</v>
      </c>
      <c r="Q692" s="515"/>
      <c r="V692" s="4"/>
      <c r="X692" s="4"/>
    </row>
    <row r="693" spans="2:24" ht="30" customHeight="1">
      <c r="B693" s="687">
        <v>17</v>
      </c>
      <c r="C693" s="680" t="s">
        <v>2074</v>
      </c>
      <c r="D693" s="681"/>
      <c r="E693" s="682"/>
      <c r="F693" s="93" t="str">
        <f>IF(ISBLANK('6桁'!F693)=TRUE,"",VLOOKUP(パターン表!F693, 'パターン別掛け率（入力）'!$C$3:$I$302, 7, FALSE))</f>
        <v/>
      </c>
      <c r="G693" s="92">
        <f>'6桁'!G693</f>
        <v>0</v>
      </c>
      <c r="H693" s="93" t="str">
        <f>IF(ISBLANK('6桁'!H693)=TRUE,"",VLOOKUP(パターン表!H693, 'パターン別掛け率（入力）'!$C$3:$I$302, 7, FALSE))</f>
        <v/>
      </c>
      <c r="I693" s="92">
        <f>'6桁'!I693</f>
        <v>0</v>
      </c>
      <c r="J693" s="93" t="str">
        <f>IF(ISBLANK('6桁'!J693)=TRUE,"",VLOOKUP(パターン表!J693, 'パターン別掛け率（入力）'!$C$3:$I$302, 7, FALSE))</f>
        <v/>
      </c>
      <c r="K693" s="92">
        <f>'6桁'!K693</f>
        <v>0</v>
      </c>
      <c r="L693" s="93">
        <f>IF(ISBLANK('6桁'!L693)=TRUE,"",VLOOKUP(パターン表!L693, 'パターン別掛け率（入力）'!$C$3:$I$302, 7, FALSE))</f>
        <v>100</v>
      </c>
      <c r="M693" s="92" t="str">
        <f>'6桁'!M693</f>
        <v>※
RBL</v>
      </c>
      <c r="N693" s="93" t="str">
        <f>IF(ISBLANK('6桁'!N693)=TRUE,"",VLOOKUP(パターン表!N693, 'パターン別掛け率（入力）'!$C$3:$I$302, 7, FALSE))</f>
        <v/>
      </c>
      <c r="O693" s="92">
        <f>'6桁'!O693</f>
        <v>0</v>
      </c>
      <c r="P693" s="202" t="str">
        <f>IF(ISBLANK('6桁'!P693)=TRUE,"",VLOOKUP(パターン表!P693, 'パターン別掛け率（入力）'!$C$3:$I$302, 7, FALSE))</f>
        <v/>
      </c>
      <c r="Q693" s="325">
        <f>'6桁'!Q693</f>
        <v>0</v>
      </c>
      <c r="V693" s="4"/>
      <c r="X693" s="4"/>
    </row>
    <row r="694" spans="2:24" ht="30" customHeight="1">
      <c r="B694" s="670"/>
      <c r="C694" s="677" t="s">
        <v>2075</v>
      </c>
      <c r="D694" s="678"/>
      <c r="E694" s="679"/>
      <c r="F694" s="100" t="str">
        <f>IF(ISBLANK('6桁'!F694)=TRUE,"",VLOOKUP(パターン表!F694, 'パターン別掛け率（入力）'!$C$3:$I$302, 7, FALSE))</f>
        <v/>
      </c>
      <c r="G694" s="98">
        <f>'6桁'!G694</f>
        <v>0</v>
      </c>
      <c r="H694" s="100" t="str">
        <f>IF(ISBLANK('6桁'!H694)=TRUE,"",VLOOKUP(パターン表!H694, 'パターン別掛け率（入力）'!$C$3:$I$302, 7, FALSE))</f>
        <v/>
      </c>
      <c r="I694" s="98">
        <f>'6桁'!I694</f>
        <v>0</v>
      </c>
      <c r="J694" s="100" t="str">
        <f>IF(ISBLANK('6桁'!J694)=TRUE,"",VLOOKUP(パターン表!J694, 'パターン別掛け率（入力）'!$C$3:$I$302, 7, FALSE))</f>
        <v/>
      </c>
      <c r="K694" s="98">
        <f>'6桁'!K694</f>
        <v>0</v>
      </c>
      <c r="L694" s="100" t="str">
        <f>IF(ISBLANK('6桁'!L694)=TRUE,"",VLOOKUP(パターン表!L694, 'パターン別掛け率（入力）'!$C$3:$I$302, 7, FALSE))</f>
        <v/>
      </c>
      <c r="M694" s="98">
        <f>'6桁'!M694</f>
        <v>0</v>
      </c>
      <c r="N694" s="100" t="str">
        <f>IF(ISBLANK('6桁'!N694)=TRUE,"",VLOOKUP(パターン表!N694, 'パターン別掛け率（入力）'!$C$3:$I$302, 7, FALSE))</f>
        <v/>
      </c>
      <c r="O694" s="98">
        <f>'6桁'!O694</f>
        <v>0</v>
      </c>
      <c r="P694" s="154">
        <f>IF(ISBLANK('6桁'!P694)=TRUE,"",VLOOKUP(パターン表!P694, 'パターン別掛け率（入力）'!$C$3:$I$302, 7, FALSE))</f>
        <v>100</v>
      </c>
      <c r="Q694" s="333" t="str">
        <f>'6桁'!Q694</f>
        <v>WL</v>
      </c>
      <c r="V694" s="4"/>
      <c r="X694" s="4"/>
    </row>
    <row r="695" spans="2:24" ht="30" customHeight="1">
      <c r="B695" s="668">
        <v>16</v>
      </c>
      <c r="C695" s="671" t="s">
        <v>2076</v>
      </c>
      <c r="D695" s="672"/>
      <c r="E695" s="673"/>
      <c r="F695" s="289" t="str">
        <f>IF(ISBLANK('6桁'!F695)=TRUE,"",VLOOKUP(パターン表!F695, 'パターン別掛け率（入力）'!$C$3:$I$302, 7, FALSE))</f>
        <v/>
      </c>
      <c r="G695" s="237">
        <f>'6桁'!G695</f>
        <v>0</v>
      </c>
      <c r="H695" s="289" t="str">
        <f>IF(ISBLANK('6桁'!H695)=TRUE,"",VLOOKUP(パターン表!H695, 'パターン別掛け率（入力）'!$C$3:$I$302, 7, FALSE))</f>
        <v/>
      </c>
      <c r="I695" s="237">
        <f>'6桁'!I695</f>
        <v>0</v>
      </c>
      <c r="J695" s="289" t="str">
        <f>IF(ISBLANK('6桁'!J695)=TRUE,"",VLOOKUP(パターン表!J695, 'パターン別掛け率（入力）'!$C$3:$I$302, 7, FALSE))</f>
        <v/>
      </c>
      <c r="K695" s="237">
        <f>'6桁'!K695</f>
        <v>0</v>
      </c>
      <c r="L695" s="289">
        <f>IF(ISBLANK('6桁'!L695)=TRUE,"",VLOOKUP(パターン表!L695, 'パターン別掛け率（入力）'!$C$3:$I$302, 7, FALSE))</f>
        <v>100</v>
      </c>
      <c r="M695" s="237" t="str">
        <f>'6桁'!M695</f>
        <v>※
RBL</v>
      </c>
      <c r="N695" s="289" t="str">
        <f>IF(ISBLANK('6桁'!N695)=TRUE,"",VLOOKUP(パターン表!N695, 'パターン別掛け率（入力）'!$C$3:$I$302, 7, FALSE))</f>
        <v/>
      </c>
      <c r="O695" s="237">
        <f>'6桁'!O695</f>
        <v>0</v>
      </c>
      <c r="P695" s="320" t="str">
        <f>IF(ISBLANK('6桁'!P695)=TRUE,"",VLOOKUP(パターン表!P695, 'パターン別掛け率（入力）'!$C$3:$I$302, 7, FALSE))</f>
        <v/>
      </c>
      <c r="Q695" s="332">
        <f>'6桁'!Q695</f>
        <v>0</v>
      </c>
      <c r="V695" s="4"/>
      <c r="X695" s="4"/>
    </row>
    <row r="696" spans="2:24" ht="30" customHeight="1">
      <c r="B696" s="669"/>
      <c r="C696" s="674" t="s">
        <v>2077</v>
      </c>
      <c r="D696" s="675"/>
      <c r="E696" s="676"/>
      <c r="F696" s="12" t="str">
        <f>IF(ISBLANK('6桁'!F696)=TRUE,"",VLOOKUP(パターン表!F696, 'パターン別掛け率（入力）'!$C$3:$I$302, 7, FALSE))</f>
        <v/>
      </c>
      <c r="G696" s="20">
        <f>'6桁'!G696</f>
        <v>0</v>
      </c>
      <c r="H696" s="12" t="str">
        <f>IF(ISBLANK('6桁'!H696)=TRUE,"",VLOOKUP(パターン表!H696, 'パターン別掛け率（入力）'!$C$3:$I$302, 7, FALSE))</f>
        <v/>
      </c>
      <c r="I696" s="20">
        <f>'6桁'!I696</f>
        <v>0</v>
      </c>
      <c r="J696" s="12" t="str">
        <f>IF(ISBLANK('6桁'!J696)=TRUE,"",VLOOKUP(パターン表!J696, 'パターン別掛け率（入力）'!$C$3:$I$302, 7, FALSE))</f>
        <v/>
      </c>
      <c r="K696" s="20">
        <f>'6桁'!K696</f>
        <v>0</v>
      </c>
      <c r="L696" s="12" t="str">
        <f>IF(ISBLANK('6桁'!L696)=TRUE,"",VLOOKUP(パターン表!L696, 'パターン別掛け率（入力）'!$C$3:$I$302, 7, FALSE))</f>
        <v/>
      </c>
      <c r="M696" s="20">
        <f>'6桁'!M696</f>
        <v>0</v>
      </c>
      <c r="N696" s="12">
        <f>IF(ISBLANK('6桁'!N696)=TRUE,"",VLOOKUP(パターン表!N696, 'パターン別掛け率（入力）'!$C$3:$I$302, 7, FALSE))</f>
        <v>100</v>
      </c>
      <c r="O696" s="20" t="str">
        <f>'6桁'!O696</f>
        <v>⑧Q
WL</v>
      </c>
      <c r="P696" s="14" t="str">
        <f>IF(ISBLANK('6桁'!P696)=TRUE,"",VLOOKUP(パターン表!P696, 'パターン別掛け率（入力）'!$C$3:$I$302, 7, FALSE))</f>
        <v/>
      </c>
      <c r="Q696" s="324">
        <f>'6桁'!Q696</f>
        <v>0</v>
      </c>
      <c r="V696" s="4"/>
      <c r="X696" s="4"/>
    </row>
    <row r="697" spans="2:24" ht="30" customHeight="1">
      <c r="B697" s="670"/>
      <c r="C697" s="677" t="s">
        <v>2078</v>
      </c>
      <c r="D697" s="678"/>
      <c r="E697" s="679"/>
      <c r="F697" s="100" t="str">
        <f>IF(ISBLANK('6桁'!F697)=TRUE,"",VLOOKUP(パターン表!F697, 'パターン別掛け率（入力）'!$C$3:$I$302, 7, FALSE))</f>
        <v/>
      </c>
      <c r="G697" s="98">
        <f>'6桁'!G697</f>
        <v>0</v>
      </c>
      <c r="H697" s="100" t="str">
        <f>IF(ISBLANK('6桁'!H697)=TRUE,"",VLOOKUP(パターン表!H697, 'パターン別掛け率（入力）'!$C$3:$I$302, 7, FALSE))</f>
        <v/>
      </c>
      <c r="I697" s="98">
        <f>'6桁'!I697</f>
        <v>0</v>
      </c>
      <c r="J697" s="100" t="str">
        <f>IF(ISBLANK('6桁'!J697)=TRUE,"",VLOOKUP(パターン表!J697, 'パターン別掛け率（入力）'!$C$3:$I$302, 7, FALSE))</f>
        <v/>
      </c>
      <c r="K697" s="98">
        <f>'6桁'!K697</f>
        <v>0</v>
      </c>
      <c r="L697" s="100" t="str">
        <f>IF(ISBLANK('6桁'!L697)=TRUE,"",VLOOKUP(パターン表!L697, 'パターン別掛け率（入力）'!$C$3:$I$302, 7, FALSE))</f>
        <v/>
      </c>
      <c r="M697" s="98">
        <f>'6桁'!M697</f>
        <v>0</v>
      </c>
      <c r="N697" s="100" t="str">
        <f>IF(ISBLANK('6桁'!N697)=TRUE,"",VLOOKUP(パターン表!N697, 'パターン別掛け率（入力）'!$C$3:$I$302, 7, FALSE))</f>
        <v/>
      </c>
      <c r="O697" s="98">
        <f>'6桁'!O697</f>
        <v>0</v>
      </c>
      <c r="P697" s="154">
        <f>IF(ISBLANK('6桁'!P697)=TRUE,"",VLOOKUP(パターン表!P697, 'パターン別掛け率（入力）'!$C$3:$I$302, 7, FALSE))</f>
        <v>100</v>
      </c>
      <c r="Q697" s="333" t="str">
        <f>'6桁'!Q697</f>
        <v>WL</v>
      </c>
      <c r="V697" s="4"/>
      <c r="X697" s="4"/>
    </row>
    <row r="698" spans="2:24" ht="30" customHeight="1">
      <c r="B698" s="668">
        <v>15</v>
      </c>
      <c r="C698" s="671" t="s">
        <v>2079</v>
      </c>
      <c r="D698" s="672"/>
      <c r="E698" s="673"/>
      <c r="F698" s="289">
        <f>IF(ISBLANK('6桁'!F698)=TRUE,"",VLOOKUP(パターン表!F698, 'パターン別掛け率（入力）'!$C$3:$I$302, 7, FALSE))</f>
        <v>100</v>
      </c>
      <c r="G698" s="237">
        <f>'6桁'!G698</f>
        <v>0</v>
      </c>
      <c r="H698" s="289" t="str">
        <f>IF(ISBLANK('6桁'!H698)=TRUE,"",VLOOKUP(パターン表!H698, 'パターン別掛け率（入力）'!$C$3:$I$302, 7, FALSE))</f>
        <v/>
      </c>
      <c r="I698" s="237">
        <f>'6桁'!I698</f>
        <v>0</v>
      </c>
      <c r="J698" s="289" t="str">
        <f>IF(ISBLANK('6桁'!J698)=TRUE,"",VLOOKUP(パターン表!J698, 'パターン別掛け率（入力）'!$C$3:$I$302, 7, FALSE))</f>
        <v/>
      </c>
      <c r="K698" s="237">
        <f>'6桁'!K698</f>
        <v>0</v>
      </c>
      <c r="L698" s="289" t="str">
        <f>IF(ISBLANK('6桁'!L698)=TRUE,"",VLOOKUP(パターン表!L698, 'パターン別掛け率（入力）'!$C$3:$I$302, 7, FALSE))</f>
        <v/>
      </c>
      <c r="M698" s="237">
        <f>'6桁'!M698</f>
        <v>0</v>
      </c>
      <c r="N698" s="289" t="str">
        <f>IF(ISBLANK('6桁'!N698)=TRUE,"",VLOOKUP(パターン表!N698, 'パターン別掛け率（入力）'!$C$3:$I$302, 7, FALSE))</f>
        <v/>
      </c>
      <c r="O698" s="237">
        <f>'6桁'!O698</f>
        <v>0</v>
      </c>
      <c r="P698" s="320" t="str">
        <f>IF(ISBLANK('6桁'!P698)=TRUE,"",VLOOKUP(パターン表!P698, 'パターン別掛け率（入力）'!$C$3:$I$302, 7, FALSE))</f>
        <v/>
      </c>
      <c r="Q698" s="332">
        <f>'6桁'!Q698</f>
        <v>0</v>
      </c>
      <c r="V698" s="4"/>
      <c r="X698" s="4"/>
    </row>
    <row r="699" spans="2:24" ht="30" customHeight="1">
      <c r="B699" s="669"/>
      <c r="C699" s="674" t="s">
        <v>2080</v>
      </c>
      <c r="D699" s="675"/>
      <c r="E699" s="676"/>
      <c r="F699" s="12">
        <f>IF(ISBLANK('6桁'!F699)=TRUE,"",VLOOKUP(パターン表!F699, 'パターン別掛け率（入力）'!$C$3:$I$302, 7, FALSE))</f>
        <v>100</v>
      </c>
      <c r="G699" s="20">
        <f>'6桁'!G699</f>
        <v>0</v>
      </c>
      <c r="H699" s="12" t="str">
        <f>IF(ISBLANK('6桁'!H699)=TRUE,"",VLOOKUP(パターン表!H699, 'パターン別掛け率（入力）'!$C$3:$I$302, 7, FALSE))</f>
        <v/>
      </c>
      <c r="I699" s="20">
        <f>'6桁'!I699</f>
        <v>0</v>
      </c>
      <c r="J699" s="12" t="str">
        <f>IF(ISBLANK('6桁'!J699)=TRUE,"",VLOOKUP(パターン表!J699, 'パターン別掛け率（入力）'!$C$3:$I$302, 7, FALSE))</f>
        <v/>
      </c>
      <c r="K699" s="20">
        <f>'6桁'!K699</f>
        <v>0</v>
      </c>
      <c r="L699" s="12" t="str">
        <f>IF(ISBLANK('6桁'!L699)=TRUE,"",VLOOKUP(パターン表!L699, 'パターン別掛け率（入力）'!$C$3:$I$302, 7, FALSE))</f>
        <v/>
      </c>
      <c r="M699" s="20">
        <f>'6桁'!M699</f>
        <v>0</v>
      </c>
      <c r="N699" s="12" t="str">
        <f>IF(ISBLANK('6桁'!N699)=TRUE,"",VLOOKUP(パターン表!N699, 'パターン別掛け率（入力）'!$C$3:$I$302, 7, FALSE))</f>
        <v/>
      </c>
      <c r="O699" s="20">
        <f>'6桁'!O699</f>
        <v>0</v>
      </c>
      <c r="P699" s="14" t="str">
        <f>IF(ISBLANK('6桁'!P699)=TRUE,"",VLOOKUP(パターン表!P699, 'パターン別掛け率（入力）'!$C$3:$I$302, 7, FALSE))</f>
        <v/>
      </c>
      <c r="Q699" s="324">
        <f>'6桁'!Q699</f>
        <v>0</v>
      </c>
      <c r="V699" s="4"/>
      <c r="X699" s="4"/>
    </row>
    <row r="700" spans="2:24" ht="30" customHeight="1">
      <c r="B700" s="669"/>
      <c r="C700" s="674" t="s">
        <v>2081</v>
      </c>
      <c r="D700" s="675"/>
      <c r="E700" s="676"/>
      <c r="F700" s="12">
        <f>IF(ISBLANK('6桁'!F700)=TRUE,"",VLOOKUP(パターン表!F700, 'パターン別掛け率（入力）'!$C$3:$I$302, 7, FALSE))</f>
        <v>100</v>
      </c>
      <c r="G700" s="20">
        <f>'6桁'!G700</f>
        <v>0</v>
      </c>
      <c r="H700" s="12" t="str">
        <f>IF(ISBLANK('6桁'!H700)=TRUE,"",VLOOKUP(パターン表!H700, 'パターン別掛け率（入力）'!$C$3:$I$302, 7, FALSE))</f>
        <v/>
      </c>
      <c r="I700" s="20">
        <f>'6桁'!I700</f>
        <v>0</v>
      </c>
      <c r="J700" s="12" t="str">
        <f>IF(ISBLANK('6桁'!J700)=TRUE,"",VLOOKUP(パターン表!J700, 'パターン別掛け率（入力）'!$C$3:$I$302, 7, FALSE))</f>
        <v/>
      </c>
      <c r="K700" s="20">
        <f>'6桁'!K700</f>
        <v>0</v>
      </c>
      <c r="L700" s="12" t="str">
        <f>IF(ISBLANK('6桁'!L700)=TRUE,"",VLOOKUP(パターン表!L700, 'パターン別掛け率（入力）'!$C$3:$I$302, 7, FALSE))</f>
        <v/>
      </c>
      <c r="M700" s="20">
        <f>'6桁'!M700</f>
        <v>0</v>
      </c>
      <c r="N700" s="12" t="str">
        <f>IF(ISBLANK('6桁'!N700)=TRUE,"",VLOOKUP(パターン表!N700, 'パターン別掛け率（入力）'!$C$3:$I$302, 7, FALSE))</f>
        <v/>
      </c>
      <c r="O700" s="20">
        <f>'6桁'!O700</f>
        <v>0</v>
      </c>
      <c r="P700" s="14" t="str">
        <f>IF(ISBLANK('6桁'!P700)=TRUE,"",VLOOKUP(パターン表!P700, 'パターン別掛け率（入力）'!$C$3:$I$302, 7, FALSE))</f>
        <v/>
      </c>
      <c r="Q700" s="324">
        <f>'6桁'!Q700</f>
        <v>0</v>
      </c>
      <c r="V700" s="4"/>
      <c r="X700" s="4"/>
    </row>
    <row r="701" spans="2:24" ht="30" customHeight="1">
      <c r="B701" s="669"/>
      <c r="C701" s="674" t="s">
        <v>2082</v>
      </c>
      <c r="D701" s="675"/>
      <c r="E701" s="676"/>
      <c r="F701" s="12">
        <f>IF(ISBLANK('6桁'!F701)=TRUE,"",VLOOKUP(パターン表!F701, 'パターン別掛け率（入力）'!$C$3:$I$302, 7, FALSE))</f>
        <v>100</v>
      </c>
      <c r="G701" s="20">
        <f>'6桁'!G701</f>
        <v>0</v>
      </c>
      <c r="H701" s="12" t="str">
        <f>IF(ISBLANK('6桁'!H701)=TRUE,"",VLOOKUP(パターン表!H701, 'パターン別掛け率（入力）'!$C$3:$I$302, 7, FALSE))</f>
        <v/>
      </c>
      <c r="I701" s="20">
        <f>'6桁'!I701</f>
        <v>0</v>
      </c>
      <c r="J701" s="12" t="str">
        <f>IF(ISBLANK('6桁'!J701)=TRUE,"",VLOOKUP(パターン表!J701, 'パターン別掛け率（入力）'!$C$3:$I$302, 7, FALSE))</f>
        <v/>
      </c>
      <c r="K701" s="20">
        <f>'6桁'!K701</f>
        <v>0</v>
      </c>
      <c r="L701" s="12" t="str">
        <f>IF(ISBLANK('6桁'!L701)=TRUE,"",VLOOKUP(パターン表!L701, 'パターン別掛け率（入力）'!$C$3:$I$302, 7, FALSE))</f>
        <v/>
      </c>
      <c r="M701" s="20">
        <f>'6桁'!M701</f>
        <v>0</v>
      </c>
      <c r="N701" s="12" t="str">
        <f>IF(ISBLANK('6桁'!N701)=TRUE,"",VLOOKUP(パターン表!N701, 'パターン別掛け率（入力）'!$C$3:$I$302, 7, FALSE))</f>
        <v/>
      </c>
      <c r="O701" s="20">
        <f>'6桁'!O701</f>
        <v>0</v>
      </c>
      <c r="P701" s="14" t="str">
        <f>IF(ISBLANK('6桁'!P701)=TRUE,"",VLOOKUP(パターン表!P701, 'パターン別掛け率（入力）'!$C$3:$I$302, 7, FALSE))</f>
        <v/>
      </c>
      <c r="Q701" s="324">
        <f>'6桁'!Q701</f>
        <v>0</v>
      </c>
      <c r="V701" s="4"/>
      <c r="X701" s="4"/>
    </row>
    <row r="702" spans="2:24" ht="30" customHeight="1">
      <c r="B702" s="669"/>
      <c r="C702" s="674" t="s">
        <v>2083</v>
      </c>
      <c r="D702" s="675"/>
      <c r="E702" s="676"/>
      <c r="F702" s="12">
        <f>IF(ISBLANK('6桁'!F702)=TRUE,"",VLOOKUP(パターン表!F702, 'パターン別掛け率（入力）'!$C$3:$I$302, 7, FALSE))</f>
        <v>100</v>
      </c>
      <c r="G702" s="20" t="str">
        <f>'6桁'!G702</f>
        <v>※◎</v>
      </c>
      <c r="H702" s="12" t="str">
        <f>IF(ISBLANK('6桁'!H702)=TRUE,"",VLOOKUP(パターン表!H702, 'パターン別掛け率（入力）'!$C$3:$I$302, 7, FALSE))</f>
        <v/>
      </c>
      <c r="I702" s="20">
        <f>'6桁'!I702</f>
        <v>0</v>
      </c>
      <c r="J702" s="12" t="str">
        <f>IF(ISBLANK('6桁'!J702)=TRUE,"",VLOOKUP(パターン表!J702, 'パターン別掛け率（入力）'!$C$3:$I$302, 7, FALSE))</f>
        <v/>
      </c>
      <c r="K702" s="20">
        <f>'6桁'!K702</f>
        <v>0</v>
      </c>
      <c r="L702" s="12" t="str">
        <f>IF(ISBLANK('6桁'!L702)=TRUE,"",VLOOKUP(パターン表!L702, 'パターン別掛け率（入力）'!$C$3:$I$302, 7, FALSE))</f>
        <v/>
      </c>
      <c r="M702" s="20">
        <f>'6桁'!M702</f>
        <v>0</v>
      </c>
      <c r="N702" s="12" t="str">
        <f>IF(ISBLANK('6桁'!N702)=TRUE,"",VLOOKUP(パターン表!N702, 'パターン別掛け率（入力）'!$C$3:$I$302, 7, FALSE))</f>
        <v/>
      </c>
      <c r="O702" s="20">
        <f>'6桁'!O702</f>
        <v>0</v>
      </c>
      <c r="P702" s="14" t="str">
        <f>IF(ISBLANK('6桁'!P702)=TRUE,"",VLOOKUP(パターン表!P702, 'パターン別掛け率（入力）'!$C$3:$I$302, 7, FALSE))</f>
        <v/>
      </c>
      <c r="Q702" s="324">
        <f>'6桁'!Q702</f>
        <v>0</v>
      </c>
      <c r="V702" s="4"/>
      <c r="X702" s="4"/>
    </row>
    <row r="703" spans="2:24" ht="30" customHeight="1">
      <c r="B703" s="669"/>
      <c r="C703" s="674" t="s">
        <v>2084</v>
      </c>
      <c r="D703" s="675"/>
      <c r="E703" s="676"/>
      <c r="F703" s="12">
        <f>IF(ISBLANK('6桁'!F703)=TRUE,"",VLOOKUP(パターン表!F703, 'パターン別掛け率（入力）'!$C$3:$I$302, 7, FALSE))</f>
        <v>100</v>
      </c>
      <c r="G703" s="20" t="str">
        <f>'6桁'!G703</f>
        <v>⑩◎</v>
      </c>
      <c r="H703" s="12" t="str">
        <f>IF(ISBLANK('6桁'!H703)=TRUE,"",VLOOKUP(パターン表!H703, 'パターン別掛け率（入力）'!$C$3:$I$302, 7, FALSE))</f>
        <v/>
      </c>
      <c r="I703" s="20">
        <f>'6桁'!I703</f>
        <v>0</v>
      </c>
      <c r="J703" s="12" t="str">
        <f>IF(ISBLANK('6桁'!J703)=TRUE,"",VLOOKUP(パターン表!J703, 'パターン別掛け率（入力）'!$C$3:$I$302, 7, FALSE))</f>
        <v/>
      </c>
      <c r="K703" s="20">
        <f>'6桁'!K703</f>
        <v>0</v>
      </c>
      <c r="L703" s="12" t="str">
        <f>IF(ISBLANK('6桁'!L703)=TRUE,"",VLOOKUP(パターン表!L703, 'パターン別掛け率（入力）'!$C$3:$I$302, 7, FALSE))</f>
        <v/>
      </c>
      <c r="M703" s="20">
        <f>'6桁'!M703</f>
        <v>0</v>
      </c>
      <c r="N703" s="12" t="str">
        <f>IF(ISBLANK('6桁'!N703)=TRUE,"",VLOOKUP(パターン表!N703, 'パターン別掛け率（入力）'!$C$3:$I$302, 7, FALSE))</f>
        <v/>
      </c>
      <c r="O703" s="20">
        <f>'6桁'!O703</f>
        <v>0</v>
      </c>
      <c r="P703" s="14" t="str">
        <f>IF(ISBLANK('6桁'!P703)=TRUE,"",VLOOKUP(パターン表!P703, 'パターン別掛け率（入力）'!$C$3:$I$302, 7, FALSE))</f>
        <v/>
      </c>
      <c r="Q703" s="324">
        <f>'6桁'!Q703</f>
        <v>0</v>
      </c>
      <c r="V703" s="4"/>
      <c r="X703" s="4"/>
    </row>
    <row r="704" spans="2:24" ht="30" customHeight="1">
      <c r="B704" s="669"/>
      <c r="C704" s="674" t="s">
        <v>2085</v>
      </c>
      <c r="D704" s="675"/>
      <c r="E704" s="676"/>
      <c r="F704" s="12">
        <f>IF(ISBLANK('6桁'!F704)=TRUE,"",VLOOKUP(パターン表!F704, 'パターン別掛け率（入力）'!$C$3:$I$302, 7, FALSE))</f>
        <v>100</v>
      </c>
      <c r="G704" s="20" t="str">
        <f>'6桁'!G704</f>
        <v>※◎</v>
      </c>
      <c r="H704" s="12" t="str">
        <f>IF(ISBLANK('6桁'!H704)=TRUE,"",VLOOKUP(パターン表!H704, 'パターン別掛け率（入力）'!$C$3:$I$302, 7, FALSE))</f>
        <v/>
      </c>
      <c r="I704" s="20">
        <f>'6桁'!I704</f>
        <v>0</v>
      </c>
      <c r="J704" s="12" t="str">
        <f>IF(ISBLANK('6桁'!J704)=TRUE,"",VLOOKUP(パターン表!J704, 'パターン別掛け率（入力）'!$C$3:$I$302, 7, FALSE))</f>
        <v/>
      </c>
      <c r="K704" s="20">
        <f>'6桁'!K704</f>
        <v>0</v>
      </c>
      <c r="L704" s="12">
        <f>IF(ISBLANK('6桁'!L704)=TRUE,"",VLOOKUP(パターン表!L704, 'パターン別掛け率（入力）'!$C$3:$I$302, 7, FALSE))</f>
        <v>100</v>
      </c>
      <c r="M704" s="20" t="str">
        <f>'6桁'!M704</f>
        <v>※◎
RBL</v>
      </c>
      <c r="N704" s="12" t="str">
        <f>IF(ISBLANK('6桁'!N704)=TRUE,"",VLOOKUP(パターン表!N704, 'パターン別掛け率（入力）'!$C$3:$I$302, 7, FALSE))</f>
        <v/>
      </c>
      <c r="O704" s="20">
        <f>'6桁'!O704</f>
        <v>0</v>
      </c>
      <c r="P704" s="14" t="str">
        <f>IF(ISBLANK('6桁'!P704)=TRUE,"",VLOOKUP(パターン表!P704, 'パターン別掛け率（入力）'!$C$3:$I$302, 7, FALSE))</f>
        <v/>
      </c>
      <c r="Q704" s="324">
        <f>'6桁'!Q704</f>
        <v>0</v>
      </c>
      <c r="V704" s="4"/>
      <c r="X704" s="4"/>
    </row>
    <row r="705" spans="2:24" ht="30" customHeight="1">
      <c r="B705" s="670"/>
      <c r="C705" s="677" t="s">
        <v>2086</v>
      </c>
      <c r="D705" s="678"/>
      <c r="E705" s="679"/>
      <c r="F705" s="100">
        <f>IF(ISBLANK('6桁'!F705)=TRUE,"",VLOOKUP(パターン表!F705, 'パターン別掛け率（入力）'!$C$3:$I$302, 7, FALSE))</f>
        <v>100</v>
      </c>
      <c r="G705" s="98" t="str">
        <f>'6桁'!G705</f>
        <v>⑩◎</v>
      </c>
      <c r="H705" s="100">
        <f>IF(ISBLANK('6桁'!H705)=TRUE,"",VLOOKUP(パターン表!H705, 'パターン別掛け率（入力）'!$C$3:$I$302, 7, FALSE))</f>
        <v>100</v>
      </c>
      <c r="I705" s="98">
        <f>'6桁'!I705</f>
        <v>0</v>
      </c>
      <c r="J705" s="100" t="str">
        <f>IF(ISBLANK('6桁'!J705)=TRUE,"",VLOOKUP(パターン表!J705, 'パターン別掛け率（入力）'!$C$3:$I$302, 7, FALSE))</f>
        <v/>
      </c>
      <c r="K705" s="98">
        <f>'6桁'!K705</f>
        <v>0</v>
      </c>
      <c r="L705" s="100" t="str">
        <f>IF(ISBLANK('6桁'!L705)=TRUE,"",VLOOKUP(パターン表!L705, 'パターン別掛け率（入力）'!$C$3:$I$302, 7, FALSE))</f>
        <v/>
      </c>
      <c r="M705" s="98">
        <f>'6桁'!M705</f>
        <v>0</v>
      </c>
      <c r="N705" s="100" t="str">
        <f>IF(ISBLANK('6桁'!N705)=TRUE,"",VLOOKUP(パターン表!N705, 'パターン別掛け率（入力）'!$C$3:$I$302, 7, FALSE))</f>
        <v/>
      </c>
      <c r="O705" s="98">
        <f>'6桁'!O705</f>
        <v>0</v>
      </c>
      <c r="P705" s="154">
        <f>IF(ISBLANK('6桁'!P705)=TRUE,"",VLOOKUP(パターン表!P705, 'パターン別掛け率（入力）'!$C$3:$I$302, 7, FALSE))</f>
        <v>100</v>
      </c>
      <c r="Q705" s="333" t="str">
        <f>'6桁'!Q705</f>
        <v>WL</v>
      </c>
      <c r="V705" s="4"/>
      <c r="X705" s="4"/>
    </row>
    <row r="706" spans="2:24" ht="30" customHeight="1">
      <c r="B706" s="668">
        <v>14</v>
      </c>
      <c r="C706" s="671" t="s">
        <v>2087</v>
      </c>
      <c r="D706" s="672"/>
      <c r="E706" s="673"/>
      <c r="F706" s="289">
        <f>IF(ISBLANK('6桁'!F706)=TRUE,"",VLOOKUP(パターン表!F706, 'パターン別掛け率（入力）'!$C$3:$I$302, 7, FALSE))</f>
        <v>100</v>
      </c>
      <c r="G706" s="237">
        <f>'6桁'!G706</f>
        <v>0</v>
      </c>
      <c r="H706" s="289">
        <f>IF(ISBLANK('6桁'!H706)=TRUE,"",VLOOKUP(パターン表!H706, 'パターン別掛け率（入力）'!$C$3:$I$302, 7, FALSE))</f>
        <v>100</v>
      </c>
      <c r="I706" s="237">
        <f>'6桁'!I706</f>
        <v>0</v>
      </c>
      <c r="J706" s="289" t="str">
        <f>IF(ISBLANK('6桁'!J706)=TRUE,"",VLOOKUP(パターン表!J706, 'パターン別掛け率（入力）'!$C$3:$I$302, 7, FALSE))</f>
        <v/>
      </c>
      <c r="K706" s="237">
        <f>'6桁'!K706</f>
        <v>0</v>
      </c>
      <c r="L706" s="289" t="str">
        <f>IF(ISBLANK('6桁'!L706)=TRUE,"",VLOOKUP(パターン表!L706, 'パターン別掛け率（入力）'!$C$3:$I$302, 7, FALSE))</f>
        <v/>
      </c>
      <c r="M706" s="237">
        <f>'6桁'!M706</f>
        <v>0</v>
      </c>
      <c r="N706" s="289" t="str">
        <f>IF(ISBLANK('6桁'!N706)=TRUE,"",VLOOKUP(パターン表!N706, 'パターン別掛け率（入力）'!$C$3:$I$302, 7, FALSE))</f>
        <v/>
      </c>
      <c r="O706" s="237">
        <f>'6桁'!O706</f>
        <v>0</v>
      </c>
      <c r="P706" s="320" t="str">
        <f>IF(ISBLANK('6桁'!P706)=TRUE,"",VLOOKUP(パターン表!P706, 'パターン別掛け率（入力）'!$C$3:$I$302, 7, FALSE))</f>
        <v/>
      </c>
      <c r="Q706" s="332">
        <f>'6桁'!Q706</f>
        <v>0</v>
      </c>
      <c r="V706" s="4"/>
      <c r="X706" s="4"/>
    </row>
    <row r="707" spans="2:24" ht="30" customHeight="1">
      <c r="B707" s="669"/>
      <c r="C707" s="674" t="s">
        <v>2088</v>
      </c>
      <c r="D707" s="675"/>
      <c r="E707" s="676"/>
      <c r="F707" s="12">
        <f>IF(ISBLANK('6桁'!F707)=TRUE,"",VLOOKUP(パターン表!F707, 'パターン別掛け率（入力）'!$C$3:$I$302, 7, FALSE))</f>
        <v>100</v>
      </c>
      <c r="G707" s="20" t="str">
        <f>'6桁'!G707</f>
        <v>◎</v>
      </c>
      <c r="H707" s="12" t="str">
        <f>IF(ISBLANK('6桁'!H707)=TRUE,"",VLOOKUP(パターン表!H707, 'パターン別掛け率（入力）'!$C$3:$I$302, 7, FALSE))</f>
        <v/>
      </c>
      <c r="I707" s="20">
        <f>'6桁'!I707</f>
        <v>0</v>
      </c>
      <c r="J707" s="12" t="str">
        <f>IF(ISBLANK('6桁'!J707)=TRUE,"",VLOOKUP(パターン表!J707, 'パターン別掛け率（入力）'!$C$3:$I$302, 7, FALSE))</f>
        <v/>
      </c>
      <c r="K707" s="20">
        <f>'6桁'!K707</f>
        <v>0</v>
      </c>
      <c r="L707" s="12" t="str">
        <f>IF(ISBLANK('6桁'!L707)=TRUE,"",VLOOKUP(パターン表!L707, 'パターン別掛け率（入力）'!$C$3:$I$302, 7, FALSE))</f>
        <v/>
      </c>
      <c r="M707" s="20">
        <f>'6桁'!M707</f>
        <v>0</v>
      </c>
      <c r="N707" s="12" t="str">
        <f>IF(ISBLANK('6桁'!N707)=TRUE,"",VLOOKUP(パターン表!N707, 'パターン別掛け率（入力）'!$C$3:$I$302, 7, FALSE))</f>
        <v/>
      </c>
      <c r="O707" s="20">
        <f>'6桁'!O707</f>
        <v>0</v>
      </c>
      <c r="P707" s="14" t="str">
        <f>IF(ISBLANK('6桁'!P707)=TRUE,"",VLOOKUP(パターン表!P707, 'パターン別掛け率（入力）'!$C$3:$I$302, 7, FALSE))</f>
        <v/>
      </c>
      <c r="Q707" s="324">
        <f>'6桁'!Q707</f>
        <v>0</v>
      </c>
      <c r="V707" s="4"/>
      <c r="X707" s="4"/>
    </row>
    <row r="708" spans="2:24" ht="30" customHeight="1">
      <c r="B708" s="669"/>
      <c r="C708" s="674" t="s">
        <v>2089</v>
      </c>
      <c r="D708" s="675"/>
      <c r="E708" s="676"/>
      <c r="F708" s="12">
        <f>IF(ISBLANK('6桁'!F708)=TRUE,"",VLOOKUP(パターン表!F708, 'パターン別掛け率（入力）'!$C$3:$I$302, 7, FALSE))</f>
        <v>100</v>
      </c>
      <c r="G708" s="20" t="str">
        <f>'6桁'!G708</f>
        <v>◎</v>
      </c>
      <c r="H708" s="12">
        <f>IF(ISBLANK('6桁'!H708)=TRUE,"",VLOOKUP(パターン表!H708, 'パターン別掛け率（入力）'!$C$3:$I$302, 7, FALSE))</f>
        <v>100</v>
      </c>
      <c r="I708" s="20">
        <f>'6桁'!I708</f>
        <v>0</v>
      </c>
      <c r="J708" s="12" t="str">
        <f>IF(ISBLANK('6桁'!J708)=TRUE,"",VLOOKUP(パターン表!J708, 'パターン別掛け率（入力）'!$C$3:$I$302, 7, FALSE))</f>
        <v/>
      </c>
      <c r="K708" s="20">
        <f>'6桁'!K708</f>
        <v>0</v>
      </c>
      <c r="L708" s="12" t="str">
        <f>IF(ISBLANK('6桁'!L708)=TRUE,"",VLOOKUP(パターン表!L708, 'パターン別掛け率（入力）'!$C$3:$I$302, 7, FALSE))</f>
        <v/>
      </c>
      <c r="M708" s="20">
        <f>'6桁'!M708</f>
        <v>0</v>
      </c>
      <c r="N708" s="12" t="str">
        <f>IF(ISBLANK('6桁'!N708)=TRUE,"",VLOOKUP(パターン表!N708, 'パターン別掛け率（入力）'!$C$3:$I$302, 7, FALSE))</f>
        <v/>
      </c>
      <c r="O708" s="20">
        <f>'6桁'!O708</f>
        <v>0</v>
      </c>
      <c r="P708" s="14" t="str">
        <f>IF(ISBLANK('6桁'!P708)=TRUE,"",VLOOKUP(パターン表!P708, 'パターン別掛け率（入力）'!$C$3:$I$302, 7, FALSE))</f>
        <v/>
      </c>
      <c r="Q708" s="324">
        <f>'6桁'!Q708</f>
        <v>0</v>
      </c>
      <c r="V708" s="4"/>
      <c r="X708" s="4"/>
    </row>
    <row r="709" spans="2:24" ht="30" customHeight="1">
      <c r="B709" s="669"/>
      <c r="C709" s="674" t="s">
        <v>2090</v>
      </c>
      <c r="D709" s="675"/>
      <c r="E709" s="676"/>
      <c r="F709" s="12">
        <f>IF(ISBLANK('6桁'!F709)=TRUE,"",VLOOKUP(パターン表!F709, 'パターン別掛け率（入力）'!$C$3:$I$302, 7, FALSE))</f>
        <v>100</v>
      </c>
      <c r="G709" s="20" t="str">
        <f>'6桁'!G709</f>
        <v>◎</v>
      </c>
      <c r="H709" s="12" t="str">
        <f>IF(ISBLANK('6桁'!H709)=TRUE,"",VLOOKUP(パターン表!H709, 'パターン別掛け率（入力）'!$C$3:$I$302, 7, FALSE))</f>
        <v/>
      </c>
      <c r="I709" s="20">
        <f>'6桁'!I709</f>
        <v>0</v>
      </c>
      <c r="J709" s="12" t="str">
        <f>IF(ISBLANK('6桁'!J709)=TRUE,"",VLOOKUP(パターン表!J709, 'パターン別掛け率（入力）'!$C$3:$I$302, 7, FALSE))</f>
        <v/>
      </c>
      <c r="K709" s="20">
        <f>'6桁'!K709</f>
        <v>0</v>
      </c>
      <c r="L709" s="12" t="str">
        <f>IF(ISBLANK('6桁'!L709)=TRUE,"",VLOOKUP(パターン表!L709, 'パターン別掛け率（入力）'!$C$3:$I$302, 7, FALSE))</f>
        <v/>
      </c>
      <c r="M709" s="20">
        <f>'6桁'!M709</f>
        <v>0</v>
      </c>
      <c r="N709" s="12" t="str">
        <f>IF(ISBLANK('6桁'!N709)=TRUE,"",VLOOKUP(パターン表!N709, 'パターン別掛け率（入力）'!$C$3:$I$302, 7, FALSE))</f>
        <v/>
      </c>
      <c r="O709" s="20">
        <f>'6桁'!O709</f>
        <v>0</v>
      </c>
      <c r="P709" s="14" t="str">
        <f>IF(ISBLANK('6桁'!P709)=TRUE,"",VLOOKUP(パターン表!P709, 'パターン別掛け率（入力）'!$C$3:$I$302, 7, FALSE))</f>
        <v/>
      </c>
      <c r="Q709" s="324">
        <f>'6桁'!Q709</f>
        <v>0</v>
      </c>
      <c r="V709" s="4"/>
      <c r="X709" s="4"/>
    </row>
    <row r="710" spans="2:24" ht="30" customHeight="1">
      <c r="B710" s="669"/>
      <c r="C710" s="674" t="s">
        <v>2091</v>
      </c>
      <c r="D710" s="675"/>
      <c r="E710" s="676"/>
      <c r="F710" s="12">
        <f>IF(ISBLANK('6桁'!F710)=TRUE,"",VLOOKUP(パターン表!F710, 'パターン別掛け率（入力）'!$C$3:$I$302, 7, FALSE))</f>
        <v>100</v>
      </c>
      <c r="G710" s="20" t="str">
        <f>'6桁'!G710</f>
        <v>◎</v>
      </c>
      <c r="H710" s="12" t="str">
        <f>IF(ISBLANK('6桁'!H710)=TRUE,"",VLOOKUP(パターン表!H710, 'パターン別掛け率（入力）'!$C$3:$I$302, 7, FALSE))</f>
        <v/>
      </c>
      <c r="I710" s="20">
        <f>'6桁'!I710</f>
        <v>0</v>
      </c>
      <c r="J710" s="12" t="str">
        <f>IF(ISBLANK('6桁'!J710)=TRUE,"",VLOOKUP(パターン表!J710, 'パターン別掛け率（入力）'!$C$3:$I$302, 7, FALSE))</f>
        <v/>
      </c>
      <c r="K710" s="20">
        <f>'6桁'!K710</f>
        <v>0</v>
      </c>
      <c r="L710" s="12" t="str">
        <f>IF(ISBLANK('6桁'!L710)=TRUE,"",VLOOKUP(パターン表!L710, 'パターン別掛け率（入力）'!$C$3:$I$302, 7, FALSE))</f>
        <v/>
      </c>
      <c r="M710" s="20">
        <f>'6桁'!M710</f>
        <v>0</v>
      </c>
      <c r="N710" s="12" t="str">
        <f>IF(ISBLANK('6桁'!N710)=TRUE,"",VLOOKUP(パターン表!N710, 'パターン別掛け率（入力）'!$C$3:$I$302, 7, FALSE))</f>
        <v/>
      </c>
      <c r="O710" s="20">
        <f>'6桁'!O710</f>
        <v>0</v>
      </c>
      <c r="P710" s="14" t="str">
        <f>IF(ISBLANK('6桁'!P710)=TRUE,"",VLOOKUP(パターン表!P710, 'パターン別掛け率（入力）'!$C$3:$I$302, 7, FALSE))</f>
        <v/>
      </c>
      <c r="Q710" s="324">
        <f>'6桁'!Q710</f>
        <v>0</v>
      </c>
      <c r="V710" s="4"/>
      <c r="X710" s="4"/>
    </row>
    <row r="711" spans="2:24" ht="30" customHeight="1">
      <c r="B711" s="669"/>
      <c r="C711" s="674" t="s">
        <v>2092</v>
      </c>
      <c r="D711" s="675"/>
      <c r="E711" s="676"/>
      <c r="F711" s="12">
        <f>IF(ISBLANK('6桁'!F711)=TRUE,"",VLOOKUP(パターン表!F711, 'パターン別掛け率（入力）'!$C$3:$I$302, 7, FALSE))</f>
        <v>100</v>
      </c>
      <c r="G711" s="20" t="str">
        <f>'6桁'!G711</f>
        <v>◎</v>
      </c>
      <c r="H711" s="12" t="str">
        <f>IF(ISBLANK('6桁'!H711)=TRUE,"",VLOOKUP(パターン表!H711, 'パターン別掛け率（入力）'!$C$3:$I$302, 7, FALSE))</f>
        <v/>
      </c>
      <c r="I711" s="20">
        <f>'6桁'!I711</f>
        <v>0</v>
      </c>
      <c r="J711" s="12" t="str">
        <f>IF(ISBLANK('6桁'!J711)=TRUE,"",VLOOKUP(パターン表!J711, 'パターン別掛け率（入力）'!$C$3:$I$302, 7, FALSE))</f>
        <v/>
      </c>
      <c r="K711" s="20">
        <f>'6桁'!K711</f>
        <v>0</v>
      </c>
      <c r="L711" s="12" t="str">
        <f>IF(ISBLANK('6桁'!L711)=TRUE,"",VLOOKUP(パターン表!L711, 'パターン別掛け率（入力）'!$C$3:$I$302, 7, FALSE))</f>
        <v/>
      </c>
      <c r="M711" s="20">
        <f>'6桁'!M711</f>
        <v>0</v>
      </c>
      <c r="N711" s="12" t="str">
        <f>IF(ISBLANK('6桁'!N711)=TRUE,"",VLOOKUP(パターン表!N711, 'パターン別掛け率（入力）'!$C$3:$I$302, 7, FALSE))</f>
        <v/>
      </c>
      <c r="O711" s="20">
        <f>'6桁'!O711</f>
        <v>0</v>
      </c>
      <c r="P711" s="14" t="str">
        <f>IF(ISBLANK('6桁'!P711)=TRUE,"",VLOOKUP(パターン表!P711, 'パターン別掛け率（入力）'!$C$3:$I$302, 7, FALSE))</f>
        <v/>
      </c>
      <c r="Q711" s="324">
        <f>'6桁'!Q711</f>
        <v>0</v>
      </c>
      <c r="V711" s="4"/>
      <c r="X711" s="4"/>
    </row>
    <row r="712" spans="2:24" ht="30" customHeight="1">
      <c r="B712" s="669"/>
      <c r="C712" s="674" t="s">
        <v>2093</v>
      </c>
      <c r="D712" s="675"/>
      <c r="E712" s="676"/>
      <c r="F712" s="12">
        <f>IF(ISBLANK('6桁'!F712)=TRUE,"",VLOOKUP(パターン表!F712, 'パターン別掛け率（入力）'!$C$3:$I$302, 7, FALSE))</f>
        <v>100</v>
      </c>
      <c r="G712" s="20">
        <f>'6桁'!G712</f>
        <v>0</v>
      </c>
      <c r="H712" s="12" t="str">
        <f>IF(ISBLANK('6桁'!H712)=TRUE,"",VLOOKUP(パターン表!H712, 'パターン別掛け率（入力）'!$C$3:$I$302, 7, FALSE))</f>
        <v/>
      </c>
      <c r="I712" s="20">
        <f>'6桁'!I712</f>
        <v>0</v>
      </c>
      <c r="J712" s="12" t="str">
        <f>IF(ISBLANK('6桁'!J712)=TRUE,"",VLOOKUP(パターン表!J712, 'パターン別掛け率（入力）'!$C$3:$I$302, 7, FALSE))</f>
        <v/>
      </c>
      <c r="K712" s="20">
        <f>'6桁'!K712</f>
        <v>0</v>
      </c>
      <c r="L712" s="12" t="str">
        <f>IF(ISBLANK('6桁'!L712)=TRUE,"",VLOOKUP(パターン表!L712, 'パターン別掛け率（入力）'!$C$3:$I$302, 7, FALSE))</f>
        <v/>
      </c>
      <c r="M712" s="20">
        <f>'6桁'!M712</f>
        <v>0</v>
      </c>
      <c r="N712" s="12" t="str">
        <f>IF(ISBLANK('6桁'!N712)=TRUE,"",VLOOKUP(パターン表!N712, 'パターン別掛け率（入力）'!$C$3:$I$302, 7, FALSE))</f>
        <v/>
      </c>
      <c r="O712" s="20">
        <f>'6桁'!O712</f>
        <v>0</v>
      </c>
      <c r="P712" s="14" t="str">
        <f>IF(ISBLANK('6桁'!P712)=TRUE,"",VLOOKUP(パターン表!P712, 'パターン別掛け率（入力）'!$C$3:$I$302, 7, FALSE))</f>
        <v/>
      </c>
      <c r="Q712" s="324">
        <f>'6桁'!Q712</f>
        <v>0</v>
      </c>
      <c r="V712" s="4"/>
      <c r="X712" s="4"/>
    </row>
    <row r="713" spans="2:24" ht="30" customHeight="1">
      <c r="B713" s="669"/>
      <c r="C713" s="674" t="s">
        <v>2094</v>
      </c>
      <c r="D713" s="675"/>
      <c r="E713" s="676"/>
      <c r="F713" s="12">
        <f>IF(ISBLANK('6桁'!F713)=TRUE,"",VLOOKUP(パターン表!F713, 'パターン別掛け率（入力）'!$C$3:$I$302, 7, FALSE))</f>
        <v>100</v>
      </c>
      <c r="G713" s="20">
        <f>'6桁'!G713</f>
        <v>0</v>
      </c>
      <c r="H713" s="12" t="str">
        <f>IF(ISBLANK('6桁'!H713)=TRUE,"",VLOOKUP(パターン表!H713, 'パターン別掛け率（入力）'!$C$3:$I$302, 7, FALSE))</f>
        <v/>
      </c>
      <c r="I713" s="20">
        <f>'6桁'!I713</f>
        <v>0</v>
      </c>
      <c r="J713" s="12" t="str">
        <f>IF(ISBLANK('6桁'!J713)=TRUE,"",VLOOKUP(パターン表!J713, 'パターン別掛け率（入力）'!$C$3:$I$302, 7, FALSE))</f>
        <v/>
      </c>
      <c r="K713" s="20">
        <f>'6桁'!K713</f>
        <v>0</v>
      </c>
      <c r="L713" s="12" t="str">
        <f>IF(ISBLANK('6桁'!L713)=TRUE,"",VLOOKUP(パターン表!L713, 'パターン別掛け率（入力）'!$C$3:$I$302, 7, FALSE))</f>
        <v/>
      </c>
      <c r="M713" s="20">
        <f>'6桁'!M713</f>
        <v>0</v>
      </c>
      <c r="N713" s="12" t="str">
        <f>IF(ISBLANK('6桁'!N713)=TRUE,"",VLOOKUP(パターン表!N713, 'パターン別掛け率（入力）'!$C$3:$I$302, 7, FALSE))</f>
        <v/>
      </c>
      <c r="O713" s="20">
        <f>'6桁'!O713</f>
        <v>0</v>
      </c>
      <c r="P713" s="14" t="str">
        <f>IF(ISBLANK('6桁'!P713)=TRUE,"",VLOOKUP(パターン表!P713, 'パターン別掛け率（入力）'!$C$3:$I$302, 7, FALSE))</f>
        <v/>
      </c>
      <c r="Q713" s="324">
        <f>'6桁'!Q713</f>
        <v>0</v>
      </c>
      <c r="V713" s="4"/>
      <c r="X713" s="4"/>
    </row>
    <row r="714" spans="2:24" ht="30" customHeight="1">
      <c r="B714" s="669"/>
      <c r="C714" s="674" t="s">
        <v>2095</v>
      </c>
      <c r="D714" s="675"/>
      <c r="E714" s="676"/>
      <c r="F714" s="12">
        <f>IF(ISBLANK('6桁'!F714)=TRUE,"",VLOOKUP(パターン表!F714, 'パターン別掛け率（入力）'!$C$3:$I$302, 7, FALSE))</f>
        <v>100</v>
      </c>
      <c r="G714" s="20">
        <f>'6桁'!G714</f>
        <v>0</v>
      </c>
      <c r="H714" s="12" t="str">
        <f>IF(ISBLANK('6桁'!H714)=TRUE,"",VLOOKUP(パターン表!H714, 'パターン別掛け率（入力）'!$C$3:$I$302, 7, FALSE))</f>
        <v/>
      </c>
      <c r="I714" s="20">
        <f>'6桁'!I714</f>
        <v>0</v>
      </c>
      <c r="J714" s="12" t="str">
        <f>IF(ISBLANK('6桁'!J714)=TRUE,"",VLOOKUP(パターン表!J714, 'パターン別掛け率（入力）'!$C$3:$I$302, 7, FALSE))</f>
        <v/>
      </c>
      <c r="K714" s="20">
        <f>'6桁'!K714</f>
        <v>0</v>
      </c>
      <c r="L714" s="12" t="str">
        <f>IF(ISBLANK('6桁'!L714)=TRUE,"",VLOOKUP(パターン表!L714, 'パターン別掛け率（入力）'!$C$3:$I$302, 7, FALSE))</f>
        <v/>
      </c>
      <c r="M714" s="20">
        <f>'6桁'!M714</f>
        <v>0</v>
      </c>
      <c r="N714" s="12" t="str">
        <f>IF(ISBLANK('6桁'!N714)=TRUE,"",VLOOKUP(パターン表!N714, 'パターン別掛け率（入力）'!$C$3:$I$302, 7, FALSE))</f>
        <v/>
      </c>
      <c r="O714" s="20">
        <f>'6桁'!O714</f>
        <v>0</v>
      </c>
      <c r="P714" s="14" t="str">
        <f>IF(ISBLANK('6桁'!P714)=TRUE,"",VLOOKUP(パターン表!P714, 'パターン別掛け率（入力）'!$C$3:$I$302, 7, FALSE))</f>
        <v/>
      </c>
      <c r="Q714" s="324">
        <f>'6桁'!Q714</f>
        <v>0</v>
      </c>
      <c r="V714" s="4"/>
      <c r="X714" s="4"/>
    </row>
    <row r="715" spans="2:24" ht="30" customHeight="1">
      <c r="B715" s="669"/>
      <c r="C715" s="674" t="s">
        <v>2096</v>
      </c>
      <c r="D715" s="675"/>
      <c r="E715" s="676"/>
      <c r="F715" s="12">
        <f>IF(ISBLANK('6桁'!F715)=TRUE,"",VLOOKUP(パターン表!F715, 'パターン別掛け率（入力）'!$C$3:$I$302, 7, FALSE))</f>
        <v>100</v>
      </c>
      <c r="G715" s="20">
        <f>'6桁'!G715</f>
        <v>0</v>
      </c>
      <c r="H715" s="12" t="str">
        <f>IF(ISBLANK('6桁'!H715)=TRUE,"",VLOOKUP(パターン表!H715, 'パターン別掛け率（入力）'!$C$3:$I$302, 7, FALSE))</f>
        <v/>
      </c>
      <c r="I715" s="20">
        <f>'6桁'!I715</f>
        <v>0</v>
      </c>
      <c r="J715" s="12" t="str">
        <f>IF(ISBLANK('6桁'!J715)=TRUE,"",VLOOKUP(パターン表!J715, 'パターン別掛け率（入力）'!$C$3:$I$302, 7, FALSE))</f>
        <v/>
      </c>
      <c r="K715" s="20">
        <f>'6桁'!K715</f>
        <v>0</v>
      </c>
      <c r="L715" s="12" t="str">
        <f>IF(ISBLANK('6桁'!L715)=TRUE,"",VLOOKUP(パターン表!L715, 'パターン別掛け率（入力）'!$C$3:$I$302, 7, FALSE))</f>
        <v/>
      </c>
      <c r="M715" s="20">
        <f>'6桁'!M715</f>
        <v>0</v>
      </c>
      <c r="N715" s="12" t="str">
        <f>IF(ISBLANK('6桁'!N715)=TRUE,"",VLOOKUP(パターン表!N715, 'パターン別掛け率（入力）'!$C$3:$I$302, 7, FALSE))</f>
        <v/>
      </c>
      <c r="O715" s="20">
        <f>'6桁'!O715</f>
        <v>0</v>
      </c>
      <c r="P715" s="14" t="str">
        <f>IF(ISBLANK('6桁'!P715)=TRUE,"",VLOOKUP(パターン表!P715, 'パターン別掛け率（入力）'!$C$3:$I$302, 7, FALSE))</f>
        <v/>
      </c>
      <c r="Q715" s="324">
        <f>'6桁'!Q715</f>
        <v>0</v>
      </c>
      <c r="V715" s="4"/>
      <c r="X715" s="4"/>
    </row>
    <row r="716" spans="2:24" ht="30" customHeight="1">
      <c r="B716" s="669"/>
      <c r="C716" s="674" t="s">
        <v>2097</v>
      </c>
      <c r="D716" s="675"/>
      <c r="E716" s="676"/>
      <c r="F716" s="12">
        <f>IF(ISBLANK('6桁'!F716)=TRUE,"",VLOOKUP(パターン表!F716, 'パターン別掛け率（入力）'!$C$3:$I$302, 7, FALSE))</f>
        <v>100</v>
      </c>
      <c r="G716" s="20">
        <f>'6桁'!G716</f>
        <v>0</v>
      </c>
      <c r="H716" s="12" t="str">
        <f>IF(ISBLANK('6桁'!H716)=TRUE,"",VLOOKUP(パターン表!H716, 'パターン別掛け率（入力）'!$C$3:$I$302, 7, FALSE))</f>
        <v/>
      </c>
      <c r="I716" s="20">
        <f>'6桁'!I716</f>
        <v>0</v>
      </c>
      <c r="J716" s="12" t="str">
        <f>IF(ISBLANK('6桁'!J716)=TRUE,"",VLOOKUP(パターン表!J716, 'パターン別掛け率（入力）'!$C$3:$I$302, 7, FALSE))</f>
        <v/>
      </c>
      <c r="K716" s="20">
        <f>'6桁'!K716</f>
        <v>0</v>
      </c>
      <c r="L716" s="12" t="str">
        <f>IF(ISBLANK('6桁'!L716)=TRUE,"",VLOOKUP(パターン表!L716, 'パターン別掛け率（入力）'!$C$3:$I$302, 7, FALSE))</f>
        <v/>
      </c>
      <c r="M716" s="20">
        <f>'6桁'!M716</f>
        <v>0</v>
      </c>
      <c r="N716" s="12" t="str">
        <f>IF(ISBLANK('6桁'!N716)=TRUE,"",VLOOKUP(パターン表!N716, 'パターン別掛け率（入力）'!$C$3:$I$302, 7, FALSE))</f>
        <v/>
      </c>
      <c r="O716" s="20">
        <f>'6桁'!O716</f>
        <v>0</v>
      </c>
      <c r="P716" s="14" t="str">
        <f>IF(ISBLANK('6桁'!P716)=TRUE,"",VLOOKUP(パターン表!P716, 'パターン別掛け率（入力）'!$C$3:$I$302, 7, FALSE))</f>
        <v/>
      </c>
      <c r="Q716" s="324">
        <f>'6桁'!Q716</f>
        <v>0</v>
      </c>
      <c r="V716" s="4"/>
      <c r="X716" s="4"/>
    </row>
    <row r="717" spans="2:24" ht="30" customHeight="1">
      <c r="B717" s="670"/>
      <c r="C717" s="677" t="s">
        <v>2098</v>
      </c>
      <c r="D717" s="678"/>
      <c r="E717" s="679"/>
      <c r="F717" s="100">
        <f>IF(ISBLANK('6桁'!F717)=TRUE,"",VLOOKUP(パターン表!F717, 'パターン別掛け率（入力）'!$C$3:$I$302, 7, FALSE))</f>
        <v>100</v>
      </c>
      <c r="G717" s="98">
        <f>'6桁'!G717</f>
        <v>0</v>
      </c>
      <c r="H717" s="100" t="str">
        <f>IF(ISBLANK('6桁'!H717)=TRUE,"",VLOOKUP(パターン表!H717, 'パターン別掛け率（入力）'!$C$3:$I$302, 7, FALSE))</f>
        <v/>
      </c>
      <c r="I717" s="98">
        <f>'6桁'!I717</f>
        <v>0</v>
      </c>
      <c r="J717" s="100" t="str">
        <f>IF(ISBLANK('6桁'!J717)=TRUE,"",VLOOKUP(パターン表!J717, 'パターン別掛け率（入力）'!$C$3:$I$302, 7, FALSE))</f>
        <v/>
      </c>
      <c r="K717" s="98">
        <f>'6桁'!K717</f>
        <v>0</v>
      </c>
      <c r="L717" s="100" t="str">
        <f>IF(ISBLANK('6桁'!L717)=TRUE,"",VLOOKUP(パターン表!L717, 'パターン別掛け率（入力）'!$C$3:$I$302, 7, FALSE))</f>
        <v/>
      </c>
      <c r="M717" s="98">
        <f>'6桁'!M717</f>
        <v>0</v>
      </c>
      <c r="N717" s="100" t="str">
        <f>IF(ISBLANK('6桁'!N717)=TRUE,"",VLOOKUP(パターン表!N717, 'パターン別掛け率（入力）'!$C$3:$I$302, 7, FALSE))</f>
        <v/>
      </c>
      <c r="O717" s="98">
        <f>'6桁'!O717</f>
        <v>0</v>
      </c>
      <c r="P717" s="154" t="str">
        <f>IF(ISBLANK('6桁'!P717)=TRUE,"",VLOOKUP(パターン表!P717, 'パターン別掛け率（入力）'!$C$3:$I$302, 7, FALSE))</f>
        <v/>
      </c>
      <c r="Q717" s="333">
        <f>'6桁'!Q717</f>
        <v>0</v>
      </c>
      <c r="V717" s="4"/>
      <c r="X717" s="4"/>
    </row>
    <row r="718" spans="2:24" ht="30" customHeight="1">
      <c r="B718" s="668">
        <v>13</v>
      </c>
      <c r="C718" s="671" t="s">
        <v>2099</v>
      </c>
      <c r="D718" s="672"/>
      <c r="E718" s="673"/>
      <c r="F718" s="289">
        <f>IF(ISBLANK('6桁'!F718)=TRUE,"",VLOOKUP(パターン表!F718, 'パターン別掛け率（入力）'!$C$3:$I$302, 7, FALSE))</f>
        <v>100</v>
      </c>
      <c r="G718" s="101" t="str">
        <f>'6桁'!G718</f>
        <v>※</v>
      </c>
      <c r="H718" s="289" t="str">
        <f>IF(ISBLANK('6桁'!H718)=TRUE,"",VLOOKUP(パターン表!H718, 'パターン別掛け率（入力）'!$C$3:$I$302, 7, FALSE))</f>
        <v/>
      </c>
      <c r="I718" s="101">
        <f>'6桁'!I718</f>
        <v>0</v>
      </c>
      <c r="J718" s="289" t="str">
        <f>IF(ISBLANK('6桁'!J718)=TRUE,"",VLOOKUP(パターン表!J718, 'パターン別掛け率（入力）'!$C$3:$I$302, 7, FALSE))</f>
        <v/>
      </c>
      <c r="K718" s="101">
        <f>'6桁'!K718</f>
        <v>0</v>
      </c>
      <c r="L718" s="289" t="str">
        <f>IF(ISBLANK('6桁'!L718)=TRUE,"",VLOOKUP(パターン表!L718, 'パターン別掛け率（入力）'!$C$3:$I$302, 7, FALSE))</f>
        <v/>
      </c>
      <c r="M718" s="237">
        <f>'6桁'!M718</f>
        <v>0</v>
      </c>
      <c r="N718" s="289" t="str">
        <f>IF(ISBLANK('6桁'!N718)=TRUE,"",VLOOKUP(パターン表!N718, 'パターン別掛け率（入力）'!$C$3:$I$302, 7, FALSE))</f>
        <v/>
      </c>
      <c r="O718" s="237">
        <f>'6桁'!O718</f>
        <v>0</v>
      </c>
      <c r="P718" s="320" t="str">
        <f>IF(ISBLANK('6桁'!P718)=TRUE,"",VLOOKUP(パターン表!P718, 'パターン別掛け率（入力）'!$C$3:$I$302, 7, FALSE))</f>
        <v/>
      </c>
      <c r="Q718" s="332">
        <f>'6桁'!Q718</f>
        <v>0</v>
      </c>
      <c r="V718" s="4"/>
      <c r="X718" s="4"/>
    </row>
    <row r="719" spans="2:24" ht="30" customHeight="1">
      <c r="B719" s="669"/>
      <c r="C719" s="674" t="s">
        <v>2100</v>
      </c>
      <c r="D719" s="675"/>
      <c r="E719" s="676"/>
      <c r="F719" s="12">
        <f>IF(ISBLANK('6桁'!F719)=TRUE,"",VLOOKUP(パターン表!F719, 'パターン別掛け率（入力）'!$C$3:$I$302, 7, FALSE))</f>
        <v>100</v>
      </c>
      <c r="G719" s="20" t="str">
        <f>'6桁'!G719</f>
        <v>※</v>
      </c>
      <c r="H719" s="12" t="str">
        <f>IF(ISBLANK('6桁'!H719)=TRUE,"",VLOOKUP(パターン表!H719, 'パターン別掛け率（入力）'!$C$3:$I$302, 7, FALSE))</f>
        <v/>
      </c>
      <c r="I719" s="20">
        <f>'6桁'!I719</f>
        <v>0</v>
      </c>
      <c r="J719" s="12" t="str">
        <f>IF(ISBLANK('6桁'!J719)=TRUE,"",VLOOKUP(パターン表!J719, 'パターン別掛け率（入力）'!$C$3:$I$302, 7, FALSE))</f>
        <v/>
      </c>
      <c r="K719" s="20">
        <f>'6桁'!K719</f>
        <v>0</v>
      </c>
      <c r="L719" s="12" t="str">
        <f>IF(ISBLANK('6桁'!L719)=TRUE,"",VLOOKUP(パターン表!L719, 'パターン別掛け率（入力）'!$C$3:$I$302, 7, FALSE))</f>
        <v/>
      </c>
      <c r="M719" s="20">
        <f>'6桁'!M719</f>
        <v>0</v>
      </c>
      <c r="N719" s="12" t="str">
        <f>IF(ISBLANK('6桁'!N719)=TRUE,"",VLOOKUP(パターン表!N719, 'パターン別掛け率（入力）'!$C$3:$I$302, 7, FALSE))</f>
        <v/>
      </c>
      <c r="O719" s="20">
        <f>'6桁'!O719</f>
        <v>0</v>
      </c>
      <c r="P719" s="14" t="str">
        <f>IF(ISBLANK('6桁'!P719)=TRUE,"",VLOOKUP(パターン表!P719, 'パターン別掛け率（入力）'!$C$3:$I$302, 7, FALSE))</f>
        <v/>
      </c>
      <c r="Q719" s="324">
        <f>'6桁'!Q719</f>
        <v>0</v>
      </c>
      <c r="V719" s="4"/>
      <c r="X719" s="4"/>
    </row>
    <row r="720" spans="2:24" ht="30" customHeight="1">
      <c r="B720" s="669"/>
      <c r="C720" s="674" t="s">
        <v>2101</v>
      </c>
      <c r="D720" s="675"/>
      <c r="E720" s="676"/>
      <c r="F720" s="12">
        <f>IF(ISBLANK('6桁'!F720)=TRUE,"",VLOOKUP(パターン表!F720, 'パターン別掛け率（入力）'!$C$3:$I$302, 7, FALSE))</f>
        <v>100</v>
      </c>
      <c r="G720" s="20">
        <f>'6桁'!G720</f>
        <v>0</v>
      </c>
      <c r="H720" s="12" t="str">
        <f>IF(ISBLANK('6桁'!H720)=TRUE,"",VLOOKUP(パターン表!H720, 'パターン別掛け率（入力）'!$C$3:$I$302, 7, FALSE))</f>
        <v/>
      </c>
      <c r="I720" s="20">
        <f>'6桁'!I720</f>
        <v>0</v>
      </c>
      <c r="J720" s="12" t="str">
        <f>IF(ISBLANK('6桁'!J720)=TRUE,"",VLOOKUP(パターン表!J720, 'パターン別掛け率（入力）'!$C$3:$I$302, 7, FALSE))</f>
        <v/>
      </c>
      <c r="K720" s="20">
        <f>'6桁'!K720</f>
        <v>0</v>
      </c>
      <c r="L720" s="12" t="str">
        <f>IF(ISBLANK('6桁'!L720)=TRUE,"",VLOOKUP(パターン表!L720, 'パターン別掛け率（入力）'!$C$3:$I$302, 7, FALSE))</f>
        <v/>
      </c>
      <c r="M720" s="20">
        <f>'6桁'!M720</f>
        <v>0</v>
      </c>
      <c r="N720" s="12" t="str">
        <f>IF(ISBLANK('6桁'!N720)=TRUE,"",VLOOKUP(パターン表!N720, 'パターン別掛け率（入力）'!$C$3:$I$302, 7, FALSE))</f>
        <v/>
      </c>
      <c r="O720" s="20">
        <f>'6桁'!O720</f>
        <v>0</v>
      </c>
      <c r="P720" s="14" t="str">
        <f>IF(ISBLANK('6桁'!P720)=TRUE,"",VLOOKUP(パターン表!P720, 'パターン別掛け率（入力）'!$C$3:$I$302, 7, FALSE))</f>
        <v/>
      </c>
      <c r="Q720" s="324">
        <f>'6桁'!Q720</f>
        <v>0</v>
      </c>
      <c r="V720" s="4"/>
      <c r="X720" s="4"/>
    </row>
    <row r="721" spans="2:27" ht="30" customHeight="1">
      <c r="B721" s="669"/>
      <c r="C721" s="674" t="s">
        <v>2102</v>
      </c>
      <c r="D721" s="675"/>
      <c r="E721" s="676"/>
      <c r="F721" s="12">
        <f>IF(ISBLANK('6桁'!F721)=TRUE,"",VLOOKUP(パターン表!F721, 'パターン別掛け率（入力）'!$C$3:$I$302, 7, FALSE))</f>
        <v>100</v>
      </c>
      <c r="G721" s="20">
        <f>'6桁'!G721</f>
        <v>0</v>
      </c>
      <c r="H721" s="12" t="str">
        <f>IF(ISBLANK('6桁'!H721)=TRUE,"",VLOOKUP(パターン表!H721, 'パターン別掛け率（入力）'!$C$3:$I$302, 7, FALSE))</f>
        <v/>
      </c>
      <c r="I721" s="20">
        <f>'6桁'!I721</f>
        <v>0</v>
      </c>
      <c r="J721" s="12" t="str">
        <f>IF(ISBLANK('6桁'!J721)=TRUE,"",VLOOKUP(パターン表!J721, 'パターン別掛け率（入力）'!$C$3:$I$302, 7, FALSE))</f>
        <v/>
      </c>
      <c r="K721" s="20">
        <f>'6桁'!K721</f>
        <v>0</v>
      </c>
      <c r="L721" s="12" t="str">
        <f>IF(ISBLANK('6桁'!L721)=TRUE,"",VLOOKUP(パターン表!L721, 'パターン別掛け率（入力）'!$C$3:$I$302, 7, FALSE))</f>
        <v/>
      </c>
      <c r="M721" s="20">
        <f>'6桁'!M721</f>
        <v>0</v>
      </c>
      <c r="N721" s="12" t="str">
        <f>IF(ISBLANK('6桁'!N721)=TRUE,"",VLOOKUP(パターン表!N721, 'パターン別掛け率（入力）'!$C$3:$I$302, 7, FALSE))</f>
        <v/>
      </c>
      <c r="O721" s="20">
        <f>'6桁'!O721</f>
        <v>0</v>
      </c>
      <c r="P721" s="14" t="str">
        <f>IF(ISBLANK('6桁'!P721)=TRUE,"",VLOOKUP(パターン表!P721, 'パターン別掛け率（入力）'!$C$3:$I$302, 7, FALSE))</f>
        <v/>
      </c>
      <c r="Q721" s="324">
        <f>'6桁'!Q721</f>
        <v>0</v>
      </c>
      <c r="V721" s="4"/>
      <c r="X721" s="4"/>
    </row>
    <row r="722" spans="2:27" ht="30" customHeight="1">
      <c r="B722" s="669"/>
      <c r="C722" s="674" t="s">
        <v>2103</v>
      </c>
      <c r="D722" s="675"/>
      <c r="E722" s="676"/>
      <c r="F722" s="12">
        <f>IF(ISBLANK('6桁'!F722)=TRUE,"",VLOOKUP(パターン表!F722, 'パターン別掛け率（入力）'!$C$3:$I$302, 7, FALSE))</f>
        <v>100</v>
      </c>
      <c r="G722" s="20">
        <f>'6桁'!G722</f>
        <v>0</v>
      </c>
      <c r="H722" s="12" t="str">
        <f>IF(ISBLANK('6桁'!H722)=TRUE,"",VLOOKUP(パターン表!H722, 'パターン別掛け率（入力）'!$C$3:$I$302, 7, FALSE))</f>
        <v/>
      </c>
      <c r="I722" s="20">
        <f>'6桁'!I722</f>
        <v>0</v>
      </c>
      <c r="J722" s="12" t="str">
        <f>IF(ISBLANK('6桁'!J722)=TRUE,"",VLOOKUP(パターン表!J722, 'パターン別掛け率（入力）'!$C$3:$I$302, 7, FALSE))</f>
        <v/>
      </c>
      <c r="K722" s="20">
        <f>'6桁'!K722</f>
        <v>0</v>
      </c>
      <c r="L722" s="12" t="str">
        <f>IF(ISBLANK('6桁'!L722)=TRUE,"",VLOOKUP(パターン表!L722, 'パターン別掛け率（入力）'!$C$3:$I$302, 7, FALSE))</f>
        <v/>
      </c>
      <c r="M722" s="20">
        <f>'6桁'!M722</f>
        <v>0</v>
      </c>
      <c r="N722" s="12" t="str">
        <f>IF(ISBLANK('6桁'!N722)=TRUE,"",VLOOKUP(パターン表!N722, 'パターン別掛け率（入力）'!$C$3:$I$302, 7, FALSE))</f>
        <v/>
      </c>
      <c r="O722" s="20">
        <f>'6桁'!O722</f>
        <v>0</v>
      </c>
      <c r="P722" s="14" t="str">
        <f>IF(ISBLANK('6桁'!P722)=TRUE,"",VLOOKUP(パターン表!P722, 'パターン別掛け率（入力）'!$C$3:$I$302, 7, FALSE))</f>
        <v/>
      </c>
      <c r="Q722" s="324">
        <f>'6桁'!Q722</f>
        <v>0</v>
      </c>
      <c r="V722" s="4"/>
      <c r="X722" s="4"/>
    </row>
    <row r="723" spans="2:27" ht="30" customHeight="1">
      <c r="B723" s="669"/>
      <c r="C723" s="674" t="s">
        <v>2104</v>
      </c>
      <c r="D723" s="675"/>
      <c r="E723" s="676"/>
      <c r="F723" s="12">
        <f>IF(ISBLANK('6桁'!F723)=TRUE,"",VLOOKUP(パターン表!F723, 'パターン別掛け率（入力）'!$C$3:$I$302, 7, FALSE))</f>
        <v>100</v>
      </c>
      <c r="G723" s="20">
        <f>'6桁'!G723</f>
        <v>0</v>
      </c>
      <c r="H723" s="12" t="str">
        <f>IF(ISBLANK('6桁'!H723)=TRUE,"",VLOOKUP(パターン表!H723, 'パターン別掛け率（入力）'!$C$3:$I$302, 7, FALSE))</f>
        <v/>
      </c>
      <c r="I723" s="20">
        <f>'6桁'!I723</f>
        <v>0</v>
      </c>
      <c r="J723" s="12" t="str">
        <f>IF(ISBLANK('6桁'!J723)=TRUE,"",VLOOKUP(パターン表!J723, 'パターン別掛け率（入力）'!$C$3:$I$302, 7, FALSE))</f>
        <v/>
      </c>
      <c r="K723" s="20">
        <f>'6桁'!K723</f>
        <v>0</v>
      </c>
      <c r="L723" s="12" t="str">
        <f>IF(ISBLANK('6桁'!L723)=TRUE,"",VLOOKUP(パターン表!L723, 'パターン別掛け率（入力）'!$C$3:$I$302, 7, FALSE))</f>
        <v/>
      </c>
      <c r="M723" s="20">
        <f>'6桁'!M723</f>
        <v>0</v>
      </c>
      <c r="N723" s="12" t="str">
        <f>IF(ISBLANK('6桁'!N723)=TRUE,"",VLOOKUP(パターン表!N723, 'パターン別掛け率（入力）'!$C$3:$I$302, 7, FALSE))</f>
        <v/>
      </c>
      <c r="O723" s="20">
        <f>'6桁'!O723</f>
        <v>0</v>
      </c>
      <c r="P723" s="14" t="str">
        <f>IF(ISBLANK('6桁'!P723)=TRUE,"",VLOOKUP(パターン表!P723, 'パターン別掛け率（入力）'!$C$3:$I$302, 7, FALSE))</f>
        <v/>
      </c>
      <c r="Q723" s="324">
        <f>'6桁'!Q723</f>
        <v>0</v>
      </c>
      <c r="V723" s="4"/>
      <c r="X723" s="4"/>
    </row>
    <row r="724" spans="2:27" ht="30" customHeight="1">
      <c r="B724" s="669"/>
      <c r="C724" s="674" t="s">
        <v>2105</v>
      </c>
      <c r="D724" s="675"/>
      <c r="E724" s="676"/>
      <c r="F724" s="12">
        <f>IF(ISBLANK('6桁'!F724)=TRUE,"",VLOOKUP(パターン表!F724, 'パターン別掛け率（入力）'!$C$3:$I$302, 7, FALSE))</f>
        <v>100</v>
      </c>
      <c r="G724" s="20">
        <f>'6桁'!G724</f>
        <v>0</v>
      </c>
      <c r="H724" s="12" t="str">
        <f>IF(ISBLANK('6桁'!H724)=TRUE,"",VLOOKUP(パターン表!H724, 'パターン別掛け率（入力）'!$C$3:$I$302, 7, FALSE))</f>
        <v/>
      </c>
      <c r="I724" s="20">
        <f>'6桁'!I724</f>
        <v>0</v>
      </c>
      <c r="J724" s="12" t="str">
        <f>IF(ISBLANK('6桁'!J724)=TRUE,"",VLOOKUP(パターン表!J724, 'パターン別掛け率（入力）'!$C$3:$I$302, 7, FALSE))</f>
        <v/>
      </c>
      <c r="K724" s="20">
        <f>'6桁'!K724</f>
        <v>0</v>
      </c>
      <c r="L724" s="12" t="str">
        <f>IF(ISBLANK('6桁'!L724)=TRUE,"",VLOOKUP(パターン表!L724, 'パターン別掛け率（入力）'!$C$3:$I$302, 7, FALSE))</f>
        <v/>
      </c>
      <c r="M724" s="20">
        <f>'6桁'!M724</f>
        <v>0</v>
      </c>
      <c r="N724" s="12" t="str">
        <f>IF(ISBLANK('6桁'!N724)=TRUE,"",VLOOKUP(パターン表!N724, 'パターン別掛け率（入力）'!$C$3:$I$302, 7, FALSE))</f>
        <v/>
      </c>
      <c r="O724" s="20">
        <f>'6桁'!O724</f>
        <v>0</v>
      </c>
      <c r="P724" s="14" t="str">
        <f>IF(ISBLANK('6桁'!P724)=TRUE,"",VLOOKUP(パターン表!P724, 'パターン別掛け率（入力）'!$C$3:$I$302, 7, FALSE))</f>
        <v/>
      </c>
      <c r="Q724" s="324">
        <f>'6桁'!Q724</f>
        <v>0</v>
      </c>
      <c r="V724" s="4"/>
      <c r="X724" s="4"/>
    </row>
    <row r="725" spans="2:27" ht="30" customHeight="1">
      <c r="B725" s="670"/>
      <c r="C725" s="677" t="s">
        <v>2106</v>
      </c>
      <c r="D725" s="678"/>
      <c r="E725" s="679"/>
      <c r="F725" s="100">
        <f>IF(ISBLANK('6桁'!F725)=TRUE,"",VLOOKUP(パターン表!F725, 'パターン別掛け率（入力）'!$C$3:$I$302, 7, FALSE))</f>
        <v>100</v>
      </c>
      <c r="G725" s="98">
        <f>'6桁'!G725</f>
        <v>0</v>
      </c>
      <c r="H725" s="100" t="str">
        <f>IF(ISBLANK('6桁'!H725)=TRUE,"",VLOOKUP(パターン表!H725, 'パターン別掛け率（入力）'!$C$3:$I$302, 7, FALSE))</f>
        <v/>
      </c>
      <c r="I725" s="98">
        <f>'6桁'!I725</f>
        <v>0</v>
      </c>
      <c r="J725" s="100" t="str">
        <f>IF(ISBLANK('6桁'!J725)=TRUE,"",VLOOKUP(パターン表!J725, 'パターン別掛け率（入力）'!$C$3:$I$302, 7, FALSE))</f>
        <v/>
      </c>
      <c r="K725" s="98">
        <f>'6桁'!K725</f>
        <v>0</v>
      </c>
      <c r="L725" s="100" t="str">
        <f>IF(ISBLANK('6桁'!L725)=TRUE,"",VLOOKUP(パターン表!L725, 'パターン別掛け率（入力）'!$C$3:$I$302, 7, FALSE))</f>
        <v/>
      </c>
      <c r="M725" s="98">
        <f>'6桁'!M725</f>
        <v>0</v>
      </c>
      <c r="N725" s="100" t="str">
        <f>IF(ISBLANK('6桁'!N725)=TRUE,"",VLOOKUP(パターン表!N725, 'パターン別掛け率（入力）'!$C$3:$I$302, 7, FALSE))</f>
        <v/>
      </c>
      <c r="O725" s="98">
        <f>'6桁'!O725</f>
        <v>0</v>
      </c>
      <c r="P725" s="154" t="str">
        <f>IF(ISBLANK('6桁'!P725)=TRUE,"",VLOOKUP(パターン表!P725, 'パターン別掛け率（入力）'!$C$3:$I$302, 7, FALSE))</f>
        <v/>
      </c>
      <c r="Q725" s="333">
        <f>'6桁'!Q725</f>
        <v>0</v>
      </c>
      <c r="V725" s="4"/>
      <c r="X725" s="4"/>
    </row>
    <row r="726" spans="2:27" ht="30" customHeight="1">
      <c r="B726" s="668">
        <v>12</v>
      </c>
      <c r="C726" s="671" t="s">
        <v>2107</v>
      </c>
      <c r="D726" s="672"/>
      <c r="E726" s="673"/>
      <c r="F726" s="289">
        <f>IF(ISBLANK('6桁'!F726)=TRUE,"",VLOOKUP(パターン表!F726, 'パターン別掛け率（入力）'!$C$3:$I$302, 7, FALSE))</f>
        <v>100</v>
      </c>
      <c r="G726" s="237" t="str">
        <f>'6桁'!G726</f>
        <v>◎</v>
      </c>
      <c r="H726" s="289">
        <f>IF(ISBLANK('6桁'!H726)=TRUE,"",VLOOKUP(パターン表!H726, 'パターン別掛け率（入力）'!$C$3:$I$302, 7, FALSE))</f>
        <v>100</v>
      </c>
      <c r="I726" s="237">
        <f>'6桁'!I726</f>
        <v>0</v>
      </c>
      <c r="J726" s="289" t="str">
        <f>IF(ISBLANK('6桁'!J726)=TRUE,"",VLOOKUP(パターン表!J726, 'パターン別掛け率（入力）'!$C$3:$I$302, 7, FALSE))</f>
        <v/>
      </c>
      <c r="K726" s="237">
        <f>'6桁'!K726</f>
        <v>0</v>
      </c>
      <c r="L726" s="289" t="str">
        <f>IF(ISBLANK('6桁'!L726)=TRUE,"",VLOOKUP(パターン表!L726, 'パターン別掛け率（入力）'!$C$3:$I$302, 7, FALSE))</f>
        <v/>
      </c>
      <c r="M726" s="237">
        <f>'6桁'!M726</f>
        <v>0</v>
      </c>
      <c r="N726" s="289" t="str">
        <f>IF(ISBLANK('6桁'!N726)=TRUE,"",VLOOKUP(パターン表!N726, 'パターン別掛け率（入力）'!$C$3:$I$302, 7, FALSE))</f>
        <v/>
      </c>
      <c r="O726" s="237">
        <f>'6桁'!O726</f>
        <v>0</v>
      </c>
      <c r="P726" s="320" t="str">
        <f>IF(ISBLANK('6桁'!P726)=TRUE,"",VLOOKUP(パターン表!P726, 'パターン別掛け率（入力）'!$C$3:$I$302, 7, FALSE))</f>
        <v/>
      </c>
      <c r="Q726" s="332">
        <f>'6桁'!Q726</f>
        <v>0</v>
      </c>
      <c r="V726" s="4"/>
      <c r="X726" s="4"/>
    </row>
    <row r="727" spans="2:27" ht="30" customHeight="1">
      <c r="B727" s="669"/>
      <c r="C727" s="674" t="s">
        <v>2108</v>
      </c>
      <c r="D727" s="675"/>
      <c r="E727" s="676"/>
      <c r="F727" s="12">
        <f>IF(ISBLANK('6桁'!F727)=TRUE,"",VLOOKUP(パターン表!F727, 'パターン別掛け率（入力）'!$C$3:$I$302, 7, FALSE))</f>
        <v>100</v>
      </c>
      <c r="G727" s="20" t="str">
        <f>'6桁'!G727</f>
        <v>◎</v>
      </c>
      <c r="H727" s="12" t="str">
        <f>IF(ISBLANK('6桁'!H727)=TRUE,"",VLOOKUP(パターン表!H727, 'パターン別掛け率（入力）'!$C$3:$I$302, 7, FALSE))</f>
        <v/>
      </c>
      <c r="I727" s="20">
        <f>'6桁'!I727</f>
        <v>0</v>
      </c>
      <c r="J727" s="12" t="str">
        <f>IF(ISBLANK('6桁'!J727)=TRUE,"",VLOOKUP(パターン表!J727, 'パターン別掛け率（入力）'!$C$3:$I$302, 7, FALSE))</f>
        <v/>
      </c>
      <c r="K727" s="20">
        <f>'6桁'!K727</f>
        <v>0</v>
      </c>
      <c r="L727" s="12" t="str">
        <f>IF(ISBLANK('6桁'!L727)=TRUE,"",VLOOKUP(パターン表!L727, 'パターン別掛け率（入力）'!$C$3:$I$302, 7, FALSE))</f>
        <v/>
      </c>
      <c r="M727" s="20">
        <f>'6桁'!M727</f>
        <v>0</v>
      </c>
      <c r="N727" s="12" t="str">
        <f>IF(ISBLANK('6桁'!N727)=TRUE,"",VLOOKUP(パターン表!N727, 'パターン別掛け率（入力）'!$C$3:$I$302, 7, FALSE))</f>
        <v/>
      </c>
      <c r="O727" s="20">
        <f>'6桁'!O727</f>
        <v>0</v>
      </c>
      <c r="P727" s="14" t="str">
        <f>IF(ISBLANK('6桁'!P727)=TRUE,"",VLOOKUP(パターン表!P727, 'パターン別掛け率（入力）'!$C$3:$I$302, 7, FALSE))</f>
        <v/>
      </c>
      <c r="Q727" s="324">
        <f>'6桁'!Q727</f>
        <v>0</v>
      </c>
      <c r="V727" s="4"/>
      <c r="X727" s="4"/>
    </row>
    <row r="728" spans="2:27" ht="30" customHeight="1">
      <c r="B728" s="669"/>
      <c r="C728" s="674" t="s">
        <v>2109</v>
      </c>
      <c r="D728" s="675"/>
      <c r="E728" s="676"/>
      <c r="F728" s="12">
        <f>IF(ISBLANK('6桁'!F728)=TRUE,"",VLOOKUP(パターン表!F728, 'パターン別掛け率（入力）'!$C$3:$I$302, 7, FALSE))</f>
        <v>100</v>
      </c>
      <c r="G728" s="20" t="str">
        <f>'6桁'!G728</f>
        <v>※</v>
      </c>
      <c r="H728" s="12" t="str">
        <f>IF(ISBLANK('6桁'!H728)=TRUE,"",VLOOKUP(パターン表!H728, 'パターン別掛け率（入力）'!$C$3:$I$302, 7, FALSE))</f>
        <v/>
      </c>
      <c r="I728" s="20">
        <f>'6桁'!I728</f>
        <v>0</v>
      </c>
      <c r="J728" s="12" t="str">
        <f>IF(ISBLANK('6桁'!J728)=TRUE,"",VLOOKUP(パターン表!J728, 'パターン別掛け率（入力）'!$C$3:$I$302, 7, FALSE))</f>
        <v/>
      </c>
      <c r="K728" s="20">
        <f>'6桁'!K728</f>
        <v>0</v>
      </c>
      <c r="L728" s="12" t="str">
        <f>IF(ISBLANK('6桁'!L728)=TRUE,"",VLOOKUP(パターン表!L728, 'パターン別掛け率（入力）'!$C$3:$I$302, 7, FALSE))</f>
        <v/>
      </c>
      <c r="M728" s="20">
        <f>'6桁'!M728</f>
        <v>0</v>
      </c>
      <c r="N728" s="12" t="str">
        <f>IF(ISBLANK('6桁'!N728)=TRUE,"",VLOOKUP(パターン表!N728, 'パターン別掛け率（入力）'!$C$3:$I$302, 7, FALSE))</f>
        <v/>
      </c>
      <c r="O728" s="20">
        <f>'6桁'!O728</f>
        <v>0</v>
      </c>
      <c r="P728" s="14" t="str">
        <f>IF(ISBLANK('6桁'!P728)=TRUE,"",VLOOKUP(パターン表!P728, 'パターン別掛け率（入力）'!$C$3:$I$302, 7, FALSE))</f>
        <v/>
      </c>
      <c r="Q728" s="324">
        <f>'6桁'!Q728</f>
        <v>0</v>
      </c>
      <c r="V728" s="4"/>
      <c r="X728" s="4"/>
    </row>
    <row r="729" spans="2:27" ht="30" customHeight="1">
      <c r="B729" s="669"/>
      <c r="C729" s="674" t="s">
        <v>2110</v>
      </c>
      <c r="D729" s="675"/>
      <c r="E729" s="676"/>
      <c r="F729" s="12">
        <f>IF(ISBLANK('6桁'!F729)=TRUE,"",VLOOKUP(パターン表!F729, 'パターン別掛け率（入力）'!$C$3:$I$302, 7, FALSE))</f>
        <v>100</v>
      </c>
      <c r="G729" s="20">
        <f>'6桁'!G729</f>
        <v>0</v>
      </c>
      <c r="H729" s="12" t="str">
        <f>IF(ISBLANK('6桁'!H729)=TRUE,"",VLOOKUP(パターン表!H729, 'パターン別掛け率（入力）'!$C$3:$I$302, 7, FALSE))</f>
        <v/>
      </c>
      <c r="I729" s="20">
        <f>'6桁'!I729</f>
        <v>0</v>
      </c>
      <c r="J729" s="12" t="str">
        <f>IF(ISBLANK('6桁'!J729)=TRUE,"",VLOOKUP(パターン表!J729, 'パターン別掛け率（入力）'!$C$3:$I$302, 7, FALSE))</f>
        <v/>
      </c>
      <c r="K729" s="20">
        <f>'6桁'!K729</f>
        <v>0</v>
      </c>
      <c r="L729" s="12" t="str">
        <f>IF(ISBLANK('6桁'!L729)=TRUE,"",VLOOKUP(パターン表!L729, 'パターン別掛け率（入力）'!$C$3:$I$302, 7, FALSE))</f>
        <v/>
      </c>
      <c r="M729" s="20">
        <f>'6桁'!M729</f>
        <v>0</v>
      </c>
      <c r="N729" s="12" t="str">
        <f>IF(ISBLANK('6桁'!N729)=TRUE,"",VLOOKUP(パターン表!N729, 'パターン別掛け率（入力）'!$C$3:$I$302, 7, FALSE))</f>
        <v/>
      </c>
      <c r="O729" s="20">
        <f>'6桁'!O729</f>
        <v>0</v>
      </c>
      <c r="P729" s="14" t="str">
        <f>IF(ISBLANK('6桁'!P729)=TRUE,"",VLOOKUP(パターン表!P729, 'パターン別掛け率（入力）'!$C$3:$I$302, 7, FALSE))</f>
        <v/>
      </c>
      <c r="Q729" s="324">
        <f>'6桁'!Q729</f>
        <v>0</v>
      </c>
      <c r="V729" s="4"/>
      <c r="X729" s="4"/>
    </row>
    <row r="730" spans="2:27" ht="30" customHeight="1">
      <c r="B730" s="669"/>
      <c r="C730" s="674" t="s">
        <v>2111</v>
      </c>
      <c r="D730" s="675"/>
      <c r="E730" s="676"/>
      <c r="F730" s="12">
        <f>IF(ISBLANK('6桁'!F730)=TRUE,"",VLOOKUP(パターン表!F730, 'パターン別掛け率（入力）'!$C$3:$I$302, 7, FALSE))</f>
        <v>100</v>
      </c>
      <c r="G730" s="20">
        <f>'6桁'!G730</f>
        <v>0</v>
      </c>
      <c r="H730" s="12" t="str">
        <f>IF(ISBLANK('6桁'!H730)=TRUE,"",VLOOKUP(パターン表!H730, 'パターン別掛け率（入力）'!$C$3:$I$302, 7, FALSE))</f>
        <v/>
      </c>
      <c r="I730" s="20">
        <f>'6桁'!I730</f>
        <v>0</v>
      </c>
      <c r="J730" s="12" t="str">
        <f>IF(ISBLANK('6桁'!J730)=TRUE,"",VLOOKUP(パターン表!J730, 'パターン別掛け率（入力）'!$C$3:$I$302, 7, FALSE))</f>
        <v/>
      </c>
      <c r="K730" s="20">
        <f>'6桁'!K730</f>
        <v>0</v>
      </c>
      <c r="L730" s="12" t="str">
        <f>IF(ISBLANK('6桁'!L730)=TRUE,"",VLOOKUP(パターン表!L730, 'パターン別掛け率（入力）'!$C$3:$I$302, 7, FALSE))</f>
        <v/>
      </c>
      <c r="M730" s="20">
        <f>'6桁'!M730</f>
        <v>0</v>
      </c>
      <c r="N730" s="12" t="str">
        <f>IF(ISBLANK('6桁'!N730)=TRUE,"",VLOOKUP(パターン表!N730, 'パターン別掛け率（入力）'!$C$3:$I$302, 7, FALSE))</f>
        <v/>
      </c>
      <c r="O730" s="20">
        <f>'6桁'!O730</f>
        <v>0</v>
      </c>
      <c r="P730" s="14" t="str">
        <f>IF(ISBLANK('6桁'!P730)=TRUE,"",VLOOKUP(パターン表!P730, 'パターン別掛け率（入力）'!$C$3:$I$302, 7, FALSE))</f>
        <v/>
      </c>
      <c r="Q730" s="324">
        <f>'6桁'!Q730</f>
        <v>0</v>
      </c>
      <c r="V730" s="4"/>
      <c r="X730" s="4"/>
    </row>
    <row r="731" spans="2:27" ht="30" customHeight="1">
      <c r="B731" s="670"/>
      <c r="C731" s="677" t="s">
        <v>2112</v>
      </c>
      <c r="D731" s="678"/>
      <c r="E731" s="679"/>
      <c r="F731" s="100">
        <f>IF(ISBLANK('6桁'!F731)=TRUE,"",VLOOKUP(パターン表!F731, 'パターン別掛け率（入力）'!$C$3:$I$302, 7, FALSE))</f>
        <v>100</v>
      </c>
      <c r="G731" s="98">
        <f>'6桁'!G731</f>
        <v>0</v>
      </c>
      <c r="H731" s="100" t="str">
        <f>IF(ISBLANK('6桁'!H731)=TRUE,"",VLOOKUP(パターン表!H731, 'パターン別掛け率（入力）'!$C$3:$I$302, 7, FALSE))</f>
        <v/>
      </c>
      <c r="I731" s="98">
        <f>'6桁'!I731</f>
        <v>0</v>
      </c>
      <c r="J731" s="100" t="str">
        <f>IF(ISBLANK('6桁'!J731)=TRUE,"",VLOOKUP(パターン表!J731, 'パターン別掛け率（入力）'!$C$3:$I$302, 7, FALSE))</f>
        <v/>
      </c>
      <c r="K731" s="98">
        <f>'6桁'!K731</f>
        <v>0</v>
      </c>
      <c r="L731" s="100" t="str">
        <f>IF(ISBLANK('6桁'!L731)=TRUE,"",VLOOKUP(パターン表!L731, 'パターン別掛け率（入力）'!$C$3:$I$302, 7, FALSE))</f>
        <v/>
      </c>
      <c r="M731" s="98">
        <f>'6桁'!M731</f>
        <v>0</v>
      </c>
      <c r="N731" s="12" t="str">
        <f>IF(ISBLANK('6桁'!N731)=TRUE,"",VLOOKUP(パターン表!N731, 'パターン別掛け率（入力）'!$C$3:$I$302, 7, FALSE))</f>
        <v/>
      </c>
      <c r="O731" s="20">
        <f>'6桁'!O731</f>
        <v>0</v>
      </c>
      <c r="P731" s="14" t="str">
        <f>IF(ISBLANK('6桁'!P731)=TRUE,"",VLOOKUP(パターン表!P731, 'パターン別掛け率（入力）'!$C$3:$I$302, 7, FALSE))</f>
        <v/>
      </c>
      <c r="Q731" s="324">
        <f>'6桁'!Q731</f>
        <v>0</v>
      </c>
      <c r="V731" s="4"/>
      <c r="X731" s="4"/>
    </row>
    <row r="732" spans="2:27" ht="30" customHeight="1" thickBot="1">
      <c r="B732" s="382">
        <v>10</v>
      </c>
      <c r="C732" s="688" t="s">
        <v>2113</v>
      </c>
      <c r="D732" s="689"/>
      <c r="E732" s="690"/>
      <c r="F732" s="393" t="str">
        <f>IF(ISBLANK('6桁'!F732)=TRUE,"",VLOOKUP(パターン表!F732, 'パターン別掛け率（入力）'!$C$3:$I$302, 7, FALSE))</f>
        <v/>
      </c>
      <c r="G732" s="157">
        <f>'6桁'!G732</f>
        <v>0</v>
      </c>
      <c r="H732" s="393" t="str">
        <f>IF(ISBLANK('6桁'!H732)=TRUE,"",VLOOKUP(パターン表!H732, 'パターン別掛け率（入力）'!$C$3:$I$302, 7, FALSE))</f>
        <v/>
      </c>
      <c r="I732" s="157">
        <f>'6桁'!I732</f>
        <v>0</v>
      </c>
      <c r="J732" s="393">
        <f>IF(ISBLANK('6桁'!J732)=TRUE,"",VLOOKUP(パターン表!J732, 'パターン別掛け率（入力）'!$C$3:$I$302, 7, FALSE))</f>
        <v>100</v>
      </c>
      <c r="K732" s="157" t="str">
        <f>'6桁'!K732</f>
        <v>※</v>
      </c>
      <c r="L732" s="393" t="str">
        <f>IF(ISBLANK('6桁'!L732)=TRUE,"",VLOOKUP(パターン表!L732, 'パターン別掛け率（入力）'!$C$3:$I$302, 7, FALSE))</f>
        <v/>
      </c>
      <c r="M732" s="157">
        <f>'6桁'!M732</f>
        <v>0</v>
      </c>
      <c r="N732" s="15" t="str">
        <f>IF(ISBLANK('6桁'!N732)=TRUE,"",VLOOKUP(パターン表!N732, 'パターン別掛け率（入力）'!$C$3:$I$302, 7, FALSE))</f>
        <v/>
      </c>
      <c r="O732" s="21">
        <f>'6桁'!O732</f>
        <v>0</v>
      </c>
      <c r="P732" s="16" t="str">
        <f>IF(ISBLANK('6桁'!P732)=TRUE,"",VLOOKUP(パターン表!P732, 'パターン別掛け率（入力）'!$C$3:$I$302, 7, FALSE))</f>
        <v/>
      </c>
      <c r="Q732" s="326">
        <f>'6桁'!Q732</f>
        <v>0</v>
      </c>
      <c r="V732" s="4"/>
      <c r="X732" s="4"/>
    </row>
    <row r="733" spans="2:27" ht="52.5" customHeight="1">
      <c r="B733" s="545" t="s">
        <v>2119</v>
      </c>
      <c r="C733" s="588"/>
      <c r="D733" s="588"/>
      <c r="E733" s="588"/>
      <c r="F733" s="588"/>
      <c r="G733" s="588"/>
      <c r="H733" s="588"/>
      <c r="I733" s="588"/>
      <c r="J733" s="588"/>
      <c r="K733" s="588"/>
      <c r="L733" s="588"/>
      <c r="M733" s="588"/>
      <c r="N733" s="589"/>
      <c r="O733" s="589"/>
      <c r="P733" s="589"/>
      <c r="Q733" s="589"/>
      <c r="R733" s="589"/>
      <c r="S733" s="589"/>
    </row>
    <row r="734" spans="2:27" ht="13.5" customHeight="1">
      <c r="C734" s="315"/>
      <c r="D734" s="315"/>
      <c r="E734" s="315"/>
      <c r="F734" s="81"/>
      <c r="G734" s="315"/>
      <c r="H734" s="10"/>
      <c r="I734" s="17"/>
      <c r="J734" s="10"/>
      <c r="K734" s="17"/>
      <c r="L734" s="10"/>
      <c r="M734" s="22"/>
      <c r="N734" s="10"/>
      <c r="O734" s="407"/>
      <c r="P734" s="10"/>
      <c r="Q734" s="17"/>
    </row>
    <row r="735" spans="2:27" ht="14.25" customHeight="1" thickBot="1">
      <c r="B735" s="54"/>
      <c r="C735" s="315"/>
      <c r="D735" s="315"/>
      <c r="E735" s="315"/>
      <c r="F735" s="10"/>
      <c r="G735" s="17"/>
      <c r="H735" s="10"/>
      <c r="I735" s="17"/>
      <c r="J735" s="10"/>
      <c r="K735" s="22"/>
      <c r="L735" s="10"/>
      <c r="M735" s="17"/>
      <c r="N735" s="10"/>
      <c r="O735" s="407"/>
      <c r="P735" s="10"/>
      <c r="Q735" s="22"/>
    </row>
    <row r="736" spans="2:27" ht="25.5" customHeight="1" thickTop="1" thickBot="1">
      <c r="B736" s="518" t="s">
        <v>36</v>
      </c>
      <c r="C736" s="519"/>
      <c r="D736" s="519"/>
      <c r="E736" s="519"/>
      <c r="F736" s="519"/>
      <c r="G736" s="519"/>
      <c r="H736" s="519"/>
      <c r="I736" s="519"/>
      <c r="J736" s="519"/>
      <c r="K736" s="519"/>
      <c r="L736" s="519"/>
      <c r="M736" s="519"/>
      <c r="N736" s="519"/>
      <c r="O736" s="519"/>
      <c r="P736" s="519"/>
      <c r="Q736" s="519"/>
      <c r="R736" s="519"/>
      <c r="S736" s="519"/>
      <c r="T736" s="519"/>
      <c r="U736" s="519"/>
      <c r="V736" s="519"/>
      <c r="W736" s="519"/>
      <c r="X736" s="519"/>
      <c r="Y736" s="519"/>
      <c r="Z736" s="519"/>
      <c r="AA736" s="520"/>
    </row>
    <row r="737" spans="2:24" ht="20.25" customHeight="1" thickTop="1" thickBot="1"/>
    <row r="738" spans="2:24" ht="20.100000000000001" customHeight="1" thickBot="1">
      <c r="B738" s="691" t="s">
        <v>452</v>
      </c>
      <c r="C738" s="534" t="s">
        <v>524</v>
      </c>
      <c r="D738" s="637"/>
      <c r="E738" s="637"/>
      <c r="F738" s="531" t="s">
        <v>453</v>
      </c>
      <c r="G738" s="532"/>
      <c r="H738" s="532"/>
      <c r="I738" s="532"/>
      <c r="J738" s="532"/>
      <c r="K738" s="532"/>
      <c r="L738" s="532"/>
      <c r="M738" s="532"/>
      <c r="N738" s="532"/>
      <c r="O738" s="532"/>
      <c r="P738" s="532"/>
      <c r="Q738" s="533"/>
      <c r="R738" s="11"/>
      <c r="S738" s="11"/>
      <c r="X738" s="4"/>
    </row>
    <row r="739" spans="2:24" ht="39.950000000000003" customHeight="1">
      <c r="B739" s="692"/>
      <c r="C739" s="536"/>
      <c r="D739" s="547"/>
      <c r="E739" s="547"/>
      <c r="F739" s="683" t="s">
        <v>932</v>
      </c>
      <c r="G739" s="694"/>
      <c r="H739" s="683" t="s">
        <v>935</v>
      </c>
      <c r="I739" s="694"/>
      <c r="J739" s="695" t="s">
        <v>847</v>
      </c>
      <c r="K739" s="694"/>
      <c r="L739" s="683" t="s">
        <v>848</v>
      </c>
      <c r="M739" s="694"/>
      <c r="N739" s="683" t="s">
        <v>849</v>
      </c>
      <c r="O739" s="694"/>
      <c r="P739" s="683" t="s">
        <v>2120</v>
      </c>
      <c r="Q739" s="694"/>
      <c r="V739" s="4"/>
      <c r="X739" s="4"/>
    </row>
    <row r="740" spans="2:24" ht="20.100000000000001" customHeight="1" thickBot="1">
      <c r="B740" s="693" t="s">
        <v>525</v>
      </c>
      <c r="C740" s="538"/>
      <c r="D740" s="618"/>
      <c r="E740" s="618"/>
      <c r="F740" s="514" t="s">
        <v>825</v>
      </c>
      <c r="G740" s="515"/>
      <c r="H740" s="514" t="s">
        <v>825</v>
      </c>
      <c r="I740" s="515"/>
      <c r="J740" s="555" t="s">
        <v>825</v>
      </c>
      <c r="K740" s="515"/>
      <c r="L740" s="514" t="s">
        <v>825</v>
      </c>
      <c r="M740" s="515"/>
      <c r="N740" s="514" t="s">
        <v>825</v>
      </c>
      <c r="O740" s="515"/>
      <c r="P740" s="514" t="s">
        <v>825</v>
      </c>
      <c r="Q740" s="515"/>
      <c r="V740" s="4"/>
      <c r="X740" s="4"/>
    </row>
    <row r="741" spans="2:24" ht="30" customHeight="1">
      <c r="B741" s="687">
        <v>16</v>
      </c>
      <c r="C741" s="680" t="s">
        <v>64</v>
      </c>
      <c r="D741" s="681"/>
      <c r="E741" s="682"/>
      <c r="F741" s="172" t="str">
        <f>IF(ISBLANK('6桁'!F741)=TRUE,"",VLOOKUP(パターン表!F741, 'パターン別掛け率（入力）'!$C$3:$I$302, 7, FALSE))</f>
        <v/>
      </c>
      <c r="G741" s="125">
        <f>'6桁'!G741</f>
        <v>0</v>
      </c>
      <c r="H741" s="208" t="str">
        <f>IF(ISBLANK('6桁'!H741)=TRUE,"",VLOOKUP(パターン表!H741, 'パターン別掛け率（入力）'!$C$3:$I$302, 7, FALSE))</f>
        <v/>
      </c>
      <c r="I741" s="125">
        <f>'6桁'!I741</f>
        <v>0</v>
      </c>
      <c r="J741" s="172">
        <f>IF(ISBLANK('6桁'!J741)=TRUE,"",VLOOKUP(パターン表!J741, 'パターン別掛け率（入力）'!$C$3:$I$302, 7, FALSE))</f>
        <v>100</v>
      </c>
      <c r="K741" s="125">
        <f>'6桁'!K741</f>
        <v>0</v>
      </c>
      <c r="L741" s="182" t="str">
        <f>IF(ISBLANK('6桁'!L741)=TRUE,"",VLOOKUP(パターン表!L741, 'パターン別掛け率（入力）'!$C$3:$I$302, 7, FALSE))</f>
        <v/>
      </c>
      <c r="M741" s="125">
        <f>'6桁'!M741</f>
        <v>0</v>
      </c>
      <c r="N741" s="172" t="str">
        <f>IF(ISBLANK('6桁'!N741)=TRUE,"",VLOOKUP(パターン表!N741, 'パターン別掛け率（入力）'!$C$3:$I$302, 7, FALSE))</f>
        <v/>
      </c>
      <c r="O741" s="125">
        <f>'6桁'!O741</f>
        <v>0</v>
      </c>
      <c r="P741" s="172" t="str">
        <f>IF(ISBLANK('6桁'!P741)=TRUE,"",VLOOKUP(パターン表!P741, 'パターン別掛け率（入力）'!$C$3:$I$302, 7, FALSE))</f>
        <v/>
      </c>
      <c r="Q741" s="125">
        <f>'6桁'!Q741</f>
        <v>0</v>
      </c>
      <c r="V741" s="4"/>
      <c r="X741" s="4"/>
    </row>
    <row r="742" spans="2:24" ht="30" customHeight="1">
      <c r="B742" s="669"/>
      <c r="C742" s="674" t="s">
        <v>829</v>
      </c>
      <c r="D742" s="675"/>
      <c r="E742" s="676"/>
      <c r="F742" s="176">
        <f>IF(ISBLANK('6桁'!F742)=TRUE,"",VLOOKUP(パターン表!F742, 'パターン別掛け率（入力）'!$C$3:$I$302, 7, FALSE))</f>
        <v>100</v>
      </c>
      <c r="G742" s="96">
        <f>'6桁'!G742</f>
        <v>0</v>
      </c>
      <c r="H742" s="209" t="str">
        <f>IF(ISBLANK('6桁'!H742)=TRUE,"",VLOOKUP(パターン表!H742, 'パターン別掛け率（入力）'!$C$3:$I$302, 7, FALSE))</f>
        <v/>
      </c>
      <c r="I742" s="96">
        <f>'6桁'!I742</f>
        <v>0</v>
      </c>
      <c r="J742" s="176" t="str">
        <f>IF(ISBLANK('6桁'!J742)=TRUE,"",VLOOKUP(パターン表!J742, 'パターン別掛け率（入力）'!$C$3:$I$302, 7, FALSE))</f>
        <v/>
      </c>
      <c r="K742" s="96">
        <f>'6桁'!K742</f>
        <v>0</v>
      </c>
      <c r="L742" s="183">
        <f>IF(ISBLANK('6桁'!L742)=TRUE,"",VLOOKUP(パターン表!L742, 'パターン別掛け率（入力）'!$C$3:$I$302, 7, FALSE))</f>
        <v>100</v>
      </c>
      <c r="M742" s="96">
        <f>'6桁'!M742</f>
        <v>0</v>
      </c>
      <c r="N742" s="176" t="str">
        <f>IF(ISBLANK('6桁'!N742)=TRUE,"",VLOOKUP(パターン表!N742, 'パターン別掛け率（入力）'!$C$3:$I$302, 7, FALSE))</f>
        <v/>
      </c>
      <c r="O742" s="96">
        <f>'6桁'!O742</f>
        <v>0</v>
      </c>
      <c r="P742" s="176" t="str">
        <f>IF(ISBLANK('6桁'!P742)=TRUE,"",VLOOKUP(パターン表!P742, 'パターン別掛け率（入力）'!$C$3:$I$302, 7, FALSE))</f>
        <v/>
      </c>
      <c r="Q742" s="96">
        <f>'6桁'!Q742</f>
        <v>0</v>
      </c>
      <c r="V742" s="4"/>
      <c r="X742" s="4"/>
    </row>
    <row r="743" spans="2:24" ht="30" customHeight="1">
      <c r="B743" s="669"/>
      <c r="C743" s="674" t="s">
        <v>526</v>
      </c>
      <c r="D743" s="675"/>
      <c r="E743" s="676"/>
      <c r="F743" s="176" t="str">
        <f>IF(ISBLANK('6桁'!F743)=TRUE,"",VLOOKUP(パターン表!F743, 'パターン別掛け率（入力）'!$C$3:$I$302, 7, FALSE))</f>
        <v/>
      </c>
      <c r="G743" s="96">
        <f>'6桁'!G743</f>
        <v>0</v>
      </c>
      <c r="H743" s="209" t="str">
        <f>IF(ISBLANK('6桁'!H743)=TRUE,"",VLOOKUP(パターン表!H743, 'パターン別掛け率（入力）'!$C$3:$I$302, 7, FALSE))</f>
        <v/>
      </c>
      <c r="I743" s="96">
        <f>'6桁'!I743</f>
        <v>0</v>
      </c>
      <c r="J743" s="176" t="str">
        <f>IF(ISBLANK('6桁'!J743)=TRUE,"",VLOOKUP(パターン表!J743, 'パターン別掛け率（入力）'!$C$3:$I$302, 7, FALSE))</f>
        <v/>
      </c>
      <c r="K743" s="96">
        <f>'6桁'!K743</f>
        <v>0</v>
      </c>
      <c r="L743" s="183" t="str">
        <f>IF(ISBLANK('6桁'!L743)=TRUE,"",VLOOKUP(パターン表!L743, 'パターン別掛け率（入力）'!$C$3:$I$302, 7, FALSE))</f>
        <v/>
      </c>
      <c r="M743" s="96">
        <f>'6桁'!M743</f>
        <v>0</v>
      </c>
      <c r="N743" s="176">
        <f>IF(ISBLANK('6桁'!N743)=TRUE,"",VLOOKUP(パターン表!N743, 'パターン別掛け率（入力）'!$C$3:$I$302, 7, FALSE))</f>
        <v>100</v>
      </c>
      <c r="O743" s="96">
        <f>'6桁'!O743</f>
        <v>0</v>
      </c>
      <c r="P743" s="176" t="str">
        <f>IF(ISBLANK('6桁'!P743)=TRUE,"",VLOOKUP(パターン表!P743, 'パターン別掛け率（入力）'!$C$3:$I$302, 7, FALSE))</f>
        <v/>
      </c>
      <c r="Q743" s="96">
        <f>'6桁'!Q743</f>
        <v>0</v>
      </c>
      <c r="V743" s="4"/>
      <c r="X743" s="4"/>
    </row>
    <row r="744" spans="2:24" ht="30" customHeight="1">
      <c r="B744" s="669"/>
      <c r="C744" s="674" t="s">
        <v>830</v>
      </c>
      <c r="D744" s="675"/>
      <c r="E744" s="676"/>
      <c r="F744" s="176">
        <f>IF(ISBLANK('6桁'!F744)=TRUE,"",VLOOKUP(パターン表!F744, 'パターン別掛け率（入力）'!$C$3:$I$302, 7, FALSE))</f>
        <v>100</v>
      </c>
      <c r="G744" s="96">
        <f>'6桁'!G744</f>
        <v>0</v>
      </c>
      <c r="H744" s="209" t="str">
        <f>IF(ISBLANK('6桁'!H744)=TRUE,"",VLOOKUP(パターン表!H744, 'パターン別掛け率（入力）'!$C$3:$I$302, 7, FALSE))</f>
        <v/>
      </c>
      <c r="I744" s="96">
        <f>'6桁'!I744</f>
        <v>0</v>
      </c>
      <c r="J744" s="176" t="str">
        <f>IF(ISBLANK('6桁'!J744)=TRUE,"",VLOOKUP(パターン表!J744, 'パターン別掛け率（入力）'!$C$3:$I$302, 7, FALSE))</f>
        <v/>
      </c>
      <c r="K744" s="96">
        <f>'6桁'!K744</f>
        <v>0</v>
      </c>
      <c r="L744" s="183" t="str">
        <f>IF(ISBLANK('6桁'!L744)=TRUE,"",VLOOKUP(パターン表!L744, 'パターン別掛け率（入力）'!$C$3:$I$302, 7, FALSE))</f>
        <v/>
      </c>
      <c r="M744" s="96">
        <f>'6桁'!M744</f>
        <v>0</v>
      </c>
      <c r="N744" s="176" t="str">
        <f>IF(ISBLANK('6桁'!N744)=TRUE,"",VLOOKUP(パターン表!N744, 'パターン別掛け率（入力）'!$C$3:$I$302, 7, FALSE))</f>
        <v/>
      </c>
      <c r="O744" s="96">
        <f>'6桁'!O744</f>
        <v>0</v>
      </c>
      <c r="P744" s="176" t="str">
        <f>IF(ISBLANK('6桁'!P744)=TRUE,"",VLOOKUP(パターン表!P744, 'パターン別掛け率（入力）'!$C$3:$I$302, 7, FALSE))</f>
        <v/>
      </c>
      <c r="Q744" s="96">
        <f>'6桁'!Q744</f>
        <v>0</v>
      </c>
      <c r="V744" s="4"/>
      <c r="X744" s="4"/>
    </row>
    <row r="745" spans="2:24" ht="30" customHeight="1">
      <c r="B745" s="669"/>
      <c r="C745" s="674" t="s">
        <v>831</v>
      </c>
      <c r="D745" s="675"/>
      <c r="E745" s="676"/>
      <c r="F745" s="176">
        <f>IF(ISBLANK('6桁'!F745)=TRUE,"",VLOOKUP(パターン表!F745, 'パターン別掛け率（入力）'!$C$3:$I$302, 7, FALSE))</f>
        <v>100</v>
      </c>
      <c r="G745" s="96">
        <f>'6桁'!G745</f>
        <v>0</v>
      </c>
      <c r="H745" s="209" t="str">
        <f>IF(ISBLANK('6桁'!H745)=TRUE,"",VLOOKUP(パターン表!H745, 'パターン別掛け率（入力）'!$C$3:$I$302, 7, FALSE))</f>
        <v/>
      </c>
      <c r="I745" s="96">
        <f>'6桁'!I745</f>
        <v>0</v>
      </c>
      <c r="J745" s="176" t="str">
        <f>IF(ISBLANK('6桁'!J745)=TRUE,"",VLOOKUP(パターン表!J745, 'パターン別掛け率（入力）'!$C$3:$I$302, 7, FALSE))</f>
        <v/>
      </c>
      <c r="K745" s="96">
        <f>'6桁'!K745</f>
        <v>0</v>
      </c>
      <c r="L745" s="183" t="str">
        <f>IF(ISBLANK('6桁'!L745)=TRUE,"",VLOOKUP(パターン表!L745, 'パターン別掛け率（入力）'!$C$3:$I$302, 7, FALSE))</f>
        <v/>
      </c>
      <c r="M745" s="96">
        <f>'6桁'!M745</f>
        <v>0</v>
      </c>
      <c r="N745" s="176" t="str">
        <f>IF(ISBLANK('6桁'!N745)=TRUE,"",VLOOKUP(パターン表!N745, 'パターン別掛け率（入力）'!$C$3:$I$302, 7, FALSE))</f>
        <v/>
      </c>
      <c r="O745" s="96">
        <f>'6桁'!O745</f>
        <v>0</v>
      </c>
      <c r="P745" s="176" t="str">
        <f>IF(ISBLANK('6桁'!P745)=TRUE,"",VLOOKUP(パターン表!P745, 'パターン別掛け率（入力）'!$C$3:$I$302, 7, FALSE))</f>
        <v/>
      </c>
      <c r="Q745" s="96">
        <f>'6桁'!Q745</f>
        <v>0</v>
      </c>
      <c r="V745" s="4"/>
      <c r="X745" s="4"/>
    </row>
    <row r="746" spans="2:24" ht="30" customHeight="1">
      <c r="B746" s="669"/>
      <c r="C746" s="674" t="s">
        <v>983</v>
      </c>
      <c r="D746" s="675"/>
      <c r="E746" s="676"/>
      <c r="F746" s="176">
        <f>IF(ISBLANK('6桁'!F746)=TRUE,"",VLOOKUP(パターン表!F746, 'パターン別掛け率（入力）'!$C$3:$I$302, 7, FALSE))</f>
        <v>100</v>
      </c>
      <c r="G746" s="96">
        <f>'6桁'!G746</f>
        <v>0</v>
      </c>
      <c r="H746" s="209" t="str">
        <f>IF(ISBLANK('6桁'!H746)=TRUE,"",VLOOKUP(パターン表!H746, 'パターン別掛け率（入力）'!$C$3:$I$302, 7, FALSE))</f>
        <v/>
      </c>
      <c r="I746" s="96">
        <f>'6桁'!I746</f>
        <v>0</v>
      </c>
      <c r="J746" s="176" t="str">
        <f>IF(ISBLANK('6桁'!J746)=TRUE,"",VLOOKUP(パターン表!J746, 'パターン別掛け率（入力）'!$C$3:$I$302, 7, FALSE))</f>
        <v/>
      </c>
      <c r="K746" s="96">
        <f>'6桁'!K746</f>
        <v>0</v>
      </c>
      <c r="L746" s="183">
        <f>IF(ISBLANK('6桁'!L746)=TRUE,"",VLOOKUP(パターン表!L746, 'パターン別掛け率（入力）'!$C$3:$I$302, 7, FALSE))</f>
        <v>100</v>
      </c>
      <c r="M746" s="96">
        <f>'6桁'!M746</f>
        <v>0</v>
      </c>
      <c r="N746" s="176">
        <f>IF(ISBLANK('6桁'!N746)=TRUE,"",VLOOKUP(パターン表!N746, 'パターン別掛け率（入力）'!$C$3:$I$302, 7, FALSE))</f>
        <v>100</v>
      </c>
      <c r="O746" s="96">
        <f>'6桁'!O746</f>
        <v>0</v>
      </c>
      <c r="P746" s="176" t="str">
        <f>IF(ISBLANK('6桁'!P746)=TRUE,"",VLOOKUP(パターン表!P746, 'パターン別掛け率（入力）'!$C$3:$I$302, 7, FALSE))</f>
        <v/>
      </c>
      <c r="Q746" s="96">
        <f>'6桁'!Q746</f>
        <v>0</v>
      </c>
      <c r="V746" s="4"/>
      <c r="X746" s="4"/>
    </row>
    <row r="747" spans="2:24" ht="30" customHeight="1">
      <c r="B747" s="669"/>
      <c r="C747" s="674" t="s">
        <v>984</v>
      </c>
      <c r="D747" s="675"/>
      <c r="E747" s="676"/>
      <c r="F747" s="176">
        <f>IF(ISBLANK('6桁'!F747)=TRUE,"",VLOOKUP(パターン表!F747, 'パターン別掛け率（入力）'!$C$3:$I$302, 7, FALSE))</f>
        <v>100</v>
      </c>
      <c r="G747" s="96">
        <f>'6桁'!G747</f>
        <v>0</v>
      </c>
      <c r="H747" s="209" t="str">
        <f>IF(ISBLANK('6桁'!H747)=TRUE,"",VLOOKUP(パターン表!H747, 'パターン別掛け率（入力）'!$C$3:$I$302, 7, FALSE))</f>
        <v/>
      </c>
      <c r="I747" s="96">
        <f>'6桁'!I747</f>
        <v>0</v>
      </c>
      <c r="J747" s="176" t="str">
        <f>IF(ISBLANK('6桁'!J747)=TRUE,"",VLOOKUP(パターン表!J747, 'パターン別掛け率（入力）'!$C$3:$I$302, 7, FALSE))</f>
        <v/>
      </c>
      <c r="K747" s="96">
        <f>'6桁'!K747</f>
        <v>0</v>
      </c>
      <c r="L747" s="183">
        <f>IF(ISBLANK('6桁'!L747)=TRUE,"",VLOOKUP(パターン表!L747, 'パターン別掛け率（入力）'!$C$3:$I$302, 7, FALSE))</f>
        <v>100</v>
      </c>
      <c r="M747" s="96">
        <f>'6桁'!M747</f>
        <v>0</v>
      </c>
      <c r="N747" s="176" t="str">
        <f>IF(ISBLANK('6桁'!N747)=TRUE,"",VLOOKUP(パターン表!N747, 'パターン別掛け率（入力）'!$C$3:$I$302, 7, FALSE))</f>
        <v/>
      </c>
      <c r="O747" s="96">
        <f>'6桁'!O747</f>
        <v>0</v>
      </c>
      <c r="P747" s="176" t="str">
        <f>IF(ISBLANK('6桁'!P747)=TRUE,"",VLOOKUP(パターン表!P747, 'パターン別掛け率（入力）'!$C$3:$I$302, 7, FALSE))</f>
        <v/>
      </c>
      <c r="Q747" s="96">
        <f>'6桁'!Q747</f>
        <v>0</v>
      </c>
      <c r="V747" s="4"/>
      <c r="X747" s="4"/>
    </row>
    <row r="748" spans="2:24" ht="30" customHeight="1">
      <c r="B748" s="669"/>
      <c r="C748" s="674" t="s">
        <v>832</v>
      </c>
      <c r="D748" s="675"/>
      <c r="E748" s="676"/>
      <c r="F748" s="176">
        <f>IF(ISBLANK('6桁'!F748)=TRUE,"",VLOOKUP(パターン表!F748, 'パターン別掛け率（入力）'!$C$3:$I$302, 7, FALSE))</f>
        <v>100</v>
      </c>
      <c r="G748" s="96">
        <f>'6桁'!G748</f>
        <v>0</v>
      </c>
      <c r="H748" s="209" t="str">
        <f>IF(ISBLANK('6桁'!H748)=TRUE,"",VLOOKUP(パターン表!H748, 'パターン別掛け率（入力）'!$C$3:$I$302, 7, FALSE))</f>
        <v/>
      </c>
      <c r="I748" s="96">
        <f>'6桁'!I748</f>
        <v>0</v>
      </c>
      <c r="J748" s="176" t="str">
        <f>IF(ISBLANK('6桁'!J748)=TRUE,"",VLOOKUP(パターン表!J748, 'パターン別掛け率（入力）'!$C$3:$I$302, 7, FALSE))</f>
        <v/>
      </c>
      <c r="K748" s="96">
        <f>'6桁'!K748</f>
        <v>0</v>
      </c>
      <c r="L748" s="183">
        <f>IF(ISBLANK('6桁'!L748)=TRUE,"",VLOOKUP(パターン表!L748, 'パターン別掛け率（入力）'!$C$3:$I$302, 7, FALSE))</f>
        <v>100</v>
      </c>
      <c r="M748" s="96">
        <f>'6桁'!M748</f>
        <v>0</v>
      </c>
      <c r="N748" s="176" t="str">
        <f>IF(ISBLANK('6桁'!N748)=TRUE,"",VLOOKUP(パターン表!N748, 'パターン別掛け率（入力）'!$C$3:$I$302, 7, FALSE))</f>
        <v/>
      </c>
      <c r="O748" s="96">
        <f>'6桁'!O748</f>
        <v>0</v>
      </c>
      <c r="P748" s="176" t="str">
        <f>IF(ISBLANK('6桁'!P748)=TRUE,"",VLOOKUP(パターン表!P748, 'パターン別掛け率（入力）'!$C$3:$I$302, 7, FALSE))</f>
        <v/>
      </c>
      <c r="Q748" s="96">
        <f>'6桁'!Q748</f>
        <v>0</v>
      </c>
      <c r="V748" s="4"/>
      <c r="X748" s="4"/>
    </row>
    <row r="749" spans="2:24" ht="30" customHeight="1">
      <c r="B749" s="669"/>
      <c r="C749" s="674" t="s">
        <v>427</v>
      </c>
      <c r="D749" s="675"/>
      <c r="E749" s="676"/>
      <c r="F749" s="176" t="str">
        <f>IF(ISBLANK('6桁'!F749)=TRUE,"",VLOOKUP(パターン表!F749, 'パターン別掛け率（入力）'!$C$3:$I$302, 7, FALSE))</f>
        <v/>
      </c>
      <c r="G749" s="96">
        <f>'6桁'!G749</f>
        <v>0</v>
      </c>
      <c r="H749" s="209" t="str">
        <f>IF(ISBLANK('6桁'!H749)=TRUE,"",VLOOKUP(パターン表!H749, 'パターン別掛け率（入力）'!$C$3:$I$302, 7, FALSE))</f>
        <v/>
      </c>
      <c r="I749" s="96">
        <f>'6桁'!I749</f>
        <v>0</v>
      </c>
      <c r="J749" s="176" t="str">
        <f>IF(ISBLANK('6桁'!J749)=TRUE,"",VLOOKUP(パターン表!J749, 'パターン別掛け率（入力）'!$C$3:$I$302, 7, FALSE))</f>
        <v/>
      </c>
      <c r="K749" s="96">
        <f>'6桁'!K749</f>
        <v>0</v>
      </c>
      <c r="L749" s="183" t="str">
        <f>IF(ISBLANK('6桁'!L749)=TRUE,"",VLOOKUP(パターン表!L749, 'パターン別掛け率（入力）'!$C$3:$I$302, 7, FALSE))</f>
        <v/>
      </c>
      <c r="M749" s="96">
        <f>'6桁'!M749</f>
        <v>0</v>
      </c>
      <c r="N749" s="176">
        <f>IF(ISBLANK('6桁'!N749)=TRUE,"",VLOOKUP(パターン表!N749, 'パターン別掛け率（入力）'!$C$3:$I$302, 7, FALSE))</f>
        <v>100</v>
      </c>
      <c r="O749" s="96">
        <f>'6桁'!O749</f>
        <v>0</v>
      </c>
      <c r="P749" s="176" t="str">
        <f>IF(ISBLANK('6桁'!P749)=TRUE,"",VLOOKUP(パターン表!P749, 'パターン別掛け率（入力）'!$C$3:$I$302, 7, FALSE))</f>
        <v/>
      </c>
      <c r="Q749" s="96">
        <f>'6桁'!Q749</f>
        <v>0</v>
      </c>
      <c r="V749" s="4"/>
      <c r="X749" s="4"/>
    </row>
    <row r="750" spans="2:24" ht="30" customHeight="1">
      <c r="B750" s="669"/>
      <c r="C750" s="674" t="s">
        <v>833</v>
      </c>
      <c r="D750" s="675"/>
      <c r="E750" s="676"/>
      <c r="F750" s="176">
        <f>IF(ISBLANK('6桁'!F750)=TRUE,"",VLOOKUP(パターン表!F750, 'パターン別掛け率（入力）'!$C$3:$I$302, 7, FALSE))</f>
        <v>100</v>
      </c>
      <c r="G750" s="96">
        <f>'6桁'!G750</f>
        <v>0</v>
      </c>
      <c r="H750" s="209" t="str">
        <f>IF(ISBLANK('6桁'!H750)=TRUE,"",VLOOKUP(パターン表!H750, 'パターン別掛け率（入力）'!$C$3:$I$302, 7, FALSE))</f>
        <v/>
      </c>
      <c r="I750" s="96">
        <f>'6桁'!I750</f>
        <v>0</v>
      </c>
      <c r="J750" s="176" t="str">
        <f>IF(ISBLANK('6桁'!J750)=TRUE,"",VLOOKUP(パターン表!J750, 'パターン別掛け率（入力）'!$C$3:$I$302, 7, FALSE))</f>
        <v/>
      </c>
      <c r="K750" s="96">
        <f>'6桁'!K750</f>
        <v>0</v>
      </c>
      <c r="L750" s="183">
        <f>IF(ISBLANK('6桁'!L750)=TRUE,"",VLOOKUP(パターン表!L750, 'パターン別掛け率（入力）'!$C$3:$I$302, 7, FALSE))</f>
        <v>100</v>
      </c>
      <c r="M750" s="96">
        <f>'6桁'!M750</f>
        <v>0</v>
      </c>
      <c r="N750" s="176" t="str">
        <f>IF(ISBLANK('6桁'!N750)=TRUE,"",VLOOKUP(パターン表!N750, 'パターン別掛け率（入力）'!$C$3:$I$302, 7, FALSE))</f>
        <v/>
      </c>
      <c r="O750" s="96">
        <f>'6桁'!O750</f>
        <v>0</v>
      </c>
      <c r="P750" s="176" t="str">
        <f>IF(ISBLANK('6桁'!P750)=TRUE,"",VLOOKUP(パターン表!P750, 'パターン別掛け率（入力）'!$C$3:$I$302, 7, FALSE))</f>
        <v/>
      </c>
      <c r="Q750" s="96">
        <f>'6桁'!Q750</f>
        <v>0</v>
      </c>
      <c r="V750" s="4"/>
      <c r="X750" s="4"/>
    </row>
    <row r="751" spans="2:24" ht="30" customHeight="1">
      <c r="B751" s="669"/>
      <c r="C751" s="674" t="s">
        <v>834</v>
      </c>
      <c r="D751" s="675"/>
      <c r="E751" s="676"/>
      <c r="F751" s="173">
        <f>IF(ISBLANK('6桁'!F751)=TRUE,"",VLOOKUP(パターン表!F751, 'パターン別掛け率（入力）'!$C$3:$I$302, 7, FALSE))</f>
        <v>100</v>
      </c>
      <c r="G751" s="360">
        <f>'6桁'!G751</f>
        <v>0</v>
      </c>
      <c r="H751" s="210" t="str">
        <f>IF(ISBLANK('6桁'!H751)=TRUE,"",VLOOKUP(パターン表!H751, 'パターン別掛け率（入力）'!$C$3:$I$302, 7, FALSE))</f>
        <v/>
      </c>
      <c r="I751" s="360">
        <f>'6桁'!I751</f>
        <v>0</v>
      </c>
      <c r="J751" s="173" t="str">
        <f>IF(ISBLANK('6桁'!J751)=TRUE,"",VLOOKUP(パターン表!J751, 'パターン別掛け率（入力）'!$C$3:$I$302, 7, FALSE))</f>
        <v/>
      </c>
      <c r="K751" s="360">
        <f>'6桁'!K751</f>
        <v>0</v>
      </c>
      <c r="L751" s="194">
        <f>IF(ISBLANK('6桁'!L751)=TRUE,"",VLOOKUP(パターン表!L751, 'パターン別掛け率（入力）'!$C$3:$I$302, 7, FALSE))</f>
        <v>100</v>
      </c>
      <c r="M751" s="360">
        <f>'6桁'!M751</f>
        <v>0</v>
      </c>
      <c r="N751" s="173">
        <f>IF(ISBLANK('6桁'!N751)=TRUE,"",VLOOKUP(パターン表!N751, 'パターン別掛け率（入力）'!$C$3:$I$302, 7, FALSE))</f>
        <v>100</v>
      </c>
      <c r="O751" s="360">
        <f>'6桁'!O751</f>
        <v>0</v>
      </c>
      <c r="P751" s="173" t="str">
        <f>IF(ISBLANK('6桁'!P751)=TRUE,"",VLOOKUP(パターン表!P751, 'パターン別掛け率（入力）'!$C$3:$I$302, 7, FALSE))</f>
        <v/>
      </c>
      <c r="Q751" s="360">
        <f>'6桁'!Q751</f>
        <v>0</v>
      </c>
      <c r="T751" s="40" t="s">
        <v>719</v>
      </c>
      <c r="V751" s="4"/>
      <c r="X751" s="4"/>
    </row>
    <row r="752" spans="2:24" ht="30" customHeight="1">
      <c r="B752" s="669"/>
      <c r="C752" s="674" t="s">
        <v>835</v>
      </c>
      <c r="D752" s="675"/>
      <c r="E752" s="676"/>
      <c r="F752" s="176">
        <f>IF(ISBLANK('6桁'!F752)=TRUE,"",VLOOKUP(パターン表!F752, 'パターン別掛け率（入力）'!$C$3:$I$302, 7, FALSE))</f>
        <v>100</v>
      </c>
      <c r="G752" s="96">
        <f>'6桁'!G752</f>
        <v>0</v>
      </c>
      <c r="H752" s="209" t="str">
        <f>IF(ISBLANK('6桁'!H752)=TRUE,"",VLOOKUP(パターン表!H752, 'パターン別掛け率（入力）'!$C$3:$I$302, 7, FALSE))</f>
        <v/>
      </c>
      <c r="I752" s="96">
        <f>'6桁'!I752</f>
        <v>0</v>
      </c>
      <c r="J752" s="176" t="str">
        <f>IF(ISBLANK('6桁'!J752)=TRUE,"",VLOOKUP(パターン表!J752, 'パターン別掛け率（入力）'!$C$3:$I$302, 7, FALSE))</f>
        <v/>
      </c>
      <c r="K752" s="96">
        <f>'6桁'!K752</f>
        <v>0</v>
      </c>
      <c r="L752" s="183">
        <f>IF(ISBLANK('6桁'!L752)=TRUE,"",VLOOKUP(パターン表!L752, 'パターン別掛け率（入力）'!$C$3:$I$302, 7, FALSE))</f>
        <v>100</v>
      </c>
      <c r="M752" s="96">
        <f>'6桁'!M752</f>
        <v>0</v>
      </c>
      <c r="N752" s="176">
        <f>IF(ISBLANK('6桁'!N752)=TRUE,"",VLOOKUP(パターン表!N752, 'パターン別掛け率（入力）'!$C$3:$I$302, 7, FALSE))</f>
        <v>100</v>
      </c>
      <c r="O752" s="96">
        <f>'6桁'!O752</f>
        <v>0</v>
      </c>
      <c r="P752" s="176" t="str">
        <f>IF(ISBLANK('6桁'!P752)=TRUE,"",VLOOKUP(パターン表!P752, 'パターン別掛け率（入力）'!$C$3:$I$302, 7, FALSE))</f>
        <v/>
      </c>
      <c r="Q752" s="96">
        <f>'6桁'!Q752</f>
        <v>0</v>
      </c>
      <c r="V752" s="4"/>
      <c r="X752" s="4"/>
    </row>
    <row r="753" spans="2:24" ht="30" customHeight="1">
      <c r="B753" s="669"/>
      <c r="C753" s="674" t="s">
        <v>836</v>
      </c>
      <c r="D753" s="675"/>
      <c r="E753" s="676"/>
      <c r="F753" s="176">
        <f>IF(ISBLANK('6桁'!F753)=TRUE,"",VLOOKUP(パターン表!F753, 'パターン別掛け率（入力）'!$C$3:$I$302, 7, FALSE))</f>
        <v>100</v>
      </c>
      <c r="G753" s="96">
        <f>'6桁'!G753</f>
        <v>0</v>
      </c>
      <c r="H753" s="209" t="str">
        <f>IF(ISBLANK('6桁'!H753)=TRUE,"",VLOOKUP(パターン表!H753, 'パターン別掛け率（入力）'!$C$3:$I$302, 7, FALSE))</f>
        <v/>
      </c>
      <c r="I753" s="96">
        <f>'6桁'!I753</f>
        <v>0</v>
      </c>
      <c r="J753" s="176" t="str">
        <f>IF(ISBLANK('6桁'!J753)=TRUE,"",VLOOKUP(パターン表!J753, 'パターン別掛け率（入力）'!$C$3:$I$302, 7, FALSE))</f>
        <v/>
      </c>
      <c r="K753" s="96">
        <f>'6桁'!K753</f>
        <v>0</v>
      </c>
      <c r="L753" s="183">
        <f>IF(ISBLANK('6桁'!L753)=TRUE,"",VLOOKUP(パターン表!L753, 'パターン別掛け率（入力）'!$C$3:$I$302, 7, FALSE))</f>
        <v>100</v>
      </c>
      <c r="M753" s="96">
        <f>'6桁'!M753</f>
        <v>0</v>
      </c>
      <c r="N753" s="176" t="str">
        <f>IF(ISBLANK('6桁'!N753)=TRUE,"",VLOOKUP(パターン表!N753, 'パターン別掛け率（入力）'!$C$3:$I$302, 7, FALSE))</f>
        <v/>
      </c>
      <c r="O753" s="96">
        <f>'6桁'!O753</f>
        <v>0</v>
      </c>
      <c r="P753" s="176">
        <f>IF(ISBLANK('6桁'!P753)=TRUE,"",VLOOKUP(パターン表!P753, 'パターン別掛け率（入力）'!$C$3:$I$302, 7, FALSE))</f>
        <v>100</v>
      </c>
      <c r="Q753" s="96">
        <f>'6桁'!Q753</f>
        <v>0</v>
      </c>
      <c r="V753" s="4"/>
      <c r="X753" s="4"/>
    </row>
    <row r="754" spans="2:24" ht="30" customHeight="1">
      <c r="B754" s="669"/>
      <c r="C754" s="674" t="s">
        <v>837</v>
      </c>
      <c r="D754" s="675"/>
      <c r="E754" s="676"/>
      <c r="F754" s="176">
        <f>IF(ISBLANK('6桁'!F754)=TRUE,"",VLOOKUP(パターン表!F754, 'パターン別掛け率（入力）'!$C$3:$I$302, 7, FALSE))</f>
        <v>100</v>
      </c>
      <c r="G754" s="96">
        <f>'6桁'!G754</f>
        <v>0</v>
      </c>
      <c r="H754" s="183" t="str">
        <f>IF(ISBLANK('6桁'!H754)=TRUE,"",VLOOKUP(パターン表!H754, 'パターン別掛け率（入力）'!$C$3:$I$302, 7, FALSE))</f>
        <v/>
      </c>
      <c r="I754" s="96">
        <f>'6桁'!I754</f>
        <v>0</v>
      </c>
      <c r="J754" s="176" t="str">
        <f>IF(ISBLANK('6桁'!J754)=TRUE,"",VLOOKUP(パターン表!J754, 'パターン別掛け率（入力）'!$C$3:$I$302, 7, FALSE))</f>
        <v/>
      </c>
      <c r="K754" s="96">
        <f>'6桁'!K754</f>
        <v>0</v>
      </c>
      <c r="L754" s="183">
        <f>IF(ISBLANK('6桁'!L754)=TRUE,"",VLOOKUP(パターン表!L754, 'パターン別掛け率（入力）'!$C$3:$I$302, 7, FALSE))</f>
        <v>100</v>
      </c>
      <c r="M754" s="96">
        <f>'6桁'!M754</f>
        <v>0</v>
      </c>
      <c r="N754" s="176" t="str">
        <f>IF(ISBLANK('6桁'!N754)=TRUE,"",VLOOKUP(パターン表!N754, 'パターン別掛け率（入力）'!$C$3:$I$302, 7, FALSE))</f>
        <v/>
      </c>
      <c r="O754" s="96">
        <f>'6桁'!O754</f>
        <v>0</v>
      </c>
      <c r="P754" s="176" t="str">
        <f>IF(ISBLANK('6桁'!P754)=TRUE,"",VLOOKUP(パターン表!P754, 'パターン別掛け率（入力）'!$C$3:$I$302, 7, FALSE))</f>
        <v/>
      </c>
      <c r="Q754" s="96">
        <f>'6桁'!Q754</f>
        <v>0</v>
      </c>
      <c r="V754" s="4"/>
      <c r="X754" s="4"/>
    </row>
    <row r="755" spans="2:24" ht="30" customHeight="1">
      <c r="B755" s="669"/>
      <c r="C755" s="677" t="s">
        <v>838</v>
      </c>
      <c r="D755" s="678"/>
      <c r="E755" s="679"/>
      <c r="F755" s="176">
        <f>IF(ISBLANK('6桁'!F755)=TRUE,"",VLOOKUP(パターン表!F755, 'パターン別掛け率（入力）'!$C$3:$I$302, 7, FALSE))</f>
        <v>100</v>
      </c>
      <c r="G755" s="96">
        <f>'6桁'!G755</f>
        <v>0</v>
      </c>
      <c r="H755" s="183" t="str">
        <f>IF(ISBLANK('6桁'!H755)=TRUE,"",VLOOKUP(パターン表!H755, 'パターン別掛け率（入力）'!$C$3:$I$302, 7, FALSE))</f>
        <v/>
      </c>
      <c r="I755" s="96">
        <f>'6桁'!I755</f>
        <v>0</v>
      </c>
      <c r="J755" s="176" t="str">
        <f>IF(ISBLANK('6桁'!J755)=TRUE,"",VLOOKUP(パターン表!J755, 'パターン別掛け率（入力）'!$C$3:$I$302, 7, FALSE))</f>
        <v/>
      </c>
      <c r="K755" s="96">
        <f>'6桁'!K755</f>
        <v>0</v>
      </c>
      <c r="L755" s="183">
        <f>IF(ISBLANK('6桁'!L755)=TRUE,"",VLOOKUP(パターン表!L755, 'パターン別掛け率（入力）'!$C$3:$I$302, 7, FALSE))</f>
        <v>100</v>
      </c>
      <c r="M755" s="96">
        <f>'6桁'!M755</f>
        <v>0</v>
      </c>
      <c r="N755" s="176" t="str">
        <f>IF(ISBLANK('6桁'!N755)=TRUE,"",VLOOKUP(パターン表!N755, 'パターン別掛け率（入力）'!$C$3:$I$302, 7, FALSE))</f>
        <v/>
      </c>
      <c r="O755" s="96">
        <f>'6桁'!O755</f>
        <v>0</v>
      </c>
      <c r="P755" s="176" t="str">
        <f>IF(ISBLANK('6桁'!P755)=TRUE,"",VLOOKUP(パターン表!P755, 'パターン別掛け率（入力）'!$C$3:$I$302, 7, FALSE))</f>
        <v/>
      </c>
      <c r="Q755" s="96">
        <f>'6桁'!Q755</f>
        <v>0</v>
      </c>
      <c r="V755" s="4"/>
      <c r="X755" s="4"/>
    </row>
    <row r="756" spans="2:24" ht="30" customHeight="1">
      <c r="B756" s="668">
        <v>15</v>
      </c>
      <c r="C756" s="671" t="s">
        <v>839</v>
      </c>
      <c r="D756" s="672"/>
      <c r="E756" s="673"/>
      <c r="F756" s="175">
        <f>IF(ISBLANK('6桁'!F756)=TRUE,"",VLOOKUP(パターン表!F756, 'パターン別掛け率（入力）'!$C$3:$I$302, 7, FALSE))</f>
        <v>100</v>
      </c>
      <c r="G756" s="97">
        <f>'6桁'!G756</f>
        <v>0</v>
      </c>
      <c r="H756" s="212" t="str">
        <f>IF(ISBLANK('6桁'!H756)=TRUE,"",VLOOKUP(パターン表!H756, 'パターン別掛け率（入力）'!$C$3:$I$302, 7, FALSE))</f>
        <v/>
      </c>
      <c r="I756" s="97">
        <f>'6桁'!I756</f>
        <v>0</v>
      </c>
      <c r="J756" s="175" t="str">
        <f>IF(ISBLANK('6桁'!J756)=TRUE,"",VLOOKUP(パターン表!J756, 'パターン別掛け率（入力）'!$C$3:$I$302, 7, FALSE))</f>
        <v/>
      </c>
      <c r="K756" s="97">
        <f>'6桁'!K756</f>
        <v>0</v>
      </c>
      <c r="L756" s="199" t="str">
        <f>IF(ISBLANK('6桁'!L756)=TRUE,"",VLOOKUP(パターン表!L756, 'パターン別掛け率（入力）'!$C$3:$I$302, 7, FALSE))</f>
        <v/>
      </c>
      <c r="M756" s="97">
        <f>'6桁'!M756</f>
        <v>0</v>
      </c>
      <c r="N756" s="175" t="str">
        <f>IF(ISBLANK('6桁'!N756)=TRUE,"",VLOOKUP(パターン表!N756, 'パターン別掛け率（入力）'!$C$3:$I$302, 7, FALSE))</f>
        <v/>
      </c>
      <c r="O756" s="97">
        <f>'6桁'!O756</f>
        <v>0</v>
      </c>
      <c r="P756" s="175" t="str">
        <f>IF(ISBLANK('6桁'!P756)=TRUE,"",VLOOKUP(パターン表!P756, 'パターン別掛け率（入力）'!$C$3:$I$302, 7, FALSE))</f>
        <v/>
      </c>
      <c r="Q756" s="97">
        <f>'6桁'!Q756</f>
        <v>0</v>
      </c>
      <c r="V756" s="4"/>
      <c r="X756" s="4"/>
    </row>
    <row r="757" spans="2:24" ht="30" customHeight="1">
      <c r="B757" s="669"/>
      <c r="C757" s="674" t="s">
        <v>52</v>
      </c>
      <c r="D757" s="675"/>
      <c r="E757" s="676"/>
      <c r="F757" s="173" t="str">
        <f>IF(ISBLANK('6桁'!F757)=TRUE,"",VLOOKUP(パターン表!F757, 'パターン別掛け率（入力）'!$C$3:$I$302, 7, FALSE))</f>
        <v/>
      </c>
      <c r="G757" s="360">
        <f>'6桁'!G757</f>
        <v>0</v>
      </c>
      <c r="H757" s="210" t="str">
        <f>IF(ISBLANK('6桁'!H757)=TRUE,"",VLOOKUP(パターン表!H757, 'パターン別掛け率（入力）'!$C$3:$I$302, 7, FALSE))</f>
        <v/>
      </c>
      <c r="I757" s="360">
        <f>'6桁'!I757</f>
        <v>0</v>
      </c>
      <c r="J757" s="173">
        <f>IF(ISBLANK('6桁'!J757)=TRUE,"",VLOOKUP(パターン表!J757, 'パターン別掛け率（入力）'!$C$3:$I$302, 7, FALSE))</f>
        <v>100</v>
      </c>
      <c r="K757" s="360">
        <f>'6桁'!K757</f>
        <v>0</v>
      </c>
      <c r="L757" s="194" t="str">
        <f>IF(ISBLANK('6桁'!L757)=TRUE,"",VLOOKUP(パターン表!L757, 'パターン別掛け率（入力）'!$C$3:$I$302, 7, FALSE))</f>
        <v/>
      </c>
      <c r="M757" s="360">
        <f>'6桁'!M757</f>
        <v>0</v>
      </c>
      <c r="N757" s="173" t="str">
        <f>IF(ISBLANK('6桁'!N757)=TRUE,"",VLOOKUP(パターン表!N757, 'パターン別掛け率（入力）'!$C$3:$I$302, 7, FALSE))</f>
        <v/>
      </c>
      <c r="O757" s="360">
        <f>'6桁'!O757</f>
        <v>0</v>
      </c>
      <c r="P757" s="173" t="str">
        <f>IF(ISBLANK('6桁'!P757)=TRUE,"",VLOOKUP(パターン表!P757, 'パターン別掛け率（入力）'!$C$3:$I$302, 7, FALSE))</f>
        <v/>
      </c>
      <c r="Q757" s="360">
        <f>'6桁'!Q757</f>
        <v>0</v>
      </c>
      <c r="T757" s="40" t="s">
        <v>719</v>
      </c>
      <c r="V757" s="4"/>
      <c r="X757" s="4"/>
    </row>
    <row r="758" spans="2:24" ht="30" customHeight="1">
      <c r="B758" s="669"/>
      <c r="C758" s="674" t="s">
        <v>840</v>
      </c>
      <c r="D758" s="675"/>
      <c r="E758" s="676"/>
      <c r="F758" s="176">
        <f>IF(ISBLANK('6桁'!F758)=TRUE,"",VLOOKUP(パターン表!F758, 'パターン別掛け率（入力）'!$C$3:$I$302, 7, FALSE))</f>
        <v>100</v>
      </c>
      <c r="G758" s="96">
        <f>'6桁'!G758</f>
        <v>0</v>
      </c>
      <c r="H758" s="209" t="str">
        <f>IF(ISBLANK('6桁'!H758)=TRUE,"",VLOOKUP(パターン表!H758, 'パターン別掛け率（入力）'!$C$3:$I$302, 7, FALSE))</f>
        <v/>
      </c>
      <c r="I758" s="96">
        <f>'6桁'!I758</f>
        <v>0</v>
      </c>
      <c r="J758" s="176" t="str">
        <f>IF(ISBLANK('6桁'!J758)=TRUE,"",VLOOKUP(パターン表!J758, 'パターン別掛け率（入力）'!$C$3:$I$302, 7, FALSE))</f>
        <v/>
      </c>
      <c r="K758" s="96">
        <f>'6桁'!K758</f>
        <v>0</v>
      </c>
      <c r="L758" s="183" t="str">
        <f>IF(ISBLANK('6桁'!L758)=TRUE,"",VLOOKUP(パターン表!L758, 'パターン別掛け率（入力）'!$C$3:$I$302, 7, FALSE))</f>
        <v/>
      </c>
      <c r="M758" s="96">
        <f>'6桁'!M758</f>
        <v>0</v>
      </c>
      <c r="N758" s="176" t="str">
        <f>IF(ISBLANK('6桁'!N758)=TRUE,"",VLOOKUP(パターン表!N758, 'パターン別掛け率（入力）'!$C$3:$I$302, 7, FALSE))</f>
        <v/>
      </c>
      <c r="O758" s="96">
        <f>'6桁'!O758</f>
        <v>0</v>
      </c>
      <c r="P758" s="176" t="str">
        <f>IF(ISBLANK('6桁'!P758)=TRUE,"",VLOOKUP(パターン表!P758, 'パターン別掛け率（入力）'!$C$3:$I$302, 7, FALSE))</f>
        <v/>
      </c>
      <c r="Q758" s="96">
        <f>'6桁'!Q758</f>
        <v>0</v>
      </c>
      <c r="T758" s="40" t="s">
        <v>719</v>
      </c>
      <c r="V758" s="4"/>
      <c r="X758" s="4"/>
    </row>
    <row r="759" spans="2:24" ht="30" customHeight="1">
      <c r="B759" s="669"/>
      <c r="C759" s="674" t="s">
        <v>841</v>
      </c>
      <c r="D759" s="675"/>
      <c r="E759" s="676"/>
      <c r="F759" s="173">
        <f>IF(ISBLANK('6桁'!F759)=TRUE,"",VLOOKUP(パターン表!F759, 'パターン別掛け率（入力）'!$C$3:$I$302, 7, FALSE))</f>
        <v>100</v>
      </c>
      <c r="G759" s="360">
        <f>'6桁'!G759</f>
        <v>0</v>
      </c>
      <c r="H759" s="210" t="str">
        <f>IF(ISBLANK('6桁'!H759)=TRUE,"",VLOOKUP(パターン表!H759, 'パターン別掛け率（入力）'!$C$3:$I$302, 7, FALSE))</f>
        <v/>
      </c>
      <c r="I759" s="360">
        <f>'6桁'!I759</f>
        <v>0</v>
      </c>
      <c r="J759" s="173" t="str">
        <f>IF(ISBLANK('6桁'!J759)=TRUE,"",VLOOKUP(パターン表!J759, 'パターン別掛け率（入力）'!$C$3:$I$302, 7, FALSE))</f>
        <v/>
      </c>
      <c r="K759" s="360">
        <f>'6桁'!K759</f>
        <v>0</v>
      </c>
      <c r="L759" s="194">
        <f>IF(ISBLANK('6桁'!L759)=TRUE,"",VLOOKUP(パターン表!L759, 'パターン別掛け率（入力）'!$C$3:$I$302, 7, FALSE))</f>
        <v>100</v>
      </c>
      <c r="M759" s="360">
        <f>'6桁'!M759</f>
        <v>0</v>
      </c>
      <c r="N759" s="173" t="str">
        <f>IF(ISBLANK('6桁'!N759)=TRUE,"",VLOOKUP(パターン表!N759, 'パターン別掛け率（入力）'!$C$3:$I$302, 7, FALSE))</f>
        <v/>
      </c>
      <c r="O759" s="360">
        <f>'6桁'!O759</f>
        <v>0</v>
      </c>
      <c r="P759" s="173" t="str">
        <f>IF(ISBLANK('6桁'!P759)=TRUE,"",VLOOKUP(パターン表!P759, 'パターン別掛け率（入力）'!$C$3:$I$302, 7, FALSE))</f>
        <v/>
      </c>
      <c r="Q759" s="360">
        <f>'6桁'!Q759</f>
        <v>0</v>
      </c>
      <c r="V759" s="4"/>
      <c r="X759" s="4"/>
    </row>
    <row r="760" spans="2:24" ht="30" customHeight="1">
      <c r="B760" s="669"/>
      <c r="C760" s="674" t="s">
        <v>842</v>
      </c>
      <c r="D760" s="675"/>
      <c r="E760" s="676"/>
      <c r="F760" s="176">
        <f>IF(ISBLANK('6桁'!F760)=TRUE,"",VLOOKUP(パターン表!F760, 'パターン別掛け率（入力）'!$C$3:$I$302, 7, FALSE))</f>
        <v>100</v>
      </c>
      <c r="G760" s="96">
        <f>'6桁'!G760</f>
        <v>0</v>
      </c>
      <c r="H760" s="209" t="str">
        <f>IF(ISBLANK('6桁'!H760)=TRUE,"",VLOOKUP(パターン表!H760, 'パターン別掛け率（入力）'!$C$3:$I$302, 7, FALSE))</f>
        <v/>
      </c>
      <c r="I760" s="96">
        <f>'6桁'!I760</f>
        <v>0</v>
      </c>
      <c r="J760" s="176" t="str">
        <f>IF(ISBLANK('6桁'!J760)=TRUE,"",VLOOKUP(パターン表!J760, 'パターン別掛け率（入力）'!$C$3:$I$302, 7, FALSE))</f>
        <v/>
      </c>
      <c r="K760" s="96">
        <f>'6桁'!K760</f>
        <v>0</v>
      </c>
      <c r="L760" s="183" t="str">
        <f>IF(ISBLANK('6桁'!L760)=TRUE,"",VLOOKUP(パターン表!L760, 'パターン別掛け率（入力）'!$C$3:$I$302, 7, FALSE))</f>
        <v/>
      </c>
      <c r="M760" s="96">
        <f>'6桁'!M760</f>
        <v>0</v>
      </c>
      <c r="N760" s="176" t="str">
        <f>IF(ISBLANK('6桁'!N760)=TRUE,"",VLOOKUP(パターン表!N760, 'パターン別掛け率（入力）'!$C$3:$I$302, 7, FALSE))</f>
        <v/>
      </c>
      <c r="O760" s="96">
        <f>'6桁'!O760</f>
        <v>0</v>
      </c>
      <c r="P760" s="176" t="str">
        <f>IF(ISBLANK('6桁'!P760)=TRUE,"",VLOOKUP(パターン表!P760, 'パターン別掛け率（入力）'!$C$3:$I$302, 7, FALSE))</f>
        <v/>
      </c>
      <c r="Q760" s="96">
        <f>'6桁'!Q760</f>
        <v>0</v>
      </c>
      <c r="V760" s="4"/>
      <c r="X760" s="4"/>
    </row>
    <row r="761" spans="2:24" ht="30" customHeight="1">
      <c r="B761" s="669"/>
      <c r="C761" s="674" t="s">
        <v>843</v>
      </c>
      <c r="D761" s="675"/>
      <c r="E761" s="676"/>
      <c r="F761" s="176">
        <f>IF(ISBLANK('6桁'!F761)=TRUE,"",VLOOKUP(パターン表!F761, 'パターン別掛け率（入力）'!$C$3:$I$302, 7, FALSE))</f>
        <v>100</v>
      </c>
      <c r="G761" s="96">
        <f>'6桁'!G761</f>
        <v>0</v>
      </c>
      <c r="H761" s="209" t="str">
        <f>IF(ISBLANK('6桁'!H761)=TRUE,"",VLOOKUP(パターン表!H761, 'パターン別掛け率（入力）'!$C$3:$I$302, 7, FALSE))</f>
        <v/>
      </c>
      <c r="I761" s="96">
        <f>'6桁'!I761</f>
        <v>0</v>
      </c>
      <c r="J761" s="176" t="str">
        <f>IF(ISBLANK('6桁'!J761)=TRUE,"",VLOOKUP(パターン表!J761, 'パターン別掛け率（入力）'!$C$3:$I$302, 7, FALSE))</f>
        <v/>
      </c>
      <c r="K761" s="96">
        <f>'6桁'!K761</f>
        <v>0</v>
      </c>
      <c r="L761" s="183">
        <f>IF(ISBLANK('6桁'!L761)=TRUE,"",VLOOKUP(パターン表!L761, 'パターン別掛け率（入力）'!$C$3:$I$302, 7, FALSE))</f>
        <v>100</v>
      </c>
      <c r="M761" s="96">
        <f>'6桁'!M761</f>
        <v>0</v>
      </c>
      <c r="N761" s="176">
        <f>IF(ISBLANK('6桁'!N761)=TRUE,"",VLOOKUP(パターン表!N761, 'パターン別掛け率（入力）'!$C$3:$I$302, 7, FALSE))</f>
        <v>100</v>
      </c>
      <c r="O761" s="96">
        <f>'6桁'!O761</f>
        <v>0</v>
      </c>
      <c r="P761" s="176" t="str">
        <f>IF(ISBLANK('6桁'!P761)=TRUE,"",VLOOKUP(パターン表!P761, 'パターン別掛け率（入力）'!$C$3:$I$302, 7, FALSE))</f>
        <v/>
      </c>
      <c r="Q761" s="96">
        <f>'6桁'!Q761</f>
        <v>0</v>
      </c>
      <c r="V761" s="4"/>
      <c r="X761" s="4"/>
    </row>
    <row r="762" spans="2:24" ht="30" customHeight="1">
      <c r="B762" s="669"/>
      <c r="C762" s="674" t="s">
        <v>37</v>
      </c>
      <c r="D762" s="675"/>
      <c r="E762" s="676"/>
      <c r="F762" s="176" t="str">
        <f>IF(ISBLANK('6桁'!F762)=TRUE,"",VLOOKUP(パターン表!F762, 'パターン別掛け率（入力）'!$C$3:$I$302, 7, FALSE))</f>
        <v/>
      </c>
      <c r="G762" s="96">
        <f>'6桁'!G762</f>
        <v>0</v>
      </c>
      <c r="H762" s="209" t="str">
        <f>IF(ISBLANK('6桁'!H762)=TRUE,"",VLOOKUP(パターン表!H762, 'パターン別掛け率（入力）'!$C$3:$I$302, 7, FALSE))</f>
        <v/>
      </c>
      <c r="I762" s="96">
        <f>'6桁'!I762</f>
        <v>0</v>
      </c>
      <c r="J762" s="176">
        <f>IF(ISBLANK('6桁'!J762)=TRUE,"",VLOOKUP(パターン表!J762, 'パターン別掛け率（入力）'!$C$3:$I$302, 7, FALSE))</f>
        <v>100</v>
      </c>
      <c r="K762" s="96" t="str">
        <f>'6桁'!K762</f>
        <v>※</v>
      </c>
      <c r="L762" s="183" t="str">
        <f>IF(ISBLANK('6桁'!L762)=TRUE,"",VLOOKUP(パターン表!L762, 'パターン別掛け率（入力）'!$C$3:$I$302, 7, FALSE))</f>
        <v/>
      </c>
      <c r="M762" s="96">
        <f>'6桁'!M762</f>
        <v>0</v>
      </c>
      <c r="N762" s="176" t="str">
        <f>IF(ISBLANK('6桁'!N762)=TRUE,"",VLOOKUP(パターン表!N762, 'パターン別掛け率（入力）'!$C$3:$I$302, 7, FALSE))</f>
        <v/>
      </c>
      <c r="O762" s="96">
        <f>'6桁'!O762</f>
        <v>0</v>
      </c>
      <c r="P762" s="176" t="str">
        <f>IF(ISBLANK('6桁'!P762)=TRUE,"",VLOOKUP(パターン表!P762, 'パターン別掛け率（入力）'!$C$3:$I$302, 7, FALSE))</f>
        <v/>
      </c>
      <c r="Q762" s="96">
        <f>'6桁'!Q762</f>
        <v>0</v>
      </c>
      <c r="V762" s="4"/>
      <c r="X762" s="4"/>
    </row>
    <row r="763" spans="2:24" ht="30" customHeight="1">
      <c r="B763" s="669"/>
      <c r="C763" s="674" t="s">
        <v>844</v>
      </c>
      <c r="D763" s="675"/>
      <c r="E763" s="676"/>
      <c r="F763" s="176">
        <f>IF(ISBLANK('6桁'!F763)=TRUE,"",VLOOKUP(パターン表!F763, 'パターン別掛け率（入力）'!$C$3:$I$302, 7, FALSE))</f>
        <v>100</v>
      </c>
      <c r="G763" s="96">
        <f>'6桁'!G763</f>
        <v>0</v>
      </c>
      <c r="H763" s="209" t="str">
        <f>IF(ISBLANK('6桁'!H763)=TRUE,"",VLOOKUP(パターン表!H763, 'パターン別掛け率（入力）'!$C$3:$I$302, 7, FALSE))</f>
        <v/>
      </c>
      <c r="I763" s="96">
        <f>'6桁'!I763</f>
        <v>0</v>
      </c>
      <c r="J763" s="176" t="str">
        <f>IF(ISBLANK('6桁'!J763)=TRUE,"",VLOOKUP(パターン表!J763, 'パターン別掛け率（入力）'!$C$3:$I$302, 7, FALSE))</f>
        <v/>
      </c>
      <c r="K763" s="96">
        <f>'6桁'!K763</f>
        <v>0</v>
      </c>
      <c r="L763" s="183" t="str">
        <f>IF(ISBLANK('6桁'!L763)=TRUE,"",VLOOKUP(パターン表!L763, 'パターン別掛け率（入力）'!$C$3:$I$302, 7, FALSE))</f>
        <v/>
      </c>
      <c r="M763" s="96">
        <f>'6桁'!M763</f>
        <v>0</v>
      </c>
      <c r="N763" s="176" t="str">
        <f>IF(ISBLANK('6桁'!N763)=TRUE,"",VLOOKUP(パターン表!N763, 'パターン別掛け率（入力）'!$C$3:$I$302, 7, FALSE))</f>
        <v/>
      </c>
      <c r="O763" s="96">
        <f>'6桁'!O763</f>
        <v>0</v>
      </c>
      <c r="P763" s="176" t="str">
        <f>IF(ISBLANK('6桁'!P763)=TRUE,"",VLOOKUP(パターン表!P763, 'パターン別掛け率（入力）'!$C$3:$I$302, 7, FALSE))</f>
        <v/>
      </c>
      <c r="Q763" s="96">
        <f>'6桁'!Q763</f>
        <v>0</v>
      </c>
      <c r="V763" s="4"/>
      <c r="X763" s="4"/>
    </row>
    <row r="764" spans="2:24" ht="30" customHeight="1">
      <c r="B764" s="669"/>
      <c r="C764" s="674" t="s">
        <v>61</v>
      </c>
      <c r="D764" s="675"/>
      <c r="E764" s="676"/>
      <c r="F764" s="176" t="str">
        <f>IF(ISBLANK('6桁'!F764)=TRUE,"",VLOOKUP(パターン表!F764, 'パターン別掛け率（入力）'!$C$3:$I$302, 7, FALSE))</f>
        <v/>
      </c>
      <c r="G764" s="96">
        <f>'6桁'!G764</f>
        <v>0</v>
      </c>
      <c r="H764" s="183">
        <f>IF(ISBLANK('6桁'!H764)=TRUE,"",VLOOKUP(パターン表!H764, 'パターン別掛け率（入力）'!$C$3:$I$302, 7, FALSE))</f>
        <v>100</v>
      </c>
      <c r="I764" s="96" t="str">
        <f>'6桁'!I764</f>
        <v>SP
LT38</v>
      </c>
      <c r="J764" s="176" t="str">
        <f>IF(ISBLANK('6桁'!J764)=TRUE,"",VLOOKUP(パターン表!J764, 'パターン別掛け率（入力）'!$C$3:$I$302, 7, FALSE))</f>
        <v/>
      </c>
      <c r="K764" s="96">
        <f>'6桁'!K764</f>
        <v>0</v>
      </c>
      <c r="L764" s="183" t="str">
        <f>IF(ISBLANK('6桁'!L764)=TRUE,"",VLOOKUP(パターン表!L764, 'パターン別掛け率（入力）'!$C$3:$I$302, 7, FALSE))</f>
        <v/>
      </c>
      <c r="M764" s="96">
        <f>'6桁'!M764</f>
        <v>0</v>
      </c>
      <c r="N764" s="176" t="str">
        <f>IF(ISBLANK('6桁'!N764)=TRUE,"",VLOOKUP(パターン表!N764, 'パターン別掛け率（入力）'!$C$3:$I$302, 7, FALSE))</f>
        <v/>
      </c>
      <c r="O764" s="96">
        <f>'6桁'!O764</f>
        <v>0</v>
      </c>
      <c r="P764" s="176" t="str">
        <f>IF(ISBLANK('6桁'!P764)=TRUE,"",VLOOKUP(パターン表!P764, 'パターン別掛け率（入力）'!$C$3:$I$302, 7, FALSE))</f>
        <v/>
      </c>
      <c r="Q764" s="96">
        <f>'6桁'!Q764</f>
        <v>0</v>
      </c>
      <c r="V764" s="4"/>
      <c r="X764" s="4"/>
    </row>
    <row r="765" spans="2:24" ht="30" customHeight="1">
      <c r="B765" s="669"/>
      <c r="C765" s="674" t="s">
        <v>845</v>
      </c>
      <c r="D765" s="675"/>
      <c r="E765" s="676"/>
      <c r="F765" s="176">
        <f>IF(ISBLANK('6桁'!F765)=TRUE,"",VLOOKUP(パターン表!F765, 'パターン別掛け率（入力）'!$C$3:$I$302, 7, FALSE))</f>
        <v>100</v>
      </c>
      <c r="G765" s="96">
        <f>'6桁'!G765</f>
        <v>0</v>
      </c>
      <c r="H765" s="209" t="str">
        <f>IF(ISBLANK('6桁'!H765)=TRUE,"",VLOOKUP(パターン表!H765, 'パターン別掛け率（入力）'!$C$3:$I$302, 7, FALSE))</f>
        <v/>
      </c>
      <c r="I765" s="96">
        <f>'6桁'!I765</f>
        <v>0</v>
      </c>
      <c r="J765" s="176" t="str">
        <f>IF(ISBLANK('6桁'!J765)=TRUE,"",VLOOKUP(パターン表!J765, 'パターン別掛け率（入力）'!$C$3:$I$302, 7, FALSE))</f>
        <v/>
      </c>
      <c r="K765" s="96">
        <f>'6桁'!K765</f>
        <v>0</v>
      </c>
      <c r="L765" s="183" t="str">
        <f>IF(ISBLANK('6桁'!L765)=TRUE,"",VLOOKUP(パターン表!L765, 'パターン別掛け率（入力）'!$C$3:$I$302, 7, FALSE))</f>
        <v/>
      </c>
      <c r="M765" s="96">
        <f>'6桁'!M765</f>
        <v>0</v>
      </c>
      <c r="N765" s="176" t="str">
        <f>IF(ISBLANK('6桁'!N765)=TRUE,"",VLOOKUP(パターン表!N765, 'パターン別掛け率（入力）'!$C$3:$I$302, 7, FALSE))</f>
        <v/>
      </c>
      <c r="O765" s="96">
        <f>'6桁'!O765</f>
        <v>0</v>
      </c>
      <c r="P765" s="176" t="str">
        <f>IF(ISBLANK('6桁'!P765)=TRUE,"",VLOOKUP(パターン表!P765, 'パターン別掛け率（入力）'!$C$3:$I$302, 7, FALSE))</f>
        <v/>
      </c>
      <c r="Q765" s="96">
        <f>'6桁'!Q765</f>
        <v>0</v>
      </c>
      <c r="V765" s="4"/>
      <c r="X765" s="4"/>
    </row>
    <row r="766" spans="2:24" ht="30" customHeight="1">
      <c r="B766" s="670"/>
      <c r="C766" s="677" t="s">
        <v>846</v>
      </c>
      <c r="D766" s="678"/>
      <c r="E766" s="679"/>
      <c r="F766" s="177">
        <f>IF(ISBLANK('6桁'!F766)=TRUE,"",VLOOKUP(パターン表!F766, 'パターン別掛け率（入力）'!$C$3:$I$302, 7, FALSE))</f>
        <v>100</v>
      </c>
      <c r="G766" s="99">
        <f>'6桁'!G766</f>
        <v>0</v>
      </c>
      <c r="H766" s="211" t="str">
        <f>IF(ISBLANK('6桁'!H766)=TRUE,"",VLOOKUP(パターン表!H766, 'パターン別掛け率（入力）'!$C$3:$I$302, 7, FALSE))</f>
        <v/>
      </c>
      <c r="I766" s="99">
        <f>'6桁'!I766</f>
        <v>0</v>
      </c>
      <c r="J766" s="177" t="str">
        <f>IF(ISBLANK('6桁'!J766)=TRUE,"",VLOOKUP(パターン表!J766, 'パターン別掛け率（入力）'!$C$3:$I$302, 7, FALSE))</f>
        <v/>
      </c>
      <c r="K766" s="99">
        <f>'6桁'!K766</f>
        <v>0</v>
      </c>
      <c r="L766" s="184">
        <f>IF(ISBLANK('6桁'!L766)=TRUE,"",VLOOKUP(パターン表!L766, 'パターン別掛け率（入力）'!$C$3:$I$302, 7, FALSE))</f>
        <v>100</v>
      </c>
      <c r="M766" s="99">
        <f>'6桁'!M766</f>
        <v>0</v>
      </c>
      <c r="N766" s="177" t="str">
        <f>IF(ISBLANK('6桁'!N766)=TRUE,"",VLOOKUP(パターン表!N766, 'パターン別掛け率（入力）'!$C$3:$I$302, 7, FALSE))</f>
        <v/>
      </c>
      <c r="O766" s="99">
        <f>'6桁'!O766</f>
        <v>0</v>
      </c>
      <c r="P766" s="177" t="str">
        <f>IF(ISBLANK('6桁'!P766)=TRUE,"",VLOOKUP(パターン表!P766, 'パターン別掛け率（入力）'!$C$3:$I$302, 7, FALSE))</f>
        <v/>
      </c>
      <c r="Q766" s="99">
        <f>'6桁'!Q766</f>
        <v>0</v>
      </c>
      <c r="V766" s="4"/>
      <c r="X766" s="4"/>
    </row>
    <row r="767" spans="2:24" ht="30" customHeight="1">
      <c r="B767" s="696">
        <v>14</v>
      </c>
      <c r="C767" s="671" t="s">
        <v>38</v>
      </c>
      <c r="D767" s="672"/>
      <c r="E767" s="673"/>
      <c r="F767" s="175" t="str">
        <f>IF(ISBLANK('6桁'!F767)=TRUE,"",VLOOKUP(パターン表!F767, 'パターン別掛け率（入力）'!$C$3:$I$302, 7, FALSE))</f>
        <v/>
      </c>
      <c r="G767" s="97">
        <f>'6桁'!G767</f>
        <v>0</v>
      </c>
      <c r="H767" s="212" t="str">
        <f>IF(ISBLANK('6桁'!H767)=TRUE,"",VLOOKUP(パターン表!H767, 'パターン別掛け率（入力）'!$C$3:$I$302, 7, FALSE))</f>
        <v/>
      </c>
      <c r="I767" s="97">
        <f>'6桁'!I767</f>
        <v>0</v>
      </c>
      <c r="J767" s="175">
        <f>IF(ISBLANK('6桁'!J767)=TRUE,"",VLOOKUP(パターン表!J767, 'パターン別掛け率（入力）'!$C$3:$I$302, 7, FALSE))</f>
        <v>100</v>
      </c>
      <c r="K767" s="97">
        <f>'6桁'!K767</f>
        <v>0</v>
      </c>
      <c r="L767" s="199" t="str">
        <f>IF(ISBLANK('6桁'!L767)=TRUE,"",VLOOKUP(パターン表!L767, 'パターン別掛け率（入力）'!$C$3:$I$302, 7, FALSE))</f>
        <v/>
      </c>
      <c r="M767" s="97">
        <f>'6桁'!M767</f>
        <v>0</v>
      </c>
      <c r="N767" s="175" t="str">
        <f>IF(ISBLANK('6桁'!N767)=TRUE,"",VLOOKUP(パターン表!N767, 'パターン別掛け率（入力）'!$C$3:$I$302, 7, FALSE))</f>
        <v/>
      </c>
      <c r="O767" s="97">
        <f>'6桁'!O767</f>
        <v>0</v>
      </c>
      <c r="P767" s="175" t="str">
        <f>IF(ISBLANK('6桁'!P767)=TRUE,"",VLOOKUP(パターン表!P767, 'パターン別掛け率（入力）'!$C$3:$I$302, 7, FALSE))</f>
        <v/>
      </c>
      <c r="Q767" s="97">
        <f>'6桁'!Q767</f>
        <v>0</v>
      </c>
      <c r="V767" s="4"/>
      <c r="X767" s="4"/>
    </row>
    <row r="768" spans="2:24" ht="30" customHeight="1" thickBot="1">
      <c r="B768" s="697"/>
      <c r="C768" s="698" t="s">
        <v>39</v>
      </c>
      <c r="D768" s="699"/>
      <c r="E768" s="700"/>
      <c r="F768" s="176" t="str">
        <f>IF(ISBLANK('6桁'!F768)=TRUE,"",VLOOKUP(パターン表!F768, 'パターン別掛け率（入力）'!$C$3:$I$302, 7, FALSE))</f>
        <v/>
      </c>
      <c r="G768" s="96">
        <f>'6桁'!G768</f>
        <v>0</v>
      </c>
      <c r="H768" s="213" t="str">
        <f>IF(ISBLANK('6桁'!H768)=TRUE,"",VLOOKUP(パターン表!H768, 'パターン別掛け率（入力）'!$C$3:$I$302, 7, FALSE))</f>
        <v/>
      </c>
      <c r="I768" s="119">
        <f>'6桁'!I768</f>
        <v>0</v>
      </c>
      <c r="J768" s="176">
        <f>IF(ISBLANK('6桁'!J768)=TRUE,"",VLOOKUP(パターン表!J768, 'パターン別掛け率（入力）'!$C$3:$I$302, 7, FALSE))</f>
        <v>100</v>
      </c>
      <c r="K768" s="96" t="str">
        <f>'6桁'!K768</f>
        <v>SP
355★</v>
      </c>
      <c r="L768" s="183" t="str">
        <f>IF(ISBLANK('6桁'!L768)=TRUE,"",VLOOKUP(パターン表!L768, 'パターン別掛け率（入力）'!$C$3:$I$302, 7, FALSE))</f>
        <v/>
      </c>
      <c r="M768" s="96">
        <f>'6桁'!M768</f>
        <v>0</v>
      </c>
      <c r="N768" s="118" t="str">
        <f>IF(ISBLANK('6桁'!N768)=TRUE,"",VLOOKUP(パターン表!N768, 'パターン別掛け率（入力）'!$C$3:$I$302, 7, FALSE))</f>
        <v/>
      </c>
      <c r="O768" s="119">
        <f>'6桁'!O768</f>
        <v>0</v>
      </c>
      <c r="P768" s="118" t="str">
        <f>IF(ISBLANK('6桁'!P768)=TRUE,"",VLOOKUP(パターン表!P768, 'パターン別掛け率（入力）'!$C$3:$I$302, 7, FALSE))</f>
        <v/>
      </c>
      <c r="Q768" s="119">
        <f>'6桁'!Q768</f>
        <v>0</v>
      </c>
      <c r="T768" s="40" t="s">
        <v>719</v>
      </c>
      <c r="V768" s="4"/>
      <c r="X768" s="4"/>
    </row>
    <row r="769" spans="2:27" ht="35.25" customHeight="1">
      <c r="B769" s="545" t="s">
        <v>2121</v>
      </c>
      <c r="C769" s="545"/>
      <c r="D769" s="545"/>
      <c r="E769" s="545"/>
      <c r="F769" s="545"/>
      <c r="G769" s="545"/>
      <c r="H769" s="545"/>
      <c r="I769" s="545"/>
      <c r="J769" s="545"/>
      <c r="K769" s="545"/>
      <c r="L769" s="545"/>
      <c r="M769" s="545"/>
      <c r="N769" s="545"/>
      <c r="O769" s="545"/>
      <c r="P769" s="546"/>
      <c r="Q769" s="546"/>
      <c r="R769" s="546"/>
      <c r="S769" s="546"/>
      <c r="T769" s="546"/>
      <c r="U769" s="546"/>
    </row>
    <row r="770" spans="2:27" ht="13.5" customHeight="1"/>
    <row r="775" spans="2:27" ht="14.25" thickBot="1"/>
    <row r="776" spans="2:27" ht="25.5" customHeight="1" thickTop="1" thickBot="1">
      <c r="B776" s="518" t="s">
        <v>531</v>
      </c>
      <c r="C776" s="519"/>
      <c r="D776" s="519"/>
      <c r="E776" s="519"/>
      <c r="F776" s="519"/>
      <c r="G776" s="519"/>
      <c r="H776" s="519"/>
      <c r="I776" s="519"/>
      <c r="J776" s="519"/>
      <c r="K776" s="519"/>
      <c r="L776" s="519"/>
      <c r="M776" s="519"/>
      <c r="N776" s="519"/>
      <c r="O776" s="519"/>
      <c r="P776" s="519"/>
      <c r="Q776" s="519"/>
      <c r="R776" s="519"/>
      <c r="S776" s="519"/>
      <c r="T776" s="519"/>
      <c r="U776" s="519"/>
      <c r="V776" s="519"/>
      <c r="W776" s="519"/>
      <c r="X776" s="519"/>
      <c r="Y776" s="519"/>
      <c r="Z776" s="519"/>
      <c r="AA776" s="520"/>
    </row>
    <row r="777" spans="2:27" ht="25.5" customHeight="1" thickTop="1" thickBot="1">
      <c r="B777" s="24"/>
      <c r="C777" s="24"/>
      <c r="D777" s="24"/>
      <c r="E777" s="24"/>
      <c r="F777" s="82"/>
      <c r="G777" s="24"/>
      <c r="H777" s="82"/>
      <c r="I777" s="24"/>
      <c r="J777" s="82"/>
      <c r="K777" s="24"/>
      <c r="L777" s="82"/>
      <c r="M777" s="24"/>
      <c r="N777" s="82"/>
      <c r="O777" s="24"/>
      <c r="P777" s="82"/>
      <c r="Q777" s="24"/>
      <c r="R777" s="82"/>
      <c r="S777" s="24"/>
      <c r="T777" s="82"/>
      <c r="U777" s="24"/>
      <c r="V777" s="82"/>
      <c r="W777" s="24"/>
      <c r="X777" s="82"/>
      <c r="Y777" s="24"/>
    </row>
    <row r="778" spans="2:27" ht="20.100000000000001" customHeight="1" thickBot="1">
      <c r="B778" s="691" t="s">
        <v>452</v>
      </c>
      <c r="C778" s="534" t="s">
        <v>524</v>
      </c>
      <c r="D778" s="637"/>
      <c r="E778" s="535"/>
      <c r="F778" s="531" t="s">
        <v>453</v>
      </c>
      <c r="G778" s="532"/>
      <c r="H778" s="532"/>
      <c r="I778" s="532"/>
      <c r="J778" s="532"/>
      <c r="K778" s="532"/>
      <c r="L778" s="532"/>
      <c r="M778" s="532"/>
      <c r="N778" s="532"/>
      <c r="O778" s="532"/>
      <c r="P778" s="532"/>
      <c r="Q778" s="532"/>
      <c r="R778" s="532"/>
      <c r="S778" s="533"/>
      <c r="T778" s="11"/>
      <c r="U778" s="11"/>
    </row>
    <row r="779" spans="2:27" ht="39.950000000000003" customHeight="1">
      <c r="B779" s="692"/>
      <c r="C779" s="536"/>
      <c r="D779" s="547"/>
      <c r="E779" s="537"/>
      <c r="F779" s="683" t="s">
        <v>932</v>
      </c>
      <c r="G779" s="694"/>
      <c r="H779" s="695" t="s">
        <v>935</v>
      </c>
      <c r="I779" s="694"/>
      <c r="J779" s="683" t="s">
        <v>847</v>
      </c>
      <c r="K779" s="694"/>
      <c r="L779" s="683" t="s">
        <v>848</v>
      </c>
      <c r="M779" s="694"/>
      <c r="N779" s="683" t="s">
        <v>856</v>
      </c>
      <c r="O779" s="694"/>
      <c r="P779" s="683" t="s">
        <v>849</v>
      </c>
      <c r="Q779" s="694"/>
      <c r="R779" s="683" t="s">
        <v>2120</v>
      </c>
      <c r="S779" s="694"/>
      <c r="V779" s="4"/>
      <c r="X779" s="4"/>
    </row>
    <row r="780" spans="2:27" ht="20.100000000000001" customHeight="1" thickBot="1">
      <c r="B780" s="693" t="s">
        <v>525</v>
      </c>
      <c r="C780" s="538"/>
      <c r="D780" s="618"/>
      <c r="E780" s="539"/>
      <c r="F780" s="514" t="s">
        <v>825</v>
      </c>
      <c r="G780" s="515"/>
      <c r="H780" s="555" t="s">
        <v>825</v>
      </c>
      <c r="I780" s="515"/>
      <c r="J780" s="514" t="s">
        <v>825</v>
      </c>
      <c r="K780" s="515"/>
      <c r="L780" s="514" t="s">
        <v>825</v>
      </c>
      <c r="M780" s="515"/>
      <c r="N780" s="514" t="s">
        <v>825</v>
      </c>
      <c r="O780" s="515"/>
      <c r="P780" s="514" t="s">
        <v>825</v>
      </c>
      <c r="Q780" s="515"/>
      <c r="R780" s="514" t="s">
        <v>825</v>
      </c>
      <c r="S780" s="515"/>
      <c r="V780" s="4"/>
      <c r="X780" s="4"/>
    </row>
    <row r="781" spans="2:27" ht="30" customHeight="1">
      <c r="B781" s="707">
        <v>17.5</v>
      </c>
      <c r="C781" s="671" t="s">
        <v>98</v>
      </c>
      <c r="D781" s="672"/>
      <c r="E781" s="672"/>
      <c r="F781" s="91">
        <f>IF(ISBLANK('6桁'!F781)=TRUE,"",VLOOKUP(パターン表!F781, 'パターン別掛け率（入力）'!$C$3:$I$302, 7, FALSE))</f>
        <v>100</v>
      </c>
      <c r="G781" s="96">
        <f>'6桁'!G781</f>
        <v>0</v>
      </c>
      <c r="H781" s="172" t="str">
        <f>IF(ISBLANK('6桁'!H781)=TRUE,"",VLOOKUP(パターン表!H781, 'パターン別掛け率（入力）'!$C$3:$I$302, 7, FALSE))</f>
        <v/>
      </c>
      <c r="I781" s="125">
        <f>'6桁'!I781</f>
        <v>0</v>
      </c>
      <c r="J781" s="172" t="str">
        <f>IF(ISBLANK('6桁'!J781)=TRUE,"",VLOOKUP(パターン表!J781, 'パターン別掛け率（入力）'!$C$3:$I$302, 7, FALSE))</f>
        <v/>
      </c>
      <c r="K781" s="125">
        <f>'6桁'!K781</f>
        <v>0</v>
      </c>
      <c r="L781" s="182" t="str">
        <f>IF(ISBLANK('6桁'!L781)=TRUE,"",VLOOKUP(パターン表!L781, 'パターン別掛け率（入力）'!$C$3:$I$302, 7, FALSE))</f>
        <v/>
      </c>
      <c r="M781" s="125">
        <f>'6桁'!M781</f>
        <v>0</v>
      </c>
      <c r="N781" s="172" t="str">
        <f>IF(ISBLANK('6桁'!N781)=TRUE,"",VLOOKUP(パターン表!N781, 'パターン別掛け率（入力）'!$C$3:$I$302, 7, FALSE))</f>
        <v/>
      </c>
      <c r="O781" s="125">
        <f>'6桁'!O781</f>
        <v>0</v>
      </c>
      <c r="P781" s="172" t="str">
        <f>IF(ISBLANK('6桁'!P781)=TRUE,"",VLOOKUP(パターン表!P781, 'パターン別掛け率（入力）'!$C$3:$I$302, 7, FALSE))</f>
        <v/>
      </c>
      <c r="Q781" s="125">
        <f>'6桁'!Q781</f>
        <v>0</v>
      </c>
      <c r="R781" s="172" t="str">
        <f>IF(ISBLANK('6桁'!R781)=TRUE,"",VLOOKUP(パターン表!R781, 'パターン別掛け率（入力）'!$C$3:$I$302, 7, FALSE))</f>
        <v/>
      </c>
      <c r="S781" s="125">
        <f>'6桁'!S781</f>
        <v>0</v>
      </c>
      <c r="V781" s="4"/>
      <c r="X781" s="4"/>
    </row>
    <row r="782" spans="2:27" ht="30" customHeight="1">
      <c r="B782" s="702"/>
      <c r="C782" s="674" t="s">
        <v>850</v>
      </c>
      <c r="D782" s="675"/>
      <c r="E782" s="675"/>
      <c r="F782" s="95" t="str">
        <f>IF(ISBLANK('6桁'!F782)=TRUE,"",VLOOKUP(パターン表!F782, 'パターン別掛け率（入力）'!$C$3:$I$302, 7, FALSE))</f>
        <v/>
      </c>
      <c r="G782" s="384">
        <f>'6桁'!G782</f>
        <v>0</v>
      </c>
      <c r="H782" s="176" t="str">
        <f>IF(ISBLANK('6桁'!H782)=TRUE,"",VLOOKUP(パターン表!H782, 'パターン別掛け率（入力）'!$C$3:$I$302, 7, FALSE))</f>
        <v/>
      </c>
      <c r="I782" s="96">
        <f>'6桁'!I782</f>
        <v>0</v>
      </c>
      <c r="J782" s="176" t="str">
        <f>IF(ISBLANK('6桁'!J782)=TRUE,"",VLOOKUP(パターン表!J782, 'パターン別掛け率（入力）'!$C$3:$I$302, 7, FALSE))</f>
        <v/>
      </c>
      <c r="K782" s="96">
        <f>'6桁'!K782</f>
        <v>0</v>
      </c>
      <c r="L782" s="183">
        <f>IF(ISBLANK('6桁'!L782)=TRUE,"",VLOOKUP(パターン表!L782, 'パターン別掛け率（入力）'!$C$3:$I$302, 7, FALSE))</f>
        <v>100</v>
      </c>
      <c r="M782" s="96">
        <f>'6桁'!M782</f>
        <v>0</v>
      </c>
      <c r="N782" s="176" t="str">
        <f>IF(ISBLANK('6桁'!N782)=TRUE,"",VLOOKUP(パターン表!N782, 'パターン別掛け率（入力）'!$C$3:$I$302, 7, FALSE))</f>
        <v/>
      </c>
      <c r="O782" s="96">
        <f>'6桁'!O782</f>
        <v>0</v>
      </c>
      <c r="P782" s="176" t="str">
        <f>IF(ISBLANK('6桁'!P782)=TRUE,"",VLOOKUP(パターン表!P782, 'パターン別掛け率（入力）'!$C$3:$I$302, 7, FALSE))</f>
        <v/>
      </c>
      <c r="Q782" s="96">
        <f>'6桁'!Q782</f>
        <v>0</v>
      </c>
      <c r="R782" s="176" t="str">
        <f>IF(ISBLANK('6桁'!R782)=TRUE,"",VLOOKUP(パターン表!R782, 'パターン別掛け率（入力）'!$C$3:$I$302, 7, FALSE))</f>
        <v/>
      </c>
      <c r="S782" s="96">
        <f>'6桁'!S782</f>
        <v>0</v>
      </c>
      <c r="V782" s="4"/>
      <c r="X782" s="4"/>
    </row>
    <row r="783" spans="2:27" ht="30" customHeight="1">
      <c r="B783" s="702"/>
      <c r="C783" s="674" t="s">
        <v>99</v>
      </c>
      <c r="D783" s="675"/>
      <c r="E783" s="675"/>
      <c r="F783" s="95">
        <f>IF(ISBLANK('6桁'!F783)=TRUE,"",VLOOKUP(パターン表!F783, 'パターン別掛け率（入力）'!$C$3:$I$302, 7, FALSE))</f>
        <v>100</v>
      </c>
      <c r="G783" s="96">
        <f>'6桁'!G783</f>
        <v>0</v>
      </c>
      <c r="H783" s="176" t="str">
        <f>IF(ISBLANK('6桁'!H783)=TRUE,"",VLOOKUP(パターン表!H783, 'パターン別掛け率（入力）'!$C$3:$I$302, 7, FALSE))</f>
        <v/>
      </c>
      <c r="I783" s="96">
        <f>'6桁'!I783</f>
        <v>0</v>
      </c>
      <c r="J783" s="176" t="str">
        <f>IF(ISBLANK('6桁'!J783)=TRUE,"",VLOOKUP(パターン表!J783, 'パターン別掛け率（入力）'!$C$3:$I$302, 7, FALSE))</f>
        <v/>
      </c>
      <c r="K783" s="96">
        <f>'6桁'!K783</f>
        <v>0</v>
      </c>
      <c r="L783" s="183" t="str">
        <f>IF(ISBLANK('6桁'!L783)=TRUE,"",VLOOKUP(パターン表!L783, 'パターン別掛け率（入力）'!$C$3:$I$302, 7, FALSE))</f>
        <v/>
      </c>
      <c r="M783" s="96">
        <f>'6桁'!M783</f>
        <v>0</v>
      </c>
      <c r="N783" s="176" t="str">
        <f>IF(ISBLANK('6桁'!N783)=TRUE,"",VLOOKUP(パターン表!N783, 'パターン別掛け率（入力）'!$C$3:$I$302, 7, FALSE))</f>
        <v/>
      </c>
      <c r="O783" s="96">
        <f>'6桁'!O783</f>
        <v>0</v>
      </c>
      <c r="P783" s="176" t="str">
        <f>IF(ISBLANK('6桁'!P783)=TRUE,"",VLOOKUP(パターン表!P783, 'パターン別掛け率（入力）'!$C$3:$I$302, 7, FALSE))</f>
        <v/>
      </c>
      <c r="Q783" s="96">
        <f>'6桁'!Q783</f>
        <v>0</v>
      </c>
      <c r="R783" s="176" t="str">
        <f>IF(ISBLANK('6桁'!R783)=TRUE,"",VLOOKUP(パターン表!R783, 'パターン別掛け率（入力）'!$C$3:$I$302, 7, FALSE))</f>
        <v/>
      </c>
      <c r="S783" s="96">
        <f>'6桁'!S783</f>
        <v>0</v>
      </c>
      <c r="V783" s="4"/>
      <c r="X783" s="4"/>
    </row>
    <row r="784" spans="2:27" ht="30" customHeight="1">
      <c r="B784" s="702"/>
      <c r="C784" s="674" t="s">
        <v>851</v>
      </c>
      <c r="D784" s="675"/>
      <c r="E784" s="675"/>
      <c r="F784" s="95" t="str">
        <f>IF(ISBLANK('6桁'!F784)=TRUE,"",VLOOKUP(パターン表!F784, 'パターン別掛け率（入力）'!$C$3:$I$302, 7, FALSE))</f>
        <v/>
      </c>
      <c r="G784" s="384">
        <f>'6桁'!G784</f>
        <v>0</v>
      </c>
      <c r="H784" s="176" t="str">
        <f>IF(ISBLANK('6桁'!H784)=TRUE,"",VLOOKUP(パターン表!H784, 'パターン別掛け率（入力）'!$C$3:$I$302, 7, FALSE))</f>
        <v/>
      </c>
      <c r="I784" s="96">
        <f>'6桁'!I784</f>
        <v>0</v>
      </c>
      <c r="J784" s="176" t="str">
        <f>IF(ISBLANK('6桁'!J784)=TRUE,"",VLOOKUP(パターン表!J784, 'パターン別掛け率（入力）'!$C$3:$I$302, 7, FALSE))</f>
        <v/>
      </c>
      <c r="K784" s="96">
        <f>'6桁'!K784</f>
        <v>0</v>
      </c>
      <c r="L784" s="183">
        <f>IF(ISBLANK('6桁'!L784)=TRUE,"",VLOOKUP(パターン表!L784, 'パターン別掛け率（入力）'!$C$3:$I$302, 7, FALSE))</f>
        <v>100</v>
      </c>
      <c r="M784" s="96">
        <f>'6桁'!M784</f>
        <v>0</v>
      </c>
      <c r="N784" s="176" t="str">
        <f>IF(ISBLANK('6桁'!N784)=TRUE,"",VLOOKUP(パターン表!N784, 'パターン別掛け率（入力）'!$C$3:$I$302, 7, FALSE))</f>
        <v/>
      </c>
      <c r="O784" s="96">
        <f>'6桁'!O784</f>
        <v>0</v>
      </c>
      <c r="P784" s="176" t="str">
        <f>IF(ISBLANK('6桁'!P784)=TRUE,"",VLOOKUP(パターン表!P784, 'パターン別掛け率（入力）'!$C$3:$I$302, 7, FALSE))</f>
        <v/>
      </c>
      <c r="Q784" s="96">
        <f>'6桁'!Q784</f>
        <v>0</v>
      </c>
      <c r="R784" s="176" t="str">
        <f>IF(ISBLANK('6桁'!R784)=TRUE,"",VLOOKUP(パターン表!R784, 'パターン別掛け率（入力）'!$C$3:$I$302, 7, FALSE))</f>
        <v/>
      </c>
      <c r="S784" s="96">
        <f>'6桁'!S784</f>
        <v>0</v>
      </c>
      <c r="V784" s="4"/>
      <c r="X784" s="4"/>
    </row>
    <row r="785" spans="2:24" ht="30" customHeight="1">
      <c r="B785" s="702"/>
      <c r="C785" s="674" t="s">
        <v>100</v>
      </c>
      <c r="D785" s="675"/>
      <c r="E785" s="675"/>
      <c r="F785" s="95">
        <f>IF(ISBLANK('6桁'!F785)=TRUE,"",VLOOKUP(パターン表!F785, 'パターン別掛け率（入力）'!$C$3:$I$302, 7, FALSE))</f>
        <v>100</v>
      </c>
      <c r="G785" s="96">
        <f>'6桁'!G785</f>
        <v>0</v>
      </c>
      <c r="H785" s="176" t="str">
        <f>IF(ISBLANK('6桁'!H785)=TRUE,"",VLOOKUP(パターン表!H785, 'パターン別掛け率（入力）'!$C$3:$I$302, 7, FALSE))</f>
        <v/>
      </c>
      <c r="I785" s="96">
        <f>'6桁'!I785</f>
        <v>0</v>
      </c>
      <c r="J785" s="176" t="str">
        <f>IF(ISBLANK('6桁'!J785)=TRUE,"",VLOOKUP(パターン表!J785, 'パターン別掛け率（入力）'!$C$3:$I$302, 7, FALSE))</f>
        <v/>
      </c>
      <c r="K785" s="96">
        <f>'6桁'!K785</f>
        <v>0</v>
      </c>
      <c r="L785" s="183" t="str">
        <f>IF(ISBLANK('6桁'!L785)=TRUE,"",VLOOKUP(パターン表!L785, 'パターン別掛け率（入力）'!$C$3:$I$302, 7, FALSE))</f>
        <v/>
      </c>
      <c r="M785" s="96">
        <f>'6桁'!M785</f>
        <v>0</v>
      </c>
      <c r="N785" s="176" t="str">
        <f>IF(ISBLANK('6桁'!N785)=TRUE,"",VLOOKUP(パターン表!N785, 'パターン別掛け率（入力）'!$C$3:$I$302, 7, FALSE))</f>
        <v/>
      </c>
      <c r="O785" s="96">
        <f>'6桁'!O785</f>
        <v>0</v>
      </c>
      <c r="P785" s="176" t="str">
        <f>IF(ISBLANK('6桁'!P785)=TRUE,"",VLOOKUP(パターン表!P785, 'パターン別掛け率（入力）'!$C$3:$I$302, 7, FALSE))</f>
        <v/>
      </c>
      <c r="Q785" s="96">
        <f>'6桁'!Q785</f>
        <v>0</v>
      </c>
      <c r="R785" s="176" t="str">
        <f>IF(ISBLANK('6桁'!R785)=TRUE,"",VLOOKUP(パターン表!R785, 'パターン別掛け率（入力）'!$C$3:$I$302, 7, FALSE))</f>
        <v/>
      </c>
      <c r="S785" s="96">
        <f>'6桁'!S785</f>
        <v>0</v>
      </c>
      <c r="V785" s="4"/>
      <c r="X785" s="4"/>
    </row>
    <row r="786" spans="2:24" ht="30" customHeight="1">
      <c r="B786" s="702"/>
      <c r="C786" s="674" t="s">
        <v>852</v>
      </c>
      <c r="D786" s="675"/>
      <c r="E786" s="675"/>
      <c r="F786" s="95" t="str">
        <f>IF(ISBLANK('6桁'!F786)=TRUE,"",VLOOKUP(パターン表!F786, 'パターン別掛け率（入力）'!$C$3:$I$302, 7, FALSE))</f>
        <v/>
      </c>
      <c r="G786" s="384">
        <f>'6桁'!G786</f>
        <v>0</v>
      </c>
      <c r="H786" s="176" t="str">
        <f>IF(ISBLANK('6桁'!H786)=TRUE,"",VLOOKUP(パターン表!H786, 'パターン別掛け率（入力）'!$C$3:$I$302, 7, FALSE))</f>
        <v/>
      </c>
      <c r="I786" s="96">
        <f>'6桁'!I786</f>
        <v>0</v>
      </c>
      <c r="J786" s="176" t="str">
        <f>IF(ISBLANK('6桁'!J786)=TRUE,"",VLOOKUP(パターン表!J786, 'パターン別掛け率（入力）'!$C$3:$I$302, 7, FALSE))</f>
        <v/>
      </c>
      <c r="K786" s="96">
        <f>'6桁'!K786</f>
        <v>0</v>
      </c>
      <c r="L786" s="183">
        <f>IF(ISBLANK('6桁'!L786)=TRUE,"",VLOOKUP(パターン表!L786, 'パターン別掛け率（入力）'!$C$3:$I$302, 7, FALSE))</f>
        <v>100</v>
      </c>
      <c r="M786" s="96">
        <f>'6桁'!M786</f>
        <v>0</v>
      </c>
      <c r="N786" s="176" t="str">
        <f>IF(ISBLANK('6桁'!N786)=TRUE,"",VLOOKUP(パターン表!N786, 'パターン別掛け率（入力）'!$C$3:$I$302, 7, FALSE))</f>
        <v/>
      </c>
      <c r="O786" s="96">
        <f>'6桁'!O786</f>
        <v>0</v>
      </c>
      <c r="P786" s="176" t="str">
        <f>IF(ISBLANK('6桁'!P786)=TRUE,"",VLOOKUP(パターン表!P786, 'パターン別掛け率（入力）'!$C$3:$I$302, 7, FALSE))</f>
        <v/>
      </c>
      <c r="Q786" s="96">
        <f>'6桁'!Q786</f>
        <v>0</v>
      </c>
      <c r="R786" s="176" t="str">
        <f>IF(ISBLANK('6桁'!R786)=TRUE,"",VLOOKUP(パターン表!R786, 'パターン別掛け率（入力）'!$C$3:$I$302, 7, FALSE))</f>
        <v/>
      </c>
      <c r="S786" s="96">
        <f>'6桁'!S786</f>
        <v>0</v>
      </c>
      <c r="V786" s="4"/>
      <c r="X786" s="4"/>
    </row>
    <row r="787" spans="2:24" ht="30" customHeight="1">
      <c r="B787" s="702"/>
      <c r="C787" s="674" t="s">
        <v>101</v>
      </c>
      <c r="D787" s="675"/>
      <c r="E787" s="675"/>
      <c r="F787" s="95">
        <f>IF(ISBLANK('6桁'!F787)=TRUE,"",VLOOKUP(パターン表!F787, 'パターン別掛け率（入力）'!$C$3:$I$302, 7, FALSE))</f>
        <v>100</v>
      </c>
      <c r="G787" s="96">
        <f>'6桁'!G787</f>
        <v>0</v>
      </c>
      <c r="H787" s="176" t="str">
        <f>IF(ISBLANK('6桁'!H787)=TRUE,"",VLOOKUP(パターン表!H787, 'パターン別掛け率（入力）'!$C$3:$I$302, 7, FALSE))</f>
        <v/>
      </c>
      <c r="I787" s="96">
        <f>'6桁'!I787</f>
        <v>0</v>
      </c>
      <c r="J787" s="176" t="str">
        <f>IF(ISBLANK('6桁'!J787)=TRUE,"",VLOOKUP(パターン表!J787, 'パターン別掛け率（入力）'!$C$3:$I$302, 7, FALSE))</f>
        <v/>
      </c>
      <c r="K787" s="96">
        <f>'6桁'!K787</f>
        <v>0</v>
      </c>
      <c r="L787" s="183" t="str">
        <f>IF(ISBLANK('6桁'!L787)=TRUE,"",VLOOKUP(パターン表!L787, 'パターン別掛け率（入力）'!$C$3:$I$302, 7, FALSE))</f>
        <v/>
      </c>
      <c r="M787" s="96">
        <f>'6桁'!M787</f>
        <v>0</v>
      </c>
      <c r="N787" s="176" t="str">
        <f>IF(ISBLANK('6桁'!N787)=TRUE,"",VLOOKUP(パターン表!N787, 'パターン別掛け率（入力）'!$C$3:$I$302, 7, FALSE))</f>
        <v/>
      </c>
      <c r="O787" s="96">
        <f>'6桁'!O787</f>
        <v>0</v>
      </c>
      <c r="P787" s="176" t="str">
        <f>IF(ISBLANK('6桁'!P787)=TRUE,"",VLOOKUP(パターン表!P787, 'パターン別掛け率（入力）'!$C$3:$I$302, 7, FALSE))</f>
        <v/>
      </c>
      <c r="Q787" s="96">
        <f>'6桁'!Q787</f>
        <v>0</v>
      </c>
      <c r="R787" s="176" t="str">
        <f>IF(ISBLANK('6桁'!R787)=TRUE,"",VLOOKUP(パターン表!R787, 'パターン別掛け率（入力）'!$C$3:$I$302, 7, FALSE))</f>
        <v/>
      </c>
      <c r="S787" s="96">
        <f>'6桁'!S787</f>
        <v>0</v>
      </c>
      <c r="V787" s="4"/>
      <c r="X787" s="4"/>
    </row>
    <row r="788" spans="2:24" ht="30" customHeight="1">
      <c r="B788" s="702"/>
      <c r="C788" s="674" t="s">
        <v>853</v>
      </c>
      <c r="D788" s="675"/>
      <c r="E788" s="675"/>
      <c r="F788" s="95" t="str">
        <f>IF(ISBLANK('6桁'!F788)=TRUE,"",VLOOKUP(パターン表!F788, 'パターン別掛け率（入力）'!$C$3:$I$302, 7, FALSE))</f>
        <v/>
      </c>
      <c r="G788" s="384">
        <f>'6桁'!G788</f>
        <v>0</v>
      </c>
      <c r="H788" s="176" t="str">
        <f>IF(ISBLANK('6桁'!H788)=TRUE,"",VLOOKUP(パターン表!H788, 'パターン別掛け率（入力）'!$C$3:$I$302, 7, FALSE))</f>
        <v/>
      </c>
      <c r="I788" s="96">
        <f>'6桁'!I788</f>
        <v>0</v>
      </c>
      <c r="J788" s="176" t="str">
        <f>IF(ISBLANK('6桁'!J788)=TRUE,"",VLOOKUP(パターン表!J788, 'パターン別掛け率（入力）'!$C$3:$I$302, 7, FALSE))</f>
        <v/>
      </c>
      <c r="K788" s="96">
        <f>'6桁'!K788</f>
        <v>0</v>
      </c>
      <c r="L788" s="183">
        <f>IF(ISBLANK('6桁'!L788)=TRUE,"",VLOOKUP(パターン表!L788, 'パターン別掛け率（入力）'!$C$3:$I$302, 7, FALSE))</f>
        <v>100</v>
      </c>
      <c r="M788" s="96">
        <f>'6桁'!M788</f>
        <v>0</v>
      </c>
      <c r="N788" s="176" t="str">
        <f>IF(ISBLANK('6桁'!N788)=TRUE,"",VLOOKUP(パターン表!N788, 'パターン別掛け率（入力）'!$C$3:$I$302, 7, FALSE))</f>
        <v/>
      </c>
      <c r="O788" s="96">
        <f>'6桁'!O788</f>
        <v>0</v>
      </c>
      <c r="P788" s="176" t="str">
        <f>IF(ISBLANK('6桁'!P788)=TRUE,"",VLOOKUP(パターン表!P788, 'パターン別掛け率（入力）'!$C$3:$I$302, 7, FALSE))</f>
        <v/>
      </c>
      <c r="Q788" s="96">
        <f>'6桁'!Q788</f>
        <v>0</v>
      </c>
      <c r="R788" s="176" t="str">
        <f>IF(ISBLANK('6桁'!R788)=TRUE,"",VLOOKUP(パターン表!R788, 'パターン別掛け率（入力）'!$C$3:$I$302, 7, FALSE))</f>
        <v/>
      </c>
      <c r="S788" s="96">
        <f>'6桁'!S788</f>
        <v>0</v>
      </c>
      <c r="V788" s="4"/>
      <c r="X788" s="4"/>
    </row>
    <row r="789" spans="2:24" ht="30" customHeight="1">
      <c r="B789" s="702"/>
      <c r="C789" s="674" t="s">
        <v>103</v>
      </c>
      <c r="D789" s="675"/>
      <c r="E789" s="675"/>
      <c r="F789" s="95">
        <f>IF(ISBLANK('6桁'!F789)=TRUE,"",VLOOKUP(パターン表!F789, 'パターン別掛け率（入力）'!$C$3:$I$302, 7, FALSE))</f>
        <v>100</v>
      </c>
      <c r="G789" s="96">
        <f>'6桁'!G789</f>
        <v>0</v>
      </c>
      <c r="H789" s="176" t="str">
        <f>IF(ISBLANK('6桁'!H789)=TRUE,"",VLOOKUP(パターン表!H789, 'パターン別掛け率（入力）'!$C$3:$I$302, 7, FALSE))</f>
        <v/>
      </c>
      <c r="I789" s="96">
        <f>'6桁'!I789</f>
        <v>0</v>
      </c>
      <c r="J789" s="176" t="str">
        <f>IF(ISBLANK('6桁'!J789)=TRUE,"",VLOOKUP(パターン表!J789, 'パターン別掛け率（入力）'!$C$3:$I$302, 7, FALSE))</f>
        <v/>
      </c>
      <c r="K789" s="96">
        <f>'6桁'!K789</f>
        <v>0</v>
      </c>
      <c r="L789" s="183" t="str">
        <f>IF(ISBLANK('6桁'!L789)=TRUE,"",VLOOKUP(パターン表!L789, 'パターン別掛け率（入力）'!$C$3:$I$302, 7, FALSE))</f>
        <v/>
      </c>
      <c r="M789" s="96">
        <f>'6桁'!M789</f>
        <v>0</v>
      </c>
      <c r="N789" s="176" t="str">
        <f>IF(ISBLANK('6桁'!N789)=TRUE,"",VLOOKUP(パターン表!N789, 'パターン別掛け率（入力）'!$C$3:$I$302, 7, FALSE))</f>
        <v/>
      </c>
      <c r="O789" s="96">
        <f>'6桁'!O789</f>
        <v>0</v>
      </c>
      <c r="P789" s="176" t="str">
        <f>IF(ISBLANK('6桁'!P789)=TRUE,"",VLOOKUP(パターン表!P789, 'パターン別掛け率（入力）'!$C$3:$I$302, 7, FALSE))</f>
        <v/>
      </c>
      <c r="Q789" s="96">
        <f>'6桁'!Q789</f>
        <v>0</v>
      </c>
      <c r="R789" s="176" t="str">
        <f>IF(ISBLANK('6桁'!R789)=TRUE,"",VLOOKUP(パターン表!R789, 'パターン別掛け率（入力）'!$C$3:$I$302, 7, FALSE))</f>
        <v/>
      </c>
      <c r="S789" s="96">
        <f>'6桁'!S789</f>
        <v>0</v>
      </c>
      <c r="V789" s="4"/>
      <c r="X789" s="4"/>
    </row>
    <row r="790" spans="2:24" ht="30" customHeight="1">
      <c r="B790" s="702"/>
      <c r="C790" s="674" t="s">
        <v>105</v>
      </c>
      <c r="D790" s="675"/>
      <c r="E790" s="675"/>
      <c r="F790" s="95" t="str">
        <f>IF(ISBLANK('6桁'!F790)=TRUE,"",VLOOKUP(パターン表!F790, 'パターン別掛け率（入力）'!$C$3:$I$302, 7, FALSE))</f>
        <v/>
      </c>
      <c r="G790" s="384">
        <f>'6桁'!G790</f>
        <v>0</v>
      </c>
      <c r="H790" s="176" t="str">
        <f>IF(ISBLANK('6桁'!H790)=TRUE,"",VLOOKUP(パターン表!H790, 'パターン別掛け率（入力）'!$C$3:$I$302, 7, FALSE))</f>
        <v/>
      </c>
      <c r="I790" s="96">
        <f>'6桁'!I790</f>
        <v>0</v>
      </c>
      <c r="J790" s="176">
        <f>IF(ISBLANK('6桁'!J790)=TRUE,"",VLOOKUP(パターン表!J790, 'パターン別掛け率（入力）'!$C$3:$I$302, 7, FALSE))</f>
        <v>100</v>
      </c>
      <c r="K790" s="96" t="str">
        <f>'6桁'!K790</f>
        <v>※◎</v>
      </c>
      <c r="L790" s="183" t="str">
        <f>IF(ISBLANK('6桁'!L790)=TRUE,"",VLOOKUP(パターン表!L790, 'パターン別掛け率（入力）'!$C$3:$I$302, 7, FALSE))</f>
        <v/>
      </c>
      <c r="M790" s="96">
        <f>'6桁'!M790</f>
        <v>0</v>
      </c>
      <c r="N790" s="176" t="str">
        <f>IF(ISBLANK('6桁'!N790)=TRUE,"",VLOOKUP(パターン表!N790, 'パターン別掛け率（入力）'!$C$3:$I$302, 7, FALSE))</f>
        <v/>
      </c>
      <c r="O790" s="96">
        <f>'6桁'!O790</f>
        <v>0</v>
      </c>
      <c r="P790" s="176" t="str">
        <f>IF(ISBLANK('6桁'!P790)=TRUE,"",VLOOKUP(パターン表!P790, 'パターン別掛け率（入力）'!$C$3:$I$302, 7, FALSE))</f>
        <v/>
      </c>
      <c r="Q790" s="96">
        <f>'6桁'!Q790</f>
        <v>0</v>
      </c>
      <c r="R790" s="176" t="str">
        <f>IF(ISBLANK('6桁'!R790)=TRUE,"",VLOOKUP(パターン表!R790, 'パターン別掛け率（入力）'!$C$3:$I$302, 7, FALSE))</f>
        <v/>
      </c>
      <c r="S790" s="96">
        <f>'6桁'!S790</f>
        <v>0</v>
      </c>
      <c r="V790" s="4"/>
      <c r="X790" s="4"/>
    </row>
    <row r="791" spans="2:24" ht="30" customHeight="1">
      <c r="B791" s="702"/>
      <c r="C791" s="674" t="s">
        <v>854</v>
      </c>
      <c r="D791" s="675"/>
      <c r="E791" s="675"/>
      <c r="F791" s="95" t="str">
        <f>IF(ISBLANK('6桁'!F791)=TRUE,"",VLOOKUP(パターン表!F791, 'パターン別掛け率（入力）'!$C$3:$I$302, 7, FALSE))</f>
        <v/>
      </c>
      <c r="G791" s="384">
        <f>'6桁'!G791</f>
        <v>0</v>
      </c>
      <c r="H791" s="176" t="str">
        <f>IF(ISBLANK('6桁'!H791)=TRUE,"",VLOOKUP(パターン表!H791, 'パターン別掛け率（入力）'!$C$3:$I$302, 7, FALSE))</f>
        <v/>
      </c>
      <c r="I791" s="96">
        <f>'6桁'!I791</f>
        <v>0</v>
      </c>
      <c r="J791" s="176" t="str">
        <f>IF(ISBLANK('6桁'!J791)=TRUE,"",VLOOKUP(パターン表!J791, 'パターン別掛け率（入力）'!$C$3:$I$302, 7, FALSE))</f>
        <v/>
      </c>
      <c r="K791" s="96">
        <f>'6桁'!K791</f>
        <v>0</v>
      </c>
      <c r="L791" s="183">
        <f>IF(ISBLANK('6桁'!L791)=TRUE,"",VLOOKUP(パターン表!L791, 'パターン別掛け率（入力）'!$C$3:$I$302, 7, FALSE))</f>
        <v>100</v>
      </c>
      <c r="M791" s="96">
        <f>'6桁'!M791</f>
        <v>0</v>
      </c>
      <c r="N791" s="176" t="str">
        <f>IF(ISBLANK('6桁'!N791)=TRUE,"",VLOOKUP(パターン表!N791, 'パターン別掛け率（入力）'!$C$3:$I$302, 7, FALSE))</f>
        <v/>
      </c>
      <c r="O791" s="96">
        <f>'6桁'!O791</f>
        <v>0</v>
      </c>
      <c r="P791" s="176" t="str">
        <f>IF(ISBLANK('6桁'!P791)=TRUE,"",VLOOKUP(パターン表!P791, 'パターン別掛け率（入力）'!$C$3:$I$302, 7, FALSE))</f>
        <v/>
      </c>
      <c r="Q791" s="96">
        <f>'6桁'!Q791</f>
        <v>0</v>
      </c>
      <c r="R791" s="176" t="str">
        <f>IF(ISBLANK('6桁'!R791)=TRUE,"",VLOOKUP(パターン表!R791, 'パターン別掛け率（入力）'!$C$3:$I$302, 7, FALSE))</f>
        <v/>
      </c>
      <c r="S791" s="96">
        <f>'6桁'!S791</f>
        <v>0</v>
      </c>
      <c r="V791" s="4"/>
      <c r="X791" s="4"/>
    </row>
    <row r="792" spans="2:24" ht="30" customHeight="1">
      <c r="B792" s="702"/>
      <c r="C792" s="674" t="s">
        <v>106</v>
      </c>
      <c r="D792" s="675"/>
      <c r="E792" s="675"/>
      <c r="F792" s="95">
        <f>IF(ISBLANK('6桁'!F792)=TRUE,"",VLOOKUP(パターン表!F792, 'パターン別掛け率（入力）'!$C$3:$I$302, 7, FALSE))</f>
        <v>100</v>
      </c>
      <c r="G792" s="96" t="str">
        <f>'6桁'!G792</f>
        <v>▲◎</v>
      </c>
      <c r="H792" s="176" t="str">
        <f>IF(ISBLANK('6桁'!H792)=TRUE,"",VLOOKUP(パターン表!H792, 'パターン別掛け率（入力）'!$C$3:$I$302, 7, FALSE))</f>
        <v/>
      </c>
      <c r="I792" s="96">
        <f>'6桁'!I792</f>
        <v>0</v>
      </c>
      <c r="J792" s="176" t="str">
        <f>IF(ISBLANK('6桁'!J792)=TRUE,"",VLOOKUP(パターン表!J792, 'パターン別掛け率（入力）'!$C$3:$I$302, 7, FALSE))</f>
        <v/>
      </c>
      <c r="K792" s="96">
        <f>'6桁'!K792</f>
        <v>0</v>
      </c>
      <c r="L792" s="183" t="str">
        <f>IF(ISBLANK('6桁'!L792)=TRUE,"",VLOOKUP(パターン表!L792, 'パターン別掛け率（入力）'!$C$3:$I$302, 7, FALSE))</f>
        <v/>
      </c>
      <c r="M792" s="96">
        <f>'6桁'!M792</f>
        <v>0</v>
      </c>
      <c r="N792" s="176" t="str">
        <f>IF(ISBLANK('6桁'!N792)=TRUE,"",VLOOKUP(パターン表!N792, 'パターン別掛け率（入力）'!$C$3:$I$302, 7, FALSE))</f>
        <v/>
      </c>
      <c r="O792" s="96">
        <f>'6桁'!O792</f>
        <v>0</v>
      </c>
      <c r="P792" s="176" t="str">
        <f>IF(ISBLANK('6桁'!P792)=TRUE,"",VLOOKUP(パターン表!P792, 'パターン別掛け率（入力）'!$C$3:$I$302, 7, FALSE))</f>
        <v/>
      </c>
      <c r="Q792" s="96">
        <f>'6桁'!Q792</f>
        <v>0</v>
      </c>
      <c r="R792" s="176" t="str">
        <f>IF(ISBLANK('6桁'!R792)=TRUE,"",VLOOKUP(パターン表!R792, 'パターン別掛け率（入力）'!$C$3:$I$302, 7, FALSE))</f>
        <v/>
      </c>
      <c r="S792" s="96">
        <f>'6桁'!S792</f>
        <v>0</v>
      </c>
      <c r="V792" s="4"/>
      <c r="X792" s="4"/>
    </row>
    <row r="793" spans="2:24" ht="30" customHeight="1">
      <c r="B793" s="702"/>
      <c r="C793" s="674" t="s">
        <v>5</v>
      </c>
      <c r="D793" s="675"/>
      <c r="E793" s="675"/>
      <c r="F793" s="95" t="str">
        <f>IF(ISBLANK('6桁'!F793)=TRUE,"",VLOOKUP(パターン表!F793, 'パターン別掛け率（入力）'!$C$3:$I$302, 7, FALSE))</f>
        <v/>
      </c>
      <c r="G793" s="384">
        <f>'6桁'!G793</f>
        <v>0</v>
      </c>
      <c r="H793" s="176" t="str">
        <f>IF(ISBLANK('6桁'!H793)=TRUE,"",VLOOKUP(パターン表!H793, 'パターン別掛け率（入力）'!$C$3:$I$302, 7, FALSE))</f>
        <v/>
      </c>
      <c r="I793" s="96">
        <f>'6桁'!I793</f>
        <v>0</v>
      </c>
      <c r="J793" s="176">
        <f>IF(ISBLANK('6桁'!J793)=TRUE,"",VLOOKUP(パターン表!J793, 'パターン別掛け率（入力）'!$C$3:$I$302, 7, FALSE))</f>
        <v>100</v>
      </c>
      <c r="K793" s="96" t="str">
        <f>'6桁'!K793</f>
        <v>※◎</v>
      </c>
      <c r="L793" s="183" t="str">
        <f>IF(ISBLANK('6桁'!L793)=TRUE,"",VLOOKUP(パターン表!L793, 'パターン別掛け率（入力）'!$C$3:$I$302, 7, FALSE))</f>
        <v/>
      </c>
      <c r="M793" s="96">
        <f>'6桁'!M793</f>
        <v>0</v>
      </c>
      <c r="N793" s="176" t="str">
        <f>IF(ISBLANK('6桁'!N793)=TRUE,"",VLOOKUP(パターン表!N793, 'パターン別掛け率（入力）'!$C$3:$I$302, 7, FALSE))</f>
        <v/>
      </c>
      <c r="O793" s="96">
        <f>'6桁'!O793</f>
        <v>0</v>
      </c>
      <c r="P793" s="176" t="str">
        <f>IF(ISBLANK('6桁'!P793)=TRUE,"",VLOOKUP(パターン表!P793, 'パターン別掛け率（入力）'!$C$3:$I$302, 7, FALSE))</f>
        <v/>
      </c>
      <c r="Q793" s="96">
        <f>'6桁'!Q793</f>
        <v>0</v>
      </c>
      <c r="R793" s="176" t="str">
        <f>IF(ISBLANK('6桁'!R793)=TRUE,"",VLOOKUP(パターン表!R793, 'パターン別掛け率（入力）'!$C$3:$I$302, 7, FALSE))</f>
        <v/>
      </c>
      <c r="S793" s="96">
        <f>'6桁'!S793</f>
        <v>0</v>
      </c>
      <c r="V793" s="4"/>
      <c r="X793" s="4"/>
    </row>
    <row r="794" spans="2:24" ht="30" customHeight="1">
      <c r="B794" s="702"/>
      <c r="C794" s="674" t="s">
        <v>855</v>
      </c>
      <c r="D794" s="675"/>
      <c r="E794" s="675"/>
      <c r="F794" s="94" t="str">
        <f>IF(ISBLANK('6桁'!F794)=TRUE,"",VLOOKUP(パターン表!F794, 'パターン別掛け率（入力）'!$C$3:$I$302, 7, FALSE))</f>
        <v/>
      </c>
      <c r="G794" s="388">
        <f>'6桁'!G794</f>
        <v>0</v>
      </c>
      <c r="H794" s="173" t="str">
        <f>IF(ISBLANK('6桁'!H794)=TRUE,"",VLOOKUP(パターン表!H794, 'パターン別掛け率（入力）'!$C$3:$I$302, 7, FALSE))</f>
        <v/>
      </c>
      <c r="I794" s="360">
        <f>'6桁'!I794</f>
        <v>0</v>
      </c>
      <c r="J794" s="173" t="str">
        <f>IF(ISBLANK('6桁'!J794)=TRUE,"",VLOOKUP(パターン表!J794, 'パターン別掛け率（入力）'!$C$3:$I$302, 7, FALSE))</f>
        <v/>
      </c>
      <c r="K794" s="360">
        <f>'6桁'!K794</f>
        <v>0</v>
      </c>
      <c r="L794" s="194">
        <f>IF(ISBLANK('6桁'!L794)=TRUE,"",VLOOKUP(パターン表!L794, 'パターン別掛け率（入力）'!$C$3:$I$302, 7, FALSE))</f>
        <v>100</v>
      </c>
      <c r="M794" s="360">
        <f>'6桁'!M794</f>
        <v>0</v>
      </c>
      <c r="N794" s="173" t="str">
        <f>IF(ISBLANK('6桁'!N794)=TRUE,"",VLOOKUP(パターン表!N794, 'パターン別掛け率（入力）'!$C$3:$I$302, 7, FALSE))</f>
        <v/>
      </c>
      <c r="O794" s="360">
        <f>'6桁'!O794</f>
        <v>0</v>
      </c>
      <c r="P794" s="173" t="str">
        <f>IF(ISBLANK('6桁'!P794)=TRUE,"",VLOOKUP(パターン表!P794, 'パターン別掛け率（入力）'!$C$3:$I$302, 7, FALSE))</f>
        <v/>
      </c>
      <c r="Q794" s="360">
        <f>'6桁'!Q794</f>
        <v>0</v>
      </c>
      <c r="R794" s="173">
        <f>IF(ISBLANK('6桁'!R794)=TRUE,"",VLOOKUP(パターン表!R794, 'パターン別掛け率（入力）'!$C$3:$I$302, 7, FALSE))</f>
        <v>100</v>
      </c>
      <c r="S794" s="360">
        <f>'6桁'!S794</f>
        <v>0</v>
      </c>
      <c r="V794" s="4"/>
      <c r="X794" s="4"/>
    </row>
    <row r="795" spans="2:24" ht="30" customHeight="1">
      <c r="B795" s="703"/>
      <c r="C795" s="677" t="s">
        <v>6</v>
      </c>
      <c r="D795" s="678"/>
      <c r="E795" s="679"/>
      <c r="F795" s="111" t="str">
        <f>IF(ISBLANK('6桁'!F795)=TRUE,"",VLOOKUP(パターン表!F795, 'パターン別掛け率（入力）'!$C$3:$I$302, 7, FALSE))</f>
        <v/>
      </c>
      <c r="G795" s="381">
        <f>'6桁'!G795</f>
        <v>0</v>
      </c>
      <c r="H795" s="177">
        <f>IF(ISBLANK('6桁'!H795)=TRUE,"",VLOOKUP(パターン表!H795, 'パターン別掛け率（入力）'!$C$3:$I$302, 7, FALSE))</f>
        <v>100</v>
      </c>
      <c r="I795" s="99" t="str">
        <f>'6桁'!I795</f>
        <v>▲◎</v>
      </c>
      <c r="J795" s="177" t="str">
        <f>IF(ISBLANK('6桁'!J795)=TRUE,"",VLOOKUP(パターン表!J795, 'パターン別掛け率（入力）'!$C$3:$I$302, 7, FALSE))</f>
        <v/>
      </c>
      <c r="K795" s="99">
        <f>'6桁'!K795</f>
        <v>0</v>
      </c>
      <c r="L795" s="184" t="str">
        <f>IF(ISBLANK('6桁'!L795)=TRUE,"",VLOOKUP(パターン表!L795, 'パターン別掛け率（入力）'!$C$3:$I$302, 7, FALSE))</f>
        <v/>
      </c>
      <c r="M795" s="99">
        <f>'6桁'!M795</f>
        <v>0</v>
      </c>
      <c r="N795" s="177" t="str">
        <f>IF(ISBLANK('6桁'!N795)=TRUE,"",VLOOKUP(パターン表!N795, 'パターン別掛け率（入力）'!$C$3:$I$302, 7, FALSE))</f>
        <v/>
      </c>
      <c r="O795" s="99">
        <f>'6桁'!O795</f>
        <v>0</v>
      </c>
      <c r="P795" s="177" t="str">
        <f>IF(ISBLANK('6桁'!P795)=TRUE,"",VLOOKUP(パターン表!P795, 'パターン別掛け率（入力）'!$C$3:$I$302, 7, FALSE))</f>
        <v/>
      </c>
      <c r="Q795" s="99">
        <f>'6桁'!Q795</f>
        <v>0</v>
      </c>
      <c r="R795" s="177" t="str">
        <f>IF(ISBLANK('6桁'!R795)=TRUE,"",VLOOKUP(パターン表!R795, 'パターン別掛け率（入力）'!$C$3:$I$302, 7, FALSE))</f>
        <v/>
      </c>
      <c r="S795" s="99">
        <f>'6桁'!S795</f>
        <v>0</v>
      </c>
      <c r="V795" s="4"/>
      <c r="X795" s="4"/>
    </row>
    <row r="796" spans="2:24" ht="30" customHeight="1">
      <c r="B796" s="701">
        <v>15.5</v>
      </c>
      <c r="C796" s="671" t="s">
        <v>92</v>
      </c>
      <c r="D796" s="672"/>
      <c r="E796" s="672"/>
      <c r="F796" s="114" t="str">
        <f>IF(ISBLANK('6桁'!F796)=TRUE,"",VLOOKUP(パターン表!F796, 'パターン別掛け率（入力）'!$C$3:$I$302, 7, FALSE))</f>
        <v/>
      </c>
      <c r="G796" s="245">
        <f>'6桁'!G796</f>
        <v>0</v>
      </c>
      <c r="H796" s="175" t="str">
        <f>IF(ISBLANK('6桁'!H796)=TRUE,"",VLOOKUP(パターン表!H796, 'パターン別掛け率（入力）'!$C$3:$I$302, 7, FALSE))</f>
        <v/>
      </c>
      <c r="I796" s="97">
        <f>'6桁'!I796</f>
        <v>0</v>
      </c>
      <c r="J796" s="175">
        <f>IF(ISBLANK('6桁'!J796)=TRUE,"",VLOOKUP(パターン表!J796, 'パターン別掛け率（入力）'!$C$3:$I$302, 7, FALSE))</f>
        <v>100</v>
      </c>
      <c r="K796" s="97" t="str">
        <f>'6桁'!K796</f>
        <v>※</v>
      </c>
      <c r="L796" s="199" t="str">
        <f>IF(ISBLANK('6桁'!L796)=TRUE,"",VLOOKUP(パターン表!L796, 'パターン別掛け率（入力）'!$C$3:$I$302, 7, FALSE))</f>
        <v/>
      </c>
      <c r="M796" s="97">
        <f>'6桁'!M796</f>
        <v>0</v>
      </c>
      <c r="N796" s="175" t="str">
        <f>IF(ISBLANK('6桁'!N796)=TRUE,"",VLOOKUP(パターン表!N796, 'パターン別掛け率（入力）'!$C$3:$I$302, 7, FALSE))</f>
        <v/>
      </c>
      <c r="O796" s="97">
        <f>'6桁'!O796</f>
        <v>0</v>
      </c>
      <c r="P796" s="175" t="str">
        <f>IF(ISBLANK('6桁'!P796)=TRUE,"",VLOOKUP(パターン表!P796, 'パターン別掛け率（入力）'!$C$3:$I$302, 7, FALSE))</f>
        <v/>
      </c>
      <c r="Q796" s="97">
        <f>'6桁'!Q796</f>
        <v>0</v>
      </c>
      <c r="R796" s="175" t="str">
        <f>IF(ISBLANK('6桁'!R796)=TRUE,"",VLOOKUP(パターン表!R796, 'パターン別掛け率（入力）'!$C$3:$I$302, 7, FALSE))</f>
        <v/>
      </c>
      <c r="S796" s="97">
        <f>'6桁'!S796</f>
        <v>0</v>
      </c>
      <c r="V796" s="4"/>
      <c r="X796" s="4"/>
    </row>
    <row r="797" spans="2:24" ht="30" customHeight="1">
      <c r="B797" s="702"/>
      <c r="C797" s="674" t="s">
        <v>94</v>
      </c>
      <c r="D797" s="675"/>
      <c r="E797" s="675"/>
      <c r="F797" s="95" t="str">
        <f>IF(ISBLANK('6桁'!F797)=TRUE,"",VLOOKUP(パターン表!F797, 'パターン別掛け率（入力）'!$C$3:$I$302, 7, FALSE))</f>
        <v/>
      </c>
      <c r="G797" s="384">
        <f>'6桁'!G797</f>
        <v>0</v>
      </c>
      <c r="H797" s="176" t="str">
        <f>IF(ISBLANK('6桁'!H797)=TRUE,"",VLOOKUP(パターン表!H797, 'パターン別掛け率（入力）'!$C$3:$I$302, 7, FALSE))</f>
        <v/>
      </c>
      <c r="I797" s="96">
        <f>'6桁'!I797</f>
        <v>0</v>
      </c>
      <c r="J797" s="176">
        <f>IF(ISBLANK('6桁'!J797)=TRUE,"",VLOOKUP(パターン表!J797, 'パターン別掛け率（入力）'!$C$3:$I$302, 7, FALSE))</f>
        <v>100</v>
      </c>
      <c r="K797" s="96" t="str">
        <f>'6桁'!K797</f>
        <v>※</v>
      </c>
      <c r="L797" s="183" t="str">
        <f>IF(ISBLANK('6桁'!L797)=TRUE,"",VLOOKUP(パターン表!L797, 'パターン別掛け率（入力）'!$C$3:$I$302, 7, FALSE))</f>
        <v/>
      </c>
      <c r="M797" s="96">
        <f>'6桁'!M797</f>
        <v>0</v>
      </c>
      <c r="N797" s="176" t="str">
        <f>IF(ISBLANK('6桁'!N797)=TRUE,"",VLOOKUP(パターン表!N797, 'パターン別掛け率（入力）'!$C$3:$I$302, 7, FALSE))</f>
        <v/>
      </c>
      <c r="O797" s="96">
        <f>'6桁'!O797</f>
        <v>0</v>
      </c>
      <c r="P797" s="176" t="str">
        <f>IF(ISBLANK('6桁'!P797)=TRUE,"",VLOOKUP(パターン表!P797, 'パターン別掛け率（入力）'!$C$3:$I$302, 7, FALSE))</f>
        <v/>
      </c>
      <c r="Q797" s="96">
        <f>'6桁'!Q797</f>
        <v>0</v>
      </c>
      <c r="R797" s="176" t="str">
        <f>IF(ISBLANK('6桁'!R797)=TRUE,"",VLOOKUP(パターン表!R797, 'パターン別掛け率（入力）'!$C$3:$I$302, 7, FALSE))</f>
        <v/>
      </c>
      <c r="S797" s="96">
        <f>'6桁'!S797</f>
        <v>0</v>
      </c>
      <c r="V797" s="4"/>
      <c r="X797" s="4"/>
    </row>
    <row r="798" spans="2:24" ht="30" customHeight="1">
      <c r="B798" s="703"/>
      <c r="C798" s="677" t="s">
        <v>96</v>
      </c>
      <c r="D798" s="678"/>
      <c r="E798" s="679"/>
      <c r="F798" s="111">
        <f>IF(ISBLANK('6桁'!F798)=TRUE,"",VLOOKUP(パターン表!F798, 'パターン別掛け率（入力）'!$C$3:$I$302, 7, FALSE))</f>
        <v>100</v>
      </c>
      <c r="G798" s="96">
        <f>'6桁'!G798</f>
        <v>0</v>
      </c>
      <c r="H798" s="177" t="str">
        <f>IF(ISBLANK('6桁'!H798)=TRUE,"",VLOOKUP(パターン表!H798, 'パターン別掛け率（入力）'!$C$3:$I$302, 7, FALSE))</f>
        <v/>
      </c>
      <c r="I798" s="99">
        <f>'6桁'!I798</f>
        <v>0</v>
      </c>
      <c r="J798" s="177" t="str">
        <f>IF(ISBLANK('6桁'!J798)=TRUE,"",VLOOKUP(パターン表!J798, 'パターン別掛け率（入力）'!$C$3:$I$302, 7, FALSE))</f>
        <v/>
      </c>
      <c r="K798" s="99">
        <f>'6桁'!K798</f>
        <v>0</v>
      </c>
      <c r="L798" s="184">
        <f>IF(ISBLANK('6桁'!L798)=TRUE,"",VLOOKUP(パターン表!L798, 'パターン別掛け率（入力）'!$C$3:$I$302, 7, FALSE))</f>
        <v>100</v>
      </c>
      <c r="M798" s="99">
        <f>'6桁'!M798</f>
        <v>0</v>
      </c>
      <c r="N798" s="177" t="str">
        <f>IF(ISBLANK('6桁'!N798)=TRUE,"",VLOOKUP(パターン表!N798, 'パターン別掛け率（入力）'!$C$3:$I$302, 7, FALSE))</f>
        <v/>
      </c>
      <c r="O798" s="99">
        <f>'6桁'!O798</f>
        <v>0</v>
      </c>
      <c r="P798" s="177">
        <f>IF(ISBLANK('6桁'!P798)=TRUE,"",VLOOKUP(パターン表!P798, 'パターン別掛け率（入力）'!$C$3:$I$302, 7, FALSE))</f>
        <v>100</v>
      </c>
      <c r="Q798" s="99">
        <f>'6桁'!Q798</f>
        <v>0</v>
      </c>
      <c r="R798" s="177" t="str">
        <f>IF(ISBLANK('6桁'!R798)=TRUE,"",VLOOKUP(パターン表!R798, 'パターン別掛け率（入力）'!$C$3:$I$302, 7, FALSE))</f>
        <v/>
      </c>
      <c r="S798" s="99">
        <f>'6桁'!S798</f>
        <v>0</v>
      </c>
      <c r="V798" s="4"/>
      <c r="X798" s="4"/>
    </row>
    <row r="799" spans="2:24" ht="30" customHeight="1">
      <c r="B799" s="233">
        <v>14.5</v>
      </c>
      <c r="C799" s="704" t="s">
        <v>69</v>
      </c>
      <c r="D799" s="705"/>
      <c r="E799" s="706"/>
      <c r="F799" s="185" t="str">
        <f>IF(ISBLANK('6桁'!F799)=TRUE,"",VLOOKUP(パターン表!F799, 'パターン別掛け率（入力）'!$C$3:$I$302, 7, FALSE))</f>
        <v/>
      </c>
      <c r="G799" s="387">
        <f>'6桁'!G799</f>
        <v>0</v>
      </c>
      <c r="H799" s="234">
        <f>IF(ISBLANK('6桁'!H799)=TRUE,"",VLOOKUP(パターン表!H799, 'パターン別掛け率（入力）'!$C$3:$I$302, 7, FALSE))</f>
        <v>100</v>
      </c>
      <c r="I799" s="186" t="str">
        <f>'6桁'!I799</f>
        <v>SP
LT38</v>
      </c>
      <c r="J799" s="234" t="str">
        <f>IF(ISBLANK('6桁'!J799)=TRUE,"",VLOOKUP(パターン表!J799, 'パターン別掛け率（入力）'!$C$3:$I$302, 7, FALSE))</f>
        <v/>
      </c>
      <c r="K799" s="186">
        <f>'6桁'!K799</f>
        <v>0</v>
      </c>
      <c r="L799" s="187" t="str">
        <f>IF(ISBLANK('6桁'!L799)=TRUE,"",VLOOKUP(パターン表!L799, 'パターン別掛け率（入力）'!$C$3:$I$302, 7, FALSE))</f>
        <v/>
      </c>
      <c r="M799" s="186">
        <f>'6桁'!M799</f>
        <v>0</v>
      </c>
      <c r="N799" s="234" t="str">
        <f>IF(ISBLANK('6桁'!N799)=TRUE,"",VLOOKUP(パターン表!N799, 'パターン別掛け率（入力）'!$C$3:$I$302, 7, FALSE))</f>
        <v/>
      </c>
      <c r="O799" s="186">
        <f>'6桁'!O799</f>
        <v>0</v>
      </c>
      <c r="P799" s="234" t="str">
        <f>IF(ISBLANK('6桁'!P799)=TRUE,"",VLOOKUP(パターン表!P799, 'パターン別掛け率（入力）'!$C$3:$I$302, 7, FALSE))</f>
        <v/>
      </c>
      <c r="Q799" s="186">
        <f>'6桁'!Q799</f>
        <v>0</v>
      </c>
      <c r="R799" s="234" t="str">
        <f>IF(ISBLANK('6桁'!R799)=TRUE,"",VLOOKUP(パターン表!R799, 'パターン別掛け率（入力）'!$C$3:$I$302, 7, FALSE))</f>
        <v/>
      </c>
      <c r="S799" s="186">
        <f>'6桁'!S799</f>
        <v>0</v>
      </c>
      <c r="V799" s="4"/>
      <c r="X799" s="4"/>
    </row>
    <row r="800" spans="2:24" ht="30" customHeight="1">
      <c r="B800" s="702">
        <v>13.5</v>
      </c>
      <c r="C800" s="671" t="s">
        <v>72</v>
      </c>
      <c r="D800" s="672"/>
      <c r="E800" s="672"/>
      <c r="F800" s="291" t="str">
        <f>IF(ISBLANK('6桁'!F800)=TRUE,"",VLOOKUP(パターン表!F800, 'パターン別掛け率（入力）'!$C$3:$I$302, 7, FALSE))</f>
        <v/>
      </c>
      <c r="G800" s="388">
        <f>'6桁'!G800</f>
        <v>0</v>
      </c>
      <c r="H800" s="173" t="str">
        <f>IF(ISBLANK('6桁'!H800)=TRUE,"",VLOOKUP(パターン表!H800, 'パターン別掛け率（入力）'!$C$3:$I$302, 7, FALSE))</f>
        <v/>
      </c>
      <c r="I800" s="360">
        <f>'6桁'!I800</f>
        <v>0</v>
      </c>
      <c r="J800" s="173">
        <f>IF(ISBLANK('6桁'!J800)=TRUE,"",VLOOKUP(パターン表!J800, 'パターン別掛け率（入力）'!$C$3:$I$302, 7, FALSE))</f>
        <v>100</v>
      </c>
      <c r="K800" s="360">
        <f>'6桁'!K800</f>
        <v>0</v>
      </c>
      <c r="L800" s="194" t="str">
        <f>IF(ISBLANK('6桁'!L800)=TRUE,"",VLOOKUP(パターン表!L800, 'パターン別掛け率（入力）'!$C$3:$I$302, 7, FALSE))</f>
        <v/>
      </c>
      <c r="M800" s="360">
        <f>'6桁'!M800</f>
        <v>0</v>
      </c>
      <c r="N800" s="173" t="str">
        <f>IF(ISBLANK('6桁'!N800)=TRUE,"",VLOOKUP(パターン表!N800, 'パターン別掛け率（入力）'!$C$3:$I$302, 7, FALSE))</f>
        <v/>
      </c>
      <c r="O800" s="360">
        <f>'6桁'!O800</f>
        <v>0</v>
      </c>
      <c r="P800" s="173" t="str">
        <f>IF(ISBLANK('6桁'!P800)=TRUE,"",VLOOKUP(パターン表!P800, 'パターン別掛け率（入力）'!$C$3:$I$302, 7, FALSE))</f>
        <v/>
      </c>
      <c r="Q800" s="360">
        <f>'6桁'!Q800</f>
        <v>0</v>
      </c>
      <c r="R800" s="173" t="str">
        <f>IF(ISBLANK('6桁'!R800)=TRUE,"",VLOOKUP(パターン表!R800, 'パターン別掛け率（入力）'!$C$3:$I$302, 7, FALSE))</f>
        <v/>
      </c>
      <c r="S800" s="360">
        <f>'6桁'!S800</f>
        <v>0</v>
      </c>
      <c r="V800" s="4"/>
      <c r="X800" s="4"/>
    </row>
    <row r="801" spans="2:24" ht="30" customHeight="1">
      <c r="B801" s="703"/>
      <c r="C801" s="677" t="s">
        <v>40</v>
      </c>
      <c r="D801" s="678"/>
      <c r="E801" s="679"/>
      <c r="F801" s="292" t="str">
        <f>IF(ISBLANK('6桁'!F801)=TRUE,"",VLOOKUP(パターン表!F801, 'パターン別掛け率（入力）'!$C$3:$I$302, 7, FALSE))</f>
        <v/>
      </c>
      <c r="G801" s="381">
        <f>'6桁'!G801</f>
        <v>0</v>
      </c>
      <c r="H801" s="177" t="str">
        <f>IF(ISBLANK('6桁'!H801)=TRUE,"",VLOOKUP(パターン表!H801, 'パターン別掛け率（入力）'!$C$3:$I$302, 7, FALSE))</f>
        <v/>
      </c>
      <c r="I801" s="99">
        <f>'6桁'!I801</f>
        <v>0</v>
      </c>
      <c r="J801" s="177" t="str">
        <f>IF(ISBLANK('6桁'!J801)=TRUE,"",VLOOKUP(パターン表!J801, 'パターン別掛け率（入力）'!$C$3:$I$302, 7, FALSE))</f>
        <v/>
      </c>
      <c r="K801" s="99">
        <f>'6桁'!K801</f>
        <v>0</v>
      </c>
      <c r="L801" s="184" t="str">
        <f>IF(ISBLANK('6桁'!L801)=TRUE,"",VLOOKUP(パターン表!L801, 'パターン別掛け率（入力）'!$C$3:$I$302, 7, FALSE))</f>
        <v/>
      </c>
      <c r="M801" s="99">
        <f>'6桁'!M801</f>
        <v>0</v>
      </c>
      <c r="N801" s="177">
        <f>IF(ISBLANK('6桁'!N801)=TRUE,"",VLOOKUP(パターン表!N801, 'パターン別掛け率（入力）'!$C$3:$I$302, 7, FALSE))</f>
        <v>100</v>
      </c>
      <c r="O801" s="99" t="str">
        <f>'6桁'!O801</f>
        <v>※</v>
      </c>
      <c r="P801" s="177" t="str">
        <f>IF(ISBLANK('6桁'!P801)=TRUE,"",VLOOKUP(パターン表!P801, 'パターン別掛け率（入力）'!$C$3:$I$302, 7, FALSE))</f>
        <v/>
      </c>
      <c r="Q801" s="99">
        <f>'6桁'!Q801</f>
        <v>0</v>
      </c>
      <c r="R801" s="177" t="str">
        <f>IF(ISBLANK('6桁'!R801)=TRUE,"",VLOOKUP(パターン表!R801, 'パターン別掛け率（入力）'!$C$3:$I$302, 7, FALSE))</f>
        <v/>
      </c>
      <c r="S801" s="99">
        <f>'6桁'!S801</f>
        <v>0</v>
      </c>
      <c r="V801" s="4"/>
      <c r="X801" s="4"/>
    </row>
    <row r="802" spans="2:24" ht="30" customHeight="1" thickBot="1">
      <c r="B802" s="386">
        <v>12.5</v>
      </c>
      <c r="C802" s="671" t="s">
        <v>570</v>
      </c>
      <c r="D802" s="672"/>
      <c r="E802" s="672"/>
      <c r="F802" s="293" t="str">
        <f>IF(ISBLANK('6桁'!F802)=TRUE,"",VLOOKUP(パターン表!F802, 'パターン別掛け率（入力）'!$C$3:$I$302, 7, FALSE))</f>
        <v/>
      </c>
      <c r="G802" s="214">
        <f>'6桁'!G802</f>
        <v>0</v>
      </c>
      <c r="H802" s="175">
        <f>IF(ISBLANK('6桁'!H802)=TRUE,"",VLOOKUP(パターン表!H802, 'パターン別掛け率（入力）'!$C$3:$I$302, 7, FALSE))</f>
        <v>100</v>
      </c>
      <c r="I802" s="97" t="str">
        <f>'6桁'!I802</f>
        <v>SP
LT38</v>
      </c>
      <c r="J802" s="175" t="str">
        <f>IF(ISBLANK('6桁'!J802)=TRUE,"",VLOOKUP(パターン表!J802, 'パターン別掛け率（入力）'!$C$3:$I$302, 7, FALSE))</f>
        <v/>
      </c>
      <c r="K802" s="97">
        <f>'6桁'!K802</f>
        <v>0</v>
      </c>
      <c r="L802" s="199" t="str">
        <f>IF(ISBLANK('6桁'!L802)=TRUE,"",VLOOKUP(パターン表!L802, 'パターン別掛け率（入力）'!$C$3:$I$302, 7, FALSE))</f>
        <v/>
      </c>
      <c r="M802" s="97">
        <f>'6桁'!M802</f>
        <v>0</v>
      </c>
      <c r="N802" s="200" t="str">
        <f>IF(ISBLANK('6桁'!N802)=TRUE,"",VLOOKUP(パターン表!N802, 'パターン別掛け率（入力）'!$C$3:$I$302, 7, FALSE))</f>
        <v/>
      </c>
      <c r="O802" s="201">
        <f>'6桁'!O802</f>
        <v>0</v>
      </c>
      <c r="P802" s="200" t="str">
        <f>IF(ISBLANK('6桁'!P802)=TRUE,"",VLOOKUP(パターン表!P802, 'パターン別掛け率（入力）'!$C$3:$I$302, 7, FALSE))</f>
        <v/>
      </c>
      <c r="Q802" s="201">
        <f>'6桁'!Q802</f>
        <v>0</v>
      </c>
      <c r="R802" s="200" t="str">
        <f>IF(ISBLANK('6桁'!R802)=TRUE,"",VLOOKUP(パターン表!R802, 'パターン別掛け率（入力）'!$C$3:$I$302, 7, FALSE))</f>
        <v/>
      </c>
      <c r="S802" s="201">
        <f>'6桁'!S802</f>
        <v>0</v>
      </c>
      <c r="V802" s="4"/>
      <c r="X802" s="4"/>
    </row>
    <row r="803" spans="2:24" ht="45.75" customHeight="1">
      <c r="B803" s="545" t="s">
        <v>2123</v>
      </c>
      <c r="C803" s="545"/>
      <c r="D803" s="545"/>
      <c r="E803" s="545"/>
      <c r="F803" s="545"/>
      <c r="G803" s="545"/>
      <c r="H803" s="545"/>
      <c r="I803" s="545"/>
      <c r="J803" s="545"/>
      <c r="K803" s="545"/>
      <c r="L803" s="545"/>
      <c r="M803" s="545"/>
      <c r="N803" s="545"/>
      <c r="O803" s="545"/>
      <c r="P803" s="545"/>
      <c r="Q803" s="545"/>
      <c r="R803" s="546"/>
      <c r="S803" s="546"/>
      <c r="T803" s="546"/>
      <c r="U803" s="546"/>
    </row>
    <row r="804" spans="2:24" ht="13.5" customHeight="1" thickBot="1">
      <c r="B804" s="380"/>
      <c r="C804" s="380"/>
      <c r="D804" s="380"/>
      <c r="E804" s="380"/>
      <c r="F804" s="380"/>
      <c r="G804" s="380"/>
      <c r="H804" s="380"/>
      <c r="I804" s="380"/>
      <c r="J804" s="380"/>
      <c r="K804" s="380"/>
      <c r="L804" s="380"/>
      <c r="M804" s="380"/>
      <c r="N804" s="380"/>
      <c r="O804" s="380"/>
      <c r="P804" s="380"/>
      <c r="Q804" s="380"/>
      <c r="R804" s="380"/>
      <c r="S804" s="380"/>
      <c r="T804" s="380"/>
      <c r="U804" s="380"/>
    </row>
    <row r="805" spans="2:24" ht="20.100000000000001" customHeight="1" thickBot="1">
      <c r="B805" s="691" t="s">
        <v>452</v>
      </c>
      <c r="C805" s="534" t="s">
        <v>524</v>
      </c>
      <c r="D805" s="637"/>
      <c r="E805" s="535"/>
      <c r="F805" s="531" t="s">
        <v>453</v>
      </c>
      <c r="G805" s="532"/>
      <c r="H805" s="532"/>
      <c r="I805" s="532"/>
      <c r="J805" s="532"/>
      <c r="K805" s="532"/>
      <c r="L805" s="532"/>
      <c r="M805" s="532"/>
      <c r="N805" s="532"/>
      <c r="O805" s="533"/>
      <c r="X805" s="4"/>
    </row>
    <row r="806" spans="2:24" ht="39.950000000000003" customHeight="1">
      <c r="B806" s="692"/>
      <c r="C806" s="536"/>
      <c r="D806" s="547"/>
      <c r="E806" s="537"/>
      <c r="F806" s="634" t="s">
        <v>857</v>
      </c>
      <c r="G806" s="635"/>
      <c r="H806" s="635"/>
      <c r="I806" s="636"/>
      <c r="J806" s="634" t="s">
        <v>859</v>
      </c>
      <c r="K806" s="636"/>
      <c r="L806" s="634" t="s">
        <v>860</v>
      </c>
      <c r="M806" s="636"/>
      <c r="N806" s="634" t="s">
        <v>861</v>
      </c>
      <c r="O806" s="636"/>
      <c r="X806" s="4"/>
    </row>
    <row r="807" spans="2:24" ht="20.100000000000001" customHeight="1" thickBot="1">
      <c r="B807" s="693"/>
      <c r="C807" s="538"/>
      <c r="D807" s="618"/>
      <c r="E807" s="539"/>
      <c r="F807" s="538" t="s">
        <v>858</v>
      </c>
      <c r="G807" s="618"/>
      <c r="H807" s="708" t="s">
        <v>825</v>
      </c>
      <c r="I807" s="539"/>
      <c r="J807" s="538" t="s">
        <v>858</v>
      </c>
      <c r="K807" s="539"/>
      <c r="L807" s="538" t="s">
        <v>858</v>
      </c>
      <c r="M807" s="539"/>
      <c r="N807" s="538" t="s">
        <v>858</v>
      </c>
      <c r="O807" s="539"/>
      <c r="X807" s="4"/>
    </row>
    <row r="808" spans="2:24" ht="30" customHeight="1">
      <c r="B808" s="687">
        <v>16</v>
      </c>
      <c r="C808" s="680" t="s">
        <v>571</v>
      </c>
      <c r="D808" s="681"/>
      <c r="E808" s="682"/>
      <c r="F808" s="202">
        <f>IF(ISBLANK('6桁'!F808)=TRUE,"",VLOOKUP(パターン表!F808, 'パターン別掛け率（入力）'!$C$3:$I$302, 7, FALSE))</f>
        <v>100</v>
      </c>
      <c r="G808" s="138">
        <f>'6桁'!G808</f>
        <v>0</v>
      </c>
      <c r="H808" s="203" t="str">
        <f>IF(ISBLANK('6桁'!H808)=TRUE,"",VLOOKUP(パターン表!H808, 'パターン別掛け率（入力）'!$C$3:$I$302, 7, FALSE))</f>
        <v/>
      </c>
      <c r="I808" s="92">
        <f>'6桁'!I808</f>
        <v>0</v>
      </c>
      <c r="J808" s="93" t="str">
        <f>IF(ISBLANK('6桁'!J808)=TRUE,"",VLOOKUP(パターン表!J808, 'パターン別掛け率（入力）'!$C$3:$I$302, 7, FALSE))</f>
        <v/>
      </c>
      <c r="K808" s="92">
        <f>'6桁'!K808</f>
        <v>0</v>
      </c>
      <c r="L808" s="93" t="str">
        <f>IF(ISBLANK('6桁'!L808)=TRUE,"",VLOOKUP(パターン表!L808, 'パターン別掛け率（入力）'!$C$3:$I$302, 7, FALSE))</f>
        <v/>
      </c>
      <c r="M808" s="92">
        <f>'6桁'!M808</f>
        <v>0</v>
      </c>
      <c r="N808" s="202" t="str">
        <f>IF(ISBLANK('6桁'!N808)=TRUE,"",VLOOKUP(パターン表!N808, 'パターン別掛け率（入力）'!$C$3:$I$302, 7, FALSE))</f>
        <v/>
      </c>
      <c r="O808" s="204">
        <f>'6桁'!O808</f>
        <v>0</v>
      </c>
      <c r="P808" s="267"/>
      <c r="X808" s="4"/>
    </row>
    <row r="809" spans="2:24" ht="30" customHeight="1">
      <c r="B809" s="669"/>
      <c r="C809" s="674" t="s">
        <v>120</v>
      </c>
      <c r="D809" s="675"/>
      <c r="E809" s="676"/>
      <c r="F809" s="14">
        <f>IF(ISBLANK('6桁'!F809)=TRUE,"",VLOOKUP(パターン表!F809, 'パターン別掛け率（入力）'!$C$3:$I$302, 7, FALSE))</f>
        <v>100</v>
      </c>
      <c r="G809" s="19">
        <f>'6桁'!G809</f>
        <v>0</v>
      </c>
      <c r="H809" s="205" t="str">
        <f>IF(ISBLANK('6桁'!H809)=TRUE,"",VLOOKUP(パターン表!H809, 'パターン別掛け率（入力）'!$C$3:$I$302, 7, FALSE))</f>
        <v/>
      </c>
      <c r="I809" s="20">
        <f>'6桁'!I809</f>
        <v>0</v>
      </c>
      <c r="J809" s="12">
        <f>IF(ISBLANK('6桁'!J809)=TRUE,"",VLOOKUP(パターン表!J809, 'パターン別掛け率（入力）'!$C$3:$I$302, 7, FALSE))</f>
        <v>100</v>
      </c>
      <c r="K809" s="20">
        <f>'6桁'!K809</f>
        <v>0</v>
      </c>
      <c r="L809" s="12">
        <f>IF(ISBLANK('6桁'!L809)=TRUE,"",VLOOKUP(パターン表!L809, 'パターン別掛け率（入力）'!$C$3:$I$302, 7, FALSE))</f>
        <v>100</v>
      </c>
      <c r="M809" s="20">
        <f>'6桁'!M809</f>
        <v>0</v>
      </c>
      <c r="N809" s="14" t="str">
        <f>IF(ISBLANK('6桁'!N809)=TRUE,"",VLOOKUP(パターン表!N809, 'パターン別掛け率（入力）'!$C$3:$I$302, 7, FALSE))</f>
        <v/>
      </c>
      <c r="O809" s="206">
        <f>'6桁'!O809</f>
        <v>0</v>
      </c>
      <c r="P809" s="267"/>
      <c r="X809" s="4"/>
    </row>
    <row r="810" spans="2:24" ht="30" customHeight="1">
      <c r="B810" s="669"/>
      <c r="C810" s="674" t="s">
        <v>124</v>
      </c>
      <c r="D810" s="675"/>
      <c r="E810" s="676"/>
      <c r="F810" s="14">
        <f>IF(ISBLANK('6桁'!F810)=TRUE,"",VLOOKUP(パターン表!F810, 'パターン別掛け率（入力）'!$C$3:$I$302, 7, FALSE))</f>
        <v>100</v>
      </c>
      <c r="G810" s="19">
        <f>'6桁'!G810</f>
        <v>0</v>
      </c>
      <c r="H810" s="205" t="str">
        <f>IF(ISBLANK('6桁'!H810)=TRUE,"",VLOOKUP(パターン表!H810, 'パターン別掛け率（入力）'!$C$3:$I$302, 7, FALSE))</f>
        <v/>
      </c>
      <c r="I810" s="20">
        <f>'6桁'!I810</f>
        <v>0</v>
      </c>
      <c r="J810" s="12">
        <f>IF(ISBLANK('6桁'!J810)=TRUE,"",VLOOKUP(パターン表!J810, 'パターン別掛け率（入力）'!$C$3:$I$302, 7, FALSE))</f>
        <v>100</v>
      </c>
      <c r="K810" s="20">
        <f>'6桁'!K810</f>
        <v>0</v>
      </c>
      <c r="L810" s="12" t="str">
        <f>IF(ISBLANK('6桁'!L810)=TRUE,"",VLOOKUP(パターン表!L810, 'パターン別掛け率（入力）'!$C$3:$I$302, 7, FALSE))</f>
        <v/>
      </c>
      <c r="M810" s="20">
        <f>'6桁'!M810</f>
        <v>0</v>
      </c>
      <c r="N810" s="14" t="str">
        <f>IF(ISBLANK('6桁'!N810)=TRUE,"",VLOOKUP(パターン表!N810, 'パターン別掛け率（入力）'!$C$3:$I$302, 7, FALSE))</f>
        <v/>
      </c>
      <c r="O810" s="206">
        <f>'6桁'!O810</f>
        <v>0</v>
      </c>
      <c r="P810" s="267"/>
      <c r="X810" s="4"/>
    </row>
    <row r="811" spans="2:24" ht="30" customHeight="1">
      <c r="B811" s="669"/>
      <c r="C811" s="674" t="s">
        <v>132</v>
      </c>
      <c r="D811" s="675"/>
      <c r="E811" s="676"/>
      <c r="F811" s="14">
        <f>IF(ISBLANK('6桁'!F811)=TRUE,"",VLOOKUP(パターン表!F811, 'パターン別掛け率（入力）'!$C$3:$I$302, 7, FALSE))</f>
        <v>100</v>
      </c>
      <c r="G811" s="19">
        <f>'6桁'!G811</f>
        <v>0</v>
      </c>
      <c r="H811" s="205" t="str">
        <f>IF(ISBLANK('6桁'!H811)=TRUE,"",VLOOKUP(パターン表!H811, 'パターン別掛け率（入力）'!$C$3:$I$302, 7, FALSE))</f>
        <v/>
      </c>
      <c r="I811" s="20">
        <f>'6桁'!I811</f>
        <v>0</v>
      </c>
      <c r="J811" s="12">
        <f>IF(ISBLANK('6桁'!J811)=TRUE,"",VLOOKUP(パターン表!J811, 'パターン別掛け率（入力）'!$C$3:$I$302, 7, FALSE))</f>
        <v>100</v>
      </c>
      <c r="K811" s="20">
        <f>'6桁'!K811</f>
        <v>0</v>
      </c>
      <c r="L811" s="12">
        <f>IF(ISBLANK('6桁'!L811)=TRUE,"",VLOOKUP(パターン表!L811, 'パターン別掛け率（入力）'!$C$3:$I$302, 7, FALSE))</f>
        <v>100</v>
      </c>
      <c r="M811" s="20">
        <f>'6桁'!M811</f>
        <v>0</v>
      </c>
      <c r="N811" s="14" t="str">
        <f>IF(ISBLANK('6桁'!N811)=TRUE,"",VLOOKUP(パターン表!N811, 'パターン別掛け率（入力）'!$C$3:$I$302, 7, FALSE))</f>
        <v/>
      </c>
      <c r="O811" s="206">
        <f>'6桁'!O811</f>
        <v>0</v>
      </c>
      <c r="P811" s="267"/>
      <c r="X811" s="4"/>
    </row>
    <row r="812" spans="2:24" ht="30" customHeight="1">
      <c r="B812" s="669"/>
      <c r="C812" s="674" t="s">
        <v>47</v>
      </c>
      <c r="D812" s="675"/>
      <c r="E812" s="676"/>
      <c r="F812" s="14">
        <f>IF(ISBLANK('6桁'!F812)=TRUE,"",VLOOKUP(パターン表!F812, 'パターン別掛け率（入力）'!$C$3:$I$302, 7, FALSE))</f>
        <v>100</v>
      </c>
      <c r="G812" s="19">
        <f>'6桁'!G812</f>
        <v>0</v>
      </c>
      <c r="H812" s="205" t="str">
        <f>IF(ISBLANK('6桁'!H812)=TRUE,"",VLOOKUP(パターン表!H812, 'パターン別掛け率（入力）'!$C$3:$I$302, 7, FALSE))</f>
        <v/>
      </c>
      <c r="I812" s="20">
        <f>'6桁'!I812</f>
        <v>0</v>
      </c>
      <c r="J812" s="12">
        <f>IF(ISBLANK('6桁'!J812)=TRUE,"",VLOOKUP(パターン表!J812, 'パターン別掛け率（入力）'!$C$3:$I$302, 7, FALSE))</f>
        <v>100</v>
      </c>
      <c r="K812" s="20">
        <f>'6桁'!K812</f>
        <v>0</v>
      </c>
      <c r="L812" s="12">
        <f>IF(ISBLANK('6桁'!L812)=TRUE,"",VLOOKUP(パターン表!L812, 'パターン別掛け率（入力）'!$C$3:$I$302, 7, FALSE))</f>
        <v>100</v>
      </c>
      <c r="M812" s="20">
        <f>'6桁'!M812</f>
        <v>0</v>
      </c>
      <c r="N812" s="14" t="str">
        <f>IF(ISBLANK('6桁'!N812)=TRUE,"",VLOOKUP(パターン表!N812, 'パターン別掛け率（入力）'!$C$3:$I$302, 7, FALSE))</f>
        <v/>
      </c>
      <c r="O812" s="206">
        <f>'6桁'!O812</f>
        <v>0</v>
      </c>
      <c r="P812" s="267"/>
      <c r="X812" s="4"/>
    </row>
    <row r="813" spans="2:24" ht="30" customHeight="1">
      <c r="B813" s="670"/>
      <c r="C813" s="677" t="s">
        <v>1</v>
      </c>
      <c r="D813" s="678"/>
      <c r="E813" s="679"/>
      <c r="F813" s="154" t="str">
        <f>IF(ISBLANK('6桁'!F813)=TRUE,"",VLOOKUP(パターン表!F813, 'パターン別掛け率（入力）'!$C$3:$I$302, 7, FALSE))</f>
        <v/>
      </c>
      <c r="G813" s="181">
        <f>'6桁'!G813</f>
        <v>0</v>
      </c>
      <c r="H813" s="207" t="str">
        <f>IF(ISBLANK('6桁'!H813)=TRUE,"",VLOOKUP(パターン表!H813, 'パターン別掛け率（入力）'!$C$3:$I$302, 7, FALSE))</f>
        <v/>
      </c>
      <c r="I813" s="98">
        <f>'6桁'!I813</f>
        <v>0</v>
      </c>
      <c r="J813" s="100" t="str">
        <f>IF(ISBLANK('6桁'!J813)=TRUE,"",VLOOKUP(パターン表!J813, 'パターン別掛け率（入力）'!$C$3:$I$302, 7, FALSE))</f>
        <v/>
      </c>
      <c r="K813" s="98">
        <f>'6桁'!K813</f>
        <v>0</v>
      </c>
      <c r="L813" s="100" t="str">
        <f>IF(ISBLANK('6桁'!L813)=TRUE,"",VLOOKUP(パターン表!L813, 'パターン別掛け率（入力）'!$C$3:$I$302, 7, FALSE))</f>
        <v/>
      </c>
      <c r="M813" s="98">
        <f>'6桁'!M813</f>
        <v>0</v>
      </c>
      <c r="N813" s="154">
        <f>IF(ISBLANK('6桁'!N813)=TRUE,"",VLOOKUP(パターン表!N813, 'パターン別掛け率（入力）'!$C$3:$I$302, 7, FALSE))</f>
        <v>100</v>
      </c>
      <c r="O813" s="98" t="str">
        <f>'6桁'!O813</f>
        <v>※</v>
      </c>
      <c r="P813" s="267"/>
      <c r="X813" s="4"/>
    </row>
    <row r="814" spans="2:24" ht="30" customHeight="1">
      <c r="B814" s="668">
        <v>15</v>
      </c>
      <c r="C814" s="711" t="s">
        <v>572</v>
      </c>
      <c r="D814" s="712"/>
      <c r="E814" s="712"/>
      <c r="F814" s="75">
        <f>IF(ISBLANK('6桁'!F814)=TRUE,"",VLOOKUP(パターン表!F814, 'パターン別掛け率（入力）'!$C$3:$I$302, 7, FALSE))</f>
        <v>100</v>
      </c>
      <c r="G814" s="57" t="str">
        <f>'6桁'!G814</f>
        <v>※</v>
      </c>
      <c r="H814" s="231">
        <f>IF(ISBLANK('6桁'!H814)=TRUE,"",VLOOKUP(パターン表!H814, 'パターン別掛け率（入力）'!$C$3:$I$302, 7, FALSE))</f>
        <v>100</v>
      </c>
      <c r="I814" s="29">
        <f>'6桁'!I814</f>
        <v>0</v>
      </c>
      <c r="J814" s="75" t="str">
        <f>IF(ISBLANK('6桁'!J814)=TRUE,"",VLOOKUP(パターン表!J814, 'パターン別掛け率（入力）'!$C$3:$I$302, 7, FALSE))</f>
        <v/>
      </c>
      <c r="K814" s="29">
        <f>'6桁'!K814</f>
        <v>0</v>
      </c>
      <c r="L814" s="75" t="str">
        <f>IF(ISBLANK('6桁'!L814)=TRUE,"",VLOOKUP(パターン表!L814, 'パターン別掛け率（入力）'!$C$3:$I$302, 7, FALSE))</f>
        <v/>
      </c>
      <c r="M814" s="29">
        <f>'6桁'!M814</f>
        <v>0</v>
      </c>
      <c r="N814" s="76" t="str">
        <f>IF(ISBLANK('6桁'!N814)=TRUE,"",VLOOKUP(パターン表!N814, 'パターン別掛け率（入力）'!$C$3:$I$302, 7, FALSE))</f>
        <v/>
      </c>
      <c r="O814" s="232">
        <f>'6桁'!O814</f>
        <v>0</v>
      </c>
      <c r="P814" s="267"/>
      <c r="X814" s="4"/>
    </row>
    <row r="815" spans="2:24" ht="30" customHeight="1">
      <c r="B815" s="669"/>
      <c r="C815" s="674" t="s">
        <v>573</v>
      </c>
      <c r="D815" s="675"/>
      <c r="E815" s="675"/>
      <c r="F815" s="12">
        <f>IF(ISBLANK('6桁'!F815)=TRUE,"",VLOOKUP(パターン表!F815, 'パターン別掛け率（入力）'!$C$3:$I$302, 7, FALSE))</f>
        <v>100</v>
      </c>
      <c r="G815" s="19" t="str">
        <f>'6桁'!G815</f>
        <v>※</v>
      </c>
      <c r="H815" s="205">
        <f>IF(ISBLANK('6桁'!H815)=TRUE,"",VLOOKUP(パターン表!H815, 'パターン別掛け率（入力）'!$C$3:$I$302, 7, FALSE))</f>
        <v>100</v>
      </c>
      <c r="I815" s="20">
        <f>'6桁'!I815</f>
        <v>0</v>
      </c>
      <c r="J815" s="12" t="str">
        <f>IF(ISBLANK('6桁'!J815)=TRUE,"",VLOOKUP(パターン表!J815, 'パターン別掛け率（入力）'!$C$3:$I$302, 7, FALSE))</f>
        <v/>
      </c>
      <c r="K815" s="20">
        <f>'6桁'!K815</f>
        <v>0</v>
      </c>
      <c r="L815" s="12" t="str">
        <f>IF(ISBLANK('6桁'!L815)=TRUE,"",VLOOKUP(パターン表!L815, 'パターン別掛け率（入力）'!$C$3:$I$302, 7, FALSE))</f>
        <v/>
      </c>
      <c r="M815" s="20">
        <f>'6桁'!M815</f>
        <v>0</v>
      </c>
      <c r="N815" s="14" t="str">
        <f>IF(ISBLANK('6桁'!N815)=TRUE,"",VLOOKUP(パターン表!N815, 'パターン別掛け率（入力）'!$C$3:$I$302, 7, FALSE))</f>
        <v/>
      </c>
      <c r="O815" s="206">
        <f>'6桁'!O815</f>
        <v>0</v>
      </c>
      <c r="P815" s="267"/>
      <c r="X815" s="4"/>
    </row>
    <row r="816" spans="2:24" ht="30" customHeight="1">
      <c r="B816" s="669"/>
      <c r="C816" s="674" t="s">
        <v>171</v>
      </c>
      <c r="D816" s="675"/>
      <c r="E816" s="675"/>
      <c r="F816" s="12">
        <f>IF(ISBLANK('6桁'!F816)=TRUE,"",VLOOKUP(パターン表!F816, 'パターン別掛け率（入力）'!$C$3:$I$302, 7, FALSE))</f>
        <v>100</v>
      </c>
      <c r="G816" s="19">
        <f>'6桁'!G816</f>
        <v>0</v>
      </c>
      <c r="H816" s="205" t="str">
        <f>IF(ISBLANK('6桁'!H816)=TRUE,"",VLOOKUP(パターン表!H816, 'パターン別掛け率（入力）'!$C$3:$I$302, 7, FALSE))</f>
        <v/>
      </c>
      <c r="I816" s="20">
        <f>'6桁'!I816</f>
        <v>0</v>
      </c>
      <c r="J816" s="12" t="str">
        <f>IF(ISBLANK('6桁'!J816)=TRUE,"",VLOOKUP(パターン表!J816, 'パターン別掛け率（入力）'!$C$3:$I$302, 7, FALSE))</f>
        <v/>
      </c>
      <c r="K816" s="20">
        <f>'6桁'!K816</f>
        <v>0</v>
      </c>
      <c r="L816" s="12" t="str">
        <f>IF(ISBLANK('6桁'!L816)=TRUE,"",VLOOKUP(パターン表!L816, 'パターン別掛け率（入力）'!$C$3:$I$302, 7, FALSE))</f>
        <v/>
      </c>
      <c r="M816" s="20">
        <f>'6桁'!M816</f>
        <v>0</v>
      </c>
      <c r="N816" s="14" t="str">
        <f>IF(ISBLANK('6桁'!N816)=TRUE,"",VLOOKUP(パターン表!N816, 'パターン別掛け率（入力）'!$C$3:$I$302, 7, FALSE))</f>
        <v/>
      </c>
      <c r="O816" s="206">
        <f>'6桁'!O816</f>
        <v>0</v>
      </c>
      <c r="P816" s="267"/>
      <c r="X816" s="4"/>
    </row>
    <row r="817" spans="2:27" ht="30" customHeight="1">
      <c r="B817" s="669"/>
      <c r="C817" s="674" t="s">
        <v>574</v>
      </c>
      <c r="D817" s="675"/>
      <c r="E817" s="675"/>
      <c r="F817" s="12">
        <f>IF(ISBLANK('6桁'!F817)=TRUE,"",VLOOKUP(パターン表!F817, 'パターン別掛け率（入力）'!$C$3:$I$302, 7, FALSE))</f>
        <v>100</v>
      </c>
      <c r="G817" s="19">
        <f>'6桁'!G817</f>
        <v>0</v>
      </c>
      <c r="H817" s="205">
        <f>IF(ISBLANK('6桁'!H817)=TRUE,"",VLOOKUP(パターン表!H817, 'パターン別掛け率（入力）'!$C$3:$I$302, 7, FALSE))</f>
        <v>100</v>
      </c>
      <c r="I817" s="20" t="str">
        <f>'6桁'!I817</f>
        <v>※</v>
      </c>
      <c r="J817" s="12" t="str">
        <f>IF(ISBLANK('6桁'!J817)=TRUE,"",VLOOKUP(パターン表!J817, 'パターン別掛け率（入力）'!$C$3:$I$302, 7, FALSE))</f>
        <v/>
      </c>
      <c r="K817" s="20">
        <f>'6桁'!K817</f>
        <v>0</v>
      </c>
      <c r="L817" s="12" t="str">
        <f>IF(ISBLANK('6桁'!L817)=TRUE,"",VLOOKUP(パターン表!L817, 'パターン別掛け率（入力）'!$C$3:$I$302, 7, FALSE))</f>
        <v/>
      </c>
      <c r="M817" s="20">
        <f>'6桁'!M817</f>
        <v>0</v>
      </c>
      <c r="N817" s="14" t="str">
        <f>IF(ISBLANK('6桁'!N817)=TRUE,"",VLOOKUP(パターン表!N817, 'パターン別掛け率（入力）'!$C$3:$I$302, 7, FALSE))</f>
        <v/>
      </c>
      <c r="O817" s="206">
        <f>'6桁'!O817</f>
        <v>0</v>
      </c>
      <c r="P817" s="267"/>
      <c r="X817" s="4"/>
    </row>
    <row r="818" spans="2:27" ht="30" customHeight="1">
      <c r="B818" s="669"/>
      <c r="C818" s="674" t="s">
        <v>174</v>
      </c>
      <c r="D818" s="675"/>
      <c r="E818" s="675"/>
      <c r="F818" s="12">
        <f>IF(ISBLANK('6桁'!F818)=TRUE,"",VLOOKUP(パターン表!F818, 'パターン別掛け率（入力）'!$C$3:$I$302, 7, FALSE))</f>
        <v>100</v>
      </c>
      <c r="G818" s="19">
        <f>'6桁'!G818</f>
        <v>0</v>
      </c>
      <c r="H818" s="205" t="str">
        <f>IF(ISBLANK('6桁'!H818)=TRUE,"",VLOOKUP(パターン表!H818, 'パターン別掛け率（入力）'!$C$3:$I$302, 7, FALSE))</f>
        <v/>
      </c>
      <c r="I818" s="20">
        <f>'6桁'!I818</f>
        <v>0</v>
      </c>
      <c r="J818" s="12">
        <f>IF(ISBLANK('6桁'!J818)=TRUE,"",VLOOKUP(パターン表!J818, 'パターン別掛け率（入力）'!$C$3:$I$302, 7, FALSE))</f>
        <v>100</v>
      </c>
      <c r="K818" s="20" t="str">
        <f>'6桁'!K818</f>
        <v>※</v>
      </c>
      <c r="L818" s="12">
        <f>IF(ISBLANK('6桁'!L818)=TRUE,"",VLOOKUP(パターン表!L818, 'パターン別掛け率（入力）'!$C$3:$I$302, 7, FALSE))</f>
        <v>100</v>
      </c>
      <c r="M818" s="20">
        <f>'6桁'!M818</f>
        <v>0</v>
      </c>
      <c r="N818" s="14" t="str">
        <f>IF(ISBLANK('6桁'!N818)=TRUE,"",VLOOKUP(パターン表!N818, 'パターン別掛け率（入力）'!$C$3:$I$302, 7, FALSE))</f>
        <v/>
      </c>
      <c r="O818" s="206">
        <f>'6桁'!O818</f>
        <v>0</v>
      </c>
      <c r="P818" s="267"/>
      <c r="X818" s="4"/>
    </row>
    <row r="819" spans="2:27" ht="30" customHeight="1">
      <c r="B819" s="669"/>
      <c r="C819" s="674" t="s">
        <v>155</v>
      </c>
      <c r="D819" s="675"/>
      <c r="E819" s="675"/>
      <c r="F819" s="12">
        <f>IF(ISBLANK('6桁'!F819)=TRUE,"",VLOOKUP(パターン表!F819, 'パターン別掛け率（入力）'!$C$3:$I$302, 7, FALSE))</f>
        <v>100</v>
      </c>
      <c r="G819" s="19">
        <f>'6桁'!G819</f>
        <v>0</v>
      </c>
      <c r="H819" s="205" t="str">
        <f>IF(ISBLANK('6桁'!H819)=TRUE,"",VLOOKUP(パターン表!H819, 'パターン別掛け率（入力）'!$C$3:$I$302, 7, FALSE))</f>
        <v/>
      </c>
      <c r="I819" s="20">
        <f>'6桁'!I819</f>
        <v>0</v>
      </c>
      <c r="J819" s="12" t="str">
        <f>IF(ISBLANK('6桁'!J819)=TRUE,"",VLOOKUP(パターン表!J819, 'パターン別掛け率（入力）'!$C$3:$I$302, 7, FALSE))</f>
        <v/>
      </c>
      <c r="K819" s="20">
        <f>'6桁'!K819</f>
        <v>0</v>
      </c>
      <c r="L819" s="12">
        <f>IF(ISBLANK('6桁'!L819)=TRUE,"",VLOOKUP(パターン表!L819, 'パターン別掛け率（入力）'!$C$3:$I$302, 7, FALSE))</f>
        <v>100</v>
      </c>
      <c r="M819" s="20">
        <f>'6桁'!M819</f>
        <v>0</v>
      </c>
      <c r="N819" s="14" t="str">
        <f>IF(ISBLANK('6桁'!N819)=TRUE,"",VLOOKUP(パターン表!N819, 'パターン別掛け率（入力）'!$C$3:$I$302, 7, FALSE))</f>
        <v/>
      </c>
      <c r="O819" s="206">
        <f>'6桁'!O819</f>
        <v>0</v>
      </c>
      <c r="P819" s="267"/>
      <c r="X819" s="4"/>
    </row>
    <row r="820" spans="2:27" ht="30" customHeight="1">
      <c r="B820" s="669"/>
      <c r="C820" s="674" t="s">
        <v>111</v>
      </c>
      <c r="D820" s="675"/>
      <c r="E820" s="675"/>
      <c r="F820" s="12">
        <f>IF(ISBLANK('6桁'!F820)=TRUE,"",VLOOKUP(パターン表!F820, 'パターン別掛け率（入力）'!$C$3:$I$302, 7, FALSE))</f>
        <v>100</v>
      </c>
      <c r="G820" s="19">
        <f>'6桁'!G820</f>
        <v>0</v>
      </c>
      <c r="H820" s="205" t="str">
        <f>IF(ISBLANK('6桁'!H820)=TRUE,"",VLOOKUP(パターン表!H820, 'パターン別掛け率（入力）'!$C$3:$I$302, 7, FALSE))</f>
        <v/>
      </c>
      <c r="I820" s="20">
        <f>'6桁'!I820</f>
        <v>0</v>
      </c>
      <c r="J820" s="12" t="str">
        <f>IF(ISBLANK('6桁'!J820)=TRUE,"",VLOOKUP(パターン表!J820, 'パターン別掛け率（入力）'!$C$3:$I$302, 7, FALSE))</f>
        <v/>
      </c>
      <c r="K820" s="20">
        <f>'6桁'!K820</f>
        <v>0</v>
      </c>
      <c r="L820" s="12" t="str">
        <f>IF(ISBLANK('6桁'!L820)=TRUE,"",VLOOKUP(パターン表!L820, 'パターン別掛け率（入力）'!$C$3:$I$302, 7, FALSE))</f>
        <v/>
      </c>
      <c r="M820" s="20">
        <f>'6桁'!M820</f>
        <v>0</v>
      </c>
      <c r="N820" s="14" t="str">
        <f>IF(ISBLANK('6桁'!N820)=TRUE,"",VLOOKUP(パターン表!N820, 'パターン別掛け率（入力）'!$C$3:$I$302, 7, FALSE))</f>
        <v/>
      </c>
      <c r="O820" s="206">
        <f>'6桁'!O820</f>
        <v>0</v>
      </c>
      <c r="P820" s="267"/>
      <c r="X820" s="4"/>
    </row>
    <row r="821" spans="2:27" ht="30" customHeight="1">
      <c r="B821" s="670"/>
      <c r="C821" s="677" t="s">
        <v>115</v>
      </c>
      <c r="D821" s="678"/>
      <c r="E821" s="678"/>
      <c r="F821" s="100">
        <f>IF(ISBLANK('6桁'!F821)=TRUE,"",VLOOKUP(パターン表!F821, 'パターン別掛け率（入力）'!$C$3:$I$302, 7, FALSE))</f>
        <v>100</v>
      </c>
      <c r="G821" s="181">
        <f>'6桁'!G821</f>
        <v>0</v>
      </c>
      <c r="H821" s="207" t="str">
        <f>IF(ISBLANK('6桁'!H821)=TRUE,"",VLOOKUP(パターン表!H821, 'パターン別掛け率（入力）'!$C$3:$I$302, 7, FALSE))</f>
        <v/>
      </c>
      <c r="I821" s="98">
        <f>'6桁'!I821</f>
        <v>0</v>
      </c>
      <c r="J821" s="100" t="str">
        <f>IF(ISBLANK('6桁'!J821)=TRUE,"",VLOOKUP(パターン表!J821, 'パターン別掛け率（入力）'!$C$3:$I$302, 7, FALSE))</f>
        <v/>
      </c>
      <c r="K821" s="98">
        <f>'6桁'!K821</f>
        <v>0</v>
      </c>
      <c r="L821" s="100" t="str">
        <f>IF(ISBLANK('6桁'!L821)=TRUE,"",VLOOKUP(パターン表!L821, 'パターン別掛け率（入力）'!$C$3:$I$302, 7, FALSE))</f>
        <v/>
      </c>
      <c r="M821" s="98">
        <f>'6桁'!M821</f>
        <v>0</v>
      </c>
      <c r="N821" s="154" t="str">
        <f>IF(ISBLANK('6桁'!N821)=TRUE,"",VLOOKUP(パターン表!N821, 'パターン別掛け率（入力）'!$C$3:$I$302, 7, FALSE))</f>
        <v/>
      </c>
      <c r="O821" s="334">
        <f>'6桁'!O821</f>
        <v>0</v>
      </c>
      <c r="P821" s="267"/>
      <c r="X821" s="4"/>
    </row>
    <row r="822" spans="2:27" ht="30" customHeight="1" thickBot="1">
      <c r="B822" s="383">
        <v>14</v>
      </c>
      <c r="C822" s="671" t="s">
        <v>1028</v>
      </c>
      <c r="D822" s="672"/>
      <c r="E822" s="672"/>
      <c r="F822" s="103" t="str">
        <f>IF(ISBLANK('6桁'!F822)=TRUE,"",VLOOKUP(パターン表!F822, 'パターン別掛け率（入力）'!$C$3:$I$302, 7, FALSE))</f>
        <v/>
      </c>
      <c r="G822" s="22">
        <f>'6桁'!G822</f>
        <v>0</v>
      </c>
      <c r="H822" s="229" t="str">
        <f>IF(ISBLANK('6桁'!H822)=TRUE,"",VLOOKUP(パターン表!H822, 'パターン別掛け率（入力）'!$C$3:$I$302, 7, FALSE))</f>
        <v/>
      </c>
      <c r="I822" s="230">
        <f>'6桁'!I822</f>
        <v>0</v>
      </c>
      <c r="J822" s="103" t="str">
        <f>IF(ISBLANK('6桁'!J822)=TRUE,"",VLOOKUP(パターン表!J822, 'パターン別掛け率（入力）'!$C$3:$I$302, 7, FALSE))</f>
        <v/>
      </c>
      <c r="K822" s="230">
        <f>'6桁'!K822</f>
        <v>0</v>
      </c>
      <c r="L822" s="103" t="str">
        <f>IF(ISBLANK('6桁'!L822)=TRUE,"",VLOOKUP(パターン表!L822, 'パターン別掛け率（入力）'!$C$3:$I$302, 7, FALSE))</f>
        <v/>
      </c>
      <c r="M822" s="230">
        <f>'6桁'!M822</f>
        <v>0</v>
      </c>
      <c r="N822" s="10">
        <f>IF(ISBLANK('6桁'!N822)=TRUE,"",VLOOKUP(パターン表!N822, 'パターン別掛け率（入力）'!$C$3:$I$302, 7, FALSE))</f>
        <v>100</v>
      </c>
      <c r="O822" s="230" t="str">
        <f>'6桁'!O822</f>
        <v>※○
SP 183W</v>
      </c>
      <c r="P822" s="267"/>
      <c r="X822" s="4"/>
    </row>
    <row r="823" spans="2:27" ht="30.75" customHeight="1">
      <c r="B823" s="545" t="s">
        <v>1137</v>
      </c>
      <c r="C823" s="545"/>
      <c r="D823" s="545"/>
      <c r="E823" s="545"/>
      <c r="F823" s="545"/>
      <c r="G823" s="545"/>
      <c r="H823" s="545"/>
      <c r="I823" s="545"/>
      <c r="J823" s="545"/>
      <c r="K823" s="545"/>
      <c r="L823" s="545"/>
      <c r="M823" s="545"/>
      <c r="N823" s="545"/>
      <c r="O823" s="545"/>
      <c r="P823" s="546"/>
      <c r="Q823" s="546"/>
      <c r="R823" s="546"/>
      <c r="S823" s="546"/>
      <c r="T823" s="546"/>
      <c r="U823" s="546"/>
    </row>
    <row r="825" spans="2:27" ht="14.25" customHeight="1" thickBot="1"/>
    <row r="826" spans="2:27" ht="25.5" customHeight="1" thickTop="1" thickBot="1">
      <c r="B826" s="518" t="s">
        <v>532</v>
      </c>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c r="Z826" s="519"/>
      <c r="AA826" s="520"/>
    </row>
    <row r="827" spans="2:27" ht="14.1" customHeight="1" thickTop="1">
      <c r="B827" s="24"/>
      <c r="C827" s="24"/>
      <c r="D827" s="24"/>
      <c r="E827" s="24"/>
      <c r="F827" s="82"/>
      <c r="G827" s="24"/>
      <c r="H827" s="82"/>
      <c r="I827" s="24"/>
      <c r="J827" s="82"/>
      <c r="K827" s="24"/>
      <c r="L827" s="82"/>
      <c r="M827" s="24"/>
      <c r="N827" s="82"/>
      <c r="O827" s="24"/>
      <c r="P827" s="82"/>
      <c r="Q827" s="24"/>
      <c r="R827" s="82"/>
      <c r="S827" s="24"/>
      <c r="T827" s="82"/>
      <c r="U827" s="24"/>
      <c r="V827" s="82"/>
      <c r="W827" s="24"/>
      <c r="X827" s="82"/>
      <c r="Y827" s="24"/>
    </row>
    <row r="828" spans="2:27" s="239" customFormat="1" ht="20.100000000000001" customHeight="1" thickBot="1">
      <c r="B828" s="238" t="s">
        <v>736</v>
      </c>
      <c r="F828" s="240"/>
      <c r="H828" s="240"/>
      <c r="J828" s="240"/>
      <c r="L828" s="240"/>
      <c r="N828" s="240"/>
      <c r="P828" s="240"/>
      <c r="R828" s="240"/>
      <c r="T828" s="240"/>
      <c r="V828" s="240"/>
      <c r="X828" s="240"/>
    </row>
    <row r="829" spans="2:27" ht="20.100000000000001" customHeight="1" thickBot="1">
      <c r="B829" s="531" t="s">
        <v>536</v>
      </c>
      <c r="C829" s="532"/>
      <c r="D829" s="532"/>
      <c r="E829" s="532"/>
      <c r="F829" s="532"/>
      <c r="G829" s="532"/>
      <c r="H829" s="532"/>
      <c r="I829" s="532"/>
      <c r="J829" s="532"/>
      <c r="K829" s="532"/>
      <c r="L829" s="532"/>
      <c r="M829" s="532"/>
      <c r="N829" s="532"/>
      <c r="O829" s="532"/>
      <c r="P829" s="532"/>
      <c r="Q829" s="532"/>
      <c r="R829" s="532"/>
      <c r="S829" s="532"/>
      <c r="T829" s="532"/>
      <c r="U829" s="532"/>
      <c r="V829" s="533"/>
      <c r="X829" s="4"/>
    </row>
    <row r="830" spans="2:27" ht="15" customHeight="1" thickBot="1">
      <c r="B830" s="709" t="s">
        <v>42</v>
      </c>
      <c r="C830" s="710" t="s">
        <v>0</v>
      </c>
      <c r="D830" s="710" t="s">
        <v>524</v>
      </c>
      <c r="E830" s="710"/>
      <c r="F830" s="710"/>
      <c r="G830" s="710"/>
      <c r="H830" s="710" t="s">
        <v>491</v>
      </c>
      <c r="I830" s="710"/>
      <c r="J830" s="710"/>
      <c r="K830" s="710"/>
      <c r="L830" s="710"/>
      <c r="M830" s="710"/>
      <c r="N830" s="710"/>
      <c r="O830" s="710"/>
      <c r="P830" s="710" t="s">
        <v>43</v>
      </c>
      <c r="Q830" s="710"/>
      <c r="R830" s="710"/>
      <c r="S830" s="710"/>
      <c r="T830" s="710"/>
      <c r="U830" s="710"/>
      <c r="V830" s="710"/>
      <c r="X830" s="4"/>
    </row>
    <row r="831" spans="2:27" ht="15" customHeight="1" thickBot="1">
      <c r="B831" s="709"/>
      <c r="C831" s="710"/>
      <c r="D831" s="710"/>
      <c r="E831" s="710"/>
      <c r="F831" s="710"/>
      <c r="G831" s="710"/>
      <c r="H831" s="710"/>
      <c r="I831" s="710"/>
      <c r="J831" s="710"/>
      <c r="K831" s="710"/>
      <c r="L831" s="710"/>
      <c r="M831" s="710"/>
      <c r="N831" s="710"/>
      <c r="O831" s="710"/>
      <c r="P831" s="710"/>
      <c r="Q831" s="710"/>
      <c r="R831" s="710"/>
      <c r="S831" s="710"/>
      <c r="T831" s="710"/>
      <c r="U831" s="710"/>
      <c r="V831" s="710"/>
      <c r="X831" s="4"/>
    </row>
    <row r="832" spans="2:27" ht="24" customHeight="1">
      <c r="B832" s="731">
        <v>21</v>
      </c>
      <c r="C832" s="339">
        <v>30</v>
      </c>
      <c r="D832" s="734" t="s">
        <v>2125</v>
      </c>
      <c r="E832" s="735"/>
      <c r="F832" s="735"/>
      <c r="G832" s="736"/>
      <c r="H832" s="737" t="s">
        <v>1031</v>
      </c>
      <c r="I832" s="738"/>
      <c r="J832" s="738"/>
      <c r="K832" s="739"/>
      <c r="L832" s="740">
        <f>IF(ISBLANK('6桁'!L832)=TRUE,"",VLOOKUP(パターン表!L832, 'パターン別掛け率（入力）'!$C$3:$I$302, 7, FALSE))</f>
        <v>100</v>
      </c>
      <c r="M832" s="741" t="str">
        <f>IF(ISBLANK('6桁'!M832)=TRUE,"",VLOOKUP(パターン表!M832, 'パターン別掛け率（入力）'!$C$3:$I$302, 7, FALSE))</f>
        <v/>
      </c>
      <c r="N832" s="741" t="str">
        <f>IF(ISBLANK('6桁'!N832)=TRUE,"",VLOOKUP(パターン表!N832, 'パターン別掛け率（入力）'!$C$3:$I$302, 7, FALSE))</f>
        <v/>
      </c>
      <c r="O832" s="742" t="str">
        <f>IF(ISBLANK('6桁'!O832)=TRUE,"",VLOOKUP(パターン表!O832, 'パターン別掛け率（入力）'!$C$3:$I$302, 7, FALSE))</f>
        <v/>
      </c>
      <c r="P832" s="737" t="s">
        <v>1035</v>
      </c>
      <c r="Q832" s="738"/>
      <c r="R832" s="738"/>
      <c r="S832" s="738"/>
      <c r="T832" s="738"/>
      <c r="U832" s="738"/>
      <c r="V832" s="739"/>
      <c r="W832" s="265"/>
      <c r="X832" s="4"/>
    </row>
    <row r="833" spans="2:24" ht="24" customHeight="1">
      <c r="B833" s="732"/>
      <c r="C833" s="89">
        <v>35</v>
      </c>
      <c r="D833" s="743" t="s">
        <v>1585</v>
      </c>
      <c r="E833" s="744"/>
      <c r="F833" s="744"/>
      <c r="G833" s="745"/>
      <c r="H833" s="746" t="s">
        <v>1043</v>
      </c>
      <c r="I833" s="747"/>
      <c r="J833" s="747"/>
      <c r="K833" s="748"/>
      <c r="L833" s="749">
        <f>IF(ISBLANK('6桁'!L833)=TRUE,"",VLOOKUP(パターン表!L833, 'パターン別掛け率（入力）'!$C$3:$I$302, 7, FALSE))</f>
        <v>100</v>
      </c>
      <c r="M833" s="750" t="str">
        <f>IF(ISBLANK('6桁'!M833)=TRUE,"",VLOOKUP(パターン表!M833, 'パターン別掛け率（入力）'!$C$3:$I$302, 7, FALSE))</f>
        <v/>
      </c>
      <c r="N833" s="750" t="str">
        <f>IF(ISBLANK('6桁'!N833)=TRUE,"",VLOOKUP(パターン表!N833, 'パターン別掛け率（入力）'!$C$3:$I$302, 7, FALSE))</f>
        <v/>
      </c>
      <c r="O833" s="751" t="str">
        <f>IF(ISBLANK('6桁'!O833)=TRUE,"",VLOOKUP(パターン表!O833, 'パターン別掛け率（入力）'!$C$3:$I$302, 7, FALSE))</f>
        <v/>
      </c>
      <c r="P833" s="746" t="s">
        <v>1036</v>
      </c>
      <c r="Q833" s="747"/>
      <c r="R833" s="747"/>
      <c r="S833" s="747"/>
      <c r="T833" s="747"/>
      <c r="U833" s="747"/>
      <c r="V833" s="748"/>
      <c r="W833" s="265"/>
      <c r="X833" s="4"/>
    </row>
    <row r="834" spans="2:24" ht="24" customHeight="1">
      <c r="B834" s="732"/>
      <c r="C834" s="752">
        <v>40</v>
      </c>
      <c r="D834" s="713" t="s">
        <v>1584</v>
      </c>
      <c r="E834" s="714"/>
      <c r="F834" s="714"/>
      <c r="G834" s="715"/>
      <c r="H834" s="716" t="s">
        <v>1043</v>
      </c>
      <c r="I834" s="717"/>
      <c r="J834" s="717"/>
      <c r="K834" s="718"/>
      <c r="L834" s="719">
        <f>IF(ISBLANK('6桁'!L834)=TRUE,"",VLOOKUP(パターン表!L834, 'パターン別掛け率（入力）'!$C$3:$I$302, 7, FALSE))</f>
        <v>100</v>
      </c>
      <c r="M834" s="720" t="str">
        <f>IF(ISBLANK('6桁'!M834)=TRUE,"",VLOOKUP(パターン表!M834, 'パターン別掛け率（入力）'!$C$3:$I$302, 7, FALSE))</f>
        <v/>
      </c>
      <c r="N834" s="720" t="str">
        <f>IF(ISBLANK('6桁'!N834)=TRUE,"",VLOOKUP(パターン表!N834, 'パターン別掛け率（入力）'!$C$3:$I$302, 7, FALSE))</f>
        <v/>
      </c>
      <c r="O834" s="721" t="str">
        <f>IF(ISBLANK('6桁'!O834)=TRUE,"",VLOOKUP(パターン表!O834, 'パターン別掛け率（入力）'!$C$3:$I$302, 7, FALSE))</f>
        <v/>
      </c>
      <c r="P834" s="716" t="s">
        <v>1036</v>
      </c>
      <c r="Q834" s="717"/>
      <c r="R834" s="717"/>
      <c r="S834" s="717"/>
      <c r="T834" s="717"/>
      <c r="U834" s="717"/>
      <c r="V834" s="718"/>
      <c r="W834" s="265"/>
      <c r="X834" s="4"/>
    </row>
    <row r="835" spans="2:24" ht="24" customHeight="1" thickBot="1">
      <c r="B835" s="733"/>
      <c r="C835" s="753"/>
      <c r="D835" s="722" t="s">
        <v>1228</v>
      </c>
      <c r="E835" s="723"/>
      <c r="F835" s="723"/>
      <c r="G835" s="724"/>
      <c r="H835" s="725" t="s">
        <v>1031</v>
      </c>
      <c r="I835" s="726"/>
      <c r="J835" s="726"/>
      <c r="K835" s="727"/>
      <c r="L835" s="728">
        <f>IF(ISBLANK('6桁'!L835)=TRUE,"",VLOOKUP(パターン表!L835, 'パターン別掛け率（入力）'!$C$3:$I$302, 7, FALSE))</f>
        <v>100</v>
      </c>
      <c r="M835" s="729" t="str">
        <f>IF(ISBLANK('6桁'!M835)=TRUE,"",VLOOKUP(パターン表!M835, 'パターン別掛け率（入力）'!$C$3:$I$302, 7, FALSE))</f>
        <v/>
      </c>
      <c r="N835" s="729" t="str">
        <f>IF(ISBLANK('6桁'!N835)=TRUE,"",VLOOKUP(パターン表!N835, 'パターン別掛け率（入力）'!$C$3:$I$302, 7, FALSE))</f>
        <v/>
      </c>
      <c r="O835" s="730" t="str">
        <f>IF(ISBLANK('6桁'!O835)=TRUE,"",VLOOKUP(パターン表!O835, 'パターン別掛け率（入力）'!$C$3:$I$302, 7, FALSE))</f>
        <v/>
      </c>
      <c r="P835" s="725" t="s">
        <v>274</v>
      </c>
      <c r="Q835" s="726"/>
      <c r="R835" s="726"/>
      <c r="S835" s="726"/>
      <c r="T835" s="726"/>
      <c r="U835" s="726"/>
      <c r="V835" s="727"/>
      <c r="W835" s="265"/>
      <c r="X835" s="4"/>
    </row>
    <row r="836" spans="2:24" ht="24" customHeight="1">
      <c r="B836" s="731">
        <v>20</v>
      </c>
      <c r="C836" s="772">
        <v>30</v>
      </c>
      <c r="D836" s="713" t="s">
        <v>862</v>
      </c>
      <c r="E836" s="714"/>
      <c r="F836" s="714"/>
      <c r="G836" s="715"/>
      <c r="H836" s="716" t="s">
        <v>180</v>
      </c>
      <c r="I836" s="717"/>
      <c r="J836" s="717"/>
      <c r="K836" s="718"/>
      <c r="L836" s="719">
        <f>IF(ISBLANK('6桁'!L836)=TRUE,"",VLOOKUP(パターン表!L836, 'パターン別掛け率（入力）'!$C$3:$I$302, 7, FALSE))</f>
        <v>100</v>
      </c>
      <c r="M836" s="720" t="str">
        <f>IF(ISBLANK('6桁'!M836)=TRUE,"",VLOOKUP(パターン表!M836, 'パターン別掛け率（入力）'!$C$3:$I$302, 7, FALSE))</f>
        <v/>
      </c>
      <c r="N836" s="720" t="str">
        <f>IF(ISBLANK('6桁'!N836)=TRUE,"",VLOOKUP(パターン表!N836, 'パターン別掛け率（入力）'!$C$3:$I$302, 7, FALSE))</f>
        <v/>
      </c>
      <c r="O836" s="721" t="str">
        <f>IF(ISBLANK('6桁'!O836)=TRUE,"",VLOOKUP(パターン表!O836, 'パターン別掛け率（入力）'!$C$3:$I$302, 7, FALSE))</f>
        <v/>
      </c>
      <c r="P836" s="716" t="s">
        <v>275</v>
      </c>
      <c r="Q836" s="717"/>
      <c r="R836" s="717"/>
      <c r="S836" s="717"/>
      <c r="T836" s="717"/>
      <c r="U836" s="717"/>
      <c r="V836" s="718"/>
      <c r="W836" s="265"/>
      <c r="X836" s="4"/>
    </row>
    <row r="837" spans="2:24" ht="24" customHeight="1">
      <c r="B837" s="732"/>
      <c r="C837" s="752"/>
      <c r="D837" s="754" t="s">
        <v>1251</v>
      </c>
      <c r="E837" s="755"/>
      <c r="F837" s="755"/>
      <c r="G837" s="756"/>
      <c r="H837" s="757" t="s">
        <v>1138</v>
      </c>
      <c r="I837" s="758"/>
      <c r="J837" s="758"/>
      <c r="K837" s="759"/>
      <c r="L837" s="760">
        <f>IF(ISBLANK('6桁'!L837)=TRUE,"",VLOOKUP(パターン表!L837, 'パターン別掛け率（入力）'!$C$3:$I$302, 7, FALSE))</f>
        <v>100</v>
      </c>
      <c r="M837" s="761" t="str">
        <f>IF(ISBLANK('6桁'!M837)=TRUE,"",VLOOKUP(パターン表!M837, 'パターン別掛け率（入力）'!$C$3:$I$302, 7, FALSE))</f>
        <v/>
      </c>
      <c r="N837" s="761" t="str">
        <f>IF(ISBLANK('6桁'!N837)=TRUE,"",VLOOKUP(パターン表!N837, 'パターン別掛け率（入力）'!$C$3:$I$302, 7, FALSE))</f>
        <v/>
      </c>
      <c r="O837" s="762" t="str">
        <f>IF(ISBLANK('6桁'!O837)=TRUE,"",VLOOKUP(パターン表!O837, 'パターン別掛け率（入力）'!$C$3:$I$302, 7, FALSE))</f>
        <v/>
      </c>
      <c r="P837" s="757" t="s">
        <v>276</v>
      </c>
      <c r="Q837" s="758"/>
      <c r="R837" s="758"/>
      <c r="S837" s="758"/>
      <c r="T837" s="758"/>
      <c r="U837" s="758"/>
      <c r="V837" s="759"/>
      <c r="W837" s="265"/>
      <c r="X837" s="4"/>
    </row>
    <row r="838" spans="2:24" ht="24" customHeight="1">
      <c r="B838" s="732"/>
      <c r="C838" s="752"/>
      <c r="D838" s="754" t="s">
        <v>1249</v>
      </c>
      <c r="E838" s="755"/>
      <c r="F838" s="755"/>
      <c r="G838" s="756"/>
      <c r="H838" s="757" t="s">
        <v>1139</v>
      </c>
      <c r="I838" s="758"/>
      <c r="J838" s="758"/>
      <c r="K838" s="759"/>
      <c r="L838" s="760">
        <f>IF(ISBLANK('6桁'!L838)=TRUE,"",VLOOKUP(パターン表!L838, 'パターン別掛け率（入力）'!$C$3:$I$302, 7, FALSE))</f>
        <v>100</v>
      </c>
      <c r="M838" s="761" t="str">
        <f>IF(ISBLANK('6桁'!M838)=TRUE,"",VLOOKUP(パターン表!M838, 'パターン別掛け率（入力）'!$C$3:$I$302, 7, FALSE))</f>
        <v/>
      </c>
      <c r="N838" s="761" t="str">
        <f>IF(ISBLANK('6桁'!N838)=TRUE,"",VLOOKUP(パターン表!N838, 'パターン別掛け率（入力）'!$C$3:$I$302, 7, FALSE))</f>
        <v/>
      </c>
      <c r="O838" s="762" t="str">
        <f>IF(ISBLANK('6桁'!O838)=TRUE,"",VLOOKUP(パターン表!O838, 'パターン別掛け率（入力）'!$C$3:$I$302, 7, FALSE))</f>
        <v/>
      </c>
      <c r="P838" s="757" t="s">
        <v>1037</v>
      </c>
      <c r="Q838" s="758"/>
      <c r="R838" s="758"/>
      <c r="S838" s="758"/>
      <c r="T838" s="758"/>
      <c r="U838" s="758"/>
      <c r="V838" s="759"/>
      <c r="W838" s="265"/>
      <c r="X838" s="4"/>
    </row>
    <row r="839" spans="2:24" ht="24" customHeight="1">
      <c r="B839" s="732"/>
      <c r="C839" s="752"/>
      <c r="D839" s="763" t="s">
        <v>1205</v>
      </c>
      <c r="E839" s="764"/>
      <c r="F839" s="764"/>
      <c r="G839" s="765"/>
      <c r="H839" s="766" t="s">
        <v>1139</v>
      </c>
      <c r="I839" s="767"/>
      <c r="J839" s="767"/>
      <c r="K839" s="768"/>
      <c r="L839" s="769">
        <f>IF(ISBLANK('6桁'!L839)=TRUE,"",VLOOKUP(パターン表!L839, 'パターン別掛け率（入力）'!$C$3:$I$302, 7, FALSE))</f>
        <v>100</v>
      </c>
      <c r="M839" s="770" t="str">
        <f>IF(ISBLANK('6桁'!M839)=TRUE,"",VLOOKUP(パターン表!M839, 'パターン別掛け率（入力）'!$C$3:$I$302, 7, FALSE))</f>
        <v/>
      </c>
      <c r="N839" s="770" t="str">
        <f>IF(ISBLANK('6桁'!N839)=TRUE,"",VLOOKUP(パターン表!N839, 'パターン別掛け率（入力）'!$C$3:$I$302, 7, FALSE))</f>
        <v/>
      </c>
      <c r="O839" s="771" t="str">
        <f>IF(ISBLANK('6桁'!O839)=TRUE,"",VLOOKUP(パターン表!O839, 'パターン別掛け率（入力）'!$C$3:$I$302, 7, FALSE))</f>
        <v/>
      </c>
      <c r="P839" s="766" t="s">
        <v>1038</v>
      </c>
      <c r="Q839" s="767"/>
      <c r="R839" s="767"/>
      <c r="S839" s="767"/>
      <c r="T839" s="767"/>
      <c r="U839" s="767"/>
      <c r="V839" s="768"/>
      <c r="W839" s="265"/>
      <c r="X839" s="4"/>
    </row>
    <row r="840" spans="2:24" ht="24" customHeight="1">
      <c r="B840" s="732"/>
      <c r="C840" s="773">
        <v>35</v>
      </c>
      <c r="D840" s="713" t="s">
        <v>863</v>
      </c>
      <c r="E840" s="714"/>
      <c r="F840" s="714"/>
      <c r="G840" s="715"/>
      <c r="H840" s="716" t="s">
        <v>180</v>
      </c>
      <c r="I840" s="717"/>
      <c r="J840" s="717"/>
      <c r="K840" s="718"/>
      <c r="L840" s="719">
        <f>IF(ISBLANK('6桁'!L840)=TRUE,"",VLOOKUP(パターン表!L840, 'パターン別掛け率（入力）'!$C$3:$I$302, 7, FALSE))</f>
        <v>100</v>
      </c>
      <c r="M840" s="720" t="str">
        <f>IF(ISBLANK('6桁'!M840)=TRUE,"",VLOOKUP(パターン表!M840, 'パターン別掛け率（入力）'!$C$3:$I$302, 7, FALSE))</f>
        <v/>
      </c>
      <c r="N840" s="720" t="str">
        <f>IF(ISBLANK('6桁'!N840)=TRUE,"",VLOOKUP(パターン表!N840, 'パターン別掛け率（入力）'!$C$3:$I$302, 7, FALSE))</f>
        <v/>
      </c>
      <c r="O840" s="721" t="str">
        <f>IF(ISBLANK('6桁'!O840)=TRUE,"",VLOOKUP(パターン表!O840, 'パターン別掛け率（入力）'!$C$3:$I$302, 7, FALSE))</f>
        <v/>
      </c>
      <c r="P840" s="716" t="s">
        <v>275</v>
      </c>
      <c r="Q840" s="717"/>
      <c r="R840" s="717"/>
      <c r="S840" s="717"/>
      <c r="T840" s="717"/>
      <c r="U840" s="717"/>
      <c r="V840" s="718"/>
      <c r="W840" s="265"/>
      <c r="X840" s="4"/>
    </row>
    <row r="841" spans="2:24" ht="24" customHeight="1">
      <c r="B841" s="732"/>
      <c r="C841" s="752"/>
      <c r="D841" s="754" t="s">
        <v>1232</v>
      </c>
      <c r="E841" s="755"/>
      <c r="F841" s="755"/>
      <c r="G841" s="756"/>
      <c r="H841" s="757" t="s">
        <v>1139</v>
      </c>
      <c r="I841" s="758"/>
      <c r="J841" s="758"/>
      <c r="K841" s="759"/>
      <c r="L841" s="760">
        <f>IF(ISBLANK('6桁'!L841)=TRUE,"",VLOOKUP(パターン表!L841, 'パターン別掛け率（入力）'!$C$3:$I$302, 7, FALSE))</f>
        <v>100</v>
      </c>
      <c r="M841" s="761" t="str">
        <f>IF(ISBLANK('6桁'!M841)=TRUE,"",VLOOKUP(パターン表!M841, 'パターン別掛け率（入力）'!$C$3:$I$302, 7, FALSE))</f>
        <v/>
      </c>
      <c r="N841" s="761" t="str">
        <f>IF(ISBLANK('6桁'!N841)=TRUE,"",VLOOKUP(パターン表!N841, 'パターン別掛け率（入力）'!$C$3:$I$302, 7, FALSE))</f>
        <v/>
      </c>
      <c r="O841" s="762" t="str">
        <f>IF(ISBLANK('6桁'!O841)=TRUE,"",VLOOKUP(パターン表!O841, 'パターン別掛け率（入力）'!$C$3:$I$302, 7, FALSE))</f>
        <v/>
      </c>
      <c r="P841" s="757" t="s">
        <v>1039</v>
      </c>
      <c r="Q841" s="758"/>
      <c r="R841" s="758"/>
      <c r="S841" s="758"/>
      <c r="T841" s="758"/>
      <c r="U841" s="758"/>
      <c r="V841" s="759"/>
      <c r="W841" s="265"/>
      <c r="X841" s="4"/>
    </row>
    <row r="842" spans="2:24" ht="24" customHeight="1">
      <c r="B842" s="732"/>
      <c r="C842" s="752"/>
      <c r="D842" s="754" t="s">
        <v>1550</v>
      </c>
      <c r="E842" s="755"/>
      <c r="F842" s="755"/>
      <c r="G842" s="756"/>
      <c r="H842" s="757" t="s">
        <v>1138</v>
      </c>
      <c r="I842" s="758"/>
      <c r="J842" s="758"/>
      <c r="K842" s="759"/>
      <c r="L842" s="760">
        <f>IF(ISBLANK('6桁'!L842)=TRUE,"",VLOOKUP(パターン表!L842, 'パターン別掛け率（入力）'!$C$3:$I$302, 7, FALSE))</f>
        <v>100</v>
      </c>
      <c r="M842" s="761" t="str">
        <f>IF(ISBLANK('6桁'!M842)=TRUE,"",VLOOKUP(パターン表!M842, 'パターン別掛け率（入力）'!$C$3:$I$302, 7, FALSE))</f>
        <v/>
      </c>
      <c r="N842" s="761" t="str">
        <f>IF(ISBLANK('6桁'!N842)=TRUE,"",VLOOKUP(パターン表!N842, 'パターン別掛け率（入力）'!$C$3:$I$302, 7, FALSE))</f>
        <v/>
      </c>
      <c r="O842" s="762" t="str">
        <f>IF(ISBLANK('6桁'!O842)=TRUE,"",VLOOKUP(パターン表!O842, 'パターン別掛け率（入力）'!$C$3:$I$302, 7, FALSE))</f>
        <v/>
      </c>
      <c r="P842" s="757" t="s">
        <v>265</v>
      </c>
      <c r="Q842" s="758"/>
      <c r="R842" s="758"/>
      <c r="S842" s="758"/>
      <c r="T842" s="758"/>
      <c r="U842" s="758"/>
      <c r="V842" s="759"/>
      <c r="W842" s="265"/>
      <c r="X842" s="4"/>
    </row>
    <row r="843" spans="2:24" ht="24" customHeight="1">
      <c r="B843" s="732"/>
      <c r="C843" s="752"/>
      <c r="D843" s="754" t="s">
        <v>1465</v>
      </c>
      <c r="E843" s="755"/>
      <c r="F843" s="755"/>
      <c r="G843" s="756"/>
      <c r="H843" s="757" t="s">
        <v>1034</v>
      </c>
      <c r="I843" s="758"/>
      <c r="J843" s="758"/>
      <c r="K843" s="759"/>
      <c r="L843" s="760">
        <f>IF(ISBLANK('6桁'!L843)=TRUE,"",VLOOKUP(パターン表!L843, 'パターン別掛け率（入力）'!$C$3:$I$302, 7, FALSE))</f>
        <v>100</v>
      </c>
      <c r="M843" s="761" t="str">
        <f>IF(ISBLANK('6桁'!M843)=TRUE,"",VLOOKUP(パターン表!M843, 'パターン別掛け率（入力）'!$C$3:$I$302, 7, FALSE))</f>
        <v/>
      </c>
      <c r="N843" s="761" t="str">
        <f>IF(ISBLANK('6桁'!N843)=TRUE,"",VLOOKUP(パターン表!N843, 'パターン別掛け率（入力）'!$C$3:$I$302, 7, FALSE))</f>
        <v/>
      </c>
      <c r="O843" s="762" t="str">
        <f>IF(ISBLANK('6桁'!O843)=TRUE,"",VLOOKUP(パターン表!O843, 'パターン別掛け率（入力）'!$C$3:$I$302, 7, FALSE))</f>
        <v/>
      </c>
      <c r="P843" s="757" t="s">
        <v>2131</v>
      </c>
      <c r="Q843" s="758"/>
      <c r="R843" s="758"/>
      <c r="S843" s="758"/>
      <c r="T843" s="758"/>
      <c r="U843" s="758"/>
      <c r="V843" s="759"/>
      <c r="W843" s="265"/>
      <c r="X843" s="4"/>
    </row>
    <row r="844" spans="2:24" ht="24" customHeight="1">
      <c r="B844" s="732"/>
      <c r="C844" s="752"/>
      <c r="D844" s="754" t="s">
        <v>1248</v>
      </c>
      <c r="E844" s="755"/>
      <c r="F844" s="755"/>
      <c r="G844" s="756"/>
      <c r="H844" s="757" t="s">
        <v>1030</v>
      </c>
      <c r="I844" s="758"/>
      <c r="J844" s="758"/>
      <c r="K844" s="759"/>
      <c r="L844" s="760">
        <f>IF(ISBLANK('6桁'!L844)=TRUE,"",VLOOKUP(パターン表!L844, 'パターン別掛け率（入力）'!$C$3:$I$302, 7, FALSE))</f>
        <v>100</v>
      </c>
      <c r="M844" s="761" t="str">
        <f>IF(ISBLANK('6桁'!M844)=TRUE,"",VLOOKUP(パターン表!M844, 'パターン別掛け率（入力）'!$C$3:$I$302, 7, FALSE))</f>
        <v/>
      </c>
      <c r="N844" s="761" t="str">
        <f>IF(ISBLANK('6桁'!N844)=TRUE,"",VLOOKUP(パターン表!N844, 'パターン別掛け率（入力）'!$C$3:$I$302, 7, FALSE))</f>
        <v/>
      </c>
      <c r="O844" s="762" t="str">
        <f>IF(ISBLANK('6桁'!O844)=TRUE,"",VLOOKUP(パターン表!O844, 'パターン別掛け率（入力）'!$C$3:$I$302, 7, FALSE))</f>
        <v/>
      </c>
      <c r="P844" s="757" t="s">
        <v>577</v>
      </c>
      <c r="Q844" s="758"/>
      <c r="R844" s="758"/>
      <c r="S844" s="758"/>
      <c r="T844" s="758"/>
      <c r="U844" s="758"/>
      <c r="V844" s="759"/>
      <c r="W844" s="265"/>
      <c r="X844" s="4"/>
    </row>
    <row r="845" spans="2:24" ht="24" customHeight="1">
      <c r="B845" s="732"/>
      <c r="C845" s="752"/>
      <c r="D845" s="754" t="s">
        <v>1239</v>
      </c>
      <c r="E845" s="755"/>
      <c r="F845" s="755"/>
      <c r="G845" s="756"/>
      <c r="H845" s="757" t="s">
        <v>1140</v>
      </c>
      <c r="I845" s="758"/>
      <c r="J845" s="758"/>
      <c r="K845" s="759"/>
      <c r="L845" s="760">
        <f>IF(ISBLANK('6桁'!L845)=TRUE,"",VLOOKUP(パターン表!L845, 'パターン別掛け率（入力）'!$C$3:$I$302, 7, FALSE))</f>
        <v>100</v>
      </c>
      <c r="M845" s="761" t="str">
        <f>IF(ISBLANK('6桁'!M845)=TRUE,"",VLOOKUP(パターン表!M845, 'パターン別掛け率（入力）'!$C$3:$I$302, 7, FALSE))</f>
        <v/>
      </c>
      <c r="N845" s="761" t="str">
        <f>IF(ISBLANK('6桁'!N845)=TRUE,"",VLOOKUP(パターン表!N845, 'パターン別掛け率（入力）'!$C$3:$I$302, 7, FALSE))</f>
        <v/>
      </c>
      <c r="O845" s="762" t="str">
        <f>IF(ISBLANK('6桁'!O845)=TRUE,"",VLOOKUP(パターン表!O845, 'パターン別掛け率（入力）'!$C$3:$I$302, 7, FALSE))</f>
        <v/>
      </c>
      <c r="P845" s="757" t="s">
        <v>266</v>
      </c>
      <c r="Q845" s="758"/>
      <c r="R845" s="758"/>
      <c r="S845" s="758"/>
      <c r="T845" s="758"/>
      <c r="U845" s="758"/>
      <c r="V845" s="759"/>
      <c r="W845" s="265"/>
      <c r="X845" s="4"/>
    </row>
    <row r="846" spans="2:24" ht="24" customHeight="1">
      <c r="B846" s="732"/>
      <c r="C846" s="774"/>
      <c r="D846" s="763" t="s">
        <v>864</v>
      </c>
      <c r="E846" s="764"/>
      <c r="F846" s="764"/>
      <c r="G846" s="765"/>
      <c r="H846" s="766" t="s">
        <v>180</v>
      </c>
      <c r="I846" s="767"/>
      <c r="J846" s="767"/>
      <c r="K846" s="768"/>
      <c r="L846" s="769">
        <f>IF(ISBLANK('6桁'!L846)=TRUE,"",VLOOKUP(パターン表!L846, 'パターン別掛け率（入力）'!$C$3:$I$302, 7, FALSE))</f>
        <v>100</v>
      </c>
      <c r="M846" s="770" t="str">
        <f>IF(ISBLANK('6桁'!M846)=TRUE,"",VLOOKUP(パターン表!M846, 'パターン別掛け率（入力）'!$C$3:$I$302, 7, FALSE))</f>
        <v/>
      </c>
      <c r="N846" s="770" t="str">
        <f>IF(ISBLANK('6桁'!N846)=TRUE,"",VLOOKUP(パターン表!N846, 'パターン別掛け率（入力）'!$C$3:$I$302, 7, FALSE))</f>
        <v/>
      </c>
      <c r="O846" s="771" t="str">
        <f>IF(ISBLANK('6桁'!O846)=TRUE,"",VLOOKUP(パターン表!O846, 'パターン別掛け率（入力）'!$C$3:$I$302, 7, FALSE))</f>
        <v/>
      </c>
      <c r="P846" s="766" t="s">
        <v>277</v>
      </c>
      <c r="Q846" s="767"/>
      <c r="R846" s="767"/>
      <c r="S846" s="767"/>
      <c r="T846" s="767"/>
      <c r="U846" s="767"/>
      <c r="V846" s="768"/>
      <c r="W846" s="265"/>
      <c r="X846" s="4"/>
    </row>
    <row r="847" spans="2:24" ht="24" customHeight="1">
      <c r="B847" s="732"/>
      <c r="C847" s="773">
        <v>40</v>
      </c>
      <c r="D847" s="713" t="s">
        <v>1192</v>
      </c>
      <c r="E847" s="714"/>
      <c r="F847" s="714"/>
      <c r="G847" s="715"/>
      <c r="H847" s="716" t="s">
        <v>1140</v>
      </c>
      <c r="I847" s="717"/>
      <c r="J847" s="717"/>
      <c r="K847" s="718"/>
      <c r="L847" s="719">
        <f>IF(ISBLANK('6桁'!L847)=TRUE,"",VLOOKUP(パターン表!L847, 'パターン別掛け率（入力）'!$C$3:$I$302, 7, FALSE))</f>
        <v>100</v>
      </c>
      <c r="M847" s="720" t="str">
        <f>IF(ISBLANK('6桁'!M847)=TRUE,"",VLOOKUP(パターン表!M847, 'パターン別掛け率（入力）'!$C$3:$I$302, 7, FALSE))</f>
        <v/>
      </c>
      <c r="N847" s="720" t="str">
        <f>IF(ISBLANK('6桁'!N847)=TRUE,"",VLOOKUP(パターン表!N847, 'パターン別掛け率（入力）'!$C$3:$I$302, 7, FALSE))</f>
        <v/>
      </c>
      <c r="O847" s="721" t="str">
        <f>IF(ISBLANK('6桁'!O847)=TRUE,"",VLOOKUP(パターン表!O847, 'パターン別掛け率（入力）'!$C$3:$I$302, 7, FALSE))</f>
        <v/>
      </c>
      <c r="P847" s="716" t="s">
        <v>266</v>
      </c>
      <c r="Q847" s="717"/>
      <c r="R847" s="717"/>
      <c r="S847" s="717"/>
      <c r="T847" s="717"/>
      <c r="U847" s="717"/>
      <c r="V847" s="718"/>
      <c r="W847" s="265"/>
      <c r="X847" s="4"/>
    </row>
    <row r="848" spans="2:24" ht="24" customHeight="1">
      <c r="B848" s="732"/>
      <c r="C848" s="752"/>
      <c r="D848" s="754" t="s">
        <v>1441</v>
      </c>
      <c r="E848" s="755"/>
      <c r="F848" s="755"/>
      <c r="G848" s="756"/>
      <c r="H848" s="757" t="s">
        <v>1032</v>
      </c>
      <c r="I848" s="758"/>
      <c r="J848" s="758"/>
      <c r="K848" s="759"/>
      <c r="L848" s="760">
        <f>IF(ISBLANK('6桁'!L848)=TRUE,"",VLOOKUP(パターン表!L848, 'パターン別掛け率（入力）'!$C$3:$I$302, 7, FALSE))</f>
        <v>100</v>
      </c>
      <c r="M848" s="761" t="str">
        <f>IF(ISBLANK('6桁'!M848)=TRUE,"",VLOOKUP(パターン表!M848, 'パターン別掛け率（入力）'!$C$3:$I$302, 7, FALSE))</f>
        <v/>
      </c>
      <c r="N848" s="761" t="str">
        <f>IF(ISBLANK('6桁'!N848)=TRUE,"",VLOOKUP(パターン表!N848, 'パターン別掛け率（入力）'!$C$3:$I$302, 7, FALSE))</f>
        <v/>
      </c>
      <c r="O848" s="762" t="str">
        <f>IF(ISBLANK('6桁'!O848)=TRUE,"",VLOOKUP(パターン表!O848, 'パターン別掛け率（入力）'!$C$3:$I$302, 7, FALSE))</f>
        <v/>
      </c>
      <c r="P848" s="757" t="s">
        <v>278</v>
      </c>
      <c r="Q848" s="758"/>
      <c r="R848" s="758"/>
      <c r="S848" s="758"/>
      <c r="T848" s="758"/>
      <c r="U848" s="758"/>
      <c r="V848" s="759"/>
      <c r="W848" s="265"/>
      <c r="X848" s="4"/>
    </row>
    <row r="849" spans="2:24" ht="24" customHeight="1">
      <c r="B849" s="732"/>
      <c r="C849" s="752"/>
      <c r="D849" s="754" t="s">
        <v>865</v>
      </c>
      <c r="E849" s="755"/>
      <c r="F849" s="755"/>
      <c r="G849" s="756"/>
      <c r="H849" s="757" t="s">
        <v>180</v>
      </c>
      <c r="I849" s="758"/>
      <c r="J849" s="758"/>
      <c r="K849" s="759"/>
      <c r="L849" s="760">
        <f>IF(ISBLANK('6桁'!L849)=TRUE,"",VLOOKUP(パターン表!L849, 'パターン別掛け率（入力）'!$C$3:$I$302, 7, FALSE))</f>
        <v>100</v>
      </c>
      <c r="M849" s="761" t="str">
        <f>IF(ISBLANK('6桁'!M849)=TRUE,"",VLOOKUP(パターン表!M849, 'パターン別掛け率（入力）'!$C$3:$I$302, 7, FALSE))</f>
        <v/>
      </c>
      <c r="N849" s="761" t="str">
        <f>IF(ISBLANK('6桁'!N849)=TRUE,"",VLOOKUP(パターン表!N849, 'パターン別掛け率（入力）'!$C$3:$I$302, 7, FALSE))</f>
        <v/>
      </c>
      <c r="O849" s="762" t="str">
        <f>IF(ISBLANK('6桁'!O849)=TRUE,"",VLOOKUP(パターン表!O849, 'パターン別掛け率（入力）'!$C$3:$I$302, 7, FALSE))</f>
        <v/>
      </c>
      <c r="P849" s="757" t="s">
        <v>277</v>
      </c>
      <c r="Q849" s="758"/>
      <c r="R849" s="758"/>
      <c r="S849" s="758"/>
      <c r="T849" s="758"/>
      <c r="U849" s="758"/>
      <c r="V849" s="759"/>
      <c r="W849" s="265"/>
      <c r="X849" s="4"/>
    </row>
    <row r="850" spans="2:24" ht="24" customHeight="1">
      <c r="B850" s="732"/>
      <c r="C850" s="774"/>
      <c r="D850" s="763" t="s">
        <v>1586</v>
      </c>
      <c r="E850" s="764"/>
      <c r="F850" s="764"/>
      <c r="G850" s="765"/>
      <c r="H850" s="766" t="s">
        <v>1043</v>
      </c>
      <c r="I850" s="767"/>
      <c r="J850" s="767"/>
      <c r="K850" s="768"/>
      <c r="L850" s="769">
        <f>IF(ISBLANK('6桁'!L850)=TRUE,"",VLOOKUP(パターン表!L850, 'パターン別掛け率（入力）'!$C$3:$I$302, 7, FALSE))</f>
        <v>100</v>
      </c>
      <c r="M850" s="770" t="str">
        <f>IF(ISBLANK('6桁'!M850)=TRUE,"",VLOOKUP(パターン表!M850, 'パターン別掛け率（入力）'!$C$3:$I$302, 7, FALSE))</f>
        <v/>
      </c>
      <c r="N850" s="770" t="str">
        <f>IF(ISBLANK('6桁'!N850)=TRUE,"",VLOOKUP(パターン表!N850, 'パターン別掛け率（入力）'!$C$3:$I$302, 7, FALSE))</f>
        <v/>
      </c>
      <c r="O850" s="771" t="str">
        <f>IF(ISBLANK('6桁'!O850)=TRUE,"",VLOOKUP(パターン表!O850, 'パターン別掛け率（入力）'!$C$3:$I$302, 7, FALSE))</f>
        <v/>
      </c>
      <c r="P850" s="766" t="s">
        <v>1036</v>
      </c>
      <c r="Q850" s="767"/>
      <c r="R850" s="767"/>
      <c r="S850" s="767"/>
      <c r="T850" s="767"/>
      <c r="U850" s="767"/>
      <c r="V850" s="768"/>
      <c r="W850" s="265"/>
      <c r="X850" s="4"/>
    </row>
    <row r="851" spans="2:24" ht="24" customHeight="1">
      <c r="B851" s="732"/>
      <c r="C851" s="773">
        <v>45</v>
      </c>
      <c r="D851" s="713" t="s">
        <v>1440</v>
      </c>
      <c r="E851" s="714"/>
      <c r="F851" s="714"/>
      <c r="G851" s="715"/>
      <c r="H851" s="716" t="s">
        <v>1032</v>
      </c>
      <c r="I851" s="717"/>
      <c r="J851" s="717"/>
      <c r="K851" s="718"/>
      <c r="L851" s="719">
        <f>IF(ISBLANK('6桁'!L851)=TRUE,"",VLOOKUP(パターン表!L851, 'パターン別掛け率（入力）'!$C$3:$I$302, 7, FALSE))</f>
        <v>100</v>
      </c>
      <c r="M851" s="720" t="str">
        <f>IF(ISBLANK('6桁'!M851)=TRUE,"",VLOOKUP(パターン表!M851, 'パターン別掛け率（入力）'!$C$3:$I$302, 7, FALSE))</f>
        <v/>
      </c>
      <c r="N851" s="720" t="str">
        <f>IF(ISBLANK('6桁'!N851)=TRUE,"",VLOOKUP(パターン表!N851, 'パターン別掛け率（入力）'!$C$3:$I$302, 7, FALSE))</f>
        <v/>
      </c>
      <c r="O851" s="721" t="str">
        <f>IF(ISBLANK('6桁'!O851)=TRUE,"",VLOOKUP(パターン表!O851, 'パターン別掛け率（入力）'!$C$3:$I$302, 7, FALSE))</f>
        <v/>
      </c>
      <c r="P851" s="716" t="s">
        <v>278</v>
      </c>
      <c r="Q851" s="717"/>
      <c r="R851" s="717"/>
      <c r="S851" s="717"/>
      <c r="T851" s="717"/>
      <c r="U851" s="717"/>
      <c r="V851" s="718"/>
      <c r="W851" s="265"/>
      <c r="X851" s="4"/>
    </row>
    <row r="852" spans="2:24" ht="24" customHeight="1">
      <c r="B852" s="732"/>
      <c r="C852" s="752"/>
      <c r="D852" s="754" t="s">
        <v>1587</v>
      </c>
      <c r="E852" s="755"/>
      <c r="F852" s="755"/>
      <c r="G852" s="756"/>
      <c r="H852" s="757" t="s">
        <v>1043</v>
      </c>
      <c r="I852" s="758"/>
      <c r="J852" s="758"/>
      <c r="K852" s="759"/>
      <c r="L852" s="760">
        <f>IF(ISBLANK('6桁'!L852)=TRUE,"",VLOOKUP(パターン表!L852, 'パターン別掛け率（入力）'!$C$3:$I$302, 7, FALSE))</f>
        <v>100</v>
      </c>
      <c r="M852" s="761" t="str">
        <f>IF(ISBLANK('6桁'!M852)=TRUE,"",VLOOKUP(パターン表!M852, 'パターン別掛け率（入力）'!$C$3:$I$302, 7, FALSE))</f>
        <v/>
      </c>
      <c r="N852" s="761" t="str">
        <f>IF(ISBLANK('6桁'!N852)=TRUE,"",VLOOKUP(パターン表!N852, 'パターン別掛け率（入力）'!$C$3:$I$302, 7, FALSE))</f>
        <v/>
      </c>
      <c r="O852" s="762" t="str">
        <f>IF(ISBLANK('6桁'!O852)=TRUE,"",VLOOKUP(パターン表!O852, 'パターン別掛け率（入力）'!$C$3:$I$302, 7, FALSE))</f>
        <v/>
      </c>
      <c r="P852" s="757" t="s">
        <v>1036</v>
      </c>
      <c r="Q852" s="758"/>
      <c r="R852" s="758"/>
      <c r="S852" s="758"/>
      <c r="T852" s="758"/>
      <c r="U852" s="758"/>
      <c r="V852" s="759"/>
      <c r="W852" s="265"/>
      <c r="X852" s="4"/>
    </row>
    <row r="853" spans="2:24" ht="24" customHeight="1">
      <c r="B853" s="732"/>
      <c r="C853" s="752"/>
      <c r="D853" s="754" t="s">
        <v>2126</v>
      </c>
      <c r="E853" s="755"/>
      <c r="F853" s="755"/>
      <c r="G853" s="756"/>
      <c r="H853" s="757" t="s">
        <v>151</v>
      </c>
      <c r="I853" s="758"/>
      <c r="J853" s="758"/>
      <c r="K853" s="759"/>
      <c r="L853" s="760">
        <f>IF(ISBLANK('6桁'!L853)=TRUE,"",VLOOKUP(パターン表!L853, 'パターン別掛け率（入力）'!$C$3:$I$302, 7, FALSE))</f>
        <v>100</v>
      </c>
      <c r="M853" s="761" t="str">
        <f>IF(ISBLANK('6桁'!M853)=TRUE,"",VLOOKUP(パターン表!M853, 'パターン別掛け率（入力）'!$C$3:$I$302, 7, FALSE))</f>
        <v/>
      </c>
      <c r="N853" s="761" t="str">
        <f>IF(ISBLANK('6桁'!N853)=TRUE,"",VLOOKUP(パターン表!N853, 'パターン別掛け率（入力）'!$C$3:$I$302, 7, FALSE))</f>
        <v/>
      </c>
      <c r="O853" s="762" t="str">
        <f>IF(ISBLANK('6桁'!O853)=TRUE,"",VLOOKUP(パターン表!O853, 'パターン別掛け率（入力）'!$C$3:$I$302, 7, FALSE))</f>
        <v/>
      </c>
      <c r="P853" s="757" t="s">
        <v>533</v>
      </c>
      <c r="Q853" s="758"/>
      <c r="R853" s="758"/>
      <c r="S853" s="758"/>
      <c r="T853" s="758"/>
      <c r="U853" s="758"/>
      <c r="V853" s="759"/>
      <c r="W853" s="265"/>
      <c r="X853" s="4"/>
    </row>
    <row r="854" spans="2:24" ht="24" customHeight="1">
      <c r="B854" s="732"/>
      <c r="C854" s="774"/>
      <c r="D854" s="763" t="s">
        <v>1200</v>
      </c>
      <c r="E854" s="764"/>
      <c r="F854" s="764"/>
      <c r="G854" s="765"/>
      <c r="H854" s="766" t="s">
        <v>575</v>
      </c>
      <c r="I854" s="767"/>
      <c r="J854" s="767"/>
      <c r="K854" s="768"/>
      <c r="L854" s="769">
        <f>IF(ISBLANK('6桁'!L854)=TRUE,"",VLOOKUP(パターン表!L854, 'パターン別掛け率（入力）'!$C$3:$I$302, 7, FALSE))</f>
        <v>100</v>
      </c>
      <c r="M854" s="770" t="str">
        <f>IF(ISBLANK('6桁'!M854)=TRUE,"",VLOOKUP(パターン表!M854, 'パターン別掛け率（入力）'!$C$3:$I$302, 7, FALSE))</f>
        <v/>
      </c>
      <c r="N854" s="770" t="str">
        <f>IF(ISBLANK('6桁'!N854)=TRUE,"",VLOOKUP(パターン表!N854, 'パターン別掛け率（入力）'!$C$3:$I$302, 7, FALSE))</f>
        <v/>
      </c>
      <c r="O854" s="771" t="str">
        <f>IF(ISBLANK('6桁'!O854)=TRUE,"",VLOOKUP(パターン表!O854, 'パターン別掛け率（入力）'!$C$3:$I$302, 7, FALSE))</f>
        <v/>
      </c>
      <c r="P854" s="766" t="s">
        <v>279</v>
      </c>
      <c r="Q854" s="767"/>
      <c r="R854" s="767"/>
      <c r="S854" s="767"/>
      <c r="T854" s="767"/>
      <c r="U854" s="767"/>
      <c r="V854" s="768"/>
      <c r="W854" s="265"/>
      <c r="X854" s="4"/>
    </row>
    <row r="855" spans="2:24" ht="24" customHeight="1">
      <c r="B855" s="732"/>
      <c r="C855" s="773">
        <v>50</v>
      </c>
      <c r="D855" s="713" t="s">
        <v>1182</v>
      </c>
      <c r="E855" s="714"/>
      <c r="F855" s="714"/>
      <c r="G855" s="715"/>
      <c r="H855" s="716" t="s">
        <v>2129</v>
      </c>
      <c r="I855" s="717"/>
      <c r="J855" s="717"/>
      <c r="K855" s="718"/>
      <c r="L855" s="1003">
        <f>IF(ISBLANK('6桁'!L855)=TRUE,"",VLOOKUP(パターン表!L855, 'パターン別掛け率（入力）'!$C$3:$I$302, 7, FALSE))</f>
        <v>100</v>
      </c>
      <c r="M855" s="1004" t="str">
        <f>IF(ISBLANK('6桁'!M855)=TRUE,"",VLOOKUP(パターン表!M855, 'パターン別掛け率（入力）'!$C$3:$I$302, 7, FALSE))</f>
        <v/>
      </c>
      <c r="N855" s="1004" t="str">
        <f>IF(ISBLANK('6桁'!N855)=TRUE,"",VLOOKUP(パターン表!N855, 'パターン別掛け率（入力）'!$C$3:$I$302, 7, FALSE))</f>
        <v/>
      </c>
      <c r="O855" s="1005" t="str">
        <f>IF(ISBLANK('6桁'!O855)=TRUE,"",VLOOKUP(パターン表!O855, 'パターン別掛け率（入力）'!$C$3:$I$302, 7, FALSE))</f>
        <v/>
      </c>
      <c r="P855" s="716" t="s">
        <v>433</v>
      </c>
      <c r="Q855" s="717"/>
      <c r="R855" s="717"/>
      <c r="S855" s="717"/>
      <c r="T855" s="717"/>
      <c r="U855" s="717"/>
      <c r="V855" s="718"/>
      <c r="W855" s="265"/>
      <c r="X855" s="4"/>
    </row>
    <row r="856" spans="2:24" ht="24" customHeight="1" thickBot="1">
      <c r="B856" s="733"/>
      <c r="C856" s="753"/>
      <c r="D856" s="722" t="s">
        <v>1525</v>
      </c>
      <c r="E856" s="723"/>
      <c r="F856" s="723"/>
      <c r="G856" s="724"/>
      <c r="H856" s="725" t="s">
        <v>1032</v>
      </c>
      <c r="I856" s="726"/>
      <c r="J856" s="726"/>
      <c r="K856" s="727"/>
      <c r="L856" s="728">
        <f>IF(ISBLANK('6桁'!L856)=TRUE,"",VLOOKUP(パターン表!L856, 'パターン別掛け率（入力）'!$C$3:$I$302, 7, FALSE))</f>
        <v>100</v>
      </c>
      <c r="M856" s="729" t="str">
        <f>IF(ISBLANK('6桁'!M856)=TRUE,"",VLOOKUP(パターン表!M856, 'パターン別掛け率（入力）'!$C$3:$I$302, 7, FALSE))</f>
        <v/>
      </c>
      <c r="N856" s="729" t="str">
        <f>IF(ISBLANK('6桁'!N856)=TRUE,"",VLOOKUP(パターン表!N856, 'パターン別掛け率（入力）'!$C$3:$I$302, 7, FALSE))</f>
        <v/>
      </c>
      <c r="O856" s="730" t="str">
        <f>IF(ISBLANK('6桁'!O856)=TRUE,"",VLOOKUP(パターン表!O856, 'パターン別掛け率（入力）'!$C$3:$I$302, 7, FALSE))</f>
        <v/>
      </c>
      <c r="P856" s="725" t="s">
        <v>433</v>
      </c>
      <c r="Q856" s="726"/>
      <c r="R856" s="726"/>
      <c r="S856" s="726"/>
      <c r="T856" s="726"/>
      <c r="U856" s="726"/>
      <c r="V856" s="727"/>
      <c r="W856" s="265"/>
      <c r="X856" s="4"/>
    </row>
    <row r="857" spans="2:24" ht="24" customHeight="1">
      <c r="B857" s="731">
        <v>19</v>
      </c>
      <c r="C857" s="772">
        <v>35</v>
      </c>
      <c r="D857" s="713" t="s">
        <v>1235</v>
      </c>
      <c r="E857" s="714"/>
      <c r="F857" s="714"/>
      <c r="G857" s="715"/>
      <c r="H857" s="716" t="s">
        <v>1033</v>
      </c>
      <c r="I857" s="717"/>
      <c r="J857" s="717"/>
      <c r="K857" s="718"/>
      <c r="L857" s="719">
        <f>IF(ISBLANK('6桁'!L857)=TRUE,"",VLOOKUP(パターン表!L857, 'パターン別掛け率（入力）'!$C$3:$I$302, 7, FALSE))</f>
        <v>100</v>
      </c>
      <c r="M857" s="720" t="str">
        <f>IF(ISBLANK('6桁'!M857)=TRUE,"",VLOOKUP(パターン表!M857, 'パターン別掛け率（入力）'!$C$3:$I$302, 7, FALSE))</f>
        <v/>
      </c>
      <c r="N857" s="720" t="str">
        <f>IF(ISBLANK('6桁'!N857)=TRUE,"",VLOOKUP(パターン表!N857, 'パターン別掛け率（入力）'!$C$3:$I$302, 7, FALSE))</f>
        <v/>
      </c>
      <c r="O857" s="721" t="str">
        <f>IF(ISBLANK('6桁'!O857)=TRUE,"",VLOOKUP(パターン表!O857, 'パターン別掛け率（入力）'!$C$3:$I$302, 7, FALSE))</f>
        <v/>
      </c>
      <c r="P857" s="716" t="s">
        <v>534</v>
      </c>
      <c r="Q857" s="717"/>
      <c r="R857" s="717"/>
      <c r="S857" s="717"/>
      <c r="T857" s="717"/>
      <c r="U857" s="717"/>
      <c r="V857" s="718"/>
      <c r="W857" s="265"/>
      <c r="X857" s="4"/>
    </row>
    <row r="858" spans="2:24" ht="24" customHeight="1">
      <c r="B858" s="732"/>
      <c r="C858" s="752"/>
      <c r="D858" s="754" t="s">
        <v>1517</v>
      </c>
      <c r="E858" s="755"/>
      <c r="F858" s="755"/>
      <c r="G858" s="756"/>
      <c r="H858" s="757" t="s">
        <v>1141</v>
      </c>
      <c r="I858" s="758"/>
      <c r="J858" s="758"/>
      <c r="K858" s="759"/>
      <c r="L858" s="760">
        <f>IF(ISBLANK('6桁'!L858)=TRUE,"",VLOOKUP(パターン表!L858, 'パターン別掛け率（入力）'!$C$3:$I$302, 7, FALSE))</f>
        <v>100</v>
      </c>
      <c r="M858" s="761" t="str">
        <f>IF(ISBLANK('6桁'!M858)=TRUE,"",VLOOKUP(パターン表!M858, 'パターン別掛け率（入力）'!$C$3:$I$302, 7, FALSE))</f>
        <v/>
      </c>
      <c r="N858" s="761" t="str">
        <f>IF(ISBLANK('6桁'!N858)=TRUE,"",VLOOKUP(パターン表!N858, 'パターン別掛け率（入力）'!$C$3:$I$302, 7, FALSE))</f>
        <v/>
      </c>
      <c r="O858" s="762" t="str">
        <f>IF(ISBLANK('6桁'!O858)=TRUE,"",VLOOKUP(パターン表!O858, 'パターン別掛け率（入力）'!$C$3:$I$302, 7, FALSE))</f>
        <v/>
      </c>
      <c r="P858" s="757" t="s">
        <v>264</v>
      </c>
      <c r="Q858" s="758"/>
      <c r="R858" s="758"/>
      <c r="S858" s="758"/>
      <c r="T858" s="758"/>
      <c r="U858" s="758"/>
      <c r="V858" s="759"/>
      <c r="W858" s="265"/>
      <c r="X858" s="4"/>
    </row>
    <row r="859" spans="2:24" ht="24" customHeight="1">
      <c r="B859" s="732"/>
      <c r="C859" s="752"/>
      <c r="D859" s="754" t="s">
        <v>1238</v>
      </c>
      <c r="E859" s="755"/>
      <c r="F859" s="755"/>
      <c r="G859" s="756"/>
      <c r="H859" s="757" t="s">
        <v>1034</v>
      </c>
      <c r="I859" s="758"/>
      <c r="J859" s="758"/>
      <c r="K859" s="759"/>
      <c r="L859" s="760">
        <f>IF(ISBLANK('6桁'!L859)=TRUE,"",VLOOKUP(パターン表!L859, 'パターン別掛け率（入力）'!$C$3:$I$302, 7, FALSE))</f>
        <v>100</v>
      </c>
      <c r="M859" s="761" t="str">
        <f>IF(ISBLANK('6桁'!M859)=TRUE,"",VLOOKUP(パターン表!M859, 'パターン別掛け率（入力）'!$C$3:$I$302, 7, FALSE))</f>
        <v/>
      </c>
      <c r="N859" s="761" t="str">
        <f>IF(ISBLANK('6桁'!N859)=TRUE,"",VLOOKUP(パターン表!N859, 'パターン別掛け率（入力）'!$C$3:$I$302, 7, FALSE))</f>
        <v/>
      </c>
      <c r="O859" s="762" t="str">
        <f>IF(ISBLANK('6桁'!O859)=TRUE,"",VLOOKUP(パターン表!O859, 'パターン別掛け率（入力）'!$C$3:$I$302, 7, FALSE))</f>
        <v/>
      </c>
      <c r="P859" s="757" t="s">
        <v>386</v>
      </c>
      <c r="Q859" s="758"/>
      <c r="R859" s="758"/>
      <c r="S859" s="758"/>
      <c r="T859" s="758"/>
      <c r="U859" s="758"/>
      <c r="V859" s="759"/>
      <c r="W859" s="265"/>
      <c r="X859" s="4"/>
    </row>
    <row r="860" spans="2:24" ht="24" customHeight="1">
      <c r="B860" s="732"/>
      <c r="C860" s="752"/>
      <c r="D860" s="754" t="s">
        <v>1238</v>
      </c>
      <c r="E860" s="755"/>
      <c r="F860" s="755"/>
      <c r="G860" s="756"/>
      <c r="H860" s="757" t="s">
        <v>1033</v>
      </c>
      <c r="I860" s="758"/>
      <c r="J860" s="758"/>
      <c r="K860" s="759"/>
      <c r="L860" s="760">
        <f>IF(ISBLANK('6桁'!L860)=TRUE,"",VLOOKUP(パターン表!L860, 'パターン別掛け率（入力）'!$C$3:$I$302, 7, FALSE))</f>
        <v>100</v>
      </c>
      <c r="M860" s="761" t="str">
        <f>IF(ISBLANK('6桁'!M860)=TRUE,"",VLOOKUP(パターン表!M860, 'パターン別掛け率（入力）'!$C$3:$I$302, 7, FALSE))</f>
        <v/>
      </c>
      <c r="N860" s="761" t="str">
        <f>IF(ISBLANK('6桁'!N860)=TRUE,"",VLOOKUP(パターン表!N860, 'パターン別掛け率（入力）'!$C$3:$I$302, 7, FALSE))</f>
        <v/>
      </c>
      <c r="O860" s="762" t="str">
        <f>IF(ISBLANK('6桁'!O860)=TRUE,"",VLOOKUP(パターン表!O860, 'パターン別掛け率（入力）'!$C$3:$I$302, 7, FALSE))</f>
        <v/>
      </c>
      <c r="P860" s="757" t="s">
        <v>387</v>
      </c>
      <c r="Q860" s="758"/>
      <c r="R860" s="758"/>
      <c r="S860" s="758"/>
      <c r="T860" s="758"/>
      <c r="U860" s="758"/>
      <c r="V860" s="759"/>
      <c r="W860" s="265"/>
      <c r="X860" s="4"/>
    </row>
    <row r="861" spans="2:24" ht="24" customHeight="1">
      <c r="B861" s="732"/>
      <c r="C861" s="752"/>
      <c r="D861" s="754" t="s">
        <v>1244</v>
      </c>
      <c r="E861" s="755"/>
      <c r="F861" s="755"/>
      <c r="G861" s="756"/>
      <c r="H861" s="757" t="s">
        <v>1033</v>
      </c>
      <c r="I861" s="758"/>
      <c r="J861" s="758"/>
      <c r="K861" s="759"/>
      <c r="L861" s="760">
        <f>IF(ISBLANK('6桁'!L861)=TRUE,"",VLOOKUP(パターン表!L861, 'パターン別掛け率（入力）'!$C$3:$I$302, 7, FALSE))</f>
        <v>100</v>
      </c>
      <c r="M861" s="761" t="str">
        <f>IF(ISBLANK('6桁'!M861)=TRUE,"",VLOOKUP(パターン表!M861, 'パターン別掛け率（入力）'!$C$3:$I$302, 7, FALSE))</f>
        <v/>
      </c>
      <c r="N861" s="761" t="str">
        <f>IF(ISBLANK('6桁'!N861)=TRUE,"",VLOOKUP(パターン表!N861, 'パターン別掛け率（入力）'!$C$3:$I$302, 7, FALSE))</f>
        <v/>
      </c>
      <c r="O861" s="762" t="str">
        <f>IF(ISBLANK('6桁'!O861)=TRUE,"",VLOOKUP(パターン表!O861, 'パターン別掛け率（入力）'!$C$3:$I$302, 7, FALSE))</f>
        <v/>
      </c>
      <c r="P861" s="757" t="s">
        <v>534</v>
      </c>
      <c r="Q861" s="758"/>
      <c r="R861" s="758"/>
      <c r="S861" s="758"/>
      <c r="T861" s="758"/>
      <c r="U861" s="758"/>
      <c r="V861" s="759"/>
      <c r="W861" s="265"/>
      <c r="X861" s="4"/>
    </row>
    <row r="862" spans="2:24" ht="24" customHeight="1">
      <c r="B862" s="732"/>
      <c r="C862" s="774"/>
      <c r="D862" s="763" t="s">
        <v>1652</v>
      </c>
      <c r="E862" s="764"/>
      <c r="F862" s="764"/>
      <c r="G862" s="765"/>
      <c r="H862" s="766" t="s">
        <v>2130</v>
      </c>
      <c r="I862" s="767"/>
      <c r="J862" s="767"/>
      <c r="K862" s="768"/>
      <c r="L862" s="769">
        <f>IF(ISBLANK('6桁'!L862)=TRUE,"",VLOOKUP(パターン表!L862, 'パターン別掛け率（入力）'!$C$3:$I$302, 7, FALSE))</f>
        <v>100</v>
      </c>
      <c r="M862" s="770" t="str">
        <f>IF(ISBLANK('6桁'!M862)=TRUE,"",VLOOKUP(パターン表!M862, 'パターン別掛け率（入力）'!$C$3:$I$302, 7, FALSE))</f>
        <v/>
      </c>
      <c r="N862" s="770" t="str">
        <f>IF(ISBLANK('6桁'!N862)=TRUE,"",VLOOKUP(パターン表!N862, 'パターン別掛け率（入力）'!$C$3:$I$302, 7, FALSE))</f>
        <v/>
      </c>
      <c r="O862" s="771" t="str">
        <f>IF(ISBLANK('6桁'!O862)=TRUE,"",VLOOKUP(パターン表!O862, 'パターン別掛け率（入力）'!$C$3:$I$302, 7, FALSE))</f>
        <v/>
      </c>
      <c r="P862" s="766" t="s">
        <v>535</v>
      </c>
      <c r="Q862" s="767"/>
      <c r="R862" s="767"/>
      <c r="S862" s="767"/>
      <c r="T862" s="767"/>
      <c r="U862" s="767"/>
      <c r="V862" s="768"/>
      <c r="W862" s="265"/>
      <c r="X862" s="4"/>
    </row>
    <row r="863" spans="2:24" ht="24" customHeight="1">
      <c r="B863" s="732"/>
      <c r="C863" s="773">
        <v>40</v>
      </c>
      <c r="D863" s="713" t="s">
        <v>1516</v>
      </c>
      <c r="E863" s="714"/>
      <c r="F863" s="714"/>
      <c r="G863" s="715"/>
      <c r="H863" s="716" t="s">
        <v>1141</v>
      </c>
      <c r="I863" s="717"/>
      <c r="J863" s="717"/>
      <c r="K863" s="718"/>
      <c r="L863" s="719">
        <f>IF(ISBLANK('6桁'!L863)=TRUE,"",VLOOKUP(パターン表!L863, 'パターン別掛け率（入力）'!$C$3:$I$302, 7, FALSE))</f>
        <v>100</v>
      </c>
      <c r="M863" s="720" t="str">
        <f>IF(ISBLANK('6桁'!M863)=TRUE,"",VLOOKUP(パターン表!M863, 'パターン別掛け率（入力）'!$C$3:$I$302, 7, FALSE))</f>
        <v/>
      </c>
      <c r="N863" s="720" t="str">
        <f>IF(ISBLANK('6桁'!N863)=TRUE,"",VLOOKUP(パターン表!N863, 'パターン別掛け率（入力）'!$C$3:$I$302, 7, FALSE))</f>
        <v/>
      </c>
      <c r="O863" s="721" t="str">
        <f>IF(ISBLANK('6桁'!O863)=TRUE,"",VLOOKUP(パターン表!O863, 'パターン別掛け率（入力）'!$C$3:$I$302, 7, FALSE))</f>
        <v/>
      </c>
      <c r="P863" s="716" t="s">
        <v>264</v>
      </c>
      <c r="Q863" s="717"/>
      <c r="R863" s="717"/>
      <c r="S863" s="717"/>
      <c r="T863" s="717"/>
      <c r="U863" s="717"/>
      <c r="V863" s="718"/>
      <c r="W863" s="265"/>
      <c r="X863" s="4"/>
    </row>
    <row r="864" spans="2:24" ht="24" customHeight="1">
      <c r="B864" s="732"/>
      <c r="C864" s="752"/>
      <c r="D864" s="754" t="s">
        <v>1196</v>
      </c>
      <c r="E864" s="755"/>
      <c r="F864" s="755"/>
      <c r="G864" s="756"/>
      <c r="H864" s="757" t="s">
        <v>1033</v>
      </c>
      <c r="I864" s="758"/>
      <c r="J864" s="758"/>
      <c r="K864" s="759"/>
      <c r="L864" s="760">
        <f>IF(ISBLANK('6桁'!L864)=TRUE,"",VLOOKUP(パターン表!L864, 'パターン別掛け率（入力）'!$C$3:$I$302, 7, FALSE))</f>
        <v>100</v>
      </c>
      <c r="M864" s="761" t="str">
        <f>IF(ISBLANK('6桁'!M864)=TRUE,"",VLOOKUP(パターン表!M864, 'パターン別掛け率（入力）'!$C$3:$I$302, 7, FALSE))</f>
        <v/>
      </c>
      <c r="N864" s="761" t="str">
        <f>IF(ISBLANK('6桁'!N864)=TRUE,"",VLOOKUP(パターン表!N864, 'パターン別掛け率（入力）'!$C$3:$I$302, 7, FALSE))</f>
        <v/>
      </c>
      <c r="O864" s="762" t="str">
        <f>IF(ISBLANK('6桁'!O864)=TRUE,"",VLOOKUP(パターン表!O864, 'パターン別掛け率（入力）'!$C$3:$I$302, 7, FALSE))</f>
        <v/>
      </c>
      <c r="P864" s="757" t="s">
        <v>387</v>
      </c>
      <c r="Q864" s="758"/>
      <c r="R864" s="758"/>
      <c r="S864" s="758"/>
      <c r="T864" s="758"/>
      <c r="U864" s="758"/>
      <c r="V864" s="759"/>
      <c r="W864" s="265"/>
      <c r="X864" s="4"/>
    </row>
    <row r="865" spans="2:27" ht="24" customHeight="1">
      <c r="B865" s="732"/>
      <c r="C865" s="752"/>
      <c r="D865" s="775" t="s">
        <v>1177</v>
      </c>
      <c r="E865" s="776"/>
      <c r="F865" s="776"/>
      <c r="G865" s="777"/>
      <c r="H865" s="787" t="s">
        <v>2130</v>
      </c>
      <c r="I865" s="788"/>
      <c r="J865" s="788"/>
      <c r="K865" s="789"/>
      <c r="L865" s="790">
        <f>IF(ISBLANK('6桁'!L865)=TRUE,"",VLOOKUP(パターン表!L865, 'パターン別掛け率（入力）'!$C$3:$I$302, 7, FALSE))</f>
        <v>100</v>
      </c>
      <c r="M865" s="791" t="str">
        <f>IF(ISBLANK('6桁'!M865)=TRUE,"",VLOOKUP(パターン表!M865, 'パターン別掛け率（入力）'!$C$3:$I$302, 7, FALSE))</f>
        <v/>
      </c>
      <c r="N865" s="791" t="str">
        <f>IF(ISBLANK('6桁'!N865)=TRUE,"",VLOOKUP(パターン表!N865, 'パターン別掛け率（入力）'!$C$3:$I$302, 7, FALSE))</f>
        <v/>
      </c>
      <c r="O865" s="792" t="str">
        <f>IF(ISBLANK('6桁'!O865)=TRUE,"",VLOOKUP(パターン表!O865, 'パターン別掛け率（入力）'!$C$3:$I$302, 7, FALSE))</f>
        <v/>
      </c>
      <c r="P865" s="787" t="s">
        <v>535</v>
      </c>
      <c r="Q865" s="788"/>
      <c r="R865" s="788"/>
      <c r="S865" s="788"/>
      <c r="T865" s="788"/>
      <c r="U865" s="788"/>
      <c r="V865" s="789"/>
      <c r="W865" s="265"/>
      <c r="X865" s="4"/>
    </row>
    <row r="866" spans="2:27" ht="24" customHeight="1">
      <c r="B866" s="732"/>
      <c r="C866" s="379">
        <v>45</v>
      </c>
      <c r="D866" s="743" t="s">
        <v>866</v>
      </c>
      <c r="E866" s="744"/>
      <c r="F866" s="744"/>
      <c r="G866" s="745"/>
      <c r="H866" s="746" t="s">
        <v>1142</v>
      </c>
      <c r="I866" s="747"/>
      <c r="J866" s="747"/>
      <c r="K866" s="748"/>
      <c r="L866" s="749">
        <f>IF(ISBLANK('6桁'!L866)=TRUE,"",VLOOKUP(パターン表!L866, 'パターン別掛け率（入力）'!$C$3:$I$302, 7, FALSE))</f>
        <v>100</v>
      </c>
      <c r="M866" s="750" t="str">
        <f>IF(ISBLANK('6桁'!M866)=TRUE,"",VLOOKUP(パターン表!M866, 'パターン別掛け率（入力）'!$C$3:$I$302, 7, FALSE))</f>
        <v/>
      </c>
      <c r="N866" s="750" t="str">
        <f>IF(ISBLANK('6桁'!N866)=TRUE,"",VLOOKUP(パターン表!N866, 'パターン別掛け率（入力）'!$C$3:$I$302, 7, FALSE))</f>
        <v/>
      </c>
      <c r="O866" s="751" t="str">
        <f>IF(ISBLANK('6桁'!O866)=TRUE,"",VLOOKUP(パターン表!O866, 'パターン別掛け率（入力）'!$C$3:$I$302, 7, FALSE))</f>
        <v/>
      </c>
      <c r="P866" s="746" t="s">
        <v>388</v>
      </c>
      <c r="Q866" s="747"/>
      <c r="R866" s="747"/>
      <c r="S866" s="747"/>
      <c r="T866" s="747"/>
      <c r="U866" s="747"/>
      <c r="V866" s="748"/>
      <c r="W866" s="265"/>
      <c r="X866" s="4"/>
    </row>
    <row r="867" spans="2:27" ht="24" customHeight="1" thickBot="1">
      <c r="B867" s="732"/>
      <c r="C867" s="290">
        <v>50</v>
      </c>
      <c r="D867" s="796" t="s">
        <v>2127</v>
      </c>
      <c r="E867" s="797"/>
      <c r="F867" s="797"/>
      <c r="G867" s="798"/>
      <c r="H867" s="778" t="s">
        <v>1032</v>
      </c>
      <c r="I867" s="779"/>
      <c r="J867" s="779"/>
      <c r="K867" s="780"/>
      <c r="L867" s="793">
        <f>IF(ISBLANK('6桁'!L867)=TRUE,"",VLOOKUP(パターン表!L867, 'パターン別掛け率（入力）'!$C$3:$I$302, 7, FALSE))</f>
        <v>100</v>
      </c>
      <c r="M867" s="794" t="str">
        <f>IF(ISBLANK('6桁'!M867)=TRUE,"",VLOOKUP(パターン表!M867, 'パターン別掛け率（入力）'!$C$3:$I$302, 7, FALSE))</f>
        <v/>
      </c>
      <c r="N867" s="794" t="str">
        <f>IF(ISBLANK('6桁'!N867)=TRUE,"",VLOOKUP(パターン表!N867, 'パターン別掛け率（入力）'!$C$3:$I$302, 7, FALSE))</f>
        <v/>
      </c>
      <c r="O867" s="795" t="str">
        <f>IF(ISBLANK('6桁'!O867)=TRUE,"",VLOOKUP(パターン表!O867, 'パターン別掛け率（入力）'!$C$3:$I$302, 7, FALSE))</f>
        <v/>
      </c>
      <c r="P867" s="778" t="s">
        <v>278</v>
      </c>
      <c r="Q867" s="779"/>
      <c r="R867" s="779"/>
      <c r="S867" s="779"/>
      <c r="T867" s="779"/>
      <c r="U867" s="779"/>
      <c r="V867" s="780"/>
      <c r="W867" s="265"/>
      <c r="X867" s="4"/>
    </row>
    <row r="868" spans="2:27" ht="24" customHeight="1">
      <c r="B868" s="731">
        <v>18</v>
      </c>
      <c r="C868" s="772">
        <v>40</v>
      </c>
      <c r="D868" s="713" t="s">
        <v>1176</v>
      </c>
      <c r="E868" s="714"/>
      <c r="F868" s="714"/>
      <c r="G868" s="715"/>
      <c r="H868" s="716" t="s">
        <v>1143</v>
      </c>
      <c r="I868" s="717"/>
      <c r="J868" s="717"/>
      <c r="K868" s="718"/>
      <c r="L868" s="719">
        <f>IF(ISBLANK('6桁'!L868)=TRUE,"",VLOOKUP(パターン表!L868, 'パターン別掛け率（入力）'!$C$3:$I$302, 7, FALSE))</f>
        <v>100</v>
      </c>
      <c r="M868" s="720" t="str">
        <f>IF(ISBLANK('6桁'!M868)=TRUE,"",VLOOKUP(パターン表!M868, 'パターン別掛け率（入力）'!$C$3:$I$302, 7, FALSE))</f>
        <v/>
      </c>
      <c r="N868" s="720" t="str">
        <f>IF(ISBLANK('6桁'!N868)=TRUE,"",VLOOKUP(パターン表!N868, 'パターン別掛け率（入力）'!$C$3:$I$302, 7, FALSE))</f>
        <v/>
      </c>
      <c r="O868" s="721" t="str">
        <f>IF(ISBLANK('6桁'!O868)=TRUE,"",VLOOKUP(パターン表!O868, 'パターン別掛け率（入力）'!$C$3:$I$302, 7, FALSE))</f>
        <v/>
      </c>
      <c r="P868" s="716" t="s">
        <v>269</v>
      </c>
      <c r="Q868" s="717"/>
      <c r="R868" s="717"/>
      <c r="S868" s="717"/>
      <c r="T868" s="717"/>
      <c r="U868" s="717"/>
      <c r="V868" s="718"/>
      <c r="W868" s="265"/>
      <c r="X868" s="4"/>
    </row>
    <row r="869" spans="2:27" ht="24" customHeight="1" thickBot="1">
      <c r="B869" s="733"/>
      <c r="C869" s="753"/>
      <c r="D869" s="722" t="s">
        <v>2128</v>
      </c>
      <c r="E869" s="723"/>
      <c r="F869" s="723"/>
      <c r="G869" s="724"/>
      <c r="H869" s="725" t="s">
        <v>151</v>
      </c>
      <c r="I869" s="726"/>
      <c r="J869" s="726"/>
      <c r="K869" s="727"/>
      <c r="L869" s="728">
        <f>IF(ISBLANK('6桁'!L869)=TRUE,"",VLOOKUP(パターン表!L869, 'パターン別掛け率（入力）'!$C$3:$I$302, 7, FALSE))</f>
        <v>100</v>
      </c>
      <c r="M869" s="729" t="str">
        <f>IF(ISBLANK('6桁'!M869)=TRUE,"",VLOOKUP(パターン表!M869, 'パターン別掛け率（入力）'!$C$3:$I$302, 7, FALSE))</f>
        <v/>
      </c>
      <c r="N869" s="729" t="str">
        <f>IF(ISBLANK('6桁'!N869)=TRUE,"",VLOOKUP(パターン表!N869, 'パターン別掛け率（入力）'!$C$3:$I$302, 7, FALSE))</f>
        <v/>
      </c>
      <c r="O869" s="730" t="str">
        <f>IF(ISBLANK('6桁'!O869)=TRUE,"",VLOOKUP(パターン表!O869, 'パターン別掛け率（入力）'!$C$3:$I$302, 7, FALSE))</f>
        <v/>
      </c>
      <c r="P869" s="725" t="s">
        <v>263</v>
      </c>
      <c r="Q869" s="726"/>
      <c r="R869" s="726"/>
      <c r="S869" s="726"/>
      <c r="T869" s="726"/>
      <c r="U869" s="726"/>
      <c r="V869" s="727"/>
      <c r="W869" s="265"/>
      <c r="X869" s="4"/>
    </row>
    <row r="870" spans="2:27" ht="94.5" customHeight="1">
      <c r="B870" s="545" t="s">
        <v>2132</v>
      </c>
      <c r="C870" s="545"/>
      <c r="D870" s="545"/>
      <c r="E870" s="545"/>
      <c r="F870" s="545"/>
      <c r="G870" s="545"/>
      <c r="H870" s="545"/>
      <c r="I870" s="545"/>
      <c r="J870" s="545"/>
      <c r="K870" s="545"/>
      <c r="L870" s="545"/>
      <c r="M870" s="545"/>
      <c r="N870" s="545"/>
      <c r="O870" s="545"/>
      <c r="P870" s="545"/>
      <c r="Q870" s="545"/>
      <c r="R870" s="545"/>
      <c r="S870" s="545"/>
      <c r="T870" s="545"/>
      <c r="U870" s="545"/>
      <c r="V870" s="545"/>
      <c r="W870" s="122"/>
      <c r="X870" s="122"/>
    </row>
    <row r="871" spans="2:27" ht="13.5" customHeight="1">
      <c r="B871" s="39"/>
    </row>
    <row r="872" spans="2:27" ht="14.25" customHeight="1" thickBot="1">
      <c r="B872" s="39"/>
    </row>
    <row r="873" spans="2:27" ht="25.5" customHeight="1" thickTop="1" thickBot="1">
      <c r="B873" s="518" t="s">
        <v>532</v>
      </c>
      <c r="C873" s="519"/>
      <c r="D873" s="519"/>
      <c r="E873" s="519"/>
      <c r="F873" s="519"/>
      <c r="G873" s="519"/>
      <c r="H873" s="519"/>
      <c r="I873" s="519"/>
      <c r="J873" s="519"/>
      <c r="K873" s="519"/>
      <c r="L873" s="519"/>
      <c r="M873" s="519"/>
      <c r="N873" s="519"/>
      <c r="O873" s="519"/>
      <c r="P873" s="519"/>
      <c r="Q873" s="519"/>
      <c r="R873" s="519"/>
      <c r="S873" s="519"/>
      <c r="T873" s="519"/>
      <c r="U873" s="519"/>
      <c r="V873" s="519"/>
      <c r="W873" s="519"/>
      <c r="X873" s="519"/>
      <c r="Y873" s="519"/>
      <c r="Z873" s="519"/>
      <c r="AA873" s="520"/>
    </row>
    <row r="874" spans="2:27" ht="14.25" customHeight="1" thickTop="1">
      <c r="B874" s="24"/>
      <c r="C874" s="24"/>
      <c r="D874" s="24"/>
      <c r="E874" s="24"/>
      <c r="F874" s="82"/>
      <c r="G874" s="24"/>
      <c r="H874" s="82"/>
      <c r="I874" s="24"/>
      <c r="J874" s="82"/>
      <c r="K874" s="24"/>
      <c r="L874" s="82"/>
      <c r="M874" s="24"/>
      <c r="N874" s="82"/>
      <c r="O874" s="24"/>
      <c r="P874" s="82"/>
      <c r="Q874" s="24"/>
      <c r="R874" s="82"/>
      <c r="S874" s="24"/>
      <c r="T874" s="82"/>
      <c r="U874" s="24"/>
      <c r="V874" s="82"/>
      <c r="W874" s="24"/>
      <c r="X874" s="82"/>
      <c r="Y874" s="24"/>
    </row>
    <row r="875" spans="2:27" s="239" customFormat="1" ht="20.100000000000001" customHeight="1" thickBot="1">
      <c r="B875" s="238" t="s">
        <v>1381</v>
      </c>
      <c r="F875" s="240"/>
      <c r="H875" s="240"/>
      <c r="J875" s="240"/>
      <c r="L875" s="240"/>
      <c r="N875" s="240"/>
      <c r="P875" s="240"/>
      <c r="R875" s="240"/>
      <c r="T875" s="240"/>
      <c r="V875" s="240"/>
      <c r="X875" s="240"/>
    </row>
    <row r="876" spans="2:27" ht="20.100000000000001" customHeight="1" thickBot="1">
      <c r="B876" s="531" t="s">
        <v>536</v>
      </c>
      <c r="C876" s="532"/>
      <c r="D876" s="532"/>
      <c r="E876" s="532"/>
      <c r="F876" s="532"/>
      <c r="G876" s="532"/>
      <c r="H876" s="532"/>
      <c r="I876" s="532"/>
      <c r="J876" s="532"/>
      <c r="K876" s="532"/>
      <c r="L876" s="532"/>
      <c r="M876" s="532"/>
      <c r="N876" s="532"/>
      <c r="O876" s="532"/>
      <c r="P876" s="532"/>
      <c r="Q876" s="532"/>
      <c r="R876" s="532"/>
      <c r="S876" s="532"/>
      <c r="T876" s="532"/>
      <c r="U876" s="532"/>
      <c r="V876" s="533"/>
      <c r="X876" s="4"/>
    </row>
    <row r="877" spans="2:27" ht="15" customHeight="1" thickBot="1">
      <c r="B877" s="709" t="s">
        <v>42</v>
      </c>
      <c r="C877" s="710" t="s">
        <v>0</v>
      </c>
      <c r="D877" s="710" t="s">
        <v>524</v>
      </c>
      <c r="E877" s="710"/>
      <c r="F877" s="710"/>
      <c r="G877" s="710"/>
      <c r="H877" s="710" t="s">
        <v>491</v>
      </c>
      <c r="I877" s="710"/>
      <c r="J877" s="710"/>
      <c r="K877" s="710"/>
      <c r="L877" s="710"/>
      <c r="M877" s="710"/>
      <c r="N877" s="710"/>
      <c r="O877" s="710"/>
      <c r="P877" s="710" t="s">
        <v>43</v>
      </c>
      <c r="Q877" s="710"/>
      <c r="R877" s="710"/>
      <c r="S877" s="710"/>
      <c r="T877" s="710"/>
      <c r="U877" s="710"/>
      <c r="V877" s="710"/>
      <c r="X877" s="4"/>
    </row>
    <row r="878" spans="2:27" ht="15" customHeight="1" thickBot="1">
      <c r="B878" s="709"/>
      <c r="C878" s="710"/>
      <c r="D878" s="710"/>
      <c r="E878" s="710"/>
      <c r="F878" s="710"/>
      <c r="G878" s="710"/>
      <c r="H878" s="710"/>
      <c r="I878" s="710"/>
      <c r="J878" s="710"/>
      <c r="K878" s="710"/>
      <c r="L878" s="710"/>
      <c r="M878" s="710"/>
      <c r="N878" s="710"/>
      <c r="O878" s="710"/>
      <c r="P878" s="710"/>
      <c r="Q878" s="710"/>
      <c r="R878" s="710"/>
      <c r="S878" s="710"/>
      <c r="T878" s="710"/>
      <c r="U878" s="710"/>
      <c r="V878" s="710"/>
      <c r="X878" s="4"/>
    </row>
    <row r="879" spans="2:27" ht="23.1" customHeight="1">
      <c r="B879" s="731">
        <v>18</v>
      </c>
      <c r="C879" s="524">
        <v>45</v>
      </c>
      <c r="D879" s="800" t="s">
        <v>702</v>
      </c>
      <c r="E879" s="801"/>
      <c r="F879" s="801"/>
      <c r="G879" s="802"/>
      <c r="H879" s="800" t="s">
        <v>1141</v>
      </c>
      <c r="I879" s="801"/>
      <c r="J879" s="801"/>
      <c r="K879" s="802"/>
      <c r="L879" s="803">
        <f>IF(ISBLANK('6桁'!L879)=TRUE,"",VLOOKUP(パターン表!L879, 'パターン別掛け率（入力）'!$C$3:$I$302, 7, FALSE))</f>
        <v>100</v>
      </c>
      <c r="M879" s="804" t="str">
        <f>IF(ISBLANK('6桁'!M879)=TRUE,"",VLOOKUP(パターン表!M879, 'パターン別掛け率（入力）'!$C$3:$I$302, 7, FALSE))</f>
        <v/>
      </c>
      <c r="N879" s="804" t="str">
        <f>IF(ISBLANK('6桁'!N879)=TRUE,"",VLOOKUP(パターン表!N879, 'パターン別掛け率（入力）'!$C$3:$I$302, 7, FALSE))</f>
        <v/>
      </c>
      <c r="O879" s="805" t="str">
        <f>IF(ISBLANK('6桁'!O879)=TRUE,"",VLOOKUP(パターン表!O879, 'パターン別掛け率（入力）'!$C$3:$I$302, 7, FALSE))</f>
        <v/>
      </c>
      <c r="P879" s="800" t="s">
        <v>264</v>
      </c>
      <c r="Q879" s="801"/>
      <c r="R879" s="801"/>
      <c r="S879" s="801"/>
      <c r="T879" s="801"/>
      <c r="U879" s="801"/>
      <c r="V879" s="802"/>
      <c r="W879" s="265"/>
      <c r="X879" s="4"/>
    </row>
    <row r="880" spans="2:27" ht="23.1" customHeight="1">
      <c r="B880" s="732"/>
      <c r="C880" s="799"/>
      <c r="D880" s="766" t="s">
        <v>703</v>
      </c>
      <c r="E880" s="767"/>
      <c r="F880" s="767"/>
      <c r="G880" s="768"/>
      <c r="H880" s="766" t="s">
        <v>1140</v>
      </c>
      <c r="I880" s="767"/>
      <c r="J880" s="767"/>
      <c r="K880" s="768"/>
      <c r="L880" s="769">
        <f>IF(ISBLANK('6桁'!L880)=TRUE,"",VLOOKUP(パターン表!L880, 'パターン別掛け率（入力）'!$C$3:$I$302, 7, FALSE))</f>
        <v>100</v>
      </c>
      <c r="M880" s="770" t="str">
        <f>IF(ISBLANK('6桁'!M880)=TRUE,"",VLOOKUP(パターン表!M880, 'パターン別掛け率（入力）'!$C$3:$I$302, 7, FALSE))</f>
        <v/>
      </c>
      <c r="N880" s="770" t="str">
        <f>IF(ISBLANK('6桁'!N880)=TRUE,"",VLOOKUP(パターン表!N880, 'パターン別掛け率（入力）'!$C$3:$I$302, 7, FALSE))</f>
        <v/>
      </c>
      <c r="O880" s="771" t="str">
        <f>IF(ISBLANK('6桁'!O880)=TRUE,"",VLOOKUP(パターン表!O880, 'パターン別掛け率（入力）'!$C$3:$I$302, 7, FALSE))</f>
        <v/>
      </c>
      <c r="P880" s="766" t="s">
        <v>266</v>
      </c>
      <c r="Q880" s="767"/>
      <c r="R880" s="767"/>
      <c r="S880" s="767"/>
      <c r="T880" s="767"/>
      <c r="U880" s="767"/>
      <c r="V880" s="768"/>
      <c r="W880" s="265"/>
      <c r="X880" s="4"/>
    </row>
    <row r="881" spans="2:24" ht="23.1" customHeight="1">
      <c r="B881" s="732"/>
      <c r="C881" s="809">
        <v>50</v>
      </c>
      <c r="D881" s="810" t="s">
        <v>867</v>
      </c>
      <c r="E881" s="811"/>
      <c r="F881" s="811"/>
      <c r="G881" s="812"/>
      <c r="H881" s="787" t="s">
        <v>1042</v>
      </c>
      <c r="I881" s="788"/>
      <c r="J881" s="788"/>
      <c r="K881" s="789"/>
      <c r="L881" s="1000">
        <f>IF(ISBLANK('6桁'!L881)=TRUE,"",VLOOKUP(パターン表!L881, 'パターン別掛け率（入力）'!$C$3:$I$302, 7, FALSE))</f>
        <v>100</v>
      </c>
      <c r="M881" s="1001" t="str">
        <f>IF(ISBLANK('6桁'!M881)=TRUE,"",VLOOKUP(パターン表!M881, 'パターン別掛け率（入力）'!$C$3:$I$302, 7, FALSE))</f>
        <v/>
      </c>
      <c r="N881" s="1001" t="str">
        <f>IF(ISBLANK('6桁'!N881)=TRUE,"",VLOOKUP(パターン表!N881, 'パターン別掛け率（入力）'!$C$3:$I$302, 7, FALSE))</f>
        <v/>
      </c>
      <c r="O881" s="1002" t="str">
        <f>IF(ISBLANK('6桁'!O881)=TRUE,"",VLOOKUP(パターン表!O881, 'パターン別掛け率（入力）'!$C$3:$I$302, 7, FALSE))</f>
        <v/>
      </c>
      <c r="P881" s="810" t="s">
        <v>871</v>
      </c>
      <c r="Q881" s="811"/>
      <c r="R881" s="811"/>
      <c r="S881" s="811"/>
      <c r="T881" s="811"/>
      <c r="U881" s="811"/>
      <c r="V881" s="812"/>
      <c r="W881" s="265"/>
      <c r="X881" s="4"/>
    </row>
    <row r="882" spans="2:24" ht="23.1" customHeight="1">
      <c r="B882" s="732"/>
      <c r="C882" s="525"/>
      <c r="D882" s="757" t="s">
        <v>868</v>
      </c>
      <c r="E882" s="758"/>
      <c r="F882" s="758"/>
      <c r="G882" s="759"/>
      <c r="H882" s="757" t="s">
        <v>1144</v>
      </c>
      <c r="I882" s="758"/>
      <c r="J882" s="758"/>
      <c r="K882" s="759"/>
      <c r="L882" s="760">
        <f>IF(ISBLANK('6桁'!L882)=TRUE,"",VLOOKUP(パターン表!L882, 'パターン別掛け率（入力）'!$C$3:$I$302, 7, FALSE))</f>
        <v>100</v>
      </c>
      <c r="M882" s="761" t="str">
        <f>IF(ISBLANK('6桁'!M882)=TRUE,"",VLOOKUP(パターン表!M882, 'パターン別掛け率（入力）'!$C$3:$I$302, 7, FALSE))</f>
        <v/>
      </c>
      <c r="N882" s="761" t="str">
        <f>IF(ISBLANK('6桁'!N882)=TRUE,"",VLOOKUP(パターン表!N882, 'パターン別掛け率（入力）'!$C$3:$I$302, 7, FALSE))</f>
        <v/>
      </c>
      <c r="O882" s="762" t="str">
        <f>IF(ISBLANK('6桁'!O882)=TRUE,"",VLOOKUP(パターン表!O882, 'パターン別掛け率（入力）'!$C$3:$I$302, 7, FALSE))</f>
        <v/>
      </c>
      <c r="P882" s="757" t="s">
        <v>537</v>
      </c>
      <c r="Q882" s="758"/>
      <c r="R882" s="758"/>
      <c r="S882" s="758"/>
      <c r="T882" s="758"/>
      <c r="U882" s="758"/>
      <c r="V882" s="759"/>
      <c r="W882" s="265"/>
      <c r="X882" s="4"/>
    </row>
    <row r="883" spans="2:24" ht="23.1" customHeight="1">
      <c r="B883" s="732"/>
      <c r="C883" s="525"/>
      <c r="D883" s="757" t="s">
        <v>869</v>
      </c>
      <c r="E883" s="758"/>
      <c r="F883" s="758"/>
      <c r="G883" s="759"/>
      <c r="H883" s="757" t="s">
        <v>180</v>
      </c>
      <c r="I883" s="758"/>
      <c r="J883" s="758"/>
      <c r="K883" s="759"/>
      <c r="L883" s="760">
        <f>IF(ISBLANK('6桁'!L883)=TRUE,"",VLOOKUP(パターン表!L883, 'パターン別掛け率（入力）'!$C$3:$I$302, 7, FALSE))</f>
        <v>100</v>
      </c>
      <c r="M883" s="761" t="str">
        <f>IF(ISBLANK('6桁'!M883)=TRUE,"",VLOOKUP(パターン表!M883, 'パターン別掛け率（入力）'!$C$3:$I$302, 7, FALSE))</f>
        <v/>
      </c>
      <c r="N883" s="761" t="str">
        <f>IF(ISBLANK('6桁'!N883)=TRUE,"",VLOOKUP(パターン表!N883, 'パターン別掛け率（入力）'!$C$3:$I$302, 7, FALSE))</f>
        <v/>
      </c>
      <c r="O883" s="762" t="str">
        <f>IF(ISBLANK('6桁'!O883)=TRUE,"",VLOOKUP(パターン表!O883, 'パターン別掛け率（入力）'!$C$3:$I$302, 7, FALSE))</f>
        <v/>
      </c>
      <c r="P883" s="757" t="s">
        <v>267</v>
      </c>
      <c r="Q883" s="758"/>
      <c r="R883" s="758"/>
      <c r="S883" s="758"/>
      <c r="T883" s="758"/>
      <c r="U883" s="758"/>
      <c r="V883" s="759"/>
      <c r="W883" s="265"/>
      <c r="X883" s="4"/>
    </row>
    <row r="884" spans="2:24" ht="23.1" customHeight="1">
      <c r="B884" s="732"/>
      <c r="C884" s="799"/>
      <c r="D884" s="757" t="s">
        <v>870</v>
      </c>
      <c r="E884" s="758"/>
      <c r="F884" s="758"/>
      <c r="G884" s="759"/>
      <c r="H884" s="757" t="s">
        <v>180</v>
      </c>
      <c r="I884" s="758"/>
      <c r="J884" s="758"/>
      <c r="K884" s="759"/>
      <c r="L884" s="760">
        <f>IF(ISBLANK('6桁'!L884)=TRUE,"",VLOOKUP(パターン表!L884, 'パターン別掛け率（入力）'!$C$3:$I$302, 7, FALSE))</f>
        <v>100</v>
      </c>
      <c r="M884" s="761" t="str">
        <f>IF(ISBLANK('6桁'!M884)=TRUE,"",VLOOKUP(パターン表!M884, 'パターン別掛け率（入力）'!$C$3:$I$302, 7, FALSE))</f>
        <v/>
      </c>
      <c r="N884" s="761" t="str">
        <f>IF(ISBLANK('6桁'!N884)=TRUE,"",VLOOKUP(パターン表!N884, 'パターン別掛け率（入力）'!$C$3:$I$302, 7, FALSE))</f>
        <v/>
      </c>
      <c r="O884" s="762" t="str">
        <f>IF(ISBLANK('6桁'!O884)=TRUE,"",VLOOKUP(パターン表!O884, 'パターン別掛け率（入力）'!$C$3:$I$302, 7, FALSE))</f>
        <v/>
      </c>
      <c r="P884" s="757" t="s">
        <v>268</v>
      </c>
      <c r="Q884" s="758"/>
      <c r="R884" s="758"/>
      <c r="S884" s="758"/>
      <c r="T884" s="758"/>
      <c r="U884" s="758"/>
      <c r="V884" s="759"/>
      <c r="W884" s="265"/>
      <c r="X884" s="4"/>
    </row>
    <row r="885" spans="2:24" ht="23.1" customHeight="1" thickBot="1">
      <c r="B885" s="733"/>
      <c r="C885" s="409">
        <v>60</v>
      </c>
      <c r="D885" s="725" t="s">
        <v>1356</v>
      </c>
      <c r="E885" s="726"/>
      <c r="F885" s="726"/>
      <c r="G885" s="727"/>
      <c r="H885" s="725" t="s">
        <v>1382</v>
      </c>
      <c r="I885" s="726"/>
      <c r="J885" s="726"/>
      <c r="K885" s="727"/>
      <c r="L885" s="997">
        <f>IF(ISBLANK('6桁'!L885)=TRUE,"",VLOOKUP(パターン表!L885, 'パターン別掛け率（入力）'!$C$3:$I$302, 7, FALSE))</f>
        <v>100</v>
      </c>
      <c r="M885" s="998" t="str">
        <f>IF(ISBLANK('6桁'!M885)=TRUE,"",VLOOKUP(パターン表!M885, 'パターン別掛け率（入力）'!$C$3:$I$302, 7, FALSE))</f>
        <v/>
      </c>
      <c r="N885" s="998" t="str">
        <f>IF(ISBLANK('6桁'!N885)=TRUE,"",VLOOKUP(パターン表!N885, 'パターン別掛け率（入力）'!$C$3:$I$302, 7, FALSE))</f>
        <v/>
      </c>
      <c r="O885" s="999" t="str">
        <f>IF(ISBLANK('6桁'!O885)=TRUE,"",VLOOKUP(パターン表!O885, 'パターン別掛け率（入力）'!$C$3:$I$302, 7, FALSE))</f>
        <v/>
      </c>
      <c r="P885" s="725" t="s">
        <v>1355</v>
      </c>
      <c r="Q885" s="726"/>
      <c r="R885" s="726"/>
      <c r="S885" s="726"/>
      <c r="T885" s="726"/>
      <c r="U885" s="726"/>
      <c r="V885" s="727"/>
      <c r="W885" s="265"/>
      <c r="X885" s="4"/>
    </row>
    <row r="886" spans="2:24" ht="23.1" customHeight="1">
      <c r="B886" s="731">
        <v>17</v>
      </c>
      <c r="C886" s="378">
        <v>40</v>
      </c>
      <c r="D886" s="806" t="s">
        <v>1040</v>
      </c>
      <c r="E886" s="807"/>
      <c r="F886" s="807"/>
      <c r="G886" s="808"/>
      <c r="H886" s="806" t="s">
        <v>252</v>
      </c>
      <c r="I886" s="807"/>
      <c r="J886" s="807"/>
      <c r="K886" s="808"/>
      <c r="L886" s="816">
        <f>IF(ISBLANK('6桁'!L886)=TRUE,"",VLOOKUP(パターン表!L886, 'パターン別掛け率（入力）'!$C$3:$I$302, 7, FALSE))</f>
        <v>100</v>
      </c>
      <c r="M886" s="817" t="str">
        <f>IF(ISBLANK('6桁'!M886)=TRUE,"",VLOOKUP(パターン表!M886, 'パターン別掛け率（入力）'!$C$3:$I$302, 7, FALSE))</f>
        <v/>
      </c>
      <c r="N886" s="817" t="str">
        <f>IF(ISBLANK('6桁'!N886)=TRUE,"",VLOOKUP(パターン表!N886, 'パターン別掛け率（入力）'!$C$3:$I$302, 7, FALSE))</f>
        <v/>
      </c>
      <c r="O886" s="818" t="str">
        <f>IF(ISBLANK('6桁'!O886)=TRUE,"",VLOOKUP(パターン表!O886, 'パターン別掛け率（入力）'!$C$3:$I$302, 7, FALSE))</f>
        <v/>
      </c>
      <c r="P886" s="806" t="s">
        <v>273</v>
      </c>
      <c r="Q886" s="807"/>
      <c r="R886" s="807"/>
      <c r="S886" s="807"/>
      <c r="T886" s="807"/>
      <c r="U886" s="807"/>
      <c r="V886" s="808"/>
      <c r="W886" s="265"/>
      <c r="X886" s="4"/>
    </row>
    <row r="887" spans="2:24" ht="23.1" customHeight="1">
      <c r="B887" s="732"/>
      <c r="C887" s="272">
        <v>45</v>
      </c>
      <c r="D887" s="766" t="s">
        <v>704</v>
      </c>
      <c r="E887" s="767"/>
      <c r="F887" s="767"/>
      <c r="G887" s="768"/>
      <c r="H887" s="806" t="s">
        <v>1145</v>
      </c>
      <c r="I887" s="807"/>
      <c r="J887" s="807"/>
      <c r="K887" s="808"/>
      <c r="L887" s="769">
        <f>IF(ISBLANK('6桁'!L887)=TRUE,"",VLOOKUP(パターン表!L887, 'パターン別掛け率（入力）'!$C$3:$I$302, 7, FALSE))</f>
        <v>100</v>
      </c>
      <c r="M887" s="770" t="str">
        <f>IF(ISBLANK('6桁'!M887)=TRUE,"",VLOOKUP(パターン表!M887, 'パターン別掛け率（入力）'!$C$3:$I$302, 7, FALSE))</f>
        <v/>
      </c>
      <c r="N887" s="770" t="str">
        <f>IF(ISBLANK('6桁'!N887)=TRUE,"",VLOOKUP(パターン表!N887, 'パターン別掛け率（入力）'!$C$3:$I$302, 7, FALSE))</f>
        <v/>
      </c>
      <c r="O887" s="771" t="str">
        <f>IF(ISBLANK('6桁'!O887)=TRUE,"",VLOOKUP(パターン表!O887, 'パターン別掛け率（入力）'!$C$3:$I$302, 7, FALSE))</f>
        <v/>
      </c>
      <c r="P887" s="766" t="s">
        <v>269</v>
      </c>
      <c r="Q887" s="767"/>
      <c r="R887" s="767"/>
      <c r="S887" s="767"/>
      <c r="T887" s="767"/>
      <c r="U887" s="767"/>
      <c r="V887" s="768"/>
      <c r="W887" s="265"/>
      <c r="X887" s="4"/>
    </row>
    <row r="888" spans="2:24" ht="23.1" customHeight="1">
      <c r="B888" s="732"/>
      <c r="C888" s="378">
        <v>50</v>
      </c>
      <c r="D888" s="766" t="s">
        <v>705</v>
      </c>
      <c r="E888" s="767"/>
      <c r="F888" s="767"/>
      <c r="G888" s="768"/>
      <c r="H888" s="806" t="s">
        <v>1141</v>
      </c>
      <c r="I888" s="807"/>
      <c r="J888" s="807"/>
      <c r="K888" s="808"/>
      <c r="L888" s="769">
        <f>IF(ISBLANK('6桁'!L888)=TRUE,"",VLOOKUP(パターン表!L888, 'パターン別掛け率（入力）'!$C$3:$I$302, 7, FALSE))</f>
        <v>100</v>
      </c>
      <c r="M888" s="770" t="str">
        <f>IF(ISBLANK('6桁'!M888)=TRUE,"",VLOOKUP(パターン表!M888, 'パターン別掛け率（入力）'!$C$3:$I$302, 7, FALSE))</f>
        <v/>
      </c>
      <c r="N888" s="770" t="str">
        <f>IF(ISBLANK('6桁'!N888)=TRUE,"",VLOOKUP(パターン表!N888, 'パターン別掛け率（入力）'!$C$3:$I$302, 7, FALSE))</f>
        <v/>
      </c>
      <c r="O888" s="771" t="str">
        <f>IF(ISBLANK('6桁'!O888)=TRUE,"",VLOOKUP(パターン表!O888, 'パターン別掛け率（入力）'!$C$3:$I$302, 7, FALSE))</f>
        <v/>
      </c>
      <c r="P888" s="766" t="s">
        <v>264</v>
      </c>
      <c r="Q888" s="767"/>
      <c r="R888" s="767"/>
      <c r="S888" s="767"/>
      <c r="T888" s="767"/>
      <c r="U888" s="767"/>
      <c r="V888" s="768"/>
      <c r="W888" s="265"/>
      <c r="X888" s="4"/>
    </row>
    <row r="889" spans="2:24" ht="23.1" customHeight="1">
      <c r="B889" s="732"/>
      <c r="C889" s="809">
        <v>55</v>
      </c>
      <c r="D889" s="810" t="s">
        <v>706</v>
      </c>
      <c r="E889" s="811"/>
      <c r="F889" s="811"/>
      <c r="G889" s="812"/>
      <c r="H889" s="810" t="s">
        <v>1146</v>
      </c>
      <c r="I889" s="811"/>
      <c r="J889" s="811"/>
      <c r="K889" s="812"/>
      <c r="L889" s="813">
        <f>IF(ISBLANK('6桁'!L889)=TRUE,"",VLOOKUP(パターン表!L889, 'パターン別掛け率（入力）'!$C$3:$I$302, 7, FALSE))</f>
        <v>100</v>
      </c>
      <c r="M889" s="814" t="str">
        <f>IF(ISBLANK('6桁'!M889)=TRUE,"",VLOOKUP(パターン表!M889, 'パターン別掛け率（入力）'!$C$3:$I$302, 7, FALSE))</f>
        <v/>
      </c>
      <c r="N889" s="814" t="str">
        <f>IF(ISBLANK('6桁'!N889)=TRUE,"",VLOOKUP(パターン表!N889, 'パターン別掛け率（入力）'!$C$3:$I$302, 7, FALSE))</f>
        <v/>
      </c>
      <c r="O889" s="815" t="str">
        <f>IF(ISBLANK('6桁'!O889)=TRUE,"",VLOOKUP(パターン表!O889, 'パターン別掛け率（入力）'!$C$3:$I$302, 7, FALSE))</f>
        <v/>
      </c>
      <c r="P889" s="810" t="s">
        <v>264</v>
      </c>
      <c r="Q889" s="811"/>
      <c r="R889" s="811"/>
      <c r="S889" s="811"/>
      <c r="T889" s="811"/>
      <c r="U889" s="811"/>
      <c r="V889" s="812"/>
      <c r="W889" s="265"/>
      <c r="X889" s="4"/>
    </row>
    <row r="890" spans="2:24" ht="23.1" customHeight="1">
      <c r="B890" s="732"/>
      <c r="C890" s="525"/>
      <c r="D890" s="757" t="s">
        <v>737</v>
      </c>
      <c r="E890" s="758"/>
      <c r="F890" s="758"/>
      <c r="G890" s="759"/>
      <c r="H890" s="716" t="s">
        <v>738</v>
      </c>
      <c r="I890" s="717"/>
      <c r="J890" s="717"/>
      <c r="K890" s="718"/>
      <c r="L890" s="994">
        <f>IF(ISBLANK('6桁'!L890)=TRUE,"",VLOOKUP(パターン表!L890, 'パターン別掛け率（入力）'!$C$3:$I$302, 7, FALSE))</f>
        <v>100</v>
      </c>
      <c r="M890" s="995" t="str">
        <f>IF(ISBLANK('6桁'!M890)=TRUE,"",VLOOKUP(パターン表!M890, 'パターン別掛け率（入力）'!$C$3:$I$302, 7, FALSE))</f>
        <v/>
      </c>
      <c r="N890" s="995" t="str">
        <f>IF(ISBLANK('6桁'!N890)=TRUE,"",VLOOKUP(パターン表!N890, 'パターン別掛け率（入力）'!$C$3:$I$302, 7, FALSE))</f>
        <v/>
      </c>
      <c r="O890" s="996" t="str">
        <f>IF(ISBLANK('6桁'!O890)=TRUE,"",VLOOKUP(パターン表!O890, 'パターン別掛け率（入力）'!$C$3:$I$302, 7, FALSE))</f>
        <v/>
      </c>
      <c r="P890" s="757" t="s">
        <v>739</v>
      </c>
      <c r="Q890" s="758"/>
      <c r="R890" s="758"/>
      <c r="S890" s="758"/>
      <c r="T890" s="758"/>
      <c r="U890" s="758"/>
      <c r="V890" s="759"/>
      <c r="W890" s="265"/>
      <c r="X890" s="4"/>
    </row>
    <row r="891" spans="2:24" ht="23.1" customHeight="1">
      <c r="B891" s="732"/>
      <c r="C891" s="525"/>
      <c r="D891" s="757" t="s">
        <v>707</v>
      </c>
      <c r="E891" s="758"/>
      <c r="F891" s="758"/>
      <c r="G891" s="759"/>
      <c r="H891" s="757" t="s">
        <v>1043</v>
      </c>
      <c r="I891" s="758"/>
      <c r="J891" s="758"/>
      <c r="K891" s="759"/>
      <c r="L891" s="760">
        <f>IF(ISBLANK('6桁'!L891)=TRUE,"",VLOOKUP(パターン表!L891, 'パターン別掛け率（入力）'!$C$3:$I$302, 7, FALSE))</f>
        <v>100</v>
      </c>
      <c r="M891" s="761" t="str">
        <f>IF(ISBLANK('6桁'!M891)=TRUE,"",VLOOKUP(パターン表!M891, 'パターン別掛け率（入力）'!$C$3:$I$302, 7, FALSE))</f>
        <v/>
      </c>
      <c r="N891" s="761" t="str">
        <f>IF(ISBLANK('6桁'!N891)=TRUE,"",VLOOKUP(パターン表!N891, 'パターン別掛け率（入力）'!$C$3:$I$302, 7, FALSE))</f>
        <v/>
      </c>
      <c r="O891" s="762" t="str">
        <f>IF(ISBLANK('6桁'!O891)=TRUE,"",VLOOKUP(パターン表!O891, 'パターン別掛け率（入力）'!$C$3:$I$302, 7, FALSE))</f>
        <v/>
      </c>
      <c r="P891" s="757" t="s">
        <v>538</v>
      </c>
      <c r="Q891" s="758"/>
      <c r="R891" s="758"/>
      <c r="S891" s="758"/>
      <c r="T891" s="758"/>
      <c r="U891" s="758"/>
      <c r="V891" s="759"/>
      <c r="W891" s="265"/>
      <c r="X891" s="4"/>
    </row>
    <row r="892" spans="2:24" ht="23.1" customHeight="1">
      <c r="B892" s="732"/>
      <c r="C892" s="525"/>
      <c r="D892" s="787" t="s">
        <v>708</v>
      </c>
      <c r="E892" s="788"/>
      <c r="F892" s="788"/>
      <c r="G892" s="789"/>
      <c r="H892" s="716" t="s">
        <v>1147</v>
      </c>
      <c r="I892" s="717"/>
      <c r="J892" s="717"/>
      <c r="K892" s="718"/>
      <c r="L892" s="760">
        <f>IF(ISBLANK('6桁'!L892)=TRUE,"",VLOOKUP(パターン表!L892, 'パターン別掛け率（入力）'!$C$3:$I$302, 7, FALSE))</f>
        <v>100</v>
      </c>
      <c r="M892" s="761" t="str">
        <f>IF(ISBLANK('6桁'!M892)=TRUE,"",VLOOKUP(パターン表!M892, 'パターン別掛け率（入力）'!$C$3:$I$302, 7, FALSE))</f>
        <v/>
      </c>
      <c r="N892" s="761" t="str">
        <f>IF(ISBLANK('6桁'!N892)=TRUE,"",VLOOKUP(パターン表!N892, 'パターン別掛け率（入力）'!$C$3:$I$302, 7, FALSE))</f>
        <v/>
      </c>
      <c r="O892" s="762" t="str">
        <f>IF(ISBLANK('6桁'!O892)=TRUE,"",VLOOKUP(パターン表!O892, 'パターン別掛け率（入力）'!$C$3:$I$302, 7, FALSE))</f>
        <v/>
      </c>
      <c r="P892" s="757" t="s">
        <v>270</v>
      </c>
      <c r="Q892" s="758"/>
      <c r="R892" s="758"/>
      <c r="S892" s="758"/>
      <c r="T892" s="758"/>
      <c r="U892" s="758"/>
      <c r="V892" s="759"/>
      <c r="W892" s="265"/>
      <c r="X892" s="4"/>
    </row>
    <row r="893" spans="2:24" ht="23.1" customHeight="1">
      <c r="B893" s="732"/>
      <c r="C893" s="799"/>
      <c r="D893" s="806"/>
      <c r="E893" s="807"/>
      <c r="F893" s="807"/>
      <c r="G893" s="808"/>
      <c r="H893" s="806" t="s">
        <v>576</v>
      </c>
      <c r="I893" s="807"/>
      <c r="J893" s="807"/>
      <c r="K893" s="808"/>
      <c r="L893" s="769">
        <f>IF(ISBLANK('6桁'!L893)=TRUE,"",VLOOKUP(パターン表!L893, 'パターン別掛け率（入力）'!$C$3:$I$302, 7, FALSE))</f>
        <v>100</v>
      </c>
      <c r="M893" s="770" t="str">
        <f>IF(ISBLANK('6桁'!M893)=TRUE,"",VLOOKUP(パターン表!M893, 'パターン別掛け率（入力）'!$C$3:$I$302, 7, FALSE))</f>
        <v/>
      </c>
      <c r="N893" s="770" t="str">
        <f>IF(ISBLANK('6桁'!N893)=TRUE,"",VLOOKUP(パターン表!N893, 'パターン別掛け率（入力）'!$C$3:$I$302, 7, FALSE))</f>
        <v/>
      </c>
      <c r="O893" s="771" t="str">
        <f>IF(ISBLANK('6桁'!O893)=TRUE,"",VLOOKUP(パターン表!O893, 'パターン別掛け率（入力）'!$C$3:$I$302, 7, FALSE))</f>
        <v/>
      </c>
      <c r="P893" s="766" t="s">
        <v>271</v>
      </c>
      <c r="Q893" s="767"/>
      <c r="R893" s="767"/>
      <c r="S893" s="767"/>
      <c r="T893" s="767"/>
      <c r="U893" s="767"/>
      <c r="V893" s="768"/>
      <c r="W893" s="265"/>
      <c r="X893" s="4"/>
    </row>
    <row r="894" spans="2:24" ht="23.1" customHeight="1" thickBot="1">
      <c r="B894" s="733"/>
      <c r="C894" s="252">
        <v>65</v>
      </c>
      <c r="D894" s="781" t="s">
        <v>1041</v>
      </c>
      <c r="E894" s="782"/>
      <c r="F894" s="782"/>
      <c r="G894" s="783"/>
      <c r="H894" s="778" t="s">
        <v>152</v>
      </c>
      <c r="I894" s="779"/>
      <c r="J894" s="779"/>
      <c r="K894" s="780"/>
      <c r="L894" s="728">
        <f>IF(ISBLANK('6桁'!L894)=TRUE,"",VLOOKUP(パターン表!L894, 'パターン別掛け率（入力）'!$C$3:$I$302, 7, FALSE))</f>
        <v>100</v>
      </c>
      <c r="M894" s="729" t="str">
        <f>IF(ISBLANK('6桁'!M894)=TRUE,"",VLOOKUP(パターン表!M894, 'パターン別掛け率（入力）'!$C$3:$I$302, 7, FALSE))</f>
        <v/>
      </c>
      <c r="N894" s="729" t="str">
        <f>IF(ISBLANK('6桁'!N894)=TRUE,"",VLOOKUP(パターン表!N894, 'パターン別掛け率（入力）'!$C$3:$I$302, 7, FALSE))</f>
        <v/>
      </c>
      <c r="O894" s="730" t="str">
        <f>IF(ISBLANK('6桁'!O894)=TRUE,"",VLOOKUP(パターン表!O894, 'パターン別掛け率（入力）'!$C$3:$I$302, 7, FALSE))</f>
        <v/>
      </c>
      <c r="P894" s="725" t="s">
        <v>272</v>
      </c>
      <c r="Q894" s="726"/>
      <c r="R894" s="726"/>
      <c r="S894" s="726"/>
      <c r="T894" s="726"/>
      <c r="U894" s="726"/>
      <c r="V894" s="727"/>
      <c r="W894" s="265"/>
      <c r="X894" s="4"/>
    </row>
    <row r="895" spans="2:24" ht="23.1" customHeight="1">
      <c r="B895" s="732">
        <v>16</v>
      </c>
      <c r="C895" s="819">
        <v>55</v>
      </c>
      <c r="D895" s="757" t="s">
        <v>709</v>
      </c>
      <c r="E895" s="758"/>
      <c r="F895" s="758"/>
      <c r="G895" s="759"/>
      <c r="H895" s="757" t="s">
        <v>252</v>
      </c>
      <c r="I895" s="758"/>
      <c r="J895" s="758"/>
      <c r="K895" s="759"/>
      <c r="L895" s="760">
        <f>IF(ISBLANK('6桁'!L895)=TRUE,"",VLOOKUP(パターン表!L895, 'パターン別掛け率（入力）'!$C$3:$I$302, 7, FALSE))</f>
        <v>100</v>
      </c>
      <c r="M895" s="761" t="str">
        <f>IF(ISBLANK('6桁'!M895)=TRUE,"",VLOOKUP(パターン表!M895, 'パターン別掛け率（入力）'!$C$3:$I$302, 7, FALSE))</f>
        <v/>
      </c>
      <c r="N895" s="761" t="str">
        <f>IF(ISBLANK('6桁'!N895)=TRUE,"",VLOOKUP(パターン表!N895, 'パターン別掛け率（入力）'!$C$3:$I$302, 7, FALSE))</f>
        <v/>
      </c>
      <c r="O895" s="762" t="str">
        <f>IF(ISBLANK('6桁'!O895)=TRUE,"",VLOOKUP(パターン表!O895, 'パターン別掛け率（入力）'!$C$3:$I$302, 7, FALSE))</f>
        <v/>
      </c>
      <c r="P895" s="757" t="s">
        <v>269</v>
      </c>
      <c r="Q895" s="758"/>
      <c r="R895" s="758"/>
      <c r="S895" s="758"/>
      <c r="T895" s="758"/>
      <c r="U895" s="758"/>
      <c r="V895" s="759"/>
      <c r="W895" s="265"/>
      <c r="X895" s="4"/>
    </row>
    <row r="896" spans="2:24" ht="23.1" customHeight="1">
      <c r="B896" s="732"/>
      <c r="C896" s="819"/>
      <c r="D896" s="716" t="s">
        <v>2133</v>
      </c>
      <c r="E896" s="717"/>
      <c r="F896" s="717"/>
      <c r="G896" s="718"/>
      <c r="H896" s="757" t="s">
        <v>1051</v>
      </c>
      <c r="I896" s="758"/>
      <c r="J896" s="758"/>
      <c r="K896" s="759"/>
      <c r="L896" s="994">
        <f>IF(ISBLANK('6桁'!L896)=TRUE,"",VLOOKUP(パターン表!L896, 'パターン別掛け率（入力）'!$C$3:$I$302, 7, FALSE))</f>
        <v>100</v>
      </c>
      <c r="M896" s="995" t="str">
        <f>IF(ISBLANK('6桁'!M896)=TRUE,"",VLOOKUP(パターン表!M896, 'パターン別掛け率（入力）'!$C$3:$I$302, 7, FALSE))</f>
        <v/>
      </c>
      <c r="N896" s="995" t="str">
        <f>IF(ISBLANK('6桁'!N896)=TRUE,"",VLOOKUP(パターン表!N896, 'パターン別掛け率（入力）'!$C$3:$I$302, 7, FALSE))</f>
        <v/>
      </c>
      <c r="O896" s="996" t="str">
        <f>IF(ISBLANK('6桁'!O896)=TRUE,"",VLOOKUP(パターン表!O896, 'パターン別掛け率（入力）'!$C$3:$I$302, 7, FALSE))</f>
        <v/>
      </c>
      <c r="P896" s="372" t="s">
        <v>1098</v>
      </c>
      <c r="Q896" s="373"/>
      <c r="R896" s="373"/>
      <c r="S896" s="373"/>
      <c r="T896" s="373"/>
      <c r="U896" s="373"/>
      <c r="V896" s="374"/>
      <c r="W896" s="265"/>
      <c r="X896" s="4"/>
    </row>
    <row r="897" spans="2:27" ht="23.1" customHeight="1" thickBot="1">
      <c r="B897" s="732"/>
      <c r="C897" s="820"/>
      <c r="D897" s="766" t="s">
        <v>710</v>
      </c>
      <c r="E897" s="767"/>
      <c r="F897" s="767"/>
      <c r="G897" s="768"/>
      <c r="H897" s="806" t="s">
        <v>578</v>
      </c>
      <c r="I897" s="807"/>
      <c r="J897" s="807"/>
      <c r="K897" s="808"/>
      <c r="L897" s="769">
        <f>IF(ISBLANK('6桁'!L897)=TRUE,"",VLOOKUP(パターン表!L897, 'パターン別掛け率（入力）'!$C$3:$I$302, 7, FALSE))</f>
        <v>100</v>
      </c>
      <c r="M897" s="770" t="str">
        <f>IF(ISBLANK('6桁'!M897)=TRUE,"",VLOOKUP(パターン表!M897, 'パターン別掛け率（入力）'!$C$3:$I$302, 7, FALSE))</f>
        <v/>
      </c>
      <c r="N897" s="770" t="str">
        <f>IF(ISBLANK('6桁'!N897)=TRUE,"",VLOOKUP(パターン表!N897, 'パターン別掛け率（入力）'!$C$3:$I$302, 7, FALSE))</f>
        <v/>
      </c>
      <c r="O897" s="771" t="str">
        <f>IF(ISBLANK('6桁'!O897)=TRUE,"",VLOOKUP(パターン表!O897, 'パターン別掛け率（入力）'!$C$3:$I$302, 7, FALSE))</f>
        <v/>
      </c>
      <c r="P897" s="766" t="s">
        <v>762</v>
      </c>
      <c r="Q897" s="767"/>
      <c r="R897" s="767"/>
      <c r="S897" s="767"/>
      <c r="T897" s="767"/>
      <c r="U897" s="767"/>
      <c r="V897" s="768"/>
      <c r="W897" s="265"/>
      <c r="X897" s="4"/>
    </row>
    <row r="898" spans="2:27" ht="23.1" customHeight="1" thickBot="1">
      <c r="B898" s="338">
        <v>15</v>
      </c>
      <c r="C898" s="235">
        <v>60</v>
      </c>
      <c r="D898" s="312" t="s">
        <v>711</v>
      </c>
      <c r="E898" s="313"/>
      <c r="F898" s="313"/>
      <c r="G898" s="314"/>
      <c r="H898" s="821" t="s">
        <v>579</v>
      </c>
      <c r="I898" s="822"/>
      <c r="J898" s="822"/>
      <c r="K898" s="823"/>
      <c r="L898" s="824">
        <f>IF(ISBLANK('6桁'!L898)=TRUE,"",VLOOKUP(パターン表!L898, 'パターン別掛け率（入力）'!$C$3:$I$302, 7, FALSE))</f>
        <v>100</v>
      </c>
      <c r="M898" s="825" t="str">
        <f>IF(ISBLANK('6桁'!M898)=TRUE,"",VLOOKUP(パターン表!M898, 'パターン別掛け率（入力）'!$C$3:$I$302, 7, FALSE))</f>
        <v/>
      </c>
      <c r="N898" s="825" t="str">
        <f>IF(ISBLANK('6桁'!N898)=TRUE,"",VLOOKUP(パターン表!N898, 'パターン別掛け率（入力）'!$C$3:$I$302, 7, FALSE))</f>
        <v/>
      </c>
      <c r="O898" s="826" t="str">
        <f>IF(ISBLANK('6桁'!O898)=TRUE,"",VLOOKUP(パターン表!O898, 'パターン別掛け率（入力）'!$C$3:$I$302, 7, FALSE))</f>
        <v/>
      </c>
      <c r="P898" s="821" t="s">
        <v>273</v>
      </c>
      <c r="Q898" s="822"/>
      <c r="R898" s="822"/>
      <c r="S898" s="822"/>
      <c r="T898" s="822"/>
      <c r="U898" s="822"/>
      <c r="V898" s="823"/>
      <c r="W898" s="265"/>
      <c r="X898" s="4"/>
    </row>
    <row r="899" spans="2:27" ht="99" customHeight="1">
      <c r="B899" s="545" t="s">
        <v>2134</v>
      </c>
      <c r="C899" s="545"/>
      <c r="D899" s="545"/>
      <c r="E899" s="545"/>
      <c r="F899" s="545"/>
      <c r="G899" s="545"/>
      <c r="H899" s="545"/>
      <c r="I899" s="545"/>
      <c r="J899" s="545"/>
      <c r="K899" s="545"/>
      <c r="L899" s="545"/>
      <c r="M899" s="545"/>
      <c r="N899" s="545"/>
      <c r="O899" s="545"/>
      <c r="P899" s="545"/>
      <c r="Q899" s="545"/>
      <c r="R899" s="545"/>
      <c r="S899" s="545"/>
      <c r="T899" s="545"/>
      <c r="U899" s="545"/>
      <c r="V899" s="545"/>
      <c r="W899" s="122"/>
      <c r="X899" s="122"/>
      <c r="Y899" s="24"/>
    </row>
    <row r="900" spans="2:27" ht="13.5" customHeight="1">
      <c r="C900" s="24"/>
      <c r="D900" s="24"/>
      <c r="E900" s="24"/>
      <c r="F900" s="82"/>
      <c r="G900" s="24"/>
      <c r="H900" s="82"/>
      <c r="I900" s="24"/>
      <c r="J900" s="82"/>
      <c r="K900" s="24"/>
      <c r="L900" s="82"/>
      <c r="M900" s="24"/>
      <c r="N900" s="82"/>
      <c r="O900" s="24"/>
      <c r="P900" s="82"/>
      <c r="Q900" s="24"/>
      <c r="R900" s="82"/>
      <c r="S900" s="24"/>
      <c r="T900" s="82"/>
      <c r="U900" s="24"/>
      <c r="V900" s="82"/>
      <c r="W900" s="24"/>
      <c r="X900" s="82"/>
      <c r="Y900" s="24"/>
    </row>
    <row r="901" spans="2:27" ht="14.25" customHeight="1" thickBot="1">
      <c r="B901" s="39"/>
    </row>
    <row r="902" spans="2:27" ht="25.5" customHeight="1" thickTop="1" thickBot="1">
      <c r="B902" s="518" t="s">
        <v>580</v>
      </c>
      <c r="C902" s="519"/>
      <c r="D902" s="519"/>
      <c r="E902" s="519"/>
      <c r="F902" s="519"/>
      <c r="G902" s="519"/>
      <c r="H902" s="519"/>
      <c r="I902" s="519"/>
      <c r="J902" s="519"/>
      <c r="K902" s="519"/>
      <c r="L902" s="519"/>
      <c r="M902" s="519"/>
      <c r="N902" s="519"/>
      <c r="O902" s="519"/>
      <c r="P902" s="519"/>
      <c r="Q902" s="519"/>
      <c r="R902" s="519"/>
      <c r="S902" s="519"/>
      <c r="T902" s="519"/>
      <c r="U902" s="519"/>
      <c r="V902" s="519"/>
      <c r="W902" s="519"/>
      <c r="X902" s="519"/>
      <c r="Y902" s="519"/>
      <c r="Z902" s="519"/>
      <c r="AA902" s="520"/>
    </row>
    <row r="903" spans="2:27" ht="14.25" customHeight="1" thickTop="1">
      <c r="B903" s="24"/>
      <c r="C903" s="24"/>
      <c r="D903" s="24"/>
      <c r="E903" s="24"/>
      <c r="F903" s="82"/>
      <c r="G903" s="24"/>
      <c r="H903" s="82"/>
      <c r="I903" s="24"/>
      <c r="J903" s="82"/>
      <c r="K903" s="24"/>
      <c r="L903" s="82"/>
      <c r="M903" s="24"/>
      <c r="N903" s="82"/>
      <c r="O903" s="24"/>
      <c r="P903" s="82"/>
      <c r="Q903" s="24"/>
      <c r="R903" s="82"/>
      <c r="S903" s="24"/>
      <c r="T903" s="82"/>
      <c r="U903" s="24"/>
      <c r="V903" s="82"/>
      <c r="W903" s="24"/>
      <c r="X903" s="82"/>
      <c r="Y903" s="24"/>
    </row>
    <row r="904" spans="2:27" s="239" customFormat="1" ht="20.100000000000001" customHeight="1" thickBot="1">
      <c r="B904" s="241" t="s">
        <v>653</v>
      </c>
      <c r="C904" s="24"/>
      <c r="D904" s="24"/>
      <c r="E904" s="24"/>
      <c r="F904" s="82"/>
      <c r="G904" s="24"/>
      <c r="H904" s="82"/>
      <c r="I904" s="24"/>
      <c r="J904" s="82"/>
      <c r="K904" s="24"/>
      <c r="L904" s="82"/>
      <c r="M904" s="24"/>
      <c r="N904" s="82"/>
      <c r="O904" s="24"/>
      <c r="P904" s="82"/>
      <c r="Q904" s="24"/>
      <c r="R904" s="82"/>
      <c r="S904" s="24"/>
      <c r="T904" s="82"/>
      <c r="U904" s="24"/>
      <c r="V904" s="82"/>
      <c r="W904" s="24"/>
      <c r="X904" s="82"/>
      <c r="Y904" s="24"/>
    </row>
    <row r="905" spans="2:27" ht="20.100000000000001" customHeight="1" thickBot="1">
      <c r="B905" s="531" t="s">
        <v>453</v>
      </c>
      <c r="C905" s="532"/>
      <c r="D905" s="532"/>
      <c r="E905" s="532"/>
      <c r="F905" s="532"/>
      <c r="G905" s="532"/>
      <c r="H905" s="532"/>
      <c r="I905" s="532"/>
      <c r="J905" s="532"/>
      <c r="K905" s="532"/>
      <c r="L905" s="532"/>
      <c r="M905" s="532"/>
      <c r="N905" s="532"/>
      <c r="O905" s="532"/>
      <c r="P905" s="532"/>
      <c r="Q905" s="532"/>
      <c r="R905" s="532"/>
      <c r="S905" s="532"/>
      <c r="T905" s="532"/>
      <c r="U905" s="533"/>
      <c r="V905" s="10"/>
      <c r="X905" s="4"/>
    </row>
    <row r="906" spans="2:27" ht="30" customHeight="1" thickBot="1">
      <c r="B906" s="622" t="s">
        <v>581</v>
      </c>
      <c r="C906" s="623"/>
      <c r="D906" s="623"/>
      <c r="E906" s="623"/>
      <c r="F906" s="623"/>
      <c r="G906" s="624"/>
      <c r="H906" s="710" t="s">
        <v>524</v>
      </c>
      <c r="I906" s="710"/>
      <c r="J906" s="710"/>
      <c r="K906" s="710"/>
      <c r="L906" s="710"/>
      <c r="M906" s="710" t="s">
        <v>491</v>
      </c>
      <c r="N906" s="710"/>
      <c r="O906" s="710"/>
      <c r="P906" s="710"/>
      <c r="Q906" s="710"/>
      <c r="R906" s="710"/>
      <c r="S906" s="710"/>
      <c r="T906" s="710"/>
      <c r="U906" s="710"/>
      <c r="X906" s="4"/>
    </row>
    <row r="907" spans="2:27" ht="23.1" customHeight="1">
      <c r="B907" s="737" t="s">
        <v>872</v>
      </c>
      <c r="C907" s="738"/>
      <c r="D907" s="738"/>
      <c r="E907" s="738"/>
      <c r="F907" s="738"/>
      <c r="G907" s="739"/>
      <c r="H907" s="800" t="s">
        <v>740</v>
      </c>
      <c r="I907" s="801"/>
      <c r="J907" s="801"/>
      <c r="K907" s="801"/>
      <c r="L907" s="802"/>
      <c r="M907" s="800" t="s">
        <v>323</v>
      </c>
      <c r="N907" s="801"/>
      <c r="O907" s="801"/>
      <c r="P907" s="801"/>
      <c r="Q907" s="802"/>
      <c r="R907" s="839">
        <f>IF(ISBLANK('6桁'!R907)=TRUE,"",VLOOKUP(パターン表!R907, 'パターン別掛け率（入力）'!$C$3:$I$302, 7, FALSE))</f>
        <v>100</v>
      </c>
      <c r="S907" s="840" t="str">
        <f>IF(ISBLANK('6桁'!S907)=TRUE,"",VLOOKUP(パターン表!S907, 'パターン別掛け率（入力）'!$C$3:$I$302, 7, FALSE))</f>
        <v/>
      </c>
      <c r="T907" s="840" t="str">
        <f>IF(ISBLANK('6桁'!T907)=TRUE,"",VLOOKUP(パターン表!T907, 'パターン別掛け率（入力）'!$C$3:$I$302, 7, FALSE))</f>
        <v/>
      </c>
      <c r="U907" s="841" t="str">
        <f>IF(ISBLANK('6桁'!U907)=TRUE,"",VLOOKUP(パターン表!U907, 'パターン別掛け率（入力）'!$C$3:$I$302, 7, FALSE))</f>
        <v/>
      </c>
      <c r="V907" s="83"/>
      <c r="X907" s="4"/>
    </row>
    <row r="908" spans="2:27" ht="23.1" customHeight="1">
      <c r="B908" s="830"/>
      <c r="C908" s="831"/>
      <c r="D908" s="831"/>
      <c r="E908" s="831"/>
      <c r="F908" s="831"/>
      <c r="G908" s="832"/>
      <c r="H908" s="766" t="s">
        <v>741</v>
      </c>
      <c r="I908" s="767"/>
      <c r="J908" s="767"/>
      <c r="K908" s="767"/>
      <c r="L908" s="768"/>
      <c r="M908" s="766"/>
      <c r="N908" s="767"/>
      <c r="O908" s="767"/>
      <c r="P908" s="767"/>
      <c r="Q908" s="768"/>
      <c r="R908" s="827">
        <f>IF(ISBLANK('6桁'!R908)=TRUE,"",VLOOKUP(パターン表!R908, 'パターン別掛け率（入力）'!$C$3:$I$302, 7, FALSE))</f>
        <v>100</v>
      </c>
      <c r="S908" s="828" t="str">
        <f>IF(ISBLANK('6桁'!S908)=TRUE,"",VLOOKUP(パターン表!S908, 'パターン別掛け率（入力）'!$C$3:$I$302, 7, FALSE))</f>
        <v/>
      </c>
      <c r="T908" s="828" t="str">
        <f>IF(ISBLANK('6桁'!T908)=TRUE,"",VLOOKUP(パターン表!T908, 'パターン別掛け率（入力）'!$C$3:$I$302, 7, FALSE))</f>
        <v/>
      </c>
      <c r="U908" s="829" t="str">
        <f>IF(ISBLANK('6桁'!U908)=TRUE,"",VLOOKUP(パターン表!U908, 'パターン別掛け率（入力）'!$C$3:$I$302, 7, FALSE))</f>
        <v/>
      </c>
      <c r="V908" s="83"/>
      <c r="X908" s="4"/>
    </row>
    <row r="909" spans="2:27" ht="23.1" customHeight="1">
      <c r="B909" s="746" t="s">
        <v>1148</v>
      </c>
      <c r="C909" s="747"/>
      <c r="D909" s="747"/>
      <c r="E909" s="747"/>
      <c r="F909" s="747"/>
      <c r="G909" s="748"/>
      <c r="H909" s="757" t="s">
        <v>741</v>
      </c>
      <c r="I909" s="758"/>
      <c r="J909" s="758"/>
      <c r="K909" s="758"/>
      <c r="L909" s="759"/>
      <c r="M909" s="746" t="s">
        <v>323</v>
      </c>
      <c r="N909" s="747"/>
      <c r="O909" s="747"/>
      <c r="P909" s="747"/>
      <c r="Q909" s="748"/>
      <c r="R909" s="836">
        <f>IF(ISBLANK('6桁'!R909)=TRUE,"",VLOOKUP(パターン表!R909, 'パターン別掛け率（入力）'!$C$3:$I$302, 7, FALSE))</f>
        <v>100</v>
      </c>
      <c r="S909" s="837" t="str">
        <f>IF(ISBLANK('6桁'!S909)=TRUE,"",VLOOKUP(パターン表!S909, 'パターン別掛け率（入力）'!$C$3:$I$302, 7, FALSE))</f>
        <v/>
      </c>
      <c r="T909" s="837" t="str">
        <f>IF(ISBLANK('6桁'!T909)=TRUE,"",VLOOKUP(パターン表!T909, 'パターン別掛け率（入力）'!$C$3:$I$302, 7, FALSE))</f>
        <v/>
      </c>
      <c r="U909" s="838" t="str">
        <f>IF(ISBLANK('6桁'!U909)=TRUE,"",VLOOKUP(パターン表!U909, 'パターン別掛け率（入力）'!$C$3:$I$302, 7, FALSE))</f>
        <v/>
      </c>
      <c r="V909" s="83"/>
      <c r="X909" s="4"/>
    </row>
    <row r="910" spans="2:27" ht="23.1" customHeight="1">
      <c r="B910" s="830" t="s">
        <v>674</v>
      </c>
      <c r="C910" s="831"/>
      <c r="D910" s="831"/>
      <c r="E910" s="831"/>
      <c r="F910" s="831"/>
      <c r="G910" s="832"/>
      <c r="H910" s="810" t="s">
        <v>742</v>
      </c>
      <c r="I910" s="811"/>
      <c r="J910" s="811"/>
      <c r="K910" s="811"/>
      <c r="L910" s="812"/>
      <c r="M910" s="810" t="s">
        <v>323</v>
      </c>
      <c r="N910" s="811"/>
      <c r="O910" s="811"/>
      <c r="P910" s="811"/>
      <c r="Q910" s="812"/>
      <c r="R910" s="833">
        <f>IF(ISBLANK('6桁'!R910)=TRUE,"",VLOOKUP(パターン表!R910, 'パターン別掛け率（入力）'!$C$3:$I$302, 7, FALSE))</f>
        <v>100</v>
      </c>
      <c r="S910" s="834" t="str">
        <f>IF(ISBLANK('6桁'!S910)=TRUE,"",VLOOKUP(パターン表!S910, 'パターン別掛け率（入力）'!$C$3:$I$302, 7, FALSE))</f>
        <v/>
      </c>
      <c r="T910" s="834" t="str">
        <f>IF(ISBLANK('6桁'!T910)=TRUE,"",VLOOKUP(パターン表!T910, 'パターン別掛け率（入力）'!$C$3:$I$302, 7, FALSE))</f>
        <v/>
      </c>
      <c r="U910" s="835" t="str">
        <f>IF(ISBLANK('6桁'!U910)=TRUE,"",VLOOKUP(パターン表!U910, 'パターン別掛け率（入力）'!$C$3:$I$302, 7, FALSE))</f>
        <v/>
      </c>
      <c r="V910" s="83"/>
      <c r="X910" s="4"/>
    </row>
    <row r="911" spans="2:27" ht="23.1" customHeight="1">
      <c r="B911" s="806"/>
      <c r="C911" s="807"/>
      <c r="D911" s="807"/>
      <c r="E911" s="807"/>
      <c r="F911" s="807"/>
      <c r="G911" s="808"/>
      <c r="H911" s="766" t="s">
        <v>740</v>
      </c>
      <c r="I911" s="767"/>
      <c r="J911" s="767"/>
      <c r="K911" s="767"/>
      <c r="L911" s="768"/>
      <c r="M911" s="766"/>
      <c r="N911" s="767"/>
      <c r="O911" s="767"/>
      <c r="P911" s="767"/>
      <c r="Q911" s="768"/>
      <c r="R911" s="827">
        <f>IF(ISBLANK('6桁'!R911)=TRUE,"",VLOOKUP(パターン表!R911, 'パターン別掛け率（入力）'!$C$3:$I$302, 7, FALSE))</f>
        <v>100</v>
      </c>
      <c r="S911" s="828" t="str">
        <f>IF(ISBLANK('6桁'!S911)=TRUE,"",VLOOKUP(パターン表!S911, 'パターン別掛け率（入力）'!$C$3:$I$302, 7, FALSE))</f>
        <v/>
      </c>
      <c r="T911" s="828" t="str">
        <f>IF(ISBLANK('6桁'!T911)=TRUE,"",VLOOKUP(パターン表!T911, 'パターン別掛け率（入力）'!$C$3:$I$302, 7, FALSE))</f>
        <v/>
      </c>
      <c r="U911" s="829" t="str">
        <f>IF(ISBLANK('6桁'!U911)=TRUE,"",VLOOKUP(パターン表!U911, 'パターン別掛け率（入力）'!$C$3:$I$302, 7, FALSE))</f>
        <v/>
      </c>
      <c r="V911" s="83"/>
      <c r="X911" s="4"/>
    </row>
    <row r="912" spans="2:27" ht="23.1" customHeight="1">
      <c r="B912" s="746" t="s">
        <v>1149</v>
      </c>
      <c r="C912" s="747"/>
      <c r="D912" s="747"/>
      <c r="E912" s="747"/>
      <c r="F912" s="747"/>
      <c r="G912" s="748"/>
      <c r="H912" s="335" t="s">
        <v>1156</v>
      </c>
      <c r="I912" s="336"/>
      <c r="J912" s="336"/>
      <c r="K912" s="336"/>
      <c r="L912" s="337"/>
      <c r="M912" s="746" t="s">
        <v>1054</v>
      </c>
      <c r="N912" s="747"/>
      <c r="O912" s="747"/>
      <c r="P912" s="747"/>
      <c r="Q912" s="748"/>
      <c r="R912" s="827">
        <f>IF(ISBLANK('6桁'!R912)=TRUE,"",VLOOKUP(パターン表!R912, 'パターン別掛け率（入力）'!$C$3:$I$302, 7, FALSE))</f>
        <v>100</v>
      </c>
      <c r="S912" s="828" t="str">
        <f>IF(ISBLANK('6桁'!S912)=TRUE,"",VLOOKUP(パターン表!S912, 'パターン別掛け率（入力）'!$C$3:$I$302, 7, FALSE))</f>
        <v/>
      </c>
      <c r="T912" s="828" t="str">
        <f>IF(ISBLANK('6桁'!T912)=TRUE,"",VLOOKUP(パターン表!T912, 'パターン別掛け率（入力）'!$C$3:$I$302, 7, FALSE))</f>
        <v/>
      </c>
      <c r="U912" s="829" t="str">
        <f>IF(ISBLANK('6桁'!U912)=TRUE,"",VLOOKUP(パターン表!U912, 'パターン別掛け率（入力）'!$C$3:$I$302, 7, FALSE))</f>
        <v/>
      </c>
      <c r="V912" s="83"/>
      <c r="X912" s="4"/>
    </row>
    <row r="913" spans="2:24" ht="23.1" customHeight="1">
      <c r="B913" s="830" t="s">
        <v>1150</v>
      </c>
      <c r="C913" s="831"/>
      <c r="D913" s="831"/>
      <c r="E913" s="831"/>
      <c r="F913" s="831"/>
      <c r="G913" s="832"/>
      <c r="H913" s="810" t="s">
        <v>1071</v>
      </c>
      <c r="I913" s="811"/>
      <c r="J913" s="811"/>
      <c r="K913" s="811"/>
      <c r="L913" s="812"/>
      <c r="M913" s="810" t="s">
        <v>1054</v>
      </c>
      <c r="N913" s="811"/>
      <c r="O913" s="811"/>
      <c r="P913" s="811"/>
      <c r="Q913" s="812"/>
      <c r="R913" s="833">
        <f>IF(ISBLANK('6桁'!R913)=TRUE,"",VLOOKUP(パターン表!R913, 'パターン別掛け率（入力）'!$C$3:$I$302, 7, FALSE))</f>
        <v>100</v>
      </c>
      <c r="S913" s="834" t="str">
        <f>IF(ISBLANK('6桁'!S913)=TRUE,"",VLOOKUP(パターン表!S913, 'パターン別掛け率（入力）'!$C$3:$I$302, 7, FALSE))</f>
        <v/>
      </c>
      <c r="T913" s="834" t="str">
        <f>IF(ISBLANK('6桁'!T913)=TRUE,"",VLOOKUP(パターン表!T913, 'パターン別掛け率（入力）'!$C$3:$I$302, 7, FALSE))</f>
        <v/>
      </c>
      <c r="U913" s="835" t="str">
        <f>IF(ISBLANK('6桁'!U913)=TRUE,"",VLOOKUP(パターン表!U913, 'パターン別掛け率（入力）'!$C$3:$I$302, 7, FALSE))</f>
        <v/>
      </c>
      <c r="V913" s="83"/>
      <c r="X913" s="4"/>
    </row>
    <row r="914" spans="2:24" ht="23.1" customHeight="1">
      <c r="B914" s="806"/>
      <c r="C914" s="807"/>
      <c r="D914" s="807"/>
      <c r="E914" s="807"/>
      <c r="F914" s="807"/>
      <c r="G914" s="808"/>
      <c r="H914" s="806" t="s">
        <v>1070</v>
      </c>
      <c r="I914" s="807"/>
      <c r="J914" s="807"/>
      <c r="K914" s="807"/>
      <c r="L914" s="808"/>
      <c r="M914" s="766"/>
      <c r="N914" s="767"/>
      <c r="O914" s="767"/>
      <c r="P914" s="767"/>
      <c r="Q914" s="768"/>
      <c r="R914" s="827">
        <f>IF(ISBLANK('6桁'!R914)=TRUE,"",VLOOKUP(パターン表!R914, 'パターン別掛け率（入力）'!$C$3:$I$302, 7, FALSE))</f>
        <v>100</v>
      </c>
      <c r="S914" s="828" t="str">
        <f>IF(ISBLANK('6桁'!S914)=TRUE,"",VLOOKUP(パターン表!S914, 'パターン別掛け率（入力）'!$C$3:$I$302, 7, FALSE))</f>
        <v/>
      </c>
      <c r="T914" s="828" t="str">
        <f>IF(ISBLANK('6桁'!T914)=TRUE,"",VLOOKUP(パターン表!T914, 'パターン別掛け率（入力）'!$C$3:$I$302, 7, FALSE))</f>
        <v/>
      </c>
      <c r="U914" s="829" t="str">
        <f>IF(ISBLANK('6桁'!U914)=TRUE,"",VLOOKUP(パターン表!U914, 'パターン別掛け率（入力）'!$C$3:$I$302, 7, FALSE))</f>
        <v/>
      </c>
      <c r="V914" s="83"/>
      <c r="X914" s="4"/>
    </row>
    <row r="915" spans="2:24" ht="23.1" customHeight="1">
      <c r="B915" s="842" t="s">
        <v>1151</v>
      </c>
      <c r="C915" s="843"/>
      <c r="D915" s="843"/>
      <c r="E915" s="843"/>
      <c r="F915" s="843"/>
      <c r="G915" s="844"/>
      <c r="H915" s="842" t="s">
        <v>744</v>
      </c>
      <c r="I915" s="843"/>
      <c r="J915" s="843"/>
      <c r="K915" s="843"/>
      <c r="L915" s="844"/>
      <c r="M915" s="716" t="s">
        <v>2135</v>
      </c>
      <c r="N915" s="717"/>
      <c r="O915" s="717"/>
      <c r="P915" s="717"/>
      <c r="Q915" s="718"/>
      <c r="R915" s="833">
        <f>IF(ISBLANK('6桁'!R915)=TRUE,"",VLOOKUP(パターン表!R915, 'パターン別掛け率（入力）'!$C$3:$I$302, 7, FALSE))</f>
        <v>100</v>
      </c>
      <c r="S915" s="834" t="str">
        <f>IF(ISBLANK('6桁'!S915)=TRUE,"",VLOOKUP(パターン表!S915, 'パターン別掛け率（入力）'!$C$3:$I$302, 7, FALSE))</f>
        <v/>
      </c>
      <c r="T915" s="834" t="str">
        <f>IF(ISBLANK('6桁'!T915)=TRUE,"",VLOOKUP(パターン表!T915, 'パターン別掛け率（入力）'!$C$3:$I$302, 7, FALSE))</f>
        <v/>
      </c>
      <c r="U915" s="835" t="str">
        <f>IF(ISBLANK('6桁'!U915)=TRUE,"",VLOOKUP(パターン表!U915, 'パターン別掛け率（入力）'!$C$3:$I$302, 7, FALSE))</f>
        <v/>
      </c>
      <c r="V915" s="83"/>
      <c r="X915" s="4"/>
    </row>
    <row r="916" spans="2:24" ht="23.1" customHeight="1">
      <c r="B916" s="830"/>
      <c r="C916" s="831"/>
      <c r="D916" s="831"/>
      <c r="E916" s="831"/>
      <c r="F916" s="831"/>
      <c r="G916" s="832"/>
      <c r="H916" s="716"/>
      <c r="I916" s="717"/>
      <c r="J916" s="717"/>
      <c r="K916" s="717"/>
      <c r="L916" s="718"/>
      <c r="M916" s="757" t="s">
        <v>323</v>
      </c>
      <c r="N916" s="758"/>
      <c r="O916" s="758"/>
      <c r="P916" s="758"/>
      <c r="Q916" s="759"/>
      <c r="R916" s="836">
        <f>IF(ISBLANK('6桁'!R916)=TRUE,"",VLOOKUP(パターン表!R916, 'パターン別掛け率（入力）'!$C$3:$I$302, 7, FALSE))</f>
        <v>100</v>
      </c>
      <c r="S916" s="837" t="str">
        <f>IF(ISBLANK('6桁'!S916)=TRUE,"",VLOOKUP(パターン表!S916, 'パターン別掛け率（入力）'!$C$3:$I$302, 7, FALSE))</f>
        <v/>
      </c>
      <c r="T916" s="837" t="str">
        <f>IF(ISBLANK('6桁'!T916)=TRUE,"",VLOOKUP(パターン表!T916, 'パターン別掛け率（入力）'!$C$3:$I$302, 7, FALSE))</f>
        <v/>
      </c>
      <c r="U916" s="838" t="str">
        <f>IF(ISBLANK('6桁'!U916)=TRUE,"",VLOOKUP(パターン表!U916, 'パターン別掛け率（入力）'!$C$3:$I$302, 7, FALSE))</f>
        <v/>
      </c>
      <c r="V916" s="83"/>
      <c r="X916" s="4"/>
    </row>
    <row r="917" spans="2:24" ht="23.1" customHeight="1">
      <c r="B917" s="806"/>
      <c r="C917" s="807"/>
      <c r="D917" s="807"/>
      <c r="E917" s="807"/>
      <c r="F917" s="807"/>
      <c r="G917" s="808"/>
      <c r="H917" s="766" t="s">
        <v>745</v>
      </c>
      <c r="I917" s="767"/>
      <c r="J917" s="767"/>
      <c r="K917" s="767"/>
      <c r="L917" s="768"/>
      <c r="M917" s="766" t="s">
        <v>2135</v>
      </c>
      <c r="N917" s="767"/>
      <c r="O917" s="767"/>
      <c r="P917" s="767"/>
      <c r="Q917" s="768"/>
      <c r="R917" s="827">
        <f>IF(ISBLANK('6桁'!R917)=TRUE,"",VLOOKUP(パターン表!R917, 'パターン別掛け率（入力）'!$C$3:$I$302, 7, FALSE))</f>
        <v>100</v>
      </c>
      <c r="S917" s="828" t="str">
        <f>IF(ISBLANK('6桁'!S917)=TRUE,"",VLOOKUP(パターン表!S917, 'パターン別掛け率（入力）'!$C$3:$I$302, 7, FALSE))</f>
        <v/>
      </c>
      <c r="T917" s="828" t="str">
        <f>IF(ISBLANK('6桁'!T917)=TRUE,"",VLOOKUP(パターン表!T917, 'パターン別掛け率（入力）'!$C$3:$I$302, 7, FALSE))</f>
        <v/>
      </c>
      <c r="U917" s="829" t="str">
        <f>IF(ISBLANK('6桁'!U917)=TRUE,"",VLOOKUP(パターン表!U917, 'パターン別掛け率（入力）'!$C$3:$I$302, 7, FALSE))</f>
        <v/>
      </c>
      <c r="V917" s="83"/>
      <c r="X917" s="4"/>
    </row>
    <row r="918" spans="2:24" ht="23.1" customHeight="1">
      <c r="B918" s="842" t="s">
        <v>1152</v>
      </c>
      <c r="C918" s="843"/>
      <c r="D918" s="843"/>
      <c r="E918" s="843"/>
      <c r="F918" s="843"/>
      <c r="G918" s="844"/>
      <c r="H918" s="810" t="s">
        <v>936</v>
      </c>
      <c r="I918" s="811"/>
      <c r="J918" s="811"/>
      <c r="K918" s="811"/>
      <c r="L918" s="812"/>
      <c r="M918" s="810" t="s">
        <v>876</v>
      </c>
      <c r="N918" s="811"/>
      <c r="O918" s="811"/>
      <c r="P918" s="811"/>
      <c r="Q918" s="812"/>
      <c r="R918" s="833">
        <f>IF(ISBLANK('6桁'!R918)=TRUE,"",VLOOKUP(パターン表!R918, 'パターン別掛け率（入力）'!$C$3:$I$302, 7, FALSE))</f>
        <v>100</v>
      </c>
      <c r="S918" s="834" t="str">
        <f>IF(ISBLANK('6桁'!S918)=TRUE,"",VLOOKUP(パターン表!S918, 'パターン別掛け率（入力）'!$C$3:$I$302, 7, FALSE))</f>
        <v/>
      </c>
      <c r="T918" s="834" t="str">
        <f>IF(ISBLANK('6桁'!T918)=TRUE,"",VLOOKUP(パターン表!T918, 'パターン別掛け率（入力）'!$C$3:$I$302, 7, FALSE))</f>
        <v/>
      </c>
      <c r="U918" s="835" t="str">
        <f>IF(ISBLANK('6桁'!U918)=TRUE,"",VLOOKUP(パターン表!U918, 'パターン別掛け率（入力）'!$C$3:$I$302, 7, FALSE))</f>
        <v/>
      </c>
      <c r="V918" s="83"/>
      <c r="X918" s="4"/>
    </row>
    <row r="919" spans="2:24" ht="23.1" customHeight="1">
      <c r="B919" s="806"/>
      <c r="C919" s="807"/>
      <c r="D919" s="807"/>
      <c r="E919" s="807"/>
      <c r="F919" s="807"/>
      <c r="G919" s="808"/>
      <c r="H919" s="766" t="s">
        <v>937</v>
      </c>
      <c r="I919" s="767"/>
      <c r="J919" s="767"/>
      <c r="K919" s="767"/>
      <c r="L919" s="768"/>
      <c r="M919" s="766"/>
      <c r="N919" s="767"/>
      <c r="O919" s="767"/>
      <c r="P919" s="767"/>
      <c r="Q919" s="768"/>
      <c r="R919" s="827">
        <f>IF(ISBLANK('6桁'!R919)=TRUE,"",VLOOKUP(パターン表!R919, 'パターン別掛け率（入力）'!$C$3:$I$302, 7, FALSE))</f>
        <v>100</v>
      </c>
      <c r="S919" s="828" t="str">
        <f>IF(ISBLANK('6桁'!S919)=TRUE,"",VLOOKUP(パターン表!S919, 'パターン別掛け率（入力）'!$C$3:$I$302, 7, FALSE))</f>
        <v/>
      </c>
      <c r="T919" s="828" t="str">
        <f>IF(ISBLANK('6桁'!T919)=TRUE,"",VLOOKUP(パターン表!T919, 'パターン別掛け率（入力）'!$C$3:$I$302, 7, FALSE))</f>
        <v/>
      </c>
      <c r="U919" s="829" t="str">
        <f>IF(ISBLANK('6桁'!U919)=TRUE,"",VLOOKUP(パターン表!U919, 'パターン別掛け率（入力）'!$C$3:$I$302, 7, FALSE))</f>
        <v/>
      </c>
      <c r="V919" s="83"/>
      <c r="X919" s="4"/>
    </row>
    <row r="920" spans="2:24" ht="23.1" customHeight="1">
      <c r="B920" s="746" t="s">
        <v>1153</v>
      </c>
      <c r="C920" s="747"/>
      <c r="D920" s="747"/>
      <c r="E920" s="747"/>
      <c r="F920" s="747"/>
      <c r="G920" s="748"/>
      <c r="H920" s="335" t="s">
        <v>1157</v>
      </c>
      <c r="I920" s="336"/>
      <c r="J920" s="336"/>
      <c r="K920" s="336"/>
      <c r="L920" s="337"/>
      <c r="M920" s="746" t="s">
        <v>2136</v>
      </c>
      <c r="N920" s="747"/>
      <c r="O920" s="747"/>
      <c r="P920" s="747"/>
      <c r="Q920" s="748"/>
      <c r="R920" s="848">
        <f>IF(ISBLANK('6桁'!R920)=TRUE,"",VLOOKUP(パターン表!R920, 'パターン別掛け率（入力）'!$C$3:$I$302, 7, FALSE))</f>
        <v>100</v>
      </c>
      <c r="S920" s="849" t="str">
        <f>IF(ISBLANK('6桁'!S920)=TRUE,"",VLOOKUP(パターン表!S920, 'パターン別掛け率（入力）'!$C$3:$I$302, 7, FALSE))</f>
        <v/>
      </c>
      <c r="T920" s="849" t="str">
        <f>IF(ISBLANK('6桁'!T920)=TRUE,"",VLOOKUP(パターン表!T920, 'パターン別掛け率（入力）'!$C$3:$I$302, 7, FALSE))</f>
        <v/>
      </c>
      <c r="U920" s="850" t="str">
        <f>IF(ISBLANK('6桁'!U920)=TRUE,"",VLOOKUP(パターン表!U920, 'パターン別掛け率（入力）'!$C$3:$I$302, 7, FALSE))</f>
        <v/>
      </c>
      <c r="V920" s="83"/>
      <c r="X920" s="4"/>
    </row>
    <row r="921" spans="2:24" ht="23.1" customHeight="1">
      <c r="B921" s="842" t="s">
        <v>582</v>
      </c>
      <c r="C921" s="843"/>
      <c r="D921" s="843"/>
      <c r="E921" s="843"/>
      <c r="F921" s="843"/>
      <c r="G921" s="844"/>
      <c r="H921" s="810" t="s">
        <v>742</v>
      </c>
      <c r="I921" s="811"/>
      <c r="J921" s="811"/>
      <c r="K921" s="811"/>
      <c r="L921" s="812"/>
      <c r="M921" s="810" t="s">
        <v>323</v>
      </c>
      <c r="N921" s="811"/>
      <c r="O921" s="811"/>
      <c r="P921" s="811"/>
      <c r="Q921" s="812"/>
      <c r="R921" s="833">
        <f>IF(ISBLANK('6桁'!R921)=TRUE,"",VLOOKUP(パターン表!R921, 'パターン別掛け率（入力）'!$C$3:$I$302, 7, FALSE))</f>
        <v>100</v>
      </c>
      <c r="S921" s="834" t="str">
        <f>IF(ISBLANK('6桁'!S921)=TRUE,"",VLOOKUP(パターン表!S921, 'パターン別掛け率（入力）'!$C$3:$I$302, 7, FALSE))</f>
        <v/>
      </c>
      <c r="T921" s="834" t="str">
        <f>IF(ISBLANK('6桁'!T921)=TRUE,"",VLOOKUP(パターン表!T921, 'パターン別掛け率（入力）'!$C$3:$I$302, 7, FALSE))</f>
        <v/>
      </c>
      <c r="U921" s="835" t="str">
        <f>IF(ISBLANK('6桁'!U921)=TRUE,"",VLOOKUP(パターン表!U921, 'パターン別掛け率（入力）'!$C$3:$I$302, 7, FALSE))</f>
        <v/>
      </c>
      <c r="V921" s="83"/>
      <c r="X921" s="4"/>
    </row>
    <row r="922" spans="2:24" ht="23.1" customHeight="1">
      <c r="B922" s="830"/>
      <c r="C922" s="831"/>
      <c r="D922" s="831"/>
      <c r="E922" s="831"/>
      <c r="F922" s="831"/>
      <c r="G922" s="832"/>
      <c r="H922" s="757" t="s">
        <v>740</v>
      </c>
      <c r="I922" s="758"/>
      <c r="J922" s="758"/>
      <c r="K922" s="758"/>
      <c r="L922" s="759"/>
      <c r="M922" s="757"/>
      <c r="N922" s="758"/>
      <c r="O922" s="758"/>
      <c r="P922" s="758"/>
      <c r="Q922" s="759"/>
      <c r="R922" s="836">
        <f>IF(ISBLANK('6桁'!R922)=TRUE,"",VLOOKUP(パターン表!R922, 'パターン別掛け率（入力）'!$C$3:$I$302, 7, FALSE))</f>
        <v>100</v>
      </c>
      <c r="S922" s="837" t="str">
        <f>IF(ISBLANK('6桁'!S922)=TRUE,"",VLOOKUP(パターン表!S922, 'パターン別掛け率（入力）'!$C$3:$I$302, 7, FALSE))</f>
        <v/>
      </c>
      <c r="T922" s="837" t="str">
        <f>IF(ISBLANK('6桁'!T922)=TRUE,"",VLOOKUP(パターン表!T922, 'パターン別掛け率（入力）'!$C$3:$I$302, 7, FALSE))</f>
        <v/>
      </c>
      <c r="U922" s="838" t="str">
        <f>IF(ISBLANK('6桁'!U922)=TRUE,"",VLOOKUP(パターン表!U922, 'パターン別掛け率（入力）'!$C$3:$I$302, 7, FALSE))</f>
        <v/>
      </c>
      <c r="V922" s="83"/>
      <c r="X922" s="4"/>
    </row>
    <row r="923" spans="2:24" ht="23.1" customHeight="1">
      <c r="B923" s="830"/>
      <c r="C923" s="831"/>
      <c r="D923" s="831"/>
      <c r="E923" s="831"/>
      <c r="F923" s="831"/>
      <c r="G923" s="832"/>
      <c r="H923" s="757" t="s">
        <v>741</v>
      </c>
      <c r="I923" s="758"/>
      <c r="J923" s="758"/>
      <c r="K923" s="758"/>
      <c r="L923" s="759"/>
      <c r="M923" s="766"/>
      <c r="N923" s="767"/>
      <c r="O923" s="767"/>
      <c r="P923" s="767"/>
      <c r="Q923" s="768"/>
      <c r="R923" s="836">
        <f>IF(ISBLANK('6桁'!R923)=TRUE,"",VLOOKUP(パターン表!R923, 'パターン別掛け率（入力）'!$C$3:$I$302, 7, FALSE))</f>
        <v>100</v>
      </c>
      <c r="S923" s="837" t="str">
        <f>IF(ISBLANK('6桁'!S923)=TRUE,"",VLOOKUP(パターン表!S923, 'パターン別掛け率（入力）'!$C$3:$I$302, 7, FALSE))</f>
        <v/>
      </c>
      <c r="T923" s="837" t="str">
        <f>IF(ISBLANK('6桁'!T923)=TRUE,"",VLOOKUP(パターン表!T923, 'パターン別掛け率（入力）'!$C$3:$I$302, 7, FALSE))</f>
        <v/>
      </c>
      <c r="U923" s="838" t="str">
        <f>IF(ISBLANK('6桁'!U923)=TRUE,"",VLOOKUP(パターン表!U923, 'パターン別掛け率（入力）'!$C$3:$I$302, 7, FALSE))</f>
        <v/>
      </c>
      <c r="V923" s="83"/>
      <c r="X923" s="4"/>
    </row>
    <row r="924" spans="2:24" ht="23.1" customHeight="1">
      <c r="B924" s="842" t="s">
        <v>1154</v>
      </c>
      <c r="C924" s="843"/>
      <c r="D924" s="843"/>
      <c r="E924" s="843"/>
      <c r="F924" s="843"/>
      <c r="G924" s="844"/>
      <c r="H924" s="810" t="s">
        <v>987</v>
      </c>
      <c r="I924" s="811"/>
      <c r="J924" s="811"/>
      <c r="K924" s="811"/>
      <c r="L924" s="812"/>
      <c r="M924" s="810" t="s">
        <v>1054</v>
      </c>
      <c r="N924" s="811"/>
      <c r="O924" s="811"/>
      <c r="P924" s="811"/>
      <c r="Q924" s="812"/>
      <c r="R924" s="833">
        <f>IF(ISBLANK('6桁'!R924)=TRUE,"",VLOOKUP(パターン表!R924, 'パターン別掛け率（入力）'!$C$3:$I$302, 7, FALSE))</f>
        <v>100</v>
      </c>
      <c r="S924" s="834" t="str">
        <f>IF(ISBLANK('6桁'!S924)=TRUE,"",VLOOKUP(パターン表!S924, 'パターン別掛け率（入力）'!$C$3:$I$302, 7, FALSE))</f>
        <v/>
      </c>
      <c r="T924" s="834" t="str">
        <f>IF(ISBLANK('6桁'!T924)=TRUE,"",VLOOKUP(パターン表!T924, 'パターン別掛け率（入力）'!$C$3:$I$302, 7, FALSE))</f>
        <v/>
      </c>
      <c r="U924" s="835" t="str">
        <f>IF(ISBLANK('6桁'!U924)=TRUE,"",VLOOKUP(パターン表!U924, 'パターン別掛け率（入力）'!$C$3:$I$302, 7, FALSE))</f>
        <v/>
      </c>
      <c r="V924" s="83"/>
      <c r="X924" s="4"/>
    </row>
    <row r="925" spans="2:24" ht="23.1" customHeight="1">
      <c r="B925" s="806"/>
      <c r="C925" s="807"/>
      <c r="D925" s="807"/>
      <c r="E925" s="807"/>
      <c r="F925" s="807"/>
      <c r="G925" s="808"/>
      <c r="H925" s="806" t="s">
        <v>988</v>
      </c>
      <c r="I925" s="807"/>
      <c r="J925" s="807"/>
      <c r="K925" s="807"/>
      <c r="L925" s="808"/>
      <c r="M925" s="766"/>
      <c r="N925" s="767"/>
      <c r="O925" s="767"/>
      <c r="P925" s="767"/>
      <c r="Q925" s="768"/>
      <c r="R925" s="845">
        <f>IF(ISBLANK('6桁'!R925)=TRUE,"",VLOOKUP(パターン表!R925, 'パターン別掛け率（入力）'!$C$3:$I$302, 7, FALSE))</f>
        <v>100</v>
      </c>
      <c r="S925" s="846" t="str">
        <f>IF(ISBLANK('6桁'!S925)=TRUE,"",VLOOKUP(パターン表!S925, 'パターン別掛け率（入力）'!$C$3:$I$302, 7, FALSE))</f>
        <v/>
      </c>
      <c r="T925" s="846" t="str">
        <f>IF(ISBLANK('6桁'!T925)=TRUE,"",VLOOKUP(パターン表!T925, 'パターン別掛け率（入力）'!$C$3:$I$302, 7, FALSE))</f>
        <v/>
      </c>
      <c r="U925" s="847" t="str">
        <f>IF(ISBLANK('6桁'!U925)=TRUE,"",VLOOKUP(パターン表!U925, 'パターン別掛け率（入力）'!$C$3:$I$302, 7, FALSE))</f>
        <v/>
      </c>
      <c r="V925" s="83"/>
      <c r="X925" s="4"/>
    </row>
    <row r="926" spans="2:24" ht="23.1" customHeight="1">
      <c r="B926" s="830" t="s">
        <v>1155</v>
      </c>
      <c r="C926" s="831"/>
      <c r="D926" s="831"/>
      <c r="E926" s="831"/>
      <c r="F926" s="831"/>
      <c r="G926" s="832"/>
      <c r="H926" s="810" t="s">
        <v>968</v>
      </c>
      <c r="I926" s="811"/>
      <c r="J926" s="811"/>
      <c r="K926" s="811"/>
      <c r="L926" s="812"/>
      <c r="M926" s="810" t="s">
        <v>1054</v>
      </c>
      <c r="N926" s="811"/>
      <c r="O926" s="811"/>
      <c r="P926" s="811"/>
      <c r="Q926" s="812"/>
      <c r="R926" s="833">
        <f>IF(ISBLANK('6桁'!R926)=TRUE,"",VLOOKUP(パターン表!R926, 'パターン別掛け率（入力）'!$C$3:$I$302, 7, FALSE))</f>
        <v>100</v>
      </c>
      <c r="S926" s="834" t="str">
        <f>IF(ISBLANK('6桁'!S926)=TRUE,"",VLOOKUP(パターン表!S926, 'パターン別掛け率（入力）'!$C$3:$I$302, 7, FALSE))</f>
        <v/>
      </c>
      <c r="T926" s="834" t="str">
        <f>IF(ISBLANK('6桁'!T926)=TRUE,"",VLOOKUP(パターン表!T926, 'パターン別掛け率（入力）'!$C$3:$I$302, 7, FALSE))</f>
        <v/>
      </c>
      <c r="U926" s="835" t="str">
        <f>IF(ISBLANK('6桁'!U926)=TRUE,"",VLOOKUP(パターン表!U926, 'パターン別掛け率（入力）'!$C$3:$I$302, 7, FALSE))</f>
        <v/>
      </c>
      <c r="V926" s="83"/>
      <c r="X926" s="4"/>
    </row>
    <row r="927" spans="2:24" ht="23.1" customHeight="1">
      <c r="B927" s="806"/>
      <c r="C927" s="807"/>
      <c r="D927" s="807"/>
      <c r="E927" s="807"/>
      <c r="F927" s="807"/>
      <c r="G927" s="808"/>
      <c r="H927" s="806" t="s">
        <v>955</v>
      </c>
      <c r="I927" s="807"/>
      <c r="J927" s="807"/>
      <c r="K927" s="807"/>
      <c r="L927" s="808"/>
      <c r="M927" s="766"/>
      <c r="N927" s="767"/>
      <c r="O927" s="767"/>
      <c r="P927" s="767"/>
      <c r="Q927" s="768"/>
      <c r="R927" s="845">
        <f>IF(ISBLANK('6桁'!R927)=TRUE,"",VLOOKUP(パターン表!R927, 'パターン別掛け率（入力）'!$C$3:$I$302, 7, FALSE))</f>
        <v>100</v>
      </c>
      <c r="S927" s="846" t="str">
        <f>IF(ISBLANK('6桁'!S927)=TRUE,"",VLOOKUP(パターン表!S927, 'パターン別掛け率（入力）'!$C$3:$I$302, 7, FALSE))</f>
        <v/>
      </c>
      <c r="T927" s="846" t="str">
        <f>IF(ISBLANK('6桁'!T927)=TRUE,"",VLOOKUP(パターン表!T927, 'パターン別掛け率（入力）'!$C$3:$I$302, 7, FALSE))</f>
        <v/>
      </c>
      <c r="U927" s="847" t="str">
        <f>IF(ISBLANK('6桁'!U927)=TRUE,"",VLOOKUP(パターン表!U927, 'パターン別掛け率（入力）'!$C$3:$I$302, 7, FALSE))</f>
        <v/>
      </c>
      <c r="V927" s="83"/>
      <c r="X927" s="4"/>
    </row>
    <row r="928" spans="2:24" ht="23.1" customHeight="1">
      <c r="B928" s="830" t="s">
        <v>543</v>
      </c>
      <c r="C928" s="831"/>
      <c r="D928" s="831"/>
      <c r="E928" s="831"/>
      <c r="F928" s="831"/>
      <c r="G928" s="832"/>
      <c r="H928" s="810" t="s">
        <v>1008</v>
      </c>
      <c r="I928" s="811"/>
      <c r="J928" s="811"/>
      <c r="K928" s="811"/>
      <c r="L928" s="812"/>
      <c r="M928" s="716" t="s">
        <v>323</v>
      </c>
      <c r="N928" s="717"/>
      <c r="O928" s="717"/>
      <c r="P928" s="717"/>
      <c r="Q928" s="718"/>
      <c r="R928" s="833">
        <f>IF(ISBLANK('6桁'!R928)=TRUE,"",VLOOKUP(パターン表!R928, 'パターン別掛け率（入力）'!$C$3:$I$302, 7, FALSE))</f>
        <v>100</v>
      </c>
      <c r="S928" s="834" t="str">
        <f>IF(ISBLANK('6桁'!S928)=TRUE,"",VLOOKUP(パターン表!S928, 'パターン別掛け率（入力）'!$C$3:$I$302, 7, FALSE))</f>
        <v/>
      </c>
      <c r="T928" s="834" t="str">
        <f>IF(ISBLANK('6桁'!T928)=TRUE,"",VLOOKUP(パターン表!T928, 'パターン別掛け率（入力）'!$C$3:$I$302, 7, FALSE))</f>
        <v/>
      </c>
      <c r="U928" s="835" t="str">
        <f>IF(ISBLANK('6桁'!U928)=TRUE,"",VLOOKUP(パターン表!U928, 'パターン別掛け率（入力）'!$C$3:$I$302, 7, FALSE))</f>
        <v/>
      </c>
      <c r="V928" s="83"/>
      <c r="X928" s="4"/>
    </row>
    <row r="929" spans="2:26" ht="23.1" customHeight="1">
      <c r="B929" s="806"/>
      <c r="C929" s="807"/>
      <c r="D929" s="807"/>
      <c r="E929" s="807"/>
      <c r="F929" s="807"/>
      <c r="G929" s="808"/>
      <c r="H929" s="806" t="s">
        <v>986</v>
      </c>
      <c r="I929" s="807"/>
      <c r="J929" s="807"/>
      <c r="K929" s="807"/>
      <c r="L929" s="808"/>
      <c r="M929" s="766" t="s">
        <v>389</v>
      </c>
      <c r="N929" s="767"/>
      <c r="O929" s="767"/>
      <c r="P929" s="767"/>
      <c r="Q929" s="768"/>
      <c r="R929" s="845">
        <f>IF(ISBLANK('6桁'!R929)=TRUE,"",VLOOKUP(パターン表!R929, 'パターン別掛け率（入力）'!$C$3:$I$302, 7, FALSE))</f>
        <v>100</v>
      </c>
      <c r="S929" s="846" t="str">
        <f>IF(ISBLANK('6桁'!S929)=TRUE,"",VLOOKUP(パターン表!S929, 'パターン別掛け率（入力）'!$C$3:$I$302, 7, FALSE))</f>
        <v/>
      </c>
      <c r="T929" s="846" t="str">
        <f>IF(ISBLANK('6桁'!T929)=TRUE,"",VLOOKUP(パターン表!T929, 'パターン別掛け率（入力）'!$C$3:$I$302, 7, FALSE))</f>
        <v/>
      </c>
      <c r="U929" s="847" t="str">
        <f>IF(ISBLANK('6桁'!U929)=TRUE,"",VLOOKUP(パターン表!U929, 'パターン別掛け率（入力）'!$C$3:$I$302, 7, FALSE))</f>
        <v/>
      </c>
      <c r="V929" s="83"/>
      <c r="X929" s="4"/>
    </row>
    <row r="930" spans="2:26" ht="23.1" customHeight="1" thickBot="1">
      <c r="B930" s="778" t="s">
        <v>675</v>
      </c>
      <c r="C930" s="779"/>
      <c r="D930" s="779"/>
      <c r="E930" s="779"/>
      <c r="F930" s="779"/>
      <c r="G930" s="780"/>
      <c r="H930" s="778" t="s">
        <v>390</v>
      </c>
      <c r="I930" s="779"/>
      <c r="J930" s="779"/>
      <c r="K930" s="779"/>
      <c r="L930" s="780"/>
      <c r="M930" s="781" t="s">
        <v>254</v>
      </c>
      <c r="N930" s="782"/>
      <c r="O930" s="782"/>
      <c r="P930" s="782"/>
      <c r="Q930" s="783"/>
      <c r="R930" s="854">
        <f>IF(ISBLANK('6桁'!R930)=TRUE,"",VLOOKUP(パターン表!R930, 'パターン別掛け率（入力）'!$C$3:$I$302, 7, FALSE))</f>
        <v>100</v>
      </c>
      <c r="S930" s="855" t="str">
        <f>IF(ISBLANK('6桁'!S930)=TRUE,"",VLOOKUP(パターン表!S930, 'パターン別掛け率（入力）'!$C$3:$I$302, 7, FALSE))</f>
        <v/>
      </c>
      <c r="T930" s="855" t="str">
        <f>IF(ISBLANK('6桁'!T930)=TRUE,"",VLOOKUP(パターン表!T930, 'パターン別掛け率（入力）'!$C$3:$I$302, 7, FALSE))</f>
        <v/>
      </c>
      <c r="U930" s="856" t="str">
        <f>IF(ISBLANK('6桁'!U930)=TRUE,"",VLOOKUP(パターン表!U930, 'パターン別掛け率（入力）'!$C$3:$I$302, 7, FALSE))</f>
        <v/>
      </c>
      <c r="V930" s="83"/>
      <c r="X930" s="4"/>
    </row>
    <row r="931" spans="2:26" ht="23.1" customHeight="1">
      <c r="B931" s="336"/>
      <c r="C931" s="336"/>
      <c r="D931" s="336"/>
      <c r="E931" s="336"/>
      <c r="F931" s="83"/>
      <c r="G931" s="336"/>
      <c r="H931" s="83"/>
      <c r="I931" s="336"/>
      <c r="J931" s="83"/>
      <c r="K931" s="336"/>
      <c r="L931" s="83"/>
      <c r="M931" s="336"/>
      <c r="N931" s="83"/>
      <c r="O931" s="336"/>
      <c r="P931" s="83"/>
      <c r="Q931" s="336"/>
      <c r="R931" s="83"/>
      <c r="S931" s="336"/>
      <c r="T931" s="10"/>
      <c r="U931" s="371"/>
      <c r="V931" s="10"/>
      <c r="W931" s="371"/>
      <c r="X931" s="83"/>
    </row>
    <row r="932" spans="2:26" s="239" customFormat="1" ht="20.100000000000001" customHeight="1" thickBot="1">
      <c r="B932" s="241" t="s">
        <v>654</v>
      </c>
      <c r="C932" s="24"/>
      <c r="D932" s="24"/>
      <c r="E932" s="24"/>
      <c r="F932" s="82"/>
      <c r="G932" s="24"/>
      <c r="H932" s="82"/>
      <c r="I932" s="24"/>
      <c r="J932" s="82"/>
      <c r="K932" s="24"/>
      <c r="L932" s="82"/>
      <c r="M932" s="24"/>
      <c r="N932" s="82"/>
      <c r="O932" s="24"/>
      <c r="P932" s="82"/>
      <c r="Q932" s="24"/>
      <c r="R932" s="82"/>
      <c r="S932" s="24"/>
      <c r="T932" s="82"/>
      <c r="U932" s="24"/>
      <c r="V932" s="82"/>
      <c r="W932" s="24"/>
      <c r="X932" s="82"/>
      <c r="Y932" s="24"/>
    </row>
    <row r="933" spans="2:26" ht="20.100000000000001" customHeight="1" thickBot="1">
      <c r="B933" s="531" t="s">
        <v>536</v>
      </c>
      <c r="C933" s="532"/>
      <c r="D933" s="532"/>
      <c r="E933" s="532"/>
      <c r="F933" s="532"/>
      <c r="G933" s="532"/>
      <c r="H933" s="532"/>
      <c r="I933" s="532"/>
      <c r="J933" s="532"/>
      <c r="K933" s="532"/>
      <c r="L933" s="532"/>
      <c r="M933" s="532"/>
      <c r="N933" s="532"/>
      <c r="O933" s="532"/>
      <c r="P933" s="532"/>
      <c r="Q933" s="532"/>
      <c r="R933" s="532"/>
      <c r="S933" s="532"/>
      <c r="T933" s="532"/>
      <c r="U933" s="533"/>
      <c r="V933" s="10"/>
      <c r="X933" s="4"/>
    </row>
    <row r="934" spans="2:26" ht="30" customHeight="1" thickBot="1">
      <c r="B934" s="622" t="s">
        <v>581</v>
      </c>
      <c r="C934" s="623"/>
      <c r="D934" s="623"/>
      <c r="E934" s="623"/>
      <c r="F934" s="623"/>
      <c r="G934" s="624"/>
      <c r="H934" s="710" t="s">
        <v>524</v>
      </c>
      <c r="I934" s="710"/>
      <c r="J934" s="710"/>
      <c r="K934" s="710"/>
      <c r="L934" s="710"/>
      <c r="M934" s="710" t="s">
        <v>491</v>
      </c>
      <c r="N934" s="710"/>
      <c r="O934" s="710"/>
      <c r="P934" s="710"/>
      <c r="Q934" s="710"/>
      <c r="R934" s="710"/>
      <c r="S934" s="710"/>
      <c r="T934" s="710"/>
      <c r="U934" s="710"/>
      <c r="X934" s="4"/>
    </row>
    <row r="935" spans="2:26" ht="23.1" customHeight="1">
      <c r="B935" s="737" t="s">
        <v>873</v>
      </c>
      <c r="C935" s="738"/>
      <c r="D935" s="738"/>
      <c r="E935" s="738"/>
      <c r="F935" s="738"/>
      <c r="G935" s="739"/>
      <c r="H935" s="821" t="s">
        <v>429</v>
      </c>
      <c r="I935" s="822"/>
      <c r="J935" s="822"/>
      <c r="K935" s="822"/>
      <c r="L935" s="823"/>
      <c r="M935" s="821" t="s">
        <v>2138</v>
      </c>
      <c r="N935" s="822"/>
      <c r="O935" s="822"/>
      <c r="P935" s="822"/>
      <c r="Q935" s="823"/>
      <c r="R935" s="978">
        <f>IF(ISBLANK('6桁'!R935)=TRUE,"",VLOOKUP(パターン表!R935, 'パターン別掛け率（入力）'!$C$3:$I$302, 7, FALSE))</f>
        <v>100</v>
      </c>
      <c r="S935" s="979" t="str">
        <f>IF(ISBLANK('6桁'!S935)=TRUE,"",VLOOKUP(パターン表!S935, 'パターン別掛け率（入力）'!$C$3:$I$302, 7, FALSE))</f>
        <v/>
      </c>
      <c r="T935" s="979" t="str">
        <f>IF(ISBLANK('6桁'!T935)=TRUE,"",VLOOKUP(パターン表!T935, 'パターン別掛け率（入力）'!$C$3:$I$302, 7, FALSE))</f>
        <v/>
      </c>
      <c r="U935" s="980" t="str">
        <f>IF(ISBLANK('6桁'!U935)=TRUE,"",VLOOKUP(パターン表!U935, 'パターン別掛け率（入力）'!$C$3:$I$302, 7, FALSE))</f>
        <v/>
      </c>
      <c r="V935" s="83"/>
      <c r="X935" s="4"/>
    </row>
    <row r="936" spans="2:26" ht="23.1" customHeight="1">
      <c r="B936" s="746" t="s">
        <v>1045</v>
      </c>
      <c r="C936" s="747"/>
      <c r="D936" s="747"/>
      <c r="E936" s="747"/>
      <c r="F936" s="747"/>
      <c r="G936" s="748"/>
      <c r="H936" s="806" t="s">
        <v>1044</v>
      </c>
      <c r="I936" s="807"/>
      <c r="J936" s="807"/>
      <c r="K936" s="807"/>
      <c r="L936" s="808"/>
      <c r="M936" s="746" t="s">
        <v>254</v>
      </c>
      <c r="N936" s="747"/>
      <c r="O936" s="747"/>
      <c r="P936" s="747"/>
      <c r="Q936" s="748"/>
      <c r="R936" s="845">
        <f>IF(ISBLANK('6桁'!R936)=TRUE,"",VLOOKUP(パターン表!R936, 'パターン別掛け率（入力）'!$C$3:$I$302, 7, FALSE))</f>
        <v>100</v>
      </c>
      <c r="S936" s="846" t="str">
        <f>IF(ISBLANK('6桁'!S936)=TRUE,"",VLOOKUP(パターン表!S936, 'パターン別掛け率（入力）'!$C$3:$I$302, 7, FALSE))</f>
        <v/>
      </c>
      <c r="T936" s="846" t="str">
        <f>IF(ISBLANK('6桁'!T936)=TRUE,"",VLOOKUP(パターン表!T936, 'パターン別掛け率（入力）'!$C$3:$I$302, 7, FALSE))</f>
        <v/>
      </c>
      <c r="U936" s="847" t="str">
        <f>IF(ISBLANK('6桁'!U936)=TRUE,"",VLOOKUP(パターン表!U936, 'パターン別掛け率（入力）'!$C$3:$I$302, 7, FALSE))</f>
        <v/>
      </c>
      <c r="V936" s="83"/>
      <c r="X936" s="4"/>
    </row>
    <row r="937" spans="2:26" ht="23.1" customHeight="1">
      <c r="B937" s="746" t="s">
        <v>587</v>
      </c>
      <c r="C937" s="747"/>
      <c r="D937" s="747"/>
      <c r="E937" s="747"/>
      <c r="F937" s="747"/>
      <c r="G937" s="748"/>
      <c r="H937" s="746" t="s">
        <v>429</v>
      </c>
      <c r="I937" s="747"/>
      <c r="J937" s="747"/>
      <c r="K937" s="747"/>
      <c r="L937" s="748"/>
      <c r="M937" s="746" t="s">
        <v>254</v>
      </c>
      <c r="N937" s="747"/>
      <c r="O937" s="747"/>
      <c r="P937" s="747"/>
      <c r="Q937" s="748"/>
      <c r="R937" s="848">
        <f>IF(ISBLANK('6桁'!R937)=TRUE,"",VLOOKUP(パターン表!R937, 'パターン別掛け率（入力）'!$C$3:$I$302, 7, FALSE))</f>
        <v>100</v>
      </c>
      <c r="S937" s="849" t="str">
        <f>IF(ISBLANK('6桁'!S937)=TRUE,"",VLOOKUP(パターン表!S937, 'パターン別掛け率（入力）'!$C$3:$I$302, 7, FALSE))</f>
        <v/>
      </c>
      <c r="T937" s="849" t="str">
        <f>IF(ISBLANK('6桁'!T937)=TRUE,"",VLOOKUP(パターン表!T937, 'パターン別掛け率（入力）'!$C$3:$I$302, 7, FALSE))</f>
        <v/>
      </c>
      <c r="U937" s="850" t="str">
        <f>IF(ISBLANK('6桁'!U937)=TRUE,"",VLOOKUP(パターン表!U937, 'パターン別掛け率（入力）'!$C$3:$I$302, 7, FALSE))</f>
        <v/>
      </c>
      <c r="V937" s="83"/>
      <c r="X937" s="4"/>
    </row>
    <row r="938" spans="2:26" ht="23.1" customHeight="1">
      <c r="B938" s="746" t="s">
        <v>588</v>
      </c>
      <c r="C938" s="747"/>
      <c r="D938" s="747"/>
      <c r="E938" s="747"/>
      <c r="F938" s="747"/>
      <c r="G938" s="748"/>
      <c r="H938" s="810" t="s">
        <v>257</v>
      </c>
      <c r="I938" s="811"/>
      <c r="J938" s="811"/>
      <c r="K938" s="811"/>
      <c r="L938" s="812"/>
      <c r="M938" s="842" t="s">
        <v>254</v>
      </c>
      <c r="N938" s="843"/>
      <c r="O938" s="843"/>
      <c r="P938" s="843"/>
      <c r="Q938" s="844"/>
      <c r="R938" s="833">
        <f>IF(ISBLANK('6桁'!R938)=TRUE,"",VLOOKUP(パターン表!R938, 'パターン別掛け率（入力）'!$C$3:$I$302, 7, FALSE))</f>
        <v>100</v>
      </c>
      <c r="S938" s="834" t="str">
        <f>IF(ISBLANK('6桁'!S938)=TRUE,"",VLOOKUP(パターン表!S938, 'パターン別掛け率（入力）'!$C$3:$I$302, 7, FALSE))</f>
        <v/>
      </c>
      <c r="T938" s="834" t="str">
        <f>IF(ISBLANK('6桁'!T938)=TRUE,"",VLOOKUP(パターン表!T938, 'パターン別掛け率（入力）'!$C$3:$I$302, 7, FALSE))</f>
        <v/>
      </c>
      <c r="U938" s="835" t="str">
        <f>IF(ISBLANK('6桁'!U938)=TRUE,"",VLOOKUP(パターン表!U938, 'パターン別掛け率（入力）'!$C$3:$I$302, 7, FALSE))</f>
        <v/>
      </c>
      <c r="V938" s="83"/>
      <c r="X938" s="4"/>
    </row>
    <row r="939" spans="2:26" ht="23.1" customHeight="1">
      <c r="B939" s="746"/>
      <c r="C939" s="747"/>
      <c r="D939" s="747"/>
      <c r="E939" s="747"/>
      <c r="F939" s="747"/>
      <c r="G939" s="748"/>
      <c r="H939" s="766" t="s">
        <v>256</v>
      </c>
      <c r="I939" s="767"/>
      <c r="J939" s="767"/>
      <c r="K939" s="767"/>
      <c r="L939" s="768"/>
      <c r="M939" s="806"/>
      <c r="N939" s="807"/>
      <c r="O939" s="807"/>
      <c r="P939" s="807"/>
      <c r="Q939" s="808"/>
      <c r="R939" s="827">
        <f>IF(ISBLANK('6桁'!R939)=TRUE,"",VLOOKUP(パターン表!R939, 'パターン別掛け率（入力）'!$C$3:$I$302, 7, FALSE))</f>
        <v>100</v>
      </c>
      <c r="S939" s="828" t="str">
        <f>IF(ISBLANK('6桁'!S939)=TRUE,"",VLOOKUP(パターン表!S939, 'パターン別掛け率（入力）'!$C$3:$I$302, 7, FALSE))</f>
        <v/>
      </c>
      <c r="T939" s="828" t="str">
        <f>IF(ISBLANK('6桁'!T939)=TRUE,"",VLOOKUP(パターン表!T939, 'パターン別掛け率（入力）'!$C$3:$I$302, 7, FALSE))</f>
        <v/>
      </c>
      <c r="U939" s="829" t="str">
        <f>IF(ISBLANK('6桁'!U939)=TRUE,"",VLOOKUP(パターン表!U939, 'パターン別掛け率（入力）'!$C$3:$I$302, 7, FALSE))</f>
        <v/>
      </c>
      <c r="V939" s="83"/>
      <c r="X939" s="4"/>
    </row>
    <row r="940" spans="2:26" ht="23.1" customHeight="1">
      <c r="B940" s="746" t="s">
        <v>885</v>
      </c>
      <c r="C940" s="747"/>
      <c r="D940" s="747"/>
      <c r="E940" s="747"/>
      <c r="F940" s="747"/>
      <c r="G940" s="748"/>
      <c r="H940" s="810" t="s">
        <v>257</v>
      </c>
      <c r="I940" s="811"/>
      <c r="J940" s="811"/>
      <c r="K940" s="811"/>
      <c r="L940" s="812"/>
      <c r="M940" s="842" t="s">
        <v>254</v>
      </c>
      <c r="N940" s="843"/>
      <c r="O940" s="843"/>
      <c r="P940" s="843"/>
      <c r="Q940" s="844"/>
      <c r="R940" s="833">
        <f>IF(ISBLANK('6桁'!R940)=TRUE,"",VLOOKUP(パターン表!R940, 'パターン別掛け率（入力）'!$C$3:$I$302, 7, FALSE))</f>
        <v>100</v>
      </c>
      <c r="S940" s="834" t="str">
        <f>IF(ISBLANK('6桁'!S940)=TRUE,"",VLOOKUP(パターン表!S940, 'パターン別掛け率（入力）'!$C$3:$I$302, 7, FALSE))</f>
        <v/>
      </c>
      <c r="T940" s="834" t="str">
        <f>IF(ISBLANK('6桁'!T940)=TRUE,"",VLOOKUP(パターン表!T940, 'パターン別掛け率（入力）'!$C$3:$I$302, 7, FALSE))</f>
        <v/>
      </c>
      <c r="U940" s="835" t="str">
        <f>IF(ISBLANK('6桁'!U940)=TRUE,"",VLOOKUP(パターン表!U940, 'パターン別掛け率（入力）'!$C$3:$I$302, 7, FALSE))</f>
        <v/>
      </c>
      <c r="V940" s="83"/>
      <c r="X940" s="4"/>
    </row>
    <row r="941" spans="2:26" ht="23.1" customHeight="1">
      <c r="B941" s="746"/>
      <c r="C941" s="747"/>
      <c r="D941" s="747"/>
      <c r="E941" s="747"/>
      <c r="F941" s="747"/>
      <c r="G941" s="748"/>
      <c r="H941" s="766" t="s">
        <v>256</v>
      </c>
      <c r="I941" s="767"/>
      <c r="J941" s="767"/>
      <c r="K941" s="767"/>
      <c r="L941" s="768"/>
      <c r="M941" s="806"/>
      <c r="N941" s="807"/>
      <c r="O941" s="807"/>
      <c r="P941" s="807"/>
      <c r="Q941" s="808"/>
      <c r="R941" s="827">
        <f>IF(ISBLANK('6桁'!R941)=TRUE,"",VLOOKUP(パターン表!R941, 'パターン別掛け率（入力）'!$C$3:$I$302, 7, FALSE))</f>
        <v>100</v>
      </c>
      <c r="S941" s="828" t="str">
        <f>IF(ISBLANK('6桁'!S941)=TRUE,"",VLOOKUP(パターン表!S941, 'パターン別掛け率（入力）'!$C$3:$I$302, 7, FALSE))</f>
        <v/>
      </c>
      <c r="T941" s="828" t="str">
        <f>IF(ISBLANK('6桁'!T941)=TRUE,"",VLOOKUP(パターン表!T941, 'パターン別掛け率（入力）'!$C$3:$I$302, 7, FALSE))</f>
        <v/>
      </c>
      <c r="U941" s="829" t="str">
        <f>IF(ISBLANK('6桁'!U941)=TRUE,"",VLOOKUP(パターン表!U941, 'パターン別掛け率（入力）'!$C$3:$I$302, 7, FALSE))</f>
        <v/>
      </c>
      <c r="V941" s="83"/>
      <c r="X941" s="4"/>
    </row>
    <row r="942" spans="2:26" ht="23.1" customHeight="1">
      <c r="B942" s="746" t="s">
        <v>589</v>
      </c>
      <c r="C942" s="747"/>
      <c r="D942" s="747"/>
      <c r="E942" s="747"/>
      <c r="F942" s="747"/>
      <c r="G942" s="748"/>
      <c r="H942" s="746" t="s">
        <v>585</v>
      </c>
      <c r="I942" s="747"/>
      <c r="J942" s="747"/>
      <c r="K942" s="747"/>
      <c r="L942" s="748"/>
      <c r="M942" s="746" t="s">
        <v>583</v>
      </c>
      <c r="N942" s="747"/>
      <c r="O942" s="747"/>
      <c r="P942" s="747"/>
      <c r="Q942" s="748"/>
      <c r="R942" s="848">
        <f>IF(ISBLANK('6桁'!R942)=TRUE,"",VLOOKUP(パターン表!R942, 'パターン別掛け率（入力）'!$C$3:$I$302, 7, FALSE))</f>
        <v>100</v>
      </c>
      <c r="S942" s="849" t="str">
        <f>IF(ISBLANK('6桁'!S942)=TRUE,"",VLOOKUP(パターン表!S942, 'パターン別掛け率（入力）'!$C$3:$I$302, 7, FALSE))</f>
        <v/>
      </c>
      <c r="T942" s="849" t="str">
        <f>IF(ISBLANK('6桁'!T942)=TRUE,"",VLOOKUP(パターン表!T942, 'パターン別掛け率（入力）'!$C$3:$I$302, 7, FALSE))</f>
        <v/>
      </c>
      <c r="U942" s="850" t="str">
        <f>IF(ISBLANK('6桁'!U942)=TRUE,"",VLOOKUP(パターン表!U942, 'パターン別掛け率（入力）'!$C$3:$I$302, 7, FALSE))</f>
        <v/>
      </c>
      <c r="V942" s="83"/>
      <c r="X942" s="4"/>
    </row>
    <row r="943" spans="2:26" ht="23.1" customHeight="1" thickBot="1">
      <c r="B943" s="806" t="s">
        <v>712</v>
      </c>
      <c r="C943" s="807"/>
      <c r="D943" s="807"/>
      <c r="E943" s="807"/>
      <c r="F943" s="807"/>
      <c r="G943" s="808"/>
      <c r="H943" s="781" t="s">
        <v>561</v>
      </c>
      <c r="I943" s="782"/>
      <c r="J943" s="782"/>
      <c r="K943" s="782"/>
      <c r="L943" s="783"/>
      <c r="M943" s="778" t="s">
        <v>584</v>
      </c>
      <c r="N943" s="779"/>
      <c r="O943" s="779"/>
      <c r="P943" s="779"/>
      <c r="Q943" s="780"/>
      <c r="R943" s="857">
        <f>IF(ISBLANK('6桁'!R943)=TRUE,"",VLOOKUP(パターン表!R943, 'パターン別掛け率（入力）'!$C$3:$I$302, 7, FALSE))</f>
        <v>100</v>
      </c>
      <c r="S943" s="858" t="str">
        <f>IF(ISBLANK('6桁'!S943)=TRUE,"",VLOOKUP(パターン表!S943, 'パターン別掛け率（入力）'!$C$3:$I$302, 7, FALSE))</f>
        <v/>
      </c>
      <c r="T943" s="858" t="str">
        <f>IF(ISBLANK('6桁'!T943)=TRUE,"",VLOOKUP(パターン表!T943, 'パターン別掛け率（入力）'!$C$3:$I$302, 7, FALSE))</f>
        <v/>
      </c>
      <c r="U943" s="859" t="str">
        <f>IF(ISBLANK('6桁'!U943)=TRUE,"",VLOOKUP(パターン表!U943, 'パターン別掛け率（入力）'!$C$3:$I$302, 7, FALSE))</f>
        <v/>
      </c>
      <c r="V943" s="83"/>
      <c r="X943" s="4"/>
    </row>
    <row r="944" spans="2:26" ht="99.75" customHeight="1">
      <c r="B944" s="545" t="s">
        <v>2137</v>
      </c>
      <c r="C944" s="545"/>
      <c r="D944" s="545"/>
      <c r="E944" s="545"/>
      <c r="F944" s="545"/>
      <c r="G944" s="545"/>
      <c r="H944" s="545"/>
      <c r="I944" s="545"/>
      <c r="J944" s="545"/>
      <c r="K944" s="545"/>
      <c r="L944" s="545"/>
      <c r="M944" s="545"/>
      <c r="N944" s="545"/>
      <c r="O944" s="545"/>
      <c r="P944" s="545"/>
      <c r="Q944" s="545"/>
      <c r="R944" s="545"/>
      <c r="S944" s="545"/>
      <c r="T944" s="545"/>
      <c r="U944" s="545"/>
      <c r="V944" s="221"/>
      <c r="W944" s="221"/>
      <c r="X944" s="221"/>
      <c r="Y944" s="221"/>
      <c r="Z944" s="221"/>
    </row>
    <row r="945" spans="2:27" ht="13.5" customHeight="1">
      <c r="C945" s="24"/>
      <c r="D945" s="24"/>
      <c r="E945" s="24"/>
      <c r="F945" s="82"/>
      <c r="G945" s="24"/>
      <c r="H945" s="82"/>
      <c r="I945" s="24"/>
      <c r="J945" s="82"/>
      <c r="K945" s="24"/>
      <c r="L945" s="82"/>
      <c r="M945" s="24"/>
      <c r="N945" s="82"/>
      <c r="O945" s="24"/>
      <c r="P945" s="82"/>
      <c r="Q945" s="24"/>
      <c r="R945" s="82"/>
      <c r="S945" s="24"/>
      <c r="T945" s="82"/>
      <c r="U945" s="24"/>
      <c r="V945" s="82"/>
      <c r="W945" s="24"/>
      <c r="X945" s="82"/>
      <c r="Y945" s="24"/>
    </row>
    <row r="946" spans="2:27" ht="14.25" customHeight="1" thickBot="1">
      <c r="B946" s="39"/>
    </row>
    <row r="947" spans="2:27" ht="25.5" customHeight="1" thickTop="1" thickBot="1">
      <c r="B947" s="518" t="s">
        <v>580</v>
      </c>
      <c r="C947" s="519"/>
      <c r="D947" s="519"/>
      <c r="E947" s="519"/>
      <c r="F947" s="519"/>
      <c r="G947" s="519"/>
      <c r="H947" s="519"/>
      <c r="I947" s="519"/>
      <c r="J947" s="519"/>
      <c r="K947" s="519"/>
      <c r="L947" s="519"/>
      <c r="M947" s="519"/>
      <c r="N947" s="519"/>
      <c r="O947" s="519"/>
      <c r="P947" s="519"/>
      <c r="Q947" s="519"/>
      <c r="R947" s="519"/>
      <c r="S947" s="519"/>
      <c r="T947" s="519"/>
      <c r="U947" s="519"/>
      <c r="V947" s="519"/>
      <c r="W947" s="519"/>
      <c r="X947" s="519"/>
      <c r="Y947" s="519"/>
      <c r="Z947" s="519"/>
      <c r="AA947" s="520"/>
    </row>
    <row r="948" spans="2:27" ht="14.25" customHeight="1" thickTop="1">
      <c r="B948" s="24"/>
      <c r="C948" s="24"/>
      <c r="D948" s="24"/>
      <c r="E948" s="24"/>
      <c r="F948" s="82"/>
      <c r="G948" s="24"/>
      <c r="H948" s="82"/>
      <c r="I948" s="24"/>
      <c r="J948" s="82"/>
      <c r="K948" s="24"/>
      <c r="L948" s="82"/>
      <c r="M948" s="24"/>
      <c r="N948" s="82"/>
      <c r="O948" s="24"/>
      <c r="P948" s="82"/>
      <c r="Q948" s="24"/>
      <c r="R948" s="82"/>
      <c r="S948" s="24"/>
      <c r="T948" s="82"/>
      <c r="U948" s="24"/>
      <c r="V948" s="82"/>
      <c r="W948" s="24"/>
      <c r="X948" s="82"/>
      <c r="Y948" s="24"/>
    </row>
    <row r="949" spans="2:27" s="239" customFormat="1" ht="20.100000000000001" customHeight="1" thickBot="1">
      <c r="B949" s="241" t="s">
        <v>655</v>
      </c>
      <c r="C949" s="24"/>
      <c r="D949" s="82"/>
      <c r="E949" s="24"/>
      <c r="F949" s="82"/>
      <c r="G949" s="24"/>
      <c r="H949" s="82"/>
      <c r="I949" s="24"/>
      <c r="J949" s="82"/>
      <c r="K949" s="24"/>
      <c r="L949" s="82"/>
      <c r="M949" s="24"/>
      <c r="N949" s="82"/>
      <c r="O949" s="24"/>
      <c r="P949" s="82"/>
      <c r="Q949" s="24"/>
      <c r="R949" s="82"/>
      <c r="S949" s="24"/>
      <c r="T949" s="82"/>
      <c r="U949" s="24"/>
      <c r="V949" s="82"/>
      <c r="W949" s="24"/>
    </row>
    <row r="950" spans="2:27" ht="20.100000000000001" customHeight="1" thickBot="1">
      <c r="B950" s="531" t="s">
        <v>536</v>
      </c>
      <c r="C950" s="532"/>
      <c r="D950" s="532"/>
      <c r="E950" s="532"/>
      <c r="F950" s="532"/>
      <c r="G950" s="532"/>
      <c r="H950" s="532"/>
      <c r="I950" s="532"/>
      <c r="J950" s="532"/>
      <c r="K950" s="532"/>
      <c r="L950" s="532"/>
      <c r="M950" s="532"/>
      <c r="N950" s="532"/>
      <c r="O950" s="532"/>
      <c r="P950" s="532"/>
      <c r="Q950" s="532"/>
      <c r="R950" s="532"/>
      <c r="S950" s="532"/>
      <c r="T950" s="532"/>
      <c r="U950" s="533"/>
      <c r="V950" s="10"/>
      <c r="X950" s="4"/>
    </row>
    <row r="951" spans="2:27" ht="30" customHeight="1" thickBot="1">
      <c r="B951" s="622" t="s">
        <v>581</v>
      </c>
      <c r="C951" s="623"/>
      <c r="D951" s="623"/>
      <c r="E951" s="623"/>
      <c r="F951" s="623"/>
      <c r="G951" s="624"/>
      <c r="H951" s="710" t="s">
        <v>524</v>
      </c>
      <c r="I951" s="710"/>
      <c r="J951" s="710"/>
      <c r="K951" s="710"/>
      <c r="L951" s="710"/>
      <c r="M951" s="710" t="s">
        <v>491</v>
      </c>
      <c r="N951" s="710"/>
      <c r="O951" s="710"/>
      <c r="P951" s="710"/>
      <c r="Q951" s="710"/>
      <c r="R951" s="710"/>
      <c r="S951" s="710"/>
      <c r="T951" s="710"/>
      <c r="U951" s="710"/>
      <c r="X951" s="4"/>
    </row>
    <row r="952" spans="2:27" ht="23.1" customHeight="1">
      <c r="B952" s="737" t="s">
        <v>875</v>
      </c>
      <c r="C952" s="738"/>
      <c r="D952" s="738"/>
      <c r="E952" s="738"/>
      <c r="F952" s="738"/>
      <c r="G952" s="739"/>
      <c r="H952" s="800" t="s">
        <v>1048</v>
      </c>
      <c r="I952" s="801"/>
      <c r="J952" s="801"/>
      <c r="K952" s="801"/>
      <c r="L952" s="802"/>
      <c r="M952" s="737" t="s">
        <v>1111</v>
      </c>
      <c r="N952" s="738"/>
      <c r="O952" s="738"/>
      <c r="P952" s="738"/>
      <c r="Q952" s="739"/>
      <c r="R952" s="839">
        <f>IF(ISBLANK('6桁'!R952)=TRUE,"",VLOOKUP(パターン表!R952, 'パターン別掛け率（入力）'!$C$3:$I$302, 7, FALSE))</f>
        <v>100</v>
      </c>
      <c r="S952" s="840" t="str">
        <f>IF(ISBLANK('6桁'!S952)=TRUE,"",VLOOKUP(パターン表!S952, 'パターン別掛け率（入力）'!$C$3:$I$302, 7, FALSE))</f>
        <v/>
      </c>
      <c r="T952" s="840" t="str">
        <f>IF(ISBLANK('6桁'!T952)=TRUE,"",VLOOKUP(パターン表!T952, 'パターン別掛け率（入力）'!$C$3:$I$302, 7, FALSE))</f>
        <v/>
      </c>
      <c r="U952" s="841" t="str">
        <f>IF(ISBLANK('6桁'!U952)=TRUE,"",VLOOKUP(パターン表!U952, 'パターン別掛け率（入力）'!$C$3:$I$302, 7, FALSE))</f>
        <v/>
      </c>
      <c r="V952" s="83"/>
      <c r="X952" s="4"/>
    </row>
    <row r="953" spans="2:27" ht="23.1" customHeight="1">
      <c r="B953" s="806"/>
      <c r="C953" s="807"/>
      <c r="D953" s="807"/>
      <c r="E953" s="807"/>
      <c r="F953" s="807"/>
      <c r="G953" s="808"/>
      <c r="H953" s="766" t="s">
        <v>874</v>
      </c>
      <c r="I953" s="767"/>
      <c r="J953" s="767"/>
      <c r="K953" s="767"/>
      <c r="L953" s="768"/>
      <c r="M953" s="806"/>
      <c r="N953" s="807"/>
      <c r="O953" s="807"/>
      <c r="P953" s="807"/>
      <c r="Q953" s="808"/>
      <c r="R953" s="827">
        <f>IF(ISBLANK('6桁'!R953)=TRUE,"",VLOOKUP(パターン表!R953, 'パターン別掛け率（入力）'!$C$3:$I$302, 7, FALSE))</f>
        <v>100</v>
      </c>
      <c r="S953" s="828" t="str">
        <f>IF(ISBLANK('6桁'!S953)=TRUE,"",VLOOKUP(パターン表!S953, 'パターン別掛け率（入力）'!$C$3:$I$302, 7, FALSE))</f>
        <v/>
      </c>
      <c r="T953" s="828" t="str">
        <f>IF(ISBLANK('6桁'!T953)=TRUE,"",VLOOKUP(パターン表!T953, 'パターン別掛け率（入力）'!$C$3:$I$302, 7, FALSE))</f>
        <v/>
      </c>
      <c r="U953" s="829" t="str">
        <f>IF(ISBLANK('6桁'!U953)=TRUE,"",VLOOKUP(パターン表!U953, 'パターン別掛け率（入力）'!$C$3:$I$302, 7, FALSE))</f>
        <v/>
      </c>
      <c r="V953" s="83"/>
      <c r="X953" s="4"/>
    </row>
    <row r="954" spans="2:27" ht="23.1" customHeight="1">
      <c r="B954" s="746" t="s">
        <v>886</v>
      </c>
      <c r="C954" s="747"/>
      <c r="D954" s="747"/>
      <c r="E954" s="747"/>
      <c r="F954" s="747"/>
      <c r="G954" s="748"/>
      <c r="H954" s="810" t="s">
        <v>257</v>
      </c>
      <c r="I954" s="811"/>
      <c r="J954" s="811"/>
      <c r="K954" s="811"/>
      <c r="L954" s="812"/>
      <c r="M954" s="842" t="s">
        <v>254</v>
      </c>
      <c r="N954" s="843"/>
      <c r="O954" s="843"/>
      <c r="P954" s="843"/>
      <c r="Q954" s="844"/>
      <c r="R954" s="833">
        <f>IF(ISBLANK('6桁'!R954)=TRUE,"",VLOOKUP(パターン表!R954, 'パターン別掛け率（入力）'!$C$3:$I$302, 7, FALSE))</f>
        <v>100</v>
      </c>
      <c r="S954" s="834" t="str">
        <f>IF(ISBLANK('6桁'!S954)=TRUE,"",VLOOKUP(パターン表!S954, 'パターン別掛け率（入力）'!$C$3:$I$302, 7, FALSE))</f>
        <v/>
      </c>
      <c r="T954" s="834" t="str">
        <f>IF(ISBLANK('6桁'!T954)=TRUE,"",VLOOKUP(パターン表!T954, 'パターン別掛け率（入力）'!$C$3:$I$302, 7, FALSE))</f>
        <v/>
      </c>
      <c r="U954" s="835" t="str">
        <f>IF(ISBLANK('6桁'!U954)=TRUE,"",VLOOKUP(パターン表!U954, 'パターン別掛け率（入力）'!$C$3:$I$302, 7, FALSE))</f>
        <v/>
      </c>
      <c r="V954" s="83"/>
      <c r="X954" s="4"/>
    </row>
    <row r="955" spans="2:27" ht="23.1" customHeight="1">
      <c r="B955" s="746"/>
      <c r="C955" s="747"/>
      <c r="D955" s="747"/>
      <c r="E955" s="747"/>
      <c r="F955" s="747"/>
      <c r="G955" s="748"/>
      <c r="H955" s="787" t="s">
        <v>256</v>
      </c>
      <c r="I955" s="758"/>
      <c r="J955" s="758"/>
      <c r="K955" s="758"/>
      <c r="L955" s="759"/>
      <c r="M955" s="806"/>
      <c r="N955" s="807"/>
      <c r="O955" s="807"/>
      <c r="P955" s="807"/>
      <c r="Q955" s="808"/>
      <c r="R955" s="827">
        <f>IF(ISBLANK('6桁'!R955)=TRUE,"",VLOOKUP(パターン表!R955, 'パターン別掛け率（入力）'!$C$3:$I$302, 7, FALSE))</f>
        <v>100</v>
      </c>
      <c r="S955" s="828" t="str">
        <f>IF(ISBLANK('6桁'!S955)=TRUE,"",VLOOKUP(パターン表!S955, 'パターン別掛け率（入力）'!$C$3:$I$302, 7, FALSE))</f>
        <v/>
      </c>
      <c r="T955" s="828" t="str">
        <f>IF(ISBLANK('6桁'!T955)=TRUE,"",VLOOKUP(パターン表!T955, 'パターン別掛け率（入力）'!$C$3:$I$302, 7, FALSE))</f>
        <v/>
      </c>
      <c r="U955" s="829" t="str">
        <f>IF(ISBLANK('6桁'!U955)=TRUE,"",VLOOKUP(パターン表!U955, 'パターン別掛け率（入力）'!$C$3:$I$302, 7, FALSE))</f>
        <v/>
      </c>
      <c r="V955" s="83"/>
      <c r="X955" s="4"/>
    </row>
    <row r="956" spans="2:27" ht="23.1" customHeight="1">
      <c r="B956" s="746" t="s">
        <v>1046</v>
      </c>
      <c r="C956" s="747"/>
      <c r="D956" s="747"/>
      <c r="E956" s="747"/>
      <c r="F956" s="747"/>
      <c r="G956" s="748"/>
      <c r="H956" s="810" t="s">
        <v>1067</v>
      </c>
      <c r="I956" s="811"/>
      <c r="J956" s="811"/>
      <c r="K956" s="811"/>
      <c r="L956" s="812"/>
      <c r="M956" s="842" t="s">
        <v>1049</v>
      </c>
      <c r="N956" s="843"/>
      <c r="O956" s="843"/>
      <c r="P956" s="843"/>
      <c r="Q956" s="844"/>
      <c r="R956" s="833">
        <f>IF(ISBLANK('6桁'!R956)=TRUE,"",VLOOKUP(パターン表!R956, 'パターン別掛け率（入力）'!$C$3:$I$302, 7, FALSE))</f>
        <v>100</v>
      </c>
      <c r="S956" s="834" t="str">
        <f>IF(ISBLANK('6桁'!S956)=TRUE,"",VLOOKUP(パターン表!S956, 'パターン別掛け率（入力）'!$C$3:$I$302, 7, FALSE))</f>
        <v/>
      </c>
      <c r="T956" s="834" t="str">
        <f>IF(ISBLANK('6桁'!T956)=TRUE,"",VLOOKUP(パターン表!T956, 'パターン別掛け率（入力）'!$C$3:$I$302, 7, FALSE))</f>
        <v/>
      </c>
      <c r="U956" s="835" t="str">
        <f>IF(ISBLANK('6桁'!U956)=TRUE,"",VLOOKUP(パターン表!U956, 'パターン別掛け率（入力）'!$C$3:$I$302, 7, FALSE))</f>
        <v/>
      </c>
      <c r="V956" s="83"/>
      <c r="X956" s="4"/>
    </row>
    <row r="957" spans="2:27" ht="23.1" customHeight="1">
      <c r="B957" s="746"/>
      <c r="C957" s="747"/>
      <c r="D957" s="747"/>
      <c r="E957" s="747"/>
      <c r="F957" s="747"/>
      <c r="G957" s="748"/>
      <c r="H957" s="787" t="s">
        <v>1068</v>
      </c>
      <c r="I957" s="758"/>
      <c r="J957" s="758"/>
      <c r="K957" s="758"/>
      <c r="L957" s="759"/>
      <c r="M957" s="806"/>
      <c r="N957" s="807"/>
      <c r="O957" s="807"/>
      <c r="P957" s="807"/>
      <c r="Q957" s="808"/>
      <c r="R957" s="827">
        <f>IF(ISBLANK('6桁'!R957)=TRUE,"",VLOOKUP(パターン表!R957, 'パターン別掛け率（入力）'!$C$3:$I$302, 7, FALSE))</f>
        <v>100</v>
      </c>
      <c r="S957" s="828" t="str">
        <f>IF(ISBLANK('6桁'!S957)=TRUE,"",VLOOKUP(パターン表!S957, 'パターン別掛け率（入力）'!$C$3:$I$302, 7, FALSE))</f>
        <v/>
      </c>
      <c r="T957" s="828" t="str">
        <f>IF(ISBLANK('6桁'!T957)=TRUE,"",VLOOKUP(パターン表!T957, 'パターン別掛け率（入力）'!$C$3:$I$302, 7, FALSE))</f>
        <v/>
      </c>
      <c r="U957" s="829" t="str">
        <f>IF(ISBLANK('6桁'!U957)=TRUE,"",VLOOKUP(パターン表!U957, 'パターン別掛け率（入力）'!$C$3:$I$302, 7, FALSE))</f>
        <v/>
      </c>
      <c r="V957" s="83"/>
      <c r="X957" s="4"/>
    </row>
    <row r="958" spans="2:27" ht="23.1" customHeight="1">
      <c r="B958" s="746" t="s">
        <v>1047</v>
      </c>
      <c r="C958" s="747"/>
      <c r="D958" s="747"/>
      <c r="E958" s="747"/>
      <c r="F958" s="747"/>
      <c r="G958" s="748"/>
      <c r="H958" s="746" t="s">
        <v>259</v>
      </c>
      <c r="I958" s="747"/>
      <c r="J958" s="747"/>
      <c r="K958" s="747"/>
      <c r="L958" s="748"/>
      <c r="M958" s="746" t="s">
        <v>253</v>
      </c>
      <c r="N958" s="747"/>
      <c r="O958" s="747"/>
      <c r="P958" s="747"/>
      <c r="Q958" s="748"/>
      <c r="R958" s="848">
        <f>IF(ISBLANK('6桁'!R958)=TRUE,"",VLOOKUP(パターン表!R958, 'パターン別掛け率（入力）'!$C$3:$I$302, 7, FALSE))</f>
        <v>100</v>
      </c>
      <c r="S958" s="849" t="str">
        <f>IF(ISBLANK('6桁'!S958)=TRUE,"",VLOOKUP(パターン表!S958, 'パターン別掛け率（入力）'!$C$3:$I$302, 7, FALSE))</f>
        <v/>
      </c>
      <c r="T958" s="849" t="str">
        <f>IF(ISBLANK('6桁'!T958)=TRUE,"",VLOOKUP(パターン表!T958, 'パターン別掛け率（入力）'!$C$3:$I$302, 7, FALSE))</f>
        <v/>
      </c>
      <c r="U958" s="850" t="str">
        <f>IF(ISBLANK('6桁'!U958)=TRUE,"",VLOOKUP(パターン表!U958, 'パターン別掛け率（入力）'!$C$3:$I$302, 7, FALSE))</f>
        <v/>
      </c>
      <c r="V958" s="83"/>
      <c r="X958" s="4"/>
    </row>
    <row r="959" spans="2:27" ht="23.1" customHeight="1">
      <c r="B959" s="746" t="s">
        <v>1158</v>
      </c>
      <c r="C959" s="747"/>
      <c r="D959" s="747"/>
      <c r="E959" s="747"/>
      <c r="F959" s="747"/>
      <c r="G959" s="748"/>
      <c r="H959" s="746" t="s">
        <v>748</v>
      </c>
      <c r="I959" s="747"/>
      <c r="J959" s="747"/>
      <c r="K959" s="747"/>
      <c r="L959" s="748"/>
      <c r="M959" s="746" t="s">
        <v>254</v>
      </c>
      <c r="N959" s="747"/>
      <c r="O959" s="747"/>
      <c r="P959" s="747"/>
      <c r="Q959" s="748"/>
      <c r="R959" s="848">
        <f>IF(ISBLANK('6桁'!R959)=TRUE,"",VLOOKUP(パターン表!R959, 'パターン別掛け率（入力）'!$C$3:$I$302, 7, FALSE))</f>
        <v>100</v>
      </c>
      <c r="S959" s="849" t="str">
        <f>IF(ISBLANK('6桁'!S959)=TRUE,"",VLOOKUP(パターン表!S959, 'パターン別掛け率（入力）'!$C$3:$I$302, 7, FALSE))</f>
        <v/>
      </c>
      <c r="T959" s="849" t="str">
        <f>IF(ISBLANK('6桁'!T959)=TRUE,"",VLOOKUP(パターン表!T959, 'パターン別掛け率（入力）'!$C$3:$I$302, 7, FALSE))</f>
        <v/>
      </c>
      <c r="U959" s="850" t="str">
        <f>IF(ISBLANK('6桁'!U959)=TRUE,"",VLOOKUP(パターン表!U959, 'パターン別掛け率（入力）'!$C$3:$I$302, 7, FALSE))</f>
        <v/>
      </c>
      <c r="V959" s="83"/>
      <c r="X959" s="4"/>
    </row>
    <row r="960" spans="2:27" ht="23.1" customHeight="1">
      <c r="B960" s="842" t="s">
        <v>591</v>
      </c>
      <c r="C960" s="843"/>
      <c r="D960" s="843"/>
      <c r="E960" s="843"/>
      <c r="F960" s="843"/>
      <c r="G960" s="844"/>
      <c r="H960" s="830" t="s">
        <v>679</v>
      </c>
      <c r="I960" s="831"/>
      <c r="J960" s="831"/>
      <c r="K960" s="831"/>
      <c r="L960" s="832"/>
      <c r="M960" s="830" t="s">
        <v>1050</v>
      </c>
      <c r="N960" s="831"/>
      <c r="O960" s="831"/>
      <c r="P960" s="831"/>
      <c r="Q960" s="832"/>
      <c r="R960" s="833">
        <f>IF(ISBLANK('6桁'!R960)=TRUE,"",VLOOKUP(パターン表!R960, 'パターン別掛け率（入力）'!$C$3:$I$302, 7, FALSE))</f>
        <v>100</v>
      </c>
      <c r="S960" s="834" t="str">
        <f>IF(ISBLANK('6桁'!S960)=TRUE,"",VLOOKUP(パターン表!S960, 'パターン別掛け率（入力）'!$C$3:$I$302, 7, FALSE))</f>
        <v/>
      </c>
      <c r="T960" s="834" t="str">
        <f>IF(ISBLANK('6桁'!T960)=TRUE,"",VLOOKUP(パターン表!T960, 'パターン別掛け率（入力）'!$C$3:$I$302, 7, FALSE))</f>
        <v/>
      </c>
      <c r="U960" s="835" t="str">
        <f>IF(ISBLANK('6桁'!U960)=TRUE,"",VLOOKUP(パターン表!U960, 'パターン別掛け率（入力）'!$C$3:$I$302, 7, FALSE))</f>
        <v/>
      </c>
      <c r="V960" s="83"/>
      <c r="X960" s="4"/>
    </row>
    <row r="961" spans="2:24" ht="23.1" customHeight="1">
      <c r="B961" s="806"/>
      <c r="C961" s="807"/>
      <c r="D961" s="807"/>
      <c r="E961" s="807"/>
      <c r="F961" s="807"/>
      <c r="G961" s="808"/>
      <c r="H961" s="806"/>
      <c r="I961" s="807"/>
      <c r="J961" s="807"/>
      <c r="K961" s="807"/>
      <c r="L961" s="808"/>
      <c r="M961" s="806"/>
      <c r="N961" s="807"/>
      <c r="O961" s="807"/>
      <c r="P961" s="807"/>
      <c r="Q961" s="808"/>
      <c r="R961" s="827">
        <f>IF(ISBLANK('6桁'!R961)=TRUE,"",VLOOKUP(パターン表!R961, 'パターン別掛け率（入力）'!$C$3:$I$302, 7, FALSE))</f>
        <v>100</v>
      </c>
      <c r="S961" s="828" t="str">
        <f>IF(ISBLANK('6桁'!S961)=TRUE,"",VLOOKUP(パターン表!S961, 'パターン別掛け率（入力）'!$C$3:$I$302, 7, FALSE))</f>
        <v/>
      </c>
      <c r="T961" s="828" t="str">
        <f>IF(ISBLANK('6桁'!T961)=TRUE,"",VLOOKUP(パターン表!T961, 'パターン別掛け率（入力）'!$C$3:$I$302, 7, FALSE))</f>
        <v/>
      </c>
      <c r="U961" s="829" t="str">
        <f>IF(ISBLANK('6桁'!U961)=TRUE,"",VLOOKUP(パターン表!U961, 'パターン別掛け率（入力）'!$C$3:$I$302, 7, FALSE))</f>
        <v/>
      </c>
      <c r="V961" s="83"/>
      <c r="X961" s="4"/>
    </row>
    <row r="962" spans="2:24" ht="23.1" customHeight="1">
      <c r="B962" s="285" t="s">
        <v>592</v>
      </c>
      <c r="C962" s="286"/>
      <c r="D962" s="286"/>
      <c r="E962" s="286"/>
      <c r="F962" s="286"/>
      <c r="G962" s="287"/>
      <c r="H962" s="810" t="s">
        <v>542</v>
      </c>
      <c r="I962" s="811"/>
      <c r="J962" s="811"/>
      <c r="K962" s="811"/>
      <c r="L962" s="812"/>
      <c r="M962" s="810" t="s">
        <v>254</v>
      </c>
      <c r="N962" s="811"/>
      <c r="O962" s="811"/>
      <c r="P962" s="811"/>
      <c r="Q962" s="812"/>
      <c r="R962" s="848">
        <f>IF(ISBLANK('6桁'!R962)=TRUE,"",VLOOKUP(パターン表!R962, 'パターン別掛け率（入力）'!$C$3:$I$302, 7, FALSE))</f>
        <v>100</v>
      </c>
      <c r="S962" s="849" t="str">
        <f>IF(ISBLANK('6桁'!S962)=TRUE,"",VLOOKUP(パターン表!S962, 'パターン別掛け率（入力）'!$C$3:$I$302, 7, FALSE))</f>
        <v/>
      </c>
      <c r="T962" s="849" t="str">
        <f>IF(ISBLANK('6桁'!T962)=TRUE,"",VLOOKUP(パターン表!T962, 'パターン別掛け率（入力）'!$C$3:$I$302, 7, FALSE))</f>
        <v/>
      </c>
      <c r="U962" s="850" t="str">
        <f>IF(ISBLANK('6桁'!U962)=TRUE,"",VLOOKUP(パターン表!U962, 'パターン別掛け率（入力）'!$C$3:$I$302, 7, FALSE))</f>
        <v/>
      </c>
      <c r="V962" s="83"/>
      <c r="X962" s="4"/>
    </row>
    <row r="963" spans="2:24" ht="23.1" customHeight="1">
      <c r="B963" s="842" t="s">
        <v>544</v>
      </c>
      <c r="C963" s="843"/>
      <c r="D963" s="843"/>
      <c r="E963" s="843"/>
      <c r="F963" s="843"/>
      <c r="G963" s="844"/>
      <c r="H963" s="842" t="s">
        <v>749</v>
      </c>
      <c r="I963" s="843"/>
      <c r="J963" s="843"/>
      <c r="K963" s="843"/>
      <c r="L963" s="844"/>
      <c r="M963" s="810" t="s">
        <v>389</v>
      </c>
      <c r="N963" s="811"/>
      <c r="O963" s="811"/>
      <c r="P963" s="811"/>
      <c r="Q963" s="812"/>
      <c r="R963" s="833">
        <f>IF(ISBLANK('6桁'!R963)=TRUE,"",VLOOKUP(パターン表!R963, 'パターン別掛け率（入力）'!$C$3:$I$302, 7, FALSE))</f>
        <v>100</v>
      </c>
      <c r="S963" s="834" t="str">
        <f>IF(ISBLANK('6桁'!S963)=TRUE,"",VLOOKUP(パターン表!S963, 'パターン別掛け率（入力）'!$C$3:$I$302, 7, FALSE))</f>
        <v/>
      </c>
      <c r="T963" s="834" t="str">
        <f>IF(ISBLANK('6桁'!T963)=TRUE,"",VLOOKUP(パターン表!T963, 'パターン別掛け率（入力）'!$C$3:$I$302, 7, FALSE))</f>
        <v/>
      </c>
      <c r="U963" s="835" t="str">
        <f>IF(ISBLANK('6桁'!U963)=TRUE,"",VLOOKUP(パターン表!U963, 'パターン別掛け率（入力）'!$C$3:$I$302, 7, FALSE))</f>
        <v/>
      </c>
      <c r="V963" s="83"/>
      <c r="X963" s="4"/>
    </row>
    <row r="964" spans="2:24" ht="23.1" customHeight="1">
      <c r="B964" s="806"/>
      <c r="C964" s="807"/>
      <c r="D964" s="807"/>
      <c r="E964" s="807"/>
      <c r="F964" s="807"/>
      <c r="G964" s="808"/>
      <c r="H964" s="806"/>
      <c r="I964" s="807"/>
      <c r="J964" s="807"/>
      <c r="K964" s="807"/>
      <c r="L964" s="808"/>
      <c r="M964" s="806" t="s">
        <v>1916</v>
      </c>
      <c r="N964" s="807"/>
      <c r="O964" s="807"/>
      <c r="P964" s="807"/>
      <c r="Q964" s="808"/>
      <c r="R964" s="827">
        <f>IF(ISBLANK('6桁'!R964)=TRUE,"",VLOOKUP(パターン表!R964, 'パターン別掛け率（入力）'!$C$3:$I$302, 7, FALSE))</f>
        <v>100</v>
      </c>
      <c r="S964" s="828" t="str">
        <f>IF(ISBLANK('6桁'!S964)=TRUE,"",VLOOKUP(パターン表!S964, 'パターン別掛け率（入力）'!$C$3:$I$302, 7, FALSE))</f>
        <v/>
      </c>
      <c r="T964" s="828" t="str">
        <f>IF(ISBLANK('6桁'!T964)=TRUE,"",VLOOKUP(パターン表!T964, 'パターン別掛け率（入力）'!$C$3:$I$302, 7, FALSE))</f>
        <v/>
      </c>
      <c r="U964" s="829" t="str">
        <f>IF(ISBLANK('6桁'!U964)=TRUE,"",VLOOKUP(パターン表!U964, 'パターン別掛け率（入力）'!$C$3:$I$302, 7, FALSE))</f>
        <v/>
      </c>
      <c r="V964" s="83"/>
      <c r="X964" s="4"/>
    </row>
    <row r="965" spans="2:24" ht="23.1" customHeight="1">
      <c r="B965" s="746" t="s">
        <v>1100</v>
      </c>
      <c r="C965" s="747"/>
      <c r="D965" s="747"/>
      <c r="E965" s="747"/>
      <c r="F965" s="747"/>
      <c r="G965" s="748"/>
      <c r="H965" s="375" t="s">
        <v>1172</v>
      </c>
      <c r="I965" s="376"/>
      <c r="J965" s="376"/>
      <c r="K965" s="376"/>
      <c r="L965" s="377"/>
      <c r="M965" s="842" t="s">
        <v>1049</v>
      </c>
      <c r="N965" s="843"/>
      <c r="O965" s="843"/>
      <c r="P965" s="843"/>
      <c r="Q965" s="844"/>
      <c r="R965" s="833">
        <f>IF(ISBLANK('6桁'!R965)=TRUE,"",VLOOKUP(パターン表!R965, 'パターン別掛け率（入力）'!$C$3:$I$302, 7, FALSE))</f>
        <v>100</v>
      </c>
      <c r="S965" s="834" t="str">
        <f>IF(ISBLANK('6桁'!S965)=TRUE,"",VLOOKUP(パターン表!S965, 'パターン別掛け率（入力）'!$C$3:$I$302, 7, FALSE))</f>
        <v/>
      </c>
      <c r="T965" s="834" t="str">
        <f>IF(ISBLANK('6桁'!T965)=TRUE,"",VLOOKUP(パターン表!T965, 'パターン別掛け率（入力）'!$C$3:$I$302, 7, FALSE))</f>
        <v/>
      </c>
      <c r="U965" s="835" t="str">
        <f>IF(ISBLANK('6桁'!U965)=TRUE,"",VLOOKUP(パターン表!U965, 'パターン別掛け率（入力）'!$C$3:$I$302, 7, FALSE))</f>
        <v/>
      </c>
      <c r="V965" s="83"/>
      <c r="X965" s="4"/>
    </row>
    <row r="966" spans="2:24" ht="23.1" customHeight="1">
      <c r="B966" s="746"/>
      <c r="C966" s="747"/>
      <c r="D966" s="747"/>
      <c r="E966" s="747"/>
      <c r="F966" s="747"/>
      <c r="G966" s="748"/>
      <c r="H966" s="367" t="s">
        <v>1171</v>
      </c>
      <c r="I966" s="368"/>
      <c r="J966" s="368"/>
      <c r="K966" s="368"/>
      <c r="L966" s="369"/>
      <c r="M966" s="806"/>
      <c r="N966" s="807"/>
      <c r="O966" s="807"/>
      <c r="P966" s="807"/>
      <c r="Q966" s="808"/>
      <c r="R966" s="827">
        <f>IF(ISBLANK('6桁'!R966)=TRUE,"",VLOOKUP(パターン表!R966, 'パターン別掛け率（入力）'!$C$3:$I$302, 7, FALSE))</f>
        <v>100</v>
      </c>
      <c r="S966" s="828" t="str">
        <f>IF(ISBLANK('6桁'!S966)=TRUE,"",VLOOKUP(パターン表!S966, 'パターン別掛け率（入力）'!$C$3:$I$302, 7, FALSE))</f>
        <v/>
      </c>
      <c r="T966" s="828" t="str">
        <f>IF(ISBLANK('6桁'!T966)=TRUE,"",VLOOKUP(パターン表!T966, 'パターン別掛け率（入力）'!$C$3:$I$302, 7, FALSE))</f>
        <v/>
      </c>
      <c r="U966" s="829" t="str">
        <f>IF(ISBLANK('6桁'!U966)=TRUE,"",VLOOKUP(パターン表!U966, 'パターン別掛け率（入力）'!$C$3:$I$302, 7, FALSE))</f>
        <v/>
      </c>
      <c r="V966" s="83"/>
      <c r="X966" s="4"/>
    </row>
    <row r="967" spans="2:24" ht="23.1" customHeight="1" thickBot="1">
      <c r="B967" s="746" t="s">
        <v>1159</v>
      </c>
      <c r="C967" s="747"/>
      <c r="D967" s="747"/>
      <c r="E967" s="747"/>
      <c r="F967" s="747"/>
      <c r="G967" s="748"/>
      <c r="H967" s="766" t="s">
        <v>613</v>
      </c>
      <c r="I967" s="767"/>
      <c r="J967" s="767"/>
      <c r="K967" s="767"/>
      <c r="L967" s="768"/>
      <c r="M967" s="766" t="s">
        <v>1051</v>
      </c>
      <c r="N967" s="767"/>
      <c r="O967" s="767"/>
      <c r="P967" s="767"/>
      <c r="Q967" s="768"/>
      <c r="R967" s="981">
        <f>IF(ISBLANK('6桁'!R967)=TRUE,"",VLOOKUP(パターン表!R967, 'パターン別掛け率（入力）'!$C$3:$I$302, 7, FALSE))</f>
        <v>100</v>
      </c>
      <c r="S967" s="982" t="str">
        <f>IF(ISBLANK('6桁'!S967)=TRUE,"",VLOOKUP(パターン表!S967, 'パターン別掛け率（入力）'!$C$3:$I$302, 7, FALSE))</f>
        <v/>
      </c>
      <c r="T967" s="982" t="str">
        <f>IF(ISBLANK('6桁'!T967)=TRUE,"",VLOOKUP(パターン表!T967, 'パターン別掛け率（入力）'!$C$3:$I$302, 7, FALSE))</f>
        <v/>
      </c>
      <c r="U967" s="983" t="str">
        <f>IF(ISBLANK('6桁'!U967)=TRUE,"",VLOOKUP(パターン表!U967, 'パターン別掛け率（入力）'!$C$3:$I$302, 7, FALSE))</f>
        <v/>
      </c>
      <c r="V967" s="83"/>
      <c r="X967" s="4"/>
    </row>
    <row r="968" spans="2:24" ht="23.1" customHeight="1">
      <c r="B968" s="86"/>
      <c r="C968" s="86"/>
      <c r="D968" s="86"/>
      <c r="E968" s="86"/>
      <c r="F968" s="86"/>
      <c r="G968" s="86"/>
      <c r="H968" s="738"/>
      <c r="I968" s="738"/>
      <c r="J968" s="738"/>
      <c r="K968" s="738"/>
      <c r="L968" s="738"/>
      <c r="M968" s="738"/>
      <c r="N968" s="738"/>
      <c r="O968" s="738"/>
      <c r="P968" s="738"/>
      <c r="Q968" s="738"/>
      <c r="R968" s="860"/>
      <c r="S968" s="860"/>
      <c r="T968" s="860"/>
      <c r="U968" s="860"/>
      <c r="V968" s="83"/>
      <c r="X968" s="4"/>
    </row>
    <row r="969" spans="2:24" s="239" customFormat="1" ht="20.100000000000001" customHeight="1" thickBot="1">
      <c r="B969" s="241" t="s">
        <v>656</v>
      </c>
      <c r="C969" s="24"/>
      <c r="D969" s="82"/>
      <c r="E969" s="24"/>
      <c r="F969" s="82"/>
      <c r="G969" s="24"/>
      <c r="H969" s="82"/>
      <c r="I969" s="24"/>
      <c r="J969" s="82"/>
      <c r="K969" s="24"/>
      <c r="L969" s="82"/>
      <c r="M969" s="24"/>
      <c r="N969" s="82"/>
      <c r="O969" s="24"/>
      <c r="P969" s="82"/>
      <c r="Q969" s="24"/>
      <c r="R969" s="82"/>
      <c r="S969" s="24"/>
      <c r="T969" s="82"/>
      <c r="U969" s="24"/>
      <c r="V969" s="82"/>
      <c r="W969" s="24"/>
    </row>
    <row r="970" spans="2:24" ht="20.100000000000001" customHeight="1" thickBot="1">
      <c r="B970" s="531" t="s">
        <v>453</v>
      </c>
      <c r="C970" s="532"/>
      <c r="D970" s="532"/>
      <c r="E970" s="532"/>
      <c r="F970" s="532"/>
      <c r="G970" s="532"/>
      <c r="H970" s="532"/>
      <c r="I970" s="532"/>
      <c r="J970" s="532"/>
      <c r="K970" s="532"/>
      <c r="L970" s="532"/>
      <c r="M970" s="532"/>
      <c r="N970" s="532"/>
      <c r="O970" s="532"/>
      <c r="P970" s="532"/>
      <c r="Q970" s="532"/>
      <c r="R970" s="532"/>
      <c r="S970" s="532"/>
      <c r="T970" s="532"/>
      <c r="U970" s="533"/>
      <c r="V970" s="10"/>
      <c r="X970" s="4"/>
    </row>
    <row r="971" spans="2:24" ht="30" customHeight="1" thickBot="1">
      <c r="B971" s="622" t="s">
        <v>581</v>
      </c>
      <c r="C971" s="623"/>
      <c r="D971" s="623"/>
      <c r="E971" s="623"/>
      <c r="F971" s="623"/>
      <c r="G971" s="624"/>
      <c r="H971" s="710" t="s">
        <v>524</v>
      </c>
      <c r="I971" s="710"/>
      <c r="J971" s="710"/>
      <c r="K971" s="710"/>
      <c r="L971" s="710"/>
      <c r="M971" s="710" t="s">
        <v>491</v>
      </c>
      <c r="N971" s="710"/>
      <c r="O971" s="710"/>
      <c r="P971" s="710"/>
      <c r="Q971" s="710"/>
      <c r="R971" s="710"/>
      <c r="S971" s="710"/>
      <c r="T971" s="710"/>
      <c r="U971" s="710"/>
      <c r="X971" s="4"/>
    </row>
    <row r="972" spans="2:24" ht="23.1" customHeight="1">
      <c r="B972" s="312" t="s">
        <v>750</v>
      </c>
      <c r="C972" s="313"/>
      <c r="D972" s="313"/>
      <c r="E972" s="313"/>
      <c r="F972" s="313"/>
      <c r="G972" s="314"/>
      <c r="H972" s="821" t="s">
        <v>257</v>
      </c>
      <c r="I972" s="822"/>
      <c r="J972" s="822"/>
      <c r="K972" s="822"/>
      <c r="L972" s="823"/>
      <c r="M972" s="821" t="s">
        <v>254</v>
      </c>
      <c r="N972" s="822"/>
      <c r="O972" s="822"/>
      <c r="P972" s="822"/>
      <c r="Q972" s="823"/>
      <c r="R972" s="851">
        <f>IF(ISBLANK('6桁'!R972)=TRUE,"",VLOOKUP(パターン表!R972, 'パターン別掛け率（入力）'!$C$3:$I$302, 7, FALSE))</f>
        <v>100</v>
      </c>
      <c r="S972" s="852" t="str">
        <f>IF(ISBLANK('6桁'!S972)=TRUE,"",VLOOKUP(パターン表!S972, 'パターン別掛け率（入力）'!$C$3:$I$302, 7, FALSE))</f>
        <v/>
      </c>
      <c r="T972" s="852" t="str">
        <f>IF(ISBLANK('6桁'!T972)=TRUE,"",VLOOKUP(パターン表!T972, 'パターン別掛け率（入力）'!$C$3:$I$302, 7, FALSE))</f>
        <v/>
      </c>
      <c r="U972" s="853" t="str">
        <f>IF(ISBLANK('6桁'!U972)=TRUE,"",VLOOKUP(パターン表!U972, 'パターン別掛け率（入力）'!$C$3:$I$302, 7, FALSE))</f>
        <v/>
      </c>
      <c r="V972" s="83"/>
      <c r="X972" s="4"/>
    </row>
    <row r="973" spans="2:24" ht="23.1" customHeight="1">
      <c r="B973" s="285" t="s">
        <v>751</v>
      </c>
      <c r="C973" s="286"/>
      <c r="D973" s="286"/>
      <c r="E973" s="286"/>
      <c r="F973" s="286"/>
      <c r="G973" s="287"/>
      <c r="H973" s="746" t="s">
        <v>585</v>
      </c>
      <c r="I973" s="747"/>
      <c r="J973" s="747"/>
      <c r="K973" s="747"/>
      <c r="L973" s="748"/>
      <c r="M973" s="746" t="s">
        <v>583</v>
      </c>
      <c r="N973" s="747"/>
      <c r="O973" s="747"/>
      <c r="P973" s="747"/>
      <c r="Q973" s="748"/>
      <c r="R973" s="848">
        <f>IF(ISBLANK('6桁'!R973)=TRUE,"",VLOOKUP(パターン表!R973, 'パターン別掛け率（入力）'!$C$3:$I$302, 7, FALSE))</f>
        <v>100</v>
      </c>
      <c r="S973" s="849" t="str">
        <f>IF(ISBLANK('6桁'!S973)=TRUE,"",VLOOKUP(パターン表!S973, 'パターン別掛け率（入力）'!$C$3:$I$302, 7, FALSE))</f>
        <v/>
      </c>
      <c r="T973" s="849" t="str">
        <f>IF(ISBLANK('6桁'!T973)=TRUE,"",VLOOKUP(パターン表!T973, 'パターン別掛け率（入力）'!$C$3:$I$302, 7, FALSE))</f>
        <v/>
      </c>
      <c r="U973" s="850" t="str">
        <f>IF(ISBLANK('6桁'!U973)=TRUE,"",VLOOKUP(パターン表!U973, 'パターン別掛け率（入力）'!$C$3:$I$302, 7, FALSE))</f>
        <v/>
      </c>
      <c r="V973" s="83"/>
      <c r="X973" s="4"/>
    </row>
    <row r="974" spans="2:24" ht="23.1" customHeight="1">
      <c r="B974" s="309" t="s">
        <v>2139</v>
      </c>
      <c r="C974" s="310"/>
      <c r="D974" s="310"/>
      <c r="E974" s="310"/>
      <c r="F974" s="310"/>
      <c r="G974" s="311"/>
      <c r="H974" s="746" t="s">
        <v>1795</v>
      </c>
      <c r="I974" s="747"/>
      <c r="J974" s="747"/>
      <c r="K974" s="747"/>
      <c r="L974" s="748"/>
      <c r="M974" s="746" t="s">
        <v>2142</v>
      </c>
      <c r="N974" s="747"/>
      <c r="O974" s="747"/>
      <c r="P974" s="747"/>
      <c r="Q974" s="748"/>
      <c r="R974" s="848">
        <f>IF(ISBLANK('6桁'!R974)=TRUE,"",VLOOKUP(パターン表!R974, 'パターン別掛け率（入力）'!$C$3:$I$302, 7, FALSE))</f>
        <v>100</v>
      </c>
      <c r="S974" s="849" t="str">
        <f>IF(ISBLANK('6桁'!S974)=TRUE,"",VLOOKUP(パターン表!S974, 'パターン別掛け率（入力）'!$C$3:$I$302, 7, FALSE))</f>
        <v/>
      </c>
      <c r="T974" s="849" t="str">
        <f>IF(ISBLANK('6桁'!T974)=TRUE,"",VLOOKUP(パターン表!T974, 'パターン別掛け率（入力）'!$C$3:$I$302, 7, FALSE))</f>
        <v/>
      </c>
      <c r="U974" s="850" t="str">
        <f>IF(ISBLANK('6桁'!U974)=TRUE,"",VLOOKUP(パターン表!U974, 'パターン別掛け率（入力）'!$C$3:$I$302, 7, FALSE))</f>
        <v/>
      </c>
      <c r="V974" s="83"/>
      <c r="X974" s="4"/>
    </row>
    <row r="975" spans="2:24" ht="23.1" customHeight="1">
      <c r="B975" s="285" t="s">
        <v>752</v>
      </c>
      <c r="C975" s="286"/>
      <c r="D975" s="286"/>
      <c r="E975" s="286"/>
      <c r="F975" s="286"/>
      <c r="G975" s="287"/>
      <c r="H975" s="746" t="s">
        <v>392</v>
      </c>
      <c r="I975" s="747"/>
      <c r="J975" s="747"/>
      <c r="K975" s="747"/>
      <c r="L975" s="748"/>
      <c r="M975" s="746" t="s">
        <v>254</v>
      </c>
      <c r="N975" s="747"/>
      <c r="O975" s="747"/>
      <c r="P975" s="747"/>
      <c r="Q975" s="748"/>
      <c r="R975" s="848">
        <f>IF(ISBLANK('6桁'!R975)=TRUE,"",VLOOKUP(パターン表!R975, 'パターン別掛け率（入力）'!$C$3:$I$302, 7, FALSE))</f>
        <v>100</v>
      </c>
      <c r="S975" s="849" t="str">
        <f>IF(ISBLANK('6桁'!S975)=TRUE,"",VLOOKUP(パターン表!S975, 'パターン別掛け率（入力）'!$C$3:$I$302, 7, FALSE))</f>
        <v/>
      </c>
      <c r="T975" s="849" t="str">
        <f>IF(ISBLANK('6桁'!T975)=TRUE,"",VLOOKUP(パターン表!T975, 'パターン別掛け率（入力）'!$C$3:$I$302, 7, FALSE))</f>
        <v/>
      </c>
      <c r="U975" s="850" t="str">
        <f>IF(ISBLANK('6桁'!U975)=TRUE,"",VLOOKUP(パターン表!U975, 'パターン別掛け率（入力）'!$C$3:$I$302, 7, FALSE))</f>
        <v/>
      </c>
      <c r="V975" s="83"/>
      <c r="X975" s="4"/>
    </row>
    <row r="976" spans="2:24" ht="23.1" customHeight="1">
      <c r="B976" s="285" t="s">
        <v>753</v>
      </c>
      <c r="C976" s="286"/>
      <c r="D976" s="286"/>
      <c r="E976" s="286"/>
      <c r="F976" s="286"/>
      <c r="G976" s="287"/>
      <c r="H976" s="746" t="s">
        <v>183</v>
      </c>
      <c r="I976" s="747"/>
      <c r="J976" s="747"/>
      <c r="K976" s="747"/>
      <c r="L976" s="748"/>
      <c r="M976" s="746" t="s">
        <v>254</v>
      </c>
      <c r="N976" s="747"/>
      <c r="O976" s="747"/>
      <c r="P976" s="747"/>
      <c r="Q976" s="748"/>
      <c r="R976" s="848">
        <f>IF(ISBLANK('6桁'!R976)=TRUE,"",VLOOKUP(パターン表!R976, 'パターン別掛け率（入力）'!$C$3:$I$302, 7, FALSE))</f>
        <v>100</v>
      </c>
      <c r="S976" s="849" t="str">
        <f>IF(ISBLANK('6桁'!S976)=TRUE,"",VLOOKUP(パターン表!S976, 'パターン別掛け率（入力）'!$C$3:$I$302, 7, FALSE))</f>
        <v/>
      </c>
      <c r="T976" s="849" t="str">
        <f>IF(ISBLANK('6桁'!T976)=TRUE,"",VLOOKUP(パターン表!T976, 'パターン別掛け率（入力）'!$C$3:$I$302, 7, FALSE))</f>
        <v/>
      </c>
      <c r="U976" s="850" t="str">
        <f>IF(ISBLANK('6桁'!U976)=TRUE,"",VLOOKUP(パターン表!U976, 'パターン別掛け率（入力）'!$C$3:$I$302, 7, FALSE))</f>
        <v/>
      </c>
      <c r="V976" s="83"/>
      <c r="X976" s="4"/>
    </row>
    <row r="977" spans="2:28" ht="23.1" customHeight="1">
      <c r="B977" s="285" t="s">
        <v>754</v>
      </c>
      <c r="C977" s="286"/>
      <c r="D977" s="286"/>
      <c r="E977" s="286"/>
      <c r="F977" s="286"/>
      <c r="G977" s="287"/>
      <c r="H977" s="746" t="s">
        <v>257</v>
      </c>
      <c r="I977" s="747"/>
      <c r="J977" s="747"/>
      <c r="K977" s="747"/>
      <c r="L977" s="748"/>
      <c r="M977" s="746" t="s">
        <v>254</v>
      </c>
      <c r="N977" s="747"/>
      <c r="O977" s="747"/>
      <c r="P977" s="747"/>
      <c r="Q977" s="748"/>
      <c r="R977" s="848">
        <f>IF(ISBLANK('6桁'!R977)=TRUE,"",VLOOKUP(パターン表!R977, 'パターン別掛け率（入力）'!$C$3:$I$302, 7, FALSE))</f>
        <v>100</v>
      </c>
      <c r="S977" s="849" t="str">
        <f>IF(ISBLANK('6桁'!S977)=TRUE,"",VLOOKUP(パターン表!S977, 'パターン別掛け率（入力）'!$C$3:$I$302, 7, FALSE))</f>
        <v/>
      </c>
      <c r="T977" s="849" t="str">
        <f>IF(ISBLANK('6桁'!T977)=TRUE,"",VLOOKUP(パターン表!T977, 'パターン別掛け率（入力）'!$C$3:$I$302, 7, FALSE))</f>
        <v/>
      </c>
      <c r="U977" s="850" t="str">
        <f>IF(ISBLANK('6桁'!U977)=TRUE,"",VLOOKUP(パターン表!U977, 'パターン別掛け率（入力）'!$C$3:$I$302, 7, FALSE))</f>
        <v/>
      </c>
      <c r="V977" s="83"/>
      <c r="X977" s="4"/>
    </row>
    <row r="978" spans="2:28" ht="23.1" customHeight="1">
      <c r="B978" s="842" t="s">
        <v>755</v>
      </c>
      <c r="C978" s="843"/>
      <c r="D978" s="843"/>
      <c r="E978" s="843"/>
      <c r="F978" s="843"/>
      <c r="G978" s="844"/>
      <c r="H978" s="810" t="s">
        <v>563</v>
      </c>
      <c r="I978" s="811"/>
      <c r="J978" s="811"/>
      <c r="K978" s="811"/>
      <c r="L978" s="812"/>
      <c r="M978" s="842" t="s">
        <v>254</v>
      </c>
      <c r="N978" s="843"/>
      <c r="O978" s="843"/>
      <c r="P978" s="843"/>
      <c r="Q978" s="844"/>
      <c r="R978" s="833">
        <f>IF(ISBLANK('6桁'!R978)=TRUE,"",VLOOKUP(パターン表!R978, 'パターン別掛け率（入力）'!$C$3:$I$302, 7, FALSE))</f>
        <v>100</v>
      </c>
      <c r="S978" s="834" t="str">
        <f>IF(ISBLANK('6桁'!S978)=TRUE,"",VLOOKUP(パターン表!S978, 'パターン別掛け率（入力）'!$C$3:$I$302, 7, FALSE))</f>
        <v/>
      </c>
      <c r="T978" s="834" t="str">
        <f>IF(ISBLANK('6桁'!T978)=TRUE,"",VLOOKUP(パターン表!T978, 'パターン別掛け率（入力）'!$C$3:$I$302, 7, FALSE))</f>
        <v/>
      </c>
      <c r="U978" s="835" t="str">
        <f>IF(ISBLANK('6桁'!U978)=TRUE,"",VLOOKUP(パターン表!U978, 'パターン別掛け率（入力）'!$C$3:$I$302, 7, FALSE))</f>
        <v/>
      </c>
      <c r="V978" s="83"/>
      <c r="X978" s="4"/>
    </row>
    <row r="979" spans="2:28" ht="23.1" customHeight="1">
      <c r="B979" s="806"/>
      <c r="C979" s="807"/>
      <c r="D979" s="807"/>
      <c r="E979" s="807"/>
      <c r="F979" s="807"/>
      <c r="G979" s="808"/>
      <c r="H979" s="806" t="s">
        <v>676</v>
      </c>
      <c r="I979" s="807"/>
      <c r="J979" s="807"/>
      <c r="K979" s="807"/>
      <c r="L979" s="808"/>
      <c r="M979" s="806"/>
      <c r="N979" s="807"/>
      <c r="O979" s="807"/>
      <c r="P979" s="807"/>
      <c r="Q979" s="808"/>
      <c r="R979" s="827">
        <f>IF(ISBLANK('6桁'!R979)=TRUE,"",VLOOKUP(パターン表!R979, 'パターン別掛け率（入力）'!$C$3:$I$302, 7, FALSE))</f>
        <v>100</v>
      </c>
      <c r="S979" s="828" t="str">
        <f>IF(ISBLANK('6桁'!S979)=TRUE,"",VLOOKUP(パターン表!S979, 'パターン別掛け率（入力）'!$C$3:$I$302, 7, FALSE))</f>
        <v/>
      </c>
      <c r="T979" s="828" t="str">
        <f>IF(ISBLANK('6桁'!T979)=TRUE,"",VLOOKUP(パターン表!T979, 'パターン別掛け率（入力）'!$C$3:$I$302, 7, FALSE))</f>
        <v/>
      </c>
      <c r="U979" s="829" t="str">
        <f>IF(ISBLANK('6桁'!U979)=TRUE,"",VLOOKUP(パターン表!U979, 'パターン別掛け率（入力）'!$C$3:$I$302, 7, FALSE))</f>
        <v/>
      </c>
      <c r="V979" s="83"/>
      <c r="X979" s="4"/>
    </row>
    <row r="980" spans="2:28" ht="23.1" customHeight="1">
      <c r="B980" s="842" t="s">
        <v>756</v>
      </c>
      <c r="C980" s="843"/>
      <c r="D980" s="843"/>
      <c r="E980" s="843"/>
      <c r="F980" s="843"/>
      <c r="G980" s="844"/>
      <c r="H980" s="746" t="s">
        <v>257</v>
      </c>
      <c r="I980" s="747"/>
      <c r="J980" s="747"/>
      <c r="K980" s="747"/>
      <c r="L980" s="748"/>
      <c r="M980" s="810" t="s">
        <v>254</v>
      </c>
      <c r="N980" s="811"/>
      <c r="O980" s="811"/>
      <c r="P980" s="811"/>
      <c r="Q980" s="812"/>
      <c r="R980" s="833">
        <f>IF(ISBLANK('6桁'!R980)=TRUE,"",VLOOKUP(パターン表!R980, 'パターン別掛け率（入力）'!$C$3:$I$302, 7, FALSE))</f>
        <v>100</v>
      </c>
      <c r="S980" s="834" t="str">
        <f>IF(ISBLANK('6桁'!S980)=TRUE,"",VLOOKUP(パターン表!S980, 'パターン別掛け率（入力）'!$C$3:$I$302, 7, FALSE))</f>
        <v/>
      </c>
      <c r="T980" s="834" t="str">
        <f>IF(ISBLANK('6桁'!T980)=TRUE,"",VLOOKUP(パターン表!T980, 'パターン別掛け率（入力）'!$C$3:$I$302, 7, FALSE))</f>
        <v/>
      </c>
      <c r="U980" s="835" t="str">
        <f>IF(ISBLANK('6桁'!U980)=TRUE,"",VLOOKUP(パターン表!U980, 'パターン別掛け率（入力）'!$C$3:$I$302, 7, FALSE))</f>
        <v/>
      </c>
      <c r="V980" s="83"/>
      <c r="X980" s="4"/>
    </row>
    <row r="981" spans="2:28" ht="23.1" customHeight="1">
      <c r="B981" s="806"/>
      <c r="C981" s="807"/>
      <c r="D981" s="807"/>
      <c r="E981" s="807"/>
      <c r="F981" s="807"/>
      <c r="G981" s="808"/>
      <c r="H981" s="746"/>
      <c r="I981" s="747"/>
      <c r="J981" s="747"/>
      <c r="K981" s="747"/>
      <c r="L981" s="748"/>
      <c r="M981" s="806" t="s">
        <v>1050</v>
      </c>
      <c r="N981" s="807"/>
      <c r="O981" s="807"/>
      <c r="P981" s="807"/>
      <c r="Q981" s="808"/>
      <c r="R981" s="827">
        <f>IF(ISBLANK('6桁'!R981)=TRUE,"",VLOOKUP(パターン表!R981, 'パターン別掛け率（入力）'!$C$3:$I$302, 7, FALSE))</f>
        <v>100</v>
      </c>
      <c r="S981" s="828" t="str">
        <f>IF(ISBLANK('6桁'!S981)=TRUE,"",VLOOKUP(パターン表!S981, 'パターン別掛け率（入力）'!$C$3:$I$302, 7, FALSE))</f>
        <v/>
      </c>
      <c r="T981" s="828" t="str">
        <f>IF(ISBLANK('6桁'!T981)=TRUE,"",VLOOKUP(パターン表!T981, 'パターン別掛け率（入力）'!$C$3:$I$302, 7, FALSE))</f>
        <v/>
      </c>
      <c r="U981" s="829" t="str">
        <f>IF(ISBLANK('6桁'!U981)=TRUE,"",VLOOKUP(パターン表!U981, 'パターン別掛け率（入力）'!$C$3:$I$302, 7, FALSE))</f>
        <v/>
      </c>
      <c r="V981" s="83"/>
      <c r="X981" s="4"/>
      <c r="Y981" s="575"/>
      <c r="Z981" s="575"/>
      <c r="AA981" s="575"/>
      <c r="AB981" s="575"/>
    </row>
    <row r="982" spans="2:28" ht="23.1" customHeight="1">
      <c r="B982" s="285" t="s">
        <v>2140</v>
      </c>
      <c r="C982" s="286"/>
      <c r="D982" s="286"/>
      <c r="E982" s="286"/>
      <c r="F982" s="286"/>
      <c r="G982" s="287"/>
      <c r="H982" s="746" t="s">
        <v>257</v>
      </c>
      <c r="I982" s="747"/>
      <c r="J982" s="747"/>
      <c r="K982" s="747"/>
      <c r="L982" s="748"/>
      <c r="M982" s="746" t="s">
        <v>254</v>
      </c>
      <c r="N982" s="747"/>
      <c r="O982" s="747"/>
      <c r="P982" s="747"/>
      <c r="Q982" s="748"/>
      <c r="R982" s="848">
        <f>IF(ISBLANK('6桁'!R982)=TRUE,"",VLOOKUP(パターン表!R982, 'パターン別掛け率（入力）'!$C$3:$I$302, 7, FALSE))</f>
        <v>100</v>
      </c>
      <c r="S982" s="849" t="str">
        <f>IF(ISBLANK('6桁'!S982)=TRUE,"",VLOOKUP(パターン表!S982, 'パターン別掛け率（入力）'!$C$3:$I$302, 7, FALSE))</f>
        <v/>
      </c>
      <c r="T982" s="849" t="str">
        <f>IF(ISBLANK('6桁'!T982)=TRUE,"",VLOOKUP(パターン表!T982, 'パターン別掛け率（入力）'!$C$3:$I$302, 7, FALSE))</f>
        <v/>
      </c>
      <c r="U982" s="850" t="str">
        <f>IF(ISBLANK('6桁'!U982)=TRUE,"",VLOOKUP(パターン表!U982, 'パターン別掛け率（入力）'!$C$3:$I$302, 7, FALSE))</f>
        <v/>
      </c>
      <c r="V982" s="83"/>
      <c r="X982" s="4"/>
    </row>
    <row r="983" spans="2:28" ht="23.1" customHeight="1" thickBot="1">
      <c r="B983" s="302" t="s">
        <v>2141</v>
      </c>
      <c r="C983" s="303"/>
      <c r="D983" s="303"/>
      <c r="E983" s="303"/>
      <c r="F983" s="303"/>
      <c r="G983" s="304"/>
      <c r="H983" s="806" t="s">
        <v>257</v>
      </c>
      <c r="I983" s="807"/>
      <c r="J983" s="807"/>
      <c r="K983" s="807"/>
      <c r="L983" s="808"/>
      <c r="M983" s="778" t="s">
        <v>254</v>
      </c>
      <c r="N983" s="779"/>
      <c r="O983" s="779"/>
      <c r="P983" s="779"/>
      <c r="Q983" s="780"/>
      <c r="R983" s="854">
        <f>IF(ISBLANK('6桁'!R983)=TRUE,"",VLOOKUP(パターン表!R983, 'パターン別掛け率（入力）'!$C$3:$I$302, 7, FALSE))</f>
        <v>100</v>
      </c>
      <c r="S983" s="855" t="str">
        <f>IF(ISBLANK('6桁'!S983)=TRUE,"",VLOOKUP(パターン表!S983, 'パターン別掛け率（入力）'!$C$3:$I$302, 7, FALSE))</f>
        <v/>
      </c>
      <c r="T983" s="855" t="str">
        <f>IF(ISBLANK('6桁'!T983)=TRUE,"",VLOOKUP(パターン表!T983, 'パターン別掛け率（入力）'!$C$3:$I$302, 7, FALSE))</f>
        <v/>
      </c>
      <c r="U983" s="856" t="str">
        <f>IF(ISBLANK('6桁'!U983)=TRUE,"",VLOOKUP(パターン表!U983, 'パターン別掛け率（入力）'!$C$3:$I$302, 7, FALSE))</f>
        <v/>
      </c>
      <c r="V983" s="83"/>
      <c r="X983" s="4"/>
    </row>
    <row r="984" spans="2:28" ht="105.75" customHeight="1">
      <c r="B984" s="545" t="s">
        <v>2143</v>
      </c>
      <c r="C984" s="545"/>
      <c r="D984" s="545"/>
      <c r="E984" s="545"/>
      <c r="F984" s="545"/>
      <c r="G984" s="545"/>
      <c r="H984" s="545"/>
      <c r="I984" s="545"/>
      <c r="J984" s="545"/>
      <c r="K984" s="545"/>
      <c r="L984" s="545"/>
      <c r="M984" s="545"/>
      <c r="N984" s="545"/>
      <c r="O984" s="545"/>
      <c r="P984" s="545"/>
      <c r="Q984" s="545"/>
      <c r="R984" s="545"/>
      <c r="S984" s="545"/>
      <c r="T984" s="545"/>
      <c r="U984" s="545"/>
      <c r="V984" s="221"/>
      <c r="W984" s="221"/>
      <c r="X984" s="221"/>
      <c r="Y984" s="221"/>
      <c r="Z984" s="221"/>
    </row>
    <row r="985" spans="2:28" ht="13.5" customHeight="1">
      <c r="C985" s="24"/>
      <c r="D985" s="24"/>
      <c r="E985" s="24"/>
      <c r="F985" s="82"/>
      <c r="G985" s="24"/>
      <c r="H985" s="82"/>
      <c r="I985" s="24"/>
      <c r="J985" s="82"/>
      <c r="K985" s="24"/>
      <c r="L985" s="82"/>
      <c r="M985" s="24"/>
      <c r="N985" s="82"/>
      <c r="O985" s="24"/>
      <c r="P985" s="82"/>
      <c r="Q985" s="24"/>
      <c r="R985" s="82"/>
      <c r="S985" s="24"/>
      <c r="T985" s="82"/>
      <c r="U985" s="24"/>
      <c r="V985" s="82"/>
      <c r="W985" s="24"/>
      <c r="X985" s="82"/>
      <c r="Y985" s="24"/>
    </row>
    <row r="986" spans="2:28" ht="14.25" customHeight="1" thickBot="1">
      <c r="B986" s="39"/>
    </row>
    <row r="987" spans="2:28" ht="25.5" customHeight="1" thickTop="1" thickBot="1">
      <c r="B987" s="518" t="s">
        <v>580</v>
      </c>
      <c r="C987" s="519"/>
      <c r="D987" s="519"/>
      <c r="E987" s="519"/>
      <c r="F987" s="519"/>
      <c r="G987" s="519"/>
      <c r="H987" s="519"/>
      <c r="I987" s="519"/>
      <c r="J987" s="519"/>
      <c r="K987" s="519"/>
      <c r="L987" s="519"/>
      <c r="M987" s="519"/>
      <c r="N987" s="519"/>
      <c r="O987" s="519"/>
      <c r="P987" s="519"/>
      <c r="Q987" s="519"/>
      <c r="R987" s="519"/>
      <c r="S987" s="519"/>
      <c r="T987" s="519"/>
      <c r="U987" s="519"/>
      <c r="V987" s="519"/>
      <c r="W987" s="519"/>
      <c r="X987" s="519"/>
      <c r="Y987" s="519"/>
      <c r="Z987" s="519"/>
      <c r="AA987" s="520"/>
    </row>
    <row r="988" spans="2:28" ht="14.25" customHeight="1" thickTop="1">
      <c r="B988" s="24"/>
      <c r="C988" s="24"/>
      <c r="D988" s="24"/>
      <c r="E988" s="24"/>
      <c r="F988" s="82"/>
      <c r="G988" s="24"/>
      <c r="H988" s="82"/>
      <c r="I988" s="24"/>
      <c r="J988" s="82"/>
      <c r="K988" s="24"/>
      <c r="L988" s="82"/>
      <c r="M988" s="24"/>
      <c r="N988" s="82"/>
      <c r="O988" s="24"/>
      <c r="P988" s="82"/>
      <c r="Q988" s="24"/>
      <c r="R988" s="82"/>
      <c r="S988" s="24"/>
      <c r="T988" s="82"/>
      <c r="U988" s="24"/>
      <c r="V988" s="82"/>
      <c r="W988" s="24"/>
      <c r="X988" s="82"/>
      <c r="Y988" s="24"/>
    </row>
    <row r="989" spans="2:28" s="239" customFormat="1" ht="20.100000000000001" customHeight="1" thickBot="1">
      <c r="B989" s="241" t="s">
        <v>657</v>
      </c>
      <c r="C989" s="24"/>
      <c r="D989" s="24"/>
      <c r="E989" s="24"/>
      <c r="F989" s="82"/>
      <c r="G989" s="24"/>
      <c r="H989" s="82"/>
      <c r="I989" s="24"/>
      <c r="J989" s="82"/>
      <c r="K989" s="24"/>
      <c r="L989" s="82"/>
      <c r="M989" s="24"/>
      <c r="N989" s="82"/>
      <c r="O989" s="24"/>
      <c r="P989" s="82"/>
      <c r="Q989" s="24"/>
      <c r="R989" s="82"/>
      <c r="S989" s="24"/>
      <c r="T989" s="82"/>
      <c r="U989" s="24"/>
      <c r="V989" s="82"/>
      <c r="W989" s="24"/>
      <c r="X989" s="82"/>
      <c r="Y989" s="24"/>
    </row>
    <row r="990" spans="2:28" ht="20.100000000000001" customHeight="1" thickBot="1">
      <c r="B990" s="531" t="s">
        <v>536</v>
      </c>
      <c r="C990" s="532"/>
      <c r="D990" s="532"/>
      <c r="E990" s="532"/>
      <c r="F990" s="532"/>
      <c r="G990" s="532"/>
      <c r="H990" s="532"/>
      <c r="I990" s="532"/>
      <c r="J990" s="532"/>
      <c r="K990" s="532"/>
      <c r="L990" s="532"/>
      <c r="M990" s="532"/>
      <c r="N990" s="532"/>
      <c r="O990" s="532"/>
      <c r="P990" s="532"/>
      <c r="Q990" s="532"/>
      <c r="R990" s="532"/>
      <c r="S990" s="532"/>
      <c r="T990" s="532"/>
      <c r="U990" s="533"/>
      <c r="V990" s="10"/>
      <c r="X990" s="4"/>
    </row>
    <row r="991" spans="2:28" ht="30" customHeight="1" thickBot="1">
      <c r="B991" s="622" t="s">
        <v>581</v>
      </c>
      <c r="C991" s="623"/>
      <c r="D991" s="623"/>
      <c r="E991" s="623"/>
      <c r="F991" s="623"/>
      <c r="G991" s="624"/>
      <c r="H991" s="710" t="s">
        <v>524</v>
      </c>
      <c r="I991" s="710"/>
      <c r="J991" s="710"/>
      <c r="K991" s="710"/>
      <c r="L991" s="710"/>
      <c r="M991" s="710" t="s">
        <v>491</v>
      </c>
      <c r="N991" s="710"/>
      <c r="O991" s="710"/>
      <c r="P991" s="710"/>
      <c r="Q991" s="710"/>
      <c r="R991" s="710"/>
      <c r="S991" s="710"/>
      <c r="T991" s="710"/>
      <c r="U991" s="710"/>
      <c r="X991" s="4"/>
    </row>
    <row r="992" spans="2:28" ht="22.5" customHeight="1">
      <c r="B992" s="821" t="s">
        <v>1053</v>
      </c>
      <c r="C992" s="822"/>
      <c r="D992" s="822"/>
      <c r="E992" s="822"/>
      <c r="F992" s="822"/>
      <c r="G992" s="822"/>
      <c r="H992" s="861" t="s">
        <v>1359</v>
      </c>
      <c r="I992" s="862"/>
      <c r="J992" s="862"/>
      <c r="K992" s="862"/>
      <c r="L992" s="863"/>
      <c r="M992" s="821" t="s">
        <v>1054</v>
      </c>
      <c r="N992" s="822"/>
      <c r="O992" s="822"/>
      <c r="P992" s="822"/>
      <c r="Q992" s="823"/>
      <c r="R992" s="864">
        <f>IF(ISBLANK('6桁'!R992)=TRUE,"",VLOOKUP(パターン表!R992, 'パターン別掛け率（入力）'!$C$3:$I$302, 7, FALSE))</f>
        <v>100</v>
      </c>
      <c r="S992" s="865" t="str">
        <f>IF(ISBLANK('6桁'!S992)=TRUE,"",VLOOKUP(パターン表!S992, 'パターン別掛け率（入力）'!$C$3:$I$302, 7, FALSE))</f>
        <v/>
      </c>
      <c r="T992" s="865" t="str">
        <f>IF(ISBLANK('6桁'!T992)=TRUE,"",VLOOKUP(パターン表!T992, 'パターン別掛け率（入力）'!$C$3:$I$302, 7, FALSE))</f>
        <v/>
      </c>
      <c r="U992" s="866" t="str">
        <f>IF(ISBLANK('6桁'!U992)=TRUE,"",VLOOKUP(パターン表!U992, 'パターン別掛け率（入力）'!$C$3:$I$302, 7, FALSE))</f>
        <v/>
      </c>
      <c r="V992" s="83"/>
      <c r="W992" s="265"/>
      <c r="X992" s="4"/>
    </row>
    <row r="993" spans="2:24" ht="23.1" customHeight="1">
      <c r="B993" s="746" t="s">
        <v>594</v>
      </c>
      <c r="C993" s="747"/>
      <c r="D993" s="747"/>
      <c r="E993" s="747"/>
      <c r="F993" s="747"/>
      <c r="G993" s="747"/>
      <c r="H993" s="867" t="s">
        <v>261</v>
      </c>
      <c r="I993" s="868"/>
      <c r="J993" s="868"/>
      <c r="K993" s="868"/>
      <c r="L993" s="869"/>
      <c r="M993" s="746" t="s">
        <v>254</v>
      </c>
      <c r="N993" s="747"/>
      <c r="O993" s="747"/>
      <c r="P993" s="747"/>
      <c r="Q993" s="748"/>
      <c r="R993" s="870">
        <f>IF(ISBLANK('6桁'!R993)=TRUE,"",VLOOKUP(パターン表!R993, 'パターン別掛け率（入力）'!$C$3:$I$302, 7, FALSE))</f>
        <v>100</v>
      </c>
      <c r="S993" s="871" t="str">
        <f>IF(ISBLANK('6桁'!S993)=TRUE,"",VLOOKUP(パターン表!S993, 'パターン別掛け率（入力）'!$C$3:$I$302, 7, FALSE))</f>
        <v/>
      </c>
      <c r="T993" s="871" t="str">
        <f>IF(ISBLANK('6桁'!T993)=TRUE,"",VLOOKUP(パターン表!T993, 'パターン別掛け率（入力）'!$C$3:$I$302, 7, FALSE))</f>
        <v/>
      </c>
      <c r="U993" s="872" t="str">
        <f>IF(ISBLANK('6桁'!U993)=TRUE,"",VLOOKUP(パターン表!U993, 'パターン別掛け率（入力）'!$C$3:$I$302, 7, FALSE))</f>
        <v/>
      </c>
      <c r="V993" s="83"/>
      <c r="W993" s="265"/>
      <c r="X993" s="4"/>
    </row>
    <row r="994" spans="2:24" ht="23.1" customHeight="1">
      <c r="B994" s="746"/>
      <c r="C994" s="747"/>
      <c r="D994" s="747"/>
      <c r="E994" s="747"/>
      <c r="F994" s="747"/>
      <c r="G994" s="747"/>
      <c r="H994" s="873" t="s">
        <v>411</v>
      </c>
      <c r="I994" s="874"/>
      <c r="J994" s="874"/>
      <c r="K994" s="874"/>
      <c r="L994" s="875"/>
      <c r="M994" s="746"/>
      <c r="N994" s="747"/>
      <c r="O994" s="747"/>
      <c r="P994" s="747"/>
      <c r="Q994" s="748"/>
      <c r="R994" s="876">
        <f>IF(ISBLANK('6桁'!R994)=TRUE,"",VLOOKUP(パターン表!R994, 'パターン別掛け率（入力）'!$C$3:$I$302, 7, FALSE))</f>
        <v>100</v>
      </c>
      <c r="S994" s="877" t="str">
        <f>IF(ISBLANK('6桁'!S994)=TRUE,"",VLOOKUP(パターン表!S994, 'パターン別掛け率（入力）'!$C$3:$I$302, 7, FALSE))</f>
        <v/>
      </c>
      <c r="T994" s="877" t="str">
        <f>IF(ISBLANK('6桁'!T994)=TRUE,"",VLOOKUP(パターン表!T994, 'パターン別掛け率（入力）'!$C$3:$I$302, 7, FALSE))</f>
        <v/>
      </c>
      <c r="U994" s="878" t="str">
        <f>IF(ISBLANK('6桁'!U994)=TRUE,"",VLOOKUP(パターン表!U994, 'パターン別掛け率（入力）'!$C$3:$I$302, 7, FALSE))</f>
        <v/>
      </c>
      <c r="V994" s="83"/>
      <c r="W994" s="265"/>
      <c r="X994" s="4"/>
    </row>
    <row r="995" spans="2:24" ht="23.1" customHeight="1">
      <c r="B995" s="746" t="s">
        <v>940</v>
      </c>
      <c r="C995" s="747"/>
      <c r="D995" s="747"/>
      <c r="E995" s="747"/>
      <c r="F995" s="747"/>
      <c r="G995" s="747"/>
      <c r="H995" s="879" t="s">
        <v>955</v>
      </c>
      <c r="I995" s="880"/>
      <c r="J995" s="880"/>
      <c r="K995" s="880"/>
      <c r="L995" s="881"/>
      <c r="M995" s="746" t="s">
        <v>1054</v>
      </c>
      <c r="N995" s="747"/>
      <c r="O995" s="747"/>
      <c r="P995" s="747"/>
      <c r="Q995" s="748"/>
      <c r="R995" s="882">
        <f>IF(ISBLANK('6桁'!R995)=TRUE,"",VLOOKUP(パターン表!R995, 'パターン別掛け率（入力）'!$C$3:$I$302, 7, FALSE))</f>
        <v>100</v>
      </c>
      <c r="S995" s="883" t="str">
        <f>IF(ISBLANK('6桁'!S995)=TRUE,"",VLOOKUP(パターン表!S995, 'パターン別掛け率（入力）'!$C$3:$I$302, 7, FALSE))</f>
        <v/>
      </c>
      <c r="T995" s="883" t="str">
        <f>IF(ISBLANK('6桁'!T995)=TRUE,"",VLOOKUP(パターン表!T995, 'パターン別掛け率（入力）'!$C$3:$I$302, 7, FALSE))</f>
        <v/>
      </c>
      <c r="U995" s="884" t="str">
        <f>IF(ISBLANK('6桁'!U995)=TRUE,"",VLOOKUP(パターン表!U995, 'パターン別掛け率（入力）'!$C$3:$I$302, 7, FALSE))</f>
        <v/>
      </c>
      <c r="V995" s="83"/>
      <c r="W995" s="265"/>
      <c r="X995" s="4"/>
    </row>
    <row r="996" spans="2:24" ht="23.1" customHeight="1">
      <c r="B996" s="746" t="s">
        <v>1160</v>
      </c>
      <c r="C996" s="747"/>
      <c r="D996" s="747"/>
      <c r="E996" s="747"/>
      <c r="F996" s="747"/>
      <c r="G996" s="747"/>
      <c r="H996" s="879" t="s">
        <v>390</v>
      </c>
      <c r="I996" s="880"/>
      <c r="J996" s="880"/>
      <c r="K996" s="880"/>
      <c r="L996" s="881"/>
      <c r="M996" s="746" t="s">
        <v>254</v>
      </c>
      <c r="N996" s="747"/>
      <c r="O996" s="747"/>
      <c r="P996" s="747"/>
      <c r="Q996" s="748"/>
      <c r="R996" s="882">
        <f>IF(ISBLANK('6桁'!R996)=TRUE,"",VLOOKUP(パターン表!R996, 'パターン別掛け率（入力）'!$C$3:$I$302, 7, FALSE))</f>
        <v>100</v>
      </c>
      <c r="S996" s="883" t="str">
        <f>IF(ISBLANK('6桁'!S996)=TRUE,"",VLOOKUP(パターン表!S996, 'パターン別掛け率（入力）'!$C$3:$I$302, 7, FALSE))</f>
        <v/>
      </c>
      <c r="T996" s="883" t="str">
        <f>IF(ISBLANK('6桁'!T996)=TRUE,"",VLOOKUP(パターン表!T996, 'パターン別掛け率（入力）'!$C$3:$I$302, 7, FALSE))</f>
        <v/>
      </c>
      <c r="U996" s="884" t="str">
        <f>IF(ISBLANK('6桁'!U996)=TRUE,"",VLOOKUP(パターン表!U996, 'パターン別掛け率（入力）'!$C$3:$I$302, 7, FALSE))</f>
        <v/>
      </c>
      <c r="V996" s="83"/>
      <c r="W996" s="265"/>
      <c r="X996" s="4"/>
    </row>
    <row r="997" spans="2:24" ht="23.1" customHeight="1">
      <c r="B997" s="746" t="s">
        <v>595</v>
      </c>
      <c r="C997" s="747"/>
      <c r="D997" s="747"/>
      <c r="E997" s="747"/>
      <c r="F997" s="747"/>
      <c r="G997" s="747"/>
      <c r="H997" s="867" t="s">
        <v>184</v>
      </c>
      <c r="I997" s="868"/>
      <c r="J997" s="868"/>
      <c r="K997" s="868"/>
      <c r="L997" s="869"/>
      <c r="M997" s="746" t="s">
        <v>254</v>
      </c>
      <c r="N997" s="747"/>
      <c r="O997" s="747"/>
      <c r="P997" s="747"/>
      <c r="Q997" s="748"/>
      <c r="R997" s="870">
        <f>IF(ISBLANK('6桁'!R997)=TRUE,"",VLOOKUP(パターン表!R997, 'パターン別掛け率（入力）'!$C$3:$I$302, 7, FALSE))</f>
        <v>100</v>
      </c>
      <c r="S997" s="871" t="str">
        <f>IF(ISBLANK('6桁'!S997)=TRUE,"",VLOOKUP(パターン表!S997, 'パターン別掛け率（入力）'!$C$3:$I$302, 7, FALSE))</f>
        <v/>
      </c>
      <c r="T997" s="871" t="str">
        <f>IF(ISBLANK('6桁'!T997)=TRUE,"",VLOOKUP(パターン表!T997, 'パターン別掛け率（入力）'!$C$3:$I$302, 7, FALSE))</f>
        <v/>
      </c>
      <c r="U997" s="872" t="str">
        <f>IF(ISBLANK('6桁'!U997)=TRUE,"",VLOOKUP(パターン表!U997, 'パターン別掛け率（入力）'!$C$3:$I$302, 7, FALSE))</f>
        <v/>
      </c>
      <c r="V997" s="83"/>
      <c r="W997" s="265"/>
      <c r="X997" s="4"/>
    </row>
    <row r="998" spans="2:24" ht="23.1" customHeight="1">
      <c r="B998" s="746"/>
      <c r="C998" s="747"/>
      <c r="D998" s="747"/>
      <c r="E998" s="747"/>
      <c r="F998" s="747"/>
      <c r="G998" s="747"/>
      <c r="H998" s="873" t="s">
        <v>431</v>
      </c>
      <c r="I998" s="874"/>
      <c r="J998" s="874"/>
      <c r="K998" s="874"/>
      <c r="L998" s="875"/>
      <c r="M998" s="746"/>
      <c r="N998" s="747"/>
      <c r="O998" s="747"/>
      <c r="P998" s="747"/>
      <c r="Q998" s="748"/>
      <c r="R998" s="876">
        <f>IF(ISBLANK('6桁'!R998)=TRUE,"",VLOOKUP(パターン表!R998, 'パターン別掛け率（入力）'!$C$3:$I$302, 7, FALSE))</f>
        <v>100</v>
      </c>
      <c r="S998" s="877" t="str">
        <f>IF(ISBLANK('6桁'!S998)=TRUE,"",VLOOKUP(パターン表!S998, 'パターン別掛け率（入力）'!$C$3:$I$302, 7, FALSE))</f>
        <v/>
      </c>
      <c r="T998" s="877" t="str">
        <f>IF(ISBLANK('6桁'!T998)=TRUE,"",VLOOKUP(パターン表!T998, 'パターン別掛け率（入力）'!$C$3:$I$302, 7, FALSE))</f>
        <v/>
      </c>
      <c r="U998" s="878" t="str">
        <f>IF(ISBLANK('6桁'!U998)=TRUE,"",VLOOKUP(パターン表!U998, 'パターン別掛け率（入力）'!$C$3:$I$302, 7, FALSE))</f>
        <v/>
      </c>
      <c r="V998" s="83"/>
      <c r="W998" s="265"/>
      <c r="X998" s="4"/>
    </row>
    <row r="999" spans="2:24" ht="23.1" customHeight="1">
      <c r="B999" s="746" t="s">
        <v>1102</v>
      </c>
      <c r="C999" s="747"/>
      <c r="D999" s="747"/>
      <c r="E999" s="747"/>
      <c r="F999" s="747"/>
      <c r="G999" s="747"/>
      <c r="H999" s="879" t="s">
        <v>183</v>
      </c>
      <c r="I999" s="880"/>
      <c r="J999" s="880"/>
      <c r="K999" s="880"/>
      <c r="L999" s="881"/>
      <c r="M999" s="746" t="s">
        <v>602</v>
      </c>
      <c r="N999" s="747"/>
      <c r="O999" s="747"/>
      <c r="P999" s="747"/>
      <c r="Q999" s="748"/>
      <c r="R999" s="882">
        <f>IF(ISBLANK('6桁'!R999)=TRUE,"",VLOOKUP(パターン表!R999, 'パターン別掛け率（入力）'!$C$3:$I$302, 7, FALSE))</f>
        <v>100</v>
      </c>
      <c r="S999" s="883" t="str">
        <f>IF(ISBLANK('6桁'!S999)=TRUE,"",VLOOKUP(パターン表!S999, 'パターン別掛け率（入力）'!$C$3:$I$302, 7, FALSE))</f>
        <v/>
      </c>
      <c r="T999" s="883" t="str">
        <f>IF(ISBLANK('6桁'!T999)=TRUE,"",VLOOKUP(パターン表!T999, 'パターン別掛け率（入力）'!$C$3:$I$302, 7, FALSE))</f>
        <v/>
      </c>
      <c r="U999" s="884" t="str">
        <f>IF(ISBLANK('6桁'!U999)=TRUE,"",VLOOKUP(パターン表!U999, 'パターン別掛け率（入力）'!$C$3:$I$302, 7, FALSE))</f>
        <v/>
      </c>
      <c r="V999" s="83"/>
      <c r="W999" s="265"/>
      <c r="X999" s="4"/>
    </row>
    <row r="1000" spans="2:24" ht="23.1" customHeight="1">
      <c r="B1000" s="842" t="s">
        <v>596</v>
      </c>
      <c r="C1000" s="843"/>
      <c r="D1000" s="843"/>
      <c r="E1000" s="843"/>
      <c r="F1000" s="843"/>
      <c r="G1000" s="844"/>
      <c r="H1000" s="867" t="s">
        <v>431</v>
      </c>
      <c r="I1000" s="868"/>
      <c r="J1000" s="868"/>
      <c r="K1000" s="868"/>
      <c r="L1000" s="869"/>
      <c r="M1000" s="746" t="s">
        <v>254</v>
      </c>
      <c r="N1000" s="747"/>
      <c r="O1000" s="747"/>
      <c r="P1000" s="747"/>
      <c r="Q1000" s="748"/>
      <c r="R1000" s="870">
        <f>IF(ISBLANK('6桁'!R1000)=TRUE,"",VLOOKUP(パターン表!R1000, 'パターン別掛け率（入力）'!$C$3:$I$302, 7, FALSE))</f>
        <v>100</v>
      </c>
      <c r="S1000" s="871" t="str">
        <f>IF(ISBLANK('6桁'!S1000)=TRUE,"",VLOOKUP(パターン表!S1000, 'パターン別掛け率（入力）'!$C$3:$I$302, 7, FALSE))</f>
        <v/>
      </c>
      <c r="T1000" s="871" t="str">
        <f>IF(ISBLANK('6桁'!T1000)=TRUE,"",VLOOKUP(パターン表!T1000, 'パターン別掛け率（入力）'!$C$3:$I$302, 7, FALSE))</f>
        <v/>
      </c>
      <c r="U1000" s="872" t="str">
        <f>IF(ISBLANK('6桁'!U1000)=TRUE,"",VLOOKUP(パターン表!U1000, 'パターン別掛け率（入力）'!$C$3:$I$302, 7, FALSE))</f>
        <v/>
      </c>
      <c r="V1000" s="83"/>
      <c r="W1000" s="265"/>
      <c r="X1000" s="4"/>
    </row>
    <row r="1001" spans="2:24" ht="23.1" customHeight="1">
      <c r="B1001" s="806"/>
      <c r="C1001" s="807"/>
      <c r="D1001" s="807"/>
      <c r="E1001" s="807"/>
      <c r="F1001" s="807"/>
      <c r="G1001" s="808"/>
      <c r="H1001" s="873" t="s">
        <v>1383</v>
      </c>
      <c r="I1001" s="874"/>
      <c r="J1001" s="874"/>
      <c r="K1001" s="874"/>
      <c r="L1001" s="875"/>
      <c r="M1001" s="746" t="s">
        <v>323</v>
      </c>
      <c r="N1001" s="747"/>
      <c r="O1001" s="747"/>
      <c r="P1001" s="747"/>
      <c r="Q1001" s="748"/>
      <c r="R1001" s="876">
        <f>IF(ISBLANK('6桁'!R1001)=TRUE,"",VLOOKUP(パターン表!R1001, 'パターン別掛け率（入力）'!$C$3:$I$302, 7, FALSE))</f>
        <v>100</v>
      </c>
      <c r="S1001" s="877" t="str">
        <f>IF(ISBLANK('6桁'!S1001)=TRUE,"",VLOOKUP(パターン表!S1001, 'パターン別掛け率（入力）'!$C$3:$I$302, 7, FALSE))</f>
        <v/>
      </c>
      <c r="T1001" s="877" t="str">
        <f>IF(ISBLANK('6桁'!T1001)=TRUE,"",VLOOKUP(パターン表!T1001, 'パターン別掛け率（入力）'!$C$3:$I$302, 7, FALSE))</f>
        <v/>
      </c>
      <c r="U1001" s="878" t="str">
        <f>IF(ISBLANK('6桁'!U1001)=TRUE,"",VLOOKUP(パターン表!U1001, 'パターン別掛け率（入力）'!$C$3:$I$302, 7, FALSE))</f>
        <v/>
      </c>
      <c r="V1001" s="83"/>
      <c r="W1001" s="265"/>
      <c r="X1001" s="4"/>
    </row>
    <row r="1002" spans="2:24" ht="23.1" customHeight="1">
      <c r="B1002" s="746" t="s">
        <v>1101</v>
      </c>
      <c r="C1002" s="747"/>
      <c r="D1002" s="747"/>
      <c r="E1002" s="747"/>
      <c r="F1002" s="747"/>
      <c r="G1002" s="747"/>
      <c r="H1002" s="879" t="s">
        <v>1360</v>
      </c>
      <c r="I1002" s="880"/>
      <c r="J1002" s="880"/>
      <c r="K1002" s="880"/>
      <c r="L1002" s="881"/>
      <c r="M1002" s="746" t="s">
        <v>323</v>
      </c>
      <c r="N1002" s="747"/>
      <c r="O1002" s="747"/>
      <c r="P1002" s="747"/>
      <c r="Q1002" s="748"/>
      <c r="R1002" s="882">
        <f>IF(ISBLANK('6桁'!R1002)=TRUE,"",VLOOKUP(パターン表!R1002, 'パターン別掛け率（入力）'!$C$3:$I$302, 7, FALSE))</f>
        <v>100</v>
      </c>
      <c r="S1002" s="883" t="str">
        <f>IF(ISBLANK('6桁'!S1002)=TRUE,"",VLOOKUP(パターン表!S1002, 'パターン別掛け率（入力）'!$C$3:$I$302, 7, FALSE))</f>
        <v/>
      </c>
      <c r="T1002" s="883" t="str">
        <f>IF(ISBLANK('6桁'!T1002)=TRUE,"",VLOOKUP(パターン表!T1002, 'パターン別掛け率（入力）'!$C$3:$I$302, 7, FALSE))</f>
        <v/>
      </c>
      <c r="U1002" s="884" t="str">
        <f>IF(ISBLANK('6桁'!U1002)=TRUE,"",VLOOKUP(パターン表!U1002, 'パターン別掛け率（入力）'!$C$3:$I$302, 7, FALSE))</f>
        <v/>
      </c>
      <c r="V1002" s="83"/>
      <c r="W1002" s="265"/>
      <c r="X1002" s="4"/>
    </row>
    <row r="1003" spans="2:24" ht="23.1" customHeight="1">
      <c r="B1003" s="746" t="s">
        <v>989</v>
      </c>
      <c r="C1003" s="747"/>
      <c r="D1003" s="747"/>
      <c r="E1003" s="747"/>
      <c r="F1003" s="747"/>
      <c r="G1003" s="747"/>
      <c r="H1003" s="867" t="s">
        <v>1052</v>
      </c>
      <c r="I1003" s="868"/>
      <c r="J1003" s="868"/>
      <c r="K1003" s="868"/>
      <c r="L1003" s="869"/>
      <c r="M1003" s="746" t="s">
        <v>1055</v>
      </c>
      <c r="N1003" s="747"/>
      <c r="O1003" s="747"/>
      <c r="P1003" s="747"/>
      <c r="Q1003" s="748"/>
      <c r="R1003" s="870">
        <f>IF(ISBLANK('6桁'!R1003)=TRUE,"",VLOOKUP(パターン表!R1003, 'パターン別掛け率（入力）'!$C$3:$I$302, 7, FALSE))</f>
        <v>100</v>
      </c>
      <c r="S1003" s="871" t="str">
        <f>IF(ISBLANK('6桁'!S1003)=TRUE,"",VLOOKUP(パターン表!S1003, 'パターン別掛け率（入力）'!$C$3:$I$302, 7, FALSE))</f>
        <v/>
      </c>
      <c r="T1003" s="871" t="str">
        <f>IF(ISBLANK('6桁'!T1003)=TRUE,"",VLOOKUP(パターン表!T1003, 'パターン別掛け率（入力）'!$C$3:$I$302, 7, FALSE))</f>
        <v/>
      </c>
      <c r="U1003" s="872" t="str">
        <f>IF(ISBLANK('6桁'!U1003)=TRUE,"",VLOOKUP(パターン表!U1003, 'パターン別掛け率（入力）'!$C$3:$I$302, 7, FALSE))</f>
        <v/>
      </c>
      <c r="V1003" s="83"/>
      <c r="W1003" s="265"/>
      <c r="X1003" s="4"/>
    </row>
    <row r="1004" spans="2:24" ht="23.1" customHeight="1">
      <c r="B1004" s="746"/>
      <c r="C1004" s="747"/>
      <c r="D1004" s="747"/>
      <c r="E1004" s="747"/>
      <c r="F1004" s="747"/>
      <c r="G1004" s="747"/>
      <c r="H1004" s="873" t="s">
        <v>558</v>
      </c>
      <c r="I1004" s="874"/>
      <c r="J1004" s="874"/>
      <c r="K1004" s="874"/>
      <c r="L1004" s="875"/>
      <c r="M1004" s="746" t="s">
        <v>545</v>
      </c>
      <c r="N1004" s="747"/>
      <c r="O1004" s="747"/>
      <c r="P1004" s="747"/>
      <c r="Q1004" s="748"/>
      <c r="R1004" s="876">
        <f>IF(ISBLANK('6桁'!R1004)=TRUE,"",VLOOKUP(パターン表!R1004, 'パターン別掛け率（入力）'!$C$3:$I$302, 7, FALSE))</f>
        <v>100</v>
      </c>
      <c r="S1004" s="877" t="str">
        <f>IF(ISBLANK('6桁'!S1004)=TRUE,"",VLOOKUP(パターン表!S1004, 'パターン別掛け率（入力）'!$C$3:$I$302, 7, FALSE))</f>
        <v/>
      </c>
      <c r="T1004" s="877" t="str">
        <f>IF(ISBLANK('6桁'!T1004)=TRUE,"",VLOOKUP(パターン表!T1004, 'パターン別掛け率（入力）'!$C$3:$I$302, 7, FALSE))</f>
        <v/>
      </c>
      <c r="U1004" s="878" t="str">
        <f>IF(ISBLANK('6桁'!U1004)=TRUE,"",VLOOKUP(パターン表!U1004, 'パターン別掛け率（入力）'!$C$3:$I$302, 7, FALSE))</f>
        <v/>
      </c>
      <c r="V1004" s="83"/>
      <c r="W1004" s="265"/>
      <c r="X1004" s="4"/>
    </row>
    <row r="1005" spans="2:24" ht="23.1" customHeight="1">
      <c r="B1005" s="746" t="s">
        <v>1161</v>
      </c>
      <c r="C1005" s="747"/>
      <c r="D1005" s="747"/>
      <c r="E1005" s="747"/>
      <c r="F1005" s="747"/>
      <c r="G1005" s="747"/>
      <c r="H1005" s="879" t="s">
        <v>715</v>
      </c>
      <c r="I1005" s="880"/>
      <c r="J1005" s="880"/>
      <c r="K1005" s="880"/>
      <c r="L1005" s="881"/>
      <c r="M1005" s="746" t="s">
        <v>1361</v>
      </c>
      <c r="N1005" s="747"/>
      <c r="O1005" s="747"/>
      <c r="P1005" s="747"/>
      <c r="Q1005" s="748"/>
      <c r="R1005" s="882">
        <f>IF(ISBLANK('6桁'!R1005)=TRUE,"",VLOOKUP(パターン表!R1005, 'パターン別掛け率（入力）'!$C$3:$I$302, 7, FALSE))</f>
        <v>100</v>
      </c>
      <c r="S1005" s="883" t="str">
        <f>IF(ISBLANK('6桁'!S1005)=TRUE,"",VLOOKUP(パターン表!S1005, 'パターン別掛け率（入力）'!$C$3:$I$302, 7, FALSE))</f>
        <v/>
      </c>
      <c r="T1005" s="883" t="str">
        <f>IF(ISBLANK('6桁'!T1005)=TRUE,"",VLOOKUP(パターン表!T1005, 'パターン別掛け率（入力）'!$C$3:$I$302, 7, FALSE))</f>
        <v/>
      </c>
      <c r="U1005" s="884" t="str">
        <f>IF(ISBLANK('6桁'!U1005)=TRUE,"",VLOOKUP(パターン表!U1005, 'パターン別掛け率（入力）'!$C$3:$I$302, 7, FALSE))</f>
        <v/>
      </c>
      <c r="V1005" s="83"/>
      <c r="W1005" s="265"/>
      <c r="X1005" s="4"/>
    </row>
    <row r="1006" spans="2:24" ht="23.1" customHeight="1">
      <c r="B1006" s="746" t="s">
        <v>1162</v>
      </c>
      <c r="C1006" s="747"/>
      <c r="D1006" s="747"/>
      <c r="E1006" s="747"/>
      <c r="F1006" s="747"/>
      <c r="G1006" s="747"/>
      <c r="H1006" s="879" t="s">
        <v>181</v>
      </c>
      <c r="I1006" s="880"/>
      <c r="J1006" s="880"/>
      <c r="K1006" s="880"/>
      <c r="L1006" s="881"/>
      <c r="M1006" s="746" t="s">
        <v>254</v>
      </c>
      <c r="N1006" s="747"/>
      <c r="O1006" s="747"/>
      <c r="P1006" s="747"/>
      <c r="Q1006" s="748"/>
      <c r="R1006" s="882">
        <f>IF(ISBLANK('6桁'!R1006)=TRUE,"",VLOOKUP(パターン表!R1006, 'パターン別掛け率（入力）'!$C$3:$I$302, 7, FALSE))</f>
        <v>100</v>
      </c>
      <c r="S1006" s="883" t="str">
        <f>IF(ISBLANK('6桁'!S1006)=TRUE,"",VLOOKUP(パターン表!S1006, 'パターン別掛け率（入力）'!$C$3:$I$302, 7, FALSE))</f>
        <v/>
      </c>
      <c r="T1006" s="883" t="str">
        <f>IF(ISBLANK('6桁'!T1006)=TRUE,"",VLOOKUP(パターン表!T1006, 'パターン別掛け率（入力）'!$C$3:$I$302, 7, FALSE))</f>
        <v/>
      </c>
      <c r="U1006" s="884" t="str">
        <f>IF(ISBLANK('6桁'!U1006)=TRUE,"",VLOOKUP(パターン表!U1006, 'パターン別掛け率（入力）'!$C$3:$I$302, 7, FALSE))</f>
        <v/>
      </c>
      <c r="V1006" s="83"/>
      <c r="W1006" s="265"/>
      <c r="X1006" s="4"/>
    </row>
    <row r="1007" spans="2:24" ht="23.1" customHeight="1">
      <c r="B1007" s="746" t="s">
        <v>1163</v>
      </c>
      <c r="C1007" s="747"/>
      <c r="D1007" s="747"/>
      <c r="E1007" s="747"/>
      <c r="F1007" s="747"/>
      <c r="G1007" s="747"/>
      <c r="H1007" s="879" t="s">
        <v>677</v>
      </c>
      <c r="I1007" s="880"/>
      <c r="J1007" s="880"/>
      <c r="K1007" s="880"/>
      <c r="L1007" s="881"/>
      <c r="M1007" s="746" t="s">
        <v>603</v>
      </c>
      <c r="N1007" s="747"/>
      <c r="O1007" s="747"/>
      <c r="P1007" s="747"/>
      <c r="Q1007" s="748"/>
      <c r="R1007" s="882">
        <f>IF(ISBLANK('6桁'!R1007)=TRUE,"",VLOOKUP(パターン表!R1007, 'パターン別掛け率（入力）'!$C$3:$I$302, 7, FALSE))</f>
        <v>100</v>
      </c>
      <c r="S1007" s="883" t="str">
        <f>IF(ISBLANK('6桁'!S1007)=TRUE,"",VLOOKUP(パターン表!S1007, 'パターン別掛け率（入力）'!$C$3:$I$302, 7, FALSE))</f>
        <v/>
      </c>
      <c r="T1007" s="883" t="str">
        <f>IF(ISBLANK('6桁'!T1007)=TRUE,"",VLOOKUP(パターン表!T1007, 'パターン別掛け率（入力）'!$C$3:$I$302, 7, FALSE))</f>
        <v/>
      </c>
      <c r="U1007" s="884" t="str">
        <f>IF(ISBLANK('6桁'!U1007)=TRUE,"",VLOOKUP(パターン表!U1007, 'パターン別掛け率（入力）'!$C$3:$I$302, 7, FALSE))</f>
        <v/>
      </c>
      <c r="V1007" s="83"/>
      <c r="W1007" s="265"/>
      <c r="X1007" s="4"/>
    </row>
    <row r="1008" spans="2:24" ht="23.1" customHeight="1">
      <c r="B1008" s="746" t="s">
        <v>1164</v>
      </c>
      <c r="C1008" s="747"/>
      <c r="D1008" s="747"/>
      <c r="E1008" s="747"/>
      <c r="F1008" s="747"/>
      <c r="G1008" s="747"/>
      <c r="H1008" s="879" t="s">
        <v>432</v>
      </c>
      <c r="I1008" s="880"/>
      <c r="J1008" s="880"/>
      <c r="K1008" s="880"/>
      <c r="L1008" s="881"/>
      <c r="M1008" s="746" t="s">
        <v>323</v>
      </c>
      <c r="N1008" s="747"/>
      <c r="O1008" s="747"/>
      <c r="P1008" s="747"/>
      <c r="Q1008" s="748"/>
      <c r="R1008" s="882">
        <f>IF(ISBLANK('6桁'!R1008)=TRUE,"",VLOOKUP(パターン表!R1008, 'パターン別掛け率（入力）'!$C$3:$I$302, 7, FALSE))</f>
        <v>100</v>
      </c>
      <c r="S1008" s="883" t="str">
        <f>IF(ISBLANK('6桁'!S1008)=TRUE,"",VLOOKUP(パターン表!S1008, 'パターン別掛け率（入力）'!$C$3:$I$302, 7, FALSE))</f>
        <v/>
      </c>
      <c r="T1008" s="883" t="str">
        <f>IF(ISBLANK('6桁'!T1008)=TRUE,"",VLOOKUP(パターン表!T1008, 'パターン別掛け率（入力）'!$C$3:$I$302, 7, FALSE))</f>
        <v/>
      </c>
      <c r="U1008" s="884" t="str">
        <f>IF(ISBLANK('6桁'!U1008)=TRUE,"",VLOOKUP(パターン表!U1008, 'パターン別掛け率（入力）'!$C$3:$I$302, 7, FALSE))</f>
        <v/>
      </c>
      <c r="V1008" s="83"/>
      <c r="W1008" s="265"/>
      <c r="X1008" s="4"/>
    </row>
    <row r="1009" spans="2:24" ht="23.1" customHeight="1">
      <c r="B1009" s="746" t="s">
        <v>1165</v>
      </c>
      <c r="C1009" s="747"/>
      <c r="D1009" s="747"/>
      <c r="E1009" s="747"/>
      <c r="F1009" s="747"/>
      <c r="G1009" s="747"/>
      <c r="H1009" s="806" t="s">
        <v>558</v>
      </c>
      <c r="I1009" s="807"/>
      <c r="J1009" s="807"/>
      <c r="K1009" s="807"/>
      <c r="L1009" s="808"/>
      <c r="M1009" s="746" t="s">
        <v>545</v>
      </c>
      <c r="N1009" s="747"/>
      <c r="O1009" s="747"/>
      <c r="P1009" s="747"/>
      <c r="Q1009" s="748"/>
      <c r="R1009" s="845">
        <f>IF(ISBLANK('6桁'!R1009)=TRUE,"",VLOOKUP(パターン表!R1009, 'パターン別掛け率（入力）'!$C$3:$I$302, 7, FALSE))</f>
        <v>100</v>
      </c>
      <c r="S1009" s="846" t="str">
        <f>IF(ISBLANK('6桁'!S1009)=TRUE,"",VLOOKUP(パターン表!S1009, 'パターン別掛け率（入力）'!$C$3:$I$302, 7, FALSE))</f>
        <v/>
      </c>
      <c r="T1009" s="846" t="str">
        <f>IF(ISBLANK('6桁'!T1009)=TRUE,"",VLOOKUP(パターン表!T1009, 'パターン別掛け率（入力）'!$C$3:$I$302, 7, FALSE))</f>
        <v/>
      </c>
      <c r="U1009" s="847" t="str">
        <f>IF(ISBLANK('6桁'!U1009)=TRUE,"",VLOOKUP(パターン表!U1009, 'パターン別掛け率（入力）'!$C$3:$I$302, 7, FALSE))</f>
        <v/>
      </c>
      <c r="V1009" s="83"/>
      <c r="W1009" s="265"/>
      <c r="X1009" s="4"/>
    </row>
    <row r="1010" spans="2:24" ht="23.1" customHeight="1">
      <c r="B1010" s="746" t="s">
        <v>597</v>
      </c>
      <c r="C1010" s="747"/>
      <c r="D1010" s="747"/>
      <c r="E1010" s="747"/>
      <c r="F1010" s="747"/>
      <c r="G1010" s="748"/>
      <c r="H1010" s="810" t="s">
        <v>1184</v>
      </c>
      <c r="I1010" s="811"/>
      <c r="J1010" s="811"/>
      <c r="K1010" s="811"/>
      <c r="L1010" s="812"/>
      <c r="M1010" s="810" t="s">
        <v>2144</v>
      </c>
      <c r="N1010" s="811"/>
      <c r="O1010" s="811"/>
      <c r="P1010" s="811"/>
      <c r="Q1010" s="812"/>
      <c r="R1010" s="833">
        <f>IF(ISBLANK('6桁'!R1010)=TRUE,"",VLOOKUP(パターン表!R1010, 'パターン別掛け率（入力）'!$C$3:$I$302, 7, FALSE))</f>
        <v>100</v>
      </c>
      <c r="S1010" s="834" t="str">
        <f>IF(ISBLANK('6桁'!S1010)=TRUE,"",VLOOKUP(パターン表!S1010, 'パターン別掛け率（入力）'!$C$3:$I$302, 7, FALSE))</f>
        <v/>
      </c>
      <c r="T1010" s="834" t="str">
        <f>IF(ISBLANK('6桁'!T1010)=TRUE,"",VLOOKUP(パターン表!T1010, 'パターン別掛け率（入力）'!$C$3:$I$302, 7, FALSE))</f>
        <v/>
      </c>
      <c r="U1010" s="835" t="str">
        <f>IF(ISBLANK('6桁'!U1010)=TRUE,"",VLOOKUP(パターン表!U1010, 'パターン別掛け率（入力）'!$C$3:$I$302, 7, FALSE))</f>
        <v/>
      </c>
      <c r="V1010" s="83"/>
      <c r="W1010" s="265"/>
      <c r="X1010" s="4"/>
    </row>
    <row r="1011" spans="2:24" ht="23.1" customHeight="1">
      <c r="B1011" s="746"/>
      <c r="C1011" s="747"/>
      <c r="D1011" s="747"/>
      <c r="E1011" s="747"/>
      <c r="F1011" s="747"/>
      <c r="G1011" s="748"/>
      <c r="H1011" s="766" t="s">
        <v>1185</v>
      </c>
      <c r="I1011" s="767"/>
      <c r="J1011" s="767"/>
      <c r="K1011" s="767"/>
      <c r="L1011" s="768"/>
      <c r="M1011" s="766"/>
      <c r="N1011" s="767"/>
      <c r="O1011" s="767"/>
      <c r="P1011" s="767"/>
      <c r="Q1011" s="768"/>
      <c r="R1011" s="827">
        <f>IF(ISBLANK('6桁'!R1011)=TRUE,"",VLOOKUP(パターン表!R1011, 'パターン別掛け率（入力）'!$C$3:$I$302, 7, FALSE))</f>
        <v>100</v>
      </c>
      <c r="S1011" s="828" t="str">
        <f>IF(ISBLANK('6桁'!S1011)=TRUE,"",VLOOKUP(パターン表!S1011, 'パターン別掛け率（入力）'!$C$3:$I$302, 7, FALSE))</f>
        <v/>
      </c>
      <c r="T1011" s="828" t="str">
        <f>IF(ISBLANK('6桁'!T1011)=TRUE,"",VLOOKUP(パターン表!T1011, 'パターン別掛け率（入力）'!$C$3:$I$302, 7, FALSE))</f>
        <v/>
      </c>
      <c r="U1011" s="829" t="str">
        <f>IF(ISBLANK('6桁'!U1011)=TRUE,"",VLOOKUP(パターン表!U1011, 'パターン別掛け率（入力）'!$C$3:$I$302, 7, FALSE))</f>
        <v/>
      </c>
      <c r="V1011" s="83"/>
      <c r="W1011" s="265"/>
      <c r="X1011" s="4"/>
    </row>
    <row r="1012" spans="2:24" ht="23.1" customHeight="1">
      <c r="B1012" s="746" t="s">
        <v>958</v>
      </c>
      <c r="C1012" s="747"/>
      <c r="D1012" s="747"/>
      <c r="E1012" s="747"/>
      <c r="F1012" s="747"/>
      <c r="G1012" s="748"/>
      <c r="H1012" s="810" t="s">
        <v>562</v>
      </c>
      <c r="I1012" s="811"/>
      <c r="J1012" s="811"/>
      <c r="K1012" s="811"/>
      <c r="L1012" s="812"/>
      <c r="M1012" s="746" t="s">
        <v>1056</v>
      </c>
      <c r="N1012" s="747"/>
      <c r="O1012" s="747"/>
      <c r="P1012" s="747"/>
      <c r="Q1012" s="748"/>
      <c r="R1012" s="833">
        <f>IF(ISBLANK('6桁'!R1012)=TRUE,"",VLOOKUP(パターン表!R1012, 'パターン別掛け率（入力）'!$C$3:$I$302, 7, FALSE))</f>
        <v>100</v>
      </c>
      <c r="S1012" s="834" t="str">
        <f>IF(ISBLANK('6桁'!S1012)=TRUE,"",VLOOKUP(パターン表!S1012, 'パターン別掛け率（入力）'!$C$3:$I$302, 7, FALSE))</f>
        <v/>
      </c>
      <c r="T1012" s="834" t="str">
        <f>IF(ISBLANK('6桁'!T1012)=TRUE,"",VLOOKUP(パターン表!T1012, 'パターン別掛け率（入力）'!$C$3:$I$302, 7, FALSE))</f>
        <v/>
      </c>
      <c r="U1012" s="835" t="str">
        <f>IF(ISBLANK('6桁'!U1012)=TRUE,"",VLOOKUP(パターン表!U1012, 'パターン別掛け率（入力）'!$C$3:$I$302, 7, FALSE))</f>
        <v/>
      </c>
      <c r="V1012" s="83"/>
      <c r="W1012" s="265"/>
      <c r="X1012" s="4"/>
    </row>
    <row r="1013" spans="2:24" ht="23.1" customHeight="1">
      <c r="B1013" s="746"/>
      <c r="C1013" s="747"/>
      <c r="D1013" s="747"/>
      <c r="E1013" s="747"/>
      <c r="F1013" s="747"/>
      <c r="G1013" s="748"/>
      <c r="H1013" s="806" t="s">
        <v>586</v>
      </c>
      <c r="I1013" s="807"/>
      <c r="J1013" s="807"/>
      <c r="K1013" s="807"/>
      <c r="L1013" s="808"/>
      <c r="M1013" s="746" t="s">
        <v>1056</v>
      </c>
      <c r="N1013" s="747"/>
      <c r="O1013" s="747"/>
      <c r="P1013" s="747"/>
      <c r="Q1013" s="748"/>
      <c r="R1013" s="845">
        <f>IF(ISBLANK('6桁'!R1013)=TRUE,"",VLOOKUP(パターン表!R1013, 'パターン別掛け率（入力）'!$C$3:$I$302, 7, FALSE))</f>
        <v>100</v>
      </c>
      <c r="S1013" s="846" t="str">
        <f>IF(ISBLANK('6桁'!S1013)=TRUE,"",VLOOKUP(パターン表!S1013, 'パターン別掛け率（入力）'!$C$3:$I$302, 7, FALSE))</f>
        <v/>
      </c>
      <c r="T1013" s="846" t="str">
        <f>IF(ISBLANK('6桁'!T1013)=TRUE,"",VLOOKUP(パターン表!T1013, 'パターン別掛け率（入力）'!$C$3:$I$302, 7, FALSE))</f>
        <v/>
      </c>
      <c r="U1013" s="847" t="str">
        <f>IF(ISBLANK('6桁'!U1013)=TRUE,"",VLOOKUP(パターン表!U1013, 'パターン別掛け率（入力）'!$C$3:$I$302, 7, FALSE))</f>
        <v/>
      </c>
      <c r="V1013" s="83"/>
      <c r="W1013" s="265"/>
      <c r="X1013" s="4"/>
    </row>
    <row r="1014" spans="2:24" ht="23.1" customHeight="1">
      <c r="B1014" s="746" t="s">
        <v>1166</v>
      </c>
      <c r="C1014" s="747"/>
      <c r="D1014" s="747"/>
      <c r="E1014" s="747"/>
      <c r="F1014" s="747"/>
      <c r="G1014" s="748"/>
      <c r="H1014" s="806" t="s">
        <v>411</v>
      </c>
      <c r="I1014" s="807"/>
      <c r="J1014" s="807"/>
      <c r="K1014" s="807"/>
      <c r="L1014" s="808"/>
      <c r="M1014" s="746" t="s">
        <v>605</v>
      </c>
      <c r="N1014" s="747"/>
      <c r="O1014" s="747"/>
      <c r="P1014" s="747"/>
      <c r="Q1014" s="748"/>
      <c r="R1014" s="845">
        <f>IF(ISBLANK('6桁'!R1014)=TRUE,"",VLOOKUP(パターン表!R1014, 'パターン別掛け率（入力）'!$C$3:$I$302, 7, FALSE))</f>
        <v>100</v>
      </c>
      <c r="S1014" s="846" t="str">
        <f>IF(ISBLANK('6桁'!S1014)=TRUE,"",VLOOKUP(パターン表!S1014, 'パターン別掛け率（入力）'!$C$3:$I$302, 7, FALSE))</f>
        <v/>
      </c>
      <c r="T1014" s="846" t="str">
        <f>IF(ISBLANK('6桁'!T1014)=TRUE,"",VLOOKUP(パターン表!T1014, 'パターン別掛け率（入力）'!$C$3:$I$302, 7, FALSE))</f>
        <v/>
      </c>
      <c r="U1014" s="847" t="str">
        <f>IF(ISBLANK('6桁'!U1014)=TRUE,"",VLOOKUP(パターン表!U1014, 'パターン別掛け率（入力）'!$C$3:$I$302, 7, FALSE))</f>
        <v/>
      </c>
      <c r="V1014" s="83"/>
      <c r="W1014" s="265"/>
      <c r="X1014" s="4"/>
    </row>
    <row r="1015" spans="2:24" ht="23.1" customHeight="1">
      <c r="B1015" s="746" t="s">
        <v>1167</v>
      </c>
      <c r="C1015" s="747"/>
      <c r="D1015" s="747"/>
      <c r="E1015" s="747"/>
      <c r="F1015" s="747"/>
      <c r="G1015" s="748"/>
      <c r="H1015" s="806" t="s">
        <v>1385</v>
      </c>
      <c r="I1015" s="807"/>
      <c r="J1015" s="807"/>
      <c r="K1015" s="807"/>
      <c r="L1015" s="808"/>
      <c r="M1015" s="746" t="s">
        <v>255</v>
      </c>
      <c r="N1015" s="747"/>
      <c r="O1015" s="747"/>
      <c r="P1015" s="747"/>
      <c r="Q1015" s="748"/>
      <c r="R1015" s="845">
        <f>IF(ISBLANK('6桁'!R1015)=TRUE,"",VLOOKUP(パターン表!R1015, 'パターン別掛け率（入力）'!$C$3:$I$302, 7, FALSE))</f>
        <v>100</v>
      </c>
      <c r="S1015" s="846" t="str">
        <f>IF(ISBLANK('6桁'!S1015)=TRUE,"",VLOOKUP(パターン表!S1015, 'パターン別掛け率（入力）'!$C$3:$I$302, 7, FALSE))</f>
        <v/>
      </c>
      <c r="T1015" s="846" t="str">
        <f>IF(ISBLANK('6桁'!T1015)=TRUE,"",VLOOKUP(パターン表!T1015, 'パターン別掛け率（入力）'!$C$3:$I$302, 7, FALSE))</f>
        <v/>
      </c>
      <c r="U1015" s="847" t="str">
        <f>IF(ISBLANK('6桁'!U1015)=TRUE,"",VLOOKUP(パターン表!U1015, 'パターン別掛け率（入力）'!$C$3:$I$302, 7, FALSE))</f>
        <v/>
      </c>
      <c r="V1015" s="83"/>
      <c r="W1015" s="265"/>
      <c r="X1015" s="4"/>
    </row>
    <row r="1016" spans="2:24" ht="23.1" customHeight="1">
      <c r="B1016" s="746" t="s">
        <v>1357</v>
      </c>
      <c r="C1016" s="747"/>
      <c r="D1016" s="747"/>
      <c r="E1016" s="747"/>
      <c r="F1016" s="747"/>
      <c r="G1016" s="748"/>
      <c r="H1016" s="810" t="s">
        <v>1189</v>
      </c>
      <c r="I1016" s="811"/>
      <c r="J1016" s="811"/>
      <c r="K1016" s="811"/>
      <c r="L1016" s="812"/>
      <c r="M1016" s="746" t="s">
        <v>1362</v>
      </c>
      <c r="N1016" s="747"/>
      <c r="O1016" s="747"/>
      <c r="P1016" s="747"/>
      <c r="Q1016" s="748"/>
      <c r="R1016" s="833">
        <f>IF(ISBLANK('6桁'!R1016)=TRUE,"",VLOOKUP(パターン表!R1016, 'パターン別掛け率（入力）'!$C$3:$I$302, 7, FALSE))</f>
        <v>100</v>
      </c>
      <c r="S1016" s="834" t="str">
        <f>IF(ISBLANK('6桁'!S1016)=TRUE,"",VLOOKUP(パターン表!S1016, 'パターン別掛け率（入力）'!$C$3:$I$302, 7, FALSE))</f>
        <v/>
      </c>
      <c r="T1016" s="834" t="str">
        <f>IF(ISBLANK('6桁'!T1016)=TRUE,"",VLOOKUP(パターン表!T1016, 'パターン別掛け率（入力）'!$C$3:$I$302, 7, FALSE))</f>
        <v/>
      </c>
      <c r="U1016" s="835" t="str">
        <f>IF(ISBLANK('6桁'!U1016)=TRUE,"",VLOOKUP(パターン表!U1016, 'パターン別掛け率（入力）'!$C$3:$I$302, 7, FALSE))</f>
        <v/>
      </c>
      <c r="V1016" s="83"/>
      <c r="W1016" s="265"/>
      <c r="X1016" s="4"/>
    </row>
    <row r="1017" spans="2:24" ht="23.1" customHeight="1">
      <c r="B1017" s="746"/>
      <c r="C1017" s="747"/>
      <c r="D1017" s="747"/>
      <c r="E1017" s="747"/>
      <c r="F1017" s="747"/>
      <c r="G1017" s="748"/>
      <c r="H1017" s="806" t="s">
        <v>877</v>
      </c>
      <c r="I1017" s="807"/>
      <c r="J1017" s="807"/>
      <c r="K1017" s="807"/>
      <c r="L1017" s="808"/>
      <c r="M1017" s="746" t="s">
        <v>255</v>
      </c>
      <c r="N1017" s="747"/>
      <c r="O1017" s="747"/>
      <c r="P1017" s="747"/>
      <c r="Q1017" s="748"/>
      <c r="R1017" s="845">
        <f>IF(ISBLANK('6桁'!R1017)=TRUE,"",VLOOKUP(パターン表!R1017, 'パターン別掛け率（入力）'!$C$3:$I$302, 7, FALSE))</f>
        <v>100</v>
      </c>
      <c r="S1017" s="846" t="str">
        <f>IF(ISBLANK('6桁'!S1017)=TRUE,"",VLOOKUP(パターン表!S1017, 'パターン別掛け率（入力）'!$C$3:$I$302, 7, FALSE))</f>
        <v/>
      </c>
      <c r="T1017" s="846" t="str">
        <f>IF(ISBLANK('6桁'!T1017)=TRUE,"",VLOOKUP(パターン表!T1017, 'パターン別掛け率（入力）'!$C$3:$I$302, 7, FALSE))</f>
        <v/>
      </c>
      <c r="U1017" s="847" t="str">
        <f>IF(ISBLANK('6桁'!U1017)=TRUE,"",VLOOKUP(パターン表!U1017, 'パターン別掛け率（入力）'!$C$3:$I$302, 7, FALSE))</f>
        <v/>
      </c>
      <c r="V1017" s="83"/>
      <c r="W1017" s="265"/>
      <c r="X1017" s="4"/>
    </row>
    <row r="1018" spans="2:24" ht="23.1" customHeight="1">
      <c r="B1018" s="842" t="s">
        <v>1358</v>
      </c>
      <c r="C1018" s="843"/>
      <c r="D1018" s="843"/>
      <c r="E1018" s="843"/>
      <c r="F1018" s="843"/>
      <c r="G1018" s="844"/>
      <c r="H1018" s="810" t="s">
        <v>877</v>
      </c>
      <c r="I1018" s="811"/>
      <c r="J1018" s="811"/>
      <c r="K1018" s="811"/>
      <c r="L1018" s="812"/>
      <c r="M1018" s="746" t="s">
        <v>255</v>
      </c>
      <c r="N1018" s="747"/>
      <c r="O1018" s="747"/>
      <c r="P1018" s="747"/>
      <c r="Q1018" s="748"/>
      <c r="R1018" s="833">
        <f>IF(ISBLANK('6桁'!R1018)=TRUE,"",VLOOKUP(パターン表!R1018, 'パターン別掛け率（入力）'!$C$3:$I$302, 7, FALSE))</f>
        <v>100</v>
      </c>
      <c r="S1018" s="834" t="str">
        <f>IF(ISBLANK('6桁'!S1018)=TRUE,"",VLOOKUP(パターン表!S1018, 'パターン別掛け率（入力）'!$C$3:$I$302, 7, FALSE))</f>
        <v/>
      </c>
      <c r="T1018" s="834" t="str">
        <f>IF(ISBLANK('6桁'!T1018)=TRUE,"",VLOOKUP(パターン表!T1018, 'パターン別掛け率（入力）'!$C$3:$I$302, 7, FALSE))</f>
        <v/>
      </c>
      <c r="U1018" s="835" t="str">
        <f>IF(ISBLANK('6桁'!U1018)=TRUE,"",VLOOKUP(パターン表!U1018, 'パターン別掛け率（入力）'!$C$3:$I$302, 7, FALSE))</f>
        <v/>
      </c>
      <c r="V1018" s="83"/>
      <c r="W1018" s="265"/>
      <c r="X1018" s="4"/>
    </row>
    <row r="1019" spans="2:24" ht="23.1" customHeight="1">
      <c r="B1019" s="806"/>
      <c r="C1019" s="807"/>
      <c r="D1019" s="807"/>
      <c r="E1019" s="807"/>
      <c r="F1019" s="807"/>
      <c r="G1019" s="808"/>
      <c r="H1019" s="806" t="s">
        <v>878</v>
      </c>
      <c r="I1019" s="807"/>
      <c r="J1019" s="807"/>
      <c r="K1019" s="807"/>
      <c r="L1019" s="808"/>
      <c r="M1019" s="746" t="s">
        <v>876</v>
      </c>
      <c r="N1019" s="747"/>
      <c r="O1019" s="747"/>
      <c r="P1019" s="747"/>
      <c r="Q1019" s="748"/>
      <c r="R1019" s="845">
        <f>IF(ISBLANK('6桁'!R1019)=TRUE,"",VLOOKUP(パターン表!R1019, 'パターン別掛け率（入力）'!$C$3:$I$302, 7, FALSE))</f>
        <v>100</v>
      </c>
      <c r="S1019" s="846" t="str">
        <f>IF(ISBLANK('6桁'!S1019)=TRUE,"",VLOOKUP(パターン表!S1019, 'パターン別掛け率（入力）'!$C$3:$I$302, 7, FALSE))</f>
        <v/>
      </c>
      <c r="T1019" s="846" t="str">
        <f>IF(ISBLANK('6桁'!T1019)=TRUE,"",VLOOKUP(パターン表!T1019, 'パターン別掛け率（入力）'!$C$3:$I$302, 7, FALSE))</f>
        <v/>
      </c>
      <c r="U1019" s="847" t="str">
        <f>IF(ISBLANK('6桁'!U1019)=TRUE,"",VLOOKUP(パターン表!U1019, 'パターン別掛け率（入力）'!$C$3:$I$302, 7, FALSE))</f>
        <v/>
      </c>
      <c r="V1019" s="83"/>
      <c r="W1019" s="265"/>
      <c r="X1019" s="4"/>
    </row>
    <row r="1020" spans="2:24" ht="23.1" customHeight="1">
      <c r="B1020" s="285" t="s">
        <v>1168</v>
      </c>
      <c r="C1020" s="286"/>
      <c r="D1020" s="286"/>
      <c r="E1020" s="286"/>
      <c r="F1020" s="286"/>
      <c r="G1020" s="287"/>
      <c r="H1020" s="806" t="s">
        <v>600</v>
      </c>
      <c r="I1020" s="807"/>
      <c r="J1020" s="807"/>
      <c r="K1020" s="807"/>
      <c r="L1020" s="808"/>
      <c r="M1020" s="746" t="s">
        <v>255</v>
      </c>
      <c r="N1020" s="747"/>
      <c r="O1020" s="747"/>
      <c r="P1020" s="747"/>
      <c r="Q1020" s="748"/>
      <c r="R1020" s="845">
        <f>IF(ISBLANK('6桁'!R1020)=TRUE,"",VLOOKUP(パターン表!R1020, 'パターン別掛け率（入力）'!$C$3:$I$302, 7, FALSE))</f>
        <v>100</v>
      </c>
      <c r="S1020" s="846" t="str">
        <f>IF(ISBLANK('6桁'!S1020)=TRUE,"",VLOOKUP(パターン表!S1020, 'パターン別掛け率（入力）'!$C$3:$I$302, 7, FALSE))</f>
        <v/>
      </c>
      <c r="T1020" s="846" t="str">
        <f>IF(ISBLANK('6桁'!T1020)=TRUE,"",VLOOKUP(パターン表!T1020, 'パターン別掛け率（入力）'!$C$3:$I$302, 7, FALSE))</f>
        <v/>
      </c>
      <c r="U1020" s="847" t="str">
        <f>IF(ISBLANK('6桁'!U1020)=TRUE,"",VLOOKUP(パターン表!U1020, 'パターン別掛け率（入力）'!$C$3:$I$302, 7, FALSE))</f>
        <v/>
      </c>
      <c r="V1020" s="83"/>
      <c r="W1020" s="265"/>
      <c r="X1020" s="4"/>
    </row>
    <row r="1021" spans="2:24" ht="23.1" customHeight="1">
      <c r="B1021" s="842" t="s">
        <v>713</v>
      </c>
      <c r="C1021" s="843"/>
      <c r="D1021" s="843"/>
      <c r="E1021" s="843"/>
      <c r="F1021" s="843"/>
      <c r="G1021" s="844"/>
      <c r="H1021" s="810" t="s">
        <v>714</v>
      </c>
      <c r="I1021" s="811"/>
      <c r="J1021" s="811"/>
      <c r="K1021" s="811"/>
      <c r="L1021" s="812"/>
      <c r="M1021" s="746" t="s">
        <v>323</v>
      </c>
      <c r="N1021" s="747"/>
      <c r="O1021" s="747"/>
      <c r="P1021" s="747"/>
      <c r="Q1021" s="748"/>
      <c r="R1021" s="833">
        <f>IF(ISBLANK('6桁'!R1021)=TRUE,"",VLOOKUP(パターン表!R1021, 'パターン別掛け率（入力）'!$C$3:$I$302, 7, FALSE))</f>
        <v>100</v>
      </c>
      <c r="S1021" s="834" t="str">
        <f>IF(ISBLANK('6桁'!S1021)=TRUE,"",VLOOKUP(パターン表!S1021, 'パターン別掛け率（入力）'!$C$3:$I$302, 7, FALSE))</f>
        <v/>
      </c>
      <c r="T1021" s="834" t="str">
        <f>IF(ISBLANK('6桁'!T1021)=TRUE,"",VLOOKUP(パターン表!T1021, 'パターン別掛け率（入力）'!$C$3:$I$302, 7, FALSE))</f>
        <v/>
      </c>
      <c r="U1021" s="835" t="str">
        <f>IF(ISBLANK('6桁'!U1021)=TRUE,"",VLOOKUP(パターン表!U1021, 'パターン別掛け率（入力）'!$C$3:$I$302, 7, FALSE))</f>
        <v/>
      </c>
      <c r="V1021" s="83"/>
      <c r="W1021" s="265"/>
      <c r="X1021" s="4"/>
    </row>
    <row r="1022" spans="2:24" ht="23.1" customHeight="1">
      <c r="B1022" s="806"/>
      <c r="C1022" s="807"/>
      <c r="D1022" s="807"/>
      <c r="E1022" s="807"/>
      <c r="F1022" s="807"/>
      <c r="G1022" s="808"/>
      <c r="H1022" s="806" t="s">
        <v>715</v>
      </c>
      <c r="I1022" s="807"/>
      <c r="J1022" s="807"/>
      <c r="K1022" s="807"/>
      <c r="L1022" s="808"/>
      <c r="M1022" s="746" t="s">
        <v>716</v>
      </c>
      <c r="N1022" s="747"/>
      <c r="O1022" s="747"/>
      <c r="P1022" s="747"/>
      <c r="Q1022" s="748"/>
      <c r="R1022" s="991">
        <f>IF(ISBLANK('6桁'!R1022)=TRUE,"",VLOOKUP(パターン表!R1022, 'パターン別掛け率（入力）'!$C$3:$I$302, 7, FALSE))</f>
        <v>100</v>
      </c>
      <c r="S1022" s="992" t="str">
        <f>IF(ISBLANK('6桁'!S1022)=TRUE,"",VLOOKUP(パターン表!S1022, 'パターン別掛け率（入力）'!$C$3:$I$302, 7, FALSE))</f>
        <v/>
      </c>
      <c r="T1022" s="992" t="str">
        <f>IF(ISBLANK('6桁'!T1022)=TRUE,"",VLOOKUP(パターン表!T1022, 'パターン別掛け率（入力）'!$C$3:$I$302, 7, FALSE))</f>
        <v/>
      </c>
      <c r="U1022" s="993" t="str">
        <f>IF(ISBLANK('6桁'!U1022)=TRUE,"",VLOOKUP(パターン表!U1022, 'パターン別掛け率（入力）'!$C$3:$I$302, 7, FALSE))</f>
        <v/>
      </c>
      <c r="V1022" s="83"/>
      <c r="W1022" s="265"/>
      <c r="X1022" s="4"/>
    </row>
    <row r="1023" spans="2:24" ht="23.1" customHeight="1">
      <c r="B1023" s="842" t="s">
        <v>941</v>
      </c>
      <c r="C1023" s="843"/>
      <c r="D1023" s="843"/>
      <c r="E1023" s="843"/>
      <c r="F1023" s="843"/>
      <c r="G1023" s="844"/>
      <c r="H1023" s="810" t="s">
        <v>557</v>
      </c>
      <c r="I1023" s="811"/>
      <c r="J1023" s="811"/>
      <c r="K1023" s="811"/>
      <c r="L1023" s="812"/>
      <c r="M1023" s="746" t="s">
        <v>254</v>
      </c>
      <c r="N1023" s="747"/>
      <c r="O1023" s="747"/>
      <c r="P1023" s="747"/>
      <c r="Q1023" s="748"/>
      <c r="R1023" s="833">
        <f>IF(ISBLANK('6桁'!R1023)=TRUE,"",VLOOKUP(パターン表!R1023, 'パターン別掛け率（入力）'!$C$3:$I$302, 7, FALSE))</f>
        <v>100</v>
      </c>
      <c r="S1023" s="834" t="str">
        <f>IF(ISBLANK('6桁'!S1023)=TRUE,"",VLOOKUP(パターン表!S1023, 'パターン別掛け率（入力）'!$C$3:$I$302, 7, FALSE))</f>
        <v/>
      </c>
      <c r="T1023" s="834" t="str">
        <f>IF(ISBLANK('6桁'!T1023)=TRUE,"",VLOOKUP(パターン表!T1023, 'パターン別掛け率（入力）'!$C$3:$I$302, 7, FALSE))</f>
        <v/>
      </c>
      <c r="U1023" s="835" t="str">
        <f>IF(ISBLANK('6桁'!U1023)=TRUE,"",VLOOKUP(パターン表!U1023, 'パターン別掛け率（入力）'!$C$3:$I$302, 7, FALSE))</f>
        <v/>
      </c>
      <c r="V1023" s="83"/>
      <c r="W1023" s="265"/>
      <c r="X1023" s="4"/>
    </row>
    <row r="1024" spans="2:24" ht="23.1" customHeight="1">
      <c r="B1024" s="806"/>
      <c r="C1024" s="807"/>
      <c r="D1024" s="807"/>
      <c r="E1024" s="807"/>
      <c r="F1024" s="807"/>
      <c r="G1024" s="808"/>
      <c r="H1024" s="806" t="s">
        <v>954</v>
      </c>
      <c r="I1024" s="807"/>
      <c r="J1024" s="807"/>
      <c r="K1024" s="807"/>
      <c r="L1024" s="808"/>
      <c r="M1024" s="746"/>
      <c r="N1024" s="747"/>
      <c r="O1024" s="747"/>
      <c r="P1024" s="747"/>
      <c r="Q1024" s="748"/>
      <c r="R1024" s="845">
        <f>IF(ISBLANK('6桁'!R1024)=TRUE,"",VLOOKUP(パターン表!R1024, 'パターン別掛け率（入力）'!$C$3:$I$302, 7, FALSE))</f>
        <v>100</v>
      </c>
      <c r="S1024" s="846" t="str">
        <f>IF(ISBLANK('6桁'!S1024)=TRUE,"",VLOOKUP(パターン表!S1024, 'パターン別掛け率（入力）'!$C$3:$I$302, 7, FALSE))</f>
        <v/>
      </c>
      <c r="T1024" s="846" t="str">
        <f>IF(ISBLANK('6桁'!T1024)=TRUE,"",VLOOKUP(パターン表!T1024, 'パターン別掛け率（入力）'!$C$3:$I$302, 7, FALSE))</f>
        <v/>
      </c>
      <c r="U1024" s="847" t="str">
        <f>IF(ISBLANK('6桁'!U1024)=TRUE,"",VLOOKUP(パターン表!U1024, 'パターン別掛け率（入力）'!$C$3:$I$302, 7, FALSE))</f>
        <v/>
      </c>
      <c r="V1024" s="83"/>
      <c r="W1024" s="265"/>
      <c r="X1024" s="4"/>
    </row>
    <row r="1025" spans="2:27" ht="23.1" customHeight="1">
      <c r="B1025" s="842" t="s">
        <v>598</v>
      </c>
      <c r="C1025" s="843"/>
      <c r="D1025" s="843"/>
      <c r="E1025" s="843"/>
      <c r="F1025" s="843"/>
      <c r="G1025" s="844"/>
      <c r="H1025" s="810" t="s">
        <v>262</v>
      </c>
      <c r="I1025" s="811"/>
      <c r="J1025" s="811"/>
      <c r="K1025" s="811"/>
      <c r="L1025" s="812"/>
      <c r="M1025" s="746" t="s">
        <v>254</v>
      </c>
      <c r="N1025" s="747"/>
      <c r="O1025" s="747"/>
      <c r="P1025" s="747"/>
      <c r="Q1025" s="748"/>
      <c r="R1025" s="833">
        <f>IF(ISBLANK('6桁'!R1025)=TRUE,"",VLOOKUP(パターン表!R1025, 'パターン別掛け率（入力）'!$C$3:$I$302, 7, FALSE))</f>
        <v>100</v>
      </c>
      <c r="S1025" s="834" t="str">
        <f>IF(ISBLANK('6桁'!S1025)=TRUE,"",VLOOKUP(パターン表!S1025, 'パターン別掛け率（入力）'!$C$3:$I$302, 7, FALSE))</f>
        <v/>
      </c>
      <c r="T1025" s="834" t="str">
        <f>IF(ISBLANK('6桁'!T1025)=TRUE,"",VLOOKUP(パターン表!T1025, 'パターン別掛け率（入力）'!$C$3:$I$302, 7, FALSE))</f>
        <v/>
      </c>
      <c r="U1025" s="835" t="str">
        <f>IF(ISBLANK('6桁'!U1025)=TRUE,"",VLOOKUP(パターン表!U1025, 'パターン別掛け率（入力）'!$C$3:$I$302, 7, FALSE))</f>
        <v/>
      </c>
      <c r="V1025" s="83"/>
      <c r="W1025" s="265"/>
      <c r="X1025" s="4"/>
    </row>
    <row r="1026" spans="2:27" ht="23.1" customHeight="1">
      <c r="B1026" s="806"/>
      <c r="C1026" s="807"/>
      <c r="D1026" s="807"/>
      <c r="E1026" s="807"/>
      <c r="F1026" s="807"/>
      <c r="G1026" s="808"/>
      <c r="H1026" s="806" t="s">
        <v>260</v>
      </c>
      <c r="I1026" s="807"/>
      <c r="J1026" s="807"/>
      <c r="K1026" s="807"/>
      <c r="L1026" s="808"/>
      <c r="M1026" s="746"/>
      <c r="N1026" s="747"/>
      <c r="O1026" s="747"/>
      <c r="P1026" s="747"/>
      <c r="Q1026" s="748"/>
      <c r="R1026" s="845">
        <f>IF(ISBLANK('6桁'!R1026)=TRUE,"",VLOOKUP(パターン表!R1026, 'パターン別掛け率（入力）'!$C$3:$I$302, 7, FALSE))</f>
        <v>100</v>
      </c>
      <c r="S1026" s="846" t="str">
        <f>IF(ISBLANK('6桁'!S1026)=TRUE,"",VLOOKUP(パターン表!S1026, 'パターン別掛け率（入力）'!$C$3:$I$302, 7, FALSE))</f>
        <v/>
      </c>
      <c r="T1026" s="846" t="str">
        <f>IF(ISBLANK('6桁'!T1026)=TRUE,"",VLOOKUP(パターン表!T1026, 'パターン別掛け率（入力）'!$C$3:$I$302, 7, FALSE))</f>
        <v/>
      </c>
      <c r="U1026" s="847" t="str">
        <f>IF(ISBLANK('6桁'!U1026)=TRUE,"",VLOOKUP(パターン表!U1026, 'パターン別掛け率（入力）'!$C$3:$I$302, 7, FALSE))</f>
        <v/>
      </c>
      <c r="V1026" s="83"/>
      <c r="W1026" s="265"/>
      <c r="X1026" s="4"/>
    </row>
    <row r="1027" spans="2:27" ht="23.1" customHeight="1">
      <c r="B1027" s="842" t="s">
        <v>599</v>
      </c>
      <c r="C1027" s="843"/>
      <c r="D1027" s="843"/>
      <c r="E1027" s="843"/>
      <c r="F1027" s="843"/>
      <c r="G1027" s="844"/>
      <c r="H1027" s="810" t="s">
        <v>257</v>
      </c>
      <c r="I1027" s="811"/>
      <c r="J1027" s="811"/>
      <c r="K1027" s="811"/>
      <c r="L1027" s="812"/>
      <c r="M1027" s="746" t="s">
        <v>254</v>
      </c>
      <c r="N1027" s="747"/>
      <c r="O1027" s="747"/>
      <c r="P1027" s="747"/>
      <c r="Q1027" s="748"/>
      <c r="R1027" s="833">
        <f>IF(ISBLANK('6桁'!R1027)=TRUE,"",VLOOKUP(パターン表!R1027, 'パターン別掛け率（入力）'!$C$3:$I$302, 7, FALSE))</f>
        <v>100</v>
      </c>
      <c r="S1027" s="834" t="str">
        <f>IF(ISBLANK('6桁'!S1027)=TRUE,"",VLOOKUP(パターン表!S1027, 'パターン別掛け率（入力）'!$C$3:$I$302, 7, FALSE))</f>
        <v/>
      </c>
      <c r="T1027" s="834" t="str">
        <f>IF(ISBLANK('6桁'!T1027)=TRUE,"",VLOOKUP(パターン表!T1027, 'パターン別掛け率（入力）'!$C$3:$I$302, 7, FALSE))</f>
        <v/>
      </c>
      <c r="U1027" s="835" t="str">
        <f>IF(ISBLANK('6桁'!U1027)=TRUE,"",VLOOKUP(パターン表!U1027, 'パターン別掛け率（入力）'!$C$3:$I$302, 7, FALSE))</f>
        <v/>
      </c>
      <c r="V1027" s="83"/>
      <c r="W1027" s="265"/>
      <c r="X1027" s="4"/>
    </row>
    <row r="1028" spans="2:27" ht="23.1" customHeight="1" thickBot="1">
      <c r="B1028" s="806"/>
      <c r="C1028" s="807"/>
      <c r="D1028" s="807"/>
      <c r="E1028" s="807"/>
      <c r="F1028" s="807"/>
      <c r="G1028" s="808"/>
      <c r="H1028" s="806" t="s">
        <v>539</v>
      </c>
      <c r="I1028" s="807"/>
      <c r="J1028" s="807"/>
      <c r="K1028" s="807"/>
      <c r="L1028" s="808"/>
      <c r="M1028" s="778"/>
      <c r="N1028" s="779"/>
      <c r="O1028" s="779"/>
      <c r="P1028" s="779"/>
      <c r="Q1028" s="780"/>
      <c r="R1028" s="845">
        <f>IF(ISBLANK('6桁'!R1028)=TRUE,"",VLOOKUP(パターン表!R1028, 'パターン別掛け率（入力）'!$C$3:$I$302, 7, FALSE))</f>
        <v>100</v>
      </c>
      <c r="S1028" s="846" t="str">
        <f>IF(ISBLANK('6桁'!S1028)=TRUE,"",VLOOKUP(パターン表!S1028, 'パターン別掛け率（入力）'!$C$3:$I$302, 7, FALSE))</f>
        <v/>
      </c>
      <c r="T1028" s="846" t="str">
        <f>IF(ISBLANK('6桁'!T1028)=TRUE,"",VLOOKUP(パターン表!T1028, 'パターン別掛け率（入力）'!$C$3:$I$302, 7, FALSE))</f>
        <v/>
      </c>
      <c r="U1028" s="847" t="str">
        <f>IF(ISBLANK('6桁'!U1028)=TRUE,"",VLOOKUP(パターン表!U1028, 'パターン別掛け率（入力）'!$C$3:$I$302, 7, FALSE))</f>
        <v/>
      </c>
      <c r="V1028" s="83"/>
      <c r="W1028" s="265"/>
      <c r="X1028" s="4"/>
    </row>
    <row r="1029" spans="2:27" ht="66" customHeight="1">
      <c r="B1029" s="545" t="s">
        <v>2145</v>
      </c>
      <c r="C1029" s="545"/>
      <c r="D1029" s="545"/>
      <c r="E1029" s="545"/>
      <c r="F1029" s="545"/>
      <c r="G1029" s="545"/>
      <c r="H1029" s="545"/>
      <c r="I1029" s="545"/>
      <c r="J1029" s="545"/>
      <c r="K1029" s="545"/>
      <c r="L1029" s="545"/>
      <c r="M1029" s="545"/>
      <c r="N1029" s="545"/>
      <c r="O1029" s="545"/>
      <c r="P1029" s="545"/>
      <c r="Q1029" s="545"/>
      <c r="R1029" s="545"/>
      <c r="S1029" s="545"/>
      <c r="T1029" s="545"/>
      <c r="U1029" s="545"/>
      <c r="V1029" s="221"/>
      <c r="W1029" s="221"/>
      <c r="X1029" s="82"/>
      <c r="Y1029" s="265"/>
    </row>
    <row r="1030" spans="2:27" ht="13.5" customHeight="1">
      <c r="C1030" s="24"/>
      <c r="D1030" s="24"/>
      <c r="E1030" s="24"/>
      <c r="F1030" s="82"/>
      <c r="G1030" s="24"/>
      <c r="H1030" s="82"/>
      <c r="I1030" s="24"/>
      <c r="J1030" s="82"/>
      <c r="K1030" s="24"/>
      <c r="L1030" s="82"/>
      <c r="M1030" s="24"/>
      <c r="N1030" s="82"/>
      <c r="O1030" s="24"/>
      <c r="P1030" s="82"/>
      <c r="Q1030" s="24"/>
      <c r="R1030" s="82"/>
      <c r="S1030" s="24"/>
      <c r="T1030" s="82"/>
      <c r="U1030" s="24"/>
      <c r="V1030" s="82"/>
      <c r="W1030" s="24"/>
      <c r="X1030" s="82"/>
      <c r="Y1030" s="265"/>
    </row>
    <row r="1031" spans="2:27" ht="14.25" customHeight="1" thickBot="1">
      <c r="B1031" s="39"/>
    </row>
    <row r="1032" spans="2:27" ht="25.5" customHeight="1" thickTop="1" thickBot="1">
      <c r="B1032" s="518" t="s">
        <v>580</v>
      </c>
      <c r="C1032" s="519"/>
      <c r="D1032" s="519"/>
      <c r="E1032" s="519"/>
      <c r="F1032" s="519"/>
      <c r="G1032" s="519"/>
      <c r="H1032" s="519"/>
      <c r="I1032" s="519"/>
      <c r="J1032" s="519"/>
      <c r="K1032" s="519"/>
      <c r="L1032" s="519"/>
      <c r="M1032" s="519"/>
      <c r="N1032" s="519"/>
      <c r="O1032" s="519"/>
      <c r="P1032" s="519"/>
      <c r="Q1032" s="519"/>
      <c r="R1032" s="519"/>
      <c r="S1032" s="519"/>
      <c r="T1032" s="519"/>
      <c r="U1032" s="519"/>
      <c r="V1032" s="519"/>
      <c r="W1032" s="519"/>
      <c r="X1032" s="519"/>
      <c r="Y1032" s="519"/>
      <c r="Z1032" s="519"/>
      <c r="AA1032" s="520"/>
    </row>
    <row r="1033" spans="2:27" ht="14.25" customHeight="1" thickTop="1">
      <c r="B1033" s="24"/>
      <c r="C1033" s="24"/>
      <c r="D1033" s="24"/>
      <c r="E1033" s="24"/>
      <c r="F1033" s="82"/>
      <c r="G1033" s="24"/>
      <c r="H1033" s="82"/>
      <c r="I1033" s="24"/>
      <c r="J1033" s="82"/>
      <c r="K1033" s="24"/>
      <c r="L1033" s="82"/>
      <c r="M1033" s="24"/>
      <c r="N1033" s="82"/>
      <c r="O1033" s="24"/>
      <c r="P1033" s="82"/>
      <c r="Q1033" s="24"/>
      <c r="R1033" s="82"/>
      <c r="S1033" s="24"/>
      <c r="T1033" s="82"/>
      <c r="U1033" s="24"/>
      <c r="V1033" s="82"/>
      <c r="W1033" s="24"/>
      <c r="X1033" s="82"/>
      <c r="Y1033" s="24"/>
    </row>
    <row r="1034" spans="2:27" s="239" customFormat="1" ht="20.100000000000001" customHeight="1" thickBot="1">
      <c r="B1034" s="241" t="s">
        <v>657</v>
      </c>
      <c r="C1034" s="24"/>
      <c r="D1034" s="24"/>
      <c r="E1034" s="24"/>
      <c r="F1034" s="82"/>
      <c r="G1034" s="24"/>
      <c r="H1034" s="82"/>
      <c r="I1034" s="24"/>
      <c r="J1034" s="82"/>
      <c r="K1034" s="24"/>
      <c r="L1034" s="82"/>
      <c r="M1034" s="24"/>
      <c r="N1034" s="82"/>
      <c r="O1034" s="24"/>
      <c r="P1034" s="82"/>
      <c r="Q1034" s="24"/>
      <c r="R1034" s="82"/>
      <c r="S1034" s="24"/>
      <c r="T1034" s="82"/>
      <c r="U1034" s="24"/>
      <c r="V1034" s="82"/>
      <c r="W1034" s="24"/>
      <c r="X1034" s="82"/>
      <c r="Y1034" s="24"/>
    </row>
    <row r="1035" spans="2:27" ht="20.100000000000001" customHeight="1" thickBot="1">
      <c r="B1035" s="531" t="s">
        <v>536</v>
      </c>
      <c r="C1035" s="532"/>
      <c r="D1035" s="532"/>
      <c r="E1035" s="532"/>
      <c r="F1035" s="532"/>
      <c r="G1035" s="532"/>
      <c r="H1035" s="532"/>
      <c r="I1035" s="532"/>
      <c r="J1035" s="532"/>
      <c r="K1035" s="532"/>
      <c r="L1035" s="532"/>
      <c r="M1035" s="532"/>
      <c r="N1035" s="532"/>
      <c r="O1035" s="532"/>
      <c r="P1035" s="532"/>
      <c r="Q1035" s="532"/>
      <c r="R1035" s="532"/>
      <c r="S1035" s="532"/>
      <c r="T1035" s="532"/>
      <c r="U1035" s="533"/>
      <c r="V1035" s="10"/>
      <c r="X1035" s="4"/>
    </row>
    <row r="1036" spans="2:27" ht="30" customHeight="1" thickBot="1">
      <c r="B1036" s="622" t="s">
        <v>581</v>
      </c>
      <c r="C1036" s="623"/>
      <c r="D1036" s="623"/>
      <c r="E1036" s="623"/>
      <c r="F1036" s="623"/>
      <c r="G1036" s="624"/>
      <c r="H1036" s="710" t="s">
        <v>524</v>
      </c>
      <c r="I1036" s="710"/>
      <c r="J1036" s="710"/>
      <c r="K1036" s="710"/>
      <c r="L1036" s="710"/>
      <c r="M1036" s="710" t="s">
        <v>491</v>
      </c>
      <c r="N1036" s="710"/>
      <c r="O1036" s="710"/>
      <c r="P1036" s="710"/>
      <c r="Q1036" s="710"/>
      <c r="R1036" s="710"/>
      <c r="S1036" s="710"/>
      <c r="T1036" s="710"/>
      <c r="U1036" s="710"/>
      <c r="X1036" s="4"/>
    </row>
    <row r="1037" spans="2:27" ht="23.1" customHeight="1">
      <c r="B1037" s="737" t="s">
        <v>607</v>
      </c>
      <c r="C1037" s="738"/>
      <c r="D1037" s="738"/>
      <c r="E1037" s="738"/>
      <c r="F1037" s="738"/>
      <c r="G1037" s="739"/>
      <c r="H1037" s="737" t="s">
        <v>606</v>
      </c>
      <c r="I1037" s="738"/>
      <c r="J1037" s="738"/>
      <c r="K1037" s="738"/>
      <c r="L1037" s="739"/>
      <c r="M1037" s="737" t="s">
        <v>1050</v>
      </c>
      <c r="N1037" s="738"/>
      <c r="O1037" s="738"/>
      <c r="P1037" s="738"/>
      <c r="Q1037" s="739"/>
      <c r="R1037" s="619">
        <f>IF(ISBLANK('6桁'!R1037)=TRUE,"",VLOOKUP(パターン表!R1037, 'パターン別掛け率（入力）'!$C$3:$I$302, 7, FALSE))</f>
        <v>100</v>
      </c>
      <c r="S1037" s="860" t="str">
        <f>IF(ISBLANK('6桁'!S1037)=TRUE,"",VLOOKUP(パターン表!S1037, 'パターン別掛け率（入力）'!$C$3:$I$302, 7, FALSE))</f>
        <v/>
      </c>
      <c r="T1037" s="860" t="str">
        <f>IF(ISBLANK('6桁'!T1037)=TRUE,"",VLOOKUP(パターン表!T1037, 'パターン別掛け率（入力）'!$C$3:$I$302, 7, FALSE))</f>
        <v/>
      </c>
      <c r="U1037" s="885" t="str">
        <f>IF(ISBLANK('6桁'!U1037)=TRUE,"",VLOOKUP(パターン表!U1037, 'パターン別掛け率（入力）'!$C$3:$I$302, 7, FALSE))</f>
        <v/>
      </c>
      <c r="V1037" s="83"/>
      <c r="X1037" s="4"/>
    </row>
    <row r="1038" spans="2:27" ht="23.1" customHeight="1">
      <c r="B1038" s="746" t="s">
        <v>608</v>
      </c>
      <c r="C1038" s="747"/>
      <c r="D1038" s="747"/>
      <c r="E1038" s="747"/>
      <c r="F1038" s="747"/>
      <c r="G1038" s="748"/>
      <c r="H1038" s="746" t="s">
        <v>211</v>
      </c>
      <c r="I1038" s="747"/>
      <c r="J1038" s="747"/>
      <c r="K1038" s="747"/>
      <c r="L1038" s="748"/>
      <c r="M1038" s="746" t="s">
        <v>604</v>
      </c>
      <c r="N1038" s="747"/>
      <c r="O1038" s="747"/>
      <c r="P1038" s="747"/>
      <c r="Q1038" s="748"/>
      <c r="R1038" s="848">
        <f>IF(ISBLANK('6桁'!R1038)=TRUE,"",VLOOKUP(パターン表!R1038, 'パターン別掛け率（入力）'!$C$3:$I$302, 7, FALSE))</f>
        <v>100</v>
      </c>
      <c r="S1038" s="849" t="str">
        <f>IF(ISBLANK('6桁'!S1038)=TRUE,"",VLOOKUP(パターン表!S1038, 'パターン別掛け率（入力）'!$C$3:$I$302, 7, FALSE))</f>
        <v/>
      </c>
      <c r="T1038" s="849" t="str">
        <f>IF(ISBLANK('6桁'!T1038)=TRUE,"",VLOOKUP(パターン表!T1038, 'パターン別掛け率（入力）'!$C$3:$I$302, 7, FALSE))</f>
        <v/>
      </c>
      <c r="U1038" s="850" t="str">
        <f>IF(ISBLANK('6桁'!U1038)=TRUE,"",VLOOKUP(パターン表!U1038, 'パターン別掛け率（入力）'!$C$3:$I$302, 7, FALSE))</f>
        <v/>
      </c>
      <c r="V1038" s="83"/>
      <c r="X1038" s="4"/>
    </row>
    <row r="1039" spans="2:27" ht="23.1" customHeight="1">
      <c r="B1039" s="746" t="s">
        <v>1363</v>
      </c>
      <c r="C1039" s="747"/>
      <c r="D1039" s="747"/>
      <c r="E1039" s="747"/>
      <c r="F1039" s="747"/>
      <c r="G1039" s="748"/>
      <c r="H1039" s="746" t="s">
        <v>1187</v>
      </c>
      <c r="I1039" s="747"/>
      <c r="J1039" s="747"/>
      <c r="K1039" s="747"/>
      <c r="L1039" s="748"/>
      <c r="M1039" s="746" t="s">
        <v>604</v>
      </c>
      <c r="N1039" s="747"/>
      <c r="O1039" s="747"/>
      <c r="P1039" s="747"/>
      <c r="Q1039" s="748"/>
      <c r="R1039" s="848">
        <f>IF(ISBLANK('6桁'!R1039)=TRUE,"",VLOOKUP(パターン表!R1039, 'パターン別掛け率（入力）'!$C$3:$I$302, 7, FALSE))</f>
        <v>100</v>
      </c>
      <c r="S1039" s="849" t="str">
        <f>IF(ISBLANK('6桁'!S1039)=TRUE,"",VLOOKUP(パターン表!S1039, 'パターン別掛け率（入力）'!$C$3:$I$302, 7, FALSE))</f>
        <v/>
      </c>
      <c r="T1039" s="849" t="str">
        <f>IF(ISBLANK('6桁'!T1039)=TRUE,"",VLOOKUP(パターン表!T1039, 'パターン別掛け率（入力）'!$C$3:$I$302, 7, FALSE))</f>
        <v/>
      </c>
      <c r="U1039" s="850" t="str">
        <f>IF(ISBLANK('6桁'!U1039)=TRUE,"",VLOOKUP(パターン表!U1039, 'パターン別掛け率（入力）'!$C$3:$I$302, 7, FALSE))</f>
        <v/>
      </c>
      <c r="V1039" s="83"/>
      <c r="X1039" s="4"/>
    </row>
    <row r="1040" spans="2:27" ht="23.1" customHeight="1">
      <c r="B1040" s="746" t="s">
        <v>609</v>
      </c>
      <c r="C1040" s="747"/>
      <c r="D1040" s="747"/>
      <c r="E1040" s="747"/>
      <c r="F1040" s="747"/>
      <c r="G1040" s="748"/>
      <c r="H1040" s="746" t="s">
        <v>540</v>
      </c>
      <c r="I1040" s="747"/>
      <c r="J1040" s="747"/>
      <c r="K1040" s="747"/>
      <c r="L1040" s="748"/>
      <c r="M1040" s="746" t="s">
        <v>601</v>
      </c>
      <c r="N1040" s="747"/>
      <c r="O1040" s="747"/>
      <c r="P1040" s="747"/>
      <c r="Q1040" s="748"/>
      <c r="R1040" s="848">
        <f>IF(ISBLANK('6桁'!R1040)=TRUE,"",VLOOKUP(パターン表!R1040, 'パターン別掛け率（入力）'!$C$3:$I$302, 7, FALSE))</f>
        <v>100</v>
      </c>
      <c r="S1040" s="849" t="str">
        <f>IF(ISBLANK('6桁'!S1040)=TRUE,"",VLOOKUP(パターン表!S1040, 'パターン別掛け率（入力）'!$C$3:$I$302, 7, FALSE))</f>
        <v/>
      </c>
      <c r="T1040" s="849" t="str">
        <f>IF(ISBLANK('6桁'!T1040)=TRUE,"",VLOOKUP(パターン表!T1040, 'パターン別掛け率（入力）'!$C$3:$I$302, 7, FALSE))</f>
        <v/>
      </c>
      <c r="U1040" s="850" t="str">
        <f>IF(ISBLANK('6桁'!U1040)=TRUE,"",VLOOKUP(パターン表!U1040, 'パターン別掛け率（入力）'!$C$3:$I$302, 7, FALSE))</f>
        <v/>
      </c>
      <c r="V1040" s="83"/>
      <c r="X1040" s="4"/>
    </row>
    <row r="1041" spans="2:25" ht="23.1" customHeight="1">
      <c r="B1041" s="842" t="s">
        <v>610</v>
      </c>
      <c r="C1041" s="843"/>
      <c r="D1041" s="843"/>
      <c r="E1041" s="843"/>
      <c r="F1041" s="843"/>
      <c r="G1041" s="844"/>
      <c r="H1041" s="810" t="s">
        <v>541</v>
      </c>
      <c r="I1041" s="811"/>
      <c r="J1041" s="811"/>
      <c r="K1041" s="811"/>
      <c r="L1041" s="812"/>
      <c r="M1041" s="842" t="s">
        <v>254</v>
      </c>
      <c r="N1041" s="843"/>
      <c r="O1041" s="843"/>
      <c r="P1041" s="843"/>
      <c r="Q1041" s="844"/>
      <c r="R1041" s="833">
        <f>IF(ISBLANK('6桁'!R1041)=TRUE,"",VLOOKUP(パターン表!R1041, 'パターン別掛け率（入力）'!$C$3:$I$302, 7, FALSE))</f>
        <v>100</v>
      </c>
      <c r="S1041" s="834" t="str">
        <f>IF(ISBLANK('6桁'!S1041)=TRUE,"",VLOOKUP(パターン表!S1041, 'パターン別掛け率（入力）'!$C$3:$I$302, 7, FALSE))</f>
        <v/>
      </c>
      <c r="T1041" s="834" t="str">
        <f>IF(ISBLANK('6桁'!T1041)=TRUE,"",VLOOKUP(パターン表!T1041, 'パターン別掛け率（入力）'!$C$3:$I$302, 7, FALSE))</f>
        <v/>
      </c>
      <c r="U1041" s="835" t="str">
        <f>IF(ISBLANK('6桁'!U1041)=TRUE,"",VLOOKUP(パターン表!U1041, 'パターン別掛け率（入力）'!$C$3:$I$302, 7, FALSE))</f>
        <v/>
      </c>
      <c r="V1041" s="83"/>
      <c r="X1041" s="4"/>
    </row>
    <row r="1042" spans="2:25" ht="23.1" customHeight="1">
      <c r="B1042" s="806"/>
      <c r="C1042" s="807"/>
      <c r="D1042" s="807"/>
      <c r="E1042" s="807"/>
      <c r="F1042" s="807"/>
      <c r="G1042" s="808"/>
      <c r="H1042" s="806" t="s">
        <v>606</v>
      </c>
      <c r="I1042" s="807"/>
      <c r="J1042" s="807"/>
      <c r="K1042" s="807"/>
      <c r="L1042" s="808"/>
      <c r="M1042" s="806"/>
      <c r="N1042" s="807"/>
      <c r="O1042" s="807"/>
      <c r="P1042" s="807"/>
      <c r="Q1042" s="808"/>
      <c r="R1042" s="845">
        <f>IF(ISBLANK('6桁'!R1042)=TRUE,"",VLOOKUP(パターン表!R1042, 'パターン別掛け率（入力）'!$C$3:$I$302, 7, FALSE))</f>
        <v>100</v>
      </c>
      <c r="S1042" s="846" t="str">
        <f>IF(ISBLANK('6桁'!S1042)=TRUE,"",VLOOKUP(パターン表!S1042, 'パターン別掛け率（入力）'!$C$3:$I$302, 7, FALSE))</f>
        <v/>
      </c>
      <c r="T1042" s="846" t="str">
        <f>IF(ISBLANK('6桁'!T1042)=TRUE,"",VLOOKUP(パターン表!T1042, 'パターン別掛け率（入力）'!$C$3:$I$302, 7, FALSE))</f>
        <v/>
      </c>
      <c r="U1042" s="847" t="str">
        <f>IF(ISBLANK('6桁'!U1042)=TRUE,"",VLOOKUP(パターン表!U1042, 'パターン別掛け率（入力）'!$C$3:$I$302, 7, FALSE))</f>
        <v/>
      </c>
      <c r="V1042" s="83"/>
      <c r="X1042" s="4"/>
    </row>
    <row r="1043" spans="2:25" ht="23.1" customHeight="1">
      <c r="B1043" s="746" t="s">
        <v>1364</v>
      </c>
      <c r="C1043" s="747"/>
      <c r="D1043" s="747"/>
      <c r="E1043" s="747"/>
      <c r="F1043" s="747"/>
      <c r="G1043" s="748"/>
      <c r="H1043" s="746" t="s">
        <v>558</v>
      </c>
      <c r="I1043" s="747"/>
      <c r="J1043" s="747"/>
      <c r="K1043" s="747"/>
      <c r="L1043" s="748"/>
      <c r="M1043" s="746" t="s">
        <v>545</v>
      </c>
      <c r="N1043" s="747"/>
      <c r="O1043" s="747"/>
      <c r="P1043" s="747"/>
      <c r="Q1043" s="748"/>
      <c r="R1043" s="848">
        <f>IF(ISBLANK('6桁'!R1043)=TRUE,"",VLOOKUP(パターン表!R1043, 'パターン別掛け率（入力）'!$C$3:$I$302, 7, FALSE))</f>
        <v>100</v>
      </c>
      <c r="S1043" s="849" t="str">
        <f>IF(ISBLANK('6桁'!S1043)=TRUE,"",VLOOKUP(パターン表!S1043, 'パターン別掛け率（入力）'!$C$3:$I$302, 7, FALSE))</f>
        <v/>
      </c>
      <c r="T1043" s="849" t="str">
        <f>IF(ISBLANK('6桁'!T1043)=TRUE,"",VLOOKUP(パターン表!T1043, 'パターン別掛け率（入力）'!$C$3:$I$302, 7, FALSE))</f>
        <v/>
      </c>
      <c r="U1043" s="850" t="str">
        <f>IF(ISBLANK('6桁'!U1043)=TRUE,"",VLOOKUP(パターン表!U1043, 'パターン別掛け率（入力）'!$C$3:$I$302, 7, FALSE))</f>
        <v/>
      </c>
      <c r="V1043" s="83"/>
      <c r="X1043" s="4"/>
    </row>
    <row r="1044" spans="2:25" ht="23.1" customHeight="1">
      <c r="B1044" s="842" t="s">
        <v>611</v>
      </c>
      <c r="C1044" s="843"/>
      <c r="D1044" s="843"/>
      <c r="E1044" s="843"/>
      <c r="F1044" s="843"/>
      <c r="G1044" s="844"/>
      <c r="H1044" s="810" t="s">
        <v>262</v>
      </c>
      <c r="I1044" s="811"/>
      <c r="J1044" s="811"/>
      <c r="K1044" s="811"/>
      <c r="L1044" s="812"/>
      <c r="M1044" s="842" t="s">
        <v>254</v>
      </c>
      <c r="N1044" s="843"/>
      <c r="O1044" s="843"/>
      <c r="P1044" s="843"/>
      <c r="Q1044" s="844"/>
      <c r="R1044" s="833">
        <f>IF(ISBLANK('6桁'!R1044)=TRUE,"",VLOOKUP(パターン表!R1044, 'パターン別掛け率（入力）'!$C$3:$I$302, 7, FALSE))</f>
        <v>100</v>
      </c>
      <c r="S1044" s="834" t="str">
        <f>IF(ISBLANK('6桁'!S1044)=TRUE,"",VLOOKUP(パターン表!S1044, 'パターン別掛け率（入力）'!$C$3:$I$302, 7, FALSE))</f>
        <v/>
      </c>
      <c r="T1044" s="834" t="str">
        <f>IF(ISBLANK('6桁'!T1044)=TRUE,"",VLOOKUP(パターン表!T1044, 'パターン別掛け率（入力）'!$C$3:$I$302, 7, FALSE))</f>
        <v/>
      </c>
      <c r="U1044" s="835" t="str">
        <f>IF(ISBLANK('6桁'!U1044)=TRUE,"",VLOOKUP(パターン表!U1044, 'パターン別掛け率（入力）'!$C$3:$I$302, 7, FALSE))</f>
        <v/>
      </c>
      <c r="V1044" s="83"/>
      <c r="X1044" s="4"/>
    </row>
    <row r="1045" spans="2:25" ht="23.1" customHeight="1">
      <c r="B1045" s="806"/>
      <c r="C1045" s="807"/>
      <c r="D1045" s="807"/>
      <c r="E1045" s="807"/>
      <c r="F1045" s="807"/>
      <c r="G1045" s="808"/>
      <c r="H1045" s="806" t="s">
        <v>260</v>
      </c>
      <c r="I1045" s="807"/>
      <c r="J1045" s="807"/>
      <c r="K1045" s="807"/>
      <c r="L1045" s="808"/>
      <c r="M1045" s="806"/>
      <c r="N1045" s="807"/>
      <c r="O1045" s="807"/>
      <c r="P1045" s="807"/>
      <c r="Q1045" s="808"/>
      <c r="R1045" s="845">
        <f>IF(ISBLANK('6桁'!R1045)=TRUE,"",VLOOKUP(パターン表!R1045, 'パターン別掛け率（入力）'!$C$3:$I$302, 7, FALSE))</f>
        <v>100</v>
      </c>
      <c r="S1045" s="846" t="str">
        <f>IF(ISBLANK('6桁'!S1045)=TRUE,"",VLOOKUP(パターン表!S1045, 'パターン別掛け率（入力）'!$C$3:$I$302, 7, FALSE))</f>
        <v/>
      </c>
      <c r="T1045" s="846" t="str">
        <f>IF(ISBLANK('6桁'!T1045)=TRUE,"",VLOOKUP(パターン表!T1045, 'パターン別掛け率（入力）'!$C$3:$I$302, 7, FALSE))</f>
        <v/>
      </c>
      <c r="U1045" s="847" t="str">
        <f>IF(ISBLANK('6桁'!U1045)=TRUE,"",VLOOKUP(パターン表!U1045, 'パターン別掛け率（入力）'!$C$3:$I$302, 7, FALSE))</f>
        <v/>
      </c>
      <c r="V1045" s="83"/>
      <c r="X1045" s="4"/>
    </row>
    <row r="1046" spans="2:25" ht="23.1" customHeight="1">
      <c r="B1046" s="842" t="s">
        <v>1365</v>
      </c>
      <c r="C1046" s="843"/>
      <c r="D1046" s="843"/>
      <c r="E1046" s="843"/>
      <c r="F1046" s="843"/>
      <c r="G1046" s="844"/>
      <c r="H1046" s="810" t="s">
        <v>411</v>
      </c>
      <c r="I1046" s="811"/>
      <c r="J1046" s="811"/>
      <c r="K1046" s="811"/>
      <c r="L1046" s="812"/>
      <c r="M1046" s="842" t="s">
        <v>254</v>
      </c>
      <c r="N1046" s="843"/>
      <c r="O1046" s="843"/>
      <c r="P1046" s="843"/>
      <c r="Q1046" s="844"/>
      <c r="R1046" s="833">
        <f>IF(ISBLANK('6桁'!R1046)=TRUE,"",VLOOKUP(パターン表!R1046, 'パターン別掛け率（入力）'!$C$3:$I$302, 7, FALSE))</f>
        <v>100</v>
      </c>
      <c r="S1046" s="834" t="str">
        <f>IF(ISBLANK('6桁'!S1046)=TRUE,"",VLOOKUP(パターン表!S1046, 'パターン別掛け率（入力）'!$C$3:$I$302, 7, FALSE))</f>
        <v/>
      </c>
      <c r="T1046" s="834" t="str">
        <f>IF(ISBLANK('6桁'!T1046)=TRUE,"",VLOOKUP(パターン表!T1046, 'パターン別掛け率（入力）'!$C$3:$I$302, 7, FALSE))</f>
        <v/>
      </c>
      <c r="U1046" s="835" t="str">
        <f>IF(ISBLANK('6桁'!U1046)=TRUE,"",VLOOKUP(パターン表!U1046, 'パターン別掛け率（入力）'!$C$3:$I$302, 7, FALSE))</f>
        <v/>
      </c>
      <c r="V1046" s="83"/>
      <c r="X1046" s="4"/>
    </row>
    <row r="1047" spans="2:25" ht="23.1" customHeight="1">
      <c r="B1047" s="806"/>
      <c r="C1047" s="807"/>
      <c r="D1047" s="807"/>
      <c r="E1047" s="807"/>
      <c r="F1047" s="807"/>
      <c r="G1047" s="808"/>
      <c r="H1047" s="806" t="s">
        <v>182</v>
      </c>
      <c r="I1047" s="807"/>
      <c r="J1047" s="807"/>
      <c r="K1047" s="807"/>
      <c r="L1047" s="808"/>
      <c r="M1047" s="806"/>
      <c r="N1047" s="807"/>
      <c r="O1047" s="807"/>
      <c r="P1047" s="807"/>
      <c r="Q1047" s="808"/>
      <c r="R1047" s="845">
        <f>IF(ISBLANK('6桁'!R1047)=TRUE,"",VLOOKUP(パターン表!R1047, 'パターン別掛け率（入力）'!$C$3:$I$302, 7, FALSE))</f>
        <v>100</v>
      </c>
      <c r="S1047" s="846" t="str">
        <f>IF(ISBLANK('6桁'!S1047)=TRUE,"",VLOOKUP(パターン表!S1047, 'パターン別掛け率（入力）'!$C$3:$I$302, 7, FALSE))</f>
        <v/>
      </c>
      <c r="T1047" s="846" t="str">
        <f>IF(ISBLANK('6桁'!T1047)=TRUE,"",VLOOKUP(パターン表!T1047, 'パターン別掛け率（入力）'!$C$3:$I$302, 7, FALSE))</f>
        <v/>
      </c>
      <c r="U1047" s="847" t="str">
        <f>IF(ISBLANK('6桁'!U1047)=TRUE,"",VLOOKUP(パターン表!U1047, 'パターン別掛け率（入力）'!$C$3:$I$302, 7, FALSE))</f>
        <v/>
      </c>
      <c r="V1047" s="83"/>
      <c r="X1047" s="4"/>
    </row>
    <row r="1048" spans="2:25" ht="23.1" customHeight="1">
      <c r="B1048" s="842" t="s">
        <v>1366</v>
      </c>
      <c r="C1048" s="843"/>
      <c r="D1048" s="843"/>
      <c r="E1048" s="843"/>
      <c r="F1048" s="843"/>
      <c r="G1048" s="844"/>
      <c r="H1048" s="810" t="s">
        <v>385</v>
      </c>
      <c r="I1048" s="811"/>
      <c r="J1048" s="811"/>
      <c r="K1048" s="811"/>
      <c r="L1048" s="812"/>
      <c r="M1048" s="842" t="s">
        <v>603</v>
      </c>
      <c r="N1048" s="843"/>
      <c r="O1048" s="843"/>
      <c r="P1048" s="843"/>
      <c r="Q1048" s="844"/>
      <c r="R1048" s="833">
        <f>IF(ISBLANK('6桁'!R1048)=TRUE,"",VLOOKUP(パターン表!R1048, 'パターン別掛け率（入力）'!$C$3:$I$302, 7, FALSE))</f>
        <v>100</v>
      </c>
      <c r="S1048" s="834" t="str">
        <f>IF(ISBLANK('6桁'!S1048)=TRUE,"",VLOOKUP(パターン表!S1048, 'パターン別掛け率（入力）'!$C$3:$I$302, 7, FALSE))</f>
        <v/>
      </c>
      <c r="T1048" s="834" t="str">
        <f>IF(ISBLANK('6桁'!T1048)=TRUE,"",VLOOKUP(パターン表!T1048, 'パターン別掛け率（入力）'!$C$3:$I$302, 7, FALSE))</f>
        <v/>
      </c>
      <c r="U1048" s="835" t="str">
        <f>IF(ISBLANK('6桁'!U1048)=TRUE,"",VLOOKUP(パターン表!U1048, 'パターン別掛け率（入力）'!$C$3:$I$302, 7, FALSE))</f>
        <v/>
      </c>
      <c r="V1048" s="83"/>
      <c r="X1048" s="4"/>
    </row>
    <row r="1049" spans="2:25" ht="23.1" customHeight="1">
      <c r="B1049" s="806"/>
      <c r="C1049" s="807"/>
      <c r="D1049" s="807"/>
      <c r="E1049" s="807"/>
      <c r="F1049" s="807"/>
      <c r="G1049" s="808"/>
      <c r="H1049" s="806" t="s">
        <v>282</v>
      </c>
      <c r="I1049" s="807"/>
      <c r="J1049" s="807"/>
      <c r="K1049" s="807"/>
      <c r="L1049" s="808"/>
      <c r="M1049" s="806"/>
      <c r="N1049" s="807"/>
      <c r="O1049" s="807"/>
      <c r="P1049" s="807"/>
      <c r="Q1049" s="808"/>
      <c r="R1049" s="845">
        <f>IF(ISBLANK('6桁'!R1049)=TRUE,"",VLOOKUP(パターン表!R1049, 'パターン別掛け率（入力）'!$C$3:$I$302, 7, FALSE))</f>
        <v>100</v>
      </c>
      <c r="S1049" s="846" t="str">
        <f>IF(ISBLANK('6桁'!S1049)=TRUE,"",VLOOKUP(パターン表!S1049, 'パターン別掛け率（入力）'!$C$3:$I$302, 7, FALSE))</f>
        <v/>
      </c>
      <c r="T1049" s="846" t="str">
        <f>IF(ISBLANK('6桁'!T1049)=TRUE,"",VLOOKUP(パターン表!T1049, 'パターン別掛け率（入力）'!$C$3:$I$302, 7, FALSE))</f>
        <v/>
      </c>
      <c r="U1049" s="847" t="str">
        <f>IF(ISBLANK('6桁'!U1049)=TRUE,"",VLOOKUP(パターン表!U1049, 'パターン別掛け率（入力）'!$C$3:$I$302, 7, FALSE))</f>
        <v/>
      </c>
      <c r="V1049" s="83"/>
      <c r="X1049" s="4"/>
    </row>
    <row r="1050" spans="2:25" ht="23.1" customHeight="1">
      <c r="B1050" s="842" t="s">
        <v>612</v>
      </c>
      <c r="C1050" s="843"/>
      <c r="D1050" s="843"/>
      <c r="E1050" s="843"/>
      <c r="F1050" s="843"/>
      <c r="G1050" s="844"/>
      <c r="H1050" s="810" t="s">
        <v>261</v>
      </c>
      <c r="I1050" s="811"/>
      <c r="J1050" s="811"/>
      <c r="K1050" s="811"/>
      <c r="L1050" s="812"/>
      <c r="M1050" s="842" t="s">
        <v>254</v>
      </c>
      <c r="N1050" s="843"/>
      <c r="O1050" s="843"/>
      <c r="P1050" s="843"/>
      <c r="Q1050" s="844"/>
      <c r="R1050" s="833">
        <f>IF(ISBLANK('6桁'!R1050)=TRUE,"",VLOOKUP(パターン表!R1050, 'パターン別掛け率（入力）'!$C$3:$I$302, 7, FALSE))</f>
        <v>100</v>
      </c>
      <c r="S1050" s="834" t="str">
        <f>IF(ISBLANK('6桁'!S1050)=TRUE,"",VLOOKUP(パターン表!S1050, 'パターン別掛け率（入力）'!$C$3:$I$302, 7, FALSE))</f>
        <v/>
      </c>
      <c r="T1050" s="834" t="str">
        <f>IF(ISBLANK('6桁'!T1050)=TRUE,"",VLOOKUP(パターン表!T1050, 'パターン別掛け率（入力）'!$C$3:$I$302, 7, FALSE))</f>
        <v/>
      </c>
      <c r="U1050" s="835" t="str">
        <f>IF(ISBLANK('6桁'!U1050)=TRUE,"",VLOOKUP(パターン表!U1050, 'パターン別掛け率（入力）'!$C$3:$I$302, 7, FALSE))</f>
        <v/>
      </c>
      <c r="V1050" s="83"/>
      <c r="X1050" s="4"/>
    </row>
    <row r="1051" spans="2:25" ht="23.1" customHeight="1">
      <c r="B1051" s="806"/>
      <c r="C1051" s="807"/>
      <c r="D1051" s="807"/>
      <c r="E1051" s="807"/>
      <c r="F1051" s="807"/>
      <c r="G1051" s="808"/>
      <c r="H1051" s="806" t="s">
        <v>182</v>
      </c>
      <c r="I1051" s="807"/>
      <c r="J1051" s="807"/>
      <c r="K1051" s="807"/>
      <c r="L1051" s="808"/>
      <c r="M1051" s="806"/>
      <c r="N1051" s="807"/>
      <c r="O1051" s="807"/>
      <c r="P1051" s="807"/>
      <c r="Q1051" s="808"/>
      <c r="R1051" s="845">
        <f>IF(ISBLANK('6桁'!R1051)=TRUE,"",VLOOKUP(パターン表!R1051, 'パターン別掛け率（入力）'!$C$3:$I$302, 7, FALSE))</f>
        <v>100</v>
      </c>
      <c r="S1051" s="846" t="str">
        <f>IF(ISBLANK('6桁'!S1051)=TRUE,"",VLOOKUP(パターン表!S1051, 'パターン別掛け率（入力）'!$C$3:$I$302, 7, FALSE))</f>
        <v/>
      </c>
      <c r="T1051" s="846" t="str">
        <f>IF(ISBLANK('6桁'!T1051)=TRUE,"",VLOOKUP(パターン表!T1051, 'パターン別掛け率（入力）'!$C$3:$I$302, 7, FALSE))</f>
        <v/>
      </c>
      <c r="U1051" s="847" t="str">
        <f>IF(ISBLANK('6桁'!U1051)=TRUE,"",VLOOKUP(パターン表!U1051, 'パターン別掛け率（入力）'!$C$3:$I$302, 7, FALSE))</f>
        <v/>
      </c>
      <c r="V1051" s="83"/>
      <c r="X1051" s="4"/>
    </row>
    <row r="1052" spans="2:25" ht="23.1" customHeight="1">
      <c r="B1052" s="842" t="s">
        <v>1367</v>
      </c>
      <c r="C1052" s="843"/>
      <c r="D1052" s="843"/>
      <c r="E1052" s="843"/>
      <c r="F1052" s="843"/>
      <c r="G1052" s="844"/>
      <c r="H1052" s="810" t="s">
        <v>678</v>
      </c>
      <c r="I1052" s="811"/>
      <c r="J1052" s="811"/>
      <c r="K1052" s="811"/>
      <c r="L1052" s="812"/>
      <c r="M1052" s="842" t="s">
        <v>254</v>
      </c>
      <c r="N1052" s="843"/>
      <c r="O1052" s="843"/>
      <c r="P1052" s="843"/>
      <c r="Q1052" s="844"/>
      <c r="R1052" s="833">
        <f>IF(ISBLANK('6桁'!R1052)=TRUE,"",VLOOKUP(パターン表!R1052, 'パターン別掛け率（入力）'!$C$3:$I$302, 7, FALSE))</f>
        <v>100</v>
      </c>
      <c r="S1052" s="834" t="str">
        <f>IF(ISBLANK('6桁'!S1052)=TRUE,"",VLOOKUP(パターン表!S1052, 'パターン別掛け率（入力）'!$C$3:$I$302, 7, FALSE))</f>
        <v/>
      </c>
      <c r="T1052" s="834" t="str">
        <f>IF(ISBLANK('6桁'!T1052)=TRUE,"",VLOOKUP(パターン表!T1052, 'パターン別掛け率（入力）'!$C$3:$I$302, 7, FALSE))</f>
        <v/>
      </c>
      <c r="U1052" s="835" t="str">
        <f>IF(ISBLANK('6桁'!U1052)=TRUE,"",VLOOKUP(パターン表!U1052, 'パターン別掛け率（入力）'!$C$3:$I$302, 7, FALSE))</f>
        <v/>
      </c>
      <c r="V1052" s="83"/>
      <c r="X1052" s="4"/>
    </row>
    <row r="1053" spans="2:25" ht="23.1" customHeight="1">
      <c r="B1053" s="830"/>
      <c r="C1053" s="831"/>
      <c r="D1053" s="831"/>
      <c r="E1053" s="831"/>
      <c r="F1053" s="831"/>
      <c r="G1053" s="832"/>
      <c r="H1053" s="806" t="s">
        <v>679</v>
      </c>
      <c r="I1053" s="807"/>
      <c r="J1053" s="807"/>
      <c r="K1053" s="807"/>
      <c r="L1053" s="808"/>
      <c r="M1053" s="806"/>
      <c r="N1053" s="807"/>
      <c r="O1053" s="807"/>
      <c r="P1053" s="807"/>
      <c r="Q1053" s="808"/>
      <c r="R1053" s="845">
        <f>IF(ISBLANK('6桁'!R1053)=TRUE,"",VLOOKUP(パターン表!R1053, 'パターン別掛け率（入力）'!$C$3:$I$302, 7, FALSE))</f>
        <v>100</v>
      </c>
      <c r="S1053" s="846" t="str">
        <f>IF(ISBLANK('6桁'!S1053)=TRUE,"",VLOOKUP(パターン表!S1053, 'パターン別掛け率（入力）'!$C$3:$I$302, 7, FALSE))</f>
        <v/>
      </c>
      <c r="T1053" s="846" t="str">
        <f>IF(ISBLANK('6桁'!T1053)=TRUE,"",VLOOKUP(パターン表!T1053, 'パターン別掛け率（入力）'!$C$3:$I$302, 7, FALSE))</f>
        <v/>
      </c>
      <c r="U1053" s="847" t="str">
        <f>IF(ISBLANK('6桁'!U1053)=TRUE,"",VLOOKUP(パターン表!U1053, 'パターン別掛け率（入力）'!$C$3:$I$302, 7, FALSE))</f>
        <v/>
      </c>
      <c r="V1053" s="83"/>
      <c r="X1053" s="4"/>
    </row>
    <row r="1054" spans="2:25" ht="23.1" customHeight="1" thickBot="1">
      <c r="B1054" s="781"/>
      <c r="C1054" s="782"/>
      <c r="D1054" s="782"/>
      <c r="E1054" s="782"/>
      <c r="F1054" s="782"/>
      <c r="G1054" s="783"/>
      <c r="H1054" s="778" t="s">
        <v>678</v>
      </c>
      <c r="I1054" s="779"/>
      <c r="J1054" s="779"/>
      <c r="K1054" s="779"/>
      <c r="L1054" s="780"/>
      <c r="M1054" s="778" t="s">
        <v>1368</v>
      </c>
      <c r="N1054" s="779"/>
      <c r="O1054" s="779"/>
      <c r="P1054" s="779"/>
      <c r="Q1054" s="780"/>
      <c r="R1054" s="981">
        <f>IF(ISBLANK('6桁'!R1054)=TRUE,"",VLOOKUP(パターン表!R1054, 'パターン別掛け率（入力）'!$C$3:$I$302, 7, FALSE))</f>
        <v>100</v>
      </c>
      <c r="S1054" s="982" t="str">
        <f>IF(ISBLANK('6桁'!S1054)=TRUE,"",VLOOKUP(パターン表!S1054, 'パターン別掛け率（入力）'!$C$3:$I$302, 7, FALSE))</f>
        <v/>
      </c>
      <c r="T1054" s="982" t="str">
        <f>IF(ISBLANK('6桁'!T1054)=TRUE,"",VLOOKUP(パターン表!T1054, 'パターン別掛け率（入力）'!$C$3:$I$302, 7, FALSE))</f>
        <v/>
      </c>
      <c r="U1054" s="983" t="str">
        <f>IF(ISBLANK('6桁'!U1054)=TRUE,"",VLOOKUP(パターン表!U1054, 'パターン別掛け率（入力）'!$C$3:$I$302, 7, FALSE))</f>
        <v/>
      </c>
      <c r="V1054" s="83"/>
      <c r="X1054" s="4"/>
    </row>
    <row r="1055" spans="2:25" ht="23.1" customHeight="1">
      <c r="B1055" s="336"/>
      <c r="C1055" s="336"/>
      <c r="D1055" s="336"/>
      <c r="E1055" s="336"/>
      <c r="F1055" s="83"/>
      <c r="G1055" s="336"/>
      <c r="H1055" s="83"/>
      <c r="I1055" s="336"/>
      <c r="J1055" s="83"/>
      <c r="K1055" s="336"/>
      <c r="L1055" s="83"/>
      <c r="M1055" s="336"/>
      <c r="N1055" s="83"/>
      <c r="O1055" s="336"/>
      <c r="P1055" s="83"/>
      <c r="Q1055" s="336"/>
      <c r="R1055" s="83"/>
      <c r="S1055" s="336"/>
      <c r="T1055" s="10"/>
      <c r="U1055" s="371"/>
      <c r="V1055" s="10"/>
      <c r="W1055" s="371"/>
      <c r="X1055" s="83"/>
    </row>
    <row r="1056" spans="2:25" s="239" customFormat="1" ht="20.100000000000001" customHeight="1" thickBot="1">
      <c r="B1056" s="241" t="s">
        <v>658</v>
      </c>
      <c r="C1056" s="24"/>
      <c r="D1056" s="24"/>
      <c r="E1056" s="24"/>
      <c r="F1056" s="82"/>
      <c r="G1056" s="24"/>
      <c r="H1056" s="82"/>
      <c r="I1056" s="24"/>
      <c r="J1056" s="82"/>
      <c r="K1056" s="24"/>
      <c r="L1056" s="82"/>
      <c r="M1056" s="24"/>
      <c r="N1056" s="82"/>
      <c r="O1056" s="24"/>
      <c r="P1056" s="82"/>
      <c r="Q1056" s="24"/>
      <c r="R1056" s="82"/>
      <c r="S1056" s="24"/>
      <c r="T1056" s="82"/>
      <c r="U1056" s="24"/>
      <c r="V1056" s="82"/>
      <c r="W1056" s="24"/>
      <c r="X1056" s="82"/>
      <c r="Y1056" s="24"/>
    </row>
    <row r="1057" spans="2:25" ht="20.100000000000001" customHeight="1" thickBot="1">
      <c r="B1057" s="531" t="s">
        <v>453</v>
      </c>
      <c r="C1057" s="532"/>
      <c r="D1057" s="532"/>
      <c r="E1057" s="532"/>
      <c r="F1057" s="532"/>
      <c r="G1057" s="532"/>
      <c r="H1057" s="532"/>
      <c r="I1057" s="532"/>
      <c r="J1057" s="532"/>
      <c r="K1057" s="532"/>
      <c r="L1057" s="532"/>
      <c r="M1057" s="532"/>
      <c r="N1057" s="532"/>
      <c r="O1057" s="532"/>
      <c r="P1057" s="532"/>
      <c r="Q1057" s="532"/>
      <c r="R1057" s="532"/>
      <c r="S1057" s="532"/>
      <c r="T1057" s="532"/>
      <c r="U1057" s="533"/>
      <c r="V1057" s="10"/>
      <c r="X1057" s="4"/>
    </row>
    <row r="1058" spans="2:25" ht="30" customHeight="1" thickBot="1">
      <c r="B1058" s="622" t="s">
        <v>581</v>
      </c>
      <c r="C1058" s="623"/>
      <c r="D1058" s="623"/>
      <c r="E1058" s="623"/>
      <c r="F1058" s="623"/>
      <c r="G1058" s="624"/>
      <c r="H1058" s="710" t="s">
        <v>524</v>
      </c>
      <c r="I1058" s="710"/>
      <c r="J1058" s="710"/>
      <c r="K1058" s="710"/>
      <c r="L1058" s="710"/>
      <c r="M1058" s="710" t="s">
        <v>491</v>
      </c>
      <c r="N1058" s="710"/>
      <c r="O1058" s="710"/>
      <c r="P1058" s="710"/>
      <c r="Q1058" s="710"/>
      <c r="R1058" s="710"/>
      <c r="S1058" s="710"/>
      <c r="T1058" s="710"/>
      <c r="U1058" s="710"/>
      <c r="X1058" s="4"/>
    </row>
    <row r="1059" spans="2:25" ht="23.1" customHeight="1">
      <c r="B1059" s="746" t="s">
        <v>614</v>
      </c>
      <c r="C1059" s="747"/>
      <c r="D1059" s="747"/>
      <c r="E1059" s="747"/>
      <c r="F1059" s="747"/>
      <c r="G1059" s="748"/>
      <c r="H1059" s="810" t="s">
        <v>540</v>
      </c>
      <c r="I1059" s="811"/>
      <c r="J1059" s="811"/>
      <c r="K1059" s="811"/>
      <c r="L1059" s="812"/>
      <c r="M1059" s="810" t="s">
        <v>254</v>
      </c>
      <c r="N1059" s="811"/>
      <c r="O1059" s="811"/>
      <c r="P1059" s="811"/>
      <c r="Q1059" s="812"/>
      <c r="R1059" s="833">
        <f>IF(ISBLANK('6桁'!R1059)=TRUE,"",VLOOKUP(パターン表!R1059, 'パターン別掛け率（入力）'!$C$3:$I$302, 7, FALSE))</f>
        <v>100</v>
      </c>
      <c r="S1059" s="834" t="str">
        <f>IF(ISBLANK('6桁'!S1059)=TRUE,"",VLOOKUP(パターン表!S1059, 'パターン別掛け率（入力）'!$C$3:$I$302, 7, FALSE))</f>
        <v/>
      </c>
      <c r="T1059" s="834" t="str">
        <f>IF(ISBLANK('6桁'!T1059)=TRUE,"",VLOOKUP(パターン表!T1059, 'パターン別掛け率（入力）'!$C$3:$I$302, 7, FALSE))</f>
        <v/>
      </c>
      <c r="U1059" s="835" t="str">
        <f>IF(ISBLANK('6桁'!U1059)=TRUE,"",VLOOKUP(パターン表!U1059, 'パターン別掛け率（入力）'!$C$3:$I$302, 7, FALSE))</f>
        <v/>
      </c>
      <c r="V1059" s="83"/>
      <c r="X1059" s="4"/>
    </row>
    <row r="1060" spans="2:25" ht="23.1" customHeight="1">
      <c r="B1060" s="746"/>
      <c r="C1060" s="747"/>
      <c r="D1060" s="747"/>
      <c r="E1060" s="747"/>
      <c r="F1060" s="747"/>
      <c r="G1060" s="748"/>
      <c r="H1060" s="766" t="s">
        <v>182</v>
      </c>
      <c r="I1060" s="767"/>
      <c r="J1060" s="767"/>
      <c r="K1060" s="767"/>
      <c r="L1060" s="768"/>
      <c r="M1060" s="766" t="s">
        <v>253</v>
      </c>
      <c r="N1060" s="767"/>
      <c r="O1060" s="767"/>
      <c r="P1060" s="767"/>
      <c r="Q1060" s="768"/>
      <c r="R1060" s="827">
        <f>IF(ISBLANK('6桁'!R1060)=TRUE,"",VLOOKUP(パターン表!R1060, 'パターン別掛け率（入力）'!$C$3:$I$302, 7, FALSE))</f>
        <v>100</v>
      </c>
      <c r="S1060" s="828" t="str">
        <f>IF(ISBLANK('6桁'!S1060)=TRUE,"",VLOOKUP(パターン表!S1060, 'パターン別掛け率（入力）'!$C$3:$I$302, 7, FALSE))</f>
        <v/>
      </c>
      <c r="T1060" s="828" t="str">
        <f>IF(ISBLANK('6桁'!T1060)=TRUE,"",VLOOKUP(パターン表!T1060, 'パターン別掛け率（入力）'!$C$3:$I$302, 7, FALSE))</f>
        <v/>
      </c>
      <c r="U1060" s="829" t="str">
        <f>IF(ISBLANK('6桁'!U1060)=TRUE,"",VLOOKUP(パターン表!U1060, 'パターン別掛け率（入力）'!$C$3:$I$302, 7, FALSE))</f>
        <v/>
      </c>
      <c r="V1060" s="83"/>
      <c r="X1060" s="4"/>
    </row>
    <row r="1061" spans="2:25" ht="23.1" customHeight="1">
      <c r="B1061" s="746" t="s">
        <v>757</v>
      </c>
      <c r="C1061" s="747"/>
      <c r="D1061" s="747"/>
      <c r="E1061" s="747"/>
      <c r="F1061" s="747"/>
      <c r="G1061" s="748"/>
      <c r="H1061" s="746" t="s">
        <v>411</v>
      </c>
      <c r="I1061" s="747"/>
      <c r="J1061" s="747"/>
      <c r="K1061" s="747"/>
      <c r="L1061" s="748"/>
      <c r="M1061" s="746" t="s">
        <v>253</v>
      </c>
      <c r="N1061" s="747"/>
      <c r="O1061" s="747"/>
      <c r="P1061" s="747"/>
      <c r="Q1061" s="748"/>
      <c r="R1061" s="848">
        <f>IF(ISBLANK('6桁'!R1061)=TRUE,"",VLOOKUP(パターン表!R1061, 'パターン別掛け率（入力）'!$C$3:$I$302, 7, FALSE))</f>
        <v>100</v>
      </c>
      <c r="S1061" s="849" t="str">
        <f>IF(ISBLANK('6桁'!S1061)=TRUE,"",VLOOKUP(パターン表!S1061, 'パターン別掛け率（入力）'!$C$3:$I$302, 7, FALSE))</f>
        <v/>
      </c>
      <c r="T1061" s="849" t="str">
        <f>IF(ISBLANK('6桁'!T1061)=TRUE,"",VLOOKUP(パターン表!T1061, 'パターン別掛け率（入力）'!$C$3:$I$302, 7, FALSE))</f>
        <v/>
      </c>
      <c r="U1061" s="850" t="str">
        <f>IF(ISBLANK('6桁'!U1061)=TRUE,"",VLOOKUP(パターン表!U1061, 'パターン別掛け率（入力）'!$C$3:$I$302, 7, FALSE))</f>
        <v/>
      </c>
      <c r="V1061" s="83"/>
      <c r="X1061" s="4"/>
    </row>
    <row r="1062" spans="2:25" ht="23.1" customHeight="1">
      <c r="B1062" s="746" t="s">
        <v>615</v>
      </c>
      <c r="C1062" s="747"/>
      <c r="D1062" s="747"/>
      <c r="E1062" s="747"/>
      <c r="F1062" s="747"/>
      <c r="G1062" s="748"/>
      <c r="H1062" s="746" t="s">
        <v>256</v>
      </c>
      <c r="I1062" s="747"/>
      <c r="J1062" s="747"/>
      <c r="K1062" s="747"/>
      <c r="L1062" s="748"/>
      <c r="M1062" s="746" t="s">
        <v>253</v>
      </c>
      <c r="N1062" s="747"/>
      <c r="O1062" s="747"/>
      <c r="P1062" s="747"/>
      <c r="Q1062" s="748"/>
      <c r="R1062" s="848">
        <f>IF(ISBLANK('6桁'!R1062)=TRUE,"",VLOOKUP(パターン表!R1062, 'パターン別掛け率（入力）'!$C$3:$I$302, 7, FALSE))</f>
        <v>100</v>
      </c>
      <c r="S1062" s="849" t="str">
        <f>IF(ISBLANK('6桁'!S1062)=TRUE,"",VLOOKUP(パターン表!S1062, 'パターン別掛け率（入力）'!$C$3:$I$302, 7, FALSE))</f>
        <v/>
      </c>
      <c r="T1062" s="849" t="str">
        <f>IF(ISBLANK('6桁'!T1062)=TRUE,"",VLOOKUP(パターン表!T1062, 'パターン別掛け率（入力）'!$C$3:$I$302, 7, FALSE))</f>
        <v/>
      </c>
      <c r="U1062" s="850" t="str">
        <f>IF(ISBLANK('6桁'!U1062)=TRUE,"",VLOOKUP(パターン表!U1062, 'パターン別掛け率（入力）'!$C$3:$I$302, 7, FALSE))</f>
        <v/>
      </c>
      <c r="V1062" s="83"/>
      <c r="X1062" s="4"/>
    </row>
    <row r="1063" spans="2:25" ht="23.1" customHeight="1">
      <c r="B1063" s="746" t="s">
        <v>616</v>
      </c>
      <c r="C1063" s="747"/>
      <c r="D1063" s="747"/>
      <c r="E1063" s="747"/>
      <c r="F1063" s="747"/>
      <c r="G1063" s="748"/>
      <c r="H1063" s="810" t="s">
        <v>256</v>
      </c>
      <c r="I1063" s="811"/>
      <c r="J1063" s="811"/>
      <c r="K1063" s="811"/>
      <c r="L1063" s="812"/>
      <c r="M1063" s="842" t="s">
        <v>253</v>
      </c>
      <c r="N1063" s="843"/>
      <c r="O1063" s="843"/>
      <c r="P1063" s="843"/>
      <c r="Q1063" s="844"/>
      <c r="R1063" s="833">
        <f>IF(ISBLANK('6桁'!R1063)=TRUE,"",VLOOKUP(パターン表!R1063, 'パターン別掛け率（入力）'!$C$3:$I$302, 7, FALSE))</f>
        <v>100</v>
      </c>
      <c r="S1063" s="834" t="str">
        <f>IF(ISBLANK('6桁'!S1063)=TRUE,"",VLOOKUP(パターン表!S1063, 'パターン別掛け率（入力）'!$C$3:$I$302, 7, FALSE))</f>
        <v/>
      </c>
      <c r="T1063" s="834" t="str">
        <f>IF(ISBLANK('6桁'!T1063)=TRUE,"",VLOOKUP(パターン表!T1063, 'パターン別掛け率（入力）'!$C$3:$I$302, 7, FALSE))</f>
        <v/>
      </c>
      <c r="U1063" s="835" t="str">
        <f>IF(ISBLANK('6桁'!U1063)=TRUE,"",VLOOKUP(パターン表!U1063, 'パターン別掛け率（入力）'!$C$3:$I$302, 7, FALSE))</f>
        <v/>
      </c>
      <c r="V1063" s="83"/>
      <c r="X1063" s="4"/>
    </row>
    <row r="1064" spans="2:25" ht="23.1" customHeight="1">
      <c r="B1064" s="746"/>
      <c r="C1064" s="747"/>
      <c r="D1064" s="747"/>
      <c r="E1064" s="747"/>
      <c r="F1064" s="747"/>
      <c r="G1064" s="748"/>
      <c r="H1064" s="766" t="s">
        <v>257</v>
      </c>
      <c r="I1064" s="767"/>
      <c r="J1064" s="767"/>
      <c r="K1064" s="767"/>
      <c r="L1064" s="768"/>
      <c r="M1064" s="806"/>
      <c r="N1064" s="807"/>
      <c r="O1064" s="807"/>
      <c r="P1064" s="807"/>
      <c r="Q1064" s="808"/>
      <c r="R1064" s="827">
        <f>IF(ISBLANK('6桁'!R1064)=TRUE,"",VLOOKUP(パターン表!R1064, 'パターン別掛け率（入力）'!$C$3:$I$302, 7, FALSE))</f>
        <v>100</v>
      </c>
      <c r="S1064" s="828" t="str">
        <f>IF(ISBLANK('6桁'!S1064)=TRUE,"",VLOOKUP(パターン表!S1064, 'パターン別掛け率（入力）'!$C$3:$I$302, 7, FALSE))</f>
        <v/>
      </c>
      <c r="T1064" s="828" t="str">
        <f>IF(ISBLANK('6桁'!T1064)=TRUE,"",VLOOKUP(パターン表!T1064, 'パターン別掛け率（入力）'!$C$3:$I$302, 7, FALSE))</f>
        <v/>
      </c>
      <c r="U1064" s="829" t="str">
        <f>IF(ISBLANK('6桁'!U1064)=TRUE,"",VLOOKUP(パターン表!U1064, 'パターン別掛け率（入力）'!$C$3:$I$302, 7, FALSE))</f>
        <v/>
      </c>
      <c r="V1064" s="83"/>
      <c r="X1064" s="4"/>
    </row>
    <row r="1065" spans="2:25" ht="23.1" customHeight="1">
      <c r="B1065" s="746" t="s">
        <v>617</v>
      </c>
      <c r="C1065" s="747"/>
      <c r="D1065" s="747"/>
      <c r="E1065" s="747"/>
      <c r="F1065" s="747"/>
      <c r="G1065" s="748"/>
      <c r="H1065" s="810" t="s">
        <v>256</v>
      </c>
      <c r="I1065" s="811"/>
      <c r="J1065" s="811"/>
      <c r="K1065" s="811"/>
      <c r="L1065" s="812"/>
      <c r="M1065" s="842" t="s">
        <v>253</v>
      </c>
      <c r="N1065" s="843"/>
      <c r="O1065" s="843"/>
      <c r="P1065" s="843"/>
      <c r="Q1065" s="844"/>
      <c r="R1065" s="833">
        <f>IF(ISBLANK('6桁'!R1065)=TRUE,"",VLOOKUP(パターン表!R1065, 'パターン別掛け率（入力）'!$C$3:$I$302, 7, FALSE))</f>
        <v>100</v>
      </c>
      <c r="S1065" s="834" t="str">
        <f>IF(ISBLANK('6桁'!S1065)=TRUE,"",VLOOKUP(パターン表!S1065, 'パターン別掛け率（入力）'!$C$3:$I$302, 7, FALSE))</f>
        <v/>
      </c>
      <c r="T1065" s="834" t="str">
        <f>IF(ISBLANK('6桁'!T1065)=TRUE,"",VLOOKUP(パターン表!T1065, 'パターン別掛け率（入力）'!$C$3:$I$302, 7, FALSE))</f>
        <v/>
      </c>
      <c r="U1065" s="835" t="str">
        <f>IF(ISBLANK('6桁'!U1065)=TRUE,"",VLOOKUP(パターン表!U1065, 'パターン別掛け率（入力）'!$C$3:$I$302, 7, FALSE))</f>
        <v/>
      </c>
      <c r="V1065" s="83"/>
      <c r="X1065" s="4"/>
    </row>
    <row r="1066" spans="2:25" ht="23.1" customHeight="1">
      <c r="B1066" s="746"/>
      <c r="C1066" s="747"/>
      <c r="D1066" s="747"/>
      <c r="E1066" s="747"/>
      <c r="F1066" s="747"/>
      <c r="G1066" s="748"/>
      <c r="H1066" s="766" t="s">
        <v>257</v>
      </c>
      <c r="I1066" s="767"/>
      <c r="J1066" s="767"/>
      <c r="K1066" s="767"/>
      <c r="L1066" s="768"/>
      <c r="M1066" s="806"/>
      <c r="N1066" s="807"/>
      <c r="O1066" s="807"/>
      <c r="P1066" s="807"/>
      <c r="Q1066" s="808"/>
      <c r="R1066" s="827">
        <f>IF(ISBLANK('6桁'!R1066)=TRUE,"",VLOOKUP(パターン表!R1066, 'パターン別掛け率（入力）'!$C$3:$I$302, 7, FALSE))</f>
        <v>100</v>
      </c>
      <c r="S1066" s="828" t="str">
        <f>IF(ISBLANK('6桁'!S1066)=TRUE,"",VLOOKUP(パターン表!S1066, 'パターン別掛け率（入力）'!$C$3:$I$302, 7, FALSE))</f>
        <v/>
      </c>
      <c r="T1066" s="828" t="str">
        <f>IF(ISBLANK('6桁'!T1066)=TRUE,"",VLOOKUP(パターン表!T1066, 'パターン別掛け率（入力）'!$C$3:$I$302, 7, FALSE))</f>
        <v/>
      </c>
      <c r="U1066" s="829" t="str">
        <f>IF(ISBLANK('6桁'!U1066)=TRUE,"",VLOOKUP(パターン表!U1066, 'パターン別掛け率（入力）'!$C$3:$I$302, 7, FALSE))</f>
        <v/>
      </c>
      <c r="V1066" s="83"/>
      <c r="X1066" s="4"/>
    </row>
    <row r="1067" spans="2:25" ht="23.1" customHeight="1" thickBot="1">
      <c r="B1067" s="778" t="s">
        <v>618</v>
      </c>
      <c r="C1067" s="779"/>
      <c r="D1067" s="779"/>
      <c r="E1067" s="779"/>
      <c r="F1067" s="779"/>
      <c r="G1067" s="780"/>
      <c r="H1067" s="716" t="s">
        <v>181</v>
      </c>
      <c r="I1067" s="717"/>
      <c r="J1067" s="717"/>
      <c r="K1067" s="717"/>
      <c r="L1067" s="718"/>
      <c r="M1067" s="716" t="s">
        <v>253</v>
      </c>
      <c r="N1067" s="717"/>
      <c r="O1067" s="717"/>
      <c r="P1067" s="717"/>
      <c r="Q1067" s="718"/>
      <c r="R1067" s="886">
        <f>IF(ISBLANK('6桁'!R1067)=TRUE,"",VLOOKUP(パターン表!R1067, 'パターン別掛け率（入力）'!$C$3:$I$302, 7, FALSE))</f>
        <v>100</v>
      </c>
      <c r="S1067" s="887" t="str">
        <f>IF(ISBLANK('6桁'!S1067)=TRUE,"",VLOOKUP(パターン表!S1067, 'パターン別掛け率（入力）'!$C$3:$I$302, 7, FALSE))</f>
        <v/>
      </c>
      <c r="T1067" s="887" t="str">
        <f>IF(ISBLANK('6桁'!T1067)=TRUE,"",VLOOKUP(パターン表!T1067, 'パターン別掛け率（入力）'!$C$3:$I$302, 7, FALSE))</f>
        <v/>
      </c>
      <c r="U1067" s="888" t="str">
        <f>IF(ISBLANK('6桁'!U1067)=TRUE,"",VLOOKUP(パターン表!U1067, 'パターン別掛け率（入力）'!$C$3:$I$302, 7, FALSE))</f>
        <v/>
      </c>
      <c r="V1067" s="83"/>
      <c r="X1067" s="4"/>
    </row>
    <row r="1068" spans="2:25" ht="22.5" customHeight="1">
      <c r="B1068" s="545"/>
      <c r="C1068" s="588"/>
      <c r="D1068" s="588"/>
      <c r="E1068" s="588"/>
      <c r="F1068" s="588"/>
      <c r="G1068" s="588"/>
      <c r="H1068" s="588"/>
      <c r="I1068" s="588"/>
      <c r="J1068" s="588"/>
      <c r="K1068" s="588"/>
      <c r="L1068" s="588"/>
      <c r="M1068" s="588"/>
      <c r="N1068" s="588"/>
      <c r="O1068" s="588"/>
      <c r="P1068" s="588"/>
      <c r="Q1068" s="588"/>
      <c r="R1068" s="588"/>
      <c r="S1068" s="588"/>
      <c r="T1068" s="588"/>
      <c r="U1068" s="588"/>
      <c r="V1068" s="589"/>
      <c r="W1068" s="589"/>
      <c r="X1068" s="82"/>
      <c r="Y1068" s="24"/>
    </row>
    <row r="1069" spans="2:25" s="239" customFormat="1" ht="20.100000000000001" customHeight="1" thickBot="1">
      <c r="B1069" s="241" t="s">
        <v>659</v>
      </c>
      <c r="C1069" s="24"/>
      <c r="D1069" s="24"/>
      <c r="E1069" s="24"/>
      <c r="F1069" s="82"/>
      <c r="G1069" s="24"/>
      <c r="H1069" s="82"/>
      <c r="I1069" s="24"/>
      <c r="J1069" s="82"/>
      <c r="K1069" s="24"/>
      <c r="L1069" s="82"/>
      <c r="M1069" s="24"/>
      <c r="N1069" s="82"/>
      <c r="O1069" s="24"/>
      <c r="P1069" s="82"/>
      <c r="Q1069" s="24"/>
      <c r="R1069" s="82"/>
      <c r="S1069" s="24"/>
      <c r="T1069" s="82"/>
      <c r="U1069" s="24"/>
      <c r="V1069" s="82"/>
      <c r="W1069" s="24"/>
      <c r="X1069" s="82"/>
      <c r="Y1069" s="24"/>
    </row>
    <row r="1070" spans="2:25" ht="20.100000000000001" customHeight="1" thickBot="1">
      <c r="B1070" s="531" t="s">
        <v>453</v>
      </c>
      <c r="C1070" s="532"/>
      <c r="D1070" s="532"/>
      <c r="E1070" s="532"/>
      <c r="F1070" s="532"/>
      <c r="G1070" s="532"/>
      <c r="H1070" s="532"/>
      <c r="I1070" s="532"/>
      <c r="J1070" s="532"/>
      <c r="K1070" s="532"/>
      <c r="L1070" s="532"/>
      <c r="M1070" s="532"/>
      <c r="N1070" s="532"/>
      <c r="O1070" s="532"/>
      <c r="P1070" s="532"/>
      <c r="Q1070" s="532"/>
      <c r="R1070" s="532"/>
      <c r="S1070" s="532"/>
      <c r="T1070" s="532"/>
      <c r="U1070" s="533"/>
      <c r="V1070" s="10"/>
      <c r="X1070" s="4"/>
    </row>
    <row r="1071" spans="2:25" ht="30" customHeight="1" thickBot="1">
      <c r="B1071" s="622" t="s">
        <v>581</v>
      </c>
      <c r="C1071" s="623"/>
      <c r="D1071" s="623"/>
      <c r="E1071" s="623"/>
      <c r="F1071" s="623"/>
      <c r="G1071" s="624"/>
      <c r="H1071" s="710" t="s">
        <v>524</v>
      </c>
      <c r="I1071" s="710"/>
      <c r="J1071" s="710"/>
      <c r="K1071" s="710"/>
      <c r="L1071" s="710"/>
      <c r="M1071" s="710" t="s">
        <v>491</v>
      </c>
      <c r="N1071" s="710"/>
      <c r="O1071" s="710"/>
      <c r="P1071" s="710"/>
      <c r="Q1071" s="710"/>
      <c r="R1071" s="710"/>
      <c r="S1071" s="710"/>
      <c r="T1071" s="710"/>
      <c r="U1071" s="710"/>
      <c r="X1071" s="4"/>
    </row>
    <row r="1072" spans="2:25" ht="23.1" customHeight="1">
      <c r="B1072" s="821" t="s">
        <v>619</v>
      </c>
      <c r="C1072" s="822"/>
      <c r="D1072" s="822"/>
      <c r="E1072" s="822"/>
      <c r="F1072" s="822"/>
      <c r="G1072" s="823"/>
      <c r="H1072" s="800" t="s">
        <v>262</v>
      </c>
      <c r="I1072" s="801"/>
      <c r="J1072" s="801"/>
      <c r="K1072" s="801"/>
      <c r="L1072" s="802"/>
      <c r="M1072" s="737" t="s">
        <v>254</v>
      </c>
      <c r="N1072" s="738"/>
      <c r="O1072" s="738"/>
      <c r="P1072" s="738"/>
      <c r="Q1072" s="739"/>
      <c r="R1072" s="839">
        <f>IF(ISBLANK('6桁'!R1072)=TRUE,"",VLOOKUP(パターン表!R1072, 'パターン別掛け率（入力）'!$C$3:$I$302, 7, FALSE))</f>
        <v>100</v>
      </c>
      <c r="S1072" s="840" t="str">
        <f>IF(ISBLANK('6桁'!S1072)=TRUE,"",VLOOKUP(パターン表!S1072, 'パターン別掛け率（入力）'!$C$3:$I$302, 7, FALSE))</f>
        <v/>
      </c>
      <c r="T1072" s="840" t="str">
        <f>IF(ISBLANK('6桁'!T1072)=TRUE,"",VLOOKUP(パターン表!T1072, 'パターン別掛け率（入力）'!$C$3:$I$302, 7, FALSE))</f>
        <v/>
      </c>
      <c r="U1072" s="841" t="str">
        <f>IF(ISBLANK('6桁'!U1072)=TRUE,"",VLOOKUP(パターン表!U1072, 'パターン別掛け率（入力）'!$C$3:$I$302, 7, FALSE))</f>
        <v/>
      </c>
      <c r="V1072" s="83"/>
      <c r="X1072" s="4"/>
    </row>
    <row r="1073" spans="2:27" ht="23.1" customHeight="1">
      <c r="B1073" s="746"/>
      <c r="C1073" s="747"/>
      <c r="D1073" s="747"/>
      <c r="E1073" s="747"/>
      <c r="F1073" s="747"/>
      <c r="G1073" s="748"/>
      <c r="H1073" s="766" t="s">
        <v>260</v>
      </c>
      <c r="I1073" s="767"/>
      <c r="J1073" s="767"/>
      <c r="K1073" s="767"/>
      <c r="L1073" s="768"/>
      <c r="M1073" s="806"/>
      <c r="N1073" s="807"/>
      <c r="O1073" s="807"/>
      <c r="P1073" s="807"/>
      <c r="Q1073" s="808"/>
      <c r="R1073" s="827">
        <f>IF(ISBLANK('6桁'!R1073)=TRUE,"",VLOOKUP(パターン表!R1073, 'パターン別掛け率（入力）'!$C$3:$I$302, 7, FALSE))</f>
        <v>100</v>
      </c>
      <c r="S1073" s="828" t="str">
        <f>IF(ISBLANK('6桁'!S1073)=TRUE,"",VLOOKUP(パターン表!S1073, 'パターン別掛け率（入力）'!$C$3:$I$302, 7, FALSE))</f>
        <v/>
      </c>
      <c r="T1073" s="828" t="str">
        <f>IF(ISBLANK('6桁'!T1073)=TRUE,"",VLOOKUP(パターン表!T1073, 'パターン別掛け率（入力）'!$C$3:$I$302, 7, FALSE))</f>
        <v/>
      </c>
      <c r="U1073" s="829" t="str">
        <f>IF(ISBLANK('6桁'!U1073)=TRUE,"",VLOOKUP(パターン表!U1073, 'パターン別掛け率（入力）'!$C$3:$I$302, 7, FALSE))</f>
        <v/>
      </c>
      <c r="V1073" s="83"/>
      <c r="X1073" s="4"/>
    </row>
    <row r="1074" spans="2:27" ht="23.1" customHeight="1">
      <c r="B1074" s="746" t="s">
        <v>620</v>
      </c>
      <c r="C1074" s="747"/>
      <c r="D1074" s="747"/>
      <c r="E1074" s="747"/>
      <c r="F1074" s="747"/>
      <c r="G1074" s="748"/>
      <c r="H1074" s="810" t="s">
        <v>257</v>
      </c>
      <c r="I1074" s="811"/>
      <c r="J1074" s="811"/>
      <c r="K1074" s="811"/>
      <c r="L1074" s="812"/>
      <c r="M1074" s="842" t="s">
        <v>254</v>
      </c>
      <c r="N1074" s="843"/>
      <c r="O1074" s="843"/>
      <c r="P1074" s="843"/>
      <c r="Q1074" s="844"/>
      <c r="R1074" s="833">
        <f>IF(ISBLANK('6桁'!R1074)=TRUE,"",VLOOKUP(パターン表!R1074, 'パターン別掛け率（入力）'!$C$3:$I$302, 7, FALSE))</f>
        <v>100</v>
      </c>
      <c r="S1074" s="834" t="str">
        <f>IF(ISBLANK('6桁'!S1074)=TRUE,"",VLOOKUP(パターン表!S1074, 'パターン別掛け率（入力）'!$C$3:$I$302, 7, FALSE))</f>
        <v/>
      </c>
      <c r="T1074" s="834" t="str">
        <f>IF(ISBLANK('6桁'!T1074)=TRUE,"",VLOOKUP(パターン表!T1074, 'パターン別掛け率（入力）'!$C$3:$I$302, 7, FALSE))</f>
        <v/>
      </c>
      <c r="U1074" s="835" t="str">
        <f>IF(ISBLANK('6桁'!U1074)=TRUE,"",VLOOKUP(パターン表!U1074, 'パターン別掛け率（入力）'!$C$3:$I$302, 7, FALSE))</f>
        <v/>
      </c>
      <c r="V1074" s="83"/>
      <c r="X1074" s="4"/>
    </row>
    <row r="1075" spans="2:27" ht="23.1" customHeight="1">
      <c r="B1075" s="746"/>
      <c r="C1075" s="747"/>
      <c r="D1075" s="747"/>
      <c r="E1075" s="747"/>
      <c r="F1075" s="747"/>
      <c r="G1075" s="748"/>
      <c r="H1075" s="766" t="s">
        <v>539</v>
      </c>
      <c r="I1075" s="767"/>
      <c r="J1075" s="767"/>
      <c r="K1075" s="767"/>
      <c r="L1075" s="768"/>
      <c r="M1075" s="806"/>
      <c r="N1075" s="807"/>
      <c r="O1075" s="807"/>
      <c r="P1075" s="807"/>
      <c r="Q1075" s="808"/>
      <c r="R1075" s="827">
        <f>IF(ISBLANK('6桁'!R1075)=TRUE,"",VLOOKUP(パターン表!R1075, 'パターン別掛け率（入力）'!$C$3:$I$302, 7, FALSE))</f>
        <v>100</v>
      </c>
      <c r="S1075" s="828" t="str">
        <f>IF(ISBLANK('6桁'!S1075)=TRUE,"",VLOOKUP(パターン表!S1075, 'パターン別掛け率（入力）'!$C$3:$I$302, 7, FALSE))</f>
        <v/>
      </c>
      <c r="T1075" s="828" t="str">
        <f>IF(ISBLANK('6桁'!T1075)=TRUE,"",VLOOKUP(パターン表!T1075, 'パターン別掛け率（入力）'!$C$3:$I$302, 7, FALSE))</f>
        <v/>
      </c>
      <c r="U1075" s="829" t="str">
        <f>IF(ISBLANK('6桁'!U1075)=TRUE,"",VLOOKUP(パターン表!U1075, 'パターン別掛け率（入力）'!$C$3:$I$302, 7, FALSE))</f>
        <v/>
      </c>
      <c r="V1075" s="83"/>
      <c r="X1075" s="4"/>
    </row>
    <row r="1076" spans="2:27" ht="23.1" customHeight="1">
      <c r="B1076" s="746" t="s">
        <v>621</v>
      </c>
      <c r="C1076" s="747"/>
      <c r="D1076" s="747"/>
      <c r="E1076" s="747"/>
      <c r="F1076" s="747"/>
      <c r="G1076" s="748"/>
      <c r="H1076" s="746" t="s">
        <v>257</v>
      </c>
      <c r="I1076" s="747"/>
      <c r="J1076" s="747"/>
      <c r="K1076" s="747"/>
      <c r="L1076" s="748"/>
      <c r="M1076" s="746" t="s">
        <v>254</v>
      </c>
      <c r="N1076" s="747"/>
      <c r="O1076" s="747"/>
      <c r="P1076" s="747"/>
      <c r="Q1076" s="748"/>
      <c r="R1076" s="848">
        <f>IF(ISBLANK('6桁'!R1076)=TRUE,"",VLOOKUP(パターン表!R1076, 'パターン別掛け率（入力）'!$C$3:$I$302, 7, FALSE))</f>
        <v>100</v>
      </c>
      <c r="S1076" s="849" t="str">
        <f>IF(ISBLANK('6桁'!S1076)=TRUE,"",VLOOKUP(パターン表!S1076, 'パターン別掛け率（入力）'!$C$3:$I$302, 7, FALSE))</f>
        <v/>
      </c>
      <c r="T1076" s="849" t="str">
        <f>IF(ISBLANK('6桁'!T1076)=TRUE,"",VLOOKUP(パターン表!T1076, 'パターン別掛け率（入力）'!$C$3:$I$302, 7, FALSE))</f>
        <v/>
      </c>
      <c r="U1076" s="850" t="str">
        <f>IF(ISBLANK('6桁'!U1076)=TRUE,"",VLOOKUP(パターン表!U1076, 'パターン別掛け率（入力）'!$C$3:$I$302, 7, FALSE))</f>
        <v/>
      </c>
      <c r="V1076" s="83"/>
      <c r="X1076" s="4"/>
    </row>
    <row r="1077" spans="2:27" ht="23.1" customHeight="1">
      <c r="B1077" s="746" t="s">
        <v>622</v>
      </c>
      <c r="C1077" s="747"/>
      <c r="D1077" s="747"/>
      <c r="E1077" s="747"/>
      <c r="F1077" s="747"/>
      <c r="G1077" s="748"/>
      <c r="H1077" s="746" t="s">
        <v>257</v>
      </c>
      <c r="I1077" s="747"/>
      <c r="J1077" s="747"/>
      <c r="K1077" s="747"/>
      <c r="L1077" s="748"/>
      <c r="M1077" s="746" t="s">
        <v>254</v>
      </c>
      <c r="N1077" s="747"/>
      <c r="O1077" s="747"/>
      <c r="P1077" s="747"/>
      <c r="Q1077" s="748"/>
      <c r="R1077" s="848">
        <f>IF(ISBLANK('6桁'!R1077)=TRUE,"",VLOOKUP(パターン表!R1077, 'パターン別掛け率（入力）'!$C$3:$I$302, 7, FALSE))</f>
        <v>100</v>
      </c>
      <c r="S1077" s="849" t="str">
        <f>IF(ISBLANK('6桁'!S1077)=TRUE,"",VLOOKUP(パターン表!S1077, 'パターン別掛け率（入力）'!$C$3:$I$302, 7, FALSE))</f>
        <v/>
      </c>
      <c r="T1077" s="849" t="str">
        <f>IF(ISBLANK('6桁'!T1077)=TRUE,"",VLOOKUP(パターン表!T1077, 'パターン別掛け率（入力）'!$C$3:$I$302, 7, FALSE))</f>
        <v/>
      </c>
      <c r="U1077" s="850" t="str">
        <f>IF(ISBLANK('6桁'!U1077)=TRUE,"",VLOOKUP(パターン表!U1077, 'パターン別掛け率（入力）'!$C$3:$I$302, 7, FALSE))</f>
        <v/>
      </c>
      <c r="V1077" s="83"/>
      <c r="X1077" s="4"/>
    </row>
    <row r="1078" spans="2:27" ht="23.1" customHeight="1">
      <c r="B1078" s="746" t="s">
        <v>623</v>
      </c>
      <c r="C1078" s="747"/>
      <c r="D1078" s="747"/>
      <c r="E1078" s="747"/>
      <c r="F1078" s="747"/>
      <c r="G1078" s="748"/>
      <c r="H1078" s="810" t="s">
        <v>541</v>
      </c>
      <c r="I1078" s="811"/>
      <c r="J1078" s="811"/>
      <c r="K1078" s="811"/>
      <c r="L1078" s="812"/>
      <c r="M1078" s="842" t="s">
        <v>254</v>
      </c>
      <c r="N1078" s="843"/>
      <c r="O1078" s="843"/>
      <c r="P1078" s="843"/>
      <c r="Q1078" s="844"/>
      <c r="R1078" s="833">
        <f>IF(ISBLANK('6桁'!R1078)=TRUE,"",VLOOKUP(パターン表!R1078, 'パターン別掛け率（入力）'!$C$3:$I$302, 7, FALSE))</f>
        <v>100</v>
      </c>
      <c r="S1078" s="834" t="str">
        <f>IF(ISBLANK('6桁'!S1078)=TRUE,"",VLOOKUP(パターン表!S1078, 'パターン別掛け率（入力）'!$C$3:$I$302, 7, FALSE))</f>
        <v/>
      </c>
      <c r="T1078" s="834" t="str">
        <f>IF(ISBLANK('6桁'!T1078)=TRUE,"",VLOOKUP(パターン表!T1078, 'パターン別掛け率（入力）'!$C$3:$I$302, 7, FALSE))</f>
        <v/>
      </c>
      <c r="U1078" s="835" t="str">
        <f>IF(ISBLANK('6桁'!U1078)=TRUE,"",VLOOKUP(パターン表!U1078, 'パターン別掛け率（入力）'!$C$3:$I$302, 7, FALSE))</f>
        <v/>
      </c>
      <c r="V1078" s="83"/>
      <c r="X1078" s="4"/>
    </row>
    <row r="1079" spans="2:27" ht="23.1" customHeight="1">
      <c r="B1079" s="746"/>
      <c r="C1079" s="747"/>
      <c r="D1079" s="747"/>
      <c r="E1079" s="747"/>
      <c r="F1079" s="747"/>
      <c r="G1079" s="748"/>
      <c r="H1079" s="766" t="s">
        <v>606</v>
      </c>
      <c r="I1079" s="767"/>
      <c r="J1079" s="767"/>
      <c r="K1079" s="767"/>
      <c r="L1079" s="768"/>
      <c r="M1079" s="806"/>
      <c r="N1079" s="807"/>
      <c r="O1079" s="807"/>
      <c r="P1079" s="807"/>
      <c r="Q1079" s="808"/>
      <c r="R1079" s="827">
        <f>IF(ISBLANK('6桁'!R1079)=TRUE,"",VLOOKUP(パターン表!R1079, 'パターン別掛け率（入力）'!$C$3:$I$302, 7, FALSE))</f>
        <v>100</v>
      </c>
      <c r="S1079" s="828" t="str">
        <f>IF(ISBLANK('6桁'!S1079)=TRUE,"",VLOOKUP(パターン表!S1079, 'パターン別掛け率（入力）'!$C$3:$I$302, 7, FALSE))</f>
        <v/>
      </c>
      <c r="T1079" s="828" t="str">
        <f>IF(ISBLANK('6桁'!T1079)=TRUE,"",VLOOKUP(パターン表!T1079, 'パターン別掛け率（入力）'!$C$3:$I$302, 7, FALSE))</f>
        <v/>
      </c>
      <c r="U1079" s="829" t="str">
        <f>IF(ISBLANK('6桁'!U1079)=TRUE,"",VLOOKUP(パターン表!U1079, 'パターン別掛け率（入力）'!$C$3:$I$302, 7, FALSE))</f>
        <v/>
      </c>
      <c r="V1079" s="83"/>
      <c r="X1079" s="4"/>
    </row>
    <row r="1080" spans="2:27" ht="23.1" customHeight="1">
      <c r="B1080" s="746" t="s">
        <v>624</v>
      </c>
      <c r="C1080" s="747"/>
      <c r="D1080" s="747"/>
      <c r="E1080" s="747"/>
      <c r="F1080" s="747"/>
      <c r="G1080" s="748"/>
      <c r="H1080" s="746" t="s">
        <v>256</v>
      </c>
      <c r="I1080" s="747"/>
      <c r="J1080" s="747"/>
      <c r="K1080" s="747"/>
      <c r="L1080" s="748"/>
      <c r="M1080" s="746" t="s">
        <v>254</v>
      </c>
      <c r="N1080" s="747"/>
      <c r="O1080" s="747"/>
      <c r="P1080" s="747"/>
      <c r="Q1080" s="748"/>
      <c r="R1080" s="848">
        <f>IF(ISBLANK('6桁'!R1080)=TRUE,"",VLOOKUP(パターン表!R1080, 'パターン別掛け率（入力）'!$C$3:$I$302, 7, FALSE))</f>
        <v>100</v>
      </c>
      <c r="S1080" s="849" t="str">
        <f>IF(ISBLANK('6桁'!S1080)=TRUE,"",VLOOKUP(パターン表!S1080, 'パターン別掛け率（入力）'!$C$3:$I$302, 7, FALSE))</f>
        <v/>
      </c>
      <c r="T1080" s="849" t="str">
        <f>IF(ISBLANK('6桁'!T1080)=TRUE,"",VLOOKUP(パターン表!T1080, 'パターン別掛け率（入力）'!$C$3:$I$302, 7, FALSE))</f>
        <v/>
      </c>
      <c r="U1080" s="850" t="str">
        <f>IF(ISBLANK('6桁'!U1080)=TRUE,"",VLOOKUP(パターン表!U1080, 'パターン別掛け率（入力）'!$C$3:$I$302, 7, FALSE))</f>
        <v/>
      </c>
      <c r="V1080" s="83"/>
      <c r="X1080" s="4"/>
    </row>
    <row r="1081" spans="2:27" ht="23.1" customHeight="1">
      <c r="B1081" s="746" t="s">
        <v>625</v>
      </c>
      <c r="C1081" s="747"/>
      <c r="D1081" s="747"/>
      <c r="E1081" s="747"/>
      <c r="F1081" s="747"/>
      <c r="G1081" s="748"/>
      <c r="H1081" s="810" t="s">
        <v>262</v>
      </c>
      <c r="I1081" s="811"/>
      <c r="J1081" s="811"/>
      <c r="K1081" s="811"/>
      <c r="L1081" s="812"/>
      <c r="M1081" s="842" t="s">
        <v>254</v>
      </c>
      <c r="N1081" s="843"/>
      <c r="O1081" s="843"/>
      <c r="P1081" s="843"/>
      <c r="Q1081" s="844"/>
      <c r="R1081" s="833">
        <f>IF(ISBLANK('6桁'!R1081)=TRUE,"",VLOOKUP(パターン表!R1081, 'パターン別掛け率（入力）'!$C$3:$I$302, 7, FALSE))</f>
        <v>100</v>
      </c>
      <c r="S1081" s="834" t="str">
        <f>IF(ISBLANK('6桁'!S1081)=TRUE,"",VLOOKUP(パターン表!S1081, 'パターン別掛け率（入力）'!$C$3:$I$302, 7, FALSE))</f>
        <v/>
      </c>
      <c r="T1081" s="834" t="str">
        <f>IF(ISBLANK('6桁'!T1081)=TRUE,"",VLOOKUP(パターン表!T1081, 'パターン別掛け率（入力）'!$C$3:$I$302, 7, FALSE))</f>
        <v/>
      </c>
      <c r="U1081" s="835" t="str">
        <f>IF(ISBLANK('6桁'!U1081)=TRUE,"",VLOOKUP(パターン表!U1081, 'パターン別掛け率（入力）'!$C$3:$I$302, 7, FALSE))</f>
        <v/>
      </c>
      <c r="V1081" s="83"/>
      <c r="X1081" s="4"/>
    </row>
    <row r="1082" spans="2:27" ht="23.1" customHeight="1" thickBot="1">
      <c r="B1082" s="746"/>
      <c r="C1082" s="747"/>
      <c r="D1082" s="747"/>
      <c r="E1082" s="747"/>
      <c r="F1082" s="747"/>
      <c r="G1082" s="748"/>
      <c r="H1082" s="766" t="s">
        <v>260</v>
      </c>
      <c r="I1082" s="767"/>
      <c r="J1082" s="767"/>
      <c r="K1082" s="767"/>
      <c r="L1082" s="768"/>
      <c r="M1082" s="806"/>
      <c r="N1082" s="807"/>
      <c r="O1082" s="807"/>
      <c r="P1082" s="807"/>
      <c r="Q1082" s="808"/>
      <c r="R1082" s="827">
        <f>IF(ISBLANK('6桁'!R1082)=TRUE,"",VLOOKUP(パターン表!R1082, 'パターン別掛け率（入力）'!$C$3:$I$302, 7, FALSE))</f>
        <v>100</v>
      </c>
      <c r="S1082" s="828" t="str">
        <f>IF(ISBLANK('6桁'!S1082)=TRUE,"",VLOOKUP(パターン表!S1082, 'パターン別掛け率（入力）'!$C$3:$I$302, 7, FALSE))</f>
        <v/>
      </c>
      <c r="T1082" s="828" t="str">
        <f>IF(ISBLANK('6桁'!T1082)=TRUE,"",VLOOKUP(パターン表!T1082, 'パターン別掛け率（入力）'!$C$3:$I$302, 7, FALSE))</f>
        <v/>
      </c>
      <c r="U1082" s="829" t="str">
        <f>IF(ISBLANK('6桁'!U1082)=TRUE,"",VLOOKUP(パターン表!U1082, 'パターン別掛け率（入力）'!$C$3:$I$302, 7, FALSE))</f>
        <v/>
      </c>
      <c r="V1082" s="83"/>
      <c r="X1082" s="4"/>
    </row>
    <row r="1083" spans="2:27" ht="60" customHeight="1">
      <c r="B1083" s="545" t="s">
        <v>2146</v>
      </c>
      <c r="C1083" s="545"/>
      <c r="D1083" s="545"/>
      <c r="E1083" s="545"/>
      <c r="F1083" s="545"/>
      <c r="G1083" s="545"/>
      <c r="H1083" s="545"/>
      <c r="I1083" s="545"/>
      <c r="J1083" s="545"/>
      <c r="K1083" s="545"/>
      <c r="L1083" s="545"/>
      <c r="M1083" s="545"/>
      <c r="N1083" s="545"/>
      <c r="O1083" s="545"/>
      <c r="P1083" s="545"/>
      <c r="Q1083" s="545"/>
      <c r="R1083" s="545"/>
      <c r="S1083" s="545"/>
      <c r="T1083" s="545"/>
      <c r="U1083" s="545"/>
      <c r="V1083" s="122"/>
      <c r="W1083" s="122"/>
      <c r="X1083" s="82"/>
      <c r="Y1083" s="24"/>
    </row>
    <row r="1084" spans="2:27" ht="13.5" customHeight="1">
      <c r="C1084" s="24"/>
      <c r="D1084" s="24"/>
      <c r="E1084" s="24"/>
      <c r="F1084" s="82"/>
      <c r="G1084" s="24"/>
      <c r="H1084" s="82"/>
      <c r="I1084" s="24"/>
      <c r="J1084" s="82"/>
      <c r="K1084" s="24"/>
      <c r="L1084" s="82"/>
      <c r="M1084" s="24"/>
      <c r="N1084" s="82"/>
      <c r="O1084" s="24"/>
      <c r="P1084" s="82"/>
      <c r="Q1084" s="24"/>
      <c r="R1084" s="82"/>
      <c r="S1084" s="24"/>
      <c r="T1084" s="82"/>
      <c r="U1084" s="24"/>
      <c r="V1084" s="82"/>
      <c r="W1084" s="24"/>
      <c r="X1084" s="82"/>
      <c r="Y1084" s="24"/>
    </row>
    <row r="1085" spans="2:27" ht="14.25" customHeight="1" thickBot="1">
      <c r="B1085" s="39"/>
    </row>
    <row r="1086" spans="2:27" ht="25.5" customHeight="1" thickTop="1" thickBot="1">
      <c r="B1086" s="518" t="s">
        <v>580</v>
      </c>
      <c r="C1086" s="519"/>
      <c r="D1086" s="519"/>
      <c r="E1086" s="519"/>
      <c r="F1086" s="519"/>
      <c r="G1086" s="519"/>
      <c r="H1086" s="519"/>
      <c r="I1086" s="519"/>
      <c r="J1086" s="519"/>
      <c r="K1086" s="519"/>
      <c r="L1086" s="519"/>
      <c r="M1086" s="519"/>
      <c r="N1086" s="519"/>
      <c r="O1086" s="519"/>
      <c r="P1086" s="519"/>
      <c r="Q1086" s="519"/>
      <c r="R1086" s="519"/>
      <c r="S1086" s="519"/>
      <c r="T1086" s="519"/>
      <c r="U1086" s="519"/>
      <c r="V1086" s="519"/>
      <c r="W1086" s="519"/>
      <c r="X1086" s="519"/>
      <c r="Y1086" s="519"/>
      <c r="Z1086" s="519"/>
      <c r="AA1086" s="520"/>
    </row>
    <row r="1087" spans="2:27" ht="14.25" customHeight="1" thickTop="1">
      <c r="B1087" s="24"/>
      <c r="C1087" s="24"/>
      <c r="D1087" s="24"/>
      <c r="E1087" s="24"/>
      <c r="F1087" s="82"/>
      <c r="G1087" s="24"/>
      <c r="H1087" s="82"/>
      <c r="I1087" s="24"/>
      <c r="J1087" s="82"/>
      <c r="K1087" s="24"/>
      <c r="L1087" s="82"/>
      <c r="M1087" s="24"/>
      <c r="N1087" s="82"/>
      <c r="O1087" s="24"/>
      <c r="P1087" s="82"/>
      <c r="Q1087" s="24"/>
      <c r="R1087" s="82"/>
      <c r="S1087" s="24"/>
      <c r="T1087" s="82"/>
      <c r="U1087" s="24"/>
      <c r="V1087" s="82"/>
      <c r="W1087" s="24"/>
      <c r="X1087" s="82"/>
      <c r="Y1087" s="24"/>
    </row>
    <row r="1088" spans="2:27" s="239" customFormat="1" ht="20.100000000000001" customHeight="1" thickBot="1">
      <c r="B1088" s="241" t="s">
        <v>662</v>
      </c>
      <c r="C1088" s="24"/>
      <c r="D1088" s="24"/>
      <c r="E1088" s="24"/>
      <c r="F1088" s="82"/>
      <c r="G1088" s="24"/>
      <c r="H1088" s="82"/>
      <c r="I1088" s="24"/>
      <c r="J1088" s="82"/>
      <c r="K1088" s="24"/>
      <c r="L1088" s="82"/>
      <c r="M1088" s="24"/>
      <c r="N1088" s="82"/>
      <c r="O1088" s="24"/>
      <c r="P1088" s="82"/>
      <c r="Q1088" s="24"/>
      <c r="R1088" s="82"/>
      <c r="S1088" s="24"/>
      <c r="T1088" s="82"/>
      <c r="U1088" s="24"/>
      <c r="V1088" s="82"/>
      <c r="W1088" s="24"/>
      <c r="X1088" s="82"/>
      <c r="Y1088" s="24"/>
    </row>
    <row r="1089" spans="2:25" ht="20.100000000000001" customHeight="1" thickBot="1">
      <c r="B1089" s="531" t="s">
        <v>536</v>
      </c>
      <c r="C1089" s="532"/>
      <c r="D1089" s="532"/>
      <c r="E1089" s="532"/>
      <c r="F1089" s="532"/>
      <c r="G1089" s="532"/>
      <c r="H1089" s="532"/>
      <c r="I1089" s="532"/>
      <c r="J1089" s="532"/>
      <c r="K1089" s="532"/>
      <c r="L1089" s="532"/>
      <c r="M1089" s="532"/>
      <c r="N1089" s="532"/>
      <c r="O1089" s="532"/>
      <c r="P1089" s="532"/>
      <c r="Q1089" s="532"/>
      <c r="R1089" s="532"/>
      <c r="S1089" s="532"/>
      <c r="T1089" s="532"/>
      <c r="U1089" s="533"/>
      <c r="V1089" s="10"/>
      <c r="X1089" s="4"/>
    </row>
    <row r="1090" spans="2:25" ht="30" customHeight="1" thickBot="1">
      <c r="B1090" s="622" t="s">
        <v>581</v>
      </c>
      <c r="C1090" s="623"/>
      <c r="D1090" s="623"/>
      <c r="E1090" s="623"/>
      <c r="F1090" s="623"/>
      <c r="G1090" s="624"/>
      <c r="H1090" s="710" t="s">
        <v>524</v>
      </c>
      <c r="I1090" s="710"/>
      <c r="J1090" s="710"/>
      <c r="K1090" s="710"/>
      <c r="L1090" s="710"/>
      <c r="M1090" s="710" t="s">
        <v>491</v>
      </c>
      <c r="N1090" s="710"/>
      <c r="O1090" s="710"/>
      <c r="P1090" s="710"/>
      <c r="Q1090" s="710"/>
      <c r="R1090" s="710"/>
      <c r="S1090" s="710"/>
      <c r="T1090" s="710"/>
      <c r="U1090" s="710"/>
      <c r="X1090" s="4"/>
    </row>
    <row r="1091" spans="2:25" ht="23.1" customHeight="1">
      <c r="B1091" s="821" t="s">
        <v>1369</v>
      </c>
      <c r="C1091" s="822"/>
      <c r="D1091" s="822"/>
      <c r="E1091" s="822"/>
      <c r="F1091" s="822"/>
      <c r="G1091" s="823"/>
      <c r="H1091" s="821" t="s">
        <v>1104</v>
      </c>
      <c r="I1091" s="822"/>
      <c r="J1091" s="822"/>
      <c r="K1091" s="822"/>
      <c r="L1091" s="823"/>
      <c r="M1091" s="821" t="s">
        <v>1105</v>
      </c>
      <c r="N1091" s="822"/>
      <c r="O1091" s="822"/>
      <c r="P1091" s="822"/>
      <c r="Q1091" s="823"/>
      <c r="R1091" s="978">
        <f>IF(ISBLANK('6桁'!R1091)=TRUE,"",VLOOKUP(パターン表!R1091, 'パターン別掛け率（入力）'!$C$3:$I$302, 7, FALSE))</f>
        <v>100</v>
      </c>
      <c r="S1091" s="979" t="str">
        <f>IF(ISBLANK('6桁'!S1091)=TRUE,"",VLOOKUP(パターン表!S1091, 'パターン別掛け率（入力）'!$C$3:$I$302, 7, FALSE))</f>
        <v/>
      </c>
      <c r="T1091" s="979" t="str">
        <f>IF(ISBLANK('6桁'!T1091)=TRUE,"",VLOOKUP(パターン表!T1091, 'パターン別掛け率（入力）'!$C$3:$I$302, 7, FALSE))</f>
        <v/>
      </c>
      <c r="U1091" s="980" t="str">
        <f>IF(ISBLANK('6桁'!U1091)=TRUE,"",VLOOKUP(パターン表!U1091, 'パターン別掛け率（入力）'!$C$3:$I$302, 7, FALSE))</f>
        <v/>
      </c>
      <c r="V1091" s="83"/>
      <c r="X1091" s="4"/>
    </row>
    <row r="1092" spans="2:25" ht="23.1" customHeight="1">
      <c r="B1092" s="806" t="s">
        <v>687</v>
      </c>
      <c r="C1092" s="807"/>
      <c r="D1092" s="807"/>
      <c r="E1092" s="807"/>
      <c r="F1092" s="807"/>
      <c r="G1092" s="808"/>
      <c r="H1092" s="806" t="s">
        <v>686</v>
      </c>
      <c r="I1092" s="807"/>
      <c r="J1092" s="807"/>
      <c r="K1092" s="807"/>
      <c r="L1092" s="808"/>
      <c r="M1092" s="806" t="s">
        <v>685</v>
      </c>
      <c r="N1092" s="807"/>
      <c r="O1092" s="807"/>
      <c r="P1092" s="807"/>
      <c r="Q1092" s="808"/>
      <c r="R1092" s="991">
        <f>IF(ISBLANK('6桁'!R1092)=TRUE,"",VLOOKUP(パターン表!R1092, 'パターン別掛け率（入力）'!$C$3:$I$302, 7, FALSE))</f>
        <v>100</v>
      </c>
      <c r="S1092" s="992" t="str">
        <f>IF(ISBLANK('6桁'!S1092)=TRUE,"",VLOOKUP(パターン表!S1092, 'パターン別掛け率（入力）'!$C$3:$I$302, 7, FALSE))</f>
        <v/>
      </c>
      <c r="T1092" s="992" t="str">
        <f>IF(ISBLANK('6桁'!T1092)=TRUE,"",VLOOKUP(パターン表!T1092, 'パターン別掛け率（入力）'!$C$3:$I$302, 7, FALSE))</f>
        <v/>
      </c>
      <c r="U1092" s="993" t="str">
        <f>IF(ISBLANK('6桁'!U1092)=TRUE,"",VLOOKUP(パターン表!U1092, 'パターン別掛け率（入力）'!$C$3:$I$302, 7, FALSE))</f>
        <v/>
      </c>
      <c r="V1092" s="83"/>
      <c r="X1092" s="4"/>
    </row>
    <row r="1093" spans="2:25" ht="23.1" customHeight="1">
      <c r="B1093" s="746" t="s">
        <v>1057</v>
      </c>
      <c r="C1093" s="747"/>
      <c r="D1093" s="747"/>
      <c r="E1093" s="747"/>
      <c r="F1093" s="747"/>
      <c r="G1093" s="748"/>
      <c r="H1093" s="806" t="s">
        <v>1058</v>
      </c>
      <c r="I1093" s="807"/>
      <c r="J1093" s="807"/>
      <c r="K1093" s="807"/>
      <c r="L1093" s="808"/>
      <c r="M1093" s="806" t="s">
        <v>899</v>
      </c>
      <c r="N1093" s="807"/>
      <c r="O1093" s="807"/>
      <c r="P1093" s="807"/>
      <c r="Q1093" s="808"/>
      <c r="R1093" s="845">
        <f>IF(ISBLANK('6桁'!R1093)=TRUE,"",VLOOKUP(パターン表!R1093, 'パターン別掛け率（入力）'!$C$3:$I$302, 7, FALSE))</f>
        <v>100</v>
      </c>
      <c r="S1093" s="846" t="str">
        <f>IF(ISBLANK('6桁'!S1093)=TRUE,"",VLOOKUP(パターン表!S1093, 'パターン別掛け率（入力）'!$C$3:$I$302, 7, FALSE))</f>
        <v/>
      </c>
      <c r="T1093" s="846" t="str">
        <f>IF(ISBLANK('6桁'!T1093)=TRUE,"",VLOOKUP(パターン表!T1093, 'パターン別掛け率（入力）'!$C$3:$I$302, 7, FALSE))</f>
        <v/>
      </c>
      <c r="U1093" s="847" t="str">
        <f>IF(ISBLANK('6桁'!U1093)=TRUE,"",VLOOKUP(パターン表!U1093, 'パターン別掛け率（入力）'!$C$3:$I$302, 7, FALSE))</f>
        <v/>
      </c>
      <c r="V1093" s="83"/>
      <c r="X1093" s="4"/>
    </row>
    <row r="1094" spans="2:25" ht="23.1" customHeight="1">
      <c r="B1094" s="746" t="s">
        <v>1170</v>
      </c>
      <c r="C1094" s="747"/>
      <c r="D1094" s="747"/>
      <c r="E1094" s="747"/>
      <c r="F1094" s="747"/>
      <c r="G1094" s="748"/>
      <c r="H1094" s="810" t="s">
        <v>262</v>
      </c>
      <c r="I1094" s="811"/>
      <c r="J1094" s="811"/>
      <c r="K1094" s="811"/>
      <c r="L1094" s="812"/>
      <c r="M1094" s="842" t="s">
        <v>254</v>
      </c>
      <c r="N1094" s="843"/>
      <c r="O1094" s="843"/>
      <c r="P1094" s="843"/>
      <c r="Q1094" s="844"/>
      <c r="R1094" s="833">
        <f>IF(ISBLANK('6桁'!R1094)=TRUE,"",VLOOKUP(パターン表!R1094, 'パターン別掛け率（入力）'!$C$3:$I$302, 7, FALSE))</f>
        <v>100</v>
      </c>
      <c r="S1094" s="834" t="str">
        <f>IF(ISBLANK('6桁'!S1094)=TRUE,"",VLOOKUP(パターン表!S1094, 'パターン別掛け率（入力）'!$C$3:$I$302, 7, FALSE))</f>
        <v/>
      </c>
      <c r="T1094" s="834" t="str">
        <f>IF(ISBLANK('6桁'!T1094)=TRUE,"",VLOOKUP(パターン表!T1094, 'パターン別掛け率（入力）'!$C$3:$I$302, 7, FALSE))</f>
        <v/>
      </c>
      <c r="U1094" s="835" t="str">
        <f>IF(ISBLANK('6桁'!U1094)=TRUE,"",VLOOKUP(パターン表!U1094, 'パターン別掛け率（入力）'!$C$3:$I$302, 7, FALSE))</f>
        <v/>
      </c>
      <c r="V1094" s="83"/>
      <c r="X1094" s="4"/>
    </row>
    <row r="1095" spans="2:25" ht="23.1" customHeight="1">
      <c r="B1095" s="746"/>
      <c r="C1095" s="747"/>
      <c r="D1095" s="747"/>
      <c r="E1095" s="747"/>
      <c r="F1095" s="747"/>
      <c r="G1095" s="748"/>
      <c r="H1095" s="766" t="s">
        <v>260</v>
      </c>
      <c r="I1095" s="767"/>
      <c r="J1095" s="767"/>
      <c r="K1095" s="767"/>
      <c r="L1095" s="768"/>
      <c r="M1095" s="806"/>
      <c r="N1095" s="807"/>
      <c r="O1095" s="807"/>
      <c r="P1095" s="807"/>
      <c r="Q1095" s="808"/>
      <c r="R1095" s="827">
        <f>IF(ISBLANK('6桁'!R1095)=TRUE,"",VLOOKUP(パターン表!R1095, 'パターン別掛け率（入力）'!$C$3:$I$302, 7, FALSE))</f>
        <v>100</v>
      </c>
      <c r="S1095" s="828" t="str">
        <f>IF(ISBLANK('6桁'!S1095)=TRUE,"",VLOOKUP(パターン表!S1095, 'パターン別掛け率（入力）'!$C$3:$I$302, 7, FALSE))</f>
        <v/>
      </c>
      <c r="T1095" s="828" t="str">
        <f>IF(ISBLANK('6桁'!T1095)=TRUE,"",VLOOKUP(パターン表!T1095, 'パターン別掛け率（入力）'!$C$3:$I$302, 7, FALSE))</f>
        <v/>
      </c>
      <c r="U1095" s="829" t="str">
        <f>IF(ISBLANK('6桁'!U1095)=TRUE,"",VLOOKUP(パターン表!U1095, 'パターン別掛け率（入力）'!$C$3:$I$302, 7, FALSE))</f>
        <v/>
      </c>
      <c r="V1095" s="83"/>
      <c r="X1095" s="4"/>
    </row>
    <row r="1096" spans="2:25" ht="23.1" customHeight="1">
      <c r="B1096" s="746" t="s">
        <v>1103</v>
      </c>
      <c r="C1096" s="747"/>
      <c r="D1096" s="747"/>
      <c r="E1096" s="747"/>
      <c r="F1096" s="747"/>
      <c r="G1096" s="748"/>
      <c r="H1096" s="746" t="s">
        <v>1104</v>
      </c>
      <c r="I1096" s="747"/>
      <c r="J1096" s="747"/>
      <c r="K1096" s="747"/>
      <c r="L1096" s="748"/>
      <c r="M1096" s="746" t="s">
        <v>1105</v>
      </c>
      <c r="N1096" s="747"/>
      <c r="O1096" s="747"/>
      <c r="P1096" s="747"/>
      <c r="Q1096" s="748"/>
      <c r="R1096" s="987">
        <f>IF(ISBLANK('6桁'!R1096)=TRUE,"",VLOOKUP(パターン表!R1096, 'パターン別掛け率（入力）'!$C$3:$I$302, 7, FALSE))</f>
        <v>100</v>
      </c>
      <c r="S1096" s="988" t="str">
        <f>IF(ISBLANK('6桁'!S1096)=TRUE,"",VLOOKUP(パターン表!S1096, 'パターン別掛け率（入力）'!$C$3:$I$302, 7, FALSE))</f>
        <v/>
      </c>
      <c r="T1096" s="988" t="str">
        <f>IF(ISBLANK('6桁'!T1096)=TRUE,"",VLOOKUP(パターン表!T1096, 'パターン別掛け率（入力）'!$C$3:$I$302, 7, FALSE))</f>
        <v/>
      </c>
      <c r="U1096" s="989" t="str">
        <f>IF(ISBLANK('6桁'!U1096)=TRUE,"",VLOOKUP(パターン表!U1096, 'パターン別掛け率（入力）'!$C$3:$I$302, 7, FALSE))</f>
        <v/>
      </c>
      <c r="V1096" s="83"/>
      <c r="X1096" s="4"/>
    </row>
    <row r="1097" spans="2:25" ht="23.1" customHeight="1">
      <c r="B1097" s="746" t="s">
        <v>1169</v>
      </c>
      <c r="C1097" s="747"/>
      <c r="D1097" s="747"/>
      <c r="E1097" s="747"/>
      <c r="F1097" s="747"/>
      <c r="G1097" s="748"/>
      <c r="H1097" s="810" t="s">
        <v>257</v>
      </c>
      <c r="I1097" s="811"/>
      <c r="J1097" s="811"/>
      <c r="K1097" s="811"/>
      <c r="L1097" s="812"/>
      <c r="M1097" s="842" t="s">
        <v>254</v>
      </c>
      <c r="N1097" s="843"/>
      <c r="O1097" s="843"/>
      <c r="P1097" s="843"/>
      <c r="Q1097" s="844"/>
      <c r="R1097" s="833">
        <f>IF(ISBLANK('6桁'!R1097)=TRUE,"",VLOOKUP(パターン表!R1097, 'パターン別掛け率（入力）'!$C$3:$I$302, 7, FALSE))</f>
        <v>100</v>
      </c>
      <c r="S1097" s="834" t="str">
        <f>IF(ISBLANK('6桁'!S1097)=TRUE,"",VLOOKUP(パターン表!S1097, 'パターン別掛け率（入力）'!$C$3:$I$302, 7, FALSE))</f>
        <v/>
      </c>
      <c r="T1097" s="834" t="str">
        <f>IF(ISBLANK('6桁'!T1097)=TRUE,"",VLOOKUP(パターン表!T1097, 'パターン別掛け率（入力）'!$C$3:$I$302, 7, FALSE))</f>
        <v/>
      </c>
      <c r="U1097" s="835" t="str">
        <f>IF(ISBLANK('6桁'!U1097)=TRUE,"",VLOOKUP(パターン表!U1097, 'パターン別掛け率（入力）'!$C$3:$I$302, 7, FALSE))</f>
        <v/>
      </c>
      <c r="V1097" s="83"/>
      <c r="X1097" s="4"/>
    </row>
    <row r="1098" spans="2:25" ht="23.1" customHeight="1">
      <c r="B1098" s="746"/>
      <c r="C1098" s="747"/>
      <c r="D1098" s="747"/>
      <c r="E1098" s="747"/>
      <c r="F1098" s="747"/>
      <c r="G1098" s="748"/>
      <c r="H1098" s="766" t="s">
        <v>539</v>
      </c>
      <c r="I1098" s="767"/>
      <c r="J1098" s="767"/>
      <c r="K1098" s="767"/>
      <c r="L1098" s="768"/>
      <c r="M1098" s="806"/>
      <c r="N1098" s="807"/>
      <c r="O1098" s="807"/>
      <c r="P1098" s="807"/>
      <c r="Q1098" s="808"/>
      <c r="R1098" s="827">
        <f>IF(ISBLANK('6桁'!R1098)=TRUE,"",VLOOKUP(パターン表!R1098, 'パターン別掛け率（入力）'!$C$3:$I$302, 7, FALSE))</f>
        <v>100</v>
      </c>
      <c r="S1098" s="828" t="str">
        <f>IF(ISBLANK('6桁'!S1098)=TRUE,"",VLOOKUP(パターン表!S1098, 'パターン別掛け率（入力）'!$C$3:$I$302, 7, FALSE))</f>
        <v/>
      </c>
      <c r="T1098" s="828" t="str">
        <f>IF(ISBLANK('6桁'!T1098)=TRUE,"",VLOOKUP(パターン表!T1098, 'パターン別掛け率（入力）'!$C$3:$I$302, 7, FALSE))</f>
        <v/>
      </c>
      <c r="U1098" s="829" t="str">
        <f>IF(ISBLANK('6桁'!U1098)=TRUE,"",VLOOKUP(パターン表!U1098, 'パターン別掛け率（入力）'!$C$3:$I$302, 7, FALSE))</f>
        <v/>
      </c>
      <c r="V1098" s="83"/>
      <c r="X1098" s="4"/>
    </row>
    <row r="1099" spans="2:25" ht="23.1" customHeight="1">
      <c r="B1099" s="746" t="s">
        <v>942</v>
      </c>
      <c r="C1099" s="747"/>
      <c r="D1099" s="747"/>
      <c r="E1099" s="747"/>
      <c r="F1099" s="747"/>
      <c r="G1099" s="748"/>
      <c r="H1099" s="746" t="s">
        <v>943</v>
      </c>
      <c r="I1099" s="747"/>
      <c r="J1099" s="747"/>
      <c r="K1099" s="747"/>
      <c r="L1099" s="748"/>
      <c r="M1099" s="746" t="s">
        <v>944</v>
      </c>
      <c r="N1099" s="747"/>
      <c r="O1099" s="747"/>
      <c r="P1099" s="747"/>
      <c r="Q1099" s="748"/>
      <c r="R1099" s="848">
        <f>IF(ISBLANK('6桁'!R1099)=TRUE,"",VLOOKUP(パターン表!R1099, 'パターン別掛け率（入力）'!$C$3:$I$302, 7, FALSE))</f>
        <v>100</v>
      </c>
      <c r="S1099" s="849" t="str">
        <f>IF(ISBLANK('6桁'!S1099)=TRUE,"",VLOOKUP(パターン表!S1099, 'パターン別掛け率（入力）'!$C$3:$I$302, 7, FALSE))</f>
        <v/>
      </c>
      <c r="T1099" s="849" t="str">
        <f>IF(ISBLANK('6桁'!T1099)=TRUE,"",VLOOKUP(パターン表!T1099, 'パターン別掛け率（入力）'!$C$3:$I$302, 7, FALSE))</f>
        <v/>
      </c>
      <c r="U1099" s="850" t="str">
        <f>IF(ISBLANK('6桁'!U1099)=TRUE,"",VLOOKUP(パターン表!U1099, 'パターン別掛け率（入力）'!$C$3:$I$302, 7, FALSE))</f>
        <v/>
      </c>
      <c r="V1099" s="83"/>
      <c r="X1099" s="4"/>
    </row>
    <row r="1100" spans="2:25" ht="23.1" customHeight="1">
      <c r="B1100" s="746" t="s">
        <v>945</v>
      </c>
      <c r="C1100" s="747"/>
      <c r="D1100" s="747"/>
      <c r="E1100" s="747"/>
      <c r="F1100" s="747"/>
      <c r="G1100" s="748"/>
      <c r="H1100" s="716" t="s">
        <v>946</v>
      </c>
      <c r="I1100" s="717"/>
      <c r="J1100" s="717"/>
      <c r="K1100" s="717"/>
      <c r="L1100" s="718"/>
      <c r="M1100" s="842" t="s">
        <v>948</v>
      </c>
      <c r="N1100" s="843"/>
      <c r="O1100" s="843"/>
      <c r="P1100" s="843"/>
      <c r="Q1100" s="844"/>
      <c r="R1100" s="886">
        <f>IF(ISBLANK('6桁'!R1100)=TRUE,"",VLOOKUP(パターン表!R1100, 'パターン別掛け率（入力）'!$C$3:$I$302, 7, FALSE))</f>
        <v>100</v>
      </c>
      <c r="S1100" s="887" t="str">
        <f>IF(ISBLANK('6桁'!S1100)=TRUE,"",VLOOKUP(パターン表!S1100, 'パターン別掛け率（入力）'!$C$3:$I$302, 7, FALSE))</f>
        <v/>
      </c>
      <c r="T1100" s="887" t="str">
        <f>IF(ISBLANK('6桁'!T1100)=TRUE,"",VLOOKUP(パターン表!T1100, 'パターン別掛け率（入力）'!$C$3:$I$302, 7, FALSE))</f>
        <v/>
      </c>
      <c r="U1100" s="888" t="str">
        <f>IF(ISBLANK('6桁'!U1100)=TRUE,"",VLOOKUP(パターン表!U1100, 'パターン別掛け率（入力）'!$C$3:$I$302, 7, FALSE))</f>
        <v/>
      </c>
      <c r="V1100" s="83"/>
      <c r="X1100" s="4"/>
    </row>
    <row r="1101" spans="2:25" ht="23.1" customHeight="1" thickBot="1">
      <c r="B1101" s="778"/>
      <c r="C1101" s="779"/>
      <c r="D1101" s="779"/>
      <c r="E1101" s="779"/>
      <c r="F1101" s="779"/>
      <c r="G1101" s="780"/>
      <c r="H1101" s="725" t="s">
        <v>947</v>
      </c>
      <c r="I1101" s="726"/>
      <c r="J1101" s="726"/>
      <c r="K1101" s="726"/>
      <c r="L1101" s="727"/>
      <c r="M1101" s="781"/>
      <c r="N1101" s="782"/>
      <c r="O1101" s="782"/>
      <c r="P1101" s="782"/>
      <c r="Q1101" s="783"/>
      <c r="R1101" s="889">
        <f>IF(ISBLANK('6桁'!R1101)=TRUE,"",VLOOKUP(パターン表!R1101, 'パターン別掛け率（入力）'!$C$3:$I$302, 7, FALSE))</f>
        <v>100</v>
      </c>
      <c r="S1101" s="890" t="str">
        <f>IF(ISBLANK('6桁'!S1101)=TRUE,"",VLOOKUP(パターン表!S1101, 'パターン別掛け率（入力）'!$C$3:$I$302, 7, FALSE))</f>
        <v/>
      </c>
      <c r="T1101" s="890" t="str">
        <f>IF(ISBLANK('6桁'!T1101)=TRUE,"",VLOOKUP(パターン表!T1101, 'パターン別掛け率（入力）'!$C$3:$I$302, 7, FALSE))</f>
        <v/>
      </c>
      <c r="U1101" s="891" t="str">
        <f>IF(ISBLANK('6桁'!U1101)=TRUE,"",VLOOKUP(パターン表!U1101, 'パターン別掛け率（入力）'!$C$3:$I$302, 7, FALSE))</f>
        <v/>
      </c>
      <c r="V1101" s="83"/>
      <c r="X1101" s="4"/>
    </row>
    <row r="1102" spans="2:25" ht="22.5" customHeight="1">
      <c r="B1102" s="336"/>
      <c r="C1102" s="336"/>
      <c r="D1102" s="336"/>
      <c r="E1102" s="336"/>
      <c r="F1102" s="83"/>
      <c r="G1102" s="336"/>
      <c r="H1102" s="83"/>
      <c r="I1102" s="336"/>
      <c r="J1102" s="83"/>
      <c r="K1102" s="336"/>
      <c r="L1102" s="83"/>
      <c r="M1102" s="336"/>
      <c r="N1102" s="83"/>
      <c r="O1102" s="336"/>
      <c r="P1102" s="83"/>
      <c r="Q1102" s="336"/>
      <c r="R1102" s="83"/>
      <c r="S1102" s="336"/>
      <c r="T1102" s="10"/>
      <c r="U1102" s="371"/>
      <c r="V1102" s="10"/>
      <c r="W1102" s="371"/>
      <c r="X1102" s="83"/>
    </row>
    <row r="1103" spans="2:25" s="239" customFormat="1" ht="20.100000000000001" customHeight="1" thickBot="1">
      <c r="B1103" s="241" t="s">
        <v>663</v>
      </c>
      <c r="C1103" s="24"/>
      <c r="D1103" s="24"/>
      <c r="E1103" s="24"/>
      <c r="F1103" s="82"/>
      <c r="G1103" s="24"/>
      <c r="H1103" s="82"/>
      <c r="I1103" s="24"/>
      <c r="J1103" s="82"/>
      <c r="K1103" s="24"/>
      <c r="L1103" s="82"/>
      <c r="M1103" s="24"/>
      <c r="N1103" s="82"/>
      <c r="O1103" s="24"/>
      <c r="P1103" s="82"/>
      <c r="Q1103" s="24"/>
      <c r="R1103" s="82"/>
      <c r="S1103" s="24"/>
      <c r="T1103" s="82"/>
      <c r="U1103" s="24"/>
      <c r="V1103" s="82"/>
      <c r="W1103" s="24"/>
      <c r="X1103" s="82"/>
      <c r="Y1103" s="24"/>
    </row>
    <row r="1104" spans="2:25" ht="20.100000000000001" customHeight="1" thickBot="1">
      <c r="B1104" s="531" t="s">
        <v>536</v>
      </c>
      <c r="C1104" s="532"/>
      <c r="D1104" s="532"/>
      <c r="E1104" s="532"/>
      <c r="F1104" s="532"/>
      <c r="G1104" s="532"/>
      <c r="H1104" s="532"/>
      <c r="I1104" s="532"/>
      <c r="J1104" s="532"/>
      <c r="K1104" s="532"/>
      <c r="L1104" s="532"/>
      <c r="M1104" s="532"/>
      <c r="N1104" s="532"/>
      <c r="O1104" s="532"/>
      <c r="P1104" s="532"/>
      <c r="Q1104" s="532"/>
      <c r="R1104" s="532"/>
      <c r="S1104" s="532"/>
      <c r="T1104" s="532"/>
      <c r="U1104" s="533"/>
      <c r="V1104" s="10"/>
      <c r="X1104" s="4"/>
    </row>
    <row r="1105" spans="2:25" ht="30" customHeight="1" thickBot="1">
      <c r="B1105" s="622" t="s">
        <v>581</v>
      </c>
      <c r="C1105" s="623"/>
      <c r="D1105" s="623"/>
      <c r="E1105" s="623"/>
      <c r="F1105" s="623"/>
      <c r="G1105" s="624"/>
      <c r="H1105" s="710" t="s">
        <v>524</v>
      </c>
      <c r="I1105" s="710"/>
      <c r="J1105" s="710"/>
      <c r="K1105" s="710"/>
      <c r="L1105" s="710"/>
      <c r="M1105" s="710" t="s">
        <v>491</v>
      </c>
      <c r="N1105" s="710"/>
      <c r="O1105" s="710"/>
      <c r="P1105" s="710"/>
      <c r="Q1105" s="710"/>
      <c r="R1105" s="710"/>
      <c r="S1105" s="710"/>
      <c r="T1105" s="710"/>
      <c r="U1105" s="710"/>
      <c r="X1105" s="4"/>
    </row>
    <row r="1106" spans="2:25" ht="23.1" customHeight="1">
      <c r="B1106" s="821" t="s">
        <v>688</v>
      </c>
      <c r="C1106" s="822"/>
      <c r="D1106" s="822"/>
      <c r="E1106" s="822"/>
      <c r="F1106" s="822"/>
      <c r="G1106" s="823"/>
      <c r="H1106" s="806" t="s">
        <v>938</v>
      </c>
      <c r="I1106" s="807"/>
      <c r="J1106" s="807"/>
      <c r="K1106" s="807"/>
      <c r="L1106" s="808"/>
      <c r="M1106" s="806" t="s">
        <v>939</v>
      </c>
      <c r="N1106" s="807"/>
      <c r="O1106" s="807"/>
      <c r="P1106" s="807"/>
      <c r="Q1106" s="808"/>
      <c r="R1106" s="845">
        <f>IF(ISBLANK('6桁'!R1106)=TRUE,"",VLOOKUP(パターン表!R1106, 'パターン別掛け率（入力）'!$C$3:$I$302, 7, FALSE))</f>
        <v>100</v>
      </c>
      <c r="S1106" s="846" t="str">
        <f>IF(ISBLANK('6桁'!S1106)=TRUE,"",VLOOKUP(パターン表!S1106, 'パターン別掛け率（入力）'!$C$3:$I$302, 7, FALSE))</f>
        <v/>
      </c>
      <c r="T1106" s="846" t="str">
        <f>IF(ISBLANK('6桁'!T1106)=TRUE,"",VLOOKUP(パターン表!T1106, 'パターン別掛け率（入力）'!$C$3:$I$302, 7, FALSE))</f>
        <v/>
      </c>
      <c r="U1106" s="847" t="str">
        <f>IF(ISBLANK('6桁'!U1106)=TRUE,"",VLOOKUP(パターン表!U1106, 'パターン別掛け率（入力）'!$C$3:$I$302, 7, FALSE))</f>
        <v/>
      </c>
      <c r="V1106" s="83"/>
      <c r="X1106" s="4"/>
    </row>
    <row r="1107" spans="2:25" ht="23.1" customHeight="1">
      <c r="B1107" s="746" t="s">
        <v>632</v>
      </c>
      <c r="C1107" s="747"/>
      <c r="D1107" s="747"/>
      <c r="E1107" s="747"/>
      <c r="F1107" s="747"/>
      <c r="G1107" s="748"/>
      <c r="H1107" s="746" t="s">
        <v>593</v>
      </c>
      <c r="I1107" s="747"/>
      <c r="J1107" s="747"/>
      <c r="K1107" s="747"/>
      <c r="L1107" s="748"/>
      <c r="M1107" s="746" t="s">
        <v>631</v>
      </c>
      <c r="N1107" s="747"/>
      <c r="O1107" s="747"/>
      <c r="P1107" s="747"/>
      <c r="Q1107" s="748"/>
      <c r="R1107" s="987">
        <f>IF(ISBLANK('6桁'!R1107)=TRUE,"",VLOOKUP(パターン表!R1107, 'パターン別掛け率（入力）'!$C$3:$I$302, 7, FALSE))</f>
        <v>100</v>
      </c>
      <c r="S1107" s="988" t="str">
        <f>IF(ISBLANK('6桁'!S1107)=TRUE,"",VLOOKUP(パターン表!S1107, 'パターン別掛け率（入力）'!$C$3:$I$302, 7, FALSE))</f>
        <v/>
      </c>
      <c r="T1107" s="988" t="str">
        <f>IF(ISBLANK('6桁'!T1107)=TRUE,"",VLOOKUP(パターン表!T1107, 'パターン別掛け率（入力）'!$C$3:$I$302, 7, FALSE))</f>
        <v/>
      </c>
      <c r="U1107" s="989" t="str">
        <f>IF(ISBLANK('6桁'!U1107)=TRUE,"",VLOOKUP(パターン表!U1107, 'パターン別掛け率（入力）'!$C$3:$I$302, 7, FALSE))</f>
        <v/>
      </c>
      <c r="V1107" s="83"/>
      <c r="X1107" s="4"/>
    </row>
    <row r="1108" spans="2:25" ht="23.1" customHeight="1">
      <c r="B1108" s="746" t="s">
        <v>633</v>
      </c>
      <c r="C1108" s="747"/>
      <c r="D1108" s="747"/>
      <c r="E1108" s="747"/>
      <c r="F1108" s="747"/>
      <c r="G1108" s="748"/>
      <c r="H1108" s="246" t="s">
        <v>938</v>
      </c>
      <c r="I1108" s="247"/>
      <c r="J1108" s="247"/>
      <c r="K1108" s="247"/>
      <c r="L1108" s="248"/>
      <c r="M1108" s="787" t="s">
        <v>254</v>
      </c>
      <c r="N1108" s="788"/>
      <c r="O1108" s="788"/>
      <c r="P1108" s="788"/>
      <c r="Q1108" s="789"/>
      <c r="R1108" s="886">
        <f>IF(ISBLANK('6桁'!R1108)=TRUE,"",VLOOKUP(パターン表!R1108, 'パターン別掛け率（入力）'!$C$3:$I$302, 7, FALSE))</f>
        <v>100</v>
      </c>
      <c r="S1108" s="887" t="str">
        <f>IF(ISBLANK('6桁'!S1108)=TRUE,"",VLOOKUP(パターン表!S1108, 'パターン別掛け率（入力）'!$C$3:$I$302, 7, FALSE))</f>
        <v/>
      </c>
      <c r="T1108" s="887" t="str">
        <f>IF(ISBLANK('6桁'!T1108)=TRUE,"",VLOOKUP(パターン表!T1108, 'パターン別掛け率（入力）'!$C$3:$I$302, 7, FALSE))</f>
        <v/>
      </c>
      <c r="U1108" s="888" t="str">
        <f>IF(ISBLANK('6桁'!U1108)=TRUE,"",VLOOKUP(パターン表!U1108, 'パターン別掛け率（入力）'!$C$3:$I$302, 7, FALSE))</f>
        <v/>
      </c>
      <c r="V1108" s="83"/>
      <c r="X1108" s="4"/>
    </row>
    <row r="1109" spans="2:25" ht="23.1" customHeight="1">
      <c r="B1109" s="746" t="s">
        <v>634</v>
      </c>
      <c r="C1109" s="747"/>
      <c r="D1109" s="747"/>
      <c r="E1109" s="747"/>
      <c r="F1109" s="747"/>
      <c r="G1109" s="748"/>
      <c r="H1109" s="746" t="s">
        <v>392</v>
      </c>
      <c r="I1109" s="747"/>
      <c r="J1109" s="747"/>
      <c r="K1109" s="747"/>
      <c r="L1109" s="748"/>
      <c r="M1109" s="746" t="s">
        <v>254</v>
      </c>
      <c r="N1109" s="747"/>
      <c r="O1109" s="747"/>
      <c r="P1109" s="747"/>
      <c r="Q1109" s="748"/>
      <c r="R1109" s="848">
        <f>IF(ISBLANK('6桁'!R1109)=TRUE,"",VLOOKUP(パターン表!R1109, 'パターン別掛け率（入力）'!$C$3:$I$302, 7, FALSE))</f>
        <v>100</v>
      </c>
      <c r="S1109" s="849" t="str">
        <f>IF(ISBLANK('6桁'!S1109)=TRUE,"",VLOOKUP(パターン表!S1109, 'パターン別掛け率（入力）'!$C$3:$I$302, 7, FALSE))</f>
        <v/>
      </c>
      <c r="T1109" s="849" t="str">
        <f>IF(ISBLANK('6桁'!T1109)=TRUE,"",VLOOKUP(パターン表!T1109, 'パターン別掛け率（入力）'!$C$3:$I$302, 7, FALSE))</f>
        <v/>
      </c>
      <c r="U1109" s="850" t="str">
        <f>IF(ISBLANK('6桁'!U1109)=TRUE,"",VLOOKUP(パターン表!U1109, 'パターン別掛け率（入力）'!$C$3:$I$302, 7, FALSE))</f>
        <v/>
      </c>
      <c r="V1109" s="83"/>
      <c r="X1109" s="4"/>
    </row>
    <row r="1110" spans="2:25" ht="23.1" customHeight="1" thickBot="1">
      <c r="B1110" s="778" t="s">
        <v>635</v>
      </c>
      <c r="C1110" s="779"/>
      <c r="D1110" s="779"/>
      <c r="E1110" s="779"/>
      <c r="F1110" s="779"/>
      <c r="G1110" s="780"/>
      <c r="H1110" s="725" t="s">
        <v>938</v>
      </c>
      <c r="I1110" s="726"/>
      <c r="J1110" s="726"/>
      <c r="K1110" s="726"/>
      <c r="L1110" s="727"/>
      <c r="M1110" s="725" t="s">
        <v>939</v>
      </c>
      <c r="N1110" s="726"/>
      <c r="O1110" s="726"/>
      <c r="P1110" s="726"/>
      <c r="Q1110" s="727"/>
      <c r="R1110" s="857">
        <f>IF(ISBLANK('6桁'!R1110)=TRUE,"",VLOOKUP(パターン表!R1110, 'パターン別掛け率（入力）'!$C$3:$I$302, 7, FALSE))</f>
        <v>100</v>
      </c>
      <c r="S1110" s="858" t="str">
        <f>IF(ISBLANK('6桁'!S1110)=TRUE,"",VLOOKUP(パターン表!S1110, 'パターン別掛け率（入力）'!$C$3:$I$302, 7, FALSE))</f>
        <v/>
      </c>
      <c r="T1110" s="858" t="str">
        <f>IF(ISBLANK('6桁'!T1110)=TRUE,"",VLOOKUP(パターン表!T1110, 'パターン別掛け率（入力）'!$C$3:$I$302, 7, FALSE))</f>
        <v/>
      </c>
      <c r="U1110" s="859" t="str">
        <f>IF(ISBLANK('6桁'!U1110)=TRUE,"",VLOOKUP(パターン表!U1110, 'パターン別掛け率（入力）'!$C$3:$I$302, 7, FALSE))</f>
        <v/>
      </c>
      <c r="V1110" s="83"/>
      <c r="X1110" s="4"/>
    </row>
    <row r="1111" spans="2:25" ht="22.5" customHeight="1">
      <c r="B1111" s="90"/>
      <c r="C1111" s="90"/>
      <c r="D1111" s="90"/>
      <c r="E1111" s="90"/>
      <c r="F1111" s="83"/>
      <c r="G1111" s="336"/>
      <c r="H1111" s="83"/>
      <c r="I1111" s="336"/>
      <c r="J1111" s="83"/>
      <c r="K1111" s="336"/>
      <c r="L1111" s="83"/>
      <c r="M1111" s="336"/>
      <c r="N1111" s="83"/>
      <c r="O1111" s="336"/>
      <c r="P1111" s="83"/>
      <c r="Q1111" s="336"/>
      <c r="R1111" s="83"/>
      <c r="S1111" s="336"/>
      <c r="T1111" s="10"/>
      <c r="U1111" s="371"/>
      <c r="V1111" s="10"/>
      <c r="W1111" s="371"/>
      <c r="X1111" s="83"/>
    </row>
    <row r="1112" spans="2:25" s="239" customFormat="1" ht="20.100000000000001" customHeight="1" thickBot="1">
      <c r="B1112" s="241" t="s">
        <v>661</v>
      </c>
      <c r="C1112" s="24"/>
      <c r="D1112" s="24"/>
      <c r="E1112" s="24"/>
      <c r="F1112" s="82"/>
      <c r="G1112" s="24"/>
      <c r="H1112" s="82"/>
      <c r="I1112" s="24"/>
      <c r="J1112" s="82"/>
      <c r="K1112" s="24"/>
      <c r="L1112" s="82"/>
      <c r="M1112" s="24"/>
      <c r="N1112" s="82"/>
      <c r="O1112" s="24"/>
      <c r="P1112" s="82"/>
      <c r="Q1112" s="24"/>
      <c r="R1112" s="82"/>
      <c r="S1112" s="24"/>
      <c r="T1112" s="82"/>
      <c r="U1112" s="24"/>
      <c r="V1112" s="82"/>
      <c r="W1112" s="24"/>
      <c r="X1112" s="82"/>
      <c r="Y1112" s="24"/>
    </row>
    <row r="1113" spans="2:25" ht="20.100000000000001" customHeight="1" thickBot="1">
      <c r="B1113" s="531" t="s">
        <v>453</v>
      </c>
      <c r="C1113" s="532"/>
      <c r="D1113" s="532"/>
      <c r="E1113" s="532"/>
      <c r="F1113" s="532"/>
      <c r="G1113" s="532"/>
      <c r="H1113" s="532"/>
      <c r="I1113" s="532"/>
      <c r="J1113" s="532"/>
      <c r="K1113" s="532"/>
      <c r="L1113" s="532"/>
      <c r="M1113" s="532"/>
      <c r="N1113" s="532"/>
      <c r="O1113" s="532"/>
      <c r="P1113" s="532"/>
      <c r="Q1113" s="532"/>
      <c r="R1113" s="532"/>
      <c r="S1113" s="532"/>
      <c r="T1113" s="532"/>
      <c r="U1113" s="533"/>
      <c r="V1113" s="10"/>
      <c r="X1113" s="4"/>
    </row>
    <row r="1114" spans="2:25" ht="30" customHeight="1" thickBot="1">
      <c r="B1114" s="622" t="s">
        <v>581</v>
      </c>
      <c r="C1114" s="623"/>
      <c r="D1114" s="623"/>
      <c r="E1114" s="623"/>
      <c r="F1114" s="623"/>
      <c r="G1114" s="624"/>
      <c r="H1114" s="710" t="s">
        <v>524</v>
      </c>
      <c r="I1114" s="710"/>
      <c r="J1114" s="710"/>
      <c r="K1114" s="710"/>
      <c r="L1114" s="710"/>
      <c r="M1114" s="710" t="s">
        <v>491</v>
      </c>
      <c r="N1114" s="710"/>
      <c r="O1114" s="710"/>
      <c r="P1114" s="710"/>
      <c r="Q1114" s="710"/>
      <c r="R1114" s="710"/>
      <c r="S1114" s="710"/>
      <c r="T1114" s="710"/>
      <c r="U1114" s="710"/>
      <c r="X1114" s="4"/>
    </row>
    <row r="1115" spans="2:25" ht="20.25" customHeight="1">
      <c r="B1115" s="821" t="s">
        <v>629</v>
      </c>
      <c r="C1115" s="822"/>
      <c r="D1115" s="822"/>
      <c r="E1115" s="822"/>
      <c r="F1115" s="822"/>
      <c r="G1115" s="823"/>
      <c r="H1115" s="737" t="s">
        <v>684</v>
      </c>
      <c r="I1115" s="738"/>
      <c r="J1115" s="738"/>
      <c r="K1115" s="738"/>
      <c r="L1115" s="739"/>
      <c r="M1115" s="737" t="s">
        <v>682</v>
      </c>
      <c r="N1115" s="738"/>
      <c r="O1115" s="738"/>
      <c r="P1115" s="738"/>
      <c r="Q1115" s="739"/>
      <c r="R1115" s="619">
        <f>IF(ISBLANK('6桁'!R1115)=TRUE,"",VLOOKUP(パターン表!R1115, 'パターン別掛け率（入力）'!$C$3:$I$302, 7, FALSE))</f>
        <v>100</v>
      </c>
      <c r="S1115" s="860" t="str">
        <f>IF(ISBLANK('6桁'!S1115)=TRUE,"",VLOOKUP(パターン表!S1115, 'パターン別掛け率（入力）'!$C$3:$I$302, 7, FALSE))</f>
        <v/>
      </c>
      <c r="T1115" s="860" t="str">
        <f>IF(ISBLANK('6桁'!T1115)=TRUE,"",VLOOKUP(パターン表!T1115, 'パターン別掛け率（入力）'!$C$3:$I$302, 7, FALSE))</f>
        <v/>
      </c>
      <c r="U1115" s="885" t="str">
        <f>IF(ISBLANK('6桁'!U1115)=TRUE,"",VLOOKUP(パターン表!U1115, 'パターン別掛け率（入力）'!$C$3:$I$302, 7, FALSE))</f>
        <v/>
      </c>
      <c r="V1115" s="83"/>
      <c r="X1115" s="4"/>
    </row>
    <row r="1116" spans="2:25" ht="20.25" customHeight="1">
      <c r="B1116" s="746"/>
      <c r="C1116" s="747"/>
      <c r="D1116" s="747"/>
      <c r="E1116" s="747"/>
      <c r="F1116" s="747"/>
      <c r="G1116" s="748"/>
      <c r="H1116" s="757" t="s">
        <v>427</v>
      </c>
      <c r="I1116" s="758"/>
      <c r="J1116" s="758"/>
      <c r="K1116" s="758"/>
      <c r="L1116" s="759"/>
      <c r="M1116" s="757" t="s">
        <v>680</v>
      </c>
      <c r="N1116" s="758"/>
      <c r="O1116" s="758"/>
      <c r="P1116" s="758"/>
      <c r="Q1116" s="759"/>
      <c r="R1116" s="836">
        <f>IF(ISBLANK('6桁'!R1116)=TRUE,"",VLOOKUP(パターン表!R1116, 'パターン別掛け率（入力）'!$C$3:$I$302, 7, FALSE))</f>
        <v>100</v>
      </c>
      <c r="S1116" s="837" t="str">
        <f>IF(ISBLANK('6桁'!S1116)=TRUE,"",VLOOKUP(パターン表!S1116, 'パターン別掛け率（入力）'!$C$3:$I$302, 7, FALSE))</f>
        <v/>
      </c>
      <c r="T1116" s="837" t="str">
        <f>IF(ISBLANK('6桁'!T1116)=TRUE,"",VLOOKUP(パターン表!T1116, 'パターン別掛け率（入力）'!$C$3:$I$302, 7, FALSE))</f>
        <v/>
      </c>
      <c r="U1116" s="838" t="str">
        <f>IF(ISBLANK('6桁'!U1116)=TRUE,"",VLOOKUP(パターン表!U1116, 'パターン別掛け率（入力）'!$C$3:$I$302, 7, FALSE))</f>
        <v/>
      </c>
      <c r="V1116" s="83"/>
      <c r="X1116" s="4"/>
    </row>
    <row r="1117" spans="2:25" ht="20.25" customHeight="1">
      <c r="B1117" s="746"/>
      <c r="C1117" s="747"/>
      <c r="D1117" s="747"/>
      <c r="E1117" s="747"/>
      <c r="F1117" s="747"/>
      <c r="G1117" s="748"/>
      <c r="H1117" s="757" t="s">
        <v>2148</v>
      </c>
      <c r="I1117" s="758"/>
      <c r="J1117" s="758"/>
      <c r="K1117" s="758"/>
      <c r="L1117" s="759"/>
      <c r="M1117" s="757" t="s">
        <v>2147</v>
      </c>
      <c r="N1117" s="758"/>
      <c r="O1117" s="758"/>
      <c r="P1117" s="758"/>
      <c r="Q1117" s="759"/>
      <c r="R1117" s="836">
        <f>IF(ISBLANK('6桁'!R1117)=TRUE,"",VLOOKUP(パターン表!R1117, 'パターン別掛け率（入力）'!$C$3:$I$302, 7, FALSE))</f>
        <v>100</v>
      </c>
      <c r="S1117" s="837" t="str">
        <f>IF(ISBLANK('6桁'!S1117)=TRUE,"",VLOOKUP(パターン表!S1117, 'パターン別掛け率（入力）'!$C$3:$I$302, 7, FALSE))</f>
        <v/>
      </c>
      <c r="T1117" s="837" t="str">
        <f>IF(ISBLANK('6桁'!T1117)=TRUE,"",VLOOKUP(パターン表!T1117, 'パターン別掛け率（入力）'!$C$3:$I$302, 7, FALSE))</f>
        <v/>
      </c>
      <c r="U1117" s="838" t="str">
        <f>IF(ISBLANK('6桁'!U1117)=TRUE,"",VLOOKUP(パターン表!U1117, 'パターン別掛け率（入力）'!$C$3:$I$302, 7, FALSE))</f>
        <v/>
      </c>
      <c r="V1117" s="83"/>
      <c r="X1117" s="4"/>
    </row>
    <row r="1118" spans="2:25" ht="20.25" customHeight="1">
      <c r="B1118" s="746"/>
      <c r="C1118" s="747"/>
      <c r="D1118" s="747"/>
      <c r="E1118" s="747"/>
      <c r="F1118" s="747"/>
      <c r="G1118" s="748"/>
      <c r="H1118" s="757"/>
      <c r="I1118" s="758"/>
      <c r="J1118" s="758"/>
      <c r="K1118" s="758"/>
      <c r="L1118" s="759"/>
      <c r="M1118" s="757" t="s">
        <v>79</v>
      </c>
      <c r="N1118" s="758"/>
      <c r="O1118" s="758"/>
      <c r="P1118" s="758"/>
      <c r="Q1118" s="759"/>
      <c r="R1118" s="836">
        <f>IF(ISBLANK('6桁'!R1118)=TRUE,"",VLOOKUP(パターン表!R1118, 'パターン別掛け率（入力）'!$C$3:$I$302, 7, FALSE))</f>
        <v>100</v>
      </c>
      <c r="S1118" s="837" t="str">
        <f>IF(ISBLANK('6桁'!S1118)=TRUE,"",VLOOKUP(パターン表!S1118, 'パターン別掛け率（入力）'!$C$3:$I$302, 7, FALSE))</f>
        <v/>
      </c>
      <c r="T1118" s="837" t="str">
        <f>IF(ISBLANK('6桁'!T1118)=TRUE,"",VLOOKUP(パターン表!T1118, 'パターン別掛け率（入力）'!$C$3:$I$302, 7, FALSE))</f>
        <v/>
      </c>
      <c r="U1118" s="838" t="str">
        <f>IF(ISBLANK('6桁'!U1118)=TRUE,"",VLOOKUP(パターン表!U1118, 'パターン別掛け率（入力）'!$C$3:$I$302, 7, FALSE))</f>
        <v/>
      </c>
      <c r="V1118" s="83"/>
      <c r="X1118" s="4"/>
    </row>
    <row r="1119" spans="2:25" ht="20.25" customHeight="1">
      <c r="B1119" s="746"/>
      <c r="C1119" s="747"/>
      <c r="D1119" s="747"/>
      <c r="E1119" s="747"/>
      <c r="F1119" s="747"/>
      <c r="G1119" s="748"/>
      <c r="H1119" s="757" t="s">
        <v>528</v>
      </c>
      <c r="I1119" s="758"/>
      <c r="J1119" s="758"/>
      <c r="K1119" s="758"/>
      <c r="L1119" s="759"/>
      <c r="M1119" s="757" t="s">
        <v>79</v>
      </c>
      <c r="N1119" s="758"/>
      <c r="O1119" s="758"/>
      <c r="P1119" s="758"/>
      <c r="Q1119" s="759"/>
      <c r="R1119" s="836">
        <f>IF(ISBLANK('6桁'!R1119)=TRUE,"",VLOOKUP(パターン表!R1119, 'パターン別掛け率（入力）'!$C$3:$I$302, 7, FALSE))</f>
        <v>100</v>
      </c>
      <c r="S1119" s="837" t="str">
        <f>IF(ISBLANK('6桁'!S1119)=TRUE,"",VLOOKUP(パターン表!S1119, 'パターン別掛け率（入力）'!$C$3:$I$302, 7, FALSE))</f>
        <v/>
      </c>
      <c r="T1119" s="837" t="str">
        <f>IF(ISBLANK('6桁'!T1119)=TRUE,"",VLOOKUP(パターン表!T1119, 'パターン別掛け率（入力）'!$C$3:$I$302, 7, FALSE))</f>
        <v/>
      </c>
      <c r="U1119" s="838" t="str">
        <f>IF(ISBLANK('6桁'!U1119)=TRUE,"",VLOOKUP(パターン表!U1119, 'パターン別掛け率（入力）'!$C$3:$I$302, 7, FALSE))</f>
        <v/>
      </c>
      <c r="V1119" s="83"/>
      <c r="X1119" s="4"/>
    </row>
    <row r="1120" spans="2:25" ht="20.25" customHeight="1">
      <c r="B1120" s="746"/>
      <c r="C1120" s="747"/>
      <c r="D1120" s="747"/>
      <c r="E1120" s="747"/>
      <c r="F1120" s="747"/>
      <c r="G1120" s="748"/>
      <c r="H1120" s="757" t="s">
        <v>530</v>
      </c>
      <c r="I1120" s="758"/>
      <c r="J1120" s="758"/>
      <c r="K1120" s="758"/>
      <c r="L1120" s="759"/>
      <c r="M1120" s="757" t="s">
        <v>79</v>
      </c>
      <c r="N1120" s="758"/>
      <c r="O1120" s="758"/>
      <c r="P1120" s="758"/>
      <c r="Q1120" s="759"/>
      <c r="R1120" s="836">
        <f>IF(ISBLANK('6桁'!R1120)=TRUE,"",VLOOKUP(パターン表!R1120, 'パターン別掛け率（入力）'!$C$3:$I$302, 7, FALSE))</f>
        <v>100</v>
      </c>
      <c r="S1120" s="837" t="str">
        <f>IF(ISBLANK('6桁'!S1120)=TRUE,"",VLOOKUP(パターン表!S1120, 'パターン別掛け率（入力）'!$C$3:$I$302, 7, FALSE))</f>
        <v/>
      </c>
      <c r="T1120" s="837" t="str">
        <f>IF(ISBLANK('6桁'!T1120)=TRUE,"",VLOOKUP(パターン表!T1120, 'パターン別掛け率（入力）'!$C$3:$I$302, 7, FALSE))</f>
        <v/>
      </c>
      <c r="U1120" s="838" t="str">
        <f>IF(ISBLANK('6桁'!U1120)=TRUE,"",VLOOKUP(パターン表!U1120, 'パターン別掛け率（入力）'!$C$3:$I$302, 7, FALSE))</f>
        <v/>
      </c>
      <c r="V1120" s="83"/>
      <c r="X1120" s="4"/>
    </row>
    <row r="1121" spans="2:25" ht="20.25" customHeight="1">
      <c r="B1121" s="746"/>
      <c r="C1121" s="747"/>
      <c r="D1121" s="747"/>
      <c r="E1121" s="747"/>
      <c r="F1121" s="747"/>
      <c r="G1121" s="748"/>
      <c r="H1121" s="757"/>
      <c r="I1121" s="758"/>
      <c r="J1121" s="758"/>
      <c r="K1121" s="758"/>
      <c r="L1121" s="759"/>
      <c r="M1121" s="757"/>
      <c r="N1121" s="758"/>
      <c r="O1121" s="758"/>
      <c r="P1121" s="758"/>
      <c r="Q1121" s="759"/>
      <c r="R1121" s="836">
        <f>IF(ISBLANK('6桁'!R1121)=TRUE,"",VLOOKUP(パターン表!R1121, 'パターン別掛け率（入力）'!$C$3:$I$302, 7, FALSE))</f>
        <v>100</v>
      </c>
      <c r="S1121" s="837" t="str">
        <f>IF(ISBLANK('6桁'!S1121)=TRUE,"",VLOOKUP(パターン表!S1121, 'パターン別掛け率（入力）'!$C$3:$I$302, 7, FALSE))</f>
        <v/>
      </c>
      <c r="T1121" s="837" t="str">
        <f>IF(ISBLANK('6桁'!T1121)=TRUE,"",VLOOKUP(パターン表!T1121, 'パターン別掛け率（入力）'!$C$3:$I$302, 7, FALSE))</f>
        <v/>
      </c>
      <c r="U1121" s="838" t="str">
        <f>IF(ISBLANK('6桁'!U1121)=TRUE,"",VLOOKUP(パターン表!U1121, 'パターン別掛け率（入力）'!$C$3:$I$302, 7, FALSE))</f>
        <v/>
      </c>
      <c r="V1121" s="83"/>
      <c r="X1121" s="4"/>
    </row>
    <row r="1122" spans="2:25" ht="20.25" customHeight="1">
      <c r="B1122" s="746"/>
      <c r="C1122" s="747"/>
      <c r="D1122" s="747"/>
      <c r="E1122" s="747"/>
      <c r="F1122" s="747"/>
      <c r="G1122" s="748"/>
      <c r="H1122" s="757" t="s">
        <v>527</v>
      </c>
      <c r="I1122" s="758"/>
      <c r="J1122" s="758"/>
      <c r="K1122" s="758"/>
      <c r="L1122" s="759"/>
      <c r="M1122" s="757" t="s">
        <v>79</v>
      </c>
      <c r="N1122" s="758"/>
      <c r="O1122" s="758"/>
      <c r="P1122" s="758"/>
      <c r="Q1122" s="759"/>
      <c r="R1122" s="836">
        <f>IF(ISBLANK('6桁'!R1122)=TRUE,"",VLOOKUP(パターン表!R1122, 'パターン別掛け率（入力）'!$C$3:$I$302, 7, FALSE))</f>
        <v>100</v>
      </c>
      <c r="S1122" s="837" t="str">
        <f>IF(ISBLANK('6桁'!S1122)=TRUE,"",VLOOKUP(パターン表!S1122, 'パターン別掛け率（入力）'!$C$3:$I$302, 7, FALSE))</f>
        <v/>
      </c>
      <c r="T1122" s="837" t="str">
        <f>IF(ISBLANK('6桁'!T1122)=TRUE,"",VLOOKUP(パターン表!T1122, 'パターン別掛け率（入力）'!$C$3:$I$302, 7, FALSE))</f>
        <v/>
      </c>
      <c r="U1122" s="838" t="str">
        <f>IF(ISBLANK('6桁'!U1122)=TRUE,"",VLOOKUP(パターン表!U1122, 'パターン別掛け率（入力）'!$C$3:$I$302, 7, FALSE))</f>
        <v/>
      </c>
      <c r="V1122" s="83"/>
      <c r="X1122" s="4"/>
    </row>
    <row r="1123" spans="2:25" ht="20.25" customHeight="1">
      <c r="B1123" s="746"/>
      <c r="C1123" s="747"/>
      <c r="D1123" s="747"/>
      <c r="E1123" s="747"/>
      <c r="F1123" s="747"/>
      <c r="G1123" s="748"/>
      <c r="H1123" s="757"/>
      <c r="I1123" s="758"/>
      <c r="J1123" s="758"/>
      <c r="K1123" s="758"/>
      <c r="L1123" s="759"/>
      <c r="M1123" s="757"/>
      <c r="N1123" s="758"/>
      <c r="O1123" s="758"/>
      <c r="P1123" s="758"/>
      <c r="Q1123" s="759"/>
      <c r="R1123" s="836">
        <f>IF(ISBLANK('6桁'!R1123)=TRUE,"",VLOOKUP(パターン表!R1123, 'パターン別掛け率（入力）'!$C$3:$I$302, 7, FALSE))</f>
        <v>100</v>
      </c>
      <c r="S1123" s="837" t="str">
        <f>IF(ISBLANK('6桁'!S1123)=TRUE,"",VLOOKUP(パターン表!S1123, 'パターン別掛け率（入力）'!$C$3:$I$302, 7, FALSE))</f>
        <v/>
      </c>
      <c r="T1123" s="837" t="str">
        <f>IF(ISBLANK('6桁'!T1123)=TRUE,"",VLOOKUP(パターン表!T1123, 'パターン別掛け率（入力）'!$C$3:$I$302, 7, FALSE))</f>
        <v/>
      </c>
      <c r="U1123" s="838" t="str">
        <f>IF(ISBLANK('6桁'!U1123)=TRUE,"",VLOOKUP(パターン表!U1123, 'パターン別掛け率（入力）'!$C$3:$I$302, 7, FALSE))</f>
        <v/>
      </c>
      <c r="V1123" s="83"/>
      <c r="X1123" s="4"/>
    </row>
    <row r="1124" spans="2:25" ht="20.25" customHeight="1">
      <c r="B1124" s="746"/>
      <c r="C1124" s="747"/>
      <c r="D1124" s="747"/>
      <c r="E1124" s="747"/>
      <c r="F1124" s="747"/>
      <c r="G1124" s="748"/>
      <c r="H1124" s="757"/>
      <c r="I1124" s="758"/>
      <c r="J1124" s="758"/>
      <c r="K1124" s="758"/>
      <c r="L1124" s="759"/>
      <c r="M1124" s="757" t="s">
        <v>683</v>
      </c>
      <c r="N1124" s="758"/>
      <c r="O1124" s="758"/>
      <c r="P1124" s="758"/>
      <c r="Q1124" s="759"/>
      <c r="R1124" s="836">
        <f>IF(ISBLANK('6桁'!R1124)=TRUE,"",VLOOKUP(パターン表!R1124, 'パターン別掛け率（入力）'!$C$3:$I$302, 7, FALSE))</f>
        <v>100</v>
      </c>
      <c r="S1124" s="837" t="str">
        <f>IF(ISBLANK('6桁'!S1124)=TRUE,"",VLOOKUP(パターン表!S1124, 'パターン別掛け率（入力）'!$C$3:$I$302, 7, FALSE))</f>
        <v/>
      </c>
      <c r="T1124" s="837" t="str">
        <f>IF(ISBLANK('6桁'!T1124)=TRUE,"",VLOOKUP(パターン表!T1124, 'パターン別掛け率（入力）'!$C$3:$I$302, 7, FALSE))</f>
        <v/>
      </c>
      <c r="U1124" s="838" t="str">
        <f>IF(ISBLANK('6桁'!U1124)=TRUE,"",VLOOKUP(パターン表!U1124, 'パターン別掛け率（入力）'!$C$3:$I$302, 7, FALSE))</f>
        <v/>
      </c>
      <c r="V1124" s="83"/>
      <c r="X1124" s="4"/>
    </row>
    <row r="1125" spans="2:25" ht="20.25" customHeight="1">
      <c r="B1125" s="746"/>
      <c r="C1125" s="747"/>
      <c r="D1125" s="747"/>
      <c r="E1125" s="747"/>
      <c r="F1125" s="747"/>
      <c r="G1125" s="748"/>
      <c r="H1125" s="757"/>
      <c r="I1125" s="758"/>
      <c r="J1125" s="758"/>
      <c r="K1125" s="758"/>
      <c r="L1125" s="759"/>
      <c r="M1125" s="757"/>
      <c r="N1125" s="758"/>
      <c r="O1125" s="758"/>
      <c r="P1125" s="758"/>
      <c r="Q1125" s="759"/>
      <c r="R1125" s="836">
        <f>IF(ISBLANK('6桁'!R1125)=TRUE,"",VLOOKUP(パターン表!R1125, 'パターン別掛け率（入力）'!$C$3:$I$302, 7, FALSE))</f>
        <v>100</v>
      </c>
      <c r="S1125" s="837" t="str">
        <f>IF(ISBLANK('6桁'!S1125)=TRUE,"",VLOOKUP(パターン表!S1125, 'パターン別掛け率（入力）'!$C$3:$I$302, 7, FALSE))</f>
        <v/>
      </c>
      <c r="T1125" s="837" t="str">
        <f>IF(ISBLANK('6桁'!T1125)=TRUE,"",VLOOKUP(パターン表!T1125, 'パターン別掛け率（入力）'!$C$3:$I$302, 7, FALSE))</f>
        <v/>
      </c>
      <c r="U1125" s="838" t="str">
        <f>IF(ISBLANK('6桁'!U1125)=TRUE,"",VLOOKUP(パターン表!U1125, 'パターン別掛け率（入力）'!$C$3:$I$302, 7, FALSE))</f>
        <v/>
      </c>
      <c r="V1125" s="83"/>
      <c r="X1125" s="4"/>
    </row>
    <row r="1126" spans="2:25" ht="20.25" customHeight="1">
      <c r="B1126" s="746"/>
      <c r="C1126" s="747"/>
      <c r="D1126" s="747"/>
      <c r="E1126" s="747"/>
      <c r="F1126" s="747"/>
      <c r="G1126" s="748"/>
      <c r="H1126" s="757" t="s">
        <v>529</v>
      </c>
      <c r="I1126" s="758"/>
      <c r="J1126" s="758"/>
      <c r="K1126" s="758"/>
      <c r="L1126" s="759"/>
      <c r="M1126" s="757" t="s">
        <v>683</v>
      </c>
      <c r="N1126" s="758"/>
      <c r="O1126" s="758"/>
      <c r="P1126" s="758"/>
      <c r="Q1126" s="759"/>
      <c r="R1126" s="836">
        <f>IF(ISBLANK('6桁'!R1126)=TRUE,"",VLOOKUP(パターン表!R1126, 'パターン別掛け率（入力）'!$C$3:$I$302, 7, FALSE))</f>
        <v>100</v>
      </c>
      <c r="S1126" s="837" t="str">
        <f>IF(ISBLANK('6桁'!S1126)=TRUE,"",VLOOKUP(パターン表!S1126, 'パターン別掛け率（入力）'!$C$3:$I$302, 7, FALSE))</f>
        <v/>
      </c>
      <c r="T1126" s="837" t="str">
        <f>IF(ISBLANK('6桁'!T1126)=TRUE,"",VLOOKUP(パターン表!T1126, 'パターン別掛け率（入力）'!$C$3:$I$302, 7, FALSE))</f>
        <v/>
      </c>
      <c r="U1126" s="838" t="str">
        <f>IF(ISBLANK('6桁'!U1126)=TRUE,"",VLOOKUP(パターン表!U1126, 'パターン別掛け率（入力）'!$C$3:$I$302, 7, FALSE))</f>
        <v/>
      </c>
      <c r="V1126" s="83"/>
      <c r="X1126" s="4"/>
    </row>
    <row r="1127" spans="2:25" ht="20.25" customHeight="1">
      <c r="B1127" s="746"/>
      <c r="C1127" s="747"/>
      <c r="D1127" s="747"/>
      <c r="E1127" s="747"/>
      <c r="F1127" s="747"/>
      <c r="G1127" s="748"/>
      <c r="H1127" s="806" t="s">
        <v>530</v>
      </c>
      <c r="I1127" s="807"/>
      <c r="J1127" s="807"/>
      <c r="K1127" s="807"/>
      <c r="L1127" s="808"/>
      <c r="M1127" s="806" t="s">
        <v>590</v>
      </c>
      <c r="N1127" s="807"/>
      <c r="O1127" s="807"/>
      <c r="P1127" s="807"/>
      <c r="Q1127" s="808"/>
      <c r="R1127" s="845">
        <f>IF(ISBLANK('6桁'!R1127)=TRUE,"",VLOOKUP(パターン表!R1127, 'パターン別掛け率（入力）'!$C$3:$I$302, 7, FALSE))</f>
        <v>100</v>
      </c>
      <c r="S1127" s="846" t="str">
        <f>IF(ISBLANK('6桁'!S1127)=TRUE,"",VLOOKUP(パターン表!S1127, 'パターン別掛け率（入力）'!$C$3:$I$302, 7, FALSE))</f>
        <v/>
      </c>
      <c r="T1127" s="846" t="str">
        <f>IF(ISBLANK('6桁'!T1127)=TRUE,"",VLOOKUP(パターン表!T1127, 'パターン別掛け率（入力）'!$C$3:$I$302, 7, FALSE))</f>
        <v/>
      </c>
      <c r="U1127" s="847" t="str">
        <f>IF(ISBLANK('6桁'!U1127)=TRUE,"",VLOOKUP(パターン表!U1127, 'パターン別掛け率（入力）'!$C$3:$I$302, 7, FALSE))</f>
        <v/>
      </c>
      <c r="V1127" s="83"/>
      <c r="X1127" s="4"/>
    </row>
    <row r="1128" spans="2:25" ht="20.25" customHeight="1">
      <c r="B1128" s="746" t="s">
        <v>998</v>
      </c>
      <c r="C1128" s="747"/>
      <c r="D1128" s="747"/>
      <c r="E1128" s="747"/>
      <c r="F1128" s="747"/>
      <c r="G1128" s="748"/>
      <c r="H1128" s="746" t="s">
        <v>992</v>
      </c>
      <c r="I1128" s="747"/>
      <c r="J1128" s="747"/>
      <c r="K1128" s="747"/>
      <c r="L1128" s="748"/>
      <c r="M1128" s="746" t="s">
        <v>689</v>
      </c>
      <c r="N1128" s="747"/>
      <c r="O1128" s="747"/>
      <c r="P1128" s="747"/>
      <c r="Q1128" s="748"/>
      <c r="R1128" s="848">
        <f>IF(ISBLANK('6桁'!R1128)=TRUE,"",VLOOKUP(パターン表!R1128, 'パターン別掛け率（入力）'!$C$3:$I$302, 7, FALSE))</f>
        <v>100</v>
      </c>
      <c r="S1128" s="849" t="str">
        <f>IF(ISBLANK('6桁'!S1128)=TRUE,"",VLOOKUP(パターン表!S1128, 'パターン別掛け率（入力）'!$C$3:$I$302, 7, FALSE))</f>
        <v/>
      </c>
      <c r="T1128" s="849" t="str">
        <f>IF(ISBLANK('6桁'!T1128)=TRUE,"",VLOOKUP(パターン表!T1128, 'パターン別掛け率（入力）'!$C$3:$I$302, 7, FALSE))</f>
        <v/>
      </c>
      <c r="U1128" s="850" t="str">
        <f>IF(ISBLANK('6桁'!U1128)=TRUE,"",VLOOKUP(パターン表!U1128, 'パターン別掛け率（入力）'!$C$3:$I$302, 7, FALSE))</f>
        <v/>
      </c>
      <c r="V1128" s="83"/>
      <c r="X1128" s="4"/>
    </row>
    <row r="1129" spans="2:25" ht="20.25" customHeight="1">
      <c r="B1129" s="842" t="s">
        <v>1375</v>
      </c>
      <c r="C1129" s="843"/>
      <c r="D1129" s="843"/>
      <c r="E1129" s="843"/>
      <c r="F1129" s="843"/>
      <c r="G1129" s="844"/>
      <c r="H1129" s="810" t="s">
        <v>970</v>
      </c>
      <c r="I1129" s="811"/>
      <c r="J1129" s="811"/>
      <c r="K1129" s="811"/>
      <c r="L1129" s="812"/>
      <c r="M1129" s="746" t="s">
        <v>1186</v>
      </c>
      <c r="N1129" s="747"/>
      <c r="O1129" s="747"/>
      <c r="P1129" s="747"/>
      <c r="Q1129" s="748"/>
      <c r="R1129" s="833">
        <f>IF(ISBLANK('6桁'!R1129)=TRUE,"",VLOOKUP(パターン表!R1129, 'パターン別掛け率（入力）'!$C$3:$I$302, 7, FALSE))</f>
        <v>100</v>
      </c>
      <c r="S1129" s="834" t="str">
        <f>IF(ISBLANK('6桁'!S1129)=TRUE,"",VLOOKUP(パターン表!S1129, 'パターン別掛け率（入力）'!$C$3:$I$302, 7, FALSE))</f>
        <v/>
      </c>
      <c r="T1129" s="834" t="str">
        <f>IF(ISBLANK('6桁'!T1129)=TRUE,"",VLOOKUP(パターン表!T1129, 'パターン別掛け率（入力）'!$C$3:$I$302, 7, FALSE))</f>
        <v/>
      </c>
      <c r="U1129" s="835" t="str">
        <f>IF(ISBLANK('6桁'!U1129)=TRUE,"",VLOOKUP(パターン表!U1129, 'パターン別掛け率（入力）'!$C$3:$I$302, 7, FALSE))</f>
        <v/>
      </c>
      <c r="V1129" s="83"/>
      <c r="X1129" s="4"/>
    </row>
    <row r="1130" spans="2:25" ht="20.25" customHeight="1" thickBot="1">
      <c r="B1130" s="781"/>
      <c r="C1130" s="782"/>
      <c r="D1130" s="782"/>
      <c r="E1130" s="782"/>
      <c r="F1130" s="782"/>
      <c r="G1130" s="783"/>
      <c r="H1130" s="781" t="s">
        <v>969</v>
      </c>
      <c r="I1130" s="782"/>
      <c r="J1130" s="782"/>
      <c r="K1130" s="782"/>
      <c r="L1130" s="783"/>
      <c r="M1130" s="778"/>
      <c r="N1130" s="779"/>
      <c r="O1130" s="779"/>
      <c r="P1130" s="779"/>
      <c r="Q1130" s="780"/>
      <c r="R1130" s="857">
        <f>IF(ISBLANK('6桁'!R1130)=TRUE,"",VLOOKUP(パターン表!R1130, 'パターン別掛け率（入力）'!$C$3:$I$302, 7, FALSE))</f>
        <v>100</v>
      </c>
      <c r="S1130" s="858" t="str">
        <f>IF(ISBLANK('6桁'!S1130)=TRUE,"",VLOOKUP(パターン表!S1130, 'パターン別掛け率（入力）'!$C$3:$I$302, 7, FALSE))</f>
        <v/>
      </c>
      <c r="T1130" s="858" t="str">
        <f>IF(ISBLANK('6桁'!T1130)=TRUE,"",VLOOKUP(パターン表!T1130, 'パターン別掛け率（入力）'!$C$3:$I$302, 7, FALSE))</f>
        <v/>
      </c>
      <c r="U1130" s="859" t="str">
        <f>IF(ISBLANK('6桁'!U1130)=TRUE,"",VLOOKUP(パターン表!U1130, 'パターン別掛け率（入力）'!$C$3:$I$302, 7, FALSE))</f>
        <v/>
      </c>
      <c r="V1130" s="83"/>
      <c r="X1130" s="4"/>
    </row>
    <row r="1131" spans="2:25" ht="22.5" customHeight="1">
      <c r="B1131" s="892"/>
      <c r="C1131" s="892"/>
      <c r="D1131" s="892"/>
      <c r="E1131" s="892"/>
      <c r="F1131" s="892"/>
      <c r="G1131" s="892"/>
      <c r="H1131" s="892"/>
      <c r="I1131" s="892"/>
      <c r="J1131" s="892"/>
      <c r="K1131" s="892"/>
      <c r="L1131" s="892"/>
      <c r="M1131" s="892"/>
      <c r="N1131" s="892"/>
      <c r="O1131" s="892"/>
      <c r="P1131" s="892"/>
      <c r="Q1131" s="892"/>
      <c r="R1131" s="892"/>
      <c r="S1131" s="892"/>
      <c r="T1131" s="892"/>
      <c r="U1131" s="892"/>
      <c r="V1131" s="10"/>
      <c r="W1131" s="371"/>
      <c r="X1131" s="83"/>
    </row>
    <row r="1132" spans="2:25" s="239" customFormat="1" ht="20.100000000000001" customHeight="1" thickBot="1">
      <c r="B1132" s="241" t="s">
        <v>994</v>
      </c>
      <c r="C1132" s="24"/>
      <c r="D1132" s="24"/>
      <c r="E1132" s="24"/>
      <c r="F1132" s="82"/>
      <c r="G1132" s="24"/>
      <c r="H1132" s="82"/>
      <c r="I1132" s="24"/>
      <c r="J1132" s="82"/>
      <c r="K1132" s="24"/>
      <c r="L1132" s="82"/>
      <c r="M1132" s="24"/>
      <c r="N1132" s="82"/>
      <c r="O1132" s="24"/>
      <c r="P1132" s="82"/>
      <c r="Q1132" s="24"/>
      <c r="R1132" s="82"/>
      <c r="S1132" s="24"/>
      <c r="T1132" s="82"/>
      <c r="U1132" s="24"/>
      <c r="V1132" s="82"/>
      <c r="W1132" s="24"/>
      <c r="X1132" s="82"/>
      <c r="Y1132" s="24"/>
    </row>
    <row r="1133" spans="2:25" ht="20.100000000000001" customHeight="1" thickBot="1">
      <c r="B1133" s="531" t="s">
        <v>453</v>
      </c>
      <c r="C1133" s="532"/>
      <c r="D1133" s="532"/>
      <c r="E1133" s="532"/>
      <c r="F1133" s="532"/>
      <c r="G1133" s="532"/>
      <c r="H1133" s="532"/>
      <c r="I1133" s="532"/>
      <c r="J1133" s="532"/>
      <c r="K1133" s="532"/>
      <c r="L1133" s="532"/>
      <c r="M1133" s="532"/>
      <c r="N1133" s="532"/>
      <c r="O1133" s="532"/>
      <c r="P1133" s="532"/>
      <c r="Q1133" s="532"/>
      <c r="R1133" s="532"/>
      <c r="S1133" s="532"/>
      <c r="T1133" s="532"/>
      <c r="U1133" s="533"/>
      <c r="V1133" s="10"/>
      <c r="X1133" s="4"/>
    </row>
    <row r="1134" spans="2:25" ht="30" customHeight="1" thickBot="1">
      <c r="B1134" s="622" t="s">
        <v>581</v>
      </c>
      <c r="C1134" s="623"/>
      <c r="D1134" s="623"/>
      <c r="E1134" s="623"/>
      <c r="F1134" s="623"/>
      <c r="G1134" s="624"/>
      <c r="H1134" s="710" t="s">
        <v>524</v>
      </c>
      <c r="I1134" s="710"/>
      <c r="J1134" s="710"/>
      <c r="K1134" s="710"/>
      <c r="L1134" s="710"/>
      <c r="M1134" s="710" t="s">
        <v>491</v>
      </c>
      <c r="N1134" s="710"/>
      <c r="O1134" s="710"/>
      <c r="P1134" s="710"/>
      <c r="Q1134" s="710"/>
      <c r="R1134" s="710"/>
      <c r="S1134" s="710"/>
      <c r="T1134" s="710"/>
      <c r="U1134" s="710"/>
      <c r="X1134" s="4"/>
    </row>
    <row r="1135" spans="2:25" ht="20.25" customHeight="1">
      <c r="B1135" s="737" t="s">
        <v>995</v>
      </c>
      <c r="C1135" s="738"/>
      <c r="D1135" s="738"/>
      <c r="E1135" s="738"/>
      <c r="F1135" s="738"/>
      <c r="G1135" s="739"/>
      <c r="H1135" s="842" t="s">
        <v>1109</v>
      </c>
      <c r="I1135" s="843"/>
      <c r="J1135" s="843"/>
      <c r="K1135" s="843"/>
      <c r="L1135" s="844"/>
      <c r="M1135" s="737" t="s">
        <v>1108</v>
      </c>
      <c r="N1135" s="738"/>
      <c r="O1135" s="738"/>
      <c r="P1135" s="738"/>
      <c r="Q1135" s="739"/>
      <c r="R1135" s="803">
        <f>IF(ISBLANK('6桁'!R1135)=TRUE,"",VLOOKUP(パターン表!R1135, 'パターン別掛け率（入力）'!$C$3:$I$302, 7, FALSE))</f>
        <v>100</v>
      </c>
      <c r="S1135" s="804" t="str">
        <f>IF(ISBLANK('6桁'!S1135)=TRUE,"",VLOOKUP(パターン表!S1135, 'パターン別掛け率（入力）'!$C$3:$I$302, 7, FALSE))</f>
        <v/>
      </c>
      <c r="T1135" s="804" t="str">
        <f>IF(ISBLANK('6桁'!T1135)=TRUE,"",VLOOKUP(パターン表!T1135, 'パターン別掛け率（入力）'!$C$3:$I$302, 7, FALSE))</f>
        <v/>
      </c>
      <c r="U1135" s="805" t="str">
        <f>IF(ISBLANK('6桁'!U1135)=TRUE,"",VLOOKUP(パターン表!U1135, 'パターン別掛け率（入力）'!$C$3:$I$302, 7, FALSE))</f>
        <v/>
      </c>
      <c r="V1135" s="83"/>
      <c r="X1135" s="4"/>
    </row>
    <row r="1136" spans="2:25" ht="20.25" customHeight="1">
      <c r="B1136" s="830"/>
      <c r="C1136" s="831"/>
      <c r="D1136" s="831"/>
      <c r="E1136" s="831"/>
      <c r="F1136" s="831"/>
      <c r="G1136" s="832"/>
      <c r="H1136" s="757" t="s">
        <v>993</v>
      </c>
      <c r="I1136" s="758"/>
      <c r="J1136" s="758"/>
      <c r="K1136" s="758"/>
      <c r="L1136" s="759"/>
      <c r="M1136" s="830"/>
      <c r="N1136" s="831"/>
      <c r="O1136" s="831"/>
      <c r="P1136" s="831"/>
      <c r="Q1136" s="832"/>
      <c r="R1136" s="760">
        <f>IF(ISBLANK('6桁'!R1136)=TRUE,"",VLOOKUP(パターン表!R1136, 'パターン別掛け率（入力）'!$C$3:$I$302, 7, FALSE))</f>
        <v>100</v>
      </c>
      <c r="S1136" s="761" t="str">
        <f>IF(ISBLANK('6桁'!S1136)=TRUE,"",VLOOKUP(パターン表!S1136, 'パターン別掛け率（入力）'!$C$3:$I$302, 7, FALSE))</f>
        <v/>
      </c>
      <c r="T1136" s="761" t="str">
        <f>IF(ISBLANK('6桁'!T1136)=TRUE,"",VLOOKUP(パターン表!T1136, 'パターン別掛け率（入力）'!$C$3:$I$302, 7, FALSE))</f>
        <v/>
      </c>
      <c r="U1136" s="762" t="str">
        <f>IF(ISBLANK('6桁'!U1136)=TRUE,"",VLOOKUP(パターン表!U1136, 'パターン別掛け率（入力）'!$C$3:$I$302, 7, FALSE))</f>
        <v/>
      </c>
      <c r="V1136" s="83"/>
      <c r="X1136" s="4"/>
    </row>
    <row r="1137" spans="2:27" ht="20.25" customHeight="1">
      <c r="B1137" s="830"/>
      <c r="C1137" s="831"/>
      <c r="D1137" s="831"/>
      <c r="E1137" s="831"/>
      <c r="F1137" s="831"/>
      <c r="G1137" s="832"/>
      <c r="H1137" s="757" t="s">
        <v>996</v>
      </c>
      <c r="I1137" s="758"/>
      <c r="J1137" s="758"/>
      <c r="K1137" s="758"/>
      <c r="L1137" s="759"/>
      <c r="M1137" s="830"/>
      <c r="N1137" s="831"/>
      <c r="O1137" s="831"/>
      <c r="P1137" s="831"/>
      <c r="Q1137" s="832"/>
      <c r="R1137" s="760">
        <f>IF(ISBLANK('6桁'!R1137)=TRUE,"",VLOOKUP(パターン表!R1137, 'パターン別掛け率（入力）'!$C$3:$I$302, 7, FALSE))</f>
        <v>100</v>
      </c>
      <c r="S1137" s="761" t="str">
        <f>IF(ISBLANK('6桁'!S1137)=TRUE,"",VLOOKUP(パターン表!S1137, 'パターン別掛け率（入力）'!$C$3:$I$302, 7, FALSE))</f>
        <v/>
      </c>
      <c r="T1137" s="761" t="str">
        <f>IF(ISBLANK('6桁'!T1137)=TRUE,"",VLOOKUP(パターン表!T1137, 'パターン別掛け率（入力）'!$C$3:$I$302, 7, FALSE))</f>
        <v/>
      </c>
      <c r="U1137" s="762" t="str">
        <f>IF(ISBLANK('6桁'!U1137)=TRUE,"",VLOOKUP(パターン表!U1137, 'パターン別掛け率（入力）'!$C$3:$I$302, 7, FALSE))</f>
        <v/>
      </c>
      <c r="V1137" s="83"/>
      <c r="X1137" s="4"/>
    </row>
    <row r="1138" spans="2:27" ht="20.25" customHeight="1" thickBot="1">
      <c r="B1138" s="781"/>
      <c r="C1138" s="782"/>
      <c r="D1138" s="782"/>
      <c r="E1138" s="782"/>
      <c r="F1138" s="782"/>
      <c r="G1138" s="783"/>
      <c r="H1138" s="781" t="s">
        <v>997</v>
      </c>
      <c r="I1138" s="782"/>
      <c r="J1138" s="782"/>
      <c r="K1138" s="782"/>
      <c r="L1138" s="783"/>
      <c r="M1138" s="781"/>
      <c r="N1138" s="782"/>
      <c r="O1138" s="782"/>
      <c r="P1138" s="782"/>
      <c r="Q1138" s="783"/>
      <c r="R1138" s="784">
        <f>IF(ISBLANK('6桁'!R1138)=TRUE,"",VLOOKUP(パターン表!R1138, 'パターン別掛け率（入力）'!$C$3:$I$302, 7, FALSE))</f>
        <v>100</v>
      </c>
      <c r="S1138" s="785" t="str">
        <f>IF(ISBLANK('6桁'!S1138)=TRUE,"",VLOOKUP(パターン表!S1138, 'パターン別掛け率（入力）'!$C$3:$I$302, 7, FALSE))</f>
        <v/>
      </c>
      <c r="T1138" s="785" t="str">
        <f>IF(ISBLANK('6桁'!T1138)=TRUE,"",VLOOKUP(パターン表!T1138, 'パターン別掛け率（入力）'!$C$3:$I$302, 7, FALSE))</f>
        <v/>
      </c>
      <c r="U1138" s="786" t="str">
        <f>IF(ISBLANK('6桁'!U1138)=TRUE,"",VLOOKUP(パターン表!U1138, 'パターン別掛け率（入力）'!$C$3:$I$302, 7, FALSE))</f>
        <v/>
      </c>
      <c r="V1138" s="83"/>
      <c r="X1138" s="4"/>
    </row>
    <row r="1139" spans="2:27" ht="38.25" customHeight="1">
      <c r="B1139" s="892" t="s">
        <v>2149</v>
      </c>
      <c r="C1139" s="892"/>
      <c r="D1139" s="892"/>
      <c r="E1139" s="892"/>
      <c r="F1139" s="892"/>
      <c r="G1139" s="892"/>
      <c r="H1139" s="892"/>
      <c r="I1139" s="892"/>
      <c r="J1139" s="892"/>
      <c r="K1139" s="892"/>
      <c r="L1139" s="892"/>
      <c r="M1139" s="892"/>
      <c r="N1139" s="892"/>
      <c r="O1139" s="892"/>
      <c r="P1139" s="892"/>
      <c r="Q1139" s="892"/>
      <c r="R1139" s="892"/>
      <c r="S1139" s="892"/>
      <c r="T1139" s="892"/>
      <c r="U1139" s="892"/>
      <c r="V1139" s="10"/>
      <c r="W1139" s="371"/>
      <c r="X1139" s="83"/>
    </row>
    <row r="1140" spans="2:27" ht="13.5" customHeight="1">
      <c r="C1140" s="24"/>
      <c r="D1140" s="24"/>
      <c r="E1140" s="24"/>
      <c r="F1140" s="82"/>
      <c r="G1140" s="24"/>
      <c r="H1140" s="82"/>
      <c r="I1140" s="24"/>
      <c r="J1140" s="82"/>
      <c r="K1140" s="24"/>
      <c r="L1140" s="82"/>
      <c r="M1140" s="24"/>
      <c r="N1140" s="82"/>
      <c r="O1140" s="24"/>
      <c r="P1140" s="82"/>
      <c r="Q1140" s="24"/>
      <c r="R1140" s="82"/>
      <c r="S1140" s="24"/>
      <c r="T1140" s="82"/>
      <c r="U1140" s="24"/>
      <c r="V1140" s="82"/>
      <c r="W1140" s="24"/>
      <c r="X1140" s="82"/>
      <c r="Y1140" s="24"/>
    </row>
    <row r="1141" spans="2:27" ht="14.25" customHeight="1" thickBot="1">
      <c r="B1141" s="39"/>
    </row>
    <row r="1142" spans="2:27" ht="25.5" customHeight="1" thickTop="1" thickBot="1">
      <c r="B1142" s="518" t="s">
        <v>580</v>
      </c>
      <c r="C1142" s="519"/>
      <c r="D1142" s="519"/>
      <c r="E1142" s="519"/>
      <c r="F1142" s="519"/>
      <c r="G1142" s="519"/>
      <c r="H1142" s="519"/>
      <c r="I1142" s="519"/>
      <c r="J1142" s="519"/>
      <c r="K1142" s="519"/>
      <c r="L1142" s="519"/>
      <c r="M1142" s="519"/>
      <c r="N1142" s="519"/>
      <c r="O1142" s="519"/>
      <c r="P1142" s="519"/>
      <c r="Q1142" s="519"/>
      <c r="R1142" s="519"/>
      <c r="S1142" s="519"/>
      <c r="T1142" s="519"/>
      <c r="U1142" s="519"/>
      <c r="V1142" s="519"/>
      <c r="W1142" s="519"/>
      <c r="X1142" s="519"/>
      <c r="Y1142" s="519"/>
      <c r="Z1142" s="519"/>
      <c r="AA1142" s="520"/>
    </row>
    <row r="1143" spans="2:27" ht="14.25" customHeight="1" thickTop="1">
      <c r="B1143" s="24"/>
      <c r="C1143" s="24"/>
      <c r="D1143" s="24"/>
      <c r="E1143" s="24"/>
      <c r="F1143" s="82"/>
      <c r="G1143" s="24"/>
      <c r="H1143" s="82"/>
      <c r="I1143" s="24"/>
      <c r="J1143" s="82"/>
      <c r="K1143" s="24"/>
      <c r="L1143" s="82"/>
      <c r="M1143" s="24"/>
      <c r="N1143" s="82"/>
      <c r="O1143" s="24"/>
      <c r="P1143" s="82"/>
      <c r="Q1143" s="24"/>
      <c r="R1143" s="82"/>
      <c r="S1143" s="24"/>
      <c r="T1143" s="82"/>
      <c r="U1143" s="24"/>
      <c r="V1143" s="82"/>
      <c r="W1143" s="24"/>
      <c r="X1143" s="82"/>
      <c r="Y1143" s="24"/>
    </row>
    <row r="1144" spans="2:27" s="239" customFormat="1" ht="20.100000000000001" customHeight="1" thickBot="1">
      <c r="B1144" s="241" t="s">
        <v>660</v>
      </c>
      <c r="C1144" s="24"/>
      <c r="D1144" s="24"/>
      <c r="E1144" s="24"/>
      <c r="F1144" s="82"/>
      <c r="G1144" s="24"/>
      <c r="H1144" s="82"/>
      <c r="I1144" s="24"/>
      <c r="J1144" s="82"/>
      <c r="K1144" s="24"/>
      <c r="L1144" s="82"/>
      <c r="M1144" s="24"/>
      <c r="N1144" s="82"/>
      <c r="O1144" s="24"/>
      <c r="P1144" s="82"/>
      <c r="Q1144" s="24"/>
      <c r="R1144" s="82"/>
      <c r="S1144" s="24"/>
      <c r="T1144" s="82"/>
      <c r="U1144" s="24"/>
      <c r="V1144" s="82"/>
      <c r="W1144" s="24"/>
      <c r="X1144" s="82"/>
      <c r="Y1144" s="24"/>
    </row>
    <row r="1145" spans="2:27" ht="20.100000000000001" customHeight="1" thickBot="1">
      <c r="B1145" s="531" t="s">
        <v>453</v>
      </c>
      <c r="C1145" s="532"/>
      <c r="D1145" s="532"/>
      <c r="E1145" s="532"/>
      <c r="F1145" s="532"/>
      <c r="G1145" s="532"/>
      <c r="H1145" s="532"/>
      <c r="I1145" s="532"/>
      <c r="J1145" s="532"/>
      <c r="K1145" s="532"/>
      <c r="L1145" s="532"/>
      <c r="M1145" s="532"/>
      <c r="N1145" s="532"/>
      <c r="O1145" s="532"/>
      <c r="P1145" s="532"/>
      <c r="Q1145" s="532"/>
      <c r="R1145" s="532"/>
      <c r="S1145" s="532"/>
      <c r="T1145" s="532"/>
      <c r="U1145" s="533"/>
      <c r="V1145" s="10"/>
      <c r="X1145" s="4"/>
    </row>
    <row r="1146" spans="2:27" ht="30" customHeight="1" thickBot="1">
      <c r="B1146" s="622" t="s">
        <v>581</v>
      </c>
      <c r="C1146" s="623"/>
      <c r="D1146" s="623"/>
      <c r="E1146" s="623"/>
      <c r="F1146" s="623"/>
      <c r="G1146" s="624"/>
      <c r="H1146" s="710" t="s">
        <v>524</v>
      </c>
      <c r="I1146" s="710"/>
      <c r="J1146" s="710"/>
      <c r="K1146" s="710"/>
      <c r="L1146" s="710"/>
      <c r="M1146" s="710" t="s">
        <v>491</v>
      </c>
      <c r="N1146" s="710"/>
      <c r="O1146" s="710"/>
      <c r="P1146" s="710"/>
      <c r="Q1146" s="710"/>
      <c r="R1146" s="710"/>
      <c r="S1146" s="710"/>
      <c r="T1146" s="710"/>
      <c r="U1146" s="710"/>
      <c r="X1146" s="4"/>
    </row>
    <row r="1147" spans="2:27" ht="20.25" customHeight="1">
      <c r="B1147" s="737" t="s">
        <v>628</v>
      </c>
      <c r="C1147" s="738"/>
      <c r="D1147" s="738"/>
      <c r="E1147" s="738"/>
      <c r="F1147" s="738"/>
      <c r="G1147" s="739"/>
      <c r="H1147" s="800" t="s">
        <v>1106</v>
      </c>
      <c r="I1147" s="801"/>
      <c r="J1147" s="801"/>
      <c r="K1147" s="801"/>
      <c r="L1147" s="802"/>
      <c r="M1147" s="737" t="s">
        <v>626</v>
      </c>
      <c r="N1147" s="738"/>
      <c r="O1147" s="738"/>
      <c r="P1147" s="738"/>
      <c r="Q1147" s="739"/>
      <c r="R1147" s="803">
        <f>IF(ISBLANK('6桁'!R1147)=TRUE,"",VLOOKUP(パターン表!R1147, 'パターン別掛け率（入力）'!$C$3:$I$302, 7, FALSE))</f>
        <v>100</v>
      </c>
      <c r="S1147" s="804" t="str">
        <f>IF(ISBLANK('6桁'!S1147)=TRUE,"",VLOOKUP(パターン表!S1147, 'パターン別掛け率（入力）'!$C$3:$I$302, 7, FALSE))</f>
        <v/>
      </c>
      <c r="T1147" s="804" t="str">
        <f>IF(ISBLANK('6桁'!T1147)=TRUE,"",VLOOKUP(パターン表!T1147, 'パターン別掛け率（入力）'!$C$3:$I$302, 7, FALSE))</f>
        <v/>
      </c>
      <c r="U1147" s="805" t="str">
        <f>IF(ISBLANK('6桁'!U1147)=TRUE,"",VLOOKUP(パターン表!U1147, 'パターン別掛け率（入力）'!$C$3:$I$302, 7, FALSE))</f>
        <v/>
      </c>
      <c r="V1147" s="83"/>
      <c r="X1147" s="4"/>
    </row>
    <row r="1148" spans="2:27" ht="20.25" customHeight="1">
      <c r="B1148" s="830"/>
      <c r="C1148" s="831"/>
      <c r="D1148" s="831"/>
      <c r="E1148" s="831"/>
      <c r="F1148" s="831"/>
      <c r="G1148" s="832"/>
      <c r="H1148" s="757" t="s">
        <v>832</v>
      </c>
      <c r="I1148" s="758"/>
      <c r="J1148" s="758"/>
      <c r="K1148" s="758"/>
      <c r="L1148" s="759"/>
      <c r="M1148" s="830"/>
      <c r="N1148" s="831"/>
      <c r="O1148" s="831"/>
      <c r="P1148" s="831"/>
      <c r="Q1148" s="832"/>
      <c r="R1148" s="760">
        <f>IF(ISBLANK('6桁'!R1148)=TRUE,"",VLOOKUP(パターン表!R1148, 'パターン別掛け率（入力）'!$C$3:$I$302, 7, FALSE))</f>
        <v>100</v>
      </c>
      <c r="S1148" s="761" t="str">
        <f>IF(ISBLANK('6桁'!S1148)=TRUE,"",VLOOKUP(パターン表!S1148, 'パターン別掛け率（入力）'!$C$3:$I$302, 7, FALSE))</f>
        <v/>
      </c>
      <c r="T1148" s="761" t="str">
        <f>IF(ISBLANK('6桁'!T1148)=TRUE,"",VLOOKUP(パターン表!T1148, 'パターン別掛け率（入力）'!$C$3:$I$302, 7, FALSE))</f>
        <v/>
      </c>
      <c r="U1148" s="762" t="str">
        <f>IF(ISBLANK('6桁'!U1148)=TRUE,"",VLOOKUP(パターン表!U1148, 'パターン別掛け率（入力）'!$C$3:$I$302, 7, FALSE))</f>
        <v/>
      </c>
      <c r="V1148" s="83"/>
      <c r="X1148" s="4"/>
    </row>
    <row r="1149" spans="2:27" ht="20.25" customHeight="1">
      <c r="B1149" s="830"/>
      <c r="C1149" s="831"/>
      <c r="D1149" s="831"/>
      <c r="E1149" s="831"/>
      <c r="F1149" s="831"/>
      <c r="G1149" s="832"/>
      <c r="H1149" s="757" t="s">
        <v>529</v>
      </c>
      <c r="I1149" s="758"/>
      <c r="J1149" s="758"/>
      <c r="K1149" s="758"/>
      <c r="L1149" s="759"/>
      <c r="M1149" s="830"/>
      <c r="N1149" s="831"/>
      <c r="O1149" s="831"/>
      <c r="P1149" s="831"/>
      <c r="Q1149" s="832"/>
      <c r="R1149" s="760">
        <f>IF(ISBLANK('6桁'!R1149)=TRUE,"",VLOOKUP(パターン表!R1149, 'パターン別掛け率（入力）'!$C$3:$I$302, 7, FALSE))</f>
        <v>100</v>
      </c>
      <c r="S1149" s="761" t="str">
        <f>IF(ISBLANK('6桁'!S1149)=TRUE,"",VLOOKUP(パターン表!S1149, 'パターン別掛け率（入力）'!$C$3:$I$302, 7, FALSE))</f>
        <v/>
      </c>
      <c r="T1149" s="761" t="str">
        <f>IF(ISBLANK('6桁'!T1149)=TRUE,"",VLOOKUP(パターン表!T1149, 'パターン別掛け率（入力）'!$C$3:$I$302, 7, FALSE))</f>
        <v/>
      </c>
      <c r="U1149" s="762" t="str">
        <f>IF(ISBLANK('6桁'!U1149)=TRUE,"",VLOOKUP(パターン表!U1149, 'パターン別掛け率（入力）'!$C$3:$I$302, 7, FALSE))</f>
        <v/>
      </c>
      <c r="V1149" s="83"/>
      <c r="X1149" s="4"/>
    </row>
    <row r="1150" spans="2:27" ht="20.25" customHeight="1">
      <c r="B1150" s="830"/>
      <c r="C1150" s="831"/>
      <c r="D1150" s="831"/>
      <c r="E1150" s="831"/>
      <c r="F1150" s="831"/>
      <c r="G1150" s="832"/>
      <c r="H1150" s="757" t="s">
        <v>836</v>
      </c>
      <c r="I1150" s="758"/>
      <c r="J1150" s="758"/>
      <c r="K1150" s="758"/>
      <c r="L1150" s="759"/>
      <c r="M1150" s="830"/>
      <c r="N1150" s="831"/>
      <c r="O1150" s="831"/>
      <c r="P1150" s="831"/>
      <c r="Q1150" s="832"/>
      <c r="R1150" s="760">
        <f>IF(ISBLANK('6桁'!R1150)=TRUE,"",VLOOKUP(パターン表!R1150, 'パターン別掛け率（入力）'!$C$3:$I$302, 7, FALSE))</f>
        <v>100</v>
      </c>
      <c r="S1150" s="761" t="str">
        <f>IF(ISBLANK('6桁'!S1150)=TRUE,"",VLOOKUP(パターン表!S1150, 'パターン別掛け率（入力）'!$C$3:$I$302, 7, FALSE))</f>
        <v/>
      </c>
      <c r="T1150" s="761" t="str">
        <f>IF(ISBLANK('6桁'!T1150)=TRUE,"",VLOOKUP(パターン表!T1150, 'パターン別掛け率（入力）'!$C$3:$I$302, 7, FALSE))</f>
        <v/>
      </c>
      <c r="U1150" s="762" t="str">
        <f>IF(ISBLANK('6桁'!U1150)=TRUE,"",VLOOKUP(パターン表!U1150, 'パターン別掛け率（入力）'!$C$3:$I$302, 7, FALSE))</f>
        <v/>
      </c>
      <c r="V1150" s="83"/>
      <c r="X1150" s="4"/>
    </row>
    <row r="1151" spans="2:27" ht="20.25" customHeight="1">
      <c r="B1151" s="830"/>
      <c r="C1151" s="831"/>
      <c r="D1151" s="831"/>
      <c r="E1151" s="831"/>
      <c r="F1151" s="831"/>
      <c r="G1151" s="832"/>
      <c r="H1151" s="757" t="s">
        <v>89</v>
      </c>
      <c r="I1151" s="758"/>
      <c r="J1151" s="758"/>
      <c r="K1151" s="758"/>
      <c r="L1151" s="759"/>
      <c r="M1151" s="830"/>
      <c r="N1151" s="831"/>
      <c r="O1151" s="831"/>
      <c r="P1151" s="831"/>
      <c r="Q1151" s="832"/>
      <c r="R1151" s="760">
        <f>IF(ISBLANK('6桁'!R1151)=TRUE,"",VLOOKUP(パターン表!R1151, 'パターン別掛け率（入力）'!$C$3:$I$302, 7, FALSE))</f>
        <v>100</v>
      </c>
      <c r="S1151" s="761" t="str">
        <f>IF(ISBLANK('6桁'!S1151)=TRUE,"",VLOOKUP(パターン表!S1151, 'パターン別掛け率（入力）'!$C$3:$I$302, 7, FALSE))</f>
        <v/>
      </c>
      <c r="T1151" s="761" t="str">
        <f>IF(ISBLANK('6桁'!T1151)=TRUE,"",VLOOKUP(パターン表!T1151, 'パターン別掛け率（入力）'!$C$3:$I$302, 7, FALSE))</f>
        <v/>
      </c>
      <c r="U1151" s="762" t="str">
        <f>IF(ISBLANK('6桁'!U1151)=TRUE,"",VLOOKUP(パターン表!U1151, 'パターン別掛け率（入力）'!$C$3:$I$302, 7, FALSE))</f>
        <v/>
      </c>
      <c r="V1151" s="83"/>
      <c r="X1151" s="4"/>
    </row>
    <row r="1152" spans="2:27" ht="20.25" customHeight="1">
      <c r="B1152" s="830"/>
      <c r="C1152" s="831"/>
      <c r="D1152" s="831"/>
      <c r="E1152" s="831"/>
      <c r="F1152" s="831"/>
      <c r="G1152" s="832"/>
      <c r="H1152" s="757" t="s">
        <v>837</v>
      </c>
      <c r="I1152" s="758"/>
      <c r="J1152" s="758"/>
      <c r="K1152" s="758"/>
      <c r="L1152" s="759"/>
      <c r="M1152" s="830"/>
      <c r="N1152" s="831"/>
      <c r="O1152" s="831"/>
      <c r="P1152" s="831"/>
      <c r="Q1152" s="832"/>
      <c r="R1152" s="760">
        <f>IF(ISBLANK('6桁'!R1152)=TRUE,"",VLOOKUP(パターン表!R1152, 'パターン別掛け率（入力）'!$C$3:$I$302, 7, FALSE))</f>
        <v>100</v>
      </c>
      <c r="S1152" s="761" t="str">
        <f>IF(ISBLANK('6桁'!S1152)=TRUE,"",VLOOKUP(パターン表!S1152, 'パターン別掛け率（入力）'!$C$3:$I$302, 7, FALSE))</f>
        <v/>
      </c>
      <c r="T1152" s="761" t="str">
        <f>IF(ISBLANK('6桁'!T1152)=TRUE,"",VLOOKUP(パターン表!T1152, 'パターン別掛け率（入力）'!$C$3:$I$302, 7, FALSE))</f>
        <v/>
      </c>
      <c r="U1152" s="762" t="str">
        <f>IF(ISBLANK('6桁'!U1152)=TRUE,"",VLOOKUP(パターン表!U1152, 'パターン別掛け率（入力）'!$C$3:$I$302, 7, FALSE))</f>
        <v/>
      </c>
      <c r="V1152" s="83"/>
      <c r="X1152" s="4"/>
    </row>
    <row r="1153" spans="2:24" ht="20.25" customHeight="1">
      <c r="B1153" s="830"/>
      <c r="C1153" s="831"/>
      <c r="D1153" s="831"/>
      <c r="E1153" s="831"/>
      <c r="F1153" s="831"/>
      <c r="G1153" s="832"/>
      <c r="H1153" s="757" t="s">
        <v>530</v>
      </c>
      <c r="I1153" s="758"/>
      <c r="J1153" s="758"/>
      <c r="K1153" s="758"/>
      <c r="L1153" s="759"/>
      <c r="M1153" s="830"/>
      <c r="N1153" s="831"/>
      <c r="O1153" s="831"/>
      <c r="P1153" s="831"/>
      <c r="Q1153" s="832"/>
      <c r="R1153" s="760">
        <f>IF(ISBLANK('6桁'!R1153)=TRUE,"",VLOOKUP(パターン表!R1153, 'パターン別掛け率（入力）'!$C$3:$I$302, 7, FALSE))</f>
        <v>100</v>
      </c>
      <c r="S1153" s="761" t="str">
        <f>IF(ISBLANK('6桁'!S1153)=TRUE,"",VLOOKUP(パターン表!S1153, 'パターン別掛け率（入力）'!$C$3:$I$302, 7, FALSE))</f>
        <v/>
      </c>
      <c r="T1153" s="761" t="str">
        <f>IF(ISBLANK('6桁'!T1153)=TRUE,"",VLOOKUP(パターン表!T1153, 'パターン別掛け率（入力）'!$C$3:$I$302, 7, FALSE))</f>
        <v/>
      </c>
      <c r="U1153" s="762" t="str">
        <f>IF(ISBLANK('6桁'!U1153)=TRUE,"",VLOOKUP(パターン表!U1153, 'パターン別掛け率（入力）'!$C$3:$I$302, 7, FALSE))</f>
        <v/>
      </c>
      <c r="V1153" s="83"/>
      <c r="X1153" s="4"/>
    </row>
    <row r="1154" spans="2:24" ht="20.25" customHeight="1">
      <c r="B1154" s="830"/>
      <c r="C1154" s="831"/>
      <c r="D1154" s="831"/>
      <c r="E1154" s="831"/>
      <c r="F1154" s="831"/>
      <c r="G1154" s="832"/>
      <c r="H1154" s="757" t="s">
        <v>843</v>
      </c>
      <c r="I1154" s="758"/>
      <c r="J1154" s="758"/>
      <c r="K1154" s="758"/>
      <c r="L1154" s="759"/>
      <c r="M1154" s="716"/>
      <c r="N1154" s="717"/>
      <c r="O1154" s="717"/>
      <c r="P1154" s="717"/>
      <c r="Q1154" s="718"/>
      <c r="R1154" s="760">
        <f>IF(ISBLANK('6桁'!R1154)=TRUE,"",VLOOKUP(パターン表!R1154, 'パターン別掛け率（入力）'!$C$3:$I$302, 7, FALSE))</f>
        <v>100</v>
      </c>
      <c r="S1154" s="761" t="str">
        <f>IF(ISBLANK('6桁'!S1154)=TRUE,"",VLOOKUP(パターン表!S1154, 'パターン別掛け率（入力）'!$C$3:$I$302, 7, FALSE))</f>
        <v/>
      </c>
      <c r="T1154" s="761" t="str">
        <f>IF(ISBLANK('6桁'!T1154)=TRUE,"",VLOOKUP(パターン表!T1154, 'パターン別掛け率（入力）'!$C$3:$I$302, 7, FALSE))</f>
        <v/>
      </c>
      <c r="U1154" s="762" t="str">
        <f>IF(ISBLANK('6桁'!U1154)=TRUE,"",VLOOKUP(パターン表!U1154, 'パターン別掛け率（入力）'!$C$3:$I$302, 7, FALSE))</f>
        <v/>
      </c>
      <c r="V1154" s="83"/>
      <c r="X1154" s="4"/>
    </row>
    <row r="1155" spans="2:24" ht="20.25" customHeight="1">
      <c r="B1155" s="830"/>
      <c r="C1155" s="831"/>
      <c r="D1155" s="831"/>
      <c r="E1155" s="831"/>
      <c r="F1155" s="831"/>
      <c r="G1155" s="832"/>
      <c r="H1155" s="757" t="s">
        <v>528</v>
      </c>
      <c r="I1155" s="758"/>
      <c r="J1155" s="758"/>
      <c r="K1155" s="758"/>
      <c r="L1155" s="759"/>
      <c r="M1155" s="787" t="s">
        <v>627</v>
      </c>
      <c r="N1155" s="788"/>
      <c r="O1155" s="788"/>
      <c r="P1155" s="788"/>
      <c r="Q1155" s="789"/>
      <c r="R1155" s="760">
        <f>IF(ISBLANK('6桁'!R1155)=TRUE,"",VLOOKUP(パターン表!R1155, 'パターン別掛け率（入力）'!$C$3:$I$302, 7, FALSE))</f>
        <v>100</v>
      </c>
      <c r="S1155" s="761" t="str">
        <f>IF(ISBLANK('6桁'!S1155)=TRUE,"",VLOOKUP(パターン表!S1155, 'パターン別掛け率（入力）'!$C$3:$I$302, 7, FALSE))</f>
        <v/>
      </c>
      <c r="T1155" s="761" t="str">
        <f>IF(ISBLANK('6桁'!T1155)=TRUE,"",VLOOKUP(パターン表!T1155, 'パターン別掛け率（入力）'!$C$3:$I$302, 7, FALSE))</f>
        <v/>
      </c>
      <c r="U1155" s="762" t="str">
        <f>IF(ISBLANK('6桁'!U1155)=TRUE,"",VLOOKUP(パターン表!U1155, 'パターン別掛け率（入力）'!$C$3:$I$302, 7, FALSE))</f>
        <v/>
      </c>
      <c r="V1155" s="83"/>
      <c r="X1155" s="4"/>
    </row>
    <row r="1156" spans="2:24" ht="20.25" customHeight="1">
      <c r="B1156" s="830"/>
      <c r="C1156" s="831"/>
      <c r="D1156" s="831"/>
      <c r="E1156" s="831"/>
      <c r="F1156" s="831"/>
      <c r="G1156" s="832"/>
      <c r="H1156" s="757" t="s">
        <v>835</v>
      </c>
      <c r="I1156" s="758"/>
      <c r="J1156" s="758"/>
      <c r="K1156" s="758"/>
      <c r="L1156" s="759"/>
      <c r="M1156" s="716"/>
      <c r="N1156" s="717"/>
      <c r="O1156" s="717"/>
      <c r="P1156" s="717"/>
      <c r="Q1156" s="718"/>
      <c r="R1156" s="760">
        <f>IF(ISBLANK('6桁'!R1156)=TRUE,"",VLOOKUP(パターン表!R1156, 'パターン別掛け率（入力）'!$C$3:$I$302, 7, FALSE))</f>
        <v>100</v>
      </c>
      <c r="S1156" s="761" t="str">
        <f>IF(ISBLANK('6桁'!S1156)=TRUE,"",VLOOKUP(パターン表!S1156, 'パターン別掛け率（入力）'!$C$3:$I$302, 7, FALSE))</f>
        <v/>
      </c>
      <c r="T1156" s="761" t="str">
        <f>IF(ISBLANK('6桁'!T1156)=TRUE,"",VLOOKUP(パターン表!T1156, 'パターン別掛け率（入力）'!$C$3:$I$302, 7, FALSE))</f>
        <v/>
      </c>
      <c r="U1156" s="762" t="str">
        <f>IF(ISBLANK('6桁'!U1156)=TRUE,"",VLOOKUP(パターン表!U1156, 'パターン別掛け率（入力）'!$C$3:$I$302, 7, FALSE))</f>
        <v/>
      </c>
      <c r="V1156" s="83"/>
      <c r="X1156" s="4"/>
    </row>
    <row r="1157" spans="2:24" ht="20.25" customHeight="1">
      <c r="B1157" s="830"/>
      <c r="C1157" s="831"/>
      <c r="D1157" s="831"/>
      <c r="E1157" s="831"/>
      <c r="F1157" s="831"/>
      <c r="G1157" s="832"/>
      <c r="H1157" s="757" t="s">
        <v>529</v>
      </c>
      <c r="I1157" s="758"/>
      <c r="J1157" s="758"/>
      <c r="K1157" s="758"/>
      <c r="L1157" s="759"/>
      <c r="M1157" s="757" t="s">
        <v>627</v>
      </c>
      <c r="N1157" s="758"/>
      <c r="O1157" s="758"/>
      <c r="P1157" s="758"/>
      <c r="Q1157" s="759"/>
      <c r="R1157" s="760">
        <f>IF(ISBLANK('6桁'!R1157)=TRUE,"",VLOOKUP(パターン表!R1157, 'パターン別掛け率（入力）'!$C$3:$I$302, 7, FALSE))</f>
        <v>100</v>
      </c>
      <c r="S1157" s="761" t="str">
        <f>IF(ISBLANK('6桁'!S1157)=TRUE,"",VLOOKUP(パターン表!S1157, 'パターン別掛け率（入力）'!$C$3:$I$302, 7, FALSE))</f>
        <v/>
      </c>
      <c r="T1157" s="761" t="str">
        <f>IF(ISBLANK('6桁'!T1157)=TRUE,"",VLOOKUP(パターン表!T1157, 'パターン別掛け率（入力）'!$C$3:$I$302, 7, FALSE))</f>
        <v/>
      </c>
      <c r="U1157" s="762" t="str">
        <f>IF(ISBLANK('6桁'!U1157)=TRUE,"",VLOOKUP(パターン表!U1157, 'パターン別掛け率（入力）'!$C$3:$I$302, 7, FALSE))</f>
        <v/>
      </c>
      <c r="V1157" s="83"/>
      <c r="X1157" s="4"/>
    </row>
    <row r="1158" spans="2:24" ht="20.25" customHeight="1">
      <c r="B1158" s="830"/>
      <c r="C1158" s="831"/>
      <c r="D1158" s="831"/>
      <c r="E1158" s="831"/>
      <c r="F1158" s="831"/>
      <c r="G1158" s="832"/>
      <c r="H1158" s="757" t="s">
        <v>89</v>
      </c>
      <c r="I1158" s="758"/>
      <c r="J1158" s="758"/>
      <c r="K1158" s="758"/>
      <c r="L1158" s="759"/>
      <c r="M1158" s="757" t="s">
        <v>590</v>
      </c>
      <c r="N1158" s="758"/>
      <c r="O1158" s="758"/>
      <c r="P1158" s="758"/>
      <c r="Q1158" s="759"/>
      <c r="R1158" s="760">
        <f>IF(ISBLANK('6桁'!R1158)=TRUE,"",VLOOKUP(パターン表!R1158, 'パターン別掛け率（入力）'!$C$3:$I$302, 7, FALSE))</f>
        <v>100</v>
      </c>
      <c r="S1158" s="761" t="str">
        <f>IF(ISBLANK('6桁'!S1158)=TRUE,"",VLOOKUP(パターン表!S1158, 'パターン別掛け率（入力）'!$C$3:$I$302, 7, FALSE))</f>
        <v/>
      </c>
      <c r="T1158" s="761" t="str">
        <f>IF(ISBLANK('6桁'!T1158)=TRUE,"",VLOOKUP(パターン表!T1158, 'パターン別掛け率（入力）'!$C$3:$I$302, 7, FALSE))</f>
        <v/>
      </c>
      <c r="U1158" s="762" t="str">
        <f>IF(ISBLANK('6桁'!U1158)=TRUE,"",VLOOKUP(パターン表!U1158, 'パターン別掛け率（入力）'!$C$3:$I$302, 7, FALSE))</f>
        <v/>
      </c>
      <c r="V1158" s="83"/>
      <c r="X1158" s="4"/>
    </row>
    <row r="1159" spans="2:24" ht="20.25" customHeight="1">
      <c r="B1159" s="830"/>
      <c r="C1159" s="831"/>
      <c r="D1159" s="831"/>
      <c r="E1159" s="831"/>
      <c r="F1159" s="831"/>
      <c r="G1159" s="832"/>
      <c r="H1159" s="757" t="s">
        <v>530</v>
      </c>
      <c r="I1159" s="758"/>
      <c r="J1159" s="758"/>
      <c r="K1159" s="758"/>
      <c r="L1159" s="759"/>
      <c r="M1159" s="757" t="s">
        <v>627</v>
      </c>
      <c r="N1159" s="758"/>
      <c r="O1159" s="758"/>
      <c r="P1159" s="758"/>
      <c r="Q1159" s="759"/>
      <c r="R1159" s="760">
        <f>IF(ISBLANK('6桁'!R1159)=TRUE,"",VLOOKUP(パターン表!R1159, 'パターン別掛け率（入力）'!$C$3:$I$302, 7, FALSE))</f>
        <v>100</v>
      </c>
      <c r="S1159" s="761" t="str">
        <f>IF(ISBLANK('6桁'!S1159)=TRUE,"",VLOOKUP(パターン表!S1159, 'パターン別掛け率（入力）'!$C$3:$I$302, 7, FALSE))</f>
        <v/>
      </c>
      <c r="T1159" s="761" t="str">
        <f>IF(ISBLANK('6桁'!T1159)=TRUE,"",VLOOKUP(パターン表!T1159, 'パターン別掛け率（入力）'!$C$3:$I$302, 7, FALSE))</f>
        <v/>
      </c>
      <c r="U1159" s="762" t="str">
        <f>IF(ISBLANK('6桁'!U1159)=TRUE,"",VLOOKUP(パターン表!U1159, 'パターン別掛け率（入力）'!$C$3:$I$302, 7, FALSE))</f>
        <v/>
      </c>
      <c r="V1159" s="83"/>
      <c r="X1159" s="4"/>
    </row>
    <row r="1160" spans="2:24" ht="20.25" customHeight="1">
      <c r="B1160" s="830"/>
      <c r="C1160" s="831"/>
      <c r="D1160" s="831"/>
      <c r="E1160" s="831"/>
      <c r="F1160" s="831"/>
      <c r="G1160" s="832"/>
      <c r="H1160" s="757" t="s">
        <v>530</v>
      </c>
      <c r="I1160" s="758"/>
      <c r="J1160" s="758"/>
      <c r="K1160" s="758"/>
      <c r="L1160" s="759"/>
      <c r="M1160" s="757" t="s">
        <v>590</v>
      </c>
      <c r="N1160" s="758"/>
      <c r="O1160" s="758"/>
      <c r="P1160" s="758"/>
      <c r="Q1160" s="759"/>
      <c r="R1160" s="760">
        <f>IF(ISBLANK('6桁'!R1160)=TRUE,"",VLOOKUP(パターン表!R1160, 'パターン別掛け率（入力）'!$C$3:$I$302, 7, FALSE))</f>
        <v>100</v>
      </c>
      <c r="S1160" s="761" t="str">
        <f>IF(ISBLANK('6桁'!S1160)=TRUE,"",VLOOKUP(パターン表!S1160, 'パターン別掛け率（入力）'!$C$3:$I$302, 7, FALSE))</f>
        <v/>
      </c>
      <c r="T1160" s="761" t="str">
        <f>IF(ISBLANK('6桁'!T1160)=TRUE,"",VLOOKUP(パターン表!T1160, 'パターン別掛け率（入力）'!$C$3:$I$302, 7, FALSE))</f>
        <v/>
      </c>
      <c r="U1160" s="762" t="str">
        <f>IF(ISBLANK('6桁'!U1160)=TRUE,"",VLOOKUP(パターン表!U1160, 'パターン別掛け率（入力）'!$C$3:$I$302, 7, FALSE))</f>
        <v/>
      </c>
      <c r="V1160" s="83"/>
      <c r="X1160" s="4"/>
    </row>
    <row r="1161" spans="2:24" ht="20.25" customHeight="1">
      <c r="B1161" s="830"/>
      <c r="C1161" s="831"/>
      <c r="D1161" s="831"/>
      <c r="E1161" s="831"/>
      <c r="F1161" s="831"/>
      <c r="G1161" s="832"/>
      <c r="H1161" s="757" t="s">
        <v>427</v>
      </c>
      <c r="I1161" s="758"/>
      <c r="J1161" s="758"/>
      <c r="K1161" s="758"/>
      <c r="L1161" s="759"/>
      <c r="M1161" s="757" t="s">
        <v>680</v>
      </c>
      <c r="N1161" s="758"/>
      <c r="O1161" s="758"/>
      <c r="P1161" s="758"/>
      <c r="Q1161" s="759"/>
      <c r="R1161" s="760">
        <f>IF(ISBLANK('6桁'!R1161)=TRUE,"",VLOOKUP(パターン表!R1161, 'パターン別掛け率（入力）'!$C$3:$I$302, 7, FALSE))</f>
        <v>100</v>
      </c>
      <c r="S1161" s="761" t="str">
        <f>IF(ISBLANK('6桁'!S1161)=TRUE,"",VLOOKUP(パターン表!S1161, 'パターン別掛け率（入力）'!$C$3:$I$302, 7, FALSE))</f>
        <v/>
      </c>
      <c r="T1161" s="761" t="str">
        <f>IF(ISBLANK('6桁'!T1161)=TRUE,"",VLOOKUP(パターン表!T1161, 'パターン別掛け率（入力）'!$C$3:$I$302, 7, FALSE))</f>
        <v/>
      </c>
      <c r="U1161" s="762" t="str">
        <f>IF(ISBLANK('6桁'!U1161)=TRUE,"",VLOOKUP(パターン表!U1161, 'パターン別掛け率（入力）'!$C$3:$I$302, 7, FALSE))</f>
        <v/>
      </c>
      <c r="V1161" s="83"/>
      <c r="X1161" s="4"/>
    </row>
    <row r="1162" spans="2:24" ht="20.25" customHeight="1">
      <c r="B1162" s="830"/>
      <c r="C1162" s="831"/>
      <c r="D1162" s="831"/>
      <c r="E1162" s="831"/>
      <c r="F1162" s="831"/>
      <c r="G1162" s="832"/>
      <c r="H1162" s="787" t="s">
        <v>428</v>
      </c>
      <c r="I1162" s="788"/>
      <c r="J1162" s="788"/>
      <c r="K1162" s="788"/>
      <c r="L1162" s="789"/>
      <c r="M1162" s="757" t="s">
        <v>79</v>
      </c>
      <c r="N1162" s="758"/>
      <c r="O1162" s="758"/>
      <c r="P1162" s="758"/>
      <c r="Q1162" s="759"/>
      <c r="R1162" s="760">
        <f>IF(ISBLANK('6桁'!R1162)=TRUE,"",VLOOKUP(パターン表!R1162, 'パターン別掛け率（入力）'!$C$3:$I$302, 7, FALSE))</f>
        <v>100</v>
      </c>
      <c r="S1162" s="761" t="str">
        <f>IF(ISBLANK('6桁'!S1162)=TRUE,"",VLOOKUP(パターン表!S1162, 'パターン別掛け率（入力）'!$C$3:$I$302, 7, FALSE))</f>
        <v/>
      </c>
      <c r="T1162" s="761" t="str">
        <f>IF(ISBLANK('6桁'!T1162)=TRUE,"",VLOOKUP(パターン表!T1162, 'パターン別掛け率（入力）'!$C$3:$I$302, 7, FALSE))</f>
        <v/>
      </c>
      <c r="U1162" s="762" t="str">
        <f>IF(ISBLANK('6桁'!U1162)=TRUE,"",VLOOKUP(パターン表!U1162, 'パターン別掛け率（入力）'!$C$3:$I$302, 7, FALSE))</f>
        <v/>
      </c>
      <c r="V1162" s="83"/>
      <c r="X1162" s="4"/>
    </row>
    <row r="1163" spans="2:24" ht="20.25" customHeight="1">
      <c r="B1163" s="830"/>
      <c r="C1163" s="831"/>
      <c r="D1163" s="831"/>
      <c r="E1163" s="831"/>
      <c r="F1163" s="831"/>
      <c r="G1163" s="832"/>
      <c r="H1163" s="757" t="s">
        <v>526</v>
      </c>
      <c r="I1163" s="758"/>
      <c r="J1163" s="758"/>
      <c r="K1163" s="758"/>
      <c r="L1163" s="759"/>
      <c r="M1163" s="787" t="s">
        <v>681</v>
      </c>
      <c r="N1163" s="788"/>
      <c r="O1163" s="788"/>
      <c r="P1163" s="788"/>
      <c r="Q1163" s="789"/>
      <c r="R1163" s="760">
        <f>IF(ISBLANK('6桁'!R1163)=TRUE,"",VLOOKUP(パターン表!R1163, 'パターン別掛け率（入力）'!$C$3:$I$302, 7, FALSE))</f>
        <v>100</v>
      </c>
      <c r="S1163" s="761" t="str">
        <f>IF(ISBLANK('6桁'!S1163)=TRUE,"",VLOOKUP(パターン表!S1163, 'パターン別掛け率（入力）'!$C$3:$I$302, 7, FALSE))</f>
        <v/>
      </c>
      <c r="T1163" s="761" t="str">
        <f>IF(ISBLANK('6桁'!T1163)=TRUE,"",VLOOKUP(パターン表!T1163, 'パターン別掛け率（入力）'!$C$3:$I$302, 7, FALSE))</f>
        <v/>
      </c>
      <c r="U1163" s="762" t="str">
        <f>IF(ISBLANK('6桁'!U1163)=TRUE,"",VLOOKUP(パターン表!U1163, 'パターン別掛け率（入力）'!$C$3:$I$302, 7, FALSE))</f>
        <v/>
      </c>
      <c r="V1163" s="83"/>
      <c r="X1163" s="4"/>
    </row>
    <row r="1164" spans="2:24" ht="20.25" customHeight="1">
      <c r="B1164" s="830"/>
      <c r="C1164" s="831"/>
      <c r="D1164" s="831"/>
      <c r="E1164" s="831"/>
      <c r="F1164" s="831"/>
      <c r="G1164" s="832"/>
      <c r="H1164" s="757" t="s">
        <v>829</v>
      </c>
      <c r="I1164" s="758"/>
      <c r="J1164" s="758"/>
      <c r="K1164" s="758"/>
      <c r="L1164" s="759"/>
      <c r="M1164" s="716"/>
      <c r="N1164" s="717"/>
      <c r="O1164" s="717"/>
      <c r="P1164" s="717"/>
      <c r="Q1164" s="718"/>
      <c r="R1164" s="760">
        <f>IF(ISBLANK('6桁'!R1164)=TRUE,"",VLOOKUP(パターン表!R1164, 'パターン別掛け率（入力）'!$C$3:$I$302, 7, FALSE))</f>
        <v>100</v>
      </c>
      <c r="S1164" s="761" t="str">
        <f>IF(ISBLANK('6桁'!S1164)=TRUE,"",VLOOKUP(パターン表!S1164, 'パターン別掛け率（入力）'!$C$3:$I$302, 7, FALSE))</f>
        <v/>
      </c>
      <c r="T1164" s="761" t="str">
        <f>IF(ISBLANK('6桁'!T1164)=TRUE,"",VLOOKUP(パターン表!T1164, 'パターン別掛け率（入力）'!$C$3:$I$302, 7, FALSE))</f>
        <v/>
      </c>
      <c r="U1164" s="762" t="str">
        <f>IF(ISBLANK('6桁'!U1164)=TRUE,"",VLOOKUP(パターン表!U1164, 'パターン別掛け率（入力）'!$C$3:$I$302, 7, FALSE))</f>
        <v/>
      </c>
      <c r="V1164" s="83"/>
      <c r="X1164" s="4"/>
    </row>
    <row r="1165" spans="2:24" ht="20.25" customHeight="1">
      <c r="B1165" s="830"/>
      <c r="C1165" s="831"/>
      <c r="D1165" s="831"/>
      <c r="E1165" s="831"/>
      <c r="F1165" s="831"/>
      <c r="G1165" s="832"/>
      <c r="H1165" s="757" t="s">
        <v>528</v>
      </c>
      <c r="I1165" s="758"/>
      <c r="J1165" s="758"/>
      <c r="K1165" s="758"/>
      <c r="L1165" s="759"/>
      <c r="M1165" s="787" t="s">
        <v>79</v>
      </c>
      <c r="N1165" s="788"/>
      <c r="O1165" s="788"/>
      <c r="P1165" s="788"/>
      <c r="Q1165" s="789"/>
      <c r="R1165" s="760">
        <f>IF(ISBLANK('6桁'!R1165)=TRUE,"",VLOOKUP(パターン表!R1165, 'パターン別掛け率（入力）'!$C$3:$I$302, 7, FALSE))</f>
        <v>100</v>
      </c>
      <c r="S1165" s="761" t="str">
        <f>IF(ISBLANK('6桁'!S1165)=TRUE,"",VLOOKUP(パターン表!S1165, 'パターン別掛け率（入力）'!$C$3:$I$302, 7, FALSE))</f>
        <v/>
      </c>
      <c r="T1165" s="761" t="str">
        <f>IF(ISBLANK('6桁'!T1165)=TRUE,"",VLOOKUP(パターン表!T1165, 'パターン別掛け率（入力）'!$C$3:$I$302, 7, FALSE))</f>
        <v/>
      </c>
      <c r="U1165" s="762" t="str">
        <f>IF(ISBLANK('6桁'!U1165)=TRUE,"",VLOOKUP(パターン表!U1165, 'パターン別掛け率（入力）'!$C$3:$I$302, 7, FALSE))</f>
        <v/>
      </c>
      <c r="V1165" s="83"/>
      <c r="X1165" s="4"/>
    </row>
    <row r="1166" spans="2:24" ht="20.25" customHeight="1">
      <c r="B1166" s="830"/>
      <c r="C1166" s="831"/>
      <c r="D1166" s="831"/>
      <c r="E1166" s="831"/>
      <c r="F1166" s="831"/>
      <c r="G1166" s="832"/>
      <c r="H1166" s="757" t="s">
        <v>1376</v>
      </c>
      <c r="I1166" s="758"/>
      <c r="J1166" s="758"/>
      <c r="K1166" s="758"/>
      <c r="L1166" s="759"/>
      <c r="M1166" s="716"/>
      <c r="N1166" s="717"/>
      <c r="O1166" s="717"/>
      <c r="P1166" s="717"/>
      <c r="Q1166" s="718"/>
      <c r="R1166" s="760">
        <f>IF(ISBLANK('6桁'!R1166)=TRUE,"",VLOOKUP(パターン表!R1166, 'パターン別掛け率（入力）'!$C$3:$I$302, 7, FALSE))</f>
        <v>100</v>
      </c>
      <c r="S1166" s="761" t="str">
        <f>IF(ISBLANK('6桁'!S1166)=TRUE,"",VLOOKUP(パターン表!S1166, 'パターン別掛け率（入力）'!$C$3:$I$302, 7, FALSE))</f>
        <v/>
      </c>
      <c r="T1166" s="761" t="str">
        <f>IF(ISBLANK('6桁'!T1166)=TRUE,"",VLOOKUP(パターン表!T1166, 'パターン別掛け率（入力）'!$C$3:$I$302, 7, FALSE))</f>
        <v/>
      </c>
      <c r="U1166" s="762" t="str">
        <f>IF(ISBLANK('6桁'!U1166)=TRUE,"",VLOOKUP(パターン表!U1166, 'パターン別掛け率（入力）'!$C$3:$I$302, 7, FALSE))</f>
        <v/>
      </c>
      <c r="V1166" s="83"/>
      <c r="X1166" s="4"/>
    </row>
    <row r="1167" spans="2:24" ht="20.25" customHeight="1">
      <c r="B1167" s="806"/>
      <c r="C1167" s="807"/>
      <c r="D1167" s="807"/>
      <c r="E1167" s="807"/>
      <c r="F1167" s="807"/>
      <c r="G1167" s="808"/>
      <c r="H1167" s="305" t="s">
        <v>527</v>
      </c>
      <c r="I1167" s="306"/>
      <c r="J1167" s="306"/>
      <c r="K1167" s="306"/>
      <c r="L1167" s="307"/>
      <c r="M1167" s="246" t="s">
        <v>683</v>
      </c>
      <c r="N1167" s="306"/>
      <c r="O1167" s="306"/>
      <c r="P1167" s="306"/>
      <c r="Q1167" s="307"/>
      <c r="R1167" s="769">
        <f>IF(ISBLANK('6桁'!R1167)=TRUE,"",VLOOKUP(パターン表!R1167, 'パターン別掛け率（入力）'!$C$3:$I$302, 7, FALSE))</f>
        <v>100</v>
      </c>
      <c r="S1167" s="770" t="str">
        <f>IF(ISBLANK('6桁'!S1167)=TRUE,"",VLOOKUP(パターン表!S1167, 'パターン別掛け率（入力）'!$C$3:$I$302, 7, FALSE))</f>
        <v/>
      </c>
      <c r="T1167" s="770" t="str">
        <f>IF(ISBLANK('6桁'!T1167)=TRUE,"",VLOOKUP(パターン表!T1167, 'パターン別掛け率（入力）'!$C$3:$I$302, 7, FALSE))</f>
        <v/>
      </c>
      <c r="U1167" s="771" t="str">
        <f>IF(ISBLANK('6桁'!U1167)=TRUE,"",VLOOKUP(パターン表!U1167, 'パターン別掛け率（入力）'!$C$3:$I$302, 7, FALSE))</f>
        <v/>
      </c>
      <c r="V1167" s="83"/>
      <c r="X1167" s="4"/>
    </row>
    <row r="1168" spans="2:24" ht="20.25" customHeight="1">
      <c r="B1168" s="842" t="s">
        <v>990</v>
      </c>
      <c r="C1168" s="843"/>
      <c r="D1168" s="843"/>
      <c r="E1168" s="843"/>
      <c r="F1168" s="843"/>
      <c r="G1168" s="844"/>
      <c r="H1168" s="716" t="s">
        <v>684</v>
      </c>
      <c r="I1168" s="717"/>
      <c r="J1168" s="717"/>
      <c r="K1168" s="717"/>
      <c r="L1168" s="718"/>
      <c r="M1168" s="842" t="s">
        <v>718</v>
      </c>
      <c r="N1168" s="843"/>
      <c r="O1168" s="843"/>
      <c r="P1168" s="843"/>
      <c r="Q1168" s="844"/>
      <c r="R1168" s="719">
        <f>IF(ISBLANK('6桁'!R1168)=TRUE,"",VLOOKUP(パターン表!R1168, 'パターン別掛け率（入力）'!$C$3:$I$302, 7, FALSE))</f>
        <v>100</v>
      </c>
      <c r="S1168" s="720" t="str">
        <f>IF(ISBLANK('6桁'!S1168)=TRUE,"",VLOOKUP(パターン表!S1168, 'パターン別掛け率（入力）'!$C$3:$I$302, 7, FALSE))</f>
        <v/>
      </c>
      <c r="T1168" s="720" t="str">
        <f>IF(ISBLANK('6桁'!T1168)=TRUE,"",VLOOKUP(パターン表!T1168, 'パターン別掛け率（入力）'!$C$3:$I$302, 7, FALSE))</f>
        <v/>
      </c>
      <c r="U1168" s="721" t="str">
        <f>IF(ISBLANK('6桁'!U1168)=TRUE,"",VLOOKUP(パターン表!U1168, 'パターン別掛け率（入力）'!$C$3:$I$302, 7, FALSE))</f>
        <v/>
      </c>
      <c r="V1168" s="83"/>
      <c r="X1168" s="4"/>
    </row>
    <row r="1169" spans="2:24" ht="20.25" customHeight="1">
      <c r="B1169" s="830"/>
      <c r="C1169" s="831"/>
      <c r="D1169" s="831"/>
      <c r="E1169" s="831"/>
      <c r="F1169" s="831"/>
      <c r="G1169" s="832"/>
      <c r="H1169" s="757" t="s">
        <v>1065</v>
      </c>
      <c r="I1169" s="758"/>
      <c r="J1169" s="758"/>
      <c r="K1169" s="758"/>
      <c r="L1169" s="759"/>
      <c r="M1169" s="716"/>
      <c r="N1169" s="717"/>
      <c r="O1169" s="717"/>
      <c r="P1169" s="717"/>
      <c r="Q1169" s="718"/>
      <c r="R1169" s="760">
        <f>IF(ISBLANK('6桁'!R1169)=TRUE,"",VLOOKUP(パターン表!R1169, 'パターン別掛け率（入力）'!$C$3:$I$302, 7, FALSE))</f>
        <v>100</v>
      </c>
      <c r="S1169" s="761" t="str">
        <f>IF(ISBLANK('6桁'!S1169)=TRUE,"",VLOOKUP(パターン表!S1169, 'パターン別掛け率（入力）'!$C$3:$I$302, 7, FALSE))</f>
        <v/>
      </c>
      <c r="T1169" s="761" t="str">
        <f>IF(ISBLANK('6桁'!T1169)=TRUE,"",VLOOKUP(パターン表!T1169, 'パターン別掛け率（入力）'!$C$3:$I$302, 7, FALSE))</f>
        <v/>
      </c>
      <c r="U1169" s="762" t="str">
        <f>IF(ISBLANK('6桁'!U1169)=TRUE,"",VLOOKUP(パターン表!U1169, 'パターン別掛け率（入力）'!$C$3:$I$302, 7, FALSE))</f>
        <v/>
      </c>
      <c r="V1169" s="83"/>
      <c r="X1169" s="4"/>
    </row>
    <row r="1170" spans="2:24" ht="20.25" customHeight="1">
      <c r="B1170" s="830"/>
      <c r="C1170" s="831"/>
      <c r="D1170" s="831"/>
      <c r="E1170" s="831"/>
      <c r="F1170" s="831"/>
      <c r="G1170" s="832"/>
      <c r="H1170" s="757" t="s">
        <v>684</v>
      </c>
      <c r="I1170" s="758"/>
      <c r="J1170" s="758"/>
      <c r="K1170" s="758"/>
      <c r="L1170" s="759"/>
      <c r="M1170" s="757" t="s">
        <v>717</v>
      </c>
      <c r="N1170" s="758"/>
      <c r="O1170" s="758"/>
      <c r="P1170" s="758"/>
      <c r="Q1170" s="759"/>
      <c r="R1170" s="760">
        <f>IF(ISBLANK('6桁'!R1170)=TRUE,"",VLOOKUP(パターン表!R1170, 'パターン別掛け率（入力）'!$C$3:$I$302, 7, FALSE))</f>
        <v>100</v>
      </c>
      <c r="S1170" s="761" t="str">
        <f>IF(ISBLANK('6桁'!S1170)=TRUE,"",VLOOKUP(パターン表!S1170, 'パターン別掛け率（入力）'!$C$3:$I$302, 7, FALSE))</f>
        <v/>
      </c>
      <c r="T1170" s="761" t="str">
        <f>IF(ISBLANK('6桁'!T1170)=TRUE,"",VLOOKUP(パターン表!T1170, 'パターン別掛け率（入力）'!$C$3:$I$302, 7, FALSE))</f>
        <v/>
      </c>
      <c r="U1170" s="762" t="str">
        <f>IF(ISBLANK('6桁'!U1170)=TRUE,"",VLOOKUP(パターン表!U1170, 'パターン別掛け率（入力）'!$C$3:$I$302, 7, FALSE))</f>
        <v/>
      </c>
      <c r="V1170" s="83"/>
      <c r="X1170" s="4"/>
    </row>
    <row r="1171" spans="2:24" ht="20.25" customHeight="1">
      <c r="B1171" s="830"/>
      <c r="C1171" s="831"/>
      <c r="D1171" s="831"/>
      <c r="E1171" s="831"/>
      <c r="F1171" s="831"/>
      <c r="G1171" s="832"/>
      <c r="H1171" s="757" t="s">
        <v>684</v>
      </c>
      <c r="I1171" s="758"/>
      <c r="J1171" s="758"/>
      <c r="K1171" s="758"/>
      <c r="L1171" s="759"/>
      <c r="M1171" s="787" t="s">
        <v>964</v>
      </c>
      <c r="N1171" s="788"/>
      <c r="O1171" s="788"/>
      <c r="P1171" s="788"/>
      <c r="Q1171" s="789"/>
      <c r="R1171" s="760">
        <f>IF(ISBLANK('6桁'!R1171)=TRUE,"",VLOOKUP(パターン表!R1171, 'パターン別掛け率（入力）'!$C$3:$I$302, 7, FALSE))</f>
        <v>100</v>
      </c>
      <c r="S1171" s="761" t="str">
        <f>IF(ISBLANK('6桁'!S1171)=TRUE,"",VLOOKUP(パターン表!S1171, 'パターン別掛け率（入力）'!$C$3:$I$302, 7, FALSE))</f>
        <v/>
      </c>
      <c r="T1171" s="761" t="str">
        <f>IF(ISBLANK('6桁'!T1171)=TRUE,"",VLOOKUP(パターン表!T1171, 'パターン別掛け率（入力）'!$C$3:$I$302, 7, FALSE))</f>
        <v/>
      </c>
      <c r="U1171" s="762" t="str">
        <f>IF(ISBLANK('6桁'!U1171)=TRUE,"",VLOOKUP(パターン表!U1171, 'パターン別掛け率（入力）'!$C$3:$I$302, 7, FALSE))</f>
        <v/>
      </c>
      <c r="V1171" s="83"/>
      <c r="X1171" s="4"/>
    </row>
    <row r="1172" spans="2:24" ht="20.25" customHeight="1">
      <c r="B1172" s="830"/>
      <c r="C1172" s="831"/>
      <c r="D1172" s="831"/>
      <c r="E1172" s="831"/>
      <c r="F1172" s="831"/>
      <c r="G1172" s="832"/>
      <c r="H1172" s="757" t="s">
        <v>1065</v>
      </c>
      <c r="I1172" s="758"/>
      <c r="J1172" s="758"/>
      <c r="K1172" s="758"/>
      <c r="L1172" s="759"/>
      <c r="M1172" s="716"/>
      <c r="N1172" s="717"/>
      <c r="O1172" s="717"/>
      <c r="P1172" s="717"/>
      <c r="Q1172" s="718"/>
      <c r="R1172" s="760">
        <f>IF(ISBLANK('6桁'!R1172)=TRUE,"",VLOOKUP(パターン表!R1172, 'パターン別掛け率（入力）'!$C$3:$I$302, 7, FALSE))</f>
        <v>100</v>
      </c>
      <c r="S1172" s="761" t="str">
        <f>IF(ISBLANK('6桁'!S1172)=TRUE,"",VLOOKUP(パターン表!S1172, 'パターン別掛け率（入力）'!$C$3:$I$302, 7, FALSE))</f>
        <v/>
      </c>
      <c r="T1172" s="761" t="str">
        <f>IF(ISBLANK('6桁'!T1172)=TRUE,"",VLOOKUP(パターン表!T1172, 'パターン別掛け率（入力）'!$C$3:$I$302, 7, FALSE))</f>
        <v/>
      </c>
      <c r="U1172" s="762" t="str">
        <f>IF(ISBLANK('6桁'!U1172)=TRUE,"",VLOOKUP(パターン表!U1172, 'パターン別掛け率（入力）'!$C$3:$I$302, 7, FALSE))</f>
        <v/>
      </c>
      <c r="V1172" s="83"/>
      <c r="X1172" s="4"/>
    </row>
    <row r="1173" spans="2:24" ht="20.25" customHeight="1">
      <c r="B1173" s="830"/>
      <c r="C1173" s="831"/>
      <c r="D1173" s="831"/>
      <c r="E1173" s="831"/>
      <c r="F1173" s="831"/>
      <c r="G1173" s="832"/>
      <c r="H1173" s="757" t="s">
        <v>1066</v>
      </c>
      <c r="I1173" s="758"/>
      <c r="J1173" s="758"/>
      <c r="K1173" s="758"/>
      <c r="L1173" s="759"/>
      <c r="M1173" s="757" t="s">
        <v>689</v>
      </c>
      <c r="N1173" s="758"/>
      <c r="O1173" s="758"/>
      <c r="P1173" s="758"/>
      <c r="Q1173" s="759"/>
      <c r="R1173" s="760">
        <f>IF(ISBLANK('6桁'!R1173)=TRUE,"",VLOOKUP(パターン表!R1173, 'パターン別掛け率（入力）'!$C$3:$I$302, 7, FALSE))</f>
        <v>100</v>
      </c>
      <c r="S1173" s="761" t="str">
        <f>IF(ISBLANK('6桁'!S1173)=TRUE,"",VLOOKUP(パターン表!S1173, 'パターン別掛け率（入力）'!$C$3:$I$302, 7, FALSE))</f>
        <v/>
      </c>
      <c r="T1173" s="761" t="str">
        <f>IF(ISBLANK('6桁'!T1173)=TRUE,"",VLOOKUP(パターン表!T1173, 'パターン別掛け率（入力）'!$C$3:$I$302, 7, FALSE))</f>
        <v/>
      </c>
      <c r="U1173" s="762" t="str">
        <f>IF(ISBLANK('6桁'!U1173)=TRUE,"",VLOOKUP(パターン表!U1173, 'パターン別掛け率（入力）'!$C$3:$I$302, 7, FALSE))</f>
        <v/>
      </c>
      <c r="V1173" s="83"/>
      <c r="X1173" s="4"/>
    </row>
    <row r="1174" spans="2:24" ht="20.25" customHeight="1">
      <c r="B1174" s="806"/>
      <c r="C1174" s="807"/>
      <c r="D1174" s="807"/>
      <c r="E1174" s="807"/>
      <c r="F1174" s="807"/>
      <c r="G1174" s="808"/>
      <c r="H1174" s="766" t="s">
        <v>1386</v>
      </c>
      <c r="I1174" s="767"/>
      <c r="J1174" s="767"/>
      <c r="K1174" s="767"/>
      <c r="L1174" s="768"/>
      <c r="M1174" s="766" t="s">
        <v>406</v>
      </c>
      <c r="N1174" s="767"/>
      <c r="O1174" s="767"/>
      <c r="P1174" s="767"/>
      <c r="Q1174" s="768"/>
      <c r="R1174" s="769">
        <f>IF(ISBLANK('6桁'!R1174)=TRUE,"",VLOOKUP(パターン表!R1174, 'パターン別掛け率（入力）'!$C$3:$I$302, 7, FALSE))</f>
        <v>100</v>
      </c>
      <c r="S1174" s="770" t="str">
        <f>IF(ISBLANK('6桁'!S1174)=TRUE,"",VLOOKUP(パターン表!S1174, 'パターン別掛け率（入力）'!$C$3:$I$302, 7, FALSE))</f>
        <v/>
      </c>
      <c r="T1174" s="770" t="str">
        <f>IF(ISBLANK('6桁'!T1174)=TRUE,"",VLOOKUP(パターン表!T1174, 'パターン別掛け率（入力）'!$C$3:$I$302, 7, FALSE))</f>
        <v/>
      </c>
      <c r="U1174" s="771" t="str">
        <f>IF(ISBLANK('6桁'!U1174)=TRUE,"",VLOOKUP(パターン表!U1174, 'パターン別掛け率（入力）'!$C$3:$I$302, 7, FALSE))</f>
        <v/>
      </c>
      <c r="V1174" s="83"/>
      <c r="X1174" s="4"/>
    </row>
    <row r="1175" spans="2:24" ht="20.25" customHeight="1">
      <c r="B1175" s="830" t="s">
        <v>991</v>
      </c>
      <c r="C1175" s="831"/>
      <c r="D1175" s="831"/>
      <c r="E1175" s="831"/>
      <c r="F1175" s="831"/>
      <c r="G1175" s="832"/>
      <c r="H1175" s="810" t="s">
        <v>969</v>
      </c>
      <c r="I1175" s="811"/>
      <c r="J1175" s="811"/>
      <c r="K1175" s="811"/>
      <c r="L1175" s="812"/>
      <c r="M1175" s="842" t="s">
        <v>962</v>
      </c>
      <c r="N1175" s="843"/>
      <c r="O1175" s="843"/>
      <c r="P1175" s="843"/>
      <c r="Q1175" s="844"/>
      <c r="R1175" s="813">
        <f>IF(ISBLANK('6桁'!R1175)=TRUE,"",VLOOKUP(パターン表!R1175, 'パターン別掛け率（入力）'!$C$3:$I$302, 7, FALSE))</f>
        <v>100</v>
      </c>
      <c r="S1175" s="814" t="str">
        <f>IF(ISBLANK('6桁'!S1175)=TRUE,"",VLOOKUP(パターン表!S1175, 'パターン別掛け率（入力）'!$C$3:$I$302, 7, FALSE))</f>
        <v/>
      </c>
      <c r="T1175" s="814" t="str">
        <f>IF(ISBLANK('6桁'!T1175)=TRUE,"",VLOOKUP(パターン表!T1175, 'パターン別掛け率（入力）'!$C$3:$I$302, 7, FALSE))</f>
        <v/>
      </c>
      <c r="U1175" s="815" t="str">
        <f>IF(ISBLANK('6桁'!U1175)=TRUE,"",VLOOKUP(パターン表!U1175, 'パターン別掛け率（入力）'!$C$3:$I$302, 7, FALSE))</f>
        <v/>
      </c>
      <c r="V1175" s="83"/>
      <c r="X1175" s="4"/>
    </row>
    <row r="1176" spans="2:24" ht="20.25" customHeight="1">
      <c r="B1176" s="830"/>
      <c r="C1176" s="831"/>
      <c r="D1176" s="831"/>
      <c r="E1176" s="831"/>
      <c r="F1176" s="831"/>
      <c r="G1176" s="832"/>
      <c r="H1176" s="757" t="s">
        <v>970</v>
      </c>
      <c r="I1176" s="758"/>
      <c r="J1176" s="758"/>
      <c r="K1176" s="758"/>
      <c r="L1176" s="759"/>
      <c r="M1176" s="716"/>
      <c r="N1176" s="717"/>
      <c r="O1176" s="717"/>
      <c r="P1176" s="717"/>
      <c r="Q1176" s="718"/>
      <c r="R1176" s="760">
        <f>IF(ISBLANK('6桁'!R1176)=TRUE,"",VLOOKUP(パターン表!R1176, 'パターン別掛け率（入力）'!$C$3:$I$302, 7, FALSE))</f>
        <v>100</v>
      </c>
      <c r="S1176" s="761" t="str">
        <f>IF(ISBLANK('6桁'!S1176)=TRUE,"",VLOOKUP(パターン表!S1176, 'パターン別掛け率（入力）'!$C$3:$I$302, 7, FALSE))</f>
        <v/>
      </c>
      <c r="T1176" s="761" t="str">
        <f>IF(ISBLANK('6桁'!T1176)=TRUE,"",VLOOKUP(パターン表!T1176, 'パターン別掛け率（入力）'!$C$3:$I$302, 7, FALSE))</f>
        <v/>
      </c>
      <c r="U1176" s="762" t="str">
        <f>IF(ISBLANK('6桁'!U1176)=TRUE,"",VLOOKUP(パターン表!U1176, 'パターン別掛け率（入力）'!$C$3:$I$302, 7, FALSE))</f>
        <v/>
      </c>
      <c r="V1176" s="83"/>
      <c r="X1176" s="4"/>
    </row>
    <row r="1177" spans="2:24" ht="20.25" customHeight="1">
      <c r="B1177" s="830"/>
      <c r="C1177" s="831"/>
      <c r="D1177" s="831"/>
      <c r="E1177" s="831"/>
      <c r="F1177" s="831"/>
      <c r="G1177" s="832"/>
      <c r="H1177" s="757" t="s">
        <v>969</v>
      </c>
      <c r="I1177" s="758"/>
      <c r="J1177" s="758"/>
      <c r="K1177" s="758"/>
      <c r="L1177" s="759"/>
      <c r="M1177" s="787" t="s">
        <v>963</v>
      </c>
      <c r="N1177" s="788"/>
      <c r="O1177" s="788"/>
      <c r="P1177" s="788"/>
      <c r="Q1177" s="789"/>
      <c r="R1177" s="760">
        <f>IF(ISBLANK('6桁'!R1177)=TRUE,"",VLOOKUP(パターン表!R1177, 'パターン別掛け率（入力）'!$C$3:$I$302, 7, FALSE))</f>
        <v>100</v>
      </c>
      <c r="S1177" s="761" t="str">
        <f>IF(ISBLANK('6桁'!S1177)=TRUE,"",VLOOKUP(パターン表!S1177, 'パターン別掛け率（入力）'!$C$3:$I$302, 7, FALSE))</f>
        <v/>
      </c>
      <c r="T1177" s="761" t="str">
        <f>IF(ISBLANK('6桁'!T1177)=TRUE,"",VLOOKUP(パターン表!T1177, 'パターン別掛け率（入力）'!$C$3:$I$302, 7, FALSE))</f>
        <v/>
      </c>
      <c r="U1177" s="762" t="str">
        <f>IF(ISBLANK('6桁'!U1177)=TRUE,"",VLOOKUP(パターン表!U1177, 'パターン別掛け率（入力）'!$C$3:$I$302, 7, FALSE))</f>
        <v/>
      </c>
      <c r="V1177" s="83"/>
      <c r="X1177" s="4"/>
    </row>
    <row r="1178" spans="2:24" ht="20.25" customHeight="1">
      <c r="B1178" s="830"/>
      <c r="C1178" s="831"/>
      <c r="D1178" s="831"/>
      <c r="E1178" s="831"/>
      <c r="F1178" s="831"/>
      <c r="G1178" s="832"/>
      <c r="H1178" s="757" t="s">
        <v>970</v>
      </c>
      <c r="I1178" s="758"/>
      <c r="J1178" s="758"/>
      <c r="K1178" s="758"/>
      <c r="L1178" s="759"/>
      <c r="M1178" s="830"/>
      <c r="N1178" s="831"/>
      <c r="O1178" s="831"/>
      <c r="P1178" s="831"/>
      <c r="Q1178" s="832"/>
      <c r="R1178" s="760">
        <f>IF(ISBLANK('6桁'!R1178)=TRUE,"",VLOOKUP(パターン表!R1178, 'パターン別掛け率（入力）'!$C$3:$I$302, 7, FALSE))</f>
        <v>100</v>
      </c>
      <c r="S1178" s="761" t="str">
        <f>IF(ISBLANK('6桁'!S1178)=TRUE,"",VLOOKUP(パターン表!S1178, 'パターン別掛け率（入力）'!$C$3:$I$302, 7, FALSE))</f>
        <v/>
      </c>
      <c r="T1178" s="761" t="str">
        <f>IF(ISBLANK('6桁'!T1178)=TRUE,"",VLOOKUP(パターン表!T1178, 'パターン別掛け率（入力）'!$C$3:$I$302, 7, FALSE))</f>
        <v/>
      </c>
      <c r="U1178" s="762" t="str">
        <f>IF(ISBLANK('6桁'!U1178)=TRUE,"",VLOOKUP(パターン表!U1178, 'パターン別掛け率（入力）'!$C$3:$I$302, 7, FALSE))</f>
        <v/>
      </c>
      <c r="V1178" s="83"/>
      <c r="X1178" s="4"/>
    </row>
    <row r="1179" spans="2:24" ht="20.25" customHeight="1">
      <c r="B1179" s="830"/>
      <c r="C1179" s="831"/>
      <c r="D1179" s="831"/>
      <c r="E1179" s="831"/>
      <c r="F1179" s="831"/>
      <c r="G1179" s="832"/>
      <c r="H1179" s="757"/>
      <c r="I1179" s="758"/>
      <c r="J1179" s="758"/>
      <c r="K1179" s="758"/>
      <c r="L1179" s="759"/>
      <c r="M1179" s="716"/>
      <c r="N1179" s="717"/>
      <c r="O1179" s="717"/>
      <c r="P1179" s="717"/>
      <c r="Q1179" s="718"/>
      <c r="R1179" s="760">
        <f>IF(ISBLANK('6桁'!R1179)=TRUE,"",VLOOKUP(パターン表!R1179, 'パターン別掛け率（入力）'!$C$3:$I$302, 7, FALSE))</f>
        <v>100</v>
      </c>
      <c r="S1179" s="761" t="str">
        <f>IF(ISBLANK('6桁'!S1179)=TRUE,"",VLOOKUP(パターン表!S1179, 'パターン別掛け率（入力）'!$C$3:$I$302, 7, FALSE))</f>
        <v/>
      </c>
      <c r="T1179" s="761" t="str">
        <f>IF(ISBLANK('6桁'!T1179)=TRUE,"",VLOOKUP(パターン表!T1179, 'パターン別掛け率（入力）'!$C$3:$I$302, 7, FALSE))</f>
        <v/>
      </c>
      <c r="U1179" s="762" t="str">
        <f>IF(ISBLANK('6桁'!U1179)=TRUE,"",VLOOKUP(パターン表!U1179, 'パターン別掛け率（入力）'!$C$3:$I$302, 7, FALSE))</f>
        <v/>
      </c>
      <c r="V1179" s="83"/>
      <c r="X1179" s="4"/>
    </row>
    <row r="1180" spans="2:24" ht="20.25" customHeight="1">
      <c r="B1180" s="830"/>
      <c r="C1180" s="831"/>
      <c r="D1180" s="831"/>
      <c r="E1180" s="831"/>
      <c r="F1180" s="831"/>
      <c r="G1180" s="832"/>
      <c r="H1180" s="757" t="s">
        <v>1107</v>
      </c>
      <c r="I1180" s="758"/>
      <c r="J1180" s="758"/>
      <c r="K1180" s="758"/>
      <c r="L1180" s="759"/>
      <c r="M1180" s="787" t="s">
        <v>964</v>
      </c>
      <c r="N1180" s="788"/>
      <c r="O1180" s="788"/>
      <c r="P1180" s="788"/>
      <c r="Q1180" s="789"/>
      <c r="R1180" s="760">
        <f>IF(ISBLANK('6桁'!R1180)=TRUE,"",VLOOKUP(パターン表!R1180, 'パターン別掛け率（入力）'!$C$3:$I$302, 7, FALSE))</f>
        <v>100</v>
      </c>
      <c r="S1180" s="761" t="str">
        <f>IF(ISBLANK('6桁'!S1180)=TRUE,"",VLOOKUP(パターン表!S1180, 'パターン別掛け率（入力）'!$C$3:$I$302, 7, FALSE))</f>
        <v/>
      </c>
      <c r="T1180" s="761" t="str">
        <f>IF(ISBLANK('6桁'!T1180)=TRUE,"",VLOOKUP(パターン表!T1180, 'パターン別掛け率（入力）'!$C$3:$I$302, 7, FALSE))</f>
        <v/>
      </c>
      <c r="U1180" s="762" t="str">
        <f>IF(ISBLANK('6桁'!U1180)=TRUE,"",VLOOKUP(パターン表!U1180, 'パターン別掛け率（入力）'!$C$3:$I$302, 7, FALSE))</f>
        <v/>
      </c>
      <c r="V1180" s="83"/>
      <c r="X1180" s="4"/>
    </row>
    <row r="1181" spans="2:24" ht="20.25" customHeight="1">
      <c r="B1181" s="830"/>
      <c r="C1181" s="831"/>
      <c r="D1181" s="831"/>
      <c r="E1181" s="831"/>
      <c r="F1181" s="831"/>
      <c r="G1181" s="832"/>
      <c r="H1181" s="757"/>
      <c r="I1181" s="758"/>
      <c r="J1181" s="758"/>
      <c r="K1181" s="758"/>
      <c r="L1181" s="759"/>
      <c r="M1181" s="830"/>
      <c r="N1181" s="831"/>
      <c r="O1181" s="831"/>
      <c r="P1181" s="831"/>
      <c r="Q1181" s="832"/>
      <c r="R1181" s="760">
        <f>IF(ISBLANK('6桁'!R1181)=TRUE,"",VLOOKUP(パターン表!R1181, 'パターン別掛け率（入力）'!$C$3:$I$302, 7, FALSE))</f>
        <v>100</v>
      </c>
      <c r="S1181" s="761" t="str">
        <f>IF(ISBLANK('6桁'!S1181)=TRUE,"",VLOOKUP(パターン表!S1181, 'パターン別掛け率（入力）'!$C$3:$I$302, 7, FALSE))</f>
        <v/>
      </c>
      <c r="T1181" s="761" t="str">
        <f>IF(ISBLANK('6桁'!T1181)=TRUE,"",VLOOKUP(パターン表!T1181, 'パターン別掛け率（入力）'!$C$3:$I$302, 7, FALSE))</f>
        <v/>
      </c>
      <c r="U1181" s="762" t="str">
        <f>IF(ISBLANK('6桁'!U1181)=TRUE,"",VLOOKUP(パターン表!U1181, 'パターン別掛け率（入力）'!$C$3:$I$302, 7, FALSE))</f>
        <v/>
      </c>
      <c r="V1181" s="83"/>
      <c r="X1181" s="4"/>
    </row>
    <row r="1182" spans="2:24" ht="20.25" customHeight="1">
      <c r="B1182" s="830"/>
      <c r="C1182" s="831"/>
      <c r="D1182" s="831"/>
      <c r="E1182" s="831"/>
      <c r="F1182" s="831"/>
      <c r="G1182" s="832"/>
      <c r="H1182" s="757" t="s">
        <v>1064</v>
      </c>
      <c r="I1182" s="758"/>
      <c r="J1182" s="758"/>
      <c r="K1182" s="758"/>
      <c r="L1182" s="759"/>
      <c r="M1182" s="830"/>
      <c r="N1182" s="831"/>
      <c r="O1182" s="831"/>
      <c r="P1182" s="831"/>
      <c r="Q1182" s="832"/>
      <c r="R1182" s="760">
        <f>IF(ISBLANK('6桁'!R1182)=TRUE,"",VLOOKUP(パターン表!R1182, 'パターン別掛け率（入力）'!$C$3:$I$302, 7, FALSE))</f>
        <v>100</v>
      </c>
      <c r="S1182" s="761" t="str">
        <f>IF(ISBLANK('6桁'!S1182)=TRUE,"",VLOOKUP(パターン表!S1182, 'パターン別掛け率（入力）'!$C$3:$I$302, 7, FALSE))</f>
        <v/>
      </c>
      <c r="T1182" s="761" t="str">
        <f>IF(ISBLANK('6桁'!T1182)=TRUE,"",VLOOKUP(パターン表!T1182, 'パターン別掛け率（入力）'!$C$3:$I$302, 7, FALSE))</f>
        <v/>
      </c>
      <c r="U1182" s="762" t="str">
        <f>IF(ISBLANK('6桁'!U1182)=TRUE,"",VLOOKUP(パターン表!U1182, 'パターン別掛け率（入力）'!$C$3:$I$302, 7, FALSE))</f>
        <v/>
      </c>
      <c r="V1182" s="83"/>
      <c r="X1182" s="4"/>
    </row>
    <row r="1183" spans="2:24" ht="20.25" customHeight="1">
      <c r="B1183" s="830"/>
      <c r="C1183" s="831"/>
      <c r="D1183" s="831"/>
      <c r="E1183" s="831"/>
      <c r="F1183" s="831"/>
      <c r="G1183" s="832"/>
      <c r="H1183" s="757" t="s">
        <v>1062</v>
      </c>
      <c r="I1183" s="758"/>
      <c r="J1183" s="758"/>
      <c r="K1183" s="758"/>
      <c r="L1183" s="759"/>
      <c r="M1183" s="716"/>
      <c r="N1183" s="717"/>
      <c r="O1183" s="717"/>
      <c r="P1183" s="717"/>
      <c r="Q1183" s="718"/>
      <c r="R1183" s="760">
        <f>IF(ISBLANK('6桁'!R1183)=TRUE,"",VLOOKUP(パターン表!R1183, 'パターン別掛け率（入力）'!$C$3:$I$302, 7, FALSE))</f>
        <v>100</v>
      </c>
      <c r="S1183" s="761" t="str">
        <f>IF(ISBLANK('6桁'!S1183)=TRUE,"",VLOOKUP(パターン表!S1183, 'パターン別掛け率（入力）'!$C$3:$I$302, 7, FALSE))</f>
        <v/>
      </c>
      <c r="T1183" s="761" t="str">
        <f>IF(ISBLANK('6桁'!T1183)=TRUE,"",VLOOKUP(パターン表!T1183, 'パターン別掛け率（入力）'!$C$3:$I$302, 7, FALSE))</f>
        <v/>
      </c>
      <c r="U1183" s="762" t="str">
        <f>IF(ISBLANK('6桁'!U1183)=TRUE,"",VLOOKUP(パターン表!U1183, 'パターン別掛け率（入力）'!$C$3:$I$302, 7, FALSE))</f>
        <v/>
      </c>
      <c r="V1183" s="83"/>
      <c r="X1183" s="4"/>
    </row>
    <row r="1184" spans="2:24" ht="20.25" customHeight="1">
      <c r="B1184" s="830"/>
      <c r="C1184" s="831"/>
      <c r="D1184" s="831"/>
      <c r="E1184" s="831"/>
      <c r="F1184" s="831"/>
      <c r="G1184" s="832"/>
      <c r="H1184" s="757" t="s">
        <v>969</v>
      </c>
      <c r="I1184" s="758"/>
      <c r="J1184" s="758"/>
      <c r="K1184" s="758"/>
      <c r="L1184" s="759"/>
      <c r="M1184" s="787" t="s">
        <v>1063</v>
      </c>
      <c r="N1184" s="788"/>
      <c r="O1184" s="788"/>
      <c r="P1184" s="788"/>
      <c r="Q1184" s="789"/>
      <c r="R1184" s="760">
        <f>IF(ISBLANK('6桁'!R1184)=TRUE,"",VLOOKUP(パターン表!R1184, 'パターン別掛け率（入力）'!$C$3:$I$302, 7, FALSE))</f>
        <v>100</v>
      </c>
      <c r="S1184" s="761" t="str">
        <f>IF(ISBLANK('6桁'!S1184)=TRUE,"",VLOOKUP(パターン表!S1184, 'パターン別掛け率（入力）'!$C$3:$I$302, 7, FALSE))</f>
        <v/>
      </c>
      <c r="T1184" s="761" t="str">
        <f>IF(ISBLANK('6桁'!T1184)=TRUE,"",VLOOKUP(パターン表!T1184, 'パターン別掛け率（入力）'!$C$3:$I$302, 7, FALSE))</f>
        <v/>
      </c>
      <c r="U1184" s="762" t="str">
        <f>IF(ISBLANK('6桁'!U1184)=TRUE,"",VLOOKUP(パターン表!U1184, 'パターン別掛け率（入力）'!$C$3:$I$302, 7, FALSE))</f>
        <v/>
      </c>
      <c r="V1184" s="83"/>
      <c r="X1184" s="4"/>
    </row>
    <row r="1185" spans="2:25" ht="20.25" customHeight="1">
      <c r="B1185" s="830"/>
      <c r="C1185" s="831"/>
      <c r="D1185" s="831"/>
      <c r="E1185" s="831"/>
      <c r="F1185" s="831"/>
      <c r="G1185" s="832"/>
      <c r="H1185" s="757" t="s">
        <v>970</v>
      </c>
      <c r="I1185" s="758"/>
      <c r="J1185" s="758"/>
      <c r="K1185" s="758"/>
      <c r="L1185" s="759"/>
      <c r="M1185" s="830"/>
      <c r="N1185" s="831"/>
      <c r="O1185" s="831"/>
      <c r="P1185" s="831"/>
      <c r="Q1185" s="832"/>
      <c r="R1185" s="760">
        <f>IF(ISBLANK('6桁'!R1185)=TRUE,"",VLOOKUP(パターン表!R1185, 'パターン別掛け率（入力）'!$C$3:$I$302, 7, FALSE))</f>
        <v>100</v>
      </c>
      <c r="S1185" s="761" t="str">
        <f>IF(ISBLANK('6桁'!S1185)=TRUE,"",VLOOKUP(パターン表!S1185, 'パターン別掛け率（入力）'!$C$3:$I$302, 7, FALSE))</f>
        <v/>
      </c>
      <c r="T1185" s="761" t="str">
        <f>IF(ISBLANK('6桁'!T1185)=TRUE,"",VLOOKUP(パターン表!T1185, 'パターン別掛け率（入力）'!$C$3:$I$302, 7, FALSE))</f>
        <v/>
      </c>
      <c r="U1185" s="762" t="str">
        <f>IF(ISBLANK('6桁'!U1185)=TRUE,"",VLOOKUP(パターン表!U1185, 'パターン別掛け率（入力）'!$C$3:$I$302, 7, FALSE))</f>
        <v/>
      </c>
      <c r="V1185" s="83"/>
      <c r="X1185" s="4"/>
    </row>
    <row r="1186" spans="2:25" ht="20.25" customHeight="1">
      <c r="B1186" s="830"/>
      <c r="C1186" s="831"/>
      <c r="D1186" s="831"/>
      <c r="E1186" s="831"/>
      <c r="F1186" s="831"/>
      <c r="G1186" s="832"/>
      <c r="H1186" s="757" t="s">
        <v>1064</v>
      </c>
      <c r="I1186" s="758"/>
      <c r="J1186" s="758"/>
      <c r="K1186" s="758"/>
      <c r="L1186" s="759"/>
      <c r="M1186" s="830"/>
      <c r="N1186" s="831"/>
      <c r="O1186" s="831"/>
      <c r="P1186" s="831"/>
      <c r="Q1186" s="832"/>
      <c r="R1186" s="760">
        <f>IF(ISBLANK('6桁'!R1186)=TRUE,"",VLOOKUP(パターン表!R1186, 'パターン別掛け率（入力）'!$C$3:$I$302, 7, FALSE))</f>
        <v>100</v>
      </c>
      <c r="S1186" s="761" t="str">
        <f>IF(ISBLANK('6桁'!S1186)=TRUE,"",VLOOKUP(パターン表!S1186, 'パターン別掛け率（入力）'!$C$3:$I$302, 7, FALSE))</f>
        <v/>
      </c>
      <c r="T1186" s="761" t="str">
        <f>IF(ISBLANK('6桁'!T1186)=TRUE,"",VLOOKUP(パターン表!T1186, 'パターン別掛け率（入力）'!$C$3:$I$302, 7, FALSE))</f>
        <v/>
      </c>
      <c r="U1186" s="762" t="str">
        <f>IF(ISBLANK('6桁'!U1186)=TRUE,"",VLOOKUP(パターン表!U1186, 'パターン別掛け率（入力）'!$C$3:$I$302, 7, FALSE))</f>
        <v/>
      </c>
      <c r="V1186" s="83"/>
      <c r="X1186" s="4"/>
    </row>
    <row r="1187" spans="2:25" ht="20.25" customHeight="1">
      <c r="B1187" s="830"/>
      <c r="C1187" s="831"/>
      <c r="D1187" s="831"/>
      <c r="E1187" s="831"/>
      <c r="F1187" s="831"/>
      <c r="G1187" s="832"/>
      <c r="H1187" s="757" t="s">
        <v>1107</v>
      </c>
      <c r="I1187" s="758"/>
      <c r="J1187" s="758"/>
      <c r="K1187" s="758"/>
      <c r="L1187" s="759"/>
      <c r="M1187" s="716"/>
      <c r="N1187" s="717"/>
      <c r="O1187" s="717"/>
      <c r="P1187" s="717"/>
      <c r="Q1187" s="718"/>
      <c r="R1187" s="760">
        <f>IF(ISBLANK('6桁'!R1187)=TRUE,"",VLOOKUP(パターン表!R1187, 'パターン別掛け率（入力）'!$C$3:$I$302, 7, FALSE))</f>
        <v>100</v>
      </c>
      <c r="S1187" s="761" t="str">
        <f>IF(ISBLANK('6桁'!S1187)=TRUE,"",VLOOKUP(パターン表!S1187, 'パターン別掛け率（入力）'!$C$3:$I$302, 7, FALSE))</f>
        <v/>
      </c>
      <c r="T1187" s="761" t="str">
        <f>IF(ISBLANK('6桁'!T1187)=TRUE,"",VLOOKUP(パターン表!T1187, 'パターン別掛け率（入力）'!$C$3:$I$302, 7, FALSE))</f>
        <v/>
      </c>
      <c r="U1187" s="762" t="str">
        <f>IF(ISBLANK('6桁'!U1187)=TRUE,"",VLOOKUP(パターン表!U1187, 'パターン別掛け率（入力）'!$C$3:$I$302, 7, FALSE))</f>
        <v/>
      </c>
      <c r="V1187" s="83"/>
      <c r="X1187" s="4"/>
    </row>
    <row r="1188" spans="2:25" ht="20.25" customHeight="1">
      <c r="B1188" s="830"/>
      <c r="C1188" s="831"/>
      <c r="D1188" s="831"/>
      <c r="E1188" s="831"/>
      <c r="F1188" s="831"/>
      <c r="G1188" s="832"/>
      <c r="H1188" s="757" t="s">
        <v>1064</v>
      </c>
      <c r="I1188" s="758"/>
      <c r="J1188" s="758"/>
      <c r="K1188" s="758"/>
      <c r="L1188" s="759"/>
      <c r="M1188" s="757" t="s">
        <v>717</v>
      </c>
      <c r="N1188" s="758"/>
      <c r="O1188" s="758"/>
      <c r="P1188" s="758"/>
      <c r="Q1188" s="759"/>
      <c r="R1188" s="760">
        <f>IF(ISBLANK('6桁'!R1188)=TRUE,"",VLOOKUP(パターン表!R1188, 'パターン別掛け率（入力）'!$C$3:$I$302, 7, FALSE))</f>
        <v>100</v>
      </c>
      <c r="S1188" s="761" t="str">
        <f>IF(ISBLANK('6桁'!S1188)=TRUE,"",VLOOKUP(パターン表!S1188, 'パターン別掛け率（入力）'!$C$3:$I$302, 7, FALSE))</f>
        <v/>
      </c>
      <c r="T1188" s="761" t="str">
        <f>IF(ISBLANK('6桁'!T1188)=TRUE,"",VLOOKUP(パターン表!T1188, 'パターン別掛け率（入力）'!$C$3:$I$302, 7, FALSE))</f>
        <v/>
      </c>
      <c r="U1188" s="762" t="str">
        <f>IF(ISBLANK('6桁'!U1188)=TRUE,"",VLOOKUP(パターン表!U1188, 'パターン別掛け率（入力）'!$C$3:$I$302, 7, FALSE))</f>
        <v/>
      </c>
      <c r="V1188" s="83"/>
      <c r="X1188" s="4"/>
    </row>
    <row r="1189" spans="2:25" ht="20.25" customHeight="1">
      <c r="B1189" s="830"/>
      <c r="C1189" s="831"/>
      <c r="D1189" s="831"/>
      <c r="E1189" s="831"/>
      <c r="F1189" s="831"/>
      <c r="G1189" s="832"/>
      <c r="H1189" s="757" t="s">
        <v>1062</v>
      </c>
      <c r="I1189" s="758"/>
      <c r="J1189" s="758"/>
      <c r="K1189" s="758"/>
      <c r="L1189" s="759"/>
      <c r="M1189" s="757" t="s">
        <v>1061</v>
      </c>
      <c r="N1189" s="758"/>
      <c r="O1189" s="758"/>
      <c r="P1189" s="758"/>
      <c r="Q1189" s="759"/>
      <c r="R1189" s="760">
        <f>IF(ISBLANK('6桁'!R1189)=TRUE,"",VLOOKUP(パターン表!R1189, 'パターン別掛け率（入力）'!$C$3:$I$302, 7, FALSE))</f>
        <v>100</v>
      </c>
      <c r="S1189" s="761" t="str">
        <f>IF(ISBLANK('6桁'!S1189)=TRUE,"",VLOOKUP(パターン表!S1189, 'パターン別掛け率（入力）'!$C$3:$I$302, 7, FALSE))</f>
        <v/>
      </c>
      <c r="T1189" s="761" t="str">
        <f>IF(ISBLANK('6桁'!T1189)=TRUE,"",VLOOKUP(パターン表!T1189, 'パターン別掛け率（入力）'!$C$3:$I$302, 7, FALSE))</f>
        <v/>
      </c>
      <c r="U1189" s="762" t="str">
        <f>IF(ISBLANK('6桁'!U1189)=TRUE,"",VLOOKUP(パターン表!U1189, 'パターン別掛け率（入力）'!$C$3:$I$302, 7, FALSE))</f>
        <v/>
      </c>
      <c r="V1189" s="83"/>
      <c r="X1189" s="4"/>
    </row>
    <row r="1190" spans="2:25" ht="20.25" customHeight="1" thickBot="1">
      <c r="B1190" s="781"/>
      <c r="C1190" s="782"/>
      <c r="D1190" s="782"/>
      <c r="E1190" s="782"/>
      <c r="F1190" s="782"/>
      <c r="G1190" s="783"/>
      <c r="H1190" s="725" t="s">
        <v>1065</v>
      </c>
      <c r="I1190" s="726"/>
      <c r="J1190" s="726"/>
      <c r="K1190" s="726"/>
      <c r="L1190" s="727"/>
      <c r="M1190" s="725" t="s">
        <v>1181</v>
      </c>
      <c r="N1190" s="726"/>
      <c r="O1190" s="726"/>
      <c r="P1190" s="726"/>
      <c r="Q1190" s="727"/>
      <c r="R1190" s="728">
        <f>IF(ISBLANK('6桁'!R1190)=TRUE,"",VLOOKUP(パターン表!R1190, 'パターン別掛け率（入力）'!$C$3:$I$302, 7, FALSE))</f>
        <v>100</v>
      </c>
      <c r="S1190" s="729" t="str">
        <f>IF(ISBLANK('6桁'!S1190)=TRUE,"",VLOOKUP(パターン表!S1190, 'パターン別掛け率（入力）'!$C$3:$I$302, 7, FALSE))</f>
        <v/>
      </c>
      <c r="T1190" s="729" t="str">
        <f>IF(ISBLANK('6桁'!T1190)=TRUE,"",VLOOKUP(パターン表!T1190, 'パターン別掛け率（入力）'!$C$3:$I$302, 7, FALSE))</f>
        <v/>
      </c>
      <c r="U1190" s="730" t="str">
        <f>IF(ISBLANK('6桁'!U1190)=TRUE,"",VLOOKUP(パターン表!U1190, 'パターン別掛け率（入力）'!$C$3:$I$302, 7, FALSE))</f>
        <v/>
      </c>
      <c r="V1190" s="83"/>
      <c r="X1190" s="4"/>
    </row>
    <row r="1191" spans="2:25" ht="23.1" customHeight="1">
      <c r="B1191" s="336"/>
      <c r="C1191" s="336"/>
      <c r="D1191" s="336"/>
      <c r="E1191" s="336"/>
      <c r="F1191" s="336"/>
      <c r="G1191" s="336"/>
      <c r="H1191" s="336"/>
      <c r="I1191" s="336"/>
      <c r="J1191" s="336"/>
      <c r="K1191" s="336"/>
      <c r="L1191" s="336"/>
      <c r="M1191" s="336"/>
      <c r="N1191" s="336"/>
      <c r="O1191" s="336"/>
      <c r="P1191" s="336"/>
      <c r="Q1191" s="336"/>
      <c r="R1191" s="336"/>
      <c r="S1191" s="336"/>
      <c r="T1191" s="308"/>
      <c r="U1191" s="308"/>
      <c r="V1191" s="308"/>
      <c r="W1191" s="308"/>
      <c r="X1191" s="83"/>
    </row>
    <row r="1192" spans="2:25" s="239" customFormat="1" ht="20.100000000000001" customHeight="1" thickBot="1">
      <c r="B1192" s="241" t="s">
        <v>664</v>
      </c>
      <c r="C1192" s="24"/>
      <c r="D1192" s="24"/>
      <c r="E1192" s="24"/>
      <c r="F1192" s="82"/>
      <c r="G1192" s="24"/>
      <c r="H1192" s="82"/>
      <c r="I1192" s="24"/>
      <c r="J1192" s="82"/>
      <c r="K1192" s="24"/>
      <c r="L1192" s="82"/>
      <c r="M1192" s="24"/>
      <c r="N1192" s="82"/>
      <c r="O1192" s="24"/>
      <c r="P1192" s="82"/>
      <c r="Q1192" s="24"/>
      <c r="R1192" s="82"/>
      <c r="S1192" s="24"/>
      <c r="T1192" s="82"/>
      <c r="U1192" s="24"/>
      <c r="V1192" s="82"/>
      <c r="W1192" s="24"/>
      <c r="X1192" s="82"/>
      <c r="Y1192" s="24"/>
    </row>
    <row r="1193" spans="2:25" ht="20.100000000000001" customHeight="1" thickBot="1">
      <c r="B1193" s="531" t="s">
        <v>453</v>
      </c>
      <c r="C1193" s="532"/>
      <c r="D1193" s="532"/>
      <c r="E1193" s="532"/>
      <c r="F1193" s="532"/>
      <c r="G1193" s="532"/>
      <c r="H1193" s="532"/>
      <c r="I1193" s="532"/>
      <c r="J1193" s="532"/>
      <c r="K1193" s="532"/>
      <c r="L1193" s="532"/>
      <c r="M1193" s="532"/>
      <c r="N1193" s="532"/>
      <c r="O1193" s="532"/>
      <c r="P1193" s="532"/>
      <c r="Q1193" s="532"/>
      <c r="R1193" s="532"/>
      <c r="S1193" s="532"/>
      <c r="T1193" s="532"/>
      <c r="U1193" s="533"/>
      <c r="V1193" s="10"/>
      <c r="X1193" s="4"/>
    </row>
    <row r="1194" spans="2:25" ht="30" customHeight="1" thickBot="1">
      <c r="B1194" s="622" t="s">
        <v>581</v>
      </c>
      <c r="C1194" s="623"/>
      <c r="D1194" s="623"/>
      <c r="E1194" s="623"/>
      <c r="F1194" s="623"/>
      <c r="G1194" s="624"/>
      <c r="H1194" s="710" t="s">
        <v>524</v>
      </c>
      <c r="I1194" s="710"/>
      <c r="J1194" s="710"/>
      <c r="K1194" s="710"/>
      <c r="L1194" s="710"/>
      <c r="M1194" s="710" t="s">
        <v>491</v>
      </c>
      <c r="N1194" s="710"/>
      <c r="O1194" s="710"/>
      <c r="P1194" s="710"/>
      <c r="Q1194" s="710"/>
      <c r="R1194" s="710"/>
      <c r="S1194" s="710"/>
      <c r="T1194" s="710"/>
      <c r="U1194" s="710"/>
      <c r="X1194" s="4"/>
    </row>
    <row r="1195" spans="2:25" ht="20.25" customHeight="1">
      <c r="B1195" s="737" t="s">
        <v>638</v>
      </c>
      <c r="C1195" s="738"/>
      <c r="D1195" s="738"/>
      <c r="E1195" s="738"/>
      <c r="F1195" s="738"/>
      <c r="G1195" s="739"/>
      <c r="H1195" s="737" t="s">
        <v>427</v>
      </c>
      <c r="I1195" s="738"/>
      <c r="J1195" s="738"/>
      <c r="K1195" s="738"/>
      <c r="L1195" s="739"/>
      <c r="M1195" s="737" t="s">
        <v>636</v>
      </c>
      <c r="N1195" s="738"/>
      <c r="O1195" s="738"/>
      <c r="P1195" s="738"/>
      <c r="Q1195" s="739"/>
      <c r="R1195" s="619">
        <f>IF(ISBLANK('6桁'!R1195)=TRUE,"",VLOOKUP(パターン表!R1195, 'パターン別掛け率（入力）'!$C$3:$I$302, 7, FALSE))</f>
        <v>100</v>
      </c>
      <c r="S1195" s="860" t="str">
        <f>IF(ISBLANK('6桁'!S1195)=TRUE,"",VLOOKUP(パターン表!S1195, 'パターン別掛け率（入力）'!$C$3:$I$302, 7, FALSE))</f>
        <v/>
      </c>
      <c r="T1195" s="860" t="str">
        <f>IF(ISBLANK('6桁'!T1195)=TRUE,"",VLOOKUP(パターン表!T1195, 'パターン別掛け率（入力）'!$C$3:$I$302, 7, FALSE))</f>
        <v/>
      </c>
      <c r="U1195" s="885" t="str">
        <f>IF(ISBLANK('6桁'!U1195)=TRUE,"",VLOOKUP(パターン表!U1195, 'パターン別掛け率（入力）'!$C$3:$I$302, 7, FALSE))</f>
        <v/>
      </c>
      <c r="V1195" s="83"/>
      <c r="X1195" s="4"/>
    </row>
    <row r="1196" spans="2:25" ht="20.25" customHeight="1">
      <c r="B1196" s="830"/>
      <c r="C1196" s="831"/>
      <c r="D1196" s="831"/>
      <c r="E1196" s="831"/>
      <c r="F1196" s="831"/>
      <c r="G1196" s="832"/>
      <c r="H1196" s="757" t="s">
        <v>280</v>
      </c>
      <c r="I1196" s="758"/>
      <c r="J1196" s="758"/>
      <c r="K1196" s="758"/>
      <c r="L1196" s="759"/>
      <c r="M1196" s="716"/>
      <c r="N1196" s="717"/>
      <c r="O1196" s="717"/>
      <c r="P1196" s="717"/>
      <c r="Q1196" s="718"/>
      <c r="R1196" s="836">
        <f>IF(ISBLANK('6桁'!R1196)=TRUE,"",VLOOKUP(パターン表!R1196, 'パターン別掛け率（入力）'!$C$3:$I$302, 7, FALSE))</f>
        <v>100</v>
      </c>
      <c r="S1196" s="837" t="str">
        <f>IF(ISBLANK('6桁'!S1196)=TRUE,"",VLOOKUP(パターン表!S1196, 'パターン別掛け率（入力）'!$C$3:$I$302, 7, FALSE))</f>
        <v/>
      </c>
      <c r="T1196" s="837" t="str">
        <f>IF(ISBLANK('6桁'!T1196)=TRUE,"",VLOOKUP(パターン表!T1196, 'パターン別掛け率（入力）'!$C$3:$I$302, 7, FALSE))</f>
        <v/>
      </c>
      <c r="U1196" s="838" t="str">
        <f>IF(ISBLANK('6桁'!U1196)=TRUE,"",VLOOKUP(パターン表!U1196, 'パターン別掛け率（入力）'!$C$3:$I$302, 7, FALSE))</f>
        <v/>
      </c>
      <c r="V1196" s="83"/>
      <c r="X1196" s="4"/>
    </row>
    <row r="1197" spans="2:25" ht="20.25" customHeight="1">
      <c r="B1197" s="830"/>
      <c r="C1197" s="831"/>
      <c r="D1197" s="831"/>
      <c r="E1197" s="831"/>
      <c r="F1197" s="831"/>
      <c r="G1197" s="832"/>
      <c r="H1197" s="757" t="s">
        <v>684</v>
      </c>
      <c r="I1197" s="758"/>
      <c r="J1197" s="758"/>
      <c r="K1197" s="758"/>
      <c r="L1197" s="759"/>
      <c r="M1197" s="757" t="s">
        <v>689</v>
      </c>
      <c r="N1197" s="758"/>
      <c r="O1197" s="758"/>
      <c r="P1197" s="758"/>
      <c r="Q1197" s="759"/>
      <c r="R1197" s="836">
        <f>IF(ISBLANK('6桁'!R1197)=TRUE,"",VLOOKUP(パターン表!R1197, 'パターン別掛け率（入力）'!$C$3:$I$302, 7, FALSE))</f>
        <v>100</v>
      </c>
      <c r="S1197" s="837" t="str">
        <f>IF(ISBLANK('6桁'!S1197)=TRUE,"",VLOOKUP(パターン表!S1197, 'パターン別掛け率（入力）'!$C$3:$I$302, 7, FALSE))</f>
        <v/>
      </c>
      <c r="T1197" s="837" t="str">
        <f>IF(ISBLANK('6桁'!T1197)=TRUE,"",VLOOKUP(パターン表!T1197, 'パターン別掛け率（入力）'!$C$3:$I$302, 7, FALSE))</f>
        <v/>
      </c>
      <c r="U1197" s="838" t="str">
        <f>IF(ISBLANK('6桁'!U1197)=TRUE,"",VLOOKUP(パターン表!U1197, 'パターン別掛け率（入力）'!$C$3:$I$302, 7, FALSE))</f>
        <v/>
      </c>
      <c r="V1197" s="83"/>
      <c r="X1197" s="4"/>
    </row>
    <row r="1198" spans="2:25" ht="20.25" customHeight="1">
      <c r="B1198" s="830"/>
      <c r="C1198" s="831"/>
      <c r="D1198" s="831"/>
      <c r="E1198" s="831"/>
      <c r="F1198" s="831"/>
      <c r="G1198" s="832"/>
      <c r="H1198" s="757" t="s">
        <v>684</v>
      </c>
      <c r="I1198" s="758"/>
      <c r="J1198" s="758"/>
      <c r="K1198" s="758"/>
      <c r="L1198" s="759"/>
      <c r="M1198" s="757" t="s">
        <v>690</v>
      </c>
      <c r="N1198" s="758"/>
      <c r="O1198" s="758"/>
      <c r="P1198" s="758"/>
      <c r="Q1198" s="759"/>
      <c r="R1198" s="836">
        <f>IF(ISBLANK('6桁'!R1198)=TRUE,"",VLOOKUP(パターン表!R1198, 'パターン別掛け率（入力）'!$C$3:$I$302, 7, FALSE))</f>
        <v>100</v>
      </c>
      <c r="S1198" s="837" t="str">
        <f>IF(ISBLANK('6桁'!S1198)=TRUE,"",VLOOKUP(パターン表!S1198, 'パターン別掛け率（入力）'!$C$3:$I$302, 7, FALSE))</f>
        <v/>
      </c>
      <c r="T1198" s="837" t="str">
        <f>IF(ISBLANK('6桁'!T1198)=TRUE,"",VLOOKUP(パターン表!T1198, 'パターン別掛け率（入力）'!$C$3:$I$302, 7, FALSE))</f>
        <v/>
      </c>
      <c r="U1198" s="838" t="str">
        <f>IF(ISBLANK('6桁'!U1198)=TRUE,"",VLOOKUP(パターン表!U1198, 'パターン別掛け率（入力）'!$C$3:$I$302, 7, FALSE))</f>
        <v/>
      </c>
      <c r="V1198" s="83"/>
      <c r="X1198" s="4"/>
    </row>
    <row r="1199" spans="2:25" ht="20.25" customHeight="1">
      <c r="B1199" s="830"/>
      <c r="C1199" s="831"/>
      <c r="D1199" s="831"/>
      <c r="E1199" s="831"/>
      <c r="F1199" s="831"/>
      <c r="G1199" s="832"/>
      <c r="H1199" s="757" t="s">
        <v>684</v>
      </c>
      <c r="I1199" s="758"/>
      <c r="J1199" s="758"/>
      <c r="K1199" s="758"/>
      <c r="L1199" s="759"/>
      <c r="M1199" s="787" t="s">
        <v>691</v>
      </c>
      <c r="N1199" s="788"/>
      <c r="O1199" s="788"/>
      <c r="P1199" s="788"/>
      <c r="Q1199" s="789"/>
      <c r="R1199" s="836">
        <f>IF(ISBLANK('6桁'!R1199)=TRUE,"",VLOOKUP(パターン表!R1199, 'パターン別掛け率（入力）'!$C$3:$I$302, 7, FALSE))</f>
        <v>100</v>
      </c>
      <c r="S1199" s="837" t="str">
        <f>IF(ISBLANK('6桁'!S1199)=TRUE,"",VLOOKUP(パターン表!S1199, 'パターン別掛け率（入力）'!$C$3:$I$302, 7, FALSE))</f>
        <v/>
      </c>
      <c r="T1199" s="837" t="str">
        <f>IF(ISBLANK('6桁'!T1199)=TRUE,"",VLOOKUP(パターン表!T1199, 'パターン別掛け率（入力）'!$C$3:$I$302, 7, FALSE))</f>
        <v/>
      </c>
      <c r="U1199" s="838" t="str">
        <f>IF(ISBLANK('6桁'!U1199)=TRUE,"",VLOOKUP(パターン表!U1199, 'パターン別掛け率（入力）'!$C$3:$I$302, 7, FALSE))</f>
        <v/>
      </c>
      <c r="V1199" s="83"/>
      <c r="X1199" s="4"/>
    </row>
    <row r="1200" spans="2:25" ht="20.25" customHeight="1">
      <c r="B1200" s="830"/>
      <c r="C1200" s="831"/>
      <c r="D1200" s="831"/>
      <c r="E1200" s="831"/>
      <c r="F1200" s="831"/>
      <c r="G1200" s="832"/>
      <c r="H1200" s="787" t="s">
        <v>637</v>
      </c>
      <c r="I1200" s="788"/>
      <c r="J1200" s="788"/>
      <c r="K1200" s="788"/>
      <c r="L1200" s="789"/>
      <c r="M1200" s="830"/>
      <c r="N1200" s="831"/>
      <c r="O1200" s="831"/>
      <c r="P1200" s="831"/>
      <c r="Q1200" s="832"/>
      <c r="R1200" s="836">
        <f>IF(ISBLANK('6桁'!R1200)=TRUE,"",VLOOKUP(パターン表!R1200, 'パターン別掛け率（入力）'!$C$3:$I$302, 7, FALSE))</f>
        <v>100</v>
      </c>
      <c r="S1200" s="837" t="str">
        <f>IF(ISBLANK('6桁'!S1200)=TRUE,"",VLOOKUP(パターン表!S1200, 'パターン別掛け率（入力）'!$C$3:$I$302, 7, FALSE))</f>
        <v/>
      </c>
      <c r="T1200" s="837" t="str">
        <f>IF(ISBLANK('6桁'!T1200)=TRUE,"",VLOOKUP(パターン表!T1200, 'パターン別掛け率（入力）'!$C$3:$I$302, 7, FALSE))</f>
        <v/>
      </c>
      <c r="U1200" s="838" t="str">
        <f>IF(ISBLANK('6桁'!U1200)=TRUE,"",VLOOKUP(パターン表!U1200, 'パターン別掛け率（入力）'!$C$3:$I$302, 7, FALSE))</f>
        <v/>
      </c>
      <c r="V1200" s="83"/>
      <c r="X1200" s="4"/>
    </row>
    <row r="1201" spans="2:27" ht="20.25" customHeight="1">
      <c r="B1201" s="830"/>
      <c r="C1201" s="831"/>
      <c r="D1201" s="831"/>
      <c r="E1201" s="831"/>
      <c r="F1201" s="831"/>
      <c r="G1201" s="832"/>
      <c r="H1201" s="716"/>
      <c r="I1201" s="717"/>
      <c r="J1201" s="717"/>
      <c r="K1201" s="717"/>
      <c r="L1201" s="718"/>
      <c r="M1201" s="716"/>
      <c r="N1201" s="717"/>
      <c r="O1201" s="717"/>
      <c r="P1201" s="717"/>
      <c r="Q1201" s="718"/>
      <c r="R1201" s="836">
        <f>IF(ISBLANK('6桁'!R1201)=TRUE,"",VLOOKUP(パターン表!R1201, 'パターン別掛け率（入力）'!$C$3:$I$302, 7, FALSE))</f>
        <v>100</v>
      </c>
      <c r="S1201" s="837" t="str">
        <f>IF(ISBLANK('6桁'!S1201)=TRUE,"",VLOOKUP(パターン表!S1201, 'パターン別掛け率（入力）'!$C$3:$I$302, 7, FALSE))</f>
        <v/>
      </c>
      <c r="T1201" s="837" t="str">
        <f>IF(ISBLANK('6桁'!T1201)=TRUE,"",VLOOKUP(パターン表!T1201, 'パターン別掛け率（入力）'!$C$3:$I$302, 7, FALSE))</f>
        <v/>
      </c>
      <c r="U1201" s="838" t="str">
        <f>IF(ISBLANK('6桁'!U1201)=TRUE,"",VLOOKUP(パターン表!U1201, 'パターン別掛け率（入力）'!$C$3:$I$302, 7, FALSE))</f>
        <v/>
      </c>
      <c r="V1201" s="83"/>
      <c r="X1201" s="4"/>
    </row>
    <row r="1202" spans="2:27" ht="20.25" customHeight="1">
      <c r="B1202" s="830"/>
      <c r="C1202" s="831"/>
      <c r="D1202" s="831"/>
      <c r="E1202" s="831"/>
      <c r="F1202" s="831"/>
      <c r="G1202" s="832"/>
      <c r="H1202" s="757" t="s">
        <v>529</v>
      </c>
      <c r="I1202" s="758"/>
      <c r="J1202" s="758"/>
      <c r="K1202" s="758"/>
      <c r="L1202" s="759"/>
      <c r="M1202" s="787" t="s">
        <v>627</v>
      </c>
      <c r="N1202" s="788"/>
      <c r="O1202" s="788"/>
      <c r="P1202" s="788"/>
      <c r="Q1202" s="789"/>
      <c r="R1202" s="836">
        <f>IF(ISBLANK('6桁'!R1202)=TRUE,"",VLOOKUP(パターン表!R1202, 'パターン別掛け率（入力）'!$C$3:$I$302, 7, FALSE))</f>
        <v>100</v>
      </c>
      <c r="S1202" s="837" t="str">
        <f>IF(ISBLANK('6桁'!S1202)=TRUE,"",VLOOKUP(パターン表!S1202, 'パターン別掛け率（入力）'!$C$3:$I$302, 7, FALSE))</f>
        <v/>
      </c>
      <c r="T1202" s="837" t="str">
        <f>IF(ISBLANK('6桁'!T1202)=TRUE,"",VLOOKUP(パターン表!T1202, 'パターン別掛け率（入力）'!$C$3:$I$302, 7, FALSE))</f>
        <v/>
      </c>
      <c r="U1202" s="838" t="str">
        <f>IF(ISBLANK('6桁'!U1202)=TRUE,"",VLOOKUP(パターン表!U1202, 'パターン別掛け率（入力）'!$C$3:$I$302, 7, FALSE))</f>
        <v/>
      </c>
      <c r="V1202" s="83"/>
      <c r="X1202" s="4"/>
    </row>
    <row r="1203" spans="2:27" ht="20.25" customHeight="1">
      <c r="B1203" s="830"/>
      <c r="C1203" s="831"/>
      <c r="D1203" s="831"/>
      <c r="E1203" s="831"/>
      <c r="F1203" s="831"/>
      <c r="G1203" s="832"/>
      <c r="H1203" s="757" t="s">
        <v>280</v>
      </c>
      <c r="I1203" s="758"/>
      <c r="J1203" s="758"/>
      <c r="K1203" s="758"/>
      <c r="L1203" s="759"/>
      <c r="M1203" s="716"/>
      <c r="N1203" s="717"/>
      <c r="O1203" s="717"/>
      <c r="P1203" s="717"/>
      <c r="Q1203" s="718"/>
      <c r="R1203" s="836">
        <f>IF(ISBLANK('6桁'!R1203)=TRUE,"",VLOOKUP(パターン表!R1203, 'パターン別掛け率（入力）'!$C$3:$I$302, 7, FALSE))</f>
        <v>100</v>
      </c>
      <c r="S1203" s="837" t="str">
        <f>IF(ISBLANK('6桁'!S1203)=TRUE,"",VLOOKUP(パターン表!S1203, 'パターン別掛け率（入力）'!$C$3:$I$302, 7, FALSE))</f>
        <v/>
      </c>
      <c r="T1203" s="837" t="str">
        <f>IF(ISBLANK('6桁'!T1203)=TRUE,"",VLOOKUP(パターン表!T1203, 'パターン別掛け率（入力）'!$C$3:$I$302, 7, FALSE))</f>
        <v/>
      </c>
      <c r="U1203" s="838" t="str">
        <f>IF(ISBLANK('6桁'!U1203)=TRUE,"",VLOOKUP(パターン表!U1203, 'パターン別掛け率（入力）'!$C$3:$I$302, 7, FALSE))</f>
        <v/>
      </c>
      <c r="V1203" s="83"/>
      <c r="X1203" s="4"/>
    </row>
    <row r="1204" spans="2:27" ht="20.25" customHeight="1">
      <c r="B1204" s="806"/>
      <c r="C1204" s="807"/>
      <c r="D1204" s="807"/>
      <c r="E1204" s="807"/>
      <c r="F1204" s="807"/>
      <c r="G1204" s="808"/>
      <c r="H1204" s="806" t="s">
        <v>530</v>
      </c>
      <c r="I1204" s="807"/>
      <c r="J1204" s="807"/>
      <c r="K1204" s="807"/>
      <c r="L1204" s="808"/>
      <c r="M1204" s="806" t="s">
        <v>590</v>
      </c>
      <c r="N1204" s="807"/>
      <c r="O1204" s="807"/>
      <c r="P1204" s="807"/>
      <c r="Q1204" s="808"/>
      <c r="R1204" s="845">
        <f>IF(ISBLANK('6桁'!R1204)=TRUE,"",VLOOKUP(パターン表!R1204, 'パターン別掛け率（入力）'!$C$3:$I$302, 7, FALSE))</f>
        <v>100</v>
      </c>
      <c r="S1204" s="846" t="str">
        <f>IF(ISBLANK('6桁'!S1204)=TRUE,"",VLOOKUP(パターン表!S1204, 'パターン別掛け率（入力）'!$C$3:$I$302, 7, FALSE))</f>
        <v/>
      </c>
      <c r="T1204" s="846" t="str">
        <f>IF(ISBLANK('6桁'!T1204)=TRUE,"",VLOOKUP(パターン表!T1204, 'パターン別掛け率（入力）'!$C$3:$I$302, 7, FALSE))</f>
        <v/>
      </c>
      <c r="U1204" s="847" t="str">
        <f>IF(ISBLANK('6桁'!U1204)=TRUE,"",VLOOKUP(パターン表!U1204, 'パターン別掛け率（入力）'!$C$3:$I$302, 7, FALSE))</f>
        <v/>
      </c>
      <c r="V1204" s="83"/>
      <c r="X1204" s="4"/>
    </row>
    <row r="1205" spans="2:27" ht="20.25" customHeight="1">
      <c r="B1205" s="842" t="s">
        <v>1000</v>
      </c>
      <c r="C1205" s="843"/>
      <c r="D1205" s="843"/>
      <c r="E1205" s="843"/>
      <c r="F1205" s="843"/>
      <c r="G1205" s="844"/>
      <c r="H1205" s="842" t="s">
        <v>992</v>
      </c>
      <c r="I1205" s="843"/>
      <c r="J1205" s="843"/>
      <c r="K1205" s="843"/>
      <c r="L1205" s="844"/>
      <c r="M1205" s="810" t="s">
        <v>999</v>
      </c>
      <c r="N1205" s="811"/>
      <c r="O1205" s="811"/>
      <c r="P1205" s="811"/>
      <c r="Q1205" s="812"/>
      <c r="R1205" s="833">
        <f>IF(ISBLANK('6桁'!R1205)=TRUE,"",VLOOKUP(パターン表!R1205, 'パターン別掛け率（入力）'!$C$3:$I$302, 7, FALSE))</f>
        <v>100</v>
      </c>
      <c r="S1205" s="834" t="str">
        <f>IF(ISBLANK('6桁'!S1205)=TRUE,"",VLOOKUP(パターン表!S1205, 'パターン別掛け率（入力）'!$C$3:$I$302, 7, FALSE))</f>
        <v/>
      </c>
      <c r="T1205" s="834" t="str">
        <f>IF(ISBLANK('6桁'!T1205)=TRUE,"",VLOOKUP(パターン表!T1205, 'パターン別掛け率（入力）'!$C$3:$I$302, 7, FALSE))</f>
        <v/>
      </c>
      <c r="U1205" s="835" t="str">
        <f>IF(ISBLANK('6桁'!U1205)=TRUE,"",VLOOKUP(パターン表!U1205, 'パターン別掛け率（入力）'!$C$3:$I$302, 7, FALSE))</f>
        <v/>
      </c>
      <c r="V1205" s="83"/>
      <c r="X1205" s="4"/>
    </row>
    <row r="1206" spans="2:27" ht="20.25" customHeight="1">
      <c r="B1206" s="806"/>
      <c r="C1206" s="807"/>
      <c r="D1206" s="807"/>
      <c r="E1206" s="807"/>
      <c r="F1206" s="807"/>
      <c r="G1206" s="808"/>
      <c r="H1206" s="806"/>
      <c r="I1206" s="807"/>
      <c r="J1206" s="807"/>
      <c r="K1206" s="807"/>
      <c r="L1206" s="808"/>
      <c r="M1206" s="806" t="s">
        <v>1001</v>
      </c>
      <c r="N1206" s="807"/>
      <c r="O1206" s="807"/>
      <c r="P1206" s="807"/>
      <c r="Q1206" s="808"/>
      <c r="R1206" s="845">
        <f>IF(ISBLANK('6桁'!R1206)=TRUE,"",VLOOKUP(パターン表!R1206, 'パターン別掛け率（入力）'!$C$3:$I$302, 7, FALSE))</f>
        <v>100</v>
      </c>
      <c r="S1206" s="846" t="str">
        <f>IF(ISBLANK('6桁'!S1206)=TRUE,"",VLOOKUP(パターン表!S1206, 'パターン別掛け率（入力）'!$C$3:$I$302, 7, FALSE))</f>
        <v/>
      </c>
      <c r="T1206" s="846" t="str">
        <f>IF(ISBLANK('6桁'!T1206)=TRUE,"",VLOOKUP(パターン表!T1206, 'パターン別掛け率（入力）'!$C$3:$I$302, 7, FALSE))</f>
        <v/>
      </c>
      <c r="U1206" s="847" t="str">
        <f>IF(ISBLANK('6桁'!U1206)=TRUE,"",VLOOKUP(パターン表!U1206, 'パターン別掛け率（入力）'!$C$3:$I$302, 7, FALSE))</f>
        <v/>
      </c>
      <c r="V1206" s="83"/>
      <c r="X1206" s="4"/>
    </row>
    <row r="1207" spans="2:27" ht="20.25" customHeight="1">
      <c r="B1207" s="842" t="s">
        <v>1370</v>
      </c>
      <c r="C1207" s="843"/>
      <c r="D1207" s="843"/>
      <c r="E1207" s="843"/>
      <c r="F1207" s="843"/>
      <c r="G1207" s="844"/>
      <c r="H1207" s="716" t="s">
        <v>993</v>
      </c>
      <c r="I1207" s="717"/>
      <c r="J1207" s="717"/>
      <c r="K1207" s="717"/>
      <c r="L1207" s="718"/>
      <c r="M1207" s="830" t="s">
        <v>1373</v>
      </c>
      <c r="N1207" s="831"/>
      <c r="O1207" s="831"/>
      <c r="P1207" s="831"/>
      <c r="Q1207" s="832"/>
      <c r="R1207" s="923">
        <f>IF(ISBLANK('6桁'!R1207)=TRUE,"",VLOOKUP(パターン表!R1207, 'パターン別掛け率（入力）'!$C$3:$I$302, 7, FALSE))</f>
        <v>100</v>
      </c>
      <c r="S1207" s="575" t="str">
        <f>IF(ISBLANK('6桁'!S1207)=TRUE,"",VLOOKUP(パターン表!S1207, 'パターン別掛け率（入力）'!$C$3:$I$302, 7, FALSE))</f>
        <v/>
      </c>
      <c r="T1207" s="575" t="str">
        <f>IF(ISBLANK('6桁'!T1207)=TRUE,"",VLOOKUP(パターン表!T1207, 'パターン別掛け率（入力）'!$C$3:$I$302, 7, FALSE))</f>
        <v/>
      </c>
      <c r="U1207" s="924" t="str">
        <f>IF(ISBLANK('6桁'!U1207)=TRUE,"",VLOOKUP(パターン表!U1207, 'パターン別掛け率（入力）'!$C$3:$I$302, 7, FALSE))</f>
        <v/>
      </c>
      <c r="V1207" s="83"/>
      <c r="X1207" s="4"/>
    </row>
    <row r="1208" spans="2:27" ht="20.25" customHeight="1">
      <c r="B1208" s="830"/>
      <c r="C1208" s="831"/>
      <c r="D1208" s="831"/>
      <c r="E1208" s="831"/>
      <c r="F1208" s="831"/>
      <c r="G1208" s="832"/>
      <c r="H1208" s="757" t="s">
        <v>1371</v>
      </c>
      <c r="I1208" s="758"/>
      <c r="J1208" s="758"/>
      <c r="K1208" s="758"/>
      <c r="L1208" s="759"/>
      <c r="M1208" s="716"/>
      <c r="N1208" s="717"/>
      <c r="O1208" s="717"/>
      <c r="P1208" s="717"/>
      <c r="Q1208" s="718"/>
      <c r="R1208" s="836">
        <f>IF(ISBLANK('6桁'!R1208)=TRUE,"",VLOOKUP(パターン表!R1208, 'パターン別掛け率（入力）'!$C$3:$I$302, 7, FALSE))</f>
        <v>100</v>
      </c>
      <c r="S1208" s="837" t="str">
        <f>IF(ISBLANK('6桁'!S1208)=TRUE,"",VLOOKUP(パターン表!S1208, 'パターン別掛け率（入力）'!$C$3:$I$302, 7, FALSE))</f>
        <v/>
      </c>
      <c r="T1208" s="837" t="str">
        <f>IF(ISBLANK('6桁'!T1208)=TRUE,"",VLOOKUP(パターン表!T1208, 'パターン別掛け率（入力）'!$C$3:$I$302, 7, FALSE))</f>
        <v/>
      </c>
      <c r="U1208" s="838" t="str">
        <f>IF(ISBLANK('6桁'!U1208)=TRUE,"",VLOOKUP(パターン表!U1208, 'パターン別掛け率（入力）'!$C$3:$I$302, 7, FALSE))</f>
        <v/>
      </c>
      <c r="V1208" s="83"/>
      <c r="X1208" s="4"/>
    </row>
    <row r="1209" spans="2:27" ht="20.25" customHeight="1">
      <c r="B1209" s="830"/>
      <c r="C1209" s="831"/>
      <c r="D1209" s="831"/>
      <c r="E1209" s="831"/>
      <c r="F1209" s="831"/>
      <c r="G1209" s="832"/>
      <c r="H1209" s="757" t="s">
        <v>1372</v>
      </c>
      <c r="I1209" s="758"/>
      <c r="J1209" s="758"/>
      <c r="K1209" s="758"/>
      <c r="L1209" s="759"/>
      <c r="M1209" s="757" t="s">
        <v>1374</v>
      </c>
      <c r="N1209" s="758"/>
      <c r="O1209" s="758"/>
      <c r="P1209" s="758"/>
      <c r="Q1209" s="759"/>
      <c r="R1209" s="836">
        <f>IF(ISBLANK('6桁'!R1209)=TRUE,"",VLOOKUP(パターン表!R1209, 'パターン別掛け率（入力）'!$C$3:$I$302, 7, FALSE))</f>
        <v>100</v>
      </c>
      <c r="S1209" s="837" t="str">
        <f>IF(ISBLANK('6桁'!S1209)=TRUE,"",VLOOKUP(パターン表!S1209, 'パターン別掛け率（入力）'!$C$3:$I$302, 7, FALSE))</f>
        <v/>
      </c>
      <c r="T1209" s="837" t="str">
        <f>IF(ISBLANK('6桁'!T1209)=TRUE,"",VLOOKUP(パターン表!T1209, 'パターン別掛け率（入力）'!$C$3:$I$302, 7, FALSE))</f>
        <v/>
      </c>
      <c r="U1209" s="838" t="str">
        <f>IF(ISBLANK('6桁'!U1209)=TRUE,"",VLOOKUP(パターン表!U1209, 'パターン別掛け率（入力）'!$C$3:$I$302, 7, FALSE))</f>
        <v/>
      </c>
      <c r="V1209" s="83"/>
      <c r="X1209" s="4"/>
    </row>
    <row r="1210" spans="2:27" ht="20.25" customHeight="1" thickBot="1">
      <c r="B1210" s="781"/>
      <c r="C1210" s="782"/>
      <c r="D1210" s="782"/>
      <c r="E1210" s="782"/>
      <c r="F1210" s="782"/>
      <c r="G1210" s="783"/>
      <c r="H1210" s="725" t="s">
        <v>2150</v>
      </c>
      <c r="I1210" s="726"/>
      <c r="J1210" s="726"/>
      <c r="K1210" s="726"/>
      <c r="L1210" s="727"/>
      <c r="M1210" s="725"/>
      <c r="N1210" s="726"/>
      <c r="O1210" s="726"/>
      <c r="P1210" s="726"/>
      <c r="Q1210" s="727"/>
      <c r="R1210" s="889">
        <f>IF(ISBLANK('6桁'!R1210)=TRUE,"",VLOOKUP(パターン表!R1210, 'パターン別掛け率（入力）'!$C$3:$I$302, 7, FALSE))</f>
        <v>100</v>
      </c>
      <c r="S1210" s="890" t="str">
        <f>IF(ISBLANK('6桁'!S1210)=TRUE,"",VLOOKUP(パターン表!S1210, 'パターン別掛け率（入力）'!$C$3:$I$302, 7, FALSE))</f>
        <v/>
      </c>
      <c r="T1210" s="890" t="str">
        <f>IF(ISBLANK('6桁'!T1210)=TRUE,"",VLOOKUP(パターン表!T1210, 'パターン別掛け率（入力）'!$C$3:$I$302, 7, FALSE))</f>
        <v/>
      </c>
      <c r="U1210" s="891" t="str">
        <f>IF(ISBLANK('6桁'!U1210)=TRUE,"",VLOOKUP(パターン表!U1210, 'パターン別掛け率（入力）'!$C$3:$I$302, 7, FALSE))</f>
        <v/>
      </c>
      <c r="V1210" s="83"/>
      <c r="X1210" s="4"/>
    </row>
    <row r="1211" spans="2:27" ht="36.75" customHeight="1">
      <c r="B1211" s="588" t="s">
        <v>2149</v>
      </c>
      <c r="C1211" s="588"/>
      <c r="D1211" s="588"/>
      <c r="E1211" s="588"/>
      <c r="F1211" s="588"/>
      <c r="G1211" s="588"/>
      <c r="H1211" s="588"/>
      <c r="I1211" s="588"/>
      <c r="J1211" s="588"/>
      <c r="K1211" s="588"/>
      <c r="L1211" s="588"/>
      <c r="M1211" s="588"/>
      <c r="N1211" s="588"/>
      <c r="O1211" s="588"/>
      <c r="P1211" s="588"/>
      <c r="Q1211" s="588"/>
      <c r="R1211" s="588"/>
      <c r="S1211" s="588"/>
      <c r="T1211" s="588"/>
      <c r="U1211" s="588"/>
      <c r="V1211" s="82"/>
      <c r="W1211" s="24"/>
      <c r="X1211" s="82"/>
      <c r="Y1211" s="24"/>
    </row>
    <row r="1212" spans="2:27" ht="13.5" customHeight="1">
      <c r="C1212" s="24"/>
      <c r="D1212" s="24"/>
      <c r="E1212" s="24"/>
      <c r="F1212" s="82"/>
      <c r="G1212" s="24"/>
      <c r="H1212" s="82"/>
      <c r="I1212" s="24"/>
      <c r="J1212" s="82"/>
      <c r="K1212" s="24"/>
      <c r="L1212" s="82"/>
      <c r="M1212" s="24"/>
      <c r="N1212" s="82"/>
      <c r="O1212" s="24"/>
      <c r="P1212" s="82"/>
      <c r="Q1212" s="24"/>
      <c r="R1212" s="82"/>
      <c r="S1212" s="24"/>
      <c r="T1212" s="82"/>
      <c r="U1212" s="24"/>
      <c r="V1212" s="82"/>
      <c r="W1212" s="24"/>
      <c r="X1212" s="82"/>
      <c r="Y1212" s="24"/>
    </row>
    <row r="1213" spans="2:27" s="38" customFormat="1" ht="14.25" customHeight="1" thickBot="1">
      <c r="F1213" s="84"/>
      <c r="H1213" s="84"/>
      <c r="J1213" s="84"/>
      <c r="L1213" s="84"/>
      <c r="N1213" s="84"/>
      <c r="P1213" s="84"/>
      <c r="R1213" s="84"/>
      <c r="T1213" s="84"/>
      <c r="V1213" s="84"/>
      <c r="X1213" s="84"/>
    </row>
    <row r="1214" spans="2:27" ht="23.25" customHeight="1" thickTop="1" thickBot="1">
      <c r="B1214" s="518" t="s">
        <v>692</v>
      </c>
      <c r="C1214" s="519"/>
      <c r="D1214" s="519"/>
      <c r="E1214" s="519"/>
      <c r="F1214" s="519"/>
      <c r="G1214" s="519"/>
      <c r="H1214" s="519"/>
      <c r="I1214" s="519"/>
      <c r="J1214" s="519"/>
      <c r="K1214" s="519"/>
      <c r="L1214" s="519"/>
      <c r="M1214" s="519"/>
      <c r="N1214" s="519"/>
      <c r="O1214" s="519"/>
      <c r="P1214" s="519"/>
      <c r="Q1214" s="519"/>
      <c r="R1214" s="519"/>
      <c r="S1214" s="519"/>
      <c r="T1214" s="519"/>
      <c r="U1214" s="519"/>
      <c r="V1214" s="519"/>
      <c r="W1214" s="519"/>
      <c r="X1214" s="519"/>
      <c r="Y1214" s="519"/>
      <c r="Z1214" s="519"/>
      <c r="AA1214" s="520"/>
    </row>
    <row r="1215" spans="2:27" ht="14.25" customHeight="1" thickTop="1" thickBot="1">
      <c r="B1215" s="24"/>
      <c r="C1215" s="24"/>
      <c r="D1215" s="24"/>
      <c r="E1215" s="24"/>
      <c r="F1215" s="82"/>
      <c r="G1215" s="24"/>
      <c r="H1215" s="82"/>
      <c r="I1215" s="24"/>
      <c r="J1215" s="82"/>
      <c r="K1215" s="24"/>
      <c r="L1215" s="82"/>
      <c r="M1215" s="24"/>
      <c r="N1215" s="82"/>
      <c r="O1215" s="24"/>
      <c r="P1215" s="82"/>
      <c r="Q1215" s="24"/>
      <c r="R1215" s="82"/>
      <c r="S1215" s="24"/>
      <c r="T1215" s="82"/>
      <c r="U1215" s="24"/>
      <c r="V1215" s="82"/>
      <c r="W1215" s="24"/>
      <c r="X1215" s="82"/>
      <c r="Y1215" s="24"/>
    </row>
    <row r="1216" spans="2:27" ht="20.100000000000001" customHeight="1" thickBot="1">
      <c r="B1216" s="531" t="s">
        <v>453</v>
      </c>
      <c r="C1216" s="532"/>
      <c r="D1216" s="532"/>
      <c r="E1216" s="532"/>
      <c r="F1216" s="532"/>
      <c r="G1216" s="532"/>
      <c r="H1216" s="532"/>
      <c r="I1216" s="532"/>
      <c r="J1216" s="532"/>
      <c r="K1216" s="532"/>
      <c r="L1216" s="532"/>
      <c r="M1216" s="532"/>
      <c r="N1216" s="532"/>
      <c r="O1216" s="532"/>
      <c r="P1216" s="532"/>
      <c r="Q1216" s="532"/>
      <c r="R1216" s="532"/>
      <c r="S1216" s="532"/>
      <c r="T1216" s="532"/>
      <c r="U1216" s="532"/>
      <c r="V1216" s="533"/>
      <c r="X1216" s="4"/>
    </row>
    <row r="1217" spans="2:24" ht="15" customHeight="1" thickBot="1">
      <c r="B1217" s="709" t="s">
        <v>42</v>
      </c>
      <c r="C1217" s="710" t="s">
        <v>0</v>
      </c>
      <c r="D1217" s="710" t="s">
        <v>524</v>
      </c>
      <c r="E1217" s="710"/>
      <c r="F1217" s="710"/>
      <c r="G1217" s="710"/>
      <c r="H1217" s="710" t="s">
        <v>491</v>
      </c>
      <c r="I1217" s="710"/>
      <c r="J1217" s="710"/>
      <c r="K1217" s="710"/>
      <c r="L1217" s="710"/>
      <c r="M1217" s="710"/>
      <c r="N1217" s="710"/>
      <c r="O1217" s="710"/>
      <c r="P1217" s="710" t="s">
        <v>43</v>
      </c>
      <c r="Q1217" s="710"/>
      <c r="R1217" s="710"/>
      <c r="S1217" s="710"/>
      <c r="T1217" s="710"/>
      <c r="U1217" s="710"/>
      <c r="V1217" s="710"/>
      <c r="X1217" s="4"/>
    </row>
    <row r="1218" spans="2:24" ht="15" customHeight="1" thickBot="1">
      <c r="B1218" s="709"/>
      <c r="C1218" s="710"/>
      <c r="D1218" s="710"/>
      <c r="E1218" s="710"/>
      <c r="F1218" s="710"/>
      <c r="G1218" s="710"/>
      <c r="H1218" s="710"/>
      <c r="I1218" s="710"/>
      <c r="J1218" s="710"/>
      <c r="K1218" s="710"/>
      <c r="L1218" s="710"/>
      <c r="M1218" s="710"/>
      <c r="N1218" s="710"/>
      <c r="O1218" s="710"/>
      <c r="P1218" s="710"/>
      <c r="Q1218" s="710"/>
      <c r="R1218" s="710"/>
      <c r="S1218" s="710"/>
      <c r="T1218" s="710"/>
      <c r="U1218" s="710"/>
      <c r="V1218" s="710"/>
      <c r="X1218" s="4"/>
    </row>
    <row r="1219" spans="2:24" ht="24" customHeight="1" thickBot="1">
      <c r="B1219" s="77">
        <v>18</v>
      </c>
      <c r="C1219" s="78">
        <v>40</v>
      </c>
      <c r="D1219" s="893" t="s">
        <v>639</v>
      </c>
      <c r="E1219" s="894"/>
      <c r="F1219" s="894"/>
      <c r="G1219" s="895"/>
      <c r="H1219" s="893" t="s">
        <v>642</v>
      </c>
      <c r="I1219" s="894"/>
      <c r="J1219" s="894"/>
      <c r="K1219" s="895"/>
      <c r="L1219" s="531">
        <f>IF(ISBLANK('6桁'!L1219)=TRUE,"",VLOOKUP(パターン表!L1219, 'パターン別掛け率（入力）'!$C$3:$I$302, 7, FALSE))</f>
        <v>100</v>
      </c>
      <c r="M1219" s="532" t="str">
        <f>IF(ISBLANK('6桁'!M1219)=TRUE,"",VLOOKUP(パターン表!M1219, 'パターン別掛け率（入力）'!$C$3:$I$302, 7, FALSE))</f>
        <v/>
      </c>
      <c r="N1219" s="532" t="str">
        <f>IF(ISBLANK('6桁'!N1219)=TRUE,"",VLOOKUP(パターン表!N1219, 'パターン別掛け率（入力）'!$C$3:$I$302, 7, FALSE))</f>
        <v/>
      </c>
      <c r="O1219" s="533" t="str">
        <f>IF(ISBLANK('6桁'!O1219)=TRUE,"",VLOOKUP(パターン表!O1219, 'パターン別掛け率（入力）'!$C$3:$I$302, 7, FALSE))</f>
        <v/>
      </c>
      <c r="P1219" s="896" t="s">
        <v>647</v>
      </c>
      <c r="Q1219" s="897"/>
      <c r="R1219" s="897"/>
      <c r="S1219" s="897"/>
      <c r="T1219" s="897"/>
      <c r="U1219" s="897"/>
      <c r="V1219" s="898"/>
      <c r="X1219" s="4"/>
    </row>
    <row r="1220" spans="2:24" ht="24" customHeight="1">
      <c r="B1220" s="731">
        <v>17</v>
      </c>
      <c r="C1220" s="772">
        <v>45</v>
      </c>
      <c r="D1220" s="800" t="s">
        <v>879</v>
      </c>
      <c r="E1220" s="801"/>
      <c r="F1220" s="801"/>
      <c r="G1220" s="802"/>
      <c r="H1220" s="800" t="s">
        <v>642</v>
      </c>
      <c r="I1220" s="801"/>
      <c r="J1220" s="801"/>
      <c r="K1220" s="802"/>
      <c r="L1220" s="839">
        <f>IF(ISBLANK('6桁'!L1220)=TRUE,"",VLOOKUP(パターン表!L1220, 'パターン別掛け率（入力）'!$C$3:$I$302, 7, FALSE))</f>
        <v>100</v>
      </c>
      <c r="M1220" s="840" t="str">
        <f>IF(ISBLANK('6桁'!M1220)=TRUE,"",VLOOKUP(パターン表!M1220, 'パターン別掛け率（入力）'!$C$3:$I$302, 7, FALSE))</f>
        <v/>
      </c>
      <c r="N1220" s="840" t="str">
        <f>IF(ISBLANK('6桁'!N1220)=TRUE,"",VLOOKUP(パターン表!N1220, 'パターン別掛け率（入力）'!$C$3:$I$302, 7, FALSE))</f>
        <v/>
      </c>
      <c r="O1220" s="841" t="str">
        <f>IF(ISBLANK('6桁'!O1220)=TRUE,"",VLOOKUP(パターン表!O1220, 'パターン別掛け率（入力）'!$C$3:$I$302, 7, FALSE))</f>
        <v/>
      </c>
      <c r="P1220" s="905" t="s">
        <v>647</v>
      </c>
      <c r="Q1220" s="906"/>
      <c r="R1220" s="906"/>
      <c r="S1220" s="906"/>
      <c r="T1220" s="906"/>
      <c r="U1220" s="906"/>
      <c r="V1220" s="907"/>
      <c r="X1220" s="4"/>
    </row>
    <row r="1221" spans="2:24" ht="24" customHeight="1">
      <c r="B1221" s="732"/>
      <c r="C1221" s="752"/>
      <c r="D1221" s="757" t="s">
        <v>640</v>
      </c>
      <c r="E1221" s="758"/>
      <c r="F1221" s="758"/>
      <c r="G1221" s="759"/>
      <c r="H1221" s="757" t="s">
        <v>642</v>
      </c>
      <c r="I1221" s="758"/>
      <c r="J1221" s="758"/>
      <c r="K1221" s="759"/>
      <c r="L1221" s="836">
        <f>IF(ISBLANK('6桁'!L1221)=TRUE,"",VLOOKUP(パターン表!L1221, 'パターン別掛け率（入力）'!$C$3:$I$302, 7, FALSE))</f>
        <v>100</v>
      </c>
      <c r="M1221" s="837" t="str">
        <f>IF(ISBLANK('6桁'!M1221)=TRUE,"",VLOOKUP(パターン表!M1221, 'パターン別掛け率（入力）'!$C$3:$I$302, 7, FALSE))</f>
        <v/>
      </c>
      <c r="N1221" s="837" t="str">
        <f>IF(ISBLANK('6桁'!N1221)=TRUE,"",VLOOKUP(パターン表!N1221, 'パターン別掛け率（入力）'!$C$3:$I$302, 7, FALSE))</f>
        <v/>
      </c>
      <c r="O1221" s="838" t="str">
        <f>IF(ISBLANK('6桁'!O1221)=TRUE,"",VLOOKUP(パターン表!O1221, 'パターン別掛け率（入力）'!$C$3:$I$302, 7, FALSE))</f>
        <v/>
      </c>
      <c r="P1221" s="899" t="s">
        <v>647</v>
      </c>
      <c r="Q1221" s="900"/>
      <c r="R1221" s="900"/>
      <c r="S1221" s="900"/>
      <c r="T1221" s="900"/>
      <c r="U1221" s="900"/>
      <c r="V1221" s="901"/>
      <c r="X1221" s="4"/>
    </row>
    <row r="1222" spans="2:24" ht="24" customHeight="1">
      <c r="B1222" s="732"/>
      <c r="C1222" s="774"/>
      <c r="D1222" s="766" t="s">
        <v>880</v>
      </c>
      <c r="E1222" s="767"/>
      <c r="F1222" s="767"/>
      <c r="G1222" s="768"/>
      <c r="H1222" s="766" t="s">
        <v>643</v>
      </c>
      <c r="I1222" s="767"/>
      <c r="J1222" s="767"/>
      <c r="K1222" s="768"/>
      <c r="L1222" s="827">
        <f>IF(ISBLANK('6桁'!L1222)=TRUE,"",VLOOKUP(パターン表!L1222, 'パターン別掛け率（入力）'!$C$3:$I$302, 7, FALSE))</f>
        <v>100</v>
      </c>
      <c r="M1222" s="828" t="str">
        <f>IF(ISBLANK('6桁'!M1222)=TRUE,"",VLOOKUP(パターン表!M1222, 'パターン別掛け率（入力）'!$C$3:$I$302, 7, FALSE))</f>
        <v/>
      </c>
      <c r="N1222" s="828" t="str">
        <f>IF(ISBLANK('6桁'!N1222)=TRUE,"",VLOOKUP(パターン表!N1222, 'パターン別掛け率（入力）'!$C$3:$I$302, 7, FALSE))</f>
        <v/>
      </c>
      <c r="O1222" s="829" t="str">
        <f>IF(ISBLANK('6桁'!O1222)=TRUE,"",VLOOKUP(パターン表!O1222, 'パターン別掛け率（入力）'!$C$3:$I$302, 7, FALSE))</f>
        <v/>
      </c>
      <c r="P1222" s="902" t="s">
        <v>648</v>
      </c>
      <c r="Q1222" s="903"/>
      <c r="R1222" s="903"/>
      <c r="S1222" s="903"/>
      <c r="T1222" s="903"/>
      <c r="U1222" s="903"/>
      <c r="V1222" s="904"/>
      <c r="X1222" s="4"/>
    </row>
    <row r="1223" spans="2:24" ht="24" customHeight="1" thickBot="1">
      <c r="B1223" s="733"/>
      <c r="C1223" s="340">
        <v>55</v>
      </c>
      <c r="D1223" s="778" t="s">
        <v>881</v>
      </c>
      <c r="E1223" s="779"/>
      <c r="F1223" s="779"/>
      <c r="G1223" s="780"/>
      <c r="H1223" s="778" t="s">
        <v>644</v>
      </c>
      <c r="I1223" s="779"/>
      <c r="J1223" s="779"/>
      <c r="K1223" s="780"/>
      <c r="L1223" s="854">
        <f>IF(ISBLANK('6桁'!L1223)=TRUE,"",VLOOKUP(パターン表!L1223, 'パターン別掛け率（入力）'!$C$3:$I$302, 7, FALSE))</f>
        <v>100</v>
      </c>
      <c r="M1223" s="855" t="str">
        <f>IF(ISBLANK('6桁'!M1223)=TRUE,"",VLOOKUP(パターン表!M1223, 'パターン別掛け率（入力）'!$C$3:$I$302, 7, FALSE))</f>
        <v/>
      </c>
      <c r="N1223" s="855" t="str">
        <f>IF(ISBLANK('6桁'!N1223)=TRUE,"",VLOOKUP(パターン表!N1223, 'パターン別掛け率（入力）'!$C$3:$I$302, 7, FALSE))</f>
        <v/>
      </c>
      <c r="O1223" s="856" t="str">
        <f>IF(ISBLANK('6桁'!O1223)=TRUE,"",VLOOKUP(パターン表!O1223, 'パターン別掛け率（入力）'!$C$3:$I$302, 7, FALSE))</f>
        <v/>
      </c>
      <c r="P1223" s="925" t="s">
        <v>649</v>
      </c>
      <c r="Q1223" s="926"/>
      <c r="R1223" s="926"/>
      <c r="S1223" s="926"/>
      <c r="T1223" s="926"/>
      <c r="U1223" s="926"/>
      <c r="V1223" s="927"/>
      <c r="X1223" s="4"/>
    </row>
    <row r="1224" spans="2:24" ht="61.5" customHeight="1" thickBot="1">
      <c r="B1224" s="77">
        <v>16</v>
      </c>
      <c r="C1224" s="78">
        <v>55</v>
      </c>
      <c r="D1224" s="893" t="s">
        <v>641</v>
      </c>
      <c r="E1224" s="894"/>
      <c r="F1224" s="894"/>
      <c r="G1224" s="895"/>
      <c r="H1224" s="893" t="s">
        <v>645</v>
      </c>
      <c r="I1224" s="894"/>
      <c r="J1224" s="894"/>
      <c r="K1224" s="895"/>
      <c r="L1224" s="531">
        <f>IF(ISBLANK('6桁'!L1224)=TRUE,"",VLOOKUP(パターン表!L1224, 'パターン別掛け率（入力）'!$C$3:$I$302, 7, FALSE))</f>
        <v>100</v>
      </c>
      <c r="M1224" s="532" t="str">
        <f>IF(ISBLANK('6桁'!M1224)=TRUE,"",VLOOKUP(パターン表!M1224, 'パターン別掛け率（入力）'!$C$3:$I$302, 7, FALSE))</f>
        <v/>
      </c>
      <c r="N1224" s="532" t="str">
        <f>IF(ISBLANK('6桁'!N1224)=TRUE,"",VLOOKUP(パターン表!N1224, 'パターン別掛け率（入力）'!$C$3:$I$302, 7, FALSE))</f>
        <v/>
      </c>
      <c r="O1224" s="533" t="str">
        <f>IF(ISBLANK('6桁'!O1224)=TRUE,"",VLOOKUP(パターン表!O1224, 'パターン別掛け率（入力）'!$C$3:$I$302, 7, FALSE))</f>
        <v/>
      </c>
      <c r="P1224" s="896" t="s">
        <v>1002</v>
      </c>
      <c r="Q1224" s="897"/>
      <c r="R1224" s="897"/>
      <c r="S1224" s="897"/>
      <c r="T1224" s="897"/>
      <c r="U1224" s="897"/>
      <c r="V1224" s="898"/>
      <c r="X1224" s="4"/>
    </row>
    <row r="1225" spans="2:24" ht="61.5" customHeight="1" thickBot="1">
      <c r="B1225" s="77">
        <v>15</v>
      </c>
      <c r="C1225" s="78">
        <v>65</v>
      </c>
      <c r="D1225" s="893" t="s">
        <v>882</v>
      </c>
      <c r="E1225" s="894"/>
      <c r="F1225" s="894"/>
      <c r="G1225" s="895"/>
      <c r="H1225" s="893" t="s">
        <v>646</v>
      </c>
      <c r="I1225" s="894"/>
      <c r="J1225" s="894"/>
      <c r="K1225" s="895"/>
      <c r="L1225" s="531">
        <f>IF(ISBLANK('6桁'!L1225)=TRUE,"",VLOOKUP(パターン表!L1225, 'パターン別掛け率（入力）'!$C$3:$I$302, 7, FALSE))</f>
        <v>100</v>
      </c>
      <c r="M1225" s="532" t="str">
        <f>IF(ISBLANK('6桁'!M1225)=TRUE,"",VLOOKUP(パターン表!M1225, 'パターン別掛け率（入力）'!$C$3:$I$302, 7, FALSE))</f>
        <v/>
      </c>
      <c r="N1225" s="532" t="str">
        <f>IF(ISBLANK('6桁'!N1225)=TRUE,"",VLOOKUP(パターン表!N1225, 'パターン別掛け率（入力）'!$C$3:$I$302, 7, FALSE))</f>
        <v/>
      </c>
      <c r="O1225" s="533" t="str">
        <f>IF(ISBLANK('6桁'!O1225)=TRUE,"",VLOOKUP(パターン表!O1225, 'パターン別掛け率（入力）'!$C$3:$I$302, 7, FALSE))</f>
        <v/>
      </c>
      <c r="P1225" s="896" t="s">
        <v>1003</v>
      </c>
      <c r="Q1225" s="897"/>
      <c r="R1225" s="897"/>
      <c r="S1225" s="897"/>
      <c r="T1225" s="897"/>
      <c r="U1225" s="897"/>
      <c r="V1225" s="898"/>
      <c r="W1225" s="137"/>
      <c r="X1225" s="4"/>
    </row>
    <row r="1226" spans="2:24" ht="69" customHeight="1">
      <c r="B1226" s="545" t="s">
        <v>1004</v>
      </c>
      <c r="C1226" s="588"/>
      <c r="D1226" s="588"/>
      <c r="E1226" s="588"/>
      <c r="F1226" s="588"/>
      <c r="G1226" s="588"/>
      <c r="H1226" s="588"/>
      <c r="I1226" s="588"/>
      <c r="J1226" s="588"/>
      <c r="K1226" s="588"/>
      <c r="L1226" s="588"/>
      <c r="M1226" s="588"/>
      <c r="N1226" s="588"/>
      <c r="O1226" s="588"/>
      <c r="P1226" s="588"/>
      <c r="Q1226" s="588"/>
      <c r="R1226" s="588"/>
      <c r="S1226" s="588"/>
      <c r="T1226" s="588"/>
      <c r="U1226" s="588"/>
      <c r="V1226" s="588"/>
      <c r="W1226" s="589"/>
      <c r="X1226" s="589"/>
    </row>
    <row r="1227" spans="2:24" ht="13.5" customHeight="1">
      <c r="C1227" s="327"/>
      <c r="D1227" s="327"/>
      <c r="E1227" s="327"/>
      <c r="N1227" s="10"/>
      <c r="O1227" s="10"/>
      <c r="P1227" s="10"/>
      <c r="Q1227" s="10"/>
    </row>
    <row r="1228" spans="2:24" ht="22.5" customHeight="1" thickBot="1">
      <c r="B1228" s="371"/>
      <c r="C1228" s="327"/>
      <c r="D1228" s="327"/>
      <c r="E1228" s="327"/>
      <c r="F1228" s="10"/>
      <c r="G1228" s="17"/>
      <c r="H1228" s="10"/>
      <c r="I1228" s="17"/>
      <c r="J1228" s="10"/>
      <c r="K1228" s="17"/>
      <c r="L1228" s="10"/>
      <c r="M1228" s="371"/>
      <c r="N1228" s="10"/>
      <c r="O1228" s="17"/>
      <c r="P1228" s="10"/>
      <c r="Q1228" s="17"/>
      <c r="R1228" s="10"/>
      <c r="S1228" s="17"/>
      <c r="T1228" s="10"/>
      <c r="U1228" s="17"/>
    </row>
    <row r="1229" spans="2:24" ht="22.5" customHeight="1" thickBot="1">
      <c r="B1229" s="908" t="s">
        <v>41</v>
      </c>
      <c r="C1229" s="622" t="s">
        <v>665</v>
      </c>
      <c r="D1229" s="623"/>
      <c r="E1229" s="624"/>
      <c r="F1229" s="531" t="s">
        <v>150</v>
      </c>
      <c r="G1229" s="532"/>
      <c r="H1229" s="532"/>
      <c r="I1229" s="532"/>
      <c r="J1229" s="532"/>
      <c r="K1229" s="532"/>
      <c r="L1229" s="532"/>
      <c r="M1229" s="533"/>
      <c r="N1229" s="531" t="s">
        <v>650</v>
      </c>
      <c r="O1229" s="532"/>
      <c r="P1229" s="532"/>
      <c r="Q1229" s="532"/>
      <c r="R1229" s="532"/>
      <c r="S1229" s="533"/>
      <c r="T1229" s="10"/>
      <c r="U1229" s="17"/>
    </row>
    <row r="1230" spans="2:24" ht="39.950000000000003" customHeight="1" thickBot="1">
      <c r="B1230" s="909"/>
      <c r="C1230" s="622" t="s">
        <v>159</v>
      </c>
      <c r="D1230" s="623"/>
      <c r="E1230" s="624"/>
      <c r="F1230" s="622" t="s">
        <v>697</v>
      </c>
      <c r="G1230" s="624"/>
      <c r="H1230" s="622" t="s">
        <v>651</v>
      </c>
      <c r="I1230" s="624"/>
      <c r="J1230" s="622" t="s">
        <v>698</v>
      </c>
      <c r="K1230" s="624"/>
      <c r="L1230" s="622" t="s">
        <v>699</v>
      </c>
      <c r="M1230" s="624"/>
      <c r="N1230" s="622" t="s">
        <v>700</v>
      </c>
      <c r="O1230" s="624"/>
      <c r="P1230" s="622" t="s">
        <v>696</v>
      </c>
      <c r="Q1230" s="624"/>
      <c r="R1230" s="622" t="s">
        <v>701</v>
      </c>
      <c r="S1230" s="624"/>
      <c r="T1230" s="10"/>
      <c r="U1230" s="17"/>
    </row>
    <row r="1231" spans="2:24" ht="22.5" customHeight="1" thickBot="1">
      <c r="B1231" s="910"/>
      <c r="C1231" s="622" t="s">
        <v>164</v>
      </c>
      <c r="D1231" s="623"/>
      <c r="E1231" s="624"/>
      <c r="F1231" s="622" t="s">
        <v>492</v>
      </c>
      <c r="G1231" s="623"/>
      <c r="H1231" s="622" t="s">
        <v>511</v>
      </c>
      <c r="I1231" s="623"/>
      <c r="J1231" s="622" t="s">
        <v>511</v>
      </c>
      <c r="K1231" s="623"/>
      <c r="L1231" s="622" t="s">
        <v>511</v>
      </c>
      <c r="M1231" s="624"/>
      <c r="N1231" s="622" t="s">
        <v>728</v>
      </c>
      <c r="O1231" s="623"/>
      <c r="P1231" s="622" t="s">
        <v>492</v>
      </c>
      <c r="Q1231" s="623"/>
      <c r="R1231" s="622" t="s">
        <v>652</v>
      </c>
      <c r="S1231" s="624"/>
      <c r="T1231" s="10"/>
      <c r="U1231" s="17"/>
    </row>
    <row r="1232" spans="2:24" ht="30" customHeight="1">
      <c r="B1232" s="562">
        <v>12</v>
      </c>
      <c r="C1232" s="498" t="s">
        <v>87</v>
      </c>
      <c r="D1232" s="606"/>
      <c r="E1232" s="499"/>
      <c r="F1232" s="14" t="str">
        <f>IF(ISBLANK('6桁'!F1232)=TRUE,"",VLOOKUP(パターン表!F1232, 'パターン別掛け率（入力）'!$C$3:$I$302, 7, FALSE))</f>
        <v/>
      </c>
      <c r="G1232" s="19">
        <f>'6桁'!G1232</f>
        <v>0</v>
      </c>
      <c r="H1232" s="12" t="str">
        <f>IF(ISBLANK('6桁'!H1232)=TRUE,"",VLOOKUP(パターン表!H1232, 'パターン別掛け率（入力）'!$C$3:$I$302, 7, FALSE))</f>
        <v/>
      </c>
      <c r="I1232" s="20">
        <f>'6桁'!I1232</f>
        <v>0</v>
      </c>
      <c r="J1232" s="14" t="str">
        <f>IF(ISBLANK('6桁'!J1232)=TRUE,"",VLOOKUP(パターン表!J1232, 'パターン別掛け率（入力）'!$C$3:$I$302, 7, FALSE))</f>
        <v/>
      </c>
      <c r="K1232" s="19">
        <f>'6桁'!K1232</f>
        <v>0</v>
      </c>
      <c r="L1232" s="12" t="str">
        <f>IF(ISBLANK('6桁'!L1232)=TRUE,"",VLOOKUP(パターン表!L1232, 'パターン別掛け率（入力）'!$C$3:$I$302, 7, FALSE))</f>
        <v/>
      </c>
      <c r="M1232" s="20">
        <f>'6桁'!M1232</f>
        <v>0</v>
      </c>
      <c r="N1232" s="12">
        <f>IF(ISBLANK('6桁'!N1232)=TRUE,"",VLOOKUP(パターン表!N1232, 'パターン別掛け率（入力）'!$C$3:$I$302, 7, FALSE))</f>
        <v>100</v>
      </c>
      <c r="O1232" s="20" t="str">
        <f>'6桁'!O1232</f>
        <v>V</v>
      </c>
      <c r="P1232" s="14" t="str">
        <f>IF(ISBLANK('6桁'!P1232)=TRUE,"",VLOOKUP(パターン表!P1232, 'パターン別掛け率（入力）'!$C$3:$I$302, 7, FALSE))</f>
        <v/>
      </c>
      <c r="Q1232" s="19">
        <f>'6桁'!Q1232</f>
        <v>0</v>
      </c>
      <c r="R1232" s="12">
        <f>IF(ISBLANK('6桁'!R1232)=TRUE,"",VLOOKUP(パターン表!R1232, 'パターン別掛け率（入力）'!$C$3:$I$302, 7, FALSE))</f>
        <v>100</v>
      </c>
      <c r="S1232" s="20" t="str">
        <f>'6桁'!S1232</f>
        <v>V</v>
      </c>
      <c r="T1232" s="10"/>
      <c r="U1232" s="17"/>
    </row>
    <row r="1233" spans="2:24" ht="30" customHeight="1">
      <c r="B1233" s="563"/>
      <c r="C1233" s="500" t="s">
        <v>351</v>
      </c>
      <c r="D1233" s="605"/>
      <c r="E1233" s="501"/>
      <c r="F1233" s="14" t="str">
        <f>IF(ISBLANK('6桁'!F1233)=TRUE,"",VLOOKUP(パターン表!F1233, 'パターン別掛け率（入力）'!$C$3:$I$302, 7, FALSE))</f>
        <v/>
      </c>
      <c r="G1233" s="19">
        <f>'6桁'!G1233</f>
        <v>0</v>
      </c>
      <c r="H1233" s="12">
        <f>IF(ISBLANK('6桁'!H1233)=TRUE,"",VLOOKUP(パターン表!H1233, 'パターン別掛け率（入力）'!$C$3:$I$302, 7, FALSE))</f>
        <v>100</v>
      </c>
      <c r="I1233" s="20" t="str">
        <f>'6桁'!I1233</f>
        <v>S</v>
      </c>
      <c r="J1233" s="14" t="str">
        <f>IF(ISBLANK('6桁'!J1233)=TRUE,"",VLOOKUP(パターン表!J1233, 'パターン別掛け率（入力）'!$C$3:$I$302, 7, FALSE))</f>
        <v/>
      </c>
      <c r="K1233" s="19">
        <f>'6桁'!K1233</f>
        <v>0</v>
      </c>
      <c r="L1233" s="12" t="str">
        <f>IF(ISBLANK('6桁'!L1233)=TRUE,"",VLOOKUP(パターン表!L1233, 'パターン別掛け率（入力）'!$C$3:$I$302, 7, FALSE))</f>
        <v/>
      </c>
      <c r="M1233" s="20">
        <f>'6桁'!M1233</f>
        <v>0</v>
      </c>
      <c r="N1233" s="12" t="str">
        <f>IF(ISBLANK('6桁'!N1233)=TRUE,"",VLOOKUP(パターン表!N1233, 'パターン別掛け率（入力）'!$C$3:$I$302, 7, FALSE))</f>
        <v/>
      </c>
      <c r="O1233" s="20">
        <f>'6桁'!O1233</f>
        <v>0</v>
      </c>
      <c r="P1233" s="14" t="str">
        <f>IF(ISBLANK('6桁'!P1233)=TRUE,"",VLOOKUP(パターン表!P1233, 'パターン別掛け率（入力）'!$C$3:$I$302, 7, FALSE))</f>
        <v/>
      </c>
      <c r="Q1233" s="19">
        <f>'6桁'!Q1233</f>
        <v>0</v>
      </c>
      <c r="R1233" s="12" t="str">
        <f>IF(ISBLANK('6桁'!R1233)=TRUE,"",VLOOKUP(パターン表!R1233, 'パターン別掛け率（入力）'!$C$3:$I$302, 7, FALSE))</f>
        <v/>
      </c>
      <c r="S1233" s="20">
        <f>'6桁'!S1233</f>
        <v>0</v>
      </c>
      <c r="T1233" s="10"/>
      <c r="U1233" s="17"/>
    </row>
    <row r="1234" spans="2:24" ht="30" customHeight="1">
      <c r="B1234" s="920"/>
      <c r="C1234" s="560" t="s">
        <v>361</v>
      </c>
      <c r="D1234" s="607"/>
      <c r="E1234" s="561"/>
      <c r="F1234" s="27" t="str">
        <f>IF(ISBLANK('6桁'!F1234)=TRUE,"",VLOOKUP(パターン表!F1234, 'パターン別掛け率（入力）'!$C$3:$I$302, 7, FALSE))</f>
        <v/>
      </c>
      <c r="G1234" s="30">
        <f>'6桁'!G1234</f>
        <v>0</v>
      </c>
      <c r="H1234" s="244" t="str">
        <f>IF(ISBLANK('6桁'!H1234)=TRUE,"",VLOOKUP(パターン表!H1234, 'パターン別掛け率（入力）'!$C$3:$I$302, 7, FALSE))</f>
        <v/>
      </c>
      <c r="I1234" s="236">
        <f>'6桁'!I1234</f>
        <v>0</v>
      </c>
      <c r="J1234" s="27">
        <f>IF(ISBLANK('6桁'!J1234)=TRUE,"",VLOOKUP(パターン表!J1234, 'パターン別掛け率（入力）'!$C$3:$I$302, 7, FALSE))</f>
        <v>100</v>
      </c>
      <c r="K1234" s="30" t="str">
        <f>'6桁'!K1234</f>
        <v>S</v>
      </c>
      <c r="L1234" s="244" t="str">
        <f>IF(ISBLANK('6桁'!L1234)=TRUE,"",VLOOKUP(パターン表!L1234, 'パターン別掛け率（入力）'!$C$3:$I$302, 7, FALSE))</f>
        <v/>
      </c>
      <c r="M1234" s="236">
        <f>'6桁'!M1234</f>
        <v>0</v>
      </c>
      <c r="N1234" s="244" t="str">
        <f>IF(ISBLANK('6桁'!N1234)=TRUE,"",VLOOKUP(パターン表!N1234, 'パターン別掛け率（入力）'!$C$3:$I$302, 7, FALSE))</f>
        <v/>
      </c>
      <c r="O1234" s="236">
        <f>'6桁'!O1234</f>
        <v>0</v>
      </c>
      <c r="P1234" s="27" t="str">
        <f>IF(ISBLANK('6桁'!P1234)=TRUE,"",VLOOKUP(パターン表!P1234, 'パターン別掛け率（入力）'!$C$3:$I$302, 7, FALSE))</f>
        <v/>
      </c>
      <c r="Q1234" s="30">
        <f>'6桁'!Q1234</f>
        <v>0</v>
      </c>
      <c r="R1234" s="244" t="str">
        <f>IF(ISBLANK('6桁'!R1234)=TRUE,"",VLOOKUP(パターン表!R1234, 'パターン別掛け率（入力）'!$C$3:$I$302, 7, FALSE))</f>
        <v/>
      </c>
      <c r="S1234" s="236">
        <f>'6桁'!S1234</f>
        <v>0</v>
      </c>
      <c r="T1234" s="10"/>
      <c r="U1234" s="17"/>
    </row>
    <row r="1235" spans="2:24" ht="30" customHeight="1">
      <c r="B1235" s="921">
        <v>10</v>
      </c>
      <c r="C1235" s="576" t="s">
        <v>88</v>
      </c>
      <c r="D1235" s="610"/>
      <c r="E1235" s="577"/>
      <c r="F1235" s="76">
        <f>IF(ISBLANK('6桁'!F1235)=TRUE,"",VLOOKUP(パターン表!F1235, 'パターン別掛け率（入力）'!$C$3:$I$302, 7, FALSE))</f>
        <v>100</v>
      </c>
      <c r="G1235" s="57" t="str">
        <f>'6桁'!G1235</f>
        <v>H</v>
      </c>
      <c r="H1235" s="75" t="str">
        <f>IF(ISBLANK('6桁'!H1235)=TRUE,"",VLOOKUP(パターン表!H1235, 'パターン別掛け率（入力）'!$C$3:$I$302, 7, FALSE))</f>
        <v/>
      </c>
      <c r="I1235" s="29">
        <f>'6桁'!I1235</f>
        <v>0</v>
      </c>
      <c r="J1235" s="76" t="str">
        <f>IF(ISBLANK('6桁'!J1235)=TRUE,"",VLOOKUP(パターン表!J1235, 'パターン別掛け率（入力）'!$C$3:$I$302, 7, FALSE))</f>
        <v/>
      </c>
      <c r="K1235" s="57">
        <f>'6桁'!K1235</f>
        <v>0</v>
      </c>
      <c r="L1235" s="75" t="str">
        <f>IF(ISBLANK('6桁'!L1235)=TRUE,"",VLOOKUP(パターン表!L1235, 'パターン別掛け率（入力）'!$C$3:$I$302, 7, FALSE))</f>
        <v/>
      </c>
      <c r="M1235" s="29">
        <f>'6桁'!M1235</f>
        <v>0</v>
      </c>
      <c r="N1235" s="75">
        <f>IF(ISBLANK('6桁'!N1235)=TRUE,"",VLOOKUP(パターン表!N1235, 'パターン別掛け率（入力）'!$C$3:$I$302, 7, FALSE))</f>
        <v>100</v>
      </c>
      <c r="O1235" s="29" t="str">
        <f>'6桁'!O1235</f>
        <v>H</v>
      </c>
      <c r="P1235" s="76">
        <f>IF(ISBLANK('6桁'!P1235)=TRUE,"",VLOOKUP(パターン表!P1235, 'パターン別掛け率（入力）'!$C$3:$I$302, 7, FALSE))</f>
        <v>100</v>
      </c>
      <c r="Q1235" s="57" t="str">
        <f>'6桁'!Q1235</f>
        <v>H</v>
      </c>
      <c r="R1235" s="75" t="str">
        <f>IF(ISBLANK('6桁'!R1235)=TRUE,"",VLOOKUP(パターン表!R1235, 'パターン別掛け率（入力）'!$C$3:$I$302, 7, FALSE))</f>
        <v/>
      </c>
      <c r="S1235" s="29">
        <f>'6桁'!S1235</f>
        <v>0</v>
      </c>
      <c r="T1235" s="10"/>
      <c r="U1235" s="17"/>
      <c r="V1235" s="10"/>
      <c r="W1235" s="17"/>
    </row>
    <row r="1236" spans="2:24" ht="30" customHeight="1" thickBot="1">
      <c r="B1236" s="922"/>
      <c r="C1236" s="558" t="s">
        <v>83</v>
      </c>
      <c r="D1236" s="656"/>
      <c r="E1236" s="559"/>
      <c r="F1236" s="16" t="str">
        <f>IF(ISBLANK('6桁'!F1236)=TRUE,"",VLOOKUP(パターン表!F1236, 'パターン別掛け率（入力）'!$C$3:$I$302, 7, FALSE))</f>
        <v/>
      </c>
      <c r="G1236" s="31">
        <f>'6桁'!G1236</f>
        <v>0</v>
      </c>
      <c r="H1236" s="15" t="str">
        <f>IF(ISBLANK('6桁'!H1236)=TRUE,"",VLOOKUP(パターン表!H1236, 'パターン別掛け率（入力）'!$C$3:$I$302, 7, FALSE))</f>
        <v/>
      </c>
      <c r="I1236" s="21">
        <f>'6桁'!I1236</f>
        <v>0</v>
      </c>
      <c r="J1236" s="16" t="str">
        <f>IF(ISBLANK('6桁'!J1236)=TRUE,"",VLOOKUP(パターン表!J1236, 'パターン別掛け率（入力）'!$C$3:$I$302, 7, FALSE))</f>
        <v/>
      </c>
      <c r="K1236" s="31">
        <f>'6桁'!K1236</f>
        <v>0</v>
      </c>
      <c r="L1236" s="15">
        <f>IF(ISBLANK('6桁'!L1236)=TRUE,"",VLOOKUP(パターン表!L1236, 'パターン別掛け率（入力）'!$C$3:$I$302, 7, FALSE))</f>
        <v>100</v>
      </c>
      <c r="M1236" s="21" t="str">
        <f>'6桁'!M1236</f>
        <v>S</v>
      </c>
      <c r="N1236" s="15" t="str">
        <f>IF(ISBLANK('6桁'!N1236)=TRUE,"",VLOOKUP(パターン表!N1236, 'パターン別掛け率（入力）'!$C$3:$I$302, 7, FALSE))</f>
        <v/>
      </c>
      <c r="O1236" s="21">
        <f>'6桁'!O1236</f>
        <v>0</v>
      </c>
      <c r="P1236" s="16" t="str">
        <f>IF(ISBLANK('6桁'!P1236)=TRUE,"",VLOOKUP(パターン表!P1236, 'パターン別掛け率（入力）'!$C$3:$I$302, 7, FALSE))</f>
        <v/>
      </c>
      <c r="Q1236" s="31">
        <f>'6桁'!Q1236</f>
        <v>0</v>
      </c>
      <c r="R1236" s="15" t="str">
        <f>IF(ISBLANK('6桁'!R1236)=TRUE,"",VLOOKUP(パターン表!R1236, 'パターン別掛け率（入力）'!$C$3:$I$302, 7, FALSE))</f>
        <v/>
      </c>
      <c r="S1236" s="21">
        <f>'6桁'!S1236</f>
        <v>0</v>
      </c>
      <c r="T1236" s="10"/>
      <c r="U1236" s="17"/>
      <c r="V1236" s="10"/>
      <c r="W1236" s="17"/>
    </row>
    <row r="1237" spans="2:24" s="38" customFormat="1">
      <c r="B1237" s="4"/>
      <c r="F1237" s="84"/>
      <c r="H1237" s="84"/>
      <c r="J1237" s="84"/>
      <c r="L1237" s="84"/>
      <c r="N1237" s="84"/>
      <c r="P1237" s="84"/>
      <c r="R1237" s="84"/>
      <c r="T1237" s="84"/>
      <c r="V1237" s="84"/>
      <c r="X1237" s="84"/>
    </row>
    <row r="1239" spans="2:24" s="239" customFormat="1" ht="20.100000000000001" customHeight="1" thickBot="1">
      <c r="B1239" s="242" t="s">
        <v>546</v>
      </c>
      <c r="F1239" s="240"/>
      <c r="H1239" s="240"/>
      <c r="J1239" s="240"/>
      <c r="L1239" s="240"/>
      <c r="N1239" s="240"/>
      <c r="P1239" s="240"/>
      <c r="R1239" s="240"/>
      <c r="T1239" s="240"/>
      <c r="V1239" s="240"/>
      <c r="X1239" s="240"/>
    </row>
    <row r="1240" spans="2:24" ht="30" customHeight="1">
      <c r="B1240" s="917" t="s">
        <v>547</v>
      </c>
      <c r="C1240" s="918"/>
      <c r="D1240" s="918"/>
      <c r="E1240" s="919"/>
      <c r="F1240" s="824">
        <f>IF(ISBLANK('6桁'!F1240)=TRUE,"",VLOOKUP(パターン表!F1240, 'パターン別掛け率（入力）'!$C$3:$I$302, 7, FALSE))</f>
        <v>100</v>
      </c>
      <c r="G1240" s="826" t="str">
        <f>IF(ISBLANK('6桁'!G1240)=TRUE,"",VLOOKUP(パターン表!G1240, 'パターン別掛け率（入力）'!$C$3:$I$302, 7, FALSE))</f>
        <v/>
      </c>
      <c r="H1240" s="85"/>
      <c r="I1240" s="13"/>
    </row>
    <row r="1241" spans="2:24" ht="30" customHeight="1">
      <c r="B1241" s="914" t="s">
        <v>548</v>
      </c>
      <c r="C1241" s="915"/>
      <c r="D1241" s="915"/>
      <c r="E1241" s="916"/>
      <c r="F1241" s="749">
        <f>IF(ISBLANK('6桁'!F1241)=TRUE,"",VLOOKUP(パターン表!F1241, 'パターン別掛け率（入力）'!$C$3:$I$302, 7, FALSE))</f>
        <v>100</v>
      </c>
      <c r="G1241" s="751" t="str">
        <f>IF(ISBLANK('6桁'!G1241)=TRUE,"",VLOOKUP(パターン表!G1241, 'パターン別掛け率（入力）'!$C$3:$I$302, 7, FALSE))</f>
        <v/>
      </c>
      <c r="H1241" s="85"/>
      <c r="I1241" s="13"/>
    </row>
    <row r="1242" spans="2:24" ht="30" customHeight="1">
      <c r="B1242" s="914" t="s">
        <v>549</v>
      </c>
      <c r="C1242" s="915"/>
      <c r="D1242" s="915"/>
      <c r="E1242" s="916"/>
      <c r="F1242" s="749">
        <f>IF(ISBLANK('6桁'!F1242)=TRUE,"",VLOOKUP(パターン表!F1242, 'パターン別掛け率（入力）'!$C$3:$I$302, 7, FALSE))</f>
        <v>100</v>
      </c>
      <c r="G1242" s="751" t="str">
        <f>IF(ISBLANK('6桁'!G1242)=TRUE,"",VLOOKUP(パターン表!G1242, 'パターン別掛け率（入力）'!$C$3:$I$302, 7, FALSE))</f>
        <v/>
      </c>
      <c r="H1242" s="85"/>
      <c r="I1242" s="13"/>
      <c r="M1242" s="13"/>
    </row>
    <row r="1243" spans="2:24" ht="30" customHeight="1">
      <c r="B1243" s="914" t="s">
        <v>550</v>
      </c>
      <c r="C1243" s="915"/>
      <c r="D1243" s="915"/>
      <c r="E1243" s="916"/>
      <c r="F1243" s="749">
        <f>IF(ISBLANK('6桁'!F1243)=TRUE,"",VLOOKUP(パターン表!F1243, 'パターン別掛け率（入力）'!$C$3:$I$302, 7, FALSE))</f>
        <v>100</v>
      </c>
      <c r="G1243" s="751" t="str">
        <f>IF(ISBLANK('6桁'!G1243)=TRUE,"",VLOOKUP(パターン表!G1243, 'パターン別掛け率（入力）'!$C$3:$I$302, 7, FALSE))</f>
        <v/>
      </c>
      <c r="H1243" s="85"/>
      <c r="I1243" s="13"/>
      <c r="J1243" s="85"/>
      <c r="K1243" s="13"/>
      <c r="L1243" s="85"/>
      <c r="M1243" s="13"/>
    </row>
    <row r="1244" spans="2:24" ht="30" customHeight="1">
      <c r="B1244" s="914" t="s">
        <v>551</v>
      </c>
      <c r="C1244" s="915"/>
      <c r="D1244" s="915"/>
      <c r="E1244" s="916"/>
      <c r="F1244" s="749">
        <f>IF(ISBLANK('6桁'!F1244)=TRUE,"",VLOOKUP(パターン表!F1244, 'パターン別掛け率（入力）'!$C$3:$I$302, 7, FALSE))</f>
        <v>100</v>
      </c>
      <c r="G1244" s="751" t="str">
        <f>IF(ISBLANK('6桁'!G1244)=TRUE,"",VLOOKUP(パターン表!G1244, 'パターン別掛け率（入力）'!$C$3:$I$302, 7, FALSE))</f>
        <v/>
      </c>
      <c r="H1244" s="85"/>
      <c r="I1244" s="13"/>
      <c r="J1244" s="85"/>
      <c r="K1244" s="13"/>
      <c r="L1244" s="85"/>
      <c r="M1244" s="13"/>
    </row>
    <row r="1245" spans="2:24" ht="30" customHeight="1" thickBot="1">
      <c r="B1245" s="911" t="s">
        <v>552</v>
      </c>
      <c r="C1245" s="912"/>
      <c r="D1245" s="912"/>
      <c r="E1245" s="913"/>
      <c r="F1245" s="793">
        <f>IF(ISBLANK('6桁'!F1245)=TRUE,"",VLOOKUP(パターン表!F1245, 'パターン別掛け率（入力）'!$C$3:$I$302, 7, FALSE))</f>
        <v>100</v>
      </c>
      <c r="G1245" s="795" t="str">
        <f>IF(ISBLANK('6桁'!G1245)=TRUE,"",VLOOKUP(パターン表!G1245, 'パターン別掛け率（入力）'!$C$3:$I$302, 7, FALSE))</f>
        <v/>
      </c>
      <c r="H1245" s="85"/>
      <c r="I1245" s="13"/>
      <c r="J1245" s="85"/>
      <c r="K1245" s="13"/>
      <c r="L1245" s="85"/>
    </row>
    <row r="1247" spans="2:24" s="239" customFormat="1" ht="20.100000000000001" customHeight="1" thickBot="1">
      <c r="B1247" s="242" t="s">
        <v>553</v>
      </c>
      <c r="F1247" s="240"/>
      <c r="H1247" s="240"/>
      <c r="J1247" s="240"/>
      <c r="L1247" s="240"/>
      <c r="N1247" s="240"/>
      <c r="P1247" s="240"/>
      <c r="R1247" s="240"/>
      <c r="T1247" s="240"/>
      <c r="V1247" s="240"/>
      <c r="X1247" s="240"/>
    </row>
    <row r="1248" spans="2:24" ht="30" customHeight="1">
      <c r="B1248" s="917" t="s">
        <v>554</v>
      </c>
      <c r="C1248" s="918"/>
      <c r="D1248" s="918"/>
      <c r="E1248" s="919"/>
      <c r="F1248" s="824">
        <f>IF(ISBLANK('6桁'!F1248)=TRUE,"",VLOOKUP(パターン表!F1248, 'パターン別掛け率（入力）'!$C$3:$I$302, 7, FALSE))</f>
        <v>100</v>
      </c>
      <c r="G1248" s="826" t="str">
        <f>IF(ISBLANK('6桁'!G1248)=TRUE,"",VLOOKUP(パターン表!G1248, 'パターン別掛け率（入力）'!$C$3:$I$302, 7, FALSE))</f>
        <v/>
      </c>
    </row>
    <row r="1249" spans="2:7" ht="30" customHeight="1">
      <c r="B1249" s="914" t="s">
        <v>555</v>
      </c>
      <c r="C1249" s="915"/>
      <c r="D1249" s="915"/>
      <c r="E1249" s="916"/>
      <c r="F1249" s="749">
        <f>IF(ISBLANK('6桁'!F1249)=TRUE,"",VLOOKUP(パターン表!F1249, 'パターン別掛け率（入力）'!$C$3:$I$302, 7, FALSE))</f>
        <v>100</v>
      </c>
      <c r="G1249" s="751" t="str">
        <f>IF(ISBLANK('6桁'!G1249)=TRUE,"",VLOOKUP(パターン表!G1249, 'パターン別掛け率（入力）'!$C$3:$I$302, 7, FALSE))</f>
        <v/>
      </c>
    </row>
    <row r="1250" spans="2:7" ht="30" customHeight="1" thickBot="1">
      <c r="B1250" s="911" t="s">
        <v>556</v>
      </c>
      <c r="C1250" s="912"/>
      <c r="D1250" s="912"/>
      <c r="E1250" s="913"/>
      <c r="F1250" s="793">
        <f>IF(ISBLANK('6桁'!F1250)=TRUE,"",VLOOKUP(パターン表!F1250, 'パターン別掛け率（入力）'!$C$3:$I$302, 7, FALSE))</f>
        <v>100</v>
      </c>
      <c r="G1250" s="795" t="str">
        <f>IF(ISBLANK('6桁'!G1250)=TRUE,"",VLOOKUP(パターン表!G1250, 'パターン別掛け率（入力）'!$C$3:$I$302, 7, FALSE))</f>
        <v/>
      </c>
    </row>
  </sheetData>
  <mergeCells count="2296">
    <mergeCell ref="B2:W2"/>
    <mergeCell ref="B4:AA4"/>
    <mergeCell ref="B7:B10"/>
    <mergeCell ref="C7:C10"/>
    <mergeCell ref="D7:E8"/>
    <mergeCell ref="F7:K7"/>
    <mergeCell ref="M7:M10"/>
    <mergeCell ref="N7:O10"/>
    <mergeCell ref="P7:Q8"/>
    <mergeCell ref="R7:AA7"/>
    <mergeCell ref="V10:W10"/>
    <mergeCell ref="X10:Y10"/>
    <mergeCell ref="Z10:AA10"/>
    <mergeCell ref="B11:B14"/>
    <mergeCell ref="M11:M41"/>
    <mergeCell ref="N11:O11"/>
    <mergeCell ref="N12:O12"/>
    <mergeCell ref="N13:O13"/>
    <mergeCell ref="N14:O14"/>
    <mergeCell ref="X8:Y9"/>
    <mergeCell ref="Z8:AA9"/>
    <mergeCell ref="D9:D10"/>
    <mergeCell ref="E9:E10"/>
    <mergeCell ref="P9:P10"/>
    <mergeCell ref="Q9:Q10"/>
    <mergeCell ref="F10:G10"/>
    <mergeCell ref="H10:I10"/>
    <mergeCell ref="J10:K10"/>
    <mergeCell ref="R10:S10"/>
    <mergeCell ref="F8:G9"/>
    <mergeCell ref="H8:I9"/>
    <mergeCell ref="J8:K9"/>
    <mergeCell ref="R8:S9"/>
    <mergeCell ref="T8:U9"/>
    <mergeCell ref="V8:W9"/>
    <mergeCell ref="N24:O24"/>
    <mergeCell ref="N25:O25"/>
    <mergeCell ref="N26:O26"/>
    <mergeCell ref="N27:O27"/>
    <mergeCell ref="N28:O28"/>
    <mergeCell ref="N29:O29"/>
    <mergeCell ref="B15:B34"/>
    <mergeCell ref="N15:O15"/>
    <mergeCell ref="N16:O16"/>
    <mergeCell ref="N17:O17"/>
    <mergeCell ref="N18:O18"/>
    <mergeCell ref="N19:O19"/>
    <mergeCell ref="N20:O20"/>
    <mergeCell ref="N21:O21"/>
    <mergeCell ref="N22:O22"/>
    <mergeCell ref="N23:O23"/>
    <mergeCell ref="T10:U10"/>
    <mergeCell ref="M42:AA42"/>
    <mergeCell ref="B44:AA44"/>
    <mergeCell ref="B47:B50"/>
    <mergeCell ref="C47:C50"/>
    <mergeCell ref="D47:E48"/>
    <mergeCell ref="F47:U47"/>
    <mergeCell ref="F48:G49"/>
    <mergeCell ref="H48:I49"/>
    <mergeCell ref="J48:K49"/>
    <mergeCell ref="L48:M49"/>
    <mergeCell ref="N36:O36"/>
    <mergeCell ref="N37:O37"/>
    <mergeCell ref="N38:O38"/>
    <mergeCell ref="N39:O39"/>
    <mergeCell ref="N40:O40"/>
    <mergeCell ref="N41:O41"/>
    <mergeCell ref="N30:O30"/>
    <mergeCell ref="N31:O31"/>
    <mergeCell ref="N32:O32"/>
    <mergeCell ref="N33:O33"/>
    <mergeCell ref="N34:O34"/>
    <mergeCell ref="N35:O35"/>
    <mergeCell ref="X49:Y49"/>
    <mergeCell ref="F50:G50"/>
    <mergeCell ref="H50:I50"/>
    <mergeCell ref="J50:K50"/>
    <mergeCell ref="L50:M50"/>
    <mergeCell ref="N50:O50"/>
    <mergeCell ref="P50:Q50"/>
    <mergeCell ref="R50:S50"/>
    <mergeCell ref="T50:U50"/>
    <mergeCell ref="V50:W50"/>
    <mergeCell ref="N48:O49"/>
    <mergeCell ref="P48:Q49"/>
    <mergeCell ref="R48:S49"/>
    <mergeCell ref="T48:U49"/>
    <mergeCell ref="V48:W49"/>
    <mergeCell ref="D49:D50"/>
    <mergeCell ref="E49:E50"/>
    <mergeCell ref="R89:S90"/>
    <mergeCell ref="T89:Y89"/>
    <mergeCell ref="F90:G91"/>
    <mergeCell ref="H90:I91"/>
    <mergeCell ref="J90:K91"/>
    <mergeCell ref="L90:M91"/>
    <mergeCell ref="T90:U91"/>
    <mergeCell ref="V90:W91"/>
    <mergeCell ref="X90:Y91"/>
    <mergeCell ref="X50:Y50"/>
    <mergeCell ref="B51:B83"/>
    <mergeCell ref="B84:Y84"/>
    <mergeCell ref="B86:AA86"/>
    <mergeCell ref="B89:B92"/>
    <mergeCell ref="C89:C92"/>
    <mergeCell ref="D89:E90"/>
    <mergeCell ref="F89:M89"/>
    <mergeCell ref="O89:O92"/>
    <mergeCell ref="P89:Q92"/>
    <mergeCell ref="V92:W92"/>
    <mergeCell ref="X92:Y92"/>
    <mergeCell ref="Z92:AA92"/>
    <mergeCell ref="B93:B102"/>
    <mergeCell ref="O93:O102"/>
    <mergeCell ref="P93:Q93"/>
    <mergeCell ref="P94:Q94"/>
    <mergeCell ref="P95:Q95"/>
    <mergeCell ref="P96:Q96"/>
    <mergeCell ref="P97:Q97"/>
    <mergeCell ref="D91:D92"/>
    <mergeCell ref="E91:E92"/>
    <mergeCell ref="R91:R92"/>
    <mergeCell ref="S91:S92"/>
    <mergeCell ref="Z91:AA91"/>
    <mergeCell ref="F92:G92"/>
    <mergeCell ref="H92:I92"/>
    <mergeCell ref="J92:K92"/>
    <mergeCell ref="L92:M92"/>
    <mergeCell ref="T92:U92"/>
    <mergeCell ref="P112:Q112"/>
    <mergeCell ref="P113:Q113"/>
    <mergeCell ref="B114:B133"/>
    <mergeCell ref="P114:Q114"/>
    <mergeCell ref="P115:Q115"/>
    <mergeCell ref="P116:Q116"/>
    <mergeCell ref="P117:Q117"/>
    <mergeCell ref="P118:Q118"/>
    <mergeCell ref="P119:Q119"/>
    <mergeCell ref="P120:Q120"/>
    <mergeCell ref="P106:Q106"/>
    <mergeCell ref="P107:Q107"/>
    <mergeCell ref="P108:Q108"/>
    <mergeCell ref="P109:Q109"/>
    <mergeCell ref="P110:Q110"/>
    <mergeCell ref="P111:Q111"/>
    <mergeCell ref="P98:Q98"/>
    <mergeCell ref="P99:Q99"/>
    <mergeCell ref="P100:Q100"/>
    <mergeCell ref="P101:Q101"/>
    <mergeCell ref="P102:Q102"/>
    <mergeCell ref="B103:B113"/>
    <mergeCell ref="O103:O133"/>
    <mergeCell ref="P103:Q103"/>
    <mergeCell ref="P104:Q104"/>
    <mergeCell ref="P105:Q105"/>
    <mergeCell ref="P133:Q133"/>
    <mergeCell ref="B134:V134"/>
    <mergeCell ref="B135:V135"/>
    <mergeCell ref="B139:AA139"/>
    <mergeCell ref="B142:B145"/>
    <mergeCell ref="C142:C145"/>
    <mergeCell ref="D142:E143"/>
    <mergeCell ref="F142:W142"/>
    <mergeCell ref="F143:G144"/>
    <mergeCell ref="H143:I144"/>
    <mergeCell ref="P127:Q127"/>
    <mergeCell ref="P128:Q128"/>
    <mergeCell ref="P129:Q129"/>
    <mergeCell ref="P130:Q130"/>
    <mergeCell ref="P131:Q131"/>
    <mergeCell ref="P132:Q132"/>
    <mergeCell ref="P121:Q121"/>
    <mergeCell ref="P122:Q122"/>
    <mergeCell ref="P123:Q123"/>
    <mergeCell ref="P124:Q124"/>
    <mergeCell ref="P125:Q125"/>
    <mergeCell ref="P126:Q126"/>
    <mergeCell ref="B177:AA177"/>
    <mergeCell ref="B180:B183"/>
    <mergeCell ref="C180:C183"/>
    <mergeCell ref="D180:E181"/>
    <mergeCell ref="F180:M180"/>
    <mergeCell ref="F181:G182"/>
    <mergeCell ref="H181:I182"/>
    <mergeCell ref="J181:K182"/>
    <mergeCell ref="L181:M182"/>
    <mergeCell ref="D182:D183"/>
    <mergeCell ref="R145:S145"/>
    <mergeCell ref="T145:U145"/>
    <mergeCell ref="V145:W145"/>
    <mergeCell ref="X145:Y145"/>
    <mergeCell ref="B146:B174"/>
    <mergeCell ref="B175:Y175"/>
    <mergeCell ref="V143:W144"/>
    <mergeCell ref="X143:Y144"/>
    <mergeCell ref="D144:D145"/>
    <mergeCell ref="E144:E145"/>
    <mergeCell ref="F145:G145"/>
    <mergeCell ref="H145:I145"/>
    <mergeCell ref="J145:K145"/>
    <mergeCell ref="L145:M145"/>
    <mergeCell ref="N145:O145"/>
    <mergeCell ref="P145:Q145"/>
    <mergeCell ref="J143:K144"/>
    <mergeCell ref="L143:M144"/>
    <mergeCell ref="N143:O144"/>
    <mergeCell ref="P143:Q144"/>
    <mergeCell ref="R143:S144"/>
    <mergeCell ref="T143:U144"/>
    <mergeCell ref="B184:B211"/>
    <mergeCell ref="B212:M212"/>
    <mergeCell ref="B216:AA216"/>
    <mergeCell ref="B219:B222"/>
    <mergeCell ref="C219:C222"/>
    <mergeCell ref="D219:E220"/>
    <mergeCell ref="F219:Y219"/>
    <mergeCell ref="F220:G221"/>
    <mergeCell ref="H220:I221"/>
    <mergeCell ref="J220:K221"/>
    <mergeCell ref="E182:E183"/>
    <mergeCell ref="N182:O182"/>
    <mergeCell ref="F183:G183"/>
    <mergeCell ref="H183:I183"/>
    <mergeCell ref="J183:K183"/>
    <mergeCell ref="L183:M183"/>
    <mergeCell ref="N183:O183"/>
    <mergeCell ref="T222:U222"/>
    <mergeCell ref="V222:W222"/>
    <mergeCell ref="X222:Y222"/>
    <mergeCell ref="B223:B248"/>
    <mergeCell ref="B249:Y249"/>
    <mergeCell ref="B252:B255"/>
    <mergeCell ref="C252:C255"/>
    <mergeCell ref="D252:E253"/>
    <mergeCell ref="F252:K252"/>
    <mergeCell ref="O252:O255"/>
    <mergeCell ref="X220:Y221"/>
    <mergeCell ref="D221:D222"/>
    <mergeCell ref="E221:E222"/>
    <mergeCell ref="F222:G222"/>
    <mergeCell ref="H222:I222"/>
    <mergeCell ref="J222:K222"/>
    <mergeCell ref="L222:M222"/>
    <mergeCell ref="N222:O222"/>
    <mergeCell ref="P222:Q222"/>
    <mergeCell ref="R222:S222"/>
    <mergeCell ref="L220:M221"/>
    <mergeCell ref="N220:O221"/>
    <mergeCell ref="P220:Q221"/>
    <mergeCell ref="R220:S221"/>
    <mergeCell ref="T220:U221"/>
    <mergeCell ref="V220:W221"/>
    <mergeCell ref="B256:B268"/>
    <mergeCell ref="O256:O257"/>
    <mergeCell ref="P256:Q256"/>
    <mergeCell ref="P257:Q257"/>
    <mergeCell ref="O258:U258"/>
    <mergeCell ref="O259:V260"/>
    <mergeCell ref="O261:V262"/>
    <mergeCell ref="P263:Q263"/>
    <mergeCell ref="O264:W264"/>
    <mergeCell ref="D254:D255"/>
    <mergeCell ref="E254:E255"/>
    <mergeCell ref="L254:M254"/>
    <mergeCell ref="R254:R255"/>
    <mergeCell ref="S254:S255"/>
    <mergeCell ref="F255:G255"/>
    <mergeCell ref="H255:I255"/>
    <mergeCell ref="J255:K255"/>
    <mergeCell ref="L255:M255"/>
    <mergeCell ref="P252:Q255"/>
    <mergeCell ref="R252:S253"/>
    <mergeCell ref="T252:U252"/>
    <mergeCell ref="F253:G254"/>
    <mergeCell ref="H253:I254"/>
    <mergeCell ref="J253:K254"/>
    <mergeCell ref="T253:U254"/>
    <mergeCell ref="T255:U255"/>
    <mergeCell ref="N278:O278"/>
    <mergeCell ref="P278:Q278"/>
    <mergeCell ref="R278:S278"/>
    <mergeCell ref="T278:U278"/>
    <mergeCell ref="V278:W278"/>
    <mergeCell ref="X278:Y278"/>
    <mergeCell ref="P276:Q277"/>
    <mergeCell ref="R276:S277"/>
    <mergeCell ref="T276:U277"/>
    <mergeCell ref="V276:W277"/>
    <mergeCell ref="D277:D278"/>
    <mergeCell ref="E277:E278"/>
    <mergeCell ref="F278:G278"/>
    <mergeCell ref="H278:I278"/>
    <mergeCell ref="J278:K278"/>
    <mergeCell ref="L278:M278"/>
    <mergeCell ref="B272:AA272"/>
    <mergeCell ref="B275:B278"/>
    <mergeCell ref="C275:C278"/>
    <mergeCell ref="D275:E276"/>
    <mergeCell ref="F275:W275"/>
    <mergeCell ref="F276:G277"/>
    <mergeCell ref="H276:I277"/>
    <mergeCell ref="J276:K277"/>
    <mergeCell ref="L276:M277"/>
    <mergeCell ref="N276:O277"/>
    <mergeCell ref="P313:Q313"/>
    <mergeCell ref="B314:B339"/>
    <mergeCell ref="C332:C333"/>
    <mergeCell ref="D337:E337"/>
    <mergeCell ref="D338:E338"/>
    <mergeCell ref="D339:E339"/>
    <mergeCell ref="L311:M312"/>
    <mergeCell ref="N311:O312"/>
    <mergeCell ref="P311:Q312"/>
    <mergeCell ref="D312:D313"/>
    <mergeCell ref="E312:E313"/>
    <mergeCell ref="F313:G313"/>
    <mergeCell ref="H313:I313"/>
    <mergeCell ref="J313:K313"/>
    <mergeCell ref="L313:M313"/>
    <mergeCell ref="N313:O313"/>
    <mergeCell ref="B279:B303"/>
    <mergeCell ref="B304:Y304"/>
    <mergeCell ref="B307:AA307"/>
    <mergeCell ref="B310:B313"/>
    <mergeCell ref="C310:C313"/>
    <mergeCell ref="D310:E311"/>
    <mergeCell ref="F310:Q310"/>
    <mergeCell ref="F311:G312"/>
    <mergeCell ref="H311:I312"/>
    <mergeCell ref="J311:K312"/>
    <mergeCell ref="N347:O348"/>
    <mergeCell ref="P347:Q348"/>
    <mergeCell ref="D348:D349"/>
    <mergeCell ref="E348:E349"/>
    <mergeCell ref="F349:G349"/>
    <mergeCell ref="H349:I349"/>
    <mergeCell ref="J349:K349"/>
    <mergeCell ref="L349:M349"/>
    <mergeCell ref="N349:O349"/>
    <mergeCell ref="P349:Q349"/>
    <mergeCell ref="B340:U340"/>
    <mergeCell ref="B343:AA343"/>
    <mergeCell ref="B346:B349"/>
    <mergeCell ref="C346:C349"/>
    <mergeCell ref="D346:E347"/>
    <mergeCell ref="F346:Q346"/>
    <mergeCell ref="F347:G348"/>
    <mergeCell ref="H347:I348"/>
    <mergeCell ref="J347:K348"/>
    <mergeCell ref="L347:M348"/>
    <mergeCell ref="B367:Q367"/>
    <mergeCell ref="B370:B373"/>
    <mergeCell ref="C370:C373"/>
    <mergeCell ref="D370:E371"/>
    <mergeCell ref="F370:K370"/>
    <mergeCell ref="F371:G372"/>
    <mergeCell ref="H371:I372"/>
    <mergeCell ref="J371:K372"/>
    <mergeCell ref="D372:D373"/>
    <mergeCell ref="E372:E373"/>
    <mergeCell ref="B350:B366"/>
    <mergeCell ref="D361:E361"/>
    <mergeCell ref="D362:E362"/>
    <mergeCell ref="D363:E363"/>
    <mergeCell ref="D364:E364"/>
    <mergeCell ref="D365:E365"/>
    <mergeCell ref="D366:E366"/>
    <mergeCell ref="D382:E382"/>
    <mergeCell ref="B386:B389"/>
    <mergeCell ref="C386:C389"/>
    <mergeCell ref="D386:E387"/>
    <mergeCell ref="F386:I386"/>
    <mergeCell ref="K386:K389"/>
    <mergeCell ref="D388:D389"/>
    <mergeCell ref="E388:E389"/>
    <mergeCell ref="F373:G373"/>
    <mergeCell ref="H373:I373"/>
    <mergeCell ref="J373:K373"/>
    <mergeCell ref="B374:B382"/>
    <mergeCell ref="D376:E376"/>
    <mergeCell ref="D377:E377"/>
    <mergeCell ref="D378:E378"/>
    <mergeCell ref="D379:E379"/>
    <mergeCell ref="D380:E380"/>
    <mergeCell ref="D381:E381"/>
    <mergeCell ref="R389:S389"/>
    <mergeCell ref="B390:B395"/>
    <mergeCell ref="K390:K391"/>
    <mergeCell ref="L390:M390"/>
    <mergeCell ref="N390:O390"/>
    <mergeCell ref="L391:M391"/>
    <mergeCell ref="N391:O391"/>
    <mergeCell ref="D392:E392"/>
    <mergeCell ref="D393:E393"/>
    <mergeCell ref="D394:E394"/>
    <mergeCell ref="L386:M389"/>
    <mergeCell ref="N386:O389"/>
    <mergeCell ref="P386:S386"/>
    <mergeCell ref="F387:G388"/>
    <mergeCell ref="H387:I388"/>
    <mergeCell ref="P387:Q388"/>
    <mergeCell ref="R387:S388"/>
    <mergeCell ref="F389:G389"/>
    <mergeCell ref="H389:I389"/>
    <mergeCell ref="P389:Q389"/>
    <mergeCell ref="L404:M405"/>
    <mergeCell ref="D405:D406"/>
    <mergeCell ref="E405:E406"/>
    <mergeCell ref="F406:G406"/>
    <mergeCell ref="H406:I406"/>
    <mergeCell ref="J406:K406"/>
    <mergeCell ref="L406:M406"/>
    <mergeCell ref="D395:E395"/>
    <mergeCell ref="B400:AA400"/>
    <mergeCell ref="B403:B406"/>
    <mergeCell ref="C403:C406"/>
    <mergeCell ref="D403:E404"/>
    <mergeCell ref="F403:G403"/>
    <mergeCell ref="J403:K403"/>
    <mergeCell ref="F404:G405"/>
    <mergeCell ref="H404:I405"/>
    <mergeCell ref="J404:K405"/>
    <mergeCell ref="B426:B429"/>
    <mergeCell ref="D426:E426"/>
    <mergeCell ref="D427:E427"/>
    <mergeCell ref="D428:E428"/>
    <mergeCell ref="D429:E429"/>
    <mergeCell ref="B430:J430"/>
    <mergeCell ref="D420:E421"/>
    <mergeCell ref="F421:G421"/>
    <mergeCell ref="B422:B425"/>
    <mergeCell ref="D422:E422"/>
    <mergeCell ref="D423:E423"/>
    <mergeCell ref="D424:E424"/>
    <mergeCell ref="D425:E425"/>
    <mergeCell ref="B407:B408"/>
    <mergeCell ref="B409:B410"/>
    <mergeCell ref="B411:B412"/>
    <mergeCell ref="B413:M413"/>
    <mergeCell ref="B415:AA415"/>
    <mergeCell ref="B418:B421"/>
    <mergeCell ref="C418:C421"/>
    <mergeCell ref="D418:E419"/>
    <mergeCell ref="F418:G418"/>
    <mergeCell ref="F419:G420"/>
    <mergeCell ref="N439:O439"/>
    <mergeCell ref="P439:Q439"/>
    <mergeCell ref="R439:S439"/>
    <mergeCell ref="T439:U439"/>
    <mergeCell ref="V439:W439"/>
    <mergeCell ref="X439:Y439"/>
    <mergeCell ref="P437:Q438"/>
    <mergeCell ref="R437:S438"/>
    <mergeCell ref="T437:U438"/>
    <mergeCell ref="V437:W438"/>
    <mergeCell ref="X437:Y438"/>
    <mergeCell ref="E438:F439"/>
    <mergeCell ref="G438:G439"/>
    <mergeCell ref="H439:I439"/>
    <mergeCell ref="J439:K439"/>
    <mergeCell ref="L439:M439"/>
    <mergeCell ref="B433:AA433"/>
    <mergeCell ref="B436:B439"/>
    <mergeCell ref="C436:D439"/>
    <mergeCell ref="E436:G437"/>
    <mergeCell ref="H436:Q436"/>
    <mergeCell ref="R436:Y436"/>
    <mergeCell ref="H437:I438"/>
    <mergeCell ref="J437:K438"/>
    <mergeCell ref="L437:M438"/>
    <mergeCell ref="N437:O438"/>
    <mergeCell ref="B455:B471"/>
    <mergeCell ref="C455:D455"/>
    <mergeCell ref="E455:F455"/>
    <mergeCell ref="C456:D456"/>
    <mergeCell ref="E456:F456"/>
    <mergeCell ref="C448:D448"/>
    <mergeCell ref="E448:F448"/>
    <mergeCell ref="B449:B454"/>
    <mergeCell ref="C449:D449"/>
    <mergeCell ref="E449:F449"/>
    <mergeCell ref="C450:D450"/>
    <mergeCell ref="E450:F450"/>
    <mergeCell ref="C451:D451"/>
    <mergeCell ref="E451:F451"/>
    <mergeCell ref="C452:D452"/>
    <mergeCell ref="E444:F444"/>
    <mergeCell ref="C445:D445"/>
    <mergeCell ref="E445:F445"/>
    <mergeCell ref="C446:D446"/>
    <mergeCell ref="E446:F446"/>
    <mergeCell ref="C447:D447"/>
    <mergeCell ref="E447:F447"/>
    <mergeCell ref="B440:B448"/>
    <mergeCell ref="C440:D440"/>
    <mergeCell ref="E440:F440"/>
    <mergeCell ref="C441:D441"/>
    <mergeCell ref="E441:F441"/>
    <mergeCell ref="C442:D442"/>
    <mergeCell ref="E442:F442"/>
    <mergeCell ref="C443:D443"/>
    <mergeCell ref="E443:F443"/>
    <mergeCell ref="C444:D444"/>
    <mergeCell ref="C460:D460"/>
    <mergeCell ref="E460:F460"/>
    <mergeCell ref="C461:D461"/>
    <mergeCell ref="E461:F461"/>
    <mergeCell ref="C462:D462"/>
    <mergeCell ref="E462:F462"/>
    <mergeCell ref="C457:D457"/>
    <mergeCell ref="E457:F457"/>
    <mergeCell ref="C458:D458"/>
    <mergeCell ref="E458:F458"/>
    <mergeCell ref="C459:D459"/>
    <mergeCell ref="E459:F459"/>
    <mergeCell ref="E452:F452"/>
    <mergeCell ref="C453:D453"/>
    <mergeCell ref="E453:F453"/>
    <mergeCell ref="C454:D454"/>
    <mergeCell ref="E454:F454"/>
    <mergeCell ref="C469:D469"/>
    <mergeCell ref="E469:F469"/>
    <mergeCell ref="C470:D470"/>
    <mergeCell ref="E470:F470"/>
    <mergeCell ref="C471:D471"/>
    <mergeCell ref="E471:F471"/>
    <mergeCell ref="C466:D466"/>
    <mergeCell ref="E466:F466"/>
    <mergeCell ref="C467:D467"/>
    <mergeCell ref="E467:F467"/>
    <mergeCell ref="C468:D468"/>
    <mergeCell ref="E468:F468"/>
    <mergeCell ref="C463:D463"/>
    <mergeCell ref="E463:F463"/>
    <mergeCell ref="C464:D464"/>
    <mergeCell ref="E464:F464"/>
    <mergeCell ref="C465:D465"/>
    <mergeCell ref="E465:F465"/>
    <mergeCell ref="B480:Y480"/>
    <mergeCell ref="B483:AA483"/>
    <mergeCell ref="B486:B489"/>
    <mergeCell ref="C486:D489"/>
    <mergeCell ref="E486:G487"/>
    <mergeCell ref="H486:Q486"/>
    <mergeCell ref="R486:W486"/>
    <mergeCell ref="H487:I488"/>
    <mergeCell ref="J487:K488"/>
    <mergeCell ref="L487:M488"/>
    <mergeCell ref="E476:F476"/>
    <mergeCell ref="C477:D477"/>
    <mergeCell ref="E477:F477"/>
    <mergeCell ref="C478:D478"/>
    <mergeCell ref="E478:F478"/>
    <mergeCell ref="C479:D479"/>
    <mergeCell ref="E479:F479"/>
    <mergeCell ref="B472:B479"/>
    <mergeCell ref="C472:D472"/>
    <mergeCell ref="E472:F472"/>
    <mergeCell ref="C473:D473"/>
    <mergeCell ref="E473:F473"/>
    <mergeCell ref="C474:D474"/>
    <mergeCell ref="E474:F474"/>
    <mergeCell ref="C475:D475"/>
    <mergeCell ref="E475:F475"/>
    <mergeCell ref="C476:D476"/>
    <mergeCell ref="P489:Q489"/>
    <mergeCell ref="R489:S489"/>
    <mergeCell ref="T489:U489"/>
    <mergeCell ref="V489:W489"/>
    <mergeCell ref="B490:B509"/>
    <mergeCell ref="C490:D490"/>
    <mergeCell ref="E490:F490"/>
    <mergeCell ref="C491:D491"/>
    <mergeCell ref="E491:F491"/>
    <mergeCell ref="C492:D492"/>
    <mergeCell ref="N487:O488"/>
    <mergeCell ref="P487:Q488"/>
    <mergeCell ref="R487:S488"/>
    <mergeCell ref="T487:U488"/>
    <mergeCell ref="V487:W488"/>
    <mergeCell ref="E488:F489"/>
    <mergeCell ref="H489:I489"/>
    <mergeCell ref="J489:K489"/>
    <mergeCell ref="L489:M489"/>
    <mergeCell ref="N489:O489"/>
    <mergeCell ref="C499:D499"/>
    <mergeCell ref="E499:F499"/>
    <mergeCell ref="C500:D500"/>
    <mergeCell ref="E500:F500"/>
    <mergeCell ref="C501:D501"/>
    <mergeCell ref="E501:F501"/>
    <mergeCell ref="C496:D496"/>
    <mergeCell ref="E496:F496"/>
    <mergeCell ref="C497:D497"/>
    <mergeCell ref="E497:F497"/>
    <mergeCell ref="C498:D498"/>
    <mergeCell ref="E498:F498"/>
    <mergeCell ref="E492:F492"/>
    <mergeCell ref="C493:D493"/>
    <mergeCell ref="E493:F493"/>
    <mergeCell ref="C494:D494"/>
    <mergeCell ref="E494:F494"/>
    <mergeCell ref="C495:D495"/>
    <mergeCell ref="E495:F495"/>
    <mergeCell ref="C507:D507"/>
    <mergeCell ref="E507:F507"/>
    <mergeCell ref="C508:D508"/>
    <mergeCell ref="E508:F508"/>
    <mergeCell ref="C509:D509"/>
    <mergeCell ref="E509:F509"/>
    <mergeCell ref="P503:P504"/>
    <mergeCell ref="Q503:Q504"/>
    <mergeCell ref="C505:D505"/>
    <mergeCell ref="E505:F505"/>
    <mergeCell ref="C506:D506"/>
    <mergeCell ref="E506:F506"/>
    <mergeCell ref="C502:D502"/>
    <mergeCell ref="E502:F502"/>
    <mergeCell ref="C503:D504"/>
    <mergeCell ref="E503:F504"/>
    <mergeCell ref="L503:L504"/>
    <mergeCell ref="M503:M504"/>
    <mergeCell ref="E514:F514"/>
    <mergeCell ref="C515:D515"/>
    <mergeCell ref="E515:F515"/>
    <mergeCell ref="C516:D516"/>
    <mergeCell ref="E516:F516"/>
    <mergeCell ref="C517:D517"/>
    <mergeCell ref="E517:F517"/>
    <mergeCell ref="B510:B524"/>
    <mergeCell ref="C510:D510"/>
    <mergeCell ref="E510:F510"/>
    <mergeCell ref="C511:D511"/>
    <mergeCell ref="E511:F511"/>
    <mergeCell ref="C512:D512"/>
    <mergeCell ref="E512:F512"/>
    <mergeCell ref="C513:D513"/>
    <mergeCell ref="E513:F513"/>
    <mergeCell ref="C514:D514"/>
    <mergeCell ref="C524:D524"/>
    <mergeCell ref="E524:F524"/>
    <mergeCell ref="B525:W525"/>
    <mergeCell ref="B528:AA528"/>
    <mergeCell ref="B531:B534"/>
    <mergeCell ref="C531:D534"/>
    <mergeCell ref="E531:G532"/>
    <mergeCell ref="H531:U531"/>
    <mergeCell ref="V531:Y531"/>
    <mergeCell ref="H532:I533"/>
    <mergeCell ref="C521:D521"/>
    <mergeCell ref="E521:F521"/>
    <mergeCell ref="C522:D522"/>
    <mergeCell ref="E522:F522"/>
    <mergeCell ref="C523:D523"/>
    <mergeCell ref="E523:F523"/>
    <mergeCell ref="C518:D518"/>
    <mergeCell ref="E518:F518"/>
    <mergeCell ref="C519:D519"/>
    <mergeCell ref="E519:F519"/>
    <mergeCell ref="C520:D520"/>
    <mergeCell ref="E520:F520"/>
    <mergeCell ref="C538:D538"/>
    <mergeCell ref="E538:F538"/>
    <mergeCell ref="C539:D539"/>
    <mergeCell ref="E539:F539"/>
    <mergeCell ref="C540:D540"/>
    <mergeCell ref="E540:F540"/>
    <mergeCell ref="T534:U534"/>
    <mergeCell ref="V534:W534"/>
    <mergeCell ref="X534:Y534"/>
    <mergeCell ref="B535:B550"/>
    <mergeCell ref="C535:D535"/>
    <mergeCell ref="E535:F535"/>
    <mergeCell ref="C536:D536"/>
    <mergeCell ref="E536:F536"/>
    <mergeCell ref="C537:D537"/>
    <mergeCell ref="E537:F537"/>
    <mergeCell ref="V532:W533"/>
    <mergeCell ref="X532:Y533"/>
    <mergeCell ref="E533:F534"/>
    <mergeCell ref="G533:G534"/>
    <mergeCell ref="H534:I534"/>
    <mergeCell ref="J534:K534"/>
    <mergeCell ref="L534:M534"/>
    <mergeCell ref="N534:O534"/>
    <mergeCell ref="P534:Q534"/>
    <mergeCell ref="R534:S534"/>
    <mergeCell ref="J532:K533"/>
    <mergeCell ref="L532:M533"/>
    <mergeCell ref="N532:O533"/>
    <mergeCell ref="P532:Q533"/>
    <mergeCell ref="R532:S533"/>
    <mergeCell ref="T532:U533"/>
    <mergeCell ref="C547:D547"/>
    <mergeCell ref="E547:F547"/>
    <mergeCell ref="C548:D548"/>
    <mergeCell ref="E548:F548"/>
    <mergeCell ref="C549:D549"/>
    <mergeCell ref="E549:F549"/>
    <mergeCell ref="C544:D544"/>
    <mergeCell ref="E544:F544"/>
    <mergeCell ref="C545:D545"/>
    <mergeCell ref="E545:F545"/>
    <mergeCell ref="C546:D546"/>
    <mergeCell ref="E546:F546"/>
    <mergeCell ref="C541:D541"/>
    <mergeCell ref="E541:F541"/>
    <mergeCell ref="C542:D542"/>
    <mergeCell ref="E542:F542"/>
    <mergeCell ref="C543:D543"/>
    <mergeCell ref="E543:F543"/>
    <mergeCell ref="C559:D559"/>
    <mergeCell ref="E559:F559"/>
    <mergeCell ref="B560:Y560"/>
    <mergeCell ref="B563:AA563"/>
    <mergeCell ref="C566:E566"/>
    <mergeCell ref="F566:M566"/>
    <mergeCell ref="T566:Y566"/>
    <mergeCell ref="C555:D555"/>
    <mergeCell ref="E555:F555"/>
    <mergeCell ref="C556:D556"/>
    <mergeCell ref="E556:F556"/>
    <mergeCell ref="C557:D558"/>
    <mergeCell ref="E557:F557"/>
    <mergeCell ref="E558:F558"/>
    <mergeCell ref="C550:D550"/>
    <mergeCell ref="E550:F550"/>
    <mergeCell ref="B551:B559"/>
    <mergeCell ref="C551:D552"/>
    <mergeCell ref="E551:F551"/>
    <mergeCell ref="E552:F552"/>
    <mergeCell ref="C553:D553"/>
    <mergeCell ref="E553:F553"/>
    <mergeCell ref="C554:D554"/>
    <mergeCell ref="E554:F554"/>
    <mergeCell ref="R572:S572"/>
    <mergeCell ref="C573:E573"/>
    <mergeCell ref="C574:E574"/>
    <mergeCell ref="C575:E575"/>
    <mergeCell ref="C576:E576"/>
    <mergeCell ref="B577:B581"/>
    <mergeCell ref="C577:E577"/>
    <mergeCell ref="C578:E578"/>
    <mergeCell ref="C581:E581"/>
    <mergeCell ref="R581:S581"/>
    <mergeCell ref="C570:E570"/>
    <mergeCell ref="F570:G570"/>
    <mergeCell ref="H570:I570"/>
    <mergeCell ref="J570:K570"/>
    <mergeCell ref="L570:M570"/>
    <mergeCell ref="B571:B576"/>
    <mergeCell ref="C571:E571"/>
    <mergeCell ref="C572:E572"/>
    <mergeCell ref="B567:B570"/>
    <mergeCell ref="C567:E567"/>
    <mergeCell ref="F567:M567"/>
    <mergeCell ref="C568:E568"/>
    <mergeCell ref="F568:M568"/>
    <mergeCell ref="C569:E569"/>
    <mergeCell ref="F569:G569"/>
    <mergeCell ref="H569:I569"/>
    <mergeCell ref="J569:K569"/>
    <mergeCell ref="L569:M569"/>
    <mergeCell ref="T581:U581"/>
    <mergeCell ref="V581:W581"/>
    <mergeCell ref="B582:B584"/>
    <mergeCell ref="C582:E582"/>
    <mergeCell ref="R582:S582"/>
    <mergeCell ref="T582:U582"/>
    <mergeCell ref="V582:W582"/>
    <mergeCell ref="C583:E583"/>
    <mergeCell ref="C584:E584"/>
    <mergeCell ref="T578:W578"/>
    <mergeCell ref="C579:E579"/>
    <mergeCell ref="R579:S579"/>
    <mergeCell ref="T579:W579"/>
    <mergeCell ref="C580:E580"/>
    <mergeCell ref="R580:S580"/>
    <mergeCell ref="T580:U580"/>
    <mergeCell ref="V580:W580"/>
    <mergeCell ref="C593:E593"/>
    <mergeCell ref="B597:C597"/>
    <mergeCell ref="F597:K597"/>
    <mergeCell ref="B598:B601"/>
    <mergeCell ref="C598:E598"/>
    <mergeCell ref="F598:K598"/>
    <mergeCell ref="C599:E599"/>
    <mergeCell ref="F599:I599"/>
    <mergeCell ref="J599:K599"/>
    <mergeCell ref="C600:E600"/>
    <mergeCell ref="B585:B588"/>
    <mergeCell ref="C585:E585"/>
    <mergeCell ref="C586:E586"/>
    <mergeCell ref="C587:E587"/>
    <mergeCell ref="C588:E588"/>
    <mergeCell ref="B589:B592"/>
    <mergeCell ref="C589:E589"/>
    <mergeCell ref="C590:E590"/>
    <mergeCell ref="C591:E591"/>
    <mergeCell ref="C592:E592"/>
    <mergeCell ref="T608:Y608"/>
    <mergeCell ref="B609:B612"/>
    <mergeCell ref="C609:E609"/>
    <mergeCell ref="F609:I609"/>
    <mergeCell ref="Q609:Q612"/>
    <mergeCell ref="R609:S609"/>
    <mergeCell ref="T609:Y609"/>
    <mergeCell ref="C610:E610"/>
    <mergeCell ref="F610:G610"/>
    <mergeCell ref="H610:I610"/>
    <mergeCell ref="C602:E602"/>
    <mergeCell ref="C603:E603"/>
    <mergeCell ref="C604:E604"/>
    <mergeCell ref="B605:K605"/>
    <mergeCell ref="B608:C608"/>
    <mergeCell ref="F608:I608"/>
    <mergeCell ref="F600:G600"/>
    <mergeCell ref="H600:I600"/>
    <mergeCell ref="J600:K600"/>
    <mergeCell ref="C601:E601"/>
    <mergeCell ref="F601:G601"/>
    <mergeCell ref="H601:I601"/>
    <mergeCell ref="J601:K601"/>
    <mergeCell ref="X612:Y612"/>
    <mergeCell ref="C613:E613"/>
    <mergeCell ref="C614:E614"/>
    <mergeCell ref="B618:AA618"/>
    <mergeCell ref="B621:C621"/>
    <mergeCell ref="F621:U621"/>
    <mergeCell ref="V611:W611"/>
    <mergeCell ref="C612:E612"/>
    <mergeCell ref="F612:G612"/>
    <mergeCell ref="H612:I612"/>
    <mergeCell ref="J612:K612"/>
    <mergeCell ref="N612:O612"/>
    <mergeCell ref="R612:S612"/>
    <mergeCell ref="T612:U612"/>
    <mergeCell ref="V612:W612"/>
    <mergeCell ref="J610:K610"/>
    <mergeCell ref="R610:S610"/>
    <mergeCell ref="X610:Y610"/>
    <mergeCell ref="C611:E611"/>
    <mergeCell ref="F611:G611"/>
    <mergeCell ref="H611:I611"/>
    <mergeCell ref="J611:K611"/>
    <mergeCell ref="N611:O611"/>
    <mergeCell ref="R611:S611"/>
    <mergeCell ref="T611:U611"/>
    <mergeCell ref="T623:U623"/>
    <mergeCell ref="V623:W623"/>
    <mergeCell ref="C624:E624"/>
    <mergeCell ref="F624:G624"/>
    <mergeCell ref="H624:I624"/>
    <mergeCell ref="J624:K624"/>
    <mergeCell ref="L624:M624"/>
    <mergeCell ref="N624:O624"/>
    <mergeCell ref="P624:Q624"/>
    <mergeCell ref="R624:S624"/>
    <mergeCell ref="B622:B625"/>
    <mergeCell ref="C622:E622"/>
    <mergeCell ref="F622:U622"/>
    <mergeCell ref="C623:E623"/>
    <mergeCell ref="F623:I623"/>
    <mergeCell ref="J623:K623"/>
    <mergeCell ref="L623:M623"/>
    <mergeCell ref="N623:O623"/>
    <mergeCell ref="P623:Q623"/>
    <mergeCell ref="R623:S623"/>
    <mergeCell ref="T625:U625"/>
    <mergeCell ref="V625:W625"/>
    <mergeCell ref="C626:E626"/>
    <mergeCell ref="C627:E627"/>
    <mergeCell ref="C628:E628"/>
    <mergeCell ref="B629:B635"/>
    <mergeCell ref="C629:E629"/>
    <mergeCell ref="C630:E630"/>
    <mergeCell ref="C631:E631"/>
    <mergeCell ref="C632:E632"/>
    <mergeCell ref="T624:U624"/>
    <mergeCell ref="V624:W624"/>
    <mergeCell ref="C625:E625"/>
    <mergeCell ref="F625:G625"/>
    <mergeCell ref="H625:I625"/>
    <mergeCell ref="J625:K625"/>
    <mergeCell ref="L625:M625"/>
    <mergeCell ref="N625:O625"/>
    <mergeCell ref="P625:Q625"/>
    <mergeCell ref="R625:S625"/>
    <mergeCell ref="F644:G644"/>
    <mergeCell ref="H644:I644"/>
    <mergeCell ref="B645:B646"/>
    <mergeCell ref="C645:E646"/>
    <mergeCell ref="H645:H646"/>
    <mergeCell ref="I645:I646"/>
    <mergeCell ref="B641:B644"/>
    <mergeCell ref="C641:E641"/>
    <mergeCell ref="F641:I641"/>
    <mergeCell ref="C642:E642"/>
    <mergeCell ref="F642:G642"/>
    <mergeCell ref="H642:I642"/>
    <mergeCell ref="C643:E643"/>
    <mergeCell ref="F643:G643"/>
    <mergeCell ref="H643:I643"/>
    <mergeCell ref="C644:E644"/>
    <mergeCell ref="C633:E633"/>
    <mergeCell ref="C634:E634"/>
    <mergeCell ref="C635:E635"/>
    <mergeCell ref="C636:E636"/>
    <mergeCell ref="B640:C640"/>
    <mergeCell ref="F640:I640"/>
    <mergeCell ref="J657:K657"/>
    <mergeCell ref="L657:M657"/>
    <mergeCell ref="N657:O657"/>
    <mergeCell ref="P657:Q657"/>
    <mergeCell ref="H658:I658"/>
    <mergeCell ref="J658:K658"/>
    <mergeCell ref="N658:O658"/>
    <mergeCell ref="P658:Q658"/>
    <mergeCell ref="B647:B648"/>
    <mergeCell ref="C647:E648"/>
    <mergeCell ref="H647:H648"/>
    <mergeCell ref="I647:I648"/>
    <mergeCell ref="B653:AA653"/>
    <mergeCell ref="B656:D658"/>
    <mergeCell ref="E656:G658"/>
    <mergeCell ref="H656:M656"/>
    <mergeCell ref="N656:Q656"/>
    <mergeCell ref="H657:I657"/>
    <mergeCell ref="B665:D665"/>
    <mergeCell ref="E665:G665"/>
    <mergeCell ref="B666:D666"/>
    <mergeCell ref="E666:G666"/>
    <mergeCell ref="B667:D667"/>
    <mergeCell ref="E667:G667"/>
    <mergeCell ref="B662:D662"/>
    <mergeCell ref="E662:G662"/>
    <mergeCell ref="B663:D663"/>
    <mergeCell ref="E663:G663"/>
    <mergeCell ref="B664:D664"/>
    <mergeCell ref="E664:G664"/>
    <mergeCell ref="B659:D659"/>
    <mergeCell ref="E659:G659"/>
    <mergeCell ref="B660:D660"/>
    <mergeCell ref="E660:G660"/>
    <mergeCell ref="B661:D661"/>
    <mergeCell ref="E661:G661"/>
    <mergeCell ref="B674:D674"/>
    <mergeCell ref="E674:G674"/>
    <mergeCell ref="B675:D675"/>
    <mergeCell ref="E675:G675"/>
    <mergeCell ref="B676:D676"/>
    <mergeCell ref="E676:G676"/>
    <mergeCell ref="B671:D671"/>
    <mergeCell ref="E671:G671"/>
    <mergeCell ref="B672:D672"/>
    <mergeCell ref="E672:G672"/>
    <mergeCell ref="B673:D673"/>
    <mergeCell ref="E673:G673"/>
    <mergeCell ref="B668:D668"/>
    <mergeCell ref="E668:G668"/>
    <mergeCell ref="B669:D669"/>
    <mergeCell ref="E669:G669"/>
    <mergeCell ref="B670:D670"/>
    <mergeCell ref="E670:G670"/>
    <mergeCell ref="B683:D683"/>
    <mergeCell ref="E683:G683"/>
    <mergeCell ref="B684:D684"/>
    <mergeCell ref="E684:G684"/>
    <mergeCell ref="B685:Y685"/>
    <mergeCell ref="B688:AA688"/>
    <mergeCell ref="B680:D680"/>
    <mergeCell ref="E680:G680"/>
    <mergeCell ref="B681:D681"/>
    <mergeCell ref="E681:G681"/>
    <mergeCell ref="B682:D682"/>
    <mergeCell ref="E682:G682"/>
    <mergeCell ref="B677:D677"/>
    <mergeCell ref="E677:G677"/>
    <mergeCell ref="B678:D678"/>
    <mergeCell ref="E678:G678"/>
    <mergeCell ref="B679:D679"/>
    <mergeCell ref="E679:G679"/>
    <mergeCell ref="H692:I692"/>
    <mergeCell ref="J692:K692"/>
    <mergeCell ref="L692:M692"/>
    <mergeCell ref="N692:O692"/>
    <mergeCell ref="P692:Q692"/>
    <mergeCell ref="B693:B694"/>
    <mergeCell ref="C693:E693"/>
    <mergeCell ref="C694:E694"/>
    <mergeCell ref="B690:B692"/>
    <mergeCell ref="C690:E692"/>
    <mergeCell ref="F690:Q690"/>
    <mergeCell ref="F691:G691"/>
    <mergeCell ref="H691:I691"/>
    <mergeCell ref="J691:K691"/>
    <mergeCell ref="L691:M691"/>
    <mergeCell ref="N691:O691"/>
    <mergeCell ref="P691:Q691"/>
    <mergeCell ref="F692:G692"/>
    <mergeCell ref="C703:E703"/>
    <mergeCell ref="C704:E704"/>
    <mergeCell ref="C705:E705"/>
    <mergeCell ref="B706:B717"/>
    <mergeCell ref="C706:E706"/>
    <mergeCell ref="C707:E707"/>
    <mergeCell ref="C708:E708"/>
    <mergeCell ref="C709:E709"/>
    <mergeCell ref="C710:E710"/>
    <mergeCell ref="C711:E711"/>
    <mergeCell ref="B695:B697"/>
    <mergeCell ref="C695:E695"/>
    <mergeCell ref="C696:E696"/>
    <mergeCell ref="C697:E697"/>
    <mergeCell ref="B698:B705"/>
    <mergeCell ref="C698:E698"/>
    <mergeCell ref="C699:E699"/>
    <mergeCell ref="C700:E700"/>
    <mergeCell ref="C701:E701"/>
    <mergeCell ref="C702:E702"/>
    <mergeCell ref="B726:B731"/>
    <mergeCell ref="C726:E726"/>
    <mergeCell ref="C727:E727"/>
    <mergeCell ref="C728:E728"/>
    <mergeCell ref="C729:E729"/>
    <mergeCell ref="C730:E730"/>
    <mergeCell ref="C731:E731"/>
    <mergeCell ref="B718:B725"/>
    <mergeCell ref="C718:E718"/>
    <mergeCell ref="C719:E719"/>
    <mergeCell ref="C720:E720"/>
    <mergeCell ref="C721:E721"/>
    <mergeCell ref="C722:E722"/>
    <mergeCell ref="C723:E723"/>
    <mergeCell ref="C724:E724"/>
    <mergeCell ref="C725:E725"/>
    <mergeCell ref="C712:E712"/>
    <mergeCell ref="C713:E713"/>
    <mergeCell ref="C714:E714"/>
    <mergeCell ref="C715:E715"/>
    <mergeCell ref="C716:E716"/>
    <mergeCell ref="C717:E717"/>
    <mergeCell ref="N739:O739"/>
    <mergeCell ref="P739:Q739"/>
    <mergeCell ref="F740:G740"/>
    <mergeCell ref="H740:I740"/>
    <mergeCell ref="J740:K740"/>
    <mergeCell ref="L740:M740"/>
    <mergeCell ref="N740:O740"/>
    <mergeCell ref="P740:Q740"/>
    <mergeCell ref="C732:E732"/>
    <mergeCell ref="B733:S733"/>
    <mergeCell ref="B736:AA736"/>
    <mergeCell ref="B738:B740"/>
    <mergeCell ref="C738:E740"/>
    <mergeCell ref="F738:Q738"/>
    <mergeCell ref="F739:G739"/>
    <mergeCell ref="H739:I739"/>
    <mergeCell ref="J739:K739"/>
    <mergeCell ref="L739:M739"/>
    <mergeCell ref="C765:E765"/>
    <mergeCell ref="C766:E766"/>
    <mergeCell ref="B767:B768"/>
    <mergeCell ref="C767:E767"/>
    <mergeCell ref="C768:E768"/>
    <mergeCell ref="B769:U769"/>
    <mergeCell ref="B756:B766"/>
    <mergeCell ref="C756:E756"/>
    <mergeCell ref="C757:E757"/>
    <mergeCell ref="C758:E758"/>
    <mergeCell ref="C759:E759"/>
    <mergeCell ref="C760:E760"/>
    <mergeCell ref="C761:E761"/>
    <mergeCell ref="C762:E762"/>
    <mergeCell ref="C763:E763"/>
    <mergeCell ref="C764:E764"/>
    <mergeCell ref="C750:E750"/>
    <mergeCell ref="C751:E751"/>
    <mergeCell ref="C752:E752"/>
    <mergeCell ref="C753:E753"/>
    <mergeCell ref="C754:E754"/>
    <mergeCell ref="C755:E755"/>
    <mergeCell ref="B741:B755"/>
    <mergeCell ref="C741:E741"/>
    <mergeCell ref="C742:E742"/>
    <mergeCell ref="C743:E743"/>
    <mergeCell ref="C744:E744"/>
    <mergeCell ref="C745:E745"/>
    <mergeCell ref="C746:E746"/>
    <mergeCell ref="C747:E747"/>
    <mergeCell ref="C748:E748"/>
    <mergeCell ref="C749:E749"/>
    <mergeCell ref="R779:S779"/>
    <mergeCell ref="F780:G780"/>
    <mergeCell ref="H780:I780"/>
    <mergeCell ref="J780:K780"/>
    <mergeCell ref="L780:M780"/>
    <mergeCell ref="N780:O780"/>
    <mergeCell ref="P780:Q780"/>
    <mergeCell ref="R780:S780"/>
    <mergeCell ref="B776:AA776"/>
    <mergeCell ref="B778:B780"/>
    <mergeCell ref="C778:E780"/>
    <mergeCell ref="F778:S778"/>
    <mergeCell ref="F779:G779"/>
    <mergeCell ref="H779:I779"/>
    <mergeCell ref="J779:K779"/>
    <mergeCell ref="L779:M779"/>
    <mergeCell ref="N779:O779"/>
    <mergeCell ref="P779:Q779"/>
    <mergeCell ref="B796:B798"/>
    <mergeCell ref="C796:E796"/>
    <mergeCell ref="C797:E797"/>
    <mergeCell ref="C798:E798"/>
    <mergeCell ref="C799:E799"/>
    <mergeCell ref="B800:B801"/>
    <mergeCell ref="C800:E800"/>
    <mergeCell ref="C801:E801"/>
    <mergeCell ref="C790:E790"/>
    <mergeCell ref="C791:E791"/>
    <mergeCell ref="C792:E792"/>
    <mergeCell ref="C793:E793"/>
    <mergeCell ref="C794:E794"/>
    <mergeCell ref="C795:E795"/>
    <mergeCell ref="B781:B795"/>
    <mergeCell ref="C781:E781"/>
    <mergeCell ref="C782:E782"/>
    <mergeCell ref="C783:E783"/>
    <mergeCell ref="C784:E784"/>
    <mergeCell ref="C785:E785"/>
    <mergeCell ref="C786:E786"/>
    <mergeCell ref="C787:E787"/>
    <mergeCell ref="C788:E788"/>
    <mergeCell ref="C789:E789"/>
    <mergeCell ref="H807:I807"/>
    <mergeCell ref="J807:K807"/>
    <mergeCell ref="L807:M807"/>
    <mergeCell ref="N807:O807"/>
    <mergeCell ref="B808:B813"/>
    <mergeCell ref="C808:E808"/>
    <mergeCell ref="C809:E809"/>
    <mergeCell ref="C810:E810"/>
    <mergeCell ref="C811:E811"/>
    <mergeCell ref="C812:E812"/>
    <mergeCell ref="C802:E802"/>
    <mergeCell ref="B803:U803"/>
    <mergeCell ref="B805:B807"/>
    <mergeCell ref="C805:E807"/>
    <mergeCell ref="F805:O805"/>
    <mergeCell ref="F806:I806"/>
    <mergeCell ref="J806:K806"/>
    <mergeCell ref="L806:M806"/>
    <mergeCell ref="N806:O806"/>
    <mergeCell ref="F807:G807"/>
    <mergeCell ref="C822:E822"/>
    <mergeCell ref="B823:U823"/>
    <mergeCell ref="B826:AA826"/>
    <mergeCell ref="B829:V829"/>
    <mergeCell ref="B830:B831"/>
    <mergeCell ref="C830:C831"/>
    <mergeCell ref="D830:G831"/>
    <mergeCell ref="H830:O831"/>
    <mergeCell ref="P830:V831"/>
    <mergeCell ref="C813:E813"/>
    <mergeCell ref="B814:B821"/>
    <mergeCell ref="C814:E814"/>
    <mergeCell ref="C815:E815"/>
    <mergeCell ref="C816:E816"/>
    <mergeCell ref="C817:E817"/>
    <mergeCell ref="C818:E818"/>
    <mergeCell ref="C819:E819"/>
    <mergeCell ref="C820:E820"/>
    <mergeCell ref="C821:E821"/>
    <mergeCell ref="D834:G834"/>
    <mergeCell ref="H834:K834"/>
    <mergeCell ref="L834:O834"/>
    <mergeCell ref="P834:V834"/>
    <mergeCell ref="D835:G835"/>
    <mergeCell ref="H835:K835"/>
    <mergeCell ref="L835:O835"/>
    <mergeCell ref="P835:V835"/>
    <mergeCell ref="B832:B835"/>
    <mergeCell ref="D832:G832"/>
    <mergeCell ref="H832:K832"/>
    <mergeCell ref="L832:O832"/>
    <mergeCell ref="P832:V832"/>
    <mergeCell ref="D833:G833"/>
    <mergeCell ref="H833:K833"/>
    <mergeCell ref="L833:O833"/>
    <mergeCell ref="P833:V833"/>
    <mergeCell ref="C834:C835"/>
    <mergeCell ref="D838:G838"/>
    <mergeCell ref="H838:K838"/>
    <mergeCell ref="L838:O838"/>
    <mergeCell ref="P838:V838"/>
    <mergeCell ref="D839:G839"/>
    <mergeCell ref="H839:K839"/>
    <mergeCell ref="L839:O839"/>
    <mergeCell ref="P839:V839"/>
    <mergeCell ref="B836:B856"/>
    <mergeCell ref="C836:C839"/>
    <mergeCell ref="D836:G836"/>
    <mergeCell ref="H836:K836"/>
    <mergeCell ref="L836:O836"/>
    <mergeCell ref="P836:V836"/>
    <mergeCell ref="D837:G837"/>
    <mergeCell ref="H837:K837"/>
    <mergeCell ref="L837:O837"/>
    <mergeCell ref="P837:V837"/>
    <mergeCell ref="D844:G844"/>
    <mergeCell ref="H844:K844"/>
    <mergeCell ref="L844:O844"/>
    <mergeCell ref="P844:V844"/>
    <mergeCell ref="D845:G845"/>
    <mergeCell ref="H845:K845"/>
    <mergeCell ref="L845:O845"/>
    <mergeCell ref="P845:V845"/>
    <mergeCell ref="H842:K842"/>
    <mergeCell ref="L842:O842"/>
    <mergeCell ref="P842:V842"/>
    <mergeCell ref="D843:G843"/>
    <mergeCell ref="H843:K843"/>
    <mergeCell ref="L843:O843"/>
    <mergeCell ref="P843:V843"/>
    <mergeCell ref="C840:C846"/>
    <mergeCell ref="D840:G840"/>
    <mergeCell ref="H840:K840"/>
    <mergeCell ref="L840:O840"/>
    <mergeCell ref="P840:V840"/>
    <mergeCell ref="D841:G841"/>
    <mergeCell ref="H841:K841"/>
    <mergeCell ref="L841:O841"/>
    <mergeCell ref="P841:V841"/>
    <mergeCell ref="D842:G842"/>
    <mergeCell ref="H848:K848"/>
    <mergeCell ref="L848:O848"/>
    <mergeCell ref="P848:V848"/>
    <mergeCell ref="D849:G849"/>
    <mergeCell ref="H849:K849"/>
    <mergeCell ref="L849:O849"/>
    <mergeCell ref="P849:V849"/>
    <mergeCell ref="D846:G846"/>
    <mergeCell ref="H846:K846"/>
    <mergeCell ref="L846:O846"/>
    <mergeCell ref="P846:V846"/>
    <mergeCell ref="C847:C850"/>
    <mergeCell ref="D847:G847"/>
    <mergeCell ref="H847:K847"/>
    <mergeCell ref="L847:O847"/>
    <mergeCell ref="P847:V847"/>
    <mergeCell ref="D848:G848"/>
    <mergeCell ref="H852:K852"/>
    <mergeCell ref="L852:O852"/>
    <mergeCell ref="P852:V852"/>
    <mergeCell ref="D853:G853"/>
    <mergeCell ref="H853:K853"/>
    <mergeCell ref="L853:O853"/>
    <mergeCell ref="P853:V853"/>
    <mergeCell ref="D850:G850"/>
    <mergeCell ref="H850:K850"/>
    <mergeCell ref="L850:O850"/>
    <mergeCell ref="P850:V850"/>
    <mergeCell ref="C851:C854"/>
    <mergeCell ref="D851:G851"/>
    <mergeCell ref="H851:K851"/>
    <mergeCell ref="L851:O851"/>
    <mergeCell ref="P851:V851"/>
    <mergeCell ref="D852:G852"/>
    <mergeCell ref="H856:K856"/>
    <mergeCell ref="L856:O856"/>
    <mergeCell ref="P856:V856"/>
    <mergeCell ref="B857:B867"/>
    <mergeCell ref="C857:C862"/>
    <mergeCell ref="D857:G857"/>
    <mergeCell ref="H857:K857"/>
    <mergeCell ref="L857:O857"/>
    <mergeCell ref="P857:V857"/>
    <mergeCell ref="D858:G858"/>
    <mergeCell ref="D854:G854"/>
    <mergeCell ref="H854:K854"/>
    <mergeCell ref="L854:O854"/>
    <mergeCell ref="P854:V854"/>
    <mergeCell ref="C855:C856"/>
    <mergeCell ref="D855:G855"/>
    <mergeCell ref="H855:K855"/>
    <mergeCell ref="L855:O855"/>
    <mergeCell ref="P855:V855"/>
    <mergeCell ref="D856:G856"/>
    <mergeCell ref="C863:C865"/>
    <mergeCell ref="D863:G863"/>
    <mergeCell ref="H863:K863"/>
    <mergeCell ref="L863:O863"/>
    <mergeCell ref="P863:V863"/>
    <mergeCell ref="D864:G864"/>
    <mergeCell ref="D860:G860"/>
    <mergeCell ref="H860:K860"/>
    <mergeCell ref="L860:O860"/>
    <mergeCell ref="P860:V860"/>
    <mergeCell ref="D861:G861"/>
    <mergeCell ref="H861:K861"/>
    <mergeCell ref="L861:O861"/>
    <mergeCell ref="P861:V861"/>
    <mergeCell ref="H858:K858"/>
    <mergeCell ref="L858:O858"/>
    <mergeCell ref="P858:V858"/>
    <mergeCell ref="D859:G859"/>
    <mergeCell ref="H859:K859"/>
    <mergeCell ref="L859:O859"/>
    <mergeCell ref="P859:V859"/>
    <mergeCell ref="D866:G866"/>
    <mergeCell ref="H866:K866"/>
    <mergeCell ref="L866:O866"/>
    <mergeCell ref="P866:V866"/>
    <mergeCell ref="D867:G867"/>
    <mergeCell ref="H867:K867"/>
    <mergeCell ref="L867:O867"/>
    <mergeCell ref="P867:V867"/>
    <mergeCell ref="H864:K864"/>
    <mergeCell ref="L864:O864"/>
    <mergeCell ref="P864:V864"/>
    <mergeCell ref="D865:G865"/>
    <mergeCell ref="H865:K865"/>
    <mergeCell ref="L865:O865"/>
    <mergeCell ref="P865:V865"/>
    <mergeCell ref="D862:G862"/>
    <mergeCell ref="H862:K862"/>
    <mergeCell ref="L862:O862"/>
    <mergeCell ref="P862:V862"/>
    <mergeCell ref="B870:V870"/>
    <mergeCell ref="B873:AA873"/>
    <mergeCell ref="B876:V876"/>
    <mergeCell ref="B877:B878"/>
    <mergeCell ref="C877:C878"/>
    <mergeCell ref="D877:G878"/>
    <mergeCell ref="H877:O878"/>
    <mergeCell ref="P877:V878"/>
    <mergeCell ref="B868:B869"/>
    <mergeCell ref="C868:C869"/>
    <mergeCell ref="D868:G868"/>
    <mergeCell ref="H868:K868"/>
    <mergeCell ref="L868:O868"/>
    <mergeCell ref="P868:V868"/>
    <mergeCell ref="D869:G869"/>
    <mergeCell ref="H869:K869"/>
    <mergeCell ref="L869:O869"/>
    <mergeCell ref="P869:V869"/>
    <mergeCell ref="H883:K883"/>
    <mergeCell ref="L883:O883"/>
    <mergeCell ref="P883:V883"/>
    <mergeCell ref="D884:G884"/>
    <mergeCell ref="H884:K884"/>
    <mergeCell ref="L884:O884"/>
    <mergeCell ref="P884:V884"/>
    <mergeCell ref="C881:C884"/>
    <mergeCell ref="D881:G881"/>
    <mergeCell ref="H881:K881"/>
    <mergeCell ref="L881:O881"/>
    <mergeCell ref="P881:V881"/>
    <mergeCell ref="D882:G882"/>
    <mergeCell ref="H882:K882"/>
    <mergeCell ref="L882:O882"/>
    <mergeCell ref="P882:V882"/>
    <mergeCell ref="D883:G883"/>
    <mergeCell ref="H887:K887"/>
    <mergeCell ref="L887:O887"/>
    <mergeCell ref="P887:V887"/>
    <mergeCell ref="D888:G888"/>
    <mergeCell ref="H888:K888"/>
    <mergeCell ref="L888:O888"/>
    <mergeCell ref="P888:V888"/>
    <mergeCell ref="D885:G885"/>
    <mergeCell ref="H885:K885"/>
    <mergeCell ref="L885:O885"/>
    <mergeCell ref="P885:V885"/>
    <mergeCell ref="B886:B894"/>
    <mergeCell ref="D886:G886"/>
    <mergeCell ref="H886:K886"/>
    <mergeCell ref="L886:O886"/>
    <mergeCell ref="P886:V886"/>
    <mergeCell ref="D887:G887"/>
    <mergeCell ref="B879:B885"/>
    <mergeCell ref="C879:C880"/>
    <mergeCell ref="D879:G879"/>
    <mergeCell ref="H879:K879"/>
    <mergeCell ref="L879:O879"/>
    <mergeCell ref="P879:V879"/>
    <mergeCell ref="D880:G880"/>
    <mergeCell ref="H880:K880"/>
    <mergeCell ref="L880:O880"/>
    <mergeCell ref="P880:V880"/>
    <mergeCell ref="H891:K891"/>
    <mergeCell ref="L891:O891"/>
    <mergeCell ref="P891:V891"/>
    <mergeCell ref="D892:G893"/>
    <mergeCell ref="H892:K892"/>
    <mergeCell ref="L892:O892"/>
    <mergeCell ref="P892:V892"/>
    <mergeCell ref="H893:K893"/>
    <mergeCell ref="L893:O893"/>
    <mergeCell ref="P893:V893"/>
    <mergeCell ref="C889:C893"/>
    <mergeCell ref="D889:G889"/>
    <mergeCell ref="H889:K889"/>
    <mergeCell ref="L889:O889"/>
    <mergeCell ref="P889:V889"/>
    <mergeCell ref="D890:G890"/>
    <mergeCell ref="H890:K890"/>
    <mergeCell ref="L890:O890"/>
    <mergeCell ref="P890:V890"/>
    <mergeCell ref="D891:G891"/>
    <mergeCell ref="P897:V897"/>
    <mergeCell ref="H898:K898"/>
    <mergeCell ref="L898:O898"/>
    <mergeCell ref="P898:V898"/>
    <mergeCell ref="B899:V899"/>
    <mergeCell ref="B902:AA902"/>
    <mergeCell ref="D896:G896"/>
    <mergeCell ref="H896:K896"/>
    <mergeCell ref="L896:O896"/>
    <mergeCell ref="D897:G897"/>
    <mergeCell ref="H897:K897"/>
    <mergeCell ref="L897:O897"/>
    <mergeCell ref="D894:G894"/>
    <mergeCell ref="H894:K894"/>
    <mergeCell ref="L894:O894"/>
    <mergeCell ref="P894:V894"/>
    <mergeCell ref="B895:B897"/>
    <mergeCell ref="C895:C897"/>
    <mergeCell ref="D895:G895"/>
    <mergeCell ref="H895:K895"/>
    <mergeCell ref="L895:O895"/>
    <mergeCell ref="P895:V895"/>
    <mergeCell ref="B909:G909"/>
    <mergeCell ref="H909:L909"/>
    <mergeCell ref="M909:Q909"/>
    <mergeCell ref="R909:U909"/>
    <mergeCell ref="B910:G911"/>
    <mergeCell ref="H910:L910"/>
    <mergeCell ref="M910:Q911"/>
    <mergeCell ref="R910:U910"/>
    <mergeCell ref="H911:L911"/>
    <mergeCell ref="R911:U911"/>
    <mergeCell ref="B905:U905"/>
    <mergeCell ref="B906:G906"/>
    <mergeCell ref="H906:L906"/>
    <mergeCell ref="M906:U906"/>
    <mergeCell ref="B907:G908"/>
    <mergeCell ref="H907:L907"/>
    <mergeCell ref="M907:Q908"/>
    <mergeCell ref="R907:U907"/>
    <mergeCell ref="H908:L908"/>
    <mergeCell ref="R908:U908"/>
    <mergeCell ref="B918:G919"/>
    <mergeCell ref="H918:L918"/>
    <mergeCell ref="M918:Q919"/>
    <mergeCell ref="R918:U918"/>
    <mergeCell ref="H919:L919"/>
    <mergeCell ref="R919:U919"/>
    <mergeCell ref="B915:G917"/>
    <mergeCell ref="H915:L916"/>
    <mergeCell ref="M915:Q915"/>
    <mergeCell ref="R915:U915"/>
    <mergeCell ref="M916:Q916"/>
    <mergeCell ref="R916:U916"/>
    <mergeCell ref="H917:L917"/>
    <mergeCell ref="M917:Q917"/>
    <mergeCell ref="R917:U917"/>
    <mergeCell ref="B912:G912"/>
    <mergeCell ref="M912:Q912"/>
    <mergeCell ref="R912:U912"/>
    <mergeCell ref="B913:G914"/>
    <mergeCell ref="H913:L913"/>
    <mergeCell ref="M913:Q914"/>
    <mergeCell ref="R913:U913"/>
    <mergeCell ref="H914:L914"/>
    <mergeCell ref="R914:U914"/>
    <mergeCell ref="R923:U923"/>
    <mergeCell ref="B924:G925"/>
    <mergeCell ref="H924:L924"/>
    <mergeCell ref="M924:Q925"/>
    <mergeCell ref="R924:U924"/>
    <mergeCell ref="H925:L925"/>
    <mergeCell ref="R925:U925"/>
    <mergeCell ref="B920:G920"/>
    <mergeCell ref="M920:Q920"/>
    <mergeCell ref="R920:U920"/>
    <mergeCell ref="B921:G923"/>
    <mergeCell ref="H921:L921"/>
    <mergeCell ref="M921:Q923"/>
    <mergeCell ref="R921:U921"/>
    <mergeCell ref="H922:L922"/>
    <mergeCell ref="R922:U922"/>
    <mergeCell ref="H923:L923"/>
    <mergeCell ref="B930:G930"/>
    <mergeCell ref="H930:L930"/>
    <mergeCell ref="M930:Q930"/>
    <mergeCell ref="R930:U930"/>
    <mergeCell ref="B933:U933"/>
    <mergeCell ref="B934:G934"/>
    <mergeCell ref="H934:L934"/>
    <mergeCell ref="M934:U934"/>
    <mergeCell ref="B928:G929"/>
    <mergeCell ref="H928:L928"/>
    <mergeCell ref="M928:Q928"/>
    <mergeCell ref="R928:U928"/>
    <mergeCell ref="H929:L929"/>
    <mergeCell ref="M929:Q929"/>
    <mergeCell ref="R929:U929"/>
    <mergeCell ref="B926:G927"/>
    <mergeCell ref="H926:L926"/>
    <mergeCell ref="M926:Q927"/>
    <mergeCell ref="R926:U926"/>
    <mergeCell ref="H927:L927"/>
    <mergeCell ref="R927:U927"/>
    <mergeCell ref="B937:G937"/>
    <mergeCell ref="H937:L937"/>
    <mergeCell ref="M937:Q937"/>
    <mergeCell ref="R937:U937"/>
    <mergeCell ref="B938:G939"/>
    <mergeCell ref="H938:L938"/>
    <mergeCell ref="M938:Q939"/>
    <mergeCell ref="R938:U938"/>
    <mergeCell ref="H939:L939"/>
    <mergeCell ref="R939:U939"/>
    <mergeCell ref="B935:G935"/>
    <mergeCell ref="H935:L935"/>
    <mergeCell ref="M935:Q935"/>
    <mergeCell ref="R935:U935"/>
    <mergeCell ref="B936:G936"/>
    <mergeCell ref="H936:L936"/>
    <mergeCell ref="M936:Q936"/>
    <mergeCell ref="R936:U936"/>
    <mergeCell ref="B944:U944"/>
    <mergeCell ref="B947:AA947"/>
    <mergeCell ref="B950:U950"/>
    <mergeCell ref="B951:G951"/>
    <mergeCell ref="H951:L951"/>
    <mergeCell ref="M951:U951"/>
    <mergeCell ref="B942:G942"/>
    <mergeCell ref="H942:L942"/>
    <mergeCell ref="M942:Q942"/>
    <mergeCell ref="R942:U942"/>
    <mergeCell ref="B943:G943"/>
    <mergeCell ref="H943:L943"/>
    <mergeCell ref="M943:Q943"/>
    <mergeCell ref="R943:U943"/>
    <mergeCell ref="B940:G941"/>
    <mergeCell ref="H940:L940"/>
    <mergeCell ref="M940:Q941"/>
    <mergeCell ref="R940:U940"/>
    <mergeCell ref="H941:L941"/>
    <mergeCell ref="R941:U941"/>
    <mergeCell ref="B956:G957"/>
    <mergeCell ref="H956:L956"/>
    <mergeCell ref="M956:Q957"/>
    <mergeCell ref="R956:U956"/>
    <mergeCell ref="H957:L957"/>
    <mergeCell ref="R957:U957"/>
    <mergeCell ref="B954:G955"/>
    <mergeCell ref="H954:L954"/>
    <mergeCell ref="M954:Q955"/>
    <mergeCell ref="R954:U954"/>
    <mergeCell ref="H955:L955"/>
    <mergeCell ref="R955:U955"/>
    <mergeCell ref="B952:G953"/>
    <mergeCell ref="H952:L952"/>
    <mergeCell ref="M952:Q953"/>
    <mergeCell ref="R952:U952"/>
    <mergeCell ref="H953:L953"/>
    <mergeCell ref="R953:U953"/>
    <mergeCell ref="B963:G964"/>
    <mergeCell ref="H963:L964"/>
    <mergeCell ref="M963:Q963"/>
    <mergeCell ref="R963:U963"/>
    <mergeCell ref="M964:Q964"/>
    <mergeCell ref="R964:U964"/>
    <mergeCell ref="B960:G961"/>
    <mergeCell ref="H960:L961"/>
    <mergeCell ref="M960:Q961"/>
    <mergeCell ref="R960:U960"/>
    <mergeCell ref="R961:U961"/>
    <mergeCell ref="H962:L962"/>
    <mergeCell ref="M962:Q962"/>
    <mergeCell ref="R962:U962"/>
    <mergeCell ref="B958:G958"/>
    <mergeCell ref="H958:L958"/>
    <mergeCell ref="M958:Q958"/>
    <mergeCell ref="R958:U958"/>
    <mergeCell ref="B959:G959"/>
    <mergeCell ref="H959:L959"/>
    <mergeCell ref="M959:Q959"/>
    <mergeCell ref="R959:U959"/>
    <mergeCell ref="H972:L972"/>
    <mergeCell ref="M972:Q972"/>
    <mergeCell ref="R972:U972"/>
    <mergeCell ref="H973:L973"/>
    <mergeCell ref="M973:Q973"/>
    <mergeCell ref="R973:U973"/>
    <mergeCell ref="H968:L968"/>
    <mergeCell ref="M968:Q968"/>
    <mergeCell ref="R968:U968"/>
    <mergeCell ref="B970:U970"/>
    <mergeCell ref="B971:G971"/>
    <mergeCell ref="H971:L971"/>
    <mergeCell ref="M971:U971"/>
    <mergeCell ref="B965:G966"/>
    <mergeCell ref="M965:Q966"/>
    <mergeCell ref="R965:U965"/>
    <mergeCell ref="R966:U966"/>
    <mergeCell ref="B967:G967"/>
    <mergeCell ref="H967:L967"/>
    <mergeCell ref="M967:Q967"/>
    <mergeCell ref="R967:U967"/>
    <mergeCell ref="B978:G979"/>
    <mergeCell ref="H978:L978"/>
    <mergeCell ref="M978:Q979"/>
    <mergeCell ref="R978:U978"/>
    <mergeCell ref="H979:L979"/>
    <mergeCell ref="R979:U979"/>
    <mergeCell ref="H976:L976"/>
    <mergeCell ref="M976:Q976"/>
    <mergeCell ref="R976:U976"/>
    <mergeCell ref="H977:L977"/>
    <mergeCell ref="M977:Q977"/>
    <mergeCell ref="R977:U977"/>
    <mergeCell ref="H974:L974"/>
    <mergeCell ref="M974:Q974"/>
    <mergeCell ref="R974:U974"/>
    <mergeCell ref="H975:L975"/>
    <mergeCell ref="M975:Q975"/>
    <mergeCell ref="R975:U975"/>
    <mergeCell ref="B984:U984"/>
    <mergeCell ref="B987:AA987"/>
    <mergeCell ref="B990:U990"/>
    <mergeCell ref="B991:G991"/>
    <mergeCell ref="H991:L991"/>
    <mergeCell ref="M991:U991"/>
    <mergeCell ref="Y981:AB981"/>
    <mergeCell ref="H982:L982"/>
    <mergeCell ref="M982:Q982"/>
    <mergeCell ref="R982:U982"/>
    <mergeCell ref="H983:L983"/>
    <mergeCell ref="M983:Q983"/>
    <mergeCell ref="R983:U983"/>
    <mergeCell ref="B980:G981"/>
    <mergeCell ref="H980:L981"/>
    <mergeCell ref="M980:Q980"/>
    <mergeCell ref="R980:U980"/>
    <mergeCell ref="M981:Q981"/>
    <mergeCell ref="R981:U981"/>
    <mergeCell ref="B997:G998"/>
    <mergeCell ref="H997:L997"/>
    <mergeCell ref="M997:Q998"/>
    <mergeCell ref="R997:U997"/>
    <mergeCell ref="H998:L998"/>
    <mergeCell ref="R998:U998"/>
    <mergeCell ref="B995:G995"/>
    <mergeCell ref="H995:L995"/>
    <mergeCell ref="M995:Q995"/>
    <mergeCell ref="R995:U995"/>
    <mergeCell ref="B996:G996"/>
    <mergeCell ref="H996:L996"/>
    <mergeCell ref="M996:Q996"/>
    <mergeCell ref="R996:U996"/>
    <mergeCell ref="B992:G992"/>
    <mergeCell ref="H992:L992"/>
    <mergeCell ref="M992:Q992"/>
    <mergeCell ref="R992:U992"/>
    <mergeCell ref="B993:G994"/>
    <mergeCell ref="H993:L993"/>
    <mergeCell ref="M993:Q994"/>
    <mergeCell ref="R993:U993"/>
    <mergeCell ref="H994:L994"/>
    <mergeCell ref="R994:U994"/>
    <mergeCell ref="M1004:Q1004"/>
    <mergeCell ref="R1004:U1004"/>
    <mergeCell ref="B1005:G1005"/>
    <mergeCell ref="H1005:L1005"/>
    <mergeCell ref="M1005:Q1005"/>
    <mergeCell ref="R1005:U1005"/>
    <mergeCell ref="R1001:U1001"/>
    <mergeCell ref="B1002:G1002"/>
    <mergeCell ref="H1002:L1002"/>
    <mergeCell ref="M1002:Q1002"/>
    <mergeCell ref="R1002:U1002"/>
    <mergeCell ref="B1003:G1004"/>
    <mergeCell ref="H1003:L1003"/>
    <mergeCell ref="M1003:Q1003"/>
    <mergeCell ref="R1003:U1003"/>
    <mergeCell ref="H1004:L1004"/>
    <mergeCell ref="B999:G999"/>
    <mergeCell ref="H999:L999"/>
    <mergeCell ref="M999:Q999"/>
    <mergeCell ref="R999:U999"/>
    <mergeCell ref="B1000:G1001"/>
    <mergeCell ref="H1000:L1000"/>
    <mergeCell ref="M1000:Q1000"/>
    <mergeCell ref="R1000:U1000"/>
    <mergeCell ref="H1001:L1001"/>
    <mergeCell ref="M1001:Q1001"/>
    <mergeCell ref="B1010:G1011"/>
    <mergeCell ref="H1010:L1010"/>
    <mergeCell ref="M1010:Q1011"/>
    <mergeCell ref="R1010:U1010"/>
    <mergeCell ref="H1011:L1011"/>
    <mergeCell ref="R1011:U1011"/>
    <mergeCell ref="B1008:G1008"/>
    <mergeCell ref="H1008:L1008"/>
    <mergeCell ref="M1008:Q1008"/>
    <mergeCell ref="R1008:U1008"/>
    <mergeCell ref="B1009:G1009"/>
    <mergeCell ref="H1009:L1009"/>
    <mergeCell ref="M1009:Q1009"/>
    <mergeCell ref="R1009:U1009"/>
    <mergeCell ref="B1006:G1006"/>
    <mergeCell ref="H1006:L1006"/>
    <mergeCell ref="M1006:Q1006"/>
    <mergeCell ref="R1006:U1006"/>
    <mergeCell ref="B1007:G1007"/>
    <mergeCell ref="H1007:L1007"/>
    <mergeCell ref="M1007:Q1007"/>
    <mergeCell ref="R1007:U1007"/>
    <mergeCell ref="B1016:G1017"/>
    <mergeCell ref="H1016:L1016"/>
    <mergeCell ref="M1016:Q1016"/>
    <mergeCell ref="R1016:U1016"/>
    <mergeCell ref="H1017:L1017"/>
    <mergeCell ref="M1017:Q1017"/>
    <mergeCell ref="R1017:U1017"/>
    <mergeCell ref="B1014:G1014"/>
    <mergeCell ref="H1014:L1014"/>
    <mergeCell ref="M1014:Q1014"/>
    <mergeCell ref="R1014:U1014"/>
    <mergeCell ref="B1015:G1015"/>
    <mergeCell ref="H1015:L1015"/>
    <mergeCell ref="M1015:Q1015"/>
    <mergeCell ref="R1015:U1015"/>
    <mergeCell ref="B1012:G1013"/>
    <mergeCell ref="H1012:L1012"/>
    <mergeCell ref="M1012:Q1012"/>
    <mergeCell ref="R1012:U1012"/>
    <mergeCell ref="H1013:L1013"/>
    <mergeCell ref="M1013:Q1013"/>
    <mergeCell ref="R1013:U1013"/>
    <mergeCell ref="H1020:L1020"/>
    <mergeCell ref="M1020:Q1020"/>
    <mergeCell ref="R1020:U1020"/>
    <mergeCell ref="B1021:G1022"/>
    <mergeCell ref="H1021:L1021"/>
    <mergeCell ref="M1021:Q1021"/>
    <mergeCell ref="R1021:U1021"/>
    <mergeCell ref="H1022:L1022"/>
    <mergeCell ref="M1022:Q1022"/>
    <mergeCell ref="R1022:U1022"/>
    <mergeCell ref="B1018:G1019"/>
    <mergeCell ref="H1018:L1018"/>
    <mergeCell ref="M1018:Q1018"/>
    <mergeCell ref="R1018:U1018"/>
    <mergeCell ref="H1019:L1019"/>
    <mergeCell ref="M1019:Q1019"/>
    <mergeCell ref="R1019:U1019"/>
    <mergeCell ref="B1027:G1028"/>
    <mergeCell ref="H1027:L1027"/>
    <mergeCell ref="M1027:Q1028"/>
    <mergeCell ref="R1027:U1027"/>
    <mergeCell ref="H1028:L1028"/>
    <mergeCell ref="R1028:U1028"/>
    <mergeCell ref="B1025:G1026"/>
    <mergeCell ref="H1025:L1025"/>
    <mergeCell ref="M1025:Q1026"/>
    <mergeCell ref="R1025:U1025"/>
    <mergeCell ref="H1026:L1026"/>
    <mergeCell ref="R1026:U1026"/>
    <mergeCell ref="B1023:G1024"/>
    <mergeCell ref="H1023:L1023"/>
    <mergeCell ref="M1023:Q1024"/>
    <mergeCell ref="R1023:U1023"/>
    <mergeCell ref="H1024:L1024"/>
    <mergeCell ref="R1024:U1024"/>
    <mergeCell ref="B1039:G1039"/>
    <mergeCell ref="H1039:L1039"/>
    <mergeCell ref="M1039:Q1039"/>
    <mergeCell ref="R1039:U1039"/>
    <mergeCell ref="B1040:G1040"/>
    <mergeCell ref="H1040:L1040"/>
    <mergeCell ref="M1040:Q1040"/>
    <mergeCell ref="R1040:U1040"/>
    <mergeCell ref="B1037:G1037"/>
    <mergeCell ref="H1037:L1037"/>
    <mergeCell ref="M1037:Q1037"/>
    <mergeCell ref="R1037:U1037"/>
    <mergeCell ref="B1038:G1038"/>
    <mergeCell ref="H1038:L1038"/>
    <mergeCell ref="M1038:Q1038"/>
    <mergeCell ref="R1038:U1038"/>
    <mergeCell ref="B1029:U1029"/>
    <mergeCell ref="B1032:AA1032"/>
    <mergeCell ref="B1035:U1035"/>
    <mergeCell ref="B1036:G1036"/>
    <mergeCell ref="H1036:L1036"/>
    <mergeCell ref="M1036:U1036"/>
    <mergeCell ref="B1046:G1047"/>
    <mergeCell ref="H1046:L1046"/>
    <mergeCell ref="M1046:Q1047"/>
    <mergeCell ref="R1046:U1046"/>
    <mergeCell ref="H1047:L1047"/>
    <mergeCell ref="R1047:U1047"/>
    <mergeCell ref="B1043:G1043"/>
    <mergeCell ref="H1043:L1043"/>
    <mergeCell ref="M1043:Q1043"/>
    <mergeCell ref="R1043:U1043"/>
    <mergeCell ref="B1044:G1045"/>
    <mergeCell ref="H1044:L1044"/>
    <mergeCell ref="M1044:Q1045"/>
    <mergeCell ref="R1044:U1044"/>
    <mergeCell ref="H1045:L1045"/>
    <mergeCell ref="R1045:U1045"/>
    <mergeCell ref="B1041:G1042"/>
    <mergeCell ref="H1041:L1041"/>
    <mergeCell ref="M1041:Q1042"/>
    <mergeCell ref="R1041:U1041"/>
    <mergeCell ref="H1042:L1042"/>
    <mergeCell ref="R1042:U1042"/>
    <mergeCell ref="B1052:G1054"/>
    <mergeCell ref="H1052:L1052"/>
    <mergeCell ref="M1052:Q1053"/>
    <mergeCell ref="R1052:U1052"/>
    <mergeCell ref="H1053:L1053"/>
    <mergeCell ref="R1053:U1053"/>
    <mergeCell ref="H1054:L1054"/>
    <mergeCell ref="M1054:Q1054"/>
    <mergeCell ref="R1054:U1054"/>
    <mergeCell ref="B1050:G1051"/>
    <mergeCell ref="H1050:L1050"/>
    <mergeCell ref="M1050:Q1051"/>
    <mergeCell ref="R1050:U1050"/>
    <mergeCell ref="H1051:L1051"/>
    <mergeCell ref="R1051:U1051"/>
    <mergeCell ref="B1048:G1049"/>
    <mergeCell ref="H1048:L1048"/>
    <mergeCell ref="M1048:Q1049"/>
    <mergeCell ref="R1048:U1048"/>
    <mergeCell ref="H1049:L1049"/>
    <mergeCell ref="R1049:U1049"/>
    <mergeCell ref="B1063:G1064"/>
    <mergeCell ref="H1063:L1063"/>
    <mergeCell ref="M1063:Q1064"/>
    <mergeCell ref="R1063:U1063"/>
    <mergeCell ref="H1064:L1064"/>
    <mergeCell ref="R1064:U1064"/>
    <mergeCell ref="R1060:U1060"/>
    <mergeCell ref="B1061:G1061"/>
    <mergeCell ref="H1061:L1061"/>
    <mergeCell ref="M1061:Q1061"/>
    <mergeCell ref="R1061:U1061"/>
    <mergeCell ref="B1062:G1062"/>
    <mergeCell ref="H1062:L1062"/>
    <mergeCell ref="M1062:Q1062"/>
    <mergeCell ref="R1062:U1062"/>
    <mergeCell ref="B1057:U1057"/>
    <mergeCell ref="B1058:G1058"/>
    <mergeCell ref="H1058:L1058"/>
    <mergeCell ref="M1058:U1058"/>
    <mergeCell ref="B1059:G1060"/>
    <mergeCell ref="H1059:L1059"/>
    <mergeCell ref="M1059:Q1059"/>
    <mergeCell ref="R1059:U1059"/>
    <mergeCell ref="H1060:L1060"/>
    <mergeCell ref="M1060:Q1060"/>
    <mergeCell ref="B1071:G1071"/>
    <mergeCell ref="H1071:L1071"/>
    <mergeCell ref="M1071:U1071"/>
    <mergeCell ref="B1072:G1073"/>
    <mergeCell ref="H1072:L1072"/>
    <mergeCell ref="M1072:Q1073"/>
    <mergeCell ref="R1072:U1072"/>
    <mergeCell ref="H1073:L1073"/>
    <mergeCell ref="R1073:U1073"/>
    <mergeCell ref="B1067:G1067"/>
    <mergeCell ref="H1067:L1067"/>
    <mergeCell ref="M1067:Q1067"/>
    <mergeCell ref="R1067:U1067"/>
    <mergeCell ref="B1068:W1068"/>
    <mergeCell ref="B1070:U1070"/>
    <mergeCell ref="B1065:G1066"/>
    <mergeCell ref="H1065:L1065"/>
    <mergeCell ref="M1065:Q1066"/>
    <mergeCell ref="R1065:U1065"/>
    <mergeCell ref="H1066:L1066"/>
    <mergeCell ref="R1066:U1066"/>
    <mergeCell ref="B1078:G1079"/>
    <mergeCell ref="H1078:L1078"/>
    <mergeCell ref="M1078:Q1079"/>
    <mergeCell ref="R1078:U1078"/>
    <mergeCell ref="H1079:L1079"/>
    <mergeCell ref="R1079:U1079"/>
    <mergeCell ref="B1076:G1076"/>
    <mergeCell ref="H1076:L1076"/>
    <mergeCell ref="M1076:Q1076"/>
    <mergeCell ref="R1076:U1076"/>
    <mergeCell ref="B1077:G1077"/>
    <mergeCell ref="H1077:L1077"/>
    <mergeCell ref="M1077:Q1077"/>
    <mergeCell ref="R1077:U1077"/>
    <mergeCell ref="B1074:G1075"/>
    <mergeCell ref="H1074:L1074"/>
    <mergeCell ref="M1074:Q1075"/>
    <mergeCell ref="R1074:U1074"/>
    <mergeCell ref="H1075:L1075"/>
    <mergeCell ref="R1075:U1075"/>
    <mergeCell ref="B1091:G1091"/>
    <mergeCell ref="H1091:L1091"/>
    <mergeCell ref="M1091:Q1091"/>
    <mergeCell ref="R1091:U1091"/>
    <mergeCell ref="B1092:G1092"/>
    <mergeCell ref="H1092:L1092"/>
    <mergeCell ref="M1092:Q1092"/>
    <mergeCell ref="R1092:U1092"/>
    <mergeCell ref="B1083:U1083"/>
    <mergeCell ref="B1086:AA1086"/>
    <mergeCell ref="B1089:U1089"/>
    <mergeCell ref="B1090:G1090"/>
    <mergeCell ref="H1090:L1090"/>
    <mergeCell ref="M1090:U1090"/>
    <mergeCell ref="B1080:G1080"/>
    <mergeCell ref="H1080:L1080"/>
    <mergeCell ref="M1080:Q1080"/>
    <mergeCell ref="R1080:U1080"/>
    <mergeCell ref="B1081:G1082"/>
    <mergeCell ref="H1081:L1081"/>
    <mergeCell ref="M1081:Q1082"/>
    <mergeCell ref="R1081:U1081"/>
    <mergeCell ref="H1082:L1082"/>
    <mergeCell ref="R1082:U1082"/>
    <mergeCell ref="B1096:G1096"/>
    <mergeCell ref="H1096:L1096"/>
    <mergeCell ref="M1096:Q1096"/>
    <mergeCell ref="R1096:U1096"/>
    <mergeCell ref="B1097:G1098"/>
    <mergeCell ref="H1097:L1097"/>
    <mergeCell ref="M1097:Q1098"/>
    <mergeCell ref="R1097:U1097"/>
    <mergeCell ref="H1098:L1098"/>
    <mergeCell ref="R1098:U1098"/>
    <mergeCell ref="B1093:G1093"/>
    <mergeCell ref="H1093:L1093"/>
    <mergeCell ref="M1093:Q1093"/>
    <mergeCell ref="R1093:U1093"/>
    <mergeCell ref="B1094:G1095"/>
    <mergeCell ref="H1094:L1094"/>
    <mergeCell ref="M1094:Q1095"/>
    <mergeCell ref="R1094:U1094"/>
    <mergeCell ref="H1095:L1095"/>
    <mergeCell ref="R1095:U1095"/>
    <mergeCell ref="B1107:G1107"/>
    <mergeCell ref="H1107:L1107"/>
    <mergeCell ref="M1107:Q1107"/>
    <mergeCell ref="R1107:U1107"/>
    <mergeCell ref="B1108:G1108"/>
    <mergeCell ref="M1108:Q1108"/>
    <mergeCell ref="R1108:U1108"/>
    <mergeCell ref="B1104:U1104"/>
    <mergeCell ref="B1105:G1105"/>
    <mergeCell ref="H1105:L1105"/>
    <mergeCell ref="M1105:U1105"/>
    <mergeCell ref="B1106:G1106"/>
    <mergeCell ref="H1106:L1106"/>
    <mergeCell ref="M1106:Q1106"/>
    <mergeCell ref="R1106:U1106"/>
    <mergeCell ref="B1099:G1099"/>
    <mergeCell ref="H1099:L1099"/>
    <mergeCell ref="M1099:Q1099"/>
    <mergeCell ref="R1099:U1099"/>
    <mergeCell ref="B1100:G1101"/>
    <mergeCell ref="H1100:L1100"/>
    <mergeCell ref="M1100:Q1101"/>
    <mergeCell ref="R1100:U1100"/>
    <mergeCell ref="H1101:L1101"/>
    <mergeCell ref="R1101:U1101"/>
    <mergeCell ref="R1116:U1116"/>
    <mergeCell ref="H1117:L1118"/>
    <mergeCell ref="M1117:Q1117"/>
    <mergeCell ref="R1117:U1117"/>
    <mergeCell ref="M1118:Q1118"/>
    <mergeCell ref="R1118:U1118"/>
    <mergeCell ref="B1113:U1113"/>
    <mergeCell ref="B1114:G1114"/>
    <mergeCell ref="H1114:L1114"/>
    <mergeCell ref="M1114:U1114"/>
    <mergeCell ref="B1115:G1127"/>
    <mergeCell ref="H1115:L1115"/>
    <mergeCell ref="M1115:Q1115"/>
    <mergeCell ref="R1115:U1115"/>
    <mergeCell ref="H1116:L1116"/>
    <mergeCell ref="M1116:Q1116"/>
    <mergeCell ref="B1109:G1109"/>
    <mergeCell ref="H1109:L1109"/>
    <mergeCell ref="M1109:Q1109"/>
    <mergeCell ref="R1109:U1109"/>
    <mergeCell ref="B1110:G1110"/>
    <mergeCell ref="H1110:L1110"/>
    <mergeCell ref="M1110:Q1110"/>
    <mergeCell ref="R1110:U1110"/>
    <mergeCell ref="H1126:L1126"/>
    <mergeCell ref="M1126:Q1126"/>
    <mergeCell ref="R1126:U1126"/>
    <mergeCell ref="H1127:L1127"/>
    <mergeCell ref="M1127:Q1127"/>
    <mergeCell ref="R1127:U1127"/>
    <mergeCell ref="H1122:L1125"/>
    <mergeCell ref="M1122:Q1123"/>
    <mergeCell ref="R1122:U1122"/>
    <mergeCell ref="R1123:U1123"/>
    <mergeCell ref="M1124:Q1125"/>
    <mergeCell ref="R1124:U1124"/>
    <mergeCell ref="R1125:U1125"/>
    <mergeCell ref="H1119:L1119"/>
    <mergeCell ref="M1119:Q1119"/>
    <mergeCell ref="R1119:U1119"/>
    <mergeCell ref="H1120:L1121"/>
    <mergeCell ref="M1120:Q1121"/>
    <mergeCell ref="R1120:U1120"/>
    <mergeCell ref="R1121:U1121"/>
    <mergeCell ref="R1136:U1136"/>
    <mergeCell ref="H1137:L1137"/>
    <mergeCell ref="R1137:U1137"/>
    <mergeCell ref="H1138:L1138"/>
    <mergeCell ref="R1138:U1138"/>
    <mergeCell ref="B1139:U1139"/>
    <mergeCell ref="B1131:U1131"/>
    <mergeCell ref="B1133:U1133"/>
    <mergeCell ref="B1134:G1134"/>
    <mergeCell ref="H1134:L1134"/>
    <mergeCell ref="M1134:U1134"/>
    <mergeCell ref="B1135:G1138"/>
    <mergeCell ref="H1135:L1135"/>
    <mergeCell ref="M1135:Q1138"/>
    <mergeCell ref="R1135:U1135"/>
    <mergeCell ref="H1136:L1136"/>
    <mergeCell ref="B1128:G1128"/>
    <mergeCell ref="H1128:L1128"/>
    <mergeCell ref="M1128:Q1128"/>
    <mergeCell ref="R1128:U1128"/>
    <mergeCell ref="B1129:G1130"/>
    <mergeCell ref="H1129:L1129"/>
    <mergeCell ref="M1129:Q1130"/>
    <mergeCell ref="R1129:U1129"/>
    <mergeCell ref="H1130:L1130"/>
    <mergeCell ref="R1130:U1130"/>
    <mergeCell ref="R1148:U1148"/>
    <mergeCell ref="H1149:L1149"/>
    <mergeCell ref="R1149:U1149"/>
    <mergeCell ref="H1150:L1150"/>
    <mergeCell ref="R1150:U1150"/>
    <mergeCell ref="H1151:L1151"/>
    <mergeCell ref="R1151:U1151"/>
    <mergeCell ref="B1142:AA1142"/>
    <mergeCell ref="B1145:U1145"/>
    <mergeCell ref="B1146:G1146"/>
    <mergeCell ref="H1146:L1146"/>
    <mergeCell ref="M1146:U1146"/>
    <mergeCell ref="B1147:G1167"/>
    <mergeCell ref="H1147:L1147"/>
    <mergeCell ref="M1147:Q1154"/>
    <mergeCell ref="R1147:U1147"/>
    <mergeCell ref="H1148:L1148"/>
    <mergeCell ref="H1158:L1158"/>
    <mergeCell ref="M1158:Q1158"/>
    <mergeCell ref="R1158:U1158"/>
    <mergeCell ref="H1159:L1159"/>
    <mergeCell ref="M1159:Q1159"/>
    <mergeCell ref="R1159:U1159"/>
    <mergeCell ref="H1155:L1155"/>
    <mergeCell ref="M1155:Q1156"/>
    <mergeCell ref="R1155:U1155"/>
    <mergeCell ref="H1156:L1156"/>
    <mergeCell ref="R1156:U1156"/>
    <mergeCell ref="H1157:L1157"/>
    <mergeCell ref="M1157:Q1157"/>
    <mergeCell ref="R1157:U1157"/>
    <mergeCell ref="H1152:L1152"/>
    <mergeCell ref="R1152:U1152"/>
    <mergeCell ref="H1153:L1153"/>
    <mergeCell ref="R1153:U1153"/>
    <mergeCell ref="H1154:L1154"/>
    <mergeCell ref="R1154:U1154"/>
    <mergeCell ref="H1165:L1165"/>
    <mergeCell ref="M1165:Q1166"/>
    <mergeCell ref="R1165:U1165"/>
    <mergeCell ref="H1166:L1166"/>
    <mergeCell ref="R1166:U1166"/>
    <mergeCell ref="R1167:U1167"/>
    <mergeCell ref="H1162:L1162"/>
    <mergeCell ref="M1162:Q1162"/>
    <mergeCell ref="R1162:U1162"/>
    <mergeCell ref="H1163:L1163"/>
    <mergeCell ref="M1163:Q1164"/>
    <mergeCell ref="R1163:U1163"/>
    <mergeCell ref="H1164:L1164"/>
    <mergeCell ref="R1164:U1164"/>
    <mergeCell ref="H1160:L1160"/>
    <mergeCell ref="M1160:Q1160"/>
    <mergeCell ref="R1160:U1160"/>
    <mergeCell ref="H1161:L1161"/>
    <mergeCell ref="M1161:Q1161"/>
    <mergeCell ref="R1161:U1161"/>
    <mergeCell ref="M1171:Q1172"/>
    <mergeCell ref="R1171:U1171"/>
    <mergeCell ref="H1172:L1172"/>
    <mergeCell ref="R1172:U1172"/>
    <mergeCell ref="H1173:L1173"/>
    <mergeCell ref="M1173:Q1173"/>
    <mergeCell ref="R1173:U1173"/>
    <mergeCell ref="B1168:G1174"/>
    <mergeCell ref="H1168:L1168"/>
    <mergeCell ref="M1168:Q1169"/>
    <mergeCell ref="R1168:U1168"/>
    <mergeCell ref="H1169:L1169"/>
    <mergeCell ref="R1169:U1169"/>
    <mergeCell ref="H1170:L1170"/>
    <mergeCell ref="M1170:Q1170"/>
    <mergeCell ref="R1170:U1170"/>
    <mergeCell ref="H1171:L1171"/>
    <mergeCell ref="M1177:Q1179"/>
    <mergeCell ref="R1177:U1177"/>
    <mergeCell ref="H1178:L1179"/>
    <mergeCell ref="R1178:U1178"/>
    <mergeCell ref="R1179:U1179"/>
    <mergeCell ref="H1180:L1181"/>
    <mergeCell ref="M1180:Q1183"/>
    <mergeCell ref="R1180:U1180"/>
    <mergeCell ref="R1181:U1181"/>
    <mergeCell ref="H1182:L1182"/>
    <mergeCell ref="H1174:L1174"/>
    <mergeCell ref="M1174:Q1174"/>
    <mergeCell ref="R1174:U1174"/>
    <mergeCell ref="B1175:G1190"/>
    <mergeCell ref="H1175:L1175"/>
    <mergeCell ref="M1175:Q1176"/>
    <mergeCell ref="R1175:U1175"/>
    <mergeCell ref="H1176:L1176"/>
    <mergeCell ref="R1176:U1176"/>
    <mergeCell ref="H1177:L1177"/>
    <mergeCell ref="H1190:L1190"/>
    <mergeCell ref="M1190:Q1190"/>
    <mergeCell ref="R1190:U1190"/>
    <mergeCell ref="B1193:U1193"/>
    <mergeCell ref="B1194:G1194"/>
    <mergeCell ref="H1194:L1194"/>
    <mergeCell ref="M1194:U1194"/>
    <mergeCell ref="H1187:L1187"/>
    <mergeCell ref="R1187:U1187"/>
    <mergeCell ref="H1188:L1188"/>
    <mergeCell ref="M1188:Q1188"/>
    <mergeCell ref="R1188:U1188"/>
    <mergeCell ref="H1189:L1189"/>
    <mergeCell ref="M1189:Q1189"/>
    <mergeCell ref="R1189:U1189"/>
    <mergeCell ref="R1182:U1182"/>
    <mergeCell ref="H1183:L1183"/>
    <mergeCell ref="R1183:U1183"/>
    <mergeCell ref="H1184:L1184"/>
    <mergeCell ref="M1184:Q1187"/>
    <mergeCell ref="R1184:U1184"/>
    <mergeCell ref="H1185:L1185"/>
    <mergeCell ref="R1185:U1185"/>
    <mergeCell ref="H1186:L1186"/>
    <mergeCell ref="R1186:U1186"/>
    <mergeCell ref="B1205:G1206"/>
    <mergeCell ref="H1205:L1206"/>
    <mergeCell ref="M1205:Q1205"/>
    <mergeCell ref="R1205:U1205"/>
    <mergeCell ref="M1206:Q1206"/>
    <mergeCell ref="R1206:U1206"/>
    <mergeCell ref="H1202:L1202"/>
    <mergeCell ref="M1202:Q1203"/>
    <mergeCell ref="R1202:U1202"/>
    <mergeCell ref="H1203:L1203"/>
    <mergeCell ref="R1203:U1203"/>
    <mergeCell ref="H1204:L1204"/>
    <mergeCell ref="M1204:Q1204"/>
    <mergeCell ref="R1204:U1204"/>
    <mergeCell ref="M1198:Q1198"/>
    <mergeCell ref="R1198:U1198"/>
    <mergeCell ref="H1199:L1199"/>
    <mergeCell ref="M1199:Q1201"/>
    <mergeCell ref="R1199:U1199"/>
    <mergeCell ref="H1200:L1201"/>
    <mergeCell ref="R1200:U1200"/>
    <mergeCell ref="R1201:U1201"/>
    <mergeCell ref="B1195:G1204"/>
    <mergeCell ref="H1195:L1195"/>
    <mergeCell ref="M1195:Q1196"/>
    <mergeCell ref="R1195:U1195"/>
    <mergeCell ref="H1196:L1196"/>
    <mergeCell ref="R1196:U1196"/>
    <mergeCell ref="H1197:L1197"/>
    <mergeCell ref="M1197:Q1197"/>
    <mergeCell ref="R1197:U1197"/>
    <mergeCell ref="H1198:L1198"/>
    <mergeCell ref="R1210:U1210"/>
    <mergeCell ref="B1211:U1211"/>
    <mergeCell ref="B1214:AA1214"/>
    <mergeCell ref="B1216:V1216"/>
    <mergeCell ref="B1217:B1218"/>
    <mergeCell ref="C1217:C1218"/>
    <mergeCell ref="D1217:G1218"/>
    <mergeCell ref="H1217:O1218"/>
    <mergeCell ref="P1217:V1218"/>
    <mergeCell ref="B1207:G1210"/>
    <mergeCell ref="H1207:L1207"/>
    <mergeCell ref="M1207:Q1208"/>
    <mergeCell ref="R1207:U1207"/>
    <mergeCell ref="H1208:L1208"/>
    <mergeCell ref="R1208:U1208"/>
    <mergeCell ref="H1209:L1209"/>
    <mergeCell ref="M1209:Q1210"/>
    <mergeCell ref="R1209:U1209"/>
    <mergeCell ref="H1210:L1210"/>
    <mergeCell ref="D1221:G1221"/>
    <mergeCell ref="H1221:K1221"/>
    <mergeCell ref="L1221:O1221"/>
    <mergeCell ref="P1221:V1221"/>
    <mergeCell ref="D1222:G1222"/>
    <mergeCell ref="H1222:K1222"/>
    <mergeCell ref="L1222:O1222"/>
    <mergeCell ref="P1222:V1222"/>
    <mergeCell ref="D1219:G1219"/>
    <mergeCell ref="H1219:K1219"/>
    <mergeCell ref="L1219:O1219"/>
    <mergeCell ref="P1219:V1219"/>
    <mergeCell ref="B1220:B1223"/>
    <mergeCell ref="C1220:C1222"/>
    <mergeCell ref="D1220:G1220"/>
    <mergeCell ref="H1220:K1220"/>
    <mergeCell ref="L1220:O1220"/>
    <mergeCell ref="P1220:V1220"/>
    <mergeCell ref="D1225:G1225"/>
    <mergeCell ref="H1225:K1225"/>
    <mergeCell ref="L1225:O1225"/>
    <mergeCell ref="P1225:V1225"/>
    <mergeCell ref="B1226:X1226"/>
    <mergeCell ref="B1229:B1231"/>
    <mergeCell ref="C1229:E1229"/>
    <mergeCell ref="F1229:M1229"/>
    <mergeCell ref="N1229:S1229"/>
    <mergeCell ref="C1230:E1230"/>
    <mergeCell ref="D1223:G1223"/>
    <mergeCell ref="H1223:K1223"/>
    <mergeCell ref="L1223:O1223"/>
    <mergeCell ref="P1223:V1223"/>
    <mergeCell ref="D1224:G1224"/>
    <mergeCell ref="H1224:K1224"/>
    <mergeCell ref="L1224:O1224"/>
    <mergeCell ref="P1224:V1224"/>
    <mergeCell ref="B1232:B1234"/>
    <mergeCell ref="C1232:E1232"/>
    <mergeCell ref="C1233:E1233"/>
    <mergeCell ref="C1234:E1234"/>
    <mergeCell ref="B1235:B1236"/>
    <mergeCell ref="C1235:E1235"/>
    <mergeCell ref="C1236:E1236"/>
    <mergeCell ref="R1230:S1230"/>
    <mergeCell ref="C1231:E1231"/>
    <mergeCell ref="F1231:G1231"/>
    <mergeCell ref="H1231:I1231"/>
    <mergeCell ref="J1231:K1231"/>
    <mergeCell ref="L1231:M1231"/>
    <mergeCell ref="N1231:O1231"/>
    <mergeCell ref="P1231:Q1231"/>
    <mergeCell ref="R1231:S1231"/>
    <mergeCell ref="F1230:G1230"/>
    <mergeCell ref="H1230:I1230"/>
    <mergeCell ref="J1230:K1230"/>
    <mergeCell ref="L1230:M1230"/>
    <mergeCell ref="N1230:O1230"/>
    <mergeCell ref="P1230:Q1230"/>
    <mergeCell ref="B1248:E1248"/>
    <mergeCell ref="F1248:G1248"/>
    <mergeCell ref="B1249:E1249"/>
    <mergeCell ref="F1249:G1249"/>
    <mergeCell ref="B1250:E1250"/>
    <mergeCell ref="F1250:G1250"/>
    <mergeCell ref="B1243:E1243"/>
    <mergeCell ref="F1243:G1243"/>
    <mergeCell ref="B1244:E1244"/>
    <mergeCell ref="F1244:G1244"/>
    <mergeCell ref="B1245:E1245"/>
    <mergeCell ref="F1245:G1245"/>
    <mergeCell ref="B1240:E1240"/>
    <mergeCell ref="F1240:G1240"/>
    <mergeCell ref="B1241:E1241"/>
    <mergeCell ref="F1241:G1241"/>
    <mergeCell ref="B1242:E1242"/>
    <mergeCell ref="F1242:G1242"/>
  </mergeCells>
  <phoneticPr fontId="13"/>
  <dataValidations count="1">
    <dataValidation imeMode="off" allowBlank="1" showInputMessage="1" showErrorMessage="1" sqref="L1221:L1225 N1227 R935:R943 T931 T1055 T1102 T1111:T1112 R1114:R1130 T1191 R972:R983 R1147:R1190 L834:L869 L879:L897 R907:R930 R952:R968 R993:R1028 R1037:R1054 R1059:R1067 R1072:R1082 R1092:R1101 R1106:R1110 R1135:R1138 R1195:R1210" xr:uid="{770E568C-E19D-44C7-AA88-C9550CECDDFC}"/>
  </dataValidations>
  <printOptions horizontalCentered="1" gridLinesSet="0"/>
  <pageMargins left="0.25" right="0.25" top="0.75" bottom="0.75" header="0.3" footer="0.3"/>
  <pageSetup paperSize="9" scale="40" fitToHeight="0" orientation="portrait" r:id="rId1"/>
  <headerFooter alignWithMargins="0">
    <oddFooter>&amp;P / &amp;N ページ</oddFooter>
  </headerFooter>
  <rowBreaks count="27" manualBreakCount="27">
    <brk id="42" max="16383" man="1"/>
    <brk id="84" max="16383" man="1"/>
    <brk id="137" max="16383" man="1"/>
    <brk id="175" max="16383" man="1"/>
    <brk id="214" max="16383" man="1"/>
    <brk id="270" max="16383" man="1"/>
    <brk id="305" max="16383" man="1"/>
    <brk id="341" max="16383" man="1"/>
    <brk id="398" max="16383" man="1"/>
    <brk id="431" max="16383" man="1"/>
    <brk id="481" max="16383" man="1"/>
    <brk id="526" max="16383" man="1"/>
    <brk id="561" max="16383" man="1"/>
    <brk id="616" max="16383" man="1"/>
    <brk id="651" max="16383" man="1"/>
    <brk id="686" max="16383" man="1"/>
    <brk id="734" max="16383" man="1"/>
    <brk id="774" max="16383" man="1"/>
    <brk id="824" max="16383" man="1"/>
    <brk id="871" max="16383" man="1"/>
    <brk id="900" max="16383" man="1"/>
    <brk id="945" max="16383" man="1"/>
    <brk id="985" max="16383" man="1"/>
    <brk id="1030" max="16383" man="1"/>
    <brk id="1084" max="16383" man="1"/>
    <brk id="1140" max="16383" man="1"/>
    <brk id="121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D6507-968B-4B1A-984F-0296F5C6BEB9}">
  <sheetPr>
    <pageSetUpPr fitToPage="1"/>
  </sheetPr>
  <dimension ref="B1:AR1250"/>
  <sheetViews>
    <sheetView showGridLines="0" showZeros="0" tabSelected="1" view="pageBreakPreview" zoomScale="60" zoomScaleNormal="100" workbookViewId="0"/>
  </sheetViews>
  <sheetFormatPr defaultColWidth="9" defaultRowHeight="13.5"/>
  <cols>
    <col min="1" max="1" width="1.75" style="4" customWidth="1"/>
    <col min="2" max="2" width="5.125" style="4" customWidth="1"/>
    <col min="3" max="3" width="17.5" style="4" customWidth="1"/>
    <col min="4" max="5" width="7" style="4" customWidth="1"/>
    <col min="6" max="6" width="11" style="40" customWidth="1"/>
    <col min="7" max="7" width="7.375" style="4" customWidth="1"/>
    <col min="8" max="8" width="11" style="40" customWidth="1"/>
    <col min="9" max="9" width="7.5" style="4" customWidth="1"/>
    <col min="10" max="10" width="11" style="40" customWidth="1"/>
    <col min="11" max="11" width="7.5" style="4" customWidth="1"/>
    <col min="12" max="12" width="11" style="40" customWidth="1"/>
    <col min="13" max="13" width="7" style="4" customWidth="1"/>
    <col min="14" max="14" width="11" style="40" customWidth="1"/>
    <col min="15" max="15" width="7" style="4" customWidth="1"/>
    <col min="16" max="16" width="11" style="40" customWidth="1"/>
    <col min="17" max="17" width="7" style="4" customWidth="1"/>
    <col min="18" max="18" width="11" style="40" customWidth="1"/>
    <col min="19" max="19" width="7" style="4" customWidth="1"/>
    <col min="20" max="20" width="11" style="40" customWidth="1"/>
    <col min="21" max="21" width="7" style="4" customWidth="1"/>
    <col min="22" max="22" width="11" style="40" customWidth="1"/>
    <col min="23" max="23" width="7" style="4" customWidth="1"/>
    <col min="24" max="24" width="11" style="40" customWidth="1"/>
    <col min="25" max="25" width="7" style="4" customWidth="1"/>
    <col min="26" max="26" width="11.125" style="4" customWidth="1"/>
    <col min="27" max="27" width="7" style="4" customWidth="1"/>
    <col min="28" max="28" width="9.5" style="4" customWidth="1"/>
    <col min="29" max="29" width="8.5" style="4" customWidth="1"/>
    <col min="30" max="30" width="12.25" style="4" customWidth="1"/>
    <col min="31" max="31" width="20.5" style="4" customWidth="1"/>
    <col min="32" max="32" width="43.125" style="4" customWidth="1"/>
    <col min="33" max="16384" width="9" style="4"/>
  </cols>
  <sheetData>
    <row r="1" spans="2:44" ht="15.75" customHeight="1">
      <c r="B1" s="11" t="str">
        <f>CONCATENATE(入力!$G$14,"様")</f>
        <v>○▲タイヤ商会様</v>
      </c>
      <c r="AA1" s="300" t="str">
        <f>入力!$G$5</f>
        <v>2025年7月現在</v>
      </c>
    </row>
    <row r="2" spans="2:44" ht="19.5" customHeight="1">
      <c r="B2" s="505" t="s">
        <v>1918</v>
      </c>
      <c r="C2" s="505"/>
      <c r="D2" s="505"/>
      <c r="E2" s="505"/>
      <c r="F2" s="505"/>
      <c r="G2" s="505"/>
      <c r="H2" s="505"/>
      <c r="I2" s="505"/>
      <c r="J2" s="505"/>
      <c r="K2" s="505"/>
      <c r="L2" s="505"/>
      <c r="M2" s="505"/>
      <c r="N2" s="505"/>
      <c r="O2" s="505"/>
      <c r="P2" s="505"/>
      <c r="Q2" s="505"/>
      <c r="R2" s="505"/>
      <c r="S2" s="505"/>
      <c r="T2" s="505"/>
      <c r="U2" s="505"/>
      <c r="V2" s="505"/>
      <c r="W2" s="505"/>
      <c r="X2" s="241"/>
      <c r="Y2" s="241"/>
      <c r="AA2" s="301">
        <f>入力!$G$6</f>
        <v>0</v>
      </c>
    </row>
    <row r="3" spans="2:44" ht="15.75" customHeight="1" thickBot="1">
      <c r="AA3" s="23" t="str">
        <f>入力!$G$4</f>
        <v>株式会社ダンロップタイヤ ●●カンパニー</v>
      </c>
    </row>
    <row r="4" spans="2:44" ht="25.5" customHeight="1" thickTop="1" thickBot="1">
      <c r="B4" s="518" t="s">
        <v>451</v>
      </c>
      <c r="C4" s="519"/>
      <c r="D4" s="519"/>
      <c r="E4" s="519"/>
      <c r="F4" s="519"/>
      <c r="G4" s="519"/>
      <c r="H4" s="519"/>
      <c r="I4" s="519"/>
      <c r="J4" s="519"/>
      <c r="K4" s="519"/>
      <c r="L4" s="519"/>
      <c r="M4" s="519"/>
      <c r="N4" s="519"/>
      <c r="O4" s="519"/>
      <c r="P4" s="519"/>
      <c r="Q4" s="519"/>
      <c r="R4" s="519"/>
      <c r="S4" s="519"/>
      <c r="T4" s="519"/>
      <c r="U4" s="519"/>
      <c r="V4" s="519"/>
      <c r="W4" s="519"/>
      <c r="X4" s="519"/>
      <c r="Y4" s="519"/>
      <c r="Z4" s="519"/>
      <c r="AA4" s="520"/>
      <c r="AB4" s="24"/>
      <c r="AC4" s="24"/>
      <c r="AD4" s="24"/>
      <c r="AE4" s="24"/>
      <c r="AF4" s="24"/>
      <c r="AG4" s="24"/>
      <c r="AH4" s="24"/>
      <c r="AI4" s="24"/>
      <c r="AJ4" s="24"/>
      <c r="AK4" s="24"/>
      <c r="AL4" s="24"/>
      <c r="AM4" s="24"/>
      <c r="AN4" s="24"/>
      <c r="AO4" s="24"/>
      <c r="AP4" s="24"/>
      <c r="AQ4" s="24"/>
      <c r="AR4" s="24"/>
    </row>
    <row r="5" spans="2:44" ht="10.5" customHeight="1" thickTop="1">
      <c r="C5" s="40"/>
      <c r="D5" s="40"/>
      <c r="E5" s="40"/>
      <c r="F5" s="79"/>
      <c r="H5" s="79"/>
      <c r="K5" s="52"/>
      <c r="M5" s="52"/>
      <c r="Q5" s="52"/>
    </row>
    <row r="6" spans="2:44" s="239" customFormat="1" ht="20.100000000000001" customHeight="1" thickBot="1">
      <c r="B6" s="238" t="s">
        <v>1315</v>
      </c>
      <c r="F6" s="240"/>
      <c r="H6" s="240"/>
      <c r="J6" s="240"/>
      <c r="L6" s="240"/>
      <c r="N6" s="240"/>
      <c r="P6" s="240"/>
      <c r="R6" s="240"/>
      <c r="T6" s="240"/>
      <c r="V6" s="240"/>
      <c r="X6" s="240"/>
    </row>
    <row r="7" spans="2:44" ht="20.100000000000001" customHeight="1" thickBot="1">
      <c r="B7" s="521" t="s">
        <v>452</v>
      </c>
      <c r="C7" s="524" t="s">
        <v>524</v>
      </c>
      <c r="D7" s="527" t="s">
        <v>1113</v>
      </c>
      <c r="E7" s="528"/>
      <c r="F7" s="531" t="s">
        <v>453</v>
      </c>
      <c r="G7" s="532"/>
      <c r="H7" s="532"/>
      <c r="I7" s="532"/>
      <c r="J7" s="532"/>
      <c r="K7" s="533"/>
      <c r="L7" s="11"/>
      <c r="M7" s="521" t="s">
        <v>452</v>
      </c>
      <c r="N7" s="534" t="s">
        <v>524</v>
      </c>
      <c r="O7" s="535"/>
      <c r="P7" s="527" t="s">
        <v>1113</v>
      </c>
      <c r="Q7" s="528"/>
      <c r="R7" s="531" t="s">
        <v>453</v>
      </c>
      <c r="S7" s="532"/>
      <c r="T7" s="532"/>
      <c r="U7" s="532"/>
      <c r="V7" s="532"/>
      <c r="W7" s="532"/>
      <c r="X7" s="532"/>
      <c r="Y7" s="532"/>
      <c r="Z7" s="532"/>
      <c r="AA7" s="533"/>
    </row>
    <row r="8" spans="2:44" ht="20.100000000000001" customHeight="1">
      <c r="B8" s="522"/>
      <c r="C8" s="525"/>
      <c r="D8" s="529"/>
      <c r="E8" s="530"/>
      <c r="F8" s="516" t="s">
        <v>1377</v>
      </c>
      <c r="G8" s="507"/>
      <c r="H8" s="516" t="s">
        <v>1079</v>
      </c>
      <c r="I8" s="507"/>
      <c r="J8" s="516" t="s">
        <v>1378</v>
      </c>
      <c r="K8" s="507"/>
      <c r="L8" s="136"/>
      <c r="M8" s="522"/>
      <c r="N8" s="536"/>
      <c r="O8" s="537"/>
      <c r="P8" s="529"/>
      <c r="Q8" s="530"/>
      <c r="R8" s="516" t="s">
        <v>1377</v>
      </c>
      <c r="S8" s="507"/>
      <c r="T8" s="516" t="s">
        <v>1079</v>
      </c>
      <c r="U8" s="507"/>
      <c r="V8" s="516" t="s">
        <v>1378</v>
      </c>
      <c r="W8" s="507"/>
      <c r="X8" s="506" t="s">
        <v>1075</v>
      </c>
      <c r="Y8" s="507"/>
      <c r="Z8" s="506" t="s">
        <v>1076</v>
      </c>
      <c r="AA8" s="507"/>
    </row>
    <row r="9" spans="2:44" ht="20.100000000000001" customHeight="1">
      <c r="B9" s="522"/>
      <c r="C9" s="525"/>
      <c r="D9" s="510" t="s">
        <v>1115</v>
      </c>
      <c r="E9" s="512" t="s">
        <v>1114</v>
      </c>
      <c r="F9" s="517"/>
      <c r="G9" s="509"/>
      <c r="H9" s="517"/>
      <c r="I9" s="509"/>
      <c r="J9" s="517"/>
      <c r="K9" s="509"/>
      <c r="L9" s="136"/>
      <c r="M9" s="522"/>
      <c r="N9" s="536"/>
      <c r="O9" s="537"/>
      <c r="P9" s="510" t="s">
        <v>1115</v>
      </c>
      <c r="Q9" s="512" t="s">
        <v>1114</v>
      </c>
      <c r="R9" s="517"/>
      <c r="S9" s="509"/>
      <c r="T9" s="517"/>
      <c r="U9" s="509"/>
      <c r="V9" s="517"/>
      <c r="W9" s="509"/>
      <c r="X9" s="508"/>
      <c r="Y9" s="509"/>
      <c r="Z9" s="508"/>
      <c r="AA9" s="509"/>
    </row>
    <row r="10" spans="2:44" ht="20.100000000000001" customHeight="1" thickBot="1">
      <c r="B10" s="523"/>
      <c r="C10" s="526"/>
      <c r="D10" s="511"/>
      <c r="E10" s="513"/>
      <c r="F10" s="514" t="s">
        <v>720</v>
      </c>
      <c r="G10" s="515"/>
      <c r="H10" s="514" t="s">
        <v>764</v>
      </c>
      <c r="I10" s="515"/>
      <c r="J10" s="514" t="s">
        <v>767</v>
      </c>
      <c r="K10" s="515"/>
      <c r="L10" s="4"/>
      <c r="M10" s="523"/>
      <c r="N10" s="538"/>
      <c r="O10" s="539"/>
      <c r="P10" s="511"/>
      <c r="Q10" s="513"/>
      <c r="R10" s="514" t="s">
        <v>720</v>
      </c>
      <c r="S10" s="515"/>
      <c r="T10" s="514" t="s">
        <v>1077</v>
      </c>
      <c r="U10" s="515"/>
      <c r="V10" s="514" t="s">
        <v>1078</v>
      </c>
      <c r="W10" s="515"/>
      <c r="X10" s="514" t="s">
        <v>167</v>
      </c>
      <c r="Y10" s="515"/>
      <c r="Z10" s="514" t="s">
        <v>167</v>
      </c>
      <c r="AA10" s="515"/>
    </row>
    <row r="11" spans="2:44" ht="30" customHeight="1">
      <c r="B11" s="502">
        <v>22</v>
      </c>
      <c r="C11" s="352" t="s">
        <v>1974</v>
      </c>
      <c r="D11" s="253"/>
      <c r="E11" s="353">
        <v>111</v>
      </c>
      <c r="F11" s="91">
        <f>IF(ISBLANK('6桁'!F11)=TRUE,"",VLOOKUP('6桁'!F11,A!$A:$G,7,FALSE))</f>
        <v>100000</v>
      </c>
      <c r="G11" s="92" t="str">
        <f>'6桁'!G11</f>
        <v>Y★</v>
      </c>
      <c r="H11" s="91" t="str">
        <f>IF(ISBLANK('6桁'!H11)=TRUE,"",VLOOKUP('6桁'!H11,A!$A:$G,7,FALSE))</f>
        <v/>
      </c>
      <c r="I11" s="92">
        <f>'6桁'!I11</f>
        <v>0</v>
      </c>
      <c r="J11" s="93" t="str">
        <f>IF(ISBLANK('6桁'!J11)=TRUE,"",VLOOKUP('6桁'!J11,A!$A:$G,7,FALSE))</f>
        <v/>
      </c>
      <c r="K11" s="92">
        <f>'6桁'!K11</f>
        <v>0</v>
      </c>
      <c r="L11" s="10"/>
      <c r="M11" s="495">
        <v>20</v>
      </c>
      <c r="N11" s="498" t="s">
        <v>74</v>
      </c>
      <c r="O11" s="499"/>
      <c r="P11" s="253"/>
      <c r="Q11" s="268">
        <v>90</v>
      </c>
      <c r="R11" s="172">
        <f>IF(ISBLANK('6桁'!R11)=TRUE,"",VLOOKUP('6桁'!R11,A!$A:$G,7,FALSE))</f>
        <v>81700</v>
      </c>
      <c r="S11" s="92" t="str">
        <f>'6桁'!S11</f>
        <v>Y★</v>
      </c>
      <c r="T11" s="172" t="str">
        <f>IF(ISBLANK('6桁'!T11)=TRUE,"",VLOOKUP('6桁'!T11,A!$A:$G,7,FALSE))</f>
        <v/>
      </c>
      <c r="U11" s="92">
        <f>'6桁'!U11</f>
        <v>0</v>
      </c>
      <c r="V11" s="172" t="str">
        <f>IF(ISBLANK('6桁'!V11)=TRUE,"",VLOOKUP('6桁'!V11,A!$A:$G,7,FALSE))</f>
        <v/>
      </c>
      <c r="W11" s="92">
        <f>'6桁'!W11</f>
        <v>0</v>
      </c>
      <c r="X11" s="172" t="str">
        <f>IF(ISBLANK('6桁'!X11)=TRUE,"",VLOOKUP('6桁'!X11,A!$A:$G,7,FALSE))</f>
        <v/>
      </c>
      <c r="Y11" s="92">
        <f>'6桁'!Y11</f>
        <v>0</v>
      </c>
      <c r="Z11" s="172" t="str">
        <f>IF(ISBLANK('6桁'!Z11)=TRUE,"",VLOOKUP('6桁'!Z11,A!$A:$G,7,FALSE))</f>
        <v/>
      </c>
      <c r="AA11" s="92">
        <f>'6桁'!AA11</f>
        <v>0</v>
      </c>
    </row>
    <row r="12" spans="2:44" ht="30" customHeight="1">
      <c r="B12" s="503"/>
      <c r="C12" s="345" t="s">
        <v>460</v>
      </c>
      <c r="D12" s="318"/>
      <c r="E12" s="361">
        <v>102</v>
      </c>
      <c r="F12" s="94">
        <f>IF(ISBLANK('6桁'!F12)=TRUE,"",VLOOKUP('6桁'!F12,A!$A:$G,7,FALSE))</f>
        <v>120900</v>
      </c>
      <c r="G12" s="237" t="str">
        <f>'6桁'!G12</f>
        <v>Y★</v>
      </c>
      <c r="H12" s="94" t="str">
        <f>IF(ISBLANK('6桁'!H12)=TRUE,"",VLOOKUP('6桁'!H12,A!$A:$G,7,FALSE))</f>
        <v/>
      </c>
      <c r="I12" s="237">
        <f>'6桁'!I12</f>
        <v>0</v>
      </c>
      <c r="J12" s="289" t="str">
        <f>IF(ISBLANK('6桁'!J12)=TRUE,"",VLOOKUP('6桁'!J12,A!$A:$G,7,FALSE))</f>
        <v/>
      </c>
      <c r="K12" s="237">
        <f>'6桁'!K12</f>
        <v>0</v>
      </c>
      <c r="L12" s="10"/>
      <c r="M12" s="496"/>
      <c r="N12" s="500" t="s">
        <v>292</v>
      </c>
      <c r="O12" s="501"/>
      <c r="P12" s="254"/>
      <c r="Q12" s="269">
        <v>92</v>
      </c>
      <c r="R12" s="176">
        <f>IF(ISBLANK('6桁'!R12)=TRUE,"",VLOOKUP('6桁'!R12,A!$A:$G,7,FALSE))</f>
        <v>87400</v>
      </c>
      <c r="S12" s="20" t="str">
        <f>'6桁'!S12</f>
        <v>Y★</v>
      </c>
      <c r="T12" s="176" t="str">
        <f>IF(ISBLANK('6桁'!T12)=TRUE,"",VLOOKUP('6桁'!T12,A!$A:$G,7,FALSE))</f>
        <v/>
      </c>
      <c r="U12" s="20">
        <f>'6桁'!U12</f>
        <v>0</v>
      </c>
      <c r="V12" s="176" t="str">
        <f>IF(ISBLANK('6桁'!V12)=TRUE,"",VLOOKUP('6桁'!V12,A!$A:$G,7,FALSE))</f>
        <v/>
      </c>
      <c r="W12" s="20">
        <f>'6桁'!W12</f>
        <v>0</v>
      </c>
      <c r="X12" s="176" t="str">
        <f>IF(ISBLANK('6桁'!X12)=TRUE,"",VLOOKUP('6桁'!X12,A!$A:$G,7,FALSE))</f>
        <v/>
      </c>
      <c r="Y12" s="20">
        <f>'6桁'!Y12</f>
        <v>0</v>
      </c>
      <c r="Z12" s="176" t="str">
        <f>IF(ISBLANK('6桁'!Z12)=TRUE,"",VLOOKUP('6桁'!Z12,A!$A:$G,7,FALSE))</f>
        <v/>
      </c>
      <c r="AA12" s="20">
        <f>'6桁'!AA12</f>
        <v>0</v>
      </c>
    </row>
    <row r="13" spans="2:44" ht="30" customHeight="1">
      <c r="B13" s="503"/>
      <c r="C13" s="347" t="s">
        <v>462</v>
      </c>
      <c r="D13" s="317"/>
      <c r="E13" s="249">
        <v>106</v>
      </c>
      <c r="F13" s="319">
        <f>IF(ISBLANK('6桁'!F13)=TRUE,"",VLOOKUP('6桁'!F13,A!$A:$G,7,FALSE))</f>
        <v>123500</v>
      </c>
      <c r="G13" s="236" t="str">
        <f>'6桁'!G13</f>
        <v>Y★</v>
      </c>
      <c r="H13" s="319" t="str">
        <f>IF(ISBLANK('6桁'!H13)=TRUE,"",VLOOKUP('6桁'!H13,A!$A:$G,7,FALSE))</f>
        <v/>
      </c>
      <c r="I13" s="236">
        <f>'6桁'!I13</f>
        <v>0</v>
      </c>
      <c r="J13" s="244" t="str">
        <f>IF(ISBLANK('6桁'!J13)=TRUE,"",VLOOKUP('6桁'!J13,A!$A:$G,7,FALSE))</f>
        <v/>
      </c>
      <c r="K13" s="236">
        <f>'6桁'!K13</f>
        <v>0</v>
      </c>
      <c r="L13" s="10"/>
      <c r="M13" s="496"/>
      <c r="N13" s="500" t="s">
        <v>479</v>
      </c>
      <c r="O13" s="501"/>
      <c r="P13" s="254"/>
      <c r="Q13" s="269">
        <v>94</v>
      </c>
      <c r="R13" s="176">
        <f>IF(ISBLANK('6桁'!R13)=TRUE,"",VLOOKUP('6桁'!R13,A!$A:$G,7,FALSE))</f>
        <v>87700</v>
      </c>
      <c r="S13" s="20" t="str">
        <f>'6桁'!S13</f>
        <v>Y★</v>
      </c>
      <c r="T13" s="176" t="str">
        <f>IF(ISBLANK('6桁'!T13)=TRUE,"",VLOOKUP('6桁'!T13,A!$A:$G,7,FALSE))</f>
        <v/>
      </c>
      <c r="U13" s="20">
        <f>'6桁'!U13</f>
        <v>0</v>
      </c>
      <c r="V13" s="176" t="str">
        <f>IF(ISBLANK('6桁'!V13)=TRUE,"",VLOOKUP('6桁'!V13,A!$A:$G,7,FALSE))</f>
        <v/>
      </c>
      <c r="W13" s="20">
        <f>'6桁'!W13</f>
        <v>0</v>
      </c>
      <c r="X13" s="176" t="str">
        <f>IF(ISBLANK('6桁'!X13)=TRUE,"",VLOOKUP('6桁'!X13,A!$A:$G,7,FALSE))</f>
        <v/>
      </c>
      <c r="Y13" s="20">
        <f>'6桁'!Y13</f>
        <v>0</v>
      </c>
      <c r="Z13" s="176" t="str">
        <f>IF(ISBLANK('6桁'!Z13)=TRUE,"",VLOOKUP('6桁'!Z13,A!$A:$G,7,FALSE))</f>
        <v/>
      </c>
      <c r="AA13" s="20">
        <f>'6桁'!AA13</f>
        <v>0</v>
      </c>
    </row>
    <row r="14" spans="2:44" ht="30" customHeight="1">
      <c r="B14" s="504"/>
      <c r="C14" s="351" t="s">
        <v>1316</v>
      </c>
      <c r="D14" s="257"/>
      <c r="E14" s="354">
        <v>110</v>
      </c>
      <c r="F14" s="111">
        <f>IF(ISBLANK('6桁'!F14)=TRUE,"",VLOOKUP('6桁'!F14,A!$A:$G,7,FALSE))</f>
        <v>96800</v>
      </c>
      <c r="G14" s="98" t="str">
        <f>'6桁'!G14</f>
        <v>Y★</v>
      </c>
      <c r="H14" s="111" t="str">
        <f>IF(ISBLANK('6桁'!H14)=TRUE,"",VLOOKUP('6桁'!H14,A!$A:$G,7,FALSE))</f>
        <v/>
      </c>
      <c r="I14" s="99">
        <f>'6桁'!I14</f>
        <v>0</v>
      </c>
      <c r="J14" s="100" t="str">
        <f>IF(ISBLANK('6桁'!J14)=TRUE,"",VLOOKUP('6桁'!J14,A!$A:$G,7,FALSE))</f>
        <v/>
      </c>
      <c r="K14" s="98">
        <f>'6桁'!K14</f>
        <v>0</v>
      </c>
      <c r="L14" s="10"/>
      <c r="M14" s="496"/>
      <c r="N14" s="500" t="s">
        <v>75</v>
      </c>
      <c r="O14" s="501"/>
      <c r="P14" s="254">
        <v>93</v>
      </c>
      <c r="Q14" s="273">
        <v>97</v>
      </c>
      <c r="R14" s="14">
        <f>IF(ISBLANK('6桁'!R14)=TRUE,"",VLOOKUP('6桁'!R14,A!$A:$G,7,FALSE))</f>
        <v>89200</v>
      </c>
      <c r="S14" s="109" t="str">
        <f>'6桁'!S14</f>
        <v>Y★</v>
      </c>
      <c r="T14" s="14">
        <f>IF(ISBLANK('6桁'!T14)=TRUE,"",VLOOKUP('6桁'!T14,A!$A:$G,7,FALSE))</f>
        <v>88500</v>
      </c>
      <c r="U14" s="109" t="str">
        <f>'6桁'!U14</f>
        <v>Y★</v>
      </c>
      <c r="V14" s="14">
        <f>IF(ISBLANK('6桁'!V14)=TRUE,"",VLOOKUP('6桁'!V14,A!$A:$G,7,FALSE))</f>
        <v>85700</v>
      </c>
      <c r="W14" s="109" t="str">
        <f>'6桁'!W14</f>
        <v>W★</v>
      </c>
      <c r="X14" s="14" t="str">
        <f>IF(ISBLANK('6桁'!X14)=TRUE,"",VLOOKUP('6桁'!X14,A!$A:$G,7,FALSE))</f>
        <v/>
      </c>
      <c r="Y14" s="109">
        <f>'6桁'!Y14</f>
        <v>0</v>
      </c>
      <c r="Z14" s="14" t="str">
        <f>IF(ISBLANK('6桁'!Z14)=TRUE,"",VLOOKUP('6桁'!Z14,A!$A:$G,7,FALSE))</f>
        <v/>
      </c>
      <c r="AA14" s="109">
        <f>'6桁'!AA14</f>
        <v>0</v>
      </c>
    </row>
    <row r="15" spans="2:44" ht="30" customHeight="1">
      <c r="B15" s="543">
        <v>21</v>
      </c>
      <c r="C15" s="361" t="s">
        <v>468</v>
      </c>
      <c r="D15" s="318"/>
      <c r="E15" s="361">
        <v>100</v>
      </c>
      <c r="F15" s="94">
        <f>IF(ISBLANK('6桁'!F15)=TRUE,"",VLOOKUP('6桁'!F15,A!$A:$G,7,FALSE))</f>
        <v>111300</v>
      </c>
      <c r="G15" s="237" t="str">
        <f>'6桁'!G15</f>
        <v>Y★</v>
      </c>
      <c r="H15" s="94" t="str">
        <f>IF(ISBLANK('6桁'!H15)=TRUE,"",VLOOKUP('6桁'!H15,A!$A:$G,7,FALSE))</f>
        <v/>
      </c>
      <c r="I15" s="237">
        <f>'6桁'!I15</f>
        <v>0</v>
      </c>
      <c r="J15" s="289" t="str">
        <f>IF(ISBLANK('6桁'!J15)=TRUE,"",VLOOKUP('6桁'!J15,A!$A:$G,7,FALSE))</f>
        <v/>
      </c>
      <c r="K15" s="237">
        <f>'6桁'!K15</f>
        <v>0</v>
      </c>
      <c r="L15" s="10"/>
      <c r="M15" s="496"/>
      <c r="N15" s="500" t="s">
        <v>293</v>
      </c>
      <c r="O15" s="501"/>
      <c r="P15" s="254"/>
      <c r="Q15" s="273">
        <v>99</v>
      </c>
      <c r="R15" s="14">
        <f>IF(ISBLANK('6桁'!R15)=TRUE,"",VLOOKUP('6桁'!R15,A!$A:$G,7,FALSE))</f>
        <v>90100</v>
      </c>
      <c r="S15" s="109" t="str">
        <f>'6桁'!S15</f>
        <v>Y★</v>
      </c>
      <c r="T15" s="14" t="str">
        <f>IF(ISBLANK('6桁'!T15)=TRUE,"",VLOOKUP('6桁'!T15,A!$A:$G,7,FALSE))</f>
        <v/>
      </c>
      <c r="U15" s="109">
        <f>'6桁'!U15</f>
        <v>0</v>
      </c>
      <c r="V15" s="14" t="str">
        <f>IF(ISBLANK('6桁'!V15)=TRUE,"",VLOOKUP('6桁'!V15,A!$A:$G,7,FALSE))</f>
        <v/>
      </c>
      <c r="W15" s="109">
        <f>'6桁'!W15</f>
        <v>0</v>
      </c>
      <c r="X15" s="14" t="str">
        <f>IF(ISBLANK('6桁'!X15)=TRUE,"",VLOOKUP('6桁'!X15,A!$A:$G,7,FALSE))</f>
        <v/>
      </c>
      <c r="Y15" s="109">
        <f>'6桁'!Y15</f>
        <v>0</v>
      </c>
      <c r="Z15" s="14" t="str">
        <f>IF(ISBLANK('6桁'!Z15)=TRUE,"",VLOOKUP('6桁'!Z15,A!$A:$G,7,FALSE))</f>
        <v/>
      </c>
      <c r="AA15" s="109">
        <f>'6桁'!AA15</f>
        <v>0</v>
      </c>
    </row>
    <row r="16" spans="2:44" ht="30" customHeight="1">
      <c r="B16" s="503"/>
      <c r="C16" s="361" t="s">
        <v>1317</v>
      </c>
      <c r="D16" s="318"/>
      <c r="E16" s="361">
        <v>104</v>
      </c>
      <c r="F16" s="94">
        <f>IF(ISBLANK('6桁'!F16)=TRUE,"",VLOOKUP('6桁'!F16,A!$A:$G,7,FALSE))</f>
        <v>116600</v>
      </c>
      <c r="G16" s="237" t="str">
        <f>'6桁'!G16</f>
        <v>Y★</v>
      </c>
      <c r="H16" s="94" t="str">
        <f>IF(ISBLANK('6桁'!H16)=TRUE,"",VLOOKUP('6桁'!H16,A!$A:$G,7,FALSE))</f>
        <v/>
      </c>
      <c r="I16" s="360">
        <f>'6桁'!I16</f>
        <v>0</v>
      </c>
      <c r="J16" s="289" t="str">
        <f>IF(ISBLANK('6桁'!J16)=TRUE,"",VLOOKUP('6桁'!J16,A!$A:$G,7,FALSE))</f>
        <v/>
      </c>
      <c r="K16" s="237">
        <f>'6桁'!K16</f>
        <v>0</v>
      </c>
      <c r="L16" s="10"/>
      <c r="M16" s="496"/>
      <c r="N16" s="500" t="s">
        <v>481</v>
      </c>
      <c r="O16" s="501"/>
      <c r="P16" s="254"/>
      <c r="Q16" s="273">
        <v>101</v>
      </c>
      <c r="R16" s="14">
        <f>IF(ISBLANK('6桁'!R16)=TRUE,"",VLOOKUP('6桁'!R16,A!$A:$G,7,FALSE))</f>
        <v>89500</v>
      </c>
      <c r="S16" s="109" t="str">
        <f>'6桁'!S16</f>
        <v>Y★</v>
      </c>
      <c r="T16" s="14" t="str">
        <f>IF(ISBLANK('6桁'!T16)=TRUE,"",VLOOKUP('6桁'!T16,A!$A:$G,7,FALSE))</f>
        <v/>
      </c>
      <c r="U16" s="109">
        <f>'6桁'!U16</f>
        <v>0</v>
      </c>
      <c r="V16" s="14" t="str">
        <f>IF(ISBLANK('6桁'!V16)=TRUE,"",VLOOKUP('6桁'!V16,A!$A:$G,7,FALSE))</f>
        <v/>
      </c>
      <c r="W16" s="109">
        <f>'6桁'!W16</f>
        <v>0</v>
      </c>
      <c r="X16" s="14" t="str">
        <f>IF(ISBLANK('6桁'!X16)=TRUE,"",VLOOKUP('6桁'!X16,A!$A:$G,7,FALSE))</f>
        <v/>
      </c>
      <c r="Y16" s="109">
        <f>'6桁'!Y16</f>
        <v>0</v>
      </c>
      <c r="Z16" s="14" t="str">
        <f>IF(ISBLANK('6桁'!Z16)=TRUE,"",VLOOKUP('6桁'!Z16,A!$A:$G,7,FALSE))</f>
        <v/>
      </c>
      <c r="AA16" s="109">
        <f>'6桁'!AA16</f>
        <v>0</v>
      </c>
    </row>
    <row r="17" spans="2:27" ht="30" customHeight="1">
      <c r="B17" s="503"/>
      <c r="C17" s="342" t="s">
        <v>1318</v>
      </c>
      <c r="D17" s="254"/>
      <c r="E17" s="342">
        <v>105</v>
      </c>
      <c r="F17" s="95">
        <f>IF(ISBLANK('6桁'!F17)=TRUE,"",VLOOKUP('6桁'!F17,A!$A:$G,7,FALSE))</f>
        <v>119300</v>
      </c>
      <c r="G17" s="20" t="str">
        <f>'6桁'!G17</f>
        <v>Y★</v>
      </c>
      <c r="H17" s="95" t="str">
        <f>IF(ISBLANK('6桁'!H17)=TRUE,"",VLOOKUP('6桁'!H17,A!$A:$G,7,FALSE))</f>
        <v/>
      </c>
      <c r="I17" s="96">
        <f>'6桁'!I17</f>
        <v>0</v>
      </c>
      <c r="J17" s="12" t="str">
        <f>IF(ISBLANK('6桁'!J17)=TRUE,"",VLOOKUP('6桁'!J17,A!$A:$G,7,FALSE))</f>
        <v/>
      </c>
      <c r="K17" s="20">
        <f>'6桁'!K17</f>
        <v>0</v>
      </c>
      <c r="L17" s="10"/>
      <c r="M17" s="496"/>
      <c r="N17" s="500" t="s">
        <v>1325</v>
      </c>
      <c r="O17" s="501"/>
      <c r="P17" s="254"/>
      <c r="Q17" s="273">
        <v>103</v>
      </c>
      <c r="R17" s="14">
        <f>IF(ISBLANK('6桁'!R17)=TRUE,"",VLOOKUP('6桁'!R17,A!$A:$G,7,FALSE))</f>
        <v>99600</v>
      </c>
      <c r="S17" s="109" t="str">
        <f>'6桁'!S17</f>
        <v>Y★</v>
      </c>
      <c r="T17" s="14" t="str">
        <f>IF(ISBLANK('6桁'!T17)=TRUE,"",VLOOKUP('6桁'!T17,A!$A:$G,7,FALSE))</f>
        <v/>
      </c>
      <c r="U17" s="109">
        <f>'6桁'!U17</f>
        <v>0</v>
      </c>
      <c r="V17" s="14" t="str">
        <f>IF(ISBLANK('6桁'!V17)=TRUE,"",VLOOKUP('6桁'!V17,A!$A:$G,7,FALSE))</f>
        <v/>
      </c>
      <c r="W17" s="109">
        <f>'6桁'!W17</f>
        <v>0</v>
      </c>
      <c r="X17" s="14" t="str">
        <f>IF(ISBLANK('6桁'!X17)=TRUE,"",VLOOKUP('6桁'!X17,A!$A:$G,7,FALSE))</f>
        <v/>
      </c>
      <c r="Y17" s="109">
        <f>'6桁'!Y17</f>
        <v>0</v>
      </c>
      <c r="Z17" s="14" t="str">
        <f>IF(ISBLANK('6桁'!Z17)=TRUE,"",VLOOKUP('6桁'!Z17,A!$A:$G,7,FALSE))</f>
        <v/>
      </c>
      <c r="AA17" s="109">
        <f>'6桁'!AA17</f>
        <v>0</v>
      </c>
    </row>
    <row r="18" spans="2:27" ht="30" customHeight="1">
      <c r="B18" s="503"/>
      <c r="C18" s="342" t="s">
        <v>1975</v>
      </c>
      <c r="D18" s="254"/>
      <c r="E18" s="342">
        <v>108</v>
      </c>
      <c r="F18" s="95" t="str">
        <f>IF(ISBLANK('6桁'!F18)=TRUE,"",VLOOKUP('6桁'!F18,A!$A:$G,7,FALSE))</f>
        <v/>
      </c>
      <c r="G18" s="20">
        <f>'6桁'!G18</f>
        <v>0</v>
      </c>
      <c r="H18" s="95">
        <f>IF(ISBLANK('6桁'!H18)=TRUE,"",VLOOKUP('6桁'!H18,A!$A:$G,7,FALSE))</f>
        <v>117300</v>
      </c>
      <c r="I18" s="96" t="str">
        <f>'6桁'!I18</f>
        <v>Y★</v>
      </c>
      <c r="J18" s="12" t="str">
        <f>IF(ISBLANK('6桁'!J18)=TRUE,"",VLOOKUP('6桁'!J18,A!$A:$G,7,FALSE))</f>
        <v/>
      </c>
      <c r="K18" s="20">
        <f>'6桁'!K18</f>
        <v>0</v>
      </c>
      <c r="L18" s="10"/>
      <c r="M18" s="496"/>
      <c r="N18" s="500" t="s">
        <v>483</v>
      </c>
      <c r="O18" s="501"/>
      <c r="P18" s="254"/>
      <c r="Q18" s="273">
        <v>92</v>
      </c>
      <c r="R18" s="14">
        <f>IF(ISBLANK('6桁'!R18)=TRUE,"",VLOOKUP('6桁'!R18,A!$A:$G,7,FALSE))</f>
        <v>78400</v>
      </c>
      <c r="S18" s="109" t="str">
        <f>'6桁'!S18</f>
        <v>Y★</v>
      </c>
      <c r="T18" s="14" t="str">
        <f>IF(ISBLANK('6桁'!T18)=TRUE,"",VLOOKUP('6桁'!T18,A!$A:$G,7,FALSE))</f>
        <v/>
      </c>
      <c r="U18" s="109">
        <f>'6桁'!U18</f>
        <v>0</v>
      </c>
      <c r="V18" s="14" t="str">
        <f>IF(ISBLANK('6桁'!V18)=TRUE,"",VLOOKUP('6桁'!V18,A!$A:$G,7,FALSE))</f>
        <v/>
      </c>
      <c r="W18" s="109">
        <f>'6桁'!W18</f>
        <v>0</v>
      </c>
      <c r="X18" s="14" t="str">
        <f>IF(ISBLANK('6桁'!X18)=TRUE,"",VLOOKUP('6桁'!X18,A!$A:$G,7,FALSE))</f>
        <v/>
      </c>
      <c r="Y18" s="109">
        <f>'6桁'!Y18</f>
        <v>0</v>
      </c>
      <c r="Z18" s="14" t="str">
        <f>IF(ISBLANK('6桁'!Z18)=TRUE,"",VLOOKUP('6桁'!Z18,A!$A:$G,7,FALSE))</f>
        <v/>
      </c>
      <c r="AA18" s="109">
        <f>'6桁'!AA18</f>
        <v>0</v>
      </c>
    </row>
    <row r="19" spans="2:27" ht="30" customHeight="1">
      <c r="B19" s="503"/>
      <c r="C19" s="342" t="s">
        <v>327</v>
      </c>
      <c r="D19" s="254"/>
      <c r="E19" s="342">
        <v>96</v>
      </c>
      <c r="F19" s="95">
        <f>IF(ISBLANK('6桁'!F19)=TRUE,"",VLOOKUP('6桁'!F19,A!$A:$G,7,FALSE))</f>
        <v>90200</v>
      </c>
      <c r="G19" s="20" t="str">
        <f>'6桁'!G19</f>
        <v>Y★</v>
      </c>
      <c r="H19" s="95" t="str">
        <f>IF(ISBLANK('6桁'!H19)=TRUE,"",VLOOKUP('6桁'!H19,A!$A:$G,7,FALSE))</f>
        <v/>
      </c>
      <c r="I19" s="96">
        <f>'6桁'!I19</f>
        <v>0</v>
      </c>
      <c r="J19" s="12" t="str">
        <f>IF(ISBLANK('6桁'!J19)=TRUE,"",VLOOKUP('6桁'!J19,A!$A:$G,7,FALSE))</f>
        <v/>
      </c>
      <c r="K19" s="20">
        <f>'6桁'!K19</f>
        <v>0</v>
      </c>
      <c r="L19" s="10"/>
      <c r="M19" s="496"/>
      <c r="N19" s="500" t="s">
        <v>175</v>
      </c>
      <c r="O19" s="501"/>
      <c r="P19" s="254">
        <v>91</v>
      </c>
      <c r="Q19" s="273">
        <v>95</v>
      </c>
      <c r="R19" s="14">
        <f>IF(ISBLANK('6桁'!R19)=TRUE,"",VLOOKUP('6桁'!R19,A!$A:$G,7,FALSE))</f>
        <v>79200</v>
      </c>
      <c r="S19" s="109" t="str">
        <f>'6桁'!S19</f>
        <v>Y★</v>
      </c>
      <c r="T19" s="14">
        <f>IF(ISBLANK('6桁'!T19)=TRUE,"",VLOOKUP('6桁'!T19,A!$A:$G,7,FALSE))</f>
        <v>78500</v>
      </c>
      <c r="U19" s="109" t="str">
        <f>'6桁'!U19</f>
        <v>Y★</v>
      </c>
      <c r="V19" s="14">
        <f>IF(ISBLANK('6桁'!V19)=TRUE,"",VLOOKUP('6桁'!V19,A!$A:$G,7,FALSE))</f>
        <v>76500</v>
      </c>
      <c r="W19" s="109" t="str">
        <f>'6桁'!W19</f>
        <v>W★</v>
      </c>
      <c r="X19" s="14">
        <f>IF(ISBLANK('6桁'!X19)=TRUE,"",VLOOKUP('6桁'!X19,A!$A:$G,7,FALSE))</f>
        <v>75100</v>
      </c>
      <c r="Y19" s="109" t="str">
        <f>'6桁'!Y19</f>
        <v>W★</v>
      </c>
      <c r="Z19" s="14">
        <f>IF(ISBLANK('6桁'!Z19)=TRUE,"",VLOOKUP('6桁'!Z19,A!$A:$G,7,FALSE))</f>
        <v>73400</v>
      </c>
      <c r="AA19" s="109" t="str">
        <f>'6桁'!AA19</f>
        <v>W★</v>
      </c>
    </row>
    <row r="20" spans="2:27" ht="30" customHeight="1">
      <c r="B20" s="503"/>
      <c r="C20" s="342" t="s">
        <v>1319</v>
      </c>
      <c r="D20" s="254"/>
      <c r="E20" s="342">
        <v>98</v>
      </c>
      <c r="F20" s="95">
        <f>IF(ISBLANK('6桁'!F20)=TRUE,"",VLOOKUP('6桁'!F20,A!$A:$G,7,FALSE))</f>
        <v>101000</v>
      </c>
      <c r="G20" s="20" t="str">
        <f>'6桁'!G20</f>
        <v>Y★</v>
      </c>
      <c r="H20" s="95" t="str">
        <f>IF(ISBLANK('6桁'!H20)=TRUE,"",VLOOKUP('6桁'!H20,A!$A:$G,7,FALSE))</f>
        <v/>
      </c>
      <c r="I20" s="96">
        <f>'6桁'!I20</f>
        <v>0</v>
      </c>
      <c r="J20" s="12" t="str">
        <f>IF(ISBLANK('6桁'!J20)=TRUE,"",VLOOKUP('6桁'!J20,A!$A:$G,7,FALSE))</f>
        <v/>
      </c>
      <c r="K20" s="96">
        <f>'6桁'!K20</f>
        <v>0</v>
      </c>
      <c r="L20" s="10"/>
      <c r="M20" s="496"/>
      <c r="N20" s="500" t="s">
        <v>212</v>
      </c>
      <c r="O20" s="501"/>
      <c r="P20" s="254">
        <v>93</v>
      </c>
      <c r="Q20" s="273">
        <v>97</v>
      </c>
      <c r="R20" s="14">
        <f>IF(ISBLANK('6桁'!R20)=TRUE,"",VLOOKUP('6桁'!R20,A!$A:$G,7,FALSE))</f>
        <v>84200</v>
      </c>
      <c r="S20" s="109" t="str">
        <f>'6桁'!S20</f>
        <v>Y★</v>
      </c>
      <c r="T20" s="14">
        <f>IF(ISBLANK('6桁'!T20)=TRUE,"",VLOOKUP('6桁'!T20,A!$A:$G,7,FALSE))</f>
        <v>83500</v>
      </c>
      <c r="U20" s="109" t="str">
        <f>'6桁'!U20</f>
        <v>Y★</v>
      </c>
      <c r="V20" s="14">
        <f>IF(ISBLANK('6桁'!V20)=TRUE,"",VLOOKUP('6桁'!V20,A!$A:$G,7,FALSE))</f>
        <v>78600</v>
      </c>
      <c r="W20" s="109" t="str">
        <f>'6桁'!W20</f>
        <v>W★</v>
      </c>
      <c r="X20" s="14" t="str">
        <f>IF(ISBLANK('6桁'!X20)=TRUE,"",VLOOKUP('6桁'!X20,A!$A:$G,7,FALSE))</f>
        <v/>
      </c>
      <c r="Y20" s="109">
        <f>'6桁'!Y20</f>
        <v>0</v>
      </c>
      <c r="Z20" s="14" t="str">
        <f>IF(ISBLANK('6桁'!Z20)=TRUE,"",VLOOKUP('6桁'!Z20,A!$A:$G,7,FALSE))</f>
        <v/>
      </c>
      <c r="AA20" s="109">
        <f>'6桁'!AA20</f>
        <v>0</v>
      </c>
    </row>
    <row r="21" spans="2:27" ht="30" customHeight="1">
      <c r="B21" s="503"/>
      <c r="C21" s="342" t="s">
        <v>436</v>
      </c>
      <c r="D21" s="254"/>
      <c r="E21" s="342">
        <v>101</v>
      </c>
      <c r="F21" s="95">
        <f>IF(ISBLANK('6桁'!F21)=TRUE,"",VLOOKUP('6桁'!F21,A!$A:$G,7,FALSE))</f>
        <v>100700</v>
      </c>
      <c r="G21" s="20" t="str">
        <f>'6桁'!G21</f>
        <v>Y★</v>
      </c>
      <c r="H21" s="95" t="str">
        <f>IF(ISBLANK('6桁'!H21)=TRUE,"",VLOOKUP('6桁'!H21,A!$A:$G,7,FALSE))</f>
        <v/>
      </c>
      <c r="I21" s="96">
        <f>'6桁'!I21</f>
        <v>0</v>
      </c>
      <c r="J21" s="12" t="str">
        <f>IF(ISBLANK('6桁'!J21)=TRUE,"",VLOOKUP('6桁'!J21,A!$A:$G,7,FALSE))</f>
        <v/>
      </c>
      <c r="K21" s="20">
        <f>'6桁'!K21</f>
        <v>0</v>
      </c>
      <c r="L21" s="10"/>
      <c r="M21" s="496"/>
      <c r="N21" s="500" t="s">
        <v>485</v>
      </c>
      <c r="O21" s="501"/>
      <c r="P21" s="254"/>
      <c r="Q21" s="273">
        <v>99</v>
      </c>
      <c r="R21" s="14">
        <f>IF(ISBLANK('6桁'!R21)=TRUE,"",VLOOKUP('6桁'!R21,A!$A:$G,7,FALSE))</f>
        <v>84500</v>
      </c>
      <c r="S21" s="109" t="str">
        <f>'6桁'!S21</f>
        <v>Y★</v>
      </c>
      <c r="T21" s="14" t="str">
        <f>IF(ISBLANK('6桁'!T21)=TRUE,"",VLOOKUP('6桁'!T21,A!$A:$G,7,FALSE))</f>
        <v/>
      </c>
      <c r="U21" s="109">
        <f>'6桁'!U21</f>
        <v>0</v>
      </c>
      <c r="V21" s="14" t="str">
        <f>IF(ISBLANK('6桁'!V21)=TRUE,"",VLOOKUP('6桁'!V21,A!$A:$G,7,FALSE))</f>
        <v/>
      </c>
      <c r="W21" s="109">
        <f>'6桁'!W21</f>
        <v>0</v>
      </c>
      <c r="X21" s="14" t="str">
        <f>IF(ISBLANK('6桁'!X21)=TRUE,"",VLOOKUP('6桁'!X21,A!$A:$G,7,FALSE))</f>
        <v/>
      </c>
      <c r="Y21" s="109">
        <f>'6桁'!Y21</f>
        <v>0</v>
      </c>
      <c r="Z21" s="14" t="str">
        <f>IF(ISBLANK('6桁'!Z21)=TRUE,"",VLOOKUP('6桁'!Z21,A!$A:$G,7,FALSE))</f>
        <v/>
      </c>
      <c r="AA21" s="109">
        <f>'6桁'!AA21</f>
        <v>0</v>
      </c>
    </row>
    <row r="22" spans="2:27" ht="30" customHeight="1">
      <c r="B22" s="503"/>
      <c r="C22" s="342" t="s">
        <v>567</v>
      </c>
      <c r="D22" s="254">
        <v>99</v>
      </c>
      <c r="E22" s="342">
        <v>103</v>
      </c>
      <c r="F22" s="95">
        <f>IF(ISBLANK('6桁'!F22)=TRUE,"",VLOOKUP('6桁'!F22,A!$A:$G,7,FALSE))</f>
        <v>100400</v>
      </c>
      <c r="G22" s="20" t="str">
        <f>'6桁'!G22</f>
        <v>Y★</v>
      </c>
      <c r="H22" s="95" t="str">
        <f>IF(ISBLANK('6桁'!H22)=TRUE,"",VLOOKUP('6桁'!H22,A!$A:$G,7,FALSE))</f>
        <v/>
      </c>
      <c r="I22" s="96">
        <f>'6桁'!I22</f>
        <v>0</v>
      </c>
      <c r="J22" s="12">
        <f>IF(ISBLANK('6桁'!J22)=TRUE,"",VLOOKUP('6桁'!J22,A!$A:$G,7,FALSE))</f>
        <v>96900</v>
      </c>
      <c r="K22" s="20" t="str">
        <f>'6桁'!K22</f>
        <v>W★</v>
      </c>
      <c r="L22" s="10"/>
      <c r="M22" s="496"/>
      <c r="N22" s="500" t="s">
        <v>76</v>
      </c>
      <c r="O22" s="501"/>
      <c r="P22" s="254">
        <v>98</v>
      </c>
      <c r="Q22" s="273">
        <v>102</v>
      </c>
      <c r="R22" s="14">
        <f>IF(ISBLANK('6桁'!R22)=TRUE,"",VLOOKUP('6桁'!R22,A!$A:$G,7,FALSE))</f>
        <v>84900</v>
      </c>
      <c r="S22" s="109" t="str">
        <f>'6桁'!S22</f>
        <v>Y★</v>
      </c>
      <c r="T22" s="14">
        <f>IF(ISBLANK('6桁'!T22)=TRUE,"",VLOOKUP('6桁'!T22,A!$A:$G,7,FALSE))</f>
        <v>84100</v>
      </c>
      <c r="U22" s="109" t="str">
        <f>'6桁'!U22</f>
        <v>Y★</v>
      </c>
      <c r="V22" s="14">
        <f>IF(ISBLANK('6桁'!V22)=TRUE,"",VLOOKUP('6桁'!V22,A!$A:$G,7,FALSE))</f>
        <v>81100</v>
      </c>
      <c r="W22" s="109" t="str">
        <f>'6桁'!W22</f>
        <v>W★</v>
      </c>
      <c r="X22" s="14" t="str">
        <f>IF(ISBLANK('6桁'!X22)=TRUE,"",VLOOKUP('6桁'!X22,A!$A:$G,7,FALSE))</f>
        <v/>
      </c>
      <c r="Y22" s="109">
        <f>'6桁'!Y22</f>
        <v>0</v>
      </c>
      <c r="Z22" s="14" t="str">
        <f>IF(ISBLANK('6桁'!Z22)=TRUE,"",VLOOKUP('6桁'!Z22,A!$A:$G,7,FALSE))</f>
        <v/>
      </c>
      <c r="AA22" s="109">
        <f>'6桁'!AA22</f>
        <v>0</v>
      </c>
    </row>
    <row r="23" spans="2:27" ht="30" customHeight="1">
      <c r="B23" s="503"/>
      <c r="C23" s="342" t="s">
        <v>470</v>
      </c>
      <c r="D23" s="254"/>
      <c r="E23" s="342">
        <v>105</v>
      </c>
      <c r="F23" s="95" t="str">
        <f>IF(ISBLANK('6桁'!F23)=TRUE,"",VLOOKUP('6桁'!F23,A!$A:$G,7,FALSE))</f>
        <v/>
      </c>
      <c r="G23" s="20">
        <f>'6桁'!G23</f>
        <v>0</v>
      </c>
      <c r="H23" s="95">
        <f>IF(ISBLANK('6桁'!H23)=TRUE,"",VLOOKUP('6桁'!H23,A!$A:$G,7,FALSE))</f>
        <v>95900</v>
      </c>
      <c r="I23" s="96" t="str">
        <f>'6桁'!I23</f>
        <v>Y★</v>
      </c>
      <c r="J23" s="12" t="str">
        <f>IF(ISBLANK('6桁'!J23)=TRUE,"",VLOOKUP('6桁'!J23,A!$A:$G,7,FALSE))</f>
        <v/>
      </c>
      <c r="K23" s="20">
        <f>'6桁'!K23</f>
        <v>0</v>
      </c>
      <c r="L23" s="10"/>
      <c r="M23" s="496"/>
      <c r="N23" s="500" t="s">
        <v>487</v>
      </c>
      <c r="O23" s="501"/>
      <c r="P23" s="254"/>
      <c r="Q23" s="273">
        <v>104</v>
      </c>
      <c r="R23" s="14">
        <f>IF(ISBLANK('6桁'!R23)=TRUE,"",VLOOKUP('6桁'!R23,A!$A:$G,7,FALSE))</f>
        <v>86500</v>
      </c>
      <c r="S23" s="109" t="str">
        <f>'6桁'!S23</f>
        <v>Y★</v>
      </c>
      <c r="T23" s="14" t="str">
        <f>IF(ISBLANK('6桁'!T23)=TRUE,"",VLOOKUP('6桁'!T23,A!$A:$G,7,FALSE))</f>
        <v/>
      </c>
      <c r="U23" s="109">
        <f>'6桁'!U23</f>
        <v>0</v>
      </c>
      <c r="V23" s="14" t="str">
        <f>IF(ISBLANK('6桁'!V23)=TRUE,"",VLOOKUP('6桁'!V23,A!$A:$G,7,FALSE))</f>
        <v/>
      </c>
      <c r="W23" s="109">
        <f>'6桁'!W23</f>
        <v>0</v>
      </c>
      <c r="X23" s="14" t="str">
        <f>IF(ISBLANK('6桁'!X23)=TRUE,"",VLOOKUP('6桁'!X23,A!$A:$G,7,FALSE))</f>
        <v/>
      </c>
      <c r="Y23" s="109">
        <f>'6桁'!Y23</f>
        <v>0</v>
      </c>
      <c r="Z23" s="14" t="str">
        <f>IF(ISBLANK('6桁'!Z23)=TRUE,"",VLOOKUP('6桁'!Z23,A!$A:$G,7,FALSE))</f>
        <v/>
      </c>
      <c r="AA23" s="109">
        <f>'6桁'!AA23</f>
        <v>0</v>
      </c>
    </row>
    <row r="24" spans="2:27" ht="30" customHeight="1">
      <c r="B24" s="503"/>
      <c r="C24" s="342" t="s">
        <v>290</v>
      </c>
      <c r="D24" s="254">
        <v>103</v>
      </c>
      <c r="E24" s="342">
        <v>107</v>
      </c>
      <c r="F24" s="95">
        <f>IF(ISBLANK('6桁'!F24)=TRUE,"",VLOOKUP('6桁'!F24,A!$A:$G,7,FALSE))</f>
        <v>102000</v>
      </c>
      <c r="G24" s="20" t="str">
        <f>'6桁'!G24</f>
        <v>Y★</v>
      </c>
      <c r="H24" s="95">
        <f>IF(ISBLANK('6桁'!H24)=TRUE,"",VLOOKUP('6桁'!H24,A!$A:$G,7,FALSE))</f>
        <v>103900</v>
      </c>
      <c r="I24" s="96" t="str">
        <f>'6桁'!I24</f>
        <v>Y★</v>
      </c>
      <c r="J24" s="12" t="str">
        <f>IF(ISBLANK('6桁'!J24)=TRUE,"",VLOOKUP('6桁'!J24,A!$A:$G,7,FALSE))</f>
        <v/>
      </c>
      <c r="K24" s="20">
        <f>'6桁'!K24</f>
        <v>0</v>
      </c>
      <c r="L24" s="10"/>
      <c r="M24" s="496"/>
      <c r="N24" s="500" t="s">
        <v>1074</v>
      </c>
      <c r="O24" s="501"/>
      <c r="P24" s="254"/>
      <c r="Q24" s="273">
        <v>105</v>
      </c>
      <c r="R24" s="14">
        <f>IF(ISBLANK('6桁'!R24)=TRUE,"",VLOOKUP('6桁'!R24,A!$A:$G,7,FALSE))</f>
        <v>88300</v>
      </c>
      <c r="S24" s="109" t="str">
        <f>'6桁'!S24</f>
        <v>Y★</v>
      </c>
      <c r="T24" s="14" t="str">
        <f>IF(ISBLANK('6桁'!T24)=TRUE,"",VLOOKUP('6桁'!T24,A!$A:$G,7,FALSE))</f>
        <v/>
      </c>
      <c r="U24" s="109">
        <f>'6桁'!U24</f>
        <v>0</v>
      </c>
      <c r="V24" s="14" t="str">
        <f>IF(ISBLANK('6桁'!V24)=TRUE,"",VLOOKUP('6桁'!V24,A!$A:$G,7,FALSE))</f>
        <v/>
      </c>
      <c r="W24" s="109">
        <f>'6桁'!W24</f>
        <v>0</v>
      </c>
      <c r="X24" s="14" t="str">
        <f>IF(ISBLANK('6桁'!X24)=TRUE,"",VLOOKUP('6桁'!X24,A!$A:$G,7,FALSE))</f>
        <v/>
      </c>
      <c r="Y24" s="109">
        <f>'6桁'!Y24</f>
        <v>0</v>
      </c>
      <c r="Z24" s="14" t="str">
        <f>IF(ISBLANK('6桁'!Z24)=TRUE,"",VLOOKUP('6桁'!Z24,A!$A:$G,7,FALSE))</f>
        <v/>
      </c>
      <c r="AA24" s="109">
        <f>'6桁'!AA24</f>
        <v>0</v>
      </c>
    </row>
    <row r="25" spans="2:27" ht="30" customHeight="1">
      <c r="B25" s="503"/>
      <c r="C25" s="342" t="s">
        <v>1320</v>
      </c>
      <c r="D25" s="254"/>
      <c r="E25" s="342">
        <v>111</v>
      </c>
      <c r="F25" s="95">
        <f>IF(ISBLANK('6桁'!F25)=TRUE,"",VLOOKUP('6桁'!F25,A!$A:$G,7,FALSE))</f>
        <v>112000</v>
      </c>
      <c r="G25" s="20" t="str">
        <f>'6桁'!G25</f>
        <v>Y★</v>
      </c>
      <c r="H25" s="95" t="str">
        <f>IF(ISBLANK('6桁'!H25)=TRUE,"",VLOOKUP('6桁'!H25,A!$A:$G,7,FALSE))</f>
        <v/>
      </c>
      <c r="I25" s="96">
        <f>'6桁'!I25</f>
        <v>0</v>
      </c>
      <c r="J25" s="12" t="str">
        <f>IF(ISBLANK('6桁'!J25)=TRUE,"",VLOOKUP('6桁'!J25,A!$A:$G,7,FALSE))</f>
        <v/>
      </c>
      <c r="K25" s="20">
        <f>'6桁'!K25</f>
        <v>0</v>
      </c>
      <c r="L25" s="10"/>
      <c r="M25" s="496"/>
      <c r="N25" s="500" t="s">
        <v>294</v>
      </c>
      <c r="O25" s="501"/>
      <c r="P25" s="254">
        <v>106</v>
      </c>
      <c r="Q25" s="273">
        <v>110</v>
      </c>
      <c r="R25" s="14">
        <f>IF(ISBLANK('6桁'!R25)=TRUE,"",VLOOKUP('6桁'!R25,A!$A:$G,7,FALSE))</f>
        <v>96600</v>
      </c>
      <c r="S25" s="109" t="str">
        <f>'6桁'!S25</f>
        <v>Y★</v>
      </c>
      <c r="T25" s="14">
        <f>IF(ISBLANK('6桁'!T25)=TRUE,"",VLOOKUP('6桁'!T25,A!$A:$G,7,FALSE))</f>
        <v>93900</v>
      </c>
      <c r="U25" s="109" t="str">
        <f>'6桁'!U25</f>
        <v>Y★</v>
      </c>
      <c r="V25" s="14" t="str">
        <f>IF(ISBLANK('6桁'!V25)=TRUE,"",VLOOKUP('6桁'!V25,A!$A:$G,7,FALSE))</f>
        <v/>
      </c>
      <c r="W25" s="109">
        <f>'6桁'!W25</f>
        <v>0</v>
      </c>
      <c r="X25" s="14" t="str">
        <f>IF(ISBLANK('6桁'!X25)=TRUE,"",VLOOKUP('6桁'!X25,A!$A:$G,7,FALSE))</f>
        <v/>
      </c>
      <c r="Y25" s="109">
        <f>'6桁'!Y25</f>
        <v>0</v>
      </c>
      <c r="Z25" s="14" t="str">
        <f>IF(ISBLANK('6桁'!Z25)=TRUE,"",VLOOKUP('6桁'!Z25,A!$A:$G,7,FALSE))</f>
        <v/>
      </c>
      <c r="AA25" s="109">
        <f>'6桁'!AA25</f>
        <v>0</v>
      </c>
    </row>
    <row r="26" spans="2:27" ht="30" customHeight="1">
      <c r="B26" s="503"/>
      <c r="C26" s="361" t="s">
        <v>568</v>
      </c>
      <c r="D26" s="318">
        <v>96</v>
      </c>
      <c r="E26" s="361">
        <v>100</v>
      </c>
      <c r="F26" s="94" t="str">
        <f>IF(ISBLANK('6桁'!F26)=TRUE,"",VLOOKUP('6桁'!F26,A!$A:$G,7,FALSE))</f>
        <v/>
      </c>
      <c r="G26" s="237">
        <f>'6桁'!G26</f>
        <v>0</v>
      </c>
      <c r="H26" s="94" t="str">
        <f>IF(ISBLANK('6桁'!H26)=TRUE,"",VLOOKUP('6桁'!H26,A!$A:$G,7,FALSE))</f>
        <v/>
      </c>
      <c r="I26" s="360">
        <f>'6桁'!I26</f>
        <v>0</v>
      </c>
      <c r="J26" s="289">
        <f>IF(ISBLANK('6桁'!J26)=TRUE,"",VLOOKUP('6桁'!J26,A!$A:$G,7,FALSE))</f>
        <v>76500</v>
      </c>
      <c r="K26" s="237" t="str">
        <f>'6桁'!K26</f>
        <v>W★</v>
      </c>
      <c r="L26" s="10"/>
      <c r="M26" s="496"/>
      <c r="N26" s="500" t="s">
        <v>77</v>
      </c>
      <c r="O26" s="501"/>
      <c r="P26" s="254">
        <v>95</v>
      </c>
      <c r="Q26" s="273">
        <v>99</v>
      </c>
      <c r="R26" s="14">
        <f>IF(ISBLANK('6桁'!R26)=TRUE,"",VLOOKUP('6桁'!R26,A!$A:$G,7,FALSE))</f>
        <v>72300</v>
      </c>
      <c r="S26" s="109" t="str">
        <f>'6桁'!S26</f>
        <v>Y★</v>
      </c>
      <c r="T26" s="14">
        <f>IF(ISBLANK('6桁'!T26)=TRUE,"",VLOOKUP('6桁'!T26,A!$A:$G,7,FALSE))</f>
        <v>70100</v>
      </c>
      <c r="U26" s="109" t="str">
        <f>'6桁'!U26</f>
        <v>Y★</v>
      </c>
      <c r="V26" s="14">
        <f>IF(ISBLANK('6桁'!V26)=TRUE,"",VLOOKUP('6桁'!V26,A!$A:$G,7,FALSE))</f>
        <v>67100</v>
      </c>
      <c r="W26" s="109" t="str">
        <f>'6桁'!W26</f>
        <v>W★</v>
      </c>
      <c r="X26" s="14">
        <f>IF(ISBLANK('6桁'!X26)=TRUE,"",VLOOKUP('6桁'!X26,A!$A:$G,7,FALSE))</f>
        <v>65100</v>
      </c>
      <c r="Y26" s="109" t="str">
        <f>'6桁'!Y26</f>
        <v>W</v>
      </c>
      <c r="Z26" s="14">
        <f>IF(ISBLANK('6桁'!Z26)=TRUE,"",VLOOKUP('6桁'!Z26,A!$A:$G,7,FALSE))</f>
        <v>62500</v>
      </c>
      <c r="AA26" s="109" t="str">
        <f>'6桁'!AA26</f>
        <v>W★</v>
      </c>
    </row>
    <row r="27" spans="2:27" ht="30" customHeight="1">
      <c r="B27" s="503"/>
      <c r="C27" s="342" t="s">
        <v>1321</v>
      </c>
      <c r="D27" s="254"/>
      <c r="E27" s="342">
        <v>102</v>
      </c>
      <c r="F27" s="95">
        <f>IF(ISBLANK('6桁'!F27)=TRUE,"",VLOOKUP('6桁'!F27,A!$A:$G,7,FALSE))</f>
        <v>79000</v>
      </c>
      <c r="G27" s="20" t="str">
        <f>'6桁'!G27</f>
        <v>Y★</v>
      </c>
      <c r="H27" s="95">
        <f>IF(ISBLANK('6桁'!H27)=TRUE,"",VLOOKUP('6桁'!H27,A!$A:$G,7,FALSE))</f>
        <v>74500</v>
      </c>
      <c r="I27" s="96" t="str">
        <f>'6桁'!I27</f>
        <v>Y★</v>
      </c>
      <c r="J27" s="12" t="str">
        <f>IF(ISBLANK('6桁'!J27)=TRUE,"",VLOOKUP('6桁'!J27,A!$A:$G,7,FALSE))</f>
        <v/>
      </c>
      <c r="K27" s="20">
        <f>'6桁'!K27</f>
        <v>0</v>
      </c>
      <c r="L27" s="10"/>
      <c r="M27" s="496"/>
      <c r="N27" s="500" t="s">
        <v>488</v>
      </c>
      <c r="O27" s="501"/>
      <c r="P27" s="254"/>
      <c r="Q27" s="273">
        <v>101</v>
      </c>
      <c r="R27" s="14">
        <f>IF(ISBLANK('6桁'!R27)=TRUE,"",VLOOKUP('6桁'!R27,A!$A:$G,7,FALSE))</f>
        <v>71300</v>
      </c>
      <c r="S27" s="109" t="str">
        <f>'6桁'!S27</f>
        <v>Y★</v>
      </c>
      <c r="T27" s="14">
        <f>IF(ISBLANK('6桁'!T27)=TRUE,"",VLOOKUP('6桁'!T27,A!$A:$G,7,FALSE))</f>
        <v>70600</v>
      </c>
      <c r="U27" s="109" t="str">
        <f>'6桁'!U27</f>
        <v>Y★</v>
      </c>
      <c r="V27" s="14" t="str">
        <f>IF(ISBLANK('6桁'!V27)=TRUE,"",VLOOKUP('6桁'!V27,A!$A:$G,7,FALSE))</f>
        <v/>
      </c>
      <c r="W27" s="109">
        <f>'6桁'!W27</f>
        <v>0</v>
      </c>
      <c r="X27" s="14" t="str">
        <f>IF(ISBLANK('6桁'!X27)=TRUE,"",VLOOKUP('6桁'!X27,A!$A:$G,7,FALSE))</f>
        <v/>
      </c>
      <c r="Y27" s="109">
        <f>'6桁'!Y27</f>
        <v>0</v>
      </c>
      <c r="Z27" s="14" t="str">
        <f>IF(ISBLANK('6桁'!Z27)=TRUE,"",VLOOKUP('6桁'!Z27,A!$A:$G,7,FALSE))</f>
        <v/>
      </c>
      <c r="AA27" s="109">
        <f>'6桁'!AA27</f>
        <v>0</v>
      </c>
    </row>
    <row r="28" spans="2:27" ht="30" customHeight="1">
      <c r="B28" s="503"/>
      <c r="C28" s="342" t="s">
        <v>471</v>
      </c>
      <c r="D28" s="254"/>
      <c r="E28" s="342">
        <v>105</v>
      </c>
      <c r="F28" s="95">
        <f>IF(ISBLANK('6桁'!F28)=TRUE,"",VLOOKUP('6桁'!F28,A!$A:$G,7,FALSE))</f>
        <v>83400</v>
      </c>
      <c r="G28" s="20" t="str">
        <f>'6桁'!G28</f>
        <v>Y★</v>
      </c>
      <c r="H28" s="95" t="str">
        <f>IF(ISBLANK('6桁'!H28)=TRUE,"",VLOOKUP('6桁'!H28,A!$A:$G,7,FALSE))</f>
        <v/>
      </c>
      <c r="I28" s="96">
        <f>'6桁'!I28</f>
        <v>0</v>
      </c>
      <c r="J28" s="12" t="str">
        <f>IF(ISBLANK('6桁'!J28)=TRUE,"",VLOOKUP('6桁'!J28,A!$A:$G,7,FALSE))</f>
        <v/>
      </c>
      <c r="K28" s="20">
        <f>'6桁'!K28</f>
        <v>0</v>
      </c>
      <c r="L28" s="10"/>
      <c r="M28" s="496"/>
      <c r="N28" s="500" t="s">
        <v>489</v>
      </c>
      <c r="O28" s="501"/>
      <c r="P28" s="254"/>
      <c r="Q28" s="273">
        <v>104</v>
      </c>
      <c r="R28" s="14">
        <f>IF(ISBLANK('6桁'!R28)=TRUE,"",VLOOKUP('6桁'!R28,A!$A:$G,7,FALSE))</f>
        <v>76000</v>
      </c>
      <c r="S28" s="109" t="str">
        <f>'6桁'!S28</f>
        <v>Y★</v>
      </c>
      <c r="T28" s="14" t="str">
        <f>IF(ISBLANK('6桁'!T28)=TRUE,"",VLOOKUP('6桁'!T28,A!$A:$G,7,FALSE))</f>
        <v/>
      </c>
      <c r="U28" s="109">
        <f>'6桁'!U28</f>
        <v>0</v>
      </c>
      <c r="V28" s="14" t="str">
        <f>IF(ISBLANK('6桁'!V28)=TRUE,"",VLOOKUP('6桁'!V28,A!$A:$G,7,FALSE))</f>
        <v/>
      </c>
      <c r="W28" s="109">
        <f>'6桁'!W28</f>
        <v>0</v>
      </c>
      <c r="X28" s="14" t="str">
        <f>IF(ISBLANK('6桁'!X28)=TRUE,"",VLOOKUP('6桁'!X28,A!$A:$G,7,FALSE))</f>
        <v/>
      </c>
      <c r="Y28" s="109">
        <f>'6桁'!Y28</f>
        <v>0</v>
      </c>
      <c r="Z28" s="14" t="str">
        <f>IF(ISBLANK('6桁'!Z28)=TRUE,"",VLOOKUP('6桁'!Z28,A!$A:$G,7,FALSE))</f>
        <v/>
      </c>
      <c r="AA28" s="109">
        <f>'6桁'!AA28</f>
        <v>0</v>
      </c>
    </row>
    <row r="29" spans="2:27" ht="30" customHeight="1">
      <c r="B29" s="503"/>
      <c r="C29" s="342" t="s">
        <v>473</v>
      </c>
      <c r="D29" s="254"/>
      <c r="E29" s="342">
        <v>109</v>
      </c>
      <c r="F29" s="95">
        <f>IF(ISBLANK('6桁'!F29)=TRUE,"",VLOOKUP('6桁'!F29,A!$A:$G,7,FALSE))</f>
        <v>90800</v>
      </c>
      <c r="G29" s="20" t="str">
        <f>'6桁'!G29</f>
        <v>Y★</v>
      </c>
      <c r="H29" s="95" t="str">
        <f>IF(ISBLANK('6桁'!H29)=TRUE,"",VLOOKUP('6桁'!H29,A!$A:$G,7,FALSE))</f>
        <v/>
      </c>
      <c r="I29" s="96">
        <f>'6桁'!I29</f>
        <v>0</v>
      </c>
      <c r="J29" s="12" t="str">
        <f>IF(ISBLANK('6桁'!J29)=TRUE,"",VLOOKUP('6桁'!J29,A!$A:$G,7,FALSE))</f>
        <v/>
      </c>
      <c r="K29" s="20">
        <f>'6桁'!K29</f>
        <v>0</v>
      </c>
      <c r="L29" s="10"/>
      <c r="M29" s="496"/>
      <c r="N29" s="500" t="s">
        <v>295</v>
      </c>
      <c r="O29" s="501"/>
      <c r="P29" s="254">
        <v>102</v>
      </c>
      <c r="Q29" s="273">
        <v>106</v>
      </c>
      <c r="R29" s="14">
        <f>IF(ISBLANK('6桁'!R29)=TRUE,"",VLOOKUP('6桁'!R29,A!$A:$G,7,FALSE))</f>
        <v>78400</v>
      </c>
      <c r="S29" s="109" t="str">
        <f>'6桁'!S29</f>
        <v>Y★</v>
      </c>
      <c r="T29" s="14">
        <f>IF(ISBLANK('6桁'!T29)=TRUE,"",VLOOKUP('6桁'!T29,A!$A:$G,7,FALSE))</f>
        <v>75900</v>
      </c>
      <c r="U29" s="109" t="str">
        <f>'6桁'!U29</f>
        <v>Y★</v>
      </c>
      <c r="V29" s="14">
        <f>IF(ISBLANK('6桁'!V29)=TRUE,"",VLOOKUP('6桁'!V29,A!$A:$G,7,FALSE))</f>
        <v>74100</v>
      </c>
      <c r="W29" s="109" t="str">
        <f>'6桁'!W29</f>
        <v>W★</v>
      </c>
      <c r="X29" s="14" t="str">
        <f>IF(ISBLANK('6桁'!X29)=TRUE,"",VLOOKUP('6桁'!X29,A!$A:$G,7,FALSE))</f>
        <v/>
      </c>
      <c r="Y29" s="109">
        <f>'6桁'!Y29</f>
        <v>0</v>
      </c>
      <c r="Z29" s="14" t="str">
        <f>IF(ISBLANK('6桁'!Z29)=TRUE,"",VLOOKUP('6桁'!Z29,A!$A:$G,7,FALSE))</f>
        <v/>
      </c>
      <c r="AA29" s="109">
        <f>'6桁'!AA29</f>
        <v>0</v>
      </c>
    </row>
    <row r="30" spans="2:27" ht="30" customHeight="1">
      <c r="B30" s="503"/>
      <c r="C30" s="341" t="s">
        <v>763</v>
      </c>
      <c r="D30" s="254"/>
      <c r="E30" s="342">
        <v>111</v>
      </c>
      <c r="F30" s="95">
        <f>IF(ISBLANK('6桁'!F30)=TRUE,"",VLOOKUP('6桁'!F30,A!$A:$G,7,FALSE))</f>
        <v>96400</v>
      </c>
      <c r="G30" s="20" t="str">
        <f>'6桁'!G30</f>
        <v>Y★</v>
      </c>
      <c r="H30" s="95">
        <f>IF(ISBLANK('6桁'!H30)=TRUE,"",VLOOKUP('6桁'!H30,A!$A:$G,7,FALSE))</f>
        <v>93600</v>
      </c>
      <c r="I30" s="96" t="str">
        <f>'6桁'!I30</f>
        <v>Y★</v>
      </c>
      <c r="J30" s="12" t="str">
        <f>IF(ISBLANK('6桁'!J30)=TRUE,"",VLOOKUP('6桁'!J30,A!$A:$G,7,FALSE))</f>
        <v/>
      </c>
      <c r="K30" s="20">
        <f>'6桁'!K30</f>
        <v>0</v>
      </c>
      <c r="L30" s="10"/>
      <c r="M30" s="496"/>
      <c r="N30" s="500" t="s">
        <v>1326</v>
      </c>
      <c r="O30" s="501"/>
      <c r="P30" s="254"/>
      <c r="Q30" s="273">
        <v>108</v>
      </c>
      <c r="R30" s="14">
        <f>IF(ISBLANK('6桁'!R30)=TRUE,"",VLOOKUP('6桁'!R30,A!$A:$G,7,FALSE))</f>
        <v>81600</v>
      </c>
      <c r="S30" s="109" t="str">
        <f>'6桁'!S30</f>
        <v>Y★</v>
      </c>
      <c r="T30" s="14" t="str">
        <f>IF(ISBLANK('6桁'!T30)=TRUE,"",VLOOKUP('6桁'!T30,A!$A:$G,7,FALSE))</f>
        <v/>
      </c>
      <c r="U30" s="109">
        <f>'6桁'!U30</f>
        <v>0</v>
      </c>
      <c r="V30" s="14" t="str">
        <f>IF(ISBLANK('6桁'!V30)=TRUE,"",VLOOKUP('6桁'!V30,A!$A:$G,7,FALSE))</f>
        <v/>
      </c>
      <c r="W30" s="109">
        <f>'6桁'!W30</f>
        <v>0</v>
      </c>
      <c r="X30" s="14" t="str">
        <f>IF(ISBLANK('6桁'!X30)=TRUE,"",VLOOKUP('6桁'!X30,A!$A:$G,7,FALSE))</f>
        <v/>
      </c>
      <c r="Y30" s="109">
        <f>'6桁'!Y30</f>
        <v>0</v>
      </c>
      <c r="Z30" s="14" t="str">
        <f>IF(ISBLANK('6桁'!Z30)=TRUE,"",VLOOKUP('6桁'!Z30,A!$A:$G,7,FALSE))</f>
        <v/>
      </c>
      <c r="AA30" s="109">
        <f>'6桁'!AA30</f>
        <v>0</v>
      </c>
    </row>
    <row r="31" spans="2:27" ht="30" customHeight="1">
      <c r="B31" s="503"/>
      <c r="C31" s="345" t="s">
        <v>1322</v>
      </c>
      <c r="D31" s="254">
        <v>95</v>
      </c>
      <c r="E31" s="269"/>
      <c r="F31" s="173" t="str">
        <f>IF(ISBLANK('6桁'!F31)=TRUE,"",VLOOKUP('6桁'!F31,A!$A:$G,7,FALSE))</f>
        <v/>
      </c>
      <c r="G31" s="101">
        <f>'6桁'!G31</f>
        <v>0</v>
      </c>
      <c r="H31" s="95" t="str">
        <f>IF(ISBLANK('6桁'!H31)=TRUE,"",VLOOKUP('6桁'!H31,A!$A:$G,7,FALSE))</f>
        <v/>
      </c>
      <c r="I31" s="96">
        <f>'6桁'!I31</f>
        <v>0</v>
      </c>
      <c r="J31" s="320">
        <f>IF(ISBLANK('6桁'!J31)=TRUE,"",VLOOKUP('6桁'!J31,A!$A:$G,7,FALSE))</f>
        <v>58800</v>
      </c>
      <c r="K31" s="237" t="str">
        <f>'6桁'!K31</f>
        <v>W</v>
      </c>
      <c r="L31" s="10"/>
      <c r="M31" s="496"/>
      <c r="N31" s="500" t="s">
        <v>457</v>
      </c>
      <c r="O31" s="501"/>
      <c r="P31" s="254"/>
      <c r="Q31" s="273">
        <v>110</v>
      </c>
      <c r="R31" s="14">
        <f>IF(ISBLANK('6桁'!R31)=TRUE,"",VLOOKUP('6桁'!R31,A!$A:$G,7,FALSE))</f>
        <v>83600</v>
      </c>
      <c r="S31" s="109" t="str">
        <f>'6桁'!S31</f>
        <v>Y★</v>
      </c>
      <c r="T31" s="14" t="str">
        <f>IF(ISBLANK('6桁'!T31)=TRUE,"",VLOOKUP('6桁'!T31,A!$A:$G,7,FALSE))</f>
        <v/>
      </c>
      <c r="U31" s="109">
        <f>'6桁'!U31</f>
        <v>0</v>
      </c>
      <c r="V31" s="14" t="str">
        <f>IF(ISBLANK('6桁'!V31)=TRUE,"",VLOOKUP('6桁'!V31,A!$A:$G,7,FALSE))</f>
        <v/>
      </c>
      <c r="W31" s="109">
        <f>'6桁'!W31</f>
        <v>0</v>
      </c>
      <c r="X31" s="14" t="str">
        <f>IF(ISBLANK('6桁'!X31)=TRUE,"",VLOOKUP('6桁'!X31,A!$A:$G,7,FALSE))</f>
        <v/>
      </c>
      <c r="Y31" s="109">
        <f>'6桁'!Y31</f>
        <v>0</v>
      </c>
      <c r="Z31" s="14" t="str">
        <f>IF(ISBLANK('6桁'!Z31)=TRUE,"",VLOOKUP('6桁'!Z31,A!$A:$G,7,FALSE))</f>
        <v/>
      </c>
      <c r="AA31" s="109">
        <f>'6桁'!AA31</f>
        <v>0</v>
      </c>
    </row>
    <row r="32" spans="2:27" ht="30" customHeight="1">
      <c r="B32" s="503"/>
      <c r="C32" s="341" t="s">
        <v>1323</v>
      </c>
      <c r="D32" s="254"/>
      <c r="E32" s="269">
        <v>101</v>
      </c>
      <c r="F32" s="176" t="str">
        <f>IF(ISBLANK('6桁'!F32)=TRUE,"",VLOOKUP('6桁'!F32,A!$A:$G,7,FALSE))</f>
        <v/>
      </c>
      <c r="G32" s="19">
        <f>'6桁'!G32</f>
        <v>0</v>
      </c>
      <c r="H32" s="95" t="str">
        <f>IF(ISBLANK('6桁'!H32)=TRUE,"",VLOOKUP('6桁'!H32,A!$A:$G,7,FALSE))</f>
        <v/>
      </c>
      <c r="I32" s="20">
        <f>'6桁'!I32</f>
        <v>0</v>
      </c>
      <c r="J32" s="14">
        <f>IF(ISBLANK('6桁'!J32)=TRUE,"",VLOOKUP('6桁'!J32,A!$A:$G,7,FALSE))</f>
        <v>61500</v>
      </c>
      <c r="K32" s="20" t="str">
        <f>'6桁'!K32</f>
        <v>W★</v>
      </c>
      <c r="L32" s="10"/>
      <c r="M32" s="496"/>
      <c r="N32" s="500" t="s">
        <v>1976</v>
      </c>
      <c r="O32" s="501"/>
      <c r="P32" s="254"/>
      <c r="Q32" s="273">
        <v>112</v>
      </c>
      <c r="R32" s="14">
        <f>IF(ISBLANK('6桁'!R32)=TRUE,"",VLOOKUP('6桁'!R32,A!$A:$G,7,FALSE))</f>
        <v>75000</v>
      </c>
      <c r="S32" s="109" t="str">
        <f>'6桁'!S32</f>
        <v>Y★</v>
      </c>
      <c r="T32" s="14" t="str">
        <f>IF(ISBLANK('6桁'!T32)=TRUE,"",VLOOKUP('6桁'!T32,A!$A:$G,7,FALSE))</f>
        <v/>
      </c>
      <c r="U32" s="109">
        <f>'6桁'!U32</f>
        <v>0</v>
      </c>
      <c r="V32" s="14" t="str">
        <f>IF(ISBLANK('6桁'!V32)=TRUE,"",VLOOKUP('6桁'!V32,A!$A:$G,7,FALSE))</f>
        <v/>
      </c>
      <c r="W32" s="109">
        <f>'6桁'!W32</f>
        <v>0</v>
      </c>
      <c r="X32" s="14" t="str">
        <f>IF(ISBLANK('6桁'!X32)=TRUE,"",VLOOKUP('6桁'!X32,A!$A:$G,7,FALSE))</f>
        <v/>
      </c>
      <c r="Y32" s="109">
        <f>'6桁'!Y32</f>
        <v>0</v>
      </c>
      <c r="Z32" s="14" t="str">
        <f>IF(ISBLANK('6桁'!Z32)=TRUE,"",VLOOKUP('6桁'!Z32,A!$A:$G,7,FALSE))</f>
        <v/>
      </c>
      <c r="AA32" s="109">
        <f>'6桁'!AA32</f>
        <v>0</v>
      </c>
    </row>
    <row r="33" spans="2:27" ht="30" customHeight="1">
      <c r="B33" s="503"/>
      <c r="C33" s="341" t="s">
        <v>474</v>
      </c>
      <c r="D33" s="254"/>
      <c r="E33" s="269">
        <v>110</v>
      </c>
      <c r="F33" s="176" t="str">
        <f>IF(ISBLANK('6桁'!F33)=TRUE,"",VLOOKUP('6桁'!F33,A!$A:$G,7,FALSE))</f>
        <v/>
      </c>
      <c r="G33" s="19">
        <f>'6桁'!G33</f>
        <v>0</v>
      </c>
      <c r="H33" s="95">
        <f>IF(ISBLANK('6桁'!H33)=TRUE,"",VLOOKUP('6桁'!H33,A!$A:$G,7,FALSE))</f>
        <v>86200</v>
      </c>
      <c r="I33" s="96" t="str">
        <f>'6桁'!I33</f>
        <v>Y★</v>
      </c>
      <c r="J33" s="14" t="str">
        <f>IF(ISBLANK('6桁'!J33)=TRUE,"",VLOOKUP('6桁'!J33,A!$A:$G,7,FALSE))</f>
        <v/>
      </c>
      <c r="K33" s="20">
        <f>'6桁'!K33</f>
        <v>0</v>
      </c>
      <c r="L33" s="10"/>
      <c r="M33" s="496"/>
      <c r="N33" s="500" t="s">
        <v>296</v>
      </c>
      <c r="O33" s="501"/>
      <c r="P33" s="254">
        <v>99</v>
      </c>
      <c r="Q33" s="273">
        <v>103</v>
      </c>
      <c r="R33" s="14">
        <f>IF(ISBLANK('6桁'!R33)=TRUE,"",VLOOKUP('6桁'!R33,A!$A:$G,7,FALSE))</f>
        <v>64300</v>
      </c>
      <c r="S33" s="109" t="str">
        <f>'6桁'!S33</f>
        <v>Y★</v>
      </c>
      <c r="T33" s="14">
        <f>IF(ISBLANK('6桁'!T33)=TRUE,"",VLOOKUP('6桁'!T33,A!$A:$G,7,FALSE))</f>
        <v>62400</v>
      </c>
      <c r="U33" s="109" t="str">
        <f>'6桁'!U33</f>
        <v>Y★</v>
      </c>
      <c r="V33" s="14">
        <f>IF(ISBLANK('6桁'!V33)=TRUE,"",VLOOKUP('6桁'!V33,A!$A:$G,7,FALSE))</f>
        <v>58800</v>
      </c>
      <c r="W33" s="109" t="str">
        <f>'6桁'!W33</f>
        <v>W★</v>
      </c>
      <c r="X33" s="14" t="str">
        <f>IF(ISBLANK('6桁'!X33)=TRUE,"",VLOOKUP('6桁'!X33,A!$A:$G,7,FALSE))</f>
        <v/>
      </c>
      <c r="Y33" s="109">
        <f>'6桁'!Y33</f>
        <v>0</v>
      </c>
      <c r="Z33" s="14" t="str">
        <f>IF(ISBLANK('6桁'!Z33)=TRUE,"",VLOOKUP('6桁'!Z33,A!$A:$G,7,FALSE))</f>
        <v/>
      </c>
      <c r="AA33" s="109">
        <f>'6桁'!AA33</f>
        <v>0</v>
      </c>
    </row>
    <row r="34" spans="2:27" ht="30" customHeight="1" thickBot="1">
      <c r="B34" s="544"/>
      <c r="C34" s="343" t="s">
        <v>1324</v>
      </c>
      <c r="D34" s="256">
        <v>101</v>
      </c>
      <c r="E34" s="321"/>
      <c r="F34" s="178" t="str">
        <f>IF(ISBLANK('6桁'!F34)=TRUE,"",VLOOKUP('6桁'!F34,A!$A:$G,7,FALSE))</f>
        <v/>
      </c>
      <c r="G34" s="31">
        <f>'6桁'!G34</f>
        <v>0</v>
      </c>
      <c r="H34" s="118" t="str">
        <f>IF(ISBLANK('6桁'!H34)=TRUE,"",VLOOKUP('6桁'!H34,A!$A:$G,7,FALSE))</f>
        <v/>
      </c>
      <c r="I34" s="119">
        <f>'6桁'!I34</f>
        <v>0</v>
      </c>
      <c r="J34" s="16">
        <f>IF(ISBLANK('6桁'!J34)=TRUE,"",VLOOKUP('6桁'!J34,A!$A:$G,7,FALSE))</f>
        <v>49500</v>
      </c>
      <c r="K34" s="21" t="str">
        <f>'6桁'!K34</f>
        <v>W</v>
      </c>
      <c r="L34" s="10"/>
      <c r="M34" s="496"/>
      <c r="N34" s="500" t="s">
        <v>297</v>
      </c>
      <c r="O34" s="501"/>
      <c r="P34" s="254"/>
      <c r="Q34" s="273">
        <v>105</v>
      </c>
      <c r="R34" s="14">
        <f>IF(ISBLANK('6桁'!R34)=TRUE,"",VLOOKUP('6桁'!R34,A!$A:$G,7,FALSE))</f>
        <v>67000</v>
      </c>
      <c r="S34" s="109" t="str">
        <f>'6桁'!S34</f>
        <v>Y★</v>
      </c>
      <c r="T34" s="14">
        <f>IF(ISBLANK('6桁'!T34)=TRUE,"",VLOOKUP('6桁'!T34,A!$A:$G,7,FALSE))</f>
        <v>65300</v>
      </c>
      <c r="U34" s="109" t="str">
        <f>'6桁'!U34</f>
        <v>Y★</v>
      </c>
      <c r="V34" s="14">
        <f>IF(ISBLANK('6桁'!V34)=TRUE,"",VLOOKUP('6桁'!V34,A!$A:$G,7,FALSE))</f>
        <v>61200</v>
      </c>
      <c r="W34" s="109" t="str">
        <f>'6桁'!W34</f>
        <v>W★</v>
      </c>
      <c r="X34" s="14" t="str">
        <f>IF(ISBLANK('6桁'!X34)=TRUE,"",VLOOKUP('6桁'!X34,A!$A:$G,7,FALSE))</f>
        <v/>
      </c>
      <c r="Y34" s="109">
        <f>'6桁'!Y34</f>
        <v>0</v>
      </c>
      <c r="Z34" s="14" t="str">
        <f>IF(ISBLANK('6桁'!Z34)=TRUE,"",VLOOKUP('6桁'!Z34,A!$A:$G,7,FALSE))</f>
        <v/>
      </c>
      <c r="AA34" s="109">
        <f>'6桁'!AA34</f>
        <v>0</v>
      </c>
    </row>
    <row r="35" spans="2:27" ht="30" customHeight="1">
      <c r="B35" s="219"/>
      <c r="C35" s="327"/>
      <c r="D35" s="327"/>
      <c r="E35" s="327"/>
      <c r="F35" s="74"/>
      <c r="G35" s="22"/>
      <c r="H35" s="74"/>
      <c r="I35" s="251"/>
      <c r="J35" s="10"/>
      <c r="K35" s="22"/>
      <c r="L35" s="10"/>
      <c r="M35" s="496"/>
      <c r="N35" s="500" t="s">
        <v>459</v>
      </c>
      <c r="O35" s="501"/>
      <c r="P35" s="254"/>
      <c r="Q35" s="273">
        <v>108</v>
      </c>
      <c r="R35" s="14">
        <f>IF(ISBLANK('6桁'!R35)=TRUE,"",VLOOKUP('6桁'!R35,A!$A:$G,7,FALSE))</f>
        <v>70900</v>
      </c>
      <c r="S35" s="109" t="str">
        <f>'6桁'!S35</f>
        <v>Y★</v>
      </c>
      <c r="T35" s="14" t="str">
        <f>IF(ISBLANK('6桁'!T35)=TRUE,"",VLOOKUP('6桁'!T35,A!$A:$G,7,FALSE))</f>
        <v/>
      </c>
      <c r="U35" s="109">
        <f>'6桁'!U35</f>
        <v>0</v>
      </c>
      <c r="V35" s="14" t="str">
        <f>IF(ISBLANK('6桁'!V35)=TRUE,"",VLOOKUP('6桁'!V35,A!$A:$G,7,FALSE))</f>
        <v/>
      </c>
      <c r="W35" s="109">
        <f>'6桁'!W35</f>
        <v>0</v>
      </c>
      <c r="X35" s="14" t="str">
        <f>IF(ISBLANK('6桁'!X35)=TRUE,"",VLOOKUP('6桁'!X35,A!$A:$G,7,FALSE))</f>
        <v/>
      </c>
      <c r="Y35" s="109">
        <f>'6桁'!Y35</f>
        <v>0</v>
      </c>
      <c r="Z35" s="14" t="str">
        <f>IF(ISBLANK('6桁'!Z35)=TRUE,"",VLOOKUP('6桁'!Z35,A!$A:$G,7,FALSE))</f>
        <v/>
      </c>
      <c r="AA35" s="109">
        <f>'6桁'!AA35</f>
        <v>0</v>
      </c>
    </row>
    <row r="36" spans="2:27" ht="30" customHeight="1">
      <c r="B36" s="219"/>
      <c r="C36" s="327"/>
      <c r="D36" s="327"/>
      <c r="E36" s="327"/>
      <c r="F36" s="74"/>
      <c r="G36" s="22"/>
      <c r="H36" s="74"/>
      <c r="I36" s="251"/>
      <c r="J36" s="10"/>
      <c r="K36" s="22"/>
      <c r="L36" s="10"/>
      <c r="M36" s="496"/>
      <c r="N36" s="500" t="s">
        <v>298</v>
      </c>
      <c r="O36" s="501"/>
      <c r="P36" s="254">
        <v>106</v>
      </c>
      <c r="Q36" s="273">
        <v>110</v>
      </c>
      <c r="R36" s="14">
        <f>IF(ISBLANK('6桁'!R36)=TRUE,"",VLOOKUP('6桁'!R36,A!$A:$G,7,FALSE))</f>
        <v>68600</v>
      </c>
      <c r="S36" s="109" t="str">
        <f>'6桁'!S36</f>
        <v>Y★</v>
      </c>
      <c r="T36" s="14">
        <f>IF(ISBLANK('6桁'!T36)=TRUE,"",VLOOKUP('6桁'!T36,A!$A:$G,7,FALSE))</f>
        <v>72600</v>
      </c>
      <c r="U36" s="109" t="str">
        <f>'6桁'!U36</f>
        <v>Y★</v>
      </c>
      <c r="V36" s="14" t="str">
        <f>IF(ISBLANK('6桁'!V36)=TRUE,"",VLOOKUP('6桁'!V36,A!$A:$G,7,FALSE))</f>
        <v/>
      </c>
      <c r="W36" s="109">
        <f>'6桁'!W36</f>
        <v>0</v>
      </c>
      <c r="X36" s="14" t="str">
        <f>IF(ISBLANK('6桁'!X36)=TRUE,"",VLOOKUP('6桁'!X36,A!$A:$G,7,FALSE))</f>
        <v/>
      </c>
      <c r="Y36" s="109">
        <f>'6桁'!Y36</f>
        <v>0</v>
      </c>
      <c r="Z36" s="14" t="str">
        <f>IF(ISBLANK('6桁'!Z36)=TRUE,"",VLOOKUP('6桁'!Z36,A!$A:$G,7,FALSE))</f>
        <v/>
      </c>
      <c r="AA36" s="109">
        <f>'6桁'!AA36</f>
        <v>0</v>
      </c>
    </row>
    <row r="37" spans="2:27" ht="30" customHeight="1">
      <c r="B37" s="219"/>
      <c r="C37" s="327"/>
      <c r="D37" s="327"/>
      <c r="E37" s="327"/>
      <c r="F37" s="74"/>
      <c r="G37" s="22"/>
      <c r="H37" s="74"/>
      <c r="I37" s="251"/>
      <c r="J37" s="10"/>
      <c r="K37" s="22"/>
      <c r="L37" s="10"/>
      <c r="M37" s="496"/>
      <c r="N37" s="500" t="s">
        <v>1327</v>
      </c>
      <c r="O37" s="501"/>
      <c r="P37" s="254"/>
      <c r="Q37" s="273">
        <v>104</v>
      </c>
      <c r="R37" s="14" t="str">
        <f>IF(ISBLANK('6桁'!R37)=TRUE,"",VLOOKUP('6桁'!R37,A!$A:$G,7,FALSE))</f>
        <v/>
      </c>
      <c r="S37" s="109">
        <f>'6桁'!S37</f>
        <v>0</v>
      </c>
      <c r="T37" s="14" t="str">
        <f>IF(ISBLANK('6桁'!T37)=TRUE,"",VLOOKUP('6桁'!T37,A!$A:$G,7,FALSE))</f>
        <v/>
      </c>
      <c r="U37" s="109">
        <f>'6桁'!U37</f>
        <v>0</v>
      </c>
      <c r="V37" s="14">
        <f>IF(ISBLANK('6桁'!V37)=TRUE,"",VLOOKUP('6桁'!V37,A!$A:$G,7,FALSE))</f>
        <v>47000</v>
      </c>
      <c r="W37" s="109" t="str">
        <f>'6桁'!W37</f>
        <v>W★</v>
      </c>
      <c r="X37" s="14" t="str">
        <f>IF(ISBLANK('6桁'!X37)=TRUE,"",VLOOKUP('6桁'!X37,A!$A:$G,7,FALSE))</f>
        <v/>
      </c>
      <c r="Y37" s="109">
        <f>'6桁'!Y37</f>
        <v>0</v>
      </c>
      <c r="Z37" s="14" t="str">
        <f>IF(ISBLANK('6桁'!Z37)=TRUE,"",VLOOKUP('6桁'!Z37,A!$A:$G,7,FALSE))</f>
        <v/>
      </c>
      <c r="AA37" s="109">
        <f>'6桁'!AA37</f>
        <v>0</v>
      </c>
    </row>
    <row r="38" spans="2:27" ht="30" customHeight="1">
      <c r="B38" s="219"/>
      <c r="C38" s="327"/>
      <c r="D38" s="327"/>
      <c r="E38" s="327"/>
      <c r="F38" s="74"/>
      <c r="G38" s="22"/>
      <c r="H38" s="74"/>
      <c r="I38" s="251"/>
      <c r="J38" s="10"/>
      <c r="K38" s="22"/>
      <c r="L38" s="10"/>
      <c r="M38" s="496"/>
      <c r="N38" s="500" t="s">
        <v>299</v>
      </c>
      <c r="O38" s="501"/>
      <c r="P38" s="254"/>
      <c r="Q38" s="273">
        <v>109</v>
      </c>
      <c r="R38" s="14" t="str">
        <f>IF(ISBLANK('6桁'!R38)=TRUE,"",VLOOKUP('6桁'!R38,A!$A:$G,7,FALSE))</f>
        <v/>
      </c>
      <c r="S38" s="109">
        <f>'6桁'!S38</f>
        <v>0</v>
      </c>
      <c r="T38" s="14">
        <f>IF(ISBLANK('6桁'!T38)=TRUE,"",VLOOKUP('6桁'!T38,A!$A:$G,7,FALSE))</f>
        <v>64500</v>
      </c>
      <c r="U38" s="109" t="str">
        <f>'6桁'!U38</f>
        <v>Y★</v>
      </c>
      <c r="V38" s="14" t="str">
        <f>IF(ISBLANK('6桁'!V38)=TRUE,"",VLOOKUP('6桁'!V38,A!$A:$G,7,FALSE))</f>
        <v/>
      </c>
      <c r="W38" s="109">
        <f>'6桁'!W38</f>
        <v>0</v>
      </c>
      <c r="X38" s="14" t="str">
        <f>IF(ISBLANK('6桁'!X38)=TRUE,"",VLOOKUP('6桁'!X38,A!$A:$G,7,FALSE))</f>
        <v/>
      </c>
      <c r="Y38" s="109">
        <f>'6桁'!Y38</f>
        <v>0</v>
      </c>
      <c r="Z38" s="14" t="str">
        <f>IF(ISBLANK('6桁'!Z38)=TRUE,"",VLOOKUP('6桁'!Z38,A!$A:$G,7,FALSE))</f>
        <v/>
      </c>
      <c r="AA38" s="109">
        <f>'6桁'!AA38</f>
        <v>0</v>
      </c>
    </row>
    <row r="39" spans="2:27" ht="30" customHeight="1">
      <c r="B39" s="219"/>
      <c r="C39" s="327"/>
      <c r="D39" s="327"/>
      <c r="E39" s="327"/>
      <c r="F39" s="74"/>
      <c r="G39" s="22"/>
      <c r="H39" s="74"/>
      <c r="I39" s="251"/>
      <c r="J39" s="10"/>
      <c r="K39" s="22"/>
      <c r="L39" s="10"/>
      <c r="M39" s="496"/>
      <c r="N39" s="500" t="s">
        <v>450</v>
      </c>
      <c r="O39" s="501"/>
      <c r="P39" s="254"/>
      <c r="Q39" s="273">
        <v>111</v>
      </c>
      <c r="R39" s="14" t="str">
        <f>IF(ISBLANK('6桁'!R39)=TRUE,"",VLOOKUP('6桁'!R39,A!$A:$G,7,FALSE))</f>
        <v/>
      </c>
      <c r="S39" s="109">
        <f>'6桁'!S39</f>
        <v>0</v>
      </c>
      <c r="T39" s="14">
        <f>IF(ISBLANK('6桁'!T39)=TRUE,"",VLOOKUP('6桁'!T39,A!$A:$G,7,FALSE))</f>
        <v>68100</v>
      </c>
      <c r="U39" s="109" t="str">
        <f>'6桁'!U39</f>
        <v>Y★</v>
      </c>
      <c r="V39" s="14" t="str">
        <f>IF(ISBLANK('6桁'!V39)=TRUE,"",VLOOKUP('6桁'!V39,A!$A:$G,7,FALSE))</f>
        <v/>
      </c>
      <c r="W39" s="109">
        <f>'6桁'!W39</f>
        <v>0</v>
      </c>
      <c r="X39" s="14" t="str">
        <f>IF(ISBLANK('6桁'!X39)=TRUE,"",VLOOKUP('6桁'!X39,A!$A:$G,7,FALSE))</f>
        <v/>
      </c>
      <c r="Y39" s="109">
        <f>'6桁'!Y39</f>
        <v>0</v>
      </c>
      <c r="Z39" s="14" t="str">
        <f>IF(ISBLANK('6桁'!Z39)=TRUE,"",VLOOKUP('6桁'!Z39,A!$A:$G,7,FALSE))</f>
        <v/>
      </c>
      <c r="AA39" s="109">
        <f>'6桁'!AA39</f>
        <v>0</v>
      </c>
    </row>
    <row r="40" spans="2:27" ht="30" customHeight="1">
      <c r="B40" s="219"/>
      <c r="C40" s="327"/>
      <c r="D40" s="327"/>
      <c r="E40" s="327"/>
      <c r="F40" s="74"/>
      <c r="G40" s="22"/>
      <c r="H40" s="74"/>
      <c r="I40" s="251"/>
      <c r="J40" s="10"/>
      <c r="K40" s="22"/>
      <c r="L40" s="10"/>
      <c r="M40" s="496"/>
      <c r="N40" s="500" t="s">
        <v>466</v>
      </c>
      <c r="O40" s="501"/>
      <c r="P40" s="317">
        <v>109</v>
      </c>
      <c r="Q40" s="322"/>
      <c r="R40" s="27" t="str">
        <f>IF(ISBLANK('6桁'!R40)=TRUE,"",VLOOKUP('6桁'!R40,A!$A:$G,7,FALSE))</f>
        <v/>
      </c>
      <c r="S40" s="323">
        <f>'6桁'!S40</f>
        <v>0</v>
      </c>
      <c r="T40" s="27">
        <f>IF(ISBLANK('6桁'!T40)=TRUE,"",VLOOKUP('6桁'!T40,A!$A:$G,7,FALSE))</f>
        <v>65500</v>
      </c>
      <c r="U40" s="323" t="str">
        <f>'6桁'!U40</f>
        <v>W</v>
      </c>
      <c r="V40" s="27" t="str">
        <f>IF(ISBLANK('6桁'!V40)=TRUE,"",VLOOKUP('6桁'!V40,A!$A:$G,7,FALSE))</f>
        <v/>
      </c>
      <c r="W40" s="323">
        <f>'6桁'!W40</f>
        <v>0</v>
      </c>
      <c r="X40" s="27" t="str">
        <f>IF(ISBLANK('6桁'!X40)=TRUE,"",VLOOKUP('6桁'!X40,A!$A:$G,7,FALSE))</f>
        <v/>
      </c>
      <c r="Y40" s="323">
        <f>'6桁'!Y40</f>
        <v>0</v>
      </c>
      <c r="Z40" s="27" t="str">
        <f>IF(ISBLANK('6桁'!Z40)=TRUE,"",VLOOKUP('6桁'!Z40,A!$A:$G,7,FALSE))</f>
        <v/>
      </c>
      <c r="AA40" s="323">
        <f>'6桁'!AA40</f>
        <v>0</v>
      </c>
    </row>
    <row r="41" spans="2:27" ht="30" customHeight="1" thickBot="1">
      <c r="B41" s="219"/>
      <c r="C41" s="327"/>
      <c r="D41" s="327"/>
      <c r="E41" s="327"/>
      <c r="F41" s="74"/>
      <c r="G41" s="22"/>
      <c r="H41" s="74"/>
      <c r="I41" s="251"/>
      <c r="J41" s="10"/>
      <c r="K41" s="251"/>
      <c r="L41" s="10"/>
      <c r="M41" s="497"/>
      <c r="N41" s="500" t="s">
        <v>509</v>
      </c>
      <c r="O41" s="501"/>
      <c r="P41" s="256">
        <v>102</v>
      </c>
      <c r="Q41" s="274"/>
      <c r="R41" s="16" t="str">
        <f>IF(ISBLANK('6桁'!R41)=TRUE,"",VLOOKUP('6桁'!R41,A!$A:$G,7,FALSE))</f>
        <v/>
      </c>
      <c r="S41" s="121">
        <f>'6桁'!S41</f>
        <v>0</v>
      </c>
      <c r="T41" s="16">
        <f>IF(ISBLANK('6桁'!T41)=TRUE,"",VLOOKUP('6桁'!T41,A!$A:$G,7,FALSE))</f>
        <v>44700</v>
      </c>
      <c r="U41" s="121" t="str">
        <f>'6桁'!U41</f>
        <v>V</v>
      </c>
      <c r="V41" s="16">
        <f>IF(ISBLANK('6桁'!V41)=TRUE,"",VLOOKUP('6桁'!V41,A!$A:$G,7,FALSE))</f>
        <v>44900</v>
      </c>
      <c r="W41" s="121" t="str">
        <f>'6桁'!W41</f>
        <v>V</v>
      </c>
      <c r="X41" s="16" t="str">
        <f>IF(ISBLANK('6桁'!X41)=TRUE,"",VLOOKUP('6桁'!X41,A!$A:$G,7,FALSE))</f>
        <v/>
      </c>
      <c r="Y41" s="121">
        <f>'6桁'!Y41</f>
        <v>0</v>
      </c>
      <c r="Z41" s="16" t="str">
        <f>IF(ISBLANK('6桁'!Z41)=TRUE,"",VLOOKUP('6桁'!Z41,A!$A:$G,7,FALSE))</f>
        <v/>
      </c>
      <c r="AA41" s="121">
        <f>'6桁'!AA41</f>
        <v>0</v>
      </c>
    </row>
    <row r="42" spans="2:27" ht="43.5" customHeight="1">
      <c r="C42" s="221"/>
      <c r="D42" s="221"/>
      <c r="E42" s="221"/>
      <c r="F42" s="221"/>
      <c r="G42" s="221"/>
      <c r="H42" s="221"/>
      <c r="I42" s="221"/>
      <c r="J42" s="221"/>
      <c r="K42" s="221"/>
      <c r="L42" s="221"/>
      <c r="M42" s="545" t="s">
        <v>1116</v>
      </c>
      <c r="N42" s="545"/>
      <c r="O42" s="545"/>
      <c r="P42" s="545"/>
      <c r="Q42" s="545"/>
      <c r="R42" s="545"/>
      <c r="S42" s="545"/>
      <c r="T42" s="545"/>
      <c r="U42" s="545"/>
      <c r="V42" s="545"/>
      <c r="W42" s="545"/>
      <c r="X42" s="545"/>
      <c r="Y42" s="545"/>
      <c r="Z42" s="545"/>
      <c r="AA42" s="545"/>
    </row>
    <row r="43" spans="2:27" ht="14.25" customHeight="1" thickBot="1">
      <c r="C43" s="327"/>
      <c r="D43" s="327"/>
      <c r="E43" s="327"/>
      <c r="F43" s="74"/>
      <c r="G43" s="18"/>
      <c r="H43" s="74"/>
      <c r="I43" s="18"/>
      <c r="J43" s="74"/>
      <c r="K43" s="18"/>
      <c r="L43" s="74"/>
      <c r="M43" s="18"/>
      <c r="N43" s="74"/>
      <c r="O43" s="18"/>
      <c r="P43" s="74"/>
      <c r="Q43" s="18"/>
      <c r="R43" s="74"/>
      <c r="S43" s="17"/>
      <c r="T43" s="74"/>
      <c r="U43" s="18"/>
    </row>
    <row r="44" spans="2:27" ht="25.5" customHeight="1" thickTop="1" thickBot="1">
      <c r="B44" s="518" t="s">
        <v>451</v>
      </c>
      <c r="C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c r="AA44" s="520"/>
    </row>
    <row r="45" spans="2:27" ht="10.5" customHeight="1" thickTop="1">
      <c r="C45" s="40"/>
      <c r="D45" s="40"/>
      <c r="E45" s="40"/>
      <c r="F45" s="79"/>
      <c r="H45" s="79"/>
      <c r="K45" s="52"/>
      <c r="M45" s="52"/>
      <c r="Q45" s="52"/>
    </row>
    <row r="46" spans="2:27" ht="20.100000000000001" customHeight="1" thickBot="1">
      <c r="B46" s="238" t="s">
        <v>1379</v>
      </c>
    </row>
    <row r="47" spans="2:27" ht="19.5" customHeight="1" thickBot="1">
      <c r="B47" s="521" t="s">
        <v>452</v>
      </c>
      <c r="C47" s="534" t="s">
        <v>524</v>
      </c>
      <c r="D47" s="527" t="s">
        <v>1113</v>
      </c>
      <c r="E47" s="540"/>
      <c r="F47" s="531" t="s">
        <v>453</v>
      </c>
      <c r="G47" s="532"/>
      <c r="H47" s="532"/>
      <c r="I47" s="532"/>
      <c r="J47" s="532"/>
      <c r="K47" s="532"/>
      <c r="L47" s="532"/>
      <c r="M47" s="532"/>
      <c r="N47" s="532"/>
      <c r="O47" s="532"/>
      <c r="P47" s="532"/>
      <c r="Q47" s="532"/>
      <c r="R47" s="532"/>
      <c r="S47" s="532"/>
      <c r="T47" s="532"/>
      <c r="U47" s="533"/>
      <c r="V47" s="11"/>
      <c r="W47" s="11"/>
      <c r="X47" s="11"/>
      <c r="Y47" s="11"/>
    </row>
    <row r="48" spans="2:27" ht="19.5" customHeight="1">
      <c r="B48" s="522"/>
      <c r="C48" s="536"/>
      <c r="D48" s="541"/>
      <c r="E48" s="542"/>
      <c r="F48" s="516" t="s">
        <v>1377</v>
      </c>
      <c r="G48" s="507"/>
      <c r="H48" s="506" t="s">
        <v>1084</v>
      </c>
      <c r="I48" s="507"/>
      <c r="J48" s="516" t="s">
        <v>1378</v>
      </c>
      <c r="K48" s="507"/>
      <c r="L48" s="506" t="s">
        <v>1075</v>
      </c>
      <c r="M48" s="507"/>
      <c r="N48" s="506" t="s">
        <v>1076</v>
      </c>
      <c r="O48" s="507"/>
      <c r="P48" s="506" t="s">
        <v>1080</v>
      </c>
      <c r="Q48" s="507"/>
      <c r="R48" s="516" t="s">
        <v>1081</v>
      </c>
      <c r="S48" s="507"/>
      <c r="T48" s="506" t="s">
        <v>780</v>
      </c>
      <c r="U48" s="507"/>
      <c r="V48" s="548"/>
      <c r="W48" s="548"/>
      <c r="X48" s="11"/>
      <c r="Y48" s="11"/>
    </row>
    <row r="49" spans="2:25" ht="19.5" customHeight="1">
      <c r="B49" s="522"/>
      <c r="C49" s="536"/>
      <c r="D49" s="510" t="s">
        <v>1115</v>
      </c>
      <c r="E49" s="550" t="s">
        <v>1114</v>
      </c>
      <c r="F49" s="517"/>
      <c r="G49" s="509"/>
      <c r="H49" s="508"/>
      <c r="I49" s="509"/>
      <c r="J49" s="517"/>
      <c r="K49" s="509"/>
      <c r="L49" s="508"/>
      <c r="M49" s="509"/>
      <c r="N49" s="508"/>
      <c r="O49" s="509"/>
      <c r="P49" s="508"/>
      <c r="Q49" s="509"/>
      <c r="R49" s="517"/>
      <c r="S49" s="509"/>
      <c r="T49" s="508"/>
      <c r="U49" s="509"/>
      <c r="V49" s="548"/>
      <c r="W49" s="548"/>
      <c r="X49" s="548"/>
      <c r="Y49" s="548"/>
    </row>
    <row r="50" spans="2:25" ht="19.5" customHeight="1" thickBot="1">
      <c r="B50" s="523"/>
      <c r="C50" s="538"/>
      <c r="D50" s="549"/>
      <c r="E50" s="551"/>
      <c r="F50" s="514" t="s">
        <v>720</v>
      </c>
      <c r="G50" s="515"/>
      <c r="H50" s="514" t="s">
        <v>1082</v>
      </c>
      <c r="I50" s="515"/>
      <c r="J50" s="514" t="s">
        <v>1083</v>
      </c>
      <c r="K50" s="515"/>
      <c r="L50" s="514" t="s">
        <v>167</v>
      </c>
      <c r="M50" s="515"/>
      <c r="N50" s="514" t="s">
        <v>1078</v>
      </c>
      <c r="O50" s="515"/>
      <c r="P50" s="514" t="s">
        <v>163</v>
      </c>
      <c r="Q50" s="515"/>
      <c r="R50" s="514" t="s">
        <v>167</v>
      </c>
      <c r="S50" s="515"/>
      <c r="T50" s="514" t="s">
        <v>167</v>
      </c>
      <c r="U50" s="515"/>
      <c r="V50" s="547"/>
      <c r="W50" s="547"/>
      <c r="X50" s="547"/>
      <c r="Y50" s="547"/>
    </row>
    <row r="51" spans="2:25" ht="30" customHeight="1">
      <c r="B51" s="502">
        <v>19</v>
      </c>
      <c r="C51" s="365" t="s">
        <v>328</v>
      </c>
      <c r="D51" s="253"/>
      <c r="E51" s="353">
        <v>91</v>
      </c>
      <c r="F51" s="91">
        <f>IF(ISBLANK('6桁'!F51)=TRUE,"",VLOOKUP('6桁'!F51,A!$A:$G,7,FALSE))</f>
        <v>64600</v>
      </c>
      <c r="G51" s="124" t="str">
        <f>'6桁'!G51</f>
        <v>Y★</v>
      </c>
      <c r="H51" s="91" t="str">
        <f>IF(ISBLANK('6桁'!H51)=TRUE,"",VLOOKUP('6桁'!H51,A!$A:$G,7,FALSE))</f>
        <v/>
      </c>
      <c r="I51" s="124">
        <f>'6桁'!I51</f>
        <v>0</v>
      </c>
      <c r="J51" s="91" t="str">
        <f>IF(ISBLANK('6桁'!J51)=TRUE,"",VLOOKUP('6桁'!J51,A!$A:$G,7,FALSE))</f>
        <v/>
      </c>
      <c r="K51" s="124">
        <f>'6桁'!K51</f>
        <v>0</v>
      </c>
      <c r="L51" s="91" t="str">
        <f>IF(ISBLANK('6桁'!L51)=TRUE,"",VLOOKUP('6桁'!L51,A!$A:$G,7,FALSE))</f>
        <v/>
      </c>
      <c r="M51" s="124">
        <f>'6桁'!M51</f>
        <v>0</v>
      </c>
      <c r="N51" s="91" t="str">
        <f>IF(ISBLANK('6桁'!N51)=TRUE,"",VLOOKUP('6桁'!N51,A!$A:$G,7,FALSE))</f>
        <v/>
      </c>
      <c r="O51" s="124">
        <f>'6桁'!O51</f>
        <v>0</v>
      </c>
      <c r="P51" s="91" t="str">
        <f>IF(ISBLANK('6桁'!P51)=TRUE,"",VLOOKUP('6桁'!P51,A!$A:$G,7,FALSE))</f>
        <v/>
      </c>
      <c r="Q51" s="125">
        <f>'6桁'!Q51</f>
        <v>0</v>
      </c>
      <c r="R51" s="91" t="str">
        <f>IF(ISBLANK('6桁'!R51)=TRUE,"",VLOOKUP('6桁'!R51,A!$A:$G,7,FALSE))</f>
        <v/>
      </c>
      <c r="S51" s="125">
        <f>'6桁'!S51</f>
        <v>0</v>
      </c>
      <c r="T51" s="91" t="str">
        <f>IF(ISBLANK('6桁'!T51)=TRUE,"",VLOOKUP('6桁'!T51,A!$A:$G,7,FALSE))</f>
        <v/>
      </c>
      <c r="U51" s="125">
        <f>'6桁'!U51</f>
        <v>0</v>
      </c>
      <c r="V51" s="74"/>
      <c r="W51" s="251"/>
      <c r="X51" s="265"/>
      <c r="Y51" s="251"/>
    </row>
    <row r="52" spans="2:25" ht="30" customHeight="1">
      <c r="B52" s="503"/>
      <c r="C52" s="362" t="s">
        <v>127</v>
      </c>
      <c r="D52" s="254">
        <v>89</v>
      </c>
      <c r="E52" s="342">
        <v>93</v>
      </c>
      <c r="F52" s="95" t="str">
        <f>IF(ISBLANK('6桁'!F52)=TRUE,"",VLOOKUP('6桁'!F52,A!$A:$G,7,FALSE))</f>
        <v/>
      </c>
      <c r="G52" s="126">
        <f>'6桁'!G52</f>
        <v>0</v>
      </c>
      <c r="H52" s="95" t="str">
        <f>IF(ISBLANK('6桁'!H52)=TRUE,"",VLOOKUP('6桁'!H52,A!$A:$G,7,FALSE))</f>
        <v/>
      </c>
      <c r="I52" s="126">
        <f>'6桁'!I52</f>
        <v>0</v>
      </c>
      <c r="J52" s="95" t="str">
        <f>IF(ISBLANK('6桁'!J52)=TRUE,"",VLOOKUP('6桁'!J52,A!$A:$G,7,FALSE))</f>
        <v/>
      </c>
      <c r="K52" s="126">
        <f>'6桁'!K52</f>
        <v>0</v>
      </c>
      <c r="L52" s="95" t="str">
        <f>IF(ISBLANK('6桁'!L52)=TRUE,"",VLOOKUP('6桁'!L52,A!$A:$G,7,FALSE))</f>
        <v/>
      </c>
      <c r="M52" s="126">
        <f>'6桁'!M52</f>
        <v>0</v>
      </c>
      <c r="N52" s="95" t="str">
        <f>IF(ISBLANK('6桁'!N52)=TRUE,"",VLOOKUP('6桁'!N52,A!$A:$G,7,FALSE))</f>
        <v/>
      </c>
      <c r="O52" s="126">
        <f>'6桁'!O52</f>
        <v>0</v>
      </c>
      <c r="P52" s="95" t="str">
        <f>IF(ISBLANK('6桁'!P52)=TRUE,"",VLOOKUP('6桁'!P52,A!$A:$G,7,FALSE))</f>
        <v/>
      </c>
      <c r="Q52" s="96">
        <f>'6桁'!Q52</f>
        <v>0</v>
      </c>
      <c r="R52" s="95" t="str">
        <f>IF(ISBLANK('6桁'!R52)=TRUE,"",VLOOKUP('6桁'!R52,A!$A:$G,7,FALSE))</f>
        <v/>
      </c>
      <c r="S52" s="96">
        <f>'6桁'!S52</f>
        <v>0</v>
      </c>
      <c r="T52" s="95">
        <f>IF(ISBLANK('6桁'!T52)=TRUE,"",VLOOKUP('6桁'!T52,A!$A:$G,7,FALSE))</f>
        <v>69200</v>
      </c>
      <c r="U52" s="96" t="str">
        <f>'6桁'!U52</f>
        <v>※W★</v>
      </c>
      <c r="V52" s="74"/>
      <c r="W52" s="251"/>
      <c r="X52" s="265"/>
      <c r="Y52" s="251"/>
    </row>
    <row r="53" spans="2:25" ht="30" customHeight="1">
      <c r="B53" s="503"/>
      <c r="C53" s="362" t="s">
        <v>44</v>
      </c>
      <c r="D53" s="254">
        <v>92</v>
      </c>
      <c r="E53" s="342">
        <v>96</v>
      </c>
      <c r="F53" s="95" t="str">
        <f>IF(ISBLANK('6桁'!F53)=TRUE,"",VLOOKUP('6桁'!F53,A!$A:$G,7,FALSE))</f>
        <v/>
      </c>
      <c r="G53" s="126">
        <f>'6桁'!G53</f>
        <v>0</v>
      </c>
      <c r="H53" s="95" t="str">
        <f>IF(ISBLANK('6桁'!H53)=TRUE,"",VLOOKUP('6桁'!H53,A!$A:$G,7,FALSE))</f>
        <v/>
      </c>
      <c r="I53" s="126">
        <f>'6桁'!I53</f>
        <v>0</v>
      </c>
      <c r="J53" s="95" t="str">
        <f>IF(ISBLANK('6桁'!J53)=TRUE,"",VLOOKUP('6桁'!J53,A!$A:$G,7,FALSE))</f>
        <v/>
      </c>
      <c r="K53" s="126">
        <f>'6桁'!K53</f>
        <v>0</v>
      </c>
      <c r="L53" s="95" t="str">
        <f>IF(ISBLANK('6桁'!L53)=TRUE,"",VLOOKUP('6桁'!L53,A!$A:$G,7,FALSE))</f>
        <v/>
      </c>
      <c r="M53" s="126">
        <f>'6桁'!M53</f>
        <v>0</v>
      </c>
      <c r="N53" s="95" t="str">
        <f>IF(ISBLANK('6桁'!N53)=TRUE,"",VLOOKUP('6桁'!N53,A!$A:$G,7,FALSE))</f>
        <v/>
      </c>
      <c r="O53" s="126">
        <f>'6桁'!O53</f>
        <v>0</v>
      </c>
      <c r="P53" s="95" t="str">
        <f>IF(ISBLANK('6桁'!P53)=TRUE,"",VLOOKUP('6桁'!P53,A!$A:$G,7,FALSE))</f>
        <v/>
      </c>
      <c r="Q53" s="96">
        <f>'6桁'!Q53</f>
        <v>0</v>
      </c>
      <c r="R53" s="95" t="str">
        <f>IF(ISBLANK('6桁'!R53)=TRUE,"",VLOOKUP('6桁'!R53,A!$A:$G,7,FALSE))</f>
        <v/>
      </c>
      <c r="S53" s="96">
        <f>'6桁'!S53</f>
        <v>0</v>
      </c>
      <c r="T53" s="95">
        <f>IF(ISBLANK('6桁'!T53)=TRUE,"",VLOOKUP('6桁'!T53,A!$A:$G,7,FALSE))</f>
        <v>73100</v>
      </c>
      <c r="U53" s="96" t="str">
        <f>'6桁'!U53</f>
        <v>※W★</v>
      </c>
      <c r="V53" s="74"/>
      <c r="W53" s="251"/>
      <c r="X53" s="265"/>
      <c r="Y53" s="251"/>
    </row>
    <row r="54" spans="2:25" ht="30" customHeight="1">
      <c r="B54" s="503"/>
      <c r="C54" s="362" t="s">
        <v>329</v>
      </c>
      <c r="D54" s="254"/>
      <c r="E54" s="342">
        <v>98</v>
      </c>
      <c r="F54" s="95">
        <f>IF(ISBLANK('6桁'!F54)=TRUE,"",VLOOKUP('6桁'!F54,A!$A:$G,7,FALSE))</f>
        <v>75900</v>
      </c>
      <c r="G54" s="126" t="str">
        <f>'6桁'!G54</f>
        <v>Y★</v>
      </c>
      <c r="H54" s="95" t="str">
        <f>IF(ISBLANK('6桁'!H54)=TRUE,"",VLOOKUP('6桁'!H54,A!$A:$G,7,FALSE))</f>
        <v/>
      </c>
      <c r="I54" s="126">
        <f>'6桁'!I54</f>
        <v>0</v>
      </c>
      <c r="J54" s="95" t="str">
        <f>IF(ISBLANK('6桁'!J54)=TRUE,"",VLOOKUP('6桁'!J54,A!$A:$G,7,FALSE))</f>
        <v/>
      </c>
      <c r="K54" s="126">
        <f>'6桁'!K54</f>
        <v>0</v>
      </c>
      <c r="L54" s="95" t="str">
        <f>IF(ISBLANK('6桁'!L54)=TRUE,"",VLOOKUP('6桁'!L54,A!$A:$G,7,FALSE))</f>
        <v/>
      </c>
      <c r="M54" s="126">
        <f>'6桁'!M54</f>
        <v>0</v>
      </c>
      <c r="N54" s="95" t="str">
        <f>IF(ISBLANK('6桁'!N54)=TRUE,"",VLOOKUP('6桁'!N54,A!$A:$G,7,FALSE))</f>
        <v/>
      </c>
      <c r="O54" s="126">
        <f>'6桁'!O54</f>
        <v>0</v>
      </c>
      <c r="P54" s="95" t="str">
        <f>IF(ISBLANK('6桁'!P54)=TRUE,"",VLOOKUP('6桁'!P54,A!$A:$G,7,FALSE))</f>
        <v/>
      </c>
      <c r="Q54" s="96">
        <f>'6桁'!Q54</f>
        <v>0</v>
      </c>
      <c r="R54" s="95" t="str">
        <f>IF(ISBLANK('6桁'!R54)=TRUE,"",VLOOKUP('6桁'!R54,A!$A:$G,7,FALSE))</f>
        <v/>
      </c>
      <c r="S54" s="96">
        <f>'6桁'!S54</f>
        <v>0</v>
      </c>
      <c r="T54" s="95" t="str">
        <f>IF(ISBLANK('6桁'!T54)=TRUE,"",VLOOKUP('6桁'!T54,A!$A:$G,7,FALSE))</f>
        <v/>
      </c>
      <c r="U54" s="96">
        <f>'6桁'!U54</f>
        <v>0</v>
      </c>
      <c r="V54" s="74"/>
      <c r="W54" s="251"/>
      <c r="X54" s="265"/>
      <c r="Y54" s="251"/>
    </row>
    <row r="55" spans="2:25" ht="30" customHeight="1">
      <c r="B55" s="503"/>
      <c r="C55" s="362" t="s">
        <v>330</v>
      </c>
      <c r="D55" s="254"/>
      <c r="E55" s="342">
        <v>100</v>
      </c>
      <c r="F55" s="95">
        <f>IF(ISBLANK('6桁'!F55)=TRUE,"",VLOOKUP('6桁'!F55,A!$A:$G,7,FALSE))</f>
        <v>86700</v>
      </c>
      <c r="G55" s="20" t="str">
        <f>'6桁'!G55</f>
        <v>Y★</v>
      </c>
      <c r="H55" s="95" t="str">
        <f>IF(ISBLANK('6桁'!H55)=TRUE,"",VLOOKUP('6桁'!H55,A!$A:$G,7,FALSE))</f>
        <v/>
      </c>
      <c r="I55" s="126">
        <f>'6桁'!I55</f>
        <v>0</v>
      </c>
      <c r="J55" s="95" t="str">
        <f>IF(ISBLANK('6桁'!J55)=TRUE,"",VLOOKUP('6桁'!J55,A!$A:$G,7,FALSE))</f>
        <v/>
      </c>
      <c r="K55" s="126">
        <f>'6桁'!K55</f>
        <v>0</v>
      </c>
      <c r="L55" s="95" t="str">
        <f>IF(ISBLANK('6桁'!L55)=TRUE,"",VLOOKUP('6桁'!L55,A!$A:$G,7,FALSE))</f>
        <v/>
      </c>
      <c r="M55" s="126">
        <f>'6桁'!M55</f>
        <v>0</v>
      </c>
      <c r="N55" s="95" t="str">
        <f>IF(ISBLANK('6桁'!N55)=TRUE,"",VLOOKUP('6桁'!N55,A!$A:$G,7,FALSE))</f>
        <v/>
      </c>
      <c r="O55" s="126">
        <f>'6桁'!O55</f>
        <v>0</v>
      </c>
      <c r="P55" s="95" t="str">
        <f>IF(ISBLANK('6桁'!P55)=TRUE,"",VLOOKUP('6桁'!P55,A!$A:$G,7,FALSE))</f>
        <v/>
      </c>
      <c r="Q55" s="96">
        <f>'6桁'!Q55</f>
        <v>0</v>
      </c>
      <c r="R55" s="95" t="str">
        <f>IF(ISBLANK('6桁'!R55)=TRUE,"",VLOOKUP('6桁'!R55,A!$A:$G,7,FALSE))</f>
        <v/>
      </c>
      <c r="S55" s="96">
        <f>'6桁'!S55</f>
        <v>0</v>
      </c>
      <c r="T55" s="95" t="str">
        <f>IF(ISBLANK('6桁'!T55)=TRUE,"",VLOOKUP('6桁'!T55,A!$A:$G,7,FALSE))</f>
        <v/>
      </c>
      <c r="U55" s="96">
        <f>'6桁'!U55</f>
        <v>0</v>
      </c>
      <c r="V55" s="74"/>
      <c r="W55" s="251"/>
      <c r="X55" s="265"/>
      <c r="Y55" s="251"/>
    </row>
    <row r="56" spans="2:25" ht="30" customHeight="1">
      <c r="B56" s="503"/>
      <c r="C56" s="362" t="s">
        <v>213</v>
      </c>
      <c r="D56" s="254"/>
      <c r="E56" s="342">
        <v>85</v>
      </c>
      <c r="F56" s="95" t="str">
        <f>IF(ISBLANK('6桁'!F56)=TRUE,"",VLOOKUP('6桁'!F56,A!$A:$G,7,FALSE))</f>
        <v/>
      </c>
      <c r="G56" s="20">
        <f>'6桁'!G56</f>
        <v>0</v>
      </c>
      <c r="H56" s="95" t="str">
        <f>IF(ISBLANK('6桁'!H56)=TRUE,"",VLOOKUP('6桁'!H56,A!$A:$G,7,FALSE))</f>
        <v/>
      </c>
      <c r="I56" s="101">
        <f>'6桁'!I56</f>
        <v>0</v>
      </c>
      <c r="J56" s="95" t="str">
        <f>IF(ISBLANK('6桁'!J56)=TRUE,"",VLOOKUP('6桁'!J56,A!$A:$G,7,FALSE))</f>
        <v/>
      </c>
      <c r="K56" s="101">
        <f>'6桁'!K56</f>
        <v>0</v>
      </c>
      <c r="L56" s="95">
        <f>IF(ISBLANK('6桁'!L56)=TRUE,"",VLOOKUP('6桁'!L56,A!$A:$G,7,FALSE))</f>
        <v>57400</v>
      </c>
      <c r="M56" s="101" t="str">
        <f>'6桁'!M56</f>
        <v>W★</v>
      </c>
      <c r="N56" s="95" t="str">
        <f>IF(ISBLANK('6桁'!N56)=TRUE,"",VLOOKUP('6桁'!N56,A!$A:$G,7,FALSE))</f>
        <v/>
      </c>
      <c r="O56" s="126">
        <f>'6桁'!O56</f>
        <v>0</v>
      </c>
      <c r="P56" s="95" t="str">
        <f>IF(ISBLANK('6桁'!P56)=TRUE,"",VLOOKUP('6桁'!P56,A!$A:$G,7,FALSE))</f>
        <v/>
      </c>
      <c r="Q56" s="96">
        <f>'6桁'!Q56</f>
        <v>0</v>
      </c>
      <c r="R56" s="95" t="str">
        <f>IF(ISBLANK('6桁'!R56)=TRUE,"",VLOOKUP('6桁'!R56,A!$A:$G,7,FALSE))</f>
        <v/>
      </c>
      <c r="S56" s="96">
        <f>'6桁'!S56</f>
        <v>0</v>
      </c>
      <c r="T56" s="95" t="str">
        <f>IF(ISBLANK('6桁'!T56)=TRUE,"",VLOOKUP('6桁'!T56,A!$A:$G,7,FALSE))</f>
        <v/>
      </c>
      <c r="U56" s="96">
        <f>'6桁'!U56</f>
        <v>0</v>
      </c>
      <c r="V56" s="74"/>
      <c r="W56" s="251"/>
      <c r="X56" s="265"/>
      <c r="Y56" s="251"/>
    </row>
    <row r="57" spans="2:25" ht="30" customHeight="1">
      <c r="B57" s="503"/>
      <c r="C57" s="362" t="s">
        <v>214</v>
      </c>
      <c r="D57" s="254">
        <v>84</v>
      </c>
      <c r="E57" s="342">
        <v>88</v>
      </c>
      <c r="F57" s="95">
        <f>IF(ISBLANK('6桁'!F57)=TRUE,"",VLOOKUP('6桁'!F57,A!$A:$G,7,FALSE))</f>
        <v>59200</v>
      </c>
      <c r="G57" s="19" t="str">
        <f>'6桁'!G57</f>
        <v>Y★</v>
      </c>
      <c r="H57" s="95" t="str">
        <f>IF(ISBLANK('6桁'!H57)=TRUE,"",VLOOKUP('6桁'!H57,A!$A:$G,7,FALSE))</f>
        <v/>
      </c>
      <c r="I57" s="101">
        <f>'6桁'!I57</f>
        <v>0</v>
      </c>
      <c r="J57" s="95" t="str">
        <f>IF(ISBLANK('6桁'!J57)=TRUE,"",VLOOKUP('6桁'!J57,A!$A:$G,7,FALSE))</f>
        <v/>
      </c>
      <c r="K57" s="101">
        <f>'6桁'!K57</f>
        <v>0</v>
      </c>
      <c r="L57" s="95">
        <f>IF(ISBLANK('6桁'!L57)=TRUE,"",VLOOKUP('6桁'!L57,A!$A:$G,7,FALSE))</f>
        <v>56500</v>
      </c>
      <c r="M57" s="126" t="str">
        <f>'6桁'!M57</f>
        <v>W★</v>
      </c>
      <c r="N57" s="95" t="str">
        <f>IF(ISBLANK('6桁'!N57)=TRUE,"",VLOOKUP('6桁'!N57,A!$A:$G,7,FALSE))</f>
        <v/>
      </c>
      <c r="O57" s="126">
        <f>'6桁'!O57</f>
        <v>0</v>
      </c>
      <c r="P57" s="95" t="str">
        <f>IF(ISBLANK('6桁'!P57)=TRUE,"",VLOOKUP('6桁'!P57,A!$A:$G,7,FALSE))</f>
        <v/>
      </c>
      <c r="Q57" s="96">
        <f>'6桁'!Q57</f>
        <v>0</v>
      </c>
      <c r="R57" s="95" t="str">
        <f>IF(ISBLANK('6桁'!R57)=TRUE,"",VLOOKUP('6桁'!R57,A!$A:$G,7,FALSE))</f>
        <v/>
      </c>
      <c r="S57" s="96">
        <f>'6桁'!S57</f>
        <v>0</v>
      </c>
      <c r="T57" s="95">
        <f>IF(ISBLANK('6桁'!T57)=TRUE,"",VLOOKUP('6桁'!T57,A!$A:$G,7,FALSE))</f>
        <v>57100</v>
      </c>
      <c r="U57" s="96" t="str">
        <f>'6桁'!U57</f>
        <v>W★</v>
      </c>
      <c r="V57" s="74"/>
      <c r="W57" s="251"/>
      <c r="X57" s="265"/>
      <c r="Y57" s="251"/>
    </row>
    <row r="58" spans="2:25" ht="30" customHeight="1">
      <c r="B58" s="503"/>
      <c r="C58" s="362" t="s">
        <v>215</v>
      </c>
      <c r="D58" s="254">
        <v>87</v>
      </c>
      <c r="E58" s="342">
        <v>91</v>
      </c>
      <c r="F58" s="95">
        <f>IF(ISBLANK('6桁'!F58)=TRUE,"",VLOOKUP('6桁'!F58,A!$A:$G,7,FALSE))</f>
        <v>59200</v>
      </c>
      <c r="G58" s="19" t="str">
        <f>'6桁'!G58</f>
        <v>Y★</v>
      </c>
      <c r="H58" s="95">
        <f>IF(ISBLANK('6桁'!H58)=TRUE,"",VLOOKUP('6桁'!H58,A!$A:$G,7,FALSE))</f>
        <v>61500</v>
      </c>
      <c r="I58" s="96" t="str">
        <f>'6桁'!I58</f>
        <v>Y★</v>
      </c>
      <c r="J58" s="95">
        <f>IF(ISBLANK('6桁'!J58)=TRUE,"",VLOOKUP('6桁'!J58,A!$A:$G,7,FALSE))</f>
        <v>59700</v>
      </c>
      <c r="K58" s="96" t="str">
        <f>'6桁'!K58</f>
        <v>W★</v>
      </c>
      <c r="L58" s="95" t="str">
        <f>IF(ISBLANK('6桁'!L58)=TRUE,"",VLOOKUP('6桁'!L58,A!$A:$G,7,FALSE))</f>
        <v/>
      </c>
      <c r="M58" s="126">
        <f>'6桁'!M58</f>
        <v>0</v>
      </c>
      <c r="N58" s="95" t="str">
        <f>IF(ISBLANK('6桁'!N58)=TRUE,"",VLOOKUP('6桁'!N58,A!$A:$G,7,FALSE))</f>
        <v/>
      </c>
      <c r="O58" s="126">
        <f>'6桁'!O58</f>
        <v>0</v>
      </c>
      <c r="P58" s="95" t="str">
        <f>IF(ISBLANK('6桁'!P58)=TRUE,"",VLOOKUP('6桁'!P58,A!$A:$G,7,FALSE))</f>
        <v/>
      </c>
      <c r="Q58" s="96">
        <f>'6桁'!Q58</f>
        <v>0</v>
      </c>
      <c r="R58" s="95" t="str">
        <f>IF(ISBLANK('6桁'!R58)=TRUE,"",VLOOKUP('6桁'!R58,A!$A:$G,7,FALSE))</f>
        <v/>
      </c>
      <c r="S58" s="96">
        <f>'6桁'!S58</f>
        <v>0</v>
      </c>
      <c r="T58" s="95">
        <f>IF(ISBLANK('6桁'!T58)=TRUE,"",VLOOKUP('6桁'!T58,A!$A:$G,7,FALSE))</f>
        <v>60400</v>
      </c>
      <c r="U58" s="96" t="str">
        <f>'6桁'!U58</f>
        <v>W★</v>
      </c>
      <c r="V58" s="74"/>
      <c r="W58" s="251"/>
      <c r="X58" s="265"/>
      <c r="Y58" s="251"/>
    </row>
    <row r="59" spans="2:25" ht="30" customHeight="1">
      <c r="B59" s="503"/>
      <c r="C59" s="362" t="s">
        <v>216</v>
      </c>
      <c r="D59" s="254">
        <v>89</v>
      </c>
      <c r="E59" s="342">
        <v>93</v>
      </c>
      <c r="F59" s="95">
        <f>IF(ISBLANK('6桁'!F59)=TRUE,"",VLOOKUP('6桁'!F59,A!$A:$G,7,FALSE))</f>
        <v>64700</v>
      </c>
      <c r="G59" s="126" t="str">
        <f>'6桁'!G59</f>
        <v>Y★</v>
      </c>
      <c r="H59" s="95">
        <f>IF(ISBLANK('6桁'!H59)=TRUE,"",VLOOKUP('6桁'!H59,A!$A:$G,7,FALSE))</f>
        <v>64200</v>
      </c>
      <c r="I59" s="126" t="str">
        <f>'6桁'!I59</f>
        <v>Y★</v>
      </c>
      <c r="J59" s="95">
        <f>IF(ISBLANK('6桁'!J59)=TRUE,"",VLOOKUP('6桁'!J59,A!$A:$G,7,FALSE))</f>
        <v>62300</v>
      </c>
      <c r="K59" s="126" t="str">
        <f>'6桁'!K59</f>
        <v>W★</v>
      </c>
      <c r="L59" s="95" t="str">
        <f>IF(ISBLANK('6桁'!L59)=TRUE,"",VLOOKUP('6桁'!L59,A!$A:$G,7,FALSE))</f>
        <v/>
      </c>
      <c r="M59" s="126">
        <f>'6桁'!M59</f>
        <v>0</v>
      </c>
      <c r="N59" s="95" t="str">
        <f>IF(ISBLANK('6桁'!N59)=TRUE,"",VLOOKUP('6桁'!N59,A!$A:$G,7,FALSE))</f>
        <v/>
      </c>
      <c r="O59" s="126">
        <f>'6桁'!O59</f>
        <v>0</v>
      </c>
      <c r="P59" s="95" t="str">
        <f>IF(ISBLANK('6桁'!P59)=TRUE,"",VLOOKUP('6桁'!P59,A!$A:$G,7,FALSE))</f>
        <v/>
      </c>
      <c r="Q59" s="96">
        <f>'6桁'!Q59</f>
        <v>0</v>
      </c>
      <c r="R59" s="95" t="str">
        <f>IF(ISBLANK('6桁'!R59)=TRUE,"",VLOOKUP('6桁'!R59,A!$A:$G,7,FALSE))</f>
        <v/>
      </c>
      <c r="S59" s="96">
        <f>'6桁'!S59</f>
        <v>0</v>
      </c>
      <c r="T59" s="95">
        <f>IF(ISBLANK('6桁'!T59)=TRUE,"",VLOOKUP('6桁'!T59,A!$A:$G,7,FALSE))</f>
        <v>63000</v>
      </c>
      <c r="U59" s="96" t="str">
        <f>'6桁'!U59</f>
        <v>W★</v>
      </c>
      <c r="V59" s="74"/>
      <c r="W59" s="251"/>
      <c r="X59" s="265"/>
      <c r="Y59" s="251"/>
    </row>
    <row r="60" spans="2:25" ht="30" customHeight="1">
      <c r="B60" s="503"/>
      <c r="C60" s="362" t="s">
        <v>300</v>
      </c>
      <c r="D60" s="254">
        <v>92</v>
      </c>
      <c r="E60" s="342">
        <v>96</v>
      </c>
      <c r="F60" s="95">
        <f>IF(ISBLANK('6桁'!F60)=TRUE,"",VLOOKUP('6桁'!F60,A!$A:$G,7,FALSE))</f>
        <v>65900</v>
      </c>
      <c r="G60" s="96" t="str">
        <f>'6桁'!G60</f>
        <v>Y★</v>
      </c>
      <c r="H60" s="95">
        <f>IF(ISBLANK('6桁'!H60)=TRUE,"",VLOOKUP('6桁'!H60,A!$A:$G,7,FALSE))</f>
        <v>65300</v>
      </c>
      <c r="I60" s="126" t="str">
        <f>'6桁'!I60</f>
        <v>Y★</v>
      </c>
      <c r="J60" s="95">
        <f>IF(ISBLANK('6桁'!J60)=TRUE,"",VLOOKUP('6桁'!J60,A!$A:$G,7,FALSE))</f>
        <v>63300</v>
      </c>
      <c r="K60" s="96" t="str">
        <f>'6桁'!K60</f>
        <v>W★</v>
      </c>
      <c r="L60" s="95" t="str">
        <f>IF(ISBLANK('6桁'!L60)=TRUE,"",VLOOKUP('6桁'!L60,A!$A:$G,7,FALSE))</f>
        <v/>
      </c>
      <c r="M60" s="96">
        <f>'6桁'!M60</f>
        <v>0</v>
      </c>
      <c r="N60" s="95" t="str">
        <f>IF(ISBLANK('6桁'!N60)=TRUE,"",VLOOKUP('6桁'!N60,A!$A:$G,7,FALSE))</f>
        <v/>
      </c>
      <c r="O60" s="117">
        <f>'6桁'!O60</f>
        <v>0</v>
      </c>
      <c r="P60" s="95" t="str">
        <f>IF(ISBLANK('6桁'!P60)=TRUE,"",VLOOKUP('6桁'!P60,A!$A:$G,7,FALSE))</f>
        <v/>
      </c>
      <c r="Q60" s="96">
        <f>'6桁'!Q60</f>
        <v>0</v>
      </c>
      <c r="R60" s="95" t="str">
        <f>IF(ISBLANK('6桁'!R60)=TRUE,"",VLOOKUP('6桁'!R60,A!$A:$G,7,FALSE))</f>
        <v/>
      </c>
      <c r="S60" s="96">
        <f>'6桁'!S60</f>
        <v>0</v>
      </c>
      <c r="T60" s="95" t="str">
        <f>IF(ISBLANK('6桁'!T60)=TRUE,"",VLOOKUP('6桁'!T60,A!$A:$G,7,FALSE))</f>
        <v/>
      </c>
      <c r="U60" s="96">
        <f>'6桁'!U60</f>
        <v>0</v>
      </c>
      <c r="V60" s="74"/>
      <c r="W60" s="251"/>
      <c r="X60" s="265"/>
      <c r="Y60" s="251"/>
    </row>
    <row r="61" spans="2:25" ht="30" customHeight="1">
      <c r="B61" s="503"/>
      <c r="C61" s="362" t="s">
        <v>301</v>
      </c>
      <c r="D61" s="254">
        <v>94</v>
      </c>
      <c r="E61" s="342">
        <v>98</v>
      </c>
      <c r="F61" s="95">
        <f>IF(ISBLANK('6桁'!F61)=TRUE,"",VLOOKUP('6桁'!F61,A!$A:$G,7,FALSE))</f>
        <v>70200</v>
      </c>
      <c r="G61" s="96" t="str">
        <f>'6桁'!G61</f>
        <v>Y★</v>
      </c>
      <c r="H61" s="95" t="str">
        <f>IF(ISBLANK('6桁'!H61)=TRUE,"",VLOOKUP('6桁'!H61,A!$A:$G,7,FALSE))</f>
        <v/>
      </c>
      <c r="I61" s="126">
        <f>'6桁'!I61</f>
        <v>0</v>
      </c>
      <c r="J61" s="95">
        <f>IF(ISBLANK('6桁'!J61)=TRUE,"",VLOOKUP('6桁'!J61,A!$A:$G,7,FALSE))</f>
        <v>65300</v>
      </c>
      <c r="K61" s="96" t="str">
        <f>'6桁'!K61</f>
        <v>W</v>
      </c>
      <c r="L61" s="95" t="str">
        <f>IF(ISBLANK('6桁'!L61)=TRUE,"",VLOOKUP('6桁'!L61,A!$A:$G,7,FALSE))</f>
        <v/>
      </c>
      <c r="M61" s="126">
        <f>'6桁'!M61</f>
        <v>0</v>
      </c>
      <c r="N61" s="95" t="str">
        <f>IF(ISBLANK('6桁'!N61)=TRUE,"",VLOOKUP('6桁'!N61,A!$A:$G,7,FALSE))</f>
        <v/>
      </c>
      <c r="O61" s="96">
        <f>'6桁'!O61</f>
        <v>0</v>
      </c>
      <c r="P61" s="95" t="str">
        <f>IF(ISBLANK('6桁'!P61)=TRUE,"",VLOOKUP('6桁'!P61,A!$A:$G,7,FALSE))</f>
        <v/>
      </c>
      <c r="Q61" s="96">
        <f>'6桁'!Q61</f>
        <v>0</v>
      </c>
      <c r="R61" s="95" t="str">
        <f>IF(ISBLANK('6桁'!R61)=TRUE,"",VLOOKUP('6桁'!R61,A!$A:$G,7,FALSE))</f>
        <v/>
      </c>
      <c r="S61" s="96">
        <f>'6桁'!S61</f>
        <v>0</v>
      </c>
      <c r="T61" s="95" t="str">
        <f>IF(ISBLANK('6桁'!T61)=TRUE,"",VLOOKUP('6桁'!T61,A!$A:$G,7,FALSE))</f>
        <v/>
      </c>
      <c r="U61" s="96">
        <f>'6桁'!U61</f>
        <v>0</v>
      </c>
      <c r="V61" s="74"/>
      <c r="W61" s="251"/>
      <c r="X61" s="265"/>
      <c r="Y61" s="251"/>
    </row>
    <row r="62" spans="2:25" ht="30" customHeight="1">
      <c r="B62" s="503"/>
      <c r="C62" s="362" t="s">
        <v>217</v>
      </c>
      <c r="D62" s="254">
        <v>96</v>
      </c>
      <c r="E62" s="342">
        <v>100</v>
      </c>
      <c r="F62" s="95">
        <f>IF(ISBLANK('6桁'!F62)=TRUE,"",VLOOKUP('6桁'!F62,A!$A:$G,7,FALSE))</f>
        <v>70200</v>
      </c>
      <c r="G62" s="20" t="str">
        <f>'6桁'!G62</f>
        <v>Y★</v>
      </c>
      <c r="H62" s="95">
        <f>IF(ISBLANK('6桁'!H62)=TRUE,"",VLOOKUP('6桁'!H62,A!$A:$G,7,FALSE))</f>
        <v>69600</v>
      </c>
      <c r="I62" s="96" t="str">
        <f>'6桁'!I62</f>
        <v>Y★</v>
      </c>
      <c r="J62" s="95">
        <f>IF(ISBLANK('6桁'!J62)=TRUE,"",VLOOKUP('6桁'!J62,A!$A:$G,7,FALSE))</f>
        <v>67400</v>
      </c>
      <c r="K62" s="101" t="str">
        <f>'6桁'!K62</f>
        <v>W★</v>
      </c>
      <c r="L62" s="95" t="str">
        <f>IF(ISBLANK('6桁'!L62)=TRUE,"",VLOOKUP('6桁'!L62,A!$A:$G,7,FALSE))</f>
        <v/>
      </c>
      <c r="M62" s="101">
        <f>'6桁'!M62</f>
        <v>0</v>
      </c>
      <c r="N62" s="95" t="str">
        <f>IF(ISBLANK('6桁'!N62)=TRUE,"",VLOOKUP('6桁'!N62,A!$A:$G,7,FALSE))</f>
        <v/>
      </c>
      <c r="O62" s="126">
        <f>'6桁'!O62</f>
        <v>0</v>
      </c>
      <c r="P62" s="95" t="str">
        <f>IF(ISBLANK('6桁'!P62)=TRUE,"",VLOOKUP('6桁'!P62,A!$A:$G,7,FALSE))</f>
        <v/>
      </c>
      <c r="Q62" s="96">
        <f>'6桁'!Q62</f>
        <v>0</v>
      </c>
      <c r="R62" s="95">
        <f>IF(ISBLANK('6桁'!R62)=TRUE,"",VLOOKUP('6桁'!R62,A!$A:$G,7,FALSE))</f>
        <v>78900</v>
      </c>
      <c r="S62" s="96" t="str">
        <f>'6桁'!S62</f>
        <v>W</v>
      </c>
      <c r="T62" s="95" t="str">
        <f>IF(ISBLANK('6桁'!T62)=TRUE,"",VLOOKUP('6桁'!T62,A!$A:$G,7,FALSE))</f>
        <v/>
      </c>
      <c r="U62" s="96">
        <f>'6桁'!U62</f>
        <v>0</v>
      </c>
      <c r="V62" s="74"/>
      <c r="W62" s="251"/>
      <c r="X62" s="265"/>
      <c r="Y62" s="251"/>
    </row>
    <row r="63" spans="2:25" ht="30" customHeight="1">
      <c r="B63" s="503"/>
      <c r="C63" s="362" t="s">
        <v>477</v>
      </c>
      <c r="D63" s="254"/>
      <c r="E63" s="342">
        <v>103</v>
      </c>
      <c r="F63" s="95">
        <f>IF(ISBLANK('6桁'!F63)=TRUE,"",VLOOKUP('6桁'!F63,A!$A:$G,7,FALSE))</f>
        <v>78600</v>
      </c>
      <c r="G63" s="126" t="str">
        <f>'6桁'!G63</f>
        <v>Y★</v>
      </c>
      <c r="H63" s="95" t="str">
        <f>IF(ISBLANK('6桁'!H63)=TRUE,"",VLOOKUP('6桁'!H63,A!$A:$G,7,FALSE))</f>
        <v/>
      </c>
      <c r="I63" s="96">
        <f>'6桁'!I63</f>
        <v>0</v>
      </c>
      <c r="J63" s="95" t="str">
        <f>IF(ISBLANK('6桁'!J63)=TRUE,"",VLOOKUP('6桁'!J63,A!$A:$G,7,FALSE))</f>
        <v/>
      </c>
      <c r="K63" s="126">
        <f>'6桁'!K63</f>
        <v>0</v>
      </c>
      <c r="L63" s="95" t="str">
        <f>IF(ISBLANK('6桁'!L63)=TRUE,"",VLOOKUP('6桁'!L63,A!$A:$G,7,FALSE))</f>
        <v/>
      </c>
      <c r="M63" s="126">
        <f>'6桁'!M63</f>
        <v>0</v>
      </c>
      <c r="N63" s="95" t="str">
        <f>IF(ISBLANK('6桁'!N63)=TRUE,"",VLOOKUP('6桁'!N63,A!$A:$G,7,FALSE))</f>
        <v/>
      </c>
      <c r="O63" s="126">
        <f>'6桁'!O63</f>
        <v>0</v>
      </c>
      <c r="P63" s="95" t="str">
        <f>IF(ISBLANK('6桁'!P63)=TRUE,"",VLOOKUP('6桁'!P63,A!$A:$G,7,FALSE))</f>
        <v/>
      </c>
      <c r="Q63" s="96">
        <f>'6桁'!Q63</f>
        <v>0</v>
      </c>
      <c r="R63" s="95" t="str">
        <f>IF(ISBLANK('6桁'!R63)=TRUE,"",VLOOKUP('6桁'!R63,A!$A:$G,7,FALSE))</f>
        <v/>
      </c>
      <c r="S63" s="96">
        <f>'6桁'!S63</f>
        <v>0</v>
      </c>
      <c r="T63" s="95" t="str">
        <f>IF(ISBLANK('6桁'!T63)=TRUE,"",VLOOKUP('6桁'!T63,A!$A:$G,7,FALSE))</f>
        <v/>
      </c>
      <c r="U63" s="96">
        <f>'6桁'!U63</f>
        <v>0</v>
      </c>
      <c r="V63" s="74"/>
      <c r="W63" s="251"/>
      <c r="X63" s="265"/>
      <c r="Y63" s="251"/>
    </row>
    <row r="64" spans="2:25" ht="30" customHeight="1">
      <c r="B64" s="503"/>
      <c r="C64" s="362" t="s">
        <v>478</v>
      </c>
      <c r="D64" s="254"/>
      <c r="E64" s="342">
        <v>104</v>
      </c>
      <c r="F64" s="95">
        <f>IF(ISBLANK('6桁'!F64)=TRUE,"",VLOOKUP('6桁'!F64,A!$A:$G,7,FALSE))</f>
        <v>78100</v>
      </c>
      <c r="G64" s="126" t="str">
        <f>'6桁'!G64</f>
        <v>Y★</v>
      </c>
      <c r="H64" s="95" t="str">
        <f>IF(ISBLANK('6桁'!H64)=TRUE,"",VLOOKUP('6桁'!H64,A!$A:$G,7,FALSE))</f>
        <v/>
      </c>
      <c r="I64" s="126">
        <f>'6桁'!I64</f>
        <v>0</v>
      </c>
      <c r="J64" s="95" t="str">
        <f>IF(ISBLANK('6桁'!J64)=TRUE,"",VLOOKUP('6桁'!J64,A!$A:$G,7,FALSE))</f>
        <v/>
      </c>
      <c r="K64" s="101">
        <f>'6桁'!K64</f>
        <v>0</v>
      </c>
      <c r="L64" s="95" t="str">
        <f>IF(ISBLANK('6桁'!L64)=TRUE,"",VLOOKUP('6桁'!L64,A!$A:$G,7,FALSE))</f>
        <v/>
      </c>
      <c r="M64" s="126">
        <f>'6桁'!M64</f>
        <v>0</v>
      </c>
      <c r="N64" s="95" t="str">
        <f>IF(ISBLANK('6桁'!N64)=TRUE,"",VLOOKUP('6桁'!N64,A!$A:$G,7,FALSE))</f>
        <v/>
      </c>
      <c r="O64" s="126">
        <f>'6桁'!O64</f>
        <v>0</v>
      </c>
      <c r="P64" s="95" t="str">
        <f>IF(ISBLANK('6桁'!P64)=TRUE,"",VLOOKUP('6桁'!P64,A!$A:$G,7,FALSE))</f>
        <v/>
      </c>
      <c r="Q64" s="96">
        <f>'6桁'!Q64</f>
        <v>0</v>
      </c>
      <c r="R64" s="95" t="str">
        <f>IF(ISBLANK('6桁'!R64)=TRUE,"",VLOOKUP('6桁'!R64,A!$A:$G,7,FALSE))</f>
        <v/>
      </c>
      <c r="S64" s="96">
        <f>'6桁'!S64</f>
        <v>0</v>
      </c>
      <c r="T64" s="95" t="str">
        <f>IF(ISBLANK('6桁'!T64)=TRUE,"",VLOOKUP('6桁'!T64,A!$A:$G,7,FALSE))</f>
        <v/>
      </c>
      <c r="U64" s="96">
        <f>'6桁'!U64</f>
        <v>0</v>
      </c>
      <c r="V64" s="74"/>
      <c r="W64" s="251"/>
      <c r="X64" s="265"/>
      <c r="Y64" s="251"/>
    </row>
    <row r="65" spans="2:25" ht="30" customHeight="1">
      <c r="B65" s="503"/>
      <c r="C65" s="362" t="s">
        <v>218</v>
      </c>
      <c r="D65" s="254">
        <v>89</v>
      </c>
      <c r="E65" s="342">
        <v>93</v>
      </c>
      <c r="F65" s="95">
        <f>IF(ISBLANK('6桁'!F65)=TRUE,"",VLOOKUP('6桁'!F65,A!$A:$G,7,FALSE))</f>
        <v>59700</v>
      </c>
      <c r="G65" s="126" t="str">
        <f>'6桁'!G65</f>
        <v>Y★</v>
      </c>
      <c r="H65" s="95">
        <f>IF(ISBLANK('6桁'!H65)=TRUE,"",VLOOKUP('6桁'!H65,A!$A:$G,7,FALSE))</f>
        <v>57200</v>
      </c>
      <c r="I65" s="126" t="str">
        <f>'6桁'!I65</f>
        <v>Y★</v>
      </c>
      <c r="J65" s="95">
        <f>IF(ISBLANK('6桁'!J65)=TRUE,"",VLOOKUP('6桁'!J65,A!$A:$G,7,FALSE))</f>
        <v>54600</v>
      </c>
      <c r="K65" s="126" t="str">
        <f>'6桁'!K65</f>
        <v>W★</v>
      </c>
      <c r="L65" s="95">
        <f>IF(ISBLANK('6桁'!L65)=TRUE,"",VLOOKUP('6桁'!L65,A!$A:$G,7,FALSE))</f>
        <v>54400</v>
      </c>
      <c r="M65" s="126" t="str">
        <f>'6桁'!M65</f>
        <v>W</v>
      </c>
      <c r="N65" s="95" t="str">
        <f>IF(ISBLANK('6桁'!N65)=TRUE,"",VLOOKUP('6桁'!N65,A!$A:$G,7,FALSE))</f>
        <v/>
      </c>
      <c r="O65" s="126">
        <f>'6桁'!O65</f>
        <v>0</v>
      </c>
      <c r="P65" s="95" t="str">
        <f>IF(ISBLANK('6桁'!P65)=TRUE,"",VLOOKUP('6桁'!P65,A!$A:$G,7,FALSE))</f>
        <v/>
      </c>
      <c r="Q65" s="96">
        <f>'6桁'!Q65</f>
        <v>0</v>
      </c>
      <c r="R65" s="95" t="str">
        <f>IF(ISBLANK('6桁'!R65)=TRUE,"",VLOOKUP('6桁'!R65,A!$A:$G,7,FALSE))</f>
        <v/>
      </c>
      <c r="S65" s="96">
        <f>'6桁'!S65</f>
        <v>0</v>
      </c>
      <c r="T65" s="95" t="str">
        <f>IF(ISBLANK('6桁'!T65)=TRUE,"",VLOOKUP('6桁'!T65,A!$A:$G,7,FALSE))</f>
        <v/>
      </c>
      <c r="U65" s="96">
        <f>'6桁'!U65</f>
        <v>0</v>
      </c>
      <c r="V65" s="74"/>
      <c r="W65" s="251"/>
      <c r="X65" s="265"/>
      <c r="Y65" s="251"/>
    </row>
    <row r="66" spans="2:25" ht="30" customHeight="1">
      <c r="B66" s="503"/>
      <c r="C66" s="362" t="s">
        <v>302</v>
      </c>
      <c r="D66" s="254">
        <v>92</v>
      </c>
      <c r="E66" s="342">
        <v>96</v>
      </c>
      <c r="F66" s="95">
        <f>IF(ISBLANK('6桁'!F66)=TRUE,"",VLOOKUP('6桁'!F66,A!$A:$G,7,FALSE))</f>
        <v>58100</v>
      </c>
      <c r="G66" s="126" t="str">
        <f>'6桁'!G66</f>
        <v>Y★</v>
      </c>
      <c r="H66" s="95">
        <f>IF(ISBLANK('6桁'!H66)=TRUE,"",VLOOKUP('6桁'!H66,A!$A:$G,7,FALSE))</f>
        <v>60500</v>
      </c>
      <c r="I66" s="126" t="str">
        <f>'6桁'!I66</f>
        <v>Y★</v>
      </c>
      <c r="J66" s="95">
        <f>IF(ISBLANK('6桁'!J66)=TRUE,"",VLOOKUP('6桁'!J66,A!$A:$G,7,FALSE))</f>
        <v>56000</v>
      </c>
      <c r="K66" s="126" t="str">
        <f>'6桁'!K66</f>
        <v>W</v>
      </c>
      <c r="L66" s="95">
        <f>IF(ISBLANK('6桁'!L66)=TRUE,"",VLOOKUP('6桁'!L66,A!$A:$G,7,FALSE))</f>
        <v>55200</v>
      </c>
      <c r="M66" s="126" t="str">
        <f>'6桁'!M66</f>
        <v>W★</v>
      </c>
      <c r="N66" s="95" t="str">
        <f>IF(ISBLANK('6桁'!N66)=TRUE,"",VLOOKUP('6桁'!N66,A!$A:$G,7,FALSE))</f>
        <v/>
      </c>
      <c r="O66" s="126">
        <f>'6桁'!O66</f>
        <v>0</v>
      </c>
      <c r="P66" s="95" t="str">
        <f>IF(ISBLANK('6桁'!P66)=TRUE,"",VLOOKUP('6桁'!P66,A!$A:$G,7,FALSE))</f>
        <v/>
      </c>
      <c r="Q66" s="96">
        <f>'6桁'!Q66</f>
        <v>0</v>
      </c>
      <c r="R66" s="95" t="str">
        <f>IF(ISBLANK('6桁'!R66)=TRUE,"",VLOOKUP('6桁'!R66,A!$A:$G,7,FALSE))</f>
        <v/>
      </c>
      <c r="S66" s="96">
        <f>'6桁'!S66</f>
        <v>0</v>
      </c>
      <c r="T66" s="95" t="str">
        <f>IF(ISBLANK('6桁'!T66)=TRUE,"",VLOOKUP('6桁'!T66,A!$A:$G,7,FALSE))</f>
        <v/>
      </c>
      <c r="U66" s="96">
        <f>'6桁'!U66</f>
        <v>0</v>
      </c>
      <c r="V66" s="74"/>
      <c r="W66" s="251"/>
      <c r="X66" s="265"/>
      <c r="Y66" s="251"/>
    </row>
    <row r="67" spans="2:25" ht="30" customHeight="1">
      <c r="B67" s="503"/>
      <c r="C67" s="362" t="s">
        <v>203</v>
      </c>
      <c r="D67" s="254">
        <v>94</v>
      </c>
      <c r="E67" s="342">
        <v>98</v>
      </c>
      <c r="F67" s="95">
        <f>IF(ISBLANK('6桁'!F67)=TRUE,"",VLOOKUP('6桁'!F67,A!$A:$G,7,FALSE))</f>
        <v>62700</v>
      </c>
      <c r="G67" s="126" t="str">
        <f>'6桁'!G67</f>
        <v>Y★</v>
      </c>
      <c r="H67" s="95">
        <f>IF(ISBLANK('6桁'!H67)=TRUE,"",VLOOKUP('6桁'!H67,A!$A:$G,7,FALSE))</f>
        <v>60800</v>
      </c>
      <c r="I67" s="126" t="str">
        <f>'6桁'!I67</f>
        <v>Y★</v>
      </c>
      <c r="J67" s="95">
        <f>IF(ISBLANK('6桁'!J67)=TRUE,"",VLOOKUP('6桁'!J67,A!$A:$G,7,FALSE))</f>
        <v>57300</v>
      </c>
      <c r="K67" s="126" t="str">
        <f>'6桁'!K67</f>
        <v>W★</v>
      </c>
      <c r="L67" s="95">
        <f>IF(ISBLANK('6桁'!L67)=TRUE,"",VLOOKUP('6桁'!L67,A!$A:$G,7,FALSE))</f>
        <v>57400</v>
      </c>
      <c r="M67" s="126" t="str">
        <f>'6桁'!M67</f>
        <v>W★</v>
      </c>
      <c r="N67" s="95">
        <f>IF(ISBLANK('6桁'!N67)=TRUE,"",VLOOKUP('6桁'!N67,A!$A:$G,7,FALSE))</f>
        <v>56200</v>
      </c>
      <c r="O67" s="126" t="str">
        <f>'6桁'!O67</f>
        <v>W★</v>
      </c>
      <c r="P67" s="95" t="str">
        <f>IF(ISBLANK('6桁'!P67)=TRUE,"",VLOOKUP('6桁'!P67,A!$A:$G,7,FALSE))</f>
        <v/>
      </c>
      <c r="Q67" s="96">
        <f>'6桁'!Q67</f>
        <v>0</v>
      </c>
      <c r="R67" s="95">
        <f>IF(ISBLANK('6桁'!R67)=TRUE,"",VLOOKUP('6桁'!R67,A!$A:$G,7,FALSE))</f>
        <v>68500</v>
      </c>
      <c r="S67" s="96" t="str">
        <f>'6桁'!S67</f>
        <v>W</v>
      </c>
      <c r="T67" s="95" t="str">
        <f>IF(ISBLANK('6桁'!T67)=TRUE,"",VLOOKUP('6桁'!T67,A!$A:$G,7,FALSE))</f>
        <v/>
      </c>
      <c r="U67" s="96">
        <f>'6桁'!U67</f>
        <v>0</v>
      </c>
      <c r="V67" s="74"/>
      <c r="W67" s="251"/>
      <c r="X67" s="265"/>
      <c r="Y67" s="251"/>
    </row>
    <row r="68" spans="2:25" ht="30" customHeight="1">
      <c r="B68" s="503"/>
      <c r="C68" s="362" t="s">
        <v>303</v>
      </c>
      <c r="D68" s="254">
        <v>96</v>
      </c>
      <c r="E68" s="342">
        <v>100</v>
      </c>
      <c r="F68" s="95">
        <f>IF(ISBLANK('6桁'!F68)=TRUE,"",VLOOKUP('6桁'!F68,A!$A:$G,7,FALSE))</f>
        <v>64100</v>
      </c>
      <c r="G68" s="126" t="str">
        <f>'6桁'!G68</f>
        <v>Y★</v>
      </c>
      <c r="H68" s="95">
        <f>IF(ISBLANK('6桁'!H68)=TRUE,"",VLOOKUP('6桁'!H68,A!$A:$G,7,FALSE))</f>
        <v>62200</v>
      </c>
      <c r="I68" s="126" t="str">
        <f>'6桁'!I68</f>
        <v>Y★</v>
      </c>
      <c r="J68" s="95">
        <f>IF(ISBLANK('6桁'!J68)=TRUE,"",VLOOKUP('6桁'!J68,A!$A:$G,7,FALSE))</f>
        <v>58200</v>
      </c>
      <c r="K68" s="126" t="str">
        <f>'6桁'!K68</f>
        <v>W★</v>
      </c>
      <c r="L68" s="95" t="str">
        <f>IF(ISBLANK('6桁'!L68)=TRUE,"",VLOOKUP('6桁'!L68,A!$A:$G,7,FALSE))</f>
        <v/>
      </c>
      <c r="M68" s="126">
        <f>'6桁'!M68</f>
        <v>0</v>
      </c>
      <c r="N68" s="95" t="str">
        <f>IF(ISBLANK('6桁'!N68)=TRUE,"",VLOOKUP('6桁'!N68,A!$A:$G,7,FALSE))</f>
        <v/>
      </c>
      <c r="O68" s="126">
        <f>'6桁'!O68</f>
        <v>0</v>
      </c>
      <c r="P68" s="95" t="str">
        <f>IF(ISBLANK('6桁'!P68)=TRUE,"",VLOOKUP('6桁'!P68,A!$A:$G,7,FALSE))</f>
        <v/>
      </c>
      <c r="Q68" s="96">
        <f>'6桁'!Q68</f>
        <v>0</v>
      </c>
      <c r="R68" s="95" t="str">
        <f>IF(ISBLANK('6桁'!R68)=TRUE,"",VLOOKUP('6桁'!R68,A!$A:$G,7,FALSE))</f>
        <v/>
      </c>
      <c r="S68" s="96">
        <f>'6桁'!S68</f>
        <v>0</v>
      </c>
      <c r="T68" s="95" t="str">
        <f>IF(ISBLANK('6桁'!T68)=TRUE,"",VLOOKUP('6桁'!T68,A!$A:$G,7,FALSE))</f>
        <v/>
      </c>
      <c r="U68" s="96">
        <f>'6桁'!U68</f>
        <v>0</v>
      </c>
      <c r="V68" s="74"/>
      <c r="W68" s="251"/>
      <c r="X68" s="265"/>
      <c r="Y68" s="251"/>
    </row>
    <row r="69" spans="2:25" ht="30" customHeight="1">
      <c r="B69" s="503"/>
      <c r="C69" s="362" t="s">
        <v>480</v>
      </c>
      <c r="D69" s="254"/>
      <c r="E69" s="342">
        <v>102</v>
      </c>
      <c r="F69" s="95">
        <f>IF(ISBLANK('6桁'!F69)=TRUE,"",VLOOKUP('6桁'!F69,A!$A:$G,7,FALSE))</f>
        <v>63700</v>
      </c>
      <c r="G69" s="126" t="str">
        <f>'6桁'!G69</f>
        <v>Y★</v>
      </c>
      <c r="H69" s="95" t="str">
        <f>IF(ISBLANK('6桁'!H69)=TRUE,"",VLOOKUP('6桁'!H69,A!$A:$G,7,FALSE))</f>
        <v/>
      </c>
      <c r="I69" s="126">
        <f>'6桁'!I69</f>
        <v>0</v>
      </c>
      <c r="J69" s="95" t="str">
        <f>IF(ISBLANK('6桁'!J69)=TRUE,"",VLOOKUP('6桁'!J69,A!$A:$G,7,FALSE))</f>
        <v/>
      </c>
      <c r="K69" s="126">
        <f>'6桁'!K69</f>
        <v>0</v>
      </c>
      <c r="L69" s="95" t="str">
        <f>IF(ISBLANK('6桁'!L69)=TRUE,"",VLOOKUP('6桁'!L69,A!$A:$G,7,FALSE))</f>
        <v/>
      </c>
      <c r="M69" s="126">
        <f>'6桁'!M69</f>
        <v>0</v>
      </c>
      <c r="N69" s="95" t="str">
        <f>IF(ISBLANK('6桁'!N69)=TRUE,"",VLOOKUP('6桁'!N69,A!$A:$G,7,FALSE))</f>
        <v/>
      </c>
      <c r="O69" s="126">
        <f>'6桁'!O69</f>
        <v>0</v>
      </c>
      <c r="P69" s="95" t="str">
        <f>IF(ISBLANK('6桁'!P69)=TRUE,"",VLOOKUP('6桁'!P69,A!$A:$G,7,FALSE))</f>
        <v/>
      </c>
      <c r="Q69" s="96">
        <f>'6桁'!Q69</f>
        <v>0</v>
      </c>
      <c r="R69" s="95" t="str">
        <f>IF(ISBLANK('6桁'!R69)=TRUE,"",VLOOKUP('6桁'!R69,A!$A:$G,7,FALSE))</f>
        <v/>
      </c>
      <c r="S69" s="96">
        <f>'6桁'!S69</f>
        <v>0</v>
      </c>
      <c r="T69" s="95" t="str">
        <f>IF(ISBLANK('6桁'!T69)=TRUE,"",VLOOKUP('6桁'!T69,A!$A:$G,7,FALSE))</f>
        <v/>
      </c>
      <c r="U69" s="96">
        <f>'6桁'!U69</f>
        <v>0</v>
      </c>
      <c r="V69" s="74"/>
      <c r="W69" s="251"/>
      <c r="X69" s="265"/>
      <c r="Y69" s="251"/>
    </row>
    <row r="70" spans="2:25" ht="30" customHeight="1">
      <c r="B70" s="503"/>
      <c r="C70" s="362" t="s">
        <v>304</v>
      </c>
      <c r="D70" s="254">
        <v>101</v>
      </c>
      <c r="E70" s="342">
        <v>105</v>
      </c>
      <c r="F70" s="95">
        <f>IF(ISBLANK('6桁'!F70)=TRUE,"",VLOOKUP('6桁'!F70,A!$A:$G,7,FALSE))</f>
        <v>67400</v>
      </c>
      <c r="G70" s="126" t="str">
        <f>'6桁'!G70</f>
        <v>Y★</v>
      </c>
      <c r="H70" s="95">
        <f>IF(ISBLANK('6桁'!H70)=TRUE,"",VLOOKUP('6桁'!H70,A!$A:$G,7,FALSE))</f>
        <v>66800</v>
      </c>
      <c r="I70" s="126" t="str">
        <f>'6桁'!I70</f>
        <v>Y★</v>
      </c>
      <c r="J70" s="95">
        <f>IF(ISBLANK('6桁'!J70)=TRUE,"",VLOOKUP('6桁'!J70,A!$A:$G,7,FALSE))</f>
        <v>64300</v>
      </c>
      <c r="K70" s="126" t="str">
        <f>'6桁'!K70</f>
        <v>W★</v>
      </c>
      <c r="L70" s="95" t="str">
        <f>IF(ISBLANK('6桁'!L70)=TRUE,"",VLOOKUP('6桁'!L70,A!$A:$G,7,FALSE))</f>
        <v/>
      </c>
      <c r="M70" s="126">
        <f>'6桁'!M70</f>
        <v>0</v>
      </c>
      <c r="N70" s="95" t="str">
        <f>IF(ISBLANK('6桁'!N70)=TRUE,"",VLOOKUP('6桁'!N70,A!$A:$G,7,FALSE))</f>
        <v/>
      </c>
      <c r="O70" s="126">
        <f>'6桁'!O70</f>
        <v>0</v>
      </c>
      <c r="P70" s="95" t="str">
        <f>IF(ISBLANK('6桁'!P70)=TRUE,"",VLOOKUP('6桁'!P70,A!$A:$G,7,FALSE))</f>
        <v/>
      </c>
      <c r="Q70" s="126">
        <f>'6桁'!Q70</f>
        <v>0</v>
      </c>
      <c r="R70" s="95" t="str">
        <f>IF(ISBLANK('6桁'!R70)=TRUE,"",VLOOKUP('6桁'!R70,A!$A:$G,7,FALSE))</f>
        <v/>
      </c>
      <c r="S70" s="126">
        <f>'6桁'!S70</f>
        <v>0</v>
      </c>
      <c r="T70" s="95" t="str">
        <f>IF(ISBLANK('6桁'!T70)=TRUE,"",VLOOKUP('6桁'!T70,A!$A:$G,7,FALSE))</f>
        <v/>
      </c>
      <c r="U70" s="96">
        <f>'6桁'!U70</f>
        <v>0</v>
      </c>
      <c r="V70" s="74"/>
      <c r="W70" s="251"/>
      <c r="X70" s="265"/>
      <c r="Y70" s="251"/>
    </row>
    <row r="71" spans="2:25" ht="30" customHeight="1">
      <c r="B71" s="503"/>
      <c r="C71" s="362" t="s">
        <v>206</v>
      </c>
      <c r="D71" s="254">
        <v>92</v>
      </c>
      <c r="E71" s="342">
        <v>96</v>
      </c>
      <c r="F71" s="95">
        <f>IF(ISBLANK('6桁'!F71)=TRUE,"",VLOOKUP('6桁'!F71,A!$A:$G,7,FALSE))</f>
        <v>51300</v>
      </c>
      <c r="G71" s="126" t="str">
        <f>'6桁'!G71</f>
        <v>Y★</v>
      </c>
      <c r="H71" s="95">
        <f>IF(ISBLANK('6桁'!H71)=TRUE,"",VLOOKUP('6桁'!H71,A!$A:$G,7,FALSE))</f>
        <v>47300</v>
      </c>
      <c r="I71" s="126" t="str">
        <f>'6桁'!I71</f>
        <v>W</v>
      </c>
      <c r="J71" s="95">
        <f>IF(ISBLANK('6桁'!J71)=TRUE,"",VLOOKUP('6桁'!J71,A!$A:$G,7,FALSE))</f>
        <v>46900</v>
      </c>
      <c r="K71" s="126" t="str">
        <f>'6桁'!K71</f>
        <v>W★</v>
      </c>
      <c r="L71" s="95">
        <f>IF(ISBLANK('6桁'!L71)=TRUE,"",VLOOKUP('6桁'!L71,A!$A:$G,7,FALSE))</f>
        <v>46200</v>
      </c>
      <c r="M71" s="126" t="str">
        <f>'6桁'!M71</f>
        <v>W★</v>
      </c>
      <c r="N71" s="95">
        <f>IF(ISBLANK('6桁'!N71)=TRUE,"",VLOOKUP('6桁'!N71,A!$A:$G,7,FALSE))</f>
        <v>42000</v>
      </c>
      <c r="O71" s="126" t="str">
        <f>'6桁'!O71</f>
        <v>W★</v>
      </c>
      <c r="P71" s="95" t="str">
        <f>IF(ISBLANK('6桁'!P71)=TRUE,"",VLOOKUP('6桁'!P71,A!$A:$G,7,FALSE))</f>
        <v/>
      </c>
      <c r="Q71" s="126">
        <f>'6桁'!Q71</f>
        <v>0</v>
      </c>
      <c r="R71" s="95" t="str">
        <f>IF(ISBLANK('6桁'!R71)=TRUE,"",VLOOKUP('6桁'!R71,A!$A:$G,7,FALSE))</f>
        <v/>
      </c>
      <c r="S71" s="126">
        <f>'6桁'!S71</f>
        <v>0</v>
      </c>
      <c r="T71" s="95" t="str">
        <f>IF(ISBLANK('6桁'!T71)=TRUE,"",VLOOKUP('6桁'!T71,A!$A:$G,7,FALSE))</f>
        <v/>
      </c>
      <c r="U71" s="96">
        <f>'6桁'!U71</f>
        <v>0</v>
      </c>
      <c r="V71" s="74"/>
      <c r="W71" s="251"/>
      <c r="X71" s="265"/>
      <c r="Y71" s="251"/>
    </row>
    <row r="72" spans="2:25" ht="30" customHeight="1">
      <c r="B72" s="503"/>
      <c r="C72" s="362" t="s">
        <v>484</v>
      </c>
      <c r="D72" s="254"/>
      <c r="E72" s="342">
        <v>99</v>
      </c>
      <c r="F72" s="95" t="str">
        <f>IF(ISBLANK('6桁'!F72)=TRUE,"",VLOOKUP('6桁'!F72,A!$A:$G,7,FALSE))</f>
        <v/>
      </c>
      <c r="G72" s="126">
        <f>'6桁'!G72</f>
        <v>0</v>
      </c>
      <c r="H72" s="95" t="str">
        <f>IF(ISBLANK('6桁'!H72)=TRUE,"",VLOOKUP('6桁'!H72,A!$A:$G,7,FALSE))</f>
        <v/>
      </c>
      <c r="I72" s="126">
        <f>'6桁'!I72</f>
        <v>0</v>
      </c>
      <c r="J72" s="95">
        <f>IF(ISBLANK('6桁'!J72)=TRUE,"",VLOOKUP('6桁'!J72,A!$A:$G,7,FALSE))</f>
        <v>53100</v>
      </c>
      <c r="K72" s="126" t="str">
        <f>'6桁'!K72</f>
        <v>V★</v>
      </c>
      <c r="L72" s="95" t="str">
        <f>IF(ISBLANK('6桁'!L72)=TRUE,"",VLOOKUP('6桁'!L72,A!$A:$G,7,FALSE))</f>
        <v/>
      </c>
      <c r="M72" s="126">
        <f>'6桁'!M72</f>
        <v>0</v>
      </c>
      <c r="N72" s="95" t="str">
        <f>IF(ISBLANK('6桁'!N72)=TRUE,"",VLOOKUP('6桁'!N72,A!$A:$G,7,FALSE))</f>
        <v/>
      </c>
      <c r="O72" s="126">
        <f>'6桁'!O72</f>
        <v>0</v>
      </c>
      <c r="P72" s="95" t="str">
        <f>IF(ISBLANK('6桁'!P72)=TRUE,"",VLOOKUP('6桁'!P72,A!$A:$G,7,FALSE))</f>
        <v/>
      </c>
      <c r="Q72" s="126">
        <f>'6桁'!Q72</f>
        <v>0</v>
      </c>
      <c r="R72" s="95" t="str">
        <f>IF(ISBLANK('6桁'!R72)=TRUE,"",VLOOKUP('6桁'!R72,A!$A:$G,7,FALSE))</f>
        <v/>
      </c>
      <c r="S72" s="126">
        <f>'6桁'!S72</f>
        <v>0</v>
      </c>
      <c r="T72" s="95" t="str">
        <f>IF(ISBLANK('6桁'!T72)=TRUE,"",VLOOKUP('6桁'!T72,A!$A:$G,7,FALSE))</f>
        <v/>
      </c>
      <c r="U72" s="96">
        <f>'6桁'!U72</f>
        <v>0</v>
      </c>
      <c r="V72" s="74"/>
      <c r="W72" s="251"/>
      <c r="X72" s="265"/>
      <c r="Y72" s="251"/>
    </row>
    <row r="73" spans="2:25" ht="30" customHeight="1">
      <c r="B73" s="503"/>
      <c r="C73" s="362" t="s">
        <v>219</v>
      </c>
      <c r="D73" s="254">
        <v>98</v>
      </c>
      <c r="E73" s="342">
        <v>102</v>
      </c>
      <c r="F73" s="95">
        <f>IF(ISBLANK('6桁'!F73)=TRUE,"",VLOOKUP('6桁'!F73,A!$A:$G,7,FALSE))</f>
        <v>56700</v>
      </c>
      <c r="G73" s="126" t="str">
        <f>'6桁'!G73</f>
        <v>Y★</v>
      </c>
      <c r="H73" s="95">
        <f>IF(ISBLANK('6桁'!H73)=TRUE,"",VLOOKUP('6桁'!H73,A!$A:$G,7,FALSE))</f>
        <v>55000</v>
      </c>
      <c r="I73" s="126" t="str">
        <f>'6桁'!I73</f>
        <v>Y★</v>
      </c>
      <c r="J73" s="95">
        <f>IF(ISBLANK('6桁'!J73)=TRUE,"",VLOOKUP('6桁'!J73,A!$A:$G,7,FALSE))</f>
        <v>53300</v>
      </c>
      <c r="K73" s="126" t="str">
        <f>'6桁'!K73</f>
        <v>W★</v>
      </c>
      <c r="L73" s="95">
        <f>IF(ISBLANK('6桁'!L73)=TRUE,"",VLOOKUP('6桁'!L73,A!$A:$G,7,FALSE))</f>
        <v>50300</v>
      </c>
      <c r="M73" s="126" t="str">
        <f>'6桁'!M73</f>
        <v>W</v>
      </c>
      <c r="N73" s="95">
        <f>IF(ISBLANK('6桁'!N73)=TRUE,"",VLOOKUP('6桁'!N73,A!$A:$G,7,FALSE))</f>
        <v>47000</v>
      </c>
      <c r="O73" s="126" t="str">
        <f>'6桁'!O73</f>
        <v>W</v>
      </c>
      <c r="P73" s="95" t="str">
        <f>IF(ISBLANK('6桁'!P73)=TRUE,"",VLOOKUP('6桁'!P73,A!$A:$G,7,FALSE))</f>
        <v/>
      </c>
      <c r="Q73" s="126">
        <f>'6桁'!Q73</f>
        <v>0</v>
      </c>
      <c r="R73" s="95" t="str">
        <f>IF(ISBLANK('6桁'!R73)=TRUE,"",VLOOKUP('6桁'!R73,A!$A:$G,7,FALSE))</f>
        <v/>
      </c>
      <c r="S73" s="126">
        <f>'6桁'!S73</f>
        <v>0</v>
      </c>
      <c r="T73" s="95" t="str">
        <f>IF(ISBLANK('6桁'!T73)=TRUE,"",VLOOKUP('6桁'!T73,A!$A:$G,7,FALSE))</f>
        <v/>
      </c>
      <c r="U73" s="96">
        <f>'6桁'!U73</f>
        <v>0</v>
      </c>
      <c r="V73" s="74"/>
      <c r="W73" s="251"/>
      <c r="X73" s="265"/>
      <c r="Y73" s="251"/>
    </row>
    <row r="74" spans="2:25" ht="30" customHeight="1">
      <c r="B74" s="503"/>
      <c r="C74" s="362" t="s">
        <v>435</v>
      </c>
      <c r="D74" s="254"/>
      <c r="E74" s="342">
        <v>104</v>
      </c>
      <c r="F74" s="95">
        <f>IF(ISBLANK('6桁'!F74)=TRUE,"",VLOOKUP('6桁'!F74,A!$A:$G,7,FALSE))</f>
        <v>58000</v>
      </c>
      <c r="G74" s="126" t="str">
        <f>'6桁'!G74</f>
        <v>Y★</v>
      </c>
      <c r="H74" s="95" t="str">
        <f>IF(ISBLANK('6桁'!H74)=TRUE,"",VLOOKUP('6桁'!H74,A!$A:$G,7,FALSE))</f>
        <v/>
      </c>
      <c r="I74" s="126">
        <f>'6桁'!I74</f>
        <v>0</v>
      </c>
      <c r="J74" s="95" t="str">
        <f>IF(ISBLANK('6桁'!J74)=TRUE,"",VLOOKUP('6桁'!J74,A!$A:$G,7,FALSE))</f>
        <v/>
      </c>
      <c r="K74" s="126">
        <f>'6桁'!K74</f>
        <v>0</v>
      </c>
      <c r="L74" s="95" t="str">
        <f>IF(ISBLANK('6桁'!L74)=TRUE,"",VLOOKUP('6桁'!L74,A!$A:$G,7,FALSE))</f>
        <v/>
      </c>
      <c r="M74" s="126">
        <f>'6桁'!M74</f>
        <v>0</v>
      </c>
      <c r="N74" s="95" t="str">
        <f>IF(ISBLANK('6桁'!N74)=TRUE,"",VLOOKUP('6桁'!N74,A!$A:$G,7,FALSE))</f>
        <v/>
      </c>
      <c r="O74" s="126">
        <f>'6桁'!O74</f>
        <v>0</v>
      </c>
      <c r="P74" s="95" t="str">
        <f>IF(ISBLANK('6桁'!P74)=TRUE,"",VLOOKUP('6桁'!P74,A!$A:$G,7,FALSE))</f>
        <v/>
      </c>
      <c r="Q74" s="126">
        <f>'6桁'!Q74</f>
        <v>0</v>
      </c>
      <c r="R74" s="95" t="str">
        <f>IF(ISBLANK('6桁'!R74)=TRUE,"",VLOOKUP('6桁'!R74,A!$A:$G,7,FALSE))</f>
        <v/>
      </c>
      <c r="S74" s="126">
        <f>'6桁'!S74</f>
        <v>0</v>
      </c>
      <c r="T74" s="95" t="str">
        <f>IF(ISBLANK('6桁'!T74)=TRUE,"",VLOOKUP('6桁'!T74,A!$A:$G,7,FALSE))</f>
        <v/>
      </c>
      <c r="U74" s="96">
        <f>'6桁'!U74</f>
        <v>0</v>
      </c>
      <c r="V74" s="74"/>
      <c r="W74" s="251"/>
      <c r="X74" s="265"/>
      <c r="Y74" s="251"/>
    </row>
    <row r="75" spans="2:25" ht="30" customHeight="1">
      <c r="B75" s="503"/>
      <c r="C75" s="362" t="s">
        <v>972</v>
      </c>
      <c r="D75" s="254">
        <v>88</v>
      </c>
      <c r="E75" s="342"/>
      <c r="F75" s="95" t="str">
        <f>IF(ISBLANK('6桁'!F75)=TRUE,"",VLOOKUP('6桁'!F75,A!$A:$G,7,FALSE))</f>
        <v/>
      </c>
      <c r="G75" s="126">
        <f>'6桁'!G75</f>
        <v>0</v>
      </c>
      <c r="H75" s="95" t="str">
        <f>IF(ISBLANK('6桁'!H75)=TRUE,"",VLOOKUP('6桁'!H75,A!$A:$G,7,FALSE))</f>
        <v/>
      </c>
      <c r="I75" s="126">
        <f>'6桁'!I75</f>
        <v>0</v>
      </c>
      <c r="J75" s="95">
        <f>IF(ISBLANK('6桁'!J75)=TRUE,"",VLOOKUP('6桁'!J75,A!$A:$G,7,FALSE))</f>
        <v>36000</v>
      </c>
      <c r="K75" s="126" t="str">
        <f>'6桁'!K75</f>
        <v>H</v>
      </c>
      <c r="L75" s="95" t="str">
        <f>IF(ISBLANK('6桁'!L75)=TRUE,"",VLOOKUP('6桁'!L75,A!$A:$G,7,FALSE))</f>
        <v/>
      </c>
      <c r="M75" s="126">
        <f>'6桁'!M75</f>
        <v>0</v>
      </c>
      <c r="N75" s="95" t="str">
        <f>IF(ISBLANK('6桁'!N75)=TRUE,"",VLOOKUP('6桁'!N75,A!$A:$G,7,FALSE))</f>
        <v/>
      </c>
      <c r="O75" s="126">
        <f>'6桁'!O75</f>
        <v>0</v>
      </c>
      <c r="P75" s="95">
        <f>IF(ISBLANK('6桁'!P75)=TRUE,"",VLOOKUP('6桁'!P75,A!$A:$G,7,FALSE))</f>
        <v>31400</v>
      </c>
      <c r="Q75" s="126" t="str">
        <f>'6桁'!Q75</f>
        <v>H</v>
      </c>
      <c r="R75" s="95" t="str">
        <f>IF(ISBLANK('6桁'!R75)=TRUE,"",VLOOKUP('6桁'!R75,A!$A:$G,7,FALSE))</f>
        <v/>
      </c>
      <c r="S75" s="126">
        <f>'6桁'!S75</f>
        <v>0</v>
      </c>
      <c r="T75" s="95" t="str">
        <f>IF(ISBLANK('6桁'!T75)=TRUE,"",VLOOKUP('6桁'!T75,A!$A:$G,7,FALSE))</f>
        <v/>
      </c>
      <c r="U75" s="96">
        <f>'6桁'!U75</f>
        <v>0</v>
      </c>
      <c r="V75" s="74"/>
      <c r="W75" s="251"/>
      <c r="X75" s="265"/>
      <c r="Y75" s="251"/>
    </row>
    <row r="76" spans="2:25" ht="30" customHeight="1">
      <c r="B76" s="503"/>
      <c r="C76" s="362" t="s">
        <v>486</v>
      </c>
      <c r="D76" s="254"/>
      <c r="E76" s="342">
        <v>103</v>
      </c>
      <c r="F76" s="95" t="str">
        <f>IF(ISBLANK('6桁'!F76)=TRUE,"",VLOOKUP('6桁'!F76,A!$A:$G,7,FALSE))</f>
        <v/>
      </c>
      <c r="G76" s="126">
        <f>'6桁'!G76</f>
        <v>0</v>
      </c>
      <c r="H76" s="95">
        <f>IF(ISBLANK('6桁'!H76)=TRUE,"",VLOOKUP('6桁'!H76,A!$A:$G,7,FALSE))</f>
        <v>46700</v>
      </c>
      <c r="I76" s="126" t="str">
        <f>'6桁'!I76</f>
        <v>W★</v>
      </c>
      <c r="J76" s="95">
        <f>IF(ISBLANK('6桁'!J76)=TRUE,"",VLOOKUP('6桁'!J76,A!$A:$G,7,FALSE))</f>
        <v>43100</v>
      </c>
      <c r="K76" s="126" t="str">
        <f>'6桁'!K76</f>
        <v>V★</v>
      </c>
      <c r="L76" s="95" t="str">
        <f>IF(ISBLANK('6桁'!L76)=TRUE,"",VLOOKUP('6桁'!L76,A!$A:$G,7,FALSE))</f>
        <v/>
      </c>
      <c r="M76" s="126">
        <f>'6桁'!M76</f>
        <v>0</v>
      </c>
      <c r="N76" s="95" t="str">
        <f>IF(ISBLANK('6桁'!N76)=TRUE,"",VLOOKUP('6桁'!N76,A!$A:$G,7,FALSE))</f>
        <v/>
      </c>
      <c r="O76" s="126">
        <f>'6桁'!O76</f>
        <v>0</v>
      </c>
      <c r="P76" s="95" t="str">
        <f>IF(ISBLANK('6桁'!P76)=TRUE,"",VLOOKUP('6桁'!P76,A!$A:$G,7,FALSE))</f>
        <v/>
      </c>
      <c r="Q76" s="126">
        <f>'6桁'!Q76</f>
        <v>0</v>
      </c>
      <c r="R76" s="95" t="str">
        <f>IF(ISBLANK('6桁'!R76)=TRUE,"",VLOOKUP('6桁'!R76,A!$A:$G,7,FALSE))</f>
        <v/>
      </c>
      <c r="S76" s="126">
        <f>'6桁'!S76</f>
        <v>0</v>
      </c>
      <c r="T76" s="95" t="str">
        <f>IF(ISBLANK('6桁'!T76)=TRUE,"",VLOOKUP('6桁'!T76,A!$A:$G,7,FALSE))</f>
        <v/>
      </c>
      <c r="U76" s="96">
        <f>'6桁'!U76</f>
        <v>0</v>
      </c>
      <c r="V76" s="74"/>
      <c r="W76" s="251"/>
      <c r="X76" s="265"/>
      <c r="Y76" s="251"/>
    </row>
    <row r="77" spans="2:25" ht="30" customHeight="1">
      <c r="B77" s="503"/>
      <c r="C77" s="362" t="s">
        <v>454</v>
      </c>
      <c r="D77" s="254">
        <v>101</v>
      </c>
      <c r="E77" s="342">
        <v>105</v>
      </c>
      <c r="F77" s="95" t="str">
        <f>IF(ISBLANK('6桁'!F77)=TRUE,"",VLOOKUP('6桁'!F77,A!$A:$G,7,FALSE))</f>
        <v/>
      </c>
      <c r="G77" s="126">
        <f>'6桁'!G77</f>
        <v>0</v>
      </c>
      <c r="H77" s="95">
        <f>IF(ISBLANK('6桁'!H77)=TRUE,"",VLOOKUP('6桁'!H77,A!$A:$G,7,FALSE))</f>
        <v>53500</v>
      </c>
      <c r="I77" s="126" t="str">
        <f>'6桁'!I77</f>
        <v>W★</v>
      </c>
      <c r="J77" s="95">
        <f>IF(ISBLANK('6桁'!J77)=TRUE,"",VLOOKUP('6桁'!J77,A!$A:$G,7,FALSE))</f>
        <v>44000</v>
      </c>
      <c r="K77" s="126" t="str">
        <f>'6桁'!K77</f>
        <v>W</v>
      </c>
      <c r="L77" s="95" t="str">
        <f>IF(ISBLANK('6桁'!L77)=TRUE,"",VLOOKUP('6桁'!L77,A!$A:$G,7,FALSE))</f>
        <v/>
      </c>
      <c r="M77" s="126">
        <f>'6桁'!M77</f>
        <v>0</v>
      </c>
      <c r="N77" s="95" t="str">
        <f>IF(ISBLANK('6桁'!N77)=TRUE,"",VLOOKUP('6桁'!N77,A!$A:$G,7,FALSE))</f>
        <v/>
      </c>
      <c r="O77" s="126">
        <f>'6桁'!O77</f>
        <v>0</v>
      </c>
      <c r="P77" s="95" t="str">
        <f>IF(ISBLANK('6桁'!P77)=TRUE,"",VLOOKUP('6桁'!P77,A!$A:$G,7,FALSE))</f>
        <v/>
      </c>
      <c r="Q77" s="126">
        <f>'6桁'!Q77</f>
        <v>0</v>
      </c>
      <c r="R77" s="95" t="str">
        <f>IF(ISBLANK('6桁'!R77)=TRUE,"",VLOOKUP('6桁'!R77,A!$A:$G,7,FALSE))</f>
        <v/>
      </c>
      <c r="S77" s="126">
        <f>'6桁'!S77</f>
        <v>0</v>
      </c>
      <c r="T77" s="95" t="str">
        <f>IF(ISBLANK('6桁'!T77)=TRUE,"",VLOOKUP('6桁'!T77,A!$A:$G,7,FALSE))</f>
        <v/>
      </c>
      <c r="U77" s="96">
        <f>'6桁'!U77</f>
        <v>0</v>
      </c>
      <c r="V77" s="74"/>
      <c r="W77" s="251"/>
      <c r="X77" s="265"/>
      <c r="Y77" s="251"/>
    </row>
    <row r="78" spans="2:25" ht="30" customHeight="1">
      <c r="B78" s="503"/>
      <c r="C78" s="362" t="s">
        <v>305</v>
      </c>
      <c r="D78" s="254"/>
      <c r="E78" s="342">
        <v>107</v>
      </c>
      <c r="F78" s="95" t="str">
        <f>IF(ISBLANK('6桁'!F78)=TRUE,"",VLOOKUP('6桁'!F78,A!$A:$G,7,FALSE))</f>
        <v/>
      </c>
      <c r="G78" s="126">
        <f>'6桁'!G78</f>
        <v>0</v>
      </c>
      <c r="H78" s="95">
        <f>IF(ISBLANK('6桁'!H78)=TRUE,"",VLOOKUP('6桁'!H78,A!$A:$G,7,FALSE))</f>
        <v>54200</v>
      </c>
      <c r="I78" s="126" t="str">
        <f>'6桁'!I78</f>
        <v>Y★</v>
      </c>
      <c r="J78" s="95" t="str">
        <f>IF(ISBLANK('6桁'!J78)=TRUE,"",VLOOKUP('6桁'!J78,A!$A:$G,7,FALSE))</f>
        <v/>
      </c>
      <c r="K78" s="126">
        <f>'6桁'!K78</f>
        <v>0</v>
      </c>
      <c r="L78" s="95" t="str">
        <f>IF(ISBLANK('6桁'!L78)=TRUE,"",VLOOKUP('6桁'!L78,A!$A:$G,7,FALSE))</f>
        <v/>
      </c>
      <c r="M78" s="126">
        <f>'6桁'!M78</f>
        <v>0</v>
      </c>
      <c r="N78" s="95" t="str">
        <f>IF(ISBLANK('6桁'!N78)=TRUE,"",VLOOKUP('6桁'!N78,A!$A:$G,7,FALSE))</f>
        <v/>
      </c>
      <c r="O78" s="126">
        <f>'6桁'!O78</f>
        <v>0</v>
      </c>
      <c r="P78" s="95" t="str">
        <f>IF(ISBLANK('6桁'!P78)=TRUE,"",VLOOKUP('6桁'!P78,A!$A:$G,7,FALSE))</f>
        <v/>
      </c>
      <c r="Q78" s="126">
        <f>'6桁'!Q78</f>
        <v>0</v>
      </c>
      <c r="R78" s="95" t="str">
        <f>IF(ISBLANK('6桁'!R78)=TRUE,"",VLOOKUP('6桁'!R78,A!$A:$G,7,FALSE))</f>
        <v/>
      </c>
      <c r="S78" s="126">
        <f>'6桁'!S78</f>
        <v>0</v>
      </c>
      <c r="T78" s="95" t="str">
        <f>IF(ISBLANK('6桁'!T78)=TRUE,"",VLOOKUP('6桁'!T78,A!$A:$G,7,FALSE))</f>
        <v/>
      </c>
      <c r="U78" s="96">
        <f>'6桁'!U78</f>
        <v>0</v>
      </c>
      <c r="V78" s="74"/>
      <c r="W78" s="251"/>
      <c r="X78" s="265"/>
      <c r="Y78" s="251"/>
    </row>
    <row r="79" spans="2:25" ht="30" customHeight="1">
      <c r="B79" s="503"/>
      <c r="C79" s="362" t="s">
        <v>331</v>
      </c>
      <c r="D79" s="254"/>
      <c r="E79" s="342">
        <v>110</v>
      </c>
      <c r="F79" s="95" t="str">
        <f>IF(ISBLANK('6桁'!F79)=TRUE,"",VLOOKUP('6桁'!F79,A!$A:$G,7,FALSE))</f>
        <v/>
      </c>
      <c r="G79" s="126">
        <f>'6桁'!G79</f>
        <v>0</v>
      </c>
      <c r="H79" s="95">
        <f>IF(ISBLANK('6桁'!H79)=TRUE,"",VLOOKUP('6桁'!H79,A!$A:$G,7,FALSE))</f>
        <v>65500</v>
      </c>
      <c r="I79" s="126" t="str">
        <f>'6桁'!I79</f>
        <v>Y★</v>
      </c>
      <c r="J79" s="95" t="str">
        <f>IF(ISBLANK('6桁'!J79)=TRUE,"",VLOOKUP('6桁'!J79,A!$A:$G,7,FALSE))</f>
        <v/>
      </c>
      <c r="K79" s="126">
        <f>'6桁'!K79</f>
        <v>0</v>
      </c>
      <c r="L79" s="95" t="str">
        <f>IF(ISBLANK('6桁'!L79)=TRUE,"",VLOOKUP('6桁'!L79,A!$A:$G,7,FALSE))</f>
        <v/>
      </c>
      <c r="M79" s="126">
        <f>'6桁'!M79</f>
        <v>0</v>
      </c>
      <c r="N79" s="95" t="str">
        <f>IF(ISBLANK('6桁'!N79)=TRUE,"",VLOOKUP('6桁'!N79,A!$A:$G,7,FALSE))</f>
        <v/>
      </c>
      <c r="O79" s="126">
        <f>'6桁'!O79</f>
        <v>0</v>
      </c>
      <c r="P79" s="95" t="str">
        <f>IF(ISBLANK('6桁'!P79)=TRUE,"",VLOOKUP('6桁'!P79,A!$A:$G,7,FALSE))</f>
        <v/>
      </c>
      <c r="Q79" s="126">
        <f>'6桁'!Q79</f>
        <v>0</v>
      </c>
      <c r="R79" s="95" t="str">
        <f>IF(ISBLANK('6桁'!R79)=TRUE,"",VLOOKUP('6桁'!R79,A!$A:$G,7,FALSE))</f>
        <v/>
      </c>
      <c r="S79" s="126">
        <f>'6桁'!S79</f>
        <v>0</v>
      </c>
      <c r="T79" s="95" t="str">
        <f>IF(ISBLANK('6桁'!T79)=TRUE,"",VLOOKUP('6桁'!T79,A!$A:$G,7,FALSE))</f>
        <v/>
      </c>
      <c r="U79" s="96">
        <f>'6桁'!U79</f>
        <v>0</v>
      </c>
      <c r="V79" s="74"/>
      <c r="W79" s="251"/>
      <c r="X79" s="265"/>
      <c r="Y79" s="251"/>
    </row>
    <row r="80" spans="2:25" ht="30" customHeight="1">
      <c r="B80" s="503"/>
      <c r="C80" s="362" t="s">
        <v>364</v>
      </c>
      <c r="D80" s="254">
        <v>99</v>
      </c>
      <c r="E80" s="342">
        <v>103</v>
      </c>
      <c r="F80" s="95" t="str">
        <f>IF(ISBLANK('6桁'!F80)=TRUE,"",VLOOKUP('6桁'!F80,A!$A:$G,7,FALSE))</f>
        <v/>
      </c>
      <c r="G80" s="126">
        <f>'6桁'!G80</f>
        <v>0</v>
      </c>
      <c r="H80" s="95">
        <f>IF(ISBLANK('6桁'!H80)=TRUE,"",VLOOKUP('6桁'!H80,A!$A:$G,7,FALSE))</f>
        <v>42900</v>
      </c>
      <c r="I80" s="126" t="str">
        <f>'6桁'!I80</f>
        <v>Y★</v>
      </c>
      <c r="J80" s="95">
        <f>IF(ISBLANK('6桁'!J80)=TRUE,"",VLOOKUP('6桁'!J80,A!$A:$G,7,FALSE))</f>
        <v>39200</v>
      </c>
      <c r="K80" s="126" t="str">
        <f>'6桁'!K80</f>
        <v>V★</v>
      </c>
      <c r="L80" s="95" t="str">
        <f>IF(ISBLANK('6桁'!L80)=TRUE,"",VLOOKUP('6桁'!L80,A!$A:$G,7,FALSE))</f>
        <v/>
      </c>
      <c r="M80" s="126">
        <f>'6桁'!M80</f>
        <v>0</v>
      </c>
      <c r="N80" s="95">
        <f>IF(ISBLANK('6桁'!N80)=TRUE,"",VLOOKUP('6桁'!N80,A!$A:$G,7,FALSE))</f>
        <v>37300</v>
      </c>
      <c r="O80" s="126" t="str">
        <f>'6桁'!O80</f>
        <v>V</v>
      </c>
      <c r="P80" s="95" t="str">
        <f>IF(ISBLANK('6桁'!P80)=TRUE,"",VLOOKUP('6桁'!P80,A!$A:$G,7,FALSE))</f>
        <v/>
      </c>
      <c r="Q80" s="126">
        <f>'6桁'!Q80</f>
        <v>0</v>
      </c>
      <c r="R80" s="95" t="str">
        <f>IF(ISBLANK('6桁'!R80)=TRUE,"",VLOOKUP('6桁'!R80,A!$A:$G,7,FALSE))</f>
        <v/>
      </c>
      <c r="S80" s="126">
        <f>'6桁'!S80</f>
        <v>0</v>
      </c>
      <c r="T80" s="95" t="str">
        <f>IF(ISBLANK('6桁'!T80)=TRUE,"",VLOOKUP('6桁'!T80,A!$A:$G,7,FALSE))</f>
        <v/>
      </c>
      <c r="U80" s="96">
        <f>'6桁'!U80</f>
        <v>0</v>
      </c>
      <c r="V80" s="74"/>
      <c r="W80" s="251"/>
      <c r="X80" s="265"/>
      <c r="Y80" s="251"/>
    </row>
    <row r="81" spans="2:28" ht="30" customHeight="1">
      <c r="B81" s="503"/>
      <c r="C81" s="362" t="s">
        <v>306</v>
      </c>
      <c r="D81" s="254">
        <v>101</v>
      </c>
      <c r="E81" s="342">
        <v>105</v>
      </c>
      <c r="F81" s="95">
        <f>IF(ISBLANK('6桁'!F81)=TRUE,"",VLOOKUP('6桁'!F81,A!$A:$G,7,FALSE))</f>
        <v>47300</v>
      </c>
      <c r="G81" s="126" t="str">
        <f>'6桁'!G81</f>
        <v>Y★</v>
      </c>
      <c r="H81" s="95">
        <f>IF(ISBLANK('6桁'!H81)=TRUE,"",VLOOKUP('6桁'!H81,A!$A:$G,7,FALSE))</f>
        <v>45800</v>
      </c>
      <c r="I81" s="126" t="str">
        <f>'6桁'!I81</f>
        <v>Y★</v>
      </c>
      <c r="J81" s="95">
        <f>IF(ISBLANK('6桁'!J81)=TRUE,"",VLOOKUP('6桁'!J81,A!$A:$G,7,FALSE))</f>
        <v>41100</v>
      </c>
      <c r="K81" s="126" t="str">
        <f>'6桁'!K81</f>
        <v>W★</v>
      </c>
      <c r="L81" s="95" t="str">
        <f>IF(ISBLANK('6桁'!L81)=TRUE,"",VLOOKUP('6桁'!L81,A!$A:$G,7,FALSE))</f>
        <v/>
      </c>
      <c r="M81" s="126">
        <f>'6桁'!M81</f>
        <v>0</v>
      </c>
      <c r="N81" s="95" t="str">
        <f>IF(ISBLANK('6桁'!N81)=TRUE,"",VLOOKUP('6桁'!N81,A!$A:$G,7,FALSE))</f>
        <v/>
      </c>
      <c r="O81" s="126">
        <f>'6桁'!O81</f>
        <v>0</v>
      </c>
      <c r="P81" s="95" t="str">
        <f>IF(ISBLANK('6桁'!P81)=TRUE,"",VLOOKUP('6桁'!P81,A!$A:$G,7,FALSE))</f>
        <v/>
      </c>
      <c r="Q81" s="126">
        <f>'6桁'!Q81</f>
        <v>0</v>
      </c>
      <c r="R81" s="95" t="str">
        <f>IF(ISBLANK('6桁'!R81)=TRUE,"",VLOOKUP('6桁'!R81,A!$A:$G,7,FALSE))</f>
        <v/>
      </c>
      <c r="S81" s="126">
        <f>'6桁'!S81</f>
        <v>0</v>
      </c>
      <c r="T81" s="95" t="str">
        <f>IF(ISBLANK('6桁'!T81)=TRUE,"",VLOOKUP('6桁'!T81,A!$A:$G,7,FALSE))</f>
        <v/>
      </c>
      <c r="U81" s="96">
        <f>'6桁'!U81</f>
        <v>0</v>
      </c>
      <c r="V81" s="74"/>
      <c r="W81" s="251"/>
      <c r="X81" s="265"/>
      <c r="Y81" s="251"/>
    </row>
    <row r="82" spans="2:28" ht="30" customHeight="1">
      <c r="B82" s="503"/>
      <c r="C82" s="362" t="s">
        <v>307</v>
      </c>
      <c r="D82" s="254">
        <v>107</v>
      </c>
      <c r="E82" s="342">
        <v>111</v>
      </c>
      <c r="F82" s="95" t="str">
        <f>IF(ISBLANK('6桁'!F82)=TRUE,"",VLOOKUP('6桁'!F82,A!$A:$G,7,FALSE))</f>
        <v/>
      </c>
      <c r="G82" s="126">
        <f>'6桁'!G82</f>
        <v>0</v>
      </c>
      <c r="H82" s="95">
        <f>IF(ISBLANK('6桁'!H82)=TRUE,"",VLOOKUP('6桁'!H82,A!$A:$G,7,FALSE))</f>
        <v>49400</v>
      </c>
      <c r="I82" s="126" t="str">
        <f>'6桁'!I82</f>
        <v>W★</v>
      </c>
      <c r="J82" s="95" t="str">
        <f>IF(ISBLANK('6桁'!J82)=TRUE,"",VLOOKUP('6桁'!J82,A!$A:$G,7,FALSE))</f>
        <v/>
      </c>
      <c r="K82" s="126">
        <f>'6桁'!K82</f>
        <v>0</v>
      </c>
      <c r="L82" s="95" t="str">
        <f>IF(ISBLANK('6桁'!L82)=TRUE,"",VLOOKUP('6桁'!L82,A!$A:$G,7,FALSE))</f>
        <v/>
      </c>
      <c r="M82" s="126">
        <f>'6桁'!M82</f>
        <v>0</v>
      </c>
      <c r="N82" s="95" t="str">
        <f>IF(ISBLANK('6桁'!N82)=TRUE,"",VLOOKUP('6桁'!N82,A!$A:$G,7,FALSE))</f>
        <v/>
      </c>
      <c r="O82" s="126">
        <f>'6桁'!O82</f>
        <v>0</v>
      </c>
      <c r="P82" s="95" t="str">
        <f>IF(ISBLANK('6桁'!P82)=TRUE,"",VLOOKUP('6桁'!P82,A!$A:$G,7,FALSE))</f>
        <v/>
      </c>
      <c r="Q82" s="126">
        <f>'6桁'!Q82</f>
        <v>0</v>
      </c>
      <c r="R82" s="95" t="str">
        <f>IF(ISBLANK('6桁'!R82)=TRUE,"",VLOOKUP('6桁'!R82,A!$A:$G,7,FALSE))</f>
        <v/>
      </c>
      <c r="S82" s="126">
        <f>'6桁'!S82</f>
        <v>0</v>
      </c>
      <c r="T82" s="95" t="str">
        <f>IF(ISBLANK('6桁'!T82)=TRUE,"",VLOOKUP('6桁'!T82,A!$A:$G,7,FALSE))</f>
        <v/>
      </c>
      <c r="U82" s="96">
        <f>'6桁'!U82</f>
        <v>0</v>
      </c>
      <c r="V82" s="74"/>
      <c r="W82" s="251"/>
      <c r="X82" s="265"/>
      <c r="Y82" s="251"/>
    </row>
    <row r="83" spans="2:28" ht="30" customHeight="1" thickBot="1">
      <c r="B83" s="544"/>
      <c r="C83" s="364" t="s">
        <v>1328</v>
      </c>
      <c r="D83" s="256">
        <v>103</v>
      </c>
      <c r="E83" s="344"/>
      <c r="F83" s="118" t="str">
        <f>IF(ISBLANK('6桁'!F83)=TRUE,"",VLOOKUP('6桁'!F83,A!$A:$G,7,FALSE))</f>
        <v/>
      </c>
      <c r="G83" s="21">
        <f>'6桁'!G83</f>
        <v>0</v>
      </c>
      <c r="H83" s="118" t="str">
        <f>IF(ISBLANK('6桁'!H83)=TRUE,"",VLOOKUP('6桁'!H83,A!$A:$G,7,FALSE))</f>
        <v/>
      </c>
      <c r="I83" s="127">
        <f>'6桁'!I83</f>
        <v>0</v>
      </c>
      <c r="J83" s="118">
        <f>IF(ISBLANK('6桁'!J83)=TRUE,"",VLOOKUP('6桁'!J83,A!$A:$G,7,FALSE))</f>
        <v>39000</v>
      </c>
      <c r="K83" s="127" t="str">
        <f>'6桁'!K83</f>
        <v>V</v>
      </c>
      <c r="L83" s="118" t="str">
        <f>IF(ISBLANK('6桁'!L83)=TRUE,"",VLOOKUP('6桁'!L83,A!$A:$G,7,FALSE))</f>
        <v/>
      </c>
      <c r="M83" s="127">
        <f>'6桁'!M83</f>
        <v>0</v>
      </c>
      <c r="N83" s="118" t="str">
        <f>IF(ISBLANK('6桁'!N83)=TRUE,"",VLOOKUP('6桁'!N83,A!$A:$G,7,FALSE))</f>
        <v/>
      </c>
      <c r="O83" s="127">
        <f>'6桁'!O83</f>
        <v>0</v>
      </c>
      <c r="P83" s="118" t="str">
        <f>IF(ISBLANK('6桁'!P83)=TRUE,"",VLOOKUP('6桁'!P83,A!$A:$G,7,FALSE))</f>
        <v/>
      </c>
      <c r="Q83" s="127">
        <f>'6桁'!Q83</f>
        <v>0</v>
      </c>
      <c r="R83" s="118" t="str">
        <f>IF(ISBLANK('6桁'!R83)=TRUE,"",VLOOKUP('6桁'!R83,A!$A:$G,7,FALSE))</f>
        <v/>
      </c>
      <c r="S83" s="127">
        <f>'6桁'!S83</f>
        <v>0</v>
      </c>
      <c r="T83" s="118" t="str">
        <f>IF(ISBLANK('6桁'!T83)=TRUE,"",VLOOKUP('6桁'!T83,A!$A:$G,7,FALSE))</f>
        <v/>
      </c>
      <c r="U83" s="119">
        <f>'6桁'!U83</f>
        <v>0</v>
      </c>
      <c r="V83" s="74"/>
      <c r="W83" s="251"/>
      <c r="X83" s="265"/>
      <c r="Y83" s="251"/>
    </row>
    <row r="84" spans="2:28" ht="51" customHeight="1">
      <c r="B84" s="545" t="s">
        <v>1977</v>
      </c>
      <c r="C84" s="545"/>
      <c r="D84" s="545"/>
      <c r="E84" s="545"/>
      <c r="F84" s="545"/>
      <c r="G84" s="545"/>
      <c r="H84" s="545"/>
      <c r="I84" s="545"/>
      <c r="J84" s="545"/>
      <c r="K84" s="545"/>
      <c r="L84" s="545"/>
      <c r="M84" s="545"/>
      <c r="N84" s="545"/>
      <c r="O84" s="545"/>
      <c r="P84" s="545"/>
      <c r="Q84" s="545"/>
      <c r="R84" s="545"/>
      <c r="S84" s="545"/>
      <c r="T84" s="545"/>
      <c r="U84" s="545"/>
      <c r="V84" s="546"/>
      <c r="W84" s="546"/>
      <c r="X84" s="546"/>
      <c r="Y84" s="546"/>
    </row>
    <row r="85" spans="2:28" ht="14.25" customHeight="1" thickBot="1"/>
    <row r="86" spans="2:28" ht="25.5" customHeight="1" thickTop="1" thickBot="1">
      <c r="B86" s="518" t="s">
        <v>451</v>
      </c>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19"/>
      <c r="AA86" s="520"/>
    </row>
    <row r="87" spans="2:28" ht="10.5" customHeight="1" thickTop="1">
      <c r="C87" s="40"/>
      <c r="D87" s="40"/>
      <c r="E87" s="40"/>
      <c r="F87" s="79"/>
      <c r="H87" s="79"/>
      <c r="K87" s="52"/>
      <c r="M87" s="52"/>
      <c r="Q87" s="52"/>
    </row>
    <row r="88" spans="2:28" ht="20.100000000000001" customHeight="1" thickBot="1">
      <c r="B88" s="238" t="s">
        <v>721</v>
      </c>
    </row>
    <row r="89" spans="2:28" ht="19.5" customHeight="1" thickBot="1">
      <c r="B89" s="521" t="s">
        <v>452</v>
      </c>
      <c r="C89" s="534" t="s">
        <v>524</v>
      </c>
      <c r="D89" s="527" t="s">
        <v>1113</v>
      </c>
      <c r="E89" s="540"/>
      <c r="F89" s="531" t="s">
        <v>455</v>
      </c>
      <c r="G89" s="532"/>
      <c r="H89" s="532"/>
      <c r="I89" s="532"/>
      <c r="J89" s="532"/>
      <c r="K89" s="532"/>
      <c r="L89" s="532"/>
      <c r="M89" s="533"/>
      <c r="N89" s="103"/>
      <c r="O89" s="521" t="s">
        <v>452</v>
      </c>
      <c r="P89" s="534" t="s">
        <v>524</v>
      </c>
      <c r="Q89" s="535"/>
      <c r="R89" s="527" t="s">
        <v>1113</v>
      </c>
      <c r="S89" s="540"/>
      <c r="T89" s="531" t="s">
        <v>455</v>
      </c>
      <c r="U89" s="532"/>
      <c r="V89" s="532"/>
      <c r="W89" s="532"/>
      <c r="X89" s="532"/>
      <c r="Y89" s="533"/>
      <c r="Z89" s="135"/>
      <c r="AA89" s="11"/>
    </row>
    <row r="90" spans="2:28" ht="19.5" customHeight="1">
      <c r="B90" s="522"/>
      <c r="C90" s="536"/>
      <c r="D90" s="541"/>
      <c r="E90" s="542"/>
      <c r="F90" s="516" t="s">
        <v>973</v>
      </c>
      <c r="G90" s="507"/>
      <c r="H90" s="506" t="s">
        <v>670</v>
      </c>
      <c r="I90" s="507"/>
      <c r="J90" s="506" t="s">
        <v>765</v>
      </c>
      <c r="K90" s="507"/>
      <c r="L90" s="506" t="s">
        <v>974</v>
      </c>
      <c r="M90" s="507"/>
      <c r="N90" s="103"/>
      <c r="O90" s="522"/>
      <c r="P90" s="536"/>
      <c r="Q90" s="537"/>
      <c r="R90" s="541"/>
      <c r="S90" s="542"/>
      <c r="T90" s="516" t="s">
        <v>973</v>
      </c>
      <c r="U90" s="507"/>
      <c r="V90" s="516" t="s">
        <v>670</v>
      </c>
      <c r="W90" s="507"/>
      <c r="X90" s="516" t="s">
        <v>765</v>
      </c>
      <c r="Y90" s="507"/>
      <c r="Z90" s="135"/>
      <c r="AA90" s="11"/>
    </row>
    <row r="91" spans="2:28" ht="19.5" customHeight="1">
      <c r="B91" s="522"/>
      <c r="C91" s="536"/>
      <c r="D91" s="510" t="s">
        <v>1115</v>
      </c>
      <c r="E91" s="550" t="s">
        <v>1114</v>
      </c>
      <c r="F91" s="517"/>
      <c r="G91" s="509"/>
      <c r="H91" s="508"/>
      <c r="I91" s="509"/>
      <c r="J91" s="508"/>
      <c r="K91" s="509"/>
      <c r="L91" s="508"/>
      <c r="M91" s="509"/>
      <c r="N91" s="104"/>
      <c r="O91" s="522"/>
      <c r="P91" s="536"/>
      <c r="Q91" s="537"/>
      <c r="R91" s="510" t="s">
        <v>1115</v>
      </c>
      <c r="S91" s="550" t="s">
        <v>1114</v>
      </c>
      <c r="T91" s="517"/>
      <c r="U91" s="509"/>
      <c r="V91" s="517"/>
      <c r="W91" s="509"/>
      <c r="X91" s="517"/>
      <c r="Y91" s="509"/>
      <c r="Z91" s="552"/>
      <c r="AA91" s="548"/>
      <c r="AB91" s="40"/>
    </row>
    <row r="92" spans="2:28" ht="19.5" customHeight="1" thickBot="1">
      <c r="B92" s="523"/>
      <c r="C92" s="538"/>
      <c r="D92" s="549"/>
      <c r="E92" s="551"/>
      <c r="F92" s="553" t="s">
        <v>764</v>
      </c>
      <c r="G92" s="554"/>
      <c r="H92" s="514" t="s">
        <v>764</v>
      </c>
      <c r="I92" s="555"/>
      <c r="J92" s="514" t="s">
        <v>764</v>
      </c>
      <c r="K92" s="555"/>
      <c r="L92" s="553" t="s">
        <v>764</v>
      </c>
      <c r="M92" s="554"/>
      <c r="N92" s="105"/>
      <c r="O92" s="523"/>
      <c r="P92" s="538"/>
      <c r="Q92" s="539"/>
      <c r="R92" s="549"/>
      <c r="S92" s="551"/>
      <c r="T92" s="514" t="s">
        <v>1082</v>
      </c>
      <c r="U92" s="515"/>
      <c r="V92" s="514" t="s">
        <v>764</v>
      </c>
      <c r="W92" s="515"/>
      <c r="X92" s="514" t="s">
        <v>766</v>
      </c>
      <c r="Y92" s="515"/>
      <c r="Z92" s="536"/>
      <c r="AA92" s="547"/>
      <c r="AB92" s="40"/>
    </row>
    <row r="93" spans="2:28" ht="30" customHeight="1">
      <c r="B93" s="502">
        <v>22</v>
      </c>
      <c r="C93" s="352" t="s">
        <v>287</v>
      </c>
      <c r="D93" s="253"/>
      <c r="E93" s="353">
        <v>97</v>
      </c>
      <c r="F93" s="93" t="str">
        <f>IF(ISBLANK('6桁'!F93)=TRUE,"",VLOOKUP('6桁'!F93,A!$A:$G,7,FALSE))</f>
        <v/>
      </c>
      <c r="G93" s="106">
        <f>'6桁'!G93</f>
        <v>0</v>
      </c>
      <c r="H93" s="476" t="str">
        <f>IF(ISBLANK('6桁'!H93)=TRUE,"",VLOOKUP('6桁'!H93,A!$A:$G,7,FALSE))</f>
        <v>卸価格設定なし</v>
      </c>
      <c r="I93" s="106" t="str">
        <f>'6桁'!I93</f>
        <v>Y★</v>
      </c>
      <c r="J93" s="476" t="str">
        <f>IF(ISBLANK('6桁'!J93)=TRUE,"",VLOOKUP('6桁'!J93,A!$A:$G,7,FALSE))</f>
        <v/>
      </c>
      <c r="K93" s="107">
        <f>'6桁'!K93</f>
        <v>0</v>
      </c>
      <c r="L93" s="476" t="str">
        <f>IF(ISBLANK('6桁'!L93)=TRUE,"",VLOOKUP('6桁'!L93,A!$A:$G,7,FALSE))</f>
        <v/>
      </c>
      <c r="M93" s="106">
        <f>'6桁'!M93</f>
        <v>0</v>
      </c>
      <c r="N93" s="265"/>
      <c r="O93" s="502">
        <v>20</v>
      </c>
      <c r="P93" s="498" t="s">
        <v>295</v>
      </c>
      <c r="Q93" s="499"/>
      <c r="R93" s="253">
        <v>102</v>
      </c>
      <c r="S93" s="365">
        <v>106</v>
      </c>
      <c r="T93" s="93">
        <f>IF(ISBLANK('6桁'!T93)=TRUE,"",VLOOKUP('6桁'!T93,A!$A:$G,7,FALSE))</f>
        <v>54600</v>
      </c>
      <c r="U93" s="106" t="str">
        <f>'6桁'!U93</f>
        <v>Y★</v>
      </c>
      <c r="V93" s="476" t="str">
        <f>IF(ISBLANK('6桁'!V93)=TRUE,"",VLOOKUP('6桁'!V93,A!$A:$G,7,FALSE))</f>
        <v/>
      </c>
      <c r="W93" s="107">
        <f>'6桁'!W93</f>
        <v>0</v>
      </c>
      <c r="X93" s="476" t="str">
        <f>IF(ISBLANK('6桁'!X93)=TRUE,"",VLOOKUP('6桁'!X93,A!$A:$G,7,FALSE))</f>
        <v/>
      </c>
      <c r="Y93" s="107">
        <f>'6桁'!Y93</f>
        <v>0</v>
      </c>
      <c r="Z93" s="103"/>
      <c r="AA93" s="123"/>
      <c r="AB93" s="40"/>
    </row>
    <row r="94" spans="2:28" ht="30" customHeight="1">
      <c r="B94" s="503"/>
      <c r="C94" s="341" t="s">
        <v>456</v>
      </c>
      <c r="D94" s="254"/>
      <c r="E94" s="342">
        <v>92</v>
      </c>
      <c r="F94" s="12" t="str">
        <f>IF(ISBLANK('6桁'!F94)=TRUE,"",VLOOKUP('6桁'!F94,A!$A:$G,7,FALSE))</f>
        <v/>
      </c>
      <c r="G94" s="109">
        <f>'6桁'!G94</f>
        <v>0</v>
      </c>
      <c r="H94" s="472" t="str">
        <f>IF(ISBLANK('6桁'!H94)=TRUE,"",VLOOKUP('6桁'!H94,A!$A:$G,7,FALSE))</f>
        <v/>
      </c>
      <c r="I94" s="109">
        <f>'6桁'!I94</f>
        <v>0</v>
      </c>
      <c r="J94" s="472" t="str">
        <f>IF(ISBLANK('6桁'!J94)=TRUE,"",VLOOKUP('6桁'!J94,A!$A:$G,7,FALSE))</f>
        <v/>
      </c>
      <c r="K94" s="110">
        <f>'6桁'!K94</f>
        <v>0</v>
      </c>
      <c r="L94" s="472" t="str">
        <f>IF(ISBLANK('6桁'!L94)=TRUE,"",VLOOKUP('6桁'!L94,A!$A:$G,7,FALSE))</f>
        <v>卸価格設定なし</v>
      </c>
      <c r="M94" s="109" t="str">
        <f>'6桁'!M94</f>
        <v>Y★</v>
      </c>
      <c r="N94" s="265"/>
      <c r="O94" s="503"/>
      <c r="P94" s="500" t="s">
        <v>457</v>
      </c>
      <c r="Q94" s="501"/>
      <c r="R94" s="254">
        <v>106</v>
      </c>
      <c r="S94" s="362">
        <v>110</v>
      </c>
      <c r="T94" s="12" t="str">
        <f>IF(ISBLANK('6桁'!T94)=TRUE,"",VLOOKUP('6桁'!T94,A!$A:$G,7,FALSE))</f>
        <v/>
      </c>
      <c r="U94" s="109">
        <f>'6桁'!U94</f>
        <v>0</v>
      </c>
      <c r="V94" s="472" t="str">
        <f>IF(ISBLANK('6桁'!V94)=TRUE,"",VLOOKUP('6桁'!V94,A!$A:$G,7,FALSE))</f>
        <v/>
      </c>
      <c r="W94" s="110">
        <f>'6桁'!W94</f>
        <v>0</v>
      </c>
      <c r="X94" s="472" t="str">
        <f>IF(ISBLANK('6桁'!X94)=TRUE,"",VLOOKUP('6桁'!X94,A!$A:$G,7,FALSE))</f>
        <v>卸価格設定なし</v>
      </c>
      <c r="Y94" s="110" t="str">
        <f>'6桁'!Y94</f>
        <v>Y★</v>
      </c>
      <c r="Z94" s="103"/>
      <c r="AA94" s="123"/>
      <c r="AB94" s="40"/>
    </row>
    <row r="95" spans="2:28" ht="30" customHeight="1">
      <c r="B95" s="503"/>
      <c r="C95" s="341" t="s">
        <v>288</v>
      </c>
      <c r="D95" s="254"/>
      <c r="E95" s="342">
        <v>95</v>
      </c>
      <c r="F95" s="12" t="str">
        <f>IF(ISBLANK('6桁'!F95)=TRUE,"",VLOOKUP('6桁'!F95,A!$A:$G,7,FALSE))</f>
        <v/>
      </c>
      <c r="G95" s="109">
        <f>'6桁'!G95</f>
        <v>0</v>
      </c>
      <c r="H95" s="472" t="str">
        <f>IF(ISBLANK('6桁'!H95)=TRUE,"",VLOOKUP('6桁'!H95,A!$A:$G,7,FALSE))</f>
        <v/>
      </c>
      <c r="I95" s="109">
        <f>'6桁'!I95</f>
        <v>0</v>
      </c>
      <c r="J95" s="472" t="str">
        <f>IF(ISBLANK('6桁'!J95)=TRUE,"",VLOOKUP('6桁'!J95,A!$A:$G,7,FALSE))</f>
        <v/>
      </c>
      <c r="K95" s="110">
        <f>'6桁'!K95</f>
        <v>0</v>
      </c>
      <c r="L95" s="472" t="str">
        <f>IF(ISBLANK('6桁'!L95)=TRUE,"",VLOOKUP('6桁'!L95,A!$A:$G,7,FALSE))</f>
        <v>卸価格設定なし</v>
      </c>
      <c r="M95" s="109" t="str">
        <f>'6桁'!M95</f>
        <v>Y★</v>
      </c>
      <c r="N95" s="265"/>
      <c r="O95" s="503"/>
      <c r="P95" s="500" t="s">
        <v>296</v>
      </c>
      <c r="Q95" s="501"/>
      <c r="R95" s="254">
        <v>99</v>
      </c>
      <c r="S95" s="362">
        <v>103</v>
      </c>
      <c r="T95" s="12">
        <f>IF(ISBLANK('6桁'!T95)=TRUE,"",VLOOKUP('6桁'!T95,A!$A:$G,7,FALSE))</f>
        <v>45900</v>
      </c>
      <c r="U95" s="109" t="str">
        <f>'6桁'!U95</f>
        <v>Y★</v>
      </c>
      <c r="V95" s="472" t="str">
        <f>IF(ISBLANK('6桁'!V95)=TRUE,"",VLOOKUP('6桁'!V95,A!$A:$G,7,FALSE))</f>
        <v/>
      </c>
      <c r="W95" s="110">
        <f>'6桁'!W95</f>
        <v>0</v>
      </c>
      <c r="X95" s="472" t="str">
        <f>IF(ISBLANK('6桁'!X95)=TRUE,"",VLOOKUP('6桁'!X95,A!$A:$G,7,FALSE))</f>
        <v/>
      </c>
      <c r="Y95" s="110">
        <f>'6桁'!Y95</f>
        <v>0</v>
      </c>
      <c r="Z95" s="103"/>
      <c r="AA95" s="123"/>
      <c r="AB95" s="40"/>
    </row>
    <row r="96" spans="2:28" ht="30" customHeight="1">
      <c r="B96" s="503"/>
      <c r="C96" s="341" t="s">
        <v>289</v>
      </c>
      <c r="D96" s="254"/>
      <c r="E96" s="342">
        <v>97</v>
      </c>
      <c r="F96" s="95" t="str">
        <f>IF(ISBLANK('6桁'!F96)=TRUE,"",VLOOKUP('6桁'!F96,A!$A:$G,7,FALSE))</f>
        <v/>
      </c>
      <c r="G96" s="96">
        <f>'6桁'!G96</f>
        <v>0</v>
      </c>
      <c r="H96" s="456" t="str">
        <f>IF(ISBLANK('6桁'!H96)=TRUE,"",VLOOKUP('6桁'!H96,A!$A:$G,7,FALSE))</f>
        <v/>
      </c>
      <c r="I96" s="96">
        <f>'6桁'!I96</f>
        <v>0</v>
      </c>
      <c r="J96" s="456" t="str">
        <f>IF(ISBLANK('6桁'!J96)=TRUE,"",VLOOKUP('6桁'!J96,A!$A:$G,7,FALSE))</f>
        <v/>
      </c>
      <c r="K96" s="19">
        <f>'6桁'!K96</f>
        <v>0</v>
      </c>
      <c r="L96" s="456" t="str">
        <f>IF(ISBLANK('6桁'!L96)=TRUE,"",VLOOKUP('6桁'!L96,A!$A:$G,7,FALSE))</f>
        <v>卸価格設定なし</v>
      </c>
      <c r="M96" s="96" t="str">
        <f>'6桁'!M96</f>
        <v>Y★
FK452</v>
      </c>
      <c r="N96" s="265"/>
      <c r="O96" s="503"/>
      <c r="P96" s="500" t="s">
        <v>297</v>
      </c>
      <c r="Q96" s="501"/>
      <c r="R96" s="275">
        <v>101</v>
      </c>
      <c r="S96" s="276">
        <v>105</v>
      </c>
      <c r="T96" s="95">
        <f>IF(ISBLANK('6桁'!T96)=TRUE,"",VLOOKUP('6桁'!T96,A!$A:$G,7,FALSE))</f>
        <v>47900</v>
      </c>
      <c r="U96" s="96" t="str">
        <f>'6桁'!U96</f>
        <v>Y★</v>
      </c>
      <c r="V96" s="456" t="str">
        <f>IF(ISBLANK('6桁'!V96)=TRUE,"",VLOOKUP('6桁'!V96,A!$A:$G,7,FALSE))</f>
        <v/>
      </c>
      <c r="W96" s="19">
        <f>'6桁'!W96</f>
        <v>0</v>
      </c>
      <c r="X96" s="456" t="str">
        <f>IF(ISBLANK('6桁'!X96)=TRUE,"",VLOOKUP('6桁'!X96,A!$A:$G,7,FALSE))</f>
        <v/>
      </c>
      <c r="Y96" s="126">
        <f>'6桁'!Y96</f>
        <v>0</v>
      </c>
      <c r="Z96" s="108"/>
      <c r="AA96" s="22"/>
      <c r="AB96" s="40"/>
    </row>
    <row r="97" spans="2:28" ht="30" customHeight="1">
      <c r="B97" s="503"/>
      <c r="C97" s="341" t="s">
        <v>458</v>
      </c>
      <c r="D97" s="254"/>
      <c r="E97" s="342">
        <v>101</v>
      </c>
      <c r="F97" s="95" t="str">
        <f>IF(ISBLANK('6桁'!F97)=TRUE,"",VLOOKUP('6桁'!F97,A!$A:$G,7,FALSE))</f>
        <v/>
      </c>
      <c r="G97" s="96">
        <f>'6桁'!G97</f>
        <v>0</v>
      </c>
      <c r="H97" s="456" t="str">
        <f>IF(ISBLANK('6桁'!H97)=TRUE,"",VLOOKUP('6桁'!H97,A!$A:$G,7,FALSE))</f>
        <v/>
      </c>
      <c r="I97" s="96">
        <f>'6桁'!I97</f>
        <v>0</v>
      </c>
      <c r="J97" s="456" t="str">
        <f>IF(ISBLANK('6桁'!J97)=TRUE,"",VLOOKUP('6桁'!J97,A!$A:$G,7,FALSE))</f>
        <v>卸価格設定なし</v>
      </c>
      <c r="K97" s="19" t="str">
        <f>'6桁'!K97</f>
        <v>Y★</v>
      </c>
      <c r="L97" s="456" t="str">
        <f>IF(ISBLANK('6桁'!L97)=TRUE,"",VLOOKUP('6桁'!L97,A!$A:$G,7,FALSE))</f>
        <v/>
      </c>
      <c r="M97" s="96">
        <f>'6桁'!M97</f>
        <v>0</v>
      </c>
      <c r="N97" s="265"/>
      <c r="O97" s="503"/>
      <c r="P97" s="500" t="s">
        <v>459</v>
      </c>
      <c r="Q97" s="501"/>
      <c r="R97" s="275">
        <v>100</v>
      </c>
      <c r="S97" s="276">
        <v>108</v>
      </c>
      <c r="T97" s="95">
        <f>IF(ISBLANK('6桁'!T97)=TRUE,"",VLOOKUP('6桁'!T97,A!$A:$G,7,FALSE))</f>
        <v>49900</v>
      </c>
      <c r="U97" s="96" t="str">
        <f>'6桁'!U97</f>
        <v>Y★</v>
      </c>
      <c r="V97" s="456" t="str">
        <f>IF(ISBLANK('6桁'!V97)=TRUE,"",VLOOKUP('6桁'!V97,A!$A:$G,7,FALSE))</f>
        <v/>
      </c>
      <c r="W97" s="19">
        <f>'6桁'!W97</f>
        <v>0</v>
      </c>
      <c r="X97" s="456" t="str">
        <f>IF(ISBLANK('6桁'!X97)=TRUE,"",VLOOKUP('6桁'!X97,A!$A:$G,7,FALSE))</f>
        <v/>
      </c>
      <c r="Y97" s="126">
        <f>'6桁'!Y97</f>
        <v>0</v>
      </c>
      <c r="Z97" s="108"/>
      <c r="AA97" s="22"/>
      <c r="AB97" s="40"/>
    </row>
    <row r="98" spans="2:28" ht="30" customHeight="1">
      <c r="B98" s="503"/>
      <c r="C98" s="341" t="s">
        <v>326</v>
      </c>
      <c r="D98" s="254"/>
      <c r="E98" s="342">
        <v>103</v>
      </c>
      <c r="F98" s="95" t="str">
        <f>IF(ISBLANK('6桁'!F98)=TRUE,"",VLOOKUP('6桁'!F98,A!$A:$G,7,FALSE))</f>
        <v/>
      </c>
      <c r="G98" s="96">
        <f>'6桁'!G98</f>
        <v>0</v>
      </c>
      <c r="H98" s="456" t="str">
        <f>IF(ISBLANK('6桁'!H98)=TRUE,"",VLOOKUP('6桁'!H98,A!$A:$G,7,FALSE))</f>
        <v/>
      </c>
      <c r="I98" s="96">
        <f>'6桁'!I98</f>
        <v>0</v>
      </c>
      <c r="J98" s="456" t="str">
        <f>IF(ISBLANK('6桁'!J98)=TRUE,"",VLOOKUP('6桁'!J98,A!$A:$G,7,FALSE))</f>
        <v>卸価格設定なし</v>
      </c>
      <c r="K98" s="19" t="str">
        <f>'6桁'!K98</f>
        <v>Y★</v>
      </c>
      <c r="L98" s="456" t="str">
        <f>IF(ISBLANK('6桁'!L98)=TRUE,"",VLOOKUP('6桁'!L98,A!$A:$G,7,FALSE))</f>
        <v/>
      </c>
      <c r="M98" s="96">
        <f>'6桁'!M98</f>
        <v>0</v>
      </c>
      <c r="N98" s="265"/>
      <c r="O98" s="503"/>
      <c r="P98" s="500" t="s">
        <v>298</v>
      </c>
      <c r="Q98" s="501"/>
      <c r="R98" s="275">
        <v>106</v>
      </c>
      <c r="S98" s="276">
        <v>110</v>
      </c>
      <c r="T98" s="95" t="str">
        <f>IF(ISBLANK('6桁'!T98)=TRUE,"",VLOOKUP('6桁'!T98,A!$A:$G,7,FALSE))</f>
        <v/>
      </c>
      <c r="U98" s="96">
        <f>'6桁'!U98</f>
        <v>0</v>
      </c>
      <c r="V98" s="456" t="str">
        <f>IF(ISBLANK('6桁'!V98)=TRUE,"",VLOOKUP('6桁'!V98,A!$A:$G,7,FALSE))</f>
        <v/>
      </c>
      <c r="W98" s="19">
        <f>'6桁'!W98</f>
        <v>0</v>
      </c>
      <c r="X98" s="456" t="str">
        <f>IF(ISBLANK('6桁'!X98)=TRUE,"",VLOOKUP('6桁'!X98,A!$A:$G,7,FALSE))</f>
        <v>卸価格設定なし</v>
      </c>
      <c r="Y98" s="126" t="str">
        <f>'6桁'!Y98</f>
        <v>W★</v>
      </c>
      <c r="Z98" s="108"/>
      <c r="AA98" s="22"/>
      <c r="AB98" s="40"/>
    </row>
    <row r="99" spans="2:28" ht="30" customHeight="1">
      <c r="B99" s="503"/>
      <c r="C99" s="341" t="s">
        <v>460</v>
      </c>
      <c r="D99" s="254"/>
      <c r="E99" s="342">
        <v>102</v>
      </c>
      <c r="F99" s="95" t="str">
        <f>IF(ISBLANK('6桁'!F99)=TRUE,"",VLOOKUP('6桁'!F99,A!$A:$G,7,FALSE))</f>
        <v/>
      </c>
      <c r="G99" s="96">
        <f>'6桁'!G99</f>
        <v>0</v>
      </c>
      <c r="H99" s="456" t="str">
        <f>IF(ISBLANK('6桁'!H99)=TRUE,"",VLOOKUP('6桁'!H99,A!$A:$G,7,FALSE))</f>
        <v/>
      </c>
      <c r="I99" s="96">
        <f>'6桁'!I99</f>
        <v>0</v>
      </c>
      <c r="J99" s="456" t="str">
        <f>IF(ISBLANK('6桁'!J99)=TRUE,"",VLOOKUP('6桁'!J99,A!$A:$G,7,FALSE))</f>
        <v>卸価格設定なし</v>
      </c>
      <c r="K99" s="110" t="str">
        <f>'6桁'!K99</f>
        <v>Y★</v>
      </c>
      <c r="L99" s="456" t="str">
        <f>IF(ISBLANK('6桁'!L99)=TRUE,"",VLOOKUP('6桁'!L99,A!$A:$G,7,FALSE))</f>
        <v/>
      </c>
      <c r="M99" s="96">
        <f>'6桁'!M99</f>
        <v>0</v>
      </c>
      <c r="N99" s="265"/>
      <c r="O99" s="503"/>
      <c r="P99" s="500" t="s">
        <v>461</v>
      </c>
      <c r="Q99" s="501"/>
      <c r="R99" s="275"/>
      <c r="S99" s="276">
        <v>112</v>
      </c>
      <c r="T99" s="95" t="str">
        <f>IF(ISBLANK('6桁'!T99)=TRUE,"",VLOOKUP('6桁'!T99,A!$A:$G,7,FALSE))</f>
        <v/>
      </c>
      <c r="U99" s="96">
        <f>'6桁'!U99</f>
        <v>0</v>
      </c>
      <c r="V99" s="456" t="str">
        <f>IF(ISBLANK('6桁'!V99)=TRUE,"",VLOOKUP('6桁'!V99,A!$A:$G,7,FALSE))</f>
        <v/>
      </c>
      <c r="W99" s="110">
        <f>'6桁'!W99</f>
        <v>0</v>
      </c>
      <c r="X99" s="456" t="str">
        <f>IF(ISBLANK('6桁'!X99)=TRUE,"",VLOOKUP('6桁'!X99,A!$A:$G,7,FALSE))</f>
        <v>卸価格設定なし</v>
      </c>
      <c r="Y99" s="126" t="str">
        <f>'6桁'!Y99</f>
        <v>Y★</v>
      </c>
      <c r="Z99" s="108"/>
      <c r="AA99" s="123"/>
      <c r="AB99" s="40"/>
    </row>
    <row r="100" spans="2:28" ht="30" customHeight="1">
      <c r="B100" s="503"/>
      <c r="C100" s="341" t="s">
        <v>462</v>
      </c>
      <c r="D100" s="254"/>
      <c r="E100" s="342">
        <v>106</v>
      </c>
      <c r="F100" s="95" t="str">
        <f>IF(ISBLANK('6桁'!F100)=TRUE,"",VLOOKUP('6桁'!F100,A!$A:$G,7,FALSE))</f>
        <v/>
      </c>
      <c r="G100" s="96">
        <f>'6桁'!G100</f>
        <v>0</v>
      </c>
      <c r="H100" s="456" t="str">
        <f>IF(ISBLANK('6桁'!H100)=TRUE,"",VLOOKUP('6桁'!H100,A!$A:$G,7,FALSE))</f>
        <v/>
      </c>
      <c r="I100" s="96">
        <f>'6桁'!I100</f>
        <v>0</v>
      </c>
      <c r="J100" s="456" t="str">
        <f>IF(ISBLANK('6桁'!J100)=TRUE,"",VLOOKUP('6桁'!J100,A!$A:$G,7,FALSE))</f>
        <v>卸価格設定なし</v>
      </c>
      <c r="K100" s="110" t="str">
        <f>'6桁'!K100</f>
        <v>Y★</v>
      </c>
      <c r="L100" s="456" t="str">
        <f>IF(ISBLANK('6桁'!L100)=TRUE,"",VLOOKUP('6桁'!L100,A!$A:$G,7,FALSE))</f>
        <v/>
      </c>
      <c r="M100" s="96">
        <f>'6桁'!M100</f>
        <v>0</v>
      </c>
      <c r="N100" s="265"/>
      <c r="O100" s="503"/>
      <c r="P100" s="500" t="s">
        <v>463</v>
      </c>
      <c r="Q100" s="501"/>
      <c r="R100" s="275">
        <v>110</v>
      </c>
      <c r="S100" s="276">
        <v>114</v>
      </c>
      <c r="T100" s="95" t="str">
        <f>IF(ISBLANK('6桁'!T100)=TRUE,"",VLOOKUP('6桁'!T100,A!$A:$G,7,FALSE))</f>
        <v/>
      </c>
      <c r="U100" s="96">
        <f>'6桁'!U100</f>
        <v>0</v>
      </c>
      <c r="V100" s="456" t="str">
        <f>IF(ISBLANK('6桁'!V100)=TRUE,"",VLOOKUP('6桁'!V100,A!$A:$G,7,FALSE))</f>
        <v/>
      </c>
      <c r="W100" s="110">
        <f>'6桁'!W100</f>
        <v>0</v>
      </c>
      <c r="X100" s="456" t="str">
        <f>IF(ISBLANK('6桁'!X100)=TRUE,"",VLOOKUP('6桁'!X100,A!$A:$G,7,FALSE))</f>
        <v>卸価格設定なし</v>
      </c>
      <c r="Y100" s="126" t="str">
        <f>'6桁'!Y100</f>
        <v>W★</v>
      </c>
      <c r="Z100" s="108"/>
      <c r="AA100" s="123"/>
      <c r="AB100" s="40"/>
    </row>
    <row r="101" spans="2:28" ht="30" customHeight="1">
      <c r="B101" s="503"/>
      <c r="C101" s="341" t="s">
        <v>464</v>
      </c>
      <c r="D101" s="254"/>
      <c r="E101" s="342">
        <v>106</v>
      </c>
      <c r="F101" s="95" t="str">
        <f>IF(ISBLANK('6桁'!F101)=TRUE,"",VLOOKUP('6桁'!F101,A!$A:$G,7,FALSE))</f>
        <v/>
      </c>
      <c r="G101" s="96">
        <f>'6桁'!G101</f>
        <v>0</v>
      </c>
      <c r="H101" s="456" t="str">
        <f>IF(ISBLANK('6桁'!H101)=TRUE,"",VLOOKUP('6桁'!H101,A!$A:$G,7,FALSE))</f>
        <v/>
      </c>
      <c r="I101" s="96">
        <f>'6桁'!I101</f>
        <v>0</v>
      </c>
      <c r="J101" s="456" t="str">
        <f>IF(ISBLANK('6桁'!J101)=TRUE,"",VLOOKUP('6桁'!J101,A!$A:$G,7,FALSE))</f>
        <v>卸価格設定なし</v>
      </c>
      <c r="K101" s="110" t="str">
        <f>'6桁'!K101</f>
        <v>Y★</v>
      </c>
      <c r="L101" s="456" t="str">
        <f>IF(ISBLANK('6桁'!L101)=TRUE,"",VLOOKUP('6桁'!L101,A!$A:$G,7,FALSE))</f>
        <v/>
      </c>
      <c r="M101" s="96">
        <f>'6桁'!M101</f>
        <v>0</v>
      </c>
      <c r="N101" s="265"/>
      <c r="O101" s="503"/>
      <c r="P101" s="500" t="s">
        <v>299</v>
      </c>
      <c r="Q101" s="501"/>
      <c r="R101" s="275">
        <v>105</v>
      </c>
      <c r="S101" s="276">
        <v>109</v>
      </c>
      <c r="T101" s="95">
        <f>IF(ISBLANK('6桁'!T101)=TRUE,"",VLOOKUP('6桁'!T101,A!$A:$G,7,FALSE))</f>
        <v>47500</v>
      </c>
      <c r="U101" s="96" t="str">
        <f>'6桁'!U101</f>
        <v>Y★</v>
      </c>
      <c r="V101" s="456" t="str">
        <f>IF(ISBLANK('6桁'!V101)=TRUE,"",VLOOKUP('6桁'!V101,A!$A:$G,7,FALSE))</f>
        <v/>
      </c>
      <c r="W101" s="110">
        <f>'6桁'!W101</f>
        <v>0</v>
      </c>
      <c r="X101" s="456" t="str">
        <f>IF(ISBLANK('6桁'!X101)=TRUE,"",VLOOKUP('6桁'!X101,A!$A:$G,7,FALSE))</f>
        <v/>
      </c>
      <c r="Y101" s="126">
        <f>'6桁'!Y101</f>
        <v>0</v>
      </c>
      <c r="Z101" s="108"/>
      <c r="AA101" s="123"/>
      <c r="AB101" s="40"/>
    </row>
    <row r="102" spans="2:28" ht="30" customHeight="1">
      <c r="B102" s="504"/>
      <c r="C102" s="351" t="s">
        <v>465</v>
      </c>
      <c r="D102" s="257"/>
      <c r="E102" s="354">
        <v>107</v>
      </c>
      <c r="F102" s="111" t="str">
        <f>IF(ISBLANK('6桁'!F102)=TRUE,"",VLOOKUP('6桁'!F102,A!$A:$G,7,FALSE))</f>
        <v/>
      </c>
      <c r="G102" s="99">
        <f>'6桁'!G102</f>
        <v>0</v>
      </c>
      <c r="H102" s="458" t="str">
        <f>IF(ISBLANK('6桁'!H102)=TRUE,"",VLOOKUP('6桁'!H102,A!$A:$G,7,FALSE))</f>
        <v/>
      </c>
      <c r="I102" s="99">
        <f>'6桁'!I102</f>
        <v>0</v>
      </c>
      <c r="J102" s="458" t="str">
        <f>IF(ISBLANK('6桁'!J102)=TRUE,"",VLOOKUP('6桁'!J102,A!$A:$G,7,FALSE))</f>
        <v>卸価格設定なし</v>
      </c>
      <c r="K102" s="112" t="str">
        <f>'6桁'!K102</f>
        <v>Y★</v>
      </c>
      <c r="L102" s="458" t="str">
        <f>IF(ISBLANK('6桁'!L102)=TRUE,"",VLOOKUP('6桁'!L102,A!$A:$G,7,FALSE))</f>
        <v/>
      </c>
      <c r="M102" s="99">
        <f>'6桁'!M102</f>
        <v>0</v>
      </c>
      <c r="N102" s="265"/>
      <c r="O102" s="504"/>
      <c r="P102" s="560" t="s">
        <v>466</v>
      </c>
      <c r="Q102" s="561"/>
      <c r="R102" s="277"/>
      <c r="S102" s="278">
        <v>113</v>
      </c>
      <c r="T102" s="111" t="str">
        <f>IF(ISBLANK('6桁'!T102)=TRUE,"",VLOOKUP('6桁'!T102,A!$A:$G,7,FALSE))</f>
        <v/>
      </c>
      <c r="U102" s="99">
        <f>'6桁'!U102</f>
        <v>0</v>
      </c>
      <c r="V102" s="458" t="str">
        <f>IF(ISBLANK('6桁'!V102)=TRUE,"",VLOOKUP('6桁'!V102,A!$A:$G,7,FALSE))</f>
        <v/>
      </c>
      <c r="W102" s="112">
        <f>'6桁'!W102</f>
        <v>0</v>
      </c>
      <c r="X102" s="458" t="str">
        <f>IF(ISBLANK('6桁'!X102)=TRUE,"",VLOOKUP('6桁'!X102,A!$A:$G,7,FALSE))</f>
        <v>卸価格設定なし</v>
      </c>
      <c r="Y102" s="142" t="str">
        <f>'6桁'!Y102</f>
        <v>Y★</v>
      </c>
      <c r="Z102" s="108"/>
      <c r="AA102" s="123"/>
      <c r="AB102" s="40"/>
    </row>
    <row r="103" spans="2:28" ht="30" customHeight="1">
      <c r="B103" s="543">
        <v>21</v>
      </c>
      <c r="C103" s="401" t="s">
        <v>467</v>
      </c>
      <c r="D103" s="255"/>
      <c r="E103" s="402">
        <v>93</v>
      </c>
      <c r="F103" s="114" t="str">
        <f>IF(ISBLANK('6桁'!F103)=TRUE,"",VLOOKUP('6桁'!F103,A!$A:$G,7,FALSE))</f>
        <v/>
      </c>
      <c r="G103" s="97">
        <f>'6桁'!G103</f>
        <v>0</v>
      </c>
      <c r="H103" s="459" t="str">
        <f>IF(ISBLANK('6桁'!H103)=TRUE,"",VLOOKUP('6桁'!H103,A!$A:$G,7,FALSE))</f>
        <v>卸価格設定なし</v>
      </c>
      <c r="I103" s="97" t="str">
        <f>'6桁'!I103</f>
        <v>Y★</v>
      </c>
      <c r="J103" s="459" t="str">
        <f>IF(ISBLANK('6桁'!J103)=TRUE,"",VLOOKUP('6桁'!J103,A!$A:$G,7,FALSE))</f>
        <v/>
      </c>
      <c r="K103" s="115">
        <f>'6桁'!K103</f>
        <v>0</v>
      </c>
      <c r="L103" s="459" t="str">
        <f>IF(ISBLANK('6桁'!L103)=TRUE,"",VLOOKUP('6桁'!L103,A!$A:$G,7,FALSE))</f>
        <v/>
      </c>
      <c r="M103" s="97">
        <f>'6桁'!M103</f>
        <v>0</v>
      </c>
      <c r="N103" s="265"/>
      <c r="O103" s="543">
        <v>19</v>
      </c>
      <c r="P103" s="556" t="s">
        <v>434</v>
      </c>
      <c r="Q103" s="557"/>
      <c r="R103" s="279"/>
      <c r="S103" s="280">
        <v>89</v>
      </c>
      <c r="T103" s="114" t="str">
        <f>IF(ISBLANK('6桁'!T103)=TRUE,"",VLOOKUP('6桁'!T103,A!$A:$G,7,FALSE))</f>
        <v/>
      </c>
      <c r="U103" s="360">
        <f>'6桁'!U103</f>
        <v>0</v>
      </c>
      <c r="V103" s="459" t="str">
        <f>IF(ISBLANK('6桁'!V103)=TRUE,"",VLOOKUP('6桁'!V103,A!$A:$G,7,FALSE))</f>
        <v>卸価格設定なし</v>
      </c>
      <c r="W103" s="116" t="str">
        <f>'6桁'!W103</f>
        <v>Y★</v>
      </c>
      <c r="X103" s="459" t="str">
        <f>IF(ISBLANK('6桁'!X103)=TRUE,"",VLOOKUP('6桁'!X103,A!$A:$G,7,FALSE))</f>
        <v/>
      </c>
      <c r="Y103" s="133">
        <f>'6桁'!Y103</f>
        <v>0</v>
      </c>
      <c r="Z103" s="108"/>
      <c r="AA103" s="123"/>
      <c r="AB103" s="40"/>
    </row>
    <row r="104" spans="2:28" ht="30" customHeight="1">
      <c r="B104" s="503"/>
      <c r="C104" s="341" t="s">
        <v>468</v>
      </c>
      <c r="D104" s="254"/>
      <c r="E104" s="342">
        <v>100</v>
      </c>
      <c r="F104" s="95">
        <f>IF(ISBLANK('6桁'!F104)=TRUE,"",VLOOKUP('6桁'!F104,A!$A:$G,7,FALSE))</f>
        <v>68000</v>
      </c>
      <c r="G104" s="96" t="str">
        <f>'6桁'!G104</f>
        <v>Y★</v>
      </c>
      <c r="H104" s="456" t="str">
        <f>IF(ISBLANK('6桁'!H104)=TRUE,"",VLOOKUP('6桁'!H104,A!$A:$G,7,FALSE))</f>
        <v/>
      </c>
      <c r="I104" s="96">
        <f>'6桁'!I104</f>
        <v>0</v>
      </c>
      <c r="J104" s="456" t="str">
        <f>IF(ISBLANK('6桁'!J104)=TRUE,"",VLOOKUP('6桁'!J104,A!$A:$G,7,FALSE))</f>
        <v/>
      </c>
      <c r="K104" s="110">
        <f>'6桁'!K104</f>
        <v>0</v>
      </c>
      <c r="L104" s="456" t="str">
        <f>IF(ISBLANK('6桁'!L104)=TRUE,"",VLOOKUP('6桁'!L104,A!$A:$G,7,FALSE))</f>
        <v/>
      </c>
      <c r="M104" s="96">
        <f>'6桁'!M104</f>
        <v>0</v>
      </c>
      <c r="N104" s="265"/>
      <c r="O104" s="503"/>
      <c r="P104" s="500" t="s">
        <v>328</v>
      </c>
      <c r="Q104" s="501"/>
      <c r="R104" s="275"/>
      <c r="S104" s="276">
        <v>91</v>
      </c>
      <c r="T104" s="95">
        <f>IF(ISBLANK('6桁'!T104)=TRUE,"",VLOOKUP('6桁'!T104,A!$A:$G,7,FALSE))</f>
        <v>47900</v>
      </c>
      <c r="U104" s="96" t="str">
        <f>'6桁'!U104</f>
        <v>Y★</v>
      </c>
      <c r="V104" s="456" t="str">
        <f>IF(ISBLANK('6桁'!V104)=TRUE,"",VLOOKUP('6桁'!V104,A!$A:$G,7,FALSE))</f>
        <v/>
      </c>
      <c r="W104" s="110">
        <f>'6桁'!W104</f>
        <v>0</v>
      </c>
      <c r="X104" s="456" t="str">
        <f>IF(ISBLANK('6桁'!X104)=TRUE,"",VLOOKUP('6桁'!X104,A!$A:$G,7,FALSE))</f>
        <v/>
      </c>
      <c r="Y104" s="126">
        <f>'6桁'!Y104</f>
        <v>0</v>
      </c>
      <c r="Z104" s="108"/>
      <c r="AA104" s="123"/>
      <c r="AB104" s="40"/>
    </row>
    <row r="105" spans="2:28" ht="30" customHeight="1">
      <c r="B105" s="503"/>
      <c r="C105" s="341" t="s">
        <v>469</v>
      </c>
      <c r="D105" s="254"/>
      <c r="E105" s="342">
        <v>102</v>
      </c>
      <c r="F105" s="95" t="str">
        <f>IF(ISBLANK('6桁'!F105)=TRUE,"",VLOOKUP('6桁'!F105,A!$A:$G,7,FALSE))</f>
        <v/>
      </c>
      <c r="G105" s="96">
        <f>'6桁'!G105</f>
        <v>0</v>
      </c>
      <c r="H105" s="456" t="str">
        <f>IF(ISBLANK('6桁'!H105)=TRUE,"",VLOOKUP('6桁'!H105,A!$A:$G,7,FALSE))</f>
        <v>卸価格設定なし</v>
      </c>
      <c r="I105" s="96" t="str">
        <f>'6桁'!I105</f>
        <v>Y★</v>
      </c>
      <c r="J105" s="456" t="str">
        <f>IF(ISBLANK('6桁'!J105)=TRUE,"",VLOOKUP('6桁'!J105,A!$A:$G,7,FALSE))</f>
        <v/>
      </c>
      <c r="K105" s="110">
        <f>'6桁'!K105</f>
        <v>0</v>
      </c>
      <c r="L105" s="456" t="str">
        <f>IF(ISBLANK('6桁'!L105)=TRUE,"",VLOOKUP('6桁'!L105,A!$A:$G,7,FALSE))</f>
        <v/>
      </c>
      <c r="M105" s="96">
        <f>'6桁'!M105</f>
        <v>0</v>
      </c>
      <c r="N105" s="265"/>
      <c r="O105" s="503"/>
      <c r="P105" s="500" t="s">
        <v>127</v>
      </c>
      <c r="Q105" s="501"/>
      <c r="R105" s="275">
        <v>89</v>
      </c>
      <c r="S105" s="276">
        <v>93</v>
      </c>
      <c r="T105" s="95">
        <f>IF(ISBLANK('6桁'!T105)=TRUE,"",VLOOKUP('6桁'!T105,A!$A:$G,7,FALSE))</f>
        <v>50200</v>
      </c>
      <c r="U105" s="96" t="str">
        <f>'6桁'!U105</f>
        <v>Y★</v>
      </c>
      <c r="V105" s="456" t="str">
        <f>IF(ISBLANK('6桁'!V105)=TRUE,"",VLOOKUP('6桁'!V105,A!$A:$G,7,FALSE))</f>
        <v/>
      </c>
      <c r="W105" s="110">
        <f>'6桁'!W105</f>
        <v>0</v>
      </c>
      <c r="X105" s="456" t="str">
        <f>IF(ISBLANK('6桁'!X105)=TRUE,"",VLOOKUP('6桁'!X105,A!$A:$G,7,FALSE))</f>
        <v/>
      </c>
      <c r="Y105" s="126">
        <f>'6桁'!Y105</f>
        <v>0</v>
      </c>
      <c r="Z105" s="108"/>
      <c r="AA105" s="123"/>
      <c r="AB105" s="40"/>
    </row>
    <row r="106" spans="2:28" ht="30" customHeight="1">
      <c r="B106" s="503"/>
      <c r="C106" s="341" t="s">
        <v>327</v>
      </c>
      <c r="D106" s="254"/>
      <c r="E106" s="342">
        <v>96</v>
      </c>
      <c r="F106" s="95">
        <f>IF(ISBLANK('6桁'!F106)=TRUE,"",VLOOKUP('6桁'!F106,A!$A:$G,7,FALSE))</f>
        <v>62800</v>
      </c>
      <c r="G106" s="96" t="str">
        <f>'6桁'!G106</f>
        <v>Y★</v>
      </c>
      <c r="H106" s="456" t="str">
        <f>IF(ISBLANK('6桁'!H106)=TRUE,"",VLOOKUP('6桁'!H106,A!$A:$G,7,FALSE))</f>
        <v/>
      </c>
      <c r="I106" s="96">
        <f>'6桁'!I106</f>
        <v>0</v>
      </c>
      <c r="J106" s="456" t="str">
        <f>IF(ISBLANK('6桁'!J106)=TRUE,"",VLOOKUP('6桁'!J106,A!$A:$G,7,FALSE))</f>
        <v/>
      </c>
      <c r="K106" s="110">
        <f>'6桁'!K106</f>
        <v>0</v>
      </c>
      <c r="L106" s="456" t="str">
        <f>IF(ISBLANK('6桁'!L106)=TRUE,"",VLOOKUP('6桁'!L106,A!$A:$G,7,FALSE))</f>
        <v/>
      </c>
      <c r="M106" s="96">
        <f>'6桁'!M106</f>
        <v>0</v>
      </c>
      <c r="N106" s="265"/>
      <c r="O106" s="503"/>
      <c r="P106" s="500" t="s">
        <v>44</v>
      </c>
      <c r="Q106" s="501"/>
      <c r="R106" s="275">
        <v>92</v>
      </c>
      <c r="S106" s="276">
        <v>96</v>
      </c>
      <c r="T106" s="95">
        <f>IF(ISBLANK('6桁'!T106)=TRUE,"",VLOOKUP('6桁'!T106,A!$A:$G,7,FALSE))</f>
        <v>52600</v>
      </c>
      <c r="U106" s="96" t="str">
        <f>'6桁'!U106</f>
        <v>Y★</v>
      </c>
      <c r="V106" s="456" t="str">
        <f>IF(ISBLANK('6桁'!V106)=TRUE,"",VLOOKUP('6桁'!V106,A!$A:$G,7,FALSE))</f>
        <v/>
      </c>
      <c r="W106" s="110">
        <f>'6桁'!W106</f>
        <v>0</v>
      </c>
      <c r="X106" s="456" t="str">
        <f>IF(ISBLANK('6桁'!X106)=TRUE,"",VLOOKUP('6桁'!X106,A!$A:$G,7,FALSE))</f>
        <v/>
      </c>
      <c r="Y106" s="126">
        <f>'6桁'!Y106</f>
        <v>0</v>
      </c>
      <c r="Z106" s="108"/>
      <c r="AA106" s="123"/>
      <c r="AB106" s="40"/>
    </row>
    <row r="107" spans="2:28" ht="30" customHeight="1">
      <c r="B107" s="503"/>
      <c r="C107" s="341" t="s">
        <v>436</v>
      </c>
      <c r="D107" s="254"/>
      <c r="E107" s="342">
        <v>101</v>
      </c>
      <c r="F107" s="95" t="str">
        <f>IF(ISBLANK('6桁'!F107)=TRUE,"",VLOOKUP('6桁'!F107,A!$A:$G,7,FALSE))</f>
        <v/>
      </c>
      <c r="G107" s="96">
        <f>'6桁'!G107</f>
        <v>0</v>
      </c>
      <c r="H107" s="456" t="str">
        <f>IF(ISBLANK('6桁'!H107)=TRUE,"",VLOOKUP('6桁'!H107,A!$A:$G,7,FALSE))</f>
        <v>卸価格設定なし</v>
      </c>
      <c r="I107" s="96" t="str">
        <f>'6桁'!I107</f>
        <v>Y★</v>
      </c>
      <c r="J107" s="456" t="str">
        <f>IF(ISBLANK('6桁'!J107)=TRUE,"",VLOOKUP('6桁'!J107,A!$A:$G,7,FALSE))</f>
        <v/>
      </c>
      <c r="K107" s="110">
        <f>'6桁'!K107</f>
        <v>0</v>
      </c>
      <c r="L107" s="456" t="str">
        <f>IF(ISBLANK('6桁'!L107)=TRUE,"",VLOOKUP('6桁'!L107,A!$A:$G,7,FALSE))</f>
        <v/>
      </c>
      <c r="M107" s="96">
        <f>'6桁'!M107</f>
        <v>0</v>
      </c>
      <c r="N107" s="265"/>
      <c r="O107" s="503"/>
      <c r="P107" s="500" t="s">
        <v>329</v>
      </c>
      <c r="Q107" s="501"/>
      <c r="R107" s="275">
        <v>94</v>
      </c>
      <c r="S107" s="276">
        <v>98</v>
      </c>
      <c r="T107" s="95">
        <f>IF(ISBLANK('6桁'!T107)=TRUE,"",VLOOKUP('6桁'!T107,A!$A:$G,7,FALSE))</f>
        <v>53800</v>
      </c>
      <c r="U107" s="96" t="str">
        <f>'6桁'!U107</f>
        <v>Y★</v>
      </c>
      <c r="V107" s="456" t="str">
        <f>IF(ISBLANK('6桁'!V107)=TRUE,"",VLOOKUP('6桁'!V107,A!$A:$G,7,FALSE))</f>
        <v/>
      </c>
      <c r="W107" s="110">
        <f>'6桁'!W107</f>
        <v>0</v>
      </c>
      <c r="X107" s="456" t="str">
        <f>IF(ISBLANK('6桁'!X107)=TRUE,"",VLOOKUP('6桁'!X107,A!$A:$G,7,FALSE))</f>
        <v/>
      </c>
      <c r="Y107" s="126">
        <f>'6桁'!Y107</f>
        <v>0</v>
      </c>
      <c r="Z107" s="108"/>
      <c r="AA107" s="123"/>
      <c r="AB107" s="40"/>
    </row>
    <row r="108" spans="2:28" ht="30" customHeight="1">
      <c r="B108" s="503"/>
      <c r="C108" s="341" t="s">
        <v>470</v>
      </c>
      <c r="D108" s="254"/>
      <c r="E108" s="342">
        <v>105</v>
      </c>
      <c r="F108" s="95" t="str">
        <f>IF(ISBLANK('6桁'!F108)=TRUE,"",VLOOKUP('6桁'!F108,A!$A:$G,7,FALSE))</f>
        <v/>
      </c>
      <c r="G108" s="96">
        <f>'6桁'!G108</f>
        <v>0</v>
      </c>
      <c r="H108" s="456" t="str">
        <f>IF(ISBLANK('6桁'!H108)=TRUE,"",VLOOKUP('6桁'!H108,A!$A:$G,7,FALSE))</f>
        <v/>
      </c>
      <c r="I108" s="96">
        <f>'6桁'!I108</f>
        <v>0</v>
      </c>
      <c r="J108" s="456" t="str">
        <f>IF(ISBLANK('6桁'!J108)=TRUE,"",VLOOKUP('6桁'!J108,A!$A:$G,7,FALSE))</f>
        <v>卸価格設定なし</v>
      </c>
      <c r="K108" s="110" t="str">
        <f>'6桁'!K108</f>
        <v>Y★</v>
      </c>
      <c r="L108" s="456" t="str">
        <f>IF(ISBLANK('6桁'!L108)=TRUE,"",VLOOKUP('6桁'!L108,A!$A:$G,7,FALSE))</f>
        <v/>
      </c>
      <c r="M108" s="96">
        <f>'6桁'!M108</f>
        <v>0</v>
      </c>
      <c r="N108" s="265"/>
      <c r="O108" s="503"/>
      <c r="P108" s="500" t="s">
        <v>330</v>
      </c>
      <c r="Q108" s="501"/>
      <c r="R108" s="275">
        <v>96</v>
      </c>
      <c r="S108" s="276">
        <v>100</v>
      </c>
      <c r="T108" s="95" t="str">
        <f>IF(ISBLANK('6桁'!T108)=TRUE,"",VLOOKUP('6桁'!T108,A!$A:$G,7,FALSE))</f>
        <v/>
      </c>
      <c r="U108" s="96">
        <f>'6桁'!U108</f>
        <v>0</v>
      </c>
      <c r="V108" s="456" t="str">
        <f>IF(ISBLANK('6桁'!V108)=TRUE,"",VLOOKUP('6桁'!V108,A!$A:$G,7,FALSE))</f>
        <v>卸価格設定なし</v>
      </c>
      <c r="W108" s="110" t="str">
        <f>'6桁'!W108</f>
        <v>Y★</v>
      </c>
      <c r="X108" s="456" t="str">
        <f>IF(ISBLANK('6桁'!X108)=TRUE,"",VLOOKUP('6桁'!X108,A!$A:$G,7,FALSE))</f>
        <v/>
      </c>
      <c r="Y108" s="126">
        <f>'6桁'!Y108</f>
        <v>0</v>
      </c>
      <c r="Z108" s="108"/>
      <c r="AA108" s="123"/>
      <c r="AB108" s="40"/>
    </row>
    <row r="109" spans="2:28" ht="30" customHeight="1">
      <c r="B109" s="503"/>
      <c r="C109" s="341" t="s">
        <v>290</v>
      </c>
      <c r="D109" s="254"/>
      <c r="E109" s="342">
        <v>107</v>
      </c>
      <c r="F109" s="95">
        <f>IF(ISBLANK('6桁'!F109)=TRUE,"",VLOOKUP('6桁'!F109,A!$A:$G,7,FALSE))</f>
        <v>74800</v>
      </c>
      <c r="G109" s="96" t="str">
        <f>'6桁'!G109</f>
        <v>Y★</v>
      </c>
      <c r="H109" s="456" t="str">
        <f>IF(ISBLANK('6桁'!H109)=TRUE,"",VLOOKUP('6桁'!H109,A!$A:$G,7,FALSE))</f>
        <v/>
      </c>
      <c r="I109" s="96">
        <f>'6桁'!I109</f>
        <v>0</v>
      </c>
      <c r="J109" s="456" t="str">
        <f>IF(ISBLANK('6桁'!J109)=TRUE,"",VLOOKUP('6桁'!J109,A!$A:$G,7,FALSE))</f>
        <v/>
      </c>
      <c r="K109" s="110">
        <f>'6桁'!K109</f>
        <v>0</v>
      </c>
      <c r="L109" s="456" t="str">
        <f>IF(ISBLANK('6桁'!L109)=TRUE,"",VLOOKUP('6桁'!L109,A!$A:$G,7,FALSE))</f>
        <v/>
      </c>
      <c r="M109" s="96">
        <f>'6桁'!M109</f>
        <v>0</v>
      </c>
      <c r="N109" s="265"/>
      <c r="O109" s="503"/>
      <c r="P109" s="500" t="s">
        <v>213</v>
      </c>
      <c r="Q109" s="501"/>
      <c r="R109" s="275"/>
      <c r="S109" s="276">
        <v>85</v>
      </c>
      <c r="T109" s="95" t="str">
        <f>IF(ISBLANK('6桁'!T109)=TRUE,"",VLOOKUP('6桁'!T109,A!$A:$G,7,FALSE))</f>
        <v/>
      </c>
      <c r="U109" s="96">
        <f>'6桁'!U109</f>
        <v>0</v>
      </c>
      <c r="V109" s="456" t="str">
        <f>IF(ISBLANK('6桁'!V109)=TRUE,"",VLOOKUP('6桁'!V109,A!$A:$G,7,FALSE))</f>
        <v>卸価格設定なし</v>
      </c>
      <c r="W109" s="110" t="str">
        <f>'6桁'!W109</f>
        <v>Y★</v>
      </c>
      <c r="X109" s="456" t="str">
        <f>IF(ISBLANK('6桁'!X109)=TRUE,"",VLOOKUP('6桁'!X109,A!$A:$G,7,FALSE))</f>
        <v/>
      </c>
      <c r="Y109" s="126">
        <f>'6桁'!Y109</f>
        <v>0</v>
      </c>
      <c r="Z109" s="108"/>
      <c r="AA109" s="123"/>
      <c r="AB109" s="40"/>
    </row>
    <row r="110" spans="2:28" ht="30" customHeight="1">
      <c r="B110" s="503"/>
      <c r="C110" s="341" t="s">
        <v>471</v>
      </c>
      <c r="D110" s="254"/>
      <c r="E110" s="342">
        <v>105</v>
      </c>
      <c r="F110" s="95">
        <f>IF(ISBLANK('6桁'!F110)=TRUE,"",VLOOKUP('6桁'!F110,A!$A:$G,7,FALSE))</f>
        <v>57900</v>
      </c>
      <c r="G110" s="96" t="str">
        <f>'6桁'!G110</f>
        <v>Y★</v>
      </c>
      <c r="H110" s="456" t="str">
        <f>IF(ISBLANK('6桁'!H110)=TRUE,"",VLOOKUP('6桁'!H110,A!$A:$G,7,FALSE))</f>
        <v/>
      </c>
      <c r="I110" s="96">
        <f>'6桁'!I110</f>
        <v>0</v>
      </c>
      <c r="J110" s="456" t="str">
        <f>IF(ISBLANK('6桁'!J110)=TRUE,"",VLOOKUP('6桁'!J110,A!$A:$G,7,FALSE))</f>
        <v/>
      </c>
      <c r="K110" s="110">
        <f>'6桁'!K110</f>
        <v>0</v>
      </c>
      <c r="L110" s="456" t="str">
        <f>IF(ISBLANK('6桁'!L110)=TRUE,"",VLOOKUP('6桁'!L110,A!$A:$G,7,FALSE))</f>
        <v/>
      </c>
      <c r="M110" s="96">
        <f>'6桁'!M110</f>
        <v>0</v>
      </c>
      <c r="N110" s="265"/>
      <c r="O110" s="503"/>
      <c r="P110" s="500" t="s">
        <v>214</v>
      </c>
      <c r="Q110" s="501"/>
      <c r="R110" s="275">
        <v>84</v>
      </c>
      <c r="S110" s="276">
        <v>88</v>
      </c>
      <c r="T110" s="95">
        <f>IF(ISBLANK('6桁'!T110)=TRUE,"",VLOOKUP('6桁'!T110,A!$A:$G,7,FALSE))</f>
        <v>42000</v>
      </c>
      <c r="U110" s="96" t="str">
        <f>'6桁'!U110</f>
        <v>Y★</v>
      </c>
      <c r="V110" s="456" t="str">
        <f>IF(ISBLANK('6桁'!V110)=TRUE,"",VLOOKUP('6桁'!V110,A!$A:$G,7,FALSE))</f>
        <v/>
      </c>
      <c r="W110" s="110">
        <f>'6桁'!W110</f>
        <v>0</v>
      </c>
      <c r="X110" s="456" t="str">
        <f>IF(ISBLANK('6桁'!X110)=TRUE,"",VLOOKUP('6桁'!X110,A!$A:$G,7,FALSE))</f>
        <v/>
      </c>
      <c r="Y110" s="126">
        <f>'6桁'!Y110</f>
        <v>0</v>
      </c>
      <c r="Z110" s="108"/>
      <c r="AA110" s="123"/>
      <c r="AB110" s="40"/>
    </row>
    <row r="111" spans="2:28" ht="30" customHeight="1">
      <c r="B111" s="503"/>
      <c r="C111" s="341" t="s">
        <v>472</v>
      </c>
      <c r="D111" s="254"/>
      <c r="E111" s="342">
        <v>107</v>
      </c>
      <c r="F111" s="95" t="str">
        <f>IF(ISBLANK('6桁'!F111)=TRUE,"",VLOOKUP('6桁'!F111,A!$A:$G,7,FALSE))</f>
        <v/>
      </c>
      <c r="G111" s="96">
        <f>'6桁'!G111</f>
        <v>0</v>
      </c>
      <c r="H111" s="456" t="str">
        <f>IF(ISBLANK('6桁'!H111)=TRUE,"",VLOOKUP('6桁'!H111,A!$A:$G,7,FALSE))</f>
        <v/>
      </c>
      <c r="I111" s="96">
        <f>'6桁'!I111</f>
        <v>0</v>
      </c>
      <c r="J111" s="456" t="str">
        <f>IF(ISBLANK('6桁'!J111)=TRUE,"",VLOOKUP('6桁'!J111,A!$A:$G,7,FALSE))</f>
        <v>卸価格設定なし</v>
      </c>
      <c r="K111" s="110" t="str">
        <f>'6桁'!K111</f>
        <v>Y★</v>
      </c>
      <c r="L111" s="456" t="str">
        <f>IF(ISBLANK('6桁'!L111)=TRUE,"",VLOOKUP('6桁'!L111,A!$A:$G,7,FALSE))</f>
        <v/>
      </c>
      <c r="M111" s="96">
        <f>'6桁'!M111</f>
        <v>0</v>
      </c>
      <c r="N111" s="265"/>
      <c r="O111" s="503"/>
      <c r="P111" s="500" t="s">
        <v>215</v>
      </c>
      <c r="Q111" s="501"/>
      <c r="R111" s="275">
        <v>87</v>
      </c>
      <c r="S111" s="276">
        <v>91</v>
      </c>
      <c r="T111" s="95">
        <f>IF(ISBLANK('6桁'!T111)=TRUE,"",VLOOKUP('6桁'!T111,A!$A:$G,7,FALSE))</f>
        <v>43900</v>
      </c>
      <c r="U111" s="96" t="str">
        <f>'6桁'!U111</f>
        <v>Y★</v>
      </c>
      <c r="V111" s="456" t="str">
        <f>IF(ISBLANK('6桁'!V111)=TRUE,"",VLOOKUP('6桁'!V111,A!$A:$G,7,FALSE))</f>
        <v/>
      </c>
      <c r="W111" s="110">
        <f>'6桁'!W111</f>
        <v>0</v>
      </c>
      <c r="X111" s="456" t="str">
        <f>IF(ISBLANK('6桁'!X111)=TRUE,"",VLOOKUP('6桁'!X111,A!$A:$G,7,FALSE))</f>
        <v/>
      </c>
      <c r="Y111" s="126">
        <f>'6桁'!Y111</f>
        <v>0</v>
      </c>
      <c r="Z111" s="108"/>
      <c r="AA111" s="123"/>
      <c r="AB111" s="40"/>
    </row>
    <row r="112" spans="2:28" ht="30" customHeight="1">
      <c r="B112" s="503"/>
      <c r="C112" s="341" t="s">
        <v>473</v>
      </c>
      <c r="D112" s="254"/>
      <c r="E112" s="342">
        <v>109</v>
      </c>
      <c r="F112" s="95" t="str">
        <f>IF(ISBLANK('6桁'!F112)=TRUE,"",VLOOKUP('6桁'!F112,A!$A:$G,7,FALSE))</f>
        <v/>
      </c>
      <c r="G112" s="117">
        <f>'6桁'!G112</f>
        <v>0</v>
      </c>
      <c r="H112" s="456" t="str">
        <f>IF(ISBLANK('6桁'!H112)=TRUE,"",VLOOKUP('6桁'!H112,A!$A:$G,7,FALSE))</f>
        <v/>
      </c>
      <c r="I112" s="96">
        <f>'6桁'!I112</f>
        <v>0</v>
      </c>
      <c r="J112" s="456" t="str">
        <f>IF(ISBLANK('6桁'!J112)=TRUE,"",VLOOKUP('6桁'!J112,A!$A:$G,7,FALSE))</f>
        <v>卸価格設定なし</v>
      </c>
      <c r="K112" s="110" t="str">
        <f>'6桁'!K112</f>
        <v>Y★</v>
      </c>
      <c r="L112" s="456" t="str">
        <f>IF(ISBLANK('6桁'!L112)=TRUE,"",VLOOKUP('6桁'!L112,A!$A:$G,7,FALSE))</f>
        <v/>
      </c>
      <c r="M112" s="117">
        <f>'6桁'!M112</f>
        <v>0</v>
      </c>
      <c r="N112" s="265"/>
      <c r="O112" s="503"/>
      <c r="P112" s="500" t="s">
        <v>216</v>
      </c>
      <c r="Q112" s="501"/>
      <c r="R112" s="275">
        <v>89</v>
      </c>
      <c r="S112" s="276">
        <v>93</v>
      </c>
      <c r="T112" s="95">
        <f>IF(ISBLANK('6桁'!T112)=TRUE,"",VLOOKUP('6桁'!T112,A!$A:$G,7,FALSE))</f>
        <v>45900</v>
      </c>
      <c r="U112" s="96" t="str">
        <f>'6桁'!U112</f>
        <v>Y★</v>
      </c>
      <c r="V112" s="456" t="str">
        <f>IF(ISBLANK('6桁'!V112)=TRUE,"",VLOOKUP('6桁'!V112,A!$A:$G,7,FALSE))</f>
        <v/>
      </c>
      <c r="W112" s="110">
        <f>'6桁'!W112</f>
        <v>0</v>
      </c>
      <c r="X112" s="456" t="str">
        <f>IF(ISBLANK('6桁'!X112)=TRUE,"",VLOOKUP('6桁'!X112,A!$A:$G,7,FALSE))</f>
        <v/>
      </c>
      <c r="Y112" s="126">
        <f>'6桁'!Y112</f>
        <v>0</v>
      </c>
      <c r="Z112" s="108"/>
      <c r="AA112" s="123"/>
      <c r="AB112" s="40"/>
    </row>
    <row r="113" spans="2:28" ht="30" customHeight="1">
      <c r="B113" s="504"/>
      <c r="C113" s="351" t="s">
        <v>475</v>
      </c>
      <c r="D113" s="257"/>
      <c r="E113" s="354">
        <v>113</v>
      </c>
      <c r="F113" s="111" t="str">
        <f>IF(ISBLANK('6桁'!F113)=TRUE,"",VLOOKUP('6桁'!F113,A!$A:$G,7,FALSE))</f>
        <v/>
      </c>
      <c r="G113" s="99">
        <f>'6桁'!G113</f>
        <v>0</v>
      </c>
      <c r="H113" s="458" t="str">
        <f>IF(ISBLANK('6桁'!H113)=TRUE,"",VLOOKUP('6桁'!H113,A!$A:$G,7,FALSE))</f>
        <v/>
      </c>
      <c r="I113" s="99">
        <f>'6桁'!I113</f>
        <v>0</v>
      </c>
      <c r="J113" s="458" t="str">
        <f>IF(ISBLANK('6桁'!J113)=TRUE,"",VLOOKUP('6桁'!J113,A!$A:$G,7,FALSE))</f>
        <v>卸価格設定なし</v>
      </c>
      <c r="K113" s="112" t="str">
        <f>'6桁'!K113</f>
        <v>Y★</v>
      </c>
      <c r="L113" s="458" t="str">
        <f>IF(ISBLANK('6桁'!L113)=TRUE,"",VLOOKUP('6桁'!L113,A!$A:$G,7,FALSE))</f>
        <v/>
      </c>
      <c r="M113" s="99">
        <f>'6桁'!M113</f>
        <v>0</v>
      </c>
      <c r="N113" s="265"/>
      <c r="O113" s="503"/>
      <c r="P113" s="500" t="s">
        <v>300</v>
      </c>
      <c r="Q113" s="501"/>
      <c r="R113" s="275">
        <v>92</v>
      </c>
      <c r="S113" s="276">
        <v>96</v>
      </c>
      <c r="T113" s="95">
        <f>IF(ISBLANK('6桁'!T113)=TRUE,"",VLOOKUP('6桁'!T113,A!$A:$G,7,FALSE))</f>
        <v>46900</v>
      </c>
      <c r="U113" s="96" t="str">
        <f>'6桁'!U113</f>
        <v>Y★</v>
      </c>
      <c r="V113" s="456" t="str">
        <f>IF(ISBLANK('6桁'!V113)=TRUE,"",VLOOKUP('6桁'!V113,A!$A:$G,7,FALSE))</f>
        <v/>
      </c>
      <c r="W113" s="110">
        <f>'6桁'!W113</f>
        <v>0</v>
      </c>
      <c r="X113" s="456" t="str">
        <f>IF(ISBLANK('6桁'!X113)=TRUE,"",VLOOKUP('6桁'!X113,A!$A:$G,7,FALSE))</f>
        <v/>
      </c>
      <c r="Y113" s="126">
        <f>'6桁'!Y113</f>
        <v>0</v>
      </c>
      <c r="Z113" s="108"/>
      <c r="AA113" s="123"/>
      <c r="AB113" s="40"/>
    </row>
    <row r="114" spans="2:28" ht="30" customHeight="1">
      <c r="B114" s="543">
        <v>20</v>
      </c>
      <c r="C114" s="345" t="s">
        <v>291</v>
      </c>
      <c r="D114" s="318"/>
      <c r="E114" s="361">
        <v>93</v>
      </c>
      <c r="F114" s="94" t="str">
        <f>IF(ISBLANK('6桁'!F114)=TRUE,"",VLOOKUP('6桁'!F114,A!$A:$G,7,FALSE))</f>
        <v/>
      </c>
      <c r="G114" s="360">
        <f>'6桁'!G114</f>
        <v>0</v>
      </c>
      <c r="H114" s="475" t="str">
        <f>IF(ISBLANK('6桁'!H114)=TRUE,"",VLOOKUP('6桁'!H114,A!$A:$G,7,FALSE))</f>
        <v>卸価格設定なし</v>
      </c>
      <c r="I114" s="360" t="str">
        <f>'6桁'!I114</f>
        <v>Y★</v>
      </c>
      <c r="J114" s="475" t="str">
        <f>IF(ISBLANK('6桁'!J114)=TRUE,"",VLOOKUP('6桁'!J114,A!$A:$G,7,FALSE))</f>
        <v/>
      </c>
      <c r="K114" s="116">
        <f>'6桁'!K114</f>
        <v>0</v>
      </c>
      <c r="L114" s="475" t="str">
        <f>IF(ISBLANK('6桁'!L114)=TRUE,"",VLOOKUP('6桁'!L114,A!$A:$G,7,FALSE))</f>
        <v/>
      </c>
      <c r="M114" s="360">
        <f>'6桁'!M114</f>
        <v>0</v>
      </c>
      <c r="N114" s="265"/>
      <c r="O114" s="503"/>
      <c r="P114" s="500" t="s">
        <v>301</v>
      </c>
      <c r="Q114" s="501"/>
      <c r="R114" s="275">
        <v>94</v>
      </c>
      <c r="S114" s="276">
        <v>98</v>
      </c>
      <c r="T114" s="95">
        <f>IF(ISBLANK('6桁'!T114)=TRUE,"",VLOOKUP('6桁'!T114,A!$A:$G,7,FALSE))</f>
        <v>50800</v>
      </c>
      <c r="U114" s="96" t="str">
        <f>'6桁'!U114</f>
        <v>Y★</v>
      </c>
      <c r="V114" s="456" t="str">
        <f>IF(ISBLANK('6桁'!V114)=TRUE,"",VLOOKUP('6桁'!V114,A!$A:$G,7,FALSE))</f>
        <v/>
      </c>
      <c r="W114" s="110">
        <f>'6桁'!W114</f>
        <v>0</v>
      </c>
      <c r="X114" s="456" t="str">
        <f>IF(ISBLANK('6桁'!X114)=TRUE,"",VLOOKUP('6桁'!X114,A!$A:$G,7,FALSE))</f>
        <v/>
      </c>
      <c r="Y114" s="126">
        <f>'6桁'!Y114</f>
        <v>0</v>
      </c>
      <c r="Z114" s="108"/>
      <c r="AA114" s="123"/>
      <c r="AB114" s="40"/>
    </row>
    <row r="115" spans="2:28" ht="30" customHeight="1">
      <c r="B115" s="503"/>
      <c r="C115" s="341" t="s">
        <v>476</v>
      </c>
      <c r="D115" s="254"/>
      <c r="E115" s="342">
        <v>95</v>
      </c>
      <c r="F115" s="95" t="str">
        <f>IF(ISBLANK('6桁'!F115)=TRUE,"",VLOOKUP('6桁'!F115,A!$A:$G,7,FALSE))</f>
        <v/>
      </c>
      <c r="G115" s="96">
        <f>'6桁'!G115</f>
        <v>0</v>
      </c>
      <c r="H115" s="456" t="str">
        <f>IF(ISBLANK('6桁'!H115)=TRUE,"",VLOOKUP('6桁'!H115,A!$A:$G,7,FALSE))</f>
        <v>卸価格設定なし</v>
      </c>
      <c r="I115" s="96" t="str">
        <f>'6桁'!I115</f>
        <v>Y★</v>
      </c>
      <c r="J115" s="456" t="str">
        <f>IF(ISBLANK('6桁'!J115)=TRUE,"",VLOOKUP('6桁'!J115,A!$A:$G,7,FALSE))</f>
        <v/>
      </c>
      <c r="K115" s="110">
        <f>'6桁'!K115</f>
        <v>0</v>
      </c>
      <c r="L115" s="456" t="str">
        <f>IF(ISBLANK('6桁'!L115)=TRUE,"",VLOOKUP('6桁'!L115,A!$A:$G,7,FALSE))</f>
        <v/>
      </c>
      <c r="M115" s="96">
        <f>'6桁'!M115</f>
        <v>0</v>
      </c>
      <c r="N115" s="265"/>
      <c r="O115" s="503"/>
      <c r="P115" s="500" t="s">
        <v>217</v>
      </c>
      <c r="Q115" s="501"/>
      <c r="R115" s="281">
        <v>96</v>
      </c>
      <c r="S115" s="276">
        <v>100</v>
      </c>
      <c r="T115" s="94">
        <f>IF(ISBLANK('6桁'!T115)=TRUE,"",VLOOKUP('6桁'!T115,A!$A:$G,7,FALSE))</f>
        <v>50200</v>
      </c>
      <c r="U115" s="96" t="str">
        <f>'6桁'!U115</f>
        <v>Y★</v>
      </c>
      <c r="V115" s="475" t="str">
        <f>IF(ISBLANK('6桁'!V115)=TRUE,"",VLOOKUP('6桁'!V115,A!$A:$G,7,FALSE))</f>
        <v/>
      </c>
      <c r="W115" s="110">
        <f>'6桁'!W115</f>
        <v>0</v>
      </c>
      <c r="X115" s="475" t="str">
        <f>IF(ISBLANK('6桁'!X115)=TRUE,"",VLOOKUP('6桁'!X115,A!$A:$G,7,FALSE))</f>
        <v/>
      </c>
      <c r="Y115" s="126">
        <f>'6桁'!Y115</f>
        <v>0</v>
      </c>
      <c r="Z115" s="108"/>
      <c r="AA115" s="123"/>
      <c r="AB115" s="40"/>
    </row>
    <row r="116" spans="2:28" ht="30" customHeight="1">
      <c r="B116" s="503"/>
      <c r="C116" s="341" t="s">
        <v>73</v>
      </c>
      <c r="D116" s="254"/>
      <c r="E116" s="342">
        <v>88</v>
      </c>
      <c r="F116" s="95" t="str">
        <f>IF(ISBLANK('6桁'!F116)=TRUE,"",VLOOKUP('6桁'!F116,A!$A:$G,7,FALSE))</f>
        <v/>
      </c>
      <c r="G116" s="96">
        <f>'6桁'!G116</f>
        <v>0</v>
      </c>
      <c r="H116" s="456" t="str">
        <f>IF(ISBLANK('6桁'!H116)=TRUE,"",VLOOKUP('6桁'!H116,A!$A:$G,7,FALSE))</f>
        <v>卸価格設定なし</v>
      </c>
      <c r="I116" s="96" t="str">
        <f>'6桁'!I116</f>
        <v>Y★</v>
      </c>
      <c r="J116" s="456" t="str">
        <f>IF(ISBLANK('6桁'!J116)=TRUE,"",VLOOKUP('6桁'!J116,A!$A:$G,7,FALSE))</f>
        <v/>
      </c>
      <c r="K116" s="110">
        <f>'6桁'!K116</f>
        <v>0</v>
      </c>
      <c r="L116" s="456" t="str">
        <f>IF(ISBLANK('6桁'!L116)=TRUE,"",VLOOKUP('6桁'!L116,A!$A:$G,7,FALSE))</f>
        <v/>
      </c>
      <c r="M116" s="96">
        <f>'6桁'!M116</f>
        <v>0</v>
      </c>
      <c r="N116" s="265"/>
      <c r="O116" s="503"/>
      <c r="P116" s="500" t="s">
        <v>477</v>
      </c>
      <c r="Q116" s="501"/>
      <c r="R116" s="275"/>
      <c r="S116" s="276">
        <v>103</v>
      </c>
      <c r="T116" s="95" t="str">
        <f>IF(ISBLANK('6桁'!T116)=TRUE,"",VLOOKUP('6桁'!T116,A!$A:$G,7,FALSE))</f>
        <v/>
      </c>
      <c r="U116" s="96">
        <f>'6桁'!U116</f>
        <v>0</v>
      </c>
      <c r="V116" s="456" t="str">
        <f>IF(ISBLANK('6桁'!V116)=TRUE,"",VLOOKUP('6桁'!V116,A!$A:$G,7,FALSE))</f>
        <v>卸価格設定なし</v>
      </c>
      <c r="W116" s="110" t="str">
        <f>'6桁'!W116</f>
        <v>Y★</v>
      </c>
      <c r="X116" s="456" t="str">
        <f>IF(ISBLANK('6桁'!X116)=TRUE,"",VLOOKUP('6桁'!X116,A!$A:$G,7,FALSE))</f>
        <v/>
      </c>
      <c r="Y116" s="126">
        <f>'6桁'!Y116</f>
        <v>0</v>
      </c>
      <c r="Z116" s="108"/>
      <c r="AA116" s="123"/>
      <c r="AB116" s="40"/>
    </row>
    <row r="117" spans="2:28" ht="30" customHeight="1">
      <c r="B117" s="503"/>
      <c r="C117" s="341" t="s">
        <v>74</v>
      </c>
      <c r="D117" s="254">
        <v>86</v>
      </c>
      <c r="E117" s="342">
        <v>90</v>
      </c>
      <c r="F117" s="95">
        <f>IF(ISBLANK('6桁'!F117)=TRUE,"",VLOOKUP('6桁'!F117,A!$A:$G,7,FALSE))</f>
        <v>58600</v>
      </c>
      <c r="G117" s="96" t="str">
        <f>'6桁'!G117</f>
        <v>Y★</v>
      </c>
      <c r="H117" s="456" t="str">
        <f>IF(ISBLANK('6桁'!H117)=TRUE,"",VLOOKUP('6桁'!H117,A!$A:$G,7,FALSE))</f>
        <v/>
      </c>
      <c r="I117" s="96">
        <f>'6桁'!I117</f>
        <v>0</v>
      </c>
      <c r="J117" s="456" t="str">
        <f>IF(ISBLANK('6桁'!J117)=TRUE,"",VLOOKUP('6桁'!J117,A!$A:$G,7,FALSE))</f>
        <v/>
      </c>
      <c r="K117" s="110">
        <f>'6桁'!K117</f>
        <v>0</v>
      </c>
      <c r="L117" s="456" t="str">
        <f>IF(ISBLANK('6桁'!L117)=TRUE,"",VLOOKUP('6桁'!L117,A!$A:$G,7,FALSE))</f>
        <v/>
      </c>
      <c r="M117" s="96">
        <f>'6桁'!M117</f>
        <v>0</v>
      </c>
      <c r="N117" s="265"/>
      <c r="O117" s="503"/>
      <c r="P117" s="500" t="s">
        <v>478</v>
      </c>
      <c r="Q117" s="501"/>
      <c r="R117" s="275"/>
      <c r="S117" s="276">
        <v>104</v>
      </c>
      <c r="T117" s="95" t="str">
        <f>IF(ISBLANK('6桁'!T117)=TRUE,"",VLOOKUP('6桁'!T117,A!$A:$G,7,FALSE))</f>
        <v/>
      </c>
      <c r="U117" s="96">
        <f>'6桁'!U117</f>
        <v>0</v>
      </c>
      <c r="V117" s="456" t="str">
        <f>IF(ISBLANK('6桁'!V117)=TRUE,"",VLOOKUP('6桁'!V117,A!$A:$G,7,FALSE))</f>
        <v>卸価格設定なし</v>
      </c>
      <c r="W117" s="110" t="str">
        <f>'6桁'!W117</f>
        <v>Y★</v>
      </c>
      <c r="X117" s="456" t="str">
        <f>IF(ISBLANK('6桁'!X117)=TRUE,"",VLOOKUP('6桁'!X117,A!$A:$G,7,FALSE))</f>
        <v/>
      </c>
      <c r="Y117" s="126">
        <f>'6桁'!Y117</f>
        <v>0</v>
      </c>
      <c r="Z117" s="108"/>
      <c r="AA117" s="123"/>
      <c r="AB117" s="40"/>
    </row>
    <row r="118" spans="2:28" ht="30" customHeight="1">
      <c r="B118" s="503"/>
      <c r="C118" s="341" t="s">
        <v>292</v>
      </c>
      <c r="D118" s="254">
        <v>88</v>
      </c>
      <c r="E118" s="342">
        <v>92</v>
      </c>
      <c r="F118" s="95">
        <f>IF(ISBLANK('6桁'!F118)=TRUE,"",VLOOKUP('6桁'!F118,A!$A:$G,7,FALSE))</f>
        <v>59600</v>
      </c>
      <c r="G118" s="96" t="str">
        <f>'6桁'!G118</f>
        <v>Y★</v>
      </c>
      <c r="H118" s="456" t="str">
        <f>IF(ISBLANK('6桁'!H118)=TRUE,"",VLOOKUP('6桁'!H118,A!$A:$G,7,FALSE))</f>
        <v/>
      </c>
      <c r="I118" s="96">
        <f>'6桁'!I118</f>
        <v>0</v>
      </c>
      <c r="J118" s="456" t="str">
        <f>IF(ISBLANK('6桁'!J118)=TRUE,"",VLOOKUP('6桁'!J118,A!$A:$G,7,FALSE))</f>
        <v/>
      </c>
      <c r="K118" s="110">
        <f>'6桁'!K118</f>
        <v>0</v>
      </c>
      <c r="L118" s="456" t="str">
        <f>IF(ISBLANK('6桁'!L118)=TRUE,"",VLOOKUP('6桁'!L118,A!$A:$G,7,FALSE))</f>
        <v/>
      </c>
      <c r="M118" s="96">
        <f>'6桁'!M118</f>
        <v>0</v>
      </c>
      <c r="N118" s="265"/>
      <c r="O118" s="503"/>
      <c r="P118" s="500" t="s">
        <v>218</v>
      </c>
      <c r="Q118" s="501"/>
      <c r="R118" s="275">
        <v>89</v>
      </c>
      <c r="S118" s="276">
        <v>93</v>
      </c>
      <c r="T118" s="95">
        <f>IF(ISBLANK('6桁'!T118)=TRUE,"",VLOOKUP('6桁'!T118,A!$A:$G,7,FALSE))</f>
        <v>41100</v>
      </c>
      <c r="U118" s="96" t="str">
        <f>'6桁'!U118</f>
        <v>Y★</v>
      </c>
      <c r="V118" s="456" t="str">
        <f>IF(ISBLANK('6桁'!V118)=TRUE,"",VLOOKUP('6桁'!V118,A!$A:$G,7,FALSE))</f>
        <v/>
      </c>
      <c r="W118" s="110">
        <f>'6桁'!W118</f>
        <v>0</v>
      </c>
      <c r="X118" s="456" t="str">
        <f>IF(ISBLANK('6桁'!X118)=TRUE,"",VLOOKUP('6桁'!X118,A!$A:$G,7,FALSE))</f>
        <v/>
      </c>
      <c r="Y118" s="126">
        <f>'6桁'!Y118</f>
        <v>0</v>
      </c>
      <c r="Z118" s="108"/>
      <c r="AA118" s="123"/>
      <c r="AB118" s="40"/>
    </row>
    <row r="119" spans="2:28" ht="30" customHeight="1">
      <c r="B119" s="503"/>
      <c r="C119" s="341" t="s">
        <v>479</v>
      </c>
      <c r="D119" s="254"/>
      <c r="E119" s="342">
        <v>94</v>
      </c>
      <c r="F119" s="95">
        <f>IF(ISBLANK('6桁'!F119)=TRUE,"",VLOOKUP('6桁'!F119,A!$A:$G,7,FALSE))</f>
        <v>61400</v>
      </c>
      <c r="G119" s="96" t="str">
        <f>'6桁'!G119</f>
        <v>Y★</v>
      </c>
      <c r="H119" s="456" t="str">
        <f>IF(ISBLANK('6桁'!H119)=TRUE,"",VLOOKUP('6桁'!H119,A!$A:$G,7,FALSE))</f>
        <v/>
      </c>
      <c r="I119" s="96">
        <f>'6桁'!I119</f>
        <v>0</v>
      </c>
      <c r="J119" s="456" t="str">
        <f>IF(ISBLANK('6桁'!J119)=TRUE,"",VLOOKUP('6桁'!J119,A!$A:$G,7,FALSE))</f>
        <v/>
      </c>
      <c r="K119" s="110">
        <f>'6桁'!K119</f>
        <v>0</v>
      </c>
      <c r="L119" s="456" t="str">
        <f>IF(ISBLANK('6桁'!L119)=TRUE,"",VLOOKUP('6桁'!L119,A!$A:$G,7,FALSE))</f>
        <v/>
      </c>
      <c r="M119" s="96">
        <f>'6桁'!M119</f>
        <v>0</v>
      </c>
      <c r="N119" s="265"/>
      <c r="O119" s="503"/>
      <c r="P119" s="500" t="s">
        <v>302</v>
      </c>
      <c r="Q119" s="501"/>
      <c r="R119" s="275"/>
      <c r="S119" s="276">
        <v>96</v>
      </c>
      <c r="T119" s="95">
        <f>IF(ISBLANK('6桁'!T119)=TRUE,"",VLOOKUP('6桁'!T119,A!$A:$G,7,FALSE))</f>
        <v>44800</v>
      </c>
      <c r="U119" s="96" t="str">
        <f>'6桁'!U119</f>
        <v>Y★</v>
      </c>
      <c r="V119" s="456" t="str">
        <f>IF(ISBLANK('6桁'!V119)=TRUE,"",VLOOKUP('6桁'!V119,A!$A:$G,7,FALSE))</f>
        <v/>
      </c>
      <c r="W119" s="110">
        <f>'6桁'!W119</f>
        <v>0</v>
      </c>
      <c r="X119" s="456" t="str">
        <f>IF(ISBLANK('6桁'!X119)=TRUE,"",VLOOKUP('6桁'!X119,A!$A:$G,7,FALSE))</f>
        <v/>
      </c>
      <c r="Y119" s="126">
        <f>'6桁'!Y119</f>
        <v>0</v>
      </c>
      <c r="Z119" s="108"/>
      <c r="AA119" s="123"/>
      <c r="AB119" s="40"/>
    </row>
    <row r="120" spans="2:28" ht="30" customHeight="1">
      <c r="B120" s="503"/>
      <c r="C120" s="341" t="s">
        <v>75</v>
      </c>
      <c r="D120" s="254">
        <v>93</v>
      </c>
      <c r="E120" s="342">
        <v>97</v>
      </c>
      <c r="F120" s="95">
        <f>IF(ISBLANK('6桁'!F120)=TRUE,"",VLOOKUP('6桁'!F120,A!$A:$G,7,FALSE))</f>
        <v>64700</v>
      </c>
      <c r="G120" s="96" t="str">
        <f>'6桁'!G120</f>
        <v>Y★</v>
      </c>
      <c r="H120" s="456" t="str">
        <f>IF(ISBLANK('6桁'!H120)=TRUE,"",VLOOKUP('6桁'!H120,A!$A:$G,7,FALSE))</f>
        <v/>
      </c>
      <c r="I120" s="96">
        <f>'6桁'!I120</f>
        <v>0</v>
      </c>
      <c r="J120" s="456" t="str">
        <f>IF(ISBLANK('6桁'!J120)=TRUE,"",VLOOKUP('6桁'!J120,A!$A:$G,7,FALSE))</f>
        <v/>
      </c>
      <c r="K120" s="110">
        <f>'6桁'!K120</f>
        <v>0</v>
      </c>
      <c r="L120" s="456" t="str">
        <f>IF(ISBLANK('6桁'!L120)=TRUE,"",VLOOKUP('6桁'!L120,A!$A:$G,7,FALSE))</f>
        <v/>
      </c>
      <c r="M120" s="96">
        <f>'6桁'!M120</f>
        <v>0</v>
      </c>
      <c r="N120" s="265"/>
      <c r="O120" s="503"/>
      <c r="P120" s="500" t="s">
        <v>203</v>
      </c>
      <c r="Q120" s="501"/>
      <c r="R120" s="275">
        <v>94</v>
      </c>
      <c r="S120" s="276">
        <v>98</v>
      </c>
      <c r="T120" s="95">
        <f>IF(ISBLANK('6桁'!T120)=TRUE,"",VLOOKUP('6桁'!T120,A!$A:$G,7,FALSE))</f>
        <v>44300</v>
      </c>
      <c r="U120" s="96" t="str">
        <f>'6桁'!U120</f>
        <v>Y★</v>
      </c>
      <c r="V120" s="456" t="str">
        <f>IF(ISBLANK('6桁'!V120)=TRUE,"",VLOOKUP('6桁'!V120,A!$A:$G,7,FALSE))</f>
        <v/>
      </c>
      <c r="W120" s="110">
        <f>'6桁'!W120</f>
        <v>0</v>
      </c>
      <c r="X120" s="456" t="str">
        <f>IF(ISBLANK('6桁'!X120)=TRUE,"",VLOOKUP('6桁'!X120,A!$A:$G,7,FALSE))</f>
        <v/>
      </c>
      <c r="Y120" s="126">
        <f>'6桁'!Y120</f>
        <v>0</v>
      </c>
      <c r="Z120" s="108"/>
      <c r="AA120" s="123"/>
      <c r="AB120" s="40"/>
    </row>
    <row r="121" spans="2:28" ht="30" customHeight="1">
      <c r="B121" s="503"/>
      <c r="C121" s="341" t="s">
        <v>293</v>
      </c>
      <c r="D121" s="254">
        <v>95</v>
      </c>
      <c r="E121" s="342">
        <v>99</v>
      </c>
      <c r="F121" s="95">
        <f>IF(ISBLANK('6桁'!F121)=TRUE,"",VLOOKUP('6桁'!F121,A!$A:$G,7,FALSE))</f>
        <v>68200</v>
      </c>
      <c r="G121" s="96" t="str">
        <f>'6桁'!G121</f>
        <v>Y★</v>
      </c>
      <c r="H121" s="456" t="str">
        <f>IF(ISBLANK('6桁'!H121)=TRUE,"",VLOOKUP('6桁'!H121,A!$A:$G,7,FALSE))</f>
        <v/>
      </c>
      <c r="I121" s="96">
        <f>'6桁'!I121</f>
        <v>0</v>
      </c>
      <c r="J121" s="456" t="str">
        <f>IF(ISBLANK('6桁'!J121)=TRUE,"",VLOOKUP('6桁'!J121,A!$A:$G,7,FALSE))</f>
        <v/>
      </c>
      <c r="K121" s="110">
        <f>'6桁'!K121</f>
        <v>0</v>
      </c>
      <c r="L121" s="456" t="str">
        <f>IF(ISBLANK('6桁'!L121)=TRUE,"",VLOOKUP('6桁'!L121,A!$A:$G,7,FALSE))</f>
        <v/>
      </c>
      <c r="M121" s="96">
        <f>'6桁'!M121</f>
        <v>0</v>
      </c>
      <c r="N121" s="265"/>
      <c r="O121" s="503"/>
      <c r="P121" s="500" t="s">
        <v>303</v>
      </c>
      <c r="Q121" s="501"/>
      <c r="R121" s="275">
        <v>96</v>
      </c>
      <c r="S121" s="276">
        <v>100</v>
      </c>
      <c r="T121" s="95">
        <f>IF(ISBLANK('6桁'!T121)=TRUE,"",VLOOKUP('6桁'!T121,A!$A:$G,7,FALSE))</f>
        <v>44600</v>
      </c>
      <c r="U121" s="96" t="str">
        <f>'6桁'!U121</f>
        <v>Y★</v>
      </c>
      <c r="V121" s="456" t="str">
        <f>IF(ISBLANK('6桁'!V121)=TRUE,"",VLOOKUP('6桁'!V121,A!$A:$G,7,FALSE))</f>
        <v/>
      </c>
      <c r="W121" s="110">
        <f>'6桁'!W121</f>
        <v>0</v>
      </c>
      <c r="X121" s="456" t="str">
        <f>IF(ISBLANK('6桁'!X121)=TRUE,"",VLOOKUP('6桁'!X121,A!$A:$G,7,FALSE))</f>
        <v/>
      </c>
      <c r="Y121" s="126">
        <f>'6桁'!Y121</f>
        <v>0</v>
      </c>
      <c r="Z121" s="108"/>
      <c r="AA121" s="123"/>
      <c r="AB121" s="40"/>
    </row>
    <row r="122" spans="2:28" ht="30" customHeight="1">
      <c r="B122" s="503"/>
      <c r="C122" s="341" t="s">
        <v>481</v>
      </c>
      <c r="D122" s="254">
        <v>97</v>
      </c>
      <c r="E122" s="342">
        <v>101</v>
      </c>
      <c r="F122" s="95" t="str">
        <f>IF(ISBLANK('6桁'!F122)=TRUE,"",VLOOKUP('6桁'!F122,A!$A:$G,7,FALSE))</f>
        <v/>
      </c>
      <c r="G122" s="96">
        <f>'6桁'!G122</f>
        <v>0</v>
      </c>
      <c r="H122" s="456" t="str">
        <f>IF(ISBLANK('6桁'!H122)=TRUE,"",VLOOKUP('6桁'!H122,A!$A:$G,7,FALSE))</f>
        <v>卸価格設定なし</v>
      </c>
      <c r="I122" s="96" t="str">
        <f>'6桁'!I122</f>
        <v>Y★</v>
      </c>
      <c r="J122" s="456" t="str">
        <f>IF(ISBLANK('6桁'!J122)=TRUE,"",VLOOKUP('6桁'!J122,A!$A:$G,7,FALSE))</f>
        <v/>
      </c>
      <c r="K122" s="110">
        <f>'6桁'!K122</f>
        <v>0</v>
      </c>
      <c r="L122" s="456" t="str">
        <f>IF(ISBLANK('6桁'!L122)=TRUE,"",VLOOKUP('6桁'!L122,A!$A:$G,7,FALSE))</f>
        <v/>
      </c>
      <c r="M122" s="96">
        <f>'6桁'!M122</f>
        <v>0</v>
      </c>
      <c r="N122" s="265"/>
      <c r="O122" s="503"/>
      <c r="P122" s="500" t="s">
        <v>480</v>
      </c>
      <c r="Q122" s="501"/>
      <c r="R122" s="275"/>
      <c r="S122" s="276">
        <v>102</v>
      </c>
      <c r="T122" s="95" t="str">
        <f>IF(ISBLANK('6桁'!T122)=TRUE,"",VLOOKUP('6桁'!T122,A!$A:$G,7,FALSE))</f>
        <v/>
      </c>
      <c r="U122" s="96">
        <f>'6桁'!U122</f>
        <v>0</v>
      </c>
      <c r="V122" s="456" t="str">
        <f>IF(ISBLANK('6桁'!V122)=TRUE,"",VLOOKUP('6桁'!V122,A!$A:$G,7,FALSE))</f>
        <v>卸価格設定なし</v>
      </c>
      <c r="W122" s="110" t="str">
        <f>'6桁'!W122</f>
        <v>Y★</v>
      </c>
      <c r="X122" s="456" t="str">
        <f>IF(ISBLANK('6桁'!X122)=TRUE,"",VLOOKUP('6桁'!X122,A!$A:$G,7,FALSE))</f>
        <v/>
      </c>
      <c r="Y122" s="126">
        <f>'6桁'!Y122</f>
        <v>0</v>
      </c>
      <c r="Z122" s="108"/>
      <c r="AA122" s="123"/>
      <c r="AB122" s="40"/>
    </row>
    <row r="123" spans="2:28" ht="30" customHeight="1">
      <c r="B123" s="503"/>
      <c r="C123" s="341" t="s">
        <v>482</v>
      </c>
      <c r="D123" s="254"/>
      <c r="E123" s="342">
        <v>90</v>
      </c>
      <c r="F123" s="95">
        <f>IF(ISBLANK('6桁'!F123)=TRUE,"",VLOOKUP('6桁'!F123,A!$A:$G,7,FALSE))</f>
        <v>52900</v>
      </c>
      <c r="G123" s="96" t="str">
        <f>'6桁'!G123</f>
        <v>Y★</v>
      </c>
      <c r="H123" s="456" t="str">
        <f>IF(ISBLANK('6桁'!H123)=TRUE,"",VLOOKUP('6桁'!H123,A!$A:$G,7,FALSE))</f>
        <v/>
      </c>
      <c r="I123" s="96">
        <f>'6桁'!I123</f>
        <v>0</v>
      </c>
      <c r="J123" s="456" t="str">
        <f>IF(ISBLANK('6桁'!J123)=TRUE,"",VLOOKUP('6桁'!J123,A!$A:$G,7,FALSE))</f>
        <v/>
      </c>
      <c r="K123" s="110">
        <f>'6桁'!K123</f>
        <v>0</v>
      </c>
      <c r="L123" s="456" t="str">
        <f>IF(ISBLANK('6桁'!L123)=TRUE,"",VLOOKUP('6桁'!L123,A!$A:$G,7,FALSE))</f>
        <v/>
      </c>
      <c r="M123" s="96">
        <f>'6桁'!M123</f>
        <v>0</v>
      </c>
      <c r="N123" s="265"/>
      <c r="O123" s="503"/>
      <c r="P123" s="500" t="s">
        <v>304</v>
      </c>
      <c r="Q123" s="501"/>
      <c r="R123" s="275">
        <v>101</v>
      </c>
      <c r="S123" s="276">
        <v>105</v>
      </c>
      <c r="T123" s="95">
        <f>IF(ISBLANK('6桁'!T123)=TRUE,"",VLOOKUP('6桁'!T123,A!$A:$G,7,FALSE))</f>
        <v>48500</v>
      </c>
      <c r="U123" s="96" t="str">
        <f>'6桁'!U123</f>
        <v>Y★</v>
      </c>
      <c r="V123" s="456" t="str">
        <f>IF(ISBLANK('6桁'!V123)=TRUE,"",VLOOKUP('6桁'!V123,A!$A:$G,7,FALSE))</f>
        <v/>
      </c>
      <c r="W123" s="110">
        <f>'6桁'!W123</f>
        <v>0</v>
      </c>
      <c r="X123" s="456" t="str">
        <f>IF(ISBLANK('6桁'!X123)=TRUE,"",VLOOKUP('6桁'!X123,A!$A:$G,7,FALSE))</f>
        <v/>
      </c>
      <c r="Y123" s="126">
        <f>'6桁'!Y123</f>
        <v>0</v>
      </c>
      <c r="Z123" s="108"/>
      <c r="AA123" s="123"/>
      <c r="AB123" s="40"/>
    </row>
    <row r="124" spans="2:28" ht="30" customHeight="1">
      <c r="B124" s="503"/>
      <c r="C124" s="341" t="s">
        <v>483</v>
      </c>
      <c r="D124" s="254"/>
      <c r="E124" s="342">
        <v>92</v>
      </c>
      <c r="F124" s="95">
        <f>IF(ISBLANK('6桁'!F124)=TRUE,"",VLOOKUP('6桁'!F124,A!$A:$G,7,FALSE))</f>
        <v>54500</v>
      </c>
      <c r="G124" s="96" t="str">
        <f>'6桁'!G124</f>
        <v>Y★</v>
      </c>
      <c r="H124" s="456" t="str">
        <f>IF(ISBLANK('6桁'!H124)=TRUE,"",VLOOKUP('6桁'!H124,A!$A:$G,7,FALSE))</f>
        <v/>
      </c>
      <c r="I124" s="96">
        <f>'6桁'!I124</f>
        <v>0</v>
      </c>
      <c r="J124" s="456" t="str">
        <f>IF(ISBLANK('6桁'!J124)=TRUE,"",VLOOKUP('6桁'!J124,A!$A:$G,7,FALSE))</f>
        <v/>
      </c>
      <c r="K124" s="110">
        <f>'6桁'!K124</f>
        <v>0</v>
      </c>
      <c r="L124" s="456" t="str">
        <f>IF(ISBLANK('6桁'!L124)=TRUE,"",VLOOKUP('6桁'!L124,A!$A:$G,7,FALSE))</f>
        <v/>
      </c>
      <c r="M124" s="96">
        <f>'6桁'!M124</f>
        <v>0</v>
      </c>
      <c r="N124" s="265"/>
      <c r="O124" s="503"/>
      <c r="P124" s="500" t="s">
        <v>206</v>
      </c>
      <c r="Q124" s="501"/>
      <c r="R124" s="275">
        <v>92</v>
      </c>
      <c r="S124" s="276">
        <v>96</v>
      </c>
      <c r="T124" s="95">
        <f>IF(ISBLANK('6桁'!T124)=TRUE,"",VLOOKUP('6桁'!T124,A!$A:$G,7,FALSE))</f>
        <v>35100</v>
      </c>
      <c r="U124" s="96" t="str">
        <f>'6桁'!U124</f>
        <v>Y★</v>
      </c>
      <c r="V124" s="456" t="str">
        <f>IF(ISBLANK('6桁'!V124)=TRUE,"",VLOOKUP('6桁'!V124,A!$A:$G,7,FALSE))</f>
        <v/>
      </c>
      <c r="W124" s="110">
        <f>'6桁'!W124</f>
        <v>0</v>
      </c>
      <c r="X124" s="456" t="str">
        <f>IF(ISBLANK('6桁'!X124)=TRUE,"",VLOOKUP('6桁'!X124,A!$A:$G,7,FALSE))</f>
        <v/>
      </c>
      <c r="Y124" s="126">
        <f>'6桁'!Y124</f>
        <v>0</v>
      </c>
      <c r="Z124" s="108"/>
      <c r="AA124" s="123"/>
      <c r="AB124" s="40"/>
    </row>
    <row r="125" spans="2:28" ht="30" customHeight="1">
      <c r="B125" s="503"/>
      <c r="C125" s="341" t="s">
        <v>175</v>
      </c>
      <c r="D125" s="254">
        <v>91</v>
      </c>
      <c r="E125" s="342">
        <v>95</v>
      </c>
      <c r="F125" s="95">
        <f>IF(ISBLANK('6桁'!F125)=TRUE,"",VLOOKUP('6桁'!F125,A!$A:$G,7,FALSE))</f>
        <v>56200</v>
      </c>
      <c r="G125" s="96" t="str">
        <f>'6桁'!G125</f>
        <v>Y★</v>
      </c>
      <c r="H125" s="456" t="str">
        <f>IF(ISBLANK('6桁'!H125)=TRUE,"",VLOOKUP('6桁'!H125,A!$A:$G,7,FALSE))</f>
        <v/>
      </c>
      <c r="I125" s="96">
        <f>'6桁'!I125</f>
        <v>0</v>
      </c>
      <c r="J125" s="456" t="str">
        <f>IF(ISBLANK('6桁'!J125)=TRUE,"",VLOOKUP('6桁'!J125,A!$A:$G,7,FALSE))</f>
        <v/>
      </c>
      <c r="K125" s="110">
        <f>'6桁'!K125</f>
        <v>0</v>
      </c>
      <c r="L125" s="456" t="str">
        <f>IF(ISBLANK('6桁'!L125)=TRUE,"",VLOOKUP('6桁'!L125,A!$A:$G,7,FALSE))</f>
        <v/>
      </c>
      <c r="M125" s="96">
        <f>'6桁'!M125</f>
        <v>0</v>
      </c>
      <c r="N125" s="265"/>
      <c r="O125" s="503"/>
      <c r="P125" s="500" t="s">
        <v>484</v>
      </c>
      <c r="Q125" s="501"/>
      <c r="R125" s="275"/>
      <c r="S125" s="276">
        <v>99</v>
      </c>
      <c r="T125" s="95" t="str">
        <f>IF(ISBLANK('6桁'!T125)=TRUE,"",VLOOKUP('6桁'!T125,A!$A:$G,7,FALSE))</f>
        <v/>
      </c>
      <c r="U125" s="96">
        <f>'6桁'!U125</f>
        <v>0</v>
      </c>
      <c r="V125" s="456" t="str">
        <f>IF(ISBLANK('6桁'!V125)=TRUE,"",VLOOKUP('6桁'!V125,A!$A:$G,7,FALSE))</f>
        <v>卸価格設定なし</v>
      </c>
      <c r="W125" s="110" t="str">
        <f>'6桁'!W125</f>
        <v>Y★</v>
      </c>
      <c r="X125" s="456" t="str">
        <f>IF(ISBLANK('6桁'!X125)=TRUE,"",VLOOKUP('6桁'!X125,A!$A:$G,7,FALSE))</f>
        <v/>
      </c>
      <c r="Y125" s="126">
        <f>'6桁'!Y125</f>
        <v>0</v>
      </c>
      <c r="Z125" s="108"/>
      <c r="AA125" s="123"/>
      <c r="AB125" s="40"/>
    </row>
    <row r="126" spans="2:28" ht="30" customHeight="1">
      <c r="B126" s="503"/>
      <c r="C126" s="341" t="s">
        <v>212</v>
      </c>
      <c r="D126" s="254">
        <v>93</v>
      </c>
      <c r="E126" s="342">
        <v>97</v>
      </c>
      <c r="F126" s="95">
        <f>IF(ISBLANK('6桁'!F126)=TRUE,"",VLOOKUP('6桁'!F126,A!$A:$G,7,FALSE))</f>
        <v>59300</v>
      </c>
      <c r="G126" s="96" t="str">
        <f>'6桁'!G126</f>
        <v>Y★</v>
      </c>
      <c r="H126" s="456" t="str">
        <f>IF(ISBLANK('6桁'!H126)=TRUE,"",VLOOKUP('6桁'!H126,A!$A:$G,7,FALSE))</f>
        <v/>
      </c>
      <c r="I126" s="96">
        <f>'6桁'!I126</f>
        <v>0</v>
      </c>
      <c r="J126" s="456" t="str">
        <f>IF(ISBLANK('6桁'!J126)=TRUE,"",VLOOKUP('6桁'!J126,A!$A:$G,7,FALSE))</f>
        <v/>
      </c>
      <c r="K126" s="110">
        <f>'6桁'!K126</f>
        <v>0</v>
      </c>
      <c r="L126" s="456" t="str">
        <f>IF(ISBLANK('6桁'!L126)=TRUE,"",VLOOKUP('6桁'!L126,A!$A:$G,7,FALSE))</f>
        <v/>
      </c>
      <c r="M126" s="96">
        <f>'6桁'!M126</f>
        <v>0</v>
      </c>
      <c r="N126" s="265"/>
      <c r="O126" s="503"/>
      <c r="P126" s="500" t="s">
        <v>219</v>
      </c>
      <c r="Q126" s="501"/>
      <c r="R126" s="275">
        <v>98</v>
      </c>
      <c r="S126" s="276">
        <v>102</v>
      </c>
      <c r="T126" s="95">
        <f>IF(ISBLANK('6桁'!T126)=TRUE,"",VLOOKUP('6桁'!T126,A!$A:$G,7,FALSE))</f>
        <v>39200</v>
      </c>
      <c r="U126" s="96" t="str">
        <f>'6桁'!U126</f>
        <v>Y★</v>
      </c>
      <c r="V126" s="456" t="str">
        <f>IF(ISBLANK('6桁'!V126)=TRUE,"",VLOOKUP('6桁'!V126,A!$A:$G,7,FALSE))</f>
        <v/>
      </c>
      <c r="W126" s="110">
        <f>'6桁'!W126</f>
        <v>0</v>
      </c>
      <c r="X126" s="456" t="str">
        <f>IF(ISBLANK('6桁'!X126)=TRUE,"",VLOOKUP('6桁'!X126,A!$A:$G,7,FALSE))</f>
        <v/>
      </c>
      <c r="Y126" s="126">
        <f>'6桁'!Y126</f>
        <v>0</v>
      </c>
      <c r="Z126" s="108"/>
      <c r="AA126" s="123"/>
      <c r="AB126" s="40"/>
    </row>
    <row r="127" spans="2:28" ht="30" customHeight="1">
      <c r="B127" s="503"/>
      <c r="C127" s="341" t="s">
        <v>485</v>
      </c>
      <c r="D127" s="254"/>
      <c r="E127" s="342">
        <v>99</v>
      </c>
      <c r="F127" s="95" t="str">
        <f>IF(ISBLANK('6桁'!F127)=TRUE,"",VLOOKUP('6桁'!F127,A!$A:$G,7,FALSE))</f>
        <v/>
      </c>
      <c r="G127" s="96">
        <f>'6桁'!G127</f>
        <v>0</v>
      </c>
      <c r="H127" s="456" t="str">
        <f>IF(ISBLANK('6桁'!H127)=TRUE,"",VLOOKUP('6桁'!H127,A!$A:$G,7,FALSE))</f>
        <v>卸価格設定なし</v>
      </c>
      <c r="I127" s="96" t="str">
        <f>'6桁'!I127</f>
        <v>Y★</v>
      </c>
      <c r="J127" s="456" t="str">
        <f>IF(ISBLANK('6桁'!J127)=TRUE,"",VLOOKUP('6桁'!J127,A!$A:$G,7,FALSE))</f>
        <v/>
      </c>
      <c r="K127" s="110">
        <f>'6桁'!K127</f>
        <v>0</v>
      </c>
      <c r="L127" s="456" t="str">
        <f>IF(ISBLANK('6桁'!L127)=TRUE,"",VLOOKUP('6桁'!L127,A!$A:$G,7,FALSE))</f>
        <v/>
      </c>
      <c r="M127" s="96">
        <f>'6桁'!M127</f>
        <v>0</v>
      </c>
      <c r="N127" s="265"/>
      <c r="O127" s="503"/>
      <c r="P127" s="500" t="s">
        <v>435</v>
      </c>
      <c r="Q127" s="501"/>
      <c r="R127" s="275"/>
      <c r="S127" s="276">
        <v>104</v>
      </c>
      <c r="T127" s="95" t="str">
        <f>IF(ISBLANK('6桁'!T127)=TRUE,"",VLOOKUP('6桁'!T127,A!$A:$G,7,FALSE))</f>
        <v/>
      </c>
      <c r="U127" s="96">
        <f>'6桁'!U127</f>
        <v>0</v>
      </c>
      <c r="V127" s="456" t="str">
        <f>IF(ISBLANK('6桁'!V127)=TRUE,"",VLOOKUP('6桁'!V127,A!$A:$G,7,FALSE))</f>
        <v>卸価格設定なし</v>
      </c>
      <c r="W127" s="110" t="str">
        <f>'6桁'!W127</f>
        <v>Y★</v>
      </c>
      <c r="X127" s="456" t="str">
        <f>IF(ISBLANK('6桁'!X127)=TRUE,"",VLOOKUP('6桁'!X127,A!$A:$G,7,FALSE))</f>
        <v/>
      </c>
      <c r="Y127" s="126">
        <f>'6桁'!Y127</f>
        <v>0</v>
      </c>
      <c r="Z127" s="108"/>
      <c r="AA127" s="123"/>
      <c r="AB127" s="40"/>
    </row>
    <row r="128" spans="2:28" ht="30" customHeight="1">
      <c r="B128" s="503"/>
      <c r="C128" s="341" t="s">
        <v>76</v>
      </c>
      <c r="D128" s="254">
        <v>98</v>
      </c>
      <c r="E128" s="342">
        <v>102</v>
      </c>
      <c r="F128" s="95">
        <f>IF(ISBLANK('6桁'!F128)=TRUE,"",VLOOKUP('6桁'!F128,A!$A:$G,7,FALSE))</f>
        <v>60200</v>
      </c>
      <c r="G128" s="96" t="str">
        <f>'6桁'!G128</f>
        <v>Y★</v>
      </c>
      <c r="H128" s="456" t="str">
        <f>IF(ISBLANK('6桁'!H128)=TRUE,"",VLOOKUP('6桁'!H128,A!$A:$G,7,FALSE))</f>
        <v/>
      </c>
      <c r="I128" s="96">
        <f>'6桁'!I128</f>
        <v>0</v>
      </c>
      <c r="J128" s="456" t="str">
        <f>IF(ISBLANK('6桁'!J128)=TRUE,"",VLOOKUP('6桁'!J128,A!$A:$G,7,FALSE))</f>
        <v/>
      </c>
      <c r="K128" s="110">
        <f>'6桁'!K128</f>
        <v>0</v>
      </c>
      <c r="L128" s="456" t="str">
        <f>IF(ISBLANK('6桁'!L128)=TRUE,"",VLOOKUP('6桁'!L128,A!$A:$G,7,FALSE))</f>
        <v/>
      </c>
      <c r="M128" s="96">
        <f>'6桁'!M128</f>
        <v>0</v>
      </c>
      <c r="N128" s="265"/>
      <c r="O128" s="503"/>
      <c r="P128" s="500" t="s">
        <v>486</v>
      </c>
      <c r="Q128" s="501"/>
      <c r="R128" s="275"/>
      <c r="S128" s="276">
        <v>103</v>
      </c>
      <c r="T128" s="95">
        <f>IF(ISBLANK('6桁'!T128)=TRUE,"",VLOOKUP('6桁'!T128,A!$A:$G,7,FALSE))</f>
        <v>37300</v>
      </c>
      <c r="U128" s="96" t="str">
        <f>'6桁'!U128</f>
        <v>W★</v>
      </c>
      <c r="V128" s="456" t="str">
        <f>IF(ISBLANK('6桁'!V128)=TRUE,"",VLOOKUP('6桁'!V128,A!$A:$G,7,FALSE))</f>
        <v/>
      </c>
      <c r="W128" s="110">
        <f>'6桁'!W128</f>
        <v>0</v>
      </c>
      <c r="X128" s="456" t="str">
        <f>IF(ISBLANK('6桁'!X128)=TRUE,"",VLOOKUP('6桁'!X128,A!$A:$G,7,FALSE))</f>
        <v/>
      </c>
      <c r="Y128" s="126">
        <f>'6桁'!Y128</f>
        <v>0</v>
      </c>
      <c r="Z128" s="108"/>
      <c r="AA128" s="123"/>
      <c r="AB128" s="40"/>
    </row>
    <row r="129" spans="2:28" ht="30" customHeight="1">
      <c r="B129" s="503"/>
      <c r="C129" s="341" t="s">
        <v>487</v>
      </c>
      <c r="D129" s="254"/>
      <c r="E129" s="342">
        <v>104</v>
      </c>
      <c r="F129" s="95">
        <f>IF(ISBLANK('6桁'!F129)=TRUE,"",VLOOKUP('6桁'!F129,A!$A:$G,7,FALSE))</f>
        <v>61400</v>
      </c>
      <c r="G129" s="96" t="str">
        <f>'6桁'!G129</f>
        <v>Y★</v>
      </c>
      <c r="H129" s="456" t="str">
        <f>IF(ISBLANK('6桁'!H129)=TRUE,"",VLOOKUP('6桁'!H129,A!$A:$G,7,FALSE))</f>
        <v/>
      </c>
      <c r="I129" s="96">
        <f>'6桁'!I129</f>
        <v>0</v>
      </c>
      <c r="J129" s="456" t="str">
        <f>IF(ISBLANK('6桁'!J129)=TRUE,"",VLOOKUP('6桁'!J129,A!$A:$G,7,FALSE))</f>
        <v/>
      </c>
      <c r="K129" s="110">
        <f>'6桁'!K129</f>
        <v>0</v>
      </c>
      <c r="L129" s="456" t="str">
        <f>IF(ISBLANK('6桁'!L129)=TRUE,"",VLOOKUP('6桁'!L129,A!$A:$G,7,FALSE))</f>
        <v/>
      </c>
      <c r="M129" s="96">
        <f>'6桁'!M129</f>
        <v>0</v>
      </c>
      <c r="N129" s="265"/>
      <c r="O129" s="503"/>
      <c r="P129" s="500" t="s">
        <v>305</v>
      </c>
      <c r="Q129" s="501"/>
      <c r="R129" s="275"/>
      <c r="S129" s="276">
        <v>107</v>
      </c>
      <c r="T129" s="95" t="str">
        <f>IF(ISBLANK('6桁'!T129)=TRUE,"",VLOOKUP('6桁'!T129,A!$A:$G,7,FALSE))</f>
        <v/>
      </c>
      <c r="U129" s="96">
        <f>'6桁'!U129</f>
        <v>0</v>
      </c>
      <c r="V129" s="456" t="str">
        <f>IF(ISBLANK('6桁'!V129)=TRUE,"",VLOOKUP('6桁'!V129,A!$A:$G,7,FALSE))</f>
        <v/>
      </c>
      <c r="W129" s="110">
        <f>'6桁'!W129</f>
        <v>0</v>
      </c>
      <c r="X129" s="456" t="str">
        <f>IF(ISBLANK('6桁'!X129)=TRUE,"",VLOOKUP('6桁'!X129,A!$A:$G,7,FALSE))</f>
        <v>卸価格設定なし</v>
      </c>
      <c r="Y129" s="126" t="str">
        <f>'6桁'!Y129</f>
        <v>Y★</v>
      </c>
      <c r="Z129" s="108"/>
      <c r="AA129" s="123"/>
      <c r="AB129" s="40"/>
    </row>
    <row r="130" spans="2:28" ht="30" customHeight="1">
      <c r="B130" s="503"/>
      <c r="C130" s="341" t="s">
        <v>294</v>
      </c>
      <c r="D130" s="254">
        <v>106</v>
      </c>
      <c r="E130" s="342">
        <v>110</v>
      </c>
      <c r="F130" s="95">
        <f>IF(ISBLANK('6桁'!F130)=TRUE,"",VLOOKUP('6桁'!F130,A!$A:$G,7,FALSE))</f>
        <v>68100</v>
      </c>
      <c r="G130" s="96" t="str">
        <f>'6桁'!G130</f>
        <v>Y★</v>
      </c>
      <c r="H130" s="456" t="str">
        <f>IF(ISBLANK('6桁'!H130)=TRUE,"",VLOOKUP('6桁'!H130,A!$A:$G,7,FALSE))</f>
        <v/>
      </c>
      <c r="I130" s="96">
        <f>'6桁'!I130</f>
        <v>0</v>
      </c>
      <c r="J130" s="456" t="str">
        <f>IF(ISBLANK('6桁'!J130)=TRUE,"",VLOOKUP('6桁'!J130,A!$A:$G,7,FALSE))</f>
        <v/>
      </c>
      <c r="K130" s="110">
        <f>'6桁'!K130</f>
        <v>0</v>
      </c>
      <c r="L130" s="456" t="str">
        <f>IF(ISBLANK('6桁'!L130)=TRUE,"",VLOOKUP('6桁'!L130,A!$A:$G,7,FALSE))</f>
        <v/>
      </c>
      <c r="M130" s="96">
        <f>'6桁'!M130</f>
        <v>0</v>
      </c>
      <c r="N130" s="265"/>
      <c r="O130" s="503"/>
      <c r="P130" s="500" t="s">
        <v>364</v>
      </c>
      <c r="Q130" s="501"/>
      <c r="R130" s="275">
        <v>99</v>
      </c>
      <c r="S130" s="276"/>
      <c r="T130" s="95">
        <f>IF(ISBLANK('6桁'!T130)=TRUE,"",VLOOKUP('6桁'!T130,A!$A:$G,7,FALSE))</f>
        <v>29300</v>
      </c>
      <c r="U130" s="96" t="str">
        <f>'6桁'!U130</f>
        <v>W</v>
      </c>
      <c r="V130" s="456" t="str">
        <f>IF(ISBLANK('6桁'!V130)=TRUE,"",VLOOKUP('6桁'!V130,A!$A:$G,7,FALSE))</f>
        <v/>
      </c>
      <c r="W130" s="110">
        <f>'6桁'!W130</f>
        <v>0</v>
      </c>
      <c r="X130" s="456" t="str">
        <f>IF(ISBLANK('6桁'!X130)=TRUE,"",VLOOKUP('6桁'!X130,A!$A:$G,7,FALSE))</f>
        <v/>
      </c>
      <c r="Y130" s="126">
        <f>'6桁'!Y130</f>
        <v>0</v>
      </c>
      <c r="Z130" s="108"/>
      <c r="AA130" s="123"/>
      <c r="AB130" s="40"/>
    </row>
    <row r="131" spans="2:28" ht="30" customHeight="1">
      <c r="B131" s="503"/>
      <c r="C131" s="341" t="s">
        <v>77</v>
      </c>
      <c r="D131" s="254">
        <v>95</v>
      </c>
      <c r="E131" s="342">
        <v>99</v>
      </c>
      <c r="F131" s="95">
        <f>IF(ISBLANK('6桁'!F131)=TRUE,"",VLOOKUP('6桁'!F131,A!$A:$G,7,FALSE))</f>
        <v>49700</v>
      </c>
      <c r="G131" s="96" t="str">
        <f>'6桁'!G131</f>
        <v>Y★</v>
      </c>
      <c r="H131" s="456" t="str">
        <f>IF(ISBLANK('6桁'!H131)=TRUE,"",VLOOKUP('6桁'!H131,A!$A:$G,7,FALSE))</f>
        <v/>
      </c>
      <c r="I131" s="96">
        <f>'6桁'!I131</f>
        <v>0</v>
      </c>
      <c r="J131" s="456" t="str">
        <f>IF(ISBLANK('6桁'!J131)=TRUE,"",VLOOKUP('6桁'!J131,A!$A:$G,7,FALSE))</f>
        <v/>
      </c>
      <c r="K131" s="110">
        <f>'6桁'!K131</f>
        <v>0</v>
      </c>
      <c r="L131" s="456" t="str">
        <f>IF(ISBLANK('6桁'!L131)=TRUE,"",VLOOKUP('6桁'!L131,A!$A:$G,7,FALSE))</f>
        <v/>
      </c>
      <c r="M131" s="96">
        <f>'6桁'!M131</f>
        <v>0</v>
      </c>
      <c r="N131" s="265"/>
      <c r="O131" s="503"/>
      <c r="P131" s="500" t="s">
        <v>306</v>
      </c>
      <c r="Q131" s="501"/>
      <c r="R131" s="275">
        <v>101</v>
      </c>
      <c r="S131" s="276">
        <v>105</v>
      </c>
      <c r="T131" s="95">
        <f>IF(ISBLANK('6桁'!T131)=TRUE,"",VLOOKUP('6桁'!T131,A!$A:$G,7,FALSE))</f>
        <v>32800</v>
      </c>
      <c r="U131" s="96" t="str">
        <f>'6桁'!U131</f>
        <v>Y★</v>
      </c>
      <c r="V131" s="456" t="str">
        <f>IF(ISBLANK('6桁'!V131)=TRUE,"",VLOOKUP('6桁'!V131,A!$A:$G,7,FALSE))</f>
        <v/>
      </c>
      <c r="W131" s="110">
        <f>'6桁'!W131</f>
        <v>0</v>
      </c>
      <c r="X131" s="456" t="str">
        <f>IF(ISBLANK('6桁'!X131)=TRUE,"",VLOOKUP('6桁'!X131,A!$A:$G,7,FALSE))</f>
        <v/>
      </c>
      <c r="Y131" s="126">
        <f>'6桁'!Y131</f>
        <v>0</v>
      </c>
      <c r="Z131" s="108"/>
      <c r="AA131" s="123"/>
      <c r="AB131" s="40"/>
    </row>
    <row r="132" spans="2:28" ht="30" customHeight="1">
      <c r="B132" s="503"/>
      <c r="C132" s="341" t="s">
        <v>488</v>
      </c>
      <c r="D132" s="254">
        <v>97</v>
      </c>
      <c r="E132" s="342">
        <v>101</v>
      </c>
      <c r="F132" s="95">
        <f>IF(ISBLANK('6桁'!F132)=TRUE,"",VLOOKUP('6桁'!F132,A!$A:$G,7,FALSE))</f>
        <v>52600</v>
      </c>
      <c r="G132" s="96" t="str">
        <f>'6桁'!G132</f>
        <v>Y★</v>
      </c>
      <c r="H132" s="456" t="str">
        <f>IF(ISBLANK('6桁'!H132)=TRUE,"",VLOOKUP('6桁'!H132,A!$A:$G,7,FALSE))</f>
        <v/>
      </c>
      <c r="I132" s="96">
        <f>'6桁'!I132</f>
        <v>0</v>
      </c>
      <c r="J132" s="456" t="str">
        <f>IF(ISBLANK('6桁'!J132)=TRUE,"",VLOOKUP('6桁'!J132,A!$A:$G,7,FALSE))</f>
        <v/>
      </c>
      <c r="K132" s="110">
        <f>'6桁'!K132</f>
        <v>0</v>
      </c>
      <c r="L132" s="456" t="str">
        <f>IF(ISBLANK('6桁'!L132)=TRUE,"",VLOOKUP('6桁'!L132,A!$A:$G,7,FALSE))</f>
        <v/>
      </c>
      <c r="M132" s="96">
        <f>'6桁'!M132</f>
        <v>0</v>
      </c>
      <c r="N132" s="265"/>
      <c r="O132" s="503"/>
      <c r="P132" s="500" t="s">
        <v>307</v>
      </c>
      <c r="Q132" s="501"/>
      <c r="R132" s="275">
        <v>107</v>
      </c>
      <c r="S132" s="276">
        <v>111</v>
      </c>
      <c r="T132" s="95" t="str">
        <f>IF(ISBLANK('6桁'!T132)=TRUE,"",VLOOKUP('6桁'!T132,A!$A:$G,7,FALSE))</f>
        <v/>
      </c>
      <c r="U132" s="96">
        <f>'6桁'!U132</f>
        <v>0</v>
      </c>
      <c r="V132" s="456" t="str">
        <f>IF(ISBLANK('6桁'!V132)=TRUE,"",VLOOKUP('6桁'!V132,A!$A:$G,7,FALSE))</f>
        <v/>
      </c>
      <c r="W132" s="110">
        <f>'6桁'!W132</f>
        <v>0</v>
      </c>
      <c r="X132" s="456" t="str">
        <f>IF(ISBLANK('6桁'!X132)=TRUE,"",VLOOKUP('6桁'!X132,A!$A:$G,7,FALSE))</f>
        <v>卸価格設定なし</v>
      </c>
      <c r="Y132" s="126" t="str">
        <f>'6桁'!Y132</f>
        <v>W★</v>
      </c>
      <c r="Z132" s="108"/>
      <c r="AA132" s="123"/>
      <c r="AB132" s="40"/>
    </row>
    <row r="133" spans="2:28" ht="30" customHeight="1" thickBot="1">
      <c r="B133" s="544"/>
      <c r="C133" s="343" t="s">
        <v>489</v>
      </c>
      <c r="D133" s="256"/>
      <c r="E133" s="344">
        <v>104</v>
      </c>
      <c r="F133" s="118" t="str">
        <f>IF(ISBLANK('6桁'!F133)=TRUE,"",VLOOKUP('6桁'!F133,A!$A:$G,7,FALSE))</f>
        <v/>
      </c>
      <c r="G133" s="119">
        <f>'6桁'!G133</f>
        <v>0</v>
      </c>
      <c r="H133" s="460" t="str">
        <f>IF(ISBLANK('6桁'!H133)=TRUE,"",VLOOKUP('6桁'!H133,A!$A:$G,7,FALSE))</f>
        <v>卸価格設定なし</v>
      </c>
      <c r="I133" s="119" t="str">
        <f>'6桁'!I133</f>
        <v>Y★</v>
      </c>
      <c r="J133" s="460" t="str">
        <f>IF(ISBLANK('6桁'!J133)=TRUE,"",VLOOKUP('6桁'!J133,A!$A:$G,7,FALSE))</f>
        <v/>
      </c>
      <c r="K133" s="120">
        <f>'6桁'!K133</f>
        <v>0</v>
      </c>
      <c r="L133" s="460" t="str">
        <f>IF(ISBLANK('6桁'!L133)=TRUE,"",VLOOKUP('6桁'!L133,A!$A:$G,7,FALSE))</f>
        <v/>
      </c>
      <c r="M133" s="119">
        <f>'6桁'!M133</f>
        <v>0</v>
      </c>
      <c r="N133" s="265"/>
      <c r="O133" s="544"/>
      <c r="P133" s="558" t="s">
        <v>490</v>
      </c>
      <c r="Q133" s="559"/>
      <c r="R133" s="282">
        <v>109</v>
      </c>
      <c r="S133" s="283"/>
      <c r="T133" s="118" t="str">
        <f>IF(ISBLANK('6桁'!T133)=TRUE,"",VLOOKUP('6桁'!T133,A!$A:$G,7,FALSE))</f>
        <v/>
      </c>
      <c r="U133" s="119">
        <f>'6桁'!U133</f>
        <v>0</v>
      </c>
      <c r="V133" s="460" t="str">
        <f>IF(ISBLANK('6桁'!V133)=TRUE,"",VLOOKUP('6桁'!V133,A!$A:$G,7,FALSE))</f>
        <v/>
      </c>
      <c r="W133" s="294">
        <f>'6桁'!W133</f>
        <v>0</v>
      </c>
      <c r="X133" s="474" t="str">
        <f>IF(ISBLANK('6桁'!X133)=TRUE,"",VLOOKUP('6桁'!X133,A!$A:$G,7,FALSE))</f>
        <v>卸価格設定なし</v>
      </c>
      <c r="Y133" s="132" t="str">
        <f>'6桁'!Y133</f>
        <v>Y</v>
      </c>
      <c r="Z133" s="108"/>
      <c r="AA133" s="123"/>
      <c r="AB133" s="40"/>
    </row>
    <row r="134" spans="2:28" ht="30" customHeight="1">
      <c r="B134" s="546" t="s">
        <v>934</v>
      </c>
      <c r="C134" s="546"/>
      <c r="D134" s="546"/>
      <c r="E134" s="546"/>
      <c r="F134" s="546"/>
      <c r="G134" s="546"/>
      <c r="H134" s="546"/>
      <c r="I134" s="546"/>
      <c r="J134" s="546"/>
      <c r="K134" s="546"/>
      <c r="L134" s="546"/>
      <c r="M134" s="546"/>
      <c r="N134" s="546"/>
      <c r="O134" s="546"/>
      <c r="P134" s="546"/>
      <c r="Q134" s="546"/>
      <c r="R134" s="546"/>
      <c r="S134" s="546"/>
      <c r="T134" s="546"/>
      <c r="U134" s="546"/>
      <c r="V134" s="546"/>
      <c r="W134" s="297"/>
      <c r="X134" s="295"/>
      <c r="Y134" s="296"/>
      <c r="Z134" s="74"/>
      <c r="AA134" s="123"/>
      <c r="AB134" s="40"/>
    </row>
    <row r="135" spans="2:28" ht="36" customHeight="1">
      <c r="B135" s="546"/>
      <c r="C135" s="546"/>
      <c r="D135" s="546"/>
      <c r="E135" s="546"/>
      <c r="F135" s="546"/>
      <c r="G135" s="546"/>
      <c r="H135" s="546"/>
      <c r="I135" s="546"/>
      <c r="J135" s="546"/>
      <c r="K135" s="546"/>
      <c r="L135" s="546"/>
      <c r="M135" s="546"/>
      <c r="N135" s="546"/>
      <c r="O135" s="546"/>
      <c r="P135" s="546"/>
      <c r="Q135" s="546"/>
      <c r="R135" s="546"/>
      <c r="S135" s="546"/>
      <c r="T135" s="546"/>
      <c r="U135" s="546"/>
      <c r="V135" s="546"/>
      <c r="W135" s="123"/>
    </row>
    <row r="136" spans="2:28" ht="13.5" customHeight="1">
      <c r="B136" s="220"/>
    </row>
    <row r="137" spans="2:28" ht="13.5" customHeight="1">
      <c r="F137" s="74"/>
      <c r="G137" s="18"/>
      <c r="H137" s="74"/>
      <c r="I137" s="18"/>
      <c r="J137" s="74"/>
      <c r="K137" s="18"/>
      <c r="L137" s="74"/>
      <c r="M137" s="18"/>
      <c r="N137" s="74"/>
      <c r="O137" s="18"/>
      <c r="P137" s="74"/>
      <c r="Q137" s="18"/>
      <c r="R137" s="74"/>
      <c r="S137" s="17"/>
      <c r="T137" s="74"/>
      <c r="U137" s="18"/>
    </row>
    <row r="138" spans="2:28" ht="14.25" customHeight="1" thickBot="1">
      <c r="C138" s="327"/>
      <c r="D138" s="327"/>
      <c r="E138" s="327"/>
      <c r="F138" s="74"/>
      <c r="G138" s="18"/>
      <c r="H138" s="74"/>
      <c r="I138" s="18"/>
      <c r="J138" s="74"/>
      <c r="K138" s="18"/>
      <c r="L138" s="74"/>
      <c r="M138" s="18"/>
      <c r="N138" s="74"/>
      <c r="O138" s="18"/>
      <c r="P138" s="74"/>
      <c r="Q138" s="18"/>
      <c r="R138" s="74"/>
      <c r="S138" s="17"/>
      <c r="T138" s="74"/>
      <c r="U138" s="18"/>
    </row>
    <row r="139" spans="2:28" ht="25.5" customHeight="1" thickTop="1" thickBot="1">
      <c r="B139" s="518" t="s">
        <v>451</v>
      </c>
      <c r="C139" s="519"/>
      <c r="D139" s="519"/>
      <c r="E139" s="519"/>
      <c r="F139" s="519"/>
      <c r="G139" s="519"/>
      <c r="H139" s="519"/>
      <c r="I139" s="519"/>
      <c r="J139" s="519"/>
      <c r="K139" s="519"/>
      <c r="L139" s="519"/>
      <c r="M139" s="519"/>
      <c r="N139" s="519"/>
      <c r="O139" s="519"/>
      <c r="P139" s="519"/>
      <c r="Q139" s="519"/>
      <c r="R139" s="519"/>
      <c r="S139" s="519"/>
      <c r="T139" s="519"/>
      <c r="U139" s="519"/>
      <c r="V139" s="519"/>
      <c r="W139" s="519"/>
      <c r="X139" s="519"/>
      <c r="Y139" s="519"/>
      <c r="Z139" s="519"/>
      <c r="AA139" s="520"/>
    </row>
    <row r="140" spans="2:28" ht="10.5" customHeight="1" thickTop="1">
      <c r="C140" s="40"/>
      <c r="D140" s="40"/>
      <c r="E140" s="40"/>
      <c r="F140" s="79"/>
      <c r="H140" s="79"/>
      <c r="K140" s="52"/>
      <c r="M140" s="52"/>
      <c r="Q140" s="52"/>
    </row>
    <row r="141" spans="2:28" ht="20.100000000000001" customHeight="1" thickBot="1">
      <c r="B141" s="238" t="s">
        <v>768</v>
      </c>
    </row>
    <row r="142" spans="2:28" ht="19.5" customHeight="1" thickBot="1">
      <c r="B142" s="521" t="s">
        <v>452</v>
      </c>
      <c r="C142" s="534" t="s">
        <v>524</v>
      </c>
      <c r="D142" s="527" t="s">
        <v>1113</v>
      </c>
      <c r="E142" s="540"/>
      <c r="F142" s="531" t="s">
        <v>453</v>
      </c>
      <c r="G142" s="532"/>
      <c r="H142" s="532"/>
      <c r="I142" s="532"/>
      <c r="J142" s="532"/>
      <c r="K142" s="532"/>
      <c r="L142" s="532"/>
      <c r="M142" s="532"/>
      <c r="N142" s="532"/>
      <c r="O142" s="532"/>
      <c r="P142" s="532"/>
      <c r="Q142" s="532"/>
      <c r="R142" s="532"/>
      <c r="S142" s="532"/>
      <c r="T142" s="532"/>
      <c r="U142" s="532"/>
      <c r="V142" s="532"/>
      <c r="W142" s="533"/>
      <c r="X142" s="11"/>
      <c r="Y142" s="11"/>
    </row>
    <row r="143" spans="2:28" ht="19.5" customHeight="1">
      <c r="B143" s="522"/>
      <c r="C143" s="536"/>
      <c r="D143" s="541"/>
      <c r="E143" s="542"/>
      <c r="F143" s="516" t="s">
        <v>1079</v>
      </c>
      <c r="G143" s="507"/>
      <c r="H143" s="516" t="s">
        <v>1378</v>
      </c>
      <c r="I143" s="507"/>
      <c r="J143" s="506" t="s">
        <v>1075</v>
      </c>
      <c r="K143" s="507"/>
      <c r="L143" s="506" t="s">
        <v>1076</v>
      </c>
      <c r="M143" s="507"/>
      <c r="N143" s="506" t="s">
        <v>1080</v>
      </c>
      <c r="O143" s="507"/>
      <c r="P143" s="516" t="s">
        <v>1081</v>
      </c>
      <c r="Q143" s="507"/>
      <c r="R143" s="516" t="s">
        <v>1085</v>
      </c>
      <c r="S143" s="507"/>
      <c r="T143" s="516" t="s">
        <v>1086</v>
      </c>
      <c r="U143" s="507"/>
      <c r="V143" s="506" t="s">
        <v>780</v>
      </c>
      <c r="W143" s="507"/>
      <c r="X143" s="548"/>
      <c r="Y143" s="548"/>
    </row>
    <row r="144" spans="2:28" ht="19.5" customHeight="1">
      <c r="B144" s="522"/>
      <c r="C144" s="536"/>
      <c r="D144" s="510" t="s">
        <v>1115</v>
      </c>
      <c r="E144" s="550" t="s">
        <v>1114</v>
      </c>
      <c r="F144" s="517"/>
      <c r="G144" s="509"/>
      <c r="H144" s="517"/>
      <c r="I144" s="509"/>
      <c r="J144" s="508"/>
      <c r="K144" s="509"/>
      <c r="L144" s="508"/>
      <c r="M144" s="509"/>
      <c r="N144" s="508"/>
      <c r="O144" s="509"/>
      <c r="P144" s="517"/>
      <c r="Q144" s="509"/>
      <c r="R144" s="517"/>
      <c r="S144" s="509"/>
      <c r="T144" s="517"/>
      <c r="U144" s="509"/>
      <c r="V144" s="508"/>
      <c r="W144" s="509"/>
      <c r="X144" s="548"/>
      <c r="Y144" s="548"/>
    </row>
    <row r="145" spans="2:25" ht="19.5" customHeight="1" thickBot="1">
      <c r="B145" s="523"/>
      <c r="C145" s="538"/>
      <c r="D145" s="549"/>
      <c r="E145" s="551"/>
      <c r="F145" s="553" t="s">
        <v>1077</v>
      </c>
      <c r="G145" s="554"/>
      <c r="H145" s="553" t="s">
        <v>1083</v>
      </c>
      <c r="I145" s="554"/>
      <c r="J145" s="553" t="s">
        <v>167</v>
      </c>
      <c r="K145" s="554"/>
      <c r="L145" s="553" t="s">
        <v>1078</v>
      </c>
      <c r="M145" s="554"/>
      <c r="N145" s="553" t="s">
        <v>1078</v>
      </c>
      <c r="O145" s="554"/>
      <c r="P145" s="553" t="s">
        <v>167</v>
      </c>
      <c r="Q145" s="554"/>
      <c r="R145" s="553" t="s">
        <v>167</v>
      </c>
      <c r="S145" s="554"/>
      <c r="T145" s="553" t="s">
        <v>167</v>
      </c>
      <c r="U145" s="554"/>
      <c r="V145" s="553" t="s">
        <v>167</v>
      </c>
      <c r="W145" s="554"/>
      <c r="X145" s="547"/>
      <c r="Y145" s="547"/>
    </row>
    <row r="146" spans="2:25" ht="30" customHeight="1">
      <c r="B146" s="502">
        <v>18</v>
      </c>
      <c r="C146" s="365" t="s">
        <v>309</v>
      </c>
      <c r="D146" s="253">
        <v>93</v>
      </c>
      <c r="E146" s="353">
        <v>97</v>
      </c>
      <c r="F146" s="91" t="str">
        <f>IF(ISBLANK('6桁'!F146)=TRUE,"",VLOOKUP('6桁'!F146,A!$A:$G,7,FALSE))</f>
        <v/>
      </c>
      <c r="G146" s="124">
        <f>'6桁'!G146</f>
        <v>0</v>
      </c>
      <c r="H146" s="91" t="str">
        <f>IF(ISBLANK('6桁'!H146)=TRUE,"",VLOOKUP('6桁'!H146,A!$A:$G,7,FALSE))</f>
        <v/>
      </c>
      <c r="I146" s="124">
        <f>'6桁'!I146</f>
        <v>0</v>
      </c>
      <c r="J146" s="91" t="str">
        <f>IF(ISBLANK('6桁'!J146)=TRUE,"",VLOOKUP('6桁'!J146,A!$A:$G,7,FALSE))</f>
        <v/>
      </c>
      <c r="K146" s="124">
        <f>'6桁'!K146</f>
        <v>0</v>
      </c>
      <c r="L146" s="91" t="str">
        <f>IF(ISBLANK('6桁'!L146)=TRUE,"",VLOOKUP('6桁'!L146,A!$A:$G,7,FALSE))</f>
        <v/>
      </c>
      <c r="M146" s="124">
        <f>'6桁'!M146</f>
        <v>0</v>
      </c>
      <c r="N146" s="91" t="str">
        <f>IF(ISBLANK('6桁'!N146)=TRUE,"",VLOOKUP('6桁'!N146,A!$A:$G,7,FALSE))</f>
        <v/>
      </c>
      <c r="O146" s="124">
        <f>'6桁'!O146</f>
        <v>0</v>
      </c>
      <c r="P146" s="91">
        <f>IF(ISBLANK('6桁'!P146)=TRUE,"",VLOOKUP('6桁'!P146,A!$A:$G,7,FALSE))</f>
        <v>77600</v>
      </c>
      <c r="Q146" s="125" t="str">
        <f>'6桁'!Q146</f>
        <v>W</v>
      </c>
      <c r="R146" s="91" t="str">
        <f>IF(ISBLANK('6桁'!R146)=TRUE,"",VLOOKUP('6桁'!R146,A!$A:$G,7,FALSE))</f>
        <v/>
      </c>
      <c r="S146" s="125">
        <f>'6桁'!S146</f>
        <v>0</v>
      </c>
      <c r="T146" s="91" t="str">
        <f>IF(ISBLANK('6桁'!T146)=TRUE,"",VLOOKUP('6桁'!T146,A!$A:$G,7,FALSE))</f>
        <v/>
      </c>
      <c r="U146" s="125">
        <f>'6桁'!U146</f>
        <v>0</v>
      </c>
      <c r="V146" s="91" t="str">
        <f>IF(ISBLANK('6桁'!V146)=TRUE,"",VLOOKUP('6桁'!V146,A!$A:$G,7,FALSE))</f>
        <v/>
      </c>
      <c r="W146" s="125">
        <f>'6桁'!W146</f>
        <v>0</v>
      </c>
      <c r="X146" s="74"/>
      <c r="Y146" s="251"/>
    </row>
    <row r="147" spans="2:25" ht="30" customHeight="1">
      <c r="B147" s="503"/>
      <c r="C147" s="362" t="s">
        <v>310</v>
      </c>
      <c r="D147" s="254">
        <v>94</v>
      </c>
      <c r="E147" s="342">
        <v>98</v>
      </c>
      <c r="F147" s="95" t="str">
        <f>IF(ISBLANK('6桁'!F147)=TRUE,"",VLOOKUP('6桁'!F147,A!$A:$G,7,FALSE))</f>
        <v/>
      </c>
      <c r="G147" s="126">
        <f>'6桁'!G147</f>
        <v>0</v>
      </c>
      <c r="H147" s="95" t="str">
        <f>IF(ISBLANK('6桁'!H147)=TRUE,"",VLOOKUP('6桁'!H147,A!$A:$G,7,FALSE))</f>
        <v/>
      </c>
      <c r="I147" s="126">
        <f>'6桁'!I147</f>
        <v>0</v>
      </c>
      <c r="J147" s="95" t="str">
        <f>IF(ISBLANK('6桁'!J147)=TRUE,"",VLOOKUP('6桁'!J147,A!$A:$G,7,FALSE))</f>
        <v/>
      </c>
      <c r="K147" s="126">
        <f>'6桁'!K147</f>
        <v>0</v>
      </c>
      <c r="L147" s="95" t="str">
        <f>IF(ISBLANK('6桁'!L147)=TRUE,"",VLOOKUP('6桁'!L147,A!$A:$G,7,FALSE))</f>
        <v/>
      </c>
      <c r="M147" s="126">
        <f>'6桁'!M147</f>
        <v>0</v>
      </c>
      <c r="N147" s="95" t="str">
        <f>IF(ISBLANK('6桁'!N147)=TRUE,"",VLOOKUP('6桁'!N147,A!$A:$G,7,FALSE))</f>
        <v/>
      </c>
      <c r="O147" s="126">
        <f>'6桁'!O147</f>
        <v>0</v>
      </c>
      <c r="P147" s="95">
        <f>IF(ISBLANK('6桁'!P147)=TRUE,"",VLOOKUP('6桁'!P147,A!$A:$G,7,FALSE))</f>
        <v>79800</v>
      </c>
      <c r="Q147" s="96" t="str">
        <f>'6桁'!Q147</f>
        <v>W</v>
      </c>
      <c r="R147" s="95" t="str">
        <f>IF(ISBLANK('6桁'!R147)=TRUE,"",VLOOKUP('6桁'!R147,A!$A:$G,7,FALSE))</f>
        <v/>
      </c>
      <c r="S147" s="96">
        <f>'6桁'!S147</f>
        <v>0</v>
      </c>
      <c r="T147" s="95" t="str">
        <f>IF(ISBLANK('6桁'!T147)=TRUE,"",VLOOKUP('6桁'!T147,A!$A:$G,7,FALSE))</f>
        <v/>
      </c>
      <c r="U147" s="96">
        <f>'6桁'!U147</f>
        <v>0</v>
      </c>
      <c r="V147" s="95" t="str">
        <f>IF(ISBLANK('6桁'!V147)=TRUE,"",VLOOKUP('6桁'!V147,A!$A:$G,7,FALSE))</f>
        <v/>
      </c>
      <c r="W147" s="96">
        <f>'6桁'!W147</f>
        <v>0</v>
      </c>
      <c r="X147" s="74"/>
      <c r="Y147" s="251"/>
    </row>
    <row r="148" spans="2:25" ht="30" customHeight="1">
      <c r="B148" s="503"/>
      <c r="C148" s="362" t="s">
        <v>78</v>
      </c>
      <c r="D148" s="254">
        <v>80</v>
      </c>
      <c r="E148" s="342">
        <v>84</v>
      </c>
      <c r="F148" s="95" t="str">
        <f>IF(ISBLANK('6桁'!F148)=TRUE,"",VLOOKUP('6桁'!F148,A!$A:$G,7,FALSE))</f>
        <v/>
      </c>
      <c r="G148" s="126">
        <f>'6桁'!G148</f>
        <v>0</v>
      </c>
      <c r="H148" s="95" t="str">
        <f>IF(ISBLANK('6桁'!H148)=TRUE,"",VLOOKUP('6桁'!H148,A!$A:$G,7,FALSE))</f>
        <v/>
      </c>
      <c r="I148" s="126">
        <f>'6桁'!I148</f>
        <v>0</v>
      </c>
      <c r="J148" s="95" t="str">
        <f>IF(ISBLANK('6桁'!J148)=TRUE,"",VLOOKUP('6桁'!J148,A!$A:$G,7,FALSE))</f>
        <v/>
      </c>
      <c r="K148" s="126">
        <f>'6桁'!K148</f>
        <v>0</v>
      </c>
      <c r="L148" s="95" t="str">
        <f>IF(ISBLANK('6桁'!L148)=TRUE,"",VLOOKUP('6桁'!L148,A!$A:$G,7,FALSE))</f>
        <v/>
      </c>
      <c r="M148" s="126">
        <f>'6桁'!M148</f>
        <v>0</v>
      </c>
      <c r="N148" s="95" t="str">
        <f>IF(ISBLANK('6桁'!N148)=TRUE,"",VLOOKUP('6桁'!N148,A!$A:$G,7,FALSE))</f>
        <v/>
      </c>
      <c r="O148" s="126">
        <f>'6桁'!O148</f>
        <v>0</v>
      </c>
      <c r="P148" s="95" t="str">
        <f>IF(ISBLANK('6桁'!P148)=TRUE,"",VLOOKUP('6桁'!P148,A!$A:$G,7,FALSE))</f>
        <v/>
      </c>
      <c r="Q148" s="96">
        <f>'6桁'!Q148</f>
        <v>0</v>
      </c>
      <c r="R148" s="95" t="str">
        <f>IF(ISBLANK('6桁'!R148)=TRUE,"",VLOOKUP('6桁'!R148,A!$A:$G,7,FALSE))</f>
        <v/>
      </c>
      <c r="S148" s="96">
        <f>'6桁'!S148</f>
        <v>0</v>
      </c>
      <c r="T148" s="95" t="str">
        <f>IF(ISBLANK('6桁'!T148)=TRUE,"",VLOOKUP('6桁'!T148,A!$A:$G,7,FALSE))</f>
        <v/>
      </c>
      <c r="U148" s="96">
        <f>'6桁'!U148</f>
        <v>0</v>
      </c>
      <c r="V148" s="95">
        <f>IF(ISBLANK('6桁'!V148)=TRUE,"",VLOOKUP('6桁'!V148,A!$A:$G,7,FALSE))</f>
        <v>49000</v>
      </c>
      <c r="W148" s="96" t="str">
        <f>'6桁'!W148</f>
        <v>W★</v>
      </c>
      <c r="X148" s="74"/>
      <c r="Y148" s="251"/>
    </row>
    <row r="149" spans="2:25" ht="30" customHeight="1">
      <c r="B149" s="503"/>
      <c r="C149" s="362" t="s">
        <v>57</v>
      </c>
      <c r="D149" s="254">
        <v>90</v>
      </c>
      <c r="E149" s="342">
        <v>94</v>
      </c>
      <c r="F149" s="95">
        <f>IF(ISBLANK('6桁'!F149)=TRUE,"",VLOOKUP('6桁'!F149,A!$A:$G,7,FALSE))</f>
        <v>58900</v>
      </c>
      <c r="G149" s="126" t="str">
        <f>'6桁'!G149</f>
        <v>Y★</v>
      </c>
      <c r="H149" s="95">
        <f>IF(ISBLANK('6桁'!H149)=TRUE,"",VLOOKUP('6桁'!H149,A!$A:$G,7,FALSE))</f>
        <v>56100</v>
      </c>
      <c r="I149" s="126" t="str">
        <f>'6桁'!I149</f>
        <v>W★</v>
      </c>
      <c r="J149" s="95">
        <f>IF(ISBLANK('6桁'!J149)=TRUE,"",VLOOKUP('6桁'!J149,A!$A:$G,7,FALSE))</f>
        <v>54700</v>
      </c>
      <c r="K149" s="126" t="str">
        <f>'6桁'!K149</f>
        <v>W★</v>
      </c>
      <c r="L149" s="95" t="str">
        <f>IF(ISBLANK('6桁'!L149)=TRUE,"",VLOOKUP('6桁'!L149,A!$A:$G,7,FALSE))</f>
        <v/>
      </c>
      <c r="M149" s="126">
        <f>'6桁'!M149</f>
        <v>0</v>
      </c>
      <c r="N149" s="95" t="str">
        <f>IF(ISBLANK('6桁'!N149)=TRUE,"",VLOOKUP('6桁'!N149,A!$A:$G,7,FALSE))</f>
        <v/>
      </c>
      <c r="O149" s="126">
        <f>'6桁'!O149</f>
        <v>0</v>
      </c>
      <c r="P149" s="95">
        <f>IF(ISBLANK('6桁'!P149)=TRUE,"",VLOOKUP('6桁'!P149,A!$A:$G,7,FALSE))</f>
        <v>66600</v>
      </c>
      <c r="Q149" s="96" t="str">
        <f>'6桁'!Q149</f>
        <v>W</v>
      </c>
      <c r="R149" s="95" t="str">
        <f>IF(ISBLANK('6桁'!R149)=TRUE,"",VLOOKUP('6桁'!R149,A!$A:$G,7,FALSE))</f>
        <v/>
      </c>
      <c r="S149" s="96">
        <f>'6桁'!S149</f>
        <v>0</v>
      </c>
      <c r="T149" s="95" t="str">
        <f>IF(ISBLANK('6桁'!T149)=TRUE,"",VLOOKUP('6桁'!T149,A!$A:$G,7,FALSE))</f>
        <v/>
      </c>
      <c r="U149" s="96">
        <f>'6桁'!U149</f>
        <v>0</v>
      </c>
      <c r="V149" s="95">
        <f>IF(ISBLANK('6桁'!V149)=TRUE,"",VLOOKUP('6桁'!V149,A!$A:$G,7,FALSE))</f>
        <v>53200</v>
      </c>
      <c r="W149" s="96" t="str">
        <f>'6桁'!W149</f>
        <v>W★</v>
      </c>
      <c r="X149" s="74"/>
      <c r="Y149" s="251"/>
    </row>
    <row r="150" spans="2:25" ht="30" customHeight="1">
      <c r="B150" s="503"/>
      <c r="C150" s="362" t="s">
        <v>169</v>
      </c>
      <c r="D150" s="254">
        <v>93</v>
      </c>
      <c r="E150" s="342">
        <v>97</v>
      </c>
      <c r="F150" s="95">
        <f>IF(ISBLANK('6桁'!F150)=TRUE,"",VLOOKUP('6桁'!F150,A!$A:$G,7,FALSE))</f>
        <v>62400</v>
      </c>
      <c r="G150" s="20" t="str">
        <f>'6桁'!G150</f>
        <v>Y★</v>
      </c>
      <c r="H150" s="95">
        <f>IF(ISBLANK('6桁'!H150)=TRUE,"",VLOOKUP('6桁'!H150,A!$A:$G,7,FALSE))</f>
        <v>59100</v>
      </c>
      <c r="I150" s="126" t="str">
        <f>'6桁'!I150</f>
        <v>W★</v>
      </c>
      <c r="J150" s="95" t="str">
        <f>IF(ISBLANK('6桁'!J150)=TRUE,"",VLOOKUP('6桁'!J150,A!$A:$G,7,FALSE))</f>
        <v/>
      </c>
      <c r="K150" s="126">
        <f>'6桁'!K150</f>
        <v>0</v>
      </c>
      <c r="L150" s="95" t="str">
        <f>IF(ISBLANK('6桁'!L150)=TRUE,"",VLOOKUP('6桁'!L150,A!$A:$G,7,FALSE))</f>
        <v/>
      </c>
      <c r="M150" s="126">
        <f>'6桁'!M150</f>
        <v>0</v>
      </c>
      <c r="N150" s="95" t="str">
        <f>IF(ISBLANK('6桁'!N150)=TRUE,"",VLOOKUP('6桁'!N150,A!$A:$G,7,FALSE))</f>
        <v/>
      </c>
      <c r="O150" s="126">
        <f>'6桁'!O150</f>
        <v>0</v>
      </c>
      <c r="P150" s="95">
        <f>IF(ISBLANK('6桁'!P150)=TRUE,"",VLOOKUP('6桁'!P150,A!$A:$G,7,FALSE))</f>
        <v>69900</v>
      </c>
      <c r="Q150" s="96" t="str">
        <f>'6桁'!Q150</f>
        <v>W</v>
      </c>
      <c r="R150" s="95">
        <f>IF(ISBLANK('6桁'!R150)=TRUE,"",VLOOKUP('6桁'!R150,A!$A:$G,7,FALSE))</f>
        <v>80900</v>
      </c>
      <c r="S150" s="96" t="str">
        <f>'6桁'!S150</f>
        <v>▽W★</v>
      </c>
      <c r="T150" s="95" t="str">
        <f>IF(ISBLANK('6桁'!T150)=TRUE,"",VLOOKUP('6桁'!T150,A!$A:$G,7,FALSE))</f>
        <v/>
      </c>
      <c r="U150" s="96">
        <f>'6桁'!U150</f>
        <v>0</v>
      </c>
      <c r="V150" s="95">
        <f>IF(ISBLANK('6桁'!V150)=TRUE,"",VLOOKUP('6桁'!V150,A!$A:$G,7,FALSE))</f>
        <v>56200</v>
      </c>
      <c r="W150" s="96" t="str">
        <f>'6桁'!W150</f>
        <v>W★</v>
      </c>
      <c r="X150" s="74"/>
      <c r="Y150" s="251"/>
    </row>
    <row r="151" spans="2:25" ht="30" customHeight="1">
      <c r="B151" s="503"/>
      <c r="C151" s="362" t="s">
        <v>62</v>
      </c>
      <c r="D151" s="254">
        <v>95</v>
      </c>
      <c r="E151" s="342">
        <v>99</v>
      </c>
      <c r="F151" s="95" t="str">
        <f>IF(ISBLANK('6桁'!F151)=TRUE,"",VLOOKUP('6桁'!F151,A!$A:$G,7,FALSE))</f>
        <v/>
      </c>
      <c r="G151" s="20">
        <f>'6桁'!G151</f>
        <v>0</v>
      </c>
      <c r="H151" s="95" t="str">
        <f>IF(ISBLANK('6桁'!H151)=TRUE,"",VLOOKUP('6桁'!H151,A!$A:$G,7,FALSE))</f>
        <v/>
      </c>
      <c r="I151" s="101">
        <f>'6桁'!I151</f>
        <v>0</v>
      </c>
      <c r="J151" s="95" t="str">
        <f>IF(ISBLANK('6桁'!J151)=TRUE,"",VLOOKUP('6桁'!J151,A!$A:$G,7,FALSE))</f>
        <v/>
      </c>
      <c r="K151" s="101">
        <f>'6桁'!K151</f>
        <v>0</v>
      </c>
      <c r="L151" s="95" t="str">
        <f>IF(ISBLANK('6桁'!L151)=TRUE,"",VLOOKUP('6桁'!L151,A!$A:$G,7,FALSE))</f>
        <v/>
      </c>
      <c r="M151" s="101">
        <f>'6桁'!M151</f>
        <v>0</v>
      </c>
      <c r="N151" s="95" t="str">
        <f>IF(ISBLANK('6桁'!N151)=TRUE,"",VLOOKUP('6桁'!N151,A!$A:$G,7,FALSE))</f>
        <v/>
      </c>
      <c r="O151" s="126">
        <f>'6桁'!O151</f>
        <v>0</v>
      </c>
      <c r="P151" s="95">
        <f>IF(ISBLANK('6桁'!P151)=TRUE,"",VLOOKUP('6桁'!P151,A!$A:$G,7,FALSE))</f>
        <v>71800</v>
      </c>
      <c r="Q151" s="96" t="str">
        <f>'6桁'!Q151</f>
        <v>W</v>
      </c>
      <c r="R151" s="95" t="str">
        <f>IF(ISBLANK('6桁'!R151)=TRUE,"",VLOOKUP('6桁'!R151,A!$A:$G,7,FALSE))</f>
        <v/>
      </c>
      <c r="S151" s="96">
        <f>'6桁'!S151</f>
        <v>0</v>
      </c>
      <c r="T151" s="95" t="str">
        <f>IF(ISBLANK('6桁'!T151)=TRUE,"",VLOOKUP('6桁'!T151,A!$A:$G,7,FALSE))</f>
        <v/>
      </c>
      <c r="U151" s="96">
        <f>'6桁'!U151</f>
        <v>0</v>
      </c>
      <c r="V151" s="95">
        <f>IF(ISBLANK('6桁'!V151)=TRUE,"",VLOOKUP('6桁'!V151,A!$A:$G,7,FALSE))</f>
        <v>59700</v>
      </c>
      <c r="W151" s="96" t="str">
        <f>'6桁'!W151</f>
        <v>W</v>
      </c>
      <c r="X151" s="74"/>
      <c r="Y151" s="251"/>
    </row>
    <row r="152" spans="2:25" ht="30" customHeight="1">
      <c r="B152" s="503"/>
      <c r="C152" s="362" t="s">
        <v>495</v>
      </c>
      <c r="D152" s="254"/>
      <c r="E152" s="342">
        <v>101</v>
      </c>
      <c r="F152" s="95" t="str">
        <f>IF(ISBLANK('6桁'!F152)=TRUE,"",VLOOKUP('6桁'!F152,A!$A:$G,7,FALSE))</f>
        <v/>
      </c>
      <c r="G152" s="19">
        <f>'6桁'!G152</f>
        <v>0</v>
      </c>
      <c r="H152" s="95" t="str">
        <f>IF(ISBLANK('6桁'!H152)=TRUE,"",VLOOKUP('6桁'!H152,A!$A:$G,7,FALSE))</f>
        <v/>
      </c>
      <c r="I152" s="101">
        <f>'6桁'!I152</f>
        <v>0</v>
      </c>
      <c r="J152" s="95" t="str">
        <f>IF(ISBLANK('6桁'!J152)=TRUE,"",VLOOKUP('6桁'!J152,A!$A:$G,7,FALSE))</f>
        <v/>
      </c>
      <c r="K152" s="101">
        <f>'6桁'!K152</f>
        <v>0</v>
      </c>
      <c r="L152" s="95" t="str">
        <f>IF(ISBLANK('6桁'!L152)=TRUE,"",VLOOKUP('6桁'!L152,A!$A:$G,7,FALSE))</f>
        <v/>
      </c>
      <c r="M152" s="101">
        <f>'6桁'!M152</f>
        <v>0</v>
      </c>
      <c r="N152" s="95" t="str">
        <f>IF(ISBLANK('6桁'!N152)=TRUE,"",VLOOKUP('6桁'!N152,A!$A:$G,7,FALSE))</f>
        <v/>
      </c>
      <c r="O152" s="126">
        <f>'6桁'!O152</f>
        <v>0</v>
      </c>
      <c r="P152" s="95" t="str">
        <f>IF(ISBLANK('6桁'!P152)=TRUE,"",VLOOKUP('6桁'!P152,A!$A:$G,7,FALSE))</f>
        <v/>
      </c>
      <c r="Q152" s="96">
        <f>'6桁'!Q152</f>
        <v>0</v>
      </c>
      <c r="R152" s="95">
        <f>IF(ISBLANK('6桁'!R152)=TRUE,"",VLOOKUP('6桁'!R152,A!$A:$G,7,FALSE))</f>
        <v>93100</v>
      </c>
      <c r="S152" s="96" t="str">
        <f>'6桁'!S152</f>
        <v>▽W★</v>
      </c>
      <c r="T152" s="95" t="str">
        <f>IF(ISBLANK('6桁'!T152)=TRUE,"",VLOOKUP('6桁'!T152,A!$A:$G,7,FALSE))</f>
        <v/>
      </c>
      <c r="U152" s="96">
        <f>'6桁'!U152</f>
        <v>0</v>
      </c>
      <c r="V152" s="95" t="str">
        <f>IF(ISBLANK('6桁'!V152)=TRUE,"",VLOOKUP('6桁'!V152,A!$A:$G,7,FALSE))</f>
        <v/>
      </c>
      <c r="W152" s="96">
        <f>'6桁'!W152</f>
        <v>0</v>
      </c>
      <c r="X152" s="74"/>
      <c r="Y152" s="251"/>
    </row>
    <row r="153" spans="2:25" ht="30" customHeight="1">
      <c r="B153" s="503"/>
      <c r="C153" s="362" t="s">
        <v>65</v>
      </c>
      <c r="D153" s="254">
        <v>85</v>
      </c>
      <c r="E153" s="342">
        <v>89</v>
      </c>
      <c r="F153" s="95" t="str">
        <f>IF(ISBLANK('6桁'!F153)=TRUE,"",VLOOKUP('6桁'!F153,A!$A:$G,7,FALSE))</f>
        <v/>
      </c>
      <c r="G153" s="19">
        <f>'6桁'!G153</f>
        <v>0</v>
      </c>
      <c r="H153" s="95" t="str">
        <f>IF(ISBLANK('6桁'!H153)=TRUE,"",VLOOKUP('6桁'!H153,A!$A:$G,7,FALSE))</f>
        <v/>
      </c>
      <c r="I153" s="96">
        <f>'6桁'!I153</f>
        <v>0</v>
      </c>
      <c r="J153" s="95">
        <f>IF(ISBLANK('6桁'!J153)=TRUE,"",VLOOKUP('6桁'!J153,A!$A:$G,7,FALSE))</f>
        <v>48300</v>
      </c>
      <c r="K153" s="96" t="str">
        <f>'6桁'!K153</f>
        <v>W★</v>
      </c>
      <c r="L153" s="95" t="str">
        <f>IF(ISBLANK('6桁'!L153)=TRUE,"",VLOOKUP('6桁'!L153,A!$A:$G,7,FALSE))</f>
        <v/>
      </c>
      <c r="M153" s="96">
        <f>'6桁'!M153</f>
        <v>0</v>
      </c>
      <c r="N153" s="95" t="str">
        <f>IF(ISBLANK('6桁'!N153)=TRUE,"",VLOOKUP('6桁'!N153,A!$A:$G,7,FALSE))</f>
        <v/>
      </c>
      <c r="O153" s="126">
        <f>'6桁'!O153</f>
        <v>0</v>
      </c>
      <c r="P153" s="95" t="str">
        <f>IF(ISBLANK('6桁'!P153)=TRUE,"",VLOOKUP('6桁'!P153,A!$A:$G,7,FALSE))</f>
        <v/>
      </c>
      <c r="Q153" s="96">
        <f>'6桁'!Q153</f>
        <v>0</v>
      </c>
      <c r="R153" s="95" t="str">
        <f>IF(ISBLANK('6桁'!R153)=TRUE,"",VLOOKUP('6桁'!R153,A!$A:$G,7,FALSE))</f>
        <v/>
      </c>
      <c r="S153" s="96">
        <f>'6桁'!S153</f>
        <v>0</v>
      </c>
      <c r="T153" s="95" t="str">
        <f>IF(ISBLANK('6桁'!T153)=TRUE,"",VLOOKUP('6桁'!T153,A!$A:$G,7,FALSE))</f>
        <v/>
      </c>
      <c r="U153" s="96">
        <f>'6桁'!U153</f>
        <v>0</v>
      </c>
      <c r="V153" s="95">
        <f>IF(ISBLANK('6桁'!V153)=TRUE,"",VLOOKUP('6桁'!V153,A!$A:$G,7,FALSE))</f>
        <v>44100</v>
      </c>
      <c r="W153" s="96" t="str">
        <f>'6桁'!W153</f>
        <v>W
DZ101</v>
      </c>
      <c r="X153" s="74"/>
      <c r="Y153" s="251"/>
    </row>
    <row r="154" spans="2:25" ht="30" customHeight="1">
      <c r="B154" s="503"/>
      <c r="C154" s="362" t="s">
        <v>66</v>
      </c>
      <c r="D154" s="254">
        <v>88</v>
      </c>
      <c r="E154" s="342">
        <v>92</v>
      </c>
      <c r="F154" s="95">
        <f>IF(ISBLANK('6桁'!F154)=TRUE,"",VLOOKUP('6桁'!F154,A!$A:$G,7,FALSE))</f>
        <v>51100</v>
      </c>
      <c r="G154" s="126" t="str">
        <f>'6桁'!G154</f>
        <v>Y★</v>
      </c>
      <c r="H154" s="95">
        <f>IF(ISBLANK('6桁'!H154)=TRUE,"",VLOOKUP('6桁'!H154,A!$A:$G,7,FALSE))</f>
        <v>47800</v>
      </c>
      <c r="I154" s="126" t="str">
        <f>'6桁'!I154</f>
        <v>W★</v>
      </c>
      <c r="J154" s="95">
        <f>IF(ISBLANK('6桁'!J154)=TRUE,"",VLOOKUP('6桁'!J154,A!$A:$G,7,FALSE))</f>
        <v>47400</v>
      </c>
      <c r="K154" s="126" t="str">
        <f>'6桁'!K154</f>
        <v>W★</v>
      </c>
      <c r="L154" s="95" t="str">
        <f>IF(ISBLANK('6桁'!L154)=TRUE,"",VLOOKUP('6桁'!L154,A!$A:$G,7,FALSE))</f>
        <v/>
      </c>
      <c r="M154" s="126">
        <f>'6桁'!M154</f>
        <v>0</v>
      </c>
      <c r="N154" s="95" t="str">
        <f>IF(ISBLANK('6桁'!N154)=TRUE,"",VLOOKUP('6桁'!N154,A!$A:$G,7,FALSE))</f>
        <v/>
      </c>
      <c r="O154" s="126">
        <f>'6桁'!O154</f>
        <v>0</v>
      </c>
      <c r="P154" s="95">
        <f>IF(ISBLANK('6桁'!P154)=TRUE,"",VLOOKUP('6桁'!P154,A!$A:$G,7,FALSE))</f>
        <v>57700</v>
      </c>
      <c r="Q154" s="96" t="str">
        <f>'6桁'!Q154</f>
        <v>W</v>
      </c>
      <c r="R154" s="95" t="str">
        <f>IF(ISBLANK('6桁'!R154)=TRUE,"",VLOOKUP('6桁'!R154,A!$A:$G,7,FALSE))</f>
        <v/>
      </c>
      <c r="S154" s="96">
        <f>'6桁'!S154</f>
        <v>0</v>
      </c>
      <c r="T154" s="95">
        <f>IF(ISBLANK('6桁'!T154)=TRUE,"",VLOOKUP('6桁'!T154,A!$A:$G,7,FALSE))</f>
        <v>67100</v>
      </c>
      <c r="U154" s="96" t="str">
        <f>'6桁'!U154</f>
        <v>▽W★</v>
      </c>
      <c r="V154" s="95">
        <f>IF(ISBLANK('6桁'!V154)=TRUE,"",VLOOKUP('6桁'!V154,A!$A:$G,7,FALSE))</f>
        <v>46700</v>
      </c>
      <c r="W154" s="96" t="str">
        <f>'6桁'!W154</f>
        <v>W★</v>
      </c>
      <c r="X154" s="74"/>
      <c r="Y154" s="251"/>
    </row>
    <row r="155" spans="2:25" ht="30" customHeight="1">
      <c r="B155" s="503"/>
      <c r="C155" s="362" t="s">
        <v>172</v>
      </c>
      <c r="D155" s="254">
        <v>91</v>
      </c>
      <c r="E155" s="342">
        <v>95</v>
      </c>
      <c r="F155" s="95">
        <f>IF(ISBLANK('6桁'!F155)=TRUE,"",VLOOKUP('6桁'!F155,A!$A:$G,7,FALSE))</f>
        <v>52600</v>
      </c>
      <c r="G155" s="96" t="str">
        <f>'6桁'!G155</f>
        <v>Y★</v>
      </c>
      <c r="H155" s="95">
        <f>IF(ISBLANK('6桁'!H155)=TRUE,"",VLOOKUP('6桁'!H155,A!$A:$G,7,FALSE))</f>
        <v>50500</v>
      </c>
      <c r="I155" s="126" t="str">
        <f>'6桁'!I155</f>
        <v>W★</v>
      </c>
      <c r="J155" s="95">
        <f>IF(ISBLANK('6桁'!J155)=TRUE,"",VLOOKUP('6桁'!J155,A!$A:$G,7,FALSE))</f>
        <v>50600</v>
      </c>
      <c r="K155" s="96" t="str">
        <f>'6桁'!K155</f>
        <v>W★</v>
      </c>
      <c r="L155" s="95" t="str">
        <f>IF(ISBLANK('6桁'!L155)=TRUE,"",VLOOKUP('6桁'!L155,A!$A:$G,7,FALSE))</f>
        <v/>
      </c>
      <c r="M155" s="96">
        <f>'6桁'!M155</f>
        <v>0</v>
      </c>
      <c r="N155" s="95" t="str">
        <f>IF(ISBLANK('6桁'!N155)=TRUE,"",VLOOKUP('6桁'!N155,A!$A:$G,7,FALSE))</f>
        <v/>
      </c>
      <c r="O155" s="117">
        <f>'6桁'!O155</f>
        <v>0</v>
      </c>
      <c r="P155" s="95">
        <f>IF(ISBLANK('6桁'!P155)=TRUE,"",VLOOKUP('6桁'!P155,A!$A:$G,7,FALSE))</f>
        <v>58900</v>
      </c>
      <c r="Q155" s="96" t="str">
        <f>'6桁'!Q155</f>
        <v>W</v>
      </c>
      <c r="R155" s="95">
        <f>IF(ISBLANK('6桁'!R155)=TRUE,"",VLOOKUP('6桁'!R155,A!$A:$G,7,FALSE))</f>
        <v>68400</v>
      </c>
      <c r="S155" s="96" t="str">
        <f>'6桁'!S155</f>
        <v>▽W★</v>
      </c>
      <c r="T155" s="95">
        <f>IF(ISBLANK('6桁'!T155)=TRUE,"",VLOOKUP('6桁'!T155,A!$A:$G,7,FALSE))</f>
        <v>68400</v>
      </c>
      <c r="U155" s="96" t="str">
        <f>'6桁'!U155</f>
        <v>▽W★</v>
      </c>
      <c r="V155" s="95">
        <f>IF(ISBLANK('6桁'!V155)=TRUE,"",VLOOKUP('6桁'!V155,A!$A:$G,7,FALSE))</f>
        <v>47200</v>
      </c>
      <c r="W155" s="96" t="str">
        <f>'6桁'!W155</f>
        <v>W★</v>
      </c>
      <c r="X155" s="74"/>
      <c r="Y155" s="251"/>
    </row>
    <row r="156" spans="2:25" ht="30" customHeight="1">
      <c r="B156" s="503"/>
      <c r="C156" s="362" t="s">
        <v>70</v>
      </c>
      <c r="D156" s="254">
        <v>93</v>
      </c>
      <c r="E156" s="342">
        <v>97</v>
      </c>
      <c r="F156" s="95">
        <f>IF(ISBLANK('6桁'!F156)=TRUE,"",VLOOKUP('6桁'!F156,A!$A:$G,7,FALSE))</f>
        <v>55500</v>
      </c>
      <c r="G156" s="96" t="str">
        <f>'6桁'!G156</f>
        <v>Y★</v>
      </c>
      <c r="H156" s="95">
        <f>IF(ISBLANK('6桁'!H156)=TRUE,"",VLOOKUP('6桁'!H156,A!$A:$G,7,FALSE))</f>
        <v>51000</v>
      </c>
      <c r="I156" s="126" t="str">
        <f>'6桁'!I156</f>
        <v>W★</v>
      </c>
      <c r="J156" s="95">
        <f>IF(ISBLANK('6桁'!J156)=TRUE,"",VLOOKUP('6桁'!J156,A!$A:$G,7,FALSE))</f>
        <v>51400</v>
      </c>
      <c r="K156" s="96" t="str">
        <f>'6桁'!K156</f>
        <v>W</v>
      </c>
      <c r="L156" s="95" t="str">
        <f>IF(ISBLANK('6桁'!L156)=TRUE,"",VLOOKUP('6桁'!L156,A!$A:$G,7,FALSE))</f>
        <v/>
      </c>
      <c r="M156" s="96">
        <f>'6桁'!M156</f>
        <v>0</v>
      </c>
      <c r="N156" s="95" t="str">
        <f>IF(ISBLANK('6桁'!N156)=TRUE,"",VLOOKUP('6桁'!N156,A!$A:$G,7,FALSE))</f>
        <v/>
      </c>
      <c r="O156" s="96">
        <f>'6桁'!O156</f>
        <v>0</v>
      </c>
      <c r="P156" s="95">
        <f>IF(ISBLANK('6桁'!P156)=TRUE,"",VLOOKUP('6桁'!P156,A!$A:$G,7,FALSE))</f>
        <v>61300</v>
      </c>
      <c r="Q156" s="96" t="str">
        <f>'6桁'!Q156</f>
        <v>W</v>
      </c>
      <c r="R156" s="95">
        <f>IF(ISBLANK('6桁'!R156)=TRUE,"",VLOOKUP('6桁'!R156,A!$A:$G,7,FALSE))</f>
        <v>71200</v>
      </c>
      <c r="S156" s="96" t="str">
        <f>'6桁'!S156</f>
        <v>▽W★</v>
      </c>
      <c r="T156" s="95" t="str">
        <f>IF(ISBLANK('6桁'!T156)=TRUE,"",VLOOKUP('6桁'!T156,A!$A:$G,7,FALSE))</f>
        <v/>
      </c>
      <c r="U156" s="96">
        <f>'6桁'!U156</f>
        <v>0</v>
      </c>
      <c r="V156" s="95">
        <f>IF(ISBLANK('6桁'!V156)=TRUE,"",VLOOKUP('6桁'!V156,A!$A:$G,7,FALSE))</f>
        <v>49800</v>
      </c>
      <c r="W156" s="96" t="str">
        <f>'6桁'!W156</f>
        <v>W★</v>
      </c>
      <c r="X156" s="74"/>
      <c r="Y156" s="251"/>
    </row>
    <row r="157" spans="2:25" ht="30" customHeight="1">
      <c r="B157" s="503"/>
      <c r="C157" s="362" t="s">
        <v>136</v>
      </c>
      <c r="D157" s="254">
        <v>95</v>
      </c>
      <c r="E157" s="342">
        <v>99</v>
      </c>
      <c r="F157" s="95" t="str">
        <f>IF(ISBLANK('6桁'!F157)=TRUE,"",VLOOKUP('6桁'!F157,A!$A:$G,7,FALSE))</f>
        <v/>
      </c>
      <c r="G157" s="20">
        <f>'6桁'!G157</f>
        <v>0</v>
      </c>
      <c r="H157" s="95">
        <f>IF(ISBLANK('6桁'!H157)=TRUE,"",VLOOKUP('6桁'!H157,A!$A:$G,7,FALSE))</f>
        <v>54800</v>
      </c>
      <c r="I157" s="96" t="str">
        <f>'6桁'!I157</f>
        <v>W★</v>
      </c>
      <c r="J157" s="95">
        <f>IF(ISBLANK('6桁'!J157)=TRUE,"",VLOOKUP('6桁'!J157,A!$A:$G,7,FALSE))</f>
        <v>55600</v>
      </c>
      <c r="K157" s="101" t="str">
        <f>'6桁'!K157</f>
        <v>W★</v>
      </c>
      <c r="L157" s="95" t="str">
        <f>IF(ISBLANK('6桁'!L157)=TRUE,"",VLOOKUP('6桁'!L157,A!$A:$G,7,FALSE))</f>
        <v/>
      </c>
      <c r="M157" s="101">
        <f>'6桁'!M157</f>
        <v>0</v>
      </c>
      <c r="N157" s="95" t="str">
        <f>IF(ISBLANK('6桁'!N157)=TRUE,"",VLOOKUP('6桁'!N157,A!$A:$G,7,FALSE))</f>
        <v/>
      </c>
      <c r="O157" s="126">
        <f>'6桁'!O157</f>
        <v>0</v>
      </c>
      <c r="P157" s="95" t="str">
        <f>IF(ISBLANK('6桁'!P157)=TRUE,"",VLOOKUP('6桁'!P157,A!$A:$G,7,FALSE))</f>
        <v/>
      </c>
      <c r="Q157" s="96">
        <f>'6桁'!Q157</f>
        <v>0</v>
      </c>
      <c r="R157" s="95" t="str">
        <f>IF(ISBLANK('6桁'!R157)=TRUE,"",VLOOKUP('6桁'!R157,A!$A:$G,7,FALSE))</f>
        <v/>
      </c>
      <c r="S157" s="96">
        <f>'6桁'!S157</f>
        <v>0</v>
      </c>
      <c r="T157" s="95">
        <f>IF(ISBLANK('6桁'!T157)=TRUE,"",VLOOKUP('6桁'!T157,A!$A:$G,7,FALSE))</f>
        <v>73500</v>
      </c>
      <c r="U157" s="96" t="str">
        <f>'6桁'!U157</f>
        <v>▽W★</v>
      </c>
      <c r="V157" s="95" t="str">
        <f>IF(ISBLANK('6桁'!V157)=TRUE,"",VLOOKUP('6桁'!V157,A!$A:$G,7,FALSE))</f>
        <v/>
      </c>
      <c r="W157" s="96">
        <f>'6桁'!W157</f>
        <v>0</v>
      </c>
      <c r="X157" s="74"/>
      <c r="Y157" s="251"/>
    </row>
    <row r="158" spans="2:25" ht="30" customHeight="1">
      <c r="B158" s="503"/>
      <c r="C158" s="362" t="s">
        <v>137</v>
      </c>
      <c r="D158" s="254">
        <v>89</v>
      </c>
      <c r="E158" s="342">
        <v>93</v>
      </c>
      <c r="F158" s="95">
        <f>IF(ISBLANK('6桁'!F158)=TRUE,"",VLOOKUP('6桁'!F158,A!$A:$G,7,FALSE))</f>
        <v>43300</v>
      </c>
      <c r="G158" s="243" t="str">
        <f>'6桁'!G158</f>
        <v>Y★
MAXX050+</v>
      </c>
      <c r="H158" s="95">
        <f>IF(ISBLANK('6桁'!H158)=TRUE,"",VLOOKUP('6桁'!H158,A!$A:$G,7,FALSE))</f>
        <v>41600</v>
      </c>
      <c r="I158" s="96" t="str">
        <f>'6桁'!I158</f>
        <v>W★</v>
      </c>
      <c r="J158" s="95">
        <f>IF(ISBLANK('6桁'!J158)=TRUE,"",VLOOKUP('6桁'!J158,A!$A:$G,7,FALSE))</f>
        <v>40100</v>
      </c>
      <c r="K158" s="126" t="str">
        <f>'6桁'!K158</f>
        <v>W★</v>
      </c>
      <c r="L158" s="95">
        <f>IF(ISBLANK('6桁'!L158)=TRUE,"",VLOOKUP('6桁'!L158,A!$A:$G,7,FALSE))</f>
        <v>37700</v>
      </c>
      <c r="M158" s="126" t="str">
        <f>'6桁'!M158</f>
        <v>W★</v>
      </c>
      <c r="N158" s="95">
        <f>IF(ISBLANK('6桁'!N158)=TRUE,"",VLOOKUP('6桁'!N158,A!$A:$G,7,FALSE))</f>
        <v>37300</v>
      </c>
      <c r="O158" s="126" t="str">
        <f>'6桁'!O158</f>
        <v>W★</v>
      </c>
      <c r="P158" s="95" t="str">
        <f>IF(ISBLANK('6桁'!P158)=TRUE,"",VLOOKUP('6桁'!P158,A!$A:$G,7,FALSE))</f>
        <v/>
      </c>
      <c r="Q158" s="96">
        <f>'6桁'!Q158</f>
        <v>0</v>
      </c>
      <c r="R158" s="95" t="str">
        <f>IF(ISBLANK('6桁'!R158)=TRUE,"",VLOOKUP('6桁'!R158,A!$A:$G,7,FALSE))</f>
        <v/>
      </c>
      <c r="S158" s="96">
        <f>'6桁'!S158</f>
        <v>0</v>
      </c>
      <c r="T158" s="95" t="str">
        <f>IF(ISBLANK('6桁'!T158)=TRUE,"",VLOOKUP('6桁'!T158,A!$A:$G,7,FALSE))</f>
        <v/>
      </c>
      <c r="U158" s="96">
        <f>'6桁'!U158</f>
        <v>0</v>
      </c>
      <c r="V158" s="95" t="str">
        <f>IF(ISBLANK('6桁'!V158)=TRUE,"",VLOOKUP('6桁'!V158,A!$A:$G,7,FALSE))</f>
        <v/>
      </c>
      <c r="W158" s="96">
        <f>'6桁'!W158</f>
        <v>0</v>
      </c>
      <c r="X158" s="74"/>
      <c r="Y158" s="251"/>
    </row>
    <row r="159" spans="2:25" ht="30" customHeight="1">
      <c r="B159" s="503"/>
      <c r="C159" s="362" t="s">
        <v>86</v>
      </c>
      <c r="D159" s="254">
        <v>91</v>
      </c>
      <c r="E159" s="342">
        <v>95</v>
      </c>
      <c r="F159" s="95">
        <f>IF(ISBLANK('6桁'!F159)=TRUE,"",VLOOKUP('6桁'!F159,A!$A:$G,7,FALSE))</f>
        <v>45100</v>
      </c>
      <c r="G159" s="126" t="str">
        <f>'6桁'!G159</f>
        <v>Y★</v>
      </c>
      <c r="H159" s="95">
        <f>IF(ISBLANK('6桁'!H159)=TRUE,"",VLOOKUP('6桁'!H159,A!$A:$G,7,FALSE))</f>
        <v>44800</v>
      </c>
      <c r="I159" s="126" t="str">
        <f>'6桁'!I159</f>
        <v>W★</v>
      </c>
      <c r="J159" s="95">
        <f>IF(ISBLANK('6桁'!J159)=TRUE,"",VLOOKUP('6桁'!J159,A!$A:$G,7,FALSE))</f>
        <v>42200</v>
      </c>
      <c r="K159" s="101" t="str">
        <f>'6桁'!K159</f>
        <v>W★</v>
      </c>
      <c r="L159" s="95">
        <f>IF(ISBLANK('6桁'!L159)=TRUE,"",VLOOKUP('6桁'!L159,A!$A:$G,7,FALSE))</f>
        <v>38800</v>
      </c>
      <c r="M159" s="126" t="str">
        <f>'6桁'!M159</f>
        <v>W★</v>
      </c>
      <c r="N159" s="95">
        <f>IF(ISBLANK('6桁'!N159)=TRUE,"",VLOOKUP('6桁'!N159,A!$A:$G,7,FALSE))</f>
        <v>37300</v>
      </c>
      <c r="O159" s="126" t="str">
        <f>'6桁'!O159</f>
        <v>W★</v>
      </c>
      <c r="P159" s="95">
        <f>IF(ISBLANK('6桁'!P159)=TRUE,"",VLOOKUP('6桁'!P159,A!$A:$G,7,FALSE))</f>
        <v>49300</v>
      </c>
      <c r="Q159" s="96" t="str">
        <f>'6桁'!Q159</f>
        <v>W</v>
      </c>
      <c r="R159" s="95" t="str">
        <f>IF(ISBLANK('6桁'!R159)=TRUE,"",VLOOKUP('6桁'!R159,A!$A:$G,7,FALSE))</f>
        <v/>
      </c>
      <c r="S159" s="96">
        <f>'6桁'!S159</f>
        <v>0</v>
      </c>
      <c r="T159" s="95" t="str">
        <f>IF(ISBLANK('6桁'!T159)=TRUE,"",VLOOKUP('6桁'!T159,A!$A:$G,7,FALSE))</f>
        <v/>
      </c>
      <c r="U159" s="96">
        <f>'6桁'!U159</f>
        <v>0</v>
      </c>
      <c r="V159" s="95">
        <f>IF(ISBLANK('6桁'!V159)=TRUE,"",VLOOKUP('6桁'!V159,A!$A:$G,7,FALSE))</f>
        <v>39400</v>
      </c>
      <c r="W159" s="96" t="str">
        <f>'6桁'!W159</f>
        <v>W★</v>
      </c>
      <c r="X159" s="74"/>
      <c r="Y159" s="251"/>
    </row>
    <row r="160" spans="2:25" ht="30" customHeight="1">
      <c r="B160" s="503"/>
      <c r="C160" s="362" t="s">
        <v>138</v>
      </c>
      <c r="D160" s="254">
        <v>94</v>
      </c>
      <c r="E160" s="342">
        <v>98</v>
      </c>
      <c r="F160" s="95">
        <f>IF(ISBLANK('6桁'!F160)=TRUE,"",VLOOKUP('6桁'!F160,A!$A:$G,7,FALSE))</f>
        <v>49900</v>
      </c>
      <c r="G160" s="126" t="str">
        <f>'6桁'!G160</f>
        <v>Y★</v>
      </c>
      <c r="H160" s="95">
        <f>IF(ISBLANK('6桁'!H160)=TRUE,"",VLOOKUP('6桁'!H160,A!$A:$G,7,FALSE))</f>
        <v>47300</v>
      </c>
      <c r="I160" s="126" t="str">
        <f>'6桁'!I160</f>
        <v>W★</v>
      </c>
      <c r="J160" s="95">
        <f>IF(ISBLANK('6桁'!J160)=TRUE,"",VLOOKUP('6桁'!J160,A!$A:$G,7,FALSE))</f>
        <v>46300</v>
      </c>
      <c r="K160" s="126" t="str">
        <f>'6桁'!K160</f>
        <v>W</v>
      </c>
      <c r="L160" s="95" t="str">
        <f>IF(ISBLANK('6桁'!L160)=TRUE,"",VLOOKUP('6桁'!L160,A!$A:$G,7,FALSE))</f>
        <v/>
      </c>
      <c r="M160" s="126">
        <f>'6桁'!M160</f>
        <v>0</v>
      </c>
      <c r="N160" s="95" t="str">
        <f>IF(ISBLANK('6桁'!N160)=TRUE,"",VLOOKUP('6桁'!N160,A!$A:$G,7,FALSE))</f>
        <v/>
      </c>
      <c r="O160" s="126">
        <f>'6桁'!O160</f>
        <v>0</v>
      </c>
      <c r="P160" s="95" t="str">
        <f>IF(ISBLANK('6桁'!P160)=TRUE,"",VLOOKUP('6桁'!P160,A!$A:$G,7,FALSE))</f>
        <v/>
      </c>
      <c r="Q160" s="96">
        <f>'6桁'!Q160</f>
        <v>0</v>
      </c>
      <c r="R160" s="95" t="str">
        <f>IF(ISBLANK('6桁'!R160)=TRUE,"",VLOOKUP('6桁'!R160,A!$A:$G,7,FALSE))</f>
        <v/>
      </c>
      <c r="S160" s="96">
        <f>'6桁'!S160</f>
        <v>0</v>
      </c>
      <c r="T160" s="95" t="str">
        <f>IF(ISBLANK('6桁'!T160)=TRUE,"",VLOOKUP('6桁'!T160,A!$A:$G,7,FALSE))</f>
        <v/>
      </c>
      <c r="U160" s="96">
        <f>'6桁'!U160</f>
        <v>0</v>
      </c>
      <c r="V160" s="95" t="str">
        <f>IF(ISBLANK('6桁'!V160)=TRUE,"",VLOOKUP('6桁'!V160,A!$A:$G,7,FALSE))</f>
        <v/>
      </c>
      <c r="W160" s="96">
        <f>'6桁'!W160</f>
        <v>0</v>
      </c>
      <c r="X160" s="74"/>
      <c r="Y160" s="251"/>
    </row>
    <row r="161" spans="2:25" ht="30" customHeight="1">
      <c r="B161" s="503"/>
      <c r="C161" s="362" t="s">
        <v>90</v>
      </c>
      <c r="D161" s="254">
        <v>96</v>
      </c>
      <c r="E161" s="342">
        <v>100</v>
      </c>
      <c r="F161" s="95">
        <f>IF(ISBLANK('6桁'!F161)=TRUE,"",VLOOKUP('6桁'!F161,A!$A:$G,7,FALSE))</f>
        <v>51000</v>
      </c>
      <c r="G161" s="126" t="str">
        <f>'6桁'!G161</f>
        <v>Y★</v>
      </c>
      <c r="H161" s="95">
        <f>IF(ISBLANK('6桁'!H161)=TRUE,"",VLOOKUP('6桁'!H161,A!$A:$G,7,FALSE))</f>
        <v>49500</v>
      </c>
      <c r="I161" s="126" t="str">
        <f>'6桁'!I161</f>
        <v>W★</v>
      </c>
      <c r="J161" s="95">
        <f>IF(ISBLANK('6桁'!J161)=TRUE,"",VLOOKUP('6桁'!J161,A!$A:$G,7,FALSE))</f>
        <v>47300</v>
      </c>
      <c r="K161" s="126" t="str">
        <f>'6桁'!K161</f>
        <v>W★</v>
      </c>
      <c r="L161" s="95">
        <f>IF(ISBLANK('6桁'!L161)=TRUE,"",VLOOKUP('6桁'!L161,A!$A:$G,7,FALSE))</f>
        <v>45300</v>
      </c>
      <c r="M161" s="126" t="str">
        <f>'6桁'!M161</f>
        <v>W★</v>
      </c>
      <c r="N161" s="95" t="str">
        <f>IF(ISBLANK('6桁'!N161)=TRUE,"",VLOOKUP('6桁'!N161,A!$A:$G,7,FALSE))</f>
        <v/>
      </c>
      <c r="O161" s="126">
        <f>'6桁'!O161</f>
        <v>0</v>
      </c>
      <c r="P161" s="95" t="str">
        <f>IF(ISBLANK('6桁'!P161)=TRUE,"",VLOOKUP('6桁'!P161,A!$A:$G,7,FALSE))</f>
        <v/>
      </c>
      <c r="Q161" s="96">
        <f>'6桁'!Q161</f>
        <v>0</v>
      </c>
      <c r="R161" s="95" t="str">
        <f>IF(ISBLANK('6桁'!R161)=TRUE,"",VLOOKUP('6桁'!R161,A!$A:$G,7,FALSE))</f>
        <v/>
      </c>
      <c r="S161" s="96">
        <f>'6桁'!S161</f>
        <v>0</v>
      </c>
      <c r="T161" s="95" t="str">
        <f>IF(ISBLANK('6桁'!T161)=TRUE,"",VLOOKUP('6桁'!T161,A!$A:$G,7,FALSE))</f>
        <v/>
      </c>
      <c r="U161" s="96">
        <f>'6桁'!U161</f>
        <v>0</v>
      </c>
      <c r="V161" s="95">
        <f>IF(ISBLANK('6桁'!V161)=TRUE,"",VLOOKUP('6桁'!V161,A!$A:$G,7,FALSE))</f>
        <v>43800</v>
      </c>
      <c r="W161" s="96" t="str">
        <f>'6桁'!W161</f>
        <v>W★</v>
      </c>
      <c r="X161" s="74"/>
      <c r="Y161" s="251"/>
    </row>
    <row r="162" spans="2:25" ht="30" customHeight="1">
      <c r="B162" s="503"/>
      <c r="C162" s="362" t="s">
        <v>91</v>
      </c>
      <c r="D162" s="254">
        <v>99</v>
      </c>
      <c r="E162" s="342">
        <v>103</v>
      </c>
      <c r="F162" s="95">
        <f>IF(ISBLANK('6桁'!F162)=TRUE,"",VLOOKUP('6桁'!F162,A!$A:$G,7,FALSE))</f>
        <v>54200</v>
      </c>
      <c r="G162" s="126" t="str">
        <f>'6桁'!G162</f>
        <v>Y★</v>
      </c>
      <c r="H162" s="95" t="str">
        <f>IF(ISBLANK('6桁'!H162)=TRUE,"",VLOOKUP('6桁'!H162,A!$A:$G,7,FALSE))</f>
        <v/>
      </c>
      <c r="I162" s="126">
        <f>'6桁'!I162</f>
        <v>0</v>
      </c>
      <c r="J162" s="95" t="str">
        <f>IF(ISBLANK('6桁'!J162)=TRUE,"",VLOOKUP('6桁'!J162,A!$A:$G,7,FALSE))</f>
        <v/>
      </c>
      <c r="K162" s="126">
        <f>'6桁'!K162</f>
        <v>0</v>
      </c>
      <c r="L162" s="95" t="str">
        <f>IF(ISBLANK('6桁'!L162)=TRUE,"",VLOOKUP('6桁'!L162,A!$A:$G,7,FALSE))</f>
        <v/>
      </c>
      <c r="M162" s="126">
        <f>'6桁'!M162</f>
        <v>0</v>
      </c>
      <c r="N162" s="95" t="str">
        <f>IF(ISBLANK('6桁'!N162)=TRUE,"",VLOOKUP('6桁'!N162,A!$A:$G,7,FALSE))</f>
        <v/>
      </c>
      <c r="O162" s="126">
        <f>'6桁'!O162</f>
        <v>0</v>
      </c>
      <c r="P162" s="95" t="str">
        <f>IF(ISBLANK('6桁'!P162)=TRUE,"",VLOOKUP('6桁'!P162,A!$A:$G,7,FALSE))</f>
        <v/>
      </c>
      <c r="Q162" s="96">
        <f>'6桁'!Q162</f>
        <v>0</v>
      </c>
      <c r="R162" s="95" t="str">
        <f>IF(ISBLANK('6桁'!R162)=TRUE,"",VLOOKUP('6桁'!R162,A!$A:$G,7,FALSE))</f>
        <v/>
      </c>
      <c r="S162" s="96">
        <f>'6桁'!S162</f>
        <v>0</v>
      </c>
      <c r="T162" s="95" t="str">
        <f>IF(ISBLANK('6桁'!T162)=TRUE,"",VLOOKUP('6桁'!T162,A!$A:$G,7,FALSE))</f>
        <v/>
      </c>
      <c r="U162" s="96">
        <f>'6桁'!U162</f>
        <v>0</v>
      </c>
      <c r="V162" s="95" t="str">
        <f>IF(ISBLANK('6桁'!V162)=TRUE,"",VLOOKUP('6桁'!V162,A!$A:$G,7,FALSE))</f>
        <v/>
      </c>
      <c r="W162" s="96">
        <f>'6桁'!W162</f>
        <v>0</v>
      </c>
      <c r="X162" s="74"/>
      <c r="Y162" s="251"/>
    </row>
    <row r="163" spans="2:25" ht="30" customHeight="1">
      <c r="B163" s="503"/>
      <c r="C163" s="362" t="s">
        <v>308</v>
      </c>
      <c r="D163" s="254">
        <v>92</v>
      </c>
      <c r="E163" s="342"/>
      <c r="F163" s="95" t="str">
        <f>IF(ISBLANK('6桁'!F163)=TRUE,"",VLOOKUP('6桁'!F163,A!$A:$G,7,FALSE))</f>
        <v/>
      </c>
      <c r="G163" s="126">
        <f>'6桁'!G163</f>
        <v>0</v>
      </c>
      <c r="H163" s="95">
        <f>IF(ISBLANK('6桁'!H163)=TRUE,"",VLOOKUP('6桁'!H163,A!$A:$G,7,FALSE))</f>
        <v>36400</v>
      </c>
      <c r="I163" s="126" t="str">
        <f>'6桁'!I163</f>
        <v>V</v>
      </c>
      <c r="J163" s="95" t="str">
        <f>IF(ISBLANK('6桁'!J163)=TRUE,"",VLOOKUP('6桁'!J163,A!$A:$G,7,FALSE))</f>
        <v/>
      </c>
      <c r="K163" s="126">
        <f>'6桁'!K163</f>
        <v>0</v>
      </c>
      <c r="L163" s="95">
        <f>IF(ISBLANK('6桁'!L163)=TRUE,"",VLOOKUP('6桁'!L163,A!$A:$G,7,FALSE))</f>
        <v>35700</v>
      </c>
      <c r="M163" s="126" t="str">
        <f>'6桁'!M163</f>
        <v>V</v>
      </c>
      <c r="N163" s="95">
        <f>IF(ISBLANK('6桁'!N163)=TRUE,"",VLOOKUP('6桁'!N163,A!$A:$G,7,FALSE))</f>
        <v>34100</v>
      </c>
      <c r="O163" s="126" t="str">
        <f>'6桁'!O163</f>
        <v>V</v>
      </c>
      <c r="P163" s="95" t="str">
        <f>IF(ISBLANK('6桁'!P163)=TRUE,"",VLOOKUP('6桁'!P163,A!$A:$G,7,FALSE))</f>
        <v/>
      </c>
      <c r="Q163" s="96">
        <f>'6桁'!Q163</f>
        <v>0</v>
      </c>
      <c r="R163" s="95" t="str">
        <f>IF(ISBLANK('6桁'!R163)=TRUE,"",VLOOKUP('6桁'!R163,A!$A:$G,7,FALSE))</f>
        <v/>
      </c>
      <c r="S163" s="96">
        <f>'6桁'!S163</f>
        <v>0</v>
      </c>
      <c r="T163" s="95" t="str">
        <f>IF(ISBLANK('6桁'!T163)=TRUE,"",VLOOKUP('6桁'!T163,A!$A:$G,7,FALSE))</f>
        <v/>
      </c>
      <c r="U163" s="96">
        <f>'6桁'!U163</f>
        <v>0</v>
      </c>
      <c r="V163" s="95" t="str">
        <f>IF(ISBLANK('6桁'!V163)=TRUE,"",VLOOKUP('6桁'!V163,A!$A:$G,7,FALSE))</f>
        <v/>
      </c>
      <c r="W163" s="96">
        <f>'6桁'!W163</f>
        <v>0</v>
      </c>
      <c r="X163" s="74"/>
      <c r="Y163" s="251"/>
    </row>
    <row r="164" spans="2:25" ht="30" customHeight="1">
      <c r="B164" s="503"/>
      <c r="C164" s="362" t="s">
        <v>139</v>
      </c>
      <c r="D164" s="254">
        <v>95</v>
      </c>
      <c r="E164" s="342">
        <v>99</v>
      </c>
      <c r="F164" s="95">
        <f>IF(ISBLANK('6桁'!F164)=TRUE,"",VLOOKUP('6桁'!F164,A!$A:$G,7,FALSE))</f>
        <v>42200</v>
      </c>
      <c r="G164" s="126" t="str">
        <f>'6桁'!G164</f>
        <v>Y★</v>
      </c>
      <c r="H164" s="95">
        <f>IF(ISBLANK('6桁'!H164)=TRUE,"",VLOOKUP('6桁'!H164,A!$A:$G,7,FALSE))</f>
        <v>37800</v>
      </c>
      <c r="I164" s="126" t="str">
        <f>'6桁'!I164</f>
        <v>W</v>
      </c>
      <c r="J164" s="95" t="str">
        <f>IF(ISBLANK('6桁'!J164)=TRUE,"",VLOOKUP('6桁'!J164,A!$A:$G,7,FALSE))</f>
        <v/>
      </c>
      <c r="K164" s="126">
        <f>'6桁'!K164</f>
        <v>0</v>
      </c>
      <c r="L164" s="95">
        <f>IF(ISBLANK('6桁'!L164)=TRUE,"",VLOOKUP('6桁'!L164,A!$A:$G,7,FALSE))</f>
        <v>36000</v>
      </c>
      <c r="M164" s="126" t="str">
        <f>'6桁'!M164</f>
        <v>V</v>
      </c>
      <c r="N164" s="95">
        <f>IF(ISBLANK('6桁'!N164)=TRUE,"",VLOOKUP('6桁'!N164,A!$A:$G,7,FALSE))</f>
        <v>34400</v>
      </c>
      <c r="O164" s="126" t="str">
        <f>'6桁'!O164</f>
        <v>V</v>
      </c>
      <c r="P164" s="95" t="str">
        <f>IF(ISBLANK('6桁'!P164)=TRUE,"",VLOOKUP('6桁'!P164,A!$A:$G,7,FALSE))</f>
        <v/>
      </c>
      <c r="Q164" s="96">
        <f>'6桁'!Q164</f>
        <v>0</v>
      </c>
      <c r="R164" s="95" t="str">
        <f>IF(ISBLANK('6桁'!R164)=TRUE,"",VLOOKUP('6桁'!R164,A!$A:$G,7,FALSE))</f>
        <v/>
      </c>
      <c r="S164" s="96">
        <f>'6桁'!S164</f>
        <v>0</v>
      </c>
      <c r="T164" s="95" t="str">
        <f>IF(ISBLANK('6桁'!T164)=TRUE,"",VLOOKUP('6桁'!T164,A!$A:$G,7,FALSE))</f>
        <v/>
      </c>
      <c r="U164" s="96">
        <f>'6桁'!U164</f>
        <v>0</v>
      </c>
      <c r="V164" s="95">
        <f>IF(ISBLANK('6桁'!V164)=TRUE,"",VLOOKUP('6桁'!V164,A!$A:$G,7,FALSE))</f>
        <v>36400</v>
      </c>
      <c r="W164" s="96" t="str">
        <f>'6桁'!W164</f>
        <v>W</v>
      </c>
      <c r="X164" s="74"/>
      <c r="Y164" s="251"/>
    </row>
    <row r="165" spans="2:25" ht="30" customHeight="1">
      <c r="B165" s="503"/>
      <c r="C165" s="362" t="s">
        <v>140</v>
      </c>
      <c r="D165" s="254">
        <v>97</v>
      </c>
      <c r="E165" s="342">
        <v>101</v>
      </c>
      <c r="F165" s="95">
        <f>IF(ISBLANK('6桁'!F165)=TRUE,"",VLOOKUP('6桁'!F165,A!$A:$G,7,FALSE))</f>
        <v>41500</v>
      </c>
      <c r="G165" s="126" t="str">
        <f>'6桁'!G165</f>
        <v>Y★</v>
      </c>
      <c r="H165" s="95">
        <f>IF(ISBLANK('6桁'!H165)=TRUE,"",VLOOKUP('6桁'!H165,A!$A:$G,7,FALSE))</f>
        <v>39200</v>
      </c>
      <c r="I165" s="126" t="str">
        <f>'6桁'!I165</f>
        <v>W</v>
      </c>
      <c r="J165" s="95" t="str">
        <f>IF(ISBLANK('6桁'!J165)=TRUE,"",VLOOKUP('6桁'!J165,A!$A:$G,7,FALSE))</f>
        <v/>
      </c>
      <c r="K165" s="126">
        <f>'6桁'!K165</f>
        <v>0</v>
      </c>
      <c r="L165" s="95">
        <f>IF(ISBLANK('6桁'!L165)=TRUE,"",VLOOKUP('6桁'!L165,A!$A:$G,7,FALSE))</f>
        <v>33000</v>
      </c>
      <c r="M165" s="126" t="str">
        <f>'6桁'!M165</f>
        <v>W</v>
      </c>
      <c r="N165" s="95" t="str">
        <f>IF(ISBLANK('6桁'!N165)=TRUE,"",VLOOKUP('6桁'!N165,A!$A:$G,7,FALSE))</f>
        <v/>
      </c>
      <c r="O165" s="126">
        <f>'6桁'!O165</f>
        <v>0</v>
      </c>
      <c r="P165" s="95" t="str">
        <f>IF(ISBLANK('6桁'!P165)=TRUE,"",VLOOKUP('6桁'!P165,A!$A:$G,7,FALSE))</f>
        <v/>
      </c>
      <c r="Q165" s="126">
        <f>'6桁'!Q165</f>
        <v>0</v>
      </c>
      <c r="R165" s="95" t="str">
        <f>IF(ISBLANK('6桁'!R165)=TRUE,"",VLOOKUP('6桁'!R165,A!$A:$G,7,FALSE))</f>
        <v/>
      </c>
      <c r="S165" s="126">
        <f>'6桁'!S165</f>
        <v>0</v>
      </c>
      <c r="T165" s="95" t="str">
        <f>IF(ISBLANK('6桁'!T165)=TRUE,"",VLOOKUP('6桁'!T165,A!$A:$G,7,FALSE))</f>
        <v/>
      </c>
      <c r="U165" s="96">
        <f>'6桁'!U165</f>
        <v>0</v>
      </c>
      <c r="V165" s="95" t="str">
        <f>IF(ISBLANK('6桁'!V165)=TRUE,"",VLOOKUP('6桁'!V165,A!$A:$G,7,FALSE))</f>
        <v/>
      </c>
      <c r="W165" s="96">
        <f>'6桁'!W165</f>
        <v>0</v>
      </c>
      <c r="X165" s="74"/>
      <c r="Y165" s="251"/>
    </row>
    <row r="166" spans="2:25" ht="30" customHeight="1">
      <c r="B166" s="503"/>
      <c r="C166" s="362" t="s">
        <v>141</v>
      </c>
      <c r="D166" s="254">
        <v>100</v>
      </c>
      <c r="E166" s="342">
        <v>104</v>
      </c>
      <c r="F166" s="95">
        <f>IF(ISBLANK('6桁'!F166)=TRUE,"",VLOOKUP('6桁'!F166,A!$A:$G,7,FALSE))</f>
        <v>42400</v>
      </c>
      <c r="G166" s="126" t="str">
        <f>'6桁'!G166</f>
        <v>Y</v>
      </c>
      <c r="H166" s="95">
        <f>IF(ISBLANK('6桁'!H166)=TRUE,"",VLOOKUP('6桁'!H166,A!$A:$G,7,FALSE))</f>
        <v>39900</v>
      </c>
      <c r="I166" s="126" t="str">
        <f>'6桁'!I166</f>
        <v>W</v>
      </c>
      <c r="J166" s="95">
        <f>IF(ISBLANK('6桁'!J166)=TRUE,"",VLOOKUP('6桁'!J166,A!$A:$G,7,FALSE))</f>
        <v>39600</v>
      </c>
      <c r="K166" s="126" t="str">
        <f>'6桁'!K166</f>
        <v>W</v>
      </c>
      <c r="L166" s="95" t="str">
        <f>IF(ISBLANK('6桁'!L166)=TRUE,"",VLOOKUP('6桁'!L166,A!$A:$G,7,FALSE))</f>
        <v/>
      </c>
      <c r="M166" s="126">
        <f>'6桁'!M166</f>
        <v>0</v>
      </c>
      <c r="N166" s="95" t="str">
        <f>IF(ISBLANK('6桁'!N166)=TRUE,"",VLOOKUP('6桁'!N166,A!$A:$G,7,FALSE))</f>
        <v/>
      </c>
      <c r="O166" s="126">
        <f>'6桁'!O166</f>
        <v>0</v>
      </c>
      <c r="P166" s="95" t="str">
        <f>IF(ISBLANK('6桁'!P166)=TRUE,"",VLOOKUP('6桁'!P166,A!$A:$G,7,FALSE))</f>
        <v/>
      </c>
      <c r="Q166" s="126">
        <f>'6桁'!Q166</f>
        <v>0</v>
      </c>
      <c r="R166" s="95" t="str">
        <f>IF(ISBLANK('6桁'!R166)=TRUE,"",VLOOKUP('6桁'!R166,A!$A:$G,7,FALSE))</f>
        <v/>
      </c>
      <c r="S166" s="126">
        <f>'6桁'!S166</f>
        <v>0</v>
      </c>
      <c r="T166" s="95" t="str">
        <f>IF(ISBLANK('6桁'!T166)=TRUE,"",VLOOKUP('6桁'!T166,A!$A:$G,7,FALSE))</f>
        <v/>
      </c>
      <c r="U166" s="96">
        <f>'6桁'!U166</f>
        <v>0</v>
      </c>
      <c r="V166" s="95" t="str">
        <f>IF(ISBLANK('6桁'!V166)=TRUE,"",VLOOKUP('6桁'!V166,A!$A:$G,7,FALSE))</f>
        <v/>
      </c>
      <c r="W166" s="96">
        <f>'6桁'!W166</f>
        <v>0</v>
      </c>
      <c r="X166" s="74"/>
      <c r="Y166" s="251"/>
    </row>
    <row r="167" spans="2:25" ht="30" customHeight="1">
      <c r="B167" s="503"/>
      <c r="C167" s="362" t="s">
        <v>142</v>
      </c>
      <c r="D167" s="254">
        <v>95</v>
      </c>
      <c r="E167" s="342">
        <v>99</v>
      </c>
      <c r="F167" s="95" t="str">
        <f>IF(ISBLANK('6桁'!F167)=TRUE,"",VLOOKUP('6桁'!F167,A!$A:$G,7,FALSE))</f>
        <v/>
      </c>
      <c r="G167" s="126">
        <f>'6桁'!G167</f>
        <v>0</v>
      </c>
      <c r="H167" s="95">
        <f>IF(ISBLANK('6桁'!H167)=TRUE,"",VLOOKUP('6桁'!H167,A!$A:$G,7,FALSE))</f>
        <v>35100</v>
      </c>
      <c r="I167" s="126" t="str">
        <f>'6桁'!I167</f>
        <v>V★</v>
      </c>
      <c r="J167" s="95" t="str">
        <f>IF(ISBLANK('6桁'!J167)=TRUE,"",VLOOKUP('6桁'!J167,A!$A:$G,7,FALSE))</f>
        <v/>
      </c>
      <c r="K167" s="126">
        <f>'6桁'!K167</f>
        <v>0</v>
      </c>
      <c r="L167" s="95">
        <f>IF(ISBLANK('6桁'!L167)=TRUE,"",VLOOKUP('6桁'!L167,A!$A:$G,7,FALSE))</f>
        <v>31100</v>
      </c>
      <c r="M167" s="126" t="str">
        <f>'6桁'!M167</f>
        <v>V</v>
      </c>
      <c r="N167" s="95" t="str">
        <f>IF(ISBLANK('6桁'!N167)=TRUE,"",VLOOKUP('6桁'!N167,A!$A:$G,7,FALSE))</f>
        <v/>
      </c>
      <c r="O167" s="126">
        <f>'6桁'!O167</f>
        <v>0</v>
      </c>
      <c r="P167" s="95" t="str">
        <f>IF(ISBLANK('6桁'!P167)=TRUE,"",VLOOKUP('6桁'!P167,A!$A:$G,7,FALSE))</f>
        <v/>
      </c>
      <c r="Q167" s="126">
        <f>'6桁'!Q167</f>
        <v>0</v>
      </c>
      <c r="R167" s="95" t="str">
        <f>IF(ISBLANK('6桁'!R167)=TRUE,"",VLOOKUP('6桁'!R167,A!$A:$G,7,FALSE))</f>
        <v/>
      </c>
      <c r="S167" s="126">
        <f>'6桁'!S167</f>
        <v>0</v>
      </c>
      <c r="T167" s="95" t="str">
        <f>IF(ISBLANK('6桁'!T167)=TRUE,"",VLOOKUP('6桁'!T167,A!$A:$G,7,FALSE))</f>
        <v/>
      </c>
      <c r="U167" s="96">
        <f>'6桁'!U167</f>
        <v>0</v>
      </c>
      <c r="V167" s="95" t="str">
        <f>IF(ISBLANK('6桁'!V167)=TRUE,"",VLOOKUP('6桁'!V167,A!$A:$G,7,FALSE))</f>
        <v/>
      </c>
      <c r="W167" s="96">
        <f>'6桁'!W167</f>
        <v>0</v>
      </c>
      <c r="X167" s="74"/>
      <c r="Y167" s="251"/>
    </row>
    <row r="168" spans="2:25" ht="30" customHeight="1">
      <c r="B168" s="503"/>
      <c r="C168" s="362" t="s">
        <v>4</v>
      </c>
      <c r="D168" s="254">
        <v>98</v>
      </c>
      <c r="E168" s="342">
        <v>102</v>
      </c>
      <c r="F168" s="95">
        <f>IF(ISBLANK('6桁'!F168)=TRUE,"",VLOOKUP('6桁'!F168,A!$A:$G,7,FALSE))</f>
        <v>41900</v>
      </c>
      <c r="G168" s="126" t="str">
        <f>'6桁'!G168</f>
        <v>Y★</v>
      </c>
      <c r="H168" s="95">
        <f>IF(ISBLANK('6桁'!H168)=TRUE,"",VLOOKUP('6桁'!H168,A!$A:$G,7,FALSE))</f>
        <v>37400</v>
      </c>
      <c r="I168" s="126" t="str">
        <f>'6桁'!I168</f>
        <v>V</v>
      </c>
      <c r="J168" s="95" t="str">
        <f>IF(ISBLANK('6桁'!J168)=TRUE,"",VLOOKUP('6桁'!J168,A!$A:$G,7,FALSE))</f>
        <v/>
      </c>
      <c r="K168" s="126">
        <f>'6桁'!K168</f>
        <v>0</v>
      </c>
      <c r="L168" s="95">
        <f>IF(ISBLANK('6桁'!L168)=TRUE,"",VLOOKUP('6桁'!L168,A!$A:$G,7,FALSE))</f>
        <v>34900</v>
      </c>
      <c r="M168" s="126" t="str">
        <f>'6桁'!M168</f>
        <v>V</v>
      </c>
      <c r="N168" s="95" t="str">
        <f>IF(ISBLANK('6桁'!N168)=TRUE,"",VLOOKUP('6桁'!N168,A!$A:$G,7,FALSE))</f>
        <v/>
      </c>
      <c r="O168" s="126">
        <f>'6桁'!O168</f>
        <v>0</v>
      </c>
      <c r="P168" s="95" t="str">
        <f>IF(ISBLANK('6桁'!P168)=TRUE,"",VLOOKUP('6桁'!P168,A!$A:$G,7,FALSE))</f>
        <v/>
      </c>
      <c r="Q168" s="126">
        <f>'6桁'!Q168</f>
        <v>0</v>
      </c>
      <c r="R168" s="95" t="str">
        <f>IF(ISBLANK('6桁'!R168)=TRUE,"",VLOOKUP('6桁'!R168,A!$A:$G,7,FALSE))</f>
        <v/>
      </c>
      <c r="S168" s="126">
        <f>'6桁'!S168</f>
        <v>0</v>
      </c>
      <c r="T168" s="95" t="str">
        <f>IF(ISBLANK('6桁'!T168)=TRUE,"",VLOOKUP('6桁'!T168,A!$A:$G,7,FALSE))</f>
        <v/>
      </c>
      <c r="U168" s="96">
        <f>'6桁'!U168</f>
        <v>0</v>
      </c>
      <c r="V168" s="95" t="str">
        <f>IF(ISBLANK('6桁'!V168)=TRUE,"",VLOOKUP('6桁'!V168,A!$A:$G,7,FALSE))</f>
        <v/>
      </c>
      <c r="W168" s="96">
        <f>'6桁'!W168</f>
        <v>0</v>
      </c>
      <c r="X168" s="74"/>
      <c r="Y168" s="251"/>
    </row>
    <row r="169" spans="2:25" ht="30" customHeight="1">
      <c r="B169" s="503"/>
      <c r="C169" s="362" t="s">
        <v>205</v>
      </c>
      <c r="D169" s="254">
        <v>100</v>
      </c>
      <c r="E169" s="342">
        <v>104</v>
      </c>
      <c r="F169" s="95">
        <f>IF(ISBLANK('6桁'!F169)=TRUE,"",VLOOKUP('6桁'!F169,A!$A:$G,7,FALSE))</f>
        <v>40600</v>
      </c>
      <c r="G169" s="126" t="str">
        <f>'6桁'!G169</f>
        <v>Y★</v>
      </c>
      <c r="H169" s="95">
        <f>IF(ISBLANK('6桁'!H169)=TRUE,"",VLOOKUP('6桁'!H169,A!$A:$G,7,FALSE))</f>
        <v>38700</v>
      </c>
      <c r="I169" s="126" t="str">
        <f>'6桁'!I169</f>
        <v>V</v>
      </c>
      <c r="J169" s="95" t="str">
        <f>IF(ISBLANK('6桁'!J169)=TRUE,"",VLOOKUP('6桁'!J169,A!$A:$G,7,FALSE))</f>
        <v/>
      </c>
      <c r="K169" s="126">
        <f>'6桁'!K169</f>
        <v>0</v>
      </c>
      <c r="L169" s="95">
        <f>IF(ISBLANK('6桁'!L169)=TRUE,"",VLOOKUP('6桁'!L169,A!$A:$G,7,FALSE))</f>
        <v>33200</v>
      </c>
      <c r="M169" s="126" t="str">
        <f>'6桁'!M169</f>
        <v>V</v>
      </c>
      <c r="N169" s="95" t="str">
        <f>IF(ISBLANK('6桁'!N169)=TRUE,"",VLOOKUP('6桁'!N169,A!$A:$G,7,FALSE))</f>
        <v/>
      </c>
      <c r="O169" s="126">
        <f>'6桁'!O169</f>
        <v>0</v>
      </c>
      <c r="P169" s="95" t="str">
        <f>IF(ISBLANK('6桁'!P169)=TRUE,"",VLOOKUP('6桁'!P169,A!$A:$G,7,FALSE))</f>
        <v/>
      </c>
      <c r="Q169" s="126">
        <f>'6桁'!Q169</f>
        <v>0</v>
      </c>
      <c r="R169" s="95" t="str">
        <f>IF(ISBLANK('6桁'!R169)=TRUE,"",VLOOKUP('6桁'!R169,A!$A:$G,7,FALSE))</f>
        <v/>
      </c>
      <c r="S169" s="126">
        <f>'6桁'!S169</f>
        <v>0</v>
      </c>
      <c r="T169" s="95" t="str">
        <f>IF(ISBLANK('6桁'!T169)=TRUE,"",VLOOKUP('6桁'!T169,A!$A:$G,7,FALSE))</f>
        <v/>
      </c>
      <c r="U169" s="96">
        <f>'6桁'!U169</f>
        <v>0</v>
      </c>
      <c r="V169" s="95" t="str">
        <f>IF(ISBLANK('6桁'!V169)=TRUE,"",VLOOKUP('6桁'!V169,A!$A:$G,7,FALSE))</f>
        <v/>
      </c>
      <c r="W169" s="96">
        <f>'6桁'!W169</f>
        <v>0</v>
      </c>
      <c r="X169" s="74"/>
      <c r="Y169" s="251"/>
    </row>
    <row r="170" spans="2:25" ht="30" customHeight="1">
      <c r="B170" s="503"/>
      <c r="C170" s="362" t="s">
        <v>207</v>
      </c>
      <c r="D170" s="254">
        <v>105</v>
      </c>
      <c r="E170" s="342">
        <v>109</v>
      </c>
      <c r="F170" s="95">
        <f>IF(ISBLANK('6桁'!F170)=TRUE,"",VLOOKUP('6桁'!F170,A!$A:$G,7,FALSE))</f>
        <v>45800</v>
      </c>
      <c r="G170" s="126" t="str">
        <f>'6桁'!G170</f>
        <v>Y★</v>
      </c>
      <c r="H170" s="95">
        <f>IF(ISBLANK('6桁'!H170)=TRUE,"",VLOOKUP('6桁'!H170,A!$A:$G,7,FALSE))</f>
        <v>42900</v>
      </c>
      <c r="I170" s="126" t="str">
        <f>'6桁'!I170</f>
        <v>V★</v>
      </c>
      <c r="J170" s="95" t="str">
        <f>IF(ISBLANK('6桁'!J170)=TRUE,"",VLOOKUP('6桁'!J170,A!$A:$G,7,FALSE))</f>
        <v/>
      </c>
      <c r="K170" s="126">
        <f>'6桁'!K170</f>
        <v>0</v>
      </c>
      <c r="L170" s="95" t="str">
        <f>IF(ISBLANK('6桁'!L170)=TRUE,"",VLOOKUP('6桁'!L170,A!$A:$G,7,FALSE))</f>
        <v/>
      </c>
      <c r="M170" s="126">
        <f>'6桁'!M170</f>
        <v>0</v>
      </c>
      <c r="N170" s="95" t="str">
        <f>IF(ISBLANK('6桁'!N170)=TRUE,"",VLOOKUP('6桁'!N170,A!$A:$G,7,FALSE))</f>
        <v/>
      </c>
      <c r="O170" s="126">
        <f>'6桁'!O170</f>
        <v>0</v>
      </c>
      <c r="P170" s="95" t="str">
        <f>IF(ISBLANK('6桁'!P170)=TRUE,"",VLOOKUP('6桁'!P170,A!$A:$G,7,FALSE))</f>
        <v/>
      </c>
      <c r="Q170" s="126">
        <f>'6桁'!Q170</f>
        <v>0</v>
      </c>
      <c r="R170" s="95" t="str">
        <f>IF(ISBLANK('6桁'!R170)=TRUE,"",VLOOKUP('6桁'!R170,A!$A:$G,7,FALSE))</f>
        <v/>
      </c>
      <c r="S170" s="126">
        <f>'6桁'!S170</f>
        <v>0</v>
      </c>
      <c r="T170" s="95" t="str">
        <f>IF(ISBLANK('6桁'!T170)=TRUE,"",VLOOKUP('6桁'!T170,A!$A:$G,7,FALSE))</f>
        <v/>
      </c>
      <c r="U170" s="96">
        <f>'6桁'!U170</f>
        <v>0</v>
      </c>
      <c r="V170" s="95" t="str">
        <f>IF(ISBLANK('6桁'!V170)=TRUE,"",VLOOKUP('6桁'!V170,A!$A:$G,7,FALSE))</f>
        <v/>
      </c>
      <c r="W170" s="96">
        <f>'6桁'!W170</f>
        <v>0</v>
      </c>
      <c r="X170" s="74"/>
      <c r="Y170" s="251"/>
    </row>
    <row r="171" spans="2:25" ht="30" customHeight="1">
      <c r="B171" s="503"/>
      <c r="C171" s="362" t="s">
        <v>365</v>
      </c>
      <c r="D171" s="254">
        <v>100</v>
      </c>
      <c r="E171" s="342"/>
      <c r="F171" s="95">
        <f>IF(ISBLANK('6桁'!F171)=TRUE,"",VLOOKUP('6桁'!F171,A!$A:$G,7,FALSE))</f>
        <v>37300</v>
      </c>
      <c r="G171" s="126" t="str">
        <f>'6桁'!G171</f>
        <v>W</v>
      </c>
      <c r="H171" s="95">
        <f>IF(ISBLANK('6桁'!H171)=TRUE,"",VLOOKUP('6桁'!H171,A!$A:$G,7,FALSE))</f>
        <v>35300</v>
      </c>
      <c r="I171" s="126" t="str">
        <f>'6桁'!I171</f>
        <v>H</v>
      </c>
      <c r="J171" s="95" t="str">
        <f>IF(ISBLANK('6桁'!J171)=TRUE,"",VLOOKUP('6桁'!J171,A!$A:$G,7,FALSE))</f>
        <v/>
      </c>
      <c r="K171" s="126">
        <f>'6桁'!K171</f>
        <v>0</v>
      </c>
      <c r="L171" s="95" t="str">
        <f>IF(ISBLANK('6桁'!L171)=TRUE,"",VLOOKUP('6桁'!L171,A!$A:$G,7,FALSE))</f>
        <v/>
      </c>
      <c r="M171" s="126">
        <f>'6桁'!M171</f>
        <v>0</v>
      </c>
      <c r="N171" s="95" t="str">
        <f>IF(ISBLANK('6桁'!N171)=TRUE,"",VLOOKUP('6桁'!N171,A!$A:$G,7,FALSE))</f>
        <v/>
      </c>
      <c r="O171" s="126">
        <f>'6桁'!O171</f>
        <v>0</v>
      </c>
      <c r="P171" s="95" t="str">
        <f>IF(ISBLANK('6桁'!P171)=TRUE,"",VLOOKUP('6桁'!P171,A!$A:$G,7,FALSE))</f>
        <v/>
      </c>
      <c r="Q171" s="126">
        <f>'6桁'!Q171</f>
        <v>0</v>
      </c>
      <c r="R171" s="95" t="str">
        <f>IF(ISBLANK('6桁'!R171)=TRUE,"",VLOOKUP('6桁'!R171,A!$A:$G,7,FALSE))</f>
        <v/>
      </c>
      <c r="S171" s="126">
        <f>'6桁'!S171</f>
        <v>0</v>
      </c>
      <c r="T171" s="95" t="str">
        <f>IF(ISBLANK('6桁'!T171)=TRUE,"",VLOOKUP('6桁'!T171,A!$A:$G,7,FALSE))</f>
        <v/>
      </c>
      <c r="U171" s="96">
        <f>'6桁'!U171</f>
        <v>0</v>
      </c>
      <c r="V171" s="95" t="str">
        <f>IF(ISBLANK('6桁'!V171)=TRUE,"",VLOOKUP('6桁'!V171,A!$A:$G,7,FALSE))</f>
        <v/>
      </c>
      <c r="W171" s="96">
        <f>'6桁'!W171</f>
        <v>0</v>
      </c>
      <c r="X171" s="74"/>
      <c r="Y171" s="251"/>
    </row>
    <row r="172" spans="2:25" ht="30" customHeight="1">
      <c r="B172" s="503"/>
      <c r="C172" s="362" t="s">
        <v>339</v>
      </c>
      <c r="D172" s="254">
        <v>103</v>
      </c>
      <c r="E172" s="342">
        <v>107</v>
      </c>
      <c r="F172" s="95">
        <f>IF(ISBLANK('6桁'!F172)=TRUE,"",VLOOKUP('6桁'!F172,A!$A:$G,7,FALSE))</f>
        <v>40100</v>
      </c>
      <c r="G172" s="126" t="str">
        <f>'6桁'!G172</f>
        <v>W★</v>
      </c>
      <c r="H172" s="95">
        <f>IF(ISBLANK('6桁'!H172)=TRUE,"",VLOOKUP('6桁'!H172,A!$A:$G,7,FALSE))</f>
        <v>36700</v>
      </c>
      <c r="I172" s="126" t="str">
        <f>'6桁'!I172</f>
        <v>V</v>
      </c>
      <c r="J172" s="95" t="str">
        <f>IF(ISBLANK('6桁'!J172)=TRUE,"",VLOOKUP('6桁'!J172,A!$A:$G,7,FALSE))</f>
        <v/>
      </c>
      <c r="K172" s="126">
        <f>'6桁'!K172</f>
        <v>0</v>
      </c>
      <c r="L172" s="95" t="str">
        <f>IF(ISBLANK('6桁'!L172)=TRUE,"",VLOOKUP('6桁'!L172,A!$A:$G,7,FALSE))</f>
        <v/>
      </c>
      <c r="M172" s="126">
        <f>'6桁'!M172</f>
        <v>0</v>
      </c>
      <c r="N172" s="95" t="str">
        <f>IF(ISBLANK('6桁'!N172)=TRUE,"",VLOOKUP('6桁'!N172,A!$A:$G,7,FALSE))</f>
        <v/>
      </c>
      <c r="O172" s="126">
        <f>'6桁'!O172</f>
        <v>0</v>
      </c>
      <c r="P172" s="95" t="str">
        <f>IF(ISBLANK('6桁'!P172)=TRUE,"",VLOOKUP('6桁'!P172,A!$A:$G,7,FALSE))</f>
        <v/>
      </c>
      <c r="Q172" s="126">
        <f>'6桁'!Q172</f>
        <v>0</v>
      </c>
      <c r="R172" s="95" t="str">
        <f>IF(ISBLANK('6桁'!R172)=TRUE,"",VLOOKUP('6桁'!R172,A!$A:$G,7,FALSE))</f>
        <v/>
      </c>
      <c r="S172" s="126">
        <f>'6桁'!S172</f>
        <v>0</v>
      </c>
      <c r="T172" s="95" t="str">
        <f>IF(ISBLANK('6桁'!T172)=TRUE,"",VLOOKUP('6桁'!T172,A!$A:$G,7,FALSE))</f>
        <v/>
      </c>
      <c r="U172" s="96">
        <f>'6桁'!U172</f>
        <v>0</v>
      </c>
      <c r="V172" s="95" t="str">
        <f>IF(ISBLANK('6桁'!V172)=TRUE,"",VLOOKUP('6桁'!V172,A!$A:$G,7,FALSE))</f>
        <v/>
      </c>
      <c r="W172" s="96">
        <f>'6桁'!W172</f>
        <v>0</v>
      </c>
      <c r="X172" s="74"/>
      <c r="Y172" s="251"/>
    </row>
    <row r="173" spans="2:25" ht="30" customHeight="1">
      <c r="B173" s="503"/>
      <c r="C173" s="362" t="s">
        <v>769</v>
      </c>
      <c r="D173" s="254">
        <v>105</v>
      </c>
      <c r="E173" s="342"/>
      <c r="F173" s="95">
        <f>IF(ISBLANK('6桁'!F173)=TRUE,"",VLOOKUP('6桁'!F173,A!$A:$G,7,FALSE))</f>
        <v>40100</v>
      </c>
      <c r="G173" s="126" t="str">
        <f>'6桁'!G173</f>
        <v>V</v>
      </c>
      <c r="H173" s="95" t="str">
        <f>IF(ISBLANK('6桁'!H173)=TRUE,"",VLOOKUP('6桁'!H173,A!$A:$G,7,FALSE))</f>
        <v/>
      </c>
      <c r="I173" s="126">
        <f>'6桁'!I173</f>
        <v>0</v>
      </c>
      <c r="J173" s="95" t="str">
        <f>IF(ISBLANK('6桁'!J173)=TRUE,"",VLOOKUP('6桁'!J173,A!$A:$G,7,FALSE))</f>
        <v/>
      </c>
      <c r="K173" s="126">
        <f>'6桁'!K173</f>
        <v>0</v>
      </c>
      <c r="L173" s="95" t="str">
        <f>IF(ISBLANK('6桁'!L173)=TRUE,"",VLOOKUP('6桁'!L173,A!$A:$G,7,FALSE))</f>
        <v/>
      </c>
      <c r="M173" s="126">
        <f>'6桁'!M173</f>
        <v>0</v>
      </c>
      <c r="N173" s="95" t="str">
        <f>IF(ISBLANK('6桁'!N173)=TRUE,"",VLOOKUP('6桁'!N173,A!$A:$G,7,FALSE))</f>
        <v/>
      </c>
      <c r="O173" s="126">
        <f>'6桁'!O173</f>
        <v>0</v>
      </c>
      <c r="P173" s="95" t="str">
        <f>IF(ISBLANK('6桁'!P173)=TRUE,"",VLOOKUP('6桁'!P173,A!$A:$G,7,FALSE))</f>
        <v/>
      </c>
      <c r="Q173" s="126">
        <f>'6桁'!Q173</f>
        <v>0</v>
      </c>
      <c r="R173" s="95" t="str">
        <f>IF(ISBLANK('6桁'!R173)=TRUE,"",VLOOKUP('6桁'!R173,A!$A:$G,7,FALSE))</f>
        <v/>
      </c>
      <c r="S173" s="126">
        <f>'6桁'!S173</f>
        <v>0</v>
      </c>
      <c r="T173" s="95" t="str">
        <f>IF(ISBLANK('6桁'!T173)=TRUE,"",VLOOKUP('6桁'!T173,A!$A:$G,7,FALSE))</f>
        <v/>
      </c>
      <c r="U173" s="96">
        <f>'6桁'!U173</f>
        <v>0</v>
      </c>
      <c r="V173" s="95" t="str">
        <f>IF(ISBLANK('6桁'!V173)=TRUE,"",VLOOKUP('6桁'!V173,A!$A:$G,7,FALSE))</f>
        <v/>
      </c>
      <c r="W173" s="96">
        <f>'6桁'!W173</f>
        <v>0</v>
      </c>
      <c r="X173" s="74"/>
      <c r="Y173" s="251"/>
    </row>
    <row r="174" spans="2:25" ht="30" customHeight="1" thickBot="1">
      <c r="B174" s="544"/>
      <c r="C174" s="364" t="s">
        <v>369</v>
      </c>
      <c r="D174" s="256">
        <v>106</v>
      </c>
      <c r="E174" s="344"/>
      <c r="F174" s="118" t="str">
        <f>IF(ISBLANK('6桁'!F174)=TRUE,"",VLOOKUP('6桁'!F174,A!$A:$G,7,FALSE))</f>
        <v/>
      </c>
      <c r="G174" s="21">
        <f>'6桁'!G174</f>
        <v>0</v>
      </c>
      <c r="H174" s="118">
        <f>IF(ISBLANK('6桁'!H174)=TRUE,"",VLOOKUP('6桁'!H174,A!$A:$G,7,FALSE))</f>
        <v>32400</v>
      </c>
      <c r="I174" s="127" t="str">
        <f>'6桁'!I174</f>
        <v>V</v>
      </c>
      <c r="J174" s="118" t="str">
        <f>IF(ISBLANK('6桁'!J174)=TRUE,"",VLOOKUP('6桁'!J174,A!$A:$G,7,FALSE))</f>
        <v/>
      </c>
      <c r="K174" s="127">
        <f>'6桁'!K174</f>
        <v>0</v>
      </c>
      <c r="L174" s="118" t="str">
        <f>IF(ISBLANK('6桁'!L174)=TRUE,"",VLOOKUP('6桁'!L174,A!$A:$G,7,FALSE))</f>
        <v/>
      </c>
      <c r="M174" s="127">
        <f>'6桁'!M174</f>
        <v>0</v>
      </c>
      <c r="N174" s="118" t="str">
        <f>IF(ISBLANK('6桁'!N174)=TRUE,"",VLOOKUP('6桁'!N174,A!$A:$G,7,FALSE))</f>
        <v/>
      </c>
      <c r="O174" s="127">
        <f>'6桁'!O174</f>
        <v>0</v>
      </c>
      <c r="P174" s="118" t="str">
        <f>IF(ISBLANK('6桁'!P174)=TRUE,"",VLOOKUP('6桁'!P174,A!$A:$G,7,FALSE))</f>
        <v/>
      </c>
      <c r="Q174" s="127">
        <f>'6桁'!Q174</f>
        <v>0</v>
      </c>
      <c r="R174" s="118" t="str">
        <f>IF(ISBLANK('6桁'!R174)=TRUE,"",VLOOKUP('6桁'!R174,A!$A:$G,7,FALSE))</f>
        <v/>
      </c>
      <c r="S174" s="127">
        <f>'6桁'!S174</f>
        <v>0</v>
      </c>
      <c r="T174" s="118" t="str">
        <f>IF(ISBLANK('6桁'!T174)=TRUE,"",VLOOKUP('6桁'!T174,A!$A:$G,7,FALSE))</f>
        <v/>
      </c>
      <c r="U174" s="119">
        <f>'6桁'!U174</f>
        <v>0</v>
      </c>
      <c r="V174" s="118" t="str">
        <f>IF(ISBLANK('6桁'!V174)=TRUE,"",VLOOKUP('6桁'!V174,A!$A:$G,7,FALSE))</f>
        <v/>
      </c>
      <c r="W174" s="119">
        <f>'6桁'!W174</f>
        <v>0</v>
      </c>
      <c r="X174" s="74"/>
      <c r="Y174" s="251"/>
    </row>
    <row r="175" spans="2:25" ht="51" customHeight="1">
      <c r="B175" s="545" t="s">
        <v>1980</v>
      </c>
      <c r="C175" s="545"/>
      <c r="D175" s="545"/>
      <c r="E175" s="545"/>
      <c r="F175" s="545"/>
      <c r="G175" s="545"/>
      <c r="H175" s="545"/>
      <c r="I175" s="545"/>
      <c r="J175" s="545"/>
      <c r="K175" s="545"/>
      <c r="L175" s="545"/>
      <c r="M175" s="545"/>
      <c r="N175" s="545"/>
      <c r="O175" s="545"/>
      <c r="P175" s="545"/>
      <c r="Q175" s="545"/>
      <c r="R175" s="545"/>
      <c r="S175" s="545"/>
      <c r="T175" s="545"/>
      <c r="U175" s="545"/>
      <c r="V175" s="545"/>
      <c r="W175" s="545"/>
      <c r="X175" s="546"/>
      <c r="Y175" s="546"/>
    </row>
    <row r="176" spans="2:25" ht="14.25" customHeight="1" thickBot="1"/>
    <row r="177" spans="2:27" ht="25.5" customHeight="1" thickTop="1" thickBot="1">
      <c r="B177" s="518" t="s">
        <v>451</v>
      </c>
      <c r="C177" s="519"/>
      <c r="D177" s="519"/>
      <c r="E177" s="519"/>
      <c r="F177" s="519"/>
      <c r="G177" s="519"/>
      <c r="H177" s="519"/>
      <c r="I177" s="519"/>
      <c r="J177" s="519"/>
      <c r="K177" s="519"/>
      <c r="L177" s="519"/>
      <c r="M177" s="519"/>
      <c r="N177" s="519"/>
      <c r="O177" s="519"/>
      <c r="P177" s="519"/>
      <c r="Q177" s="519"/>
      <c r="R177" s="519"/>
      <c r="S177" s="519"/>
      <c r="T177" s="519"/>
      <c r="U177" s="519"/>
      <c r="V177" s="519"/>
      <c r="W177" s="519"/>
      <c r="X177" s="519"/>
      <c r="Y177" s="519"/>
      <c r="Z177" s="519"/>
      <c r="AA177" s="520"/>
    </row>
    <row r="178" spans="2:27" ht="14.25" thickTop="1"/>
    <row r="179" spans="2:27" s="239" customFormat="1" ht="20.100000000000001" customHeight="1" thickBot="1">
      <c r="B179" s="238" t="s">
        <v>768</v>
      </c>
      <c r="F179" s="240"/>
      <c r="H179" s="240"/>
      <c r="J179" s="240"/>
      <c r="L179" s="240"/>
      <c r="N179" s="240"/>
      <c r="P179" s="240"/>
      <c r="R179" s="240"/>
      <c r="T179" s="240"/>
      <c r="V179" s="240"/>
      <c r="X179" s="240"/>
    </row>
    <row r="180" spans="2:27" ht="19.5" customHeight="1" thickBot="1">
      <c r="B180" s="521" t="s">
        <v>452</v>
      </c>
      <c r="C180" s="524" t="s">
        <v>524</v>
      </c>
      <c r="D180" s="527" t="s">
        <v>1113</v>
      </c>
      <c r="E180" s="540"/>
      <c r="F180" s="531" t="s">
        <v>455</v>
      </c>
      <c r="G180" s="532"/>
      <c r="H180" s="532"/>
      <c r="I180" s="532"/>
      <c r="J180" s="532"/>
      <c r="K180" s="532"/>
      <c r="L180" s="532"/>
      <c r="M180" s="532"/>
      <c r="N180" s="135"/>
      <c r="O180" s="11"/>
      <c r="P180" s="10"/>
      <c r="Q180" s="11"/>
      <c r="R180" s="10"/>
      <c r="S180" s="11"/>
      <c r="T180" s="10"/>
      <c r="U180" s="371"/>
    </row>
    <row r="181" spans="2:27" ht="19.5" customHeight="1">
      <c r="B181" s="522"/>
      <c r="C181" s="525"/>
      <c r="D181" s="541"/>
      <c r="E181" s="542"/>
      <c r="F181" s="516" t="s">
        <v>973</v>
      </c>
      <c r="G181" s="507"/>
      <c r="H181" s="506" t="s">
        <v>670</v>
      </c>
      <c r="I181" s="507"/>
      <c r="J181" s="506" t="s">
        <v>765</v>
      </c>
      <c r="K181" s="507"/>
      <c r="L181" s="506" t="s">
        <v>771</v>
      </c>
      <c r="M181" s="507"/>
      <c r="N181" s="135"/>
      <c r="O181" s="11"/>
      <c r="P181" s="10"/>
      <c r="Q181" s="11"/>
      <c r="R181" s="10"/>
      <c r="S181" s="11"/>
      <c r="T181" s="10"/>
      <c r="U181" s="371"/>
    </row>
    <row r="182" spans="2:27" ht="19.5" customHeight="1">
      <c r="B182" s="522"/>
      <c r="C182" s="525"/>
      <c r="D182" s="510" t="s">
        <v>1115</v>
      </c>
      <c r="E182" s="550" t="s">
        <v>1114</v>
      </c>
      <c r="F182" s="517"/>
      <c r="G182" s="509"/>
      <c r="H182" s="508"/>
      <c r="I182" s="509"/>
      <c r="J182" s="508"/>
      <c r="K182" s="509"/>
      <c r="L182" s="508"/>
      <c r="M182" s="509"/>
      <c r="N182" s="552"/>
      <c r="O182" s="548"/>
      <c r="P182" s="407"/>
      <c r="Q182" s="407"/>
      <c r="R182" s="407"/>
      <c r="S182" s="407"/>
      <c r="T182" s="407"/>
      <c r="U182" s="407"/>
      <c r="Z182" s="40"/>
    </row>
    <row r="183" spans="2:27" ht="19.5" customHeight="1" thickBot="1">
      <c r="B183" s="523"/>
      <c r="C183" s="526"/>
      <c r="D183" s="549"/>
      <c r="E183" s="551"/>
      <c r="F183" s="514" t="s">
        <v>766</v>
      </c>
      <c r="G183" s="515"/>
      <c r="H183" s="514" t="s">
        <v>764</v>
      </c>
      <c r="I183" s="515"/>
      <c r="J183" s="514" t="s">
        <v>767</v>
      </c>
      <c r="K183" s="555"/>
      <c r="L183" s="514" t="s">
        <v>767</v>
      </c>
      <c r="M183" s="555"/>
      <c r="N183" s="536"/>
      <c r="O183" s="547"/>
      <c r="P183" s="327"/>
      <c r="Q183" s="327"/>
      <c r="R183" s="327"/>
      <c r="S183" s="327"/>
      <c r="T183" s="327"/>
      <c r="U183" s="327"/>
      <c r="Z183" s="40"/>
    </row>
    <row r="184" spans="2:27" ht="30" customHeight="1">
      <c r="B184" s="562">
        <v>18</v>
      </c>
      <c r="C184" s="134" t="s">
        <v>310</v>
      </c>
      <c r="D184" s="253">
        <v>94</v>
      </c>
      <c r="E184" s="365">
        <v>98</v>
      </c>
      <c r="F184" s="91" t="str">
        <f>IF(ISBLANK('6桁'!F184)=TRUE,"",VLOOKUP('6桁'!F184,A!$A:$G,7,FALSE))</f>
        <v/>
      </c>
      <c r="G184" s="125">
        <f>'6桁'!G184</f>
        <v>0</v>
      </c>
      <c r="H184" s="457" t="str">
        <f>IF(ISBLANK('6桁'!H184)=TRUE,"",VLOOKUP('6桁'!H184,A!$A:$G,7,FALSE))</f>
        <v>卸価格設定なし</v>
      </c>
      <c r="I184" s="125" t="str">
        <f>'6桁'!I184</f>
        <v>Y★</v>
      </c>
      <c r="J184" s="457" t="str">
        <f>IF(ISBLANK('6桁'!J184)=TRUE,"",VLOOKUP('6桁'!J184,A!$A:$G,7,FALSE))</f>
        <v/>
      </c>
      <c r="K184" s="125">
        <f>'6桁'!K184</f>
        <v>0</v>
      </c>
      <c r="L184" s="91" t="str">
        <f>IF(ISBLANK('6桁'!L184)=TRUE,"",VLOOKUP('6桁'!L184,A!$A:$G,7,FALSE))</f>
        <v/>
      </c>
      <c r="M184" s="124">
        <f>'6桁'!M184</f>
        <v>0</v>
      </c>
      <c r="N184" s="266"/>
      <c r="O184" s="251"/>
      <c r="P184" s="10"/>
      <c r="Q184" s="123"/>
      <c r="R184" s="74"/>
      <c r="S184" s="251"/>
      <c r="T184" s="74"/>
      <c r="U184" s="22"/>
      <c r="Z184" s="40"/>
    </row>
    <row r="185" spans="2:27" ht="30" customHeight="1">
      <c r="B185" s="563"/>
      <c r="C185" s="412" t="s">
        <v>78</v>
      </c>
      <c r="D185" s="318">
        <v>80</v>
      </c>
      <c r="E185" s="346">
        <v>84</v>
      </c>
      <c r="F185" s="94" t="str">
        <f>IF(ISBLANK('6桁'!F185)=TRUE,"",VLOOKUP('6桁'!F185,A!$A:$G,7,FALSE))</f>
        <v/>
      </c>
      <c r="G185" s="360">
        <f>'6桁'!G185</f>
        <v>0</v>
      </c>
      <c r="H185" s="475" t="str">
        <f>IF(ISBLANK('6桁'!H185)=TRUE,"",VLOOKUP('6桁'!H185,A!$A:$G,7,FALSE))</f>
        <v>卸価格設定なし</v>
      </c>
      <c r="I185" s="360" t="str">
        <f>'6桁'!I185</f>
        <v>Y★</v>
      </c>
      <c r="J185" s="475" t="str">
        <f>IF(ISBLANK('6桁'!J185)=TRUE,"",VLOOKUP('6桁'!J185,A!$A:$G,7,FALSE))</f>
        <v/>
      </c>
      <c r="K185" s="360">
        <f>'6桁'!K185</f>
        <v>0</v>
      </c>
      <c r="L185" s="94" t="str">
        <f>IF(ISBLANK('6桁'!L185)=TRUE,"",VLOOKUP('6桁'!L185,A!$A:$G,7,FALSE))</f>
        <v/>
      </c>
      <c r="M185" s="133">
        <f>'6桁'!M185</f>
        <v>0</v>
      </c>
      <c r="N185" s="266"/>
      <c r="O185" s="251"/>
      <c r="P185" s="10"/>
      <c r="Q185" s="123"/>
      <c r="R185" s="74"/>
      <c r="S185" s="251"/>
      <c r="T185" s="74"/>
      <c r="U185" s="251"/>
      <c r="Z185" s="40"/>
    </row>
    <row r="186" spans="2:27" ht="30" customHeight="1">
      <c r="B186" s="563"/>
      <c r="C186" s="87" t="s">
        <v>493</v>
      </c>
      <c r="D186" s="317"/>
      <c r="E186" s="348">
        <v>87</v>
      </c>
      <c r="F186" s="319" t="str">
        <f>IF(ISBLANK('6桁'!F186)=TRUE,"",VLOOKUP('6桁'!F186,A!$A:$G,7,FALSE))</f>
        <v/>
      </c>
      <c r="G186" s="360">
        <f>'6桁'!G186</f>
        <v>0</v>
      </c>
      <c r="H186" s="474" t="str">
        <f>IF(ISBLANK('6桁'!H186)=TRUE,"",VLOOKUP('6桁'!H186,A!$A:$G,7,FALSE))</f>
        <v>卸価格設定なし</v>
      </c>
      <c r="I186" s="360" t="str">
        <f>'6桁'!I186</f>
        <v>Y★</v>
      </c>
      <c r="J186" s="474" t="str">
        <f>IF(ISBLANK('6桁'!J186)=TRUE,"",VLOOKUP('6桁'!J186,A!$A:$G,7,FALSE))</f>
        <v/>
      </c>
      <c r="K186" s="359">
        <f>'6桁'!K186</f>
        <v>0</v>
      </c>
      <c r="L186" s="319" t="str">
        <f>IF(ISBLANK('6桁'!L186)=TRUE,"",VLOOKUP('6桁'!L186,A!$A:$G,7,FALSE))</f>
        <v/>
      </c>
      <c r="M186" s="132">
        <f>'6桁'!M186</f>
        <v>0</v>
      </c>
      <c r="N186" s="266"/>
      <c r="O186" s="251"/>
      <c r="P186" s="10"/>
      <c r="Q186" s="123"/>
      <c r="R186" s="74"/>
      <c r="S186" s="251"/>
      <c r="T186" s="74"/>
      <c r="U186" s="251"/>
      <c r="Z186" s="40"/>
    </row>
    <row r="187" spans="2:27" ht="30" customHeight="1">
      <c r="B187" s="563"/>
      <c r="C187" s="87" t="s">
        <v>494</v>
      </c>
      <c r="D187" s="317">
        <v>88</v>
      </c>
      <c r="E187" s="348">
        <v>92</v>
      </c>
      <c r="F187" s="319" t="str">
        <f>IF(ISBLANK('6桁'!F187)=TRUE,"",VLOOKUP('6桁'!F187,A!$A:$G,7,FALSE))</f>
        <v/>
      </c>
      <c r="G187" s="360">
        <f>'6桁'!G187</f>
        <v>0</v>
      </c>
      <c r="H187" s="474" t="str">
        <f>IF(ISBLANK('6桁'!H187)=TRUE,"",VLOOKUP('6桁'!H187,A!$A:$G,7,FALSE))</f>
        <v>卸価格設定なし</v>
      </c>
      <c r="I187" s="360" t="str">
        <f>'6桁'!I187</f>
        <v>Y★</v>
      </c>
      <c r="J187" s="474" t="str">
        <f>IF(ISBLANK('6桁'!J187)=TRUE,"",VLOOKUP('6桁'!J187,A!$A:$G,7,FALSE))</f>
        <v/>
      </c>
      <c r="K187" s="359">
        <f>'6桁'!K187</f>
        <v>0</v>
      </c>
      <c r="L187" s="319" t="str">
        <f>IF(ISBLANK('6桁'!L187)=TRUE,"",VLOOKUP('6桁'!L187,A!$A:$G,7,FALSE))</f>
        <v/>
      </c>
      <c r="M187" s="132">
        <f>'6桁'!M187</f>
        <v>0</v>
      </c>
      <c r="N187" s="266"/>
      <c r="O187" s="251"/>
      <c r="P187" s="10"/>
      <c r="Q187" s="123"/>
      <c r="R187" s="74"/>
      <c r="S187" s="251"/>
      <c r="T187" s="74"/>
      <c r="U187" s="251"/>
      <c r="Z187" s="40"/>
    </row>
    <row r="188" spans="2:27" ht="30" customHeight="1">
      <c r="B188" s="563"/>
      <c r="C188" s="87" t="s">
        <v>57</v>
      </c>
      <c r="D188" s="317">
        <v>90</v>
      </c>
      <c r="E188" s="348">
        <v>94</v>
      </c>
      <c r="F188" s="319">
        <f>IF(ISBLANK('6桁'!F188)=TRUE,"",VLOOKUP('6桁'!F188,A!$A:$G,7,FALSE))</f>
        <v>43400</v>
      </c>
      <c r="G188" s="360" t="str">
        <f>'6桁'!G188</f>
        <v>Y★</v>
      </c>
      <c r="H188" s="474" t="str">
        <f>IF(ISBLANK('6桁'!H188)=TRUE,"",VLOOKUP('6桁'!H188,A!$A:$G,7,FALSE))</f>
        <v/>
      </c>
      <c r="I188" s="360">
        <f>'6桁'!I188</f>
        <v>0</v>
      </c>
      <c r="J188" s="474" t="str">
        <f>IF(ISBLANK('6桁'!J188)=TRUE,"",VLOOKUP('6桁'!J188,A!$A:$G,7,FALSE))</f>
        <v/>
      </c>
      <c r="K188" s="359">
        <f>'6桁'!K188</f>
        <v>0</v>
      </c>
      <c r="L188" s="319" t="str">
        <f>IF(ISBLANK('6桁'!L188)=TRUE,"",VLOOKUP('6桁'!L188,A!$A:$G,7,FALSE))</f>
        <v/>
      </c>
      <c r="M188" s="132">
        <f>'6桁'!M188</f>
        <v>0</v>
      </c>
      <c r="N188" s="266"/>
      <c r="O188" s="251"/>
      <c r="P188" s="10"/>
      <c r="Q188" s="123"/>
      <c r="R188" s="74"/>
      <c r="S188" s="251"/>
      <c r="T188" s="74"/>
      <c r="U188" s="251"/>
      <c r="Z188" s="40"/>
    </row>
    <row r="189" spans="2:27" ht="30" customHeight="1">
      <c r="B189" s="563"/>
      <c r="C189" s="87" t="s">
        <v>169</v>
      </c>
      <c r="D189" s="317">
        <v>93</v>
      </c>
      <c r="E189" s="348">
        <v>97</v>
      </c>
      <c r="F189" s="319">
        <f>IF(ISBLANK('6桁'!F189)=TRUE,"",VLOOKUP('6桁'!F189,A!$A:$G,7,FALSE))</f>
        <v>45800</v>
      </c>
      <c r="G189" s="360" t="str">
        <f>'6桁'!G189</f>
        <v>Y★</v>
      </c>
      <c r="H189" s="474" t="str">
        <f>IF(ISBLANK('6桁'!H189)=TRUE,"",VLOOKUP('6桁'!H189,A!$A:$G,7,FALSE))</f>
        <v/>
      </c>
      <c r="I189" s="360">
        <f>'6桁'!I189</f>
        <v>0</v>
      </c>
      <c r="J189" s="474" t="str">
        <f>IF(ISBLANK('6桁'!J189)=TRUE,"",VLOOKUP('6桁'!J189,A!$A:$G,7,FALSE))</f>
        <v/>
      </c>
      <c r="K189" s="359">
        <f>'6桁'!K189</f>
        <v>0</v>
      </c>
      <c r="L189" s="319">
        <f>IF(ISBLANK('6桁'!L189)=TRUE,"",VLOOKUP('6桁'!L189,A!$A:$G,7,FALSE))</f>
        <v>54600</v>
      </c>
      <c r="M189" s="126" t="str">
        <f>'6桁'!M189</f>
        <v>W★</v>
      </c>
      <c r="N189" s="266"/>
      <c r="O189" s="251"/>
      <c r="P189" s="10"/>
      <c r="Q189" s="123"/>
      <c r="R189" s="74"/>
      <c r="S189" s="251"/>
      <c r="T189" s="74"/>
      <c r="U189" s="251"/>
      <c r="Z189" s="40"/>
    </row>
    <row r="190" spans="2:27" ht="30" customHeight="1">
      <c r="B190" s="563"/>
      <c r="C190" s="87" t="s">
        <v>62</v>
      </c>
      <c r="D190" s="317">
        <v>95</v>
      </c>
      <c r="E190" s="348">
        <v>99</v>
      </c>
      <c r="F190" s="319" t="str">
        <f>IF(ISBLANK('6桁'!F190)=TRUE,"",VLOOKUP('6桁'!F190,A!$A:$G,7,FALSE))</f>
        <v/>
      </c>
      <c r="G190" s="360">
        <f>'6桁'!G190</f>
        <v>0</v>
      </c>
      <c r="H190" s="474" t="str">
        <f>IF(ISBLANK('6桁'!H190)=TRUE,"",VLOOKUP('6桁'!H190,A!$A:$G,7,FALSE))</f>
        <v>卸価格設定なし</v>
      </c>
      <c r="I190" s="360" t="str">
        <f>'6桁'!I190</f>
        <v>Y★</v>
      </c>
      <c r="J190" s="474" t="str">
        <f>IF(ISBLANK('6桁'!J190)=TRUE,"",VLOOKUP('6桁'!J190,A!$A:$G,7,FALSE))</f>
        <v/>
      </c>
      <c r="K190" s="359">
        <f>'6桁'!K190</f>
        <v>0</v>
      </c>
      <c r="L190" s="319">
        <f>IF(ISBLANK('6桁'!L190)=TRUE,"",VLOOKUP('6桁'!L190,A!$A:$G,7,FALSE))</f>
        <v>56900</v>
      </c>
      <c r="M190" s="132" t="str">
        <f>'6桁'!M190</f>
        <v>W</v>
      </c>
      <c r="N190" s="266"/>
      <c r="O190" s="251"/>
      <c r="P190" s="10"/>
      <c r="Q190" s="123"/>
      <c r="R190" s="74"/>
      <c r="S190" s="251"/>
      <c r="T190" s="74"/>
      <c r="U190" s="251"/>
      <c r="Z190" s="40"/>
    </row>
    <row r="191" spans="2:27" ht="30" customHeight="1">
      <c r="B191" s="563"/>
      <c r="C191" s="87" t="s">
        <v>495</v>
      </c>
      <c r="D191" s="254"/>
      <c r="E191" s="350">
        <v>101</v>
      </c>
      <c r="F191" s="319" t="str">
        <f>IF(ISBLANK('6桁'!F191)=TRUE,"",VLOOKUP('6桁'!F191,A!$A:$G,7,FALSE))</f>
        <v/>
      </c>
      <c r="G191" s="360">
        <f>'6桁'!G191</f>
        <v>0</v>
      </c>
      <c r="H191" s="474" t="str">
        <f>IF(ISBLANK('6桁'!H191)=TRUE,"",VLOOKUP('6桁'!H191,A!$A:$G,7,FALSE))</f>
        <v>卸価格設定なし</v>
      </c>
      <c r="I191" s="360" t="str">
        <f>'6桁'!I191</f>
        <v>Y★</v>
      </c>
      <c r="J191" s="474" t="str">
        <f>IF(ISBLANK('6桁'!J191)=TRUE,"",VLOOKUP('6桁'!J191,A!$A:$G,7,FALSE))</f>
        <v/>
      </c>
      <c r="K191" s="359">
        <f>'6桁'!K191</f>
        <v>0</v>
      </c>
      <c r="L191" s="319" t="str">
        <f>IF(ISBLANK('6桁'!L191)=TRUE,"",VLOOKUP('6桁'!L191,A!$A:$G,7,FALSE))</f>
        <v/>
      </c>
      <c r="M191" s="132">
        <f>'6桁'!M191</f>
        <v>0</v>
      </c>
      <c r="N191" s="266"/>
      <c r="O191" s="251"/>
      <c r="P191" s="10"/>
      <c r="Q191" s="123"/>
      <c r="R191" s="74"/>
      <c r="S191" s="251"/>
      <c r="T191" s="74"/>
      <c r="U191" s="251"/>
      <c r="Z191" s="40"/>
    </row>
    <row r="192" spans="2:27" ht="30" customHeight="1">
      <c r="B192" s="563"/>
      <c r="C192" s="87" t="s">
        <v>66</v>
      </c>
      <c r="D192" s="317">
        <v>88</v>
      </c>
      <c r="E192" s="348">
        <v>92</v>
      </c>
      <c r="F192" s="319">
        <f>IF(ISBLANK('6桁'!F192)=TRUE,"",VLOOKUP('6桁'!F192,A!$A:$G,7,FALSE))</f>
        <v>36500</v>
      </c>
      <c r="G192" s="360" t="str">
        <f>'6桁'!G192</f>
        <v>Y★</v>
      </c>
      <c r="H192" s="474" t="str">
        <f>IF(ISBLANK('6桁'!H192)=TRUE,"",VLOOKUP('6桁'!H192,A!$A:$G,7,FALSE))</f>
        <v/>
      </c>
      <c r="I192" s="360">
        <f>'6桁'!I192</f>
        <v>0</v>
      </c>
      <c r="J192" s="474" t="str">
        <f>IF(ISBLANK('6桁'!J192)=TRUE,"",VLOOKUP('6桁'!J192,A!$A:$G,7,FALSE))</f>
        <v/>
      </c>
      <c r="K192" s="359">
        <f>'6桁'!K192</f>
        <v>0</v>
      </c>
      <c r="L192" s="319">
        <f>IF(ISBLANK('6桁'!L192)=TRUE,"",VLOOKUP('6桁'!L192,A!$A:$G,7,FALSE))</f>
        <v>47200</v>
      </c>
      <c r="M192" s="132" t="str">
        <f>'6桁'!M192</f>
        <v>W★</v>
      </c>
      <c r="N192" s="266"/>
      <c r="O192" s="251"/>
      <c r="P192" s="10"/>
      <c r="Q192" s="123"/>
      <c r="R192" s="74"/>
      <c r="S192" s="251"/>
      <c r="T192" s="74"/>
      <c r="U192" s="251"/>
      <c r="Z192" s="40"/>
    </row>
    <row r="193" spans="2:26" ht="30" customHeight="1">
      <c r="B193" s="563"/>
      <c r="C193" s="87" t="s">
        <v>172</v>
      </c>
      <c r="D193" s="317">
        <v>91</v>
      </c>
      <c r="E193" s="348">
        <v>95</v>
      </c>
      <c r="F193" s="319">
        <f>IF(ISBLANK('6桁'!F193)=TRUE,"",VLOOKUP('6桁'!F193,A!$A:$G,7,FALSE))</f>
        <v>37500</v>
      </c>
      <c r="G193" s="96" t="str">
        <f>'6桁'!G193</f>
        <v>Y★</v>
      </c>
      <c r="H193" s="474" t="str">
        <f>IF(ISBLANK('6桁'!H193)=TRUE,"",VLOOKUP('6桁'!H193,A!$A:$G,7,FALSE))</f>
        <v/>
      </c>
      <c r="I193" s="96">
        <f>'6桁'!I193</f>
        <v>0</v>
      </c>
      <c r="J193" s="474" t="str">
        <f>IF(ISBLANK('6桁'!J193)=TRUE,"",VLOOKUP('6桁'!J193,A!$A:$G,7,FALSE))</f>
        <v/>
      </c>
      <c r="K193" s="359">
        <f>'6桁'!K193</f>
        <v>0</v>
      </c>
      <c r="L193" s="319">
        <f>IF(ISBLANK('6桁'!L193)=TRUE,"",VLOOKUP('6桁'!L193,A!$A:$G,7,FALSE))</f>
        <v>47600</v>
      </c>
      <c r="M193" s="132" t="str">
        <f>'6桁'!M193</f>
        <v>W★</v>
      </c>
      <c r="N193" s="266"/>
      <c r="O193" s="251"/>
      <c r="P193" s="10"/>
      <c r="Q193" s="123"/>
      <c r="R193" s="74"/>
      <c r="S193" s="251"/>
      <c r="T193" s="74"/>
      <c r="U193" s="251"/>
      <c r="Z193" s="40"/>
    </row>
    <row r="194" spans="2:26" ht="30" customHeight="1">
      <c r="B194" s="563"/>
      <c r="C194" s="87" t="s">
        <v>70</v>
      </c>
      <c r="D194" s="317">
        <v>93</v>
      </c>
      <c r="E194" s="348">
        <v>97</v>
      </c>
      <c r="F194" s="319">
        <f>IF(ISBLANK('6桁'!F194)=TRUE,"",VLOOKUP('6桁'!F194,A!$A:$G,7,FALSE))</f>
        <v>39600</v>
      </c>
      <c r="G194" s="360" t="str">
        <f>'6桁'!G194</f>
        <v>Y★</v>
      </c>
      <c r="H194" s="474" t="str">
        <f>IF(ISBLANK('6桁'!H194)=TRUE,"",VLOOKUP('6桁'!H194,A!$A:$G,7,FALSE))</f>
        <v/>
      </c>
      <c r="I194" s="360">
        <f>'6桁'!I194</f>
        <v>0</v>
      </c>
      <c r="J194" s="474" t="str">
        <f>IF(ISBLANK('6桁'!J194)=TRUE,"",VLOOKUP('6桁'!J194,A!$A:$G,7,FALSE))</f>
        <v/>
      </c>
      <c r="K194" s="359">
        <f>'6桁'!K194</f>
        <v>0</v>
      </c>
      <c r="L194" s="319" t="str">
        <f>IF(ISBLANK('6桁'!L194)=TRUE,"",VLOOKUP('6桁'!L194,A!$A:$G,7,FALSE))</f>
        <v/>
      </c>
      <c r="M194" s="126">
        <f>'6桁'!M194</f>
        <v>0</v>
      </c>
      <c r="N194" s="266"/>
      <c r="O194" s="251"/>
      <c r="P194" s="10"/>
      <c r="Q194" s="123"/>
      <c r="R194" s="74"/>
      <c r="S194" s="251"/>
      <c r="T194" s="74"/>
      <c r="U194" s="251"/>
      <c r="Z194" s="40"/>
    </row>
    <row r="195" spans="2:26" ht="30" customHeight="1">
      <c r="B195" s="563"/>
      <c r="C195" s="87" t="s">
        <v>136</v>
      </c>
      <c r="D195" s="317">
        <v>95</v>
      </c>
      <c r="E195" s="348">
        <v>99</v>
      </c>
      <c r="F195" s="319">
        <f>IF(ISBLANK('6桁'!F195)=TRUE,"",VLOOKUP('6桁'!F195,A!$A:$G,7,FALSE))</f>
        <v>45600</v>
      </c>
      <c r="G195" s="360" t="str">
        <f>'6桁'!G195</f>
        <v>Y★</v>
      </c>
      <c r="H195" s="474" t="str">
        <f>IF(ISBLANK('6桁'!H195)=TRUE,"",VLOOKUP('6桁'!H195,A!$A:$G,7,FALSE))</f>
        <v/>
      </c>
      <c r="I195" s="360">
        <f>'6桁'!I195</f>
        <v>0</v>
      </c>
      <c r="J195" s="474" t="str">
        <f>IF(ISBLANK('6桁'!J195)=TRUE,"",VLOOKUP('6桁'!J195,A!$A:$G,7,FALSE))</f>
        <v/>
      </c>
      <c r="K195" s="359">
        <f>'6桁'!K195</f>
        <v>0</v>
      </c>
      <c r="L195" s="319" t="str">
        <f>IF(ISBLANK('6桁'!L195)=TRUE,"",VLOOKUP('6桁'!L195,A!$A:$G,7,FALSE))</f>
        <v/>
      </c>
      <c r="M195" s="126">
        <f>'6桁'!M195</f>
        <v>0</v>
      </c>
      <c r="N195" s="266"/>
      <c r="O195" s="251"/>
      <c r="P195" s="10"/>
      <c r="Q195" s="123"/>
      <c r="R195" s="74"/>
      <c r="S195" s="251"/>
      <c r="T195" s="74"/>
      <c r="U195" s="251"/>
      <c r="Z195" s="40"/>
    </row>
    <row r="196" spans="2:26" ht="30" customHeight="1">
      <c r="B196" s="563"/>
      <c r="C196" s="87" t="s">
        <v>71</v>
      </c>
      <c r="D196" s="317">
        <v>99</v>
      </c>
      <c r="E196" s="348">
        <v>103</v>
      </c>
      <c r="F196" s="319" t="str">
        <f>IF(ISBLANK('6桁'!F196)=TRUE,"",VLOOKUP('6桁'!F196,A!$A:$G,7,FALSE))</f>
        <v/>
      </c>
      <c r="G196" s="360">
        <f>'6桁'!G196</f>
        <v>0</v>
      </c>
      <c r="H196" s="474" t="str">
        <f>IF(ISBLANK('6桁'!H196)=TRUE,"",VLOOKUP('6桁'!H196,A!$A:$G,7,FALSE))</f>
        <v>卸価格設定なし</v>
      </c>
      <c r="I196" s="360" t="str">
        <f>'6桁'!I196</f>
        <v>Y</v>
      </c>
      <c r="J196" s="474" t="str">
        <f>IF(ISBLANK('6桁'!J196)=TRUE,"",VLOOKUP('6桁'!J196,A!$A:$G,7,FALSE))</f>
        <v/>
      </c>
      <c r="K196" s="359">
        <f>'6桁'!K196</f>
        <v>0</v>
      </c>
      <c r="L196" s="319" t="str">
        <f>IF(ISBLANK('6桁'!L196)=TRUE,"",VLOOKUP('6桁'!L196,A!$A:$G,7,FALSE))</f>
        <v/>
      </c>
      <c r="M196" s="132">
        <f>'6桁'!M196</f>
        <v>0</v>
      </c>
      <c r="N196" s="266"/>
      <c r="O196" s="251"/>
      <c r="P196" s="10"/>
      <c r="Q196" s="123"/>
      <c r="R196" s="74"/>
      <c r="S196" s="251"/>
      <c r="T196" s="74"/>
      <c r="U196" s="251"/>
      <c r="Z196" s="40"/>
    </row>
    <row r="197" spans="2:26" ht="30" customHeight="1">
      <c r="B197" s="563"/>
      <c r="C197" s="87" t="s">
        <v>86</v>
      </c>
      <c r="D197" s="317">
        <v>91</v>
      </c>
      <c r="E197" s="348">
        <v>95</v>
      </c>
      <c r="F197" s="319">
        <f>IF(ISBLANK('6桁'!F197)=TRUE,"",VLOOKUP('6桁'!F197,A!$A:$G,7,FALSE))</f>
        <v>32600</v>
      </c>
      <c r="G197" s="360" t="str">
        <f>'6桁'!G197</f>
        <v>Y★</v>
      </c>
      <c r="H197" s="474" t="str">
        <f>IF(ISBLANK('6桁'!H197)=TRUE,"",VLOOKUP('6桁'!H197,A!$A:$G,7,FALSE))</f>
        <v/>
      </c>
      <c r="I197" s="360">
        <f>'6桁'!I197</f>
        <v>0</v>
      </c>
      <c r="J197" s="474" t="str">
        <f>IF(ISBLANK('6桁'!J197)=TRUE,"",VLOOKUP('6桁'!J197,A!$A:$G,7,FALSE))</f>
        <v/>
      </c>
      <c r="K197" s="359">
        <f>'6桁'!K197</f>
        <v>0</v>
      </c>
      <c r="L197" s="319" t="str">
        <f>IF(ISBLANK('6桁'!L197)=TRUE,"",VLOOKUP('6桁'!L197,A!$A:$G,7,FALSE))</f>
        <v/>
      </c>
      <c r="M197" s="132">
        <f>'6桁'!M197</f>
        <v>0</v>
      </c>
      <c r="N197" s="266"/>
      <c r="O197" s="251"/>
      <c r="P197" s="10"/>
      <c r="Q197" s="123"/>
      <c r="R197" s="74"/>
      <c r="S197" s="251"/>
      <c r="T197" s="74"/>
      <c r="U197" s="251"/>
      <c r="Z197" s="40"/>
    </row>
    <row r="198" spans="2:26" ht="30" customHeight="1">
      <c r="B198" s="563"/>
      <c r="C198" s="87" t="s">
        <v>138</v>
      </c>
      <c r="D198" s="317">
        <v>94</v>
      </c>
      <c r="E198" s="348">
        <v>98</v>
      </c>
      <c r="F198" s="319">
        <f>IF(ISBLANK('6桁'!F198)=TRUE,"",VLOOKUP('6桁'!F198,A!$A:$G,7,FALSE))</f>
        <v>35100</v>
      </c>
      <c r="G198" s="96" t="str">
        <f>'6桁'!G198</f>
        <v>Y★</v>
      </c>
      <c r="H198" s="474" t="str">
        <f>IF(ISBLANK('6桁'!H198)=TRUE,"",VLOOKUP('6桁'!H198,A!$A:$G,7,FALSE))</f>
        <v/>
      </c>
      <c r="I198" s="96">
        <f>'6桁'!I198</f>
        <v>0</v>
      </c>
      <c r="J198" s="474" t="str">
        <f>IF(ISBLANK('6桁'!J198)=TRUE,"",VLOOKUP('6桁'!J198,A!$A:$G,7,FALSE))</f>
        <v/>
      </c>
      <c r="K198" s="359">
        <f>'6桁'!K198</f>
        <v>0</v>
      </c>
      <c r="L198" s="319" t="str">
        <f>IF(ISBLANK('6桁'!L198)=TRUE,"",VLOOKUP('6桁'!L198,A!$A:$G,7,FALSE))</f>
        <v/>
      </c>
      <c r="M198" s="132">
        <f>'6桁'!M198</f>
        <v>0</v>
      </c>
      <c r="N198" s="266"/>
      <c r="O198" s="251"/>
      <c r="P198" s="10"/>
      <c r="Q198" s="123"/>
      <c r="R198" s="74"/>
      <c r="S198" s="251"/>
      <c r="T198" s="74"/>
      <c r="U198" s="251"/>
      <c r="Z198" s="40"/>
    </row>
    <row r="199" spans="2:26" ht="30" customHeight="1">
      <c r="B199" s="563"/>
      <c r="C199" s="87" t="s">
        <v>90</v>
      </c>
      <c r="D199" s="317">
        <v>96</v>
      </c>
      <c r="E199" s="348">
        <v>100</v>
      </c>
      <c r="F199" s="319">
        <f>IF(ISBLANK('6桁'!F199)=TRUE,"",VLOOKUP('6桁'!F199,A!$A:$G,7,FALSE))</f>
        <v>36500</v>
      </c>
      <c r="G199" s="360" t="str">
        <f>'6桁'!G199</f>
        <v>Y★</v>
      </c>
      <c r="H199" s="474" t="str">
        <f>IF(ISBLANK('6桁'!H199)=TRUE,"",VLOOKUP('6桁'!H199,A!$A:$G,7,FALSE))</f>
        <v/>
      </c>
      <c r="I199" s="360">
        <f>'6桁'!I199</f>
        <v>0</v>
      </c>
      <c r="J199" s="474" t="str">
        <f>IF(ISBLANK('6桁'!J199)=TRUE,"",VLOOKUP('6桁'!J199,A!$A:$G,7,FALSE))</f>
        <v/>
      </c>
      <c r="K199" s="359">
        <f>'6桁'!K199</f>
        <v>0</v>
      </c>
      <c r="L199" s="319" t="str">
        <f>IF(ISBLANK('6桁'!L199)=TRUE,"",VLOOKUP('6桁'!L199,A!$A:$G,7,FALSE))</f>
        <v/>
      </c>
      <c r="M199" s="132">
        <f>'6桁'!M199</f>
        <v>0</v>
      </c>
      <c r="N199" s="266"/>
      <c r="O199" s="251"/>
      <c r="P199" s="10"/>
      <c r="Q199" s="123"/>
      <c r="R199" s="74"/>
      <c r="S199" s="251"/>
      <c r="T199" s="74"/>
      <c r="U199" s="251"/>
      <c r="Z199" s="40"/>
    </row>
    <row r="200" spans="2:26" ht="30" customHeight="1">
      <c r="B200" s="563"/>
      <c r="C200" s="87" t="s">
        <v>91</v>
      </c>
      <c r="D200" s="317">
        <v>99</v>
      </c>
      <c r="E200" s="348">
        <v>103</v>
      </c>
      <c r="F200" s="319" t="str">
        <f>IF(ISBLANK('6桁'!F200)=TRUE,"",VLOOKUP('6桁'!F200,A!$A:$G,7,FALSE))</f>
        <v/>
      </c>
      <c r="G200" s="360">
        <f>'6桁'!G200</f>
        <v>0</v>
      </c>
      <c r="H200" s="474" t="str">
        <f>IF(ISBLANK('6桁'!H200)=TRUE,"",VLOOKUP('6桁'!H200,A!$A:$G,7,FALSE))</f>
        <v>卸価格設定なし</v>
      </c>
      <c r="I200" s="360" t="str">
        <f>'6桁'!I200</f>
        <v>Y★</v>
      </c>
      <c r="J200" s="474" t="str">
        <f>IF(ISBLANK('6桁'!J200)=TRUE,"",VLOOKUP('6桁'!J200,A!$A:$G,7,FALSE))</f>
        <v/>
      </c>
      <c r="K200" s="359">
        <f>'6桁'!K200</f>
        <v>0</v>
      </c>
      <c r="L200" s="319" t="str">
        <f>IF(ISBLANK('6桁'!L200)=TRUE,"",VLOOKUP('6桁'!L200,A!$A:$G,7,FALSE))</f>
        <v/>
      </c>
      <c r="M200" s="132">
        <f>'6桁'!M200</f>
        <v>0</v>
      </c>
      <c r="N200" s="266"/>
      <c r="O200" s="251"/>
      <c r="P200" s="10"/>
      <c r="Q200" s="123"/>
      <c r="R200" s="74"/>
      <c r="S200" s="22"/>
      <c r="T200" s="74"/>
      <c r="U200" s="251"/>
      <c r="Z200" s="40"/>
    </row>
    <row r="201" spans="2:26" ht="30" customHeight="1">
      <c r="B201" s="563"/>
      <c r="C201" s="87" t="s">
        <v>308</v>
      </c>
      <c r="D201" s="317">
        <v>92</v>
      </c>
      <c r="E201" s="348"/>
      <c r="F201" s="319">
        <f>IF(ISBLANK('6桁'!F201)=TRUE,"",VLOOKUP('6桁'!F201,A!$A:$G,7,FALSE))</f>
        <v>27500</v>
      </c>
      <c r="G201" s="360" t="str">
        <f>'6桁'!G201</f>
        <v>W</v>
      </c>
      <c r="H201" s="474" t="str">
        <f>IF(ISBLANK('6桁'!H201)=TRUE,"",VLOOKUP('6桁'!H201,A!$A:$G,7,FALSE))</f>
        <v/>
      </c>
      <c r="I201" s="360">
        <f>'6桁'!I201</f>
        <v>0</v>
      </c>
      <c r="J201" s="474" t="str">
        <f>IF(ISBLANK('6桁'!J201)=TRUE,"",VLOOKUP('6桁'!J201,A!$A:$G,7,FALSE))</f>
        <v/>
      </c>
      <c r="K201" s="359">
        <f>'6桁'!K201</f>
        <v>0</v>
      </c>
      <c r="L201" s="319" t="str">
        <f>IF(ISBLANK('6桁'!L201)=TRUE,"",VLOOKUP('6桁'!L201,A!$A:$G,7,FALSE))</f>
        <v/>
      </c>
      <c r="M201" s="132">
        <f>'6桁'!M201</f>
        <v>0</v>
      </c>
      <c r="N201" s="266"/>
      <c r="O201" s="251"/>
      <c r="P201" s="10"/>
      <c r="Q201" s="123"/>
      <c r="R201" s="74"/>
      <c r="S201" s="251"/>
      <c r="T201" s="74"/>
      <c r="U201" s="251"/>
      <c r="Z201" s="40"/>
    </row>
    <row r="202" spans="2:26" ht="30" customHeight="1">
      <c r="B202" s="563"/>
      <c r="C202" s="87" t="s">
        <v>139</v>
      </c>
      <c r="D202" s="317">
        <v>95</v>
      </c>
      <c r="E202" s="348">
        <v>99</v>
      </c>
      <c r="F202" s="319">
        <f>IF(ISBLANK('6桁'!F202)=TRUE,"",VLOOKUP('6桁'!F202,A!$A:$G,7,FALSE))</f>
        <v>30500</v>
      </c>
      <c r="G202" s="360" t="str">
        <f>'6桁'!G202</f>
        <v>W★</v>
      </c>
      <c r="H202" s="474" t="str">
        <f>IF(ISBLANK('6桁'!H202)=TRUE,"",VLOOKUP('6桁'!H202,A!$A:$G,7,FALSE))</f>
        <v/>
      </c>
      <c r="I202" s="360">
        <f>'6桁'!I202</f>
        <v>0</v>
      </c>
      <c r="J202" s="474" t="str">
        <f>IF(ISBLANK('6桁'!J202)=TRUE,"",VLOOKUP('6桁'!J202,A!$A:$G,7,FALSE))</f>
        <v/>
      </c>
      <c r="K202" s="359">
        <f>'6桁'!K202</f>
        <v>0</v>
      </c>
      <c r="L202" s="319" t="str">
        <f>IF(ISBLANK('6桁'!L202)=TRUE,"",VLOOKUP('6桁'!L202,A!$A:$G,7,FALSE))</f>
        <v/>
      </c>
      <c r="M202" s="132">
        <f>'6桁'!M202</f>
        <v>0</v>
      </c>
      <c r="N202" s="266"/>
      <c r="O202" s="251"/>
      <c r="P202" s="10"/>
      <c r="Q202" s="123"/>
      <c r="R202" s="74"/>
      <c r="S202" s="251"/>
      <c r="T202" s="74"/>
      <c r="U202" s="251"/>
      <c r="Z202" s="40"/>
    </row>
    <row r="203" spans="2:26" ht="30" customHeight="1">
      <c r="B203" s="563"/>
      <c r="C203" s="87" t="s">
        <v>140</v>
      </c>
      <c r="D203" s="317">
        <v>97</v>
      </c>
      <c r="E203" s="348">
        <v>101</v>
      </c>
      <c r="F203" s="319">
        <f>IF(ISBLANK('6桁'!F203)=TRUE,"",VLOOKUP('6桁'!F203,A!$A:$G,7,FALSE))</f>
        <v>30000</v>
      </c>
      <c r="G203" s="359" t="str">
        <f>'6桁'!G203</f>
        <v>Y★</v>
      </c>
      <c r="H203" s="474" t="str">
        <f>IF(ISBLANK('6桁'!H203)=TRUE,"",VLOOKUP('6桁'!H203,A!$A:$G,7,FALSE))</f>
        <v/>
      </c>
      <c r="I203" s="359">
        <f>'6桁'!I203</f>
        <v>0</v>
      </c>
      <c r="J203" s="474" t="str">
        <f>IF(ISBLANK('6桁'!J203)=TRUE,"",VLOOKUP('6桁'!J203,A!$A:$G,7,FALSE))</f>
        <v/>
      </c>
      <c r="K203" s="359">
        <f>'6桁'!K203</f>
        <v>0</v>
      </c>
      <c r="L203" s="319" t="str">
        <f>IF(ISBLANK('6桁'!L203)=TRUE,"",VLOOKUP('6桁'!L203,A!$A:$G,7,FALSE))</f>
        <v/>
      </c>
      <c r="M203" s="132">
        <f>'6桁'!M203</f>
        <v>0</v>
      </c>
      <c r="N203" s="266"/>
      <c r="O203" s="251"/>
      <c r="P203" s="10"/>
      <c r="Q203" s="123"/>
      <c r="R203" s="74"/>
      <c r="S203" s="251"/>
      <c r="T203" s="74"/>
      <c r="U203" s="251"/>
      <c r="Z203" s="40"/>
    </row>
    <row r="204" spans="2:26" ht="30" customHeight="1">
      <c r="B204" s="563"/>
      <c r="C204" s="87" t="s">
        <v>141</v>
      </c>
      <c r="D204" s="317">
        <v>100</v>
      </c>
      <c r="E204" s="348">
        <v>104</v>
      </c>
      <c r="F204" s="319">
        <f>IF(ISBLANK('6桁'!F204)=TRUE,"",VLOOKUP('6桁'!F204,A!$A:$G,7,FALSE))</f>
        <v>32000</v>
      </c>
      <c r="G204" s="359" t="str">
        <f>'6桁'!G204</f>
        <v>Y★</v>
      </c>
      <c r="H204" s="474" t="str">
        <f>IF(ISBLANK('6桁'!H204)=TRUE,"",VLOOKUP('6桁'!H204,A!$A:$G,7,FALSE))</f>
        <v>卸価格設定なし</v>
      </c>
      <c r="I204" s="359" t="str">
        <f>'6桁'!I204</f>
        <v>Y★</v>
      </c>
      <c r="J204" s="474" t="str">
        <f>IF(ISBLANK('6桁'!J204)=TRUE,"",VLOOKUP('6桁'!J204,A!$A:$G,7,FALSE))</f>
        <v/>
      </c>
      <c r="K204" s="96">
        <f>'6桁'!K204</f>
        <v>0</v>
      </c>
      <c r="L204" s="319" t="str">
        <f>IF(ISBLANK('6桁'!L204)=TRUE,"",VLOOKUP('6桁'!L204,A!$A:$G,7,FALSE))</f>
        <v/>
      </c>
      <c r="M204" s="132">
        <f>'6桁'!M204</f>
        <v>0</v>
      </c>
      <c r="N204" s="266"/>
      <c r="O204" s="251"/>
      <c r="P204" s="10"/>
      <c r="Q204" s="123"/>
      <c r="R204" s="74"/>
      <c r="S204" s="251"/>
      <c r="T204" s="74"/>
      <c r="U204" s="251"/>
      <c r="Z204" s="40"/>
    </row>
    <row r="205" spans="2:26" ht="30" customHeight="1">
      <c r="B205" s="563"/>
      <c r="C205" s="87" t="s">
        <v>496</v>
      </c>
      <c r="D205" s="317"/>
      <c r="E205" s="348">
        <v>106</v>
      </c>
      <c r="F205" s="319" t="str">
        <f>IF(ISBLANK('6桁'!F205)=TRUE,"",VLOOKUP('6桁'!F205,A!$A:$G,7,FALSE))</f>
        <v/>
      </c>
      <c r="G205" s="359">
        <f>'6桁'!G205</f>
        <v>0</v>
      </c>
      <c r="H205" s="474" t="str">
        <f>IF(ISBLANK('6桁'!H205)=TRUE,"",VLOOKUP('6桁'!H205,A!$A:$G,7,FALSE))</f>
        <v/>
      </c>
      <c r="I205" s="359">
        <f>'6桁'!I205</f>
        <v>0</v>
      </c>
      <c r="J205" s="474" t="str">
        <f>IF(ISBLANK('6桁'!J205)=TRUE,"",VLOOKUP('6桁'!J205,A!$A:$G,7,FALSE))</f>
        <v>卸価格設定なし</v>
      </c>
      <c r="K205" s="360" t="str">
        <f>'6桁'!K205</f>
        <v>W★</v>
      </c>
      <c r="L205" s="319" t="str">
        <f>IF(ISBLANK('6桁'!L205)=TRUE,"",VLOOKUP('6桁'!L205,A!$A:$G,7,FALSE))</f>
        <v/>
      </c>
      <c r="M205" s="132">
        <f>'6桁'!M205</f>
        <v>0</v>
      </c>
      <c r="N205" s="266"/>
      <c r="O205" s="251"/>
      <c r="P205" s="10"/>
      <c r="Q205" s="123"/>
      <c r="R205" s="74"/>
      <c r="S205" s="251"/>
      <c r="T205" s="74"/>
      <c r="U205" s="251"/>
      <c r="Z205" s="40"/>
    </row>
    <row r="206" spans="2:26" ht="30" customHeight="1">
      <c r="B206" s="563"/>
      <c r="C206" s="87" t="s">
        <v>142</v>
      </c>
      <c r="D206" s="317">
        <v>95</v>
      </c>
      <c r="E206" s="348">
        <v>99</v>
      </c>
      <c r="F206" s="319" t="str">
        <f>IF(ISBLANK('6桁'!F206)=TRUE,"",VLOOKUP('6桁'!F206,A!$A:$G,7,FALSE))</f>
        <v/>
      </c>
      <c r="G206" s="359">
        <f>'6桁'!G206</f>
        <v>0</v>
      </c>
      <c r="H206" s="474" t="str">
        <f>IF(ISBLANK('6桁'!H206)=TRUE,"",VLOOKUP('6桁'!H206,A!$A:$G,7,FALSE))</f>
        <v/>
      </c>
      <c r="I206" s="359">
        <f>'6桁'!I206</f>
        <v>0</v>
      </c>
      <c r="J206" s="474" t="str">
        <f>IF(ISBLANK('6桁'!J206)=TRUE,"",VLOOKUP('6桁'!J206,A!$A:$G,7,FALSE))</f>
        <v>卸価格設定なし</v>
      </c>
      <c r="K206" s="359" t="str">
        <f>'6桁'!K206</f>
        <v>W★</v>
      </c>
      <c r="L206" s="319" t="str">
        <f>IF(ISBLANK('6桁'!L206)=TRUE,"",VLOOKUP('6桁'!L206,A!$A:$G,7,FALSE))</f>
        <v/>
      </c>
      <c r="M206" s="132">
        <f>'6桁'!M206</f>
        <v>0</v>
      </c>
      <c r="N206" s="266"/>
      <c r="O206" s="251"/>
      <c r="P206" s="10"/>
      <c r="Q206" s="123"/>
      <c r="R206" s="74"/>
      <c r="S206" s="251"/>
      <c r="T206" s="74"/>
      <c r="U206" s="251"/>
      <c r="Z206" s="40"/>
    </row>
    <row r="207" spans="2:26" ht="30" customHeight="1">
      <c r="B207" s="563"/>
      <c r="C207" s="87" t="s">
        <v>4</v>
      </c>
      <c r="D207" s="317">
        <v>98</v>
      </c>
      <c r="E207" s="348">
        <v>102</v>
      </c>
      <c r="F207" s="319">
        <f>IF(ISBLANK('6桁'!F207)=TRUE,"",VLOOKUP('6桁'!F207,A!$A:$G,7,FALSE))</f>
        <v>29600</v>
      </c>
      <c r="G207" s="359" t="str">
        <f>'6桁'!G207</f>
        <v>W★</v>
      </c>
      <c r="H207" s="474" t="str">
        <f>IF(ISBLANK('6桁'!H207)=TRUE,"",VLOOKUP('6桁'!H207,A!$A:$G,7,FALSE))</f>
        <v/>
      </c>
      <c r="I207" s="359">
        <f>'6桁'!I207</f>
        <v>0</v>
      </c>
      <c r="J207" s="474" t="str">
        <f>IF(ISBLANK('6桁'!J207)=TRUE,"",VLOOKUP('6桁'!J207,A!$A:$G,7,FALSE))</f>
        <v/>
      </c>
      <c r="K207" s="359">
        <f>'6桁'!K207</f>
        <v>0</v>
      </c>
      <c r="L207" s="319" t="str">
        <f>IF(ISBLANK('6桁'!L207)=TRUE,"",VLOOKUP('6桁'!L207,A!$A:$G,7,FALSE))</f>
        <v/>
      </c>
      <c r="M207" s="132">
        <f>'6桁'!M207</f>
        <v>0</v>
      </c>
      <c r="N207" s="266"/>
      <c r="O207" s="251"/>
      <c r="P207" s="10"/>
      <c r="Q207" s="123"/>
      <c r="R207" s="74"/>
      <c r="S207" s="251"/>
      <c r="T207" s="74"/>
      <c r="U207" s="251"/>
      <c r="Z207" s="40"/>
    </row>
    <row r="208" spans="2:26" ht="30" customHeight="1">
      <c r="B208" s="563"/>
      <c r="C208" s="87" t="s">
        <v>205</v>
      </c>
      <c r="D208" s="317">
        <v>100</v>
      </c>
      <c r="E208" s="348">
        <v>104</v>
      </c>
      <c r="F208" s="319">
        <f>IF(ISBLANK('6桁'!F208)=TRUE,"",VLOOKUP('6桁'!F208,A!$A:$G,7,FALSE))</f>
        <v>29100</v>
      </c>
      <c r="G208" s="359" t="str">
        <f>'6桁'!G208</f>
        <v>Y★</v>
      </c>
      <c r="H208" s="474" t="str">
        <f>IF(ISBLANK('6桁'!H208)=TRUE,"",VLOOKUP('6桁'!H208,A!$A:$G,7,FALSE))</f>
        <v/>
      </c>
      <c r="I208" s="359">
        <f>'6桁'!I208</f>
        <v>0</v>
      </c>
      <c r="J208" s="474" t="str">
        <f>IF(ISBLANK('6桁'!J208)=TRUE,"",VLOOKUP('6桁'!J208,A!$A:$G,7,FALSE))</f>
        <v/>
      </c>
      <c r="K208" s="359">
        <f>'6桁'!K208</f>
        <v>0</v>
      </c>
      <c r="L208" s="319" t="str">
        <f>IF(ISBLANK('6桁'!L208)=TRUE,"",VLOOKUP('6桁'!L208,A!$A:$G,7,FALSE))</f>
        <v/>
      </c>
      <c r="M208" s="132">
        <f>'6桁'!M208</f>
        <v>0</v>
      </c>
      <c r="N208" s="266"/>
      <c r="O208" s="251"/>
      <c r="P208" s="10"/>
      <c r="Q208" s="123"/>
      <c r="R208" s="74"/>
      <c r="S208" s="251"/>
      <c r="T208" s="74"/>
      <c r="U208" s="251"/>
      <c r="Z208" s="40"/>
    </row>
    <row r="209" spans="2:27" ht="30" customHeight="1">
      <c r="B209" s="563"/>
      <c r="C209" s="87" t="s">
        <v>207</v>
      </c>
      <c r="D209" s="317">
        <v>105</v>
      </c>
      <c r="E209" s="348">
        <v>109</v>
      </c>
      <c r="F209" s="319" t="str">
        <f>IF(ISBLANK('6桁'!F209)=TRUE,"",VLOOKUP('6桁'!F209,A!$A:$G,7,FALSE))</f>
        <v/>
      </c>
      <c r="G209" s="359">
        <f>'6桁'!G209</f>
        <v>0</v>
      </c>
      <c r="H209" s="474" t="str">
        <f>IF(ISBLANK('6桁'!H209)=TRUE,"",VLOOKUP('6桁'!H209,A!$A:$G,7,FALSE))</f>
        <v/>
      </c>
      <c r="I209" s="359">
        <f>'6桁'!I209</f>
        <v>0</v>
      </c>
      <c r="J209" s="474" t="str">
        <f>IF(ISBLANK('6桁'!J209)=TRUE,"",VLOOKUP('6桁'!J209,A!$A:$G,7,FALSE))</f>
        <v>卸価格設定なし</v>
      </c>
      <c r="K209" s="96" t="str">
        <f>'6桁'!K209</f>
        <v>W★</v>
      </c>
      <c r="L209" s="319" t="str">
        <f>IF(ISBLANK('6桁'!L209)=TRUE,"",VLOOKUP('6桁'!L209,A!$A:$G,7,FALSE))</f>
        <v/>
      </c>
      <c r="M209" s="132">
        <f>'6桁'!M209</f>
        <v>0</v>
      </c>
      <c r="N209" s="266"/>
      <c r="O209" s="251"/>
      <c r="P209" s="10"/>
      <c r="Q209" s="123"/>
      <c r="R209" s="74"/>
      <c r="S209" s="22"/>
      <c r="T209" s="74"/>
      <c r="U209" s="251"/>
      <c r="Z209" s="40"/>
    </row>
    <row r="210" spans="2:27" ht="30" customHeight="1">
      <c r="B210" s="563"/>
      <c r="C210" s="87" t="s">
        <v>339</v>
      </c>
      <c r="D210" s="317">
        <v>103</v>
      </c>
      <c r="E210" s="348">
        <v>107</v>
      </c>
      <c r="F210" s="319">
        <f>IF(ISBLANK('6桁'!F210)=TRUE,"",VLOOKUP('6桁'!F210,A!$A:$G,7,FALSE))</f>
        <v>28800</v>
      </c>
      <c r="G210" s="359" t="str">
        <f>'6桁'!G210</f>
        <v>W★</v>
      </c>
      <c r="H210" s="474" t="str">
        <f>IF(ISBLANK('6桁'!H210)=TRUE,"",VLOOKUP('6桁'!H210,A!$A:$G,7,FALSE))</f>
        <v/>
      </c>
      <c r="I210" s="359">
        <f>'6桁'!I210</f>
        <v>0</v>
      </c>
      <c r="J210" s="474" t="str">
        <f>IF(ISBLANK('6桁'!J210)=TRUE,"",VLOOKUP('6桁'!J210,A!$A:$G,7,FALSE))</f>
        <v>卸価格設定なし</v>
      </c>
      <c r="K210" s="96" t="str">
        <f>'6桁'!K210</f>
        <v>W★</v>
      </c>
      <c r="L210" s="319" t="str">
        <f>IF(ISBLANK('6桁'!L210)=TRUE,"",VLOOKUP('6桁'!L210,A!$A:$G,7,FALSE))</f>
        <v/>
      </c>
      <c r="M210" s="132">
        <f>'6桁'!M210</f>
        <v>0</v>
      </c>
      <c r="N210" s="266"/>
      <c r="O210" s="251"/>
      <c r="P210" s="10"/>
      <c r="Q210" s="123"/>
      <c r="R210" s="74"/>
      <c r="S210" s="22"/>
      <c r="T210" s="74"/>
      <c r="U210" s="251"/>
      <c r="Z210" s="40"/>
    </row>
    <row r="211" spans="2:27" ht="30" customHeight="1" thickBot="1">
      <c r="B211" s="563"/>
      <c r="C211" s="87" t="s">
        <v>369</v>
      </c>
      <c r="D211" s="256">
        <v>106</v>
      </c>
      <c r="E211" s="362">
        <v>102</v>
      </c>
      <c r="F211" s="319" t="str">
        <f>IF(ISBLANK('6桁'!F211)=TRUE,"",VLOOKUP('6桁'!F211,A!$A:$G,7,FALSE))</f>
        <v/>
      </c>
      <c r="G211" s="359">
        <f>'6桁'!G211</f>
        <v>0</v>
      </c>
      <c r="H211" s="474" t="str">
        <f>IF(ISBLANK('6桁'!H211)=TRUE,"",VLOOKUP('6桁'!H211,A!$A:$G,7,FALSE))</f>
        <v/>
      </c>
      <c r="I211" s="359">
        <f>'6桁'!I211</f>
        <v>0</v>
      </c>
      <c r="J211" s="474" t="str">
        <f>IF(ISBLANK('6桁'!J211)=TRUE,"",VLOOKUP('6桁'!J211,A!$A:$G,7,FALSE))</f>
        <v>卸価格設定なし</v>
      </c>
      <c r="K211" s="96" t="str">
        <f>'6桁'!K211</f>
        <v>W</v>
      </c>
      <c r="L211" s="319" t="str">
        <f>IF(ISBLANK('6桁'!L211)=TRUE,"",VLOOKUP('6桁'!L211,A!$A:$G,7,FALSE))</f>
        <v/>
      </c>
      <c r="M211" s="132">
        <f>'6桁'!M211</f>
        <v>0</v>
      </c>
      <c r="N211" s="266"/>
      <c r="O211" s="251"/>
      <c r="P211" s="10"/>
      <c r="Q211" s="123"/>
      <c r="R211" s="74"/>
      <c r="S211" s="22"/>
      <c r="T211" s="74"/>
      <c r="U211" s="251"/>
      <c r="Z211" s="40"/>
    </row>
    <row r="212" spans="2:27" ht="49.5" customHeight="1">
      <c r="B212" s="545" t="s">
        <v>1116</v>
      </c>
      <c r="C212" s="545"/>
      <c r="D212" s="545"/>
      <c r="E212" s="545"/>
      <c r="F212" s="545"/>
      <c r="G212" s="545"/>
      <c r="H212" s="545"/>
      <c r="I212" s="545"/>
      <c r="J212" s="545"/>
      <c r="K212" s="545"/>
      <c r="L212" s="545"/>
      <c r="M212" s="545"/>
    </row>
    <row r="215" spans="2:27" ht="14.25" customHeight="1" thickBot="1"/>
    <row r="216" spans="2:27" ht="25.5" customHeight="1" thickTop="1" thickBot="1">
      <c r="B216" s="518" t="s">
        <v>451</v>
      </c>
      <c r="C216" s="519"/>
      <c r="D216" s="519"/>
      <c r="E216" s="519"/>
      <c r="F216" s="519"/>
      <c r="G216" s="519"/>
      <c r="H216" s="519"/>
      <c r="I216" s="519"/>
      <c r="J216" s="519"/>
      <c r="K216" s="519"/>
      <c r="L216" s="519"/>
      <c r="M216" s="519"/>
      <c r="N216" s="519"/>
      <c r="O216" s="519"/>
      <c r="P216" s="519"/>
      <c r="Q216" s="519"/>
      <c r="R216" s="519"/>
      <c r="S216" s="519"/>
      <c r="T216" s="519"/>
      <c r="U216" s="519"/>
      <c r="V216" s="519"/>
      <c r="W216" s="519"/>
      <c r="X216" s="519"/>
      <c r="Y216" s="519"/>
      <c r="Z216" s="519"/>
      <c r="AA216" s="520"/>
    </row>
    <row r="217" spans="2:27" ht="10.5" customHeight="1" thickTop="1">
      <c r="C217" s="40"/>
      <c r="D217" s="40"/>
      <c r="E217" s="40"/>
      <c r="F217" s="79"/>
      <c r="H217" s="79"/>
      <c r="K217" s="52"/>
      <c r="M217" s="52"/>
      <c r="Q217" s="52"/>
    </row>
    <row r="218" spans="2:27" s="239" customFormat="1" ht="20.100000000000001" customHeight="1" thickBot="1">
      <c r="B218" s="238" t="s">
        <v>724</v>
      </c>
      <c r="F218" s="240"/>
      <c r="H218" s="240"/>
      <c r="J218" s="240"/>
      <c r="L218" s="240"/>
      <c r="N218" s="240"/>
      <c r="P218" s="240"/>
      <c r="R218" s="240"/>
      <c r="T218" s="240"/>
      <c r="V218" s="240"/>
      <c r="X218" s="240"/>
    </row>
    <row r="219" spans="2:27" ht="19.5" customHeight="1" thickBot="1">
      <c r="B219" s="521" t="s">
        <v>452</v>
      </c>
      <c r="C219" s="524" t="s">
        <v>524</v>
      </c>
      <c r="D219" s="527" t="s">
        <v>1113</v>
      </c>
      <c r="E219" s="540"/>
      <c r="F219" s="531" t="s">
        <v>453</v>
      </c>
      <c r="G219" s="532"/>
      <c r="H219" s="532"/>
      <c r="I219" s="532"/>
      <c r="J219" s="532"/>
      <c r="K219" s="532"/>
      <c r="L219" s="532"/>
      <c r="M219" s="532"/>
      <c r="N219" s="532"/>
      <c r="O219" s="532"/>
      <c r="P219" s="532"/>
      <c r="Q219" s="532"/>
      <c r="R219" s="532"/>
      <c r="S219" s="532"/>
      <c r="T219" s="532"/>
      <c r="U219" s="532"/>
      <c r="V219" s="532"/>
      <c r="W219" s="532"/>
      <c r="X219" s="532"/>
      <c r="Y219" s="533"/>
    </row>
    <row r="220" spans="2:27" ht="19.5" customHeight="1">
      <c r="B220" s="522"/>
      <c r="C220" s="525"/>
      <c r="D220" s="541"/>
      <c r="E220" s="542"/>
      <c r="F220" s="516" t="s">
        <v>1079</v>
      </c>
      <c r="G220" s="507"/>
      <c r="H220" s="516" t="s">
        <v>1378</v>
      </c>
      <c r="I220" s="507"/>
      <c r="J220" s="506" t="s">
        <v>1075</v>
      </c>
      <c r="K220" s="507"/>
      <c r="L220" s="506" t="s">
        <v>1076</v>
      </c>
      <c r="M220" s="507"/>
      <c r="N220" s="506" t="s">
        <v>1080</v>
      </c>
      <c r="O220" s="507"/>
      <c r="P220" s="506" t="s">
        <v>1081</v>
      </c>
      <c r="Q220" s="507"/>
      <c r="R220" s="506" t="s">
        <v>1085</v>
      </c>
      <c r="S220" s="507"/>
      <c r="T220" s="506" t="s">
        <v>1987</v>
      </c>
      <c r="U220" s="507"/>
      <c r="V220" s="506" t="s">
        <v>1086</v>
      </c>
      <c r="W220" s="507"/>
      <c r="X220" s="506" t="s">
        <v>780</v>
      </c>
      <c r="Y220" s="507"/>
    </row>
    <row r="221" spans="2:27" ht="19.5" customHeight="1">
      <c r="B221" s="522"/>
      <c r="C221" s="525"/>
      <c r="D221" s="510" t="s">
        <v>1115</v>
      </c>
      <c r="E221" s="550" t="s">
        <v>1114</v>
      </c>
      <c r="F221" s="517"/>
      <c r="G221" s="509"/>
      <c r="H221" s="517"/>
      <c r="I221" s="509"/>
      <c r="J221" s="508"/>
      <c r="K221" s="509"/>
      <c r="L221" s="508"/>
      <c r="M221" s="509"/>
      <c r="N221" s="508"/>
      <c r="O221" s="509"/>
      <c r="P221" s="508"/>
      <c r="Q221" s="509"/>
      <c r="R221" s="508"/>
      <c r="S221" s="509"/>
      <c r="T221" s="508"/>
      <c r="U221" s="509"/>
      <c r="V221" s="508"/>
      <c r="W221" s="509"/>
      <c r="X221" s="508"/>
      <c r="Y221" s="509"/>
    </row>
    <row r="222" spans="2:27" ht="19.5" customHeight="1" thickBot="1">
      <c r="B222" s="523"/>
      <c r="C222" s="526"/>
      <c r="D222" s="549"/>
      <c r="E222" s="551"/>
      <c r="F222" s="514" t="s">
        <v>1082</v>
      </c>
      <c r="G222" s="515"/>
      <c r="H222" s="514" t="s">
        <v>1083</v>
      </c>
      <c r="I222" s="515"/>
      <c r="J222" s="514" t="s">
        <v>1078</v>
      </c>
      <c r="K222" s="515"/>
      <c r="L222" s="514" t="s">
        <v>1083</v>
      </c>
      <c r="M222" s="515"/>
      <c r="N222" s="514" t="s">
        <v>1083</v>
      </c>
      <c r="O222" s="515"/>
      <c r="P222" s="514" t="s">
        <v>167</v>
      </c>
      <c r="Q222" s="515"/>
      <c r="R222" s="514" t="s">
        <v>2249</v>
      </c>
      <c r="S222" s="515"/>
      <c r="T222" s="514" t="s">
        <v>167</v>
      </c>
      <c r="U222" s="515"/>
      <c r="V222" s="514" t="s">
        <v>165</v>
      </c>
      <c r="W222" s="515"/>
      <c r="X222" s="514" t="s">
        <v>1078</v>
      </c>
      <c r="Y222" s="515"/>
    </row>
    <row r="223" spans="2:27" ht="30" customHeight="1">
      <c r="B223" s="502">
        <v>17</v>
      </c>
      <c r="C223" s="357" t="s">
        <v>311</v>
      </c>
      <c r="D223" s="258"/>
      <c r="E223" s="385">
        <v>81</v>
      </c>
      <c r="F223" s="128" t="str">
        <f>IF(ISBLANK('6桁'!F223)=TRUE,"",VLOOKUP('6桁'!F223,A!$A:$G,7,FALSE))</f>
        <v/>
      </c>
      <c r="G223" s="129">
        <f>'6桁'!G223</f>
        <v>0</v>
      </c>
      <c r="H223" s="397" t="str">
        <f>IF(ISBLANK('6桁'!H223)=TRUE,"",VLOOKUP('6桁'!H223,A!$A:$G,7,FALSE))</f>
        <v/>
      </c>
      <c r="I223" s="130">
        <f>'6桁'!I223</f>
        <v>0</v>
      </c>
      <c r="J223" s="397">
        <f>IF(ISBLANK('6桁'!J223)=TRUE,"",VLOOKUP('6桁'!J223,A!$A:$G,7,FALSE))</f>
        <v>33300</v>
      </c>
      <c r="K223" s="130" t="str">
        <f>'6桁'!K223</f>
        <v>W★
LM703</v>
      </c>
      <c r="L223" s="397" t="str">
        <f>IF(ISBLANK('6桁'!L223)=TRUE,"",VLOOKUP('6桁'!L223,A!$A:$G,7,FALSE))</f>
        <v/>
      </c>
      <c r="M223" s="130">
        <f>'6桁'!M223</f>
        <v>0</v>
      </c>
      <c r="N223" s="397" t="str">
        <f>IF(ISBLANK('6桁'!N223)=TRUE,"",VLOOKUP('6桁'!N223,A!$A:$G,7,FALSE))</f>
        <v/>
      </c>
      <c r="O223" s="130">
        <f>'6桁'!O223</f>
        <v>0</v>
      </c>
      <c r="P223" s="397" t="str">
        <f>IF(ISBLANK('6桁'!P223)=TRUE,"",VLOOKUP('6桁'!P223,A!$A:$G,7,FALSE))</f>
        <v/>
      </c>
      <c r="Q223" s="131">
        <f>'6桁'!Q223</f>
        <v>0</v>
      </c>
      <c r="R223" s="397" t="str">
        <f>IF(ISBLANK('6桁'!R223)=TRUE,"",VLOOKUP('6桁'!R223,A!$A:$G,7,FALSE))</f>
        <v/>
      </c>
      <c r="S223" s="130">
        <f>'6桁'!S223</f>
        <v>0</v>
      </c>
      <c r="T223" s="397" t="str">
        <f>IF(ISBLANK('6桁'!T223)=TRUE,"",VLOOKUP('6桁'!T223,A!$A:$G,7,FALSE))</f>
        <v/>
      </c>
      <c r="U223" s="130">
        <f>'6桁'!U223</f>
        <v>0</v>
      </c>
      <c r="V223" s="397" t="str">
        <f>IF(ISBLANK('6桁'!V223)=TRUE,"",VLOOKUP('6桁'!V223,A!$A:$G,7,FALSE))</f>
        <v/>
      </c>
      <c r="W223" s="131">
        <f>'6桁'!W223</f>
        <v>0</v>
      </c>
      <c r="X223" s="93" t="str">
        <f>IF(ISBLANK('6桁'!X223)=TRUE,"",VLOOKUP('6桁'!X223,A!$A:$G,7,FALSE))</f>
        <v/>
      </c>
      <c r="Y223" s="92">
        <f>'6桁'!Y223</f>
        <v>0</v>
      </c>
      <c r="Z223" s="265"/>
    </row>
    <row r="224" spans="2:27" ht="30" customHeight="1">
      <c r="B224" s="503"/>
      <c r="C224" s="341" t="s">
        <v>312</v>
      </c>
      <c r="D224" s="254">
        <v>80</v>
      </c>
      <c r="E224" s="342">
        <v>84</v>
      </c>
      <c r="F224" s="95" t="str">
        <f>IF(ISBLANK('6桁'!F224)=TRUE,"",VLOOKUP('6桁'!F224,A!$A:$G,7,FALSE))</f>
        <v/>
      </c>
      <c r="G224" s="96">
        <f>'6桁'!G224</f>
        <v>0</v>
      </c>
      <c r="H224" s="12" t="str">
        <f>IF(ISBLANK('6桁'!H224)=TRUE,"",VLOOKUP('6桁'!H224,A!$A:$G,7,FALSE))</f>
        <v/>
      </c>
      <c r="I224" s="19">
        <f>'6桁'!I224</f>
        <v>0</v>
      </c>
      <c r="J224" s="12">
        <f>IF(ISBLANK('6桁'!J224)=TRUE,"",VLOOKUP('6桁'!J224,A!$A:$G,7,FALSE))</f>
        <v>36800</v>
      </c>
      <c r="K224" s="19" t="str">
        <f>'6桁'!K224</f>
        <v>W★</v>
      </c>
      <c r="L224" s="12" t="str">
        <f>IF(ISBLANK('6桁'!L224)=TRUE,"",VLOOKUP('6桁'!L224,A!$A:$G,7,FALSE))</f>
        <v/>
      </c>
      <c r="M224" s="19">
        <f>'6桁'!M224</f>
        <v>0</v>
      </c>
      <c r="N224" s="12" t="str">
        <f>IF(ISBLANK('6桁'!N224)=TRUE,"",VLOOKUP('6桁'!N224,A!$A:$G,7,FALSE))</f>
        <v/>
      </c>
      <c r="O224" s="19">
        <f>'6桁'!O224</f>
        <v>0</v>
      </c>
      <c r="P224" s="12" t="str">
        <f>IF(ISBLANK('6桁'!P224)=TRUE,"",VLOOKUP('6桁'!P224,A!$A:$G,7,FALSE))</f>
        <v/>
      </c>
      <c r="Q224" s="19">
        <f>'6桁'!Q224</f>
        <v>0</v>
      </c>
      <c r="R224" s="12" t="str">
        <f>IF(ISBLANK('6桁'!R224)=TRUE,"",VLOOKUP('6桁'!R224,A!$A:$G,7,FALSE))</f>
        <v/>
      </c>
      <c r="S224" s="19">
        <f>'6桁'!S224</f>
        <v>0</v>
      </c>
      <c r="T224" s="12" t="str">
        <f>IF(ISBLANK('6桁'!T224)=TRUE,"",VLOOKUP('6桁'!T224,A!$A:$G,7,FALSE))</f>
        <v/>
      </c>
      <c r="U224" s="19">
        <f>'6桁'!U224</f>
        <v>0</v>
      </c>
      <c r="V224" s="12" t="str">
        <f>IF(ISBLANK('6桁'!V224)=TRUE,"",VLOOKUP('6桁'!V224,A!$A:$G,7,FALSE))</f>
        <v/>
      </c>
      <c r="W224" s="20">
        <f>'6桁'!W224</f>
        <v>0</v>
      </c>
      <c r="X224" s="12">
        <f>IF(ISBLANK('6桁'!X224)=TRUE,"",VLOOKUP('6桁'!X224,A!$A:$G,7,FALSE))</f>
        <v>35800</v>
      </c>
      <c r="Y224" s="20" t="str">
        <f>'6桁'!Y224</f>
        <v>W★</v>
      </c>
      <c r="Z224" s="265"/>
    </row>
    <row r="225" spans="2:26" ht="30" customHeight="1">
      <c r="B225" s="503"/>
      <c r="C225" s="345" t="s">
        <v>313</v>
      </c>
      <c r="D225" s="318">
        <v>83</v>
      </c>
      <c r="E225" s="361">
        <v>87</v>
      </c>
      <c r="F225" s="289" t="str">
        <f>IF(ISBLANK('6桁'!F225)=TRUE,"",VLOOKUP('6桁'!F225,A!$A:$G,7,FALSE))</f>
        <v/>
      </c>
      <c r="G225" s="101">
        <f>'6桁'!G225</f>
        <v>0</v>
      </c>
      <c r="H225" s="289" t="str">
        <f>IF(ISBLANK('6桁'!H225)=TRUE,"",VLOOKUP('6桁'!H225,A!$A:$G,7,FALSE))</f>
        <v/>
      </c>
      <c r="I225" s="19">
        <f>'6桁'!I225</f>
        <v>0</v>
      </c>
      <c r="J225" s="289">
        <f>IF(ISBLANK('6桁'!J225)=TRUE,"",VLOOKUP('6桁'!J225,A!$A:$G,7,FALSE))</f>
        <v>36900</v>
      </c>
      <c r="K225" s="101" t="str">
        <f>'6桁'!K225</f>
        <v>W★</v>
      </c>
      <c r="L225" s="289" t="str">
        <f>IF(ISBLANK('6桁'!L225)=TRUE,"",VLOOKUP('6桁'!L225,A!$A:$G,7,FALSE))</f>
        <v/>
      </c>
      <c r="M225" s="101">
        <f>'6桁'!M225</f>
        <v>0</v>
      </c>
      <c r="N225" s="12" t="str">
        <f>IF(ISBLANK('6桁'!N225)=TRUE,"",VLOOKUP('6桁'!N225,A!$A:$G,7,FALSE))</f>
        <v/>
      </c>
      <c r="O225" s="19">
        <f>'6桁'!O225</f>
        <v>0</v>
      </c>
      <c r="P225" s="289">
        <f>IF(ISBLANK('6桁'!P225)=TRUE,"",VLOOKUP('6桁'!P225,A!$A:$G,7,FALSE))</f>
        <v>43900</v>
      </c>
      <c r="Q225" s="20" t="str">
        <f>'6桁'!Q225</f>
        <v>W</v>
      </c>
      <c r="R225" s="12" t="str">
        <f>IF(ISBLANK('6桁'!R225)=TRUE,"",VLOOKUP('6桁'!R225,A!$A:$G,7,FALSE))</f>
        <v/>
      </c>
      <c r="S225" s="19">
        <f>'6桁'!S225</f>
        <v>0</v>
      </c>
      <c r="T225" s="12" t="str">
        <f>IF(ISBLANK('6桁'!T225)=TRUE,"",VLOOKUP('6桁'!T225,A!$A:$G,7,FALSE))</f>
        <v/>
      </c>
      <c r="U225" s="19">
        <f>'6桁'!U225</f>
        <v>0</v>
      </c>
      <c r="V225" s="12" t="str">
        <f>IF(ISBLANK('6桁'!V225)=TRUE,"",VLOOKUP('6桁'!V225,A!$A:$G,7,FALSE))</f>
        <v/>
      </c>
      <c r="W225" s="20">
        <f>'6桁'!W225</f>
        <v>0</v>
      </c>
      <c r="X225" s="12">
        <f>IF(ISBLANK('6桁'!X225)=TRUE,"",VLOOKUP('6桁'!X225,A!$A:$G,7,FALSE))</f>
        <v>36000</v>
      </c>
      <c r="Y225" s="20" t="str">
        <f>'6桁'!Y225</f>
        <v>W★</v>
      </c>
      <c r="Z225" s="265"/>
    </row>
    <row r="226" spans="2:26" ht="30" customHeight="1">
      <c r="B226" s="503"/>
      <c r="C226" s="341" t="s">
        <v>314</v>
      </c>
      <c r="D226" s="254">
        <v>90</v>
      </c>
      <c r="E226" s="342">
        <v>94</v>
      </c>
      <c r="F226" s="12" t="str">
        <f>IF(ISBLANK('6桁'!F226)=TRUE,"",VLOOKUP('6桁'!F226,A!$A:$G,7,FALSE))</f>
        <v/>
      </c>
      <c r="G226" s="19">
        <f>'6桁'!G226</f>
        <v>0</v>
      </c>
      <c r="H226" s="12" t="str">
        <f>IF(ISBLANK('6桁'!H226)=TRUE,"",VLOOKUP('6桁'!H226,A!$A:$G,7,FALSE))</f>
        <v/>
      </c>
      <c r="I226" s="19">
        <f>'6桁'!I226</f>
        <v>0</v>
      </c>
      <c r="J226" s="12" t="str">
        <f>IF(ISBLANK('6桁'!J226)=TRUE,"",VLOOKUP('6桁'!J226,A!$A:$G,7,FALSE))</f>
        <v/>
      </c>
      <c r="K226" s="19">
        <f>'6桁'!K226</f>
        <v>0</v>
      </c>
      <c r="L226" s="12" t="str">
        <f>IF(ISBLANK('6桁'!L226)=TRUE,"",VLOOKUP('6桁'!L226,A!$A:$G,7,FALSE))</f>
        <v/>
      </c>
      <c r="M226" s="19">
        <f>'6桁'!M226</f>
        <v>0</v>
      </c>
      <c r="N226" s="12" t="str">
        <f>IF(ISBLANK('6桁'!N226)=TRUE,"",VLOOKUP('6桁'!N226,A!$A:$G,7,FALSE))</f>
        <v/>
      </c>
      <c r="O226" s="19">
        <f>'6桁'!O226</f>
        <v>0</v>
      </c>
      <c r="P226" s="12">
        <f>IF(ISBLANK('6桁'!P226)=TRUE,"",VLOOKUP('6桁'!P226,A!$A:$G,7,FALSE))</f>
        <v>48400</v>
      </c>
      <c r="Q226" s="20" t="str">
        <f>'6桁'!Q226</f>
        <v>W</v>
      </c>
      <c r="R226" s="12">
        <f>IF(ISBLANK('6桁'!R226)=TRUE,"",VLOOKUP('6桁'!R226,A!$A:$G,7,FALSE))</f>
        <v>56900</v>
      </c>
      <c r="S226" s="19" t="str">
        <f>'6桁'!S226</f>
        <v>▽W</v>
      </c>
      <c r="T226" s="12" t="str">
        <f>IF(ISBLANK('6桁'!T226)=TRUE,"",VLOOKUP('6桁'!T226,A!$A:$G,7,FALSE))</f>
        <v/>
      </c>
      <c r="U226" s="19">
        <f>'6桁'!U226</f>
        <v>0</v>
      </c>
      <c r="V226" s="12" t="str">
        <f>IF(ISBLANK('6桁'!V226)=TRUE,"",VLOOKUP('6桁'!V226,A!$A:$G,7,FALSE))</f>
        <v/>
      </c>
      <c r="W226" s="20">
        <f>'6桁'!W226</f>
        <v>0</v>
      </c>
      <c r="X226" s="12" t="str">
        <f>IF(ISBLANK('6桁'!X226)=TRUE,"",VLOOKUP('6桁'!X226,A!$A:$G,7,FALSE))</f>
        <v/>
      </c>
      <c r="Y226" s="20">
        <f>'6桁'!Y226</f>
        <v>0</v>
      </c>
      <c r="Z226" s="265"/>
    </row>
    <row r="227" spans="2:26" ht="30" customHeight="1">
      <c r="B227" s="503"/>
      <c r="C227" s="341" t="s">
        <v>177</v>
      </c>
      <c r="D227" s="254">
        <v>91</v>
      </c>
      <c r="E227" s="342">
        <v>95</v>
      </c>
      <c r="F227" s="12" t="str">
        <f>IF(ISBLANK('6桁'!F227)=TRUE,"",VLOOKUP('6桁'!F227,A!$A:$G,7,FALSE))</f>
        <v/>
      </c>
      <c r="G227" s="19">
        <f>'6桁'!G227</f>
        <v>0</v>
      </c>
      <c r="H227" s="12">
        <f>IF(ISBLANK('6桁'!H227)=TRUE,"",VLOOKUP('6桁'!H227,A!$A:$G,7,FALSE))</f>
        <v>42900</v>
      </c>
      <c r="I227" s="19" t="str">
        <f>'6桁'!I227</f>
        <v>W</v>
      </c>
      <c r="J227" s="12" t="str">
        <f>IF(ISBLANK('6桁'!J227)=TRUE,"",VLOOKUP('6桁'!J227,A!$A:$G,7,FALSE))</f>
        <v/>
      </c>
      <c r="K227" s="19">
        <f>'6桁'!K227</f>
        <v>0</v>
      </c>
      <c r="L227" s="12" t="str">
        <f>IF(ISBLANK('6桁'!L227)=TRUE,"",VLOOKUP('6桁'!L227,A!$A:$G,7,FALSE))</f>
        <v/>
      </c>
      <c r="M227" s="19">
        <f>'6桁'!M227</f>
        <v>0</v>
      </c>
      <c r="N227" s="12" t="str">
        <f>IF(ISBLANK('6桁'!N227)=TRUE,"",VLOOKUP('6桁'!N227,A!$A:$G,7,FALSE))</f>
        <v/>
      </c>
      <c r="O227" s="19">
        <f>'6桁'!O227</f>
        <v>0</v>
      </c>
      <c r="P227" s="12">
        <f>IF(ISBLANK('6桁'!P227)=TRUE,"",VLOOKUP('6桁'!P227,A!$A:$G,7,FALSE))</f>
        <v>50100</v>
      </c>
      <c r="Q227" s="20" t="str">
        <f>'6桁'!Q227</f>
        <v>W</v>
      </c>
      <c r="R227" s="12" t="str">
        <f>IF(ISBLANK('6桁'!R227)=TRUE,"",VLOOKUP('6桁'!R227,A!$A:$G,7,FALSE))</f>
        <v/>
      </c>
      <c r="S227" s="19">
        <f>'6桁'!S227</f>
        <v>0</v>
      </c>
      <c r="T227" s="12" t="str">
        <f>IF(ISBLANK('6桁'!T227)=TRUE,"",VLOOKUP('6桁'!T227,A!$A:$G,7,FALSE))</f>
        <v/>
      </c>
      <c r="U227" s="19">
        <f>'6桁'!U227</f>
        <v>0</v>
      </c>
      <c r="V227" s="12" t="str">
        <f>IF(ISBLANK('6桁'!V227)=TRUE,"",VLOOKUP('6桁'!V227,A!$A:$G,7,FALSE))</f>
        <v/>
      </c>
      <c r="W227" s="20">
        <f>'6桁'!W227</f>
        <v>0</v>
      </c>
      <c r="X227" s="12">
        <f>IF(ISBLANK('6桁'!X227)=TRUE,"",VLOOKUP('6桁'!X227,A!$A:$G,7,FALSE))</f>
        <v>41000</v>
      </c>
      <c r="Y227" s="20" t="str">
        <f>'6桁'!Y227</f>
        <v>W</v>
      </c>
      <c r="Z227" s="265"/>
    </row>
    <row r="228" spans="2:26" ht="30" customHeight="1">
      <c r="B228" s="503"/>
      <c r="C228" s="341" t="s">
        <v>178</v>
      </c>
      <c r="D228" s="254">
        <v>94</v>
      </c>
      <c r="E228" s="342">
        <v>98</v>
      </c>
      <c r="F228" s="12" t="str">
        <f>IF(ISBLANK('6桁'!F228)=TRUE,"",VLOOKUP('6桁'!F228,A!$A:$G,7,FALSE))</f>
        <v/>
      </c>
      <c r="G228" s="19">
        <f>'6桁'!G228</f>
        <v>0</v>
      </c>
      <c r="H228" s="12" t="str">
        <f>IF(ISBLANK('6桁'!H228)=TRUE,"",VLOOKUP('6桁'!H228,A!$A:$G,7,FALSE))</f>
        <v/>
      </c>
      <c r="I228" s="19">
        <f>'6桁'!I228</f>
        <v>0</v>
      </c>
      <c r="J228" s="12" t="str">
        <f>IF(ISBLANK('6桁'!J228)=TRUE,"",VLOOKUP('6桁'!J228,A!$A:$G,7,FALSE))</f>
        <v/>
      </c>
      <c r="K228" s="19">
        <f>'6桁'!K228</f>
        <v>0</v>
      </c>
      <c r="L228" s="12" t="str">
        <f>IF(ISBLANK('6桁'!L228)=TRUE,"",VLOOKUP('6桁'!L228,A!$A:$G,7,FALSE))</f>
        <v/>
      </c>
      <c r="M228" s="19">
        <f>'6桁'!M228</f>
        <v>0</v>
      </c>
      <c r="N228" s="12" t="str">
        <f>IF(ISBLANK('6桁'!N228)=TRUE,"",VLOOKUP('6桁'!N228,A!$A:$G,7,FALSE))</f>
        <v/>
      </c>
      <c r="O228" s="19">
        <f>'6桁'!O228</f>
        <v>0</v>
      </c>
      <c r="P228" s="12">
        <f>IF(ISBLANK('6桁'!P228)=TRUE,"",VLOOKUP('6桁'!P228,A!$A:$G,7,FALSE))</f>
        <v>53000</v>
      </c>
      <c r="Q228" s="20" t="str">
        <f>'6桁'!Q228</f>
        <v>W</v>
      </c>
      <c r="R228" s="12">
        <f>IF(ISBLANK('6桁'!R228)=TRUE,"",VLOOKUP('6桁'!R228,A!$A:$G,7,FALSE))</f>
        <v>62400</v>
      </c>
      <c r="S228" s="19" t="str">
        <f>'6桁'!S228</f>
        <v>▽W★</v>
      </c>
      <c r="T228" s="12" t="str">
        <f>IF(ISBLANK('6桁'!T228)=TRUE,"",VLOOKUP('6桁'!T228,A!$A:$G,7,FALSE))</f>
        <v/>
      </c>
      <c r="U228" s="19">
        <f>'6桁'!U228</f>
        <v>0</v>
      </c>
      <c r="V228" s="12" t="str">
        <f>IF(ISBLANK('6桁'!V228)=TRUE,"",VLOOKUP('6桁'!V228,A!$A:$G,7,FALSE))</f>
        <v/>
      </c>
      <c r="W228" s="20">
        <f>'6桁'!W228</f>
        <v>0</v>
      </c>
      <c r="X228" s="12">
        <f>IF(ISBLANK('6桁'!X228)=TRUE,"",VLOOKUP('6桁'!X228,A!$A:$G,7,FALSE))</f>
        <v>42800</v>
      </c>
      <c r="Y228" s="20" t="str">
        <f>'6桁'!Y228</f>
        <v>W</v>
      </c>
      <c r="Z228" s="265"/>
    </row>
    <row r="229" spans="2:26" ht="30" customHeight="1">
      <c r="B229" s="503"/>
      <c r="C229" s="341" t="s">
        <v>332</v>
      </c>
      <c r="D229" s="254">
        <v>81</v>
      </c>
      <c r="E229" s="342"/>
      <c r="F229" s="12" t="str">
        <f>IF(ISBLANK('6桁'!F229)=TRUE,"",VLOOKUP('6桁'!F229,A!$A:$G,7,FALSE))</f>
        <v/>
      </c>
      <c r="G229" s="19">
        <f>'6桁'!G229</f>
        <v>0</v>
      </c>
      <c r="H229" s="12" t="str">
        <f>IF(ISBLANK('6桁'!H229)=TRUE,"",VLOOKUP('6桁'!H229,A!$A:$G,7,FALSE))</f>
        <v/>
      </c>
      <c r="I229" s="19">
        <f>'6桁'!I229</f>
        <v>0</v>
      </c>
      <c r="J229" s="12">
        <f>IF(ISBLANK('6桁'!J229)=TRUE,"",VLOOKUP('6桁'!J229,A!$A:$G,7,FALSE))</f>
        <v>31000</v>
      </c>
      <c r="K229" s="19" t="str">
        <f>'6桁'!K229</f>
        <v>W</v>
      </c>
      <c r="L229" s="12" t="str">
        <f>IF(ISBLANK('6桁'!L229)=TRUE,"",VLOOKUP('6桁'!L229,A!$A:$G,7,FALSE))</f>
        <v/>
      </c>
      <c r="M229" s="19">
        <f>'6桁'!M229</f>
        <v>0</v>
      </c>
      <c r="N229" s="12" t="str">
        <f>IF(ISBLANK('6桁'!N229)=TRUE,"",VLOOKUP('6桁'!N229,A!$A:$G,7,FALSE))</f>
        <v/>
      </c>
      <c r="O229" s="19">
        <f>'6桁'!O229</f>
        <v>0</v>
      </c>
      <c r="P229" s="12">
        <f>IF(ISBLANK('6桁'!P229)=TRUE,"",VLOOKUP('6桁'!P229,A!$A:$G,7,FALSE))</f>
        <v>39600</v>
      </c>
      <c r="Q229" s="20" t="str">
        <f>'6桁'!Q229</f>
        <v>W</v>
      </c>
      <c r="R229" s="12" t="str">
        <f>IF(ISBLANK('6桁'!R229)=TRUE,"",VLOOKUP('6桁'!R229,A!$A:$G,7,FALSE))</f>
        <v/>
      </c>
      <c r="S229" s="19">
        <f>'6桁'!S229</f>
        <v>0</v>
      </c>
      <c r="T229" s="12" t="str">
        <f>IF(ISBLANK('6桁'!T229)=TRUE,"",VLOOKUP('6桁'!T229,A!$A:$G,7,FALSE))</f>
        <v/>
      </c>
      <c r="U229" s="19">
        <f>'6桁'!U229</f>
        <v>0</v>
      </c>
      <c r="V229" s="12" t="str">
        <f>IF(ISBLANK('6桁'!V229)=TRUE,"",VLOOKUP('6桁'!V229,A!$A:$G,7,FALSE))</f>
        <v/>
      </c>
      <c r="W229" s="20">
        <f>'6桁'!W229</f>
        <v>0</v>
      </c>
      <c r="X229" s="12" t="str">
        <f>IF(ISBLANK('6桁'!X229)=TRUE,"",VLOOKUP('6桁'!X229,A!$A:$G,7,FALSE))</f>
        <v/>
      </c>
      <c r="Y229" s="20">
        <f>'6桁'!Y229</f>
        <v>0</v>
      </c>
      <c r="Z229" s="265"/>
    </row>
    <row r="230" spans="2:26" ht="30" customHeight="1">
      <c r="B230" s="503"/>
      <c r="C230" s="341" t="s">
        <v>7</v>
      </c>
      <c r="D230" s="254">
        <v>84</v>
      </c>
      <c r="E230" s="342">
        <v>88</v>
      </c>
      <c r="F230" s="12">
        <f>IF(ISBLANK('6桁'!F230)=TRUE,"",VLOOKUP('6桁'!F230,A!$A:$G,7,FALSE))</f>
        <v>39000</v>
      </c>
      <c r="G230" s="19" t="str">
        <f>'6桁'!G230</f>
        <v>Y★</v>
      </c>
      <c r="H230" s="12">
        <f>IF(ISBLANK('6桁'!H230)=TRUE,"",VLOOKUP('6桁'!H230,A!$A:$G,7,FALSE))</f>
        <v>36200</v>
      </c>
      <c r="I230" s="19" t="str">
        <f>'6桁'!I230</f>
        <v>W★</v>
      </c>
      <c r="J230" s="12">
        <f>IF(ISBLANK('6桁'!J230)=TRUE,"",VLOOKUP('6桁'!J230,A!$A:$G,7,FALSE))</f>
        <v>34000</v>
      </c>
      <c r="K230" s="19" t="str">
        <f>'6桁'!K230</f>
        <v>W★</v>
      </c>
      <c r="L230" s="12" t="str">
        <f>IF(ISBLANK('6桁'!L230)=TRUE,"",VLOOKUP('6桁'!L230,A!$A:$G,7,FALSE))</f>
        <v/>
      </c>
      <c r="M230" s="19">
        <f>'6桁'!M230</f>
        <v>0</v>
      </c>
      <c r="N230" s="12" t="str">
        <f>IF(ISBLANK('6桁'!N230)=TRUE,"",VLOOKUP('6桁'!N230,A!$A:$G,7,FALSE))</f>
        <v/>
      </c>
      <c r="O230" s="19">
        <f>'6桁'!O230</f>
        <v>0</v>
      </c>
      <c r="P230" s="12">
        <f>IF(ISBLANK('6桁'!P230)=TRUE,"",VLOOKUP('6桁'!P230,A!$A:$G,7,FALSE))</f>
        <v>39400</v>
      </c>
      <c r="Q230" s="20" t="str">
        <f>'6桁'!Q230</f>
        <v>W</v>
      </c>
      <c r="R230" s="12" t="str">
        <f>IF(ISBLANK('6桁'!R230)=TRUE,"",VLOOKUP('6桁'!R230,A!$A:$G,7,FALSE))</f>
        <v/>
      </c>
      <c r="S230" s="19">
        <f>'6桁'!S230</f>
        <v>0</v>
      </c>
      <c r="T230" s="12" t="str">
        <f>IF(ISBLANK('6桁'!T230)=TRUE,"",VLOOKUP('6桁'!T230,A!$A:$G,7,FALSE))</f>
        <v/>
      </c>
      <c r="U230" s="19">
        <f>'6桁'!U230</f>
        <v>0</v>
      </c>
      <c r="V230" s="12" t="str">
        <f>IF(ISBLANK('6桁'!V230)=TRUE,"",VLOOKUP('6桁'!V230,A!$A:$G,7,FALSE))</f>
        <v/>
      </c>
      <c r="W230" s="20">
        <f>'6桁'!W230</f>
        <v>0</v>
      </c>
      <c r="X230" s="12">
        <f>IF(ISBLANK('6桁'!X230)=TRUE,"",VLOOKUP('6桁'!X230,A!$A:$G,7,FALSE))</f>
        <v>32400</v>
      </c>
      <c r="Y230" s="20" t="str">
        <f>'6桁'!Y230</f>
        <v>W★</v>
      </c>
      <c r="Z230" s="265"/>
    </row>
    <row r="231" spans="2:26" ht="30" customHeight="1">
      <c r="B231" s="503"/>
      <c r="C231" s="570" t="s">
        <v>110</v>
      </c>
      <c r="D231" s="939">
        <v>87</v>
      </c>
      <c r="E231" s="941">
        <v>91</v>
      </c>
      <c r="F231" s="937">
        <f>IF(ISBLANK('6桁'!F231)=TRUE,"",VLOOKUP('6桁'!F231,A!$A:$G,7,FALSE))</f>
        <v>37100</v>
      </c>
      <c r="G231" s="933" t="str">
        <f>'6桁'!G231</f>
        <v>Y★</v>
      </c>
      <c r="H231" s="937">
        <f>IF(ISBLANK('6桁'!H231)=TRUE,"",VLOOKUP('6桁'!H231,A!$A:$G,7,FALSE))</f>
        <v>36400</v>
      </c>
      <c r="I231" s="933" t="str">
        <f>'6桁'!I231</f>
        <v>W★</v>
      </c>
      <c r="J231" s="937">
        <f>IF(ISBLANK('6桁'!J231)=TRUE,"",VLOOKUP('6桁'!J231,A!$A:$G,7,FALSE))</f>
        <v>34700</v>
      </c>
      <c r="K231" s="933" t="str">
        <f>'6桁'!K231</f>
        <v>W★</v>
      </c>
      <c r="L231" s="937">
        <f>IF(ISBLANK('6桁'!L231)=TRUE,"",VLOOKUP('6桁'!L231,A!$A:$G,7,FALSE))</f>
        <v>32300</v>
      </c>
      <c r="M231" s="933" t="str">
        <f>'6桁'!M231</f>
        <v>W★</v>
      </c>
      <c r="N231" s="937">
        <f>IF(ISBLANK('6桁'!N231)=TRUE,"",VLOOKUP('6桁'!N231,A!$A:$G,7,FALSE))</f>
        <v>32000</v>
      </c>
      <c r="O231" s="933" t="str">
        <f>'6桁'!O231</f>
        <v>W★</v>
      </c>
      <c r="P231" s="244">
        <f>IF(ISBLANK('6桁'!P231)=TRUE,"",VLOOKUP('6桁'!P231,A!$A:$G,7,FALSE))</f>
        <v>42200</v>
      </c>
      <c r="Q231" s="20" t="str">
        <f>'6桁'!Q231</f>
        <v>W</v>
      </c>
      <c r="R231" s="937">
        <f>IF(ISBLANK('6桁'!R231)=TRUE,"",VLOOKUP('6桁'!R231,A!$A:$G,7,FALSE))</f>
        <v>49100</v>
      </c>
      <c r="S231" s="943" t="str">
        <f>'6桁'!S231</f>
        <v>▽W★</v>
      </c>
      <c r="T231" s="12">
        <f>IF(ISBLANK('6桁'!T231)=TRUE,"",VLOOKUP('6桁'!T231,A!$A:$G,7,FALSE))</f>
        <v>78100</v>
      </c>
      <c r="U231" s="19" t="str">
        <f>'6桁'!U231</f>
        <v>W
β06</v>
      </c>
      <c r="V231" s="937">
        <f>IF(ISBLANK('6桁'!V231)=TRUE,"",VLOOKUP('6桁'!V231,A!$A:$G,7,FALSE))</f>
        <v>49100</v>
      </c>
      <c r="W231" s="933" t="str">
        <f>'6桁'!W231</f>
        <v>▽V★</v>
      </c>
      <c r="X231" s="937">
        <f>IF(ISBLANK('6桁'!X231)=TRUE,"",VLOOKUP('6桁'!X231,A!$A:$G,7,FALSE))</f>
        <v>33800</v>
      </c>
      <c r="Y231" s="933" t="str">
        <f>'6桁'!Y231</f>
        <v>W★</v>
      </c>
      <c r="Z231" s="265"/>
    </row>
    <row r="232" spans="2:26" ht="30" customHeight="1">
      <c r="B232" s="503"/>
      <c r="C232" s="571"/>
      <c r="D232" s="940"/>
      <c r="E232" s="942"/>
      <c r="F232" s="938"/>
      <c r="G232" s="934"/>
      <c r="H232" s="938"/>
      <c r="I232" s="934"/>
      <c r="J232" s="938"/>
      <c r="K232" s="934"/>
      <c r="L232" s="938"/>
      <c r="M232" s="934"/>
      <c r="N232" s="938"/>
      <c r="O232" s="934"/>
      <c r="P232" s="244">
        <f>IF(ISBLANK('6桁'!P232)=TRUE,"",VLOOKUP('6桁'!P232,A!$A:$G,7,FALSE))</f>
        <v>43800</v>
      </c>
      <c r="Q232" s="20" t="str">
        <f>'6桁'!Q232</f>
        <v>W
ZⅢCUP</v>
      </c>
      <c r="R232" s="938"/>
      <c r="S232" s="944"/>
      <c r="T232" s="12">
        <f>IF(ISBLANK('6桁'!T232)=TRUE,"",VLOOKUP('6桁'!T232,A!$A:$G,7,FALSE))</f>
        <v>78100</v>
      </c>
      <c r="U232" s="19" t="str">
        <f>'6桁'!U232</f>
        <v>W
β07</v>
      </c>
      <c r="V232" s="938"/>
      <c r="W232" s="934"/>
      <c r="X232" s="938"/>
      <c r="Y232" s="934"/>
      <c r="Z232" s="265"/>
    </row>
    <row r="233" spans="2:26" ht="30" customHeight="1">
      <c r="B233" s="503"/>
      <c r="C233" s="341" t="s">
        <v>113</v>
      </c>
      <c r="D233" s="254">
        <v>91</v>
      </c>
      <c r="E233" s="342">
        <v>94</v>
      </c>
      <c r="F233" s="12">
        <f>IF(ISBLANK('6桁'!F233)=TRUE,"",VLOOKUP('6桁'!F233,A!$A:$G,7,FALSE))</f>
        <v>39500</v>
      </c>
      <c r="G233" s="96" t="str">
        <f>'6桁'!G233</f>
        <v>Y★</v>
      </c>
      <c r="H233" s="12">
        <f>IF(ISBLANK('6桁'!H233)=TRUE,"",VLOOKUP('6桁'!H233,A!$A:$G,7,FALSE))</f>
        <v>38200</v>
      </c>
      <c r="I233" s="19" t="str">
        <f>'6桁'!I233</f>
        <v>W★</v>
      </c>
      <c r="J233" s="12">
        <f>IF(ISBLANK('6桁'!J233)=TRUE,"",VLOOKUP('6桁'!J233,A!$A:$G,7,FALSE))</f>
        <v>37400</v>
      </c>
      <c r="K233" s="19" t="str">
        <f>'6桁'!K233</f>
        <v>W★</v>
      </c>
      <c r="L233" s="12" t="str">
        <f>IF(ISBLANK('6桁'!L233)=TRUE,"",VLOOKUP('6桁'!L233,A!$A:$G,7,FALSE))</f>
        <v/>
      </c>
      <c r="M233" s="19">
        <f>'6桁'!M233</f>
        <v>0</v>
      </c>
      <c r="N233" s="12" t="str">
        <f>IF(ISBLANK('6桁'!N233)=TRUE,"",VLOOKUP('6桁'!N233,A!$A:$G,7,FALSE))</f>
        <v/>
      </c>
      <c r="O233" s="19">
        <f>'6桁'!O233</f>
        <v>0</v>
      </c>
      <c r="P233" s="12">
        <f>IF(ISBLANK('6桁'!P233)=TRUE,"",VLOOKUP('6桁'!P233,A!$A:$G,7,FALSE))</f>
        <v>44900</v>
      </c>
      <c r="Q233" s="20" t="str">
        <f>'6桁'!Q233</f>
        <v>W</v>
      </c>
      <c r="R233" s="12" t="str">
        <f>IF(ISBLANK('6桁'!R233)=TRUE,"",VLOOKUP('6桁'!R233,A!$A:$G,7,FALSE))</f>
        <v/>
      </c>
      <c r="S233" s="19">
        <f>'6桁'!S233</f>
        <v>0</v>
      </c>
      <c r="T233" s="12" t="str">
        <f>IF(ISBLANK('6桁'!T233)=TRUE,"",VLOOKUP('6桁'!T233,A!$A:$G,7,FALSE))</f>
        <v/>
      </c>
      <c r="U233" s="19">
        <f>'6桁'!U233</f>
        <v>0</v>
      </c>
      <c r="V233" s="12">
        <f>IF(ISBLANK('6桁'!V233)=TRUE,"",VLOOKUP('6桁'!V233,A!$A:$G,7,FALSE))</f>
        <v>54100</v>
      </c>
      <c r="W233" s="20" t="str">
        <f>'6桁'!W233</f>
        <v>▽V★</v>
      </c>
      <c r="X233" s="12">
        <f>IF(ISBLANK('6桁'!X233)=TRUE,"",VLOOKUP('6桁'!X233,A!$A:$G,7,FALSE))</f>
        <v>35100</v>
      </c>
      <c r="Y233" s="20" t="str">
        <f>'6桁'!Y233</f>
        <v>W★</v>
      </c>
      <c r="Z233" s="265"/>
    </row>
    <row r="234" spans="2:26" ht="30" customHeight="1">
      <c r="B234" s="503"/>
      <c r="C234" s="87" t="s">
        <v>116</v>
      </c>
      <c r="D234" s="254">
        <v>94</v>
      </c>
      <c r="E234" s="342">
        <v>97</v>
      </c>
      <c r="F234" s="12">
        <f>IF(ISBLANK('6桁'!F234)=TRUE,"",VLOOKUP('6桁'!F234,A!$A:$G,7,FALSE))</f>
        <v>43400</v>
      </c>
      <c r="G234" s="96" t="str">
        <f>'6桁'!G234</f>
        <v>Y★</v>
      </c>
      <c r="H234" s="12">
        <f>IF(ISBLANK('6桁'!H234)=TRUE,"",VLOOKUP('6桁'!H234,A!$A:$G,7,FALSE))</f>
        <v>40900</v>
      </c>
      <c r="I234" s="19" t="str">
        <f>'6桁'!I234</f>
        <v>W★</v>
      </c>
      <c r="J234" s="12" t="str">
        <f>IF(ISBLANK('6桁'!J234)=TRUE,"",VLOOKUP('6桁'!J234,A!$A:$G,7,FALSE))</f>
        <v/>
      </c>
      <c r="K234" s="19">
        <f>'6桁'!K234</f>
        <v>0</v>
      </c>
      <c r="L234" s="12" t="str">
        <f>IF(ISBLANK('6桁'!L234)=TRUE,"",VLOOKUP('6桁'!L234,A!$A:$G,7,FALSE))</f>
        <v/>
      </c>
      <c r="M234" s="19">
        <f>'6桁'!M234</f>
        <v>0</v>
      </c>
      <c r="N234" s="12" t="str">
        <f>IF(ISBLANK('6桁'!N234)=TRUE,"",VLOOKUP('6桁'!N234,A!$A:$G,7,FALSE))</f>
        <v/>
      </c>
      <c r="O234" s="19">
        <f>'6桁'!O234</f>
        <v>0</v>
      </c>
      <c r="P234" s="12">
        <f>IF(ISBLANK('6桁'!P234)=TRUE,"",VLOOKUP('6桁'!P234,A!$A:$G,7,FALSE))</f>
        <v>47400</v>
      </c>
      <c r="Q234" s="20" t="str">
        <f>'6桁'!Q234</f>
        <v>W</v>
      </c>
      <c r="R234" s="12" t="str">
        <f>IF(ISBLANK('6桁'!R234)=TRUE,"",VLOOKUP('6桁'!R234,A!$A:$G,7,FALSE))</f>
        <v/>
      </c>
      <c r="S234" s="19">
        <f>'6桁'!S234</f>
        <v>0</v>
      </c>
      <c r="T234" s="12" t="str">
        <f>IF(ISBLANK('6桁'!T234)=TRUE,"",VLOOKUP('6桁'!T234,A!$A:$G,7,FALSE))</f>
        <v/>
      </c>
      <c r="U234" s="19">
        <f>'6桁'!U234</f>
        <v>0</v>
      </c>
      <c r="V234" s="12" t="str">
        <f>IF(ISBLANK('6桁'!V234)=TRUE,"",VLOOKUP('6桁'!V234,A!$A:$G,7,FALSE))</f>
        <v/>
      </c>
      <c r="W234" s="20">
        <f>'6桁'!W234</f>
        <v>0</v>
      </c>
      <c r="X234" s="12">
        <f>IF(ISBLANK('6桁'!X234)=TRUE,"",VLOOKUP('6桁'!X234,A!$A:$G,7,FALSE))</f>
        <v>38500</v>
      </c>
      <c r="Y234" s="20" t="str">
        <f>'6桁'!Y234</f>
        <v>W</v>
      </c>
      <c r="Z234" s="265"/>
    </row>
    <row r="235" spans="2:26" ht="30" customHeight="1">
      <c r="B235" s="503"/>
      <c r="C235" s="345" t="s">
        <v>119</v>
      </c>
      <c r="D235" s="318">
        <v>95</v>
      </c>
      <c r="E235" s="361">
        <v>99</v>
      </c>
      <c r="F235" s="289">
        <f>IF(ISBLANK('6桁'!F235)=TRUE,"",VLOOKUP('6桁'!F235,A!$A:$G,7,FALSE))</f>
        <v>48600</v>
      </c>
      <c r="G235" s="96" t="str">
        <f>'6桁'!G235</f>
        <v>Y★</v>
      </c>
      <c r="H235" s="289">
        <f>IF(ISBLANK('6桁'!H235)=TRUE,"",VLOOKUP('6桁'!H235,A!$A:$G,7,FALSE))</f>
        <v>46800</v>
      </c>
      <c r="I235" s="19" t="str">
        <f>'6桁'!I235</f>
        <v>W★</v>
      </c>
      <c r="J235" s="289">
        <f>IF(ISBLANK('6桁'!J235)=TRUE,"",VLOOKUP('6桁'!J235,A!$A:$G,7,FALSE))</f>
        <v>45300</v>
      </c>
      <c r="K235" s="101" t="str">
        <f>'6桁'!K235</f>
        <v>W</v>
      </c>
      <c r="L235" s="289" t="str">
        <f>IF(ISBLANK('6桁'!L235)=TRUE,"",VLOOKUP('6桁'!L235,A!$A:$G,7,FALSE))</f>
        <v/>
      </c>
      <c r="M235" s="101">
        <f>'6桁'!M235</f>
        <v>0</v>
      </c>
      <c r="N235" s="12" t="str">
        <f>IF(ISBLANK('6桁'!N235)=TRUE,"",VLOOKUP('6桁'!N235,A!$A:$G,7,FALSE))</f>
        <v/>
      </c>
      <c r="O235" s="19">
        <f>'6桁'!O235</f>
        <v>0</v>
      </c>
      <c r="P235" s="289" t="str">
        <f>IF(ISBLANK('6桁'!P235)=TRUE,"",VLOOKUP('6桁'!P235,A!$A:$G,7,FALSE))</f>
        <v/>
      </c>
      <c r="Q235" s="20">
        <f>'6桁'!Q235</f>
        <v>0</v>
      </c>
      <c r="R235" s="12" t="str">
        <f>IF(ISBLANK('6桁'!R235)=TRUE,"",VLOOKUP('6桁'!R235,A!$A:$G,7,FALSE))</f>
        <v/>
      </c>
      <c r="S235" s="19">
        <f>'6桁'!S235</f>
        <v>0</v>
      </c>
      <c r="T235" s="12" t="str">
        <f>IF(ISBLANK('6桁'!T235)=TRUE,"",VLOOKUP('6桁'!T235,A!$A:$G,7,FALSE))</f>
        <v/>
      </c>
      <c r="U235" s="19">
        <f>'6桁'!U235</f>
        <v>0</v>
      </c>
      <c r="V235" s="12" t="str">
        <f>IF(ISBLANK('6桁'!V235)=TRUE,"",VLOOKUP('6桁'!V235,A!$A:$G,7,FALSE))</f>
        <v/>
      </c>
      <c r="W235" s="20">
        <f>'6桁'!W235</f>
        <v>0</v>
      </c>
      <c r="X235" s="12">
        <f>IF(ISBLANK('6桁'!X235)=TRUE,"",VLOOKUP('6桁'!X235,A!$A:$G,7,FALSE))</f>
        <v>46200</v>
      </c>
      <c r="Y235" s="20" t="str">
        <f>'6桁'!Y235</f>
        <v>W</v>
      </c>
      <c r="Z235" s="265"/>
    </row>
    <row r="236" spans="2:26" ht="30" customHeight="1">
      <c r="B236" s="503"/>
      <c r="C236" s="87" t="s">
        <v>9</v>
      </c>
      <c r="D236" s="254">
        <v>89</v>
      </c>
      <c r="E236" s="342">
        <v>93</v>
      </c>
      <c r="F236" s="12">
        <f>IF(ISBLANK('6桁'!F236)=TRUE,"",VLOOKUP('6桁'!F236,A!$A:$G,7,FALSE))</f>
        <v>34300</v>
      </c>
      <c r="G236" s="96" t="str">
        <f>'6桁'!G236</f>
        <v>Y★</v>
      </c>
      <c r="H236" s="12">
        <f>IF(ISBLANK('6桁'!H236)=TRUE,"",VLOOKUP('6桁'!H236,A!$A:$G,7,FALSE))</f>
        <v>32100</v>
      </c>
      <c r="I236" s="19" t="str">
        <f>'6桁'!I236</f>
        <v>V</v>
      </c>
      <c r="J236" s="12">
        <f>IF(ISBLANK('6桁'!J236)=TRUE,"",VLOOKUP('6桁'!J236,A!$A:$G,7,FALSE))</f>
        <v>30700</v>
      </c>
      <c r="K236" s="19" t="str">
        <f>'6桁'!K236</f>
        <v>V★</v>
      </c>
      <c r="L236" s="12">
        <f>IF(ISBLANK('6桁'!L236)=TRUE,"",VLOOKUP('6桁'!L236,A!$A:$G,7,FALSE))</f>
        <v>27900</v>
      </c>
      <c r="M236" s="19" t="str">
        <f>'6桁'!M236</f>
        <v>V★△</v>
      </c>
      <c r="N236" s="12">
        <f>IF(ISBLANK('6桁'!N236)=TRUE,"",VLOOKUP('6桁'!N236,A!$A:$G,7,FALSE))</f>
        <v>27500</v>
      </c>
      <c r="O236" s="19" t="str">
        <f>'6桁'!O236</f>
        <v>V◇</v>
      </c>
      <c r="P236" s="12" t="str">
        <f>IF(ISBLANK('6桁'!P236)=TRUE,"",VLOOKUP('6桁'!P236,A!$A:$G,7,FALSE))</f>
        <v/>
      </c>
      <c r="Q236" s="20">
        <f>'6桁'!Q236</f>
        <v>0</v>
      </c>
      <c r="R236" s="12" t="str">
        <f>IF(ISBLANK('6桁'!R236)=TRUE,"",VLOOKUP('6桁'!R236,A!$A:$G,7,FALSE))</f>
        <v/>
      </c>
      <c r="S236" s="19">
        <f>'6桁'!S236</f>
        <v>0</v>
      </c>
      <c r="T236" s="12" t="str">
        <f>IF(ISBLANK('6桁'!T236)=TRUE,"",VLOOKUP('6桁'!T236,A!$A:$G,7,FALSE))</f>
        <v/>
      </c>
      <c r="U236" s="19">
        <f>'6桁'!U236</f>
        <v>0</v>
      </c>
      <c r="V236" s="12" t="str">
        <f>IF(ISBLANK('6桁'!V236)=TRUE,"",VLOOKUP('6桁'!V236,A!$A:$G,7,FALSE))</f>
        <v/>
      </c>
      <c r="W236" s="20">
        <f>'6桁'!W236</f>
        <v>0</v>
      </c>
      <c r="X236" s="12">
        <f>IF(ISBLANK('6桁'!X236)=TRUE,"",VLOOKUP('6桁'!X236,A!$A:$G,7,FALSE))</f>
        <v>30700</v>
      </c>
      <c r="Y236" s="20" t="str">
        <f>'6桁'!Y236</f>
        <v>W★</v>
      </c>
      <c r="Z236" s="265"/>
    </row>
    <row r="237" spans="2:26" ht="30" customHeight="1">
      <c r="B237" s="503"/>
      <c r="C237" s="87" t="s">
        <v>130</v>
      </c>
      <c r="D237" s="254">
        <v>91</v>
      </c>
      <c r="E237" s="342">
        <v>95</v>
      </c>
      <c r="F237" s="12">
        <f>IF(ISBLANK('6桁'!F237)=TRUE,"",VLOOKUP('6桁'!F237,A!$A:$G,7,FALSE))</f>
        <v>36600</v>
      </c>
      <c r="G237" s="19" t="str">
        <f>'6桁'!G237</f>
        <v>Y★</v>
      </c>
      <c r="H237" s="12">
        <f>IF(ISBLANK('6桁'!H237)=TRUE,"",VLOOKUP('6桁'!H237,A!$A:$G,7,FALSE))</f>
        <v>35900</v>
      </c>
      <c r="I237" s="19" t="str">
        <f>'6桁'!I237</f>
        <v>V★</v>
      </c>
      <c r="J237" s="12">
        <f>IF(ISBLANK('6桁'!J237)=TRUE,"",VLOOKUP('6桁'!J237,A!$A:$G,7,FALSE))</f>
        <v>32900</v>
      </c>
      <c r="K237" s="19" t="str">
        <f>'6桁'!K237</f>
        <v>V★</v>
      </c>
      <c r="L237" s="12">
        <f>IF(ISBLANK('6桁'!L237)=TRUE,"",VLOOKUP('6桁'!L237,A!$A:$G,7,FALSE))</f>
        <v>31300</v>
      </c>
      <c r="M237" s="19" t="str">
        <f>'6桁'!M237</f>
        <v>V★</v>
      </c>
      <c r="N237" s="12">
        <f>IF(ISBLANK('6桁'!N237)=TRUE,"",VLOOKUP('6桁'!N237,A!$A:$G,7,FALSE))</f>
        <v>30500</v>
      </c>
      <c r="O237" s="19" t="str">
        <f>'6桁'!O237</f>
        <v>V</v>
      </c>
      <c r="P237" s="12" t="str">
        <f>IF(ISBLANK('6桁'!P237)=TRUE,"",VLOOKUP('6桁'!P237,A!$A:$G,7,FALSE))</f>
        <v/>
      </c>
      <c r="Q237" s="20">
        <f>'6桁'!Q237</f>
        <v>0</v>
      </c>
      <c r="R237" s="12" t="str">
        <f>IF(ISBLANK('6桁'!R237)=TRUE,"",VLOOKUP('6桁'!R237,A!$A:$G,7,FALSE))</f>
        <v/>
      </c>
      <c r="S237" s="19">
        <f>'6桁'!S237</f>
        <v>0</v>
      </c>
      <c r="T237" s="12" t="str">
        <f>IF(ISBLANK('6桁'!T237)=TRUE,"",VLOOKUP('6桁'!T237,A!$A:$G,7,FALSE))</f>
        <v/>
      </c>
      <c r="U237" s="19">
        <f>'6桁'!U237</f>
        <v>0</v>
      </c>
      <c r="V237" s="12" t="str">
        <f>IF(ISBLANK('6桁'!V237)=TRUE,"",VLOOKUP('6桁'!V237,A!$A:$G,7,FALSE))</f>
        <v/>
      </c>
      <c r="W237" s="20">
        <f>'6桁'!W237</f>
        <v>0</v>
      </c>
      <c r="X237" s="12">
        <f>IF(ISBLANK('6桁'!X237)=TRUE,"",VLOOKUP('6桁'!X237,A!$A:$G,7,FALSE))</f>
        <v>33800</v>
      </c>
      <c r="Y237" s="20" t="str">
        <f>'6桁'!Y237</f>
        <v>V</v>
      </c>
      <c r="Z237" s="265"/>
    </row>
    <row r="238" spans="2:26" ht="30" customHeight="1">
      <c r="B238" s="503"/>
      <c r="C238" s="341" t="s">
        <v>10</v>
      </c>
      <c r="D238" s="254">
        <v>94</v>
      </c>
      <c r="E238" s="342">
        <v>98</v>
      </c>
      <c r="F238" s="12">
        <f>IF(ISBLANK('6桁'!F238)=TRUE,"",VLOOKUP('6桁'!F238,A!$A:$G,7,FALSE))</f>
        <v>38800</v>
      </c>
      <c r="G238" s="19" t="str">
        <f>'6桁'!G238</f>
        <v>Y★</v>
      </c>
      <c r="H238" s="12">
        <f>IF(ISBLANK('6桁'!H238)=TRUE,"",VLOOKUP('6桁'!H238,A!$A:$G,7,FALSE))</f>
        <v>36000</v>
      </c>
      <c r="I238" s="101" t="str">
        <f>'6桁'!I238</f>
        <v>V★</v>
      </c>
      <c r="J238" s="12">
        <f>IF(ISBLANK('6桁'!J238)=TRUE,"",VLOOKUP('6桁'!J238,A!$A:$G,7,FALSE))</f>
        <v>34800</v>
      </c>
      <c r="K238" s="19" t="str">
        <f>'6桁'!K238</f>
        <v>V★</v>
      </c>
      <c r="L238" s="12">
        <f>IF(ISBLANK('6桁'!L238)=TRUE,"",VLOOKUP('6桁'!L238,A!$A:$G,7,FALSE))</f>
        <v>34300</v>
      </c>
      <c r="M238" s="19" t="str">
        <f>'6桁'!M238</f>
        <v>V★</v>
      </c>
      <c r="N238" s="12" t="str">
        <f>IF(ISBLANK('6桁'!N238)=TRUE,"",VLOOKUP('6桁'!N238,A!$A:$G,7,FALSE))</f>
        <v/>
      </c>
      <c r="O238" s="19">
        <f>'6桁'!O238</f>
        <v>0</v>
      </c>
      <c r="P238" s="12" t="str">
        <f>IF(ISBLANK('6桁'!P238)=TRUE,"",VLOOKUP('6桁'!P238,A!$A:$G,7,FALSE))</f>
        <v/>
      </c>
      <c r="Q238" s="19">
        <f>'6桁'!Q238</f>
        <v>0</v>
      </c>
      <c r="R238" s="12" t="str">
        <f>IF(ISBLANK('6桁'!R238)=TRUE,"",VLOOKUP('6桁'!R238,A!$A:$G,7,FALSE))</f>
        <v/>
      </c>
      <c r="S238" s="19">
        <f>'6桁'!S238</f>
        <v>0</v>
      </c>
      <c r="T238" s="12" t="str">
        <f>IF(ISBLANK('6桁'!T238)=TRUE,"",VLOOKUP('6桁'!T238,A!$A:$G,7,FALSE))</f>
        <v/>
      </c>
      <c r="U238" s="19">
        <f>'6桁'!U238</f>
        <v>0</v>
      </c>
      <c r="V238" s="12" t="str">
        <f>IF(ISBLANK('6桁'!V238)=TRUE,"",VLOOKUP('6桁'!V238,A!$A:$G,7,FALSE))</f>
        <v/>
      </c>
      <c r="W238" s="20">
        <f>'6桁'!W238</f>
        <v>0</v>
      </c>
      <c r="X238" s="12">
        <f>IF(ISBLANK('6桁'!X238)=TRUE,"",VLOOKUP('6桁'!X238,A!$A:$G,7,FALSE))</f>
        <v>35800</v>
      </c>
      <c r="Y238" s="20" t="str">
        <f>'6桁'!Y238</f>
        <v>W</v>
      </c>
      <c r="Z238" s="265"/>
    </row>
    <row r="239" spans="2:26" ht="30" customHeight="1">
      <c r="B239" s="503"/>
      <c r="C239" s="341" t="s">
        <v>143</v>
      </c>
      <c r="D239" s="254">
        <v>96</v>
      </c>
      <c r="E239" s="342">
        <v>100</v>
      </c>
      <c r="F239" s="12" t="str">
        <f>IF(ISBLANK('6桁'!F239)=TRUE,"",VLOOKUP('6桁'!F239,A!$A:$G,7,FALSE))</f>
        <v/>
      </c>
      <c r="G239" s="19">
        <f>'6桁'!G239</f>
        <v>0</v>
      </c>
      <c r="H239" s="12">
        <f>IF(ISBLANK('6桁'!H239)=TRUE,"",VLOOKUP('6桁'!H239,A!$A:$G,7,FALSE))</f>
        <v>40600</v>
      </c>
      <c r="I239" s="101" t="str">
        <f>'6桁'!I239</f>
        <v>※V
VE303</v>
      </c>
      <c r="J239" s="12">
        <f>IF(ISBLANK('6桁'!J239)=TRUE,"",VLOOKUP('6桁'!J239,A!$A:$G,7,FALSE))</f>
        <v>36900</v>
      </c>
      <c r="K239" s="19" t="str">
        <f>'6桁'!K239</f>
        <v>V</v>
      </c>
      <c r="L239" s="12" t="str">
        <f>IF(ISBLANK('6桁'!L239)=TRUE,"",VLOOKUP('6桁'!L239,A!$A:$G,7,FALSE))</f>
        <v/>
      </c>
      <c r="M239" s="19">
        <f>'6桁'!M239</f>
        <v>0</v>
      </c>
      <c r="N239" s="12" t="str">
        <f>IF(ISBLANK('6桁'!N239)=TRUE,"",VLOOKUP('6桁'!N239,A!$A:$G,7,FALSE))</f>
        <v/>
      </c>
      <c r="O239" s="19">
        <f>'6桁'!O239</f>
        <v>0</v>
      </c>
      <c r="P239" s="12" t="str">
        <f>IF(ISBLANK('6桁'!P239)=TRUE,"",VLOOKUP('6桁'!P239,A!$A:$G,7,FALSE))</f>
        <v/>
      </c>
      <c r="Q239" s="20">
        <f>'6桁'!Q239</f>
        <v>0</v>
      </c>
      <c r="R239" s="12" t="str">
        <f>IF(ISBLANK('6桁'!R239)=TRUE,"",VLOOKUP('6桁'!R239,A!$A:$G,7,FALSE))</f>
        <v/>
      </c>
      <c r="S239" s="19">
        <f>'6桁'!S239</f>
        <v>0</v>
      </c>
      <c r="T239" s="12" t="str">
        <f>IF(ISBLANK('6桁'!T239)=TRUE,"",VLOOKUP('6桁'!T239,A!$A:$G,7,FALSE))</f>
        <v/>
      </c>
      <c r="U239" s="19">
        <f>'6桁'!U239</f>
        <v>0</v>
      </c>
      <c r="V239" s="12" t="str">
        <f>IF(ISBLANK('6桁'!V239)=TRUE,"",VLOOKUP('6桁'!V239,A!$A:$G,7,FALSE))</f>
        <v/>
      </c>
      <c r="W239" s="20">
        <f>'6桁'!W239</f>
        <v>0</v>
      </c>
      <c r="X239" s="12" t="str">
        <f>IF(ISBLANK('6桁'!X239)=TRUE,"",VLOOKUP('6桁'!X239,A!$A:$G,7,FALSE))</f>
        <v/>
      </c>
      <c r="Y239" s="20">
        <f>'6桁'!Y239</f>
        <v>0</v>
      </c>
      <c r="Z239" s="265"/>
    </row>
    <row r="240" spans="2:26" ht="30" customHeight="1">
      <c r="B240" s="503"/>
      <c r="C240" s="341" t="s">
        <v>144</v>
      </c>
      <c r="D240" s="254">
        <v>91</v>
      </c>
      <c r="E240" s="342">
        <v>95</v>
      </c>
      <c r="F240" s="12" t="str">
        <f>IF(ISBLANK('6桁'!F240)=TRUE,"",VLOOKUP('6桁'!F240,A!$A:$G,7,FALSE))</f>
        <v/>
      </c>
      <c r="G240" s="19">
        <f>'6桁'!G240</f>
        <v>0</v>
      </c>
      <c r="H240" s="12">
        <f>IF(ISBLANK('6桁'!H240)=TRUE,"",VLOOKUP('6桁'!H240,A!$A:$G,7,FALSE))</f>
        <v>32500</v>
      </c>
      <c r="I240" s="19" t="str">
        <f>'6桁'!I240</f>
        <v>V★</v>
      </c>
      <c r="J240" s="12">
        <f>IF(ISBLANK('6桁'!J240)=TRUE,"",VLOOKUP('6桁'!J240,A!$A:$G,7,FALSE))</f>
        <v>28200</v>
      </c>
      <c r="K240" s="19" t="str">
        <f>'6桁'!K240</f>
        <v>V</v>
      </c>
      <c r="L240" s="12">
        <f>IF(ISBLANK('6桁'!L240)=TRUE,"",VLOOKUP('6桁'!L240,A!$A:$G,7,FALSE))</f>
        <v>25900</v>
      </c>
      <c r="M240" s="19" t="str">
        <f>'6桁'!M240</f>
        <v>V★△</v>
      </c>
      <c r="N240" s="12" t="str">
        <f>IF(ISBLANK('6桁'!N240)=TRUE,"",VLOOKUP('6桁'!N240,A!$A:$G,7,FALSE))</f>
        <v/>
      </c>
      <c r="O240" s="19">
        <f>'6桁'!O240</f>
        <v>0</v>
      </c>
      <c r="P240" s="12" t="str">
        <f>IF(ISBLANK('6桁'!P240)=TRUE,"",VLOOKUP('6桁'!P240,A!$A:$G,7,FALSE))</f>
        <v/>
      </c>
      <c r="Q240" s="20">
        <f>'6桁'!Q240</f>
        <v>0</v>
      </c>
      <c r="R240" s="12" t="str">
        <f>IF(ISBLANK('6桁'!R240)=TRUE,"",VLOOKUP('6桁'!R240,A!$A:$G,7,FALSE))</f>
        <v/>
      </c>
      <c r="S240" s="19">
        <f>'6桁'!S240</f>
        <v>0</v>
      </c>
      <c r="T240" s="12" t="str">
        <f>IF(ISBLANK('6桁'!T240)=TRUE,"",VLOOKUP('6桁'!T240,A!$A:$G,7,FALSE))</f>
        <v/>
      </c>
      <c r="U240" s="19">
        <f>'6桁'!U240</f>
        <v>0</v>
      </c>
      <c r="V240" s="12" t="str">
        <f>IF(ISBLANK('6桁'!V240)=TRUE,"",VLOOKUP('6桁'!V240,A!$A:$G,7,FALSE))</f>
        <v/>
      </c>
      <c r="W240" s="20">
        <f>'6桁'!W240</f>
        <v>0</v>
      </c>
      <c r="X240" s="12" t="str">
        <f>IF(ISBLANK('6桁'!X240)=TRUE,"",VLOOKUP('6桁'!X240,A!$A:$G,7,FALSE))</f>
        <v/>
      </c>
      <c r="Y240" s="20">
        <f>'6桁'!Y240</f>
        <v>0</v>
      </c>
      <c r="Z240" s="265"/>
    </row>
    <row r="241" spans="2:27" ht="30" customHeight="1">
      <c r="B241" s="503"/>
      <c r="C241" s="341" t="s">
        <v>51</v>
      </c>
      <c r="D241" s="254">
        <v>94</v>
      </c>
      <c r="E241" s="342">
        <v>98</v>
      </c>
      <c r="F241" s="12">
        <f>IF(ISBLANK('6桁'!F241)=TRUE,"",VLOOKUP('6桁'!F241,A!$A:$G,7,FALSE))</f>
        <v>33400</v>
      </c>
      <c r="G241" s="19" t="str">
        <f>'6桁'!G241</f>
        <v>Y</v>
      </c>
      <c r="H241" s="12">
        <f>IF(ISBLANK('6桁'!H241)=TRUE,"",VLOOKUP('6桁'!H241,A!$A:$G,7,FALSE))</f>
        <v>32900</v>
      </c>
      <c r="I241" s="19" t="str">
        <f>'6桁'!I241</f>
        <v>W</v>
      </c>
      <c r="J241" s="12">
        <f>IF(ISBLANK('6桁'!J241)=TRUE,"",VLOOKUP('6桁'!J241,A!$A:$G,7,FALSE))</f>
        <v>29400</v>
      </c>
      <c r="K241" s="19" t="str">
        <f>'6桁'!K241</f>
        <v>V</v>
      </c>
      <c r="L241" s="12">
        <f>IF(ISBLANK('6桁'!L241)=TRUE,"",VLOOKUP('6桁'!L241,A!$A:$G,7,FALSE))</f>
        <v>26400</v>
      </c>
      <c r="M241" s="19" t="str">
        <f>'6桁'!M241</f>
        <v>V</v>
      </c>
      <c r="N241" s="12">
        <f>IF(ISBLANK('6桁'!N241)=TRUE,"",VLOOKUP('6桁'!N241,A!$A:$G,7,FALSE))</f>
        <v>25700</v>
      </c>
      <c r="O241" s="19" t="str">
        <f>'6桁'!O241</f>
        <v>V</v>
      </c>
      <c r="P241" s="12" t="str">
        <f>IF(ISBLANK('6桁'!P241)=TRUE,"",VLOOKUP('6桁'!P241,A!$A:$G,7,FALSE))</f>
        <v/>
      </c>
      <c r="Q241" s="20">
        <f>'6桁'!Q241</f>
        <v>0</v>
      </c>
      <c r="R241" s="12" t="str">
        <f>IF(ISBLANK('6桁'!R241)=TRUE,"",VLOOKUP('6桁'!R241,A!$A:$G,7,FALSE))</f>
        <v/>
      </c>
      <c r="S241" s="19">
        <f>'6桁'!S241</f>
        <v>0</v>
      </c>
      <c r="T241" s="12" t="str">
        <f>IF(ISBLANK('6桁'!T241)=TRUE,"",VLOOKUP('6桁'!T241,A!$A:$G,7,FALSE))</f>
        <v/>
      </c>
      <c r="U241" s="19">
        <f>'6桁'!U241</f>
        <v>0</v>
      </c>
      <c r="V241" s="12" t="str">
        <f>IF(ISBLANK('6桁'!V241)=TRUE,"",VLOOKUP('6桁'!V241,A!$A:$G,7,FALSE))</f>
        <v/>
      </c>
      <c r="W241" s="20">
        <f>'6桁'!W241</f>
        <v>0</v>
      </c>
      <c r="X241" s="12">
        <f>IF(ISBLANK('6桁'!X241)=TRUE,"",VLOOKUP('6桁'!X241,A!$A:$G,7,FALSE))</f>
        <v>29600</v>
      </c>
      <c r="Y241" s="20" t="str">
        <f>'6桁'!Y241</f>
        <v>V</v>
      </c>
      <c r="Z241" s="265"/>
    </row>
    <row r="242" spans="2:27" ht="30" customHeight="1">
      <c r="B242" s="503"/>
      <c r="C242" s="341" t="s">
        <v>145</v>
      </c>
      <c r="D242" s="254">
        <v>97</v>
      </c>
      <c r="E242" s="342">
        <v>101</v>
      </c>
      <c r="F242" s="12">
        <f>IF(ISBLANK('6桁'!F242)=TRUE,"",VLOOKUP('6桁'!F242,A!$A:$G,7,FALSE))</f>
        <v>38400</v>
      </c>
      <c r="G242" s="19" t="str">
        <f>'6桁'!G242</f>
        <v>Y★</v>
      </c>
      <c r="H242" s="12">
        <f>IF(ISBLANK('6桁'!H242)=TRUE,"",VLOOKUP('6桁'!H242,A!$A:$G,7,FALSE))</f>
        <v>35000</v>
      </c>
      <c r="I242" s="19" t="str">
        <f>'6桁'!I242</f>
        <v>W</v>
      </c>
      <c r="J242" s="12">
        <f>IF(ISBLANK('6桁'!J242)=TRUE,"",VLOOKUP('6桁'!J242,A!$A:$G,7,FALSE))</f>
        <v>33700</v>
      </c>
      <c r="K242" s="19" t="str">
        <f>'6桁'!K242</f>
        <v>W★</v>
      </c>
      <c r="L242" s="12">
        <f>IF(ISBLANK('6桁'!L242)=TRUE,"",VLOOKUP('6桁'!L242,A!$A:$G,7,FALSE))</f>
        <v>31500</v>
      </c>
      <c r="M242" s="19" t="str">
        <f>'6桁'!M242</f>
        <v>W</v>
      </c>
      <c r="N242" s="12">
        <f>IF(ISBLANK('6桁'!N242)=TRUE,"",VLOOKUP('6桁'!N242,A!$A:$G,7,FALSE))</f>
        <v>28700</v>
      </c>
      <c r="O242" s="19" t="str">
        <f>'6桁'!O242</f>
        <v>W</v>
      </c>
      <c r="P242" s="12" t="str">
        <f>IF(ISBLANK('6桁'!P242)=TRUE,"",VLOOKUP('6桁'!P242,A!$A:$G,7,FALSE))</f>
        <v/>
      </c>
      <c r="Q242" s="20">
        <f>'6桁'!Q242</f>
        <v>0</v>
      </c>
      <c r="R242" s="12" t="str">
        <f>IF(ISBLANK('6桁'!R242)=TRUE,"",VLOOKUP('6桁'!R242,A!$A:$G,7,FALSE))</f>
        <v/>
      </c>
      <c r="S242" s="19">
        <f>'6桁'!S242</f>
        <v>0</v>
      </c>
      <c r="T242" s="12" t="str">
        <f>IF(ISBLANK('6桁'!T242)=TRUE,"",VLOOKUP('6桁'!T242,A!$A:$G,7,FALSE))</f>
        <v/>
      </c>
      <c r="U242" s="19">
        <f>'6桁'!U242</f>
        <v>0</v>
      </c>
      <c r="V242" s="12" t="str">
        <f>IF(ISBLANK('6桁'!V242)=TRUE,"",VLOOKUP('6桁'!V242,A!$A:$G,7,FALSE))</f>
        <v/>
      </c>
      <c r="W242" s="20">
        <f>'6桁'!W242</f>
        <v>0</v>
      </c>
      <c r="X242" s="12" t="str">
        <f>IF(ISBLANK('6桁'!X242)=TRUE,"",VLOOKUP('6桁'!X242,A!$A:$G,7,FALSE))</f>
        <v/>
      </c>
      <c r="Y242" s="20">
        <f>'6桁'!Y242</f>
        <v>0</v>
      </c>
      <c r="Z242" s="265"/>
    </row>
    <row r="243" spans="2:27" ht="30" customHeight="1">
      <c r="B243" s="503"/>
      <c r="C243" s="341" t="s">
        <v>146</v>
      </c>
      <c r="D243" s="254">
        <v>99</v>
      </c>
      <c r="E243" s="342">
        <v>103</v>
      </c>
      <c r="F243" s="12">
        <f>IF(ISBLANK('6桁'!F243)=TRUE,"",VLOOKUP('6桁'!F243,A!$A:$G,7,FALSE))</f>
        <v>39000</v>
      </c>
      <c r="G243" s="19" t="str">
        <f>'6桁'!G243</f>
        <v>Y★</v>
      </c>
      <c r="H243" s="12">
        <f>IF(ISBLANK('6桁'!H243)=TRUE,"",VLOOKUP('6桁'!H243,A!$A:$G,7,FALSE))</f>
        <v>36200</v>
      </c>
      <c r="I243" s="19" t="str">
        <f>'6桁'!I243</f>
        <v>W</v>
      </c>
      <c r="J243" s="12" t="str">
        <f>IF(ISBLANK('6桁'!J243)=TRUE,"",VLOOKUP('6桁'!J243,A!$A:$G,7,FALSE))</f>
        <v/>
      </c>
      <c r="K243" s="19">
        <f>'6桁'!K243</f>
        <v>0</v>
      </c>
      <c r="L243" s="12" t="str">
        <f>IF(ISBLANK('6桁'!L243)=TRUE,"",VLOOKUP('6桁'!L243,A!$A:$G,7,FALSE))</f>
        <v/>
      </c>
      <c r="M243" s="19">
        <f>'6桁'!M243</f>
        <v>0</v>
      </c>
      <c r="N243" s="12" t="str">
        <f>IF(ISBLANK('6桁'!N243)=TRUE,"",VLOOKUP('6桁'!N243,A!$A:$G,7,FALSE))</f>
        <v/>
      </c>
      <c r="O243" s="19">
        <f>'6桁'!O243</f>
        <v>0</v>
      </c>
      <c r="P243" s="12" t="str">
        <f>IF(ISBLANK('6桁'!P243)=TRUE,"",VLOOKUP('6桁'!P243,A!$A:$G,7,FALSE))</f>
        <v/>
      </c>
      <c r="Q243" s="20">
        <f>'6桁'!Q243</f>
        <v>0</v>
      </c>
      <c r="R243" s="12" t="str">
        <f>IF(ISBLANK('6桁'!R243)=TRUE,"",VLOOKUP('6桁'!R243,A!$A:$G,7,FALSE))</f>
        <v/>
      </c>
      <c r="S243" s="19">
        <f>'6桁'!S243</f>
        <v>0</v>
      </c>
      <c r="T243" s="12" t="str">
        <f>IF(ISBLANK('6桁'!T243)=TRUE,"",VLOOKUP('6桁'!T243,A!$A:$G,7,FALSE))</f>
        <v/>
      </c>
      <c r="U243" s="19">
        <f>'6桁'!U243</f>
        <v>0</v>
      </c>
      <c r="V243" s="12" t="str">
        <f>IF(ISBLANK('6桁'!V243)=TRUE,"",VLOOKUP('6桁'!V243,A!$A:$G,7,FALSE))</f>
        <v/>
      </c>
      <c r="W243" s="20">
        <f>'6桁'!W243</f>
        <v>0</v>
      </c>
      <c r="X243" s="12" t="str">
        <f>IF(ISBLANK('6桁'!X243)=TRUE,"",VLOOKUP('6桁'!X243,A!$A:$G,7,FALSE))</f>
        <v/>
      </c>
      <c r="Y243" s="20">
        <f>'6桁'!Y243</f>
        <v>0</v>
      </c>
      <c r="Z243" s="265"/>
    </row>
    <row r="244" spans="2:27" ht="30" customHeight="1">
      <c r="B244" s="503"/>
      <c r="C244" s="87" t="s">
        <v>772</v>
      </c>
      <c r="D244" s="254">
        <v>90</v>
      </c>
      <c r="E244" s="342"/>
      <c r="F244" s="12" t="str">
        <f>IF(ISBLANK('6桁'!F244)=TRUE,"",VLOOKUP('6桁'!F244,A!$A:$G,7,FALSE))</f>
        <v/>
      </c>
      <c r="G244" s="19">
        <f>'6桁'!G244</f>
        <v>0</v>
      </c>
      <c r="H244" s="12">
        <f>IF(ISBLANK('6桁'!H244)=TRUE,"",VLOOKUP('6桁'!H244,A!$A:$G,7,FALSE))</f>
        <v>26500</v>
      </c>
      <c r="I244" s="101" t="str">
        <f>'6桁'!I244</f>
        <v>H</v>
      </c>
      <c r="J244" s="12" t="str">
        <f>IF(ISBLANK('6桁'!J244)=TRUE,"",VLOOKUP('6桁'!J244,A!$A:$G,7,FALSE))</f>
        <v/>
      </c>
      <c r="K244" s="19">
        <f>'6桁'!K244</f>
        <v>0</v>
      </c>
      <c r="L244" s="12" t="str">
        <f>IF(ISBLANK('6桁'!L244)=TRUE,"",VLOOKUP('6桁'!L244,A!$A:$G,7,FALSE))</f>
        <v/>
      </c>
      <c r="M244" s="19">
        <f>'6桁'!M244</f>
        <v>0</v>
      </c>
      <c r="N244" s="12">
        <f>IF(ISBLANK('6桁'!N244)=TRUE,"",VLOOKUP('6桁'!N244,A!$A:$G,7,FALSE))</f>
        <v>24400</v>
      </c>
      <c r="O244" s="19" t="str">
        <f>'6桁'!O244</f>
        <v>H</v>
      </c>
      <c r="P244" s="12" t="str">
        <f>IF(ISBLANK('6桁'!P244)=TRUE,"",VLOOKUP('6桁'!P244,A!$A:$G,7,FALSE))</f>
        <v/>
      </c>
      <c r="Q244" s="20">
        <f>'6桁'!Q244</f>
        <v>0</v>
      </c>
      <c r="R244" s="12" t="str">
        <f>IF(ISBLANK('6桁'!R244)=TRUE,"",VLOOKUP('6桁'!R244,A!$A:$G,7,FALSE))</f>
        <v/>
      </c>
      <c r="S244" s="19">
        <f>'6桁'!S244</f>
        <v>0</v>
      </c>
      <c r="T244" s="12" t="str">
        <f>IF(ISBLANK('6桁'!T244)=TRUE,"",VLOOKUP('6桁'!T244,A!$A:$G,7,FALSE))</f>
        <v/>
      </c>
      <c r="U244" s="19">
        <f>'6桁'!U244</f>
        <v>0</v>
      </c>
      <c r="V244" s="12" t="str">
        <f>IF(ISBLANK('6桁'!V244)=TRUE,"",VLOOKUP('6桁'!V244,A!$A:$G,7,FALSE))</f>
        <v/>
      </c>
      <c r="W244" s="20">
        <f>'6桁'!W244</f>
        <v>0</v>
      </c>
      <c r="X244" s="12" t="str">
        <f>IF(ISBLANK('6桁'!X244)=TRUE,"",VLOOKUP('6桁'!X244,A!$A:$G,7,FALSE))</f>
        <v/>
      </c>
      <c r="Y244" s="20">
        <f>'6桁'!Y244</f>
        <v>0</v>
      </c>
      <c r="Z244" s="265"/>
    </row>
    <row r="245" spans="2:27" ht="30" customHeight="1">
      <c r="B245" s="503"/>
      <c r="C245" s="87" t="s">
        <v>82</v>
      </c>
      <c r="D245" s="254">
        <v>96</v>
      </c>
      <c r="E245" s="342">
        <v>100</v>
      </c>
      <c r="F245" s="12" t="str">
        <f>IF(ISBLANK('6桁'!F245)=TRUE,"",VLOOKUP('6桁'!F245,A!$A:$G,7,FALSE))</f>
        <v/>
      </c>
      <c r="G245" s="19">
        <f>'6桁'!G245</f>
        <v>0</v>
      </c>
      <c r="H245" s="12">
        <f>IF(ISBLANK('6桁'!H245)=TRUE,"",VLOOKUP('6桁'!H245,A!$A:$G,7,FALSE))</f>
        <v>29900</v>
      </c>
      <c r="I245" s="101" t="str">
        <f>'6桁'!I245</f>
        <v>H</v>
      </c>
      <c r="J245" s="12" t="str">
        <f>IF(ISBLANK('6桁'!J245)=TRUE,"",VLOOKUP('6桁'!J245,A!$A:$G,7,FALSE))</f>
        <v/>
      </c>
      <c r="K245" s="19">
        <f>'6桁'!K245</f>
        <v>0</v>
      </c>
      <c r="L245" s="12">
        <f>IF(ISBLANK('6桁'!L245)=TRUE,"",VLOOKUP('6桁'!L245,A!$A:$G,7,FALSE))</f>
        <v>25500</v>
      </c>
      <c r="M245" s="19" t="str">
        <f>'6桁'!M245</f>
        <v>H</v>
      </c>
      <c r="N245" s="12">
        <f>IF(ISBLANK('6桁'!N245)=TRUE,"",VLOOKUP('6桁'!N245,A!$A:$G,7,FALSE))</f>
        <v>24900</v>
      </c>
      <c r="O245" s="19" t="str">
        <f>'6桁'!O245</f>
        <v>H</v>
      </c>
      <c r="P245" s="12" t="str">
        <f>IF(ISBLANK('6桁'!P245)=TRUE,"",VLOOKUP('6桁'!P245,A!$A:$G,7,FALSE))</f>
        <v/>
      </c>
      <c r="Q245" s="20">
        <f>'6桁'!Q245</f>
        <v>0</v>
      </c>
      <c r="R245" s="12" t="str">
        <f>IF(ISBLANK('6桁'!R245)=TRUE,"",VLOOKUP('6桁'!R245,A!$A:$G,7,FALSE))</f>
        <v/>
      </c>
      <c r="S245" s="19">
        <f>'6桁'!S245</f>
        <v>0</v>
      </c>
      <c r="T245" s="12" t="str">
        <f>IF(ISBLANK('6桁'!T245)=TRUE,"",VLOOKUP('6桁'!T245,A!$A:$G,7,FALSE))</f>
        <v/>
      </c>
      <c r="U245" s="19">
        <f>'6桁'!U245</f>
        <v>0</v>
      </c>
      <c r="V245" s="12" t="str">
        <f>IF(ISBLANK('6桁'!V245)=TRUE,"",VLOOKUP('6桁'!V245,A!$A:$G,7,FALSE))</f>
        <v/>
      </c>
      <c r="W245" s="20">
        <f>'6桁'!W245</f>
        <v>0</v>
      </c>
      <c r="X245" s="12" t="str">
        <f>IF(ISBLANK('6桁'!X245)=TRUE,"",VLOOKUP('6桁'!X245,A!$A:$G,7,FALSE))</f>
        <v/>
      </c>
      <c r="Y245" s="20">
        <f>'6桁'!Y245</f>
        <v>0</v>
      </c>
      <c r="Z245" s="265"/>
    </row>
    <row r="246" spans="2:27" ht="30" customHeight="1">
      <c r="B246" s="503"/>
      <c r="C246" s="87" t="s">
        <v>208</v>
      </c>
      <c r="D246" s="254">
        <v>99</v>
      </c>
      <c r="E246" s="342">
        <v>103</v>
      </c>
      <c r="F246" s="12" t="str">
        <f>IF(ISBLANK('6桁'!F246)=TRUE,"",VLOOKUP('6桁'!F246,A!$A:$G,7,FALSE))</f>
        <v/>
      </c>
      <c r="G246" s="19">
        <f>'6桁'!G246</f>
        <v>0</v>
      </c>
      <c r="H246" s="12">
        <f>IF(ISBLANK('6桁'!H246)=TRUE,"",VLOOKUP('6桁'!H246,A!$A:$G,7,FALSE))</f>
        <v>31100</v>
      </c>
      <c r="I246" s="101" t="str">
        <f>'6桁'!I246</f>
        <v>H</v>
      </c>
      <c r="J246" s="12" t="str">
        <f>IF(ISBLANK('6桁'!J246)=TRUE,"",VLOOKUP('6桁'!J246,A!$A:$G,7,FALSE))</f>
        <v/>
      </c>
      <c r="K246" s="19">
        <f>'6桁'!K246</f>
        <v>0</v>
      </c>
      <c r="L246" s="12">
        <f>IF(ISBLANK('6桁'!L246)=TRUE,"",VLOOKUP('6桁'!L246,A!$A:$G,7,FALSE))</f>
        <v>25200</v>
      </c>
      <c r="M246" s="19" t="str">
        <f>'6桁'!M246</f>
        <v>H</v>
      </c>
      <c r="N246" s="12" t="str">
        <f>IF(ISBLANK('6桁'!N246)=TRUE,"",VLOOKUP('6桁'!N246,A!$A:$G,7,FALSE))</f>
        <v/>
      </c>
      <c r="O246" s="19">
        <f>'6桁'!O246</f>
        <v>0</v>
      </c>
      <c r="P246" s="12" t="str">
        <f>IF(ISBLANK('6桁'!P246)=TRUE,"",VLOOKUP('6桁'!P246,A!$A:$G,7,FALSE))</f>
        <v/>
      </c>
      <c r="Q246" s="20">
        <f>'6桁'!Q246</f>
        <v>0</v>
      </c>
      <c r="R246" s="12" t="str">
        <f>IF(ISBLANK('6桁'!R246)=TRUE,"",VLOOKUP('6桁'!R246,A!$A:$G,7,FALSE))</f>
        <v/>
      </c>
      <c r="S246" s="19">
        <f>'6桁'!S246</f>
        <v>0</v>
      </c>
      <c r="T246" s="12" t="str">
        <f>IF(ISBLANK('6桁'!T246)=TRUE,"",VLOOKUP('6桁'!T246,A!$A:$G,7,FALSE))</f>
        <v/>
      </c>
      <c r="U246" s="19">
        <f>'6桁'!U246</f>
        <v>0</v>
      </c>
      <c r="V246" s="12" t="str">
        <f>IF(ISBLANK('6桁'!V246)=TRUE,"",VLOOKUP('6桁'!V246,A!$A:$G,7,FALSE))</f>
        <v/>
      </c>
      <c r="W246" s="20">
        <f>'6桁'!W246</f>
        <v>0</v>
      </c>
      <c r="X246" s="12" t="str">
        <f>IF(ISBLANK('6桁'!X246)=TRUE,"",VLOOKUP('6桁'!X246,A!$A:$G,7,FALSE))</f>
        <v/>
      </c>
      <c r="Y246" s="20">
        <f>'6桁'!Y246</f>
        <v>0</v>
      </c>
      <c r="Z246" s="265"/>
    </row>
    <row r="247" spans="2:27" ht="30" customHeight="1">
      <c r="B247" s="503"/>
      <c r="C247" s="87" t="s">
        <v>340</v>
      </c>
      <c r="D247" s="254">
        <v>102</v>
      </c>
      <c r="E247" s="342">
        <v>106</v>
      </c>
      <c r="F247" s="12" t="str">
        <f>IF(ISBLANK('6桁'!F247)=TRUE,"",VLOOKUP('6桁'!F247,A!$A:$G,7,FALSE))</f>
        <v/>
      </c>
      <c r="G247" s="19">
        <f>'6桁'!G247</f>
        <v>0</v>
      </c>
      <c r="H247" s="12">
        <f>IF(ISBLANK('6桁'!H247)=TRUE,"",VLOOKUP('6桁'!H247,A!$A:$G,7,FALSE))</f>
        <v>27800</v>
      </c>
      <c r="I247" s="101" t="str">
        <f>'6桁'!I247</f>
        <v>H</v>
      </c>
      <c r="J247" s="12" t="str">
        <f>IF(ISBLANK('6桁'!J247)=TRUE,"",VLOOKUP('6桁'!J247,A!$A:$G,7,FALSE))</f>
        <v/>
      </c>
      <c r="K247" s="19">
        <f>'6桁'!K247</f>
        <v>0</v>
      </c>
      <c r="L247" s="12" t="str">
        <f>IF(ISBLANK('6桁'!L247)=TRUE,"",VLOOKUP('6桁'!L247,A!$A:$G,7,FALSE))</f>
        <v/>
      </c>
      <c r="M247" s="19">
        <f>'6桁'!M247</f>
        <v>0</v>
      </c>
      <c r="N247" s="12" t="str">
        <f>IF(ISBLANK('6桁'!N247)=TRUE,"",VLOOKUP('6桁'!N247,A!$A:$G,7,FALSE))</f>
        <v/>
      </c>
      <c r="O247" s="19">
        <f>'6桁'!O247</f>
        <v>0</v>
      </c>
      <c r="P247" s="12" t="str">
        <f>IF(ISBLANK('6桁'!P247)=TRUE,"",VLOOKUP('6桁'!P247,A!$A:$G,7,FALSE))</f>
        <v/>
      </c>
      <c r="Q247" s="20">
        <f>'6桁'!Q247</f>
        <v>0</v>
      </c>
      <c r="R247" s="12" t="str">
        <f>IF(ISBLANK('6桁'!R247)=TRUE,"",VLOOKUP('6桁'!R247,A!$A:$G,7,FALSE))</f>
        <v/>
      </c>
      <c r="S247" s="19">
        <f>'6桁'!S247</f>
        <v>0</v>
      </c>
      <c r="T247" s="12" t="str">
        <f>IF(ISBLANK('6桁'!T247)=TRUE,"",VLOOKUP('6桁'!T247,A!$A:$G,7,FALSE))</f>
        <v/>
      </c>
      <c r="U247" s="19">
        <f>'6桁'!U247</f>
        <v>0</v>
      </c>
      <c r="V247" s="12" t="str">
        <f>IF(ISBLANK('6桁'!V247)=TRUE,"",VLOOKUP('6桁'!V247,A!$A:$G,7,FALSE))</f>
        <v/>
      </c>
      <c r="W247" s="20">
        <f>'6桁'!W247</f>
        <v>0</v>
      </c>
      <c r="X247" s="12" t="str">
        <f>IF(ISBLANK('6桁'!X247)=TRUE,"",VLOOKUP('6桁'!X247,A!$A:$G,7,FALSE))</f>
        <v/>
      </c>
      <c r="Y247" s="20">
        <f>'6桁'!Y247</f>
        <v>0</v>
      </c>
      <c r="Z247" s="265"/>
    </row>
    <row r="248" spans="2:27" ht="30" customHeight="1" thickBot="1">
      <c r="B248" s="544"/>
      <c r="C248" s="88" t="s">
        <v>317</v>
      </c>
      <c r="D248" s="256"/>
      <c r="E248" s="344">
        <v>108</v>
      </c>
      <c r="F248" s="15">
        <f>IF(ISBLANK('6桁'!F248)=TRUE,"",VLOOKUP('6桁'!F248,A!$A:$G,7,FALSE))</f>
        <v>39000</v>
      </c>
      <c r="G248" s="31" t="str">
        <f>'6桁'!G248</f>
        <v>W★</v>
      </c>
      <c r="H248" s="15" t="str">
        <f>IF(ISBLANK('6桁'!H248)=TRUE,"",VLOOKUP('6桁'!H248,A!$A:$G,7,FALSE))</f>
        <v/>
      </c>
      <c r="I248" s="102">
        <f>'6桁'!I248</f>
        <v>0</v>
      </c>
      <c r="J248" s="15" t="str">
        <f>IF(ISBLANK('6桁'!J248)=TRUE,"",VLOOKUP('6桁'!J248,A!$A:$G,7,FALSE))</f>
        <v/>
      </c>
      <c r="K248" s="31">
        <f>'6桁'!K248</f>
        <v>0</v>
      </c>
      <c r="L248" s="15" t="str">
        <f>IF(ISBLANK('6桁'!L248)=TRUE,"",VLOOKUP('6桁'!L248,A!$A:$G,7,FALSE))</f>
        <v/>
      </c>
      <c r="M248" s="31">
        <f>'6桁'!M248</f>
        <v>0</v>
      </c>
      <c r="N248" s="15" t="str">
        <f>IF(ISBLANK('6桁'!N248)=TRUE,"",VLOOKUP('6桁'!N248,A!$A:$G,7,FALSE))</f>
        <v/>
      </c>
      <c r="O248" s="31">
        <f>'6桁'!O248</f>
        <v>0</v>
      </c>
      <c r="P248" s="15" t="str">
        <f>IF(ISBLANK('6桁'!P248)=TRUE,"",VLOOKUP('6桁'!P248,A!$A:$G,7,FALSE))</f>
        <v/>
      </c>
      <c r="Q248" s="21">
        <f>'6桁'!Q248</f>
        <v>0</v>
      </c>
      <c r="R248" s="15" t="str">
        <f>IF(ISBLANK('6桁'!R248)=TRUE,"",VLOOKUP('6桁'!R248,A!$A:$G,7,FALSE))</f>
        <v/>
      </c>
      <c r="S248" s="31">
        <f>'6桁'!S248</f>
        <v>0</v>
      </c>
      <c r="T248" s="15" t="str">
        <f>IF(ISBLANK('6桁'!T248)=TRUE,"",VLOOKUP('6桁'!T248,A!$A:$G,7,FALSE))</f>
        <v/>
      </c>
      <c r="U248" s="31">
        <f>'6桁'!U248</f>
        <v>0</v>
      </c>
      <c r="V248" s="15" t="str">
        <f>IF(ISBLANK('6桁'!V248)=TRUE,"",VLOOKUP('6桁'!V248,A!$A:$G,7,FALSE))</f>
        <v/>
      </c>
      <c r="W248" s="21">
        <f>'6桁'!W248</f>
        <v>0</v>
      </c>
      <c r="X248" s="15" t="str">
        <f>IF(ISBLANK('6桁'!X248)=TRUE,"",VLOOKUP('6桁'!X248,A!$A:$G,7,FALSE))</f>
        <v/>
      </c>
      <c r="Y248" s="21">
        <f>'6桁'!Y248</f>
        <v>0</v>
      </c>
    </row>
    <row r="249" spans="2:27" ht="30.75" customHeight="1">
      <c r="B249" s="545" t="s">
        <v>1983</v>
      </c>
      <c r="C249" s="545"/>
      <c r="D249" s="545"/>
      <c r="E249" s="545"/>
      <c r="F249" s="545"/>
      <c r="G249" s="545"/>
      <c r="H249" s="545"/>
      <c r="I249" s="545"/>
      <c r="J249" s="545"/>
      <c r="K249" s="545"/>
      <c r="L249" s="545"/>
      <c r="M249" s="545"/>
      <c r="N249" s="545"/>
      <c r="O249" s="545"/>
      <c r="P249" s="545"/>
      <c r="Q249" s="545"/>
      <c r="R249" s="545"/>
      <c r="S249" s="545"/>
      <c r="T249" s="545"/>
      <c r="U249" s="545"/>
      <c r="V249" s="545"/>
      <c r="W249" s="545"/>
      <c r="X249" s="546"/>
      <c r="Y249" s="546"/>
    </row>
    <row r="250" spans="2:27" ht="13.5" customHeight="1">
      <c r="C250" s="327"/>
      <c r="D250" s="327"/>
      <c r="E250" s="327"/>
      <c r="F250" s="10"/>
      <c r="G250" s="17"/>
      <c r="H250" s="10"/>
      <c r="I250" s="17"/>
      <c r="J250" s="10"/>
      <c r="K250" s="17"/>
      <c r="L250" s="10"/>
      <c r="M250" s="17"/>
      <c r="N250" s="10"/>
      <c r="O250" s="17"/>
      <c r="P250" s="10"/>
      <c r="Q250" s="17"/>
      <c r="R250" s="10"/>
      <c r="S250" s="17"/>
      <c r="T250" s="10"/>
      <c r="U250" s="17"/>
      <c r="V250" s="10"/>
      <c r="W250" s="17"/>
    </row>
    <row r="251" spans="2:27" ht="13.5" customHeight="1" thickBot="1">
      <c r="C251" s="327"/>
      <c r="D251" s="327"/>
      <c r="E251" s="327"/>
      <c r="F251" s="10"/>
      <c r="G251" s="17"/>
      <c r="H251" s="10"/>
      <c r="I251" s="17"/>
      <c r="J251" s="10"/>
      <c r="K251" s="17"/>
      <c r="L251" s="10"/>
      <c r="M251" s="17"/>
      <c r="N251" s="10"/>
      <c r="O251" s="17"/>
      <c r="P251" s="10"/>
      <c r="Q251" s="17"/>
      <c r="R251" s="10"/>
      <c r="S251" s="17"/>
      <c r="T251" s="10"/>
      <c r="U251" s="17"/>
      <c r="V251" s="10"/>
      <c r="W251" s="17"/>
    </row>
    <row r="252" spans="2:27" ht="19.5" customHeight="1" thickBot="1">
      <c r="B252" s="521" t="s">
        <v>452</v>
      </c>
      <c r="C252" s="524" t="s">
        <v>524</v>
      </c>
      <c r="D252" s="527" t="s">
        <v>1113</v>
      </c>
      <c r="E252" s="540"/>
      <c r="F252" s="531" t="s">
        <v>455</v>
      </c>
      <c r="G252" s="532"/>
      <c r="H252" s="532"/>
      <c r="I252" s="532"/>
      <c r="J252" s="532"/>
      <c r="K252" s="533"/>
      <c r="L252" s="11"/>
      <c r="M252" s="11"/>
      <c r="N252" s="371"/>
      <c r="O252" s="521" t="s">
        <v>452</v>
      </c>
      <c r="P252" s="534" t="s">
        <v>904</v>
      </c>
      <c r="Q252" s="535"/>
      <c r="R252" s="527" t="s">
        <v>1113</v>
      </c>
      <c r="S252" s="540"/>
      <c r="T252" s="531" t="s">
        <v>455</v>
      </c>
      <c r="U252" s="533"/>
      <c r="X252" s="10"/>
      <c r="Y252" s="11"/>
      <c r="Z252" s="10"/>
      <c r="AA252" s="11"/>
    </row>
    <row r="253" spans="2:27" ht="19.5" customHeight="1">
      <c r="B253" s="522"/>
      <c r="C253" s="525"/>
      <c r="D253" s="541"/>
      <c r="E253" s="542"/>
      <c r="F253" s="516" t="s">
        <v>973</v>
      </c>
      <c r="G253" s="507"/>
      <c r="H253" s="506" t="s">
        <v>670</v>
      </c>
      <c r="I253" s="507"/>
      <c r="J253" s="506" t="s">
        <v>771</v>
      </c>
      <c r="K253" s="507"/>
      <c r="L253" s="11"/>
      <c r="M253" s="11"/>
      <c r="N253" s="371"/>
      <c r="O253" s="522"/>
      <c r="P253" s="536"/>
      <c r="Q253" s="537"/>
      <c r="R253" s="541"/>
      <c r="S253" s="542"/>
      <c r="T253" s="516" t="s">
        <v>765</v>
      </c>
      <c r="U253" s="507"/>
      <c r="X253" s="10"/>
      <c r="Y253" s="11"/>
      <c r="Z253" s="10"/>
      <c r="AA253" s="11"/>
    </row>
    <row r="254" spans="2:27" ht="19.5" customHeight="1">
      <c r="B254" s="522"/>
      <c r="C254" s="525"/>
      <c r="D254" s="510" t="s">
        <v>1115</v>
      </c>
      <c r="E254" s="550" t="s">
        <v>1114</v>
      </c>
      <c r="F254" s="517"/>
      <c r="G254" s="509"/>
      <c r="H254" s="508"/>
      <c r="I254" s="509"/>
      <c r="J254" s="508"/>
      <c r="K254" s="509"/>
      <c r="L254" s="548"/>
      <c r="M254" s="548"/>
      <c r="N254" s="407"/>
      <c r="O254" s="522"/>
      <c r="P254" s="536"/>
      <c r="Q254" s="537"/>
      <c r="R254" s="510" t="s">
        <v>1115</v>
      </c>
      <c r="S254" s="565" t="s">
        <v>1114</v>
      </c>
      <c r="T254" s="517"/>
      <c r="U254" s="509"/>
      <c r="V254" s="4"/>
      <c r="X254" s="4"/>
    </row>
    <row r="255" spans="2:27" ht="19.5" customHeight="1" thickBot="1">
      <c r="B255" s="523"/>
      <c r="C255" s="526"/>
      <c r="D255" s="549"/>
      <c r="E255" s="551"/>
      <c r="F255" s="553" t="s">
        <v>764</v>
      </c>
      <c r="G255" s="554"/>
      <c r="H255" s="553" t="s">
        <v>766</v>
      </c>
      <c r="I255" s="554"/>
      <c r="J255" s="514" t="s">
        <v>767</v>
      </c>
      <c r="K255" s="515"/>
      <c r="L255" s="547"/>
      <c r="M255" s="547"/>
      <c r="N255" s="327"/>
      <c r="O255" s="523"/>
      <c r="P255" s="538"/>
      <c r="Q255" s="539"/>
      <c r="R255" s="564"/>
      <c r="S255" s="566"/>
      <c r="T255" s="514" t="s">
        <v>767</v>
      </c>
      <c r="U255" s="515"/>
      <c r="V255" s="4"/>
      <c r="X255" s="4"/>
    </row>
    <row r="256" spans="2:27" ht="30" customHeight="1">
      <c r="B256" s="502">
        <v>17</v>
      </c>
      <c r="C256" s="357" t="s">
        <v>497</v>
      </c>
      <c r="D256" s="258"/>
      <c r="E256" s="385">
        <v>86</v>
      </c>
      <c r="F256" s="128" t="str">
        <f>IF(ISBLANK('6桁'!F256)=TRUE,"",VLOOKUP('6桁'!F256,A!$A:$G,7,FALSE))</f>
        <v/>
      </c>
      <c r="G256" s="129">
        <f>'6桁'!G256</f>
        <v>0</v>
      </c>
      <c r="H256" s="477" t="str">
        <f>IF(ISBLANK('6桁'!H256)=TRUE,"",VLOOKUP('6桁'!H256,A!$A:$G,7,FALSE))</f>
        <v>卸価格設定なし</v>
      </c>
      <c r="I256" s="129" t="str">
        <f>'6桁'!I256</f>
        <v>Y★</v>
      </c>
      <c r="J256" s="128" t="str">
        <f>IF(ISBLANK('6桁'!J256)=TRUE,"",VLOOKUP('6桁'!J256,A!$A:$G,7,FALSE))</f>
        <v/>
      </c>
      <c r="K256" s="131">
        <f>'6桁'!K256</f>
        <v>0</v>
      </c>
      <c r="L256" s="10"/>
      <c r="M256" s="22"/>
      <c r="N256" s="10"/>
      <c r="O256" s="502">
        <v>17</v>
      </c>
      <c r="P256" s="498" t="s">
        <v>1059</v>
      </c>
      <c r="Q256" s="499"/>
      <c r="R256" s="318">
        <v>99</v>
      </c>
      <c r="S256" s="361">
        <v>103</v>
      </c>
      <c r="T256" s="477" t="str">
        <f>IF(ISBLANK('6桁'!T256)=TRUE,"",VLOOKUP('6桁'!T256,A!$A:$G,7,FALSE))</f>
        <v>卸価格設定なし</v>
      </c>
      <c r="U256" s="129" t="str">
        <f>'6桁'!U256</f>
        <v>W★</v>
      </c>
      <c r="V256" s="4"/>
      <c r="X256" s="4"/>
    </row>
    <row r="257" spans="2:27" ht="30" customHeight="1" thickBot="1">
      <c r="B257" s="503"/>
      <c r="C257" s="341" t="s">
        <v>313</v>
      </c>
      <c r="D257" s="254">
        <v>83</v>
      </c>
      <c r="E257" s="342">
        <v>87</v>
      </c>
      <c r="F257" s="95" t="str">
        <f>IF(ISBLANK('6桁'!F257)=TRUE,"",VLOOKUP('6桁'!F257,A!$A:$G,7,FALSE))</f>
        <v/>
      </c>
      <c r="G257" s="96">
        <f>'6桁'!G257</f>
        <v>0</v>
      </c>
      <c r="H257" s="456" t="str">
        <f>IF(ISBLANK('6桁'!H257)=TRUE,"",VLOOKUP('6桁'!H257,A!$A:$G,7,FALSE))</f>
        <v/>
      </c>
      <c r="I257" s="96">
        <f>'6桁'!I257</f>
        <v>0</v>
      </c>
      <c r="J257" s="95">
        <f>IF(ISBLANK('6桁'!J257)=TRUE,"",VLOOKUP('6桁'!J257,A!$A:$G,7,FALSE))</f>
        <v>35500</v>
      </c>
      <c r="K257" s="20" t="str">
        <f>'6桁'!K257</f>
        <v>W★</v>
      </c>
      <c r="L257" s="10"/>
      <c r="M257" s="22"/>
      <c r="N257" s="10"/>
      <c r="O257" s="544"/>
      <c r="P257" s="567" t="s">
        <v>1013</v>
      </c>
      <c r="Q257" s="568"/>
      <c r="R257" s="317">
        <v>102</v>
      </c>
      <c r="S257" s="249"/>
      <c r="T257" s="474" t="str">
        <f>IF(ISBLANK('6桁'!T257)=TRUE,"",VLOOKUP('6桁'!T257,A!$A:$G,7,FALSE))</f>
        <v>卸価格設定なし</v>
      </c>
      <c r="U257" s="359" t="str">
        <f>'6桁'!U257</f>
        <v>W</v>
      </c>
      <c r="V257" s="4"/>
      <c r="X257" s="4"/>
    </row>
    <row r="258" spans="2:27" ht="30" customHeight="1">
      <c r="B258" s="503"/>
      <c r="C258" s="345" t="s">
        <v>314</v>
      </c>
      <c r="D258" s="318">
        <v>90</v>
      </c>
      <c r="E258" s="361">
        <v>94</v>
      </c>
      <c r="F258" s="289" t="str">
        <f>IF(ISBLANK('6桁'!F258)=TRUE,"",VLOOKUP('6桁'!F258,A!$A:$G,7,FALSE))</f>
        <v/>
      </c>
      <c r="G258" s="101">
        <f>'6桁'!G258</f>
        <v>0</v>
      </c>
      <c r="H258" s="478" t="str">
        <f>IF(ISBLANK('6桁'!H258)=TRUE,"",VLOOKUP('6桁'!H258,A!$A:$G,7,FALSE))</f>
        <v/>
      </c>
      <c r="I258" s="101">
        <f>'6桁'!I258</f>
        <v>0</v>
      </c>
      <c r="J258" s="289">
        <f>IF(ISBLANK('6桁'!J258)=TRUE,"",VLOOKUP('6桁'!J258,A!$A:$G,7,FALSE))</f>
        <v>39000</v>
      </c>
      <c r="K258" s="20" t="str">
        <f>'6桁'!K258</f>
        <v>W</v>
      </c>
      <c r="L258" s="10"/>
      <c r="M258" s="22"/>
      <c r="N258" s="10"/>
      <c r="O258" s="569" t="s">
        <v>1116</v>
      </c>
      <c r="P258" s="569"/>
      <c r="Q258" s="569"/>
      <c r="R258" s="569"/>
      <c r="S258" s="569"/>
      <c r="T258" s="569"/>
      <c r="U258" s="569"/>
      <c r="V258" s="4"/>
      <c r="X258" s="4"/>
    </row>
    <row r="259" spans="2:27" ht="30" customHeight="1">
      <c r="B259" s="503"/>
      <c r="C259" s="341" t="s">
        <v>177</v>
      </c>
      <c r="D259" s="254">
        <v>91</v>
      </c>
      <c r="E259" s="342">
        <v>95</v>
      </c>
      <c r="F259" s="12" t="str">
        <f>IF(ISBLANK('6桁'!F259)=TRUE,"",VLOOKUP('6桁'!F259,A!$A:$G,7,FALSE))</f>
        <v/>
      </c>
      <c r="G259" s="19">
        <f>'6桁'!G259</f>
        <v>0</v>
      </c>
      <c r="H259" s="472" t="str">
        <f>IF(ISBLANK('6桁'!H259)=TRUE,"",VLOOKUP('6桁'!H259,A!$A:$G,7,FALSE))</f>
        <v>卸価格設定なし</v>
      </c>
      <c r="I259" s="19" t="str">
        <f>'6桁'!I259</f>
        <v>Y★</v>
      </c>
      <c r="J259" s="12" t="str">
        <f>IF(ISBLANK('6桁'!J259)=TRUE,"",VLOOKUP('6桁'!J259,A!$A:$G,7,FALSE))</f>
        <v/>
      </c>
      <c r="K259" s="20">
        <f>'6桁'!K259</f>
        <v>0</v>
      </c>
      <c r="L259" s="10"/>
      <c r="M259" s="22"/>
      <c r="N259" s="10"/>
      <c r="O259" s="546"/>
      <c r="P259" s="546"/>
      <c r="Q259" s="546"/>
      <c r="R259" s="546"/>
      <c r="S259" s="546"/>
      <c r="T259" s="546"/>
      <c r="U259" s="546"/>
      <c r="V259" s="546"/>
      <c r="X259" s="4"/>
    </row>
    <row r="260" spans="2:27" ht="30" customHeight="1">
      <c r="B260" s="503"/>
      <c r="C260" s="341" t="s">
        <v>178</v>
      </c>
      <c r="D260" s="254">
        <v>94</v>
      </c>
      <c r="E260" s="342">
        <v>98</v>
      </c>
      <c r="F260" s="12" t="str">
        <f>IF(ISBLANK('6桁'!F260)=TRUE,"",VLOOKUP('6桁'!F260,A!$A:$G,7,FALSE))</f>
        <v/>
      </c>
      <c r="G260" s="19">
        <f>'6桁'!G260</f>
        <v>0</v>
      </c>
      <c r="H260" s="472" t="str">
        <f>IF(ISBLANK('6桁'!H260)=TRUE,"",VLOOKUP('6桁'!H260,A!$A:$G,7,FALSE))</f>
        <v>卸価格設定なし</v>
      </c>
      <c r="I260" s="19" t="str">
        <f>'6桁'!I260</f>
        <v>W</v>
      </c>
      <c r="J260" s="12">
        <f>IF(ISBLANK('6桁'!J260)=TRUE,"",VLOOKUP('6桁'!J260,A!$A:$G,7,FALSE))</f>
        <v>42600</v>
      </c>
      <c r="K260" s="20" t="str">
        <f>'6桁'!K260</f>
        <v>W</v>
      </c>
      <c r="L260" s="10"/>
      <c r="M260" s="22"/>
      <c r="N260" s="10"/>
      <c r="O260" s="546"/>
      <c r="P260" s="546"/>
      <c r="Q260" s="546"/>
      <c r="R260" s="546"/>
      <c r="S260" s="546"/>
      <c r="T260" s="546"/>
      <c r="U260" s="546"/>
      <c r="V260" s="546"/>
      <c r="X260" s="4"/>
    </row>
    <row r="261" spans="2:27" ht="30" customHeight="1">
      <c r="B261" s="503"/>
      <c r="C261" s="341" t="s">
        <v>498</v>
      </c>
      <c r="D261" s="254">
        <v>98</v>
      </c>
      <c r="E261" s="342"/>
      <c r="F261" s="12" t="str">
        <f>IF(ISBLANK('6桁'!F261)=TRUE,"",VLOOKUP('6桁'!F261,A!$A:$G,7,FALSE))</f>
        <v/>
      </c>
      <c r="G261" s="19">
        <f>'6桁'!G261</f>
        <v>0</v>
      </c>
      <c r="H261" s="472" t="str">
        <f>IF(ISBLANK('6桁'!H261)=TRUE,"",VLOOKUP('6桁'!H261,A!$A:$G,7,FALSE))</f>
        <v>卸価格設定なし</v>
      </c>
      <c r="I261" s="19" t="str">
        <f>'6桁'!I261</f>
        <v>W</v>
      </c>
      <c r="J261" s="12" t="str">
        <f>IF(ISBLANK('6桁'!J261)=TRUE,"",VLOOKUP('6桁'!J261,A!$A:$G,7,FALSE))</f>
        <v/>
      </c>
      <c r="K261" s="20">
        <f>'6桁'!K261</f>
        <v>0</v>
      </c>
      <c r="L261" s="10"/>
      <c r="M261" s="22"/>
      <c r="N261" s="10"/>
      <c r="O261" s="546"/>
      <c r="P261" s="546"/>
      <c r="Q261" s="546"/>
      <c r="R261" s="546"/>
      <c r="S261" s="546"/>
      <c r="T261" s="546"/>
      <c r="U261" s="546"/>
      <c r="V261" s="546"/>
      <c r="W261" s="221"/>
      <c r="X261" s="4"/>
    </row>
    <row r="262" spans="2:27" ht="30" customHeight="1">
      <c r="B262" s="503"/>
      <c r="C262" s="341" t="s">
        <v>110</v>
      </c>
      <c r="D262" s="254">
        <v>87</v>
      </c>
      <c r="E262" s="342">
        <v>91</v>
      </c>
      <c r="F262" s="12">
        <f>IF(ISBLANK('6桁'!F262)=TRUE,"",VLOOKUP('6桁'!F262,A!$A:$G,7,FALSE))</f>
        <v>22400</v>
      </c>
      <c r="G262" s="19" t="str">
        <f>'6桁'!G262</f>
        <v>Y★</v>
      </c>
      <c r="H262" s="472" t="str">
        <f>IF(ISBLANK('6桁'!H262)=TRUE,"",VLOOKUP('6桁'!H262,A!$A:$G,7,FALSE))</f>
        <v/>
      </c>
      <c r="I262" s="19">
        <f>'6桁'!I262</f>
        <v>0</v>
      </c>
      <c r="J262" s="12">
        <f>IF(ISBLANK('6桁'!J262)=TRUE,"",VLOOKUP('6桁'!J262,A!$A:$G,7,FALSE))</f>
        <v>35500</v>
      </c>
      <c r="K262" s="20" t="str">
        <f>'6桁'!K262</f>
        <v>W</v>
      </c>
      <c r="L262" s="10"/>
      <c r="M262" s="22"/>
      <c r="N262" s="10"/>
      <c r="O262" s="546"/>
      <c r="P262" s="546"/>
      <c r="Q262" s="546"/>
      <c r="R262" s="546"/>
      <c r="S262" s="546"/>
      <c r="T262" s="546"/>
      <c r="U262" s="546"/>
      <c r="V262" s="546"/>
      <c r="X262" s="4"/>
    </row>
    <row r="263" spans="2:27" ht="30" customHeight="1">
      <c r="B263" s="503"/>
      <c r="C263" s="341" t="s">
        <v>113</v>
      </c>
      <c r="D263" s="254">
        <v>91</v>
      </c>
      <c r="E263" s="342">
        <v>94</v>
      </c>
      <c r="F263" s="12">
        <f>IF(ISBLANK('6桁'!F263)=TRUE,"",VLOOKUP('6桁'!F263,A!$A:$G,7,FALSE))</f>
        <v>24200</v>
      </c>
      <c r="G263" s="19" t="str">
        <f>'6桁'!G263</f>
        <v>Y★</v>
      </c>
      <c r="H263" s="472" t="str">
        <f>IF(ISBLANK('6桁'!H263)=TRUE,"",VLOOKUP('6桁'!H263,A!$A:$G,7,FALSE))</f>
        <v/>
      </c>
      <c r="I263" s="19">
        <f>'6桁'!I263</f>
        <v>0</v>
      </c>
      <c r="J263" s="12">
        <f>IF(ISBLANK('6桁'!J263)=TRUE,"",VLOOKUP('6桁'!J263,A!$A:$G,7,FALSE))</f>
        <v>37300</v>
      </c>
      <c r="K263" s="20" t="str">
        <f>'6桁'!K263</f>
        <v>W★</v>
      </c>
      <c r="L263" s="10"/>
      <c r="M263" s="22"/>
      <c r="N263" s="10"/>
      <c r="O263" s="219"/>
      <c r="P263" s="547"/>
      <c r="Q263" s="547"/>
      <c r="R263" s="74"/>
      <c r="S263" s="251"/>
      <c r="T263" s="10"/>
      <c r="U263" s="22"/>
      <c r="V263" s="4"/>
      <c r="X263" s="4"/>
    </row>
    <row r="264" spans="2:27" ht="30" customHeight="1">
      <c r="B264" s="503"/>
      <c r="C264" s="341" t="s">
        <v>116</v>
      </c>
      <c r="D264" s="254">
        <v>94</v>
      </c>
      <c r="E264" s="342">
        <v>97</v>
      </c>
      <c r="F264" s="12" t="str">
        <f>IF(ISBLANK('6桁'!F264)=TRUE,"",VLOOKUP('6桁'!F264,A!$A:$G,7,FALSE))</f>
        <v/>
      </c>
      <c r="G264" s="96">
        <f>'6桁'!G264</f>
        <v>0</v>
      </c>
      <c r="H264" s="472" t="str">
        <f>IF(ISBLANK('6桁'!H264)=TRUE,"",VLOOKUP('6桁'!H264,A!$A:$G,7,FALSE))</f>
        <v>卸価格設定なし</v>
      </c>
      <c r="I264" s="96" t="str">
        <f>'6桁'!I264</f>
        <v>Y★</v>
      </c>
      <c r="J264" s="12" t="str">
        <f>IF(ISBLANK('6桁'!J264)=TRUE,"",VLOOKUP('6桁'!J264,A!$A:$G,7,FALSE))</f>
        <v/>
      </c>
      <c r="K264" s="20">
        <f>'6桁'!K264</f>
        <v>0</v>
      </c>
      <c r="L264" s="10"/>
      <c r="M264" s="22"/>
      <c r="N264" s="10"/>
      <c r="O264" s="546"/>
      <c r="P264" s="546"/>
      <c r="Q264" s="546"/>
      <c r="R264" s="546"/>
      <c r="S264" s="546"/>
      <c r="T264" s="546"/>
      <c r="U264" s="546"/>
      <c r="V264" s="546"/>
      <c r="W264" s="546"/>
      <c r="X264" s="4"/>
    </row>
    <row r="265" spans="2:27" ht="30" customHeight="1">
      <c r="B265" s="503"/>
      <c r="C265" s="341" t="s">
        <v>119</v>
      </c>
      <c r="D265" s="254">
        <v>95</v>
      </c>
      <c r="E265" s="342">
        <v>99</v>
      </c>
      <c r="F265" s="12" t="str">
        <f>IF(ISBLANK('6桁'!F265)=TRUE,"",VLOOKUP('6桁'!F265,A!$A:$G,7,FALSE))</f>
        <v/>
      </c>
      <c r="G265" s="96">
        <f>'6桁'!G265</f>
        <v>0</v>
      </c>
      <c r="H265" s="472" t="str">
        <f>IF(ISBLANK('6桁'!H265)=TRUE,"",VLOOKUP('6桁'!H265,A!$A:$G,7,FALSE))</f>
        <v>卸価格設定なし</v>
      </c>
      <c r="I265" s="96" t="str">
        <f>'6桁'!I265</f>
        <v>Y★</v>
      </c>
      <c r="J265" s="12" t="str">
        <f>IF(ISBLANK('6桁'!J265)=TRUE,"",VLOOKUP('6桁'!J265,A!$A:$G,7,FALSE))</f>
        <v/>
      </c>
      <c r="K265" s="237">
        <f>'6桁'!K265</f>
        <v>0</v>
      </c>
      <c r="L265" s="10"/>
      <c r="M265" s="22"/>
      <c r="N265" s="10"/>
      <c r="O265" s="22"/>
      <c r="P265" s="10"/>
      <c r="Q265" s="22"/>
      <c r="R265" s="10"/>
      <c r="S265" s="22"/>
      <c r="T265" s="10"/>
      <c r="U265" s="22"/>
      <c r="V265" s="4"/>
      <c r="X265" s="4"/>
    </row>
    <row r="266" spans="2:27" ht="30" customHeight="1">
      <c r="B266" s="503"/>
      <c r="C266" s="345" t="s">
        <v>9</v>
      </c>
      <c r="D266" s="318">
        <v>89</v>
      </c>
      <c r="E266" s="361">
        <v>93</v>
      </c>
      <c r="F266" s="289">
        <f>IF(ISBLANK('6桁'!F266)=TRUE,"",VLOOKUP('6桁'!F266,A!$A:$G,7,FALSE))</f>
        <v>21000</v>
      </c>
      <c r="G266" s="19" t="str">
        <f>'6桁'!G266</f>
        <v>Y★</v>
      </c>
      <c r="H266" s="478" t="str">
        <f>IF(ISBLANK('6桁'!H266)=TRUE,"",VLOOKUP('6桁'!H266,A!$A:$G,7,FALSE))</f>
        <v>卸価格設定なし</v>
      </c>
      <c r="I266" s="19" t="str">
        <f>'6桁'!I266</f>
        <v>Y★</v>
      </c>
      <c r="J266" s="289" t="str">
        <f>IF(ISBLANK('6桁'!J266)=TRUE,"",VLOOKUP('6桁'!J266,A!$A:$G,7,FALSE))</f>
        <v/>
      </c>
      <c r="K266" s="237">
        <f>'6桁'!K266</f>
        <v>0</v>
      </c>
      <c r="L266" s="10"/>
      <c r="M266" s="22"/>
      <c r="N266" s="10"/>
      <c r="O266" s="22"/>
      <c r="P266" s="10"/>
      <c r="Q266" s="22"/>
      <c r="R266" s="10"/>
      <c r="S266" s="22"/>
      <c r="T266" s="10"/>
      <c r="U266" s="22"/>
      <c r="V266" s="4"/>
      <c r="X266" s="4"/>
    </row>
    <row r="267" spans="2:27" ht="30" customHeight="1">
      <c r="B267" s="503"/>
      <c r="C267" s="341" t="s">
        <v>130</v>
      </c>
      <c r="D267" s="254">
        <v>91</v>
      </c>
      <c r="E267" s="342">
        <v>95</v>
      </c>
      <c r="F267" s="12" t="str">
        <f>IF(ISBLANK('6桁'!F267)=TRUE,"",VLOOKUP('6桁'!F267,A!$A:$G,7,FALSE))</f>
        <v/>
      </c>
      <c r="G267" s="19">
        <f>'6桁'!G267</f>
        <v>0</v>
      </c>
      <c r="H267" s="472" t="str">
        <f>IF(ISBLANK('6桁'!H267)=TRUE,"",VLOOKUP('6桁'!H267,A!$A:$G,7,FALSE))</f>
        <v>卸価格設定なし</v>
      </c>
      <c r="I267" s="19" t="str">
        <f>'6桁'!I267</f>
        <v>W★</v>
      </c>
      <c r="J267" s="12" t="str">
        <f>IF(ISBLANK('6桁'!J267)=TRUE,"",VLOOKUP('6桁'!J267,A!$A:$G,7,FALSE))</f>
        <v/>
      </c>
      <c r="K267" s="20">
        <f>'6桁'!K267</f>
        <v>0</v>
      </c>
      <c r="L267" s="10"/>
      <c r="M267" s="22"/>
      <c r="N267" s="10"/>
      <c r="O267" s="22"/>
      <c r="P267" s="10"/>
      <c r="Q267" s="22"/>
      <c r="R267" s="10"/>
      <c r="S267" s="22"/>
      <c r="T267" s="10"/>
      <c r="U267" s="22"/>
      <c r="V267" s="10"/>
      <c r="W267" s="22"/>
      <c r="X267" s="10"/>
      <c r="Y267" s="22"/>
      <c r="Z267" s="10"/>
      <c r="AA267" s="22"/>
    </row>
    <row r="268" spans="2:27" ht="30" customHeight="1" thickBot="1">
      <c r="B268" s="544"/>
      <c r="C268" s="343" t="s">
        <v>10</v>
      </c>
      <c r="D268" s="256">
        <v>94</v>
      </c>
      <c r="E268" s="344">
        <v>98</v>
      </c>
      <c r="F268" s="15">
        <f>IF(ISBLANK('6桁'!F268)=TRUE,"",VLOOKUP('6桁'!F268,A!$A:$G,7,FALSE))</f>
        <v>23700</v>
      </c>
      <c r="G268" s="31" t="str">
        <f>'6桁'!G268</f>
        <v>Y★</v>
      </c>
      <c r="H268" s="479" t="str">
        <f>IF(ISBLANK('6桁'!H268)=TRUE,"",VLOOKUP('6桁'!H268,A!$A:$G,7,FALSE))</f>
        <v/>
      </c>
      <c r="I268" s="31">
        <f>'6桁'!I268</f>
        <v>0</v>
      </c>
      <c r="J268" s="15" t="str">
        <f>IF(ISBLANK('6桁'!J268)=TRUE,"",VLOOKUP('6桁'!J268,A!$A:$G,7,FALSE))</f>
        <v/>
      </c>
      <c r="K268" s="21">
        <f>'6桁'!K268</f>
        <v>0</v>
      </c>
      <c r="L268" s="10"/>
      <c r="M268" s="22"/>
      <c r="N268" s="10"/>
      <c r="O268" s="22"/>
      <c r="P268" s="10"/>
      <c r="Q268" s="22"/>
      <c r="R268" s="10"/>
      <c r="S268" s="22"/>
      <c r="T268" s="10"/>
      <c r="U268" s="22"/>
      <c r="V268" s="10"/>
      <c r="W268" s="22"/>
      <c r="X268" s="10"/>
      <c r="Y268" s="22"/>
      <c r="Z268" s="10"/>
      <c r="AA268" s="22"/>
    </row>
    <row r="269" spans="2:27" ht="14.25" customHeight="1"/>
    <row r="271" spans="2:27" ht="14.25" customHeight="1" thickBot="1">
      <c r="C271" s="327"/>
      <c r="D271" s="327"/>
      <c r="E271" s="327"/>
      <c r="F271" s="74"/>
      <c r="G271" s="18"/>
      <c r="H271" s="74"/>
      <c r="I271" s="18"/>
      <c r="J271" s="74"/>
      <c r="K271" s="18"/>
      <c r="L271" s="74"/>
      <c r="M271" s="18"/>
      <c r="N271" s="74"/>
      <c r="O271" s="18"/>
      <c r="P271" s="74"/>
      <c r="Q271" s="18"/>
      <c r="R271" s="74"/>
      <c r="S271" s="17"/>
      <c r="T271" s="74"/>
      <c r="U271" s="18"/>
    </row>
    <row r="272" spans="2:27" ht="25.5" customHeight="1" thickTop="1" thickBot="1">
      <c r="B272" s="518" t="s">
        <v>451</v>
      </c>
      <c r="C272" s="519"/>
      <c r="D272" s="519"/>
      <c r="E272" s="519"/>
      <c r="F272" s="519"/>
      <c r="G272" s="519"/>
      <c r="H272" s="519"/>
      <c r="I272" s="519"/>
      <c r="J272" s="519"/>
      <c r="K272" s="519"/>
      <c r="L272" s="519"/>
      <c r="M272" s="519"/>
      <c r="N272" s="519"/>
      <c r="O272" s="519"/>
      <c r="P272" s="519"/>
      <c r="Q272" s="519"/>
      <c r="R272" s="519"/>
      <c r="S272" s="519"/>
      <c r="T272" s="519"/>
      <c r="U272" s="519"/>
      <c r="V272" s="519"/>
      <c r="W272" s="519"/>
      <c r="X272" s="519"/>
      <c r="Y272" s="519"/>
      <c r="Z272" s="519"/>
      <c r="AA272" s="520"/>
    </row>
    <row r="273" spans="2:26" ht="14.25" thickTop="1"/>
    <row r="274" spans="2:26" s="239" customFormat="1" ht="20.100000000000001" customHeight="1" thickBot="1">
      <c r="B274" s="238" t="s">
        <v>977</v>
      </c>
      <c r="F274" s="240"/>
      <c r="H274" s="240"/>
      <c r="J274" s="240"/>
      <c r="L274" s="240"/>
      <c r="N274" s="240"/>
      <c r="P274" s="240"/>
      <c r="R274" s="240"/>
      <c r="T274" s="240"/>
      <c r="V274" s="240"/>
      <c r="X274" s="240"/>
    </row>
    <row r="275" spans="2:26" ht="19.5" customHeight="1" thickBot="1">
      <c r="B275" s="521" t="s">
        <v>452</v>
      </c>
      <c r="C275" s="524" t="s">
        <v>524</v>
      </c>
      <c r="D275" s="527" t="s">
        <v>1113</v>
      </c>
      <c r="E275" s="540"/>
      <c r="F275" s="531" t="s">
        <v>453</v>
      </c>
      <c r="G275" s="532"/>
      <c r="H275" s="532"/>
      <c r="I275" s="532"/>
      <c r="J275" s="532"/>
      <c r="K275" s="532"/>
      <c r="L275" s="532"/>
      <c r="M275" s="532"/>
      <c r="N275" s="532"/>
      <c r="O275" s="532"/>
      <c r="P275" s="532"/>
      <c r="Q275" s="532"/>
      <c r="R275" s="532"/>
      <c r="S275" s="532"/>
      <c r="T275" s="532"/>
      <c r="U275" s="532"/>
      <c r="V275" s="532"/>
      <c r="W275" s="533"/>
      <c r="X275" s="135"/>
      <c r="Y275" s="11"/>
      <c r="Z275" s="11"/>
    </row>
    <row r="276" spans="2:26" ht="19.5" customHeight="1">
      <c r="B276" s="522"/>
      <c r="C276" s="525"/>
      <c r="D276" s="541"/>
      <c r="E276" s="542"/>
      <c r="F276" s="516" t="s">
        <v>1079</v>
      </c>
      <c r="G276" s="507"/>
      <c r="H276" s="516" t="s">
        <v>1378</v>
      </c>
      <c r="I276" s="507"/>
      <c r="J276" s="506" t="s">
        <v>1075</v>
      </c>
      <c r="K276" s="507"/>
      <c r="L276" s="506" t="s">
        <v>1076</v>
      </c>
      <c r="M276" s="507"/>
      <c r="N276" s="506" t="s">
        <v>1080</v>
      </c>
      <c r="O276" s="507"/>
      <c r="P276" s="506" t="s">
        <v>1081</v>
      </c>
      <c r="Q276" s="507"/>
      <c r="R276" s="506" t="s">
        <v>1085</v>
      </c>
      <c r="S276" s="507"/>
      <c r="T276" s="506" t="s">
        <v>1380</v>
      </c>
      <c r="U276" s="507"/>
      <c r="V276" s="506" t="s">
        <v>780</v>
      </c>
      <c r="W276" s="506"/>
      <c r="X276" s="105"/>
      <c r="Z276" s="11"/>
    </row>
    <row r="277" spans="2:26" ht="19.5" customHeight="1">
      <c r="B277" s="522"/>
      <c r="C277" s="525"/>
      <c r="D277" s="510" t="s">
        <v>1115</v>
      </c>
      <c r="E277" s="550" t="s">
        <v>1114</v>
      </c>
      <c r="F277" s="517"/>
      <c r="G277" s="509"/>
      <c r="H277" s="517"/>
      <c r="I277" s="509"/>
      <c r="J277" s="508"/>
      <c r="K277" s="509"/>
      <c r="L277" s="508"/>
      <c r="M277" s="509"/>
      <c r="N277" s="508"/>
      <c r="O277" s="509"/>
      <c r="P277" s="508"/>
      <c r="Q277" s="509"/>
      <c r="R277" s="508"/>
      <c r="S277" s="509"/>
      <c r="T277" s="508"/>
      <c r="U277" s="509"/>
      <c r="V277" s="508"/>
      <c r="W277" s="508"/>
      <c r="X277" s="105"/>
    </row>
    <row r="278" spans="2:26" ht="19.5" customHeight="1" thickBot="1">
      <c r="B278" s="523"/>
      <c r="C278" s="526"/>
      <c r="D278" s="549"/>
      <c r="E278" s="551"/>
      <c r="F278" s="553" t="s">
        <v>1082</v>
      </c>
      <c r="G278" s="554"/>
      <c r="H278" s="553" t="s">
        <v>1087</v>
      </c>
      <c r="I278" s="554"/>
      <c r="J278" s="514" t="s">
        <v>1083</v>
      </c>
      <c r="K278" s="515"/>
      <c r="L278" s="514" t="s">
        <v>1087</v>
      </c>
      <c r="M278" s="515"/>
      <c r="N278" s="514" t="s">
        <v>1087</v>
      </c>
      <c r="O278" s="515"/>
      <c r="P278" s="514" t="s">
        <v>1078</v>
      </c>
      <c r="Q278" s="515"/>
      <c r="R278" s="514" t="s">
        <v>1078</v>
      </c>
      <c r="S278" s="515"/>
      <c r="T278" s="514" t="s">
        <v>165</v>
      </c>
      <c r="U278" s="555"/>
      <c r="V278" s="514" t="s">
        <v>1078</v>
      </c>
      <c r="W278" s="515"/>
      <c r="X278" s="536"/>
      <c r="Y278" s="547"/>
    </row>
    <row r="279" spans="2:26" ht="30" customHeight="1">
      <c r="B279" s="502">
        <v>16</v>
      </c>
      <c r="C279" s="352" t="s">
        <v>333</v>
      </c>
      <c r="D279" s="253">
        <v>70</v>
      </c>
      <c r="E279" s="353">
        <v>74</v>
      </c>
      <c r="F279" s="91" t="str">
        <f>IF(ISBLANK('6桁'!F279)=TRUE,"",VLOOKUP('6桁'!F279,A!$A:$G,7,FALSE))</f>
        <v/>
      </c>
      <c r="G279" s="124">
        <f>'6桁'!G279</f>
        <v>0</v>
      </c>
      <c r="H279" s="91" t="str">
        <f>IF(ISBLANK('6桁'!H279)=TRUE,"",VLOOKUP('6桁'!H279,A!$A:$G,7,FALSE))</f>
        <v/>
      </c>
      <c r="I279" s="124">
        <f>'6桁'!I279</f>
        <v>0</v>
      </c>
      <c r="J279" s="91">
        <f>IF(ISBLANK('6桁'!J279)=TRUE,"",VLOOKUP('6桁'!J279,A!$A:$G,7,FALSE))</f>
        <v>22100</v>
      </c>
      <c r="K279" s="92" t="str">
        <f>'6桁'!K279</f>
        <v>V★◇</v>
      </c>
      <c r="L279" s="128" t="str">
        <f>IF(ISBLANK('6桁'!L279)=TRUE,"",VLOOKUP('6桁'!L279,A!$A:$G,7,FALSE))</f>
        <v/>
      </c>
      <c r="M279" s="131">
        <f>'6桁'!M279</f>
        <v>0</v>
      </c>
      <c r="N279" s="91" t="str">
        <f>IF(ISBLANK('6桁'!N279)=TRUE,"",VLOOKUP('6桁'!N279,A!$A:$G,7,FALSE))</f>
        <v/>
      </c>
      <c r="O279" s="124">
        <f>'6桁'!O279</f>
        <v>0</v>
      </c>
      <c r="P279" s="91" t="str">
        <f>IF(ISBLANK('6桁'!P279)=TRUE,"",VLOOKUP('6桁'!P279,A!$A:$G,7,FALSE))</f>
        <v/>
      </c>
      <c r="Q279" s="92">
        <f>'6桁'!Q279</f>
        <v>0</v>
      </c>
      <c r="R279" s="91" t="str">
        <f>IF(ISBLANK('6桁'!R279)=TRUE,"",VLOOKUP('6桁'!R279,A!$A:$G,7,FALSE))</f>
        <v/>
      </c>
      <c r="S279" s="92">
        <f>'6桁'!S279</f>
        <v>0</v>
      </c>
      <c r="T279" s="91" t="str">
        <f>IF(ISBLANK('6桁'!T279)=TRUE,"",VLOOKUP('6桁'!T279,A!$A:$G,7,FALSE))</f>
        <v/>
      </c>
      <c r="U279" s="92">
        <f>'6桁'!U279</f>
        <v>0</v>
      </c>
      <c r="V279" s="91" t="str">
        <f>IF(ISBLANK('6桁'!V279)=TRUE,"",VLOOKUP('6桁'!V279,A!$A:$G,7,FALSE))</f>
        <v/>
      </c>
      <c r="W279" s="138">
        <f>'6桁'!W279</f>
        <v>0</v>
      </c>
      <c r="X279" s="108"/>
      <c r="Y279" s="22"/>
      <c r="Z279" s="267"/>
    </row>
    <row r="280" spans="2:26" ht="30" customHeight="1">
      <c r="B280" s="503"/>
      <c r="C280" s="341" t="s">
        <v>147</v>
      </c>
      <c r="D280" s="254">
        <v>80</v>
      </c>
      <c r="E280" s="342">
        <v>84</v>
      </c>
      <c r="F280" s="95" t="str">
        <f>IF(ISBLANK('6桁'!F280)=TRUE,"",VLOOKUP('6桁'!F280,A!$A:$G,7,FALSE))</f>
        <v/>
      </c>
      <c r="G280" s="126">
        <f>'6桁'!G280</f>
        <v>0</v>
      </c>
      <c r="H280" s="95" t="str">
        <f>IF(ISBLANK('6桁'!H280)=TRUE,"",VLOOKUP('6桁'!H280,A!$A:$G,7,FALSE))</f>
        <v/>
      </c>
      <c r="I280" s="126">
        <f>'6桁'!I280</f>
        <v>0</v>
      </c>
      <c r="J280" s="95">
        <f>IF(ISBLANK('6桁'!J280)=TRUE,"",VLOOKUP('6桁'!J280,A!$A:$G,7,FALSE))</f>
        <v>26500</v>
      </c>
      <c r="K280" s="20" t="str">
        <f>'6桁'!K280</f>
        <v>W</v>
      </c>
      <c r="L280" s="95" t="str">
        <f>IF(ISBLANK('6桁'!L280)=TRUE,"",VLOOKUP('6桁'!L280,A!$A:$G,7,FALSE))</f>
        <v/>
      </c>
      <c r="M280" s="20">
        <f>'6桁'!M280</f>
        <v>0</v>
      </c>
      <c r="N280" s="95" t="str">
        <f>IF(ISBLANK('6桁'!N280)=TRUE,"",VLOOKUP('6桁'!N280,A!$A:$G,7,FALSE))</f>
        <v/>
      </c>
      <c r="O280" s="126">
        <f>'6桁'!O280</f>
        <v>0</v>
      </c>
      <c r="P280" s="95">
        <f>IF(ISBLANK('6桁'!P280)=TRUE,"",VLOOKUP('6桁'!P280,A!$A:$G,7,FALSE))</f>
        <v>36000</v>
      </c>
      <c r="Q280" s="20" t="str">
        <f>'6桁'!Q280</f>
        <v>W</v>
      </c>
      <c r="R280" s="95" t="str">
        <f>IF(ISBLANK('6桁'!R280)=TRUE,"",VLOOKUP('6桁'!R280,A!$A:$G,7,FALSE))</f>
        <v/>
      </c>
      <c r="S280" s="20">
        <f>'6桁'!S280</f>
        <v>0</v>
      </c>
      <c r="T280" s="95" t="str">
        <f>IF(ISBLANK('6桁'!T280)=TRUE,"",VLOOKUP('6桁'!T280,A!$A:$G,7,FALSE))</f>
        <v/>
      </c>
      <c r="U280" s="20">
        <f>'6桁'!U280</f>
        <v>0</v>
      </c>
      <c r="V280" s="95">
        <f>IF(ISBLANK('6桁'!V280)=TRUE,"",VLOOKUP('6桁'!V280,A!$A:$G,7,FALSE))</f>
        <v>24600</v>
      </c>
      <c r="W280" s="19" t="str">
        <f>'6桁'!W280</f>
        <v>W★</v>
      </c>
      <c r="X280" s="108"/>
      <c r="Y280" s="22"/>
      <c r="Z280" s="267"/>
    </row>
    <row r="281" spans="2:26" ht="30" customHeight="1">
      <c r="B281" s="503"/>
      <c r="C281" s="341" t="s">
        <v>156</v>
      </c>
      <c r="D281" s="254">
        <v>83</v>
      </c>
      <c r="E281" s="342">
        <v>87</v>
      </c>
      <c r="F281" s="95" t="str">
        <f>IF(ISBLANK('6桁'!F281)=TRUE,"",VLOOKUP('6桁'!F281,A!$A:$G,7,FALSE))</f>
        <v/>
      </c>
      <c r="G281" s="126">
        <f>'6桁'!G281</f>
        <v>0</v>
      </c>
      <c r="H281" s="95" t="str">
        <f>IF(ISBLANK('6桁'!H281)=TRUE,"",VLOOKUP('6桁'!H281,A!$A:$G,7,FALSE))</f>
        <v/>
      </c>
      <c r="I281" s="126">
        <f>'6桁'!I281</f>
        <v>0</v>
      </c>
      <c r="J281" s="95">
        <f>IF(ISBLANK('6桁'!J281)=TRUE,"",VLOOKUP('6桁'!J281,A!$A:$G,7,FALSE))</f>
        <v>27300</v>
      </c>
      <c r="K281" s="20" t="str">
        <f>'6桁'!K281</f>
        <v>V★
LM704</v>
      </c>
      <c r="L281" s="95" t="str">
        <f>IF(ISBLANK('6桁'!L281)=TRUE,"",VLOOKUP('6桁'!L281,A!$A:$G,7,FALSE))</f>
        <v/>
      </c>
      <c r="M281" s="20">
        <f>'6桁'!M281</f>
        <v>0</v>
      </c>
      <c r="N281" s="95" t="str">
        <f>IF(ISBLANK('6桁'!N281)=TRUE,"",VLOOKUP('6桁'!N281,A!$A:$G,7,FALSE))</f>
        <v/>
      </c>
      <c r="O281" s="126">
        <f>'6桁'!O281</f>
        <v>0</v>
      </c>
      <c r="P281" s="95">
        <f>IF(ISBLANK('6桁'!P281)=TRUE,"",VLOOKUP('6桁'!P281,A!$A:$G,7,FALSE))</f>
        <v>37800</v>
      </c>
      <c r="Q281" s="20" t="str">
        <f>'6桁'!Q281</f>
        <v>W</v>
      </c>
      <c r="R281" s="95" t="str">
        <f>IF(ISBLANK('6桁'!R281)=TRUE,"",VLOOKUP('6桁'!R281,A!$A:$G,7,FALSE))</f>
        <v/>
      </c>
      <c r="S281" s="20">
        <f>'6桁'!S281</f>
        <v>0</v>
      </c>
      <c r="T281" s="95" t="str">
        <f>IF(ISBLANK('6桁'!T281)=TRUE,"",VLOOKUP('6桁'!T281,A!$A:$G,7,FALSE))</f>
        <v/>
      </c>
      <c r="U281" s="20">
        <f>'6桁'!U281</f>
        <v>0</v>
      </c>
      <c r="V281" s="95">
        <f>IF(ISBLANK('6桁'!V281)=TRUE,"",VLOOKUP('6桁'!V281,A!$A:$G,7,FALSE))</f>
        <v>27800</v>
      </c>
      <c r="W281" s="19" t="str">
        <f>'6桁'!W281</f>
        <v>W★</v>
      </c>
      <c r="X281" s="108"/>
      <c r="Y281" s="22"/>
      <c r="Z281" s="267"/>
    </row>
    <row r="282" spans="2:26" ht="30" customHeight="1">
      <c r="B282" s="503"/>
      <c r="C282" s="341" t="s">
        <v>108</v>
      </c>
      <c r="D282" s="254">
        <v>86</v>
      </c>
      <c r="E282" s="342">
        <v>90</v>
      </c>
      <c r="F282" s="95" t="str">
        <f>IF(ISBLANK('6桁'!F282)=TRUE,"",VLOOKUP('6桁'!F282,A!$A:$G,7,FALSE))</f>
        <v/>
      </c>
      <c r="G282" s="126">
        <f>'6桁'!G282</f>
        <v>0</v>
      </c>
      <c r="H282" s="95" t="str">
        <f>IF(ISBLANK('6桁'!H282)=TRUE,"",VLOOKUP('6桁'!H282,A!$A:$G,7,FALSE))</f>
        <v/>
      </c>
      <c r="I282" s="126">
        <f>'6桁'!I282</f>
        <v>0</v>
      </c>
      <c r="J282" s="95" t="str">
        <f>IF(ISBLANK('6桁'!J282)=TRUE,"",VLOOKUP('6桁'!J282,A!$A:$G,7,FALSE))</f>
        <v/>
      </c>
      <c r="K282" s="20">
        <f>'6桁'!K282</f>
        <v>0</v>
      </c>
      <c r="L282" s="95" t="str">
        <f>IF(ISBLANK('6桁'!L282)=TRUE,"",VLOOKUP('6桁'!L282,A!$A:$G,7,FALSE))</f>
        <v/>
      </c>
      <c r="M282" s="20">
        <f>'6桁'!M282</f>
        <v>0</v>
      </c>
      <c r="N282" s="95" t="str">
        <f>IF(ISBLANK('6桁'!N282)=TRUE,"",VLOOKUP('6桁'!N282,A!$A:$G,7,FALSE))</f>
        <v/>
      </c>
      <c r="O282" s="126">
        <f>'6桁'!O282</f>
        <v>0</v>
      </c>
      <c r="P282" s="95" t="str">
        <f>IF(ISBLANK('6桁'!P282)=TRUE,"",VLOOKUP('6桁'!P282,A!$A:$G,7,FALSE))</f>
        <v/>
      </c>
      <c r="Q282" s="20">
        <f>'6桁'!Q282</f>
        <v>0</v>
      </c>
      <c r="R282" s="95">
        <f>IF(ISBLANK('6桁'!R282)=TRUE,"",VLOOKUP('6桁'!R282,A!$A:$G,7,FALSE))</f>
        <v>46200</v>
      </c>
      <c r="S282" s="20" t="str">
        <f>'6桁'!S282</f>
        <v>▽V★</v>
      </c>
      <c r="T282" s="95" t="str">
        <f>IF(ISBLANK('6桁'!T282)=TRUE,"",VLOOKUP('6桁'!T282,A!$A:$G,7,FALSE))</f>
        <v/>
      </c>
      <c r="U282" s="20">
        <f>'6桁'!U282</f>
        <v>0</v>
      </c>
      <c r="V282" s="95">
        <f>IF(ISBLANK('6桁'!V282)=TRUE,"",VLOOKUP('6桁'!V282,A!$A:$G,7,FALSE))</f>
        <v>28500</v>
      </c>
      <c r="W282" s="19" t="str">
        <f>'6桁'!W282</f>
        <v>W
DZ101</v>
      </c>
      <c r="X282" s="108"/>
      <c r="Y282" s="22"/>
      <c r="Z282" s="267"/>
    </row>
    <row r="283" spans="2:26" ht="30" customHeight="1">
      <c r="B283" s="503"/>
      <c r="C283" s="341" t="s">
        <v>112</v>
      </c>
      <c r="D283" s="254">
        <v>89</v>
      </c>
      <c r="E283" s="342">
        <v>93</v>
      </c>
      <c r="F283" s="95" t="str">
        <f>IF(ISBLANK('6桁'!F283)=TRUE,"",VLOOKUP('6桁'!F283,A!$A:$G,7,FALSE))</f>
        <v/>
      </c>
      <c r="G283" s="126">
        <f>'6桁'!G283</f>
        <v>0</v>
      </c>
      <c r="H283" s="95" t="str">
        <f>IF(ISBLANK('6桁'!H283)=TRUE,"",VLOOKUP('6桁'!H283,A!$A:$G,7,FALSE))</f>
        <v/>
      </c>
      <c r="I283" s="126">
        <f>'6桁'!I283</f>
        <v>0</v>
      </c>
      <c r="J283" s="95" t="str">
        <f>IF(ISBLANK('6桁'!J283)=TRUE,"",VLOOKUP('6桁'!J283,A!$A:$G,7,FALSE))</f>
        <v/>
      </c>
      <c r="K283" s="20">
        <f>'6桁'!K283</f>
        <v>0</v>
      </c>
      <c r="L283" s="95" t="str">
        <f>IF(ISBLANK('6桁'!L283)=TRUE,"",VLOOKUP('6桁'!L283,A!$A:$G,7,FALSE))</f>
        <v/>
      </c>
      <c r="M283" s="20">
        <f>'6桁'!M283</f>
        <v>0</v>
      </c>
      <c r="N283" s="95" t="str">
        <f>IF(ISBLANK('6桁'!N283)=TRUE,"",VLOOKUP('6桁'!N283,A!$A:$G,7,FALSE))</f>
        <v/>
      </c>
      <c r="O283" s="126">
        <f>'6桁'!O283</f>
        <v>0</v>
      </c>
      <c r="P283" s="95">
        <f>IF(ISBLANK('6桁'!P283)=TRUE,"",VLOOKUP('6桁'!P283,A!$A:$G,7,FALSE))</f>
        <v>40500</v>
      </c>
      <c r="Q283" s="20" t="str">
        <f>'6桁'!Q283</f>
        <v>W</v>
      </c>
      <c r="R283" s="95">
        <f>IF(ISBLANK('6桁'!R283)=TRUE,"",VLOOKUP('6桁'!R283,A!$A:$G,7,FALSE))</f>
        <v>48000</v>
      </c>
      <c r="S283" s="20" t="str">
        <f>'6桁'!S283</f>
        <v>▽W</v>
      </c>
      <c r="T283" s="95">
        <f>IF(ISBLANK('6桁'!T283)=TRUE,"",VLOOKUP('6桁'!T283,A!$A:$G,7,FALSE))</f>
        <v>48000</v>
      </c>
      <c r="U283" s="20" t="str">
        <f>'6桁'!U283</f>
        <v>▽V</v>
      </c>
      <c r="V283" s="95" t="str">
        <f>IF(ISBLANK('6桁'!V283)=TRUE,"",VLOOKUP('6桁'!V283,A!$A:$G,7,FALSE))</f>
        <v/>
      </c>
      <c r="W283" s="19">
        <f>'6桁'!W283</f>
        <v>0</v>
      </c>
      <c r="X283" s="108"/>
      <c r="Y283" s="22"/>
      <c r="Z283" s="267"/>
    </row>
    <row r="284" spans="2:26" ht="30" customHeight="1">
      <c r="B284" s="503"/>
      <c r="C284" s="341" t="s">
        <v>334</v>
      </c>
      <c r="D284" s="254">
        <v>75</v>
      </c>
      <c r="E284" s="342">
        <v>77</v>
      </c>
      <c r="F284" s="95" t="str">
        <f>IF(ISBLANK('6桁'!F284)=TRUE,"",VLOOKUP('6桁'!F284,A!$A:$G,7,FALSE))</f>
        <v/>
      </c>
      <c r="G284" s="126">
        <f>'6桁'!G284</f>
        <v>0</v>
      </c>
      <c r="H284" s="95" t="str">
        <f>IF(ISBLANK('6桁'!H284)=TRUE,"",VLOOKUP('6桁'!H284,A!$A:$G,7,FALSE))</f>
        <v/>
      </c>
      <c r="I284" s="126">
        <f>'6桁'!I284</f>
        <v>0</v>
      </c>
      <c r="J284" s="95">
        <f>IF(ISBLANK('6桁'!J284)=TRUE,"",VLOOKUP('6桁'!J284,A!$A:$G,7,FALSE))</f>
        <v>21800</v>
      </c>
      <c r="K284" s="20" t="str">
        <f>'6桁'!K284</f>
        <v>V◇</v>
      </c>
      <c r="L284" s="95" t="str">
        <f>IF(ISBLANK('6桁'!L284)=TRUE,"",VLOOKUP('6桁'!L284,A!$A:$G,7,FALSE))</f>
        <v/>
      </c>
      <c r="M284" s="20">
        <f>'6桁'!M284</f>
        <v>0</v>
      </c>
      <c r="N284" s="95">
        <f>IF(ISBLANK('6桁'!N284)=TRUE,"",VLOOKUP('6桁'!N284,A!$A:$G,7,FALSE))</f>
        <v>18600</v>
      </c>
      <c r="O284" s="126" t="str">
        <f>'6桁'!O284</f>
        <v>V◇</v>
      </c>
      <c r="P284" s="95">
        <f>IF(ISBLANK('6桁'!P284)=TRUE,"",VLOOKUP('6桁'!P284,A!$A:$G,7,FALSE))</f>
        <v>23500</v>
      </c>
      <c r="Q284" s="20" t="str">
        <f>'6桁'!Q284</f>
        <v>V</v>
      </c>
      <c r="R284" s="95" t="str">
        <f>IF(ISBLANK('6桁'!R284)=TRUE,"",VLOOKUP('6桁'!R284,A!$A:$G,7,FALSE))</f>
        <v/>
      </c>
      <c r="S284" s="20">
        <f>'6桁'!S284</f>
        <v>0</v>
      </c>
      <c r="T284" s="95" t="str">
        <f>IF(ISBLANK('6桁'!T284)=TRUE,"",VLOOKUP('6桁'!T284,A!$A:$G,7,FALSE))</f>
        <v/>
      </c>
      <c r="U284" s="20">
        <f>'6桁'!U284</f>
        <v>0</v>
      </c>
      <c r="V284" s="95" t="str">
        <f>IF(ISBLANK('6桁'!V284)=TRUE,"",VLOOKUP('6桁'!V284,A!$A:$G,7,FALSE))</f>
        <v/>
      </c>
      <c r="W284" s="19">
        <f>'6桁'!W284</f>
        <v>0</v>
      </c>
      <c r="X284" s="108"/>
      <c r="Y284" s="22"/>
      <c r="Z284" s="267"/>
    </row>
    <row r="285" spans="2:26" ht="30" customHeight="1">
      <c r="B285" s="503"/>
      <c r="C285" s="341" t="s">
        <v>118</v>
      </c>
      <c r="D285" s="254">
        <v>84</v>
      </c>
      <c r="E285" s="342">
        <v>88</v>
      </c>
      <c r="F285" s="95" t="str">
        <f>IF(ISBLANK('6桁'!F285)=TRUE,"",VLOOKUP('6桁'!F285,A!$A:$G,7,FALSE))</f>
        <v/>
      </c>
      <c r="G285" s="126">
        <f>'6桁'!G285</f>
        <v>0</v>
      </c>
      <c r="H285" s="95" t="str">
        <f>IF(ISBLANK('6桁'!H285)=TRUE,"",VLOOKUP('6桁'!H285,A!$A:$G,7,FALSE))</f>
        <v/>
      </c>
      <c r="I285" s="126">
        <f>'6桁'!I285</f>
        <v>0</v>
      </c>
      <c r="J285" s="95">
        <f>IF(ISBLANK('6桁'!J285)=TRUE,"",VLOOKUP('6桁'!J285,A!$A:$G,7,FALSE))</f>
        <v>25500</v>
      </c>
      <c r="K285" s="20" t="str">
        <f>'6桁'!K285</f>
        <v>V</v>
      </c>
      <c r="L285" s="95" t="str">
        <f>IF(ISBLANK('6桁'!L285)=TRUE,"",VLOOKUP('6桁'!L285,A!$A:$G,7,FALSE))</f>
        <v/>
      </c>
      <c r="M285" s="126">
        <f>'6桁'!M285</f>
        <v>0</v>
      </c>
      <c r="N285" s="95">
        <f>IF(ISBLANK('6桁'!N285)=TRUE,"",VLOOKUP('6桁'!N285,A!$A:$G,7,FALSE))</f>
        <v>24900</v>
      </c>
      <c r="O285" s="126" t="str">
        <f>'6桁'!O285</f>
        <v>V◇</v>
      </c>
      <c r="P285" s="95">
        <f>IF(ISBLANK('6桁'!P285)=TRUE,"",VLOOKUP('6桁'!P285,A!$A:$G,7,FALSE))</f>
        <v>29400</v>
      </c>
      <c r="Q285" s="20" t="str">
        <f>'6桁'!Q285</f>
        <v>V</v>
      </c>
      <c r="R285" s="95" t="str">
        <f>IF(ISBLANK('6桁'!R285)=TRUE,"",VLOOKUP('6桁'!R285,A!$A:$G,7,FALSE))</f>
        <v/>
      </c>
      <c r="S285" s="20">
        <f>'6桁'!S285</f>
        <v>0</v>
      </c>
      <c r="T285" s="95">
        <f>IF(ISBLANK('6桁'!T285)=TRUE,"",VLOOKUP('6桁'!T285,A!$A:$G,7,FALSE))</f>
        <v>34400</v>
      </c>
      <c r="U285" s="20" t="str">
        <f>'6桁'!U285</f>
        <v>▽V★</v>
      </c>
      <c r="V285" s="95">
        <f>IF(ISBLANK('6桁'!V285)=TRUE,"",VLOOKUP('6桁'!V285,A!$A:$G,7,FALSE))</f>
        <v>27000</v>
      </c>
      <c r="W285" s="19" t="str">
        <f>'6桁'!W285</f>
        <v>V</v>
      </c>
      <c r="X285" s="108"/>
      <c r="Y285" s="22"/>
      <c r="Z285" s="267"/>
    </row>
    <row r="286" spans="2:26" ht="30" customHeight="1">
      <c r="B286" s="503"/>
      <c r="C286" s="341" t="s">
        <v>121</v>
      </c>
      <c r="D286" s="254">
        <v>87</v>
      </c>
      <c r="E286" s="342">
        <v>91</v>
      </c>
      <c r="F286" s="95" t="str">
        <f>IF(ISBLANK('6桁'!F286)=TRUE,"",VLOOKUP('6桁'!F286,A!$A:$G,7,FALSE))</f>
        <v/>
      </c>
      <c r="G286" s="126">
        <f>'6桁'!G286</f>
        <v>0</v>
      </c>
      <c r="H286" s="95" t="str">
        <f>IF(ISBLANK('6桁'!H286)=TRUE,"",VLOOKUP('6桁'!H286,A!$A:$G,7,FALSE))</f>
        <v/>
      </c>
      <c r="I286" s="126">
        <f>'6桁'!I286</f>
        <v>0</v>
      </c>
      <c r="J286" s="95">
        <f>IF(ISBLANK('6桁'!J286)=TRUE,"",VLOOKUP('6桁'!J286,A!$A:$G,7,FALSE))</f>
        <v>25400</v>
      </c>
      <c r="K286" s="20" t="str">
        <f>'6桁'!K286</f>
        <v>※V
LM704</v>
      </c>
      <c r="L286" s="95" t="str">
        <f>IF(ISBLANK('6桁'!L286)=TRUE,"",VLOOKUP('6桁'!L286,A!$A:$G,7,FALSE))</f>
        <v/>
      </c>
      <c r="M286" s="20">
        <f>'6桁'!M286</f>
        <v>0</v>
      </c>
      <c r="N286" s="95" t="str">
        <f>IF(ISBLANK('6桁'!N286)=TRUE,"",VLOOKUP('6桁'!N286,A!$A:$G,7,FALSE))</f>
        <v/>
      </c>
      <c r="O286" s="126">
        <f>'6桁'!O286</f>
        <v>0</v>
      </c>
      <c r="P286" s="95">
        <f>IF(ISBLANK('6桁'!P286)=TRUE,"",VLOOKUP('6桁'!P286,A!$A:$G,7,FALSE))</f>
        <v>31800</v>
      </c>
      <c r="Q286" s="20" t="str">
        <f>'6桁'!Q286</f>
        <v>V</v>
      </c>
      <c r="R286" s="95" t="str">
        <f>IF(ISBLANK('6桁'!R286)=TRUE,"",VLOOKUP('6桁'!R286,A!$A:$G,7,FALSE))</f>
        <v/>
      </c>
      <c r="S286" s="20">
        <f>'6桁'!S286</f>
        <v>0</v>
      </c>
      <c r="T286" s="95">
        <f>IF(ISBLANK('6桁'!T286)=TRUE,"",VLOOKUP('6桁'!T286,A!$A:$G,7,FALSE))</f>
        <v>37300</v>
      </c>
      <c r="U286" s="20" t="str">
        <f>'6桁'!U286</f>
        <v>▽V★</v>
      </c>
      <c r="V286" s="95">
        <f>IF(ISBLANK('6桁'!V286)=TRUE,"",VLOOKUP('6桁'!V286,A!$A:$G,7,FALSE))</f>
        <v>25900</v>
      </c>
      <c r="W286" s="19" t="str">
        <f>'6桁'!W286</f>
        <v>V</v>
      </c>
      <c r="X286" s="108"/>
      <c r="Y286" s="22"/>
      <c r="Z286" s="267"/>
    </row>
    <row r="287" spans="2:26" ht="30" customHeight="1">
      <c r="B287" s="503"/>
      <c r="C287" s="341" t="s">
        <v>125</v>
      </c>
      <c r="D287" s="254">
        <v>90</v>
      </c>
      <c r="E287" s="342">
        <v>94</v>
      </c>
      <c r="F287" s="95" t="str">
        <f>IF(ISBLANK('6桁'!F287)=TRUE,"",VLOOKUP('6桁'!F287,A!$A:$G,7,FALSE))</f>
        <v/>
      </c>
      <c r="G287" s="126">
        <f>'6桁'!G287</f>
        <v>0</v>
      </c>
      <c r="H287" s="95" t="str">
        <f>IF(ISBLANK('6桁'!H287)=TRUE,"",VLOOKUP('6桁'!H287,A!$A:$G,7,FALSE))</f>
        <v/>
      </c>
      <c r="I287" s="126">
        <f>'6桁'!I287</f>
        <v>0</v>
      </c>
      <c r="J287" s="95" t="str">
        <f>IF(ISBLANK('6桁'!J287)=TRUE,"",VLOOKUP('6桁'!J287,A!$A:$G,7,FALSE))</f>
        <v/>
      </c>
      <c r="K287" s="20">
        <f>'6桁'!K287</f>
        <v>0</v>
      </c>
      <c r="L287" s="95" t="str">
        <f>IF(ISBLANK('6桁'!L287)=TRUE,"",VLOOKUP('6桁'!L287,A!$A:$G,7,FALSE))</f>
        <v/>
      </c>
      <c r="M287" s="20">
        <f>'6桁'!M287</f>
        <v>0</v>
      </c>
      <c r="N287" s="95" t="str">
        <f>IF(ISBLANK('6桁'!N287)=TRUE,"",VLOOKUP('6桁'!N287,A!$A:$G,7,FALSE))</f>
        <v/>
      </c>
      <c r="O287" s="126">
        <f>'6桁'!O287</f>
        <v>0</v>
      </c>
      <c r="P287" s="95" t="str">
        <f>IF(ISBLANK('6桁'!P287)=TRUE,"",VLOOKUP('6桁'!P287,A!$A:$G,7,FALSE))</f>
        <v/>
      </c>
      <c r="Q287" s="20">
        <f>'6桁'!Q287</f>
        <v>0</v>
      </c>
      <c r="R287" s="95" t="str">
        <f>IF(ISBLANK('6桁'!R287)=TRUE,"",VLOOKUP('6桁'!R287,A!$A:$G,7,FALSE))</f>
        <v/>
      </c>
      <c r="S287" s="20">
        <f>'6桁'!S287</f>
        <v>0</v>
      </c>
      <c r="T287" s="95" t="str">
        <f>IF(ISBLANK('6桁'!T287)=TRUE,"",VLOOKUP('6桁'!T287,A!$A:$G,7,FALSE))</f>
        <v/>
      </c>
      <c r="U287" s="20">
        <f>'6桁'!U287</f>
        <v>0</v>
      </c>
      <c r="V287" s="95">
        <f>IF(ISBLANK('6桁'!V287)=TRUE,"",VLOOKUP('6桁'!V287,A!$A:$G,7,FALSE))</f>
        <v>29700</v>
      </c>
      <c r="W287" s="19" t="str">
        <f>'6桁'!W287</f>
        <v>※V</v>
      </c>
      <c r="X287" s="108"/>
      <c r="Y287" s="22"/>
      <c r="Z287" s="267"/>
    </row>
    <row r="288" spans="2:26" ht="30" customHeight="1">
      <c r="B288" s="503"/>
      <c r="C288" s="341" t="s">
        <v>128</v>
      </c>
      <c r="D288" s="254">
        <v>92</v>
      </c>
      <c r="E288" s="342">
        <v>96</v>
      </c>
      <c r="F288" s="95" t="str">
        <f>IF(ISBLANK('6桁'!F288)=TRUE,"",VLOOKUP('6桁'!F288,A!$A:$G,7,FALSE))</f>
        <v/>
      </c>
      <c r="G288" s="96">
        <f>'6桁'!G288</f>
        <v>0</v>
      </c>
      <c r="H288" s="95" t="str">
        <f>IF(ISBLANK('6桁'!H288)=TRUE,"",VLOOKUP('6桁'!H288,A!$A:$G,7,FALSE))</f>
        <v/>
      </c>
      <c r="I288" s="126">
        <f>'6桁'!I288</f>
        <v>0</v>
      </c>
      <c r="J288" s="95" t="str">
        <f>IF(ISBLANK('6桁'!J288)=TRUE,"",VLOOKUP('6桁'!J288,A!$A:$G,7,FALSE))</f>
        <v/>
      </c>
      <c r="K288" s="20">
        <f>'6桁'!K288</f>
        <v>0</v>
      </c>
      <c r="L288" s="95" t="str">
        <f>IF(ISBLANK('6桁'!L288)=TRUE,"",VLOOKUP('6桁'!L288,A!$A:$G,7,FALSE))</f>
        <v/>
      </c>
      <c r="M288" s="20">
        <f>'6桁'!M288</f>
        <v>0</v>
      </c>
      <c r="N288" s="95" t="str">
        <f>IF(ISBLANK('6桁'!N288)=TRUE,"",VLOOKUP('6桁'!N288,A!$A:$G,7,FALSE))</f>
        <v/>
      </c>
      <c r="O288" s="126">
        <f>'6桁'!O288</f>
        <v>0</v>
      </c>
      <c r="P288" s="95">
        <f>IF(ISBLANK('6桁'!P288)=TRUE,"",VLOOKUP('6桁'!P288,A!$A:$G,7,FALSE))</f>
        <v>36100</v>
      </c>
      <c r="Q288" s="20" t="str">
        <f>'6桁'!Q288</f>
        <v>V</v>
      </c>
      <c r="R288" s="95" t="str">
        <f>IF(ISBLANK('6桁'!R288)=TRUE,"",VLOOKUP('6桁'!R288,A!$A:$G,7,FALSE))</f>
        <v/>
      </c>
      <c r="S288" s="20">
        <f>'6桁'!S288</f>
        <v>0</v>
      </c>
      <c r="T288" s="95" t="str">
        <f>IF(ISBLANK('6桁'!T288)=TRUE,"",VLOOKUP('6桁'!T288,A!$A:$G,7,FALSE))</f>
        <v/>
      </c>
      <c r="U288" s="20">
        <f>'6桁'!U288</f>
        <v>0</v>
      </c>
      <c r="V288" s="95">
        <f>IF(ISBLANK('6桁'!V288)=TRUE,"",VLOOKUP('6桁'!V288,A!$A:$G,7,FALSE))</f>
        <v>29400</v>
      </c>
      <c r="W288" s="19" t="str">
        <f>'6桁'!W288</f>
        <v>V</v>
      </c>
      <c r="X288" s="108"/>
      <c r="Y288" s="22"/>
      <c r="Z288" s="267"/>
    </row>
    <row r="289" spans="2:26" ht="30" customHeight="1">
      <c r="B289" s="503"/>
      <c r="C289" s="411" t="s">
        <v>335</v>
      </c>
      <c r="D289" s="317">
        <v>83</v>
      </c>
      <c r="E289" s="249">
        <v>87</v>
      </c>
      <c r="F289" s="319" t="str">
        <f>IF(ISBLANK('6桁'!F289)=TRUE,"",VLOOKUP('6桁'!F289,A!$A:$G,7,FALSE))</f>
        <v/>
      </c>
      <c r="G289" s="126">
        <f>'6桁'!G289</f>
        <v>0</v>
      </c>
      <c r="H289" s="319" t="str">
        <f>IF(ISBLANK('6桁'!H289)=TRUE,"",VLOOKUP('6桁'!H289,A!$A:$G,7,FALSE))</f>
        <v/>
      </c>
      <c r="I289" s="132">
        <f>'6桁'!I289</f>
        <v>0</v>
      </c>
      <c r="J289" s="95">
        <f>IF(ISBLANK('6桁'!J289)=TRUE,"",VLOOKUP('6桁'!J289,A!$A:$G,7,FALSE))</f>
        <v>24100</v>
      </c>
      <c r="K289" s="20" t="str">
        <f>'6桁'!K289</f>
        <v>V</v>
      </c>
      <c r="L289" s="319" t="str">
        <f>IF(ISBLANK('6桁'!L289)=TRUE,"",VLOOKUP('6桁'!L289,A!$A:$G,7,FALSE))</f>
        <v/>
      </c>
      <c r="M289" s="236">
        <f>'6桁'!M289</f>
        <v>0</v>
      </c>
      <c r="N289" s="319">
        <f>IF(ISBLANK('6桁'!N289)=TRUE,"",VLOOKUP('6桁'!N289,A!$A:$G,7,FALSE))</f>
        <v>21100</v>
      </c>
      <c r="O289" s="126" t="str">
        <f>'6桁'!O289</f>
        <v>V◇</v>
      </c>
      <c r="P289" s="319" t="str">
        <f>IF(ISBLANK('6桁'!P289)=TRUE,"",VLOOKUP('6桁'!P289,A!$A:$G,7,FALSE))</f>
        <v/>
      </c>
      <c r="Q289" s="20">
        <f>'6桁'!Q289</f>
        <v>0</v>
      </c>
      <c r="R289" s="319" t="str">
        <f>IF(ISBLANK('6桁'!R289)=TRUE,"",VLOOKUP('6桁'!R289,A!$A:$G,7,FALSE))</f>
        <v/>
      </c>
      <c r="S289" s="236">
        <f>'6桁'!S289</f>
        <v>0</v>
      </c>
      <c r="T289" s="319" t="str">
        <f>IF(ISBLANK('6桁'!T289)=TRUE,"",VLOOKUP('6桁'!T289,A!$A:$G,7,FALSE))</f>
        <v/>
      </c>
      <c r="U289" s="20">
        <f>'6桁'!U289</f>
        <v>0</v>
      </c>
      <c r="V289" s="319" t="str">
        <f>IF(ISBLANK('6桁'!V289)=TRUE,"",VLOOKUP('6桁'!V289,A!$A:$G,7,FALSE))</f>
        <v/>
      </c>
      <c r="W289" s="19">
        <f>'6桁'!W289</f>
        <v>0</v>
      </c>
      <c r="X289" s="108"/>
      <c r="Y289" s="22"/>
      <c r="Z289" s="267"/>
    </row>
    <row r="290" spans="2:26" ht="30" customHeight="1">
      <c r="B290" s="503"/>
      <c r="C290" s="87" t="s">
        <v>336</v>
      </c>
      <c r="D290" s="254">
        <v>87</v>
      </c>
      <c r="E290" s="342">
        <v>91</v>
      </c>
      <c r="F290" s="95" t="str">
        <f>IF(ISBLANK('6桁'!F290)=TRUE,"",VLOOKUP('6桁'!F290,A!$A:$G,7,FALSE))</f>
        <v/>
      </c>
      <c r="G290" s="126">
        <f>'6桁'!G290</f>
        <v>0</v>
      </c>
      <c r="H290" s="95" t="str">
        <f>IF(ISBLANK('6桁'!H290)=TRUE,"",VLOOKUP('6桁'!H290,A!$A:$G,7,FALSE))</f>
        <v/>
      </c>
      <c r="I290" s="126">
        <f>'6桁'!I290</f>
        <v>0</v>
      </c>
      <c r="J290" s="95">
        <f>IF(ISBLANK('6桁'!J290)=TRUE,"",VLOOKUP('6桁'!J290,A!$A:$G,7,FALSE))</f>
        <v>24300</v>
      </c>
      <c r="K290" s="20" t="str">
        <f>'6桁'!K290</f>
        <v>V</v>
      </c>
      <c r="L290" s="95" t="str">
        <f>IF(ISBLANK('6桁'!L290)=TRUE,"",VLOOKUP('6桁'!L290,A!$A:$G,7,FALSE))</f>
        <v/>
      </c>
      <c r="M290" s="126">
        <f>'6桁'!M290</f>
        <v>0</v>
      </c>
      <c r="N290" s="95">
        <f>IF(ISBLANK('6桁'!N290)=TRUE,"",VLOOKUP('6桁'!N290,A!$A:$G,7,FALSE))</f>
        <v>22400</v>
      </c>
      <c r="O290" s="126" t="str">
        <f>'6桁'!O290</f>
        <v>V◇</v>
      </c>
      <c r="P290" s="95" t="str">
        <f>IF(ISBLANK('6桁'!P290)=TRUE,"",VLOOKUP('6桁'!P290,A!$A:$G,7,FALSE))</f>
        <v/>
      </c>
      <c r="Q290" s="20">
        <f>'6桁'!Q290</f>
        <v>0</v>
      </c>
      <c r="R290" s="95" t="str">
        <f>IF(ISBLANK('6桁'!R290)=TRUE,"",VLOOKUP('6桁'!R290,A!$A:$G,7,FALSE))</f>
        <v/>
      </c>
      <c r="S290" s="20">
        <f>'6桁'!S290</f>
        <v>0</v>
      </c>
      <c r="T290" s="95" t="str">
        <f>IF(ISBLANK('6桁'!T290)=TRUE,"",VLOOKUP('6桁'!T290,A!$A:$G,7,FALSE))</f>
        <v/>
      </c>
      <c r="U290" s="20">
        <f>'6桁'!U290</f>
        <v>0</v>
      </c>
      <c r="V290" s="95" t="str">
        <f>IF(ISBLANK('6桁'!V290)=TRUE,"",VLOOKUP('6桁'!V290,A!$A:$G,7,FALSE))</f>
        <v/>
      </c>
      <c r="W290" s="19">
        <f>'6桁'!W290</f>
        <v>0</v>
      </c>
      <c r="X290" s="108"/>
      <c r="Y290" s="22"/>
      <c r="Z290" s="267"/>
    </row>
    <row r="291" spans="2:26" ht="30" customHeight="1">
      <c r="B291" s="503"/>
      <c r="C291" s="341" t="s">
        <v>126</v>
      </c>
      <c r="D291" s="254">
        <v>91</v>
      </c>
      <c r="E291" s="342">
        <v>94</v>
      </c>
      <c r="F291" s="95">
        <f>IF(ISBLANK('6桁'!F291)=TRUE,"",VLOOKUP('6桁'!F291,A!$A:$G,7,FALSE))</f>
        <v>28700</v>
      </c>
      <c r="G291" s="126" t="str">
        <f>'6桁'!G291</f>
        <v>W★</v>
      </c>
      <c r="H291" s="95">
        <f>IF(ISBLANK('6桁'!H291)=TRUE,"",VLOOKUP('6桁'!H291,A!$A:$G,7,FALSE))</f>
        <v>27300</v>
      </c>
      <c r="I291" s="126" t="str">
        <f>'6桁'!I291</f>
        <v>V
VE304</v>
      </c>
      <c r="J291" s="95">
        <f>IF(ISBLANK('6桁'!J291)=TRUE,"",VLOOKUP('6桁'!J291,A!$A:$G,7,FALSE))</f>
        <v>25300</v>
      </c>
      <c r="K291" s="20" t="str">
        <f>'6桁'!K291</f>
        <v>V</v>
      </c>
      <c r="L291" s="95">
        <f>IF(ISBLANK('6桁'!L291)=TRUE,"",VLOOKUP('6桁'!L291,A!$A:$G,7,FALSE))</f>
        <v>23700</v>
      </c>
      <c r="M291" s="20" t="str">
        <f>'6桁'!M291</f>
        <v>V△</v>
      </c>
      <c r="N291" s="95">
        <f>IF(ISBLANK('6桁'!N291)=TRUE,"",VLOOKUP('6桁'!N291,A!$A:$G,7,FALSE))</f>
        <v>23400</v>
      </c>
      <c r="O291" s="126" t="str">
        <f>'6桁'!O291</f>
        <v>V◇</v>
      </c>
      <c r="P291" s="95">
        <f>IF(ISBLANK('6桁'!P291)=TRUE,"",VLOOKUP('6桁'!P291,A!$A:$G,7,FALSE))</f>
        <v>31500</v>
      </c>
      <c r="Q291" s="20" t="str">
        <f>'6桁'!Q291</f>
        <v>V</v>
      </c>
      <c r="R291" s="95">
        <f>IF(ISBLANK('6桁'!R291)=TRUE,"",VLOOKUP('6桁'!R291,A!$A:$G,7,FALSE))</f>
        <v>36900</v>
      </c>
      <c r="S291" s="20" t="str">
        <f>'6桁'!S291</f>
        <v>▽V</v>
      </c>
      <c r="T291" s="95" t="str">
        <f>IF(ISBLANK('6桁'!T291)=TRUE,"",VLOOKUP('6桁'!T291,A!$A:$G,7,FALSE))</f>
        <v/>
      </c>
      <c r="U291" s="20">
        <f>'6桁'!U291</f>
        <v>0</v>
      </c>
      <c r="V291" s="95">
        <f>IF(ISBLANK('6桁'!V291)=TRUE,"",VLOOKUP('6桁'!V291,A!$A:$G,7,FALSE))</f>
        <v>26000</v>
      </c>
      <c r="W291" s="19" t="str">
        <f>'6桁'!W291</f>
        <v>V</v>
      </c>
      <c r="X291" s="108"/>
      <c r="Y291" s="22"/>
      <c r="Z291" s="267"/>
    </row>
    <row r="292" spans="2:26" ht="30" customHeight="1">
      <c r="B292" s="503"/>
      <c r="C292" s="341" t="s">
        <v>2</v>
      </c>
      <c r="D292" s="254">
        <v>93</v>
      </c>
      <c r="E292" s="342">
        <v>97</v>
      </c>
      <c r="F292" s="95">
        <f>IF(ISBLANK('6桁'!F292)=TRUE,"",VLOOKUP('6桁'!F292,A!$A:$G,7,FALSE))</f>
        <v>33200</v>
      </c>
      <c r="G292" s="126" t="str">
        <f>'6桁'!G292</f>
        <v>Y★</v>
      </c>
      <c r="H292" s="95" t="str">
        <f>IF(ISBLANK('6桁'!H292)=TRUE,"",VLOOKUP('6桁'!H292,A!$A:$G,7,FALSE))</f>
        <v/>
      </c>
      <c r="I292" s="126">
        <f>'6桁'!I292</f>
        <v>0</v>
      </c>
      <c r="J292" s="95">
        <f>IF(ISBLANK('6桁'!J292)=TRUE,"",VLOOKUP('6桁'!J292,A!$A:$G,7,FALSE))</f>
        <v>26300</v>
      </c>
      <c r="K292" s="20" t="str">
        <f>'6桁'!K292</f>
        <v>V★
LM704</v>
      </c>
      <c r="L292" s="95" t="str">
        <f>IF(ISBLANK('6桁'!L292)=TRUE,"",VLOOKUP('6桁'!L292,A!$A:$G,7,FALSE))</f>
        <v/>
      </c>
      <c r="M292" s="126">
        <f>'6桁'!M292</f>
        <v>0</v>
      </c>
      <c r="N292" s="95">
        <f>IF(ISBLANK('6桁'!N292)=TRUE,"",VLOOKUP('6桁'!N292,A!$A:$G,7,FALSE))</f>
        <v>25000</v>
      </c>
      <c r="O292" s="126" t="str">
        <f>'6桁'!O292</f>
        <v>V</v>
      </c>
      <c r="P292" s="95" t="str">
        <f>IF(ISBLANK('6桁'!P292)=TRUE,"",VLOOKUP('6桁'!P292,A!$A:$G,7,FALSE))</f>
        <v/>
      </c>
      <c r="Q292" s="20">
        <f>'6桁'!Q292</f>
        <v>0</v>
      </c>
      <c r="R292" s="95" t="str">
        <f>IF(ISBLANK('6桁'!R292)=TRUE,"",VLOOKUP('6桁'!R292,A!$A:$G,7,FALSE))</f>
        <v/>
      </c>
      <c r="S292" s="20">
        <f>'6桁'!S292</f>
        <v>0</v>
      </c>
      <c r="T292" s="95" t="str">
        <f>IF(ISBLANK('6桁'!T292)=TRUE,"",VLOOKUP('6桁'!T292,A!$A:$G,7,FALSE))</f>
        <v/>
      </c>
      <c r="U292" s="20">
        <f>'6桁'!U292</f>
        <v>0</v>
      </c>
      <c r="V292" s="95">
        <f>IF(ISBLANK('6桁'!V292)=TRUE,"",VLOOKUP('6桁'!V292,A!$A:$G,7,FALSE))</f>
        <v>26900</v>
      </c>
      <c r="W292" s="19" t="str">
        <f>'6桁'!W292</f>
        <v>V</v>
      </c>
      <c r="X292" s="108"/>
      <c r="Y292" s="22"/>
      <c r="Z292" s="267"/>
    </row>
    <row r="293" spans="2:26" ht="30" customHeight="1">
      <c r="B293" s="503"/>
      <c r="C293" s="341" t="s">
        <v>3</v>
      </c>
      <c r="D293" s="254">
        <v>95</v>
      </c>
      <c r="E293" s="342">
        <v>99</v>
      </c>
      <c r="F293" s="95" t="str">
        <f>IF(ISBLANK('6桁'!F293)=TRUE,"",VLOOKUP('6桁'!F293,A!$A:$G,7,FALSE))</f>
        <v/>
      </c>
      <c r="G293" s="126">
        <f>'6桁'!G293</f>
        <v>0</v>
      </c>
      <c r="H293" s="95" t="str">
        <f>IF(ISBLANK('6桁'!H293)=TRUE,"",VLOOKUP('6桁'!H293,A!$A:$G,7,FALSE))</f>
        <v/>
      </c>
      <c r="I293" s="126">
        <f>'6桁'!I293</f>
        <v>0</v>
      </c>
      <c r="J293" s="95">
        <f>IF(ISBLANK('6桁'!J293)=TRUE,"",VLOOKUP('6桁'!J293,A!$A:$G,7,FALSE))</f>
        <v>27800</v>
      </c>
      <c r="K293" s="20" t="str">
        <f>'6桁'!K293</f>
        <v>V
LM704</v>
      </c>
      <c r="L293" s="95" t="str">
        <f>IF(ISBLANK('6桁'!L293)=TRUE,"",VLOOKUP('6桁'!L293,A!$A:$G,7,FALSE))</f>
        <v/>
      </c>
      <c r="M293" s="20">
        <f>'6桁'!M293</f>
        <v>0</v>
      </c>
      <c r="N293" s="95" t="str">
        <f>IF(ISBLANK('6桁'!N293)=TRUE,"",VLOOKUP('6桁'!N293,A!$A:$G,7,FALSE))</f>
        <v/>
      </c>
      <c r="O293" s="126">
        <f>'6桁'!O293</f>
        <v>0</v>
      </c>
      <c r="P293" s="95" t="str">
        <f>IF(ISBLANK('6桁'!P293)=TRUE,"",VLOOKUP('6桁'!P293,A!$A:$G,7,FALSE))</f>
        <v/>
      </c>
      <c r="Q293" s="20">
        <f>'6桁'!Q293</f>
        <v>0</v>
      </c>
      <c r="R293" s="95" t="str">
        <f>IF(ISBLANK('6桁'!R293)=TRUE,"",VLOOKUP('6桁'!R293,A!$A:$G,7,FALSE))</f>
        <v/>
      </c>
      <c r="S293" s="20">
        <f>'6桁'!S293</f>
        <v>0</v>
      </c>
      <c r="T293" s="95" t="str">
        <f>IF(ISBLANK('6桁'!T293)=TRUE,"",VLOOKUP('6桁'!T293,A!$A:$G,7,FALSE))</f>
        <v/>
      </c>
      <c r="U293" s="20">
        <f>'6桁'!U293</f>
        <v>0</v>
      </c>
      <c r="V293" s="95">
        <f>IF(ISBLANK('6桁'!V293)=TRUE,"",VLOOKUP('6桁'!V293,A!$A:$G,7,FALSE))</f>
        <v>28500</v>
      </c>
      <c r="W293" s="19" t="str">
        <f>'6桁'!W293</f>
        <v>V</v>
      </c>
      <c r="X293" s="108"/>
      <c r="Y293" s="22"/>
      <c r="Z293" s="267"/>
    </row>
    <row r="294" spans="2:26" ht="30" customHeight="1">
      <c r="B294" s="503"/>
      <c r="C294" s="345" t="s">
        <v>133</v>
      </c>
      <c r="D294" s="318">
        <v>82</v>
      </c>
      <c r="E294" s="361">
        <v>86</v>
      </c>
      <c r="F294" s="94" t="str">
        <f>IF(ISBLANK('6桁'!F294)=TRUE,"",VLOOKUP('6桁'!F294,A!$A:$G,7,FALSE))</f>
        <v/>
      </c>
      <c r="G294" s="133">
        <f>'6桁'!G294</f>
        <v>0</v>
      </c>
      <c r="H294" s="94" t="str">
        <f>IF(ISBLANK('6桁'!H294)=TRUE,"",VLOOKUP('6桁'!H294,A!$A:$G,7,FALSE))</f>
        <v/>
      </c>
      <c r="I294" s="133">
        <f>'6桁'!I294</f>
        <v>0</v>
      </c>
      <c r="J294" s="94">
        <f>IF(ISBLANK('6桁'!J294)=TRUE,"",VLOOKUP('6桁'!J294,A!$A:$G,7,FALSE))</f>
        <v>20200</v>
      </c>
      <c r="K294" s="237" t="str">
        <f>'6桁'!K294</f>
        <v>H</v>
      </c>
      <c r="L294" s="94">
        <f>IF(ISBLANK('6桁'!L294)=TRUE,"",VLOOKUP('6桁'!L294,A!$A:$G,7,FALSE))</f>
        <v>19000</v>
      </c>
      <c r="M294" s="237" t="str">
        <f>'6桁'!M294</f>
        <v>H△</v>
      </c>
      <c r="N294" s="94">
        <f>IF(ISBLANK('6桁'!N294)=TRUE,"",VLOOKUP('6桁'!N294,A!$A:$G,7,FALSE))</f>
        <v>17800</v>
      </c>
      <c r="O294" s="133" t="str">
        <f>'6桁'!O294</f>
        <v>H◇</v>
      </c>
      <c r="P294" s="94" t="str">
        <f>IF(ISBLANK('6桁'!P294)=TRUE,"",VLOOKUP('6桁'!P294,A!$A:$G,7,FALSE))</f>
        <v/>
      </c>
      <c r="Q294" s="237">
        <f>'6桁'!Q294</f>
        <v>0</v>
      </c>
      <c r="R294" s="94" t="str">
        <f>IF(ISBLANK('6桁'!R294)=TRUE,"",VLOOKUP('6桁'!R294,A!$A:$G,7,FALSE))</f>
        <v/>
      </c>
      <c r="S294" s="237">
        <f>'6桁'!S294</f>
        <v>0</v>
      </c>
      <c r="T294" s="94" t="str">
        <f>IF(ISBLANK('6桁'!T294)=TRUE,"",VLOOKUP('6桁'!T294,A!$A:$G,7,FALSE))</f>
        <v/>
      </c>
      <c r="U294" s="237">
        <f>'6桁'!U294</f>
        <v>0</v>
      </c>
      <c r="V294" s="94" t="str">
        <f>IF(ISBLANK('6桁'!V294)=TRUE,"",VLOOKUP('6桁'!V294,A!$A:$G,7,FALSE))</f>
        <v/>
      </c>
      <c r="W294" s="101">
        <f>'6桁'!W294</f>
        <v>0</v>
      </c>
      <c r="X294" s="108"/>
      <c r="Y294" s="22"/>
      <c r="Z294" s="267"/>
    </row>
    <row r="295" spans="2:26" ht="30" customHeight="1">
      <c r="B295" s="503"/>
      <c r="C295" s="341" t="s">
        <v>315</v>
      </c>
      <c r="D295" s="254">
        <v>86</v>
      </c>
      <c r="E295" s="342"/>
      <c r="F295" s="95" t="str">
        <f>IF(ISBLANK('6桁'!F295)=TRUE,"",VLOOKUP('6桁'!F295,A!$A:$G,7,FALSE))</f>
        <v/>
      </c>
      <c r="G295" s="126">
        <f>'6桁'!G295</f>
        <v>0</v>
      </c>
      <c r="H295" s="95" t="str">
        <f>IF(ISBLANK('6桁'!H295)=TRUE,"",VLOOKUP('6桁'!H295,A!$A:$G,7,FALSE))</f>
        <v/>
      </c>
      <c r="I295" s="126">
        <f>'6桁'!I295</f>
        <v>0</v>
      </c>
      <c r="J295" s="95">
        <f>IF(ISBLANK('6桁'!J295)=TRUE,"",VLOOKUP('6桁'!J295,A!$A:$G,7,FALSE))</f>
        <v>21200</v>
      </c>
      <c r="K295" s="20" t="str">
        <f>'6桁'!K295</f>
        <v>H</v>
      </c>
      <c r="L295" s="95" t="str">
        <f>IF(ISBLANK('6桁'!L295)=TRUE,"",VLOOKUP('6桁'!L295,A!$A:$G,7,FALSE))</f>
        <v/>
      </c>
      <c r="M295" s="20">
        <f>'6桁'!M295</f>
        <v>0</v>
      </c>
      <c r="N295" s="95">
        <f>IF(ISBLANK('6桁'!N295)=TRUE,"",VLOOKUP('6桁'!N295,A!$A:$G,7,FALSE))</f>
        <v>19900</v>
      </c>
      <c r="O295" s="126" t="str">
        <f>'6桁'!O295</f>
        <v>H◇</v>
      </c>
      <c r="P295" s="95" t="str">
        <f>IF(ISBLANK('6桁'!P295)=TRUE,"",VLOOKUP('6桁'!P295,A!$A:$G,7,FALSE))</f>
        <v/>
      </c>
      <c r="Q295" s="20">
        <f>'6桁'!Q295</f>
        <v>0</v>
      </c>
      <c r="R295" s="95" t="str">
        <f>IF(ISBLANK('6桁'!R295)=TRUE,"",VLOOKUP('6桁'!R295,A!$A:$G,7,FALSE))</f>
        <v/>
      </c>
      <c r="S295" s="20">
        <f>'6桁'!S295</f>
        <v>0</v>
      </c>
      <c r="T295" s="95" t="str">
        <f>IF(ISBLANK('6桁'!T295)=TRUE,"",VLOOKUP('6桁'!T295,A!$A:$G,7,FALSE))</f>
        <v/>
      </c>
      <c r="U295" s="20">
        <f>'6桁'!U295</f>
        <v>0</v>
      </c>
      <c r="V295" s="95" t="str">
        <f>IF(ISBLANK('6桁'!V295)=TRUE,"",VLOOKUP('6桁'!V295,A!$A:$G,7,FALSE))</f>
        <v/>
      </c>
      <c r="W295" s="19">
        <f>'6桁'!W295</f>
        <v>0</v>
      </c>
      <c r="X295" s="108"/>
      <c r="Y295" s="22"/>
      <c r="Z295" s="267"/>
    </row>
    <row r="296" spans="2:26" ht="30" customHeight="1">
      <c r="B296" s="503"/>
      <c r="C296" s="341" t="s">
        <v>134</v>
      </c>
      <c r="D296" s="254">
        <v>89</v>
      </c>
      <c r="E296" s="342"/>
      <c r="F296" s="95" t="str">
        <f>IF(ISBLANK('6桁'!F296)=TRUE,"",VLOOKUP('6桁'!F296,A!$A:$G,7,FALSE))</f>
        <v/>
      </c>
      <c r="G296" s="126">
        <f>'6桁'!G296</f>
        <v>0</v>
      </c>
      <c r="H296" s="95">
        <f>IF(ISBLANK('6桁'!H296)=TRUE,"",VLOOKUP('6桁'!H296,A!$A:$G,7,FALSE))</f>
        <v>24500</v>
      </c>
      <c r="I296" s="126" t="str">
        <f>'6桁'!I296</f>
        <v>H
VE304</v>
      </c>
      <c r="J296" s="95">
        <f>IF(ISBLANK('6桁'!J296)=TRUE,"",VLOOKUP('6桁'!J296,A!$A:$G,7,FALSE))</f>
        <v>21800</v>
      </c>
      <c r="K296" s="20" t="str">
        <f>'6桁'!K296</f>
        <v>H</v>
      </c>
      <c r="L296" s="95">
        <f>IF(ISBLANK('6桁'!L296)=TRUE,"",VLOOKUP('6桁'!L296,A!$A:$G,7,FALSE))</f>
        <v>20700</v>
      </c>
      <c r="M296" s="20" t="str">
        <f>'6桁'!M296</f>
        <v>H△</v>
      </c>
      <c r="N296" s="95">
        <f>IF(ISBLANK('6桁'!N296)=TRUE,"",VLOOKUP('6桁'!N296,A!$A:$G,7,FALSE))</f>
        <v>20300</v>
      </c>
      <c r="O296" s="126" t="str">
        <f>'6桁'!O296</f>
        <v>H◇</v>
      </c>
      <c r="P296" s="95" t="str">
        <f>IF(ISBLANK('6桁'!P296)=TRUE,"",VLOOKUP('6桁'!P296,A!$A:$G,7,FALSE))</f>
        <v/>
      </c>
      <c r="Q296" s="20">
        <f>'6桁'!Q296</f>
        <v>0</v>
      </c>
      <c r="R296" s="95" t="str">
        <f>IF(ISBLANK('6桁'!R296)=TRUE,"",VLOOKUP('6桁'!R296,A!$A:$G,7,FALSE))</f>
        <v/>
      </c>
      <c r="S296" s="20">
        <f>'6桁'!S296</f>
        <v>0</v>
      </c>
      <c r="T296" s="95" t="str">
        <f>IF(ISBLANK('6桁'!T296)=TRUE,"",VLOOKUP('6桁'!T296,A!$A:$G,7,FALSE))</f>
        <v/>
      </c>
      <c r="U296" s="20">
        <f>'6桁'!U296</f>
        <v>0</v>
      </c>
      <c r="V296" s="95" t="str">
        <f>IF(ISBLANK('6桁'!V296)=TRUE,"",VLOOKUP('6桁'!V296,A!$A:$G,7,FALSE))</f>
        <v/>
      </c>
      <c r="W296" s="19">
        <f>'6桁'!W296</f>
        <v>0</v>
      </c>
      <c r="X296" s="108"/>
      <c r="Y296" s="22"/>
      <c r="Z296" s="267"/>
    </row>
    <row r="297" spans="2:26" ht="30" customHeight="1">
      <c r="B297" s="503"/>
      <c r="C297" s="341" t="s">
        <v>56</v>
      </c>
      <c r="D297" s="318">
        <v>92</v>
      </c>
      <c r="E297" s="361">
        <v>96</v>
      </c>
      <c r="F297" s="94" t="str">
        <f>IF(ISBLANK('6桁'!F297)=TRUE,"",VLOOKUP('6桁'!F297,A!$A:$G,7,FALSE))</f>
        <v/>
      </c>
      <c r="G297" s="133">
        <f>'6桁'!G297</f>
        <v>0</v>
      </c>
      <c r="H297" s="94">
        <f>IF(ISBLANK('6桁'!H297)=TRUE,"",VLOOKUP('6桁'!H297,A!$A:$G,7,FALSE))</f>
        <v>27400</v>
      </c>
      <c r="I297" s="133" t="str">
        <f>'6桁'!I297</f>
        <v>H★
VE304</v>
      </c>
      <c r="J297" s="94">
        <f>IF(ISBLANK('6桁'!J297)=TRUE,"",VLOOKUP('6桁'!J297,A!$A:$G,7,FALSE))</f>
        <v>23600</v>
      </c>
      <c r="K297" s="237" t="str">
        <f>'6桁'!K297</f>
        <v>H</v>
      </c>
      <c r="L297" s="95">
        <f>IF(ISBLANK('6桁'!L297)=TRUE,"",VLOOKUP('6桁'!L297,A!$A:$G,7,FALSE))</f>
        <v>21800</v>
      </c>
      <c r="M297" s="20" t="str">
        <f>'6桁'!M297</f>
        <v>H★△</v>
      </c>
      <c r="N297" s="94">
        <f>IF(ISBLANK('6桁'!N297)=TRUE,"",VLOOKUP('6桁'!N297,A!$A:$G,7,FALSE))</f>
        <v>20300</v>
      </c>
      <c r="O297" s="133" t="str">
        <f>'6桁'!O297</f>
        <v>H◇</v>
      </c>
      <c r="P297" s="94" t="str">
        <f>IF(ISBLANK('6桁'!P297)=TRUE,"",VLOOKUP('6桁'!P297,A!$A:$G,7,FALSE))</f>
        <v/>
      </c>
      <c r="Q297" s="20">
        <f>'6桁'!Q297</f>
        <v>0</v>
      </c>
      <c r="R297" s="94" t="str">
        <f>IF(ISBLANK('6桁'!R297)=TRUE,"",VLOOKUP('6桁'!R297,A!$A:$G,7,FALSE))</f>
        <v/>
      </c>
      <c r="S297" s="237">
        <f>'6桁'!S297</f>
        <v>0</v>
      </c>
      <c r="T297" s="94" t="str">
        <f>IF(ISBLANK('6桁'!T297)=TRUE,"",VLOOKUP('6桁'!T297,A!$A:$G,7,FALSE))</f>
        <v/>
      </c>
      <c r="U297" s="20">
        <f>'6桁'!U297</f>
        <v>0</v>
      </c>
      <c r="V297" s="94" t="str">
        <f>IF(ISBLANK('6桁'!V297)=TRUE,"",VLOOKUP('6桁'!V297,A!$A:$G,7,FALSE))</f>
        <v/>
      </c>
      <c r="W297" s="101">
        <f>'6桁'!W297</f>
        <v>0</v>
      </c>
      <c r="X297" s="108"/>
      <c r="Y297" s="22"/>
      <c r="Z297" s="267"/>
    </row>
    <row r="298" spans="2:26" ht="30" customHeight="1">
      <c r="B298" s="503"/>
      <c r="C298" s="341" t="s">
        <v>60</v>
      </c>
      <c r="D298" s="254">
        <v>95</v>
      </c>
      <c r="E298" s="342">
        <v>99</v>
      </c>
      <c r="F298" s="95" t="str">
        <f>IF(ISBLANK('6桁'!F298)=TRUE,"",VLOOKUP('6桁'!F298,A!$A:$G,7,FALSE))</f>
        <v/>
      </c>
      <c r="G298" s="126">
        <f>'6桁'!G298</f>
        <v>0</v>
      </c>
      <c r="H298" s="95">
        <f>IF(ISBLANK('6桁'!H298)=TRUE,"",VLOOKUP('6桁'!H298,A!$A:$G,7,FALSE))</f>
        <v>27100</v>
      </c>
      <c r="I298" s="126" t="str">
        <f>'6桁'!I298</f>
        <v>V
VE304</v>
      </c>
      <c r="J298" s="95">
        <f>IF(ISBLANK('6桁'!J298)=TRUE,"",VLOOKUP('6桁'!J298,A!$A:$G,7,FALSE))</f>
        <v>25100</v>
      </c>
      <c r="K298" s="20" t="str">
        <f>'6桁'!K298</f>
        <v>H</v>
      </c>
      <c r="L298" s="95">
        <f>IF(ISBLANK('6桁'!L298)=TRUE,"",VLOOKUP('6桁'!L298,A!$A:$G,7,FALSE))</f>
        <v>22800</v>
      </c>
      <c r="M298" s="20" t="str">
        <f>'6桁'!M298</f>
        <v>H</v>
      </c>
      <c r="N298" s="95">
        <f>IF(ISBLANK('6桁'!N298)=TRUE,"",VLOOKUP('6桁'!N298,A!$A:$G,7,FALSE))</f>
        <v>22300</v>
      </c>
      <c r="O298" s="126" t="str">
        <f>'6桁'!O298</f>
        <v>H</v>
      </c>
      <c r="P298" s="95" t="str">
        <f>IF(ISBLANK('6桁'!P298)=TRUE,"",VLOOKUP('6桁'!P298,A!$A:$G,7,FALSE))</f>
        <v/>
      </c>
      <c r="Q298" s="20">
        <f>'6桁'!Q298</f>
        <v>0</v>
      </c>
      <c r="R298" s="95" t="str">
        <f>IF(ISBLANK('6桁'!R298)=TRUE,"",VLOOKUP('6桁'!R298,A!$A:$G,7,FALSE))</f>
        <v/>
      </c>
      <c r="S298" s="20">
        <f>'6桁'!S298</f>
        <v>0</v>
      </c>
      <c r="T298" s="95" t="str">
        <f>IF(ISBLANK('6桁'!T298)=TRUE,"",VLOOKUP('6桁'!T298,A!$A:$G,7,FALSE))</f>
        <v/>
      </c>
      <c r="U298" s="20">
        <f>'6桁'!U298</f>
        <v>0</v>
      </c>
      <c r="V298" s="95" t="str">
        <f>IF(ISBLANK('6桁'!V298)=TRUE,"",VLOOKUP('6桁'!V298,A!$A:$G,7,FALSE))</f>
        <v/>
      </c>
      <c r="W298" s="19">
        <f>'6桁'!W298</f>
        <v>0</v>
      </c>
      <c r="X298" s="108"/>
      <c r="Y298" s="22"/>
      <c r="Z298" s="267"/>
    </row>
    <row r="299" spans="2:26" ht="30" customHeight="1">
      <c r="B299" s="503"/>
      <c r="C299" s="341" t="s">
        <v>67</v>
      </c>
      <c r="D299" s="254">
        <v>98</v>
      </c>
      <c r="E299" s="342">
        <v>102</v>
      </c>
      <c r="F299" s="95" t="str">
        <f>IF(ISBLANK('6桁'!F299)=TRUE,"",VLOOKUP('6桁'!F299,A!$A:$G,7,FALSE))</f>
        <v/>
      </c>
      <c r="G299" s="126">
        <f>'6桁'!G299</f>
        <v>0</v>
      </c>
      <c r="H299" s="95">
        <f>IF(ISBLANK('6桁'!H299)=TRUE,"",VLOOKUP('6桁'!H299,A!$A:$G,7,FALSE))</f>
        <v>30400</v>
      </c>
      <c r="I299" s="126" t="str">
        <f>'6桁'!I299</f>
        <v>※V
VE303</v>
      </c>
      <c r="J299" s="95">
        <f>IF(ISBLANK('6桁'!J299)=TRUE,"",VLOOKUP('6桁'!J299,A!$A:$G,7,FALSE))</f>
        <v>25200</v>
      </c>
      <c r="K299" s="20" t="str">
        <f>'6桁'!K299</f>
        <v>H
LM704</v>
      </c>
      <c r="L299" s="95" t="str">
        <f>IF(ISBLANK('6桁'!L299)=TRUE,"",VLOOKUP('6桁'!L299,A!$A:$G,7,FALSE))</f>
        <v/>
      </c>
      <c r="M299" s="20">
        <f>'6桁'!M299</f>
        <v>0</v>
      </c>
      <c r="N299" s="95" t="str">
        <f>IF(ISBLANK('6桁'!N299)=TRUE,"",VLOOKUP('6桁'!N299,A!$A:$G,7,FALSE))</f>
        <v/>
      </c>
      <c r="O299" s="126">
        <f>'6桁'!O299</f>
        <v>0</v>
      </c>
      <c r="P299" s="95" t="str">
        <f>IF(ISBLANK('6桁'!P299)=TRUE,"",VLOOKUP('6桁'!P299,A!$A:$G,7,FALSE))</f>
        <v/>
      </c>
      <c r="Q299" s="20">
        <f>'6桁'!Q299</f>
        <v>0</v>
      </c>
      <c r="R299" s="95" t="str">
        <f>IF(ISBLANK('6桁'!R299)=TRUE,"",VLOOKUP('6桁'!R299,A!$A:$G,7,FALSE))</f>
        <v/>
      </c>
      <c r="S299" s="20">
        <f>'6桁'!S299</f>
        <v>0</v>
      </c>
      <c r="T299" s="95" t="str">
        <f>IF(ISBLANK('6桁'!T299)=TRUE,"",VLOOKUP('6桁'!T299,A!$A:$G,7,FALSE))</f>
        <v/>
      </c>
      <c r="U299" s="20">
        <f>'6桁'!U299</f>
        <v>0</v>
      </c>
      <c r="V299" s="95" t="str">
        <f>IF(ISBLANK('6桁'!V299)=TRUE,"",VLOOKUP('6桁'!V299,A!$A:$G,7,FALSE))</f>
        <v/>
      </c>
      <c r="W299" s="19">
        <f>'6桁'!W299</f>
        <v>0</v>
      </c>
      <c r="X299" s="108"/>
      <c r="Y299" s="22"/>
      <c r="Z299" s="267"/>
    </row>
    <row r="300" spans="2:26" ht="30" customHeight="1">
      <c r="B300" s="503"/>
      <c r="C300" s="341" t="s">
        <v>341</v>
      </c>
      <c r="D300" s="254">
        <v>92</v>
      </c>
      <c r="E300" s="342"/>
      <c r="F300" s="95" t="str">
        <f>IF(ISBLANK('6桁'!F300)=TRUE,"",VLOOKUP('6桁'!F300,A!$A:$G,7,FALSE))</f>
        <v/>
      </c>
      <c r="G300" s="126">
        <f>'6桁'!G300</f>
        <v>0</v>
      </c>
      <c r="H300" s="95" t="str">
        <f>IF(ISBLANK('6桁'!H300)=TRUE,"",VLOOKUP('6桁'!H300,A!$A:$G,7,FALSE))</f>
        <v/>
      </c>
      <c r="I300" s="126">
        <f>'6桁'!I300</f>
        <v>0</v>
      </c>
      <c r="J300" s="95">
        <f>IF(ISBLANK('6桁'!J300)=TRUE,"",VLOOKUP('6桁'!J300,A!$A:$G,7,FALSE))</f>
        <v>22600</v>
      </c>
      <c r="K300" s="20" t="str">
        <f>'6桁'!K300</f>
        <v>V
LM704</v>
      </c>
      <c r="L300" s="95" t="str">
        <f>IF(ISBLANK('6桁'!L300)=TRUE,"",VLOOKUP('6桁'!L300,A!$A:$G,7,FALSE))</f>
        <v/>
      </c>
      <c r="M300" s="20">
        <f>'6桁'!M300</f>
        <v>0</v>
      </c>
      <c r="N300" s="95">
        <f>IF(ISBLANK('6桁'!N300)=TRUE,"",VLOOKUP('6桁'!N300,A!$A:$G,7,FALSE))</f>
        <v>19600</v>
      </c>
      <c r="O300" s="126" t="str">
        <f>'6桁'!O300</f>
        <v>V</v>
      </c>
      <c r="P300" s="95" t="str">
        <f>IF(ISBLANK('6桁'!P300)=TRUE,"",VLOOKUP('6桁'!P300,A!$A:$G,7,FALSE))</f>
        <v/>
      </c>
      <c r="Q300" s="20">
        <f>'6桁'!Q300</f>
        <v>0</v>
      </c>
      <c r="R300" s="95" t="str">
        <f>IF(ISBLANK('6桁'!R300)=TRUE,"",VLOOKUP('6桁'!R300,A!$A:$G,7,FALSE))</f>
        <v/>
      </c>
      <c r="S300" s="236">
        <f>'6桁'!S300</f>
        <v>0</v>
      </c>
      <c r="T300" s="95" t="str">
        <f>IF(ISBLANK('6桁'!T300)=TRUE,"",VLOOKUP('6桁'!T300,A!$A:$G,7,FALSE))</f>
        <v/>
      </c>
      <c r="U300" s="20">
        <f>'6桁'!U300</f>
        <v>0</v>
      </c>
      <c r="V300" s="95" t="str">
        <f>IF(ISBLANK('6桁'!V300)=TRUE,"",VLOOKUP('6桁'!V300,A!$A:$G,7,FALSE))</f>
        <v/>
      </c>
      <c r="W300" s="19">
        <f>'6桁'!W300</f>
        <v>0</v>
      </c>
      <c r="X300" s="108"/>
      <c r="Y300" s="22"/>
      <c r="Z300" s="267"/>
    </row>
    <row r="301" spans="2:26" ht="30" customHeight="1">
      <c r="B301" s="503"/>
      <c r="C301" s="341" t="s">
        <v>342</v>
      </c>
      <c r="D301" s="254">
        <v>95</v>
      </c>
      <c r="E301" s="342">
        <v>99</v>
      </c>
      <c r="F301" s="95" t="str">
        <f>IF(ISBLANK('6桁'!F301)=TRUE,"",VLOOKUP('6桁'!F301,A!$A:$G,7,FALSE))</f>
        <v/>
      </c>
      <c r="G301" s="126">
        <f>'6桁'!G301</f>
        <v>0</v>
      </c>
      <c r="H301" s="95" t="str">
        <f>IF(ISBLANK('6桁'!H301)=TRUE,"",VLOOKUP('6桁'!H301,A!$A:$G,7,FALSE))</f>
        <v/>
      </c>
      <c r="I301" s="126">
        <f>'6桁'!I301</f>
        <v>0</v>
      </c>
      <c r="J301" s="95">
        <f>IF(ISBLANK('6桁'!J301)=TRUE,"",VLOOKUP('6桁'!J301,A!$A:$G,7,FALSE))</f>
        <v>26400</v>
      </c>
      <c r="K301" s="20" t="str">
        <f>'6桁'!K301</f>
        <v>H</v>
      </c>
      <c r="L301" s="95">
        <f>IF(ISBLANK('6桁'!L301)=TRUE,"",VLOOKUP('6桁'!L301,A!$A:$G,7,FALSE))</f>
        <v>24000</v>
      </c>
      <c r="M301" s="20" t="str">
        <f>'6桁'!M301</f>
        <v>H△</v>
      </c>
      <c r="N301" s="95">
        <f>IF(ISBLANK('6桁'!N301)=TRUE,"",VLOOKUP('6桁'!N301,A!$A:$G,7,FALSE))</f>
        <v>23700</v>
      </c>
      <c r="O301" s="126" t="str">
        <f>'6桁'!O301</f>
        <v>H◇</v>
      </c>
      <c r="P301" s="95" t="str">
        <f>IF(ISBLANK('6桁'!P301)=TRUE,"",VLOOKUP('6桁'!P301,A!$A:$G,7,FALSE))</f>
        <v/>
      </c>
      <c r="Q301" s="20">
        <f>'6桁'!Q301</f>
        <v>0</v>
      </c>
      <c r="R301" s="95" t="str">
        <f>IF(ISBLANK('6桁'!R301)=TRUE,"",VLOOKUP('6桁'!R301,A!$A:$G,7,FALSE))</f>
        <v/>
      </c>
      <c r="S301" s="20">
        <f>'6桁'!S301</f>
        <v>0</v>
      </c>
      <c r="T301" s="95" t="str">
        <f>IF(ISBLANK('6桁'!T301)=TRUE,"",VLOOKUP('6桁'!T301,A!$A:$G,7,FALSE))</f>
        <v/>
      </c>
      <c r="U301" s="20">
        <f>'6桁'!U301</f>
        <v>0</v>
      </c>
      <c r="V301" s="95" t="str">
        <f>IF(ISBLANK('6桁'!V301)=TRUE,"",VLOOKUP('6桁'!V301,A!$A:$G,7,FALSE))</f>
        <v/>
      </c>
      <c r="W301" s="19">
        <f>'6桁'!W301</f>
        <v>0</v>
      </c>
      <c r="X301" s="108"/>
      <c r="Y301" s="22"/>
      <c r="Z301" s="267"/>
    </row>
    <row r="302" spans="2:26" ht="30" customHeight="1">
      <c r="B302" s="503"/>
      <c r="C302" s="347" t="s">
        <v>343</v>
      </c>
      <c r="D302" s="317">
        <v>98</v>
      </c>
      <c r="E302" s="249">
        <v>102</v>
      </c>
      <c r="F302" s="319" t="str">
        <f>IF(ISBLANK('6桁'!F302)=TRUE,"",VLOOKUP('6桁'!F302,A!$A:$G,7,FALSE))</f>
        <v/>
      </c>
      <c r="G302" s="132">
        <f>'6桁'!G302</f>
        <v>0</v>
      </c>
      <c r="H302" s="319" t="str">
        <f>IF(ISBLANK('6桁'!H302)=TRUE,"",VLOOKUP('6桁'!H302,A!$A:$G,7,FALSE))</f>
        <v/>
      </c>
      <c r="I302" s="132">
        <f>'6桁'!I302</f>
        <v>0</v>
      </c>
      <c r="J302" s="319" t="str">
        <f>IF(ISBLANK('6桁'!J302)=TRUE,"",VLOOKUP('6桁'!J302,A!$A:$G,7,FALSE))</f>
        <v/>
      </c>
      <c r="K302" s="236">
        <f>'6桁'!K302</f>
        <v>0</v>
      </c>
      <c r="L302" s="319">
        <f>IF(ISBLANK('6桁'!L302)=TRUE,"",VLOOKUP('6桁'!L302,A!$A:$G,7,FALSE))</f>
        <v>25600</v>
      </c>
      <c r="M302" s="236" t="str">
        <f>'6桁'!M302</f>
        <v>H</v>
      </c>
      <c r="N302" s="319">
        <f>IF(ISBLANK('6桁'!N302)=TRUE,"",VLOOKUP('6桁'!N302,A!$A:$G,7,FALSE))</f>
        <v>25100</v>
      </c>
      <c r="O302" s="132" t="str">
        <f>'6桁'!O302</f>
        <v>H</v>
      </c>
      <c r="P302" s="319" t="str">
        <f>IF(ISBLANK('6桁'!P302)=TRUE,"",VLOOKUP('6桁'!P302,A!$A:$G,7,FALSE))</f>
        <v/>
      </c>
      <c r="Q302" s="236">
        <f>'6桁'!Q302</f>
        <v>0</v>
      </c>
      <c r="R302" s="319" t="str">
        <f>IF(ISBLANK('6桁'!R302)=TRUE,"",VLOOKUP('6桁'!R302,A!$A:$G,7,FALSE))</f>
        <v/>
      </c>
      <c r="S302" s="236">
        <f>'6桁'!S302</f>
        <v>0</v>
      </c>
      <c r="T302" s="319" t="str">
        <f>IF(ISBLANK('6桁'!T302)=TRUE,"",VLOOKUP('6桁'!T302,A!$A:$G,7,FALSE))</f>
        <v/>
      </c>
      <c r="U302" s="236">
        <f>'6桁'!U302</f>
        <v>0</v>
      </c>
      <c r="V302" s="319" t="str">
        <f>IF(ISBLANK('6桁'!V302)=TRUE,"",VLOOKUP('6桁'!V302,A!$A:$G,7,FALSE))</f>
        <v/>
      </c>
      <c r="W302" s="30">
        <f>'6桁'!W302</f>
        <v>0</v>
      </c>
      <c r="X302" s="108"/>
      <c r="Y302" s="22"/>
      <c r="Z302" s="267"/>
    </row>
    <row r="303" spans="2:26" ht="30" customHeight="1" thickBot="1">
      <c r="B303" s="544"/>
      <c r="C303" s="343" t="s">
        <v>373</v>
      </c>
      <c r="D303" s="256">
        <v>100</v>
      </c>
      <c r="E303" s="344"/>
      <c r="F303" s="118" t="str">
        <f>IF(ISBLANK('6桁'!F303)=TRUE,"",VLOOKUP('6桁'!F303,A!$A:$G,7,FALSE))</f>
        <v/>
      </c>
      <c r="G303" s="127">
        <f>'6桁'!G303</f>
        <v>0</v>
      </c>
      <c r="H303" s="118" t="str">
        <f>IF(ISBLANK('6桁'!H303)=TRUE,"",VLOOKUP('6桁'!H303,A!$A:$G,7,FALSE))</f>
        <v/>
      </c>
      <c r="I303" s="127">
        <f>'6桁'!I303</f>
        <v>0</v>
      </c>
      <c r="J303" s="118" t="str">
        <f>IF(ISBLANK('6桁'!J303)=TRUE,"",VLOOKUP('6桁'!J303,A!$A:$G,7,FALSE))</f>
        <v/>
      </c>
      <c r="K303" s="21">
        <f>'6桁'!K303</f>
        <v>0</v>
      </c>
      <c r="L303" s="118">
        <f>IF(ISBLANK('6桁'!L303)=TRUE,"",VLOOKUP('6桁'!L303,A!$A:$G,7,FALSE))</f>
        <v>21600</v>
      </c>
      <c r="M303" s="21" t="str">
        <f>'6桁'!M303</f>
        <v>H</v>
      </c>
      <c r="N303" s="118" t="str">
        <f>IF(ISBLANK('6桁'!N303)=TRUE,"",VLOOKUP('6桁'!N303,A!$A:$G,7,FALSE))</f>
        <v/>
      </c>
      <c r="O303" s="127">
        <f>'6桁'!O303</f>
        <v>0</v>
      </c>
      <c r="P303" s="118" t="str">
        <f>IF(ISBLANK('6桁'!P303)=TRUE,"",VLOOKUP('6桁'!P303,A!$A:$G,7,FALSE))</f>
        <v/>
      </c>
      <c r="Q303" s="21">
        <f>'6桁'!Q303</f>
        <v>0</v>
      </c>
      <c r="R303" s="118" t="str">
        <f>IF(ISBLANK('6桁'!R303)=TRUE,"",VLOOKUP('6桁'!R303,A!$A:$G,7,FALSE))</f>
        <v/>
      </c>
      <c r="S303" s="21">
        <f>'6桁'!S303</f>
        <v>0</v>
      </c>
      <c r="T303" s="118" t="str">
        <f>IF(ISBLANK('6桁'!T303)=TRUE,"",VLOOKUP('6桁'!T303,A!$A:$G,7,FALSE))</f>
        <v/>
      </c>
      <c r="U303" s="21">
        <f>'6桁'!U303</f>
        <v>0</v>
      </c>
      <c r="V303" s="118" t="str">
        <f>IF(ISBLANK('6桁'!V303)=TRUE,"",VLOOKUP('6桁'!V303,A!$A:$G,7,FALSE))</f>
        <v/>
      </c>
      <c r="W303" s="31">
        <f>'6桁'!W303</f>
        <v>0</v>
      </c>
      <c r="X303" s="108"/>
      <c r="Y303" s="22"/>
      <c r="Z303" s="267"/>
    </row>
    <row r="304" spans="2:26" ht="31.5" customHeight="1">
      <c r="B304" s="545" t="s">
        <v>1988</v>
      </c>
      <c r="C304" s="545"/>
      <c r="D304" s="545"/>
      <c r="E304" s="545"/>
      <c r="F304" s="545"/>
      <c r="G304" s="545"/>
      <c r="H304" s="545"/>
      <c r="I304" s="545"/>
      <c r="J304" s="545"/>
      <c r="K304" s="545"/>
      <c r="L304" s="545"/>
      <c r="M304" s="545"/>
      <c r="N304" s="545"/>
      <c r="O304" s="545"/>
      <c r="P304" s="545"/>
      <c r="Q304" s="545"/>
      <c r="R304" s="545"/>
      <c r="S304" s="545"/>
      <c r="T304" s="545"/>
      <c r="U304" s="545"/>
      <c r="V304" s="545"/>
      <c r="W304" s="545"/>
      <c r="X304" s="546"/>
      <c r="Y304" s="546"/>
    </row>
    <row r="306" spans="2:27" ht="14.25" customHeight="1" thickBot="1">
      <c r="C306" s="327"/>
      <c r="D306" s="327"/>
      <c r="E306" s="327"/>
      <c r="F306" s="74"/>
      <c r="G306" s="18"/>
      <c r="H306" s="74"/>
      <c r="I306" s="18"/>
      <c r="J306" s="74"/>
      <c r="K306" s="18"/>
      <c r="L306" s="74"/>
      <c r="M306" s="18"/>
      <c r="N306" s="74"/>
      <c r="O306" s="18"/>
      <c r="P306" s="74"/>
      <c r="Q306" s="18"/>
      <c r="R306" s="74"/>
      <c r="S306" s="17"/>
      <c r="T306" s="74"/>
      <c r="U306" s="18"/>
    </row>
    <row r="307" spans="2:27" ht="25.5" customHeight="1" thickTop="1" thickBot="1">
      <c r="B307" s="518" t="s">
        <v>451</v>
      </c>
      <c r="C307" s="519"/>
      <c r="D307" s="519"/>
      <c r="E307" s="519"/>
      <c r="F307" s="519"/>
      <c r="G307" s="519"/>
      <c r="H307" s="519"/>
      <c r="I307" s="519"/>
      <c r="J307" s="519"/>
      <c r="K307" s="519"/>
      <c r="L307" s="519"/>
      <c r="M307" s="519"/>
      <c r="N307" s="519"/>
      <c r="O307" s="519"/>
      <c r="P307" s="519"/>
      <c r="Q307" s="519"/>
      <c r="R307" s="519"/>
      <c r="S307" s="519"/>
      <c r="T307" s="519"/>
      <c r="U307" s="519"/>
      <c r="V307" s="519"/>
      <c r="W307" s="519"/>
      <c r="X307" s="519"/>
      <c r="Y307" s="519"/>
      <c r="Z307" s="519"/>
      <c r="AA307" s="520"/>
    </row>
    <row r="308" spans="2:27" ht="14.25" thickTop="1"/>
    <row r="309" spans="2:27" s="239" customFormat="1" ht="20.100000000000001" customHeight="1" thickBot="1">
      <c r="B309" s="238" t="s">
        <v>949</v>
      </c>
      <c r="F309" s="240"/>
      <c r="H309" s="240"/>
      <c r="J309" s="240"/>
      <c r="L309" s="240"/>
      <c r="N309" s="240"/>
      <c r="P309" s="240"/>
      <c r="R309" s="240"/>
      <c r="T309" s="240"/>
      <c r="V309" s="240"/>
      <c r="X309" s="240"/>
    </row>
    <row r="310" spans="2:27" ht="19.5" customHeight="1" thickBot="1">
      <c r="B310" s="521" t="s">
        <v>452</v>
      </c>
      <c r="C310" s="524" t="s">
        <v>524</v>
      </c>
      <c r="D310" s="527" t="s">
        <v>1113</v>
      </c>
      <c r="E310" s="540"/>
      <c r="F310" s="531" t="s">
        <v>453</v>
      </c>
      <c r="G310" s="532"/>
      <c r="H310" s="532"/>
      <c r="I310" s="532"/>
      <c r="J310" s="532"/>
      <c r="K310" s="532"/>
      <c r="L310" s="532"/>
      <c r="M310" s="532"/>
      <c r="N310" s="532"/>
      <c r="O310" s="532"/>
      <c r="P310" s="532"/>
      <c r="Q310" s="533"/>
      <c r="R310" s="11"/>
      <c r="S310" s="11"/>
      <c r="T310" s="11"/>
      <c r="U310" s="11"/>
      <c r="V310" s="11"/>
      <c r="W310" s="11"/>
      <c r="X310" s="11"/>
    </row>
    <row r="311" spans="2:27" ht="19.5" customHeight="1">
      <c r="B311" s="522"/>
      <c r="C311" s="525"/>
      <c r="D311" s="541"/>
      <c r="E311" s="542"/>
      <c r="F311" s="506" t="s">
        <v>971</v>
      </c>
      <c r="G311" s="507"/>
      <c r="H311" s="506" t="s">
        <v>775</v>
      </c>
      <c r="I311" s="507"/>
      <c r="J311" s="506" t="s">
        <v>770</v>
      </c>
      <c r="K311" s="507"/>
      <c r="L311" s="506" t="s">
        <v>778</v>
      </c>
      <c r="M311" s="507"/>
      <c r="N311" s="506" t="s">
        <v>779</v>
      </c>
      <c r="O311" s="507"/>
      <c r="P311" s="506" t="s">
        <v>780</v>
      </c>
      <c r="Q311" s="507"/>
      <c r="V311" s="11"/>
      <c r="W311" s="11"/>
      <c r="X311" s="11"/>
    </row>
    <row r="312" spans="2:27" ht="19.5" customHeight="1">
      <c r="B312" s="522"/>
      <c r="C312" s="525"/>
      <c r="D312" s="510" t="s">
        <v>1115</v>
      </c>
      <c r="E312" s="512" t="s">
        <v>1114</v>
      </c>
      <c r="F312" s="508"/>
      <c r="G312" s="509"/>
      <c r="H312" s="508"/>
      <c r="I312" s="509"/>
      <c r="J312" s="508"/>
      <c r="K312" s="509"/>
      <c r="L312" s="508"/>
      <c r="M312" s="509"/>
      <c r="N312" s="508"/>
      <c r="O312" s="509"/>
      <c r="P312" s="508"/>
      <c r="Q312" s="509"/>
      <c r="V312" s="136"/>
      <c r="W312" s="136"/>
      <c r="X312" s="4"/>
    </row>
    <row r="313" spans="2:27" ht="19.5" customHeight="1" thickBot="1">
      <c r="B313" s="523"/>
      <c r="C313" s="526"/>
      <c r="D313" s="549"/>
      <c r="E313" s="572"/>
      <c r="F313" s="573" t="s">
        <v>774</v>
      </c>
      <c r="G313" s="554"/>
      <c r="H313" s="514" t="s">
        <v>781</v>
      </c>
      <c r="I313" s="515"/>
      <c r="J313" s="514" t="s">
        <v>774</v>
      </c>
      <c r="K313" s="515"/>
      <c r="L313" s="514" t="s">
        <v>652</v>
      </c>
      <c r="M313" s="515"/>
      <c r="N313" s="514" t="s">
        <v>652</v>
      </c>
      <c r="O313" s="515"/>
      <c r="P313" s="514" t="s">
        <v>781</v>
      </c>
      <c r="Q313" s="515"/>
      <c r="V313" s="4"/>
      <c r="X313" s="4"/>
    </row>
    <row r="314" spans="2:27" ht="30" customHeight="1">
      <c r="B314" s="502">
        <v>15</v>
      </c>
      <c r="C314" s="352" t="s">
        <v>337</v>
      </c>
      <c r="D314" s="253">
        <v>73</v>
      </c>
      <c r="E314" s="353">
        <v>76</v>
      </c>
      <c r="F314" s="91">
        <f>IF(ISBLANK('6桁'!F314)=TRUE,"",VLOOKUP('6桁'!F314,A!$A:$G,7,FALSE))</f>
        <v>18200</v>
      </c>
      <c r="G314" s="124" t="str">
        <f>'6桁'!G314</f>
        <v>V◇</v>
      </c>
      <c r="H314" s="91" t="str">
        <f>IF(ISBLANK('6桁'!H314)=TRUE,"",VLOOKUP('6桁'!H314,A!$A:$G,7,FALSE))</f>
        <v/>
      </c>
      <c r="I314" s="124">
        <f>'6桁'!I314</f>
        <v>0</v>
      </c>
      <c r="J314" s="91">
        <f>IF(ISBLANK('6桁'!J314)=TRUE,"",VLOOKUP('6桁'!J314,A!$A:$G,7,FALSE))</f>
        <v>15000</v>
      </c>
      <c r="K314" s="92" t="str">
        <f>'6桁'!K314</f>
        <v>V◇</v>
      </c>
      <c r="L314" s="128">
        <f>IF(ISBLANK('6桁'!L314)=TRUE,"",VLOOKUP('6桁'!L314,A!$A:$G,7,FALSE))</f>
        <v>22300</v>
      </c>
      <c r="M314" s="131" t="str">
        <f>'6桁'!M314</f>
        <v>V</v>
      </c>
      <c r="N314" s="91" t="str">
        <f>IF(ISBLANK('6桁'!N314)=TRUE,"",VLOOKUP('6桁'!N314,A!$A:$G,7,FALSE))</f>
        <v/>
      </c>
      <c r="O314" s="124">
        <f>'6桁'!O314</f>
        <v>0</v>
      </c>
      <c r="P314" s="91" t="str">
        <f>IF(ISBLANK('6桁'!P314)=TRUE,"",VLOOKUP('6桁'!P314,A!$A:$G,7,FALSE))</f>
        <v/>
      </c>
      <c r="Q314" s="92">
        <f>'6桁'!Q314</f>
        <v>0</v>
      </c>
      <c r="R314" s="161"/>
      <c r="S314" s="22"/>
      <c r="T314" s="74"/>
      <c r="U314" s="22"/>
      <c r="V314" s="267"/>
      <c r="W314" s="22"/>
      <c r="X314" s="4"/>
    </row>
    <row r="315" spans="2:27" ht="30" customHeight="1">
      <c r="B315" s="503"/>
      <c r="C315" s="341" t="s">
        <v>129</v>
      </c>
      <c r="D315" s="254">
        <v>82</v>
      </c>
      <c r="E315" s="342">
        <v>86</v>
      </c>
      <c r="F315" s="95" t="str">
        <f>IF(ISBLANK('6桁'!F315)=TRUE,"",VLOOKUP('6桁'!F315,A!$A:$G,7,FALSE))</f>
        <v/>
      </c>
      <c r="G315" s="126">
        <f>'6桁'!G315</f>
        <v>0</v>
      </c>
      <c r="H315" s="95" t="str">
        <f>IF(ISBLANK('6桁'!H315)=TRUE,"",VLOOKUP('6桁'!H315,A!$A:$G,7,FALSE))</f>
        <v/>
      </c>
      <c r="I315" s="126">
        <f>'6桁'!I315</f>
        <v>0</v>
      </c>
      <c r="J315" s="95" t="str">
        <f>IF(ISBLANK('6桁'!J315)=TRUE,"",VLOOKUP('6桁'!J315,A!$A:$G,7,FALSE))</f>
        <v/>
      </c>
      <c r="K315" s="20">
        <f>'6桁'!K315</f>
        <v>0</v>
      </c>
      <c r="L315" s="95">
        <f>IF(ISBLANK('6桁'!L315)=TRUE,"",VLOOKUP('6桁'!L315,A!$A:$G,7,FALSE))</f>
        <v>24100</v>
      </c>
      <c r="M315" s="20" t="str">
        <f>'6桁'!M315</f>
        <v>V</v>
      </c>
      <c r="N315" s="95" t="str">
        <f>IF(ISBLANK('6桁'!N315)=TRUE,"",VLOOKUP('6桁'!N315,A!$A:$G,7,FALSE))</f>
        <v/>
      </c>
      <c r="O315" s="126">
        <f>'6桁'!O315</f>
        <v>0</v>
      </c>
      <c r="P315" s="95">
        <f>IF(ISBLANK('6桁'!P315)=TRUE,"",VLOOKUP('6桁'!P315,A!$A:$G,7,FALSE))</f>
        <v>19600</v>
      </c>
      <c r="Q315" s="20" t="str">
        <f>'6桁'!Q315</f>
        <v>V</v>
      </c>
      <c r="R315" s="161"/>
      <c r="S315" s="22"/>
      <c r="T315" s="74"/>
      <c r="U315" s="22"/>
      <c r="V315" s="267"/>
      <c r="W315" s="22"/>
      <c r="X315" s="4"/>
    </row>
    <row r="316" spans="2:27" ht="30" customHeight="1">
      <c r="B316" s="503"/>
      <c r="C316" s="341" t="s">
        <v>45</v>
      </c>
      <c r="D316" s="254">
        <v>86</v>
      </c>
      <c r="E316" s="342">
        <v>89</v>
      </c>
      <c r="F316" s="95" t="str">
        <f>IF(ISBLANK('6桁'!F316)=TRUE,"",VLOOKUP('6桁'!F316,A!$A:$G,7,FALSE))</f>
        <v/>
      </c>
      <c r="G316" s="126">
        <f>'6桁'!G316</f>
        <v>0</v>
      </c>
      <c r="H316" s="95" t="str">
        <f>IF(ISBLANK('6桁'!H316)=TRUE,"",VLOOKUP('6桁'!H316,A!$A:$G,7,FALSE))</f>
        <v/>
      </c>
      <c r="I316" s="126">
        <f>'6桁'!I316</f>
        <v>0</v>
      </c>
      <c r="J316" s="95" t="str">
        <f>IF(ISBLANK('6桁'!J316)=TRUE,"",VLOOKUP('6桁'!J316,A!$A:$G,7,FALSE))</f>
        <v/>
      </c>
      <c r="K316" s="20">
        <f>'6桁'!K316</f>
        <v>0</v>
      </c>
      <c r="L316" s="95">
        <f>IF(ISBLANK('6桁'!L316)=TRUE,"",VLOOKUP('6桁'!L316,A!$A:$G,7,FALSE))</f>
        <v>28700</v>
      </c>
      <c r="M316" s="20" t="str">
        <f>'6桁'!M316</f>
        <v>V</v>
      </c>
      <c r="N316" s="95">
        <f>IF(ISBLANK('6桁'!N316)=TRUE,"",VLOOKUP('6桁'!N316,A!$A:$G,7,FALSE))</f>
        <v>34000</v>
      </c>
      <c r="O316" s="126" t="str">
        <f>'6桁'!O316</f>
        <v>▽V</v>
      </c>
      <c r="P316" s="95">
        <f>IF(ISBLANK('6桁'!P316)=TRUE,"",VLOOKUP('6桁'!P316,A!$A:$G,7,FALSE))</f>
        <v>23800</v>
      </c>
      <c r="Q316" s="20" t="str">
        <f>'6桁'!Q316</f>
        <v>※V</v>
      </c>
      <c r="R316" s="161"/>
      <c r="S316" s="22"/>
      <c r="T316" s="74"/>
      <c r="U316" s="22"/>
      <c r="V316" s="267"/>
      <c r="W316" s="22"/>
      <c r="X316" s="4"/>
    </row>
    <row r="317" spans="2:27" ht="30" customHeight="1">
      <c r="B317" s="503"/>
      <c r="C317" s="341" t="s">
        <v>363</v>
      </c>
      <c r="D317" s="254">
        <v>88</v>
      </c>
      <c r="E317" s="342"/>
      <c r="F317" s="95" t="str">
        <f>IF(ISBLANK('6桁'!F317)=TRUE,"",VLOOKUP('6桁'!F317,A!$A:$G,7,FALSE))</f>
        <v/>
      </c>
      <c r="G317" s="126">
        <f>'6桁'!G317</f>
        <v>0</v>
      </c>
      <c r="H317" s="95" t="str">
        <f>IF(ISBLANK('6桁'!H317)=TRUE,"",VLOOKUP('6桁'!H317,A!$A:$G,7,FALSE))</f>
        <v/>
      </c>
      <c r="I317" s="126">
        <f>'6桁'!I317</f>
        <v>0</v>
      </c>
      <c r="J317" s="95" t="str">
        <f>IF(ISBLANK('6桁'!J317)=TRUE,"",VLOOKUP('6桁'!J317,A!$A:$G,7,FALSE))</f>
        <v/>
      </c>
      <c r="K317" s="20">
        <f>'6桁'!K317</f>
        <v>0</v>
      </c>
      <c r="L317" s="95" t="str">
        <f>IF(ISBLANK('6桁'!L317)=TRUE,"",VLOOKUP('6桁'!L317,A!$A:$G,7,FALSE))</f>
        <v/>
      </c>
      <c r="M317" s="20">
        <f>'6桁'!M317</f>
        <v>0</v>
      </c>
      <c r="N317" s="95">
        <f>IF(ISBLANK('6桁'!N317)=TRUE,"",VLOOKUP('6桁'!N317,A!$A:$G,7,FALSE))</f>
        <v>36500</v>
      </c>
      <c r="O317" s="126" t="str">
        <f>'6桁'!O317</f>
        <v>▽V</v>
      </c>
      <c r="P317" s="95" t="str">
        <f>IF(ISBLANK('6桁'!P317)=TRUE,"",VLOOKUP('6桁'!P317,A!$A:$G,7,FALSE))</f>
        <v/>
      </c>
      <c r="Q317" s="20">
        <f>'6桁'!Q317</f>
        <v>0</v>
      </c>
      <c r="R317" s="161"/>
      <c r="S317" s="22"/>
      <c r="T317" s="74"/>
      <c r="U317" s="22"/>
      <c r="V317" s="267"/>
      <c r="W317" s="22"/>
      <c r="X317" s="4"/>
    </row>
    <row r="318" spans="2:27" ht="30" customHeight="1">
      <c r="B318" s="503"/>
      <c r="C318" s="341" t="s">
        <v>338</v>
      </c>
      <c r="D318" s="254">
        <v>75</v>
      </c>
      <c r="E318" s="342"/>
      <c r="F318" s="95">
        <f>IF(ISBLANK('6桁'!F318)=TRUE,"",VLOOKUP('6桁'!F318,A!$A:$G,7,FALSE))</f>
        <v>16800</v>
      </c>
      <c r="G318" s="126" t="str">
        <f>'6桁'!G318</f>
        <v>V◇</v>
      </c>
      <c r="H318" s="95">
        <f>IF(ISBLANK('6桁'!H318)=TRUE,"",VLOOKUP('6桁'!H318,A!$A:$G,7,FALSE))</f>
        <v>16300</v>
      </c>
      <c r="I318" s="126" t="str">
        <f>'6桁'!I318</f>
        <v>V△</v>
      </c>
      <c r="J318" s="95">
        <f>IF(ISBLANK('6桁'!J318)=TRUE,"",VLOOKUP('6桁'!J318,A!$A:$G,7,FALSE))</f>
        <v>13700</v>
      </c>
      <c r="K318" s="20" t="str">
        <f>'6桁'!K318</f>
        <v>V◇</v>
      </c>
      <c r="L318" s="95">
        <f>IF(ISBLANK('6桁'!L318)=TRUE,"",VLOOKUP('6桁'!L318,A!$A:$G,7,FALSE))</f>
        <v>21400</v>
      </c>
      <c r="M318" s="20" t="str">
        <f>'6桁'!M318</f>
        <v>V</v>
      </c>
      <c r="N318" s="95">
        <f>IF(ISBLANK('6桁'!N318)=TRUE,"",VLOOKUP('6桁'!N318,A!$A:$G,7,FALSE))</f>
        <v>25200</v>
      </c>
      <c r="O318" s="126" t="str">
        <f>'6桁'!O318</f>
        <v>▽V</v>
      </c>
      <c r="P318" s="95" t="str">
        <f>IF(ISBLANK('6桁'!P318)=TRUE,"",VLOOKUP('6桁'!P318,A!$A:$G,7,FALSE))</f>
        <v/>
      </c>
      <c r="Q318" s="20">
        <f>'6桁'!Q318</f>
        <v>0</v>
      </c>
      <c r="R318" s="161"/>
      <c r="S318" s="22"/>
      <c r="T318" s="74"/>
      <c r="U318" s="22"/>
      <c r="V318" s="267"/>
      <c r="W318" s="22"/>
      <c r="X318" s="4"/>
    </row>
    <row r="319" spans="2:27" ht="30" customHeight="1">
      <c r="B319" s="503"/>
      <c r="C319" s="341" t="s">
        <v>729</v>
      </c>
      <c r="D319" s="254">
        <v>77</v>
      </c>
      <c r="E319" s="342"/>
      <c r="F319" s="95">
        <f>IF(ISBLANK('6桁'!F319)=TRUE,"",VLOOKUP('6桁'!F319,A!$A:$G,7,FALSE))</f>
        <v>20500</v>
      </c>
      <c r="G319" s="126" t="str">
        <f>'6桁'!G319</f>
        <v>V</v>
      </c>
      <c r="H319" s="95">
        <f>IF(ISBLANK('6桁'!H319)=TRUE,"",VLOOKUP('6桁'!H319,A!$A:$G,7,FALSE))</f>
        <v>19900</v>
      </c>
      <c r="I319" s="126" t="str">
        <f>'6桁'!I319</f>
        <v>V△</v>
      </c>
      <c r="J319" s="95">
        <f>IF(ISBLANK('6桁'!J319)=TRUE,"",VLOOKUP('6桁'!J319,A!$A:$G,7,FALSE))</f>
        <v>18500</v>
      </c>
      <c r="K319" s="20" t="str">
        <f>'6桁'!K319</f>
        <v>V◇</v>
      </c>
      <c r="L319" s="95" t="str">
        <f>IF(ISBLANK('6桁'!L319)=TRUE,"",VLOOKUP('6桁'!L319,A!$A:$G,7,FALSE))</f>
        <v/>
      </c>
      <c r="M319" s="20">
        <f>'6桁'!M319</f>
        <v>0</v>
      </c>
      <c r="N319" s="95" t="str">
        <f>IF(ISBLANK('6桁'!N319)=TRUE,"",VLOOKUP('6桁'!N319,A!$A:$G,7,FALSE))</f>
        <v/>
      </c>
      <c r="O319" s="126">
        <f>'6桁'!O319</f>
        <v>0</v>
      </c>
      <c r="P319" s="95" t="str">
        <f>IF(ISBLANK('6桁'!P319)=TRUE,"",VLOOKUP('6桁'!P319,A!$A:$G,7,FALSE))</f>
        <v/>
      </c>
      <c r="Q319" s="20">
        <f>'6桁'!Q319</f>
        <v>0</v>
      </c>
      <c r="R319" s="161"/>
      <c r="S319" s="22"/>
      <c r="T319" s="74"/>
      <c r="U319" s="22"/>
      <c r="V319" s="267"/>
      <c r="W319" s="22"/>
      <c r="X319" s="4"/>
    </row>
    <row r="320" spans="2:27" ht="30" customHeight="1">
      <c r="B320" s="503"/>
      <c r="C320" s="341" t="s">
        <v>53</v>
      </c>
      <c r="D320" s="254" t="s">
        <v>1117</v>
      </c>
      <c r="E320" s="342">
        <v>86</v>
      </c>
      <c r="F320" s="95">
        <f>IF(ISBLANK('6桁'!F320)=TRUE,"",VLOOKUP('6桁'!F320,A!$A:$G,7,FALSE))</f>
        <v>20800</v>
      </c>
      <c r="G320" s="126" t="str">
        <f>'6桁'!G320</f>
        <v>V</v>
      </c>
      <c r="H320" s="95" t="str">
        <f>IF(ISBLANK('6桁'!H320)=TRUE,"",VLOOKUP('6桁'!H320,A!$A:$G,7,FALSE))</f>
        <v/>
      </c>
      <c r="I320" s="126">
        <f>'6桁'!I320</f>
        <v>0</v>
      </c>
      <c r="J320" s="95">
        <f>IF(ISBLANK('6桁'!J320)=TRUE,"",VLOOKUP('6桁'!J320,A!$A:$G,7,FALSE))</f>
        <v>19100</v>
      </c>
      <c r="K320" s="20" t="str">
        <f>'6桁'!K320</f>
        <v>V◇</v>
      </c>
      <c r="L320" s="95" t="str">
        <f>IF(ISBLANK('6桁'!L320)=TRUE,"",VLOOKUP('6桁'!L320,A!$A:$G,7,FALSE))</f>
        <v/>
      </c>
      <c r="M320" s="126">
        <f>'6桁'!M320</f>
        <v>0</v>
      </c>
      <c r="N320" s="95" t="str">
        <f>IF(ISBLANK('6桁'!N320)=TRUE,"",VLOOKUP('6桁'!N320,A!$A:$G,7,FALSE))</f>
        <v/>
      </c>
      <c r="O320" s="126">
        <f>'6桁'!O320</f>
        <v>0</v>
      </c>
      <c r="P320" s="95">
        <f>IF(ISBLANK('6桁'!P320)=TRUE,"",VLOOKUP('6桁'!P320,A!$A:$G,7,FALSE))</f>
        <v>20800</v>
      </c>
      <c r="Q320" s="20" t="str">
        <f>'6桁'!Q320</f>
        <v>V
DZ101</v>
      </c>
      <c r="R320" s="161"/>
      <c r="S320" s="22"/>
      <c r="T320" s="74"/>
      <c r="U320" s="22"/>
      <c r="V320" s="267"/>
      <c r="W320" s="22"/>
      <c r="X320" s="4"/>
    </row>
    <row r="321" spans="2:24" ht="30" customHeight="1">
      <c r="B321" s="503"/>
      <c r="C321" s="341" t="s">
        <v>48</v>
      </c>
      <c r="D321" s="254">
        <v>85</v>
      </c>
      <c r="E321" s="342">
        <v>89</v>
      </c>
      <c r="F321" s="95">
        <f>IF(ISBLANK('6桁'!F321)=TRUE,"",VLOOKUP('6桁'!F321,A!$A:$G,7,FALSE))</f>
        <v>21200</v>
      </c>
      <c r="G321" s="126" t="str">
        <f>'6桁'!G321</f>
        <v>V</v>
      </c>
      <c r="H321" s="95" t="str">
        <f>IF(ISBLANK('6桁'!H321)=TRUE,"",VLOOKUP('6桁'!H321,A!$A:$G,7,FALSE))</f>
        <v/>
      </c>
      <c r="I321" s="126">
        <f>'6桁'!I321</f>
        <v>0</v>
      </c>
      <c r="J321" s="95">
        <f>IF(ISBLANK('6桁'!J321)=TRUE,"",VLOOKUP('6桁'!J321,A!$A:$G,7,FALSE))</f>
        <v>19400</v>
      </c>
      <c r="K321" s="20" t="str">
        <f>'6桁'!K321</f>
        <v>V◇</v>
      </c>
      <c r="L321" s="95">
        <f>IF(ISBLANK('6桁'!L321)=TRUE,"",VLOOKUP('6桁'!L321,A!$A:$G,7,FALSE))</f>
        <v>23800</v>
      </c>
      <c r="M321" s="20" t="str">
        <f>'6桁'!M321</f>
        <v>V</v>
      </c>
      <c r="N321" s="95" t="str">
        <f>IF(ISBLANK('6桁'!N321)=TRUE,"",VLOOKUP('6桁'!N321,A!$A:$G,7,FALSE))</f>
        <v/>
      </c>
      <c r="O321" s="126">
        <f>'6桁'!O321</f>
        <v>0</v>
      </c>
      <c r="P321" s="95">
        <f>IF(ISBLANK('6桁'!P321)=TRUE,"",VLOOKUP('6桁'!P321,A!$A:$G,7,FALSE))</f>
        <v>20600</v>
      </c>
      <c r="Q321" s="20" t="str">
        <f>'6桁'!Q321</f>
        <v>V</v>
      </c>
      <c r="R321" s="161"/>
      <c r="S321" s="22"/>
      <c r="T321" s="74"/>
      <c r="U321" s="22"/>
      <c r="V321" s="267"/>
      <c r="W321" s="22"/>
      <c r="X321" s="4"/>
    </row>
    <row r="322" spans="2:24" ht="30" customHeight="1">
      <c r="B322" s="503"/>
      <c r="C322" s="341" t="s">
        <v>54</v>
      </c>
      <c r="D322" s="254" t="s">
        <v>1118</v>
      </c>
      <c r="E322" s="342"/>
      <c r="F322" s="95" t="str">
        <f>IF(ISBLANK('6桁'!F322)=TRUE,"",VLOOKUP('6桁'!F322,A!$A:$G,7,FALSE))</f>
        <v/>
      </c>
      <c r="G322" s="126">
        <f>'6桁'!G322</f>
        <v>0</v>
      </c>
      <c r="H322" s="95" t="str">
        <f>IF(ISBLANK('6桁'!H322)=TRUE,"",VLOOKUP('6桁'!H322,A!$A:$G,7,FALSE))</f>
        <v/>
      </c>
      <c r="I322" s="126">
        <f>'6桁'!I322</f>
        <v>0</v>
      </c>
      <c r="J322" s="95" t="str">
        <f>IF(ISBLANK('6桁'!J322)=TRUE,"",VLOOKUP('6桁'!J322,A!$A:$G,7,FALSE))</f>
        <v/>
      </c>
      <c r="K322" s="20">
        <f>'6桁'!K322</f>
        <v>0</v>
      </c>
      <c r="L322" s="95" t="str">
        <f>IF(ISBLANK('6桁'!L322)=TRUE,"",VLOOKUP('6桁'!L322,A!$A:$G,7,FALSE))</f>
        <v/>
      </c>
      <c r="M322" s="20">
        <f>'6桁'!M322</f>
        <v>0</v>
      </c>
      <c r="N322" s="95" t="str">
        <f>IF(ISBLANK('6桁'!N322)=TRUE,"",VLOOKUP('6桁'!N322,A!$A:$G,7,FALSE))</f>
        <v/>
      </c>
      <c r="O322" s="126">
        <f>'6桁'!O322</f>
        <v>0</v>
      </c>
      <c r="P322" s="95">
        <f>IF(ISBLANK('6桁'!P322)=TRUE,"",VLOOKUP('6桁'!P322,A!$A:$G,7,FALSE))</f>
        <v>23100</v>
      </c>
      <c r="Q322" s="20" t="str">
        <f>'6桁'!Q322</f>
        <v>V</v>
      </c>
      <c r="R322" s="161"/>
      <c r="S322" s="22"/>
      <c r="T322" s="74"/>
      <c r="U322" s="22"/>
      <c r="V322" s="267"/>
      <c r="W322" s="22"/>
      <c r="X322" s="4"/>
    </row>
    <row r="323" spans="2:24" ht="30" customHeight="1">
      <c r="B323" s="503"/>
      <c r="C323" s="341" t="s">
        <v>316</v>
      </c>
      <c r="D323" s="254">
        <v>74</v>
      </c>
      <c r="E323" s="342"/>
      <c r="F323" s="95" t="str">
        <f>IF(ISBLANK('6桁'!F323)=TRUE,"",VLOOKUP('6桁'!F323,A!$A:$G,7,FALSE))</f>
        <v/>
      </c>
      <c r="G323" s="96">
        <f>'6桁'!G323</f>
        <v>0</v>
      </c>
      <c r="H323" s="95" t="str">
        <f>IF(ISBLANK('6桁'!H323)=TRUE,"",VLOOKUP('6桁'!H323,A!$A:$G,7,FALSE))</f>
        <v/>
      </c>
      <c r="I323" s="126">
        <f>'6桁'!I323</f>
        <v>0</v>
      </c>
      <c r="J323" s="95">
        <f>IF(ISBLANK('6桁'!J323)=TRUE,"",VLOOKUP('6桁'!J323,A!$A:$G,7,FALSE))</f>
        <v>13900</v>
      </c>
      <c r="K323" s="20" t="str">
        <f>'6桁'!K323</f>
        <v>H◇</v>
      </c>
      <c r="L323" s="95" t="str">
        <f>IF(ISBLANK('6桁'!L323)=TRUE,"",VLOOKUP('6桁'!L323,A!$A:$G,7,FALSE))</f>
        <v/>
      </c>
      <c r="M323" s="20">
        <f>'6桁'!M323</f>
        <v>0</v>
      </c>
      <c r="N323" s="95" t="str">
        <f>IF(ISBLANK('6桁'!N323)=TRUE,"",VLOOKUP('6桁'!N323,A!$A:$G,7,FALSE))</f>
        <v/>
      </c>
      <c r="O323" s="126">
        <f>'6桁'!O323</f>
        <v>0</v>
      </c>
      <c r="P323" s="95" t="str">
        <f>IF(ISBLANK('6桁'!P323)=TRUE,"",VLOOKUP('6桁'!P323,A!$A:$G,7,FALSE))</f>
        <v/>
      </c>
      <c r="Q323" s="20">
        <f>'6桁'!Q323</f>
        <v>0</v>
      </c>
      <c r="R323" s="161"/>
      <c r="S323" s="22"/>
      <c r="T323" s="74"/>
      <c r="U323" s="22"/>
      <c r="V323" s="267"/>
      <c r="W323" s="22"/>
      <c r="X323" s="4"/>
    </row>
    <row r="324" spans="2:24" ht="30" customHeight="1">
      <c r="B324" s="503"/>
      <c r="C324" s="411" t="s">
        <v>204</v>
      </c>
      <c r="D324" s="317">
        <v>77</v>
      </c>
      <c r="E324" s="249"/>
      <c r="F324" s="319">
        <f>IF(ISBLANK('6桁'!F324)=TRUE,"",VLOOKUP('6桁'!F324,A!$A:$G,7,FALSE))</f>
        <v>16800</v>
      </c>
      <c r="G324" s="126" t="str">
        <f>'6桁'!G324</f>
        <v>H◇</v>
      </c>
      <c r="H324" s="319">
        <f>IF(ISBLANK('6桁'!H324)=TRUE,"",VLOOKUP('6桁'!H324,A!$A:$G,7,FALSE))</f>
        <v>16500</v>
      </c>
      <c r="I324" s="132" t="str">
        <f>'6桁'!I324</f>
        <v>H△</v>
      </c>
      <c r="J324" s="95">
        <f>IF(ISBLANK('6桁'!J324)=TRUE,"",VLOOKUP('6桁'!J324,A!$A:$G,7,FALSE))</f>
        <v>13700</v>
      </c>
      <c r="K324" s="20" t="str">
        <f>'6桁'!K324</f>
        <v>H◇</v>
      </c>
      <c r="L324" s="319" t="str">
        <f>IF(ISBLANK('6桁'!L324)=TRUE,"",VLOOKUP('6桁'!L324,A!$A:$G,7,FALSE))</f>
        <v/>
      </c>
      <c r="M324" s="236">
        <f>'6桁'!M324</f>
        <v>0</v>
      </c>
      <c r="N324" s="319" t="str">
        <f>IF(ISBLANK('6桁'!N324)=TRUE,"",VLOOKUP('6桁'!N324,A!$A:$G,7,FALSE))</f>
        <v/>
      </c>
      <c r="O324" s="126">
        <f>'6桁'!O324</f>
        <v>0</v>
      </c>
      <c r="P324" s="319" t="str">
        <f>IF(ISBLANK('6桁'!P324)=TRUE,"",VLOOKUP('6桁'!P324,A!$A:$G,7,FALSE))</f>
        <v/>
      </c>
      <c r="Q324" s="236">
        <f>'6桁'!Q324</f>
        <v>0</v>
      </c>
      <c r="R324" s="161"/>
      <c r="S324" s="22"/>
      <c r="T324" s="74"/>
      <c r="U324" s="22"/>
      <c r="V324" s="267"/>
      <c r="W324" s="22"/>
      <c r="X324" s="4"/>
    </row>
    <row r="325" spans="2:24" ht="30" customHeight="1">
      <c r="B325" s="503"/>
      <c r="C325" s="87" t="s">
        <v>135</v>
      </c>
      <c r="D325" s="254">
        <v>81</v>
      </c>
      <c r="E325" s="342"/>
      <c r="F325" s="95" t="str">
        <f>IF(ISBLANK('6桁'!F325)=TRUE,"",VLOOKUP('6桁'!F325,A!$A:$G,7,FALSE))</f>
        <v/>
      </c>
      <c r="G325" s="126">
        <f>'6桁'!G325</f>
        <v>0</v>
      </c>
      <c r="H325" s="95" t="str">
        <f>IF(ISBLANK('6桁'!H325)=TRUE,"",VLOOKUP('6桁'!H325,A!$A:$G,7,FALSE))</f>
        <v/>
      </c>
      <c r="I325" s="126">
        <f>'6桁'!I325</f>
        <v>0</v>
      </c>
      <c r="J325" s="95">
        <f>IF(ISBLANK('6桁'!J325)=TRUE,"",VLOOKUP('6桁'!J325,A!$A:$G,7,FALSE))</f>
        <v>16200</v>
      </c>
      <c r="K325" s="20" t="str">
        <f>'6桁'!K325</f>
        <v>H◇</v>
      </c>
      <c r="L325" s="95" t="str">
        <f>IF(ISBLANK('6桁'!L325)=TRUE,"",VLOOKUP('6桁'!L325,A!$A:$G,7,FALSE))</f>
        <v/>
      </c>
      <c r="M325" s="126">
        <f>'6桁'!M325</f>
        <v>0</v>
      </c>
      <c r="N325" s="95" t="str">
        <f>IF(ISBLANK('6桁'!N325)=TRUE,"",VLOOKUP('6桁'!N325,A!$A:$G,7,FALSE))</f>
        <v/>
      </c>
      <c r="O325" s="126">
        <f>'6桁'!O325</f>
        <v>0</v>
      </c>
      <c r="P325" s="95" t="str">
        <f>IF(ISBLANK('6桁'!P325)=TRUE,"",VLOOKUP('6桁'!P325,A!$A:$G,7,FALSE))</f>
        <v/>
      </c>
      <c r="Q325" s="20">
        <f>'6桁'!Q325</f>
        <v>0</v>
      </c>
      <c r="R325" s="161"/>
      <c r="S325" s="22"/>
      <c r="T325" s="74"/>
      <c r="U325" s="22"/>
      <c r="V325" s="267"/>
      <c r="W325" s="22"/>
      <c r="X325" s="4"/>
    </row>
    <row r="326" spans="2:24" ht="30" customHeight="1">
      <c r="B326" s="503"/>
      <c r="C326" s="341" t="s">
        <v>102</v>
      </c>
      <c r="D326" s="254">
        <v>84</v>
      </c>
      <c r="E326" s="342">
        <v>88</v>
      </c>
      <c r="F326" s="95">
        <f>IF(ISBLANK('6桁'!F326)=TRUE,"",VLOOKUP('6桁'!F326,A!$A:$G,7,FALSE))</f>
        <v>18600</v>
      </c>
      <c r="G326" s="126" t="str">
        <f>'6桁'!G326</f>
        <v>H</v>
      </c>
      <c r="H326" s="95">
        <f>IF(ISBLANK('6桁'!H326)=TRUE,"",VLOOKUP('6桁'!H326,A!$A:$G,7,FALSE))</f>
        <v>17600</v>
      </c>
      <c r="I326" s="126" t="str">
        <f>'6桁'!I326</f>
        <v>H△</v>
      </c>
      <c r="J326" s="95">
        <f>IF(ISBLANK('6桁'!J326)=TRUE,"",VLOOKUP('6桁'!J326,A!$A:$G,7,FALSE))</f>
        <v>16700</v>
      </c>
      <c r="K326" s="20" t="str">
        <f>'6桁'!K326</f>
        <v>H◇</v>
      </c>
      <c r="L326" s="95" t="str">
        <f>IF(ISBLANK('6桁'!L326)=TRUE,"",VLOOKUP('6桁'!L326,A!$A:$G,7,FALSE))</f>
        <v/>
      </c>
      <c r="M326" s="20">
        <f>'6桁'!M326</f>
        <v>0</v>
      </c>
      <c r="N326" s="95" t="str">
        <f>IF(ISBLANK('6桁'!N326)=TRUE,"",VLOOKUP('6桁'!N326,A!$A:$G,7,FALSE))</f>
        <v/>
      </c>
      <c r="O326" s="126">
        <f>'6桁'!O326</f>
        <v>0</v>
      </c>
      <c r="P326" s="95" t="str">
        <f>IF(ISBLANK('6桁'!P326)=TRUE,"",VLOOKUP('6桁'!P326,A!$A:$G,7,FALSE))</f>
        <v/>
      </c>
      <c r="Q326" s="20">
        <f>'6桁'!Q326</f>
        <v>0</v>
      </c>
      <c r="R326" s="161"/>
      <c r="S326" s="22"/>
      <c r="T326" s="74"/>
      <c r="U326" s="22"/>
      <c r="V326" s="267"/>
      <c r="W326" s="22"/>
      <c r="X326" s="4"/>
    </row>
    <row r="327" spans="2:24" ht="30" customHeight="1">
      <c r="B327" s="503"/>
      <c r="C327" s="341" t="s">
        <v>85</v>
      </c>
      <c r="D327" s="254">
        <v>88</v>
      </c>
      <c r="E327" s="342">
        <v>92</v>
      </c>
      <c r="F327" s="95">
        <f>IF(ISBLANK('6桁'!F327)=TRUE,"",VLOOKUP('6桁'!F327,A!$A:$G,7,FALSE))</f>
        <v>19400</v>
      </c>
      <c r="G327" s="126" t="str">
        <f>'6桁'!G327</f>
        <v>H
LM704</v>
      </c>
      <c r="H327" s="95">
        <f>IF(ISBLANK('6桁'!H327)=TRUE,"",VLOOKUP('6桁'!H327,A!$A:$G,7,FALSE))</f>
        <v>18500</v>
      </c>
      <c r="I327" s="126" t="str">
        <f>'6桁'!I327</f>
        <v>H△</v>
      </c>
      <c r="J327" s="95">
        <f>IF(ISBLANK('6桁'!J327)=TRUE,"",VLOOKUP('6桁'!J327,A!$A:$G,7,FALSE))</f>
        <v>18300</v>
      </c>
      <c r="K327" s="20" t="str">
        <f>'6桁'!K327</f>
        <v>H◇</v>
      </c>
      <c r="L327" s="95" t="str">
        <f>IF(ISBLANK('6桁'!L327)=TRUE,"",VLOOKUP('6桁'!L327,A!$A:$G,7,FALSE))</f>
        <v/>
      </c>
      <c r="M327" s="126">
        <f>'6桁'!M327</f>
        <v>0</v>
      </c>
      <c r="N327" s="95" t="str">
        <f>IF(ISBLANK('6桁'!N327)=TRUE,"",VLOOKUP('6桁'!N327,A!$A:$G,7,FALSE))</f>
        <v/>
      </c>
      <c r="O327" s="126">
        <f>'6桁'!O327</f>
        <v>0</v>
      </c>
      <c r="P327" s="95">
        <f>IF(ISBLANK('6桁'!P327)=TRUE,"",VLOOKUP('6桁'!P327,A!$A:$G,7,FALSE))</f>
        <v>20100</v>
      </c>
      <c r="Q327" s="20" t="str">
        <f>'6桁'!Q327</f>
        <v>H</v>
      </c>
      <c r="R327" s="161"/>
      <c r="S327" s="22"/>
      <c r="T327" s="74"/>
      <c r="U327" s="22"/>
      <c r="V327" s="267"/>
      <c r="W327" s="22"/>
      <c r="X327" s="4"/>
    </row>
    <row r="328" spans="2:24" ht="30" customHeight="1">
      <c r="B328" s="503"/>
      <c r="C328" s="341" t="s">
        <v>68</v>
      </c>
      <c r="D328" s="254">
        <v>91</v>
      </c>
      <c r="E328" s="342">
        <v>95</v>
      </c>
      <c r="F328" s="95">
        <f>IF(ISBLANK('6桁'!F328)=TRUE,"",VLOOKUP('6桁'!F328,A!$A:$G,7,FALSE))</f>
        <v>20700</v>
      </c>
      <c r="G328" s="126" t="str">
        <f>'6桁'!G328</f>
        <v>H
LM704</v>
      </c>
      <c r="H328" s="95" t="str">
        <f>IF(ISBLANK('6桁'!H328)=TRUE,"",VLOOKUP('6桁'!H328,A!$A:$G,7,FALSE))</f>
        <v/>
      </c>
      <c r="I328" s="126">
        <f>'6桁'!I328</f>
        <v>0</v>
      </c>
      <c r="J328" s="95">
        <f>IF(ISBLANK('6桁'!J328)=TRUE,"",VLOOKUP('6桁'!J328,A!$A:$G,7,FALSE))</f>
        <v>19800</v>
      </c>
      <c r="K328" s="20" t="str">
        <f>'6桁'!K328</f>
        <v>H◇</v>
      </c>
      <c r="L328" s="95" t="str">
        <f>IF(ISBLANK('6桁'!L328)=TRUE,"",VLOOKUP('6桁'!L328,A!$A:$G,7,FALSE))</f>
        <v/>
      </c>
      <c r="M328" s="20">
        <f>'6桁'!M328</f>
        <v>0</v>
      </c>
      <c r="N328" s="95" t="str">
        <f>IF(ISBLANK('6桁'!N328)=TRUE,"",VLOOKUP('6桁'!N328,A!$A:$G,7,FALSE))</f>
        <v/>
      </c>
      <c r="O328" s="126">
        <f>'6桁'!O328</f>
        <v>0</v>
      </c>
      <c r="P328" s="95">
        <f>IF(ISBLANK('6桁'!P328)=TRUE,"",VLOOKUP('6桁'!P328,A!$A:$G,7,FALSE))</f>
        <v>21200</v>
      </c>
      <c r="Q328" s="20" t="str">
        <f>'6桁'!Q328</f>
        <v>H</v>
      </c>
      <c r="R328" s="161"/>
      <c r="S328" s="22"/>
      <c r="T328" s="74"/>
      <c r="U328" s="22"/>
      <c r="V328" s="267"/>
      <c r="W328" s="22"/>
      <c r="X328" s="4"/>
    </row>
    <row r="329" spans="2:24" ht="30" customHeight="1">
      <c r="B329" s="503"/>
      <c r="C329" s="345" t="s">
        <v>344</v>
      </c>
      <c r="D329" s="318">
        <v>72</v>
      </c>
      <c r="E329" s="361"/>
      <c r="F329" s="94" t="str">
        <f>IF(ISBLANK('6桁'!F329)=TRUE,"",VLOOKUP('6桁'!F329,A!$A:$G,7,FALSE))</f>
        <v/>
      </c>
      <c r="G329" s="133">
        <f>'6桁'!G329</f>
        <v>0</v>
      </c>
      <c r="H329" s="94" t="str">
        <f>IF(ISBLANK('6桁'!H329)=TRUE,"",VLOOKUP('6桁'!H329,A!$A:$G,7,FALSE))</f>
        <v/>
      </c>
      <c r="I329" s="133">
        <f>'6桁'!I329</f>
        <v>0</v>
      </c>
      <c r="J329" s="94">
        <f>IF(ISBLANK('6桁'!J329)=TRUE,"",VLOOKUP('6桁'!J329,A!$A:$G,7,FALSE))</f>
        <v>11200</v>
      </c>
      <c r="K329" s="237" t="str">
        <f>'6桁'!K329</f>
        <v>S◇</v>
      </c>
      <c r="L329" s="94" t="str">
        <f>IF(ISBLANK('6桁'!L329)=TRUE,"",VLOOKUP('6桁'!L329,A!$A:$G,7,FALSE))</f>
        <v/>
      </c>
      <c r="M329" s="237">
        <f>'6桁'!M329</f>
        <v>0</v>
      </c>
      <c r="N329" s="94" t="str">
        <f>IF(ISBLANK('6桁'!N329)=TRUE,"",VLOOKUP('6桁'!N329,A!$A:$G,7,FALSE))</f>
        <v/>
      </c>
      <c r="O329" s="133">
        <f>'6桁'!O329</f>
        <v>0</v>
      </c>
      <c r="P329" s="94" t="str">
        <f>IF(ISBLANK('6桁'!P329)=TRUE,"",VLOOKUP('6桁'!P329,A!$A:$G,7,FALSE))</f>
        <v/>
      </c>
      <c r="Q329" s="237">
        <f>'6桁'!Q329</f>
        <v>0</v>
      </c>
      <c r="R329" s="161"/>
      <c r="S329" s="22"/>
      <c r="T329" s="74"/>
      <c r="U329" s="22"/>
      <c r="V329" s="267"/>
      <c r="W329" s="22"/>
      <c r="X329" s="4"/>
    </row>
    <row r="330" spans="2:24" ht="30" customHeight="1">
      <c r="B330" s="503"/>
      <c r="C330" s="341" t="s">
        <v>345</v>
      </c>
      <c r="D330" s="254">
        <v>81</v>
      </c>
      <c r="E330" s="342"/>
      <c r="F330" s="95">
        <f>IF(ISBLANK('6桁'!F330)=TRUE,"",VLOOKUP('6桁'!F330,A!$A:$G,7,FALSE))</f>
        <v>14700</v>
      </c>
      <c r="G330" s="126" t="str">
        <f>'6桁'!G330</f>
        <v>S◇</v>
      </c>
      <c r="H330" s="95" t="str">
        <f>IF(ISBLANK('6桁'!H330)=TRUE,"",VLOOKUP('6桁'!H330,A!$A:$G,7,FALSE))</f>
        <v/>
      </c>
      <c r="I330" s="126">
        <f>'6桁'!I330</f>
        <v>0</v>
      </c>
      <c r="J330" s="95">
        <f>IF(ISBLANK('6桁'!J330)=TRUE,"",VLOOKUP('6桁'!J330,A!$A:$G,7,FALSE))</f>
        <v>12000</v>
      </c>
      <c r="K330" s="20" t="str">
        <f>'6桁'!K330</f>
        <v>S◇</v>
      </c>
      <c r="L330" s="95" t="str">
        <f>IF(ISBLANK('6桁'!L330)=TRUE,"",VLOOKUP('6桁'!L330,A!$A:$G,7,FALSE))</f>
        <v/>
      </c>
      <c r="M330" s="20">
        <f>'6桁'!M330</f>
        <v>0</v>
      </c>
      <c r="N330" s="95" t="str">
        <f>IF(ISBLANK('6桁'!N330)=TRUE,"",VLOOKUP('6桁'!N330,A!$A:$G,7,FALSE))</f>
        <v/>
      </c>
      <c r="O330" s="126">
        <f>'6桁'!O330</f>
        <v>0</v>
      </c>
      <c r="P330" s="95" t="str">
        <f>IF(ISBLANK('6桁'!P330)=TRUE,"",VLOOKUP('6桁'!P330,A!$A:$G,7,FALSE))</f>
        <v/>
      </c>
      <c r="Q330" s="20">
        <f>'6桁'!Q330</f>
        <v>0</v>
      </c>
      <c r="R330" s="161"/>
      <c r="S330" s="22"/>
      <c r="T330" s="74"/>
      <c r="U330" s="22"/>
      <c r="V330" s="267"/>
      <c r="W330" s="22"/>
      <c r="X330" s="4"/>
    </row>
    <row r="331" spans="2:24" ht="30" customHeight="1">
      <c r="B331" s="503"/>
      <c r="C331" s="341" t="s">
        <v>346</v>
      </c>
      <c r="D331" s="254">
        <v>84</v>
      </c>
      <c r="E331" s="342">
        <v>88</v>
      </c>
      <c r="F331" s="95">
        <f>IF(ISBLANK('6桁'!F331)=TRUE,"",VLOOKUP('6桁'!F331,A!$A:$G,7,FALSE))</f>
        <v>15400</v>
      </c>
      <c r="G331" s="126" t="str">
        <f>'6桁'!G331</f>
        <v>H</v>
      </c>
      <c r="H331" s="95">
        <f>IF(ISBLANK('6桁'!H331)=TRUE,"",VLOOKUP('6桁'!H331,A!$A:$G,7,FALSE))</f>
        <v>15300</v>
      </c>
      <c r="I331" s="126" t="str">
        <f>'6桁'!I331</f>
        <v>H△</v>
      </c>
      <c r="J331" s="95">
        <f>IF(ISBLANK('6桁'!J331)=TRUE,"",VLOOKUP('6桁'!J331,A!$A:$G,7,FALSE))</f>
        <v>13600</v>
      </c>
      <c r="K331" s="20" t="str">
        <f>'6桁'!K331</f>
        <v>H◇</v>
      </c>
      <c r="L331" s="95" t="str">
        <f>IF(ISBLANK('6桁'!L331)=TRUE,"",VLOOKUP('6桁'!L331,A!$A:$G,7,FALSE))</f>
        <v/>
      </c>
      <c r="M331" s="20">
        <f>'6桁'!M331</f>
        <v>0</v>
      </c>
      <c r="N331" s="95" t="str">
        <f>IF(ISBLANK('6桁'!N331)=TRUE,"",VLOOKUP('6桁'!N331,A!$A:$G,7,FALSE))</f>
        <v/>
      </c>
      <c r="O331" s="126">
        <f>'6桁'!O331</f>
        <v>0</v>
      </c>
      <c r="P331" s="95" t="str">
        <f>IF(ISBLANK('6桁'!P331)=TRUE,"",VLOOKUP('6桁'!P331,A!$A:$G,7,FALSE))</f>
        <v/>
      </c>
      <c r="Q331" s="20">
        <f>'6桁'!Q331</f>
        <v>0</v>
      </c>
      <c r="R331" s="161"/>
      <c r="S331" s="22"/>
      <c r="T331" s="74"/>
      <c r="U331" s="22"/>
      <c r="V331" s="267"/>
      <c r="W331" s="22"/>
      <c r="X331" s="4"/>
    </row>
    <row r="332" spans="2:24" ht="30" customHeight="1">
      <c r="B332" s="503"/>
      <c r="C332" s="570" t="s">
        <v>176</v>
      </c>
      <c r="D332" s="254">
        <v>88</v>
      </c>
      <c r="E332" s="342">
        <v>92</v>
      </c>
      <c r="F332" s="95">
        <f>IF(ISBLANK('6桁'!F332)=TRUE,"",VLOOKUP('6桁'!F332,A!$A:$G,7,FALSE))</f>
        <v>17900</v>
      </c>
      <c r="G332" s="133" t="str">
        <f>'6桁'!G332</f>
        <v>H</v>
      </c>
      <c r="H332" s="94">
        <f>IF(ISBLANK('6桁'!H332)=TRUE,"",VLOOKUP('6桁'!H332,A!$A:$G,7,FALSE))</f>
        <v>20500</v>
      </c>
      <c r="I332" s="133" t="str">
        <f>'6桁'!I332</f>
        <v>H★△</v>
      </c>
      <c r="J332" s="94">
        <f>IF(ISBLANK('6桁'!J332)=TRUE,"",VLOOKUP('6桁'!J332,A!$A:$G,7,FALSE))</f>
        <v>15500</v>
      </c>
      <c r="K332" s="237" t="str">
        <f>'6桁'!K332</f>
        <v>S◇</v>
      </c>
      <c r="L332" s="95" t="str">
        <f>IF(ISBLANK('6桁'!L332)=TRUE,"",VLOOKUP('6桁'!L332,A!$A:$G,7,FALSE))</f>
        <v/>
      </c>
      <c r="M332" s="20">
        <f>'6桁'!M332</f>
        <v>0</v>
      </c>
      <c r="N332" s="94" t="str">
        <f>IF(ISBLANK('6桁'!N332)=TRUE,"",VLOOKUP('6桁'!N332,A!$A:$G,7,FALSE))</f>
        <v/>
      </c>
      <c r="O332" s="133">
        <f>'6桁'!O332</f>
        <v>0</v>
      </c>
      <c r="P332" s="94" t="str">
        <f>IF(ISBLANK('6桁'!P332)=TRUE,"",VLOOKUP('6桁'!P332,A!$A:$G,7,FALSE))</f>
        <v/>
      </c>
      <c r="Q332" s="237">
        <f>'6桁'!Q332</f>
        <v>0</v>
      </c>
      <c r="R332" s="161"/>
      <c r="S332" s="22"/>
      <c r="T332" s="74"/>
      <c r="U332" s="22"/>
      <c r="V332" s="267"/>
      <c r="W332" s="22"/>
      <c r="X332" s="4"/>
    </row>
    <row r="333" spans="2:24" ht="30" customHeight="1">
      <c r="B333" s="503"/>
      <c r="C333" s="571"/>
      <c r="D333" s="318">
        <v>88</v>
      </c>
      <c r="E333" s="361"/>
      <c r="F333" s="94" t="str">
        <f>IF(ISBLANK('6桁'!F333)=TRUE,"",VLOOKUP('6桁'!F333,A!$A:$G,7,FALSE))</f>
        <v/>
      </c>
      <c r="G333" s="126">
        <f>'6桁'!G333</f>
        <v>0</v>
      </c>
      <c r="H333" s="95">
        <f>IF(ISBLANK('6桁'!H333)=TRUE,"",VLOOKUP('6桁'!H333,A!$A:$G,7,FALSE))</f>
        <v>17600</v>
      </c>
      <c r="I333" s="126" t="str">
        <f>'6桁'!I333</f>
        <v>H△</v>
      </c>
      <c r="J333" s="95" t="str">
        <f>IF(ISBLANK('6桁'!J333)=TRUE,"",VLOOKUP('6桁'!J333,A!$A:$G,7,FALSE))</f>
        <v/>
      </c>
      <c r="K333" s="20">
        <f>'6桁'!K333</f>
        <v>0</v>
      </c>
      <c r="L333" s="95" t="str">
        <f>IF(ISBLANK('6桁'!L333)=TRUE,"",VLOOKUP('6桁'!L333,A!$A:$G,7,FALSE))</f>
        <v/>
      </c>
      <c r="M333" s="20">
        <f>'6桁'!M333</f>
        <v>0</v>
      </c>
      <c r="N333" s="95" t="str">
        <f>IF(ISBLANK('6桁'!N333)=TRUE,"",VLOOKUP('6桁'!N333,A!$A:$G,7,FALSE))</f>
        <v/>
      </c>
      <c r="O333" s="126">
        <f>'6桁'!O333</f>
        <v>0</v>
      </c>
      <c r="P333" s="95" t="str">
        <f>IF(ISBLANK('6桁'!P333)=TRUE,"",VLOOKUP('6桁'!P333,A!$A:$G,7,FALSE))</f>
        <v/>
      </c>
      <c r="Q333" s="20">
        <f>'6桁'!Q333</f>
        <v>0</v>
      </c>
      <c r="R333" s="161"/>
      <c r="S333" s="22"/>
      <c r="T333" s="74"/>
      <c r="U333" s="22"/>
      <c r="V333" s="267"/>
      <c r="W333" s="22"/>
      <c r="X333" s="4"/>
    </row>
    <row r="334" spans="2:24" ht="30" customHeight="1">
      <c r="B334" s="503"/>
      <c r="C334" s="341" t="s">
        <v>107</v>
      </c>
      <c r="D334" s="254">
        <v>91</v>
      </c>
      <c r="E334" s="342">
        <v>95</v>
      </c>
      <c r="F334" s="95">
        <f>IF(ISBLANK('6桁'!F334)=TRUE,"",VLOOKUP('6桁'!F334,A!$A:$G,7,FALSE))</f>
        <v>20100</v>
      </c>
      <c r="G334" s="126" t="str">
        <f>'6桁'!G334</f>
        <v>H</v>
      </c>
      <c r="H334" s="95">
        <f>IF(ISBLANK('6桁'!H334)=TRUE,"",VLOOKUP('6桁'!H334,A!$A:$G,7,FALSE))</f>
        <v>17800</v>
      </c>
      <c r="I334" s="126" t="str">
        <f>'6桁'!I334</f>
        <v>H△</v>
      </c>
      <c r="J334" s="95">
        <f>IF(ISBLANK('6桁'!J334)=TRUE,"",VLOOKUP('6桁'!J334,A!$A:$G,7,FALSE))</f>
        <v>17000</v>
      </c>
      <c r="K334" s="20" t="str">
        <f>'6桁'!K334</f>
        <v>H◇</v>
      </c>
      <c r="L334" s="95" t="str">
        <f>IF(ISBLANK('6桁'!L334)=TRUE,"",VLOOKUP('6桁'!L334,A!$A:$G,7,FALSE))</f>
        <v/>
      </c>
      <c r="M334" s="20">
        <f>'6桁'!M334</f>
        <v>0</v>
      </c>
      <c r="N334" s="95" t="str">
        <f>IF(ISBLANK('6桁'!N334)=TRUE,"",VLOOKUP('6桁'!N334,A!$A:$G,7,FALSE))</f>
        <v/>
      </c>
      <c r="O334" s="126">
        <f>'6桁'!O334</f>
        <v>0</v>
      </c>
      <c r="P334" s="95" t="str">
        <f>IF(ISBLANK('6桁'!P334)=TRUE,"",VLOOKUP('6桁'!P334,A!$A:$G,7,FALSE))</f>
        <v/>
      </c>
      <c r="Q334" s="20">
        <f>'6桁'!Q334</f>
        <v>0</v>
      </c>
      <c r="R334" s="161"/>
      <c r="S334" s="22"/>
      <c r="T334" s="74"/>
      <c r="U334" s="22"/>
      <c r="V334" s="267"/>
      <c r="W334" s="22"/>
      <c r="X334" s="4"/>
    </row>
    <row r="335" spans="2:24" ht="30" customHeight="1">
      <c r="B335" s="503"/>
      <c r="C335" s="341" t="s">
        <v>109</v>
      </c>
      <c r="D335" s="254">
        <v>94</v>
      </c>
      <c r="E335" s="342">
        <v>99</v>
      </c>
      <c r="F335" s="95">
        <f>IF(ISBLANK('6桁'!F335)=TRUE,"",VLOOKUP('6桁'!F335,A!$A:$G,7,FALSE))</f>
        <v>21800</v>
      </c>
      <c r="G335" s="126" t="str">
        <f>'6桁'!G335</f>
        <v>H</v>
      </c>
      <c r="H335" s="95">
        <f>IF(ISBLANK('6桁'!H335)=TRUE,"",VLOOKUP('6桁'!H335,A!$A:$G,7,FALSE))</f>
        <v>20100</v>
      </c>
      <c r="I335" s="126" t="str">
        <f>'6桁'!I335</f>
        <v>H△</v>
      </c>
      <c r="J335" s="95">
        <f>IF(ISBLANK('6桁'!J335)=TRUE,"",VLOOKUP('6桁'!J335,A!$A:$G,7,FALSE))</f>
        <v>19900</v>
      </c>
      <c r="K335" s="20" t="str">
        <f>'6桁'!K335</f>
        <v>H◇</v>
      </c>
      <c r="L335" s="95" t="str">
        <f>IF(ISBLANK('6桁'!L335)=TRUE,"",VLOOKUP('6桁'!L335,A!$A:$G,7,FALSE))</f>
        <v/>
      </c>
      <c r="M335" s="20">
        <f>'6桁'!M335</f>
        <v>0</v>
      </c>
      <c r="N335" s="95" t="str">
        <f>IF(ISBLANK('6桁'!N335)=TRUE,"",VLOOKUP('6桁'!N335,A!$A:$G,7,FALSE))</f>
        <v/>
      </c>
      <c r="O335" s="126">
        <f>'6桁'!O335</f>
        <v>0</v>
      </c>
      <c r="P335" s="95" t="str">
        <f>IF(ISBLANK('6桁'!P335)=TRUE,"",VLOOKUP('6桁'!P335,A!$A:$G,7,FALSE))</f>
        <v/>
      </c>
      <c r="Q335" s="20">
        <f>'6桁'!Q335</f>
        <v>0</v>
      </c>
      <c r="R335" s="161"/>
      <c r="S335" s="22"/>
      <c r="T335" s="74"/>
      <c r="U335" s="22"/>
      <c r="V335" s="267"/>
      <c r="W335" s="22"/>
      <c r="X335" s="4"/>
    </row>
    <row r="336" spans="2:24" ht="30" customHeight="1">
      <c r="B336" s="503"/>
      <c r="C336" s="341" t="s">
        <v>347</v>
      </c>
      <c r="D336" s="254">
        <v>96</v>
      </c>
      <c r="E336" s="342">
        <v>100</v>
      </c>
      <c r="F336" s="95" t="str">
        <f>IF(ISBLANK('6桁'!F336)=TRUE,"",VLOOKUP('6桁'!F336,A!$A:$G,7,FALSE))</f>
        <v/>
      </c>
      <c r="G336" s="126">
        <f>'6桁'!G336</f>
        <v>0</v>
      </c>
      <c r="H336" s="95">
        <f>IF(ISBLANK('6桁'!H336)=TRUE,"",VLOOKUP('6桁'!H336,A!$A:$G,7,FALSE))</f>
        <v>23600</v>
      </c>
      <c r="I336" s="126" t="str">
        <f>'6桁'!I336</f>
        <v>H</v>
      </c>
      <c r="J336" s="95">
        <f>IF(ISBLANK('6桁'!J336)=TRUE,"",VLOOKUP('6桁'!J336,A!$A:$G,7,FALSE))</f>
        <v>21600</v>
      </c>
      <c r="K336" s="20" t="str">
        <f>'6桁'!K336</f>
        <v>S</v>
      </c>
      <c r="L336" s="95" t="str">
        <f>IF(ISBLANK('6桁'!L336)=TRUE,"",VLOOKUP('6桁'!L336,A!$A:$G,7,FALSE))</f>
        <v/>
      </c>
      <c r="M336" s="20">
        <f>'6桁'!M336</f>
        <v>0</v>
      </c>
      <c r="N336" s="95" t="str">
        <f>IF(ISBLANK('6桁'!N336)=TRUE,"",VLOOKUP('6桁'!N336,A!$A:$G,7,FALSE))</f>
        <v/>
      </c>
      <c r="O336" s="126">
        <f>'6桁'!O336</f>
        <v>0</v>
      </c>
      <c r="P336" s="95" t="str">
        <f>IF(ISBLANK('6桁'!P336)=TRUE,"",VLOOKUP('6桁'!P336,A!$A:$G,7,FALSE))</f>
        <v/>
      </c>
      <c r="Q336" s="20">
        <f>'6桁'!Q336</f>
        <v>0</v>
      </c>
      <c r="R336" s="161"/>
      <c r="S336" s="22"/>
      <c r="T336" s="74"/>
      <c r="U336" s="22"/>
      <c r="V336" s="267"/>
      <c r="W336" s="22"/>
      <c r="X336" s="4"/>
    </row>
    <row r="337" spans="2:27" ht="30" customHeight="1">
      <c r="B337" s="503"/>
      <c r="C337" s="341" t="s">
        <v>352</v>
      </c>
      <c r="D337" s="500">
        <v>92</v>
      </c>
      <c r="E337" s="501"/>
      <c r="F337" s="95" t="str">
        <f>IF(ISBLANK('6桁'!F337)=TRUE,"",VLOOKUP('6桁'!F337,A!$A:$G,7,FALSE))</f>
        <v/>
      </c>
      <c r="G337" s="126">
        <f>'6桁'!G337</f>
        <v>0</v>
      </c>
      <c r="H337" s="95" t="str">
        <f>IF(ISBLANK('6桁'!H337)=TRUE,"",VLOOKUP('6桁'!H337,A!$A:$G,7,FALSE))</f>
        <v/>
      </c>
      <c r="I337" s="126">
        <f>'6桁'!I337</f>
        <v>0</v>
      </c>
      <c r="J337" s="95">
        <f>IF(ISBLANK('6桁'!J337)=TRUE,"",VLOOKUP('6桁'!J337,A!$A:$G,7,FALSE))</f>
        <v>17300</v>
      </c>
      <c r="K337" s="20" t="str">
        <f>'6桁'!K337</f>
        <v>S◇</v>
      </c>
      <c r="L337" s="95" t="str">
        <f>IF(ISBLANK('6桁'!L337)=TRUE,"",VLOOKUP('6桁'!L337,A!$A:$G,7,FALSE))</f>
        <v/>
      </c>
      <c r="M337" s="20">
        <f>'6桁'!M337</f>
        <v>0</v>
      </c>
      <c r="N337" s="95" t="str">
        <f>IF(ISBLANK('6桁'!N337)=TRUE,"",VLOOKUP('6桁'!N337,A!$A:$G,7,FALSE))</f>
        <v/>
      </c>
      <c r="O337" s="126">
        <f>'6桁'!O337</f>
        <v>0</v>
      </c>
      <c r="P337" s="95" t="str">
        <f>IF(ISBLANK('6桁'!P337)=TRUE,"",VLOOKUP('6桁'!P337,A!$A:$G,7,FALSE))</f>
        <v/>
      </c>
      <c r="Q337" s="236">
        <f>'6桁'!Q337</f>
        <v>0</v>
      </c>
      <c r="R337" s="161"/>
      <c r="S337" s="22"/>
      <c r="T337" s="74"/>
      <c r="U337" s="22"/>
      <c r="V337" s="267"/>
      <c r="W337" s="22"/>
      <c r="X337" s="4"/>
    </row>
    <row r="338" spans="2:27" ht="30" customHeight="1">
      <c r="B338" s="503"/>
      <c r="C338" s="341" t="s">
        <v>353</v>
      </c>
      <c r="D338" s="500">
        <v>96</v>
      </c>
      <c r="E338" s="501"/>
      <c r="F338" s="95" t="str">
        <f>IF(ISBLANK('6桁'!F338)=TRUE,"",VLOOKUP('6桁'!F338,A!$A:$G,7,FALSE))</f>
        <v/>
      </c>
      <c r="G338" s="126">
        <f>'6桁'!G338</f>
        <v>0</v>
      </c>
      <c r="H338" s="95">
        <f>IF(ISBLANK('6桁'!H338)=TRUE,"",VLOOKUP('6桁'!H338,A!$A:$G,7,FALSE))</f>
        <v>18600</v>
      </c>
      <c r="I338" s="126" t="str">
        <f>'6桁'!I338</f>
        <v>H△</v>
      </c>
      <c r="J338" s="95">
        <f>IF(ISBLANK('6桁'!J338)=TRUE,"",VLOOKUP('6桁'!J338,A!$A:$G,7,FALSE))</f>
        <v>18200</v>
      </c>
      <c r="K338" s="20" t="str">
        <f>'6桁'!K338</f>
        <v>S◇</v>
      </c>
      <c r="L338" s="95" t="str">
        <f>IF(ISBLANK('6桁'!L338)=TRUE,"",VLOOKUP('6桁'!L338,A!$A:$G,7,FALSE))</f>
        <v/>
      </c>
      <c r="M338" s="20">
        <f>'6桁'!M338</f>
        <v>0</v>
      </c>
      <c r="N338" s="95" t="str">
        <f>IF(ISBLANK('6桁'!N338)=TRUE,"",VLOOKUP('6桁'!N338,A!$A:$G,7,FALSE))</f>
        <v/>
      </c>
      <c r="O338" s="126">
        <f>'6桁'!O338</f>
        <v>0</v>
      </c>
      <c r="P338" s="95" t="str">
        <f>IF(ISBLANK('6桁'!P338)=TRUE,"",VLOOKUP('6桁'!P338,A!$A:$G,7,FALSE))</f>
        <v/>
      </c>
      <c r="Q338" s="20">
        <f>'6桁'!Q338</f>
        <v>0</v>
      </c>
      <c r="R338" s="161"/>
      <c r="S338" s="22"/>
      <c r="T338" s="74"/>
      <c r="U338" s="22"/>
      <c r="V338" s="267"/>
      <c r="W338" s="22"/>
      <c r="X338" s="4"/>
    </row>
    <row r="339" spans="2:27" ht="30" customHeight="1" thickBot="1">
      <c r="B339" s="544"/>
      <c r="C339" s="343" t="s">
        <v>354</v>
      </c>
      <c r="D339" s="558">
        <v>98</v>
      </c>
      <c r="E339" s="559"/>
      <c r="F339" s="118" t="str">
        <f>IF(ISBLANK('6桁'!F339)=TRUE,"",VLOOKUP('6桁'!F339,A!$A:$G,7,FALSE))</f>
        <v/>
      </c>
      <c r="G339" s="127">
        <f>'6桁'!G339</f>
        <v>0</v>
      </c>
      <c r="H339" s="118">
        <f>IF(ISBLANK('6桁'!H339)=TRUE,"",VLOOKUP('6桁'!H339,A!$A:$G,7,FALSE))</f>
        <v>19900</v>
      </c>
      <c r="I339" s="127" t="str">
        <f>'6桁'!I339</f>
        <v>H</v>
      </c>
      <c r="J339" s="118">
        <f>IF(ISBLANK('6桁'!J339)=TRUE,"",VLOOKUP('6桁'!J339,A!$A:$G,7,FALSE))</f>
        <v>19700</v>
      </c>
      <c r="K339" s="21" t="str">
        <f>'6桁'!K339</f>
        <v>S</v>
      </c>
      <c r="L339" s="118" t="str">
        <f>IF(ISBLANK('6桁'!L339)=TRUE,"",VLOOKUP('6桁'!L339,A!$A:$G,7,FALSE))</f>
        <v/>
      </c>
      <c r="M339" s="21">
        <f>'6桁'!M339</f>
        <v>0</v>
      </c>
      <c r="N339" s="118" t="str">
        <f>IF(ISBLANK('6桁'!N339)=TRUE,"",VLOOKUP('6桁'!N339,A!$A:$G,7,FALSE))</f>
        <v/>
      </c>
      <c r="O339" s="127">
        <f>'6桁'!O339</f>
        <v>0</v>
      </c>
      <c r="P339" s="118" t="str">
        <f>IF(ISBLANK('6桁'!P339)=TRUE,"",VLOOKUP('6桁'!P339,A!$A:$G,7,FALSE))</f>
        <v/>
      </c>
      <c r="Q339" s="21">
        <f>'6桁'!Q339</f>
        <v>0</v>
      </c>
      <c r="R339" s="161"/>
      <c r="S339" s="22"/>
      <c r="T339" s="74"/>
      <c r="U339" s="22"/>
      <c r="V339" s="267"/>
      <c r="W339" s="22"/>
      <c r="X339" s="4"/>
    </row>
    <row r="340" spans="2:27" ht="33.75" customHeight="1">
      <c r="B340" s="545" t="s">
        <v>1119</v>
      </c>
      <c r="C340" s="545"/>
      <c r="D340" s="545"/>
      <c r="E340" s="545"/>
      <c r="F340" s="545"/>
      <c r="G340" s="545"/>
      <c r="H340" s="545"/>
      <c r="I340" s="545"/>
      <c r="J340" s="545"/>
      <c r="K340" s="545"/>
      <c r="L340" s="545"/>
      <c r="M340" s="545"/>
      <c r="N340" s="545"/>
      <c r="O340" s="545"/>
      <c r="P340" s="545"/>
      <c r="Q340" s="545"/>
      <c r="R340" s="546"/>
      <c r="S340" s="546"/>
      <c r="T340" s="546"/>
      <c r="U340" s="546"/>
    </row>
    <row r="341" spans="2:27" ht="13.5" customHeight="1">
      <c r="C341" s="327"/>
      <c r="D341" s="327"/>
      <c r="E341" s="327"/>
      <c r="F341" s="10"/>
      <c r="G341" s="17"/>
      <c r="H341" s="10"/>
      <c r="I341" s="17"/>
      <c r="J341" s="10"/>
      <c r="K341" s="17"/>
      <c r="L341" s="10"/>
      <c r="M341" s="17"/>
      <c r="N341" s="10"/>
      <c r="O341" s="17"/>
      <c r="P341" s="10"/>
      <c r="Q341" s="17"/>
      <c r="R341" s="10"/>
      <c r="S341" s="17"/>
      <c r="T341" s="10"/>
      <c r="U341" s="17"/>
      <c r="V341" s="10"/>
      <c r="W341" s="17"/>
      <c r="X341" s="10"/>
      <c r="Y341" s="17"/>
    </row>
    <row r="342" spans="2:27" ht="14.25" customHeight="1" thickBot="1">
      <c r="C342" s="327"/>
      <c r="D342" s="327"/>
      <c r="E342" s="327"/>
      <c r="F342" s="74"/>
      <c r="G342" s="18"/>
      <c r="H342" s="74"/>
      <c r="I342" s="18"/>
      <c r="J342" s="74"/>
      <c r="K342" s="18"/>
      <c r="L342" s="74"/>
      <c r="M342" s="18"/>
      <c r="N342" s="74"/>
      <c r="O342" s="18"/>
      <c r="P342" s="74"/>
      <c r="Q342" s="18"/>
      <c r="R342" s="74"/>
      <c r="S342" s="17"/>
      <c r="T342" s="74"/>
      <c r="U342" s="18"/>
    </row>
    <row r="343" spans="2:27" ht="25.5" customHeight="1" thickTop="1" thickBot="1">
      <c r="B343" s="518" t="s">
        <v>451</v>
      </c>
      <c r="C343" s="519"/>
      <c r="D343" s="519"/>
      <c r="E343" s="519"/>
      <c r="F343" s="519"/>
      <c r="G343" s="519"/>
      <c r="H343" s="519"/>
      <c r="I343" s="519"/>
      <c r="J343" s="519"/>
      <c r="K343" s="519"/>
      <c r="L343" s="519"/>
      <c r="M343" s="519"/>
      <c r="N343" s="519"/>
      <c r="O343" s="519"/>
      <c r="P343" s="519"/>
      <c r="Q343" s="519"/>
      <c r="R343" s="519"/>
      <c r="S343" s="519"/>
      <c r="T343" s="519"/>
      <c r="U343" s="519"/>
      <c r="V343" s="519"/>
      <c r="W343" s="519"/>
      <c r="X343" s="519"/>
      <c r="Y343" s="519"/>
      <c r="Z343" s="519"/>
      <c r="AA343" s="520"/>
    </row>
    <row r="344" spans="2:27" ht="14.25" thickTop="1"/>
    <row r="345" spans="2:27" s="239" customFormat="1" ht="20.100000000000001" customHeight="1" thickBot="1">
      <c r="B345" s="238" t="s">
        <v>730</v>
      </c>
      <c r="F345" s="240"/>
      <c r="H345" s="240"/>
      <c r="J345" s="240"/>
      <c r="L345" s="240"/>
      <c r="N345" s="240"/>
      <c r="P345" s="240"/>
      <c r="R345" s="240"/>
      <c r="T345" s="240"/>
      <c r="V345" s="240"/>
      <c r="X345" s="240"/>
    </row>
    <row r="346" spans="2:27" ht="19.5" customHeight="1" thickBot="1">
      <c r="B346" s="521" t="s">
        <v>452</v>
      </c>
      <c r="C346" s="524" t="s">
        <v>524</v>
      </c>
      <c r="D346" s="527" t="s">
        <v>1113</v>
      </c>
      <c r="E346" s="540"/>
      <c r="F346" s="531" t="s">
        <v>453</v>
      </c>
      <c r="G346" s="532"/>
      <c r="H346" s="532"/>
      <c r="I346" s="532"/>
      <c r="J346" s="532"/>
      <c r="K346" s="532"/>
      <c r="L346" s="532"/>
      <c r="M346" s="532"/>
      <c r="N346" s="532"/>
      <c r="O346" s="532"/>
      <c r="P346" s="532"/>
      <c r="Q346" s="533"/>
      <c r="R346" s="135"/>
      <c r="S346" s="11"/>
      <c r="T346" s="11"/>
      <c r="U346" s="11"/>
      <c r="V346" s="11"/>
      <c r="W346" s="11"/>
      <c r="X346" s="11"/>
      <c r="Y346" s="11"/>
      <c r="Z346" s="11"/>
    </row>
    <row r="347" spans="2:27" ht="19.5" customHeight="1">
      <c r="B347" s="522"/>
      <c r="C347" s="525"/>
      <c r="D347" s="541"/>
      <c r="E347" s="542"/>
      <c r="F347" s="516" t="s">
        <v>971</v>
      </c>
      <c r="G347" s="507"/>
      <c r="H347" s="506" t="s">
        <v>775</v>
      </c>
      <c r="I347" s="507"/>
      <c r="J347" s="506" t="s">
        <v>770</v>
      </c>
      <c r="K347" s="507"/>
      <c r="L347" s="506" t="s">
        <v>777</v>
      </c>
      <c r="M347" s="507"/>
      <c r="N347" s="506" t="s">
        <v>778</v>
      </c>
      <c r="O347" s="507"/>
      <c r="P347" s="506" t="s">
        <v>780</v>
      </c>
      <c r="Q347" s="507"/>
      <c r="R347" s="135"/>
      <c r="S347" s="11"/>
      <c r="T347" s="11"/>
      <c r="U347" s="11"/>
      <c r="V347" s="11"/>
      <c r="W347" s="11"/>
      <c r="X347" s="11"/>
      <c r="Y347" s="11"/>
      <c r="Z347" s="11"/>
    </row>
    <row r="348" spans="2:27" ht="19.5" customHeight="1">
      <c r="B348" s="522"/>
      <c r="C348" s="525"/>
      <c r="D348" s="510" t="s">
        <v>1115</v>
      </c>
      <c r="E348" s="550" t="s">
        <v>1114</v>
      </c>
      <c r="F348" s="517"/>
      <c r="G348" s="509"/>
      <c r="H348" s="508"/>
      <c r="I348" s="509"/>
      <c r="J348" s="508"/>
      <c r="K348" s="509"/>
      <c r="L348" s="508"/>
      <c r="M348" s="509"/>
      <c r="N348" s="508"/>
      <c r="O348" s="509"/>
      <c r="P348" s="508"/>
      <c r="Q348" s="509"/>
      <c r="R348" s="410"/>
      <c r="S348" s="407"/>
      <c r="T348" s="407"/>
      <c r="U348" s="407"/>
      <c r="V348" s="407"/>
      <c r="W348" s="407"/>
      <c r="X348" s="136"/>
      <c r="Y348" s="136"/>
    </row>
    <row r="349" spans="2:27" ht="19.5" customHeight="1" thickBot="1">
      <c r="B349" s="523"/>
      <c r="C349" s="526"/>
      <c r="D349" s="549"/>
      <c r="E349" s="551"/>
      <c r="F349" s="553" t="s">
        <v>774</v>
      </c>
      <c r="G349" s="554"/>
      <c r="H349" s="553" t="s">
        <v>782</v>
      </c>
      <c r="I349" s="554"/>
      <c r="J349" s="514" t="s">
        <v>774</v>
      </c>
      <c r="K349" s="515"/>
      <c r="L349" s="514" t="s">
        <v>782</v>
      </c>
      <c r="M349" s="515"/>
      <c r="N349" s="514" t="s">
        <v>781</v>
      </c>
      <c r="O349" s="515"/>
      <c r="P349" s="514" t="s">
        <v>781</v>
      </c>
      <c r="Q349" s="555"/>
      <c r="R349" s="358"/>
      <c r="S349" s="327"/>
      <c r="T349" s="327"/>
      <c r="U349" s="327"/>
      <c r="V349" s="327"/>
      <c r="W349" s="327"/>
      <c r="X349" s="4"/>
    </row>
    <row r="350" spans="2:27" ht="30" customHeight="1">
      <c r="B350" s="502">
        <v>14</v>
      </c>
      <c r="C350" s="352" t="s">
        <v>55</v>
      </c>
      <c r="D350" s="253">
        <v>69</v>
      </c>
      <c r="E350" s="353"/>
      <c r="F350" s="91" t="str">
        <f>IF(ISBLANK('6桁'!F350)=TRUE,"",VLOOKUP('6桁'!F350,A!$A:$G,7,FALSE))</f>
        <v/>
      </c>
      <c r="G350" s="124">
        <f>'6桁'!G350</f>
        <v>0</v>
      </c>
      <c r="H350" s="91" t="str">
        <f>IF(ISBLANK('6桁'!H350)=TRUE,"",VLOOKUP('6桁'!H350,A!$A:$G,7,FALSE))</f>
        <v/>
      </c>
      <c r="I350" s="124">
        <f>'6桁'!I350</f>
        <v>0</v>
      </c>
      <c r="J350" s="91">
        <f>IF(ISBLANK('6桁'!J350)=TRUE,"",VLOOKUP('6桁'!J350,A!$A:$G,7,FALSE))</f>
        <v>12500</v>
      </c>
      <c r="K350" s="92" t="str">
        <f>'6桁'!K350</f>
        <v>V◇</v>
      </c>
      <c r="L350" s="128" t="str">
        <f>IF(ISBLANK('6桁'!L350)=TRUE,"",VLOOKUP('6桁'!L350,A!$A:$G,7,FALSE))</f>
        <v/>
      </c>
      <c r="M350" s="131">
        <f>'6桁'!M350</f>
        <v>0</v>
      </c>
      <c r="N350" s="91" t="str">
        <f>IF(ISBLANK('6桁'!N350)=TRUE,"",VLOOKUP('6桁'!N350,A!$A:$G,7,FALSE))</f>
        <v/>
      </c>
      <c r="O350" s="124">
        <f>'6桁'!O350</f>
        <v>0</v>
      </c>
      <c r="P350" s="91">
        <f>IF(ISBLANK('6桁'!P350)=TRUE,"",VLOOKUP('6桁'!P350,A!$A:$G,7,FALSE))</f>
        <v>13000</v>
      </c>
      <c r="Q350" s="92" t="str">
        <f>'6桁'!Q350</f>
        <v>V
DZ101</v>
      </c>
      <c r="R350" s="267"/>
      <c r="S350" s="22"/>
      <c r="T350" s="74"/>
      <c r="U350" s="22"/>
      <c r="V350" s="74"/>
      <c r="W350" s="22"/>
      <c r="X350" s="74"/>
      <c r="Y350" s="22"/>
    </row>
    <row r="351" spans="2:27" ht="30" customHeight="1">
      <c r="B351" s="503"/>
      <c r="C351" s="341" t="s">
        <v>58</v>
      </c>
      <c r="D351" s="254">
        <v>72</v>
      </c>
      <c r="E351" s="342"/>
      <c r="F351" s="95">
        <f>IF(ISBLANK('6桁'!F351)=TRUE,"",VLOOKUP('6桁'!F351,A!$A:$G,7,FALSE))</f>
        <v>16200</v>
      </c>
      <c r="G351" s="126" t="str">
        <f>'6桁'!G351</f>
        <v>V◇</v>
      </c>
      <c r="H351" s="95" t="str">
        <f>IF(ISBLANK('6桁'!H351)=TRUE,"",VLOOKUP('6桁'!H351,A!$A:$G,7,FALSE))</f>
        <v/>
      </c>
      <c r="I351" s="126">
        <f>'6桁'!I351</f>
        <v>0</v>
      </c>
      <c r="J351" s="95">
        <f>IF(ISBLANK('6桁'!J351)=TRUE,"",VLOOKUP('6桁'!J351,A!$A:$G,7,FALSE))</f>
        <v>12700</v>
      </c>
      <c r="K351" s="20" t="str">
        <f>'6桁'!K351</f>
        <v>V◇</v>
      </c>
      <c r="L351" s="95">
        <f>IF(ISBLANK('6桁'!L351)=TRUE,"",VLOOKUP('6桁'!L351,A!$A:$G,7,FALSE))</f>
        <v>17100</v>
      </c>
      <c r="M351" s="20" t="str">
        <f>'6桁'!M351</f>
        <v>H</v>
      </c>
      <c r="N351" s="95">
        <f>IF(ISBLANK('6桁'!N351)=TRUE,"",VLOOKUP('6桁'!N351,A!$A:$G,7,FALSE))</f>
        <v>18200</v>
      </c>
      <c r="O351" s="126" t="str">
        <f>'6桁'!O351</f>
        <v>V</v>
      </c>
      <c r="P351" s="95" t="str">
        <f>IF(ISBLANK('6桁'!P351)=TRUE,"",VLOOKUP('6桁'!P351,A!$A:$G,7,FALSE))</f>
        <v/>
      </c>
      <c r="Q351" s="20">
        <f>'6桁'!Q351</f>
        <v>0</v>
      </c>
      <c r="R351" s="267"/>
      <c r="S351" s="22"/>
      <c r="T351" s="74"/>
      <c r="U351" s="22"/>
      <c r="V351" s="74"/>
      <c r="W351" s="22"/>
      <c r="X351" s="74"/>
      <c r="Y351" s="22"/>
    </row>
    <row r="352" spans="2:27" ht="30" customHeight="1">
      <c r="B352" s="503"/>
      <c r="C352" s="341" t="s">
        <v>59</v>
      </c>
      <c r="D352" s="254" t="s">
        <v>1122</v>
      </c>
      <c r="E352" s="342"/>
      <c r="F352" s="95" t="str">
        <f>IF(ISBLANK('6桁'!F352)=TRUE,"",VLOOKUP('6桁'!F352,A!$A:$G,7,FALSE))</f>
        <v/>
      </c>
      <c r="G352" s="126">
        <f>'6桁'!G352</f>
        <v>0</v>
      </c>
      <c r="H352" s="95" t="str">
        <f>IF(ISBLANK('6桁'!H352)=TRUE,"",VLOOKUP('6桁'!H352,A!$A:$G,7,FALSE))</f>
        <v/>
      </c>
      <c r="I352" s="126">
        <f>'6桁'!I352</f>
        <v>0</v>
      </c>
      <c r="J352" s="95" t="str">
        <f>IF(ISBLANK('6桁'!J352)=TRUE,"",VLOOKUP('6桁'!J352,A!$A:$G,7,FALSE))</f>
        <v/>
      </c>
      <c r="K352" s="20">
        <f>'6桁'!K352</f>
        <v>0</v>
      </c>
      <c r="L352" s="95" t="str">
        <f>IF(ISBLANK('6桁'!L352)=TRUE,"",VLOOKUP('6桁'!L352,A!$A:$G,7,FALSE))</f>
        <v/>
      </c>
      <c r="M352" s="20">
        <f>'6桁'!M352</f>
        <v>0</v>
      </c>
      <c r="N352" s="95" t="str">
        <f>IF(ISBLANK('6桁'!N352)=TRUE,"",VLOOKUP('6桁'!N352,A!$A:$G,7,FALSE))</f>
        <v/>
      </c>
      <c r="O352" s="126">
        <f>'6桁'!O352</f>
        <v>0</v>
      </c>
      <c r="P352" s="95">
        <f>IF(ISBLANK('6桁'!P352)=TRUE,"",VLOOKUP('6桁'!P352,A!$A:$G,7,FALSE))</f>
        <v>18500</v>
      </c>
      <c r="Q352" s="20" t="str">
        <f>'6桁'!Q352</f>
        <v>V
DZ101</v>
      </c>
      <c r="R352" s="267"/>
      <c r="S352" s="22"/>
      <c r="T352" s="74"/>
      <c r="U352" s="22"/>
      <c r="V352" s="74"/>
      <c r="W352" s="22"/>
      <c r="X352" s="74"/>
      <c r="Y352" s="22"/>
    </row>
    <row r="353" spans="2:25" ht="30" customHeight="1">
      <c r="B353" s="503"/>
      <c r="C353" s="341" t="s">
        <v>104</v>
      </c>
      <c r="D353" s="254">
        <v>75</v>
      </c>
      <c r="E353" s="342">
        <v>79</v>
      </c>
      <c r="F353" s="95">
        <f>IF(ISBLANK('6桁'!F353)=TRUE,"",VLOOKUP('6桁'!F353,A!$A:$G,7,FALSE))</f>
        <v>15400</v>
      </c>
      <c r="G353" s="126" t="str">
        <f>'6桁'!G353</f>
        <v>H◇</v>
      </c>
      <c r="H353" s="95" t="str">
        <f>IF(ISBLANK('6桁'!H353)=TRUE,"",VLOOKUP('6桁'!H353,A!$A:$G,7,FALSE))</f>
        <v/>
      </c>
      <c r="I353" s="126">
        <f>'6桁'!I353</f>
        <v>0</v>
      </c>
      <c r="J353" s="95">
        <f>IF(ISBLANK('6桁'!J353)=TRUE,"",VLOOKUP('6桁'!J353,A!$A:$G,7,FALSE))</f>
        <v>12800</v>
      </c>
      <c r="K353" s="20" t="str">
        <f>'6桁'!K353</f>
        <v>H◇</v>
      </c>
      <c r="L353" s="95" t="str">
        <f>IF(ISBLANK('6桁'!L353)=TRUE,"",VLOOKUP('6桁'!L353,A!$A:$G,7,FALSE))</f>
        <v/>
      </c>
      <c r="M353" s="20">
        <f>'6桁'!M353</f>
        <v>0</v>
      </c>
      <c r="N353" s="95" t="str">
        <f>IF(ISBLANK('6桁'!N353)=TRUE,"",VLOOKUP('6桁'!N353,A!$A:$G,7,FALSE))</f>
        <v/>
      </c>
      <c r="O353" s="126">
        <f>'6桁'!O353</f>
        <v>0</v>
      </c>
      <c r="P353" s="95" t="str">
        <f>IF(ISBLANK('6桁'!P353)=TRUE,"",VLOOKUP('6桁'!P353,A!$A:$G,7,FALSE))</f>
        <v/>
      </c>
      <c r="Q353" s="20">
        <f>'6桁'!Q353</f>
        <v>0</v>
      </c>
      <c r="R353" s="267"/>
      <c r="S353" s="22"/>
      <c r="T353" s="74"/>
      <c r="U353" s="22"/>
      <c r="V353" s="74"/>
      <c r="W353" s="22"/>
      <c r="X353" s="74"/>
      <c r="Y353" s="22"/>
    </row>
    <row r="354" spans="2:25" ht="30" customHeight="1">
      <c r="B354" s="503"/>
      <c r="C354" s="341" t="s">
        <v>162</v>
      </c>
      <c r="D354" s="254">
        <v>79</v>
      </c>
      <c r="E354" s="342">
        <v>83</v>
      </c>
      <c r="F354" s="95" t="str">
        <f>IF(ISBLANK('6桁'!F354)=TRUE,"",VLOOKUP('6桁'!F354,A!$A:$G,7,FALSE))</f>
        <v/>
      </c>
      <c r="G354" s="126">
        <f>'6桁'!G354</f>
        <v>0</v>
      </c>
      <c r="H354" s="95" t="str">
        <f>IF(ISBLANK('6桁'!H354)=TRUE,"",VLOOKUP('6桁'!H354,A!$A:$G,7,FALSE))</f>
        <v/>
      </c>
      <c r="I354" s="126">
        <f>'6桁'!I354</f>
        <v>0</v>
      </c>
      <c r="J354" s="95">
        <f>IF(ISBLANK('6桁'!J354)=TRUE,"",VLOOKUP('6桁'!J354,A!$A:$G,7,FALSE))</f>
        <v>14900</v>
      </c>
      <c r="K354" s="20" t="str">
        <f>'6桁'!K354</f>
        <v>H◇</v>
      </c>
      <c r="L354" s="95" t="str">
        <f>IF(ISBLANK('6桁'!L354)=TRUE,"",VLOOKUP('6桁'!L354,A!$A:$G,7,FALSE))</f>
        <v/>
      </c>
      <c r="M354" s="20">
        <f>'6桁'!M354</f>
        <v>0</v>
      </c>
      <c r="N354" s="95">
        <f>IF(ISBLANK('6桁'!N354)=TRUE,"",VLOOKUP('6桁'!N354,A!$A:$G,7,FALSE))</f>
        <v>19900</v>
      </c>
      <c r="O354" s="126" t="str">
        <f>'6桁'!O354</f>
        <v>H</v>
      </c>
      <c r="P354" s="95">
        <f>IF(ISBLANK('6桁'!P354)=TRUE,"",VLOOKUP('6桁'!P354,A!$A:$G,7,FALSE))</f>
        <v>15600</v>
      </c>
      <c r="Q354" s="20" t="str">
        <f>'6桁'!Q354</f>
        <v>H
DZ101</v>
      </c>
      <c r="R354" s="267"/>
      <c r="S354" s="22"/>
      <c r="T354" s="74"/>
      <c r="U354" s="22"/>
      <c r="V354" s="74"/>
      <c r="W354" s="22"/>
      <c r="X354" s="74"/>
      <c r="Y354" s="22"/>
    </row>
    <row r="355" spans="2:25" ht="30" customHeight="1">
      <c r="B355" s="503"/>
      <c r="C355" s="341" t="s">
        <v>80</v>
      </c>
      <c r="D355" s="254">
        <v>82</v>
      </c>
      <c r="E355" s="342">
        <v>86</v>
      </c>
      <c r="F355" s="95">
        <f>IF(ISBLANK('6桁'!F355)=TRUE,"",VLOOKUP('6桁'!F355,A!$A:$G,7,FALSE))</f>
        <v>16600</v>
      </c>
      <c r="G355" s="126" t="str">
        <f>'6桁'!G355</f>
        <v>※H
LM704</v>
      </c>
      <c r="H355" s="95" t="str">
        <f>IF(ISBLANK('6桁'!H355)=TRUE,"",VLOOKUP('6桁'!H355,A!$A:$G,7,FALSE))</f>
        <v/>
      </c>
      <c r="I355" s="126">
        <f>'6桁'!I355</f>
        <v>0</v>
      </c>
      <c r="J355" s="95" t="str">
        <f>IF(ISBLANK('6桁'!J355)=TRUE,"",VLOOKUP('6桁'!J355,A!$A:$G,7,FALSE))</f>
        <v/>
      </c>
      <c r="K355" s="20">
        <f>'6桁'!K355</f>
        <v>0</v>
      </c>
      <c r="L355" s="95" t="str">
        <f>IF(ISBLANK('6桁'!L355)=TRUE,"",VLOOKUP('6桁'!L355,A!$A:$G,7,FALSE))</f>
        <v/>
      </c>
      <c r="M355" s="20">
        <f>'6桁'!M355</f>
        <v>0</v>
      </c>
      <c r="N355" s="95">
        <f>IF(ISBLANK('6桁'!N355)=TRUE,"",VLOOKUP('6桁'!N355,A!$A:$G,7,FALSE))</f>
        <v>19900</v>
      </c>
      <c r="O355" s="126" t="str">
        <f>'6桁'!O355</f>
        <v>H</v>
      </c>
      <c r="P355" s="95">
        <f>IF(ISBLANK('6桁'!P355)=TRUE,"",VLOOKUP('6桁'!P355,A!$A:$G,7,FALSE))</f>
        <v>16800</v>
      </c>
      <c r="Q355" s="20" t="str">
        <f>'6桁'!Q355</f>
        <v>H</v>
      </c>
      <c r="R355" s="267"/>
      <c r="S355" s="22"/>
      <c r="T355" s="74"/>
      <c r="U355" s="22"/>
      <c r="V355" s="74"/>
      <c r="W355" s="22"/>
      <c r="X355" s="74"/>
      <c r="Y355" s="22"/>
    </row>
    <row r="356" spans="2:25" ht="30" customHeight="1">
      <c r="B356" s="503"/>
      <c r="C356" s="341" t="s">
        <v>348</v>
      </c>
      <c r="D356" s="254">
        <v>75</v>
      </c>
      <c r="E356" s="342">
        <v>79</v>
      </c>
      <c r="F356" s="95">
        <f>IF(ISBLANK('6桁'!F356)=TRUE,"",VLOOKUP('6桁'!F356,A!$A:$G,7,FALSE))</f>
        <v>12400</v>
      </c>
      <c r="G356" s="126" t="str">
        <f>'6桁'!G356</f>
        <v>H◇</v>
      </c>
      <c r="H356" s="95">
        <f>IF(ISBLANK('6桁'!H356)=TRUE,"",VLOOKUP('6桁'!H356,A!$A:$G,7,FALSE))</f>
        <v>12000</v>
      </c>
      <c r="I356" s="126" t="str">
        <f>'6桁'!I356</f>
        <v>H△</v>
      </c>
      <c r="J356" s="95">
        <f>IF(ISBLANK('6桁'!J356)=TRUE,"",VLOOKUP('6桁'!J356,A!$A:$G,7,FALSE))</f>
        <v>10300</v>
      </c>
      <c r="K356" s="20" t="str">
        <f>'6桁'!K356</f>
        <v>S◇</v>
      </c>
      <c r="L356" s="95">
        <f>IF(ISBLANK('6桁'!L356)=TRUE,"",VLOOKUP('6桁'!L356,A!$A:$G,7,FALSE))</f>
        <v>12200</v>
      </c>
      <c r="M356" s="126" t="str">
        <f>'6桁'!M356</f>
        <v>H</v>
      </c>
      <c r="N356" s="95" t="str">
        <f>IF(ISBLANK('6桁'!N356)=TRUE,"",VLOOKUP('6桁'!N356,A!$A:$G,7,FALSE))</f>
        <v/>
      </c>
      <c r="O356" s="126">
        <f>'6桁'!O356</f>
        <v>0</v>
      </c>
      <c r="P356" s="95" t="str">
        <f>IF(ISBLANK('6桁'!P356)=TRUE,"",VLOOKUP('6桁'!P356,A!$A:$G,7,FALSE))</f>
        <v/>
      </c>
      <c r="Q356" s="20">
        <f>'6桁'!Q356</f>
        <v>0</v>
      </c>
      <c r="R356" s="267"/>
      <c r="S356" s="22"/>
      <c r="T356" s="74"/>
      <c r="U356" s="22"/>
      <c r="V356" s="74"/>
      <c r="W356" s="22"/>
      <c r="X356" s="74"/>
      <c r="Y356" s="22"/>
    </row>
    <row r="357" spans="2:25" ht="30" customHeight="1">
      <c r="B357" s="503"/>
      <c r="C357" s="341" t="s">
        <v>349</v>
      </c>
      <c r="D357" s="254">
        <v>79</v>
      </c>
      <c r="E357" s="342">
        <v>83</v>
      </c>
      <c r="F357" s="95">
        <f>IF(ISBLANK('6桁'!F357)=TRUE,"",VLOOKUP('6桁'!F357,A!$A:$G,7,FALSE))</f>
        <v>13000</v>
      </c>
      <c r="G357" s="126" t="str">
        <f>'6桁'!G357</f>
        <v>H◇</v>
      </c>
      <c r="H357" s="95">
        <f>IF(ISBLANK('6桁'!H357)=TRUE,"",VLOOKUP('6桁'!H357,A!$A:$G,7,FALSE))</f>
        <v>12800</v>
      </c>
      <c r="I357" s="126" t="str">
        <f>'6桁'!I357</f>
        <v>S△</v>
      </c>
      <c r="J357" s="95">
        <f>IF(ISBLANK('6桁'!J357)=TRUE,"",VLOOKUP('6桁'!J357,A!$A:$G,7,FALSE))</f>
        <v>10400</v>
      </c>
      <c r="K357" s="20" t="str">
        <f>'6桁'!K357</f>
        <v>S◇</v>
      </c>
      <c r="L357" s="95">
        <f>IF(ISBLANK('6桁'!L357)=TRUE,"",VLOOKUP('6桁'!L357,A!$A:$G,7,FALSE))</f>
        <v>13300</v>
      </c>
      <c r="M357" s="20" t="str">
        <f>'6桁'!M357</f>
        <v>H</v>
      </c>
      <c r="N357" s="95" t="str">
        <f>IF(ISBLANK('6桁'!N357)=TRUE,"",VLOOKUP('6桁'!N357,A!$A:$G,7,FALSE))</f>
        <v/>
      </c>
      <c r="O357" s="126">
        <f>'6桁'!O357</f>
        <v>0</v>
      </c>
      <c r="P357" s="95" t="str">
        <f>IF(ISBLANK('6桁'!P357)=TRUE,"",VLOOKUP('6桁'!P357,A!$A:$G,7,FALSE))</f>
        <v/>
      </c>
      <c r="Q357" s="20">
        <f>'6桁'!Q357</f>
        <v>0</v>
      </c>
      <c r="R357" s="267"/>
      <c r="S357" s="22"/>
      <c r="T357" s="74"/>
      <c r="U357" s="22"/>
      <c r="V357" s="74"/>
      <c r="W357" s="22"/>
      <c r="X357" s="74"/>
      <c r="Y357" s="22"/>
    </row>
    <row r="358" spans="2:25" ht="30" customHeight="1">
      <c r="B358" s="503"/>
      <c r="C358" s="341" t="s">
        <v>170</v>
      </c>
      <c r="D358" s="254">
        <v>82</v>
      </c>
      <c r="E358" s="342">
        <v>86</v>
      </c>
      <c r="F358" s="95">
        <f>IF(ISBLANK('6桁'!F358)=TRUE,"",VLOOKUP('6桁'!F358,A!$A:$G,7,FALSE))</f>
        <v>14400</v>
      </c>
      <c r="G358" s="126" t="str">
        <f>'6桁'!G358</f>
        <v>H</v>
      </c>
      <c r="H358" s="95" t="str">
        <f>IF(ISBLANK('6桁'!H358)=TRUE,"",VLOOKUP('6桁'!H358,A!$A:$G,7,FALSE))</f>
        <v/>
      </c>
      <c r="I358" s="126">
        <f>'6桁'!I358</f>
        <v>0</v>
      </c>
      <c r="J358" s="95">
        <f>IF(ISBLANK('6桁'!J358)=TRUE,"",VLOOKUP('6桁'!J358,A!$A:$G,7,FALSE))</f>
        <v>12700</v>
      </c>
      <c r="K358" s="20" t="str">
        <f>'6桁'!K358</f>
        <v>S◇</v>
      </c>
      <c r="L358" s="95" t="str">
        <f>IF(ISBLANK('6桁'!L358)=TRUE,"",VLOOKUP('6桁'!L358,A!$A:$G,7,FALSE))</f>
        <v/>
      </c>
      <c r="M358" s="20">
        <f>'6桁'!M358</f>
        <v>0</v>
      </c>
      <c r="N358" s="95" t="str">
        <f>IF(ISBLANK('6桁'!N358)=TRUE,"",VLOOKUP('6桁'!N358,A!$A:$G,7,FALSE))</f>
        <v/>
      </c>
      <c r="O358" s="126">
        <f>'6桁'!O358</f>
        <v>0</v>
      </c>
      <c r="P358" s="95" t="str">
        <f>IF(ISBLANK('6桁'!P358)=TRUE,"",VLOOKUP('6桁'!P358,A!$A:$G,7,FALSE))</f>
        <v/>
      </c>
      <c r="Q358" s="20">
        <f>'6桁'!Q358</f>
        <v>0</v>
      </c>
      <c r="R358" s="267"/>
      <c r="S358" s="22"/>
      <c r="T358" s="74"/>
      <c r="U358" s="22"/>
      <c r="V358" s="74"/>
      <c r="W358" s="22"/>
      <c r="X358" s="74"/>
      <c r="Y358" s="22"/>
    </row>
    <row r="359" spans="2:25" ht="30" customHeight="1">
      <c r="B359" s="503"/>
      <c r="C359" s="341" t="s">
        <v>173</v>
      </c>
      <c r="D359" s="254">
        <v>86</v>
      </c>
      <c r="E359" s="342">
        <v>90</v>
      </c>
      <c r="F359" s="95" t="str">
        <f>IF(ISBLANK('6桁'!F359)=TRUE,"",VLOOKUP('6桁'!F359,A!$A:$G,7,FALSE))</f>
        <v/>
      </c>
      <c r="G359" s="96">
        <f>'6桁'!G359</f>
        <v>0</v>
      </c>
      <c r="H359" s="95" t="str">
        <f>IF(ISBLANK('6桁'!H359)=TRUE,"",VLOOKUP('6桁'!H359,A!$A:$G,7,FALSE))</f>
        <v/>
      </c>
      <c r="I359" s="126">
        <f>'6桁'!I359</f>
        <v>0</v>
      </c>
      <c r="J359" s="95">
        <f>IF(ISBLANK('6桁'!J359)=TRUE,"",VLOOKUP('6桁'!J359,A!$A:$G,7,FALSE))</f>
        <v>14100</v>
      </c>
      <c r="K359" s="20" t="str">
        <f>'6桁'!K359</f>
        <v>S◇</v>
      </c>
      <c r="L359" s="95" t="str">
        <f>IF(ISBLANK('6桁'!L359)=TRUE,"",VLOOKUP('6桁'!L359,A!$A:$G,7,FALSE))</f>
        <v/>
      </c>
      <c r="M359" s="20">
        <f>'6桁'!M359</f>
        <v>0</v>
      </c>
      <c r="N359" s="95" t="str">
        <f>IF(ISBLANK('6桁'!N359)=TRUE,"",VLOOKUP('6桁'!N359,A!$A:$G,7,FALSE))</f>
        <v/>
      </c>
      <c r="O359" s="126">
        <f>'6桁'!O359</f>
        <v>0</v>
      </c>
      <c r="P359" s="95" t="str">
        <f>IF(ISBLANK('6桁'!P359)=TRUE,"",VLOOKUP('6桁'!P359,A!$A:$G,7,FALSE))</f>
        <v/>
      </c>
      <c r="Q359" s="20">
        <f>'6桁'!Q359</f>
        <v>0</v>
      </c>
      <c r="R359" s="267"/>
      <c r="S359" s="22"/>
      <c r="T359" s="74"/>
      <c r="U359" s="22"/>
      <c r="V359" s="74"/>
      <c r="W359" s="22"/>
      <c r="X359" s="74"/>
      <c r="Y359" s="22"/>
    </row>
    <row r="360" spans="2:25" ht="30" customHeight="1">
      <c r="B360" s="503"/>
      <c r="C360" s="411" t="s">
        <v>350</v>
      </c>
      <c r="D360" s="317">
        <v>89</v>
      </c>
      <c r="E360" s="249">
        <v>93</v>
      </c>
      <c r="F360" s="319" t="str">
        <f>IF(ISBLANK('6桁'!F360)=TRUE,"",VLOOKUP('6桁'!F360,A!$A:$G,7,FALSE))</f>
        <v/>
      </c>
      <c r="G360" s="126">
        <f>'6桁'!G360</f>
        <v>0</v>
      </c>
      <c r="H360" s="319" t="str">
        <f>IF(ISBLANK('6桁'!H360)=TRUE,"",VLOOKUP('6桁'!H360,A!$A:$G,7,FALSE))</f>
        <v/>
      </c>
      <c r="I360" s="132">
        <f>'6桁'!I360</f>
        <v>0</v>
      </c>
      <c r="J360" s="95">
        <f>IF(ISBLANK('6桁'!J360)=TRUE,"",VLOOKUP('6桁'!J360,A!$A:$G,7,FALSE))</f>
        <v>16200</v>
      </c>
      <c r="K360" s="20" t="str">
        <f>'6桁'!K360</f>
        <v>S◇</v>
      </c>
      <c r="L360" s="319" t="str">
        <f>IF(ISBLANK('6桁'!L360)=TRUE,"",VLOOKUP('6桁'!L360,A!$A:$G,7,FALSE))</f>
        <v/>
      </c>
      <c r="M360" s="236">
        <f>'6桁'!M360</f>
        <v>0</v>
      </c>
      <c r="N360" s="319" t="str">
        <f>IF(ISBLANK('6桁'!N360)=TRUE,"",VLOOKUP('6桁'!N360,A!$A:$G,7,FALSE))</f>
        <v/>
      </c>
      <c r="O360" s="126">
        <f>'6桁'!O360</f>
        <v>0</v>
      </c>
      <c r="P360" s="319" t="str">
        <f>IF(ISBLANK('6桁'!P360)=TRUE,"",VLOOKUP('6桁'!P360,A!$A:$G,7,FALSE))</f>
        <v/>
      </c>
      <c r="Q360" s="20">
        <f>'6桁'!Q360</f>
        <v>0</v>
      </c>
      <c r="R360" s="267"/>
      <c r="S360" s="22"/>
      <c r="T360" s="74"/>
      <c r="U360" s="22"/>
      <c r="V360" s="74"/>
      <c r="W360" s="22"/>
      <c r="X360" s="74"/>
      <c r="Y360" s="22"/>
    </row>
    <row r="361" spans="2:25" ht="30" customHeight="1">
      <c r="B361" s="503"/>
      <c r="C361" s="87" t="s">
        <v>355</v>
      </c>
      <c r="D361" s="500">
        <v>81</v>
      </c>
      <c r="E361" s="501"/>
      <c r="F361" s="95">
        <f>IF(ISBLANK('6桁'!F361)=TRUE,"",VLOOKUP('6桁'!F361,A!$A:$G,7,FALSE))</f>
        <v>13100</v>
      </c>
      <c r="G361" s="126" t="str">
        <f>'6桁'!G361</f>
        <v>S◇</v>
      </c>
      <c r="H361" s="95" t="str">
        <f>IF(ISBLANK('6桁'!H361)=TRUE,"",VLOOKUP('6桁'!H361,A!$A:$G,7,FALSE))</f>
        <v/>
      </c>
      <c r="I361" s="126">
        <f>'6桁'!I361</f>
        <v>0</v>
      </c>
      <c r="J361" s="95">
        <f>IF(ISBLANK('6桁'!J361)=TRUE,"",VLOOKUP('6桁'!J361,A!$A:$G,7,FALSE))</f>
        <v>10400</v>
      </c>
      <c r="K361" s="20" t="str">
        <f>'6桁'!K361</f>
        <v>S◇</v>
      </c>
      <c r="L361" s="95">
        <f>IF(ISBLANK('6桁'!L361)=TRUE,"",VLOOKUP('6桁'!L361,A!$A:$G,7,FALSE))</f>
        <v>13700</v>
      </c>
      <c r="M361" s="126" t="str">
        <f>'6桁'!M361</f>
        <v>S</v>
      </c>
      <c r="N361" s="95" t="str">
        <f>IF(ISBLANK('6桁'!N361)=TRUE,"",VLOOKUP('6桁'!N361,A!$A:$G,7,FALSE))</f>
        <v/>
      </c>
      <c r="O361" s="126">
        <f>'6桁'!O361</f>
        <v>0</v>
      </c>
      <c r="P361" s="95" t="str">
        <f>IF(ISBLANK('6桁'!P361)=TRUE,"",VLOOKUP('6桁'!P361,A!$A:$G,7,FALSE))</f>
        <v/>
      </c>
      <c r="Q361" s="20">
        <f>'6桁'!Q361</f>
        <v>0</v>
      </c>
      <c r="R361" s="267"/>
      <c r="S361" s="22"/>
      <c r="T361" s="74"/>
      <c r="U361" s="22"/>
      <c r="V361" s="74"/>
      <c r="W361" s="22"/>
      <c r="X361" s="74"/>
      <c r="Y361" s="22"/>
    </row>
    <row r="362" spans="2:25" ht="30" customHeight="1">
      <c r="B362" s="503"/>
      <c r="C362" s="341" t="s">
        <v>356</v>
      </c>
      <c r="D362" s="500">
        <v>84</v>
      </c>
      <c r="E362" s="501"/>
      <c r="F362" s="95">
        <f>IF(ISBLANK('6桁'!F362)=TRUE,"",VLOOKUP('6桁'!F362,A!$A:$G,7,FALSE))</f>
        <v>14200</v>
      </c>
      <c r="G362" s="126" t="str">
        <f>'6桁'!G362</f>
        <v>H</v>
      </c>
      <c r="H362" s="95" t="str">
        <f>IF(ISBLANK('6桁'!H362)=TRUE,"",VLOOKUP('6桁'!H362,A!$A:$G,7,FALSE))</f>
        <v/>
      </c>
      <c r="I362" s="126">
        <f>'6桁'!I362</f>
        <v>0</v>
      </c>
      <c r="J362" s="95">
        <f>IF(ISBLANK('6桁'!J362)=TRUE,"",VLOOKUP('6桁'!J362,A!$A:$G,7,FALSE))</f>
        <v>11500</v>
      </c>
      <c r="K362" s="20" t="str">
        <f>'6桁'!K362</f>
        <v>S◇</v>
      </c>
      <c r="L362" s="95" t="str">
        <f>IF(ISBLANK('6桁'!L362)=TRUE,"",VLOOKUP('6桁'!L362,A!$A:$G,7,FALSE))</f>
        <v/>
      </c>
      <c r="M362" s="20">
        <f>'6桁'!M362</f>
        <v>0</v>
      </c>
      <c r="N362" s="95" t="str">
        <f>IF(ISBLANK('6桁'!N362)=TRUE,"",VLOOKUP('6桁'!N362,A!$A:$G,7,FALSE))</f>
        <v/>
      </c>
      <c r="O362" s="126">
        <f>'6桁'!O362</f>
        <v>0</v>
      </c>
      <c r="P362" s="95" t="str">
        <f>IF(ISBLANK('6桁'!P362)=TRUE,"",VLOOKUP('6桁'!P362,A!$A:$G,7,FALSE))</f>
        <v/>
      </c>
      <c r="Q362" s="20">
        <f>'6桁'!Q362</f>
        <v>0</v>
      </c>
      <c r="R362" s="267"/>
      <c r="S362" s="22"/>
      <c r="T362" s="74"/>
      <c r="U362" s="22"/>
      <c r="V362" s="74"/>
      <c r="W362" s="22"/>
      <c r="X362" s="74"/>
      <c r="Y362" s="22"/>
    </row>
    <row r="363" spans="2:25" ht="30" customHeight="1">
      <c r="B363" s="503"/>
      <c r="C363" s="341" t="s">
        <v>357</v>
      </c>
      <c r="D363" s="500">
        <v>88</v>
      </c>
      <c r="E363" s="501"/>
      <c r="F363" s="95">
        <f>IF(ISBLANK('6桁'!F363)=TRUE,"",VLOOKUP('6桁'!F363,A!$A:$G,7,FALSE))</f>
        <v>15600</v>
      </c>
      <c r="G363" s="126" t="str">
        <f>'6桁'!G363</f>
        <v>H</v>
      </c>
      <c r="H363" s="95" t="str">
        <f>IF(ISBLANK('6桁'!H363)=TRUE,"",VLOOKUP('6桁'!H363,A!$A:$G,7,FALSE))</f>
        <v/>
      </c>
      <c r="I363" s="126">
        <f>'6桁'!I363</f>
        <v>0</v>
      </c>
      <c r="J363" s="95">
        <f>IF(ISBLANK('6桁'!J363)=TRUE,"",VLOOKUP('6桁'!J363,A!$A:$G,7,FALSE))</f>
        <v>13600</v>
      </c>
      <c r="K363" s="20" t="str">
        <f>'6桁'!K363</f>
        <v>S◇</v>
      </c>
      <c r="L363" s="95" t="str">
        <f>IF(ISBLANK('6桁'!L363)=TRUE,"",VLOOKUP('6桁'!L363,A!$A:$G,7,FALSE))</f>
        <v/>
      </c>
      <c r="M363" s="126">
        <f>'6桁'!M363</f>
        <v>0</v>
      </c>
      <c r="N363" s="95" t="str">
        <f>IF(ISBLANK('6桁'!N363)=TRUE,"",VLOOKUP('6桁'!N363,A!$A:$G,7,FALSE))</f>
        <v/>
      </c>
      <c r="O363" s="126">
        <f>'6桁'!O363</f>
        <v>0</v>
      </c>
      <c r="P363" s="95" t="str">
        <f>IF(ISBLANK('6桁'!P363)=TRUE,"",VLOOKUP('6桁'!P363,A!$A:$G,7,FALSE))</f>
        <v/>
      </c>
      <c r="Q363" s="20">
        <f>'6桁'!Q363</f>
        <v>0</v>
      </c>
      <c r="R363" s="267"/>
      <c r="S363" s="22"/>
      <c r="T363" s="74"/>
      <c r="U363" s="22"/>
      <c r="V363" s="74"/>
      <c r="W363" s="22"/>
      <c r="X363" s="74"/>
      <c r="Y363" s="22"/>
    </row>
    <row r="364" spans="2:25" ht="30" customHeight="1">
      <c r="B364" s="503"/>
      <c r="C364" s="341" t="s">
        <v>358</v>
      </c>
      <c r="D364" s="500">
        <v>91</v>
      </c>
      <c r="E364" s="501"/>
      <c r="F364" s="95" t="str">
        <f>IF(ISBLANK('6桁'!F364)=TRUE,"",VLOOKUP('6桁'!F364,A!$A:$G,7,FALSE))</f>
        <v/>
      </c>
      <c r="G364" s="126">
        <f>'6桁'!G364</f>
        <v>0</v>
      </c>
      <c r="H364" s="95" t="str">
        <f>IF(ISBLANK('6桁'!H364)=TRUE,"",VLOOKUP('6桁'!H364,A!$A:$G,7,FALSE))</f>
        <v/>
      </c>
      <c r="I364" s="126">
        <f>'6桁'!I364</f>
        <v>0</v>
      </c>
      <c r="J364" s="95">
        <f>IF(ISBLANK('6桁'!J364)=TRUE,"",VLOOKUP('6桁'!J364,A!$A:$G,7,FALSE))</f>
        <v>15500</v>
      </c>
      <c r="K364" s="20" t="str">
        <f>'6桁'!K364</f>
        <v>S◇</v>
      </c>
      <c r="L364" s="95" t="str">
        <f>IF(ISBLANK('6桁'!L364)=TRUE,"",VLOOKUP('6桁'!L364,A!$A:$G,7,FALSE))</f>
        <v/>
      </c>
      <c r="M364" s="20">
        <f>'6桁'!M364</f>
        <v>0</v>
      </c>
      <c r="N364" s="95" t="str">
        <f>IF(ISBLANK('6桁'!N364)=TRUE,"",VLOOKUP('6桁'!N364,A!$A:$G,7,FALSE))</f>
        <v/>
      </c>
      <c r="O364" s="126">
        <f>'6桁'!O364</f>
        <v>0</v>
      </c>
      <c r="P364" s="95" t="str">
        <f>IF(ISBLANK('6桁'!P364)=TRUE,"",VLOOKUP('6桁'!P364,A!$A:$G,7,FALSE))</f>
        <v/>
      </c>
      <c r="Q364" s="20">
        <f>'6桁'!Q364</f>
        <v>0</v>
      </c>
      <c r="R364" s="267"/>
      <c r="S364" s="22"/>
      <c r="T364" s="74"/>
      <c r="U364" s="22"/>
      <c r="V364" s="74"/>
      <c r="W364" s="22"/>
      <c r="X364" s="74"/>
      <c r="Y364" s="22"/>
    </row>
    <row r="365" spans="2:25" ht="30" customHeight="1">
      <c r="B365" s="503"/>
      <c r="C365" s="341" t="s">
        <v>148</v>
      </c>
      <c r="D365" s="500">
        <v>88</v>
      </c>
      <c r="E365" s="501"/>
      <c r="F365" s="95" t="str">
        <f>IF(ISBLANK('6桁'!F365)=TRUE,"",VLOOKUP('6桁'!F365,A!$A:$G,7,FALSE))</f>
        <v/>
      </c>
      <c r="G365" s="126">
        <f>'6桁'!G365</f>
        <v>0</v>
      </c>
      <c r="H365" s="95" t="str">
        <f>IF(ISBLANK('6桁'!H365)=TRUE,"",VLOOKUP('6桁'!H365,A!$A:$G,7,FALSE))</f>
        <v/>
      </c>
      <c r="I365" s="126">
        <f>'6桁'!I365</f>
        <v>0</v>
      </c>
      <c r="J365" s="95">
        <f>IF(ISBLANK('6桁'!J365)=TRUE,"",VLOOKUP('6桁'!J365,A!$A:$G,7,FALSE))</f>
        <v>13100</v>
      </c>
      <c r="K365" s="20" t="str">
        <f>'6桁'!K365</f>
        <v>S◇
EC202</v>
      </c>
      <c r="L365" s="95" t="str">
        <f>IF(ISBLANK('6桁'!L365)=TRUE,"",VLOOKUP('6桁'!L365,A!$A:$G,7,FALSE))</f>
        <v/>
      </c>
      <c r="M365" s="20">
        <f>'6桁'!M365</f>
        <v>0</v>
      </c>
      <c r="N365" s="95" t="str">
        <f>IF(ISBLANK('6桁'!N365)=TRUE,"",VLOOKUP('6桁'!N365,A!$A:$G,7,FALSE))</f>
        <v/>
      </c>
      <c r="O365" s="126">
        <f>'6桁'!O365</f>
        <v>0</v>
      </c>
      <c r="P365" s="95" t="str">
        <f>IF(ISBLANK('6桁'!P365)=TRUE,"",VLOOKUP('6桁'!P365,A!$A:$G,7,FALSE))</f>
        <v/>
      </c>
      <c r="Q365" s="20">
        <f>'6桁'!Q365</f>
        <v>0</v>
      </c>
      <c r="R365" s="267"/>
      <c r="S365" s="22"/>
      <c r="T365" s="74"/>
      <c r="U365" s="22"/>
      <c r="V365" s="74"/>
      <c r="W365" s="22"/>
      <c r="X365" s="74"/>
      <c r="Y365" s="22"/>
    </row>
    <row r="366" spans="2:25" ht="30" customHeight="1" thickBot="1">
      <c r="B366" s="544"/>
      <c r="C366" s="343" t="s">
        <v>149</v>
      </c>
      <c r="D366" s="558">
        <v>91</v>
      </c>
      <c r="E366" s="559"/>
      <c r="F366" s="118" t="str">
        <f>IF(ISBLANK('6桁'!F366)=TRUE,"",VLOOKUP('6桁'!F366,A!$A:$G,7,FALSE))</f>
        <v/>
      </c>
      <c r="G366" s="127">
        <f>'6桁'!G366</f>
        <v>0</v>
      </c>
      <c r="H366" s="118" t="str">
        <f>IF(ISBLANK('6桁'!H366)=TRUE,"",VLOOKUP('6桁'!H366,A!$A:$G,7,FALSE))</f>
        <v/>
      </c>
      <c r="I366" s="127">
        <f>'6桁'!I366</f>
        <v>0</v>
      </c>
      <c r="J366" s="118">
        <f>IF(ISBLANK('6桁'!J366)=TRUE,"",VLOOKUP('6桁'!J366,A!$A:$G,7,FALSE))</f>
        <v>13900</v>
      </c>
      <c r="K366" s="21" t="str">
        <f>'6桁'!K366</f>
        <v>S
EC202</v>
      </c>
      <c r="L366" s="118" t="str">
        <f>IF(ISBLANK('6桁'!L366)=TRUE,"",VLOOKUP('6桁'!L366,A!$A:$G,7,FALSE))</f>
        <v/>
      </c>
      <c r="M366" s="21">
        <f>'6桁'!M366</f>
        <v>0</v>
      </c>
      <c r="N366" s="118" t="str">
        <f>IF(ISBLANK('6桁'!N366)=TRUE,"",VLOOKUP('6桁'!N366,A!$A:$G,7,FALSE))</f>
        <v/>
      </c>
      <c r="O366" s="127">
        <f>'6桁'!O366</f>
        <v>0</v>
      </c>
      <c r="P366" s="118" t="str">
        <f>IF(ISBLANK('6桁'!P366)=TRUE,"",VLOOKUP('6桁'!P366,A!$A:$G,7,FALSE))</f>
        <v/>
      </c>
      <c r="Q366" s="21">
        <f>'6桁'!Q366</f>
        <v>0</v>
      </c>
      <c r="R366" s="267"/>
      <c r="S366" s="22"/>
      <c r="T366" s="74"/>
      <c r="U366" s="22"/>
      <c r="V366" s="74"/>
      <c r="W366" s="22"/>
      <c r="X366" s="74"/>
      <c r="Y366" s="22"/>
    </row>
    <row r="367" spans="2:25" ht="28.5" customHeight="1">
      <c r="B367" s="545" t="s">
        <v>1088</v>
      </c>
      <c r="C367" s="545"/>
      <c r="D367" s="545"/>
      <c r="E367" s="545"/>
      <c r="F367" s="545"/>
      <c r="G367" s="545"/>
      <c r="H367" s="545"/>
      <c r="I367" s="545"/>
      <c r="J367" s="545"/>
      <c r="K367" s="545"/>
      <c r="L367" s="545"/>
      <c r="M367" s="545"/>
      <c r="N367" s="545"/>
      <c r="O367" s="545"/>
      <c r="P367" s="545"/>
      <c r="Q367" s="545"/>
      <c r="X367" s="74"/>
    </row>
    <row r="368" spans="2:25" ht="13.5" customHeight="1">
      <c r="C368" s="327"/>
      <c r="D368" s="327"/>
      <c r="E368" s="327"/>
      <c r="F368" s="10"/>
      <c r="G368" s="17"/>
      <c r="H368" s="10"/>
      <c r="I368" s="17"/>
      <c r="J368" s="10"/>
      <c r="K368" s="17"/>
      <c r="L368" s="10"/>
      <c r="M368" s="17"/>
      <c r="N368" s="10"/>
      <c r="O368" s="17"/>
      <c r="P368" s="10"/>
      <c r="Q368" s="17"/>
      <c r="R368" s="10"/>
      <c r="S368" s="17"/>
      <c r="T368" s="10"/>
      <c r="U368" s="17"/>
      <c r="V368" s="10"/>
      <c r="W368" s="17"/>
      <c r="X368" s="10"/>
      <c r="Y368" s="17"/>
    </row>
    <row r="369" spans="2:26" s="239" customFormat="1" ht="20.100000000000001" customHeight="1" thickBot="1">
      <c r="B369" s="238" t="s">
        <v>979</v>
      </c>
      <c r="F369" s="240"/>
      <c r="H369" s="240"/>
      <c r="J369" s="240"/>
      <c r="L369" s="240"/>
      <c r="N369" s="240"/>
      <c r="P369" s="240"/>
      <c r="R369" s="240"/>
      <c r="T369" s="240"/>
      <c r="V369" s="240"/>
      <c r="X369" s="240"/>
    </row>
    <row r="370" spans="2:26" ht="19.5" customHeight="1" thickBot="1">
      <c r="B370" s="521" t="s">
        <v>452</v>
      </c>
      <c r="C370" s="524" t="s">
        <v>524</v>
      </c>
      <c r="D370" s="527" t="s">
        <v>1113</v>
      </c>
      <c r="E370" s="540"/>
      <c r="F370" s="531" t="s">
        <v>453</v>
      </c>
      <c r="G370" s="532"/>
      <c r="H370" s="532"/>
      <c r="I370" s="532"/>
      <c r="J370" s="532"/>
      <c r="K370" s="533"/>
      <c r="N370" s="371"/>
      <c r="O370" s="371"/>
      <c r="P370" s="371"/>
      <c r="Q370" s="371"/>
      <c r="R370" s="11"/>
      <c r="S370" s="11"/>
      <c r="T370" s="11"/>
      <c r="U370" s="11"/>
      <c r="V370" s="11"/>
      <c r="W370" s="11"/>
      <c r="X370" s="11"/>
      <c r="Y370" s="11"/>
      <c r="Z370" s="11"/>
    </row>
    <row r="371" spans="2:26" ht="19.5" customHeight="1">
      <c r="B371" s="522"/>
      <c r="C371" s="525"/>
      <c r="D371" s="541"/>
      <c r="E371" s="551"/>
      <c r="F371" s="516" t="s">
        <v>770</v>
      </c>
      <c r="G371" s="507"/>
      <c r="H371" s="506" t="s">
        <v>777</v>
      </c>
      <c r="I371" s="507"/>
      <c r="J371" s="506" t="s">
        <v>883</v>
      </c>
      <c r="K371" s="507"/>
      <c r="N371" s="371"/>
      <c r="O371" s="371"/>
      <c r="P371" s="371"/>
      <c r="Q371" s="371"/>
      <c r="R371" s="11"/>
      <c r="S371" s="11"/>
      <c r="T371" s="11"/>
      <c r="U371" s="11"/>
      <c r="V371" s="11"/>
      <c r="W371" s="11"/>
      <c r="X371" s="11"/>
      <c r="Y371" s="11"/>
      <c r="Z371" s="11"/>
    </row>
    <row r="372" spans="2:26" ht="19.5" customHeight="1">
      <c r="B372" s="522"/>
      <c r="C372" s="525"/>
      <c r="D372" s="510" t="s">
        <v>1115</v>
      </c>
      <c r="E372" s="550" t="s">
        <v>1114</v>
      </c>
      <c r="F372" s="517"/>
      <c r="G372" s="509"/>
      <c r="H372" s="508"/>
      <c r="I372" s="509"/>
      <c r="J372" s="508"/>
      <c r="K372" s="509"/>
      <c r="N372" s="407"/>
      <c r="O372" s="407"/>
      <c r="P372" s="407"/>
      <c r="Q372" s="407"/>
      <c r="R372" s="407"/>
      <c r="S372" s="407"/>
      <c r="T372" s="407"/>
      <c r="U372" s="407"/>
      <c r="V372" s="407"/>
      <c r="W372" s="407"/>
      <c r="X372" s="136"/>
      <c r="Y372" s="136"/>
    </row>
    <row r="373" spans="2:26" ht="19.5" customHeight="1" thickBot="1">
      <c r="B373" s="523"/>
      <c r="C373" s="526"/>
      <c r="D373" s="549"/>
      <c r="E373" s="551"/>
      <c r="F373" s="514" t="s">
        <v>511</v>
      </c>
      <c r="G373" s="515"/>
      <c r="H373" s="514" t="s">
        <v>782</v>
      </c>
      <c r="I373" s="515"/>
      <c r="J373" s="514" t="s">
        <v>492</v>
      </c>
      <c r="K373" s="515"/>
      <c r="N373" s="327"/>
      <c r="O373" s="327"/>
      <c r="P373" s="327"/>
      <c r="Q373" s="327"/>
      <c r="R373" s="327"/>
      <c r="S373" s="327"/>
      <c r="T373" s="327"/>
      <c r="U373" s="327"/>
      <c r="V373" s="327"/>
      <c r="W373" s="327"/>
      <c r="X373" s="4"/>
    </row>
    <row r="374" spans="2:26" ht="30" customHeight="1">
      <c r="B374" s="502">
        <v>13</v>
      </c>
      <c r="C374" s="352" t="s">
        <v>114</v>
      </c>
      <c r="D374" s="253">
        <v>73</v>
      </c>
      <c r="E374" s="353"/>
      <c r="F374" s="91">
        <f>IF(ISBLANK('6桁'!F374)=TRUE,"",VLOOKUP('6桁'!F374,A!$A:$G,7,FALSE))</f>
        <v>9300</v>
      </c>
      <c r="G374" s="124" t="str">
        <f>'6桁'!G374</f>
        <v>S◇</v>
      </c>
      <c r="H374" s="91">
        <f>IF(ISBLANK('6桁'!H374)=TRUE,"",VLOOKUP('6桁'!H374,A!$A:$G,7,FALSE))</f>
        <v>11800</v>
      </c>
      <c r="I374" s="92" t="str">
        <f>'6桁'!I374</f>
        <v>H</v>
      </c>
      <c r="J374" s="128">
        <f>IF(ISBLANK('6桁'!J374)=TRUE,"",VLOOKUP('6桁'!J374,A!$A:$G,7,FALSE))</f>
        <v>10600</v>
      </c>
      <c r="K374" s="131" t="str">
        <f>'6桁'!K374</f>
        <v>H</v>
      </c>
      <c r="N374" s="267"/>
      <c r="O374" s="251"/>
      <c r="P374" s="74"/>
      <c r="Q374" s="22"/>
      <c r="R374" s="74"/>
      <c r="S374" s="22"/>
      <c r="T374" s="74"/>
      <c r="U374" s="22"/>
      <c r="V374" s="74"/>
      <c r="W374" s="22"/>
      <c r="X374" s="74"/>
      <c r="Y374" s="22"/>
    </row>
    <row r="375" spans="2:26" ht="30" customHeight="1">
      <c r="B375" s="503"/>
      <c r="C375" s="341" t="s">
        <v>50</v>
      </c>
      <c r="D375" s="254" t="s">
        <v>1121</v>
      </c>
      <c r="E375" s="342"/>
      <c r="F375" s="95">
        <f>IF(ISBLANK('6桁'!F375)=TRUE,"",VLOOKUP('6桁'!F375,A!$A:$G,7,FALSE))</f>
        <v>11500</v>
      </c>
      <c r="G375" s="126" t="str">
        <f>'6桁'!G375</f>
        <v>S◇</v>
      </c>
      <c r="H375" s="95" t="str">
        <f>IF(ISBLANK('6桁'!H375)=TRUE,"",VLOOKUP('6桁'!H375,A!$A:$G,7,FALSE))</f>
        <v/>
      </c>
      <c r="I375" s="20">
        <f>'6桁'!I375</f>
        <v>0</v>
      </c>
      <c r="J375" s="95" t="str">
        <f>IF(ISBLANK('6桁'!J375)=TRUE,"",VLOOKUP('6桁'!J375,A!$A:$G,7,FALSE))</f>
        <v/>
      </c>
      <c r="K375" s="20">
        <f>'6桁'!K375</f>
        <v>0</v>
      </c>
      <c r="N375" s="267"/>
      <c r="O375" s="251"/>
      <c r="P375" s="74"/>
      <c r="Q375" s="22"/>
      <c r="R375" s="74"/>
      <c r="S375" s="22"/>
      <c r="T375" s="74"/>
      <c r="U375" s="22"/>
      <c r="V375" s="74"/>
      <c r="W375" s="22"/>
      <c r="X375" s="74"/>
      <c r="Y375" s="22"/>
    </row>
    <row r="376" spans="2:26" ht="30" customHeight="1">
      <c r="B376" s="503"/>
      <c r="C376" s="341" t="s">
        <v>359</v>
      </c>
      <c r="D376" s="500">
        <v>75</v>
      </c>
      <c r="E376" s="501"/>
      <c r="F376" s="95">
        <f>IF(ISBLANK('6桁'!F376)=TRUE,"",VLOOKUP('6桁'!F376,A!$A:$G,7,FALSE))</f>
        <v>9700</v>
      </c>
      <c r="G376" s="126" t="str">
        <f>'6桁'!G376</f>
        <v>S◇</v>
      </c>
      <c r="H376" s="95">
        <f>IF(ISBLANK('6桁'!H376)=TRUE,"",VLOOKUP('6桁'!H376,A!$A:$G,7,FALSE))</f>
        <v>11800</v>
      </c>
      <c r="I376" s="20" t="str">
        <f>'6桁'!I376</f>
        <v>H</v>
      </c>
      <c r="J376" s="95" t="str">
        <f>IF(ISBLANK('6桁'!J376)=TRUE,"",VLOOKUP('6桁'!J376,A!$A:$G,7,FALSE))</f>
        <v/>
      </c>
      <c r="K376" s="20">
        <f>'6桁'!K376</f>
        <v>0</v>
      </c>
      <c r="N376" s="267"/>
      <c r="O376" s="251"/>
      <c r="P376" s="74"/>
      <c r="Q376" s="22"/>
      <c r="R376" s="74"/>
      <c r="S376" s="22"/>
      <c r="T376" s="74"/>
      <c r="U376" s="22"/>
      <c r="V376" s="74"/>
      <c r="W376" s="22"/>
      <c r="X376" s="74"/>
      <c r="Y376" s="22"/>
    </row>
    <row r="377" spans="2:26" ht="30" customHeight="1">
      <c r="B377" s="503"/>
      <c r="C377" s="341" t="s">
        <v>360</v>
      </c>
      <c r="D377" s="500">
        <v>79</v>
      </c>
      <c r="E377" s="501"/>
      <c r="F377" s="95">
        <f>IF(ISBLANK('6桁'!F377)=TRUE,"",VLOOKUP('6桁'!F377,A!$A:$G,7,FALSE))</f>
        <v>9900</v>
      </c>
      <c r="G377" s="126" t="str">
        <f>'6桁'!G377</f>
        <v>S◇</v>
      </c>
      <c r="H377" s="95" t="str">
        <f>IF(ISBLANK('6桁'!H377)=TRUE,"",VLOOKUP('6桁'!H377,A!$A:$G,7,FALSE))</f>
        <v/>
      </c>
      <c r="I377" s="20">
        <f>'6桁'!I377</f>
        <v>0</v>
      </c>
      <c r="J377" s="95" t="str">
        <f>IF(ISBLANK('6桁'!J377)=TRUE,"",VLOOKUP('6桁'!J377,A!$A:$G,7,FALSE))</f>
        <v/>
      </c>
      <c r="K377" s="20">
        <f>'6桁'!K377</f>
        <v>0</v>
      </c>
      <c r="N377" s="267"/>
      <c r="O377" s="251"/>
      <c r="P377" s="74"/>
      <c r="Q377" s="22"/>
      <c r="R377" s="74"/>
      <c r="S377" s="22"/>
      <c r="T377" s="74"/>
      <c r="U377" s="22"/>
      <c r="V377" s="74"/>
      <c r="W377" s="22"/>
      <c r="X377" s="74"/>
      <c r="Y377" s="22"/>
    </row>
    <row r="378" spans="2:26" ht="30" customHeight="1">
      <c r="B378" s="503"/>
      <c r="C378" s="341" t="s">
        <v>123</v>
      </c>
      <c r="D378" s="500">
        <v>82</v>
      </c>
      <c r="E378" s="501"/>
      <c r="F378" s="95">
        <f>IF(ISBLANK('6桁'!F378)=TRUE,"",VLOOKUP('6桁'!F378,A!$A:$G,7,FALSE))</f>
        <v>11700</v>
      </c>
      <c r="G378" s="126" t="str">
        <f>'6桁'!G378</f>
        <v>S◇</v>
      </c>
      <c r="H378" s="95" t="str">
        <f>IF(ISBLANK('6桁'!H378)=TRUE,"",VLOOKUP('6桁'!H378,A!$A:$G,7,FALSE))</f>
        <v/>
      </c>
      <c r="I378" s="20">
        <f>'6桁'!I378</f>
        <v>0</v>
      </c>
      <c r="J378" s="95" t="str">
        <f>IF(ISBLANK('6桁'!J378)=TRUE,"",VLOOKUP('6桁'!J378,A!$A:$G,7,FALSE))</f>
        <v/>
      </c>
      <c r="K378" s="20">
        <f>'6桁'!K378</f>
        <v>0</v>
      </c>
      <c r="N378" s="267"/>
      <c r="O378" s="251"/>
      <c r="P378" s="74"/>
      <c r="Q378" s="22"/>
      <c r="R378" s="74"/>
      <c r="S378" s="22"/>
      <c r="T378" s="74"/>
      <c r="U378" s="22"/>
      <c r="V378" s="74"/>
      <c r="W378" s="22"/>
      <c r="X378" s="74"/>
      <c r="Y378" s="22"/>
    </row>
    <row r="379" spans="2:26" ht="30" customHeight="1">
      <c r="B379" s="503"/>
      <c r="C379" s="341" t="s">
        <v>63</v>
      </c>
      <c r="D379" s="500">
        <v>70</v>
      </c>
      <c r="E379" s="501"/>
      <c r="F379" s="95">
        <f>IF(ISBLANK('6桁'!F379)=TRUE,"",VLOOKUP('6桁'!F379,A!$A:$G,7,FALSE))</f>
        <v>8600</v>
      </c>
      <c r="G379" s="126" t="str">
        <f>'6桁'!G379</f>
        <v>S◇
EC202</v>
      </c>
      <c r="H379" s="95" t="str">
        <f>IF(ISBLANK('6桁'!H379)=TRUE,"",VLOOKUP('6桁'!H379,A!$A:$G,7,FALSE))</f>
        <v/>
      </c>
      <c r="I379" s="20">
        <f>'6桁'!I379</f>
        <v>0</v>
      </c>
      <c r="J379" s="95" t="str">
        <f>IF(ISBLANK('6桁'!J379)=TRUE,"",VLOOKUP('6桁'!J379,A!$A:$G,7,FALSE))</f>
        <v/>
      </c>
      <c r="K379" s="20">
        <f>'6桁'!K379</f>
        <v>0</v>
      </c>
      <c r="N379" s="267"/>
      <c r="O379" s="251"/>
      <c r="P379" s="74"/>
      <c r="Q379" s="22"/>
      <c r="R379" s="74"/>
      <c r="S379" s="22"/>
      <c r="T379" s="74"/>
      <c r="U379" s="22"/>
      <c r="V379" s="74"/>
      <c r="W379" s="22"/>
      <c r="X379" s="74"/>
      <c r="Y379" s="22"/>
    </row>
    <row r="380" spans="2:26" ht="30" customHeight="1">
      <c r="B380" s="503"/>
      <c r="C380" s="341" t="s">
        <v>131</v>
      </c>
      <c r="D380" s="500">
        <v>75</v>
      </c>
      <c r="E380" s="501"/>
      <c r="F380" s="95">
        <f>IF(ISBLANK('6桁'!F380)=TRUE,"",VLOOKUP('6桁'!F380,A!$A:$G,7,FALSE))</f>
        <v>8700</v>
      </c>
      <c r="G380" s="126" t="str">
        <f>'6桁'!G380</f>
        <v>S◇</v>
      </c>
      <c r="H380" s="95">
        <f>IF(ISBLANK('6桁'!H380)=TRUE,"",VLOOKUP('6桁'!H380,A!$A:$G,7,FALSE))</f>
        <v>9900</v>
      </c>
      <c r="I380" s="20" t="str">
        <f>'6桁'!I380</f>
        <v>S</v>
      </c>
      <c r="J380" s="95" t="str">
        <f>IF(ISBLANK('6桁'!J380)=TRUE,"",VLOOKUP('6桁'!J380,A!$A:$G,7,FALSE))</f>
        <v/>
      </c>
      <c r="K380" s="96">
        <f>'6桁'!K380</f>
        <v>0</v>
      </c>
      <c r="N380" s="267"/>
      <c r="O380" s="251"/>
      <c r="P380" s="74"/>
      <c r="Q380" s="22"/>
      <c r="R380" s="74"/>
      <c r="S380" s="22"/>
      <c r="T380" s="74"/>
      <c r="U380" s="22"/>
      <c r="V380" s="74"/>
      <c r="W380" s="22"/>
      <c r="X380" s="74"/>
      <c r="Y380" s="22"/>
    </row>
    <row r="381" spans="2:26" ht="30" customHeight="1">
      <c r="B381" s="503"/>
      <c r="C381" s="341" t="s">
        <v>46</v>
      </c>
      <c r="D381" s="500">
        <v>79</v>
      </c>
      <c r="E381" s="501"/>
      <c r="F381" s="95">
        <f>IF(ISBLANK('6桁'!F381)=TRUE,"",VLOOKUP('6桁'!F381,A!$A:$G,7,FALSE))</f>
        <v>10800</v>
      </c>
      <c r="G381" s="126" t="str">
        <f>'6桁'!G381</f>
        <v>S◇</v>
      </c>
      <c r="H381" s="95" t="str">
        <f>IF(ISBLANK('6桁'!H381)=TRUE,"",VLOOKUP('6桁'!H381,A!$A:$G,7,FALSE))</f>
        <v/>
      </c>
      <c r="I381" s="20">
        <f>'6桁'!I381</f>
        <v>0</v>
      </c>
      <c r="J381" s="95" t="str">
        <f>IF(ISBLANK('6桁'!J381)=TRUE,"",VLOOKUP('6桁'!J381,A!$A:$G,7,FALSE))</f>
        <v/>
      </c>
      <c r="K381" s="20">
        <f>'6桁'!K381</f>
        <v>0</v>
      </c>
      <c r="N381" s="267"/>
      <c r="O381" s="251"/>
      <c r="P381" s="74"/>
      <c r="Q381" s="22"/>
      <c r="R381" s="74"/>
      <c r="S381" s="22"/>
      <c r="T381" s="74"/>
      <c r="U381" s="22"/>
      <c r="V381" s="74"/>
      <c r="W381" s="22"/>
      <c r="X381" s="74"/>
      <c r="Y381" s="22"/>
    </row>
    <row r="382" spans="2:26" ht="30" customHeight="1" thickBot="1">
      <c r="B382" s="544"/>
      <c r="C382" s="343" t="s">
        <v>49</v>
      </c>
      <c r="D382" s="558">
        <v>83</v>
      </c>
      <c r="E382" s="559"/>
      <c r="F382" s="118">
        <f>IF(ISBLANK('6桁'!F382)=TRUE,"",VLOOKUP('6桁'!F382,A!$A:$G,7,FALSE))</f>
        <v>11200</v>
      </c>
      <c r="G382" s="127" t="str">
        <f>'6桁'!G382</f>
        <v>S◇</v>
      </c>
      <c r="H382" s="118" t="str">
        <f>IF(ISBLANK('6桁'!H382)=TRUE,"",VLOOKUP('6桁'!H382,A!$A:$G,7,FALSE))</f>
        <v/>
      </c>
      <c r="I382" s="21">
        <f>'6桁'!I382</f>
        <v>0</v>
      </c>
      <c r="J382" s="118" t="str">
        <f>IF(ISBLANK('6桁'!J382)=TRUE,"",VLOOKUP('6桁'!J382,A!$A:$G,7,FALSE))</f>
        <v/>
      </c>
      <c r="K382" s="21">
        <f>'6桁'!K382</f>
        <v>0</v>
      </c>
      <c r="N382" s="267"/>
      <c r="O382" s="251"/>
      <c r="P382" s="74"/>
      <c r="Q382" s="22"/>
      <c r="R382" s="74"/>
      <c r="S382" s="22"/>
      <c r="T382" s="74"/>
      <c r="U382" s="22"/>
      <c r="V382" s="74"/>
      <c r="W382" s="22"/>
      <c r="X382" s="74"/>
      <c r="Y382" s="22"/>
    </row>
    <row r="383" spans="2:26" ht="21" customHeight="1">
      <c r="B383" s="122" t="s">
        <v>1994</v>
      </c>
    </row>
    <row r="384" spans="2:26" ht="13.5" customHeight="1">
      <c r="C384" s="327"/>
      <c r="D384" s="327"/>
      <c r="E384" s="327"/>
      <c r="F384" s="10"/>
      <c r="G384" s="17"/>
      <c r="H384" s="10"/>
      <c r="I384" s="17"/>
      <c r="J384" s="10"/>
      <c r="K384" s="17"/>
      <c r="L384" s="10"/>
      <c r="M384" s="17"/>
      <c r="N384" s="10"/>
      <c r="O384" s="17"/>
      <c r="P384" s="10"/>
      <c r="Q384" s="17"/>
      <c r="R384" s="10"/>
      <c r="S384" s="17"/>
      <c r="T384" s="10"/>
      <c r="U384" s="17"/>
      <c r="V384" s="10"/>
      <c r="W384" s="17"/>
      <c r="X384" s="10"/>
      <c r="Y384" s="17"/>
    </row>
    <row r="385" spans="2:27" s="239" customFormat="1" ht="20.100000000000001" customHeight="1" thickBot="1">
      <c r="B385" s="238" t="s">
        <v>784</v>
      </c>
      <c r="F385" s="240"/>
      <c r="H385" s="240"/>
      <c r="J385" s="240"/>
      <c r="L385" s="240"/>
      <c r="N385" s="240"/>
      <c r="P385" s="240"/>
      <c r="R385" s="240"/>
      <c r="T385" s="240"/>
      <c r="V385" s="240"/>
      <c r="X385" s="240"/>
    </row>
    <row r="386" spans="2:27" ht="19.5" customHeight="1" thickBot="1">
      <c r="B386" s="521" t="s">
        <v>452</v>
      </c>
      <c r="C386" s="524" t="s">
        <v>524</v>
      </c>
      <c r="D386" s="527" t="s">
        <v>1113</v>
      </c>
      <c r="E386" s="540"/>
      <c r="F386" s="531" t="s">
        <v>453</v>
      </c>
      <c r="G386" s="532"/>
      <c r="H386" s="532"/>
      <c r="I386" s="533"/>
      <c r="J386" s="370"/>
      <c r="K386" s="521" t="s">
        <v>452</v>
      </c>
      <c r="L386" s="534" t="s">
        <v>524</v>
      </c>
      <c r="M386" s="535"/>
      <c r="N386" s="516" t="s">
        <v>1127</v>
      </c>
      <c r="O386" s="535"/>
      <c r="P386" s="531" t="s">
        <v>453</v>
      </c>
      <c r="Q386" s="532"/>
      <c r="R386" s="532"/>
      <c r="S386" s="533"/>
      <c r="T386" s="11"/>
      <c r="U386" s="11"/>
      <c r="V386" s="11"/>
      <c r="W386" s="11"/>
      <c r="X386" s="11"/>
      <c r="Y386" s="11"/>
      <c r="Z386" s="11"/>
      <c r="AA386" s="11"/>
    </row>
    <row r="387" spans="2:27" ht="19.5" customHeight="1">
      <c r="B387" s="522"/>
      <c r="C387" s="525"/>
      <c r="D387" s="541"/>
      <c r="E387" s="542"/>
      <c r="F387" s="516" t="s">
        <v>971</v>
      </c>
      <c r="G387" s="507"/>
      <c r="H387" s="506" t="s">
        <v>770</v>
      </c>
      <c r="I387" s="507"/>
      <c r="J387" s="370"/>
      <c r="K387" s="522"/>
      <c r="L387" s="536"/>
      <c r="M387" s="537"/>
      <c r="N387" s="536"/>
      <c r="O387" s="537"/>
      <c r="P387" s="516" t="s">
        <v>785</v>
      </c>
      <c r="Q387" s="507"/>
      <c r="R387" s="506" t="s">
        <v>770</v>
      </c>
      <c r="S387" s="507"/>
      <c r="T387" s="11"/>
      <c r="U387" s="11"/>
      <c r="V387" s="11"/>
      <c r="W387" s="11"/>
      <c r="X387" s="11"/>
      <c r="Y387" s="11"/>
      <c r="Z387" s="11"/>
      <c r="AA387" s="11"/>
    </row>
    <row r="388" spans="2:27" ht="19.5" customHeight="1">
      <c r="B388" s="522"/>
      <c r="C388" s="525"/>
      <c r="D388" s="510" t="s">
        <v>1115</v>
      </c>
      <c r="E388" s="550" t="s">
        <v>1114</v>
      </c>
      <c r="F388" s="517"/>
      <c r="G388" s="509"/>
      <c r="H388" s="508"/>
      <c r="I388" s="509"/>
      <c r="J388" s="410"/>
      <c r="K388" s="522"/>
      <c r="L388" s="536"/>
      <c r="M388" s="537"/>
      <c r="N388" s="536"/>
      <c r="O388" s="537"/>
      <c r="P388" s="517"/>
      <c r="Q388" s="509"/>
      <c r="R388" s="508"/>
      <c r="S388" s="509"/>
      <c r="T388" s="407"/>
      <c r="U388" s="407"/>
      <c r="V388" s="407"/>
      <c r="W388" s="407"/>
      <c r="X388" s="407"/>
      <c r="Y388" s="136"/>
      <c r="Z388" s="136"/>
    </row>
    <row r="389" spans="2:27" ht="19.5" customHeight="1" thickBot="1">
      <c r="B389" s="523"/>
      <c r="C389" s="526"/>
      <c r="D389" s="549"/>
      <c r="E389" s="551"/>
      <c r="F389" s="553" t="s">
        <v>492</v>
      </c>
      <c r="G389" s="554"/>
      <c r="H389" s="553" t="s">
        <v>511</v>
      </c>
      <c r="I389" s="573"/>
      <c r="J389" s="358"/>
      <c r="K389" s="523"/>
      <c r="L389" s="538"/>
      <c r="M389" s="539"/>
      <c r="N389" s="538"/>
      <c r="O389" s="539"/>
      <c r="P389" s="514" t="s">
        <v>492</v>
      </c>
      <c r="Q389" s="515"/>
      <c r="R389" s="514" t="s">
        <v>511</v>
      </c>
      <c r="S389" s="515"/>
      <c r="T389" s="327"/>
      <c r="U389" s="327"/>
      <c r="V389" s="327"/>
      <c r="W389" s="327"/>
      <c r="X389" s="327"/>
    </row>
    <row r="390" spans="2:27" ht="30" customHeight="1">
      <c r="B390" s="502">
        <v>12</v>
      </c>
      <c r="C390" s="352" t="s">
        <v>8</v>
      </c>
      <c r="D390" s="253">
        <v>70</v>
      </c>
      <c r="E390" s="353"/>
      <c r="F390" s="91">
        <f>IF(ISBLANK('6桁'!F390)=TRUE,"",VLOOKUP('6桁'!F390,A!$A:$G,7,FALSE))</f>
        <v>10500</v>
      </c>
      <c r="G390" s="124" t="str">
        <f>'6桁'!G390</f>
        <v>H
Bb490</v>
      </c>
      <c r="H390" s="91" t="str">
        <f>IF(ISBLANK('6桁'!H390)=TRUE,"",VLOOKUP('6桁'!H390,A!$A:$G,7,FALSE))</f>
        <v/>
      </c>
      <c r="I390" s="125" t="str">
        <f>'6桁'!I390</f>
        <v/>
      </c>
      <c r="J390" s="108"/>
      <c r="K390" s="502">
        <v>10</v>
      </c>
      <c r="L390" s="498" t="s">
        <v>88</v>
      </c>
      <c r="M390" s="499"/>
      <c r="N390" s="498">
        <v>72</v>
      </c>
      <c r="O390" s="499"/>
      <c r="P390" s="91">
        <f>IF(ISBLANK('6桁'!P390)=TRUE,"",VLOOKUP('6桁'!P390,A!$A:$G,7,FALSE))</f>
        <v>10500</v>
      </c>
      <c r="Q390" s="124" t="str">
        <f>'6桁'!Q390</f>
        <v>H</v>
      </c>
      <c r="R390" s="91" t="str">
        <f>IF(ISBLANK('6桁'!R390)=TRUE,"",VLOOKUP('6桁'!R390,A!$A:$G,7,FALSE))</f>
        <v/>
      </c>
      <c r="S390" s="125" t="str">
        <f>'6桁'!S390</f>
        <v/>
      </c>
      <c r="T390" s="22"/>
      <c r="U390" s="74"/>
      <c r="V390" s="22"/>
      <c r="W390" s="74"/>
      <c r="X390" s="22"/>
      <c r="Y390" s="74"/>
      <c r="Z390" s="22"/>
    </row>
    <row r="391" spans="2:27" ht="30" customHeight="1" thickBot="1">
      <c r="B391" s="503"/>
      <c r="C391" s="341" t="s">
        <v>351</v>
      </c>
      <c r="D391" s="254">
        <v>71</v>
      </c>
      <c r="E391" s="342"/>
      <c r="F391" s="95" t="str">
        <f>IF(ISBLANK('6桁'!F391)=TRUE,"",VLOOKUP('6桁'!F391,A!$A:$G,7,FALSE))</f>
        <v/>
      </c>
      <c r="G391" s="126" t="str">
        <f>'6桁'!G391</f>
        <v/>
      </c>
      <c r="H391" s="95">
        <f>IF(ISBLANK('6桁'!H391)=TRUE,"",VLOOKUP('6桁'!H391,A!$A:$G,7,FALSE))</f>
        <v>9100</v>
      </c>
      <c r="I391" s="96" t="str">
        <f>'6桁'!I391</f>
        <v>S
SP65j</v>
      </c>
      <c r="J391" s="108"/>
      <c r="K391" s="544"/>
      <c r="L391" s="538" t="s">
        <v>83</v>
      </c>
      <c r="M391" s="539"/>
      <c r="N391" s="558">
        <v>68</v>
      </c>
      <c r="O391" s="559"/>
      <c r="P391" s="118" t="str">
        <f>IF(ISBLANK('6桁'!P391)=TRUE,"",VLOOKUP('6桁'!P391,A!$A:$G,7,FALSE))</f>
        <v/>
      </c>
      <c r="Q391" s="127" t="str">
        <f>'6桁'!Q391</f>
        <v/>
      </c>
      <c r="R391" s="118">
        <f>IF(ISBLANK('6桁'!R391)=TRUE,"",VLOOKUP('6桁'!R391,A!$A:$G,7,FALSE))</f>
        <v>5800</v>
      </c>
      <c r="S391" s="119" t="str">
        <f>'6桁'!S391</f>
        <v>S
SP10</v>
      </c>
      <c r="T391" s="22"/>
      <c r="U391" s="74"/>
      <c r="V391" s="22"/>
      <c r="W391" s="74"/>
      <c r="X391" s="22"/>
      <c r="Y391" s="74"/>
      <c r="Z391" s="22"/>
    </row>
    <row r="392" spans="2:27" ht="30" customHeight="1">
      <c r="B392" s="503"/>
      <c r="C392" s="341" t="s">
        <v>361</v>
      </c>
      <c r="D392" s="500">
        <v>69</v>
      </c>
      <c r="E392" s="501"/>
      <c r="F392" s="95" t="str">
        <f>IF(ISBLANK('6桁'!F392)=TRUE,"",VLOOKUP('6桁'!F392,A!$A:$G,7,FALSE))</f>
        <v/>
      </c>
      <c r="G392" s="126" t="str">
        <f>'6桁'!G392</f>
        <v/>
      </c>
      <c r="H392" s="95">
        <f>IF(ISBLANK('6桁'!H392)=TRUE,"",VLOOKUP('6桁'!H392,A!$A:$G,7,FALSE))</f>
        <v>6600</v>
      </c>
      <c r="I392" s="96" t="str">
        <f>'6桁'!I392</f>
        <v>S
EC201</v>
      </c>
      <c r="J392" s="108"/>
      <c r="K392" s="22"/>
      <c r="L392" s="74"/>
      <c r="M392" s="22"/>
      <c r="N392" s="74"/>
      <c r="O392" s="251"/>
      <c r="P392" s="74"/>
      <c r="Q392" s="22"/>
      <c r="R392" s="74"/>
      <c r="S392" s="22"/>
      <c r="T392" s="74"/>
      <c r="U392" s="22"/>
      <c r="V392" s="74"/>
      <c r="W392" s="22"/>
      <c r="X392" s="74"/>
      <c r="Y392" s="22"/>
    </row>
    <row r="393" spans="2:27" ht="30" customHeight="1">
      <c r="B393" s="503"/>
      <c r="C393" s="341" t="s">
        <v>362</v>
      </c>
      <c r="D393" s="500">
        <v>73</v>
      </c>
      <c r="E393" s="501"/>
      <c r="F393" s="95" t="str">
        <f>IF(ISBLANK('6桁'!F393)=TRUE,"",VLOOKUP('6桁'!F393,A!$A:$G,7,FALSE))</f>
        <v/>
      </c>
      <c r="G393" s="126" t="str">
        <f>'6桁'!G393</f>
        <v/>
      </c>
      <c r="H393" s="95">
        <f>IF(ISBLANK('6桁'!H393)=TRUE,"",VLOOKUP('6桁'!H393,A!$A:$G,7,FALSE))</f>
        <v>8300</v>
      </c>
      <c r="I393" s="96" t="str">
        <f>'6桁'!I393</f>
        <v>S
EC201</v>
      </c>
      <c r="J393" s="108"/>
      <c r="K393" s="22"/>
      <c r="L393" s="74"/>
      <c r="M393" s="22"/>
      <c r="N393" s="74"/>
      <c r="O393" s="251"/>
      <c r="P393" s="74"/>
      <c r="Q393" s="22"/>
      <c r="R393" s="74"/>
      <c r="S393" s="22"/>
      <c r="T393" s="74"/>
      <c r="U393" s="22"/>
      <c r="V393" s="74"/>
      <c r="W393" s="22"/>
      <c r="X393" s="74"/>
      <c r="Y393" s="22"/>
    </row>
    <row r="394" spans="2:27" ht="30" customHeight="1">
      <c r="B394" s="503"/>
      <c r="C394" s="341" t="s">
        <v>502</v>
      </c>
      <c r="D394" s="500">
        <v>68</v>
      </c>
      <c r="E394" s="501"/>
      <c r="F394" s="95" t="str">
        <f>IF(ISBLANK('6桁'!F394)=TRUE,"",VLOOKUP('6桁'!F394,A!$A:$G,7,FALSE))</f>
        <v/>
      </c>
      <c r="G394" s="126" t="str">
        <f>'6桁'!G394</f>
        <v/>
      </c>
      <c r="H394" s="95">
        <f>IF(ISBLANK('6桁'!H394)=TRUE,"",VLOOKUP('6桁'!H394,A!$A:$G,7,FALSE))</f>
        <v>6300</v>
      </c>
      <c r="I394" s="96" t="str">
        <f>'6桁'!I394</f>
        <v>S
EC201</v>
      </c>
      <c r="J394" s="108"/>
      <c r="K394" s="22"/>
      <c r="L394" s="74"/>
      <c r="M394" s="22"/>
      <c r="N394" s="74"/>
      <c r="O394" s="251"/>
      <c r="P394" s="74"/>
      <c r="Q394" s="22"/>
      <c r="R394" s="74"/>
      <c r="S394" s="22"/>
      <c r="T394" s="74"/>
      <c r="U394" s="22"/>
      <c r="V394" s="74"/>
      <c r="W394" s="22"/>
      <c r="X394" s="74"/>
      <c r="Y394" s="22"/>
    </row>
    <row r="395" spans="2:27" ht="30" customHeight="1" thickBot="1">
      <c r="B395" s="544"/>
      <c r="C395" s="343" t="s">
        <v>503</v>
      </c>
      <c r="D395" s="558">
        <v>74</v>
      </c>
      <c r="E395" s="559"/>
      <c r="F395" s="118" t="str">
        <f>IF(ISBLANK('6桁'!F395)=TRUE,"",VLOOKUP('6桁'!F395,A!$A:$G,7,FALSE))</f>
        <v/>
      </c>
      <c r="G395" s="127" t="str">
        <f>'6桁'!G395</f>
        <v/>
      </c>
      <c r="H395" s="118">
        <f>IF(ISBLANK('6桁'!H395)=TRUE,"",VLOOKUP('6桁'!H395,A!$A:$G,7,FALSE))</f>
        <v>7400</v>
      </c>
      <c r="I395" s="119" t="str">
        <f>'6桁'!I395</f>
        <v>S
EC201</v>
      </c>
      <c r="J395" s="108"/>
      <c r="K395" s="22"/>
      <c r="L395" s="74"/>
      <c r="M395" s="22"/>
      <c r="N395" s="74"/>
      <c r="O395" s="251"/>
      <c r="P395" s="74"/>
      <c r="Q395" s="22"/>
      <c r="R395" s="74"/>
      <c r="S395" s="22"/>
      <c r="T395" s="74"/>
      <c r="U395" s="22"/>
      <c r="V395" s="74"/>
      <c r="W395" s="22"/>
      <c r="X395" s="74"/>
      <c r="Y395" s="22"/>
    </row>
    <row r="396" spans="2:27" ht="21" customHeight="1">
      <c r="B396" s="122"/>
    </row>
    <row r="397" spans="2:27" ht="13.5" customHeight="1">
      <c r="C397" s="327"/>
      <c r="D397" s="327"/>
      <c r="E397" s="327"/>
      <c r="F397" s="10"/>
      <c r="G397" s="17"/>
      <c r="H397" s="10"/>
      <c r="I397" s="17"/>
      <c r="J397" s="10"/>
      <c r="K397" s="17"/>
      <c r="L397" s="10"/>
      <c r="M397" s="17"/>
      <c r="N397" s="10"/>
      <c r="O397" s="17"/>
      <c r="P397" s="10"/>
      <c r="Q397" s="17"/>
      <c r="R397" s="10"/>
      <c r="S397" s="17"/>
      <c r="T397" s="10"/>
      <c r="U397" s="17"/>
      <c r="V397" s="10"/>
      <c r="W397" s="17"/>
      <c r="X397" s="10"/>
      <c r="Y397" s="17"/>
    </row>
    <row r="399" spans="2:27" ht="14.25" customHeight="1" thickBot="1">
      <c r="C399" s="315"/>
      <c r="D399" s="315"/>
      <c r="E399" s="315"/>
      <c r="F399" s="10"/>
      <c r="G399" s="17"/>
      <c r="H399" s="10"/>
      <c r="I399" s="17"/>
      <c r="J399" s="10"/>
      <c r="K399" s="22"/>
      <c r="L399" s="10"/>
      <c r="M399" s="17"/>
      <c r="N399" s="10"/>
      <c r="O399" s="407"/>
      <c r="P399" s="10"/>
      <c r="Q399" s="22"/>
    </row>
    <row r="400" spans="2:27" ht="25.5" customHeight="1" thickTop="1" thickBot="1">
      <c r="B400" s="518" t="s">
        <v>504</v>
      </c>
      <c r="C400" s="519"/>
      <c r="D400" s="519"/>
      <c r="E400" s="519"/>
      <c r="F400" s="519"/>
      <c r="G400" s="519"/>
      <c r="H400" s="519"/>
      <c r="I400" s="519"/>
      <c r="J400" s="519"/>
      <c r="K400" s="519"/>
      <c r="L400" s="519"/>
      <c r="M400" s="519"/>
      <c r="N400" s="519"/>
      <c r="O400" s="519"/>
      <c r="P400" s="519"/>
      <c r="Q400" s="519"/>
      <c r="R400" s="519"/>
      <c r="S400" s="519"/>
      <c r="T400" s="519"/>
      <c r="U400" s="519"/>
      <c r="V400" s="519"/>
      <c r="W400" s="519"/>
      <c r="X400" s="519"/>
      <c r="Y400" s="519"/>
      <c r="Z400" s="519"/>
      <c r="AA400" s="520"/>
    </row>
    <row r="401" spans="2:27" ht="10.5" customHeight="1" thickTop="1">
      <c r="C401" s="40"/>
      <c r="D401" s="40"/>
      <c r="E401" s="40"/>
      <c r="F401" s="79"/>
      <c r="H401" s="79"/>
      <c r="K401" s="52"/>
      <c r="M401" s="52"/>
      <c r="Q401" s="52"/>
    </row>
    <row r="402" spans="2:27" s="239" customFormat="1" ht="20.100000000000001" customHeight="1" thickBot="1">
      <c r="B402" s="238" t="s">
        <v>1126</v>
      </c>
      <c r="F402" s="240"/>
      <c r="H402" s="240"/>
      <c r="J402" s="240"/>
      <c r="L402" s="240"/>
      <c r="N402" s="240"/>
      <c r="P402" s="240"/>
      <c r="R402" s="240"/>
      <c r="T402" s="240"/>
      <c r="V402" s="240"/>
      <c r="X402" s="240"/>
    </row>
    <row r="403" spans="2:27" ht="19.5" customHeight="1" thickBot="1">
      <c r="B403" s="521" t="s">
        <v>452</v>
      </c>
      <c r="C403" s="524" t="s">
        <v>524</v>
      </c>
      <c r="D403" s="527" t="s">
        <v>1113</v>
      </c>
      <c r="E403" s="540"/>
      <c r="F403" s="531" t="s">
        <v>453</v>
      </c>
      <c r="G403" s="533"/>
      <c r="H403" s="135"/>
      <c r="I403" s="11"/>
      <c r="J403" s="575"/>
      <c r="K403" s="575"/>
      <c r="L403" s="11"/>
      <c r="M403" s="11"/>
      <c r="N403" s="10"/>
      <c r="O403" s="11"/>
      <c r="P403" s="10"/>
      <c r="Q403" s="11"/>
      <c r="R403" s="10"/>
      <c r="S403" s="11"/>
      <c r="T403" s="10"/>
      <c r="U403" s="11"/>
      <c r="X403" s="10"/>
      <c r="Y403" s="11"/>
    </row>
    <row r="404" spans="2:27" ht="19.5" customHeight="1">
      <c r="B404" s="522"/>
      <c r="C404" s="525"/>
      <c r="D404" s="541"/>
      <c r="E404" s="542"/>
      <c r="F404" s="516" t="s">
        <v>786</v>
      </c>
      <c r="G404" s="506"/>
      <c r="H404" s="552"/>
      <c r="I404" s="548"/>
      <c r="J404" s="548"/>
      <c r="K404" s="548"/>
      <c r="L404" s="548"/>
      <c r="M404" s="548"/>
      <c r="N404" s="10"/>
      <c r="O404" s="11"/>
      <c r="P404" s="10"/>
      <c r="Q404" s="11"/>
      <c r="R404" s="10"/>
      <c r="S404" s="11"/>
      <c r="T404" s="10"/>
      <c r="U404" s="11"/>
      <c r="X404" s="10"/>
      <c r="Y404" s="11"/>
    </row>
    <row r="405" spans="2:27" ht="19.5" customHeight="1">
      <c r="B405" s="522"/>
      <c r="C405" s="525"/>
      <c r="D405" s="510" t="s">
        <v>1115</v>
      </c>
      <c r="E405" s="550" t="s">
        <v>1114</v>
      </c>
      <c r="F405" s="517"/>
      <c r="G405" s="508"/>
      <c r="H405" s="552"/>
      <c r="I405" s="548"/>
      <c r="J405" s="548"/>
      <c r="K405" s="548"/>
      <c r="L405" s="548"/>
      <c r="M405" s="548"/>
      <c r="N405" s="407"/>
      <c r="O405" s="407"/>
      <c r="P405" s="407"/>
      <c r="Q405" s="407"/>
      <c r="R405" s="407"/>
      <c r="S405" s="407"/>
      <c r="T405" s="407"/>
      <c r="U405" s="407"/>
      <c r="X405" s="407"/>
      <c r="Y405" s="407"/>
    </row>
    <row r="406" spans="2:27" ht="19.5" customHeight="1" thickBot="1">
      <c r="B406" s="523"/>
      <c r="C406" s="526"/>
      <c r="D406" s="564"/>
      <c r="E406" s="574"/>
      <c r="F406" s="514" t="s">
        <v>766</v>
      </c>
      <c r="G406" s="555"/>
      <c r="H406" s="536"/>
      <c r="I406" s="547"/>
      <c r="J406" s="547"/>
      <c r="K406" s="547"/>
      <c r="L406" s="547"/>
      <c r="M406" s="547"/>
      <c r="N406" s="327"/>
      <c r="O406" s="327"/>
      <c r="P406" s="327"/>
      <c r="Q406" s="327"/>
      <c r="R406" s="327"/>
      <c r="S406" s="327"/>
      <c r="T406" s="327"/>
      <c r="U406" s="327"/>
      <c r="X406" s="327"/>
      <c r="Y406" s="327"/>
    </row>
    <row r="407" spans="2:27" ht="30" customHeight="1">
      <c r="B407" s="543">
        <v>18</v>
      </c>
      <c r="C407" s="143" t="s">
        <v>210</v>
      </c>
      <c r="D407" s="260">
        <v>99</v>
      </c>
      <c r="E407" s="389">
        <v>103</v>
      </c>
      <c r="F407" s="94">
        <f>IF(ISBLANK('6桁'!F407)=TRUE,"",VLOOKUP('6桁'!F407,A!$A:$G,7,FALSE))</f>
        <v>72100</v>
      </c>
      <c r="G407" s="133" t="str">
        <f>'6桁'!G407</f>
        <v>Y</v>
      </c>
      <c r="H407" s="108"/>
      <c r="J407" s="74"/>
      <c r="K407" s="251"/>
      <c r="L407" s="74"/>
      <c r="M407" s="251"/>
      <c r="N407" s="74"/>
      <c r="O407" s="251"/>
      <c r="P407" s="139"/>
      <c r="Q407" s="251"/>
      <c r="R407" s="74"/>
      <c r="S407" s="251"/>
      <c r="T407" s="74"/>
      <c r="U407" s="251"/>
      <c r="X407" s="74"/>
      <c r="Y407" s="251"/>
    </row>
    <row r="408" spans="2:27" ht="30" customHeight="1">
      <c r="B408" s="504"/>
      <c r="C408" s="141" t="s">
        <v>209</v>
      </c>
      <c r="D408" s="261">
        <v>96</v>
      </c>
      <c r="E408" s="349">
        <v>100</v>
      </c>
      <c r="F408" s="111">
        <f>IF(ISBLANK('6桁'!F408)=TRUE,"",VLOOKUP('6桁'!F408,A!$A:$G,7,FALSE))</f>
        <v>57100</v>
      </c>
      <c r="G408" s="142" t="str">
        <f>'6桁'!G408</f>
        <v>Y</v>
      </c>
      <c r="H408" s="108"/>
      <c r="J408" s="74"/>
      <c r="K408" s="251"/>
      <c r="L408" s="74"/>
      <c r="M408" s="251"/>
      <c r="N408" s="74"/>
      <c r="O408" s="251"/>
      <c r="P408" s="139"/>
      <c r="Q408" s="251"/>
      <c r="R408" s="74"/>
      <c r="S408" s="251"/>
      <c r="T408" s="74"/>
      <c r="U408" s="251"/>
      <c r="X408" s="74"/>
      <c r="Y408" s="251"/>
    </row>
    <row r="409" spans="2:27" ht="30" customHeight="1">
      <c r="B409" s="503">
        <v>17</v>
      </c>
      <c r="C409" s="145" t="s">
        <v>318</v>
      </c>
      <c r="D409" s="260">
        <v>91</v>
      </c>
      <c r="E409" s="389"/>
      <c r="F409" s="94">
        <f>IF(ISBLANK('6桁'!F409)=TRUE,"",VLOOKUP('6桁'!F409,A!$A:$G,7,FALSE))</f>
        <v>44100</v>
      </c>
      <c r="G409" s="133" t="str">
        <f>'6桁'!G409</f>
        <v>W</v>
      </c>
      <c r="H409" s="108"/>
      <c r="I409" s="251"/>
      <c r="J409" s="74"/>
      <c r="K409" s="251"/>
      <c r="L409" s="74"/>
      <c r="M409" s="251"/>
      <c r="N409" s="74"/>
      <c r="O409" s="251"/>
      <c r="P409" s="139"/>
      <c r="Q409" s="251"/>
      <c r="R409" s="74"/>
      <c r="S409" s="251"/>
      <c r="T409" s="74"/>
      <c r="U409" s="251"/>
      <c r="X409" s="74"/>
      <c r="Y409" s="251"/>
    </row>
    <row r="410" spans="2:27" ht="30" customHeight="1">
      <c r="B410" s="504"/>
      <c r="C410" s="141" t="s">
        <v>319</v>
      </c>
      <c r="D410" s="261">
        <v>94</v>
      </c>
      <c r="E410" s="349"/>
      <c r="F410" s="111">
        <f>IF(ISBLANK('6桁'!F410)=TRUE,"",VLOOKUP('6桁'!F410,A!$A:$G,7,FALSE))</f>
        <v>43400</v>
      </c>
      <c r="G410" s="142" t="str">
        <f>'6桁'!G410</f>
        <v>W</v>
      </c>
      <c r="H410" s="108"/>
      <c r="I410" s="251"/>
      <c r="J410" s="74"/>
      <c r="K410" s="251"/>
      <c r="L410" s="74"/>
      <c r="M410" s="251"/>
      <c r="N410" s="74"/>
      <c r="O410" s="251"/>
      <c r="P410" s="74"/>
      <c r="Q410" s="251"/>
      <c r="R410" s="74"/>
      <c r="S410" s="251"/>
      <c r="T410" s="74"/>
      <c r="U410" s="251"/>
      <c r="X410" s="74"/>
      <c r="Y410" s="251"/>
    </row>
    <row r="411" spans="2:27" ht="30" customHeight="1">
      <c r="B411" s="503">
        <v>16</v>
      </c>
      <c r="C411" s="143" t="s">
        <v>320</v>
      </c>
      <c r="D411" s="259">
        <v>87</v>
      </c>
      <c r="E411" s="250"/>
      <c r="F411" s="114">
        <f>IF(ISBLANK('6桁'!F411)=TRUE,"",VLOOKUP('6桁'!F411,A!$A:$G,7,FALSE))</f>
        <v>30400</v>
      </c>
      <c r="G411" s="144" t="str">
        <f>'6桁'!G411</f>
        <v>W</v>
      </c>
      <c r="H411" s="108"/>
      <c r="I411" s="251"/>
      <c r="J411" s="74"/>
      <c r="K411" s="251"/>
      <c r="L411" s="74"/>
      <c r="M411" s="251"/>
      <c r="N411" s="74"/>
      <c r="O411" s="251"/>
      <c r="P411" s="139"/>
      <c r="Q411" s="251"/>
      <c r="R411" s="74"/>
      <c r="S411" s="251"/>
      <c r="T411" s="74"/>
      <c r="U411" s="251"/>
      <c r="X411" s="74"/>
      <c r="Y411" s="251"/>
    </row>
    <row r="412" spans="2:27" ht="30" customHeight="1" thickBot="1">
      <c r="B412" s="544"/>
      <c r="C412" s="140" t="s">
        <v>321</v>
      </c>
      <c r="D412" s="262">
        <v>91</v>
      </c>
      <c r="E412" s="390"/>
      <c r="F412" s="95">
        <f>IF(ISBLANK('6桁'!F412)=TRUE,"",VLOOKUP('6桁'!F412,A!$A:$G,7,FALSE))</f>
        <v>32000</v>
      </c>
      <c r="G412" s="126" t="str">
        <f>'6桁'!G412</f>
        <v>W</v>
      </c>
      <c r="H412" s="108"/>
      <c r="I412" s="251"/>
      <c r="J412" s="74"/>
      <c r="K412" s="251"/>
      <c r="L412" s="74"/>
      <c r="M412" s="251"/>
      <c r="N412" s="74"/>
      <c r="O412" s="251"/>
      <c r="P412" s="139"/>
      <c r="Q412" s="251"/>
      <c r="R412" s="74"/>
      <c r="S412" s="251"/>
      <c r="T412" s="74"/>
      <c r="U412" s="251"/>
      <c r="X412" s="74"/>
      <c r="Y412" s="251"/>
    </row>
    <row r="413" spans="2:27" ht="28.5" customHeight="1">
      <c r="B413" s="545"/>
      <c r="C413" s="545"/>
      <c r="D413" s="545"/>
      <c r="E413" s="545"/>
      <c r="F413" s="545"/>
      <c r="G413" s="545"/>
      <c r="H413" s="546"/>
      <c r="I413" s="546"/>
      <c r="J413" s="546"/>
      <c r="K413" s="546"/>
      <c r="L413" s="546"/>
      <c r="M413" s="546"/>
      <c r="N413" s="10"/>
      <c r="O413" s="407"/>
      <c r="P413" s="10"/>
      <c r="Q413" s="22"/>
    </row>
    <row r="414" spans="2:27" ht="28.5" customHeight="1" thickBot="1">
      <c r="B414" s="380"/>
      <c r="C414" s="380"/>
      <c r="D414" s="380"/>
      <c r="E414" s="380"/>
      <c r="F414" s="380"/>
      <c r="G414" s="380"/>
      <c r="H414" s="380"/>
      <c r="I414" s="380"/>
      <c r="J414" s="380"/>
      <c r="K414" s="380"/>
      <c r="L414" s="380"/>
      <c r="M414" s="380"/>
      <c r="N414" s="10"/>
      <c r="O414" s="407"/>
      <c r="P414" s="10"/>
      <c r="Q414" s="22"/>
    </row>
    <row r="415" spans="2:27" ht="25.5" customHeight="1" thickTop="1" thickBot="1">
      <c r="B415" s="518" t="s">
        <v>980</v>
      </c>
      <c r="C415" s="519"/>
      <c r="D415" s="519"/>
      <c r="E415" s="519"/>
      <c r="F415" s="519"/>
      <c r="G415" s="519"/>
      <c r="H415" s="519"/>
      <c r="I415" s="519"/>
      <c r="J415" s="519"/>
      <c r="K415" s="519"/>
      <c r="L415" s="519"/>
      <c r="M415" s="519"/>
      <c r="N415" s="519"/>
      <c r="O415" s="519"/>
      <c r="P415" s="519"/>
      <c r="Q415" s="519"/>
      <c r="R415" s="519"/>
      <c r="S415" s="519"/>
      <c r="T415" s="519"/>
      <c r="U415" s="519"/>
      <c r="V415" s="519"/>
      <c r="W415" s="519"/>
      <c r="X415" s="519"/>
      <c r="Y415" s="519"/>
      <c r="Z415" s="519"/>
      <c r="AA415" s="520"/>
    </row>
    <row r="416" spans="2:27" ht="10.5" customHeight="1" thickTop="1">
      <c r="C416" s="40"/>
      <c r="D416" s="40"/>
      <c r="E416" s="40"/>
      <c r="F416" s="79"/>
      <c r="H416" s="79"/>
      <c r="K416" s="52"/>
      <c r="M416" s="52"/>
      <c r="Q416" s="52"/>
    </row>
    <row r="417" spans="2:25" s="239" customFormat="1" ht="20.100000000000001" customHeight="1" thickBot="1">
      <c r="B417" s="238" t="s">
        <v>981</v>
      </c>
      <c r="F417" s="240"/>
      <c r="H417" s="240"/>
      <c r="J417" s="240"/>
      <c r="L417" s="240"/>
      <c r="N417" s="240"/>
      <c r="P417" s="240"/>
      <c r="R417" s="240"/>
      <c r="T417" s="240"/>
      <c r="V417" s="240"/>
      <c r="X417" s="240"/>
    </row>
    <row r="418" spans="2:25" ht="19.5" customHeight="1" thickBot="1">
      <c r="B418" s="521" t="s">
        <v>452</v>
      </c>
      <c r="C418" s="524" t="s">
        <v>524</v>
      </c>
      <c r="D418" s="527" t="s">
        <v>1113</v>
      </c>
      <c r="E418" s="540"/>
      <c r="F418" s="531" t="s">
        <v>455</v>
      </c>
      <c r="G418" s="533"/>
      <c r="H418" s="370"/>
      <c r="I418" s="371"/>
      <c r="J418" s="10"/>
      <c r="K418" s="227"/>
      <c r="L418" s="327"/>
      <c r="M418" s="327"/>
      <c r="N418" s="371"/>
      <c r="O418" s="371"/>
      <c r="P418" s="371"/>
      <c r="Q418" s="371"/>
      <c r="R418" s="10"/>
      <c r="S418" s="11"/>
      <c r="T418" s="10"/>
      <c r="U418" s="11"/>
      <c r="V418" s="10"/>
      <c r="W418" s="11"/>
      <c r="X418" s="10"/>
      <c r="Y418" s="11"/>
    </row>
    <row r="419" spans="2:25" ht="19.5" customHeight="1">
      <c r="B419" s="522"/>
      <c r="C419" s="525"/>
      <c r="D419" s="541"/>
      <c r="E419" s="542"/>
      <c r="F419" s="516" t="s">
        <v>982</v>
      </c>
      <c r="G419" s="507"/>
      <c r="H419" s="370"/>
      <c r="I419" s="371"/>
      <c r="J419" s="10"/>
      <c r="K419" s="227"/>
      <c r="L419" s="327"/>
      <c r="M419" s="327"/>
      <c r="N419" s="371"/>
      <c r="O419" s="371"/>
      <c r="P419" s="371"/>
      <c r="Q419" s="371"/>
      <c r="R419" s="10"/>
      <c r="S419" s="11"/>
      <c r="T419" s="10"/>
      <c r="U419" s="11"/>
      <c r="V419" s="10"/>
      <c r="W419" s="11"/>
      <c r="X419" s="10"/>
      <c r="Y419" s="11"/>
    </row>
    <row r="420" spans="2:25" ht="19.5" customHeight="1">
      <c r="B420" s="522"/>
      <c r="C420" s="525"/>
      <c r="D420" s="578" t="s">
        <v>1114</v>
      </c>
      <c r="E420" s="565"/>
      <c r="F420" s="517"/>
      <c r="G420" s="509"/>
      <c r="H420" s="410"/>
      <c r="I420" s="407"/>
      <c r="J420" s="407"/>
      <c r="K420" s="227"/>
      <c r="L420" s="327"/>
      <c r="M420" s="327"/>
      <c r="N420" s="407"/>
      <c r="O420" s="407"/>
      <c r="P420" s="407"/>
      <c r="Q420" s="407"/>
      <c r="R420" s="407"/>
      <c r="S420" s="407"/>
      <c r="T420" s="407"/>
      <c r="U420" s="407"/>
      <c r="V420" s="407"/>
      <c r="W420" s="407"/>
      <c r="X420" s="407"/>
      <c r="Y420" s="407"/>
    </row>
    <row r="421" spans="2:25" ht="19.5" customHeight="1" thickBot="1">
      <c r="B421" s="523"/>
      <c r="C421" s="526"/>
      <c r="D421" s="579"/>
      <c r="E421" s="580"/>
      <c r="F421" s="514" t="s">
        <v>764</v>
      </c>
      <c r="G421" s="555"/>
      <c r="H421" s="358"/>
      <c r="I421" s="327"/>
      <c r="J421" s="327"/>
      <c r="K421" s="227"/>
      <c r="L421" s="327"/>
      <c r="M421" s="327"/>
      <c r="N421" s="327"/>
      <c r="O421" s="327"/>
      <c r="P421" s="327"/>
      <c r="Q421" s="327"/>
      <c r="R421" s="327"/>
      <c r="S421" s="327"/>
      <c r="T421" s="327"/>
      <c r="U421" s="327"/>
      <c r="V421" s="327"/>
      <c r="W421" s="327"/>
      <c r="X421" s="327"/>
      <c r="Y421" s="327"/>
    </row>
    <row r="422" spans="2:25" ht="30" customHeight="1">
      <c r="B422" s="502">
        <v>19</v>
      </c>
      <c r="C422" s="134" t="s">
        <v>300</v>
      </c>
      <c r="D422" s="498">
        <v>96</v>
      </c>
      <c r="E422" s="499"/>
      <c r="F422" s="91">
        <f>IF(ISBLANK('6桁'!F422)=TRUE,"",VLOOKUP('6桁'!F422,A!$A:$G,7,FALSE))</f>
        <v>54400</v>
      </c>
      <c r="G422" s="125" t="str">
        <f>'6桁'!G422</f>
        <v>Y★</v>
      </c>
      <c r="H422" s="108"/>
      <c r="I422" s="251"/>
      <c r="J422" s="74"/>
      <c r="K422" s="228"/>
      <c r="L422" s="327"/>
      <c r="M422" s="327"/>
      <c r="N422" s="74"/>
      <c r="O422" s="251"/>
      <c r="P422" s="74"/>
      <c r="Q422" s="251"/>
      <c r="R422" s="74"/>
      <c r="S422" s="22"/>
      <c r="T422" s="74"/>
      <c r="U422" s="22"/>
      <c r="V422" s="74"/>
      <c r="W422" s="22"/>
      <c r="X422" s="74"/>
      <c r="Y422" s="22"/>
    </row>
    <row r="423" spans="2:25" ht="30" customHeight="1">
      <c r="B423" s="503"/>
      <c r="C423" s="412" t="s">
        <v>217</v>
      </c>
      <c r="D423" s="500">
        <v>100</v>
      </c>
      <c r="E423" s="501"/>
      <c r="F423" s="94">
        <f>IF(ISBLANK('6桁'!F423)=TRUE,"",VLOOKUP('6桁'!F423,A!$A:$G,7,FALSE))</f>
        <v>58200</v>
      </c>
      <c r="G423" s="360" t="str">
        <f>'6桁'!G423</f>
        <v>Y★</v>
      </c>
      <c r="H423" s="108"/>
      <c r="I423" s="251"/>
      <c r="J423" s="74"/>
      <c r="K423" s="228"/>
      <c r="L423" s="327"/>
      <c r="M423" s="327"/>
      <c r="N423" s="74"/>
      <c r="O423" s="251"/>
      <c r="P423" s="74"/>
      <c r="Q423" s="251"/>
      <c r="R423" s="74"/>
      <c r="S423" s="22"/>
      <c r="T423" s="74"/>
      <c r="U423" s="22"/>
      <c r="V423" s="74"/>
      <c r="W423" s="22"/>
      <c r="X423" s="74"/>
      <c r="Y423" s="22"/>
    </row>
    <row r="424" spans="2:25" ht="30" customHeight="1">
      <c r="B424" s="503"/>
      <c r="C424" s="412" t="s">
        <v>218</v>
      </c>
      <c r="D424" s="500">
        <v>93</v>
      </c>
      <c r="E424" s="501"/>
      <c r="F424" s="94">
        <f>IF(ISBLANK('6桁'!F424)=TRUE,"",VLOOKUP('6桁'!F424,A!$A:$G,7,FALSE))</f>
        <v>47700</v>
      </c>
      <c r="G424" s="360" t="str">
        <f>'6桁'!G424</f>
        <v>Y★</v>
      </c>
      <c r="H424" s="108"/>
      <c r="I424" s="251"/>
      <c r="J424" s="74"/>
      <c r="K424" s="228"/>
      <c r="L424" s="327"/>
      <c r="M424" s="327"/>
      <c r="N424" s="74"/>
      <c r="O424" s="251"/>
      <c r="P424" s="74"/>
      <c r="Q424" s="251"/>
      <c r="R424" s="74"/>
      <c r="S424" s="22"/>
      <c r="T424" s="74"/>
      <c r="U424" s="22"/>
      <c r="V424" s="74"/>
      <c r="W424" s="22"/>
      <c r="X424" s="74"/>
      <c r="Y424" s="22"/>
    </row>
    <row r="425" spans="2:25" ht="30" customHeight="1">
      <c r="B425" s="504"/>
      <c r="C425" s="378" t="s">
        <v>203</v>
      </c>
      <c r="D425" s="560">
        <v>98</v>
      </c>
      <c r="E425" s="561"/>
      <c r="F425" s="190">
        <f>IF(ISBLANK('6桁'!F425)=TRUE,"",VLOOKUP('6桁'!F425,A!$A:$G,7,FALSE))</f>
        <v>51500</v>
      </c>
      <c r="G425" s="191" t="str">
        <f>'6桁'!G425</f>
        <v>Y★</v>
      </c>
      <c r="H425" s="108"/>
      <c r="I425" s="251"/>
      <c r="J425" s="74"/>
      <c r="K425" s="228"/>
      <c r="L425" s="327"/>
      <c r="M425" s="327"/>
      <c r="N425" s="74"/>
      <c r="O425" s="251"/>
      <c r="P425" s="74"/>
      <c r="Q425" s="251"/>
      <c r="R425" s="74"/>
      <c r="S425" s="22"/>
      <c r="T425" s="74"/>
      <c r="U425" s="22"/>
      <c r="V425" s="74"/>
      <c r="W425" s="22"/>
      <c r="X425" s="74"/>
      <c r="Y425" s="22"/>
    </row>
    <row r="426" spans="2:25" ht="30" customHeight="1">
      <c r="B426" s="503">
        <v>18</v>
      </c>
      <c r="C426" s="412" t="s">
        <v>136</v>
      </c>
      <c r="D426" s="576">
        <v>99</v>
      </c>
      <c r="E426" s="577"/>
      <c r="F426" s="94">
        <f>IF(ISBLANK('6桁'!F426)=TRUE,"",VLOOKUP('6桁'!F426,A!$A:$G,7,FALSE))</f>
        <v>53000</v>
      </c>
      <c r="G426" s="360" t="str">
        <f>'6桁'!G426</f>
        <v>Y★</v>
      </c>
      <c r="H426" s="108"/>
      <c r="I426" s="251"/>
      <c r="J426" s="74"/>
      <c r="K426" s="228"/>
      <c r="L426" s="327"/>
      <c r="M426" s="327"/>
      <c r="N426" s="74"/>
      <c r="O426" s="251"/>
      <c r="P426" s="74"/>
      <c r="Q426" s="251"/>
      <c r="R426" s="74"/>
      <c r="S426" s="22"/>
      <c r="T426" s="74"/>
      <c r="U426" s="22"/>
      <c r="V426" s="74"/>
      <c r="W426" s="22"/>
      <c r="X426" s="74"/>
      <c r="Y426" s="22"/>
    </row>
    <row r="427" spans="2:25" ht="30" customHeight="1">
      <c r="B427" s="503"/>
      <c r="C427" s="87" t="s">
        <v>86</v>
      </c>
      <c r="D427" s="500">
        <v>95</v>
      </c>
      <c r="E427" s="501"/>
      <c r="F427" s="95">
        <f>IF(ISBLANK('6桁'!F427)=TRUE,"",VLOOKUP('6桁'!F427,A!$A:$G,7,FALSE))</f>
        <v>37900</v>
      </c>
      <c r="G427" s="96" t="str">
        <f>'6桁'!G427</f>
        <v>Y★</v>
      </c>
      <c r="H427" s="108"/>
      <c r="I427" s="251"/>
      <c r="J427" s="74"/>
      <c r="K427" s="228"/>
      <c r="L427" s="327"/>
      <c r="M427" s="327"/>
      <c r="N427" s="74"/>
      <c r="O427" s="251"/>
      <c r="P427" s="74"/>
      <c r="Q427" s="251"/>
      <c r="R427" s="74"/>
      <c r="S427" s="22"/>
      <c r="T427" s="74"/>
      <c r="U427" s="22"/>
      <c r="V427" s="74"/>
      <c r="W427" s="22"/>
      <c r="X427" s="74"/>
      <c r="Y427" s="22"/>
    </row>
    <row r="428" spans="2:25" ht="30" customHeight="1">
      <c r="B428" s="503"/>
      <c r="C428" s="87" t="s">
        <v>90</v>
      </c>
      <c r="D428" s="500">
        <v>100</v>
      </c>
      <c r="E428" s="501"/>
      <c r="F428" s="95">
        <f>IF(ISBLANK('6桁'!F428)=TRUE,"",VLOOKUP('6桁'!F428,A!$A:$G,7,FALSE))</f>
        <v>42300</v>
      </c>
      <c r="G428" s="96" t="str">
        <f>'6桁'!G428</f>
        <v>Y★</v>
      </c>
      <c r="H428" s="108"/>
      <c r="I428" s="251"/>
      <c r="J428" s="74"/>
      <c r="K428" s="228"/>
      <c r="L428" s="327"/>
      <c r="M428" s="327"/>
      <c r="N428" s="74"/>
      <c r="O428" s="251"/>
      <c r="P428" s="74"/>
      <c r="Q428" s="251"/>
      <c r="R428" s="74"/>
      <c r="S428" s="22"/>
      <c r="T428" s="74"/>
      <c r="U428" s="22"/>
      <c r="V428" s="74"/>
      <c r="W428" s="22"/>
      <c r="X428" s="74"/>
      <c r="Y428" s="22"/>
    </row>
    <row r="429" spans="2:25" ht="30" customHeight="1" thickBot="1">
      <c r="B429" s="544"/>
      <c r="C429" s="88" t="s">
        <v>141</v>
      </c>
      <c r="D429" s="558">
        <v>104</v>
      </c>
      <c r="E429" s="559"/>
      <c r="F429" s="118">
        <f>IF(ISBLANK('6桁'!F429)=TRUE,"",VLOOKUP('6桁'!F429,A!$A:$G,7,FALSE))</f>
        <v>36500</v>
      </c>
      <c r="G429" s="127" t="str">
        <f>'6桁'!G429</f>
        <v>Y★</v>
      </c>
      <c r="H429" s="108"/>
      <c r="I429" s="251"/>
      <c r="J429" s="74"/>
      <c r="K429" s="22"/>
      <c r="L429" s="74"/>
      <c r="M429" s="22"/>
      <c r="N429" s="74"/>
      <c r="O429" s="251"/>
      <c r="P429" s="74"/>
      <c r="Q429" s="22"/>
      <c r="R429" s="74"/>
      <c r="S429" s="22"/>
      <c r="T429" s="74"/>
      <c r="U429" s="22"/>
      <c r="V429" s="74"/>
      <c r="W429" s="22"/>
      <c r="X429" s="74"/>
      <c r="Y429" s="22"/>
    </row>
    <row r="430" spans="2:25" ht="34.5" customHeight="1">
      <c r="B430" s="546" t="s">
        <v>934</v>
      </c>
      <c r="C430" s="546"/>
      <c r="D430" s="546"/>
      <c r="E430" s="546"/>
      <c r="F430" s="546"/>
      <c r="G430" s="546"/>
      <c r="H430" s="546"/>
      <c r="I430" s="546"/>
      <c r="J430" s="546"/>
      <c r="K430" s="17"/>
      <c r="L430" s="10"/>
      <c r="M430" s="17"/>
      <c r="N430" s="10"/>
      <c r="O430" s="17"/>
      <c r="P430" s="10"/>
      <c r="Q430" s="17"/>
      <c r="R430" s="10"/>
      <c r="S430" s="17"/>
      <c r="T430" s="10"/>
      <c r="U430" s="17"/>
      <c r="V430" s="10"/>
      <c r="W430" s="17"/>
      <c r="X430" s="10"/>
      <c r="Y430" s="17"/>
    </row>
    <row r="432" spans="2:25" ht="14.25" customHeight="1" thickBot="1"/>
    <row r="433" spans="2:27" ht="20.25" thickTop="1" thickBot="1">
      <c r="B433" s="518" t="s">
        <v>505</v>
      </c>
      <c r="C433" s="519"/>
      <c r="D433" s="519"/>
      <c r="E433" s="519"/>
      <c r="F433" s="519"/>
      <c r="G433" s="519"/>
      <c r="H433" s="519"/>
      <c r="I433" s="519"/>
      <c r="J433" s="519"/>
      <c r="K433" s="519"/>
      <c r="L433" s="519"/>
      <c r="M433" s="519"/>
      <c r="N433" s="519"/>
      <c r="O433" s="519"/>
      <c r="P433" s="519"/>
      <c r="Q433" s="519"/>
      <c r="R433" s="519"/>
      <c r="S433" s="519"/>
      <c r="T433" s="519"/>
      <c r="U433" s="519"/>
      <c r="V433" s="519"/>
      <c r="W433" s="519"/>
      <c r="X433" s="519"/>
      <c r="Y433" s="519"/>
      <c r="Z433" s="519"/>
      <c r="AA433" s="520"/>
    </row>
    <row r="434" spans="2:27" ht="14.25" thickTop="1">
      <c r="C434" s="40"/>
      <c r="D434" s="40"/>
      <c r="E434" s="40"/>
      <c r="F434" s="79"/>
      <c r="H434" s="79"/>
      <c r="K434" s="52"/>
      <c r="M434" s="52"/>
      <c r="Q434" s="52"/>
    </row>
    <row r="435" spans="2:27" ht="14.25" thickBot="1">
      <c r="B435" s="11"/>
    </row>
    <row r="436" spans="2:27" ht="19.5" customHeight="1" thickBot="1">
      <c r="B436" s="521" t="s">
        <v>41</v>
      </c>
      <c r="C436" s="534" t="s">
        <v>524</v>
      </c>
      <c r="D436" s="535"/>
      <c r="E436" s="527" t="s">
        <v>1113</v>
      </c>
      <c r="F436" s="581"/>
      <c r="G436" s="528"/>
      <c r="H436" s="531" t="s">
        <v>453</v>
      </c>
      <c r="I436" s="532"/>
      <c r="J436" s="532"/>
      <c r="K436" s="532"/>
      <c r="L436" s="532"/>
      <c r="M436" s="532"/>
      <c r="N436" s="532"/>
      <c r="O436" s="532"/>
      <c r="P436" s="532"/>
      <c r="Q436" s="533"/>
      <c r="R436" s="531" t="s">
        <v>455</v>
      </c>
      <c r="S436" s="532"/>
      <c r="T436" s="532"/>
      <c r="U436" s="532"/>
      <c r="V436" s="532"/>
      <c r="W436" s="532"/>
      <c r="X436" s="532"/>
      <c r="Y436" s="533"/>
    </row>
    <row r="437" spans="2:27" ht="19.5" customHeight="1">
      <c r="B437" s="522"/>
      <c r="C437" s="536"/>
      <c r="D437" s="537"/>
      <c r="E437" s="529"/>
      <c r="F437" s="582"/>
      <c r="G437" s="530"/>
      <c r="H437" s="516" t="s">
        <v>1378</v>
      </c>
      <c r="I437" s="507"/>
      <c r="J437" s="516" t="s">
        <v>1075</v>
      </c>
      <c r="K437" s="507"/>
      <c r="L437" s="516" t="s">
        <v>1005</v>
      </c>
      <c r="M437" s="507"/>
      <c r="N437" s="516" t="s">
        <v>790</v>
      </c>
      <c r="O437" s="507"/>
      <c r="P437" s="516" t="s">
        <v>1998</v>
      </c>
      <c r="Q437" s="507"/>
      <c r="R437" s="516" t="s">
        <v>973</v>
      </c>
      <c r="S437" s="507"/>
      <c r="T437" s="516" t="s">
        <v>765</v>
      </c>
      <c r="U437" s="507"/>
      <c r="V437" s="516" t="s">
        <v>788</v>
      </c>
      <c r="W437" s="507"/>
      <c r="X437" s="516" t="s">
        <v>1092</v>
      </c>
      <c r="Y437" s="507"/>
    </row>
    <row r="438" spans="2:27" ht="19.5" customHeight="1">
      <c r="B438" s="522"/>
      <c r="C438" s="536"/>
      <c r="D438" s="537"/>
      <c r="E438" s="583" t="s">
        <v>2033</v>
      </c>
      <c r="F438" s="584"/>
      <c r="G438" s="550" t="s">
        <v>1114</v>
      </c>
      <c r="H438" s="517"/>
      <c r="I438" s="509"/>
      <c r="J438" s="517"/>
      <c r="K438" s="509"/>
      <c r="L438" s="517"/>
      <c r="M438" s="509"/>
      <c r="N438" s="517"/>
      <c r="O438" s="509"/>
      <c r="P438" s="517"/>
      <c r="Q438" s="509"/>
      <c r="R438" s="517"/>
      <c r="S438" s="509"/>
      <c r="T438" s="517"/>
      <c r="U438" s="509"/>
      <c r="V438" s="517"/>
      <c r="W438" s="509"/>
      <c r="X438" s="517"/>
      <c r="Y438" s="509"/>
    </row>
    <row r="439" spans="2:27" ht="19.5" customHeight="1" thickBot="1">
      <c r="B439" s="523"/>
      <c r="C439" s="538"/>
      <c r="D439" s="539"/>
      <c r="E439" s="585"/>
      <c r="F439" s="586"/>
      <c r="G439" s="574"/>
      <c r="H439" s="514" t="s">
        <v>1078</v>
      </c>
      <c r="I439" s="515"/>
      <c r="J439" s="514" t="s">
        <v>167</v>
      </c>
      <c r="K439" s="515"/>
      <c r="L439" s="514" t="s">
        <v>1083</v>
      </c>
      <c r="M439" s="515"/>
      <c r="N439" s="514" t="s">
        <v>1090</v>
      </c>
      <c r="O439" s="515"/>
      <c r="P439" s="514" t="s">
        <v>1999</v>
      </c>
      <c r="Q439" s="515"/>
      <c r="R439" s="514" t="s">
        <v>1082</v>
      </c>
      <c r="S439" s="515"/>
      <c r="T439" s="514" t="s">
        <v>1082</v>
      </c>
      <c r="U439" s="515"/>
      <c r="V439" s="514" t="s">
        <v>1091</v>
      </c>
      <c r="W439" s="515"/>
      <c r="X439" s="514" t="s">
        <v>163</v>
      </c>
      <c r="Y439" s="515"/>
    </row>
    <row r="440" spans="2:27" ht="30" customHeight="1">
      <c r="B440" s="502">
        <v>22</v>
      </c>
      <c r="C440" s="534" t="s">
        <v>458</v>
      </c>
      <c r="D440" s="535"/>
      <c r="E440" s="500"/>
      <c r="F440" s="587"/>
      <c r="G440" s="353">
        <v>101</v>
      </c>
      <c r="H440" s="91" t="str">
        <f>IF(ISBLANK('6桁'!H440)=TRUE,"",VLOOKUP('6桁'!H440,A!$A:$G,7,FALSE))</f>
        <v/>
      </c>
      <c r="I440" s="125">
        <f>'6桁'!I440</f>
        <v>0</v>
      </c>
      <c r="J440" s="91" t="str">
        <f>IF(ISBLANK('6桁'!J440)=TRUE,"",VLOOKUP('6桁'!J440,A!$A:$G,7,FALSE))</f>
        <v/>
      </c>
      <c r="K440" s="125">
        <f>'6桁'!K440</f>
        <v>0</v>
      </c>
      <c r="L440" s="91" t="str">
        <f>IF(ISBLANK('6桁'!L440)=TRUE,"",VLOOKUP('6桁'!L440,A!$A:$G,7,FALSE))</f>
        <v/>
      </c>
      <c r="M440" s="125">
        <f>'6桁'!M440</f>
        <v>0</v>
      </c>
      <c r="N440" s="91" t="str">
        <f>IF(ISBLANK('6桁'!N440)=TRUE,"",VLOOKUP('6桁'!N440,A!$A:$G,7,FALSE))</f>
        <v/>
      </c>
      <c r="O440" s="125">
        <f>'6桁'!O440</f>
        <v>0</v>
      </c>
      <c r="P440" s="457" t="str">
        <f>IF(ISBLANK('6桁'!P440)=TRUE,"",VLOOKUP('6桁'!P440,A!$A:$G,7,FALSE))</f>
        <v/>
      </c>
      <c r="Q440" s="125">
        <f>'6桁'!Q440</f>
        <v>0</v>
      </c>
      <c r="R440" s="91" t="str">
        <f>IF(ISBLANK('6桁'!R440)=TRUE,"",VLOOKUP('6桁'!R440,A!$A:$G,7,FALSE))</f>
        <v/>
      </c>
      <c r="S440" s="125">
        <f>'6桁'!S440</f>
        <v>0</v>
      </c>
      <c r="T440" s="457" t="str">
        <f>IF(ISBLANK('6桁'!T440)=TRUE,"",VLOOKUP('6桁'!T440,A!$A:$G,7,FALSE))</f>
        <v>卸価格設定なし</v>
      </c>
      <c r="U440" s="125" t="str">
        <f>'6桁'!U440</f>
        <v>Y★</v>
      </c>
      <c r="V440" s="457" t="str">
        <f>IF(ISBLANK('6桁'!V440)=TRUE,"",VLOOKUP('6桁'!V440,A!$A:$G,7,FALSE))</f>
        <v/>
      </c>
      <c r="W440" s="124">
        <f>'6桁'!W440</f>
        <v>0</v>
      </c>
      <c r="X440" s="457" t="str">
        <f>IF(ISBLANK('6桁'!X440)=TRUE,"",VLOOKUP('6桁'!X440,A!$A:$G,7,FALSE))</f>
        <v/>
      </c>
      <c r="Y440" s="92">
        <f>'6桁'!Y440</f>
        <v>0</v>
      </c>
    </row>
    <row r="441" spans="2:27" ht="30" customHeight="1">
      <c r="B441" s="503"/>
      <c r="C441" s="500" t="s">
        <v>326</v>
      </c>
      <c r="D441" s="501"/>
      <c r="E441" s="500"/>
      <c r="F441" s="587"/>
      <c r="G441" s="361">
        <v>103</v>
      </c>
      <c r="H441" s="94" t="str">
        <f>IF(ISBLANK('6桁'!H441)=TRUE,"",VLOOKUP('6桁'!H441,A!$A:$G,7,FALSE))</f>
        <v/>
      </c>
      <c r="I441" s="360">
        <f>'6桁'!I441</f>
        <v>0</v>
      </c>
      <c r="J441" s="94" t="str">
        <f>IF(ISBLANK('6桁'!J441)=TRUE,"",VLOOKUP('6桁'!J441,A!$A:$G,7,FALSE))</f>
        <v/>
      </c>
      <c r="K441" s="360">
        <f>'6桁'!K441</f>
        <v>0</v>
      </c>
      <c r="L441" s="94" t="str">
        <f>IF(ISBLANK('6桁'!L441)=TRUE,"",VLOOKUP('6桁'!L441,A!$A:$G,7,FALSE))</f>
        <v/>
      </c>
      <c r="M441" s="360">
        <f>'6桁'!M441</f>
        <v>0</v>
      </c>
      <c r="N441" s="94" t="str">
        <f>IF(ISBLANK('6桁'!N441)=TRUE,"",VLOOKUP('6桁'!N441,A!$A:$G,7,FALSE))</f>
        <v/>
      </c>
      <c r="O441" s="360">
        <f>'6桁'!O441</f>
        <v>0</v>
      </c>
      <c r="P441" s="475" t="str">
        <f>IF(ISBLANK('6桁'!P441)=TRUE,"",VLOOKUP('6桁'!P441,A!$A:$G,7,FALSE))</f>
        <v/>
      </c>
      <c r="Q441" s="360">
        <f>'6桁'!Q441</f>
        <v>0</v>
      </c>
      <c r="R441" s="94" t="str">
        <f>IF(ISBLANK('6桁'!R441)=TRUE,"",VLOOKUP('6桁'!R441,A!$A:$G,7,FALSE))</f>
        <v/>
      </c>
      <c r="S441" s="360">
        <f>'6桁'!S441</f>
        <v>0</v>
      </c>
      <c r="T441" s="475" t="str">
        <f>IF(ISBLANK('6桁'!T441)=TRUE,"",VLOOKUP('6桁'!T441,A!$A:$G,7,FALSE))</f>
        <v>卸価格設定なし</v>
      </c>
      <c r="U441" s="360" t="str">
        <f>'6桁'!U441</f>
        <v>Y★</v>
      </c>
      <c r="V441" s="475" t="str">
        <f>IF(ISBLANK('6桁'!V441)=TRUE,"",VLOOKUP('6桁'!V441,A!$A:$G,7,FALSE))</f>
        <v/>
      </c>
      <c r="W441" s="133">
        <f>'6桁'!W441</f>
        <v>0</v>
      </c>
      <c r="X441" s="475" t="str">
        <f>IF(ISBLANK('6桁'!X441)=TRUE,"",VLOOKUP('6桁'!X441,A!$A:$G,7,FALSE))</f>
        <v/>
      </c>
      <c r="Y441" s="237">
        <f>'6桁'!Y441</f>
        <v>0</v>
      </c>
    </row>
    <row r="442" spans="2:27" ht="30" customHeight="1">
      <c r="B442" s="503"/>
      <c r="C442" s="500" t="s">
        <v>460</v>
      </c>
      <c r="D442" s="501"/>
      <c r="E442" s="500"/>
      <c r="F442" s="587"/>
      <c r="G442" s="342">
        <v>102</v>
      </c>
      <c r="H442" s="95" t="str">
        <f>IF(ISBLANK('6桁'!H442)=TRUE,"",VLOOKUP('6桁'!H442,A!$A:$G,7,FALSE))</f>
        <v/>
      </c>
      <c r="I442" s="96">
        <f>'6桁'!I442</f>
        <v>0</v>
      </c>
      <c r="J442" s="95" t="str">
        <f>IF(ISBLANK('6桁'!J442)=TRUE,"",VLOOKUP('6桁'!J442,A!$A:$G,7,FALSE))</f>
        <v/>
      </c>
      <c r="K442" s="96">
        <f>'6桁'!K442</f>
        <v>0</v>
      </c>
      <c r="L442" s="95" t="str">
        <f>IF(ISBLANK('6桁'!L442)=TRUE,"",VLOOKUP('6桁'!L442,A!$A:$G,7,FALSE))</f>
        <v/>
      </c>
      <c r="M442" s="96">
        <f>'6桁'!M442</f>
        <v>0</v>
      </c>
      <c r="N442" s="95" t="str">
        <f>IF(ISBLANK('6桁'!N442)=TRUE,"",VLOOKUP('6桁'!N442,A!$A:$G,7,FALSE))</f>
        <v/>
      </c>
      <c r="O442" s="96">
        <f>'6桁'!O442</f>
        <v>0</v>
      </c>
      <c r="P442" s="456" t="str">
        <f>IF(ISBLANK('6桁'!P442)=TRUE,"",VLOOKUP('6桁'!P442,A!$A:$G,7,FALSE))</f>
        <v/>
      </c>
      <c r="Q442" s="96">
        <f>'6桁'!Q442</f>
        <v>0</v>
      </c>
      <c r="R442" s="95" t="str">
        <f>IF(ISBLANK('6桁'!R442)=TRUE,"",VLOOKUP('6桁'!R442,A!$A:$G,7,FALSE))</f>
        <v/>
      </c>
      <c r="S442" s="96">
        <f>'6桁'!S442</f>
        <v>0</v>
      </c>
      <c r="T442" s="456" t="str">
        <f>IF(ISBLANK('6桁'!T442)=TRUE,"",VLOOKUP('6桁'!T442,A!$A:$G,7,FALSE))</f>
        <v>卸価格設定なし</v>
      </c>
      <c r="U442" s="96" t="str">
        <f>'6桁'!U442</f>
        <v>Y★</v>
      </c>
      <c r="V442" s="456" t="str">
        <f>IF(ISBLANK('6桁'!V442)=TRUE,"",VLOOKUP('6桁'!V442,A!$A:$G,7,FALSE))</f>
        <v/>
      </c>
      <c r="W442" s="126">
        <f>'6桁'!W442</f>
        <v>0</v>
      </c>
      <c r="X442" s="456" t="str">
        <f>IF(ISBLANK('6桁'!X442)=TRUE,"",VLOOKUP('6桁'!X442,A!$A:$G,7,FALSE))</f>
        <v/>
      </c>
      <c r="Y442" s="20">
        <f>'6桁'!Y442</f>
        <v>0</v>
      </c>
    </row>
    <row r="443" spans="2:27" ht="30" customHeight="1">
      <c r="B443" s="503"/>
      <c r="C443" s="500" t="s">
        <v>462</v>
      </c>
      <c r="D443" s="501"/>
      <c r="E443" s="500"/>
      <c r="F443" s="587"/>
      <c r="G443" s="342">
        <v>106</v>
      </c>
      <c r="H443" s="95" t="str">
        <f>IF(ISBLANK('6桁'!H443)=TRUE,"",VLOOKUP('6桁'!H443,A!$A:$G,7,FALSE))</f>
        <v/>
      </c>
      <c r="I443" s="96">
        <f>'6桁'!I443</f>
        <v>0</v>
      </c>
      <c r="J443" s="95" t="str">
        <f>IF(ISBLANK('6桁'!J443)=TRUE,"",VLOOKUP('6桁'!J443,A!$A:$G,7,FALSE))</f>
        <v/>
      </c>
      <c r="K443" s="96">
        <f>'6桁'!K443</f>
        <v>0</v>
      </c>
      <c r="L443" s="95" t="str">
        <f>IF(ISBLANK('6桁'!L443)=TRUE,"",VLOOKUP('6桁'!L443,A!$A:$G,7,FALSE))</f>
        <v/>
      </c>
      <c r="M443" s="96">
        <f>'6桁'!M443</f>
        <v>0</v>
      </c>
      <c r="N443" s="95" t="str">
        <f>IF(ISBLANK('6桁'!N443)=TRUE,"",VLOOKUP('6桁'!N443,A!$A:$G,7,FALSE))</f>
        <v/>
      </c>
      <c r="O443" s="96">
        <f>'6桁'!O443</f>
        <v>0</v>
      </c>
      <c r="P443" s="456" t="str">
        <f>IF(ISBLANK('6桁'!P443)=TRUE,"",VLOOKUP('6桁'!P443,A!$A:$G,7,FALSE))</f>
        <v/>
      </c>
      <c r="Q443" s="96">
        <f>'6桁'!Q443</f>
        <v>0</v>
      </c>
      <c r="R443" s="95" t="str">
        <f>IF(ISBLANK('6桁'!R443)=TRUE,"",VLOOKUP('6桁'!R443,A!$A:$G,7,FALSE))</f>
        <v/>
      </c>
      <c r="S443" s="96">
        <f>'6桁'!S443</f>
        <v>0</v>
      </c>
      <c r="T443" s="456" t="str">
        <f>IF(ISBLANK('6桁'!T443)=TRUE,"",VLOOKUP('6桁'!T443,A!$A:$G,7,FALSE))</f>
        <v>卸価格設定なし</v>
      </c>
      <c r="U443" s="96" t="str">
        <f>'6桁'!U443</f>
        <v>Y★</v>
      </c>
      <c r="V443" s="456" t="str">
        <f>IF(ISBLANK('6桁'!V443)=TRUE,"",VLOOKUP('6桁'!V443,A!$A:$G,7,FALSE))</f>
        <v/>
      </c>
      <c r="W443" s="126">
        <f>'6桁'!W443</f>
        <v>0</v>
      </c>
      <c r="X443" s="456" t="str">
        <f>IF(ISBLANK('6桁'!X443)=TRUE,"",VLOOKUP('6桁'!X443,A!$A:$G,7,FALSE))</f>
        <v/>
      </c>
      <c r="Y443" s="20">
        <f>'6桁'!Y443</f>
        <v>0</v>
      </c>
    </row>
    <row r="444" spans="2:27" ht="30" customHeight="1">
      <c r="B444" s="503"/>
      <c r="C444" s="500" t="s">
        <v>464</v>
      </c>
      <c r="D444" s="501"/>
      <c r="E444" s="500"/>
      <c r="F444" s="587"/>
      <c r="G444" s="342">
        <v>106</v>
      </c>
      <c r="H444" s="95" t="str">
        <f>IF(ISBLANK('6桁'!H444)=TRUE,"",VLOOKUP('6桁'!H444,A!$A:$G,7,FALSE))</f>
        <v/>
      </c>
      <c r="I444" s="96">
        <f>'6桁'!I444</f>
        <v>0</v>
      </c>
      <c r="J444" s="95" t="str">
        <f>IF(ISBLANK('6桁'!J444)=TRUE,"",VLOOKUP('6桁'!J444,A!$A:$G,7,FALSE))</f>
        <v/>
      </c>
      <c r="K444" s="96">
        <f>'6桁'!K444</f>
        <v>0</v>
      </c>
      <c r="L444" s="95" t="str">
        <f>IF(ISBLANK('6桁'!L444)=TRUE,"",VLOOKUP('6桁'!L444,A!$A:$G,7,FALSE))</f>
        <v/>
      </c>
      <c r="M444" s="96">
        <f>'6桁'!M444</f>
        <v>0</v>
      </c>
      <c r="N444" s="95" t="str">
        <f>IF(ISBLANK('6桁'!N444)=TRUE,"",VLOOKUP('6桁'!N444,A!$A:$G,7,FALSE))</f>
        <v/>
      </c>
      <c r="O444" s="96">
        <f>'6桁'!O444</f>
        <v>0</v>
      </c>
      <c r="P444" s="456" t="str">
        <f>IF(ISBLANK('6桁'!P444)=TRUE,"",VLOOKUP('6桁'!P444,A!$A:$G,7,FALSE))</f>
        <v/>
      </c>
      <c r="Q444" s="96">
        <f>'6桁'!Q444</f>
        <v>0</v>
      </c>
      <c r="R444" s="95" t="str">
        <f>IF(ISBLANK('6桁'!R444)=TRUE,"",VLOOKUP('6桁'!R444,A!$A:$G,7,FALSE))</f>
        <v/>
      </c>
      <c r="S444" s="96">
        <f>'6桁'!S444</f>
        <v>0</v>
      </c>
      <c r="T444" s="456" t="str">
        <f>IF(ISBLANK('6桁'!T444)=TRUE,"",VLOOKUP('6桁'!T444,A!$A:$G,7,FALSE))</f>
        <v>卸価格設定なし</v>
      </c>
      <c r="U444" s="96" t="str">
        <f>'6桁'!U444</f>
        <v>Y★</v>
      </c>
      <c r="V444" s="456" t="str">
        <f>IF(ISBLANK('6桁'!V444)=TRUE,"",VLOOKUP('6桁'!V444,A!$A:$G,7,FALSE))</f>
        <v/>
      </c>
      <c r="W444" s="126">
        <f>'6桁'!W444</f>
        <v>0</v>
      </c>
      <c r="X444" s="456" t="str">
        <f>IF(ISBLANK('6桁'!X444)=TRUE,"",VLOOKUP('6桁'!X444,A!$A:$G,7,FALSE))</f>
        <v/>
      </c>
      <c r="Y444" s="20">
        <f>'6桁'!Y444</f>
        <v>0</v>
      </c>
    </row>
    <row r="445" spans="2:27" ht="30" customHeight="1">
      <c r="B445" s="503"/>
      <c r="C445" s="500" t="s">
        <v>465</v>
      </c>
      <c r="D445" s="501"/>
      <c r="E445" s="500"/>
      <c r="F445" s="587"/>
      <c r="G445" s="342">
        <v>107</v>
      </c>
      <c r="H445" s="95" t="str">
        <f>IF(ISBLANK('6桁'!H445)=TRUE,"",VLOOKUP('6桁'!H445,A!$A:$G,7,FALSE))</f>
        <v/>
      </c>
      <c r="I445" s="96">
        <f>'6桁'!I445</f>
        <v>0</v>
      </c>
      <c r="J445" s="95" t="str">
        <f>IF(ISBLANK('6桁'!J445)=TRUE,"",VLOOKUP('6桁'!J445,A!$A:$G,7,FALSE))</f>
        <v/>
      </c>
      <c r="K445" s="96">
        <f>'6桁'!K445</f>
        <v>0</v>
      </c>
      <c r="L445" s="95" t="str">
        <f>IF(ISBLANK('6桁'!L445)=TRUE,"",VLOOKUP('6桁'!L445,A!$A:$G,7,FALSE))</f>
        <v/>
      </c>
      <c r="M445" s="96">
        <f>'6桁'!M445</f>
        <v>0</v>
      </c>
      <c r="N445" s="95" t="str">
        <f>IF(ISBLANK('6桁'!N445)=TRUE,"",VLOOKUP('6桁'!N445,A!$A:$G,7,FALSE))</f>
        <v/>
      </c>
      <c r="O445" s="96">
        <f>'6桁'!O445</f>
        <v>0</v>
      </c>
      <c r="P445" s="456" t="str">
        <f>IF(ISBLANK('6桁'!P445)=TRUE,"",VLOOKUP('6桁'!P445,A!$A:$G,7,FALSE))</f>
        <v/>
      </c>
      <c r="Q445" s="96">
        <f>'6桁'!Q445</f>
        <v>0</v>
      </c>
      <c r="R445" s="95" t="str">
        <f>IF(ISBLANK('6桁'!R445)=TRUE,"",VLOOKUP('6桁'!R445,A!$A:$G,7,FALSE))</f>
        <v/>
      </c>
      <c r="S445" s="96">
        <f>'6桁'!S445</f>
        <v>0</v>
      </c>
      <c r="T445" s="456" t="str">
        <f>IF(ISBLANK('6桁'!T445)=TRUE,"",VLOOKUP('6桁'!T445,A!$A:$G,7,FALSE))</f>
        <v>卸価格設定なし</v>
      </c>
      <c r="U445" s="96" t="str">
        <f>'6桁'!U445</f>
        <v>Y★</v>
      </c>
      <c r="V445" s="456" t="str">
        <f>IF(ISBLANK('6桁'!V445)=TRUE,"",VLOOKUP('6桁'!V445,A!$A:$G,7,FALSE))</f>
        <v/>
      </c>
      <c r="W445" s="126">
        <f>'6桁'!W445</f>
        <v>0</v>
      </c>
      <c r="X445" s="456" t="str">
        <f>IF(ISBLANK('6桁'!X445)=TRUE,"",VLOOKUP('6桁'!X445,A!$A:$G,7,FALSE))</f>
        <v/>
      </c>
      <c r="Y445" s="109">
        <f>'6桁'!Y445</f>
        <v>0</v>
      </c>
    </row>
    <row r="446" spans="2:27" ht="30" customHeight="1">
      <c r="B446" s="503"/>
      <c r="C446" s="500" t="s">
        <v>506</v>
      </c>
      <c r="D446" s="501"/>
      <c r="E446" s="500"/>
      <c r="F446" s="587"/>
      <c r="G446" s="342">
        <v>114</v>
      </c>
      <c r="H446" s="95" t="str">
        <f>IF(ISBLANK('6桁'!H446)=TRUE,"",VLOOKUP('6桁'!H446,A!$A:$G,7,FALSE))</f>
        <v/>
      </c>
      <c r="I446" s="96">
        <f>'6桁'!I446</f>
        <v>0</v>
      </c>
      <c r="J446" s="95" t="str">
        <f>IF(ISBLANK('6桁'!J446)=TRUE,"",VLOOKUP('6桁'!J446,A!$A:$G,7,FALSE))</f>
        <v/>
      </c>
      <c r="K446" s="96">
        <f>'6桁'!K446</f>
        <v>0</v>
      </c>
      <c r="L446" s="95" t="str">
        <f>IF(ISBLANK('6桁'!L446)=TRUE,"",VLOOKUP('6桁'!L446,A!$A:$G,7,FALSE))</f>
        <v/>
      </c>
      <c r="M446" s="96">
        <f>'6桁'!M446</f>
        <v>0</v>
      </c>
      <c r="N446" s="95" t="str">
        <f>IF(ISBLANK('6桁'!N446)=TRUE,"",VLOOKUP('6桁'!N446,A!$A:$G,7,FALSE))</f>
        <v/>
      </c>
      <c r="O446" s="96">
        <f>'6桁'!O446</f>
        <v>0</v>
      </c>
      <c r="P446" s="456" t="str">
        <f>IF(ISBLANK('6桁'!P446)=TRUE,"",VLOOKUP('6桁'!P446,A!$A:$G,7,FALSE))</f>
        <v/>
      </c>
      <c r="Q446" s="96">
        <f>'6桁'!Q446</f>
        <v>0</v>
      </c>
      <c r="R446" s="95" t="str">
        <f>IF(ISBLANK('6桁'!R446)=TRUE,"",VLOOKUP('6桁'!R446,A!$A:$G,7,FALSE))</f>
        <v/>
      </c>
      <c r="S446" s="96">
        <f>'6桁'!S446</f>
        <v>0</v>
      </c>
      <c r="T446" s="456" t="str">
        <f>IF(ISBLANK('6桁'!T446)=TRUE,"",VLOOKUP('6桁'!T446,A!$A:$G,7,FALSE))</f>
        <v/>
      </c>
      <c r="U446" s="96">
        <f>'6桁'!U446</f>
        <v>0</v>
      </c>
      <c r="V446" s="456" t="str">
        <f>IF(ISBLANK('6桁'!V446)=TRUE,"",VLOOKUP('6桁'!V446,A!$A:$G,7,FALSE))</f>
        <v/>
      </c>
      <c r="W446" s="126">
        <f>'6桁'!W446</f>
        <v>0</v>
      </c>
      <c r="X446" s="456" t="str">
        <f>IF(ISBLANK('6桁'!X446)=TRUE,"",VLOOKUP('6桁'!X446,A!$A:$G,7,FALSE))</f>
        <v>卸価格設定なし</v>
      </c>
      <c r="Y446" s="109" t="str">
        <f>'6桁'!Y446</f>
        <v>H★</v>
      </c>
    </row>
    <row r="447" spans="2:27" ht="30" customHeight="1">
      <c r="B447" s="503"/>
      <c r="C447" s="500" t="s">
        <v>507</v>
      </c>
      <c r="D447" s="501"/>
      <c r="E447" s="500"/>
      <c r="F447" s="587"/>
      <c r="G447" s="342">
        <v>114</v>
      </c>
      <c r="H447" s="95" t="str">
        <f>IF(ISBLANK('6桁'!H447)=TRUE,"",VLOOKUP('6桁'!H447,A!$A:$G,7,FALSE))</f>
        <v/>
      </c>
      <c r="I447" s="96">
        <f>'6桁'!I447</f>
        <v>0</v>
      </c>
      <c r="J447" s="95" t="str">
        <f>IF(ISBLANK('6桁'!J447)=TRUE,"",VLOOKUP('6桁'!J447,A!$A:$G,7,FALSE))</f>
        <v/>
      </c>
      <c r="K447" s="96">
        <f>'6桁'!K447</f>
        <v>0</v>
      </c>
      <c r="L447" s="95" t="str">
        <f>IF(ISBLANK('6桁'!L447)=TRUE,"",VLOOKUP('6桁'!L447,A!$A:$G,7,FALSE))</f>
        <v/>
      </c>
      <c r="M447" s="96">
        <f>'6桁'!M447</f>
        <v>0</v>
      </c>
      <c r="N447" s="95" t="str">
        <f>IF(ISBLANK('6桁'!N447)=TRUE,"",VLOOKUP('6桁'!N447,A!$A:$G,7,FALSE))</f>
        <v/>
      </c>
      <c r="O447" s="96">
        <f>'6桁'!O447</f>
        <v>0</v>
      </c>
      <c r="P447" s="456" t="str">
        <f>IF(ISBLANK('6桁'!P447)=TRUE,"",VLOOKUP('6桁'!P447,A!$A:$G,7,FALSE))</f>
        <v/>
      </c>
      <c r="Q447" s="96">
        <f>'6桁'!Q447</f>
        <v>0</v>
      </c>
      <c r="R447" s="95" t="str">
        <f>IF(ISBLANK('6桁'!R447)=TRUE,"",VLOOKUP('6桁'!R447,A!$A:$G,7,FALSE))</f>
        <v/>
      </c>
      <c r="S447" s="96">
        <f>'6桁'!S447</f>
        <v>0</v>
      </c>
      <c r="T447" s="456" t="str">
        <f>IF(ISBLANK('6桁'!T447)=TRUE,"",VLOOKUP('6桁'!T447,A!$A:$G,7,FALSE))</f>
        <v/>
      </c>
      <c r="U447" s="96">
        <f>'6桁'!U447</f>
        <v>0</v>
      </c>
      <c r="V447" s="456" t="str">
        <f>IF(ISBLANK('6桁'!V447)=TRUE,"",VLOOKUP('6桁'!V447,A!$A:$G,7,FALSE))</f>
        <v/>
      </c>
      <c r="W447" s="96">
        <f>'6桁'!W447</f>
        <v>0</v>
      </c>
      <c r="X447" s="456" t="str">
        <f>IF(ISBLANK('6桁'!X447)=TRUE,"",VLOOKUP('6桁'!X447,A!$A:$G,7,FALSE))</f>
        <v>卸価格設定なし</v>
      </c>
      <c r="Y447" s="109" t="str">
        <f>'6桁'!Y447</f>
        <v>H★</v>
      </c>
    </row>
    <row r="448" spans="2:27" ht="30" customHeight="1">
      <c r="B448" s="504"/>
      <c r="C448" s="560" t="s">
        <v>1995</v>
      </c>
      <c r="D448" s="561"/>
      <c r="E448" s="560"/>
      <c r="F448" s="592"/>
      <c r="G448" s="354">
        <v>118</v>
      </c>
      <c r="H448" s="111" t="str">
        <f>IF(ISBLANK('6桁'!H448)=TRUE,"",VLOOKUP('6桁'!H448,A!$A:$G,7,FALSE))</f>
        <v/>
      </c>
      <c r="I448" s="99">
        <f>'6桁'!I448</f>
        <v>0</v>
      </c>
      <c r="J448" s="111" t="str">
        <f>IF(ISBLANK('6桁'!J448)=TRUE,"",VLOOKUP('6桁'!J448,A!$A:$G,7,FALSE))</f>
        <v/>
      </c>
      <c r="K448" s="99">
        <f>'6桁'!K448</f>
        <v>0</v>
      </c>
      <c r="L448" s="111" t="str">
        <f>IF(ISBLANK('6桁'!L448)=TRUE,"",VLOOKUP('6桁'!L448,A!$A:$G,7,FALSE))</f>
        <v/>
      </c>
      <c r="M448" s="99">
        <f>'6桁'!M448</f>
        <v>0</v>
      </c>
      <c r="N448" s="111" t="str">
        <f>IF(ISBLANK('6桁'!N448)=TRUE,"",VLOOKUP('6桁'!N448,A!$A:$G,7,FALSE))</f>
        <v/>
      </c>
      <c r="O448" s="99">
        <f>'6桁'!O448</f>
        <v>0</v>
      </c>
      <c r="P448" s="458" t="str">
        <f>IF(ISBLANK('6桁'!P448)=TRUE,"",VLOOKUP('6桁'!P448,A!$A:$G,7,FALSE))</f>
        <v/>
      </c>
      <c r="Q448" s="99">
        <f>'6桁'!Q448</f>
        <v>0</v>
      </c>
      <c r="R448" s="111" t="str">
        <f>IF(ISBLANK('6桁'!R448)=TRUE,"",VLOOKUP('6桁'!R448,A!$A:$G,7,FALSE))</f>
        <v/>
      </c>
      <c r="S448" s="99">
        <f>'6桁'!S448</f>
        <v>0</v>
      </c>
      <c r="T448" s="458" t="str">
        <f>IF(ISBLANK('6桁'!T448)=TRUE,"",VLOOKUP('6桁'!T448,A!$A:$G,7,FALSE))</f>
        <v/>
      </c>
      <c r="U448" s="99">
        <f>'6桁'!U448</f>
        <v>0</v>
      </c>
      <c r="V448" s="458" t="str">
        <f>IF(ISBLANK('6桁'!V448)=TRUE,"",VLOOKUP('6桁'!V448,A!$A:$G,7,FALSE))</f>
        <v/>
      </c>
      <c r="W448" s="99">
        <f>'6桁'!W448</f>
        <v>0</v>
      </c>
      <c r="X448" s="458" t="str">
        <f>IF(ISBLANK('6桁'!X448)=TRUE,"",VLOOKUP('6桁'!X448,A!$A:$G,7,FALSE))</f>
        <v>卸価格設定なし</v>
      </c>
      <c r="Y448" s="98" t="str">
        <f>'6桁'!Y448</f>
        <v>H★</v>
      </c>
    </row>
    <row r="449" spans="2:25" ht="30" customHeight="1">
      <c r="B449" s="543">
        <v>21</v>
      </c>
      <c r="C449" s="576" t="s">
        <v>470</v>
      </c>
      <c r="D449" s="577"/>
      <c r="E449" s="576"/>
      <c r="F449" s="593"/>
      <c r="G449" s="402">
        <v>105</v>
      </c>
      <c r="H449" s="114" t="str">
        <f>IF(ISBLANK('6桁'!H449)=TRUE,"",VLOOKUP('6桁'!H449,A!$A:$G,7,FALSE))</f>
        <v/>
      </c>
      <c r="I449" s="97">
        <f>'6桁'!I449</f>
        <v>0</v>
      </c>
      <c r="J449" s="114" t="str">
        <f>IF(ISBLANK('6桁'!J449)=TRUE,"",VLOOKUP('6桁'!J449,A!$A:$G,7,FALSE))</f>
        <v/>
      </c>
      <c r="K449" s="97">
        <f>'6桁'!K449</f>
        <v>0</v>
      </c>
      <c r="L449" s="114" t="str">
        <f>IF(ISBLANK('6桁'!L449)=TRUE,"",VLOOKUP('6桁'!L449,A!$A:$G,7,FALSE))</f>
        <v/>
      </c>
      <c r="M449" s="97">
        <f>'6桁'!M449</f>
        <v>0</v>
      </c>
      <c r="N449" s="114" t="str">
        <f>IF(ISBLANK('6桁'!N449)=TRUE,"",VLOOKUP('6桁'!N449,A!$A:$G,7,FALSE))</f>
        <v/>
      </c>
      <c r="O449" s="97">
        <f>'6桁'!O449</f>
        <v>0</v>
      </c>
      <c r="P449" s="459" t="str">
        <f>IF(ISBLANK('6桁'!P449)=TRUE,"",VLOOKUP('6桁'!P449,A!$A:$G,7,FALSE))</f>
        <v/>
      </c>
      <c r="Q449" s="97">
        <f>'6桁'!Q449</f>
        <v>0</v>
      </c>
      <c r="R449" s="114" t="str">
        <f>IF(ISBLANK('6桁'!R449)=TRUE,"",VLOOKUP('6桁'!R449,A!$A:$G,7,FALSE))</f>
        <v/>
      </c>
      <c r="S449" s="97">
        <f>'6桁'!S449</f>
        <v>0</v>
      </c>
      <c r="T449" s="459" t="str">
        <f>IF(ISBLANK('6桁'!T449)=TRUE,"",VLOOKUP('6桁'!T449,A!$A:$G,7,FALSE))</f>
        <v>卸価格設定なし</v>
      </c>
      <c r="U449" s="97" t="str">
        <f>'6桁'!U449</f>
        <v>Y★</v>
      </c>
      <c r="V449" s="459" t="str">
        <f>IF(ISBLANK('6桁'!V449)=TRUE,"",VLOOKUP('6桁'!V449,A!$A:$G,7,FALSE))</f>
        <v/>
      </c>
      <c r="W449" s="144">
        <f>'6桁'!W449</f>
        <v>0</v>
      </c>
      <c r="X449" s="459" t="str">
        <f>IF(ISBLANK('6桁'!X449)=TRUE,"",VLOOKUP('6桁'!X449,A!$A:$G,7,FALSE))</f>
        <v/>
      </c>
      <c r="Y449" s="29">
        <f>'6桁'!Y449</f>
        <v>0</v>
      </c>
    </row>
    <row r="450" spans="2:25" ht="30" customHeight="1">
      <c r="B450" s="503"/>
      <c r="C450" s="500" t="s">
        <v>290</v>
      </c>
      <c r="D450" s="501"/>
      <c r="E450" s="500"/>
      <c r="F450" s="587"/>
      <c r="G450" s="342">
        <v>107</v>
      </c>
      <c r="H450" s="95" t="str">
        <f>IF(ISBLANK('6桁'!H450)=TRUE,"",VLOOKUP('6桁'!H450,A!$A:$G,7,FALSE))</f>
        <v/>
      </c>
      <c r="I450" s="96">
        <f>'6桁'!I450</f>
        <v>0</v>
      </c>
      <c r="J450" s="95" t="str">
        <f>IF(ISBLANK('6桁'!J450)=TRUE,"",VLOOKUP('6桁'!J450,A!$A:$G,7,FALSE))</f>
        <v/>
      </c>
      <c r="K450" s="96">
        <f>'6桁'!K450</f>
        <v>0</v>
      </c>
      <c r="L450" s="95" t="str">
        <f>IF(ISBLANK('6桁'!L450)=TRUE,"",VLOOKUP('6桁'!L450,A!$A:$G,7,FALSE))</f>
        <v/>
      </c>
      <c r="M450" s="96">
        <f>'6桁'!M450</f>
        <v>0</v>
      </c>
      <c r="N450" s="95" t="str">
        <f>IF(ISBLANK('6桁'!N450)=TRUE,"",VLOOKUP('6桁'!N450,A!$A:$G,7,FALSE))</f>
        <v/>
      </c>
      <c r="O450" s="96">
        <f>'6桁'!O450</f>
        <v>0</v>
      </c>
      <c r="P450" s="456" t="str">
        <f>IF(ISBLANK('6桁'!P450)=TRUE,"",VLOOKUP('6桁'!P450,A!$A:$G,7,FALSE))</f>
        <v/>
      </c>
      <c r="Q450" s="96">
        <f>'6桁'!Q450</f>
        <v>0</v>
      </c>
      <c r="R450" s="95">
        <f>IF(ISBLANK('6桁'!R450)=TRUE,"",VLOOKUP('6桁'!R450,A!$A:$G,7,FALSE))</f>
        <v>74800</v>
      </c>
      <c r="S450" s="96" t="str">
        <f>'6桁'!S450</f>
        <v>Y★</v>
      </c>
      <c r="T450" s="456" t="str">
        <f>IF(ISBLANK('6桁'!T450)=TRUE,"",VLOOKUP('6桁'!T450,A!$A:$G,7,FALSE))</f>
        <v/>
      </c>
      <c r="U450" s="96">
        <f>'6桁'!U450</f>
        <v>0</v>
      </c>
      <c r="V450" s="456" t="str">
        <f>IF(ISBLANK('6桁'!V450)=TRUE,"",VLOOKUP('6桁'!V450,A!$A:$G,7,FALSE))</f>
        <v/>
      </c>
      <c r="W450" s="126">
        <f>'6桁'!W450</f>
        <v>0</v>
      </c>
      <c r="X450" s="456" t="str">
        <f>IF(ISBLANK('6桁'!X450)=TRUE,"",VLOOKUP('6桁'!X450,A!$A:$G,7,FALSE))</f>
        <v/>
      </c>
      <c r="Y450" s="20">
        <f>'6桁'!Y450</f>
        <v>0</v>
      </c>
    </row>
    <row r="451" spans="2:25" ht="30" customHeight="1">
      <c r="B451" s="503"/>
      <c r="C451" s="500" t="s">
        <v>471</v>
      </c>
      <c r="D451" s="501"/>
      <c r="E451" s="500"/>
      <c r="F451" s="587"/>
      <c r="G451" s="342">
        <v>105</v>
      </c>
      <c r="H451" s="95" t="str">
        <f>IF(ISBLANK('6桁'!H451)=TRUE,"",VLOOKUP('6桁'!H451,A!$A:$G,7,FALSE))</f>
        <v/>
      </c>
      <c r="I451" s="96">
        <f>'6桁'!I451</f>
        <v>0</v>
      </c>
      <c r="J451" s="95" t="str">
        <f>IF(ISBLANK('6桁'!J451)=TRUE,"",VLOOKUP('6桁'!J451,A!$A:$G,7,FALSE))</f>
        <v/>
      </c>
      <c r="K451" s="96">
        <f>'6桁'!K451</f>
        <v>0</v>
      </c>
      <c r="L451" s="95" t="str">
        <f>IF(ISBLANK('6桁'!L451)=TRUE,"",VLOOKUP('6桁'!L451,A!$A:$G,7,FALSE))</f>
        <v/>
      </c>
      <c r="M451" s="96">
        <f>'6桁'!M451</f>
        <v>0</v>
      </c>
      <c r="N451" s="95" t="str">
        <f>IF(ISBLANK('6桁'!N451)=TRUE,"",VLOOKUP('6桁'!N451,A!$A:$G,7,FALSE))</f>
        <v/>
      </c>
      <c r="O451" s="96">
        <f>'6桁'!O451</f>
        <v>0</v>
      </c>
      <c r="P451" s="456" t="str">
        <f>IF(ISBLANK('6桁'!P451)=TRUE,"",VLOOKUP('6桁'!P451,A!$A:$G,7,FALSE))</f>
        <v/>
      </c>
      <c r="Q451" s="96">
        <f>'6桁'!Q451</f>
        <v>0</v>
      </c>
      <c r="R451" s="95">
        <f>IF(ISBLANK('6桁'!R451)=TRUE,"",VLOOKUP('6桁'!R451,A!$A:$G,7,FALSE))</f>
        <v>57900</v>
      </c>
      <c r="S451" s="96" t="str">
        <f>'6桁'!S451</f>
        <v>Y★</v>
      </c>
      <c r="T451" s="456" t="str">
        <f>IF(ISBLANK('6桁'!T451)=TRUE,"",VLOOKUP('6桁'!T451,A!$A:$G,7,FALSE))</f>
        <v/>
      </c>
      <c r="U451" s="96">
        <f>'6桁'!U451</f>
        <v>0</v>
      </c>
      <c r="V451" s="456" t="str">
        <f>IF(ISBLANK('6桁'!V451)=TRUE,"",VLOOKUP('6桁'!V451,A!$A:$G,7,FALSE))</f>
        <v/>
      </c>
      <c r="W451" s="126">
        <f>'6桁'!W451</f>
        <v>0</v>
      </c>
      <c r="X451" s="456" t="str">
        <f>IF(ISBLANK('6桁'!X451)=TRUE,"",VLOOKUP('6桁'!X451,A!$A:$G,7,FALSE))</f>
        <v/>
      </c>
      <c r="Y451" s="96">
        <f>'6桁'!Y451</f>
        <v>0</v>
      </c>
    </row>
    <row r="452" spans="2:25" ht="30" customHeight="1">
      <c r="B452" s="503"/>
      <c r="C452" s="500" t="s">
        <v>472</v>
      </c>
      <c r="D452" s="501"/>
      <c r="E452" s="500"/>
      <c r="F452" s="587"/>
      <c r="G452" s="342">
        <v>107</v>
      </c>
      <c r="H452" s="95" t="str">
        <f>IF(ISBLANK('6桁'!H452)=TRUE,"",VLOOKUP('6桁'!H452,A!$A:$G,7,FALSE))</f>
        <v/>
      </c>
      <c r="I452" s="96">
        <f>'6桁'!I452</f>
        <v>0</v>
      </c>
      <c r="J452" s="95" t="str">
        <f>IF(ISBLANK('6桁'!J452)=TRUE,"",VLOOKUP('6桁'!J452,A!$A:$G,7,FALSE))</f>
        <v/>
      </c>
      <c r="K452" s="96">
        <f>'6桁'!K452</f>
        <v>0</v>
      </c>
      <c r="L452" s="95" t="str">
        <f>IF(ISBLANK('6桁'!L452)=TRUE,"",VLOOKUP('6桁'!L452,A!$A:$G,7,FALSE))</f>
        <v/>
      </c>
      <c r="M452" s="96">
        <f>'6桁'!M452</f>
        <v>0</v>
      </c>
      <c r="N452" s="95" t="str">
        <f>IF(ISBLANK('6桁'!N452)=TRUE,"",VLOOKUP('6桁'!N452,A!$A:$G,7,FALSE))</f>
        <v/>
      </c>
      <c r="O452" s="96">
        <f>'6桁'!O452</f>
        <v>0</v>
      </c>
      <c r="P452" s="456" t="str">
        <f>IF(ISBLANK('6桁'!P452)=TRUE,"",VLOOKUP('6桁'!P452,A!$A:$G,7,FALSE))</f>
        <v/>
      </c>
      <c r="Q452" s="96">
        <f>'6桁'!Q452</f>
        <v>0</v>
      </c>
      <c r="R452" s="95" t="str">
        <f>IF(ISBLANK('6桁'!R452)=TRUE,"",VLOOKUP('6桁'!R452,A!$A:$G,7,FALSE))</f>
        <v/>
      </c>
      <c r="S452" s="96">
        <f>'6桁'!S452</f>
        <v>0</v>
      </c>
      <c r="T452" s="456" t="str">
        <f>IF(ISBLANK('6桁'!T452)=TRUE,"",VLOOKUP('6桁'!T452,A!$A:$G,7,FALSE))</f>
        <v>卸価格設定なし</v>
      </c>
      <c r="U452" s="96" t="str">
        <f>'6桁'!U452</f>
        <v>Y★</v>
      </c>
      <c r="V452" s="456" t="str">
        <f>IF(ISBLANK('6桁'!V452)=TRUE,"",VLOOKUP('6桁'!V452,A!$A:$G,7,FALSE))</f>
        <v/>
      </c>
      <c r="W452" s="126">
        <f>'6桁'!W452</f>
        <v>0</v>
      </c>
      <c r="X452" s="456" t="str">
        <f>IF(ISBLANK('6桁'!X452)=TRUE,"",VLOOKUP('6桁'!X452,A!$A:$G,7,FALSE))</f>
        <v/>
      </c>
      <c r="Y452" s="20">
        <f>'6桁'!Y452</f>
        <v>0</v>
      </c>
    </row>
    <row r="453" spans="2:25" ht="30" customHeight="1">
      <c r="B453" s="503"/>
      <c r="C453" s="500" t="s">
        <v>473</v>
      </c>
      <c r="D453" s="501"/>
      <c r="E453" s="500"/>
      <c r="F453" s="587"/>
      <c r="G453" s="342">
        <v>109</v>
      </c>
      <c r="H453" s="95" t="str">
        <f>IF(ISBLANK('6桁'!H453)=TRUE,"",VLOOKUP('6桁'!H453,A!$A:$G,7,FALSE))</f>
        <v/>
      </c>
      <c r="I453" s="96">
        <f>'6桁'!I453</f>
        <v>0</v>
      </c>
      <c r="J453" s="95" t="str">
        <f>IF(ISBLANK('6桁'!J453)=TRUE,"",VLOOKUP('6桁'!J453,A!$A:$G,7,FALSE))</f>
        <v/>
      </c>
      <c r="K453" s="96">
        <f>'6桁'!K453</f>
        <v>0</v>
      </c>
      <c r="L453" s="95" t="str">
        <f>IF(ISBLANK('6桁'!L453)=TRUE,"",VLOOKUP('6桁'!L453,A!$A:$G,7,FALSE))</f>
        <v/>
      </c>
      <c r="M453" s="96">
        <f>'6桁'!M453</f>
        <v>0</v>
      </c>
      <c r="N453" s="95" t="str">
        <f>IF(ISBLANK('6桁'!N453)=TRUE,"",VLOOKUP('6桁'!N453,A!$A:$G,7,FALSE))</f>
        <v/>
      </c>
      <c r="O453" s="96">
        <f>'6桁'!O453</f>
        <v>0</v>
      </c>
      <c r="P453" s="456" t="str">
        <f>IF(ISBLANK('6桁'!P453)=TRUE,"",VLOOKUP('6桁'!P453,A!$A:$G,7,FALSE))</f>
        <v/>
      </c>
      <c r="Q453" s="96">
        <f>'6桁'!Q453</f>
        <v>0</v>
      </c>
      <c r="R453" s="95" t="str">
        <f>IF(ISBLANK('6桁'!R453)=TRUE,"",VLOOKUP('6桁'!R453,A!$A:$G,7,FALSE))</f>
        <v/>
      </c>
      <c r="S453" s="96">
        <f>'6桁'!S453</f>
        <v>0</v>
      </c>
      <c r="T453" s="456" t="str">
        <f>IF(ISBLANK('6桁'!T453)=TRUE,"",VLOOKUP('6桁'!T453,A!$A:$G,7,FALSE))</f>
        <v>卸価格設定なし</v>
      </c>
      <c r="U453" s="96" t="str">
        <f>'6桁'!U453</f>
        <v>Y★</v>
      </c>
      <c r="V453" s="456" t="str">
        <f>IF(ISBLANK('6桁'!V453)=TRUE,"",VLOOKUP('6桁'!V453,A!$A:$G,7,FALSE))</f>
        <v/>
      </c>
      <c r="W453" s="126">
        <f>'6桁'!W453</f>
        <v>0</v>
      </c>
      <c r="X453" s="456" t="str">
        <f>IF(ISBLANK('6桁'!X453)=TRUE,"",VLOOKUP('6桁'!X453,A!$A:$G,7,FALSE))</f>
        <v/>
      </c>
      <c r="Y453" s="96">
        <f>'6桁'!Y453</f>
        <v>0</v>
      </c>
    </row>
    <row r="454" spans="2:25" ht="30" customHeight="1">
      <c r="B454" s="504"/>
      <c r="C454" s="560" t="s">
        <v>475</v>
      </c>
      <c r="D454" s="561"/>
      <c r="E454" s="560"/>
      <c r="F454" s="592"/>
      <c r="G454" s="354">
        <v>113</v>
      </c>
      <c r="H454" s="111" t="str">
        <f>IF(ISBLANK('6桁'!H454)=TRUE,"",VLOOKUP('6桁'!H454,A!$A:$G,7,FALSE))</f>
        <v/>
      </c>
      <c r="I454" s="99">
        <f>'6桁'!I454</f>
        <v>0</v>
      </c>
      <c r="J454" s="111" t="str">
        <f>IF(ISBLANK('6桁'!J454)=TRUE,"",VLOOKUP('6桁'!J454,A!$A:$G,7,FALSE))</f>
        <v/>
      </c>
      <c r="K454" s="99">
        <f>'6桁'!K454</f>
        <v>0</v>
      </c>
      <c r="L454" s="111" t="str">
        <f>IF(ISBLANK('6桁'!L454)=TRUE,"",VLOOKUP('6桁'!L454,A!$A:$G,7,FALSE))</f>
        <v/>
      </c>
      <c r="M454" s="99">
        <f>'6桁'!M454</f>
        <v>0</v>
      </c>
      <c r="N454" s="111" t="str">
        <f>IF(ISBLANK('6桁'!N454)=TRUE,"",VLOOKUP('6桁'!N454,A!$A:$G,7,FALSE))</f>
        <v/>
      </c>
      <c r="O454" s="99">
        <f>'6桁'!O454</f>
        <v>0</v>
      </c>
      <c r="P454" s="458" t="str">
        <f>IF(ISBLANK('6桁'!P454)=TRUE,"",VLOOKUP('6桁'!P454,A!$A:$G,7,FALSE))</f>
        <v/>
      </c>
      <c r="Q454" s="99">
        <f>'6桁'!Q454</f>
        <v>0</v>
      </c>
      <c r="R454" s="111" t="str">
        <f>IF(ISBLANK('6桁'!R454)=TRUE,"",VLOOKUP('6桁'!R454,A!$A:$G,7,FALSE))</f>
        <v/>
      </c>
      <c r="S454" s="99">
        <f>'6桁'!S454</f>
        <v>0</v>
      </c>
      <c r="T454" s="458" t="str">
        <f>IF(ISBLANK('6桁'!T454)=TRUE,"",VLOOKUP('6桁'!T454,A!$A:$G,7,FALSE))</f>
        <v>卸価格設定なし</v>
      </c>
      <c r="U454" s="99" t="str">
        <f>'6桁'!U454</f>
        <v>Y★</v>
      </c>
      <c r="V454" s="458" t="str">
        <f>IF(ISBLANK('6桁'!V454)=TRUE,"",VLOOKUP('6桁'!V454,A!$A:$G,7,FALSE))</f>
        <v/>
      </c>
      <c r="W454" s="142">
        <f>'6桁'!W454</f>
        <v>0</v>
      </c>
      <c r="X454" s="458" t="str">
        <f>IF(ISBLANK('6桁'!X454)=TRUE,"",VLOOKUP('6桁'!X454,A!$A:$G,7,FALSE))</f>
        <v/>
      </c>
      <c r="Y454" s="98">
        <f>'6桁'!Y454</f>
        <v>0</v>
      </c>
    </row>
    <row r="455" spans="2:25" ht="30" customHeight="1">
      <c r="B455" s="543">
        <v>20</v>
      </c>
      <c r="C455" s="576" t="s">
        <v>212</v>
      </c>
      <c r="D455" s="577"/>
      <c r="E455" s="576">
        <v>93</v>
      </c>
      <c r="F455" s="593"/>
      <c r="G455" s="402">
        <v>97</v>
      </c>
      <c r="H455" s="114">
        <f>IF(ISBLANK('6桁'!H455)=TRUE,"",VLOOKUP('6桁'!H455,A!$A:$G,7,FALSE))</f>
        <v>78600</v>
      </c>
      <c r="I455" s="97" t="str">
        <f>'6桁'!I455</f>
        <v>W★</v>
      </c>
      <c r="J455" s="114" t="str">
        <f>IF(ISBLANK('6桁'!J455)=TRUE,"",VLOOKUP('6桁'!J455,A!$A:$G,7,FALSE))</f>
        <v/>
      </c>
      <c r="K455" s="97">
        <f>'6桁'!K455</f>
        <v>0</v>
      </c>
      <c r="L455" s="114" t="str">
        <f>IF(ISBLANK('6桁'!L455)=TRUE,"",VLOOKUP('6桁'!L455,A!$A:$G,7,FALSE))</f>
        <v/>
      </c>
      <c r="M455" s="97">
        <f>'6桁'!M455</f>
        <v>0</v>
      </c>
      <c r="N455" s="114" t="str">
        <f>IF(ISBLANK('6桁'!N455)=TRUE,"",VLOOKUP('6桁'!N455,A!$A:$G,7,FALSE))</f>
        <v/>
      </c>
      <c r="O455" s="144">
        <f>'6桁'!O455</f>
        <v>0</v>
      </c>
      <c r="P455" s="459" t="str">
        <f>IF(ISBLANK('6桁'!P455)=TRUE,"",VLOOKUP('6桁'!P455,A!$A:$G,7,FALSE))</f>
        <v/>
      </c>
      <c r="Q455" s="144">
        <f>'6桁'!Q455</f>
        <v>0</v>
      </c>
      <c r="R455" s="114">
        <f>IF(ISBLANK('6桁'!R455)=TRUE,"",VLOOKUP('6桁'!R455,A!$A:$G,7,FALSE))</f>
        <v>59300</v>
      </c>
      <c r="S455" s="97" t="str">
        <f>'6桁'!S455</f>
        <v>Y★</v>
      </c>
      <c r="T455" s="459" t="str">
        <f>IF(ISBLANK('6桁'!T455)=TRUE,"",VLOOKUP('6桁'!T455,A!$A:$G,7,FALSE))</f>
        <v/>
      </c>
      <c r="U455" s="97">
        <f>'6桁'!U455</f>
        <v>0</v>
      </c>
      <c r="V455" s="459" t="str">
        <f>IF(ISBLANK('6桁'!V455)=TRUE,"",VLOOKUP('6桁'!V455,A!$A:$G,7,FALSE))</f>
        <v/>
      </c>
      <c r="W455" s="144">
        <f>'6桁'!W455</f>
        <v>0</v>
      </c>
      <c r="X455" s="459" t="str">
        <f>IF(ISBLANK('6桁'!X455)=TRUE,"",VLOOKUP('6桁'!X455,A!$A:$G,7,FALSE))</f>
        <v/>
      </c>
      <c r="Y455" s="29">
        <f>'6桁'!Y455</f>
        <v>0</v>
      </c>
    </row>
    <row r="456" spans="2:25" ht="30" customHeight="1">
      <c r="B456" s="503"/>
      <c r="C456" s="500" t="s">
        <v>295</v>
      </c>
      <c r="D456" s="501"/>
      <c r="E456" s="500">
        <v>102</v>
      </c>
      <c r="F456" s="587"/>
      <c r="G456" s="342">
        <v>106</v>
      </c>
      <c r="H456" s="95" t="str">
        <f>IF(ISBLANK('6桁'!H456)=TRUE,"",VLOOKUP('6桁'!H456,A!$A:$G,7,FALSE))</f>
        <v/>
      </c>
      <c r="I456" s="96">
        <f>'6桁'!I456</f>
        <v>0</v>
      </c>
      <c r="J456" s="95" t="str">
        <f>IF(ISBLANK('6桁'!J456)=TRUE,"",VLOOKUP('6桁'!J456,A!$A:$G,7,FALSE))</f>
        <v/>
      </c>
      <c r="K456" s="96">
        <f>'6桁'!K456</f>
        <v>0</v>
      </c>
      <c r="L456" s="95" t="str">
        <f>IF(ISBLANK('6桁'!L456)=TRUE,"",VLOOKUP('6桁'!L456,A!$A:$G,7,FALSE))</f>
        <v/>
      </c>
      <c r="M456" s="96">
        <f>'6桁'!M456</f>
        <v>0</v>
      </c>
      <c r="N456" s="95" t="str">
        <f>IF(ISBLANK('6桁'!N456)=TRUE,"",VLOOKUP('6桁'!N456,A!$A:$G,7,FALSE))</f>
        <v/>
      </c>
      <c r="O456" s="126">
        <f>'6桁'!O456</f>
        <v>0</v>
      </c>
      <c r="P456" s="456" t="str">
        <f>IF(ISBLANK('6桁'!P456)=TRUE,"",VLOOKUP('6桁'!P456,A!$A:$G,7,FALSE))</f>
        <v/>
      </c>
      <c r="Q456" s="126">
        <f>'6桁'!Q456</f>
        <v>0</v>
      </c>
      <c r="R456" s="95">
        <f>IF(ISBLANK('6桁'!R456)=TRUE,"",VLOOKUP('6桁'!R456,A!$A:$G,7,FALSE))</f>
        <v>54600</v>
      </c>
      <c r="S456" s="96" t="str">
        <f>'6桁'!S456</f>
        <v>Y★</v>
      </c>
      <c r="T456" s="456" t="str">
        <f>IF(ISBLANK('6桁'!T456)=TRUE,"",VLOOKUP('6桁'!T456,A!$A:$G,7,FALSE))</f>
        <v/>
      </c>
      <c r="U456" s="96">
        <f>'6桁'!U456</f>
        <v>0</v>
      </c>
      <c r="V456" s="456" t="str">
        <f>IF(ISBLANK('6桁'!V456)=TRUE,"",VLOOKUP('6桁'!V456,A!$A:$G,7,FALSE))</f>
        <v/>
      </c>
      <c r="W456" s="126">
        <f>'6桁'!W456</f>
        <v>0</v>
      </c>
      <c r="X456" s="456" t="str">
        <f>IF(ISBLANK('6桁'!X456)=TRUE,"",VLOOKUP('6桁'!X456,A!$A:$G,7,FALSE))</f>
        <v/>
      </c>
      <c r="Y456" s="20">
        <f>'6桁'!Y456</f>
        <v>0</v>
      </c>
    </row>
    <row r="457" spans="2:25" ht="30" customHeight="1">
      <c r="B457" s="503"/>
      <c r="C457" s="500" t="s">
        <v>457</v>
      </c>
      <c r="D457" s="501"/>
      <c r="E457" s="500">
        <v>106</v>
      </c>
      <c r="F457" s="587"/>
      <c r="G457" s="342">
        <v>110</v>
      </c>
      <c r="H457" s="95" t="str">
        <f>IF(ISBLANK('6桁'!H457)=TRUE,"",VLOOKUP('6桁'!H457,A!$A:$G,7,FALSE))</f>
        <v/>
      </c>
      <c r="I457" s="96">
        <f>'6桁'!I457</f>
        <v>0</v>
      </c>
      <c r="J457" s="95" t="str">
        <f>IF(ISBLANK('6桁'!J457)=TRUE,"",VLOOKUP('6桁'!J457,A!$A:$G,7,FALSE))</f>
        <v/>
      </c>
      <c r="K457" s="96">
        <f>'6桁'!K457</f>
        <v>0</v>
      </c>
      <c r="L457" s="95" t="str">
        <f>IF(ISBLANK('6桁'!L457)=TRUE,"",VLOOKUP('6桁'!L457,A!$A:$G,7,FALSE))</f>
        <v/>
      </c>
      <c r="M457" s="96">
        <f>'6桁'!M457</f>
        <v>0</v>
      </c>
      <c r="N457" s="95" t="str">
        <f>IF(ISBLANK('6桁'!N457)=TRUE,"",VLOOKUP('6桁'!N457,A!$A:$G,7,FALSE))</f>
        <v/>
      </c>
      <c r="O457" s="126">
        <f>'6桁'!O457</f>
        <v>0</v>
      </c>
      <c r="P457" s="456" t="str">
        <f>IF(ISBLANK('6桁'!P457)=TRUE,"",VLOOKUP('6桁'!P457,A!$A:$G,7,FALSE))</f>
        <v/>
      </c>
      <c r="Q457" s="126">
        <f>'6桁'!Q457</f>
        <v>0</v>
      </c>
      <c r="R457" s="95" t="str">
        <f>IF(ISBLANK('6桁'!R457)=TRUE,"",VLOOKUP('6桁'!R457,A!$A:$G,7,FALSE))</f>
        <v/>
      </c>
      <c r="S457" s="96">
        <f>'6桁'!S457</f>
        <v>0</v>
      </c>
      <c r="T457" s="456" t="str">
        <f>IF(ISBLANK('6桁'!T457)=TRUE,"",VLOOKUP('6桁'!T457,A!$A:$G,7,FALSE))</f>
        <v>卸価格設定なし</v>
      </c>
      <c r="U457" s="96" t="str">
        <f>'6桁'!U457</f>
        <v>Y★</v>
      </c>
      <c r="V457" s="456" t="str">
        <f>IF(ISBLANK('6桁'!V457)=TRUE,"",VLOOKUP('6桁'!V457,A!$A:$G,7,FALSE))</f>
        <v/>
      </c>
      <c r="W457" s="126">
        <f>'6桁'!W457</f>
        <v>0</v>
      </c>
      <c r="X457" s="456" t="str">
        <f>IF(ISBLANK('6桁'!X457)=TRUE,"",VLOOKUP('6桁'!X457,A!$A:$G,7,FALSE))</f>
        <v/>
      </c>
      <c r="Y457" s="20">
        <f>'6桁'!Y457</f>
        <v>0</v>
      </c>
    </row>
    <row r="458" spans="2:25" ht="30" customHeight="1">
      <c r="B458" s="503"/>
      <c r="C458" s="500" t="s">
        <v>296</v>
      </c>
      <c r="D458" s="501"/>
      <c r="E458" s="500">
        <v>99</v>
      </c>
      <c r="F458" s="587"/>
      <c r="G458" s="342">
        <v>103</v>
      </c>
      <c r="H458" s="95">
        <f>IF(ISBLANK('6桁'!H458)=TRUE,"",VLOOKUP('6桁'!H458,A!$A:$G,7,FALSE))</f>
        <v>58800</v>
      </c>
      <c r="I458" s="96" t="str">
        <f>'6桁'!I458</f>
        <v>W★</v>
      </c>
      <c r="J458" s="95" t="str">
        <f>IF(ISBLANK('6桁'!J458)=TRUE,"",VLOOKUP('6桁'!J458,A!$A:$G,7,FALSE))</f>
        <v/>
      </c>
      <c r="K458" s="96">
        <f>'6桁'!K458</f>
        <v>0</v>
      </c>
      <c r="L458" s="95" t="str">
        <f>IF(ISBLANK('6桁'!L458)=TRUE,"",VLOOKUP('6桁'!L458,A!$A:$G,7,FALSE))</f>
        <v/>
      </c>
      <c r="M458" s="96">
        <f>'6桁'!M458</f>
        <v>0</v>
      </c>
      <c r="N458" s="95" t="str">
        <f>IF(ISBLANK('6桁'!N458)=TRUE,"",VLOOKUP('6桁'!N458,A!$A:$G,7,FALSE))</f>
        <v/>
      </c>
      <c r="O458" s="126">
        <f>'6桁'!O458</f>
        <v>0</v>
      </c>
      <c r="P458" s="456" t="str">
        <f>IF(ISBLANK('6桁'!P458)=TRUE,"",VLOOKUP('6桁'!P458,A!$A:$G,7,FALSE))</f>
        <v/>
      </c>
      <c r="Q458" s="126">
        <f>'6桁'!Q458</f>
        <v>0</v>
      </c>
      <c r="R458" s="95">
        <f>IF(ISBLANK('6桁'!R458)=TRUE,"",VLOOKUP('6桁'!R458,A!$A:$G,7,FALSE))</f>
        <v>45900</v>
      </c>
      <c r="S458" s="96" t="str">
        <f>'6桁'!S458</f>
        <v>Y★</v>
      </c>
      <c r="T458" s="456" t="str">
        <f>IF(ISBLANK('6桁'!T458)=TRUE,"",VLOOKUP('6桁'!T458,A!$A:$G,7,FALSE))</f>
        <v/>
      </c>
      <c r="U458" s="96">
        <f>'6桁'!U458</f>
        <v>0</v>
      </c>
      <c r="V458" s="456" t="str">
        <f>IF(ISBLANK('6桁'!V458)=TRUE,"",VLOOKUP('6桁'!V458,A!$A:$G,7,FALSE))</f>
        <v/>
      </c>
      <c r="W458" s="126">
        <f>'6桁'!W458</f>
        <v>0</v>
      </c>
      <c r="X458" s="456" t="str">
        <f>IF(ISBLANK('6桁'!X458)=TRUE,"",VLOOKUP('6桁'!X458,A!$A:$G,7,FALSE))</f>
        <v/>
      </c>
      <c r="Y458" s="20">
        <f>'6桁'!Y458</f>
        <v>0</v>
      </c>
    </row>
    <row r="459" spans="2:25" ht="30" customHeight="1">
      <c r="B459" s="503"/>
      <c r="C459" s="500" t="s">
        <v>297</v>
      </c>
      <c r="D459" s="501"/>
      <c r="E459" s="500">
        <v>101</v>
      </c>
      <c r="F459" s="587"/>
      <c r="G459" s="342">
        <v>105</v>
      </c>
      <c r="H459" s="95">
        <f>IF(ISBLANK('6桁'!H459)=TRUE,"",VLOOKUP('6桁'!H459,A!$A:$G,7,FALSE))</f>
        <v>61200</v>
      </c>
      <c r="I459" s="96" t="str">
        <f>'6桁'!I459</f>
        <v>W★</v>
      </c>
      <c r="J459" s="95" t="str">
        <f>IF(ISBLANK('6桁'!J459)=TRUE,"",VLOOKUP('6桁'!J459,A!$A:$G,7,FALSE))</f>
        <v/>
      </c>
      <c r="K459" s="96">
        <f>'6桁'!K459</f>
        <v>0</v>
      </c>
      <c r="L459" s="95">
        <f>IF(ISBLANK('6桁'!L459)=TRUE,"",VLOOKUP('6桁'!L459,A!$A:$G,7,FALSE))</f>
        <v>63300</v>
      </c>
      <c r="M459" s="96" t="str">
        <f>'6桁'!M459</f>
        <v>W</v>
      </c>
      <c r="N459" s="95" t="str">
        <f>IF(ISBLANK('6桁'!N459)=TRUE,"",VLOOKUP('6桁'!N459,A!$A:$G,7,FALSE))</f>
        <v/>
      </c>
      <c r="O459" s="126">
        <f>'6桁'!O459</f>
        <v>0</v>
      </c>
      <c r="P459" s="456" t="str">
        <f>IF(ISBLANK('6桁'!P459)=TRUE,"",VLOOKUP('6桁'!P459,A!$A:$G,7,FALSE))</f>
        <v/>
      </c>
      <c r="Q459" s="126">
        <f>'6桁'!Q459</f>
        <v>0</v>
      </c>
      <c r="R459" s="95">
        <f>IF(ISBLANK('6桁'!R459)=TRUE,"",VLOOKUP('6桁'!R459,A!$A:$G,7,FALSE))</f>
        <v>47900</v>
      </c>
      <c r="S459" s="96" t="str">
        <f>'6桁'!S459</f>
        <v>Y★</v>
      </c>
      <c r="T459" s="456" t="str">
        <f>IF(ISBLANK('6桁'!T459)=TRUE,"",VLOOKUP('6桁'!T459,A!$A:$G,7,FALSE))</f>
        <v/>
      </c>
      <c r="U459" s="96">
        <f>'6桁'!U459</f>
        <v>0</v>
      </c>
      <c r="V459" s="456" t="str">
        <f>IF(ISBLANK('6桁'!V459)=TRUE,"",VLOOKUP('6桁'!V459,A!$A:$G,7,FALSE))</f>
        <v/>
      </c>
      <c r="W459" s="126">
        <f>'6桁'!W459</f>
        <v>0</v>
      </c>
      <c r="X459" s="456" t="str">
        <f>IF(ISBLANK('6桁'!X459)=TRUE,"",VLOOKUP('6桁'!X459,A!$A:$G,7,FALSE))</f>
        <v/>
      </c>
      <c r="Y459" s="20">
        <f>'6桁'!Y459</f>
        <v>0</v>
      </c>
    </row>
    <row r="460" spans="2:25" ht="30" customHeight="1">
      <c r="B460" s="503"/>
      <c r="C460" s="500" t="s">
        <v>459</v>
      </c>
      <c r="D460" s="501"/>
      <c r="E460" s="500">
        <v>100</v>
      </c>
      <c r="F460" s="587"/>
      <c r="G460" s="342">
        <v>108</v>
      </c>
      <c r="H460" s="95" t="str">
        <f>IF(ISBLANK('6桁'!H460)=TRUE,"",VLOOKUP('6桁'!H460,A!$A:$G,7,FALSE))</f>
        <v/>
      </c>
      <c r="I460" s="96">
        <f>'6桁'!I460</f>
        <v>0</v>
      </c>
      <c r="J460" s="95" t="str">
        <f>IF(ISBLANK('6桁'!J460)=TRUE,"",VLOOKUP('6桁'!J460,A!$A:$G,7,FALSE))</f>
        <v/>
      </c>
      <c r="K460" s="96">
        <f>'6桁'!K460</f>
        <v>0</v>
      </c>
      <c r="L460" s="95" t="str">
        <f>IF(ISBLANK('6桁'!L460)=TRUE,"",VLOOKUP('6桁'!L460,A!$A:$G,7,FALSE))</f>
        <v/>
      </c>
      <c r="M460" s="96">
        <f>'6桁'!M460</f>
        <v>0</v>
      </c>
      <c r="N460" s="95" t="str">
        <f>IF(ISBLANK('6桁'!N460)=TRUE,"",VLOOKUP('6桁'!N460,A!$A:$G,7,FALSE))</f>
        <v/>
      </c>
      <c r="O460" s="126">
        <f>'6桁'!O460</f>
        <v>0</v>
      </c>
      <c r="P460" s="456" t="str">
        <f>IF(ISBLANK('6桁'!P460)=TRUE,"",VLOOKUP('6桁'!P460,A!$A:$G,7,FALSE))</f>
        <v/>
      </c>
      <c r="Q460" s="126">
        <f>'6桁'!Q460</f>
        <v>0</v>
      </c>
      <c r="R460" s="95">
        <f>IF(ISBLANK('6桁'!R460)=TRUE,"",VLOOKUP('6桁'!R460,A!$A:$G,7,FALSE))</f>
        <v>49900</v>
      </c>
      <c r="S460" s="96" t="str">
        <f>'6桁'!S460</f>
        <v>Y★</v>
      </c>
      <c r="T460" s="456" t="str">
        <f>IF(ISBLANK('6桁'!T460)=TRUE,"",VLOOKUP('6桁'!T460,A!$A:$G,7,FALSE))</f>
        <v/>
      </c>
      <c r="U460" s="96">
        <f>'6桁'!U460</f>
        <v>0</v>
      </c>
      <c r="V460" s="456" t="str">
        <f>IF(ISBLANK('6桁'!V460)=TRUE,"",VLOOKUP('6桁'!V460,A!$A:$G,7,FALSE))</f>
        <v/>
      </c>
      <c r="W460" s="126">
        <f>'6桁'!W460</f>
        <v>0</v>
      </c>
      <c r="X460" s="456" t="str">
        <f>IF(ISBLANK('6桁'!X460)=TRUE,"",VLOOKUP('6桁'!X460,A!$A:$G,7,FALSE))</f>
        <v/>
      </c>
      <c r="Y460" s="20">
        <f>'6桁'!Y460</f>
        <v>0</v>
      </c>
    </row>
    <row r="461" spans="2:25" ht="30" customHeight="1">
      <c r="B461" s="503"/>
      <c r="C461" s="500" t="s">
        <v>298</v>
      </c>
      <c r="D461" s="501"/>
      <c r="E461" s="500">
        <v>106</v>
      </c>
      <c r="F461" s="587"/>
      <c r="G461" s="342">
        <v>110</v>
      </c>
      <c r="H461" s="95" t="str">
        <f>IF(ISBLANK('6桁'!H461)=TRUE,"",VLOOKUP('6桁'!H461,A!$A:$G,7,FALSE))</f>
        <v/>
      </c>
      <c r="I461" s="96">
        <f>'6桁'!I461</f>
        <v>0</v>
      </c>
      <c r="J461" s="95" t="str">
        <f>IF(ISBLANK('6桁'!J461)=TRUE,"",VLOOKUP('6桁'!J461,A!$A:$G,7,FALSE))</f>
        <v/>
      </c>
      <c r="K461" s="96">
        <f>'6桁'!K461</f>
        <v>0</v>
      </c>
      <c r="L461" s="95" t="str">
        <f>IF(ISBLANK('6桁'!L461)=TRUE,"",VLOOKUP('6桁'!L461,A!$A:$G,7,FALSE))</f>
        <v/>
      </c>
      <c r="M461" s="96">
        <f>'6桁'!M461</f>
        <v>0</v>
      </c>
      <c r="N461" s="95" t="str">
        <f>IF(ISBLANK('6桁'!N461)=TRUE,"",VLOOKUP('6桁'!N461,A!$A:$G,7,FALSE))</f>
        <v/>
      </c>
      <c r="O461" s="126">
        <f>'6桁'!O461</f>
        <v>0</v>
      </c>
      <c r="P461" s="456" t="str">
        <f>IF(ISBLANK('6桁'!P461)=TRUE,"",VLOOKUP('6桁'!P461,A!$A:$G,7,FALSE))</f>
        <v/>
      </c>
      <c r="Q461" s="126">
        <f>'6桁'!Q461</f>
        <v>0</v>
      </c>
      <c r="R461" s="95" t="str">
        <f>IF(ISBLANK('6桁'!R461)=TRUE,"",VLOOKUP('6桁'!R461,A!$A:$G,7,FALSE))</f>
        <v/>
      </c>
      <c r="S461" s="96">
        <f>'6桁'!S461</f>
        <v>0</v>
      </c>
      <c r="T461" s="456" t="str">
        <f>IF(ISBLANK('6桁'!T461)=TRUE,"",VLOOKUP('6桁'!T461,A!$A:$G,7,FALSE))</f>
        <v>卸価格設定なし</v>
      </c>
      <c r="U461" s="96" t="str">
        <f>'6桁'!U461</f>
        <v>W★</v>
      </c>
      <c r="V461" s="456" t="str">
        <f>IF(ISBLANK('6桁'!V461)=TRUE,"",VLOOKUP('6桁'!V461,A!$A:$G,7,FALSE))</f>
        <v/>
      </c>
      <c r="W461" s="126">
        <f>'6桁'!W461</f>
        <v>0</v>
      </c>
      <c r="X461" s="456" t="str">
        <f>IF(ISBLANK('6桁'!X461)=TRUE,"",VLOOKUP('6桁'!X461,A!$A:$G,7,FALSE))</f>
        <v/>
      </c>
      <c r="Y461" s="20">
        <f>'6桁'!Y461</f>
        <v>0</v>
      </c>
    </row>
    <row r="462" spans="2:25" ht="30" customHeight="1">
      <c r="B462" s="503"/>
      <c r="C462" s="500" t="s">
        <v>461</v>
      </c>
      <c r="D462" s="501"/>
      <c r="E462" s="500"/>
      <c r="F462" s="587"/>
      <c r="G462" s="342">
        <v>112</v>
      </c>
      <c r="H462" s="95" t="str">
        <f>IF(ISBLANK('6桁'!H462)=TRUE,"",VLOOKUP('6桁'!H462,A!$A:$G,7,FALSE))</f>
        <v/>
      </c>
      <c r="I462" s="96">
        <f>'6桁'!I462</f>
        <v>0</v>
      </c>
      <c r="J462" s="95" t="str">
        <f>IF(ISBLANK('6桁'!J462)=TRUE,"",VLOOKUP('6桁'!J462,A!$A:$G,7,FALSE))</f>
        <v/>
      </c>
      <c r="K462" s="96">
        <f>'6桁'!K462</f>
        <v>0</v>
      </c>
      <c r="L462" s="95" t="str">
        <f>IF(ISBLANK('6桁'!L462)=TRUE,"",VLOOKUP('6桁'!L462,A!$A:$G,7,FALSE))</f>
        <v/>
      </c>
      <c r="M462" s="96">
        <f>'6桁'!M462</f>
        <v>0</v>
      </c>
      <c r="N462" s="95" t="str">
        <f>IF(ISBLANK('6桁'!N462)=TRUE,"",VLOOKUP('6桁'!N462,A!$A:$G,7,FALSE))</f>
        <v/>
      </c>
      <c r="O462" s="110">
        <f>'6桁'!O462</f>
        <v>0</v>
      </c>
      <c r="P462" s="456" t="str">
        <f>IF(ISBLANK('6桁'!P462)=TRUE,"",VLOOKUP('6桁'!P462,A!$A:$G,7,FALSE))</f>
        <v/>
      </c>
      <c r="Q462" s="110">
        <f>'6桁'!Q462</f>
        <v>0</v>
      </c>
      <c r="R462" s="95" t="str">
        <f>IF(ISBLANK('6桁'!R462)=TRUE,"",VLOOKUP('6桁'!R462,A!$A:$G,7,FALSE))</f>
        <v/>
      </c>
      <c r="S462" s="96">
        <f>'6桁'!S462</f>
        <v>0</v>
      </c>
      <c r="T462" s="456" t="str">
        <f>IF(ISBLANK('6桁'!T462)=TRUE,"",VLOOKUP('6桁'!T462,A!$A:$G,7,FALSE))</f>
        <v>卸価格設定なし</v>
      </c>
      <c r="U462" s="96" t="str">
        <f>'6桁'!U462</f>
        <v>Y★</v>
      </c>
      <c r="V462" s="456" t="str">
        <f>IF(ISBLANK('6桁'!V462)=TRUE,"",VLOOKUP('6桁'!V462,A!$A:$G,7,FALSE))</f>
        <v/>
      </c>
      <c r="W462" s="126">
        <f>'6桁'!W462</f>
        <v>0</v>
      </c>
      <c r="X462" s="456" t="str">
        <f>IF(ISBLANK('6桁'!X462)=TRUE,"",VLOOKUP('6桁'!X462,A!$A:$G,7,FALSE))</f>
        <v/>
      </c>
      <c r="Y462" s="20">
        <f>'6桁'!Y462</f>
        <v>0</v>
      </c>
    </row>
    <row r="463" spans="2:25" ht="30" customHeight="1">
      <c r="B463" s="503"/>
      <c r="C463" s="500" t="s">
        <v>463</v>
      </c>
      <c r="D463" s="501"/>
      <c r="E463" s="500">
        <v>110</v>
      </c>
      <c r="F463" s="587"/>
      <c r="G463" s="342">
        <v>114</v>
      </c>
      <c r="H463" s="95" t="str">
        <f>IF(ISBLANK('6桁'!H463)=TRUE,"",VLOOKUP('6桁'!H463,A!$A:$G,7,FALSE))</f>
        <v/>
      </c>
      <c r="I463" s="96">
        <f>'6桁'!I463</f>
        <v>0</v>
      </c>
      <c r="J463" s="95" t="str">
        <f>IF(ISBLANK('6桁'!J463)=TRUE,"",VLOOKUP('6桁'!J463,A!$A:$G,7,FALSE))</f>
        <v/>
      </c>
      <c r="K463" s="96">
        <f>'6桁'!K463</f>
        <v>0</v>
      </c>
      <c r="L463" s="95" t="str">
        <f>IF(ISBLANK('6桁'!L463)=TRUE,"",VLOOKUP('6桁'!L463,A!$A:$G,7,FALSE))</f>
        <v/>
      </c>
      <c r="M463" s="96">
        <f>'6桁'!M463</f>
        <v>0</v>
      </c>
      <c r="N463" s="95" t="str">
        <f>IF(ISBLANK('6桁'!N463)=TRUE,"",VLOOKUP('6桁'!N463,A!$A:$G,7,FALSE))</f>
        <v/>
      </c>
      <c r="O463" s="96">
        <f>'6桁'!O463</f>
        <v>0</v>
      </c>
      <c r="P463" s="456" t="str">
        <f>IF(ISBLANK('6桁'!P463)=TRUE,"",VLOOKUP('6桁'!P463,A!$A:$G,7,FALSE))</f>
        <v/>
      </c>
      <c r="Q463" s="96">
        <f>'6桁'!Q463</f>
        <v>0</v>
      </c>
      <c r="R463" s="95" t="str">
        <f>IF(ISBLANK('6桁'!R463)=TRUE,"",VLOOKUP('6桁'!R463,A!$A:$G,7,FALSE))</f>
        <v/>
      </c>
      <c r="S463" s="96">
        <f>'6桁'!S463</f>
        <v>0</v>
      </c>
      <c r="T463" s="456" t="str">
        <f>IF(ISBLANK('6桁'!T463)=TRUE,"",VLOOKUP('6桁'!T463,A!$A:$G,7,FALSE))</f>
        <v>卸価格設定なし</v>
      </c>
      <c r="U463" s="96" t="str">
        <f>'6桁'!U463</f>
        <v>W★</v>
      </c>
      <c r="V463" s="456" t="str">
        <f>IF(ISBLANK('6桁'!V463)=TRUE,"",VLOOKUP('6桁'!V463,A!$A:$G,7,FALSE))</f>
        <v/>
      </c>
      <c r="W463" s="126">
        <f>'6桁'!W463</f>
        <v>0</v>
      </c>
      <c r="X463" s="456" t="str">
        <f>IF(ISBLANK('6桁'!X463)=TRUE,"",VLOOKUP('6桁'!X463,A!$A:$G,7,FALSE))</f>
        <v/>
      </c>
      <c r="Y463" s="20">
        <f>'6桁'!Y463</f>
        <v>0</v>
      </c>
    </row>
    <row r="464" spans="2:25" ht="30" customHeight="1">
      <c r="B464" s="503"/>
      <c r="C464" s="500" t="s">
        <v>1327</v>
      </c>
      <c r="D464" s="501"/>
      <c r="E464" s="500"/>
      <c r="F464" s="587"/>
      <c r="G464" s="342">
        <v>104</v>
      </c>
      <c r="H464" s="95" t="str">
        <f>IF(ISBLANK('6桁'!H464)=TRUE,"",VLOOKUP('6桁'!H464,A!$A:$G,7,FALSE))</f>
        <v/>
      </c>
      <c r="I464" s="96">
        <f>'6桁'!I464</f>
        <v>0</v>
      </c>
      <c r="J464" s="95" t="str">
        <f>IF(ISBLANK('6桁'!J464)=TRUE,"",VLOOKUP('6桁'!J464,A!$A:$G,7,FALSE))</f>
        <v/>
      </c>
      <c r="K464" s="96">
        <f>'6桁'!K464</f>
        <v>0</v>
      </c>
      <c r="L464" s="95">
        <f>IF(ISBLANK('6桁'!L464)=TRUE,"",VLOOKUP('6桁'!L464,A!$A:$G,7,FALSE))</f>
        <v>44500</v>
      </c>
      <c r="M464" s="96" t="str">
        <f>'6桁'!M464</f>
        <v>⑨V★</v>
      </c>
      <c r="N464" s="95" t="str">
        <f>IF(ISBLANK('6桁'!N464)=TRUE,"",VLOOKUP('6桁'!N464,A!$A:$G,7,FALSE))</f>
        <v/>
      </c>
      <c r="O464" s="96">
        <f>'6桁'!O464</f>
        <v>0</v>
      </c>
      <c r="P464" s="456" t="str">
        <f>IF(ISBLANK('6桁'!P464)=TRUE,"",VLOOKUP('6桁'!P464,A!$A:$G,7,FALSE))</f>
        <v/>
      </c>
      <c r="Q464" s="96">
        <f>'6桁'!Q464</f>
        <v>0</v>
      </c>
      <c r="R464" s="95" t="str">
        <f>IF(ISBLANK('6桁'!R464)=TRUE,"",VLOOKUP('6桁'!R464,A!$A:$G,7,FALSE))</f>
        <v/>
      </c>
      <c r="S464" s="96">
        <f>'6桁'!S464</f>
        <v>0</v>
      </c>
      <c r="T464" s="456" t="str">
        <f>IF(ISBLANK('6桁'!T464)=TRUE,"",VLOOKUP('6桁'!T464,A!$A:$G,7,FALSE))</f>
        <v/>
      </c>
      <c r="U464" s="96">
        <f>'6桁'!U464</f>
        <v>0</v>
      </c>
      <c r="V464" s="456" t="str">
        <f>IF(ISBLANK('6桁'!V464)=TRUE,"",VLOOKUP('6桁'!V464,A!$A:$G,7,FALSE))</f>
        <v/>
      </c>
      <c r="W464" s="126">
        <f>'6桁'!W464</f>
        <v>0</v>
      </c>
      <c r="X464" s="456" t="str">
        <f>IF(ISBLANK('6桁'!X464)=TRUE,"",VLOOKUP('6桁'!X464,A!$A:$G,7,FALSE))</f>
        <v/>
      </c>
      <c r="Y464" s="20">
        <f>'6桁'!Y464</f>
        <v>0</v>
      </c>
    </row>
    <row r="465" spans="2:25" ht="30" customHeight="1">
      <c r="B465" s="503"/>
      <c r="C465" s="500" t="s">
        <v>299</v>
      </c>
      <c r="D465" s="501"/>
      <c r="E465" s="500">
        <v>105</v>
      </c>
      <c r="F465" s="587"/>
      <c r="G465" s="342">
        <v>109</v>
      </c>
      <c r="H465" s="95" t="str">
        <f>IF(ISBLANK('6桁'!H465)=TRUE,"",VLOOKUP('6桁'!H465,A!$A:$G,7,FALSE))</f>
        <v/>
      </c>
      <c r="I465" s="96">
        <f>'6桁'!I465</f>
        <v>0</v>
      </c>
      <c r="J465" s="95" t="str">
        <f>IF(ISBLANK('6桁'!J465)=TRUE,"",VLOOKUP('6桁'!J465,A!$A:$G,7,FALSE))</f>
        <v/>
      </c>
      <c r="K465" s="96">
        <f>'6桁'!K465</f>
        <v>0</v>
      </c>
      <c r="L465" s="95" t="str">
        <f>IF(ISBLANK('6桁'!L465)=TRUE,"",VLOOKUP('6桁'!L465,A!$A:$G,7,FALSE))</f>
        <v/>
      </c>
      <c r="M465" s="96">
        <f>'6桁'!M465</f>
        <v>0</v>
      </c>
      <c r="N465" s="95" t="str">
        <f>IF(ISBLANK('6桁'!N465)=TRUE,"",VLOOKUP('6桁'!N465,A!$A:$G,7,FALSE))</f>
        <v/>
      </c>
      <c r="O465" s="96">
        <f>'6桁'!O465</f>
        <v>0</v>
      </c>
      <c r="P465" s="456" t="str">
        <f>IF(ISBLANK('6桁'!P465)=TRUE,"",VLOOKUP('6桁'!P465,A!$A:$G,7,FALSE))</f>
        <v/>
      </c>
      <c r="Q465" s="96">
        <f>'6桁'!Q465</f>
        <v>0</v>
      </c>
      <c r="R465" s="95">
        <f>IF(ISBLANK('6桁'!R465)=TRUE,"",VLOOKUP('6桁'!R465,A!$A:$G,7,FALSE))</f>
        <v>47500</v>
      </c>
      <c r="S465" s="96" t="str">
        <f>'6桁'!S465</f>
        <v>Y★</v>
      </c>
      <c r="T465" s="456" t="str">
        <f>IF(ISBLANK('6桁'!T465)=TRUE,"",VLOOKUP('6桁'!T465,A!$A:$G,7,FALSE))</f>
        <v/>
      </c>
      <c r="U465" s="96">
        <f>'6桁'!U465</f>
        <v>0</v>
      </c>
      <c r="V465" s="456" t="str">
        <f>IF(ISBLANK('6桁'!V465)=TRUE,"",VLOOKUP('6桁'!V465,A!$A:$G,7,FALSE))</f>
        <v/>
      </c>
      <c r="W465" s="126">
        <f>'6桁'!W465</f>
        <v>0</v>
      </c>
      <c r="X465" s="456" t="str">
        <f>IF(ISBLANK('6桁'!X465)=TRUE,"",VLOOKUP('6桁'!X465,A!$A:$G,7,FALSE))</f>
        <v/>
      </c>
      <c r="Y465" s="20">
        <f>'6桁'!Y465</f>
        <v>0</v>
      </c>
    </row>
    <row r="466" spans="2:25" ht="30" customHeight="1">
      <c r="B466" s="503"/>
      <c r="C466" s="500" t="s">
        <v>450</v>
      </c>
      <c r="D466" s="501"/>
      <c r="E466" s="500"/>
      <c r="F466" s="587"/>
      <c r="G466" s="342">
        <v>111</v>
      </c>
      <c r="H466" s="95" t="str">
        <f>IF(ISBLANK('6桁'!H466)=TRUE,"",VLOOKUP('6桁'!H466,A!$A:$G,7,FALSE))</f>
        <v/>
      </c>
      <c r="I466" s="96">
        <f>'6桁'!I466</f>
        <v>0</v>
      </c>
      <c r="J466" s="95" t="str">
        <f>IF(ISBLANK('6桁'!J466)=TRUE,"",VLOOKUP('6桁'!J466,A!$A:$G,7,FALSE))</f>
        <v/>
      </c>
      <c r="K466" s="96">
        <f>'6桁'!K466</f>
        <v>0</v>
      </c>
      <c r="L466" s="95" t="str">
        <f>IF(ISBLANK('6桁'!L466)=TRUE,"",VLOOKUP('6桁'!L466,A!$A:$G,7,FALSE))</f>
        <v/>
      </c>
      <c r="M466" s="96">
        <f>'6桁'!M466</f>
        <v>0</v>
      </c>
      <c r="N466" s="95" t="str">
        <f>IF(ISBLANK('6桁'!N466)=TRUE,"",VLOOKUP('6桁'!N466,A!$A:$G,7,FALSE))</f>
        <v/>
      </c>
      <c r="O466" s="96">
        <f>'6桁'!O466</f>
        <v>0</v>
      </c>
      <c r="P466" s="456" t="str">
        <f>IF(ISBLANK('6桁'!P466)=TRUE,"",VLOOKUP('6桁'!P466,A!$A:$G,7,FALSE))</f>
        <v/>
      </c>
      <c r="Q466" s="96">
        <f>'6桁'!Q466</f>
        <v>0</v>
      </c>
      <c r="R466" s="95" t="str">
        <f>IF(ISBLANK('6桁'!R466)=TRUE,"",VLOOKUP('6桁'!R466,A!$A:$G,7,FALSE))</f>
        <v/>
      </c>
      <c r="S466" s="96">
        <f>'6桁'!S466</f>
        <v>0</v>
      </c>
      <c r="T466" s="456" t="str">
        <f>IF(ISBLANK('6桁'!T466)=TRUE,"",VLOOKUP('6桁'!T466,A!$A:$G,7,FALSE))</f>
        <v/>
      </c>
      <c r="U466" s="96">
        <f>'6桁'!U466</f>
        <v>0</v>
      </c>
      <c r="V466" s="456" t="str">
        <f>IF(ISBLANK('6桁'!V466)=TRUE,"",VLOOKUP('6桁'!V466,A!$A:$G,7,FALSE))</f>
        <v/>
      </c>
      <c r="W466" s="126">
        <f>'6桁'!W466</f>
        <v>0</v>
      </c>
      <c r="X466" s="456" t="str">
        <f>IF(ISBLANK('6桁'!X466)=TRUE,"",VLOOKUP('6桁'!X466,A!$A:$G,7,FALSE))</f>
        <v>卸価格設定なし</v>
      </c>
      <c r="Y466" s="20" t="str">
        <f>'6桁'!Y466</f>
        <v>H★</v>
      </c>
    </row>
    <row r="467" spans="2:25" ht="30" customHeight="1">
      <c r="B467" s="503"/>
      <c r="C467" s="500" t="s">
        <v>466</v>
      </c>
      <c r="D467" s="501"/>
      <c r="E467" s="500"/>
      <c r="F467" s="587"/>
      <c r="G467" s="342">
        <v>113</v>
      </c>
      <c r="H467" s="95" t="str">
        <f>IF(ISBLANK('6桁'!H467)=TRUE,"",VLOOKUP('6桁'!H467,A!$A:$G,7,FALSE))</f>
        <v/>
      </c>
      <c r="I467" s="96">
        <f>'6桁'!I467</f>
        <v>0</v>
      </c>
      <c r="J467" s="95" t="str">
        <f>IF(ISBLANK('6桁'!J467)=TRUE,"",VLOOKUP('6桁'!J467,A!$A:$G,7,FALSE))</f>
        <v/>
      </c>
      <c r="K467" s="96">
        <f>'6桁'!K467</f>
        <v>0</v>
      </c>
      <c r="L467" s="95" t="str">
        <f>IF(ISBLANK('6桁'!L467)=TRUE,"",VLOOKUP('6桁'!L467,A!$A:$G,7,FALSE))</f>
        <v/>
      </c>
      <c r="M467" s="96">
        <f>'6桁'!M467</f>
        <v>0</v>
      </c>
      <c r="N467" s="95" t="str">
        <f>IF(ISBLANK('6桁'!N467)=TRUE,"",VLOOKUP('6桁'!N467,A!$A:$G,7,FALSE))</f>
        <v/>
      </c>
      <c r="O467" s="96">
        <f>'6桁'!O467</f>
        <v>0</v>
      </c>
      <c r="P467" s="456" t="str">
        <f>IF(ISBLANK('6桁'!P467)=TRUE,"",VLOOKUP('6桁'!P467,A!$A:$G,7,FALSE))</f>
        <v/>
      </c>
      <c r="Q467" s="96">
        <f>'6桁'!Q467</f>
        <v>0</v>
      </c>
      <c r="R467" s="95" t="str">
        <f>IF(ISBLANK('6桁'!R467)=TRUE,"",VLOOKUP('6桁'!R467,A!$A:$G,7,FALSE))</f>
        <v/>
      </c>
      <c r="S467" s="96">
        <f>'6桁'!S467</f>
        <v>0</v>
      </c>
      <c r="T467" s="456" t="str">
        <f>IF(ISBLANK('6桁'!T467)=TRUE,"",VLOOKUP('6桁'!T467,A!$A:$G,7,FALSE))</f>
        <v>卸価格設定なし</v>
      </c>
      <c r="U467" s="96" t="str">
        <f>'6桁'!U467</f>
        <v>Y★</v>
      </c>
      <c r="V467" s="456" t="str">
        <f>IF(ISBLANK('6桁'!V467)=TRUE,"",VLOOKUP('6桁'!V467,A!$A:$G,7,FALSE))</f>
        <v/>
      </c>
      <c r="W467" s="126">
        <f>'6桁'!W467</f>
        <v>0</v>
      </c>
      <c r="X467" s="456" t="str">
        <f>IF(ISBLANK('6桁'!X467)=TRUE,"",VLOOKUP('6桁'!X467,A!$A:$G,7,FALSE))</f>
        <v/>
      </c>
      <c r="Y467" s="20">
        <f>'6桁'!Y467</f>
        <v>0</v>
      </c>
    </row>
    <row r="468" spans="2:25" ht="30" customHeight="1">
      <c r="B468" s="503"/>
      <c r="C468" s="500" t="s">
        <v>508</v>
      </c>
      <c r="D468" s="501"/>
      <c r="E468" s="500">
        <v>112</v>
      </c>
      <c r="F468" s="587"/>
      <c r="G468" s="342"/>
      <c r="H468" s="95" t="str">
        <f>IF(ISBLANK('6桁'!H468)=TRUE,"",VLOOKUP('6桁'!H468,A!$A:$G,7,FALSE))</f>
        <v/>
      </c>
      <c r="I468" s="96">
        <f>'6桁'!I468</f>
        <v>0</v>
      </c>
      <c r="J468" s="95" t="str">
        <f>IF(ISBLANK('6桁'!J468)=TRUE,"",VLOOKUP('6桁'!J468,A!$A:$G,7,FALSE))</f>
        <v/>
      </c>
      <c r="K468" s="96">
        <f>'6桁'!K468</f>
        <v>0</v>
      </c>
      <c r="L468" s="95">
        <f>IF(ISBLANK('6桁'!L468)=TRUE,"",VLOOKUP('6桁'!L468,A!$A:$G,7,FALSE))</f>
        <v>54300</v>
      </c>
      <c r="M468" s="96" t="str">
        <f>'6桁'!M468</f>
        <v>V</v>
      </c>
      <c r="N468" s="95">
        <f>IF(ISBLANK('6桁'!N468)=TRUE,"",VLOOKUP('6桁'!N468,A!$A:$G,7,FALSE))</f>
        <v>57600</v>
      </c>
      <c r="O468" s="96" t="str">
        <f>'6桁'!O468</f>
        <v>H
RBL</v>
      </c>
      <c r="P468" s="456" t="str">
        <f>IF(ISBLANK('6桁'!P468)=TRUE,"",VLOOKUP('6桁'!P468,A!$A:$G,7,FALSE))</f>
        <v/>
      </c>
      <c r="Q468" s="96">
        <f>'6桁'!Q468</f>
        <v>0</v>
      </c>
      <c r="R468" s="95" t="str">
        <f>IF(ISBLANK('6桁'!R468)=TRUE,"",VLOOKUP('6桁'!R468,A!$A:$G,7,FALSE))</f>
        <v/>
      </c>
      <c r="S468" s="96">
        <f>'6桁'!S468</f>
        <v>0</v>
      </c>
      <c r="T468" s="456" t="str">
        <f>IF(ISBLANK('6桁'!T468)=TRUE,"",VLOOKUP('6桁'!T468,A!$A:$G,7,FALSE))</f>
        <v/>
      </c>
      <c r="U468" s="96">
        <f>'6桁'!U468</f>
        <v>0</v>
      </c>
      <c r="V468" s="456" t="str">
        <f>IF(ISBLANK('6桁'!V468)=TRUE,"",VLOOKUP('6桁'!V468,A!$A:$G,7,FALSE))</f>
        <v/>
      </c>
      <c r="W468" s="126">
        <f>'6桁'!W468</f>
        <v>0</v>
      </c>
      <c r="X468" s="456" t="str">
        <f>IF(ISBLANK('6桁'!X468)=TRUE,"",VLOOKUP('6桁'!X468,A!$A:$G,7,FALSE))</f>
        <v/>
      </c>
      <c r="Y468" s="20">
        <f>'6桁'!Y468</f>
        <v>0</v>
      </c>
    </row>
    <row r="469" spans="2:25" ht="30" customHeight="1">
      <c r="B469" s="503"/>
      <c r="C469" s="500" t="s">
        <v>509</v>
      </c>
      <c r="D469" s="501"/>
      <c r="E469" s="500">
        <v>102</v>
      </c>
      <c r="F469" s="587"/>
      <c r="G469" s="342"/>
      <c r="H469" s="95">
        <f>IF(ISBLANK('6桁'!H469)=TRUE,"",VLOOKUP('6桁'!H469,A!$A:$G,7,FALSE))</f>
        <v>44900</v>
      </c>
      <c r="I469" s="96" t="str">
        <f>'6桁'!I469</f>
        <v>V</v>
      </c>
      <c r="J469" s="95" t="str">
        <f>IF(ISBLANK('6桁'!J469)=TRUE,"",VLOOKUP('6桁'!J469,A!$A:$G,7,FALSE))</f>
        <v/>
      </c>
      <c r="K469" s="96">
        <f>'6桁'!K469</f>
        <v>0</v>
      </c>
      <c r="L469" s="95" t="str">
        <f>IF(ISBLANK('6桁'!L469)=TRUE,"",VLOOKUP('6桁'!L469,A!$A:$G,7,FALSE))</f>
        <v/>
      </c>
      <c r="M469" s="96">
        <f>'6桁'!M469</f>
        <v>0</v>
      </c>
      <c r="N469" s="95" t="str">
        <f>IF(ISBLANK('6桁'!N469)=TRUE,"",VLOOKUP('6桁'!N469,A!$A:$G,7,FALSE))</f>
        <v/>
      </c>
      <c r="O469" s="96">
        <f>'6桁'!O469</f>
        <v>0</v>
      </c>
      <c r="P469" s="456" t="str">
        <f>IF(ISBLANK('6桁'!P469)=TRUE,"",VLOOKUP('6桁'!P469,A!$A:$G,7,FALSE))</f>
        <v/>
      </c>
      <c r="Q469" s="96">
        <f>'6桁'!Q469</f>
        <v>0</v>
      </c>
      <c r="R469" s="95" t="str">
        <f>IF(ISBLANK('6桁'!R469)=TRUE,"",VLOOKUP('6桁'!R469,A!$A:$G,7,FALSE))</f>
        <v/>
      </c>
      <c r="S469" s="96">
        <f>'6桁'!S469</f>
        <v>0</v>
      </c>
      <c r="T469" s="456" t="str">
        <f>IF(ISBLANK('6桁'!T469)=TRUE,"",VLOOKUP('6桁'!T469,A!$A:$G,7,FALSE))</f>
        <v/>
      </c>
      <c r="U469" s="96">
        <f>'6桁'!U469</f>
        <v>0</v>
      </c>
      <c r="V469" s="456" t="str">
        <f>IF(ISBLANK('6桁'!V469)=TRUE,"",VLOOKUP('6桁'!V469,A!$A:$G,7,FALSE))</f>
        <v/>
      </c>
      <c r="W469" s="110">
        <f>'6桁'!W469</f>
        <v>0</v>
      </c>
      <c r="X469" s="456" t="str">
        <f>IF(ISBLANK('6桁'!X469)=TRUE,"",VLOOKUP('6桁'!X469,A!$A:$G,7,FALSE))</f>
        <v/>
      </c>
      <c r="Y469" s="109">
        <f>'6桁'!Y469</f>
        <v>0</v>
      </c>
    </row>
    <row r="470" spans="2:25" ht="30" customHeight="1">
      <c r="B470" s="503"/>
      <c r="C470" s="500" t="s">
        <v>510</v>
      </c>
      <c r="D470" s="501"/>
      <c r="E470" s="590" t="s">
        <v>1996</v>
      </c>
      <c r="F470" s="587"/>
      <c r="G470" s="342">
        <v>117</v>
      </c>
      <c r="H470" s="95" t="str">
        <f>IF(ISBLANK('6桁'!H470)=TRUE,"",VLOOKUP('6桁'!H470,A!$A:$G,7,FALSE))</f>
        <v/>
      </c>
      <c r="I470" s="96">
        <f>'6桁'!I470</f>
        <v>0</v>
      </c>
      <c r="J470" s="95" t="str">
        <f>IF(ISBLANK('6桁'!J470)=TRUE,"",VLOOKUP('6桁'!J470,A!$A:$G,7,FALSE))</f>
        <v/>
      </c>
      <c r="K470" s="96">
        <f>'6桁'!K470</f>
        <v>0</v>
      </c>
      <c r="L470" s="95" t="str">
        <f>IF(ISBLANK('6桁'!L470)=TRUE,"",VLOOKUP('6桁'!L470,A!$A:$G,7,FALSE))</f>
        <v/>
      </c>
      <c r="M470" s="96">
        <f>'6桁'!M470</f>
        <v>0</v>
      </c>
      <c r="N470" s="95">
        <f>IF(ISBLANK('6桁'!N470)=TRUE,"",VLOOKUP('6桁'!N470,A!$A:$G,7,FALSE))</f>
        <v>56500</v>
      </c>
      <c r="O470" s="96" t="str">
        <f>'6桁'!O470</f>
        <v>T
RBL</v>
      </c>
      <c r="P470" s="456" t="str">
        <f>IF(ISBLANK('6桁'!P470)=TRUE,"",VLOOKUP('6桁'!P470,A!$A:$G,7,FALSE))</f>
        <v>卸価格設定なし</v>
      </c>
      <c r="Q470" s="96" t="str">
        <f>'6桁'!Q470</f>
        <v>⑧Q</v>
      </c>
      <c r="R470" s="95" t="str">
        <f>IF(ISBLANK('6桁'!R470)=TRUE,"",VLOOKUP('6桁'!R470,A!$A:$G,7,FALSE))</f>
        <v/>
      </c>
      <c r="S470" s="96">
        <f>'6桁'!S470</f>
        <v>0</v>
      </c>
      <c r="T470" s="456" t="str">
        <f>IF(ISBLANK('6桁'!T470)=TRUE,"",VLOOKUP('6桁'!T470,A!$A:$G,7,FALSE))</f>
        <v/>
      </c>
      <c r="U470" s="96">
        <f>'6桁'!U470</f>
        <v>0</v>
      </c>
      <c r="V470" s="456" t="str">
        <f>IF(ISBLANK('6桁'!V470)=TRUE,"",VLOOKUP('6桁'!V470,A!$A:$G,7,FALSE))</f>
        <v>卸価格設定なし</v>
      </c>
      <c r="W470" s="110" t="str">
        <f>'6桁'!W470</f>
        <v>T★</v>
      </c>
      <c r="X470" s="456" t="str">
        <f>IF(ISBLANK('6桁'!X470)=TRUE,"",VLOOKUP('6桁'!X470,A!$A:$G,7,FALSE))</f>
        <v/>
      </c>
      <c r="Y470" s="109">
        <f>'6桁'!Y470</f>
        <v>0</v>
      </c>
    </row>
    <row r="471" spans="2:25" ht="30" customHeight="1">
      <c r="B471" s="504"/>
      <c r="C471" s="560" t="s">
        <v>1093</v>
      </c>
      <c r="D471" s="561"/>
      <c r="E471" s="560">
        <v>112</v>
      </c>
      <c r="F471" s="592"/>
      <c r="G471" s="354"/>
      <c r="H471" s="111" t="str">
        <f>IF(ISBLANK('6桁'!H471)=TRUE,"",VLOOKUP('6桁'!H471,A!$A:$G,7,FALSE))</f>
        <v/>
      </c>
      <c r="I471" s="99">
        <f>'6桁'!I471</f>
        <v>0</v>
      </c>
      <c r="J471" s="111" t="str">
        <f>IF(ISBLANK('6桁'!J471)=TRUE,"",VLOOKUP('6桁'!J471,A!$A:$G,7,FALSE))</f>
        <v/>
      </c>
      <c r="K471" s="99">
        <f>'6桁'!K471</f>
        <v>0</v>
      </c>
      <c r="L471" s="111">
        <f>IF(ISBLANK('6桁'!L471)=TRUE,"",VLOOKUP('6桁'!L471,A!$A:$G,7,FALSE))</f>
        <v>48400</v>
      </c>
      <c r="M471" s="99" t="str">
        <f>'6桁'!M471</f>
        <v>H</v>
      </c>
      <c r="N471" s="111" t="str">
        <f>IF(ISBLANK('6桁'!N471)=TRUE,"",VLOOKUP('6桁'!N471,A!$A:$G,7,FALSE))</f>
        <v/>
      </c>
      <c r="O471" s="99">
        <f>'6桁'!O471</f>
        <v>0</v>
      </c>
      <c r="P471" s="458" t="str">
        <f>IF(ISBLANK('6桁'!P471)=TRUE,"",VLOOKUP('6桁'!P471,A!$A:$G,7,FALSE))</f>
        <v/>
      </c>
      <c r="Q471" s="99">
        <f>'6桁'!Q471</f>
        <v>0</v>
      </c>
      <c r="R471" s="111" t="str">
        <f>IF(ISBLANK('6桁'!R471)=TRUE,"",VLOOKUP('6桁'!R471,A!$A:$G,7,FALSE))</f>
        <v/>
      </c>
      <c r="S471" s="99">
        <f>'6桁'!S471</f>
        <v>0</v>
      </c>
      <c r="T471" s="458" t="str">
        <f>IF(ISBLANK('6桁'!T471)=TRUE,"",VLOOKUP('6桁'!T471,A!$A:$G,7,FALSE))</f>
        <v/>
      </c>
      <c r="U471" s="99">
        <f>'6桁'!U471</f>
        <v>0</v>
      </c>
      <c r="V471" s="458" t="str">
        <f>IF(ISBLANK('6桁'!V471)=TRUE,"",VLOOKUP('6桁'!V471,A!$A:$G,7,FALSE))</f>
        <v/>
      </c>
      <c r="W471" s="112">
        <f>'6桁'!W471</f>
        <v>0</v>
      </c>
      <c r="X471" s="458" t="str">
        <f>IF(ISBLANK('6桁'!X471)=TRUE,"",VLOOKUP('6桁'!X471,A!$A:$G,7,FALSE))</f>
        <v/>
      </c>
      <c r="Y471" s="113">
        <f>'6桁'!Y471</f>
        <v>0</v>
      </c>
    </row>
    <row r="472" spans="2:25" ht="30" customHeight="1">
      <c r="B472" s="503">
        <v>19</v>
      </c>
      <c r="C472" s="576" t="s">
        <v>218</v>
      </c>
      <c r="D472" s="577"/>
      <c r="E472" s="576"/>
      <c r="F472" s="593"/>
      <c r="G472" s="361">
        <v>93</v>
      </c>
      <c r="H472" s="94">
        <f>IF(ISBLANK('6桁'!H472)=TRUE,"",VLOOKUP('6桁'!H472,A!$A:$G,7,FALSE))</f>
        <v>54600</v>
      </c>
      <c r="I472" s="360" t="str">
        <f>'6桁'!I472</f>
        <v>W★</v>
      </c>
      <c r="J472" s="94" t="str">
        <f>IF(ISBLANK('6桁'!J472)=TRUE,"",VLOOKUP('6桁'!J472,A!$A:$G,7,FALSE))</f>
        <v/>
      </c>
      <c r="K472" s="360">
        <f>'6桁'!K472</f>
        <v>0</v>
      </c>
      <c r="L472" s="94" t="str">
        <f>IF(ISBLANK('6桁'!L472)=TRUE,"",VLOOKUP('6桁'!L472,A!$A:$G,7,FALSE))</f>
        <v/>
      </c>
      <c r="M472" s="360">
        <f>'6桁'!M472</f>
        <v>0</v>
      </c>
      <c r="N472" s="94" t="str">
        <f>IF(ISBLANK('6桁'!N472)=TRUE,"",VLOOKUP('6桁'!N472,A!$A:$G,7,FALSE))</f>
        <v/>
      </c>
      <c r="O472" s="360">
        <f>'6桁'!O472</f>
        <v>0</v>
      </c>
      <c r="P472" s="475" t="str">
        <f>IF(ISBLANK('6桁'!P472)=TRUE,"",VLOOKUP('6桁'!P472,A!$A:$G,7,FALSE))</f>
        <v/>
      </c>
      <c r="Q472" s="360">
        <f>'6桁'!Q472</f>
        <v>0</v>
      </c>
      <c r="R472" s="94" t="str">
        <f>IF(ISBLANK('6桁'!R472)=TRUE,"",VLOOKUP('6桁'!R472,A!$A:$G,7,FALSE))</f>
        <v/>
      </c>
      <c r="S472" s="360">
        <f>'6桁'!S472</f>
        <v>0</v>
      </c>
      <c r="T472" s="475" t="str">
        <f>IF(ISBLANK('6桁'!T472)=TRUE,"",VLOOKUP('6桁'!T472,A!$A:$G,7,FALSE))</f>
        <v/>
      </c>
      <c r="U472" s="360">
        <f>'6桁'!U472</f>
        <v>0</v>
      </c>
      <c r="V472" s="475" t="str">
        <f>IF(ISBLANK('6桁'!V472)=TRUE,"",VLOOKUP('6桁'!V472,A!$A:$G,7,FALSE))</f>
        <v/>
      </c>
      <c r="W472" s="116">
        <f>'6桁'!W472</f>
        <v>0</v>
      </c>
      <c r="X472" s="475" t="str">
        <f>IF(ISBLANK('6桁'!X472)=TRUE,"",VLOOKUP('6桁'!X472,A!$A:$G,7,FALSE))</f>
        <v/>
      </c>
      <c r="Y472" s="288">
        <f>'6桁'!Y472</f>
        <v>0</v>
      </c>
    </row>
    <row r="473" spans="2:25" ht="30" customHeight="1">
      <c r="B473" s="503"/>
      <c r="C473" s="500" t="s">
        <v>219</v>
      </c>
      <c r="D473" s="501"/>
      <c r="E473" s="500">
        <v>98</v>
      </c>
      <c r="F473" s="587"/>
      <c r="G473" s="342">
        <v>102</v>
      </c>
      <c r="H473" s="95">
        <f>IF(ISBLANK('6桁'!H473)=TRUE,"",VLOOKUP('6桁'!H473,A!$A:$G,7,FALSE))</f>
        <v>53300</v>
      </c>
      <c r="I473" s="360" t="str">
        <f>'6桁'!I473</f>
        <v>W★</v>
      </c>
      <c r="J473" s="95">
        <f>IF(ISBLANK('6桁'!J473)=TRUE,"",VLOOKUP('6桁'!J473,A!$A:$G,7,FALSE))</f>
        <v>50300</v>
      </c>
      <c r="K473" s="96" t="str">
        <f>'6桁'!K473</f>
        <v>W</v>
      </c>
      <c r="L473" s="95" t="str">
        <f>IF(ISBLANK('6桁'!L473)=TRUE,"",VLOOKUP('6桁'!L473,A!$A:$G,7,FALSE))</f>
        <v/>
      </c>
      <c r="M473" s="96">
        <f>'6桁'!M473</f>
        <v>0</v>
      </c>
      <c r="N473" s="95" t="str">
        <f>IF(ISBLANK('6桁'!N473)=TRUE,"",VLOOKUP('6桁'!N473,A!$A:$G,7,FALSE))</f>
        <v/>
      </c>
      <c r="O473" s="96">
        <f>'6桁'!O473</f>
        <v>0</v>
      </c>
      <c r="P473" s="456" t="str">
        <f>IF(ISBLANK('6桁'!P473)=TRUE,"",VLOOKUP('6桁'!P473,A!$A:$G,7,FALSE))</f>
        <v/>
      </c>
      <c r="Q473" s="96">
        <f>'6桁'!Q473</f>
        <v>0</v>
      </c>
      <c r="R473" s="95">
        <f>IF(ISBLANK('6桁'!R473)=TRUE,"",VLOOKUP('6桁'!R473,A!$A:$G,7,FALSE))</f>
        <v>39200</v>
      </c>
      <c r="S473" s="96" t="str">
        <f>'6桁'!S473</f>
        <v>Y★</v>
      </c>
      <c r="T473" s="456" t="str">
        <f>IF(ISBLANK('6桁'!T473)=TRUE,"",VLOOKUP('6桁'!T473,A!$A:$G,7,FALSE))</f>
        <v/>
      </c>
      <c r="U473" s="96">
        <f>'6桁'!U473</f>
        <v>0</v>
      </c>
      <c r="V473" s="456" t="str">
        <f>IF(ISBLANK('6桁'!V473)=TRUE,"",VLOOKUP('6桁'!V473,A!$A:$G,7,FALSE))</f>
        <v/>
      </c>
      <c r="W473" s="19">
        <f>'6桁'!W473</f>
        <v>0</v>
      </c>
      <c r="X473" s="456" t="str">
        <f>IF(ISBLANK('6桁'!X473)=TRUE,"",VLOOKUP('6桁'!X473,A!$A:$G,7,FALSE))</f>
        <v/>
      </c>
      <c r="Y473" s="109">
        <f>'6桁'!Y473</f>
        <v>0</v>
      </c>
    </row>
    <row r="474" spans="2:25" ht="30" customHeight="1">
      <c r="B474" s="503"/>
      <c r="C474" s="500" t="s">
        <v>486</v>
      </c>
      <c r="D474" s="501"/>
      <c r="E474" s="500"/>
      <c r="F474" s="587"/>
      <c r="G474" s="342">
        <v>103</v>
      </c>
      <c r="H474" s="95">
        <f>IF(ISBLANK('6桁'!H474)=TRUE,"",VLOOKUP('6桁'!H474,A!$A:$G,7,FALSE))</f>
        <v>43100</v>
      </c>
      <c r="I474" s="96" t="str">
        <f>'6桁'!I474</f>
        <v>V★</v>
      </c>
      <c r="J474" s="95" t="str">
        <f>IF(ISBLANK('6桁'!J474)=TRUE,"",VLOOKUP('6桁'!J474,A!$A:$G,7,FALSE))</f>
        <v/>
      </c>
      <c r="K474" s="96">
        <f>'6桁'!K474</f>
        <v>0</v>
      </c>
      <c r="L474" s="95">
        <f>IF(ISBLANK('6桁'!L474)=TRUE,"",VLOOKUP('6桁'!L474,A!$A:$G,7,FALSE))</f>
        <v>41700</v>
      </c>
      <c r="M474" s="96" t="str">
        <f>'6桁'!M474</f>
        <v>V★</v>
      </c>
      <c r="N474" s="95" t="str">
        <f>IF(ISBLANK('6桁'!N474)=TRUE,"",VLOOKUP('6桁'!N474,A!$A:$G,7,FALSE))</f>
        <v/>
      </c>
      <c r="O474" s="96">
        <f>'6桁'!O474</f>
        <v>0</v>
      </c>
      <c r="P474" s="456" t="str">
        <f>IF(ISBLANK('6桁'!P474)=TRUE,"",VLOOKUP('6桁'!P474,A!$A:$G,7,FALSE))</f>
        <v/>
      </c>
      <c r="Q474" s="96">
        <f>'6桁'!Q474</f>
        <v>0</v>
      </c>
      <c r="R474" s="95">
        <f>IF(ISBLANK('6桁'!R474)=TRUE,"",VLOOKUP('6桁'!R474,A!$A:$G,7,FALSE))</f>
        <v>37300</v>
      </c>
      <c r="S474" s="96" t="str">
        <f>'6桁'!S474</f>
        <v>W★</v>
      </c>
      <c r="T474" s="456" t="str">
        <f>IF(ISBLANK('6桁'!T474)=TRUE,"",VLOOKUP('6桁'!T474,A!$A:$G,7,FALSE))</f>
        <v/>
      </c>
      <c r="U474" s="96">
        <f>'6桁'!U474</f>
        <v>0</v>
      </c>
      <c r="V474" s="456" t="str">
        <f>IF(ISBLANK('6桁'!V474)=TRUE,"",VLOOKUP('6桁'!V474,A!$A:$G,7,FALSE))</f>
        <v/>
      </c>
      <c r="W474" s="110">
        <f>'6桁'!W474</f>
        <v>0</v>
      </c>
      <c r="X474" s="456" t="str">
        <f>IF(ISBLANK('6桁'!X474)=TRUE,"",VLOOKUP('6桁'!X474,A!$A:$G,7,FALSE))</f>
        <v/>
      </c>
      <c r="Y474" s="109">
        <f>'6桁'!Y474</f>
        <v>0</v>
      </c>
    </row>
    <row r="475" spans="2:25" ht="30" customHeight="1">
      <c r="B475" s="503"/>
      <c r="C475" s="500" t="s">
        <v>305</v>
      </c>
      <c r="D475" s="501"/>
      <c r="E475" s="500"/>
      <c r="F475" s="587"/>
      <c r="G475" s="342">
        <v>107</v>
      </c>
      <c r="H475" s="95" t="str">
        <f>IF(ISBLANK('6桁'!H475)=TRUE,"",VLOOKUP('6桁'!H475,A!$A:$G,7,FALSE))</f>
        <v/>
      </c>
      <c r="I475" s="96">
        <f>'6桁'!I475</f>
        <v>0</v>
      </c>
      <c r="J475" s="95" t="str">
        <f>IF(ISBLANK('6桁'!J475)=TRUE,"",VLOOKUP('6桁'!J475,A!$A:$G,7,FALSE))</f>
        <v/>
      </c>
      <c r="K475" s="96">
        <f>'6桁'!K475</f>
        <v>0</v>
      </c>
      <c r="L475" s="95" t="str">
        <f>IF(ISBLANK('6桁'!L475)=TRUE,"",VLOOKUP('6桁'!L475,A!$A:$G,7,FALSE))</f>
        <v/>
      </c>
      <c r="M475" s="96">
        <f>'6桁'!M475</f>
        <v>0</v>
      </c>
      <c r="N475" s="95" t="str">
        <f>IF(ISBLANK('6桁'!N475)=TRUE,"",VLOOKUP('6桁'!N475,A!$A:$G,7,FALSE))</f>
        <v/>
      </c>
      <c r="O475" s="96">
        <f>'6桁'!O475</f>
        <v>0</v>
      </c>
      <c r="P475" s="456" t="str">
        <f>IF(ISBLANK('6桁'!P475)=TRUE,"",VLOOKUP('6桁'!P475,A!$A:$G,7,FALSE))</f>
        <v/>
      </c>
      <c r="Q475" s="96">
        <f>'6桁'!Q475</f>
        <v>0</v>
      </c>
      <c r="R475" s="95" t="str">
        <f>IF(ISBLANK('6桁'!R475)=TRUE,"",VLOOKUP('6桁'!R475,A!$A:$G,7,FALSE))</f>
        <v/>
      </c>
      <c r="S475" s="96">
        <f>'6桁'!S475</f>
        <v>0</v>
      </c>
      <c r="T475" s="456" t="str">
        <f>IF(ISBLANK('6桁'!T475)=TRUE,"",VLOOKUP('6桁'!T475,A!$A:$G,7,FALSE))</f>
        <v>卸価格設定なし</v>
      </c>
      <c r="U475" s="96" t="str">
        <f>'6桁'!U475</f>
        <v>Y★</v>
      </c>
      <c r="V475" s="456" t="str">
        <f>IF(ISBLANK('6桁'!V475)=TRUE,"",VLOOKUP('6桁'!V475,A!$A:$G,7,FALSE))</f>
        <v/>
      </c>
      <c r="W475" s="110">
        <f>'6桁'!W475</f>
        <v>0</v>
      </c>
      <c r="X475" s="456" t="str">
        <f>IF(ISBLANK('6桁'!X475)=TRUE,"",VLOOKUP('6桁'!X475,A!$A:$G,7,FALSE))</f>
        <v/>
      </c>
      <c r="Y475" s="109">
        <f>'6桁'!Y475</f>
        <v>0</v>
      </c>
    </row>
    <row r="476" spans="2:25" ht="30" customHeight="1">
      <c r="B476" s="503"/>
      <c r="C476" s="500" t="s">
        <v>364</v>
      </c>
      <c r="D476" s="501"/>
      <c r="E476" s="500">
        <v>99</v>
      </c>
      <c r="F476" s="587"/>
      <c r="G476" s="342">
        <v>103</v>
      </c>
      <c r="H476" s="95">
        <f>IF(ISBLANK('6桁'!H476)=TRUE,"",VLOOKUP('6桁'!H476,A!$A:$G,7,FALSE))</f>
        <v>39200</v>
      </c>
      <c r="I476" s="96" t="str">
        <f>'6桁'!I476</f>
        <v>V★</v>
      </c>
      <c r="J476" s="95" t="str">
        <f>IF(ISBLANK('6桁'!J476)=TRUE,"",VLOOKUP('6桁'!J476,A!$A:$G,7,FALSE))</f>
        <v/>
      </c>
      <c r="K476" s="96">
        <f>'6桁'!K476</f>
        <v>0</v>
      </c>
      <c r="L476" s="95">
        <f>IF(ISBLANK('6桁'!L476)=TRUE,"",VLOOKUP('6桁'!L476,A!$A:$G,7,FALSE))</f>
        <v>36400</v>
      </c>
      <c r="M476" s="96" t="str">
        <f>'6桁'!M476</f>
        <v>V</v>
      </c>
      <c r="N476" s="95" t="str">
        <f>IF(ISBLANK('6桁'!N476)=TRUE,"",VLOOKUP('6桁'!N476,A!$A:$G,7,FALSE))</f>
        <v/>
      </c>
      <c r="O476" s="96">
        <f>'6桁'!O476</f>
        <v>0</v>
      </c>
      <c r="P476" s="456" t="str">
        <f>IF(ISBLANK('6桁'!P476)=TRUE,"",VLOOKUP('6桁'!P476,A!$A:$G,7,FALSE))</f>
        <v/>
      </c>
      <c r="Q476" s="96">
        <f>'6桁'!Q476</f>
        <v>0</v>
      </c>
      <c r="R476" s="95">
        <f>IF(ISBLANK('6桁'!R476)=TRUE,"",VLOOKUP('6桁'!R476,A!$A:$G,7,FALSE))</f>
        <v>29300</v>
      </c>
      <c r="S476" s="96" t="str">
        <f>'6桁'!S476</f>
        <v>W</v>
      </c>
      <c r="T476" s="456" t="str">
        <f>IF(ISBLANK('6桁'!T476)=TRUE,"",VLOOKUP('6桁'!T476,A!$A:$G,7,FALSE))</f>
        <v/>
      </c>
      <c r="U476" s="96">
        <f>'6桁'!U476</f>
        <v>0</v>
      </c>
      <c r="V476" s="456" t="str">
        <f>IF(ISBLANK('6桁'!V476)=TRUE,"",VLOOKUP('6桁'!V476,A!$A:$G,7,FALSE))</f>
        <v/>
      </c>
      <c r="W476" s="110">
        <f>'6桁'!W476</f>
        <v>0</v>
      </c>
      <c r="X476" s="456" t="str">
        <f>IF(ISBLANK('6桁'!X476)=TRUE,"",VLOOKUP('6桁'!X476,A!$A:$G,7,FALSE))</f>
        <v/>
      </c>
      <c r="Y476" s="109">
        <f>'6桁'!Y476</f>
        <v>0</v>
      </c>
    </row>
    <row r="477" spans="2:25" ht="30" customHeight="1">
      <c r="B477" s="503"/>
      <c r="C477" s="500" t="s">
        <v>306</v>
      </c>
      <c r="D477" s="501"/>
      <c r="E477" s="500">
        <v>101</v>
      </c>
      <c r="F477" s="587"/>
      <c r="G477" s="342">
        <v>105</v>
      </c>
      <c r="H477" s="95">
        <f>IF(ISBLANK('6桁'!H477)=TRUE,"",VLOOKUP('6桁'!H477,A!$A:$G,7,FALSE))</f>
        <v>41100</v>
      </c>
      <c r="I477" s="96" t="str">
        <f>'6桁'!I477</f>
        <v>W★</v>
      </c>
      <c r="J477" s="95" t="str">
        <f>IF(ISBLANK('6桁'!J477)=TRUE,"",VLOOKUP('6桁'!J477,A!$A:$G,7,FALSE))</f>
        <v/>
      </c>
      <c r="K477" s="96">
        <f>'6桁'!K477</f>
        <v>0</v>
      </c>
      <c r="L477" s="95">
        <f>IF(ISBLANK('6桁'!L477)=TRUE,"",VLOOKUP('6桁'!L477,A!$A:$G,7,FALSE))</f>
        <v>39100</v>
      </c>
      <c r="M477" s="96" t="str">
        <f>'6桁'!M477</f>
        <v>V</v>
      </c>
      <c r="N477" s="95">
        <f>IF(ISBLANK('6桁'!N477)=TRUE,"",VLOOKUP('6桁'!N477,A!$A:$G,7,FALSE))</f>
        <v>42600</v>
      </c>
      <c r="O477" s="96" t="str">
        <f>'6桁'!O477</f>
        <v>V
RBL</v>
      </c>
      <c r="P477" s="456" t="str">
        <f>IF(ISBLANK('6桁'!P477)=TRUE,"",VLOOKUP('6桁'!P477,A!$A:$G,7,FALSE))</f>
        <v/>
      </c>
      <c r="Q477" s="96">
        <f>'6桁'!Q477</f>
        <v>0</v>
      </c>
      <c r="R477" s="95">
        <f>IF(ISBLANK('6桁'!R477)=TRUE,"",VLOOKUP('6桁'!R477,A!$A:$G,7,FALSE))</f>
        <v>32800</v>
      </c>
      <c r="S477" s="96" t="str">
        <f>'6桁'!S477</f>
        <v>Y★</v>
      </c>
      <c r="T477" s="456" t="str">
        <f>IF(ISBLANK('6桁'!T477)=TRUE,"",VLOOKUP('6桁'!T477,A!$A:$G,7,FALSE))</f>
        <v/>
      </c>
      <c r="U477" s="96">
        <f>'6桁'!U477</f>
        <v>0</v>
      </c>
      <c r="V477" s="456" t="str">
        <f>IF(ISBLANK('6桁'!V477)=TRUE,"",VLOOKUP('6桁'!V477,A!$A:$G,7,FALSE))</f>
        <v/>
      </c>
      <c r="W477" s="110">
        <f>'6桁'!W477</f>
        <v>0</v>
      </c>
      <c r="X477" s="456" t="str">
        <f>IF(ISBLANK('6桁'!X477)=TRUE,"",VLOOKUP('6桁'!X477,A!$A:$G,7,FALSE))</f>
        <v/>
      </c>
      <c r="Y477" s="109">
        <f>'6桁'!Y477</f>
        <v>0</v>
      </c>
    </row>
    <row r="478" spans="2:25" ht="30" customHeight="1">
      <c r="B478" s="503"/>
      <c r="C478" s="500" t="s">
        <v>307</v>
      </c>
      <c r="D478" s="501"/>
      <c r="E478" s="500">
        <v>107</v>
      </c>
      <c r="F478" s="587"/>
      <c r="G478" s="342">
        <v>111</v>
      </c>
      <c r="H478" s="95" t="str">
        <f>IF(ISBLANK('6桁'!H478)=TRUE,"",VLOOKUP('6桁'!H478,A!$A:$G,7,FALSE))</f>
        <v/>
      </c>
      <c r="I478" s="96">
        <f>'6桁'!I478</f>
        <v>0</v>
      </c>
      <c r="J478" s="95" t="str">
        <f>IF(ISBLANK('6桁'!J478)=TRUE,"",VLOOKUP('6桁'!J478,A!$A:$G,7,FALSE))</f>
        <v/>
      </c>
      <c r="K478" s="96">
        <f>'6桁'!K478</f>
        <v>0</v>
      </c>
      <c r="L478" s="95" t="str">
        <f>IF(ISBLANK('6桁'!L478)=TRUE,"",VLOOKUP('6桁'!L478,A!$A:$G,7,FALSE))</f>
        <v/>
      </c>
      <c r="M478" s="96">
        <f>'6桁'!M478</f>
        <v>0</v>
      </c>
      <c r="N478" s="95" t="str">
        <f>IF(ISBLANK('6桁'!N478)=TRUE,"",VLOOKUP('6桁'!N478,A!$A:$G,7,FALSE))</f>
        <v/>
      </c>
      <c r="O478" s="96">
        <f>'6桁'!O478</f>
        <v>0</v>
      </c>
      <c r="P478" s="456" t="str">
        <f>IF(ISBLANK('6桁'!P478)=TRUE,"",VLOOKUP('6桁'!P478,A!$A:$G,7,FALSE))</f>
        <v/>
      </c>
      <c r="Q478" s="96">
        <f>'6桁'!Q478</f>
        <v>0</v>
      </c>
      <c r="R478" s="95" t="str">
        <f>IF(ISBLANK('6桁'!R478)=TRUE,"",VLOOKUP('6桁'!R478,A!$A:$G,7,FALSE))</f>
        <v/>
      </c>
      <c r="S478" s="96">
        <f>'6桁'!S478</f>
        <v>0</v>
      </c>
      <c r="T478" s="456" t="str">
        <f>IF(ISBLANK('6桁'!T478)=TRUE,"",VLOOKUP('6桁'!T478,A!$A:$G,7,FALSE))</f>
        <v>卸価格設定なし</v>
      </c>
      <c r="U478" s="96" t="str">
        <f>'6桁'!U478</f>
        <v>W★</v>
      </c>
      <c r="V478" s="456" t="str">
        <f>IF(ISBLANK('6桁'!V478)=TRUE,"",VLOOKUP('6桁'!V478,A!$A:$G,7,FALSE))</f>
        <v/>
      </c>
      <c r="W478" s="110">
        <f>'6桁'!W478</f>
        <v>0</v>
      </c>
      <c r="X478" s="456" t="str">
        <f>IF(ISBLANK('6桁'!X478)=TRUE,"",VLOOKUP('6桁'!X478,A!$A:$G,7,FALSE))</f>
        <v/>
      </c>
      <c r="Y478" s="109">
        <f>'6桁'!Y478</f>
        <v>0</v>
      </c>
    </row>
    <row r="479" spans="2:25" ht="30" customHeight="1" thickBot="1">
      <c r="B479" s="544"/>
      <c r="C479" s="558" t="s">
        <v>490</v>
      </c>
      <c r="D479" s="559"/>
      <c r="E479" s="558">
        <v>109</v>
      </c>
      <c r="F479" s="932"/>
      <c r="G479" s="344"/>
      <c r="H479" s="118" t="str">
        <f>IF(ISBLANK('6桁'!H479)=TRUE,"",VLOOKUP('6桁'!H479,A!$A:$G,7,FALSE))</f>
        <v/>
      </c>
      <c r="I479" s="119">
        <f>'6桁'!I479</f>
        <v>0</v>
      </c>
      <c r="J479" s="118" t="str">
        <f>IF(ISBLANK('6桁'!J479)=TRUE,"",VLOOKUP('6桁'!J479,A!$A:$G,7,FALSE))</f>
        <v/>
      </c>
      <c r="K479" s="119">
        <f>'6桁'!K479</f>
        <v>0</v>
      </c>
      <c r="L479" s="118">
        <f>IF(ISBLANK('6桁'!L479)=TRUE,"",VLOOKUP('6桁'!L479,A!$A:$G,7,FALSE))</f>
        <v>43900</v>
      </c>
      <c r="M479" s="119" t="str">
        <f>'6桁'!M479</f>
        <v>W</v>
      </c>
      <c r="N479" s="118">
        <f>IF(ISBLANK('6桁'!N479)=TRUE,"",VLOOKUP('6桁'!N479,A!$A:$G,7,FALSE))</f>
        <v>47200</v>
      </c>
      <c r="O479" s="119" t="str">
        <f>'6桁'!O479</f>
        <v>V
RBL</v>
      </c>
      <c r="P479" s="460" t="str">
        <f>IF(ISBLANK('6桁'!P479)=TRUE,"",VLOOKUP('6桁'!P479,A!$A:$G,7,FALSE))</f>
        <v/>
      </c>
      <c r="Q479" s="119">
        <f>'6桁'!Q479</f>
        <v>0</v>
      </c>
      <c r="R479" s="118" t="str">
        <f>IF(ISBLANK('6桁'!R479)=TRUE,"",VLOOKUP('6桁'!R479,A!$A:$G,7,FALSE))</f>
        <v/>
      </c>
      <c r="S479" s="119">
        <f>'6桁'!S479</f>
        <v>0</v>
      </c>
      <c r="T479" s="460" t="str">
        <f>IF(ISBLANK('6桁'!T479)=TRUE,"",VLOOKUP('6桁'!T479,A!$A:$G,7,FALSE))</f>
        <v>卸価格設定なし</v>
      </c>
      <c r="U479" s="119" t="str">
        <f>'6桁'!U479</f>
        <v>Y</v>
      </c>
      <c r="V479" s="460" t="str">
        <f>IF(ISBLANK('6桁'!V479)=TRUE,"",VLOOKUP('6桁'!V479,A!$A:$G,7,FALSE))</f>
        <v/>
      </c>
      <c r="W479" s="121">
        <f>'6桁'!W479</f>
        <v>0</v>
      </c>
      <c r="X479" s="460" t="str">
        <f>IF(ISBLANK('6桁'!X479)=TRUE,"",VLOOKUP('6桁'!X479,A!$A:$G,7,FALSE))</f>
        <v/>
      </c>
      <c r="Y479" s="121">
        <f>'6桁'!Y479</f>
        <v>0</v>
      </c>
    </row>
    <row r="480" spans="2:25" ht="67.5" customHeight="1">
      <c r="B480" s="546" t="s">
        <v>2250</v>
      </c>
      <c r="C480" s="546"/>
      <c r="D480" s="546"/>
      <c r="E480" s="546"/>
      <c r="F480" s="546"/>
      <c r="G480" s="546"/>
      <c r="H480" s="546"/>
      <c r="I480" s="546"/>
      <c r="J480" s="546"/>
      <c r="K480" s="546"/>
      <c r="L480" s="546"/>
      <c r="M480" s="546"/>
      <c r="N480" s="546"/>
      <c r="O480" s="546"/>
      <c r="P480" s="546"/>
      <c r="Q480" s="546"/>
      <c r="R480" s="546"/>
      <c r="S480" s="546"/>
      <c r="T480" s="546"/>
      <c r="U480" s="546"/>
      <c r="V480" s="546"/>
      <c r="W480" s="546"/>
      <c r="X480" s="546"/>
      <c r="Y480" s="546"/>
    </row>
    <row r="482" spans="2:27" ht="14.25" customHeight="1" thickBot="1"/>
    <row r="483" spans="2:27" ht="20.25" thickTop="1" thickBot="1">
      <c r="B483" s="518" t="s">
        <v>505</v>
      </c>
      <c r="C483" s="519"/>
      <c r="D483" s="519"/>
      <c r="E483" s="519"/>
      <c r="F483" s="519"/>
      <c r="G483" s="519"/>
      <c r="H483" s="519"/>
      <c r="I483" s="519"/>
      <c r="J483" s="519"/>
      <c r="K483" s="519"/>
      <c r="L483" s="519"/>
      <c r="M483" s="519"/>
      <c r="N483" s="519"/>
      <c r="O483" s="519"/>
      <c r="P483" s="519"/>
      <c r="Q483" s="519"/>
      <c r="R483" s="519"/>
      <c r="S483" s="519"/>
      <c r="T483" s="519"/>
      <c r="U483" s="519"/>
      <c r="V483" s="519"/>
      <c r="W483" s="519"/>
      <c r="X483" s="519"/>
      <c r="Y483" s="519"/>
      <c r="Z483" s="519"/>
      <c r="AA483" s="520"/>
    </row>
    <row r="484" spans="2:27" ht="14.25" thickTop="1">
      <c r="C484" s="40"/>
      <c r="D484" s="40"/>
      <c r="E484" s="40"/>
      <c r="F484" s="79"/>
      <c r="H484" s="79"/>
      <c r="K484" s="52"/>
      <c r="M484" s="52"/>
      <c r="Q484" s="52"/>
    </row>
    <row r="485" spans="2:27" ht="14.25" thickBot="1">
      <c r="B485" s="11"/>
    </row>
    <row r="486" spans="2:27" ht="19.5" customHeight="1" thickBot="1">
      <c r="B486" s="521" t="s">
        <v>41</v>
      </c>
      <c r="C486" s="534" t="s">
        <v>524</v>
      </c>
      <c r="D486" s="535"/>
      <c r="E486" s="581" t="s">
        <v>1113</v>
      </c>
      <c r="F486" s="581"/>
      <c r="G486" s="528"/>
      <c r="H486" s="531" t="s">
        <v>453</v>
      </c>
      <c r="I486" s="532"/>
      <c r="J486" s="532"/>
      <c r="K486" s="532"/>
      <c r="L486" s="532"/>
      <c r="M486" s="532"/>
      <c r="N486" s="532"/>
      <c r="O486" s="532"/>
      <c r="P486" s="532"/>
      <c r="Q486" s="533"/>
      <c r="R486" s="531" t="s">
        <v>455</v>
      </c>
      <c r="S486" s="532"/>
      <c r="T486" s="532"/>
      <c r="U486" s="532"/>
      <c r="V486" s="532"/>
      <c r="W486" s="533"/>
      <c r="X486" s="11"/>
      <c r="Y486" s="11"/>
    </row>
    <row r="487" spans="2:27" ht="19.5" customHeight="1">
      <c r="B487" s="522"/>
      <c r="C487" s="536"/>
      <c r="D487" s="537"/>
      <c r="E487" s="582"/>
      <c r="F487" s="582"/>
      <c r="G487" s="530"/>
      <c r="H487" s="516" t="s">
        <v>1378</v>
      </c>
      <c r="I487" s="507"/>
      <c r="J487" s="516" t="s">
        <v>971</v>
      </c>
      <c r="K487" s="507"/>
      <c r="L487" s="516" t="s">
        <v>1005</v>
      </c>
      <c r="M487" s="507"/>
      <c r="N487" s="516" t="s">
        <v>790</v>
      </c>
      <c r="O487" s="507"/>
      <c r="P487" s="516" t="s">
        <v>1998</v>
      </c>
      <c r="Q487" s="507"/>
      <c r="R487" s="516" t="s">
        <v>973</v>
      </c>
      <c r="S487" s="507"/>
      <c r="T487" s="516" t="s">
        <v>765</v>
      </c>
      <c r="U487" s="507"/>
      <c r="V487" s="516" t="s">
        <v>788</v>
      </c>
      <c r="W487" s="507"/>
      <c r="X487" s="11"/>
      <c r="Y487" s="11"/>
    </row>
    <row r="488" spans="2:27" ht="19.5" customHeight="1">
      <c r="B488" s="522"/>
      <c r="C488" s="536"/>
      <c r="D488" s="537"/>
      <c r="E488" s="583" t="s">
        <v>2033</v>
      </c>
      <c r="F488" s="584"/>
      <c r="G488" s="355" t="s">
        <v>1114</v>
      </c>
      <c r="H488" s="517"/>
      <c r="I488" s="509"/>
      <c r="J488" s="517"/>
      <c r="K488" s="509"/>
      <c r="L488" s="517"/>
      <c r="M488" s="509"/>
      <c r="N488" s="517"/>
      <c r="O488" s="509"/>
      <c r="P488" s="517"/>
      <c r="Q488" s="509"/>
      <c r="R488" s="517"/>
      <c r="S488" s="509"/>
      <c r="T488" s="517"/>
      <c r="U488" s="509"/>
      <c r="V488" s="517"/>
      <c r="W488" s="509"/>
      <c r="X488" s="136"/>
      <c r="Z488" s="40"/>
    </row>
    <row r="489" spans="2:27" ht="19.5" customHeight="1" thickBot="1">
      <c r="B489" s="523"/>
      <c r="C489" s="538"/>
      <c r="D489" s="539"/>
      <c r="E489" s="585"/>
      <c r="F489" s="586"/>
      <c r="G489" s="356"/>
      <c r="H489" s="514" t="s">
        <v>1083</v>
      </c>
      <c r="I489" s="515"/>
      <c r="J489" s="514" t="s">
        <v>1078</v>
      </c>
      <c r="K489" s="515"/>
      <c r="L489" s="514" t="s">
        <v>1094</v>
      </c>
      <c r="M489" s="515"/>
      <c r="N489" s="514" t="s">
        <v>1095</v>
      </c>
      <c r="O489" s="515"/>
      <c r="P489" s="514" t="s">
        <v>1999</v>
      </c>
      <c r="Q489" s="515"/>
      <c r="R489" s="514" t="s">
        <v>1082</v>
      </c>
      <c r="S489" s="515"/>
      <c r="T489" s="514" t="s">
        <v>767</v>
      </c>
      <c r="U489" s="515"/>
      <c r="V489" s="514" t="s">
        <v>166</v>
      </c>
      <c r="W489" s="515"/>
      <c r="X489" s="4"/>
      <c r="Z489" s="40"/>
    </row>
    <row r="490" spans="2:27" ht="30" customHeight="1">
      <c r="B490" s="502">
        <v>18</v>
      </c>
      <c r="C490" s="500" t="s">
        <v>137</v>
      </c>
      <c r="D490" s="605"/>
      <c r="E490" s="498"/>
      <c r="F490" s="594"/>
      <c r="G490" s="353">
        <v>93</v>
      </c>
      <c r="H490" s="91">
        <f>IF(ISBLANK('6桁'!H490)=TRUE,"",VLOOKUP('6桁'!H490,A!$A:$G,7,FALSE))</f>
        <v>41600</v>
      </c>
      <c r="I490" s="125" t="str">
        <f>'6桁'!I490</f>
        <v>W★</v>
      </c>
      <c r="J490" s="91" t="str">
        <f>IF(ISBLANK('6桁'!J490)=TRUE,"",VLOOKUP('6桁'!J490,A!$A:$G,7,FALSE))</f>
        <v/>
      </c>
      <c r="K490" s="125">
        <f>'6桁'!K490</f>
        <v>0</v>
      </c>
      <c r="L490" s="91" t="str">
        <f>IF(ISBLANK('6桁'!L490)=TRUE,"",VLOOKUP('6桁'!L490,A!$A:$G,7,FALSE))</f>
        <v/>
      </c>
      <c r="M490" s="125">
        <f>'6桁'!M490</f>
        <v>0</v>
      </c>
      <c r="N490" s="91" t="str">
        <f>IF(ISBLANK('6桁'!N490)=TRUE,"",VLOOKUP('6桁'!N490,A!$A:$G,7,FALSE))</f>
        <v/>
      </c>
      <c r="O490" s="125">
        <f>'6桁'!O490</f>
        <v>0</v>
      </c>
      <c r="P490" s="457" t="str">
        <f>IF(ISBLANK('6桁'!P490)=TRUE,"",VLOOKUP('6桁'!P490,A!$A:$G,7,FALSE))</f>
        <v/>
      </c>
      <c r="Q490" s="125">
        <f>'6桁'!Q490</f>
        <v>0</v>
      </c>
      <c r="R490" s="91" t="str">
        <f>IF(ISBLANK('6桁'!R490)=TRUE,"",VLOOKUP('6桁'!R490,A!$A:$G,7,FALSE))</f>
        <v/>
      </c>
      <c r="S490" s="125">
        <f>'6桁'!S490</f>
        <v>0</v>
      </c>
      <c r="T490" s="457" t="str">
        <f>IF(ISBLANK('6桁'!T490)=TRUE,"",VLOOKUP('6桁'!T490,A!$A:$G,7,FALSE))</f>
        <v/>
      </c>
      <c r="U490" s="124">
        <f>'6桁'!U490</f>
        <v>0</v>
      </c>
      <c r="V490" s="457" t="str">
        <f>IF(ISBLANK('6桁'!V490)=TRUE,"",VLOOKUP('6桁'!V490,A!$A:$G,7,FALSE))</f>
        <v/>
      </c>
      <c r="W490" s="125">
        <f>'6桁'!W490</f>
        <v>0</v>
      </c>
      <c r="X490" s="74"/>
      <c r="Y490" s="265"/>
      <c r="Z490" s="40"/>
    </row>
    <row r="491" spans="2:27" ht="30" customHeight="1">
      <c r="B491" s="503"/>
      <c r="C491" s="500" t="s">
        <v>86</v>
      </c>
      <c r="D491" s="605"/>
      <c r="E491" s="500"/>
      <c r="F491" s="587"/>
      <c r="G491" s="342">
        <v>95</v>
      </c>
      <c r="H491" s="95">
        <f>IF(ISBLANK('6桁'!H491)=TRUE,"",VLOOKUP('6桁'!H491,A!$A:$G,7,FALSE))</f>
        <v>44800</v>
      </c>
      <c r="I491" s="96" t="str">
        <f>'6桁'!I491</f>
        <v>W★</v>
      </c>
      <c r="J491" s="95" t="str">
        <f>IF(ISBLANK('6桁'!J491)=TRUE,"",VLOOKUP('6桁'!J491,A!$A:$G,7,FALSE))</f>
        <v/>
      </c>
      <c r="K491" s="96">
        <f>'6桁'!K491</f>
        <v>0</v>
      </c>
      <c r="L491" s="95" t="str">
        <f>IF(ISBLANK('6桁'!L491)=TRUE,"",VLOOKUP('6桁'!L491,A!$A:$G,7,FALSE))</f>
        <v/>
      </c>
      <c r="M491" s="96">
        <f>'6桁'!M491</f>
        <v>0</v>
      </c>
      <c r="N491" s="95" t="str">
        <f>IF(ISBLANK('6桁'!N491)=TRUE,"",VLOOKUP('6桁'!N491,A!$A:$G,7,FALSE))</f>
        <v/>
      </c>
      <c r="O491" s="96">
        <f>'6桁'!O491</f>
        <v>0</v>
      </c>
      <c r="P491" s="456" t="str">
        <f>IF(ISBLANK('6桁'!P491)=TRUE,"",VLOOKUP('6桁'!P491,A!$A:$G,7,FALSE))</f>
        <v/>
      </c>
      <c r="Q491" s="96">
        <f>'6桁'!Q491</f>
        <v>0</v>
      </c>
      <c r="R491" s="95" t="str">
        <f>IF(ISBLANK('6桁'!R491)=TRUE,"",VLOOKUP('6桁'!R491,A!$A:$G,7,FALSE))</f>
        <v/>
      </c>
      <c r="S491" s="96">
        <f>'6桁'!S491</f>
        <v>0</v>
      </c>
      <c r="T491" s="456" t="str">
        <f>IF(ISBLANK('6桁'!T491)=TRUE,"",VLOOKUP('6桁'!T491,A!$A:$G,7,FALSE))</f>
        <v/>
      </c>
      <c r="U491" s="126">
        <f>'6桁'!U491</f>
        <v>0</v>
      </c>
      <c r="V491" s="456" t="str">
        <f>IF(ISBLANK('6桁'!V491)=TRUE,"",VLOOKUP('6桁'!V491,A!$A:$G,7,FALSE))</f>
        <v/>
      </c>
      <c r="W491" s="96">
        <f>'6桁'!W491</f>
        <v>0</v>
      </c>
      <c r="X491" s="74"/>
      <c r="Y491" s="265"/>
      <c r="Z491" s="40"/>
    </row>
    <row r="492" spans="2:27" ht="30" customHeight="1">
      <c r="B492" s="503"/>
      <c r="C492" s="500" t="s">
        <v>308</v>
      </c>
      <c r="D492" s="605"/>
      <c r="E492" s="500">
        <v>92</v>
      </c>
      <c r="F492" s="587"/>
      <c r="G492" s="342"/>
      <c r="H492" s="95">
        <f>IF(ISBLANK('6桁'!H492)=TRUE,"",VLOOKUP('6桁'!H492,A!$A:$G,7,FALSE))</f>
        <v>36400</v>
      </c>
      <c r="I492" s="96" t="str">
        <f>'6桁'!I492</f>
        <v>V</v>
      </c>
      <c r="J492" s="95" t="str">
        <f>IF(ISBLANK('6桁'!J492)=TRUE,"",VLOOKUP('6桁'!J492,A!$A:$G,7,FALSE))</f>
        <v/>
      </c>
      <c r="K492" s="96">
        <f>'6桁'!K492</f>
        <v>0</v>
      </c>
      <c r="L492" s="95">
        <f>IF(ISBLANK('6桁'!L492)=TRUE,"",VLOOKUP('6桁'!L492,A!$A:$G,7,FALSE))</f>
        <v>36000</v>
      </c>
      <c r="M492" s="96" t="str">
        <f>'6桁'!M492</f>
        <v>V</v>
      </c>
      <c r="N492" s="95" t="str">
        <f>IF(ISBLANK('6桁'!N492)=TRUE,"",VLOOKUP('6桁'!N492,A!$A:$G,7,FALSE))</f>
        <v/>
      </c>
      <c r="O492" s="96">
        <f>'6桁'!O492</f>
        <v>0</v>
      </c>
      <c r="P492" s="456" t="str">
        <f>IF(ISBLANK('6桁'!P492)=TRUE,"",VLOOKUP('6桁'!P492,A!$A:$G,7,FALSE))</f>
        <v/>
      </c>
      <c r="Q492" s="96">
        <f>'6桁'!Q492</f>
        <v>0</v>
      </c>
      <c r="R492" s="95">
        <f>IF(ISBLANK('6桁'!R492)=TRUE,"",VLOOKUP('6桁'!R492,A!$A:$G,7,FALSE))</f>
        <v>27500</v>
      </c>
      <c r="S492" s="96" t="str">
        <f>'6桁'!S492</f>
        <v>W</v>
      </c>
      <c r="T492" s="456" t="str">
        <f>IF(ISBLANK('6桁'!T492)=TRUE,"",VLOOKUP('6桁'!T492,A!$A:$G,7,FALSE))</f>
        <v/>
      </c>
      <c r="U492" s="126">
        <f>'6桁'!U492</f>
        <v>0</v>
      </c>
      <c r="V492" s="456" t="str">
        <f>IF(ISBLANK('6桁'!V492)=TRUE,"",VLOOKUP('6桁'!V492,A!$A:$G,7,FALSE))</f>
        <v/>
      </c>
      <c r="W492" s="96">
        <f>'6桁'!W492</f>
        <v>0</v>
      </c>
      <c r="X492" s="74"/>
      <c r="Y492" s="265"/>
      <c r="Z492" s="40"/>
    </row>
    <row r="493" spans="2:27" ht="30" customHeight="1">
      <c r="B493" s="503"/>
      <c r="C493" s="500" t="s">
        <v>139</v>
      </c>
      <c r="D493" s="605"/>
      <c r="E493" s="500">
        <v>95</v>
      </c>
      <c r="F493" s="587"/>
      <c r="G493" s="342">
        <v>99</v>
      </c>
      <c r="H493" s="95">
        <f>IF(ISBLANK('6桁'!H493)=TRUE,"",VLOOKUP('6桁'!H493,A!$A:$G,7,FALSE))</f>
        <v>37800</v>
      </c>
      <c r="I493" s="96" t="str">
        <f>'6桁'!I493</f>
        <v>W</v>
      </c>
      <c r="J493" s="95" t="str">
        <f>IF(ISBLANK('6桁'!J493)=TRUE,"",VLOOKUP('6桁'!J493,A!$A:$G,7,FALSE))</f>
        <v/>
      </c>
      <c r="K493" s="96">
        <f>'6桁'!K493</f>
        <v>0</v>
      </c>
      <c r="L493" s="95">
        <f>IF(ISBLANK('6桁'!L493)=TRUE,"",VLOOKUP('6桁'!L493,A!$A:$G,7,FALSE))</f>
        <v>36000</v>
      </c>
      <c r="M493" s="96" t="str">
        <f>'6桁'!M493</f>
        <v>⑩V</v>
      </c>
      <c r="N493" s="95" t="str">
        <f>IF(ISBLANK('6桁'!N493)=TRUE,"",VLOOKUP('6桁'!N493,A!$A:$G,7,FALSE))</f>
        <v/>
      </c>
      <c r="O493" s="96">
        <f>'6桁'!O493</f>
        <v>0</v>
      </c>
      <c r="P493" s="456" t="str">
        <f>IF(ISBLANK('6桁'!P493)=TRUE,"",VLOOKUP('6桁'!P493,A!$A:$G,7,FALSE))</f>
        <v/>
      </c>
      <c r="Q493" s="96">
        <f>'6桁'!Q493</f>
        <v>0</v>
      </c>
      <c r="R493" s="95">
        <f>IF(ISBLANK('6桁'!R493)=TRUE,"",VLOOKUP('6桁'!R493,A!$A:$G,7,FALSE))</f>
        <v>30500</v>
      </c>
      <c r="S493" s="96" t="str">
        <f>'6桁'!S493</f>
        <v>W★</v>
      </c>
      <c r="T493" s="456" t="str">
        <f>IF(ISBLANK('6桁'!T493)=TRUE,"",VLOOKUP('6桁'!T493,A!$A:$G,7,FALSE))</f>
        <v/>
      </c>
      <c r="U493" s="126">
        <f>'6桁'!U493</f>
        <v>0</v>
      </c>
      <c r="V493" s="456" t="str">
        <f>IF(ISBLANK('6桁'!V493)=TRUE,"",VLOOKUP('6桁'!V493,A!$A:$G,7,FALSE))</f>
        <v/>
      </c>
      <c r="W493" s="96">
        <f>'6桁'!W493</f>
        <v>0</v>
      </c>
      <c r="X493" s="74"/>
      <c r="Y493" s="265"/>
      <c r="Z493" s="40"/>
    </row>
    <row r="494" spans="2:27" ht="30" customHeight="1">
      <c r="B494" s="503"/>
      <c r="C494" s="500" t="s">
        <v>140</v>
      </c>
      <c r="D494" s="605"/>
      <c r="E494" s="500">
        <v>97</v>
      </c>
      <c r="F494" s="587"/>
      <c r="G494" s="342">
        <v>101</v>
      </c>
      <c r="H494" s="95" t="str">
        <f>IF(ISBLANK('6桁'!H494)=TRUE,"",VLOOKUP('6桁'!H494,A!$A:$G,7,FALSE))</f>
        <v/>
      </c>
      <c r="I494" s="96">
        <f>'6桁'!I494</f>
        <v>0</v>
      </c>
      <c r="J494" s="95" t="str">
        <f>IF(ISBLANK('6桁'!J494)=TRUE,"",VLOOKUP('6桁'!J494,A!$A:$G,7,FALSE))</f>
        <v/>
      </c>
      <c r="K494" s="96">
        <f>'6桁'!K494</f>
        <v>0</v>
      </c>
      <c r="L494" s="95" t="str">
        <f>IF(ISBLANK('6桁'!L494)=TRUE,"",VLOOKUP('6桁'!L494,A!$A:$G,7,FALSE))</f>
        <v/>
      </c>
      <c r="M494" s="96">
        <f>'6桁'!M494</f>
        <v>0</v>
      </c>
      <c r="N494" s="95" t="str">
        <f>IF(ISBLANK('6桁'!N494)=TRUE,"",VLOOKUP('6桁'!N494,A!$A:$G,7,FALSE))</f>
        <v/>
      </c>
      <c r="O494" s="96">
        <f>'6桁'!O494</f>
        <v>0</v>
      </c>
      <c r="P494" s="456" t="str">
        <f>IF(ISBLANK('6桁'!P494)=TRUE,"",VLOOKUP('6桁'!P494,A!$A:$G,7,FALSE))</f>
        <v/>
      </c>
      <c r="Q494" s="96">
        <f>'6桁'!Q494</f>
        <v>0</v>
      </c>
      <c r="R494" s="95">
        <f>IF(ISBLANK('6桁'!R494)=TRUE,"",VLOOKUP('6桁'!R494,A!$A:$G,7,FALSE))</f>
        <v>30000</v>
      </c>
      <c r="S494" s="96" t="str">
        <f>'6桁'!S494</f>
        <v>Y★</v>
      </c>
      <c r="T494" s="456" t="str">
        <f>IF(ISBLANK('6桁'!T494)=TRUE,"",VLOOKUP('6桁'!T494,A!$A:$G,7,FALSE))</f>
        <v/>
      </c>
      <c r="U494" s="126">
        <f>'6桁'!U494</f>
        <v>0</v>
      </c>
      <c r="V494" s="456" t="str">
        <f>IF(ISBLANK('6桁'!V494)=TRUE,"",VLOOKUP('6桁'!V494,A!$A:$G,7,FALSE))</f>
        <v/>
      </c>
      <c r="W494" s="96">
        <f>'6桁'!W494</f>
        <v>0</v>
      </c>
      <c r="X494" s="74"/>
      <c r="Y494" s="265"/>
      <c r="Z494" s="40"/>
    </row>
    <row r="495" spans="2:27" ht="30" customHeight="1">
      <c r="B495" s="503"/>
      <c r="C495" s="500" t="s">
        <v>496</v>
      </c>
      <c r="D495" s="605"/>
      <c r="E495" s="500"/>
      <c r="F495" s="587"/>
      <c r="G495" s="342">
        <v>106</v>
      </c>
      <c r="H495" s="95" t="str">
        <f>IF(ISBLANK('6桁'!H495)=TRUE,"",VLOOKUP('6桁'!H495,A!$A:$G,7,FALSE))</f>
        <v/>
      </c>
      <c r="I495" s="96">
        <f>'6桁'!I495</f>
        <v>0</v>
      </c>
      <c r="J495" s="95" t="str">
        <f>IF(ISBLANK('6桁'!J495)=TRUE,"",VLOOKUP('6桁'!J495,A!$A:$G,7,FALSE))</f>
        <v/>
      </c>
      <c r="K495" s="96">
        <f>'6桁'!K495</f>
        <v>0</v>
      </c>
      <c r="L495" s="95" t="str">
        <f>IF(ISBLANK('6桁'!L495)=TRUE,"",VLOOKUP('6桁'!L495,A!$A:$G,7,FALSE))</f>
        <v/>
      </c>
      <c r="M495" s="96">
        <f>'6桁'!M495</f>
        <v>0</v>
      </c>
      <c r="N495" s="95" t="str">
        <f>IF(ISBLANK('6桁'!N495)=TRUE,"",VLOOKUP('6桁'!N495,A!$A:$G,7,FALSE))</f>
        <v/>
      </c>
      <c r="O495" s="96">
        <f>'6桁'!O495</f>
        <v>0</v>
      </c>
      <c r="P495" s="456" t="str">
        <f>IF(ISBLANK('6桁'!P495)=TRUE,"",VLOOKUP('6桁'!P495,A!$A:$G,7,FALSE))</f>
        <v/>
      </c>
      <c r="Q495" s="96">
        <f>'6桁'!Q495</f>
        <v>0</v>
      </c>
      <c r="R495" s="95" t="str">
        <f>IF(ISBLANK('6桁'!R495)=TRUE,"",VLOOKUP('6桁'!R495,A!$A:$G,7,FALSE))</f>
        <v/>
      </c>
      <c r="S495" s="96">
        <f>'6桁'!S495</f>
        <v>0</v>
      </c>
      <c r="T495" s="456" t="str">
        <f>IF(ISBLANK('6桁'!T495)=TRUE,"",VLOOKUP('6桁'!T495,A!$A:$G,7,FALSE))</f>
        <v>卸価格設定なし</v>
      </c>
      <c r="U495" s="126" t="str">
        <f>'6桁'!U495</f>
        <v>W★</v>
      </c>
      <c r="V495" s="456" t="str">
        <f>IF(ISBLANK('6桁'!V495)=TRUE,"",VLOOKUP('6桁'!V495,A!$A:$G,7,FALSE))</f>
        <v/>
      </c>
      <c r="W495" s="96">
        <f>'6桁'!W495</f>
        <v>0</v>
      </c>
      <c r="X495" s="74"/>
      <c r="Y495" s="265"/>
      <c r="Z495" s="40"/>
    </row>
    <row r="496" spans="2:27" ht="30" customHeight="1">
      <c r="B496" s="503"/>
      <c r="C496" s="500" t="s">
        <v>142</v>
      </c>
      <c r="D496" s="605"/>
      <c r="E496" s="500">
        <v>95</v>
      </c>
      <c r="F496" s="587"/>
      <c r="G496" s="342">
        <v>99</v>
      </c>
      <c r="H496" s="95">
        <f>IF(ISBLANK('6桁'!H496)=TRUE,"",VLOOKUP('6桁'!H496,A!$A:$G,7,FALSE))</f>
        <v>35100</v>
      </c>
      <c r="I496" s="96" t="str">
        <f>'6桁'!I496</f>
        <v>V★</v>
      </c>
      <c r="J496" s="95" t="str">
        <f>IF(ISBLANK('6桁'!J496)=TRUE,"",VLOOKUP('6桁'!J496,A!$A:$G,7,FALSE))</f>
        <v/>
      </c>
      <c r="K496" s="96">
        <f>'6桁'!K496</f>
        <v>0</v>
      </c>
      <c r="L496" s="95">
        <f>IF(ISBLANK('6桁'!L496)=TRUE,"",VLOOKUP('6桁'!L496,A!$A:$G,7,FALSE))</f>
        <v>34100</v>
      </c>
      <c r="M496" s="96" t="str">
        <f>'6桁'!M496</f>
        <v>V★</v>
      </c>
      <c r="N496" s="95" t="str">
        <f>IF(ISBLANK('6桁'!N496)=TRUE,"",VLOOKUP('6桁'!N496,A!$A:$G,7,FALSE))</f>
        <v/>
      </c>
      <c r="O496" s="96">
        <f>'6桁'!O496</f>
        <v>0</v>
      </c>
      <c r="P496" s="456" t="str">
        <f>IF(ISBLANK('6桁'!P496)=TRUE,"",VLOOKUP('6桁'!P496,A!$A:$G,7,FALSE))</f>
        <v/>
      </c>
      <c r="Q496" s="96">
        <f>'6桁'!Q496</f>
        <v>0</v>
      </c>
      <c r="R496" s="95" t="str">
        <f>IF(ISBLANK('6桁'!R496)=TRUE,"",VLOOKUP('6桁'!R496,A!$A:$G,7,FALSE))</f>
        <v/>
      </c>
      <c r="S496" s="96">
        <f>'6桁'!S496</f>
        <v>0</v>
      </c>
      <c r="T496" s="456" t="str">
        <f>IF(ISBLANK('6桁'!T496)=TRUE,"",VLOOKUP('6桁'!T496,A!$A:$G,7,FALSE))</f>
        <v>卸価格設定なし</v>
      </c>
      <c r="U496" s="126" t="str">
        <f>'6桁'!U496</f>
        <v>W★</v>
      </c>
      <c r="V496" s="456" t="str">
        <f>IF(ISBLANK('6桁'!V496)=TRUE,"",VLOOKUP('6桁'!V496,A!$A:$G,7,FALSE))</f>
        <v/>
      </c>
      <c r="W496" s="96">
        <f>'6桁'!W496</f>
        <v>0</v>
      </c>
      <c r="X496" s="74"/>
      <c r="Y496" s="265"/>
      <c r="Z496" s="40"/>
    </row>
    <row r="497" spans="2:26" ht="30" customHeight="1">
      <c r="B497" s="503"/>
      <c r="C497" s="500" t="s">
        <v>4</v>
      </c>
      <c r="D497" s="605"/>
      <c r="E497" s="500">
        <v>98</v>
      </c>
      <c r="F497" s="587"/>
      <c r="G497" s="342">
        <v>102</v>
      </c>
      <c r="H497" s="95">
        <f>IF(ISBLANK('6桁'!H497)=TRUE,"",VLOOKUP('6桁'!H497,A!$A:$G,7,FALSE))</f>
        <v>37400</v>
      </c>
      <c r="I497" s="96" t="str">
        <f>'6桁'!I497</f>
        <v>V</v>
      </c>
      <c r="J497" s="95" t="str">
        <f>IF(ISBLANK('6桁'!J497)=TRUE,"",VLOOKUP('6桁'!J497,A!$A:$G,7,FALSE))</f>
        <v/>
      </c>
      <c r="K497" s="96">
        <f>'6桁'!K497</f>
        <v>0</v>
      </c>
      <c r="L497" s="95">
        <f>IF(ISBLANK('6桁'!L497)=TRUE,"",VLOOKUP('6桁'!L497,A!$A:$G,7,FALSE))</f>
        <v>34500</v>
      </c>
      <c r="M497" s="96" t="str">
        <f>'6桁'!M497</f>
        <v>V</v>
      </c>
      <c r="N497" s="95">
        <f>IF(ISBLANK('6桁'!N497)=TRUE,"",VLOOKUP('6桁'!N497,A!$A:$G,7,FALSE))</f>
        <v>40300</v>
      </c>
      <c r="O497" s="96" t="str">
        <f>'6桁'!O497</f>
        <v>H
RBL</v>
      </c>
      <c r="P497" s="456" t="str">
        <f>IF(ISBLANK('6桁'!P497)=TRUE,"",VLOOKUP('6桁'!P497,A!$A:$G,7,FALSE))</f>
        <v/>
      </c>
      <c r="Q497" s="96">
        <f>'6桁'!Q497</f>
        <v>0</v>
      </c>
      <c r="R497" s="95">
        <f>IF(ISBLANK('6桁'!R497)=TRUE,"",VLOOKUP('6桁'!R497,A!$A:$G,7,FALSE))</f>
        <v>29600</v>
      </c>
      <c r="S497" s="96" t="str">
        <f>'6桁'!S497</f>
        <v>W★</v>
      </c>
      <c r="T497" s="456" t="str">
        <f>IF(ISBLANK('6桁'!T497)=TRUE,"",VLOOKUP('6桁'!T497,A!$A:$G,7,FALSE))</f>
        <v/>
      </c>
      <c r="U497" s="96">
        <f>'6桁'!U497</f>
        <v>0</v>
      </c>
      <c r="V497" s="456" t="str">
        <f>IF(ISBLANK('6桁'!V497)=TRUE,"",VLOOKUP('6桁'!V497,A!$A:$G,7,FALSE))</f>
        <v/>
      </c>
      <c r="W497" s="96">
        <f>'6桁'!W497</f>
        <v>0</v>
      </c>
      <c r="X497" s="74"/>
      <c r="Y497" s="265"/>
      <c r="Z497" s="40"/>
    </row>
    <row r="498" spans="2:26" ht="30" customHeight="1">
      <c r="B498" s="503"/>
      <c r="C498" s="500" t="s">
        <v>205</v>
      </c>
      <c r="D498" s="605"/>
      <c r="E498" s="500">
        <v>100</v>
      </c>
      <c r="F498" s="587"/>
      <c r="G498" s="342">
        <v>104</v>
      </c>
      <c r="H498" s="95">
        <f>IF(ISBLANK('6桁'!H498)=TRUE,"",VLOOKUP('6桁'!H498,A!$A:$G,7,FALSE))</f>
        <v>38700</v>
      </c>
      <c r="I498" s="96" t="str">
        <f>'6桁'!I498</f>
        <v>V</v>
      </c>
      <c r="J498" s="95" t="str">
        <f>IF(ISBLANK('6桁'!J498)=TRUE,"",VLOOKUP('6桁'!J498,A!$A:$G,7,FALSE))</f>
        <v/>
      </c>
      <c r="K498" s="96">
        <f>'6桁'!K498</f>
        <v>0</v>
      </c>
      <c r="L498" s="95">
        <f>IF(ISBLANK('6桁'!L498)=TRUE,"",VLOOKUP('6桁'!L498,A!$A:$G,7,FALSE))</f>
        <v>36300</v>
      </c>
      <c r="M498" s="96" t="str">
        <f>'6桁'!M498</f>
        <v>V</v>
      </c>
      <c r="N498" s="95" t="str">
        <f>IF(ISBLANK('6桁'!N498)=TRUE,"",VLOOKUP('6桁'!N498,A!$A:$G,7,FALSE))</f>
        <v/>
      </c>
      <c r="O498" s="96">
        <f>'6桁'!O498</f>
        <v>0</v>
      </c>
      <c r="P498" s="456" t="str">
        <f>IF(ISBLANK('6桁'!P498)=TRUE,"",VLOOKUP('6桁'!P498,A!$A:$G,7,FALSE))</f>
        <v/>
      </c>
      <c r="Q498" s="96">
        <f>'6桁'!Q498</f>
        <v>0</v>
      </c>
      <c r="R498" s="95">
        <f>IF(ISBLANK('6桁'!R498)=TRUE,"",VLOOKUP('6桁'!R498,A!$A:$G,7,FALSE))</f>
        <v>29100</v>
      </c>
      <c r="S498" s="96" t="str">
        <f>'6桁'!S498</f>
        <v>Y★</v>
      </c>
      <c r="T498" s="456" t="str">
        <f>IF(ISBLANK('6桁'!T498)=TRUE,"",VLOOKUP('6桁'!T498,A!$A:$G,7,FALSE))</f>
        <v/>
      </c>
      <c r="U498" s="96">
        <f>'6桁'!U498</f>
        <v>0</v>
      </c>
      <c r="V498" s="456" t="str">
        <f>IF(ISBLANK('6桁'!V498)=TRUE,"",VLOOKUP('6桁'!V498,A!$A:$G,7,FALSE))</f>
        <v/>
      </c>
      <c r="W498" s="96">
        <f>'6桁'!W498</f>
        <v>0</v>
      </c>
      <c r="X498" s="74"/>
      <c r="Y498" s="265"/>
      <c r="Z498" s="40"/>
    </row>
    <row r="499" spans="2:26" ht="30" customHeight="1">
      <c r="B499" s="503"/>
      <c r="C499" s="500" t="s">
        <v>207</v>
      </c>
      <c r="D499" s="605"/>
      <c r="E499" s="500">
        <v>105</v>
      </c>
      <c r="F499" s="587"/>
      <c r="G499" s="342">
        <v>109</v>
      </c>
      <c r="H499" s="95">
        <f>IF(ISBLANK('6桁'!H499)=TRUE,"",VLOOKUP('6桁'!H499,A!$A:$G,7,FALSE))</f>
        <v>42900</v>
      </c>
      <c r="I499" s="96" t="str">
        <f>'6桁'!I499</f>
        <v>V★</v>
      </c>
      <c r="J499" s="95" t="str">
        <f>IF(ISBLANK('6桁'!J499)=TRUE,"",VLOOKUP('6桁'!J499,A!$A:$G,7,FALSE))</f>
        <v/>
      </c>
      <c r="K499" s="96">
        <f>'6桁'!K499</f>
        <v>0</v>
      </c>
      <c r="L499" s="95">
        <f>IF(ISBLANK('6桁'!L499)=TRUE,"",VLOOKUP('6桁'!L499,A!$A:$G,7,FALSE))</f>
        <v>40800</v>
      </c>
      <c r="M499" s="96" t="str">
        <f>'6桁'!M499</f>
        <v>V★</v>
      </c>
      <c r="N499" s="95" t="str">
        <f>IF(ISBLANK('6桁'!N499)=TRUE,"",VLOOKUP('6桁'!N499,A!$A:$G,7,FALSE))</f>
        <v/>
      </c>
      <c r="O499" s="96">
        <f>'6桁'!O499</f>
        <v>0</v>
      </c>
      <c r="P499" s="456" t="str">
        <f>IF(ISBLANK('6桁'!P499)=TRUE,"",VLOOKUP('6桁'!P499,A!$A:$G,7,FALSE))</f>
        <v/>
      </c>
      <c r="Q499" s="96">
        <f>'6桁'!Q499</f>
        <v>0</v>
      </c>
      <c r="R499" s="95" t="str">
        <f>IF(ISBLANK('6桁'!R499)=TRUE,"",VLOOKUP('6桁'!R499,A!$A:$G,7,FALSE))</f>
        <v/>
      </c>
      <c r="S499" s="96">
        <f>'6桁'!S499</f>
        <v>0</v>
      </c>
      <c r="T499" s="456" t="str">
        <f>IF(ISBLANK('6桁'!T499)=TRUE,"",VLOOKUP('6桁'!T499,A!$A:$G,7,FALSE))</f>
        <v>卸価格設定なし</v>
      </c>
      <c r="U499" s="126" t="str">
        <f>'6桁'!U499</f>
        <v>W★</v>
      </c>
      <c r="V499" s="456" t="str">
        <f>IF(ISBLANK('6桁'!V499)=TRUE,"",VLOOKUP('6桁'!V499,A!$A:$G,7,FALSE))</f>
        <v/>
      </c>
      <c r="W499" s="96">
        <f>'6桁'!W499</f>
        <v>0</v>
      </c>
      <c r="X499" s="74"/>
      <c r="Y499" s="265"/>
      <c r="Z499" s="40"/>
    </row>
    <row r="500" spans="2:26" ht="30" customHeight="1">
      <c r="B500" s="503"/>
      <c r="C500" s="500" t="s">
        <v>365</v>
      </c>
      <c r="D500" s="605"/>
      <c r="E500" s="500">
        <v>100</v>
      </c>
      <c r="F500" s="587"/>
      <c r="G500" s="342"/>
      <c r="H500" s="95">
        <f>IF(ISBLANK('6桁'!H500)=TRUE,"",VLOOKUP('6桁'!H500,A!$A:$G,7,FALSE))</f>
        <v>35300</v>
      </c>
      <c r="I500" s="96" t="str">
        <f>'6桁'!I500</f>
        <v>H</v>
      </c>
      <c r="J500" s="95" t="str">
        <f>IF(ISBLANK('6桁'!J500)=TRUE,"",VLOOKUP('6桁'!J500,A!$A:$G,7,FALSE))</f>
        <v/>
      </c>
      <c r="K500" s="96">
        <f>'6桁'!K500</f>
        <v>0</v>
      </c>
      <c r="L500" s="95">
        <f>IF(ISBLANK('6桁'!L500)=TRUE,"",VLOOKUP('6桁'!L500,A!$A:$G,7,FALSE))</f>
        <v>32300</v>
      </c>
      <c r="M500" s="96" t="str">
        <f>'6桁'!M500</f>
        <v>H</v>
      </c>
      <c r="N500" s="95">
        <f>IF(ISBLANK('6桁'!N500)=TRUE,"",VLOOKUP('6桁'!N500,A!$A:$G,7,FALSE))</f>
        <v>40400</v>
      </c>
      <c r="O500" s="96" t="str">
        <f>'6桁'!O500</f>
        <v>H
RBL</v>
      </c>
      <c r="P500" s="456" t="str">
        <f>IF(ISBLANK('6桁'!P500)=TRUE,"",VLOOKUP('6桁'!P500,A!$A:$G,7,FALSE))</f>
        <v/>
      </c>
      <c r="Q500" s="96">
        <f>'6桁'!Q500</f>
        <v>0</v>
      </c>
      <c r="R500" s="95" t="str">
        <f>IF(ISBLANK('6桁'!R500)=TRUE,"",VLOOKUP('6桁'!R500,A!$A:$G,7,FALSE))</f>
        <v/>
      </c>
      <c r="S500" s="96">
        <f>'6桁'!S500</f>
        <v>0</v>
      </c>
      <c r="T500" s="456" t="str">
        <f>IF(ISBLANK('6桁'!T500)=TRUE,"",VLOOKUP('6桁'!T500,A!$A:$G,7,FALSE))</f>
        <v/>
      </c>
      <c r="U500" s="126">
        <f>'6桁'!U500</f>
        <v>0</v>
      </c>
      <c r="V500" s="456" t="str">
        <f>IF(ISBLANK('6桁'!V500)=TRUE,"",VLOOKUP('6桁'!V500,A!$A:$G,7,FALSE))</f>
        <v/>
      </c>
      <c r="W500" s="96">
        <f>'6桁'!W500</f>
        <v>0</v>
      </c>
      <c r="X500" s="74"/>
      <c r="Y500" s="265"/>
      <c r="Z500" s="40"/>
    </row>
    <row r="501" spans="2:26" ht="30" customHeight="1">
      <c r="B501" s="503"/>
      <c r="C501" s="500" t="s">
        <v>339</v>
      </c>
      <c r="D501" s="605"/>
      <c r="E501" s="500">
        <v>103</v>
      </c>
      <c r="F501" s="587"/>
      <c r="G501" s="342">
        <v>107</v>
      </c>
      <c r="H501" s="95">
        <f>IF(ISBLANK('6桁'!H501)=TRUE,"",VLOOKUP('6桁'!H501,A!$A:$G,7,FALSE))</f>
        <v>36700</v>
      </c>
      <c r="I501" s="96" t="str">
        <f>'6桁'!I501</f>
        <v>V</v>
      </c>
      <c r="J501" s="95" t="str">
        <f>IF(ISBLANK('6桁'!J501)=TRUE,"",VLOOKUP('6桁'!J501,A!$A:$G,7,FALSE))</f>
        <v/>
      </c>
      <c r="K501" s="96">
        <f>'6桁'!K501</f>
        <v>0</v>
      </c>
      <c r="L501" s="95">
        <f>IF(ISBLANK('6桁'!L501)=TRUE,"",VLOOKUP('6桁'!L501,A!$A:$G,7,FALSE))</f>
        <v>34100</v>
      </c>
      <c r="M501" s="96" t="str">
        <f>'6桁'!M501</f>
        <v>V★</v>
      </c>
      <c r="N501" s="95">
        <f>IF(ISBLANK('6桁'!N501)=TRUE,"",VLOOKUP('6桁'!N501,A!$A:$G,7,FALSE))</f>
        <v>39200</v>
      </c>
      <c r="O501" s="96" t="str">
        <f>'6桁'!O501</f>
        <v>H
RBL</v>
      </c>
      <c r="P501" s="456" t="str">
        <f>IF(ISBLANK('6桁'!P501)=TRUE,"",VLOOKUP('6桁'!P501,A!$A:$G,7,FALSE))</f>
        <v/>
      </c>
      <c r="Q501" s="96">
        <f>'6桁'!Q501</f>
        <v>0</v>
      </c>
      <c r="R501" s="95" t="str">
        <f>IF(ISBLANK('6桁'!R501)=TRUE,"",VLOOKUP('6桁'!R501,A!$A:$G,7,FALSE))</f>
        <v/>
      </c>
      <c r="S501" s="96">
        <f>'6桁'!S501</f>
        <v>0</v>
      </c>
      <c r="T501" s="456" t="str">
        <f>IF(ISBLANK('6桁'!T501)=TRUE,"",VLOOKUP('6桁'!T501,A!$A:$G,7,FALSE))</f>
        <v>卸価格設定なし</v>
      </c>
      <c r="U501" s="126" t="str">
        <f>'6桁'!U501</f>
        <v>W★</v>
      </c>
      <c r="V501" s="456" t="str">
        <f>IF(ISBLANK('6桁'!V501)=TRUE,"",VLOOKUP('6桁'!V501,A!$A:$G,7,FALSE))</f>
        <v/>
      </c>
      <c r="W501" s="96">
        <f>'6桁'!W501</f>
        <v>0</v>
      </c>
      <c r="X501" s="263"/>
      <c r="Y501" s="270"/>
      <c r="Z501" s="40"/>
    </row>
    <row r="502" spans="2:26" ht="30" customHeight="1">
      <c r="B502" s="503"/>
      <c r="C502" s="500" t="s">
        <v>671</v>
      </c>
      <c r="D502" s="605"/>
      <c r="E502" s="500"/>
      <c r="F502" s="587"/>
      <c r="G502" s="361">
        <v>112</v>
      </c>
      <c r="H502" s="94" t="str">
        <f>IF(ISBLANK('6桁'!H502)=TRUE,"",VLOOKUP('6桁'!H502,A!$A:$G,7,FALSE))</f>
        <v/>
      </c>
      <c r="I502" s="360">
        <f>'6桁'!I502</f>
        <v>0</v>
      </c>
      <c r="J502" s="94" t="str">
        <f>IF(ISBLANK('6桁'!J502)=TRUE,"",VLOOKUP('6桁'!J502,A!$A:$G,7,FALSE))</f>
        <v/>
      </c>
      <c r="K502" s="360">
        <f>'6桁'!K502</f>
        <v>0</v>
      </c>
      <c r="L502" s="94" t="str">
        <f>IF(ISBLANK('6桁'!L502)=TRUE,"",VLOOKUP('6桁'!L502,A!$A:$G,7,FALSE))</f>
        <v/>
      </c>
      <c r="M502" s="360">
        <f>'6桁'!M502</f>
        <v>0</v>
      </c>
      <c r="N502" s="94">
        <f>IF(ISBLANK('6桁'!N502)=TRUE,"",VLOOKUP('6桁'!N502,A!$A:$G,7,FALSE))</f>
        <v>44500</v>
      </c>
      <c r="O502" s="96" t="str">
        <f>'6桁'!O502</f>
        <v>H★
RBL</v>
      </c>
      <c r="P502" s="475" t="str">
        <f>IF(ISBLANK('6桁'!P502)=TRUE,"",VLOOKUP('6桁'!P502,A!$A:$G,7,FALSE))</f>
        <v/>
      </c>
      <c r="Q502" s="360">
        <f>'6桁'!Q502</f>
        <v>0</v>
      </c>
      <c r="R502" s="94" t="str">
        <f>IF(ISBLANK('6桁'!R502)=TRUE,"",VLOOKUP('6桁'!R502,A!$A:$G,7,FALSE))</f>
        <v/>
      </c>
      <c r="S502" s="360">
        <f>'6桁'!S502</f>
        <v>0</v>
      </c>
      <c r="T502" s="475" t="str">
        <f>IF(ISBLANK('6桁'!T502)=TRUE,"",VLOOKUP('6桁'!T502,A!$A:$G,7,FALSE))</f>
        <v/>
      </c>
      <c r="U502" s="133">
        <f>'6桁'!U502</f>
        <v>0</v>
      </c>
      <c r="V502" s="475" t="str">
        <f>IF(ISBLANK('6桁'!V502)=TRUE,"",VLOOKUP('6桁'!V502,A!$A:$G,7,FALSE))</f>
        <v/>
      </c>
      <c r="W502" s="360">
        <f>'6桁'!W502</f>
        <v>0</v>
      </c>
      <c r="X502" s="263"/>
      <c r="Y502" s="270"/>
      <c r="Z502" s="40"/>
    </row>
    <row r="503" spans="2:26" ht="30" customHeight="1">
      <c r="B503" s="503"/>
      <c r="C503" s="567" t="s">
        <v>366</v>
      </c>
      <c r="D503" s="568"/>
      <c r="E503" s="928" t="s">
        <v>2010</v>
      </c>
      <c r="F503" s="929"/>
      <c r="G503" s="249"/>
      <c r="H503" s="319" t="str">
        <f>IF(ISBLANK('6桁'!H503)=TRUE,"",VLOOKUP('6桁'!H503,A!$A:$G,7,FALSE))</f>
        <v/>
      </c>
      <c r="I503" s="359">
        <f>'6桁'!I503</f>
        <v>0</v>
      </c>
      <c r="J503" s="319" t="str">
        <f>IF(ISBLANK('6桁'!J503)=TRUE,"",VLOOKUP('6桁'!J503,A!$A:$G,7,FALSE))</f>
        <v/>
      </c>
      <c r="K503" s="359">
        <f>'6桁'!K503</f>
        <v>0</v>
      </c>
      <c r="L503" s="935">
        <f>IF(ISBLANK('6桁'!L503)=TRUE,"",VLOOKUP('6桁'!L503,A!$A:$G,7,FALSE))</f>
        <v>39700</v>
      </c>
      <c r="M503" s="933" t="str">
        <f>'6桁'!M503</f>
        <v>V</v>
      </c>
      <c r="N503" s="95">
        <f>IF(ISBLANK('6桁'!N503)=TRUE,"",VLOOKUP('6桁'!N503,A!$A:$G,7,FALSE))</f>
        <v>43500</v>
      </c>
      <c r="O503" s="96" t="str">
        <f>'6桁'!O503</f>
        <v>H
RBL</v>
      </c>
      <c r="P503" s="1006" t="str">
        <f>IF(ISBLANK('6桁'!P503)=TRUE,"",VLOOKUP('6桁'!P503,A!$A:$G,7,FALSE))</f>
        <v>卸価格設定なし</v>
      </c>
      <c r="Q503" s="933" t="str">
        <f>'6桁'!Q503</f>
        <v>⑧Q
WL</v>
      </c>
      <c r="R503" s="319" t="str">
        <f>IF(ISBLANK('6桁'!R503)=TRUE,"",VLOOKUP('6桁'!R503,A!$A:$G,7,FALSE))</f>
        <v/>
      </c>
      <c r="S503" s="359">
        <f>'6桁'!S503</f>
        <v>0</v>
      </c>
      <c r="T503" s="474" t="str">
        <f>IF(ISBLANK('6桁'!T503)=TRUE,"",VLOOKUP('6桁'!T503,A!$A:$G,7,FALSE))</f>
        <v/>
      </c>
      <c r="U503" s="359">
        <f>'6桁'!U503</f>
        <v>0</v>
      </c>
      <c r="V503" s="480" t="str">
        <f>IF(ISBLANK('6桁'!V503)=TRUE,"",VLOOKUP('6桁'!V503,A!$A:$G,7,FALSE))</f>
        <v/>
      </c>
      <c r="W503" s="359">
        <f>'6桁'!W503</f>
        <v>0</v>
      </c>
      <c r="X503" s="74"/>
      <c r="Y503" s="265"/>
      <c r="Z503" s="40"/>
    </row>
    <row r="504" spans="2:26" ht="30" customHeight="1">
      <c r="B504" s="503"/>
      <c r="C504" s="576"/>
      <c r="D504" s="577"/>
      <c r="E504" s="930"/>
      <c r="F504" s="931"/>
      <c r="G504" s="361"/>
      <c r="H504" s="94" t="str">
        <f>IF(ISBLANK('6桁'!H504)=TRUE,"",VLOOKUP('6桁'!H504,A!$A:$G,7,FALSE))</f>
        <v/>
      </c>
      <c r="I504" s="360">
        <f>'6桁'!I504</f>
        <v>0</v>
      </c>
      <c r="J504" s="94" t="str">
        <f>IF(ISBLANK('6桁'!J504)=TRUE,"",VLOOKUP('6桁'!J504,A!$A:$G,7,FALSE))</f>
        <v/>
      </c>
      <c r="K504" s="360">
        <f>'6桁'!K504</f>
        <v>0</v>
      </c>
      <c r="L504" s="936" t="str">
        <f>IF(ISBLANK('6桁'!L504)=TRUE,"",VLOOKUP('6桁'!L504,A!$A:$G,7,FALSE))</f>
        <v/>
      </c>
      <c r="M504" s="934">
        <f>'6桁'!M504</f>
        <v>0</v>
      </c>
      <c r="N504" s="95">
        <f>IF(ISBLANK('6桁'!N504)=TRUE,"",VLOOKUP('6桁'!N504,A!$A:$G,7,FALSE))</f>
        <v>43500</v>
      </c>
      <c r="O504" s="96" t="str">
        <f>'6桁'!O504</f>
        <v>H
WL AT25</v>
      </c>
      <c r="P504" s="1007" t="str">
        <f>IF(ISBLANK('6桁'!P504)=TRUE,"",VLOOKUP('6桁'!P504,A!$A:$G,7,FALSE))</f>
        <v/>
      </c>
      <c r="Q504" s="934">
        <f>'6桁'!Q504</f>
        <v>0</v>
      </c>
      <c r="R504" s="94" t="str">
        <f>IF(ISBLANK('6桁'!R504)=TRUE,"",VLOOKUP('6桁'!R504,A!$A:$G,7,FALSE))</f>
        <v/>
      </c>
      <c r="S504" s="360">
        <f>'6桁'!S504</f>
        <v>0</v>
      </c>
      <c r="T504" s="475" t="str">
        <f>IF(ISBLANK('6桁'!T504)=TRUE,"",VLOOKUP('6桁'!T504,A!$A:$G,7,FALSE))</f>
        <v/>
      </c>
      <c r="U504" s="133">
        <f>'6桁'!U504</f>
        <v>0</v>
      </c>
      <c r="V504" s="481" t="str">
        <f>IF(ISBLANK('6桁'!V504)=TRUE,"",VLOOKUP('6桁'!V504,A!$A:$G,7,FALSE))</f>
        <v/>
      </c>
      <c r="W504" s="360">
        <f>'6桁'!W504</f>
        <v>0</v>
      </c>
      <c r="X504" s="74"/>
      <c r="Y504" s="265"/>
      <c r="Z504" s="40"/>
    </row>
    <row r="505" spans="2:26" ht="30" customHeight="1">
      <c r="B505" s="503"/>
      <c r="C505" s="500" t="s">
        <v>367</v>
      </c>
      <c r="D505" s="605"/>
      <c r="E505" s="500">
        <v>116</v>
      </c>
      <c r="F505" s="587"/>
      <c r="G505" s="342">
        <v>120</v>
      </c>
      <c r="H505" s="95" t="str">
        <f>IF(ISBLANK('6桁'!H505)=TRUE,"",VLOOKUP('6桁'!H505,A!$A:$G,7,FALSE))</f>
        <v/>
      </c>
      <c r="I505" s="96">
        <f>'6桁'!I505</f>
        <v>0</v>
      </c>
      <c r="J505" s="95" t="str">
        <f>IF(ISBLANK('6桁'!J505)=TRUE,"",VLOOKUP('6桁'!J505,A!$A:$G,7,FALSE))</f>
        <v/>
      </c>
      <c r="K505" s="96">
        <f>'6桁'!K505</f>
        <v>0</v>
      </c>
      <c r="L505" s="95">
        <f>IF(ISBLANK('6桁'!L505)=TRUE,"",VLOOKUP('6桁'!L505,A!$A:$G,7,FALSE))</f>
        <v>42400</v>
      </c>
      <c r="M505" s="96" t="str">
        <f>'6桁'!M505</f>
        <v>V</v>
      </c>
      <c r="N505" s="95">
        <f>IF(ISBLANK('6桁'!N505)=TRUE,"",VLOOKUP('6桁'!N505,A!$A:$G,7,FALSE))</f>
        <v>48300</v>
      </c>
      <c r="O505" s="126" t="str">
        <f>'6桁'!O505</f>
        <v>H★
RBL</v>
      </c>
      <c r="P505" s="456" t="str">
        <f>IF(ISBLANK('6桁'!P505)=TRUE,"",VLOOKUP('6桁'!P505,A!$A:$G,7,FALSE))</f>
        <v/>
      </c>
      <c r="Q505" s="96">
        <f>'6桁'!Q505</f>
        <v>0</v>
      </c>
      <c r="R505" s="95" t="str">
        <f>IF(ISBLANK('6桁'!R505)=TRUE,"",VLOOKUP('6桁'!R505,A!$A:$G,7,FALSE))</f>
        <v/>
      </c>
      <c r="S505" s="96">
        <f>'6桁'!S505</f>
        <v>0</v>
      </c>
      <c r="T505" s="456" t="str">
        <f>IF(ISBLANK('6桁'!T505)=TRUE,"",VLOOKUP('6桁'!T505,A!$A:$G,7,FALSE))</f>
        <v/>
      </c>
      <c r="U505" s="126">
        <f>'6桁'!U505</f>
        <v>0</v>
      </c>
      <c r="V505" s="456" t="str">
        <f>IF(ISBLANK('6桁'!V505)=TRUE,"",VLOOKUP('6桁'!V505,A!$A:$G,7,FALSE))</f>
        <v/>
      </c>
      <c r="W505" s="96">
        <f>'6桁'!W505</f>
        <v>0</v>
      </c>
      <c r="X505" s="74"/>
      <c r="Y505" s="265"/>
      <c r="Z505" s="40"/>
    </row>
    <row r="506" spans="2:26" ht="30" customHeight="1">
      <c r="B506" s="503"/>
      <c r="C506" s="500" t="s">
        <v>368</v>
      </c>
      <c r="D506" s="605"/>
      <c r="E506" s="500">
        <v>103</v>
      </c>
      <c r="F506" s="587"/>
      <c r="G506" s="249"/>
      <c r="H506" s="319" t="str">
        <f>IF(ISBLANK('6桁'!H506)=TRUE,"",VLOOKUP('6桁'!H506,A!$A:$G,7,FALSE))</f>
        <v/>
      </c>
      <c r="I506" s="359">
        <f>'6桁'!I506</f>
        <v>0</v>
      </c>
      <c r="J506" s="319" t="str">
        <f>IF(ISBLANK('6桁'!J506)=TRUE,"",VLOOKUP('6桁'!J506,A!$A:$G,7,FALSE))</f>
        <v/>
      </c>
      <c r="K506" s="359">
        <f>'6桁'!K506</f>
        <v>0</v>
      </c>
      <c r="L506" s="319">
        <f>IF(ISBLANK('6桁'!L506)=TRUE,"",VLOOKUP('6桁'!L506,A!$A:$G,7,FALSE))</f>
        <v>32300</v>
      </c>
      <c r="M506" s="359" t="str">
        <f>'6桁'!M506</f>
        <v>H</v>
      </c>
      <c r="N506" s="319" t="str">
        <f>IF(ISBLANK('6桁'!N506)=TRUE,"",VLOOKUP('6桁'!N506,A!$A:$G,7,FALSE))</f>
        <v/>
      </c>
      <c r="O506" s="359">
        <f>'6桁'!O506</f>
        <v>0</v>
      </c>
      <c r="P506" s="474" t="str">
        <f>IF(ISBLANK('6桁'!P506)=TRUE,"",VLOOKUP('6桁'!P506,A!$A:$G,7,FALSE))</f>
        <v/>
      </c>
      <c r="Q506" s="359">
        <f>'6桁'!Q506</f>
        <v>0</v>
      </c>
      <c r="R506" s="319" t="str">
        <f>IF(ISBLANK('6桁'!R506)=TRUE,"",VLOOKUP('6桁'!R506,A!$A:$G,7,FALSE))</f>
        <v/>
      </c>
      <c r="S506" s="359">
        <f>'6桁'!S506</f>
        <v>0</v>
      </c>
      <c r="T506" s="474" t="str">
        <f>IF(ISBLANK('6桁'!T506)=TRUE,"",VLOOKUP('6桁'!T506,A!$A:$G,7,FALSE))</f>
        <v/>
      </c>
      <c r="U506" s="132">
        <f>'6桁'!U506</f>
        <v>0</v>
      </c>
      <c r="V506" s="474" t="str">
        <f>IF(ISBLANK('6桁'!V506)=TRUE,"",VLOOKUP('6桁'!V506,A!$A:$G,7,FALSE))</f>
        <v/>
      </c>
      <c r="W506" s="359">
        <f>'6桁'!W506</f>
        <v>0</v>
      </c>
      <c r="X506" s="74"/>
      <c r="Y506" s="265"/>
      <c r="Z506" s="40"/>
    </row>
    <row r="507" spans="2:26" ht="30" customHeight="1">
      <c r="B507" s="503"/>
      <c r="C507" s="500" t="s">
        <v>369</v>
      </c>
      <c r="D507" s="605"/>
      <c r="E507" s="500">
        <v>106</v>
      </c>
      <c r="F507" s="587"/>
      <c r="G507" s="342"/>
      <c r="H507" s="95">
        <f>IF(ISBLANK('6桁'!H507)=TRUE,"",VLOOKUP('6桁'!H507,A!$A:$G,7,FALSE))</f>
        <v>32400</v>
      </c>
      <c r="I507" s="96" t="str">
        <f>'6桁'!I507</f>
        <v>V</v>
      </c>
      <c r="J507" s="95" t="str">
        <f>IF(ISBLANK('6桁'!J507)=TRUE,"",VLOOKUP('6桁'!J507,A!$A:$G,7,FALSE))</f>
        <v/>
      </c>
      <c r="K507" s="96">
        <f>'6桁'!K507</f>
        <v>0</v>
      </c>
      <c r="L507" s="95">
        <f>IF(ISBLANK('6桁'!L507)=TRUE,"",VLOOKUP('6桁'!L507,A!$A:$G,7,FALSE))</f>
        <v>33100</v>
      </c>
      <c r="M507" s="96" t="str">
        <f>'6桁'!M507</f>
        <v>H</v>
      </c>
      <c r="N507" s="95" t="str">
        <f>IF(ISBLANK('6桁'!N507)=TRUE,"",VLOOKUP('6桁'!N507,A!$A:$G,7,FALSE))</f>
        <v/>
      </c>
      <c r="O507" s="126">
        <f>'6桁'!O507</f>
        <v>0</v>
      </c>
      <c r="P507" s="456" t="str">
        <f>IF(ISBLANK('6桁'!P507)=TRUE,"",VLOOKUP('6桁'!P507,A!$A:$G,7,FALSE))</f>
        <v/>
      </c>
      <c r="Q507" s="96">
        <f>'6桁'!Q507</f>
        <v>0</v>
      </c>
      <c r="R507" s="95" t="str">
        <f>IF(ISBLANK('6桁'!R507)=TRUE,"",VLOOKUP('6桁'!R507,A!$A:$G,7,FALSE))</f>
        <v/>
      </c>
      <c r="S507" s="96">
        <f>'6桁'!S507</f>
        <v>0</v>
      </c>
      <c r="T507" s="456" t="str">
        <f>IF(ISBLANK('6桁'!T507)=TRUE,"",VLOOKUP('6桁'!T507,A!$A:$G,7,FALSE))</f>
        <v>卸価格設定なし</v>
      </c>
      <c r="U507" s="126" t="str">
        <f>'6桁'!U507</f>
        <v>W</v>
      </c>
      <c r="V507" s="456" t="str">
        <f>IF(ISBLANK('6桁'!V507)=TRUE,"",VLOOKUP('6桁'!V507,A!$A:$G,7,FALSE))</f>
        <v/>
      </c>
      <c r="W507" s="96">
        <f>'6桁'!W507</f>
        <v>0</v>
      </c>
      <c r="X507" s="74"/>
      <c r="Y507" s="265"/>
      <c r="Z507" s="40"/>
    </row>
    <row r="508" spans="2:26" ht="30" customHeight="1">
      <c r="B508" s="503"/>
      <c r="C508" s="500" t="s">
        <v>1096</v>
      </c>
      <c r="D508" s="605"/>
      <c r="E508" s="590" t="s">
        <v>2008</v>
      </c>
      <c r="F508" s="587"/>
      <c r="G508" s="327"/>
      <c r="H508" s="108" t="str">
        <f>IF(ISBLANK('6桁'!H508)=TRUE,"",VLOOKUP('6桁'!H508,A!$A:$G,7,FALSE))</f>
        <v/>
      </c>
      <c r="I508" s="328">
        <f>'6桁'!I508</f>
        <v>0</v>
      </c>
      <c r="J508" s="108" t="str">
        <f>IF(ISBLANK('6桁'!J508)=TRUE,"",VLOOKUP('6桁'!J508,A!$A:$G,7,FALSE))</f>
        <v/>
      </c>
      <c r="K508" s="328">
        <f>'6桁'!K508</f>
        <v>0</v>
      </c>
      <c r="L508" s="108">
        <f>IF(ISBLANK('6桁'!L508)=TRUE,"",VLOOKUP('6桁'!L508,A!$A:$G,7,FALSE))</f>
        <v>40300</v>
      </c>
      <c r="M508" s="328" t="str">
        <f>'6桁'!M508</f>
        <v>V</v>
      </c>
      <c r="N508" s="108" t="str">
        <f>IF(ISBLANK('6桁'!N508)=TRUE,"",VLOOKUP('6桁'!N508,A!$A:$G,7,FALSE))</f>
        <v/>
      </c>
      <c r="O508" s="251">
        <f>'6桁'!O508</f>
        <v>0</v>
      </c>
      <c r="P508" s="461" t="str">
        <f>IF(ISBLANK('6桁'!P508)=TRUE,"",VLOOKUP('6桁'!P508,A!$A:$G,7,FALSE))</f>
        <v>卸価格設定なし</v>
      </c>
      <c r="Q508" s="328" t="str">
        <f>'6桁'!Q508</f>
        <v>⑩Q
WL</v>
      </c>
      <c r="R508" s="108" t="str">
        <f>IF(ISBLANK('6桁'!R508)=TRUE,"",VLOOKUP('6桁'!R508,A!$A:$G,7,FALSE))</f>
        <v/>
      </c>
      <c r="S508" s="328">
        <f>'6桁'!S508</f>
        <v>0</v>
      </c>
      <c r="T508" s="461" t="str">
        <f>IF(ISBLANK('6桁'!T508)=TRUE,"",VLOOKUP('6桁'!T508,A!$A:$G,7,FALSE))</f>
        <v/>
      </c>
      <c r="U508" s="251">
        <f>'6桁'!U508</f>
        <v>0</v>
      </c>
      <c r="V508" s="461" t="str">
        <f>IF(ISBLANK('6桁'!V508)=TRUE,"",VLOOKUP('6桁'!V508,A!$A:$G,7,FALSE))</f>
        <v/>
      </c>
      <c r="W508" s="328">
        <f>'6桁'!W508</f>
        <v>0</v>
      </c>
      <c r="X508" s="74"/>
      <c r="Y508" s="265"/>
      <c r="Z508" s="40"/>
    </row>
    <row r="509" spans="2:26" ht="30" customHeight="1">
      <c r="B509" s="504"/>
      <c r="C509" s="560" t="s">
        <v>2002</v>
      </c>
      <c r="D509" s="607"/>
      <c r="E509" s="591" t="s">
        <v>2009</v>
      </c>
      <c r="F509" s="592"/>
      <c r="G509" s="363"/>
      <c r="H509" s="111" t="str">
        <f>IF(ISBLANK('6桁'!H509)=TRUE,"",VLOOKUP('6桁'!H509,A!$A:$G,7,FALSE))</f>
        <v/>
      </c>
      <c r="I509" s="99">
        <f>'6桁'!I509</f>
        <v>0</v>
      </c>
      <c r="J509" s="111" t="str">
        <f>IF(ISBLANK('6桁'!J509)=TRUE,"",VLOOKUP('6桁'!J509,A!$A:$G,7,FALSE))</f>
        <v/>
      </c>
      <c r="K509" s="99">
        <f>'6桁'!K509</f>
        <v>0</v>
      </c>
      <c r="L509" s="111">
        <f>IF(ISBLANK('6桁'!L509)=TRUE,"",VLOOKUP('6桁'!L509,A!$A:$G,7,FALSE))</f>
        <v>33800</v>
      </c>
      <c r="M509" s="99" t="str">
        <f>'6桁'!M509</f>
        <v>⑨H</v>
      </c>
      <c r="N509" s="111" t="str">
        <f>IF(ISBLANK('6桁'!N509)=TRUE,"",VLOOKUP('6桁'!N509,A!$A:$G,7,FALSE))</f>
        <v/>
      </c>
      <c r="O509" s="142">
        <f>'6桁'!O509</f>
        <v>0</v>
      </c>
      <c r="P509" s="458" t="str">
        <f>IF(ISBLANK('6桁'!P509)=TRUE,"",VLOOKUP('6桁'!P509,A!$A:$G,7,FALSE))</f>
        <v>卸価格設定なし</v>
      </c>
      <c r="Q509" s="99" t="str">
        <f>'6桁'!Q509</f>
        <v>⑧Q
WL</v>
      </c>
      <c r="R509" s="111" t="str">
        <f>IF(ISBLANK('6桁'!R509)=TRUE,"",VLOOKUP('6桁'!R509,A!$A:$G,7,FALSE))</f>
        <v/>
      </c>
      <c r="S509" s="99">
        <f>'6桁'!S509</f>
        <v>0</v>
      </c>
      <c r="T509" s="458" t="str">
        <f>IF(ISBLANK('6桁'!T509)=TRUE,"",VLOOKUP('6桁'!T509,A!$A:$G,7,FALSE))</f>
        <v/>
      </c>
      <c r="U509" s="142">
        <f>'6桁'!U509</f>
        <v>0</v>
      </c>
      <c r="V509" s="458" t="str">
        <f>IF(ISBLANK('6桁'!V509)=TRUE,"",VLOOKUP('6桁'!V509,A!$A:$G,7,FALSE))</f>
        <v/>
      </c>
      <c r="W509" s="99">
        <f>'6桁'!W509</f>
        <v>0</v>
      </c>
      <c r="X509" s="74"/>
      <c r="Y509" s="265"/>
      <c r="Z509" s="40"/>
    </row>
    <row r="510" spans="2:26" ht="30" customHeight="1">
      <c r="B510" s="503">
        <v>17</v>
      </c>
      <c r="C510" s="576" t="s">
        <v>144</v>
      </c>
      <c r="D510" s="610"/>
      <c r="E510" s="576"/>
      <c r="F510" s="593"/>
      <c r="G510" s="361">
        <v>95</v>
      </c>
      <c r="H510" s="94">
        <f>IF(ISBLANK('6桁'!H510)=TRUE,"",VLOOKUP('6桁'!H510,A!$A:$G,7,FALSE))</f>
        <v>32500</v>
      </c>
      <c r="I510" s="360" t="str">
        <f>'6桁'!I510</f>
        <v>V★</v>
      </c>
      <c r="J510" s="94" t="str">
        <f>IF(ISBLANK('6桁'!J510)=TRUE,"",VLOOKUP('6桁'!J510,A!$A:$G,7,FALSE))</f>
        <v/>
      </c>
      <c r="K510" s="360">
        <f>'6桁'!K510</f>
        <v>0</v>
      </c>
      <c r="L510" s="94" t="str">
        <f>IF(ISBLANK('6桁'!L510)=TRUE,"",VLOOKUP('6桁'!L510,A!$A:$G,7,FALSE))</f>
        <v/>
      </c>
      <c r="M510" s="360">
        <f>'6桁'!M510</f>
        <v>0</v>
      </c>
      <c r="N510" s="94" t="str">
        <f>IF(ISBLANK('6桁'!N510)=TRUE,"",VLOOKUP('6桁'!N510,A!$A:$G,7,FALSE))</f>
        <v/>
      </c>
      <c r="O510" s="133">
        <f>'6桁'!O510</f>
        <v>0</v>
      </c>
      <c r="P510" s="475" t="str">
        <f>IF(ISBLANK('6桁'!P510)=TRUE,"",VLOOKUP('6桁'!P510,A!$A:$G,7,FALSE))</f>
        <v/>
      </c>
      <c r="Q510" s="360">
        <f>'6桁'!Q510</f>
        <v>0</v>
      </c>
      <c r="R510" s="94" t="str">
        <f>IF(ISBLANK('6桁'!R510)=TRUE,"",VLOOKUP('6桁'!R510,A!$A:$G,7,FALSE))</f>
        <v/>
      </c>
      <c r="S510" s="360">
        <f>'6桁'!S510</f>
        <v>0</v>
      </c>
      <c r="T510" s="475" t="str">
        <f>IF(ISBLANK('6桁'!T510)=TRUE,"",VLOOKUP('6桁'!T510,A!$A:$G,7,FALSE))</f>
        <v/>
      </c>
      <c r="U510" s="133">
        <f>'6桁'!U510</f>
        <v>0</v>
      </c>
      <c r="V510" s="475" t="str">
        <f>IF(ISBLANK('6桁'!V510)=TRUE,"",VLOOKUP('6桁'!V510,A!$A:$G,7,FALSE))</f>
        <v/>
      </c>
      <c r="W510" s="360">
        <f>'6桁'!W510</f>
        <v>0</v>
      </c>
      <c r="X510" s="74"/>
      <c r="Y510" s="265"/>
      <c r="Z510" s="40"/>
    </row>
    <row r="511" spans="2:26" ht="30" customHeight="1">
      <c r="B511" s="503"/>
      <c r="C511" s="500" t="s">
        <v>51</v>
      </c>
      <c r="D511" s="605"/>
      <c r="E511" s="500">
        <v>94</v>
      </c>
      <c r="F511" s="587"/>
      <c r="G511" s="342">
        <v>98</v>
      </c>
      <c r="H511" s="95">
        <f>IF(ISBLANK('6桁'!H511)=TRUE,"",VLOOKUP('6桁'!H511,A!$A:$G,7,FALSE))</f>
        <v>32900</v>
      </c>
      <c r="I511" s="96" t="str">
        <f>'6桁'!I511</f>
        <v>W</v>
      </c>
      <c r="J511" s="95">
        <f>IF(ISBLANK('6桁'!J511)=TRUE,"",VLOOKUP('6桁'!J511,A!$A:$G,7,FALSE))</f>
        <v>29400</v>
      </c>
      <c r="K511" s="96" t="str">
        <f>'6桁'!K511</f>
        <v>V</v>
      </c>
      <c r="L511" s="95" t="str">
        <f>IF(ISBLANK('6桁'!L511)=TRUE,"",VLOOKUP('6桁'!L511,A!$A:$G,7,FALSE))</f>
        <v/>
      </c>
      <c r="M511" s="96">
        <f>'6桁'!M511</f>
        <v>0</v>
      </c>
      <c r="N511" s="95" t="str">
        <f>IF(ISBLANK('6桁'!N511)=TRUE,"",VLOOKUP('6桁'!N511,A!$A:$G,7,FALSE))</f>
        <v/>
      </c>
      <c r="O511" s="126">
        <f>'6桁'!O511</f>
        <v>0</v>
      </c>
      <c r="P511" s="456" t="str">
        <f>IF(ISBLANK('6桁'!P511)=TRUE,"",VLOOKUP('6桁'!P511,A!$A:$G,7,FALSE))</f>
        <v/>
      </c>
      <c r="Q511" s="96">
        <f>'6桁'!Q511</f>
        <v>0</v>
      </c>
      <c r="R511" s="95" t="str">
        <f>IF(ISBLANK('6桁'!R511)=TRUE,"",VLOOKUP('6桁'!R511,A!$A:$G,7,FALSE))</f>
        <v/>
      </c>
      <c r="S511" s="96">
        <f>'6桁'!S511</f>
        <v>0</v>
      </c>
      <c r="T511" s="456" t="str">
        <f>IF(ISBLANK('6桁'!T511)=TRUE,"",VLOOKUP('6桁'!T511,A!$A:$G,7,FALSE))</f>
        <v/>
      </c>
      <c r="U511" s="126">
        <f>'6桁'!U511</f>
        <v>0</v>
      </c>
      <c r="V511" s="456" t="str">
        <f>IF(ISBLANK('6桁'!V511)=TRUE,"",VLOOKUP('6桁'!V511,A!$A:$G,7,FALSE))</f>
        <v/>
      </c>
      <c r="W511" s="96">
        <f>'6桁'!W511</f>
        <v>0</v>
      </c>
      <c r="X511" s="74"/>
      <c r="Y511" s="265"/>
      <c r="Z511" s="40"/>
    </row>
    <row r="512" spans="2:26" ht="30" customHeight="1">
      <c r="B512" s="503"/>
      <c r="C512" s="500" t="s">
        <v>145</v>
      </c>
      <c r="D512" s="605"/>
      <c r="E512" s="500">
        <v>97</v>
      </c>
      <c r="F512" s="587"/>
      <c r="G512" s="342">
        <v>101</v>
      </c>
      <c r="H512" s="95">
        <f>IF(ISBLANK('6桁'!H512)=TRUE,"",VLOOKUP('6桁'!H512,A!$A:$G,7,FALSE))</f>
        <v>35000</v>
      </c>
      <c r="I512" s="96" t="str">
        <f>'6桁'!I512</f>
        <v>W</v>
      </c>
      <c r="J512" s="95">
        <f>IF(ISBLANK('6桁'!J512)=TRUE,"",VLOOKUP('6桁'!J512,A!$A:$G,7,FALSE))</f>
        <v>33700</v>
      </c>
      <c r="K512" s="96" t="str">
        <f>'6桁'!K512</f>
        <v>W★</v>
      </c>
      <c r="L512" s="95" t="str">
        <f>IF(ISBLANK('6桁'!L512)=TRUE,"",VLOOKUP('6桁'!L512,A!$A:$G,7,FALSE))</f>
        <v/>
      </c>
      <c r="M512" s="96">
        <f>'6桁'!M512</f>
        <v>0</v>
      </c>
      <c r="N512" s="95" t="str">
        <f>IF(ISBLANK('6桁'!N512)=TRUE,"",VLOOKUP('6桁'!N512,A!$A:$G,7,FALSE))</f>
        <v/>
      </c>
      <c r="O512" s="126">
        <f>'6桁'!O512</f>
        <v>0</v>
      </c>
      <c r="P512" s="456" t="str">
        <f>IF(ISBLANK('6桁'!P512)=TRUE,"",VLOOKUP('6桁'!P512,A!$A:$G,7,FALSE))</f>
        <v/>
      </c>
      <c r="Q512" s="96">
        <f>'6桁'!Q512</f>
        <v>0</v>
      </c>
      <c r="R512" s="95" t="str">
        <f>IF(ISBLANK('6桁'!R512)=TRUE,"",VLOOKUP('6桁'!R512,A!$A:$G,7,FALSE))</f>
        <v/>
      </c>
      <c r="S512" s="96">
        <f>'6桁'!S512</f>
        <v>0</v>
      </c>
      <c r="T512" s="456" t="str">
        <f>IF(ISBLANK('6桁'!T512)=TRUE,"",VLOOKUP('6桁'!T512,A!$A:$G,7,FALSE))</f>
        <v/>
      </c>
      <c r="U512" s="126">
        <f>'6桁'!U512</f>
        <v>0</v>
      </c>
      <c r="V512" s="456" t="str">
        <f>IF(ISBLANK('6桁'!V512)=TRUE,"",VLOOKUP('6桁'!V512,A!$A:$G,7,FALSE))</f>
        <v/>
      </c>
      <c r="W512" s="96">
        <f>'6桁'!W512</f>
        <v>0</v>
      </c>
      <c r="X512" s="74"/>
      <c r="Y512" s="265"/>
      <c r="Z512" s="40"/>
    </row>
    <row r="513" spans="2:27" ht="30" customHeight="1">
      <c r="B513" s="503"/>
      <c r="C513" s="500" t="s">
        <v>146</v>
      </c>
      <c r="D513" s="605"/>
      <c r="E513" s="500">
        <v>99</v>
      </c>
      <c r="F513" s="587"/>
      <c r="G513" s="342">
        <v>103</v>
      </c>
      <c r="H513" s="95">
        <f>IF(ISBLANK('6桁'!H513)=TRUE,"",VLOOKUP('6桁'!H513,A!$A:$G,7,FALSE))</f>
        <v>36200</v>
      </c>
      <c r="I513" s="96" t="str">
        <f>'6桁'!I513</f>
        <v>W</v>
      </c>
      <c r="J513" s="95" t="str">
        <f>IF(ISBLANK('6桁'!J513)=TRUE,"",VLOOKUP('6桁'!J513,A!$A:$G,7,FALSE))</f>
        <v/>
      </c>
      <c r="K513" s="96">
        <f>'6桁'!K513</f>
        <v>0</v>
      </c>
      <c r="L513" s="95" t="str">
        <f>IF(ISBLANK('6桁'!L513)=TRUE,"",VLOOKUP('6桁'!L513,A!$A:$G,7,FALSE))</f>
        <v/>
      </c>
      <c r="M513" s="96">
        <f>'6桁'!M513</f>
        <v>0</v>
      </c>
      <c r="N513" s="95" t="str">
        <f>IF(ISBLANK('6桁'!N513)=TRUE,"",VLOOKUP('6桁'!N513,A!$A:$G,7,FALSE))</f>
        <v/>
      </c>
      <c r="O513" s="126">
        <f>'6桁'!O513</f>
        <v>0</v>
      </c>
      <c r="P513" s="456" t="str">
        <f>IF(ISBLANK('6桁'!P513)=TRUE,"",VLOOKUP('6桁'!P513,A!$A:$G,7,FALSE))</f>
        <v/>
      </c>
      <c r="Q513" s="96">
        <f>'6桁'!Q513</f>
        <v>0</v>
      </c>
      <c r="R513" s="95" t="str">
        <f>IF(ISBLANK('6桁'!R513)=TRUE,"",VLOOKUP('6桁'!R513,A!$A:$G,7,FALSE))</f>
        <v/>
      </c>
      <c r="S513" s="96">
        <f>'6桁'!S513</f>
        <v>0</v>
      </c>
      <c r="T513" s="456" t="str">
        <f>IF(ISBLANK('6桁'!T513)=TRUE,"",VLOOKUP('6桁'!T513,A!$A:$G,7,FALSE))</f>
        <v>卸価格設定なし</v>
      </c>
      <c r="U513" s="126" t="str">
        <f>'6桁'!U513</f>
        <v>W★</v>
      </c>
      <c r="V513" s="456" t="str">
        <f>IF(ISBLANK('6桁'!V513)=TRUE,"",VLOOKUP('6桁'!V513,A!$A:$G,7,FALSE))</f>
        <v/>
      </c>
      <c r="W513" s="96">
        <f>'6桁'!W513</f>
        <v>0</v>
      </c>
      <c r="X513" s="74"/>
      <c r="Y513" s="265"/>
      <c r="Z513" s="40"/>
    </row>
    <row r="514" spans="2:27" ht="30" customHeight="1">
      <c r="B514" s="503"/>
      <c r="C514" s="500" t="s">
        <v>82</v>
      </c>
      <c r="D514" s="605"/>
      <c r="E514" s="500">
        <v>96</v>
      </c>
      <c r="F514" s="587"/>
      <c r="G514" s="342">
        <v>100</v>
      </c>
      <c r="H514" s="95">
        <f>IF(ISBLANK('6桁'!H514)=TRUE,"",VLOOKUP('6桁'!H514,A!$A:$G,7,FALSE))</f>
        <v>29900</v>
      </c>
      <c r="I514" s="96" t="str">
        <f>'6桁'!I514</f>
        <v>H</v>
      </c>
      <c r="J514" s="95" t="str">
        <f>IF(ISBLANK('6桁'!J514)=TRUE,"",VLOOKUP('6桁'!J514,A!$A:$G,7,FALSE))</f>
        <v/>
      </c>
      <c r="K514" s="96">
        <f>'6桁'!K514</f>
        <v>0</v>
      </c>
      <c r="L514" s="95">
        <f>IF(ISBLANK('6桁'!L514)=TRUE,"",VLOOKUP('6桁'!L514,A!$A:$G,7,FALSE))</f>
        <v>30300</v>
      </c>
      <c r="M514" s="96" t="str">
        <f>'6桁'!M514</f>
        <v>H</v>
      </c>
      <c r="N514" s="95">
        <f>IF(ISBLANK('6桁'!N514)=TRUE,"",VLOOKUP('6桁'!N514,A!$A:$G,7,FALSE))</f>
        <v>33500</v>
      </c>
      <c r="O514" s="126" t="str">
        <f>'6桁'!O514</f>
        <v>H★
RBL</v>
      </c>
      <c r="P514" s="456" t="str">
        <f>IF(ISBLANK('6桁'!P514)=TRUE,"",VLOOKUP('6桁'!P514,A!$A:$G,7,FALSE))</f>
        <v/>
      </c>
      <c r="Q514" s="96">
        <f>'6桁'!Q514</f>
        <v>0</v>
      </c>
      <c r="R514" s="95" t="str">
        <f>IF(ISBLANK('6桁'!R514)=TRUE,"",VLOOKUP('6桁'!R514,A!$A:$G,7,FALSE))</f>
        <v/>
      </c>
      <c r="S514" s="96">
        <f>'6桁'!S514</f>
        <v>0</v>
      </c>
      <c r="T514" s="456" t="str">
        <f>IF(ISBLANK('6桁'!T514)=TRUE,"",VLOOKUP('6桁'!T514,A!$A:$G,7,FALSE))</f>
        <v/>
      </c>
      <c r="U514" s="126">
        <f>'6桁'!U514</f>
        <v>0</v>
      </c>
      <c r="V514" s="456" t="str">
        <f>IF(ISBLANK('6桁'!V514)=TRUE,"",VLOOKUP('6桁'!V514,A!$A:$G,7,FALSE))</f>
        <v/>
      </c>
      <c r="W514" s="96">
        <f>'6桁'!W514</f>
        <v>0</v>
      </c>
      <c r="X514" s="74"/>
      <c r="Y514" s="265"/>
      <c r="Z514" s="40"/>
    </row>
    <row r="515" spans="2:27" ht="30" customHeight="1">
      <c r="B515" s="503"/>
      <c r="C515" s="500" t="s">
        <v>208</v>
      </c>
      <c r="D515" s="605"/>
      <c r="E515" s="500">
        <v>99</v>
      </c>
      <c r="F515" s="587"/>
      <c r="G515" s="342">
        <v>103</v>
      </c>
      <c r="H515" s="95">
        <f>IF(ISBLANK('6桁'!H515)=TRUE,"",VLOOKUP('6桁'!H515,A!$A:$G,7,FALSE))</f>
        <v>31100</v>
      </c>
      <c r="I515" s="96" t="str">
        <f>'6桁'!I515</f>
        <v>H</v>
      </c>
      <c r="J515" s="95" t="str">
        <f>IF(ISBLANK('6桁'!J515)=TRUE,"",VLOOKUP('6桁'!J515,A!$A:$G,7,FALSE))</f>
        <v/>
      </c>
      <c r="K515" s="96">
        <f>'6桁'!K515</f>
        <v>0</v>
      </c>
      <c r="L515" s="95">
        <f>IF(ISBLANK('6桁'!L515)=TRUE,"",VLOOKUP('6桁'!L515,A!$A:$G,7,FALSE))</f>
        <v>31600</v>
      </c>
      <c r="M515" s="96" t="str">
        <f>'6桁'!M515</f>
        <v>V</v>
      </c>
      <c r="N515" s="95">
        <f>IF(ISBLANK('6桁'!N515)=TRUE,"",VLOOKUP('6桁'!N515,A!$A:$G,7,FALSE))</f>
        <v>35300</v>
      </c>
      <c r="O515" s="126" t="str">
        <f>'6桁'!O515</f>
        <v>H
RBL</v>
      </c>
      <c r="P515" s="456" t="str">
        <f>IF(ISBLANK('6桁'!P515)=TRUE,"",VLOOKUP('6桁'!P515,A!$A:$G,7,FALSE))</f>
        <v/>
      </c>
      <c r="Q515" s="96">
        <f>'6桁'!Q515</f>
        <v>0</v>
      </c>
      <c r="R515" s="95" t="str">
        <f>IF(ISBLANK('6桁'!R515)=TRUE,"",VLOOKUP('6桁'!R515,A!$A:$G,7,FALSE))</f>
        <v/>
      </c>
      <c r="S515" s="96">
        <f>'6桁'!S515</f>
        <v>0</v>
      </c>
      <c r="T515" s="456" t="str">
        <f>IF(ISBLANK('6桁'!T515)=TRUE,"",VLOOKUP('6桁'!T515,A!$A:$G,7,FALSE))</f>
        <v/>
      </c>
      <c r="U515" s="126">
        <f>'6桁'!U515</f>
        <v>0</v>
      </c>
      <c r="V515" s="456" t="str">
        <f>IF(ISBLANK('6桁'!V515)=TRUE,"",VLOOKUP('6桁'!V515,A!$A:$G,7,FALSE))</f>
        <v/>
      </c>
      <c r="W515" s="96">
        <f>'6桁'!W515</f>
        <v>0</v>
      </c>
      <c r="X515" s="74"/>
      <c r="Y515" s="265"/>
      <c r="Z515" s="40"/>
    </row>
    <row r="516" spans="2:27" ht="30" customHeight="1">
      <c r="B516" s="503"/>
      <c r="C516" s="500" t="s">
        <v>437</v>
      </c>
      <c r="D516" s="605"/>
      <c r="E516" s="500">
        <v>102</v>
      </c>
      <c r="F516" s="587"/>
      <c r="G516" s="342"/>
      <c r="H516" s="95" t="str">
        <f>IF(ISBLANK('6桁'!H516)=TRUE,"",VLOOKUP('6桁'!H516,A!$A:$G,7,FALSE))</f>
        <v/>
      </c>
      <c r="I516" s="96">
        <f>'6桁'!I516</f>
        <v>0</v>
      </c>
      <c r="J516" s="95" t="str">
        <f>IF(ISBLANK('6桁'!J516)=TRUE,"",VLOOKUP('6桁'!J516,A!$A:$G,7,FALSE))</f>
        <v/>
      </c>
      <c r="K516" s="96">
        <f>'6桁'!K516</f>
        <v>0</v>
      </c>
      <c r="L516" s="95" t="str">
        <f>IF(ISBLANK('6桁'!L516)=TRUE,"",VLOOKUP('6桁'!L516,A!$A:$G,7,FALSE))</f>
        <v/>
      </c>
      <c r="M516" s="96">
        <f>'6桁'!M516</f>
        <v>0</v>
      </c>
      <c r="N516" s="95" t="str">
        <f>IF(ISBLANK('6桁'!N516)=TRUE,"",VLOOKUP('6桁'!N516,A!$A:$G,7,FALSE))</f>
        <v/>
      </c>
      <c r="O516" s="126">
        <f>'6桁'!O516</f>
        <v>0</v>
      </c>
      <c r="P516" s="456" t="str">
        <f>IF(ISBLANK('6桁'!P516)=TRUE,"",VLOOKUP('6桁'!P516,A!$A:$G,7,FALSE))</f>
        <v/>
      </c>
      <c r="Q516" s="96">
        <f>'6桁'!Q516</f>
        <v>0</v>
      </c>
      <c r="R516" s="95" t="str">
        <f>IF(ISBLANK('6桁'!R516)=TRUE,"",VLOOKUP('6桁'!R516,A!$A:$G,7,FALSE))</f>
        <v/>
      </c>
      <c r="S516" s="96">
        <f>'6桁'!S516</f>
        <v>0</v>
      </c>
      <c r="T516" s="456" t="str">
        <f>IF(ISBLANK('6桁'!T516)=TRUE,"",VLOOKUP('6桁'!T516,A!$A:$G,7,FALSE))</f>
        <v>卸価格設定なし</v>
      </c>
      <c r="U516" s="126" t="str">
        <f>'6桁'!U516</f>
        <v>W</v>
      </c>
      <c r="V516" s="456" t="str">
        <f>IF(ISBLANK('6桁'!V516)=TRUE,"",VLOOKUP('6桁'!V516,A!$A:$G,7,FALSE))</f>
        <v/>
      </c>
      <c r="W516" s="96">
        <f>'6桁'!W516</f>
        <v>0</v>
      </c>
      <c r="X516" s="74"/>
      <c r="Y516" s="265"/>
      <c r="Z516" s="40"/>
    </row>
    <row r="517" spans="2:27" ht="30" customHeight="1">
      <c r="B517" s="503"/>
      <c r="C517" s="500" t="s">
        <v>340</v>
      </c>
      <c r="D517" s="605"/>
      <c r="E517" s="590" t="s">
        <v>2005</v>
      </c>
      <c r="F517" s="587"/>
      <c r="G517" s="342">
        <v>106</v>
      </c>
      <c r="H517" s="95">
        <f>IF(ISBLANK('6桁'!H517)=TRUE,"",VLOOKUP('6桁'!H517,A!$A:$G,7,FALSE))</f>
        <v>27800</v>
      </c>
      <c r="I517" s="96" t="str">
        <f>'6桁'!I517</f>
        <v>H</v>
      </c>
      <c r="J517" s="95" t="str">
        <f>IF(ISBLANK('6桁'!J517)=TRUE,"",VLOOKUP('6桁'!J517,A!$A:$G,7,FALSE))</f>
        <v/>
      </c>
      <c r="K517" s="96">
        <f>'6桁'!K517</f>
        <v>0</v>
      </c>
      <c r="L517" s="95">
        <f>IF(ISBLANK('6桁'!L517)=TRUE,"",VLOOKUP('6桁'!L517,A!$A:$G,7,FALSE))</f>
        <v>26500</v>
      </c>
      <c r="M517" s="96" t="str">
        <f>'6桁'!M517</f>
        <v>V</v>
      </c>
      <c r="N517" s="95">
        <f>IF(ISBLANK('6桁'!N517)=TRUE,"",VLOOKUP('6桁'!N517,A!$A:$G,7,FALSE))</f>
        <v>33200</v>
      </c>
      <c r="O517" s="126" t="str">
        <f>'6桁'!O517</f>
        <v>H
RBL</v>
      </c>
      <c r="P517" s="456" t="str">
        <f>IF(ISBLANK('6桁'!P517)=TRUE,"",VLOOKUP('6桁'!P517,A!$A:$G,7,FALSE))</f>
        <v>卸価格設定なし</v>
      </c>
      <c r="Q517" s="96" t="str">
        <f>'6桁'!Q517</f>
        <v>⑧Q
WL</v>
      </c>
      <c r="R517" s="95" t="str">
        <f>IF(ISBLANK('6桁'!R517)=TRUE,"",VLOOKUP('6桁'!R517,A!$A:$G,7,FALSE))</f>
        <v/>
      </c>
      <c r="S517" s="96">
        <f>'6桁'!S517</f>
        <v>0</v>
      </c>
      <c r="T517" s="456" t="str">
        <f>IF(ISBLANK('6桁'!T517)=TRUE,"",VLOOKUP('6桁'!T517,A!$A:$G,7,FALSE))</f>
        <v/>
      </c>
      <c r="U517" s="126">
        <f>'6桁'!U517</f>
        <v>0</v>
      </c>
      <c r="V517" s="456" t="str">
        <f>IF(ISBLANK('6桁'!V517)=TRUE,"",VLOOKUP('6桁'!V517,A!$A:$G,7,FALSE))</f>
        <v/>
      </c>
      <c r="W517" s="96">
        <f>'6桁'!W517</f>
        <v>0</v>
      </c>
      <c r="X517" s="74"/>
      <c r="Y517" s="265"/>
      <c r="Z517" s="40"/>
    </row>
    <row r="518" spans="2:27" ht="30" customHeight="1">
      <c r="B518" s="503"/>
      <c r="C518" s="500" t="s">
        <v>317</v>
      </c>
      <c r="D518" s="605"/>
      <c r="E518" s="500"/>
      <c r="F518" s="587"/>
      <c r="G518" s="342">
        <v>108</v>
      </c>
      <c r="H518" s="95" t="str">
        <f>IF(ISBLANK('6桁'!H518)=TRUE,"",VLOOKUP('6桁'!H518,A!$A:$G,7,FALSE))</f>
        <v/>
      </c>
      <c r="I518" s="96">
        <f>'6桁'!I518</f>
        <v>0</v>
      </c>
      <c r="J518" s="95" t="str">
        <f>IF(ISBLANK('6桁'!J518)=TRUE,"",VLOOKUP('6桁'!J518,A!$A:$G,7,FALSE))</f>
        <v/>
      </c>
      <c r="K518" s="96">
        <f>'6桁'!K518</f>
        <v>0</v>
      </c>
      <c r="L518" s="95">
        <f>IF(ISBLANK('6桁'!L518)=TRUE,"",VLOOKUP('6桁'!L518,A!$A:$G,7,FALSE))</f>
        <v>30300</v>
      </c>
      <c r="M518" s="96" t="str">
        <f>'6桁'!M518</f>
        <v>V★</v>
      </c>
      <c r="N518" s="95">
        <f>IF(ISBLANK('6桁'!N518)=TRUE,"",VLOOKUP('6桁'!N518,A!$A:$G,7,FALSE))</f>
        <v>36700</v>
      </c>
      <c r="O518" s="96" t="str">
        <f>'6桁'!O518</f>
        <v>H★
RBL</v>
      </c>
      <c r="P518" s="456" t="str">
        <f>IF(ISBLANK('6桁'!P518)=TRUE,"",VLOOKUP('6桁'!P518,A!$A:$G,7,FALSE))</f>
        <v/>
      </c>
      <c r="Q518" s="96">
        <f>'6桁'!Q518</f>
        <v>0</v>
      </c>
      <c r="R518" s="95" t="str">
        <f>IF(ISBLANK('6桁'!R518)=TRUE,"",VLOOKUP('6桁'!R518,A!$A:$G,7,FALSE))</f>
        <v/>
      </c>
      <c r="S518" s="96">
        <f>'6桁'!S518</f>
        <v>0</v>
      </c>
      <c r="T518" s="456" t="str">
        <f>IF(ISBLANK('6桁'!T518)=TRUE,"",VLOOKUP('6桁'!T518,A!$A:$G,7,FALSE))</f>
        <v/>
      </c>
      <c r="U518" s="126">
        <f>'6桁'!U518</f>
        <v>0</v>
      </c>
      <c r="V518" s="456" t="str">
        <f>IF(ISBLANK('6桁'!V518)=TRUE,"",VLOOKUP('6桁'!V518,A!$A:$G,7,FALSE))</f>
        <v/>
      </c>
      <c r="W518" s="96">
        <f>'6桁'!W518</f>
        <v>0</v>
      </c>
      <c r="X518" s="74"/>
      <c r="Y518" s="265"/>
      <c r="Z518" s="40"/>
    </row>
    <row r="519" spans="2:27" ht="30" customHeight="1">
      <c r="B519" s="503"/>
      <c r="C519" s="500" t="s">
        <v>672</v>
      </c>
      <c r="D519" s="605"/>
      <c r="E519" s="500">
        <v>107</v>
      </c>
      <c r="F519" s="587"/>
      <c r="G519" s="342"/>
      <c r="H519" s="95" t="str">
        <f>IF(ISBLANK('6桁'!H519)=TRUE,"",VLOOKUP('6桁'!H519,A!$A:$G,7,FALSE))</f>
        <v/>
      </c>
      <c r="I519" s="96">
        <f>'6桁'!I519</f>
        <v>0</v>
      </c>
      <c r="J519" s="95" t="str">
        <f>IF(ISBLANK('6桁'!J519)=TRUE,"",VLOOKUP('6桁'!J519,A!$A:$G,7,FALSE))</f>
        <v/>
      </c>
      <c r="K519" s="96">
        <f>'6桁'!K519</f>
        <v>0</v>
      </c>
      <c r="L519" s="95" t="str">
        <f>IF(ISBLANK('6桁'!L519)=TRUE,"",VLOOKUP('6桁'!L519,A!$A:$G,7,FALSE))</f>
        <v/>
      </c>
      <c r="M519" s="96">
        <f>'6桁'!M519</f>
        <v>0</v>
      </c>
      <c r="N519" s="95">
        <f>IF(ISBLANK('6桁'!N519)=TRUE,"",VLOOKUP('6桁'!N519,A!$A:$G,7,FALSE))</f>
        <v>38000</v>
      </c>
      <c r="O519" s="96" t="str">
        <f>'6桁'!O519</f>
        <v>H
OWL</v>
      </c>
      <c r="P519" s="456" t="str">
        <f>IF(ISBLANK('6桁'!P519)=TRUE,"",VLOOKUP('6桁'!P519,A!$A:$G,7,FALSE))</f>
        <v/>
      </c>
      <c r="Q519" s="96">
        <f>'6桁'!Q519</f>
        <v>0</v>
      </c>
      <c r="R519" s="95" t="str">
        <f>IF(ISBLANK('6桁'!R519)=TRUE,"",VLOOKUP('6桁'!R519,A!$A:$G,7,FALSE))</f>
        <v/>
      </c>
      <c r="S519" s="96">
        <f>'6桁'!S519</f>
        <v>0</v>
      </c>
      <c r="T519" s="456" t="str">
        <f>IF(ISBLANK('6桁'!T519)=TRUE,"",VLOOKUP('6桁'!T519,A!$A:$G,7,FALSE))</f>
        <v/>
      </c>
      <c r="U519" s="126">
        <f>'6桁'!U519</f>
        <v>0</v>
      </c>
      <c r="V519" s="456" t="str">
        <f>IF(ISBLANK('6桁'!V519)=TRUE,"",VLOOKUP('6桁'!V519,A!$A:$G,7,FALSE))</f>
        <v/>
      </c>
      <c r="W519" s="96">
        <f>'6桁'!W519</f>
        <v>0</v>
      </c>
      <c r="X519" s="74"/>
      <c r="Y519" s="265"/>
      <c r="Z519" s="40"/>
    </row>
    <row r="520" spans="2:27" ht="30" customHeight="1">
      <c r="B520" s="503"/>
      <c r="C520" s="500" t="s">
        <v>370</v>
      </c>
      <c r="D520" s="605"/>
      <c r="E520" s="590" t="s">
        <v>2006</v>
      </c>
      <c r="F520" s="587"/>
      <c r="G520" s="342">
        <v>116</v>
      </c>
      <c r="H520" s="95" t="str">
        <f>IF(ISBLANK('6桁'!H520)=TRUE,"",VLOOKUP('6桁'!H520,A!$A:$G,7,FALSE))</f>
        <v/>
      </c>
      <c r="I520" s="96">
        <f>'6桁'!I520</f>
        <v>0</v>
      </c>
      <c r="J520" s="95" t="str">
        <f>IF(ISBLANK('6桁'!J520)=TRUE,"",VLOOKUP('6桁'!J520,A!$A:$G,7,FALSE))</f>
        <v/>
      </c>
      <c r="K520" s="96">
        <f>'6桁'!K520</f>
        <v>0</v>
      </c>
      <c r="L520" s="95">
        <f>IF(ISBLANK('6桁'!L520)=TRUE,"",VLOOKUP('6桁'!L520,A!$A:$G,7,FALSE))</f>
        <v>31800</v>
      </c>
      <c r="M520" s="96" t="str">
        <f>'6桁'!M520</f>
        <v>H</v>
      </c>
      <c r="N520" s="95">
        <f>IF(ISBLANK('6桁'!N520)=TRUE,"",VLOOKUP('6桁'!N520,A!$A:$G,7,FALSE))</f>
        <v>34900</v>
      </c>
      <c r="O520" s="126" t="str">
        <f>'6桁'!O520</f>
        <v>S
RBL</v>
      </c>
      <c r="P520" s="456" t="str">
        <f>IF(ISBLANK('6桁'!P520)=TRUE,"",VLOOKUP('6桁'!P520,A!$A:$G,7,FALSE))</f>
        <v>卸価格設定なし</v>
      </c>
      <c r="Q520" s="96" t="str">
        <f>'6桁'!Q520</f>
        <v>Q
WL</v>
      </c>
      <c r="R520" s="95" t="str">
        <f>IF(ISBLANK('6桁'!R520)=TRUE,"",VLOOKUP('6桁'!R520,A!$A:$G,7,FALSE))</f>
        <v/>
      </c>
      <c r="S520" s="96">
        <f>'6桁'!S520</f>
        <v>0</v>
      </c>
      <c r="T520" s="456" t="str">
        <f>IF(ISBLANK('6桁'!T520)=TRUE,"",VLOOKUP('6桁'!T520,A!$A:$G,7,FALSE))</f>
        <v/>
      </c>
      <c r="U520" s="126">
        <f>'6桁'!U520</f>
        <v>0</v>
      </c>
      <c r="V520" s="456" t="str">
        <f>IF(ISBLANK('6桁'!V520)=TRUE,"",VLOOKUP('6桁'!V520,A!$A:$G,7,FALSE))</f>
        <v>卸価格設定なし</v>
      </c>
      <c r="W520" s="96" t="str">
        <f>'6桁'!W520</f>
        <v>S★</v>
      </c>
      <c r="X520" s="74"/>
      <c r="Y520" s="265"/>
      <c r="Z520" s="40"/>
    </row>
    <row r="521" spans="2:27" ht="30" customHeight="1">
      <c r="B521" s="503"/>
      <c r="C521" s="500" t="s">
        <v>371</v>
      </c>
      <c r="D521" s="605"/>
      <c r="E521" s="500">
        <v>115</v>
      </c>
      <c r="F521" s="587"/>
      <c r="G521" s="342"/>
      <c r="H521" s="95" t="str">
        <f>IF(ISBLANK('6桁'!H521)=TRUE,"",VLOOKUP('6桁'!H521,A!$A:$G,7,FALSE))</f>
        <v/>
      </c>
      <c r="I521" s="96">
        <f>'6桁'!I521</f>
        <v>0</v>
      </c>
      <c r="J521" s="95" t="str">
        <f>IF(ISBLANK('6桁'!J521)=TRUE,"",VLOOKUP('6桁'!J521,A!$A:$G,7,FALSE))</f>
        <v/>
      </c>
      <c r="K521" s="96">
        <f>'6桁'!K521</f>
        <v>0</v>
      </c>
      <c r="L521" s="95">
        <f>IF(ISBLANK('6桁'!L521)=TRUE,"",VLOOKUP('6桁'!L521,A!$A:$G,7,FALSE))</f>
        <v>33100</v>
      </c>
      <c r="M521" s="96" t="str">
        <f>'6桁'!M521</f>
        <v>H</v>
      </c>
      <c r="N521" s="95">
        <f>IF(ISBLANK('6桁'!N521)=TRUE,"",VLOOKUP('6桁'!N521,A!$A:$G,7,FALSE))</f>
        <v>37100</v>
      </c>
      <c r="O521" s="126" t="str">
        <f>'6桁'!O521</f>
        <v>T
OWL</v>
      </c>
      <c r="P521" s="456" t="str">
        <f>IF(ISBLANK('6桁'!P521)=TRUE,"",VLOOKUP('6桁'!P521,A!$A:$G,7,FALSE))</f>
        <v/>
      </c>
      <c r="Q521" s="96">
        <f>'6桁'!Q521</f>
        <v>0</v>
      </c>
      <c r="R521" s="95" t="str">
        <f>IF(ISBLANK('6桁'!R521)=TRUE,"",VLOOKUP('6桁'!R521,A!$A:$G,7,FALSE))</f>
        <v/>
      </c>
      <c r="S521" s="96">
        <f>'6桁'!S521</f>
        <v>0</v>
      </c>
      <c r="T521" s="456" t="str">
        <f>IF(ISBLANK('6桁'!T521)=TRUE,"",VLOOKUP('6桁'!T521,A!$A:$G,7,FALSE))</f>
        <v/>
      </c>
      <c r="U521" s="126">
        <f>'6桁'!U521</f>
        <v>0</v>
      </c>
      <c r="V521" s="456" t="str">
        <f>IF(ISBLANK('6桁'!V521)=TRUE,"",VLOOKUP('6桁'!V521,A!$A:$G,7,FALSE))</f>
        <v/>
      </c>
      <c r="W521" s="96">
        <f>'6桁'!W521</f>
        <v>0</v>
      </c>
      <c r="X521" s="74"/>
      <c r="Y521" s="265"/>
      <c r="Z521" s="40"/>
    </row>
    <row r="522" spans="2:27" ht="30" customHeight="1">
      <c r="B522" s="503"/>
      <c r="C522" s="500" t="s">
        <v>372</v>
      </c>
      <c r="D522" s="605"/>
      <c r="E522" s="590" t="s">
        <v>2007</v>
      </c>
      <c r="F522" s="587"/>
      <c r="G522" s="342"/>
      <c r="H522" s="95" t="str">
        <f>IF(ISBLANK('6桁'!H522)=TRUE,"",VLOOKUP('6桁'!H522,A!$A:$G,7,FALSE))</f>
        <v/>
      </c>
      <c r="I522" s="96">
        <f>'6桁'!I522</f>
        <v>0</v>
      </c>
      <c r="J522" s="95" t="str">
        <f>IF(ISBLANK('6桁'!J522)=TRUE,"",VLOOKUP('6桁'!J522,A!$A:$G,7,FALSE))</f>
        <v/>
      </c>
      <c r="K522" s="96">
        <f>'6桁'!K522</f>
        <v>0</v>
      </c>
      <c r="L522" s="95">
        <f>IF(ISBLANK('6桁'!L522)=TRUE,"",VLOOKUP('6桁'!L522,A!$A:$G,7,FALSE))</f>
        <v>30200</v>
      </c>
      <c r="M522" s="96" t="str">
        <f>'6桁'!M522</f>
        <v>S</v>
      </c>
      <c r="N522" s="95">
        <f>IF(ISBLANK('6桁'!N522)=TRUE,"",VLOOKUP('6桁'!N522,A!$A:$G,7,FALSE))</f>
        <v>31300</v>
      </c>
      <c r="O522" s="126" t="str">
        <f>'6桁'!O522</f>
        <v>S
RBL</v>
      </c>
      <c r="P522" s="456" t="str">
        <f>IF(ISBLANK('6桁'!P522)=TRUE,"",VLOOKUP('6桁'!P522,A!$A:$G,7,FALSE))</f>
        <v>卸価格設定なし</v>
      </c>
      <c r="Q522" s="96" t="str">
        <f>'6桁'!Q522</f>
        <v>⑧Q
WL</v>
      </c>
      <c r="R522" s="95" t="str">
        <f>IF(ISBLANK('6桁'!R522)=TRUE,"",VLOOKUP('6桁'!R522,A!$A:$G,7,FALSE))</f>
        <v/>
      </c>
      <c r="S522" s="96">
        <f>'6桁'!S522</f>
        <v>0</v>
      </c>
      <c r="T522" s="456" t="str">
        <f>IF(ISBLANK('6桁'!T522)=TRUE,"",VLOOKUP('6桁'!T522,A!$A:$G,7,FALSE))</f>
        <v/>
      </c>
      <c r="U522" s="126">
        <f>'6桁'!U522</f>
        <v>0</v>
      </c>
      <c r="V522" s="456" t="str">
        <f>IF(ISBLANK('6桁'!V522)=TRUE,"",VLOOKUP('6桁'!V522,A!$A:$G,7,FALSE))</f>
        <v/>
      </c>
      <c r="W522" s="96">
        <f>'6桁'!W522</f>
        <v>0</v>
      </c>
      <c r="X522" s="74"/>
      <c r="Y522" s="265"/>
      <c r="Z522" s="40"/>
    </row>
    <row r="523" spans="2:27" ht="30" customHeight="1">
      <c r="B523" s="503"/>
      <c r="C523" s="500" t="s">
        <v>2003</v>
      </c>
      <c r="D523" s="605"/>
      <c r="E523" s="500" t="s">
        <v>2004</v>
      </c>
      <c r="F523" s="587"/>
      <c r="G523" s="249"/>
      <c r="H523" s="319" t="str">
        <f>IF(ISBLANK('6桁'!H523)=TRUE,"",VLOOKUP('6桁'!H523,A!$A:$G,7,FALSE))</f>
        <v/>
      </c>
      <c r="I523" s="359">
        <f>'6桁'!I523</f>
        <v>0</v>
      </c>
      <c r="J523" s="319" t="str">
        <f>IF(ISBLANK('6桁'!J523)=TRUE,"",VLOOKUP('6桁'!J523,A!$A:$G,7,FALSE))</f>
        <v/>
      </c>
      <c r="K523" s="359">
        <f>'6桁'!K523</f>
        <v>0</v>
      </c>
      <c r="L523" s="319" t="str">
        <f>IF(ISBLANK('6桁'!L523)=TRUE,"",VLOOKUP('6桁'!L523,A!$A:$G,7,FALSE))</f>
        <v/>
      </c>
      <c r="M523" s="359">
        <f>'6桁'!M523</f>
        <v>0</v>
      </c>
      <c r="N523" s="319" t="str">
        <f>IF(ISBLANK('6桁'!N523)=TRUE,"",VLOOKUP('6桁'!N523,A!$A:$G,7,FALSE))</f>
        <v/>
      </c>
      <c r="O523" s="132">
        <f>'6桁'!O523</f>
        <v>0</v>
      </c>
      <c r="P523" s="474" t="str">
        <f>IF(ISBLANK('6桁'!P523)=TRUE,"",VLOOKUP('6桁'!P523,A!$A:$G,7,FALSE))</f>
        <v>卸価格設定なし</v>
      </c>
      <c r="Q523" s="359" t="str">
        <f>'6桁'!Q523</f>
        <v>⑧Q
WL</v>
      </c>
      <c r="R523" s="319" t="str">
        <f>IF(ISBLANK('6桁'!R523)=TRUE,"",VLOOKUP('6桁'!R523,A!$A:$G,7,FALSE))</f>
        <v/>
      </c>
      <c r="S523" s="359">
        <f>'6桁'!S523</f>
        <v>0</v>
      </c>
      <c r="T523" s="474" t="str">
        <f>IF(ISBLANK('6桁'!T523)=TRUE,"",VLOOKUP('6桁'!T523,A!$A:$G,7,FALSE))</f>
        <v/>
      </c>
      <c r="U523" s="132">
        <f>'6桁'!U523</f>
        <v>0</v>
      </c>
      <c r="V523" s="474" t="str">
        <f>IF(ISBLANK('6桁'!V523)=TRUE,"",VLOOKUP('6桁'!V523,A!$A:$G,7,FALSE))</f>
        <v/>
      </c>
      <c r="W523" s="359">
        <f>'6桁'!W523</f>
        <v>0</v>
      </c>
      <c r="X523" s="74"/>
      <c r="Y523" s="265"/>
      <c r="Z523" s="40"/>
    </row>
    <row r="524" spans="2:27" ht="30" customHeight="1" thickBot="1">
      <c r="B524" s="544"/>
      <c r="C524" s="500" t="s">
        <v>673</v>
      </c>
      <c r="D524" s="605"/>
      <c r="E524" s="558">
        <v>112</v>
      </c>
      <c r="F524" s="932"/>
      <c r="G524" s="344"/>
      <c r="H524" s="118" t="str">
        <f>IF(ISBLANK('6桁'!H524)=TRUE,"",VLOOKUP('6桁'!H524,A!$A:$G,7,FALSE))</f>
        <v/>
      </c>
      <c r="I524" s="119">
        <f>'6桁'!I524</f>
        <v>0</v>
      </c>
      <c r="J524" s="118" t="str">
        <f>IF(ISBLANK('6桁'!J524)=TRUE,"",VLOOKUP('6桁'!J524,A!$A:$G,7,FALSE))</f>
        <v/>
      </c>
      <c r="K524" s="119">
        <f>'6桁'!K524</f>
        <v>0</v>
      </c>
      <c r="L524" s="118" t="str">
        <f>IF(ISBLANK('6桁'!L524)=TRUE,"",VLOOKUP('6桁'!L524,A!$A:$G,7,FALSE))</f>
        <v/>
      </c>
      <c r="M524" s="119">
        <f>'6桁'!M524</f>
        <v>0</v>
      </c>
      <c r="N524" s="118">
        <f>IF(ISBLANK('6桁'!N524)=TRUE,"",VLOOKUP('6桁'!N524,A!$A:$G,7,FALSE))</f>
        <v>34200</v>
      </c>
      <c r="O524" s="127" t="str">
        <f>'6桁'!O524</f>
        <v>S
OWL</v>
      </c>
      <c r="P524" s="460" t="str">
        <f>IF(ISBLANK('6桁'!P524)=TRUE,"",VLOOKUP('6桁'!P524,A!$A:$G,7,FALSE))</f>
        <v/>
      </c>
      <c r="Q524" s="119">
        <f>'6桁'!Q524</f>
        <v>0</v>
      </c>
      <c r="R524" s="118" t="str">
        <f>IF(ISBLANK('6桁'!R524)=TRUE,"",VLOOKUP('6桁'!R524,A!$A:$G,7,FALSE))</f>
        <v/>
      </c>
      <c r="S524" s="119">
        <f>'6桁'!S524</f>
        <v>0</v>
      </c>
      <c r="T524" s="460" t="str">
        <f>IF(ISBLANK('6桁'!T524)=TRUE,"",VLOOKUP('6桁'!T524,A!$A:$G,7,FALSE))</f>
        <v/>
      </c>
      <c r="U524" s="127">
        <f>'6桁'!U524</f>
        <v>0</v>
      </c>
      <c r="V524" s="460" t="str">
        <f>IF(ISBLANK('6桁'!V524)=TRUE,"",VLOOKUP('6桁'!V524,A!$A:$G,7,FALSE))</f>
        <v/>
      </c>
      <c r="W524" s="119">
        <f>'6桁'!W524</f>
        <v>0</v>
      </c>
      <c r="X524" s="74"/>
      <c r="Y524" s="265"/>
      <c r="Z524" s="40"/>
    </row>
    <row r="525" spans="2:27" ht="70.5" customHeight="1">
      <c r="B525" s="545" t="s">
        <v>2011</v>
      </c>
      <c r="C525" s="588"/>
      <c r="D525" s="588"/>
      <c r="E525" s="588"/>
      <c r="F525" s="588"/>
      <c r="G525" s="588"/>
      <c r="H525" s="588"/>
      <c r="I525" s="588"/>
      <c r="J525" s="588"/>
      <c r="K525" s="588"/>
      <c r="L525" s="588"/>
      <c r="M525" s="588"/>
      <c r="N525" s="588"/>
      <c r="O525" s="588"/>
      <c r="P525" s="588"/>
      <c r="Q525" s="588"/>
      <c r="R525" s="588"/>
      <c r="S525" s="588"/>
      <c r="T525" s="588"/>
      <c r="U525" s="588"/>
      <c r="V525" s="589"/>
      <c r="W525" s="589"/>
    </row>
    <row r="527" spans="2:27" ht="14.25" thickBot="1"/>
    <row r="528" spans="2:27" ht="20.25" thickTop="1" thickBot="1">
      <c r="B528" s="518" t="s">
        <v>505</v>
      </c>
      <c r="C528" s="519"/>
      <c r="D528" s="519"/>
      <c r="E528" s="519"/>
      <c r="F528" s="519"/>
      <c r="G528" s="519"/>
      <c r="H528" s="519"/>
      <c r="I528" s="519"/>
      <c r="J528" s="519"/>
      <c r="K528" s="519"/>
      <c r="L528" s="519"/>
      <c r="M528" s="519"/>
      <c r="N528" s="519"/>
      <c r="O528" s="519"/>
      <c r="P528" s="519"/>
      <c r="Q528" s="519"/>
      <c r="R528" s="519"/>
      <c r="S528" s="519"/>
      <c r="T528" s="519"/>
      <c r="U528" s="519"/>
      <c r="V528" s="519"/>
      <c r="W528" s="519"/>
      <c r="X528" s="519"/>
      <c r="Y528" s="519"/>
      <c r="Z528" s="519"/>
      <c r="AA528" s="520"/>
    </row>
    <row r="529" spans="2:25" ht="14.25" thickTop="1">
      <c r="C529" s="40"/>
      <c r="D529" s="40"/>
      <c r="E529" s="40"/>
      <c r="F529" s="79"/>
      <c r="H529" s="79"/>
      <c r="K529" s="52"/>
      <c r="M529" s="52"/>
      <c r="Q529" s="52"/>
    </row>
    <row r="530" spans="2:25" ht="14.25" thickBot="1">
      <c r="B530" s="11"/>
    </row>
    <row r="531" spans="2:25" ht="19.5" customHeight="1" thickBot="1">
      <c r="B531" s="521" t="s">
        <v>41</v>
      </c>
      <c r="C531" s="534" t="s">
        <v>524</v>
      </c>
      <c r="D531" s="535"/>
      <c r="E531" s="527" t="s">
        <v>1113</v>
      </c>
      <c r="F531" s="581"/>
      <c r="G531" s="528"/>
      <c r="H531" s="531" t="s">
        <v>453</v>
      </c>
      <c r="I531" s="532"/>
      <c r="J531" s="532"/>
      <c r="K531" s="532"/>
      <c r="L531" s="532"/>
      <c r="M531" s="532"/>
      <c r="N531" s="532"/>
      <c r="O531" s="532"/>
      <c r="P531" s="532"/>
      <c r="Q531" s="532"/>
      <c r="R531" s="532"/>
      <c r="S531" s="532"/>
      <c r="T531" s="532"/>
      <c r="U531" s="533"/>
      <c r="V531" s="531" t="s">
        <v>455</v>
      </c>
      <c r="W531" s="532"/>
      <c r="X531" s="532"/>
      <c r="Y531" s="533"/>
    </row>
    <row r="532" spans="2:25" ht="19.5" customHeight="1">
      <c r="B532" s="522"/>
      <c r="C532" s="536"/>
      <c r="D532" s="537"/>
      <c r="E532" s="529"/>
      <c r="F532" s="582"/>
      <c r="G532" s="530"/>
      <c r="H532" s="516" t="s">
        <v>773</v>
      </c>
      <c r="I532" s="507"/>
      <c r="J532" s="516" t="s">
        <v>971</v>
      </c>
      <c r="K532" s="507"/>
      <c r="L532" s="516" t="s">
        <v>1005</v>
      </c>
      <c r="M532" s="507"/>
      <c r="N532" s="516" t="s">
        <v>790</v>
      </c>
      <c r="O532" s="507"/>
      <c r="P532" s="516" t="s">
        <v>1998</v>
      </c>
      <c r="Q532" s="507"/>
      <c r="R532" s="516" t="s">
        <v>792</v>
      </c>
      <c r="S532" s="507"/>
      <c r="T532" s="516" t="s">
        <v>794</v>
      </c>
      <c r="U532" s="507"/>
      <c r="V532" s="516" t="s">
        <v>788</v>
      </c>
      <c r="W532" s="507"/>
      <c r="X532" s="516" t="s">
        <v>797</v>
      </c>
      <c r="Y532" s="507"/>
    </row>
    <row r="533" spans="2:25" ht="19.5" customHeight="1">
      <c r="B533" s="522"/>
      <c r="C533" s="536"/>
      <c r="D533" s="537"/>
      <c r="E533" s="583" t="s">
        <v>2033</v>
      </c>
      <c r="F533" s="584"/>
      <c r="G533" s="550" t="s">
        <v>1114</v>
      </c>
      <c r="H533" s="517"/>
      <c r="I533" s="509"/>
      <c r="J533" s="517"/>
      <c r="K533" s="509"/>
      <c r="L533" s="517"/>
      <c r="M533" s="509"/>
      <c r="N533" s="517"/>
      <c r="O533" s="509"/>
      <c r="P533" s="517"/>
      <c r="Q533" s="509"/>
      <c r="R533" s="517"/>
      <c r="S533" s="509"/>
      <c r="T533" s="517"/>
      <c r="U533" s="509"/>
      <c r="V533" s="517"/>
      <c r="W533" s="509"/>
      <c r="X533" s="517"/>
      <c r="Y533" s="509"/>
    </row>
    <row r="534" spans="2:25" ht="19.5" customHeight="1" thickBot="1">
      <c r="B534" s="523"/>
      <c r="C534" s="538"/>
      <c r="D534" s="539"/>
      <c r="E534" s="585"/>
      <c r="F534" s="586"/>
      <c r="G534" s="574"/>
      <c r="H534" s="514" t="s">
        <v>652</v>
      </c>
      <c r="I534" s="515"/>
      <c r="J534" s="514" t="s">
        <v>492</v>
      </c>
      <c r="K534" s="515"/>
      <c r="L534" s="514" t="s">
        <v>782</v>
      </c>
      <c r="M534" s="515"/>
      <c r="N534" s="514" t="s">
        <v>791</v>
      </c>
      <c r="O534" s="515"/>
      <c r="P534" s="514" t="s">
        <v>2018</v>
      </c>
      <c r="Q534" s="515"/>
      <c r="R534" s="514" t="s">
        <v>793</v>
      </c>
      <c r="S534" s="515"/>
      <c r="T534" s="514" t="s">
        <v>793</v>
      </c>
      <c r="U534" s="515"/>
      <c r="V534" s="514" t="s">
        <v>796</v>
      </c>
      <c r="W534" s="515"/>
      <c r="X534" s="514" t="s">
        <v>798</v>
      </c>
      <c r="Y534" s="515"/>
    </row>
    <row r="535" spans="2:25" ht="30" customHeight="1">
      <c r="B535" s="502">
        <v>16</v>
      </c>
      <c r="C535" s="498" t="s">
        <v>60</v>
      </c>
      <c r="D535" s="606"/>
      <c r="E535" s="498">
        <v>95</v>
      </c>
      <c r="F535" s="594"/>
      <c r="G535" s="353">
        <v>99</v>
      </c>
      <c r="H535" s="91">
        <f>IF(ISBLANK('6桁'!H535)=TRUE,"",VLOOKUP('6桁'!H535,A!$A:$G,7,FALSE))</f>
        <v>27100</v>
      </c>
      <c r="I535" s="125" t="str">
        <f>'6桁'!I535</f>
        <v>V</v>
      </c>
      <c r="J535" s="91">
        <f>IF(ISBLANK('6桁'!J535)=TRUE,"",VLOOKUP('6桁'!J535,A!$A:$G,7,FALSE))</f>
        <v>25100</v>
      </c>
      <c r="K535" s="125" t="str">
        <f>'6桁'!K535</f>
        <v>H</v>
      </c>
      <c r="L535" s="91" t="str">
        <f>IF(ISBLANK('6桁'!L535)=TRUE,"",VLOOKUP('6桁'!L535,A!$A:$G,7,FALSE))</f>
        <v/>
      </c>
      <c r="M535" s="125">
        <f>'6桁'!M535</f>
        <v>0</v>
      </c>
      <c r="N535" s="91" t="str">
        <f>IF(ISBLANK('6桁'!N535)=TRUE,"",VLOOKUP('6桁'!N535,A!$A:$G,7,FALSE))</f>
        <v/>
      </c>
      <c r="O535" s="125">
        <f>'6桁'!O535</f>
        <v>0</v>
      </c>
      <c r="P535" s="457" t="str">
        <f>IF(ISBLANK('6桁'!P535)=TRUE,"",VLOOKUP('6桁'!P535,A!$A:$G,7,FALSE))</f>
        <v/>
      </c>
      <c r="Q535" s="125">
        <f>'6桁'!Q535</f>
        <v>0</v>
      </c>
      <c r="R535" s="91" t="str">
        <f>IF(ISBLANK('6桁'!R535)=TRUE,"",VLOOKUP('6桁'!R535,A!$A:$G,7,FALSE))</f>
        <v/>
      </c>
      <c r="S535" s="125">
        <f>'6桁'!S535</f>
        <v>0</v>
      </c>
      <c r="T535" s="91" t="str">
        <f>IF(ISBLANK('6桁'!T535)=TRUE,"",VLOOKUP('6桁'!T535,A!$A:$G,7,FALSE))</f>
        <v/>
      </c>
      <c r="U535" s="125">
        <f>'6桁'!U535</f>
        <v>0</v>
      </c>
      <c r="V535" s="457" t="str">
        <f>IF(ISBLANK('6桁'!V535)=TRUE,"",VLOOKUP('6桁'!V535,A!$A:$G,7,FALSE))</f>
        <v/>
      </c>
      <c r="W535" s="124">
        <f>'6桁'!W535</f>
        <v>0</v>
      </c>
      <c r="X535" s="457" t="str">
        <f>IF(ISBLANK('6桁'!X535)=TRUE,"",VLOOKUP('6桁'!X535,A!$A:$G,7,FALSE))</f>
        <v/>
      </c>
      <c r="Y535" s="92">
        <f>'6桁'!Y535</f>
        <v>0</v>
      </c>
    </row>
    <row r="536" spans="2:25" ht="30" customHeight="1">
      <c r="B536" s="503"/>
      <c r="C536" s="500" t="s">
        <v>93</v>
      </c>
      <c r="D536" s="605"/>
      <c r="E536" s="500">
        <v>100</v>
      </c>
      <c r="F536" s="587"/>
      <c r="G536" s="342"/>
      <c r="H536" s="95" t="str">
        <f>IF(ISBLANK('6桁'!H536)=TRUE,"",VLOOKUP('6桁'!H536,A!$A:$G,7,FALSE))</f>
        <v/>
      </c>
      <c r="I536" s="96">
        <f>'6桁'!I536</f>
        <v>0</v>
      </c>
      <c r="J536" s="95" t="str">
        <f>IF(ISBLANK('6桁'!J536)=TRUE,"",VLOOKUP('6桁'!J536,A!$A:$G,7,FALSE))</f>
        <v/>
      </c>
      <c r="K536" s="96">
        <f>'6桁'!K536</f>
        <v>0</v>
      </c>
      <c r="L536" s="95">
        <f>IF(ISBLANK('6桁'!L536)=TRUE,"",VLOOKUP('6桁'!L536,A!$A:$G,7,FALSE))</f>
        <v>32300</v>
      </c>
      <c r="M536" s="96" t="str">
        <f>'6桁'!M536</f>
        <v>H</v>
      </c>
      <c r="N536" s="95" t="str">
        <f>IF(ISBLANK('6桁'!N536)=TRUE,"",VLOOKUP('6桁'!N536,A!$A:$G,7,FALSE))</f>
        <v/>
      </c>
      <c r="O536" s="96">
        <f>'6桁'!O536</f>
        <v>0</v>
      </c>
      <c r="P536" s="456" t="str">
        <f>IF(ISBLANK('6桁'!P536)=TRUE,"",VLOOKUP('6桁'!P536,A!$A:$G,7,FALSE))</f>
        <v/>
      </c>
      <c r="Q536" s="96">
        <f>'6桁'!Q536</f>
        <v>0</v>
      </c>
      <c r="R536" s="95" t="str">
        <f>IF(ISBLANK('6桁'!R536)=TRUE,"",VLOOKUP('6桁'!R536,A!$A:$G,7,FALSE))</f>
        <v/>
      </c>
      <c r="S536" s="96">
        <f>'6桁'!S536</f>
        <v>0</v>
      </c>
      <c r="T536" s="95" t="str">
        <f>IF(ISBLANK('6桁'!T536)=TRUE,"",VLOOKUP('6桁'!T536,A!$A:$G,7,FALSE))</f>
        <v/>
      </c>
      <c r="U536" s="96">
        <f>'6桁'!U536</f>
        <v>0</v>
      </c>
      <c r="V536" s="456" t="str">
        <f>IF(ISBLANK('6桁'!V536)=TRUE,"",VLOOKUP('6桁'!V536,A!$A:$G,7,FALSE))</f>
        <v/>
      </c>
      <c r="W536" s="126">
        <f>'6桁'!W536</f>
        <v>0</v>
      </c>
      <c r="X536" s="456" t="str">
        <f>IF(ISBLANK('6桁'!X536)=TRUE,"",VLOOKUP('6桁'!X536,A!$A:$G,7,FALSE))</f>
        <v/>
      </c>
      <c r="Y536" s="20">
        <f>'6桁'!Y536</f>
        <v>0</v>
      </c>
    </row>
    <row r="537" spans="2:25" ht="30" customHeight="1">
      <c r="B537" s="503"/>
      <c r="C537" s="500" t="s">
        <v>343</v>
      </c>
      <c r="D537" s="605"/>
      <c r="E537" s="500">
        <v>98</v>
      </c>
      <c r="F537" s="587"/>
      <c r="G537" s="342"/>
      <c r="H537" s="95" t="str">
        <f>IF(ISBLANK('6桁'!H537)=TRUE,"",VLOOKUP('6桁'!H537,A!$A:$G,7,FALSE))</f>
        <v/>
      </c>
      <c r="I537" s="96">
        <f>'6桁'!I537</f>
        <v>0</v>
      </c>
      <c r="J537" s="95" t="str">
        <f>IF(ISBLANK('6桁'!J537)=TRUE,"",VLOOKUP('6桁'!J537,A!$A:$G,7,FALSE))</f>
        <v/>
      </c>
      <c r="K537" s="96">
        <f>'6桁'!K537</f>
        <v>0</v>
      </c>
      <c r="L537" s="95">
        <f>IF(ISBLANK('6桁'!L537)=TRUE,"",VLOOKUP('6桁'!L537,A!$A:$G,7,FALSE))</f>
        <v>22800</v>
      </c>
      <c r="M537" s="96" t="str">
        <f>'6桁'!M537</f>
        <v>H</v>
      </c>
      <c r="N537" s="95">
        <f>IF(ISBLANK('6桁'!N537)=TRUE,"",VLOOKUP('6桁'!N537,A!$A:$G,7,FALSE))</f>
        <v>25800</v>
      </c>
      <c r="O537" s="96" t="str">
        <f>'6桁'!O537</f>
        <v>H
RBL</v>
      </c>
      <c r="P537" s="456" t="str">
        <f>IF(ISBLANK('6桁'!P537)=TRUE,"",VLOOKUP('6桁'!P537,A!$A:$G,7,FALSE))</f>
        <v/>
      </c>
      <c r="Q537" s="96">
        <f>'6桁'!Q537</f>
        <v>0</v>
      </c>
      <c r="R537" s="95" t="str">
        <f>IF(ISBLANK('6桁'!R537)=TRUE,"",VLOOKUP('6桁'!R537,A!$A:$G,7,FALSE))</f>
        <v/>
      </c>
      <c r="S537" s="96">
        <f>'6桁'!S537</f>
        <v>0</v>
      </c>
      <c r="T537" s="95" t="str">
        <f>IF(ISBLANK('6桁'!T537)=TRUE,"",VLOOKUP('6桁'!T537,A!$A:$G,7,FALSE))</f>
        <v/>
      </c>
      <c r="U537" s="96">
        <f>'6桁'!U537</f>
        <v>0</v>
      </c>
      <c r="V537" s="456" t="str">
        <f>IF(ISBLANK('6桁'!V537)=TRUE,"",VLOOKUP('6桁'!V537,A!$A:$G,7,FALSE))</f>
        <v/>
      </c>
      <c r="W537" s="126">
        <f>'6桁'!W537</f>
        <v>0</v>
      </c>
      <c r="X537" s="456" t="str">
        <f>IF(ISBLANK('6桁'!X537)=TRUE,"",VLOOKUP('6桁'!X537,A!$A:$G,7,FALSE))</f>
        <v/>
      </c>
      <c r="Y537" s="20">
        <f>'6桁'!Y537</f>
        <v>0</v>
      </c>
    </row>
    <row r="538" spans="2:25" ht="30" customHeight="1">
      <c r="B538" s="503"/>
      <c r="C538" s="500" t="s">
        <v>373</v>
      </c>
      <c r="D538" s="605"/>
      <c r="E538" s="590" t="s">
        <v>2035</v>
      </c>
      <c r="F538" s="587"/>
      <c r="G538" s="342"/>
      <c r="H538" s="95" t="str">
        <f>IF(ISBLANK('6桁'!H538)=TRUE,"",VLOOKUP('6桁'!H538,A!$A:$G,7,FALSE))</f>
        <v/>
      </c>
      <c r="I538" s="96">
        <f>'6桁'!I538</f>
        <v>0</v>
      </c>
      <c r="J538" s="95" t="str">
        <f>IF(ISBLANK('6桁'!J538)=TRUE,"",VLOOKUP('6桁'!J538,A!$A:$G,7,FALSE))</f>
        <v/>
      </c>
      <c r="K538" s="96">
        <f>'6桁'!K538</f>
        <v>0</v>
      </c>
      <c r="L538" s="95">
        <f>IF(ISBLANK('6桁'!L538)=TRUE,"",VLOOKUP('6桁'!L538,A!$A:$G,7,FALSE))</f>
        <v>22000</v>
      </c>
      <c r="M538" s="96" t="str">
        <f>'6桁'!M538</f>
        <v>H</v>
      </c>
      <c r="N538" s="95">
        <f>IF(ISBLANK('6桁'!N538)=TRUE,"",VLOOKUP('6桁'!N538,A!$A:$G,7,FALSE))</f>
        <v>22700</v>
      </c>
      <c r="O538" s="96" t="str">
        <f>'6桁'!O538</f>
        <v>T
RBL</v>
      </c>
      <c r="P538" s="456" t="str">
        <f>IF(ISBLANK('6桁'!P538)=TRUE,"",VLOOKUP('6桁'!P538,A!$A:$G,7,FALSE))</f>
        <v>卸価格設定なし</v>
      </c>
      <c r="Q538" s="96" t="str">
        <f>'6桁'!Q538</f>
        <v>⑧Q
WL</v>
      </c>
      <c r="R538" s="95" t="str">
        <f>IF(ISBLANK('6桁'!R538)=TRUE,"",VLOOKUP('6桁'!R538,A!$A:$G,7,FALSE))</f>
        <v/>
      </c>
      <c r="S538" s="96">
        <f>'6桁'!S538</f>
        <v>0</v>
      </c>
      <c r="T538" s="95" t="str">
        <f>IF(ISBLANK('6桁'!T538)=TRUE,"",VLOOKUP('6桁'!T538,A!$A:$G,7,FALSE))</f>
        <v/>
      </c>
      <c r="U538" s="96">
        <f>'6桁'!U538</f>
        <v>0</v>
      </c>
      <c r="V538" s="456" t="str">
        <f>IF(ISBLANK('6桁'!V538)=TRUE,"",VLOOKUP('6桁'!V538,A!$A:$G,7,FALSE))</f>
        <v/>
      </c>
      <c r="W538" s="126">
        <f>'6桁'!W538</f>
        <v>0</v>
      </c>
      <c r="X538" s="456" t="str">
        <f>IF(ISBLANK('6桁'!X538)=TRUE,"",VLOOKUP('6桁'!X538,A!$A:$G,7,FALSE))</f>
        <v/>
      </c>
      <c r="Y538" s="109">
        <f>'6桁'!Y538</f>
        <v>0</v>
      </c>
    </row>
    <row r="539" spans="2:25" ht="30" customHeight="1">
      <c r="B539" s="503"/>
      <c r="C539" s="500" t="s">
        <v>374</v>
      </c>
      <c r="D539" s="605"/>
      <c r="E539" s="590" t="s">
        <v>2036</v>
      </c>
      <c r="F539" s="587"/>
      <c r="G539" s="342"/>
      <c r="H539" s="95" t="str">
        <f>IF(ISBLANK('6桁'!H539)=TRUE,"",VLOOKUP('6桁'!H539,A!$A:$G,7,FALSE))</f>
        <v/>
      </c>
      <c r="I539" s="96">
        <f>'6桁'!I539</f>
        <v>0</v>
      </c>
      <c r="J539" s="95" t="str">
        <f>IF(ISBLANK('6桁'!J539)=TRUE,"",VLOOKUP('6桁'!J539,A!$A:$G,7,FALSE))</f>
        <v/>
      </c>
      <c r="K539" s="96">
        <f>'6桁'!K539</f>
        <v>0</v>
      </c>
      <c r="L539" s="95">
        <f>IF(ISBLANK('6桁'!L539)=TRUE,"",VLOOKUP('6桁'!L539,A!$A:$G,7,FALSE))</f>
        <v>23400</v>
      </c>
      <c r="M539" s="96" t="str">
        <f>'6桁'!M539</f>
        <v>H</v>
      </c>
      <c r="N539" s="95">
        <f>IF(ISBLANK('6桁'!N539)=TRUE,"",VLOOKUP('6桁'!N539,A!$A:$G,7,FALSE))</f>
        <v>24700</v>
      </c>
      <c r="O539" s="96" t="str">
        <f>'6桁'!O539</f>
        <v>T
OWL</v>
      </c>
      <c r="P539" s="456" t="str">
        <f>IF(ISBLANK('6桁'!P539)=TRUE,"",VLOOKUP('6桁'!P539,A!$A:$G,7,FALSE))</f>
        <v>卸価格設定なし</v>
      </c>
      <c r="Q539" s="96" t="str">
        <f>'6桁'!Q539</f>
        <v>⑧Q
WL</v>
      </c>
      <c r="R539" s="95" t="str">
        <f>IF(ISBLANK('6桁'!R539)=TRUE,"",VLOOKUP('6桁'!R539,A!$A:$G,7,FALSE))</f>
        <v/>
      </c>
      <c r="S539" s="96">
        <f>'6桁'!S539</f>
        <v>0</v>
      </c>
      <c r="T539" s="95" t="str">
        <f>IF(ISBLANK('6桁'!T539)=TRUE,"",VLOOKUP('6桁'!T539,A!$A:$G,7,FALSE))</f>
        <v/>
      </c>
      <c r="U539" s="96">
        <f>'6桁'!U539</f>
        <v>0</v>
      </c>
      <c r="V539" s="456" t="str">
        <f>IF(ISBLANK('6桁'!V539)=TRUE,"",VLOOKUP('6桁'!V539,A!$A:$G,7,FALSE))</f>
        <v/>
      </c>
      <c r="W539" s="126">
        <f>'6桁'!W539</f>
        <v>0</v>
      </c>
      <c r="X539" s="456" t="str">
        <f>IF(ISBLANK('6桁'!X539)=TRUE,"",VLOOKUP('6桁'!X539,A!$A:$G,7,FALSE))</f>
        <v/>
      </c>
      <c r="Y539" s="109">
        <f>'6桁'!Y539</f>
        <v>0</v>
      </c>
    </row>
    <row r="540" spans="2:25" ht="30" customHeight="1">
      <c r="B540" s="503"/>
      <c r="C540" s="500" t="s">
        <v>375</v>
      </c>
      <c r="D540" s="605"/>
      <c r="E540" s="590" t="s">
        <v>2037</v>
      </c>
      <c r="F540" s="587"/>
      <c r="G540" s="342">
        <v>109</v>
      </c>
      <c r="H540" s="95" t="str">
        <f>IF(ISBLANK('6桁'!H540)=TRUE,"",VLOOKUP('6桁'!H540,A!$A:$G,7,FALSE))</f>
        <v/>
      </c>
      <c r="I540" s="96">
        <f>'6桁'!I540</f>
        <v>0</v>
      </c>
      <c r="J540" s="95" t="str">
        <f>IF(ISBLANK('6桁'!J540)=TRUE,"",VLOOKUP('6桁'!J540,A!$A:$G,7,FALSE))</f>
        <v/>
      </c>
      <c r="K540" s="96">
        <f>'6桁'!K540</f>
        <v>0</v>
      </c>
      <c r="L540" s="95" t="str">
        <f>IF(ISBLANK('6桁'!L540)=TRUE,"",VLOOKUP('6桁'!L540,A!$A:$G,7,FALSE))</f>
        <v/>
      </c>
      <c r="M540" s="96">
        <f>'6桁'!M540</f>
        <v>0</v>
      </c>
      <c r="N540" s="95">
        <f>IF(ISBLANK('6桁'!N540)=TRUE,"",VLOOKUP('6桁'!N540,A!$A:$G,7,FALSE))</f>
        <v>27300</v>
      </c>
      <c r="O540" s="96" t="str">
        <f>'6桁'!O540</f>
        <v>S
OWL</v>
      </c>
      <c r="P540" s="456" t="str">
        <f>IF(ISBLANK('6桁'!P540)=TRUE,"",VLOOKUP('6桁'!P540,A!$A:$G,7,FALSE))</f>
        <v>卸価格設定なし</v>
      </c>
      <c r="Q540" s="96" t="str">
        <f>'6桁'!Q540</f>
        <v>⑧Q
WL</v>
      </c>
      <c r="R540" s="95" t="str">
        <f>IF(ISBLANK('6桁'!R540)=TRUE,"",VLOOKUP('6桁'!R540,A!$A:$G,7,FALSE))</f>
        <v/>
      </c>
      <c r="S540" s="96">
        <f>'6桁'!S540</f>
        <v>0</v>
      </c>
      <c r="T540" s="95" t="str">
        <f>IF(ISBLANK('6桁'!T540)=TRUE,"",VLOOKUP('6桁'!T540,A!$A:$G,7,FALSE))</f>
        <v/>
      </c>
      <c r="U540" s="96">
        <f>'6桁'!U540</f>
        <v>0</v>
      </c>
      <c r="V540" s="456" t="str">
        <f>IF(ISBLANK('6桁'!V540)=TRUE,"",VLOOKUP('6桁'!V540,A!$A:$G,7,FALSE))</f>
        <v>卸価格設定なし</v>
      </c>
      <c r="W540" s="96" t="str">
        <f>'6桁'!W540</f>
        <v>T★</v>
      </c>
      <c r="X540" s="456" t="str">
        <f>IF(ISBLANK('6桁'!X540)=TRUE,"",VLOOKUP('6桁'!X540,A!$A:$G,7,FALSE))</f>
        <v/>
      </c>
      <c r="Y540" s="109">
        <f>'6桁'!Y540</f>
        <v>0</v>
      </c>
    </row>
    <row r="541" spans="2:25" ht="30" customHeight="1">
      <c r="B541" s="503"/>
      <c r="C541" s="500" t="s">
        <v>376</v>
      </c>
      <c r="D541" s="605"/>
      <c r="E541" s="500">
        <v>107</v>
      </c>
      <c r="F541" s="587"/>
      <c r="G541" s="342">
        <v>111</v>
      </c>
      <c r="H541" s="95" t="str">
        <f>IF(ISBLANK('6桁'!H541)=TRUE,"",VLOOKUP('6桁'!H541,A!$A:$G,7,FALSE))</f>
        <v/>
      </c>
      <c r="I541" s="96">
        <f>'6桁'!I541</f>
        <v>0</v>
      </c>
      <c r="J541" s="95" t="str">
        <f>IF(ISBLANK('6桁'!J541)=TRUE,"",VLOOKUP('6桁'!J541,A!$A:$G,7,FALSE))</f>
        <v/>
      </c>
      <c r="K541" s="96">
        <f>'6桁'!K541</f>
        <v>0</v>
      </c>
      <c r="L541" s="95" t="str">
        <f>IF(ISBLANK('6桁'!L541)=TRUE,"",VLOOKUP('6桁'!L541,A!$A:$G,7,FALSE))</f>
        <v/>
      </c>
      <c r="M541" s="96">
        <f>'6桁'!M541</f>
        <v>0</v>
      </c>
      <c r="N541" s="95">
        <f>IF(ISBLANK('6桁'!N541)=TRUE,"",VLOOKUP('6桁'!N541,A!$A:$G,7,FALSE))</f>
        <v>28100</v>
      </c>
      <c r="O541" s="96" t="str">
        <f>'6桁'!O541</f>
        <v>T★
OWL</v>
      </c>
      <c r="P541" s="456" t="str">
        <f>IF(ISBLANK('6桁'!P541)=TRUE,"",VLOOKUP('6桁'!P541,A!$A:$G,7,FALSE))</f>
        <v/>
      </c>
      <c r="Q541" s="96">
        <f>'6桁'!Q541</f>
        <v>0</v>
      </c>
      <c r="R541" s="95" t="str">
        <f>IF(ISBLANK('6桁'!R541)=TRUE,"",VLOOKUP('6桁'!R541,A!$A:$G,7,FALSE))</f>
        <v/>
      </c>
      <c r="S541" s="96">
        <f>'6桁'!S541</f>
        <v>0</v>
      </c>
      <c r="T541" s="95" t="str">
        <f>IF(ISBLANK('6桁'!T541)=TRUE,"",VLOOKUP('6桁'!T541,A!$A:$G,7,FALSE))</f>
        <v/>
      </c>
      <c r="U541" s="96">
        <f>'6桁'!U541</f>
        <v>0</v>
      </c>
      <c r="V541" s="456" t="str">
        <f>IF(ISBLANK('6桁'!V541)=TRUE,"",VLOOKUP('6桁'!V541,A!$A:$G,7,FALSE))</f>
        <v/>
      </c>
      <c r="W541" s="96">
        <f>'6桁'!W541</f>
        <v>0</v>
      </c>
      <c r="X541" s="456" t="str">
        <f>IF(ISBLANK('6桁'!X541)=TRUE,"",VLOOKUP('6桁'!X541,A!$A:$G,7,FALSE))</f>
        <v/>
      </c>
      <c r="Y541" s="20">
        <f>'6桁'!Y541</f>
        <v>0</v>
      </c>
    </row>
    <row r="542" spans="2:25" ht="30" customHeight="1">
      <c r="B542" s="503"/>
      <c r="C542" s="500" t="s">
        <v>377</v>
      </c>
      <c r="D542" s="605"/>
      <c r="E542" s="590" t="s">
        <v>2034</v>
      </c>
      <c r="F542" s="587"/>
      <c r="G542" s="342"/>
      <c r="H542" s="95" t="str">
        <f>IF(ISBLANK('6桁'!H542)=TRUE,"",VLOOKUP('6桁'!H542,A!$A:$G,7,FALSE))</f>
        <v/>
      </c>
      <c r="I542" s="96">
        <f>'6桁'!I542</f>
        <v>0</v>
      </c>
      <c r="J542" s="95" t="str">
        <f>IF(ISBLANK('6桁'!J542)=TRUE,"",VLOOKUP('6桁'!J542,A!$A:$G,7,FALSE))</f>
        <v/>
      </c>
      <c r="K542" s="96">
        <f>'6桁'!K542</f>
        <v>0</v>
      </c>
      <c r="L542" s="95">
        <f>IF(ISBLANK('6桁'!L542)=TRUE,"",VLOOKUP('6桁'!L542,A!$A:$G,7,FALSE))</f>
        <v>27700</v>
      </c>
      <c r="M542" s="96" t="str">
        <f>'6桁'!M542</f>
        <v>H</v>
      </c>
      <c r="N542" s="95">
        <f>IF(ISBLANK('6桁'!N542)=TRUE,"",VLOOKUP('6桁'!N542,A!$A:$G,7,FALSE))</f>
        <v>30300</v>
      </c>
      <c r="O542" s="96" t="str">
        <f>'6桁'!O542</f>
        <v>T
OWL</v>
      </c>
      <c r="P542" s="456" t="str">
        <f>IF(ISBLANK('6桁'!P542)=TRUE,"",VLOOKUP('6桁'!P542,A!$A:$G,7,FALSE))</f>
        <v>卸価格設定なし</v>
      </c>
      <c r="Q542" s="96" t="str">
        <f>'6桁'!Q542</f>
        <v>⑩Q
WL</v>
      </c>
      <c r="R542" s="95">
        <f>IF(ISBLANK('6桁'!R542)=TRUE,"",VLOOKUP('6桁'!R542,A!$A:$G,7,FALSE))</f>
        <v>30500</v>
      </c>
      <c r="S542" s="96" t="str">
        <f>'6桁'!S542</f>
        <v>Q
ワイド</v>
      </c>
      <c r="T542" s="95" t="str">
        <f>IF(ISBLANK('6桁'!T542)=TRUE,"",VLOOKUP('6桁'!T542,A!$A:$G,7,FALSE))</f>
        <v/>
      </c>
      <c r="U542" s="96">
        <f>'6桁'!U542</f>
        <v>0</v>
      </c>
      <c r="V542" s="456" t="str">
        <f>IF(ISBLANK('6桁'!V542)=TRUE,"",VLOOKUP('6桁'!V542,A!$A:$G,7,FALSE))</f>
        <v/>
      </c>
      <c r="W542" s="126">
        <f>'6桁'!W542</f>
        <v>0</v>
      </c>
      <c r="X542" s="456" t="str">
        <f>IF(ISBLANK('6桁'!X542)=TRUE,"",VLOOKUP('6桁'!X542,A!$A:$G,7,FALSE))</f>
        <v/>
      </c>
      <c r="Y542" s="20">
        <f>'6桁'!Y542</f>
        <v>0</v>
      </c>
    </row>
    <row r="543" spans="2:25" ht="30" customHeight="1">
      <c r="B543" s="503"/>
      <c r="C543" s="500" t="s">
        <v>378</v>
      </c>
      <c r="D543" s="605"/>
      <c r="E543" s="500">
        <v>114</v>
      </c>
      <c r="F543" s="587"/>
      <c r="G543" s="342"/>
      <c r="H543" s="95" t="str">
        <f>IF(ISBLANK('6桁'!H543)=TRUE,"",VLOOKUP('6桁'!H543,A!$A:$G,7,FALSE))</f>
        <v/>
      </c>
      <c r="I543" s="96">
        <f>'6桁'!I543</f>
        <v>0</v>
      </c>
      <c r="J543" s="95" t="str">
        <f>IF(ISBLANK('6桁'!J543)=TRUE,"",VLOOKUP('6桁'!J543,A!$A:$G,7,FALSE))</f>
        <v/>
      </c>
      <c r="K543" s="96">
        <f>'6桁'!K543</f>
        <v>0</v>
      </c>
      <c r="L543" s="95" t="str">
        <f>IF(ISBLANK('6桁'!L543)=TRUE,"",VLOOKUP('6桁'!L543,A!$A:$G,7,FALSE))</f>
        <v/>
      </c>
      <c r="M543" s="96">
        <f>'6桁'!M543</f>
        <v>0</v>
      </c>
      <c r="N543" s="95">
        <f>IF(ISBLANK('6桁'!N543)=TRUE,"",VLOOKUP('6桁'!N543,A!$A:$G,7,FALSE))</f>
        <v>31200</v>
      </c>
      <c r="O543" s="96" t="str">
        <f>'6桁'!O543</f>
        <v>T
OWL</v>
      </c>
      <c r="P543" s="456" t="str">
        <f>IF(ISBLANK('6桁'!P543)=TRUE,"",VLOOKUP('6桁'!P543,A!$A:$G,7,FALSE))</f>
        <v/>
      </c>
      <c r="Q543" s="96">
        <f>'6桁'!Q543</f>
        <v>0</v>
      </c>
      <c r="R543" s="95" t="str">
        <f>IF(ISBLANK('6桁'!R543)=TRUE,"",VLOOKUP('6桁'!R543,A!$A:$G,7,FALSE))</f>
        <v/>
      </c>
      <c r="S543" s="96">
        <f>'6桁'!S543</f>
        <v>0</v>
      </c>
      <c r="T543" s="95" t="str">
        <f>IF(ISBLANK('6桁'!T543)=TRUE,"",VLOOKUP('6桁'!T543,A!$A:$G,7,FALSE))</f>
        <v/>
      </c>
      <c r="U543" s="96">
        <f>'6桁'!U543</f>
        <v>0</v>
      </c>
      <c r="V543" s="456" t="str">
        <f>IF(ISBLANK('6桁'!V543)=TRUE,"",VLOOKUP('6桁'!V543,A!$A:$G,7,FALSE))</f>
        <v/>
      </c>
      <c r="W543" s="126">
        <f>'6桁'!W543</f>
        <v>0</v>
      </c>
      <c r="X543" s="456" t="str">
        <f>IF(ISBLANK('6桁'!X543)=TRUE,"",VLOOKUP('6桁'!X543,A!$A:$G,7,FALSE))</f>
        <v/>
      </c>
      <c r="Y543" s="20">
        <f>'6桁'!Y543</f>
        <v>0</v>
      </c>
    </row>
    <row r="544" spans="2:25" ht="30" customHeight="1">
      <c r="B544" s="503"/>
      <c r="C544" s="500" t="s">
        <v>2019</v>
      </c>
      <c r="D544" s="605"/>
      <c r="E544" s="500" t="s">
        <v>2025</v>
      </c>
      <c r="F544" s="587"/>
      <c r="G544" s="342"/>
      <c r="H544" s="95" t="str">
        <f>IF(ISBLANK('6桁'!H544)=TRUE,"",VLOOKUP('6桁'!H544,A!$A:$G,7,FALSE))</f>
        <v/>
      </c>
      <c r="I544" s="96">
        <f>'6桁'!I544</f>
        <v>0</v>
      </c>
      <c r="J544" s="95" t="str">
        <f>IF(ISBLANK('6桁'!J544)=TRUE,"",VLOOKUP('6桁'!J544,A!$A:$G,7,FALSE))</f>
        <v/>
      </c>
      <c r="K544" s="96">
        <f>'6桁'!K544</f>
        <v>0</v>
      </c>
      <c r="L544" s="95" t="str">
        <f>IF(ISBLANK('6桁'!L544)=TRUE,"",VLOOKUP('6桁'!L544,A!$A:$G,7,FALSE))</f>
        <v/>
      </c>
      <c r="M544" s="96">
        <f>'6桁'!M544</f>
        <v>0</v>
      </c>
      <c r="N544" s="95" t="str">
        <f>IF(ISBLANK('6桁'!N544)=TRUE,"",VLOOKUP('6桁'!N544,A!$A:$G,7,FALSE))</f>
        <v/>
      </c>
      <c r="O544" s="96">
        <f>'6桁'!O544</f>
        <v>0</v>
      </c>
      <c r="P544" s="456" t="str">
        <f>IF(ISBLANK('6桁'!P544)=TRUE,"",VLOOKUP('6桁'!P544,A!$A:$G,7,FALSE))</f>
        <v>卸価格設定なし</v>
      </c>
      <c r="Q544" s="96" t="str">
        <f>'6桁'!Q544</f>
        <v>⑧Q
WL</v>
      </c>
      <c r="R544" s="95" t="str">
        <f>IF(ISBLANK('6桁'!R544)=TRUE,"",VLOOKUP('6桁'!R544,A!$A:$G,7,FALSE))</f>
        <v/>
      </c>
      <c r="S544" s="96">
        <f>'6桁'!S544</f>
        <v>0</v>
      </c>
      <c r="T544" s="95" t="str">
        <f>IF(ISBLANK('6桁'!T544)=TRUE,"",VLOOKUP('6桁'!T544,A!$A:$G,7,FALSE))</f>
        <v/>
      </c>
      <c r="U544" s="96">
        <f>'6桁'!U544</f>
        <v>0</v>
      </c>
      <c r="V544" s="456" t="str">
        <f>IF(ISBLANK('6桁'!V544)=TRUE,"",VLOOKUP('6桁'!V544,A!$A:$G,7,FALSE))</f>
        <v/>
      </c>
      <c r="W544" s="126">
        <f>'6桁'!W544</f>
        <v>0</v>
      </c>
      <c r="X544" s="456" t="str">
        <f>IF(ISBLANK('6桁'!X544)=TRUE,"",VLOOKUP('6桁'!X544,A!$A:$G,7,FALSE))</f>
        <v/>
      </c>
      <c r="Y544" s="20">
        <f>'6桁'!Y544</f>
        <v>0</v>
      </c>
    </row>
    <row r="545" spans="2:25" ht="30" customHeight="1">
      <c r="B545" s="503"/>
      <c r="C545" s="500" t="s">
        <v>2020</v>
      </c>
      <c r="D545" s="605"/>
      <c r="E545" s="500" t="s">
        <v>2026</v>
      </c>
      <c r="F545" s="587"/>
      <c r="G545" s="342"/>
      <c r="H545" s="95" t="str">
        <f>IF(ISBLANK('6桁'!H545)=TRUE,"",VLOOKUP('6桁'!H545,A!$A:$G,7,FALSE))</f>
        <v/>
      </c>
      <c r="I545" s="96">
        <f>'6桁'!I545</f>
        <v>0</v>
      </c>
      <c r="J545" s="95" t="str">
        <f>IF(ISBLANK('6桁'!J545)=TRUE,"",VLOOKUP('6桁'!J545,A!$A:$G,7,FALSE))</f>
        <v/>
      </c>
      <c r="K545" s="96">
        <f>'6桁'!K545</f>
        <v>0</v>
      </c>
      <c r="L545" s="95" t="str">
        <f>IF(ISBLANK('6桁'!L545)=TRUE,"",VLOOKUP('6桁'!L545,A!$A:$G,7,FALSE))</f>
        <v/>
      </c>
      <c r="M545" s="96">
        <f>'6桁'!M545</f>
        <v>0</v>
      </c>
      <c r="N545" s="95" t="str">
        <f>IF(ISBLANK('6桁'!N545)=TRUE,"",VLOOKUP('6桁'!N545,A!$A:$G,7,FALSE))</f>
        <v/>
      </c>
      <c r="O545" s="96">
        <f>'6桁'!O545</f>
        <v>0</v>
      </c>
      <c r="P545" s="456" t="str">
        <f>IF(ISBLANK('6桁'!P545)=TRUE,"",VLOOKUP('6桁'!P545,A!$A:$G,7,FALSE))</f>
        <v>卸価格設定なし</v>
      </c>
      <c r="Q545" s="96" t="str">
        <f>'6桁'!Q545</f>
        <v>⑨Q
WL</v>
      </c>
      <c r="R545" s="95" t="str">
        <f>IF(ISBLANK('6桁'!R545)=TRUE,"",VLOOKUP('6桁'!R545,A!$A:$G,7,FALSE))</f>
        <v/>
      </c>
      <c r="S545" s="96">
        <f>'6桁'!S545</f>
        <v>0</v>
      </c>
      <c r="T545" s="95" t="str">
        <f>IF(ISBLANK('6桁'!T545)=TRUE,"",VLOOKUP('6桁'!T545,A!$A:$G,7,FALSE))</f>
        <v/>
      </c>
      <c r="U545" s="96">
        <f>'6桁'!U545</f>
        <v>0</v>
      </c>
      <c r="V545" s="456" t="str">
        <f>IF(ISBLANK('6桁'!V545)=TRUE,"",VLOOKUP('6桁'!V545,A!$A:$G,7,FALSE))</f>
        <v/>
      </c>
      <c r="W545" s="126">
        <f>'6桁'!W545</f>
        <v>0</v>
      </c>
      <c r="X545" s="456" t="str">
        <f>IF(ISBLANK('6桁'!X545)=TRUE,"",VLOOKUP('6桁'!X545,A!$A:$G,7,FALSE))</f>
        <v/>
      </c>
      <c r="Y545" s="20">
        <f>'6桁'!Y545</f>
        <v>0</v>
      </c>
    </row>
    <row r="546" spans="2:25" ht="30" customHeight="1">
      <c r="B546" s="503"/>
      <c r="C546" s="500" t="s">
        <v>2021</v>
      </c>
      <c r="D546" s="605"/>
      <c r="E546" s="500" t="s">
        <v>2027</v>
      </c>
      <c r="F546" s="587"/>
      <c r="G546" s="342"/>
      <c r="H546" s="95" t="str">
        <f>IF(ISBLANK('6桁'!H546)=TRUE,"",VLOOKUP('6桁'!H546,A!$A:$G,7,FALSE))</f>
        <v/>
      </c>
      <c r="I546" s="96">
        <f>'6桁'!I546</f>
        <v>0</v>
      </c>
      <c r="J546" s="95" t="str">
        <f>IF(ISBLANK('6桁'!J546)=TRUE,"",VLOOKUP('6桁'!J546,A!$A:$G,7,FALSE))</f>
        <v/>
      </c>
      <c r="K546" s="96">
        <f>'6桁'!K546</f>
        <v>0</v>
      </c>
      <c r="L546" s="95" t="str">
        <f>IF(ISBLANK('6桁'!L546)=TRUE,"",VLOOKUP('6桁'!L546,A!$A:$G,7,FALSE))</f>
        <v/>
      </c>
      <c r="M546" s="96">
        <f>'6桁'!M546</f>
        <v>0</v>
      </c>
      <c r="N546" s="95" t="str">
        <f>IF(ISBLANK('6桁'!N546)=TRUE,"",VLOOKUP('6桁'!N546,A!$A:$G,7,FALSE))</f>
        <v/>
      </c>
      <c r="O546" s="96">
        <f>'6桁'!O546</f>
        <v>0</v>
      </c>
      <c r="P546" s="456" t="str">
        <f>IF(ISBLANK('6桁'!P546)=TRUE,"",VLOOKUP('6桁'!P546,A!$A:$G,7,FALSE))</f>
        <v>卸価格設定なし</v>
      </c>
      <c r="Q546" s="96" t="str">
        <f>'6桁'!Q546</f>
        <v>⑨Q
WL</v>
      </c>
      <c r="R546" s="95" t="str">
        <f>IF(ISBLANK('6桁'!R546)=TRUE,"",VLOOKUP('6桁'!R546,A!$A:$G,7,FALSE))</f>
        <v/>
      </c>
      <c r="S546" s="96">
        <f>'6桁'!S546</f>
        <v>0</v>
      </c>
      <c r="T546" s="95" t="str">
        <f>IF(ISBLANK('6桁'!T546)=TRUE,"",VLOOKUP('6桁'!T546,A!$A:$G,7,FALSE))</f>
        <v/>
      </c>
      <c r="U546" s="96">
        <f>'6桁'!U546</f>
        <v>0</v>
      </c>
      <c r="V546" s="456" t="str">
        <f>IF(ISBLANK('6桁'!V546)=TRUE,"",VLOOKUP('6桁'!V546,A!$A:$G,7,FALSE))</f>
        <v/>
      </c>
      <c r="W546" s="126">
        <f>'6桁'!W546</f>
        <v>0</v>
      </c>
      <c r="X546" s="456" t="str">
        <f>IF(ISBLANK('6桁'!X546)=TRUE,"",VLOOKUP('6桁'!X546,A!$A:$G,7,FALSE))</f>
        <v/>
      </c>
      <c r="Y546" s="20">
        <f>'6桁'!Y546</f>
        <v>0</v>
      </c>
    </row>
    <row r="547" spans="2:25" ht="30" customHeight="1">
      <c r="B547" s="503"/>
      <c r="C547" s="500" t="s">
        <v>379</v>
      </c>
      <c r="D547" s="605"/>
      <c r="E547" s="500">
        <v>91</v>
      </c>
      <c r="F547" s="587"/>
      <c r="G547" s="342"/>
      <c r="H547" s="95" t="str">
        <f>IF(ISBLANK('6桁'!H547)=TRUE,"",VLOOKUP('6桁'!H547,A!$A:$G,7,FALSE))</f>
        <v/>
      </c>
      <c r="I547" s="96">
        <f>'6桁'!I547</f>
        <v>0</v>
      </c>
      <c r="J547" s="95" t="str">
        <f>IF(ISBLANK('6桁'!J547)=TRUE,"",VLOOKUP('6桁'!J547,A!$A:$G,7,FALSE))</f>
        <v/>
      </c>
      <c r="K547" s="96">
        <f>'6桁'!K547</f>
        <v>0</v>
      </c>
      <c r="L547" s="95">
        <f>IF(ISBLANK('6桁'!L547)=TRUE,"",VLOOKUP('6桁'!L547,A!$A:$G,7,FALSE))</f>
        <v>16400</v>
      </c>
      <c r="M547" s="96" t="str">
        <f>'6桁'!M547</f>
        <v>S</v>
      </c>
      <c r="N547" s="95">
        <f>IF(ISBLANK('6桁'!N547)=TRUE,"",VLOOKUP('6桁'!N547,A!$A:$G,7,FALSE))</f>
        <v>17600</v>
      </c>
      <c r="O547" s="96" t="str">
        <f>'6桁'!O547</f>
        <v>S
RBL</v>
      </c>
      <c r="P547" s="456" t="str">
        <f>IF(ISBLANK('6桁'!P547)=TRUE,"",VLOOKUP('6桁'!P547,A!$A:$G,7,FALSE))</f>
        <v/>
      </c>
      <c r="Q547" s="96">
        <f>'6桁'!Q547</f>
        <v>0</v>
      </c>
      <c r="R547" s="95" t="str">
        <f>IF(ISBLANK('6桁'!R547)=TRUE,"",VLOOKUP('6桁'!R547,A!$A:$G,7,FALSE))</f>
        <v/>
      </c>
      <c r="S547" s="96">
        <f>'6桁'!S547</f>
        <v>0</v>
      </c>
      <c r="T547" s="95" t="str">
        <f>IF(ISBLANK('6桁'!T547)=TRUE,"",VLOOKUP('6桁'!T547,A!$A:$G,7,FALSE))</f>
        <v/>
      </c>
      <c r="U547" s="96">
        <f>'6桁'!U547</f>
        <v>0</v>
      </c>
      <c r="V547" s="456" t="str">
        <f>IF(ISBLANK('6桁'!V547)=TRUE,"",VLOOKUP('6桁'!V547,A!$A:$G,7,FALSE))</f>
        <v>卸価格設定なし</v>
      </c>
      <c r="W547" s="126" t="str">
        <f>'6桁'!W547</f>
        <v>S</v>
      </c>
      <c r="X547" s="456" t="str">
        <f>IF(ISBLANK('6桁'!X547)=TRUE,"",VLOOKUP('6桁'!X547,A!$A:$G,7,FALSE))</f>
        <v/>
      </c>
      <c r="Y547" s="20">
        <f>'6桁'!Y547</f>
        <v>0</v>
      </c>
    </row>
    <row r="548" spans="2:25" ht="30" customHeight="1">
      <c r="B548" s="503"/>
      <c r="C548" s="500" t="s">
        <v>733</v>
      </c>
      <c r="D548" s="605"/>
      <c r="E548" s="500" t="s">
        <v>1349</v>
      </c>
      <c r="F548" s="587"/>
      <c r="G548" s="249"/>
      <c r="H548" s="319" t="str">
        <f>IF(ISBLANK('6桁'!H548)=TRUE,"",VLOOKUP('6桁'!H548,A!$A:$G,7,FALSE))</f>
        <v/>
      </c>
      <c r="I548" s="359">
        <f>'6桁'!I548</f>
        <v>0</v>
      </c>
      <c r="J548" s="319" t="str">
        <f>IF(ISBLANK('6桁'!J548)=TRUE,"",VLOOKUP('6桁'!J548,A!$A:$G,7,FALSE))</f>
        <v/>
      </c>
      <c r="K548" s="359">
        <f>'6桁'!K548</f>
        <v>0</v>
      </c>
      <c r="L548" s="319" t="str">
        <f>IF(ISBLANK('6桁'!L548)=TRUE,"",VLOOKUP('6桁'!L548,A!$A:$G,7,FALSE))</f>
        <v/>
      </c>
      <c r="M548" s="359">
        <f>'6桁'!M548</f>
        <v>0</v>
      </c>
      <c r="N548" s="319" t="str">
        <f>IF(ISBLANK('6桁'!N548)=TRUE,"",VLOOKUP('6桁'!N548,A!$A:$G,7,FALSE))</f>
        <v/>
      </c>
      <c r="O548" s="359">
        <f>'6桁'!O548</f>
        <v>0</v>
      </c>
      <c r="P548" s="474" t="str">
        <f>IF(ISBLANK('6桁'!P548)=TRUE,"",VLOOKUP('6桁'!P548,A!$A:$G,7,FALSE))</f>
        <v>卸価格設定なし</v>
      </c>
      <c r="Q548" s="359" t="str">
        <f>'6桁'!Q548</f>
        <v>⑨N
WL</v>
      </c>
      <c r="R548" s="319" t="str">
        <f>IF(ISBLANK('6桁'!R548)=TRUE,"",VLOOKUP('6桁'!R548,A!$A:$G,7,FALSE))</f>
        <v/>
      </c>
      <c r="S548" s="359">
        <f>'6桁'!S548</f>
        <v>0</v>
      </c>
      <c r="T548" s="319" t="str">
        <f>IF(ISBLANK('6桁'!T548)=TRUE,"",VLOOKUP('6桁'!T548,A!$A:$G,7,FALSE))</f>
        <v/>
      </c>
      <c r="U548" s="359">
        <f>'6桁'!U548</f>
        <v>0</v>
      </c>
      <c r="V548" s="474" t="str">
        <f>IF(ISBLANK('6桁'!V548)=TRUE,"",VLOOKUP('6桁'!V548,A!$A:$G,7,FALSE))</f>
        <v/>
      </c>
      <c r="W548" s="132">
        <f>'6桁'!W548</f>
        <v>0</v>
      </c>
      <c r="X548" s="474" t="str">
        <f>IF(ISBLANK('6桁'!X548)=TRUE,"",VLOOKUP('6桁'!X548,A!$A:$G,7,FALSE))</f>
        <v>卸価格設定なし</v>
      </c>
      <c r="Y548" s="236" t="str">
        <f>'6桁'!Y548</f>
        <v>L</v>
      </c>
    </row>
    <row r="549" spans="2:25" ht="30" customHeight="1">
      <c r="B549" s="503"/>
      <c r="C549" s="500" t="s">
        <v>2022</v>
      </c>
      <c r="D549" s="605"/>
      <c r="E549" s="500" t="s">
        <v>2028</v>
      </c>
      <c r="F549" s="587"/>
      <c r="G549" s="249"/>
      <c r="H549" s="319" t="str">
        <f>IF(ISBLANK('6桁'!H549)=TRUE,"",VLOOKUP('6桁'!H549,A!$A:$G,7,FALSE))</f>
        <v/>
      </c>
      <c r="I549" s="359">
        <f>'6桁'!I549</f>
        <v>0</v>
      </c>
      <c r="J549" s="319" t="str">
        <f>IF(ISBLANK('6桁'!J549)=TRUE,"",VLOOKUP('6桁'!J549,A!$A:$G,7,FALSE))</f>
        <v/>
      </c>
      <c r="K549" s="359">
        <f>'6桁'!K549</f>
        <v>0</v>
      </c>
      <c r="L549" s="319" t="str">
        <f>IF(ISBLANK('6桁'!L549)=TRUE,"",VLOOKUP('6桁'!L549,A!$A:$G,7,FALSE))</f>
        <v/>
      </c>
      <c r="M549" s="359">
        <f>'6桁'!M549</f>
        <v>0</v>
      </c>
      <c r="N549" s="319" t="str">
        <f>IF(ISBLANK('6桁'!N549)=TRUE,"",VLOOKUP('6桁'!N549,A!$A:$G,7,FALSE))</f>
        <v/>
      </c>
      <c r="O549" s="359">
        <f>'6桁'!O549</f>
        <v>0</v>
      </c>
      <c r="P549" s="474" t="str">
        <f>IF(ISBLANK('6桁'!P549)=TRUE,"",VLOOKUP('6桁'!P549,A!$A:$G,7,FALSE))</f>
        <v>卸価格設定なし</v>
      </c>
      <c r="Q549" s="359" t="str">
        <f>'6桁'!Q549</f>
        <v>⑧Q
WL</v>
      </c>
      <c r="R549" s="319" t="str">
        <f>IF(ISBLANK('6桁'!R549)=TRUE,"",VLOOKUP('6桁'!R549,A!$A:$G,7,FALSE))</f>
        <v/>
      </c>
      <c r="S549" s="359">
        <f>'6桁'!S549</f>
        <v>0</v>
      </c>
      <c r="T549" s="319" t="str">
        <f>IF(ISBLANK('6桁'!T549)=TRUE,"",VLOOKUP('6桁'!T549,A!$A:$G,7,FALSE))</f>
        <v/>
      </c>
      <c r="U549" s="359">
        <f>'6桁'!U549</f>
        <v>0</v>
      </c>
      <c r="V549" s="474" t="str">
        <f>IF(ISBLANK('6桁'!V549)=TRUE,"",VLOOKUP('6桁'!V549,A!$A:$G,7,FALSE))</f>
        <v/>
      </c>
      <c r="W549" s="132">
        <f>'6桁'!W549</f>
        <v>0</v>
      </c>
      <c r="X549" s="474" t="str">
        <f>IF(ISBLANK('6桁'!X549)=TRUE,"",VLOOKUP('6桁'!X549,A!$A:$G,7,FALSE))</f>
        <v/>
      </c>
      <c r="Y549" s="236">
        <f>'6桁'!Y549</f>
        <v>0</v>
      </c>
    </row>
    <row r="550" spans="2:25" ht="30" customHeight="1">
      <c r="B550" s="504"/>
      <c r="C550" s="560" t="s">
        <v>2023</v>
      </c>
      <c r="D550" s="607"/>
      <c r="E550" s="560" t="s">
        <v>2004</v>
      </c>
      <c r="F550" s="592"/>
      <c r="G550" s="354"/>
      <c r="H550" s="111" t="str">
        <f>IF(ISBLANK('6桁'!H550)=TRUE,"",VLOOKUP('6桁'!H550,A!$A:$G,7,FALSE))</f>
        <v/>
      </c>
      <c r="I550" s="99">
        <f>'6桁'!I550</f>
        <v>0</v>
      </c>
      <c r="J550" s="111" t="str">
        <f>IF(ISBLANK('6桁'!J550)=TRUE,"",VLOOKUP('6桁'!J550,A!$A:$G,7,FALSE))</f>
        <v/>
      </c>
      <c r="K550" s="99">
        <f>'6桁'!K550</f>
        <v>0</v>
      </c>
      <c r="L550" s="111" t="str">
        <f>IF(ISBLANK('6桁'!L550)=TRUE,"",VLOOKUP('6桁'!L550,A!$A:$G,7,FALSE))</f>
        <v/>
      </c>
      <c r="M550" s="99">
        <f>'6桁'!M550</f>
        <v>0</v>
      </c>
      <c r="N550" s="111" t="str">
        <f>IF(ISBLANK('6桁'!N550)=TRUE,"",VLOOKUP('6桁'!N550,A!$A:$G,7,FALSE))</f>
        <v/>
      </c>
      <c r="O550" s="99">
        <f>'6桁'!O550</f>
        <v>0</v>
      </c>
      <c r="P550" s="458" t="str">
        <f>IF(ISBLANK('6桁'!P550)=TRUE,"",VLOOKUP('6桁'!P550,A!$A:$G,7,FALSE))</f>
        <v>卸価格設定なし</v>
      </c>
      <c r="Q550" s="99" t="str">
        <f>'6桁'!Q550</f>
        <v>⑩Q
WL</v>
      </c>
      <c r="R550" s="111" t="str">
        <f>IF(ISBLANK('6桁'!R550)=TRUE,"",VLOOKUP('6桁'!R550,A!$A:$G,7,FALSE))</f>
        <v/>
      </c>
      <c r="S550" s="99">
        <f>'6桁'!S550</f>
        <v>0</v>
      </c>
      <c r="T550" s="111" t="str">
        <f>IF(ISBLANK('6桁'!T550)=TRUE,"",VLOOKUP('6桁'!T550,A!$A:$G,7,FALSE))</f>
        <v/>
      </c>
      <c r="U550" s="99">
        <f>'6桁'!U550</f>
        <v>0</v>
      </c>
      <c r="V550" s="458" t="str">
        <f>IF(ISBLANK('6桁'!V550)=TRUE,"",VLOOKUP('6桁'!V550,A!$A:$G,7,FALSE))</f>
        <v/>
      </c>
      <c r="W550" s="142">
        <f>'6桁'!W550</f>
        <v>0</v>
      </c>
      <c r="X550" s="458" t="str">
        <f>IF(ISBLANK('6桁'!X550)=TRUE,"",VLOOKUP('6桁'!X550,A!$A:$G,7,FALSE))</f>
        <v/>
      </c>
      <c r="Y550" s="98">
        <f>'6桁'!Y550</f>
        <v>0</v>
      </c>
    </row>
    <row r="551" spans="2:25" ht="30" customHeight="1">
      <c r="B551" s="543">
        <v>15</v>
      </c>
      <c r="C551" s="553" t="s">
        <v>353</v>
      </c>
      <c r="D551" s="554"/>
      <c r="E551" s="576">
        <v>96</v>
      </c>
      <c r="F551" s="593"/>
      <c r="G551" s="361"/>
      <c r="H551" s="94" t="str">
        <f>IF(ISBLANK('6桁'!H551)=TRUE,"",VLOOKUP('6桁'!H551,A!$A:$G,7,FALSE))</f>
        <v/>
      </c>
      <c r="I551" s="360">
        <f>'6桁'!I551</f>
        <v>0</v>
      </c>
      <c r="J551" s="94" t="str">
        <f>IF(ISBLANK('6桁'!J551)=TRUE,"",VLOOKUP('6桁'!J551,A!$A:$G,7,FALSE))</f>
        <v/>
      </c>
      <c r="K551" s="360">
        <f>'6桁'!K551</f>
        <v>0</v>
      </c>
      <c r="L551" s="94">
        <f>IF(ISBLANK('6桁'!L551)=TRUE,"",VLOOKUP('6桁'!L551,A!$A:$G,7,FALSE))</f>
        <v>19000</v>
      </c>
      <c r="M551" s="360" t="str">
        <f>'6桁'!M551</f>
        <v>H
PT3</v>
      </c>
      <c r="N551" s="94">
        <f>IF(ISBLANK('6桁'!N551)=TRUE,"",VLOOKUP('6桁'!N551,A!$A:$G,7,FALSE))</f>
        <v>20500</v>
      </c>
      <c r="O551" s="360" t="str">
        <f>'6桁'!O551</f>
        <v>T
OWL</v>
      </c>
      <c r="P551" s="475" t="str">
        <f>IF(ISBLANK('6桁'!P551)=TRUE,"",VLOOKUP('6桁'!P551,A!$A:$G,7,FALSE))</f>
        <v/>
      </c>
      <c r="Q551" s="360">
        <f>'6桁'!Q551</f>
        <v>0</v>
      </c>
      <c r="R551" s="94" t="str">
        <f>IF(ISBLANK('6桁'!R551)=TRUE,"",VLOOKUP('6桁'!R551,A!$A:$G,7,FALSE))</f>
        <v/>
      </c>
      <c r="S551" s="360">
        <f>'6桁'!S551</f>
        <v>0</v>
      </c>
      <c r="T551" s="94" t="str">
        <f>IF(ISBLANK('6桁'!T551)=TRUE,"",VLOOKUP('6桁'!T551,A!$A:$G,7,FALSE))</f>
        <v/>
      </c>
      <c r="U551" s="360">
        <f>'6桁'!U551</f>
        <v>0</v>
      </c>
      <c r="V551" s="475" t="str">
        <f>IF(ISBLANK('6桁'!V551)=TRUE,"",VLOOKUP('6桁'!V551,A!$A:$G,7,FALSE))</f>
        <v/>
      </c>
      <c r="W551" s="133">
        <f>'6桁'!W551</f>
        <v>0</v>
      </c>
      <c r="X551" s="475" t="str">
        <f>IF(ISBLANK('6桁'!X551)=TRUE,"",VLOOKUP('6桁'!X551,A!$A:$G,7,FALSE))</f>
        <v/>
      </c>
      <c r="Y551" s="360">
        <f>'6桁'!Y551</f>
        <v>0</v>
      </c>
    </row>
    <row r="552" spans="2:25" ht="30" customHeight="1">
      <c r="B552" s="503"/>
      <c r="C552" s="576"/>
      <c r="D552" s="577"/>
      <c r="E552" s="500">
        <v>98</v>
      </c>
      <c r="F552" s="587"/>
      <c r="G552" s="361"/>
      <c r="H552" s="94" t="str">
        <f>IF(ISBLANK('6桁'!H552)=TRUE,"",VLOOKUP('6桁'!H552,A!$A:$G,7,FALSE))</f>
        <v/>
      </c>
      <c r="I552" s="360">
        <f>'6桁'!I552</f>
        <v>0</v>
      </c>
      <c r="J552" s="94" t="str">
        <f>IF(ISBLANK('6桁'!J552)=TRUE,"",VLOOKUP('6桁'!J552,A!$A:$G,7,FALSE))</f>
        <v/>
      </c>
      <c r="K552" s="360">
        <f>'6桁'!K552</f>
        <v>0</v>
      </c>
      <c r="L552" s="94">
        <f>IF(ISBLANK('6桁'!L552)=TRUE,"",VLOOKUP('6桁'!L552,A!$A:$G,7,FALSE))</f>
        <v>19900</v>
      </c>
      <c r="M552" s="360" t="str">
        <f>'6桁'!M552</f>
        <v>H</v>
      </c>
      <c r="N552" s="94" t="str">
        <f>IF(ISBLANK('6桁'!N552)=TRUE,"",VLOOKUP('6桁'!N552,A!$A:$G,7,FALSE))</f>
        <v/>
      </c>
      <c r="O552" s="360">
        <f>'6桁'!O552</f>
        <v>0</v>
      </c>
      <c r="P552" s="475" t="str">
        <f>IF(ISBLANK('6桁'!P552)=TRUE,"",VLOOKUP('6桁'!P552,A!$A:$G,7,FALSE))</f>
        <v/>
      </c>
      <c r="Q552" s="360">
        <f>'6桁'!Q552</f>
        <v>0</v>
      </c>
      <c r="R552" s="94" t="str">
        <f>IF(ISBLANK('6桁'!R552)=TRUE,"",VLOOKUP('6桁'!R552,A!$A:$G,7,FALSE))</f>
        <v/>
      </c>
      <c r="S552" s="360">
        <f>'6桁'!S552</f>
        <v>0</v>
      </c>
      <c r="T552" s="94" t="str">
        <f>IF(ISBLANK('6桁'!T552)=TRUE,"",VLOOKUP('6桁'!T552,A!$A:$G,7,FALSE))</f>
        <v/>
      </c>
      <c r="U552" s="360">
        <f>'6桁'!U552</f>
        <v>0</v>
      </c>
      <c r="V552" s="475" t="str">
        <f>IF(ISBLANK('6桁'!V552)=TRUE,"",VLOOKUP('6桁'!V552,A!$A:$G,7,FALSE))</f>
        <v/>
      </c>
      <c r="W552" s="133">
        <f>'6桁'!W552</f>
        <v>0</v>
      </c>
      <c r="X552" s="475" t="str">
        <f>IF(ISBLANK('6桁'!X552)=TRUE,"",VLOOKUP('6桁'!X552,A!$A:$G,7,FALSE))</f>
        <v/>
      </c>
      <c r="Y552" s="360">
        <f>'6桁'!Y552</f>
        <v>0</v>
      </c>
    </row>
    <row r="553" spans="2:25" ht="30" customHeight="1">
      <c r="B553" s="503"/>
      <c r="C553" s="500" t="s">
        <v>380</v>
      </c>
      <c r="D553" s="605"/>
      <c r="E553" s="500">
        <v>108</v>
      </c>
      <c r="F553" s="587"/>
      <c r="G553" s="342"/>
      <c r="H553" s="95" t="str">
        <f>IF(ISBLANK('6桁'!H553)=TRUE,"",VLOOKUP('6桁'!H553,A!$A:$G,7,FALSE))</f>
        <v/>
      </c>
      <c r="I553" s="96">
        <f>'6桁'!I553</f>
        <v>0</v>
      </c>
      <c r="J553" s="95" t="str">
        <f>IF(ISBLANK('6桁'!J553)=TRUE,"",VLOOKUP('6桁'!J553,A!$A:$G,7,FALSE))</f>
        <v/>
      </c>
      <c r="K553" s="96">
        <f>'6桁'!K553</f>
        <v>0</v>
      </c>
      <c r="L553" s="95" t="str">
        <f>IF(ISBLANK('6桁'!L553)=TRUE,"",VLOOKUP('6桁'!L553,A!$A:$G,7,FALSE))</f>
        <v/>
      </c>
      <c r="M553" s="96">
        <f>'6桁'!M553</f>
        <v>0</v>
      </c>
      <c r="N553" s="95" t="str">
        <f>IF(ISBLANK('6桁'!N553)=TRUE,"",VLOOKUP('6桁'!N553,A!$A:$G,7,FALSE))</f>
        <v/>
      </c>
      <c r="O553" s="96">
        <f>'6桁'!O553</f>
        <v>0</v>
      </c>
      <c r="P553" s="456" t="str">
        <f>IF(ISBLANK('6桁'!P553)=TRUE,"",VLOOKUP('6桁'!P553,A!$A:$G,7,FALSE))</f>
        <v/>
      </c>
      <c r="Q553" s="96">
        <f>'6桁'!Q553</f>
        <v>0</v>
      </c>
      <c r="R553" s="95" t="str">
        <f>IF(ISBLANK('6桁'!R553)=TRUE,"",VLOOKUP('6桁'!R553,A!$A:$G,7,FALSE))</f>
        <v/>
      </c>
      <c r="S553" s="96">
        <f>'6桁'!S553</f>
        <v>0</v>
      </c>
      <c r="T553" s="95">
        <f>IF(ISBLANK('6桁'!T553)=TRUE,"",VLOOKUP('6桁'!T553,A!$A:$G,7,FALSE))</f>
        <v>28100</v>
      </c>
      <c r="U553" s="96" t="str">
        <f>'6桁'!U553</f>
        <v>Q
RBL</v>
      </c>
      <c r="V553" s="456" t="str">
        <f>IF(ISBLANK('6桁'!V553)=TRUE,"",VLOOKUP('6桁'!V553,A!$A:$G,7,FALSE))</f>
        <v/>
      </c>
      <c r="W553" s="126">
        <f>'6桁'!W553</f>
        <v>0</v>
      </c>
      <c r="X553" s="456" t="str">
        <f>IF(ISBLANK('6桁'!X553)=TRUE,"",VLOOKUP('6桁'!X553,A!$A:$G,7,FALSE))</f>
        <v/>
      </c>
      <c r="Y553" s="20">
        <f>'6桁'!Y553</f>
        <v>0</v>
      </c>
    </row>
    <row r="554" spans="2:25" ht="30" customHeight="1">
      <c r="B554" s="503"/>
      <c r="C554" s="500" t="s">
        <v>381</v>
      </c>
      <c r="D554" s="605"/>
      <c r="E554" s="500">
        <v>112</v>
      </c>
      <c r="F554" s="587"/>
      <c r="G554" s="342"/>
      <c r="H554" s="95" t="str">
        <f>IF(ISBLANK('6桁'!H554)=TRUE,"",VLOOKUP('6桁'!H554,A!$A:$G,7,FALSE))</f>
        <v/>
      </c>
      <c r="I554" s="96">
        <f>'6桁'!I554</f>
        <v>0</v>
      </c>
      <c r="J554" s="95" t="str">
        <f>IF(ISBLANK('6桁'!J554)=TRUE,"",VLOOKUP('6桁'!J554,A!$A:$G,7,FALSE))</f>
        <v/>
      </c>
      <c r="K554" s="96">
        <f>'6桁'!K554</f>
        <v>0</v>
      </c>
      <c r="L554" s="95" t="str">
        <f>IF(ISBLANK('6桁'!L554)=TRUE,"",VLOOKUP('6桁'!L554,A!$A:$G,7,FALSE))</f>
        <v/>
      </c>
      <c r="M554" s="96">
        <f>'6桁'!M554</f>
        <v>0</v>
      </c>
      <c r="N554" s="95">
        <f>IF(ISBLANK('6桁'!N554)=TRUE,"",VLOOKUP('6桁'!N554,A!$A:$G,7,FALSE))</f>
        <v>28800</v>
      </c>
      <c r="O554" s="126" t="str">
        <f>'6桁'!O554</f>
        <v>T
OWL</v>
      </c>
      <c r="P554" s="456" t="str">
        <f>IF(ISBLANK('6桁'!P554)=TRUE,"",VLOOKUP('6桁'!P554,A!$A:$G,7,FALSE))</f>
        <v/>
      </c>
      <c r="Q554" s="96">
        <f>'6桁'!Q554</f>
        <v>0</v>
      </c>
      <c r="R554" s="95" t="str">
        <f>IF(ISBLANK('6桁'!R554)=TRUE,"",VLOOKUP('6桁'!R554,A!$A:$G,7,FALSE))</f>
        <v/>
      </c>
      <c r="S554" s="96">
        <f>'6桁'!S554</f>
        <v>0</v>
      </c>
      <c r="T554" s="95" t="str">
        <f>IF(ISBLANK('6桁'!T554)=TRUE,"",VLOOKUP('6桁'!T554,A!$A:$G,7,FALSE))</f>
        <v/>
      </c>
      <c r="U554" s="96">
        <f>'6桁'!U554</f>
        <v>0</v>
      </c>
      <c r="V554" s="456" t="str">
        <f>IF(ISBLANK('6桁'!V554)=TRUE,"",VLOOKUP('6桁'!V554,A!$A:$G,7,FALSE))</f>
        <v/>
      </c>
      <c r="W554" s="126">
        <f>'6桁'!W554</f>
        <v>0</v>
      </c>
      <c r="X554" s="456" t="str">
        <f>IF(ISBLANK('6桁'!X554)=TRUE,"",VLOOKUP('6桁'!X554,A!$A:$G,7,FALSE))</f>
        <v/>
      </c>
      <c r="Y554" s="20">
        <f>'6桁'!Y554</f>
        <v>0</v>
      </c>
    </row>
    <row r="555" spans="2:25" ht="30" customHeight="1">
      <c r="B555" s="503"/>
      <c r="C555" s="500" t="s">
        <v>2024</v>
      </c>
      <c r="D555" s="605"/>
      <c r="E555" s="500" t="s">
        <v>2029</v>
      </c>
      <c r="F555" s="587"/>
      <c r="G555" s="342"/>
      <c r="H555" s="95" t="str">
        <f>IF(ISBLANK('6桁'!H555)=TRUE,"",VLOOKUP('6桁'!H555,A!$A:$G,7,FALSE))</f>
        <v/>
      </c>
      <c r="I555" s="96">
        <f>'6桁'!I555</f>
        <v>0</v>
      </c>
      <c r="J555" s="95" t="str">
        <f>IF(ISBLANK('6桁'!J555)=TRUE,"",VLOOKUP('6桁'!J555,A!$A:$G,7,FALSE))</f>
        <v/>
      </c>
      <c r="K555" s="96">
        <f>'6桁'!K555</f>
        <v>0</v>
      </c>
      <c r="L555" s="95" t="str">
        <f>IF(ISBLANK('6桁'!L555)=TRUE,"",VLOOKUP('6桁'!L555,A!$A:$G,7,FALSE))</f>
        <v/>
      </c>
      <c r="M555" s="96">
        <f>'6桁'!M555</f>
        <v>0</v>
      </c>
      <c r="N555" s="95" t="str">
        <f>IF(ISBLANK('6桁'!N555)=TRUE,"",VLOOKUP('6桁'!N555,A!$A:$G,7,FALSE))</f>
        <v/>
      </c>
      <c r="O555" s="126">
        <f>'6桁'!O555</f>
        <v>0</v>
      </c>
      <c r="P555" s="456" t="str">
        <f>IF(ISBLANK('6桁'!P555)=TRUE,"",VLOOKUP('6桁'!P555,A!$A:$G,7,FALSE))</f>
        <v>卸価格設定なし</v>
      </c>
      <c r="Q555" s="96" t="str">
        <f>'6桁'!Q555</f>
        <v>⑧Q
WL</v>
      </c>
      <c r="R555" s="95" t="str">
        <f>IF(ISBLANK('6桁'!R555)=TRUE,"",VLOOKUP('6桁'!R555,A!$A:$G,7,FALSE))</f>
        <v/>
      </c>
      <c r="S555" s="96">
        <f>'6桁'!S555</f>
        <v>0</v>
      </c>
      <c r="T555" s="95" t="str">
        <f>IF(ISBLANK('6桁'!T555)=TRUE,"",VLOOKUP('6桁'!T555,A!$A:$G,7,FALSE))</f>
        <v/>
      </c>
      <c r="U555" s="96">
        <f>'6桁'!U555</f>
        <v>0</v>
      </c>
      <c r="V555" s="456" t="str">
        <f>IF(ISBLANK('6桁'!V555)=TRUE,"",VLOOKUP('6桁'!V555,A!$A:$G,7,FALSE))</f>
        <v/>
      </c>
      <c r="W555" s="126">
        <f>'6桁'!W555</f>
        <v>0</v>
      </c>
      <c r="X555" s="456" t="str">
        <f>IF(ISBLANK('6桁'!X555)=TRUE,"",VLOOKUP('6桁'!X555,A!$A:$G,7,FALSE))</f>
        <v/>
      </c>
      <c r="Y555" s="20">
        <f>'6桁'!Y555</f>
        <v>0</v>
      </c>
    </row>
    <row r="556" spans="2:25" ht="30" customHeight="1">
      <c r="B556" s="503"/>
      <c r="C556" s="500" t="s">
        <v>382</v>
      </c>
      <c r="D556" s="605"/>
      <c r="E556" s="500">
        <v>90</v>
      </c>
      <c r="F556" s="587"/>
      <c r="G556" s="342"/>
      <c r="H556" s="95" t="str">
        <f>IF(ISBLANK('6桁'!H556)=TRUE,"",VLOOKUP('6桁'!H556,A!$A:$G,7,FALSE))</f>
        <v/>
      </c>
      <c r="I556" s="96">
        <f>'6桁'!I556</f>
        <v>0</v>
      </c>
      <c r="J556" s="95" t="str">
        <f>IF(ISBLANK('6桁'!J556)=TRUE,"",VLOOKUP('6桁'!J556,A!$A:$G,7,FALSE))</f>
        <v/>
      </c>
      <c r="K556" s="96">
        <f>'6桁'!K556</f>
        <v>0</v>
      </c>
      <c r="L556" s="95">
        <f>IF(ISBLANK('6桁'!L556)=TRUE,"",VLOOKUP('6桁'!L556,A!$A:$G,7,FALSE))</f>
        <v>15000</v>
      </c>
      <c r="M556" s="96" t="str">
        <f>'6桁'!M556</f>
        <v>S</v>
      </c>
      <c r="N556" s="95">
        <f>IF(ISBLANK('6桁'!N556)=TRUE,"",VLOOKUP('6桁'!N556,A!$A:$G,7,FALSE))</f>
        <v>16300</v>
      </c>
      <c r="O556" s="126" t="str">
        <f>'6桁'!O556</f>
        <v>S
RBL</v>
      </c>
      <c r="P556" s="456" t="str">
        <f>IF(ISBLANK('6桁'!P556)=TRUE,"",VLOOKUP('6桁'!P556,A!$A:$G,7,FALSE))</f>
        <v/>
      </c>
      <c r="Q556" s="96">
        <f>'6桁'!Q556</f>
        <v>0</v>
      </c>
      <c r="R556" s="95" t="str">
        <f>IF(ISBLANK('6桁'!R556)=TRUE,"",VLOOKUP('6桁'!R556,A!$A:$G,7,FALSE))</f>
        <v/>
      </c>
      <c r="S556" s="96">
        <f>'6桁'!S556</f>
        <v>0</v>
      </c>
      <c r="T556" s="95" t="str">
        <f>IF(ISBLANK('6桁'!T556)=TRUE,"",VLOOKUP('6桁'!T556,A!$A:$G,7,FALSE))</f>
        <v/>
      </c>
      <c r="U556" s="96">
        <f>'6桁'!U556</f>
        <v>0</v>
      </c>
      <c r="V556" s="456" t="str">
        <f>IF(ISBLANK('6桁'!V556)=TRUE,"",VLOOKUP('6桁'!V556,A!$A:$G,7,FALSE))</f>
        <v/>
      </c>
      <c r="W556" s="126">
        <f>'6桁'!W556</f>
        <v>0</v>
      </c>
      <c r="X556" s="456" t="str">
        <f>IF(ISBLANK('6桁'!X556)=TRUE,"",VLOOKUP('6桁'!X556,A!$A:$G,7,FALSE))</f>
        <v/>
      </c>
      <c r="Y556" s="20">
        <f>'6桁'!Y556</f>
        <v>0</v>
      </c>
    </row>
    <row r="557" spans="2:25" ht="30" customHeight="1">
      <c r="B557" s="503"/>
      <c r="C557" s="567" t="s">
        <v>383</v>
      </c>
      <c r="D557" s="568"/>
      <c r="E557" s="500">
        <v>96</v>
      </c>
      <c r="F557" s="587"/>
      <c r="G557" s="362"/>
      <c r="H557" s="95" t="str">
        <f>IF(ISBLANK('6桁'!H557)=TRUE,"",VLOOKUP('6桁'!H557,A!$A:$G,7,FALSE))</f>
        <v/>
      </c>
      <c r="I557" s="96">
        <f>'6桁'!I557</f>
        <v>0</v>
      </c>
      <c r="J557" s="95" t="str">
        <f>IF(ISBLANK('6桁'!J557)=TRUE,"",VLOOKUP('6桁'!J557,A!$A:$G,7,FALSE))</f>
        <v/>
      </c>
      <c r="K557" s="96">
        <f>'6桁'!K557</f>
        <v>0</v>
      </c>
      <c r="L557" s="95" t="str">
        <f>IF(ISBLANK('6桁'!L557)=TRUE,"",VLOOKUP('6桁'!L557,A!$A:$G,7,FALSE))</f>
        <v/>
      </c>
      <c r="M557" s="96">
        <f>'6桁'!M557</f>
        <v>0</v>
      </c>
      <c r="N557" s="95">
        <f>IF(ISBLANK('6桁'!N557)=TRUE,"",VLOOKUP('6桁'!N557,A!$A:$G,7,FALSE))</f>
        <v>19000</v>
      </c>
      <c r="O557" s="126" t="str">
        <f>'6桁'!O557</f>
        <v>S
RBL</v>
      </c>
      <c r="P557" s="456" t="str">
        <f>IF(ISBLANK('6桁'!P557)=TRUE,"",VLOOKUP('6桁'!P557,A!$A:$G,7,FALSE))</f>
        <v/>
      </c>
      <c r="Q557" s="96">
        <f>'6桁'!Q557</f>
        <v>0</v>
      </c>
      <c r="R557" s="95" t="str">
        <f>IF(ISBLANK('6桁'!R557)=TRUE,"",VLOOKUP('6桁'!R557,A!$A:$G,7,FALSE))</f>
        <v/>
      </c>
      <c r="S557" s="96">
        <f>'6桁'!S557</f>
        <v>0</v>
      </c>
      <c r="T557" s="95" t="str">
        <f>IF(ISBLANK('6桁'!T557)=TRUE,"",VLOOKUP('6桁'!T557,A!$A:$G,7,FALSE))</f>
        <v/>
      </c>
      <c r="U557" s="96">
        <f>'6桁'!U557</f>
        <v>0</v>
      </c>
      <c r="V557" s="456" t="str">
        <f>IF(ISBLANK('6桁'!V557)=TRUE,"",VLOOKUP('6桁'!V557,A!$A:$G,7,FALSE))</f>
        <v/>
      </c>
      <c r="W557" s="126">
        <f>'6桁'!W557</f>
        <v>0</v>
      </c>
      <c r="X557" s="456" t="str">
        <f>IF(ISBLANK('6桁'!X557)=TRUE,"",VLOOKUP('6桁'!X557,A!$A:$G,7,FALSE))</f>
        <v/>
      </c>
      <c r="Y557" s="20">
        <f>'6桁'!Y557</f>
        <v>0</v>
      </c>
    </row>
    <row r="558" spans="2:25" ht="30" customHeight="1">
      <c r="B558" s="503"/>
      <c r="C558" s="576"/>
      <c r="D558" s="577"/>
      <c r="E558" s="500" t="s">
        <v>1352</v>
      </c>
      <c r="F558" s="587"/>
      <c r="G558" s="361"/>
      <c r="H558" s="95" t="str">
        <f>IF(ISBLANK('6桁'!H558)=TRUE,"",VLOOKUP('6桁'!H558,A!$A:$G,7,FALSE))</f>
        <v/>
      </c>
      <c r="I558" s="96">
        <f>'6桁'!I558</f>
        <v>0</v>
      </c>
      <c r="J558" s="95" t="str">
        <f>IF(ISBLANK('6桁'!J558)=TRUE,"",VLOOKUP('6桁'!J558,A!$A:$G,7,FALSE))</f>
        <v/>
      </c>
      <c r="K558" s="96">
        <f>'6桁'!K558</f>
        <v>0</v>
      </c>
      <c r="L558" s="95" t="str">
        <f>IF(ISBLANK('6桁'!L558)=TRUE,"",VLOOKUP('6桁'!L558,A!$A:$G,7,FALSE))</f>
        <v/>
      </c>
      <c r="M558" s="96">
        <f>'6桁'!M558</f>
        <v>0</v>
      </c>
      <c r="N558" s="95" t="str">
        <f>IF(ISBLANK('6桁'!N558)=TRUE,"",VLOOKUP('6桁'!N558,A!$A:$G,7,FALSE))</f>
        <v/>
      </c>
      <c r="O558" s="126">
        <f>'6桁'!O558</f>
        <v>0</v>
      </c>
      <c r="P558" s="456" t="str">
        <f>IF(ISBLANK('6桁'!P558)=TRUE,"",VLOOKUP('6桁'!P558,A!$A:$G,7,FALSE))</f>
        <v/>
      </c>
      <c r="Q558" s="96">
        <f>'6桁'!Q558</f>
        <v>0</v>
      </c>
      <c r="R558" s="95" t="str">
        <f>IF(ISBLANK('6桁'!R558)=TRUE,"",VLOOKUP('6桁'!R558,A!$A:$G,7,FALSE))</f>
        <v/>
      </c>
      <c r="S558" s="96">
        <f>'6桁'!S558</f>
        <v>0</v>
      </c>
      <c r="T558" s="95" t="str">
        <f>IF(ISBLANK('6桁'!T558)=TRUE,"",VLOOKUP('6桁'!T558,A!$A:$G,7,FALSE))</f>
        <v/>
      </c>
      <c r="U558" s="96">
        <f>'6桁'!U558</f>
        <v>0</v>
      </c>
      <c r="V558" s="456" t="str">
        <f>IF(ISBLANK('6桁'!V558)=TRUE,"",VLOOKUP('6桁'!V558,A!$A:$G,7,FALSE))</f>
        <v>卸価格設定なし</v>
      </c>
      <c r="W558" s="126" t="str">
        <f>'6桁'!W558</f>
        <v>N</v>
      </c>
      <c r="X558" s="456" t="str">
        <f>IF(ISBLANK('6桁'!X558)=TRUE,"",VLOOKUP('6桁'!X558,A!$A:$G,7,FALSE))</f>
        <v/>
      </c>
      <c r="Y558" s="20">
        <f>'6桁'!Y558</f>
        <v>0</v>
      </c>
    </row>
    <row r="559" spans="2:25" ht="30" customHeight="1" thickBot="1">
      <c r="B559" s="544"/>
      <c r="C559" s="558" t="s">
        <v>384</v>
      </c>
      <c r="D559" s="656"/>
      <c r="E559" s="558">
        <v>105</v>
      </c>
      <c r="F559" s="932"/>
      <c r="G559" s="344"/>
      <c r="H559" s="118" t="str">
        <f>IF(ISBLANK('6桁'!H559)=TRUE,"",VLOOKUP('6桁'!H559,A!$A:$G,7,FALSE))</f>
        <v/>
      </c>
      <c r="I559" s="119">
        <f>'6桁'!I559</f>
        <v>0</v>
      </c>
      <c r="J559" s="118" t="str">
        <f>IF(ISBLANK('6桁'!J559)=TRUE,"",VLOOKUP('6桁'!J559,A!$A:$G,7,FALSE))</f>
        <v/>
      </c>
      <c r="K559" s="119">
        <f>'6桁'!K559</f>
        <v>0</v>
      </c>
      <c r="L559" s="118" t="str">
        <f>IF(ISBLANK('6桁'!L559)=TRUE,"",VLOOKUP('6桁'!L559,A!$A:$G,7,FALSE))</f>
        <v/>
      </c>
      <c r="M559" s="119">
        <f>'6桁'!M559</f>
        <v>0</v>
      </c>
      <c r="N559" s="118">
        <f>IF(ISBLANK('6桁'!N559)=TRUE,"",VLOOKUP('6桁'!N559,A!$A:$G,7,FALSE))</f>
        <v>24000</v>
      </c>
      <c r="O559" s="127" t="s">
        <v>2251</v>
      </c>
      <c r="P559" s="460" t="str">
        <f>IF(ISBLANK('6桁'!P559)=TRUE,"",VLOOKUP('6桁'!P559,A!$A:$G,7,FALSE))</f>
        <v/>
      </c>
      <c r="Q559" s="119">
        <f>'6桁'!Q559</f>
        <v>0</v>
      </c>
      <c r="R559" s="118" t="str">
        <f>IF(ISBLANK('6桁'!R559)=TRUE,"",VLOOKUP('6桁'!R559,A!$A:$G,7,FALSE))</f>
        <v/>
      </c>
      <c r="S559" s="119">
        <f>'6桁'!S559</f>
        <v>0</v>
      </c>
      <c r="T559" s="118" t="str">
        <f>IF(ISBLANK('6桁'!T559)=TRUE,"",VLOOKUP('6桁'!T559,A!$A:$G,7,FALSE))</f>
        <v/>
      </c>
      <c r="U559" s="119">
        <f>'6桁'!U559</f>
        <v>0</v>
      </c>
      <c r="V559" s="460" t="str">
        <f>IF(ISBLANK('6桁'!V559)=TRUE,"",VLOOKUP('6桁'!V559,A!$A:$G,7,FALSE))</f>
        <v/>
      </c>
      <c r="W559" s="127">
        <f>'6桁'!W559</f>
        <v>0</v>
      </c>
      <c r="X559" s="460" t="str">
        <f>IF(ISBLANK('6桁'!X559)=TRUE,"",VLOOKUP('6桁'!X559,A!$A:$G,7,FALSE))</f>
        <v/>
      </c>
      <c r="Y559" s="21">
        <f>'6桁'!Y559</f>
        <v>0</v>
      </c>
    </row>
    <row r="560" spans="2:25" ht="76.5" customHeight="1">
      <c r="B560" s="546" t="s">
        <v>2032</v>
      </c>
      <c r="C560" s="546"/>
      <c r="D560" s="546"/>
      <c r="E560" s="546"/>
      <c r="F560" s="546"/>
      <c r="G560" s="546"/>
      <c r="H560" s="546"/>
      <c r="I560" s="546"/>
      <c r="J560" s="546"/>
      <c r="K560" s="546"/>
      <c r="L560" s="546"/>
      <c r="M560" s="546"/>
      <c r="N560" s="546"/>
      <c r="O560" s="546"/>
      <c r="P560" s="546"/>
      <c r="Q560" s="546"/>
      <c r="R560" s="546"/>
      <c r="S560" s="546"/>
      <c r="T560" s="546"/>
      <c r="U560" s="546"/>
      <c r="V560" s="546"/>
      <c r="W560" s="546"/>
      <c r="X560" s="546"/>
      <c r="Y560" s="546"/>
    </row>
    <row r="562" spans="2:27" ht="14.25" customHeight="1" thickBot="1">
      <c r="B562" s="371"/>
      <c r="C562" s="315"/>
      <c r="D562" s="315"/>
      <c r="E562" s="315"/>
      <c r="F562" s="80"/>
      <c r="G562" s="18"/>
      <c r="H562" s="74"/>
      <c r="I562" s="28"/>
      <c r="J562" s="80"/>
      <c r="K562" s="53"/>
      <c r="M562" s="11"/>
      <c r="N562" s="10"/>
      <c r="O562" s="11"/>
      <c r="P562" s="10"/>
    </row>
    <row r="563" spans="2:27" ht="20.25" thickTop="1" thickBot="1">
      <c r="B563" s="518" t="s">
        <v>35</v>
      </c>
      <c r="C563" s="519"/>
      <c r="D563" s="519"/>
      <c r="E563" s="519"/>
      <c r="F563" s="519"/>
      <c r="G563" s="519"/>
      <c r="H563" s="519"/>
      <c r="I563" s="519"/>
      <c r="J563" s="519"/>
      <c r="K563" s="519"/>
      <c r="L563" s="519"/>
      <c r="M563" s="519"/>
      <c r="N563" s="519"/>
      <c r="O563" s="519"/>
      <c r="P563" s="519"/>
      <c r="Q563" s="519"/>
      <c r="R563" s="519"/>
      <c r="S563" s="519"/>
      <c r="T563" s="519"/>
      <c r="U563" s="519"/>
      <c r="V563" s="519"/>
      <c r="W563" s="519"/>
      <c r="X563" s="519"/>
      <c r="Y563" s="519"/>
      <c r="Z563" s="519"/>
      <c r="AA563" s="520"/>
    </row>
    <row r="564" spans="2:27" ht="9.75" customHeight="1" thickTop="1">
      <c r="C564" s="40"/>
      <c r="D564" s="40"/>
      <c r="E564" s="40"/>
      <c r="F564" s="79"/>
      <c r="H564" s="79"/>
      <c r="K564" s="52"/>
      <c r="M564" s="52"/>
      <c r="Q564" s="52"/>
    </row>
    <row r="565" spans="2:27" s="239" customFormat="1" ht="20.100000000000001" customHeight="1" thickBot="1">
      <c r="B565" s="238" t="s">
        <v>566</v>
      </c>
      <c r="F565" s="240"/>
      <c r="H565" s="240"/>
      <c r="J565" s="240"/>
      <c r="L565" s="240"/>
      <c r="N565" s="240"/>
      <c r="P565" s="240"/>
      <c r="Q565" s="238"/>
      <c r="R565" s="240"/>
      <c r="T565" s="240"/>
      <c r="V565" s="240"/>
      <c r="X565" s="240"/>
    </row>
    <row r="566" spans="2:27" ht="20.100000000000001" customHeight="1" thickBot="1">
      <c r="B566" s="284"/>
      <c r="C566" s="595"/>
      <c r="D566" s="595"/>
      <c r="E566" s="596"/>
      <c r="F566" s="531" t="s">
        <v>453</v>
      </c>
      <c r="G566" s="532"/>
      <c r="H566" s="532"/>
      <c r="I566" s="532"/>
      <c r="J566" s="532"/>
      <c r="K566" s="532"/>
      <c r="L566" s="532"/>
      <c r="M566" s="533"/>
      <c r="Q566" s="11"/>
      <c r="R566" s="80"/>
      <c r="T566" s="575"/>
      <c r="U566" s="575"/>
      <c r="V566" s="575"/>
      <c r="W566" s="575"/>
      <c r="X566" s="575"/>
      <c r="Y566" s="575"/>
    </row>
    <row r="567" spans="2:27" ht="20.100000000000001" customHeight="1" thickBot="1">
      <c r="B567" s="597" t="s">
        <v>41</v>
      </c>
      <c r="C567" s="599" t="s">
        <v>157</v>
      </c>
      <c r="D567" s="600"/>
      <c r="E567" s="601"/>
      <c r="F567" s="602" t="s">
        <v>158</v>
      </c>
      <c r="G567" s="603"/>
      <c r="H567" s="603"/>
      <c r="I567" s="603"/>
      <c r="J567" s="603"/>
      <c r="K567" s="603"/>
      <c r="L567" s="603"/>
      <c r="M567" s="604"/>
      <c r="O567" s="146"/>
      <c r="P567" s="147"/>
      <c r="Q567" s="148"/>
      <c r="R567" s="149"/>
      <c r="S567" s="150"/>
      <c r="T567" s="147"/>
      <c r="U567" s="151"/>
      <c r="V567" s="147"/>
      <c r="W567" s="327"/>
      <c r="Y567" s="327"/>
    </row>
    <row r="568" spans="2:27" ht="20.100000000000001" customHeight="1" thickBot="1">
      <c r="B568" s="597"/>
      <c r="C568" s="599" t="s">
        <v>159</v>
      </c>
      <c r="D568" s="600"/>
      <c r="E568" s="601"/>
      <c r="F568" s="602" t="s">
        <v>512</v>
      </c>
      <c r="G568" s="603"/>
      <c r="H568" s="603"/>
      <c r="I568" s="603"/>
      <c r="J568" s="603"/>
      <c r="K568" s="603"/>
      <c r="L568" s="603"/>
      <c r="M568" s="604"/>
      <c r="Q568" s="406"/>
      <c r="R568" s="152"/>
      <c r="S568" s="405"/>
      <c r="U568" s="327"/>
      <c r="W568" s="327"/>
      <c r="Y568" s="327"/>
    </row>
    <row r="569" spans="2:27" ht="20.100000000000001" customHeight="1" thickBot="1">
      <c r="B569" s="597"/>
      <c r="C569" s="599" t="s">
        <v>513</v>
      </c>
      <c r="D569" s="600"/>
      <c r="E569" s="601"/>
      <c r="F569" s="602" t="s">
        <v>799</v>
      </c>
      <c r="G569" s="604"/>
      <c r="H569" s="602" t="s">
        <v>800</v>
      </c>
      <c r="I569" s="604"/>
      <c r="J569" s="602" t="s">
        <v>801</v>
      </c>
      <c r="K569" s="604"/>
      <c r="L569" s="608" t="s">
        <v>803</v>
      </c>
      <c r="M569" s="609"/>
      <c r="Q569" s="406"/>
      <c r="R569" s="152"/>
      <c r="S569" s="405"/>
      <c r="U569" s="327"/>
      <c r="W569" s="327"/>
      <c r="Y569" s="327"/>
    </row>
    <row r="570" spans="2:27" ht="20.100000000000001" customHeight="1" thickBot="1">
      <c r="B570" s="598"/>
      <c r="C570" s="599" t="s">
        <v>164</v>
      </c>
      <c r="D570" s="600"/>
      <c r="E570" s="601"/>
      <c r="F570" s="602" t="s">
        <v>789</v>
      </c>
      <c r="G570" s="604"/>
      <c r="H570" s="602" t="s">
        <v>787</v>
      </c>
      <c r="I570" s="604"/>
      <c r="J570" s="602" t="s">
        <v>802</v>
      </c>
      <c r="K570" s="604"/>
      <c r="L570" s="608" t="s">
        <v>804</v>
      </c>
      <c r="M570" s="609"/>
      <c r="Q570" s="406"/>
      <c r="R570" s="152"/>
      <c r="S570" s="405"/>
      <c r="U570" s="327"/>
      <c r="W570" s="327"/>
      <c r="Y570" s="327"/>
    </row>
    <row r="571" spans="2:27" ht="30" customHeight="1">
      <c r="B571" s="502">
        <v>18</v>
      </c>
      <c r="C571" s="498" t="s">
        <v>310</v>
      </c>
      <c r="D571" s="606"/>
      <c r="E571" s="499"/>
      <c r="F571" s="12" t="str">
        <f>IF(ISBLANK('6桁'!F571)=TRUE,"",VLOOKUP('6桁'!F571,A!$A:$G,7,FALSE))</f>
        <v/>
      </c>
      <c r="G571" s="20">
        <f>'6桁'!G571</f>
        <v>0</v>
      </c>
      <c r="H571" s="14" t="str">
        <f>IF(ISBLANK('6桁'!H571)=TRUE,"",VLOOKUP('6桁'!H571,A!$A:$G,7,FALSE))</f>
        <v/>
      </c>
      <c r="I571" s="20">
        <f>'6桁'!I571</f>
        <v>0</v>
      </c>
      <c r="J571" s="14">
        <f>IF(ISBLANK('6桁'!J571)=TRUE,"",VLOOKUP('6桁'!J571,A!$A:$G,7,FALSE))</f>
        <v>96000</v>
      </c>
      <c r="K571" s="153" t="str">
        <f>'6桁'!K571</f>
        <v>Y★</v>
      </c>
      <c r="L571" s="14">
        <f>IF(ISBLANK('6桁'!L571)=TRUE,"",VLOOKUP('6桁'!L571,A!$A:$G,7,FALSE))</f>
        <v>96000</v>
      </c>
      <c r="M571" s="20" t="str">
        <f>'6桁'!M571</f>
        <v>Y★</v>
      </c>
      <c r="Q571" s="228"/>
      <c r="S571" s="327"/>
      <c r="T571" s="10"/>
      <c r="U571" s="22"/>
      <c r="V571" s="10"/>
      <c r="W571" s="22"/>
      <c r="X571" s="10"/>
      <c r="Y571" s="22"/>
    </row>
    <row r="572" spans="2:27" ht="30" customHeight="1">
      <c r="B572" s="503"/>
      <c r="C572" s="500" t="s">
        <v>169</v>
      </c>
      <c r="D572" s="605"/>
      <c r="E572" s="501"/>
      <c r="F572" s="12">
        <f>IF(ISBLANK('6桁'!F572)=TRUE,"",VLOOKUP('6桁'!F572,A!$A:$G,7,FALSE))</f>
        <v>85200</v>
      </c>
      <c r="G572" s="20" t="str">
        <f>'6桁'!G572</f>
        <v>W</v>
      </c>
      <c r="H572" s="14">
        <f>IF(ISBLANK('6桁'!H572)=TRUE,"",VLOOKUP('6桁'!H572,A!$A:$G,7,FALSE))</f>
        <v>85200</v>
      </c>
      <c r="I572" s="20" t="str">
        <f>'6桁'!I572</f>
        <v>W</v>
      </c>
      <c r="J572" s="14">
        <f>IF(ISBLANK('6桁'!J572)=TRUE,"",VLOOKUP('6桁'!J572,A!$A:$G,7,FALSE))</f>
        <v>83700</v>
      </c>
      <c r="K572" s="20" t="str">
        <f>'6桁'!K572</f>
        <v>W</v>
      </c>
      <c r="L572" s="14">
        <f>IF(ISBLANK('6桁'!L572)=TRUE,"",VLOOKUP('6桁'!L572,A!$A:$G,7,FALSE))</f>
        <v>83700</v>
      </c>
      <c r="M572" s="20" t="str">
        <f>'6桁'!M572</f>
        <v>W</v>
      </c>
      <c r="Q572" s="228"/>
      <c r="R572" s="547"/>
      <c r="S572" s="547"/>
      <c r="T572" s="10"/>
      <c r="U572" s="22"/>
      <c r="V572" s="10"/>
      <c r="W572" s="22"/>
      <c r="X572" s="10"/>
      <c r="Y572" s="22"/>
    </row>
    <row r="573" spans="2:27" ht="30" customHeight="1">
      <c r="B573" s="503"/>
      <c r="C573" s="500" t="s">
        <v>66</v>
      </c>
      <c r="D573" s="605"/>
      <c r="E573" s="501"/>
      <c r="F573" s="12" t="str">
        <f>IF(ISBLANK('6桁'!F573)=TRUE,"",VLOOKUP('6桁'!F573,A!$A:$G,7,FALSE))</f>
        <v/>
      </c>
      <c r="G573" s="20">
        <f>'6桁'!G573</f>
        <v>0</v>
      </c>
      <c r="H573" s="14" t="str">
        <f>IF(ISBLANK('6桁'!H573)=TRUE,"",VLOOKUP('6桁'!H573,A!$A:$G,7,FALSE))</f>
        <v/>
      </c>
      <c r="I573" s="20">
        <f>'6桁'!I573</f>
        <v>0</v>
      </c>
      <c r="J573" s="14" t="str">
        <f>IF(ISBLANK('6桁'!J573)=TRUE,"",VLOOKUP('6桁'!J573,A!$A:$G,7,FALSE))</f>
        <v/>
      </c>
      <c r="K573" s="153">
        <f>'6桁'!K573</f>
        <v>0</v>
      </c>
      <c r="L573" s="14">
        <f>IF(ISBLANK('6桁'!L573)=TRUE,"",VLOOKUP('6桁'!L573,A!$A:$G,7,FALSE))</f>
        <v>69300</v>
      </c>
      <c r="M573" s="20" t="str">
        <f>'6桁'!M573</f>
        <v>Y★</v>
      </c>
    </row>
    <row r="574" spans="2:27" ht="30" customHeight="1">
      <c r="B574" s="503"/>
      <c r="C574" s="500" t="s">
        <v>172</v>
      </c>
      <c r="D574" s="605"/>
      <c r="E574" s="501"/>
      <c r="F574" s="12">
        <f>IF(ISBLANK('6桁'!F574)=TRUE,"",VLOOKUP('6桁'!F574,A!$A:$G,7,FALSE))</f>
        <v>71800</v>
      </c>
      <c r="G574" s="20" t="str">
        <f>'6桁'!G574</f>
        <v>W</v>
      </c>
      <c r="H574" s="14">
        <f>IF(ISBLANK('6桁'!H574)=TRUE,"",VLOOKUP('6桁'!H574,A!$A:$G,7,FALSE))</f>
        <v>71800</v>
      </c>
      <c r="I574" s="20" t="str">
        <f>'6桁'!I574</f>
        <v>W</v>
      </c>
      <c r="J574" s="14">
        <f>IF(ISBLANK('6桁'!J574)=TRUE,"",VLOOKUP('6桁'!J574,A!$A:$G,7,FALSE))</f>
        <v>70300</v>
      </c>
      <c r="K574" s="20" t="str">
        <f>'6桁'!K574</f>
        <v>W</v>
      </c>
      <c r="L574" s="14">
        <f>IF(ISBLANK('6桁'!L574)=TRUE,"",VLOOKUP('6桁'!L574,A!$A:$G,7,FALSE))</f>
        <v>70300</v>
      </c>
      <c r="M574" s="20" t="str">
        <f>'6桁'!M574</f>
        <v>W</v>
      </c>
    </row>
    <row r="575" spans="2:27" ht="30" customHeight="1">
      <c r="B575" s="503"/>
      <c r="C575" s="500" t="s">
        <v>70</v>
      </c>
      <c r="D575" s="605"/>
      <c r="E575" s="501"/>
      <c r="F575" s="12">
        <f>IF(ISBLANK('6桁'!F575)=TRUE,"",VLOOKUP('6桁'!F575,A!$A:$G,7,FALSE))</f>
        <v>75100</v>
      </c>
      <c r="G575" s="20" t="str">
        <f>'6桁'!G575</f>
        <v>W</v>
      </c>
      <c r="H575" s="14">
        <f>IF(ISBLANK('6桁'!H575)=TRUE,"",VLOOKUP('6桁'!H575,A!$A:$G,7,FALSE))</f>
        <v>75100</v>
      </c>
      <c r="I575" s="20" t="str">
        <f>'6桁'!I575</f>
        <v>W</v>
      </c>
      <c r="J575" s="14">
        <f>IF(ISBLANK('6桁'!J575)=TRUE,"",VLOOKUP('6桁'!J575,A!$A:$G,7,FALSE))</f>
        <v>73600</v>
      </c>
      <c r="K575" s="20" t="str">
        <f>'6桁'!K575</f>
        <v>W</v>
      </c>
      <c r="L575" s="14" t="str">
        <f>IF(ISBLANK('6桁'!L575)=TRUE,"",VLOOKUP('6桁'!L575,A!$A:$G,7,FALSE))</f>
        <v/>
      </c>
      <c r="M575" s="20">
        <f>'6桁'!M575</f>
        <v>0</v>
      </c>
    </row>
    <row r="576" spans="2:27" ht="30" customHeight="1">
      <c r="B576" s="504"/>
      <c r="C576" s="560" t="s">
        <v>136</v>
      </c>
      <c r="D576" s="607"/>
      <c r="E576" s="561"/>
      <c r="F576" s="100">
        <f>IF(ISBLANK('6桁'!F576)=TRUE,"",VLOOKUP('6桁'!F576,A!$A:$G,7,FALSE))</f>
        <v>79400</v>
      </c>
      <c r="G576" s="98" t="str">
        <f>'6桁'!G576</f>
        <v>W</v>
      </c>
      <c r="H576" s="154">
        <f>IF(ISBLANK('6桁'!H576)=TRUE,"",VLOOKUP('6桁'!H576,A!$A:$G,7,FALSE))</f>
        <v>79400</v>
      </c>
      <c r="I576" s="98" t="str">
        <f>'6桁'!I576</f>
        <v>W</v>
      </c>
      <c r="J576" s="154">
        <f>IF(ISBLANK('6桁'!J576)=TRUE,"",VLOOKUP('6桁'!J576,A!$A:$G,7,FALSE))</f>
        <v>75500</v>
      </c>
      <c r="K576" s="98" t="str">
        <f>'6桁'!K576</f>
        <v>W</v>
      </c>
      <c r="L576" s="154" t="str">
        <f>IF(ISBLANK('6桁'!L576)=TRUE,"",VLOOKUP('6桁'!L576,A!$A:$G,7,FALSE))</f>
        <v/>
      </c>
      <c r="M576" s="98">
        <f>'6桁'!M576</f>
        <v>0</v>
      </c>
    </row>
    <row r="577" spans="2:23" ht="30" customHeight="1">
      <c r="B577" s="543">
        <v>17</v>
      </c>
      <c r="C577" s="576" t="s">
        <v>177</v>
      </c>
      <c r="D577" s="610"/>
      <c r="E577" s="577"/>
      <c r="F577" s="75" t="str">
        <f>IF(ISBLANK('6桁'!F577)=TRUE,"",VLOOKUP('6桁'!F577,A!$A:$G,7,FALSE))</f>
        <v/>
      </c>
      <c r="G577" s="29">
        <f>'6桁'!G577</f>
        <v>0</v>
      </c>
      <c r="H577" s="76" t="str">
        <f>IF(ISBLANK('6桁'!H577)=TRUE,"",VLOOKUP('6桁'!H577,A!$A:$G,7,FALSE))</f>
        <v/>
      </c>
      <c r="I577" s="29">
        <f>'6桁'!I577</f>
        <v>0</v>
      </c>
      <c r="J577" s="75">
        <f>IF(ISBLANK('6桁'!J577)=TRUE,"",VLOOKUP('6桁'!J577,A!$A:$G,7,FALSE))</f>
        <v>60200</v>
      </c>
      <c r="K577" s="29" t="str">
        <f>'6桁'!K577</f>
        <v>W</v>
      </c>
      <c r="L577" s="76" t="str">
        <f>IF(ISBLANK('6桁'!L577)=TRUE,"",VLOOKUP('6桁'!L577,A!$A:$G,7,FALSE))</f>
        <v/>
      </c>
      <c r="M577" s="29">
        <f>'6桁'!M577</f>
        <v>0</v>
      </c>
      <c r="Q577" s="11"/>
    </row>
    <row r="578" spans="2:23" ht="30" customHeight="1">
      <c r="B578" s="503"/>
      <c r="C578" s="500" t="s">
        <v>178</v>
      </c>
      <c r="D578" s="605"/>
      <c r="E578" s="501"/>
      <c r="F578" s="12">
        <f>IF(ISBLANK('6桁'!F578)=TRUE,"",VLOOKUP('6桁'!F578,A!$A:$G,7,FALSE))</f>
        <v>65300</v>
      </c>
      <c r="G578" s="20" t="str">
        <f>'6桁'!G578</f>
        <v>W</v>
      </c>
      <c r="H578" s="14">
        <f>IF(ISBLANK('6桁'!H578)=TRUE,"",VLOOKUP('6桁'!H578,A!$A:$G,7,FALSE))</f>
        <v>65300</v>
      </c>
      <c r="I578" s="20" t="str">
        <f>'6桁'!I578</f>
        <v>W</v>
      </c>
      <c r="J578" s="12">
        <f>IF(ISBLANK('6桁'!J578)=TRUE,"",VLOOKUP('6桁'!J578,A!$A:$G,7,FALSE))</f>
        <v>63100</v>
      </c>
      <c r="K578" s="20" t="str">
        <f>'6桁'!K578</f>
        <v>W</v>
      </c>
      <c r="L578" s="14">
        <f>IF(ISBLANK('6桁'!L578)=TRUE,"",VLOOKUP('6桁'!L578,A!$A:$G,7,FALSE))</f>
        <v>63100</v>
      </c>
      <c r="M578" s="20" t="str">
        <f>'6桁'!M578</f>
        <v>W</v>
      </c>
      <c r="Q578" s="11"/>
      <c r="R578" s="80"/>
      <c r="T578" s="575"/>
      <c r="U578" s="575"/>
      <c r="V578" s="575"/>
      <c r="W578" s="575"/>
    </row>
    <row r="579" spans="2:23" ht="30" customHeight="1">
      <c r="B579" s="503"/>
      <c r="C579" s="500" t="s">
        <v>110</v>
      </c>
      <c r="D579" s="605"/>
      <c r="E579" s="501"/>
      <c r="F579" s="12">
        <f>IF(ISBLANK('6桁'!F579)=TRUE,"",VLOOKUP('6桁'!F579,A!$A:$G,7,FALSE))</f>
        <v>51900</v>
      </c>
      <c r="G579" s="20" t="str">
        <f>'6桁'!G579</f>
        <v>W</v>
      </c>
      <c r="H579" s="14">
        <f>IF(ISBLANK('6桁'!H579)=TRUE,"",VLOOKUP('6桁'!H579,A!$A:$G,7,FALSE))</f>
        <v>51900</v>
      </c>
      <c r="I579" s="20" t="str">
        <f>'6桁'!I579</f>
        <v>W</v>
      </c>
      <c r="J579" s="12">
        <f>IF(ISBLANK('6桁'!J579)=TRUE,"",VLOOKUP('6桁'!J579,A!$A:$G,7,FALSE))</f>
        <v>50400</v>
      </c>
      <c r="K579" s="20" t="str">
        <f>'6桁'!K579</f>
        <v>W</v>
      </c>
      <c r="L579" s="14">
        <f>IF(ISBLANK('6桁'!L579)=TRUE,"",VLOOKUP('6桁'!L579,A!$A:$G,7,FALSE))</f>
        <v>50400</v>
      </c>
      <c r="M579" s="20" t="str">
        <f>'6桁'!M579</f>
        <v>W</v>
      </c>
      <c r="Q579" s="406"/>
      <c r="R579" s="611"/>
      <c r="S579" s="611"/>
      <c r="T579" s="548"/>
      <c r="U579" s="548"/>
      <c r="V579" s="548"/>
      <c r="W579" s="548"/>
    </row>
    <row r="580" spans="2:23" ht="30" customHeight="1">
      <c r="B580" s="503"/>
      <c r="C580" s="500" t="s">
        <v>113</v>
      </c>
      <c r="D580" s="605"/>
      <c r="E580" s="501"/>
      <c r="F580" s="12">
        <f>IF(ISBLANK('6桁'!F580)=TRUE,"",VLOOKUP('6桁'!F580,A!$A:$G,7,FALSE))</f>
        <v>55600</v>
      </c>
      <c r="G580" s="20" t="str">
        <f>'6桁'!G580</f>
        <v>W</v>
      </c>
      <c r="H580" s="14">
        <f>IF(ISBLANK('6桁'!H580)=TRUE,"",VLOOKUP('6桁'!H580,A!$A:$G,7,FALSE))</f>
        <v>55600</v>
      </c>
      <c r="I580" s="20" t="str">
        <f>'6桁'!I580</f>
        <v>W</v>
      </c>
      <c r="J580" s="12">
        <f>IF(ISBLANK('6桁'!J580)=TRUE,"",VLOOKUP('6桁'!J580,A!$A:$G,7,FALSE))</f>
        <v>55600</v>
      </c>
      <c r="K580" s="20" t="str">
        <f>'6桁'!K580</f>
        <v>W</v>
      </c>
      <c r="L580" s="14">
        <f>IF(ISBLANK('6桁'!L580)=TRUE,"",VLOOKUP('6桁'!L580,A!$A:$G,7,FALSE))</f>
        <v>55600</v>
      </c>
      <c r="M580" s="20" t="str">
        <f>'6桁'!M580</f>
        <v>W</v>
      </c>
      <c r="Q580" s="406"/>
      <c r="R580" s="611"/>
      <c r="S580" s="611"/>
      <c r="T580" s="547"/>
      <c r="U580" s="547"/>
      <c r="V580" s="547"/>
      <c r="W580" s="547"/>
    </row>
    <row r="581" spans="2:23" ht="30" customHeight="1">
      <c r="B581" s="504"/>
      <c r="C581" s="560" t="s">
        <v>116</v>
      </c>
      <c r="D581" s="607"/>
      <c r="E581" s="561"/>
      <c r="F581" s="100" t="str">
        <f>IF(ISBLANK('6桁'!F581)=TRUE,"",VLOOKUP('6桁'!F581,A!$A:$G,7,FALSE))</f>
        <v/>
      </c>
      <c r="G581" s="98">
        <f>'6桁'!G581</f>
        <v>0</v>
      </c>
      <c r="H581" s="154" t="str">
        <f>IF(ISBLANK('6桁'!H581)=TRUE,"",VLOOKUP('6桁'!H581,A!$A:$G,7,FALSE))</f>
        <v/>
      </c>
      <c r="I581" s="98">
        <f>'6桁'!I581</f>
        <v>0</v>
      </c>
      <c r="J581" s="100">
        <f>IF(ISBLANK('6桁'!J581)=TRUE,"",VLOOKUP('6桁'!J581,A!$A:$G,7,FALSE))</f>
        <v>57400</v>
      </c>
      <c r="K581" s="98" t="str">
        <f>'6桁'!K581</f>
        <v>W</v>
      </c>
      <c r="L581" s="154">
        <f>IF(ISBLANK('6桁'!L581)=TRUE,"",VLOOKUP('6桁'!L581,A!$A:$G,7,FALSE))</f>
        <v>57400</v>
      </c>
      <c r="M581" s="98" t="str">
        <f>'6桁'!M581</f>
        <v>W</v>
      </c>
      <c r="Q581" s="406"/>
      <c r="R581" s="611"/>
      <c r="S581" s="611"/>
      <c r="T581" s="547"/>
      <c r="U581" s="547"/>
      <c r="V581" s="547"/>
      <c r="W581" s="547"/>
    </row>
    <row r="582" spans="2:23" ht="30" customHeight="1">
      <c r="B582" s="543">
        <v>16</v>
      </c>
      <c r="C582" s="576" t="s">
        <v>112</v>
      </c>
      <c r="D582" s="610"/>
      <c r="E582" s="577"/>
      <c r="F582" s="75">
        <f>IF(ISBLANK('6桁'!F582)=TRUE,"",VLOOKUP('6桁'!F582,A!$A:$G,7,FALSE))</f>
        <v>50200</v>
      </c>
      <c r="G582" s="29" t="str">
        <f>'6桁'!G582</f>
        <v>W</v>
      </c>
      <c r="H582" s="76">
        <f>IF(ISBLANK('6桁'!H582)=TRUE,"",VLOOKUP('6桁'!H582,A!$A:$G,7,FALSE))</f>
        <v>50200</v>
      </c>
      <c r="I582" s="29" t="str">
        <f>'6桁'!I582</f>
        <v>W</v>
      </c>
      <c r="J582" s="76">
        <f>IF(ISBLANK('6桁'!J582)=TRUE,"",VLOOKUP('6桁'!J582,A!$A:$G,7,FALSE))</f>
        <v>46200</v>
      </c>
      <c r="K582" s="29" t="str">
        <f>'6桁'!K582</f>
        <v>W</v>
      </c>
      <c r="L582" s="76">
        <f>IF(ISBLANK('6桁'!L582)=TRUE,"",VLOOKUP('6桁'!L582,A!$A:$G,7,FALSE))</f>
        <v>46200</v>
      </c>
      <c r="M582" s="29" t="str">
        <f>'6桁'!M582</f>
        <v>W</v>
      </c>
      <c r="Q582" s="406"/>
      <c r="R582" s="611"/>
      <c r="S582" s="611"/>
      <c r="T582" s="547"/>
      <c r="U582" s="547"/>
      <c r="V582" s="547"/>
      <c r="W582" s="547"/>
    </row>
    <row r="583" spans="2:23" ht="30" customHeight="1">
      <c r="B583" s="503"/>
      <c r="C583" s="500" t="s">
        <v>121</v>
      </c>
      <c r="D583" s="605"/>
      <c r="E583" s="501"/>
      <c r="F583" s="12">
        <f>IF(ISBLANK('6桁'!F583)=TRUE,"",VLOOKUP('6桁'!F583,A!$A:$G,7,FALSE))</f>
        <v>38800</v>
      </c>
      <c r="G583" s="20" t="str">
        <f>'6桁'!G583</f>
        <v>V</v>
      </c>
      <c r="H583" s="14">
        <f>IF(ISBLANK('6桁'!H583)=TRUE,"",VLOOKUP('6桁'!H583,A!$A:$G,7,FALSE))</f>
        <v>38800</v>
      </c>
      <c r="I583" s="20" t="str">
        <f>'6桁'!I583</f>
        <v>V</v>
      </c>
      <c r="J583" s="14">
        <f>IF(ISBLANK('6桁'!J583)=TRUE,"",VLOOKUP('6桁'!J583,A!$A:$G,7,FALSE))</f>
        <v>38400</v>
      </c>
      <c r="K583" s="20" t="str">
        <f>'6桁'!K583</f>
        <v>V</v>
      </c>
      <c r="L583" s="14" t="str">
        <f>IF(ISBLANK('6桁'!L583)=TRUE,"",VLOOKUP('6桁'!L583,A!$A:$G,7,FALSE))</f>
        <v/>
      </c>
      <c r="M583" s="20">
        <f>'6桁'!M583</f>
        <v>0</v>
      </c>
      <c r="Q583" s="371"/>
      <c r="T583" s="10"/>
      <c r="U583" s="22"/>
      <c r="V583" s="74"/>
      <c r="W583" s="251"/>
    </row>
    <row r="584" spans="2:23" ht="30" customHeight="1">
      <c r="B584" s="504"/>
      <c r="C584" s="560" t="s">
        <v>126</v>
      </c>
      <c r="D584" s="607"/>
      <c r="E584" s="561"/>
      <c r="F584" s="100">
        <f>IF(ISBLANK('6桁'!F584)=TRUE,"",VLOOKUP('6桁'!F584,A!$A:$G,7,FALSE))</f>
        <v>38700</v>
      </c>
      <c r="G584" s="98" t="str">
        <f>'6桁'!G584</f>
        <v>V</v>
      </c>
      <c r="H584" s="154" t="str">
        <f>IF(ISBLANK('6桁'!H584)=TRUE,"",VLOOKUP('6桁'!H584,A!$A:$G,7,FALSE))</f>
        <v/>
      </c>
      <c r="I584" s="98">
        <f>'6桁'!I584</f>
        <v>0</v>
      </c>
      <c r="J584" s="154" t="str">
        <f>IF(ISBLANK('6桁'!J584)=TRUE,"",VLOOKUP('6桁'!J584,A!$A:$G,7,FALSE))</f>
        <v/>
      </c>
      <c r="K584" s="98">
        <f>'6桁'!K584</f>
        <v>0</v>
      </c>
      <c r="L584" s="154" t="str">
        <f>IF(ISBLANK('6桁'!L584)=TRUE,"",VLOOKUP('6桁'!L584,A!$A:$G,7,FALSE))</f>
        <v/>
      </c>
      <c r="M584" s="98">
        <f>'6桁'!M584</f>
        <v>0</v>
      </c>
      <c r="Q584" s="371"/>
      <c r="T584" s="10"/>
      <c r="U584" s="22"/>
      <c r="V584" s="74"/>
      <c r="W584" s="251"/>
    </row>
    <row r="585" spans="2:23" ht="30" customHeight="1">
      <c r="B585" s="543">
        <v>15</v>
      </c>
      <c r="C585" s="576" t="s">
        <v>129</v>
      </c>
      <c r="D585" s="610"/>
      <c r="E585" s="577"/>
      <c r="F585" s="75" t="str">
        <f>IF(ISBLANK('6桁'!F585)=TRUE,"",VLOOKUP('6桁'!F585,A!$A:$G,7,FALSE))</f>
        <v/>
      </c>
      <c r="G585" s="29">
        <f>'6桁'!G585</f>
        <v>0</v>
      </c>
      <c r="H585" s="76" t="str">
        <f>IF(ISBLANK('6桁'!H585)=TRUE,"",VLOOKUP('6桁'!H585,A!$A:$G,7,FALSE))</f>
        <v/>
      </c>
      <c r="I585" s="29">
        <f>'6桁'!I585</f>
        <v>0</v>
      </c>
      <c r="J585" s="75">
        <f>IF(ISBLANK('6桁'!J585)=TRUE,"",VLOOKUP('6桁'!J585,A!$A:$G,7,FALSE))</f>
        <v>28100</v>
      </c>
      <c r="K585" s="29" t="str">
        <f>'6桁'!K585</f>
        <v>V</v>
      </c>
      <c r="L585" s="76" t="str">
        <f>IF(ISBLANK('6桁'!L585)=TRUE,"",VLOOKUP('6桁'!L585,A!$A:$G,7,FALSE))</f>
        <v/>
      </c>
      <c r="M585" s="29">
        <f>'6桁'!M585</f>
        <v>0</v>
      </c>
      <c r="Q585" s="371"/>
      <c r="T585" s="10"/>
      <c r="U585" s="22"/>
      <c r="V585" s="74"/>
      <c r="W585" s="251"/>
    </row>
    <row r="586" spans="2:23" ht="30" customHeight="1">
      <c r="B586" s="503"/>
      <c r="C586" s="500" t="s">
        <v>45</v>
      </c>
      <c r="D586" s="605"/>
      <c r="E586" s="501"/>
      <c r="F586" s="12">
        <f>IF(ISBLANK('6桁'!F586)=TRUE,"",VLOOKUP('6桁'!F586,A!$A:$G,7,FALSE))</f>
        <v>35800</v>
      </c>
      <c r="G586" s="20" t="str">
        <f>'6桁'!G586</f>
        <v>V</v>
      </c>
      <c r="H586" s="14">
        <f>IF(ISBLANK('6桁'!H586)=TRUE,"",VLOOKUP('6桁'!H586,A!$A:$G,7,FALSE))</f>
        <v>35800</v>
      </c>
      <c r="I586" s="20" t="str">
        <f>'6桁'!I586</f>
        <v>V</v>
      </c>
      <c r="J586" s="12">
        <f>IF(ISBLANK('6桁'!J586)=TRUE,"",VLOOKUP('6桁'!J586,A!$A:$G,7,FALSE))</f>
        <v>34100</v>
      </c>
      <c r="K586" s="20" t="str">
        <f>'6桁'!K586</f>
        <v>V</v>
      </c>
      <c r="L586" s="14">
        <f>IF(ISBLANK('6桁'!L586)=TRUE,"",VLOOKUP('6桁'!L586,A!$A:$G,7,FALSE))</f>
        <v>34100</v>
      </c>
      <c r="M586" s="20" t="str">
        <f>'6桁'!M586</f>
        <v>V</v>
      </c>
    </row>
    <row r="587" spans="2:23" ht="30" customHeight="1">
      <c r="B587" s="503"/>
      <c r="C587" s="500" t="s">
        <v>363</v>
      </c>
      <c r="D587" s="605"/>
      <c r="E587" s="501"/>
      <c r="F587" s="12" t="str">
        <f>IF(ISBLANK('6桁'!F587)=TRUE,"",VLOOKUP('6桁'!F587,A!$A:$G,7,FALSE))</f>
        <v/>
      </c>
      <c r="G587" s="20">
        <f>'6桁'!G587</f>
        <v>0</v>
      </c>
      <c r="H587" s="14" t="str">
        <f>IF(ISBLANK('6桁'!H587)=TRUE,"",VLOOKUP('6桁'!H587,A!$A:$G,7,FALSE))</f>
        <v/>
      </c>
      <c r="I587" s="20">
        <f>'6桁'!I587</f>
        <v>0</v>
      </c>
      <c r="J587" s="12">
        <f>IF(ISBLANK('6桁'!J587)=TRUE,"",VLOOKUP('6桁'!J587,A!$A:$G,7,FALSE))</f>
        <v>35300</v>
      </c>
      <c r="K587" s="20" t="str">
        <f>'6桁'!K587</f>
        <v>V</v>
      </c>
      <c r="L587" s="14" t="str">
        <f>IF(ISBLANK('6桁'!L587)=TRUE,"",VLOOKUP('6桁'!L587,A!$A:$G,7,FALSE))</f>
        <v/>
      </c>
      <c r="M587" s="20">
        <f>'6桁'!M587</f>
        <v>0</v>
      </c>
    </row>
    <row r="588" spans="2:23" ht="30" customHeight="1">
      <c r="B588" s="504"/>
      <c r="C588" s="560" t="s">
        <v>48</v>
      </c>
      <c r="D588" s="607"/>
      <c r="E588" s="561"/>
      <c r="F588" s="100">
        <f>IF(ISBLANK('6桁'!F588)=TRUE,"",VLOOKUP('6桁'!F588,A!$A:$G,7,FALSE))</f>
        <v>29800</v>
      </c>
      <c r="G588" s="98" t="str">
        <f>'6桁'!G588</f>
        <v>V</v>
      </c>
      <c r="H588" s="154">
        <f>IF(ISBLANK('6桁'!H588)=TRUE,"",VLOOKUP('6桁'!H588,A!$A:$G,7,FALSE))</f>
        <v>29800</v>
      </c>
      <c r="I588" s="98" t="str">
        <f>'6桁'!I588</f>
        <v>V</v>
      </c>
      <c r="J588" s="100">
        <f>IF(ISBLANK('6桁'!J588)=TRUE,"",VLOOKUP('6桁'!J588,A!$A:$G,7,FALSE))</f>
        <v>29800</v>
      </c>
      <c r="K588" s="98" t="str">
        <f>'6桁'!K588</f>
        <v>V</v>
      </c>
      <c r="L588" s="154">
        <f>IF(ISBLANK('6桁'!L588)=TRUE,"",VLOOKUP('6桁'!L588,A!$A:$G,7,FALSE))</f>
        <v>28700</v>
      </c>
      <c r="M588" s="98" t="str">
        <f>'6桁'!M588</f>
        <v>V</v>
      </c>
    </row>
    <row r="589" spans="2:23" ht="30" customHeight="1">
      <c r="B589" s="543">
        <v>14</v>
      </c>
      <c r="C589" s="576" t="s">
        <v>58</v>
      </c>
      <c r="D589" s="610"/>
      <c r="E589" s="577"/>
      <c r="F589" s="75" t="str">
        <f>IF(ISBLANK('6桁'!F589)=TRUE,"",VLOOKUP('6桁'!F589,A!$A:$G,7,FALSE))</f>
        <v/>
      </c>
      <c r="G589" s="29">
        <f>'6桁'!G589</f>
        <v>0</v>
      </c>
      <c r="H589" s="76" t="str">
        <f>IF(ISBLANK('6桁'!H589)=TRUE,"",VLOOKUP('6桁'!H589,A!$A:$G,7,FALSE))</f>
        <v/>
      </c>
      <c r="I589" s="29">
        <f>'6桁'!I589</f>
        <v>0</v>
      </c>
      <c r="J589" s="76">
        <f>IF(ISBLANK('6桁'!J589)=TRUE,"",VLOOKUP('6桁'!J589,A!$A:$G,7,FALSE))</f>
        <v>21200</v>
      </c>
      <c r="K589" s="29" t="str">
        <f>'6桁'!K589</f>
        <v>V</v>
      </c>
      <c r="L589" s="76">
        <f>IF(ISBLANK('6桁'!L589)=TRUE,"",VLOOKUP('6桁'!L589,A!$A:$G,7,FALSE))</f>
        <v>20800</v>
      </c>
      <c r="M589" s="29" t="str">
        <f>'6桁'!M589</f>
        <v>V
（KH）</v>
      </c>
    </row>
    <row r="590" spans="2:23" ht="30" customHeight="1">
      <c r="B590" s="503"/>
      <c r="C590" s="500" t="s">
        <v>59</v>
      </c>
      <c r="D590" s="605"/>
      <c r="E590" s="501"/>
      <c r="F590" s="12">
        <f>IF(ISBLANK('6桁'!F590)=TRUE,"",VLOOKUP('6桁'!F590,A!$A:$G,7,FALSE))</f>
        <v>25600</v>
      </c>
      <c r="G590" s="20" t="str">
        <f>'6桁'!G590</f>
        <v>V</v>
      </c>
      <c r="H590" s="14" t="str">
        <f>IF(ISBLANK('6桁'!H590)=TRUE,"",VLOOKUP('6桁'!H590,A!$A:$G,7,FALSE))</f>
        <v/>
      </c>
      <c r="I590" s="20">
        <f>'6桁'!I590</f>
        <v>0</v>
      </c>
      <c r="J590" s="14">
        <f>IF(ISBLANK('6桁'!J590)=TRUE,"",VLOOKUP('6桁'!J590,A!$A:$G,7,FALSE))</f>
        <v>25600</v>
      </c>
      <c r="K590" s="155" t="str">
        <f>'6桁'!K590</f>
        <v>V</v>
      </c>
      <c r="L590" s="14">
        <f>IF(ISBLANK('6桁'!L590)=TRUE,"",VLOOKUP('6桁'!L590,A!$A:$G,7,FALSE))</f>
        <v>25100</v>
      </c>
      <c r="M590" s="20" t="str">
        <f>'6桁'!M590</f>
        <v>V</v>
      </c>
    </row>
    <row r="591" spans="2:23" ht="30" customHeight="1">
      <c r="B591" s="503"/>
      <c r="C591" s="500" t="s">
        <v>80</v>
      </c>
      <c r="D591" s="605"/>
      <c r="E591" s="501"/>
      <c r="F591" s="12" t="str">
        <f>IF(ISBLANK('6桁'!F591)=TRUE,"",VLOOKUP('6桁'!F591,A!$A:$G,7,FALSE))</f>
        <v/>
      </c>
      <c r="G591" s="20">
        <f>'6桁'!G591</f>
        <v>0</v>
      </c>
      <c r="H591" s="14" t="str">
        <f>IF(ISBLANK('6桁'!H591)=TRUE,"",VLOOKUP('6桁'!H591,A!$A:$G,7,FALSE))</f>
        <v/>
      </c>
      <c r="I591" s="20">
        <f>'6桁'!I591</f>
        <v>0</v>
      </c>
      <c r="J591" s="14">
        <f>IF(ISBLANK('6桁'!J591)=TRUE,"",VLOOKUP('6桁'!J591,A!$A:$G,7,FALSE))</f>
        <v>23100</v>
      </c>
      <c r="K591" s="155" t="str">
        <f>'6桁'!K591</f>
        <v>H</v>
      </c>
      <c r="L591" s="14" t="str">
        <f>IF(ISBLANK('6桁'!L591)=TRUE,"",VLOOKUP('6桁'!L591,A!$A:$G,7,FALSE))</f>
        <v/>
      </c>
      <c r="M591" s="20">
        <f>'6桁'!M591</f>
        <v>0</v>
      </c>
    </row>
    <row r="592" spans="2:23" ht="30" customHeight="1">
      <c r="B592" s="504"/>
      <c r="C592" s="560" t="s">
        <v>81</v>
      </c>
      <c r="D592" s="607"/>
      <c r="E592" s="561"/>
      <c r="F592" s="100" t="str">
        <f>IF(ISBLANK('6桁'!F592)=TRUE,"",VLOOKUP('6桁'!F592,A!$A:$G,7,FALSE))</f>
        <v/>
      </c>
      <c r="G592" s="98">
        <f>'6桁'!G592</f>
        <v>0</v>
      </c>
      <c r="H592" s="154" t="str">
        <f>IF(ISBLANK('6桁'!H592)=TRUE,"",VLOOKUP('6桁'!H592,A!$A:$G,7,FALSE))</f>
        <v/>
      </c>
      <c r="I592" s="98">
        <f>'6桁'!I592</f>
        <v>0</v>
      </c>
      <c r="J592" s="154">
        <f>IF(ISBLANK('6桁'!J592)=TRUE,"",VLOOKUP('6桁'!J592,A!$A:$G,7,FALSE))</f>
        <v>25600</v>
      </c>
      <c r="K592" s="156" t="str">
        <f>'6桁'!K592</f>
        <v>H</v>
      </c>
      <c r="L592" s="154" t="str">
        <f>IF(ISBLANK('6桁'!L592)=TRUE,"",VLOOKUP('6桁'!L592,A!$A:$G,7,FALSE))</f>
        <v/>
      </c>
      <c r="M592" s="98">
        <f>'6桁'!M592</f>
        <v>0</v>
      </c>
    </row>
    <row r="593" spans="2:25" ht="30" customHeight="1" thickBot="1">
      <c r="B593" s="408">
        <v>13</v>
      </c>
      <c r="C593" s="514" t="s">
        <v>84</v>
      </c>
      <c r="D593" s="555"/>
      <c r="E593" s="515"/>
      <c r="F593" s="393">
        <f>IF(ISBLANK('6桁'!F593)=TRUE,"",VLOOKUP('6桁'!F593,A!$A:$G,7,FALSE))</f>
        <v>21200</v>
      </c>
      <c r="G593" s="157" t="str">
        <f>'6桁'!G593</f>
        <v>H</v>
      </c>
      <c r="H593" s="158" t="str">
        <f>IF(ISBLANK('6桁'!H593)=TRUE,"",VLOOKUP('6桁'!H593,A!$A:$G,7,FALSE))</f>
        <v/>
      </c>
      <c r="I593" s="157">
        <f>'6桁'!I593</f>
        <v>0</v>
      </c>
      <c r="J593" s="158">
        <f>IF(ISBLANK('6桁'!J593)=TRUE,"",VLOOKUP('6桁'!J593,A!$A:$G,7,FALSE))</f>
        <v>21200</v>
      </c>
      <c r="K593" s="159" t="str">
        <f>'6桁'!K593</f>
        <v>H</v>
      </c>
      <c r="L593" s="158" t="str">
        <f>IF(ISBLANK('6桁'!L593)=TRUE,"",VLOOKUP('6桁'!L593,A!$A:$G,7,FALSE))</f>
        <v/>
      </c>
      <c r="M593" s="157">
        <f>'6桁'!M593</f>
        <v>0</v>
      </c>
    </row>
    <row r="594" spans="2:25">
      <c r="B594" s="4" t="s">
        <v>934</v>
      </c>
    </row>
    <row r="596" spans="2:25" s="239" customFormat="1" ht="20.100000000000001" customHeight="1" thickBot="1">
      <c r="B596" s="238" t="s">
        <v>565</v>
      </c>
      <c r="F596" s="240"/>
      <c r="H596" s="240"/>
      <c r="J596" s="240"/>
      <c r="L596" s="240"/>
      <c r="N596" s="240"/>
      <c r="P596" s="240"/>
      <c r="R596" s="240"/>
      <c r="T596" s="240"/>
      <c r="V596" s="240"/>
      <c r="X596" s="240"/>
    </row>
    <row r="597" spans="2:25" ht="20.100000000000001" customHeight="1" thickBot="1">
      <c r="B597" s="619"/>
      <c r="C597" s="595"/>
      <c r="D597" s="400"/>
      <c r="E597" s="400"/>
      <c r="F597" s="531" t="s">
        <v>453</v>
      </c>
      <c r="G597" s="532"/>
      <c r="H597" s="532"/>
      <c r="I597" s="532"/>
      <c r="J597" s="532"/>
      <c r="K597" s="533"/>
      <c r="L597" s="160"/>
      <c r="M597" s="161"/>
      <c r="N597" s="80"/>
      <c r="O597" s="161"/>
      <c r="Q597" s="11"/>
      <c r="R597" s="80"/>
      <c r="T597" s="371"/>
      <c r="U597" s="371"/>
      <c r="V597" s="371"/>
      <c r="W597" s="371"/>
      <c r="X597" s="371"/>
      <c r="Y597" s="371"/>
    </row>
    <row r="598" spans="2:25" ht="20.100000000000001" customHeight="1" thickBot="1">
      <c r="B598" s="620" t="s">
        <v>41</v>
      </c>
      <c r="C598" s="599" t="s">
        <v>157</v>
      </c>
      <c r="D598" s="600"/>
      <c r="E598" s="601"/>
      <c r="F598" s="602" t="s">
        <v>158</v>
      </c>
      <c r="G598" s="603"/>
      <c r="H598" s="603"/>
      <c r="I598" s="603"/>
      <c r="J598" s="603"/>
      <c r="K598" s="604"/>
      <c r="L598" s="160"/>
      <c r="M598" s="161"/>
      <c r="N598" s="80"/>
      <c r="O598" s="161"/>
      <c r="Q598" s="406"/>
      <c r="R598" s="405"/>
      <c r="S598" s="405"/>
      <c r="T598" s="327"/>
      <c r="U598" s="327"/>
      <c r="V598" s="327"/>
      <c r="W598" s="327"/>
      <c r="X598" s="327"/>
      <c r="Y598" s="327"/>
    </row>
    <row r="599" spans="2:25" ht="20.100000000000001" customHeight="1" thickBot="1">
      <c r="B599" s="620"/>
      <c r="C599" s="599" t="s">
        <v>159</v>
      </c>
      <c r="D599" s="600"/>
      <c r="E599" s="601"/>
      <c r="F599" s="622" t="s">
        <v>514</v>
      </c>
      <c r="G599" s="623"/>
      <c r="H599" s="623"/>
      <c r="I599" s="624"/>
      <c r="J599" s="622" t="s">
        <v>515</v>
      </c>
      <c r="K599" s="623"/>
      <c r="L599" s="160"/>
      <c r="M599" s="161"/>
      <c r="N599" s="80"/>
      <c r="O599" s="161"/>
      <c r="Q599" s="406"/>
      <c r="R599" s="405"/>
      <c r="S599" s="405"/>
      <c r="X599" s="327"/>
      <c r="Y599" s="327"/>
    </row>
    <row r="600" spans="2:25" ht="20.100000000000001" customHeight="1" thickBot="1">
      <c r="B600" s="620"/>
      <c r="C600" s="599" t="s">
        <v>513</v>
      </c>
      <c r="D600" s="600"/>
      <c r="E600" s="601"/>
      <c r="F600" s="602" t="s">
        <v>805</v>
      </c>
      <c r="G600" s="604"/>
      <c r="H600" s="602" t="s">
        <v>803</v>
      </c>
      <c r="I600" s="604"/>
      <c r="J600" s="602"/>
      <c r="K600" s="603"/>
      <c r="L600" s="162"/>
      <c r="M600" s="403"/>
      <c r="N600" s="403"/>
      <c r="O600" s="404"/>
      <c r="Q600" s="406"/>
      <c r="R600" s="405"/>
      <c r="S600" s="405"/>
      <c r="T600" s="327"/>
      <c r="U600" s="327"/>
      <c r="V600" s="327"/>
      <c r="W600" s="327"/>
      <c r="Y600" s="327"/>
    </row>
    <row r="601" spans="2:25" ht="20.100000000000001" customHeight="1" thickBot="1">
      <c r="B601" s="621"/>
      <c r="C601" s="599" t="s">
        <v>164</v>
      </c>
      <c r="D601" s="600"/>
      <c r="E601" s="601"/>
      <c r="F601" s="602" t="s">
        <v>492</v>
      </c>
      <c r="G601" s="604"/>
      <c r="H601" s="602" t="s">
        <v>492</v>
      </c>
      <c r="I601" s="604"/>
      <c r="J601" s="602" t="s">
        <v>652</v>
      </c>
      <c r="K601" s="603"/>
      <c r="L601" s="162"/>
      <c r="M601" s="403"/>
      <c r="N601" s="403"/>
      <c r="O601" s="404"/>
      <c r="Q601" s="406"/>
      <c r="R601" s="405"/>
      <c r="S601" s="405"/>
      <c r="T601" s="327"/>
      <c r="U601" s="327"/>
      <c r="V601" s="327"/>
      <c r="W601" s="327"/>
      <c r="X601" s="327"/>
      <c r="Y601" s="327"/>
    </row>
    <row r="602" spans="2:25" ht="30" customHeight="1">
      <c r="B602" s="163">
        <v>16</v>
      </c>
      <c r="C602" s="612" t="s">
        <v>118</v>
      </c>
      <c r="D602" s="613"/>
      <c r="E602" s="614"/>
      <c r="F602" s="164" t="str">
        <f>IF(ISBLANK('6桁'!F602)=TRUE,"",VLOOKUP('6桁'!F602,A!$A:$G,7,FALSE))</f>
        <v/>
      </c>
      <c r="G602" s="165">
        <f>'6桁'!G602</f>
        <v>0</v>
      </c>
      <c r="H602" s="166" t="str">
        <f>IF(ISBLANK('6桁'!H602)=TRUE,"",VLOOKUP('6桁'!H602,A!$A:$G,7,FALSE))</f>
        <v/>
      </c>
      <c r="I602" s="165">
        <f>'6桁'!I602</f>
        <v>0</v>
      </c>
      <c r="J602" s="166">
        <f>IF(ISBLANK('6桁'!J602)=TRUE,"",VLOOKUP('6桁'!J602,A!$A:$G,7,FALSE))</f>
        <v>35800</v>
      </c>
      <c r="K602" s="165" t="str">
        <f>'6桁'!K602</f>
        <v>※V★</v>
      </c>
      <c r="L602" s="103"/>
      <c r="M602" s="167"/>
      <c r="N602" s="10"/>
      <c r="O602" s="22"/>
      <c r="Q602" s="228"/>
      <c r="T602" s="10"/>
      <c r="U602" s="22"/>
      <c r="V602" s="10"/>
      <c r="W602" s="22"/>
      <c r="X602" s="10"/>
      <c r="Y602" s="22"/>
    </row>
    <row r="603" spans="2:25" ht="30" customHeight="1">
      <c r="B603" s="163">
        <v>15</v>
      </c>
      <c r="C603" s="615" t="s">
        <v>48</v>
      </c>
      <c r="D603" s="616"/>
      <c r="E603" s="617"/>
      <c r="F603" s="164" t="str">
        <f>IF(ISBLANK('6桁'!F603)=TRUE,"",VLOOKUP('6桁'!F603,A!$A:$G,7,FALSE))</f>
        <v/>
      </c>
      <c r="G603" s="165">
        <f>'6桁'!G603</f>
        <v>0</v>
      </c>
      <c r="H603" s="166" t="str">
        <f>IF(ISBLANK('6桁'!H603)=TRUE,"",VLOOKUP('6桁'!H603,A!$A:$G,7,FALSE))</f>
        <v/>
      </c>
      <c r="I603" s="165">
        <f>'6桁'!I603</f>
        <v>0</v>
      </c>
      <c r="J603" s="166">
        <f>IF(ISBLANK('6桁'!J603)=TRUE,"",VLOOKUP('6桁'!J603,A!$A:$G,7,FALSE))</f>
        <v>31300</v>
      </c>
      <c r="K603" s="165" t="str">
        <f>'6桁'!K603</f>
        <v>V</v>
      </c>
      <c r="L603" s="103"/>
      <c r="M603" s="22"/>
      <c r="N603" s="10"/>
      <c r="O603" s="22"/>
      <c r="Q603" s="228"/>
      <c r="T603" s="10"/>
      <c r="U603" s="22"/>
      <c r="V603" s="10"/>
      <c r="W603" s="22"/>
      <c r="X603" s="10"/>
      <c r="Y603" s="22"/>
    </row>
    <row r="604" spans="2:25" ht="30" customHeight="1" thickBot="1">
      <c r="B604" s="168">
        <v>13</v>
      </c>
      <c r="C604" s="538" t="s">
        <v>516</v>
      </c>
      <c r="D604" s="618"/>
      <c r="E604" s="539"/>
      <c r="F604" s="169">
        <f>IF(ISBLANK('6桁'!F604)=TRUE,"",VLOOKUP('6桁'!F604,A!$A:$G,7,FALSE))</f>
        <v>16700</v>
      </c>
      <c r="G604" s="170" t="str">
        <f>'6桁'!G604</f>
        <v>H</v>
      </c>
      <c r="H604" s="171">
        <f>IF(ISBLANK('6桁'!H604)=TRUE,"",VLOOKUP('6桁'!H604,A!$A:$G,7,FALSE))</f>
        <v>16700</v>
      </c>
      <c r="I604" s="170" t="str">
        <f>'6桁'!I604</f>
        <v>H</v>
      </c>
      <c r="J604" s="171" t="str">
        <f>IF(ISBLANK('6桁'!J604)=TRUE,"",VLOOKUP('6桁'!J604,A!$A:$G,7,FALSE))</f>
        <v/>
      </c>
      <c r="K604" s="170">
        <f>'6桁'!K604</f>
        <v>0</v>
      </c>
      <c r="L604" s="103"/>
      <c r="M604" s="22"/>
      <c r="N604" s="10"/>
      <c r="O604" s="22"/>
      <c r="Q604" s="228"/>
      <c r="T604" s="10"/>
      <c r="U604" s="22"/>
      <c r="V604" s="10"/>
      <c r="W604" s="22"/>
      <c r="X604" s="10"/>
      <c r="Y604" s="22"/>
    </row>
    <row r="605" spans="2:25" ht="33.75" customHeight="1">
      <c r="B605" s="545" t="s">
        <v>2039</v>
      </c>
      <c r="C605" s="545"/>
      <c r="D605" s="545"/>
      <c r="E605" s="545"/>
      <c r="F605" s="545"/>
      <c r="G605" s="545"/>
      <c r="H605" s="545"/>
      <c r="I605" s="545"/>
      <c r="J605" s="545"/>
      <c r="K605" s="545"/>
    </row>
    <row r="607" spans="2:25" s="239" customFormat="1" ht="20.100000000000001" customHeight="1" thickBot="1">
      <c r="B607" s="238" t="s">
        <v>565</v>
      </c>
      <c r="F607" s="240"/>
      <c r="H607" s="240"/>
      <c r="J607" s="240"/>
      <c r="L607" s="240"/>
      <c r="N607" s="240"/>
      <c r="P607" s="240"/>
      <c r="R607" s="240"/>
      <c r="T607" s="240"/>
      <c r="V607" s="240"/>
      <c r="X607" s="240"/>
    </row>
    <row r="608" spans="2:25" ht="20.100000000000001" customHeight="1" thickBot="1">
      <c r="B608" s="619"/>
      <c r="C608" s="595"/>
      <c r="D608" s="400"/>
      <c r="E608" s="400"/>
      <c r="F608" s="531" t="s">
        <v>453</v>
      </c>
      <c r="G608" s="532"/>
      <c r="H608" s="532"/>
      <c r="I608" s="533"/>
      <c r="J608" s="80"/>
      <c r="K608" s="161"/>
      <c r="L608" s="80"/>
      <c r="M608" s="161"/>
      <c r="N608" s="80"/>
      <c r="O608" s="161"/>
      <c r="Q608" s="11"/>
      <c r="R608" s="80"/>
      <c r="T608" s="575"/>
      <c r="U608" s="575"/>
      <c r="V608" s="575"/>
      <c r="W608" s="575"/>
      <c r="X608" s="575"/>
      <c r="Y608" s="575"/>
    </row>
    <row r="609" spans="2:27" ht="20.100000000000001" customHeight="1" thickBot="1">
      <c r="B609" s="597" t="s">
        <v>41</v>
      </c>
      <c r="C609" s="599" t="s">
        <v>157</v>
      </c>
      <c r="D609" s="600"/>
      <c r="E609" s="601"/>
      <c r="F609" s="602" t="s">
        <v>517</v>
      </c>
      <c r="G609" s="603"/>
      <c r="H609" s="603"/>
      <c r="I609" s="604"/>
      <c r="J609" s="80"/>
      <c r="K609" s="161"/>
      <c r="L609" s="80"/>
      <c r="M609" s="161"/>
      <c r="N609" s="80"/>
      <c r="O609" s="161"/>
      <c r="Q609" s="629"/>
      <c r="R609" s="611"/>
      <c r="S609" s="611"/>
      <c r="T609" s="547"/>
      <c r="U609" s="547"/>
      <c r="V609" s="547"/>
      <c r="W609" s="547"/>
      <c r="X609" s="547"/>
      <c r="Y609" s="547"/>
    </row>
    <row r="610" spans="2:27" ht="20.100000000000001" customHeight="1" thickBot="1">
      <c r="B610" s="597"/>
      <c r="C610" s="599" t="s">
        <v>159</v>
      </c>
      <c r="D610" s="600"/>
      <c r="E610" s="601"/>
      <c r="F610" s="622" t="s">
        <v>806</v>
      </c>
      <c r="G610" s="624"/>
      <c r="H610" s="622" t="s">
        <v>515</v>
      </c>
      <c r="I610" s="624"/>
      <c r="J610" s="547"/>
      <c r="K610" s="547"/>
      <c r="L610" s="80"/>
      <c r="M610" s="161"/>
      <c r="N610" s="80"/>
      <c r="O610" s="161"/>
      <c r="Q610" s="629"/>
      <c r="R610" s="611"/>
      <c r="S610" s="611"/>
      <c r="X610" s="547"/>
      <c r="Y610" s="547"/>
    </row>
    <row r="611" spans="2:27" ht="20.100000000000001" customHeight="1" thickBot="1">
      <c r="B611" s="597"/>
      <c r="C611" s="599" t="s">
        <v>513</v>
      </c>
      <c r="D611" s="600"/>
      <c r="E611" s="601"/>
      <c r="F611" s="622" t="s">
        <v>511</v>
      </c>
      <c r="G611" s="624"/>
      <c r="H611" s="622"/>
      <c r="I611" s="624"/>
      <c r="J611" s="490"/>
      <c r="K611" s="490"/>
      <c r="L611" s="403"/>
      <c r="M611" s="403"/>
      <c r="N611" s="490"/>
      <c r="O611" s="628"/>
      <c r="Q611" s="629"/>
      <c r="R611" s="611"/>
      <c r="S611" s="611"/>
      <c r="T611" s="547"/>
      <c r="U611" s="547"/>
      <c r="V611" s="547"/>
      <c r="W611" s="547"/>
      <c r="Y611" s="327"/>
    </row>
    <row r="612" spans="2:27" ht="20.100000000000001" customHeight="1" thickBot="1">
      <c r="B612" s="598"/>
      <c r="C612" s="599" t="s">
        <v>164</v>
      </c>
      <c r="D612" s="600"/>
      <c r="E612" s="601"/>
      <c r="F612" s="622" t="s">
        <v>652</v>
      </c>
      <c r="G612" s="624"/>
      <c r="H612" s="622" t="s">
        <v>492</v>
      </c>
      <c r="I612" s="624"/>
      <c r="J612" s="490"/>
      <c r="K612" s="490"/>
      <c r="L612" s="403"/>
      <c r="M612" s="403"/>
      <c r="N612" s="490"/>
      <c r="O612" s="628"/>
      <c r="Q612" s="629"/>
      <c r="R612" s="611"/>
      <c r="S612" s="611"/>
      <c r="T612" s="547"/>
      <c r="U612" s="547"/>
      <c r="V612" s="547"/>
      <c r="W612" s="547"/>
      <c r="X612" s="547"/>
      <c r="Y612" s="547"/>
    </row>
    <row r="613" spans="2:27" ht="30" customHeight="1">
      <c r="B613" s="264">
        <v>12</v>
      </c>
      <c r="C613" s="625" t="s">
        <v>87</v>
      </c>
      <c r="D613" s="626"/>
      <c r="E613" s="627"/>
      <c r="F613" s="166">
        <f>IF(ISBLANK('6桁'!F613)=TRUE,"",VLOOKUP('6桁'!F613,A!$A:$G,7,FALSE))</f>
        <v>20800</v>
      </c>
      <c r="G613" s="165" t="str">
        <f>'6桁'!G613</f>
        <v>V</v>
      </c>
      <c r="H613" s="166" t="str">
        <f>IF(ISBLANK('6桁'!H613)=TRUE,"",VLOOKUP('6桁'!H613,A!$A:$G,7,FALSE))</f>
        <v/>
      </c>
      <c r="I613" s="165">
        <f>'6桁'!I613</f>
        <v>0</v>
      </c>
      <c r="J613" s="10"/>
      <c r="K613" s="22"/>
      <c r="L613" s="10"/>
      <c r="M613" s="167"/>
      <c r="N613" s="10"/>
      <c r="O613" s="22"/>
      <c r="Q613" s="228"/>
      <c r="T613" s="10"/>
      <c r="U613" s="22"/>
      <c r="V613" s="10"/>
      <c r="W613" s="22"/>
      <c r="X613" s="10"/>
      <c r="Y613" s="22"/>
    </row>
    <row r="614" spans="2:27" ht="30" customHeight="1" thickBot="1">
      <c r="B614" s="366">
        <v>10</v>
      </c>
      <c r="C614" s="538" t="s">
        <v>88</v>
      </c>
      <c r="D614" s="618"/>
      <c r="E614" s="539"/>
      <c r="F614" s="169" t="str">
        <f>IF(ISBLANK('6桁'!F614)=TRUE,"",VLOOKUP('6桁'!F614,A!$A:$G,7,FALSE))</f>
        <v/>
      </c>
      <c r="G614" s="170">
        <f>'6桁'!G614</f>
        <v>0</v>
      </c>
      <c r="H614" s="171">
        <f>IF(ISBLANK('6桁'!H614)=TRUE,"",VLOOKUP('6桁'!H614,A!$A:$G,7,FALSE))</f>
        <v>13100</v>
      </c>
      <c r="I614" s="170" t="str">
        <f>'6桁'!I614</f>
        <v>H</v>
      </c>
      <c r="J614" s="10"/>
      <c r="K614" s="22"/>
      <c r="L614" s="10"/>
      <c r="M614" s="22"/>
      <c r="N614" s="10"/>
      <c r="O614" s="22"/>
      <c r="Q614" s="228"/>
      <c r="T614" s="10"/>
      <c r="U614" s="22"/>
      <c r="V614" s="10"/>
      <c r="W614" s="22"/>
      <c r="X614" s="10"/>
      <c r="Y614" s="22"/>
    </row>
    <row r="615" spans="2:27" ht="21" customHeight="1">
      <c r="B615" s="122"/>
    </row>
    <row r="617" spans="2:27" ht="14.25" customHeight="1" thickBot="1">
      <c r="B617" s="371"/>
      <c r="C617" s="315"/>
      <c r="D617" s="315"/>
      <c r="E617" s="315"/>
      <c r="F617" s="80"/>
      <c r="G617" s="18"/>
      <c r="H617" s="74"/>
      <c r="I617" s="28"/>
      <c r="J617" s="80"/>
      <c r="K617" s="53"/>
      <c r="M617" s="11"/>
      <c r="N617" s="10"/>
      <c r="O617" s="11"/>
      <c r="P617" s="10"/>
    </row>
    <row r="618" spans="2:27" ht="20.25" thickTop="1" thickBot="1">
      <c r="B618" s="518" t="s">
        <v>35</v>
      </c>
      <c r="C618" s="519"/>
      <c r="D618" s="519"/>
      <c r="E618" s="519"/>
      <c r="F618" s="519"/>
      <c r="G618" s="519"/>
      <c r="H618" s="519"/>
      <c r="I618" s="519"/>
      <c r="J618" s="519"/>
      <c r="K618" s="519"/>
      <c r="L618" s="519"/>
      <c r="M618" s="519"/>
      <c r="N618" s="519"/>
      <c r="O618" s="519"/>
      <c r="P618" s="519"/>
      <c r="Q618" s="519"/>
      <c r="R618" s="519"/>
      <c r="S618" s="519"/>
      <c r="T618" s="519"/>
      <c r="U618" s="519"/>
      <c r="V618" s="519"/>
      <c r="W618" s="519"/>
      <c r="X618" s="519"/>
      <c r="Y618" s="519"/>
      <c r="Z618" s="519"/>
      <c r="AA618" s="520"/>
    </row>
    <row r="619" spans="2:27" ht="9.75" customHeight="1" thickTop="1"/>
    <row r="620" spans="2:27" s="239" customFormat="1" ht="20.100000000000001" customHeight="1" thickBot="1">
      <c r="B620" s="238" t="s">
        <v>95</v>
      </c>
      <c r="F620" s="240"/>
      <c r="H620" s="240"/>
      <c r="J620" s="240"/>
      <c r="L620" s="240"/>
      <c r="N620" s="240"/>
      <c r="P620" s="240"/>
      <c r="R620" s="240"/>
      <c r="T620" s="240"/>
      <c r="V620" s="240"/>
      <c r="X620" s="240"/>
    </row>
    <row r="621" spans="2:27" ht="20.100000000000001" customHeight="1" thickBot="1">
      <c r="B621" s="619"/>
      <c r="C621" s="595"/>
      <c r="D621" s="400"/>
      <c r="E621" s="400"/>
      <c r="F621" s="531" t="s">
        <v>453</v>
      </c>
      <c r="G621" s="532"/>
      <c r="H621" s="532"/>
      <c r="I621" s="532"/>
      <c r="J621" s="532"/>
      <c r="K621" s="532"/>
      <c r="L621" s="532"/>
      <c r="M621" s="532"/>
      <c r="N621" s="532"/>
      <c r="O621" s="532"/>
      <c r="P621" s="532"/>
      <c r="Q621" s="532"/>
      <c r="R621" s="532"/>
      <c r="S621" s="532"/>
      <c r="T621" s="532"/>
      <c r="U621" s="533"/>
      <c r="V621" s="11"/>
      <c r="W621" s="11"/>
      <c r="X621" s="10"/>
      <c r="Y621" s="371"/>
    </row>
    <row r="622" spans="2:27" ht="20.100000000000001" customHeight="1" thickBot="1">
      <c r="B622" s="597" t="s">
        <v>41</v>
      </c>
      <c r="C622" s="599" t="s">
        <v>157</v>
      </c>
      <c r="D622" s="600"/>
      <c r="E622" s="601"/>
      <c r="F622" s="622" t="s">
        <v>518</v>
      </c>
      <c r="G622" s="623"/>
      <c r="H622" s="623"/>
      <c r="I622" s="623"/>
      <c r="J622" s="623"/>
      <c r="K622" s="623"/>
      <c r="L622" s="623"/>
      <c r="M622" s="623"/>
      <c r="N622" s="623"/>
      <c r="O622" s="623"/>
      <c r="P622" s="623"/>
      <c r="Q622" s="623"/>
      <c r="R622" s="623"/>
      <c r="S622" s="623"/>
      <c r="T622" s="623"/>
      <c r="U622" s="624"/>
      <c r="V622" s="4"/>
      <c r="Y622" s="327"/>
    </row>
    <row r="623" spans="2:27" ht="20.100000000000001" customHeight="1" thickBot="1">
      <c r="B623" s="597"/>
      <c r="C623" s="599" t="s">
        <v>159</v>
      </c>
      <c r="D623" s="600"/>
      <c r="E623" s="601"/>
      <c r="F623" s="538" t="s">
        <v>807</v>
      </c>
      <c r="G623" s="618"/>
      <c r="H623" s="618"/>
      <c r="I623" s="539"/>
      <c r="J623" s="622" t="s">
        <v>810</v>
      </c>
      <c r="K623" s="624"/>
      <c r="L623" s="622" t="s">
        <v>811</v>
      </c>
      <c r="M623" s="624"/>
      <c r="N623" s="622" t="s">
        <v>1022</v>
      </c>
      <c r="O623" s="624"/>
      <c r="P623" s="622" t="s">
        <v>1023</v>
      </c>
      <c r="Q623" s="624"/>
      <c r="R623" s="622" t="s">
        <v>812</v>
      </c>
      <c r="S623" s="624"/>
      <c r="T623" s="622" t="s">
        <v>813</v>
      </c>
      <c r="U623" s="624"/>
      <c r="V623" s="547"/>
      <c r="W623" s="547"/>
      <c r="X623" s="327"/>
      <c r="Y623" s="327"/>
    </row>
    <row r="624" spans="2:27" ht="20.100000000000001" customHeight="1" thickBot="1">
      <c r="B624" s="597"/>
      <c r="C624" s="599" t="s">
        <v>513</v>
      </c>
      <c r="D624" s="600"/>
      <c r="E624" s="601"/>
      <c r="F624" s="622" t="s">
        <v>808</v>
      </c>
      <c r="G624" s="624"/>
      <c r="H624" s="622" t="s">
        <v>809</v>
      </c>
      <c r="I624" s="624"/>
      <c r="J624" s="622"/>
      <c r="K624" s="624"/>
      <c r="L624" s="622"/>
      <c r="M624" s="624"/>
      <c r="N624" s="622"/>
      <c r="O624" s="624"/>
      <c r="P624" s="622"/>
      <c r="Q624" s="624"/>
      <c r="R624" s="622"/>
      <c r="S624" s="624"/>
      <c r="T624" s="622"/>
      <c r="U624" s="624"/>
      <c r="V624" s="547"/>
      <c r="W624" s="547"/>
      <c r="X624" s="327"/>
      <c r="Y624" s="327"/>
    </row>
    <row r="625" spans="2:25" ht="20.100000000000001" customHeight="1" thickBot="1">
      <c r="B625" s="598"/>
      <c r="C625" s="599" t="s">
        <v>164</v>
      </c>
      <c r="D625" s="600"/>
      <c r="E625" s="601"/>
      <c r="F625" s="622" t="s">
        <v>793</v>
      </c>
      <c r="G625" s="623"/>
      <c r="H625" s="622" t="s">
        <v>793</v>
      </c>
      <c r="I625" s="623"/>
      <c r="J625" s="622" t="s">
        <v>793</v>
      </c>
      <c r="K625" s="623"/>
      <c r="L625" s="622" t="s">
        <v>793</v>
      </c>
      <c r="M625" s="623"/>
      <c r="N625" s="622" t="s">
        <v>787</v>
      </c>
      <c r="O625" s="623"/>
      <c r="P625" s="622" t="s">
        <v>787</v>
      </c>
      <c r="Q625" s="624"/>
      <c r="R625" s="622" t="s">
        <v>652</v>
      </c>
      <c r="S625" s="624"/>
      <c r="T625" s="622" t="s">
        <v>787</v>
      </c>
      <c r="U625" s="624"/>
      <c r="V625" s="547"/>
      <c r="W625" s="547"/>
      <c r="X625" s="327"/>
      <c r="Y625" s="327"/>
    </row>
    <row r="626" spans="2:25" ht="30" customHeight="1">
      <c r="B626" s="316">
        <v>18</v>
      </c>
      <c r="C626" s="634" t="s">
        <v>70</v>
      </c>
      <c r="D626" s="635"/>
      <c r="E626" s="636"/>
      <c r="F626" s="414" t="str">
        <f>IF(ISBLANK('6桁'!F626)=TRUE,"",VLOOKUP('6桁'!F626,A!$A:$G,7,FALSE))</f>
        <v/>
      </c>
      <c r="G626" s="415">
        <f>'6桁'!G626</f>
        <v>0</v>
      </c>
      <c r="H626" s="416" t="str">
        <f>IF(ISBLANK('6桁'!H626)=TRUE,"",VLOOKUP('6桁'!H626,A!$A:$G,7,FALSE))</f>
        <v/>
      </c>
      <c r="I626" s="415">
        <f>'6桁'!I626</f>
        <v>0</v>
      </c>
      <c r="J626" s="416" t="str">
        <f>IF(ISBLANK('6桁'!J626)=TRUE,"",VLOOKUP('6桁'!J626,A!$A:$G,7,FALSE))</f>
        <v/>
      </c>
      <c r="K626" s="415">
        <f>'6桁'!K626</f>
        <v>0</v>
      </c>
      <c r="L626" s="416" t="str">
        <f>IF(ISBLANK('6桁'!L626)=TRUE,"",VLOOKUP('6桁'!L626,A!$A:$G,7,FALSE))</f>
        <v/>
      </c>
      <c r="M626" s="417">
        <f>'6桁'!M626</f>
        <v>0</v>
      </c>
      <c r="N626" s="414">
        <f>IF(ISBLANK('6桁'!N626)=TRUE,"",VLOOKUP('6桁'!N626,A!$A:$G,7,FALSE))</f>
        <v>75100</v>
      </c>
      <c r="O626" s="415" t="str">
        <f>'6桁'!O626</f>
        <v>W★</v>
      </c>
      <c r="P626" s="414">
        <f>IF(ISBLANK('6桁'!P626)=TRUE,"",VLOOKUP('6桁'!P626,A!$A:$G,7,FALSE))</f>
        <v>75100</v>
      </c>
      <c r="Q626" s="415" t="str">
        <f>'6桁'!Q626</f>
        <v>W★</v>
      </c>
      <c r="R626" s="416" t="str">
        <f>IF(ISBLANK('6桁'!R626)=TRUE,"",VLOOKUP('6桁'!R626,A!$A:$G,7,FALSE))</f>
        <v/>
      </c>
      <c r="S626" s="415">
        <f>'6桁'!S626</f>
        <v>0</v>
      </c>
      <c r="T626" s="416">
        <f>IF(ISBLANK('6桁'!T626)=TRUE,"",VLOOKUP('6桁'!T626,A!$A:$G,7,FALSE))</f>
        <v>75100</v>
      </c>
      <c r="U626" s="415" t="str">
        <f>'6桁'!U626</f>
        <v>W★</v>
      </c>
      <c r="V626" s="74"/>
      <c r="W626" s="251"/>
      <c r="X626" s="74"/>
      <c r="Y626" s="251"/>
    </row>
    <row r="627" spans="2:25" ht="30" customHeight="1">
      <c r="B627" s="391">
        <v>17</v>
      </c>
      <c r="C627" s="576" t="s">
        <v>113</v>
      </c>
      <c r="D627" s="610"/>
      <c r="E627" s="577"/>
      <c r="F627" s="398" t="str">
        <f>IF(ISBLANK('6桁'!F627)=TRUE,"",VLOOKUP('6桁'!F627,A!$A:$G,7,FALSE))</f>
        <v/>
      </c>
      <c r="G627" s="396">
        <f>'6桁'!G627</f>
        <v>0</v>
      </c>
      <c r="H627" s="398" t="str">
        <f>IF(ISBLANK('6桁'!H627)=TRUE,"",VLOOKUP('6桁'!H627,A!$A:$G,7,FALSE))</f>
        <v/>
      </c>
      <c r="I627" s="399">
        <f>'6桁'!I627</f>
        <v>0</v>
      </c>
      <c r="J627" s="398" t="str">
        <f>IF(ISBLANK('6桁'!J627)=TRUE,"",VLOOKUP('6桁'!J627,A!$A:$G,7,FALSE))</f>
        <v/>
      </c>
      <c r="K627" s="413">
        <f>'6桁'!K627</f>
        <v>0</v>
      </c>
      <c r="L627" s="398" t="str">
        <f>IF(ISBLANK('6桁'!L627)=TRUE,"",VLOOKUP('6桁'!L627,A!$A:$G,7,FALSE))</f>
        <v/>
      </c>
      <c r="M627" s="413">
        <f>'6桁'!M627</f>
        <v>0</v>
      </c>
      <c r="N627" s="398">
        <f>IF(ISBLANK('6桁'!N627)=TRUE,"",VLOOKUP('6桁'!N627,A!$A:$G,7,FALSE))</f>
        <v>56900</v>
      </c>
      <c r="O627" s="399" t="str">
        <f>'6桁'!O627</f>
        <v>V★</v>
      </c>
      <c r="P627" s="190">
        <f>IF(ISBLANK('6桁'!P627)=TRUE,"",VLOOKUP('6桁'!P627,A!$A:$G,7,FALSE))</f>
        <v>56900</v>
      </c>
      <c r="Q627" s="191" t="str">
        <f>'6桁'!Q627</f>
        <v>V★</v>
      </c>
      <c r="R627" s="398" t="str">
        <f>IF(ISBLANK('6桁'!R627)=TRUE,"",VLOOKUP('6桁'!R627,A!$A:$G,7,FALSE))</f>
        <v/>
      </c>
      <c r="S627" s="399">
        <f>'6桁'!S627</f>
        <v>0</v>
      </c>
      <c r="T627" s="398">
        <f>IF(ISBLANK('6桁'!T627)=TRUE,"",VLOOKUP('6桁'!T627,A!$A:$G,7,FALSE))</f>
        <v>56900</v>
      </c>
      <c r="U627" s="191" t="str">
        <f>'6桁'!U627</f>
        <v>V★</v>
      </c>
      <c r="V627" s="10"/>
      <c r="W627" s="251"/>
      <c r="X627" s="10"/>
      <c r="Y627" s="123"/>
    </row>
    <row r="628" spans="2:25" ht="30" customHeight="1">
      <c r="B628" s="391">
        <v>16</v>
      </c>
      <c r="C628" s="556" t="s">
        <v>108</v>
      </c>
      <c r="D628" s="633"/>
      <c r="E628" s="557"/>
      <c r="F628" s="75" t="str">
        <f>IF(ISBLANK('6桁'!F628)=TRUE,"",VLOOKUP('6桁'!F628,A!$A:$G,7,FALSE))</f>
        <v/>
      </c>
      <c r="G628" s="402">
        <f>'6桁'!G628</f>
        <v>0</v>
      </c>
      <c r="H628" s="75" t="str">
        <f>IF(ISBLANK('6桁'!H628)=TRUE,"",VLOOKUP('6桁'!H628,A!$A:$G,7,FALSE))</f>
        <v/>
      </c>
      <c r="I628" s="174">
        <f>'6桁'!I628</f>
        <v>0</v>
      </c>
      <c r="J628" s="75" t="str">
        <f>IF(ISBLANK('6桁'!J628)=TRUE,"",VLOOKUP('6桁'!J628,A!$A:$G,7,FALSE))</f>
        <v/>
      </c>
      <c r="K628" s="115">
        <f>'6桁'!K628</f>
        <v>0</v>
      </c>
      <c r="L628" s="75" t="str">
        <f>IF(ISBLANK('6桁'!L628)=TRUE,"",VLOOKUP('6桁'!L628,A!$A:$G,7,FALSE))</f>
        <v/>
      </c>
      <c r="M628" s="115">
        <f>'6桁'!M628</f>
        <v>0</v>
      </c>
      <c r="N628" s="75">
        <f>IF(ISBLANK('6桁'!N628)=TRUE,"",VLOOKUP('6桁'!N628,A!$A:$G,7,FALSE))</f>
        <v>48500</v>
      </c>
      <c r="O628" s="174" t="str">
        <f>'6桁'!O628</f>
        <v>V★</v>
      </c>
      <c r="P628" s="75">
        <f>IF(ISBLANK('6桁'!P628)=TRUE,"",VLOOKUP('6桁'!P628,A!$A:$G,7,FALSE))</f>
        <v>48500</v>
      </c>
      <c r="Q628" s="174" t="str">
        <f>'6桁'!Q628</f>
        <v>V★</v>
      </c>
      <c r="R628" s="75" t="str">
        <f>IF(ISBLANK('6桁'!R628)=TRUE,"",VLOOKUP('6桁'!R628,A!$A:$G,7,FALSE))</f>
        <v/>
      </c>
      <c r="S628" s="174">
        <f>'6桁'!S628</f>
        <v>0</v>
      </c>
      <c r="T628" s="75">
        <f>IF(ISBLANK('6桁'!T628)=TRUE,"",VLOOKUP('6桁'!T628,A!$A:$G,7,FALSE))</f>
        <v>48500</v>
      </c>
      <c r="U628" s="360" t="str">
        <f>'6桁'!U628</f>
        <v>V★</v>
      </c>
      <c r="V628" s="10"/>
      <c r="W628" s="251"/>
      <c r="X628" s="10"/>
      <c r="Y628" s="123"/>
    </row>
    <row r="629" spans="2:25" ht="30" customHeight="1">
      <c r="B629" s="630">
        <v>15</v>
      </c>
      <c r="C629" s="556" t="s">
        <v>45</v>
      </c>
      <c r="D629" s="633"/>
      <c r="E629" s="557"/>
      <c r="F629" s="114" t="str">
        <f>IF(ISBLANK('6桁'!F629)=TRUE,"",VLOOKUP('6桁'!F629,A!$A:$G,7,FALSE))</f>
        <v/>
      </c>
      <c r="G629" s="97">
        <f>'6桁'!G629</f>
        <v>0</v>
      </c>
      <c r="H629" s="114" t="str">
        <f>IF(ISBLANK('6桁'!H629)=TRUE,"",VLOOKUP('6桁'!H629,A!$A:$G,7,FALSE))</f>
        <v/>
      </c>
      <c r="I629" s="97">
        <f>'6桁'!I629</f>
        <v>0</v>
      </c>
      <c r="J629" s="114" t="str">
        <f>IF(ISBLANK('6桁'!J629)=TRUE,"",VLOOKUP('6桁'!J629,A!$A:$G,7,FALSE))</f>
        <v/>
      </c>
      <c r="K629" s="97">
        <f>'6桁'!K629</f>
        <v>0</v>
      </c>
      <c r="L629" s="175" t="str">
        <f>IF(ISBLANK('6桁'!L629)=TRUE,"",VLOOKUP('6桁'!L629,A!$A:$G,7,FALSE))</f>
        <v/>
      </c>
      <c r="M629" s="144">
        <f>'6桁'!M629</f>
        <v>0</v>
      </c>
      <c r="N629" s="114">
        <f>IF(ISBLANK('6桁'!N629)=TRUE,"",VLOOKUP('6桁'!N629,A!$A:$G,7,FALSE))</f>
        <v>35800</v>
      </c>
      <c r="O629" s="97" t="str">
        <f>'6桁'!O629</f>
        <v>V
94R M21</v>
      </c>
      <c r="P629" s="175">
        <f>IF(ISBLANK('6桁'!P629)=TRUE,"",VLOOKUP('6桁'!P629,A!$A:$G,7,FALSE))</f>
        <v>35800</v>
      </c>
      <c r="Q629" s="97" t="str">
        <f>'6桁'!Q629</f>
        <v>V
94R S11</v>
      </c>
      <c r="R629" s="114">
        <f>IF(ISBLANK('6桁'!R629)=TRUE,"",VLOOKUP('6桁'!R629,A!$A:$G,7,FALSE))</f>
        <v>35800</v>
      </c>
      <c r="S629" s="97" t="str">
        <f>'6桁'!S629</f>
        <v>V</v>
      </c>
      <c r="T629" s="114" t="str">
        <f>IF(ISBLANK('6桁'!T629)=TRUE,"",VLOOKUP('6桁'!T629,A!$A:$G,7,FALSE))</f>
        <v/>
      </c>
      <c r="U629" s="97">
        <f>'6桁'!U629</f>
        <v>0</v>
      </c>
      <c r="V629" s="74"/>
      <c r="W629" s="251"/>
      <c r="X629" s="74"/>
      <c r="Y629" s="251"/>
    </row>
    <row r="630" spans="2:25" ht="30" customHeight="1">
      <c r="B630" s="631"/>
      <c r="C630" s="576" t="s">
        <v>102</v>
      </c>
      <c r="D630" s="610"/>
      <c r="E630" s="577"/>
      <c r="F630" s="95">
        <f>IF(ISBLANK('6桁'!F630)=TRUE,"",VLOOKUP('6桁'!F630,A!$A:$G,7,FALSE))</f>
        <v>33100</v>
      </c>
      <c r="G630" s="126" t="str">
        <f>'6桁'!G630</f>
        <v>Q★</v>
      </c>
      <c r="H630" s="95">
        <f>IF(ISBLANK('6桁'!H630)=TRUE,"",VLOOKUP('6桁'!H630,A!$A:$G,7,FALSE))</f>
        <v>33100</v>
      </c>
      <c r="I630" s="126" t="str">
        <f>'6桁'!I630</f>
        <v>Q★</v>
      </c>
      <c r="J630" s="95">
        <f>IF(ISBLANK('6桁'!J630)=TRUE,"",VLOOKUP('6桁'!J630,A!$A:$G,7,FALSE))</f>
        <v>26000</v>
      </c>
      <c r="K630" s="126" t="str">
        <f>'6桁'!K630</f>
        <v>Q</v>
      </c>
      <c r="L630" s="95">
        <f>IF(ISBLANK('6桁'!L630)=TRUE,"",VLOOKUP('6桁'!L630,A!$A:$G,7,FALSE))</f>
        <v>33100</v>
      </c>
      <c r="M630" s="126" t="str">
        <f>'6桁'!M630</f>
        <v>Q★</v>
      </c>
      <c r="N630" s="95" t="str">
        <f>IF(ISBLANK('6桁'!N630)=TRUE,"",VLOOKUP('6桁'!N630,A!$A:$G,7,FALSE))</f>
        <v/>
      </c>
      <c r="O630" s="96">
        <f>'6桁'!O630</f>
        <v>0</v>
      </c>
      <c r="P630" s="176" t="str">
        <f>IF(ISBLANK('6桁'!P630)=TRUE,"",VLOOKUP('6桁'!P630,A!$A:$G,7,FALSE))</f>
        <v/>
      </c>
      <c r="Q630" s="96">
        <f>'6桁'!Q630</f>
        <v>0</v>
      </c>
      <c r="R630" s="176" t="str">
        <f>IF(ISBLANK('6桁'!R630)=TRUE,"",VLOOKUP('6桁'!R630,A!$A:$G,7,FALSE))</f>
        <v/>
      </c>
      <c r="S630" s="96">
        <f>'6桁'!S630</f>
        <v>0</v>
      </c>
      <c r="T630" s="176" t="str">
        <f>IF(ISBLANK('6桁'!T630)=TRUE,"",VLOOKUP('6桁'!T630,A!$A:$G,7,FALSE))</f>
        <v/>
      </c>
      <c r="U630" s="96">
        <f>'6桁'!U630</f>
        <v>0</v>
      </c>
      <c r="V630" s="74"/>
      <c r="W630" s="251"/>
      <c r="X630" s="74"/>
      <c r="Y630" s="251"/>
    </row>
    <row r="631" spans="2:25" ht="30" customHeight="1">
      <c r="B631" s="631"/>
      <c r="C631" s="576" t="s">
        <v>109</v>
      </c>
      <c r="D631" s="610"/>
      <c r="E631" s="577"/>
      <c r="F631" s="95">
        <f>IF(ISBLANK('6桁'!F631)=TRUE,"",VLOOKUP('6桁'!F631,A!$A:$G,7,FALSE))</f>
        <v>33500</v>
      </c>
      <c r="G631" s="126" t="str">
        <f>'6桁'!G631</f>
        <v>Q
H-R</v>
      </c>
      <c r="H631" s="95">
        <f>IF(ISBLANK('6桁'!H631)=TRUE,"",VLOOKUP('6桁'!H631,A!$A:$G,7,FALSE))</f>
        <v>33500</v>
      </c>
      <c r="I631" s="126" t="str">
        <f>'6桁'!I631</f>
        <v>Q
H-L</v>
      </c>
      <c r="J631" s="95" t="str">
        <f>IF(ISBLANK('6桁'!J631)=TRUE,"",VLOOKUP('6桁'!J631,A!$A:$G,7,FALSE))</f>
        <v/>
      </c>
      <c r="K631" s="126">
        <f>'6桁'!K631</f>
        <v>0</v>
      </c>
      <c r="L631" s="95">
        <f>IF(ISBLANK('6桁'!L631)=TRUE,"",VLOOKUP('6桁'!L631,A!$A:$G,7,FALSE))</f>
        <v>33500</v>
      </c>
      <c r="M631" s="126" t="str">
        <f>'6桁'!M631</f>
        <v>Q</v>
      </c>
      <c r="N631" s="95" t="str">
        <f>IF(ISBLANK('6桁'!N631)=TRUE,"",VLOOKUP('6桁'!N631,A!$A:$G,7,FALSE))</f>
        <v/>
      </c>
      <c r="O631" s="96">
        <f>'6桁'!O631</f>
        <v>0</v>
      </c>
      <c r="P631" s="176" t="str">
        <f>IF(ISBLANK('6桁'!P631)=TRUE,"",VLOOKUP('6桁'!P631,A!$A:$G,7,FALSE))</f>
        <v/>
      </c>
      <c r="Q631" s="96">
        <f>'6桁'!Q631</f>
        <v>0</v>
      </c>
      <c r="R631" s="176" t="str">
        <f>IF(ISBLANK('6桁'!R631)=TRUE,"",VLOOKUP('6桁'!R631,A!$A:$G,7,FALSE))</f>
        <v/>
      </c>
      <c r="S631" s="96">
        <f>'6桁'!S631</f>
        <v>0</v>
      </c>
      <c r="T631" s="176" t="str">
        <f>IF(ISBLANK('6桁'!T631)=TRUE,"",VLOOKUP('6桁'!T631,A!$A:$G,7,FALSE))</f>
        <v/>
      </c>
      <c r="U631" s="96">
        <f>'6桁'!U631</f>
        <v>0</v>
      </c>
      <c r="V631" s="74"/>
      <c r="W631" s="251"/>
      <c r="X631" s="74"/>
      <c r="Y631" s="251"/>
    </row>
    <row r="632" spans="2:25" ht="30" customHeight="1">
      <c r="B632" s="631"/>
      <c r="C632" s="576" t="s">
        <v>735</v>
      </c>
      <c r="D632" s="610"/>
      <c r="E632" s="577"/>
      <c r="F632" s="95" t="str">
        <f>IF(ISBLANK('6桁'!F632)=TRUE,"",VLOOKUP('6桁'!F632,A!$A:$G,7,FALSE))</f>
        <v/>
      </c>
      <c r="G632" s="96">
        <f>'6桁'!G632</f>
        <v>0</v>
      </c>
      <c r="H632" s="176" t="str">
        <f>IF(ISBLANK('6桁'!H632)=TRUE,"",VLOOKUP('6桁'!H632,A!$A:$G,7,FALSE))</f>
        <v/>
      </c>
      <c r="I632" s="96">
        <f>'6桁'!I632</f>
        <v>0</v>
      </c>
      <c r="J632" s="176" t="str">
        <f>IF(ISBLANK('6桁'!J632)=TRUE,"",VLOOKUP('6桁'!J632,A!$A:$G,7,FALSE))</f>
        <v/>
      </c>
      <c r="K632" s="96">
        <f>'6桁'!K632</f>
        <v>0</v>
      </c>
      <c r="L632" s="176">
        <f>IF(ISBLANK('6桁'!L632)=TRUE,"",VLOOKUP('6桁'!L632,A!$A:$G,7,FALSE))</f>
        <v>37900</v>
      </c>
      <c r="M632" s="126" t="str">
        <f>'6桁'!M632</f>
        <v>Q</v>
      </c>
      <c r="N632" s="95" t="str">
        <f>IF(ISBLANK('6桁'!N632)=TRUE,"",VLOOKUP('6桁'!N632,A!$A:$G,7,FALSE))</f>
        <v/>
      </c>
      <c r="O632" s="96">
        <f>'6桁'!O632</f>
        <v>0</v>
      </c>
      <c r="P632" s="176" t="str">
        <f>IF(ISBLANK('6桁'!P632)=TRUE,"",VLOOKUP('6桁'!P632,A!$A:$G,7,FALSE))</f>
        <v/>
      </c>
      <c r="Q632" s="96">
        <f>'6桁'!Q632</f>
        <v>0</v>
      </c>
      <c r="R632" s="176" t="str">
        <f>IF(ISBLANK('6桁'!R632)=TRUE,"",VLOOKUP('6桁'!R632,A!$A:$G,7,FALSE))</f>
        <v/>
      </c>
      <c r="S632" s="96">
        <f>'6桁'!S632</f>
        <v>0</v>
      </c>
      <c r="T632" s="176" t="str">
        <f>IF(ISBLANK('6桁'!T632)=TRUE,"",VLOOKUP('6桁'!T632,A!$A:$G,7,FALSE))</f>
        <v/>
      </c>
      <c r="U632" s="96">
        <f>'6桁'!U632</f>
        <v>0</v>
      </c>
      <c r="V632" s="74"/>
      <c r="W632" s="251"/>
      <c r="X632" s="74"/>
      <c r="Y632" s="251"/>
    </row>
    <row r="633" spans="2:25" ht="30" customHeight="1">
      <c r="B633" s="631"/>
      <c r="C633" s="576" t="s">
        <v>176</v>
      </c>
      <c r="D633" s="610"/>
      <c r="E633" s="577"/>
      <c r="F633" s="95">
        <f>IF(ISBLANK('6桁'!F633)=TRUE,"",VLOOKUP('6桁'!F633,A!$A:$G,7,FALSE))</f>
        <v>28600</v>
      </c>
      <c r="G633" s="96" t="str">
        <f>'6桁'!G633</f>
        <v>Q★</v>
      </c>
      <c r="H633" s="176">
        <f>IF(ISBLANK('6桁'!H633)=TRUE,"",VLOOKUP('6桁'!H633,A!$A:$G,7,FALSE))</f>
        <v>28600</v>
      </c>
      <c r="I633" s="96" t="str">
        <f>'6桁'!I633</f>
        <v>Q★</v>
      </c>
      <c r="J633" s="176">
        <f>IF(ISBLANK('6桁'!J633)=TRUE,"",VLOOKUP('6桁'!J633,A!$A:$G,7,FALSE))</f>
        <v>22700</v>
      </c>
      <c r="K633" s="96" t="str">
        <f>'6桁'!K633</f>
        <v>Q</v>
      </c>
      <c r="L633" s="176">
        <f>IF(ISBLANK('6桁'!L633)=TRUE,"",VLOOKUP('6桁'!L633,A!$A:$G,7,FALSE))</f>
        <v>28600</v>
      </c>
      <c r="M633" s="126" t="str">
        <f>'6桁'!M633</f>
        <v>Q★</v>
      </c>
      <c r="N633" s="95" t="str">
        <f>IF(ISBLANK('6桁'!N633)=TRUE,"",VLOOKUP('6桁'!N633,A!$A:$G,7,FALSE))</f>
        <v/>
      </c>
      <c r="O633" s="96">
        <f>'6桁'!O633</f>
        <v>0</v>
      </c>
      <c r="P633" s="176" t="str">
        <f>IF(ISBLANK('6桁'!P633)=TRUE,"",VLOOKUP('6桁'!P633,A!$A:$G,7,FALSE))</f>
        <v/>
      </c>
      <c r="Q633" s="96">
        <f>'6桁'!Q633</f>
        <v>0</v>
      </c>
      <c r="R633" s="176" t="str">
        <f>IF(ISBLANK('6桁'!R633)=TRUE,"",VLOOKUP('6桁'!R633,A!$A:$G,7,FALSE))</f>
        <v/>
      </c>
      <c r="S633" s="96">
        <f>'6桁'!S633</f>
        <v>0</v>
      </c>
      <c r="T633" s="176" t="str">
        <f>IF(ISBLANK('6桁'!T633)=TRUE,"",VLOOKUP('6桁'!T633,A!$A:$G,7,FALSE))</f>
        <v/>
      </c>
      <c r="U633" s="96">
        <f>'6桁'!U633</f>
        <v>0</v>
      </c>
      <c r="V633" s="74"/>
      <c r="W633" s="251"/>
      <c r="X633" s="74"/>
      <c r="Y633" s="251"/>
    </row>
    <row r="634" spans="2:25" ht="30" customHeight="1">
      <c r="B634" s="631"/>
      <c r="C634" s="576" t="s">
        <v>107</v>
      </c>
      <c r="D634" s="610"/>
      <c r="E634" s="577"/>
      <c r="F634" s="95">
        <f>IF(ISBLANK('6桁'!F634)=TRUE,"",VLOOKUP('6桁'!F634,A!$A:$G,7,FALSE))</f>
        <v>30500</v>
      </c>
      <c r="G634" s="96" t="str">
        <f>'6桁'!G634</f>
        <v>Q★</v>
      </c>
      <c r="H634" s="176">
        <f>IF(ISBLANK('6桁'!H634)=TRUE,"",VLOOKUP('6桁'!H634,A!$A:$G,7,FALSE))</f>
        <v>30500</v>
      </c>
      <c r="I634" s="96" t="str">
        <f>'6桁'!I634</f>
        <v>Q★</v>
      </c>
      <c r="J634" s="176">
        <f>IF(ISBLANK('6桁'!J634)=TRUE,"",VLOOKUP('6桁'!J634,A!$A:$G,7,FALSE))</f>
        <v>24100</v>
      </c>
      <c r="K634" s="96" t="str">
        <f>'6桁'!K634</f>
        <v>Q★</v>
      </c>
      <c r="L634" s="176" t="str">
        <f>IF(ISBLANK('6桁'!L634)=TRUE,"",VLOOKUP('6桁'!L634,A!$A:$G,7,FALSE))</f>
        <v/>
      </c>
      <c r="M634" s="126">
        <f>'6桁'!M634</f>
        <v>0</v>
      </c>
      <c r="N634" s="95" t="str">
        <f>IF(ISBLANK('6桁'!N634)=TRUE,"",VLOOKUP('6桁'!N634,A!$A:$G,7,FALSE))</f>
        <v/>
      </c>
      <c r="O634" s="96">
        <f>'6桁'!O634</f>
        <v>0</v>
      </c>
      <c r="P634" s="176" t="str">
        <f>IF(ISBLANK('6桁'!P634)=TRUE,"",VLOOKUP('6桁'!P634,A!$A:$G,7,FALSE))</f>
        <v/>
      </c>
      <c r="Q634" s="96">
        <f>'6桁'!Q634</f>
        <v>0</v>
      </c>
      <c r="R634" s="176" t="str">
        <f>IF(ISBLANK('6桁'!R634)=TRUE,"",VLOOKUP('6桁'!R634,A!$A:$G,7,FALSE))</f>
        <v/>
      </c>
      <c r="S634" s="96">
        <f>'6桁'!S634</f>
        <v>0</v>
      </c>
      <c r="T634" s="176" t="str">
        <f>IF(ISBLANK('6桁'!T634)=TRUE,"",VLOOKUP('6桁'!T634,A!$A:$G,7,FALSE))</f>
        <v/>
      </c>
      <c r="U634" s="96">
        <f>'6桁'!U634</f>
        <v>0</v>
      </c>
      <c r="V634" s="74"/>
      <c r="W634" s="251"/>
      <c r="X634" s="74"/>
      <c r="Y634" s="251"/>
    </row>
    <row r="635" spans="2:25" ht="30" customHeight="1">
      <c r="B635" s="632"/>
      <c r="C635" s="576" t="s">
        <v>109</v>
      </c>
      <c r="D635" s="610"/>
      <c r="E635" s="577"/>
      <c r="F635" s="111">
        <f>IF(ISBLANK('6桁'!F635)=TRUE,"",VLOOKUP('6桁'!F635,A!$A:$G,7,FALSE))</f>
        <v>33500</v>
      </c>
      <c r="G635" s="99" t="str">
        <f>'6桁'!G635</f>
        <v>Q</v>
      </c>
      <c r="H635" s="111">
        <f>IF(ISBLANK('6桁'!H635)=TRUE,"",VLOOKUP('6桁'!H635,A!$A:$G,7,FALSE))</f>
        <v>33500</v>
      </c>
      <c r="I635" s="99" t="str">
        <f>'6桁'!I635</f>
        <v>Q</v>
      </c>
      <c r="J635" s="111">
        <f>IF(ISBLANK('6桁'!J635)=TRUE,"",VLOOKUP('6桁'!J635,A!$A:$G,7,FALSE))</f>
        <v>26900</v>
      </c>
      <c r="K635" s="99" t="str">
        <f>'6桁'!K635</f>
        <v>Q</v>
      </c>
      <c r="L635" s="177" t="str">
        <f>IF(ISBLANK('6桁'!L635)=TRUE,"",VLOOKUP('6桁'!L635,A!$A:$G,7,FALSE))</f>
        <v/>
      </c>
      <c r="M635" s="142">
        <f>'6桁'!M635</f>
        <v>0</v>
      </c>
      <c r="N635" s="111" t="str">
        <f>IF(ISBLANK('6桁'!N635)=TRUE,"",VLOOKUP('6桁'!N635,A!$A:$G,7,FALSE))</f>
        <v/>
      </c>
      <c r="O635" s="99">
        <f>'6桁'!O635</f>
        <v>0</v>
      </c>
      <c r="P635" s="177" t="str">
        <f>IF(ISBLANK('6桁'!P635)=TRUE,"",VLOOKUP('6桁'!P635,A!$A:$G,7,FALSE))</f>
        <v/>
      </c>
      <c r="Q635" s="99">
        <f>'6桁'!Q635</f>
        <v>0</v>
      </c>
      <c r="R635" s="177" t="str">
        <f>IF(ISBLANK('6桁'!R635)=TRUE,"",VLOOKUP('6桁'!R635,A!$A:$G,7,FALSE))</f>
        <v/>
      </c>
      <c r="S635" s="99">
        <f>'6桁'!S635</f>
        <v>0</v>
      </c>
      <c r="T635" s="177" t="str">
        <f>IF(ISBLANK('6桁'!T635)=TRUE,"",VLOOKUP('6桁'!T635,A!$A:$G,7,FALSE))</f>
        <v/>
      </c>
      <c r="U635" s="99">
        <f>'6桁'!U635</f>
        <v>0</v>
      </c>
      <c r="V635" s="74"/>
      <c r="W635" s="251"/>
      <c r="X635" s="74"/>
      <c r="Y635" s="251"/>
    </row>
    <row r="636" spans="2:25" ht="30" customHeight="1" thickBot="1">
      <c r="B636" s="392">
        <v>14</v>
      </c>
      <c r="C636" s="514" t="s">
        <v>173</v>
      </c>
      <c r="D636" s="555"/>
      <c r="E636" s="515"/>
      <c r="F636" s="118">
        <f>IF(ISBLANK('6桁'!F636)=TRUE,"",VLOOKUP('6桁'!F636,A!$A:$G,7,FALSE))</f>
        <v>25100</v>
      </c>
      <c r="G636" s="119" t="str">
        <f>'6桁'!G636</f>
        <v>Q</v>
      </c>
      <c r="H636" s="118">
        <f>IF(ISBLANK('6桁'!H636)=TRUE,"",VLOOKUP('6桁'!H636,A!$A:$G,7,FALSE))</f>
        <v>25100</v>
      </c>
      <c r="I636" s="119" t="str">
        <f>'6桁'!I636</f>
        <v>Q</v>
      </c>
      <c r="J636" s="118">
        <f>IF(ISBLANK('6桁'!J636)=TRUE,"",VLOOKUP('6桁'!J636,A!$A:$G,7,FALSE))</f>
        <v>19600</v>
      </c>
      <c r="K636" s="119" t="str">
        <f>'6桁'!K636</f>
        <v>Q</v>
      </c>
      <c r="L636" s="118" t="str">
        <f>IF(ISBLANK('6桁'!L636)=TRUE,"",VLOOKUP('6桁'!L636,A!$A:$G,7,FALSE))</f>
        <v/>
      </c>
      <c r="M636" s="127">
        <f>'6桁'!M636</f>
        <v>0</v>
      </c>
      <c r="N636" s="118" t="str">
        <f>IF(ISBLANK('6桁'!N636)=TRUE,"",VLOOKUP('6桁'!N636,A!$A:$G,7,FALSE))</f>
        <v/>
      </c>
      <c r="O636" s="119">
        <f>'6桁'!O636</f>
        <v>0</v>
      </c>
      <c r="P636" s="178" t="str">
        <f>IF(ISBLANK('6桁'!P636)=TRUE,"",VLOOKUP('6桁'!P636,A!$A:$G,7,FALSE))</f>
        <v/>
      </c>
      <c r="Q636" s="119">
        <f>'6桁'!Q636</f>
        <v>0</v>
      </c>
      <c r="R636" s="118" t="str">
        <f>IF(ISBLANK('6桁'!R636)=TRUE,"",VLOOKUP('6桁'!R636,A!$A:$G,7,FALSE))</f>
        <v/>
      </c>
      <c r="S636" s="179">
        <f>'6桁'!S636</f>
        <v>0</v>
      </c>
      <c r="T636" s="118" t="str">
        <f>IF(ISBLANK('6桁'!T636)=TRUE,"",VLOOKUP('6桁'!T636,A!$A:$G,7,FALSE))</f>
        <v/>
      </c>
      <c r="U636" s="179">
        <f>'6桁'!U636</f>
        <v>0</v>
      </c>
      <c r="V636" s="74"/>
      <c r="W636" s="180"/>
      <c r="X636" s="74"/>
      <c r="Y636" s="180"/>
    </row>
    <row r="637" spans="2:25" ht="18" customHeight="1">
      <c r="B637" s="122" t="s">
        <v>934</v>
      </c>
    </row>
    <row r="638" spans="2:25" ht="13.5" customHeight="1"/>
    <row r="639" spans="2:25" s="239" customFormat="1" ht="20.100000000000001" customHeight="1" thickBot="1">
      <c r="B639" s="238" t="s">
        <v>95</v>
      </c>
      <c r="F639" s="240"/>
      <c r="H639" s="240"/>
      <c r="J639" s="240"/>
      <c r="L639" s="240"/>
      <c r="N639" s="240"/>
      <c r="P639" s="240"/>
      <c r="R639" s="240"/>
      <c r="T639" s="240"/>
      <c r="V639" s="240"/>
      <c r="X639" s="240"/>
    </row>
    <row r="640" spans="2:25" ht="20.100000000000001" customHeight="1" thickBot="1">
      <c r="B640" s="619"/>
      <c r="C640" s="595"/>
      <c r="D640" s="400"/>
      <c r="E640" s="400"/>
      <c r="F640" s="531" t="s">
        <v>453</v>
      </c>
      <c r="G640" s="532"/>
      <c r="H640" s="532"/>
      <c r="I640" s="533"/>
      <c r="J640" s="103"/>
      <c r="K640" s="371"/>
      <c r="L640" s="10"/>
      <c r="M640" s="371"/>
      <c r="N640" s="10"/>
      <c r="O640" s="371"/>
      <c r="P640" s="10"/>
      <c r="Q640" s="371"/>
      <c r="R640" s="10"/>
      <c r="S640" s="371"/>
      <c r="T640" s="10"/>
      <c r="U640" s="371"/>
      <c r="V640" s="10"/>
      <c r="W640" s="371"/>
      <c r="X640" s="10"/>
      <c r="Y640" s="371"/>
    </row>
    <row r="641" spans="2:27" ht="20.100000000000001" customHeight="1" thickBot="1">
      <c r="B641" s="597" t="s">
        <v>41</v>
      </c>
      <c r="C641" s="599" t="s">
        <v>157</v>
      </c>
      <c r="D641" s="600"/>
      <c r="E641" s="601"/>
      <c r="F641" s="622" t="s">
        <v>97</v>
      </c>
      <c r="G641" s="623"/>
      <c r="H641" s="623"/>
      <c r="I641" s="624"/>
      <c r="J641" s="105"/>
      <c r="K641" s="327"/>
      <c r="M641" s="327"/>
      <c r="O641" s="327"/>
      <c r="Q641" s="327"/>
      <c r="S641" s="327"/>
    </row>
    <row r="642" spans="2:27" ht="20.100000000000001" customHeight="1" thickBot="1">
      <c r="B642" s="597"/>
      <c r="C642" s="599" t="s">
        <v>159</v>
      </c>
      <c r="D642" s="600"/>
      <c r="E642" s="601"/>
      <c r="F642" s="622" t="s">
        <v>816</v>
      </c>
      <c r="G642" s="624"/>
      <c r="H642" s="622" t="s">
        <v>821</v>
      </c>
      <c r="I642" s="623"/>
      <c r="J642" s="105"/>
      <c r="K642" s="327"/>
      <c r="M642" s="327"/>
      <c r="O642" s="327"/>
      <c r="Q642" s="327"/>
      <c r="S642" s="327"/>
    </row>
    <row r="643" spans="2:27" ht="20.100000000000001" customHeight="1" thickBot="1">
      <c r="B643" s="597"/>
      <c r="C643" s="599" t="s">
        <v>513</v>
      </c>
      <c r="D643" s="600"/>
      <c r="E643" s="601"/>
      <c r="F643" s="622" t="s">
        <v>884</v>
      </c>
      <c r="G643" s="624"/>
      <c r="H643" s="622"/>
      <c r="I643" s="623"/>
      <c r="J643" s="105"/>
      <c r="K643" s="327"/>
      <c r="M643" s="327"/>
      <c r="O643" s="327"/>
      <c r="Q643" s="327"/>
      <c r="S643" s="327"/>
    </row>
    <row r="644" spans="2:27" ht="20.100000000000001" customHeight="1" thickBot="1">
      <c r="B644" s="598"/>
      <c r="C644" s="599" t="s">
        <v>164</v>
      </c>
      <c r="D644" s="600"/>
      <c r="E644" s="601"/>
      <c r="F644" s="622" t="s">
        <v>793</v>
      </c>
      <c r="G644" s="624"/>
      <c r="H644" s="622" t="s">
        <v>793</v>
      </c>
      <c r="I644" s="623"/>
      <c r="J644" s="105"/>
      <c r="K644" s="327"/>
      <c r="M644" s="327"/>
      <c r="O644" s="327"/>
      <c r="Q644" s="327"/>
      <c r="S644" s="327"/>
    </row>
    <row r="645" spans="2:27" ht="30" customHeight="1">
      <c r="B645" s="630">
        <v>14</v>
      </c>
      <c r="C645" s="534" t="s">
        <v>814</v>
      </c>
      <c r="D645" s="637"/>
      <c r="E645" s="535"/>
      <c r="F645" s="75">
        <f>IF(ISBLANK('6桁'!F645)=TRUE,"",VLOOKUP('6桁'!F645,A!$A:$G,7,FALSE))</f>
        <v>17900</v>
      </c>
      <c r="G645" s="57" t="str">
        <f>'6桁'!G645</f>
        <v>Q
DT3</v>
      </c>
      <c r="H645" s="638">
        <f>IF(ISBLANK('6桁'!H645)=TRUE,"",VLOOKUP('6桁'!H645,A!$A:$G,7,FALSE))</f>
        <v>17900</v>
      </c>
      <c r="I645" s="640" t="str">
        <f>'6桁'!I645</f>
        <v>Q</v>
      </c>
      <c r="J645" s="103"/>
      <c r="K645" s="123"/>
      <c r="M645" s="123"/>
      <c r="N645" s="10"/>
      <c r="O645" s="123"/>
      <c r="P645" s="10"/>
      <c r="Q645" s="123"/>
      <c r="R645" s="10"/>
      <c r="S645" s="123"/>
    </row>
    <row r="646" spans="2:27" ht="30" customHeight="1">
      <c r="B646" s="632"/>
      <c r="C646" s="615"/>
      <c r="D646" s="616"/>
      <c r="E646" s="617"/>
      <c r="F646" s="398">
        <f>IF(ISBLANK('6桁'!F646)=TRUE,"",VLOOKUP('6桁'!F646,A!$A:$G,7,FALSE))</f>
        <v>17900</v>
      </c>
      <c r="G646" s="181" t="str">
        <f>'6桁'!G646</f>
        <v>Q
S</v>
      </c>
      <c r="H646" s="639" t="str">
        <f>IF(ISBLANK('6桁'!H646)=TRUE,"",VLOOKUP('6桁'!H646,A!$A:$G,7,FALSE))</f>
        <v/>
      </c>
      <c r="I646" s="641">
        <f>'6桁'!I646</f>
        <v>0</v>
      </c>
      <c r="J646" s="103"/>
      <c r="K646" s="123"/>
      <c r="M646" s="123"/>
      <c r="N646" s="10"/>
      <c r="O646" s="123"/>
      <c r="P646" s="10"/>
      <c r="Q646" s="123"/>
      <c r="R646" s="10"/>
      <c r="S646" s="123"/>
    </row>
    <row r="647" spans="2:27" ht="30" customHeight="1">
      <c r="B647" s="630">
        <v>13</v>
      </c>
      <c r="C647" s="553" t="s">
        <v>815</v>
      </c>
      <c r="D647" s="573"/>
      <c r="E647" s="554"/>
      <c r="F647" s="75">
        <f>IF(ISBLANK('6桁'!F647)=TRUE,"",VLOOKUP('6桁'!F647,A!$A:$G,7,FALSE))</f>
        <v>15200</v>
      </c>
      <c r="G647" s="57" t="str">
        <f>'6桁'!G647</f>
        <v>Q
DT3</v>
      </c>
      <c r="H647" s="652">
        <f>IF(ISBLANK('6桁'!H647)=TRUE,"",VLOOKUP('6桁'!H647,A!$A:$G,7,FALSE))</f>
        <v>15200</v>
      </c>
      <c r="I647" s="654" t="str">
        <f>'6桁'!I647</f>
        <v>Q</v>
      </c>
      <c r="J647" s="103"/>
      <c r="K647" s="123"/>
      <c r="M647" s="123"/>
      <c r="N647" s="10"/>
      <c r="O647" s="123"/>
      <c r="P647" s="10"/>
      <c r="Q647" s="123"/>
      <c r="R647" s="10"/>
      <c r="S647" s="123"/>
    </row>
    <row r="648" spans="2:27" ht="30" customHeight="1" thickBot="1">
      <c r="B648" s="651"/>
      <c r="C648" s="538"/>
      <c r="D648" s="618"/>
      <c r="E648" s="539"/>
      <c r="F648" s="15">
        <f>IF(ISBLANK('6桁'!F648)=TRUE,"",VLOOKUP('6桁'!F648,A!$A:$G,7,FALSE))</f>
        <v>15200</v>
      </c>
      <c r="G648" s="31" t="str">
        <f>'6桁'!G648</f>
        <v>Q
S</v>
      </c>
      <c r="H648" s="653" t="str">
        <f>IF(ISBLANK('6桁'!H648)=TRUE,"",VLOOKUP('6桁'!H648,A!$A:$G,7,FALSE))</f>
        <v/>
      </c>
      <c r="I648" s="655">
        <f>'6桁'!I648</f>
        <v>0</v>
      </c>
      <c r="J648" s="103"/>
      <c r="K648" s="123"/>
      <c r="M648" s="123"/>
      <c r="N648" s="10"/>
      <c r="O648" s="123"/>
      <c r="P648" s="10"/>
      <c r="Q648" s="123"/>
      <c r="R648" s="10"/>
      <c r="S648" s="123"/>
    </row>
    <row r="649" spans="2:27" ht="21.75" customHeight="1">
      <c r="B649" s="122"/>
    </row>
    <row r="650" spans="2:27" ht="13.5" customHeight="1"/>
    <row r="652" spans="2:27" ht="14.25" customHeight="1" thickBot="1"/>
    <row r="653" spans="2:27" ht="20.25" thickTop="1" thickBot="1">
      <c r="B653" s="518" t="s">
        <v>520</v>
      </c>
      <c r="C653" s="519"/>
      <c r="D653" s="519"/>
      <c r="E653" s="519"/>
      <c r="F653" s="519"/>
      <c r="G653" s="519"/>
      <c r="H653" s="519"/>
      <c r="I653" s="519"/>
      <c r="J653" s="519"/>
      <c r="K653" s="519"/>
      <c r="L653" s="519"/>
      <c r="M653" s="519"/>
      <c r="N653" s="519"/>
      <c r="O653" s="519"/>
      <c r="P653" s="519"/>
      <c r="Q653" s="519"/>
      <c r="R653" s="519"/>
      <c r="S653" s="519"/>
      <c r="T653" s="519"/>
      <c r="U653" s="519"/>
      <c r="V653" s="519"/>
      <c r="W653" s="519"/>
      <c r="X653" s="519"/>
      <c r="Y653" s="519"/>
      <c r="Z653" s="519"/>
      <c r="AA653" s="520"/>
    </row>
    <row r="654" spans="2:27" ht="14.25" thickTop="1">
      <c r="C654" s="40"/>
      <c r="D654" s="40"/>
      <c r="E654" s="40"/>
      <c r="F654" s="79"/>
      <c r="H654" s="79"/>
      <c r="K654" s="52"/>
      <c r="M654" s="52"/>
      <c r="Q654" s="52"/>
    </row>
    <row r="655" spans="2:27" ht="14.25" thickBot="1">
      <c r="B655" s="11"/>
    </row>
    <row r="656" spans="2:27" ht="20.100000000000001" customHeight="1" thickBot="1">
      <c r="B656" s="498" t="s">
        <v>524</v>
      </c>
      <c r="C656" s="606"/>
      <c r="D656" s="499"/>
      <c r="E656" s="506" t="s">
        <v>1127</v>
      </c>
      <c r="F656" s="637"/>
      <c r="G656" s="535"/>
      <c r="H656" s="531" t="s">
        <v>453</v>
      </c>
      <c r="I656" s="532"/>
      <c r="J656" s="532"/>
      <c r="K656" s="532"/>
      <c r="L656" s="532"/>
      <c r="M656" s="533"/>
      <c r="N656" s="531" t="s">
        <v>455</v>
      </c>
      <c r="O656" s="532"/>
      <c r="P656" s="532"/>
      <c r="Q656" s="533"/>
      <c r="X656" s="4"/>
    </row>
    <row r="657" spans="2:24" ht="39.950000000000003" customHeight="1">
      <c r="B657" s="500"/>
      <c r="C657" s="605"/>
      <c r="D657" s="501"/>
      <c r="E657" s="547"/>
      <c r="F657" s="547"/>
      <c r="G657" s="537"/>
      <c r="H657" s="516" t="s">
        <v>2041</v>
      </c>
      <c r="I657" s="507"/>
      <c r="J657" s="516" t="s">
        <v>792</v>
      </c>
      <c r="K657" s="507"/>
      <c r="L657" s="516" t="s">
        <v>794</v>
      </c>
      <c r="M657" s="507"/>
      <c r="N657" s="516" t="s">
        <v>797</v>
      </c>
      <c r="O657" s="507"/>
      <c r="P657" s="516" t="s">
        <v>788</v>
      </c>
      <c r="Q657" s="507"/>
      <c r="X657" s="4"/>
    </row>
    <row r="658" spans="2:24" ht="20.100000000000001" customHeight="1" thickBot="1">
      <c r="B658" s="558"/>
      <c r="C658" s="656"/>
      <c r="D658" s="559"/>
      <c r="E658" s="618"/>
      <c r="F658" s="618"/>
      <c r="G658" s="539"/>
      <c r="H658" s="514" t="s">
        <v>793</v>
      </c>
      <c r="I658" s="515"/>
      <c r="J658" s="514" t="s">
        <v>793</v>
      </c>
      <c r="K658" s="515"/>
      <c r="L658" s="438"/>
      <c r="M658" s="439"/>
      <c r="N658" s="514" t="s">
        <v>793</v>
      </c>
      <c r="O658" s="515"/>
      <c r="P658" s="514" t="s">
        <v>822</v>
      </c>
      <c r="Q658" s="515"/>
      <c r="X658" s="4"/>
    </row>
    <row r="659" spans="2:24" ht="30" customHeight="1">
      <c r="B659" s="645" t="s">
        <v>2042</v>
      </c>
      <c r="C659" s="646"/>
      <c r="D659" s="647"/>
      <c r="E659" s="645" t="s">
        <v>1128</v>
      </c>
      <c r="F659" s="646"/>
      <c r="G659" s="647"/>
      <c r="H659" s="457" t="str">
        <f>IF(ISBLANK('6桁'!H659)=TRUE,"",VLOOKUP('6桁'!H659,A!$A:$G,7,FALSE))</f>
        <v/>
      </c>
      <c r="I659" s="125">
        <f>'6桁'!I659</f>
        <v>0</v>
      </c>
      <c r="J659" s="91" t="str">
        <f>IF(ISBLANK('6桁'!J659)=TRUE,"",VLOOKUP('6桁'!J659,A!$A:$G,7,FALSE))</f>
        <v/>
      </c>
      <c r="K659" s="125">
        <f>'6桁'!K659</f>
        <v>0</v>
      </c>
      <c r="L659" s="182">
        <f>IF(ISBLANK('6桁'!L659)=TRUE,"",VLOOKUP('6桁'!L659,A!$A:$G,7,FALSE))</f>
        <v>8500</v>
      </c>
      <c r="M659" s="125">
        <f>'6桁'!M659</f>
        <v>0</v>
      </c>
      <c r="N659" s="457" t="str">
        <f>IF(ISBLANK('6桁'!N659)=TRUE,"",VLOOKUP('6桁'!N659,A!$A:$G,7,FALSE))</f>
        <v/>
      </c>
      <c r="O659" s="124">
        <f>'6桁'!O659</f>
        <v>0</v>
      </c>
      <c r="P659" s="457" t="str">
        <f>IF(ISBLANK('6桁'!P659)=TRUE,"",VLOOKUP('6桁'!P659,A!$A:$G,7,FALSE))</f>
        <v/>
      </c>
      <c r="Q659" s="106">
        <f>'6桁'!Q659</f>
        <v>0</v>
      </c>
      <c r="X659" s="4"/>
    </row>
    <row r="660" spans="2:24" ht="30" customHeight="1">
      <c r="B660" s="648" t="s">
        <v>2043</v>
      </c>
      <c r="C660" s="649"/>
      <c r="D660" s="650"/>
      <c r="E660" s="648" t="s">
        <v>1129</v>
      </c>
      <c r="F660" s="649"/>
      <c r="G660" s="650"/>
      <c r="H660" s="475" t="str">
        <f>IF(ISBLANK('6桁'!H660)=TRUE,"",VLOOKUP('6桁'!H660,A!$A:$G,7,FALSE))</f>
        <v/>
      </c>
      <c r="I660" s="360">
        <f>'6桁'!I660</f>
        <v>0</v>
      </c>
      <c r="J660" s="94" t="str">
        <f>IF(ISBLANK('6桁'!J660)=TRUE,"",VLOOKUP('6桁'!J660,A!$A:$G,7,FALSE))</f>
        <v/>
      </c>
      <c r="K660" s="360">
        <f>'6桁'!K660</f>
        <v>0</v>
      </c>
      <c r="L660" s="194">
        <f>IF(ISBLANK('6桁'!L660)=TRUE,"",VLOOKUP('6桁'!L660,A!$A:$G,7,FALSE))</f>
        <v>8500</v>
      </c>
      <c r="M660" s="360" t="str">
        <f>'6桁'!M660</f>
        <v>※</v>
      </c>
      <c r="N660" s="475" t="str">
        <f>IF(ISBLANK('6桁'!N660)=TRUE,"",VLOOKUP('6桁'!N660,A!$A:$G,7,FALSE))</f>
        <v/>
      </c>
      <c r="O660" s="133">
        <f>'6桁'!O660</f>
        <v>0</v>
      </c>
      <c r="P660" s="475" t="str">
        <f>IF(ISBLANK('6桁'!P660)=TRUE,"",VLOOKUP('6桁'!P660,A!$A:$G,7,FALSE))</f>
        <v/>
      </c>
      <c r="Q660" s="288">
        <f>'6桁'!Q660</f>
        <v>0</v>
      </c>
      <c r="X660" s="4"/>
    </row>
    <row r="661" spans="2:24" ht="30" customHeight="1">
      <c r="B661" s="648" t="s">
        <v>2043</v>
      </c>
      <c r="C661" s="649"/>
      <c r="D661" s="650"/>
      <c r="E661" s="648" t="s">
        <v>1130</v>
      </c>
      <c r="F661" s="649"/>
      <c r="G661" s="650"/>
      <c r="H661" s="456" t="str">
        <f>IF(ISBLANK('6桁'!H661)=TRUE,"",VLOOKUP('6桁'!H661,A!$A:$G,7,FALSE))</f>
        <v/>
      </c>
      <c r="I661" s="96">
        <f>'6桁'!I661</f>
        <v>0</v>
      </c>
      <c r="J661" s="95" t="str">
        <f>IF(ISBLANK('6桁'!J661)=TRUE,"",VLOOKUP('6桁'!J661,A!$A:$G,7,FALSE))</f>
        <v/>
      </c>
      <c r="K661" s="96">
        <f>'6桁'!K661</f>
        <v>0</v>
      </c>
      <c r="L661" s="183">
        <f>IF(ISBLANK('6桁'!L661)=TRUE,"",VLOOKUP('6桁'!L661,A!$A:$G,7,FALSE))</f>
        <v>9500</v>
      </c>
      <c r="M661" s="96" t="str">
        <f>'6桁'!M661</f>
        <v>※</v>
      </c>
      <c r="N661" s="456" t="str">
        <f>IF(ISBLANK('6桁'!N661)=TRUE,"",VLOOKUP('6桁'!N661,A!$A:$G,7,FALSE))</f>
        <v/>
      </c>
      <c r="O661" s="126">
        <f>'6桁'!O661</f>
        <v>0</v>
      </c>
      <c r="P661" s="456" t="str">
        <f>IF(ISBLANK('6桁'!P661)=TRUE,"",VLOOKUP('6桁'!P661,A!$A:$G,7,FALSE))</f>
        <v/>
      </c>
      <c r="Q661" s="109">
        <f>'6桁'!Q661</f>
        <v>0</v>
      </c>
      <c r="X661" s="4"/>
    </row>
    <row r="662" spans="2:24" ht="30" customHeight="1">
      <c r="B662" s="657" t="s">
        <v>2044</v>
      </c>
      <c r="C662" s="658"/>
      <c r="D662" s="659"/>
      <c r="E662" s="657" t="s">
        <v>1129</v>
      </c>
      <c r="F662" s="658"/>
      <c r="G662" s="659"/>
      <c r="H662" s="458" t="str">
        <f>IF(ISBLANK('6桁'!H662)=TRUE,"",VLOOKUP('6桁'!H662,A!$A:$G,7,FALSE))</f>
        <v/>
      </c>
      <c r="I662" s="99">
        <f>'6桁'!I662</f>
        <v>0</v>
      </c>
      <c r="J662" s="111" t="str">
        <f>IF(ISBLANK('6桁'!J662)=TRUE,"",VLOOKUP('6桁'!J662,A!$A:$G,7,FALSE))</f>
        <v/>
      </c>
      <c r="K662" s="99">
        <f>'6桁'!K662</f>
        <v>0</v>
      </c>
      <c r="L662" s="184">
        <f>IF(ISBLANK('6桁'!L662)=TRUE,"",VLOOKUP('6桁'!L662,A!$A:$G,7,FALSE))</f>
        <v>12000</v>
      </c>
      <c r="M662" s="99">
        <f>'6桁'!M662</f>
        <v>0</v>
      </c>
      <c r="N662" s="458" t="str">
        <f>IF(ISBLANK('6桁'!N662)=TRUE,"",VLOOKUP('6桁'!N662,A!$A:$G,7,FALSE))</f>
        <v/>
      </c>
      <c r="O662" s="142">
        <f>'6桁'!O662</f>
        <v>0</v>
      </c>
      <c r="P662" s="458" t="str">
        <f>IF(ISBLANK('6桁'!P662)=TRUE,"",VLOOKUP('6桁'!P662,A!$A:$G,7,FALSE))</f>
        <v/>
      </c>
      <c r="Q662" s="113">
        <f>'6桁'!Q662</f>
        <v>0</v>
      </c>
      <c r="X662" s="4"/>
    </row>
    <row r="663" spans="2:24" ht="30" customHeight="1">
      <c r="B663" s="642" t="s">
        <v>2045</v>
      </c>
      <c r="C663" s="643"/>
      <c r="D663" s="644"/>
      <c r="E663" s="642" t="s">
        <v>1129</v>
      </c>
      <c r="F663" s="643"/>
      <c r="G663" s="644"/>
      <c r="H663" s="462" t="str">
        <f>IF(ISBLANK('6桁'!H663)=TRUE,"",VLOOKUP('6桁'!H663,A!$A:$G,7,FALSE))</f>
        <v/>
      </c>
      <c r="I663" s="186">
        <f>'6桁'!I663</f>
        <v>0</v>
      </c>
      <c r="J663" s="185" t="str">
        <f>IF(ISBLANK('6桁'!J663)=TRUE,"",VLOOKUP('6桁'!J663,A!$A:$G,7,FALSE))</f>
        <v/>
      </c>
      <c r="K663" s="186">
        <f>'6桁'!K663</f>
        <v>0</v>
      </c>
      <c r="L663" s="187">
        <f>IF(ISBLANK('6桁'!L663)=TRUE,"",VLOOKUP('6桁'!L663,A!$A:$G,7,FALSE))</f>
        <v>11600</v>
      </c>
      <c r="M663" s="186">
        <f>'6桁'!M663</f>
        <v>0</v>
      </c>
      <c r="N663" s="462" t="str">
        <f>IF(ISBLANK('6桁'!N663)=TRUE,"",VLOOKUP('6桁'!N663,A!$A:$G,7,FALSE))</f>
        <v/>
      </c>
      <c r="O663" s="188">
        <f>'6桁'!O663</f>
        <v>0</v>
      </c>
      <c r="P663" s="462" t="str">
        <f>IF(ISBLANK('6桁'!P663)=TRUE,"",VLOOKUP('6桁'!P663,A!$A:$G,7,FALSE))</f>
        <v/>
      </c>
      <c r="Q663" s="189">
        <f>'6桁'!Q663</f>
        <v>0</v>
      </c>
      <c r="X663" s="4"/>
    </row>
    <row r="664" spans="2:24" ht="30" customHeight="1">
      <c r="B664" s="642" t="s">
        <v>2046</v>
      </c>
      <c r="C664" s="643"/>
      <c r="D664" s="644"/>
      <c r="E664" s="642" t="s">
        <v>1129</v>
      </c>
      <c r="F664" s="643"/>
      <c r="G664" s="644"/>
      <c r="H664" s="463" t="str">
        <f>IF(ISBLANK('6桁'!H664)=TRUE,"",VLOOKUP('6桁'!H664,A!$A:$G,7,FALSE))</f>
        <v/>
      </c>
      <c r="I664" s="191">
        <f>'6桁'!I664</f>
        <v>0</v>
      </c>
      <c r="J664" s="190" t="str">
        <f>IF(ISBLANK('6桁'!J664)=TRUE,"",VLOOKUP('6桁'!J664,A!$A:$G,7,FALSE))</f>
        <v/>
      </c>
      <c r="K664" s="191">
        <f>'6桁'!K664</f>
        <v>0</v>
      </c>
      <c r="L664" s="192">
        <f>IF(ISBLANK('6桁'!L664)=TRUE,"",VLOOKUP('6桁'!L664,A!$A:$G,7,FALSE))</f>
        <v>16100</v>
      </c>
      <c r="M664" s="191">
        <f>'6桁'!M664</f>
        <v>0</v>
      </c>
      <c r="N664" s="463" t="str">
        <f>IF(ISBLANK('6桁'!N664)=TRUE,"",VLOOKUP('6桁'!N664,A!$A:$G,7,FALSE))</f>
        <v/>
      </c>
      <c r="O664" s="193">
        <f>'6桁'!O664</f>
        <v>0</v>
      </c>
      <c r="P664" s="463" t="str">
        <f>IF(ISBLANK('6桁'!P664)=TRUE,"",VLOOKUP('6桁'!P664,A!$A:$G,7,FALSE))</f>
        <v/>
      </c>
      <c r="Q664" s="399">
        <f>'6桁'!Q664</f>
        <v>0</v>
      </c>
      <c r="X664" s="4"/>
    </row>
    <row r="665" spans="2:24" ht="30" customHeight="1">
      <c r="B665" s="642" t="s">
        <v>2047</v>
      </c>
      <c r="C665" s="643"/>
      <c r="D665" s="644"/>
      <c r="E665" s="642" t="s">
        <v>1130</v>
      </c>
      <c r="F665" s="643"/>
      <c r="G665" s="644"/>
      <c r="H665" s="462" t="str">
        <f>IF(ISBLANK('6桁'!H665)=TRUE,"",VLOOKUP('6桁'!H665,A!$A:$G,7,FALSE))</f>
        <v/>
      </c>
      <c r="I665" s="186">
        <f>'6桁'!I665</f>
        <v>0</v>
      </c>
      <c r="J665" s="185" t="str">
        <f>IF(ISBLANK('6桁'!J665)=TRUE,"",VLOOKUP('6桁'!J665,A!$A:$G,7,FALSE))</f>
        <v/>
      </c>
      <c r="K665" s="186">
        <f>'6桁'!K665</f>
        <v>0</v>
      </c>
      <c r="L665" s="187">
        <f>IF(ISBLANK('6桁'!L665)=TRUE,"",VLOOKUP('6桁'!L665,A!$A:$G,7,FALSE))</f>
        <v>22500</v>
      </c>
      <c r="M665" s="186">
        <f>'6桁'!M665</f>
        <v>0</v>
      </c>
      <c r="N665" s="462" t="str">
        <f>IF(ISBLANK('6桁'!N665)=TRUE,"",VLOOKUP('6桁'!N665,A!$A:$G,7,FALSE))</f>
        <v/>
      </c>
      <c r="O665" s="188">
        <f>'6桁'!O665</f>
        <v>0</v>
      </c>
      <c r="P665" s="462" t="str">
        <f>IF(ISBLANK('6桁'!P665)=TRUE,"",VLOOKUP('6桁'!P665,A!$A:$G,7,FALSE))</f>
        <v/>
      </c>
      <c r="Q665" s="189">
        <f>'6桁'!Q665</f>
        <v>0</v>
      </c>
      <c r="X665" s="4"/>
    </row>
    <row r="666" spans="2:24" ht="30" customHeight="1">
      <c r="B666" s="642" t="s">
        <v>2048</v>
      </c>
      <c r="C666" s="643"/>
      <c r="D666" s="644"/>
      <c r="E666" s="642" t="s">
        <v>1131</v>
      </c>
      <c r="F666" s="643"/>
      <c r="G666" s="644"/>
      <c r="H666" s="464" t="str">
        <f>IF(ISBLANK('6桁'!H666)=TRUE,"",VLOOKUP('6桁'!H666,A!$A:$G,7,FALSE))</f>
        <v/>
      </c>
      <c r="I666" s="186">
        <f>'6桁'!I666</f>
        <v>0</v>
      </c>
      <c r="J666" s="187">
        <f>IF(ISBLANK('6桁'!J666)=TRUE,"",VLOOKUP('6桁'!J666,A!$A:$G,7,FALSE))</f>
        <v>21800</v>
      </c>
      <c r="K666" s="186" t="str">
        <f>'6桁'!K666</f>
        <v>Q
ﾅﾛｰ</v>
      </c>
      <c r="L666" s="185" t="str">
        <f>IF(ISBLANK('6桁'!L666)=TRUE,"",VLOOKUP('6桁'!L666,A!$A:$G,7,FALSE))</f>
        <v/>
      </c>
      <c r="M666" s="186">
        <f>'6桁'!M666</f>
        <v>0</v>
      </c>
      <c r="N666" s="462" t="str">
        <f>IF(ISBLANK('6桁'!N666)=TRUE,"",VLOOKUP('6桁'!N666,A!$A:$G,7,FALSE))</f>
        <v/>
      </c>
      <c r="O666" s="188">
        <f>'6桁'!O666</f>
        <v>0</v>
      </c>
      <c r="P666" s="462" t="str">
        <f>IF(ISBLANK('6桁'!P666)=TRUE,"",VLOOKUP('6桁'!P666,A!$A:$G,7,FALSE))</f>
        <v/>
      </c>
      <c r="Q666" s="189">
        <f>'6桁'!Q666</f>
        <v>0</v>
      </c>
      <c r="X666" s="4"/>
    </row>
    <row r="667" spans="2:24" ht="30" customHeight="1">
      <c r="B667" s="660" t="s">
        <v>2049</v>
      </c>
      <c r="C667" s="661"/>
      <c r="D667" s="662"/>
      <c r="E667" s="660">
        <v>104</v>
      </c>
      <c r="F667" s="661"/>
      <c r="G667" s="662"/>
      <c r="H667" s="465" t="str">
        <f>IF(ISBLANK('6桁'!H667)=TRUE,"",VLOOKUP('6桁'!H667,A!$A:$G,7,FALSE))</f>
        <v/>
      </c>
      <c r="I667" s="330">
        <f>'6桁'!I667</f>
        <v>0</v>
      </c>
      <c r="J667" s="329" t="str">
        <f>IF(ISBLANK('6桁'!J667)=TRUE,"",VLOOKUP('6桁'!J667,A!$A:$G,7,FALSE))</f>
        <v/>
      </c>
      <c r="K667" s="330">
        <f>'6桁'!K667</f>
        <v>0</v>
      </c>
      <c r="L667" s="329" t="str">
        <f>IF(ISBLANK('6桁'!L667)=TRUE,"",VLOOKUP('6桁'!L667,A!$A:$G,7,FALSE))</f>
        <v/>
      </c>
      <c r="M667" s="330">
        <f>'6桁'!M667</f>
        <v>0</v>
      </c>
      <c r="N667" s="465" t="str">
        <f>IF(ISBLANK('6桁'!N667)=TRUE,"",VLOOKUP('6桁'!N667,A!$A:$G,7,FALSE))</f>
        <v/>
      </c>
      <c r="O667" s="331">
        <f>'6桁'!O667</f>
        <v>0</v>
      </c>
      <c r="P667" s="465" t="str">
        <f>IF(ISBLANK('6桁'!P667)=TRUE,"",VLOOKUP('6桁'!P667,A!$A:$G,7,FALSE))</f>
        <v>卸価格設定なし</v>
      </c>
      <c r="Q667" s="394" t="str">
        <f>'6桁'!Q667</f>
        <v>R</v>
      </c>
      <c r="X667" s="4"/>
    </row>
    <row r="668" spans="2:24" ht="30" customHeight="1">
      <c r="B668" s="657" t="s">
        <v>2050</v>
      </c>
      <c r="C668" s="658"/>
      <c r="D668" s="659"/>
      <c r="E668" s="657">
        <v>109</v>
      </c>
      <c r="F668" s="658"/>
      <c r="G668" s="659"/>
      <c r="H668" s="458" t="str">
        <f>IF(ISBLANK('6桁'!H668)=TRUE,"",VLOOKUP('6桁'!H668,A!$A:$G,7,FALSE))</f>
        <v>卸価格設定なし</v>
      </c>
      <c r="I668" s="99" t="str">
        <f>'6桁'!I668</f>
        <v>⑨Q
WL</v>
      </c>
      <c r="J668" s="177" t="str">
        <f>IF(ISBLANK('6桁'!J668)=TRUE,"",VLOOKUP('6桁'!J668,A!$A:$G,7,FALSE))</f>
        <v/>
      </c>
      <c r="K668" s="99">
        <f>'6桁'!K668</f>
        <v>0</v>
      </c>
      <c r="L668" s="111" t="str">
        <f>IF(ISBLANK('6桁'!L668)=TRUE,"",VLOOKUP('6桁'!L668,A!$A:$G,7,FALSE))</f>
        <v/>
      </c>
      <c r="M668" s="99">
        <f>'6桁'!M668</f>
        <v>0</v>
      </c>
      <c r="N668" s="458" t="str">
        <f>IF(ISBLANK('6桁'!N668)=TRUE,"",VLOOKUP('6桁'!N668,A!$A:$G,7,FALSE))</f>
        <v/>
      </c>
      <c r="O668" s="142">
        <f>'6桁'!O668</f>
        <v>0</v>
      </c>
      <c r="P668" s="458" t="str">
        <f>IF(ISBLANK('6桁'!P668)=TRUE,"",VLOOKUP('6桁'!P668,A!$A:$G,7,FALSE))</f>
        <v/>
      </c>
      <c r="Q668" s="113">
        <f>'6桁'!Q668</f>
        <v>0</v>
      </c>
      <c r="X668" s="4"/>
    </row>
    <row r="669" spans="2:24" ht="30" customHeight="1">
      <c r="B669" s="660" t="s">
        <v>2051</v>
      </c>
      <c r="C669" s="661"/>
      <c r="D669" s="662"/>
      <c r="E669" s="660">
        <v>121</v>
      </c>
      <c r="F669" s="661"/>
      <c r="G669" s="662"/>
      <c r="H669" s="475" t="str">
        <f>IF(ISBLANK('6桁'!H669)=TRUE,"",VLOOKUP('6桁'!H669,A!$A:$G,7,FALSE))</f>
        <v>卸価格設定なし</v>
      </c>
      <c r="I669" s="360" t="str">
        <f>'6桁'!I669</f>
        <v>⑩Q</v>
      </c>
      <c r="J669" s="173" t="str">
        <f>IF(ISBLANK('6桁'!J669)=TRUE,"",VLOOKUP('6桁'!J669,A!$A:$G,7,FALSE))</f>
        <v/>
      </c>
      <c r="K669" s="360">
        <f>'6桁'!K669</f>
        <v>0</v>
      </c>
      <c r="L669" s="94" t="str">
        <f>IF(ISBLANK('6桁'!L669)=TRUE,"",VLOOKUP('6桁'!L669,A!$A:$G,7,FALSE))</f>
        <v/>
      </c>
      <c r="M669" s="360">
        <f>'6桁'!M669</f>
        <v>0</v>
      </c>
      <c r="N669" s="475" t="str">
        <f>IF(ISBLANK('6桁'!N669)=TRUE,"",VLOOKUP('6桁'!N669,A!$A:$G,7,FALSE))</f>
        <v>卸価格設定なし</v>
      </c>
      <c r="O669" s="133" t="str">
        <f>'6桁'!O669</f>
        <v>Q</v>
      </c>
      <c r="P669" s="475" t="str">
        <f>IF(ISBLANK('6桁'!P669)=TRUE,"",VLOOKUP('6桁'!P669,A!$A:$G,7,FALSE))</f>
        <v>卸価格設定なし</v>
      </c>
      <c r="Q669" s="288" t="str">
        <f>'6桁'!Q669</f>
        <v>Q</v>
      </c>
      <c r="X669" s="4"/>
    </row>
    <row r="670" spans="2:24" ht="30" customHeight="1">
      <c r="B670" s="657" t="s">
        <v>2052</v>
      </c>
      <c r="C670" s="658"/>
      <c r="D670" s="659"/>
      <c r="E670" s="657">
        <v>124</v>
      </c>
      <c r="F670" s="658"/>
      <c r="G670" s="659"/>
      <c r="H670" s="458" t="str">
        <f>IF(ISBLANK('6桁'!H670)=TRUE,"",VLOOKUP('6桁'!H670,A!$A:$G,7,FALSE))</f>
        <v/>
      </c>
      <c r="I670" s="99">
        <f>'6桁'!I670</f>
        <v>0</v>
      </c>
      <c r="J670" s="184" t="str">
        <f>IF(ISBLANK('6桁'!J670)=TRUE,"",VLOOKUP('6桁'!J670,A!$A:$G,7,FALSE))</f>
        <v/>
      </c>
      <c r="K670" s="99">
        <f>'6桁'!K670</f>
        <v>0</v>
      </c>
      <c r="L670" s="111" t="str">
        <f>IF(ISBLANK('6桁'!L670)=TRUE,"",VLOOKUP('6桁'!L670,A!$A:$G,7,FALSE))</f>
        <v/>
      </c>
      <c r="M670" s="99">
        <f>'6桁'!M670</f>
        <v>0</v>
      </c>
      <c r="N670" s="458" t="str">
        <f>IF(ISBLANK('6桁'!N670)=TRUE,"",VLOOKUP('6桁'!N670,A!$A:$G,7,FALSE))</f>
        <v>卸価格設定なし</v>
      </c>
      <c r="O670" s="142" t="str">
        <f>'6桁'!O670</f>
        <v>Q</v>
      </c>
      <c r="P670" s="458" t="str">
        <f>IF(ISBLANK('6桁'!P670)=TRUE,"",VLOOKUP('6桁'!P670,A!$A:$G,7,FALSE))</f>
        <v>卸価格設定なし</v>
      </c>
      <c r="Q670" s="98" t="str">
        <f>'6桁'!Q670</f>
        <v>Q</v>
      </c>
      <c r="X670" s="4"/>
    </row>
    <row r="671" spans="2:24" ht="30" customHeight="1">
      <c r="B671" s="642" t="s">
        <v>2053</v>
      </c>
      <c r="C671" s="643"/>
      <c r="D671" s="644"/>
      <c r="E671" s="642">
        <v>118</v>
      </c>
      <c r="F671" s="643"/>
      <c r="G671" s="644"/>
      <c r="H671" s="464" t="str">
        <f>IF(ISBLANK('6桁'!H671)=TRUE,"",VLOOKUP('6桁'!H671,A!$A:$G,7,FALSE))</f>
        <v>卸価格設定なし</v>
      </c>
      <c r="I671" s="186" t="str">
        <f>'6桁'!I671</f>
        <v>⑩Q</v>
      </c>
      <c r="J671" s="187" t="str">
        <f>IF(ISBLANK('6桁'!J671)=TRUE,"",VLOOKUP('6桁'!J671,A!$A:$G,7,FALSE))</f>
        <v/>
      </c>
      <c r="K671" s="186">
        <f>'6桁'!K671</f>
        <v>0</v>
      </c>
      <c r="L671" s="185" t="str">
        <f>IF(ISBLANK('6桁'!L671)=TRUE,"",VLOOKUP('6桁'!L671,A!$A:$G,7,FALSE))</f>
        <v/>
      </c>
      <c r="M671" s="186">
        <f>'6桁'!M671</f>
        <v>0</v>
      </c>
      <c r="N671" s="462" t="str">
        <f>IF(ISBLANK('6桁'!N671)=TRUE,"",VLOOKUP('6桁'!N671,A!$A:$G,7,FALSE))</f>
        <v/>
      </c>
      <c r="O671" s="188">
        <f>'6桁'!O671</f>
        <v>0</v>
      </c>
      <c r="P671" s="462" t="str">
        <f>IF(ISBLANK('6桁'!P671)=TRUE,"",VLOOKUP('6桁'!P671,A!$A:$G,7,FALSE))</f>
        <v/>
      </c>
      <c r="Q671" s="165">
        <f>'6桁'!Q671</f>
        <v>0</v>
      </c>
      <c r="X671" s="4"/>
    </row>
    <row r="672" spans="2:24" ht="30" customHeight="1">
      <c r="B672" s="642" t="s">
        <v>2054</v>
      </c>
      <c r="C672" s="643"/>
      <c r="D672" s="644"/>
      <c r="E672" s="642">
        <v>121</v>
      </c>
      <c r="F672" s="643"/>
      <c r="G672" s="644"/>
      <c r="H672" s="464" t="str">
        <f>IF(ISBLANK('6桁'!H672)=TRUE,"",VLOOKUP('6桁'!H672,A!$A:$G,7,FALSE))</f>
        <v>卸価格設定なし</v>
      </c>
      <c r="I672" s="186" t="str">
        <f>'6桁'!I672</f>
        <v>⑩Q</v>
      </c>
      <c r="J672" s="187" t="str">
        <f>IF(ISBLANK('6桁'!J672)=TRUE,"",VLOOKUP('6桁'!J672,A!$A:$G,7,FALSE))</f>
        <v/>
      </c>
      <c r="K672" s="186">
        <f>'6桁'!K672</f>
        <v>0</v>
      </c>
      <c r="L672" s="185" t="str">
        <f>IF(ISBLANK('6桁'!L672)=TRUE,"",VLOOKUP('6桁'!L672,A!$A:$G,7,FALSE))</f>
        <v/>
      </c>
      <c r="M672" s="186">
        <f>'6桁'!M672</f>
        <v>0</v>
      </c>
      <c r="N672" s="462" t="str">
        <f>IF(ISBLANK('6桁'!N672)=TRUE,"",VLOOKUP('6桁'!N672,A!$A:$G,7,FALSE))</f>
        <v/>
      </c>
      <c r="O672" s="188">
        <f>'6桁'!O672</f>
        <v>0</v>
      </c>
      <c r="P672" s="462" t="str">
        <f>IF(ISBLANK('6桁'!P672)=TRUE,"",VLOOKUP('6桁'!P672,A!$A:$G,7,FALSE))</f>
        <v/>
      </c>
      <c r="Q672" s="165">
        <f>'6桁'!Q672</f>
        <v>0</v>
      </c>
      <c r="S672" s="327"/>
      <c r="X672" s="4"/>
    </row>
    <row r="673" spans="2:27" ht="30" customHeight="1">
      <c r="B673" s="660" t="s">
        <v>2055</v>
      </c>
      <c r="C673" s="661"/>
      <c r="D673" s="662"/>
      <c r="E673" s="660" t="s">
        <v>1132</v>
      </c>
      <c r="F673" s="661"/>
      <c r="G673" s="662"/>
      <c r="H673" s="466" t="str">
        <f>IF(ISBLANK('6桁'!H673)=TRUE,"",VLOOKUP('6桁'!H673,A!$A:$G,7,FALSE))</f>
        <v/>
      </c>
      <c r="I673" s="360">
        <f>'6桁'!I673</f>
        <v>0</v>
      </c>
      <c r="J673" s="194" t="str">
        <f>IF(ISBLANK('6桁'!J673)=TRUE,"",VLOOKUP('6桁'!J673,A!$A:$G,7,FALSE))</f>
        <v/>
      </c>
      <c r="K673" s="360">
        <f>'6桁'!K673</f>
        <v>0</v>
      </c>
      <c r="L673" s="94" t="str">
        <f>IF(ISBLANK('6桁'!L673)=TRUE,"",VLOOKUP('6桁'!L673,A!$A:$G,7,FALSE))</f>
        <v/>
      </c>
      <c r="M673" s="360">
        <f>'6桁'!M673</f>
        <v>0</v>
      </c>
      <c r="N673" s="475" t="str">
        <f>IF(ISBLANK('6桁'!N673)=TRUE,"",VLOOKUP('6桁'!N673,A!$A:$G,7,FALSE))</f>
        <v>卸価格設定なし</v>
      </c>
      <c r="O673" s="133" t="str">
        <f>'6桁'!O673</f>
        <v>Q</v>
      </c>
      <c r="P673" s="475" t="str">
        <f>IF(ISBLANK('6桁'!P673)=TRUE,"",VLOOKUP('6桁'!P673,A!$A:$G,7,FALSE))</f>
        <v>卸価格設定なし</v>
      </c>
      <c r="Q673" s="288" t="str">
        <f>'6桁'!Q673</f>
        <v>Q</v>
      </c>
      <c r="X673" s="4"/>
    </row>
    <row r="674" spans="2:27" ht="30" customHeight="1">
      <c r="B674" s="648" t="s">
        <v>2056</v>
      </c>
      <c r="C674" s="649"/>
      <c r="D674" s="650"/>
      <c r="E674" s="648" t="s">
        <v>1130</v>
      </c>
      <c r="F674" s="649"/>
      <c r="G674" s="650"/>
      <c r="H674" s="467" t="str">
        <f>IF(ISBLANK('6桁'!H674)=TRUE,"",VLOOKUP('6桁'!H674,A!$A:$G,7,FALSE))</f>
        <v/>
      </c>
      <c r="I674" s="96">
        <f>'6桁'!I674</f>
        <v>0</v>
      </c>
      <c r="J674" s="183">
        <f>IF(ISBLANK('6桁'!J674)=TRUE,"",VLOOKUP('6桁'!J674,A!$A:$G,7,FALSE))</f>
        <v>25000</v>
      </c>
      <c r="K674" s="96" t="str">
        <f>'6桁'!K674</f>
        <v>□
ﾅﾛｰ</v>
      </c>
      <c r="L674" s="95" t="str">
        <f>IF(ISBLANK('6桁'!L674)=TRUE,"",VLOOKUP('6桁'!L674,A!$A:$G,7,FALSE))</f>
        <v/>
      </c>
      <c r="M674" s="96">
        <f>'6桁'!M674</f>
        <v>0</v>
      </c>
      <c r="N674" s="456" t="str">
        <f>IF(ISBLANK('6桁'!N674)=TRUE,"",VLOOKUP('6桁'!N674,A!$A:$G,7,FALSE))</f>
        <v/>
      </c>
      <c r="O674" s="126">
        <f>'6桁'!O674</f>
        <v>0</v>
      </c>
      <c r="P674" s="456" t="str">
        <f>IF(ISBLANK('6桁'!P674)=TRUE,"",VLOOKUP('6桁'!P674,A!$A:$G,7,FALSE))</f>
        <v/>
      </c>
      <c r="Q674" s="20">
        <f>'6桁'!Q674</f>
        <v>0</v>
      </c>
      <c r="X674" s="4"/>
    </row>
    <row r="675" spans="2:27" ht="30" customHeight="1">
      <c r="B675" s="648" t="s">
        <v>2057</v>
      </c>
      <c r="C675" s="649"/>
      <c r="D675" s="650"/>
      <c r="E675" s="648" t="s">
        <v>1129</v>
      </c>
      <c r="F675" s="649"/>
      <c r="G675" s="650"/>
      <c r="H675" s="467" t="str">
        <f>IF(ISBLANK('6桁'!H675)=TRUE,"",VLOOKUP('6桁'!H675,A!$A:$G,7,FALSE))</f>
        <v/>
      </c>
      <c r="I675" s="96">
        <f>'6桁'!I675</f>
        <v>0</v>
      </c>
      <c r="J675" s="183">
        <f>IF(ISBLANK('6桁'!J675)=TRUE,"",VLOOKUP('6桁'!J675,A!$A:$G,7,FALSE))</f>
        <v>25500</v>
      </c>
      <c r="K675" s="96" t="str">
        <f>'6桁'!K675</f>
        <v>ﾅﾛｰ</v>
      </c>
      <c r="L675" s="95" t="str">
        <f>IF(ISBLANK('6桁'!L675)=TRUE,"",VLOOKUP('6桁'!L675,A!$A:$G,7,FALSE))</f>
        <v/>
      </c>
      <c r="M675" s="96">
        <f>'6桁'!M675</f>
        <v>0</v>
      </c>
      <c r="N675" s="456" t="str">
        <f>IF(ISBLANK('6桁'!N675)=TRUE,"",VLOOKUP('6桁'!N675,A!$A:$G,7,FALSE))</f>
        <v/>
      </c>
      <c r="O675" s="126">
        <f>'6桁'!O675</f>
        <v>0</v>
      </c>
      <c r="P675" s="456" t="str">
        <f>IF(ISBLANK('6桁'!P675)=TRUE,"",VLOOKUP('6桁'!P675,A!$A:$G,7,FALSE))</f>
        <v/>
      </c>
      <c r="Q675" s="20">
        <f>'6桁'!Q675</f>
        <v>0</v>
      </c>
      <c r="X675" s="4"/>
    </row>
    <row r="676" spans="2:27" ht="30" customHeight="1">
      <c r="B676" s="648" t="s">
        <v>2058</v>
      </c>
      <c r="C676" s="649"/>
      <c r="D676" s="650"/>
      <c r="E676" s="664" t="s">
        <v>2071</v>
      </c>
      <c r="F676" s="649"/>
      <c r="G676" s="650"/>
      <c r="H676" s="467" t="str">
        <f>IF(ISBLANK('6桁'!H676)=TRUE,"",VLOOKUP('6桁'!H676,A!$A:$G,7,FALSE))</f>
        <v/>
      </c>
      <c r="I676" s="96">
        <f>'6桁'!I676</f>
        <v>0</v>
      </c>
      <c r="J676" s="183">
        <f>IF(ISBLANK('6桁'!J676)=TRUE,"",VLOOKUP('6桁'!J676,A!$A:$G,7,FALSE))</f>
        <v>24300</v>
      </c>
      <c r="K676" s="96" t="str">
        <f>'6桁'!K676</f>
        <v>Q
OWL ﾜｲﾄﾞ</v>
      </c>
      <c r="L676" s="95" t="str">
        <f>IF(ISBLANK('6桁'!L676)=TRUE,"",VLOOKUP('6桁'!L676,A!$A:$G,7,FALSE))</f>
        <v/>
      </c>
      <c r="M676" s="96">
        <f>'6桁'!M676</f>
        <v>0</v>
      </c>
      <c r="N676" s="456" t="str">
        <f>IF(ISBLANK('6桁'!N676)=TRUE,"",VLOOKUP('6桁'!N676,A!$A:$G,7,FALSE))</f>
        <v/>
      </c>
      <c r="O676" s="126">
        <f>'6桁'!O676</f>
        <v>0</v>
      </c>
      <c r="P676" s="456" t="str">
        <f>IF(ISBLANK('6桁'!P676)=TRUE,"",VLOOKUP('6桁'!P676,A!$A:$G,7,FALSE))</f>
        <v>卸価格設定なし</v>
      </c>
      <c r="Q676" s="20" t="str">
        <f>'6桁'!Q676</f>
        <v>Q</v>
      </c>
      <c r="X676" s="4"/>
    </row>
    <row r="677" spans="2:27" ht="30" customHeight="1">
      <c r="B677" s="648" t="s">
        <v>2059</v>
      </c>
      <c r="C677" s="649"/>
      <c r="D677" s="650"/>
      <c r="E677" s="664" t="s">
        <v>2070</v>
      </c>
      <c r="F677" s="649"/>
      <c r="G677" s="650"/>
      <c r="H677" s="467" t="str">
        <f>IF(ISBLANK('6桁'!H677)=TRUE,"",VLOOKUP('6桁'!H677,A!$A:$G,7,FALSE))</f>
        <v/>
      </c>
      <c r="I677" s="96">
        <f>'6桁'!I677</f>
        <v>0</v>
      </c>
      <c r="J677" s="183">
        <f>IF(ISBLANK('6桁'!J677)=TRUE,"",VLOOKUP('6桁'!J677,A!$A:$G,7,FALSE))</f>
        <v>26800</v>
      </c>
      <c r="K677" s="96" t="str">
        <f>'6桁'!K677</f>
        <v>Q
OWL ﾜｲﾄﾞ</v>
      </c>
      <c r="L677" s="95" t="str">
        <f>IF(ISBLANK('6桁'!L677)=TRUE,"",VLOOKUP('6桁'!L677,A!$A:$G,7,FALSE))</f>
        <v/>
      </c>
      <c r="M677" s="96">
        <f>'6桁'!M677</f>
        <v>0</v>
      </c>
      <c r="N677" s="456" t="str">
        <f>IF(ISBLANK('6桁'!N677)=TRUE,"",VLOOKUP('6桁'!N677,A!$A:$G,7,FALSE))</f>
        <v>卸価格設定なし</v>
      </c>
      <c r="O677" s="126" t="str">
        <f>'6桁'!O677</f>
        <v>Q</v>
      </c>
      <c r="P677" s="456" t="str">
        <f>IF(ISBLANK('6桁'!P677)=TRUE,"",VLOOKUP('6桁'!P677,A!$A:$G,7,FALSE))</f>
        <v/>
      </c>
      <c r="Q677" s="20">
        <f>'6桁'!Q677</f>
        <v>0</v>
      </c>
      <c r="X677" s="4"/>
    </row>
    <row r="678" spans="2:27" ht="30" customHeight="1">
      <c r="B678" s="648" t="s">
        <v>2060</v>
      </c>
      <c r="C678" s="649"/>
      <c r="D678" s="650"/>
      <c r="E678" s="664" t="s">
        <v>2069</v>
      </c>
      <c r="F678" s="649"/>
      <c r="G678" s="650"/>
      <c r="H678" s="467" t="str">
        <f>IF(ISBLANK('6桁'!H678)=TRUE,"",VLOOKUP('6桁'!H678,A!$A:$G,7,FALSE))</f>
        <v/>
      </c>
      <c r="I678" s="96">
        <f>'6桁'!I678</f>
        <v>0</v>
      </c>
      <c r="J678" s="183">
        <f>IF(ISBLANK('6桁'!J678)=TRUE,"",VLOOKUP('6桁'!J678,A!$A:$G,7,FALSE))</f>
        <v>29400</v>
      </c>
      <c r="K678" s="96" t="str">
        <f>'6桁'!K678</f>
        <v>Q
OWL ﾜｲﾄﾞ</v>
      </c>
      <c r="L678" s="95" t="str">
        <f>IF(ISBLANK('6桁'!L678)=TRUE,"",VLOOKUP('6桁'!L678,A!$A:$G,7,FALSE))</f>
        <v/>
      </c>
      <c r="M678" s="96">
        <f>'6桁'!M678</f>
        <v>0</v>
      </c>
      <c r="N678" s="456" t="str">
        <f>IF(ISBLANK('6桁'!N678)=TRUE,"",VLOOKUP('6桁'!N678,A!$A:$G,7,FALSE))</f>
        <v/>
      </c>
      <c r="O678" s="126">
        <f>'6桁'!O678</f>
        <v>0</v>
      </c>
      <c r="P678" s="456" t="str">
        <f>IF(ISBLANK('6桁'!P678)=TRUE,"",VLOOKUP('6桁'!P678,A!$A:$G,7,FALSE))</f>
        <v>卸価格設定なし</v>
      </c>
      <c r="Q678" s="20" t="str">
        <f>'6桁'!Q678</f>
        <v>Q</v>
      </c>
      <c r="X678" s="4"/>
    </row>
    <row r="679" spans="2:27" ht="30" customHeight="1">
      <c r="B679" s="648" t="s">
        <v>2061</v>
      </c>
      <c r="C679" s="649"/>
      <c r="D679" s="650"/>
      <c r="E679" s="664" t="s">
        <v>2068</v>
      </c>
      <c r="F679" s="649"/>
      <c r="G679" s="650"/>
      <c r="H679" s="467" t="str">
        <f>IF(ISBLANK('6桁'!H679)=TRUE,"",VLOOKUP('6桁'!H679,A!$A:$G,7,FALSE))</f>
        <v/>
      </c>
      <c r="I679" s="96">
        <f>'6桁'!I679</f>
        <v>0</v>
      </c>
      <c r="J679" s="183">
        <f>IF(ISBLANK('6桁'!J679)=TRUE,"",VLOOKUP('6桁'!J679,A!$A:$G,7,FALSE))</f>
        <v>32700</v>
      </c>
      <c r="K679" s="96" t="str">
        <f>'6桁'!K679</f>
        <v>Q
OWL ﾜｲﾄﾞ</v>
      </c>
      <c r="L679" s="95" t="str">
        <f>IF(ISBLANK('6桁'!L679)=TRUE,"",VLOOKUP('6桁'!L679,A!$A:$G,7,FALSE))</f>
        <v/>
      </c>
      <c r="M679" s="96">
        <f>'6桁'!M679</f>
        <v>0</v>
      </c>
      <c r="N679" s="456" t="str">
        <f>IF(ISBLANK('6桁'!N679)=TRUE,"",VLOOKUP('6桁'!N679,A!$A:$G,7,FALSE))</f>
        <v/>
      </c>
      <c r="O679" s="126">
        <f>'6桁'!O679</f>
        <v>0</v>
      </c>
      <c r="P679" s="456" t="str">
        <f>IF(ISBLANK('6桁'!P679)=TRUE,"",VLOOKUP('6桁'!P679,A!$A:$G,7,FALSE))</f>
        <v>卸価格設定なし</v>
      </c>
      <c r="Q679" s="20" t="str">
        <f>'6桁'!Q679</f>
        <v>Q</v>
      </c>
      <c r="X679" s="4"/>
    </row>
    <row r="680" spans="2:27" ht="30" customHeight="1">
      <c r="B680" s="648" t="s">
        <v>2062</v>
      </c>
      <c r="C680" s="649"/>
      <c r="D680" s="650"/>
      <c r="E680" s="648" t="s">
        <v>1133</v>
      </c>
      <c r="F680" s="649"/>
      <c r="G680" s="650"/>
      <c r="H680" s="467" t="str">
        <f>IF(ISBLANK('6桁'!H680)=TRUE,"",VLOOKUP('6桁'!H680,A!$A:$G,7,FALSE))</f>
        <v/>
      </c>
      <c r="I680" s="96">
        <f>'6桁'!I680</f>
        <v>0</v>
      </c>
      <c r="J680" s="183">
        <f>IF(ISBLANK('6桁'!J680)=TRUE,"",VLOOKUP('6桁'!J680,A!$A:$G,7,FALSE))</f>
        <v>25200</v>
      </c>
      <c r="K680" s="96" t="str">
        <f>'6桁'!K680</f>
        <v>Q
OWL ﾅﾛｰ</v>
      </c>
      <c r="L680" s="95" t="str">
        <f>IF(ISBLANK('6桁'!L680)=TRUE,"",VLOOKUP('6桁'!L680,A!$A:$G,7,FALSE))</f>
        <v/>
      </c>
      <c r="M680" s="96">
        <f>'6桁'!M680</f>
        <v>0</v>
      </c>
      <c r="N680" s="472" t="str">
        <f>IF(ISBLANK('6桁'!N680)=TRUE,"",VLOOKUP('6桁'!N680,A!$A:$G,7,FALSE))</f>
        <v/>
      </c>
      <c r="O680" s="110">
        <f>'6桁'!O680</f>
        <v>0</v>
      </c>
      <c r="P680" s="472" t="str">
        <f>IF(ISBLANK('6桁'!P680)=TRUE,"",VLOOKUP('6桁'!P680,A!$A:$G,7,FALSE))</f>
        <v/>
      </c>
      <c r="Q680" s="109">
        <f>'6桁'!Q680</f>
        <v>0</v>
      </c>
      <c r="X680" s="4"/>
    </row>
    <row r="681" spans="2:27" ht="30" customHeight="1">
      <c r="B681" s="657" t="s">
        <v>2063</v>
      </c>
      <c r="C681" s="658"/>
      <c r="D681" s="659"/>
      <c r="E681" s="657" t="s">
        <v>1134</v>
      </c>
      <c r="F681" s="658"/>
      <c r="G681" s="659"/>
      <c r="H681" s="468" t="str">
        <f>IF(ISBLANK('6桁'!H681)=TRUE,"",VLOOKUP('6桁'!H681,A!$A:$G,7,FALSE))</f>
        <v/>
      </c>
      <c r="I681" s="99">
        <f>'6桁'!I681</f>
        <v>0</v>
      </c>
      <c r="J681" s="184">
        <f>IF(ISBLANK('6桁'!J681)=TRUE,"",VLOOKUP('6桁'!J681,A!$A:$G,7,FALSE))</f>
        <v>29500</v>
      </c>
      <c r="K681" s="99" t="str">
        <f>'6桁'!K681</f>
        <v>Q
OWL ﾅﾛｰ</v>
      </c>
      <c r="L681" s="111" t="str">
        <f>IF(ISBLANK('6桁'!L681)=TRUE,"",VLOOKUP('6桁'!L681,A!$A:$G,7,FALSE))</f>
        <v/>
      </c>
      <c r="M681" s="99">
        <f>'6桁'!M681</f>
        <v>0</v>
      </c>
      <c r="N681" s="482" t="str">
        <f>IF(ISBLANK('6桁'!N681)=TRUE,"",VLOOKUP('6桁'!N681,A!$A:$G,7,FALSE))</f>
        <v/>
      </c>
      <c r="O681" s="112">
        <f>'6桁'!O681</f>
        <v>0</v>
      </c>
      <c r="P681" s="482" t="str">
        <f>IF(ISBLANK('6桁'!P681)=TRUE,"",VLOOKUP('6桁'!P681,A!$A:$G,7,FALSE))</f>
        <v/>
      </c>
      <c r="Q681" s="113">
        <f>'6桁'!Q681</f>
        <v>0</v>
      </c>
      <c r="X681" s="4"/>
    </row>
    <row r="682" spans="2:27" ht="30" customHeight="1">
      <c r="B682" s="660" t="s">
        <v>2064</v>
      </c>
      <c r="C682" s="661"/>
      <c r="D682" s="662"/>
      <c r="E682" s="660" t="s">
        <v>1135</v>
      </c>
      <c r="F682" s="661"/>
      <c r="G682" s="662"/>
      <c r="H682" s="466" t="str">
        <f>IF(ISBLANK('6桁'!H682)=TRUE,"",VLOOKUP('6桁'!H682,A!$A:$G,7,FALSE))</f>
        <v/>
      </c>
      <c r="I682" s="360">
        <f>'6桁'!I682</f>
        <v>0</v>
      </c>
      <c r="J682" s="194" t="str">
        <f>IF(ISBLANK('6桁'!J682)=TRUE,"",VLOOKUP('6桁'!J682,A!$A:$G,7,FALSE))</f>
        <v/>
      </c>
      <c r="K682" s="360">
        <f>'6桁'!K682</f>
        <v>0</v>
      </c>
      <c r="L682" s="94" t="str">
        <f>IF(ISBLANK('6桁'!L682)=TRUE,"",VLOOKUP('6桁'!L682,A!$A:$G,7,FALSE))</f>
        <v/>
      </c>
      <c r="M682" s="360">
        <f>'6桁'!M682</f>
        <v>0</v>
      </c>
      <c r="N682" s="478" t="str">
        <f>IF(ISBLANK('6桁'!N682)=TRUE,"",VLOOKUP('6桁'!N682,A!$A:$G,7,FALSE))</f>
        <v>卸価格設定なし</v>
      </c>
      <c r="O682" s="116" t="str">
        <f>'6桁'!O682</f>
        <v>Q</v>
      </c>
      <c r="P682" s="478" t="str">
        <f>IF(ISBLANK('6桁'!P682)=TRUE,"",VLOOKUP('6桁'!P682,A!$A:$G,7,FALSE))</f>
        <v>卸価格設定なし</v>
      </c>
      <c r="Q682" s="288" t="str">
        <f>'6桁'!Q682</f>
        <v>R</v>
      </c>
      <c r="X682" s="4"/>
    </row>
    <row r="683" spans="2:27" ht="30" customHeight="1">
      <c r="B683" s="657" t="s">
        <v>2065</v>
      </c>
      <c r="C683" s="658"/>
      <c r="D683" s="659"/>
      <c r="E683" s="663" t="s">
        <v>2067</v>
      </c>
      <c r="F683" s="658"/>
      <c r="G683" s="659"/>
      <c r="H683" s="468" t="str">
        <f>IF(ISBLANK('6桁'!H683)=TRUE,"",VLOOKUP('6桁'!H683,A!$A:$G,7,FALSE))</f>
        <v/>
      </c>
      <c r="I683" s="99">
        <f>'6桁'!I683</f>
        <v>0</v>
      </c>
      <c r="J683" s="184" t="str">
        <f>IF(ISBLANK('6桁'!J683)=TRUE,"",VLOOKUP('6桁'!J683,A!$A:$G,7,FALSE))</f>
        <v/>
      </c>
      <c r="K683" s="99">
        <f>'6桁'!K683</f>
        <v>0</v>
      </c>
      <c r="L683" s="111" t="str">
        <f>IF(ISBLANK('6桁'!L683)=TRUE,"",VLOOKUP('6桁'!L683,A!$A:$G,7,FALSE))</f>
        <v/>
      </c>
      <c r="M683" s="99">
        <f>'6桁'!M683</f>
        <v>0</v>
      </c>
      <c r="N683" s="482" t="str">
        <f>IF(ISBLANK('6桁'!N683)=TRUE,"",VLOOKUP('6桁'!N683,A!$A:$G,7,FALSE))</f>
        <v>卸価格設定なし</v>
      </c>
      <c r="O683" s="112" t="str">
        <f>'6桁'!O683</f>
        <v>Q</v>
      </c>
      <c r="P683" s="482" t="str">
        <f>IF(ISBLANK('6桁'!P683)=TRUE,"",VLOOKUP('6桁'!P683,A!$A:$G,7,FALSE))</f>
        <v>卸価格設定なし</v>
      </c>
      <c r="Q683" s="113" t="str">
        <f>'6桁'!Q683</f>
        <v>Q</v>
      </c>
      <c r="X683" s="4"/>
    </row>
    <row r="684" spans="2:27" ht="30" customHeight="1" thickBot="1">
      <c r="B684" s="665" t="s">
        <v>2066</v>
      </c>
      <c r="C684" s="666"/>
      <c r="D684" s="667"/>
      <c r="E684" s="665" t="s">
        <v>1136</v>
      </c>
      <c r="F684" s="666"/>
      <c r="G684" s="667"/>
      <c r="H684" s="469" t="str">
        <f>IF(ISBLANK('6桁'!H684)=TRUE,"",VLOOKUP('6桁'!H684,A!$A:$G,7,FALSE))</f>
        <v/>
      </c>
      <c r="I684" s="196">
        <f>'6桁'!I684</f>
        <v>0</v>
      </c>
      <c r="J684" s="197" t="str">
        <f>IF(ISBLANK('6桁'!J684)=TRUE,"",VLOOKUP('6桁'!J684,A!$A:$G,7,FALSE))</f>
        <v/>
      </c>
      <c r="K684" s="196">
        <f>'6桁'!K684</f>
        <v>0</v>
      </c>
      <c r="L684" s="195" t="str">
        <f>IF(ISBLANK('6桁'!L684)=TRUE,"",VLOOKUP('6桁'!L684,A!$A:$G,7,FALSE))</f>
        <v/>
      </c>
      <c r="M684" s="196">
        <f>'6桁'!M684</f>
        <v>0</v>
      </c>
      <c r="N684" s="483" t="str">
        <f>IF(ISBLANK('6桁'!N684)=TRUE,"",VLOOKUP('6桁'!N684,A!$A:$G,7,FALSE))</f>
        <v/>
      </c>
      <c r="O684" s="198">
        <f>'6桁'!O684</f>
        <v>0</v>
      </c>
      <c r="P684" s="483" t="str">
        <f>IF(ISBLANK('6桁'!P684)=TRUE,"",VLOOKUP('6桁'!P684,A!$A:$G,7,FALSE))</f>
        <v>卸価格設定なし</v>
      </c>
      <c r="Q684" s="395" t="str">
        <f>'6桁'!Q684</f>
        <v>Q</v>
      </c>
      <c r="X684" s="4"/>
    </row>
    <row r="685" spans="2:27" ht="57.75" customHeight="1">
      <c r="B685" s="546" t="s">
        <v>2040</v>
      </c>
      <c r="C685" s="546"/>
      <c r="D685" s="546"/>
      <c r="E685" s="546"/>
      <c r="F685" s="546"/>
      <c r="G685" s="546"/>
      <c r="H685" s="546"/>
      <c r="I685" s="546"/>
      <c r="J685" s="546"/>
      <c r="K685" s="546"/>
      <c r="L685" s="546"/>
      <c r="M685" s="546"/>
      <c r="N685" s="546"/>
      <c r="O685" s="546"/>
      <c r="P685" s="546"/>
      <c r="Q685" s="546"/>
      <c r="R685" s="546"/>
      <c r="S685" s="546"/>
      <c r="T685" s="546"/>
      <c r="U685" s="546"/>
      <c r="V685" s="546"/>
      <c r="W685" s="546"/>
      <c r="X685" s="546"/>
      <c r="Y685" s="546"/>
    </row>
    <row r="687" spans="2:27" ht="14.25" customHeight="1" thickBot="1"/>
    <row r="688" spans="2:27" ht="25.5" customHeight="1" thickTop="1" thickBot="1">
      <c r="B688" s="518" t="s">
        <v>36</v>
      </c>
      <c r="C688" s="519"/>
      <c r="D688" s="519"/>
      <c r="E688" s="519"/>
      <c r="F688" s="519"/>
      <c r="G688" s="519"/>
      <c r="H688" s="519"/>
      <c r="I688" s="519"/>
      <c r="J688" s="519"/>
      <c r="K688" s="519"/>
      <c r="L688" s="519"/>
      <c r="M688" s="519"/>
      <c r="N688" s="519"/>
      <c r="O688" s="519"/>
      <c r="P688" s="519"/>
      <c r="Q688" s="519"/>
      <c r="R688" s="519"/>
      <c r="S688" s="519"/>
      <c r="T688" s="519"/>
      <c r="U688" s="519"/>
      <c r="V688" s="519"/>
      <c r="W688" s="519"/>
      <c r="X688" s="519"/>
      <c r="Y688" s="519"/>
      <c r="Z688" s="519"/>
      <c r="AA688" s="520"/>
    </row>
    <row r="689" spans="2:24" ht="20.25" customHeight="1" thickTop="1" thickBot="1">
      <c r="C689" s="40"/>
      <c r="D689" s="40"/>
      <c r="E689" s="40"/>
      <c r="F689" s="79"/>
      <c r="H689" s="79"/>
      <c r="K689" s="52"/>
      <c r="M689" s="52"/>
      <c r="Q689" s="52"/>
    </row>
    <row r="690" spans="2:24" ht="20.100000000000001" customHeight="1" thickBot="1">
      <c r="B690" s="521" t="s">
        <v>452</v>
      </c>
      <c r="C690" s="534" t="s">
        <v>524</v>
      </c>
      <c r="D690" s="637"/>
      <c r="E690" s="535"/>
      <c r="F690" s="531" t="s">
        <v>453</v>
      </c>
      <c r="G690" s="532"/>
      <c r="H690" s="532"/>
      <c r="I690" s="532"/>
      <c r="J690" s="532"/>
      <c r="K690" s="532"/>
      <c r="L690" s="532"/>
      <c r="M690" s="532"/>
      <c r="N690" s="532"/>
      <c r="O690" s="532"/>
      <c r="P690" s="532"/>
      <c r="Q690" s="533"/>
      <c r="V690" s="4"/>
      <c r="X690" s="4"/>
    </row>
    <row r="691" spans="2:24" ht="39.950000000000003" customHeight="1">
      <c r="B691" s="522"/>
      <c r="C691" s="536"/>
      <c r="D691" s="547"/>
      <c r="E691" s="537"/>
      <c r="F691" s="683" t="s">
        <v>824</v>
      </c>
      <c r="G691" s="684"/>
      <c r="H691" s="683" t="s">
        <v>826</v>
      </c>
      <c r="I691" s="684"/>
      <c r="J691" s="685" t="s">
        <v>827</v>
      </c>
      <c r="K691" s="684"/>
      <c r="L691" s="685" t="s">
        <v>828</v>
      </c>
      <c r="M691" s="686"/>
      <c r="N691" s="683" t="s">
        <v>1998</v>
      </c>
      <c r="O691" s="684"/>
      <c r="P691" s="686" t="s">
        <v>2118</v>
      </c>
      <c r="Q691" s="684"/>
      <c r="V691" s="4"/>
      <c r="X691" s="4"/>
    </row>
    <row r="692" spans="2:24" ht="20.100000000000001" customHeight="1" thickBot="1">
      <c r="B692" s="523"/>
      <c r="C692" s="538"/>
      <c r="D692" s="618"/>
      <c r="E692" s="539"/>
      <c r="F692" s="514" t="s">
        <v>825</v>
      </c>
      <c r="G692" s="515"/>
      <c r="H692" s="514" t="s">
        <v>825</v>
      </c>
      <c r="I692" s="515"/>
      <c r="J692" s="514" t="s">
        <v>825</v>
      </c>
      <c r="K692" s="515"/>
      <c r="L692" s="514" t="s">
        <v>825</v>
      </c>
      <c r="M692" s="555"/>
      <c r="N692" s="514" t="s">
        <v>793</v>
      </c>
      <c r="O692" s="515"/>
      <c r="P692" s="555" t="s">
        <v>825</v>
      </c>
      <c r="Q692" s="515"/>
      <c r="V692" s="4"/>
      <c r="X692" s="4"/>
    </row>
    <row r="693" spans="2:24" ht="30" customHeight="1">
      <c r="B693" s="687">
        <v>17</v>
      </c>
      <c r="C693" s="680" t="s">
        <v>2074</v>
      </c>
      <c r="D693" s="681"/>
      <c r="E693" s="682"/>
      <c r="F693" s="93" t="str">
        <f>IF(ISBLANK('6桁'!F693)=TRUE,"",VLOOKUP('6桁'!F693,A!$A:$G,7,FALSE))</f>
        <v/>
      </c>
      <c r="G693" s="92">
        <f>'6桁'!G693</f>
        <v>0</v>
      </c>
      <c r="H693" s="93" t="str">
        <f>IF(ISBLANK('6桁'!H693)=TRUE,"",VLOOKUP('6桁'!H693,A!$A:$G,7,FALSE))</f>
        <v/>
      </c>
      <c r="I693" s="92">
        <f>'6桁'!I693</f>
        <v>0</v>
      </c>
      <c r="J693" s="93" t="str">
        <f>IF(ISBLANK('6桁'!J693)=TRUE,"",VLOOKUP('6桁'!J693,A!$A:$G,7,FALSE))</f>
        <v/>
      </c>
      <c r="K693" s="92">
        <f>'6桁'!K693</f>
        <v>0</v>
      </c>
      <c r="L693" s="93">
        <f>IF(ISBLANK('6桁'!L693)=TRUE,"",VLOOKUP('6桁'!L693,A!$A:$G,7,FALSE))</f>
        <v>35000</v>
      </c>
      <c r="M693" s="92" t="str">
        <f>'6桁'!M693</f>
        <v>※
RBL</v>
      </c>
      <c r="N693" s="93" t="str">
        <f>IF(ISBLANK('6桁'!N693)=TRUE,"",VLOOKUP('6桁'!N693,A!$A:$G,7,FALSE))</f>
        <v/>
      </c>
      <c r="O693" s="92">
        <f>'6桁'!O693</f>
        <v>0</v>
      </c>
      <c r="P693" s="202" t="str">
        <f>IF(ISBLANK('6桁'!P693)=TRUE,"",VLOOKUP('6桁'!P693,A!$A:$G,7,FALSE))</f>
        <v/>
      </c>
      <c r="Q693" s="325">
        <f>'6桁'!Q693</f>
        <v>0</v>
      </c>
      <c r="V693" s="4"/>
      <c r="X693" s="4"/>
    </row>
    <row r="694" spans="2:24" ht="30" customHeight="1">
      <c r="B694" s="670"/>
      <c r="C694" s="677" t="s">
        <v>2075</v>
      </c>
      <c r="D694" s="678"/>
      <c r="E694" s="679"/>
      <c r="F694" s="100" t="str">
        <f>IF(ISBLANK('6桁'!F694)=TRUE,"",VLOOKUP('6桁'!F694,A!$A:$G,7,FALSE))</f>
        <v/>
      </c>
      <c r="G694" s="98">
        <f>'6桁'!G694</f>
        <v>0</v>
      </c>
      <c r="H694" s="100" t="str">
        <f>IF(ISBLANK('6桁'!H694)=TRUE,"",VLOOKUP('6桁'!H694,A!$A:$G,7,FALSE))</f>
        <v/>
      </c>
      <c r="I694" s="98">
        <f>'6桁'!I694</f>
        <v>0</v>
      </c>
      <c r="J694" s="100" t="str">
        <f>IF(ISBLANK('6桁'!J694)=TRUE,"",VLOOKUP('6桁'!J694,A!$A:$G,7,FALSE))</f>
        <v/>
      </c>
      <c r="K694" s="98">
        <f>'6桁'!K694</f>
        <v>0</v>
      </c>
      <c r="L694" s="100" t="str">
        <f>IF(ISBLANK('6桁'!L694)=TRUE,"",VLOOKUP('6桁'!L694,A!$A:$G,7,FALSE))</f>
        <v/>
      </c>
      <c r="M694" s="98">
        <f>'6桁'!M694</f>
        <v>0</v>
      </c>
      <c r="N694" s="100" t="str">
        <f>IF(ISBLANK('6桁'!N694)=TRUE,"",VLOOKUP('6桁'!N694,A!$A:$G,7,FALSE))</f>
        <v/>
      </c>
      <c r="O694" s="98">
        <f>'6桁'!O694</f>
        <v>0</v>
      </c>
      <c r="P694" s="471" t="str">
        <f>IF(ISBLANK('6桁'!P694)=TRUE,"",VLOOKUP('6桁'!P694,A!$A:$G,7,FALSE))</f>
        <v>卸価格設定なし</v>
      </c>
      <c r="Q694" s="333" t="str">
        <f>'6桁'!Q694</f>
        <v>WL</v>
      </c>
      <c r="V694" s="4"/>
      <c r="X694" s="4"/>
    </row>
    <row r="695" spans="2:24" ht="30" customHeight="1">
      <c r="B695" s="668">
        <v>16</v>
      </c>
      <c r="C695" s="671" t="s">
        <v>2076</v>
      </c>
      <c r="D695" s="672"/>
      <c r="E695" s="673"/>
      <c r="F695" s="289" t="str">
        <f>IF(ISBLANK('6桁'!F695)=TRUE,"",VLOOKUP('6桁'!F695,A!$A:$G,7,FALSE))</f>
        <v/>
      </c>
      <c r="G695" s="237">
        <f>'6桁'!G695</f>
        <v>0</v>
      </c>
      <c r="H695" s="289" t="str">
        <f>IF(ISBLANK('6桁'!H695)=TRUE,"",VLOOKUP('6桁'!H695,A!$A:$G,7,FALSE))</f>
        <v/>
      </c>
      <c r="I695" s="237">
        <f>'6桁'!I695</f>
        <v>0</v>
      </c>
      <c r="J695" s="289" t="str">
        <f>IF(ISBLANK('6桁'!J695)=TRUE,"",VLOOKUP('6桁'!J695,A!$A:$G,7,FALSE))</f>
        <v/>
      </c>
      <c r="K695" s="237">
        <f>'6桁'!K695</f>
        <v>0</v>
      </c>
      <c r="L695" s="289">
        <f>IF(ISBLANK('6桁'!L695)=TRUE,"",VLOOKUP('6桁'!L695,A!$A:$G,7,FALSE))</f>
        <v>32900</v>
      </c>
      <c r="M695" s="237" t="str">
        <f>'6桁'!M695</f>
        <v>※
RBL</v>
      </c>
      <c r="N695" s="289" t="str">
        <f>IF(ISBLANK('6桁'!N695)=TRUE,"",VLOOKUP('6桁'!N695,A!$A:$G,7,FALSE))</f>
        <v/>
      </c>
      <c r="O695" s="237">
        <f>'6桁'!O695</f>
        <v>0</v>
      </c>
      <c r="P695" s="320" t="str">
        <f>IF(ISBLANK('6桁'!P695)=TRUE,"",VLOOKUP('6桁'!P695,A!$A:$G,7,FALSE))</f>
        <v/>
      </c>
      <c r="Q695" s="332">
        <f>'6桁'!Q695</f>
        <v>0</v>
      </c>
      <c r="V695" s="4"/>
      <c r="X695" s="4"/>
    </row>
    <row r="696" spans="2:24" ht="30" customHeight="1">
      <c r="B696" s="669"/>
      <c r="C696" s="674" t="s">
        <v>2077</v>
      </c>
      <c r="D696" s="675"/>
      <c r="E696" s="676"/>
      <c r="F696" s="12" t="str">
        <f>IF(ISBLANK('6桁'!F696)=TRUE,"",VLOOKUP('6桁'!F696,A!$A:$G,7,FALSE))</f>
        <v/>
      </c>
      <c r="G696" s="20">
        <f>'6桁'!G696</f>
        <v>0</v>
      </c>
      <c r="H696" s="12" t="str">
        <f>IF(ISBLANK('6桁'!H696)=TRUE,"",VLOOKUP('6桁'!H696,A!$A:$G,7,FALSE))</f>
        <v/>
      </c>
      <c r="I696" s="20">
        <f>'6桁'!I696</f>
        <v>0</v>
      </c>
      <c r="J696" s="12" t="str">
        <f>IF(ISBLANK('6桁'!J696)=TRUE,"",VLOOKUP('6桁'!J696,A!$A:$G,7,FALSE))</f>
        <v/>
      </c>
      <c r="K696" s="20">
        <f>'6桁'!K696</f>
        <v>0</v>
      </c>
      <c r="L696" s="12" t="str">
        <f>IF(ISBLANK('6桁'!L696)=TRUE,"",VLOOKUP('6桁'!L696,A!$A:$G,7,FALSE))</f>
        <v/>
      </c>
      <c r="M696" s="20">
        <f>'6桁'!M696</f>
        <v>0</v>
      </c>
      <c r="N696" s="472" t="str">
        <f>IF(ISBLANK('6桁'!N696)=TRUE,"",VLOOKUP('6桁'!N696,A!$A:$G,7,FALSE))</f>
        <v>卸価格設定なし</v>
      </c>
      <c r="O696" s="20" t="str">
        <f>'6桁'!O696</f>
        <v>⑧Q
WL</v>
      </c>
      <c r="P696" s="14" t="str">
        <f>IF(ISBLANK('6桁'!P696)=TRUE,"",VLOOKUP('6桁'!P696,A!$A:$G,7,FALSE))</f>
        <v/>
      </c>
      <c r="Q696" s="324">
        <f>'6桁'!Q696</f>
        <v>0</v>
      </c>
      <c r="V696" s="4"/>
      <c r="X696" s="4"/>
    </row>
    <row r="697" spans="2:24" ht="30" customHeight="1">
      <c r="B697" s="670"/>
      <c r="C697" s="677" t="s">
        <v>2078</v>
      </c>
      <c r="D697" s="678"/>
      <c r="E697" s="679"/>
      <c r="F697" s="100" t="str">
        <f>IF(ISBLANK('6桁'!F697)=TRUE,"",VLOOKUP('6桁'!F697,A!$A:$G,7,FALSE))</f>
        <v/>
      </c>
      <c r="G697" s="98">
        <f>'6桁'!G697</f>
        <v>0</v>
      </c>
      <c r="H697" s="100" t="str">
        <f>IF(ISBLANK('6桁'!H697)=TRUE,"",VLOOKUP('6桁'!H697,A!$A:$G,7,FALSE))</f>
        <v/>
      </c>
      <c r="I697" s="98">
        <f>'6桁'!I697</f>
        <v>0</v>
      </c>
      <c r="J697" s="100" t="str">
        <f>IF(ISBLANK('6桁'!J697)=TRUE,"",VLOOKUP('6桁'!J697,A!$A:$G,7,FALSE))</f>
        <v/>
      </c>
      <c r="K697" s="98">
        <f>'6桁'!K697</f>
        <v>0</v>
      </c>
      <c r="L697" s="100" t="str">
        <f>IF(ISBLANK('6桁'!L697)=TRUE,"",VLOOKUP('6桁'!L697,A!$A:$G,7,FALSE))</f>
        <v/>
      </c>
      <c r="M697" s="98">
        <f>'6桁'!M697</f>
        <v>0</v>
      </c>
      <c r="N697" s="100" t="str">
        <f>IF(ISBLANK('6桁'!N697)=TRUE,"",VLOOKUP('6桁'!N697,A!$A:$G,7,FALSE))</f>
        <v/>
      </c>
      <c r="O697" s="98">
        <f>'6桁'!O697</f>
        <v>0</v>
      </c>
      <c r="P697" s="471" t="str">
        <f>IF(ISBLANK('6桁'!P697)=TRUE,"",VLOOKUP('6桁'!P697,A!$A:$G,7,FALSE))</f>
        <v>卸価格設定なし</v>
      </c>
      <c r="Q697" s="333" t="str">
        <f>'6桁'!Q697</f>
        <v>WL</v>
      </c>
      <c r="V697" s="4"/>
      <c r="X697" s="4"/>
    </row>
    <row r="698" spans="2:24" ht="30" customHeight="1">
      <c r="B698" s="668">
        <v>15</v>
      </c>
      <c r="C698" s="671" t="s">
        <v>2079</v>
      </c>
      <c r="D698" s="672"/>
      <c r="E698" s="673"/>
      <c r="F698" s="289">
        <f>IF(ISBLANK('6桁'!F698)=TRUE,"",VLOOKUP('6桁'!F698,A!$A:$G,7,FALSE))</f>
        <v>22100</v>
      </c>
      <c r="G698" s="237">
        <f>'6桁'!G698</f>
        <v>0</v>
      </c>
      <c r="H698" s="289" t="str">
        <f>IF(ISBLANK('6桁'!H698)=TRUE,"",VLOOKUP('6桁'!H698,A!$A:$G,7,FALSE))</f>
        <v/>
      </c>
      <c r="I698" s="237">
        <f>'6桁'!I698</f>
        <v>0</v>
      </c>
      <c r="J698" s="289" t="str">
        <f>IF(ISBLANK('6桁'!J698)=TRUE,"",VLOOKUP('6桁'!J698,A!$A:$G,7,FALSE))</f>
        <v/>
      </c>
      <c r="K698" s="237">
        <f>'6桁'!K698</f>
        <v>0</v>
      </c>
      <c r="L698" s="289" t="str">
        <f>IF(ISBLANK('6桁'!L698)=TRUE,"",VLOOKUP('6桁'!L698,A!$A:$G,7,FALSE))</f>
        <v/>
      </c>
      <c r="M698" s="237">
        <f>'6桁'!M698</f>
        <v>0</v>
      </c>
      <c r="N698" s="289" t="str">
        <f>IF(ISBLANK('6桁'!N698)=TRUE,"",VLOOKUP('6桁'!N698,A!$A:$G,7,FALSE))</f>
        <v/>
      </c>
      <c r="O698" s="237">
        <f>'6桁'!O698</f>
        <v>0</v>
      </c>
      <c r="P698" s="320" t="str">
        <f>IF(ISBLANK('6桁'!P698)=TRUE,"",VLOOKUP('6桁'!P698,A!$A:$G,7,FALSE))</f>
        <v/>
      </c>
      <c r="Q698" s="332">
        <f>'6桁'!Q698</f>
        <v>0</v>
      </c>
      <c r="V698" s="4"/>
      <c r="X698" s="4"/>
    </row>
    <row r="699" spans="2:24" ht="30" customHeight="1">
      <c r="B699" s="669"/>
      <c r="C699" s="674" t="s">
        <v>2080</v>
      </c>
      <c r="D699" s="675"/>
      <c r="E699" s="676"/>
      <c r="F699" s="12">
        <f>IF(ISBLANK('6桁'!F699)=TRUE,"",VLOOKUP('6桁'!F699,A!$A:$G,7,FALSE))</f>
        <v>23100</v>
      </c>
      <c r="G699" s="20">
        <f>'6桁'!G699</f>
        <v>0</v>
      </c>
      <c r="H699" s="12" t="str">
        <f>IF(ISBLANK('6桁'!H699)=TRUE,"",VLOOKUP('6桁'!H699,A!$A:$G,7,FALSE))</f>
        <v/>
      </c>
      <c r="I699" s="20">
        <f>'6桁'!I699</f>
        <v>0</v>
      </c>
      <c r="J699" s="12" t="str">
        <f>IF(ISBLANK('6桁'!J699)=TRUE,"",VLOOKUP('6桁'!J699,A!$A:$G,7,FALSE))</f>
        <v/>
      </c>
      <c r="K699" s="20">
        <f>'6桁'!K699</f>
        <v>0</v>
      </c>
      <c r="L699" s="12" t="str">
        <f>IF(ISBLANK('6桁'!L699)=TRUE,"",VLOOKUP('6桁'!L699,A!$A:$G,7,FALSE))</f>
        <v/>
      </c>
      <c r="M699" s="20">
        <f>'6桁'!M699</f>
        <v>0</v>
      </c>
      <c r="N699" s="12" t="str">
        <f>IF(ISBLANK('6桁'!N699)=TRUE,"",VLOOKUP('6桁'!N699,A!$A:$G,7,FALSE))</f>
        <v/>
      </c>
      <c r="O699" s="20">
        <f>'6桁'!O699</f>
        <v>0</v>
      </c>
      <c r="P699" s="14" t="str">
        <f>IF(ISBLANK('6桁'!P699)=TRUE,"",VLOOKUP('6桁'!P699,A!$A:$G,7,FALSE))</f>
        <v/>
      </c>
      <c r="Q699" s="324">
        <f>'6桁'!Q699</f>
        <v>0</v>
      </c>
      <c r="V699" s="4"/>
      <c r="X699" s="4"/>
    </row>
    <row r="700" spans="2:24" ht="30" customHeight="1">
      <c r="B700" s="669"/>
      <c r="C700" s="674" t="s">
        <v>2081</v>
      </c>
      <c r="D700" s="675"/>
      <c r="E700" s="676"/>
      <c r="F700" s="12">
        <f>IF(ISBLANK('6桁'!F700)=TRUE,"",VLOOKUP('6桁'!F700,A!$A:$G,7,FALSE))</f>
        <v>24500</v>
      </c>
      <c r="G700" s="20">
        <f>'6桁'!G700</f>
        <v>0</v>
      </c>
      <c r="H700" s="12" t="str">
        <f>IF(ISBLANK('6桁'!H700)=TRUE,"",VLOOKUP('6桁'!H700,A!$A:$G,7,FALSE))</f>
        <v/>
      </c>
      <c r="I700" s="20">
        <f>'6桁'!I700</f>
        <v>0</v>
      </c>
      <c r="J700" s="12" t="str">
        <f>IF(ISBLANK('6桁'!J700)=TRUE,"",VLOOKUP('6桁'!J700,A!$A:$G,7,FALSE))</f>
        <v/>
      </c>
      <c r="K700" s="20">
        <f>'6桁'!K700</f>
        <v>0</v>
      </c>
      <c r="L700" s="12" t="str">
        <f>IF(ISBLANK('6桁'!L700)=TRUE,"",VLOOKUP('6桁'!L700,A!$A:$G,7,FALSE))</f>
        <v/>
      </c>
      <c r="M700" s="20">
        <f>'6桁'!M700</f>
        <v>0</v>
      </c>
      <c r="N700" s="12" t="str">
        <f>IF(ISBLANK('6桁'!N700)=TRUE,"",VLOOKUP('6桁'!N700,A!$A:$G,7,FALSE))</f>
        <v/>
      </c>
      <c r="O700" s="20">
        <f>'6桁'!O700</f>
        <v>0</v>
      </c>
      <c r="P700" s="14" t="str">
        <f>IF(ISBLANK('6桁'!P700)=TRUE,"",VLOOKUP('6桁'!P700,A!$A:$G,7,FALSE))</f>
        <v/>
      </c>
      <c r="Q700" s="324">
        <f>'6桁'!Q700</f>
        <v>0</v>
      </c>
      <c r="V700" s="4"/>
      <c r="X700" s="4"/>
    </row>
    <row r="701" spans="2:24" ht="30" customHeight="1">
      <c r="B701" s="669"/>
      <c r="C701" s="674" t="s">
        <v>2082</v>
      </c>
      <c r="D701" s="675"/>
      <c r="E701" s="676"/>
      <c r="F701" s="12">
        <f>IF(ISBLANK('6桁'!F701)=TRUE,"",VLOOKUP('6桁'!F701,A!$A:$G,7,FALSE))</f>
        <v>23100</v>
      </c>
      <c r="G701" s="20">
        <f>'6桁'!G701</f>
        <v>0</v>
      </c>
      <c r="H701" s="12" t="str">
        <f>IF(ISBLANK('6桁'!H701)=TRUE,"",VLOOKUP('6桁'!H701,A!$A:$G,7,FALSE))</f>
        <v/>
      </c>
      <c r="I701" s="20">
        <f>'6桁'!I701</f>
        <v>0</v>
      </c>
      <c r="J701" s="12" t="str">
        <f>IF(ISBLANK('6桁'!J701)=TRUE,"",VLOOKUP('6桁'!J701,A!$A:$G,7,FALSE))</f>
        <v/>
      </c>
      <c r="K701" s="20">
        <f>'6桁'!K701</f>
        <v>0</v>
      </c>
      <c r="L701" s="12" t="str">
        <f>IF(ISBLANK('6桁'!L701)=TRUE,"",VLOOKUP('6桁'!L701,A!$A:$G,7,FALSE))</f>
        <v/>
      </c>
      <c r="M701" s="20">
        <f>'6桁'!M701</f>
        <v>0</v>
      </c>
      <c r="N701" s="12" t="str">
        <f>IF(ISBLANK('6桁'!N701)=TRUE,"",VLOOKUP('6桁'!N701,A!$A:$G,7,FALSE))</f>
        <v/>
      </c>
      <c r="O701" s="20">
        <f>'6桁'!O701</f>
        <v>0</v>
      </c>
      <c r="P701" s="14" t="str">
        <f>IF(ISBLANK('6桁'!P701)=TRUE,"",VLOOKUP('6桁'!P701,A!$A:$G,7,FALSE))</f>
        <v/>
      </c>
      <c r="Q701" s="324">
        <f>'6桁'!Q701</f>
        <v>0</v>
      </c>
      <c r="V701" s="4"/>
      <c r="X701" s="4"/>
    </row>
    <row r="702" spans="2:24" ht="30" customHeight="1">
      <c r="B702" s="669"/>
      <c r="C702" s="674" t="s">
        <v>2083</v>
      </c>
      <c r="D702" s="675"/>
      <c r="E702" s="676"/>
      <c r="F702" s="12">
        <f>IF(ISBLANK('6桁'!F702)=TRUE,"",VLOOKUP('6桁'!F702,A!$A:$G,7,FALSE))</f>
        <v>19000</v>
      </c>
      <c r="G702" s="20" t="str">
        <f>'6桁'!G702</f>
        <v>※◎</v>
      </c>
      <c r="H702" s="12" t="str">
        <f>IF(ISBLANK('6桁'!H702)=TRUE,"",VLOOKUP('6桁'!H702,A!$A:$G,7,FALSE))</f>
        <v/>
      </c>
      <c r="I702" s="20">
        <f>'6桁'!I702</f>
        <v>0</v>
      </c>
      <c r="J702" s="12" t="str">
        <f>IF(ISBLANK('6桁'!J702)=TRUE,"",VLOOKUP('6桁'!J702,A!$A:$G,7,FALSE))</f>
        <v/>
      </c>
      <c r="K702" s="20">
        <f>'6桁'!K702</f>
        <v>0</v>
      </c>
      <c r="L702" s="12" t="str">
        <f>IF(ISBLANK('6桁'!L702)=TRUE,"",VLOOKUP('6桁'!L702,A!$A:$G,7,FALSE))</f>
        <v/>
      </c>
      <c r="M702" s="20">
        <f>'6桁'!M702</f>
        <v>0</v>
      </c>
      <c r="N702" s="12" t="str">
        <f>IF(ISBLANK('6桁'!N702)=TRUE,"",VLOOKUP('6桁'!N702,A!$A:$G,7,FALSE))</f>
        <v/>
      </c>
      <c r="O702" s="20">
        <f>'6桁'!O702</f>
        <v>0</v>
      </c>
      <c r="P702" s="14" t="str">
        <f>IF(ISBLANK('6桁'!P702)=TRUE,"",VLOOKUP('6桁'!P702,A!$A:$G,7,FALSE))</f>
        <v/>
      </c>
      <c r="Q702" s="324">
        <f>'6桁'!Q702</f>
        <v>0</v>
      </c>
      <c r="V702" s="4"/>
      <c r="X702" s="4"/>
    </row>
    <row r="703" spans="2:24" ht="30" customHeight="1">
      <c r="B703" s="669"/>
      <c r="C703" s="674" t="s">
        <v>2084</v>
      </c>
      <c r="D703" s="675"/>
      <c r="E703" s="676"/>
      <c r="F703" s="12">
        <f>IF(ISBLANK('6桁'!F703)=TRUE,"",VLOOKUP('6桁'!F703,A!$A:$G,7,FALSE))</f>
        <v>19000</v>
      </c>
      <c r="G703" s="20" t="str">
        <f>'6桁'!G703</f>
        <v>⑩◎</v>
      </c>
      <c r="H703" s="12" t="str">
        <f>IF(ISBLANK('6桁'!H703)=TRUE,"",VLOOKUP('6桁'!H703,A!$A:$G,7,FALSE))</f>
        <v/>
      </c>
      <c r="I703" s="20">
        <f>'6桁'!I703</f>
        <v>0</v>
      </c>
      <c r="J703" s="12" t="str">
        <f>IF(ISBLANK('6桁'!J703)=TRUE,"",VLOOKUP('6桁'!J703,A!$A:$G,7,FALSE))</f>
        <v/>
      </c>
      <c r="K703" s="20">
        <f>'6桁'!K703</f>
        <v>0</v>
      </c>
      <c r="L703" s="12" t="str">
        <f>IF(ISBLANK('6桁'!L703)=TRUE,"",VLOOKUP('6桁'!L703,A!$A:$G,7,FALSE))</f>
        <v/>
      </c>
      <c r="M703" s="20">
        <f>'6桁'!M703</f>
        <v>0</v>
      </c>
      <c r="N703" s="12" t="str">
        <f>IF(ISBLANK('6桁'!N703)=TRUE,"",VLOOKUP('6桁'!N703,A!$A:$G,7,FALSE))</f>
        <v/>
      </c>
      <c r="O703" s="20">
        <f>'6桁'!O703</f>
        <v>0</v>
      </c>
      <c r="P703" s="14" t="str">
        <f>IF(ISBLANK('6桁'!P703)=TRUE,"",VLOOKUP('6桁'!P703,A!$A:$G,7,FALSE))</f>
        <v/>
      </c>
      <c r="Q703" s="324">
        <f>'6桁'!Q703</f>
        <v>0</v>
      </c>
      <c r="V703" s="4"/>
      <c r="X703" s="4"/>
    </row>
    <row r="704" spans="2:24" ht="30" customHeight="1">
      <c r="B704" s="669"/>
      <c r="C704" s="674" t="s">
        <v>2085</v>
      </c>
      <c r="D704" s="675"/>
      <c r="E704" s="676"/>
      <c r="F704" s="12">
        <f>IF(ISBLANK('6桁'!F704)=TRUE,"",VLOOKUP('6桁'!F704,A!$A:$G,7,FALSE))</f>
        <v>20100</v>
      </c>
      <c r="G704" s="20" t="str">
        <f>'6桁'!G704</f>
        <v>※◎</v>
      </c>
      <c r="H704" s="12" t="str">
        <f>IF(ISBLANK('6桁'!H704)=TRUE,"",VLOOKUP('6桁'!H704,A!$A:$G,7,FALSE))</f>
        <v/>
      </c>
      <c r="I704" s="20">
        <f>'6桁'!I704</f>
        <v>0</v>
      </c>
      <c r="J704" s="12" t="str">
        <f>IF(ISBLANK('6桁'!J704)=TRUE,"",VLOOKUP('6桁'!J704,A!$A:$G,7,FALSE))</f>
        <v/>
      </c>
      <c r="K704" s="20">
        <f>'6桁'!K704</f>
        <v>0</v>
      </c>
      <c r="L704" s="12">
        <f>IF(ISBLANK('6桁'!L704)=TRUE,"",VLOOKUP('6桁'!L704,A!$A:$G,7,FALSE))</f>
        <v>21000</v>
      </c>
      <c r="M704" s="20" t="str">
        <f>'6桁'!M704</f>
        <v>※◎
RBL</v>
      </c>
      <c r="N704" s="12" t="str">
        <f>IF(ISBLANK('6桁'!N704)=TRUE,"",VLOOKUP('6桁'!N704,A!$A:$G,7,FALSE))</f>
        <v/>
      </c>
      <c r="O704" s="20">
        <f>'6桁'!O704</f>
        <v>0</v>
      </c>
      <c r="P704" s="14" t="str">
        <f>IF(ISBLANK('6桁'!P704)=TRUE,"",VLOOKUP('6桁'!P704,A!$A:$G,7,FALSE))</f>
        <v/>
      </c>
      <c r="Q704" s="324">
        <f>'6桁'!Q704</f>
        <v>0</v>
      </c>
      <c r="V704" s="4"/>
      <c r="X704" s="4"/>
    </row>
    <row r="705" spans="2:24" ht="30" customHeight="1">
      <c r="B705" s="670"/>
      <c r="C705" s="677" t="s">
        <v>2086</v>
      </c>
      <c r="D705" s="678"/>
      <c r="E705" s="679"/>
      <c r="F705" s="100">
        <f>IF(ISBLANK('6桁'!F705)=TRUE,"",VLOOKUP('6桁'!F705,A!$A:$G,7,FALSE))</f>
        <v>20100</v>
      </c>
      <c r="G705" s="98" t="str">
        <f>'6桁'!G705</f>
        <v>⑩◎</v>
      </c>
      <c r="H705" s="100">
        <f>IF(ISBLANK('6桁'!H705)=TRUE,"",VLOOKUP('6桁'!H705,A!$A:$G,7,FALSE))</f>
        <v>25700</v>
      </c>
      <c r="I705" s="98">
        <f>'6桁'!I705</f>
        <v>0</v>
      </c>
      <c r="J705" s="100" t="str">
        <f>IF(ISBLANK('6桁'!J705)=TRUE,"",VLOOKUP('6桁'!J705,A!$A:$G,7,FALSE))</f>
        <v/>
      </c>
      <c r="K705" s="98">
        <f>'6桁'!K705</f>
        <v>0</v>
      </c>
      <c r="L705" s="100" t="str">
        <f>IF(ISBLANK('6桁'!L705)=TRUE,"",VLOOKUP('6桁'!L705,A!$A:$G,7,FALSE))</f>
        <v/>
      </c>
      <c r="M705" s="98">
        <f>'6桁'!M705</f>
        <v>0</v>
      </c>
      <c r="N705" s="100" t="str">
        <f>IF(ISBLANK('6桁'!N705)=TRUE,"",VLOOKUP('6桁'!N705,A!$A:$G,7,FALSE))</f>
        <v/>
      </c>
      <c r="O705" s="98">
        <f>'6桁'!O705</f>
        <v>0</v>
      </c>
      <c r="P705" s="471" t="str">
        <f>IF(ISBLANK('6桁'!P705)=TRUE,"",VLOOKUP('6桁'!P705,A!$A:$G,7,FALSE))</f>
        <v>卸価格設定なし</v>
      </c>
      <c r="Q705" s="333" t="str">
        <f>'6桁'!Q705</f>
        <v>WL</v>
      </c>
      <c r="V705" s="4"/>
      <c r="X705" s="4"/>
    </row>
    <row r="706" spans="2:24" ht="30" customHeight="1">
      <c r="B706" s="668">
        <v>14</v>
      </c>
      <c r="C706" s="671" t="s">
        <v>2087</v>
      </c>
      <c r="D706" s="672"/>
      <c r="E706" s="673"/>
      <c r="F706" s="289">
        <f>IF(ISBLANK('6桁'!F706)=TRUE,"",VLOOKUP('6桁'!F706,A!$A:$G,7,FALSE))</f>
        <v>12500</v>
      </c>
      <c r="G706" s="237">
        <f>'6桁'!G706</f>
        <v>0</v>
      </c>
      <c r="H706" s="289">
        <f>IF(ISBLANK('6桁'!H706)=TRUE,"",VLOOKUP('6桁'!H706,A!$A:$G,7,FALSE))</f>
        <v>16600</v>
      </c>
      <c r="I706" s="237">
        <f>'6桁'!I706</f>
        <v>0</v>
      </c>
      <c r="J706" s="289" t="str">
        <f>IF(ISBLANK('6桁'!J706)=TRUE,"",VLOOKUP('6桁'!J706,A!$A:$G,7,FALSE))</f>
        <v/>
      </c>
      <c r="K706" s="237">
        <f>'6桁'!K706</f>
        <v>0</v>
      </c>
      <c r="L706" s="289" t="str">
        <f>IF(ISBLANK('6桁'!L706)=TRUE,"",VLOOKUP('6桁'!L706,A!$A:$G,7,FALSE))</f>
        <v/>
      </c>
      <c r="M706" s="237">
        <f>'6桁'!M706</f>
        <v>0</v>
      </c>
      <c r="N706" s="289" t="str">
        <f>IF(ISBLANK('6桁'!N706)=TRUE,"",VLOOKUP('6桁'!N706,A!$A:$G,7,FALSE))</f>
        <v/>
      </c>
      <c r="O706" s="237">
        <f>'6桁'!O706</f>
        <v>0</v>
      </c>
      <c r="P706" s="320" t="str">
        <f>IF(ISBLANK('6桁'!P706)=TRUE,"",VLOOKUP('6桁'!P706,A!$A:$G,7,FALSE))</f>
        <v/>
      </c>
      <c r="Q706" s="332">
        <f>'6桁'!Q706</f>
        <v>0</v>
      </c>
      <c r="V706" s="4"/>
      <c r="X706" s="4"/>
    </row>
    <row r="707" spans="2:24" ht="30" customHeight="1">
      <c r="B707" s="669"/>
      <c r="C707" s="674" t="s">
        <v>2088</v>
      </c>
      <c r="D707" s="675"/>
      <c r="E707" s="676"/>
      <c r="F707" s="12">
        <f>IF(ISBLANK('6桁'!F707)=TRUE,"",VLOOKUP('6桁'!F707,A!$A:$G,7,FALSE))</f>
        <v>13600</v>
      </c>
      <c r="G707" s="20" t="str">
        <f>'6桁'!G707</f>
        <v>◎</v>
      </c>
      <c r="H707" s="12" t="str">
        <f>IF(ISBLANK('6桁'!H707)=TRUE,"",VLOOKUP('6桁'!H707,A!$A:$G,7,FALSE))</f>
        <v/>
      </c>
      <c r="I707" s="20">
        <f>'6桁'!I707</f>
        <v>0</v>
      </c>
      <c r="J707" s="12" t="str">
        <f>IF(ISBLANK('6桁'!J707)=TRUE,"",VLOOKUP('6桁'!J707,A!$A:$G,7,FALSE))</f>
        <v/>
      </c>
      <c r="K707" s="20">
        <f>'6桁'!K707</f>
        <v>0</v>
      </c>
      <c r="L707" s="12" t="str">
        <f>IF(ISBLANK('6桁'!L707)=TRUE,"",VLOOKUP('6桁'!L707,A!$A:$G,7,FALSE))</f>
        <v/>
      </c>
      <c r="M707" s="20">
        <f>'6桁'!M707</f>
        <v>0</v>
      </c>
      <c r="N707" s="12" t="str">
        <f>IF(ISBLANK('6桁'!N707)=TRUE,"",VLOOKUP('6桁'!N707,A!$A:$G,7,FALSE))</f>
        <v/>
      </c>
      <c r="O707" s="20">
        <f>'6桁'!O707</f>
        <v>0</v>
      </c>
      <c r="P707" s="14" t="str">
        <f>IF(ISBLANK('6桁'!P707)=TRUE,"",VLOOKUP('6桁'!P707,A!$A:$G,7,FALSE))</f>
        <v/>
      </c>
      <c r="Q707" s="324">
        <f>'6桁'!Q707</f>
        <v>0</v>
      </c>
      <c r="V707" s="4"/>
      <c r="X707" s="4"/>
    </row>
    <row r="708" spans="2:24" ht="30" customHeight="1">
      <c r="B708" s="669"/>
      <c r="C708" s="674" t="s">
        <v>2089</v>
      </c>
      <c r="D708" s="675"/>
      <c r="E708" s="676"/>
      <c r="F708" s="12">
        <f>IF(ISBLANK('6桁'!F708)=TRUE,"",VLOOKUP('6桁'!F708,A!$A:$G,7,FALSE))</f>
        <v>14300</v>
      </c>
      <c r="G708" s="20" t="str">
        <f>'6桁'!G708</f>
        <v>◎</v>
      </c>
      <c r="H708" s="12">
        <f>IF(ISBLANK('6桁'!H708)=TRUE,"",VLOOKUP('6桁'!H708,A!$A:$G,7,FALSE))</f>
        <v>18500</v>
      </c>
      <c r="I708" s="20">
        <f>'6桁'!I708</f>
        <v>0</v>
      </c>
      <c r="J708" s="12" t="str">
        <f>IF(ISBLANK('6桁'!J708)=TRUE,"",VLOOKUP('6桁'!J708,A!$A:$G,7,FALSE))</f>
        <v/>
      </c>
      <c r="K708" s="20">
        <f>'6桁'!K708</f>
        <v>0</v>
      </c>
      <c r="L708" s="12" t="str">
        <f>IF(ISBLANK('6桁'!L708)=TRUE,"",VLOOKUP('6桁'!L708,A!$A:$G,7,FALSE))</f>
        <v/>
      </c>
      <c r="M708" s="20">
        <f>'6桁'!M708</f>
        <v>0</v>
      </c>
      <c r="N708" s="12" t="str">
        <f>IF(ISBLANK('6桁'!N708)=TRUE,"",VLOOKUP('6桁'!N708,A!$A:$G,7,FALSE))</f>
        <v/>
      </c>
      <c r="O708" s="20">
        <f>'6桁'!O708</f>
        <v>0</v>
      </c>
      <c r="P708" s="14" t="str">
        <f>IF(ISBLANK('6桁'!P708)=TRUE,"",VLOOKUP('6桁'!P708,A!$A:$G,7,FALSE))</f>
        <v/>
      </c>
      <c r="Q708" s="324">
        <f>'6桁'!Q708</f>
        <v>0</v>
      </c>
      <c r="V708" s="4"/>
      <c r="X708" s="4"/>
    </row>
    <row r="709" spans="2:24" ht="30" customHeight="1">
      <c r="B709" s="669"/>
      <c r="C709" s="674" t="s">
        <v>2090</v>
      </c>
      <c r="D709" s="675"/>
      <c r="E709" s="676"/>
      <c r="F709" s="12">
        <f>IF(ISBLANK('6桁'!F709)=TRUE,"",VLOOKUP('6桁'!F709,A!$A:$G,7,FALSE))</f>
        <v>15900</v>
      </c>
      <c r="G709" s="20" t="str">
        <f>'6桁'!G709</f>
        <v>◎</v>
      </c>
      <c r="H709" s="12" t="str">
        <f>IF(ISBLANK('6桁'!H709)=TRUE,"",VLOOKUP('6桁'!H709,A!$A:$G,7,FALSE))</f>
        <v/>
      </c>
      <c r="I709" s="20">
        <f>'6桁'!I709</f>
        <v>0</v>
      </c>
      <c r="J709" s="12" t="str">
        <f>IF(ISBLANK('6桁'!J709)=TRUE,"",VLOOKUP('6桁'!J709,A!$A:$G,7,FALSE))</f>
        <v/>
      </c>
      <c r="K709" s="20">
        <f>'6桁'!K709</f>
        <v>0</v>
      </c>
      <c r="L709" s="12" t="str">
        <f>IF(ISBLANK('6桁'!L709)=TRUE,"",VLOOKUP('6桁'!L709,A!$A:$G,7,FALSE))</f>
        <v/>
      </c>
      <c r="M709" s="20">
        <f>'6桁'!M709</f>
        <v>0</v>
      </c>
      <c r="N709" s="12" t="str">
        <f>IF(ISBLANK('6桁'!N709)=TRUE,"",VLOOKUP('6桁'!N709,A!$A:$G,7,FALSE))</f>
        <v/>
      </c>
      <c r="O709" s="20">
        <f>'6桁'!O709</f>
        <v>0</v>
      </c>
      <c r="P709" s="14" t="str">
        <f>IF(ISBLANK('6桁'!P709)=TRUE,"",VLOOKUP('6桁'!P709,A!$A:$G,7,FALSE))</f>
        <v/>
      </c>
      <c r="Q709" s="324">
        <f>'6桁'!Q709</f>
        <v>0</v>
      </c>
      <c r="V709" s="4"/>
      <c r="X709" s="4"/>
    </row>
    <row r="710" spans="2:24" ht="30" customHeight="1">
      <c r="B710" s="669"/>
      <c r="C710" s="674" t="s">
        <v>2091</v>
      </c>
      <c r="D710" s="675"/>
      <c r="E710" s="676"/>
      <c r="F710" s="12">
        <f>IF(ISBLANK('6桁'!F710)=TRUE,"",VLOOKUP('6桁'!F710,A!$A:$G,7,FALSE))</f>
        <v>15400</v>
      </c>
      <c r="G710" s="20" t="str">
        <f>'6桁'!G710</f>
        <v>◎</v>
      </c>
      <c r="H710" s="12" t="str">
        <f>IF(ISBLANK('6桁'!H710)=TRUE,"",VLOOKUP('6桁'!H710,A!$A:$G,7,FALSE))</f>
        <v/>
      </c>
      <c r="I710" s="20">
        <f>'6桁'!I710</f>
        <v>0</v>
      </c>
      <c r="J710" s="12" t="str">
        <f>IF(ISBLANK('6桁'!J710)=TRUE,"",VLOOKUP('6桁'!J710,A!$A:$G,7,FALSE))</f>
        <v/>
      </c>
      <c r="K710" s="20">
        <f>'6桁'!K710</f>
        <v>0</v>
      </c>
      <c r="L710" s="12" t="str">
        <f>IF(ISBLANK('6桁'!L710)=TRUE,"",VLOOKUP('6桁'!L710,A!$A:$G,7,FALSE))</f>
        <v/>
      </c>
      <c r="M710" s="20">
        <f>'6桁'!M710</f>
        <v>0</v>
      </c>
      <c r="N710" s="12" t="str">
        <f>IF(ISBLANK('6桁'!N710)=TRUE,"",VLOOKUP('6桁'!N710,A!$A:$G,7,FALSE))</f>
        <v/>
      </c>
      <c r="O710" s="20">
        <f>'6桁'!O710</f>
        <v>0</v>
      </c>
      <c r="P710" s="14" t="str">
        <f>IF(ISBLANK('6桁'!P710)=TRUE,"",VLOOKUP('6桁'!P710,A!$A:$G,7,FALSE))</f>
        <v/>
      </c>
      <c r="Q710" s="324">
        <f>'6桁'!Q710</f>
        <v>0</v>
      </c>
      <c r="V710" s="4"/>
      <c r="X710" s="4"/>
    </row>
    <row r="711" spans="2:24" ht="30" customHeight="1">
      <c r="B711" s="669"/>
      <c r="C711" s="674" t="s">
        <v>2092</v>
      </c>
      <c r="D711" s="675"/>
      <c r="E711" s="676"/>
      <c r="F711" s="12">
        <f>IF(ISBLANK('6桁'!F711)=TRUE,"",VLOOKUP('6桁'!F711,A!$A:$G,7,FALSE))</f>
        <v>16300</v>
      </c>
      <c r="G711" s="20" t="str">
        <f>'6桁'!G711</f>
        <v>◎</v>
      </c>
      <c r="H711" s="12" t="str">
        <f>IF(ISBLANK('6桁'!H711)=TRUE,"",VLOOKUP('6桁'!H711,A!$A:$G,7,FALSE))</f>
        <v/>
      </c>
      <c r="I711" s="20">
        <f>'6桁'!I711</f>
        <v>0</v>
      </c>
      <c r="J711" s="12" t="str">
        <f>IF(ISBLANK('6桁'!J711)=TRUE,"",VLOOKUP('6桁'!J711,A!$A:$G,7,FALSE))</f>
        <v/>
      </c>
      <c r="K711" s="20">
        <f>'6桁'!K711</f>
        <v>0</v>
      </c>
      <c r="L711" s="12" t="str">
        <f>IF(ISBLANK('6桁'!L711)=TRUE,"",VLOOKUP('6桁'!L711,A!$A:$G,7,FALSE))</f>
        <v/>
      </c>
      <c r="M711" s="20">
        <f>'6桁'!M711</f>
        <v>0</v>
      </c>
      <c r="N711" s="12" t="str">
        <f>IF(ISBLANK('6桁'!N711)=TRUE,"",VLOOKUP('6桁'!N711,A!$A:$G,7,FALSE))</f>
        <v/>
      </c>
      <c r="O711" s="20">
        <f>'6桁'!O711</f>
        <v>0</v>
      </c>
      <c r="P711" s="14" t="str">
        <f>IF(ISBLANK('6桁'!P711)=TRUE,"",VLOOKUP('6桁'!P711,A!$A:$G,7,FALSE))</f>
        <v/>
      </c>
      <c r="Q711" s="324">
        <f>'6桁'!Q711</f>
        <v>0</v>
      </c>
      <c r="V711" s="4"/>
      <c r="X711" s="4"/>
    </row>
    <row r="712" spans="2:24" ht="30" customHeight="1">
      <c r="B712" s="669"/>
      <c r="C712" s="674" t="s">
        <v>2093</v>
      </c>
      <c r="D712" s="675"/>
      <c r="E712" s="676"/>
      <c r="F712" s="12">
        <f>IF(ISBLANK('6桁'!F712)=TRUE,"",VLOOKUP('6桁'!F712,A!$A:$G,7,FALSE))</f>
        <v>13600</v>
      </c>
      <c r="G712" s="20">
        <f>'6桁'!G712</f>
        <v>0</v>
      </c>
      <c r="H712" s="12" t="str">
        <f>IF(ISBLANK('6桁'!H712)=TRUE,"",VLOOKUP('6桁'!H712,A!$A:$G,7,FALSE))</f>
        <v/>
      </c>
      <c r="I712" s="20">
        <f>'6桁'!I712</f>
        <v>0</v>
      </c>
      <c r="J712" s="12" t="str">
        <f>IF(ISBLANK('6桁'!J712)=TRUE,"",VLOOKUP('6桁'!J712,A!$A:$G,7,FALSE))</f>
        <v/>
      </c>
      <c r="K712" s="20">
        <f>'6桁'!K712</f>
        <v>0</v>
      </c>
      <c r="L712" s="12" t="str">
        <f>IF(ISBLANK('6桁'!L712)=TRUE,"",VLOOKUP('6桁'!L712,A!$A:$G,7,FALSE))</f>
        <v/>
      </c>
      <c r="M712" s="20">
        <f>'6桁'!M712</f>
        <v>0</v>
      </c>
      <c r="N712" s="12" t="str">
        <f>IF(ISBLANK('6桁'!N712)=TRUE,"",VLOOKUP('6桁'!N712,A!$A:$G,7,FALSE))</f>
        <v/>
      </c>
      <c r="O712" s="20">
        <f>'6桁'!O712</f>
        <v>0</v>
      </c>
      <c r="P712" s="14" t="str">
        <f>IF(ISBLANK('6桁'!P712)=TRUE,"",VLOOKUP('6桁'!P712,A!$A:$G,7,FALSE))</f>
        <v/>
      </c>
      <c r="Q712" s="324">
        <f>'6桁'!Q712</f>
        <v>0</v>
      </c>
      <c r="V712" s="4"/>
      <c r="X712" s="4"/>
    </row>
    <row r="713" spans="2:24" ht="30" customHeight="1">
      <c r="B713" s="669"/>
      <c r="C713" s="674" t="s">
        <v>2094</v>
      </c>
      <c r="D713" s="675"/>
      <c r="E713" s="676"/>
      <c r="F713" s="12">
        <f>IF(ISBLANK('6桁'!F713)=TRUE,"",VLOOKUP('6桁'!F713,A!$A:$G,7,FALSE))</f>
        <v>14300</v>
      </c>
      <c r="G713" s="20">
        <f>'6桁'!G713</f>
        <v>0</v>
      </c>
      <c r="H713" s="12" t="str">
        <f>IF(ISBLANK('6桁'!H713)=TRUE,"",VLOOKUP('6桁'!H713,A!$A:$G,7,FALSE))</f>
        <v/>
      </c>
      <c r="I713" s="20">
        <f>'6桁'!I713</f>
        <v>0</v>
      </c>
      <c r="J713" s="12" t="str">
        <f>IF(ISBLANK('6桁'!J713)=TRUE,"",VLOOKUP('6桁'!J713,A!$A:$G,7,FALSE))</f>
        <v/>
      </c>
      <c r="K713" s="20">
        <f>'6桁'!K713</f>
        <v>0</v>
      </c>
      <c r="L713" s="12" t="str">
        <f>IF(ISBLANK('6桁'!L713)=TRUE,"",VLOOKUP('6桁'!L713,A!$A:$G,7,FALSE))</f>
        <v/>
      </c>
      <c r="M713" s="20">
        <f>'6桁'!M713</f>
        <v>0</v>
      </c>
      <c r="N713" s="12" t="str">
        <f>IF(ISBLANK('6桁'!N713)=TRUE,"",VLOOKUP('6桁'!N713,A!$A:$G,7,FALSE))</f>
        <v/>
      </c>
      <c r="O713" s="20">
        <f>'6桁'!O713</f>
        <v>0</v>
      </c>
      <c r="P713" s="14" t="str">
        <f>IF(ISBLANK('6桁'!P713)=TRUE,"",VLOOKUP('6桁'!P713,A!$A:$G,7,FALSE))</f>
        <v/>
      </c>
      <c r="Q713" s="324">
        <f>'6桁'!Q713</f>
        <v>0</v>
      </c>
      <c r="V713" s="4"/>
      <c r="X713" s="4"/>
    </row>
    <row r="714" spans="2:24" ht="30" customHeight="1">
      <c r="B714" s="669"/>
      <c r="C714" s="674" t="s">
        <v>2095</v>
      </c>
      <c r="D714" s="675"/>
      <c r="E714" s="676"/>
      <c r="F714" s="12">
        <f>IF(ISBLANK('6桁'!F714)=TRUE,"",VLOOKUP('6桁'!F714,A!$A:$G,7,FALSE))</f>
        <v>15100</v>
      </c>
      <c r="G714" s="20">
        <f>'6桁'!G714</f>
        <v>0</v>
      </c>
      <c r="H714" s="12" t="str">
        <f>IF(ISBLANK('6桁'!H714)=TRUE,"",VLOOKUP('6桁'!H714,A!$A:$G,7,FALSE))</f>
        <v/>
      </c>
      <c r="I714" s="20">
        <f>'6桁'!I714</f>
        <v>0</v>
      </c>
      <c r="J714" s="12" t="str">
        <f>IF(ISBLANK('6桁'!J714)=TRUE,"",VLOOKUP('6桁'!J714,A!$A:$G,7,FALSE))</f>
        <v/>
      </c>
      <c r="K714" s="20">
        <f>'6桁'!K714</f>
        <v>0</v>
      </c>
      <c r="L714" s="12" t="str">
        <f>IF(ISBLANK('6桁'!L714)=TRUE,"",VLOOKUP('6桁'!L714,A!$A:$G,7,FALSE))</f>
        <v/>
      </c>
      <c r="M714" s="20">
        <f>'6桁'!M714</f>
        <v>0</v>
      </c>
      <c r="N714" s="12" t="str">
        <f>IF(ISBLANK('6桁'!N714)=TRUE,"",VLOOKUP('6桁'!N714,A!$A:$G,7,FALSE))</f>
        <v/>
      </c>
      <c r="O714" s="20">
        <f>'6桁'!O714</f>
        <v>0</v>
      </c>
      <c r="P714" s="14" t="str">
        <f>IF(ISBLANK('6桁'!P714)=TRUE,"",VLOOKUP('6桁'!P714,A!$A:$G,7,FALSE))</f>
        <v/>
      </c>
      <c r="Q714" s="324">
        <f>'6桁'!Q714</f>
        <v>0</v>
      </c>
      <c r="V714" s="4"/>
      <c r="X714" s="4"/>
    </row>
    <row r="715" spans="2:24" ht="30" customHeight="1">
      <c r="B715" s="669"/>
      <c r="C715" s="674" t="s">
        <v>2096</v>
      </c>
      <c r="D715" s="675"/>
      <c r="E715" s="676"/>
      <c r="F715" s="12">
        <f>IF(ISBLANK('6桁'!F715)=TRUE,"",VLOOKUP('6桁'!F715,A!$A:$G,7,FALSE))</f>
        <v>15900</v>
      </c>
      <c r="G715" s="20">
        <f>'6桁'!G715</f>
        <v>0</v>
      </c>
      <c r="H715" s="12" t="str">
        <f>IF(ISBLANK('6桁'!H715)=TRUE,"",VLOOKUP('6桁'!H715,A!$A:$G,7,FALSE))</f>
        <v/>
      </c>
      <c r="I715" s="20">
        <f>'6桁'!I715</f>
        <v>0</v>
      </c>
      <c r="J715" s="12" t="str">
        <f>IF(ISBLANK('6桁'!J715)=TRUE,"",VLOOKUP('6桁'!J715,A!$A:$G,7,FALSE))</f>
        <v/>
      </c>
      <c r="K715" s="20">
        <f>'6桁'!K715</f>
        <v>0</v>
      </c>
      <c r="L715" s="12" t="str">
        <f>IF(ISBLANK('6桁'!L715)=TRUE,"",VLOOKUP('6桁'!L715,A!$A:$G,7,FALSE))</f>
        <v/>
      </c>
      <c r="M715" s="20">
        <f>'6桁'!M715</f>
        <v>0</v>
      </c>
      <c r="N715" s="12" t="str">
        <f>IF(ISBLANK('6桁'!N715)=TRUE,"",VLOOKUP('6桁'!N715,A!$A:$G,7,FALSE))</f>
        <v/>
      </c>
      <c r="O715" s="20">
        <f>'6桁'!O715</f>
        <v>0</v>
      </c>
      <c r="P715" s="14" t="str">
        <f>IF(ISBLANK('6桁'!P715)=TRUE,"",VLOOKUP('6桁'!P715,A!$A:$G,7,FALSE))</f>
        <v/>
      </c>
      <c r="Q715" s="324">
        <f>'6桁'!Q715</f>
        <v>0</v>
      </c>
      <c r="V715" s="4"/>
      <c r="X715" s="4"/>
    </row>
    <row r="716" spans="2:24" ht="30" customHeight="1">
      <c r="B716" s="669"/>
      <c r="C716" s="674" t="s">
        <v>2097</v>
      </c>
      <c r="D716" s="675"/>
      <c r="E716" s="676"/>
      <c r="F716" s="12">
        <f>IF(ISBLANK('6桁'!F716)=TRUE,"",VLOOKUP('6桁'!F716,A!$A:$G,7,FALSE))</f>
        <v>16300</v>
      </c>
      <c r="G716" s="20">
        <f>'6桁'!G716</f>
        <v>0</v>
      </c>
      <c r="H716" s="12" t="str">
        <f>IF(ISBLANK('6桁'!H716)=TRUE,"",VLOOKUP('6桁'!H716,A!$A:$G,7,FALSE))</f>
        <v/>
      </c>
      <c r="I716" s="20">
        <f>'6桁'!I716</f>
        <v>0</v>
      </c>
      <c r="J716" s="12" t="str">
        <f>IF(ISBLANK('6桁'!J716)=TRUE,"",VLOOKUP('6桁'!J716,A!$A:$G,7,FALSE))</f>
        <v/>
      </c>
      <c r="K716" s="20">
        <f>'6桁'!K716</f>
        <v>0</v>
      </c>
      <c r="L716" s="12" t="str">
        <f>IF(ISBLANK('6桁'!L716)=TRUE,"",VLOOKUP('6桁'!L716,A!$A:$G,7,FALSE))</f>
        <v/>
      </c>
      <c r="M716" s="20">
        <f>'6桁'!M716</f>
        <v>0</v>
      </c>
      <c r="N716" s="12" t="str">
        <f>IF(ISBLANK('6桁'!N716)=TRUE,"",VLOOKUP('6桁'!N716,A!$A:$G,7,FALSE))</f>
        <v/>
      </c>
      <c r="O716" s="20">
        <f>'6桁'!O716</f>
        <v>0</v>
      </c>
      <c r="P716" s="14" t="str">
        <f>IF(ISBLANK('6桁'!P716)=TRUE,"",VLOOKUP('6桁'!P716,A!$A:$G,7,FALSE))</f>
        <v/>
      </c>
      <c r="Q716" s="324">
        <f>'6桁'!Q716</f>
        <v>0</v>
      </c>
      <c r="V716" s="4"/>
      <c r="X716" s="4"/>
    </row>
    <row r="717" spans="2:24" ht="30" customHeight="1">
      <c r="B717" s="670"/>
      <c r="C717" s="677" t="s">
        <v>2098</v>
      </c>
      <c r="D717" s="678"/>
      <c r="E717" s="679"/>
      <c r="F717" s="100">
        <f>IF(ISBLANK('6桁'!F717)=TRUE,"",VLOOKUP('6桁'!F717,A!$A:$G,7,FALSE))</f>
        <v>19000</v>
      </c>
      <c r="G717" s="98">
        <f>'6桁'!G717</f>
        <v>0</v>
      </c>
      <c r="H717" s="100" t="str">
        <f>IF(ISBLANK('6桁'!H717)=TRUE,"",VLOOKUP('6桁'!H717,A!$A:$G,7,FALSE))</f>
        <v/>
      </c>
      <c r="I717" s="98">
        <f>'6桁'!I717</f>
        <v>0</v>
      </c>
      <c r="J717" s="100" t="str">
        <f>IF(ISBLANK('6桁'!J717)=TRUE,"",VLOOKUP('6桁'!J717,A!$A:$G,7,FALSE))</f>
        <v/>
      </c>
      <c r="K717" s="98">
        <f>'6桁'!K717</f>
        <v>0</v>
      </c>
      <c r="L717" s="100" t="str">
        <f>IF(ISBLANK('6桁'!L717)=TRUE,"",VLOOKUP('6桁'!L717,A!$A:$G,7,FALSE))</f>
        <v/>
      </c>
      <c r="M717" s="98">
        <f>'6桁'!M717</f>
        <v>0</v>
      </c>
      <c r="N717" s="100" t="str">
        <f>IF(ISBLANK('6桁'!N717)=TRUE,"",VLOOKUP('6桁'!N717,A!$A:$G,7,FALSE))</f>
        <v/>
      </c>
      <c r="O717" s="98">
        <f>'6桁'!O717</f>
        <v>0</v>
      </c>
      <c r="P717" s="154" t="str">
        <f>IF(ISBLANK('6桁'!P717)=TRUE,"",VLOOKUP('6桁'!P717,A!$A:$G,7,FALSE))</f>
        <v/>
      </c>
      <c r="Q717" s="333">
        <f>'6桁'!Q717</f>
        <v>0</v>
      </c>
      <c r="V717" s="4"/>
      <c r="X717" s="4"/>
    </row>
    <row r="718" spans="2:24" ht="30" customHeight="1">
      <c r="B718" s="668">
        <v>13</v>
      </c>
      <c r="C718" s="671" t="s">
        <v>2099</v>
      </c>
      <c r="D718" s="672"/>
      <c r="E718" s="673"/>
      <c r="F718" s="289">
        <f>IF(ISBLANK('6桁'!F718)=TRUE,"",VLOOKUP('6桁'!F718,A!$A:$G,7,FALSE))</f>
        <v>9600</v>
      </c>
      <c r="G718" s="101" t="str">
        <f>'6桁'!G718</f>
        <v>※</v>
      </c>
      <c r="H718" s="289" t="str">
        <f>IF(ISBLANK('6桁'!H718)=TRUE,"",VLOOKUP('6桁'!H718,A!$A:$G,7,FALSE))</f>
        <v/>
      </c>
      <c r="I718" s="101">
        <f>'6桁'!I718</f>
        <v>0</v>
      </c>
      <c r="J718" s="289" t="str">
        <f>IF(ISBLANK('6桁'!J718)=TRUE,"",VLOOKUP('6桁'!J718,A!$A:$G,7,FALSE))</f>
        <v/>
      </c>
      <c r="K718" s="101">
        <f>'6桁'!K718</f>
        <v>0</v>
      </c>
      <c r="L718" s="289" t="str">
        <f>IF(ISBLANK('6桁'!L718)=TRUE,"",VLOOKUP('6桁'!L718,A!$A:$G,7,FALSE))</f>
        <v/>
      </c>
      <c r="M718" s="237">
        <f>'6桁'!M718</f>
        <v>0</v>
      </c>
      <c r="N718" s="289" t="str">
        <f>IF(ISBLANK('6桁'!N718)=TRUE,"",VLOOKUP('6桁'!N718,A!$A:$G,7,FALSE))</f>
        <v/>
      </c>
      <c r="O718" s="237">
        <f>'6桁'!O718</f>
        <v>0</v>
      </c>
      <c r="P718" s="320" t="str">
        <f>IF(ISBLANK('6桁'!P718)=TRUE,"",VLOOKUP('6桁'!P718,A!$A:$G,7,FALSE))</f>
        <v/>
      </c>
      <c r="Q718" s="332">
        <f>'6桁'!Q718</f>
        <v>0</v>
      </c>
      <c r="V718" s="4"/>
      <c r="X718" s="4"/>
    </row>
    <row r="719" spans="2:24" ht="30" customHeight="1">
      <c r="B719" s="669"/>
      <c r="C719" s="674" t="s">
        <v>2100</v>
      </c>
      <c r="D719" s="675"/>
      <c r="E719" s="676"/>
      <c r="F719" s="12">
        <f>IF(ISBLANK('6桁'!F719)=TRUE,"",VLOOKUP('6桁'!F719,A!$A:$G,7,FALSE))</f>
        <v>9900</v>
      </c>
      <c r="G719" s="20" t="str">
        <f>'6桁'!G719</f>
        <v>※</v>
      </c>
      <c r="H719" s="12" t="str">
        <f>IF(ISBLANK('6桁'!H719)=TRUE,"",VLOOKUP('6桁'!H719,A!$A:$G,7,FALSE))</f>
        <v/>
      </c>
      <c r="I719" s="20">
        <f>'6桁'!I719</f>
        <v>0</v>
      </c>
      <c r="J719" s="12" t="str">
        <f>IF(ISBLANK('6桁'!J719)=TRUE,"",VLOOKUP('6桁'!J719,A!$A:$G,7,FALSE))</f>
        <v/>
      </c>
      <c r="K719" s="20">
        <f>'6桁'!K719</f>
        <v>0</v>
      </c>
      <c r="L719" s="12" t="str">
        <f>IF(ISBLANK('6桁'!L719)=TRUE,"",VLOOKUP('6桁'!L719,A!$A:$G,7,FALSE))</f>
        <v/>
      </c>
      <c r="M719" s="20">
        <f>'6桁'!M719</f>
        <v>0</v>
      </c>
      <c r="N719" s="12" t="str">
        <f>IF(ISBLANK('6桁'!N719)=TRUE,"",VLOOKUP('6桁'!N719,A!$A:$G,7,FALSE))</f>
        <v/>
      </c>
      <c r="O719" s="20">
        <f>'6桁'!O719</f>
        <v>0</v>
      </c>
      <c r="P719" s="14" t="str">
        <f>IF(ISBLANK('6桁'!P719)=TRUE,"",VLOOKUP('6桁'!P719,A!$A:$G,7,FALSE))</f>
        <v/>
      </c>
      <c r="Q719" s="324">
        <f>'6桁'!Q719</f>
        <v>0</v>
      </c>
      <c r="V719" s="4"/>
      <c r="X719" s="4"/>
    </row>
    <row r="720" spans="2:24" ht="30" customHeight="1">
      <c r="B720" s="669"/>
      <c r="C720" s="674" t="s">
        <v>2101</v>
      </c>
      <c r="D720" s="675"/>
      <c r="E720" s="676"/>
      <c r="F720" s="12">
        <f>IF(ISBLANK('6桁'!F720)=TRUE,"",VLOOKUP('6桁'!F720,A!$A:$G,7,FALSE))</f>
        <v>11200</v>
      </c>
      <c r="G720" s="20">
        <f>'6桁'!G720</f>
        <v>0</v>
      </c>
      <c r="H720" s="12" t="str">
        <f>IF(ISBLANK('6桁'!H720)=TRUE,"",VLOOKUP('6桁'!H720,A!$A:$G,7,FALSE))</f>
        <v/>
      </c>
      <c r="I720" s="20">
        <f>'6桁'!I720</f>
        <v>0</v>
      </c>
      <c r="J720" s="12" t="str">
        <f>IF(ISBLANK('6桁'!J720)=TRUE,"",VLOOKUP('6桁'!J720,A!$A:$G,7,FALSE))</f>
        <v/>
      </c>
      <c r="K720" s="20">
        <f>'6桁'!K720</f>
        <v>0</v>
      </c>
      <c r="L720" s="12" t="str">
        <f>IF(ISBLANK('6桁'!L720)=TRUE,"",VLOOKUP('6桁'!L720,A!$A:$G,7,FALSE))</f>
        <v/>
      </c>
      <c r="M720" s="20">
        <f>'6桁'!M720</f>
        <v>0</v>
      </c>
      <c r="N720" s="12" t="str">
        <f>IF(ISBLANK('6桁'!N720)=TRUE,"",VLOOKUP('6桁'!N720,A!$A:$G,7,FALSE))</f>
        <v/>
      </c>
      <c r="O720" s="20">
        <f>'6桁'!O720</f>
        <v>0</v>
      </c>
      <c r="P720" s="14" t="str">
        <f>IF(ISBLANK('6桁'!P720)=TRUE,"",VLOOKUP('6桁'!P720,A!$A:$G,7,FALSE))</f>
        <v/>
      </c>
      <c r="Q720" s="324">
        <f>'6桁'!Q720</f>
        <v>0</v>
      </c>
      <c r="V720" s="4"/>
      <c r="X720" s="4"/>
    </row>
    <row r="721" spans="2:27" ht="30" customHeight="1">
      <c r="B721" s="669"/>
      <c r="C721" s="674" t="s">
        <v>2102</v>
      </c>
      <c r="D721" s="675"/>
      <c r="E721" s="676"/>
      <c r="F721" s="12">
        <f>IF(ISBLANK('6桁'!F721)=TRUE,"",VLOOKUP('6桁'!F721,A!$A:$G,7,FALSE))</f>
        <v>11700</v>
      </c>
      <c r="G721" s="20">
        <f>'6桁'!G721</f>
        <v>0</v>
      </c>
      <c r="H721" s="12" t="str">
        <f>IF(ISBLANK('6桁'!H721)=TRUE,"",VLOOKUP('6桁'!H721,A!$A:$G,7,FALSE))</f>
        <v/>
      </c>
      <c r="I721" s="20">
        <f>'6桁'!I721</f>
        <v>0</v>
      </c>
      <c r="J721" s="12" t="str">
        <f>IF(ISBLANK('6桁'!J721)=TRUE,"",VLOOKUP('6桁'!J721,A!$A:$G,7,FALSE))</f>
        <v/>
      </c>
      <c r="K721" s="20">
        <f>'6桁'!K721</f>
        <v>0</v>
      </c>
      <c r="L721" s="12" t="str">
        <f>IF(ISBLANK('6桁'!L721)=TRUE,"",VLOOKUP('6桁'!L721,A!$A:$G,7,FALSE))</f>
        <v/>
      </c>
      <c r="M721" s="20">
        <f>'6桁'!M721</f>
        <v>0</v>
      </c>
      <c r="N721" s="12" t="str">
        <f>IF(ISBLANK('6桁'!N721)=TRUE,"",VLOOKUP('6桁'!N721,A!$A:$G,7,FALSE))</f>
        <v/>
      </c>
      <c r="O721" s="20">
        <f>'6桁'!O721</f>
        <v>0</v>
      </c>
      <c r="P721" s="14" t="str">
        <f>IF(ISBLANK('6桁'!P721)=TRUE,"",VLOOKUP('6桁'!P721,A!$A:$G,7,FALSE))</f>
        <v/>
      </c>
      <c r="Q721" s="324">
        <f>'6桁'!Q721</f>
        <v>0</v>
      </c>
      <c r="V721" s="4"/>
      <c r="X721" s="4"/>
    </row>
    <row r="722" spans="2:27" ht="30" customHeight="1">
      <c r="B722" s="669"/>
      <c r="C722" s="674" t="s">
        <v>2103</v>
      </c>
      <c r="D722" s="675"/>
      <c r="E722" s="676"/>
      <c r="F722" s="12">
        <f>IF(ISBLANK('6桁'!F722)=TRUE,"",VLOOKUP('6桁'!F722,A!$A:$G,7,FALSE))</f>
        <v>12100</v>
      </c>
      <c r="G722" s="20">
        <f>'6桁'!G722</f>
        <v>0</v>
      </c>
      <c r="H722" s="12" t="str">
        <f>IF(ISBLANK('6桁'!H722)=TRUE,"",VLOOKUP('6桁'!H722,A!$A:$G,7,FALSE))</f>
        <v/>
      </c>
      <c r="I722" s="20">
        <f>'6桁'!I722</f>
        <v>0</v>
      </c>
      <c r="J722" s="12" t="str">
        <f>IF(ISBLANK('6桁'!J722)=TRUE,"",VLOOKUP('6桁'!J722,A!$A:$G,7,FALSE))</f>
        <v/>
      </c>
      <c r="K722" s="20">
        <f>'6桁'!K722</f>
        <v>0</v>
      </c>
      <c r="L722" s="12" t="str">
        <f>IF(ISBLANK('6桁'!L722)=TRUE,"",VLOOKUP('6桁'!L722,A!$A:$G,7,FALSE))</f>
        <v/>
      </c>
      <c r="M722" s="20">
        <f>'6桁'!M722</f>
        <v>0</v>
      </c>
      <c r="N722" s="12" t="str">
        <f>IF(ISBLANK('6桁'!N722)=TRUE,"",VLOOKUP('6桁'!N722,A!$A:$G,7,FALSE))</f>
        <v/>
      </c>
      <c r="O722" s="20">
        <f>'6桁'!O722</f>
        <v>0</v>
      </c>
      <c r="P722" s="14" t="str">
        <f>IF(ISBLANK('6桁'!P722)=TRUE,"",VLOOKUP('6桁'!P722,A!$A:$G,7,FALSE))</f>
        <v/>
      </c>
      <c r="Q722" s="324">
        <f>'6桁'!Q722</f>
        <v>0</v>
      </c>
      <c r="V722" s="4"/>
      <c r="X722" s="4"/>
    </row>
    <row r="723" spans="2:27" ht="30" customHeight="1">
      <c r="B723" s="669"/>
      <c r="C723" s="674" t="s">
        <v>2104</v>
      </c>
      <c r="D723" s="675"/>
      <c r="E723" s="676"/>
      <c r="F723" s="12">
        <f>IF(ISBLANK('6桁'!F723)=TRUE,"",VLOOKUP('6桁'!F723,A!$A:$G,7,FALSE))</f>
        <v>12100</v>
      </c>
      <c r="G723" s="20">
        <f>'6桁'!G723</f>
        <v>0</v>
      </c>
      <c r="H723" s="12" t="str">
        <f>IF(ISBLANK('6桁'!H723)=TRUE,"",VLOOKUP('6桁'!H723,A!$A:$G,7,FALSE))</f>
        <v/>
      </c>
      <c r="I723" s="20">
        <f>'6桁'!I723</f>
        <v>0</v>
      </c>
      <c r="J723" s="12" t="str">
        <f>IF(ISBLANK('6桁'!J723)=TRUE,"",VLOOKUP('6桁'!J723,A!$A:$G,7,FALSE))</f>
        <v/>
      </c>
      <c r="K723" s="20">
        <f>'6桁'!K723</f>
        <v>0</v>
      </c>
      <c r="L723" s="12" t="str">
        <f>IF(ISBLANK('6桁'!L723)=TRUE,"",VLOOKUP('6桁'!L723,A!$A:$G,7,FALSE))</f>
        <v/>
      </c>
      <c r="M723" s="20">
        <f>'6桁'!M723</f>
        <v>0</v>
      </c>
      <c r="N723" s="12" t="str">
        <f>IF(ISBLANK('6桁'!N723)=TRUE,"",VLOOKUP('6桁'!N723,A!$A:$G,7,FALSE))</f>
        <v/>
      </c>
      <c r="O723" s="20">
        <f>'6桁'!O723</f>
        <v>0</v>
      </c>
      <c r="P723" s="14" t="str">
        <f>IF(ISBLANK('6桁'!P723)=TRUE,"",VLOOKUP('6桁'!P723,A!$A:$G,7,FALSE))</f>
        <v/>
      </c>
      <c r="Q723" s="324">
        <f>'6桁'!Q723</f>
        <v>0</v>
      </c>
      <c r="V723" s="4"/>
      <c r="X723" s="4"/>
    </row>
    <row r="724" spans="2:27" ht="30" customHeight="1">
      <c r="B724" s="669"/>
      <c r="C724" s="674" t="s">
        <v>2105</v>
      </c>
      <c r="D724" s="675"/>
      <c r="E724" s="676"/>
      <c r="F724" s="12">
        <f>IF(ISBLANK('6桁'!F724)=TRUE,"",VLOOKUP('6桁'!F724,A!$A:$G,7,FALSE))</f>
        <v>12700</v>
      </c>
      <c r="G724" s="20">
        <f>'6桁'!G724</f>
        <v>0</v>
      </c>
      <c r="H724" s="12" t="str">
        <f>IF(ISBLANK('6桁'!H724)=TRUE,"",VLOOKUP('6桁'!H724,A!$A:$G,7,FALSE))</f>
        <v/>
      </c>
      <c r="I724" s="20">
        <f>'6桁'!I724</f>
        <v>0</v>
      </c>
      <c r="J724" s="12" t="str">
        <f>IF(ISBLANK('6桁'!J724)=TRUE,"",VLOOKUP('6桁'!J724,A!$A:$G,7,FALSE))</f>
        <v/>
      </c>
      <c r="K724" s="20">
        <f>'6桁'!K724</f>
        <v>0</v>
      </c>
      <c r="L724" s="12" t="str">
        <f>IF(ISBLANK('6桁'!L724)=TRUE,"",VLOOKUP('6桁'!L724,A!$A:$G,7,FALSE))</f>
        <v/>
      </c>
      <c r="M724" s="20">
        <f>'6桁'!M724</f>
        <v>0</v>
      </c>
      <c r="N724" s="12" t="str">
        <f>IF(ISBLANK('6桁'!N724)=TRUE,"",VLOOKUP('6桁'!N724,A!$A:$G,7,FALSE))</f>
        <v/>
      </c>
      <c r="O724" s="20">
        <f>'6桁'!O724</f>
        <v>0</v>
      </c>
      <c r="P724" s="14" t="str">
        <f>IF(ISBLANK('6桁'!P724)=TRUE,"",VLOOKUP('6桁'!P724,A!$A:$G,7,FALSE))</f>
        <v/>
      </c>
      <c r="Q724" s="324">
        <f>'6桁'!Q724</f>
        <v>0</v>
      </c>
      <c r="V724" s="4"/>
      <c r="X724" s="4"/>
    </row>
    <row r="725" spans="2:27" ht="30" customHeight="1">
      <c r="B725" s="670"/>
      <c r="C725" s="677" t="s">
        <v>2106</v>
      </c>
      <c r="D725" s="678"/>
      <c r="E725" s="679"/>
      <c r="F725" s="100">
        <f>IF(ISBLANK('6桁'!F725)=TRUE,"",VLOOKUP('6桁'!F725,A!$A:$G,7,FALSE))</f>
        <v>14300</v>
      </c>
      <c r="G725" s="98">
        <f>'6桁'!G725</f>
        <v>0</v>
      </c>
      <c r="H725" s="100" t="str">
        <f>IF(ISBLANK('6桁'!H725)=TRUE,"",VLOOKUP('6桁'!H725,A!$A:$G,7,FALSE))</f>
        <v/>
      </c>
      <c r="I725" s="98">
        <f>'6桁'!I725</f>
        <v>0</v>
      </c>
      <c r="J725" s="100" t="str">
        <f>IF(ISBLANK('6桁'!J725)=TRUE,"",VLOOKUP('6桁'!J725,A!$A:$G,7,FALSE))</f>
        <v/>
      </c>
      <c r="K725" s="98">
        <f>'6桁'!K725</f>
        <v>0</v>
      </c>
      <c r="L725" s="100" t="str">
        <f>IF(ISBLANK('6桁'!L725)=TRUE,"",VLOOKUP('6桁'!L725,A!$A:$G,7,FALSE))</f>
        <v/>
      </c>
      <c r="M725" s="98">
        <f>'6桁'!M725</f>
        <v>0</v>
      </c>
      <c r="N725" s="100" t="str">
        <f>IF(ISBLANK('6桁'!N725)=TRUE,"",VLOOKUP('6桁'!N725,A!$A:$G,7,FALSE))</f>
        <v/>
      </c>
      <c r="O725" s="98">
        <f>'6桁'!O725</f>
        <v>0</v>
      </c>
      <c r="P725" s="154" t="str">
        <f>IF(ISBLANK('6桁'!P725)=TRUE,"",VLOOKUP('6桁'!P725,A!$A:$G,7,FALSE))</f>
        <v/>
      </c>
      <c r="Q725" s="333">
        <f>'6桁'!Q725</f>
        <v>0</v>
      </c>
      <c r="V725" s="4"/>
      <c r="X725" s="4"/>
    </row>
    <row r="726" spans="2:27" ht="30" customHeight="1">
      <c r="B726" s="668">
        <v>12</v>
      </c>
      <c r="C726" s="671" t="s">
        <v>2107</v>
      </c>
      <c r="D726" s="672"/>
      <c r="E726" s="673"/>
      <c r="F726" s="289">
        <f>IF(ISBLANK('6桁'!F726)=TRUE,"",VLOOKUP('6桁'!F726,A!$A:$G,7,FALSE))</f>
        <v>8400</v>
      </c>
      <c r="G726" s="237" t="str">
        <f>'6桁'!G726</f>
        <v>◎</v>
      </c>
      <c r="H726" s="289">
        <f>IF(ISBLANK('6桁'!H726)=TRUE,"",VLOOKUP('6桁'!H726,A!$A:$G,7,FALSE))</f>
        <v>10300</v>
      </c>
      <c r="I726" s="237">
        <f>'6桁'!I726</f>
        <v>0</v>
      </c>
      <c r="J726" s="289" t="str">
        <f>IF(ISBLANK('6桁'!J726)=TRUE,"",VLOOKUP('6桁'!J726,A!$A:$G,7,FALSE))</f>
        <v/>
      </c>
      <c r="K726" s="237">
        <f>'6桁'!K726</f>
        <v>0</v>
      </c>
      <c r="L726" s="289" t="str">
        <f>IF(ISBLANK('6桁'!L726)=TRUE,"",VLOOKUP('6桁'!L726,A!$A:$G,7,FALSE))</f>
        <v/>
      </c>
      <c r="M726" s="237">
        <f>'6桁'!M726</f>
        <v>0</v>
      </c>
      <c r="N726" s="289" t="str">
        <f>IF(ISBLANK('6桁'!N726)=TRUE,"",VLOOKUP('6桁'!N726,A!$A:$G,7,FALSE))</f>
        <v/>
      </c>
      <c r="O726" s="237">
        <f>'6桁'!O726</f>
        <v>0</v>
      </c>
      <c r="P726" s="320" t="str">
        <f>IF(ISBLANK('6桁'!P726)=TRUE,"",VLOOKUP('6桁'!P726,A!$A:$G,7,FALSE))</f>
        <v/>
      </c>
      <c r="Q726" s="332">
        <f>'6桁'!Q726</f>
        <v>0</v>
      </c>
      <c r="V726" s="4"/>
      <c r="X726" s="4"/>
    </row>
    <row r="727" spans="2:27" ht="30" customHeight="1">
      <c r="B727" s="669"/>
      <c r="C727" s="674" t="s">
        <v>2108</v>
      </c>
      <c r="D727" s="675"/>
      <c r="E727" s="676"/>
      <c r="F727" s="12">
        <f>IF(ISBLANK('6桁'!F727)=TRUE,"",VLOOKUP('6桁'!F727,A!$A:$G,7,FALSE))</f>
        <v>9700</v>
      </c>
      <c r="G727" s="20" t="str">
        <f>'6桁'!G727</f>
        <v>◎</v>
      </c>
      <c r="H727" s="12" t="str">
        <f>IF(ISBLANK('6桁'!H727)=TRUE,"",VLOOKUP('6桁'!H727,A!$A:$G,7,FALSE))</f>
        <v/>
      </c>
      <c r="I727" s="20">
        <f>'6桁'!I727</f>
        <v>0</v>
      </c>
      <c r="J727" s="12" t="str">
        <f>IF(ISBLANK('6桁'!J727)=TRUE,"",VLOOKUP('6桁'!J727,A!$A:$G,7,FALSE))</f>
        <v/>
      </c>
      <c r="K727" s="20">
        <f>'6桁'!K727</f>
        <v>0</v>
      </c>
      <c r="L727" s="12" t="str">
        <f>IF(ISBLANK('6桁'!L727)=TRUE,"",VLOOKUP('6桁'!L727,A!$A:$G,7,FALSE))</f>
        <v/>
      </c>
      <c r="M727" s="20">
        <f>'6桁'!M727</f>
        <v>0</v>
      </c>
      <c r="N727" s="12" t="str">
        <f>IF(ISBLANK('6桁'!N727)=TRUE,"",VLOOKUP('6桁'!N727,A!$A:$G,7,FALSE))</f>
        <v/>
      </c>
      <c r="O727" s="20">
        <f>'6桁'!O727</f>
        <v>0</v>
      </c>
      <c r="P727" s="14" t="str">
        <f>IF(ISBLANK('6桁'!P727)=TRUE,"",VLOOKUP('6桁'!P727,A!$A:$G,7,FALSE))</f>
        <v/>
      </c>
      <c r="Q727" s="324">
        <f>'6桁'!Q727</f>
        <v>0</v>
      </c>
      <c r="V727" s="4"/>
      <c r="X727" s="4"/>
    </row>
    <row r="728" spans="2:27" ht="30" customHeight="1">
      <c r="B728" s="669"/>
      <c r="C728" s="674" t="s">
        <v>2109</v>
      </c>
      <c r="D728" s="675"/>
      <c r="E728" s="676"/>
      <c r="F728" s="12">
        <f>IF(ISBLANK('6桁'!F728)=TRUE,"",VLOOKUP('6桁'!F728,A!$A:$G,7,FALSE))</f>
        <v>8400</v>
      </c>
      <c r="G728" s="20" t="str">
        <f>'6桁'!G728</f>
        <v>※</v>
      </c>
      <c r="H728" s="12" t="str">
        <f>IF(ISBLANK('6桁'!H728)=TRUE,"",VLOOKUP('6桁'!H728,A!$A:$G,7,FALSE))</f>
        <v/>
      </c>
      <c r="I728" s="20">
        <f>'6桁'!I728</f>
        <v>0</v>
      </c>
      <c r="J728" s="12" t="str">
        <f>IF(ISBLANK('6桁'!J728)=TRUE,"",VLOOKUP('6桁'!J728,A!$A:$G,7,FALSE))</f>
        <v/>
      </c>
      <c r="K728" s="20">
        <f>'6桁'!K728</f>
        <v>0</v>
      </c>
      <c r="L728" s="12" t="str">
        <f>IF(ISBLANK('6桁'!L728)=TRUE,"",VLOOKUP('6桁'!L728,A!$A:$G,7,FALSE))</f>
        <v/>
      </c>
      <c r="M728" s="20">
        <f>'6桁'!M728</f>
        <v>0</v>
      </c>
      <c r="N728" s="12" t="str">
        <f>IF(ISBLANK('6桁'!N728)=TRUE,"",VLOOKUP('6桁'!N728,A!$A:$G,7,FALSE))</f>
        <v/>
      </c>
      <c r="O728" s="20">
        <f>'6桁'!O728</f>
        <v>0</v>
      </c>
      <c r="P728" s="14" t="str">
        <f>IF(ISBLANK('6桁'!P728)=TRUE,"",VLOOKUP('6桁'!P728,A!$A:$G,7,FALSE))</f>
        <v/>
      </c>
      <c r="Q728" s="324">
        <f>'6桁'!Q728</f>
        <v>0</v>
      </c>
      <c r="V728" s="4"/>
      <c r="X728" s="4"/>
    </row>
    <row r="729" spans="2:27" ht="30" customHeight="1">
      <c r="B729" s="669"/>
      <c r="C729" s="674" t="s">
        <v>2110</v>
      </c>
      <c r="D729" s="675"/>
      <c r="E729" s="676"/>
      <c r="F729" s="12">
        <f>IF(ISBLANK('6桁'!F729)=TRUE,"",VLOOKUP('6桁'!F729,A!$A:$G,7,FALSE))</f>
        <v>9700</v>
      </c>
      <c r="G729" s="20">
        <f>'6桁'!G729</f>
        <v>0</v>
      </c>
      <c r="H729" s="12" t="str">
        <f>IF(ISBLANK('6桁'!H729)=TRUE,"",VLOOKUP('6桁'!H729,A!$A:$G,7,FALSE))</f>
        <v/>
      </c>
      <c r="I729" s="20">
        <f>'6桁'!I729</f>
        <v>0</v>
      </c>
      <c r="J729" s="12" t="str">
        <f>IF(ISBLANK('6桁'!J729)=TRUE,"",VLOOKUP('6桁'!J729,A!$A:$G,7,FALSE))</f>
        <v/>
      </c>
      <c r="K729" s="20">
        <f>'6桁'!K729</f>
        <v>0</v>
      </c>
      <c r="L729" s="12" t="str">
        <f>IF(ISBLANK('6桁'!L729)=TRUE,"",VLOOKUP('6桁'!L729,A!$A:$G,7,FALSE))</f>
        <v/>
      </c>
      <c r="M729" s="20">
        <f>'6桁'!M729</f>
        <v>0</v>
      </c>
      <c r="N729" s="12" t="str">
        <f>IF(ISBLANK('6桁'!N729)=TRUE,"",VLOOKUP('6桁'!N729,A!$A:$G,7,FALSE))</f>
        <v/>
      </c>
      <c r="O729" s="20">
        <f>'6桁'!O729</f>
        <v>0</v>
      </c>
      <c r="P729" s="14" t="str">
        <f>IF(ISBLANK('6桁'!P729)=TRUE,"",VLOOKUP('6桁'!P729,A!$A:$G,7,FALSE))</f>
        <v/>
      </c>
      <c r="Q729" s="324">
        <f>'6桁'!Q729</f>
        <v>0</v>
      </c>
      <c r="V729" s="4"/>
      <c r="X729" s="4"/>
    </row>
    <row r="730" spans="2:27" ht="30" customHeight="1">
      <c r="B730" s="669"/>
      <c r="C730" s="674" t="s">
        <v>2111</v>
      </c>
      <c r="D730" s="675"/>
      <c r="E730" s="676"/>
      <c r="F730" s="12">
        <f>IF(ISBLANK('6桁'!F730)=TRUE,"",VLOOKUP('6桁'!F730,A!$A:$G,7,FALSE))</f>
        <v>10500</v>
      </c>
      <c r="G730" s="20">
        <f>'6桁'!G730</f>
        <v>0</v>
      </c>
      <c r="H730" s="12" t="str">
        <f>IF(ISBLANK('6桁'!H730)=TRUE,"",VLOOKUP('6桁'!H730,A!$A:$G,7,FALSE))</f>
        <v/>
      </c>
      <c r="I730" s="20">
        <f>'6桁'!I730</f>
        <v>0</v>
      </c>
      <c r="J730" s="12" t="str">
        <f>IF(ISBLANK('6桁'!J730)=TRUE,"",VLOOKUP('6桁'!J730,A!$A:$G,7,FALSE))</f>
        <v/>
      </c>
      <c r="K730" s="20">
        <f>'6桁'!K730</f>
        <v>0</v>
      </c>
      <c r="L730" s="12" t="str">
        <f>IF(ISBLANK('6桁'!L730)=TRUE,"",VLOOKUP('6桁'!L730,A!$A:$G,7,FALSE))</f>
        <v/>
      </c>
      <c r="M730" s="20">
        <f>'6桁'!M730</f>
        <v>0</v>
      </c>
      <c r="N730" s="12" t="str">
        <f>IF(ISBLANK('6桁'!N730)=TRUE,"",VLOOKUP('6桁'!N730,A!$A:$G,7,FALSE))</f>
        <v/>
      </c>
      <c r="O730" s="20">
        <f>'6桁'!O730</f>
        <v>0</v>
      </c>
      <c r="P730" s="14" t="str">
        <f>IF(ISBLANK('6桁'!P730)=TRUE,"",VLOOKUP('6桁'!P730,A!$A:$G,7,FALSE))</f>
        <v/>
      </c>
      <c r="Q730" s="324">
        <f>'6桁'!Q730</f>
        <v>0</v>
      </c>
      <c r="V730" s="4"/>
      <c r="X730" s="4"/>
    </row>
    <row r="731" spans="2:27" ht="30" customHeight="1">
      <c r="B731" s="670"/>
      <c r="C731" s="677" t="s">
        <v>2112</v>
      </c>
      <c r="D731" s="678"/>
      <c r="E731" s="679"/>
      <c r="F731" s="100">
        <f>IF(ISBLANK('6桁'!F731)=TRUE,"",VLOOKUP('6桁'!F731,A!$A:$G,7,FALSE))</f>
        <v>11000</v>
      </c>
      <c r="G731" s="98">
        <f>'6桁'!G731</f>
        <v>0</v>
      </c>
      <c r="H731" s="100" t="str">
        <f>IF(ISBLANK('6桁'!H731)=TRUE,"",VLOOKUP('6桁'!H731,A!$A:$G,7,FALSE))</f>
        <v/>
      </c>
      <c r="I731" s="98">
        <f>'6桁'!I731</f>
        <v>0</v>
      </c>
      <c r="J731" s="100" t="str">
        <f>IF(ISBLANK('6桁'!J731)=TRUE,"",VLOOKUP('6桁'!J731,A!$A:$G,7,FALSE))</f>
        <v/>
      </c>
      <c r="K731" s="98">
        <f>'6桁'!K731</f>
        <v>0</v>
      </c>
      <c r="L731" s="100" t="str">
        <f>IF(ISBLANK('6桁'!L731)=TRUE,"",VLOOKUP('6桁'!L731,A!$A:$G,7,FALSE))</f>
        <v/>
      </c>
      <c r="M731" s="98">
        <f>'6桁'!M731</f>
        <v>0</v>
      </c>
      <c r="N731" s="100" t="str">
        <f>IF(ISBLANK('6桁'!N731)=TRUE,"",VLOOKUP('6桁'!N731,A!$A:$G,7,FALSE))</f>
        <v/>
      </c>
      <c r="O731" s="98">
        <f>'6桁'!O731</f>
        <v>0</v>
      </c>
      <c r="P731" s="154" t="str">
        <f>IF(ISBLANK('6桁'!P731)=TRUE,"",VLOOKUP('6桁'!P731,A!$A:$G,7,FALSE))</f>
        <v/>
      </c>
      <c r="Q731" s="333">
        <f>'6桁'!Q731</f>
        <v>0</v>
      </c>
      <c r="V731" s="4"/>
      <c r="X731" s="4"/>
    </row>
    <row r="732" spans="2:27" ht="30" customHeight="1" thickBot="1">
      <c r="B732" s="382">
        <v>10</v>
      </c>
      <c r="C732" s="688" t="s">
        <v>2113</v>
      </c>
      <c r="D732" s="689"/>
      <c r="E732" s="690"/>
      <c r="F732" s="393" t="str">
        <f>IF(ISBLANK('6桁'!F732)=TRUE,"",VLOOKUP('6桁'!F732,A!$A:$G,7,FALSE))</f>
        <v/>
      </c>
      <c r="G732" s="157">
        <f>'6桁'!G732</f>
        <v>0</v>
      </c>
      <c r="H732" s="393" t="str">
        <f>IF(ISBLANK('6桁'!H732)=TRUE,"",VLOOKUP('6桁'!H732,A!$A:$G,7,FALSE))</f>
        <v/>
      </c>
      <c r="I732" s="157">
        <f>'6桁'!I732</f>
        <v>0</v>
      </c>
      <c r="J732" s="393">
        <f>IF(ISBLANK('6桁'!J732)=TRUE,"",VLOOKUP('6桁'!J732,A!$A:$G,7,FALSE))</f>
        <v>6500</v>
      </c>
      <c r="K732" s="157" t="str">
        <f>'6桁'!K732</f>
        <v>※</v>
      </c>
      <c r="L732" s="393" t="str">
        <f>IF(ISBLANK('6桁'!L732)=TRUE,"",VLOOKUP('6桁'!L732,A!$A:$G,7,FALSE))</f>
        <v/>
      </c>
      <c r="M732" s="157">
        <f>'6桁'!M732</f>
        <v>0</v>
      </c>
      <c r="N732" s="393" t="str">
        <f>IF(ISBLANK('6桁'!N732)=TRUE,"",VLOOKUP('6桁'!N732,A!$A:$G,7,FALSE))</f>
        <v/>
      </c>
      <c r="O732" s="157">
        <f>'6桁'!O732</f>
        <v>0</v>
      </c>
      <c r="P732" s="158" t="str">
        <f>IF(ISBLANK('6桁'!P732)=TRUE,"",VLOOKUP('6桁'!P732,A!$A:$G,7,FALSE))</f>
        <v/>
      </c>
      <c r="Q732" s="470">
        <f>'6桁'!Q732</f>
        <v>0</v>
      </c>
      <c r="V732" s="4"/>
      <c r="X732" s="4"/>
    </row>
    <row r="733" spans="2:27" ht="52.5" customHeight="1">
      <c r="B733" s="545" t="s">
        <v>2119</v>
      </c>
      <c r="C733" s="588"/>
      <c r="D733" s="588"/>
      <c r="E733" s="588"/>
      <c r="F733" s="588"/>
      <c r="G733" s="588"/>
      <c r="H733" s="588"/>
      <c r="I733" s="588"/>
      <c r="J733" s="588"/>
      <c r="K733" s="588"/>
      <c r="L733" s="588"/>
      <c r="M733" s="588"/>
      <c r="N733" s="589"/>
      <c r="O733" s="589"/>
      <c r="P733" s="589"/>
      <c r="Q733" s="589"/>
      <c r="R733" s="589"/>
      <c r="S733" s="589"/>
    </row>
    <row r="734" spans="2:27" ht="13.5" customHeight="1">
      <c r="C734" s="315"/>
      <c r="D734" s="315"/>
      <c r="E734" s="315"/>
      <c r="F734" s="81"/>
      <c r="G734" s="315"/>
      <c r="H734" s="10"/>
      <c r="I734" s="17"/>
      <c r="J734" s="10"/>
      <c r="K734" s="17"/>
      <c r="L734" s="10"/>
      <c r="M734" s="22"/>
      <c r="N734" s="10"/>
      <c r="O734" s="407"/>
      <c r="P734" s="10"/>
      <c r="Q734" s="17"/>
    </row>
    <row r="735" spans="2:27" ht="14.25" customHeight="1" thickBot="1">
      <c r="B735" s="54"/>
      <c r="C735" s="315"/>
      <c r="D735" s="315"/>
      <c r="E735" s="315"/>
      <c r="F735" s="10"/>
      <c r="G735" s="17"/>
      <c r="H735" s="10"/>
      <c r="I735" s="17"/>
      <c r="J735" s="10"/>
      <c r="K735" s="22"/>
      <c r="L735" s="10"/>
      <c r="M735" s="17"/>
      <c r="N735" s="10"/>
      <c r="O735" s="407"/>
      <c r="P735" s="10"/>
      <c r="Q735" s="22"/>
    </row>
    <row r="736" spans="2:27" ht="25.5" customHeight="1" thickTop="1" thickBot="1">
      <c r="B736" s="518" t="s">
        <v>36</v>
      </c>
      <c r="C736" s="519"/>
      <c r="D736" s="519"/>
      <c r="E736" s="519"/>
      <c r="F736" s="519"/>
      <c r="G736" s="519"/>
      <c r="H736" s="519"/>
      <c r="I736" s="519"/>
      <c r="J736" s="519"/>
      <c r="K736" s="519"/>
      <c r="L736" s="519"/>
      <c r="M736" s="519"/>
      <c r="N736" s="519"/>
      <c r="O736" s="519"/>
      <c r="P736" s="519"/>
      <c r="Q736" s="519"/>
      <c r="R736" s="519"/>
      <c r="S736" s="519"/>
      <c r="T736" s="519"/>
      <c r="U736" s="519"/>
      <c r="V736" s="519"/>
      <c r="W736" s="519"/>
      <c r="X736" s="519"/>
      <c r="Y736" s="519"/>
      <c r="Z736" s="519"/>
      <c r="AA736" s="520"/>
    </row>
    <row r="737" spans="2:24" ht="20.25" customHeight="1" thickTop="1" thickBot="1"/>
    <row r="738" spans="2:24" ht="20.100000000000001" customHeight="1" thickBot="1">
      <c r="B738" s="691" t="s">
        <v>452</v>
      </c>
      <c r="C738" s="534" t="s">
        <v>524</v>
      </c>
      <c r="D738" s="637"/>
      <c r="E738" s="637"/>
      <c r="F738" s="531" t="s">
        <v>453</v>
      </c>
      <c r="G738" s="532"/>
      <c r="H738" s="532"/>
      <c r="I738" s="532"/>
      <c r="J738" s="532"/>
      <c r="K738" s="532"/>
      <c r="L738" s="532"/>
      <c r="M738" s="532"/>
      <c r="N738" s="532"/>
      <c r="O738" s="532"/>
      <c r="P738" s="532"/>
      <c r="Q738" s="533"/>
      <c r="R738" s="11"/>
      <c r="S738" s="11"/>
      <c r="X738" s="4"/>
    </row>
    <row r="739" spans="2:24" ht="39.950000000000003" customHeight="1">
      <c r="B739" s="692"/>
      <c r="C739" s="536"/>
      <c r="D739" s="547"/>
      <c r="E739" s="547"/>
      <c r="F739" s="683" t="s">
        <v>932</v>
      </c>
      <c r="G739" s="694"/>
      <c r="H739" s="683" t="s">
        <v>935</v>
      </c>
      <c r="I739" s="694"/>
      <c r="J739" s="695" t="s">
        <v>847</v>
      </c>
      <c r="K739" s="694"/>
      <c r="L739" s="683" t="s">
        <v>848</v>
      </c>
      <c r="M739" s="694"/>
      <c r="N739" s="683" t="s">
        <v>849</v>
      </c>
      <c r="O739" s="694"/>
      <c r="P739" s="683" t="s">
        <v>2120</v>
      </c>
      <c r="Q739" s="694"/>
      <c r="V739" s="4"/>
      <c r="X739" s="4"/>
    </row>
    <row r="740" spans="2:24" ht="20.100000000000001" customHeight="1" thickBot="1">
      <c r="B740" s="693" t="s">
        <v>525</v>
      </c>
      <c r="C740" s="538"/>
      <c r="D740" s="618"/>
      <c r="E740" s="618"/>
      <c r="F740" s="514" t="s">
        <v>825</v>
      </c>
      <c r="G740" s="515"/>
      <c r="H740" s="514" t="s">
        <v>825</v>
      </c>
      <c r="I740" s="515"/>
      <c r="J740" s="555" t="s">
        <v>825</v>
      </c>
      <c r="K740" s="515"/>
      <c r="L740" s="514" t="s">
        <v>825</v>
      </c>
      <c r="M740" s="515"/>
      <c r="N740" s="514" t="s">
        <v>825</v>
      </c>
      <c r="O740" s="515"/>
      <c r="P740" s="514" t="s">
        <v>825</v>
      </c>
      <c r="Q740" s="515"/>
      <c r="V740" s="4"/>
      <c r="X740" s="4"/>
    </row>
    <row r="741" spans="2:24" ht="30" customHeight="1">
      <c r="B741" s="687">
        <v>16</v>
      </c>
      <c r="C741" s="680" t="s">
        <v>64</v>
      </c>
      <c r="D741" s="681"/>
      <c r="E741" s="682"/>
      <c r="F741" s="172" t="str">
        <f>IF(ISBLANK('6桁'!F741)=TRUE,"",VLOOKUP('6桁'!F741,A!$A:$G,7,FALSE))</f>
        <v/>
      </c>
      <c r="G741" s="125">
        <f>'6桁'!G741</f>
        <v>0</v>
      </c>
      <c r="H741" s="208" t="str">
        <f>IF(ISBLANK('6桁'!H741)=TRUE,"",VLOOKUP('6桁'!H741,A!$A:$G,7,FALSE))</f>
        <v/>
      </c>
      <c r="I741" s="125">
        <f>'6桁'!I741</f>
        <v>0</v>
      </c>
      <c r="J741" s="172">
        <f>IF(ISBLANK('6桁'!J741)=TRUE,"",VLOOKUP('6桁'!J741,A!$A:$G,7,FALSE))</f>
        <v>30600</v>
      </c>
      <c r="K741" s="125">
        <f>'6桁'!K741</f>
        <v>0</v>
      </c>
      <c r="L741" s="182" t="str">
        <f>IF(ISBLANK('6桁'!L741)=TRUE,"",VLOOKUP('6桁'!L741,A!$A:$G,7,FALSE))</f>
        <v/>
      </c>
      <c r="M741" s="125">
        <f>'6桁'!M741</f>
        <v>0</v>
      </c>
      <c r="N741" s="172" t="str">
        <f>IF(ISBLANK('6桁'!N741)=TRUE,"",VLOOKUP('6桁'!N741,A!$A:$G,7,FALSE))</f>
        <v/>
      </c>
      <c r="O741" s="125">
        <f>'6桁'!O741</f>
        <v>0</v>
      </c>
      <c r="P741" s="172" t="str">
        <f>IF(ISBLANK('6桁'!P741)=TRUE,"",VLOOKUP('6桁'!P741,A!$A:$G,7,FALSE))</f>
        <v/>
      </c>
      <c r="Q741" s="125">
        <f>'6桁'!Q741</f>
        <v>0</v>
      </c>
      <c r="V741" s="4"/>
      <c r="X741" s="4"/>
    </row>
    <row r="742" spans="2:24" ht="30" customHeight="1">
      <c r="B742" s="669"/>
      <c r="C742" s="674" t="s">
        <v>829</v>
      </c>
      <c r="D742" s="675"/>
      <c r="E742" s="676"/>
      <c r="F742" s="176">
        <f>IF(ISBLANK('6桁'!F742)=TRUE,"",VLOOKUP('6桁'!F742,A!$A:$G,7,FALSE))</f>
        <v>31600</v>
      </c>
      <c r="G742" s="96">
        <f>'6桁'!G742</f>
        <v>0</v>
      </c>
      <c r="H742" s="209" t="str">
        <f>IF(ISBLANK('6桁'!H742)=TRUE,"",VLOOKUP('6桁'!H742,A!$A:$G,7,FALSE))</f>
        <v/>
      </c>
      <c r="I742" s="96">
        <f>'6桁'!I742</f>
        <v>0</v>
      </c>
      <c r="J742" s="176" t="str">
        <f>IF(ISBLANK('6桁'!J742)=TRUE,"",VLOOKUP('6桁'!J742,A!$A:$G,7,FALSE))</f>
        <v/>
      </c>
      <c r="K742" s="96">
        <f>'6桁'!K742</f>
        <v>0</v>
      </c>
      <c r="L742" s="183">
        <f>IF(ISBLANK('6桁'!L742)=TRUE,"",VLOOKUP('6桁'!L742,A!$A:$G,7,FALSE))</f>
        <v>31200</v>
      </c>
      <c r="M742" s="96">
        <f>'6桁'!M742</f>
        <v>0</v>
      </c>
      <c r="N742" s="176" t="str">
        <f>IF(ISBLANK('6桁'!N742)=TRUE,"",VLOOKUP('6桁'!N742,A!$A:$G,7,FALSE))</f>
        <v/>
      </c>
      <c r="O742" s="96">
        <f>'6桁'!O742</f>
        <v>0</v>
      </c>
      <c r="P742" s="176" t="str">
        <f>IF(ISBLANK('6桁'!P742)=TRUE,"",VLOOKUP('6桁'!P742,A!$A:$G,7,FALSE))</f>
        <v/>
      </c>
      <c r="Q742" s="96">
        <f>'6桁'!Q742</f>
        <v>0</v>
      </c>
      <c r="V742" s="4"/>
      <c r="X742" s="4"/>
    </row>
    <row r="743" spans="2:24" ht="30" customHeight="1">
      <c r="B743" s="669"/>
      <c r="C743" s="674" t="s">
        <v>526</v>
      </c>
      <c r="D743" s="675"/>
      <c r="E743" s="676"/>
      <c r="F743" s="176" t="str">
        <f>IF(ISBLANK('6桁'!F743)=TRUE,"",VLOOKUP('6桁'!F743,A!$A:$G,7,FALSE))</f>
        <v/>
      </c>
      <c r="G743" s="96">
        <f>'6桁'!G743</f>
        <v>0</v>
      </c>
      <c r="H743" s="209" t="str">
        <f>IF(ISBLANK('6桁'!H743)=TRUE,"",VLOOKUP('6桁'!H743,A!$A:$G,7,FALSE))</f>
        <v/>
      </c>
      <c r="I743" s="96">
        <f>'6桁'!I743</f>
        <v>0</v>
      </c>
      <c r="J743" s="176" t="str">
        <f>IF(ISBLANK('6桁'!J743)=TRUE,"",VLOOKUP('6桁'!J743,A!$A:$G,7,FALSE))</f>
        <v/>
      </c>
      <c r="K743" s="96">
        <f>'6桁'!K743</f>
        <v>0</v>
      </c>
      <c r="L743" s="183" t="str">
        <f>IF(ISBLANK('6桁'!L743)=TRUE,"",VLOOKUP('6桁'!L743,A!$A:$G,7,FALSE))</f>
        <v/>
      </c>
      <c r="M743" s="96">
        <f>'6桁'!M743</f>
        <v>0</v>
      </c>
      <c r="N743" s="176">
        <f>IF(ISBLANK('6桁'!N743)=TRUE,"",VLOOKUP('6桁'!N743,A!$A:$G,7,FALSE))</f>
        <v>31300</v>
      </c>
      <c r="O743" s="96">
        <f>'6桁'!O743</f>
        <v>0</v>
      </c>
      <c r="P743" s="176" t="str">
        <f>IF(ISBLANK('6桁'!P743)=TRUE,"",VLOOKUP('6桁'!P743,A!$A:$G,7,FALSE))</f>
        <v/>
      </c>
      <c r="Q743" s="96">
        <f>'6桁'!Q743</f>
        <v>0</v>
      </c>
      <c r="V743" s="4"/>
      <c r="X743" s="4"/>
    </row>
    <row r="744" spans="2:24" ht="30" customHeight="1">
      <c r="B744" s="669"/>
      <c r="C744" s="674" t="s">
        <v>830</v>
      </c>
      <c r="D744" s="675"/>
      <c r="E744" s="676"/>
      <c r="F744" s="176">
        <f>IF(ISBLANK('6桁'!F744)=TRUE,"",VLOOKUP('6桁'!F744,A!$A:$G,7,FALSE))</f>
        <v>23100</v>
      </c>
      <c r="G744" s="96">
        <f>'6桁'!G744</f>
        <v>0</v>
      </c>
      <c r="H744" s="209" t="str">
        <f>IF(ISBLANK('6桁'!H744)=TRUE,"",VLOOKUP('6桁'!H744,A!$A:$G,7,FALSE))</f>
        <v/>
      </c>
      <c r="I744" s="96">
        <f>'6桁'!I744</f>
        <v>0</v>
      </c>
      <c r="J744" s="176" t="str">
        <f>IF(ISBLANK('6桁'!J744)=TRUE,"",VLOOKUP('6桁'!J744,A!$A:$G,7,FALSE))</f>
        <v/>
      </c>
      <c r="K744" s="96">
        <f>'6桁'!K744</f>
        <v>0</v>
      </c>
      <c r="L744" s="183" t="str">
        <f>IF(ISBLANK('6桁'!L744)=TRUE,"",VLOOKUP('6桁'!L744,A!$A:$G,7,FALSE))</f>
        <v/>
      </c>
      <c r="M744" s="96">
        <f>'6桁'!M744</f>
        <v>0</v>
      </c>
      <c r="N744" s="176" t="str">
        <f>IF(ISBLANK('6桁'!N744)=TRUE,"",VLOOKUP('6桁'!N744,A!$A:$G,7,FALSE))</f>
        <v/>
      </c>
      <c r="O744" s="96">
        <f>'6桁'!O744</f>
        <v>0</v>
      </c>
      <c r="P744" s="176" t="str">
        <f>IF(ISBLANK('6桁'!P744)=TRUE,"",VLOOKUP('6桁'!P744,A!$A:$G,7,FALSE))</f>
        <v/>
      </c>
      <c r="Q744" s="96">
        <f>'6桁'!Q744</f>
        <v>0</v>
      </c>
      <c r="V744" s="4"/>
      <c r="X744" s="4"/>
    </row>
    <row r="745" spans="2:24" ht="30" customHeight="1">
      <c r="B745" s="669"/>
      <c r="C745" s="674" t="s">
        <v>831</v>
      </c>
      <c r="D745" s="675"/>
      <c r="E745" s="676"/>
      <c r="F745" s="176">
        <f>IF(ISBLANK('6桁'!F745)=TRUE,"",VLOOKUP('6桁'!F745,A!$A:$G,7,FALSE))</f>
        <v>27800</v>
      </c>
      <c r="G745" s="96">
        <f>'6桁'!G745</f>
        <v>0</v>
      </c>
      <c r="H745" s="209" t="str">
        <f>IF(ISBLANK('6桁'!H745)=TRUE,"",VLOOKUP('6桁'!H745,A!$A:$G,7,FALSE))</f>
        <v/>
      </c>
      <c r="I745" s="96">
        <f>'6桁'!I745</f>
        <v>0</v>
      </c>
      <c r="J745" s="176" t="str">
        <f>IF(ISBLANK('6桁'!J745)=TRUE,"",VLOOKUP('6桁'!J745,A!$A:$G,7,FALSE))</f>
        <v/>
      </c>
      <c r="K745" s="96">
        <f>'6桁'!K745</f>
        <v>0</v>
      </c>
      <c r="L745" s="183" t="str">
        <f>IF(ISBLANK('6桁'!L745)=TRUE,"",VLOOKUP('6桁'!L745,A!$A:$G,7,FALSE))</f>
        <v/>
      </c>
      <c r="M745" s="96">
        <f>'6桁'!M745</f>
        <v>0</v>
      </c>
      <c r="N745" s="176" t="str">
        <f>IF(ISBLANK('6桁'!N745)=TRUE,"",VLOOKUP('6桁'!N745,A!$A:$G,7,FALSE))</f>
        <v/>
      </c>
      <c r="O745" s="96">
        <f>'6桁'!O745</f>
        <v>0</v>
      </c>
      <c r="P745" s="176" t="str">
        <f>IF(ISBLANK('6桁'!P745)=TRUE,"",VLOOKUP('6桁'!P745,A!$A:$G,7,FALSE))</f>
        <v/>
      </c>
      <c r="Q745" s="96">
        <f>'6桁'!Q745</f>
        <v>0</v>
      </c>
      <c r="V745" s="4"/>
      <c r="X745" s="4"/>
    </row>
    <row r="746" spans="2:24" ht="30" customHeight="1">
      <c r="B746" s="669"/>
      <c r="C746" s="674" t="s">
        <v>983</v>
      </c>
      <c r="D746" s="675"/>
      <c r="E746" s="676"/>
      <c r="F746" s="176">
        <f>IF(ISBLANK('6桁'!F746)=TRUE,"",VLOOKUP('6桁'!F746,A!$A:$G,7,FALSE))</f>
        <v>29300</v>
      </c>
      <c r="G746" s="96">
        <f>'6桁'!G746</f>
        <v>0</v>
      </c>
      <c r="H746" s="209" t="str">
        <f>IF(ISBLANK('6桁'!H746)=TRUE,"",VLOOKUP('6桁'!H746,A!$A:$G,7,FALSE))</f>
        <v/>
      </c>
      <c r="I746" s="96">
        <f>'6桁'!I746</f>
        <v>0</v>
      </c>
      <c r="J746" s="176" t="str">
        <f>IF(ISBLANK('6桁'!J746)=TRUE,"",VLOOKUP('6桁'!J746,A!$A:$G,7,FALSE))</f>
        <v/>
      </c>
      <c r="K746" s="96">
        <f>'6桁'!K746</f>
        <v>0</v>
      </c>
      <c r="L746" s="183">
        <f>IF(ISBLANK('6桁'!L746)=TRUE,"",VLOOKUP('6桁'!L746,A!$A:$G,7,FALSE))</f>
        <v>28600</v>
      </c>
      <c r="M746" s="96">
        <f>'6桁'!M746</f>
        <v>0</v>
      </c>
      <c r="N746" s="176">
        <f>IF(ISBLANK('6桁'!N746)=TRUE,"",VLOOKUP('6桁'!N746,A!$A:$G,7,FALSE))</f>
        <v>28800</v>
      </c>
      <c r="O746" s="96">
        <f>'6桁'!O746</f>
        <v>0</v>
      </c>
      <c r="P746" s="176" t="str">
        <f>IF(ISBLANK('6桁'!P746)=TRUE,"",VLOOKUP('6桁'!P746,A!$A:$G,7,FALSE))</f>
        <v/>
      </c>
      <c r="Q746" s="96">
        <f>'6桁'!Q746</f>
        <v>0</v>
      </c>
      <c r="V746" s="4"/>
      <c r="X746" s="4"/>
    </row>
    <row r="747" spans="2:24" ht="30" customHeight="1">
      <c r="B747" s="669"/>
      <c r="C747" s="674" t="s">
        <v>984</v>
      </c>
      <c r="D747" s="675"/>
      <c r="E747" s="676"/>
      <c r="F747" s="176">
        <f>IF(ISBLANK('6桁'!F747)=TRUE,"",VLOOKUP('6桁'!F747,A!$A:$G,7,FALSE))</f>
        <v>32500</v>
      </c>
      <c r="G747" s="96">
        <f>'6桁'!G747</f>
        <v>0</v>
      </c>
      <c r="H747" s="209" t="str">
        <f>IF(ISBLANK('6桁'!H747)=TRUE,"",VLOOKUP('6桁'!H747,A!$A:$G,7,FALSE))</f>
        <v/>
      </c>
      <c r="I747" s="96">
        <f>'6桁'!I747</f>
        <v>0</v>
      </c>
      <c r="J747" s="176" t="str">
        <f>IF(ISBLANK('6桁'!J747)=TRUE,"",VLOOKUP('6桁'!J747,A!$A:$G,7,FALSE))</f>
        <v/>
      </c>
      <c r="K747" s="96">
        <f>'6桁'!K747</f>
        <v>0</v>
      </c>
      <c r="L747" s="183">
        <f>IF(ISBLANK('6桁'!L747)=TRUE,"",VLOOKUP('6桁'!L747,A!$A:$G,7,FALSE))</f>
        <v>31600</v>
      </c>
      <c r="M747" s="96">
        <f>'6桁'!M747</f>
        <v>0</v>
      </c>
      <c r="N747" s="176" t="str">
        <f>IF(ISBLANK('6桁'!N747)=TRUE,"",VLOOKUP('6桁'!N747,A!$A:$G,7,FALSE))</f>
        <v/>
      </c>
      <c r="O747" s="96">
        <f>'6桁'!O747</f>
        <v>0</v>
      </c>
      <c r="P747" s="176" t="str">
        <f>IF(ISBLANK('6桁'!P747)=TRUE,"",VLOOKUP('6桁'!P747,A!$A:$G,7,FALSE))</f>
        <v/>
      </c>
      <c r="Q747" s="96">
        <f>'6桁'!Q747</f>
        <v>0</v>
      </c>
      <c r="V747" s="4"/>
      <c r="X747" s="4"/>
    </row>
    <row r="748" spans="2:24" ht="30" customHeight="1">
      <c r="B748" s="669"/>
      <c r="C748" s="674" t="s">
        <v>832</v>
      </c>
      <c r="D748" s="675"/>
      <c r="E748" s="676"/>
      <c r="F748" s="176">
        <f>IF(ISBLANK('6桁'!F748)=TRUE,"",VLOOKUP('6桁'!F748,A!$A:$G,7,FALSE))</f>
        <v>28700</v>
      </c>
      <c r="G748" s="96">
        <f>'6桁'!G748</f>
        <v>0</v>
      </c>
      <c r="H748" s="209" t="str">
        <f>IF(ISBLANK('6桁'!H748)=TRUE,"",VLOOKUP('6桁'!H748,A!$A:$G,7,FALSE))</f>
        <v/>
      </c>
      <c r="I748" s="96">
        <f>'6桁'!I748</f>
        <v>0</v>
      </c>
      <c r="J748" s="176" t="str">
        <f>IF(ISBLANK('6桁'!J748)=TRUE,"",VLOOKUP('6桁'!J748,A!$A:$G,7,FALSE))</f>
        <v/>
      </c>
      <c r="K748" s="96">
        <f>'6桁'!K748</f>
        <v>0</v>
      </c>
      <c r="L748" s="183">
        <f>IF(ISBLANK('6桁'!L748)=TRUE,"",VLOOKUP('6桁'!L748,A!$A:$G,7,FALSE))</f>
        <v>28400</v>
      </c>
      <c r="M748" s="96">
        <f>'6桁'!M748</f>
        <v>0</v>
      </c>
      <c r="N748" s="176" t="str">
        <f>IF(ISBLANK('6桁'!N748)=TRUE,"",VLOOKUP('6桁'!N748,A!$A:$G,7,FALSE))</f>
        <v/>
      </c>
      <c r="O748" s="96">
        <f>'6桁'!O748</f>
        <v>0</v>
      </c>
      <c r="P748" s="176" t="str">
        <f>IF(ISBLANK('6桁'!P748)=TRUE,"",VLOOKUP('6桁'!P748,A!$A:$G,7,FALSE))</f>
        <v/>
      </c>
      <c r="Q748" s="96">
        <f>'6桁'!Q748</f>
        <v>0</v>
      </c>
      <c r="V748" s="4"/>
      <c r="X748" s="4"/>
    </row>
    <row r="749" spans="2:24" ht="30" customHeight="1">
      <c r="B749" s="669"/>
      <c r="C749" s="674" t="s">
        <v>427</v>
      </c>
      <c r="D749" s="675"/>
      <c r="E749" s="676"/>
      <c r="F749" s="176" t="str">
        <f>IF(ISBLANK('6桁'!F749)=TRUE,"",VLOOKUP('6桁'!F749,A!$A:$G,7,FALSE))</f>
        <v/>
      </c>
      <c r="G749" s="96">
        <f>'6桁'!G749</f>
        <v>0</v>
      </c>
      <c r="H749" s="209" t="str">
        <f>IF(ISBLANK('6桁'!H749)=TRUE,"",VLOOKUP('6桁'!H749,A!$A:$G,7,FALSE))</f>
        <v/>
      </c>
      <c r="I749" s="96">
        <f>'6桁'!I749</f>
        <v>0</v>
      </c>
      <c r="J749" s="176" t="str">
        <f>IF(ISBLANK('6桁'!J749)=TRUE,"",VLOOKUP('6桁'!J749,A!$A:$G,7,FALSE))</f>
        <v/>
      </c>
      <c r="K749" s="96">
        <f>'6桁'!K749</f>
        <v>0</v>
      </c>
      <c r="L749" s="183" t="str">
        <f>IF(ISBLANK('6桁'!L749)=TRUE,"",VLOOKUP('6桁'!L749,A!$A:$G,7,FALSE))</f>
        <v/>
      </c>
      <c r="M749" s="96">
        <f>'6桁'!M749</f>
        <v>0</v>
      </c>
      <c r="N749" s="176">
        <f>IF(ISBLANK('6桁'!N749)=TRUE,"",VLOOKUP('6桁'!N749,A!$A:$G,7,FALSE))</f>
        <v>28500</v>
      </c>
      <c r="O749" s="96">
        <f>'6桁'!O749</f>
        <v>0</v>
      </c>
      <c r="P749" s="176" t="str">
        <f>IF(ISBLANK('6桁'!P749)=TRUE,"",VLOOKUP('6桁'!P749,A!$A:$G,7,FALSE))</f>
        <v/>
      </c>
      <c r="Q749" s="96">
        <f>'6桁'!Q749</f>
        <v>0</v>
      </c>
      <c r="V749" s="4"/>
      <c r="X749" s="4"/>
    </row>
    <row r="750" spans="2:24" ht="30" customHeight="1">
      <c r="B750" s="669"/>
      <c r="C750" s="674" t="s">
        <v>833</v>
      </c>
      <c r="D750" s="675"/>
      <c r="E750" s="676"/>
      <c r="F750" s="176">
        <f>IF(ISBLANK('6桁'!F750)=TRUE,"",VLOOKUP('6桁'!F750,A!$A:$G,7,FALSE))</f>
        <v>33000</v>
      </c>
      <c r="G750" s="96">
        <f>'6桁'!G750</f>
        <v>0</v>
      </c>
      <c r="H750" s="209" t="str">
        <f>IF(ISBLANK('6桁'!H750)=TRUE,"",VLOOKUP('6桁'!H750,A!$A:$G,7,FALSE))</f>
        <v/>
      </c>
      <c r="I750" s="96">
        <f>'6桁'!I750</f>
        <v>0</v>
      </c>
      <c r="J750" s="176" t="str">
        <f>IF(ISBLANK('6桁'!J750)=TRUE,"",VLOOKUP('6桁'!J750,A!$A:$G,7,FALSE))</f>
        <v/>
      </c>
      <c r="K750" s="96">
        <f>'6桁'!K750</f>
        <v>0</v>
      </c>
      <c r="L750" s="183">
        <f>IF(ISBLANK('6桁'!L750)=TRUE,"",VLOOKUP('6桁'!L750,A!$A:$G,7,FALSE))</f>
        <v>32700</v>
      </c>
      <c r="M750" s="96">
        <f>'6桁'!M750</f>
        <v>0</v>
      </c>
      <c r="N750" s="176" t="str">
        <f>IF(ISBLANK('6桁'!N750)=TRUE,"",VLOOKUP('6桁'!N750,A!$A:$G,7,FALSE))</f>
        <v/>
      </c>
      <c r="O750" s="96">
        <f>'6桁'!O750</f>
        <v>0</v>
      </c>
      <c r="P750" s="176" t="str">
        <f>IF(ISBLANK('6桁'!P750)=TRUE,"",VLOOKUP('6桁'!P750,A!$A:$G,7,FALSE))</f>
        <v/>
      </c>
      <c r="Q750" s="96">
        <f>'6桁'!Q750</f>
        <v>0</v>
      </c>
      <c r="V750" s="4"/>
      <c r="X750" s="4"/>
    </row>
    <row r="751" spans="2:24" ht="30" customHeight="1">
      <c r="B751" s="669"/>
      <c r="C751" s="674" t="s">
        <v>834</v>
      </c>
      <c r="D751" s="675"/>
      <c r="E751" s="676"/>
      <c r="F751" s="173">
        <f>IF(ISBLANK('6桁'!F751)=TRUE,"",VLOOKUP('6桁'!F751,A!$A:$G,7,FALSE))</f>
        <v>24300</v>
      </c>
      <c r="G751" s="360">
        <f>'6桁'!G751</f>
        <v>0</v>
      </c>
      <c r="H751" s="210" t="str">
        <f>IF(ISBLANK('6桁'!H751)=TRUE,"",VLOOKUP('6桁'!H751,A!$A:$G,7,FALSE))</f>
        <v/>
      </c>
      <c r="I751" s="360">
        <f>'6桁'!I751</f>
        <v>0</v>
      </c>
      <c r="J751" s="173" t="str">
        <f>IF(ISBLANK('6桁'!J751)=TRUE,"",VLOOKUP('6桁'!J751,A!$A:$G,7,FALSE))</f>
        <v/>
      </c>
      <c r="K751" s="360">
        <f>'6桁'!K751</f>
        <v>0</v>
      </c>
      <c r="L751" s="194">
        <f>IF(ISBLANK('6桁'!L751)=TRUE,"",VLOOKUP('6桁'!L751,A!$A:$G,7,FALSE))</f>
        <v>24000</v>
      </c>
      <c r="M751" s="360">
        <f>'6桁'!M751</f>
        <v>0</v>
      </c>
      <c r="N751" s="173">
        <f>IF(ISBLANK('6桁'!N751)=TRUE,"",VLOOKUP('6桁'!N751,A!$A:$G,7,FALSE))</f>
        <v>24100</v>
      </c>
      <c r="O751" s="360">
        <f>'6桁'!O751</f>
        <v>0</v>
      </c>
      <c r="P751" s="173" t="str">
        <f>IF(ISBLANK('6桁'!P751)=TRUE,"",VLOOKUP('6桁'!P751,A!$A:$G,7,FALSE))</f>
        <v/>
      </c>
      <c r="Q751" s="360">
        <f>'6桁'!Q751</f>
        <v>0</v>
      </c>
      <c r="T751" s="40" t="s">
        <v>719</v>
      </c>
      <c r="V751" s="4"/>
      <c r="X751" s="4"/>
    </row>
    <row r="752" spans="2:24" ht="30" customHeight="1">
      <c r="B752" s="669"/>
      <c r="C752" s="674" t="s">
        <v>835</v>
      </c>
      <c r="D752" s="675"/>
      <c r="E752" s="676"/>
      <c r="F752" s="176">
        <f>IF(ISBLANK('6桁'!F752)=TRUE,"",VLOOKUP('6桁'!F752,A!$A:$G,7,FALSE))</f>
        <v>25300</v>
      </c>
      <c r="G752" s="96">
        <f>'6桁'!G752</f>
        <v>0</v>
      </c>
      <c r="H752" s="209" t="str">
        <f>IF(ISBLANK('6桁'!H752)=TRUE,"",VLOOKUP('6桁'!H752,A!$A:$G,7,FALSE))</f>
        <v/>
      </c>
      <c r="I752" s="96">
        <f>'6桁'!I752</f>
        <v>0</v>
      </c>
      <c r="J752" s="176" t="str">
        <f>IF(ISBLANK('6桁'!J752)=TRUE,"",VLOOKUP('6桁'!J752,A!$A:$G,7,FALSE))</f>
        <v/>
      </c>
      <c r="K752" s="96">
        <f>'6桁'!K752</f>
        <v>0</v>
      </c>
      <c r="L752" s="183">
        <f>IF(ISBLANK('6桁'!L752)=TRUE,"",VLOOKUP('6桁'!L752,A!$A:$G,7,FALSE))</f>
        <v>25100</v>
      </c>
      <c r="M752" s="96">
        <f>'6桁'!M752</f>
        <v>0</v>
      </c>
      <c r="N752" s="176">
        <f>IF(ISBLANK('6桁'!N752)=TRUE,"",VLOOKUP('6桁'!N752,A!$A:$G,7,FALSE))</f>
        <v>25100</v>
      </c>
      <c r="O752" s="96">
        <f>'6桁'!O752</f>
        <v>0</v>
      </c>
      <c r="P752" s="176" t="str">
        <f>IF(ISBLANK('6桁'!P752)=TRUE,"",VLOOKUP('6桁'!P752,A!$A:$G,7,FALSE))</f>
        <v/>
      </c>
      <c r="Q752" s="96">
        <f>'6桁'!Q752</f>
        <v>0</v>
      </c>
      <c r="V752" s="4"/>
      <c r="X752" s="4"/>
    </row>
    <row r="753" spans="2:24" ht="30" customHeight="1">
      <c r="B753" s="669"/>
      <c r="C753" s="674" t="s">
        <v>836</v>
      </c>
      <c r="D753" s="675"/>
      <c r="E753" s="676"/>
      <c r="F753" s="176">
        <f>IF(ISBLANK('6桁'!F753)=TRUE,"",VLOOKUP('6桁'!F753,A!$A:$G,7,FALSE))</f>
        <v>26300</v>
      </c>
      <c r="G753" s="96">
        <f>'6桁'!G753</f>
        <v>0</v>
      </c>
      <c r="H753" s="209" t="str">
        <f>IF(ISBLANK('6桁'!H753)=TRUE,"",VLOOKUP('6桁'!H753,A!$A:$G,7,FALSE))</f>
        <v/>
      </c>
      <c r="I753" s="96">
        <f>'6桁'!I753</f>
        <v>0</v>
      </c>
      <c r="J753" s="176" t="str">
        <f>IF(ISBLANK('6桁'!J753)=TRUE,"",VLOOKUP('6桁'!J753,A!$A:$G,7,FALSE))</f>
        <v/>
      </c>
      <c r="K753" s="96">
        <f>'6桁'!K753</f>
        <v>0</v>
      </c>
      <c r="L753" s="183">
        <f>IF(ISBLANK('6桁'!L753)=TRUE,"",VLOOKUP('6桁'!L753,A!$A:$G,7,FALSE))</f>
        <v>26100</v>
      </c>
      <c r="M753" s="96">
        <f>'6桁'!M753</f>
        <v>0</v>
      </c>
      <c r="N753" s="176" t="str">
        <f>IF(ISBLANK('6桁'!N753)=TRUE,"",VLOOKUP('6桁'!N753,A!$A:$G,7,FALSE))</f>
        <v/>
      </c>
      <c r="O753" s="96">
        <f>'6桁'!O753</f>
        <v>0</v>
      </c>
      <c r="P753" s="176">
        <f>IF(ISBLANK('6桁'!P753)=TRUE,"",VLOOKUP('6桁'!P753,A!$A:$G,7,FALSE))</f>
        <v>27400</v>
      </c>
      <c r="Q753" s="96">
        <f>'6桁'!Q753</f>
        <v>0</v>
      </c>
      <c r="V753" s="4"/>
      <c r="X753" s="4"/>
    </row>
    <row r="754" spans="2:24" ht="30" customHeight="1">
      <c r="B754" s="669"/>
      <c r="C754" s="674" t="s">
        <v>837</v>
      </c>
      <c r="D754" s="675"/>
      <c r="E754" s="676"/>
      <c r="F754" s="176">
        <f>IF(ISBLANK('6桁'!F754)=TRUE,"",VLOOKUP('6桁'!F754,A!$A:$G,7,FALSE))</f>
        <v>27700</v>
      </c>
      <c r="G754" s="96">
        <f>'6桁'!G754</f>
        <v>0</v>
      </c>
      <c r="H754" s="183" t="str">
        <f>IF(ISBLANK('6桁'!H754)=TRUE,"",VLOOKUP('6桁'!H754,A!$A:$G,7,FALSE))</f>
        <v/>
      </c>
      <c r="I754" s="96">
        <f>'6桁'!I754</f>
        <v>0</v>
      </c>
      <c r="J754" s="176" t="str">
        <f>IF(ISBLANK('6桁'!J754)=TRUE,"",VLOOKUP('6桁'!J754,A!$A:$G,7,FALSE))</f>
        <v/>
      </c>
      <c r="K754" s="96">
        <f>'6桁'!K754</f>
        <v>0</v>
      </c>
      <c r="L754" s="183">
        <f>IF(ISBLANK('6桁'!L754)=TRUE,"",VLOOKUP('6桁'!L754,A!$A:$G,7,FALSE))</f>
        <v>27200</v>
      </c>
      <c r="M754" s="96">
        <f>'6桁'!M754</f>
        <v>0</v>
      </c>
      <c r="N754" s="176" t="str">
        <f>IF(ISBLANK('6桁'!N754)=TRUE,"",VLOOKUP('6桁'!N754,A!$A:$G,7,FALSE))</f>
        <v/>
      </c>
      <c r="O754" s="96">
        <f>'6桁'!O754</f>
        <v>0</v>
      </c>
      <c r="P754" s="176" t="str">
        <f>IF(ISBLANK('6桁'!P754)=TRUE,"",VLOOKUP('6桁'!P754,A!$A:$G,7,FALSE))</f>
        <v/>
      </c>
      <c r="Q754" s="96">
        <f>'6桁'!Q754</f>
        <v>0</v>
      </c>
      <c r="V754" s="4"/>
      <c r="X754" s="4"/>
    </row>
    <row r="755" spans="2:24" ht="30" customHeight="1">
      <c r="B755" s="669"/>
      <c r="C755" s="677" t="s">
        <v>838</v>
      </c>
      <c r="D755" s="678"/>
      <c r="E755" s="679"/>
      <c r="F755" s="176">
        <f>IF(ISBLANK('6桁'!F755)=TRUE,"",VLOOKUP('6桁'!F755,A!$A:$G,7,FALSE))</f>
        <v>28700</v>
      </c>
      <c r="G755" s="96">
        <f>'6桁'!G755</f>
        <v>0</v>
      </c>
      <c r="H755" s="183" t="str">
        <f>IF(ISBLANK('6桁'!H755)=TRUE,"",VLOOKUP('6桁'!H755,A!$A:$G,7,FALSE))</f>
        <v/>
      </c>
      <c r="I755" s="96">
        <f>'6桁'!I755</f>
        <v>0</v>
      </c>
      <c r="J755" s="176" t="str">
        <f>IF(ISBLANK('6桁'!J755)=TRUE,"",VLOOKUP('6桁'!J755,A!$A:$G,7,FALSE))</f>
        <v/>
      </c>
      <c r="K755" s="96">
        <f>'6桁'!K755</f>
        <v>0</v>
      </c>
      <c r="L755" s="183">
        <f>IF(ISBLANK('6桁'!L755)=TRUE,"",VLOOKUP('6桁'!L755,A!$A:$G,7,FALSE))</f>
        <v>28000</v>
      </c>
      <c r="M755" s="96">
        <f>'6桁'!M755</f>
        <v>0</v>
      </c>
      <c r="N755" s="176" t="str">
        <f>IF(ISBLANK('6桁'!N755)=TRUE,"",VLOOKUP('6桁'!N755,A!$A:$G,7,FALSE))</f>
        <v/>
      </c>
      <c r="O755" s="96">
        <f>'6桁'!O755</f>
        <v>0</v>
      </c>
      <c r="P755" s="176" t="str">
        <f>IF(ISBLANK('6桁'!P755)=TRUE,"",VLOOKUP('6桁'!P755,A!$A:$G,7,FALSE))</f>
        <v/>
      </c>
      <c r="Q755" s="96">
        <f>'6桁'!Q755</f>
        <v>0</v>
      </c>
      <c r="V755" s="4"/>
      <c r="X755" s="4"/>
    </row>
    <row r="756" spans="2:24" ht="30" customHeight="1">
      <c r="B756" s="668">
        <v>15</v>
      </c>
      <c r="C756" s="671" t="s">
        <v>839</v>
      </c>
      <c r="D756" s="672"/>
      <c r="E756" s="673"/>
      <c r="F756" s="175">
        <f>IF(ISBLANK('6桁'!F756)=TRUE,"",VLOOKUP('6桁'!F756,A!$A:$G,7,FALSE))</f>
        <v>27400</v>
      </c>
      <c r="G756" s="97">
        <f>'6桁'!G756</f>
        <v>0</v>
      </c>
      <c r="H756" s="212" t="str">
        <f>IF(ISBLANK('6桁'!H756)=TRUE,"",VLOOKUP('6桁'!H756,A!$A:$G,7,FALSE))</f>
        <v/>
      </c>
      <c r="I756" s="97">
        <f>'6桁'!I756</f>
        <v>0</v>
      </c>
      <c r="J756" s="175" t="str">
        <f>IF(ISBLANK('6桁'!J756)=TRUE,"",VLOOKUP('6桁'!J756,A!$A:$G,7,FALSE))</f>
        <v/>
      </c>
      <c r="K756" s="97">
        <f>'6桁'!K756</f>
        <v>0</v>
      </c>
      <c r="L756" s="199" t="str">
        <f>IF(ISBLANK('6桁'!L756)=TRUE,"",VLOOKUP('6桁'!L756,A!$A:$G,7,FALSE))</f>
        <v/>
      </c>
      <c r="M756" s="97">
        <f>'6桁'!M756</f>
        <v>0</v>
      </c>
      <c r="N756" s="175" t="str">
        <f>IF(ISBLANK('6桁'!N756)=TRUE,"",VLOOKUP('6桁'!N756,A!$A:$G,7,FALSE))</f>
        <v/>
      </c>
      <c r="O756" s="97">
        <f>'6桁'!O756</f>
        <v>0</v>
      </c>
      <c r="P756" s="175" t="str">
        <f>IF(ISBLANK('6桁'!P756)=TRUE,"",VLOOKUP('6桁'!P756,A!$A:$G,7,FALSE))</f>
        <v/>
      </c>
      <c r="Q756" s="97">
        <f>'6桁'!Q756</f>
        <v>0</v>
      </c>
      <c r="V756" s="4"/>
      <c r="X756" s="4"/>
    </row>
    <row r="757" spans="2:24" ht="30" customHeight="1">
      <c r="B757" s="669"/>
      <c r="C757" s="674" t="s">
        <v>52</v>
      </c>
      <c r="D757" s="675"/>
      <c r="E757" s="676"/>
      <c r="F757" s="173" t="str">
        <f>IF(ISBLANK('6桁'!F757)=TRUE,"",VLOOKUP('6桁'!F757,A!$A:$G,7,FALSE))</f>
        <v/>
      </c>
      <c r="G757" s="360">
        <f>'6桁'!G757</f>
        <v>0</v>
      </c>
      <c r="H757" s="210" t="str">
        <f>IF(ISBLANK('6桁'!H757)=TRUE,"",VLOOKUP('6桁'!H757,A!$A:$G,7,FALSE))</f>
        <v/>
      </c>
      <c r="I757" s="360">
        <f>'6桁'!I757</f>
        <v>0</v>
      </c>
      <c r="J757" s="173">
        <f>IF(ISBLANK('6桁'!J757)=TRUE,"",VLOOKUP('6桁'!J757,A!$A:$G,7,FALSE))</f>
        <v>31800</v>
      </c>
      <c r="K757" s="360">
        <f>'6桁'!K757</f>
        <v>0</v>
      </c>
      <c r="L757" s="194" t="str">
        <f>IF(ISBLANK('6桁'!L757)=TRUE,"",VLOOKUP('6桁'!L757,A!$A:$G,7,FALSE))</f>
        <v/>
      </c>
      <c r="M757" s="360">
        <f>'6桁'!M757</f>
        <v>0</v>
      </c>
      <c r="N757" s="173" t="str">
        <f>IF(ISBLANK('6桁'!N757)=TRUE,"",VLOOKUP('6桁'!N757,A!$A:$G,7,FALSE))</f>
        <v/>
      </c>
      <c r="O757" s="360">
        <f>'6桁'!O757</f>
        <v>0</v>
      </c>
      <c r="P757" s="173" t="str">
        <f>IF(ISBLANK('6桁'!P757)=TRUE,"",VLOOKUP('6桁'!P757,A!$A:$G,7,FALSE))</f>
        <v/>
      </c>
      <c r="Q757" s="360">
        <f>'6桁'!Q757</f>
        <v>0</v>
      </c>
      <c r="T757" s="40" t="s">
        <v>719</v>
      </c>
      <c r="V757" s="4"/>
      <c r="X757" s="4"/>
    </row>
    <row r="758" spans="2:24" ht="30" customHeight="1">
      <c r="B758" s="669"/>
      <c r="C758" s="674" t="s">
        <v>840</v>
      </c>
      <c r="D758" s="675"/>
      <c r="E758" s="676"/>
      <c r="F758" s="176">
        <f>IF(ISBLANK('6桁'!F758)=TRUE,"",VLOOKUP('6桁'!F758,A!$A:$G,7,FALSE))</f>
        <v>21500</v>
      </c>
      <c r="G758" s="96">
        <f>'6桁'!G758</f>
        <v>0</v>
      </c>
      <c r="H758" s="209" t="str">
        <f>IF(ISBLANK('6桁'!H758)=TRUE,"",VLOOKUP('6桁'!H758,A!$A:$G,7,FALSE))</f>
        <v/>
      </c>
      <c r="I758" s="96">
        <f>'6桁'!I758</f>
        <v>0</v>
      </c>
      <c r="J758" s="176" t="str">
        <f>IF(ISBLANK('6桁'!J758)=TRUE,"",VLOOKUP('6桁'!J758,A!$A:$G,7,FALSE))</f>
        <v/>
      </c>
      <c r="K758" s="96">
        <f>'6桁'!K758</f>
        <v>0</v>
      </c>
      <c r="L758" s="183" t="str">
        <f>IF(ISBLANK('6桁'!L758)=TRUE,"",VLOOKUP('6桁'!L758,A!$A:$G,7,FALSE))</f>
        <v/>
      </c>
      <c r="M758" s="96">
        <f>'6桁'!M758</f>
        <v>0</v>
      </c>
      <c r="N758" s="176" t="str">
        <f>IF(ISBLANK('6桁'!N758)=TRUE,"",VLOOKUP('6桁'!N758,A!$A:$G,7,FALSE))</f>
        <v/>
      </c>
      <c r="O758" s="96">
        <f>'6桁'!O758</f>
        <v>0</v>
      </c>
      <c r="P758" s="176" t="str">
        <f>IF(ISBLANK('6桁'!P758)=TRUE,"",VLOOKUP('6桁'!P758,A!$A:$G,7,FALSE))</f>
        <v/>
      </c>
      <c r="Q758" s="96">
        <f>'6桁'!Q758</f>
        <v>0</v>
      </c>
      <c r="T758" s="40" t="s">
        <v>719</v>
      </c>
      <c r="V758" s="4"/>
      <c r="X758" s="4"/>
    </row>
    <row r="759" spans="2:24" ht="30" customHeight="1">
      <c r="B759" s="669"/>
      <c r="C759" s="674" t="s">
        <v>841</v>
      </c>
      <c r="D759" s="675"/>
      <c r="E759" s="676"/>
      <c r="F759" s="173">
        <f>IF(ISBLANK('6桁'!F759)=TRUE,"",VLOOKUP('6桁'!F759,A!$A:$G,7,FALSE))</f>
        <v>21100</v>
      </c>
      <c r="G759" s="360">
        <f>'6桁'!G759</f>
        <v>0</v>
      </c>
      <c r="H759" s="210" t="str">
        <f>IF(ISBLANK('6桁'!H759)=TRUE,"",VLOOKUP('6桁'!H759,A!$A:$G,7,FALSE))</f>
        <v/>
      </c>
      <c r="I759" s="360">
        <f>'6桁'!I759</f>
        <v>0</v>
      </c>
      <c r="J759" s="173" t="str">
        <f>IF(ISBLANK('6桁'!J759)=TRUE,"",VLOOKUP('6桁'!J759,A!$A:$G,7,FALSE))</f>
        <v/>
      </c>
      <c r="K759" s="360">
        <f>'6桁'!K759</f>
        <v>0</v>
      </c>
      <c r="L759" s="194">
        <f>IF(ISBLANK('6桁'!L759)=TRUE,"",VLOOKUP('6桁'!L759,A!$A:$G,7,FALSE))</f>
        <v>20800</v>
      </c>
      <c r="M759" s="360">
        <f>'6桁'!M759</f>
        <v>0</v>
      </c>
      <c r="N759" s="173" t="str">
        <f>IF(ISBLANK('6桁'!N759)=TRUE,"",VLOOKUP('6桁'!N759,A!$A:$G,7,FALSE))</f>
        <v/>
      </c>
      <c r="O759" s="360">
        <f>'6桁'!O759</f>
        <v>0</v>
      </c>
      <c r="P759" s="173" t="str">
        <f>IF(ISBLANK('6桁'!P759)=TRUE,"",VLOOKUP('6桁'!P759,A!$A:$G,7,FALSE))</f>
        <v/>
      </c>
      <c r="Q759" s="360">
        <f>'6桁'!Q759</f>
        <v>0</v>
      </c>
      <c r="V759" s="4"/>
      <c r="X759" s="4"/>
    </row>
    <row r="760" spans="2:24" ht="30" customHeight="1">
      <c r="B760" s="669"/>
      <c r="C760" s="674" t="s">
        <v>842</v>
      </c>
      <c r="D760" s="675"/>
      <c r="E760" s="676"/>
      <c r="F760" s="176">
        <f>IF(ISBLANK('6桁'!F760)=TRUE,"",VLOOKUP('6桁'!F760,A!$A:$G,7,FALSE))</f>
        <v>22000</v>
      </c>
      <c r="G760" s="96">
        <f>'6桁'!G760</f>
        <v>0</v>
      </c>
      <c r="H760" s="209" t="str">
        <f>IF(ISBLANK('6桁'!H760)=TRUE,"",VLOOKUP('6桁'!H760,A!$A:$G,7,FALSE))</f>
        <v/>
      </c>
      <c r="I760" s="96">
        <f>'6桁'!I760</f>
        <v>0</v>
      </c>
      <c r="J760" s="176" t="str">
        <f>IF(ISBLANK('6桁'!J760)=TRUE,"",VLOOKUP('6桁'!J760,A!$A:$G,7,FALSE))</f>
        <v/>
      </c>
      <c r="K760" s="96">
        <f>'6桁'!K760</f>
        <v>0</v>
      </c>
      <c r="L760" s="183" t="str">
        <f>IF(ISBLANK('6桁'!L760)=TRUE,"",VLOOKUP('6桁'!L760,A!$A:$G,7,FALSE))</f>
        <v/>
      </c>
      <c r="M760" s="96">
        <f>'6桁'!M760</f>
        <v>0</v>
      </c>
      <c r="N760" s="176" t="str">
        <f>IF(ISBLANK('6桁'!N760)=TRUE,"",VLOOKUP('6桁'!N760,A!$A:$G,7,FALSE))</f>
        <v/>
      </c>
      <c r="O760" s="96">
        <f>'6桁'!O760</f>
        <v>0</v>
      </c>
      <c r="P760" s="176" t="str">
        <f>IF(ISBLANK('6桁'!P760)=TRUE,"",VLOOKUP('6桁'!P760,A!$A:$G,7,FALSE))</f>
        <v/>
      </c>
      <c r="Q760" s="96">
        <f>'6桁'!Q760</f>
        <v>0</v>
      </c>
      <c r="V760" s="4"/>
      <c r="X760" s="4"/>
    </row>
    <row r="761" spans="2:24" ht="30" customHeight="1">
      <c r="B761" s="669"/>
      <c r="C761" s="674" t="s">
        <v>843</v>
      </c>
      <c r="D761" s="675"/>
      <c r="E761" s="676"/>
      <c r="F761" s="176">
        <f>IF(ISBLANK('6桁'!F761)=TRUE,"",VLOOKUP('6桁'!F761,A!$A:$G,7,FALSE))</f>
        <v>24900</v>
      </c>
      <c r="G761" s="96">
        <f>'6桁'!G761</f>
        <v>0</v>
      </c>
      <c r="H761" s="209" t="str">
        <f>IF(ISBLANK('6桁'!H761)=TRUE,"",VLOOKUP('6桁'!H761,A!$A:$G,7,FALSE))</f>
        <v/>
      </c>
      <c r="I761" s="96">
        <f>'6桁'!I761</f>
        <v>0</v>
      </c>
      <c r="J761" s="176" t="str">
        <f>IF(ISBLANK('6桁'!J761)=TRUE,"",VLOOKUP('6桁'!J761,A!$A:$G,7,FALSE))</f>
        <v/>
      </c>
      <c r="K761" s="96">
        <f>'6桁'!K761</f>
        <v>0</v>
      </c>
      <c r="L761" s="183">
        <f>IF(ISBLANK('6桁'!L761)=TRUE,"",VLOOKUP('6桁'!L761,A!$A:$G,7,FALSE))</f>
        <v>24500</v>
      </c>
      <c r="M761" s="96">
        <f>'6桁'!M761</f>
        <v>0</v>
      </c>
      <c r="N761" s="176">
        <f>IF(ISBLANK('6桁'!N761)=TRUE,"",VLOOKUP('6桁'!N761,A!$A:$G,7,FALSE))</f>
        <v>24500</v>
      </c>
      <c r="O761" s="96">
        <f>'6桁'!O761</f>
        <v>0</v>
      </c>
      <c r="P761" s="176" t="str">
        <f>IF(ISBLANK('6桁'!P761)=TRUE,"",VLOOKUP('6桁'!P761,A!$A:$G,7,FALSE))</f>
        <v/>
      </c>
      <c r="Q761" s="96">
        <f>'6桁'!Q761</f>
        <v>0</v>
      </c>
      <c r="V761" s="4"/>
      <c r="X761" s="4"/>
    </row>
    <row r="762" spans="2:24" ht="30" customHeight="1">
      <c r="B762" s="669"/>
      <c r="C762" s="674" t="s">
        <v>37</v>
      </c>
      <c r="D762" s="675"/>
      <c r="E762" s="676"/>
      <c r="F762" s="176" t="str">
        <f>IF(ISBLANK('6桁'!F762)=TRUE,"",VLOOKUP('6桁'!F762,A!$A:$G,7,FALSE))</f>
        <v/>
      </c>
      <c r="G762" s="96">
        <f>'6桁'!G762</f>
        <v>0</v>
      </c>
      <c r="H762" s="209" t="str">
        <f>IF(ISBLANK('6桁'!H762)=TRUE,"",VLOOKUP('6桁'!H762,A!$A:$G,7,FALSE))</f>
        <v/>
      </c>
      <c r="I762" s="96">
        <f>'6桁'!I762</f>
        <v>0</v>
      </c>
      <c r="J762" s="176">
        <f>IF(ISBLANK('6桁'!J762)=TRUE,"",VLOOKUP('6桁'!J762,A!$A:$G,7,FALSE))</f>
        <v>27600</v>
      </c>
      <c r="K762" s="96" t="str">
        <f>'6桁'!K762</f>
        <v>※</v>
      </c>
      <c r="L762" s="183" t="str">
        <f>IF(ISBLANK('6桁'!L762)=TRUE,"",VLOOKUP('6桁'!L762,A!$A:$G,7,FALSE))</f>
        <v/>
      </c>
      <c r="M762" s="96">
        <f>'6桁'!M762</f>
        <v>0</v>
      </c>
      <c r="N762" s="176" t="str">
        <f>IF(ISBLANK('6桁'!N762)=TRUE,"",VLOOKUP('6桁'!N762,A!$A:$G,7,FALSE))</f>
        <v/>
      </c>
      <c r="O762" s="96">
        <f>'6桁'!O762</f>
        <v>0</v>
      </c>
      <c r="P762" s="176" t="str">
        <f>IF(ISBLANK('6桁'!P762)=TRUE,"",VLOOKUP('6桁'!P762,A!$A:$G,7,FALSE))</f>
        <v/>
      </c>
      <c r="Q762" s="96">
        <f>'6桁'!Q762</f>
        <v>0</v>
      </c>
      <c r="V762" s="4"/>
      <c r="X762" s="4"/>
    </row>
    <row r="763" spans="2:24" ht="30" customHeight="1">
      <c r="B763" s="669"/>
      <c r="C763" s="674" t="s">
        <v>844</v>
      </c>
      <c r="D763" s="675"/>
      <c r="E763" s="676"/>
      <c r="F763" s="176">
        <f>IF(ISBLANK('6桁'!F763)=TRUE,"",VLOOKUP('6桁'!F763,A!$A:$G,7,FALSE))</f>
        <v>18000</v>
      </c>
      <c r="G763" s="96">
        <f>'6桁'!G763</f>
        <v>0</v>
      </c>
      <c r="H763" s="209" t="str">
        <f>IF(ISBLANK('6桁'!H763)=TRUE,"",VLOOKUP('6桁'!H763,A!$A:$G,7,FALSE))</f>
        <v/>
      </c>
      <c r="I763" s="96">
        <f>'6桁'!I763</f>
        <v>0</v>
      </c>
      <c r="J763" s="176" t="str">
        <f>IF(ISBLANK('6桁'!J763)=TRUE,"",VLOOKUP('6桁'!J763,A!$A:$G,7,FALSE))</f>
        <v/>
      </c>
      <c r="K763" s="96">
        <f>'6桁'!K763</f>
        <v>0</v>
      </c>
      <c r="L763" s="183" t="str">
        <f>IF(ISBLANK('6桁'!L763)=TRUE,"",VLOOKUP('6桁'!L763,A!$A:$G,7,FALSE))</f>
        <v/>
      </c>
      <c r="M763" s="96">
        <f>'6桁'!M763</f>
        <v>0</v>
      </c>
      <c r="N763" s="176" t="str">
        <f>IF(ISBLANK('6桁'!N763)=TRUE,"",VLOOKUP('6桁'!N763,A!$A:$G,7,FALSE))</f>
        <v/>
      </c>
      <c r="O763" s="96">
        <f>'6桁'!O763</f>
        <v>0</v>
      </c>
      <c r="P763" s="176" t="str">
        <f>IF(ISBLANK('6桁'!P763)=TRUE,"",VLOOKUP('6桁'!P763,A!$A:$G,7,FALSE))</f>
        <v/>
      </c>
      <c r="Q763" s="96">
        <f>'6桁'!Q763</f>
        <v>0</v>
      </c>
      <c r="V763" s="4"/>
      <c r="X763" s="4"/>
    </row>
    <row r="764" spans="2:24" ht="30" customHeight="1">
      <c r="B764" s="669"/>
      <c r="C764" s="674" t="s">
        <v>61</v>
      </c>
      <c r="D764" s="675"/>
      <c r="E764" s="676"/>
      <c r="F764" s="176" t="str">
        <f>IF(ISBLANK('6桁'!F764)=TRUE,"",VLOOKUP('6桁'!F764,A!$A:$G,7,FALSE))</f>
        <v/>
      </c>
      <c r="G764" s="96">
        <f>'6桁'!G764</f>
        <v>0</v>
      </c>
      <c r="H764" s="183">
        <f>IF(ISBLANK('6桁'!H764)=TRUE,"",VLOOKUP('6桁'!H764,A!$A:$G,7,FALSE))</f>
        <v>18800</v>
      </c>
      <c r="I764" s="96" t="str">
        <f>'6桁'!I764</f>
        <v>SP
LT38</v>
      </c>
      <c r="J764" s="176" t="str">
        <f>IF(ISBLANK('6桁'!J764)=TRUE,"",VLOOKUP('6桁'!J764,A!$A:$G,7,FALSE))</f>
        <v/>
      </c>
      <c r="K764" s="96">
        <f>'6桁'!K764</f>
        <v>0</v>
      </c>
      <c r="L764" s="183" t="str">
        <f>IF(ISBLANK('6桁'!L764)=TRUE,"",VLOOKUP('6桁'!L764,A!$A:$G,7,FALSE))</f>
        <v/>
      </c>
      <c r="M764" s="96">
        <f>'6桁'!M764</f>
        <v>0</v>
      </c>
      <c r="N764" s="176" t="str">
        <f>IF(ISBLANK('6桁'!N764)=TRUE,"",VLOOKUP('6桁'!N764,A!$A:$G,7,FALSE))</f>
        <v/>
      </c>
      <c r="O764" s="96">
        <f>'6桁'!O764</f>
        <v>0</v>
      </c>
      <c r="P764" s="176" t="str">
        <f>IF(ISBLANK('6桁'!P764)=TRUE,"",VLOOKUP('6桁'!P764,A!$A:$G,7,FALSE))</f>
        <v/>
      </c>
      <c r="Q764" s="96">
        <f>'6桁'!Q764</f>
        <v>0</v>
      </c>
      <c r="V764" s="4"/>
      <c r="X764" s="4"/>
    </row>
    <row r="765" spans="2:24" ht="30" customHeight="1">
      <c r="B765" s="669"/>
      <c r="C765" s="674" t="s">
        <v>845</v>
      </c>
      <c r="D765" s="675"/>
      <c r="E765" s="676"/>
      <c r="F765" s="176">
        <f>IF(ISBLANK('6桁'!F765)=TRUE,"",VLOOKUP('6桁'!F765,A!$A:$G,7,FALSE))</f>
        <v>19900</v>
      </c>
      <c r="G765" s="96">
        <f>'6桁'!G765</f>
        <v>0</v>
      </c>
      <c r="H765" s="209" t="str">
        <f>IF(ISBLANK('6桁'!H765)=TRUE,"",VLOOKUP('6桁'!H765,A!$A:$G,7,FALSE))</f>
        <v/>
      </c>
      <c r="I765" s="96">
        <f>'6桁'!I765</f>
        <v>0</v>
      </c>
      <c r="J765" s="176" t="str">
        <f>IF(ISBLANK('6桁'!J765)=TRUE,"",VLOOKUP('6桁'!J765,A!$A:$G,7,FALSE))</f>
        <v/>
      </c>
      <c r="K765" s="96">
        <f>'6桁'!K765</f>
        <v>0</v>
      </c>
      <c r="L765" s="183" t="str">
        <f>IF(ISBLANK('6桁'!L765)=TRUE,"",VLOOKUP('6桁'!L765,A!$A:$G,7,FALSE))</f>
        <v/>
      </c>
      <c r="M765" s="96">
        <f>'6桁'!M765</f>
        <v>0</v>
      </c>
      <c r="N765" s="176" t="str">
        <f>IF(ISBLANK('6桁'!N765)=TRUE,"",VLOOKUP('6桁'!N765,A!$A:$G,7,FALSE))</f>
        <v/>
      </c>
      <c r="O765" s="96">
        <f>'6桁'!O765</f>
        <v>0</v>
      </c>
      <c r="P765" s="176" t="str">
        <f>IF(ISBLANK('6桁'!P765)=TRUE,"",VLOOKUP('6桁'!P765,A!$A:$G,7,FALSE))</f>
        <v/>
      </c>
      <c r="Q765" s="96">
        <f>'6桁'!Q765</f>
        <v>0</v>
      </c>
      <c r="V765" s="4"/>
      <c r="X765" s="4"/>
    </row>
    <row r="766" spans="2:24" ht="30" customHeight="1">
      <c r="B766" s="670"/>
      <c r="C766" s="677" t="s">
        <v>846</v>
      </c>
      <c r="D766" s="678"/>
      <c r="E766" s="679"/>
      <c r="F766" s="177">
        <f>IF(ISBLANK('6桁'!F766)=TRUE,"",VLOOKUP('6桁'!F766,A!$A:$G,7,FALSE))</f>
        <v>24900</v>
      </c>
      <c r="G766" s="99">
        <f>'6桁'!G766</f>
        <v>0</v>
      </c>
      <c r="H766" s="211" t="str">
        <f>IF(ISBLANK('6桁'!H766)=TRUE,"",VLOOKUP('6桁'!H766,A!$A:$G,7,FALSE))</f>
        <v/>
      </c>
      <c r="I766" s="99">
        <f>'6桁'!I766</f>
        <v>0</v>
      </c>
      <c r="J766" s="177" t="str">
        <f>IF(ISBLANK('6桁'!J766)=TRUE,"",VLOOKUP('6桁'!J766,A!$A:$G,7,FALSE))</f>
        <v/>
      </c>
      <c r="K766" s="99">
        <f>'6桁'!K766</f>
        <v>0</v>
      </c>
      <c r="L766" s="184">
        <f>IF(ISBLANK('6桁'!L766)=TRUE,"",VLOOKUP('6桁'!L766,A!$A:$G,7,FALSE))</f>
        <v>25600</v>
      </c>
      <c r="M766" s="99">
        <f>'6桁'!M766</f>
        <v>0</v>
      </c>
      <c r="N766" s="177" t="str">
        <f>IF(ISBLANK('6桁'!N766)=TRUE,"",VLOOKUP('6桁'!N766,A!$A:$G,7,FALSE))</f>
        <v/>
      </c>
      <c r="O766" s="99">
        <f>'6桁'!O766</f>
        <v>0</v>
      </c>
      <c r="P766" s="177" t="str">
        <f>IF(ISBLANK('6桁'!P766)=TRUE,"",VLOOKUP('6桁'!P766,A!$A:$G,7,FALSE))</f>
        <v/>
      </c>
      <c r="Q766" s="99">
        <f>'6桁'!Q766</f>
        <v>0</v>
      </c>
      <c r="V766" s="4"/>
      <c r="X766" s="4"/>
    </row>
    <row r="767" spans="2:24" ht="30" customHeight="1">
      <c r="B767" s="696">
        <v>14</v>
      </c>
      <c r="C767" s="671" t="s">
        <v>38</v>
      </c>
      <c r="D767" s="672"/>
      <c r="E767" s="673"/>
      <c r="F767" s="175" t="str">
        <f>IF(ISBLANK('6桁'!F767)=TRUE,"",VLOOKUP('6桁'!F767,A!$A:$G,7,FALSE))</f>
        <v/>
      </c>
      <c r="G767" s="97">
        <f>'6桁'!G767</f>
        <v>0</v>
      </c>
      <c r="H767" s="212" t="str">
        <f>IF(ISBLANK('6桁'!H767)=TRUE,"",VLOOKUP('6桁'!H767,A!$A:$G,7,FALSE))</f>
        <v/>
      </c>
      <c r="I767" s="97">
        <f>'6桁'!I767</f>
        <v>0</v>
      </c>
      <c r="J767" s="175">
        <f>IF(ISBLANK('6桁'!J767)=TRUE,"",VLOOKUP('6桁'!J767,A!$A:$G,7,FALSE))</f>
        <v>21800</v>
      </c>
      <c r="K767" s="97">
        <f>'6桁'!K767</f>
        <v>0</v>
      </c>
      <c r="L767" s="199" t="str">
        <f>IF(ISBLANK('6桁'!L767)=TRUE,"",VLOOKUP('6桁'!L767,A!$A:$G,7,FALSE))</f>
        <v/>
      </c>
      <c r="M767" s="97">
        <f>'6桁'!M767</f>
        <v>0</v>
      </c>
      <c r="N767" s="175" t="str">
        <f>IF(ISBLANK('6桁'!N767)=TRUE,"",VLOOKUP('6桁'!N767,A!$A:$G,7,FALSE))</f>
        <v/>
      </c>
      <c r="O767" s="97">
        <f>'6桁'!O767</f>
        <v>0</v>
      </c>
      <c r="P767" s="175" t="str">
        <f>IF(ISBLANK('6桁'!P767)=TRUE,"",VLOOKUP('6桁'!P767,A!$A:$G,7,FALSE))</f>
        <v/>
      </c>
      <c r="Q767" s="97">
        <f>'6桁'!Q767</f>
        <v>0</v>
      </c>
      <c r="V767" s="4"/>
      <c r="X767" s="4"/>
    </row>
    <row r="768" spans="2:24" ht="30" customHeight="1" thickBot="1">
      <c r="B768" s="697"/>
      <c r="C768" s="698" t="s">
        <v>39</v>
      </c>
      <c r="D768" s="699"/>
      <c r="E768" s="700"/>
      <c r="F768" s="176" t="str">
        <f>IF(ISBLANK('6桁'!F768)=TRUE,"",VLOOKUP('6桁'!F768,A!$A:$G,7,FALSE))</f>
        <v/>
      </c>
      <c r="G768" s="96">
        <f>'6桁'!G768</f>
        <v>0</v>
      </c>
      <c r="H768" s="213" t="str">
        <f>IF(ISBLANK('6桁'!H768)=TRUE,"",VLOOKUP('6桁'!H768,A!$A:$G,7,FALSE))</f>
        <v/>
      </c>
      <c r="I768" s="119">
        <f>'6桁'!I768</f>
        <v>0</v>
      </c>
      <c r="J768" s="176">
        <f>IF(ISBLANK('6桁'!J768)=TRUE,"",VLOOKUP('6桁'!J768,A!$A:$G,7,FALSE))</f>
        <v>25600</v>
      </c>
      <c r="K768" s="96" t="str">
        <f>'6桁'!K768</f>
        <v>SP
355★</v>
      </c>
      <c r="L768" s="183" t="str">
        <f>IF(ISBLANK('6桁'!L768)=TRUE,"",VLOOKUP('6桁'!L768,A!$A:$G,7,FALSE))</f>
        <v/>
      </c>
      <c r="M768" s="96">
        <f>'6桁'!M768</f>
        <v>0</v>
      </c>
      <c r="N768" s="118" t="str">
        <f>IF(ISBLANK('6桁'!N768)=TRUE,"",VLOOKUP('6桁'!N768,A!$A:$G,7,FALSE))</f>
        <v/>
      </c>
      <c r="O768" s="119">
        <f>'6桁'!O768</f>
        <v>0</v>
      </c>
      <c r="P768" s="118" t="str">
        <f>IF(ISBLANK('6桁'!P768)=TRUE,"",VLOOKUP('6桁'!P768,A!$A:$G,7,FALSE))</f>
        <v/>
      </c>
      <c r="Q768" s="119">
        <f>'6桁'!Q768</f>
        <v>0</v>
      </c>
      <c r="T768" s="40" t="s">
        <v>719</v>
      </c>
      <c r="V768" s="4"/>
      <c r="X768" s="4"/>
    </row>
    <row r="769" spans="2:27" ht="35.25" customHeight="1">
      <c r="B769" s="545" t="s">
        <v>2121</v>
      </c>
      <c r="C769" s="545"/>
      <c r="D769" s="545"/>
      <c r="E769" s="545"/>
      <c r="F769" s="545"/>
      <c r="G769" s="545"/>
      <c r="H769" s="545"/>
      <c r="I769" s="545"/>
      <c r="J769" s="545"/>
      <c r="K769" s="545"/>
      <c r="L769" s="545"/>
      <c r="M769" s="545"/>
      <c r="N769" s="545"/>
      <c r="O769" s="545"/>
      <c r="P769" s="546"/>
      <c r="Q769" s="546"/>
      <c r="R769" s="546"/>
      <c r="S769" s="546"/>
      <c r="T769" s="546"/>
      <c r="U769" s="546"/>
    </row>
    <row r="770" spans="2:27" ht="13.5" customHeight="1"/>
    <row r="775" spans="2:27" ht="14.25" thickBot="1"/>
    <row r="776" spans="2:27" ht="25.5" customHeight="1" thickTop="1" thickBot="1">
      <c r="B776" s="518" t="s">
        <v>531</v>
      </c>
      <c r="C776" s="519"/>
      <c r="D776" s="519"/>
      <c r="E776" s="519"/>
      <c r="F776" s="519"/>
      <c r="G776" s="519"/>
      <c r="H776" s="519"/>
      <c r="I776" s="519"/>
      <c r="J776" s="519"/>
      <c r="K776" s="519"/>
      <c r="L776" s="519"/>
      <c r="M776" s="519"/>
      <c r="N776" s="519"/>
      <c r="O776" s="519"/>
      <c r="P776" s="519"/>
      <c r="Q776" s="519"/>
      <c r="R776" s="519"/>
      <c r="S776" s="519"/>
      <c r="T776" s="519"/>
      <c r="U776" s="519"/>
      <c r="V776" s="519"/>
      <c r="W776" s="519"/>
      <c r="X776" s="519"/>
      <c r="Y776" s="519"/>
      <c r="Z776" s="519"/>
      <c r="AA776" s="520"/>
    </row>
    <row r="777" spans="2:27" ht="25.5" customHeight="1" thickTop="1" thickBot="1">
      <c r="B777" s="24"/>
      <c r="C777" s="24"/>
      <c r="D777" s="24"/>
      <c r="E777" s="24"/>
      <c r="F777" s="82"/>
      <c r="G777" s="24"/>
      <c r="H777" s="82"/>
      <c r="I777" s="24"/>
      <c r="J777" s="82"/>
      <c r="K777" s="24"/>
      <c r="L777" s="82"/>
      <c r="M777" s="24"/>
      <c r="N777" s="82"/>
      <c r="O777" s="24"/>
      <c r="P777" s="82"/>
      <c r="Q777" s="24"/>
      <c r="R777" s="82"/>
      <c r="S777" s="24"/>
      <c r="T777" s="82"/>
      <c r="U777" s="24"/>
      <c r="V777" s="82"/>
      <c r="W777" s="24"/>
      <c r="X777" s="82"/>
      <c r="Y777" s="24"/>
    </row>
    <row r="778" spans="2:27" ht="20.100000000000001" customHeight="1" thickBot="1">
      <c r="B778" s="691" t="s">
        <v>452</v>
      </c>
      <c r="C778" s="534" t="s">
        <v>524</v>
      </c>
      <c r="D778" s="637"/>
      <c r="E778" s="535"/>
      <c r="F778" s="531" t="s">
        <v>453</v>
      </c>
      <c r="G778" s="532"/>
      <c r="H778" s="532"/>
      <c r="I778" s="532"/>
      <c r="J778" s="532"/>
      <c r="K778" s="532"/>
      <c r="L778" s="532"/>
      <c r="M778" s="532"/>
      <c r="N778" s="532"/>
      <c r="O778" s="532"/>
      <c r="P778" s="532"/>
      <c r="Q778" s="532"/>
      <c r="R778" s="532"/>
      <c r="S778" s="533"/>
      <c r="T778" s="11"/>
      <c r="U778" s="11"/>
    </row>
    <row r="779" spans="2:27" ht="39.950000000000003" customHeight="1">
      <c r="B779" s="692"/>
      <c r="C779" s="536"/>
      <c r="D779" s="547"/>
      <c r="E779" s="537"/>
      <c r="F779" s="683" t="s">
        <v>932</v>
      </c>
      <c r="G779" s="694"/>
      <c r="H779" s="695" t="s">
        <v>935</v>
      </c>
      <c r="I779" s="694"/>
      <c r="J779" s="683" t="s">
        <v>847</v>
      </c>
      <c r="K779" s="694"/>
      <c r="L779" s="683" t="s">
        <v>848</v>
      </c>
      <c r="M779" s="694"/>
      <c r="N779" s="683" t="s">
        <v>856</v>
      </c>
      <c r="O779" s="694"/>
      <c r="P779" s="683" t="s">
        <v>849</v>
      </c>
      <c r="Q779" s="694"/>
      <c r="R779" s="683" t="s">
        <v>2120</v>
      </c>
      <c r="S779" s="694"/>
      <c r="V779" s="4"/>
      <c r="X779" s="4"/>
    </row>
    <row r="780" spans="2:27" ht="20.100000000000001" customHeight="1" thickBot="1">
      <c r="B780" s="693" t="s">
        <v>525</v>
      </c>
      <c r="C780" s="538"/>
      <c r="D780" s="618"/>
      <c r="E780" s="539"/>
      <c r="F780" s="514" t="s">
        <v>825</v>
      </c>
      <c r="G780" s="515"/>
      <c r="H780" s="555" t="s">
        <v>825</v>
      </c>
      <c r="I780" s="515"/>
      <c r="J780" s="514" t="s">
        <v>825</v>
      </c>
      <c r="K780" s="515"/>
      <c r="L780" s="514" t="s">
        <v>825</v>
      </c>
      <c r="M780" s="515"/>
      <c r="N780" s="514" t="s">
        <v>825</v>
      </c>
      <c r="O780" s="515"/>
      <c r="P780" s="514" t="s">
        <v>825</v>
      </c>
      <c r="Q780" s="515"/>
      <c r="R780" s="514" t="s">
        <v>825</v>
      </c>
      <c r="S780" s="515"/>
      <c r="V780" s="4"/>
      <c r="X780" s="4"/>
    </row>
    <row r="781" spans="2:27" ht="30" customHeight="1">
      <c r="B781" s="707">
        <v>17.5</v>
      </c>
      <c r="C781" s="671" t="s">
        <v>98</v>
      </c>
      <c r="D781" s="672"/>
      <c r="E781" s="672"/>
      <c r="F781" s="91">
        <f>IF(ISBLANK('6桁'!F781)=TRUE,"",VLOOKUP('6桁'!F781,A!$A:$G,7,FALSE))</f>
        <v>29600</v>
      </c>
      <c r="G781" s="96">
        <f>'6桁'!G781</f>
        <v>0</v>
      </c>
      <c r="H781" s="172" t="str">
        <f>IF(ISBLANK('6桁'!H781)=TRUE,"",VLOOKUP('6桁'!H781,A!$A:$G,7,FALSE))</f>
        <v/>
      </c>
      <c r="I781" s="125">
        <f>'6桁'!I781</f>
        <v>0</v>
      </c>
      <c r="J781" s="172" t="str">
        <f>IF(ISBLANK('6桁'!J781)=TRUE,"",VLOOKUP('6桁'!J781,A!$A:$G,7,FALSE))</f>
        <v/>
      </c>
      <c r="K781" s="125">
        <f>'6桁'!K781</f>
        <v>0</v>
      </c>
      <c r="L781" s="182" t="str">
        <f>IF(ISBLANK('6桁'!L781)=TRUE,"",VLOOKUP('6桁'!L781,A!$A:$G,7,FALSE))</f>
        <v/>
      </c>
      <c r="M781" s="125">
        <f>'6桁'!M781</f>
        <v>0</v>
      </c>
      <c r="N781" s="172" t="str">
        <f>IF(ISBLANK('6桁'!N781)=TRUE,"",VLOOKUP('6桁'!N781,A!$A:$G,7,FALSE))</f>
        <v/>
      </c>
      <c r="O781" s="125">
        <f>'6桁'!O781</f>
        <v>0</v>
      </c>
      <c r="P781" s="172" t="str">
        <f>IF(ISBLANK('6桁'!P781)=TRUE,"",VLOOKUP('6桁'!P781,A!$A:$G,7,FALSE))</f>
        <v/>
      </c>
      <c r="Q781" s="125">
        <f>'6桁'!Q781</f>
        <v>0</v>
      </c>
      <c r="R781" s="172" t="str">
        <f>IF(ISBLANK('6桁'!R781)=TRUE,"",VLOOKUP('6桁'!R781,A!$A:$G,7,FALSE))</f>
        <v/>
      </c>
      <c r="S781" s="125">
        <f>'6桁'!S781</f>
        <v>0</v>
      </c>
      <c r="V781" s="4"/>
      <c r="X781" s="4"/>
    </row>
    <row r="782" spans="2:27" ht="30" customHeight="1">
      <c r="B782" s="702"/>
      <c r="C782" s="674" t="s">
        <v>850</v>
      </c>
      <c r="D782" s="675"/>
      <c r="E782" s="675"/>
      <c r="F782" s="95" t="str">
        <f>IF(ISBLANK('6桁'!F782)=TRUE,"",VLOOKUP('6桁'!F782,A!$A:$G,7,FALSE))</f>
        <v/>
      </c>
      <c r="G782" s="384">
        <f>'6桁'!G782</f>
        <v>0</v>
      </c>
      <c r="H782" s="176" t="str">
        <f>IF(ISBLANK('6桁'!H782)=TRUE,"",VLOOKUP('6桁'!H782,A!$A:$G,7,FALSE))</f>
        <v/>
      </c>
      <c r="I782" s="96">
        <f>'6桁'!I782</f>
        <v>0</v>
      </c>
      <c r="J782" s="176" t="str">
        <f>IF(ISBLANK('6桁'!J782)=TRUE,"",VLOOKUP('6桁'!J782,A!$A:$G,7,FALSE))</f>
        <v/>
      </c>
      <c r="K782" s="96">
        <f>'6桁'!K782</f>
        <v>0</v>
      </c>
      <c r="L782" s="183">
        <f>IF(ISBLANK('6桁'!L782)=TRUE,"",VLOOKUP('6桁'!L782,A!$A:$G,7,FALSE))</f>
        <v>30400</v>
      </c>
      <c r="M782" s="96">
        <f>'6桁'!M782</f>
        <v>0</v>
      </c>
      <c r="N782" s="176" t="str">
        <f>IF(ISBLANK('6桁'!N782)=TRUE,"",VLOOKUP('6桁'!N782,A!$A:$G,7,FALSE))</f>
        <v/>
      </c>
      <c r="O782" s="96">
        <f>'6桁'!O782</f>
        <v>0</v>
      </c>
      <c r="P782" s="176" t="str">
        <f>IF(ISBLANK('6桁'!P782)=TRUE,"",VLOOKUP('6桁'!P782,A!$A:$G,7,FALSE))</f>
        <v/>
      </c>
      <c r="Q782" s="96">
        <f>'6桁'!Q782</f>
        <v>0</v>
      </c>
      <c r="R782" s="176" t="str">
        <f>IF(ISBLANK('6桁'!R782)=TRUE,"",VLOOKUP('6桁'!R782,A!$A:$G,7,FALSE))</f>
        <v/>
      </c>
      <c r="S782" s="96">
        <f>'6桁'!S782</f>
        <v>0</v>
      </c>
      <c r="V782" s="4"/>
      <c r="X782" s="4"/>
    </row>
    <row r="783" spans="2:27" ht="30" customHeight="1">
      <c r="B783" s="702"/>
      <c r="C783" s="674" t="s">
        <v>99</v>
      </c>
      <c r="D783" s="675"/>
      <c r="E783" s="675"/>
      <c r="F783" s="95">
        <f>IF(ISBLANK('6桁'!F783)=TRUE,"",VLOOKUP('6桁'!F783,A!$A:$G,7,FALSE))</f>
        <v>30800</v>
      </c>
      <c r="G783" s="96">
        <f>'6桁'!G783</f>
        <v>0</v>
      </c>
      <c r="H783" s="176" t="str">
        <f>IF(ISBLANK('6桁'!H783)=TRUE,"",VLOOKUP('6桁'!H783,A!$A:$G,7,FALSE))</f>
        <v/>
      </c>
      <c r="I783" s="96">
        <f>'6桁'!I783</f>
        <v>0</v>
      </c>
      <c r="J783" s="176" t="str">
        <f>IF(ISBLANK('6桁'!J783)=TRUE,"",VLOOKUP('6桁'!J783,A!$A:$G,7,FALSE))</f>
        <v/>
      </c>
      <c r="K783" s="96">
        <f>'6桁'!K783</f>
        <v>0</v>
      </c>
      <c r="L783" s="183" t="str">
        <f>IF(ISBLANK('6桁'!L783)=TRUE,"",VLOOKUP('6桁'!L783,A!$A:$G,7,FALSE))</f>
        <v/>
      </c>
      <c r="M783" s="96">
        <f>'6桁'!M783</f>
        <v>0</v>
      </c>
      <c r="N783" s="176" t="str">
        <f>IF(ISBLANK('6桁'!N783)=TRUE,"",VLOOKUP('6桁'!N783,A!$A:$G,7,FALSE))</f>
        <v/>
      </c>
      <c r="O783" s="96">
        <f>'6桁'!O783</f>
        <v>0</v>
      </c>
      <c r="P783" s="176" t="str">
        <f>IF(ISBLANK('6桁'!P783)=TRUE,"",VLOOKUP('6桁'!P783,A!$A:$G,7,FALSE))</f>
        <v/>
      </c>
      <c r="Q783" s="96">
        <f>'6桁'!Q783</f>
        <v>0</v>
      </c>
      <c r="R783" s="176" t="str">
        <f>IF(ISBLANK('6桁'!R783)=TRUE,"",VLOOKUP('6桁'!R783,A!$A:$G,7,FALSE))</f>
        <v/>
      </c>
      <c r="S783" s="96">
        <f>'6桁'!S783</f>
        <v>0</v>
      </c>
      <c r="V783" s="4"/>
      <c r="X783" s="4"/>
    </row>
    <row r="784" spans="2:27" ht="30" customHeight="1">
      <c r="B784" s="702"/>
      <c r="C784" s="674" t="s">
        <v>851</v>
      </c>
      <c r="D784" s="675"/>
      <c r="E784" s="675"/>
      <c r="F784" s="95" t="str">
        <f>IF(ISBLANK('6桁'!F784)=TRUE,"",VLOOKUP('6桁'!F784,A!$A:$G,7,FALSE))</f>
        <v/>
      </c>
      <c r="G784" s="384">
        <f>'6桁'!G784</f>
        <v>0</v>
      </c>
      <c r="H784" s="176" t="str">
        <f>IF(ISBLANK('6桁'!H784)=TRUE,"",VLOOKUP('6桁'!H784,A!$A:$G,7,FALSE))</f>
        <v/>
      </c>
      <c r="I784" s="96">
        <f>'6桁'!I784</f>
        <v>0</v>
      </c>
      <c r="J784" s="176" t="str">
        <f>IF(ISBLANK('6桁'!J784)=TRUE,"",VLOOKUP('6桁'!J784,A!$A:$G,7,FALSE))</f>
        <v/>
      </c>
      <c r="K784" s="96">
        <f>'6桁'!K784</f>
        <v>0</v>
      </c>
      <c r="L784" s="183">
        <f>IF(ISBLANK('6桁'!L784)=TRUE,"",VLOOKUP('6桁'!L784,A!$A:$G,7,FALSE))</f>
        <v>31500</v>
      </c>
      <c r="M784" s="96">
        <f>'6桁'!M784</f>
        <v>0</v>
      </c>
      <c r="N784" s="176" t="str">
        <f>IF(ISBLANK('6桁'!N784)=TRUE,"",VLOOKUP('6桁'!N784,A!$A:$G,7,FALSE))</f>
        <v/>
      </c>
      <c r="O784" s="96">
        <f>'6桁'!O784</f>
        <v>0</v>
      </c>
      <c r="P784" s="176" t="str">
        <f>IF(ISBLANK('6桁'!P784)=TRUE,"",VLOOKUP('6桁'!P784,A!$A:$G,7,FALSE))</f>
        <v/>
      </c>
      <c r="Q784" s="96">
        <f>'6桁'!Q784</f>
        <v>0</v>
      </c>
      <c r="R784" s="176" t="str">
        <f>IF(ISBLANK('6桁'!R784)=TRUE,"",VLOOKUP('6桁'!R784,A!$A:$G,7,FALSE))</f>
        <v/>
      </c>
      <c r="S784" s="96">
        <f>'6桁'!S784</f>
        <v>0</v>
      </c>
      <c r="V784" s="4"/>
      <c r="X784" s="4"/>
    </row>
    <row r="785" spans="2:24" ht="30" customHeight="1">
      <c r="B785" s="702"/>
      <c r="C785" s="674" t="s">
        <v>100</v>
      </c>
      <c r="D785" s="675"/>
      <c r="E785" s="675"/>
      <c r="F785" s="95">
        <f>IF(ISBLANK('6桁'!F785)=TRUE,"",VLOOKUP('6桁'!F785,A!$A:$G,7,FALSE))</f>
        <v>32100</v>
      </c>
      <c r="G785" s="96">
        <f>'6桁'!G785</f>
        <v>0</v>
      </c>
      <c r="H785" s="176" t="str">
        <f>IF(ISBLANK('6桁'!H785)=TRUE,"",VLOOKUP('6桁'!H785,A!$A:$G,7,FALSE))</f>
        <v/>
      </c>
      <c r="I785" s="96">
        <f>'6桁'!I785</f>
        <v>0</v>
      </c>
      <c r="J785" s="176" t="str">
        <f>IF(ISBLANK('6桁'!J785)=TRUE,"",VLOOKUP('6桁'!J785,A!$A:$G,7,FALSE))</f>
        <v/>
      </c>
      <c r="K785" s="96">
        <f>'6桁'!K785</f>
        <v>0</v>
      </c>
      <c r="L785" s="183" t="str">
        <f>IF(ISBLANK('6桁'!L785)=TRUE,"",VLOOKUP('6桁'!L785,A!$A:$G,7,FALSE))</f>
        <v/>
      </c>
      <c r="M785" s="96">
        <f>'6桁'!M785</f>
        <v>0</v>
      </c>
      <c r="N785" s="176" t="str">
        <f>IF(ISBLANK('6桁'!N785)=TRUE,"",VLOOKUP('6桁'!N785,A!$A:$G,7,FALSE))</f>
        <v/>
      </c>
      <c r="O785" s="96">
        <f>'6桁'!O785</f>
        <v>0</v>
      </c>
      <c r="P785" s="176" t="str">
        <f>IF(ISBLANK('6桁'!P785)=TRUE,"",VLOOKUP('6桁'!P785,A!$A:$G,7,FALSE))</f>
        <v/>
      </c>
      <c r="Q785" s="96">
        <f>'6桁'!Q785</f>
        <v>0</v>
      </c>
      <c r="R785" s="176" t="str">
        <f>IF(ISBLANK('6桁'!R785)=TRUE,"",VLOOKUP('6桁'!R785,A!$A:$G,7,FALSE))</f>
        <v/>
      </c>
      <c r="S785" s="96">
        <f>'6桁'!S785</f>
        <v>0</v>
      </c>
      <c r="V785" s="4"/>
      <c r="X785" s="4"/>
    </row>
    <row r="786" spans="2:24" ht="30" customHeight="1">
      <c r="B786" s="702"/>
      <c r="C786" s="674" t="s">
        <v>852</v>
      </c>
      <c r="D786" s="675"/>
      <c r="E786" s="675"/>
      <c r="F786" s="95" t="str">
        <f>IF(ISBLANK('6桁'!F786)=TRUE,"",VLOOKUP('6桁'!F786,A!$A:$G,7,FALSE))</f>
        <v/>
      </c>
      <c r="G786" s="384">
        <f>'6桁'!G786</f>
        <v>0</v>
      </c>
      <c r="H786" s="176" t="str">
        <f>IF(ISBLANK('6桁'!H786)=TRUE,"",VLOOKUP('6桁'!H786,A!$A:$G,7,FALSE))</f>
        <v/>
      </c>
      <c r="I786" s="96">
        <f>'6桁'!I786</f>
        <v>0</v>
      </c>
      <c r="J786" s="176" t="str">
        <f>IF(ISBLANK('6桁'!J786)=TRUE,"",VLOOKUP('6桁'!J786,A!$A:$G,7,FALSE))</f>
        <v/>
      </c>
      <c r="K786" s="96">
        <f>'6桁'!K786</f>
        <v>0</v>
      </c>
      <c r="L786" s="183">
        <f>IF(ISBLANK('6桁'!L786)=TRUE,"",VLOOKUP('6桁'!L786,A!$A:$G,7,FALSE))</f>
        <v>27500</v>
      </c>
      <c r="M786" s="96">
        <f>'6桁'!M786</f>
        <v>0</v>
      </c>
      <c r="N786" s="176" t="str">
        <f>IF(ISBLANK('6桁'!N786)=TRUE,"",VLOOKUP('6桁'!N786,A!$A:$G,7,FALSE))</f>
        <v/>
      </c>
      <c r="O786" s="96">
        <f>'6桁'!O786</f>
        <v>0</v>
      </c>
      <c r="P786" s="176" t="str">
        <f>IF(ISBLANK('6桁'!P786)=TRUE,"",VLOOKUP('6桁'!P786,A!$A:$G,7,FALSE))</f>
        <v/>
      </c>
      <c r="Q786" s="96">
        <f>'6桁'!Q786</f>
        <v>0</v>
      </c>
      <c r="R786" s="176" t="str">
        <f>IF(ISBLANK('6桁'!R786)=TRUE,"",VLOOKUP('6桁'!R786,A!$A:$G,7,FALSE))</f>
        <v/>
      </c>
      <c r="S786" s="96">
        <f>'6桁'!S786</f>
        <v>0</v>
      </c>
      <c r="V786" s="4"/>
      <c r="X786" s="4"/>
    </row>
    <row r="787" spans="2:24" ht="30" customHeight="1">
      <c r="B787" s="702"/>
      <c r="C787" s="674" t="s">
        <v>101</v>
      </c>
      <c r="D787" s="675"/>
      <c r="E787" s="675"/>
      <c r="F787" s="95">
        <f>IF(ISBLANK('6桁'!F787)=TRUE,"",VLOOKUP('6桁'!F787,A!$A:$G,7,FALSE))</f>
        <v>28000</v>
      </c>
      <c r="G787" s="96">
        <f>'6桁'!G787</f>
        <v>0</v>
      </c>
      <c r="H787" s="176" t="str">
        <f>IF(ISBLANK('6桁'!H787)=TRUE,"",VLOOKUP('6桁'!H787,A!$A:$G,7,FALSE))</f>
        <v/>
      </c>
      <c r="I787" s="96">
        <f>'6桁'!I787</f>
        <v>0</v>
      </c>
      <c r="J787" s="176" t="str">
        <f>IF(ISBLANK('6桁'!J787)=TRUE,"",VLOOKUP('6桁'!J787,A!$A:$G,7,FALSE))</f>
        <v/>
      </c>
      <c r="K787" s="96">
        <f>'6桁'!K787</f>
        <v>0</v>
      </c>
      <c r="L787" s="183" t="str">
        <f>IF(ISBLANK('6桁'!L787)=TRUE,"",VLOOKUP('6桁'!L787,A!$A:$G,7,FALSE))</f>
        <v/>
      </c>
      <c r="M787" s="96">
        <f>'6桁'!M787</f>
        <v>0</v>
      </c>
      <c r="N787" s="176" t="str">
        <f>IF(ISBLANK('6桁'!N787)=TRUE,"",VLOOKUP('6桁'!N787,A!$A:$G,7,FALSE))</f>
        <v/>
      </c>
      <c r="O787" s="96">
        <f>'6桁'!O787</f>
        <v>0</v>
      </c>
      <c r="P787" s="176" t="str">
        <f>IF(ISBLANK('6桁'!P787)=TRUE,"",VLOOKUP('6桁'!P787,A!$A:$G,7,FALSE))</f>
        <v/>
      </c>
      <c r="Q787" s="96">
        <f>'6桁'!Q787</f>
        <v>0</v>
      </c>
      <c r="R787" s="176" t="str">
        <f>IF(ISBLANK('6桁'!R787)=TRUE,"",VLOOKUP('6桁'!R787,A!$A:$G,7,FALSE))</f>
        <v/>
      </c>
      <c r="S787" s="96">
        <f>'6桁'!S787</f>
        <v>0</v>
      </c>
      <c r="V787" s="4"/>
      <c r="X787" s="4"/>
    </row>
    <row r="788" spans="2:24" ht="30" customHeight="1">
      <c r="B788" s="702"/>
      <c r="C788" s="674" t="s">
        <v>853</v>
      </c>
      <c r="D788" s="675"/>
      <c r="E788" s="675"/>
      <c r="F788" s="95" t="str">
        <f>IF(ISBLANK('6桁'!F788)=TRUE,"",VLOOKUP('6桁'!F788,A!$A:$G,7,FALSE))</f>
        <v/>
      </c>
      <c r="G788" s="384">
        <f>'6桁'!G788</f>
        <v>0</v>
      </c>
      <c r="H788" s="176" t="str">
        <f>IF(ISBLANK('6桁'!H788)=TRUE,"",VLOOKUP('6桁'!H788,A!$A:$G,7,FALSE))</f>
        <v/>
      </c>
      <c r="I788" s="96">
        <f>'6桁'!I788</f>
        <v>0</v>
      </c>
      <c r="J788" s="176" t="str">
        <f>IF(ISBLANK('6桁'!J788)=TRUE,"",VLOOKUP('6桁'!J788,A!$A:$G,7,FALSE))</f>
        <v/>
      </c>
      <c r="K788" s="96">
        <f>'6桁'!K788</f>
        <v>0</v>
      </c>
      <c r="L788" s="183">
        <f>IF(ISBLANK('6桁'!L788)=TRUE,"",VLOOKUP('6桁'!L788,A!$A:$G,7,FALSE))</f>
        <v>29200</v>
      </c>
      <c r="M788" s="96">
        <f>'6桁'!M788</f>
        <v>0</v>
      </c>
      <c r="N788" s="176" t="str">
        <f>IF(ISBLANK('6桁'!N788)=TRUE,"",VLOOKUP('6桁'!N788,A!$A:$G,7,FALSE))</f>
        <v/>
      </c>
      <c r="O788" s="96">
        <f>'6桁'!O788</f>
        <v>0</v>
      </c>
      <c r="P788" s="176" t="str">
        <f>IF(ISBLANK('6桁'!P788)=TRUE,"",VLOOKUP('6桁'!P788,A!$A:$G,7,FALSE))</f>
        <v/>
      </c>
      <c r="Q788" s="96">
        <f>'6桁'!Q788</f>
        <v>0</v>
      </c>
      <c r="R788" s="176" t="str">
        <f>IF(ISBLANK('6桁'!R788)=TRUE,"",VLOOKUP('6桁'!R788,A!$A:$G,7,FALSE))</f>
        <v/>
      </c>
      <c r="S788" s="96">
        <f>'6桁'!S788</f>
        <v>0</v>
      </c>
      <c r="V788" s="4"/>
      <c r="X788" s="4"/>
    </row>
    <row r="789" spans="2:24" ht="30" customHeight="1">
      <c r="B789" s="702"/>
      <c r="C789" s="674" t="s">
        <v>103</v>
      </c>
      <c r="D789" s="675"/>
      <c r="E789" s="675"/>
      <c r="F789" s="95">
        <f>IF(ISBLANK('6桁'!F789)=TRUE,"",VLOOKUP('6桁'!F789,A!$A:$G,7,FALSE))</f>
        <v>29800</v>
      </c>
      <c r="G789" s="96">
        <f>'6桁'!G789</f>
        <v>0</v>
      </c>
      <c r="H789" s="176" t="str">
        <f>IF(ISBLANK('6桁'!H789)=TRUE,"",VLOOKUP('6桁'!H789,A!$A:$G,7,FALSE))</f>
        <v/>
      </c>
      <c r="I789" s="96">
        <f>'6桁'!I789</f>
        <v>0</v>
      </c>
      <c r="J789" s="176" t="str">
        <f>IF(ISBLANK('6桁'!J789)=TRUE,"",VLOOKUP('6桁'!J789,A!$A:$G,7,FALSE))</f>
        <v/>
      </c>
      <c r="K789" s="96">
        <f>'6桁'!K789</f>
        <v>0</v>
      </c>
      <c r="L789" s="183" t="str">
        <f>IF(ISBLANK('6桁'!L789)=TRUE,"",VLOOKUP('6桁'!L789,A!$A:$G,7,FALSE))</f>
        <v/>
      </c>
      <c r="M789" s="96">
        <f>'6桁'!M789</f>
        <v>0</v>
      </c>
      <c r="N789" s="176" t="str">
        <f>IF(ISBLANK('6桁'!N789)=TRUE,"",VLOOKUP('6桁'!N789,A!$A:$G,7,FALSE))</f>
        <v/>
      </c>
      <c r="O789" s="96">
        <f>'6桁'!O789</f>
        <v>0</v>
      </c>
      <c r="P789" s="176" t="str">
        <f>IF(ISBLANK('6桁'!P789)=TRUE,"",VLOOKUP('6桁'!P789,A!$A:$G,7,FALSE))</f>
        <v/>
      </c>
      <c r="Q789" s="96">
        <f>'6桁'!Q789</f>
        <v>0</v>
      </c>
      <c r="R789" s="176" t="str">
        <f>IF(ISBLANK('6桁'!R789)=TRUE,"",VLOOKUP('6桁'!R789,A!$A:$G,7,FALSE))</f>
        <v/>
      </c>
      <c r="S789" s="96">
        <f>'6桁'!S789</f>
        <v>0</v>
      </c>
      <c r="V789" s="4"/>
      <c r="X789" s="4"/>
    </row>
    <row r="790" spans="2:24" ht="30" customHeight="1">
      <c r="B790" s="702"/>
      <c r="C790" s="674" t="s">
        <v>105</v>
      </c>
      <c r="D790" s="675"/>
      <c r="E790" s="675"/>
      <c r="F790" s="95" t="str">
        <f>IF(ISBLANK('6桁'!F790)=TRUE,"",VLOOKUP('6桁'!F790,A!$A:$G,7,FALSE))</f>
        <v/>
      </c>
      <c r="G790" s="384">
        <f>'6桁'!G790</f>
        <v>0</v>
      </c>
      <c r="H790" s="176" t="str">
        <f>IF(ISBLANK('6桁'!H790)=TRUE,"",VLOOKUP('6桁'!H790,A!$A:$G,7,FALSE))</f>
        <v/>
      </c>
      <c r="I790" s="96">
        <f>'6桁'!I790</f>
        <v>0</v>
      </c>
      <c r="J790" s="176">
        <f>IF(ISBLANK('6桁'!J790)=TRUE,"",VLOOKUP('6桁'!J790,A!$A:$G,7,FALSE))</f>
        <v>30200</v>
      </c>
      <c r="K790" s="96" t="str">
        <f>'6桁'!K790</f>
        <v>※◎</v>
      </c>
      <c r="L790" s="183" t="str">
        <f>IF(ISBLANK('6桁'!L790)=TRUE,"",VLOOKUP('6桁'!L790,A!$A:$G,7,FALSE))</f>
        <v/>
      </c>
      <c r="M790" s="96">
        <f>'6桁'!M790</f>
        <v>0</v>
      </c>
      <c r="N790" s="176" t="str">
        <f>IF(ISBLANK('6桁'!N790)=TRUE,"",VLOOKUP('6桁'!N790,A!$A:$G,7,FALSE))</f>
        <v/>
      </c>
      <c r="O790" s="96">
        <f>'6桁'!O790</f>
        <v>0</v>
      </c>
      <c r="P790" s="176" t="str">
        <f>IF(ISBLANK('6桁'!P790)=TRUE,"",VLOOKUP('6桁'!P790,A!$A:$G,7,FALSE))</f>
        <v/>
      </c>
      <c r="Q790" s="96">
        <f>'6桁'!Q790</f>
        <v>0</v>
      </c>
      <c r="R790" s="176" t="str">
        <f>IF(ISBLANK('6桁'!R790)=TRUE,"",VLOOKUP('6桁'!R790,A!$A:$G,7,FALSE))</f>
        <v/>
      </c>
      <c r="S790" s="96">
        <f>'6桁'!S790</f>
        <v>0</v>
      </c>
      <c r="V790" s="4"/>
      <c r="X790" s="4"/>
    </row>
    <row r="791" spans="2:24" ht="30" customHeight="1">
      <c r="B791" s="702"/>
      <c r="C791" s="674" t="s">
        <v>854</v>
      </c>
      <c r="D791" s="675"/>
      <c r="E791" s="675"/>
      <c r="F791" s="95" t="str">
        <f>IF(ISBLANK('6桁'!F791)=TRUE,"",VLOOKUP('6桁'!F791,A!$A:$G,7,FALSE))</f>
        <v/>
      </c>
      <c r="G791" s="384">
        <f>'6桁'!G791</f>
        <v>0</v>
      </c>
      <c r="H791" s="176" t="str">
        <f>IF(ISBLANK('6桁'!H791)=TRUE,"",VLOOKUP('6桁'!H791,A!$A:$G,7,FALSE))</f>
        <v/>
      </c>
      <c r="I791" s="96">
        <f>'6桁'!I791</f>
        <v>0</v>
      </c>
      <c r="J791" s="176" t="str">
        <f>IF(ISBLANK('6桁'!J791)=TRUE,"",VLOOKUP('6桁'!J791,A!$A:$G,7,FALSE))</f>
        <v/>
      </c>
      <c r="K791" s="96">
        <f>'6桁'!K791</f>
        <v>0</v>
      </c>
      <c r="L791" s="183">
        <f>IF(ISBLANK('6桁'!L791)=TRUE,"",VLOOKUP('6桁'!L791,A!$A:$G,7,FALSE))</f>
        <v>30500</v>
      </c>
      <c r="M791" s="96">
        <f>'6桁'!M791</f>
        <v>0</v>
      </c>
      <c r="N791" s="176" t="str">
        <f>IF(ISBLANK('6桁'!N791)=TRUE,"",VLOOKUP('6桁'!N791,A!$A:$G,7,FALSE))</f>
        <v/>
      </c>
      <c r="O791" s="96">
        <f>'6桁'!O791</f>
        <v>0</v>
      </c>
      <c r="P791" s="176" t="str">
        <f>IF(ISBLANK('6桁'!P791)=TRUE,"",VLOOKUP('6桁'!P791,A!$A:$G,7,FALSE))</f>
        <v/>
      </c>
      <c r="Q791" s="96">
        <f>'6桁'!Q791</f>
        <v>0</v>
      </c>
      <c r="R791" s="176" t="str">
        <f>IF(ISBLANK('6桁'!R791)=TRUE,"",VLOOKUP('6桁'!R791,A!$A:$G,7,FALSE))</f>
        <v/>
      </c>
      <c r="S791" s="96">
        <f>'6桁'!S791</f>
        <v>0</v>
      </c>
      <c r="V791" s="4"/>
      <c r="X791" s="4"/>
    </row>
    <row r="792" spans="2:24" ht="30" customHeight="1">
      <c r="B792" s="702"/>
      <c r="C792" s="674" t="s">
        <v>106</v>
      </c>
      <c r="D792" s="675"/>
      <c r="E792" s="675"/>
      <c r="F792" s="95">
        <f>IF(ISBLANK('6桁'!F792)=TRUE,"",VLOOKUP('6桁'!F792,A!$A:$G,7,FALSE))</f>
        <v>30900</v>
      </c>
      <c r="G792" s="96" t="str">
        <f>'6桁'!G792</f>
        <v>▲◎</v>
      </c>
      <c r="H792" s="176" t="str">
        <f>IF(ISBLANK('6桁'!H792)=TRUE,"",VLOOKUP('6桁'!H792,A!$A:$G,7,FALSE))</f>
        <v/>
      </c>
      <c r="I792" s="96">
        <f>'6桁'!I792</f>
        <v>0</v>
      </c>
      <c r="J792" s="176" t="str">
        <f>IF(ISBLANK('6桁'!J792)=TRUE,"",VLOOKUP('6桁'!J792,A!$A:$G,7,FALSE))</f>
        <v/>
      </c>
      <c r="K792" s="96">
        <f>'6桁'!K792</f>
        <v>0</v>
      </c>
      <c r="L792" s="183" t="str">
        <f>IF(ISBLANK('6桁'!L792)=TRUE,"",VLOOKUP('6桁'!L792,A!$A:$G,7,FALSE))</f>
        <v/>
      </c>
      <c r="M792" s="96">
        <f>'6桁'!M792</f>
        <v>0</v>
      </c>
      <c r="N792" s="176" t="str">
        <f>IF(ISBLANK('6桁'!N792)=TRUE,"",VLOOKUP('6桁'!N792,A!$A:$G,7,FALSE))</f>
        <v/>
      </c>
      <c r="O792" s="96">
        <f>'6桁'!O792</f>
        <v>0</v>
      </c>
      <c r="P792" s="176" t="str">
        <f>IF(ISBLANK('6桁'!P792)=TRUE,"",VLOOKUP('6桁'!P792,A!$A:$G,7,FALSE))</f>
        <v/>
      </c>
      <c r="Q792" s="96">
        <f>'6桁'!Q792</f>
        <v>0</v>
      </c>
      <c r="R792" s="176" t="str">
        <f>IF(ISBLANK('6桁'!R792)=TRUE,"",VLOOKUP('6桁'!R792,A!$A:$G,7,FALSE))</f>
        <v/>
      </c>
      <c r="S792" s="96">
        <f>'6桁'!S792</f>
        <v>0</v>
      </c>
      <c r="V792" s="4"/>
      <c r="X792" s="4"/>
    </row>
    <row r="793" spans="2:24" ht="30" customHeight="1">
      <c r="B793" s="702"/>
      <c r="C793" s="674" t="s">
        <v>5</v>
      </c>
      <c r="D793" s="675"/>
      <c r="E793" s="675"/>
      <c r="F793" s="95" t="str">
        <f>IF(ISBLANK('6桁'!F793)=TRUE,"",VLOOKUP('6桁'!F793,A!$A:$G,7,FALSE))</f>
        <v/>
      </c>
      <c r="G793" s="384">
        <f>'6桁'!G793</f>
        <v>0</v>
      </c>
      <c r="H793" s="176" t="str">
        <f>IF(ISBLANK('6桁'!H793)=TRUE,"",VLOOKUP('6桁'!H793,A!$A:$G,7,FALSE))</f>
        <v/>
      </c>
      <c r="I793" s="96">
        <f>'6桁'!I793</f>
        <v>0</v>
      </c>
      <c r="J793" s="176">
        <f>IF(ISBLANK('6桁'!J793)=TRUE,"",VLOOKUP('6桁'!J793,A!$A:$G,7,FALSE))</f>
        <v>25700</v>
      </c>
      <c r="K793" s="96" t="str">
        <f>'6桁'!K793</f>
        <v>※◎</v>
      </c>
      <c r="L793" s="183" t="str">
        <f>IF(ISBLANK('6桁'!L793)=TRUE,"",VLOOKUP('6桁'!L793,A!$A:$G,7,FALSE))</f>
        <v/>
      </c>
      <c r="M793" s="96">
        <f>'6桁'!M793</f>
        <v>0</v>
      </c>
      <c r="N793" s="176" t="str">
        <f>IF(ISBLANK('6桁'!N793)=TRUE,"",VLOOKUP('6桁'!N793,A!$A:$G,7,FALSE))</f>
        <v/>
      </c>
      <c r="O793" s="96">
        <f>'6桁'!O793</f>
        <v>0</v>
      </c>
      <c r="P793" s="176" t="str">
        <f>IF(ISBLANK('6桁'!P793)=TRUE,"",VLOOKUP('6桁'!P793,A!$A:$G,7,FALSE))</f>
        <v/>
      </c>
      <c r="Q793" s="96">
        <f>'6桁'!Q793</f>
        <v>0</v>
      </c>
      <c r="R793" s="176" t="str">
        <f>IF(ISBLANK('6桁'!R793)=TRUE,"",VLOOKUP('6桁'!R793,A!$A:$G,7,FALSE))</f>
        <v/>
      </c>
      <c r="S793" s="96">
        <f>'6桁'!S793</f>
        <v>0</v>
      </c>
      <c r="V793" s="4"/>
      <c r="X793" s="4"/>
    </row>
    <row r="794" spans="2:24" ht="30" customHeight="1">
      <c r="B794" s="702"/>
      <c r="C794" s="674" t="s">
        <v>855</v>
      </c>
      <c r="D794" s="675"/>
      <c r="E794" s="675"/>
      <c r="F794" s="94" t="str">
        <f>IF(ISBLANK('6桁'!F794)=TRUE,"",VLOOKUP('6桁'!F794,A!$A:$G,7,FALSE))</f>
        <v/>
      </c>
      <c r="G794" s="388">
        <f>'6桁'!G794</f>
        <v>0</v>
      </c>
      <c r="H794" s="173" t="str">
        <f>IF(ISBLANK('6桁'!H794)=TRUE,"",VLOOKUP('6桁'!H794,A!$A:$G,7,FALSE))</f>
        <v/>
      </c>
      <c r="I794" s="360">
        <f>'6桁'!I794</f>
        <v>0</v>
      </c>
      <c r="J794" s="173" t="str">
        <f>IF(ISBLANK('6桁'!J794)=TRUE,"",VLOOKUP('6桁'!J794,A!$A:$G,7,FALSE))</f>
        <v/>
      </c>
      <c r="K794" s="360">
        <f>'6桁'!K794</f>
        <v>0</v>
      </c>
      <c r="L794" s="194">
        <f>IF(ISBLANK('6桁'!L794)=TRUE,"",VLOOKUP('6桁'!L794,A!$A:$G,7,FALSE))</f>
        <v>27600</v>
      </c>
      <c r="M794" s="360">
        <f>'6桁'!M794</f>
        <v>0</v>
      </c>
      <c r="N794" s="173" t="str">
        <f>IF(ISBLANK('6桁'!N794)=TRUE,"",VLOOKUP('6桁'!N794,A!$A:$G,7,FALSE))</f>
        <v/>
      </c>
      <c r="O794" s="360">
        <f>'6桁'!O794</f>
        <v>0</v>
      </c>
      <c r="P794" s="173" t="str">
        <f>IF(ISBLANK('6桁'!P794)=TRUE,"",VLOOKUP('6桁'!P794,A!$A:$G,7,FALSE))</f>
        <v/>
      </c>
      <c r="Q794" s="360">
        <f>'6桁'!Q794</f>
        <v>0</v>
      </c>
      <c r="R794" s="173">
        <f>IF(ISBLANK('6桁'!R794)=TRUE,"",VLOOKUP('6桁'!R794,A!$A:$G,7,FALSE))</f>
        <v>29500</v>
      </c>
      <c r="S794" s="360">
        <f>'6桁'!S794</f>
        <v>0</v>
      </c>
      <c r="V794" s="4"/>
      <c r="X794" s="4"/>
    </row>
    <row r="795" spans="2:24" ht="30" customHeight="1">
      <c r="B795" s="703"/>
      <c r="C795" s="677" t="s">
        <v>6</v>
      </c>
      <c r="D795" s="678"/>
      <c r="E795" s="679"/>
      <c r="F795" s="111" t="str">
        <f>IF(ISBLANK('6桁'!F795)=TRUE,"",VLOOKUP('6桁'!F795,A!$A:$G,7,FALSE))</f>
        <v/>
      </c>
      <c r="G795" s="381">
        <f>'6桁'!G795</f>
        <v>0</v>
      </c>
      <c r="H795" s="177">
        <f>IF(ISBLANK('6桁'!H795)=TRUE,"",VLOOKUP('6桁'!H795,A!$A:$G,7,FALSE))</f>
        <v>28400</v>
      </c>
      <c r="I795" s="99" t="str">
        <f>'6桁'!I795</f>
        <v>▲◎</v>
      </c>
      <c r="J795" s="177" t="str">
        <f>IF(ISBLANK('6桁'!J795)=TRUE,"",VLOOKUP('6桁'!J795,A!$A:$G,7,FALSE))</f>
        <v/>
      </c>
      <c r="K795" s="99">
        <f>'6桁'!K795</f>
        <v>0</v>
      </c>
      <c r="L795" s="184" t="str">
        <f>IF(ISBLANK('6桁'!L795)=TRUE,"",VLOOKUP('6桁'!L795,A!$A:$G,7,FALSE))</f>
        <v/>
      </c>
      <c r="M795" s="99">
        <f>'6桁'!M795</f>
        <v>0</v>
      </c>
      <c r="N795" s="177" t="str">
        <f>IF(ISBLANK('6桁'!N795)=TRUE,"",VLOOKUP('6桁'!N795,A!$A:$G,7,FALSE))</f>
        <v/>
      </c>
      <c r="O795" s="99">
        <f>'6桁'!O795</f>
        <v>0</v>
      </c>
      <c r="P795" s="177" t="str">
        <f>IF(ISBLANK('6桁'!P795)=TRUE,"",VLOOKUP('6桁'!P795,A!$A:$G,7,FALSE))</f>
        <v/>
      </c>
      <c r="Q795" s="99">
        <f>'6桁'!Q795</f>
        <v>0</v>
      </c>
      <c r="R795" s="177" t="str">
        <f>IF(ISBLANK('6桁'!R795)=TRUE,"",VLOOKUP('6桁'!R795,A!$A:$G,7,FALSE))</f>
        <v/>
      </c>
      <c r="S795" s="99">
        <f>'6桁'!S795</f>
        <v>0</v>
      </c>
      <c r="V795" s="4"/>
      <c r="X795" s="4"/>
    </row>
    <row r="796" spans="2:24" ht="30" customHeight="1">
      <c r="B796" s="701">
        <v>15.5</v>
      </c>
      <c r="C796" s="671" t="s">
        <v>92</v>
      </c>
      <c r="D796" s="672"/>
      <c r="E796" s="672"/>
      <c r="F796" s="114" t="str">
        <f>IF(ISBLANK('6桁'!F796)=TRUE,"",VLOOKUP('6桁'!F796,A!$A:$G,7,FALSE))</f>
        <v/>
      </c>
      <c r="G796" s="245">
        <f>'6桁'!G796</f>
        <v>0</v>
      </c>
      <c r="H796" s="175" t="str">
        <f>IF(ISBLANK('6桁'!H796)=TRUE,"",VLOOKUP('6桁'!H796,A!$A:$G,7,FALSE))</f>
        <v/>
      </c>
      <c r="I796" s="97">
        <f>'6桁'!I796</f>
        <v>0</v>
      </c>
      <c r="J796" s="175">
        <f>IF(ISBLANK('6桁'!J796)=TRUE,"",VLOOKUP('6桁'!J796,A!$A:$G,7,FALSE))</f>
        <v>31000</v>
      </c>
      <c r="K796" s="97" t="str">
        <f>'6桁'!K796</f>
        <v>※</v>
      </c>
      <c r="L796" s="199" t="str">
        <f>IF(ISBLANK('6桁'!L796)=TRUE,"",VLOOKUP('6桁'!L796,A!$A:$G,7,FALSE))</f>
        <v/>
      </c>
      <c r="M796" s="97">
        <f>'6桁'!M796</f>
        <v>0</v>
      </c>
      <c r="N796" s="175" t="str">
        <f>IF(ISBLANK('6桁'!N796)=TRUE,"",VLOOKUP('6桁'!N796,A!$A:$G,7,FALSE))</f>
        <v/>
      </c>
      <c r="O796" s="97">
        <f>'6桁'!O796</f>
        <v>0</v>
      </c>
      <c r="P796" s="175" t="str">
        <f>IF(ISBLANK('6桁'!P796)=TRUE,"",VLOOKUP('6桁'!P796,A!$A:$G,7,FALSE))</f>
        <v/>
      </c>
      <c r="Q796" s="97">
        <f>'6桁'!Q796</f>
        <v>0</v>
      </c>
      <c r="R796" s="175" t="str">
        <f>IF(ISBLANK('6桁'!R796)=TRUE,"",VLOOKUP('6桁'!R796,A!$A:$G,7,FALSE))</f>
        <v/>
      </c>
      <c r="S796" s="97">
        <f>'6桁'!S796</f>
        <v>0</v>
      </c>
      <c r="V796" s="4"/>
      <c r="X796" s="4"/>
    </row>
    <row r="797" spans="2:24" ht="30" customHeight="1">
      <c r="B797" s="702"/>
      <c r="C797" s="674" t="s">
        <v>94</v>
      </c>
      <c r="D797" s="675"/>
      <c r="E797" s="675"/>
      <c r="F797" s="95" t="str">
        <f>IF(ISBLANK('6桁'!F797)=TRUE,"",VLOOKUP('6桁'!F797,A!$A:$G,7,FALSE))</f>
        <v/>
      </c>
      <c r="G797" s="384">
        <f>'6桁'!G797</f>
        <v>0</v>
      </c>
      <c r="H797" s="176" t="str">
        <f>IF(ISBLANK('6桁'!H797)=TRUE,"",VLOOKUP('6桁'!H797,A!$A:$G,7,FALSE))</f>
        <v/>
      </c>
      <c r="I797" s="96">
        <f>'6桁'!I797</f>
        <v>0</v>
      </c>
      <c r="J797" s="176">
        <f>IF(ISBLANK('6桁'!J797)=TRUE,"",VLOOKUP('6桁'!J797,A!$A:$G,7,FALSE))</f>
        <v>25500</v>
      </c>
      <c r="K797" s="96" t="str">
        <f>'6桁'!K797</f>
        <v>※</v>
      </c>
      <c r="L797" s="183" t="str">
        <f>IF(ISBLANK('6桁'!L797)=TRUE,"",VLOOKUP('6桁'!L797,A!$A:$G,7,FALSE))</f>
        <v/>
      </c>
      <c r="M797" s="96">
        <f>'6桁'!M797</f>
        <v>0</v>
      </c>
      <c r="N797" s="176" t="str">
        <f>IF(ISBLANK('6桁'!N797)=TRUE,"",VLOOKUP('6桁'!N797,A!$A:$G,7,FALSE))</f>
        <v/>
      </c>
      <c r="O797" s="96">
        <f>'6桁'!O797</f>
        <v>0</v>
      </c>
      <c r="P797" s="176" t="str">
        <f>IF(ISBLANK('6桁'!P797)=TRUE,"",VLOOKUP('6桁'!P797,A!$A:$G,7,FALSE))</f>
        <v/>
      </c>
      <c r="Q797" s="96">
        <f>'6桁'!Q797</f>
        <v>0</v>
      </c>
      <c r="R797" s="176" t="str">
        <f>IF(ISBLANK('6桁'!R797)=TRUE,"",VLOOKUP('6桁'!R797,A!$A:$G,7,FALSE))</f>
        <v/>
      </c>
      <c r="S797" s="96">
        <f>'6桁'!S797</f>
        <v>0</v>
      </c>
      <c r="V797" s="4"/>
      <c r="X797" s="4"/>
    </row>
    <row r="798" spans="2:24" ht="30" customHeight="1">
      <c r="B798" s="703"/>
      <c r="C798" s="677" t="s">
        <v>96</v>
      </c>
      <c r="D798" s="678"/>
      <c r="E798" s="679"/>
      <c r="F798" s="111">
        <f>IF(ISBLANK('6桁'!F798)=TRUE,"",VLOOKUP('6桁'!F798,A!$A:$G,7,FALSE))</f>
        <v>27000</v>
      </c>
      <c r="G798" s="96">
        <f>'6桁'!G798</f>
        <v>0</v>
      </c>
      <c r="H798" s="177" t="str">
        <f>IF(ISBLANK('6桁'!H798)=TRUE,"",VLOOKUP('6桁'!H798,A!$A:$G,7,FALSE))</f>
        <v/>
      </c>
      <c r="I798" s="99">
        <f>'6桁'!I798</f>
        <v>0</v>
      </c>
      <c r="J798" s="177" t="str">
        <f>IF(ISBLANK('6桁'!J798)=TRUE,"",VLOOKUP('6桁'!J798,A!$A:$G,7,FALSE))</f>
        <v/>
      </c>
      <c r="K798" s="99">
        <f>'6桁'!K798</f>
        <v>0</v>
      </c>
      <c r="L798" s="184">
        <f>IF(ISBLANK('6桁'!L798)=TRUE,"",VLOOKUP('6桁'!L798,A!$A:$G,7,FALSE))</f>
        <v>26800</v>
      </c>
      <c r="M798" s="99">
        <f>'6桁'!M798</f>
        <v>0</v>
      </c>
      <c r="N798" s="177" t="str">
        <f>IF(ISBLANK('6桁'!N798)=TRUE,"",VLOOKUP('6桁'!N798,A!$A:$G,7,FALSE))</f>
        <v/>
      </c>
      <c r="O798" s="99">
        <f>'6桁'!O798</f>
        <v>0</v>
      </c>
      <c r="P798" s="177">
        <f>IF(ISBLANK('6桁'!P798)=TRUE,"",VLOOKUP('6桁'!P798,A!$A:$G,7,FALSE))</f>
        <v>26800</v>
      </c>
      <c r="Q798" s="99">
        <f>'6桁'!Q798</f>
        <v>0</v>
      </c>
      <c r="R798" s="177" t="str">
        <f>IF(ISBLANK('6桁'!R798)=TRUE,"",VLOOKUP('6桁'!R798,A!$A:$G,7,FALSE))</f>
        <v/>
      </c>
      <c r="S798" s="99">
        <f>'6桁'!S798</f>
        <v>0</v>
      </c>
      <c r="V798" s="4"/>
      <c r="X798" s="4"/>
    </row>
    <row r="799" spans="2:24" ht="30" customHeight="1">
      <c r="B799" s="233">
        <v>14.5</v>
      </c>
      <c r="C799" s="704" t="s">
        <v>69</v>
      </c>
      <c r="D799" s="705"/>
      <c r="E799" s="706"/>
      <c r="F799" s="185" t="str">
        <f>IF(ISBLANK('6桁'!F799)=TRUE,"",VLOOKUP('6桁'!F799,A!$A:$G,7,FALSE))</f>
        <v/>
      </c>
      <c r="G799" s="387">
        <f>'6桁'!G799</f>
        <v>0</v>
      </c>
      <c r="H799" s="234">
        <f>IF(ISBLANK('6桁'!H799)=TRUE,"",VLOOKUP('6桁'!H799,A!$A:$G,7,FALSE))</f>
        <v>25800</v>
      </c>
      <c r="I799" s="186" t="str">
        <f>'6桁'!I799</f>
        <v>SP
LT38</v>
      </c>
      <c r="J799" s="234" t="str">
        <f>IF(ISBLANK('6桁'!J799)=TRUE,"",VLOOKUP('6桁'!J799,A!$A:$G,7,FALSE))</f>
        <v/>
      </c>
      <c r="K799" s="186">
        <f>'6桁'!K799</f>
        <v>0</v>
      </c>
      <c r="L799" s="187" t="str">
        <f>IF(ISBLANK('6桁'!L799)=TRUE,"",VLOOKUP('6桁'!L799,A!$A:$G,7,FALSE))</f>
        <v/>
      </c>
      <c r="M799" s="186">
        <f>'6桁'!M799</f>
        <v>0</v>
      </c>
      <c r="N799" s="234" t="str">
        <f>IF(ISBLANK('6桁'!N799)=TRUE,"",VLOOKUP('6桁'!N799,A!$A:$G,7,FALSE))</f>
        <v/>
      </c>
      <c r="O799" s="186">
        <f>'6桁'!O799</f>
        <v>0</v>
      </c>
      <c r="P799" s="234" t="str">
        <f>IF(ISBLANK('6桁'!P799)=TRUE,"",VLOOKUP('6桁'!P799,A!$A:$G,7,FALSE))</f>
        <v/>
      </c>
      <c r="Q799" s="186">
        <f>'6桁'!Q799</f>
        <v>0</v>
      </c>
      <c r="R799" s="234" t="str">
        <f>IF(ISBLANK('6桁'!R799)=TRUE,"",VLOOKUP('6桁'!R799,A!$A:$G,7,FALSE))</f>
        <v/>
      </c>
      <c r="S799" s="186">
        <f>'6桁'!S799</f>
        <v>0</v>
      </c>
      <c r="V799" s="4"/>
      <c r="X799" s="4"/>
    </row>
    <row r="800" spans="2:24" ht="30" customHeight="1">
      <c r="B800" s="702">
        <v>13.5</v>
      </c>
      <c r="C800" s="671" t="s">
        <v>72</v>
      </c>
      <c r="D800" s="672"/>
      <c r="E800" s="672"/>
      <c r="F800" s="291" t="str">
        <f>IF(ISBLANK('6桁'!F800)=TRUE,"",VLOOKUP('6桁'!F800,A!$A:$G,7,FALSE))</f>
        <v/>
      </c>
      <c r="G800" s="388">
        <f>'6桁'!G800</f>
        <v>0</v>
      </c>
      <c r="H800" s="173" t="str">
        <f>IF(ISBLANK('6桁'!H800)=TRUE,"",VLOOKUP('6桁'!H800,A!$A:$G,7,FALSE))</f>
        <v/>
      </c>
      <c r="I800" s="360">
        <f>'6桁'!I800</f>
        <v>0</v>
      </c>
      <c r="J800" s="173">
        <f>IF(ISBLANK('6桁'!J800)=TRUE,"",VLOOKUP('6桁'!J800,A!$A:$G,7,FALSE))</f>
        <v>21800</v>
      </c>
      <c r="K800" s="360">
        <f>'6桁'!K800</f>
        <v>0</v>
      </c>
      <c r="L800" s="194" t="str">
        <f>IF(ISBLANK('6桁'!L800)=TRUE,"",VLOOKUP('6桁'!L800,A!$A:$G,7,FALSE))</f>
        <v/>
      </c>
      <c r="M800" s="360">
        <f>'6桁'!M800</f>
        <v>0</v>
      </c>
      <c r="N800" s="173" t="str">
        <f>IF(ISBLANK('6桁'!N800)=TRUE,"",VLOOKUP('6桁'!N800,A!$A:$G,7,FALSE))</f>
        <v/>
      </c>
      <c r="O800" s="360">
        <f>'6桁'!O800</f>
        <v>0</v>
      </c>
      <c r="P800" s="173" t="str">
        <f>IF(ISBLANK('6桁'!P800)=TRUE,"",VLOOKUP('6桁'!P800,A!$A:$G,7,FALSE))</f>
        <v/>
      </c>
      <c r="Q800" s="360">
        <f>'6桁'!Q800</f>
        <v>0</v>
      </c>
      <c r="R800" s="173" t="str">
        <f>IF(ISBLANK('6桁'!R800)=TRUE,"",VLOOKUP('6桁'!R800,A!$A:$G,7,FALSE))</f>
        <v/>
      </c>
      <c r="S800" s="360">
        <f>'6桁'!S800</f>
        <v>0</v>
      </c>
      <c r="V800" s="4"/>
      <c r="X800" s="4"/>
    </row>
    <row r="801" spans="2:24" ht="30" customHeight="1">
      <c r="B801" s="703"/>
      <c r="C801" s="677" t="s">
        <v>40</v>
      </c>
      <c r="D801" s="678"/>
      <c r="E801" s="679"/>
      <c r="F801" s="292" t="str">
        <f>IF(ISBLANK('6桁'!F801)=TRUE,"",VLOOKUP('6桁'!F801,A!$A:$G,7,FALSE))</f>
        <v/>
      </c>
      <c r="G801" s="381">
        <f>'6桁'!G801</f>
        <v>0</v>
      </c>
      <c r="H801" s="177" t="str">
        <f>IF(ISBLANK('6桁'!H801)=TRUE,"",VLOOKUP('6桁'!H801,A!$A:$G,7,FALSE))</f>
        <v/>
      </c>
      <c r="I801" s="99">
        <f>'6桁'!I801</f>
        <v>0</v>
      </c>
      <c r="J801" s="177" t="str">
        <f>IF(ISBLANK('6桁'!J801)=TRUE,"",VLOOKUP('6桁'!J801,A!$A:$G,7,FALSE))</f>
        <v/>
      </c>
      <c r="K801" s="99">
        <f>'6桁'!K801</f>
        <v>0</v>
      </c>
      <c r="L801" s="184" t="str">
        <f>IF(ISBLANK('6桁'!L801)=TRUE,"",VLOOKUP('6桁'!L801,A!$A:$G,7,FALSE))</f>
        <v/>
      </c>
      <c r="M801" s="99">
        <f>'6桁'!M801</f>
        <v>0</v>
      </c>
      <c r="N801" s="177">
        <f>IF(ISBLANK('6桁'!N801)=TRUE,"",VLOOKUP('6桁'!N801,A!$A:$G,7,FALSE))</f>
        <v>19800</v>
      </c>
      <c r="O801" s="99" t="str">
        <f>'6桁'!O801</f>
        <v>※</v>
      </c>
      <c r="P801" s="177" t="str">
        <f>IF(ISBLANK('6桁'!P801)=TRUE,"",VLOOKUP('6桁'!P801,A!$A:$G,7,FALSE))</f>
        <v/>
      </c>
      <c r="Q801" s="99">
        <f>'6桁'!Q801</f>
        <v>0</v>
      </c>
      <c r="R801" s="177" t="str">
        <f>IF(ISBLANK('6桁'!R801)=TRUE,"",VLOOKUP('6桁'!R801,A!$A:$G,7,FALSE))</f>
        <v/>
      </c>
      <c r="S801" s="99">
        <f>'6桁'!S801</f>
        <v>0</v>
      </c>
      <c r="V801" s="4"/>
      <c r="X801" s="4"/>
    </row>
    <row r="802" spans="2:24" ht="30" customHeight="1" thickBot="1">
      <c r="B802" s="386">
        <v>12.5</v>
      </c>
      <c r="C802" s="671" t="s">
        <v>570</v>
      </c>
      <c r="D802" s="672"/>
      <c r="E802" s="672"/>
      <c r="F802" s="293" t="str">
        <f>IF(ISBLANK('6桁'!F802)=TRUE,"",VLOOKUP('6桁'!F802,A!$A:$G,7,FALSE))</f>
        <v/>
      </c>
      <c r="G802" s="214">
        <f>'6桁'!G802</f>
        <v>0</v>
      </c>
      <c r="H802" s="175">
        <f>IF(ISBLANK('6桁'!H802)=TRUE,"",VLOOKUP('6桁'!H802,A!$A:$G,7,FALSE))</f>
        <v>18900</v>
      </c>
      <c r="I802" s="97" t="str">
        <f>'6桁'!I802</f>
        <v>SP
LT38</v>
      </c>
      <c r="J802" s="175" t="str">
        <f>IF(ISBLANK('6桁'!J802)=TRUE,"",VLOOKUP('6桁'!J802,A!$A:$G,7,FALSE))</f>
        <v/>
      </c>
      <c r="K802" s="97">
        <f>'6桁'!K802</f>
        <v>0</v>
      </c>
      <c r="L802" s="199" t="str">
        <f>IF(ISBLANK('6桁'!L802)=TRUE,"",VLOOKUP('6桁'!L802,A!$A:$G,7,FALSE))</f>
        <v/>
      </c>
      <c r="M802" s="97">
        <f>'6桁'!M802</f>
        <v>0</v>
      </c>
      <c r="N802" s="200" t="str">
        <f>IF(ISBLANK('6桁'!N802)=TRUE,"",VLOOKUP('6桁'!N802,A!$A:$G,7,FALSE))</f>
        <v/>
      </c>
      <c r="O802" s="201">
        <f>'6桁'!O802</f>
        <v>0</v>
      </c>
      <c r="P802" s="200" t="str">
        <f>IF(ISBLANK('6桁'!P802)=TRUE,"",VLOOKUP('6桁'!P802,A!$A:$G,7,FALSE))</f>
        <v/>
      </c>
      <c r="Q802" s="201">
        <f>'6桁'!Q802</f>
        <v>0</v>
      </c>
      <c r="R802" s="200" t="str">
        <f>IF(ISBLANK('6桁'!R802)=TRUE,"",VLOOKUP('6桁'!R802,A!$A:$G,7,FALSE))</f>
        <v/>
      </c>
      <c r="S802" s="201">
        <f>'6桁'!S802</f>
        <v>0</v>
      </c>
      <c r="V802" s="4"/>
      <c r="X802" s="4"/>
    </row>
    <row r="803" spans="2:24" ht="45.75" customHeight="1">
      <c r="B803" s="545" t="s">
        <v>2123</v>
      </c>
      <c r="C803" s="545"/>
      <c r="D803" s="545"/>
      <c r="E803" s="545"/>
      <c r="F803" s="545"/>
      <c r="G803" s="545"/>
      <c r="H803" s="545"/>
      <c r="I803" s="545"/>
      <c r="J803" s="545"/>
      <c r="K803" s="545"/>
      <c r="L803" s="545"/>
      <c r="M803" s="545"/>
      <c r="N803" s="545"/>
      <c r="O803" s="545"/>
      <c r="P803" s="545"/>
      <c r="Q803" s="545"/>
      <c r="R803" s="546"/>
      <c r="S803" s="546"/>
      <c r="T803" s="546"/>
      <c r="U803" s="546"/>
    </row>
    <row r="804" spans="2:24" ht="13.5" customHeight="1" thickBot="1">
      <c r="B804" s="380"/>
      <c r="C804" s="380"/>
      <c r="D804" s="380"/>
      <c r="E804" s="380"/>
      <c r="F804" s="380"/>
      <c r="G804" s="380"/>
      <c r="H804" s="380"/>
      <c r="I804" s="380"/>
      <c r="J804" s="380"/>
      <c r="K804" s="380"/>
      <c r="L804" s="380"/>
      <c r="M804" s="380"/>
      <c r="N804" s="380"/>
      <c r="O804" s="380"/>
      <c r="P804" s="380"/>
      <c r="Q804" s="380"/>
      <c r="R804" s="380"/>
      <c r="S804" s="380"/>
      <c r="T804" s="380"/>
      <c r="U804" s="380"/>
    </row>
    <row r="805" spans="2:24" ht="20.100000000000001" customHeight="1" thickBot="1">
      <c r="B805" s="691" t="s">
        <v>452</v>
      </c>
      <c r="C805" s="534" t="s">
        <v>524</v>
      </c>
      <c r="D805" s="637"/>
      <c r="E805" s="535"/>
      <c r="F805" s="531" t="s">
        <v>453</v>
      </c>
      <c r="G805" s="532"/>
      <c r="H805" s="532"/>
      <c r="I805" s="532"/>
      <c r="J805" s="532"/>
      <c r="K805" s="532"/>
      <c r="L805" s="532"/>
      <c r="M805" s="532"/>
      <c r="N805" s="532"/>
      <c r="O805" s="533"/>
      <c r="X805" s="4"/>
    </row>
    <row r="806" spans="2:24" ht="39.950000000000003" customHeight="1">
      <c r="B806" s="692"/>
      <c r="C806" s="536"/>
      <c r="D806" s="547"/>
      <c r="E806" s="537"/>
      <c r="F806" s="634" t="s">
        <v>857</v>
      </c>
      <c r="G806" s="635"/>
      <c r="H806" s="635"/>
      <c r="I806" s="636"/>
      <c r="J806" s="634" t="s">
        <v>859</v>
      </c>
      <c r="K806" s="636"/>
      <c r="L806" s="634" t="s">
        <v>860</v>
      </c>
      <c r="M806" s="636"/>
      <c r="N806" s="634" t="s">
        <v>861</v>
      </c>
      <c r="O806" s="636"/>
      <c r="X806" s="4"/>
    </row>
    <row r="807" spans="2:24" ht="20.100000000000001" customHeight="1" thickBot="1">
      <c r="B807" s="693"/>
      <c r="C807" s="538"/>
      <c r="D807" s="618"/>
      <c r="E807" s="539"/>
      <c r="F807" s="538" t="s">
        <v>858</v>
      </c>
      <c r="G807" s="618"/>
      <c r="H807" s="708" t="s">
        <v>825</v>
      </c>
      <c r="I807" s="539"/>
      <c r="J807" s="538" t="s">
        <v>858</v>
      </c>
      <c r="K807" s="539"/>
      <c r="L807" s="538" t="s">
        <v>858</v>
      </c>
      <c r="M807" s="539"/>
      <c r="N807" s="538" t="s">
        <v>858</v>
      </c>
      <c r="O807" s="539"/>
      <c r="X807" s="4"/>
    </row>
    <row r="808" spans="2:24" ht="30" customHeight="1">
      <c r="B808" s="687">
        <v>16</v>
      </c>
      <c r="C808" s="680" t="s">
        <v>571</v>
      </c>
      <c r="D808" s="681"/>
      <c r="E808" s="682"/>
      <c r="F808" s="202">
        <f>IF(ISBLANK('6桁'!F808)=TRUE,"",VLOOKUP('6桁'!F808,A!$A:$G,7,FALSE))</f>
        <v>19100</v>
      </c>
      <c r="G808" s="138">
        <f>'6桁'!G808</f>
        <v>0</v>
      </c>
      <c r="H808" s="203" t="str">
        <f>IF(ISBLANK('6桁'!H808)=TRUE,"",VLOOKUP('6桁'!H808,A!$A:$G,7,FALSE))</f>
        <v/>
      </c>
      <c r="I808" s="92">
        <f>'6桁'!I808</f>
        <v>0</v>
      </c>
      <c r="J808" s="93" t="str">
        <f>IF(ISBLANK('6桁'!J808)=TRUE,"",VLOOKUP('6桁'!J808,A!$A:$G,7,FALSE))</f>
        <v/>
      </c>
      <c r="K808" s="92">
        <f>'6桁'!K808</f>
        <v>0</v>
      </c>
      <c r="L808" s="93" t="str">
        <f>IF(ISBLANK('6桁'!L808)=TRUE,"",VLOOKUP('6桁'!L808,A!$A:$G,7,FALSE))</f>
        <v/>
      </c>
      <c r="M808" s="92">
        <f>'6桁'!M808</f>
        <v>0</v>
      </c>
      <c r="N808" s="202" t="str">
        <f>IF(ISBLANK('6桁'!N808)=TRUE,"",VLOOKUP('6桁'!N808,A!$A:$G,7,FALSE))</f>
        <v/>
      </c>
      <c r="O808" s="204">
        <f>'6桁'!O808</f>
        <v>0</v>
      </c>
      <c r="P808" s="267"/>
      <c r="X808" s="4"/>
    </row>
    <row r="809" spans="2:24" ht="30" customHeight="1">
      <c r="B809" s="669"/>
      <c r="C809" s="674" t="s">
        <v>120</v>
      </c>
      <c r="D809" s="675"/>
      <c r="E809" s="676"/>
      <c r="F809" s="14">
        <f>IF(ISBLANK('6桁'!F809)=TRUE,"",VLOOKUP('6桁'!F809,A!$A:$G,7,FALSE))</f>
        <v>21700</v>
      </c>
      <c r="G809" s="19">
        <f>'6桁'!G809</f>
        <v>0</v>
      </c>
      <c r="H809" s="205" t="str">
        <f>IF(ISBLANK('6桁'!H809)=TRUE,"",VLOOKUP('6桁'!H809,A!$A:$G,7,FALSE))</f>
        <v/>
      </c>
      <c r="I809" s="20">
        <f>'6桁'!I809</f>
        <v>0</v>
      </c>
      <c r="J809" s="12">
        <f>IF(ISBLANK('6桁'!J809)=TRUE,"",VLOOKUP('6桁'!J809,A!$A:$G,7,FALSE))</f>
        <v>21700</v>
      </c>
      <c r="K809" s="20">
        <f>'6桁'!K809</f>
        <v>0</v>
      </c>
      <c r="L809" s="12">
        <f>IF(ISBLANK('6桁'!L809)=TRUE,"",VLOOKUP('6桁'!L809,A!$A:$G,7,FALSE))</f>
        <v>21700</v>
      </c>
      <c r="M809" s="20">
        <f>'6桁'!M809</f>
        <v>0</v>
      </c>
      <c r="N809" s="14" t="str">
        <f>IF(ISBLANK('6桁'!N809)=TRUE,"",VLOOKUP('6桁'!N809,A!$A:$G,7,FALSE))</f>
        <v/>
      </c>
      <c r="O809" s="206">
        <f>'6桁'!O809</f>
        <v>0</v>
      </c>
      <c r="P809" s="267"/>
      <c r="X809" s="4"/>
    </row>
    <row r="810" spans="2:24" ht="30" customHeight="1">
      <c r="B810" s="669"/>
      <c r="C810" s="674" t="s">
        <v>124</v>
      </c>
      <c r="D810" s="675"/>
      <c r="E810" s="676"/>
      <c r="F810" s="14">
        <f>IF(ISBLANK('6桁'!F810)=TRUE,"",VLOOKUP('6桁'!F810,A!$A:$G,7,FALSE))</f>
        <v>22600</v>
      </c>
      <c r="G810" s="19">
        <f>'6桁'!G810</f>
        <v>0</v>
      </c>
      <c r="H810" s="205" t="str">
        <f>IF(ISBLANK('6桁'!H810)=TRUE,"",VLOOKUP('6桁'!H810,A!$A:$G,7,FALSE))</f>
        <v/>
      </c>
      <c r="I810" s="20">
        <f>'6桁'!I810</f>
        <v>0</v>
      </c>
      <c r="J810" s="12">
        <f>IF(ISBLANK('6桁'!J810)=TRUE,"",VLOOKUP('6桁'!J810,A!$A:$G,7,FALSE))</f>
        <v>22600</v>
      </c>
      <c r="K810" s="20">
        <f>'6桁'!K810</f>
        <v>0</v>
      </c>
      <c r="L810" s="12" t="str">
        <f>IF(ISBLANK('6桁'!L810)=TRUE,"",VLOOKUP('6桁'!L810,A!$A:$G,7,FALSE))</f>
        <v/>
      </c>
      <c r="M810" s="20">
        <f>'6桁'!M810</f>
        <v>0</v>
      </c>
      <c r="N810" s="14" t="str">
        <f>IF(ISBLANK('6桁'!N810)=TRUE,"",VLOOKUP('6桁'!N810,A!$A:$G,7,FALSE))</f>
        <v/>
      </c>
      <c r="O810" s="206">
        <f>'6桁'!O810</f>
        <v>0</v>
      </c>
      <c r="P810" s="267"/>
      <c r="X810" s="4"/>
    </row>
    <row r="811" spans="2:24" ht="30" customHeight="1">
      <c r="B811" s="669"/>
      <c r="C811" s="674" t="s">
        <v>132</v>
      </c>
      <c r="D811" s="675"/>
      <c r="E811" s="676"/>
      <c r="F811" s="14">
        <f>IF(ISBLANK('6桁'!F811)=TRUE,"",VLOOKUP('6桁'!F811,A!$A:$G,7,FALSE))</f>
        <v>22700</v>
      </c>
      <c r="G811" s="19">
        <f>'6桁'!G811</f>
        <v>0</v>
      </c>
      <c r="H811" s="205" t="str">
        <f>IF(ISBLANK('6桁'!H811)=TRUE,"",VLOOKUP('6桁'!H811,A!$A:$G,7,FALSE))</f>
        <v/>
      </c>
      <c r="I811" s="20">
        <f>'6桁'!I811</f>
        <v>0</v>
      </c>
      <c r="J811" s="12">
        <f>IF(ISBLANK('6桁'!J811)=TRUE,"",VLOOKUP('6桁'!J811,A!$A:$G,7,FALSE))</f>
        <v>22700</v>
      </c>
      <c r="K811" s="20">
        <f>'6桁'!K811</f>
        <v>0</v>
      </c>
      <c r="L811" s="12">
        <f>IF(ISBLANK('6桁'!L811)=TRUE,"",VLOOKUP('6桁'!L811,A!$A:$G,7,FALSE))</f>
        <v>22700</v>
      </c>
      <c r="M811" s="20">
        <f>'6桁'!M811</f>
        <v>0</v>
      </c>
      <c r="N811" s="14" t="str">
        <f>IF(ISBLANK('6桁'!N811)=TRUE,"",VLOOKUP('6桁'!N811,A!$A:$G,7,FALSE))</f>
        <v/>
      </c>
      <c r="O811" s="206">
        <f>'6桁'!O811</f>
        <v>0</v>
      </c>
      <c r="P811" s="267"/>
      <c r="X811" s="4"/>
    </row>
    <row r="812" spans="2:24" ht="30" customHeight="1">
      <c r="B812" s="669"/>
      <c r="C812" s="674" t="s">
        <v>47</v>
      </c>
      <c r="D812" s="675"/>
      <c r="E812" s="676"/>
      <c r="F812" s="14">
        <f>IF(ISBLANK('6桁'!F812)=TRUE,"",VLOOKUP('6桁'!F812,A!$A:$G,7,FALSE))</f>
        <v>24500</v>
      </c>
      <c r="G812" s="19">
        <f>'6桁'!G812</f>
        <v>0</v>
      </c>
      <c r="H812" s="205" t="str">
        <f>IF(ISBLANK('6桁'!H812)=TRUE,"",VLOOKUP('6桁'!H812,A!$A:$G,7,FALSE))</f>
        <v/>
      </c>
      <c r="I812" s="20">
        <f>'6桁'!I812</f>
        <v>0</v>
      </c>
      <c r="J812" s="12">
        <f>IF(ISBLANK('6桁'!J812)=TRUE,"",VLOOKUP('6桁'!J812,A!$A:$G,7,FALSE))</f>
        <v>24500</v>
      </c>
      <c r="K812" s="20">
        <f>'6桁'!K812</f>
        <v>0</v>
      </c>
      <c r="L812" s="12">
        <f>IF(ISBLANK('6桁'!L812)=TRUE,"",VLOOKUP('6桁'!L812,A!$A:$G,7,FALSE))</f>
        <v>24500</v>
      </c>
      <c r="M812" s="20">
        <f>'6桁'!M812</f>
        <v>0</v>
      </c>
      <c r="N812" s="14" t="str">
        <f>IF(ISBLANK('6桁'!N812)=TRUE,"",VLOOKUP('6桁'!N812,A!$A:$G,7,FALSE))</f>
        <v/>
      </c>
      <c r="O812" s="206">
        <f>'6桁'!O812</f>
        <v>0</v>
      </c>
      <c r="P812" s="267"/>
      <c r="X812" s="4"/>
    </row>
    <row r="813" spans="2:24" ht="30" customHeight="1">
      <c r="B813" s="670"/>
      <c r="C813" s="677" t="s">
        <v>1</v>
      </c>
      <c r="D813" s="678"/>
      <c r="E813" s="679"/>
      <c r="F813" s="154" t="str">
        <f>IF(ISBLANK('6桁'!F813)=TRUE,"",VLOOKUP('6桁'!F813,A!$A:$G,7,FALSE))</f>
        <v/>
      </c>
      <c r="G813" s="181">
        <f>'6桁'!G813</f>
        <v>0</v>
      </c>
      <c r="H813" s="207" t="str">
        <f>IF(ISBLANK('6桁'!H813)=TRUE,"",VLOOKUP('6桁'!H813,A!$A:$G,7,FALSE))</f>
        <v/>
      </c>
      <c r="I813" s="98">
        <f>'6桁'!I813</f>
        <v>0</v>
      </c>
      <c r="J813" s="100" t="str">
        <f>IF(ISBLANK('6桁'!J813)=TRUE,"",VLOOKUP('6桁'!J813,A!$A:$G,7,FALSE))</f>
        <v/>
      </c>
      <c r="K813" s="98">
        <f>'6桁'!K813</f>
        <v>0</v>
      </c>
      <c r="L813" s="100" t="str">
        <f>IF(ISBLANK('6桁'!L813)=TRUE,"",VLOOKUP('6桁'!L813,A!$A:$G,7,FALSE))</f>
        <v/>
      </c>
      <c r="M813" s="98">
        <f>'6桁'!M813</f>
        <v>0</v>
      </c>
      <c r="N813" s="154">
        <f>IF(ISBLANK('6桁'!N813)=TRUE,"",VLOOKUP('6桁'!N813,A!$A:$G,7,FALSE))</f>
        <v>24500</v>
      </c>
      <c r="O813" s="98" t="str">
        <f>'6桁'!O813</f>
        <v>※</v>
      </c>
      <c r="P813" s="267"/>
      <c r="X813" s="4"/>
    </row>
    <row r="814" spans="2:24" ht="30" customHeight="1">
      <c r="B814" s="668">
        <v>15</v>
      </c>
      <c r="C814" s="711" t="s">
        <v>572</v>
      </c>
      <c r="D814" s="712"/>
      <c r="E814" s="712"/>
      <c r="F814" s="75">
        <f>IF(ISBLANK('6桁'!F814)=TRUE,"",VLOOKUP('6桁'!F814,A!$A:$G,7,FALSE))</f>
        <v>16400</v>
      </c>
      <c r="G814" s="57" t="str">
        <f>'6桁'!G814</f>
        <v>※</v>
      </c>
      <c r="H814" s="231">
        <f>IF(ISBLANK('6桁'!H814)=TRUE,"",VLOOKUP('6桁'!H814,A!$A:$G,7,FALSE))</f>
        <v>18800</v>
      </c>
      <c r="I814" s="29">
        <f>'6桁'!I814</f>
        <v>0</v>
      </c>
      <c r="J814" s="75" t="str">
        <f>IF(ISBLANK('6桁'!J814)=TRUE,"",VLOOKUP('6桁'!J814,A!$A:$G,7,FALSE))</f>
        <v/>
      </c>
      <c r="K814" s="29">
        <f>'6桁'!K814</f>
        <v>0</v>
      </c>
      <c r="L814" s="75" t="str">
        <f>IF(ISBLANK('6桁'!L814)=TRUE,"",VLOOKUP('6桁'!L814,A!$A:$G,7,FALSE))</f>
        <v/>
      </c>
      <c r="M814" s="29">
        <f>'6桁'!M814</f>
        <v>0</v>
      </c>
      <c r="N814" s="76" t="str">
        <f>IF(ISBLANK('6桁'!N814)=TRUE,"",VLOOKUP('6桁'!N814,A!$A:$G,7,FALSE))</f>
        <v/>
      </c>
      <c r="O814" s="232">
        <f>'6桁'!O814</f>
        <v>0</v>
      </c>
      <c r="P814" s="267"/>
      <c r="X814" s="4"/>
    </row>
    <row r="815" spans="2:24" ht="30" customHeight="1">
      <c r="B815" s="669"/>
      <c r="C815" s="674" t="s">
        <v>573</v>
      </c>
      <c r="D815" s="675"/>
      <c r="E815" s="675"/>
      <c r="F815" s="12">
        <f>IF(ISBLANK('6桁'!F815)=TRUE,"",VLOOKUP('6桁'!F815,A!$A:$G,7,FALSE))</f>
        <v>18700</v>
      </c>
      <c r="G815" s="19" t="str">
        <f>'6桁'!G815</f>
        <v>※</v>
      </c>
      <c r="H815" s="205">
        <f>IF(ISBLANK('6桁'!H815)=TRUE,"",VLOOKUP('6桁'!H815,A!$A:$G,7,FALSE))</f>
        <v>21500</v>
      </c>
      <c r="I815" s="20">
        <f>'6桁'!I815</f>
        <v>0</v>
      </c>
      <c r="J815" s="12" t="str">
        <f>IF(ISBLANK('6桁'!J815)=TRUE,"",VLOOKUP('6桁'!J815,A!$A:$G,7,FALSE))</f>
        <v/>
      </c>
      <c r="K815" s="20">
        <f>'6桁'!K815</f>
        <v>0</v>
      </c>
      <c r="L815" s="12" t="str">
        <f>IF(ISBLANK('6桁'!L815)=TRUE,"",VLOOKUP('6桁'!L815,A!$A:$G,7,FALSE))</f>
        <v/>
      </c>
      <c r="M815" s="20">
        <f>'6桁'!M815</f>
        <v>0</v>
      </c>
      <c r="N815" s="14" t="str">
        <f>IF(ISBLANK('6桁'!N815)=TRUE,"",VLOOKUP('6桁'!N815,A!$A:$G,7,FALSE))</f>
        <v/>
      </c>
      <c r="O815" s="206">
        <f>'6桁'!O815</f>
        <v>0</v>
      </c>
      <c r="P815" s="267"/>
      <c r="X815" s="4"/>
    </row>
    <row r="816" spans="2:24" ht="30" customHeight="1">
      <c r="B816" s="669"/>
      <c r="C816" s="674" t="s">
        <v>171</v>
      </c>
      <c r="D816" s="675"/>
      <c r="E816" s="675"/>
      <c r="F816" s="12">
        <f>IF(ISBLANK('6桁'!F816)=TRUE,"",VLOOKUP('6桁'!F816,A!$A:$G,7,FALSE))</f>
        <v>19900</v>
      </c>
      <c r="G816" s="19">
        <f>'6桁'!G816</f>
        <v>0</v>
      </c>
      <c r="H816" s="205" t="str">
        <f>IF(ISBLANK('6桁'!H816)=TRUE,"",VLOOKUP('6桁'!H816,A!$A:$G,7,FALSE))</f>
        <v/>
      </c>
      <c r="I816" s="20">
        <f>'6桁'!I816</f>
        <v>0</v>
      </c>
      <c r="J816" s="12" t="str">
        <f>IF(ISBLANK('6桁'!J816)=TRUE,"",VLOOKUP('6桁'!J816,A!$A:$G,7,FALSE))</f>
        <v/>
      </c>
      <c r="K816" s="20">
        <f>'6桁'!K816</f>
        <v>0</v>
      </c>
      <c r="L816" s="12" t="str">
        <f>IF(ISBLANK('6桁'!L816)=TRUE,"",VLOOKUP('6桁'!L816,A!$A:$G,7,FALSE))</f>
        <v/>
      </c>
      <c r="M816" s="20">
        <f>'6桁'!M816</f>
        <v>0</v>
      </c>
      <c r="N816" s="14" t="str">
        <f>IF(ISBLANK('6桁'!N816)=TRUE,"",VLOOKUP('6桁'!N816,A!$A:$G,7,FALSE))</f>
        <v/>
      </c>
      <c r="O816" s="206">
        <f>'6桁'!O816</f>
        <v>0</v>
      </c>
      <c r="P816" s="267"/>
      <c r="X816" s="4"/>
    </row>
    <row r="817" spans="2:27" ht="30" customHeight="1">
      <c r="B817" s="669"/>
      <c r="C817" s="674" t="s">
        <v>574</v>
      </c>
      <c r="D817" s="675"/>
      <c r="E817" s="675"/>
      <c r="F817" s="12">
        <f>IF(ISBLANK('6桁'!F817)=TRUE,"",VLOOKUP('6桁'!F817,A!$A:$G,7,FALSE))</f>
        <v>19900</v>
      </c>
      <c r="G817" s="19">
        <f>'6桁'!G817</f>
        <v>0</v>
      </c>
      <c r="H817" s="205">
        <f>IF(ISBLANK('6桁'!H817)=TRUE,"",VLOOKUP('6桁'!H817,A!$A:$G,7,FALSE))</f>
        <v>22600</v>
      </c>
      <c r="I817" s="20" t="str">
        <f>'6桁'!I817</f>
        <v>※</v>
      </c>
      <c r="J817" s="12" t="str">
        <f>IF(ISBLANK('6桁'!J817)=TRUE,"",VLOOKUP('6桁'!J817,A!$A:$G,7,FALSE))</f>
        <v/>
      </c>
      <c r="K817" s="20">
        <f>'6桁'!K817</f>
        <v>0</v>
      </c>
      <c r="L817" s="12" t="str">
        <f>IF(ISBLANK('6桁'!L817)=TRUE,"",VLOOKUP('6桁'!L817,A!$A:$G,7,FALSE))</f>
        <v/>
      </c>
      <c r="M817" s="20">
        <f>'6桁'!M817</f>
        <v>0</v>
      </c>
      <c r="N817" s="14" t="str">
        <f>IF(ISBLANK('6桁'!N817)=TRUE,"",VLOOKUP('6桁'!N817,A!$A:$G,7,FALSE))</f>
        <v/>
      </c>
      <c r="O817" s="206">
        <f>'6桁'!O817</f>
        <v>0</v>
      </c>
      <c r="P817" s="267"/>
      <c r="X817" s="4"/>
    </row>
    <row r="818" spans="2:27" ht="30" customHeight="1">
      <c r="B818" s="669"/>
      <c r="C818" s="674" t="s">
        <v>174</v>
      </c>
      <c r="D818" s="675"/>
      <c r="E818" s="675"/>
      <c r="F818" s="12">
        <f>IF(ISBLANK('6桁'!F818)=TRUE,"",VLOOKUP('6桁'!F818,A!$A:$G,7,FALSE))</f>
        <v>22000</v>
      </c>
      <c r="G818" s="19">
        <f>'6桁'!G818</f>
        <v>0</v>
      </c>
      <c r="H818" s="205" t="str">
        <f>IF(ISBLANK('6桁'!H818)=TRUE,"",VLOOKUP('6桁'!H818,A!$A:$G,7,FALSE))</f>
        <v/>
      </c>
      <c r="I818" s="20">
        <f>'6桁'!I818</f>
        <v>0</v>
      </c>
      <c r="J818" s="12">
        <f>IF(ISBLANK('6桁'!J818)=TRUE,"",VLOOKUP('6桁'!J818,A!$A:$G,7,FALSE))</f>
        <v>22000</v>
      </c>
      <c r="K818" s="20" t="str">
        <f>'6桁'!K818</f>
        <v>※</v>
      </c>
      <c r="L818" s="12">
        <f>IF(ISBLANK('6桁'!L818)=TRUE,"",VLOOKUP('6桁'!L818,A!$A:$G,7,FALSE))</f>
        <v>22000</v>
      </c>
      <c r="M818" s="20">
        <f>'6桁'!M818</f>
        <v>0</v>
      </c>
      <c r="N818" s="14" t="str">
        <f>IF(ISBLANK('6桁'!N818)=TRUE,"",VLOOKUP('6桁'!N818,A!$A:$G,7,FALSE))</f>
        <v/>
      </c>
      <c r="O818" s="206">
        <f>'6桁'!O818</f>
        <v>0</v>
      </c>
      <c r="P818" s="267"/>
      <c r="X818" s="4"/>
    </row>
    <row r="819" spans="2:27" ht="30" customHeight="1">
      <c r="B819" s="669"/>
      <c r="C819" s="674" t="s">
        <v>155</v>
      </c>
      <c r="D819" s="675"/>
      <c r="E819" s="675"/>
      <c r="F819" s="12">
        <f>IF(ISBLANK('6桁'!F819)=TRUE,"",VLOOKUP('6桁'!F819,A!$A:$G,7,FALSE))</f>
        <v>24200</v>
      </c>
      <c r="G819" s="19">
        <f>'6桁'!G819</f>
        <v>0</v>
      </c>
      <c r="H819" s="205" t="str">
        <f>IF(ISBLANK('6桁'!H819)=TRUE,"",VLOOKUP('6桁'!H819,A!$A:$G,7,FALSE))</f>
        <v/>
      </c>
      <c r="I819" s="20">
        <f>'6桁'!I819</f>
        <v>0</v>
      </c>
      <c r="J819" s="12" t="str">
        <f>IF(ISBLANK('6桁'!J819)=TRUE,"",VLOOKUP('6桁'!J819,A!$A:$G,7,FALSE))</f>
        <v/>
      </c>
      <c r="K819" s="20">
        <f>'6桁'!K819</f>
        <v>0</v>
      </c>
      <c r="L819" s="12">
        <f>IF(ISBLANK('6桁'!L819)=TRUE,"",VLOOKUP('6桁'!L819,A!$A:$G,7,FALSE))</f>
        <v>24200</v>
      </c>
      <c r="M819" s="20">
        <f>'6桁'!M819</f>
        <v>0</v>
      </c>
      <c r="N819" s="14" t="str">
        <f>IF(ISBLANK('6桁'!N819)=TRUE,"",VLOOKUP('6桁'!N819,A!$A:$G,7,FALSE))</f>
        <v/>
      </c>
      <c r="O819" s="206">
        <f>'6桁'!O819</f>
        <v>0</v>
      </c>
      <c r="P819" s="267"/>
      <c r="X819" s="4"/>
    </row>
    <row r="820" spans="2:27" ht="30" customHeight="1">
      <c r="B820" s="669"/>
      <c r="C820" s="674" t="s">
        <v>111</v>
      </c>
      <c r="D820" s="675"/>
      <c r="E820" s="675"/>
      <c r="F820" s="12">
        <f>IF(ISBLANK('6桁'!F820)=TRUE,"",VLOOKUP('6桁'!F820,A!$A:$G,7,FALSE))</f>
        <v>24200</v>
      </c>
      <c r="G820" s="19">
        <f>'6桁'!G820</f>
        <v>0</v>
      </c>
      <c r="H820" s="205" t="str">
        <f>IF(ISBLANK('6桁'!H820)=TRUE,"",VLOOKUP('6桁'!H820,A!$A:$G,7,FALSE))</f>
        <v/>
      </c>
      <c r="I820" s="20">
        <f>'6桁'!I820</f>
        <v>0</v>
      </c>
      <c r="J820" s="12" t="str">
        <f>IF(ISBLANK('6桁'!J820)=TRUE,"",VLOOKUP('6桁'!J820,A!$A:$G,7,FALSE))</f>
        <v/>
      </c>
      <c r="K820" s="20">
        <f>'6桁'!K820</f>
        <v>0</v>
      </c>
      <c r="L820" s="12" t="str">
        <f>IF(ISBLANK('6桁'!L820)=TRUE,"",VLOOKUP('6桁'!L820,A!$A:$G,7,FALSE))</f>
        <v/>
      </c>
      <c r="M820" s="20">
        <f>'6桁'!M820</f>
        <v>0</v>
      </c>
      <c r="N820" s="14" t="str">
        <f>IF(ISBLANK('6桁'!N820)=TRUE,"",VLOOKUP('6桁'!N820,A!$A:$G,7,FALSE))</f>
        <v/>
      </c>
      <c r="O820" s="206">
        <f>'6桁'!O820</f>
        <v>0</v>
      </c>
      <c r="P820" s="267"/>
      <c r="X820" s="4"/>
    </row>
    <row r="821" spans="2:27" ht="30" customHeight="1">
      <c r="B821" s="670"/>
      <c r="C821" s="677" t="s">
        <v>115</v>
      </c>
      <c r="D821" s="678"/>
      <c r="E821" s="678"/>
      <c r="F821" s="100">
        <f>IF(ISBLANK('6桁'!F821)=TRUE,"",VLOOKUP('6桁'!F821,A!$A:$G,7,FALSE))</f>
        <v>27200</v>
      </c>
      <c r="G821" s="181">
        <f>'6桁'!G821</f>
        <v>0</v>
      </c>
      <c r="H821" s="207" t="str">
        <f>IF(ISBLANK('6桁'!H821)=TRUE,"",VLOOKUP('6桁'!H821,A!$A:$G,7,FALSE))</f>
        <v/>
      </c>
      <c r="I821" s="98">
        <f>'6桁'!I821</f>
        <v>0</v>
      </c>
      <c r="J821" s="100" t="str">
        <f>IF(ISBLANK('6桁'!J821)=TRUE,"",VLOOKUP('6桁'!J821,A!$A:$G,7,FALSE))</f>
        <v/>
      </c>
      <c r="K821" s="98">
        <f>'6桁'!K821</f>
        <v>0</v>
      </c>
      <c r="L821" s="100" t="str">
        <f>IF(ISBLANK('6桁'!L821)=TRUE,"",VLOOKUP('6桁'!L821,A!$A:$G,7,FALSE))</f>
        <v/>
      </c>
      <c r="M821" s="98">
        <f>'6桁'!M821</f>
        <v>0</v>
      </c>
      <c r="N821" s="154" t="str">
        <f>IF(ISBLANK('6桁'!N821)=TRUE,"",VLOOKUP('6桁'!N821,A!$A:$G,7,FALSE))</f>
        <v/>
      </c>
      <c r="O821" s="334">
        <f>'6桁'!O821</f>
        <v>0</v>
      </c>
      <c r="P821" s="267"/>
      <c r="X821" s="4"/>
    </row>
    <row r="822" spans="2:27" ht="30" customHeight="1" thickBot="1">
      <c r="B822" s="383">
        <v>14</v>
      </c>
      <c r="C822" s="671" t="s">
        <v>1028</v>
      </c>
      <c r="D822" s="672"/>
      <c r="E822" s="672"/>
      <c r="F822" s="103" t="str">
        <f>IF(ISBLANK('6桁'!F822)=TRUE,"",VLOOKUP('6桁'!F822,A!$A:$G,7,FALSE))</f>
        <v/>
      </c>
      <c r="G822" s="22">
        <f>'6桁'!G822</f>
        <v>0</v>
      </c>
      <c r="H822" s="229" t="str">
        <f>IF(ISBLANK('6桁'!H822)=TRUE,"",VLOOKUP('6桁'!H822,A!$A:$G,7,FALSE))</f>
        <v/>
      </c>
      <c r="I822" s="230">
        <f>'6桁'!I822</f>
        <v>0</v>
      </c>
      <c r="J822" s="103" t="str">
        <f>IF(ISBLANK('6桁'!J822)=TRUE,"",VLOOKUP('6桁'!J822,A!$A:$G,7,FALSE))</f>
        <v/>
      </c>
      <c r="K822" s="230">
        <f>'6桁'!K822</f>
        <v>0</v>
      </c>
      <c r="L822" s="103" t="str">
        <f>IF(ISBLANK('6桁'!L822)=TRUE,"",VLOOKUP('6桁'!L822,A!$A:$G,7,FALSE))</f>
        <v/>
      </c>
      <c r="M822" s="230">
        <f>'6桁'!M822</f>
        <v>0</v>
      </c>
      <c r="N822" s="10">
        <f>IF(ISBLANK('6桁'!N822)=TRUE,"",VLOOKUP('6桁'!N822,A!$A:$G,7,FALSE))</f>
        <v>19900</v>
      </c>
      <c r="O822" s="230" t="str">
        <f>'6桁'!O822</f>
        <v>※○
SP 183W</v>
      </c>
      <c r="P822" s="267"/>
      <c r="X822" s="4"/>
    </row>
    <row r="823" spans="2:27" ht="30.75" customHeight="1">
      <c r="B823" s="545" t="s">
        <v>1137</v>
      </c>
      <c r="C823" s="545"/>
      <c r="D823" s="545"/>
      <c r="E823" s="545"/>
      <c r="F823" s="545"/>
      <c r="G823" s="545"/>
      <c r="H823" s="545"/>
      <c r="I823" s="545"/>
      <c r="J823" s="545"/>
      <c r="K823" s="545"/>
      <c r="L823" s="545"/>
      <c r="M823" s="545"/>
      <c r="N823" s="545"/>
      <c r="O823" s="545"/>
      <c r="P823" s="546"/>
      <c r="Q823" s="546"/>
      <c r="R823" s="546"/>
      <c r="S823" s="546"/>
      <c r="T823" s="546"/>
      <c r="U823" s="546"/>
    </row>
    <row r="825" spans="2:27" ht="14.25" customHeight="1" thickBot="1"/>
    <row r="826" spans="2:27" ht="25.5" customHeight="1" thickTop="1" thickBot="1">
      <c r="B826" s="518" t="s">
        <v>532</v>
      </c>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c r="Z826" s="519"/>
      <c r="AA826" s="520"/>
    </row>
    <row r="827" spans="2:27" ht="14.1" customHeight="1" thickTop="1">
      <c r="B827" s="24"/>
      <c r="C827" s="24"/>
      <c r="D827" s="24"/>
      <c r="E827" s="24"/>
      <c r="F827" s="82"/>
      <c r="G827" s="24"/>
      <c r="H827" s="82"/>
      <c r="I827" s="24"/>
      <c r="J827" s="82"/>
      <c r="K827" s="24"/>
      <c r="L827" s="82"/>
      <c r="M827" s="24"/>
      <c r="N827" s="82"/>
      <c r="O827" s="24"/>
      <c r="P827" s="82"/>
      <c r="Q827" s="24"/>
      <c r="R827" s="82"/>
      <c r="S827" s="24"/>
      <c r="T827" s="82"/>
      <c r="U827" s="24"/>
      <c r="V827" s="82"/>
      <c r="W827" s="24"/>
      <c r="X827" s="82"/>
      <c r="Y827" s="24"/>
    </row>
    <row r="828" spans="2:27" s="239" customFormat="1" ht="20.100000000000001" customHeight="1" thickBot="1">
      <c r="B828" s="238" t="s">
        <v>736</v>
      </c>
      <c r="F828" s="240"/>
      <c r="H828" s="240"/>
      <c r="J828" s="240"/>
      <c r="L828" s="240"/>
      <c r="N828" s="240"/>
      <c r="P828" s="240"/>
      <c r="R828" s="240"/>
      <c r="T828" s="240"/>
      <c r="V828" s="240"/>
      <c r="X828" s="240"/>
    </row>
    <row r="829" spans="2:27" ht="20.100000000000001" customHeight="1" thickBot="1">
      <c r="B829" s="531" t="s">
        <v>536</v>
      </c>
      <c r="C829" s="532"/>
      <c r="D829" s="532"/>
      <c r="E829" s="532"/>
      <c r="F829" s="532"/>
      <c r="G829" s="532"/>
      <c r="H829" s="532"/>
      <c r="I829" s="532"/>
      <c r="J829" s="532"/>
      <c r="K829" s="532"/>
      <c r="L829" s="532"/>
      <c r="M829" s="532"/>
      <c r="N829" s="532"/>
      <c r="O829" s="532"/>
      <c r="P829" s="532"/>
      <c r="Q829" s="532"/>
      <c r="R829" s="532"/>
      <c r="S829" s="532"/>
      <c r="T829" s="532"/>
      <c r="U829" s="532"/>
      <c r="V829" s="533"/>
      <c r="X829" s="4"/>
    </row>
    <row r="830" spans="2:27" ht="15" customHeight="1" thickBot="1">
      <c r="B830" s="709" t="s">
        <v>42</v>
      </c>
      <c r="C830" s="710" t="s">
        <v>0</v>
      </c>
      <c r="D830" s="710" t="s">
        <v>524</v>
      </c>
      <c r="E830" s="710"/>
      <c r="F830" s="710"/>
      <c r="G830" s="710"/>
      <c r="H830" s="710" t="s">
        <v>491</v>
      </c>
      <c r="I830" s="710"/>
      <c r="J830" s="710"/>
      <c r="K830" s="710"/>
      <c r="L830" s="710"/>
      <c r="M830" s="710"/>
      <c r="N830" s="710"/>
      <c r="O830" s="710"/>
      <c r="P830" s="710" t="s">
        <v>43</v>
      </c>
      <c r="Q830" s="710"/>
      <c r="R830" s="710"/>
      <c r="S830" s="710"/>
      <c r="T830" s="710"/>
      <c r="U830" s="710"/>
      <c r="V830" s="710"/>
      <c r="X830" s="4"/>
    </row>
    <row r="831" spans="2:27" ht="15" customHeight="1" thickBot="1">
      <c r="B831" s="709"/>
      <c r="C831" s="710"/>
      <c r="D831" s="710"/>
      <c r="E831" s="710"/>
      <c r="F831" s="710"/>
      <c r="G831" s="710"/>
      <c r="H831" s="710"/>
      <c r="I831" s="710"/>
      <c r="J831" s="710"/>
      <c r="K831" s="710"/>
      <c r="L831" s="710"/>
      <c r="M831" s="710"/>
      <c r="N831" s="710"/>
      <c r="O831" s="710"/>
      <c r="P831" s="710"/>
      <c r="Q831" s="710"/>
      <c r="R831" s="710"/>
      <c r="S831" s="710"/>
      <c r="T831" s="710"/>
      <c r="U831" s="710"/>
      <c r="V831" s="710"/>
      <c r="X831" s="4"/>
    </row>
    <row r="832" spans="2:27" ht="24" customHeight="1">
      <c r="B832" s="731">
        <v>21</v>
      </c>
      <c r="C832" s="339">
        <v>30</v>
      </c>
      <c r="D832" s="734" t="s">
        <v>2125</v>
      </c>
      <c r="E832" s="735"/>
      <c r="F832" s="735"/>
      <c r="G832" s="736"/>
      <c r="H832" s="737" t="s">
        <v>1031</v>
      </c>
      <c r="I832" s="738"/>
      <c r="J832" s="738"/>
      <c r="K832" s="739"/>
      <c r="L832" s="740">
        <f>IF(ISBLANK('6桁'!L832)=TRUE,"",VLOOKUP('6桁'!L832,A!$A:$G,7,FALSE))</f>
        <v>101500</v>
      </c>
      <c r="M832" s="741" t="str">
        <f>IF(ISBLANK('6桁'!M832)=TRUE,"",VLOOKUP('6桁'!M832,A!$A:$G,7,FALSE))</f>
        <v/>
      </c>
      <c r="N832" s="741" t="str">
        <f>IF(ISBLANK('6桁'!N832)=TRUE,"",VLOOKUP('6桁'!N832,A!$A:$G,7,FALSE))</f>
        <v/>
      </c>
      <c r="O832" s="742" t="str">
        <f>IF(ISBLANK('6桁'!O832)=TRUE,"",VLOOKUP('6桁'!O832,A!$A:$G,7,FALSE))</f>
        <v/>
      </c>
      <c r="P832" s="737" t="s">
        <v>1035</v>
      </c>
      <c r="Q832" s="738"/>
      <c r="R832" s="738"/>
      <c r="S832" s="738"/>
      <c r="T832" s="738"/>
      <c r="U832" s="738"/>
      <c r="V832" s="739"/>
      <c r="W832" s="265"/>
      <c r="X832" s="4"/>
    </row>
    <row r="833" spans="2:24" ht="24" customHeight="1">
      <c r="B833" s="732"/>
      <c r="C833" s="89">
        <v>35</v>
      </c>
      <c r="D833" s="743" t="s">
        <v>1585</v>
      </c>
      <c r="E833" s="744"/>
      <c r="F833" s="744"/>
      <c r="G833" s="745"/>
      <c r="H833" s="746" t="s">
        <v>1043</v>
      </c>
      <c r="I833" s="747"/>
      <c r="J833" s="747"/>
      <c r="K833" s="748"/>
      <c r="L833" s="749">
        <f>IF(ISBLANK('6桁'!L833)=TRUE,"",VLOOKUP('6桁'!L833,A!$A:$G,7,FALSE))</f>
        <v>92500</v>
      </c>
      <c r="M833" s="750" t="str">
        <f>IF(ISBLANK('6桁'!M833)=TRUE,"",VLOOKUP('6桁'!M833,A!$A:$G,7,FALSE))</f>
        <v/>
      </c>
      <c r="N833" s="750" t="str">
        <f>IF(ISBLANK('6桁'!N833)=TRUE,"",VLOOKUP('6桁'!N833,A!$A:$G,7,FALSE))</f>
        <v/>
      </c>
      <c r="O833" s="751" t="str">
        <f>IF(ISBLANK('6桁'!O833)=TRUE,"",VLOOKUP('6桁'!O833,A!$A:$G,7,FALSE))</f>
        <v/>
      </c>
      <c r="P833" s="746" t="s">
        <v>1036</v>
      </c>
      <c r="Q833" s="747"/>
      <c r="R833" s="747"/>
      <c r="S833" s="747"/>
      <c r="T833" s="747"/>
      <c r="U833" s="747"/>
      <c r="V833" s="748"/>
      <c r="W833" s="265"/>
      <c r="X833" s="4"/>
    </row>
    <row r="834" spans="2:24" ht="24" customHeight="1">
      <c r="B834" s="732"/>
      <c r="C834" s="752">
        <v>40</v>
      </c>
      <c r="D834" s="713" t="s">
        <v>1584</v>
      </c>
      <c r="E834" s="714"/>
      <c r="F834" s="714"/>
      <c r="G834" s="715"/>
      <c r="H834" s="716" t="s">
        <v>1043</v>
      </c>
      <c r="I834" s="717"/>
      <c r="J834" s="717"/>
      <c r="K834" s="718"/>
      <c r="L834" s="719">
        <f>IF(ISBLANK('6桁'!L834)=TRUE,"",VLOOKUP('6桁'!L834,A!$A:$G,7,FALSE))</f>
        <v>95200</v>
      </c>
      <c r="M834" s="720" t="str">
        <f>IF(ISBLANK('6桁'!M834)=TRUE,"",VLOOKUP('6桁'!M834,A!$A:$G,7,FALSE))</f>
        <v/>
      </c>
      <c r="N834" s="720" t="str">
        <f>IF(ISBLANK('6桁'!N834)=TRUE,"",VLOOKUP('6桁'!N834,A!$A:$G,7,FALSE))</f>
        <v/>
      </c>
      <c r="O834" s="721" t="str">
        <f>IF(ISBLANK('6桁'!O834)=TRUE,"",VLOOKUP('6桁'!O834,A!$A:$G,7,FALSE))</f>
        <v/>
      </c>
      <c r="P834" s="716" t="s">
        <v>1036</v>
      </c>
      <c r="Q834" s="717"/>
      <c r="R834" s="717"/>
      <c r="S834" s="717"/>
      <c r="T834" s="717"/>
      <c r="U834" s="717"/>
      <c r="V834" s="718"/>
      <c r="W834" s="265"/>
      <c r="X834" s="4"/>
    </row>
    <row r="835" spans="2:24" ht="24" customHeight="1" thickBot="1">
      <c r="B835" s="733"/>
      <c r="C835" s="753"/>
      <c r="D835" s="722" t="s">
        <v>1228</v>
      </c>
      <c r="E835" s="723"/>
      <c r="F835" s="723"/>
      <c r="G835" s="724"/>
      <c r="H835" s="725" t="s">
        <v>1031</v>
      </c>
      <c r="I835" s="726"/>
      <c r="J835" s="726"/>
      <c r="K835" s="727"/>
      <c r="L835" s="728">
        <f>IF(ISBLANK('6桁'!L835)=TRUE,"",VLOOKUP('6桁'!L835,A!$A:$G,7,FALSE))</f>
        <v>95200</v>
      </c>
      <c r="M835" s="729" t="str">
        <f>IF(ISBLANK('6桁'!M835)=TRUE,"",VLOOKUP('6桁'!M835,A!$A:$G,7,FALSE))</f>
        <v/>
      </c>
      <c r="N835" s="729" t="str">
        <f>IF(ISBLANK('6桁'!N835)=TRUE,"",VLOOKUP('6桁'!N835,A!$A:$G,7,FALSE))</f>
        <v/>
      </c>
      <c r="O835" s="730" t="str">
        <f>IF(ISBLANK('6桁'!O835)=TRUE,"",VLOOKUP('6桁'!O835,A!$A:$G,7,FALSE))</f>
        <v/>
      </c>
      <c r="P835" s="725" t="s">
        <v>274</v>
      </c>
      <c r="Q835" s="726"/>
      <c r="R835" s="726"/>
      <c r="S835" s="726"/>
      <c r="T835" s="726"/>
      <c r="U835" s="726"/>
      <c r="V835" s="727"/>
      <c r="W835" s="265"/>
      <c r="X835" s="4"/>
    </row>
    <row r="836" spans="2:24" ht="24" customHeight="1">
      <c r="B836" s="731">
        <v>20</v>
      </c>
      <c r="C836" s="772">
        <v>30</v>
      </c>
      <c r="D836" s="713" t="s">
        <v>862</v>
      </c>
      <c r="E836" s="714"/>
      <c r="F836" s="714"/>
      <c r="G836" s="715"/>
      <c r="H836" s="716" t="s">
        <v>180</v>
      </c>
      <c r="I836" s="717"/>
      <c r="J836" s="717"/>
      <c r="K836" s="718"/>
      <c r="L836" s="719">
        <f>IF(ISBLANK('6桁'!L836)=TRUE,"",VLOOKUP('6桁'!L836,A!$A:$G,7,FALSE))</f>
        <v>102900</v>
      </c>
      <c r="M836" s="720" t="str">
        <f>IF(ISBLANK('6桁'!M836)=TRUE,"",VLOOKUP('6桁'!M836,A!$A:$G,7,FALSE))</f>
        <v/>
      </c>
      <c r="N836" s="720" t="str">
        <f>IF(ISBLANK('6桁'!N836)=TRUE,"",VLOOKUP('6桁'!N836,A!$A:$G,7,FALSE))</f>
        <v/>
      </c>
      <c r="O836" s="721" t="str">
        <f>IF(ISBLANK('6桁'!O836)=TRUE,"",VLOOKUP('6桁'!O836,A!$A:$G,7,FALSE))</f>
        <v/>
      </c>
      <c r="P836" s="716" t="s">
        <v>275</v>
      </c>
      <c r="Q836" s="717"/>
      <c r="R836" s="717"/>
      <c r="S836" s="717"/>
      <c r="T836" s="717"/>
      <c r="U836" s="717"/>
      <c r="V836" s="718"/>
      <c r="W836" s="265"/>
      <c r="X836" s="4"/>
    </row>
    <row r="837" spans="2:24" ht="24" customHeight="1">
      <c r="B837" s="732"/>
      <c r="C837" s="752"/>
      <c r="D837" s="754" t="s">
        <v>1251</v>
      </c>
      <c r="E837" s="755"/>
      <c r="F837" s="755"/>
      <c r="G837" s="756"/>
      <c r="H837" s="757" t="s">
        <v>1138</v>
      </c>
      <c r="I837" s="758"/>
      <c r="J837" s="758"/>
      <c r="K837" s="759"/>
      <c r="L837" s="760">
        <f>IF(ISBLANK('6桁'!L837)=TRUE,"",VLOOKUP('6桁'!L837,A!$A:$G,7,FALSE))</f>
        <v>89300</v>
      </c>
      <c r="M837" s="761" t="str">
        <f>IF(ISBLANK('6桁'!M837)=TRUE,"",VLOOKUP('6桁'!M837,A!$A:$G,7,FALSE))</f>
        <v/>
      </c>
      <c r="N837" s="761" t="str">
        <f>IF(ISBLANK('6桁'!N837)=TRUE,"",VLOOKUP('6桁'!N837,A!$A:$G,7,FALSE))</f>
        <v/>
      </c>
      <c r="O837" s="762" t="str">
        <f>IF(ISBLANK('6桁'!O837)=TRUE,"",VLOOKUP('6桁'!O837,A!$A:$G,7,FALSE))</f>
        <v/>
      </c>
      <c r="P837" s="757" t="s">
        <v>276</v>
      </c>
      <c r="Q837" s="758"/>
      <c r="R837" s="758"/>
      <c r="S837" s="758"/>
      <c r="T837" s="758"/>
      <c r="U837" s="758"/>
      <c r="V837" s="759"/>
      <c r="W837" s="265"/>
      <c r="X837" s="4"/>
    </row>
    <row r="838" spans="2:24" ht="24" customHeight="1">
      <c r="B838" s="732"/>
      <c r="C838" s="752"/>
      <c r="D838" s="754" t="s">
        <v>1249</v>
      </c>
      <c r="E838" s="755"/>
      <c r="F838" s="755"/>
      <c r="G838" s="756"/>
      <c r="H838" s="757" t="s">
        <v>1139</v>
      </c>
      <c r="I838" s="758"/>
      <c r="J838" s="758"/>
      <c r="K838" s="759"/>
      <c r="L838" s="760">
        <f>IF(ISBLANK('6桁'!L838)=TRUE,"",VLOOKUP('6桁'!L838,A!$A:$G,7,FALSE))</f>
        <v>88700</v>
      </c>
      <c r="M838" s="761" t="str">
        <f>IF(ISBLANK('6桁'!M838)=TRUE,"",VLOOKUP('6桁'!M838,A!$A:$G,7,FALSE))</f>
        <v/>
      </c>
      <c r="N838" s="761" t="str">
        <f>IF(ISBLANK('6桁'!N838)=TRUE,"",VLOOKUP('6桁'!N838,A!$A:$G,7,FALSE))</f>
        <v/>
      </c>
      <c r="O838" s="762" t="str">
        <f>IF(ISBLANK('6桁'!O838)=TRUE,"",VLOOKUP('6桁'!O838,A!$A:$G,7,FALSE))</f>
        <v/>
      </c>
      <c r="P838" s="757" t="s">
        <v>1037</v>
      </c>
      <c r="Q838" s="758"/>
      <c r="R838" s="758"/>
      <c r="S838" s="758"/>
      <c r="T838" s="758"/>
      <c r="U838" s="758"/>
      <c r="V838" s="759"/>
      <c r="W838" s="265"/>
      <c r="X838" s="4"/>
    </row>
    <row r="839" spans="2:24" ht="24" customHeight="1">
      <c r="B839" s="732"/>
      <c r="C839" s="752"/>
      <c r="D839" s="763" t="s">
        <v>1205</v>
      </c>
      <c r="E839" s="764"/>
      <c r="F839" s="764"/>
      <c r="G839" s="765"/>
      <c r="H839" s="766" t="s">
        <v>1139</v>
      </c>
      <c r="I839" s="767"/>
      <c r="J839" s="767"/>
      <c r="K839" s="768"/>
      <c r="L839" s="769">
        <f>IF(ISBLANK('6桁'!L839)=TRUE,"",VLOOKUP('6桁'!L839,A!$A:$G,7,FALSE))</f>
        <v>96700</v>
      </c>
      <c r="M839" s="770" t="str">
        <f>IF(ISBLANK('6桁'!M839)=TRUE,"",VLOOKUP('6桁'!M839,A!$A:$G,7,FALSE))</f>
        <v/>
      </c>
      <c r="N839" s="770" t="str">
        <f>IF(ISBLANK('6桁'!N839)=TRUE,"",VLOOKUP('6桁'!N839,A!$A:$G,7,FALSE))</f>
        <v/>
      </c>
      <c r="O839" s="771" t="str">
        <f>IF(ISBLANK('6桁'!O839)=TRUE,"",VLOOKUP('6桁'!O839,A!$A:$G,7,FALSE))</f>
        <v/>
      </c>
      <c r="P839" s="766" t="s">
        <v>1038</v>
      </c>
      <c r="Q839" s="767"/>
      <c r="R839" s="767"/>
      <c r="S839" s="767"/>
      <c r="T839" s="767"/>
      <c r="U839" s="767"/>
      <c r="V839" s="768"/>
      <c r="W839" s="265"/>
      <c r="X839" s="4"/>
    </row>
    <row r="840" spans="2:24" ht="24" customHeight="1">
      <c r="B840" s="732"/>
      <c r="C840" s="773">
        <v>35</v>
      </c>
      <c r="D840" s="713" t="s">
        <v>863</v>
      </c>
      <c r="E840" s="714"/>
      <c r="F840" s="714"/>
      <c r="G840" s="715"/>
      <c r="H840" s="716" t="s">
        <v>180</v>
      </c>
      <c r="I840" s="717"/>
      <c r="J840" s="717"/>
      <c r="K840" s="718"/>
      <c r="L840" s="719">
        <f>IF(ISBLANK('6桁'!L840)=TRUE,"",VLOOKUP('6桁'!L840,A!$A:$G,7,FALSE))</f>
        <v>91300</v>
      </c>
      <c r="M840" s="720" t="str">
        <f>IF(ISBLANK('6桁'!M840)=TRUE,"",VLOOKUP('6桁'!M840,A!$A:$G,7,FALSE))</f>
        <v/>
      </c>
      <c r="N840" s="720" t="str">
        <f>IF(ISBLANK('6桁'!N840)=TRUE,"",VLOOKUP('6桁'!N840,A!$A:$G,7,FALSE))</f>
        <v/>
      </c>
      <c r="O840" s="721" t="str">
        <f>IF(ISBLANK('6桁'!O840)=TRUE,"",VLOOKUP('6桁'!O840,A!$A:$G,7,FALSE))</f>
        <v/>
      </c>
      <c r="P840" s="716" t="s">
        <v>275</v>
      </c>
      <c r="Q840" s="717"/>
      <c r="R840" s="717"/>
      <c r="S840" s="717"/>
      <c r="T840" s="717"/>
      <c r="U840" s="717"/>
      <c r="V840" s="718"/>
      <c r="W840" s="265"/>
      <c r="X840" s="4"/>
    </row>
    <row r="841" spans="2:24" ht="24" customHeight="1">
      <c r="B841" s="732"/>
      <c r="C841" s="752"/>
      <c r="D841" s="754" t="s">
        <v>1232</v>
      </c>
      <c r="E841" s="755"/>
      <c r="F841" s="755"/>
      <c r="G841" s="756"/>
      <c r="H841" s="757" t="s">
        <v>1139</v>
      </c>
      <c r="I841" s="758"/>
      <c r="J841" s="758"/>
      <c r="K841" s="759"/>
      <c r="L841" s="760">
        <f>IF(ISBLANK('6桁'!L841)=TRUE,"",VLOOKUP('6桁'!L841,A!$A:$G,7,FALSE))</f>
        <v>78500</v>
      </c>
      <c r="M841" s="761" t="str">
        <f>IF(ISBLANK('6桁'!M841)=TRUE,"",VLOOKUP('6桁'!M841,A!$A:$G,7,FALSE))</f>
        <v/>
      </c>
      <c r="N841" s="761" t="str">
        <f>IF(ISBLANK('6桁'!N841)=TRUE,"",VLOOKUP('6桁'!N841,A!$A:$G,7,FALSE))</f>
        <v/>
      </c>
      <c r="O841" s="762" t="str">
        <f>IF(ISBLANK('6桁'!O841)=TRUE,"",VLOOKUP('6桁'!O841,A!$A:$G,7,FALSE))</f>
        <v/>
      </c>
      <c r="P841" s="757" t="s">
        <v>1039</v>
      </c>
      <c r="Q841" s="758"/>
      <c r="R841" s="758"/>
      <c r="S841" s="758"/>
      <c r="T841" s="758"/>
      <c r="U841" s="758"/>
      <c r="V841" s="759"/>
      <c r="W841" s="265"/>
      <c r="X841" s="4"/>
    </row>
    <row r="842" spans="2:24" ht="24" customHeight="1">
      <c r="B842" s="732"/>
      <c r="C842" s="752"/>
      <c r="D842" s="754" t="s">
        <v>1550</v>
      </c>
      <c r="E842" s="755"/>
      <c r="F842" s="755"/>
      <c r="G842" s="756"/>
      <c r="H842" s="757" t="s">
        <v>1138</v>
      </c>
      <c r="I842" s="758"/>
      <c r="J842" s="758"/>
      <c r="K842" s="759"/>
      <c r="L842" s="760">
        <f>IF(ISBLANK('6桁'!L842)=TRUE,"",VLOOKUP('6桁'!L842,A!$A:$G,7,FALSE))</f>
        <v>83500</v>
      </c>
      <c r="M842" s="761" t="str">
        <f>IF(ISBLANK('6桁'!M842)=TRUE,"",VLOOKUP('6桁'!M842,A!$A:$G,7,FALSE))</f>
        <v/>
      </c>
      <c r="N842" s="761" t="str">
        <f>IF(ISBLANK('6桁'!N842)=TRUE,"",VLOOKUP('6桁'!N842,A!$A:$G,7,FALSE))</f>
        <v/>
      </c>
      <c r="O842" s="762" t="str">
        <f>IF(ISBLANK('6桁'!O842)=TRUE,"",VLOOKUP('6桁'!O842,A!$A:$G,7,FALSE))</f>
        <v/>
      </c>
      <c r="P842" s="757" t="s">
        <v>265</v>
      </c>
      <c r="Q842" s="758"/>
      <c r="R842" s="758"/>
      <c r="S842" s="758"/>
      <c r="T842" s="758"/>
      <c r="U842" s="758"/>
      <c r="V842" s="759"/>
      <c r="W842" s="265"/>
      <c r="X842" s="4"/>
    </row>
    <row r="843" spans="2:24" ht="24" customHeight="1">
      <c r="B843" s="732"/>
      <c r="C843" s="752"/>
      <c r="D843" s="754" t="s">
        <v>1465</v>
      </c>
      <c r="E843" s="755"/>
      <c r="F843" s="755"/>
      <c r="G843" s="756"/>
      <c r="H843" s="757" t="s">
        <v>1034</v>
      </c>
      <c r="I843" s="758"/>
      <c r="J843" s="758"/>
      <c r="K843" s="759"/>
      <c r="L843" s="760">
        <f>IF(ISBLANK('6桁'!L843)=TRUE,"",VLOOKUP('6桁'!L843,A!$A:$G,7,FALSE))</f>
        <v>85000</v>
      </c>
      <c r="M843" s="761" t="str">
        <f>IF(ISBLANK('6桁'!M843)=TRUE,"",VLOOKUP('6桁'!M843,A!$A:$G,7,FALSE))</f>
        <v/>
      </c>
      <c r="N843" s="761" t="str">
        <f>IF(ISBLANK('6桁'!N843)=TRUE,"",VLOOKUP('6桁'!N843,A!$A:$G,7,FALSE))</f>
        <v/>
      </c>
      <c r="O843" s="762" t="str">
        <f>IF(ISBLANK('6桁'!O843)=TRUE,"",VLOOKUP('6桁'!O843,A!$A:$G,7,FALSE))</f>
        <v/>
      </c>
      <c r="P843" s="757" t="s">
        <v>2131</v>
      </c>
      <c r="Q843" s="758"/>
      <c r="R843" s="758"/>
      <c r="S843" s="758"/>
      <c r="T843" s="758"/>
      <c r="U843" s="758"/>
      <c r="V843" s="759"/>
      <c r="W843" s="265"/>
      <c r="X843" s="4"/>
    </row>
    <row r="844" spans="2:24" ht="24" customHeight="1">
      <c r="B844" s="732"/>
      <c r="C844" s="752"/>
      <c r="D844" s="754" t="s">
        <v>1248</v>
      </c>
      <c r="E844" s="755"/>
      <c r="F844" s="755"/>
      <c r="G844" s="756"/>
      <c r="H844" s="757" t="s">
        <v>1030</v>
      </c>
      <c r="I844" s="758"/>
      <c r="J844" s="758"/>
      <c r="K844" s="759"/>
      <c r="L844" s="760">
        <f>IF(ISBLANK('6桁'!L844)=TRUE,"",VLOOKUP('6桁'!L844,A!$A:$G,7,FALSE))</f>
        <v>85000</v>
      </c>
      <c r="M844" s="761" t="str">
        <f>IF(ISBLANK('6桁'!M844)=TRUE,"",VLOOKUP('6桁'!M844,A!$A:$G,7,FALSE))</f>
        <v/>
      </c>
      <c r="N844" s="761" t="str">
        <f>IF(ISBLANK('6桁'!N844)=TRUE,"",VLOOKUP('6桁'!N844,A!$A:$G,7,FALSE))</f>
        <v/>
      </c>
      <c r="O844" s="762" t="str">
        <f>IF(ISBLANK('6桁'!O844)=TRUE,"",VLOOKUP('6桁'!O844,A!$A:$G,7,FALSE))</f>
        <v/>
      </c>
      <c r="P844" s="757" t="s">
        <v>577</v>
      </c>
      <c r="Q844" s="758"/>
      <c r="R844" s="758"/>
      <c r="S844" s="758"/>
      <c r="T844" s="758"/>
      <c r="U844" s="758"/>
      <c r="V844" s="759"/>
      <c r="W844" s="265"/>
      <c r="X844" s="4"/>
    </row>
    <row r="845" spans="2:24" ht="24" customHeight="1">
      <c r="B845" s="732"/>
      <c r="C845" s="752"/>
      <c r="D845" s="754" t="s">
        <v>1239</v>
      </c>
      <c r="E845" s="755"/>
      <c r="F845" s="755"/>
      <c r="G845" s="756"/>
      <c r="H845" s="757" t="s">
        <v>1140</v>
      </c>
      <c r="I845" s="758"/>
      <c r="J845" s="758"/>
      <c r="K845" s="759"/>
      <c r="L845" s="760">
        <f>IF(ISBLANK('6桁'!L845)=TRUE,"",VLOOKUP('6桁'!L845,A!$A:$G,7,FALSE))</f>
        <v>84100</v>
      </c>
      <c r="M845" s="761" t="str">
        <f>IF(ISBLANK('6桁'!M845)=TRUE,"",VLOOKUP('6桁'!M845,A!$A:$G,7,FALSE))</f>
        <v/>
      </c>
      <c r="N845" s="761" t="str">
        <f>IF(ISBLANK('6桁'!N845)=TRUE,"",VLOOKUP('6桁'!N845,A!$A:$G,7,FALSE))</f>
        <v/>
      </c>
      <c r="O845" s="762" t="str">
        <f>IF(ISBLANK('6桁'!O845)=TRUE,"",VLOOKUP('6桁'!O845,A!$A:$G,7,FALSE))</f>
        <v/>
      </c>
      <c r="P845" s="757" t="s">
        <v>266</v>
      </c>
      <c r="Q845" s="758"/>
      <c r="R845" s="758"/>
      <c r="S845" s="758"/>
      <c r="T845" s="758"/>
      <c r="U845" s="758"/>
      <c r="V845" s="759"/>
      <c r="W845" s="265"/>
      <c r="X845" s="4"/>
    </row>
    <row r="846" spans="2:24" ht="24" customHeight="1">
      <c r="B846" s="732"/>
      <c r="C846" s="774"/>
      <c r="D846" s="763" t="s">
        <v>864</v>
      </c>
      <c r="E846" s="764"/>
      <c r="F846" s="764"/>
      <c r="G846" s="765"/>
      <c r="H846" s="766" t="s">
        <v>180</v>
      </c>
      <c r="I846" s="767"/>
      <c r="J846" s="767"/>
      <c r="K846" s="768"/>
      <c r="L846" s="769">
        <f>IF(ISBLANK('6桁'!L846)=TRUE,"",VLOOKUP('6桁'!L846,A!$A:$G,7,FALSE))</f>
        <v>109100</v>
      </c>
      <c r="M846" s="770" t="str">
        <f>IF(ISBLANK('6桁'!M846)=TRUE,"",VLOOKUP('6桁'!M846,A!$A:$G,7,FALSE))</f>
        <v/>
      </c>
      <c r="N846" s="770" t="str">
        <f>IF(ISBLANK('6桁'!N846)=TRUE,"",VLOOKUP('6桁'!N846,A!$A:$G,7,FALSE))</f>
        <v/>
      </c>
      <c r="O846" s="771" t="str">
        <f>IF(ISBLANK('6桁'!O846)=TRUE,"",VLOOKUP('6桁'!O846,A!$A:$G,7,FALSE))</f>
        <v/>
      </c>
      <c r="P846" s="766" t="s">
        <v>277</v>
      </c>
      <c r="Q846" s="767"/>
      <c r="R846" s="767"/>
      <c r="S846" s="767"/>
      <c r="T846" s="767"/>
      <c r="U846" s="767"/>
      <c r="V846" s="768"/>
      <c r="W846" s="265"/>
      <c r="X846" s="4"/>
    </row>
    <row r="847" spans="2:24" ht="24" customHeight="1">
      <c r="B847" s="732"/>
      <c r="C847" s="773">
        <v>40</v>
      </c>
      <c r="D847" s="713" t="s">
        <v>1192</v>
      </c>
      <c r="E847" s="714"/>
      <c r="F847" s="714"/>
      <c r="G847" s="715"/>
      <c r="H847" s="716" t="s">
        <v>1140</v>
      </c>
      <c r="I847" s="717"/>
      <c r="J847" s="717"/>
      <c r="K847" s="718"/>
      <c r="L847" s="719">
        <f>IF(ISBLANK('6桁'!L847)=TRUE,"",VLOOKUP('6桁'!L847,A!$A:$G,7,FALSE))</f>
        <v>70100</v>
      </c>
      <c r="M847" s="720" t="str">
        <f>IF(ISBLANK('6桁'!M847)=TRUE,"",VLOOKUP('6桁'!M847,A!$A:$G,7,FALSE))</f>
        <v/>
      </c>
      <c r="N847" s="720" t="str">
        <f>IF(ISBLANK('6桁'!N847)=TRUE,"",VLOOKUP('6桁'!N847,A!$A:$G,7,FALSE))</f>
        <v/>
      </c>
      <c r="O847" s="721" t="str">
        <f>IF(ISBLANK('6桁'!O847)=TRUE,"",VLOOKUP('6桁'!O847,A!$A:$G,7,FALSE))</f>
        <v/>
      </c>
      <c r="P847" s="716" t="s">
        <v>266</v>
      </c>
      <c r="Q847" s="717"/>
      <c r="R847" s="717"/>
      <c r="S847" s="717"/>
      <c r="T847" s="717"/>
      <c r="U847" s="717"/>
      <c r="V847" s="718"/>
      <c r="W847" s="265"/>
      <c r="X847" s="4"/>
    </row>
    <row r="848" spans="2:24" ht="24" customHeight="1">
      <c r="B848" s="732"/>
      <c r="C848" s="752"/>
      <c r="D848" s="754" t="s">
        <v>1441</v>
      </c>
      <c r="E848" s="755"/>
      <c r="F848" s="755"/>
      <c r="G848" s="756"/>
      <c r="H848" s="757" t="s">
        <v>1032</v>
      </c>
      <c r="I848" s="758"/>
      <c r="J848" s="758"/>
      <c r="K848" s="759"/>
      <c r="L848" s="760">
        <f>IF(ISBLANK('6桁'!L848)=TRUE,"",VLOOKUP('6桁'!L848,A!$A:$G,7,FALSE))</f>
        <v>70600</v>
      </c>
      <c r="M848" s="761" t="str">
        <f>IF(ISBLANK('6桁'!M848)=TRUE,"",VLOOKUP('6桁'!M848,A!$A:$G,7,FALSE))</f>
        <v/>
      </c>
      <c r="N848" s="761" t="str">
        <f>IF(ISBLANK('6桁'!N848)=TRUE,"",VLOOKUP('6桁'!N848,A!$A:$G,7,FALSE))</f>
        <v/>
      </c>
      <c r="O848" s="762" t="str">
        <f>IF(ISBLANK('6桁'!O848)=TRUE,"",VLOOKUP('6桁'!O848,A!$A:$G,7,FALSE))</f>
        <v/>
      </c>
      <c r="P848" s="757" t="s">
        <v>278</v>
      </c>
      <c r="Q848" s="758"/>
      <c r="R848" s="758"/>
      <c r="S848" s="758"/>
      <c r="T848" s="758"/>
      <c r="U848" s="758"/>
      <c r="V848" s="759"/>
      <c r="W848" s="265"/>
      <c r="X848" s="4"/>
    </row>
    <row r="849" spans="2:24" ht="24" customHeight="1">
      <c r="B849" s="732"/>
      <c r="C849" s="752"/>
      <c r="D849" s="754" t="s">
        <v>865</v>
      </c>
      <c r="E849" s="755"/>
      <c r="F849" s="755"/>
      <c r="G849" s="756"/>
      <c r="H849" s="757" t="s">
        <v>180</v>
      </c>
      <c r="I849" s="758"/>
      <c r="J849" s="758"/>
      <c r="K849" s="759"/>
      <c r="L849" s="760">
        <f>IF(ISBLANK('6桁'!L849)=TRUE,"",VLOOKUP('6桁'!L849,A!$A:$G,7,FALSE))</f>
        <v>88300</v>
      </c>
      <c r="M849" s="761" t="str">
        <f>IF(ISBLANK('6桁'!M849)=TRUE,"",VLOOKUP('6桁'!M849,A!$A:$G,7,FALSE))</f>
        <v/>
      </c>
      <c r="N849" s="761" t="str">
        <f>IF(ISBLANK('6桁'!N849)=TRUE,"",VLOOKUP('6桁'!N849,A!$A:$G,7,FALSE))</f>
        <v/>
      </c>
      <c r="O849" s="762" t="str">
        <f>IF(ISBLANK('6桁'!O849)=TRUE,"",VLOOKUP('6桁'!O849,A!$A:$G,7,FALSE))</f>
        <v/>
      </c>
      <c r="P849" s="757" t="s">
        <v>277</v>
      </c>
      <c r="Q849" s="758"/>
      <c r="R849" s="758"/>
      <c r="S849" s="758"/>
      <c r="T849" s="758"/>
      <c r="U849" s="758"/>
      <c r="V849" s="759"/>
      <c r="W849" s="265"/>
      <c r="X849" s="4"/>
    </row>
    <row r="850" spans="2:24" ht="24" customHeight="1">
      <c r="B850" s="732"/>
      <c r="C850" s="774"/>
      <c r="D850" s="763" t="s">
        <v>1586</v>
      </c>
      <c r="E850" s="764"/>
      <c r="F850" s="764"/>
      <c r="G850" s="765"/>
      <c r="H850" s="766" t="s">
        <v>1043</v>
      </c>
      <c r="I850" s="767"/>
      <c r="J850" s="767"/>
      <c r="K850" s="768"/>
      <c r="L850" s="769">
        <f>IF(ISBLANK('6桁'!L850)=TRUE,"",VLOOKUP('6桁'!L850,A!$A:$G,7,FALSE))</f>
        <v>79400</v>
      </c>
      <c r="M850" s="770" t="str">
        <f>IF(ISBLANK('6桁'!M850)=TRUE,"",VLOOKUP('6桁'!M850,A!$A:$G,7,FALSE))</f>
        <v/>
      </c>
      <c r="N850" s="770" t="str">
        <f>IF(ISBLANK('6桁'!N850)=TRUE,"",VLOOKUP('6桁'!N850,A!$A:$G,7,FALSE))</f>
        <v/>
      </c>
      <c r="O850" s="771" t="str">
        <f>IF(ISBLANK('6桁'!O850)=TRUE,"",VLOOKUP('6桁'!O850,A!$A:$G,7,FALSE))</f>
        <v/>
      </c>
      <c r="P850" s="766" t="s">
        <v>1036</v>
      </c>
      <c r="Q850" s="767"/>
      <c r="R850" s="767"/>
      <c r="S850" s="767"/>
      <c r="T850" s="767"/>
      <c r="U850" s="767"/>
      <c r="V850" s="768"/>
      <c r="W850" s="265"/>
      <c r="X850" s="4"/>
    </row>
    <row r="851" spans="2:24" ht="24" customHeight="1">
      <c r="B851" s="732"/>
      <c r="C851" s="773">
        <v>45</v>
      </c>
      <c r="D851" s="713" t="s">
        <v>1440</v>
      </c>
      <c r="E851" s="714"/>
      <c r="F851" s="714"/>
      <c r="G851" s="715"/>
      <c r="H851" s="716" t="s">
        <v>1032</v>
      </c>
      <c r="I851" s="717"/>
      <c r="J851" s="717"/>
      <c r="K851" s="718"/>
      <c r="L851" s="719">
        <f>IF(ISBLANK('6桁'!L851)=TRUE,"",VLOOKUP('6桁'!L851,A!$A:$G,7,FALSE))</f>
        <v>55200</v>
      </c>
      <c r="M851" s="720" t="str">
        <f>IF(ISBLANK('6桁'!M851)=TRUE,"",VLOOKUP('6桁'!M851,A!$A:$G,7,FALSE))</f>
        <v/>
      </c>
      <c r="N851" s="720" t="str">
        <f>IF(ISBLANK('6桁'!N851)=TRUE,"",VLOOKUP('6桁'!N851,A!$A:$G,7,FALSE))</f>
        <v/>
      </c>
      <c r="O851" s="721" t="str">
        <f>IF(ISBLANK('6桁'!O851)=TRUE,"",VLOOKUP('6桁'!O851,A!$A:$G,7,FALSE))</f>
        <v/>
      </c>
      <c r="P851" s="716" t="s">
        <v>278</v>
      </c>
      <c r="Q851" s="717"/>
      <c r="R851" s="717"/>
      <c r="S851" s="717"/>
      <c r="T851" s="717"/>
      <c r="U851" s="717"/>
      <c r="V851" s="718"/>
      <c r="W851" s="265"/>
      <c r="X851" s="4"/>
    </row>
    <row r="852" spans="2:24" ht="24" customHeight="1">
      <c r="B852" s="732"/>
      <c r="C852" s="752"/>
      <c r="D852" s="754" t="s">
        <v>1587</v>
      </c>
      <c r="E852" s="755"/>
      <c r="F852" s="755"/>
      <c r="G852" s="756"/>
      <c r="H852" s="757" t="s">
        <v>1043</v>
      </c>
      <c r="I852" s="758"/>
      <c r="J852" s="758"/>
      <c r="K852" s="759"/>
      <c r="L852" s="760">
        <f>IF(ISBLANK('6桁'!L852)=TRUE,"",VLOOKUP('6桁'!L852,A!$A:$G,7,FALSE))</f>
        <v>65300</v>
      </c>
      <c r="M852" s="761" t="str">
        <f>IF(ISBLANK('6桁'!M852)=TRUE,"",VLOOKUP('6桁'!M852,A!$A:$G,7,FALSE))</f>
        <v/>
      </c>
      <c r="N852" s="761" t="str">
        <f>IF(ISBLANK('6桁'!N852)=TRUE,"",VLOOKUP('6桁'!N852,A!$A:$G,7,FALSE))</f>
        <v/>
      </c>
      <c r="O852" s="762" t="str">
        <f>IF(ISBLANK('6桁'!O852)=TRUE,"",VLOOKUP('6桁'!O852,A!$A:$G,7,FALSE))</f>
        <v/>
      </c>
      <c r="P852" s="757" t="s">
        <v>1036</v>
      </c>
      <c r="Q852" s="758"/>
      <c r="R852" s="758"/>
      <c r="S852" s="758"/>
      <c r="T852" s="758"/>
      <c r="U852" s="758"/>
      <c r="V852" s="759"/>
      <c r="W852" s="265"/>
      <c r="X852" s="4"/>
    </row>
    <row r="853" spans="2:24" ht="24" customHeight="1">
      <c r="B853" s="732"/>
      <c r="C853" s="752"/>
      <c r="D853" s="754" t="s">
        <v>2126</v>
      </c>
      <c r="E853" s="755"/>
      <c r="F853" s="755"/>
      <c r="G853" s="756"/>
      <c r="H853" s="757" t="s">
        <v>151</v>
      </c>
      <c r="I853" s="758"/>
      <c r="J853" s="758"/>
      <c r="K853" s="759"/>
      <c r="L853" s="760">
        <f>IF(ISBLANK('6桁'!L853)=TRUE,"",VLOOKUP('6桁'!L853,A!$A:$G,7,FALSE))</f>
        <v>65700</v>
      </c>
      <c r="M853" s="761" t="str">
        <f>IF(ISBLANK('6桁'!M853)=TRUE,"",VLOOKUP('6桁'!M853,A!$A:$G,7,FALSE))</f>
        <v/>
      </c>
      <c r="N853" s="761" t="str">
        <f>IF(ISBLANK('6桁'!N853)=TRUE,"",VLOOKUP('6桁'!N853,A!$A:$G,7,FALSE))</f>
        <v/>
      </c>
      <c r="O853" s="762" t="str">
        <f>IF(ISBLANK('6桁'!O853)=TRUE,"",VLOOKUP('6桁'!O853,A!$A:$G,7,FALSE))</f>
        <v/>
      </c>
      <c r="P853" s="757" t="s">
        <v>533</v>
      </c>
      <c r="Q853" s="758"/>
      <c r="R853" s="758"/>
      <c r="S853" s="758"/>
      <c r="T853" s="758"/>
      <c r="U853" s="758"/>
      <c r="V853" s="759"/>
      <c r="W853" s="265"/>
      <c r="X853" s="4"/>
    </row>
    <row r="854" spans="2:24" ht="24" customHeight="1">
      <c r="B854" s="732"/>
      <c r="C854" s="774"/>
      <c r="D854" s="763" t="s">
        <v>1200</v>
      </c>
      <c r="E854" s="764"/>
      <c r="F854" s="764"/>
      <c r="G854" s="765"/>
      <c r="H854" s="766" t="s">
        <v>575</v>
      </c>
      <c r="I854" s="767"/>
      <c r="J854" s="767"/>
      <c r="K854" s="768"/>
      <c r="L854" s="769">
        <f>IF(ISBLANK('6桁'!L854)=TRUE,"",VLOOKUP('6桁'!L854,A!$A:$G,7,FALSE))</f>
        <v>68800</v>
      </c>
      <c r="M854" s="770" t="str">
        <f>IF(ISBLANK('6桁'!M854)=TRUE,"",VLOOKUP('6桁'!M854,A!$A:$G,7,FALSE))</f>
        <v/>
      </c>
      <c r="N854" s="770" t="str">
        <f>IF(ISBLANK('6桁'!N854)=TRUE,"",VLOOKUP('6桁'!N854,A!$A:$G,7,FALSE))</f>
        <v/>
      </c>
      <c r="O854" s="771" t="str">
        <f>IF(ISBLANK('6桁'!O854)=TRUE,"",VLOOKUP('6桁'!O854,A!$A:$G,7,FALSE))</f>
        <v/>
      </c>
      <c r="P854" s="766" t="s">
        <v>279</v>
      </c>
      <c r="Q854" s="767"/>
      <c r="R854" s="767"/>
      <c r="S854" s="767"/>
      <c r="T854" s="767"/>
      <c r="U854" s="767"/>
      <c r="V854" s="768"/>
      <c r="W854" s="265"/>
      <c r="X854" s="4"/>
    </row>
    <row r="855" spans="2:24" ht="24" customHeight="1">
      <c r="B855" s="732"/>
      <c r="C855" s="773">
        <v>50</v>
      </c>
      <c r="D855" s="713" t="s">
        <v>1182</v>
      </c>
      <c r="E855" s="714"/>
      <c r="F855" s="714"/>
      <c r="G855" s="715"/>
      <c r="H855" s="716" t="s">
        <v>2129</v>
      </c>
      <c r="I855" s="717"/>
      <c r="J855" s="717"/>
      <c r="K855" s="718"/>
      <c r="L855" s="719">
        <f>IF(ISBLANK('6桁'!L855)=TRUE,"",VLOOKUP('6桁'!L855,A!$A:$G,7,FALSE))</f>
        <v>68700</v>
      </c>
      <c r="M855" s="720" t="str">
        <f>IF(ISBLANK('6桁'!M855)=TRUE,"",VLOOKUP('6桁'!M855,A!$A:$G,7,FALSE))</f>
        <v/>
      </c>
      <c r="N855" s="720" t="str">
        <f>IF(ISBLANK('6桁'!N855)=TRUE,"",VLOOKUP('6桁'!N855,A!$A:$G,7,FALSE))</f>
        <v/>
      </c>
      <c r="O855" s="721" t="str">
        <f>IF(ISBLANK('6桁'!O855)=TRUE,"",VLOOKUP('6桁'!O855,A!$A:$G,7,FALSE))</f>
        <v/>
      </c>
      <c r="P855" s="716" t="s">
        <v>433</v>
      </c>
      <c r="Q855" s="717"/>
      <c r="R855" s="717"/>
      <c r="S855" s="717"/>
      <c r="T855" s="717"/>
      <c r="U855" s="717"/>
      <c r="V855" s="718"/>
      <c r="W855" s="265"/>
      <c r="X855" s="4"/>
    </row>
    <row r="856" spans="2:24" ht="24" customHeight="1" thickBot="1">
      <c r="B856" s="733"/>
      <c r="C856" s="753"/>
      <c r="D856" s="722" t="s">
        <v>1525</v>
      </c>
      <c r="E856" s="723"/>
      <c r="F856" s="723"/>
      <c r="G856" s="724"/>
      <c r="H856" s="725" t="s">
        <v>1032</v>
      </c>
      <c r="I856" s="726"/>
      <c r="J856" s="726"/>
      <c r="K856" s="727"/>
      <c r="L856" s="728">
        <f>IF(ISBLANK('6桁'!L856)=TRUE,"",VLOOKUP('6桁'!L856,A!$A:$G,7,FALSE))</f>
        <v>68700</v>
      </c>
      <c r="M856" s="729" t="str">
        <f>IF(ISBLANK('6桁'!M856)=TRUE,"",VLOOKUP('6桁'!M856,A!$A:$G,7,FALSE))</f>
        <v/>
      </c>
      <c r="N856" s="729" t="str">
        <f>IF(ISBLANK('6桁'!N856)=TRUE,"",VLOOKUP('6桁'!N856,A!$A:$G,7,FALSE))</f>
        <v/>
      </c>
      <c r="O856" s="730" t="str">
        <f>IF(ISBLANK('6桁'!O856)=TRUE,"",VLOOKUP('6桁'!O856,A!$A:$G,7,FALSE))</f>
        <v/>
      </c>
      <c r="P856" s="725" t="s">
        <v>433</v>
      </c>
      <c r="Q856" s="726"/>
      <c r="R856" s="726"/>
      <c r="S856" s="726"/>
      <c r="T856" s="726"/>
      <c r="U856" s="726"/>
      <c r="V856" s="727"/>
      <c r="W856" s="265"/>
      <c r="X856" s="4"/>
    </row>
    <row r="857" spans="2:24" ht="24" customHeight="1">
      <c r="B857" s="731">
        <v>19</v>
      </c>
      <c r="C857" s="772">
        <v>35</v>
      </c>
      <c r="D857" s="713" t="s">
        <v>1235</v>
      </c>
      <c r="E857" s="714"/>
      <c r="F857" s="714"/>
      <c r="G857" s="715"/>
      <c r="H857" s="716" t="s">
        <v>1033</v>
      </c>
      <c r="I857" s="717"/>
      <c r="J857" s="717"/>
      <c r="K857" s="718"/>
      <c r="L857" s="719">
        <f>IF(ISBLANK('6桁'!L857)=TRUE,"",VLOOKUP('6桁'!L857,A!$A:$G,7,FALSE))</f>
        <v>64200</v>
      </c>
      <c r="M857" s="720" t="str">
        <f>IF(ISBLANK('6桁'!M857)=TRUE,"",VLOOKUP('6桁'!M857,A!$A:$G,7,FALSE))</f>
        <v/>
      </c>
      <c r="N857" s="720" t="str">
        <f>IF(ISBLANK('6桁'!N857)=TRUE,"",VLOOKUP('6桁'!N857,A!$A:$G,7,FALSE))</f>
        <v/>
      </c>
      <c r="O857" s="721" t="str">
        <f>IF(ISBLANK('6桁'!O857)=TRUE,"",VLOOKUP('6桁'!O857,A!$A:$G,7,FALSE))</f>
        <v/>
      </c>
      <c r="P857" s="716" t="s">
        <v>534</v>
      </c>
      <c r="Q857" s="717"/>
      <c r="R857" s="717"/>
      <c r="S857" s="717"/>
      <c r="T857" s="717"/>
      <c r="U857" s="717"/>
      <c r="V857" s="718"/>
      <c r="W857" s="265"/>
      <c r="X857" s="4"/>
    </row>
    <row r="858" spans="2:24" ht="24" customHeight="1">
      <c r="B858" s="732"/>
      <c r="C858" s="752"/>
      <c r="D858" s="754" t="s">
        <v>1517</v>
      </c>
      <c r="E858" s="755"/>
      <c r="F858" s="755"/>
      <c r="G858" s="756"/>
      <c r="H858" s="757" t="s">
        <v>1141</v>
      </c>
      <c r="I858" s="758"/>
      <c r="J858" s="758"/>
      <c r="K858" s="759"/>
      <c r="L858" s="760">
        <f>IF(ISBLANK('6桁'!L858)=TRUE,"",VLOOKUP('6桁'!L858,A!$A:$G,7,FALSE))</f>
        <v>65300</v>
      </c>
      <c r="M858" s="761" t="str">
        <f>IF(ISBLANK('6桁'!M858)=TRUE,"",VLOOKUP('6桁'!M858,A!$A:$G,7,FALSE))</f>
        <v/>
      </c>
      <c r="N858" s="761" t="str">
        <f>IF(ISBLANK('6桁'!N858)=TRUE,"",VLOOKUP('6桁'!N858,A!$A:$G,7,FALSE))</f>
        <v/>
      </c>
      <c r="O858" s="762" t="str">
        <f>IF(ISBLANK('6桁'!O858)=TRUE,"",VLOOKUP('6桁'!O858,A!$A:$G,7,FALSE))</f>
        <v/>
      </c>
      <c r="P858" s="757" t="s">
        <v>264</v>
      </c>
      <c r="Q858" s="758"/>
      <c r="R858" s="758"/>
      <c r="S858" s="758"/>
      <c r="T858" s="758"/>
      <c r="U858" s="758"/>
      <c r="V858" s="759"/>
      <c r="W858" s="265"/>
      <c r="X858" s="4"/>
    </row>
    <row r="859" spans="2:24" ht="24" customHeight="1">
      <c r="B859" s="732"/>
      <c r="C859" s="752"/>
      <c r="D859" s="754" t="s">
        <v>1238</v>
      </c>
      <c r="E859" s="755"/>
      <c r="F859" s="755"/>
      <c r="G859" s="756"/>
      <c r="H859" s="757" t="s">
        <v>1034</v>
      </c>
      <c r="I859" s="758"/>
      <c r="J859" s="758"/>
      <c r="K859" s="759"/>
      <c r="L859" s="760">
        <f>IF(ISBLANK('6桁'!L859)=TRUE,"",VLOOKUP('6桁'!L859,A!$A:$G,7,FALSE))</f>
        <v>65300</v>
      </c>
      <c r="M859" s="761" t="str">
        <f>IF(ISBLANK('6桁'!M859)=TRUE,"",VLOOKUP('6桁'!M859,A!$A:$G,7,FALSE))</f>
        <v/>
      </c>
      <c r="N859" s="761" t="str">
        <f>IF(ISBLANK('6桁'!N859)=TRUE,"",VLOOKUP('6桁'!N859,A!$A:$G,7,FALSE))</f>
        <v/>
      </c>
      <c r="O859" s="762" t="str">
        <f>IF(ISBLANK('6桁'!O859)=TRUE,"",VLOOKUP('6桁'!O859,A!$A:$G,7,FALSE))</f>
        <v/>
      </c>
      <c r="P859" s="757" t="s">
        <v>386</v>
      </c>
      <c r="Q859" s="758"/>
      <c r="R859" s="758"/>
      <c r="S859" s="758"/>
      <c r="T859" s="758"/>
      <c r="U859" s="758"/>
      <c r="V859" s="759"/>
      <c r="W859" s="265"/>
      <c r="X859" s="4"/>
    </row>
    <row r="860" spans="2:24" ht="24" customHeight="1">
      <c r="B860" s="732"/>
      <c r="C860" s="752"/>
      <c r="D860" s="754" t="s">
        <v>1238</v>
      </c>
      <c r="E860" s="755"/>
      <c r="F860" s="755"/>
      <c r="G860" s="756"/>
      <c r="H860" s="757" t="s">
        <v>1033</v>
      </c>
      <c r="I860" s="758"/>
      <c r="J860" s="758"/>
      <c r="K860" s="759"/>
      <c r="L860" s="760">
        <f>IF(ISBLANK('6桁'!L860)=TRUE,"",VLOOKUP('6桁'!L860,A!$A:$G,7,FALSE))</f>
        <v>65300</v>
      </c>
      <c r="M860" s="761" t="str">
        <f>IF(ISBLANK('6桁'!M860)=TRUE,"",VLOOKUP('6桁'!M860,A!$A:$G,7,FALSE))</f>
        <v/>
      </c>
      <c r="N860" s="761" t="str">
        <f>IF(ISBLANK('6桁'!N860)=TRUE,"",VLOOKUP('6桁'!N860,A!$A:$G,7,FALSE))</f>
        <v/>
      </c>
      <c r="O860" s="762" t="str">
        <f>IF(ISBLANK('6桁'!O860)=TRUE,"",VLOOKUP('6桁'!O860,A!$A:$G,7,FALSE))</f>
        <v/>
      </c>
      <c r="P860" s="757" t="s">
        <v>387</v>
      </c>
      <c r="Q860" s="758"/>
      <c r="R860" s="758"/>
      <c r="S860" s="758"/>
      <c r="T860" s="758"/>
      <c r="U860" s="758"/>
      <c r="V860" s="759"/>
      <c r="W860" s="265"/>
      <c r="X860" s="4"/>
    </row>
    <row r="861" spans="2:24" ht="24" customHeight="1">
      <c r="B861" s="732"/>
      <c r="C861" s="752"/>
      <c r="D861" s="754" t="s">
        <v>1244</v>
      </c>
      <c r="E861" s="755"/>
      <c r="F861" s="755"/>
      <c r="G861" s="756"/>
      <c r="H861" s="757" t="s">
        <v>1033</v>
      </c>
      <c r="I861" s="758"/>
      <c r="J861" s="758"/>
      <c r="K861" s="759"/>
      <c r="L861" s="760">
        <f>IF(ISBLANK('6桁'!L861)=TRUE,"",VLOOKUP('6桁'!L861,A!$A:$G,7,FALSE))</f>
        <v>69600</v>
      </c>
      <c r="M861" s="761" t="str">
        <f>IF(ISBLANK('6桁'!M861)=TRUE,"",VLOOKUP('6桁'!M861,A!$A:$G,7,FALSE))</f>
        <v/>
      </c>
      <c r="N861" s="761" t="str">
        <f>IF(ISBLANK('6桁'!N861)=TRUE,"",VLOOKUP('6桁'!N861,A!$A:$G,7,FALSE))</f>
        <v/>
      </c>
      <c r="O861" s="762" t="str">
        <f>IF(ISBLANK('6桁'!O861)=TRUE,"",VLOOKUP('6桁'!O861,A!$A:$G,7,FALSE))</f>
        <v/>
      </c>
      <c r="P861" s="757" t="s">
        <v>534</v>
      </c>
      <c r="Q861" s="758"/>
      <c r="R861" s="758"/>
      <c r="S861" s="758"/>
      <c r="T861" s="758"/>
      <c r="U861" s="758"/>
      <c r="V861" s="759"/>
      <c r="W861" s="265"/>
      <c r="X861" s="4"/>
    </row>
    <row r="862" spans="2:24" ht="24" customHeight="1">
      <c r="B862" s="732"/>
      <c r="C862" s="774"/>
      <c r="D862" s="763" t="s">
        <v>1652</v>
      </c>
      <c r="E862" s="764"/>
      <c r="F862" s="764"/>
      <c r="G862" s="765"/>
      <c r="H862" s="766" t="s">
        <v>2130</v>
      </c>
      <c r="I862" s="767"/>
      <c r="J862" s="767"/>
      <c r="K862" s="768"/>
      <c r="L862" s="769">
        <f>IF(ISBLANK('6桁'!L862)=TRUE,"",VLOOKUP('6桁'!L862,A!$A:$G,7,FALSE))</f>
        <v>69600</v>
      </c>
      <c r="M862" s="770" t="str">
        <f>IF(ISBLANK('6桁'!M862)=TRUE,"",VLOOKUP('6桁'!M862,A!$A:$G,7,FALSE))</f>
        <v/>
      </c>
      <c r="N862" s="770" t="str">
        <f>IF(ISBLANK('6桁'!N862)=TRUE,"",VLOOKUP('6桁'!N862,A!$A:$G,7,FALSE))</f>
        <v/>
      </c>
      <c r="O862" s="771" t="str">
        <f>IF(ISBLANK('6桁'!O862)=TRUE,"",VLOOKUP('6桁'!O862,A!$A:$G,7,FALSE))</f>
        <v/>
      </c>
      <c r="P862" s="766" t="s">
        <v>535</v>
      </c>
      <c r="Q862" s="767"/>
      <c r="R862" s="767"/>
      <c r="S862" s="767"/>
      <c r="T862" s="767"/>
      <c r="U862" s="767"/>
      <c r="V862" s="768"/>
      <c r="W862" s="265"/>
      <c r="X862" s="4"/>
    </row>
    <row r="863" spans="2:24" ht="24" customHeight="1">
      <c r="B863" s="732"/>
      <c r="C863" s="773">
        <v>40</v>
      </c>
      <c r="D863" s="713" t="s">
        <v>1516</v>
      </c>
      <c r="E863" s="714"/>
      <c r="F863" s="714"/>
      <c r="G863" s="715"/>
      <c r="H863" s="716" t="s">
        <v>1141</v>
      </c>
      <c r="I863" s="717"/>
      <c r="J863" s="717"/>
      <c r="K863" s="718"/>
      <c r="L863" s="719">
        <f>IF(ISBLANK('6桁'!L863)=TRUE,"",VLOOKUP('6桁'!L863,A!$A:$G,7,FALSE))</f>
        <v>57200</v>
      </c>
      <c r="M863" s="720" t="str">
        <f>IF(ISBLANK('6桁'!M863)=TRUE,"",VLOOKUP('6桁'!M863,A!$A:$G,7,FALSE))</f>
        <v/>
      </c>
      <c r="N863" s="720" t="str">
        <f>IF(ISBLANK('6桁'!N863)=TRUE,"",VLOOKUP('6桁'!N863,A!$A:$G,7,FALSE))</f>
        <v/>
      </c>
      <c r="O863" s="721" t="str">
        <f>IF(ISBLANK('6桁'!O863)=TRUE,"",VLOOKUP('6桁'!O863,A!$A:$G,7,FALSE))</f>
        <v/>
      </c>
      <c r="P863" s="716" t="s">
        <v>264</v>
      </c>
      <c r="Q863" s="717"/>
      <c r="R863" s="717"/>
      <c r="S863" s="717"/>
      <c r="T863" s="717"/>
      <c r="U863" s="717"/>
      <c r="V863" s="718"/>
      <c r="W863" s="265"/>
      <c r="X863" s="4"/>
    </row>
    <row r="864" spans="2:24" ht="24" customHeight="1">
      <c r="B864" s="732"/>
      <c r="C864" s="752"/>
      <c r="D864" s="754" t="s">
        <v>1196</v>
      </c>
      <c r="E864" s="755"/>
      <c r="F864" s="755"/>
      <c r="G864" s="756"/>
      <c r="H864" s="757" t="s">
        <v>1033</v>
      </c>
      <c r="I864" s="758"/>
      <c r="J864" s="758"/>
      <c r="K864" s="759"/>
      <c r="L864" s="760">
        <f>IF(ISBLANK('6桁'!L864)=TRUE,"",VLOOKUP('6桁'!L864,A!$A:$G,7,FALSE))</f>
        <v>57200</v>
      </c>
      <c r="M864" s="761" t="str">
        <f>IF(ISBLANK('6桁'!M864)=TRUE,"",VLOOKUP('6桁'!M864,A!$A:$G,7,FALSE))</f>
        <v/>
      </c>
      <c r="N864" s="761" t="str">
        <f>IF(ISBLANK('6桁'!N864)=TRUE,"",VLOOKUP('6桁'!N864,A!$A:$G,7,FALSE))</f>
        <v/>
      </c>
      <c r="O864" s="762" t="str">
        <f>IF(ISBLANK('6桁'!O864)=TRUE,"",VLOOKUP('6桁'!O864,A!$A:$G,7,FALSE))</f>
        <v/>
      </c>
      <c r="P864" s="757" t="s">
        <v>387</v>
      </c>
      <c r="Q864" s="758"/>
      <c r="R864" s="758"/>
      <c r="S864" s="758"/>
      <c r="T864" s="758"/>
      <c r="U864" s="758"/>
      <c r="V864" s="759"/>
      <c r="W864" s="265"/>
      <c r="X864" s="4"/>
    </row>
    <row r="865" spans="2:27" ht="24" customHeight="1">
      <c r="B865" s="732"/>
      <c r="C865" s="752"/>
      <c r="D865" s="775" t="s">
        <v>1177</v>
      </c>
      <c r="E865" s="776"/>
      <c r="F865" s="776"/>
      <c r="G865" s="777"/>
      <c r="H865" s="787" t="s">
        <v>2130</v>
      </c>
      <c r="I865" s="788"/>
      <c r="J865" s="788"/>
      <c r="K865" s="789"/>
      <c r="L865" s="790">
        <f>IF(ISBLANK('6桁'!L865)=TRUE,"",VLOOKUP('6桁'!L865,A!$A:$G,7,FALSE))</f>
        <v>60800</v>
      </c>
      <c r="M865" s="791" t="str">
        <f>IF(ISBLANK('6桁'!M865)=TRUE,"",VLOOKUP('6桁'!M865,A!$A:$G,7,FALSE))</f>
        <v/>
      </c>
      <c r="N865" s="791" t="str">
        <f>IF(ISBLANK('6桁'!N865)=TRUE,"",VLOOKUP('6桁'!N865,A!$A:$G,7,FALSE))</f>
        <v/>
      </c>
      <c r="O865" s="792" t="str">
        <f>IF(ISBLANK('6桁'!O865)=TRUE,"",VLOOKUP('6桁'!O865,A!$A:$G,7,FALSE))</f>
        <v/>
      </c>
      <c r="P865" s="787" t="s">
        <v>535</v>
      </c>
      <c r="Q865" s="788"/>
      <c r="R865" s="788"/>
      <c r="S865" s="788"/>
      <c r="T865" s="788"/>
      <c r="U865" s="788"/>
      <c r="V865" s="789"/>
      <c r="W865" s="265"/>
      <c r="X865" s="4"/>
    </row>
    <row r="866" spans="2:27" ht="24" customHeight="1">
      <c r="B866" s="732"/>
      <c r="C866" s="379">
        <v>45</v>
      </c>
      <c r="D866" s="743" t="s">
        <v>866</v>
      </c>
      <c r="E866" s="744"/>
      <c r="F866" s="744"/>
      <c r="G866" s="745"/>
      <c r="H866" s="746" t="s">
        <v>1142</v>
      </c>
      <c r="I866" s="747"/>
      <c r="J866" s="747"/>
      <c r="K866" s="748"/>
      <c r="L866" s="749">
        <f>IF(ISBLANK('6桁'!L866)=TRUE,"",VLOOKUP('6桁'!L866,A!$A:$G,7,FALSE))</f>
        <v>55400</v>
      </c>
      <c r="M866" s="750" t="str">
        <f>IF(ISBLANK('6桁'!M866)=TRUE,"",VLOOKUP('6桁'!M866,A!$A:$G,7,FALSE))</f>
        <v/>
      </c>
      <c r="N866" s="750" t="str">
        <f>IF(ISBLANK('6桁'!N866)=TRUE,"",VLOOKUP('6桁'!N866,A!$A:$G,7,FALSE))</f>
        <v/>
      </c>
      <c r="O866" s="751" t="str">
        <f>IF(ISBLANK('6桁'!O866)=TRUE,"",VLOOKUP('6桁'!O866,A!$A:$G,7,FALSE))</f>
        <v/>
      </c>
      <c r="P866" s="746" t="s">
        <v>388</v>
      </c>
      <c r="Q866" s="747"/>
      <c r="R866" s="747"/>
      <c r="S866" s="747"/>
      <c r="T866" s="747"/>
      <c r="U866" s="747"/>
      <c r="V866" s="748"/>
      <c r="W866" s="265"/>
      <c r="X866" s="4"/>
    </row>
    <row r="867" spans="2:27" ht="24" customHeight="1" thickBot="1">
      <c r="B867" s="732"/>
      <c r="C867" s="290">
        <v>50</v>
      </c>
      <c r="D867" s="796" t="s">
        <v>2127</v>
      </c>
      <c r="E867" s="797"/>
      <c r="F867" s="797"/>
      <c r="G867" s="798"/>
      <c r="H867" s="778" t="s">
        <v>1032</v>
      </c>
      <c r="I867" s="779"/>
      <c r="J867" s="779"/>
      <c r="K867" s="780"/>
      <c r="L867" s="793">
        <f>IF(ISBLANK('6桁'!L867)=TRUE,"",VLOOKUP('6桁'!L867,A!$A:$G,7,FALSE))</f>
        <v>49200</v>
      </c>
      <c r="M867" s="794" t="str">
        <f>IF(ISBLANK('6桁'!M867)=TRUE,"",VLOOKUP('6桁'!M867,A!$A:$G,7,FALSE))</f>
        <v/>
      </c>
      <c r="N867" s="794" t="str">
        <f>IF(ISBLANK('6桁'!N867)=TRUE,"",VLOOKUP('6桁'!N867,A!$A:$G,7,FALSE))</f>
        <v/>
      </c>
      <c r="O867" s="795" t="str">
        <f>IF(ISBLANK('6桁'!O867)=TRUE,"",VLOOKUP('6桁'!O867,A!$A:$G,7,FALSE))</f>
        <v/>
      </c>
      <c r="P867" s="778" t="s">
        <v>278</v>
      </c>
      <c r="Q867" s="779"/>
      <c r="R867" s="779"/>
      <c r="S867" s="779"/>
      <c r="T867" s="779"/>
      <c r="U867" s="779"/>
      <c r="V867" s="780"/>
      <c r="W867" s="265"/>
      <c r="X867" s="4"/>
    </row>
    <row r="868" spans="2:27" ht="24" customHeight="1">
      <c r="B868" s="731">
        <v>18</v>
      </c>
      <c r="C868" s="772">
        <v>40</v>
      </c>
      <c r="D868" s="713" t="s">
        <v>1176</v>
      </c>
      <c r="E868" s="714"/>
      <c r="F868" s="714"/>
      <c r="G868" s="715"/>
      <c r="H868" s="716" t="s">
        <v>1143</v>
      </c>
      <c r="I868" s="717"/>
      <c r="J868" s="717"/>
      <c r="K868" s="718"/>
      <c r="L868" s="719">
        <f>IF(ISBLANK('6桁'!L868)=TRUE,"",VLOOKUP('6桁'!L868,A!$A:$G,7,FALSE))</f>
        <v>51100</v>
      </c>
      <c r="M868" s="720" t="str">
        <f>IF(ISBLANK('6桁'!M868)=TRUE,"",VLOOKUP('6桁'!M868,A!$A:$G,7,FALSE))</f>
        <v/>
      </c>
      <c r="N868" s="720" t="str">
        <f>IF(ISBLANK('6桁'!N868)=TRUE,"",VLOOKUP('6桁'!N868,A!$A:$G,7,FALSE))</f>
        <v/>
      </c>
      <c r="O868" s="721" t="str">
        <f>IF(ISBLANK('6桁'!O868)=TRUE,"",VLOOKUP('6桁'!O868,A!$A:$G,7,FALSE))</f>
        <v/>
      </c>
      <c r="P868" s="716" t="s">
        <v>269</v>
      </c>
      <c r="Q868" s="717"/>
      <c r="R868" s="717"/>
      <c r="S868" s="717"/>
      <c r="T868" s="717"/>
      <c r="U868" s="717"/>
      <c r="V868" s="718"/>
      <c r="W868" s="265"/>
      <c r="X868" s="4"/>
    </row>
    <row r="869" spans="2:27" ht="24" customHeight="1" thickBot="1">
      <c r="B869" s="733"/>
      <c r="C869" s="753"/>
      <c r="D869" s="722" t="s">
        <v>2128</v>
      </c>
      <c r="E869" s="723"/>
      <c r="F869" s="723"/>
      <c r="G869" s="724"/>
      <c r="H869" s="725" t="s">
        <v>151</v>
      </c>
      <c r="I869" s="726"/>
      <c r="J869" s="726"/>
      <c r="K869" s="727"/>
      <c r="L869" s="728">
        <f>IF(ISBLANK('6桁'!L869)=TRUE,"",VLOOKUP('6桁'!L869,A!$A:$G,7,FALSE))</f>
        <v>50200</v>
      </c>
      <c r="M869" s="729" t="str">
        <f>IF(ISBLANK('6桁'!M869)=TRUE,"",VLOOKUP('6桁'!M869,A!$A:$G,7,FALSE))</f>
        <v/>
      </c>
      <c r="N869" s="729" t="str">
        <f>IF(ISBLANK('6桁'!N869)=TRUE,"",VLOOKUP('6桁'!N869,A!$A:$G,7,FALSE))</f>
        <v/>
      </c>
      <c r="O869" s="730" t="str">
        <f>IF(ISBLANK('6桁'!O869)=TRUE,"",VLOOKUP('6桁'!O869,A!$A:$G,7,FALSE))</f>
        <v/>
      </c>
      <c r="P869" s="725" t="s">
        <v>263</v>
      </c>
      <c r="Q869" s="726"/>
      <c r="R869" s="726"/>
      <c r="S869" s="726"/>
      <c r="T869" s="726"/>
      <c r="U869" s="726"/>
      <c r="V869" s="727"/>
      <c r="W869" s="265"/>
      <c r="X869" s="4"/>
    </row>
    <row r="870" spans="2:27" ht="94.5" customHeight="1">
      <c r="B870" s="545" t="s">
        <v>2132</v>
      </c>
      <c r="C870" s="545"/>
      <c r="D870" s="545"/>
      <c r="E870" s="545"/>
      <c r="F870" s="545"/>
      <c r="G870" s="545"/>
      <c r="H870" s="545"/>
      <c r="I870" s="545"/>
      <c r="J870" s="545"/>
      <c r="K870" s="545"/>
      <c r="L870" s="545"/>
      <c r="M870" s="545"/>
      <c r="N870" s="545"/>
      <c r="O870" s="545"/>
      <c r="P870" s="545"/>
      <c r="Q870" s="545"/>
      <c r="R870" s="545"/>
      <c r="S870" s="545"/>
      <c r="T870" s="545"/>
      <c r="U870" s="545"/>
      <c r="V870" s="545"/>
      <c r="W870" s="122"/>
      <c r="X870" s="122"/>
    </row>
    <row r="871" spans="2:27" ht="13.5" customHeight="1">
      <c r="B871" s="39"/>
    </row>
    <row r="872" spans="2:27" ht="14.25" customHeight="1" thickBot="1">
      <c r="B872" s="39"/>
    </row>
    <row r="873" spans="2:27" ht="25.5" customHeight="1" thickTop="1" thickBot="1">
      <c r="B873" s="518" t="s">
        <v>532</v>
      </c>
      <c r="C873" s="519"/>
      <c r="D873" s="519"/>
      <c r="E873" s="519"/>
      <c r="F873" s="519"/>
      <c r="G873" s="519"/>
      <c r="H873" s="519"/>
      <c r="I873" s="519"/>
      <c r="J873" s="519"/>
      <c r="K873" s="519"/>
      <c r="L873" s="519"/>
      <c r="M873" s="519"/>
      <c r="N873" s="519"/>
      <c r="O873" s="519"/>
      <c r="P873" s="519"/>
      <c r="Q873" s="519"/>
      <c r="R873" s="519"/>
      <c r="S873" s="519"/>
      <c r="T873" s="519"/>
      <c r="U873" s="519"/>
      <c r="V873" s="519"/>
      <c r="W873" s="519"/>
      <c r="X873" s="519"/>
      <c r="Y873" s="519"/>
      <c r="Z873" s="519"/>
      <c r="AA873" s="520"/>
    </row>
    <row r="874" spans="2:27" ht="14.25" customHeight="1" thickTop="1">
      <c r="B874" s="24"/>
      <c r="C874" s="24"/>
      <c r="D874" s="24"/>
      <c r="E874" s="24"/>
      <c r="F874" s="82"/>
      <c r="G874" s="24"/>
      <c r="H874" s="82"/>
      <c r="I874" s="24"/>
      <c r="J874" s="82"/>
      <c r="K874" s="24"/>
      <c r="L874" s="82"/>
      <c r="M874" s="24"/>
      <c r="N874" s="82"/>
      <c r="O874" s="24"/>
      <c r="P874" s="82"/>
      <c r="Q874" s="24"/>
      <c r="R874" s="82"/>
      <c r="S874" s="24"/>
      <c r="T874" s="82"/>
      <c r="U874" s="24"/>
      <c r="V874" s="82"/>
      <c r="W874" s="24"/>
      <c r="X874" s="82"/>
      <c r="Y874" s="24"/>
    </row>
    <row r="875" spans="2:27" s="239" customFormat="1" ht="20.100000000000001" customHeight="1" thickBot="1">
      <c r="B875" s="238" t="s">
        <v>1381</v>
      </c>
      <c r="F875" s="240"/>
      <c r="H875" s="240"/>
      <c r="J875" s="240"/>
      <c r="L875" s="240"/>
      <c r="N875" s="240"/>
      <c r="P875" s="240"/>
      <c r="R875" s="240"/>
      <c r="T875" s="240"/>
      <c r="V875" s="240"/>
      <c r="X875" s="240"/>
    </row>
    <row r="876" spans="2:27" ht="20.100000000000001" customHeight="1" thickBot="1">
      <c r="B876" s="531" t="s">
        <v>536</v>
      </c>
      <c r="C876" s="532"/>
      <c r="D876" s="532"/>
      <c r="E876" s="532"/>
      <c r="F876" s="532"/>
      <c r="G876" s="532"/>
      <c r="H876" s="532"/>
      <c r="I876" s="532"/>
      <c r="J876" s="532"/>
      <c r="K876" s="532"/>
      <c r="L876" s="532"/>
      <c r="M876" s="532"/>
      <c r="N876" s="532"/>
      <c r="O876" s="532"/>
      <c r="P876" s="532"/>
      <c r="Q876" s="532"/>
      <c r="R876" s="532"/>
      <c r="S876" s="532"/>
      <c r="T876" s="532"/>
      <c r="U876" s="532"/>
      <c r="V876" s="533"/>
      <c r="X876" s="4"/>
    </row>
    <row r="877" spans="2:27" ht="15" customHeight="1" thickBot="1">
      <c r="B877" s="709" t="s">
        <v>42</v>
      </c>
      <c r="C877" s="710" t="s">
        <v>0</v>
      </c>
      <c r="D877" s="710" t="s">
        <v>524</v>
      </c>
      <c r="E877" s="710"/>
      <c r="F877" s="710"/>
      <c r="G877" s="710"/>
      <c r="H877" s="710" t="s">
        <v>491</v>
      </c>
      <c r="I877" s="710"/>
      <c r="J877" s="710"/>
      <c r="K877" s="710"/>
      <c r="L877" s="710"/>
      <c r="M877" s="710"/>
      <c r="N877" s="710"/>
      <c r="O877" s="710"/>
      <c r="P877" s="710" t="s">
        <v>43</v>
      </c>
      <c r="Q877" s="710"/>
      <c r="R877" s="710"/>
      <c r="S877" s="710"/>
      <c r="T877" s="710"/>
      <c r="U877" s="710"/>
      <c r="V877" s="710"/>
      <c r="X877" s="4"/>
    </row>
    <row r="878" spans="2:27" ht="15" customHeight="1" thickBot="1">
      <c r="B878" s="709"/>
      <c r="C878" s="710"/>
      <c r="D878" s="710"/>
      <c r="E878" s="710"/>
      <c r="F878" s="710"/>
      <c r="G878" s="710"/>
      <c r="H878" s="710"/>
      <c r="I878" s="710"/>
      <c r="J878" s="710"/>
      <c r="K878" s="710"/>
      <c r="L878" s="710"/>
      <c r="M878" s="710"/>
      <c r="N878" s="710"/>
      <c r="O878" s="710"/>
      <c r="P878" s="710"/>
      <c r="Q878" s="710"/>
      <c r="R878" s="710"/>
      <c r="S878" s="710"/>
      <c r="T878" s="710"/>
      <c r="U878" s="710"/>
      <c r="V878" s="710"/>
      <c r="X878" s="4"/>
    </row>
    <row r="879" spans="2:27" ht="23.1" customHeight="1">
      <c r="B879" s="731">
        <v>18</v>
      </c>
      <c r="C879" s="524">
        <v>45</v>
      </c>
      <c r="D879" s="800" t="s">
        <v>702</v>
      </c>
      <c r="E879" s="801"/>
      <c r="F879" s="801"/>
      <c r="G879" s="802"/>
      <c r="H879" s="800" t="s">
        <v>1141</v>
      </c>
      <c r="I879" s="801"/>
      <c r="J879" s="801"/>
      <c r="K879" s="802"/>
      <c r="L879" s="803">
        <f>IF(ISBLANK('6桁'!L879)=TRUE,"",VLOOKUP('6桁'!L879,A!$A:$G,7,FALSE))</f>
        <v>45100</v>
      </c>
      <c r="M879" s="804" t="str">
        <f>IF(ISBLANK('6桁'!M879)=TRUE,"",VLOOKUP('6桁'!M879,A!$A:$G,7,FALSE))</f>
        <v/>
      </c>
      <c r="N879" s="804" t="str">
        <f>IF(ISBLANK('6桁'!N879)=TRUE,"",VLOOKUP('6桁'!N879,A!$A:$G,7,FALSE))</f>
        <v/>
      </c>
      <c r="O879" s="805" t="str">
        <f>IF(ISBLANK('6桁'!O879)=TRUE,"",VLOOKUP('6桁'!O879,A!$A:$G,7,FALSE))</f>
        <v/>
      </c>
      <c r="P879" s="800" t="s">
        <v>264</v>
      </c>
      <c r="Q879" s="801"/>
      <c r="R879" s="801"/>
      <c r="S879" s="801"/>
      <c r="T879" s="801"/>
      <c r="U879" s="801"/>
      <c r="V879" s="802"/>
      <c r="W879" s="265"/>
      <c r="X879" s="4"/>
    </row>
    <row r="880" spans="2:27" ht="23.1" customHeight="1">
      <c r="B880" s="732"/>
      <c r="C880" s="799"/>
      <c r="D880" s="766" t="s">
        <v>703</v>
      </c>
      <c r="E880" s="767"/>
      <c r="F880" s="767"/>
      <c r="G880" s="768"/>
      <c r="H880" s="766" t="s">
        <v>1140</v>
      </c>
      <c r="I880" s="767"/>
      <c r="J880" s="767"/>
      <c r="K880" s="768"/>
      <c r="L880" s="769">
        <f>IF(ISBLANK('6桁'!L880)=TRUE,"",VLOOKUP('6桁'!L880,A!$A:$G,7,FALSE))</f>
        <v>57800</v>
      </c>
      <c r="M880" s="770" t="str">
        <f>IF(ISBLANK('6桁'!M880)=TRUE,"",VLOOKUP('6桁'!M880,A!$A:$G,7,FALSE))</f>
        <v/>
      </c>
      <c r="N880" s="770" t="str">
        <f>IF(ISBLANK('6桁'!N880)=TRUE,"",VLOOKUP('6桁'!N880,A!$A:$G,7,FALSE))</f>
        <v/>
      </c>
      <c r="O880" s="771" t="str">
        <f>IF(ISBLANK('6桁'!O880)=TRUE,"",VLOOKUP('6桁'!O880,A!$A:$G,7,FALSE))</f>
        <v/>
      </c>
      <c r="P880" s="766" t="s">
        <v>266</v>
      </c>
      <c r="Q880" s="767"/>
      <c r="R880" s="767"/>
      <c r="S880" s="767"/>
      <c r="T880" s="767"/>
      <c r="U880" s="767"/>
      <c r="V880" s="768"/>
      <c r="W880" s="265"/>
      <c r="X880" s="4"/>
    </row>
    <row r="881" spans="2:24" ht="23.1" customHeight="1">
      <c r="B881" s="732"/>
      <c r="C881" s="809">
        <v>50</v>
      </c>
      <c r="D881" s="810" t="s">
        <v>867</v>
      </c>
      <c r="E881" s="811"/>
      <c r="F881" s="811"/>
      <c r="G881" s="812"/>
      <c r="H881" s="787" t="s">
        <v>1042</v>
      </c>
      <c r="I881" s="788"/>
      <c r="J881" s="788"/>
      <c r="K881" s="789"/>
      <c r="L881" s="813">
        <f>IF(ISBLANK('6桁'!L881)=TRUE,"",VLOOKUP('6桁'!L881,A!$A:$G,7,FALSE))</f>
        <v>32800</v>
      </c>
      <c r="M881" s="814" t="str">
        <f>IF(ISBLANK('6桁'!M881)=TRUE,"",VLOOKUP('6桁'!M881,A!$A:$G,7,FALSE))</f>
        <v/>
      </c>
      <c r="N881" s="814" t="str">
        <f>IF(ISBLANK('6桁'!N881)=TRUE,"",VLOOKUP('6桁'!N881,A!$A:$G,7,FALSE))</f>
        <v/>
      </c>
      <c r="O881" s="815" t="str">
        <f>IF(ISBLANK('6桁'!O881)=TRUE,"",VLOOKUP('6桁'!O881,A!$A:$G,7,FALSE))</f>
        <v/>
      </c>
      <c r="P881" s="810" t="s">
        <v>871</v>
      </c>
      <c r="Q881" s="811"/>
      <c r="R881" s="811"/>
      <c r="S881" s="811"/>
      <c r="T881" s="811"/>
      <c r="U881" s="811"/>
      <c r="V881" s="812"/>
      <c r="W881" s="265"/>
      <c r="X881" s="4"/>
    </row>
    <row r="882" spans="2:24" ht="23.1" customHeight="1">
      <c r="B882" s="732"/>
      <c r="C882" s="525"/>
      <c r="D882" s="757" t="s">
        <v>868</v>
      </c>
      <c r="E882" s="758"/>
      <c r="F882" s="758"/>
      <c r="G882" s="759"/>
      <c r="H882" s="757" t="s">
        <v>1144</v>
      </c>
      <c r="I882" s="758"/>
      <c r="J882" s="758"/>
      <c r="K882" s="759"/>
      <c r="L882" s="760">
        <f>IF(ISBLANK('6桁'!L882)=TRUE,"",VLOOKUP('6桁'!L882,A!$A:$G,7,FALSE))</f>
        <v>46300</v>
      </c>
      <c r="M882" s="761" t="str">
        <f>IF(ISBLANK('6桁'!M882)=TRUE,"",VLOOKUP('6桁'!M882,A!$A:$G,7,FALSE))</f>
        <v/>
      </c>
      <c r="N882" s="761" t="str">
        <f>IF(ISBLANK('6桁'!N882)=TRUE,"",VLOOKUP('6桁'!N882,A!$A:$G,7,FALSE))</f>
        <v/>
      </c>
      <c r="O882" s="762" t="str">
        <f>IF(ISBLANK('6桁'!O882)=TRUE,"",VLOOKUP('6桁'!O882,A!$A:$G,7,FALSE))</f>
        <v/>
      </c>
      <c r="P882" s="757" t="s">
        <v>537</v>
      </c>
      <c r="Q882" s="758"/>
      <c r="R882" s="758"/>
      <c r="S882" s="758"/>
      <c r="T882" s="758"/>
      <c r="U882" s="758"/>
      <c r="V882" s="759"/>
      <c r="W882" s="265"/>
      <c r="X882" s="4"/>
    </row>
    <row r="883" spans="2:24" ht="23.1" customHeight="1">
      <c r="B883" s="732"/>
      <c r="C883" s="525"/>
      <c r="D883" s="757" t="s">
        <v>869</v>
      </c>
      <c r="E883" s="758"/>
      <c r="F883" s="758"/>
      <c r="G883" s="759"/>
      <c r="H883" s="757" t="s">
        <v>180</v>
      </c>
      <c r="I883" s="758"/>
      <c r="J883" s="758"/>
      <c r="K883" s="759"/>
      <c r="L883" s="760">
        <f>IF(ISBLANK('6桁'!L883)=TRUE,"",VLOOKUP('6桁'!L883,A!$A:$G,7,FALSE))</f>
        <v>49700</v>
      </c>
      <c r="M883" s="761" t="str">
        <f>IF(ISBLANK('6桁'!M883)=TRUE,"",VLOOKUP('6桁'!M883,A!$A:$G,7,FALSE))</f>
        <v/>
      </c>
      <c r="N883" s="761" t="str">
        <f>IF(ISBLANK('6桁'!N883)=TRUE,"",VLOOKUP('6桁'!N883,A!$A:$G,7,FALSE))</f>
        <v/>
      </c>
      <c r="O883" s="762" t="str">
        <f>IF(ISBLANK('6桁'!O883)=TRUE,"",VLOOKUP('6桁'!O883,A!$A:$G,7,FALSE))</f>
        <v/>
      </c>
      <c r="P883" s="757" t="s">
        <v>267</v>
      </c>
      <c r="Q883" s="758"/>
      <c r="R883" s="758"/>
      <c r="S883" s="758"/>
      <c r="T883" s="758"/>
      <c r="U883" s="758"/>
      <c r="V883" s="759"/>
      <c r="W883" s="265"/>
      <c r="X883" s="4"/>
    </row>
    <row r="884" spans="2:24" ht="23.1" customHeight="1">
      <c r="B884" s="732"/>
      <c r="C884" s="799"/>
      <c r="D884" s="766" t="s">
        <v>870</v>
      </c>
      <c r="E884" s="767"/>
      <c r="F884" s="767"/>
      <c r="G884" s="768"/>
      <c r="H884" s="766" t="s">
        <v>180</v>
      </c>
      <c r="I884" s="767"/>
      <c r="J884" s="767"/>
      <c r="K884" s="768"/>
      <c r="L884" s="769">
        <f>IF(ISBLANK('6桁'!L884)=TRUE,"",VLOOKUP('6桁'!L884,A!$A:$G,7,FALSE))</f>
        <v>49700</v>
      </c>
      <c r="M884" s="770" t="str">
        <f>IF(ISBLANK('6桁'!M884)=TRUE,"",VLOOKUP('6桁'!M884,A!$A:$G,7,FALSE))</f>
        <v/>
      </c>
      <c r="N884" s="770" t="str">
        <f>IF(ISBLANK('6桁'!N884)=TRUE,"",VLOOKUP('6桁'!N884,A!$A:$G,7,FALSE))</f>
        <v/>
      </c>
      <c r="O884" s="771" t="str">
        <f>IF(ISBLANK('6桁'!O884)=TRUE,"",VLOOKUP('6桁'!O884,A!$A:$G,7,FALSE))</f>
        <v/>
      </c>
      <c r="P884" s="766" t="s">
        <v>268</v>
      </c>
      <c r="Q884" s="767"/>
      <c r="R884" s="767"/>
      <c r="S884" s="767"/>
      <c r="T884" s="767"/>
      <c r="U884" s="767"/>
      <c r="V884" s="768"/>
      <c r="W884" s="265"/>
      <c r="X884" s="4"/>
    </row>
    <row r="885" spans="2:24" ht="23.1" customHeight="1" thickBot="1">
      <c r="B885" s="733"/>
      <c r="C885" s="409">
        <v>60</v>
      </c>
      <c r="D885" s="781" t="s">
        <v>1356</v>
      </c>
      <c r="E885" s="782"/>
      <c r="F885" s="782"/>
      <c r="G885" s="783"/>
      <c r="H885" s="781" t="s">
        <v>1382</v>
      </c>
      <c r="I885" s="782"/>
      <c r="J885" s="782"/>
      <c r="K885" s="783"/>
      <c r="L885" s="784">
        <f>IF(ISBLANK('6桁'!L885)=TRUE,"",VLOOKUP('6桁'!L885,A!$A:$G,7,FALSE))</f>
        <v>50300</v>
      </c>
      <c r="M885" s="785" t="str">
        <f>IF(ISBLANK('6桁'!M885)=TRUE,"",VLOOKUP('6桁'!M885,A!$A:$G,7,FALSE))</f>
        <v/>
      </c>
      <c r="N885" s="785" t="str">
        <f>IF(ISBLANK('6桁'!N885)=TRUE,"",VLOOKUP('6桁'!N885,A!$A:$G,7,FALSE))</f>
        <v/>
      </c>
      <c r="O885" s="786" t="str">
        <f>IF(ISBLANK('6桁'!O885)=TRUE,"",VLOOKUP('6桁'!O885,A!$A:$G,7,FALSE))</f>
        <v/>
      </c>
      <c r="P885" s="781" t="s">
        <v>1355</v>
      </c>
      <c r="Q885" s="782"/>
      <c r="R885" s="782"/>
      <c r="S885" s="782"/>
      <c r="T885" s="782"/>
      <c r="U885" s="782"/>
      <c r="V885" s="783"/>
      <c r="W885" s="265"/>
      <c r="X885" s="4"/>
    </row>
    <row r="886" spans="2:24" ht="23.1" customHeight="1">
      <c r="B886" s="731">
        <v>17</v>
      </c>
      <c r="C886" s="378">
        <v>40</v>
      </c>
      <c r="D886" s="806" t="s">
        <v>1040</v>
      </c>
      <c r="E886" s="807"/>
      <c r="F886" s="807"/>
      <c r="G886" s="808"/>
      <c r="H886" s="806" t="s">
        <v>252</v>
      </c>
      <c r="I886" s="807"/>
      <c r="J886" s="807"/>
      <c r="K886" s="808"/>
      <c r="L886" s="816">
        <f>IF(ISBLANK('6桁'!L886)=TRUE,"",VLOOKUP('6桁'!L886,A!$A:$G,7,FALSE))</f>
        <v>43900</v>
      </c>
      <c r="M886" s="817" t="str">
        <f>IF(ISBLANK('6桁'!M886)=TRUE,"",VLOOKUP('6桁'!M886,A!$A:$G,7,FALSE))</f>
        <v/>
      </c>
      <c r="N886" s="817" t="str">
        <f>IF(ISBLANK('6桁'!N886)=TRUE,"",VLOOKUP('6桁'!N886,A!$A:$G,7,FALSE))</f>
        <v/>
      </c>
      <c r="O886" s="818" t="str">
        <f>IF(ISBLANK('6桁'!O886)=TRUE,"",VLOOKUP('6桁'!O886,A!$A:$G,7,FALSE))</f>
        <v/>
      </c>
      <c r="P886" s="806" t="s">
        <v>273</v>
      </c>
      <c r="Q886" s="807"/>
      <c r="R886" s="807"/>
      <c r="S886" s="807"/>
      <c r="T886" s="807"/>
      <c r="U886" s="807"/>
      <c r="V886" s="808"/>
      <c r="W886" s="265"/>
      <c r="X886" s="4"/>
    </row>
    <row r="887" spans="2:24" ht="23.1" customHeight="1">
      <c r="B887" s="732"/>
      <c r="C887" s="272">
        <v>45</v>
      </c>
      <c r="D887" s="766" t="s">
        <v>704</v>
      </c>
      <c r="E887" s="767"/>
      <c r="F887" s="767"/>
      <c r="G887" s="768"/>
      <c r="H887" s="806" t="s">
        <v>1145</v>
      </c>
      <c r="I887" s="807"/>
      <c r="J887" s="807"/>
      <c r="K887" s="808"/>
      <c r="L887" s="769">
        <f>IF(ISBLANK('6桁'!L887)=TRUE,"",VLOOKUP('6桁'!L887,A!$A:$G,7,FALSE))</f>
        <v>37700</v>
      </c>
      <c r="M887" s="770" t="str">
        <f>IF(ISBLANK('6桁'!M887)=TRUE,"",VLOOKUP('6桁'!M887,A!$A:$G,7,FALSE))</f>
        <v/>
      </c>
      <c r="N887" s="770" t="str">
        <f>IF(ISBLANK('6桁'!N887)=TRUE,"",VLOOKUP('6桁'!N887,A!$A:$G,7,FALSE))</f>
        <v/>
      </c>
      <c r="O887" s="771" t="str">
        <f>IF(ISBLANK('6桁'!O887)=TRUE,"",VLOOKUP('6桁'!O887,A!$A:$G,7,FALSE))</f>
        <v/>
      </c>
      <c r="P887" s="766" t="s">
        <v>269</v>
      </c>
      <c r="Q887" s="767"/>
      <c r="R887" s="767"/>
      <c r="S887" s="767"/>
      <c r="T887" s="767"/>
      <c r="U887" s="767"/>
      <c r="V887" s="768"/>
      <c r="W887" s="265"/>
      <c r="X887" s="4"/>
    </row>
    <row r="888" spans="2:24" ht="23.1" customHeight="1">
      <c r="B888" s="732"/>
      <c r="C888" s="378">
        <v>50</v>
      </c>
      <c r="D888" s="766" t="s">
        <v>705</v>
      </c>
      <c r="E888" s="767"/>
      <c r="F888" s="767"/>
      <c r="G888" s="768"/>
      <c r="H888" s="806" t="s">
        <v>1141</v>
      </c>
      <c r="I888" s="807"/>
      <c r="J888" s="807"/>
      <c r="K888" s="808"/>
      <c r="L888" s="769">
        <f>IF(ISBLANK('6桁'!L888)=TRUE,"",VLOOKUP('6桁'!L888,A!$A:$G,7,FALSE))</f>
        <v>38800</v>
      </c>
      <c r="M888" s="770" t="str">
        <f>IF(ISBLANK('6桁'!M888)=TRUE,"",VLOOKUP('6桁'!M888,A!$A:$G,7,FALSE))</f>
        <v/>
      </c>
      <c r="N888" s="770" t="str">
        <f>IF(ISBLANK('6桁'!N888)=TRUE,"",VLOOKUP('6桁'!N888,A!$A:$G,7,FALSE))</f>
        <v/>
      </c>
      <c r="O888" s="771" t="str">
        <f>IF(ISBLANK('6桁'!O888)=TRUE,"",VLOOKUP('6桁'!O888,A!$A:$G,7,FALSE))</f>
        <v/>
      </c>
      <c r="P888" s="766" t="s">
        <v>264</v>
      </c>
      <c r="Q888" s="767"/>
      <c r="R888" s="767"/>
      <c r="S888" s="767"/>
      <c r="T888" s="767"/>
      <c r="U888" s="767"/>
      <c r="V888" s="768"/>
      <c r="W888" s="265"/>
      <c r="X888" s="4"/>
    </row>
    <row r="889" spans="2:24" ht="23.1" customHeight="1">
      <c r="B889" s="732"/>
      <c r="C889" s="809">
        <v>55</v>
      </c>
      <c r="D889" s="810" t="s">
        <v>706</v>
      </c>
      <c r="E889" s="811"/>
      <c r="F889" s="811"/>
      <c r="G889" s="812"/>
      <c r="H889" s="810" t="s">
        <v>1146</v>
      </c>
      <c r="I889" s="811"/>
      <c r="J889" s="811"/>
      <c r="K889" s="812"/>
      <c r="L889" s="813">
        <f>IF(ISBLANK('6桁'!L889)=TRUE,"",VLOOKUP('6桁'!L889,A!$A:$G,7,FALSE))</f>
        <v>36400</v>
      </c>
      <c r="M889" s="814" t="str">
        <f>IF(ISBLANK('6桁'!M889)=TRUE,"",VLOOKUP('6桁'!M889,A!$A:$G,7,FALSE))</f>
        <v/>
      </c>
      <c r="N889" s="814" t="str">
        <f>IF(ISBLANK('6桁'!N889)=TRUE,"",VLOOKUP('6桁'!N889,A!$A:$G,7,FALSE))</f>
        <v/>
      </c>
      <c r="O889" s="815" t="str">
        <f>IF(ISBLANK('6桁'!O889)=TRUE,"",VLOOKUP('6桁'!O889,A!$A:$G,7,FALSE))</f>
        <v/>
      </c>
      <c r="P889" s="810" t="s">
        <v>264</v>
      </c>
      <c r="Q889" s="811"/>
      <c r="R889" s="811"/>
      <c r="S889" s="811"/>
      <c r="T889" s="811"/>
      <c r="U889" s="811"/>
      <c r="V889" s="812"/>
      <c r="W889" s="265"/>
      <c r="X889" s="4"/>
    </row>
    <row r="890" spans="2:24" ht="23.1" customHeight="1">
      <c r="B890" s="732"/>
      <c r="C890" s="525"/>
      <c r="D890" s="757" t="s">
        <v>737</v>
      </c>
      <c r="E890" s="758"/>
      <c r="F890" s="758"/>
      <c r="G890" s="759"/>
      <c r="H890" s="716" t="s">
        <v>738</v>
      </c>
      <c r="I890" s="717"/>
      <c r="J890" s="717"/>
      <c r="K890" s="718"/>
      <c r="L890" s="760">
        <f>IF(ISBLANK('6桁'!L890)=TRUE,"",VLOOKUP('6桁'!L890,A!$A:$G,7,FALSE))</f>
        <v>22000</v>
      </c>
      <c r="M890" s="761" t="str">
        <f>IF(ISBLANK('6桁'!M890)=TRUE,"",VLOOKUP('6桁'!M890,A!$A:$G,7,FALSE))</f>
        <v/>
      </c>
      <c r="N890" s="761" t="str">
        <f>IF(ISBLANK('6桁'!N890)=TRUE,"",VLOOKUP('6桁'!N890,A!$A:$G,7,FALSE))</f>
        <v/>
      </c>
      <c r="O890" s="762" t="str">
        <f>IF(ISBLANK('6桁'!O890)=TRUE,"",VLOOKUP('6桁'!O890,A!$A:$G,7,FALSE))</f>
        <v/>
      </c>
      <c r="P890" s="757" t="s">
        <v>739</v>
      </c>
      <c r="Q890" s="758"/>
      <c r="R890" s="758"/>
      <c r="S890" s="758"/>
      <c r="T890" s="758"/>
      <c r="U890" s="758"/>
      <c r="V890" s="759"/>
      <c r="W890" s="265"/>
      <c r="X890" s="4"/>
    </row>
    <row r="891" spans="2:24" ht="23.1" customHeight="1">
      <c r="B891" s="732"/>
      <c r="C891" s="525"/>
      <c r="D891" s="757" t="s">
        <v>707</v>
      </c>
      <c r="E891" s="758"/>
      <c r="F891" s="758"/>
      <c r="G891" s="759"/>
      <c r="H891" s="757" t="s">
        <v>1043</v>
      </c>
      <c r="I891" s="758"/>
      <c r="J891" s="758"/>
      <c r="K891" s="759"/>
      <c r="L891" s="760">
        <f>IF(ISBLANK('6桁'!L891)=TRUE,"",VLOOKUP('6桁'!L891,A!$A:$G,7,FALSE))</f>
        <v>36600</v>
      </c>
      <c r="M891" s="761" t="str">
        <f>IF(ISBLANK('6桁'!M891)=TRUE,"",VLOOKUP('6桁'!M891,A!$A:$G,7,FALSE))</f>
        <v/>
      </c>
      <c r="N891" s="761" t="str">
        <f>IF(ISBLANK('6桁'!N891)=TRUE,"",VLOOKUP('6桁'!N891,A!$A:$G,7,FALSE))</f>
        <v/>
      </c>
      <c r="O891" s="762" t="str">
        <f>IF(ISBLANK('6桁'!O891)=TRUE,"",VLOOKUP('6桁'!O891,A!$A:$G,7,FALSE))</f>
        <v/>
      </c>
      <c r="P891" s="757" t="s">
        <v>538</v>
      </c>
      <c r="Q891" s="758"/>
      <c r="R891" s="758"/>
      <c r="S891" s="758"/>
      <c r="T891" s="758"/>
      <c r="U891" s="758"/>
      <c r="V891" s="759"/>
      <c r="W891" s="265"/>
      <c r="X891" s="4"/>
    </row>
    <row r="892" spans="2:24" ht="23.1" customHeight="1">
      <c r="B892" s="732"/>
      <c r="C892" s="525"/>
      <c r="D892" s="787" t="s">
        <v>708</v>
      </c>
      <c r="E892" s="788"/>
      <c r="F892" s="788"/>
      <c r="G892" s="789"/>
      <c r="H892" s="716" t="s">
        <v>1147</v>
      </c>
      <c r="I892" s="717"/>
      <c r="J892" s="717"/>
      <c r="K892" s="718"/>
      <c r="L892" s="760">
        <f>IF(ISBLANK('6桁'!L892)=TRUE,"",VLOOKUP('6桁'!L892,A!$A:$G,7,FALSE))</f>
        <v>37300</v>
      </c>
      <c r="M892" s="761" t="str">
        <f>IF(ISBLANK('6桁'!M892)=TRUE,"",VLOOKUP('6桁'!M892,A!$A:$G,7,FALSE))</f>
        <v/>
      </c>
      <c r="N892" s="761" t="str">
        <f>IF(ISBLANK('6桁'!N892)=TRUE,"",VLOOKUP('6桁'!N892,A!$A:$G,7,FALSE))</f>
        <v/>
      </c>
      <c r="O892" s="762" t="str">
        <f>IF(ISBLANK('6桁'!O892)=TRUE,"",VLOOKUP('6桁'!O892,A!$A:$G,7,FALSE))</f>
        <v/>
      </c>
      <c r="P892" s="757" t="s">
        <v>270</v>
      </c>
      <c r="Q892" s="758"/>
      <c r="R892" s="758"/>
      <c r="S892" s="758"/>
      <c r="T892" s="758"/>
      <c r="U892" s="758"/>
      <c r="V892" s="759"/>
      <c r="W892" s="265"/>
      <c r="X892" s="4"/>
    </row>
    <row r="893" spans="2:24" ht="23.1" customHeight="1">
      <c r="B893" s="732"/>
      <c r="C893" s="799"/>
      <c r="D893" s="806"/>
      <c r="E893" s="807"/>
      <c r="F893" s="807"/>
      <c r="G893" s="808"/>
      <c r="H893" s="806" t="s">
        <v>576</v>
      </c>
      <c r="I893" s="807"/>
      <c r="J893" s="807"/>
      <c r="K893" s="808"/>
      <c r="L893" s="769">
        <f>IF(ISBLANK('6桁'!L893)=TRUE,"",VLOOKUP('6桁'!L893,A!$A:$G,7,FALSE))</f>
        <v>41700</v>
      </c>
      <c r="M893" s="770" t="str">
        <f>IF(ISBLANK('6桁'!M893)=TRUE,"",VLOOKUP('6桁'!M893,A!$A:$G,7,FALSE))</f>
        <v/>
      </c>
      <c r="N893" s="770" t="str">
        <f>IF(ISBLANK('6桁'!N893)=TRUE,"",VLOOKUP('6桁'!N893,A!$A:$G,7,FALSE))</f>
        <v/>
      </c>
      <c r="O893" s="771" t="str">
        <f>IF(ISBLANK('6桁'!O893)=TRUE,"",VLOOKUP('6桁'!O893,A!$A:$G,7,FALSE))</f>
        <v/>
      </c>
      <c r="P893" s="766" t="s">
        <v>271</v>
      </c>
      <c r="Q893" s="767"/>
      <c r="R893" s="767"/>
      <c r="S893" s="767"/>
      <c r="T893" s="767"/>
      <c r="U893" s="767"/>
      <c r="V893" s="768"/>
      <c r="W893" s="265"/>
      <c r="X893" s="4"/>
    </row>
    <row r="894" spans="2:24" ht="23.1" customHeight="1" thickBot="1">
      <c r="B894" s="733"/>
      <c r="C894" s="252">
        <v>65</v>
      </c>
      <c r="D894" s="781" t="s">
        <v>1041</v>
      </c>
      <c r="E894" s="782"/>
      <c r="F894" s="782"/>
      <c r="G894" s="783"/>
      <c r="H894" s="778" t="s">
        <v>152</v>
      </c>
      <c r="I894" s="779"/>
      <c r="J894" s="779"/>
      <c r="K894" s="780"/>
      <c r="L894" s="728">
        <f>IF(ISBLANK('6桁'!L894)=TRUE,"",VLOOKUP('6桁'!L894,A!$A:$G,7,FALSE))</f>
        <v>34400</v>
      </c>
      <c r="M894" s="729" t="str">
        <f>IF(ISBLANK('6桁'!M894)=TRUE,"",VLOOKUP('6桁'!M894,A!$A:$G,7,FALSE))</f>
        <v/>
      </c>
      <c r="N894" s="729" t="str">
        <f>IF(ISBLANK('6桁'!N894)=TRUE,"",VLOOKUP('6桁'!N894,A!$A:$G,7,FALSE))</f>
        <v/>
      </c>
      <c r="O894" s="730" t="str">
        <f>IF(ISBLANK('6桁'!O894)=TRUE,"",VLOOKUP('6桁'!O894,A!$A:$G,7,FALSE))</f>
        <v/>
      </c>
      <c r="P894" s="725" t="s">
        <v>272</v>
      </c>
      <c r="Q894" s="726"/>
      <c r="R894" s="726"/>
      <c r="S894" s="726"/>
      <c r="T894" s="726"/>
      <c r="U894" s="726"/>
      <c r="V894" s="727"/>
      <c r="W894" s="265"/>
      <c r="X894" s="4"/>
    </row>
    <row r="895" spans="2:24" ht="23.1" customHeight="1">
      <c r="B895" s="732">
        <v>16</v>
      </c>
      <c r="C895" s="819">
        <v>55</v>
      </c>
      <c r="D895" s="757" t="s">
        <v>709</v>
      </c>
      <c r="E895" s="758"/>
      <c r="F895" s="758"/>
      <c r="G895" s="759"/>
      <c r="H895" s="757" t="s">
        <v>252</v>
      </c>
      <c r="I895" s="758"/>
      <c r="J895" s="758"/>
      <c r="K895" s="759"/>
      <c r="L895" s="760">
        <f>IF(ISBLANK('6桁'!L895)=TRUE,"",VLOOKUP('6桁'!L895,A!$A:$G,7,FALSE))</f>
        <v>27300</v>
      </c>
      <c r="M895" s="761" t="str">
        <f>IF(ISBLANK('6桁'!M895)=TRUE,"",VLOOKUP('6桁'!M895,A!$A:$G,7,FALSE))</f>
        <v/>
      </c>
      <c r="N895" s="761" t="str">
        <f>IF(ISBLANK('6桁'!N895)=TRUE,"",VLOOKUP('6桁'!N895,A!$A:$G,7,FALSE))</f>
        <v/>
      </c>
      <c r="O895" s="762" t="str">
        <f>IF(ISBLANK('6桁'!O895)=TRUE,"",VLOOKUP('6桁'!O895,A!$A:$G,7,FALSE))</f>
        <v/>
      </c>
      <c r="P895" s="757" t="s">
        <v>269</v>
      </c>
      <c r="Q895" s="758"/>
      <c r="R895" s="758"/>
      <c r="S895" s="758"/>
      <c r="T895" s="758"/>
      <c r="U895" s="758"/>
      <c r="V895" s="759"/>
      <c r="W895" s="265"/>
      <c r="X895" s="4"/>
    </row>
    <row r="896" spans="2:24" ht="23.1" customHeight="1">
      <c r="B896" s="732"/>
      <c r="C896" s="819"/>
      <c r="D896" s="716" t="s">
        <v>2133</v>
      </c>
      <c r="E896" s="717"/>
      <c r="F896" s="717"/>
      <c r="G896" s="718"/>
      <c r="H896" s="757" t="s">
        <v>1051</v>
      </c>
      <c r="I896" s="758"/>
      <c r="J896" s="758"/>
      <c r="K896" s="759"/>
      <c r="L896" s="760">
        <f>IF(ISBLANK('6桁'!L896)=TRUE,"",VLOOKUP('6桁'!L896,A!$A:$G,7,FALSE))</f>
        <v>23600</v>
      </c>
      <c r="M896" s="761" t="str">
        <f>IF(ISBLANK('6桁'!M896)=TRUE,"",VLOOKUP('6桁'!M896,A!$A:$G,7,FALSE))</f>
        <v/>
      </c>
      <c r="N896" s="761" t="str">
        <f>IF(ISBLANK('6桁'!N896)=TRUE,"",VLOOKUP('6桁'!N896,A!$A:$G,7,FALSE))</f>
        <v/>
      </c>
      <c r="O896" s="762" t="str">
        <f>IF(ISBLANK('6桁'!O896)=TRUE,"",VLOOKUP('6桁'!O896,A!$A:$G,7,FALSE))</f>
        <v/>
      </c>
      <c r="P896" s="372" t="s">
        <v>1098</v>
      </c>
      <c r="Q896" s="373"/>
      <c r="R896" s="373"/>
      <c r="S896" s="373"/>
      <c r="T896" s="373"/>
      <c r="U896" s="373"/>
      <c r="V896" s="374"/>
      <c r="W896" s="265"/>
      <c r="X896" s="4"/>
    </row>
    <row r="897" spans="2:27" ht="23.1" customHeight="1" thickBot="1">
      <c r="B897" s="732"/>
      <c r="C897" s="820"/>
      <c r="D897" s="766" t="s">
        <v>710</v>
      </c>
      <c r="E897" s="767"/>
      <c r="F897" s="767"/>
      <c r="G897" s="768"/>
      <c r="H897" s="806" t="s">
        <v>578</v>
      </c>
      <c r="I897" s="807"/>
      <c r="J897" s="807"/>
      <c r="K897" s="808"/>
      <c r="L897" s="769">
        <f>IF(ISBLANK('6桁'!L897)=TRUE,"",VLOOKUP('6桁'!L897,A!$A:$G,7,FALSE))</f>
        <v>34800</v>
      </c>
      <c r="M897" s="770" t="str">
        <f>IF(ISBLANK('6桁'!M897)=TRUE,"",VLOOKUP('6桁'!M897,A!$A:$G,7,FALSE))</f>
        <v/>
      </c>
      <c r="N897" s="770" t="str">
        <f>IF(ISBLANK('6桁'!N897)=TRUE,"",VLOOKUP('6桁'!N897,A!$A:$G,7,FALSE))</f>
        <v/>
      </c>
      <c r="O897" s="771" t="str">
        <f>IF(ISBLANK('6桁'!O897)=TRUE,"",VLOOKUP('6桁'!O897,A!$A:$G,7,FALSE))</f>
        <v/>
      </c>
      <c r="P897" s="766" t="s">
        <v>762</v>
      </c>
      <c r="Q897" s="767"/>
      <c r="R897" s="767"/>
      <c r="S897" s="767"/>
      <c r="T897" s="767"/>
      <c r="U897" s="767"/>
      <c r="V897" s="768"/>
      <c r="W897" s="265"/>
      <c r="X897" s="4"/>
    </row>
    <row r="898" spans="2:27" ht="23.1" customHeight="1" thickBot="1">
      <c r="B898" s="338">
        <v>15</v>
      </c>
      <c r="C898" s="235">
        <v>60</v>
      </c>
      <c r="D898" s="312" t="s">
        <v>711</v>
      </c>
      <c r="E898" s="313"/>
      <c r="F898" s="313"/>
      <c r="G898" s="314"/>
      <c r="H898" s="821" t="s">
        <v>579</v>
      </c>
      <c r="I898" s="822"/>
      <c r="J898" s="822"/>
      <c r="K898" s="823"/>
      <c r="L898" s="824">
        <f>IF(ISBLANK('6桁'!L898)=TRUE,"",VLOOKUP('6桁'!L898,A!$A:$G,7,FALSE))</f>
        <v>22700</v>
      </c>
      <c r="M898" s="825" t="str">
        <f>IF(ISBLANK('6桁'!M898)=TRUE,"",VLOOKUP('6桁'!M898,A!$A:$G,7,FALSE))</f>
        <v/>
      </c>
      <c r="N898" s="825" t="str">
        <f>IF(ISBLANK('6桁'!N898)=TRUE,"",VLOOKUP('6桁'!N898,A!$A:$G,7,FALSE))</f>
        <v/>
      </c>
      <c r="O898" s="826" t="str">
        <f>IF(ISBLANK('6桁'!O898)=TRUE,"",VLOOKUP('6桁'!O898,A!$A:$G,7,FALSE))</f>
        <v/>
      </c>
      <c r="P898" s="821" t="s">
        <v>273</v>
      </c>
      <c r="Q898" s="822"/>
      <c r="R898" s="822"/>
      <c r="S898" s="822"/>
      <c r="T898" s="822"/>
      <c r="U898" s="822"/>
      <c r="V898" s="823"/>
      <c r="W898" s="265"/>
      <c r="X898" s="4"/>
    </row>
    <row r="899" spans="2:27" ht="99" customHeight="1">
      <c r="B899" s="545" t="s">
        <v>2134</v>
      </c>
      <c r="C899" s="545"/>
      <c r="D899" s="545"/>
      <c r="E899" s="545"/>
      <c r="F899" s="545"/>
      <c r="G899" s="545"/>
      <c r="H899" s="545"/>
      <c r="I899" s="545"/>
      <c r="J899" s="545"/>
      <c r="K899" s="545"/>
      <c r="L899" s="545"/>
      <c r="M899" s="545"/>
      <c r="N899" s="545"/>
      <c r="O899" s="545"/>
      <c r="P899" s="545"/>
      <c r="Q899" s="545"/>
      <c r="R899" s="545"/>
      <c r="S899" s="545"/>
      <c r="T899" s="545"/>
      <c r="U899" s="545"/>
      <c r="V899" s="545"/>
      <c r="W899" s="122"/>
      <c r="X899" s="122"/>
      <c r="Y899" s="24"/>
    </row>
    <row r="900" spans="2:27" ht="13.5" customHeight="1">
      <c r="C900" s="24"/>
      <c r="D900" s="24"/>
      <c r="E900" s="24"/>
      <c r="F900" s="82"/>
      <c r="G900" s="24"/>
      <c r="H900" s="82"/>
      <c r="I900" s="24"/>
      <c r="J900" s="82"/>
      <c r="K900" s="24"/>
      <c r="L900" s="82"/>
      <c r="M900" s="24"/>
      <c r="N900" s="82"/>
      <c r="O900" s="24"/>
      <c r="P900" s="82"/>
      <c r="Q900" s="24"/>
      <c r="R900" s="82"/>
      <c r="S900" s="24"/>
      <c r="T900" s="82"/>
      <c r="U900" s="24"/>
      <c r="V900" s="82"/>
      <c r="W900" s="24"/>
      <c r="X900" s="82"/>
      <c r="Y900" s="24"/>
    </row>
    <row r="901" spans="2:27" ht="14.25" customHeight="1" thickBot="1">
      <c r="B901" s="39"/>
    </row>
    <row r="902" spans="2:27" ht="25.5" customHeight="1" thickTop="1" thickBot="1">
      <c r="B902" s="518" t="s">
        <v>580</v>
      </c>
      <c r="C902" s="519"/>
      <c r="D902" s="519"/>
      <c r="E902" s="519"/>
      <c r="F902" s="519"/>
      <c r="G902" s="519"/>
      <c r="H902" s="519"/>
      <c r="I902" s="519"/>
      <c r="J902" s="519"/>
      <c r="K902" s="519"/>
      <c r="L902" s="519"/>
      <c r="M902" s="519"/>
      <c r="N902" s="519"/>
      <c r="O902" s="519"/>
      <c r="P902" s="519"/>
      <c r="Q902" s="519"/>
      <c r="R902" s="519"/>
      <c r="S902" s="519"/>
      <c r="T902" s="519"/>
      <c r="U902" s="519"/>
      <c r="V902" s="519"/>
      <c r="W902" s="519"/>
      <c r="X902" s="519"/>
      <c r="Y902" s="519"/>
      <c r="Z902" s="519"/>
      <c r="AA902" s="520"/>
    </row>
    <row r="903" spans="2:27" ht="14.25" customHeight="1" thickTop="1">
      <c r="B903" s="24"/>
      <c r="C903" s="24"/>
      <c r="D903" s="24"/>
      <c r="E903" s="24"/>
      <c r="F903" s="82"/>
      <c r="G903" s="24"/>
      <c r="H903" s="82"/>
      <c r="I903" s="24"/>
      <c r="J903" s="82"/>
      <c r="K903" s="24"/>
      <c r="L903" s="82"/>
      <c r="M903" s="24"/>
      <c r="N903" s="82"/>
      <c r="O903" s="24"/>
      <c r="P903" s="82"/>
      <c r="Q903" s="24"/>
      <c r="R903" s="82"/>
      <c r="S903" s="24"/>
      <c r="T903" s="82"/>
      <c r="U903" s="24"/>
      <c r="V903" s="82"/>
      <c r="W903" s="24"/>
      <c r="X903" s="82"/>
      <c r="Y903" s="24"/>
    </row>
    <row r="904" spans="2:27" s="239" customFormat="1" ht="20.100000000000001" customHeight="1" thickBot="1">
      <c r="B904" s="241" t="s">
        <v>653</v>
      </c>
      <c r="C904" s="24"/>
      <c r="D904" s="24"/>
      <c r="E904" s="24"/>
      <c r="F904" s="82"/>
      <c r="G904" s="24"/>
      <c r="H904" s="82"/>
      <c r="I904" s="24"/>
      <c r="J904" s="82"/>
      <c r="K904" s="24"/>
      <c r="L904" s="82"/>
      <c r="M904" s="24"/>
      <c r="N904" s="82"/>
      <c r="O904" s="24"/>
      <c r="P904" s="82"/>
      <c r="Q904" s="24"/>
      <c r="R904" s="82"/>
      <c r="S904" s="24"/>
      <c r="T904" s="82"/>
      <c r="U904" s="24"/>
      <c r="V904" s="82"/>
      <c r="W904" s="24"/>
      <c r="X904" s="82"/>
      <c r="Y904" s="24"/>
    </row>
    <row r="905" spans="2:27" ht="20.100000000000001" customHeight="1" thickBot="1">
      <c r="B905" s="531" t="s">
        <v>453</v>
      </c>
      <c r="C905" s="532"/>
      <c r="D905" s="532"/>
      <c r="E905" s="532"/>
      <c r="F905" s="532"/>
      <c r="G905" s="532"/>
      <c r="H905" s="532"/>
      <c r="I905" s="532"/>
      <c r="J905" s="532"/>
      <c r="K905" s="532"/>
      <c r="L905" s="532"/>
      <c r="M905" s="532"/>
      <c r="N905" s="532"/>
      <c r="O905" s="532"/>
      <c r="P905" s="532"/>
      <c r="Q905" s="532"/>
      <c r="R905" s="532"/>
      <c r="S905" s="532"/>
      <c r="T905" s="532"/>
      <c r="U905" s="533"/>
      <c r="V905" s="10"/>
      <c r="X905" s="4"/>
    </row>
    <row r="906" spans="2:27" ht="30" customHeight="1" thickBot="1">
      <c r="B906" s="622" t="s">
        <v>581</v>
      </c>
      <c r="C906" s="623"/>
      <c r="D906" s="623"/>
      <c r="E906" s="623"/>
      <c r="F906" s="623"/>
      <c r="G906" s="624"/>
      <c r="H906" s="710" t="s">
        <v>524</v>
      </c>
      <c r="I906" s="710"/>
      <c r="J906" s="710"/>
      <c r="K906" s="710"/>
      <c r="L906" s="710"/>
      <c r="M906" s="710" t="s">
        <v>491</v>
      </c>
      <c r="N906" s="710"/>
      <c r="O906" s="710"/>
      <c r="P906" s="710"/>
      <c r="Q906" s="710"/>
      <c r="R906" s="710"/>
      <c r="S906" s="710"/>
      <c r="T906" s="710"/>
      <c r="U906" s="710"/>
      <c r="X906" s="4"/>
    </row>
    <row r="907" spans="2:27" ht="23.1" customHeight="1">
      <c r="B907" s="737" t="s">
        <v>872</v>
      </c>
      <c r="C907" s="738"/>
      <c r="D907" s="738"/>
      <c r="E907" s="738"/>
      <c r="F907" s="738"/>
      <c r="G907" s="739"/>
      <c r="H907" s="800" t="s">
        <v>740</v>
      </c>
      <c r="I907" s="801"/>
      <c r="J907" s="801"/>
      <c r="K907" s="801"/>
      <c r="L907" s="802"/>
      <c r="M907" s="800" t="s">
        <v>323</v>
      </c>
      <c r="N907" s="801"/>
      <c r="O907" s="801"/>
      <c r="P907" s="801"/>
      <c r="Q907" s="802"/>
      <c r="R907" s="839">
        <f>IF(ISBLANK('6桁'!R907)=TRUE,"",VLOOKUP('6桁'!R907,A!$A:$G,7,FALSE))</f>
        <v>57500</v>
      </c>
      <c r="S907" s="840" t="str">
        <f>IF(ISBLANK('6桁'!S907)=TRUE,"",VLOOKUP('6桁'!S907,A!$A:$G,7,FALSE))</f>
        <v/>
      </c>
      <c r="T907" s="840" t="str">
        <f>IF(ISBLANK('6桁'!T907)=TRUE,"",VLOOKUP('6桁'!T907,A!$A:$G,7,FALSE))</f>
        <v/>
      </c>
      <c r="U907" s="841" t="str">
        <f>IF(ISBLANK('6桁'!U907)=TRUE,"",VLOOKUP('6桁'!U907,A!$A:$G,7,FALSE))</f>
        <v/>
      </c>
      <c r="V907" s="83"/>
      <c r="X907" s="4"/>
    </row>
    <row r="908" spans="2:27" ht="23.1" customHeight="1">
      <c r="B908" s="830"/>
      <c r="C908" s="831"/>
      <c r="D908" s="831"/>
      <c r="E908" s="831"/>
      <c r="F908" s="831"/>
      <c r="G908" s="832"/>
      <c r="H908" s="766" t="s">
        <v>741</v>
      </c>
      <c r="I908" s="767"/>
      <c r="J908" s="767"/>
      <c r="K908" s="767"/>
      <c r="L908" s="768"/>
      <c r="M908" s="766"/>
      <c r="N908" s="767"/>
      <c r="O908" s="767"/>
      <c r="P908" s="767"/>
      <c r="Q908" s="768"/>
      <c r="R908" s="827">
        <f>IF(ISBLANK('6桁'!R908)=TRUE,"",VLOOKUP('6桁'!R908,A!$A:$G,7,FALSE))</f>
        <v>47500</v>
      </c>
      <c r="S908" s="828" t="str">
        <f>IF(ISBLANK('6桁'!S908)=TRUE,"",VLOOKUP('6桁'!S908,A!$A:$G,7,FALSE))</f>
        <v/>
      </c>
      <c r="T908" s="828" t="str">
        <f>IF(ISBLANK('6桁'!T908)=TRUE,"",VLOOKUP('6桁'!T908,A!$A:$G,7,FALSE))</f>
        <v/>
      </c>
      <c r="U908" s="829" t="str">
        <f>IF(ISBLANK('6桁'!U908)=TRUE,"",VLOOKUP('6桁'!U908,A!$A:$G,7,FALSE))</f>
        <v/>
      </c>
      <c r="V908" s="83"/>
      <c r="X908" s="4"/>
    </row>
    <row r="909" spans="2:27" ht="23.1" customHeight="1">
      <c r="B909" s="746" t="s">
        <v>1148</v>
      </c>
      <c r="C909" s="747"/>
      <c r="D909" s="747"/>
      <c r="E909" s="747"/>
      <c r="F909" s="747"/>
      <c r="G909" s="748"/>
      <c r="H909" s="757" t="s">
        <v>741</v>
      </c>
      <c r="I909" s="758"/>
      <c r="J909" s="758"/>
      <c r="K909" s="758"/>
      <c r="L909" s="759"/>
      <c r="M909" s="746" t="s">
        <v>323</v>
      </c>
      <c r="N909" s="747"/>
      <c r="O909" s="747"/>
      <c r="P909" s="747"/>
      <c r="Q909" s="748"/>
      <c r="R909" s="836">
        <f>IF(ISBLANK('6桁'!R909)=TRUE,"",VLOOKUP('6桁'!R909,A!$A:$G,7,FALSE))</f>
        <v>47500</v>
      </c>
      <c r="S909" s="837" t="str">
        <f>IF(ISBLANK('6桁'!S909)=TRUE,"",VLOOKUP('6桁'!S909,A!$A:$G,7,FALSE))</f>
        <v/>
      </c>
      <c r="T909" s="837" t="str">
        <f>IF(ISBLANK('6桁'!T909)=TRUE,"",VLOOKUP('6桁'!T909,A!$A:$G,7,FALSE))</f>
        <v/>
      </c>
      <c r="U909" s="838" t="str">
        <f>IF(ISBLANK('6桁'!U909)=TRUE,"",VLOOKUP('6桁'!U909,A!$A:$G,7,FALSE))</f>
        <v/>
      </c>
      <c r="V909" s="83"/>
      <c r="X909" s="4"/>
    </row>
    <row r="910" spans="2:27" ht="23.1" customHeight="1">
      <c r="B910" s="830" t="s">
        <v>674</v>
      </c>
      <c r="C910" s="831"/>
      <c r="D910" s="831"/>
      <c r="E910" s="831"/>
      <c r="F910" s="831"/>
      <c r="G910" s="832"/>
      <c r="H910" s="810" t="s">
        <v>742</v>
      </c>
      <c r="I910" s="811"/>
      <c r="J910" s="811"/>
      <c r="K910" s="811"/>
      <c r="L910" s="812"/>
      <c r="M910" s="810" t="s">
        <v>323</v>
      </c>
      <c r="N910" s="811"/>
      <c r="O910" s="811"/>
      <c r="P910" s="811"/>
      <c r="Q910" s="812"/>
      <c r="R910" s="833">
        <f>IF(ISBLANK('6桁'!R910)=TRUE,"",VLOOKUP('6桁'!R910,A!$A:$G,7,FALSE))</f>
        <v>66200</v>
      </c>
      <c r="S910" s="834" t="str">
        <f>IF(ISBLANK('6桁'!S910)=TRUE,"",VLOOKUP('6桁'!S910,A!$A:$G,7,FALSE))</f>
        <v/>
      </c>
      <c r="T910" s="834" t="str">
        <f>IF(ISBLANK('6桁'!T910)=TRUE,"",VLOOKUP('6桁'!T910,A!$A:$G,7,FALSE))</f>
        <v/>
      </c>
      <c r="U910" s="835" t="str">
        <f>IF(ISBLANK('6桁'!U910)=TRUE,"",VLOOKUP('6桁'!U910,A!$A:$G,7,FALSE))</f>
        <v/>
      </c>
      <c r="V910" s="83"/>
      <c r="X910" s="4"/>
    </row>
    <row r="911" spans="2:27" ht="23.1" customHeight="1">
      <c r="B911" s="806"/>
      <c r="C911" s="807"/>
      <c r="D911" s="807"/>
      <c r="E911" s="807"/>
      <c r="F911" s="807"/>
      <c r="G911" s="808"/>
      <c r="H911" s="766" t="s">
        <v>740</v>
      </c>
      <c r="I911" s="767"/>
      <c r="J911" s="767"/>
      <c r="K911" s="767"/>
      <c r="L911" s="768"/>
      <c r="M911" s="766"/>
      <c r="N911" s="767"/>
      <c r="O911" s="767"/>
      <c r="P911" s="767"/>
      <c r="Q911" s="768"/>
      <c r="R911" s="827">
        <f>IF(ISBLANK('6桁'!R911)=TRUE,"",VLOOKUP('6桁'!R911,A!$A:$G,7,FALSE))</f>
        <v>57500</v>
      </c>
      <c r="S911" s="828" t="str">
        <f>IF(ISBLANK('6桁'!S911)=TRUE,"",VLOOKUP('6桁'!S911,A!$A:$G,7,FALSE))</f>
        <v/>
      </c>
      <c r="T911" s="828" t="str">
        <f>IF(ISBLANK('6桁'!T911)=TRUE,"",VLOOKUP('6桁'!T911,A!$A:$G,7,FALSE))</f>
        <v/>
      </c>
      <c r="U911" s="829" t="str">
        <f>IF(ISBLANK('6桁'!U911)=TRUE,"",VLOOKUP('6桁'!U911,A!$A:$G,7,FALSE))</f>
        <v/>
      </c>
      <c r="V911" s="83"/>
      <c r="X911" s="4"/>
    </row>
    <row r="912" spans="2:27" ht="23.1" customHeight="1">
      <c r="B912" s="746" t="s">
        <v>1149</v>
      </c>
      <c r="C912" s="747"/>
      <c r="D912" s="747"/>
      <c r="E912" s="747"/>
      <c r="F912" s="747"/>
      <c r="G912" s="748"/>
      <c r="H912" s="335" t="s">
        <v>1156</v>
      </c>
      <c r="I912" s="336"/>
      <c r="J912" s="336"/>
      <c r="K912" s="336"/>
      <c r="L912" s="337"/>
      <c r="M912" s="746" t="s">
        <v>1054</v>
      </c>
      <c r="N912" s="747"/>
      <c r="O912" s="747"/>
      <c r="P912" s="747"/>
      <c r="Q912" s="748"/>
      <c r="R912" s="827">
        <f>IF(ISBLANK('6桁'!R912)=TRUE,"",VLOOKUP('6桁'!R912,A!$A:$G,7,FALSE))</f>
        <v>39900</v>
      </c>
      <c r="S912" s="828" t="str">
        <f>IF(ISBLANK('6桁'!S912)=TRUE,"",VLOOKUP('6桁'!S912,A!$A:$G,7,FALSE))</f>
        <v/>
      </c>
      <c r="T912" s="828" t="str">
        <f>IF(ISBLANK('6桁'!T912)=TRUE,"",VLOOKUP('6桁'!T912,A!$A:$G,7,FALSE))</f>
        <v/>
      </c>
      <c r="U912" s="829" t="str">
        <f>IF(ISBLANK('6桁'!U912)=TRUE,"",VLOOKUP('6桁'!U912,A!$A:$G,7,FALSE))</f>
        <v/>
      </c>
      <c r="V912" s="83"/>
      <c r="X912" s="4"/>
    </row>
    <row r="913" spans="2:24" ht="23.1" customHeight="1">
      <c r="B913" s="830" t="s">
        <v>1150</v>
      </c>
      <c r="C913" s="831"/>
      <c r="D913" s="831"/>
      <c r="E913" s="831"/>
      <c r="F913" s="831"/>
      <c r="G913" s="832"/>
      <c r="H913" s="810" t="s">
        <v>1071</v>
      </c>
      <c r="I913" s="811"/>
      <c r="J913" s="811"/>
      <c r="K913" s="811"/>
      <c r="L913" s="812"/>
      <c r="M913" s="810" t="s">
        <v>1054</v>
      </c>
      <c r="N913" s="811"/>
      <c r="O913" s="811"/>
      <c r="P913" s="811"/>
      <c r="Q913" s="812"/>
      <c r="R913" s="833">
        <f>IF(ISBLANK('6桁'!R913)=TRUE,"",VLOOKUP('6桁'!R913,A!$A:$G,7,FALSE))</f>
        <v>94700</v>
      </c>
      <c r="S913" s="834" t="str">
        <f>IF(ISBLANK('6桁'!S913)=TRUE,"",VLOOKUP('6桁'!S913,A!$A:$G,7,FALSE))</f>
        <v/>
      </c>
      <c r="T913" s="834" t="str">
        <f>IF(ISBLANK('6桁'!T913)=TRUE,"",VLOOKUP('6桁'!T913,A!$A:$G,7,FALSE))</f>
        <v/>
      </c>
      <c r="U913" s="835" t="str">
        <f>IF(ISBLANK('6桁'!U913)=TRUE,"",VLOOKUP('6桁'!U913,A!$A:$G,7,FALSE))</f>
        <v/>
      </c>
      <c r="V913" s="83"/>
      <c r="X913" s="4"/>
    </row>
    <row r="914" spans="2:24" ht="23.1" customHeight="1">
      <c r="B914" s="806"/>
      <c r="C914" s="807"/>
      <c r="D914" s="807"/>
      <c r="E914" s="807"/>
      <c r="F914" s="807"/>
      <c r="G914" s="808"/>
      <c r="H914" s="806" t="s">
        <v>1070</v>
      </c>
      <c r="I914" s="807"/>
      <c r="J914" s="807"/>
      <c r="K914" s="807"/>
      <c r="L914" s="808"/>
      <c r="M914" s="766"/>
      <c r="N914" s="767"/>
      <c r="O914" s="767"/>
      <c r="P914" s="767"/>
      <c r="Q914" s="768"/>
      <c r="R914" s="827">
        <f>IF(ISBLANK('6桁'!R914)=TRUE,"",VLOOKUP('6桁'!R914,A!$A:$G,7,FALSE))</f>
        <v>73400</v>
      </c>
      <c r="S914" s="828" t="str">
        <f>IF(ISBLANK('6桁'!S914)=TRUE,"",VLOOKUP('6桁'!S914,A!$A:$G,7,FALSE))</f>
        <v/>
      </c>
      <c r="T914" s="828" t="str">
        <f>IF(ISBLANK('6桁'!T914)=TRUE,"",VLOOKUP('6桁'!T914,A!$A:$G,7,FALSE))</f>
        <v/>
      </c>
      <c r="U914" s="829" t="str">
        <f>IF(ISBLANK('6桁'!U914)=TRUE,"",VLOOKUP('6桁'!U914,A!$A:$G,7,FALSE))</f>
        <v/>
      </c>
      <c r="V914" s="83"/>
      <c r="X914" s="4"/>
    </row>
    <row r="915" spans="2:24" ht="23.1" customHeight="1">
      <c r="B915" s="842" t="s">
        <v>1151</v>
      </c>
      <c r="C915" s="843"/>
      <c r="D915" s="843"/>
      <c r="E915" s="843"/>
      <c r="F915" s="843"/>
      <c r="G915" s="844"/>
      <c r="H915" s="842" t="s">
        <v>744</v>
      </c>
      <c r="I915" s="843"/>
      <c r="J915" s="843"/>
      <c r="K915" s="843"/>
      <c r="L915" s="844"/>
      <c r="M915" s="716" t="s">
        <v>2135</v>
      </c>
      <c r="N915" s="717"/>
      <c r="O915" s="717"/>
      <c r="P915" s="717"/>
      <c r="Q915" s="718"/>
      <c r="R915" s="833">
        <f>IF(ISBLANK('6桁'!R915)=TRUE,"",VLOOKUP('6桁'!R915,A!$A:$G,7,FALSE))</f>
        <v>59600</v>
      </c>
      <c r="S915" s="834" t="str">
        <f>IF(ISBLANK('6桁'!S915)=TRUE,"",VLOOKUP('6桁'!S915,A!$A:$G,7,FALSE))</f>
        <v/>
      </c>
      <c r="T915" s="834" t="str">
        <f>IF(ISBLANK('6桁'!T915)=TRUE,"",VLOOKUP('6桁'!T915,A!$A:$G,7,FALSE))</f>
        <v/>
      </c>
      <c r="U915" s="835" t="str">
        <f>IF(ISBLANK('6桁'!U915)=TRUE,"",VLOOKUP('6桁'!U915,A!$A:$G,7,FALSE))</f>
        <v/>
      </c>
      <c r="V915" s="83"/>
      <c r="X915" s="4"/>
    </row>
    <row r="916" spans="2:24" ht="23.1" customHeight="1">
      <c r="B916" s="830"/>
      <c r="C916" s="831"/>
      <c r="D916" s="831"/>
      <c r="E916" s="831"/>
      <c r="F916" s="831"/>
      <c r="G916" s="832"/>
      <c r="H916" s="716"/>
      <c r="I916" s="717"/>
      <c r="J916" s="717"/>
      <c r="K916" s="717"/>
      <c r="L916" s="718"/>
      <c r="M916" s="757" t="s">
        <v>323</v>
      </c>
      <c r="N916" s="758"/>
      <c r="O916" s="758"/>
      <c r="P916" s="758"/>
      <c r="Q916" s="759"/>
      <c r="R916" s="836">
        <f>IF(ISBLANK('6桁'!R916)=TRUE,"",VLOOKUP('6桁'!R916,A!$A:$G,7,FALSE))</f>
        <v>50900</v>
      </c>
      <c r="S916" s="837" t="str">
        <f>IF(ISBLANK('6桁'!S916)=TRUE,"",VLOOKUP('6桁'!S916,A!$A:$G,7,FALSE))</f>
        <v/>
      </c>
      <c r="T916" s="837" t="str">
        <f>IF(ISBLANK('6桁'!T916)=TRUE,"",VLOOKUP('6桁'!T916,A!$A:$G,7,FALSE))</f>
        <v/>
      </c>
      <c r="U916" s="838" t="str">
        <f>IF(ISBLANK('6桁'!U916)=TRUE,"",VLOOKUP('6桁'!U916,A!$A:$G,7,FALSE))</f>
        <v/>
      </c>
      <c r="V916" s="83"/>
      <c r="X916" s="4"/>
    </row>
    <row r="917" spans="2:24" ht="23.1" customHeight="1">
      <c r="B917" s="806"/>
      <c r="C917" s="807"/>
      <c r="D917" s="807"/>
      <c r="E917" s="807"/>
      <c r="F917" s="807"/>
      <c r="G917" s="808"/>
      <c r="H917" s="766" t="s">
        <v>745</v>
      </c>
      <c r="I917" s="767"/>
      <c r="J917" s="767"/>
      <c r="K917" s="767"/>
      <c r="L917" s="768"/>
      <c r="M917" s="766" t="s">
        <v>2135</v>
      </c>
      <c r="N917" s="767"/>
      <c r="O917" s="767"/>
      <c r="P917" s="767"/>
      <c r="Q917" s="768"/>
      <c r="R917" s="827">
        <f>IF(ISBLANK('6桁'!R917)=TRUE,"",VLOOKUP('6桁'!R917,A!$A:$G,7,FALSE))</f>
        <v>69600</v>
      </c>
      <c r="S917" s="828" t="str">
        <f>IF(ISBLANK('6桁'!S917)=TRUE,"",VLOOKUP('6桁'!S917,A!$A:$G,7,FALSE))</f>
        <v/>
      </c>
      <c r="T917" s="828" t="str">
        <f>IF(ISBLANK('6桁'!T917)=TRUE,"",VLOOKUP('6桁'!T917,A!$A:$G,7,FALSE))</f>
        <v/>
      </c>
      <c r="U917" s="829" t="str">
        <f>IF(ISBLANK('6桁'!U917)=TRUE,"",VLOOKUP('6桁'!U917,A!$A:$G,7,FALSE))</f>
        <v/>
      </c>
      <c r="V917" s="83"/>
      <c r="X917" s="4"/>
    </row>
    <row r="918" spans="2:24" ht="23.1" customHeight="1">
      <c r="B918" s="842" t="s">
        <v>1152</v>
      </c>
      <c r="C918" s="843"/>
      <c r="D918" s="843"/>
      <c r="E918" s="843"/>
      <c r="F918" s="843"/>
      <c r="G918" s="844"/>
      <c r="H918" s="810" t="s">
        <v>936</v>
      </c>
      <c r="I918" s="811"/>
      <c r="J918" s="811"/>
      <c r="K918" s="811"/>
      <c r="L918" s="812"/>
      <c r="M918" s="810" t="s">
        <v>876</v>
      </c>
      <c r="N918" s="811"/>
      <c r="O918" s="811"/>
      <c r="P918" s="811"/>
      <c r="Q918" s="812"/>
      <c r="R918" s="833">
        <f>IF(ISBLANK('6桁'!R918)=TRUE,"",VLOOKUP('6桁'!R918,A!$A:$G,7,FALSE))</f>
        <v>61800</v>
      </c>
      <c r="S918" s="834" t="str">
        <f>IF(ISBLANK('6桁'!S918)=TRUE,"",VLOOKUP('6桁'!S918,A!$A:$G,7,FALSE))</f>
        <v/>
      </c>
      <c r="T918" s="834" t="str">
        <f>IF(ISBLANK('6桁'!T918)=TRUE,"",VLOOKUP('6桁'!T918,A!$A:$G,7,FALSE))</f>
        <v/>
      </c>
      <c r="U918" s="835" t="str">
        <f>IF(ISBLANK('6桁'!U918)=TRUE,"",VLOOKUP('6桁'!U918,A!$A:$G,7,FALSE))</f>
        <v/>
      </c>
      <c r="V918" s="83"/>
      <c r="X918" s="4"/>
    </row>
    <row r="919" spans="2:24" ht="23.1" customHeight="1">
      <c r="B919" s="806"/>
      <c r="C919" s="807"/>
      <c r="D919" s="807"/>
      <c r="E919" s="807"/>
      <c r="F919" s="807"/>
      <c r="G919" s="808"/>
      <c r="H919" s="766" t="s">
        <v>937</v>
      </c>
      <c r="I919" s="767"/>
      <c r="J919" s="767"/>
      <c r="K919" s="767"/>
      <c r="L919" s="768"/>
      <c r="M919" s="766"/>
      <c r="N919" s="767"/>
      <c r="O919" s="767"/>
      <c r="P919" s="767"/>
      <c r="Q919" s="768"/>
      <c r="R919" s="827">
        <f>IF(ISBLANK('6桁'!R919)=TRUE,"",VLOOKUP('6桁'!R919,A!$A:$G,7,FALSE))</f>
        <v>82400</v>
      </c>
      <c r="S919" s="828" t="str">
        <f>IF(ISBLANK('6桁'!S919)=TRUE,"",VLOOKUP('6桁'!S919,A!$A:$G,7,FALSE))</f>
        <v/>
      </c>
      <c r="T919" s="828" t="str">
        <f>IF(ISBLANK('6桁'!T919)=TRUE,"",VLOOKUP('6桁'!T919,A!$A:$G,7,FALSE))</f>
        <v/>
      </c>
      <c r="U919" s="829" t="str">
        <f>IF(ISBLANK('6桁'!U919)=TRUE,"",VLOOKUP('6桁'!U919,A!$A:$G,7,FALSE))</f>
        <v/>
      </c>
      <c r="V919" s="83"/>
      <c r="X919" s="4"/>
    </row>
    <row r="920" spans="2:24" ht="23.1" customHeight="1">
      <c r="B920" s="746" t="s">
        <v>1153</v>
      </c>
      <c r="C920" s="747"/>
      <c r="D920" s="747"/>
      <c r="E920" s="747"/>
      <c r="F920" s="747"/>
      <c r="G920" s="748"/>
      <c r="H920" s="335" t="s">
        <v>1157</v>
      </c>
      <c r="I920" s="336"/>
      <c r="J920" s="336"/>
      <c r="K920" s="336"/>
      <c r="L920" s="337"/>
      <c r="M920" s="746" t="s">
        <v>2136</v>
      </c>
      <c r="N920" s="747"/>
      <c r="O920" s="747"/>
      <c r="P920" s="747"/>
      <c r="Q920" s="748"/>
      <c r="R920" s="848">
        <f>IF(ISBLANK('6桁'!R920)=TRUE,"",VLOOKUP('6桁'!R920,A!$A:$G,7,FALSE))</f>
        <v>41100</v>
      </c>
      <c r="S920" s="849" t="str">
        <f>IF(ISBLANK('6桁'!S920)=TRUE,"",VLOOKUP('6桁'!S920,A!$A:$G,7,FALSE))</f>
        <v/>
      </c>
      <c r="T920" s="849" t="str">
        <f>IF(ISBLANK('6桁'!T920)=TRUE,"",VLOOKUP('6桁'!T920,A!$A:$G,7,FALSE))</f>
        <v/>
      </c>
      <c r="U920" s="850" t="str">
        <f>IF(ISBLANK('6桁'!U920)=TRUE,"",VLOOKUP('6桁'!U920,A!$A:$G,7,FALSE))</f>
        <v/>
      </c>
      <c r="V920" s="83"/>
      <c r="X920" s="4"/>
    </row>
    <row r="921" spans="2:24" ht="23.1" customHeight="1">
      <c r="B921" s="842" t="s">
        <v>582</v>
      </c>
      <c r="C921" s="843"/>
      <c r="D921" s="843"/>
      <c r="E921" s="843"/>
      <c r="F921" s="843"/>
      <c r="G921" s="844"/>
      <c r="H921" s="810" t="s">
        <v>742</v>
      </c>
      <c r="I921" s="811"/>
      <c r="J921" s="811"/>
      <c r="K921" s="811"/>
      <c r="L921" s="812"/>
      <c r="M921" s="810" t="s">
        <v>323</v>
      </c>
      <c r="N921" s="811"/>
      <c r="O921" s="811"/>
      <c r="P921" s="811"/>
      <c r="Q921" s="812"/>
      <c r="R921" s="833">
        <f>IF(ISBLANK('6桁'!R921)=TRUE,"",VLOOKUP('6桁'!R921,A!$A:$G,7,FALSE))</f>
        <v>66200</v>
      </c>
      <c r="S921" s="834" t="str">
        <f>IF(ISBLANK('6桁'!S921)=TRUE,"",VLOOKUP('6桁'!S921,A!$A:$G,7,FALSE))</f>
        <v/>
      </c>
      <c r="T921" s="834" t="str">
        <f>IF(ISBLANK('6桁'!T921)=TRUE,"",VLOOKUP('6桁'!T921,A!$A:$G,7,FALSE))</f>
        <v/>
      </c>
      <c r="U921" s="835" t="str">
        <f>IF(ISBLANK('6桁'!U921)=TRUE,"",VLOOKUP('6桁'!U921,A!$A:$G,7,FALSE))</f>
        <v/>
      </c>
      <c r="V921" s="83"/>
      <c r="X921" s="4"/>
    </row>
    <row r="922" spans="2:24" ht="23.1" customHeight="1">
      <c r="B922" s="830"/>
      <c r="C922" s="831"/>
      <c r="D922" s="831"/>
      <c r="E922" s="831"/>
      <c r="F922" s="831"/>
      <c r="G922" s="832"/>
      <c r="H922" s="757" t="s">
        <v>740</v>
      </c>
      <c r="I922" s="758"/>
      <c r="J922" s="758"/>
      <c r="K922" s="758"/>
      <c r="L922" s="759"/>
      <c r="M922" s="757"/>
      <c r="N922" s="758"/>
      <c r="O922" s="758"/>
      <c r="P922" s="758"/>
      <c r="Q922" s="759"/>
      <c r="R922" s="836">
        <f>IF(ISBLANK('6桁'!R922)=TRUE,"",VLOOKUP('6桁'!R922,A!$A:$G,7,FALSE))</f>
        <v>57500</v>
      </c>
      <c r="S922" s="837" t="str">
        <f>IF(ISBLANK('6桁'!S922)=TRUE,"",VLOOKUP('6桁'!S922,A!$A:$G,7,FALSE))</f>
        <v/>
      </c>
      <c r="T922" s="837" t="str">
        <f>IF(ISBLANK('6桁'!T922)=TRUE,"",VLOOKUP('6桁'!T922,A!$A:$G,7,FALSE))</f>
        <v/>
      </c>
      <c r="U922" s="838" t="str">
        <f>IF(ISBLANK('6桁'!U922)=TRUE,"",VLOOKUP('6桁'!U922,A!$A:$G,7,FALSE))</f>
        <v/>
      </c>
      <c r="V922" s="83"/>
      <c r="X922" s="4"/>
    </row>
    <row r="923" spans="2:24" ht="23.1" customHeight="1">
      <c r="B923" s="830"/>
      <c r="C923" s="831"/>
      <c r="D923" s="831"/>
      <c r="E923" s="831"/>
      <c r="F923" s="831"/>
      <c r="G923" s="832"/>
      <c r="H923" s="757" t="s">
        <v>741</v>
      </c>
      <c r="I923" s="758"/>
      <c r="J923" s="758"/>
      <c r="K923" s="758"/>
      <c r="L923" s="759"/>
      <c r="M923" s="766"/>
      <c r="N923" s="767"/>
      <c r="O923" s="767"/>
      <c r="P923" s="767"/>
      <c r="Q923" s="768"/>
      <c r="R923" s="836">
        <f>IF(ISBLANK('6桁'!R923)=TRUE,"",VLOOKUP('6桁'!R923,A!$A:$G,7,FALSE))</f>
        <v>47500</v>
      </c>
      <c r="S923" s="837" t="str">
        <f>IF(ISBLANK('6桁'!S923)=TRUE,"",VLOOKUP('6桁'!S923,A!$A:$G,7,FALSE))</f>
        <v/>
      </c>
      <c r="T923" s="837" t="str">
        <f>IF(ISBLANK('6桁'!T923)=TRUE,"",VLOOKUP('6桁'!T923,A!$A:$G,7,FALSE))</f>
        <v/>
      </c>
      <c r="U923" s="838" t="str">
        <f>IF(ISBLANK('6桁'!U923)=TRUE,"",VLOOKUP('6桁'!U923,A!$A:$G,7,FALSE))</f>
        <v/>
      </c>
      <c r="V923" s="83"/>
      <c r="X923" s="4"/>
    </row>
    <row r="924" spans="2:24" ht="23.1" customHeight="1">
      <c r="B924" s="842" t="s">
        <v>1154</v>
      </c>
      <c r="C924" s="843"/>
      <c r="D924" s="843"/>
      <c r="E924" s="843"/>
      <c r="F924" s="843"/>
      <c r="G924" s="844"/>
      <c r="H924" s="810" t="s">
        <v>987</v>
      </c>
      <c r="I924" s="811"/>
      <c r="J924" s="811"/>
      <c r="K924" s="811"/>
      <c r="L924" s="812"/>
      <c r="M924" s="810" t="s">
        <v>1054</v>
      </c>
      <c r="N924" s="811"/>
      <c r="O924" s="811"/>
      <c r="P924" s="811"/>
      <c r="Q924" s="812"/>
      <c r="R924" s="833">
        <f>IF(ISBLANK('6桁'!R924)=TRUE,"",VLOOKUP('6桁'!R924,A!$A:$G,7,FALSE))</f>
        <v>41500</v>
      </c>
      <c r="S924" s="834" t="str">
        <f>IF(ISBLANK('6桁'!S924)=TRUE,"",VLOOKUP('6桁'!S924,A!$A:$G,7,FALSE))</f>
        <v/>
      </c>
      <c r="T924" s="834" t="str">
        <f>IF(ISBLANK('6桁'!T924)=TRUE,"",VLOOKUP('6桁'!T924,A!$A:$G,7,FALSE))</f>
        <v/>
      </c>
      <c r="U924" s="835" t="str">
        <f>IF(ISBLANK('6桁'!U924)=TRUE,"",VLOOKUP('6桁'!U924,A!$A:$G,7,FALSE))</f>
        <v/>
      </c>
      <c r="V924" s="83"/>
      <c r="X924" s="4"/>
    </row>
    <row r="925" spans="2:24" ht="23.1" customHeight="1">
      <c r="B925" s="806"/>
      <c r="C925" s="807"/>
      <c r="D925" s="807"/>
      <c r="E925" s="807"/>
      <c r="F925" s="807"/>
      <c r="G925" s="808"/>
      <c r="H925" s="806" t="s">
        <v>988</v>
      </c>
      <c r="I925" s="807"/>
      <c r="J925" s="807"/>
      <c r="K925" s="807"/>
      <c r="L925" s="808"/>
      <c r="M925" s="766"/>
      <c r="N925" s="767"/>
      <c r="O925" s="767"/>
      <c r="P925" s="767"/>
      <c r="Q925" s="768"/>
      <c r="R925" s="845">
        <f>IF(ISBLANK('6桁'!R925)=TRUE,"",VLOOKUP('6桁'!R925,A!$A:$G,7,FALSE))</f>
        <v>71400</v>
      </c>
      <c r="S925" s="846" t="str">
        <f>IF(ISBLANK('6桁'!S925)=TRUE,"",VLOOKUP('6桁'!S925,A!$A:$G,7,FALSE))</f>
        <v/>
      </c>
      <c r="T925" s="846" t="str">
        <f>IF(ISBLANK('6桁'!T925)=TRUE,"",VLOOKUP('6桁'!T925,A!$A:$G,7,FALSE))</f>
        <v/>
      </c>
      <c r="U925" s="847" t="str">
        <f>IF(ISBLANK('6桁'!U925)=TRUE,"",VLOOKUP('6桁'!U925,A!$A:$G,7,FALSE))</f>
        <v/>
      </c>
      <c r="V925" s="83"/>
      <c r="X925" s="4"/>
    </row>
    <row r="926" spans="2:24" ht="23.1" customHeight="1">
      <c r="B926" s="830" t="s">
        <v>1155</v>
      </c>
      <c r="C926" s="831"/>
      <c r="D926" s="831"/>
      <c r="E926" s="831"/>
      <c r="F926" s="831"/>
      <c r="G926" s="832"/>
      <c r="H926" s="810" t="s">
        <v>968</v>
      </c>
      <c r="I926" s="811"/>
      <c r="J926" s="811"/>
      <c r="K926" s="811"/>
      <c r="L926" s="812"/>
      <c r="M926" s="810" t="s">
        <v>1054</v>
      </c>
      <c r="N926" s="811"/>
      <c r="O926" s="811"/>
      <c r="P926" s="811"/>
      <c r="Q926" s="812"/>
      <c r="R926" s="833">
        <f>IF(ISBLANK('6桁'!R926)=TRUE,"",VLOOKUP('6桁'!R926,A!$A:$G,7,FALSE))</f>
        <v>65300</v>
      </c>
      <c r="S926" s="834" t="str">
        <f>IF(ISBLANK('6桁'!S926)=TRUE,"",VLOOKUP('6桁'!S926,A!$A:$G,7,FALSE))</f>
        <v/>
      </c>
      <c r="T926" s="834" t="str">
        <f>IF(ISBLANK('6桁'!T926)=TRUE,"",VLOOKUP('6桁'!T926,A!$A:$G,7,FALSE))</f>
        <v/>
      </c>
      <c r="U926" s="835" t="str">
        <f>IF(ISBLANK('6桁'!U926)=TRUE,"",VLOOKUP('6桁'!U926,A!$A:$G,7,FALSE))</f>
        <v/>
      </c>
      <c r="V926" s="83"/>
      <c r="X926" s="4"/>
    </row>
    <row r="927" spans="2:24" ht="23.1" customHeight="1">
      <c r="B927" s="806"/>
      <c r="C927" s="807"/>
      <c r="D927" s="807"/>
      <c r="E927" s="807"/>
      <c r="F927" s="807"/>
      <c r="G927" s="808"/>
      <c r="H927" s="806" t="s">
        <v>955</v>
      </c>
      <c r="I927" s="807"/>
      <c r="J927" s="807"/>
      <c r="K927" s="807"/>
      <c r="L927" s="808"/>
      <c r="M927" s="766"/>
      <c r="N927" s="767"/>
      <c r="O927" s="767"/>
      <c r="P927" s="767"/>
      <c r="Q927" s="768"/>
      <c r="R927" s="845">
        <f>IF(ISBLANK('6桁'!R927)=TRUE,"",VLOOKUP('6桁'!R927,A!$A:$G,7,FALSE))</f>
        <v>46200</v>
      </c>
      <c r="S927" s="846" t="str">
        <f>IF(ISBLANK('6桁'!S927)=TRUE,"",VLOOKUP('6桁'!S927,A!$A:$G,7,FALSE))</f>
        <v/>
      </c>
      <c r="T927" s="846" t="str">
        <f>IF(ISBLANK('6桁'!T927)=TRUE,"",VLOOKUP('6桁'!T927,A!$A:$G,7,FALSE))</f>
        <v/>
      </c>
      <c r="U927" s="847" t="str">
        <f>IF(ISBLANK('6桁'!U927)=TRUE,"",VLOOKUP('6桁'!U927,A!$A:$G,7,FALSE))</f>
        <v/>
      </c>
      <c r="V927" s="83"/>
      <c r="X927" s="4"/>
    </row>
    <row r="928" spans="2:24" ht="23.1" customHeight="1">
      <c r="B928" s="830" t="s">
        <v>543</v>
      </c>
      <c r="C928" s="831"/>
      <c r="D928" s="831"/>
      <c r="E928" s="831"/>
      <c r="F928" s="831"/>
      <c r="G928" s="832"/>
      <c r="H928" s="810" t="s">
        <v>1008</v>
      </c>
      <c r="I928" s="811"/>
      <c r="J928" s="811"/>
      <c r="K928" s="811"/>
      <c r="L928" s="812"/>
      <c r="M928" s="716" t="s">
        <v>323</v>
      </c>
      <c r="N928" s="717"/>
      <c r="O928" s="717"/>
      <c r="P928" s="717"/>
      <c r="Q928" s="718"/>
      <c r="R928" s="833">
        <f>IF(ISBLANK('6桁'!R928)=TRUE,"",VLOOKUP('6桁'!R928,A!$A:$G,7,FALSE))</f>
        <v>40200</v>
      </c>
      <c r="S928" s="834" t="str">
        <f>IF(ISBLANK('6桁'!S928)=TRUE,"",VLOOKUP('6桁'!S928,A!$A:$G,7,FALSE))</f>
        <v/>
      </c>
      <c r="T928" s="834" t="str">
        <f>IF(ISBLANK('6桁'!T928)=TRUE,"",VLOOKUP('6桁'!T928,A!$A:$G,7,FALSE))</f>
        <v/>
      </c>
      <c r="U928" s="835" t="str">
        <f>IF(ISBLANK('6桁'!U928)=TRUE,"",VLOOKUP('6桁'!U928,A!$A:$G,7,FALSE))</f>
        <v/>
      </c>
      <c r="V928" s="83"/>
      <c r="X928" s="4"/>
    </row>
    <row r="929" spans="2:26" ht="23.1" customHeight="1">
      <c r="B929" s="806"/>
      <c r="C929" s="807"/>
      <c r="D929" s="807"/>
      <c r="E929" s="807"/>
      <c r="F929" s="807"/>
      <c r="G929" s="808"/>
      <c r="H929" s="806" t="s">
        <v>986</v>
      </c>
      <c r="I929" s="807"/>
      <c r="J929" s="807"/>
      <c r="K929" s="807"/>
      <c r="L929" s="808"/>
      <c r="M929" s="766" t="s">
        <v>389</v>
      </c>
      <c r="N929" s="767"/>
      <c r="O929" s="767"/>
      <c r="P929" s="767"/>
      <c r="Q929" s="768"/>
      <c r="R929" s="845">
        <f>IF(ISBLANK('6桁'!R929)=TRUE,"",VLOOKUP('6桁'!R929,A!$A:$G,7,FALSE))</f>
        <v>47100</v>
      </c>
      <c r="S929" s="846" t="str">
        <f>IF(ISBLANK('6桁'!S929)=TRUE,"",VLOOKUP('6桁'!S929,A!$A:$G,7,FALSE))</f>
        <v/>
      </c>
      <c r="T929" s="846" t="str">
        <f>IF(ISBLANK('6桁'!T929)=TRUE,"",VLOOKUP('6桁'!T929,A!$A:$G,7,FALSE))</f>
        <v/>
      </c>
      <c r="U929" s="847" t="str">
        <f>IF(ISBLANK('6桁'!U929)=TRUE,"",VLOOKUP('6桁'!U929,A!$A:$G,7,FALSE))</f>
        <v/>
      </c>
      <c r="V929" s="83"/>
      <c r="X929" s="4"/>
    </row>
    <row r="930" spans="2:26" ht="23.1" customHeight="1" thickBot="1">
      <c r="B930" s="778" t="s">
        <v>675</v>
      </c>
      <c r="C930" s="779"/>
      <c r="D930" s="779"/>
      <c r="E930" s="779"/>
      <c r="F930" s="779"/>
      <c r="G930" s="780"/>
      <c r="H930" s="778" t="s">
        <v>390</v>
      </c>
      <c r="I930" s="779"/>
      <c r="J930" s="779"/>
      <c r="K930" s="779"/>
      <c r="L930" s="780"/>
      <c r="M930" s="781" t="s">
        <v>254</v>
      </c>
      <c r="N930" s="782"/>
      <c r="O930" s="782"/>
      <c r="P930" s="782"/>
      <c r="Q930" s="783"/>
      <c r="R930" s="854">
        <f>IF(ISBLANK('6桁'!R930)=TRUE,"",VLOOKUP('6桁'!R930,A!$A:$G,7,FALSE))</f>
        <v>26000</v>
      </c>
      <c r="S930" s="855" t="str">
        <f>IF(ISBLANK('6桁'!S930)=TRUE,"",VLOOKUP('6桁'!S930,A!$A:$G,7,FALSE))</f>
        <v/>
      </c>
      <c r="T930" s="855" t="str">
        <f>IF(ISBLANK('6桁'!T930)=TRUE,"",VLOOKUP('6桁'!T930,A!$A:$G,7,FALSE))</f>
        <v/>
      </c>
      <c r="U930" s="856" t="str">
        <f>IF(ISBLANK('6桁'!U930)=TRUE,"",VLOOKUP('6桁'!U930,A!$A:$G,7,FALSE))</f>
        <v/>
      </c>
      <c r="V930" s="83"/>
      <c r="X930" s="4"/>
    </row>
    <row r="931" spans="2:26" ht="23.1" customHeight="1">
      <c r="B931" s="336"/>
      <c r="C931" s="336"/>
      <c r="D931" s="336"/>
      <c r="E931" s="336"/>
      <c r="F931" s="83"/>
      <c r="G931" s="336"/>
      <c r="H931" s="83"/>
      <c r="I931" s="336"/>
      <c r="J931" s="83"/>
      <c r="K931" s="336"/>
      <c r="L931" s="83"/>
      <c r="M931" s="336"/>
      <c r="N931" s="83"/>
      <c r="O931" s="336"/>
      <c r="P931" s="83"/>
      <c r="Q931" s="336"/>
      <c r="R931" s="83"/>
      <c r="S931" s="336"/>
      <c r="T931" s="10"/>
      <c r="U931" s="371"/>
      <c r="V931" s="10"/>
      <c r="W931" s="371"/>
      <c r="X931" s="83"/>
    </row>
    <row r="932" spans="2:26" s="239" customFormat="1" ht="20.100000000000001" customHeight="1" thickBot="1">
      <c r="B932" s="241" t="s">
        <v>654</v>
      </c>
      <c r="C932" s="24"/>
      <c r="D932" s="24"/>
      <c r="E932" s="24"/>
      <c r="F932" s="82"/>
      <c r="G932" s="24"/>
      <c r="H932" s="82"/>
      <c r="I932" s="24"/>
      <c r="J932" s="82"/>
      <c r="K932" s="24"/>
      <c r="L932" s="82"/>
      <c r="M932" s="24"/>
      <c r="N932" s="82"/>
      <c r="O932" s="24"/>
      <c r="P932" s="82"/>
      <c r="Q932" s="24"/>
      <c r="R932" s="82"/>
      <c r="S932" s="24"/>
      <c r="T932" s="82"/>
      <c r="U932" s="24"/>
      <c r="V932" s="82"/>
      <c r="W932" s="24"/>
      <c r="X932" s="82"/>
      <c r="Y932" s="24"/>
    </row>
    <row r="933" spans="2:26" ht="20.100000000000001" customHeight="1" thickBot="1">
      <c r="B933" s="531" t="s">
        <v>536</v>
      </c>
      <c r="C933" s="532"/>
      <c r="D933" s="532"/>
      <c r="E933" s="532"/>
      <c r="F933" s="532"/>
      <c r="G933" s="532"/>
      <c r="H933" s="532"/>
      <c r="I933" s="532"/>
      <c r="J933" s="532"/>
      <c r="K933" s="532"/>
      <c r="L933" s="532"/>
      <c r="M933" s="532"/>
      <c r="N933" s="532"/>
      <c r="O933" s="532"/>
      <c r="P933" s="532"/>
      <c r="Q933" s="532"/>
      <c r="R933" s="532"/>
      <c r="S933" s="532"/>
      <c r="T933" s="532"/>
      <c r="U933" s="533"/>
      <c r="V933" s="10"/>
      <c r="X933" s="4"/>
    </row>
    <row r="934" spans="2:26" ht="30" customHeight="1" thickBot="1">
      <c r="B934" s="622" t="s">
        <v>581</v>
      </c>
      <c r="C934" s="623"/>
      <c r="D934" s="623"/>
      <c r="E934" s="623"/>
      <c r="F934" s="623"/>
      <c r="G934" s="624"/>
      <c r="H934" s="710" t="s">
        <v>524</v>
      </c>
      <c r="I934" s="710"/>
      <c r="J934" s="710"/>
      <c r="K934" s="710"/>
      <c r="L934" s="710"/>
      <c r="M934" s="710" t="s">
        <v>491</v>
      </c>
      <c r="N934" s="710"/>
      <c r="O934" s="710"/>
      <c r="P934" s="710"/>
      <c r="Q934" s="710"/>
      <c r="R934" s="710"/>
      <c r="S934" s="710"/>
      <c r="T934" s="710"/>
      <c r="U934" s="710"/>
      <c r="X934" s="4"/>
    </row>
    <row r="935" spans="2:26" ht="23.1" customHeight="1">
      <c r="B935" s="737" t="s">
        <v>873</v>
      </c>
      <c r="C935" s="738"/>
      <c r="D935" s="738"/>
      <c r="E935" s="738"/>
      <c r="F935" s="738"/>
      <c r="G935" s="739"/>
      <c r="H935" s="821" t="s">
        <v>429</v>
      </c>
      <c r="I935" s="822"/>
      <c r="J935" s="822"/>
      <c r="K935" s="822"/>
      <c r="L935" s="823"/>
      <c r="M935" s="821" t="s">
        <v>2138</v>
      </c>
      <c r="N935" s="822"/>
      <c r="O935" s="822"/>
      <c r="P935" s="822"/>
      <c r="Q935" s="823"/>
      <c r="R935" s="851">
        <f>IF(ISBLANK('6桁'!R935)=TRUE,"",VLOOKUP('6桁'!R935,A!$A:$G,7,FALSE))</f>
        <v>25900</v>
      </c>
      <c r="S935" s="852" t="str">
        <f>IF(ISBLANK('6桁'!S935)=TRUE,"",VLOOKUP('6桁'!S935,A!$A:$G,7,FALSE))</f>
        <v/>
      </c>
      <c r="T935" s="852" t="str">
        <f>IF(ISBLANK('6桁'!T935)=TRUE,"",VLOOKUP('6桁'!T935,A!$A:$G,7,FALSE))</f>
        <v/>
      </c>
      <c r="U935" s="853" t="str">
        <f>IF(ISBLANK('6桁'!U935)=TRUE,"",VLOOKUP('6桁'!U935,A!$A:$G,7,FALSE))</f>
        <v/>
      </c>
      <c r="V935" s="83"/>
      <c r="X935" s="4"/>
    </row>
    <row r="936" spans="2:26" ht="23.1" customHeight="1">
      <c r="B936" s="746" t="s">
        <v>1045</v>
      </c>
      <c r="C936" s="747"/>
      <c r="D936" s="747"/>
      <c r="E936" s="747"/>
      <c r="F936" s="747"/>
      <c r="G936" s="748"/>
      <c r="H936" s="806" t="s">
        <v>1044</v>
      </c>
      <c r="I936" s="807"/>
      <c r="J936" s="807"/>
      <c r="K936" s="807"/>
      <c r="L936" s="808"/>
      <c r="M936" s="746" t="s">
        <v>254</v>
      </c>
      <c r="N936" s="747"/>
      <c r="O936" s="747"/>
      <c r="P936" s="747"/>
      <c r="Q936" s="748"/>
      <c r="R936" s="845">
        <f>IF(ISBLANK('6桁'!R936)=TRUE,"",VLOOKUP('6桁'!R936,A!$A:$G,7,FALSE))</f>
        <v>15300</v>
      </c>
      <c r="S936" s="846" t="str">
        <f>IF(ISBLANK('6桁'!S936)=TRUE,"",VLOOKUP('6桁'!S936,A!$A:$G,7,FALSE))</f>
        <v/>
      </c>
      <c r="T936" s="846" t="str">
        <f>IF(ISBLANK('6桁'!T936)=TRUE,"",VLOOKUP('6桁'!T936,A!$A:$G,7,FALSE))</f>
        <v/>
      </c>
      <c r="U936" s="847" t="str">
        <f>IF(ISBLANK('6桁'!U936)=TRUE,"",VLOOKUP('6桁'!U936,A!$A:$G,7,FALSE))</f>
        <v/>
      </c>
      <c r="V936" s="83"/>
      <c r="X936" s="4"/>
    </row>
    <row r="937" spans="2:26" ht="23.1" customHeight="1">
      <c r="B937" s="746" t="s">
        <v>587</v>
      </c>
      <c r="C937" s="747"/>
      <c r="D937" s="747"/>
      <c r="E937" s="747"/>
      <c r="F937" s="747"/>
      <c r="G937" s="748"/>
      <c r="H937" s="746" t="s">
        <v>429</v>
      </c>
      <c r="I937" s="747"/>
      <c r="J937" s="747"/>
      <c r="K937" s="747"/>
      <c r="L937" s="748"/>
      <c r="M937" s="746" t="s">
        <v>254</v>
      </c>
      <c r="N937" s="747"/>
      <c r="O937" s="747"/>
      <c r="P937" s="747"/>
      <c r="Q937" s="748"/>
      <c r="R937" s="848">
        <f>IF(ISBLANK('6桁'!R937)=TRUE,"",VLOOKUP('6桁'!R937,A!$A:$G,7,FALSE))</f>
        <v>25600</v>
      </c>
      <c r="S937" s="849" t="str">
        <f>IF(ISBLANK('6桁'!S937)=TRUE,"",VLOOKUP('6桁'!S937,A!$A:$G,7,FALSE))</f>
        <v/>
      </c>
      <c r="T937" s="849" t="str">
        <f>IF(ISBLANK('6桁'!T937)=TRUE,"",VLOOKUP('6桁'!T937,A!$A:$G,7,FALSE))</f>
        <v/>
      </c>
      <c r="U937" s="850" t="str">
        <f>IF(ISBLANK('6桁'!U937)=TRUE,"",VLOOKUP('6桁'!U937,A!$A:$G,7,FALSE))</f>
        <v/>
      </c>
      <c r="V937" s="83"/>
      <c r="X937" s="4"/>
    </row>
    <row r="938" spans="2:26" ht="23.1" customHeight="1">
      <c r="B938" s="746" t="s">
        <v>588</v>
      </c>
      <c r="C938" s="747"/>
      <c r="D938" s="747"/>
      <c r="E938" s="747"/>
      <c r="F938" s="747"/>
      <c r="G938" s="748"/>
      <c r="H938" s="810" t="s">
        <v>257</v>
      </c>
      <c r="I938" s="811"/>
      <c r="J938" s="811"/>
      <c r="K938" s="811"/>
      <c r="L938" s="812"/>
      <c r="M938" s="842" t="s">
        <v>254</v>
      </c>
      <c r="N938" s="843"/>
      <c r="O938" s="843"/>
      <c r="P938" s="843"/>
      <c r="Q938" s="844"/>
      <c r="R938" s="833">
        <f>IF(ISBLANK('6桁'!R938)=TRUE,"",VLOOKUP('6桁'!R938,A!$A:$G,7,FALSE))</f>
        <v>10900</v>
      </c>
      <c r="S938" s="834" t="str">
        <f>IF(ISBLANK('6桁'!S938)=TRUE,"",VLOOKUP('6桁'!S938,A!$A:$G,7,FALSE))</f>
        <v/>
      </c>
      <c r="T938" s="834" t="str">
        <f>IF(ISBLANK('6桁'!T938)=TRUE,"",VLOOKUP('6桁'!T938,A!$A:$G,7,FALSE))</f>
        <v/>
      </c>
      <c r="U938" s="835" t="str">
        <f>IF(ISBLANK('6桁'!U938)=TRUE,"",VLOOKUP('6桁'!U938,A!$A:$G,7,FALSE))</f>
        <v/>
      </c>
      <c r="V938" s="83"/>
      <c r="X938" s="4"/>
    </row>
    <row r="939" spans="2:26" ht="23.1" customHeight="1">
      <c r="B939" s="746"/>
      <c r="C939" s="747"/>
      <c r="D939" s="747"/>
      <c r="E939" s="747"/>
      <c r="F939" s="747"/>
      <c r="G939" s="748"/>
      <c r="H939" s="766" t="s">
        <v>256</v>
      </c>
      <c r="I939" s="767"/>
      <c r="J939" s="767"/>
      <c r="K939" s="767"/>
      <c r="L939" s="768"/>
      <c r="M939" s="806"/>
      <c r="N939" s="807"/>
      <c r="O939" s="807"/>
      <c r="P939" s="807"/>
      <c r="Q939" s="808"/>
      <c r="R939" s="827">
        <f>IF(ISBLANK('6桁'!R939)=TRUE,"",VLOOKUP('6桁'!R939,A!$A:$G,7,FALSE))</f>
        <v>15300</v>
      </c>
      <c r="S939" s="828" t="str">
        <f>IF(ISBLANK('6桁'!S939)=TRUE,"",VLOOKUP('6桁'!S939,A!$A:$G,7,FALSE))</f>
        <v/>
      </c>
      <c r="T939" s="828" t="str">
        <f>IF(ISBLANK('6桁'!T939)=TRUE,"",VLOOKUP('6桁'!T939,A!$A:$G,7,FALSE))</f>
        <v/>
      </c>
      <c r="U939" s="829" t="str">
        <f>IF(ISBLANK('6桁'!U939)=TRUE,"",VLOOKUP('6桁'!U939,A!$A:$G,7,FALSE))</f>
        <v/>
      </c>
      <c r="V939" s="83"/>
      <c r="X939" s="4"/>
    </row>
    <row r="940" spans="2:26" ht="23.1" customHeight="1">
      <c r="B940" s="746" t="s">
        <v>885</v>
      </c>
      <c r="C940" s="747"/>
      <c r="D940" s="747"/>
      <c r="E940" s="747"/>
      <c r="F940" s="747"/>
      <c r="G940" s="748"/>
      <c r="H940" s="810" t="s">
        <v>257</v>
      </c>
      <c r="I940" s="811"/>
      <c r="J940" s="811"/>
      <c r="K940" s="811"/>
      <c r="L940" s="812"/>
      <c r="M940" s="842" t="s">
        <v>254</v>
      </c>
      <c r="N940" s="843"/>
      <c r="O940" s="843"/>
      <c r="P940" s="843"/>
      <c r="Q940" s="844"/>
      <c r="R940" s="833">
        <f>IF(ISBLANK('6桁'!R940)=TRUE,"",VLOOKUP('6桁'!R940,A!$A:$G,7,FALSE))</f>
        <v>10900</v>
      </c>
      <c r="S940" s="834" t="str">
        <f>IF(ISBLANK('6桁'!S940)=TRUE,"",VLOOKUP('6桁'!S940,A!$A:$G,7,FALSE))</f>
        <v/>
      </c>
      <c r="T940" s="834" t="str">
        <f>IF(ISBLANK('6桁'!T940)=TRUE,"",VLOOKUP('6桁'!T940,A!$A:$G,7,FALSE))</f>
        <v/>
      </c>
      <c r="U940" s="835" t="str">
        <f>IF(ISBLANK('6桁'!U940)=TRUE,"",VLOOKUP('6桁'!U940,A!$A:$G,7,FALSE))</f>
        <v/>
      </c>
      <c r="V940" s="83"/>
      <c r="X940" s="4"/>
    </row>
    <row r="941" spans="2:26" ht="23.1" customHeight="1">
      <c r="B941" s="746"/>
      <c r="C941" s="747"/>
      <c r="D941" s="747"/>
      <c r="E941" s="747"/>
      <c r="F941" s="747"/>
      <c r="G941" s="748"/>
      <c r="H941" s="766" t="s">
        <v>256</v>
      </c>
      <c r="I941" s="767"/>
      <c r="J941" s="767"/>
      <c r="K941" s="767"/>
      <c r="L941" s="768"/>
      <c r="M941" s="806"/>
      <c r="N941" s="807"/>
      <c r="O941" s="807"/>
      <c r="P941" s="807"/>
      <c r="Q941" s="808"/>
      <c r="R941" s="827">
        <f>IF(ISBLANK('6桁'!R941)=TRUE,"",VLOOKUP('6桁'!R941,A!$A:$G,7,FALSE))</f>
        <v>15300</v>
      </c>
      <c r="S941" s="828" t="str">
        <f>IF(ISBLANK('6桁'!S941)=TRUE,"",VLOOKUP('6桁'!S941,A!$A:$G,7,FALSE))</f>
        <v/>
      </c>
      <c r="T941" s="828" t="str">
        <f>IF(ISBLANK('6桁'!T941)=TRUE,"",VLOOKUP('6桁'!T941,A!$A:$G,7,FALSE))</f>
        <v/>
      </c>
      <c r="U941" s="829" t="str">
        <f>IF(ISBLANK('6桁'!U941)=TRUE,"",VLOOKUP('6桁'!U941,A!$A:$G,7,FALSE))</f>
        <v/>
      </c>
      <c r="V941" s="83"/>
      <c r="X941" s="4"/>
    </row>
    <row r="942" spans="2:26" ht="23.1" customHeight="1">
      <c r="B942" s="746" t="s">
        <v>589</v>
      </c>
      <c r="C942" s="747"/>
      <c r="D942" s="747"/>
      <c r="E942" s="747"/>
      <c r="F942" s="747"/>
      <c r="G942" s="748"/>
      <c r="H942" s="746" t="s">
        <v>585</v>
      </c>
      <c r="I942" s="747"/>
      <c r="J942" s="747"/>
      <c r="K942" s="747"/>
      <c r="L942" s="748"/>
      <c r="M942" s="746" t="s">
        <v>583</v>
      </c>
      <c r="N942" s="747"/>
      <c r="O942" s="747"/>
      <c r="P942" s="747"/>
      <c r="Q942" s="748"/>
      <c r="R942" s="848">
        <f>IF(ISBLANK('6桁'!R942)=TRUE,"",VLOOKUP('6桁'!R942,A!$A:$G,7,FALSE))</f>
        <v>19100</v>
      </c>
      <c r="S942" s="849" t="str">
        <f>IF(ISBLANK('6桁'!S942)=TRUE,"",VLOOKUP('6桁'!S942,A!$A:$G,7,FALSE))</f>
        <v/>
      </c>
      <c r="T942" s="849" t="str">
        <f>IF(ISBLANK('6桁'!T942)=TRUE,"",VLOOKUP('6桁'!T942,A!$A:$G,7,FALSE))</f>
        <v/>
      </c>
      <c r="U942" s="850" t="str">
        <f>IF(ISBLANK('6桁'!U942)=TRUE,"",VLOOKUP('6桁'!U942,A!$A:$G,7,FALSE))</f>
        <v/>
      </c>
      <c r="V942" s="83"/>
      <c r="X942" s="4"/>
    </row>
    <row r="943" spans="2:26" ht="23.1" customHeight="1" thickBot="1">
      <c r="B943" s="806" t="s">
        <v>712</v>
      </c>
      <c r="C943" s="807"/>
      <c r="D943" s="807"/>
      <c r="E943" s="807"/>
      <c r="F943" s="807"/>
      <c r="G943" s="808"/>
      <c r="H943" s="781" t="s">
        <v>561</v>
      </c>
      <c r="I943" s="782"/>
      <c r="J943" s="782"/>
      <c r="K943" s="782"/>
      <c r="L943" s="783"/>
      <c r="M943" s="778" t="s">
        <v>584</v>
      </c>
      <c r="N943" s="779"/>
      <c r="O943" s="779"/>
      <c r="P943" s="779"/>
      <c r="Q943" s="780"/>
      <c r="R943" s="857">
        <f>IF(ISBLANK('6桁'!R943)=TRUE,"",VLOOKUP('6桁'!R943,A!$A:$G,7,FALSE))</f>
        <v>36100</v>
      </c>
      <c r="S943" s="858" t="str">
        <f>IF(ISBLANK('6桁'!S943)=TRUE,"",VLOOKUP('6桁'!S943,A!$A:$G,7,FALSE))</f>
        <v/>
      </c>
      <c r="T943" s="858" t="str">
        <f>IF(ISBLANK('6桁'!T943)=TRUE,"",VLOOKUP('6桁'!T943,A!$A:$G,7,FALSE))</f>
        <v/>
      </c>
      <c r="U943" s="859" t="str">
        <f>IF(ISBLANK('6桁'!U943)=TRUE,"",VLOOKUP('6桁'!U943,A!$A:$G,7,FALSE))</f>
        <v/>
      </c>
      <c r="V943" s="83"/>
      <c r="X943" s="4"/>
    </row>
    <row r="944" spans="2:26" ht="99.75" customHeight="1">
      <c r="B944" s="545" t="s">
        <v>2137</v>
      </c>
      <c r="C944" s="545"/>
      <c r="D944" s="545"/>
      <c r="E944" s="545"/>
      <c r="F944" s="545"/>
      <c r="G944" s="545"/>
      <c r="H944" s="545"/>
      <c r="I944" s="545"/>
      <c r="J944" s="545"/>
      <c r="K944" s="545"/>
      <c r="L944" s="545"/>
      <c r="M944" s="545"/>
      <c r="N944" s="545"/>
      <c r="O944" s="545"/>
      <c r="P944" s="545"/>
      <c r="Q944" s="545"/>
      <c r="R944" s="545"/>
      <c r="S944" s="545"/>
      <c r="T944" s="545"/>
      <c r="U944" s="545"/>
      <c r="V944" s="221"/>
      <c r="W944" s="221"/>
      <c r="X944" s="221"/>
      <c r="Y944" s="221"/>
      <c r="Z944" s="221"/>
    </row>
    <row r="945" spans="2:27" ht="13.5" customHeight="1">
      <c r="C945" s="24"/>
      <c r="D945" s="24"/>
      <c r="E945" s="24"/>
      <c r="F945" s="82"/>
      <c r="G945" s="24"/>
      <c r="H945" s="82"/>
      <c r="I945" s="24"/>
      <c r="J945" s="82"/>
      <c r="K945" s="24"/>
      <c r="L945" s="82"/>
      <c r="M945" s="24"/>
      <c r="N945" s="82"/>
      <c r="O945" s="24"/>
      <c r="P945" s="82"/>
      <c r="Q945" s="24"/>
      <c r="R945" s="82"/>
      <c r="S945" s="24"/>
      <c r="T945" s="82"/>
      <c r="U945" s="24"/>
      <c r="V945" s="82"/>
      <c r="W945" s="24"/>
      <c r="X945" s="82"/>
      <c r="Y945" s="24"/>
    </row>
    <row r="946" spans="2:27" ht="14.25" customHeight="1" thickBot="1">
      <c r="B946" s="39"/>
    </row>
    <row r="947" spans="2:27" ht="25.5" customHeight="1" thickTop="1" thickBot="1">
      <c r="B947" s="518" t="s">
        <v>580</v>
      </c>
      <c r="C947" s="519"/>
      <c r="D947" s="519"/>
      <c r="E947" s="519"/>
      <c r="F947" s="519"/>
      <c r="G947" s="519"/>
      <c r="H947" s="519"/>
      <c r="I947" s="519"/>
      <c r="J947" s="519"/>
      <c r="K947" s="519"/>
      <c r="L947" s="519"/>
      <c r="M947" s="519"/>
      <c r="N947" s="519"/>
      <c r="O947" s="519"/>
      <c r="P947" s="519"/>
      <c r="Q947" s="519"/>
      <c r="R947" s="519"/>
      <c r="S947" s="519"/>
      <c r="T947" s="519"/>
      <c r="U947" s="519"/>
      <c r="V947" s="519"/>
      <c r="W947" s="519"/>
      <c r="X947" s="519"/>
      <c r="Y947" s="519"/>
      <c r="Z947" s="519"/>
      <c r="AA947" s="520"/>
    </row>
    <row r="948" spans="2:27" ht="14.25" customHeight="1" thickTop="1">
      <c r="B948" s="24"/>
      <c r="C948" s="24"/>
      <c r="D948" s="24"/>
      <c r="E948" s="24"/>
      <c r="F948" s="82"/>
      <c r="G948" s="24"/>
      <c r="H948" s="82"/>
      <c r="I948" s="24"/>
      <c r="J948" s="82"/>
      <c r="K948" s="24"/>
      <c r="L948" s="82"/>
      <c r="M948" s="24"/>
      <c r="N948" s="82"/>
      <c r="O948" s="24"/>
      <c r="P948" s="82"/>
      <c r="Q948" s="24"/>
      <c r="R948" s="82"/>
      <c r="S948" s="24"/>
      <c r="T948" s="82"/>
      <c r="U948" s="24"/>
      <c r="V948" s="82"/>
      <c r="W948" s="24"/>
      <c r="X948" s="82"/>
      <c r="Y948" s="24"/>
    </row>
    <row r="949" spans="2:27" s="239" customFormat="1" ht="20.100000000000001" customHeight="1" thickBot="1">
      <c r="B949" s="241" t="s">
        <v>655</v>
      </c>
      <c r="C949" s="24"/>
      <c r="D949" s="82"/>
      <c r="E949" s="24"/>
      <c r="F949" s="82"/>
      <c r="G949" s="24"/>
      <c r="H949" s="82"/>
      <c r="I949" s="24"/>
      <c r="J949" s="82"/>
      <c r="K949" s="24"/>
      <c r="L949" s="82"/>
      <c r="M949" s="24"/>
      <c r="N949" s="82"/>
      <c r="O949" s="24"/>
      <c r="P949" s="82"/>
      <c r="Q949" s="24"/>
      <c r="R949" s="82"/>
      <c r="S949" s="24"/>
      <c r="T949" s="82"/>
      <c r="U949" s="24"/>
      <c r="V949" s="82"/>
      <c r="W949" s="24"/>
    </row>
    <row r="950" spans="2:27" ht="20.100000000000001" customHeight="1" thickBot="1">
      <c r="B950" s="531" t="s">
        <v>536</v>
      </c>
      <c r="C950" s="532"/>
      <c r="D950" s="532"/>
      <c r="E950" s="532"/>
      <c r="F950" s="532"/>
      <c r="G950" s="532"/>
      <c r="H950" s="532"/>
      <c r="I950" s="532"/>
      <c r="J950" s="532"/>
      <c r="K950" s="532"/>
      <c r="L950" s="532"/>
      <c r="M950" s="532"/>
      <c r="N950" s="532"/>
      <c r="O950" s="532"/>
      <c r="P950" s="532"/>
      <c r="Q950" s="532"/>
      <c r="R950" s="532"/>
      <c r="S950" s="532"/>
      <c r="T950" s="532"/>
      <c r="U950" s="533"/>
      <c r="V950" s="10"/>
      <c r="X950" s="4"/>
    </row>
    <row r="951" spans="2:27" ht="30" customHeight="1" thickBot="1">
      <c r="B951" s="622" t="s">
        <v>581</v>
      </c>
      <c r="C951" s="623"/>
      <c r="D951" s="623"/>
      <c r="E951" s="623"/>
      <c r="F951" s="623"/>
      <c r="G951" s="624"/>
      <c r="H951" s="710" t="s">
        <v>524</v>
      </c>
      <c r="I951" s="710"/>
      <c r="J951" s="710"/>
      <c r="K951" s="710"/>
      <c r="L951" s="710"/>
      <c r="M951" s="710" t="s">
        <v>491</v>
      </c>
      <c r="N951" s="710"/>
      <c r="O951" s="710"/>
      <c r="P951" s="710"/>
      <c r="Q951" s="710"/>
      <c r="R951" s="710"/>
      <c r="S951" s="710"/>
      <c r="T951" s="710"/>
      <c r="U951" s="710"/>
      <c r="X951" s="4"/>
    </row>
    <row r="952" spans="2:27" ht="23.1" customHeight="1">
      <c r="B952" s="737" t="s">
        <v>875</v>
      </c>
      <c r="C952" s="738"/>
      <c r="D952" s="738"/>
      <c r="E952" s="738"/>
      <c r="F952" s="738"/>
      <c r="G952" s="739"/>
      <c r="H952" s="800" t="s">
        <v>1048</v>
      </c>
      <c r="I952" s="801"/>
      <c r="J952" s="801"/>
      <c r="K952" s="801"/>
      <c r="L952" s="802"/>
      <c r="M952" s="737" t="s">
        <v>1111</v>
      </c>
      <c r="N952" s="738"/>
      <c r="O952" s="738"/>
      <c r="P952" s="738"/>
      <c r="Q952" s="739"/>
      <c r="R952" s="839">
        <f>IF(ISBLANK('6桁'!R952)=TRUE,"",VLOOKUP('6桁'!R952,A!$A:$G,7,FALSE))</f>
        <v>43600</v>
      </c>
      <c r="S952" s="840" t="str">
        <f>IF(ISBLANK('6桁'!S952)=TRUE,"",VLOOKUP('6桁'!S952,A!$A:$G,7,FALSE))</f>
        <v/>
      </c>
      <c r="T952" s="840" t="str">
        <f>IF(ISBLANK('6桁'!T952)=TRUE,"",VLOOKUP('6桁'!T952,A!$A:$G,7,FALSE))</f>
        <v/>
      </c>
      <c r="U952" s="841" t="str">
        <f>IF(ISBLANK('6桁'!U952)=TRUE,"",VLOOKUP('6桁'!U952,A!$A:$G,7,FALSE))</f>
        <v/>
      </c>
      <c r="V952" s="83"/>
      <c r="X952" s="4"/>
    </row>
    <row r="953" spans="2:27" ht="23.1" customHeight="1">
      <c r="B953" s="806"/>
      <c r="C953" s="807"/>
      <c r="D953" s="807"/>
      <c r="E953" s="807"/>
      <c r="F953" s="807"/>
      <c r="G953" s="808"/>
      <c r="H953" s="766" t="s">
        <v>874</v>
      </c>
      <c r="I953" s="767"/>
      <c r="J953" s="767"/>
      <c r="K953" s="767"/>
      <c r="L953" s="768"/>
      <c r="M953" s="806"/>
      <c r="N953" s="807"/>
      <c r="O953" s="807"/>
      <c r="P953" s="807"/>
      <c r="Q953" s="808"/>
      <c r="R953" s="827">
        <f>IF(ISBLANK('6桁'!R953)=TRUE,"",VLOOKUP('6桁'!R953,A!$A:$G,7,FALSE))</f>
        <v>62300</v>
      </c>
      <c r="S953" s="828" t="str">
        <f>IF(ISBLANK('6桁'!S953)=TRUE,"",VLOOKUP('6桁'!S953,A!$A:$G,7,FALSE))</f>
        <v/>
      </c>
      <c r="T953" s="828" t="str">
        <f>IF(ISBLANK('6桁'!T953)=TRUE,"",VLOOKUP('6桁'!T953,A!$A:$G,7,FALSE))</f>
        <v/>
      </c>
      <c r="U953" s="829" t="str">
        <f>IF(ISBLANK('6桁'!U953)=TRUE,"",VLOOKUP('6桁'!U953,A!$A:$G,7,FALSE))</f>
        <v/>
      </c>
      <c r="V953" s="83"/>
      <c r="X953" s="4"/>
    </row>
    <row r="954" spans="2:27" ht="23.1" customHeight="1">
      <c r="B954" s="746" t="s">
        <v>886</v>
      </c>
      <c r="C954" s="747"/>
      <c r="D954" s="747"/>
      <c r="E954" s="747"/>
      <c r="F954" s="747"/>
      <c r="G954" s="748"/>
      <c r="H954" s="810" t="s">
        <v>257</v>
      </c>
      <c r="I954" s="811"/>
      <c r="J954" s="811"/>
      <c r="K954" s="811"/>
      <c r="L954" s="812"/>
      <c r="M954" s="842" t="s">
        <v>254</v>
      </c>
      <c r="N954" s="843"/>
      <c r="O954" s="843"/>
      <c r="P954" s="843"/>
      <c r="Q954" s="844"/>
      <c r="R954" s="833">
        <f>IF(ISBLANK('6桁'!R954)=TRUE,"",VLOOKUP('6桁'!R954,A!$A:$G,7,FALSE))</f>
        <v>10900</v>
      </c>
      <c r="S954" s="834" t="str">
        <f>IF(ISBLANK('6桁'!S954)=TRUE,"",VLOOKUP('6桁'!S954,A!$A:$G,7,FALSE))</f>
        <v/>
      </c>
      <c r="T954" s="834" t="str">
        <f>IF(ISBLANK('6桁'!T954)=TRUE,"",VLOOKUP('6桁'!T954,A!$A:$G,7,FALSE))</f>
        <v/>
      </c>
      <c r="U954" s="835" t="str">
        <f>IF(ISBLANK('6桁'!U954)=TRUE,"",VLOOKUP('6桁'!U954,A!$A:$G,7,FALSE))</f>
        <v/>
      </c>
      <c r="V954" s="83"/>
      <c r="X954" s="4"/>
    </row>
    <row r="955" spans="2:27" ht="23.1" customHeight="1">
      <c r="B955" s="746"/>
      <c r="C955" s="747"/>
      <c r="D955" s="747"/>
      <c r="E955" s="747"/>
      <c r="F955" s="747"/>
      <c r="G955" s="748"/>
      <c r="H955" s="787" t="s">
        <v>256</v>
      </c>
      <c r="I955" s="758"/>
      <c r="J955" s="758"/>
      <c r="K955" s="758"/>
      <c r="L955" s="759"/>
      <c r="M955" s="806"/>
      <c r="N955" s="807"/>
      <c r="O955" s="807"/>
      <c r="P955" s="807"/>
      <c r="Q955" s="808"/>
      <c r="R955" s="827">
        <f>IF(ISBLANK('6桁'!R955)=TRUE,"",VLOOKUP('6桁'!R955,A!$A:$G,7,FALSE))</f>
        <v>15300</v>
      </c>
      <c r="S955" s="828" t="str">
        <f>IF(ISBLANK('6桁'!S955)=TRUE,"",VLOOKUP('6桁'!S955,A!$A:$G,7,FALSE))</f>
        <v/>
      </c>
      <c r="T955" s="828" t="str">
        <f>IF(ISBLANK('6桁'!T955)=TRUE,"",VLOOKUP('6桁'!T955,A!$A:$G,7,FALSE))</f>
        <v/>
      </c>
      <c r="U955" s="829" t="str">
        <f>IF(ISBLANK('6桁'!U955)=TRUE,"",VLOOKUP('6桁'!U955,A!$A:$G,7,FALSE))</f>
        <v/>
      </c>
      <c r="V955" s="83"/>
      <c r="X955" s="4"/>
    </row>
    <row r="956" spans="2:27" ht="23.1" customHeight="1">
      <c r="B956" s="746" t="s">
        <v>1046</v>
      </c>
      <c r="C956" s="747"/>
      <c r="D956" s="747"/>
      <c r="E956" s="747"/>
      <c r="F956" s="747"/>
      <c r="G956" s="748"/>
      <c r="H956" s="810" t="s">
        <v>1067</v>
      </c>
      <c r="I956" s="811"/>
      <c r="J956" s="811"/>
      <c r="K956" s="811"/>
      <c r="L956" s="812"/>
      <c r="M956" s="842" t="s">
        <v>1049</v>
      </c>
      <c r="N956" s="843"/>
      <c r="O956" s="843"/>
      <c r="P956" s="843"/>
      <c r="Q956" s="844"/>
      <c r="R956" s="833">
        <f>IF(ISBLANK('6桁'!R956)=TRUE,"",VLOOKUP('6桁'!R956,A!$A:$G,7,FALSE))</f>
        <v>74200</v>
      </c>
      <c r="S956" s="834" t="str">
        <f>IF(ISBLANK('6桁'!S956)=TRUE,"",VLOOKUP('6桁'!S956,A!$A:$G,7,FALSE))</f>
        <v/>
      </c>
      <c r="T956" s="834" t="str">
        <f>IF(ISBLANK('6桁'!T956)=TRUE,"",VLOOKUP('6桁'!T956,A!$A:$G,7,FALSE))</f>
        <v/>
      </c>
      <c r="U956" s="835" t="str">
        <f>IF(ISBLANK('6桁'!U956)=TRUE,"",VLOOKUP('6桁'!U956,A!$A:$G,7,FALSE))</f>
        <v/>
      </c>
      <c r="V956" s="83"/>
      <c r="X956" s="4"/>
    </row>
    <row r="957" spans="2:27" ht="23.1" customHeight="1">
      <c r="B957" s="746"/>
      <c r="C957" s="747"/>
      <c r="D957" s="747"/>
      <c r="E957" s="747"/>
      <c r="F957" s="747"/>
      <c r="G957" s="748"/>
      <c r="H957" s="787" t="s">
        <v>1068</v>
      </c>
      <c r="I957" s="758"/>
      <c r="J957" s="758"/>
      <c r="K957" s="758"/>
      <c r="L957" s="759"/>
      <c r="M957" s="806"/>
      <c r="N957" s="807"/>
      <c r="O957" s="807"/>
      <c r="P957" s="807"/>
      <c r="Q957" s="808"/>
      <c r="R957" s="827">
        <f>IF(ISBLANK('6桁'!R957)=TRUE,"",VLOOKUP('6桁'!R957,A!$A:$G,7,FALSE))</f>
        <v>62200</v>
      </c>
      <c r="S957" s="828" t="str">
        <f>IF(ISBLANK('6桁'!S957)=TRUE,"",VLOOKUP('6桁'!S957,A!$A:$G,7,FALSE))</f>
        <v/>
      </c>
      <c r="T957" s="828" t="str">
        <f>IF(ISBLANK('6桁'!T957)=TRUE,"",VLOOKUP('6桁'!T957,A!$A:$G,7,FALSE))</f>
        <v/>
      </c>
      <c r="U957" s="829" t="str">
        <f>IF(ISBLANK('6桁'!U957)=TRUE,"",VLOOKUP('6桁'!U957,A!$A:$G,7,FALSE))</f>
        <v/>
      </c>
      <c r="V957" s="83"/>
      <c r="X957" s="4"/>
    </row>
    <row r="958" spans="2:27" ht="23.1" customHeight="1">
      <c r="B958" s="746" t="s">
        <v>1047</v>
      </c>
      <c r="C958" s="747"/>
      <c r="D958" s="747"/>
      <c r="E958" s="747"/>
      <c r="F958" s="747"/>
      <c r="G958" s="748"/>
      <c r="H958" s="746" t="s">
        <v>259</v>
      </c>
      <c r="I958" s="747"/>
      <c r="J958" s="747"/>
      <c r="K958" s="747"/>
      <c r="L958" s="748"/>
      <c r="M958" s="746" t="s">
        <v>253</v>
      </c>
      <c r="N958" s="747"/>
      <c r="O958" s="747"/>
      <c r="P958" s="747"/>
      <c r="Q958" s="748"/>
      <c r="R958" s="848">
        <f>IF(ISBLANK('6桁'!R958)=TRUE,"",VLOOKUP('6桁'!R958,A!$A:$G,7,FALSE))</f>
        <v>32100</v>
      </c>
      <c r="S958" s="849" t="str">
        <f>IF(ISBLANK('6桁'!S958)=TRUE,"",VLOOKUP('6桁'!S958,A!$A:$G,7,FALSE))</f>
        <v/>
      </c>
      <c r="T958" s="849" t="str">
        <f>IF(ISBLANK('6桁'!T958)=TRUE,"",VLOOKUP('6桁'!T958,A!$A:$G,7,FALSE))</f>
        <v/>
      </c>
      <c r="U958" s="850" t="str">
        <f>IF(ISBLANK('6桁'!U958)=TRUE,"",VLOOKUP('6桁'!U958,A!$A:$G,7,FALSE))</f>
        <v/>
      </c>
      <c r="V958" s="83"/>
      <c r="X958" s="4"/>
    </row>
    <row r="959" spans="2:27" ht="23.1" customHeight="1">
      <c r="B959" s="746" t="s">
        <v>1158</v>
      </c>
      <c r="C959" s="747"/>
      <c r="D959" s="747"/>
      <c r="E959" s="747"/>
      <c r="F959" s="747"/>
      <c r="G959" s="748"/>
      <c r="H959" s="746" t="s">
        <v>748</v>
      </c>
      <c r="I959" s="747"/>
      <c r="J959" s="747"/>
      <c r="K959" s="747"/>
      <c r="L959" s="748"/>
      <c r="M959" s="746" t="s">
        <v>254</v>
      </c>
      <c r="N959" s="747"/>
      <c r="O959" s="747"/>
      <c r="P959" s="747"/>
      <c r="Q959" s="748"/>
      <c r="R959" s="848">
        <f>IF(ISBLANK('6桁'!R959)=TRUE,"",VLOOKUP('6桁'!R959,A!$A:$G,7,FALSE))</f>
        <v>16400</v>
      </c>
      <c r="S959" s="849" t="str">
        <f>IF(ISBLANK('6桁'!S959)=TRUE,"",VLOOKUP('6桁'!S959,A!$A:$G,7,FALSE))</f>
        <v/>
      </c>
      <c r="T959" s="849" t="str">
        <f>IF(ISBLANK('6桁'!T959)=TRUE,"",VLOOKUP('6桁'!T959,A!$A:$G,7,FALSE))</f>
        <v/>
      </c>
      <c r="U959" s="850" t="str">
        <f>IF(ISBLANK('6桁'!U959)=TRUE,"",VLOOKUP('6桁'!U959,A!$A:$G,7,FALSE))</f>
        <v/>
      </c>
      <c r="V959" s="83"/>
      <c r="X959" s="4"/>
    </row>
    <row r="960" spans="2:27" ht="23.1" customHeight="1">
      <c r="B960" s="842" t="s">
        <v>591</v>
      </c>
      <c r="C960" s="843"/>
      <c r="D960" s="843"/>
      <c r="E960" s="843"/>
      <c r="F960" s="843"/>
      <c r="G960" s="844"/>
      <c r="H960" s="830" t="s">
        <v>679</v>
      </c>
      <c r="I960" s="831"/>
      <c r="J960" s="831"/>
      <c r="K960" s="831"/>
      <c r="L960" s="832"/>
      <c r="M960" s="830" t="s">
        <v>1050</v>
      </c>
      <c r="N960" s="831"/>
      <c r="O960" s="831"/>
      <c r="P960" s="831"/>
      <c r="Q960" s="832"/>
      <c r="R960" s="833">
        <f>IF(ISBLANK('6桁'!R960)=TRUE,"",VLOOKUP('6桁'!R960,A!$A:$G,7,FALSE))</f>
        <v>24000</v>
      </c>
      <c r="S960" s="834" t="str">
        <f>IF(ISBLANK('6桁'!S960)=TRUE,"",VLOOKUP('6桁'!S960,A!$A:$G,7,FALSE))</f>
        <v/>
      </c>
      <c r="T960" s="834" t="str">
        <f>IF(ISBLANK('6桁'!T960)=TRUE,"",VLOOKUP('6桁'!T960,A!$A:$G,7,FALSE))</f>
        <v/>
      </c>
      <c r="U960" s="835" t="str">
        <f>IF(ISBLANK('6桁'!U960)=TRUE,"",VLOOKUP('6桁'!U960,A!$A:$G,7,FALSE))</f>
        <v/>
      </c>
      <c r="V960" s="83"/>
      <c r="X960" s="4"/>
    </row>
    <row r="961" spans="2:24" ht="23.1" customHeight="1">
      <c r="B961" s="806"/>
      <c r="C961" s="807"/>
      <c r="D961" s="807"/>
      <c r="E961" s="807"/>
      <c r="F961" s="807"/>
      <c r="G961" s="808"/>
      <c r="H961" s="806"/>
      <c r="I961" s="807"/>
      <c r="J961" s="807"/>
      <c r="K961" s="807"/>
      <c r="L961" s="808"/>
      <c r="M961" s="806"/>
      <c r="N961" s="807"/>
      <c r="O961" s="807"/>
      <c r="P961" s="807"/>
      <c r="Q961" s="808"/>
      <c r="R961" s="827">
        <f>IF(ISBLANK('6桁'!R961)=TRUE,"",VLOOKUP('6桁'!R961,A!$A:$G,7,FALSE))</f>
        <v>24000</v>
      </c>
      <c r="S961" s="828" t="str">
        <f>IF(ISBLANK('6桁'!S961)=TRUE,"",VLOOKUP('6桁'!S961,A!$A:$G,7,FALSE))</f>
        <v/>
      </c>
      <c r="T961" s="828" t="str">
        <f>IF(ISBLANK('6桁'!T961)=TRUE,"",VLOOKUP('6桁'!T961,A!$A:$G,7,FALSE))</f>
        <v/>
      </c>
      <c r="U961" s="829" t="str">
        <f>IF(ISBLANK('6桁'!U961)=TRUE,"",VLOOKUP('6桁'!U961,A!$A:$G,7,FALSE))</f>
        <v/>
      </c>
      <c r="V961" s="83"/>
      <c r="X961" s="4"/>
    </row>
    <row r="962" spans="2:24" ht="23.1" customHeight="1">
      <c r="B962" s="285" t="s">
        <v>592</v>
      </c>
      <c r="C962" s="286"/>
      <c r="D962" s="286"/>
      <c r="E962" s="286"/>
      <c r="F962" s="286"/>
      <c r="G962" s="287"/>
      <c r="H962" s="810" t="s">
        <v>542</v>
      </c>
      <c r="I962" s="811"/>
      <c r="J962" s="811"/>
      <c r="K962" s="811"/>
      <c r="L962" s="812"/>
      <c r="M962" s="810" t="s">
        <v>254</v>
      </c>
      <c r="N962" s="811"/>
      <c r="O962" s="811"/>
      <c r="P962" s="811"/>
      <c r="Q962" s="812"/>
      <c r="R962" s="848">
        <f>IF(ISBLANK('6桁'!R962)=TRUE,"",VLOOKUP('6桁'!R962,A!$A:$G,7,FALSE))</f>
        <v>21200</v>
      </c>
      <c r="S962" s="849" t="str">
        <f>IF(ISBLANK('6桁'!S962)=TRUE,"",VLOOKUP('6桁'!S962,A!$A:$G,7,FALSE))</f>
        <v/>
      </c>
      <c r="T962" s="849" t="str">
        <f>IF(ISBLANK('6桁'!T962)=TRUE,"",VLOOKUP('6桁'!T962,A!$A:$G,7,FALSE))</f>
        <v/>
      </c>
      <c r="U962" s="850" t="str">
        <f>IF(ISBLANK('6桁'!U962)=TRUE,"",VLOOKUP('6桁'!U962,A!$A:$G,7,FALSE))</f>
        <v/>
      </c>
      <c r="V962" s="83"/>
      <c r="X962" s="4"/>
    </row>
    <row r="963" spans="2:24" ht="23.1" customHeight="1">
      <c r="B963" s="842" t="s">
        <v>544</v>
      </c>
      <c r="C963" s="843"/>
      <c r="D963" s="843"/>
      <c r="E963" s="843"/>
      <c r="F963" s="843"/>
      <c r="G963" s="844"/>
      <c r="H963" s="842" t="s">
        <v>749</v>
      </c>
      <c r="I963" s="843"/>
      <c r="J963" s="843"/>
      <c r="K963" s="843"/>
      <c r="L963" s="844"/>
      <c r="M963" s="810" t="s">
        <v>389</v>
      </c>
      <c r="N963" s="811"/>
      <c r="O963" s="811"/>
      <c r="P963" s="811"/>
      <c r="Q963" s="812"/>
      <c r="R963" s="833">
        <f>IF(ISBLANK('6桁'!R963)=TRUE,"",VLOOKUP('6桁'!R963,A!$A:$G,7,FALSE))</f>
        <v>67800</v>
      </c>
      <c r="S963" s="834" t="str">
        <f>IF(ISBLANK('6桁'!S963)=TRUE,"",VLOOKUP('6桁'!S963,A!$A:$G,7,FALSE))</f>
        <v/>
      </c>
      <c r="T963" s="834" t="str">
        <f>IF(ISBLANK('6桁'!T963)=TRUE,"",VLOOKUP('6桁'!T963,A!$A:$G,7,FALSE))</f>
        <v/>
      </c>
      <c r="U963" s="835" t="str">
        <f>IF(ISBLANK('6桁'!U963)=TRUE,"",VLOOKUP('6桁'!U963,A!$A:$G,7,FALSE))</f>
        <v/>
      </c>
      <c r="V963" s="83"/>
      <c r="X963" s="4"/>
    </row>
    <row r="964" spans="2:24" ht="23.1" customHeight="1">
      <c r="B964" s="806"/>
      <c r="C964" s="807"/>
      <c r="D964" s="807"/>
      <c r="E964" s="807"/>
      <c r="F964" s="807"/>
      <c r="G964" s="808"/>
      <c r="H964" s="806"/>
      <c r="I964" s="807"/>
      <c r="J964" s="807"/>
      <c r="K964" s="807"/>
      <c r="L964" s="808"/>
      <c r="M964" s="806" t="s">
        <v>1916</v>
      </c>
      <c r="N964" s="807"/>
      <c r="O964" s="807"/>
      <c r="P964" s="807"/>
      <c r="Q964" s="808"/>
      <c r="R964" s="827">
        <f>IF(ISBLANK('6桁'!R964)=TRUE,"",VLOOKUP('6桁'!R964,A!$A:$G,7,FALSE))</f>
        <v>67800</v>
      </c>
      <c r="S964" s="828" t="str">
        <f>IF(ISBLANK('6桁'!S964)=TRUE,"",VLOOKUP('6桁'!S964,A!$A:$G,7,FALSE))</f>
        <v/>
      </c>
      <c r="T964" s="828" t="str">
        <f>IF(ISBLANK('6桁'!T964)=TRUE,"",VLOOKUP('6桁'!T964,A!$A:$G,7,FALSE))</f>
        <v/>
      </c>
      <c r="U964" s="829" t="str">
        <f>IF(ISBLANK('6桁'!U964)=TRUE,"",VLOOKUP('6桁'!U964,A!$A:$G,7,FALSE))</f>
        <v/>
      </c>
      <c r="V964" s="83"/>
      <c r="X964" s="4"/>
    </row>
    <row r="965" spans="2:24" ht="23.1" customHeight="1">
      <c r="B965" s="746" t="s">
        <v>1100</v>
      </c>
      <c r="C965" s="747"/>
      <c r="D965" s="747"/>
      <c r="E965" s="747"/>
      <c r="F965" s="747"/>
      <c r="G965" s="748"/>
      <c r="H965" s="375" t="s">
        <v>1172</v>
      </c>
      <c r="I965" s="376"/>
      <c r="J965" s="376"/>
      <c r="K965" s="376"/>
      <c r="L965" s="377"/>
      <c r="M965" s="842" t="s">
        <v>1049</v>
      </c>
      <c r="N965" s="843"/>
      <c r="O965" s="843"/>
      <c r="P965" s="843"/>
      <c r="Q965" s="844"/>
      <c r="R965" s="833">
        <f>IF(ISBLANK('6桁'!R965)=TRUE,"",VLOOKUP('6桁'!R965,A!$A:$G,7,FALSE))</f>
        <v>69600</v>
      </c>
      <c r="S965" s="834" t="str">
        <f>IF(ISBLANK('6桁'!S965)=TRUE,"",VLOOKUP('6桁'!S965,A!$A:$G,7,FALSE))</f>
        <v/>
      </c>
      <c r="T965" s="834" t="str">
        <f>IF(ISBLANK('6桁'!T965)=TRUE,"",VLOOKUP('6桁'!T965,A!$A:$G,7,FALSE))</f>
        <v/>
      </c>
      <c r="U965" s="835" t="str">
        <f>IF(ISBLANK('6桁'!U965)=TRUE,"",VLOOKUP('6桁'!U965,A!$A:$G,7,FALSE))</f>
        <v/>
      </c>
      <c r="V965" s="83"/>
      <c r="X965" s="4"/>
    </row>
    <row r="966" spans="2:24" ht="23.1" customHeight="1">
      <c r="B966" s="746"/>
      <c r="C966" s="747"/>
      <c r="D966" s="747"/>
      <c r="E966" s="747"/>
      <c r="F966" s="747"/>
      <c r="G966" s="748"/>
      <c r="H966" s="367" t="s">
        <v>1171</v>
      </c>
      <c r="I966" s="368"/>
      <c r="J966" s="368"/>
      <c r="K966" s="368"/>
      <c r="L966" s="369"/>
      <c r="M966" s="806"/>
      <c r="N966" s="807"/>
      <c r="O966" s="807"/>
      <c r="P966" s="807"/>
      <c r="Q966" s="808"/>
      <c r="R966" s="827">
        <f>IF(ISBLANK('6桁'!R966)=TRUE,"",VLOOKUP('6桁'!R966,A!$A:$G,7,FALSE))</f>
        <v>60800</v>
      </c>
      <c r="S966" s="828" t="str">
        <f>IF(ISBLANK('6桁'!S966)=TRUE,"",VLOOKUP('6桁'!S966,A!$A:$G,7,FALSE))</f>
        <v/>
      </c>
      <c r="T966" s="828" t="str">
        <f>IF(ISBLANK('6桁'!T966)=TRUE,"",VLOOKUP('6桁'!T966,A!$A:$G,7,FALSE))</f>
        <v/>
      </c>
      <c r="U966" s="829" t="str">
        <f>IF(ISBLANK('6桁'!U966)=TRUE,"",VLOOKUP('6桁'!U966,A!$A:$G,7,FALSE))</f>
        <v/>
      </c>
      <c r="V966" s="83"/>
      <c r="X966" s="4"/>
    </row>
    <row r="967" spans="2:24" ht="23.1" customHeight="1" thickBot="1">
      <c r="B967" s="746" t="s">
        <v>1159</v>
      </c>
      <c r="C967" s="747"/>
      <c r="D967" s="747"/>
      <c r="E967" s="747"/>
      <c r="F967" s="747"/>
      <c r="G967" s="748"/>
      <c r="H967" s="766" t="s">
        <v>613</v>
      </c>
      <c r="I967" s="767"/>
      <c r="J967" s="767"/>
      <c r="K967" s="767"/>
      <c r="L967" s="768"/>
      <c r="M967" s="766" t="s">
        <v>1051</v>
      </c>
      <c r="N967" s="767"/>
      <c r="O967" s="767"/>
      <c r="P967" s="767"/>
      <c r="Q967" s="768"/>
      <c r="R967" s="854">
        <f>IF(ISBLANK('6桁'!R967)=TRUE,"",VLOOKUP('6桁'!R967,A!$A:$G,7,FALSE))</f>
        <v>31600</v>
      </c>
      <c r="S967" s="855" t="str">
        <f>IF(ISBLANK('6桁'!S967)=TRUE,"",VLOOKUP('6桁'!S967,A!$A:$G,7,FALSE))</f>
        <v/>
      </c>
      <c r="T967" s="855" t="str">
        <f>IF(ISBLANK('6桁'!T967)=TRUE,"",VLOOKUP('6桁'!T967,A!$A:$G,7,FALSE))</f>
        <v/>
      </c>
      <c r="U967" s="856" t="str">
        <f>IF(ISBLANK('6桁'!U967)=TRUE,"",VLOOKUP('6桁'!U967,A!$A:$G,7,FALSE))</f>
        <v/>
      </c>
      <c r="V967" s="83"/>
      <c r="X967" s="4"/>
    </row>
    <row r="968" spans="2:24" ht="23.1" customHeight="1">
      <c r="B968" s="86"/>
      <c r="C968" s="86"/>
      <c r="D968" s="86"/>
      <c r="E968" s="86"/>
      <c r="F968" s="86"/>
      <c r="G968" s="86"/>
      <c r="H968" s="738"/>
      <c r="I968" s="738"/>
      <c r="J968" s="738"/>
      <c r="K968" s="738"/>
      <c r="L968" s="738"/>
      <c r="M968" s="738"/>
      <c r="N968" s="738"/>
      <c r="O968" s="738"/>
      <c r="P968" s="738"/>
      <c r="Q968" s="738"/>
      <c r="R968" s="860"/>
      <c r="S968" s="860"/>
      <c r="T968" s="860"/>
      <c r="U968" s="860"/>
      <c r="V968" s="83"/>
      <c r="X968" s="4"/>
    </row>
    <row r="969" spans="2:24" s="239" customFormat="1" ht="20.100000000000001" customHeight="1" thickBot="1">
      <c r="B969" s="241" t="s">
        <v>656</v>
      </c>
      <c r="C969" s="24"/>
      <c r="D969" s="82"/>
      <c r="E969" s="24"/>
      <c r="F969" s="82"/>
      <c r="G969" s="24"/>
      <c r="H969" s="82"/>
      <c r="I969" s="24"/>
      <c r="J969" s="82"/>
      <c r="K969" s="24"/>
      <c r="L969" s="82"/>
      <c r="M969" s="24"/>
      <c r="N969" s="82"/>
      <c r="O969" s="24"/>
      <c r="P969" s="82"/>
      <c r="Q969" s="24"/>
      <c r="R969" s="82"/>
      <c r="S969" s="24"/>
      <c r="T969" s="82"/>
      <c r="U969" s="24"/>
      <c r="V969" s="82"/>
      <c r="W969" s="24"/>
    </row>
    <row r="970" spans="2:24" ht="20.100000000000001" customHeight="1" thickBot="1">
      <c r="B970" s="531" t="s">
        <v>453</v>
      </c>
      <c r="C970" s="532"/>
      <c r="D970" s="532"/>
      <c r="E970" s="532"/>
      <c r="F970" s="532"/>
      <c r="G970" s="532"/>
      <c r="H970" s="532"/>
      <c r="I970" s="532"/>
      <c r="J970" s="532"/>
      <c r="K970" s="532"/>
      <c r="L970" s="532"/>
      <c r="M970" s="532"/>
      <c r="N970" s="532"/>
      <c r="O970" s="532"/>
      <c r="P970" s="532"/>
      <c r="Q970" s="532"/>
      <c r="R970" s="532"/>
      <c r="S970" s="532"/>
      <c r="T970" s="532"/>
      <c r="U970" s="533"/>
      <c r="V970" s="10"/>
      <c r="X970" s="4"/>
    </row>
    <row r="971" spans="2:24" ht="30" customHeight="1" thickBot="1">
      <c r="B971" s="622" t="s">
        <v>581</v>
      </c>
      <c r="C971" s="623"/>
      <c r="D971" s="623"/>
      <c r="E971" s="623"/>
      <c r="F971" s="623"/>
      <c r="G971" s="624"/>
      <c r="H971" s="710" t="s">
        <v>524</v>
      </c>
      <c r="I971" s="710"/>
      <c r="J971" s="710"/>
      <c r="K971" s="710"/>
      <c r="L971" s="710"/>
      <c r="M971" s="710" t="s">
        <v>491</v>
      </c>
      <c r="N971" s="710"/>
      <c r="O971" s="710"/>
      <c r="P971" s="710"/>
      <c r="Q971" s="710"/>
      <c r="R971" s="710"/>
      <c r="S971" s="710"/>
      <c r="T971" s="710"/>
      <c r="U971" s="710"/>
      <c r="X971" s="4"/>
    </row>
    <row r="972" spans="2:24" ht="23.1" customHeight="1">
      <c r="B972" s="312" t="s">
        <v>750</v>
      </c>
      <c r="C972" s="313"/>
      <c r="D972" s="313"/>
      <c r="E972" s="313"/>
      <c r="F972" s="313"/>
      <c r="G972" s="314"/>
      <c r="H972" s="821" t="s">
        <v>257</v>
      </c>
      <c r="I972" s="822"/>
      <c r="J972" s="822"/>
      <c r="K972" s="822"/>
      <c r="L972" s="823"/>
      <c r="M972" s="821" t="s">
        <v>254</v>
      </c>
      <c r="N972" s="822"/>
      <c r="O972" s="822"/>
      <c r="P972" s="822"/>
      <c r="Q972" s="823"/>
      <c r="R972" s="851">
        <f>IF(ISBLANK('6桁'!R972)=TRUE,"",VLOOKUP('6桁'!R972,A!$A:$G,7,FALSE))</f>
        <v>10900</v>
      </c>
      <c r="S972" s="852" t="str">
        <f>IF(ISBLANK('6桁'!S972)=TRUE,"",VLOOKUP('6桁'!S972,A!$A:$G,7,FALSE))</f>
        <v/>
      </c>
      <c r="T972" s="852" t="str">
        <f>IF(ISBLANK('6桁'!T972)=TRUE,"",VLOOKUP('6桁'!T972,A!$A:$G,7,FALSE))</f>
        <v/>
      </c>
      <c r="U972" s="853" t="str">
        <f>IF(ISBLANK('6桁'!U972)=TRUE,"",VLOOKUP('6桁'!U972,A!$A:$G,7,FALSE))</f>
        <v/>
      </c>
      <c r="V972" s="83"/>
      <c r="X972" s="4"/>
    </row>
    <row r="973" spans="2:24" ht="23.1" customHeight="1">
      <c r="B973" s="285" t="s">
        <v>751</v>
      </c>
      <c r="C973" s="286"/>
      <c r="D973" s="286"/>
      <c r="E973" s="286"/>
      <c r="F973" s="286"/>
      <c r="G973" s="287"/>
      <c r="H973" s="746" t="s">
        <v>585</v>
      </c>
      <c r="I973" s="747"/>
      <c r="J973" s="747"/>
      <c r="K973" s="747"/>
      <c r="L973" s="748"/>
      <c r="M973" s="746" t="s">
        <v>583</v>
      </c>
      <c r="N973" s="747"/>
      <c r="O973" s="747"/>
      <c r="P973" s="747"/>
      <c r="Q973" s="748"/>
      <c r="R973" s="848">
        <f>IF(ISBLANK('6桁'!R973)=TRUE,"",VLOOKUP('6桁'!R973,A!$A:$G,7,FALSE))</f>
        <v>19100</v>
      </c>
      <c r="S973" s="849" t="str">
        <f>IF(ISBLANK('6桁'!S973)=TRUE,"",VLOOKUP('6桁'!S973,A!$A:$G,7,FALSE))</f>
        <v/>
      </c>
      <c r="T973" s="849" t="str">
        <f>IF(ISBLANK('6桁'!T973)=TRUE,"",VLOOKUP('6桁'!T973,A!$A:$G,7,FALSE))</f>
        <v/>
      </c>
      <c r="U973" s="850" t="str">
        <f>IF(ISBLANK('6桁'!U973)=TRUE,"",VLOOKUP('6桁'!U973,A!$A:$G,7,FALSE))</f>
        <v/>
      </c>
      <c r="V973" s="83"/>
      <c r="X973" s="4"/>
    </row>
    <row r="974" spans="2:24" ht="23.1" customHeight="1">
      <c r="B974" s="309" t="s">
        <v>2139</v>
      </c>
      <c r="C974" s="310"/>
      <c r="D974" s="310"/>
      <c r="E974" s="310"/>
      <c r="F974" s="310"/>
      <c r="G974" s="311"/>
      <c r="H974" s="746" t="s">
        <v>1795</v>
      </c>
      <c r="I974" s="747"/>
      <c r="J974" s="747"/>
      <c r="K974" s="747"/>
      <c r="L974" s="748"/>
      <c r="M974" s="746" t="s">
        <v>2142</v>
      </c>
      <c r="N974" s="747"/>
      <c r="O974" s="747"/>
      <c r="P974" s="747"/>
      <c r="Q974" s="748"/>
      <c r="R974" s="848">
        <f>IF(ISBLANK('6桁'!R974)=TRUE,"",VLOOKUP('6桁'!R974,A!$A:$G,7,FALSE))</f>
        <v>22100</v>
      </c>
      <c r="S974" s="849" t="str">
        <f>IF(ISBLANK('6桁'!S974)=TRUE,"",VLOOKUP('6桁'!S974,A!$A:$G,7,FALSE))</f>
        <v/>
      </c>
      <c r="T974" s="849" t="str">
        <f>IF(ISBLANK('6桁'!T974)=TRUE,"",VLOOKUP('6桁'!T974,A!$A:$G,7,FALSE))</f>
        <v/>
      </c>
      <c r="U974" s="850" t="str">
        <f>IF(ISBLANK('6桁'!U974)=TRUE,"",VLOOKUP('6桁'!U974,A!$A:$G,7,FALSE))</f>
        <v/>
      </c>
      <c r="V974" s="83"/>
      <c r="X974" s="4"/>
    </row>
    <row r="975" spans="2:24" ht="23.1" customHeight="1">
      <c r="B975" s="285" t="s">
        <v>752</v>
      </c>
      <c r="C975" s="286"/>
      <c r="D975" s="286"/>
      <c r="E975" s="286"/>
      <c r="F975" s="286"/>
      <c r="G975" s="287"/>
      <c r="H975" s="746" t="s">
        <v>392</v>
      </c>
      <c r="I975" s="747"/>
      <c r="J975" s="747"/>
      <c r="K975" s="747"/>
      <c r="L975" s="748"/>
      <c r="M975" s="746" t="s">
        <v>254</v>
      </c>
      <c r="N975" s="747"/>
      <c r="O975" s="747"/>
      <c r="P975" s="747"/>
      <c r="Q975" s="748"/>
      <c r="R975" s="848">
        <f>IF(ISBLANK('6桁'!R975)=TRUE,"",VLOOKUP('6桁'!R975,A!$A:$G,7,FALSE))</f>
        <v>15300</v>
      </c>
      <c r="S975" s="849" t="str">
        <f>IF(ISBLANK('6桁'!S975)=TRUE,"",VLOOKUP('6桁'!S975,A!$A:$G,7,FALSE))</f>
        <v/>
      </c>
      <c r="T975" s="849" t="str">
        <f>IF(ISBLANK('6桁'!T975)=TRUE,"",VLOOKUP('6桁'!T975,A!$A:$G,7,FALSE))</f>
        <v/>
      </c>
      <c r="U975" s="850" t="str">
        <f>IF(ISBLANK('6桁'!U975)=TRUE,"",VLOOKUP('6桁'!U975,A!$A:$G,7,FALSE))</f>
        <v/>
      </c>
      <c r="V975" s="83"/>
      <c r="X975" s="4"/>
    </row>
    <row r="976" spans="2:24" ht="23.1" customHeight="1">
      <c r="B976" s="285" t="s">
        <v>753</v>
      </c>
      <c r="C976" s="286"/>
      <c r="D976" s="286"/>
      <c r="E976" s="286"/>
      <c r="F976" s="286"/>
      <c r="G976" s="287"/>
      <c r="H976" s="746" t="s">
        <v>183</v>
      </c>
      <c r="I976" s="747"/>
      <c r="J976" s="747"/>
      <c r="K976" s="747"/>
      <c r="L976" s="748"/>
      <c r="M976" s="746" t="s">
        <v>254</v>
      </c>
      <c r="N976" s="747"/>
      <c r="O976" s="747"/>
      <c r="P976" s="747"/>
      <c r="Q976" s="748"/>
      <c r="R976" s="848">
        <f>IF(ISBLANK('6桁'!R976)=TRUE,"",VLOOKUP('6桁'!R976,A!$A:$G,7,FALSE))</f>
        <v>15200</v>
      </c>
      <c r="S976" s="849" t="str">
        <f>IF(ISBLANK('6桁'!S976)=TRUE,"",VLOOKUP('6桁'!S976,A!$A:$G,7,FALSE))</f>
        <v/>
      </c>
      <c r="T976" s="849" t="str">
        <f>IF(ISBLANK('6桁'!T976)=TRUE,"",VLOOKUP('6桁'!T976,A!$A:$G,7,FALSE))</f>
        <v/>
      </c>
      <c r="U976" s="850" t="str">
        <f>IF(ISBLANK('6桁'!U976)=TRUE,"",VLOOKUP('6桁'!U976,A!$A:$G,7,FALSE))</f>
        <v/>
      </c>
      <c r="V976" s="83"/>
      <c r="X976" s="4"/>
    </row>
    <row r="977" spans="2:28" ht="23.1" customHeight="1">
      <c r="B977" s="285" t="s">
        <v>754</v>
      </c>
      <c r="C977" s="286"/>
      <c r="D977" s="286"/>
      <c r="E977" s="286"/>
      <c r="F977" s="286"/>
      <c r="G977" s="287"/>
      <c r="H977" s="746" t="s">
        <v>257</v>
      </c>
      <c r="I977" s="747"/>
      <c r="J977" s="747"/>
      <c r="K977" s="747"/>
      <c r="L977" s="748"/>
      <c r="M977" s="746" t="s">
        <v>254</v>
      </c>
      <c r="N977" s="747"/>
      <c r="O977" s="747"/>
      <c r="P977" s="747"/>
      <c r="Q977" s="748"/>
      <c r="R977" s="848">
        <f>IF(ISBLANK('6桁'!R977)=TRUE,"",VLOOKUP('6桁'!R977,A!$A:$G,7,FALSE))</f>
        <v>10900</v>
      </c>
      <c r="S977" s="849" t="str">
        <f>IF(ISBLANK('6桁'!S977)=TRUE,"",VLOOKUP('6桁'!S977,A!$A:$G,7,FALSE))</f>
        <v/>
      </c>
      <c r="T977" s="849" t="str">
        <f>IF(ISBLANK('6桁'!T977)=TRUE,"",VLOOKUP('6桁'!T977,A!$A:$G,7,FALSE))</f>
        <v/>
      </c>
      <c r="U977" s="850" t="str">
        <f>IF(ISBLANK('6桁'!U977)=TRUE,"",VLOOKUP('6桁'!U977,A!$A:$G,7,FALSE))</f>
        <v/>
      </c>
      <c r="V977" s="83"/>
      <c r="X977" s="4"/>
    </row>
    <row r="978" spans="2:28" ht="23.1" customHeight="1">
      <c r="B978" s="842" t="s">
        <v>755</v>
      </c>
      <c r="C978" s="843"/>
      <c r="D978" s="843"/>
      <c r="E978" s="843"/>
      <c r="F978" s="843"/>
      <c r="G978" s="844"/>
      <c r="H978" s="810" t="s">
        <v>563</v>
      </c>
      <c r="I978" s="811"/>
      <c r="J978" s="811"/>
      <c r="K978" s="811"/>
      <c r="L978" s="812"/>
      <c r="M978" s="842" t="s">
        <v>254</v>
      </c>
      <c r="N978" s="843"/>
      <c r="O978" s="843"/>
      <c r="P978" s="843"/>
      <c r="Q978" s="844"/>
      <c r="R978" s="833">
        <f>IF(ISBLANK('6桁'!R978)=TRUE,"",VLOOKUP('6桁'!R978,A!$A:$G,7,FALSE))</f>
        <v>11900</v>
      </c>
      <c r="S978" s="834" t="str">
        <f>IF(ISBLANK('6桁'!S978)=TRUE,"",VLOOKUP('6桁'!S978,A!$A:$G,7,FALSE))</f>
        <v/>
      </c>
      <c r="T978" s="834" t="str">
        <f>IF(ISBLANK('6桁'!T978)=TRUE,"",VLOOKUP('6桁'!T978,A!$A:$G,7,FALSE))</f>
        <v/>
      </c>
      <c r="U978" s="835" t="str">
        <f>IF(ISBLANK('6桁'!U978)=TRUE,"",VLOOKUP('6桁'!U978,A!$A:$G,7,FALSE))</f>
        <v/>
      </c>
      <c r="V978" s="83"/>
      <c r="X978" s="4"/>
    </row>
    <row r="979" spans="2:28" ht="23.1" customHeight="1">
      <c r="B979" s="806"/>
      <c r="C979" s="807"/>
      <c r="D979" s="807"/>
      <c r="E979" s="807"/>
      <c r="F979" s="807"/>
      <c r="G979" s="808"/>
      <c r="H979" s="806" t="s">
        <v>676</v>
      </c>
      <c r="I979" s="807"/>
      <c r="J979" s="807"/>
      <c r="K979" s="807"/>
      <c r="L979" s="808"/>
      <c r="M979" s="806"/>
      <c r="N979" s="807"/>
      <c r="O979" s="807"/>
      <c r="P979" s="807"/>
      <c r="Q979" s="808"/>
      <c r="R979" s="827">
        <f>IF(ISBLANK('6桁'!R979)=TRUE,"",VLOOKUP('6桁'!R979,A!$A:$G,7,FALSE))</f>
        <v>13800</v>
      </c>
      <c r="S979" s="828" t="str">
        <f>IF(ISBLANK('6桁'!S979)=TRUE,"",VLOOKUP('6桁'!S979,A!$A:$G,7,FALSE))</f>
        <v/>
      </c>
      <c r="T979" s="828" t="str">
        <f>IF(ISBLANK('6桁'!T979)=TRUE,"",VLOOKUP('6桁'!T979,A!$A:$G,7,FALSE))</f>
        <v/>
      </c>
      <c r="U979" s="829" t="str">
        <f>IF(ISBLANK('6桁'!U979)=TRUE,"",VLOOKUP('6桁'!U979,A!$A:$G,7,FALSE))</f>
        <v/>
      </c>
      <c r="V979" s="83"/>
      <c r="X979" s="4"/>
    </row>
    <row r="980" spans="2:28" ht="23.1" customHeight="1">
      <c r="B980" s="842" t="s">
        <v>756</v>
      </c>
      <c r="C980" s="843"/>
      <c r="D980" s="843"/>
      <c r="E980" s="843"/>
      <c r="F980" s="843"/>
      <c r="G980" s="844"/>
      <c r="H980" s="746" t="s">
        <v>257</v>
      </c>
      <c r="I980" s="747"/>
      <c r="J980" s="747"/>
      <c r="K980" s="747"/>
      <c r="L980" s="748"/>
      <c r="M980" s="810" t="s">
        <v>254</v>
      </c>
      <c r="N980" s="811"/>
      <c r="O980" s="811"/>
      <c r="P980" s="811"/>
      <c r="Q980" s="812"/>
      <c r="R980" s="833">
        <f>IF(ISBLANK('6桁'!R980)=TRUE,"",VLOOKUP('6桁'!R980,A!$A:$G,7,FALSE))</f>
        <v>10900</v>
      </c>
      <c r="S980" s="834" t="str">
        <f>IF(ISBLANK('6桁'!S980)=TRUE,"",VLOOKUP('6桁'!S980,A!$A:$G,7,FALSE))</f>
        <v/>
      </c>
      <c r="T980" s="834" t="str">
        <f>IF(ISBLANK('6桁'!T980)=TRUE,"",VLOOKUP('6桁'!T980,A!$A:$G,7,FALSE))</f>
        <v/>
      </c>
      <c r="U980" s="835" t="str">
        <f>IF(ISBLANK('6桁'!U980)=TRUE,"",VLOOKUP('6桁'!U980,A!$A:$G,7,FALSE))</f>
        <v/>
      </c>
      <c r="V980" s="83"/>
      <c r="X980" s="4"/>
    </row>
    <row r="981" spans="2:28" ht="23.1" customHeight="1">
      <c r="B981" s="806"/>
      <c r="C981" s="807"/>
      <c r="D981" s="807"/>
      <c r="E981" s="807"/>
      <c r="F981" s="807"/>
      <c r="G981" s="808"/>
      <c r="H981" s="746"/>
      <c r="I981" s="747"/>
      <c r="J981" s="747"/>
      <c r="K981" s="747"/>
      <c r="L981" s="748"/>
      <c r="M981" s="806" t="s">
        <v>1050</v>
      </c>
      <c r="N981" s="807"/>
      <c r="O981" s="807"/>
      <c r="P981" s="807"/>
      <c r="Q981" s="808"/>
      <c r="R981" s="827">
        <f>IF(ISBLANK('6桁'!R981)=TRUE,"",VLOOKUP('6桁'!R981,A!$A:$G,7,FALSE))</f>
        <v>10900</v>
      </c>
      <c r="S981" s="828" t="str">
        <f>IF(ISBLANK('6桁'!S981)=TRUE,"",VLOOKUP('6桁'!S981,A!$A:$G,7,FALSE))</f>
        <v/>
      </c>
      <c r="T981" s="828" t="str">
        <f>IF(ISBLANK('6桁'!T981)=TRUE,"",VLOOKUP('6桁'!T981,A!$A:$G,7,FALSE))</f>
        <v/>
      </c>
      <c r="U981" s="829" t="str">
        <f>IF(ISBLANK('6桁'!U981)=TRUE,"",VLOOKUP('6桁'!U981,A!$A:$G,7,FALSE))</f>
        <v/>
      </c>
      <c r="V981" s="83"/>
      <c r="X981" s="4"/>
      <c r="Y981" s="575"/>
      <c r="Z981" s="575"/>
      <c r="AA981" s="575"/>
      <c r="AB981" s="575"/>
    </row>
    <row r="982" spans="2:28" ht="23.1" customHeight="1">
      <c r="B982" s="285" t="s">
        <v>2140</v>
      </c>
      <c r="C982" s="286"/>
      <c r="D982" s="286"/>
      <c r="E982" s="286"/>
      <c r="F982" s="286"/>
      <c r="G982" s="287"/>
      <c r="H982" s="746" t="s">
        <v>257</v>
      </c>
      <c r="I982" s="747"/>
      <c r="J982" s="747"/>
      <c r="K982" s="747"/>
      <c r="L982" s="748"/>
      <c r="M982" s="746" t="s">
        <v>254</v>
      </c>
      <c r="N982" s="747"/>
      <c r="O982" s="747"/>
      <c r="P982" s="747"/>
      <c r="Q982" s="748"/>
      <c r="R982" s="848">
        <f>IF(ISBLANK('6桁'!R982)=TRUE,"",VLOOKUP('6桁'!R982,A!$A:$G,7,FALSE))</f>
        <v>10900</v>
      </c>
      <c r="S982" s="849" t="str">
        <f>IF(ISBLANK('6桁'!S982)=TRUE,"",VLOOKUP('6桁'!S982,A!$A:$G,7,FALSE))</f>
        <v/>
      </c>
      <c r="T982" s="849" t="str">
        <f>IF(ISBLANK('6桁'!T982)=TRUE,"",VLOOKUP('6桁'!T982,A!$A:$G,7,FALSE))</f>
        <v/>
      </c>
      <c r="U982" s="850" t="str">
        <f>IF(ISBLANK('6桁'!U982)=TRUE,"",VLOOKUP('6桁'!U982,A!$A:$G,7,FALSE))</f>
        <v/>
      </c>
      <c r="V982" s="83"/>
      <c r="X982" s="4"/>
    </row>
    <row r="983" spans="2:28" ht="23.1" customHeight="1" thickBot="1">
      <c r="B983" s="302" t="s">
        <v>2141</v>
      </c>
      <c r="C983" s="303"/>
      <c r="D983" s="303"/>
      <c r="E983" s="303"/>
      <c r="F983" s="303"/>
      <c r="G983" s="304"/>
      <c r="H983" s="806" t="s">
        <v>257</v>
      </c>
      <c r="I983" s="807"/>
      <c r="J983" s="807"/>
      <c r="K983" s="807"/>
      <c r="L983" s="808"/>
      <c r="M983" s="778" t="s">
        <v>254</v>
      </c>
      <c r="N983" s="779"/>
      <c r="O983" s="779"/>
      <c r="P983" s="779"/>
      <c r="Q983" s="780"/>
      <c r="R983" s="854">
        <f>IF(ISBLANK('6桁'!R983)=TRUE,"",VLOOKUP('6桁'!R983,A!$A:$G,7,FALSE))</f>
        <v>10900</v>
      </c>
      <c r="S983" s="855" t="str">
        <f>IF(ISBLANK('6桁'!S983)=TRUE,"",VLOOKUP('6桁'!S983,A!$A:$G,7,FALSE))</f>
        <v/>
      </c>
      <c r="T983" s="855" t="str">
        <f>IF(ISBLANK('6桁'!T983)=TRUE,"",VLOOKUP('6桁'!T983,A!$A:$G,7,FALSE))</f>
        <v/>
      </c>
      <c r="U983" s="856" t="str">
        <f>IF(ISBLANK('6桁'!U983)=TRUE,"",VLOOKUP('6桁'!U983,A!$A:$G,7,FALSE))</f>
        <v/>
      </c>
      <c r="V983" s="83"/>
      <c r="X983" s="4"/>
    </row>
    <row r="984" spans="2:28" ht="105.75" customHeight="1">
      <c r="B984" s="545" t="s">
        <v>2143</v>
      </c>
      <c r="C984" s="545"/>
      <c r="D984" s="545"/>
      <c r="E984" s="545"/>
      <c r="F984" s="545"/>
      <c r="G984" s="545"/>
      <c r="H984" s="545"/>
      <c r="I984" s="545"/>
      <c r="J984" s="545"/>
      <c r="K984" s="545"/>
      <c r="L984" s="545"/>
      <c r="M984" s="545"/>
      <c r="N984" s="545"/>
      <c r="O984" s="545"/>
      <c r="P984" s="545"/>
      <c r="Q984" s="545"/>
      <c r="R984" s="545"/>
      <c r="S984" s="545"/>
      <c r="T984" s="545"/>
      <c r="U984" s="545"/>
      <c r="V984" s="221"/>
      <c r="W984" s="221"/>
      <c r="X984" s="221"/>
      <c r="Y984" s="221"/>
      <c r="Z984" s="221"/>
    </row>
    <row r="985" spans="2:28" ht="13.5" customHeight="1">
      <c r="C985" s="24"/>
      <c r="D985" s="24"/>
      <c r="E985" s="24"/>
      <c r="F985" s="82"/>
      <c r="G985" s="24"/>
      <c r="H985" s="82"/>
      <c r="I985" s="24"/>
      <c r="J985" s="82"/>
      <c r="K985" s="24"/>
      <c r="L985" s="82"/>
      <c r="M985" s="24"/>
      <c r="N985" s="82"/>
      <c r="O985" s="24"/>
      <c r="P985" s="82"/>
      <c r="Q985" s="24"/>
      <c r="R985" s="82"/>
      <c r="S985" s="24"/>
      <c r="T985" s="82"/>
      <c r="U985" s="24"/>
      <c r="V985" s="82"/>
      <c r="W985" s="24"/>
      <c r="X985" s="82"/>
      <c r="Y985" s="24"/>
    </row>
    <row r="986" spans="2:28" ht="14.25" customHeight="1" thickBot="1">
      <c r="B986" s="39"/>
    </row>
    <row r="987" spans="2:28" ht="25.5" customHeight="1" thickTop="1" thickBot="1">
      <c r="B987" s="518" t="s">
        <v>580</v>
      </c>
      <c r="C987" s="519"/>
      <c r="D987" s="519"/>
      <c r="E987" s="519"/>
      <c r="F987" s="519"/>
      <c r="G987" s="519"/>
      <c r="H987" s="519"/>
      <c r="I987" s="519"/>
      <c r="J987" s="519"/>
      <c r="K987" s="519"/>
      <c r="L987" s="519"/>
      <c r="M987" s="519"/>
      <c r="N987" s="519"/>
      <c r="O987" s="519"/>
      <c r="P987" s="519"/>
      <c r="Q987" s="519"/>
      <c r="R987" s="519"/>
      <c r="S987" s="519"/>
      <c r="T987" s="519"/>
      <c r="U987" s="519"/>
      <c r="V987" s="519"/>
      <c r="W987" s="519"/>
      <c r="X987" s="519"/>
      <c r="Y987" s="519"/>
      <c r="Z987" s="519"/>
      <c r="AA987" s="520"/>
    </row>
    <row r="988" spans="2:28" ht="14.25" customHeight="1" thickTop="1">
      <c r="B988" s="24"/>
      <c r="C988" s="24"/>
      <c r="D988" s="24"/>
      <c r="E988" s="24"/>
      <c r="F988" s="82"/>
      <c r="G988" s="24"/>
      <c r="H988" s="82"/>
      <c r="I988" s="24"/>
      <c r="J988" s="82"/>
      <c r="K988" s="24"/>
      <c r="L988" s="82"/>
      <c r="M988" s="24"/>
      <c r="N988" s="82"/>
      <c r="O988" s="24"/>
      <c r="P988" s="82"/>
      <c r="Q988" s="24"/>
      <c r="R988" s="82"/>
      <c r="S988" s="24"/>
      <c r="T988" s="82"/>
      <c r="U988" s="24"/>
      <c r="V988" s="82"/>
      <c r="W988" s="24"/>
      <c r="X988" s="82"/>
      <c r="Y988" s="24"/>
    </row>
    <row r="989" spans="2:28" s="239" customFormat="1" ht="20.100000000000001" customHeight="1" thickBot="1">
      <c r="B989" s="241" t="s">
        <v>657</v>
      </c>
      <c r="C989" s="24"/>
      <c r="D989" s="24"/>
      <c r="E989" s="24"/>
      <c r="F989" s="82"/>
      <c r="G989" s="24"/>
      <c r="H989" s="82"/>
      <c r="I989" s="24"/>
      <c r="J989" s="82"/>
      <c r="K989" s="24"/>
      <c r="L989" s="82"/>
      <c r="M989" s="24"/>
      <c r="N989" s="82"/>
      <c r="O989" s="24"/>
      <c r="P989" s="82"/>
      <c r="Q989" s="24"/>
      <c r="R989" s="82"/>
      <c r="S989" s="24"/>
      <c r="T989" s="82"/>
      <c r="U989" s="24"/>
      <c r="V989" s="82"/>
      <c r="W989" s="24"/>
      <c r="X989" s="82"/>
      <c r="Y989" s="24"/>
    </row>
    <row r="990" spans="2:28" ht="20.100000000000001" customHeight="1" thickBot="1">
      <c r="B990" s="531" t="s">
        <v>536</v>
      </c>
      <c r="C990" s="532"/>
      <c r="D990" s="532"/>
      <c r="E990" s="532"/>
      <c r="F990" s="532"/>
      <c r="G990" s="532"/>
      <c r="H990" s="532"/>
      <c r="I990" s="532"/>
      <c r="J990" s="532"/>
      <c r="K990" s="532"/>
      <c r="L990" s="532"/>
      <c r="M990" s="532"/>
      <c r="N990" s="532"/>
      <c r="O990" s="532"/>
      <c r="P990" s="532"/>
      <c r="Q990" s="532"/>
      <c r="R990" s="532"/>
      <c r="S990" s="532"/>
      <c r="T990" s="532"/>
      <c r="U990" s="533"/>
      <c r="V990" s="10"/>
      <c r="X990" s="4"/>
    </row>
    <row r="991" spans="2:28" ht="30" customHeight="1" thickBot="1">
      <c r="B991" s="622" t="s">
        <v>581</v>
      </c>
      <c r="C991" s="623"/>
      <c r="D991" s="623"/>
      <c r="E991" s="623"/>
      <c r="F991" s="623"/>
      <c r="G991" s="624"/>
      <c r="H991" s="710" t="s">
        <v>524</v>
      </c>
      <c r="I991" s="710"/>
      <c r="J991" s="710"/>
      <c r="K991" s="710"/>
      <c r="L991" s="710"/>
      <c r="M991" s="710" t="s">
        <v>491</v>
      </c>
      <c r="N991" s="710"/>
      <c r="O991" s="710"/>
      <c r="P991" s="710"/>
      <c r="Q991" s="710"/>
      <c r="R991" s="710"/>
      <c r="S991" s="710"/>
      <c r="T991" s="710"/>
      <c r="U991" s="710"/>
      <c r="X991" s="4"/>
    </row>
    <row r="992" spans="2:28" ht="22.5" customHeight="1">
      <c r="B992" s="821" t="s">
        <v>1053</v>
      </c>
      <c r="C992" s="822"/>
      <c r="D992" s="822"/>
      <c r="E992" s="822"/>
      <c r="F992" s="822"/>
      <c r="G992" s="822"/>
      <c r="H992" s="861" t="s">
        <v>1359</v>
      </c>
      <c r="I992" s="862"/>
      <c r="J992" s="862"/>
      <c r="K992" s="862"/>
      <c r="L992" s="863"/>
      <c r="M992" s="821" t="s">
        <v>1054</v>
      </c>
      <c r="N992" s="822"/>
      <c r="O992" s="822"/>
      <c r="P992" s="822"/>
      <c r="Q992" s="823"/>
      <c r="R992" s="864">
        <f>IF(ISBLANK('6桁'!R992)=TRUE,"",VLOOKUP('6桁'!R992,A!$A:$G,7,FALSE))</f>
        <v>42900</v>
      </c>
      <c r="S992" s="865" t="str">
        <f>IF(ISBLANK('6桁'!S992)=TRUE,"",VLOOKUP('6桁'!S992,A!$A:$G,7,FALSE))</f>
        <v/>
      </c>
      <c r="T992" s="865" t="str">
        <f>IF(ISBLANK('6桁'!T992)=TRUE,"",VLOOKUP('6桁'!T992,A!$A:$G,7,FALSE))</f>
        <v/>
      </c>
      <c r="U992" s="866" t="str">
        <f>IF(ISBLANK('6桁'!U992)=TRUE,"",VLOOKUP('6桁'!U992,A!$A:$G,7,FALSE))</f>
        <v/>
      </c>
      <c r="V992" s="83"/>
      <c r="W992" s="265"/>
      <c r="X992" s="4"/>
    </row>
    <row r="993" spans="2:24" ht="23.1" customHeight="1">
      <c r="B993" s="746" t="s">
        <v>594</v>
      </c>
      <c r="C993" s="747"/>
      <c r="D993" s="747"/>
      <c r="E993" s="747"/>
      <c r="F993" s="747"/>
      <c r="G993" s="747"/>
      <c r="H993" s="867" t="s">
        <v>261</v>
      </c>
      <c r="I993" s="868"/>
      <c r="J993" s="868"/>
      <c r="K993" s="868"/>
      <c r="L993" s="869"/>
      <c r="M993" s="746" t="s">
        <v>254</v>
      </c>
      <c r="N993" s="747"/>
      <c r="O993" s="747"/>
      <c r="P993" s="747"/>
      <c r="Q993" s="748"/>
      <c r="R993" s="870">
        <f>IF(ISBLANK('6桁'!R993)=TRUE,"",VLOOKUP('6桁'!R993,A!$A:$G,7,FALSE))</f>
        <v>12900</v>
      </c>
      <c r="S993" s="871" t="str">
        <f>IF(ISBLANK('6桁'!S993)=TRUE,"",VLOOKUP('6桁'!S993,A!$A:$G,7,FALSE))</f>
        <v/>
      </c>
      <c r="T993" s="871" t="str">
        <f>IF(ISBLANK('6桁'!T993)=TRUE,"",VLOOKUP('6桁'!T993,A!$A:$G,7,FALSE))</f>
        <v/>
      </c>
      <c r="U993" s="872" t="str">
        <f>IF(ISBLANK('6桁'!U993)=TRUE,"",VLOOKUP('6桁'!U993,A!$A:$G,7,FALSE))</f>
        <v/>
      </c>
      <c r="V993" s="83"/>
      <c r="W993" s="265"/>
      <c r="X993" s="4"/>
    </row>
    <row r="994" spans="2:24" ht="23.1" customHeight="1">
      <c r="B994" s="746"/>
      <c r="C994" s="747"/>
      <c r="D994" s="747"/>
      <c r="E994" s="747"/>
      <c r="F994" s="747"/>
      <c r="G994" s="747"/>
      <c r="H994" s="873" t="s">
        <v>411</v>
      </c>
      <c r="I994" s="874"/>
      <c r="J994" s="874"/>
      <c r="K994" s="874"/>
      <c r="L994" s="875"/>
      <c r="M994" s="746"/>
      <c r="N994" s="747"/>
      <c r="O994" s="747"/>
      <c r="P994" s="747"/>
      <c r="Q994" s="748"/>
      <c r="R994" s="876">
        <f>IF(ISBLANK('6桁'!R994)=TRUE,"",VLOOKUP('6桁'!R994,A!$A:$G,7,FALSE))</f>
        <v>16400</v>
      </c>
      <c r="S994" s="877" t="str">
        <f>IF(ISBLANK('6桁'!S994)=TRUE,"",VLOOKUP('6桁'!S994,A!$A:$G,7,FALSE))</f>
        <v/>
      </c>
      <c r="T994" s="877" t="str">
        <f>IF(ISBLANK('6桁'!T994)=TRUE,"",VLOOKUP('6桁'!T994,A!$A:$G,7,FALSE))</f>
        <v/>
      </c>
      <c r="U994" s="878" t="str">
        <f>IF(ISBLANK('6桁'!U994)=TRUE,"",VLOOKUP('6桁'!U994,A!$A:$G,7,FALSE))</f>
        <v/>
      </c>
      <c r="V994" s="83"/>
      <c r="W994" s="265"/>
      <c r="X994" s="4"/>
    </row>
    <row r="995" spans="2:24" ht="23.1" customHeight="1">
      <c r="B995" s="746" t="s">
        <v>940</v>
      </c>
      <c r="C995" s="747"/>
      <c r="D995" s="747"/>
      <c r="E995" s="747"/>
      <c r="F995" s="747"/>
      <c r="G995" s="747"/>
      <c r="H995" s="879" t="s">
        <v>955</v>
      </c>
      <c r="I995" s="880"/>
      <c r="J995" s="880"/>
      <c r="K995" s="880"/>
      <c r="L995" s="881"/>
      <c r="M995" s="746" t="s">
        <v>1054</v>
      </c>
      <c r="N995" s="747"/>
      <c r="O995" s="747"/>
      <c r="P995" s="747"/>
      <c r="Q995" s="748"/>
      <c r="R995" s="882">
        <f>IF(ISBLANK('6桁'!R995)=TRUE,"",VLOOKUP('6桁'!R995,A!$A:$G,7,FALSE))</f>
        <v>46200</v>
      </c>
      <c r="S995" s="883" t="str">
        <f>IF(ISBLANK('6桁'!S995)=TRUE,"",VLOOKUP('6桁'!S995,A!$A:$G,7,FALSE))</f>
        <v/>
      </c>
      <c r="T995" s="883" t="str">
        <f>IF(ISBLANK('6桁'!T995)=TRUE,"",VLOOKUP('6桁'!T995,A!$A:$G,7,FALSE))</f>
        <v/>
      </c>
      <c r="U995" s="884" t="str">
        <f>IF(ISBLANK('6桁'!U995)=TRUE,"",VLOOKUP('6桁'!U995,A!$A:$G,7,FALSE))</f>
        <v/>
      </c>
      <c r="V995" s="83"/>
      <c r="W995" s="265"/>
      <c r="X995" s="4"/>
    </row>
    <row r="996" spans="2:24" ht="23.1" customHeight="1">
      <c r="B996" s="746" t="s">
        <v>1160</v>
      </c>
      <c r="C996" s="747"/>
      <c r="D996" s="747"/>
      <c r="E996" s="747"/>
      <c r="F996" s="747"/>
      <c r="G996" s="747"/>
      <c r="H996" s="879" t="s">
        <v>390</v>
      </c>
      <c r="I996" s="880"/>
      <c r="J996" s="880"/>
      <c r="K996" s="880"/>
      <c r="L996" s="881"/>
      <c r="M996" s="746" t="s">
        <v>254</v>
      </c>
      <c r="N996" s="747"/>
      <c r="O996" s="747"/>
      <c r="P996" s="747"/>
      <c r="Q996" s="748"/>
      <c r="R996" s="882">
        <f>IF(ISBLANK('6桁'!R996)=TRUE,"",VLOOKUP('6桁'!R996,A!$A:$G,7,FALSE))</f>
        <v>26000</v>
      </c>
      <c r="S996" s="883" t="str">
        <f>IF(ISBLANK('6桁'!S996)=TRUE,"",VLOOKUP('6桁'!S996,A!$A:$G,7,FALSE))</f>
        <v/>
      </c>
      <c r="T996" s="883" t="str">
        <f>IF(ISBLANK('6桁'!T996)=TRUE,"",VLOOKUP('6桁'!T996,A!$A:$G,7,FALSE))</f>
        <v/>
      </c>
      <c r="U996" s="884" t="str">
        <f>IF(ISBLANK('6桁'!U996)=TRUE,"",VLOOKUP('6桁'!U996,A!$A:$G,7,FALSE))</f>
        <v/>
      </c>
      <c r="V996" s="83"/>
      <c r="W996" s="265"/>
      <c r="X996" s="4"/>
    </row>
    <row r="997" spans="2:24" ht="23.1" customHeight="1">
      <c r="B997" s="746" t="s">
        <v>595</v>
      </c>
      <c r="C997" s="747"/>
      <c r="D997" s="747"/>
      <c r="E997" s="747"/>
      <c r="F997" s="747"/>
      <c r="G997" s="747"/>
      <c r="H997" s="867" t="s">
        <v>184</v>
      </c>
      <c r="I997" s="868"/>
      <c r="J997" s="868"/>
      <c r="K997" s="868"/>
      <c r="L997" s="869"/>
      <c r="M997" s="746" t="s">
        <v>254</v>
      </c>
      <c r="N997" s="747"/>
      <c r="O997" s="747"/>
      <c r="P997" s="747"/>
      <c r="Q997" s="748"/>
      <c r="R997" s="870">
        <f>IF(ISBLANK('6桁'!R997)=TRUE,"",VLOOKUP('6桁'!R997,A!$A:$G,7,FALSE))</f>
        <v>17900</v>
      </c>
      <c r="S997" s="871" t="str">
        <f>IF(ISBLANK('6桁'!S997)=TRUE,"",VLOOKUP('6桁'!S997,A!$A:$G,7,FALSE))</f>
        <v/>
      </c>
      <c r="T997" s="871" t="str">
        <f>IF(ISBLANK('6桁'!T997)=TRUE,"",VLOOKUP('6桁'!T997,A!$A:$G,7,FALSE))</f>
        <v/>
      </c>
      <c r="U997" s="872" t="str">
        <f>IF(ISBLANK('6桁'!U997)=TRUE,"",VLOOKUP('6桁'!U997,A!$A:$G,7,FALSE))</f>
        <v/>
      </c>
      <c r="V997" s="83"/>
      <c r="W997" s="265"/>
      <c r="X997" s="4"/>
    </row>
    <row r="998" spans="2:24" ht="23.1" customHeight="1">
      <c r="B998" s="746"/>
      <c r="C998" s="747"/>
      <c r="D998" s="747"/>
      <c r="E998" s="747"/>
      <c r="F998" s="747"/>
      <c r="G998" s="747"/>
      <c r="H998" s="873" t="s">
        <v>431</v>
      </c>
      <c r="I998" s="874"/>
      <c r="J998" s="874"/>
      <c r="K998" s="874"/>
      <c r="L998" s="875"/>
      <c r="M998" s="746"/>
      <c r="N998" s="747"/>
      <c r="O998" s="747"/>
      <c r="P998" s="747"/>
      <c r="Q998" s="748"/>
      <c r="R998" s="876">
        <f>IF(ISBLANK('6桁'!R998)=TRUE,"",VLOOKUP('6桁'!R998,A!$A:$G,7,FALSE))</f>
        <v>24500</v>
      </c>
      <c r="S998" s="877" t="str">
        <f>IF(ISBLANK('6桁'!S998)=TRUE,"",VLOOKUP('6桁'!S998,A!$A:$G,7,FALSE))</f>
        <v/>
      </c>
      <c r="T998" s="877" t="str">
        <f>IF(ISBLANK('6桁'!T998)=TRUE,"",VLOOKUP('6桁'!T998,A!$A:$G,7,FALSE))</f>
        <v/>
      </c>
      <c r="U998" s="878" t="str">
        <f>IF(ISBLANK('6桁'!U998)=TRUE,"",VLOOKUP('6桁'!U998,A!$A:$G,7,FALSE))</f>
        <v/>
      </c>
      <c r="V998" s="83"/>
      <c r="W998" s="265"/>
      <c r="X998" s="4"/>
    </row>
    <row r="999" spans="2:24" ht="23.1" customHeight="1">
      <c r="B999" s="746" t="s">
        <v>1102</v>
      </c>
      <c r="C999" s="747"/>
      <c r="D999" s="747"/>
      <c r="E999" s="747"/>
      <c r="F999" s="747"/>
      <c r="G999" s="747"/>
      <c r="H999" s="879" t="s">
        <v>183</v>
      </c>
      <c r="I999" s="880"/>
      <c r="J999" s="880"/>
      <c r="K999" s="880"/>
      <c r="L999" s="881"/>
      <c r="M999" s="746" t="s">
        <v>602</v>
      </c>
      <c r="N999" s="747"/>
      <c r="O999" s="747"/>
      <c r="P999" s="747"/>
      <c r="Q999" s="748"/>
      <c r="R999" s="882">
        <f>IF(ISBLANK('6桁'!R999)=TRUE,"",VLOOKUP('6桁'!R999,A!$A:$G,7,FALSE))</f>
        <v>18500</v>
      </c>
      <c r="S999" s="883" t="str">
        <f>IF(ISBLANK('6桁'!S999)=TRUE,"",VLOOKUP('6桁'!S999,A!$A:$G,7,FALSE))</f>
        <v/>
      </c>
      <c r="T999" s="883" t="str">
        <f>IF(ISBLANK('6桁'!T999)=TRUE,"",VLOOKUP('6桁'!T999,A!$A:$G,7,FALSE))</f>
        <v/>
      </c>
      <c r="U999" s="884" t="str">
        <f>IF(ISBLANK('6桁'!U999)=TRUE,"",VLOOKUP('6桁'!U999,A!$A:$G,7,FALSE))</f>
        <v/>
      </c>
      <c r="V999" s="83"/>
      <c r="W999" s="265"/>
      <c r="X999" s="4"/>
    </row>
    <row r="1000" spans="2:24" ht="23.1" customHeight="1">
      <c r="B1000" s="842" t="s">
        <v>596</v>
      </c>
      <c r="C1000" s="843"/>
      <c r="D1000" s="843"/>
      <c r="E1000" s="843"/>
      <c r="F1000" s="843"/>
      <c r="G1000" s="844"/>
      <c r="H1000" s="867" t="s">
        <v>431</v>
      </c>
      <c r="I1000" s="868"/>
      <c r="J1000" s="868"/>
      <c r="K1000" s="868"/>
      <c r="L1000" s="869"/>
      <c r="M1000" s="810" t="s">
        <v>254</v>
      </c>
      <c r="N1000" s="811"/>
      <c r="O1000" s="811"/>
      <c r="P1000" s="811"/>
      <c r="Q1000" s="812"/>
      <c r="R1000" s="870">
        <f>IF(ISBLANK('6桁'!R1000)=TRUE,"",VLOOKUP('6桁'!R1000,A!$A:$G,7,FALSE))</f>
        <v>24500</v>
      </c>
      <c r="S1000" s="871" t="str">
        <f>IF(ISBLANK('6桁'!S1000)=TRUE,"",VLOOKUP('6桁'!S1000,A!$A:$G,7,FALSE))</f>
        <v/>
      </c>
      <c r="T1000" s="871" t="str">
        <f>IF(ISBLANK('6桁'!T1000)=TRUE,"",VLOOKUP('6桁'!T1000,A!$A:$G,7,FALSE))</f>
        <v/>
      </c>
      <c r="U1000" s="872" t="str">
        <f>IF(ISBLANK('6桁'!U1000)=TRUE,"",VLOOKUP('6桁'!U1000,A!$A:$G,7,FALSE))</f>
        <v/>
      </c>
      <c r="V1000" s="83"/>
      <c r="W1000" s="265"/>
      <c r="X1000" s="4"/>
    </row>
    <row r="1001" spans="2:24" ht="23.1" customHeight="1">
      <c r="B1001" s="806"/>
      <c r="C1001" s="807"/>
      <c r="D1001" s="807"/>
      <c r="E1001" s="807"/>
      <c r="F1001" s="807"/>
      <c r="G1001" s="808"/>
      <c r="H1001" s="873" t="s">
        <v>1383</v>
      </c>
      <c r="I1001" s="874"/>
      <c r="J1001" s="874"/>
      <c r="K1001" s="874"/>
      <c r="L1001" s="875"/>
      <c r="M1001" s="806" t="s">
        <v>323</v>
      </c>
      <c r="N1001" s="807"/>
      <c r="O1001" s="807"/>
      <c r="P1001" s="807"/>
      <c r="Q1001" s="808"/>
      <c r="R1001" s="876">
        <f>IF(ISBLANK('6桁'!R1001)=TRUE,"",VLOOKUP('6桁'!R1001,A!$A:$G,7,FALSE))</f>
        <v>48800</v>
      </c>
      <c r="S1001" s="877" t="str">
        <f>IF(ISBLANK('6桁'!S1001)=TRUE,"",VLOOKUP('6桁'!S1001,A!$A:$G,7,FALSE))</f>
        <v/>
      </c>
      <c r="T1001" s="877" t="str">
        <f>IF(ISBLANK('6桁'!T1001)=TRUE,"",VLOOKUP('6桁'!T1001,A!$A:$G,7,FALSE))</f>
        <v/>
      </c>
      <c r="U1001" s="878" t="str">
        <f>IF(ISBLANK('6桁'!U1001)=TRUE,"",VLOOKUP('6桁'!U1001,A!$A:$G,7,FALSE))</f>
        <v/>
      </c>
      <c r="V1001" s="83"/>
      <c r="W1001" s="265"/>
      <c r="X1001" s="4"/>
    </row>
    <row r="1002" spans="2:24" ht="23.1" customHeight="1">
      <c r="B1002" s="746" t="s">
        <v>1101</v>
      </c>
      <c r="C1002" s="747"/>
      <c r="D1002" s="747"/>
      <c r="E1002" s="747"/>
      <c r="F1002" s="747"/>
      <c r="G1002" s="747"/>
      <c r="H1002" s="879" t="s">
        <v>1360</v>
      </c>
      <c r="I1002" s="880"/>
      <c r="J1002" s="880"/>
      <c r="K1002" s="880"/>
      <c r="L1002" s="881"/>
      <c r="M1002" s="746" t="s">
        <v>323</v>
      </c>
      <c r="N1002" s="747"/>
      <c r="O1002" s="747"/>
      <c r="P1002" s="747"/>
      <c r="Q1002" s="748"/>
      <c r="R1002" s="882">
        <f>IF(ISBLANK('6桁'!R1002)=TRUE,"",VLOOKUP('6桁'!R1002,A!$A:$G,7,FALSE))</f>
        <v>40200</v>
      </c>
      <c r="S1002" s="883" t="str">
        <f>IF(ISBLANK('6桁'!S1002)=TRUE,"",VLOOKUP('6桁'!S1002,A!$A:$G,7,FALSE))</f>
        <v/>
      </c>
      <c r="T1002" s="883" t="str">
        <f>IF(ISBLANK('6桁'!T1002)=TRUE,"",VLOOKUP('6桁'!T1002,A!$A:$G,7,FALSE))</f>
        <v/>
      </c>
      <c r="U1002" s="884" t="str">
        <f>IF(ISBLANK('6桁'!U1002)=TRUE,"",VLOOKUP('6桁'!U1002,A!$A:$G,7,FALSE))</f>
        <v/>
      </c>
      <c r="V1002" s="83"/>
      <c r="W1002" s="265"/>
      <c r="X1002" s="4"/>
    </row>
    <row r="1003" spans="2:24" ht="23.1" customHeight="1">
      <c r="B1003" s="746" t="s">
        <v>989</v>
      </c>
      <c r="C1003" s="747"/>
      <c r="D1003" s="747"/>
      <c r="E1003" s="747"/>
      <c r="F1003" s="747"/>
      <c r="G1003" s="747"/>
      <c r="H1003" s="867" t="s">
        <v>1052</v>
      </c>
      <c r="I1003" s="868"/>
      <c r="J1003" s="868"/>
      <c r="K1003" s="868"/>
      <c r="L1003" s="869"/>
      <c r="M1003" s="810" t="s">
        <v>1055</v>
      </c>
      <c r="N1003" s="811"/>
      <c r="O1003" s="811"/>
      <c r="P1003" s="811"/>
      <c r="Q1003" s="812"/>
      <c r="R1003" s="870">
        <f>IF(ISBLANK('6桁'!R1003)=TRUE,"",VLOOKUP('6桁'!R1003,A!$A:$G,7,FALSE))</f>
        <v>56000</v>
      </c>
      <c r="S1003" s="871" t="str">
        <f>IF(ISBLANK('6桁'!S1003)=TRUE,"",VLOOKUP('6桁'!S1003,A!$A:$G,7,FALSE))</f>
        <v/>
      </c>
      <c r="T1003" s="871" t="str">
        <f>IF(ISBLANK('6桁'!T1003)=TRUE,"",VLOOKUP('6桁'!T1003,A!$A:$G,7,FALSE))</f>
        <v/>
      </c>
      <c r="U1003" s="872" t="str">
        <f>IF(ISBLANK('6桁'!U1003)=TRUE,"",VLOOKUP('6桁'!U1003,A!$A:$G,7,FALSE))</f>
        <v/>
      </c>
      <c r="V1003" s="83"/>
      <c r="W1003" s="265"/>
      <c r="X1003" s="4"/>
    </row>
    <row r="1004" spans="2:24" ht="23.1" customHeight="1">
      <c r="B1004" s="746"/>
      <c r="C1004" s="747"/>
      <c r="D1004" s="747"/>
      <c r="E1004" s="747"/>
      <c r="F1004" s="747"/>
      <c r="G1004" s="747"/>
      <c r="H1004" s="873" t="s">
        <v>558</v>
      </c>
      <c r="I1004" s="874"/>
      <c r="J1004" s="874"/>
      <c r="K1004" s="874"/>
      <c r="L1004" s="875"/>
      <c r="M1004" s="806" t="s">
        <v>545</v>
      </c>
      <c r="N1004" s="807"/>
      <c r="O1004" s="807"/>
      <c r="P1004" s="807"/>
      <c r="Q1004" s="808"/>
      <c r="R1004" s="876">
        <f>IF(ISBLANK('6桁'!R1004)=TRUE,"",VLOOKUP('6桁'!R1004,A!$A:$G,7,FALSE))</f>
        <v>38500</v>
      </c>
      <c r="S1004" s="877" t="str">
        <f>IF(ISBLANK('6桁'!S1004)=TRUE,"",VLOOKUP('6桁'!S1004,A!$A:$G,7,FALSE))</f>
        <v/>
      </c>
      <c r="T1004" s="877" t="str">
        <f>IF(ISBLANK('6桁'!T1004)=TRUE,"",VLOOKUP('6桁'!T1004,A!$A:$G,7,FALSE))</f>
        <v/>
      </c>
      <c r="U1004" s="878" t="str">
        <f>IF(ISBLANK('6桁'!U1004)=TRUE,"",VLOOKUP('6桁'!U1004,A!$A:$G,7,FALSE))</f>
        <v/>
      </c>
      <c r="V1004" s="83"/>
      <c r="W1004" s="265"/>
      <c r="X1004" s="4"/>
    </row>
    <row r="1005" spans="2:24" ht="23.1" customHeight="1">
      <c r="B1005" s="746" t="s">
        <v>1161</v>
      </c>
      <c r="C1005" s="747"/>
      <c r="D1005" s="747"/>
      <c r="E1005" s="747"/>
      <c r="F1005" s="747"/>
      <c r="G1005" s="747"/>
      <c r="H1005" s="879" t="s">
        <v>715</v>
      </c>
      <c r="I1005" s="880"/>
      <c r="J1005" s="880"/>
      <c r="K1005" s="880"/>
      <c r="L1005" s="881"/>
      <c r="M1005" s="746" t="s">
        <v>1361</v>
      </c>
      <c r="N1005" s="747"/>
      <c r="O1005" s="747"/>
      <c r="P1005" s="747"/>
      <c r="Q1005" s="748"/>
      <c r="R1005" s="882">
        <f>IF(ISBLANK('6桁'!R1005)=TRUE,"",VLOOKUP('6桁'!R1005,A!$A:$G,7,FALSE))</f>
        <v>66700</v>
      </c>
      <c r="S1005" s="883" t="str">
        <f>IF(ISBLANK('6桁'!S1005)=TRUE,"",VLOOKUP('6桁'!S1005,A!$A:$G,7,FALSE))</f>
        <v/>
      </c>
      <c r="T1005" s="883" t="str">
        <f>IF(ISBLANK('6桁'!T1005)=TRUE,"",VLOOKUP('6桁'!T1005,A!$A:$G,7,FALSE))</f>
        <v/>
      </c>
      <c r="U1005" s="884" t="str">
        <f>IF(ISBLANK('6桁'!U1005)=TRUE,"",VLOOKUP('6桁'!U1005,A!$A:$G,7,FALSE))</f>
        <v/>
      </c>
      <c r="V1005" s="83"/>
      <c r="W1005" s="265"/>
      <c r="X1005" s="4"/>
    </row>
    <row r="1006" spans="2:24" ht="23.1" customHeight="1">
      <c r="B1006" s="746" t="s">
        <v>1162</v>
      </c>
      <c r="C1006" s="747"/>
      <c r="D1006" s="747"/>
      <c r="E1006" s="747"/>
      <c r="F1006" s="747"/>
      <c r="G1006" s="747"/>
      <c r="H1006" s="879" t="s">
        <v>181</v>
      </c>
      <c r="I1006" s="880"/>
      <c r="J1006" s="880"/>
      <c r="K1006" s="880"/>
      <c r="L1006" s="881"/>
      <c r="M1006" s="746" t="s">
        <v>254</v>
      </c>
      <c r="N1006" s="747"/>
      <c r="O1006" s="747"/>
      <c r="P1006" s="747"/>
      <c r="Q1006" s="748"/>
      <c r="R1006" s="882">
        <f>IF(ISBLANK('6桁'!R1006)=TRUE,"",VLOOKUP('6桁'!R1006,A!$A:$G,7,FALSE))</f>
        <v>23400</v>
      </c>
      <c r="S1006" s="883" t="str">
        <f>IF(ISBLANK('6桁'!S1006)=TRUE,"",VLOOKUP('6桁'!S1006,A!$A:$G,7,FALSE))</f>
        <v/>
      </c>
      <c r="T1006" s="883" t="str">
        <f>IF(ISBLANK('6桁'!T1006)=TRUE,"",VLOOKUP('6桁'!T1006,A!$A:$G,7,FALSE))</f>
        <v/>
      </c>
      <c r="U1006" s="884" t="str">
        <f>IF(ISBLANK('6桁'!U1006)=TRUE,"",VLOOKUP('6桁'!U1006,A!$A:$G,7,FALSE))</f>
        <v/>
      </c>
      <c r="V1006" s="83"/>
      <c r="W1006" s="265"/>
      <c r="X1006" s="4"/>
    </row>
    <row r="1007" spans="2:24" ht="23.1" customHeight="1">
      <c r="B1007" s="746" t="s">
        <v>1163</v>
      </c>
      <c r="C1007" s="747"/>
      <c r="D1007" s="747"/>
      <c r="E1007" s="747"/>
      <c r="F1007" s="747"/>
      <c r="G1007" s="747"/>
      <c r="H1007" s="879" t="s">
        <v>677</v>
      </c>
      <c r="I1007" s="880"/>
      <c r="J1007" s="880"/>
      <c r="K1007" s="880"/>
      <c r="L1007" s="881"/>
      <c r="M1007" s="746" t="s">
        <v>603</v>
      </c>
      <c r="N1007" s="747"/>
      <c r="O1007" s="747"/>
      <c r="P1007" s="747"/>
      <c r="Q1007" s="748"/>
      <c r="R1007" s="882">
        <f>IF(ISBLANK('6桁'!R1007)=TRUE,"",VLOOKUP('6桁'!R1007,A!$A:$G,7,FALSE))</f>
        <v>28000</v>
      </c>
      <c r="S1007" s="883" t="str">
        <f>IF(ISBLANK('6桁'!S1007)=TRUE,"",VLOOKUP('6桁'!S1007,A!$A:$G,7,FALSE))</f>
        <v/>
      </c>
      <c r="T1007" s="883" t="str">
        <f>IF(ISBLANK('6桁'!T1007)=TRUE,"",VLOOKUP('6桁'!T1007,A!$A:$G,7,FALSE))</f>
        <v/>
      </c>
      <c r="U1007" s="884" t="str">
        <f>IF(ISBLANK('6桁'!U1007)=TRUE,"",VLOOKUP('6桁'!U1007,A!$A:$G,7,FALSE))</f>
        <v/>
      </c>
      <c r="V1007" s="83"/>
      <c r="W1007" s="265"/>
      <c r="X1007" s="4"/>
    </row>
    <row r="1008" spans="2:24" ht="23.1" customHeight="1">
      <c r="B1008" s="746" t="s">
        <v>1164</v>
      </c>
      <c r="C1008" s="747"/>
      <c r="D1008" s="747"/>
      <c r="E1008" s="747"/>
      <c r="F1008" s="747"/>
      <c r="G1008" s="747"/>
      <c r="H1008" s="879" t="s">
        <v>432</v>
      </c>
      <c r="I1008" s="880"/>
      <c r="J1008" s="880"/>
      <c r="K1008" s="880"/>
      <c r="L1008" s="881"/>
      <c r="M1008" s="746" t="s">
        <v>323</v>
      </c>
      <c r="N1008" s="747"/>
      <c r="O1008" s="747"/>
      <c r="P1008" s="747"/>
      <c r="Q1008" s="748"/>
      <c r="R1008" s="882">
        <f>IF(ISBLANK('6桁'!R1008)=TRUE,"",VLOOKUP('6桁'!R1008,A!$A:$G,7,FALSE))</f>
        <v>48800</v>
      </c>
      <c r="S1008" s="883" t="str">
        <f>IF(ISBLANK('6桁'!S1008)=TRUE,"",VLOOKUP('6桁'!S1008,A!$A:$G,7,FALSE))</f>
        <v/>
      </c>
      <c r="T1008" s="883" t="str">
        <f>IF(ISBLANK('6桁'!T1008)=TRUE,"",VLOOKUP('6桁'!T1008,A!$A:$G,7,FALSE))</f>
        <v/>
      </c>
      <c r="U1008" s="884" t="str">
        <f>IF(ISBLANK('6桁'!U1008)=TRUE,"",VLOOKUP('6桁'!U1008,A!$A:$G,7,FALSE))</f>
        <v/>
      </c>
      <c r="V1008" s="83"/>
      <c r="W1008" s="265"/>
      <c r="X1008" s="4"/>
    </row>
    <row r="1009" spans="2:24" ht="23.1" customHeight="1">
      <c r="B1009" s="746" t="s">
        <v>1165</v>
      </c>
      <c r="C1009" s="747"/>
      <c r="D1009" s="747"/>
      <c r="E1009" s="747"/>
      <c r="F1009" s="747"/>
      <c r="G1009" s="747"/>
      <c r="H1009" s="806" t="s">
        <v>558</v>
      </c>
      <c r="I1009" s="807"/>
      <c r="J1009" s="807"/>
      <c r="K1009" s="807"/>
      <c r="L1009" s="808"/>
      <c r="M1009" s="746" t="s">
        <v>545</v>
      </c>
      <c r="N1009" s="747"/>
      <c r="O1009" s="747"/>
      <c r="P1009" s="747"/>
      <c r="Q1009" s="748"/>
      <c r="R1009" s="845">
        <f>IF(ISBLANK('6桁'!R1009)=TRUE,"",VLOOKUP('6桁'!R1009,A!$A:$G,7,FALSE))</f>
        <v>38500</v>
      </c>
      <c r="S1009" s="846" t="str">
        <f>IF(ISBLANK('6桁'!S1009)=TRUE,"",VLOOKUP('6桁'!S1009,A!$A:$G,7,FALSE))</f>
        <v/>
      </c>
      <c r="T1009" s="846" t="str">
        <f>IF(ISBLANK('6桁'!T1009)=TRUE,"",VLOOKUP('6桁'!T1009,A!$A:$G,7,FALSE))</f>
        <v/>
      </c>
      <c r="U1009" s="847" t="str">
        <f>IF(ISBLANK('6桁'!U1009)=TRUE,"",VLOOKUP('6桁'!U1009,A!$A:$G,7,FALSE))</f>
        <v/>
      </c>
      <c r="V1009" s="83"/>
      <c r="W1009" s="265"/>
      <c r="X1009" s="4"/>
    </row>
    <row r="1010" spans="2:24" ht="23.1" customHeight="1">
      <c r="B1010" s="746" t="s">
        <v>597</v>
      </c>
      <c r="C1010" s="747"/>
      <c r="D1010" s="747"/>
      <c r="E1010" s="747"/>
      <c r="F1010" s="747"/>
      <c r="G1010" s="748"/>
      <c r="H1010" s="810" t="s">
        <v>1184</v>
      </c>
      <c r="I1010" s="811"/>
      <c r="J1010" s="811"/>
      <c r="K1010" s="811"/>
      <c r="L1010" s="812"/>
      <c r="M1010" s="810" t="s">
        <v>2144</v>
      </c>
      <c r="N1010" s="811"/>
      <c r="O1010" s="811"/>
      <c r="P1010" s="811"/>
      <c r="Q1010" s="812"/>
      <c r="R1010" s="833">
        <f>IF(ISBLANK('6桁'!R1010)=TRUE,"",VLOOKUP('6桁'!R1010,A!$A:$G,7,FALSE))</f>
        <v>19000</v>
      </c>
      <c r="S1010" s="834" t="str">
        <f>IF(ISBLANK('6桁'!S1010)=TRUE,"",VLOOKUP('6桁'!S1010,A!$A:$G,7,FALSE))</f>
        <v/>
      </c>
      <c r="T1010" s="834" t="str">
        <f>IF(ISBLANK('6桁'!T1010)=TRUE,"",VLOOKUP('6桁'!T1010,A!$A:$G,7,FALSE))</f>
        <v/>
      </c>
      <c r="U1010" s="835" t="str">
        <f>IF(ISBLANK('6桁'!U1010)=TRUE,"",VLOOKUP('6桁'!U1010,A!$A:$G,7,FALSE))</f>
        <v/>
      </c>
      <c r="V1010" s="83"/>
      <c r="W1010" s="265"/>
      <c r="X1010" s="4"/>
    </row>
    <row r="1011" spans="2:24" ht="23.1" customHeight="1">
      <c r="B1011" s="746"/>
      <c r="C1011" s="747"/>
      <c r="D1011" s="747"/>
      <c r="E1011" s="747"/>
      <c r="F1011" s="747"/>
      <c r="G1011" s="748"/>
      <c r="H1011" s="766" t="s">
        <v>1185</v>
      </c>
      <c r="I1011" s="767"/>
      <c r="J1011" s="767"/>
      <c r="K1011" s="767"/>
      <c r="L1011" s="768"/>
      <c r="M1011" s="766"/>
      <c r="N1011" s="767"/>
      <c r="O1011" s="767"/>
      <c r="P1011" s="767"/>
      <c r="Q1011" s="768"/>
      <c r="R1011" s="827">
        <f>IF(ISBLANK('6桁'!R1011)=TRUE,"",VLOOKUP('6桁'!R1011,A!$A:$G,7,FALSE))</f>
        <v>18400</v>
      </c>
      <c r="S1011" s="828" t="str">
        <f>IF(ISBLANK('6桁'!S1011)=TRUE,"",VLOOKUP('6桁'!S1011,A!$A:$G,7,FALSE))</f>
        <v/>
      </c>
      <c r="T1011" s="828" t="str">
        <f>IF(ISBLANK('6桁'!T1011)=TRUE,"",VLOOKUP('6桁'!T1011,A!$A:$G,7,FALSE))</f>
        <v/>
      </c>
      <c r="U1011" s="829" t="str">
        <f>IF(ISBLANK('6桁'!U1011)=TRUE,"",VLOOKUP('6桁'!U1011,A!$A:$G,7,FALSE))</f>
        <v/>
      </c>
      <c r="V1011" s="83"/>
      <c r="W1011" s="265"/>
      <c r="X1011" s="4"/>
    </row>
    <row r="1012" spans="2:24" ht="23.1" customHeight="1">
      <c r="B1012" s="746" t="s">
        <v>958</v>
      </c>
      <c r="C1012" s="747"/>
      <c r="D1012" s="747"/>
      <c r="E1012" s="747"/>
      <c r="F1012" s="747"/>
      <c r="G1012" s="748"/>
      <c r="H1012" s="810" t="s">
        <v>562</v>
      </c>
      <c r="I1012" s="811"/>
      <c r="J1012" s="811"/>
      <c r="K1012" s="811"/>
      <c r="L1012" s="812"/>
      <c r="M1012" s="810" t="s">
        <v>1056</v>
      </c>
      <c r="N1012" s="811"/>
      <c r="O1012" s="811"/>
      <c r="P1012" s="811"/>
      <c r="Q1012" s="812"/>
      <c r="R1012" s="833">
        <f>IF(ISBLANK('6桁'!R1012)=TRUE,"",VLOOKUP('6桁'!R1012,A!$A:$G,7,FALSE))</f>
        <v>47400</v>
      </c>
      <c r="S1012" s="834" t="str">
        <f>IF(ISBLANK('6桁'!S1012)=TRUE,"",VLOOKUP('6桁'!S1012,A!$A:$G,7,FALSE))</f>
        <v/>
      </c>
      <c r="T1012" s="834" t="str">
        <f>IF(ISBLANK('6桁'!T1012)=TRUE,"",VLOOKUP('6桁'!T1012,A!$A:$G,7,FALSE))</f>
        <v/>
      </c>
      <c r="U1012" s="835" t="str">
        <f>IF(ISBLANK('6桁'!U1012)=TRUE,"",VLOOKUP('6桁'!U1012,A!$A:$G,7,FALSE))</f>
        <v/>
      </c>
      <c r="V1012" s="83"/>
      <c r="W1012" s="265"/>
      <c r="X1012" s="4"/>
    </row>
    <row r="1013" spans="2:24" ht="23.1" customHeight="1">
      <c r="B1013" s="746"/>
      <c r="C1013" s="747"/>
      <c r="D1013" s="747"/>
      <c r="E1013" s="747"/>
      <c r="F1013" s="747"/>
      <c r="G1013" s="748"/>
      <c r="H1013" s="806" t="s">
        <v>586</v>
      </c>
      <c r="I1013" s="807"/>
      <c r="J1013" s="807"/>
      <c r="K1013" s="807"/>
      <c r="L1013" s="808"/>
      <c r="M1013" s="806" t="s">
        <v>1056</v>
      </c>
      <c r="N1013" s="807"/>
      <c r="O1013" s="807"/>
      <c r="P1013" s="807"/>
      <c r="Q1013" s="808"/>
      <c r="R1013" s="845">
        <f>IF(ISBLANK('6桁'!R1013)=TRUE,"",VLOOKUP('6桁'!R1013,A!$A:$G,7,FALSE))</f>
        <v>41400</v>
      </c>
      <c r="S1013" s="846" t="str">
        <f>IF(ISBLANK('6桁'!S1013)=TRUE,"",VLOOKUP('6桁'!S1013,A!$A:$G,7,FALSE))</f>
        <v/>
      </c>
      <c r="T1013" s="846" t="str">
        <f>IF(ISBLANK('6桁'!T1013)=TRUE,"",VLOOKUP('6桁'!T1013,A!$A:$G,7,FALSE))</f>
        <v/>
      </c>
      <c r="U1013" s="847" t="str">
        <f>IF(ISBLANK('6桁'!U1013)=TRUE,"",VLOOKUP('6桁'!U1013,A!$A:$G,7,FALSE))</f>
        <v/>
      </c>
      <c r="V1013" s="83"/>
      <c r="W1013" s="265"/>
      <c r="X1013" s="4"/>
    </row>
    <row r="1014" spans="2:24" ht="23.1" customHeight="1">
      <c r="B1014" s="746" t="s">
        <v>1166</v>
      </c>
      <c r="C1014" s="747"/>
      <c r="D1014" s="747"/>
      <c r="E1014" s="747"/>
      <c r="F1014" s="747"/>
      <c r="G1014" s="748"/>
      <c r="H1014" s="806" t="s">
        <v>411</v>
      </c>
      <c r="I1014" s="807"/>
      <c r="J1014" s="807"/>
      <c r="K1014" s="807"/>
      <c r="L1014" s="808"/>
      <c r="M1014" s="746" t="s">
        <v>605</v>
      </c>
      <c r="N1014" s="747"/>
      <c r="O1014" s="747"/>
      <c r="P1014" s="747"/>
      <c r="Q1014" s="748"/>
      <c r="R1014" s="845" t="str">
        <f>IF(ISBLANK('6桁'!R1014)=TRUE,"",VLOOKUP('6桁'!R1014,A!$A:$G,7,FALSE))</f>
        <v>卸価格設定なし</v>
      </c>
      <c r="S1014" s="846" t="str">
        <f>IF(ISBLANK('6桁'!S1014)=TRUE,"",VLOOKUP('6桁'!S1014,A!$A:$G,7,FALSE))</f>
        <v/>
      </c>
      <c r="T1014" s="846" t="str">
        <f>IF(ISBLANK('6桁'!T1014)=TRUE,"",VLOOKUP('6桁'!T1014,A!$A:$G,7,FALSE))</f>
        <v/>
      </c>
      <c r="U1014" s="847" t="str">
        <f>IF(ISBLANK('6桁'!U1014)=TRUE,"",VLOOKUP('6桁'!U1014,A!$A:$G,7,FALSE))</f>
        <v/>
      </c>
      <c r="V1014" s="83"/>
      <c r="W1014" s="265"/>
      <c r="X1014" s="4"/>
    </row>
    <row r="1015" spans="2:24" ht="23.1" customHeight="1">
      <c r="B1015" s="746" t="s">
        <v>1167</v>
      </c>
      <c r="C1015" s="747"/>
      <c r="D1015" s="747"/>
      <c r="E1015" s="747"/>
      <c r="F1015" s="747"/>
      <c r="G1015" s="748"/>
      <c r="H1015" s="806" t="s">
        <v>1385</v>
      </c>
      <c r="I1015" s="807"/>
      <c r="J1015" s="807"/>
      <c r="K1015" s="807"/>
      <c r="L1015" s="808"/>
      <c r="M1015" s="746" t="s">
        <v>255</v>
      </c>
      <c r="N1015" s="747"/>
      <c r="O1015" s="747"/>
      <c r="P1015" s="747"/>
      <c r="Q1015" s="748"/>
      <c r="R1015" s="845">
        <f>IF(ISBLANK('6桁'!R1015)=TRUE,"",VLOOKUP('6桁'!R1015,A!$A:$G,7,FALSE))</f>
        <v>36700</v>
      </c>
      <c r="S1015" s="846" t="str">
        <f>IF(ISBLANK('6桁'!S1015)=TRUE,"",VLOOKUP('6桁'!S1015,A!$A:$G,7,FALSE))</f>
        <v/>
      </c>
      <c r="T1015" s="846" t="str">
        <f>IF(ISBLANK('6桁'!T1015)=TRUE,"",VLOOKUP('6桁'!T1015,A!$A:$G,7,FALSE))</f>
        <v/>
      </c>
      <c r="U1015" s="847" t="str">
        <f>IF(ISBLANK('6桁'!U1015)=TRUE,"",VLOOKUP('6桁'!U1015,A!$A:$G,7,FALSE))</f>
        <v/>
      </c>
      <c r="V1015" s="83"/>
      <c r="W1015" s="265"/>
      <c r="X1015" s="4"/>
    </row>
    <row r="1016" spans="2:24" ht="23.1" customHeight="1">
      <c r="B1016" s="746" t="s">
        <v>1357</v>
      </c>
      <c r="C1016" s="747"/>
      <c r="D1016" s="747"/>
      <c r="E1016" s="747"/>
      <c r="F1016" s="747"/>
      <c r="G1016" s="748"/>
      <c r="H1016" s="810" t="s">
        <v>1189</v>
      </c>
      <c r="I1016" s="811"/>
      <c r="J1016" s="811"/>
      <c r="K1016" s="811"/>
      <c r="L1016" s="812"/>
      <c r="M1016" s="810" t="s">
        <v>1362</v>
      </c>
      <c r="N1016" s="811"/>
      <c r="O1016" s="811"/>
      <c r="P1016" s="811"/>
      <c r="Q1016" s="812"/>
      <c r="R1016" s="833">
        <f>IF(ISBLANK('6桁'!R1016)=TRUE,"",VLOOKUP('6桁'!R1016,A!$A:$G,7,FALSE))</f>
        <v>53300</v>
      </c>
      <c r="S1016" s="834" t="str">
        <f>IF(ISBLANK('6桁'!S1016)=TRUE,"",VLOOKUP('6桁'!S1016,A!$A:$G,7,FALSE))</f>
        <v/>
      </c>
      <c r="T1016" s="834" t="str">
        <f>IF(ISBLANK('6桁'!T1016)=TRUE,"",VLOOKUP('6桁'!T1016,A!$A:$G,7,FALSE))</f>
        <v/>
      </c>
      <c r="U1016" s="835" t="str">
        <f>IF(ISBLANK('6桁'!U1016)=TRUE,"",VLOOKUP('6桁'!U1016,A!$A:$G,7,FALSE))</f>
        <v/>
      </c>
      <c r="V1016" s="83"/>
      <c r="W1016" s="265"/>
      <c r="X1016" s="4"/>
    </row>
    <row r="1017" spans="2:24" ht="23.1" customHeight="1">
      <c r="B1017" s="746"/>
      <c r="C1017" s="747"/>
      <c r="D1017" s="747"/>
      <c r="E1017" s="747"/>
      <c r="F1017" s="747"/>
      <c r="G1017" s="748"/>
      <c r="H1017" s="806" t="s">
        <v>877</v>
      </c>
      <c r="I1017" s="807"/>
      <c r="J1017" s="807"/>
      <c r="K1017" s="807"/>
      <c r="L1017" s="808"/>
      <c r="M1017" s="806" t="s">
        <v>255</v>
      </c>
      <c r="N1017" s="807"/>
      <c r="O1017" s="807"/>
      <c r="P1017" s="807"/>
      <c r="Q1017" s="808"/>
      <c r="R1017" s="845">
        <f>IF(ISBLANK('6桁'!R1017)=TRUE,"",VLOOKUP('6桁'!R1017,A!$A:$G,7,FALSE))</f>
        <v>45400</v>
      </c>
      <c r="S1017" s="846" t="str">
        <f>IF(ISBLANK('6桁'!S1017)=TRUE,"",VLOOKUP('6桁'!S1017,A!$A:$G,7,FALSE))</f>
        <v/>
      </c>
      <c r="T1017" s="846" t="str">
        <f>IF(ISBLANK('6桁'!T1017)=TRUE,"",VLOOKUP('6桁'!T1017,A!$A:$G,7,FALSE))</f>
        <v/>
      </c>
      <c r="U1017" s="847" t="str">
        <f>IF(ISBLANK('6桁'!U1017)=TRUE,"",VLOOKUP('6桁'!U1017,A!$A:$G,7,FALSE))</f>
        <v/>
      </c>
      <c r="V1017" s="83"/>
      <c r="W1017" s="265"/>
      <c r="X1017" s="4"/>
    </row>
    <row r="1018" spans="2:24" ht="23.1" customHeight="1">
      <c r="B1018" s="842" t="s">
        <v>1358</v>
      </c>
      <c r="C1018" s="843"/>
      <c r="D1018" s="843"/>
      <c r="E1018" s="843"/>
      <c r="F1018" s="843"/>
      <c r="G1018" s="844"/>
      <c r="H1018" s="810" t="s">
        <v>877</v>
      </c>
      <c r="I1018" s="811"/>
      <c r="J1018" s="811"/>
      <c r="K1018" s="811"/>
      <c r="L1018" s="812"/>
      <c r="M1018" s="810" t="s">
        <v>255</v>
      </c>
      <c r="N1018" s="811"/>
      <c r="O1018" s="811"/>
      <c r="P1018" s="811"/>
      <c r="Q1018" s="812"/>
      <c r="R1018" s="833">
        <f>IF(ISBLANK('6桁'!R1018)=TRUE,"",VLOOKUP('6桁'!R1018,A!$A:$G,7,FALSE))</f>
        <v>45400</v>
      </c>
      <c r="S1018" s="834" t="str">
        <f>IF(ISBLANK('6桁'!S1018)=TRUE,"",VLOOKUP('6桁'!S1018,A!$A:$G,7,FALSE))</f>
        <v/>
      </c>
      <c r="T1018" s="834" t="str">
        <f>IF(ISBLANK('6桁'!T1018)=TRUE,"",VLOOKUP('6桁'!T1018,A!$A:$G,7,FALSE))</f>
        <v/>
      </c>
      <c r="U1018" s="835" t="str">
        <f>IF(ISBLANK('6桁'!U1018)=TRUE,"",VLOOKUP('6桁'!U1018,A!$A:$G,7,FALSE))</f>
        <v/>
      </c>
      <c r="V1018" s="83"/>
      <c r="W1018" s="265"/>
      <c r="X1018" s="4"/>
    </row>
    <row r="1019" spans="2:24" ht="23.1" customHeight="1">
      <c r="B1019" s="806"/>
      <c r="C1019" s="807"/>
      <c r="D1019" s="807"/>
      <c r="E1019" s="807"/>
      <c r="F1019" s="807"/>
      <c r="G1019" s="808"/>
      <c r="H1019" s="806" t="s">
        <v>878</v>
      </c>
      <c r="I1019" s="807"/>
      <c r="J1019" s="807"/>
      <c r="K1019" s="807"/>
      <c r="L1019" s="808"/>
      <c r="M1019" s="806" t="s">
        <v>876</v>
      </c>
      <c r="N1019" s="807"/>
      <c r="O1019" s="807"/>
      <c r="P1019" s="807"/>
      <c r="Q1019" s="808"/>
      <c r="R1019" s="845">
        <f>IF(ISBLANK('6桁'!R1019)=TRUE,"",VLOOKUP('6桁'!R1019,A!$A:$G,7,FALSE))</f>
        <v>61800</v>
      </c>
      <c r="S1019" s="846" t="str">
        <f>IF(ISBLANK('6桁'!S1019)=TRUE,"",VLOOKUP('6桁'!S1019,A!$A:$G,7,FALSE))</f>
        <v/>
      </c>
      <c r="T1019" s="846" t="str">
        <f>IF(ISBLANK('6桁'!T1019)=TRUE,"",VLOOKUP('6桁'!T1019,A!$A:$G,7,FALSE))</f>
        <v/>
      </c>
      <c r="U1019" s="847" t="str">
        <f>IF(ISBLANK('6桁'!U1019)=TRUE,"",VLOOKUP('6桁'!U1019,A!$A:$G,7,FALSE))</f>
        <v/>
      </c>
      <c r="V1019" s="83"/>
      <c r="W1019" s="265"/>
      <c r="X1019" s="4"/>
    </row>
    <row r="1020" spans="2:24" ht="23.1" customHeight="1">
      <c r="B1020" s="285" t="s">
        <v>1168</v>
      </c>
      <c r="C1020" s="286"/>
      <c r="D1020" s="286"/>
      <c r="E1020" s="286"/>
      <c r="F1020" s="286"/>
      <c r="G1020" s="287"/>
      <c r="H1020" s="806" t="s">
        <v>600</v>
      </c>
      <c r="I1020" s="807"/>
      <c r="J1020" s="807"/>
      <c r="K1020" s="807"/>
      <c r="L1020" s="808"/>
      <c r="M1020" s="746" t="s">
        <v>255</v>
      </c>
      <c r="N1020" s="747"/>
      <c r="O1020" s="747"/>
      <c r="P1020" s="747"/>
      <c r="Q1020" s="748"/>
      <c r="R1020" s="845">
        <f>IF(ISBLANK('6桁'!R1020)=TRUE,"",VLOOKUP('6桁'!R1020,A!$A:$G,7,FALSE))</f>
        <v>57400</v>
      </c>
      <c r="S1020" s="846" t="str">
        <f>IF(ISBLANK('6桁'!S1020)=TRUE,"",VLOOKUP('6桁'!S1020,A!$A:$G,7,FALSE))</f>
        <v/>
      </c>
      <c r="T1020" s="846" t="str">
        <f>IF(ISBLANK('6桁'!T1020)=TRUE,"",VLOOKUP('6桁'!T1020,A!$A:$G,7,FALSE))</f>
        <v/>
      </c>
      <c r="U1020" s="847" t="str">
        <f>IF(ISBLANK('6桁'!U1020)=TRUE,"",VLOOKUP('6桁'!U1020,A!$A:$G,7,FALSE))</f>
        <v/>
      </c>
      <c r="V1020" s="83"/>
      <c r="W1020" s="265"/>
      <c r="X1020" s="4"/>
    </row>
    <row r="1021" spans="2:24" ht="23.1" customHeight="1">
      <c r="B1021" s="842" t="s">
        <v>713</v>
      </c>
      <c r="C1021" s="843"/>
      <c r="D1021" s="843"/>
      <c r="E1021" s="843"/>
      <c r="F1021" s="843"/>
      <c r="G1021" s="844"/>
      <c r="H1021" s="810" t="s">
        <v>714</v>
      </c>
      <c r="I1021" s="811"/>
      <c r="J1021" s="811"/>
      <c r="K1021" s="811"/>
      <c r="L1021" s="812"/>
      <c r="M1021" s="810" t="s">
        <v>323</v>
      </c>
      <c r="N1021" s="811"/>
      <c r="O1021" s="811"/>
      <c r="P1021" s="811"/>
      <c r="Q1021" s="812"/>
      <c r="R1021" s="833">
        <f>IF(ISBLANK('6桁'!R1021)=TRUE,"",VLOOKUP('6桁'!R1021,A!$A:$G,7,FALSE))</f>
        <v>43600</v>
      </c>
      <c r="S1021" s="834" t="str">
        <f>IF(ISBLANK('6桁'!S1021)=TRUE,"",VLOOKUP('6桁'!S1021,A!$A:$G,7,FALSE))</f>
        <v/>
      </c>
      <c r="T1021" s="834" t="str">
        <f>IF(ISBLANK('6桁'!T1021)=TRUE,"",VLOOKUP('6桁'!T1021,A!$A:$G,7,FALSE))</f>
        <v/>
      </c>
      <c r="U1021" s="835" t="str">
        <f>IF(ISBLANK('6桁'!U1021)=TRUE,"",VLOOKUP('6桁'!U1021,A!$A:$G,7,FALSE))</f>
        <v/>
      </c>
      <c r="V1021" s="83"/>
      <c r="W1021" s="265"/>
      <c r="X1021" s="4"/>
    </row>
    <row r="1022" spans="2:24" ht="23.1" customHeight="1">
      <c r="B1022" s="806"/>
      <c r="C1022" s="807"/>
      <c r="D1022" s="807"/>
      <c r="E1022" s="807"/>
      <c r="F1022" s="807"/>
      <c r="G1022" s="808"/>
      <c r="H1022" s="806" t="s">
        <v>715</v>
      </c>
      <c r="I1022" s="807"/>
      <c r="J1022" s="807"/>
      <c r="K1022" s="807"/>
      <c r="L1022" s="808"/>
      <c r="M1022" s="806" t="s">
        <v>716</v>
      </c>
      <c r="N1022" s="807"/>
      <c r="O1022" s="807"/>
      <c r="P1022" s="807"/>
      <c r="Q1022" s="808"/>
      <c r="R1022" s="845">
        <f>IF(ISBLANK('6桁'!R1022)=TRUE,"",VLOOKUP('6桁'!R1022,A!$A:$G,7,FALSE))</f>
        <v>59400</v>
      </c>
      <c r="S1022" s="846" t="str">
        <f>IF(ISBLANK('6桁'!S1022)=TRUE,"",VLOOKUP('6桁'!S1022,A!$A:$G,7,FALSE))</f>
        <v/>
      </c>
      <c r="T1022" s="846" t="str">
        <f>IF(ISBLANK('6桁'!T1022)=TRUE,"",VLOOKUP('6桁'!T1022,A!$A:$G,7,FALSE))</f>
        <v/>
      </c>
      <c r="U1022" s="847" t="str">
        <f>IF(ISBLANK('6桁'!U1022)=TRUE,"",VLOOKUP('6桁'!U1022,A!$A:$G,7,FALSE))</f>
        <v/>
      </c>
      <c r="V1022" s="83"/>
      <c r="W1022" s="265"/>
      <c r="X1022" s="4"/>
    </row>
    <row r="1023" spans="2:24" ht="23.1" customHeight="1">
      <c r="B1023" s="842" t="s">
        <v>941</v>
      </c>
      <c r="C1023" s="843"/>
      <c r="D1023" s="843"/>
      <c r="E1023" s="843"/>
      <c r="F1023" s="843"/>
      <c r="G1023" s="844"/>
      <c r="H1023" s="810" t="s">
        <v>557</v>
      </c>
      <c r="I1023" s="811"/>
      <c r="J1023" s="811"/>
      <c r="K1023" s="811"/>
      <c r="L1023" s="812"/>
      <c r="M1023" s="746" t="s">
        <v>254</v>
      </c>
      <c r="N1023" s="747"/>
      <c r="O1023" s="747"/>
      <c r="P1023" s="747"/>
      <c r="Q1023" s="748"/>
      <c r="R1023" s="833">
        <f>IF(ISBLANK('6桁'!R1023)=TRUE,"",VLOOKUP('6桁'!R1023,A!$A:$G,7,FALSE))</f>
        <v>21200</v>
      </c>
      <c r="S1023" s="834" t="str">
        <f>IF(ISBLANK('6桁'!S1023)=TRUE,"",VLOOKUP('6桁'!S1023,A!$A:$G,7,FALSE))</f>
        <v/>
      </c>
      <c r="T1023" s="834" t="str">
        <f>IF(ISBLANK('6桁'!T1023)=TRUE,"",VLOOKUP('6桁'!T1023,A!$A:$G,7,FALSE))</f>
        <v/>
      </c>
      <c r="U1023" s="835" t="str">
        <f>IF(ISBLANK('6桁'!U1023)=TRUE,"",VLOOKUP('6桁'!U1023,A!$A:$G,7,FALSE))</f>
        <v/>
      </c>
      <c r="V1023" s="83"/>
      <c r="W1023" s="265"/>
      <c r="X1023" s="4"/>
    </row>
    <row r="1024" spans="2:24" ht="23.1" customHeight="1">
      <c r="B1024" s="806"/>
      <c r="C1024" s="807"/>
      <c r="D1024" s="807"/>
      <c r="E1024" s="807"/>
      <c r="F1024" s="807"/>
      <c r="G1024" s="808"/>
      <c r="H1024" s="806" t="s">
        <v>954</v>
      </c>
      <c r="I1024" s="807"/>
      <c r="J1024" s="807"/>
      <c r="K1024" s="807"/>
      <c r="L1024" s="808"/>
      <c r="M1024" s="746"/>
      <c r="N1024" s="747"/>
      <c r="O1024" s="747"/>
      <c r="P1024" s="747"/>
      <c r="Q1024" s="748"/>
      <c r="R1024" s="845">
        <f>IF(ISBLANK('6桁'!R1024)=TRUE,"",VLOOKUP('6桁'!R1024,A!$A:$G,7,FALSE))</f>
        <v>30200</v>
      </c>
      <c r="S1024" s="846" t="str">
        <f>IF(ISBLANK('6桁'!S1024)=TRUE,"",VLOOKUP('6桁'!S1024,A!$A:$G,7,FALSE))</f>
        <v/>
      </c>
      <c r="T1024" s="846" t="str">
        <f>IF(ISBLANK('6桁'!T1024)=TRUE,"",VLOOKUP('6桁'!T1024,A!$A:$G,7,FALSE))</f>
        <v/>
      </c>
      <c r="U1024" s="847" t="str">
        <f>IF(ISBLANK('6桁'!U1024)=TRUE,"",VLOOKUP('6桁'!U1024,A!$A:$G,7,FALSE))</f>
        <v/>
      </c>
      <c r="V1024" s="83"/>
      <c r="W1024" s="265"/>
      <c r="X1024" s="4"/>
    </row>
    <row r="1025" spans="2:27" ht="23.1" customHeight="1">
      <c r="B1025" s="842" t="s">
        <v>598</v>
      </c>
      <c r="C1025" s="843"/>
      <c r="D1025" s="843"/>
      <c r="E1025" s="843"/>
      <c r="F1025" s="843"/>
      <c r="G1025" s="844"/>
      <c r="H1025" s="810" t="s">
        <v>262</v>
      </c>
      <c r="I1025" s="811"/>
      <c r="J1025" s="811"/>
      <c r="K1025" s="811"/>
      <c r="L1025" s="812"/>
      <c r="M1025" s="746" t="s">
        <v>254</v>
      </c>
      <c r="N1025" s="747"/>
      <c r="O1025" s="747"/>
      <c r="P1025" s="747"/>
      <c r="Q1025" s="748"/>
      <c r="R1025" s="833">
        <f>IF(ISBLANK('6桁'!R1025)=TRUE,"",VLOOKUP('6桁'!R1025,A!$A:$G,7,FALSE))</f>
        <v>19400</v>
      </c>
      <c r="S1025" s="834" t="str">
        <f>IF(ISBLANK('6桁'!S1025)=TRUE,"",VLOOKUP('6桁'!S1025,A!$A:$G,7,FALSE))</f>
        <v/>
      </c>
      <c r="T1025" s="834" t="str">
        <f>IF(ISBLANK('6桁'!T1025)=TRUE,"",VLOOKUP('6桁'!T1025,A!$A:$G,7,FALSE))</f>
        <v/>
      </c>
      <c r="U1025" s="835" t="str">
        <f>IF(ISBLANK('6桁'!U1025)=TRUE,"",VLOOKUP('6桁'!U1025,A!$A:$G,7,FALSE))</f>
        <v/>
      </c>
      <c r="V1025" s="83"/>
      <c r="W1025" s="265"/>
      <c r="X1025" s="4"/>
    </row>
    <row r="1026" spans="2:27" ht="23.1" customHeight="1">
      <c r="B1026" s="806"/>
      <c r="C1026" s="807"/>
      <c r="D1026" s="807"/>
      <c r="E1026" s="807"/>
      <c r="F1026" s="807"/>
      <c r="G1026" s="808"/>
      <c r="H1026" s="806" t="s">
        <v>260</v>
      </c>
      <c r="I1026" s="807"/>
      <c r="J1026" s="807"/>
      <c r="K1026" s="807"/>
      <c r="L1026" s="808"/>
      <c r="M1026" s="746"/>
      <c r="N1026" s="747"/>
      <c r="O1026" s="747"/>
      <c r="P1026" s="747"/>
      <c r="Q1026" s="748"/>
      <c r="R1026" s="845">
        <f>IF(ISBLANK('6桁'!R1026)=TRUE,"",VLOOKUP('6桁'!R1026,A!$A:$G,7,FALSE))</f>
        <v>12100</v>
      </c>
      <c r="S1026" s="846" t="str">
        <f>IF(ISBLANK('6桁'!S1026)=TRUE,"",VLOOKUP('6桁'!S1026,A!$A:$G,7,FALSE))</f>
        <v/>
      </c>
      <c r="T1026" s="846" t="str">
        <f>IF(ISBLANK('6桁'!T1026)=TRUE,"",VLOOKUP('6桁'!T1026,A!$A:$G,7,FALSE))</f>
        <v/>
      </c>
      <c r="U1026" s="847" t="str">
        <f>IF(ISBLANK('6桁'!U1026)=TRUE,"",VLOOKUP('6桁'!U1026,A!$A:$G,7,FALSE))</f>
        <v/>
      </c>
      <c r="V1026" s="83"/>
      <c r="W1026" s="265"/>
      <c r="X1026" s="4"/>
    </row>
    <row r="1027" spans="2:27" ht="23.1" customHeight="1">
      <c r="B1027" s="842" t="s">
        <v>599</v>
      </c>
      <c r="C1027" s="843"/>
      <c r="D1027" s="843"/>
      <c r="E1027" s="843"/>
      <c r="F1027" s="843"/>
      <c r="G1027" s="844"/>
      <c r="H1027" s="810" t="s">
        <v>257</v>
      </c>
      <c r="I1027" s="811"/>
      <c r="J1027" s="811"/>
      <c r="K1027" s="811"/>
      <c r="L1027" s="812"/>
      <c r="M1027" s="746" t="s">
        <v>254</v>
      </c>
      <c r="N1027" s="747"/>
      <c r="O1027" s="747"/>
      <c r="P1027" s="747"/>
      <c r="Q1027" s="748"/>
      <c r="R1027" s="833">
        <f>IF(ISBLANK('6桁'!R1027)=TRUE,"",VLOOKUP('6桁'!R1027,A!$A:$G,7,FALSE))</f>
        <v>10900</v>
      </c>
      <c r="S1027" s="834" t="str">
        <f>IF(ISBLANK('6桁'!S1027)=TRUE,"",VLOOKUP('6桁'!S1027,A!$A:$G,7,FALSE))</f>
        <v/>
      </c>
      <c r="T1027" s="834" t="str">
        <f>IF(ISBLANK('6桁'!T1027)=TRUE,"",VLOOKUP('6桁'!T1027,A!$A:$G,7,FALSE))</f>
        <v/>
      </c>
      <c r="U1027" s="835" t="str">
        <f>IF(ISBLANK('6桁'!U1027)=TRUE,"",VLOOKUP('6桁'!U1027,A!$A:$G,7,FALSE))</f>
        <v/>
      </c>
      <c r="V1027" s="83"/>
      <c r="W1027" s="265"/>
      <c r="X1027" s="4"/>
    </row>
    <row r="1028" spans="2:27" ht="23.1" customHeight="1" thickBot="1">
      <c r="B1028" s="806"/>
      <c r="C1028" s="807"/>
      <c r="D1028" s="807"/>
      <c r="E1028" s="807"/>
      <c r="F1028" s="807"/>
      <c r="G1028" s="808"/>
      <c r="H1028" s="806" t="s">
        <v>539</v>
      </c>
      <c r="I1028" s="807"/>
      <c r="J1028" s="807"/>
      <c r="K1028" s="807"/>
      <c r="L1028" s="808"/>
      <c r="M1028" s="778"/>
      <c r="N1028" s="779"/>
      <c r="O1028" s="779"/>
      <c r="P1028" s="779"/>
      <c r="Q1028" s="780"/>
      <c r="R1028" s="845">
        <f>IF(ISBLANK('6桁'!R1028)=TRUE,"",VLOOKUP('6桁'!R1028,A!$A:$G,7,FALSE))</f>
        <v>10400</v>
      </c>
      <c r="S1028" s="846" t="str">
        <f>IF(ISBLANK('6桁'!S1028)=TRUE,"",VLOOKUP('6桁'!S1028,A!$A:$G,7,FALSE))</f>
        <v/>
      </c>
      <c r="T1028" s="846" t="str">
        <f>IF(ISBLANK('6桁'!T1028)=TRUE,"",VLOOKUP('6桁'!T1028,A!$A:$G,7,FALSE))</f>
        <v/>
      </c>
      <c r="U1028" s="847" t="str">
        <f>IF(ISBLANK('6桁'!U1028)=TRUE,"",VLOOKUP('6桁'!U1028,A!$A:$G,7,FALSE))</f>
        <v/>
      </c>
      <c r="V1028" s="83"/>
      <c r="W1028" s="265"/>
      <c r="X1028" s="4"/>
    </row>
    <row r="1029" spans="2:27" ht="66" customHeight="1">
      <c r="B1029" s="545" t="s">
        <v>2145</v>
      </c>
      <c r="C1029" s="545"/>
      <c r="D1029" s="545"/>
      <c r="E1029" s="545"/>
      <c r="F1029" s="545"/>
      <c r="G1029" s="545"/>
      <c r="H1029" s="545"/>
      <c r="I1029" s="545"/>
      <c r="J1029" s="545"/>
      <c r="K1029" s="545"/>
      <c r="L1029" s="545"/>
      <c r="M1029" s="545"/>
      <c r="N1029" s="545"/>
      <c r="O1029" s="545"/>
      <c r="P1029" s="545"/>
      <c r="Q1029" s="545"/>
      <c r="R1029" s="545"/>
      <c r="S1029" s="545"/>
      <c r="T1029" s="545"/>
      <c r="U1029" s="545"/>
      <c r="V1029" s="221"/>
      <c r="W1029" s="221"/>
      <c r="X1029" s="82"/>
      <c r="Y1029" s="265"/>
    </row>
    <row r="1030" spans="2:27" ht="13.5" customHeight="1">
      <c r="C1030" s="24"/>
      <c r="D1030" s="24"/>
      <c r="E1030" s="24"/>
      <c r="F1030" s="82"/>
      <c r="G1030" s="24"/>
      <c r="H1030" s="82"/>
      <c r="I1030" s="24"/>
      <c r="J1030" s="82"/>
      <c r="K1030" s="24"/>
      <c r="L1030" s="82"/>
      <c r="M1030" s="24"/>
      <c r="N1030" s="82"/>
      <c r="O1030" s="24"/>
      <c r="P1030" s="82"/>
      <c r="Q1030" s="24"/>
      <c r="R1030" s="82"/>
      <c r="S1030" s="24"/>
      <c r="T1030" s="82"/>
      <c r="U1030" s="24"/>
      <c r="V1030" s="82"/>
      <c r="W1030" s="24"/>
      <c r="X1030" s="82"/>
      <c r="Y1030" s="265"/>
    </row>
    <row r="1031" spans="2:27" ht="14.25" customHeight="1" thickBot="1">
      <c r="B1031" s="39"/>
    </row>
    <row r="1032" spans="2:27" ht="25.5" customHeight="1" thickTop="1" thickBot="1">
      <c r="B1032" s="518" t="s">
        <v>580</v>
      </c>
      <c r="C1032" s="519"/>
      <c r="D1032" s="519"/>
      <c r="E1032" s="519"/>
      <c r="F1032" s="519"/>
      <c r="G1032" s="519"/>
      <c r="H1032" s="519"/>
      <c r="I1032" s="519"/>
      <c r="J1032" s="519"/>
      <c r="K1032" s="519"/>
      <c r="L1032" s="519"/>
      <c r="M1032" s="519"/>
      <c r="N1032" s="519"/>
      <c r="O1032" s="519"/>
      <c r="P1032" s="519"/>
      <c r="Q1032" s="519"/>
      <c r="R1032" s="519"/>
      <c r="S1032" s="519"/>
      <c r="T1032" s="519"/>
      <c r="U1032" s="519"/>
      <c r="V1032" s="519"/>
      <c r="W1032" s="519"/>
      <c r="X1032" s="519"/>
      <c r="Y1032" s="519"/>
      <c r="Z1032" s="519"/>
      <c r="AA1032" s="520"/>
    </row>
    <row r="1033" spans="2:27" ht="14.25" customHeight="1" thickTop="1">
      <c r="B1033" s="24"/>
      <c r="C1033" s="24"/>
      <c r="D1033" s="24"/>
      <c r="E1033" s="24"/>
      <c r="F1033" s="82"/>
      <c r="G1033" s="24"/>
      <c r="H1033" s="82"/>
      <c r="I1033" s="24"/>
      <c r="J1033" s="82"/>
      <c r="K1033" s="24"/>
      <c r="L1033" s="82"/>
      <c r="M1033" s="24"/>
      <c r="N1033" s="82"/>
      <c r="O1033" s="24"/>
      <c r="P1033" s="82"/>
      <c r="Q1033" s="24"/>
      <c r="R1033" s="82"/>
      <c r="S1033" s="24"/>
      <c r="T1033" s="82"/>
      <c r="U1033" s="24"/>
      <c r="V1033" s="82"/>
      <c r="W1033" s="24"/>
      <c r="X1033" s="82"/>
      <c r="Y1033" s="24"/>
    </row>
    <row r="1034" spans="2:27" s="239" customFormat="1" ht="20.100000000000001" customHeight="1" thickBot="1">
      <c r="B1034" s="241" t="s">
        <v>657</v>
      </c>
      <c r="C1034" s="24"/>
      <c r="D1034" s="24"/>
      <c r="E1034" s="24"/>
      <c r="F1034" s="82"/>
      <c r="G1034" s="24"/>
      <c r="H1034" s="82"/>
      <c r="I1034" s="24"/>
      <c r="J1034" s="82"/>
      <c r="K1034" s="24"/>
      <c r="L1034" s="82"/>
      <c r="M1034" s="24"/>
      <c r="N1034" s="82"/>
      <c r="O1034" s="24"/>
      <c r="P1034" s="82"/>
      <c r="Q1034" s="24"/>
      <c r="R1034" s="82"/>
      <c r="S1034" s="24"/>
      <c r="T1034" s="82"/>
      <c r="U1034" s="24"/>
      <c r="V1034" s="82"/>
      <c r="W1034" s="24"/>
      <c r="X1034" s="82"/>
      <c r="Y1034" s="24"/>
    </row>
    <row r="1035" spans="2:27" ht="20.100000000000001" customHeight="1" thickBot="1">
      <c r="B1035" s="531" t="s">
        <v>536</v>
      </c>
      <c r="C1035" s="532"/>
      <c r="D1035" s="532"/>
      <c r="E1035" s="532"/>
      <c r="F1035" s="532"/>
      <c r="G1035" s="532"/>
      <c r="H1035" s="532"/>
      <c r="I1035" s="532"/>
      <c r="J1035" s="532"/>
      <c r="K1035" s="532"/>
      <c r="L1035" s="532"/>
      <c r="M1035" s="532"/>
      <c r="N1035" s="532"/>
      <c r="O1035" s="532"/>
      <c r="P1035" s="532"/>
      <c r="Q1035" s="532"/>
      <c r="R1035" s="532"/>
      <c r="S1035" s="532"/>
      <c r="T1035" s="532"/>
      <c r="U1035" s="533"/>
      <c r="V1035" s="10"/>
      <c r="X1035" s="4"/>
    </row>
    <row r="1036" spans="2:27" ht="30" customHeight="1" thickBot="1">
      <c r="B1036" s="622" t="s">
        <v>581</v>
      </c>
      <c r="C1036" s="623"/>
      <c r="D1036" s="623"/>
      <c r="E1036" s="623"/>
      <c r="F1036" s="623"/>
      <c r="G1036" s="624"/>
      <c r="H1036" s="710" t="s">
        <v>524</v>
      </c>
      <c r="I1036" s="710"/>
      <c r="J1036" s="710"/>
      <c r="K1036" s="710"/>
      <c r="L1036" s="710"/>
      <c r="M1036" s="710" t="s">
        <v>491</v>
      </c>
      <c r="N1036" s="710"/>
      <c r="O1036" s="710"/>
      <c r="P1036" s="710"/>
      <c r="Q1036" s="710"/>
      <c r="R1036" s="710"/>
      <c r="S1036" s="710"/>
      <c r="T1036" s="710"/>
      <c r="U1036" s="710"/>
      <c r="X1036" s="4"/>
    </row>
    <row r="1037" spans="2:27" ht="23.1" customHeight="1">
      <c r="B1037" s="737" t="s">
        <v>607</v>
      </c>
      <c r="C1037" s="738"/>
      <c r="D1037" s="738"/>
      <c r="E1037" s="738"/>
      <c r="F1037" s="738"/>
      <c r="G1037" s="739"/>
      <c r="H1037" s="737" t="s">
        <v>606</v>
      </c>
      <c r="I1037" s="738"/>
      <c r="J1037" s="738"/>
      <c r="K1037" s="738"/>
      <c r="L1037" s="739"/>
      <c r="M1037" s="737" t="s">
        <v>1050</v>
      </c>
      <c r="N1037" s="738"/>
      <c r="O1037" s="738"/>
      <c r="P1037" s="738"/>
      <c r="Q1037" s="739"/>
      <c r="R1037" s="619">
        <f>IF(ISBLANK('6桁'!R1037)=TRUE,"",VLOOKUP('6桁'!R1037,A!$A:$G,7,FALSE))</f>
        <v>25500</v>
      </c>
      <c r="S1037" s="860" t="str">
        <f>IF(ISBLANK('6桁'!S1037)=TRUE,"",VLOOKUP('6桁'!S1037,A!$A:$G,7,FALSE))</f>
        <v/>
      </c>
      <c r="T1037" s="860" t="str">
        <f>IF(ISBLANK('6桁'!T1037)=TRUE,"",VLOOKUP('6桁'!T1037,A!$A:$G,7,FALSE))</f>
        <v/>
      </c>
      <c r="U1037" s="885" t="str">
        <f>IF(ISBLANK('6桁'!U1037)=TRUE,"",VLOOKUP('6桁'!U1037,A!$A:$G,7,FALSE))</f>
        <v/>
      </c>
      <c r="V1037" s="83"/>
      <c r="X1037" s="4"/>
    </row>
    <row r="1038" spans="2:27" ht="23.1" customHeight="1">
      <c r="B1038" s="746" t="s">
        <v>608</v>
      </c>
      <c r="C1038" s="747"/>
      <c r="D1038" s="747"/>
      <c r="E1038" s="747"/>
      <c r="F1038" s="747"/>
      <c r="G1038" s="748"/>
      <c r="H1038" s="746" t="s">
        <v>211</v>
      </c>
      <c r="I1038" s="747"/>
      <c r="J1038" s="747"/>
      <c r="K1038" s="747"/>
      <c r="L1038" s="748"/>
      <c r="M1038" s="746" t="s">
        <v>604</v>
      </c>
      <c r="N1038" s="747"/>
      <c r="O1038" s="747"/>
      <c r="P1038" s="747"/>
      <c r="Q1038" s="748"/>
      <c r="R1038" s="848">
        <f>IF(ISBLANK('6桁'!R1038)=TRUE,"",VLOOKUP('6桁'!R1038,A!$A:$G,7,FALSE))</f>
        <v>12300</v>
      </c>
      <c r="S1038" s="849" t="str">
        <f>IF(ISBLANK('6桁'!S1038)=TRUE,"",VLOOKUP('6桁'!S1038,A!$A:$G,7,FALSE))</f>
        <v/>
      </c>
      <c r="T1038" s="849" t="str">
        <f>IF(ISBLANK('6桁'!T1038)=TRUE,"",VLOOKUP('6桁'!T1038,A!$A:$G,7,FALSE))</f>
        <v/>
      </c>
      <c r="U1038" s="850" t="str">
        <f>IF(ISBLANK('6桁'!U1038)=TRUE,"",VLOOKUP('6桁'!U1038,A!$A:$G,7,FALSE))</f>
        <v/>
      </c>
      <c r="V1038" s="83"/>
      <c r="X1038" s="4"/>
    </row>
    <row r="1039" spans="2:27" ht="23.1" customHeight="1">
      <c r="B1039" s="746" t="s">
        <v>1363</v>
      </c>
      <c r="C1039" s="747"/>
      <c r="D1039" s="747"/>
      <c r="E1039" s="747"/>
      <c r="F1039" s="747"/>
      <c r="G1039" s="748"/>
      <c r="H1039" s="746" t="s">
        <v>1187</v>
      </c>
      <c r="I1039" s="747"/>
      <c r="J1039" s="747"/>
      <c r="K1039" s="747"/>
      <c r="L1039" s="748"/>
      <c r="M1039" s="746" t="s">
        <v>604</v>
      </c>
      <c r="N1039" s="747"/>
      <c r="O1039" s="747"/>
      <c r="P1039" s="747"/>
      <c r="Q1039" s="748"/>
      <c r="R1039" s="848">
        <f>IF(ISBLANK('6桁'!R1039)=TRUE,"",VLOOKUP('6桁'!R1039,A!$A:$G,7,FALSE))</f>
        <v>12300</v>
      </c>
      <c r="S1039" s="849" t="str">
        <f>IF(ISBLANK('6桁'!S1039)=TRUE,"",VLOOKUP('6桁'!S1039,A!$A:$G,7,FALSE))</f>
        <v/>
      </c>
      <c r="T1039" s="849" t="str">
        <f>IF(ISBLANK('6桁'!T1039)=TRUE,"",VLOOKUP('6桁'!T1039,A!$A:$G,7,FALSE))</f>
        <v/>
      </c>
      <c r="U1039" s="850" t="str">
        <f>IF(ISBLANK('6桁'!U1039)=TRUE,"",VLOOKUP('6桁'!U1039,A!$A:$G,7,FALSE))</f>
        <v/>
      </c>
      <c r="V1039" s="83"/>
      <c r="X1039" s="4"/>
    </row>
    <row r="1040" spans="2:27" ht="23.1" customHeight="1">
      <c r="B1040" s="746" t="s">
        <v>609</v>
      </c>
      <c r="C1040" s="747"/>
      <c r="D1040" s="747"/>
      <c r="E1040" s="747"/>
      <c r="F1040" s="747"/>
      <c r="G1040" s="748"/>
      <c r="H1040" s="746" t="s">
        <v>540</v>
      </c>
      <c r="I1040" s="747"/>
      <c r="J1040" s="747"/>
      <c r="K1040" s="747"/>
      <c r="L1040" s="748"/>
      <c r="M1040" s="746" t="s">
        <v>601</v>
      </c>
      <c r="N1040" s="747"/>
      <c r="O1040" s="747"/>
      <c r="P1040" s="747"/>
      <c r="Q1040" s="748"/>
      <c r="R1040" s="848">
        <f>IF(ISBLANK('6桁'!R1040)=TRUE,"",VLOOKUP('6桁'!R1040,A!$A:$G,7,FALSE))</f>
        <v>26000</v>
      </c>
      <c r="S1040" s="849" t="str">
        <f>IF(ISBLANK('6桁'!S1040)=TRUE,"",VLOOKUP('6桁'!S1040,A!$A:$G,7,FALSE))</f>
        <v/>
      </c>
      <c r="T1040" s="849" t="str">
        <f>IF(ISBLANK('6桁'!T1040)=TRUE,"",VLOOKUP('6桁'!T1040,A!$A:$G,7,FALSE))</f>
        <v/>
      </c>
      <c r="U1040" s="850" t="str">
        <f>IF(ISBLANK('6桁'!U1040)=TRUE,"",VLOOKUP('6桁'!U1040,A!$A:$G,7,FALSE))</f>
        <v/>
      </c>
      <c r="V1040" s="83"/>
      <c r="X1040" s="4"/>
    </row>
    <row r="1041" spans="2:25" ht="23.1" customHeight="1">
      <c r="B1041" s="842" t="s">
        <v>610</v>
      </c>
      <c r="C1041" s="843"/>
      <c r="D1041" s="843"/>
      <c r="E1041" s="843"/>
      <c r="F1041" s="843"/>
      <c r="G1041" s="844"/>
      <c r="H1041" s="810" t="s">
        <v>541</v>
      </c>
      <c r="I1041" s="811"/>
      <c r="J1041" s="811"/>
      <c r="K1041" s="811"/>
      <c r="L1041" s="812"/>
      <c r="M1041" s="842" t="s">
        <v>254</v>
      </c>
      <c r="N1041" s="843"/>
      <c r="O1041" s="843"/>
      <c r="P1041" s="843"/>
      <c r="Q1041" s="844"/>
      <c r="R1041" s="833">
        <f>IF(ISBLANK('6桁'!R1041)=TRUE,"",VLOOKUP('6桁'!R1041,A!$A:$G,7,FALSE))</f>
        <v>20200</v>
      </c>
      <c r="S1041" s="834" t="str">
        <f>IF(ISBLANK('6桁'!S1041)=TRUE,"",VLOOKUP('6桁'!S1041,A!$A:$G,7,FALSE))</f>
        <v/>
      </c>
      <c r="T1041" s="834" t="str">
        <f>IF(ISBLANK('6桁'!T1041)=TRUE,"",VLOOKUP('6桁'!T1041,A!$A:$G,7,FALSE))</f>
        <v/>
      </c>
      <c r="U1041" s="835" t="str">
        <f>IF(ISBLANK('6桁'!U1041)=TRUE,"",VLOOKUP('6桁'!U1041,A!$A:$G,7,FALSE))</f>
        <v/>
      </c>
      <c r="V1041" s="83"/>
      <c r="X1041" s="4"/>
    </row>
    <row r="1042" spans="2:25" ht="23.1" customHeight="1">
      <c r="B1042" s="806"/>
      <c r="C1042" s="807"/>
      <c r="D1042" s="807"/>
      <c r="E1042" s="807"/>
      <c r="F1042" s="807"/>
      <c r="G1042" s="808"/>
      <c r="H1042" s="806" t="s">
        <v>606</v>
      </c>
      <c r="I1042" s="807"/>
      <c r="J1042" s="807"/>
      <c r="K1042" s="807"/>
      <c r="L1042" s="808"/>
      <c r="M1042" s="806"/>
      <c r="N1042" s="807"/>
      <c r="O1042" s="807"/>
      <c r="P1042" s="807"/>
      <c r="Q1042" s="808"/>
      <c r="R1042" s="845">
        <f>IF(ISBLANK('6桁'!R1042)=TRUE,"",VLOOKUP('6桁'!R1042,A!$A:$G,7,FALSE))</f>
        <v>25500</v>
      </c>
      <c r="S1042" s="846" t="str">
        <f>IF(ISBLANK('6桁'!S1042)=TRUE,"",VLOOKUP('6桁'!S1042,A!$A:$G,7,FALSE))</f>
        <v/>
      </c>
      <c r="T1042" s="846" t="str">
        <f>IF(ISBLANK('6桁'!T1042)=TRUE,"",VLOOKUP('6桁'!T1042,A!$A:$G,7,FALSE))</f>
        <v/>
      </c>
      <c r="U1042" s="847" t="str">
        <f>IF(ISBLANK('6桁'!U1042)=TRUE,"",VLOOKUP('6桁'!U1042,A!$A:$G,7,FALSE))</f>
        <v/>
      </c>
      <c r="V1042" s="83"/>
      <c r="X1042" s="4"/>
    </row>
    <row r="1043" spans="2:25" ht="23.1" customHeight="1">
      <c r="B1043" s="746" t="s">
        <v>1364</v>
      </c>
      <c r="C1043" s="747"/>
      <c r="D1043" s="747"/>
      <c r="E1043" s="747"/>
      <c r="F1043" s="747"/>
      <c r="G1043" s="748"/>
      <c r="H1043" s="746" t="s">
        <v>558</v>
      </c>
      <c r="I1043" s="747"/>
      <c r="J1043" s="747"/>
      <c r="K1043" s="747"/>
      <c r="L1043" s="748"/>
      <c r="M1043" s="746" t="s">
        <v>545</v>
      </c>
      <c r="N1043" s="747"/>
      <c r="O1043" s="747"/>
      <c r="P1043" s="747"/>
      <c r="Q1043" s="748"/>
      <c r="R1043" s="848">
        <f>IF(ISBLANK('6桁'!R1043)=TRUE,"",VLOOKUP('6桁'!R1043,A!$A:$G,7,FALSE))</f>
        <v>38500</v>
      </c>
      <c r="S1043" s="849" t="str">
        <f>IF(ISBLANK('6桁'!S1043)=TRUE,"",VLOOKUP('6桁'!S1043,A!$A:$G,7,FALSE))</f>
        <v/>
      </c>
      <c r="T1043" s="849" t="str">
        <f>IF(ISBLANK('6桁'!T1043)=TRUE,"",VLOOKUP('6桁'!T1043,A!$A:$G,7,FALSE))</f>
        <v/>
      </c>
      <c r="U1043" s="850" t="str">
        <f>IF(ISBLANK('6桁'!U1043)=TRUE,"",VLOOKUP('6桁'!U1043,A!$A:$G,7,FALSE))</f>
        <v/>
      </c>
      <c r="V1043" s="83"/>
      <c r="X1043" s="4"/>
    </row>
    <row r="1044" spans="2:25" ht="23.1" customHeight="1">
      <c r="B1044" s="842" t="s">
        <v>611</v>
      </c>
      <c r="C1044" s="843"/>
      <c r="D1044" s="843"/>
      <c r="E1044" s="843"/>
      <c r="F1044" s="843"/>
      <c r="G1044" s="844"/>
      <c r="H1044" s="810" t="s">
        <v>262</v>
      </c>
      <c r="I1044" s="811"/>
      <c r="J1044" s="811"/>
      <c r="K1044" s="811"/>
      <c r="L1044" s="812"/>
      <c r="M1044" s="842" t="s">
        <v>254</v>
      </c>
      <c r="N1044" s="843"/>
      <c r="O1044" s="843"/>
      <c r="P1044" s="843"/>
      <c r="Q1044" s="844"/>
      <c r="R1044" s="833">
        <f>IF(ISBLANK('6桁'!R1044)=TRUE,"",VLOOKUP('6桁'!R1044,A!$A:$G,7,FALSE))</f>
        <v>19400</v>
      </c>
      <c r="S1044" s="834" t="str">
        <f>IF(ISBLANK('6桁'!S1044)=TRUE,"",VLOOKUP('6桁'!S1044,A!$A:$G,7,FALSE))</f>
        <v/>
      </c>
      <c r="T1044" s="834" t="str">
        <f>IF(ISBLANK('6桁'!T1044)=TRUE,"",VLOOKUP('6桁'!T1044,A!$A:$G,7,FALSE))</f>
        <v/>
      </c>
      <c r="U1044" s="835" t="str">
        <f>IF(ISBLANK('6桁'!U1044)=TRUE,"",VLOOKUP('6桁'!U1044,A!$A:$G,7,FALSE))</f>
        <v/>
      </c>
      <c r="V1044" s="83"/>
      <c r="X1044" s="4"/>
    </row>
    <row r="1045" spans="2:25" ht="23.1" customHeight="1">
      <c r="B1045" s="806"/>
      <c r="C1045" s="807"/>
      <c r="D1045" s="807"/>
      <c r="E1045" s="807"/>
      <c r="F1045" s="807"/>
      <c r="G1045" s="808"/>
      <c r="H1045" s="806" t="s">
        <v>260</v>
      </c>
      <c r="I1045" s="807"/>
      <c r="J1045" s="807"/>
      <c r="K1045" s="807"/>
      <c r="L1045" s="808"/>
      <c r="M1045" s="806"/>
      <c r="N1045" s="807"/>
      <c r="O1045" s="807"/>
      <c r="P1045" s="807"/>
      <c r="Q1045" s="808"/>
      <c r="R1045" s="845">
        <f>IF(ISBLANK('6桁'!R1045)=TRUE,"",VLOOKUP('6桁'!R1045,A!$A:$G,7,FALSE))</f>
        <v>12100</v>
      </c>
      <c r="S1045" s="846" t="str">
        <f>IF(ISBLANK('6桁'!S1045)=TRUE,"",VLOOKUP('6桁'!S1045,A!$A:$G,7,FALSE))</f>
        <v/>
      </c>
      <c r="T1045" s="846" t="str">
        <f>IF(ISBLANK('6桁'!T1045)=TRUE,"",VLOOKUP('6桁'!T1045,A!$A:$G,7,FALSE))</f>
        <v/>
      </c>
      <c r="U1045" s="847" t="str">
        <f>IF(ISBLANK('6桁'!U1045)=TRUE,"",VLOOKUP('6桁'!U1045,A!$A:$G,7,FALSE))</f>
        <v/>
      </c>
      <c r="V1045" s="83"/>
      <c r="X1045" s="4"/>
    </row>
    <row r="1046" spans="2:25" ht="23.1" customHeight="1">
      <c r="B1046" s="842" t="s">
        <v>1365</v>
      </c>
      <c r="C1046" s="843"/>
      <c r="D1046" s="843"/>
      <c r="E1046" s="843"/>
      <c r="F1046" s="843"/>
      <c r="G1046" s="844"/>
      <c r="H1046" s="810" t="s">
        <v>411</v>
      </c>
      <c r="I1046" s="811"/>
      <c r="J1046" s="811"/>
      <c r="K1046" s="811"/>
      <c r="L1046" s="812"/>
      <c r="M1046" s="842" t="s">
        <v>254</v>
      </c>
      <c r="N1046" s="843"/>
      <c r="O1046" s="843"/>
      <c r="P1046" s="843"/>
      <c r="Q1046" s="844"/>
      <c r="R1046" s="833">
        <f>IF(ISBLANK('6桁'!R1046)=TRUE,"",VLOOKUP('6桁'!R1046,A!$A:$G,7,FALSE))</f>
        <v>16400</v>
      </c>
      <c r="S1046" s="834" t="str">
        <f>IF(ISBLANK('6桁'!S1046)=TRUE,"",VLOOKUP('6桁'!S1046,A!$A:$G,7,FALSE))</f>
        <v/>
      </c>
      <c r="T1046" s="834" t="str">
        <f>IF(ISBLANK('6桁'!T1046)=TRUE,"",VLOOKUP('6桁'!T1046,A!$A:$G,7,FALSE))</f>
        <v/>
      </c>
      <c r="U1046" s="835" t="str">
        <f>IF(ISBLANK('6桁'!U1046)=TRUE,"",VLOOKUP('6桁'!U1046,A!$A:$G,7,FALSE))</f>
        <v/>
      </c>
      <c r="V1046" s="83"/>
      <c r="X1046" s="4"/>
    </row>
    <row r="1047" spans="2:25" ht="23.1" customHeight="1">
      <c r="B1047" s="806"/>
      <c r="C1047" s="807"/>
      <c r="D1047" s="807"/>
      <c r="E1047" s="807"/>
      <c r="F1047" s="807"/>
      <c r="G1047" s="808"/>
      <c r="H1047" s="806" t="s">
        <v>182</v>
      </c>
      <c r="I1047" s="807"/>
      <c r="J1047" s="807"/>
      <c r="K1047" s="807"/>
      <c r="L1047" s="808"/>
      <c r="M1047" s="806"/>
      <c r="N1047" s="807"/>
      <c r="O1047" s="807"/>
      <c r="P1047" s="807"/>
      <c r="Q1047" s="808"/>
      <c r="R1047" s="845">
        <f>IF(ISBLANK('6桁'!R1047)=TRUE,"",VLOOKUP('6桁'!R1047,A!$A:$G,7,FALSE))</f>
        <v>17500</v>
      </c>
      <c r="S1047" s="846" t="str">
        <f>IF(ISBLANK('6桁'!S1047)=TRUE,"",VLOOKUP('6桁'!S1047,A!$A:$G,7,FALSE))</f>
        <v/>
      </c>
      <c r="T1047" s="846" t="str">
        <f>IF(ISBLANK('6桁'!T1047)=TRUE,"",VLOOKUP('6桁'!T1047,A!$A:$G,7,FALSE))</f>
        <v/>
      </c>
      <c r="U1047" s="847" t="str">
        <f>IF(ISBLANK('6桁'!U1047)=TRUE,"",VLOOKUP('6桁'!U1047,A!$A:$G,7,FALSE))</f>
        <v/>
      </c>
      <c r="V1047" s="83"/>
      <c r="X1047" s="4"/>
    </row>
    <row r="1048" spans="2:25" ht="23.1" customHeight="1">
      <c r="B1048" s="842" t="s">
        <v>1366</v>
      </c>
      <c r="C1048" s="843"/>
      <c r="D1048" s="843"/>
      <c r="E1048" s="843"/>
      <c r="F1048" s="843"/>
      <c r="G1048" s="844"/>
      <c r="H1048" s="810" t="s">
        <v>385</v>
      </c>
      <c r="I1048" s="811"/>
      <c r="J1048" s="811"/>
      <c r="K1048" s="811"/>
      <c r="L1048" s="812"/>
      <c r="M1048" s="842" t="s">
        <v>603</v>
      </c>
      <c r="N1048" s="843"/>
      <c r="O1048" s="843"/>
      <c r="P1048" s="843"/>
      <c r="Q1048" s="844"/>
      <c r="R1048" s="833">
        <f>IF(ISBLANK('6桁'!R1048)=TRUE,"",VLOOKUP('6桁'!R1048,A!$A:$G,7,FALSE))</f>
        <v>16100</v>
      </c>
      <c r="S1048" s="834" t="str">
        <f>IF(ISBLANK('6桁'!S1048)=TRUE,"",VLOOKUP('6桁'!S1048,A!$A:$G,7,FALSE))</f>
        <v/>
      </c>
      <c r="T1048" s="834" t="str">
        <f>IF(ISBLANK('6桁'!T1048)=TRUE,"",VLOOKUP('6桁'!T1048,A!$A:$G,7,FALSE))</f>
        <v/>
      </c>
      <c r="U1048" s="835" t="str">
        <f>IF(ISBLANK('6桁'!U1048)=TRUE,"",VLOOKUP('6桁'!U1048,A!$A:$G,7,FALSE))</f>
        <v/>
      </c>
      <c r="V1048" s="83"/>
      <c r="X1048" s="4"/>
    </row>
    <row r="1049" spans="2:25" ht="23.1" customHeight="1">
      <c r="B1049" s="806"/>
      <c r="C1049" s="807"/>
      <c r="D1049" s="807"/>
      <c r="E1049" s="807"/>
      <c r="F1049" s="807"/>
      <c r="G1049" s="808"/>
      <c r="H1049" s="806" t="s">
        <v>282</v>
      </c>
      <c r="I1049" s="807"/>
      <c r="J1049" s="807"/>
      <c r="K1049" s="807"/>
      <c r="L1049" s="808"/>
      <c r="M1049" s="806"/>
      <c r="N1049" s="807"/>
      <c r="O1049" s="807"/>
      <c r="P1049" s="807"/>
      <c r="Q1049" s="808"/>
      <c r="R1049" s="845">
        <f>IF(ISBLANK('6桁'!R1049)=TRUE,"",VLOOKUP('6桁'!R1049,A!$A:$G,7,FALSE))</f>
        <v>14400</v>
      </c>
      <c r="S1049" s="846" t="str">
        <f>IF(ISBLANK('6桁'!S1049)=TRUE,"",VLOOKUP('6桁'!S1049,A!$A:$G,7,FALSE))</f>
        <v/>
      </c>
      <c r="T1049" s="846" t="str">
        <f>IF(ISBLANK('6桁'!T1049)=TRUE,"",VLOOKUP('6桁'!T1049,A!$A:$G,7,FALSE))</f>
        <v/>
      </c>
      <c r="U1049" s="847" t="str">
        <f>IF(ISBLANK('6桁'!U1049)=TRUE,"",VLOOKUP('6桁'!U1049,A!$A:$G,7,FALSE))</f>
        <v/>
      </c>
      <c r="V1049" s="83"/>
      <c r="X1049" s="4"/>
    </row>
    <row r="1050" spans="2:25" ht="23.1" customHeight="1">
      <c r="B1050" s="842" t="s">
        <v>612</v>
      </c>
      <c r="C1050" s="843"/>
      <c r="D1050" s="843"/>
      <c r="E1050" s="843"/>
      <c r="F1050" s="843"/>
      <c r="G1050" s="844"/>
      <c r="H1050" s="810" t="s">
        <v>261</v>
      </c>
      <c r="I1050" s="811"/>
      <c r="J1050" s="811"/>
      <c r="K1050" s="811"/>
      <c r="L1050" s="812"/>
      <c r="M1050" s="842" t="s">
        <v>254</v>
      </c>
      <c r="N1050" s="843"/>
      <c r="O1050" s="843"/>
      <c r="P1050" s="843"/>
      <c r="Q1050" s="844"/>
      <c r="R1050" s="833">
        <f>IF(ISBLANK('6桁'!R1050)=TRUE,"",VLOOKUP('6桁'!R1050,A!$A:$G,7,FALSE))</f>
        <v>12900</v>
      </c>
      <c r="S1050" s="834" t="str">
        <f>IF(ISBLANK('6桁'!S1050)=TRUE,"",VLOOKUP('6桁'!S1050,A!$A:$G,7,FALSE))</f>
        <v/>
      </c>
      <c r="T1050" s="834" t="str">
        <f>IF(ISBLANK('6桁'!T1050)=TRUE,"",VLOOKUP('6桁'!T1050,A!$A:$G,7,FALSE))</f>
        <v/>
      </c>
      <c r="U1050" s="835" t="str">
        <f>IF(ISBLANK('6桁'!U1050)=TRUE,"",VLOOKUP('6桁'!U1050,A!$A:$G,7,FALSE))</f>
        <v/>
      </c>
      <c r="V1050" s="83"/>
      <c r="X1050" s="4"/>
    </row>
    <row r="1051" spans="2:25" ht="23.1" customHeight="1">
      <c r="B1051" s="806"/>
      <c r="C1051" s="807"/>
      <c r="D1051" s="807"/>
      <c r="E1051" s="807"/>
      <c r="F1051" s="807"/>
      <c r="G1051" s="808"/>
      <c r="H1051" s="806" t="s">
        <v>182</v>
      </c>
      <c r="I1051" s="807"/>
      <c r="J1051" s="807"/>
      <c r="K1051" s="807"/>
      <c r="L1051" s="808"/>
      <c r="M1051" s="806"/>
      <c r="N1051" s="807"/>
      <c r="O1051" s="807"/>
      <c r="P1051" s="807"/>
      <c r="Q1051" s="808"/>
      <c r="R1051" s="845">
        <f>IF(ISBLANK('6桁'!R1051)=TRUE,"",VLOOKUP('6桁'!R1051,A!$A:$G,7,FALSE))</f>
        <v>17500</v>
      </c>
      <c r="S1051" s="846" t="str">
        <f>IF(ISBLANK('6桁'!S1051)=TRUE,"",VLOOKUP('6桁'!S1051,A!$A:$G,7,FALSE))</f>
        <v/>
      </c>
      <c r="T1051" s="846" t="str">
        <f>IF(ISBLANK('6桁'!T1051)=TRUE,"",VLOOKUP('6桁'!T1051,A!$A:$G,7,FALSE))</f>
        <v/>
      </c>
      <c r="U1051" s="847" t="str">
        <f>IF(ISBLANK('6桁'!U1051)=TRUE,"",VLOOKUP('6桁'!U1051,A!$A:$G,7,FALSE))</f>
        <v/>
      </c>
      <c r="V1051" s="83"/>
      <c r="X1051" s="4"/>
    </row>
    <row r="1052" spans="2:25" ht="23.1" customHeight="1">
      <c r="B1052" s="842" t="s">
        <v>1367</v>
      </c>
      <c r="C1052" s="843"/>
      <c r="D1052" s="843"/>
      <c r="E1052" s="843"/>
      <c r="F1052" s="843"/>
      <c r="G1052" s="844"/>
      <c r="H1052" s="810" t="s">
        <v>678</v>
      </c>
      <c r="I1052" s="811"/>
      <c r="J1052" s="811"/>
      <c r="K1052" s="811"/>
      <c r="L1052" s="812"/>
      <c r="M1052" s="842" t="s">
        <v>254</v>
      </c>
      <c r="N1052" s="843"/>
      <c r="O1052" s="843"/>
      <c r="P1052" s="843"/>
      <c r="Q1052" s="844"/>
      <c r="R1052" s="833">
        <f>IF(ISBLANK('6桁'!R1052)=TRUE,"",VLOOKUP('6桁'!R1052,A!$A:$G,7,FALSE))</f>
        <v>35900</v>
      </c>
      <c r="S1052" s="834" t="str">
        <f>IF(ISBLANK('6桁'!S1052)=TRUE,"",VLOOKUP('6桁'!S1052,A!$A:$G,7,FALSE))</f>
        <v/>
      </c>
      <c r="T1052" s="834" t="str">
        <f>IF(ISBLANK('6桁'!T1052)=TRUE,"",VLOOKUP('6桁'!T1052,A!$A:$G,7,FALSE))</f>
        <v/>
      </c>
      <c r="U1052" s="835" t="str">
        <f>IF(ISBLANK('6桁'!U1052)=TRUE,"",VLOOKUP('6桁'!U1052,A!$A:$G,7,FALSE))</f>
        <v/>
      </c>
      <c r="V1052" s="83"/>
      <c r="X1052" s="4"/>
    </row>
    <row r="1053" spans="2:25" ht="23.1" customHeight="1">
      <c r="B1053" s="830"/>
      <c r="C1053" s="831"/>
      <c r="D1053" s="831"/>
      <c r="E1053" s="831"/>
      <c r="F1053" s="831"/>
      <c r="G1053" s="832"/>
      <c r="H1053" s="806" t="s">
        <v>679</v>
      </c>
      <c r="I1053" s="807"/>
      <c r="J1053" s="807"/>
      <c r="K1053" s="807"/>
      <c r="L1053" s="808"/>
      <c r="M1053" s="806"/>
      <c r="N1053" s="807"/>
      <c r="O1053" s="807"/>
      <c r="P1053" s="807"/>
      <c r="Q1053" s="808"/>
      <c r="R1053" s="845">
        <f>IF(ISBLANK('6桁'!R1053)=TRUE,"",VLOOKUP('6桁'!R1053,A!$A:$G,7,FALSE))</f>
        <v>24000</v>
      </c>
      <c r="S1053" s="846" t="str">
        <f>IF(ISBLANK('6桁'!S1053)=TRUE,"",VLOOKUP('6桁'!S1053,A!$A:$G,7,FALSE))</f>
        <v/>
      </c>
      <c r="T1053" s="846" t="str">
        <f>IF(ISBLANK('6桁'!T1053)=TRUE,"",VLOOKUP('6桁'!T1053,A!$A:$G,7,FALSE))</f>
        <v/>
      </c>
      <c r="U1053" s="847" t="str">
        <f>IF(ISBLANK('6桁'!U1053)=TRUE,"",VLOOKUP('6桁'!U1053,A!$A:$G,7,FALSE))</f>
        <v/>
      </c>
      <c r="V1053" s="83"/>
      <c r="X1053" s="4"/>
    </row>
    <row r="1054" spans="2:25" ht="23.1" customHeight="1" thickBot="1">
      <c r="B1054" s="781"/>
      <c r="C1054" s="782"/>
      <c r="D1054" s="782"/>
      <c r="E1054" s="782"/>
      <c r="F1054" s="782"/>
      <c r="G1054" s="783"/>
      <c r="H1054" s="778" t="s">
        <v>678</v>
      </c>
      <c r="I1054" s="779"/>
      <c r="J1054" s="779"/>
      <c r="K1054" s="779"/>
      <c r="L1054" s="780"/>
      <c r="M1054" s="778" t="s">
        <v>1368</v>
      </c>
      <c r="N1054" s="779"/>
      <c r="O1054" s="779"/>
      <c r="P1054" s="779"/>
      <c r="Q1054" s="780"/>
      <c r="R1054" s="854">
        <f>IF(ISBLANK('6桁'!R1054)=TRUE,"",VLOOKUP('6桁'!R1054,A!$A:$G,7,FALSE))</f>
        <v>20900</v>
      </c>
      <c r="S1054" s="855" t="str">
        <f>IF(ISBLANK('6桁'!S1054)=TRUE,"",VLOOKUP('6桁'!S1054,A!$A:$G,7,FALSE))</f>
        <v/>
      </c>
      <c r="T1054" s="855" t="str">
        <f>IF(ISBLANK('6桁'!T1054)=TRUE,"",VLOOKUP('6桁'!T1054,A!$A:$G,7,FALSE))</f>
        <v/>
      </c>
      <c r="U1054" s="856" t="str">
        <f>IF(ISBLANK('6桁'!U1054)=TRUE,"",VLOOKUP('6桁'!U1054,A!$A:$G,7,FALSE))</f>
        <v/>
      </c>
      <c r="V1054" s="83"/>
      <c r="X1054" s="4"/>
    </row>
    <row r="1055" spans="2:25" ht="23.1" customHeight="1">
      <c r="B1055" s="336"/>
      <c r="C1055" s="336"/>
      <c r="D1055" s="336"/>
      <c r="E1055" s="336"/>
      <c r="F1055" s="83"/>
      <c r="G1055" s="336"/>
      <c r="H1055" s="83"/>
      <c r="I1055" s="336"/>
      <c r="J1055" s="83"/>
      <c r="K1055" s="336"/>
      <c r="L1055" s="83"/>
      <c r="M1055" s="336"/>
      <c r="N1055" s="83"/>
      <c r="O1055" s="336"/>
      <c r="P1055" s="83"/>
      <c r="Q1055" s="336"/>
      <c r="R1055" s="83"/>
      <c r="S1055" s="336"/>
      <c r="T1055" s="10"/>
      <c r="U1055" s="371"/>
      <c r="V1055" s="10"/>
      <c r="W1055" s="371"/>
      <c r="X1055" s="83"/>
    </row>
    <row r="1056" spans="2:25" s="239" customFormat="1" ht="20.100000000000001" customHeight="1" thickBot="1">
      <c r="B1056" s="241" t="s">
        <v>658</v>
      </c>
      <c r="C1056" s="24"/>
      <c r="D1056" s="24"/>
      <c r="E1056" s="24"/>
      <c r="F1056" s="82"/>
      <c r="G1056" s="24"/>
      <c r="H1056" s="82"/>
      <c r="I1056" s="24"/>
      <c r="J1056" s="82"/>
      <c r="K1056" s="24"/>
      <c r="L1056" s="82"/>
      <c r="M1056" s="24"/>
      <c r="N1056" s="82"/>
      <c r="O1056" s="24"/>
      <c r="P1056" s="82"/>
      <c r="Q1056" s="24"/>
      <c r="R1056" s="82"/>
      <c r="S1056" s="24"/>
      <c r="T1056" s="82"/>
      <c r="U1056" s="24"/>
      <c r="V1056" s="82"/>
      <c r="W1056" s="24"/>
      <c r="X1056" s="82"/>
      <c r="Y1056" s="24"/>
    </row>
    <row r="1057" spans="2:25" ht="20.100000000000001" customHeight="1" thickBot="1">
      <c r="B1057" s="531" t="s">
        <v>453</v>
      </c>
      <c r="C1057" s="532"/>
      <c r="D1057" s="532"/>
      <c r="E1057" s="532"/>
      <c r="F1057" s="532"/>
      <c r="G1057" s="532"/>
      <c r="H1057" s="532"/>
      <c r="I1057" s="532"/>
      <c r="J1057" s="532"/>
      <c r="K1057" s="532"/>
      <c r="L1057" s="532"/>
      <c r="M1057" s="532"/>
      <c r="N1057" s="532"/>
      <c r="O1057" s="532"/>
      <c r="P1057" s="532"/>
      <c r="Q1057" s="532"/>
      <c r="R1057" s="532"/>
      <c r="S1057" s="532"/>
      <c r="T1057" s="532"/>
      <c r="U1057" s="533"/>
      <c r="V1057" s="10"/>
      <c r="X1057" s="4"/>
    </row>
    <row r="1058" spans="2:25" ht="30" customHeight="1" thickBot="1">
      <c r="B1058" s="622" t="s">
        <v>581</v>
      </c>
      <c r="C1058" s="623"/>
      <c r="D1058" s="623"/>
      <c r="E1058" s="623"/>
      <c r="F1058" s="623"/>
      <c r="G1058" s="624"/>
      <c r="H1058" s="710" t="s">
        <v>524</v>
      </c>
      <c r="I1058" s="710"/>
      <c r="J1058" s="710"/>
      <c r="K1058" s="710"/>
      <c r="L1058" s="710"/>
      <c r="M1058" s="710" t="s">
        <v>491</v>
      </c>
      <c r="N1058" s="710"/>
      <c r="O1058" s="710"/>
      <c r="P1058" s="710"/>
      <c r="Q1058" s="710"/>
      <c r="R1058" s="710"/>
      <c r="S1058" s="710"/>
      <c r="T1058" s="710"/>
      <c r="U1058" s="710"/>
      <c r="X1058" s="4"/>
    </row>
    <row r="1059" spans="2:25" ht="23.1" customHeight="1">
      <c r="B1059" s="746" t="s">
        <v>614</v>
      </c>
      <c r="C1059" s="747"/>
      <c r="D1059" s="747"/>
      <c r="E1059" s="747"/>
      <c r="F1059" s="747"/>
      <c r="G1059" s="748"/>
      <c r="H1059" s="810" t="s">
        <v>540</v>
      </c>
      <c r="I1059" s="811"/>
      <c r="J1059" s="811"/>
      <c r="K1059" s="811"/>
      <c r="L1059" s="812"/>
      <c r="M1059" s="810" t="s">
        <v>254</v>
      </c>
      <c r="N1059" s="811"/>
      <c r="O1059" s="811"/>
      <c r="P1059" s="811"/>
      <c r="Q1059" s="812"/>
      <c r="R1059" s="833">
        <f>IF(ISBLANK('6桁'!R1059)=TRUE,"",VLOOKUP('6桁'!R1059,A!$A:$G,7,FALSE))</f>
        <v>19900</v>
      </c>
      <c r="S1059" s="834" t="str">
        <f>IF(ISBLANK('6桁'!S1059)=TRUE,"",VLOOKUP('6桁'!S1059,A!$A:$G,7,FALSE))</f>
        <v/>
      </c>
      <c r="T1059" s="834" t="str">
        <f>IF(ISBLANK('6桁'!T1059)=TRUE,"",VLOOKUP('6桁'!T1059,A!$A:$G,7,FALSE))</f>
        <v/>
      </c>
      <c r="U1059" s="835" t="str">
        <f>IF(ISBLANK('6桁'!U1059)=TRUE,"",VLOOKUP('6桁'!U1059,A!$A:$G,7,FALSE))</f>
        <v/>
      </c>
      <c r="V1059" s="83"/>
      <c r="X1059" s="4"/>
    </row>
    <row r="1060" spans="2:25" ht="23.1" customHeight="1">
      <c r="B1060" s="746"/>
      <c r="C1060" s="747"/>
      <c r="D1060" s="747"/>
      <c r="E1060" s="747"/>
      <c r="F1060" s="747"/>
      <c r="G1060" s="748"/>
      <c r="H1060" s="766" t="s">
        <v>182</v>
      </c>
      <c r="I1060" s="767"/>
      <c r="J1060" s="767"/>
      <c r="K1060" s="767"/>
      <c r="L1060" s="768"/>
      <c r="M1060" s="766" t="s">
        <v>253</v>
      </c>
      <c r="N1060" s="767"/>
      <c r="O1060" s="767"/>
      <c r="P1060" s="767"/>
      <c r="Q1060" s="768"/>
      <c r="R1060" s="827">
        <f>IF(ISBLANK('6桁'!R1060)=TRUE,"",VLOOKUP('6桁'!R1060,A!$A:$G,7,FALSE))</f>
        <v>17500</v>
      </c>
      <c r="S1060" s="828" t="str">
        <f>IF(ISBLANK('6桁'!S1060)=TRUE,"",VLOOKUP('6桁'!S1060,A!$A:$G,7,FALSE))</f>
        <v/>
      </c>
      <c r="T1060" s="828" t="str">
        <f>IF(ISBLANK('6桁'!T1060)=TRUE,"",VLOOKUP('6桁'!T1060,A!$A:$G,7,FALSE))</f>
        <v/>
      </c>
      <c r="U1060" s="829" t="str">
        <f>IF(ISBLANK('6桁'!U1060)=TRUE,"",VLOOKUP('6桁'!U1060,A!$A:$G,7,FALSE))</f>
        <v/>
      </c>
      <c r="V1060" s="83"/>
      <c r="X1060" s="4"/>
    </row>
    <row r="1061" spans="2:25" ht="23.1" customHeight="1">
      <c r="B1061" s="746" t="s">
        <v>757</v>
      </c>
      <c r="C1061" s="747"/>
      <c r="D1061" s="747"/>
      <c r="E1061" s="747"/>
      <c r="F1061" s="747"/>
      <c r="G1061" s="748"/>
      <c r="H1061" s="746" t="s">
        <v>411</v>
      </c>
      <c r="I1061" s="747"/>
      <c r="J1061" s="747"/>
      <c r="K1061" s="747"/>
      <c r="L1061" s="748"/>
      <c r="M1061" s="746" t="s">
        <v>253</v>
      </c>
      <c r="N1061" s="747"/>
      <c r="O1061" s="747"/>
      <c r="P1061" s="747"/>
      <c r="Q1061" s="748"/>
      <c r="R1061" s="848">
        <f>IF(ISBLANK('6桁'!R1061)=TRUE,"",VLOOKUP('6桁'!R1061,A!$A:$G,7,FALSE))</f>
        <v>16400</v>
      </c>
      <c r="S1061" s="849" t="str">
        <f>IF(ISBLANK('6桁'!S1061)=TRUE,"",VLOOKUP('6桁'!S1061,A!$A:$G,7,FALSE))</f>
        <v/>
      </c>
      <c r="T1061" s="849" t="str">
        <f>IF(ISBLANK('6桁'!T1061)=TRUE,"",VLOOKUP('6桁'!T1061,A!$A:$G,7,FALSE))</f>
        <v/>
      </c>
      <c r="U1061" s="850" t="str">
        <f>IF(ISBLANK('6桁'!U1061)=TRUE,"",VLOOKUP('6桁'!U1061,A!$A:$G,7,FALSE))</f>
        <v/>
      </c>
      <c r="V1061" s="83"/>
      <c r="X1061" s="4"/>
    </row>
    <row r="1062" spans="2:25" ht="23.1" customHeight="1">
      <c r="B1062" s="746" t="s">
        <v>615</v>
      </c>
      <c r="C1062" s="747"/>
      <c r="D1062" s="747"/>
      <c r="E1062" s="747"/>
      <c r="F1062" s="747"/>
      <c r="G1062" s="748"/>
      <c r="H1062" s="746" t="s">
        <v>256</v>
      </c>
      <c r="I1062" s="747"/>
      <c r="J1062" s="747"/>
      <c r="K1062" s="747"/>
      <c r="L1062" s="748"/>
      <c r="M1062" s="746" t="s">
        <v>253</v>
      </c>
      <c r="N1062" s="747"/>
      <c r="O1062" s="747"/>
      <c r="P1062" s="747"/>
      <c r="Q1062" s="748"/>
      <c r="R1062" s="848">
        <f>IF(ISBLANK('6桁'!R1062)=TRUE,"",VLOOKUP('6桁'!R1062,A!$A:$G,7,FALSE))</f>
        <v>15300</v>
      </c>
      <c r="S1062" s="849" t="str">
        <f>IF(ISBLANK('6桁'!S1062)=TRUE,"",VLOOKUP('6桁'!S1062,A!$A:$G,7,FALSE))</f>
        <v/>
      </c>
      <c r="T1062" s="849" t="str">
        <f>IF(ISBLANK('6桁'!T1062)=TRUE,"",VLOOKUP('6桁'!T1062,A!$A:$G,7,FALSE))</f>
        <v/>
      </c>
      <c r="U1062" s="850" t="str">
        <f>IF(ISBLANK('6桁'!U1062)=TRUE,"",VLOOKUP('6桁'!U1062,A!$A:$G,7,FALSE))</f>
        <v/>
      </c>
      <c r="V1062" s="83"/>
      <c r="X1062" s="4"/>
    </row>
    <row r="1063" spans="2:25" ht="23.1" customHeight="1">
      <c r="B1063" s="746" t="s">
        <v>616</v>
      </c>
      <c r="C1063" s="747"/>
      <c r="D1063" s="747"/>
      <c r="E1063" s="747"/>
      <c r="F1063" s="747"/>
      <c r="G1063" s="748"/>
      <c r="H1063" s="810" t="s">
        <v>256</v>
      </c>
      <c r="I1063" s="811"/>
      <c r="J1063" s="811"/>
      <c r="K1063" s="811"/>
      <c r="L1063" s="812"/>
      <c r="M1063" s="842" t="s">
        <v>253</v>
      </c>
      <c r="N1063" s="843"/>
      <c r="O1063" s="843"/>
      <c r="P1063" s="843"/>
      <c r="Q1063" s="844"/>
      <c r="R1063" s="833">
        <f>IF(ISBLANK('6桁'!R1063)=TRUE,"",VLOOKUP('6桁'!R1063,A!$A:$G,7,FALSE))</f>
        <v>15300</v>
      </c>
      <c r="S1063" s="834" t="str">
        <f>IF(ISBLANK('6桁'!S1063)=TRUE,"",VLOOKUP('6桁'!S1063,A!$A:$G,7,FALSE))</f>
        <v/>
      </c>
      <c r="T1063" s="834" t="str">
        <f>IF(ISBLANK('6桁'!T1063)=TRUE,"",VLOOKUP('6桁'!T1063,A!$A:$G,7,FALSE))</f>
        <v/>
      </c>
      <c r="U1063" s="835" t="str">
        <f>IF(ISBLANK('6桁'!U1063)=TRUE,"",VLOOKUP('6桁'!U1063,A!$A:$G,7,FALSE))</f>
        <v/>
      </c>
      <c r="V1063" s="83"/>
      <c r="X1063" s="4"/>
    </row>
    <row r="1064" spans="2:25" ht="23.1" customHeight="1">
      <c r="B1064" s="746"/>
      <c r="C1064" s="747"/>
      <c r="D1064" s="747"/>
      <c r="E1064" s="747"/>
      <c r="F1064" s="747"/>
      <c r="G1064" s="748"/>
      <c r="H1064" s="766" t="s">
        <v>257</v>
      </c>
      <c r="I1064" s="767"/>
      <c r="J1064" s="767"/>
      <c r="K1064" s="767"/>
      <c r="L1064" s="768"/>
      <c r="M1064" s="806"/>
      <c r="N1064" s="807"/>
      <c r="O1064" s="807"/>
      <c r="P1064" s="807"/>
      <c r="Q1064" s="808"/>
      <c r="R1064" s="827">
        <f>IF(ISBLANK('6桁'!R1064)=TRUE,"",VLOOKUP('6桁'!R1064,A!$A:$G,7,FALSE))</f>
        <v>10900</v>
      </c>
      <c r="S1064" s="828" t="str">
        <f>IF(ISBLANK('6桁'!S1064)=TRUE,"",VLOOKUP('6桁'!S1064,A!$A:$G,7,FALSE))</f>
        <v/>
      </c>
      <c r="T1064" s="828" t="str">
        <f>IF(ISBLANK('6桁'!T1064)=TRUE,"",VLOOKUP('6桁'!T1064,A!$A:$G,7,FALSE))</f>
        <v/>
      </c>
      <c r="U1064" s="829" t="str">
        <f>IF(ISBLANK('6桁'!U1064)=TRUE,"",VLOOKUP('6桁'!U1064,A!$A:$G,7,FALSE))</f>
        <v/>
      </c>
      <c r="V1064" s="83"/>
      <c r="X1064" s="4"/>
    </row>
    <row r="1065" spans="2:25" ht="23.1" customHeight="1">
      <c r="B1065" s="746" t="s">
        <v>617</v>
      </c>
      <c r="C1065" s="747"/>
      <c r="D1065" s="747"/>
      <c r="E1065" s="747"/>
      <c r="F1065" s="747"/>
      <c r="G1065" s="748"/>
      <c r="H1065" s="810" t="s">
        <v>256</v>
      </c>
      <c r="I1065" s="811"/>
      <c r="J1065" s="811"/>
      <c r="K1065" s="811"/>
      <c r="L1065" s="812"/>
      <c r="M1065" s="842" t="s">
        <v>253</v>
      </c>
      <c r="N1065" s="843"/>
      <c r="O1065" s="843"/>
      <c r="P1065" s="843"/>
      <c r="Q1065" s="844"/>
      <c r="R1065" s="833">
        <f>IF(ISBLANK('6桁'!R1065)=TRUE,"",VLOOKUP('6桁'!R1065,A!$A:$G,7,FALSE))</f>
        <v>15300</v>
      </c>
      <c r="S1065" s="834" t="str">
        <f>IF(ISBLANK('6桁'!S1065)=TRUE,"",VLOOKUP('6桁'!S1065,A!$A:$G,7,FALSE))</f>
        <v/>
      </c>
      <c r="T1065" s="834" t="str">
        <f>IF(ISBLANK('6桁'!T1065)=TRUE,"",VLOOKUP('6桁'!T1065,A!$A:$G,7,FALSE))</f>
        <v/>
      </c>
      <c r="U1065" s="835" t="str">
        <f>IF(ISBLANK('6桁'!U1065)=TRUE,"",VLOOKUP('6桁'!U1065,A!$A:$G,7,FALSE))</f>
        <v/>
      </c>
      <c r="V1065" s="83"/>
      <c r="X1065" s="4"/>
    </row>
    <row r="1066" spans="2:25" ht="23.1" customHeight="1">
      <c r="B1066" s="746"/>
      <c r="C1066" s="747"/>
      <c r="D1066" s="747"/>
      <c r="E1066" s="747"/>
      <c r="F1066" s="747"/>
      <c r="G1066" s="748"/>
      <c r="H1066" s="766" t="s">
        <v>257</v>
      </c>
      <c r="I1066" s="767"/>
      <c r="J1066" s="767"/>
      <c r="K1066" s="767"/>
      <c r="L1066" s="768"/>
      <c r="M1066" s="806"/>
      <c r="N1066" s="807"/>
      <c r="O1066" s="807"/>
      <c r="P1066" s="807"/>
      <c r="Q1066" s="808"/>
      <c r="R1066" s="827">
        <f>IF(ISBLANK('6桁'!R1066)=TRUE,"",VLOOKUP('6桁'!R1066,A!$A:$G,7,FALSE))</f>
        <v>10900</v>
      </c>
      <c r="S1066" s="828" t="str">
        <f>IF(ISBLANK('6桁'!S1066)=TRUE,"",VLOOKUP('6桁'!S1066,A!$A:$G,7,FALSE))</f>
        <v/>
      </c>
      <c r="T1066" s="828" t="str">
        <f>IF(ISBLANK('6桁'!T1066)=TRUE,"",VLOOKUP('6桁'!T1066,A!$A:$G,7,FALSE))</f>
        <v/>
      </c>
      <c r="U1066" s="829" t="str">
        <f>IF(ISBLANK('6桁'!U1066)=TRUE,"",VLOOKUP('6桁'!U1066,A!$A:$G,7,FALSE))</f>
        <v/>
      </c>
      <c r="V1066" s="83"/>
      <c r="X1066" s="4"/>
    </row>
    <row r="1067" spans="2:25" ht="23.1" customHeight="1" thickBot="1">
      <c r="B1067" s="778" t="s">
        <v>618</v>
      </c>
      <c r="C1067" s="779"/>
      <c r="D1067" s="779"/>
      <c r="E1067" s="779"/>
      <c r="F1067" s="779"/>
      <c r="G1067" s="780"/>
      <c r="H1067" s="716" t="s">
        <v>181</v>
      </c>
      <c r="I1067" s="717"/>
      <c r="J1067" s="717"/>
      <c r="K1067" s="717"/>
      <c r="L1067" s="718"/>
      <c r="M1067" s="716" t="s">
        <v>253</v>
      </c>
      <c r="N1067" s="717"/>
      <c r="O1067" s="717"/>
      <c r="P1067" s="717"/>
      <c r="Q1067" s="718"/>
      <c r="R1067" s="886">
        <f>IF(ISBLANK('6桁'!R1067)=TRUE,"",VLOOKUP('6桁'!R1067,A!$A:$G,7,FALSE))</f>
        <v>23400</v>
      </c>
      <c r="S1067" s="887" t="str">
        <f>IF(ISBLANK('6桁'!S1067)=TRUE,"",VLOOKUP('6桁'!S1067,A!$A:$G,7,FALSE))</f>
        <v/>
      </c>
      <c r="T1067" s="887" t="str">
        <f>IF(ISBLANK('6桁'!T1067)=TRUE,"",VLOOKUP('6桁'!T1067,A!$A:$G,7,FALSE))</f>
        <v/>
      </c>
      <c r="U1067" s="888" t="str">
        <f>IF(ISBLANK('6桁'!U1067)=TRUE,"",VLOOKUP('6桁'!U1067,A!$A:$G,7,FALSE))</f>
        <v/>
      </c>
      <c r="V1067" s="83"/>
      <c r="X1067" s="4"/>
    </row>
    <row r="1068" spans="2:25" ht="22.5" customHeight="1">
      <c r="B1068" s="545"/>
      <c r="C1068" s="588"/>
      <c r="D1068" s="588"/>
      <c r="E1068" s="588"/>
      <c r="F1068" s="588"/>
      <c r="G1068" s="588"/>
      <c r="H1068" s="588"/>
      <c r="I1068" s="588"/>
      <c r="J1068" s="588"/>
      <c r="K1068" s="588"/>
      <c r="L1068" s="588"/>
      <c r="M1068" s="588"/>
      <c r="N1068" s="588"/>
      <c r="O1068" s="588"/>
      <c r="P1068" s="588"/>
      <c r="Q1068" s="588"/>
      <c r="R1068" s="588"/>
      <c r="S1068" s="588"/>
      <c r="T1068" s="588"/>
      <c r="U1068" s="588"/>
      <c r="V1068" s="589"/>
      <c r="W1068" s="589"/>
      <c r="X1068" s="82"/>
      <c r="Y1068" s="24"/>
    </row>
    <row r="1069" spans="2:25" s="239" customFormat="1" ht="20.100000000000001" customHeight="1" thickBot="1">
      <c r="B1069" s="241" t="s">
        <v>659</v>
      </c>
      <c r="C1069" s="24"/>
      <c r="D1069" s="24"/>
      <c r="E1069" s="24"/>
      <c r="F1069" s="82"/>
      <c r="G1069" s="24"/>
      <c r="H1069" s="82"/>
      <c r="I1069" s="24"/>
      <c r="J1069" s="82"/>
      <c r="K1069" s="24"/>
      <c r="L1069" s="82"/>
      <c r="M1069" s="24"/>
      <c r="N1069" s="82"/>
      <c r="O1069" s="24"/>
      <c r="P1069" s="82"/>
      <c r="Q1069" s="24"/>
      <c r="R1069" s="82"/>
      <c r="S1069" s="24"/>
      <c r="T1069" s="82"/>
      <c r="U1069" s="24"/>
      <c r="V1069" s="82"/>
      <c r="W1069" s="24"/>
      <c r="X1069" s="82"/>
      <c r="Y1069" s="24"/>
    </row>
    <row r="1070" spans="2:25" ht="20.100000000000001" customHeight="1" thickBot="1">
      <c r="B1070" s="531" t="s">
        <v>453</v>
      </c>
      <c r="C1070" s="532"/>
      <c r="D1070" s="532"/>
      <c r="E1070" s="532"/>
      <c r="F1070" s="532"/>
      <c r="G1070" s="532"/>
      <c r="H1070" s="532"/>
      <c r="I1070" s="532"/>
      <c r="J1070" s="532"/>
      <c r="K1070" s="532"/>
      <c r="L1070" s="532"/>
      <c r="M1070" s="532"/>
      <c r="N1070" s="532"/>
      <c r="O1070" s="532"/>
      <c r="P1070" s="532"/>
      <c r="Q1070" s="532"/>
      <c r="R1070" s="532"/>
      <c r="S1070" s="532"/>
      <c r="T1070" s="532"/>
      <c r="U1070" s="533"/>
      <c r="V1070" s="10"/>
      <c r="X1070" s="4"/>
    </row>
    <row r="1071" spans="2:25" ht="30" customHeight="1" thickBot="1">
      <c r="B1071" s="622" t="s">
        <v>581</v>
      </c>
      <c r="C1071" s="623"/>
      <c r="D1071" s="623"/>
      <c r="E1071" s="623"/>
      <c r="F1071" s="623"/>
      <c r="G1071" s="624"/>
      <c r="H1071" s="710" t="s">
        <v>524</v>
      </c>
      <c r="I1071" s="710"/>
      <c r="J1071" s="710"/>
      <c r="K1071" s="710"/>
      <c r="L1071" s="710"/>
      <c r="M1071" s="710" t="s">
        <v>491</v>
      </c>
      <c r="N1071" s="710"/>
      <c r="O1071" s="710"/>
      <c r="P1071" s="710"/>
      <c r="Q1071" s="710"/>
      <c r="R1071" s="710"/>
      <c r="S1071" s="710"/>
      <c r="T1071" s="710"/>
      <c r="U1071" s="710"/>
      <c r="X1071" s="4"/>
    </row>
    <row r="1072" spans="2:25" ht="23.1" customHeight="1">
      <c r="B1072" s="821" t="s">
        <v>619</v>
      </c>
      <c r="C1072" s="822"/>
      <c r="D1072" s="822"/>
      <c r="E1072" s="822"/>
      <c r="F1072" s="822"/>
      <c r="G1072" s="823"/>
      <c r="H1072" s="800" t="s">
        <v>262</v>
      </c>
      <c r="I1072" s="801"/>
      <c r="J1072" s="801"/>
      <c r="K1072" s="801"/>
      <c r="L1072" s="802"/>
      <c r="M1072" s="737" t="s">
        <v>254</v>
      </c>
      <c r="N1072" s="738"/>
      <c r="O1072" s="738"/>
      <c r="P1072" s="738"/>
      <c r="Q1072" s="739"/>
      <c r="R1072" s="839">
        <f>IF(ISBLANK('6桁'!R1072)=TRUE,"",VLOOKUP('6桁'!R1072,A!$A:$G,7,FALSE))</f>
        <v>19400</v>
      </c>
      <c r="S1072" s="840" t="str">
        <f>IF(ISBLANK('6桁'!S1072)=TRUE,"",VLOOKUP('6桁'!S1072,A!$A:$G,7,FALSE))</f>
        <v/>
      </c>
      <c r="T1072" s="840" t="str">
        <f>IF(ISBLANK('6桁'!T1072)=TRUE,"",VLOOKUP('6桁'!T1072,A!$A:$G,7,FALSE))</f>
        <v/>
      </c>
      <c r="U1072" s="841" t="str">
        <f>IF(ISBLANK('6桁'!U1072)=TRUE,"",VLOOKUP('6桁'!U1072,A!$A:$G,7,FALSE))</f>
        <v/>
      </c>
      <c r="V1072" s="83"/>
      <c r="X1072" s="4"/>
    </row>
    <row r="1073" spans="2:27" ht="23.1" customHeight="1">
      <c r="B1073" s="746"/>
      <c r="C1073" s="747"/>
      <c r="D1073" s="747"/>
      <c r="E1073" s="747"/>
      <c r="F1073" s="747"/>
      <c r="G1073" s="748"/>
      <c r="H1073" s="766" t="s">
        <v>260</v>
      </c>
      <c r="I1073" s="767"/>
      <c r="J1073" s="767"/>
      <c r="K1073" s="767"/>
      <c r="L1073" s="768"/>
      <c r="M1073" s="806"/>
      <c r="N1073" s="807"/>
      <c r="O1073" s="807"/>
      <c r="P1073" s="807"/>
      <c r="Q1073" s="808"/>
      <c r="R1073" s="827">
        <f>IF(ISBLANK('6桁'!R1073)=TRUE,"",VLOOKUP('6桁'!R1073,A!$A:$G,7,FALSE))</f>
        <v>12100</v>
      </c>
      <c r="S1073" s="828" t="str">
        <f>IF(ISBLANK('6桁'!S1073)=TRUE,"",VLOOKUP('6桁'!S1073,A!$A:$G,7,FALSE))</f>
        <v/>
      </c>
      <c r="T1073" s="828" t="str">
        <f>IF(ISBLANK('6桁'!T1073)=TRUE,"",VLOOKUP('6桁'!T1073,A!$A:$G,7,FALSE))</f>
        <v/>
      </c>
      <c r="U1073" s="829" t="str">
        <f>IF(ISBLANK('6桁'!U1073)=TRUE,"",VLOOKUP('6桁'!U1073,A!$A:$G,7,FALSE))</f>
        <v/>
      </c>
      <c r="V1073" s="83"/>
      <c r="X1073" s="4"/>
    </row>
    <row r="1074" spans="2:27" ht="23.1" customHeight="1">
      <c r="B1074" s="746" t="s">
        <v>620</v>
      </c>
      <c r="C1074" s="747"/>
      <c r="D1074" s="747"/>
      <c r="E1074" s="747"/>
      <c r="F1074" s="747"/>
      <c r="G1074" s="748"/>
      <c r="H1074" s="810" t="s">
        <v>257</v>
      </c>
      <c r="I1074" s="811"/>
      <c r="J1074" s="811"/>
      <c r="K1074" s="811"/>
      <c r="L1074" s="812"/>
      <c r="M1074" s="842" t="s">
        <v>254</v>
      </c>
      <c r="N1074" s="843"/>
      <c r="O1074" s="843"/>
      <c r="P1074" s="843"/>
      <c r="Q1074" s="844"/>
      <c r="R1074" s="833">
        <f>IF(ISBLANK('6桁'!R1074)=TRUE,"",VLOOKUP('6桁'!R1074,A!$A:$G,7,FALSE))</f>
        <v>10900</v>
      </c>
      <c r="S1074" s="834" t="str">
        <f>IF(ISBLANK('6桁'!S1074)=TRUE,"",VLOOKUP('6桁'!S1074,A!$A:$G,7,FALSE))</f>
        <v/>
      </c>
      <c r="T1074" s="834" t="str">
        <f>IF(ISBLANK('6桁'!T1074)=TRUE,"",VLOOKUP('6桁'!T1074,A!$A:$G,7,FALSE))</f>
        <v/>
      </c>
      <c r="U1074" s="835" t="str">
        <f>IF(ISBLANK('6桁'!U1074)=TRUE,"",VLOOKUP('6桁'!U1074,A!$A:$G,7,FALSE))</f>
        <v/>
      </c>
      <c r="V1074" s="83"/>
      <c r="X1074" s="4"/>
    </row>
    <row r="1075" spans="2:27" ht="23.1" customHeight="1">
      <c r="B1075" s="746"/>
      <c r="C1075" s="747"/>
      <c r="D1075" s="747"/>
      <c r="E1075" s="747"/>
      <c r="F1075" s="747"/>
      <c r="G1075" s="748"/>
      <c r="H1075" s="766" t="s">
        <v>539</v>
      </c>
      <c r="I1075" s="767"/>
      <c r="J1075" s="767"/>
      <c r="K1075" s="767"/>
      <c r="L1075" s="768"/>
      <c r="M1075" s="806"/>
      <c r="N1075" s="807"/>
      <c r="O1075" s="807"/>
      <c r="P1075" s="807"/>
      <c r="Q1075" s="808"/>
      <c r="R1075" s="827">
        <f>IF(ISBLANK('6桁'!R1075)=TRUE,"",VLOOKUP('6桁'!R1075,A!$A:$G,7,FALSE))</f>
        <v>10400</v>
      </c>
      <c r="S1075" s="828" t="str">
        <f>IF(ISBLANK('6桁'!S1075)=TRUE,"",VLOOKUP('6桁'!S1075,A!$A:$G,7,FALSE))</f>
        <v/>
      </c>
      <c r="T1075" s="828" t="str">
        <f>IF(ISBLANK('6桁'!T1075)=TRUE,"",VLOOKUP('6桁'!T1075,A!$A:$G,7,FALSE))</f>
        <v/>
      </c>
      <c r="U1075" s="829" t="str">
        <f>IF(ISBLANK('6桁'!U1075)=TRUE,"",VLOOKUP('6桁'!U1075,A!$A:$G,7,FALSE))</f>
        <v/>
      </c>
      <c r="V1075" s="83"/>
      <c r="X1075" s="4"/>
    </row>
    <row r="1076" spans="2:27" ht="23.1" customHeight="1">
      <c r="B1076" s="746" t="s">
        <v>621</v>
      </c>
      <c r="C1076" s="747"/>
      <c r="D1076" s="747"/>
      <c r="E1076" s="747"/>
      <c r="F1076" s="747"/>
      <c r="G1076" s="748"/>
      <c r="H1076" s="746" t="s">
        <v>257</v>
      </c>
      <c r="I1076" s="747"/>
      <c r="J1076" s="747"/>
      <c r="K1076" s="747"/>
      <c r="L1076" s="748"/>
      <c r="M1076" s="746" t="s">
        <v>254</v>
      </c>
      <c r="N1076" s="747"/>
      <c r="O1076" s="747"/>
      <c r="P1076" s="747"/>
      <c r="Q1076" s="748"/>
      <c r="R1076" s="848">
        <f>IF(ISBLANK('6桁'!R1076)=TRUE,"",VLOOKUP('6桁'!R1076,A!$A:$G,7,FALSE))</f>
        <v>10900</v>
      </c>
      <c r="S1076" s="849" t="str">
        <f>IF(ISBLANK('6桁'!S1076)=TRUE,"",VLOOKUP('6桁'!S1076,A!$A:$G,7,FALSE))</f>
        <v/>
      </c>
      <c r="T1076" s="849" t="str">
        <f>IF(ISBLANK('6桁'!T1076)=TRUE,"",VLOOKUP('6桁'!T1076,A!$A:$G,7,FALSE))</f>
        <v/>
      </c>
      <c r="U1076" s="850" t="str">
        <f>IF(ISBLANK('6桁'!U1076)=TRUE,"",VLOOKUP('6桁'!U1076,A!$A:$G,7,FALSE))</f>
        <v/>
      </c>
      <c r="V1076" s="83"/>
      <c r="X1076" s="4"/>
    </row>
    <row r="1077" spans="2:27" ht="23.1" customHeight="1">
      <c r="B1077" s="746" t="s">
        <v>622</v>
      </c>
      <c r="C1077" s="747"/>
      <c r="D1077" s="747"/>
      <c r="E1077" s="747"/>
      <c r="F1077" s="747"/>
      <c r="G1077" s="748"/>
      <c r="H1077" s="746" t="s">
        <v>257</v>
      </c>
      <c r="I1077" s="747"/>
      <c r="J1077" s="747"/>
      <c r="K1077" s="747"/>
      <c r="L1077" s="748"/>
      <c r="M1077" s="746" t="s">
        <v>254</v>
      </c>
      <c r="N1077" s="747"/>
      <c r="O1077" s="747"/>
      <c r="P1077" s="747"/>
      <c r="Q1077" s="748"/>
      <c r="R1077" s="848">
        <f>IF(ISBLANK('6桁'!R1077)=TRUE,"",VLOOKUP('6桁'!R1077,A!$A:$G,7,FALSE))</f>
        <v>10900</v>
      </c>
      <c r="S1077" s="849" t="str">
        <f>IF(ISBLANK('6桁'!S1077)=TRUE,"",VLOOKUP('6桁'!S1077,A!$A:$G,7,FALSE))</f>
        <v/>
      </c>
      <c r="T1077" s="849" t="str">
        <f>IF(ISBLANK('6桁'!T1077)=TRUE,"",VLOOKUP('6桁'!T1077,A!$A:$G,7,FALSE))</f>
        <v/>
      </c>
      <c r="U1077" s="850" t="str">
        <f>IF(ISBLANK('6桁'!U1077)=TRUE,"",VLOOKUP('6桁'!U1077,A!$A:$G,7,FALSE))</f>
        <v/>
      </c>
      <c r="V1077" s="83"/>
      <c r="X1077" s="4"/>
    </row>
    <row r="1078" spans="2:27" ht="23.1" customHeight="1">
      <c r="B1078" s="746" t="s">
        <v>623</v>
      </c>
      <c r="C1078" s="747"/>
      <c r="D1078" s="747"/>
      <c r="E1078" s="747"/>
      <c r="F1078" s="747"/>
      <c r="G1078" s="748"/>
      <c r="H1078" s="810" t="s">
        <v>541</v>
      </c>
      <c r="I1078" s="811"/>
      <c r="J1078" s="811"/>
      <c r="K1078" s="811"/>
      <c r="L1078" s="812"/>
      <c r="M1078" s="842" t="s">
        <v>254</v>
      </c>
      <c r="N1078" s="843"/>
      <c r="O1078" s="843"/>
      <c r="P1078" s="843"/>
      <c r="Q1078" s="844"/>
      <c r="R1078" s="833">
        <f>IF(ISBLANK('6桁'!R1078)=TRUE,"",VLOOKUP('6桁'!R1078,A!$A:$G,7,FALSE))</f>
        <v>20200</v>
      </c>
      <c r="S1078" s="834" t="str">
        <f>IF(ISBLANK('6桁'!S1078)=TRUE,"",VLOOKUP('6桁'!S1078,A!$A:$G,7,FALSE))</f>
        <v/>
      </c>
      <c r="T1078" s="834" t="str">
        <f>IF(ISBLANK('6桁'!T1078)=TRUE,"",VLOOKUP('6桁'!T1078,A!$A:$G,7,FALSE))</f>
        <v/>
      </c>
      <c r="U1078" s="835" t="str">
        <f>IF(ISBLANK('6桁'!U1078)=TRUE,"",VLOOKUP('6桁'!U1078,A!$A:$G,7,FALSE))</f>
        <v/>
      </c>
      <c r="V1078" s="83"/>
      <c r="X1078" s="4"/>
    </row>
    <row r="1079" spans="2:27" ht="23.1" customHeight="1">
      <c r="B1079" s="746"/>
      <c r="C1079" s="747"/>
      <c r="D1079" s="747"/>
      <c r="E1079" s="747"/>
      <c r="F1079" s="747"/>
      <c r="G1079" s="748"/>
      <c r="H1079" s="766" t="s">
        <v>606</v>
      </c>
      <c r="I1079" s="767"/>
      <c r="J1079" s="767"/>
      <c r="K1079" s="767"/>
      <c r="L1079" s="768"/>
      <c r="M1079" s="806"/>
      <c r="N1079" s="807"/>
      <c r="O1079" s="807"/>
      <c r="P1079" s="807"/>
      <c r="Q1079" s="808"/>
      <c r="R1079" s="827">
        <f>IF(ISBLANK('6桁'!R1079)=TRUE,"",VLOOKUP('6桁'!R1079,A!$A:$G,7,FALSE))</f>
        <v>25500</v>
      </c>
      <c r="S1079" s="828" t="str">
        <f>IF(ISBLANK('6桁'!S1079)=TRUE,"",VLOOKUP('6桁'!S1079,A!$A:$G,7,FALSE))</f>
        <v/>
      </c>
      <c r="T1079" s="828" t="str">
        <f>IF(ISBLANK('6桁'!T1079)=TRUE,"",VLOOKUP('6桁'!T1079,A!$A:$G,7,FALSE))</f>
        <v/>
      </c>
      <c r="U1079" s="829" t="str">
        <f>IF(ISBLANK('6桁'!U1079)=TRUE,"",VLOOKUP('6桁'!U1079,A!$A:$G,7,FALSE))</f>
        <v/>
      </c>
      <c r="V1079" s="83"/>
      <c r="X1079" s="4"/>
    </row>
    <row r="1080" spans="2:27" ht="23.1" customHeight="1">
      <c r="B1080" s="746" t="s">
        <v>624</v>
      </c>
      <c r="C1080" s="747"/>
      <c r="D1080" s="747"/>
      <c r="E1080" s="747"/>
      <c r="F1080" s="747"/>
      <c r="G1080" s="748"/>
      <c r="H1080" s="746" t="s">
        <v>256</v>
      </c>
      <c r="I1080" s="747"/>
      <c r="J1080" s="747"/>
      <c r="K1080" s="747"/>
      <c r="L1080" s="748"/>
      <c r="M1080" s="746" t="s">
        <v>254</v>
      </c>
      <c r="N1080" s="747"/>
      <c r="O1080" s="747"/>
      <c r="P1080" s="747"/>
      <c r="Q1080" s="748"/>
      <c r="R1080" s="848">
        <f>IF(ISBLANK('6桁'!R1080)=TRUE,"",VLOOKUP('6桁'!R1080,A!$A:$G,7,FALSE))</f>
        <v>15300</v>
      </c>
      <c r="S1080" s="849" t="str">
        <f>IF(ISBLANK('6桁'!S1080)=TRUE,"",VLOOKUP('6桁'!S1080,A!$A:$G,7,FALSE))</f>
        <v/>
      </c>
      <c r="T1080" s="849" t="str">
        <f>IF(ISBLANK('6桁'!T1080)=TRUE,"",VLOOKUP('6桁'!T1080,A!$A:$G,7,FALSE))</f>
        <v/>
      </c>
      <c r="U1080" s="850" t="str">
        <f>IF(ISBLANK('6桁'!U1080)=TRUE,"",VLOOKUP('6桁'!U1080,A!$A:$G,7,FALSE))</f>
        <v/>
      </c>
      <c r="V1080" s="83"/>
      <c r="X1080" s="4"/>
    </row>
    <row r="1081" spans="2:27" ht="23.1" customHeight="1">
      <c r="B1081" s="746" t="s">
        <v>625</v>
      </c>
      <c r="C1081" s="747"/>
      <c r="D1081" s="747"/>
      <c r="E1081" s="747"/>
      <c r="F1081" s="747"/>
      <c r="G1081" s="748"/>
      <c r="H1081" s="810" t="s">
        <v>262</v>
      </c>
      <c r="I1081" s="811"/>
      <c r="J1081" s="811"/>
      <c r="K1081" s="811"/>
      <c r="L1081" s="812"/>
      <c r="M1081" s="842" t="s">
        <v>254</v>
      </c>
      <c r="N1081" s="843"/>
      <c r="O1081" s="843"/>
      <c r="P1081" s="843"/>
      <c r="Q1081" s="844"/>
      <c r="R1081" s="833">
        <f>IF(ISBLANK('6桁'!R1081)=TRUE,"",VLOOKUP('6桁'!R1081,A!$A:$G,7,FALSE))</f>
        <v>19400</v>
      </c>
      <c r="S1081" s="834" t="str">
        <f>IF(ISBLANK('6桁'!S1081)=TRUE,"",VLOOKUP('6桁'!S1081,A!$A:$G,7,FALSE))</f>
        <v/>
      </c>
      <c r="T1081" s="834" t="str">
        <f>IF(ISBLANK('6桁'!T1081)=TRUE,"",VLOOKUP('6桁'!T1081,A!$A:$G,7,FALSE))</f>
        <v/>
      </c>
      <c r="U1081" s="835" t="str">
        <f>IF(ISBLANK('6桁'!U1081)=TRUE,"",VLOOKUP('6桁'!U1081,A!$A:$G,7,FALSE))</f>
        <v/>
      </c>
      <c r="V1081" s="83"/>
      <c r="X1081" s="4"/>
    </row>
    <row r="1082" spans="2:27" ht="23.1" customHeight="1" thickBot="1">
      <c r="B1082" s="746"/>
      <c r="C1082" s="747"/>
      <c r="D1082" s="747"/>
      <c r="E1082" s="747"/>
      <c r="F1082" s="747"/>
      <c r="G1082" s="748"/>
      <c r="H1082" s="766" t="s">
        <v>260</v>
      </c>
      <c r="I1082" s="767"/>
      <c r="J1082" s="767"/>
      <c r="K1082" s="767"/>
      <c r="L1082" s="768"/>
      <c r="M1082" s="806"/>
      <c r="N1082" s="807"/>
      <c r="O1082" s="807"/>
      <c r="P1082" s="807"/>
      <c r="Q1082" s="808"/>
      <c r="R1082" s="827">
        <f>IF(ISBLANK('6桁'!R1082)=TRUE,"",VLOOKUP('6桁'!R1082,A!$A:$G,7,FALSE))</f>
        <v>12100</v>
      </c>
      <c r="S1082" s="828" t="str">
        <f>IF(ISBLANK('6桁'!S1082)=TRUE,"",VLOOKUP('6桁'!S1082,A!$A:$G,7,FALSE))</f>
        <v/>
      </c>
      <c r="T1082" s="828" t="str">
        <f>IF(ISBLANK('6桁'!T1082)=TRUE,"",VLOOKUP('6桁'!T1082,A!$A:$G,7,FALSE))</f>
        <v/>
      </c>
      <c r="U1082" s="829" t="str">
        <f>IF(ISBLANK('6桁'!U1082)=TRUE,"",VLOOKUP('6桁'!U1082,A!$A:$G,7,FALSE))</f>
        <v/>
      </c>
      <c r="V1082" s="83"/>
      <c r="X1082" s="4"/>
    </row>
    <row r="1083" spans="2:27" ht="60" customHeight="1">
      <c r="B1083" s="545" t="s">
        <v>2146</v>
      </c>
      <c r="C1083" s="545"/>
      <c r="D1083" s="545"/>
      <c r="E1083" s="545"/>
      <c r="F1083" s="545"/>
      <c r="G1083" s="545"/>
      <c r="H1083" s="545"/>
      <c r="I1083" s="545"/>
      <c r="J1083" s="545"/>
      <c r="K1083" s="545"/>
      <c r="L1083" s="545"/>
      <c r="M1083" s="545"/>
      <c r="N1083" s="545"/>
      <c r="O1083" s="545"/>
      <c r="P1083" s="545"/>
      <c r="Q1083" s="545"/>
      <c r="R1083" s="545"/>
      <c r="S1083" s="545"/>
      <c r="T1083" s="545"/>
      <c r="U1083" s="545"/>
      <c r="V1083" s="122"/>
      <c r="W1083" s="122"/>
      <c r="X1083" s="82"/>
      <c r="Y1083" s="24"/>
    </row>
    <row r="1084" spans="2:27" ht="13.5" customHeight="1">
      <c r="C1084" s="24"/>
      <c r="D1084" s="24"/>
      <c r="E1084" s="24"/>
      <c r="F1084" s="82"/>
      <c r="G1084" s="24"/>
      <c r="H1084" s="82"/>
      <c r="I1084" s="24"/>
      <c r="J1084" s="82"/>
      <c r="K1084" s="24"/>
      <c r="L1084" s="82"/>
      <c r="M1084" s="24"/>
      <c r="N1084" s="82"/>
      <c r="O1084" s="24"/>
      <c r="P1084" s="82"/>
      <c r="Q1084" s="24"/>
      <c r="R1084" s="82"/>
      <c r="S1084" s="24"/>
      <c r="T1084" s="82"/>
      <c r="U1084" s="24"/>
      <c r="V1084" s="82"/>
      <c r="W1084" s="24"/>
      <c r="X1084" s="82"/>
      <c r="Y1084" s="24"/>
    </row>
    <row r="1085" spans="2:27" ht="14.25" customHeight="1" thickBot="1">
      <c r="B1085" s="39"/>
    </row>
    <row r="1086" spans="2:27" ht="25.5" customHeight="1" thickTop="1" thickBot="1">
      <c r="B1086" s="518" t="s">
        <v>580</v>
      </c>
      <c r="C1086" s="519"/>
      <c r="D1086" s="519"/>
      <c r="E1086" s="519"/>
      <c r="F1086" s="519"/>
      <c r="G1086" s="519"/>
      <c r="H1086" s="519"/>
      <c r="I1086" s="519"/>
      <c r="J1086" s="519"/>
      <c r="K1086" s="519"/>
      <c r="L1086" s="519"/>
      <c r="M1086" s="519"/>
      <c r="N1086" s="519"/>
      <c r="O1086" s="519"/>
      <c r="P1086" s="519"/>
      <c r="Q1086" s="519"/>
      <c r="R1086" s="519"/>
      <c r="S1086" s="519"/>
      <c r="T1086" s="519"/>
      <c r="U1086" s="519"/>
      <c r="V1086" s="519"/>
      <c r="W1086" s="519"/>
      <c r="X1086" s="519"/>
      <c r="Y1086" s="519"/>
      <c r="Z1086" s="519"/>
      <c r="AA1086" s="520"/>
    </row>
    <row r="1087" spans="2:27" ht="14.25" customHeight="1" thickTop="1">
      <c r="B1087" s="24"/>
      <c r="C1087" s="24"/>
      <c r="D1087" s="24"/>
      <c r="E1087" s="24"/>
      <c r="F1087" s="82"/>
      <c r="G1087" s="24"/>
      <c r="H1087" s="82"/>
      <c r="I1087" s="24"/>
      <c r="J1087" s="82"/>
      <c r="K1087" s="24"/>
      <c r="L1087" s="82"/>
      <c r="M1087" s="24"/>
      <c r="N1087" s="82"/>
      <c r="O1087" s="24"/>
      <c r="P1087" s="82"/>
      <c r="Q1087" s="24"/>
      <c r="R1087" s="82"/>
      <c r="S1087" s="24"/>
      <c r="T1087" s="82"/>
      <c r="U1087" s="24"/>
      <c r="V1087" s="82"/>
      <c r="W1087" s="24"/>
      <c r="X1087" s="82"/>
      <c r="Y1087" s="24"/>
    </row>
    <row r="1088" spans="2:27" s="239" customFormat="1" ht="20.100000000000001" customHeight="1" thickBot="1">
      <c r="B1088" s="241" t="s">
        <v>662</v>
      </c>
      <c r="C1088" s="24"/>
      <c r="D1088" s="24"/>
      <c r="E1088" s="24"/>
      <c r="F1088" s="82"/>
      <c r="G1088" s="24"/>
      <c r="H1088" s="82"/>
      <c r="I1088" s="24"/>
      <c r="J1088" s="82"/>
      <c r="K1088" s="24"/>
      <c r="L1088" s="82"/>
      <c r="M1088" s="24"/>
      <c r="N1088" s="82"/>
      <c r="O1088" s="24"/>
      <c r="P1088" s="82"/>
      <c r="Q1088" s="24"/>
      <c r="R1088" s="82"/>
      <c r="S1088" s="24"/>
      <c r="T1088" s="82"/>
      <c r="U1088" s="24"/>
      <c r="V1088" s="82"/>
      <c r="W1088" s="24"/>
      <c r="X1088" s="82"/>
      <c r="Y1088" s="24"/>
    </row>
    <row r="1089" spans="2:25" ht="20.100000000000001" customHeight="1" thickBot="1">
      <c r="B1089" s="531" t="s">
        <v>536</v>
      </c>
      <c r="C1089" s="532"/>
      <c r="D1089" s="532"/>
      <c r="E1089" s="532"/>
      <c r="F1089" s="532"/>
      <c r="G1089" s="532"/>
      <c r="H1089" s="532"/>
      <c r="I1089" s="532"/>
      <c r="J1089" s="532"/>
      <c r="K1089" s="532"/>
      <c r="L1089" s="532"/>
      <c r="M1089" s="532"/>
      <c r="N1089" s="532"/>
      <c r="O1089" s="532"/>
      <c r="P1089" s="532"/>
      <c r="Q1089" s="532"/>
      <c r="R1089" s="532"/>
      <c r="S1089" s="532"/>
      <c r="T1089" s="532"/>
      <c r="U1089" s="533"/>
      <c r="V1089" s="10"/>
      <c r="X1089" s="4"/>
    </row>
    <row r="1090" spans="2:25" ht="30" customHeight="1" thickBot="1">
      <c r="B1090" s="622" t="s">
        <v>581</v>
      </c>
      <c r="C1090" s="623"/>
      <c r="D1090" s="623"/>
      <c r="E1090" s="623"/>
      <c r="F1090" s="623"/>
      <c r="G1090" s="624"/>
      <c r="H1090" s="710" t="s">
        <v>524</v>
      </c>
      <c r="I1090" s="710"/>
      <c r="J1090" s="710"/>
      <c r="K1090" s="710"/>
      <c r="L1090" s="710"/>
      <c r="M1090" s="710" t="s">
        <v>491</v>
      </c>
      <c r="N1090" s="710"/>
      <c r="O1090" s="710"/>
      <c r="P1090" s="710"/>
      <c r="Q1090" s="710"/>
      <c r="R1090" s="710"/>
      <c r="S1090" s="710"/>
      <c r="T1090" s="710"/>
      <c r="U1090" s="710"/>
      <c r="X1090" s="4"/>
    </row>
    <row r="1091" spans="2:25" ht="23.1" customHeight="1">
      <c r="B1091" s="821" t="s">
        <v>1369</v>
      </c>
      <c r="C1091" s="822"/>
      <c r="D1091" s="822"/>
      <c r="E1091" s="822"/>
      <c r="F1091" s="822"/>
      <c r="G1091" s="823"/>
      <c r="H1091" s="821" t="s">
        <v>1104</v>
      </c>
      <c r="I1091" s="822"/>
      <c r="J1091" s="822"/>
      <c r="K1091" s="822"/>
      <c r="L1091" s="823"/>
      <c r="M1091" s="821" t="s">
        <v>1105</v>
      </c>
      <c r="N1091" s="822"/>
      <c r="O1091" s="822"/>
      <c r="P1091" s="822"/>
      <c r="Q1091" s="823"/>
      <c r="R1091" s="851">
        <f>IF(ISBLANK('6桁'!R1091)=TRUE,"",VLOOKUP('6桁'!R1091,A!$A:$G,7,FALSE))</f>
        <v>37000</v>
      </c>
      <c r="S1091" s="852" t="str">
        <f>IF(ISBLANK('6桁'!S1091)=TRUE,"",VLOOKUP('6桁'!S1091,A!$A:$G,7,FALSE))</f>
        <v/>
      </c>
      <c r="T1091" s="852" t="str">
        <f>IF(ISBLANK('6桁'!T1091)=TRUE,"",VLOOKUP('6桁'!T1091,A!$A:$G,7,FALSE))</f>
        <v/>
      </c>
      <c r="U1091" s="853" t="str">
        <f>IF(ISBLANK('6桁'!U1091)=TRUE,"",VLOOKUP('6桁'!U1091,A!$A:$G,7,FALSE))</f>
        <v/>
      </c>
      <c r="V1091" s="83"/>
      <c r="X1091" s="4"/>
    </row>
    <row r="1092" spans="2:25" ht="23.1" customHeight="1">
      <c r="B1092" s="806" t="s">
        <v>687</v>
      </c>
      <c r="C1092" s="807"/>
      <c r="D1092" s="807"/>
      <c r="E1092" s="807"/>
      <c r="F1092" s="807"/>
      <c r="G1092" s="808"/>
      <c r="H1092" s="806" t="s">
        <v>686</v>
      </c>
      <c r="I1092" s="807"/>
      <c r="J1092" s="807"/>
      <c r="K1092" s="807"/>
      <c r="L1092" s="808"/>
      <c r="M1092" s="806" t="s">
        <v>685</v>
      </c>
      <c r="N1092" s="807"/>
      <c r="O1092" s="807"/>
      <c r="P1092" s="807"/>
      <c r="Q1092" s="808"/>
      <c r="R1092" s="845">
        <f>IF(ISBLANK('6桁'!R1092)=TRUE,"",VLOOKUP('6桁'!R1092,A!$A:$G,7,FALSE))</f>
        <v>37800</v>
      </c>
      <c r="S1092" s="846" t="str">
        <f>IF(ISBLANK('6桁'!S1092)=TRUE,"",VLOOKUP('6桁'!S1092,A!$A:$G,7,FALSE))</f>
        <v/>
      </c>
      <c r="T1092" s="846" t="str">
        <f>IF(ISBLANK('6桁'!T1092)=TRUE,"",VLOOKUP('6桁'!T1092,A!$A:$G,7,FALSE))</f>
        <v/>
      </c>
      <c r="U1092" s="847" t="str">
        <f>IF(ISBLANK('6桁'!U1092)=TRUE,"",VLOOKUP('6桁'!U1092,A!$A:$G,7,FALSE))</f>
        <v/>
      </c>
      <c r="V1092" s="83"/>
      <c r="X1092" s="4"/>
    </row>
    <row r="1093" spans="2:25" ht="23.1" customHeight="1">
      <c r="B1093" s="746" t="s">
        <v>1057</v>
      </c>
      <c r="C1093" s="747"/>
      <c r="D1093" s="747"/>
      <c r="E1093" s="747"/>
      <c r="F1093" s="747"/>
      <c r="G1093" s="748"/>
      <c r="H1093" s="806" t="s">
        <v>1058</v>
      </c>
      <c r="I1093" s="807"/>
      <c r="J1093" s="807"/>
      <c r="K1093" s="807"/>
      <c r="L1093" s="808"/>
      <c r="M1093" s="806" t="s">
        <v>899</v>
      </c>
      <c r="N1093" s="807"/>
      <c r="O1093" s="807"/>
      <c r="P1093" s="807"/>
      <c r="Q1093" s="808"/>
      <c r="R1093" s="845">
        <f>IF(ISBLANK('6桁'!R1093)=TRUE,"",VLOOKUP('6桁'!R1093,A!$A:$G,7,FALSE))</f>
        <v>34800</v>
      </c>
      <c r="S1093" s="846" t="str">
        <f>IF(ISBLANK('6桁'!S1093)=TRUE,"",VLOOKUP('6桁'!S1093,A!$A:$G,7,FALSE))</f>
        <v/>
      </c>
      <c r="T1093" s="846" t="str">
        <f>IF(ISBLANK('6桁'!T1093)=TRUE,"",VLOOKUP('6桁'!T1093,A!$A:$G,7,FALSE))</f>
        <v/>
      </c>
      <c r="U1093" s="847" t="str">
        <f>IF(ISBLANK('6桁'!U1093)=TRUE,"",VLOOKUP('6桁'!U1093,A!$A:$G,7,FALSE))</f>
        <v/>
      </c>
      <c r="V1093" s="83"/>
      <c r="X1093" s="4"/>
    </row>
    <row r="1094" spans="2:25" ht="23.1" customHeight="1">
      <c r="B1094" s="746" t="s">
        <v>1170</v>
      </c>
      <c r="C1094" s="747"/>
      <c r="D1094" s="747"/>
      <c r="E1094" s="747"/>
      <c r="F1094" s="747"/>
      <c r="G1094" s="748"/>
      <c r="H1094" s="810" t="s">
        <v>262</v>
      </c>
      <c r="I1094" s="811"/>
      <c r="J1094" s="811"/>
      <c r="K1094" s="811"/>
      <c r="L1094" s="812"/>
      <c r="M1094" s="842" t="s">
        <v>254</v>
      </c>
      <c r="N1094" s="843"/>
      <c r="O1094" s="843"/>
      <c r="P1094" s="843"/>
      <c r="Q1094" s="844"/>
      <c r="R1094" s="833">
        <f>IF(ISBLANK('6桁'!R1094)=TRUE,"",VLOOKUP('6桁'!R1094,A!$A:$G,7,FALSE))</f>
        <v>19400</v>
      </c>
      <c r="S1094" s="834" t="str">
        <f>IF(ISBLANK('6桁'!S1094)=TRUE,"",VLOOKUP('6桁'!S1094,A!$A:$G,7,FALSE))</f>
        <v/>
      </c>
      <c r="T1094" s="834" t="str">
        <f>IF(ISBLANK('6桁'!T1094)=TRUE,"",VLOOKUP('6桁'!T1094,A!$A:$G,7,FALSE))</f>
        <v/>
      </c>
      <c r="U1094" s="835" t="str">
        <f>IF(ISBLANK('6桁'!U1094)=TRUE,"",VLOOKUP('6桁'!U1094,A!$A:$G,7,FALSE))</f>
        <v/>
      </c>
      <c r="V1094" s="83"/>
      <c r="X1094" s="4"/>
    </row>
    <row r="1095" spans="2:25" ht="23.1" customHeight="1">
      <c r="B1095" s="746"/>
      <c r="C1095" s="747"/>
      <c r="D1095" s="747"/>
      <c r="E1095" s="747"/>
      <c r="F1095" s="747"/>
      <c r="G1095" s="748"/>
      <c r="H1095" s="766" t="s">
        <v>260</v>
      </c>
      <c r="I1095" s="767"/>
      <c r="J1095" s="767"/>
      <c r="K1095" s="767"/>
      <c r="L1095" s="768"/>
      <c r="M1095" s="806"/>
      <c r="N1095" s="807"/>
      <c r="O1095" s="807"/>
      <c r="P1095" s="807"/>
      <c r="Q1095" s="808"/>
      <c r="R1095" s="827">
        <f>IF(ISBLANK('6桁'!R1095)=TRUE,"",VLOOKUP('6桁'!R1095,A!$A:$G,7,FALSE))</f>
        <v>12100</v>
      </c>
      <c r="S1095" s="828" t="str">
        <f>IF(ISBLANK('6桁'!S1095)=TRUE,"",VLOOKUP('6桁'!S1095,A!$A:$G,7,FALSE))</f>
        <v/>
      </c>
      <c r="T1095" s="828" t="str">
        <f>IF(ISBLANK('6桁'!T1095)=TRUE,"",VLOOKUP('6桁'!T1095,A!$A:$G,7,FALSE))</f>
        <v/>
      </c>
      <c r="U1095" s="829" t="str">
        <f>IF(ISBLANK('6桁'!U1095)=TRUE,"",VLOOKUP('6桁'!U1095,A!$A:$G,7,FALSE))</f>
        <v/>
      </c>
      <c r="V1095" s="83"/>
      <c r="X1095" s="4"/>
    </row>
    <row r="1096" spans="2:25" ht="23.1" customHeight="1">
      <c r="B1096" s="746" t="s">
        <v>1103</v>
      </c>
      <c r="C1096" s="747"/>
      <c r="D1096" s="747"/>
      <c r="E1096" s="747"/>
      <c r="F1096" s="747"/>
      <c r="G1096" s="748"/>
      <c r="H1096" s="746" t="s">
        <v>1104</v>
      </c>
      <c r="I1096" s="747"/>
      <c r="J1096" s="747"/>
      <c r="K1096" s="747"/>
      <c r="L1096" s="748"/>
      <c r="M1096" s="746" t="s">
        <v>1105</v>
      </c>
      <c r="N1096" s="747"/>
      <c r="O1096" s="747"/>
      <c r="P1096" s="747"/>
      <c r="Q1096" s="748"/>
      <c r="R1096" s="848">
        <f>IF(ISBLANK('6桁'!R1096)=TRUE,"",VLOOKUP('6桁'!R1096,A!$A:$G,7,FALSE))</f>
        <v>37000</v>
      </c>
      <c r="S1096" s="849" t="str">
        <f>IF(ISBLANK('6桁'!S1096)=TRUE,"",VLOOKUP('6桁'!S1096,A!$A:$G,7,FALSE))</f>
        <v/>
      </c>
      <c r="T1096" s="849" t="str">
        <f>IF(ISBLANK('6桁'!T1096)=TRUE,"",VLOOKUP('6桁'!T1096,A!$A:$G,7,FALSE))</f>
        <v/>
      </c>
      <c r="U1096" s="850" t="str">
        <f>IF(ISBLANK('6桁'!U1096)=TRUE,"",VLOOKUP('6桁'!U1096,A!$A:$G,7,FALSE))</f>
        <v/>
      </c>
      <c r="V1096" s="83"/>
      <c r="X1096" s="4"/>
    </row>
    <row r="1097" spans="2:25" ht="23.1" customHeight="1">
      <c r="B1097" s="746" t="s">
        <v>1169</v>
      </c>
      <c r="C1097" s="747"/>
      <c r="D1097" s="747"/>
      <c r="E1097" s="747"/>
      <c r="F1097" s="747"/>
      <c r="G1097" s="748"/>
      <c r="H1097" s="810" t="s">
        <v>257</v>
      </c>
      <c r="I1097" s="811"/>
      <c r="J1097" s="811"/>
      <c r="K1097" s="811"/>
      <c r="L1097" s="812"/>
      <c r="M1097" s="842" t="s">
        <v>254</v>
      </c>
      <c r="N1097" s="843"/>
      <c r="O1097" s="843"/>
      <c r="P1097" s="843"/>
      <c r="Q1097" s="844"/>
      <c r="R1097" s="833">
        <f>IF(ISBLANK('6桁'!R1097)=TRUE,"",VLOOKUP('6桁'!R1097,A!$A:$G,7,FALSE))</f>
        <v>10900</v>
      </c>
      <c r="S1097" s="834" t="str">
        <f>IF(ISBLANK('6桁'!S1097)=TRUE,"",VLOOKUP('6桁'!S1097,A!$A:$G,7,FALSE))</f>
        <v/>
      </c>
      <c r="T1097" s="834" t="str">
        <f>IF(ISBLANK('6桁'!T1097)=TRUE,"",VLOOKUP('6桁'!T1097,A!$A:$G,7,FALSE))</f>
        <v/>
      </c>
      <c r="U1097" s="835" t="str">
        <f>IF(ISBLANK('6桁'!U1097)=TRUE,"",VLOOKUP('6桁'!U1097,A!$A:$G,7,FALSE))</f>
        <v/>
      </c>
      <c r="V1097" s="83"/>
      <c r="X1097" s="4"/>
    </row>
    <row r="1098" spans="2:25" ht="23.1" customHeight="1">
      <c r="B1098" s="746"/>
      <c r="C1098" s="747"/>
      <c r="D1098" s="747"/>
      <c r="E1098" s="747"/>
      <c r="F1098" s="747"/>
      <c r="G1098" s="748"/>
      <c r="H1098" s="766" t="s">
        <v>539</v>
      </c>
      <c r="I1098" s="767"/>
      <c r="J1098" s="767"/>
      <c r="K1098" s="767"/>
      <c r="L1098" s="768"/>
      <c r="M1098" s="806"/>
      <c r="N1098" s="807"/>
      <c r="O1098" s="807"/>
      <c r="P1098" s="807"/>
      <c r="Q1098" s="808"/>
      <c r="R1098" s="827">
        <f>IF(ISBLANK('6桁'!R1098)=TRUE,"",VLOOKUP('6桁'!R1098,A!$A:$G,7,FALSE))</f>
        <v>10400</v>
      </c>
      <c r="S1098" s="828" t="str">
        <f>IF(ISBLANK('6桁'!S1098)=TRUE,"",VLOOKUP('6桁'!S1098,A!$A:$G,7,FALSE))</f>
        <v/>
      </c>
      <c r="T1098" s="828" t="str">
        <f>IF(ISBLANK('6桁'!T1098)=TRUE,"",VLOOKUP('6桁'!T1098,A!$A:$G,7,FALSE))</f>
        <v/>
      </c>
      <c r="U1098" s="829" t="str">
        <f>IF(ISBLANK('6桁'!U1098)=TRUE,"",VLOOKUP('6桁'!U1098,A!$A:$G,7,FALSE))</f>
        <v/>
      </c>
      <c r="V1098" s="83"/>
      <c r="X1098" s="4"/>
    </row>
    <row r="1099" spans="2:25" ht="23.1" customHeight="1">
      <c r="B1099" s="746" t="s">
        <v>942</v>
      </c>
      <c r="C1099" s="747"/>
      <c r="D1099" s="747"/>
      <c r="E1099" s="747"/>
      <c r="F1099" s="747"/>
      <c r="G1099" s="748"/>
      <c r="H1099" s="746" t="s">
        <v>943</v>
      </c>
      <c r="I1099" s="747"/>
      <c r="J1099" s="747"/>
      <c r="K1099" s="747"/>
      <c r="L1099" s="748"/>
      <c r="M1099" s="746" t="s">
        <v>944</v>
      </c>
      <c r="N1099" s="747"/>
      <c r="O1099" s="747"/>
      <c r="P1099" s="747"/>
      <c r="Q1099" s="748"/>
      <c r="R1099" s="848">
        <f>IF(ISBLANK('6桁'!R1099)=TRUE,"",VLOOKUP('6桁'!R1099,A!$A:$G,7,FALSE))</f>
        <v>46200</v>
      </c>
      <c r="S1099" s="849" t="str">
        <f>IF(ISBLANK('6桁'!S1099)=TRUE,"",VLOOKUP('6桁'!S1099,A!$A:$G,7,FALSE))</f>
        <v/>
      </c>
      <c r="T1099" s="849" t="str">
        <f>IF(ISBLANK('6桁'!T1099)=TRUE,"",VLOOKUP('6桁'!T1099,A!$A:$G,7,FALSE))</f>
        <v/>
      </c>
      <c r="U1099" s="850" t="str">
        <f>IF(ISBLANK('6桁'!U1099)=TRUE,"",VLOOKUP('6桁'!U1099,A!$A:$G,7,FALSE))</f>
        <v/>
      </c>
      <c r="V1099" s="83"/>
      <c r="X1099" s="4"/>
    </row>
    <row r="1100" spans="2:25" ht="23.1" customHeight="1">
      <c r="B1100" s="746" t="s">
        <v>945</v>
      </c>
      <c r="C1100" s="747"/>
      <c r="D1100" s="747"/>
      <c r="E1100" s="747"/>
      <c r="F1100" s="747"/>
      <c r="G1100" s="748"/>
      <c r="H1100" s="716" t="s">
        <v>946</v>
      </c>
      <c r="I1100" s="717"/>
      <c r="J1100" s="717"/>
      <c r="K1100" s="717"/>
      <c r="L1100" s="718"/>
      <c r="M1100" s="842" t="s">
        <v>948</v>
      </c>
      <c r="N1100" s="843"/>
      <c r="O1100" s="843"/>
      <c r="P1100" s="843"/>
      <c r="Q1100" s="844"/>
      <c r="R1100" s="886">
        <f>IF(ISBLANK('6桁'!R1100)=TRUE,"",VLOOKUP('6桁'!R1100,A!$A:$G,7,FALSE))</f>
        <v>54100</v>
      </c>
      <c r="S1100" s="887" t="str">
        <f>IF(ISBLANK('6桁'!S1100)=TRUE,"",VLOOKUP('6桁'!S1100,A!$A:$G,7,FALSE))</f>
        <v/>
      </c>
      <c r="T1100" s="887" t="str">
        <f>IF(ISBLANK('6桁'!T1100)=TRUE,"",VLOOKUP('6桁'!T1100,A!$A:$G,7,FALSE))</f>
        <v/>
      </c>
      <c r="U1100" s="888" t="str">
        <f>IF(ISBLANK('6桁'!U1100)=TRUE,"",VLOOKUP('6桁'!U1100,A!$A:$G,7,FALSE))</f>
        <v/>
      </c>
      <c r="V1100" s="83"/>
      <c r="X1100" s="4"/>
    </row>
    <row r="1101" spans="2:25" ht="23.1" customHeight="1" thickBot="1">
      <c r="B1101" s="778"/>
      <c r="C1101" s="779"/>
      <c r="D1101" s="779"/>
      <c r="E1101" s="779"/>
      <c r="F1101" s="779"/>
      <c r="G1101" s="780"/>
      <c r="H1101" s="725" t="s">
        <v>947</v>
      </c>
      <c r="I1101" s="726"/>
      <c r="J1101" s="726"/>
      <c r="K1101" s="726"/>
      <c r="L1101" s="727"/>
      <c r="M1101" s="781"/>
      <c r="N1101" s="782"/>
      <c r="O1101" s="782"/>
      <c r="P1101" s="782"/>
      <c r="Q1101" s="783"/>
      <c r="R1101" s="889">
        <f>IF(ISBLANK('6桁'!R1101)=TRUE,"",VLOOKUP('6桁'!R1101,A!$A:$G,7,FALSE))</f>
        <v>46100</v>
      </c>
      <c r="S1101" s="890" t="str">
        <f>IF(ISBLANK('6桁'!S1101)=TRUE,"",VLOOKUP('6桁'!S1101,A!$A:$G,7,FALSE))</f>
        <v/>
      </c>
      <c r="T1101" s="890" t="str">
        <f>IF(ISBLANK('6桁'!T1101)=TRUE,"",VLOOKUP('6桁'!T1101,A!$A:$G,7,FALSE))</f>
        <v/>
      </c>
      <c r="U1101" s="891" t="str">
        <f>IF(ISBLANK('6桁'!U1101)=TRUE,"",VLOOKUP('6桁'!U1101,A!$A:$G,7,FALSE))</f>
        <v/>
      </c>
      <c r="V1101" s="83"/>
      <c r="X1101" s="4"/>
    </row>
    <row r="1102" spans="2:25" ht="22.5" customHeight="1">
      <c r="B1102" s="336"/>
      <c r="C1102" s="336"/>
      <c r="D1102" s="336"/>
      <c r="E1102" s="336"/>
      <c r="F1102" s="83"/>
      <c r="G1102" s="336"/>
      <c r="H1102" s="83"/>
      <c r="I1102" s="336"/>
      <c r="J1102" s="83"/>
      <c r="K1102" s="336"/>
      <c r="L1102" s="83"/>
      <c r="M1102" s="336"/>
      <c r="N1102" s="83"/>
      <c r="O1102" s="336"/>
      <c r="P1102" s="83"/>
      <c r="Q1102" s="336"/>
      <c r="R1102" s="83"/>
      <c r="S1102" s="336"/>
      <c r="T1102" s="10"/>
      <c r="U1102" s="371"/>
      <c r="V1102" s="10"/>
      <c r="W1102" s="371"/>
      <c r="X1102" s="83"/>
    </row>
    <row r="1103" spans="2:25" s="239" customFormat="1" ht="20.100000000000001" customHeight="1" thickBot="1">
      <c r="B1103" s="241" t="s">
        <v>663</v>
      </c>
      <c r="C1103" s="24"/>
      <c r="D1103" s="24"/>
      <c r="E1103" s="24"/>
      <c r="F1103" s="82"/>
      <c r="G1103" s="24"/>
      <c r="H1103" s="82"/>
      <c r="I1103" s="24"/>
      <c r="J1103" s="82"/>
      <c r="K1103" s="24"/>
      <c r="L1103" s="82"/>
      <c r="M1103" s="24"/>
      <c r="N1103" s="82"/>
      <c r="O1103" s="24"/>
      <c r="P1103" s="82"/>
      <c r="Q1103" s="24"/>
      <c r="R1103" s="82"/>
      <c r="S1103" s="24"/>
      <c r="T1103" s="82"/>
      <c r="U1103" s="24"/>
      <c r="V1103" s="82"/>
      <c r="W1103" s="24"/>
      <c r="X1103" s="82"/>
      <c r="Y1103" s="24"/>
    </row>
    <row r="1104" spans="2:25" ht="20.100000000000001" customHeight="1" thickBot="1">
      <c r="B1104" s="531" t="s">
        <v>536</v>
      </c>
      <c r="C1104" s="532"/>
      <c r="D1104" s="532"/>
      <c r="E1104" s="532"/>
      <c r="F1104" s="532"/>
      <c r="G1104" s="532"/>
      <c r="H1104" s="532"/>
      <c r="I1104" s="532"/>
      <c r="J1104" s="532"/>
      <c r="K1104" s="532"/>
      <c r="L1104" s="532"/>
      <c r="M1104" s="532"/>
      <c r="N1104" s="532"/>
      <c r="O1104" s="532"/>
      <c r="P1104" s="532"/>
      <c r="Q1104" s="532"/>
      <c r="R1104" s="532"/>
      <c r="S1104" s="532"/>
      <c r="T1104" s="532"/>
      <c r="U1104" s="533"/>
      <c r="V1104" s="10"/>
      <c r="X1104" s="4"/>
    </row>
    <row r="1105" spans="2:25" ht="30" customHeight="1" thickBot="1">
      <c r="B1105" s="622" t="s">
        <v>581</v>
      </c>
      <c r="C1105" s="623"/>
      <c r="D1105" s="623"/>
      <c r="E1105" s="623"/>
      <c r="F1105" s="623"/>
      <c r="G1105" s="624"/>
      <c r="H1105" s="710" t="s">
        <v>524</v>
      </c>
      <c r="I1105" s="710"/>
      <c r="J1105" s="710"/>
      <c r="K1105" s="710"/>
      <c r="L1105" s="710"/>
      <c r="M1105" s="710" t="s">
        <v>491</v>
      </c>
      <c r="N1105" s="710"/>
      <c r="O1105" s="710"/>
      <c r="P1105" s="710"/>
      <c r="Q1105" s="710"/>
      <c r="R1105" s="710"/>
      <c r="S1105" s="710"/>
      <c r="T1105" s="710"/>
      <c r="U1105" s="710"/>
      <c r="X1105" s="4"/>
    </row>
    <row r="1106" spans="2:25" ht="23.1" customHeight="1">
      <c r="B1106" s="821" t="s">
        <v>688</v>
      </c>
      <c r="C1106" s="822"/>
      <c r="D1106" s="822"/>
      <c r="E1106" s="822"/>
      <c r="F1106" s="822"/>
      <c r="G1106" s="823"/>
      <c r="H1106" s="806" t="s">
        <v>938</v>
      </c>
      <c r="I1106" s="807"/>
      <c r="J1106" s="807"/>
      <c r="K1106" s="807"/>
      <c r="L1106" s="808"/>
      <c r="M1106" s="806" t="s">
        <v>939</v>
      </c>
      <c r="N1106" s="807"/>
      <c r="O1106" s="807"/>
      <c r="P1106" s="807"/>
      <c r="Q1106" s="808"/>
      <c r="R1106" s="845">
        <f>IF(ISBLANK('6桁'!R1106)=TRUE,"",VLOOKUP('6桁'!R1106,A!$A:$G,7,FALSE))</f>
        <v>10900</v>
      </c>
      <c r="S1106" s="846" t="str">
        <f>IF(ISBLANK('6桁'!S1106)=TRUE,"",VLOOKUP('6桁'!S1106,A!$A:$G,7,FALSE))</f>
        <v/>
      </c>
      <c r="T1106" s="846" t="str">
        <f>IF(ISBLANK('6桁'!T1106)=TRUE,"",VLOOKUP('6桁'!T1106,A!$A:$G,7,FALSE))</f>
        <v/>
      </c>
      <c r="U1106" s="847" t="str">
        <f>IF(ISBLANK('6桁'!U1106)=TRUE,"",VLOOKUP('6桁'!U1106,A!$A:$G,7,FALSE))</f>
        <v/>
      </c>
      <c r="V1106" s="83"/>
      <c r="X1106" s="4"/>
    </row>
    <row r="1107" spans="2:25" ht="23.1" customHeight="1">
      <c r="B1107" s="746" t="s">
        <v>632</v>
      </c>
      <c r="C1107" s="747"/>
      <c r="D1107" s="747"/>
      <c r="E1107" s="747"/>
      <c r="F1107" s="747"/>
      <c r="G1107" s="748"/>
      <c r="H1107" s="746" t="s">
        <v>593</v>
      </c>
      <c r="I1107" s="747"/>
      <c r="J1107" s="747"/>
      <c r="K1107" s="747"/>
      <c r="L1107" s="748"/>
      <c r="M1107" s="746" t="s">
        <v>631</v>
      </c>
      <c r="N1107" s="747"/>
      <c r="O1107" s="747"/>
      <c r="P1107" s="747"/>
      <c r="Q1107" s="748"/>
      <c r="R1107" s="848">
        <f>IF(ISBLANK('6桁'!R1107)=TRUE,"",VLOOKUP('6桁'!R1107,A!$A:$G,7,FALSE))</f>
        <v>20700</v>
      </c>
      <c r="S1107" s="849" t="str">
        <f>IF(ISBLANK('6桁'!S1107)=TRUE,"",VLOOKUP('6桁'!S1107,A!$A:$G,7,FALSE))</f>
        <v/>
      </c>
      <c r="T1107" s="849" t="str">
        <f>IF(ISBLANK('6桁'!T1107)=TRUE,"",VLOOKUP('6桁'!T1107,A!$A:$G,7,FALSE))</f>
        <v/>
      </c>
      <c r="U1107" s="850" t="str">
        <f>IF(ISBLANK('6桁'!U1107)=TRUE,"",VLOOKUP('6桁'!U1107,A!$A:$G,7,FALSE))</f>
        <v/>
      </c>
      <c r="V1107" s="83"/>
      <c r="X1107" s="4"/>
    </row>
    <row r="1108" spans="2:25" ht="23.1" customHeight="1">
      <c r="B1108" s="746" t="s">
        <v>633</v>
      </c>
      <c r="C1108" s="747"/>
      <c r="D1108" s="747"/>
      <c r="E1108" s="747"/>
      <c r="F1108" s="747"/>
      <c r="G1108" s="748"/>
      <c r="H1108" s="246" t="s">
        <v>938</v>
      </c>
      <c r="I1108" s="247"/>
      <c r="J1108" s="247"/>
      <c r="K1108" s="247"/>
      <c r="L1108" s="248"/>
      <c r="M1108" s="787" t="s">
        <v>254</v>
      </c>
      <c r="N1108" s="788"/>
      <c r="O1108" s="788"/>
      <c r="P1108" s="788"/>
      <c r="Q1108" s="789"/>
      <c r="R1108" s="886">
        <f>IF(ISBLANK('6桁'!R1108)=TRUE,"",VLOOKUP('6桁'!R1108,A!$A:$G,7,FALSE))</f>
        <v>10900</v>
      </c>
      <c r="S1108" s="887" t="str">
        <f>IF(ISBLANK('6桁'!S1108)=TRUE,"",VLOOKUP('6桁'!S1108,A!$A:$G,7,FALSE))</f>
        <v/>
      </c>
      <c r="T1108" s="887" t="str">
        <f>IF(ISBLANK('6桁'!T1108)=TRUE,"",VLOOKUP('6桁'!T1108,A!$A:$G,7,FALSE))</f>
        <v/>
      </c>
      <c r="U1108" s="888" t="str">
        <f>IF(ISBLANK('6桁'!U1108)=TRUE,"",VLOOKUP('6桁'!U1108,A!$A:$G,7,FALSE))</f>
        <v/>
      </c>
      <c r="V1108" s="83"/>
      <c r="X1108" s="4"/>
    </row>
    <row r="1109" spans="2:25" ht="23.1" customHeight="1">
      <c r="B1109" s="746" t="s">
        <v>634</v>
      </c>
      <c r="C1109" s="747"/>
      <c r="D1109" s="747"/>
      <c r="E1109" s="747"/>
      <c r="F1109" s="747"/>
      <c r="G1109" s="748"/>
      <c r="H1109" s="746" t="s">
        <v>392</v>
      </c>
      <c r="I1109" s="747"/>
      <c r="J1109" s="747"/>
      <c r="K1109" s="747"/>
      <c r="L1109" s="748"/>
      <c r="M1109" s="746" t="s">
        <v>254</v>
      </c>
      <c r="N1109" s="747"/>
      <c r="O1109" s="747"/>
      <c r="P1109" s="747"/>
      <c r="Q1109" s="748"/>
      <c r="R1109" s="848">
        <f>IF(ISBLANK('6桁'!R1109)=TRUE,"",VLOOKUP('6桁'!R1109,A!$A:$G,7,FALSE))</f>
        <v>15300</v>
      </c>
      <c r="S1109" s="849" t="str">
        <f>IF(ISBLANK('6桁'!S1109)=TRUE,"",VLOOKUP('6桁'!S1109,A!$A:$G,7,FALSE))</f>
        <v/>
      </c>
      <c r="T1109" s="849" t="str">
        <f>IF(ISBLANK('6桁'!T1109)=TRUE,"",VLOOKUP('6桁'!T1109,A!$A:$G,7,FALSE))</f>
        <v/>
      </c>
      <c r="U1109" s="850" t="str">
        <f>IF(ISBLANK('6桁'!U1109)=TRUE,"",VLOOKUP('6桁'!U1109,A!$A:$G,7,FALSE))</f>
        <v/>
      </c>
      <c r="V1109" s="83"/>
      <c r="X1109" s="4"/>
    </row>
    <row r="1110" spans="2:25" ht="23.1" customHeight="1" thickBot="1">
      <c r="B1110" s="778" t="s">
        <v>635</v>
      </c>
      <c r="C1110" s="779"/>
      <c r="D1110" s="779"/>
      <c r="E1110" s="779"/>
      <c r="F1110" s="779"/>
      <c r="G1110" s="780"/>
      <c r="H1110" s="725" t="s">
        <v>938</v>
      </c>
      <c r="I1110" s="726"/>
      <c r="J1110" s="726"/>
      <c r="K1110" s="726"/>
      <c r="L1110" s="727"/>
      <c r="M1110" s="725" t="s">
        <v>939</v>
      </c>
      <c r="N1110" s="726"/>
      <c r="O1110" s="726"/>
      <c r="P1110" s="726"/>
      <c r="Q1110" s="727"/>
      <c r="R1110" s="857">
        <f>IF(ISBLANK('6桁'!R1110)=TRUE,"",VLOOKUP('6桁'!R1110,A!$A:$G,7,FALSE))</f>
        <v>10900</v>
      </c>
      <c r="S1110" s="858" t="str">
        <f>IF(ISBLANK('6桁'!S1110)=TRUE,"",VLOOKUP('6桁'!S1110,A!$A:$G,7,FALSE))</f>
        <v/>
      </c>
      <c r="T1110" s="858" t="str">
        <f>IF(ISBLANK('6桁'!T1110)=TRUE,"",VLOOKUP('6桁'!T1110,A!$A:$G,7,FALSE))</f>
        <v/>
      </c>
      <c r="U1110" s="859" t="str">
        <f>IF(ISBLANK('6桁'!U1110)=TRUE,"",VLOOKUP('6桁'!U1110,A!$A:$G,7,FALSE))</f>
        <v/>
      </c>
      <c r="V1110" s="83"/>
      <c r="X1110" s="4"/>
    </row>
    <row r="1111" spans="2:25" ht="22.5" customHeight="1">
      <c r="B1111" s="90"/>
      <c r="C1111" s="90"/>
      <c r="D1111" s="90"/>
      <c r="E1111" s="90"/>
      <c r="F1111" s="83"/>
      <c r="G1111" s="336"/>
      <c r="H1111" s="83"/>
      <c r="I1111" s="336"/>
      <c r="J1111" s="83"/>
      <c r="K1111" s="336"/>
      <c r="L1111" s="83"/>
      <c r="M1111" s="336"/>
      <c r="N1111" s="83"/>
      <c r="O1111" s="336"/>
      <c r="P1111" s="83"/>
      <c r="Q1111" s="336"/>
      <c r="R1111" s="83"/>
      <c r="S1111" s="336"/>
      <c r="T1111" s="10"/>
      <c r="U1111" s="371"/>
      <c r="V1111" s="10"/>
      <c r="W1111" s="371"/>
      <c r="X1111" s="83"/>
    </row>
    <row r="1112" spans="2:25" s="239" customFormat="1" ht="20.100000000000001" customHeight="1" thickBot="1">
      <c r="B1112" s="241" t="s">
        <v>661</v>
      </c>
      <c r="C1112" s="24"/>
      <c r="D1112" s="24"/>
      <c r="E1112" s="24"/>
      <c r="F1112" s="82"/>
      <c r="G1112" s="24"/>
      <c r="H1112" s="82"/>
      <c r="I1112" s="24"/>
      <c r="J1112" s="82"/>
      <c r="K1112" s="24"/>
      <c r="L1112" s="82"/>
      <c r="M1112" s="24"/>
      <c r="N1112" s="82"/>
      <c r="O1112" s="24"/>
      <c r="P1112" s="82"/>
      <c r="Q1112" s="24"/>
      <c r="R1112" s="82"/>
      <c r="S1112" s="24"/>
      <c r="T1112" s="82"/>
      <c r="U1112" s="24"/>
      <c r="V1112" s="82"/>
      <c r="W1112" s="24"/>
      <c r="X1112" s="82"/>
      <c r="Y1112" s="24"/>
    </row>
    <row r="1113" spans="2:25" ht="20.100000000000001" customHeight="1" thickBot="1">
      <c r="B1113" s="531" t="s">
        <v>453</v>
      </c>
      <c r="C1113" s="532"/>
      <c r="D1113" s="532"/>
      <c r="E1113" s="532"/>
      <c r="F1113" s="532"/>
      <c r="G1113" s="532"/>
      <c r="H1113" s="532"/>
      <c r="I1113" s="532"/>
      <c r="J1113" s="532"/>
      <c r="K1113" s="532"/>
      <c r="L1113" s="532"/>
      <c r="M1113" s="532"/>
      <c r="N1113" s="532"/>
      <c r="O1113" s="532"/>
      <c r="P1113" s="532"/>
      <c r="Q1113" s="532"/>
      <c r="R1113" s="532"/>
      <c r="S1113" s="532"/>
      <c r="T1113" s="532"/>
      <c r="U1113" s="533"/>
      <c r="V1113" s="10"/>
      <c r="X1113" s="4"/>
    </row>
    <row r="1114" spans="2:25" ht="30" customHeight="1" thickBot="1">
      <c r="B1114" s="622" t="s">
        <v>581</v>
      </c>
      <c r="C1114" s="623"/>
      <c r="D1114" s="623"/>
      <c r="E1114" s="623"/>
      <c r="F1114" s="623"/>
      <c r="G1114" s="624"/>
      <c r="H1114" s="710" t="s">
        <v>524</v>
      </c>
      <c r="I1114" s="710"/>
      <c r="J1114" s="710"/>
      <c r="K1114" s="710"/>
      <c r="L1114" s="710"/>
      <c r="M1114" s="710" t="s">
        <v>491</v>
      </c>
      <c r="N1114" s="710"/>
      <c r="O1114" s="710"/>
      <c r="P1114" s="710"/>
      <c r="Q1114" s="710"/>
      <c r="R1114" s="710"/>
      <c r="S1114" s="710"/>
      <c r="T1114" s="710"/>
      <c r="U1114" s="710"/>
      <c r="X1114" s="4"/>
    </row>
    <row r="1115" spans="2:25" ht="20.25" customHeight="1">
      <c r="B1115" s="821" t="s">
        <v>629</v>
      </c>
      <c r="C1115" s="822"/>
      <c r="D1115" s="822"/>
      <c r="E1115" s="822"/>
      <c r="F1115" s="822"/>
      <c r="G1115" s="823"/>
      <c r="H1115" s="737" t="s">
        <v>684</v>
      </c>
      <c r="I1115" s="738"/>
      <c r="J1115" s="738"/>
      <c r="K1115" s="738"/>
      <c r="L1115" s="739"/>
      <c r="M1115" s="737" t="s">
        <v>682</v>
      </c>
      <c r="N1115" s="738"/>
      <c r="O1115" s="738"/>
      <c r="P1115" s="738"/>
      <c r="Q1115" s="739"/>
      <c r="R1115" s="619" t="str">
        <f>IF(ISBLANK('6桁'!R1115)=TRUE,"",VLOOKUP('6桁'!R1115,A!$A:$G,7,FALSE))</f>
        <v>卸価格設定なし</v>
      </c>
      <c r="S1115" s="860" t="str">
        <f>IF(ISBLANK('6桁'!S1115)=TRUE,"",VLOOKUP('6桁'!S1115,A!$A:$G,7,FALSE))</f>
        <v/>
      </c>
      <c r="T1115" s="860" t="str">
        <f>IF(ISBLANK('6桁'!T1115)=TRUE,"",VLOOKUP('6桁'!T1115,A!$A:$G,7,FALSE))</f>
        <v/>
      </c>
      <c r="U1115" s="885" t="str">
        <f>IF(ISBLANK('6桁'!U1115)=TRUE,"",VLOOKUP('6桁'!U1115,A!$A:$G,7,FALSE))</f>
        <v/>
      </c>
      <c r="V1115" s="83"/>
      <c r="X1115" s="4"/>
    </row>
    <row r="1116" spans="2:25" ht="20.25" customHeight="1">
      <c r="B1116" s="746"/>
      <c r="C1116" s="747"/>
      <c r="D1116" s="747"/>
      <c r="E1116" s="747"/>
      <c r="F1116" s="747"/>
      <c r="G1116" s="748"/>
      <c r="H1116" s="757" t="s">
        <v>427</v>
      </c>
      <c r="I1116" s="758"/>
      <c r="J1116" s="758"/>
      <c r="K1116" s="758"/>
      <c r="L1116" s="759"/>
      <c r="M1116" s="757" t="s">
        <v>680</v>
      </c>
      <c r="N1116" s="758"/>
      <c r="O1116" s="758"/>
      <c r="P1116" s="758"/>
      <c r="Q1116" s="759"/>
      <c r="R1116" s="836">
        <f>IF(ISBLANK('6桁'!R1116)=TRUE,"",VLOOKUP('6桁'!R1116,A!$A:$G,7,FALSE))</f>
        <v>29100</v>
      </c>
      <c r="S1116" s="837" t="str">
        <f>IF(ISBLANK('6桁'!S1116)=TRUE,"",VLOOKUP('6桁'!S1116,A!$A:$G,7,FALSE))</f>
        <v/>
      </c>
      <c r="T1116" s="837" t="str">
        <f>IF(ISBLANK('6桁'!T1116)=TRUE,"",VLOOKUP('6桁'!T1116,A!$A:$G,7,FALSE))</f>
        <v/>
      </c>
      <c r="U1116" s="838" t="str">
        <f>IF(ISBLANK('6桁'!U1116)=TRUE,"",VLOOKUP('6桁'!U1116,A!$A:$G,7,FALSE))</f>
        <v/>
      </c>
      <c r="V1116" s="83"/>
      <c r="X1116" s="4"/>
    </row>
    <row r="1117" spans="2:25" ht="20.25" customHeight="1">
      <c r="B1117" s="746"/>
      <c r="C1117" s="747"/>
      <c r="D1117" s="747"/>
      <c r="E1117" s="747"/>
      <c r="F1117" s="747"/>
      <c r="G1117" s="748"/>
      <c r="H1117" s="757" t="s">
        <v>2148</v>
      </c>
      <c r="I1117" s="758"/>
      <c r="J1117" s="758"/>
      <c r="K1117" s="758"/>
      <c r="L1117" s="759"/>
      <c r="M1117" s="757" t="s">
        <v>2147</v>
      </c>
      <c r="N1117" s="758"/>
      <c r="O1117" s="758"/>
      <c r="P1117" s="758"/>
      <c r="Q1117" s="759"/>
      <c r="R1117" s="836">
        <f>IF(ISBLANK('6桁'!R1117)=TRUE,"",VLOOKUP('6桁'!R1117,A!$A:$G,7,FALSE))</f>
        <v>29400</v>
      </c>
      <c r="S1117" s="837" t="str">
        <f>IF(ISBLANK('6桁'!S1117)=TRUE,"",VLOOKUP('6桁'!S1117,A!$A:$G,7,FALSE))</f>
        <v/>
      </c>
      <c r="T1117" s="837" t="str">
        <f>IF(ISBLANK('6桁'!T1117)=TRUE,"",VLOOKUP('6桁'!T1117,A!$A:$G,7,FALSE))</f>
        <v/>
      </c>
      <c r="U1117" s="838" t="str">
        <f>IF(ISBLANK('6桁'!U1117)=TRUE,"",VLOOKUP('6桁'!U1117,A!$A:$G,7,FALSE))</f>
        <v/>
      </c>
      <c r="V1117" s="83"/>
      <c r="X1117" s="4"/>
    </row>
    <row r="1118" spans="2:25" ht="20.25" customHeight="1">
      <c r="B1118" s="746"/>
      <c r="C1118" s="747"/>
      <c r="D1118" s="747"/>
      <c r="E1118" s="747"/>
      <c r="F1118" s="747"/>
      <c r="G1118" s="748"/>
      <c r="H1118" s="757"/>
      <c r="I1118" s="758"/>
      <c r="J1118" s="758"/>
      <c r="K1118" s="758"/>
      <c r="L1118" s="759"/>
      <c r="M1118" s="757" t="s">
        <v>79</v>
      </c>
      <c r="N1118" s="758"/>
      <c r="O1118" s="758"/>
      <c r="P1118" s="758"/>
      <c r="Q1118" s="759"/>
      <c r="R1118" s="836">
        <f>IF(ISBLANK('6桁'!R1118)=TRUE,"",VLOOKUP('6桁'!R1118,A!$A:$G,7,FALSE))</f>
        <v>28800</v>
      </c>
      <c r="S1118" s="837" t="str">
        <f>IF(ISBLANK('6桁'!S1118)=TRUE,"",VLOOKUP('6桁'!S1118,A!$A:$G,7,FALSE))</f>
        <v/>
      </c>
      <c r="T1118" s="837" t="str">
        <f>IF(ISBLANK('6桁'!T1118)=TRUE,"",VLOOKUP('6桁'!T1118,A!$A:$G,7,FALSE))</f>
        <v/>
      </c>
      <c r="U1118" s="838" t="str">
        <f>IF(ISBLANK('6桁'!U1118)=TRUE,"",VLOOKUP('6桁'!U1118,A!$A:$G,7,FALSE))</f>
        <v/>
      </c>
      <c r="V1118" s="83"/>
      <c r="X1118" s="4"/>
    </row>
    <row r="1119" spans="2:25" ht="20.25" customHeight="1">
      <c r="B1119" s="746"/>
      <c r="C1119" s="747"/>
      <c r="D1119" s="747"/>
      <c r="E1119" s="747"/>
      <c r="F1119" s="747"/>
      <c r="G1119" s="748"/>
      <c r="H1119" s="757" t="s">
        <v>528</v>
      </c>
      <c r="I1119" s="758"/>
      <c r="J1119" s="758"/>
      <c r="K1119" s="758"/>
      <c r="L1119" s="759"/>
      <c r="M1119" s="757" t="s">
        <v>79</v>
      </c>
      <c r="N1119" s="758"/>
      <c r="O1119" s="758"/>
      <c r="P1119" s="758"/>
      <c r="Q1119" s="759"/>
      <c r="R1119" s="836">
        <f>IF(ISBLANK('6桁'!R1119)=TRUE,"",VLOOKUP('6桁'!R1119,A!$A:$G,7,FALSE))</f>
        <v>25100</v>
      </c>
      <c r="S1119" s="837" t="str">
        <f>IF(ISBLANK('6桁'!S1119)=TRUE,"",VLOOKUP('6桁'!S1119,A!$A:$G,7,FALSE))</f>
        <v/>
      </c>
      <c r="T1119" s="837" t="str">
        <f>IF(ISBLANK('6桁'!T1119)=TRUE,"",VLOOKUP('6桁'!T1119,A!$A:$G,7,FALSE))</f>
        <v/>
      </c>
      <c r="U1119" s="838" t="str">
        <f>IF(ISBLANK('6桁'!U1119)=TRUE,"",VLOOKUP('6桁'!U1119,A!$A:$G,7,FALSE))</f>
        <v/>
      </c>
      <c r="V1119" s="83"/>
      <c r="X1119" s="4"/>
    </row>
    <row r="1120" spans="2:25" ht="20.25" customHeight="1">
      <c r="B1120" s="746"/>
      <c r="C1120" s="747"/>
      <c r="D1120" s="747"/>
      <c r="E1120" s="747"/>
      <c r="F1120" s="747"/>
      <c r="G1120" s="748"/>
      <c r="H1120" s="757" t="s">
        <v>530</v>
      </c>
      <c r="I1120" s="758"/>
      <c r="J1120" s="758"/>
      <c r="K1120" s="758"/>
      <c r="L1120" s="759"/>
      <c r="M1120" s="757" t="s">
        <v>79</v>
      </c>
      <c r="N1120" s="758"/>
      <c r="O1120" s="758"/>
      <c r="P1120" s="758"/>
      <c r="Q1120" s="759"/>
      <c r="R1120" s="836">
        <f>IF(ISBLANK('6桁'!R1120)=TRUE,"",VLOOKUP('6桁'!R1120,A!$A:$G,7,FALSE))</f>
        <v>24500</v>
      </c>
      <c r="S1120" s="837" t="str">
        <f>IF(ISBLANK('6桁'!S1120)=TRUE,"",VLOOKUP('6桁'!S1120,A!$A:$G,7,FALSE))</f>
        <v/>
      </c>
      <c r="T1120" s="837" t="str">
        <f>IF(ISBLANK('6桁'!T1120)=TRUE,"",VLOOKUP('6桁'!T1120,A!$A:$G,7,FALSE))</f>
        <v/>
      </c>
      <c r="U1120" s="838" t="str">
        <f>IF(ISBLANK('6桁'!U1120)=TRUE,"",VLOOKUP('6桁'!U1120,A!$A:$G,7,FALSE))</f>
        <v/>
      </c>
      <c r="V1120" s="83"/>
      <c r="X1120" s="4"/>
    </row>
    <row r="1121" spans="2:25" ht="20.25" customHeight="1">
      <c r="B1121" s="746"/>
      <c r="C1121" s="747"/>
      <c r="D1121" s="747"/>
      <c r="E1121" s="747"/>
      <c r="F1121" s="747"/>
      <c r="G1121" s="748"/>
      <c r="H1121" s="757"/>
      <c r="I1121" s="758"/>
      <c r="J1121" s="758"/>
      <c r="K1121" s="758"/>
      <c r="L1121" s="759"/>
      <c r="M1121" s="757"/>
      <c r="N1121" s="758"/>
      <c r="O1121" s="758"/>
      <c r="P1121" s="758"/>
      <c r="Q1121" s="759"/>
      <c r="R1121" s="836">
        <f>IF(ISBLANK('6桁'!R1121)=TRUE,"",VLOOKUP('6桁'!R1121,A!$A:$G,7,FALSE))</f>
        <v>24500</v>
      </c>
      <c r="S1121" s="837" t="str">
        <f>IF(ISBLANK('6桁'!S1121)=TRUE,"",VLOOKUP('6桁'!S1121,A!$A:$G,7,FALSE))</f>
        <v/>
      </c>
      <c r="T1121" s="837" t="str">
        <f>IF(ISBLANK('6桁'!T1121)=TRUE,"",VLOOKUP('6桁'!T1121,A!$A:$G,7,FALSE))</f>
        <v/>
      </c>
      <c r="U1121" s="838" t="str">
        <f>IF(ISBLANK('6桁'!U1121)=TRUE,"",VLOOKUP('6桁'!U1121,A!$A:$G,7,FALSE))</f>
        <v/>
      </c>
      <c r="V1121" s="83"/>
      <c r="X1121" s="4"/>
    </row>
    <row r="1122" spans="2:25" ht="20.25" customHeight="1">
      <c r="B1122" s="746"/>
      <c r="C1122" s="747"/>
      <c r="D1122" s="747"/>
      <c r="E1122" s="747"/>
      <c r="F1122" s="747"/>
      <c r="G1122" s="748"/>
      <c r="H1122" s="757" t="s">
        <v>527</v>
      </c>
      <c r="I1122" s="758"/>
      <c r="J1122" s="758"/>
      <c r="K1122" s="758"/>
      <c r="L1122" s="759"/>
      <c r="M1122" s="757" t="s">
        <v>79</v>
      </c>
      <c r="N1122" s="758"/>
      <c r="O1122" s="758"/>
      <c r="P1122" s="758"/>
      <c r="Q1122" s="759"/>
      <c r="R1122" s="836">
        <f>IF(ISBLANK('6桁'!R1122)=TRUE,"",VLOOKUP('6桁'!R1122,A!$A:$G,7,FALSE))</f>
        <v>24100</v>
      </c>
      <c r="S1122" s="837" t="str">
        <f>IF(ISBLANK('6桁'!S1122)=TRUE,"",VLOOKUP('6桁'!S1122,A!$A:$G,7,FALSE))</f>
        <v/>
      </c>
      <c r="T1122" s="837" t="str">
        <f>IF(ISBLANK('6桁'!T1122)=TRUE,"",VLOOKUP('6桁'!T1122,A!$A:$G,7,FALSE))</f>
        <v/>
      </c>
      <c r="U1122" s="838" t="str">
        <f>IF(ISBLANK('6桁'!U1122)=TRUE,"",VLOOKUP('6桁'!U1122,A!$A:$G,7,FALSE))</f>
        <v/>
      </c>
      <c r="V1122" s="83"/>
      <c r="X1122" s="4"/>
    </row>
    <row r="1123" spans="2:25" ht="20.25" customHeight="1">
      <c r="B1123" s="746"/>
      <c r="C1123" s="747"/>
      <c r="D1123" s="747"/>
      <c r="E1123" s="747"/>
      <c r="F1123" s="747"/>
      <c r="G1123" s="748"/>
      <c r="H1123" s="757"/>
      <c r="I1123" s="758"/>
      <c r="J1123" s="758"/>
      <c r="K1123" s="758"/>
      <c r="L1123" s="759"/>
      <c r="M1123" s="757"/>
      <c r="N1123" s="758"/>
      <c r="O1123" s="758"/>
      <c r="P1123" s="758"/>
      <c r="Q1123" s="759"/>
      <c r="R1123" s="836">
        <f>IF(ISBLANK('6桁'!R1123)=TRUE,"",VLOOKUP('6桁'!R1123,A!$A:$G,7,FALSE))</f>
        <v>24100</v>
      </c>
      <c r="S1123" s="837" t="str">
        <f>IF(ISBLANK('6桁'!S1123)=TRUE,"",VLOOKUP('6桁'!S1123,A!$A:$G,7,FALSE))</f>
        <v/>
      </c>
      <c r="T1123" s="837" t="str">
        <f>IF(ISBLANK('6桁'!T1123)=TRUE,"",VLOOKUP('6桁'!T1123,A!$A:$G,7,FALSE))</f>
        <v/>
      </c>
      <c r="U1123" s="838" t="str">
        <f>IF(ISBLANK('6桁'!U1123)=TRUE,"",VLOOKUP('6桁'!U1123,A!$A:$G,7,FALSE))</f>
        <v/>
      </c>
      <c r="V1123" s="83"/>
      <c r="X1123" s="4"/>
    </row>
    <row r="1124" spans="2:25" ht="20.25" customHeight="1">
      <c r="B1124" s="746"/>
      <c r="C1124" s="747"/>
      <c r="D1124" s="747"/>
      <c r="E1124" s="747"/>
      <c r="F1124" s="747"/>
      <c r="G1124" s="748"/>
      <c r="H1124" s="757"/>
      <c r="I1124" s="758"/>
      <c r="J1124" s="758"/>
      <c r="K1124" s="758"/>
      <c r="L1124" s="759"/>
      <c r="M1124" s="757" t="s">
        <v>683</v>
      </c>
      <c r="N1124" s="758"/>
      <c r="O1124" s="758"/>
      <c r="P1124" s="758"/>
      <c r="Q1124" s="759"/>
      <c r="R1124" s="836">
        <f>IF(ISBLANK('6桁'!R1124)=TRUE,"",VLOOKUP('6桁'!R1124,A!$A:$G,7,FALSE))</f>
        <v>24600</v>
      </c>
      <c r="S1124" s="837" t="str">
        <f>IF(ISBLANK('6桁'!S1124)=TRUE,"",VLOOKUP('6桁'!S1124,A!$A:$G,7,FALSE))</f>
        <v/>
      </c>
      <c r="T1124" s="837" t="str">
        <f>IF(ISBLANK('6桁'!T1124)=TRUE,"",VLOOKUP('6桁'!T1124,A!$A:$G,7,FALSE))</f>
        <v/>
      </c>
      <c r="U1124" s="838" t="str">
        <f>IF(ISBLANK('6桁'!U1124)=TRUE,"",VLOOKUP('6桁'!U1124,A!$A:$G,7,FALSE))</f>
        <v/>
      </c>
      <c r="V1124" s="83"/>
      <c r="X1124" s="4"/>
    </row>
    <row r="1125" spans="2:25" ht="20.25" customHeight="1">
      <c r="B1125" s="746"/>
      <c r="C1125" s="747"/>
      <c r="D1125" s="747"/>
      <c r="E1125" s="747"/>
      <c r="F1125" s="747"/>
      <c r="G1125" s="748"/>
      <c r="H1125" s="757"/>
      <c r="I1125" s="758"/>
      <c r="J1125" s="758"/>
      <c r="K1125" s="758"/>
      <c r="L1125" s="759"/>
      <c r="M1125" s="757"/>
      <c r="N1125" s="758"/>
      <c r="O1125" s="758"/>
      <c r="P1125" s="758"/>
      <c r="Q1125" s="759"/>
      <c r="R1125" s="836">
        <f>IF(ISBLANK('6桁'!R1125)=TRUE,"",VLOOKUP('6桁'!R1125,A!$A:$G,7,FALSE))</f>
        <v>24600</v>
      </c>
      <c r="S1125" s="837" t="str">
        <f>IF(ISBLANK('6桁'!S1125)=TRUE,"",VLOOKUP('6桁'!S1125,A!$A:$G,7,FALSE))</f>
        <v/>
      </c>
      <c r="T1125" s="837" t="str">
        <f>IF(ISBLANK('6桁'!T1125)=TRUE,"",VLOOKUP('6桁'!T1125,A!$A:$G,7,FALSE))</f>
        <v/>
      </c>
      <c r="U1125" s="838" t="str">
        <f>IF(ISBLANK('6桁'!U1125)=TRUE,"",VLOOKUP('6桁'!U1125,A!$A:$G,7,FALSE))</f>
        <v/>
      </c>
      <c r="V1125" s="83"/>
      <c r="X1125" s="4"/>
    </row>
    <row r="1126" spans="2:25" ht="20.25" customHeight="1">
      <c r="B1126" s="746"/>
      <c r="C1126" s="747"/>
      <c r="D1126" s="747"/>
      <c r="E1126" s="747"/>
      <c r="F1126" s="747"/>
      <c r="G1126" s="748"/>
      <c r="H1126" s="757" t="s">
        <v>529</v>
      </c>
      <c r="I1126" s="758"/>
      <c r="J1126" s="758"/>
      <c r="K1126" s="758"/>
      <c r="L1126" s="759"/>
      <c r="M1126" s="757" t="s">
        <v>683</v>
      </c>
      <c r="N1126" s="758"/>
      <c r="O1126" s="758"/>
      <c r="P1126" s="758"/>
      <c r="Q1126" s="759"/>
      <c r="R1126" s="836">
        <f>IF(ISBLANK('6桁'!R1126)=TRUE,"",VLOOKUP('6桁'!R1126,A!$A:$G,7,FALSE))</f>
        <v>26800</v>
      </c>
      <c r="S1126" s="837" t="str">
        <f>IF(ISBLANK('6桁'!S1126)=TRUE,"",VLOOKUP('6桁'!S1126,A!$A:$G,7,FALSE))</f>
        <v/>
      </c>
      <c r="T1126" s="837" t="str">
        <f>IF(ISBLANK('6桁'!T1126)=TRUE,"",VLOOKUP('6桁'!T1126,A!$A:$G,7,FALSE))</f>
        <v/>
      </c>
      <c r="U1126" s="838" t="str">
        <f>IF(ISBLANK('6桁'!U1126)=TRUE,"",VLOOKUP('6桁'!U1126,A!$A:$G,7,FALSE))</f>
        <v/>
      </c>
      <c r="V1126" s="83"/>
      <c r="X1126" s="4"/>
    </row>
    <row r="1127" spans="2:25" ht="20.25" customHeight="1">
      <c r="B1127" s="746"/>
      <c r="C1127" s="747"/>
      <c r="D1127" s="747"/>
      <c r="E1127" s="747"/>
      <c r="F1127" s="747"/>
      <c r="G1127" s="748"/>
      <c r="H1127" s="806" t="s">
        <v>530</v>
      </c>
      <c r="I1127" s="807"/>
      <c r="J1127" s="807"/>
      <c r="K1127" s="807"/>
      <c r="L1127" s="808"/>
      <c r="M1127" s="806" t="s">
        <v>590</v>
      </c>
      <c r="N1127" s="807"/>
      <c r="O1127" s="807"/>
      <c r="P1127" s="807"/>
      <c r="Q1127" s="808"/>
      <c r="R1127" s="845">
        <f>IF(ISBLANK('6桁'!R1127)=TRUE,"",VLOOKUP('6桁'!R1127,A!$A:$G,7,FALSE))</f>
        <v>25100</v>
      </c>
      <c r="S1127" s="846" t="str">
        <f>IF(ISBLANK('6桁'!S1127)=TRUE,"",VLOOKUP('6桁'!S1127,A!$A:$G,7,FALSE))</f>
        <v/>
      </c>
      <c r="T1127" s="846" t="str">
        <f>IF(ISBLANK('6桁'!T1127)=TRUE,"",VLOOKUP('6桁'!T1127,A!$A:$G,7,FALSE))</f>
        <v/>
      </c>
      <c r="U1127" s="847" t="str">
        <f>IF(ISBLANK('6桁'!U1127)=TRUE,"",VLOOKUP('6桁'!U1127,A!$A:$G,7,FALSE))</f>
        <v/>
      </c>
      <c r="V1127" s="83"/>
      <c r="X1127" s="4"/>
    </row>
    <row r="1128" spans="2:25" ht="20.25" customHeight="1">
      <c r="B1128" s="746" t="s">
        <v>998</v>
      </c>
      <c r="C1128" s="747"/>
      <c r="D1128" s="747"/>
      <c r="E1128" s="747"/>
      <c r="F1128" s="747"/>
      <c r="G1128" s="748"/>
      <c r="H1128" s="746" t="s">
        <v>992</v>
      </c>
      <c r="I1128" s="747"/>
      <c r="J1128" s="747"/>
      <c r="K1128" s="747"/>
      <c r="L1128" s="748"/>
      <c r="M1128" s="746" t="s">
        <v>689</v>
      </c>
      <c r="N1128" s="747"/>
      <c r="O1128" s="747"/>
      <c r="P1128" s="747"/>
      <c r="Q1128" s="748"/>
      <c r="R1128" s="848" t="str">
        <f>IF(ISBLANK('6桁'!R1128)=TRUE,"",VLOOKUP('6桁'!R1128,A!$A:$G,7,FALSE))</f>
        <v>卸価格設定なし</v>
      </c>
      <c r="S1128" s="849" t="str">
        <f>IF(ISBLANK('6桁'!S1128)=TRUE,"",VLOOKUP('6桁'!S1128,A!$A:$G,7,FALSE))</f>
        <v/>
      </c>
      <c r="T1128" s="849" t="str">
        <f>IF(ISBLANK('6桁'!T1128)=TRUE,"",VLOOKUP('6桁'!T1128,A!$A:$G,7,FALSE))</f>
        <v/>
      </c>
      <c r="U1128" s="850" t="str">
        <f>IF(ISBLANK('6桁'!U1128)=TRUE,"",VLOOKUP('6桁'!U1128,A!$A:$G,7,FALSE))</f>
        <v/>
      </c>
      <c r="V1128" s="83"/>
      <c r="X1128" s="4"/>
    </row>
    <row r="1129" spans="2:25" ht="20.25" customHeight="1">
      <c r="B1129" s="842" t="s">
        <v>1375</v>
      </c>
      <c r="C1129" s="843"/>
      <c r="D1129" s="843"/>
      <c r="E1129" s="843"/>
      <c r="F1129" s="843"/>
      <c r="G1129" s="844"/>
      <c r="H1129" s="810" t="s">
        <v>970</v>
      </c>
      <c r="I1129" s="811"/>
      <c r="J1129" s="811"/>
      <c r="K1129" s="811"/>
      <c r="L1129" s="812"/>
      <c r="M1129" s="746" t="s">
        <v>1186</v>
      </c>
      <c r="N1129" s="747"/>
      <c r="O1129" s="747"/>
      <c r="P1129" s="747"/>
      <c r="Q1129" s="748"/>
      <c r="R1129" s="833" t="str">
        <f>IF(ISBLANK('6桁'!R1129)=TRUE,"",VLOOKUP('6桁'!R1129,A!$A:$G,7,FALSE))</f>
        <v>卸価格設定なし</v>
      </c>
      <c r="S1129" s="834" t="str">
        <f>IF(ISBLANK('6桁'!S1129)=TRUE,"",VLOOKUP('6桁'!S1129,A!$A:$G,7,FALSE))</f>
        <v/>
      </c>
      <c r="T1129" s="834" t="str">
        <f>IF(ISBLANK('6桁'!T1129)=TRUE,"",VLOOKUP('6桁'!T1129,A!$A:$G,7,FALSE))</f>
        <v/>
      </c>
      <c r="U1129" s="835" t="str">
        <f>IF(ISBLANK('6桁'!U1129)=TRUE,"",VLOOKUP('6桁'!U1129,A!$A:$G,7,FALSE))</f>
        <v/>
      </c>
      <c r="V1129" s="83"/>
      <c r="X1129" s="4"/>
    </row>
    <row r="1130" spans="2:25" ht="20.25" customHeight="1" thickBot="1">
      <c r="B1130" s="781"/>
      <c r="C1130" s="782"/>
      <c r="D1130" s="782"/>
      <c r="E1130" s="782"/>
      <c r="F1130" s="782"/>
      <c r="G1130" s="783"/>
      <c r="H1130" s="781" t="s">
        <v>969</v>
      </c>
      <c r="I1130" s="782"/>
      <c r="J1130" s="782"/>
      <c r="K1130" s="782"/>
      <c r="L1130" s="783"/>
      <c r="M1130" s="778"/>
      <c r="N1130" s="779"/>
      <c r="O1130" s="779"/>
      <c r="P1130" s="779"/>
      <c r="Q1130" s="780"/>
      <c r="R1130" s="857" t="str">
        <f>IF(ISBLANK('6桁'!R1130)=TRUE,"",VLOOKUP('6桁'!R1130,A!$A:$G,7,FALSE))</f>
        <v>卸価格設定なし</v>
      </c>
      <c r="S1130" s="858" t="str">
        <f>IF(ISBLANK('6桁'!S1130)=TRUE,"",VLOOKUP('6桁'!S1130,A!$A:$G,7,FALSE))</f>
        <v/>
      </c>
      <c r="T1130" s="858" t="str">
        <f>IF(ISBLANK('6桁'!T1130)=TRUE,"",VLOOKUP('6桁'!T1130,A!$A:$G,7,FALSE))</f>
        <v/>
      </c>
      <c r="U1130" s="859" t="str">
        <f>IF(ISBLANK('6桁'!U1130)=TRUE,"",VLOOKUP('6桁'!U1130,A!$A:$G,7,FALSE))</f>
        <v/>
      </c>
      <c r="V1130" s="83"/>
      <c r="X1130" s="4"/>
    </row>
    <row r="1131" spans="2:25" ht="22.5" customHeight="1">
      <c r="B1131" s="892"/>
      <c r="C1131" s="892"/>
      <c r="D1131" s="892"/>
      <c r="E1131" s="892"/>
      <c r="F1131" s="892"/>
      <c r="G1131" s="892"/>
      <c r="H1131" s="892"/>
      <c r="I1131" s="892"/>
      <c r="J1131" s="892"/>
      <c r="K1131" s="892"/>
      <c r="L1131" s="892"/>
      <c r="M1131" s="892"/>
      <c r="N1131" s="892"/>
      <c r="O1131" s="892"/>
      <c r="P1131" s="892"/>
      <c r="Q1131" s="892"/>
      <c r="R1131" s="892"/>
      <c r="S1131" s="892"/>
      <c r="T1131" s="892"/>
      <c r="U1131" s="892"/>
      <c r="V1131" s="10"/>
      <c r="W1131" s="371"/>
      <c r="X1131" s="83"/>
    </row>
    <row r="1132" spans="2:25" s="239" customFormat="1" ht="20.100000000000001" customHeight="1" thickBot="1">
      <c r="B1132" s="241" t="s">
        <v>994</v>
      </c>
      <c r="C1132" s="24"/>
      <c r="D1132" s="24"/>
      <c r="E1132" s="24"/>
      <c r="F1132" s="82"/>
      <c r="G1132" s="24"/>
      <c r="H1132" s="82"/>
      <c r="I1132" s="24"/>
      <c r="J1132" s="82"/>
      <c r="K1132" s="24"/>
      <c r="L1132" s="82"/>
      <c r="M1132" s="24"/>
      <c r="N1132" s="82"/>
      <c r="O1132" s="24"/>
      <c r="P1132" s="82"/>
      <c r="Q1132" s="24"/>
      <c r="R1132" s="82"/>
      <c r="S1132" s="24"/>
      <c r="T1132" s="82"/>
      <c r="U1132" s="24"/>
      <c r="V1132" s="82"/>
      <c r="W1132" s="24"/>
      <c r="X1132" s="82"/>
      <c r="Y1132" s="24"/>
    </row>
    <row r="1133" spans="2:25" ht="20.100000000000001" customHeight="1" thickBot="1">
      <c r="B1133" s="531" t="s">
        <v>453</v>
      </c>
      <c r="C1133" s="532"/>
      <c r="D1133" s="532"/>
      <c r="E1133" s="532"/>
      <c r="F1133" s="532"/>
      <c r="G1133" s="532"/>
      <c r="H1133" s="532"/>
      <c r="I1133" s="532"/>
      <c r="J1133" s="532"/>
      <c r="K1133" s="532"/>
      <c r="L1133" s="532"/>
      <c r="M1133" s="532"/>
      <c r="N1133" s="532"/>
      <c r="O1133" s="532"/>
      <c r="P1133" s="532"/>
      <c r="Q1133" s="532"/>
      <c r="R1133" s="532"/>
      <c r="S1133" s="532"/>
      <c r="T1133" s="532"/>
      <c r="U1133" s="533"/>
      <c r="V1133" s="10"/>
      <c r="X1133" s="4"/>
    </row>
    <row r="1134" spans="2:25" ht="30" customHeight="1" thickBot="1">
      <c r="B1134" s="622" t="s">
        <v>581</v>
      </c>
      <c r="C1134" s="623"/>
      <c r="D1134" s="623"/>
      <c r="E1134" s="623"/>
      <c r="F1134" s="623"/>
      <c r="G1134" s="624"/>
      <c r="H1134" s="710" t="s">
        <v>524</v>
      </c>
      <c r="I1134" s="710"/>
      <c r="J1134" s="710"/>
      <c r="K1134" s="710"/>
      <c r="L1134" s="710"/>
      <c r="M1134" s="710" t="s">
        <v>491</v>
      </c>
      <c r="N1134" s="710"/>
      <c r="O1134" s="710"/>
      <c r="P1134" s="710"/>
      <c r="Q1134" s="710"/>
      <c r="R1134" s="710"/>
      <c r="S1134" s="710"/>
      <c r="T1134" s="710"/>
      <c r="U1134" s="710"/>
      <c r="X1134" s="4"/>
    </row>
    <row r="1135" spans="2:25" ht="20.25" customHeight="1">
      <c r="B1135" s="737" t="s">
        <v>995</v>
      </c>
      <c r="C1135" s="738"/>
      <c r="D1135" s="738"/>
      <c r="E1135" s="738"/>
      <c r="F1135" s="738"/>
      <c r="G1135" s="739"/>
      <c r="H1135" s="842" t="s">
        <v>1109</v>
      </c>
      <c r="I1135" s="843"/>
      <c r="J1135" s="843"/>
      <c r="K1135" s="843"/>
      <c r="L1135" s="844"/>
      <c r="M1135" s="737" t="s">
        <v>1108</v>
      </c>
      <c r="N1135" s="738"/>
      <c r="O1135" s="738"/>
      <c r="P1135" s="738"/>
      <c r="Q1135" s="739"/>
      <c r="R1135" s="803" t="str">
        <f>IF(ISBLANK('6桁'!R1135)=TRUE,"",VLOOKUP('6桁'!R1135,A!$A:$G,7,FALSE))</f>
        <v>卸価格設定なし</v>
      </c>
      <c r="S1135" s="804" t="str">
        <f>IF(ISBLANK('6桁'!S1135)=TRUE,"",VLOOKUP('6桁'!S1135,A!$A:$G,7,FALSE))</f>
        <v/>
      </c>
      <c r="T1135" s="804" t="str">
        <f>IF(ISBLANK('6桁'!T1135)=TRUE,"",VLOOKUP('6桁'!T1135,A!$A:$G,7,FALSE))</f>
        <v/>
      </c>
      <c r="U1135" s="805" t="str">
        <f>IF(ISBLANK('6桁'!U1135)=TRUE,"",VLOOKUP('6桁'!U1135,A!$A:$G,7,FALSE))</f>
        <v/>
      </c>
      <c r="V1135" s="83"/>
      <c r="X1135" s="4"/>
    </row>
    <row r="1136" spans="2:25" ht="20.25" customHeight="1">
      <c r="B1136" s="830"/>
      <c r="C1136" s="831"/>
      <c r="D1136" s="831"/>
      <c r="E1136" s="831"/>
      <c r="F1136" s="831"/>
      <c r="G1136" s="832"/>
      <c r="H1136" s="757" t="s">
        <v>993</v>
      </c>
      <c r="I1136" s="758"/>
      <c r="J1136" s="758"/>
      <c r="K1136" s="758"/>
      <c r="L1136" s="759"/>
      <c r="M1136" s="830"/>
      <c r="N1136" s="831"/>
      <c r="O1136" s="831"/>
      <c r="P1136" s="831"/>
      <c r="Q1136" s="832"/>
      <c r="R1136" s="760" t="str">
        <f>IF(ISBLANK('6桁'!R1136)=TRUE,"",VLOOKUP('6桁'!R1136,A!$A:$G,7,FALSE))</f>
        <v>卸価格設定なし</v>
      </c>
      <c r="S1136" s="761" t="str">
        <f>IF(ISBLANK('6桁'!S1136)=TRUE,"",VLOOKUP('6桁'!S1136,A!$A:$G,7,FALSE))</f>
        <v/>
      </c>
      <c r="T1136" s="761" t="str">
        <f>IF(ISBLANK('6桁'!T1136)=TRUE,"",VLOOKUP('6桁'!T1136,A!$A:$G,7,FALSE))</f>
        <v/>
      </c>
      <c r="U1136" s="762" t="str">
        <f>IF(ISBLANK('6桁'!U1136)=TRUE,"",VLOOKUP('6桁'!U1136,A!$A:$G,7,FALSE))</f>
        <v/>
      </c>
      <c r="V1136" s="83"/>
      <c r="X1136" s="4"/>
    </row>
    <row r="1137" spans="2:27" ht="20.25" customHeight="1">
      <c r="B1137" s="830"/>
      <c r="C1137" s="831"/>
      <c r="D1137" s="831"/>
      <c r="E1137" s="831"/>
      <c r="F1137" s="831"/>
      <c r="G1137" s="832"/>
      <c r="H1137" s="757" t="s">
        <v>996</v>
      </c>
      <c r="I1137" s="758"/>
      <c r="J1137" s="758"/>
      <c r="K1137" s="758"/>
      <c r="L1137" s="759"/>
      <c r="M1137" s="830"/>
      <c r="N1137" s="831"/>
      <c r="O1137" s="831"/>
      <c r="P1137" s="831"/>
      <c r="Q1137" s="832"/>
      <c r="R1137" s="760" t="str">
        <f>IF(ISBLANK('6桁'!R1137)=TRUE,"",VLOOKUP('6桁'!R1137,A!$A:$G,7,FALSE))</f>
        <v>卸価格設定なし</v>
      </c>
      <c r="S1137" s="761" t="str">
        <f>IF(ISBLANK('6桁'!S1137)=TRUE,"",VLOOKUP('6桁'!S1137,A!$A:$G,7,FALSE))</f>
        <v/>
      </c>
      <c r="T1137" s="761" t="str">
        <f>IF(ISBLANK('6桁'!T1137)=TRUE,"",VLOOKUP('6桁'!T1137,A!$A:$G,7,FALSE))</f>
        <v/>
      </c>
      <c r="U1137" s="762" t="str">
        <f>IF(ISBLANK('6桁'!U1137)=TRUE,"",VLOOKUP('6桁'!U1137,A!$A:$G,7,FALSE))</f>
        <v/>
      </c>
      <c r="V1137" s="83"/>
      <c r="X1137" s="4"/>
    </row>
    <row r="1138" spans="2:27" ht="20.25" customHeight="1" thickBot="1">
      <c r="B1138" s="781"/>
      <c r="C1138" s="782"/>
      <c r="D1138" s="782"/>
      <c r="E1138" s="782"/>
      <c r="F1138" s="782"/>
      <c r="G1138" s="783"/>
      <c r="H1138" s="781" t="s">
        <v>997</v>
      </c>
      <c r="I1138" s="782"/>
      <c r="J1138" s="782"/>
      <c r="K1138" s="782"/>
      <c r="L1138" s="783"/>
      <c r="M1138" s="781"/>
      <c r="N1138" s="782"/>
      <c r="O1138" s="782"/>
      <c r="P1138" s="782"/>
      <c r="Q1138" s="783"/>
      <c r="R1138" s="784" t="str">
        <f>IF(ISBLANK('6桁'!R1138)=TRUE,"",VLOOKUP('6桁'!R1138,A!$A:$G,7,FALSE))</f>
        <v>卸価格設定なし</v>
      </c>
      <c r="S1138" s="785" t="str">
        <f>IF(ISBLANK('6桁'!S1138)=TRUE,"",VLOOKUP('6桁'!S1138,A!$A:$G,7,FALSE))</f>
        <v/>
      </c>
      <c r="T1138" s="785" t="str">
        <f>IF(ISBLANK('6桁'!T1138)=TRUE,"",VLOOKUP('6桁'!T1138,A!$A:$G,7,FALSE))</f>
        <v/>
      </c>
      <c r="U1138" s="786" t="str">
        <f>IF(ISBLANK('6桁'!U1138)=TRUE,"",VLOOKUP('6桁'!U1138,A!$A:$G,7,FALSE))</f>
        <v/>
      </c>
      <c r="V1138" s="83"/>
      <c r="X1138" s="4"/>
    </row>
    <row r="1139" spans="2:27" ht="38.25" customHeight="1">
      <c r="B1139" s="892" t="s">
        <v>2149</v>
      </c>
      <c r="C1139" s="892"/>
      <c r="D1139" s="892"/>
      <c r="E1139" s="892"/>
      <c r="F1139" s="892"/>
      <c r="G1139" s="892"/>
      <c r="H1139" s="892"/>
      <c r="I1139" s="892"/>
      <c r="J1139" s="892"/>
      <c r="K1139" s="892"/>
      <c r="L1139" s="892"/>
      <c r="M1139" s="892"/>
      <c r="N1139" s="892"/>
      <c r="O1139" s="892"/>
      <c r="P1139" s="892"/>
      <c r="Q1139" s="892"/>
      <c r="R1139" s="892"/>
      <c r="S1139" s="892"/>
      <c r="T1139" s="892"/>
      <c r="U1139" s="892"/>
      <c r="V1139" s="10"/>
      <c r="W1139" s="371"/>
      <c r="X1139" s="83"/>
    </row>
    <row r="1140" spans="2:27" ht="13.5" customHeight="1">
      <c r="C1140" s="24"/>
      <c r="D1140" s="24"/>
      <c r="E1140" s="24"/>
      <c r="F1140" s="82"/>
      <c r="G1140" s="24"/>
      <c r="H1140" s="82"/>
      <c r="I1140" s="24"/>
      <c r="J1140" s="82"/>
      <c r="K1140" s="24"/>
      <c r="L1140" s="82"/>
      <c r="M1140" s="24"/>
      <c r="N1140" s="82"/>
      <c r="O1140" s="24"/>
      <c r="P1140" s="82"/>
      <c r="Q1140" s="24"/>
      <c r="R1140" s="82"/>
      <c r="S1140" s="24"/>
      <c r="T1140" s="82"/>
      <c r="U1140" s="24"/>
      <c r="V1140" s="82"/>
      <c r="W1140" s="24"/>
      <c r="X1140" s="82"/>
      <c r="Y1140" s="24"/>
    </row>
    <row r="1141" spans="2:27" ht="14.25" customHeight="1" thickBot="1">
      <c r="B1141" s="39"/>
    </row>
    <row r="1142" spans="2:27" ht="25.5" customHeight="1" thickTop="1" thickBot="1">
      <c r="B1142" s="518" t="s">
        <v>580</v>
      </c>
      <c r="C1142" s="519"/>
      <c r="D1142" s="519"/>
      <c r="E1142" s="519"/>
      <c r="F1142" s="519"/>
      <c r="G1142" s="519"/>
      <c r="H1142" s="519"/>
      <c r="I1142" s="519"/>
      <c r="J1142" s="519"/>
      <c r="K1142" s="519"/>
      <c r="L1142" s="519"/>
      <c r="M1142" s="519"/>
      <c r="N1142" s="519"/>
      <c r="O1142" s="519"/>
      <c r="P1142" s="519"/>
      <c r="Q1142" s="519"/>
      <c r="R1142" s="519"/>
      <c r="S1142" s="519"/>
      <c r="T1142" s="519"/>
      <c r="U1142" s="519"/>
      <c r="V1142" s="519"/>
      <c r="W1142" s="519"/>
      <c r="X1142" s="519"/>
      <c r="Y1142" s="519"/>
      <c r="Z1142" s="519"/>
      <c r="AA1142" s="520"/>
    </row>
    <row r="1143" spans="2:27" ht="14.25" customHeight="1" thickTop="1">
      <c r="B1143" s="24"/>
      <c r="C1143" s="24"/>
      <c r="D1143" s="24"/>
      <c r="E1143" s="24"/>
      <c r="F1143" s="82"/>
      <c r="G1143" s="24"/>
      <c r="H1143" s="82"/>
      <c r="I1143" s="24"/>
      <c r="J1143" s="82"/>
      <c r="K1143" s="24"/>
      <c r="L1143" s="82"/>
      <c r="M1143" s="24"/>
      <c r="N1143" s="82"/>
      <c r="O1143" s="24"/>
      <c r="P1143" s="82"/>
      <c r="Q1143" s="24"/>
      <c r="R1143" s="82"/>
      <c r="S1143" s="24"/>
      <c r="T1143" s="82"/>
      <c r="U1143" s="24"/>
      <c r="V1143" s="82"/>
      <c r="W1143" s="24"/>
      <c r="X1143" s="82"/>
      <c r="Y1143" s="24"/>
    </row>
    <row r="1144" spans="2:27" s="239" customFormat="1" ht="20.100000000000001" customHeight="1" thickBot="1">
      <c r="B1144" s="241" t="s">
        <v>660</v>
      </c>
      <c r="C1144" s="24"/>
      <c r="D1144" s="24"/>
      <c r="E1144" s="24"/>
      <c r="F1144" s="82"/>
      <c r="G1144" s="24"/>
      <c r="H1144" s="82"/>
      <c r="I1144" s="24"/>
      <c r="J1144" s="82"/>
      <c r="K1144" s="24"/>
      <c r="L1144" s="82"/>
      <c r="M1144" s="24"/>
      <c r="N1144" s="82"/>
      <c r="O1144" s="24"/>
      <c r="P1144" s="82"/>
      <c r="Q1144" s="24"/>
      <c r="R1144" s="82"/>
      <c r="S1144" s="24"/>
      <c r="T1144" s="82"/>
      <c r="U1144" s="24"/>
      <c r="V1144" s="82"/>
      <c r="W1144" s="24"/>
      <c r="X1144" s="82"/>
      <c r="Y1144" s="24"/>
    </row>
    <row r="1145" spans="2:27" ht="20.100000000000001" customHeight="1" thickBot="1">
      <c r="B1145" s="531" t="s">
        <v>453</v>
      </c>
      <c r="C1145" s="532"/>
      <c r="D1145" s="532"/>
      <c r="E1145" s="532"/>
      <c r="F1145" s="532"/>
      <c r="G1145" s="532"/>
      <c r="H1145" s="532"/>
      <c r="I1145" s="532"/>
      <c r="J1145" s="532"/>
      <c r="K1145" s="532"/>
      <c r="L1145" s="532"/>
      <c r="M1145" s="532"/>
      <c r="N1145" s="532"/>
      <c r="O1145" s="532"/>
      <c r="P1145" s="532"/>
      <c r="Q1145" s="532"/>
      <c r="R1145" s="532"/>
      <c r="S1145" s="532"/>
      <c r="T1145" s="532"/>
      <c r="U1145" s="533"/>
      <c r="V1145" s="10"/>
      <c r="X1145" s="4"/>
    </row>
    <row r="1146" spans="2:27" ht="30" customHeight="1" thickBot="1">
      <c r="B1146" s="622" t="s">
        <v>581</v>
      </c>
      <c r="C1146" s="623"/>
      <c r="D1146" s="623"/>
      <c r="E1146" s="623"/>
      <c r="F1146" s="623"/>
      <c r="G1146" s="624"/>
      <c r="H1146" s="710" t="s">
        <v>524</v>
      </c>
      <c r="I1146" s="710"/>
      <c r="J1146" s="710"/>
      <c r="K1146" s="710"/>
      <c r="L1146" s="710"/>
      <c r="M1146" s="710" t="s">
        <v>491</v>
      </c>
      <c r="N1146" s="710"/>
      <c r="O1146" s="710"/>
      <c r="P1146" s="710"/>
      <c r="Q1146" s="710"/>
      <c r="R1146" s="710"/>
      <c r="S1146" s="710"/>
      <c r="T1146" s="710"/>
      <c r="U1146" s="710"/>
      <c r="X1146" s="4"/>
    </row>
    <row r="1147" spans="2:27" ht="20.25" customHeight="1">
      <c r="B1147" s="737" t="s">
        <v>628</v>
      </c>
      <c r="C1147" s="738"/>
      <c r="D1147" s="738"/>
      <c r="E1147" s="738"/>
      <c r="F1147" s="738"/>
      <c r="G1147" s="739"/>
      <c r="H1147" s="800" t="s">
        <v>1106</v>
      </c>
      <c r="I1147" s="801"/>
      <c r="J1147" s="801"/>
      <c r="K1147" s="801"/>
      <c r="L1147" s="802"/>
      <c r="M1147" s="737" t="s">
        <v>626</v>
      </c>
      <c r="N1147" s="738"/>
      <c r="O1147" s="738"/>
      <c r="P1147" s="738"/>
      <c r="Q1147" s="739"/>
      <c r="R1147" s="803">
        <f>IF(ISBLANK('6桁'!R1147)=TRUE,"",VLOOKUP('6桁'!R1147,A!$A:$G,7,FALSE))</f>
        <v>29300</v>
      </c>
      <c r="S1147" s="804" t="str">
        <f>IF(ISBLANK('6桁'!S1147)=TRUE,"",VLOOKUP('6桁'!S1147,A!$A:$G,7,FALSE))</f>
        <v/>
      </c>
      <c r="T1147" s="804" t="str">
        <f>IF(ISBLANK('6桁'!T1147)=TRUE,"",VLOOKUP('6桁'!T1147,A!$A:$G,7,FALSE))</f>
        <v/>
      </c>
      <c r="U1147" s="805" t="str">
        <f>IF(ISBLANK('6桁'!U1147)=TRUE,"",VLOOKUP('6桁'!U1147,A!$A:$G,7,FALSE))</f>
        <v/>
      </c>
      <c r="V1147" s="83"/>
      <c r="X1147" s="4"/>
    </row>
    <row r="1148" spans="2:27" ht="20.25" customHeight="1">
      <c r="B1148" s="830"/>
      <c r="C1148" s="831"/>
      <c r="D1148" s="831"/>
      <c r="E1148" s="831"/>
      <c r="F1148" s="831"/>
      <c r="G1148" s="832"/>
      <c r="H1148" s="757" t="s">
        <v>832</v>
      </c>
      <c r="I1148" s="758"/>
      <c r="J1148" s="758"/>
      <c r="K1148" s="758"/>
      <c r="L1148" s="759"/>
      <c r="M1148" s="830"/>
      <c r="N1148" s="831"/>
      <c r="O1148" s="831"/>
      <c r="P1148" s="831"/>
      <c r="Q1148" s="832"/>
      <c r="R1148" s="760">
        <f>IF(ISBLANK('6桁'!R1148)=TRUE,"",VLOOKUP('6桁'!R1148,A!$A:$G,7,FALSE))</f>
        <v>28700</v>
      </c>
      <c r="S1148" s="761" t="str">
        <f>IF(ISBLANK('6桁'!S1148)=TRUE,"",VLOOKUP('6桁'!S1148,A!$A:$G,7,FALSE))</f>
        <v/>
      </c>
      <c r="T1148" s="761" t="str">
        <f>IF(ISBLANK('6桁'!T1148)=TRUE,"",VLOOKUP('6桁'!T1148,A!$A:$G,7,FALSE))</f>
        <v/>
      </c>
      <c r="U1148" s="762" t="str">
        <f>IF(ISBLANK('6桁'!U1148)=TRUE,"",VLOOKUP('6桁'!U1148,A!$A:$G,7,FALSE))</f>
        <v/>
      </c>
      <c r="V1148" s="83"/>
      <c r="X1148" s="4"/>
    </row>
    <row r="1149" spans="2:27" ht="20.25" customHeight="1">
      <c r="B1149" s="830"/>
      <c r="C1149" s="831"/>
      <c r="D1149" s="831"/>
      <c r="E1149" s="831"/>
      <c r="F1149" s="831"/>
      <c r="G1149" s="832"/>
      <c r="H1149" s="757" t="s">
        <v>529</v>
      </c>
      <c r="I1149" s="758"/>
      <c r="J1149" s="758"/>
      <c r="K1149" s="758"/>
      <c r="L1149" s="759"/>
      <c r="M1149" s="830"/>
      <c r="N1149" s="831"/>
      <c r="O1149" s="831"/>
      <c r="P1149" s="831"/>
      <c r="Q1149" s="832"/>
      <c r="R1149" s="760">
        <f>IF(ISBLANK('6桁'!R1149)=TRUE,"",VLOOKUP('6桁'!R1149,A!$A:$G,7,FALSE))</f>
        <v>27200</v>
      </c>
      <c r="S1149" s="761" t="str">
        <f>IF(ISBLANK('6桁'!S1149)=TRUE,"",VLOOKUP('6桁'!S1149,A!$A:$G,7,FALSE))</f>
        <v/>
      </c>
      <c r="T1149" s="761" t="str">
        <f>IF(ISBLANK('6桁'!T1149)=TRUE,"",VLOOKUP('6桁'!T1149,A!$A:$G,7,FALSE))</f>
        <v/>
      </c>
      <c r="U1149" s="762" t="str">
        <f>IF(ISBLANK('6桁'!U1149)=TRUE,"",VLOOKUP('6桁'!U1149,A!$A:$G,7,FALSE))</f>
        <v/>
      </c>
      <c r="V1149" s="83"/>
      <c r="X1149" s="4"/>
    </row>
    <row r="1150" spans="2:27" ht="20.25" customHeight="1">
      <c r="B1150" s="830"/>
      <c r="C1150" s="831"/>
      <c r="D1150" s="831"/>
      <c r="E1150" s="831"/>
      <c r="F1150" s="831"/>
      <c r="G1150" s="832"/>
      <c r="H1150" s="757" t="s">
        <v>836</v>
      </c>
      <c r="I1150" s="758"/>
      <c r="J1150" s="758"/>
      <c r="K1150" s="758"/>
      <c r="L1150" s="759"/>
      <c r="M1150" s="830"/>
      <c r="N1150" s="831"/>
      <c r="O1150" s="831"/>
      <c r="P1150" s="831"/>
      <c r="Q1150" s="832"/>
      <c r="R1150" s="760">
        <f>IF(ISBLANK('6桁'!R1150)=TRUE,"",VLOOKUP('6桁'!R1150,A!$A:$G,7,FALSE))</f>
        <v>26300</v>
      </c>
      <c r="S1150" s="761" t="str">
        <f>IF(ISBLANK('6桁'!S1150)=TRUE,"",VLOOKUP('6桁'!S1150,A!$A:$G,7,FALSE))</f>
        <v/>
      </c>
      <c r="T1150" s="761" t="str">
        <f>IF(ISBLANK('6桁'!T1150)=TRUE,"",VLOOKUP('6桁'!T1150,A!$A:$G,7,FALSE))</f>
        <v/>
      </c>
      <c r="U1150" s="762" t="str">
        <f>IF(ISBLANK('6桁'!U1150)=TRUE,"",VLOOKUP('6桁'!U1150,A!$A:$G,7,FALSE))</f>
        <v/>
      </c>
      <c r="V1150" s="83"/>
      <c r="X1150" s="4"/>
    </row>
    <row r="1151" spans="2:27" ht="20.25" customHeight="1">
      <c r="B1151" s="830"/>
      <c r="C1151" s="831"/>
      <c r="D1151" s="831"/>
      <c r="E1151" s="831"/>
      <c r="F1151" s="831"/>
      <c r="G1151" s="832"/>
      <c r="H1151" s="757" t="s">
        <v>89</v>
      </c>
      <c r="I1151" s="758"/>
      <c r="J1151" s="758"/>
      <c r="K1151" s="758"/>
      <c r="L1151" s="759"/>
      <c r="M1151" s="830"/>
      <c r="N1151" s="831"/>
      <c r="O1151" s="831"/>
      <c r="P1151" s="831"/>
      <c r="Q1151" s="832"/>
      <c r="R1151" s="760">
        <f>IF(ISBLANK('6桁'!R1151)=TRUE,"",VLOOKUP('6桁'!R1151,A!$A:$G,7,FALSE))</f>
        <v>28500</v>
      </c>
      <c r="S1151" s="761" t="str">
        <f>IF(ISBLANK('6桁'!S1151)=TRUE,"",VLOOKUP('6桁'!S1151,A!$A:$G,7,FALSE))</f>
        <v/>
      </c>
      <c r="T1151" s="761" t="str">
        <f>IF(ISBLANK('6桁'!T1151)=TRUE,"",VLOOKUP('6桁'!T1151,A!$A:$G,7,FALSE))</f>
        <v/>
      </c>
      <c r="U1151" s="762" t="str">
        <f>IF(ISBLANK('6桁'!U1151)=TRUE,"",VLOOKUP('6桁'!U1151,A!$A:$G,7,FALSE))</f>
        <v/>
      </c>
      <c r="V1151" s="83"/>
      <c r="X1151" s="4"/>
    </row>
    <row r="1152" spans="2:27" ht="20.25" customHeight="1">
      <c r="B1152" s="830"/>
      <c r="C1152" s="831"/>
      <c r="D1152" s="831"/>
      <c r="E1152" s="831"/>
      <c r="F1152" s="831"/>
      <c r="G1152" s="832"/>
      <c r="H1152" s="757" t="s">
        <v>837</v>
      </c>
      <c r="I1152" s="758"/>
      <c r="J1152" s="758"/>
      <c r="K1152" s="758"/>
      <c r="L1152" s="759"/>
      <c r="M1152" s="830"/>
      <c r="N1152" s="831"/>
      <c r="O1152" s="831"/>
      <c r="P1152" s="831"/>
      <c r="Q1152" s="832"/>
      <c r="R1152" s="760">
        <f>IF(ISBLANK('6桁'!R1152)=TRUE,"",VLOOKUP('6桁'!R1152,A!$A:$G,7,FALSE))</f>
        <v>27700</v>
      </c>
      <c r="S1152" s="761" t="str">
        <f>IF(ISBLANK('6桁'!S1152)=TRUE,"",VLOOKUP('6桁'!S1152,A!$A:$G,7,FALSE))</f>
        <v/>
      </c>
      <c r="T1152" s="761" t="str">
        <f>IF(ISBLANK('6桁'!T1152)=TRUE,"",VLOOKUP('6桁'!T1152,A!$A:$G,7,FALSE))</f>
        <v/>
      </c>
      <c r="U1152" s="762" t="str">
        <f>IF(ISBLANK('6桁'!U1152)=TRUE,"",VLOOKUP('6桁'!U1152,A!$A:$G,7,FALSE))</f>
        <v/>
      </c>
      <c r="V1152" s="83"/>
      <c r="X1152" s="4"/>
    </row>
    <row r="1153" spans="2:24" ht="20.25" customHeight="1">
      <c r="B1153" s="830"/>
      <c r="C1153" s="831"/>
      <c r="D1153" s="831"/>
      <c r="E1153" s="831"/>
      <c r="F1153" s="831"/>
      <c r="G1153" s="832"/>
      <c r="H1153" s="757" t="s">
        <v>530</v>
      </c>
      <c r="I1153" s="758"/>
      <c r="J1153" s="758"/>
      <c r="K1153" s="758"/>
      <c r="L1153" s="759"/>
      <c r="M1153" s="830"/>
      <c r="N1153" s="831"/>
      <c r="O1153" s="831"/>
      <c r="P1153" s="831"/>
      <c r="Q1153" s="832"/>
      <c r="R1153" s="760">
        <f>IF(ISBLANK('6桁'!R1153)=TRUE,"",VLOOKUP('6桁'!R1153,A!$A:$G,7,FALSE))</f>
        <v>25600</v>
      </c>
      <c r="S1153" s="761" t="str">
        <f>IF(ISBLANK('6桁'!S1153)=TRUE,"",VLOOKUP('6桁'!S1153,A!$A:$G,7,FALSE))</f>
        <v/>
      </c>
      <c r="T1153" s="761" t="str">
        <f>IF(ISBLANK('6桁'!T1153)=TRUE,"",VLOOKUP('6桁'!T1153,A!$A:$G,7,FALSE))</f>
        <v/>
      </c>
      <c r="U1153" s="762" t="str">
        <f>IF(ISBLANK('6桁'!U1153)=TRUE,"",VLOOKUP('6桁'!U1153,A!$A:$G,7,FALSE))</f>
        <v/>
      </c>
      <c r="V1153" s="83"/>
      <c r="X1153" s="4"/>
    </row>
    <row r="1154" spans="2:24" ht="20.25" customHeight="1">
      <c r="B1154" s="830"/>
      <c r="C1154" s="831"/>
      <c r="D1154" s="831"/>
      <c r="E1154" s="831"/>
      <c r="F1154" s="831"/>
      <c r="G1154" s="832"/>
      <c r="H1154" s="757" t="s">
        <v>843</v>
      </c>
      <c r="I1154" s="758"/>
      <c r="J1154" s="758"/>
      <c r="K1154" s="758"/>
      <c r="L1154" s="759"/>
      <c r="M1154" s="716"/>
      <c r="N1154" s="717"/>
      <c r="O1154" s="717"/>
      <c r="P1154" s="717"/>
      <c r="Q1154" s="718"/>
      <c r="R1154" s="760">
        <f>IF(ISBLANK('6桁'!R1154)=TRUE,"",VLOOKUP('6桁'!R1154,A!$A:$G,7,FALSE))</f>
        <v>24900</v>
      </c>
      <c r="S1154" s="761" t="str">
        <f>IF(ISBLANK('6桁'!S1154)=TRUE,"",VLOOKUP('6桁'!S1154,A!$A:$G,7,FALSE))</f>
        <v/>
      </c>
      <c r="T1154" s="761" t="str">
        <f>IF(ISBLANK('6桁'!T1154)=TRUE,"",VLOOKUP('6桁'!T1154,A!$A:$G,7,FALSE))</f>
        <v/>
      </c>
      <c r="U1154" s="762" t="str">
        <f>IF(ISBLANK('6桁'!U1154)=TRUE,"",VLOOKUP('6桁'!U1154,A!$A:$G,7,FALSE))</f>
        <v/>
      </c>
      <c r="V1154" s="83"/>
      <c r="X1154" s="4"/>
    </row>
    <row r="1155" spans="2:24" ht="20.25" customHeight="1">
      <c r="B1155" s="830"/>
      <c r="C1155" s="831"/>
      <c r="D1155" s="831"/>
      <c r="E1155" s="831"/>
      <c r="F1155" s="831"/>
      <c r="G1155" s="832"/>
      <c r="H1155" s="757" t="s">
        <v>528</v>
      </c>
      <c r="I1155" s="758"/>
      <c r="J1155" s="758"/>
      <c r="K1155" s="758"/>
      <c r="L1155" s="759"/>
      <c r="M1155" s="787" t="s">
        <v>627</v>
      </c>
      <c r="N1155" s="788"/>
      <c r="O1155" s="788"/>
      <c r="P1155" s="788"/>
      <c r="Q1155" s="789"/>
      <c r="R1155" s="760">
        <f>IF(ISBLANK('6桁'!R1155)=TRUE,"",VLOOKUP('6桁'!R1155,A!$A:$G,7,FALSE))</f>
        <v>25600</v>
      </c>
      <c r="S1155" s="761" t="str">
        <f>IF(ISBLANK('6桁'!S1155)=TRUE,"",VLOOKUP('6桁'!S1155,A!$A:$G,7,FALSE))</f>
        <v/>
      </c>
      <c r="T1155" s="761" t="str">
        <f>IF(ISBLANK('6桁'!T1155)=TRUE,"",VLOOKUP('6桁'!T1155,A!$A:$G,7,FALSE))</f>
        <v/>
      </c>
      <c r="U1155" s="762" t="str">
        <f>IF(ISBLANK('6桁'!U1155)=TRUE,"",VLOOKUP('6桁'!U1155,A!$A:$G,7,FALSE))</f>
        <v/>
      </c>
      <c r="V1155" s="83"/>
      <c r="X1155" s="4"/>
    </row>
    <row r="1156" spans="2:24" ht="20.25" customHeight="1">
      <c r="B1156" s="830"/>
      <c r="C1156" s="831"/>
      <c r="D1156" s="831"/>
      <c r="E1156" s="831"/>
      <c r="F1156" s="831"/>
      <c r="G1156" s="832"/>
      <c r="H1156" s="757" t="s">
        <v>835</v>
      </c>
      <c r="I1156" s="758"/>
      <c r="J1156" s="758"/>
      <c r="K1156" s="758"/>
      <c r="L1156" s="759"/>
      <c r="M1156" s="716"/>
      <c r="N1156" s="717"/>
      <c r="O1156" s="717"/>
      <c r="P1156" s="717"/>
      <c r="Q1156" s="718"/>
      <c r="R1156" s="760">
        <f>IF(ISBLANK('6桁'!R1156)=TRUE,"",VLOOKUP('6桁'!R1156,A!$A:$G,7,FALSE))</f>
        <v>25300</v>
      </c>
      <c r="S1156" s="761" t="str">
        <f>IF(ISBLANK('6桁'!S1156)=TRUE,"",VLOOKUP('6桁'!S1156,A!$A:$G,7,FALSE))</f>
        <v/>
      </c>
      <c r="T1156" s="761" t="str">
        <f>IF(ISBLANK('6桁'!T1156)=TRUE,"",VLOOKUP('6桁'!T1156,A!$A:$G,7,FALSE))</f>
        <v/>
      </c>
      <c r="U1156" s="762" t="str">
        <f>IF(ISBLANK('6桁'!U1156)=TRUE,"",VLOOKUP('6桁'!U1156,A!$A:$G,7,FALSE))</f>
        <v/>
      </c>
      <c r="V1156" s="83"/>
      <c r="X1156" s="4"/>
    </row>
    <row r="1157" spans="2:24" ht="20.25" customHeight="1">
      <c r="B1157" s="830"/>
      <c r="C1157" s="831"/>
      <c r="D1157" s="831"/>
      <c r="E1157" s="831"/>
      <c r="F1157" s="831"/>
      <c r="G1157" s="832"/>
      <c r="H1157" s="757" t="s">
        <v>529</v>
      </c>
      <c r="I1157" s="758"/>
      <c r="J1157" s="758"/>
      <c r="K1157" s="758"/>
      <c r="L1157" s="759"/>
      <c r="M1157" s="757" t="s">
        <v>627</v>
      </c>
      <c r="N1157" s="758"/>
      <c r="O1157" s="758"/>
      <c r="P1157" s="758"/>
      <c r="Q1157" s="759"/>
      <c r="R1157" s="760">
        <f>IF(ISBLANK('6桁'!R1157)=TRUE,"",VLOOKUP('6桁'!R1157,A!$A:$G,7,FALSE))</f>
        <v>26800</v>
      </c>
      <c r="S1157" s="761" t="str">
        <f>IF(ISBLANK('6桁'!S1157)=TRUE,"",VLOOKUP('6桁'!S1157,A!$A:$G,7,FALSE))</f>
        <v/>
      </c>
      <c r="T1157" s="761" t="str">
        <f>IF(ISBLANK('6桁'!T1157)=TRUE,"",VLOOKUP('6桁'!T1157,A!$A:$G,7,FALSE))</f>
        <v/>
      </c>
      <c r="U1157" s="762" t="str">
        <f>IF(ISBLANK('6桁'!U1157)=TRUE,"",VLOOKUP('6桁'!U1157,A!$A:$G,7,FALSE))</f>
        <v/>
      </c>
      <c r="V1157" s="83"/>
      <c r="X1157" s="4"/>
    </row>
    <row r="1158" spans="2:24" ht="20.25" customHeight="1">
      <c r="B1158" s="830"/>
      <c r="C1158" s="831"/>
      <c r="D1158" s="831"/>
      <c r="E1158" s="831"/>
      <c r="F1158" s="831"/>
      <c r="G1158" s="832"/>
      <c r="H1158" s="757" t="s">
        <v>89</v>
      </c>
      <c r="I1158" s="758"/>
      <c r="J1158" s="758"/>
      <c r="K1158" s="758"/>
      <c r="L1158" s="759"/>
      <c r="M1158" s="757" t="s">
        <v>590</v>
      </c>
      <c r="N1158" s="758"/>
      <c r="O1158" s="758"/>
      <c r="P1158" s="758"/>
      <c r="Q1158" s="759"/>
      <c r="R1158" s="760">
        <f>IF(ISBLANK('6桁'!R1158)=TRUE,"",VLOOKUP('6桁'!R1158,A!$A:$G,7,FALSE))</f>
        <v>27700</v>
      </c>
      <c r="S1158" s="761" t="str">
        <f>IF(ISBLANK('6桁'!S1158)=TRUE,"",VLOOKUP('6桁'!S1158,A!$A:$G,7,FALSE))</f>
        <v/>
      </c>
      <c r="T1158" s="761" t="str">
        <f>IF(ISBLANK('6桁'!T1158)=TRUE,"",VLOOKUP('6桁'!T1158,A!$A:$G,7,FALSE))</f>
        <v/>
      </c>
      <c r="U1158" s="762" t="str">
        <f>IF(ISBLANK('6桁'!U1158)=TRUE,"",VLOOKUP('6桁'!U1158,A!$A:$G,7,FALSE))</f>
        <v/>
      </c>
      <c r="V1158" s="83"/>
      <c r="X1158" s="4"/>
    </row>
    <row r="1159" spans="2:24" ht="20.25" customHeight="1">
      <c r="B1159" s="830"/>
      <c r="C1159" s="831"/>
      <c r="D1159" s="831"/>
      <c r="E1159" s="831"/>
      <c r="F1159" s="831"/>
      <c r="G1159" s="832"/>
      <c r="H1159" s="757" t="s">
        <v>530</v>
      </c>
      <c r="I1159" s="758"/>
      <c r="J1159" s="758"/>
      <c r="K1159" s="758"/>
      <c r="L1159" s="759"/>
      <c r="M1159" s="757" t="s">
        <v>627</v>
      </c>
      <c r="N1159" s="758"/>
      <c r="O1159" s="758"/>
      <c r="P1159" s="758"/>
      <c r="Q1159" s="759"/>
      <c r="R1159" s="760">
        <f>IF(ISBLANK('6桁'!R1159)=TRUE,"",VLOOKUP('6桁'!R1159,A!$A:$G,7,FALSE))</f>
        <v>25100</v>
      </c>
      <c r="S1159" s="761" t="str">
        <f>IF(ISBLANK('6桁'!S1159)=TRUE,"",VLOOKUP('6桁'!S1159,A!$A:$G,7,FALSE))</f>
        <v/>
      </c>
      <c r="T1159" s="761" t="str">
        <f>IF(ISBLANK('6桁'!T1159)=TRUE,"",VLOOKUP('6桁'!T1159,A!$A:$G,7,FALSE))</f>
        <v/>
      </c>
      <c r="U1159" s="762" t="str">
        <f>IF(ISBLANK('6桁'!U1159)=TRUE,"",VLOOKUP('6桁'!U1159,A!$A:$G,7,FALSE))</f>
        <v/>
      </c>
      <c r="V1159" s="83"/>
      <c r="X1159" s="4"/>
    </row>
    <row r="1160" spans="2:24" ht="20.25" customHeight="1">
      <c r="B1160" s="830"/>
      <c r="C1160" s="831"/>
      <c r="D1160" s="831"/>
      <c r="E1160" s="831"/>
      <c r="F1160" s="831"/>
      <c r="G1160" s="832"/>
      <c r="H1160" s="757" t="s">
        <v>530</v>
      </c>
      <c r="I1160" s="758"/>
      <c r="J1160" s="758"/>
      <c r="K1160" s="758"/>
      <c r="L1160" s="759"/>
      <c r="M1160" s="757" t="s">
        <v>590</v>
      </c>
      <c r="N1160" s="758"/>
      <c r="O1160" s="758"/>
      <c r="P1160" s="758"/>
      <c r="Q1160" s="759"/>
      <c r="R1160" s="760">
        <f>IF(ISBLANK('6桁'!R1160)=TRUE,"",VLOOKUP('6桁'!R1160,A!$A:$G,7,FALSE))</f>
        <v>25100</v>
      </c>
      <c r="S1160" s="761" t="str">
        <f>IF(ISBLANK('6桁'!S1160)=TRUE,"",VLOOKUP('6桁'!S1160,A!$A:$G,7,FALSE))</f>
        <v/>
      </c>
      <c r="T1160" s="761" t="str">
        <f>IF(ISBLANK('6桁'!T1160)=TRUE,"",VLOOKUP('6桁'!T1160,A!$A:$G,7,FALSE))</f>
        <v/>
      </c>
      <c r="U1160" s="762" t="str">
        <f>IF(ISBLANK('6桁'!U1160)=TRUE,"",VLOOKUP('6桁'!U1160,A!$A:$G,7,FALSE))</f>
        <v/>
      </c>
      <c r="V1160" s="83"/>
      <c r="X1160" s="4"/>
    </row>
    <row r="1161" spans="2:24" ht="20.25" customHeight="1">
      <c r="B1161" s="830"/>
      <c r="C1161" s="831"/>
      <c r="D1161" s="831"/>
      <c r="E1161" s="831"/>
      <c r="F1161" s="831"/>
      <c r="G1161" s="832"/>
      <c r="H1161" s="757" t="s">
        <v>427</v>
      </c>
      <c r="I1161" s="758"/>
      <c r="J1161" s="758"/>
      <c r="K1161" s="758"/>
      <c r="L1161" s="759"/>
      <c r="M1161" s="757" t="s">
        <v>680</v>
      </c>
      <c r="N1161" s="758"/>
      <c r="O1161" s="758"/>
      <c r="P1161" s="758"/>
      <c r="Q1161" s="759"/>
      <c r="R1161" s="760">
        <f>IF(ISBLANK('6桁'!R1161)=TRUE,"",VLOOKUP('6桁'!R1161,A!$A:$G,7,FALSE))</f>
        <v>29100</v>
      </c>
      <c r="S1161" s="761" t="str">
        <f>IF(ISBLANK('6桁'!S1161)=TRUE,"",VLOOKUP('6桁'!S1161,A!$A:$G,7,FALSE))</f>
        <v/>
      </c>
      <c r="T1161" s="761" t="str">
        <f>IF(ISBLANK('6桁'!T1161)=TRUE,"",VLOOKUP('6桁'!T1161,A!$A:$G,7,FALSE))</f>
        <v/>
      </c>
      <c r="U1161" s="762" t="str">
        <f>IF(ISBLANK('6桁'!U1161)=TRUE,"",VLOOKUP('6桁'!U1161,A!$A:$G,7,FALSE))</f>
        <v/>
      </c>
      <c r="V1161" s="83"/>
      <c r="X1161" s="4"/>
    </row>
    <row r="1162" spans="2:24" ht="20.25" customHeight="1">
      <c r="B1162" s="830"/>
      <c r="C1162" s="831"/>
      <c r="D1162" s="831"/>
      <c r="E1162" s="831"/>
      <c r="F1162" s="831"/>
      <c r="G1162" s="832"/>
      <c r="H1162" s="787" t="s">
        <v>428</v>
      </c>
      <c r="I1162" s="788"/>
      <c r="J1162" s="788"/>
      <c r="K1162" s="788"/>
      <c r="L1162" s="789"/>
      <c r="M1162" s="757" t="s">
        <v>79</v>
      </c>
      <c r="N1162" s="758"/>
      <c r="O1162" s="758"/>
      <c r="P1162" s="758"/>
      <c r="Q1162" s="759"/>
      <c r="R1162" s="760">
        <f>IF(ISBLANK('6桁'!R1162)=TRUE,"",VLOOKUP('6桁'!R1162,A!$A:$G,7,FALSE))</f>
        <v>28800</v>
      </c>
      <c r="S1162" s="761" t="str">
        <f>IF(ISBLANK('6桁'!S1162)=TRUE,"",VLOOKUP('6桁'!S1162,A!$A:$G,7,FALSE))</f>
        <v/>
      </c>
      <c r="T1162" s="761" t="str">
        <f>IF(ISBLANK('6桁'!T1162)=TRUE,"",VLOOKUP('6桁'!T1162,A!$A:$G,7,FALSE))</f>
        <v/>
      </c>
      <c r="U1162" s="762" t="str">
        <f>IF(ISBLANK('6桁'!U1162)=TRUE,"",VLOOKUP('6桁'!U1162,A!$A:$G,7,FALSE))</f>
        <v/>
      </c>
      <c r="V1162" s="83"/>
      <c r="X1162" s="4"/>
    </row>
    <row r="1163" spans="2:24" ht="20.25" customHeight="1">
      <c r="B1163" s="830"/>
      <c r="C1163" s="831"/>
      <c r="D1163" s="831"/>
      <c r="E1163" s="831"/>
      <c r="F1163" s="831"/>
      <c r="G1163" s="832"/>
      <c r="H1163" s="757" t="s">
        <v>526</v>
      </c>
      <c r="I1163" s="758"/>
      <c r="J1163" s="758"/>
      <c r="K1163" s="758"/>
      <c r="L1163" s="759"/>
      <c r="M1163" s="787" t="s">
        <v>681</v>
      </c>
      <c r="N1163" s="788"/>
      <c r="O1163" s="788"/>
      <c r="P1163" s="788"/>
      <c r="Q1163" s="789"/>
      <c r="R1163" s="760">
        <f>IF(ISBLANK('6桁'!R1163)=TRUE,"",VLOOKUP('6桁'!R1163,A!$A:$G,7,FALSE))</f>
        <v>31800</v>
      </c>
      <c r="S1163" s="761" t="str">
        <f>IF(ISBLANK('6桁'!S1163)=TRUE,"",VLOOKUP('6桁'!S1163,A!$A:$G,7,FALSE))</f>
        <v/>
      </c>
      <c r="T1163" s="761" t="str">
        <f>IF(ISBLANK('6桁'!T1163)=TRUE,"",VLOOKUP('6桁'!T1163,A!$A:$G,7,FALSE))</f>
        <v/>
      </c>
      <c r="U1163" s="762" t="str">
        <f>IF(ISBLANK('6桁'!U1163)=TRUE,"",VLOOKUP('6桁'!U1163,A!$A:$G,7,FALSE))</f>
        <v/>
      </c>
      <c r="V1163" s="83"/>
      <c r="X1163" s="4"/>
    </row>
    <row r="1164" spans="2:24" ht="20.25" customHeight="1">
      <c r="B1164" s="830"/>
      <c r="C1164" s="831"/>
      <c r="D1164" s="831"/>
      <c r="E1164" s="831"/>
      <c r="F1164" s="831"/>
      <c r="G1164" s="832"/>
      <c r="H1164" s="757" t="s">
        <v>829</v>
      </c>
      <c r="I1164" s="758"/>
      <c r="J1164" s="758"/>
      <c r="K1164" s="758"/>
      <c r="L1164" s="759"/>
      <c r="M1164" s="716"/>
      <c r="N1164" s="717"/>
      <c r="O1164" s="717"/>
      <c r="P1164" s="717"/>
      <c r="Q1164" s="718"/>
      <c r="R1164" s="760">
        <f>IF(ISBLANK('6桁'!R1164)=TRUE,"",VLOOKUP('6桁'!R1164,A!$A:$G,7,FALSE))</f>
        <v>31600</v>
      </c>
      <c r="S1164" s="761" t="str">
        <f>IF(ISBLANK('6桁'!S1164)=TRUE,"",VLOOKUP('6桁'!S1164,A!$A:$G,7,FALSE))</f>
        <v/>
      </c>
      <c r="T1164" s="761" t="str">
        <f>IF(ISBLANK('6桁'!T1164)=TRUE,"",VLOOKUP('6桁'!T1164,A!$A:$G,7,FALSE))</f>
        <v/>
      </c>
      <c r="U1164" s="762" t="str">
        <f>IF(ISBLANK('6桁'!U1164)=TRUE,"",VLOOKUP('6桁'!U1164,A!$A:$G,7,FALSE))</f>
        <v/>
      </c>
      <c r="V1164" s="83"/>
      <c r="X1164" s="4"/>
    </row>
    <row r="1165" spans="2:24" ht="20.25" customHeight="1">
      <c r="B1165" s="830"/>
      <c r="C1165" s="831"/>
      <c r="D1165" s="831"/>
      <c r="E1165" s="831"/>
      <c r="F1165" s="831"/>
      <c r="G1165" s="832"/>
      <c r="H1165" s="757" t="s">
        <v>528</v>
      </c>
      <c r="I1165" s="758"/>
      <c r="J1165" s="758"/>
      <c r="K1165" s="758"/>
      <c r="L1165" s="759"/>
      <c r="M1165" s="787" t="s">
        <v>79</v>
      </c>
      <c r="N1165" s="788"/>
      <c r="O1165" s="788"/>
      <c r="P1165" s="788"/>
      <c r="Q1165" s="789"/>
      <c r="R1165" s="760">
        <f>IF(ISBLANK('6桁'!R1165)=TRUE,"",VLOOKUP('6桁'!R1165,A!$A:$G,7,FALSE))</f>
        <v>25100</v>
      </c>
      <c r="S1165" s="761" t="str">
        <f>IF(ISBLANK('6桁'!S1165)=TRUE,"",VLOOKUP('6桁'!S1165,A!$A:$G,7,FALSE))</f>
        <v/>
      </c>
      <c r="T1165" s="761" t="str">
        <f>IF(ISBLANK('6桁'!T1165)=TRUE,"",VLOOKUP('6桁'!T1165,A!$A:$G,7,FALSE))</f>
        <v/>
      </c>
      <c r="U1165" s="762" t="str">
        <f>IF(ISBLANK('6桁'!U1165)=TRUE,"",VLOOKUP('6桁'!U1165,A!$A:$G,7,FALSE))</f>
        <v/>
      </c>
      <c r="V1165" s="83"/>
      <c r="X1165" s="4"/>
    </row>
    <row r="1166" spans="2:24" ht="20.25" customHeight="1">
      <c r="B1166" s="830"/>
      <c r="C1166" s="831"/>
      <c r="D1166" s="831"/>
      <c r="E1166" s="831"/>
      <c r="F1166" s="831"/>
      <c r="G1166" s="832"/>
      <c r="H1166" s="757" t="s">
        <v>1376</v>
      </c>
      <c r="I1166" s="758"/>
      <c r="J1166" s="758"/>
      <c r="K1166" s="758"/>
      <c r="L1166" s="759"/>
      <c r="M1166" s="716"/>
      <c r="N1166" s="717"/>
      <c r="O1166" s="717"/>
      <c r="P1166" s="717"/>
      <c r="Q1166" s="718"/>
      <c r="R1166" s="760">
        <f>IF(ISBLANK('6桁'!R1166)=TRUE,"",VLOOKUP('6桁'!R1166,A!$A:$G,7,FALSE))</f>
        <v>25100</v>
      </c>
      <c r="S1166" s="761" t="str">
        <f>IF(ISBLANK('6桁'!S1166)=TRUE,"",VLOOKUP('6桁'!S1166,A!$A:$G,7,FALSE))</f>
        <v/>
      </c>
      <c r="T1166" s="761" t="str">
        <f>IF(ISBLANK('6桁'!T1166)=TRUE,"",VLOOKUP('6桁'!T1166,A!$A:$G,7,FALSE))</f>
        <v/>
      </c>
      <c r="U1166" s="762" t="str">
        <f>IF(ISBLANK('6桁'!U1166)=TRUE,"",VLOOKUP('6桁'!U1166,A!$A:$G,7,FALSE))</f>
        <v/>
      </c>
      <c r="V1166" s="83"/>
      <c r="X1166" s="4"/>
    </row>
    <row r="1167" spans="2:24" ht="20.25" customHeight="1">
      <c r="B1167" s="806"/>
      <c r="C1167" s="807"/>
      <c r="D1167" s="807"/>
      <c r="E1167" s="807"/>
      <c r="F1167" s="807"/>
      <c r="G1167" s="808"/>
      <c r="H1167" s="305" t="s">
        <v>527</v>
      </c>
      <c r="I1167" s="306"/>
      <c r="J1167" s="306"/>
      <c r="K1167" s="306"/>
      <c r="L1167" s="307"/>
      <c r="M1167" s="246" t="s">
        <v>683</v>
      </c>
      <c r="N1167" s="306"/>
      <c r="O1167" s="306"/>
      <c r="P1167" s="306"/>
      <c r="Q1167" s="307"/>
      <c r="R1167" s="769">
        <f>IF(ISBLANK('6桁'!R1167)=TRUE,"",VLOOKUP('6桁'!R1167,A!$A:$G,7,FALSE))</f>
        <v>24600</v>
      </c>
      <c r="S1167" s="770" t="str">
        <f>IF(ISBLANK('6桁'!S1167)=TRUE,"",VLOOKUP('6桁'!S1167,A!$A:$G,7,FALSE))</f>
        <v/>
      </c>
      <c r="T1167" s="770" t="str">
        <f>IF(ISBLANK('6桁'!T1167)=TRUE,"",VLOOKUP('6桁'!T1167,A!$A:$G,7,FALSE))</f>
        <v/>
      </c>
      <c r="U1167" s="771" t="str">
        <f>IF(ISBLANK('6桁'!U1167)=TRUE,"",VLOOKUP('6桁'!U1167,A!$A:$G,7,FALSE))</f>
        <v/>
      </c>
      <c r="V1167" s="83"/>
      <c r="X1167" s="4"/>
    </row>
    <row r="1168" spans="2:24" ht="20.25" customHeight="1">
      <c r="B1168" s="842" t="s">
        <v>990</v>
      </c>
      <c r="C1168" s="843"/>
      <c r="D1168" s="843"/>
      <c r="E1168" s="843"/>
      <c r="F1168" s="843"/>
      <c r="G1168" s="844"/>
      <c r="H1168" s="716" t="s">
        <v>684</v>
      </c>
      <c r="I1168" s="717"/>
      <c r="J1168" s="717"/>
      <c r="K1168" s="717"/>
      <c r="L1168" s="718"/>
      <c r="M1168" s="842" t="s">
        <v>718</v>
      </c>
      <c r="N1168" s="843"/>
      <c r="O1168" s="843"/>
      <c r="P1168" s="843"/>
      <c r="Q1168" s="844"/>
      <c r="R1168" s="719" t="str">
        <f>IF(ISBLANK('6桁'!R1168)=TRUE,"",VLOOKUP('6桁'!R1168,A!$A:$G,7,FALSE))</f>
        <v>卸価格設定なし</v>
      </c>
      <c r="S1168" s="720" t="str">
        <f>IF(ISBLANK('6桁'!S1168)=TRUE,"",VLOOKUP('6桁'!S1168,A!$A:$G,7,FALSE))</f>
        <v/>
      </c>
      <c r="T1168" s="720" t="str">
        <f>IF(ISBLANK('6桁'!T1168)=TRUE,"",VLOOKUP('6桁'!T1168,A!$A:$G,7,FALSE))</f>
        <v/>
      </c>
      <c r="U1168" s="721" t="str">
        <f>IF(ISBLANK('6桁'!U1168)=TRUE,"",VLOOKUP('6桁'!U1168,A!$A:$G,7,FALSE))</f>
        <v/>
      </c>
      <c r="V1168" s="83"/>
      <c r="X1168" s="4"/>
    </row>
    <row r="1169" spans="2:24" ht="20.25" customHeight="1">
      <c r="B1169" s="830"/>
      <c r="C1169" s="831"/>
      <c r="D1169" s="831"/>
      <c r="E1169" s="831"/>
      <c r="F1169" s="831"/>
      <c r="G1169" s="832"/>
      <c r="H1169" s="757" t="s">
        <v>1065</v>
      </c>
      <c r="I1169" s="758"/>
      <c r="J1169" s="758"/>
      <c r="K1169" s="758"/>
      <c r="L1169" s="759"/>
      <c r="M1169" s="716"/>
      <c r="N1169" s="717"/>
      <c r="O1169" s="717"/>
      <c r="P1169" s="717"/>
      <c r="Q1169" s="718"/>
      <c r="R1169" s="760" t="str">
        <f>IF(ISBLANK('6桁'!R1169)=TRUE,"",VLOOKUP('6桁'!R1169,A!$A:$G,7,FALSE))</f>
        <v>卸価格設定なし</v>
      </c>
      <c r="S1169" s="761" t="str">
        <f>IF(ISBLANK('6桁'!S1169)=TRUE,"",VLOOKUP('6桁'!S1169,A!$A:$G,7,FALSE))</f>
        <v/>
      </c>
      <c r="T1169" s="761" t="str">
        <f>IF(ISBLANK('6桁'!T1169)=TRUE,"",VLOOKUP('6桁'!T1169,A!$A:$G,7,FALSE))</f>
        <v/>
      </c>
      <c r="U1169" s="762" t="str">
        <f>IF(ISBLANK('6桁'!U1169)=TRUE,"",VLOOKUP('6桁'!U1169,A!$A:$G,7,FALSE))</f>
        <v/>
      </c>
      <c r="V1169" s="83"/>
      <c r="X1169" s="4"/>
    </row>
    <row r="1170" spans="2:24" ht="20.25" customHeight="1">
      <c r="B1170" s="830"/>
      <c r="C1170" s="831"/>
      <c r="D1170" s="831"/>
      <c r="E1170" s="831"/>
      <c r="F1170" s="831"/>
      <c r="G1170" s="832"/>
      <c r="H1170" s="757" t="s">
        <v>684</v>
      </c>
      <c r="I1170" s="758"/>
      <c r="J1170" s="758"/>
      <c r="K1170" s="758"/>
      <c r="L1170" s="759"/>
      <c r="M1170" s="757" t="s">
        <v>717</v>
      </c>
      <c r="N1170" s="758"/>
      <c r="O1170" s="758"/>
      <c r="P1170" s="758"/>
      <c r="Q1170" s="759"/>
      <c r="R1170" s="760" t="str">
        <f>IF(ISBLANK('6桁'!R1170)=TRUE,"",VLOOKUP('6桁'!R1170,A!$A:$G,7,FALSE))</f>
        <v>卸価格設定なし</v>
      </c>
      <c r="S1170" s="761" t="str">
        <f>IF(ISBLANK('6桁'!S1170)=TRUE,"",VLOOKUP('6桁'!S1170,A!$A:$G,7,FALSE))</f>
        <v/>
      </c>
      <c r="T1170" s="761" t="str">
        <f>IF(ISBLANK('6桁'!T1170)=TRUE,"",VLOOKUP('6桁'!T1170,A!$A:$G,7,FALSE))</f>
        <v/>
      </c>
      <c r="U1170" s="762" t="str">
        <f>IF(ISBLANK('6桁'!U1170)=TRUE,"",VLOOKUP('6桁'!U1170,A!$A:$G,7,FALSE))</f>
        <v/>
      </c>
      <c r="V1170" s="83"/>
      <c r="X1170" s="4"/>
    </row>
    <row r="1171" spans="2:24" ht="20.25" customHeight="1">
      <c r="B1171" s="830"/>
      <c r="C1171" s="831"/>
      <c r="D1171" s="831"/>
      <c r="E1171" s="831"/>
      <c r="F1171" s="831"/>
      <c r="G1171" s="832"/>
      <c r="H1171" s="757" t="s">
        <v>684</v>
      </c>
      <c r="I1171" s="758"/>
      <c r="J1171" s="758"/>
      <c r="K1171" s="758"/>
      <c r="L1171" s="759"/>
      <c r="M1171" s="787" t="s">
        <v>964</v>
      </c>
      <c r="N1171" s="788"/>
      <c r="O1171" s="788"/>
      <c r="P1171" s="788"/>
      <c r="Q1171" s="789"/>
      <c r="R1171" s="760" t="str">
        <f>IF(ISBLANK('6桁'!R1171)=TRUE,"",VLOOKUP('6桁'!R1171,A!$A:$G,7,FALSE))</f>
        <v>卸価格設定なし</v>
      </c>
      <c r="S1171" s="761" t="str">
        <f>IF(ISBLANK('6桁'!S1171)=TRUE,"",VLOOKUP('6桁'!S1171,A!$A:$G,7,FALSE))</f>
        <v/>
      </c>
      <c r="T1171" s="761" t="str">
        <f>IF(ISBLANK('6桁'!T1171)=TRUE,"",VLOOKUP('6桁'!T1171,A!$A:$G,7,FALSE))</f>
        <v/>
      </c>
      <c r="U1171" s="762" t="str">
        <f>IF(ISBLANK('6桁'!U1171)=TRUE,"",VLOOKUP('6桁'!U1171,A!$A:$G,7,FALSE))</f>
        <v/>
      </c>
      <c r="V1171" s="83"/>
      <c r="X1171" s="4"/>
    </row>
    <row r="1172" spans="2:24" ht="20.25" customHeight="1">
      <c r="B1172" s="830"/>
      <c r="C1172" s="831"/>
      <c r="D1172" s="831"/>
      <c r="E1172" s="831"/>
      <c r="F1172" s="831"/>
      <c r="G1172" s="832"/>
      <c r="H1172" s="757" t="s">
        <v>1065</v>
      </c>
      <c r="I1172" s="758"/>
      <c r="J1172" s="758"/>
      <c r="K1172" s="758"/>
      <c r="L1172" s="759"/>
      <c r="M1172" s="716"/>
      <c r="N1172" s="717"/>
      <c r="O1172" s="717"/>
      <c r="P1172" s="717"/>
      <c r="Q1172" s="718"/>
      <c r="R1172" s="760" t="str">
        <f>IF(ISBLANK('6桁'!R1172)=TRUE,"",VLOOKUP('6桁'!R1172,A!$A:$G,7,FALSE))</f>
        <v>卸価格設定なし</v>
      </c>
      <c r="S1172" s="761" t="str">
        <f>IF(ISBLANK('6桁'!S1172)=TRUE,"",VLOOKUP('6桁'!S1172,A!$A:$G,7,FALSE))</f>
        <v/>
      </c>
      <c r="T1172" s="761" t="str">
        <f>IF(ISBLANK('6桁'!T1172)=TRUE,"",VLOOKUP('6桁'!T1172,A!$A:$G,7,FALSE))</f>
        <v/>
      </c>
      <c r="U1172" s="762" t="str">
        <f>IF(ISBLANK('6桁'!U1172)=TRUE,"",VLOOKUP('6桁'!U1172,A!$A:$G,7,FALSE))</f>
        <v/>
      </c>
      <c r="V1172" s="83"/>
      <c r="X1172" s="4"/>
    </row>
    <row r="1173" spans="2:24" ht="20.25" customHeight="1">
      <c r="B1173" s="830"/>
      <c r="C1173" s="831"/>
      <c r="D1173" s="831"/>
      <c r="E1173" s="831"/>
      <c r="F1173" s="831"/>
      <c r="G1173" s="832"/>
      <c r="H1173" s="757" t="s">
        <v>1066</v>
      </c>
      <c r="I1173" s="758"/>
      <c r="J1173" s="758"/>
      <c r="K1173" s="758"/>
      <c r="L1173" s="759"/>
      <c r="M1173" s="757" t="s">
        <v>689</v>
      </c>
      <c r="N1173" s="758"/>
      <c r="O1173" s="758"/>
      <c r="P1173" s="758"/>
      <c r="Q1173" s="759"/>
      <c r="R1173" s="760" t="str">
        <f>IF(ISBLANK('6桁'!R1173)=TRUE,"",VLOOKUP('6桁'!R1173,A!$A:$G,7,FALSE))</f>
        <v>卸価格設定なし</v>
      </c>
      <c r="S1173" s="761" t="str">
        <f>IF(ISBLANK('6桁'!S1173)=TRUE,"",VLOOKUP('6桁'!S1173,A!$A:$G,7,FALSE))</f>
        <v/>
      </c>
      <c r="T1173" s="761" t="str">
        <f>IF(ISBLANK('6桁'!T1173)=TRUE,"",VLOOKUP('6桁'!T1173,A!$A:$G,7,FALSE))</f>
        <v/>
      </c>
      <c r="U1173" s="762" t="str">
        <f>IF(ISBLANK('6桁'!U1173)=TRUE,"",VLOOKUP('6桁'!U1173,A!$A:$G,7,FALSE))</f>
        <v/>
      </c>
      <c r="V1173" s="83"/>
      <c r="X1173" s="4"/>
    </row>
    <row r="1174" spans="2:24" ht="20.25" customHeight="1">
      <c r="B1174" s="806"/>
      <c r="C1174" s="807"/>
      <c r="D1174" s="807"/>
      <c r="E1174" s="807"/>
      <c r="F1174" s="807"/>
      <c r="G1174" s="808"/>
      <c r="H1174" s="766" t="s">
        <v>1386</v>
      </c>
      <c r="I1174" s="767"/>
      <c r="J1174" s="767"/>
      <c r="K1174" s="767"/>
      <c r="L1174" s="768"/>
      <c r="M1174" s="766" t="s">
        <v>406</v>
      </c>
      <c r="N1174" s="767"/>
      <c r="O1174" s="767"/>
      <c r="P1174" s="767"/>
      <c r="Q1174" s="768"/>
      <c r="R1174" s="769" t="str">
        <f>IF(ISBLANK('6桁'!R1174)=TRUE,"",VLOOKUP('6桁'!R1174,A!$A:$G,7,FALSE))</f>
        <v>卸価格設定なし</v>
      </c>
      <c r="S1174" s="770" t="str">
        <f>IF(ISBLANK('6桁'!S1174)=TRUE,"",VLOOKUP('6桁'!S1174,A!$A:$G,7,FALSE))</f>
        <v/>
      </c>
      <c r="T1174" s="770" t="str">
        <f>IF(ISBLANK('6桁'!T1174)=TRUE,"",VLOOKUP('6桁'!T1174,A!$A:$G,7,FALSE))</f>
        <v/>
      </c>
      <c r="U1174" s="771" t="str">
        <f>IF(ISBLANK('6桁'!U1174)=TRUE,"",VLOOKUP('6桁'!U1174,A!$A:$G,7,FALSE))</f>
        <v/>
      </c>
      <c r="V1174" s="83"/>
      <c r="X1174" s="4"/>
    </row>
    <row r="1175" spans="2:24" ht="20.25" customHeight="1">
      <c r="B1175" s="830" t="s">
        <v>991</v>
      </c>
      <c r="C1175" s="831"/>
      <c r="D1175" s="831"/>
      <c r="E1175" s="831"/>
      <c r="F1175" s="831"/>
      <c r="G1175" s="832"/>
      <c r="H1175" s="810" t="s">
        <v>969</v>
      </c>
      <c r="I1175" s="811"/>
      <c r="J1175" s="811"/>
      <c r="K1175" s="811"/>
      <c r="L1175" s="812"/>
      <c r="M1175" s="842" t="s">
        <v>962</v>
      </c>
      <c r="N1175" s="843"/>
      <c r="O1175" s="843"/>
      <c r="P1175" s="843"/>
      <c r="Q1175" s="844"/>
      <c r="R1175" s="813" t="str">
        <f>IF(ISBLANK('6桁'!R1175)=TRUE,"",VLOOKUP('6桁'!R1175,A!$A:$G,7,FALSE))</f>
        <v>卸価格設定なし</v>
      </c>
      <c r="S1175" s="814" t="str">
        <f>IF(ISBLANK('6桁'!S1175)=TRUE,"",VLOOKUP('6桁'!S1175,A!$A:$G,7,FALSE))</f>
        <v/>
      </c>
      <c r="T1175" s="814" t="str">
        <f>IF(ISBLANK('6桁'!T1175)=TRUE,"",VLOOKUP('6桁'!T1175,A!$A:$G,7,FALSE))</f>
        <v/>
      </c>
      <c r="U1175" s="815" t="str">
        <f>IF(ISBLANK('6桁'!U1175)=TRUE,"",VLOOKUP('6桁'!U1175,A!$A:$G,7,FALSE))</f>
        <v/>
      </c>
      <c r="V1175" s="83"/>
      <c r="X1175" s="4"/>
    </row>
    <row r="1176" spans="2:24" ht="20.25" customHeight="1">
      <c r="B1176" s="830"/>
      <c r="C1176" s="831"/>
      <c r="D1176" s="831"/>
      <c r="E1176" s="831"/>
      <c r="F1176" s="831"/>
      <c r="G1176" s="832"/>
      <c r="H1176" s="757" t="s">
        <v>970</v>
      </c>
      <c r="I1176" s="758"/>
      <c r="J1176" s="758"/>
      <c r="K1176" s="758"/>
      <c r="L1176" s="759"/>
      <c r="M1176" s="716"/>
      <c r="N1176" s="717"/>
      <c r="O1176" s="717"/>
      <c r="P1176" s="717"/>
      <c r="Q1176" s="718"/>
      <c r="R1176" s="760" t="str">
        <f>IF(ISBLANK('6桁'!R1176)=TRUE,"",VLOOKUP('6桁'!R1176,A!$A:$G,7,FALSE))</f>
        <v>卸価格設定なし</v>
      </c>
      <c r="S1176" s="761" t="str">
        <f>IF(ISBLANK('6桁'!S1176)=TRUE,"",VLOOKUP('6桁'!S1176,A!$A:$G,7,FALSE))</f>
        <v/>
      </c>
      <c r="T1176" s="761" t="str">
        <f>IF(ISBLANK('6桁'!T1176)=TRUE,"",VLOOKUP('6桁'!T1176,A!$A:$G,7,FALSE))</f>
        <v/>
      </c>
      <c r="U1176" s="762" t="str">
        <f>IF(ISBLANK('6桁'!U1176)=TRUE,"",VLOOKUP('6桁'!U1176,A!$A:$G,7,FALSE))</f>
        <v/>
      </c>
      <c r="V1176" s="83"/>
      <c r="X1176" s="4"/>
    </row>
    <row r="1177" spans="2:24" ht="20.25" customHeight="1">
      <c r="B1177" s="830"/>
      <c r="C1177" s="831"/>
      <c r="D1177" s="831"/>
      <c r="E1177" s="831"/>
      <c r="F1177" s="831"/>
      <c r="G1177" s="832"/>
      <c r="H1177" s="757" t="s">
        <v>969</v>
      </c>
      <c r="I1177" s="758"/>
      <c r="J1177" s="758"/>
      <c r="K1177" s="758"/>
      <c r="L1177" s="759"/>
      <c r="M1177" s="787" t="s">
        <v>963</v>
      </c>
      <c r="N1177" s="788"/>
      <c r="O1177" s="788"/>
      <c r="P1177" s="788"/>
      <c r="Q1177" s="789"/>
      <c r="R1177" s="760" t="str">
        <f>IF(ISBLANK('6桁'!R1177)=TRUE,"",VLOOKUP('6桁'!R1177,A!$A:$G,7,FALSE))</f>
        <v>卸価格設定なし</v>
      </c>
      <c r="S1177" s="761" t="str">
        <f>IF(ISBLANK('6桁'!S1177)=TRUE,"",VLOOKUP('6桁'!S1177,A!$A:$G,7,FALSE))</f>
        <v/>
      </c>
      <c r="T1177" s="761" t="str">
        <f>IF(ISBLANK('6桁'!T1177)=TRUE,"",VLOOKUP('6桁'!T1177,A!$A:$G,7,FALSE))</f>
        <v/>
      </c>
      <c r="U1177" s="762" t="str">
        <f>IF(ISBLANK('6桁'!U1177)=TRUE,"",VLOOKUP('6桁'!U1177,A!$A:$G,7,FALSE))</f>
        <v/>
      </c>
      <c r="V1177" s="83"/>
      <c r="X1177" s="4"/>
    </row>
    <row r="1178" spans="2:24" ht="20.25" customHeight="1">
      <c r="B1178" s="830"/>
      <c r="C1178" s="831"/>
      <c r="D1178" s="831"/>
      <c r="E1178" s="831"/>
      <c r="F1178" s="831"/>
      <c r="G1178" s="832"/>
      <c r="H1178" s="757" t="s">
        <v>970</v>
      </c>
      <c r="I1178" s="758"/>
      <c r="J1178" s="758"/>
      <c r="K1178" s="758"/>
      <c r="L1178" s="759"/>
      <c r="M1178" s="830"/>
      <c r="N1178" s="831"/>
      <c r="O1178" s="831"/>
      <c r="P1178" s="831"/>
      <c r="Q1178" s="832"/>
      <c r="R1178" s="760" t="str">
        <f>IF(ISBLANK('6桁'!R1178)=TRUE,"",VLOOKUP('6桁'!R1178,A!$A:$G,7,FALSE))</f>
        <v>卸価格設定なし</v>
      </c>
      <c r="S1178" s="761" t="str">
        <f>IF(ISBLANK('6桁'!S1178)=TRUE,"",VLOOKUP('6桁'!S1178,A!$A:$G,7,FALSE))</f>
        <v/>
      </c>
      <c r="T1178" s="761" t="str">
        <f>IF(ISBLANK('6桁'!T1178)=TRUE,"",VLOOKUP('6桁'!T1178,A!$A:$G,7,FALSE))</f>
        <v/>
      </c>
      <c r="U1178" s="762" t="str">
        <f>IF(ISBLANK('6桁'!U1178)=TRUE,"",VLOOKUP('6桁'!U1178,A!$A:$G,7,FALSE))</f>
        <v/>
      </c>
      <c r="V1178" s="83"/>
      <c r="X1178" s="4"/>
    </row>
    <row r="1179" spans="2:24" ht="20.25" customHeight="1">
      <c r="B1179" s="830"/>
      <c r="C1179" s="831"/>
      <c r="D1179" s="831"/>
      <c r="E1179" s="831"/>
      <c r="F1179" s="831"/>
      <c r="G1179" s="832"/>
      <c r="H1179" s="757"/>
      <c r="I1179" s="758"/>
      <c r="J1179" s="758"/>
      <c r="K1179" s="758"/>
      <c r="L1179" s="759"/>
      <c r="M1179" s="716"/>
      <c r="N1179" s="717"/>
      <c r="O1179" s="717"/>
      <c r="P1179" s="717"/>
      <c r="Q1179" s="718"/>
      <c r="R1179" s="760" t="str">
        <f>IF(ISBLANK('6桁'!R1179)=TRUE,"",VLOOKUP('6桁'!R1179,A!$A:$G,7,FALSE))</f>
        <v>卸価格設定なし</v>
      </c>
      <c r="S1179" s="761" t="str">
        <f>IF(ISBLANK('6桁'!S1179)=TRUE,"",VLOOKUP('6桁'!S1179,A!$A:$G,7,FALSE))</f>
        <v/>
      </c>
      <c r="T1179" s="761" t="str">
        <f>IF(ISBLANK('6桁'!T1179)=TRUE,"",VLOOKUP('6桁'!T1179,A!$A:$G,7,FALSE))</f>
        <v/>
      </c>
      <c r="U1179" s="762" t="str">
        <f>IF(ISBLANK('6桁'!U1179)=TRUE,"",VLOOKUP('6桁'!U1179,A!$A:$G,7,FALSE))</f>
        <v/>
      </c>
      <c r="V1179" s="83"/>
      <c r="X1179" s="4"/>
    </row>
    <row r="1180" spans="2:24" ht="20.25" customHeight="1">
      <c r="B1180" s="830"/>
      <c r="C1180" s="831"/>
      <c r="D1180" s="831"/>
      <c r="E1180" s="831"/>
      <c r="F1180" s="831"/>
      <c r="G1180" s="832"/>
      <c r="H1180" s="757" t="s">
        <v>1107</v>
      </c>
      <c r="I1180" s="758"/>
      <c r="J1180" s="758"/>
      <c r="K1180" s="758"/>
      <c r="L1180" s="759"/>
      <c r="M1180" s="787" t="s">
        <v>964</v>
      </c>
      <c r="N1180" s="788"/>
      <c r="O1180" s="788"/>
      <c r="P1180" s="788"/>
      <c r="Q1180" s="789"/>
      <c r="R1180" s="760" t="str">
        <f>IF(ISBLANK('6桁'!R1180)=TRUE,"",VLOOKUP('6桁'!R1180,A!$A:$G,7,FALSE))</f>
        <v>卸価格設定なし</v>
      </c>
      <c r="S1180" s="761" t="str">
        <f>IF(ISBLANK('6桁'!S1180)=TRUE,"",VLOOKUP('6桁'!S1180,A!$A:$G,7,FALSE))</f>
        <v/>
      </c>
      <c r="T1180" s="761" t="str">
        <f>IF(ISBLANK('6桁'!T1180)=TRUE,"",VLOOKUP('6桁'!T1180,A!$A:$G,7,FALSE))</f>
        <v/>
      </c>
      <c r="U1180" s="762" t="str">
        <f>IF(ISBLANK('6桁'!U1180)=TRUE,"",VLOOKUP('6桁'!U1180,A!$A:$G,7,FALSE))</f>
        <v/>
      </c>
      <c r="V1180" s="83"/>
      <c r="X1180" s="4"/>
    </row>
    <row r="1181" spans="2:24" ht="20.25" customHeight="1">
      <c r="B1181" s="830"/>
      <c r="C1181" s="831"/>
      <c r="D1181" s="831"/>
      <c r="E1181" s="831"/>
      <c r="F1181" s="831"/>
      <c r="G1181" s="832"/>
      <c r="H1181" s="757"/>
      <c r="I1181" s="758"/>
      <c r="J1181" s="758"/>
      <c r="K1181" s="758"/>
      <c r="L1181" s="759"/>
      <c r="M1181" s="830"/>
      <c r="N1181" s="831"/>
      <c r="O1181" s="831"/>
      <c r="P1181" s="831"/>
      <c r="Q1181" s="832"/>
      <c r="R1181" s="760" t="str">
        <f>IF(ISBLANK('6桁'!R1181)=TRUE,"",VLOOKUP('6桁'!R1181,A!$A:$G,7,FALSE))</f>
        <v>卸価格設定なし</v>
      </c>
      <c r="S1181" s="761" t="str">
        <f>IF(ISBLANK('6桁'!S1181)=TRUE,"",VLOOKUP('6桁'!S1181,A!$A:$G,7,FALSE))</f>
        <v/>
      </c>
      <c r="T1181" s="761" t="str">
        <f>IF(ISBLANK('6桁'!T1181)=TRUE,"",VLOOKUP('6桁'!T1181,A!$A:$G,7,FALSE))</f>
        <v/>
      </c>
      <c r="U1181" s="762" t="str">
        <f>IF(ISBLANK('6桁'!U1181)=TRUE,"",VLOOKUP('6桁'!U1181,A!$A:$G,7,FALSE))</f>
        <v/>
      </c>
      <c r="V1181" s="83"/>
      <c r="X1181" s="4"/>
    </row>
    <row r="1182" spans="2:24" ht="20.25" customHeight="1">
      <c r="B1182" s="830"/>
      <c r="C1182" s="831"/>
      <c r="D1182" s="831"/>
      <c r="E1182" s="831"/>
      <c r="F1182" s="831"/>
      <c r="G1182" s="832"/>
      <c r="H1182" s="757" t="s">
        <v>1064</v>
      </c>
      <c r="I1182" s="758"/>
      <c r="J1182" s="758"/>
      <c r="K1182" s="758"/>
      <c r="L1182" s="759"/>
      <c r="M1182" s="830"/>
      <c r="N1182" s="831"/>
      <c r="O1182" s="831"/>
      <c r="P1182" s="831"/>
      <c r="Q1182" s="832"/>
      <c r="R1182" s="760" t="str">
        <f>IF(ISBLANK('6桁'!R1182)=TRUE,"",VLOOKUP('6桁'!R1182,A!$A:$G,7,FALSE))</f>
        <v>卸価格設定なし</v>
      </c>
      <c r="S1182" s="761" t="str">
        <f>IF(ISBLANK('6桁'!S1182)=TRUE,"",VLOOKUP('6桁'!S1182,A!$A:$G,7,FALSE))</f>
        <v/>
      </c>
      <c r="T1182" s="761" t="str">
        <f>IF(ISBLANK('6桁'!T1182)=TRUE,"",VLOOKUP('6桁'!T1182,A!$A:$G,7,FALSE))</f>
        <v/>
      </c>
      <c r="U1182" s="762" t="str">
        <f>IF(ISBLANK('6桁'!U1182)=TRUE,"",VLOOKUP('6桁'!U1182,A!$A:$G,7,FALSE))</f>
        <v/>
      </c>
      <c r="V1182" s="83"/>
      <c r="X1182" s="4"/>
    </row>
    <row r="1183" spans="2:24" ht="20.25" customHeight="1">
      <c r="B1183" s="830"/>
      <c r="C1183" s="831"/>
      <c r="D1183" s="831"/>
      <c r="E1183" s="831"/>
      <c r="F1183" s="831"/>
      <c r="G1183" s="832"/>
      <c r="H1183" s="757" t="s">
        <v>1062</v>
      </c>
      <c r="I1183" s="758"/>
      <c r="J1183" s="758"/>
      <c r="K1183" s="758"/>
      <c r="L1183" s="759"/>
      <c r="M1183" s="716"/>
      <c r="N1183" s="717"/>
      <c r="O1183" s="717"/>
      <c r="P1183" s="717"/>
      <c r="Q1183" s="718"/>
      <c r="R1183" s="760" t="str">
        <f>IF(ISBLANK('6桁'!R1183)=TRUE,"",VLOOKUP('6桁'!R1183,A!$A:$G,7,FALSE))</f>
        <v>卸価格設定なし</v>
      </c>
      <c r="S1183" s="761" t="str">
        <f>IF(ISBLANK('6桁'!S1183)=TRUE,"",VLOOKUP('6桁'!S1183,A!$A:$G,7,FALSE))</f>
        <v/>
      </c>
      <c r="T1183" s="761" t="str">
        <f>IF(ISBLANK('6桁'!T1183)=TRUE,"",VLOOKUP('6桁'!T1183,A!$A:$G,7,FALSE))</f>
        <v/>
      </c>
      <c r="U1183" s="762" t="str">
        <f>IF(ISBLANK('6桁'!U1183)=TRUE,"",VLOOKUP('6桁'!U1183,A!$A:$G,7,FALSE))</f>
        <v/>
      </c>
      <c r="V1183" s="83"/>
      <c r="X1183" s="4"/>
    </row>
    <row r="1184" spans="2:24" ht="20.25" customHeight="1">
      <c r="B1184" s="830"/>
      <c r="C1184" s="831"/>
      <c r="D1184" s="831"/>
      <c r="E1184" s="831"/>
      <c r="F1184" s="831"/>
      <c r="G1184" s="832"/>
      <c r="H1184" s="757" t="s">
        <v>969</v>
      </c>
      <c r="I1184" s="758"/>
      <c r="J1184" s="758"/>
      <c r="K1184" s="758"/>
      <c r="L1184" s="759"/>
      <c r="M1184" s="787" t="s">
        <v>1063</v>
      </c>
      <c r="N1184" s="788"/>
      <c r="O1184" s="788"/>
      <c r="P1184" s="788"/>
      <c r="Q1184" s="789"/>
      <c r="R1184" s="760" t="str">
        <f>IF(ISBLANK('6桁'!R1184)=TRUE,"",VLOOKUP('6桁'!R1184,A!$A:$G,7,FALSE))</f>
        <v>卸価格設定なし</v>
      </c>
      <c r="S1184" s="761" t="str">
        <f>IF(ISBLANK('6桁'!S1184)=TRUE,"",VLOOKUP('6桁'!S1184,A!$A:$G,7,FALSE))</f>
        <v/>
      </c>
      <c r="T1184" s="761" t="str">
        <f>IF(ISBLANK('6桁'!T1184)=TRUE,"",VLOOKUP('6桁'!T1184,A!$A:$G,7,FALSE))</f>
        <v/>
      </c>
      <c r="U1184" s="762" t="str">
        <f>IF(ISBLANK('6桁'!U1184)=TRUE,"",VLOOKUP('6桁'!U1184,A!$A:$G,7,FALSE))</f>
        <v/>
      </c>
      <c r="V1184" s="83"/>
      <c r="X1184" s="4"/>
    </row>
    <row r="1185" spans="2:25" ht="20.25" customHeight="1">
      <c r="B1185" s="830"/>
      <c r="C1185" s="831"/>
      <c r="D1185" s="831"/>
      <c r="E1185" s="831"/>
      <c r="F1185" s="831"/>
      <c r="G1185" s="832"/>
      <c r="H1185" s="757" t="s">
        <v>970</v>
      </c>
      <c r="I1185" s="758"/>
      <c r="J1185" s="758"/>
      <c r="K1185" s="758"/>
      <c r="L1185" s="759"/>
      <c r="M1185" s="830"/>
      <c r="N1185" s="831"/>
      <c r="O1185" s="831"/>
      <c r="P1185" s="831"/>
      <c r="Q1185" s="832"/>
      <c r="R1185" s="760" t="str">
        <f>IF(ISBLANK('6桁'!R1185)=TRUE,"",VLOOKUP('6桁'!R1185,A!$A:$G,7,FALSE))</f>
        <v>卸価格設定なし</v>
      </c>
      <c r="S1185" s="761" t="str">
        <f>IF(ISBLANK('6桁'!S1185)=TRUE,"",VLOOKUP('6桁'!S1185,A!$A:$G,7,FALSE))</f>
        <v/>
      </c>
      <c r="T1185" s="761" t="str">
        <f>IF(ISBLANK('6桁'!T1185)=TRUE,"",VLOOKUP('6桁'!T1185,A!$A:$G,7,FALSE))</f>
        <v/>
      </c>
      <c r="U1185" s="762" t="str">
        <f>IF(ISBLANK('6桁'!U1185)=TRUE,"",VLOOKUP('6桁'!U1185,A!$A:$G,7,FALSE))</f>
        <v/>
      </c>
      <c r="V1185" s="83"/>
      <c r="X1185" s="4"/>
    </row>
    <row r="1186" spans="2:25" ht="20.25" customHeight="1">
      <c r="B1186" s="830"/>
      <c r="C1186" s="831"/>
      <c r="D1186" s="831"/>
      <c r="E1186" s="831"/>
      <c r="F1186" s="831"/>
      <c r="G1186" s="832"/>
      <c r="H1186" s="757" t="s">
        <v>1064</v>
      </c>
      <c r="I1186" s="758"/>
      <c r="J1186" s="758"/>
      <c r="K1186" s="758"/>
      <c r="L1186" s="759"/>
      <c r="M1186" s="830"/>
      <c r="N1186" s="831"/>
      <c r="O1186" s="831"/>
      <c r="P1186" s="831"/>
      <c r="Q1186" s="832"/>
      <c r="R1186" s="760" t="str">
        <f>IF(ISBLANK('6桁'!R1186)=TRUE,"",VLOOKUP('6桁'!R1186,A!$A:$G,7,FALSE))</f>
        <v>卸価格設定なし</v>
      </c>
      <c r="S1186" s="761" t="str">
        <f>IF(ISBLANK('6桁'!S1186)=TRUE,"",VLOOKUP('6桁'!S1186,A!$A:$G,7,FALSE))</f>
        <v/>
      </c>
      <c r="T1186" s="761" t="str">
        <f>IF(ISBLANK('6桁'!T1186)=TRUE,"",VLOOKUP('6桁'!T1186,A!$A:$G,7,FALSE))</f>
        <v/>
      </c>
      <c r="U1186" s="762" t="str">
        <f>IF(ISBLANK('6桁'!U1186)=TRUE,"",VLOOKUP('6桁'!U1186,A!$A:$G,7,FALSE))</f>
        <v/>
      </c>
      <c r="V1186" s="83"/>
      <c r="X1186" s="4"/>
    </row>
    <row r="1187" spans="2:25" ht="20.25" customHeight="1">
      <c r="B1187" s="830"/>
      <c r="C1187" s="831"/>
      <c r="D1187" s="831"/>
      <c r="E1187" s="831"/>
      <c r="F1187" s="831"/>
      <c r="G1187" s="832"/>
      <c r="H1187" s="757" t="s">
        <v>1107</v>
      </c>
      <c r="I1187" s="758"/>
      <c r="J1187" s="758"/>
      <c r="K1187" s="758"/>
      <c r="L1187" s="759"/>
      <c r="M1187" s="716"/>
      <c r="N1187" s="717"/>
      <c r="O1187" s="717"/>
      <c r="P1187" s="717"/>
      <c r="Q1187" s="718"/>
      <c r="R1187" s="760" t="str">
        <f>IF(ISBLANK('6桁'!R1187)=TRUE,"",VLOOKUP('6桁'!R1187,A!$A:$G,7,FALSE))</f>
        <v>卸価格設定なし</v>
      </c>
      <c r="S1187" s="761" t="str">
        <f>IF(ISBLANK('6桁'!S1187)=TRUE,"",VLOOKUP('6桁'!S1187,A!$A:$G,7,FALSE))</f>
        <v/>
      </c>
      <c r="T1187" s="761" t="str">
        <f>IF(ISBLANK('6桁'!T1187)=TRUE,"",VLOOKUP('6桁'!T1187,A!$A:$G,7,FALSE))</f>
        <v/>
      </c>
      <c r="U1187" s="762" t="str">
        <f>IF(ISBLANK('6桁'!U1187)=TRUE,"",VLOOKUP('6桁'!U1187,A!$A:$G,7,FALSE))</f>
        <v/>
      </c>
      <c r="V1187" s="83"/>
      <c r="X1187" s="4"/>
    </row>
    <row r="1188" spans="2:25" ht="20.25" customHeight="1">
      <c r="B1188" s="830"/>
      <c r="C1188" s="831"/>
      <c r="D1188" s="831"/>
      <c r="E1188" s="831"/>
      <c r="F1188" s="831"/>
      <c r="G1188" s="832"/>
      <c r="H1188" s="757" t="s">
        <v>1064</v>
      </c>
      <c r="I1188" s="758"/>
      <c r="J1188" s="758"/>
      <c r="K1188" s="758"/>
      <c r="L1188" s="759"/>
      <c r="M1188" s="757" t="s">
        <v>717</v>
      </c>
      <c r="N1188" s="758"/>
      <c r="O1188" s="758"/>
      <c r="P1188" s="758"/>
      <c r="Q1188" s="759"/>
      <c r="R1188" s="760" t="str">
        <f>IF(ISBLANK('6桁'!R1188)=TRUE,"",VLOOKUP('6桁'!R1188,A!$A:$G,7,FALSE))</f>
        <v>卸価格設定なし</v>
      </c>
      <c r="S1188" s="761" t="str">
        <f>IF(ISBLANK('6桁'!S1188)=TRUE,"",VLOOKUP('6桁'!S1188,A!$A:$G,7,FALSE))</f>
        <v/>
      </c>
      <c r="T1188" s="761" t="str">
        <f>IF(ISBLANK('6桁'!T1188)=TRUE,"",VLOOKUP('6桁'!T1188,A!$A:$G,7,FALSE))</f>
        <v/>
      </c>
      <c r="U1188" s="762" t="str">
        <f>IF(ISBLANK('6桁'!U1188)=TRUE,"",VLOOKUP('6桁'!U1188,A!$A:$G,7,FALSE))</f>
        <v/>
      </c>
      <c r="V1188" s="83"/>
      <c r="X1188" s="4"/>
    </row>
    <row r="1189" spans="2:25" ht="20.25" customHeight="1">
      <c r="B1189" s="830"/>
      <c r="C1189" s="831"/>
      <c r="D1189" s="831"/>
      <c r="E1189" s="831"/>
      <c r="F1189" s="831"/>
      <c r="G1189" s="832"/>
      <c r="H1189" s="757" t="s">
        <v>1062</v>
      </c>
      <c r="I1189" s="758"/>
      <c r="J1189" s="758"/>
      <c r="K1189" s="758"/>
      <c r="L1189" s="759"/>
      <c r="M1189" s="757" t="s">
        <v>1061</v>
      </c>
      <c r="N1189" s="758"/>
      <c r="O1189" s="758"/>
      <c r="P1189" s="758"/>
      <c r="Q1189" s="759"/>
      <c r="R1189" s="760" t="str">
        <f>IF(ISBLANK('6桁'!R1189)=TRUE,"",VLOOKUP('6桁'!R1189,A!$A:$G,7,FALSE))</f>
        <v>卸価格設定なし</v>
      </c>
      <c r="S1189" s="761" t="str">
        <f>IF(ISBLANK('6桁'!S1189)=TRUE,"",VLOOKUP('6桁'!S1189,A!$A:$G,7,FALSE))</f>
        <v/>
      </c>
      <c r="T1189" s="761" t="str">
        <f>IF(ISBLANK('6桁'!T1189)=TRUE,"",VLOOKUP('6桁'!T1189,A!$A:$G,7,FALSE))</f>
        <v/>
      </c>
      <c r="U1189" s="762" t="str">
        <f>IF(ISBLANK('6桁'!U1189)=TRUE,"",VLOOKUP('6桁'!U1189,A!$A:$G,7,FALSE))</f>
        <v/>
      </c>
      <c r="V1189" s="83"/>
      <c r="X1189" s="4"/>
    </row>
    <row r="1190" spans="2:25" ht="20.25" customHeight="1" thickBot="1">
      <c r="B1190" s="781"/>
      <c r="C1190" s="782"/>
      <c r="D1190" s="782"/>
      <c r="E1190" s="782"/>
      <c r="F1190" s="782"/>
      <c r="G1190" s="783"/>
      <c r="H1190" s="725" t="s">
        <v>1065</v>
      </c>
      <c r="I1190" s="726"/>
      <c r="J1190" s="726"/>
      <c r="K1190" s="726"/>
      <c r="L1190" s="727"/>
      <c r="M1190" s="725" t="s">
        <v>1181</v>
      </c>
      <c r="N1190" s="726"/>
      <c r="O1190" s="726"/>
      <c r="P1190" s="726"/>
      <c r="Q1190" s="727"/>
      <c r="R1190" s="728" t="str">
        <f>IF(ISBLANK('6桁'!R1190)=TRUE,"",VLOOKUP('6桁'!R1190,A!$A:$G,7,FALSE))</f>
        <v>卸価格設定なし</v>
      </c>
      <c r="S1190" s="729" t="str">
        <f>IF(ISBLANK('6桁'!S1190)=TRUE,"",VLOOKUP('6桁'!S1190,A!$A:$G,7,FALSE))</f>
        <v/>
      </c>
      <c r="T1190" s="729" t="str">
        <f>IF(ISBLANK('6桁'!T1190)=TRUE,"",VLOOKUP('6桁'!T1190,A!$A:$G,7,FALSE))</f>
        <v/>
      </c>
      <c r="U1190" s="730" t="str">
        <f>IF(ISBLANK('6桁'!U1190)=TRUE,"",VLOOKUP('6桁'!U1190,A!$A:$G,7,FALSE))</f>
        <v/>
      </c>
      <c r="V1190" s="83"/>
      <c r="X1190" s="4"/>
    </row>
    <row r="1191" spans="2:25" ht="23.1" customHeight="1">
      <c r="B1191" s="336"/>
      <c r="C1191" s="336"/>
      <c r="D1191" s="336"/>
      <c r="E1191" s="336"/>
      <c r="F1191" s="336"/>
      <c r="G1191" s="336"/>
      <c r="H1191" s="336"/>
      <c r="I1191" s="336"/>
      <c r="J1191" s="336"/>
      <c r="K1191" s="336"/>
      <c r="L1191" s="336"/>
      <c r="M1191" s="336"/>
      <c r="N1191" s="336"/>
      <c r="O1191" s="336"/>
      <c r="P1191" s="336"/>
      <c r="Q1191" s="336"/>
      <c r="R1191" s="336"/>
      <c r="S1191" s="336"/>
      <c r="T1191" s="308"/>
      <c r="U1191" s="308"/>
      <c r="V1191" s="308"/>
      <c r="W1191" s="308"/>
      <c r="X1191" s="83"/>
    </row>
    <row r="1192" spans="2:25" s="239" customFormat="1" ht="20.100000000000001" customHeight="1" thickBot="1">
      <c r="B1192" s="241" t="s">
        <v>664</v>
      </c>
      <c r="C1192" s="24"/>
      <c r="D1192" s="24"/>
      <c r="E1192" s="24"/>
      <c r="F1192" s="82"/>
      <c r="G1192" s="24"/>
      <c r="H1192" s="82"/>
      <c r="I1192" s="24"/>
      <c r="J1192" s="82"/>
      <c r="K1192" s="24"/>
      <c r="L1192" s="82"/>
      <c r="M1192" s="24"/>
      <c r="N1192" s="82"/>
      <c r="O1192" s="24"/>
      <c r="P1192" s="82"/>
      <c r="Q1192" s="24"/>
      <c r="R1192" s="82"/>
      <c r="S1192" s="24"/>
      <c r="T1192" s="82"/>
      <c r="U1192" s="24"/>
      <c r="V1192" s="82"/>
      <c r="W1192" s="24"/>
      <c r="X1192" s="82"/>
      <c r="Y1192" s="24"/>
    </row>
    <row r="1193" spans="2:25" ht="20.100000000000001" customHeight="1" thickBot="1">
      <c r="B1193" s="531" t="s">
        <v>453</v>
      </c>
      <c r="C1193" s="532"/>
      <c r="D1193" s="532"/>
      <c r="E1193" s="532"/>
      <c r="F1193" s="532"/>
      <c r="G1193" s="532"/>
      <c r="H1193" s="532"/>
      <c r="I1193" s="532"/>
      <c r="J1193" s="532"/>
      <c r="K1193" s="532"/>
      <c r="L1193" s="532"/>
      <c r="M1193" s="532"/>
      <c r="N1193" s="532"/>
      <c r="O1193" s="532"/>
      <c r="P1193" s="532"/>
      <c r="Q1193" s="532"/>
      <c r="R1193" s="532"/>
      <c r="S1193" s="532"/>
      <c r="T1193" s="532"/>
      <c r="U1193" s="533"/>
      <c r="V1193" s="10"/>
      <c r="X1193" s="4"/>
    </row>
    <row r="1194" spans="2:25" ht="30" customHeight="1" thickBot="1">
      <c r="B1194" s="622" t="s">
        <v>581</v>
      </c>
      <c r="C1194" s="623"/>
      <c r="D1194" s="623"/>
      <c r="E1194" s="623"/>
      <c r="F1194" s="623"/>
      <c r="G1194" s="624"/>
      <c r="H1194" s="710" t="s">
        <v>524</v>
      </c>
      <c r="I1194" s="710"/>
      <c r="J1194" s="710"/>
      <c r="K1194" s="710"/>
      <c r="L1194" s="710"/>
      <c r="M1194" s="710" t="s">
        <v>491</v>
      </c>
      <c r="N1194" s="710"/>
      <c r="O1194" s="710"/>
      <c r="P1194" s="710"/>
      <c r="Q1194" s="710"/>
      <c r="R1194" s="710"/>
      <c r="S1194" s="710"/>
      <c r="T1194" s="710"/>
      <c r="U1194" s="710"/>
      <c r="X1194" s="4"/>
    </row>
    <row r="1195" spans="2:25" ht="20.25" customHeight="1">
      <c r="B1195" s="737" t="s">
        <v>638</v>
      </c>
      <c r="C1195" s="738"/>
      <c r="D1195" s="738"/>
      <c r="E1195" s="738"/>
      <c r="F1195" s="738"/>
      <c r="G1195" s="739"/>
      <c r="H1195" s="737" t="s">
        <v>427</v>
      </c>
      <c r="I1195" s="738"/>
      <c r="J1195" s="738"/>
      <c r="K1195" s="738"/>
      <c r="L1195" s="739"/>
      <c r="M1195" s="737" t="s">
        <v>636</v>
      </c>
      <c r="N1195" s="738"/>
      <c r="O1195" s="738"/>
      <c r="P1195" s="738"/>
      <c r="Q1195" s="739"/>
      <c r="R1195" s="619">
        <f>IF(ISBLANK('6桁'!R1195)=TRUE,"",VLOOKUP('6桁'!R1195,A!$A:$G,7,FALSE))</f>
        <v>29600</v>
      </c>
      <c r="S1195" s="860" t="str">
        <f>IF(ISBLANK('6桁'!S1195)=TRUE,"",VLOOKUP('6桁'!S1195,A!$A:$G,7,FALSE))</f>
        <v/>
      </c>
      <c r="T1195" s="860" t="str">
        <f>IF(ISBLANK('6桁'!T1195)=TRUE,"",VLOOKUP('6桁'!T1195,A!$A:$G,7,FALSE))</f>
        <v/>
      </c>
      <c r="U1195" s="885" t="str">
        <f>IF(ISBLANK('6桁'!U1195)=TRUE,"",VLOOKUP('6桁'!U1195,A!$A:$G,7,FALSE))</f>
        <v/>
      </c>
      <c r="V1195" s="83"/>
      <c r="X1195" s="4"/>
    </row>
    <row r="1196" spans="2:25" ht="20.25" customHeight="1">
      <c r="B1196" s="830"/>
      <c r="C1196" s="831"/>
      <c r="D1196" s="831"/>
      <c r="E1196" s="831"/>
      <c r="F1196" s="831"/>
      <c r="G1196" s="832"/>
      <c r="H1196" s="757" t="s">
        <v>280</v>
      </c>
      <c r="I1196" s="758"/>
      <c r="J1196" s="758"/>
      <c r="K1196" s="758"/>
      <c r="L1196" s="759"/>
      <c r="M1196" s="716"/>
      <c r="N1196" s="717"/>
      <c r="O1196" s="717"/>
      <c r="P1196" s="717"/>
      <c r="Q1196" s="718"/>
      <c r="R1196" s="836">
        <f>IF(ISBLANK('6桁'!R1196)=TRUE,"",VLOOKUP('6桁'!R1196,A!$A:$G,7,FALSE))</f>
        <v>26800</v>
      </c>
      <c r="S1196" s="837" t="str">
        <f>IF(ISBLANK('6桁'!S1196)=TRUE,"",VLOOKUP('6桁'!S1196,A!$A:$G,7,FALSE))</f>
        <v/>
      </c>
      <c r="T1196" s="837" t="str">
        <f>IF(ISBLANK('6桁'!T1196)=TRUE,"",VLOOKUP('6桁'!T1196,A!$A:$G,7,FALSE))</f>
        <v/>
      </c>
      <c r="U1196" s="838" t="str">
        <f>IF(ISBLANK('6桁'!U1196)=TRUE,"",VLOOKUP('6桁'!U1196,A!$A:$G,7,FALSE))</f>
        <v/>
      </c>
      <c r="V1196" s="83"/>
      <c r="X1196" s="4"/>
    </row>
    <row r="1197" spans="2:25" ht="20.25" customHeight="1">
      <c r="B1197" s="830"/>
      <c r="C1197" s="831"/>
      <c r="D1197" s="831"/>
      <c r="E1197" s="831"/>
      <c r="F1197" s="831"/>
      <c r="G1197" s="832"/>
      <c r="H1197" s="757" t="s">
        <v>684</v>
      </c>
      <c r="I1197" s="758"/>
      <c r="J1197" s="758"/>
      <c r="K1197" s="758"/>
      <c r="L1197" s="759"/>
      <c r="M1197" s="757" t="s">
        <v>689</v>
      </c>
      <c r="N1197" s="758"/>
      <c r="O1197" s="758"/>
      <c r="P1197" s="758"/>
      <c r="Q1197" s="759"/>
      <c r="R1197" s="836" t="str">
        <f>IF(ISBLANK('6桁'!R1197)=TRUE,"",VLOOKUP('6桁'!R1197,A!$A:$G,7,FALSE))</f>
        <v>卸価格設定なし</v>
      </c>
      <c r="S1197" s="837" t="str">
        <f>IF(ISBLANK('6桁'!S1197)=TRUE,"",VLOOKUP('6桁'!S1197,A!$A:$G,7,FALSE))</f>
        <v/>
      </c>
      <c r="T1197" s="837" t="str">
        <f>IF(ISBLANK('6桁'!T1197)=TRUE,"",VLOOKUP('6桁'!T1197,A!$A:$G,7,FALSE))</f>
        <v/>
      </c>
      <c r="U1197" s="838" t="str">
        <f>IF(ISBLANK('6桁'!U1197)=TRUE,"",VLOOKUP('6桁'!U1197,A!$A:$G,7,FALSE))</f>
        <v/>
      </c>
      <c r="V1197" s="83"/>
      <c r="X1197" s="4"/>
    </row>
    <row r="1198" spans="2:25" ht="20.25" customHeight="1">
      <c r="B1198" s="830"/>
      <c r="C1198" s="831"/>
      <c r="D1198" s="831"/>
      <c r="E1198" s="831"/>
      <c r="F1198" s="831"/>
      <c r="G1198" s="832"/>
      <c r="H1198" s="757" t="s">
        <v>684</v>
      </c>
      <c r="I1198" s="758"/>
      <c r="J1198" s="758"/>
      <c r="K1198" s="758"/>
      <c r="L1198" s="759"/>
      <c r="M1198" s="757" t="s">
        <v>690</v>
      </c>
      <c r="N1198" s="758"/>
      <c r="O1198" s="758"/>
      <c r="P1198" s="758"/>
      <c r="Q1198" s="759"/>
      <c r="R1198" s="836" t="str">
        <f>IF(ISBLANK('6桁'!R1198)=TRUE,"",VLOOKUP('6桁'!R1198,A!$A:$G,7,FALSE))</f>
        <v>卸価格設定なし</v>
      </c>
      <c r="S1198" s="837" t="str">
        <f>IF(ISBLANK('6桁'!S1198)=TRUE,"",VLOOKUP('6桁'!S1198,A!$A:$G,7,FALSE))</f>
        <v/>
      </c>
      <c r="T1198" s="837" t="str">
        <f>IF(ISBLANK('6桁'!T1198)=TRUE,"",VLOOKUP('6桁'!T1198,A!$A:$G,7,FALSE))</f>
        <v/>
      </c>
      <c r="U1198" s="838" t="str">
        <f>IF(ISBLANK('6桁'!U1198)=TRUE,"",VLOOKUP('6桁'!U1198,A!$A:$G,7,FALSE))</f>
        <v/>
      </c>
      <c r="V1198" s="83"/>
      <c r="X1198" s="4"/>
    </row>
    <row r="1199" spans="2:25" ht="20.25" customHeight="1">
      <c r="B1199" s="830"/>
      <c r="C1199" s="831"/>
      <c r="D1199" s="831"/>
      <c r="E1199" s="831"/>
      <c r="F1199" s="831"/>
      <c r="G1199" s="832"/>
      <c r="H1199" s="757" t="s">
        <v>684</v>
      </c>
      <c r="I1199" s="758"/>
      <c r="J1199" s="758"/>
      <c r="K1199" s="758"/>
      <c r="L1199" s="759"/>
      <c r="M1199" s="787" t="s">
        <v>691</v>
      </c>
      <c r="N1199" s="788"/>
      <c r="O1199" s="788"/>
      <c r="P1199" s="788"/>
      <c r="Q1199" s="789"/>
      <c r="R1199" s="836" t="str">
        <f>IF(ISBLANK('6桁'!R1199)=TRUE,"",VLOOKUP('6桁'!R1199,A!$A:$G,7,FALSE))</f>
        <v>卸価格設定なし</v>
      </c>
      <c r="S1199" s="837" t="str">
        <f>IF(ISBLANK('6桁'!S1199)=TRUE,"",VLOOKUP('6桁'!S1199,A!$A:$G,7,FALSE))</f>
        <v/>
      </c>
      <c r="T1199" s="837" t="str">
        <f>IF(ISBLANK('6桁'!T1199)=TRUE,"",VLOOKUP('6桁'!T1199,A!$A:$G,7,FALSE))</f>
        <v/>
      </c>
      <c r="U1199" s="838" t="str">
        <f>IF(ISBLANK('6桁'!U1199)=TRUE,"",VLOOKUP('6桁'!U1199,A!$A:$G,7,FALSE))</f>
        <v/>
      </c>
      <c r="V1199" s="83"/>
      <c r="X1199" s="4"/>
    </row>
    <row r="1200" spans="2:25" ht="20.25" customHeight="1">
      <c r="B1200" s="830"/>
      <c r="C1200" s="831"/>
      <c r="D1200" s="831"/>
      <c r="E1200" s="831"/>
      <c r="F1200" s="831"/>
      <c r="G1200" s="832"/>
      <c r="H1200" s="787" t="s">
        <v>637</v>
      </c>
      <c r="I1200" s="788"/>
      <c r="J1200" s="788"/>
      <c r="K1200" s="788"/>
      <c r="L1200" s="789"/>
      <c r="M1200" s="830"/>
      <c r="N1200" s="831"/>
      <c r="O1200" s="831"/>
      <c r="P1200" s="831"/>
      <c r="Q1200" s="832"/>
      <c r="R1200" s="836" t="str">
        <f>IF(ISBLANK('6桁'!R1200)=TRUE,"",VLOOKUP('6桁'!R1200,A!$A:$G,7,FALSE))</f>
        <v>卸価格設定なし</v>
      </c>
      <c r="S1200" s="837" t="str">
        <f>IF(ISBLANK('6桁'!S1200)=TRUE,"",VLOOKUP('6桁'!S1200,A!$A:$G,7,FALSE))</f>
        <v/>
      </c>
      <c r="T1200" s="837" t="str">
        <f>IF(ISBLANK('6桁'!T1200)=TRUE,"",VLOOKUP('6桁'!T1200,A!$A:$G,7,FALSE))</f>
        <v/>
      </c>
      <c r="U1200" s="838" t="str">
        <f>IF(ISBLANK('6桁'!U1200)=TRUE,"",VLOOKUP('6桁'!U1200,A!$A:$G,7,FALSE))</f>
        <v/>
      </c>
      <c r="V1200" s="83"/>
      <c r="X1200" s="4"/>
    </row>
    <row r="1201" spans="2:27" ht="20.25" customHeight="1">
      <c r="B1201" s="830"/>
      <c r="C1201" s="831"/>
      <c r="D1201" s="831"/>
      <c r="E1201" s="831"/>
      <c r="F1201" s="831"/>
      <c r="G1201" s="832"/>
      <c r="H1201" s="716"/>
      <c r="I1201" s="717"/>
      <c r="J1201" s="717"/>
      <c r="K1201" s="717"/>
      <c r="L1201" s="718"/>
      <c r="M1201" s="716"/>
      <c r="N1201" s="717"/>
      <c r="O1201" s="717"/>
      <c r="P1201" s="717"/>
      <c r="Q1201" s="718"/>
      <c r="R1201" s="836" t="str">
        <f>IF(ISBLANK('6桁'!R1201)=TRUE,"",VLOOKUP('6桁'!R1201,A!$A:$G,7,FALSE))</f>
        <v>卸価格設定なし</v>
      </c>
      <c r="S1201" s="837" t="str">
        <f>IF(ISBLANK('6桁'!S1201)=TRUE,"",VLOOKUP('6桁'!S1201,A!$A:$G,7,FALSE))</f>
        <v/>
      </c>
      <c r="T1201" s="837" t="str">
        <f>IF(ISBLANK('6桁'!T1201)=TRUE,"",VLOOKUP('6桁'!T1201,A!$A:$G,7,FALSE))</f>
        <v/>
      </c>
      <c r="U1201" s="838" t="str">
        <f>IF(ISBLANK('6桁'!U1201)=TRUE,"",VLOOKUP('6桁'!U1201,A!$A:$G,7,FALSE))</f>
        <v/>
      </c>
      <c r="V1201" s="83"/>
      <c r="X1201" s="4"/>
    </row>
    <row r="1202" spans="2:27" ht="20.25" customHeight="1">
      <c r="B1202" s="830"/>
      <c r="C1202" s="831"/>
      <c r="D1202" s="831"/>
      <c r="E1202" s="831"/>
      <c r="F1202" s="831"/>
      <c r="G1202" s="832"/>
      <c r="H1202" s="757" t="s">
        <v>529</v>
      </c>
      <c r="I1202" s="758"/>
      <c r="J1202" s="758"/>
      <c r="K1202" s="758"/>
      <c r="L1202" s="759"/>
      <c r="M1202" s="787" t="s">
        <v>627</v>
      </c>
      <c r="N1202" s="788"/>
      <c r="O1202" s="788"/>
      <c r="P1202" s="788"/>
      <c r="Q1202" s="789"/>
      <c r="R1202" s="836">
        <f>IF(ISBLANK('6桁'!R1202)=TRUE,"",VLOOKUP('6桁'!R1202,A!$A:$G,7,FALSE))</f>
        <v>26800</v>
      </c>
      <c r="S1202" s="837" t="str">
        <f>IF(ISBLANK('6桁'!S1202)=TRUE,"",VLOOKUP('6桁'!S1202,A!$A:$G,7,FALSE))</f>
        <v/>
      </c>
      <c r="T1202" s="837" t="str">
        <f>IF(ISBLANK('6桁'!T1202)=TRUE,"",VLOOKUP('6桁'!T1202,A!$A:$G,7,FALSE))</f>
        <v/>
      </c>
      <c r="U1202" s="838" t="str">
        <f>IF(ISBLANK('6桁'!U1202)=TRUE,"",VLOOKUP('6桁'!U1202,A!$A:$G,7,FALSE))</f>
        <v/>
      </c>
      <c r="V1202" s="83"/>
      <c r="X1202" s="4"/>
    </row>
    <row r="1203" spans="2:27" ht="20.25" customHeight="1">
      <c r="B1203" s="830"/>
      <c r="C1203" s="831"/>
      <c r="D1203" s="831"/>
      <c r="E1203" s="831"/>
      <c r="F1203" s="831"/>
      <c r="G1203" s="832"/>
      <c r="H1203" s="757" t="s">
        <v>280</v>
      </c>
      <c r="I1203" s="758"/>
      <c r="J1203" s="758"/>
      <c r="K1203" s="758"/>
      <c r="L1203" s="759"/>
      <c r="M1203" s="716"/>
      <c r="N1203" s="717"/>
      <c r="O1203" s="717"/>
      <c r="P1203" s="717"/>
      <c r="Q1203" s="718"/>
      <c r="R1203" s="836">
        <f>IF(ISBLANK('6桁'!R1203)=TRUE,"",VLOOKUP('6桁'!R1203,A!$A:$G,7,FALSE))</f>
        <v>32000</v>
      </c>
      <c r="S1203" s="837" t="str">
        <f>IF(ISBLANK('6桁'!S1203)=TRUE,"",VLOOKUP('6桁'!S1203,A!$A:$G,7,FALSE))</f>
        <v/>
      </c>
      <c r="T1203" s="837" t="str">
        <f>IF(ISBLANK('6桁'!T1203)=TRUE,"",VLOOKUP('6桁'!T1203,A!$A:$G,7,FALSE))</f>
        <v/>
      </c>
      <c r="U1203" s="838" t="str">
        <f>IF(ISBLANK('6桁'!U1203)=TRUE,"",VLOOKUP('6桁'!U1203,A!$A:$G,7,FALSE))</f>
        <v/>
      </c>
      <c r="V1203" s="83"/>
      <c r="X1203" s="4"/>
    </row>
    <row r="1204" spans="2:27" ht="20.25" customHeight="1">
      <c r="B1204" s="806"/>
      <c r="C1204" s="807"/>
      <c r="D1204" s="807"/>
      <c r="E1204" s="807"/>
      <c r="F1204" s="807"/>
      <c r="G1204" s="808"/>
      <c r="H1204" s="806" t="s">
        <v>530</v>
      </c>
      <c r="I1204" s="807"/>
      <c r="J1204" s="807"/>
      <c r="K1204" s="807"/>
      <c r="L1204" s="808"/>
      <c r="M1204" s="806" t="s">
        <v>590</v>
      </c>
      <c r="N1204" s="807"/>
      <c r="O1204" s="807"/>
      <c r="P1204" s="807"/>
      <c r="Q1204" s="808"/>
      <c r="R1204" s="845">
        <f>IF(ISBLANK('6桁'!R1204)=TRUE,"",VLOOKUP('6桁'!R1204,A!$A:$G,7,FALSE))</f>
        <v>25100</v>
      </c>
      <c r="S1204" s="846" t="str">
        <f>IF(ISBLANK('6桁'!S1204)=TRUE,"",VLOOKUP('6桁'!S1204,A!$A:$G,7,FALSE))</f>
        <v/>
      </c>
      <c r="T1204" s="846" t="str">
        <f>IF(ISBLANK('6桁'!T1204)=TRUE,"",VLOOKUP('6桁'!T1204,A!$A:$G,7,FALSE))</f>
        <v/>
      </c>
      <c r="U1204" s="847" t="str">
        <f>IF(ISBLANK('6桁'!U1204)=TRUE,"",VLOOKUP('6桁'!U1204,A!$A:$G,7,FALSE))</f>
        <v/>
      </c>
      <c r="V1204" s="83"/>
      <c r="X1204" s="4"/>
    </row>
    <row r="1205" spans="2:27" ht="20.25" customHeight="1">
      <c r="B1205" s="842" t="s">
        <v>1000</v>
      </c>
      <c r="C1205" s="843"/>
      <c r="D1205" s="843"/>
      <c r="E1205" s="843"/>
      <c r="F1205" s="843"/>
      <c r="G1205" s="844"/>
      <c r="H1205" s="842" t="s">
        <v>992</v>
      </c>
      <c r="I1205" s="843"/>
      <c r="J1205" s="843"/>
      <c r="K1205" s="843"/>
      <c r="L1205" s="844"/>
      <c r="M1205" s="810" t="s">
        <v>999</v>
      </c>
      <c r="N1205" s="811"/>
      <c r="O1205" s="811"/>
      <c r="P1205" s="811"/>
      <c r="Q1205" s="812"/>
      <c r="R1205" s="833" t="str">
        <f>IF(ISBLANK('6桁'!R1205)=TRUE,"",VLOOKUP('6桁'!R1205,A!$A:$G,7,FALSE))</f>
        <v>卸価格設定なし</v>
      </c>
      <c r="S1205" s="834" t="str">
        <f>IF(ISBLANK('6桁'!S1205)=TRUE,"",VLOOKUP('6桁'!S1205,A!$A:$G,7,FALSE))</f>
        <v/>
      </c>
      <c r="T1205" s="834" t="str">
        <f>IF(ISBLANK('6桁'!T1205)=TRUE,"",VLOOKUP('6桁'!T1205,A!$A:$G,7,FALSE))</f>
        <v/>
      </c>
      <c r="U1205" s="835" t="str">
        <f>IF(ISBLANK('6桁'!U1205)=TRUE,"",VLOOKUP('6桁'!U1205,A!$A:$G,7,FALSE))</f>
        <v/>
      </c>
      <c r="V1205" s="83"/>
      <c r="X1205" s="4"/>
    </row>
    <row r="1206" spans="2:27" ht="20.25" customHeight="1">
      <c r="B1206" s="806"/>
      <c r="C1206" s="807"/>
      <c r="D1206" s="807"/>
      <c r="E1206" s="807"/>
      <c r="F1206" s="807"/>
      <c r="G1206" s="808"/>
      <c r="H1206" s="806"/>
      <c r="I1206" s="807"/>
      <c r="J1206" s="807"/>
      <c r="K1206" s="807"/>
      <c r="L1206" s="808"/>
      <c r="M1206" s="806" t="s">
        <v>1001</v>
      </c>
      <c r="N1206" s="807"/>
      <c r="O1206" s="807"/>
      <c r="P1206" s="807"/>
      <c r="Q1206" s="808"/>
      <c r="R1206" s="845" t="str">
        <f>IF(ISBLANK('6桁'!R1206)=TRUE,"",VLOOKUP('6桁'!R1206,A!$A:$G,7,FALSE))</f>
        <v>卸価格設定なし</v>
      </c>
      <c r="S1206" s="846" t="str">
        <f>IF(ISBLANK('6桁'!S1206)=TRUE,"",VLOOKUP('6桁'!S1206,A!$A:$G,7,FALSE))</f>
        <v/>
      </c>
      <c r="T1206" s="846" t="str">
        <f>IF(ISBLANK('6桁'!T1206)=TRUE,"",VLOOKUP('6桁'!T1206,A!$A:$G,7,FALSE))</f>
        <v/>
      </c>
      <c r="U1206" s="847" t="str">
        <f>IF(ISBLANK('6桁'!U1206)=TRUE,"",VLOOKUP('6桁'!U1206,A!$A:$G,7,FALSE))</f>
        <v/>
      </c>
      <c r="V1206" s="83"/>
      <c r="X1206" s="4"/>
    </row>
    <row r="1207" spans="2:27" ht="20.25" customHeight="1">
      <c r="B1207" s="842" t="s">
        <v>1370</v>
      </c>
      <c r="C1207" s="843"/>
      <c r="D1207" s="843"/>
      <c r="E1207" s="843"/>
      <c r="F1207" s="843"/>
      <c r="G1207" s="844"/>
      <c r="H1207" s="716" t="s">
        <v>993</v>
      </c>
      <c r="I1207" s="717"/>
      <c r="J1207" s="717"/>
      <c r="K1207" s="717"/>
      <c r="L1207" s="718"/>
      <c r="M1207" s="830" t="s">
        <v>1373</v>
      </c>
      <c r="N1207" s="831"/>
      <c r="O1207" s="831"/>
      <c r="P1207" s="831"/>
      <c r="Q1207" s="832"/>
      <c r="R1207" s="923" t="str">
        <f>IF(ISBLANK('6桁'!R1207)=TRUE,"",VLOOKUP('6桁'!R1207,A!$A:$G,7,FALSE))</f>
        <v>卸価格設定なし</v>
      </c>
      <c r="S1207" s="575" t="str">
        <f>IF(ISBLANK('6桁'!S1207)=TRUE,"",VLOOKUP('6桁'!S1207,A!$A:$G,7,FALSE))</f>
        <v/>
      </c>
      <c r="T1207" s="575" t="str">
        <f>IF(ISBLANK('6桁'!T1207)=TRUE,"",VLOOKUP('6桁'!T1207,A!$A:$G,7,FALSE))</f>
        <v/>
      </c>
      <c r="U1207" s="924" t="str">
        <f>IF(ISBLANK('6桁'!U1207)=TRUE,"",VLOOKUP('6桁'!U1207,A!$A:$G,7,FALSE))</f>
        <v/>
      </c>
      <c r="V1207" s="83"/>
      <c r="X1207" s="4"/>
    </row>
    <row r="1208" spans="2:27" ht="20.25" customHeight="1">
      <c r="B1208" s="830"/>
      <c r="C1208" s="831"/>
      <c r="D1208" s="831"/>
      <c r="E1208" s="831"/>
      <c r="F1208" s="831"/>
      <c r="G1208" s="832"/>
      <c r="H1208" s="757" t="s">
        <v>1371</v>
      </c>
      <c r="I1208" s="758"/>
      <c r="J1208" s="758"/>
      <c r="K1208" s="758"/>
      <c r="L1208" s="759"/>
      <c r="M1208" s="716"/>
      <c r="N1208" s="717"/>
      <c r="O1208" s="717"/>
      <c r="P1208" s="717"/>
      <c r="Q1208" s="718"/>
      <c r="R1208" s="836" t="str">
        <f>IF(ISBLANK('6桁'!R1208)=TRUE,"",VLOOKUP('6桁'!R1208,A!$A:$G,7,FALSE))</f>
        <v>卸価格設定なし</v>
      </c>
      <c r="S1208" s="837" t="str">
        <f>IF(ISBLANK('6桁'!S1208)=TRUE,"",VLOOKUP('6桁'!S1208,A!$A:$G,7,FALSE))</f>
        <v/>
      </c>
      <c r="T1208" s="837" t="str">
        <f>IF(ISBLANK('6桁'!T1208)=TRUE,"",VLOOKUP('6桁'!T1208,A!$A:$G,7,FALSE))</f>
        <v/>
      </c>
      <c r="U1208" s="838" t="str">
        <f>IF(ISBLANK('6桁'!U1208)=TRUE,"",VLOOKUP('6桁'!U1208,A!$A:$G,7,FALSE))</f>
        <v/>
      </c>
      <c r="V1208" s="83"/>
      <c r="X1208" s="4"/>
    </row>
    <row r="1209" spans="2:27" ht="20.25" customHeight="1">
      <c r="B1209" s="830"/>
      <c r="C1209" s="831"/>
      <c r="D1209" s="831"/>
      <c r="E1209" s="831"/>
      <c r="F1209" s="831"/>
      <c r="G1209" s="832"/>
      <c r="H1209" s="757" t="s">
        <v>1372</v>
      </c>
      <c r="I1209" s="758"/>
      <c r="J1209" s="758"/>
      <c r="K1209" s="758"/>
      <c r="L1209" s="759"/>
      <c r="M1209" s="757" t="s">
        <v>1374</v>
      </c>
      <c r="N1209" s="758"/>
      <c r="O1209" s="758"/>
      <c r="P1209" s="758"/>
      <c r="Q1209" s="759"/>
      <c r="R1209" s="836" t="str">
        <f>IF(ISBLANK('6桁'!R1209)=TRUE,"",VLOOKUP('6桁'!R1209,A!$A:$G,7,FALSE))</f>
        <v>卸価格設定なし</v>
      </c>
      <c r="S1209" s="837" t="str">
        <f>IF(ISBLANK('6桁'!S1209)=TRUE,"",VLOOKUP('6桁'!S1209,A!$A:$G,7,FALSE))</f>
        <v/>
      </c>
      <c r="T1209" s="837" t="str">
        <f>IF(ISBLANK('6桁'!T1209)=TRUE,"",VLOOKUP('6桁'!T1209,A!$A:$G,7,FALSE))</f>
        <v/>
      </c>
      <c r="U1209" s="838" t="str">
        <f>IF(ISBLANK('6桁'!U1209)=TRUE,"",VLOOKUP('6桁'!U1209,A!$A:$G,7,FALSE))</f>
        <v/>
      </c>
      <c r="V1209" s="83"/>
      <c r="X1209" s="4"/>
    </row>
    <row r="1210" spans="2:27" ht="20.25" customHeight="1" thickBot="1">
      <c r="B1210" s="781"/>
      <c r="C1210" s="782"/>
      <c r="D1210" s="782"/>
      <c r="E1210" s="782"/>
      <c r="F1210" s="782"/>
      <c r="G1210" s="783"/>
      <c r="H1210" s="725" t="s">
        <v>2150</v>
      </c>
      <c r="I1210" s="726"/>
      <c r="J1210" s="726"/>
      <c r="K1210" s="726"/>
      <c r="L1210" s="727"/>
      <c r="M1210" s="725"/>
      <c r="N1210" s="726"/>
      <c r="O1210" s="726"/>
      <c r="P1210" s="726"/>
      <c r="Q1210" s="727"/>
      <c r="R1210" s="889" t="str">
        <f>IF(ISBLANK('6桁'!R1210)=TRUE,"",VLOOKUP('6桁'!R1210,A!$A:$G,7,FALSE))</f>
        <v>卸価格設定なし</v>
      </c>
      <c r="S1210" s="890" t="str">
        <f>IF(ISBLANK('6桁'!S1210)=TRUE,"",VLOOKUP('6桁'!S1210,A!$A:$G,7,FALSE))</f>
        <v/>
      </c>
      <c r="T1210" s="890" t="str">
        <f>IF(ISBLANK('6桁'!T1210)=TRUE,"",VLOOKUP('6桁'!T1210,A!$A:$G,7,FALSE))</f>
        <v/>
      </c>
      <c r="U1210" s="891" t="str">
        <f>IF(ISBLANK('6桁'!U1210)=TRUE,"",VLOOKUP('6桁'!U1210,A!$A:$G,7,FALSE))</f>
        <v/>
      </c>
      <c r="V1210" s="83"/>
      <c r="X1210" s="4"/>
    </row>
    <row r="1211" spans="2:27" ht="36.75" customHeight="1">
      <c r="B1211" s="588" t="s">
        <v>2149</v>
      </c>
      <c r="C1211" s="588"/>
      <c r="D1211" s="588"/>
      <c r="E1211" s="588"/>
      <c r="F1211" s="588"/>
      <c r="G1211" s="588"/>
      <c r="H1211" s="588"/>
      <c r="I1211" s="588"/>
      <c r="J1211" s="588"/>
      <c r="K1211" s="588"/>
      <c r="L1211" s="588"/>
      <c r="M1211" s="588"/>
      <c r="N1211" s="588"/>
      <c r="O1211" s="588"/>
      <c r="P1211" s="588"/>
      <c r="Q1211" s="588"/>
      <c r="R1211" s="588"/>
      <c r="S1211" s="588"/>
      <c r="T1211" s="588"/>
      <c r="U1211" s="588"/>
      <c r="V1211" s="82"/>
      <c r="W1211" s="24"/>
      <c r="X1211" s="82"/>
      <c r="Y1211" s="24"/>
    </row>
    <row r="1212" spans="2:27" ht="13.5" customHeight="1">
      <c r="C1212" s="24"/>
      <c r="D1212" s="24"/>
      <c r="E1212" s="24"/>
      <c r="F1212" s="82"/>
      <c r="G1212" s="24"/>
      <c r="H1212" s="82"/>
      <c r="I1212" s="24"/>
      <c r="J1212" s="82"/>
      <c r="K1212" s="24"/>
      <c r="L1212" s="82"/>
      <c r="M1212" s="24"/>
      <c r="N1212" s="82"/>
      <c r="O1212" s="24"/>
      <c r="P1212" s="82"/>
      <c r="Q1212" s="24"/>
      <c r="R1212" s="82"/>
      <c r="S1212" s="24"/>
      <c r="T1212" s="82"/>
      <c r="U1212" s="24"/>
      <c r="V1212" s="82"/>
      <c r="W1212" s="24"/>
      <c r="X1212" s="82"/>
      <c r="Y1212" s="24"/>
    </row>
    <row r="1213" spans="2:27" s="38" customFormat="1" ht="14.25" customHeight="1" thickBot="1">
      <c r="F1213" s="84"/>
      <c r="H1213" s="84"/>
      <c r="J1213" s="84"/>
      <c r="L1213" s="84"/>
      <c r="N1213" s="84"/>
      <c r="P1213" s="84"/>
      <c r="R1213" s="84"/>
      <c r="T1213" s="84"/>
      <c r="V1213" s="84"/>
      <c r="X1213" s="84"/>
    </row>
    <row r="1214" spans="2:27" ht="23.25" customHeight="1" thickTop="1" thickBot="1">
      <c r="B1214" s="518" t="s">
        <v>692</v>
      </c>
      <c r="C1214" s="519"/>
      <c r="D1214" s="519"/>
      <c r="E1214" s="519"/>
      <c r="F1214" s="519"/>
      <c r="G1214" s="519"/>
      <c r="H1214" s="519"/>
      <c r="I1214" s="519"/>
      <c r="J1214" s="519"/>
      <c r="K1214" s="519"/>
      <c r="L1214" s="519"/>
      <c r="M1214" s="519"/>
      <c r="N1214" s="519"/>
      <c r="O1214" s="519"/>
      <c r="P1214" s="519"/>
      <c r="Q1214" s="519"/>
      <c r="R1214" s="519"/>
      <c r="S1214" s="519"/>
      <c r="T1214" s="519"/>
      <c r="U1214" s="519"/>
      <c r="V1214" s="519"/>
      <c r="W1214" s="519"/>
      <c r="X1214" s="519"/>
      <c r="Y1214" s="519"/>
      <c r="Z1214" s="519"/>
      <c r="AA1214" s="520"/>
    </row>
    <row r="1215" spans="2:27" ht="14.25" customHeight="1" thickTop="1" thickBot="1">
      <c r="B1215" s="24"/>
      <c r="C1215" s="24"/>
      <c r="D1215" s="24"/>
      <c r="E1215" s="24"/>
      <c r="F1215" s="82"/>
      <c r="G1215" s="24"/>
      <c r="H1215" s="82"/>
      <c r="I1215" s="24"/>
      <c r="J1215" s="82"/>
      <c r="K1215" s="24"/>
      <c r="L1215" s="82"/>
      <c r="M1215" s="24"/>
      <c r="N1215" s="82"/>
      <c r="O1215" s="24"/>
      <c r="P1215" s="82"/>
      <c r="Q1215" s="24"/>
      <c r="R1215" s="82"/>
      <c r="S1215" s="24"/>
      <c r="T1215" s="82"/>
      <c r="U1215" s="24"/>
      <c r="V1215" s="82"/>
      <c r="W1215" s="24"/>
      <c r="X1215" s="82"/>
      <c r="Y1215" s="24"/>
    </row>
    <row r="1216" spans="2:27" ht="20.100000000000001" customHeight="1" thickBot="1">
      <c r="B1216" s="531" t="s">
        <v>453</v>
      </c>
      <c r="C1216" s="532"/>
      <c r="D1216" s="532"/>
      <c r="E1216" s="532"/>
      <c r="F1216" s="532"/>
      <c r="G1216" s="532"/>
      <c r="H1216" s="532"/>
      <c r="I1216" s="532"/>
      <c r="J1216" s="532"/>
      <c r="K1216" s="532"/>
      <c r="L1216" s="532"/>
      <c r="M1216" s="532"/>
      <c r="N1216" s="532"/>
      <c r="O1216" s="532"/>
      <c r="P1216" s="532"/>
      <c r="Q1216" s="532"/>
      <c r="R1216" s="532"/>
      <c r="S1216" s="532"/>
      <c r="T1216" s="532"/>
      <c r="U1216" s="532"/>
      <c r="V1216" s="533"/>
      <c r="X1216" s="4"/>
    </row>
    <row r="1217" spans="2:24" ht="15" customHeight="1" thickBot="1">
      <c r="B1217" s="709" t="s">
        <v>42</v>
      </c>
      <c r="C1217" s="710" t="s">
        <v>0</v>
      </c>
      <c r="D1217" s="710" t="s">
        <v>524</v>
      </c>
      <c r="E1217" s="710"/>
      <c r="F1217" s="710"/>
      <c r="G1217" s="710"/>
      <c r="H1217" s="710" t="s">
        <v>491</v>
      </c>
      <c r="I1217" s="710"/>
      <c r="J1217" s="710"/>
      <c r="K1217" s="710"/>
      <c r="L1217" s="710"/>
      <c r="M1217" s="710"/>
      <c r="N1217" s="710"/>
      <c r="O1217" s="710"/>
      <c r="P1217" s="710" t="s">
        <v>43</v>
      </c>
      <c r="Q1217" s="710"/>
      <c r="R1217" s="710"/>
      <c r="S1217" s="710"/>
      <c r="T1217" s="710"/>
      <c r="U1217" s="710"/>
      <c r="V1217" s="710"/>
      <c r="X1217" s="4"/>
    </row>
    <row r="1218" spans="2:24" ht="15" customHeight="1" thickBot="1">
      <c r="B1218" s="709"/>
      <c r="C1218" s="710"/>
      <c r="D1218" s="710"/>
      <c r="E1218" s="710"/>
      <c r="F1218" s="710"/>
      <c r="G1218" s="710"/>
      <c r="H1218" s="710"/>
      <c r="I1218" s="710"/>
      <c r="J1218" s="710"/>
      <c r="K1218" s="710"/>
      <c r="L1218" s="710"/>
      <c r="M1218" s="710"/>
      <c r="N1218" s="710"/>
      <c r="O1218" s="710"/>
      <c r="P1218" s="710"/>
      <c r="Q1218" s="710"/>
      <c r="R1218" s="710"/>
      <c r="S1218" s="710"/>
      <c r="T1218" s="710"/>
      <c r="U1218" s="710"/>
      <c r="V1218" s="710"/>
      <c r="X1218" s="4"/>
    </row>
    <row r="1219" spans="2:24" ht="24" customHeight="1" thickBot="1">
      <c r="B1219" s="77">
        <v>18</v>
      </c>
      <c r="C1219" s="78">
        <v>40</v>
      </c>
      <c r="D1219" s="893" t="s">
        <v>639</v>
      </c>
      <c r="E1219" s="894"/>
      <c r="F1219" s="894"/>
      <c r="G1219" s="895"/>
      <c r="H1219" s="893" t="s">
        <v>642</v>
      </c>
      <c r="I1219" s="894"/>
      <c r="J1219" s="894"/>
      <c r="K1219" s="895"/>
      <c r="L1219" s="531">
        <f>IF(ISBLANK('6桁'!L1219)=TRUE,"",VLOOKUP('6桁'!L1219,A!$A:$G,7,FALSE))</f>
        <v>52000</v>
      </c>
      <c r="M1219" s="532" t="str">
        <f>IF(ISBLANK('6桁'!M1219)=TRUE,"",VLOOKUP('6桁'!M1219,A!$A:$G,7,FALSE))</f>
        <v/>
      </c>
      <c r="N1219" s="532" t="str">
        <f>IF(ISBLANK('6桁'!N1219)=TRUE,"",VLOOKUP('6桁'!N1219,A!$A:$G,7,FALSE))</f>
        <v/>
      </c>
      <c r="O1219" s="533" t="str">
        <f>IF(ISBLANK('6桁'!O1219)=TRUE,"",VLOOKUP('6桁'!O1219,A!$A:$G,7,FALSE))</f>
        <v/>
      </c>
      <c r="P1219" s="896" t="s">
        <v>647</v>
      </c>
      <c r="Q1219" s="897"/>
      <c r="R1219" s="897"/>
      <c r="S1219" s="897"/>
      <c r="T1219" s="897"/>
      <c r="U1219" s="897"/>
      <c r="V1219" s="898"/>
      <c r="X1219" s="4"/>
    </row>
    <row r="1220" spans="2:24" ht="24" customHeight="1">
      <c r="B1220" s="731">
        <v>17</v>
      </c>
      <c r="C1220" s="772">
        <v>45</v>
      </c>
      <c r="D1220" s="800" t="s">
        <v>879</v>
      </c>
      <c r="E1220" s="801"/>
      <c r="F1220" s="801"/>
      <c r="G1220" s="802"/>
      <c r="H1220" s="800" t="s">
        <v>642</v>
      </c>
      <c r="I1220" s="801"/>
      <c r="J1220" s="801"/>
      <c r="K1220" s="802"/>
      <c r="L1220" s="839">
        <f>IF(ISBLANK('6桁'!L1220)=TRUE,"",VLOOKUP('6桁'!L1220,A!$A:$G,7,FALSE))</f>
        <v>39000</v>
      </c>
      <c r="M1220" s="840" t="str">
        <f>IF(ISBLANK('6桁'!M1220)=TRUE,"",VLOOKUP('6桁'!M1220,A!$A:$G,7,FALSE))</f>
        <v/>
      </c>
      <c r="N1220" s="840" t="str">
        <f>IF(ISBLANK('6桁'!N1220)=TRUE,"",VLOOKUP('6桁'!N1220,A!$A:$G,7,FALSE))</f>
        <v/>
      </c>
      <c r="O1220" s="841" t="str">
        <f>IF(ISBLANK('6桁'!O1220)=TRUE,"",VLOOKUP('6桁'!O1220,A!$A:$G,7,FALSE))</f>
        <v/>
      </c>
      <c r="P1220" s="905" t="s">
        <v>647</v>
      </c>
      <c r="Q1220" s="906"/>
      <c r="R1220" s="906"/>
      <c r="S1220" s="906"/>
      <c r="T1220" s="906"/>
      <c r="U1220" s="906"/>
      <c r="V1220" s="907"/>
      <c r="X1220" s="4"/>
    </row>
    <row r="1221" spans="2:24" ht="24" customHeight="1">
      <c r="B1221" s="732"/>
      <c r="C1221" s="752"/>
      <c r="D1221" s="757" t="s">
        <v>640</v>
      </c>
      <c r="E1221" s="758"/>
      <c r="F1221" s="758"/>
      <c r="G1221" s="759"/>
      <c r="H1221" s="757" t="s">
        <v>642</v>
      </c>
      <c r="I1221" s="758"/>
      <c r="J1221" s="758"/>
      <c r="K1221" s="759"/>
      <c r="L1221" s="836">
        <f>IF(ISBLANK('6桁'!L1221)=TRUE,"",VLOOKUP('6桁'!L1221,A!$A:$G,7,FALSE))</f>
        <v>45300</v>
      </c>
      <c r="M1221" s="837" t="str">
        <f>IF(ISBLANK('6桁'!M1221)=TRUE,"",VLOOKUP('6桁'!M1221,A!$A:$G,7,FALSE))</f>
        <v/>
      </c>
      <c r="N1221" s="837" t="str">
        <f>IF(ISBLANK('6桁'!N1221)=TRUE,"",VLOOKUP('6桁'!N1221,A!$A:$G,7,FALSE))</f>
        <v/>
      </c>
      <c r="O1221" s="838" t="str">
        <f>IF(ISBLANK('6桁'!O1221)=TRUE,"",VLOOKUP('6桁'!O1221,A!$A:$G,7,FALSE))</f>
        <v/>
      </c>
      <c r="P1221" s="899" t="s">
        <v>647</v>
      </c>
      <c r="Q1221" s="900"/>
      <c r="R1221" s="900"/>
      <c r="S1221" s="900"/>
      <c r="T1221" s="900"/>
      <c r="U1221" s="900"/>
      <c r="V1221" s="901"/>
      <c r="X1221" s="4"/>
    </row>
    <row r="1222" spans="2:24" ht="24" customHeight="1">
      <c r="B1222" s="732"/>
      <c r="C1222" s="774"/>
      <c r="D1222" s="766" t="s">
        <v>880</v>
      </c>
      <c r="E1222" s="767"/>
      <c r="F1222" s="767"/>
      <c r="G1222" s="768"/>
      <c r="H1222" s="766" t="s">
        <v>643</v>
      </c>
      <c r="I1222" s="767"/>
      <c r="J1222" s="767"/>
      <c r="K1222" s="768"/>
      <c r="L1222" s="827">
        <f>IF(ISBLANK('6桁'!L1222)=TRUE,"",VLOOKUP('6桁'!L1222,A!$A:$G,7,FALSE))</f>
        <v>39500</v>
      </c>
      <c r="M1222" s="828" t="str">
        <f>IF(ISBLANK('6桁'!M1222)=TRUE,"",VLOOKUP('6桁'!M1222,A!$A:$G,7,FALSE))</f>
        <v/>
      </c>
      <c r="N1222" s="828" t="str">
        <f>IF(ISBLANK('6桁'!N1222)=TRUE,"",VLOOKUP('6桁'!N1222,A!$A:$G,7,FALSE))</f>
        <v/>
      </c>
      <c r="O1222" s="829" t="str">
        <f>IF(ISBLANK('6桁'!O1222)=TRUE,"",VLOOKUP('6桁'!O1222,A!$A:$G,7,FALSE))</f>
        <v/>
      </c>
      <c r="P1222" s="902" t="s">
        <v>648</v>
      </c>
      <c r="Q1222" s="903"/>
      <c r="R1222" s="903"/>
      <c r="S1222" s="903"/>
      <c r="T1222" s="903"/>
      <c r="U1222" s="903"/>
      <c r="V1222" s="904"/>
      <c r="X1222" s="4"/>
    </row>
    <row r="1223" spans="2:24" ht="24" customHeight="1" thickBot="1">
      <c r="B1223" s="733"/>
      <c r="C1223" s="340">
        <v>55</v>
      </c>
      <c r="D1223" s="778" t="s">
        <v>881</v>
      </c>
      <c r="E1223" s="779"/>
      <c r="F1223" s="779"/>
      <c r="G1223" s="780"/>
      <c r="H1223" s="778" t="s">
        <v>644</v>
      </c>
      <c r="I1223" s="779"/>
      <c r="J1223" s="779"/>
      <c r="K1223" s="780"/>
      <c r="L1223" s="854">
        <f>IF(ISBLANK('6桁'!L1223)=TRUE,"",VLOOKUP('6桁'!L1223,A!$A:$G,7,FALSE))</f>
        <v>35800</v>
      </c>
      <c r="M1223" s="855" t="str">
        <f>IF(ISBLANK('6桁'!M1223)=TRUE,"",VLOOKUP('6桁'!M1223,A!$A:$G,7,FALSE))</f>
        <v/>
      </c>
      <c r="N1223" s="855" t="str">
        <f>IF(ISBLANK('6桁'!N1223)=TRUE,"",VLOOKUP('6桁'!N1223,A!$A:$G,7,FALSE))</f>
        <v/>
      </c>
      <c r="O1223" s="856" t="str">
        <f>IF(ISBLANK('6桁'!O1223)=TRUE,"",VLOOKUP('6桁'!O1223,A!$A:$G,7,FALSE))</f>
        <v/>
      </c>
      <c r="P1223" s="925" t="s">
        <v>649</v>
      </c>
      <c r="Q1223" s="926"/>
      <c r="R1223" s="926"/>
      <c r="S1223" s="926"/>
      <c r="T1223" s="926"/>
      <c r="U1223" s="926"/>
      <c r="V1223" s="927"/>
      <c r="X1223" s="4"/>
    </row>
    <row r="1224" spans="2:24" ht="61.5" customHeight="1" thickBot="1">
      <c r="B1224" s="77">
        <v>16</v>
      </c>
      <c r="C1224" s="78">
        <v>55</v>
      </c>
      <c r="D1224" s="893" t="s">
        <v>641</v>
      </c>
      <c r="E1224" s="894"/>
      <c r="F1224" s="894"/>
      <c r="G1224" s="895"/>
      <c r="H1224" s="893" t="s">
        <v>645</v>
      </c>
      <c r="I1224" s="894"/>
      <c r="J1224" s="894"/>
      <c r="K1224" s="895"/>
      <c r="L1224" s="531">
        <f>IF(ISBLANK('6桁'!L1224)=TRUE,"",VLOOKUP('6桁'!L1224,A!$A:$G,7,FALSE))</f>
        <v>30400</v>
      </c>
      <c r="M1224" s="532" t="str">
        <f>IF(ISBLANK('6桁'!M1224)=TRUE,"",VLOOKUP('6桁'!M1224,A!$A:$G,7,FALSE))</f>
        <v/>
      </c>
      <c r="N1224" s="532" t="str">
        <f>IF(ISBLANK('6桁'!N1224)=TRUE,"",VLOOKUP('6桁'!N1224,A!$A:$G,7,FALSE))</f>
        <v/>
      </c>
      <c r="O1224" s="533" t="str">
        <f>IF(ISBLANK('6桁'!O1224)=TRUE,"",VLOOKUP('6桁'!O1224,A!$A:$G,7,FALSE))</f>
        <v/>
      </c>
      <c r="P1224" s="896" t="s">
        <v>1002</v>
      </c>
      <c r="Q1224" s="897"/>
      <c r="R1224" s="897"/>
      <c r="S1224" s="897"/>
      <c r="T1224" s="897"/>
      <c r="U1224" s="897"/>
      <c r="V1224" s="898"/>
      <c r="X1224" s="4"/>
    </row>
    <row r="1225" spans="2:24" ht="61.5" customHeight="1" thickBot="1">
      <c r="B1225" s="77">
        <v>15</v>
      </c>
      <c r="C1225" s="78">
        <v>65</v>
      </c>
      <c r="D1225" s="893" t="s">
        <v>882</v>
      </c>
      <c r="E1225" s="894"/>
      <c r="F1225" s="894"/>
      <c r="G1225" s="895"/>
      <c r="H1225" s="893" t="s">
        <v>646</v>
      </c>
      <c r="I1225" s="894"/>
      <c r="J1225" s="894"/>
      <c r="K1225" s="895"/>
      <c r="L1225" s="531">
        <f>IF(ISBLANK('6桁'!L1225)=TRUE,"",VLOOKUP('6桁'!L1225,A!$A:$G,7,FALSE))</f>
        <v>19400</v>
      </c>
      <c r="M1225" s="532" t="str">
        <f>IF(ISBLANK('6桁'!M1225)=TRUE,"",VLOOKUP('6桁'!M1225,A!$A:$G,7,FALSE))</f>
        <v/>
      </c>
      <c r="N1225" s="532" t="str">
        <f>IF(ISBLANK('6桁'!N1225)=TRUE,"",VLOOKUP('6桁'!N1225,A!$A:$G,7,FALSE))</f>
        <v/>
      </c>
      <c r="O1225" s="533" t="str">
        <f>IF(ISBLANK('6桁'!O1225)=TRUE,"",VLOOKUP('6桁'!O1225,A!$A:$G,7,FALSE))</f>
        <v/>
      </c>
      <c r="P1225" s="896" t="s">
        <v>1003</v>
      </c>
      <c r="Q1225" s="897"/>
      <c r="R1225" s="897"/>
      <c r="S1225" s="897"/>
      <c r="T1225" s="897"/>
      <c r="U1225" s="897"/>
      <c r="V1225" s="898"/>
      <c r="W1225" s="137"/>
      <c r="X1225" s="4"/>
    </row>
    <row r="1226" spans="2:24" ht="69" customHeight="1">
      <c r="B1226" s="545" t="s">
        <v>1004</v>
      </c>
      <c r="C1226" s="588"/>
      <c r="D1226" s="588"/>
      <c r="E1226" s="588"/>
      <c r="F1226" s="588"/>
      <c r="G1226" s="588"/>
      <c r="H1226" s="588"/>
      <c r="I1226" s="588"/>
      <c r="J1226" s="588"/>
      <c r="K1226" s="588"/>
      <c r="L1226" s="588"/>
      <c r="M1226" s="588"/>
      <c r="N1226" s="588"/>
      <c r="O1226" s="588"/>
      <c r="P1226" s="588"/>
      <c r="Q1226" s="588"/>
      <c r="R1226" s="588"/>
      <c r="S1226" s="588"/>
      <c r="T1226" s="588"/>
      <c r="U1226" s="588"/>
      <c r="V1226" s="588"/>
      <c r="W1226" s="589"/>
      <c r="X1226" s="589"/>
    </row>
    <row r="1227" spans="2:24" ht="13.5" customHeight="1">
      <c r="C1227" s="327"/>
      <c r="D1227" s="327"/>
      <c r="E1227" s="327"/>
      <c r="N1227" s="10"/>
      <c r="O1227" s="10"/>
      <c r="P1227" s="10"/>
      <c r="Q1227" s="10"/>
    </row>
    <row r="1228" spans="2:24" ht="22.5" customHeight="1" thickBot="1">
      <c r="B1228" s="371"/>
      <c r="C1228" s="327"/>
      <c r="D1228" s="327"/>
      <c r="E1228" s="327"/>
      <c r="F1228" s="10"/>
      <c r="G1228" s="17"/>
      <c r="H1228" s="10"/>
      <c r="I1228" s="17"/>
      <c r="J1228" s="10"/>
      <c r="K1228" s="17"/>
      <c r="L1228" s="10"/>
      <c r="M1228" s="371"/>
      <c r="N1228" s="10"/>
      <c r="O1228" s="17"/>
      <c r="P1228" s="10"/>
      <c r="Q1228" s="17"/>
      <c r="R1228" s="10"/>
      <c r="S1228" s="17"/>
      <c r="T1228" s="10"/>
      <c r="U1228" s="17"/>
    </row>
    <row r="1229" spans="2:24" ht="22.5" customHeight="1" thickBot="1">
      <c r="B1229" s="908" t="s">
        <v>41</v>
      </c>
      <c r="C1229" s="622" t="s">
        <v>665</v>
      </c>
      <c r="D1229" s="623"/>
      <c r="E1229" s="624"/>
      <c r="F1229" s="531" t="s">
        <v>150</v>
      </c>
      <c r="G1229" s="532"/>
      <c r="H1229" s="532"/>
      <c r="I1229" s="532"/>
      <c r="J1229" s="532"/>
      <c r="K1229" s="532"/>
      <c r="L1229" s="532"/>
      <c r="M1229" s="533"/>
      <c r="N1229" s="531" t="s">
        <v>650</v>
      </c>
      <c r="O1229" s="532"/>
      <c r="P1229" s="532"/>
      <c r="Q1229" s="532"/>
      <c r="R1229" s="532"/>
      <c r="S1229" s="533"/>
      <c r="T1229" s="10"/>
      <c r="U1229" s="17"/>
    </row>
    <row r="1230" spans="2:24" ht="39.950000000000003" customHeight="1" thickBot="1">
      <c r="B1230" s="909"/>
      <c r="C1230" s="622" t="s">
        <v>159</v>
      </c>
      <c r="D1230" s="623"/>
      <c r="E1230" s="624"/>
      <c r="F1230" s="622" t="s">
        <v>697</v>
      </c>
      <c r="G1230" s="624"/>
      <c r="H1230" s="622" t="s">
        <v>651</v>
      </c>
      <c r="I1230" s="624"/>
      <c r="J1230" s="622" t="s">
        <v>698</v>
      </c>
      <c r="K1230" s="624"/>
      <c r="L1230" s="622" t="s">
        <v>699</v>
      </c>
      <c r="M1230" s="624"/>
      <c r="N1230" s="622" t="s">
        <v>700</v>
      </c>
      <c r="O1230" s="624"/>
      <c r="P1230" s="622" t="s">
        <v>696</v>
      </c>
      <c r="Q1230" s="624"/>
      <c r="R1230" s="622" t="s">
        <v>701</v>
      </c>
      <c r="S1230" s="624"/>
      <c r="T1230" s="10"/>
      <c r="U1230" s="17"/>
    </row>
    <row r="1231" spans="2:24" ht="22.5" customHeight="1" thickBot="1">
      <c r="B1231" s="910"/>
      <c r="C1231" s="622" t="s">
        <v>164</v>
      </c>
      <c r="D1231" s="623"/>
      <c r="E1231" s="624"/>
      <c r="F1231" s="622" t="s">
        <v>492</v>
      </c>
      <c r="G1231" s="623"/>
      <c r="H1231" s="622" t="s">
        <v>511</v>
      </c>
      <c r="I1231" s="623"/>
      <c r="J1231" s="622" t="s">
        <v>511</v>
      </c>
      <c r="K1231" s="623"/>
      <c r="L1231" s="622" t="s">
        <v>511</v>
      </c>
      <c r="M1231" s="624"/>
      <c r="N1231" s="622" t="s">
        <v>728</v>
      </c>
      <c r="O1231" s="623"/>
      <c r="P1231" s="622" t="s">
        <v>492</v>
      </c>
      <c r="Q1231" s="623"/>
      <c r="R1231" s="622" t="s">
        <v>652</v>
      </c>
      <c r="S1231" s="624"/>
      <c r="T1231" s="10"/>
      <c r="U1231" s="17"/>
    </row>
    <row r="1232" spans="2:24" ht="30" customHeight="1">
      <c r="B1232" s="562">
        <v>12</v>
      </c>
      <c r="C1232" s="498" t="s">
        <v>87</v>
      </c>
      <c r="D1232" s="606"/>
      <c r="E1232" s="499"/>
      <c r="F1232" s="14" t="str">
        <f>IF(ISBLANK('6桁'!F1232)=TRUE,"",VLOOKUP('6桁'!F1232,A!$A:$G,7,FALSE))</f>
        <v/>
      </c>
      <c r="G1232" s="19">
        <f>'6桁'!G1232</f>
        <v>0</v>
      </c>
      <c r="H1232" s="12" t="str">
        <f>IF(ISBLANK('6桁'!H1232)=TRUE,"",VLOOKUP('6桁'!H1232,A!$A:$G,7,FALSE))</f>
        <v/>
      </c>
      <c r="I1232" s="20">
        <f>'6桁'!I1232</f>
        <v>0</v>
      </c>
      <c r="J1232" s="14" t="str">
        <f>IF(ISBLANK('6桁'!J1232)=TRUE,"",VLOOKUP('6桁'!J1232,A!$A:$G,7,FALSE))</f>
        <v/>
      </c>
      <c r="K1232" s="19">
        <f>'6桁'!K1232</f>
        <v>0</v>
      </c>
      <c r="L1232" s="12" t="str">
        <f>IF(ISBLANK('6桁'!L1232)=TRUE,"",VLOOKUP('6桁'!L1232,A!$A:$G,7,FALSE))</f>
        <v/>
      </c>
      <c r="M1232" s="20">
        <f>'6桁'!M1232</f>
        <v>0</v>
      </c>
      <c r="N1232" s="12">
        <f>IF(ISBLANK('6桁'!N1232)=TRUE,"",VLOOKUP('6桁'!N1232,A!$A:$G,7,FALSE))</f>
        <v>20800</v>
      </c>
      <c r="O1232" s="20" t="str">
        <f>'6桁'!O1232</f>
        <v>V</v>
      </c>
      <c r="P1232" s="14" t="str">
        <f>IF(ISBLANK('6桁'!P1232)=TRUE,"",VLOOKUP('6桁'!P1232,A!$A:$G,7,FALSE))</f>
        <v/>
      </c>
      <c r="Q1232" s="19">
        <f>'6桁'!Q1232</f>
        <v>0</v>
      </c>
      <c r="R1232" s="12">
        <f>IF(ISBLANK('6桁'!R1232)=TRUE,"",VLOOKUP('6桁'!R1232,A!$A:$G,7,FALSE))</f>
        <v>20800</v>
      </c>
      <c r="S1232" s="20" t="str">
        <f>'6桁'!S1232</f>
        <v>V</v>
      </c>
      <c r="T1232" s="10"/>
      <c r="U1232" s="17"/>
    </row>
    <row r="1233" spans="2:24" ht="30" customHeight="1">
      <c r="B1233" s="563"/>
      <c r="C1233" s="500" t="s">
        <v>351</v>
      </c>
      <c r="D1233" s="605"/>
      <c r="E1233" s="501"/>
      <c r="F1233" s="14" t="str">
        <f>IF(ISBLANK('6桁'!F1233)=TRUE,"",VLOOKUP('6桁'!F1233,A!$A:$G,7,FALSE))</f>
        <v/>
      </c>
      <c r="G1233" s="19">
        <f>'6桁'!G1233</f>
        <v>0</v>
      </c>
      <c r="H1233" s="12">
        <f>IF(ISBLANK('6桁'!H1233)=TRUE,"",VLOOKUP('6桁'!H1233,A!$A:$G,7,FALSE))</f>
        <v>9100</v>
      </c>
      <c r="I1233" s="20" t="str">
        <f>'6桁'!I1233</f>
        <v>S</v>
      </c>
      <c r="J1233" s="14" t="str">
        <f>IF(ISBLANK('6桁'!J1233)=TRUE,"",VLOOKUP('6桁'!J1233,A!$A:$G,7,FALSE))</f>
        <v/>
      </c>
      <c r="K1233" s="19">
        <f>'6桁'!K1233</f>
        <v>0</v>
      </c>
      <c r="L1233" s="12" t="str">
        <f>IF(ISBLANK('6桁'!L1233)=TRUE,"",VLOOKUP('6桁'!L1233,A!$A:$G,7,FALSE))</f>
        <v/>
      </c>
      <c r="M1233" s="20">
        <f>'6桁'!M1233</f>
        <v>0</v>
      </c>
      <c r="N1233" s="12" t="str">
        <f>IF(ISBLANK('6桁'!N1233)=TRUE,"",VLOOKUP('6桁'!N1233,A!$A:$G,7,FALSE))</f>
        <v/>
      </c>
      <c r="O1233" s="20">
        <f>'6桁'!O1233</f>
        <v>0</v>
      </c>
      <c r="P1233" s="14" t="str">
        <f>IF(ISBLANK('6桁'!P1233)=TRUE,"",VLOOKUP('6桁'!P1233,A!$A:$G,7,FALSE))</f>
        <v/>
      </c>
      <c r="Q1233" s="19">
        <f>'6桁'!Q1233</f>
        <v>0</v>
      </c>
      <c r="R1233" s="12" t="str">
        <f>IF(ISBLANK('6桁'!R1233)=TRUE,"",VLOOKUP('6桁'!R1233,A!$A:$G,7,FALSE))</f>
        <v/>
      </c>
      <c r="S1233" s="20">
        <f>'6桁'!S1233</f>
        <v>0</v>
      </c>
      <c r="T1233" s="10"/>
      <c r="U1233" s="17"/>
    </row>
    <row r="1234" spans="2:24" ht="30" customHeight="1">
      <c r="B1234" s="920"/>
      <c r="C1234" s="560" t="s">
        <v>361</v>
      </c>
      <c r="D1234" s="607"/>
      <c r="E1234" s="561"/>
      <c r="F1234" s="27" t="str">
        <f>IF(ISBLANK('6桁'!F1234)=TRUE,"",VLOOKUP('6桁'!F1234,A!$A:$G,7,FALSE))</f>
        <v/>
      </c>
      <c r="G1234" s="30">
        <f>'6桁'!G1234</f>
        <v>0</v>
      </c>
      <c r="H1234" s="244" t="str">
        <f>IF(ISBLANK('6桁'!H1234)=TRUE,"",VLOOKUP('6桁'!H1234,A!$A:$G,7,FALSE))</f>
        <v/>
      </c>
      <c r="I1234" s="236">
        <f>'6桁'!I1234</f>
        <v>0</v>
      </c>
      <c r="J1234" s="27">
        <f>IF(ISBLANK('6桁'!J1234)=TRUE,"",VLOOKUP('6桁'!J1234,A!$A:$G,7,FALSE))</f>
        <v>6600</v>
      </c>
      <c r="K1234" s="30" t="str">
        <f>'6桁'!K1234</f>
        <v>S</v>
      </c>
      <c r="L1234" s="244" t="str">
        <f>IF(ISBLANK('6桁'!L1234)=TRUE,"",VLOOKUP('6桁'!L1234,A!$A:$G,7,FALSE))</f>
        <v/>
      </c>
      <c r="M1234" s="236">
        <f>'6桁'!M1234</f>
        <v>0</v>
      </c>
      <c r="N1234" s="244" t="str">
        <f>IF(ISBLANK('6桁'!N1234)=TRUE,"",VLOOKUP('6桁'!N1234,A!$A:$G,7,FALSE))</f>
        <v/>
      </c>
      <c r="O1234" s="236">
        <f>'6桁'!O1234</f>
        <v>0</v>
      </c>
      <c r="P1234" s="27" t="str">
        <f>IF(ISBLANK('6桁'!P1234)=TRUE,"",VLOOKUP('6桁'!P1234,A!$A:$G,7,FALSE))</f>
        <v/>
      </c>
      <c r="Q1234" s="30">
        <f>'6桁'!Q1234</f>
        <v>0</v>
      </c>
      <c r="R1234" s="244" t="str">
        <f>IF(ISBLANK('6桁'!R1234)=TRUE,"",VLOOKUP('6桁'!R1234,A!$A:$G,7,FALSE))</f>
        <v/>
      </c>
      <c r="S1234" s="236">
        <f>'6桁'!S1234</f>
        <v>0</v>
      </c>
      <c r="T1234" s="10"/>
      <c r="U1234" s="17"/>
    </row>
    <row r="1235" spans="2:24" ht="30" customHeight="1">
      <c r="B1235" s="921">
        <v>10</v>
      </c>
      <c r="C1235" s="576" t="s">
        <v>88</v>
      </c>
      <c r="D1235" s="610"/>
      <c r="E1235" s="577"/>
      <c r="F1235" s="76">
        <f>IF(ISBLANK('6桁'!F1235)=TRUE,"",VLOOKUP('6桁'!F1235,A!$A:$G,7,FALSE))</f>
        <v>10500</v>
      </c>
      <c r="G1235" s="57" t="str">
        <f>'6桁'!G1235</f>
        <v>H</v>
      </c>
      <c r="H1235" s="75" t="str">
        <f>IF(ISBLANK('6桁'!H1235)=TRUE,"",VLOOKUP('6桁'!H1235,A!$A:$G,7,FALSE))</f>
        <v/>
      </c>
      <c r="I1235" s="29">
        <f>'6桁'!I1235</f>
        <v>0</v>
      </c>
      <c r="J1235" s="76" t="str">
        <f>IF(ISBLANK('6桁'!J1235)=TRUE,"",VLOOKUP('6桁'!J1235,A!$A:$G,7,FALSE))</f>
        <v/>
      </c>
      <c r="K1235" s="57">
        <f>'6桁'!K1235</f>
        <v>0</v>
      </c>
      <c r="L1235" s="75" t="str">
        <f>IF(ISBLANK('6桁'!L1235)=TRUE,"",VLOOKUP('6桁'!L1235,A!$A:$G,7,FALSE))</f>
        <v/>
      </c>
      <c r="M1235" s="29">
        <f>'6桁'!M1235</f>
        <v>0</v>
      </c>
      <c r="N1235" s="75">
        <f>IF(ISBLANK('6桁'!N1235)=TRUE,"",VLOOKUP('6桁'!N1235,A!$A:$G,7,FALSE))</f>
        <v>13100</v>
      </c>
      <c r="O1235" s="29" t="str">
        <f>'6桁'!O1235</f>
        <v>H</v>
      </c>
      <c r="P1235" s="76">
        <f>IF(ISBLANK('6桁'!P1235)=TRUE,"",VLOOKUP('6桁'!P1235,A!$A:$G,7,FALSE))</f>
        <v>13100</v>
      </c>
      <c r="Q1235" s="57" t="str">
        <f>'6桁'!Q1235</f>
        <v>H</v>
      </c>
      <c r="R1235" s="75" t="str">
        <f>IF(ISBLANK('6桁'!R1235)=TRUE,"",VLOOKUP('6桁'!R1235,A!$A:$G,7,FALSE))</f>
        <v/>
      </c>
      <c r="S1235" s="29">
        <f>'6桁'!S1235</f>
        <v>0</v>
      </c>
      <c r="T1235" s="10"/>
      <c r="U1235" s="17"/>
      <c r="V1235" s="10"/>
      <c r="W1235" s="17"/>
    </row>
    <row r="1236" spans="2:24" ht="30" customHeight="1" thickBot="1">
      <c r="B1236" s="922"/>
      <c r="C1236" s="558" t="s">
        <v>83</v>
      </c>
      <c r="D1236" s="656"/>
      <c r="E1236" s="559"/>
      <c r="F1236" s="16" t="str">
        <f>IF(ISBLANK('6桁'!F1236)=TRUE,"",VLOOKUP('6桁'!F1236,A!$A:$G,7,FALSE))</f>
        <v/>
      </c>
      <c r="G1236" s="31">
        <f>'6桁'!G1236</f>
        <v>0</v>
      </c>
      <c r="H1236" s="15" t="str">
        <f>IF(ISBLANK('6桁'!H1236)=TRUE,"",VLOOKUP('6桁'!H1236,A!$A:$G,7,FALSE))</f>
        <v/>
      </c>
      <c r="I1236" s="21">
        <f>'6桁'!I1236</f>
        <v>0</v>
      </c>
      <c r="J1236" s="16" t="str">
        <f>IF(ISBLANK('6桁'!J1236)=TRUE,"",VLOOKUP('6桁'!J1236,A!$A:$G,7,FALSE))</f>
        <v/>
      </c>
      <c r="K1236" s="31">
        <f>'6桁'!K1236</f>
        <v>0</v>
      </c>
      <c r="L1236" s="15">
        <f>IF(ISBLANK('6桁'!L1236)=TRUE,"",VLOOKUP('6桁'!L1236,A!$A:$G,7,FALSE))</f>
        <v>5800</v>
      </c>
      <c r="M1236" s="21" t="str">
        <f>'6桁'!M1236</f>
        <v>S</v>
      </c>
      <c r="N1236" s="15" t="str">
        <f>IF(ISBLANK('6桁'!N1236)=TRUE,"",VLOOKUP('6桁'!N1236,A!$A:$G,7,FALSE))</f>
        <v/>
      </c>
      <c r="O1236" s="21">
        <f>'6桁'!O1236</f>
        <v>0</v>
      </c>
      <c r="P1236" s="16" t="str">
        <f>IF(ISBLANK('6桁'!P1236)=TRUE,"",VLOOKUP('6桁'!P1236,A!$A:$G,7,FALSE))</f>
        <v/>
      </c>
      <c r="Q1236" s="31">
        <f>'6桁'!Q1236</f>
        <v>0</v>
      </c>
      <c r="R1236" s="15" t="str">
        <f>IF(ISBLANK('6桁'!R1236)=TRUE,"",VLOOKUP('6桁'!R1236,A!$A:$G,7,FALSE))</f>
        <v/>
      </c>
      <c r="S1236" s="21">
        <f>'6桁'!S1236</f>
        <v>0</v>
      </c>
      <c r="T1236" s="10"/>
      <c r="U1236" s="17"/>
      <c r="V1236" s="10"/>
      <c r="W1236" s="17"/>
    </row>
    <row r="1237" spans="2:24" s="38" customFormat="1">
      <c r="B1237" s="4"/>
      <c r="F1237" s="84"/>
      <c r="H1237" s="84"/>
      <c r="J1237" s="84"/>
      <c r="L1237" s="84"/>
      <c r="N1237" s="84"/>
      <c r="P1237" s="84"/>
      <c r="R1237" s="84"/>
      <c r="T1237" s="84"/>
      <c r="V1237" s="84"/>
      <c r="X1237" s="84"/>
    </row>
    <row r="1239" spans="2:24" s="239" customFormat="1" ht="20.100000000000001" customHeight="1" thickBot="1">
      <c r="B1239" s="242" t="s">
        <v>546</v>
      </c>
      <c r="F1239" s="240"/>
      <c r="H1239" s="240"/>
      <c r="J1239" s="240"/>
      <c r="L1239" s="240"/>
      <c r="N1239" s="240"/>
      <c r="P1239" s="240"/>
      <c r="R1239" s="240"/>
      <c r="T1239" s="240"/>
      <c r="V1239" s="240"/>
      <c r="X1239" s="240"/>
    </row>
    <row r="1240" spans="2:24" ht="30" customHeight="1">
      <c r="B1240" s="917" t="s">
        <v>547</v>
      </c>
      <c r="C1240" s="918"/>
      <c r="D1240" s="918"/>
      <c r="E1240" s="919"/>
      <c r="F1240" s="824">
        <f>IF(ISBLANK('6桁'!F1240)=TRUE,"",VLOOKUP('6桁'!F1240,A!$A:$G,7,FALSE))</f>
        <v>2900</v>
      </c>
      <c r="G1240" s="826" t="str">
        <f>IF(ISBLANK('6桁'!G1240)=TRUE,"",VLOOKUP('6桁'!G1240,A!$A:$G,7,FALSE))</f>
        <v/>
      </c>
      <c r="H1240" s="85"/>
      <c r="I1240" s="13"/>
    </row>
    <row r="1241" spans="2:24" ht="30" customHeight="1">
      <c r="B1241" s="914" t="s">
        <v>548</v>
      </c>
      <c r="C1241" s="915"/>
      <c r="D1241" s="915"/>
      <c r="E1241" s="916"/>
      <c r="F1241" s="749">
        <f>IF(ISBLANK('6桁'!F1241)=TRUE,"",VLOOKUP('6桁'!F1241,A!$A:$G,7,FALSE))</f>
        <v>3000</v>
      </c>
      <c r="G1241" s="751" t="str">
        <f>IF(ISBLANK('6桁'!G1241)=TRUE,"",VLOOKUP('6桁'!G1241,A!$A:$G,7,FALSE))</f>
        <v/>
      </c>
      <c r="H1241" s="85"/>
      <c r="I1241" s="13"/>
    </row>
    <row r="1242" spans="2:24" ht="30" customHeight="1">
      <c r="B1242" s="914" t="s">
        <v>549</v>
      </c>
      <c r="C1242" s="915"/>
      <c r="D1242" s="915"/>
      <c r="E1242" s="916"/>
      <c r="F1242" s="749">
        <f>IF(ISBLANK('6桁'!F1242)=TRUE,"",VLOOKUP('6桁'!F1242,A!$A:$G,7,FALSE))</f>
        <v>4000</v>
      </c>
      <c r="G1242" s="751" t="str">
        <f>IF(ISBLANK('6桁'!G1242)=TRUE,"",VLOOKUP('6桁'!G1242,A!$A:$G,7,FALSE))</f>
        <v/>
      </c>
      <c r="H1242" s="85"/>
      <c r="I1242" s="13"/>
      <c r="M1242" s="13"/>
    </row>
    <row r="1243" spans="2:24" ht="30" customHeight="1">
      <c r="B1243" s="914" t="s">
        <v>550</v>
      </c>
      <c r="C1243" s="915"/>
      <c r="D1243" s="915"/>
      <c r="E1243" s="916"/>
      <c r="F1243" s="749">
        <f>IF(ISBLANK('6桁'!F1243)=TRUE,"",VLOOKUP('6桁'!F1243,A!$A:$G,7,FALSE))</f>
        <v>4100</v>
      </c>
      <c r="G1243" s="751" t="str">
        <f>IF(ISBLANK('6桁'!G1243)=TRUE,"",VLOOKUP('6桁'!G1243,A!$A:$G,7,FALSE))</f>
        <v/>
      </c>
      <c r="H1243" s="85"/>
      <c r="I1243" s="13"/>
      <c r="J1243" s="85"/>
      <c r="K1243" s="13"/>
      <c r="L1243" s="85"/>
      <c r="M1243" s="13"/>
    </row>
    <row r="1244" spans="2:24" ht="30" customHeight="1">
      <c r="B1244" s="914" t="s">
        <v>551</v>
      </c>
      <c r="C1244" s="915"/>
      <c r="D1244" s="915"/>
      <c r="E1244" s="916"/>
      <c r="F1244" s="749">
        <f>IF(ISBLANK('6桁'!F1244)=TRUE,"",VLOOKUP('6桁'!F1244,A!$A:$G,7,FALSE))</f>
        <v>4300</v>
      </c>
      <c r="G1244" s="751" t="str">
        <f>IF(ISBLANK('6桁'!G1244)=TRUE,"",VLOOKUP('6桁'!G1244,A!$A:$G,7,FALSE))</f>
        <v/>
      </c>
      <c r="H1244" s="85"/>
      <c r="I1244" s="13"/>
      <c r="J1244" s="85"/>
      <c r="K1244" s="13"/>
      <c r="L1244" s="85"/>
      <c r="M1244" s="13"/>
    </row>
    <row r="1245" spans="2:24" ht="30" customHeight="1" thickBot="1">
      <c r="B1245" s="911" t="s">
        <v>552</v>
      </c>
      <c r="C1245" s="912"/>
      <c r="D1245" s="912"/>
      <c r="E1245" s="913"/>
      <c r="F1245" s="793">
        <f>IF(ISBLANK('6桁'!F1245)=TRUE,"",VLOOKUP('6桁'!F1245,A!$A:$G,7,FALSE))</f>
        <v>4400</v>
      </c>
      <c r="G1245" s="795" t="str">
        <f>IF(ISBLANK('6桁'!G1245)=TRUE,"",VLOOKUP('6桁'!G1245,A!$A:$G,7,FALSE))</f>
        <v/>
      </c>
      <c r="H1245" s="85"/>
      <c r="I1245" s="13"/>
      <c r="J1245" s="85"/>
      <c r="K1245" s="13"/>
      <c r="L1245" s="85"/>
    </row>
    <row r="1247" spans="2:24" s="239" customFormat="1" ht="20.100000000000001" customHeight="1" thickBot="1">
      <c r="B1247" s="242" t="s">
        <v>553</v>
      </c>
      <c r="F1247" s="240"/>
      <c r="H1247" s="240"/>
      <c r="J1247" s="240"/>
      <c r="L1247" s="240"/>
      <c r="N1247" s="240"/>
      <c r="P1247" s="240"/>
      <c r="R1247" s="240"/>
      <c r="T1247" s="240"/>
      <c r="V1247" s="240"/>
      <c r="X1247" s="240"/>
    </row>
    <row r="1248" spans="2:24" ht="30" customHeight="1">
      <c r="B1248" s="917" t="s">
        <v>554</v>
      </c>
      <c r="C1248" s="918"/>
      <c r="D1248" s="918"/>
      <c r="E1248" s="919"/>
      <c r="F1248" s="824">
        <f>IF(ISBLANK('6桁'!F1248)=TRUE,"",VLOOKUP('6桁'!F1248,A!$A:$G,7,FALSE))</f>
        <v>2000</v>
      </c>
      <c r="G1248" s="826" t="str">
        <f>IF(ISBLANK('6桁'!G1248)=TRUE,"",VLOOKUP('6桁'!G1248,A!$A:$G,7,FALSE))</f>
        <v/>
      </c>
    </row>
    <row r="1249" spans="2:7" ht="30" customHeight="1">
      <c r="B1249" s="914" t="s">
        <v>555</v>
      </c>
      <c r="C1249" s="915"/>
      <c r="D1249" s="915"/>
      <c r="E1249" s="916"/>
      <c r="F1249" s="749">
        <f>IF(ISBLANK('6桁'!F1249)=TRUE,"",VLOOKUP('6桁'!F1249,A!$A:$G,7,FALSE))</f>
        <v>2600</v>
      </c>
      <c r="G1249" s="751" t="str">
        <f>IF(ISBLANK('6桁'!G1249)=TRUE,"",VLOOKUP('6桁'!G1249,A!$A:$G,7,FALSE))</f>
        <v/>
      </c>
    </row>
    <row r="1250" spans="2:7" ht="30" customHeight="1" thickBot="1">
      <c r="B1250" s="911" t="s">
        <v>556</v>
      </c>
      <c r="C1250" s="912"/>
      <c r="D1250" s="912"/>
      <c r="E1250" s="913"/>
      <c r="F1250" s="793">
        <f>IF(ISBLANK('6桁'!F1250)=TRUE,"",VLOOKUP('6桁'!F1250,A!$A:$G,7,FALSE))</f>
        <v>3000</v>
      </c>
      <c r="G1250" s="795" t="str">
        <f>IF(ISBLANK('6桁'!G1250)=TRUE,"",VLOOKUP('6桁'!G1250,A!$A:$G,7,FALSE))</f>
        <v/>
      </c>
    </row>
  </sheetData>
  <mergeCells count="2315">
    <mergeCell ref="L231:L232"/>
    <mergeCell ref="M231:M232"/>
    <mergeCell ref="N231:N232"/>
    <mergeCell ref="O231:O232"/>
    <mergeCell ref="R231:R232"/>
    <mergeCell ref="S231:S232"/>
    <mergeCell ref="V231:V232"/>
    <mergeCell ref="W231:W232"/>
    <mergeCell ref="X231:X232"/>
    <mergeCell ref="Y231:Y232"/>
    <mergeCell ref="B2:W2"/>
    <mergeCell ref="B4:AA4"/>
    <mergeCell ref="B7:B10"/>
    <mergeCell ref="C7:C10"/>
    <mergeCell ref="D7:E8"/>
    <mergeCell ref="F7:K7"/>
    <mergeCell ref="M7:M10"/>
    <mergeCell ref="N7:O10"/>
    <mergeCell ref="P7:Q8"/>
    <mergeCell ref="R7:AA7"/>
    <mergeCell ref="V10:W10"/>
    <mergeCell ref="X10:Y10"/>
    <mergeCell ref="Z10:AA10"/>
    <mergeCell ref="B11:B14"/>
    <mergeCell ref="M11:M41"/>
    <mergeCell ref="N11:O11"/>
    <mergeCell ref="N12:O12"/>
    <mergeCell ref="N13:O13"/>
    <mergeCell ref="N14:O14"/>
    <mergeCell ref="X8:Y9"/>
    <mergeCell ref="Z8:AA9"/>
    <mergeCell ref="D9:D10"/>
    <mergeCell ref="E9:E10"/>
    <mergeCell ref="P9:P10"/>
    <mergeCell ref="Q9:Q10"/>
    <mergeCell ref="F10:G10"/>
    <mergeCell ref="H10:I10"/>
    <mergeCell ref="J10:K10"/>
    <mergeCell ref="R10:S10"/>
    <mergeCell ref="F8:G9"/>
    <mergeCell ref="H8:I9"/>
    <mergeCell ref="J8:K9"/>
    <mergeCell ref="R8:S9"/>
    <mergeCell ref="T8:U9"/>
    <mergeCell ref="V8:W9"/>
    <mergeCell ref="N24:O24"/>
    <mergeCell ref="N25:O25"/>
    <mergeCell ref="N26:O26"/>
    <mergeCell ref="N27:O27"/>
    <mergeCell ref="N28:O28"/>
    <mergeCell ref="N29:O29"/>
    <mergeCell ref="B15:B34"/>
    <mergeCell ref="N15:O15"/>
    <mergeCell ref="N16:O16"/>
    <mergeCell ref="N17:O17"/>
    <mergeCell ref="N18:O18"/>
    <mergeCell ref="N19:O19"/>
    <mergeCell ref="N20:O20"/>
    <mergeCell ref="N21:O21"/>
    <mergeCell ref="N22:O22"/>
    <mergeCell ref="N23:O23"/>
    <mergeCell ref="T10:U10"/>
    <mergeCell ref="M42:AA42"/>
    <mergeCell ref="B44:AA44"/>
    <mergeCell ref="B47:B50"/>
    <mergeCell ref="C47:C50"/>
    <mergeCell ref="D47:E48"/>
    <mergeCell ref="F47:U47"/>
    <mergeCell ref="F48:G49"/>
    <mergeCell ref="H48:I49"/>
    <mergeCell ref="J48:K49"/>
    <mergeCell ref="L48:M49"/>
    <mergeCell ref="N36:O36"/>
    <mergeCell ref="N37:O37"/>
    <mergeCell ref="N38:O38"/>
    <mergeCell ref="N39:O39"/>
    <mergeCell ref="N40:O40"/>
    <mergeCell ref="N41:O41"/>
    <mergeCell ref="N30:O30"/>
    <mergeCell ref="N31:O31"/>
    <mergeCell ref="N32:O32"/>
    <mergeCell ref="B51:B83"/>
    <mergeCell ref="B84:Y84"/>
    <mergeCell ref="B86:AA86"/>
    <mergeCell ref="B89:B92"/>
    <mergeCell ref="C89:C92"/>
    <mergeCell ref="D89:E90"/>
    <mergeCell ref="F89:M89"/>
    <mergeCell ref="O89:O92"/>
    <mergeCell ref="P89:Q92"/>
    <mergeCell ref="V92:W92"/>
    <mergeCell ref="X92:Y92"/>
    <mergeCell ref="Z92:AA92"/>
    <mergeCell ref="N33:O33"/>
    <mergeCell ref="N34:O34"/>
    <mergeCell ref="N35:O35"/>
    <mergeCell ref="X49:Y49"/>
    <mergeCell ref="F50:G50"/>
    <mergeCell ref="H50:I50"/>
    <mergeCell ref="J50:K50"/>
    <mergeCell ref="L50:M50"/>
    <mergeCell ref="N50:O50"/>
    <mergeCell ref="P50:Q50"/>
    <mergeCell ref="R50:S50"/>
    <mergeCell ref="T50:U50"/>
    <mergeCell ref="V50:W50"/>
    <mergeCell ref="N48:O49"/>
    <mergeCell ref="P48:Q49"/>
    <mergeCell ref="R48:S49"/>
    <mergeCell ref="T48:U49"/>
    <mergeCell ref="V48:W49"/>
    <mergeCell ref="P96:Q96"/>
    <mergeCell ref="P97:Q97"/>
    <mergeCell ref="D91:D92"/>
    <mergeCell ref="E91:E92"/>
    <mergeCell ref="R91:R92"/>
    <mergeCell ref="S91:S92"/>
    <mergeCell ref="Z91:AA91"/>
    <mergeCell ref="F92:G92"/>
    <mergeCell ref="H92:I92"/>
    <mergeCell ref="J92:K92"/>
    <mergeCell ref="L92:M92"/>
    <mergeCell ref="T92:U92"/>
    <mergeCell ref="D49:D50"/>
    <mergeCell ref="E49:E50"/>
    <mergeCell ref="R89:S90"/>
    <mergeCell ref="T89:Y89"/>
    <mergeCell ref="F90:G91"/>
    <mergeCell ref="H90:I91"/>
    <mergeCell ref="J90:K91"/>
    <mergeCell ref="L90:M91"/>
    <mergeCell ref="T90:U91"/>
    <mergeCell ref="V90:W91"/>
    <mergeCell ref="X90:Y91"/>
    <mergeCell ref="X50:Y50"/>
    <mergeCell ref="P112:Q112"/>
    <mergeCell ref="P113:Q113"/>
    <mergeCell ref="B114:B133"/>
    <mergeCell ref="P114:Q114"/>
    <mergeCell ref="P115:Q115"/>
    <mergeCell ref="P116:Q116"/>
    <mergeCell ref="P117:Q117"/>
    <mergeCell ref="P118:Q118"/>
    <mergeCell ref="P119:Q119"/>
    <mergeCell ref="P120:Q120"/>
    <mergeCell ref="P106:Q106"/>
    <mergeCell ref="P107:Q107"/>
    <mergeCell ref="P108:Q108"/>
    <mergeCell ref="P109:Q109"/>
    <mergeCell ref="P110:Q110"/>
    <mergeCell ref="P111:Q111"/>
    <mergeCell ref="P98:Q98"/>
    <mergeCell ref="P99:Q99"/>
    <mergeCell ref="P100:Q100"/>
    <mergeCell ref="P101:Q101"/>
    <mergeCell ref="P102:Q102"/>
    <mergeCell ref="B103:B113"/>
    <mergeCell ref="O103:O133"/>
    <mergeCell ref="P103:Q103"/>
    <mergeCell ref="P104:Q104"/>
    <mergeCell ref="P105:Q105"/>
    <mergeCell ref="P133:Q133"/>
    <mergeCell ref="B93:B102"/>
    <mergeCell ref="O93:O102"/>
    <mergeCell ref="P93:Q93"/>
    <mergeCell ref="P94:Q94"/>
    <mergeCell ref="P95:Q95"/>
    <mergeCell ref="B134:V134"/>
    <mergeCell ref="B135:V135"/>
    <mergeCell ref="B139:AA139"/>
    <mergeCell ref="B142:B145"/>
    <mergeCell ref="C142:C145"/>
    <mergeCell ref="D142:E143"/>
    <mergeCell ref="F142:W142"/>
    <mergeCell ref="F143:G144"/>
    <mergeCell ref="H143:I144"/>
    <mergeCell ref="P127:Q127"/>
    <mergeCell ref="P128:Q128"/>
    <mergeCell ref="P129:Q129"/>
    <mergeCell ref="P130:Q130"/>
    <mergeCell ref="P131:Q131"/>
    <mergeCell ref="P132:Q132"/>
    <mergeCell ref="P121:Q121"/>
    <mergeCell ref="P122:Q122"/>
    <mergeCell ref="P123:Q123"/>
    <mergeCell ref="P124:Q124"/>
    <mergeCell ref="P125:Q125"/>
    <mergeCell ref="P126:Q126"/>
    <mergeCell ref="B177:AA177"/>
    <mergeCell ref="B180:B183"/>
    <mergeCell ref="C180:C183"/>
    <mergeCell ref="D180:E181"/>
    <mergeCell ref="F180:M180"/>
    <mergeCell ref="F181:G182"/>
    <mergeCell ref="H181:I182"/>
    <mergeCell ref="J181:K182"/>
    <mergeCell ref="L181:M182"/>
    <mergeCell ref="D182:D183"/>
    <mergeCell ref="R145:S145"/>
    <mergeCell ref="T145:U145"/>
    <mergeCell ref="V145:W145"/>
    <mergeCell ref="X145:Y145"/>
    <mergeCell ref="B146:B174"/>
    <mergeCell ref="B175:Y175"/>
    <mergeCell ref="V143:W144"/>
    <mergeCell ref="X143:Y144"/>
    <mergeCell ref="D144:D145"/>
    <mergeCell ref="E144:E145"/>
    <mergeCell ref="F145:G145"/>
    <mergeCell ref="H145:I145"/>
    <mergeCell ref="J145:K145"/>
    <mergeCell ref="L145:M145"/>
    <mergeCell ref="N145:O145"/>
    <mergeCell ref="P145:Q145"/>
    <mergeCell ref="J143:K144"/>
    <mergeCell ref="L143:M144"/>
    <mergeCell ref="N143:O144"/>
    <mergeCell ref="P143:Q144"/>
    <mergeCell ref="R143:S144"/>
    <mergeCell ref="T143:U144"/>
    <mergeCell ref="B184:B211"/>
    <mergeCell ref="B212:M212"/>
    <mergeCell ref="B216:AA216"/>
    <mergeCell ref="B219:B222"/>
    <mergeCell ref="C219:C222"/>
    <mergeCell ref="D219:E220"/>
    <mergeCell ref="F219:Y219"/>
    <mergeCell ref="F220:G221"/>
    <mergeCell ref="H220:I221"/>
    <mergeCell ref="J220:K221"/>
    <mergeCell ref="E182:E183"/>
    <mergeCell ref="N182:O182"/>
    <mergeCell ref="F183:G183"/>
    <mergeCell ref="H183:I183"/>
    <mergeCell ref="J183:K183"/>
    <mergeCell ref="L183:M183"/>
    <mergeCell ref="N183:O183"/>
    <mergeCell ref="T222:U222"/>
    <mergeCell ref="V222:W222"/>
    <mergeCell ref="X222:Y222"/>
    <mergeCell ref="B223:B248"/>
    <mergeCell ref="B249:Y249"/>
    <mergeCell ref="B252:B255"/>
    <mergeCell ref="C252:C255"/>
    <mergeCell ref="D252:E253"/>
    <mergeCell ref="F252:K252"/>
    <mergeCell ref="O252:O255"/>
    <mergeCell ref="X220:Y221"/>
    <mergeCell ref="D221:D222"/>
    <mergeCell ref="E221:E222"/>
    <mergeCell ref="F222:G222"/>
    <mergeCell ref="H222:I222"/>
    <mergeCell ref="J222:K222"/>
    <mergeCell ref="L222:M222"/>
    <mergeCell ref="N222:O222"/>
    <mergeCell ref="P222:Q222"/>
    <mergeCell ref="R222:S222"/>
    <mergeCell ref="L220:M221"/>
    <mergeCell ref="N220:O221"/>
    <mergeCell ref="P220:Q221"/>
    <mergeCell ref="R220:S221"/>
    <mergeCell ref="T220:U221"/>
    <mergeCell ref="V220:W221"/>
    <mergeCell ref="C231:C232"/>
    <mergeCell ref="D231:D232"/>
    <mergeCell ref="E231:E232"/>
    <mergeCell ref="G231:G232"/>
    <mergeCell ref="F231:F232"/>
    <mergeCell ref="H231:H232"/>
    <mergeCell ref="I231:I232"/>
    <mergeCell ref="J231:J232"/>
    <mergeCell ref="K231:K232"/>
    <mergeCell ref="B256:B268"/>
    <mergeCell ref="O256:O257"/>
    <mergeCell ref="P256:Q256"/>
    <mergeCell ref="P257:Q257"/>
    <mergeCell ref="O258:U258"/>
    <mergeCell ref="O259:V260"/>
    <mergeCell ref="O261:V262"/>
    <mergeCell ref="P263:Q263"/>
    <mergeCell ref="O264:W264"/>
    <mergeCell ref="D254:D255"/>
    <mergeCell ref="E254:E255"/>
    <mergeCell ref="L254:M254"/>
    <mergeCell ref="R254:R255"/>
    <mergeCell ref="S254:S255"/>
    <mergeCell ref="F255:G255"/>
    <mergeCell ref="H255:I255"/>
    <mergeCell ref="J255:K255"/>
    <mergeCell ref="L255:M255"/>
    <mergeCell ref="P252:Q255"/>
    <mergeCell ref="R252:S253"/>
    <mergeCell ref="T252:U252"/>
    <mergeCell ref="F253:G254"/>
    <mergeCell ref="H253:I254"/>
    <mergeCell ref="J253:K254"/>
    <mergeCell ref="T253:U254"/>
    <mergeCell ref="T255:U255"/>
    <mergeCell ref="N278:O278"/>
    <mergeCell ref="P278:Q278"/>
    <mergeCell ref="R278:S278"/>
    <mergeCell ref="T278:U278"/>
    <mergeCell ref="V278:W278"/>
    <mergeCell ref="X278:Y278"/>
    <mergeCell ref="P276:Q277"/>
    <mergeCell ref="R276:S277"/>
    <mergeCell ref="T276:U277"/>
    <mergeCell ref="V276:W277"/>
    <mergeCell ref="D277:D278"/>
    <mergeCell ref="E277:E278"/>
    <mergeCell ref="F278:G278"/>
    <mergeCell ref="H278:I278"/>
    <mergeCell ref="J278:K278"/>
    <mergeCell ref="L278:M278"/>
    <mergeCell ref="B272:AA272"/>
    <mergeCell ref="B275:B278"/>
    <mergeCell ref="C275:C278"/>
    <mergeCell ref="D275:E276"/>
    <mergeCell ref="F275:W275"/>
    <mergeCell ref="F276:G277"/>
    <mergeCell ref="H276:I277"/>
    <mergeCell ref="J276:K277"/>
    <mergeCell ref="L276:M277"/>
    <mergeCell ref="N276:O277"/>
    <mergeCell ref="P313:Q313"/>
    <mergeCell ref="B314:B339"/>
    <mergeCell ref="C332:C333"/>
    <mergeCell ref="D337:E337"/>
    <mergeCell ref="D338:E338"/>
    <mergeCell ref="D339:E339"/>
    <mergeCell ref="L311:M312"/>
    <mergeCell ref="N311:O312"/>
    <mergeCell ref="P311:Q312"/>
    <mergeCell ref="D312:D313"/>
    <mergeCell ref="E312:E313"/>
    <mergeCell ref="F313:G313"/>
    <mergeCell ref="H313:I313"/>
    <mergeCell ref="J313:K313"/>
    <mergeCell ref="L313:M313"/>
    <mergeCell ref="N313:O313"/>
    <mergeCell ref="B279:B303"/>
    <mergeCell ref="B304:Y304"/>
    <mergeCell ref="B307:AA307"/>
    <mergeCell ref="B310:B313"/>
    <mergeCell ref="C310:C313"/>
    <mergeCell ref="D310:E311"/>
    <mergeCell ref="F310:Q310"/>
    <mergeCell ref="F311:G312"/>
    <mergeCell ref="H311:I312"/>
    <mergeCell ref="J311:K312"/>
    <mergeCell ref="N347:O348"/>
    <mergeCell ref="P347:Q348"/>
    <mergeCell ref="D348:D349"/>
    <mergeCell ref="E348:E349"/>
    <mergeCell ref="F349:G349"/>
    <mergeCell ref="H349:I349"/>
    <mergeCell ref="J349:K349"/>
    <mergeCell ref="L349:M349"/>
    <mergeCell ref="N349:O349"/>
    <mergeCell ref="P349:Q349"/>
    <mergeCell ref="B340:U340"/>
    <mergeCell ref="B343:AA343"/>
    <mergeCell ref="B346:B349"/>
    <mergeCell ref="C346:C349"/>
    <mergeCell ref="D346:E347"/>
    <mergeCell ref="F346:Q346"/>
    <mergeCell ref="F347:G348"/>
    <mergeCell ref="H347:I348"/>
    <mergeCell ref="J347:K348"/>
    <mergeCell ref="L347:M348"/>
    <mergeCell ref="B367:Q367"/>
    <mergeCell ref="B370:B373"/>
    <mergeCell ref="C370:C373"/>
    <mergeCell ref="D370:E371"/>
    <mergeCell ref="F370:K370"/>
    <mergeCell ref="F371:G372"/>
    <mergeCell ref="H371:I372"/>
    <mergeCell ref="J371:K372"/>
    <mergeCell ref="D372:D373"/>
    <mergeCell ref="E372:E373"/>
    <mergeCell ref="B350:B366"/>
    <mergeCell ref="D361:E361"/>
    <mergeCell ref="D362:E362"/>
    <mergeCell ref="D363:E363"/>
    <mergeCell ref="D364:E364"/>
    <mergeCell ref="D365:E365"/>
    <mergeCell ref="D366:E366"/>
    <mergeCell ref="D382:E382"/>
    <mergeCell ref="B386:B389"/>
    <mergeCell ref="C386:C389"/>
    <mergeCell ref="D386:E387"/>
    <mergeCell ref="F386:I386"/>
    <mergeCell ref="K386:K389"/>
    <mergeCell ref="D388:D389"/>
    <mergeCell ref="E388:E389"/>
    <mergeCell ref="F373:G373"/>
    <mergeCell ref="H373:I373"/>
    <mergeCell ref="J373:K373"/>
    <mergeCell ref="B374:B382"/>
    <mergeCell ref="D376:E376"/>
    <mergeCell ref="D377:E377"/>
    <mergeCell ref="D378:E378"/>
    <mergeCell ref="D379:E379"/>
    <mergeCell ref="D380:E380"/>
    <mergeCell ref="D381:E381"/>
    <mergeCell ref="R389:S389"/>
    <mergeCell ref="B390:B395"/>
    <mergeCell ref="K390:K391"/>
    <mergeCell ref="L390:M390"/>
    <mergeCell ref="N390:O390"/>
    <mergeCell ref="L391:M391"/>
    <mergeCell ref="N391:O391"/>
    <mergeCell ref="D392:E392"/>
    <mergeCell ref="D393:E393"/>
    <mergeCell ref="D394:E394"/>
    <mergeCell ref="L386:M389"/>
    <mergeCell ref="N386:O389"/>
    <mergeCell ref="P386:S386"/>
    <mergeCell ref="F387:G388"/>
    <mergeCell ref="H387:I388"/>
    <mergeCell ref="P387:Q388"/>
    <mergeCell ref="R387:S388"/>
    <mergeCell ref="F389:G389"/>
    <mergeCell ref="H389:I389"/>
    <mergeCell ref="P389:Q389"/>
    <mergeCell ref="L404:M405"/>
    <mergeCell ref="D405:D406"/>
    <mergeCell ref="E405:E406"/>
    <mergeCell ref="F406:G406"/>
    <mergeCell ref="H406:I406"/>
    <mergeCell ref="J406:K406"/>
    <mergeCell ref="L406:M406"/>
    <mergeCell ref="D395:E395"/>
    <mergeCell ref="B400:AA400"/>
    <mergeCell ref="B403:B406"/>
    <mergeCell ref="C403:C406"/>
    <mergeCell ref="D403:E404"/>
    <mergeCell ref="F403:G403"/>
    <mergeCell ref="J403:K403"/>
    <mergeCell ref="F404:G405"/>
    <mergeCell ref="H404:I405"/>
    <mergeCell ref="J404:K405"/>
    <mergeCell ref="B426:B429"/>
    <mergeCell ref="D426:E426"/>
    <mergeCell ref="D427:E427"/>
    <mergeCell ref="D428:E428"/>
    <mergeCell ref="D429:E429"/>
    <mergeCell ref="B430:J430"/>
    <mergeCell ref="D420:E421"/>
    <mergeCell ref="F421:G421"/>
    <mergeCell ref="B422:B425"/>
    <mergeCell ref="D422:E422"/>
    <mergeCell ref="D423:E423"/>
    <mergeCell ref="D424:E424"/>
    <mergeCell ref="D425:E425"/>
    <mergeCell ref="B407:B408"/>
    <mergeCell ref="B409:B410"/>
    <mergeCell ref="B411:B412"/>
    <mergeCell ref="B413:M413"/>
    <mergeCell ref="B415:AA415"/>
    <mergeCell ref="B418:B421"/>
    <mergeCell ref="C418:C421"/>
    <mergeCell ref="D418:E419"/>
    <mergeCell ref="F418:G418"/>
    <mergeCell ref="F419:G420"/>
    <mergeCell ref="N439:O439"/>
    <mergeCell ref="P439:Q439"/>
    <mergeCell ref="R439:S439"/>
    <mergeCell ref="T439:U439"/>
    <mergeCell ref="V439:W439"/>
    <mergeCell ref="X439:Y439"/>
    <mergeCell ref="P437:Q438"/>
    <mergeCell ref="R437:S438"/>
    <mergeCell ref="T437:U438"/>
    <mergeCell ref="V437:W438"/>
    <mergeCell ref="X437:Y438"/>
    <mergeCell ref="E438:F439"/>
    <mergeCell ref="G438:G439"/>
    <mergeCell ref="H439:I439"/>
    <mergeCell ref="J439:K439"/>
    <mergeCell ref="L439:M439"/>
    <mergeCell ref="B433:AA433"/>
    <mergeCell ref="B436:B439"/>
    <mergeCell ref="C436:D439"/>
    <mergeCell ref="E436:G437"/>
    <mergeCell ref="H436:Q436"/>
    <mergeCell ref="R436:Y436"/>
    <mergeCell ref="H437:I438"/>
    <mergeCell ref="J437:K438"/>
    <mergeCell ref="L437:M438"/>
    <mergeCell ref="N437:O438"/>
    <mergeCell ref="B455:B471"/>
    <mergeCell ref="C455:D455"/>
    <mergeCell ref="E455:F455"/>
    <mergeCell ref="C456:D456"/>
    <mergeCell ref="E456:F456"/>
    <mergeCell ref="C448:D448"/>
    <mergeCell ref="E448:F448"/>
    <mergeCell ref="B449:B454"/>
    <mergeCell ref="C449:D449"/>
    <mergeCell ref="E449:F449"/>
    <mergeCell ref="C450:D450"/>
    <mergeCell ref="E450:F450"/>
    <mergeCell ref="C451:D451"/>
    <mergeCell ref="E451:F451"/>
    <mergeCell ref="C452:D452"/>
    <mergeCell ref="E444:F444"/>
    <mergeCell ref="C445:D445"/>
    <mergeCell ref="E445:F445"/>
    <mergeCell ref="C446:D446"/>
    <mergeCell ref="E446:F446"/>
    <mergeCell ref="C447:D447"/>
    <mergeCell ref="E447:F447"/>
    <mergeCell ref="B440:B448"/>
    <mergeCell ref="C440:D440"/>
    <mergeCell ref="E440:F440"/>
    <mergeCell ref="C441:D441"/>
    <mergeCell ref="E441:F441"/>
    <mergeCell ref="C442:D442"/>
    <mergeCell ref="E442:F442"/>
    <mergeCell ref="C443:D443"/>
    <mergeCell ref="E443:F443"/>
    <mergeCell ref="C444:D444"/>
    <mergeCell ref="C460:D460"/>
    <mergeCell ref="E460:F460"/>
    <mergeCell ref="C461:D461"/>
    <mergeCell ref="E461:F461"/>
    <mergeCell ref="C462:D462"/>
    <mergeCell ref="E462:F462"/>
    <mergeCell ref="C457:D457"/>
    <mergeCell ref="E457:F457"/>
    <mergeCell ref="C458:D458"/>
    <mergeCell ref="E458:F458"/>
    <mergeCell ref="C459:D459"/>
    <mergeCell ref="E459:F459"/>
    <mergeCell ref="E452:F452"/>
    <mergeCell ref="C453:D453"/>
    <mergeCell ref="E453:F453"/>
    <mergeCell ref="C454:D454"/>
    <mergeCell ref="E454:F454"/>
    <mergeCell ref="C469:D469"/>
    <mergeCell ref="E469:F469"/>
    <mergeCell ref="C470:D470"/>
    <mergeCell ref="E470:F470"/>
    <mergeCell ref="C471:D471"/>
    <mergeCell ref="E471:F471"/>
    <mergeCell ref="C466:D466"/>
    <mergeCell ref="E466:F466"/>
    <mergeCell ref="C467:D467"/>
    <mergeCell ref="E467:F467"/>
    <mergeCell ref="C468:D468"/>
    <mergeCell ref="E468:F468"/>
    <mergeCell ref="C463:D463"/>
    <mergeCell ref="E463:F463"/>
    <mergeCell ref="C464:D464"/>
    <mergeCell ref="E464:F464"/>
    <mergeCell ref="C465:D465"/>
    <mergeCell ref="E465:F465"/>
    <mergeCell ref="B480:Y480"/>
    <mergeCell ref="B483:AA483"/>
    <mergeCell ref="B486:B489"/>
    <mergeCell ref="C486:D489"/>
    <mergeCell ref="E486:G487"/>
    <mergeCell ref="H486:Q486"/>
    <mergeCell ref="R486:W486"/>
    <mergeCell ref="H487:I488"/>
    <mergeCell ref="J487:K488"/>
    <mergeCell ref="L487:M488"/>
    <mergeCell ref="E476:F476"/>
    <mergeCell ref="C477:D477"/>
    <mergeCell ref="E477:F477"/>
    <mergeCell ref="C478:D478"/>
    <mergeCell ref="E478:F478"/>
    <mergeCell ref="C479:D479"/>
    <mergeCell ref="E479:F479"/>
    <mergeCell ref="B472:B479"/>
    <mergeCell ref="C472:D472"/>
    <mergeCell ref="E472:F472"/>
    <mergeCell ref="C473:D473"/>
    <mergeCell ref="E473:F473"/>
    <mergeCell ref="C474:D474"/>
    <mergeCell ref="E474:F474"/>
    <mergeCell ref="C475:D475"/>
    <mergeCell ref="E475:F475"/>
    <mergeCell ref="C476:D476"/>
    <mergeCell ref="P489:Q489"/>
    <mergeCell ref="R489:S489"/>
    <mergeCell ref="T489:U489"/>
    <mergeCell ref="V489:W489"/>
    <mergeCell ref="B490:B509"/>
    <mergeCell ref="C490:D490"/>
    <mergeCell ref="E490:F490"/>
    <mergeCell ref="C491:D491"/>
    <mergeCell ref="E491:F491"/>
    <mergeCell ref="C492:D492"/>
    <mergeCell ref="N487:O488"/>
    <mergeCell ref="P487:Q488"/>
    <mergeCell ref="R487:S488"/>
    <mergeCell ref="T487:U488"/>
    <mergeCell ref="V487:W488"/>
    <mergeCell ref="E488:F489"/>
    <mergeCell ref="H489:I489"/>
    <mergeCell ref="J489:K489"/>
    <mergeCell ref="L489:M489"/>
    <mergeCell ref="N489:O489"/>
    <mergeCell ref="C499:D499"/>
    <mergeCell ref="E499:F499"/>
    <mergeCell ref="C500:D500"/>
    <mergeCell ref="E500:F500"/>
    <mergeCell ref="C501:D501"/>
    <mergeCell ref="E501:F501"/>
    <mergeCell ref="C496:D496"/>
    <mergeCell ref="E496:F496"/>
    <mergeCell ref="C497:D497"/>
    <mergeCell ref="E497:F497"/>
    <mergeCell ref="C498:D498"/>
    <mergeCell ref="E498:F498"/>
    <mergeCell ref="E492:F492"/>
    <mergeCell ref="C493:D493"/>
    <mergeCell ref="E493:F493"/>
    <mergeCell ref="C494:D494"/>
    <mergeCell ref="E494:F494"/>
    <mergeCell ref="C495:D495"/>
    <mergeCell ref="E495:F495"/>
    <mergeCell ref="C507:D507"/>
    <mergeCell ref="E507:F507"/>
    <mergeCell ref="C508:D508"/>
    <mergeCell ref="E508:F508"/>
    <mergeCell ref="C509:D509"/>
    <mergeCell ref="E509:F509"/>
    <mergeCell ref="P503:P504"/>
    <mergeCell ref="Q503:Q504"/>
    <mergeCell ref="C505:D505"/>
    <mergeCell ref="E505:F505"/>
    <mergeCell ref="C506:D506"/>
    <mergeCell ref="E506:F506"/>
    <mergeCell ref="C502:D502"/>
    <mergeCell ref="E502:F502"/>
    <mergeCell ref="C503:D504"/>
    <mergeCell ref="E503:F504"/>
    <mergeCell ref="L503:L504"/>
    <mergeCell ref="M503:M504"/>
    <mergeCell ref="E514:F514"/>
    <mergeCell ref="C515:D515"/>
    <mergeCell ref="E515:F515"/>
    <mergeCell ref="C516:D516"/>
    <mergeCell ref="E516:F516"/>
    <mergeCell ref="C517:D517"/>
    <mergeCell ref="E517:F517"/>
    <mergeCell ref="B510:B524"/>
    <mergeCell ref="C510:D510"/>
    <mergeCell ref="E510:F510"/>
    <mergeCell ref="C511:D511"/>
    <mergeCell ref="E511:F511"/>
    <mergeCell ref="C512:D512"/>
    <mergeCell ref="E512:F512"/>
    <mergeCell ref="C513:D513"/>
    <mergeCell ref="E513:F513"/>
    <mergeCell ref="C514:D514"/>
    <mergeCell ref="C524:D524"/>
    <mergeCell ref="E524:F524"/>
    <mergeCell ref="B525:W525"/>
    <mergeCell ref="B528:AA528"/>
    <mergeCell ref="B531:B534"/>
    <mergeCell ref="C531:D534"/>
    <mergeCell ref="E531:G532"/>
    <mergeCell ref="H531:U531"/>
    <mergeCell ref="V531:Y531"/>
    <mergeCell ref="H532:I533"/>
    <mergeCell ref="C521:D521"/>
    <mergeCell ref="E521:F521"/>
    <mergeCell ref="C522:D522"/>
    <mergeCell ref="E522:F522"/>
    <mergeCell ref="C523:D523"/>
    <mergeCell ref="E523:F523"/>
    <mergeCell ref="C518:D518"/>
    <mergeCell ref="E518:F518"/>
    <mergeCell ref="C519:D519"/>
    <mergeCell ref="E519:F519"/>
    <mergeCell ref="C520:D520"/>
    <mergeCell ref="E520:F520"/>
    <mergeCell ref="C538:D538"/>
    <mergeCell ref="E538:F538"/>
    <mergeCell ref="C539:D539"/>
    <mergeCell ref="E539:F539"/>
    <mergeCell ref="C540:D540"/>
    <mergeCell ref="E540:F540"/>
    <mergeCell ref="T534:U534"/>
    <mergeCell ref="V534:W534"/>
    <mergeCell ref="X534:Y534"/>
    <mergeCell ref="B535:B550"/>
    <mergeCell ref="C535:D535"/>
    <mergeCell ref="E535:F535"/>
    <mergeCell ref="C536:D536"/>
    <mergeCell ref="E536:F536"/>
    <mergeCell ref="C537:D537"/>
    <mergeCell ref="E537:F537"/>
    <mergeCell ref="V532:W533"/>
    <mergeCell ref="X532:Y533"/>
    <mergeCell ref="E533:F534"/>
    <mergeCell ref="G533:G534"/>
    <mergeCell ref="H534:I534"/>
    <mergeCell ref="J534:K534"/>
    <mergeCell ref="L534:M534"/>
    <mergeCell ref="N534:O534"/>
    <mergeCell ref="P534:Q534"/>
    <mergeCell ref="R534:S534"/>
    <mergeCell ref="J532:K533"/>
    <mergeCell ref="L532:M533"/>
    <mergeCell ref="N532:O533"/>
    <mergeCell ref="P532:Q533"/>
    <mergeCell ref="R532:S533"/>
    <mergeCell ref="T532:U533"/>
    <mergeCell ref="C547:D547"/>
    <mergeCell ref="E547:F547"/>
    <mergeCell ref="C548:D548"/>
    <mergeCell ref="E548:F548"/>
    <mergeCell ref="C549:D549"/>
    <mergeCell ref="E549:F549"/>
    <mergeCell ref="C544:D544"/>
    <mergeCell ref="E544:F544"/>
    <mergeCell ref="C545:D545"/>
    <mergeCell ref="E545:F545"/>
    <mergeCell ref="C546:D546"/>
    <mergeCell ref="E546:F546"/>
    <mergeCell ref="C541:D541"/>
    <mergeCell ref="E541:F541"/>
    <mergeCell ref="C542:D542"/>
    <mergeCell ref="E542:F542"/>
    <mergeCell ref="C543:D543"/>
    <mergeCell ref="E543:F543"/>
    <mergeCell ref="C559:D559"/>
    <mergeCell ref="E559:F559"/>
    <mergeCell ref="B560:Y560"/>
    <mergeCell ref="B563:AA563"/>
    <mergeCell ref="C566:E566"/>
    <mergeCell ref="F566:M566"/>
    <mergeCell ref="T566:Y566"/>
    <mergeCell ref="C555:D555"/>
    <mergeCell ref="E555:F555"/>
    <mergeCell ref="C556:D556"/>
    <mergeCell ref="E556:F556"/>
    <mergeCell ref="C557:D558"/>
    <mergeCell ref="E557:F557"/>
    <mergeCell ref="E558:F558"/>
    <mergeCell ref="C550:D550"/>
    <mergeCell ref="E550:F550"/>
    <mergeCell ref="B551:B559"/>
    <mergeCell ref="C551:D552"/>
    <mergeCell ref="E551:F551"/>
    <mergeCell ref="E552:F552"/>
    <mergeCell ref="C553:D553"/>
    <mergeCell ref="E553:F553"/>
    <mergeCell ref="C554:D554"/>
    <mergeCell ref="E554:F554"/>
    <mergeCell ref="R572:S572"/>
    <mergeCell ref="C573:E573"/>
    <mergeCell ref="C574:E574"/>
    <mergeCell ref="C575:E575"/>
    <mergeCell ref="C576:E576"/>
    <mergeCell ref="B577:B581"/>
    <mergeCell ref="C577:E577"/>
    <mergeCell ref="C578:E578"/>
    <mergeCell ref="C581:E581"/>
    <mergeCell ref="R581:S581"/>
    <mergeCell ref="C570:E570"/>
    <mergeCell ref="F570:G570"/>
    <mergeCell ref="H570:I570"/>
    <mergeCell ref="J570:K570"/>
    <mergeCell ref="L570:M570"/>
    <mergeCell ref="B571:B576"/>
    <mergeCell ref="C571:E571"/>
    <mergeCell ref="C572:E572"/>
    <mergeCell ref="B567:B570"/>
    <mergeCell ref="C567:E567"/>
    <mergeCell ref="F567:M567"/>
    <mergeCell ref="C568:E568"/>
    <mergeCell ref="F568:M568"/>
    <mergeCell ref="C569:E569"/>
    <mergeCell ref="F569:G569"/>
    <mergeCell ref="H569:I569"/>
    <mergeCell ref="J569:K569"/>
    <mergeCell ref="L569:M569"/>
    <mergeCell ref="T581:U581"/>
    <mergeCell ref="V581:W581"/>
    <mergeCell ref="B582:B584"/>
    <mergeCell ref="C582:E582"/>
    <mergeCell ref="R582:S582"/>
    <mergeCell ref="T582:U582"/>
    <mergeCell ref="V582:W582"/>
    <mergeCell ref="C583:E583"/>
    <mergeCell ref="C584:E584"/>
    <mergeCell ref="T578:W578"/>
    <mergeCell ref="C579:E579"/>
    <mergeCell ref="R579:S579"/>
    <mergeCell ref="T579:W579"/>
    <mergeCell ref="C580:E580"/>
    <mergeCell ref="R580:S580"/>
    <mergeCell ref="T580:U580"/>
    <mergeCell ref="V580:W580"/>
    <mergeCell ref="C593:E593"/>
    <mergeCell ref="B597:C597"/>
    <mergeCell ref="F597:K597"/>
    <mergeCell ref="B598:B601"/>
    <mergeCell ref="C598:E598"/>
    <mergeCell ref="F598:K598"/>
    <mergeCell ref="C599:E599"/>
    <mergeCell ref="F599:I599"/>
    <mergeCell ref="J599:K599"/>
    <mergeCell ref="C600:E600"/>
    <mergeCell ref="B585:B588"/>
    <mergeCell ref="C585:E585"/>
    <mergeCell ref="C586:E586"/>
    <mergeCell ref="C587:E587"/>
    <mergeCell ref="C588:E588"/>
    <mergeCell ref="B589:B592"/>
    <mergeCell ref="C589:E589"/>
    <mergeCell ref="C590:E590"/>
    <mergeCell ref="C591:E591"/>
    <mergeCell ref="C592:E592"/>
    <mergeCell ref="T608:Y608"/>
    <mergeCell ref="B609:B612"/>
    <mergeCell ref="C609:E609"/>
    <mergeCell ref="F609:I609"/>
    <mergeCell ref="Q609:Q612"/>
    <mergeCell ref="R609:S609"/>
    <mergeCell ref="T609:Y609"/>
    <mergeCell ref="C610:E610"/>
    <mergeCell ref="F610:G610"/>
    <mergeCell ref="H610:I610"/>
    <mergeCell ref="C602:E602"/>
    <mergeCell ref="C603:E603"/>
    <mergeCell ref="C604:E604"/>
    <mergeCell ref="B605:K605"/>
    <mergeCell ref="B608:C608"/>
    <mergeCell ref="F608:I608"/>
    <mergeCell ref="F600:G600"/>
    <mergeCell ref="H600:I600"/>
    <mergeCell ref="J600:K600"/>
    <mergeCell ref="C601:E601"/>
    <mergeCell ref="F601:G601"/>
    <mergeCell ref="H601:I601"/>
    <mergeCell ref="J601:K601"/>
    <mergeCell ref="X612:Y612"/>
    <mergeCell ref="C613:E613"/>
    <mergeCell ref="C614:E614"/>
    <mergeCell ref="B618:AA618"/>
    <mergeCell ref="B621:C621"/>
    <mergeCell ref="F621:U621"/>
    <mergeCell ref="V611:W611"/>
    <mergeCell ref="C612:E612"/>
    <mergeCell ref="F612:G612"/>
    <mergeCell ref="H612:I612"/>
    <mergeCell ref="J612:K612"/>
    <mergeCell ref="N612:O612"/>
    <mergeCell ref="R612:S612"/>
    <mergeCell ref="T612:U612"/>
    <mergeCell ref="V612:W612"/>
    <mergeCell ref="J610:K610"/>
    <mergeCell ref="R610:S610"/>
    <mergeCell ref="X610:Y610"/>
    <mergeCell ref="C611:E611"/>
    <mergeCell ref="F611:G611"/>
    <mergeCell ref="H611:I611"/>
    <mergeCell ref="J611:K611"/>
    <mergeCell ref="N611:O611"/>
    <mergeCell ref="R611:S611"/>
    <mergeCell ref="T611:U611"/>
    <mergeCell ref="T623:U623"/>
    <mergeCell ref="V623:W623"/>
    <mergeCell ref="C624:E624"/>
    <mergeCell ref="F624:G624"/>
    <mergeCell ref="H624:I624"/>
    <mergeCell ref="J624:K624"/>
    <mergeCell ref="L624:M624"/>
    <mergeCell ref="N624:O624"/>
    <mergeCell ref="P624:Q624"/>
    <mergeCell ref="R624:S624"/>
    <mergeCell ref="B622:B625"/>
    <mergeCell ref="C622:E622"/>
    <mergeCell ref="F622:U622"/>
    <mergeCell ref="C623:E623"/>
    <mergeCell ref="F623:I623"/>
    <mergeCell ref="J623:K623"/>
    <mergeCell ref="L623:M623"/>
    <mergeCell ref="N623:O623"/>
    <mergeCell ref="P623:Q623"/>
    <mergeCell ref="R623:S623"/>
    <mergeCell ref="T625:U625"/>
    <mergeCell ref="V625:W625"/>
    <mergeCell ref="C626:E626"/>
    <mergeCell ref="C627:E627"/>
    <mergeCell ref="C628:E628"/>
    <mergeCell ref="B629:B635"/>
    <mergeCell ref="C629:E629"/>
    <mergeCell ref="C630:E630"/>
    <mergeCell ref="C631:E631"/>
    <mergeCell ref="C632:E632"/>
    <mergeCell ref="T624:U624"/>
    <mergeCell ref="V624:W624"/>
    <mergeCell ref="C625:E625"/>
    <mergeCell ref="F625:G625"/>
    <mergeCell ref="H625:I625"/>
    <mergeCell ref="J625:K625"/>
    <mergeCell ref="L625:M625"/>
    <mergeCell ref="N625:O625"/>
    <mergeCell ref="P625:Q625"/>
    <mergeCell ref="R625:S625"/>
    <mergeCell ref="F644:G644"/>
    <mergeCell ref="H644:I644"/>
    <mergeCell ref="B645:B646"/>
    <mergeCell ref="C645:E646"/>
    <mergeCell ref="H645:H646"/>
    <mergeCell ref="I645:I646"/>
    <mergeCell ref="B641:B644"/>
    <mergeCell ref="C641:E641"/>
    <mergeCell ref="F641:I641"/>
    <mergeCell ref="C642:E642"/>
    <mergeCell ref="F642:G642"/>
    <mergeCell ref="H642:I642"/>
    <mergeCell ref="C643:E643"/>
    <mergeCell ref="F643:G643"/>
    <mergeCell ref="H643:I643"/>
    <mergeCell ref="C644:E644"/>
    <mergeCell ref="C633:E633"/>
    <mergeCell ref="C634:E634"/>
    <mergeCell ref="C635:E635"/>
    <mergeCell ref="C636:E636"/>
    <mergeCell ref="B640:C640"/>
    <mergeCell ref="F640:I640"/>
    <mergeCell ref="J657:K657"/>
    <mergeCell ref="L657:M657"/>
    <mergeCell ref="N657:O657"/>
    <mergeCell ref="P657:Q657"/>
    <mergeCell ref="H658:I658"/>
    <mergeCell ref="J658:K658"/>
    <mergeCell ref="N658:O658"/>
    <mergeCell ref="P658:Q658"/>
    <mergeCell ref="B647:B648"/>
    <mergeCell ref="C647:E648"/>
    <mergeCell ref="H647:H648"/>
    <mergeCell ref="I647:I648"/>
    <mergeCell ref="B653:AA653"/>
    <mergeCell ref="B656:D658"/>
    <mergeCell ref="E656:G658"/>
    <mergeCell ref="H656:M656"/>
    <mergeCell ref="N656:Q656"/>
    <mergeCell ref="H657:I657"/>
    <mergeCell ref="B665:D665"/>
    <mergeCell ref="E665:G665"/>
    <mergeCell ref="B666:D666"/>
    <mergeCell ref="E666:G666"/>
    <mergeCell ref="B667:D667"/>
    <mergeCell ref="E667:G667"/>
    <mergeCell ref="B662:D662"/>
    <mergeCell ref="E662:G662"/>
    <mergeCell ref="B663:D663"/>
    <mergeCell ref="E663:G663"/>
    <mergeCell ref="B664:D664"/>
    <mergeCell ref="E664:G664"/>
    <mergeCell ref="B659:D659"/>
    <mergeCell ref="E659:G659"/>
    <mergeCell ref="B660:D660"/>
    <mergeCell ref="E660:G660"/>
    <mergeCell ref="B661:D661"/>
    <mergeCell ref="E661:G661"/>
    <mergeCell ref="B674:D674"/>
    <mergeCell ref="E674:G674"/>
    <mergeCell ref="B675:D675"/>
    <mergeCell ref="E675:G675"/>
    <mergeCell ref="B676:D676"/>
    <mergeCell ref="E676:G676"/>
    <mergeCell ref="B671:D671"/>
    <mergeCell ref="E671:G671"/>
    <mergeCell ref="B672:D672"/>
    <mergeCell ref="E672:G672"/>
    <mergeCell ref="B673:D673"/>
    <mergeCell ref="E673:G673"/>
    <mergeCell ref="B668:D668"/>
    <mergeCell ref="E668:G668"/>
    <mergeCell ref="B669:D669"/>
    <mergeCell ref="E669:G669"/>
    <mergeCell ref="B670:D670"/>
    <mergeCell ref="E670:G670"/>
    <mergeCell ref="B683:D683"/>
    <mergeCell ref="E683:G683"/>
    <mergeCell ref="B684:D684"/>
    <mergeCell ref="E684:G684"/>
    <mergeCell ref="B685:Y685"/>
    <mergeCell ref="B688:AA688"/>
    <mergeCell ref="B680:D680"/>
    <mergeCell ref="E680:G680"/>
    <mergeCell ref="B681:D681"/>
    <mergeCell ref="E681:G681"/>
    <mergeCell ref="B682:D682"/>
    <mergeCell ref="E682:G682"/>
    <mergeCell ref="B677:D677"/>
    <mergeCell ref="E677:G677"/>
    <mergeCell ref="B678:D678"/>
    <mergeCell ref="E678:G678"/>
    <mergeCell ref="B679:D679"/>
    <mergeCell ref="E679:G679"/>
    <mergeCell ref="H692:I692"/>
    <mergeCell ref="J692:K692"/>
    <mergeCell ref="L692:M692"/>
    <mergeCell ref="N692:O692"/>
    <mergeCell ref="P692:Q692"/>
    <mergeCell ref="B693:B694"/>
    <mergeCell ref="C693:E693"/>
    <mergeCell ref="C694:E694"/>
    <mergeCell ref="B690:B692"/>
    <mergeCell ref="C690:E692"/>
    <mergeCell ref="F690:Q690"/>
    <mergeCell ref="F691:G691"/>
    <mergeCell ref="H691:I691"/>
    <mergeCell ref="J691:K691"/>
    <mergeCell ref="L691:M691"/>
    <mergeCell ref="N691:O691"/>
    <mergeCell ref="P691:Q691"/>
    <mergeCell ref="F692:G692"/>
    <mergeCell ref="C703:E703"/>
    <mergeCell ref="C704:E704"/>
    <mergeCell ref="C705:E705"/>
    <mergeCell ref="B706:B717"/>
    <mergeCell ref="C706:E706"/>
    <mergeCell ref="C707:E707"/>
    <mergeCell ref="C708:E708"/>
    <mergeCell ref="C709:E709"/>
    <mergeCell ref="C710:E710"/>
    <mergeCell ref="C711:E711"/>
    <mergeCell ref="B695:B697"/>
    <mergeCell ref="C695:E695"/>
    <mergeCell ref="C696:E696"/>
    <mergeCell ref="C697:E697"/>
    <mergeCell ref="B698:B705"/>
    <mergeCell ref="C698:E698"/>
    <mergeCell ref="C699:E699"/>
    <mergeCell ref="C700:E700"/>
    <mergeCell ref="C701:E701"/>
    <mergeCell ref="C702:E702"/>
    <mergeCell ref="B726:B731"/>
    <mergeCell ref="C726:E726"/>
    <mergeCell ref="C727:E727"/>
    <mergeCell ref="C728:E728"/>
    <mergeCell ref="C729:E729"/>
    <mergeCell ref="C730:E730"/>
    <mergeCell ref="C731:E731"/>
    <mergeCell ref="B718:B725"/>
    <mergeCell ref="C718:E718"/>
    <mergeCell ref="C719:E719"/>
    <mergeCell ref="C720:E720"/>
    <mergeCell ref="C721:E721"/>
    <mergeCell ref="C722:E722"/>
    <mergeCell ref="C723:E723"/>
    <mergeCell ref="C724:E724"/>
    <mergeCell ref="C725:E725"/>
    <mergeCell ref="C712:E712"/>
    <mergeCell ref="C713:E713"/>
    <mergeCell ref="C714:E714"/>
    <mergeCell ref="C715:E715"/>
    <mergeCell ref="C716:E716"/>
    <mergeCell ref="C717:E717"/>
    <mergeCell ref="N739:O739"/>
    <mergeCell ref="P739:Q739"/>
    <mergeCell ref="F740:G740"/>
    <mergeCell ref="H740:I740"/>
    <mergeCell ref="J740:K740"/>
    <mergeCell ref="L740:M740"/>
    <mergeCell ref="N740:O740"/>
    <mergeCell ref="P740:Q740"/>
    <mergeCell ref="C732:E732"/>
    <mergeCell ref="B733:S733"/>
    <mergeCell ref="B736:AA736"/>
    <mergeCell ref="B738:B740"/>
    <mergeCell ref="C738:E740"/>
    <mergeCell ref="F738:Q738"/>
    <mergeCell ref="F739:G739"/>
    <mergeCell ref="H739:I739"/>
    <mergeCell ref="J739:K739"/>
    <mergeCell ref="L739:M739"/>
    <mergeCell ref="C765:E765"/>
    <mergeCell ref="C766:E766"/>
    <mergeCell ref="B767:B768"/>
    <mergeCell ref="C767:E767"/>
    <mergeCell ref="C768:E768"/>
    <mergeCell ref="B769:U769"/>
    <mergeCell ref="B756:B766"/>
    <mergeCell ref="C756:E756"/>
    <mergeCell ref="C757:E757"/>
    <mergeCell ref="C758:E758"/>
    <mergeCell ref="C759:E759"/>
    <mergeCell ref="C760:E760"/>
    <mergeCell ref="C761:E761"/>
    <mergeCell ref="C762:E762"/>
    <mergeCell ref="C763:E763"/>
    <mergeCell ref="C764:E764"/>
    <mergeCell ref="C750:E750"/>
    <mergeCell ref="C751:E751"/>
    <mergeCell ref="C752:E752"/>
    <mergeCell ref="C753:E753"/>
    <mergeCell ref="C754:E754"/>
    <mergeCell ref="C755:E755"/>
    <mergeCell ref="B741:B755"/>
    <mergeCell ref="C741:E741"/>
    <mergeCell ref="C742:E742"/>
    <mergeCell ref="C743:E743"/>
    <mergeCell ref="C744:E744"/>
    <mergeCell ref="C745:E745"/>
    <mergeCell ref="C746:E746"/>
    <mergeCell ref="C747:E747"/>
    <mergeCell ref="C748:E748"/>
    <mergeCell ref="C749:E749"/>
    <mergeCell ref="R779:S779"/>
    <mergeCell ref="F780:G780"/>
    <mergeCell ref="H780:I780"/>
    <mergeCell ref="J780:K780"/>
    <mergeCell ref="L780:M780"/>
    <mergeCell ref="N780:O780"/>
    <mergeCell ref="P780:Q780"/>
    <mergeCell ref="R780:S780"/>
    <mergeCell ref="B776:AA776"/>
    <mergeCell ref="B778:B780"/>
    <mergeCell ref="C778:E780"/>
    <mergeCell ref="F778:S778"/>
    <mergeCell ref="F779:G779"/>
    <mergeCell ref="H779:I779"/>
    <mergeCell ref="J779:K779"/>
    <mergeCell ref="L779:M779"/>
    <mergeCell ref="N779:O779"/>
    <mergeCell ref="P779:Q779"/>
    <mergeCell ref="B796:B798"/>
    <mergeCell ref="C796:E796"/>
    <mergeCell ref="C797:E797"/>
    <mergeCell ref="C798:E798"/>
    <mergeCell ref="C799:E799"/>
    <mergeCell ref="B800:B801"/>
    <mergeCell ref="C800:E800"/>
    <mergeCell ref="C801:E801"/>
    <mergeCell ref="C790:E790"/>
    <mergeCell ref="C791:E791"/>
    <mergeCell ref="C792:E792"/>
    <mergeCell ref="C793:E793"/>
    <mergeCell ref="C794:E794"/>
    <mergeCell ref="C795:E795"/>
    <mergeCell ref="B781:B795"/>
    <mergeCell ref="C781:E781"/>
    <mergeCell ref="C782:E782"/>
    <mergeCell ref="C783:E783"/>
    <mergeCell ref="C784:E784"/>
    <mergeCell ref="C785:E785"/>
    <mergeCell ref="C786:E786"/>
    <mergeCell ref="C787:E787"/>
    <mergeCell ref="C788:E788"/>
    <mergeCell ref="C789:E789"/>
    <mergeCell ref="H807:I807"/>
    <mergeCell ref="J807:K807"/>
    <mergeCell ref="L807:M807"/>
    <mergeCell ref="N807:O807"/>
    <mergeCell ref="B808:B813"/>
    <mergeCell ref="C808:E808"/>
    <mergeCell ref="C809:E809"/>
    <mergeCell ref="C810:E810"/>
    <mergeCell ref="C811:E811"/>
    <mergeCell ref="C812:E812"/>
    <mergeCell ref="C802:E802"/>
    <mergeCell ref="B803:U803"/>
    <mergeCell ref="B805:B807"/>
    <mergeCell ref="C805:E807"/>
    <mergeCell ref="F805:O805"/>
    <mergeCell ref="F806:I806"/>
    <mergeCell ref="J806:K806"/>
    <mergeCell ref="L806:M806"/>
    <mergeCell ref="N806:O806"/>
    <mergeCell ref="F807:G807"/>
    <mergeCell ref="C822:E822"/>
    <mergeCell ref="B823:U823"/>
    <mergeCell ref="B826:AA826"/>
    <mergeCell ref="B829:V829"/>
    <mergeCell ref="B830:B831"/>
    <mergeCell ref="C830:C831"/>
    <mergeCell ref="D830:G831"/>
    <mergeCell ref="H830:O831"/>
    <mergeCell ref="P830:V831"/>
    <mergeCell ref="C813:E813"/>
    <mergeCell ref="B814:B821"/>
    <mergeCell ref="C814:E814"/>
    <mergeCell ref="C815:E815"/>
    <mergeCell ref="C816:E816"/>
    <mergeCell ref="C817:E817"/>
    <mergeCell ref="C818:E818"/>
    <mergeCell ref="C819:E819"/>
    <mergeCell ref="C820:E820"/>
    <mergeCell ref="C821:E821"/>
    <mergeCell ref="D834:G834"/>
    <mergeCell ref="H834:K834"/>
    <mergeCell ref="L834:O834"/>
    <mergeCell ref="P834:V834"/>
    <mergeCell ref="D835:G835"/>
    <mergeCell ref="H835:K835"/>
    <mergeCell ref="L835:O835"/>
    <mergeCell ref="P835:V835"/>
    <mergeCell ref="B832:B835"/>
    <mergeCell ref="D832:G832"/>
    <mergeCell ref="H832:K832"/>
    <mergeCell ref="L832:O832"/>
    <mergeCell ref="P832:V832"/>
    <mergeCell ref="D833:G833"/>
    <mergeCell ref="H833:K833"/>
    <mergeCell ref="L833:O833"/>
    <mergeCell ref="P833:V833"/>
    <mergeCell ref="C834:C835"/>
    <mergeCell ref="D838:G838"/>
    <mergeCell ref="H838:K838"/>
    <mergeCell ref="L838:O838"/>
    <mergeCell ref="P838:V838"/>
    <mergeCell ref="D839:G839"/>
    <mergeCell ref="H839:K839"/>
    <mergeCell ref="L839:O839"/>
    <mergeCell ref="P839:V839"/>
    <mergeCell ref="B836:B856"/>
    <mergeCell ref="C836:C839"/>
    <mergeCell ref="D836:G836"/>
    <mergeCell ref="H836:K836"/>
    <mergeCell ref="L836:O836"/>
    <mergeCell ref="P836:V836"/>
    <mergeCell ref="D837:G837"/>
    <mergeCell ref="H837:K837"/>
    <mergeCell ref="L837:O837"/>
    <mergeCell ref="P837:V837"/>
    <mergeCell ref="D844:G844"/>
    <mergeCell ref="H844:K844"/>
    <mergeCell ref="L844:O844"/>
    <mergeCell ref="P844:V844"/>
    <mergeCell ref="D845:G845"/>
    <mergeCell ref="H845:K845"/>
    <mergeCell ref="L845:O845"/>
    <mergeCell ref="P845:V845"/>
    <mergeCell ref="H842:K842"/>
    <mergeCell ref="L842:O842"/>
    <mergeCell ref="P842:V842"/>
    <mergeCell ref="D843:G843"/>
    <mergeCell ref="H843:K843"/>
    <mergeCell ref="L843:O843"/>
    <mergeCell ref="P843:V843"/>
    <mergeCell ref="C840:C846"/>
    <mergeCell ref="D840:G840"/>
    <mergeCell ref="H840:K840"/>
    <mergeCell ref="L840:O840"/>
    <mergeCell ref="P840:V840"/>
    <mergeCell ref="D841:G841"/>
    <mergeCell ref="H841:K841"/>
    <mergeCell ref="L841:O841"/>
    <mergeCell ref="P841:V841"/>
    <mergeCell ref="D842:G842"/>
    <mergeCell ref="H848:K848"/>
    <mergeCell ref="L848:O848"/>
    <mergeCell ref="P848:V848"/>
    <mergeCell ref="D849:G849"/>
    <mergeCell ref="H849:K849"/>
    <mergeCell ref="L849:O849"/>
    <mergeCell ref="P849:V849"/>
    <mergeCell ref="D846:G846"/>
    <mergeCell ref="H846:K846"/>
    <mergeCell ref="L846:O846"/>
    <mergeCell ref="P846:V846"/>
    <mergeCell ref="C847:C850"/>
    <mergeCell ref="D847:G847"/>
    <mergeCell ref="H847:K847"/>
    <mergeCell ref="L847:O847"/>
    <mergeCell ref="P847:V847"/>
    <mergeCell ref="D848:G848"/>
    <mergeCell ref="H852:K852"/>
    <mergeCell ref="L852:O852"/>
    <mergeCell ref="P852:V852"/>
    <mergeCell ref="D853:G853"/>
    <mergeCell ref="H853:K853"/>
    <mergeCell ref="L853:O853"/>
    <mergeCell ref="P853:V853"/>
    <mergeCell ref="D850:G850"/>
    <mergeCell ref="H850:K850"/>
    <mergeCell ref="L850:O850"/>
    <mergeCell ref="P850:V850"/>
    <mergeCell ref="C851:C854"/>
    <mergeCell ref="D851:G851"/>
    <mergeCell ref="H851:K851"/>
    <mergeCell ref="L851:O851"/>
    <mergeCell ref="P851:V851"/>
    <mergeCell ref="D852:G852"/>
    <mergeCell ref="H856:K856"/>
    <mergeCell ref="L856:O856"/>
    <mergeCell ref="P856:V856"/>
    <mergeCell ref="B857:B867"/>
    <mergeCell ref="C857:C862"/>
    <mergeCell ref="D857:G857"/>
    <mergeCell ref="H857:K857"/>
    <mergeCell ref="L857:O857"/>
    <mergeCell ref="P857:V857"/>
    <mergeCell ref="D858:G858"/>
    <mergeCell ref="D854:G854"/>
    <mergeCell ref="H854:K854"/>
    <mergeCell ref="L854:O854"/>
    <mergeCell ref="P854:V854"/>
    <mergeCell ref="C855:C856"/>
    <mergeCell ref="D855:G855"/>
    <mergeCell ref="H855:K855"/>
    <mergeCell ref="L855:O855"/>
    <mergeCell ref="P855:V855"/>
    <mergeCell ref="D856:G856"/>
    <mergeCell ref="C863:C865"/>
    <mergeCell ref="D863:G863"/>
    <mergeCell ref="H863:K863"/>
    <mergeCell ref="L863:O863"/>
    <mergeCell ref="P863:V863"/>
    <mergeCell ref="D864:G864"/>
    <mergeCell ref="D860:G860"/>
    <mergeCell ref="H860:K860"/>
    <mergeCell ref="L860:O860"/>
    <mergeCell ref="P860:V860"/>
    <mergeCell ref="D861:G861"/>
    <mergeCell ref="H861:K861"/>
    <mergeCell ref="L861:O861"/>
    <mergeCell ref="P861:V861"/>
    <mergeCell ref="H858:K858"/>
    <mergeCell ref="L858:O858"/>
    <mergeCell ref="P858:V858"/>
    <mergeCell ref="D859:G859"/>
    <mergeCell ref="H859:K859"/>
    <mergeCell ref="L859:O859"/>
    <mergeCell ref="P859:V859"/>
    <mergeCell ref="D866:G866"/>
    <mergeCell ref="H866:K866"/>
    <mergeCell ref="L866:O866"/>
    <mergeCell ref="P866:V866"/>
    <mergeCell ref="D867:G867"/>
    <mergeCell ref="H867:K867"/>
    <mergeCell ref="L867:O867"/>
    <mergeCell ref="P867:V867"/>
    <mergeCell ref="H864:K864"/>
    <mergeCell ref="L864:O864"/>
    <mergeCell ref="P864:V864"/>
    <mergeCell ref="D865:G865"/>
    <mergeCell ref="H865:K865"/>
    <mergeCell ref="L865:O865"/>
    <mergeCell ref="P865:V865"/>
    <mergeCell ref="D862:G862"/>
    <mergeCell ref="H862:K862"/>
    <mergeCell ref="L862:O862"/>
    <mergeCell ref="P862:V862"/>
    <mergeCell ref="B870:V870"/>
    <mergeCell ref="B873:AA873"/>
    <mergeCell ref="B876:V876"/>
    <mergeCell ref="B877:B878"/>
    <mergeCell ref="C877:C878"/>
    <mergeCell ref="D877:G878"/>
    <mergeCell ref="H877:O878"/>
    <mergeCell ref="P877:V878"/>
    <mergeCell ref="B868:B869"/>
    <mergeCell ref="C868:C869"/>
    <mergeCell ref="D868:G868"/>
    <mergeCell ref="H868:K868"/>
    <mergeCell ref="L868:O868"/>
    <mergeCell ref="P868:V868"/>
    <mergeCell ref="D869:G869"/>
    <mergeCell ref="H869:K869"/>
    <mergeCell ref="L869:O869"/>
    <mergeCell ref="P869:V869"/>
    <mergeCell ref="H883:K883"/>
    <mergeCell ref="L883:O883"/>
    <mergeCell ref="P883:V883"/>
    <mergeCell ref="D884:G884"/>
    <mergeCell ref="H884:K884"/>
    <mergeCell ref="L884:O884"/>
    <mergeCell ref="P884:V884"/>
    <mergeCell ref="C881:C884"/>
    <mergeCell ref="D881:G881"/>
    <mergeCell ref="H881:K881"/>
    <mergeCell ref="L881:O881"/>
    <mergeCell ref="P881:V881"/>
    <mergeCell ref="D882:G882"/>
    <mergeCell ref="H882:K882"/>
    <mergeCell ref="L882:O882"/>
    <mergeCell ref="P882:V882"/>
    <mergeCell ref="D883:G883"/>
    <mergeCell ref="H887:K887"/>
    <mergeCell ref="L887:O887"/>
    <mergeCell ref="P887:V887"/>
    <mergeCell ref="D888:G888"/>
    <mergeCell ref="H888:K888"/>
    <mergeCell ref="L888:O888"/>
    <mergeCell ref="P888:V888"/>
    <mergeCell ref="D885:G885"/>
    <mergeCell ref="H885:K885"/>
    <mergeCell ref="L885:O885"/>
    <mergeCell ref="P885:V885"/>
    <mergeCell ref="B886:B894"/>
    <mergeCell ref="D886:G886"/>
    <mergeCell ref="H886:K886"/>
    <mergeCell ref="L886:O886"/>
    <mergeCell ref="P886:V886"/>
    <mergeCell ref="D887:G887"/>
    <mergeCell ref="B879:B885"/>
    <mergeCell ref="C879:C880"/>
    <mergeCell ref="D879:G879"/>
    <mergeCell ref="H879:K879"/>
    <mergeCell ref="L879:O879"/>
    <mergeCell ref="P879:V879"/>
    <mergeCell ref="D880:G880"/>
    <mergeCell ref="H880:K880"/>
    <mergeCell ref="L880:O880"/>
    <mergeCell ref="P880:V880"/>
    <mergeCell ref="H891:K891"/>
    <mergeCell ref="L891:O891"/>
    <mergeCell ref="P891:V891"/>
    <mergeCell ref="D892:G893"/>
    <mergeCell ref="H892:K892"/>
    <mergeCell ref="L892:O892"/>
    <mergeCell ref="P892:V892"/>
    <mergeCell ref="H893:K893"/>
    <mergeCell ref="L893:O893"/>
    <mergeCell ref="P893:V893"/>
    <mergeCell ref="C889:C893"/>
    <mergeCell ref="D889:G889"/>
    <mergeCell ref="H889:K889"/>
    <mergeCell ref="L889:O889"/>
    <mergeCell ref="P889:V889"/>
    <mergeCell ref="D890:G890"/>
    <mergeCell ref="H890:K890"/>
    <mergeCell ref="L890:O890"/>
    <mergeCell ref="P890:V890"/>
    <mergeCell ref="D891:G891"/>
    <mergeCell ref="P897:V897"/>
    <mergeCell ref="H898:K898"/>
    <mergeCell ref="L898:O898"/>
    <mergeCell ref="P898:V898"/>
    <mergeCell ref="B899:V899"/>
    <mergeCell ref="B902:AA902"/>
    <mergeCell ref="D896:G896"/>
    <mergeCell ref="H896:K896"/>
    <mergeCell ref="L896:O896"/>
    <mergeCell ref="D897:G897"/>
    <mergeCell ref="H897:K897"/>
    <mergeCell ref="L897:O897"/>
    <mergeCell ref="D894:G894"/>
    <mergeCell ref="H894:K894"/>
    <mergeCell ref="L894:O894"/>
    <mergeCell ref="P894:V894"/>
    <mergeCell ref="B895:B897"/>
    <mergeCell ref="C895:C897"/>
    <mergeCell ref="D895:G895"/>
    <mergeCell ref="H895:K895"/>
    <mergeCell ref="L895:O895"/>
    <mergeCell ref="P895:V895"/>
    <mergeCell ref="B909:G909"/>
    <mergeCell ref="H909:L909"/>
    <mergeCell ref="M909:Q909"/>
    <mergeCell ref="R909:U909"/>
    <mergeCell ref="B910:G911"/>
    <mergeCell ref="H910:L910"/>
    <mergeCell ref="M910:Q911"/>
    <mergeCell ref="R910:U910"/>
    <mergeCell ref="H911:L911"/>
    <mergeCell ref="R911:U911"/>
    <mergeCell ref="B905:U905"/>
    <mergeCell ref="B906:G906"/>
    <mergeCell ref="H906:L906"/>
    <mergeCell ref="M906:U906"/>
    <mergeCell ref="B907:G908"/>
    <mergeCell ref="H907:L907"/>
    <mergeCell ref="M907:Q908"/>
    <mergeCell ref="R907:U907"/>
    <mergeCell ref="H908:L908"/>
    <mergeCell ref="R908:U908"/>
    <mergeCell ref="B918:G919"/>
    <mergeCell ref="H918:L918"/>
    <mergeCell ref="M918:Q919"/>
    <mergeCell ref="R918:U918"/>
    <mergeCell ref="H919:L919"/>
    <mergeCell ref="R919:U919"/>
    <mergeCell ref="B915:G917"/>
    <mergeCell ref="H915:L916"/>
    <mergeCell ref="M915:Q915"/>
    <mergeCell ref="R915:U915"/>
    <mergeCell ref="M916:Q916"/>
    <mergeCell ref="R916:U916"/>
    <mergeCell ref="H917:L917"/>
    <mergeCell ref="M917:Q917"/>
    <mergeCell ref="R917:U917"/>
    <mergeCell ref="B912:G912"/>
    <mergeCell ref="M912:Q912"/>
    <mergeCell ref="R912:U912"/>
    <mergeCell ref="B913:G914"/>
    <mergeCell ref="H913:L913"/>
    <mergeCell ref="M913:Q914"/>
    <mergeCell ref="R913:U913"/>
    <mergeCell ref="H914:L914"/>
    <mergeCell ref="R914:U914"/>
    <mergeCell ref="R923:U923"/>
    <mergeCell ref="B924:G925"/>
    <mergeCell ref="H924:L924"/>
    <mergeCell ref="M924:Q925"/>
    <mergeCell ref="R924:U924"/>
    <mergeCell ref="H925:L925"/>
    <mergeCell ref="R925:U925"/>
    <mergeCell ref="B920:G920"/>
    <mergeCell ref="M920:Q920"/>
    <mergeCell ref="R920:U920"/>
    <mergeCell ref="B921:G923"/>
    <mergeCell ref="H921:L921"/>
    <mergeCell ref="M921:Q923"/>
    <mergeCell ref="R921:U921"/>
    <mergeCell ref="H922:L922"/>
    <mergeCell ref="R922:U922"/>
    <mergeCell ref="H923:L923"/>
    <mergeCell ref="B930:G930"/>
    <mergeCell ref="H930:L930"/>
    <mergeCell ref="M930:Q930"/>
    <mergeCell ref="R930:U930"/>
    <mergeCell ref="B933:U933"/>
    <mergeCell ref="B934:G934"/>
    <mergeCell ref="H934:L934"/>
    <mergeCell ref="M934:U934"/>
    <mergeCell ref="B928:G929"/>
    <mergeCell ref="H928:L928"/>
    <mergeCell ref="M928:Q928"/>
    <mergeCell ref="R928:U928"/>
    <mergeCell ref="H929:L929"/>
    <mergeCell ref="M929:Q929"/>
    <mergeCell ref="R929:U929"/>
    <mergeCell ref="B926:G927"/>
    <mergeCell ref="H926:L926"/>
    <mergeCell ref="M926:Q927"/>
    <mergeCell ref="R926:U926"/>
    <mergeCell ref="H927:L927"/>
    <mergeCell ref="R927:U927"/>
    <mergeCell ref="B937:G937"/>
    <mergeCell ref="H937:L937"/>
    <mergeCell ref="M937:Q937"/>
    <mergeCell ref="R937:U937"/>
    <mergeCell ref="B938:G939"/>
    <mergeCell ref="H938:L938"/>
    <mergeCell ref="M938:Q939"/>
    <mergeCell ref="R938:U938"/>
    <mergeCell ref="H939:L939"/>
    <mergeCell ref="R939:U939"/>
    <mergeCell ref="B935:G935"/>
    <mergeCell ref="H935:L935"/>
    <mergeCell ref="M935:Q935"/>
    <mergeCell ref="R935:U935"/>
    <mergeCell ref="B936:G936"/>
    <mergeCell ref="H936:L936"/>
    <mergeCell ref="M936:Q936"/>
    <mergeCell ref="R936:U936"/>
    <mergeCell ref="B944:U944"/>
    <mergeCell ref="B947:AA947"/>
    <mergeCell ref="B950:U950"/>
    <mergeCell ref="B951:G951"/>
    <mergeCell ref="H951:L951"/>
    <mergeCell ref="M951:U951"/>
    <mergeCell ref="B942:G942"/>
    <mergeCell ref="H942:L942"/>
    <mergeCell ref="M942:Q942"/>
    <mergeCell ref="R942:U942"/>
    <mergeCell ref="B943:G943"/>
    <mergeCell ref="H943:L943"/>
    <mergeCell ref="M943:Q943"/>
    <mergeCell ref="R943:U943"/>
    <mergeCell ref="B940:G941"/>
    <mergeCell ref="H940:L940"/>
    <mergeCell ref="M940:Q941"/>
    <mergeCell ref="R940:U940"/>
    <mergeCell ref="H941:L941"/>
    <mergeCell ref="R941:U941"/>
    <mergeCell ref="B956:G957"/>
    <mergeCell ref="H956:L956"/>
    <mergeCell ref="M956:Q957"/>
    <mergeCell ref="R956:U956"/>
    <mergeCell ref="H957:L957"/>
    <mergeCell ref="R957:U957"/>
    <mergeCell ref="B954:G955"/>
    <mergeCell ref="H954:L954"/>
    <mergeCell ref="M954:Q955"/>
    <mergeCell ref="R954:U954"/>
    <mergeCell ref="H955:L955"/>
    <mergeCell ref="R955:U955"/>
    <mergeCell ref="B952:G953"/>
    <mergeCell ref="H952:L952"/>
    <mergeCell ref="M952:Q953"/>
    <mergeCell ref="R952:U952"/>
    <mergeCell ref="H953:L953"/>
    <mergeCell ref="R953:U953"/>
    <mergeCell ref="B963:G964"/>
    <mergeCell ref="H963:L964"/>
    <mergeCell ref="M963:Q963"/>
    <mergeCell ref="R963:U963"/>
    <mergeCell ref="M964:Q964"/>
    <mergeCell ref="R964:U964"/>
    <mergeCell ref="B960:G961"/>
    <mergeCell ref="H960:L961"/>
    <mergeCell ref="M960:Q961"/>
    <mergeCell ref="R960:U960"/>
    <mergeCell ref="R961:U961"/>
    <mergeCell ref="H962:L962"/>
    <mergeCell ref="M962:Q962"/>
    <mergeCell ref="R962:U962"/>
    <mergeCell ref="B958:G958"/>
    <mergeCell ref="H958:L958"/>
    <mergeCell ref="M958:Q958"/>
    <mergeCell ref="R958:U958"/>
    <mergeCell ref="B959:G959"/>
    <mergeCell ref="H959:L959"/>
    <mergeCell ref="M959:Q959"/>
    <mergeCell ref="R959:U959"/>
    <mergeCell ref="H972:L972"/>
    <mergeCell ref="M972:Q972"/>
    <mergeCell ref="R972:U972"/>
    <mergeCell ref="H973:L973"/>
    <mergeCell ref="M973:Q973"/>
    <mergeCell ref="R973:U973"/>
    <mergeCell ref="H968:L968"/>
    <mergeCell ref="M968:Q968"/>
    <mergeCell ref="R968:U968"/>
    <mergeCell ref="B970:U970"/>
    <mergeCell ref="B971:G971"/>
    <mergeCell ref="H971:L971"/>
    <mergeCell ref="M971:U971"/>
    <mergeCell ref="B965:G966"/>
    <mergeCell ref="M965:Q966"/>
    <mergeCell ref="R965:U965"/>
    <mergeCell ref="R966:U966"/>
    <mergeCell ref="B967:G967"/>
    <mergeCell ref="H967:L967"/>
    <mergeCell ref="M967:Q967"/>
    <mergeCell ref="R967:U967"/>
    <mergeCell ref="B978:G979"/>
    <mergeCell ref="H978:L978"/>
    <mergeCell ref="M978:Q979"/>
    <mergeCell ref="R978:U978"/>
    <mergeCell ref="H979:L979"/>
    <mergeCell ref="R979:U979"/>
    <mergeCell ref="H976:L976"/>
    <mergeCell ref="M976:Q976"/>
    <mergeCell ref="R976:U976"/>
    <mergeCell ref="H977:L977"/>
    <mergeCell ref="M977:Q977"/>
    <mergeCell ref="R977:U977"/>
    <mergeCell ref="H974:L974"/>
    <mergeCell ref="M974:Q974"/>
    <mergeCell ref="R974:U974"/>
    <mergeCell ref="H975:L975"/>
    <mergeCell ref="M975:Q975"/>
    <mergeCell ref="R975:U975"/>
    <mergeCell ref="B984:U984"/>
    <mergeCell ref="B987:AA987"/>
    <mergeCell ref="B990:U990"/>
    <mergeCell ref="B991:G991"/>
    <mergeCell ref="H991:L991"/>
    <mergeCell ref="M991:U991"/>
    <mergeCell ref="Y981:AB981"/>
    <mergeCell ref="H982:L982"/>
    <mergeCell ref="M982:Q982"/>
    <mergeCell ref="R982:U982"/>
    <mergeCell ref="H983:L983"/>
    <mergeCell ref="M983:Q983"/>
    <mergeCell ref="R983:U983"/>
    <mergeCell ref="B980:G981"/>
    <mergeCell ref="H980:L981"/>
    <mergeCell ref="M980:Q980"/>
    <mergeCell ref="R980:U980"/>
    <mergeCell ref="M981:Q981"/>
    <mergeCell ref="R981:U981"/>
    <mergeCell ref="B997:G998"/>
    <mergeCell ref="H997:L997"/>
    <mergeCell ref="M997:Q998"/>
    <mergeCell ref="R997:U997"/>
    <mergeCell ref="H998:L998"/>
    <mergeCell ref="R998:U998"/>
    <mergeCell ref="B995:G995"/>
    <mergeCell ref="H995:L995"/>
    <mergeCell ref="M995:Q995"/>
    <mergeCell ref="R995:U995"/>
    <mergeCell ref="B996:G996"/>
    <mergeCell ref="H996:L996"/>
    <mergeCell ref="M996:Q996"/>
    <mergeCell ref="R996:U996"/>
    <mergeCell ref="B992:G992"/>
    <mergeCell ref="H992:L992"/>
    <mergeCell ref="M992:Q992"/>
    <mergeCell ref="R992:U992"/>
    <mergeCell ref="B993:G994"/>
    <mergeCell ref="H993:L993"/>
    <mergeCell ref="M993:Q994"/>
    <mergeCell ref="R993:U993"/>
    <mergeCell ref="H994:L994"/>
    <mergeCell ref="R994:U994"/>
    <mergeCell ref="M1004:Q1004"/>
    <mergeCell ref="R1004:U1004"/>
    <mergeCell ref="B1005:G1005"/>
    <mergeCell ref="H1005:L1005"/>
    <mergeCell ref="M1005:Q1005"/>
    <mergeCell ref="R1005:U1005"/>
    <mergeCell ref="R1001:U1001"/>
    <mergeCell ref="B1002:G1002"/>
    <mergeCell ref="H1002:L1002"/>
    <mergeCell ref="M1002:Q1002"/>
    <mergeCell ref="R1002:U1002"/>
    <mergeCell ref="B1003:G1004"/>
    <mergeCell ref="H1003:L1003"/>
    <mergeCell ref="M1003:Q1003"/>
    <mergeCell ref="R1003:U1003"/>
    <mergeCell ref="H1004:L1004"/>
    <mergeCell ref="B999:G999"/>
    <mergeCell ref="H999:L999"/>
    <mergeCell ref="M999:Q999"/>
    <mergeCell ref="R999:U999"/>
    <mergeCell ref="B1000:G1001"/>
    <mergeCell ref="H1000:L1000"/>
    <mergeCell ref="M1000:Q1000"/>
    <mergeCell ref="R1000:U1000"/>
    <mergeCell ref="H1001:L1001"/>
    <mergeCell ref="M1001:Q1001"/>
    <mergeCell ref="B1010:G1011"/>
    <mergeCell ref="H1010:L1010"/>
    <mergeCell ref="M1010:Q1011"/>
    <mergeCell ref="R1010:U1010"/>
    <mergeCell ref="H1011:L1011"/>
    <mergeCell ref="R1011:U1011"/>
    <mergeCell ref="B1008:G1008"/>
    <mergeCell ref="H1008:L1008"/>
    <mergeCell ref="M1008:Q1008"/>
    <mergeCell ref="R1008:U1008"/>
    <mergeCell ref="B1009:G1009"/>
    <mergeCell ref="H1009:L1009"/>
    <mergeCell ref="M1009:Q1009"/>
    <mergeCell ref="R1009:U1009"/>
    <mergeCell ref="B1006:G1006"/>
    <mergeCell ref="H1006:L1006"/>
    <mergeCell ref="M1006:Q1006"/>
    <mergeCell ref="R1006:U1006"/>
    <mergeCell ref="B1007:G1007"/>
    <mergeCell ref="H1007:L1007"/>
    <mergeCell ref="M1007:Q1007"/>
    <mergeCell ref="R1007:U1007"/>
    <mergeCell ref="B1016:G1017"/>
    <mergeCell ref="H1016:L1016"/>
    <mergeCell ref="M1016:Q1016"/>
    <mergeCell ref="R1016:U1016"/>
    <mergeCell ref="H1017:L1017"/>
    <mergeCell ref="M1017:Q1017"/>
    <mergeCell ref="R1017:U1017"/>
    <mergeCell ref="B1014:G1014"/>
    <mergeCell ref="H1014:L1014"/>
    <mergeCell ref="M1014:Q1014"/>
    <mergeCell ref="R1014:U1014"/>
    <mergeCell ref="B1015:G1015"/>
    <mergeCell ref="H1015:L1015"/>
    <mergeCell ref="M1015:Q1015"/>
    <mergeCell ref="R1015:U1015"/>
    <mergeCell ref="B1012:G1013"/>
    <mergeCell ref="H1012:L1012"/>
    <mergeCell ref="M1012:Q1012"/>
    <mergeCell ref="R1012:U1012"/>
    <mergeCell ref="H1013:L1013"/>
    <mergeCell ref="M1013:Q1013"/>
    <mergeCell ref="R1013:U1013"/>
    <mergeCell ref="H1020:L1020"/>
    <mergeCell ref="M1020:Q1020"/>
    <mergeCell ref="R1020:U1020"/>
    <mergeCell ref="B1021:G1022"/>
    <mergeCell ref="H1021:L1021"/>
    <mergeCell ref="M1021:Q1021"/>
    <mergeCell ref="R1021:U1021"/>
    <mergeCell ref="H1022:L1022"/>
    <mergeCell ref="M1022:Q1022"/>
    <mergeCell ref="R1022:U1022"/>
    <mergeCell ref="B1018:G1019"/>
    <mergeCell ref="H1018:L1018"/>
    <mergeCell ref="M1018:Q1018"/>
    <mergeCell ref="R1018:U1018"/>
    <mergeCell ref="H1019:L1019"/>
    <mergeCell ref="M1019:Q1019"/>
    <mergeCell ref="R1019:U1019"/>
    <mergeCell ref="B1027:G1028"/>
    <mergeCell ref="H1027:L1027"/>
    <mergeCell ref="M1027:Q1028"/>
    <mergeCell ref="R1027:U1027"/>
    <mergeCell ref="H1028:L1028"/>
    <mergeCell ref="R1028:U1028"/>
    <mergeCell ref="B1025:G1026"/>
    <mergeCell ref="H1025:L1025"/>
    <mergeCell ref="M1025:Q1026"/>
    <mergeCell ref="R1025:U1025"/>
    <mergeCell ref="H1026:L1026"/>
    <mergeCell ref="R1026:U1026"/>
    <mergeCell ref="B1023:G1024"/>
    <mergeCell ref="H1023:L1023"/>
    <mergeCell ref="M1023:Q1024"/>
    <mergeCell ref="R1023:U1023"/>
    <mergeCell ref="H1024:L1024"/>
    <mergeCell ref="R1024:U1024"/>
    <mergeCell ref="B1039:G1039"/>
    <mergeCell ref="H1039:L1039"/>
    <mergeCell ref="M1039:Q1039"/>
    <mergeCell ref="R1039:U1039"/>
    <mergeCell ref="B1040:G1040"/>
    <mergeCell ref="H1040:L1040"/>
    <mergeCell ref="M1040:Q1040"/>
    <mergeCell ref="R1040:U1040"/>
    <mergeCell ref="B1037:G1037"/>
    <mergeCell ref="H1037:L1037"/>
    <mergeCell ref="M1037:Q1037"/>
    <mergeCell ref="R1037:U1037"/>
    <mergeCell ref="B1038:G1038"/>
    <mergeCell ref="H1038:L1038"/>
    <mergeCell ref="M1038:Q1038"/>
    <mergeCell ref="R1038:U1038"/>
    <mergeCell ref="B1029:U1029"/>
    <mergeCell ref="B1032:AA1032"/>
    <mergeCell ref="B1035:U1035"/>
    <mergeCell ref="B1036:G1036"/>
    <mergeCell ref="H1036:L1036"/>
    <mergeCell ref="M1036:U1036"/>
    <mergeCell ref="B1046:G1047"/>
    <mergeCell ref="H1046:L1046"/>
    <mergeCell ref="M1046:Q1047"/>
    <mergeCell ref="R1046:U1046"/>
    <mergeCell ref="H1047:L1047"/>
    <mergeCell ref="R1047:U1047"/>
    <mergeCell ref="B1043:G1043"/>
    <mergeCell ref="H1043:L1043"/>
    <mergeCell ref="M1043:Q1043"/>
    <mergeCell ref="R1043:U1043"/>
    <mergeCell ref="B1044:G1045"/>
    <mergeCell ref="H1044:L1044"/>
    <mergeCell ref="M1044:Q1045"/>
    <mergeCell ref="R1044:U1044"/>
    <mergeCell ref="H1045:L1045"/>
    <mergeCell ref="R1045:U1045"/>
    <mergeCell ref="B1041:G1042"/>
    <mergeCell ref="H1041:L1041"/>
    <mergeCell ref="M1041:Q1042"/>
    <mergeCell ref="R1041:U1041"/>
    <mergeCell ref="H1042:L1042"/>
    <mergeCell ref="R1042:U1042"/>
    <mergeCell ref="B1052:G1054"/>
    <mergeCell ref="H1052:L1052"/>
    <mergeCell ref="M1052:Q1053"/>
    <mergeCell ref="R1052:U1052"/>
    <mergeCell ref="H1053:L1053"/>
    <mergeCell ref="R1053:U1053"/>
    <mergeCell ref="H1054:L1054"/>
    <mergeCell ref="M1054:Q1054"/>
    <mergeCell ref="R1054:U1054"/>
    <mergeCell ref="B1050:G1051"/>
    <mergeCell ref="H1050:L1050"/>
    <mergeCell ref="M1050:Q1051"/>
    <mergeCell ref="R1050:U1050"/>
    <mergeCell ref="H1051:L1051"/>
    <mergeCell ref="R1051:U1051"/>
    <mergeCell ref="B1048:G1049"/>
    <mergeCell ref="H1048:L1048"/>
    <mergeCell ref="M1048:Q1049"/>
    <mergeCell ref="R1048:U1048"/>
    <mergeCell ref="H1049:L1049"/>
    <mergeCell ref="R1049:U1049"/>
    <mergeCell ref="B1063:G1064"/>
    <mergeCell ref="H1063:L1063"/>
    <mergeCell ref="M1063:Q1064"/>
    <mergeCell ref="R1063:U1063"/>
    <mergeCell ref="H1064:L1064"/>
    <mergeCell ref="R1064:U1064"/>
    <mergeCell ref="R1060:U1060"/>
    <mergeCell ref="B1061:G1061"/>
    <mergeCell ref="H1061:L1061"/>
    <mergeCell ref="M1061:Q1061"/>
    <mergeCell ref="R1061:U1061"/>
    <mergeCell ref="B1062:G1062"/>
    <mergeCell ref="H1062:L1062"/>
    <mergeCell ref="M1062:Q1062"/>
    <mergeCell ref="R1062:U1062"/>
    <mergeCell ref="B1057:U1057"/>
    <mergeCell ref="B1058:G1058"/>
    <mergeCell ref="H1058:L1058"/>
    <mergeCell ref="M1058:U1058"/>
    <mergeCell ref="B1059:G1060"/>
    <mergeCell ref="H1059:L1059"/>
    <mergeCell ref="M1059:Q1059"/>
    <mergeCell ref="R1059:U1059"/>
    <mergeCell ref="H1060:L1060"/>
    <mergeCell ref="M1060:Q1060"/>
    <mergeCell ref="B1071:G1071"/>
    <mergeCell ref="H1071:L1071"/>
    <mergeCell ref="M1071:U1071"/>
    <mergeCell ref="B1072:G1073"/>
    <mergeCell ref="H1072:L1072"/>
    <mergeCell ref="M1072:Q1073"/>
    <mergeCell ref="R1072:U1072"/>
    <mergeCell ref="H1073:L1073"/>
    <mergeCell ref="R1073:U1073"/>
    <mergeCell ref="B1067:G1067"/>
    <mergeCell ref="H1067:L1067"/>
    <mergeCell ref="M1067:Q1067"/>
    <mergeCell ref="R1067:U1067"/>
    <mergeCell ref="B1068:W1068"/>
    <mergeCell ref="B1070:U1070"/>
    <mergeCell ref="B1065:G1066"/>
    <mergeCell ref="H1065:L1065"/>
    <mergeCell ref="M1065:Q1066"/>
    <mergeCell ref="R1065:U1065"/>
    <mergeCell ref="H1066:L1066"/>
    <mergeCell ref="R1066:U1066"/>
    <mergeCell ref="B1078:G1079"/>
    <mergeCell ref="H1078:L1078"/>
    <mergeCell ref="M1078:Q1079"/>
    <mergeCell ref="R1078:U1078"/>
    <mergeCell ref="H1079:L1079"/>
    <mergeCell ref="R1079:U1079"/>
    <mergeCell ref="B1076:G1076"/>
    <mergeCell ref="H1076:L1076"/>
    <mergeCell ref="M1076:Q1076"/>
    <mergeCell ref="R1076:U1076"/>
    <mergeCell ref="B1077:G1077"/>
    <mergeCell ref="H1077:L1077"/>
    <mergeCell ref="M1077:Q1077"/>
    <mergeCell ref="R1077:U1077"/>
    <mergeCell ref="B1074:G1075"/>
    <mergeCell ref="H1074:L1074"/>
    <mergeCell ref="M1074:Q1075"/>
    <mergeCell ref="R1074:U1074"/>
    <mergeCell ref="H1075:L1075"/>
    <mergeCell ref="R1075:U1075"/>
    <mergeCell ref="B1091:G1091"/>
    <mergeCell ref="H1091:L1091"/>
    <mergeCell ref="M1091:Q1091"/>
    <mergeCell ref="R1091:U1091"/>
    <mergeCell ref="B1092:G1092"/>
    <mergeCell ref="H1092:L1092"/>
    <mergeCell ref="M1092:Q1092"/>
    <mergeCell ref="R1092:U1092"/>
    <mergeCell ref="B1083:U1083"/>
    <mergeCell ref="B1086:AA1086"/>
    <mergeCell ref="B1089:U1089"/>
    <mergeCell ref="B1090:G1090"/>
    <mergeCell ref="H1090:L1090"/>
    <mergeCell ref="M1090:U1090"/>
    <mergeCell ref="B1080:G1080"/>
    <mergeCell ref="H1080:L1080"/>
    <mergeCell ref="M1080:Q1080"/>
    <mergeCell ref="R1080:U1080"/>
    <mergeCell ref="B1081:G1082"/>
    <mergeCell ref="H1081:L1081"/>
    <mergeCell ref="M1081:Q1082"/>
    <mergeCell ref="R1081:U1081"/>
    <mergeCell ref="H1082:L1082"/>
    <mergeCell ref="R1082:U1082"/>
    <mergeCell ref="B1096:G1096"/>
    <mergeCell ref="H1096:L1096"/>
    <mergeCell ref="M1096:Q1096"/>
    <mergeCell ref="R1096:U1096"/>
    <mergeCell ref="B1097:G1098"/>
    <mergeCell ref="H1097:L1097"/>
    <mergeCell ref="M1097:Q1098"/>
    <mergeCell ref="R1097:U1097"/>
    <mergeCell ref="H1098:L1098"/>
    <mergeCell ref="R1098:U1098"/>
    <mergeCell ref="B1093:G1093"/>
    <mergeCell ref="H1093:L1093"/>
    <mergeCell ref="M1093:Q1093"/>
    <mergeCell ref="R1093:U1093"/>
    <mergeCell ref="B1094:G1095"/>
    <mergeCell ref="H1094:L1094"/>
    <mergeCell ref="M1094:Q1095"/>
    <mergeCell ref="R1094:U1094"/>
    <mergeCell ref="H1095:L1095"/>
    <mergeCell ref="R1095:U1095"/>
    <mergeCell ref="B1107:G1107"/>
    <mergeCell ref="H1107:L1107"/>
    <mergeCell ref="M1107:Q1107"/>
    <mergeCell ref="R1107:U1107"/>
    <mergeCell ref="B1108:G1108"/>
    <mergeCell ref="M1108:Q1108"/>
    <mergeCell ref="R1108:U1108"/>
    <mergeCell ref="B1104:U1104"/>
    <mergeCell ref="B1105:G1105"/>
    <mergeCell ref="H1105:L1105"/>
    <mergeCell ref="M1105:U1105"/>
    <mergeCell ref="B1106:G1106"/>
    <mergeCell ref="H1106:L1106"/>
    <mergeCell ref="M1106:Q1106"/>
    <mergeCell ref="R1106:U1106"/>
    <mergeCell ref="B1099:G1099"/>
    <mergeCell ref="H1099:L1099"/>
    <mergeCell ref="M1099:Q1099"/>
    <mergeCell ref="R1099:U1099"/>
    <mergeCell ref="B1100:G1101"/>
    <mergeCell ref="H1100:L1100"/>
    <mergeCell ref="M1100:Q1101"/>
    <mergeCell ref="R1100:U1100"/>
    <mergeCell ref="H1101:L1101"/>
    <mergeCell ref="R1101:U1101"/>
    <mergeCell ref="R1116:U1116"/>
    <mergeCell ref="H1117:L1118"/>
    <mergeCell ref="M1117:Q1117"/>
    <mergeCell ref="R1117:U1117"/>
    <mergeCell ref="M1118:Q1118"/>
    <mergeCell ref="R1118:U1118"/>
    <mergeCell ref="B1113:U1113"/>
    <mergeCell ref="B1114:G1114"/>
    <mergeCell ref="H1114:L1114"/>
    <mergeCell ref="M1114:U1114"/>
    <mergeCell ref="B1115:G1127"/>
    <mergeCell ref="H1115:L1115"/>
    <mergeCell ref="M1115:Q1115"/>
    <mergeCell ref="R1115:U1115"/>
    <mergeCell ref="H1116:L1116"/>
    <mergeCell ref="M1116:Q1116"/>
    <mergeCell ref="B1109:G1109"/>
    <mergeCell ref="H1109:L1109"/>
    <mergeCell ref="M1109:Q1109"/>
    <mergeCell ref="R1109:U1109"/>
    <mergeCell ref="B1110:G1110"/>
    <mergeCell ref="H1110:L1110"/>
    <mergeCell ref="M1110:Q1110"/>
    <mergeCell ref="R1110:U1110"/>
    <mergeCell ref="H1126:L1126"/>
    <mergeCell ref="M1126:Q1126"/>
    <mergeCell ref="R1126:U1126"/>
    <mergeCell ref="H1127:L1127"/>
    <mergeCell ref="M1127:Q1127"/>
    <mergeCell ref="R1127:U1127"/>
    <mergeCell ref="H1122:L1125"/>
    <mergeCell ref="M1122:Q1123"/>
    <mergeCell ref="R1122:U1122"/>
    <mergeCell ref="R1123:U1123"/>
    <mergeCell ref="M1124:Q1125"/>
    <mergeCell ref="R1124:U1124"/>
    <mergeCell ref="R1125:U1125"/>
    <mergeCell ref="H1119:L1119"/>
    <mergeCell ref="M1119:Q1119"/>
    <mergeCell ref="R1119:U1119"/>
    <mergeCell ref="H1120:L1121"/>
    <mergeCell ref="M1120:Q1121"/>
    <mergeCell ref="R1120:U1120"/>
    <mergeCell ref="R1121:U1121"/>
    <mergeCell ref="R1136:U1136"/>
    <mergeCell ref="H1137:L1137"/>
    <mergeCell ref="R1137:U1137"/>
    <mergeCell ref="H1138:L1138"/>
    <mergeCell ref="R1138:U1138"/>
    <mergeCell ref="B1139:U1139"/>
    <mergeCell ref="B1131:U1131"/>
    <mergeCell ref="B1133:U1133"/>
    <mergeCell ref="B1134:G1134"/>
    <mergeCell ref="H1134:L1134"/>
    <mergeCell ref="M1134:U1134"/>
    <mergeCell ref="B1135:G1138"/>
    <mergeCell ref="H1135:L1135"/>
    <mergeCell ref="M1135:Q1138"/>
    <mergeCell ref="R1135:U1135"/>
    <mergeCell ref="H1136:L1136"/>
    <mergeCell ref="B1128:G1128"/>
    <mergeCell ref="H1128:L1128"/>
    <mergeCell ref="M1128:Q1128"/>
    <mergeCell ref="R1128:U1128"/>
    <mergeCell ref="B1129:G1130"/>
    <mergeCell ref="H1129:L1129"/>
    <mergeCell ref="M1129:Q1130"/>
    <mergeCell ref="R1129:U1129"/>
    <mergeCell ref="H1130:L1130"/>
    <mergeCell ref="R1130:U1130"/>
    <mergeCell ref="R1148:U1148"/>
    <mergeCell ref="H1149:L1149"/>
    <mergeCell ref="R1149:U1149"/>
    <mergeCell ref="H1150:L1150"/>
    <mergeCell ref="R1150:U1150"/>
    <mergeCell ref="H1151:L1151"/>
    <mergeCell ref="R1151:U1151"/>
    <mergeCell ref="B1142:AA1142"/>
    <mergeCell ref="B1145:U1145"/>
    <mergeCell ref="B1146:G1146"/>
    <mergeCell ref="H1146:L1146"/>
    <mergeCell ref="M1146:U1146"/>
    <mergeCell ref="B1147:G1167"/>
    <mergeCell ref="H1147:L1147"/>
    <mergeCell ref="M1147:Q1154"/>
    <mergeCell ref="R1147:U1147"/>
    <mergeCell ref="H1148:L1148"/>
    <mergeCell ref="H1158:L1158"/>
    <mergeCell ref="M1158:Q1158"/>
    <mergeCell ref="R1158:U1158"/>
    <mergeCell ref="H1159:L1159"/>
    <mergeCell ref="M1159:Q1159"/>
    <mergeCell ref="R1159:U1159"/>
    <mergeCell ref="H1155:L1155"/>
    <mergeCell ref="M1155:Q1156"/>
    <mergeCell ref="R1155:U1155"/>
    <mergeCell ref="H1156:L1156"/>
    <mergeCell ref="R1156:U1156"/>
    <mergeCell ref="H1157:L1157"/>
    <mergeCell ref="M1157:Q1157"/>
    <mergeCell ref="R1157:U1157"/>
    <mergeCell ref="H1152:L1152"/>
    <mergeCell ref="R1152:U1152"/>
    <mergeCell ref="H1153:L1153"/>
    <mergeCell ref="R1153:U1153"/>
    <mergeCell ref="H1154:L1154"/>
    <mergeCell ref="R1154:U1154"/>
    <mergeCell ref="H1165:L1165"/>
    <mergeCell ref="M1165:Q1166"/>
    <mergeCell ref="R1165:U1165"/>
    <mergeCell ref="H1166:L1166"/>
    <mergeCell ref="R1166:U1166"/>
    <mergeCell ref="R1167:U1167"/>
    <mergeCell ref="H1162:L1162"/>
    <mergeCell ref="M1162:Q1162"/>
    <mergeCell ref="R1162:U1162"/>
    <mergeCell ref="H1163:L1163"/>
    <mergeCell ref="M1163:Q1164"/>
    <mergeCell ref="R1163:U1163"/>
    <mergeCell ref="H1164:L1164"/>
    <mergeCell ref="R1164:U1164"/>
    <mergeCell ref="H1160:L1160"/>
    <mergeCell ref="M1160:Q1160"/>
    <mergeCell ref="R1160:U1160"/>
    <mergeCell ref="H1161:L1161"/>
    <mergeCell ref="M1161:Q1161"/>
    <mergeCell ref="R1161:U1161"/>
    <mergeCell ref="M1171:Q1172"/>
    <mergeCell ref="R1171:U1171"/>
    <mergeCell ref="H1172:L1172"/>
    <mergeCell ref="R1172:U1172"/>
    <mergeCell ref="H1173:L1173"/>
    <mergeCell ref="M1173:Q1173"/>
    <mergeCell ref="R1173:U1173"/>
    <mergeCell ref="B1168:G1174"/>
    <mergeCell ref="H1168:L1168"/>
    <mergeCell ref="M1168:Q1169"/>
    <mergeCell ref="R1168:U1168"/>
    <mergeCell ref="H1169:L1169"/>
    <mergeCell ref="R1169:U1169"/>
    <mergeCell ref="H1170:L1170"/>
    <mergeCell ref="M1170:Q1170"/>
    <mergeCell ref="R1170:U1170"/>
    <mergeCell ref="H1171:L1171"/>
    <mergeCell ref="M1177:Q1179"/>
    <mergeCell ref="R1177:U1177"/>
    <mergeCell ref="H1178:L1179"/>
    <mergeCell ref="R1178:U1178"/>
    <mergeCell ref="R1179:U1179"/>
    <mergeCell ref="H1180:L1181"/>
    <mergeCell ref="M1180:Q1183"/>
    <mergeCell ref="R1180:U1180"/>
    <mergeCell ref="R1181:U1181"/>
    <mergeCell ref="H1182:L1182"/>
    <mergeCell ref="H1174:L1174"/>
    <mergeCell ref="M1174:Q1174"/>
    <mergeCell ref="R1174:U1174"/>
    <mergeCell ref="B1175:G1190"/>
    <mergeCell ref="H1175:L1175"/>
    <mergeCell ref="M1175:Q1176"/>
    <mergeCell ref="R1175:U1175"/>
    <mergeCell ref="H1176:L1176"/>
    <mergeCell ref="R1176:U1176"/>
    <mergeCell ref="H1177:L1177"/>
    <mergeCell ref="H1190:L1190"/>
    <mergeCell ref="M1190:Q1190"/>
    <mergeCell ref="R1190:U1190"/>
    <mergeCell ref="B1193:U1193"/>
    <mergeCell ref="B1194:G1194"/>
    <mergeCell ref="H1194:L1194"/>
    <mergeCell ref="M1194:U1194"/>
    <mergeCell ref="H1187:L1187"/>
    <mergeCell ref="R1187:U1187"/>
    <mergeCell ref="H1188:L1188"/>
    <mergeCell ref="M1188:Q1188"/>
    <mergeCell ref="R1188:U1188"/>
    <mergeCell ref="H1189:L1189"/>
    <mergeCell ref="M1189:Q1189"/>
    <mergeCell ref="R1189:U1189"/>
    <mergeCell ref="R1182:U1182"/>
    <mergeCell ref="H1183:L1183"/>
    <mergeCell ref="R1183:U1183"/>
    <mergeCell ref="H1184:L1184"/>
    <mergeCell ref="M1184:Q1187"/>
    <mergeCell ref="R1184:U1184"/>
    <mergeCell ref="H1185:L1185"/>
    <mergeCell ref="R1185:U1185"/>
    <mergeCell ref="H1186:L1186"/>
    <mergeCell ref="R1186:U1186"/>
    <mergeCell ref="B1205:G1206"/>
    <mergeCell ref="H1205:L1206"/>
    <mergeCell ref="M1205:Q1205"/>
    <mergeCell ref="R1205:U1205"/>
    <mergeCell ref="M1206:Q1206"/>
    <mergeCell ref="R1206:U1206"/>
    <mergeCell ref="H1202:L1202"/>
    <mergeCell ref="M1202:Q1203"/>
    <mergeCell ref="R1202:U1202"/>
    <mergeCell ref="H1203:L1203"/>
    <mergeCell ref="R1203:U1203"/>
    <mergeCell ref="H1204:L1204"/>
    <mergeCell ref="M1204:Q1204"/>
    <mergeCell ref="R1204:U1204"/>
    <mergeCell ref="M1198:Q1198"/>
    <mergeCell ref="R1198:U1198"/>
    <mergeCell ref="H1199:L1199"/>
    <mergeCell ref="M1199:Q1201"/>
    <mergeCell ref="R1199:U1199"/>
    <mergeCell ref="H1200:L1201"/>
    <mergeCell ref="R1200:U1200"/>
    <mergeCell ref="R1201:U1201"/>
    <mergeCell ref="B1195:G1204"/>
    <mergeCell ref="H1195:L1195"/>
    <mergeCell ref="M1195:Q1196"/>
    <mergeCell ref="R1195:U1195"/>
    <mergeCell ref="H1196:L1196"/>
    <mergeCell ref="R1196:U1196"/>
    <mergeCell ref="H1197:L1197"/>
    <mergeCell ref="M1197:Q1197"/>
    <mergeCell ref="R1197:U1197"/>
    <mergeCell ref="H1198:L1198"/>
    <mergeCell ref="R1210:U1210"/>
    <mergeCell ref="B1211:U1211"/>
    <mergeCell ref="B1214:AA1214"/>
    <mergeCell ref="B1216:V1216"/>
    <mergeCell ref="B1217:B1218"/>
    <mergeCell ref="C1217:C1218"/>
    <mergeCell ref="D1217:G1218"/>
    <mergeCell ref="H1217:O1218"/>
    <mergeCell ref="P1217:V1218"/>
    <mergeCell ref="B1207:G1210"/>
    <mergeCell ref="H1207:L1207"/>
    <mergeCell ref="M1207:Q1208"/>
    <mergeCell ref="R1207:U1207"/>
    <mergeCell ref="H1208:L1208"/>
    <mergeCell ref="R1208:U1208"/>
    <mergeCell ref="H1209:L1209"/>
    <mergeCell ref="M1209:Q1210"/>
    <mergeCell ref="R1209:U1209"/>
    <mergeCell ref="H1210:L1210"/>
    <mergeCell ref="D1221:G1221"/>
    <mergeCell ref="H1221:K1221"/>
    <mergeCell ref="L1221:O1221"/>
    <mergeCell ref="P1221:V1221"/>
    <mergeCell ref="D1222:G1222"/>
    <mergeCell ref="H1222:K1222"/>
    <mergeCell ref="L1222:O1222"/>
    <mergeCell ref="P1222:V1222"/>
    <mergeCell ref="D1219:G1219"/>
    <mergeCell ref="H1219:K1219"/>
    <mergeCell ref="L1219:O1219"/>
    <mergeCell ref="P1219:V1219"/>
    <mergeCell ref="B1220:B1223"/>
    <mergeCell ref="C1220:C1222"/>
    <mergeCell ref="D1220:G1220"/>
    <mergeCell ref="H1220:K1220"/>
    <mergeCell ref="L1220:O1220"/>
    <mergeCell ref="P1220:V1220"/>
    <mergeCell ref="D1225:G1225"/>
    <mergeCell ref="H1225:K1225"/>
    <mergeCell ref="L1225:O1225"/>
    <mergeCell ref="P1225:V1225"/>
    <mergeCell ref="B1226:X1226"/>
    <mergeCell ref="B1229:B1231"/>
    <mergeCell ref="C1229:E1229"/>
    <mergeCell ref="F1229:M1229"/>
    <mergeCell ref="N1229:S1229"/>
    <mergeCell ref="C1230:E1230"/>
    <mergeCell ref="D1223:G1223"/>
    <mergeCell ref="H1223:K1223"/>
    <mergeCell ref="L1223:O1223"/>
    <mergeCell ref="P1223:V1223"/>
    <mergeCell ref="D1224:G1224"/>
    <mergeCell ref="H1224:K1224"/>
    <mergeCell ref="L1224:O1224"/>
    <mergeCell ref="P1224:V1224"/>
    <mergeCell ref="B1232:B1234"/>
    <mergeCell ref="C1232:E1232"/>
    <mergeCell ref="C1233:E1233"/>
    <mergeCell ref="C1234:E1234"/>
    <mergeCell ref="B1235:B1236"/>
    <mergeCell ref="C1235:E1235"/>
    <mergeCell ref="C1236:E1236"/>
    <mergeCell ref="R1230:S1230"/>
    <mergeCell ref="C1231:E1231"/>
    <mergeCell ref="F1231:G1231"/>
    <mergeCell ref="H1231:I1231"/>
    <mergeCell ref="J1231:K1231"/>
    <mergeCell ref="L1231:M1231"/>
    <mergeCell ref="N1231:O1231"/>
    <mergeCell ref="P1231:Q1231"/>
    <mergeCell ref="R1231:S1231"/>
    <mergeCell ref="F1230:G1230"/>
    <mergeCell ref="H1230:I1230"/>
    <mergeCell ref="J1230:K1230"/>
    <mergeCell ref="L1230:M1230"/>
    <mergeCell ref="N1230:O1230"/>
    <mergeCell ref="P1230:Q1230"/>
    <mergeCell ref="B1248:E1248"/>
    <mergeCell ref="F1248:G1248"/>
    <mergeCell ref="B1249:E1249"/>
    <mergeCell ref="F1249:G1249"/>
    <mergeCell ref="B1250:E1250"/>
    <mergeCell ref="F1250:G1250"/>
    <mergeCell ref="B1243:E1243"/>
    <mergeCell ref="F1243:G1243"/>
    <mergeCell ref="B1244:E1244"/>
    <mergeCell ref="F1244:G1244"/>
    <mergeCell ref="B1245:E1245"/>
    <mergeCell ref="F1245:G1245"/>
    <mergeCell ref="B1240:E1240"/>
    <mergeCell ref="F1240:G1240"/>
    <mergeCell ref="B1241:E1241"/>
    <mergeCell ref="F1241:G1241"/>
    <mergeCell ref="B1242:E1242"/>
    <mergeCell ref="F1242:G1242"/>
  </mergeCells>
  <phoneticPr fontId="13"/>
  <dataValidations count="1">
    <dataValidation imeMode="off" allowBlank="1" showInputMessage="1" showErrorMessage="1" sqref="L1221:L1225 N1227 R935:R943 T931 T1055 T1102 T1111:T1112 R1114:R1130 T1191 R972:R983 R1147:R1190 L834:L869 L879:L897 R907:R930 R952:R968 R993:R1028 R1037:R1054 R1059:R1067 R1072:R1082 R1092:R1101 R1106:R1110 R1135:R1138 R1195:R1210" xr:uid="{575D36CC-EDC5-48AC-BDB3-E6000B729906}"/>
  </dataValidations>
  <printOptions horizontalCentered="1" gridLinesSet="0"/>
  <pageMargins left="0.25" right="0.25" top="0.75" bottom="0.75" header="0.3" footer="0.3"/>
  <pageSetup paperSize="8" scale="58" fitToHeight="0" orientation="portrait" r:id="rId1"/>
  <headerFooter alignWithMargins="0">
    <oddFooter>&amp;P / &amp;N ページ</oddFooter>
  </headerFooter>
  <rowBreaks count="27" manualBreakCount="27">
    <brk id="42" max="16383" man="1"/>
    <brk id="84" max="16383" man="1"/>
    <brk id="137" max="16383" man="1"/>
    <brk id="175" max="16383" man="1"/>
    <brk id="214" max="16383" man="1"/>
    <brk id="270" max="16383" man="1"/>
    <brk id="305" max="16383" man="1"/>
    <brk id="341" max="16383" man="1"/>
    <brk id="398" max="16383" man="1"/>
    <brk id="431" max="16383" man="1"/>
    <brk id="481" max="16383" man="1"/>
    <brk id="526" max="16383" man="1"/>
    <brk id="561" max="16383" man="1"/>
    <brk id="616" max="16383" man="1"/>
    <brk id="651" max="16383" man="1"/>
    <brk id="686" max="16383" man="1"/>
    <brk id="734" max="16383" man="1"/>
    <brk id="774" max="16383" man="1"/>
    <brk id="824" max="16383" man="1"/>
    <brk id="871" max="16383" man="1"/>
    <brk id="900" max="16383" man="1"/>
    <brk id="945" max="16383" man="1"/>
    <brk id="985" max="16383" man="1"/>
    <brk id="1030" max="16383" man="1"/>
    <brk id="1084" max="16383" man="1"/>
    <brk id="1140" max="16383" man="1"/>
    <brk id="121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96319-B90A-4EB2-B9B3-CBBD4EE80F6F}">
  <sheetPr>
    <pageSetUpPr fitToPage="1"/>
  </sheetPr>
  <dimension ref="B1:AR1250"/>
  <sheetViews>
    <sheetView showGridLines="0" showZeros="0" view="pageBreakPreview" zoomScale="60" zoomScaleNormal="100" workbookViewId="0"/>
  </sheetViews>
  <sheetFormatPr defaultColWidth="9" defaultRowHeight="13.5"/>
  <cols>
    <col min="1" max="1" width="1.75" style="4" customWidth="1"/>
    <col min="2" max="2" width="5.125" style="4" customWidth="1"/>
    <col min="3" max="3" width="17.5" style="4" customWidth="1"/>
    <col min="4" max="5" width="7" style="4" customWidth="1"/>
    <col min="6" max="6" width="11" style="40" customWidth="1"/>
    <col min="7" max="7" width="7.375" style="4" customWidth="1"/>
    <col min="8" max="8" width="11" style="40" customWidth="1"/>
    <col min="9" max="9" width="7.5" style="4" customWidth="1"/>
    <col min="10" max="10" width="11" style="40" customWidth="1"/>
    <col min="11" max="11" width="7.5" style="4" customWidth="1"/>
    <col min="12" max="12" width="11" style="40" customWidth="1"/>
    <col min="13" max="13" width="7" style="4" customWidth="1"/>
    <col min="14" max="14" width="11" style="40" customWidth="1"/>
    <col min="15" max="15" width="7" style="4" customWidth="1"/>
    <col min="16" max="16" width="11" style="40" customWidth="1"/>
    <col min="17" max="17" width="7" style="4" customWidth="1"/>
    <col min="18" max="18" width="11" style="40" customWidth="1"/>
    <col min="19" max="19" width="7" style="4" customWidth="1"/>
    <col min="20" max="20" width="11" style="40" customWidth="1"/>
    <col min="21" max="21" width="7" style="4" customWidth="1"/>
    <col min="22" max="22" width="11" style="40" customWidth="1"/>
    <col min="23" max="23" width="7" style="4" customWidth="1"/>
    <col min="24" max="24" width="11" style="40" customWidth="1"/>
    <col min="25" max="25" width="7" style="4" customWidth="1"/>
    <col min="26" max="26" width="11.125" style="4" customWidth="1"/>
    <col min="27" max="27" width="7" style="4" customWidth="1"/>
    <col min="28" max="28" width="9.5" style="4" customWidth="1"/>
    <col min="29" max="29" width="8.5" style="4" customWidth="1"/>
    <col min="30" max="30" width="12.25" style="4" customWidth="1"/>
    <col min="31" max="31" width="20.5" style="4" customWidth="1"/>
    <col min="32" max="32" width="43.125" style="4" customWidth="1"/>
    <col min="33" max="16384" width="9" style="4"/>
  </cols>
  <sheetData>
    <row r="1" spans="2:44" ht="15.75" customHeight="1">
      <c r="B1" s="11" t="str">
        <f>CONCATENATE(入力!$G$14,"様")</f>
        <v>○▲タイヤ商会様</v>
      </c>
      <c r="AA1" s="300" t="str">
        <f>入力!$G$5</f>
        <v>2025年7月現在</v>
      </c>
    </row>
    <row r="2" spans="2:44" ht="19.5" customHeight="1">
      <c r="B2" s="505" t="s">
        <v>1918</v>
      </c>
      <c r="C2" s="505"/>
      <c r="D2" s="505"/>
      <c r="E2" s="505"/>
      <c r="F2" s="505"/>
      <c r="G2" s="505"/>
      <c r="H2" s="505"/>
      <c r="I2" s="505"/>
      <c r="J2" s="505"/>
      <c r="K2" s="505"/>
      <c r="L2" s="505"/>
      <c r="M2" s="505"/>
      <c r="N2" s="505"/>
      <c r="O2" s="505"/>
      <c r="P2" s="505"/>
      <c r="Q2" s="505"/>
      <c r="R2" s="505"/>
      <c r="S2" s="505"/>
      <c r="T2" s="505"/>
      <c r="U2" s="505"/>
      <c r="V2" s="505"/>
      <c r="W2" s="505"/>
      <c r="X2" s="241"/>
      <c r="Y2" s="241"/>
      <c r="AA2" s="301">
        <f>入力!$G$6</f>
        <v>0</v>
      </c>
    </row>
    <row r="3" spans="2:44" ht="15.75" customHeight="1" thickBot="1">
      <c r="AA3" s="23" t="str">
        <f>入力!$G$4</f>
        <v>株式会社ダンロップタイヤ ●●カンパニー</v>
      </c>
    </row>
    <row r="4" spans="2:44" ht="25.5" customHeight="1" thickTop="1" thickBot="1">
      <c r="B4" s="518" t="s">
        <v>451</v>
      </c>
      <c r="C4" s="519"/>
      <c r="D4" s="519"/>
      <c r="E4" s="519"/>
      <c r="F4" s="519"/>
      <c r="G4" s="519"/>
      <c r="H4" s="519"/>
      <c r="I4" s="519"/>
      <c r="J4" s="519"/>
      <c r="K4" s="519"/>
      <c r="L4" s="519"/>
      <c r="M4" s="519"/>
      <c r="N4" s="519"/>
      <c r="O4" s="519"/>
      <c r="P4" s="519"/>
      <c r="Q4" s="519"/>
      <c r="R4" s="519"/>
      <c r="S4" s="519"/>
      <c r="T4" s="519"/>
      <c r="U4" s="519"/>
      <c r="V4" s="519"/>
      <c r="W4" s="519"/>
      <c r="X4" s="519"/>
      <c r="Y4" s="519"/>
      <c r="Z4" s="519"/>
      <c r="AA4" s="520"/>
      <c r="AB4" s="24"/>
      <c r="AC4" s="24"/>
      <c r="AD4" s="24"/>
      <c r="AE4" s="24"/>
      <c r="AF4" s="24"/>
      <c r="AG4" s="24"/>
      <c r="AH4" s="24"/>
      <c r="AI4" s="24"/>
      <c r="AJ4" s="24"/>
      <c r="AK4" s="24"/>
      <c r="AL4" s="24"/>
      <c r="AM4" s="24"/>
      <c r="AN4" s="24"/>
      <c r="AO4" s="24"/>
      <c r="AP4" s="24"/>
      <c r="AQ4" s="24"/>
      <c r="AR4" s="24"/>
    </row>
    <row r="5" spans="2:44" ht="10.5" customHeight="1" thickTop="1">
      <c r="C5" s="40"/>
      <c r="D5" s="40"/>
      <c r="E5" s="40"/>
      <c r="F5" s="79"/>
      <c r="H5" s="79"/>
      <c r="K5" s="52"/>
      <c r="M5" s="52"/>
      <c r="Q5" s="52"/>
    </row>
    <row r="6" spans="2:44" s="239" customFormat="1" ht="20.100000000000001" customHeight="1" thickBot="1">
      <c r="B6" s="238" t="s">
        <v>1315</v>
      </c>
      <c r="F6" s="240"/>
      <c r="H6" s="240"/>
      <c r="J6" s="240"/>
      <c r="L6" s="240"/>
      <c r="N6" s="240"/>
      <c r="P6" s="240"/>
      <c r="R6" s="240"/>
      <c r="T6" s="240"/>
      <c r="V6" s="240"/>
      <c r="X6" s="240"/>
    </row>
    <row r="7" spans="2:44" ht="20.100000000000001" customHeight="1" thickBot="1">
      <c r="B7" s="521" t="s">
        <v>452</v>
      </c>
      <c r="C7" s="524" t="s">
        <v>524</v>
      </c>
      <c r="D7" s="527" t="s">
        <v>1113</v>
      </c>
      <c r="E7" s="528"/>
      <c r="F7" s="531" t="s">
        <v>453</v>
      </c>
      <c r="G7" s="532"/>
      <c r="H7" s="532"/>
      <c r="I7" s="532"/>
      <c r="J7" s="532"/>
      <c r="K7" s="533"/>
      <c r="L7" s="11"/>
      <c r="M7" s="521" t="s">
        <v>452</v>
      </c>
      <c r="N7" s="534" t="s">
        <v>524</v>
      </c>
      <c r="O7" s="535"/>
      <c r="P7" s="527" t="s">
        <v>1113</v>
      </c>
      <c r="Q7" s="528"/>
      <c r="R7" s="531" t="s">
        <v>453</v>
      </c>
      <c r="S7" s="532"/>
      <c r="T7" s="532"/>
      <c r="U7" s="532"/>
      <c r="V7" s="532"/>
      <c r="W7" s="532"/>
      <c r="X7" s="532"/>
      <c r="Y7" s="532"/>
      <c r="Z7" s="532"/>
      <c r="AA7" s="533"/>
    </row>
    <row r="8" spans="2:44" ht="20.100000000000001" customHeight="1">
      <c r="B8" s="522"/>
      <c r="C8" s="525"/>
      <c r="D8" s="529"/>
      <c r="E8" s="530"/>
      <c r="F8" s="516" t="s">
        <v>1377</v>
      </c>
      <c r="G8" s="507"/>
      <c r="H8" s="516" t="s">
        <v>1079</v>
      </c>
      <c r="I8" s="507"/>
      <c r="J8" s="516" t="s">
        <v>1378</v>
      </c>
      <c r="K8" s="507"/>
      <c r="L8" s="136"/>
      <c r="M8" s="522"/>
      <c r="N8" s="536"/>
      <c r="O8" s="537"/>
      <c r="P8" s="529"/>
      <c r="Q8" s="530"/>
      <c r="R8" s="516" t="s">
        <v>1377</v>
      </c>
      <c r="S8" s="507"/>
      <c r="T8" s="516" t="s">
        <v>1079</v>
      </c>
      <c r="U8" s="507"/>
      <c r="V8" s="516" t="s">
        <v>1378</v>
      </c>
      <c r="W8" s="507"/>
      <c r="X8" s="506" t="s">
        <v>1075</v>
      </c>
      <c r="Y8" s="507"/>
      <c r="Z8" s="506" t="s">
        <v>1076</v>
      </c>
      <c r="AA8" s="507"/>
    </row>
    <row r="9" spans="2:44" ht="20.100000000000001" customHeight="1">
      <c r="B9" s="522"/>
      <c r="C9" s="525"/>
      <c r="D9" s="510" t="s">
        <v>1115</v>
      </c>
      <c r="E9" s="512" t="s">
        <v>1114</v>
      </c>
      <c r="F9" s="517"/>
      <c r="G9" s="509"/>
      <c r="H9" s="517"/>
      <c r="I9" s="509"/>
      <c r="J9" s="517"/>
      <c r="K9" s="509"/>
      <c r="L9" s="136"/>
      <c r="M9" s="522"/>
      <c r="N9" s="536"/>
      <c r="O9" s="537"/>
      <c r="P9" s="510" t="s">
        <v>1115</v>
      </c>
      <c r="Q9" s="512" t="s">
        <v>1114</v>
      </c>
      <c r="R9" s="517"/>
      <c r="S9" s="509"/>
      <c r="T9" s="517"/>
      <c r="U9" s="509"/>
      <c r="V9" s="517"/>
      <c r="W9" s="509"/>
      <c r="X9" s="508"/>
      <c r="Y9" s="509"/>
      <c r="Z9" s="508"/>
      <c r="AA9" s="509"/>
    </row>
    <row r="10" spans="2:44" ht="20.100000000000001" customHeight="1" thickBot="1">
      <c r="B10" s="523"/>
      <c r="C10" s="526"/>
      <c r="D10" s="511"/>
      <c r="E10" s="513"/>
      <c r="F10" s="514" t="s">
        <v>720</v>
      </c>
      <c r="G10" s="515"/>
      <c r="H10" s="514" t="s">
        <v>764</v>
      </c>
      <c r="I10" s="515"/>
      <c r="J10" s="514" t="s">
        <v>767</v>
      </c>
      <c r="K10" s="515"/>
      <c r="L10" s="4"/>
      <c r="M10" s="523"/>
      <c r="N10" s="538"/>
      <c r="O10" s="539"/>
      <c r="P10" s="511"/>
      <c r="Q10" s="513"/>
      <c r="R10" s="514" t="s">
        <v>720</v>
      </c>
      <c r="S10" s="515"/>
      <c r="T10" s="514" t="s">
        <v>1077</v>
      </c>
      <c r="U10" s="515"/>
      <c r="V10" s="514" t="s">
        <v>1078</v>
      </c>
      <c r="W10" s="515"/>
      <c r="X10" s="514" t="s">
        <v>167</v>
      </c>
      <c r="Y10" s="515"/>
      <c r="Z10" s="514" t="s">
        <v>167</v>
      </c>
      <c r="AA10" s="515"/>
    </row>
    <row r="11" spans="2:44" ht="30" customHeight="1">
      <c r="B11" s="502">
        <v>22</v>
      </c>
      <c r="C11" s="352" t="s">
        <v>1974</v>
      </c>
      <c r="D11" s="253"/>
      <c r="E11" s="353">
        <v>111</v>
      </c>
      <c r="F11" s="91">
        <f>IF(全国標準卸価格!F11="","",IF(ISNUMBER(全国標準卸価格!F11),IF(入力!$C$11=1,ROUNDDOWN(全国標準卸価格!F11*地区別掛け率!F11%,-入力!$C$10),IF(入力!$C$11=2,ROUNDUP(全国標準卸価格!F11*地区別掛け率!F11%,-入力!$C$10),IF(入力!$C$11=3,ROUND(全国標準卸価格!F11*地区別掛け率!F11%,-入力!$C$10),""))),全国標準卸価格!F11))</f>
        <v>100000</v>
      </c>
      <c r="G11" s="92" t="str">
        <f>'6桁'!G11</f>
        <v>Y★</v>
      </c>
      <c r="H11" s="91" t="str">
        <f>IF(全国標準卸価格!H11="","",IF(ISNUMBER(全国標準卸価格!H11),IF(入力!$C$11=1,ROUNDDOWN(全国標準卸価格!H11*地区別掛け率!H11%,-入力!$C$10),IF(入力!$C$11=2,ROUNDUP(全国標準卸価格!H11*地区別掛け率!H11%,-入力!$C$10),IF(入力!$C$11=3,ROUND(全国標準卸価格!H11*地区別掛け率!H11%,-入力!$C$10),""))),全国標準卸価格!H11))</f>
        <v/>
      </c>
      <c r="I11" s="92">
        <f>'6桁'!I11</f>
        <v>0</v>
      </c>
      <c r="J11" s="93" t="str">
        <f>IF(全国標準卸価格!J11="","",IF(ISNUMBER(全国標準卸価格!J11),IF(入力!$C$11=1,ROUNDDOWN(全国標準卸価格!J11*地区別掛け率!J11%,-入力!$C$10),IF(入力!$C$11=2,ROUNDUP(全国標準卸価格!J11*地区別掛け率!J11%,-入力!$C$10),IF(入力!$C$11=3,ROUND(全国標準卸価格!J11*地区別掛け率!J11%,-入力!$C$10),""))),全国標準卸価格!J11))</f>
        <v/>
      </c>
      <c r="K11" s="92">
        <f>'6桁'!K11</f>
        <v>0</v>
      </c>
      <c r="L11" s="10"/>
      <c r="M11" s="495">
        <v>20</v>
      </c>
      <c r="N11" s="498" t="s">
        <v>74</v>
      </c>
      <c r="O11" s="499"/>
      <c r="P11" s="253"/>
      <c r="Q11" s="268">
        <v>90</v>
      </c>
      <c r="R11" s="172">
        <f>IF(全国標準卸価格!R11="","",IF(ISNUMBER(全国標準卸価格!R11),IF(入力!$C$11=1,ROUNDDOWN(全国標準卸価格!R11*地区別掛け率!R11%,-入力!$C$10),IF(入力!$C$11=2,ROUNDUP(全国標準卸価格!R11*地区別掛け率!R11%,-入力!$C$10),IF(入力!$C$11=3,ROUND(全国標準卸価格!R11*地区別掛け率!R11%,-入力!$C$10),""))),全国標準卸価格!R11))</f>
        <v>81700</v>
      </c>
      <c r="S11" s="92" t="str">
        <f>'6桁'!S11</f>
        <v>Y★</v>
      </c>
      <c r="T11" s="172" t="str">
        <f>IF(全国標準卸価格!T11="","",IF(ISNUMBER(全国標準卸価格!T11),IF(入力!$C$11=1,ROUNDDOWN(全国標準卸価格!T11*地区別掛け率!T11%,-入力!$C$10),IF(入力!$C$11=2,ROUNDUP(全国標準卸価格!T11*地区別掛け率!T11%,-入力!$C$10),IF(入力!$C$11=3,ROUND(全国標準卸価格!T11*地区別掛け率!T11%,-入力!$C$10),""))),全国標準卸価格!T11))</f>
        <v/>
      </c>
      <c r="U11" s="92">
        <f>'6桁'!U11</f>
        <v>0</v>
      </c>
      <c r="V11" s="172" t="str">
        <f>IF(全国標準卸価格!V11="","",IF(ISNUMBER(全国標準卸価格!V11),IF(入力!$C$11=1,ROUNDDOWN(全国標準卸価格!V11*地区別掛け率!V11%,-入力!$C$10),IF(入力!$C$11=2,ROUNDUP(全国標準卸価格!V11*地区別掛け率!V11%,-入力!$C$10),IF(入力!$C$11=3,ROUND(全国標準卸価格!V11*地区別掛け率!V11%,-入力!$C$10),""))),全国標準卸価格!V11))</f>
        <v/>
      </c>
      <c r="W11" s="92">
        <f>'6桁'!W11</f>
        <v>0</v>
      </c>
      <c r="X11" s="172" t="str">
        <f>IF(全国標準卸価格!X11="","",IF(ISNUMBER(全国標準卸価格!X11),IF(入力!$C$11=1,ROUNDDOWN(全国標準卸価格!X11*地区別掛け率!X11%,-入力!$C$10),IF(入力!$C$11=2,ROUNDUP(全国標準卸価格!X11*地区別掛け率!X11%,-入力!$C$10),IF(入力!$C$11=3,ROUND(全国標準卸価格!X11*地区別掛け率!X11%,-入力!$C$10),""))),全国標準卸価格!X11))</f>
        <v/>
      </c>
      <c r="Y11" s="92">
        <f>'6桁'!Y11</f>
        <v>0</v>
      </c>
      <c r="Z11" s="172" t="str">
        <f>IF(全国標準卸価格!Z11="","",IF(ISNUMBER(全国標準卸価格!Z11),IF(入力!$C$11=1,ROUNDDOWN(全国標準卸価格!Z11*地区別掛け率!Z11%,-入力!$C$10),IF(入力!$C$11=2,ROUNDUP(全国標準卸価格!Z11*地区別掛け率!Z11%,-入力!$C$10),IF(入力!$C$11=3,ROUND(全国標準卸価格!Z11*地区別掛け率!Z11%,-入力!$C$10),""))),全国標準卸価格!Z11))</f>
        <v/>
      </c>
      <c r="AA11" s="92">
        <f>'6桁'!AA11</f>
        <v>0</v>
      </c>
    </row>
    <row r="12" spans="2:44" ht="30" customHeight="1">
      <c r="B12" s="503"/>
      <c r="C12" s="345" t="s">
        <v>460</v>
      </c>
      <c r="D12" s="318"/>
      <c r="E12" s="361">
        <v>102</v>
      </c>
      <c r="F12" s="94">
        <f>IF(全国標準卸価格!F12="","",IF(ISNUMBER(全国標準卸価格!F12),IF(入力!$C$11=1,ROUNDDOWN(全国標準卸価格!F12*地区別掛け率!F12%,-入力!$C$10),IF(入力!$C$11=2,ROUNDUP(全国標準卸価格!F12*地区別掛け率!F12%,-入力!$C$10),IF(入力!$C$11=3,ROUND(全国標準卸価格!F12*地区別掛け率!F12%,-入力!$C$10),""))),全国標準卸価格!F12))</f>
        <v>120900</v>
      </c>
      <c r="G12" s="237" t="str">
        <f>'6桁'!G12</f>
        <v>Y★</v>
      </c>
      <c r="H12" s="94" t="str">
        <f>IF(全国標準卸価格!H12="","",IF(ISNUMBER(全国標準卸価格!H12),IF(入力!$C$11=1,ROUNDDOWN(全国標準卸価格!H12*地区別掛け率!H12%,-入力!$C$10),IF(入力!$C$11=2,ROUNDUP(全国標準卸価格!H12*地区別掛け率!H12%,-入力!$C$10),IF(入力!$C$11=3,ROUND(全国標準卸価格!H12*地区別掛け率!H12%,-入力!$C$10),""))),全国標準卸価格!H12))</f>
        <v/>
      </c>
      <c r="I12" s="237">
        <f>'6桁'!I12</f>
        <v>0</v>
      </c>
      <c r="J12" s="289" t="str">
        <f>IF(全国標準卸価格!J12="","",IF(ISNUMBER(全国標準卸価格!J12),IF(入力!$C$11=1,ROUNDDOWN(全国標準卸価格!J12*地区別掛け率!J12%,-入力!$C$10),IF(入力!$C$11=2,ROUNDUP(全国標準卸価格!J12*地区別掛け率!J12%,-入力!$C$10),IF(入力!$C$11=3,ROUND(全国標準卸価格!J12*地区別掛け率!J12%,-入力!$C$10),""))),全国標準卸価格!J12))</f>
        <v/>
      </c>
      <c r="K12" s="237">
        <f>'6桁'!K12</f>
        <v>0</v>
      </c>
      <c r="L12" s="10"/>
      <c r="M12" s="496"/>
      <c r="N12" s="500" t="s">
        <v>292</v>
      </c>
      <c r="O12" s="501"/>
      <c r="P12" s="254"/>
      <c r="Q12" s="269">
        <v>92</v>
      </c>
      <c r="R12" s="176">
        <f>IF(全国標準卸価格!R12="","",IF(ISNUMBER(全国標準卸価格!R12),IF(入力!$C$11=1,ROUNDDOWN(全国標準卸価格!R12*地区別掛け率!R12%,-入力!$C$10),IF(入力!$C$11=2,ROUNDUP(全国標準卸価格!R12*地区別掛け率!R12%,-入力!$C$10),IF(入力!$C$11=3,ROUND(全国標準卸価格!R12*地区別掛け率!R12%,-入力!$C$10),""))),全国標準卸価格!R12))</f>
        <v>87400</v>
      </c>
      <c r="S12" s="20" t="str">
        <f>'6桁'!S12</f>
        <v>Y★</v>
      </c>
      <c r="T12" s="176" t="str">
        <f>IF(全国標準卸価格!T12="","",IF(ISNUMBER(全国標準卸価格!T12),IF(入力!$C$11=1,ROUNDDOWN(全国標準卸価格!T12*地区別掛け率!T12%,-入力!$C$10),IF(入力!$C$11=2,ROUNDUP(全国標準卸価格!T12*地区別掛け率!T12%,-入力!$C$10),IF(入力!$C$11=3,ROUND(全国標準卸価格!T12*地区別掛け率!T12%,-入力!$C$10),""))),全国標準卸価格!T12))</f>
        <v/>
      </c>
      <c r="U12" s="20">
        <f>'6桁'!U12</f>
        <v>0</v>
      </c>
      <c r="V12" s="176" t="str">
        <f>IF(全国標準卸価格!V12="","",IF(ISNUMBER(全国標準卸価格!V12),IF(入力!$C$11=1,ROUNDDOWN(全国標準卸価格!V12*地区別掛け率!V12%,-入力!$C$10),IF(入力!$C$11=2,ROUNDUP(全国標準卸価格!V12*地区別掛け率!V12%,-入力!$C$10),IF(入力!$C$11=3,ROUND(全国標準卸価格!V12*地区別掛け率!V12%,-入力!$C$10),""))),全国標準卸価格!V12))</f>
        <v/>
      </c>
      <c r="W12" s="20">
        <f>'6桁'!W12</f>
        <v>0</v>
      </c>
      <c r="X12" s="176" t="str">
        <f>IF(全国標準卸価格!X12="","",IF(ISNUMBER(全国標準卸価格!X12),IF(入力!$C$11=1,ROUNDDOWN(全国標準卸価格!X12*地区別掛け率!X12%,-入力!$C$10),IF(入力!$C$11=2,ROUNDUP(全国標準卸価格!X12*地区別掛け率!X12%,-入力!$C$10),IF(入力!$C$11=3,ROUND(全国標準卸価格!X12*地区別掛け率!X12%,-入力!$C$10),""))),全国標準卸価格!X12))</f>
        <v/>
      </c>
      <c r="Y12" s="20">
        <f>'6桁'!Y12</f>
        <v>0</v>
      </c>
      <c r="Z12" s="176" t="str">
        <f>IF(全国標準卸価格!Z12="","",IF(ISNUMBER(全国標準卸価格!Z12),IF(入力!$C$11=1,ROUNDDOWN(全国標準卸価格!Z12*地区別掛け率!Z12%,-入力!$C$10),IF(入力!$C$11=2,ROUNDUP(全国標準卸価格!Z12*地区別掛け率!Z12%,-入力!$C$10),IF(入力!$C$11=3,ROUND(全国標準卸価格!Z12*地区別掛け率!Z12%,-入力!$C$10),""))),全国標準卸価格!Z12))</f>
        <v/>
      </c>
      <c r="AA12" s="20">
        <f>'6桁'!AA12</f>
        <v>0</v>
      </c>
    </row>
    <row r="13" spans="2:44" ht="30" customHeight="1">
      <c r="B13" s="503"/>
      <c r="C13" s="347" t="s">
        <v>462</v>
      </c>
      <c r="D13" s="317"/>
      <c r="E13" s="249">
        <v>106</v>
      </c>
      <c r="F13" s="319">
        <f>IF(全国標準卸価格!F13="","",IF(ISNUMBER(全国標準卸価格!F13),IF(入力!$C$11=1,ROUNDDOWN(全国標準卸価格!F13*地区別掛け率!F13%,-入力!$C$10),IF(入力!$C$11=2,ROUNDUP(全国標準卸価格!F13*地区別掛け率!F13%,-入力!$C$10),IF(入力!$C$11=3,ROUND(全国標準卸価格!F13*地区別掛け率!F13%,-入力!$C$10),""))),全国標準卸価格!F13))</f>
        <v>123500</v>
      </c>
      <c r="G13" s="236" t="str">
        <f>'6桁'!G13</f>
        <v>Y★</v>
      </c>
      <c r="H13" s="319" t="str">
        <f>IF(全国標準卸価格!H13="","",IF(ISNUMBER(全国標準卸価格!H13),IF(入力!$C$11=1,ROUNDDOWN(全国標準卸価格!H13*地区別掛け率!H13%,-入力!$C$10),IF(入力!$C$11=2,ROUNDUP(全国標準卸価格!H13*地区別掛け率!H13%,-入力!$C$10),IF(入力!$C$11=3,ROUND(全国標準卸価格!H13*地区別掛け率!H13%,-入力!$C$10),""))),全国標準卸価格!H13))</f>
        <v/>
      </c>
      <c r="I13" s="236">
        <f>'6桁'!I13</f>
        <v>0</v>
      </c>
      <c r="J13" s="244" t="str">
        <f>IF(全国標準卸価格!J13="","",IF(ISNUMBER(全国標準卸価格!J13),IF(入力!$C$11=1,ROUNDDOWN(全国標準卸価格!J13*地区別掛け率!J13%,-入力!$C$10),IF(入力!$C$11=2,ROUNDUP(全国標準卸価格!J13*地区別掛け率!J13%,-入力!$C$10),IF(入力!$C$11=3,ROUND(全国標準卸価格!J13*地区別掛け率!J13%,-入力!$C$10),""))),全国標準卸価格!J13))</f>
        <v/>
      </c>
      <c r="K13" s="236">
        <f>'6桁'!K13</f>
        <v>0</v>
      </c>
      <c r="L13" s="10"/>
      <c r="M13" s="496"/>
      <c r="N13" s="500" t="s">
        <v>479</v>
      </c>
      <c r="O13" s="501"/>
      <c r="P13" s="254"/>
      <c r="Q13" s="269">
        <v>94</v>
      </c>
      <c r="R13" s="176">
        <f>IF(全国標準卸価格!R13="","",IF(ISNUMBER(全国標準卸価格!R13),IF(入力!$C$11=1,ROUNDDOWN(全国標準卸価格!R13*地区別掛け率!R13%,-入力!$C$10),IF(入力!$C$11=2,ROUNDUP(全国標準卸価格!R13*地区別掛け率!R13%,-入力!$C$10),IF(入力!$C$11=3,ROUND(全国標準卸価格!R13*地区別掛け率!R13%,-入力!$C$10),""))),全国標準卸価格!R13))</f>
        <v>87700</v>
      </c>
      <c r="S13" s="20" t="str">
        <f>'6桁'!S13</f>
        <v>Y★</v>
      </c>
      <c r="T13" s="176" t="str">
        <f>IF(全国標準卸価格!T13="","",IF(ISNUMBER(全国標準卸価格!T13),IF(入力!$C$11=1,ROUNDDOWN(全国標準卸価格!T13*地区別掛け率!T13%,-入力!$C$10),IF(入力!$C$11=2,ROUNDUP(全国標準卸価格!T13*地区別掛け率!T13%,-入力!$C$10),IF(入力!$C$11=3,ROUND(全国標準卸価格!T13*地区別掛け率!T13%,-入力!$C$10),""))),全国標準卸価格!T13))</f>
        <v/>
      </c>
      <c r="U13" s="20">
        <f>'6桁'!U13</f>
        <v>0</v>
      </c>
      <c r="V13" s="176" t="str">
        <f>IF(全国標準卸価格!V13="","",IF(ISNUMBER(全国標準卸価格!V13),IF(入力!$C$11=1,ROUNDDOWN(全国標準卸価格!V13*地区別掛け率!V13%,-入力!$C$10),IF(入力!$C$11=2,ROUNDUP(全国標準卸価格!V13*地区別掛け率!V13%,-入力!$C$10),IF(入力!$C$11=3,ROUND(全国標準卸価格!V13*地区別掛け率!V13%,-入力!$C$10),""))),全国標準卸価格!V13))</f>
        <v/>
      </c>
      <c r="W13" s="20">
        <f>'6桁'!W13</f>
        <v>0</v>
      </c>
      <c r="X13" s="176" t="str">
        <f>IF(全国標準卸価格!X13="","",IF(ISNUMBER(全国標準卸価格!X13),IF(入力!$C$11=1,ROUNDDOWN(全国標準卸価格!X13*地区別掛け率!X13%,-入力!$C$10),IF(入力!$C$11=2,ROUNDUP(全国標準卸価格!X13*地区別掛け率!X13%,-入力!$C$10),IF(入力!$C$11=3,ROUND(全国標準卸価格!X13*地区別掛け率!X13%,-入力!$C$10),""))),全国標準卸価格!X13))</f>
        <v/>
      </c>
      <c r="Y13" s="20">
        <f>'6桁'!Y13</f>
        <v>0</v>
      </c>
      <c r="Z13" s="176" t="str">
        <f>IF(全国標準卸価格!Z13="","",IF(ISNUMBER(全国標準卸価格!Z13),IF(入力!$C$11=1,ROUNDDOWN(全国標準卸価格!Z13*地区別掛け率!Z13%,-入力!$C$10),IF(入力!$C$11=2,ROUNDUP(全国標準卸価格!Z13*地区別掛け率!Z13%,-入力!$C$10),IF(入力!$C$11=3,ROUND(全国標準卸価格!Z13*地区別掛け率!Z13%,-入力!$C$10),""))),全国標準卸価格!Z13))</f>
        <v/>
      </c>
      <c r="AA13" s="20">
        <f>'6桁'!AA13</f>
        <v>0</v>
      </c>
    </row>
    <row r="14" spans="2:44" ht="30" customHeight="1">
      <c r="B14" s="504"/>
      <c r="C14" s="351" t="s">
        <v>1316</v>
      </c>
      <c r="D14" s="257"/>
      <c r="E14" s="354">
        <v>110</v>
      </c>
      <c r="F14" s="111">
        <f>IF(全国標準卸価格!F14="","",IF(ISNUMBER(全国標準卸価格!F14),IF(入力!$C$11=1,ROUNDDOWN(全国標準卸価格!F14*地区別掛け率!F14%,-入力!$C$10),IF(入力!$C$11=2,ROUNDUP(全国標準卸価格!F14*地区別掛け率!F14%,-入力!$C$10),IF(入力!$C$11=3,ROUND(全国標準卸価格!F14*地区別掛け率!F14%,-入力!$C$10),""))),全国標準卸価格!F14))</f>
        <v>96800</v>
      </c>
      <c r="G14" s="98" t="str">
        <f>'6桁'!G14</f>
        <v>Y★</v>
      </c>
      <c r="H14" s="111" t="str">
        <f>IF(全国標準卸価格!H14="","",IF(ISNUMBER(全国標準卸価格!H14),IF(入力!$C$11=1,ROUNDDOWN(全国標準卸価格!H14*地区別掛け率!H14%,-入力!$C$10),IF(入力!$C$11=2,ROUNDUP(全国標準卸価格!H14*地区別掛け率!H14%,-入力!$C$10),IF(入力!$C$11=3,ROUND(全国標準卸価格!H14*地区別掛け率!H14%,-入力!$C$10),""))),全国標準卸価格!H14))</f>
        <v/>
      </c>
      <c r="I14" s="99">
        <f>'6桁'!I14</f>
        <v>0</v>
      </c>
      <c r="J14" s="100" t="str">
        <f>IF(全国標準卸価格!J14="","",IF(ISNUMBER(全国標準卸価格!J14),IF(入力!$C$11=1,ROUNDDOWN(全国標準卸価格!J14*地区別掛け率!J14%,-入力!$C$10),IF(入力!$C$11=2,ROUNDUP(全国標準卸価格!J14*地区別掛け率!J14%,-入力!$C$10),IF(入力!$C$11=3,ROUND(全国標準卸価格!J14*地区別掛け率!J14%,-入力!$C$10),""))),全国標準卸価格!J14))</f>
        <v/>
      </c>
      <c r="K14" s="98">
        <f>'6桁'!K14</f>
        <v>0</v>
      </c>
      <c r="L14" s="10"/>
      <c r="M14" s="496"/>
      <c r="N14" s="500" t="s">
        <v>75</v>
      </c>
      <c r="O14" s="501"/>
      <c r="P14" s="254">
        <v>93</v>
      </c>
      <c r="Q14" s="273">
        <v>97</v>
      </c>
      <c r="R14" s="14">
        <f>IF(全国標準卸価格!R14="","",IF(ISNUMBER(全国標準卸価格!R14),IF(入力!$C$11=1,ROUNDDOWN(全国標準卸価格!R14*地区別掛け率!R14%,-入力!$C$10),IF(入力!$C$11=2,ROUNDUP(全国標準卸価格!R14*地区別掛け率!R14%,-入力!$C$10),IF(入力!$C$11=3,ROUND(全国標準卸価格!R14*地区別掛け率!R14%,-入力!$C$10),""))),全国標準卸価格!R14))</f>
        <v>89200</v>
      </c>
      <c r="S14" s="109" t="str">
        <f>'6桁'!S14</f>
        <v>Y★</v>
      </c>
      <c r="T14" s="14">
        <f>IF(全国標準卸価格!T14="","",IF(ISNUMBER(全国標準卸価格!T14),IF(入力!$C$11=1,ROUNDDOWN(全国標準卸価格!T14*地区別掛け率!T14%,-入力!$C$10),IF(入力!$C$11=2,ROUNDUP(全国標準卸価格!T14*地区別掛け率!T14%,-入力!$C$10),IF(入力!$C$11=3,ROUND(全国標準卸価格!T14*地区別掛け率!T14%,-入力!$C$10),""))),全国標準卸価格!T14))</f>
        <v>88500</v>
      </c>
      <c r="U14" s="109" t="str">
        <f>'6桁'!U14</f>
        <v>Y★</v>
      </c>
      <c r="V14" s="14">
        <f>IF(全国標準卸価格!V14="","",IF(ISNUMBER(全国標準卸価格!V14),IF(入力!$C$11=1,ROUNDDOWN(全国標準卸価格!V14*地区別掛け率!V14%,-入力!$C$10),IF(入力!$C$11=2,ROUNDUP(全国標準卸価格!V14*地区別掛け率!V14%,-入力!$C$10),IF(入力!$C$11=3,ROUND(全国標準卸価格!V14*地区別掛け率!V14%,-入力!$C$10),""))),全国標準卸価格!V14))</f>
        <v>85700</v>
      </c>
      <c r="W14" s="109" t="str">
        <f>'6桁'!W14</f>
        <v>W★</v>
      </c>
      <c r="X14" s="14" t="str">
        <f>IF(全国標準卸価格!X14="","",IF(ISNUMBER(全国標準卸価格!X14),IF(入力!$C$11=1,ROUNDDOWN(全国標準卸価格!X14*地区別掛け率!X14%,-入力!$C$10),IF(入力!$C$11=2,ROUNDUP(全国標準卸価格!X14*地区別掛け率!X14%,-入力!$C$10),IF(入力!$C$11=3,ROUND(全国標準卸価格!X14*地区別掛け率!X14%,-入力!$C$10),""))),全国標準卸価格!X14))</f>
        <v/>
      </c>
      <c r="Y14" s="109">
        <f>'6桁'!Y14</f>
        <v>0</v>
      </c>
      <c r="Z14" s="14" t="str">
        <f>IF(全国標準卸価格!Z14="","",IF(ISNUMBER(全国標準卸価格!Z14),IF(入力!$C$11=1,ROUNDDOWN(全国標準卸価格!Z14*地区別掛け率!Z14%,-入力!$C$10),IF(入力!$C$11=2,ROUNDUP(全国標準卸価格!Z14*地区別掛け率!Z14%,-入力!$C$10),IF(入力!$C$11=3,ROUND(全国標準卸価格!Z14*地区別掛け率!Z14%,-入力!$C$10),""))),全国標準卸価格!Z14))</f>
        <v/>
      </c>
      <c r="AA14" s="109">
        <f>'6桁'!AA14</f>
        <v>0</v>
      </c>
    </row>
    <row r="15" spans="2:44" ht="30" customHeight="1">
      <c r="B15" s="543">
        <v>21</v>
      </c>
      <c r="C15" s="361" t="s">
        <v>468</v>
      </c>
      <c r="D15" s="318"/>
      <c r="E15" s="361">
        <v>100</v>
      </c>
      <c r="F15" s="94">
        <f>IF(全国標準卸価格!F15="","",IF(ISNUMBER(全国標準卸価格!F15),IF(入力!$C$11=1,ROUNDDOWN(全国標準卸価格!F15*地区別掛け率!F15%,-入力!$C$10),IF(入力!$C$11=2,ROUNDUP(全国標準卸価格!F15*地区別掛け率!F15%,-入力!$C$10),IF(入力!$C$11=3,ROUND(全国標準卸価格!F15*地区別掛け率!F15%,-入力!$C$10),""))),全国標準卸価格!F15))</f>
        <v>111300</v>
      </c>
      <c r="G15" s="237" t="str">
        <f>'6桁'!G15</f>
        <v>Y★</v>
      </c>
      <c r="H15" s="94" t="str">
        <f>IF(全国標準卸価格!H15="","",IF(ISNUMBER(全国標準卸価格!H15),IF(入力!$C$11=1,ROUNDDOWN(全国標準卸価格!H15*地区別掛け率!H15%,-入力!$C$10),IF(入力!$C$11=2,ROUNDUP(全国標準卸価格!H15*地区別掛け率!H15%,-入力!$C$10),IF(入力!$C$11=3,ROUND(全国標準卸価格!H15*地区別掛け率!H15%,-入力!$C$10),""))),全国標準卸価格!H15))</f>
        <v/>
      </c>
      <c r="I15" s="237">
        <f>'6桁'!I15</f>
        <v>0</v>
      </c>
      <c r="J15" s="289" t="str">
        <f>IF(全国標準卸価格!J15="","",IF(ISNUMBER(全国標準卸価格!J15),IF(入力!$C$11=1,ROUNDDOWN(全国標準卸価格!J15*地区別掛け率!J15%,-入力!$C$10),IF(入力!$C$11=2,ROUNDUP(全国標準卸価格!J15*地区別掛け率!J15%,-入力!$C$10),IF(入力!$C$11=3,ROUND(全国標準卸価格!J15*地区別掛け率!J15%,-入力!$C$10),""))),全国標準卸価格!J15))</f>
        <v/>
      </c>
      <c r="K15" s="237">
        <f>'6桁'!K15</f>
        <v>0</v>
      </c>
      <c r="L15" s="10"/>
      <c r="M15" s="496"/>
      <c r="N15" s="500" t="s">
        <v>293</v>
      </c>
      <c r="O15" s="501"/>
      <c r="P15" s="254"/>
      <c r="Q15" s="273">
        <v>99</v>
      </c>
      <c r="R15" s="14">
        <f>IF(全国標準卸価格!R15="","",IF(ISNUMBER(全国標準卸価格!R15),IF(入力!$C$11=1,ROUNDDOWN(全国標準卸価格!R15*地区別掛け率!R15%,-入力!$C$10),IF(入力!$C$11=2,ROUNDUP(全国標準卸価格!R15*地区別掛け率!R15%,-入力!$C$10),IF(入力!$C$11=3,ROUND(全国標準卸価格!R15*地区別掛け率!R15%,-入力!$C$10),""))),全国標準卸価格!R15))</f>
        <v>90100</v>
      </c>
      <c r="S15" s="109" t="str">
        <f>'6桁'!S15</f>
        <v>Y★</v>
      </c>
      <c r="T15" s="14" t="str">
        <f>IF(全国標準卸価格!T15="","",IF(ISNUMBER(全国標準卸価格!T15),IF(入力!$C$11=1,ROUNDDOWN(全国標準卸価格!T15*地区別掛け率!T15%,-入力!$C$10),IF(入力!$C$11=2,ROUNDUP(全国標準卸価格!T15*地区別掛け率!T15%,-入力!$C$10),IF(入力!$C$11=3,ROUND(全国標準卸価格!T15*地区別掛け率!T15%,-入力!$C$10),""))),全国標準卸価格!T15))</f>
        <v/>
      </c>
      <c r="U15" s="109">
        <f>'6桁'!U15</f>
        <v>0</v>
      </c>
      <c r="V15" s="14" t="str">
        <f>IF(全国標準卸価格!V15="","",IF(ISNUMBER(全国標準卸価格!V15),IF(入力!$C$11=1,ROUNDDOWN(全国標準卸価格!V15*地区別掛け率!V15%,-入力!$C$10),IF(入力!$C$11=2,ROUNDUP(全国標準卸価格!V15*地区別掛け率!V15%,-入力!$C$10),IF(入力!$C$11=3,ROUND(全国標準卸価格!V15*地区別掛け率!V15%,-入力!$C$10),""))),全国標準卸価格!V15))</f>
        <v/>
      </c>
      <c r="W15" s="109">
        <f>'6桁'!W15</f>
        <v>0</v>
      </c>
      <c r="X15" s="14" t="str">
        <f>IF(全国標準卸価格!X15="","",IF(ISNUMBER(全国標準卸価格!X15),IF(入力!$C$11=1,ROUNDDOWN(全国標準卸価格!X15*地区別掛け率!X15%,-入力!$C$10),IF(入力!$C$11=2,ROUNDUP(全国標準卸価格!X15*地区別掛け率!X15%,-入力!$C$10),IF(入力!$C$11=3,ROUND(全国標準卸価格!X15*地区別掛け率!X15%,-入力!$C$10),""))),全国標準卸価格!X15))</f>
        <v/>
      </c>
      <c r="Y15" s="109">
        <f>'6桁'!Y15</f>
        <v>0</v>
      </c>
      <c r="Z15" s="14" t="str">
        <f>IF(全国標準卸価格!Z15="","",IF(ISNUMBER(全国標準卸価格!Z15),IF(入力!$C$11=1,ROUNDDOWN(全国標準卸価格!Z15*地区別掛け率!Z15%,-入力!$C$10),IF(入力!$C$11=2,ROUNDUP(全国標準卸価格!Z15*地区別掛け率!Z15%,-入力!$C$10),IF(入力!$C$11=3,ROUND(全国標準卸価格!Z15*地区別掛け率!Z15%,-入力!$C$10),""))),全国標準卸価格!Z15))</f>
        <v/>
      </c>
      <c r="AA15" s="109">
        <f>'6桁'!AA15</f>
        <v>0</v>
      </c>
    </row>
    <row r="16" spans="2:44" ht="30" customHeight="1">
      <c r="B16" s="503"/>
      <c r="C16" s="361" t="s">
        <v>1317</v>
      </c>
      <c r="D16" s="318"/>
      <c r="E16" s="361">
        <v>104</v>
      </c>
      <c r="F16" s="94">
        <f>IF(全国標準卸価格!F16="","",IF(ISNUMBER(全国標準卸価格!F16),IF(入力!$C$11=1,ROUNDDOWN(全国標準卸価格!F16*地区別掛け率!F16%,-入力!$C$10),IF(入力!$C$11=2,ROUNDUP(全国標準卸価格!F16*地区別掛け率!F16%,-入力!$C$10),IF(入力!$C$11=3,ROUND(全国標準卸価格!F16*地区別掛け率!F16%,-入力!$C$10),""))),全国標準卸価格!F16))</f>
        <v>116600</v>
      </c>
      <c r="G16" s="237" t="str">
        <f>'6桁'!G16</f>
        <v>Y★</v>
      </c>
      <c r="H16" s="94" t="str">
        <f>IF(全国標準卸価格!H16="","",IF(ISNUMBER(全国標準卸価格!H16),IF(入力!$C$11=1,ROUNDDOWN(全国標準卸価格!H16*地区別掛け率!H16%,-入力!$C$10),IF(入力!$C$11=2,ROUNDUP(全国標準卸価格!H16*地区別掛け率!H16%,-入力!$C$10),IF(入力!$C$11=3,ROUND(全国標準卸価格!H16*地区別掛け率!H16%,-入力!$C$10),""))),全国標準卸価格!H16))</f>
        <v/>
      </c>
      <c r="I16" s="360">
        <f>'6桁'!I16</f>
        <v>0</v>
      </c>
      <c r="J16" s="289" t="str">
        <f>IF(全国標準卸価格!J16="","",IF(ISNUMBER(全国標準卸価格!J16),IF(入力!$C$11=1,ROUNDDOWN(全国標準卸価格!J16*地区別掛け率!J16%,-入力!$C$10),IF(入力!$C$11=2,ROUNDUP(全国標準卸価格!J16*地区別掛け率!J16%,-入力!$C$10),IF(入力!$C$11=3,ROUND(全国標準卸価格!J16*地区別掛け率!J16%,-入力!$C$10),""))),全国標準卸価格!J16))</f>
        <v/>
      </c>
      <c r="K16" s="237">
        <f>'6桁'!K16</f>
        <v>0</v>
      </c>
      <c r="L16" s="10"/>
      <c r="M16" s="496"/>
      <c r="N16" s="500" t="s">
        <v>481</v>
      </c>
      <c r="O16" s="501"/>
      <c r="P16" s="254"/>
      <c r="Q16" s="273">
        <v>101</v>
      </c>
      <c r="R16" s="14">
        <f>IF(全国標準卸価格!R16="","",IF(ISNUMBER(全国標準卸価格!R16),IF(入力!$C$11=1,ROUNDDOWN(全国標準卸価格!R16*地区別掛け率!R16%,-入力!$C$10),IF(入力!$C$11=2,ROUNDUP(全国標準卸価格!R16*地区別掛け率!R16%,-入力!$C$10),IF(入力!$C$11=3,ROUND(全国標準卸価格!R16*地区別掛け率!R16%,-入力!$C$10),""))),全国標準卸価格!R16))</f>
        <v>89500</v>
      </c>
      <c r="S16" s="109" t="str">
        <f>'6桁'!S16</f>
        <v>Y★</v>
      </c>
      <c r="T16" s="14" t="str">
        <f>IF(全国標準卸価格!T16="","",IF(ISNUMBER(全国標準卸価格!T16),IF(入力!$C$11=1,ROUNDDOWN(全国標準卸価格!T16*地区別掛け率!T16%,-入力!$C$10),IF(入力!$C$11=2,ROUNDUP(全国標準卸価格!T16*地区別掛け率!T16%,-入力!$C$10),IF(入力!$C$11=3,ROUND(全国標準卸価格!T16*地区別掛け率!T16%,-入力!$C$10),""))),全国標準卸価格!T16))</f>
        <v/>
      </c>
      <c r="U16" s="109">
        <f>'6桁'!U16</f>
        <v>0</v>
      </c>
      <c r="V16" s="14" t="str">
        <f>IF(全国標準卸価格!V16="","",IF(ISNUMBER(全国標準卸価格!V16),IF(入力!$C$11=1,ROUNDDOWN(全国標準卸価格!V16*地区別掛け率!V16%,-入力!$C$10),IF(入力!$C$11=2,ROUNDUP(全国標準卸価格!V16*地区別掛け率!V16%,-入力!$C$10),IF(入力!$C$11=3,ROUND(全国標準卸価格!V16*地区別掛け率!V16%,-入力!$C$10),""))),全国標準卸価格!V16))</f>
        <v/>
      </c>
      <c r="W16" s="109">
        <f>'6桁'!W16</f>
        <v>0</v>
      </c>
      <c r="X16" s="14" t="str">
        <f>IF(全国標準卸価格!X16="","",IF(ISNUMBER(全国標準卸価格!X16),IF(入力!$C$11=1,ROUNDDOWN(全国標準卸価格!X16*地区別掛け率!X16%,-入力!$C$10),IF(入力!$C$11=2,ROUNDUP(全国標準卸価格!X16*地区別掛け率!X16%,-入力!$C$10),IF(入力!$C$11=3,ROUND(全国標準卸価格!X16*地区別掛け率!X16%,-入力!$C$10),""))),全国標準卸価格!X16))</f>
        <v/>
      </c>
      <c r="Y16" s="109">
        <f>'6桁'!Y16</f>
        <v>0</v>
      </c>
      <c r="Z16" s="14" t="str">
        <f>IF(全国標準卸価格!Z16="","",IF(ISNUMBER(全国標準卸価格!Z16),IF(入力!$C$11=1,ROUNDDOWN(全国標準卸価格!Z16*地区別掛け率!Z16%,-入力!$C$10),IF(入力!$C$11=2,ROUNDUP(全国標準卸価格!Z16*地区別掛け率!Z16%,-入力!$C$10),IF(入力!$C$11=3,ROUND(全国標準卸価格!Z16*地区別掛け率!Z16%,-入力!$C$10),""))),全国標準卸価格!Z16))</f>
        <v/>
      </c>
      <c r="AA16" s="109">
        <f>'6桁'!AA16</f>
        <v>0</v>
      </c>
    </row>
    <row r="17" spans="2:27" ht="30" customHeight="1">
      <c r="B17" s="503"/>
      <c r="C17" s="342" t="s">
        <v>1318</v>
      </c>
      <c r="D17" s="254"/>
      <c r="E17" s="342">
        <v>105</v>
      </c>
      <c r="F17" s="95">
        <f>IF(全国標準卸価格!F17="","",IF(ISNUMBER(全国標準卸価格!F17),IF(入力!$C$11=1,ROUNDDOWN(全国標準卸価格!F17*地区別掛け率!F17%,-入力!$C$10),IF(入力!$C$11=2,ROUNDUP(全国標準卸価格!F17*地区別掛け率!F17%,-入力!$C$10),IF(入力!$C$11=3,ROUND(全国標準卸価格!F17*地区別掛け率!F17%,-入力!$C$10),""))),全国標準卸価格!F17))</f>
        <v>119300</v>
      </c>
      <c r="G17" s="20" t="str">
        <f>'6桁'!G17</f>
        <v>Y★</v>
      </c>
      <c r="H17" s="95" t="str">
        <f>IF(全国標準卸価格!H17="","",IF(ISNUMBER(全国標準卸価格!H17),IF(入力!$C$11=1,ROUNDDOWN(全国標準卸価格!H17*地区別掛け率!H17%,-入力!$C$10),IF(入力!$C$11=2,ROUNDUP(全国標準卸価格!H17*地区別掛け率!H17%,-入力!$C$10),IF(入力!$C$11=3,ROUND(全国標準卸価格!H17*地区別掛け率!H17%,-入力!$C$10),""))),全国標準卸価格!H17))</f>
        <v/>
      </c>
      <c r="I17" s="96">
        <f>'6桁'!I17</f>
        <v>0</v>
      </c>
      <c r="J17" s="12" t="str">
        <f>IF(全国標準卸価格!J17="","",IF(ISNUMBER(全国標準卸価格!J17),IF(入力!$C$11=1,ROUNDDOWN(全国標準卸価格!J17*地区別掛け率!J17%,-入力!$C$10),IF(入力!$C$11=2,ROUNDUP(全国標準卸価格!J17*地区別掛け率!J17%,-入力!$C$10),IF(入力!$C$11=3,ROUND(全国標準卸価格!J17*地区別掛け率!J17%,-入力!$C$10),""))),全国標準卸価格!J17))</f>
        <v/>
      </c>
      <c r="K17" s="20">
        <f>'6桁'!K17</f>
        <v>0</v>
      </c>
      <c r="L17" s="10"/>
      <c r="M17" s="496"/>
      <c r="N17" s="500" t="s">
        <v>1325</v>
      </c>
      <c r="O17" s="501"/>
      <c r="P17" s="254"/>
      <c r="Q17" s="273">
        <v>103</v>
      </c>
      <c r="R17" s="14">
        <f>IF(全国標準卸価格!R17="","",IF(ISNUMBER(全国標準卸価格!R17),IF(入力!$C$11=1,ROUNDDOWN(全国標準卸価格!R17*地区別掛け率!R17%,-入力!$C$10),IF(入力!$C$11=2,ROUNDUP(全国標準卸価格!R17*地区別掛け率!R17%,-入力!$C$10),IF(入力!$C$11=3,ROUND(全国標準卸価格!R17*地区別掛け率!R17%,-入力!$C$10),""))),全国標準卸価格!R17))</f>
        <v>99600</v>
      </c>
      <c r="S17" s="109" t="str">
        <f>'6桁'!S17</f>
        <v>Y★</v>
      </c>
      <c r="T17" s="14" t="str">
        <f>IF(全国標準卸価格!T17="","",IF(ISNUMBER(全国標準卸価格!T17),IF(入力!$C$11=1,ROUNDDOWN(全国標準卸価格!T17*地区別掛け率!T17%,-入力!$C$10),IF(入力!$C$11=2,ROUNDUP(全国標準卸価格!T17*地区別掛け率!T17%,-入力!$C$10),IF(入力!$C$11=3,ROUND(全国標準卸価格!T17*地区別掛け率!T17%,-入力!$C$10),""))),全国標準卸価格!T17))</f>
        <v/>
      </c>
      <c r="U17" s="109">
        <f>'6桁'!U17</f>
        <v>0</v>
      </c>
      <c r="V17" s="14" t="str">
        <f>IF(全国標準卸価格!V17="","",IF(ISNUMBER(全国標準卸価格!V17),IF(入力!$C$11=1,ROUNDDOWN(全国標準卸価格!V17*地区別掛け率!V17%,-入力!$C$10),IF(入力!$C$11=2,ROUNDUP(全国標準卸価格!V17*地区別掛け率!V17%,-入力!$C$10),IF(入力!$C$11=3,ROUND(全国標準卸価格!V17*地区別掛け率!V17%,-入力!$C$10),""))),全国標準卸価格!V17))</f>
        <v/>
      </c>
      <c r="W17" s="109">
        <f>'6桁'!W17</f>
        <v>0</v>
      </c>
      <c r="X17" s="14" t="str">
        <f>IF(全国標準卸価格!X17="","",IF(ISNUMBER(全国標準卸価格!X17),IF(入力!$C$11=1,ROUNDDOWN(全国標準卸価格!X17*地区別掛け率!X17%,-入力!$C$10),IF(入力!$C$11=2,ROUNDUP(全国標準卸価格!X17*地区別掛け率!X17%,-入力!$C$10),IF(入力!$C$11=3,ROUND(全国標準卸価格!X17*地区別掛け率!X17%,-入力!$C$10),""))),全国標準卸価格!X17))</f>
        <v/>
      </c>
      <c r="Y17" s="109">
        <f>'6桁'!Y17</f>
        <v>0</v>
      </c>
      <c r="Z17" s="14" t="str">
        <f>IF(全国標準卸価格!Z17="","",IF(ISNUMBER(全国標準卸価格!Z17),IF(入力!$C$11=1,ROUNDDOWN(全国標準卸価格!Z17*地区別掛け率!Z17%,-入力!$C$10),IF(入力!$C$11=2,ROUNDUP(全国標準卸価格!Z17*地区別掛け率!Z17%,-入力!$C$10),IF(入力!$C$11=3,ROUND(全国標準卸価格!Z17*地区別掛け率!Z17%,-入力!$C$10),""))),全国標準卸価格!Z17))</f>
        <v/>
      </c>
      <c r="AA17" s="109">
        <f>'6桁'!AA17</f>
        <v>0</v>
      </c>
    </row>
    <row r="18" spans="2:27" ht="30" customHeight="1">
      <c r="B18" s="503"/>
      <c r="C18" s="342" t="s">
        <v>1975</v>
      </c>
      <c r="D18" s="254"/>
      <c r="E18" s="342">
        <v>108</v>
      </c>
      <c r="F18" s="95" t="str">
        <f>IF(全国標準卸価格!F18="","",IF(ISNUMBER(全国標準卸価格!F18),IF(入力!$C$11=1,ROUNDDOWN(全国標準卸価格!F18*地区別掛け率!F18%,-入力!$C$10),IF(入力!$C$11=2,ROUNDUP(全国標準卸価格!F18*地区別掛け率!F18%,-入力!$C$10),IF(入力!$C$11=3,ROUND(全国標準卸価格!F18*地区別掛け率!F18%,-入力!$C$10),""))),全国標準卸価格!F18))</f>
        <v/>
      </c>
      <c r="G18" s="20">
        <f>'6桁'!G18</f>
        <v>0</v>
      </c>
      <c r="H18" s="95">
        <f>IF(全国標準卸価格!H18="","",IF(ISNUMBER(全国標準卸価格!H18),IF(入力!$C$11=1,ROUNDDOWN(全国標準卸価格!H18*地区別掛け率!H18%,-入力!$C$10),IF(入力!$C$11=2,ROUNDUP(全国標準卸価格!H18*地区別掛け率!H18%,-入力!$C$10),IF(入力!$C$11=3,ROUND(全国標準卸価格!H18*地区別掛け率!H18%,-入力!$C$10),""))),全国標準卸価格!H18))</f>
        <v>117300</v>
      </c>
      <c r="I18" s="96" t="str">
        <f>'6桁'!I18</f>
        <v>Y★</v>
      </c>
      <c r="J18" s="12" t="str">
        <f>IF(全国標準卸価格!J18="","",IF(ISNUMBER(全国標準卸価格!J18),IF(入力!$C$11=1,ROUNDDOWN(全国標準卸価格!J18*地区別掛け率!J18%,-入力!$C$10),IF(入力!$C$11=2,ROUNDUP(全国標準卸価格!J18*地区別掛け率!J18%,-入力!$C$10),IF(入力!$C$11=3,ROUND(全国標準卸価格!J18*地区別掛け率!J18%,-入力!$C$10),""))),全国標準卸価格!J18))</f>
        <v/>
      </c>
      <c r="K18" s="20">
        <f>'6桁'!K18</f>
        <v>0</v>
      </c>
      <c r="L18" s="10"/>
      <c r="M18" s="496"/>
      <c r="N18" s="500" t="s">
        <v>483</v>
      </c>
      <c r="O18" s="501"/>
      <c r="P18" s="254"/>
      <c r="Q18" s="273">
        <v>92</v>
      </c>
      <c r="R18" s="14">
        <f>IF(全国標準卸価格!R18="","",IF(ISNUMBER(全国標準卸価格!R18),IF(入力!$C$11=1,ROUNDDOWN(全国標準卸価格!R18*地区別掛け率!R18%,-入力!$C$10),IF(入力!$C$11=2,ROUNDUP(全国標準卸価格!R18*地区別掛け率!R18%,-入力!$C$10),IF(入力!$C$11=3,ROUND(全国標準卸価格!R18*地区別掛け率!R18%,-入力!$C$10),""))),全国標準卸価格!R18))</f>
        <v>78400</v>
      </c>
      <c r="S18" s="109" t="str">
        <f>'6桁'!S18</f>
        <v>Y★</v>
      </c>
      <c r="T18" s="14" t="str">
        <f>IF(全国標準卸価格!T18="","",IF(ISNUMBER(全国標準卸価格!T18),IF(入力!$C$11=1,ROUNDDOWN(全国標準卸価格!T18*地区別掛け率!T18%,-入力!$C$10),IF(入力!$C$11=2,ROUNDUP(全国標準卸価格!T18*地区別掛け率!T18%,-入力!$C$10),IF(入力!$C$11=3,ROUND(全国標準卸価格!T18*地区別掛け率!T18%,-入力!$C$10),""))),全国標準卸価格!T18))</f>
        <v/>
      </c>
      <c r="U18" s="109">
        <f>'6桁'!U18</f>
        <v>0</v>
      </c>
      <c r="V18" s="14" t="str">
        <f>IF(全国標準卸価格!V18="","",IF(ISNUMBER(全国標準卸価格!V18),IF(入力!$C$11=1,ROUNDDOWN(全国標準卸価格!V18*地区別掛け率!V18%,-入力!$C$10),IF(入力!$C$11=2,ROUNDUP(全国標準卸価格!V18*地区別掛け率!V18%,-入力!$C$10),IF(入力!$C$11=3,ROUND(全国標準卸価格!V18*地区別掛け率!V18%,-入力!$C$10),""))),全国標準卸価格!V18))</f>
        <v/>
      </c>
      <c r="W18" s="109">
        <f>'6桁'!W18</f>
        <v>0</v>
      </c>
      <c r="X18" s="14" t="str">
        <f>IF(全国標準卸価格!X18="","",IF(ISNUMBER(全国標準卸価格!X18),IF(入力!$C$11=1,ROUNDDOWN(全国標準卸価格!X18*地区別掛け率!X18%,-入力!$C$10),IF(入力!$C$11=2,ROUNDUP(全国標準卸価格!X18*地区別掛け率!X18%,-入力!$C$10),IF(入力!$C$11=3,ROUND(全国標準卸価格!X18*地区別掛け率!X18%,-入力!$C$10),""))),全国標準卸価格!X18))</f>
        <v/>
      </c>
      <c r="Y18" s="109">
        <f>'6桁'!Y18</f>
        <v>0</v>
      </c>
      <c r="Z18" s="14" t="str">
        <f>IF(全国標準卸価格!Z18="","",IF(ISNUMBER(全国標準卸価格!Z18),IF(入力!$C$11=1,ROUNDDOWN(全国標準卸価格!Z18*地区別掛け率!Z18%,-入力!$C$10),IF(入力!$C$11=2,ROUNDUP(全国標準卸価格!Z18*地区別掛け率!Z18%,-入力!$C$10),IF(入力!$C$11=3,ROUND(全国標準卸価格!Z18*地区別掛け率!Z18%,-入力!$C$10),""))),全国標準卸価格!Z18))</f>
        <v/>
      </c>
      <c r="AA18" s="109">
        <f>'6桁'!AA18</f>
        <v>0</v>
      </c>
    </row>
    <row r="19" spans="2:27" ht="30" customHeight="1">
      <c r="B19" s="503"/>
      <c r="C19" s="342" t="s">
        <v>327</v>
      </c>
      <c r="D19" s="254"/>
      <c r="E19" s="342">
        <v>96</v>
      </c>
      <c r="F19" s="95">
        <f>IF(全国標準卸価格!F19="","",IF(ISNUMBER(全国標準卸価格!F19),IF(入力!$C$11=1,ROUNDDOWN(全国標準卸価格!F19*地区別掛け率!F19%,-入力!$C$10),IF(入力!$C$11=2,ROUNDUP(全国標準卸価格!F19*地区別掛け率!F19%,-入力!$C$10),IF(入力!$C$11=3,ROUND(全国標準卸価格!F19*地区別掛け率!F19%,-入力!$C$10),""))),全国標準卸価格!F19))</f>
        <v>90200</v>
      </c>
      <c r="G19" s="20" t="str">
        <f>'6桁'!G19</f>
        <v>Y★</v>
      </c>
      <c r="H19" s="95" t="str">
        <f>IF(全国標準卸価格!H19="","",IF(ISNUMBER(全国標準卸価格!H19),IF(入力!$C$11=1,ROUNDDOWN(全国標準卸価格!H19*地区別掛け率!H19%,-入力!$C$10),IF(入力!$C$11=2,ROUNDUP(全国標準卸価格!H19*地区別掛け率!H19%,-入力!$C$10),IF(入力!$C$11=3,ROUND(全国標準卸価格!H19*地区別掛け率!H19%,-入力!$C$10),""))),全国標準卸価格!H19))</f>
        <v/>
      </c>
      <c r="I19" s="96">
        <f>'6桁'!I19</f>
        <v>0</v>
      </c>
      <c r="J19" s="12" t="str">
        <f>IF(全国標準卸価格!J19="","",IF(ISNUMBER(全国標準卸価格!J19),IF(入力!$C$11=1,ROUNDDOWN(全国標準卸価格!J19*地区別掛け率!J19%,-入力!$C$10),IF(入力!$C$11=2,ROUNDUP(全国標準卸価格!J19*地区別掛け率!J19%,-入力!$C$10),IF(入力!$C$11=3,ROUND(全国標準卸価格!J19*地区別掛け率!J19%,-入力!$C$10),""))),全国標準卸価格!J19))</f>
        <v/>
      </c>
      <c r="K19" s="20">
        <f>'6桁'!K19</f>
        <v>0</v>
      </c>
      <c r="L19" s="10"/>
      <c r="M19" s="496"/>
      <c r="N19" s="500" t="s">
        <v>175</v>
      </c>
      <c r="O19" s="501"/>
      <c r="P19" s="254">
        <v>91</v>
      </c>
      <c r="Q19" s="273">
        <v>95</v>
      </c>
      <c r="R19" s="14">
        <f>IF(全国標準卸価格!R19="","",IF(ISNUMBER(全国標準卸価格!R19),IF(入力!$C$11=1,ROUNDDOWN(全国標準卸価格!R19*地区別掛け率!R19%,-入力!$C$10),IF(入力!$C$11=2,ROUNDUP(全国標準卸価格!R19*地区別掛け率!R19%,-入力!$C$10),IF(入力!$C$11=3,ROUND(全国標準卸価格!R19*地区別掛け率!R19%,-入力!$C$10),""))),全国標準卸価格!R19))</f>
        <v>79200</v>
      </c>
      <c r="S19" s="109" t="str">
        <f>'6桁'!S19</f>
        <v>Y★</v>
      </c>
      <c r="T19" s="14">
        <f>IF(全国標準卸価格!T19="","",IF(ISNUMBER(全国標準卸価格!T19),IF(入力!$C$11=1,ROUNDDOWN(全国標準卸価格!T19*地区別掛け率!T19%,-入力!$C$10),IF(入力!$C$11=2,ROUNDUP(全国標準卸価格!T19*地区別掛け率!T19%,-入力!$C$10),IF(入力!$C$11=3,ROUND(全国標準卸価格!T19*地区別掛け率!T19%,-入力!$C$10),""))),全国標準卸価格!T19))</f>
        <v>78500</v>
      </c>
      <c r="U19" s="109" t="str">
        <f>'6桁'!U19</f>
        <v>Y★</v>
      </c>
      <c r="V19" s="14">
        <f>IF(全国標準卸価格!V19="","",IF(ISNUMBER(全国標準卸価格!V19),IF(入力!$C$11=1,ROUNDDOWN(全国標準卸価格!V19*地区別掛け率!V19%,-入力!$C$10),IF(入力!$C$11=2,ROUNDUP(全国標準卸価格!V19*地区別掛け率!V19%,-入力!$C$10),IF(入力!$C$11=3,ROUND(全国標準卸価格!V19*地区別掛け率!V19%,-入力!$C$10),""))),全国標準卸価格!V19))</f>
        <v>76500</v>
      </c>
      <c r="W19" s="109" t="str">
        <f>'6桁'!W19</f>
        <v>W★</v>
      </c>
      <c r="X19" s="14">
        <f>IF(全国標準卸価格!X19="","",IF(ISNUMBER(全国標準卸価格!X19),IF(入力!$C$11=1,ROUNDDOWN(全国標準卸価格!X19*地区別掛け率!X19%,-入力!$C$10),IF(入力!$C$11=2,ROUNDUP(全国標準卸価格!X19*地区別掛け率!X19%,-入力!$C$10),IF(入力!$C$11=3,ROUND(全国標準卸価格!X19*地区別掛け率!X19%,-入力!$C$10),""))),全国標準卸価格!X19))</f>
        <v>75100</v>
      </c>
      <c r="Y19" s="109" t="str">
        <f>'6桁'!Y19</f>
        <v>W★</v>
      </c>
      <c r="Z19" s="14">
        <f>IF(全国標準卸価格!Z19="","",IF(ISNUMBER(全国標準卸価格!Z19),IF(入力!$C$11=1,ROUNDDOWN(全国標準卸価格!Z19*地区別掛け率!Z19%,-入力!$C$10),IF(入力!$C$11=2,ROUNDUP(全国標準卸価格!Z19*地区別掛け率!Z19%,-入力!$C$10),IF(入力!$C$11=3,ROUND(全国標準卸価格!Z19*地区別掛け率!Z19%,-入力!$C$10),""))),全国標準卸価格!Z19))</f>
        <v>73400</v>
      </c>
      <c r="AA19" s="109" t="str">
        <f>'6桁'!AA19</f>
        <v>W★</v>
      </c>
    </row>
    <row r="20" spans="2:27" ht="30" customHeight="1">
      <c r="B20" s="503"/>
      <c r="C20" s="342" t="s">
        <v>1319</v>
      </c>
      <c r="D20" s="254"/>
      <c r="E20" s="342">
        <v>98</v>
      </c>
      <c r="F20" s="95">
        <f>IF(全国標準卸価格!F20="","",IF(ISNUMBER(全国標準卸価格!F20),IF(入力!$C$11=1,ROUNDDOWN(全国標準卸価格!F20*地区別掛け率!F20%,-入力!$C$10),IF(入力!$C$11=2,ROUNDUP(全国標準卸価格!F20*地区別掛け率!F20%,-入力!$C$10),IF(入力!$C$11=3,ROUND(全国標準卸価格!F20*地区別掛け率!F20%,-入力!$C$10),""))),全国標準卸価格!F20))</f>
        <v>101000</v>
      </c>
      <c r="G20" s="20" t="str">
        <f>'6桁'!G20</f>
        <v>Y★</v>
      </c>
      <c r="H20" s="95" t="str">
        <f>IF(全国標準卸価格!H20="","",IF(ISNUMBER(全国標準卸価格!H20),IF(入力!$C$11=1,ROUNDDOWN(全国標準卸価格!H20*地区別掛け率!H20%,-入力!$C$10),IF(入力!$C$11=2,ROUNDUP(全国標準卸価格!H20*地区別掛け率!H20%,-入力!$C$10),IF(入力!$C$11=3,ROUND(全国標準卸価格!H20*地区別掛け率!H20%,-入力!$C$10),""))),全国標準卸価格!H20))</f>
        <v/>
      </c>
      <c r="I20" s="96">
        <f>'6桁'!I20</f>
        <v>0</v>
      </c>
      <c r="J20" s="12" t="str">
        <f>IF(全国標準卸価格!J20="","",IF(ISNUMBER(全国標準卸価格!J20),IF(入力!$C$11=1,ROUNDDOWN(全国標準卸価格!J20*地区別掛け率!J20%,-入力!$C$10),IF(入力!$C$11=2,ROUNDUP(全国標準卸価格!J20*地区別掛け率!J20%,-入力!$C$10),IF(入力!$C$11=3,ROUND(全国標準卸価格!J20*地区別掛け率!J20%,-入力!$C$10),""))),全国標準卸価格!J20))</f>
        <v/>
      </c>
      <c r="K20" s="96">
        <f>'6桁'!K20</f>
        <v>0</v>
      </c>
      <c r="L20" s="10"/>
      <c r="M20" s="496"/>
      <c r="N20" s="500" t="s">
        <v>212</v>
      </c>
      <c r="O20" s="501"/>
      <c r="P20" s="254">
        <v>93</v>
      </c>
      <c r="Q20" s="273">
        <v>97</v>
      </c>
      <c r="R20" s="14">
        <f>IF(全国標準卸価格!R20="","",IF(ISNUMBER(全国標準卸価格!R20),IF(入力!$C$11=1,ROUNDDOWN(全国標準卸価格!R20*地区別掛け率!R20%,-入力!$C$10),IF(入力!$C$11=2,ROUNDUP(全国標準卸価格!R20*地区別掛け率!R20%,-入力!$C$10),IF(入力!$C$11=3,ROUND(全国標準卸価格!R20*地区別掛け率!R20%,-入力!$C$10),""))),全国標準卸価格!R20))</f>
        <v>84200</v>
      </c>
      <c r="S20" s="109" t="str">
        <f>'6桁'!S20</f>
        <v>Y★</v>
      </c>
      <c r="T20" s="14">
        <f>IF(全国標準卸価格!T20="","",IF(ISNUMBER(全国標準卸価格!T20),IF(入力!$C$11=1,ROUNDDOWN(全国標準卸価格!T20*地区別掛け率!T20%,-入力!$C$10),IF(入力!$C$11=2,ROUNDUP(全国標準卸価格!T20*地区別掛け率!T20%,-入力!$C$10),IF(入力!$C$11=3,ROUND(全国標準卸価格!T20*地区別掛け率!T20%,-入力!$C$10),""))),全国標準卸価格!T20))</f>
        <v>83500</v>
      </c>
      <c r="U20" s="109" t="str">
        <f>'6桁'!U20</f>
        <v>Y★</v>
      </c>
      <c r="V20" s="14">
        <f>IF(全国標準卸価格!V20="","",IF(ISNUMBER(全国標準卸価格!V20),IF(入力!$C$11=1,ROUNDDOWN(全国標準卸価格!V20*地区別掛け率!V20%,-入力!$C$10),IF(入力!$C$11=2,ROUNDUP(全国標準卸価格!V20*地区別掛け率!V20%,-入力!$C$10),IF(入力!$C$11=3,ROUND(全国標準卸価格!V20*地区別掛け率!V20%,-入力!$C$10),""))),全国標準卸価格!V20))</f>
        <v>78600</v>
      </c>
      <c r="W20" s="109" t="str">
        <f>'6桁'!W20</f>
        <v>W★</v>
      </c>
      <c r="X20" s="14" t="str">
        <f>IF(全国標準卸価格!X20="","",IF(ISNUMBER(全国標準卸価格!X20),IF(入力!$C$11=1,ROUNDDOWN(全国標準卸価格!X20*地区別掛け率!X20%,-入力!$C$10),IF(入力!$C$11=2,ROUNDUP(全国標準卸価格!X20*地区別掛け率!X20%,-入力!$C$10),IF(入力!$C$11=3,ROUND(全国標準卸価格!X20*地区別掛け率!X20%,-入力!$C$10),""))),全国標準卸価格!X20))</f>
        <v/>
      </c>
      <c r="Y20" s="109">
        <f>'6桁'!Y20</f>
        <v>0</v>
      </c>
      <c r="Z20" s="14" t="str">
        <f>IF(全国標準卸価格!Z20="","",IF(ISNUMBER(全国標準卸価格!Z20),IF(入力!$C$11=1,ROUNDDOWN(全国標準卸価格!Z20*地区別掛け率!Z20%,-入力!$C$10),IF(入力!$C$11=2,ROUNDUP(全国標準卸価格!Z20*地区別掛け率!Z20%,-入力!$C$10),IF(入力!$C$11=3,ROUND(全国標準卸価格!Z20*地区別掛け率!Z20%,-入力!$C$10),""))),全国標準卸価格!Z20))</f>
        <v/>
      </c>
      <c r="AA20" s="109">
        <f>'6桁'!AA20</f>
        <v>0</v>
      </c>
    </row>
    <row r="21" spans="2:27" ht="30" customHeight="1">
      <c r="B21" s="503"/>
      <c r="C21" s="342" t="s">
        <v>436</v>
      </c>
      <c r="D21" s="254"/>
      <c r="E21" s="342">
        <v>101</v>
      </c>
      <c r="F21" s="95">
        <f>IF(全国標準卸価格!F21="","",IF(ISNUMBER(全国標準卸価格!F21),IF(入力!$C$11=1,ROUNDDOWN(全国標準卸価格!F21*地区別掛け率!F21%,-入力!$C$10),IF(入力!$C$11=2,ROUNDUP(全国標準卸価格!F21*地区別掛け率!F21%,-入力!$C$10),IF(入力!$C$11=3,ROUND(全国標準卸価格!F21*地区別掛け率!F21%,-入力!$C$10),""))),全国標準卸価格!F21))</f>
        <v>100700</v>
      </c>
      <c r="G21" s="20" t="str">
        <f>'6桁'!G21</f>
        <v>Y★</v>
      </c>
      <c r="H21" s="95" t="str">
        <f>IF(全国標準卸価格!H21="","",IF(ISNUMBER(全国標準卸価格!H21),IF(入力!$C$11=1,ROUNDDOWN(全国標準卸価格!H21*地区別掛け率!H21%,-入力!$C$10),IF(入力!$C$11=2,ROUNDUP(全国標準卸価格!H21*地区別掛け率!H21%,-入力!$C$10),IF(入力!$C$11=3,ROUND(全国標準卸価格!H21*地区別掛け率!H21%,-入力!$C$10),""))),全国標準卸価格!H21))</f>
        <v/>
      </c>
      <c r="I21" s="96">
        <f>'6桁'!I21</f>
        <v>0</v>
      </c>
      <c r="J21" s="12" t="str">
        <f>IF(全国標準卸価格!J21="","",IF(ISNUMBER(全国標準卸価格!J21),IF(入力!$C$11=1,ROUNDDOWN(全国標準卸価格!J21*地区別掛け率!J21%,-入力!$C$10),IF(入力!$C$11=2,ROUNDUP(全国標準卸価格!J21*地区別掛け率!J21%,-入力!$C$10),IF(入力!$C$11=3,ROUND(全国標準卸価格!J21*地区別掛け率!J21%,-入力!$C$10),""))),全国標準卸価格!J21))</f>
        <v/>
      </c>
      <c r="K21" s="20">
        <f>'6桁'!K21</f>
        <v>0</v>
      </c>
      <c r="L21" s="10"/>
      <c r="M21" s="496"/>
      <c r="N21" s="500" t="s">
        <v>485</v>
      </c>
      <c r="O21" s="501"/>
      <c r="P21" s="254"/>
      <c r="Q21" s="273">
        <v>99</v>
      </c>
      <c r="R21" s="14">
        <f>IF(全国標準卸価格!R21="","",IF(ISNUMBER(全国標準卸価格!R21),IF(入力!$C$11=1,ROUNDDOWN(全国標準卸価格!R21*地区別掛け率!R21%,-入力!$C$10),IF(入力!$C$11=2,ROUNDUP(全国標準卸価格!R21*地区別掛け率!R21%,-入力!$C$10),IF(入力!$C$11=3,ROUND(全国標準卸価格!R21*地区別掛け率!R21%,-入力!$C$10),""))),全国標準卸価格!R21))</f>
        <v>84500</v>
      </c>
      <c r="S21" s="109" t="str">
        <f>'6桁'!S21</f>
        <v>Y★</v>
      </c>
      <c r="T21" s="14" t="str">
        <f>IF(全国標準卸価格!T21="","",IF(ISNUMBER(全国標準卸価格!T21),IF(入力!$C$11=1,ROUNDDOWN(全国標準卸価格!T21*地区別掛け率!T21%,-入力!$C$10),IF(入力!$C$11=2,ROUNDUP(全国標準卸価格!T21*地区別掛け率!T21%,-入力!$C$10),IF(入力!$C$11=3,ROUND(全国標準卸価格!T21*地区別掛け率!T21%,-入力!$C$10),""))),全国標準卸価格!T21))</f>
        <v/>
      </c>
      <c r="U21" s="109">
        <f>'6桁'!U21</f>
        <v>0</v>
      </c>
      <c r="V21" s="14" t="str">
        <f>IF(全国標準卸価格!V21="","",IF(ISNUMBER(全国標準卸価格!V21),IF(入力!$C$11=1,ROUNDDOWN(全国標準卸価格!V21*地区別掛け率!V21%,-入力!$C$10),IF(入力!$C$11=2,ROUNDUP(全国標準卸価格!V21*地区別掛け率!V21%,-入力!$C$10),IF(入力!$C$11=3,ROUND(全国標準卸価格!V21*地区別掛け率!V21%,-入力!$C$10),""))),全国標準卸価格!V21))</f>
        <v/>
      </c>
      <c r="W21" s="109">
        <f>'6桁'!W21</f>
        <v>0</v>
      </c>
      <c r="X21" s="14" t="str">
        <f>IF(全国標準卸価格!X21="","",IF(ISNUMBER(全国標準卸価格!X21),IF(入力!$C$11=1,ROUNDDOWN(全国標準卸価格!X21*地区別掛け率!X21%,-入力!$C$10),IF(入力!$C$11=2,ROUNDUP(全国標準卸価格!X21*地区別掛け率!X21%,-入力!$C$10),IF(入力!$C$11=3,ROUND(全国標準卸価格!X21*地区別掛け率!X21%,-入力!$C$10),""))),全国標準卸価格!X21))</f>
        <v/>
      </c>
      <c r="Y21" s="109">
        <f>'6桁'!Y21</f>
        <v>0</v>
      </c>
      <c r="Z21" s="14" t="str">
        <f>IF(全国標準卸価格!Z21="","",IF(ISNUMBER(全国標準卸価格!Z21),IF(入力!$C$11=1,ROUNDDOWN(全国標準卸価格!Z21*地区別掛け率!Z21%,-入力!$C$10),IF(入力!$C$11=2,ROUNDUP(全国標準卸価格!Z21*地区別掛け率!Z21%,-入力!$C$10),IF(入力!$C$11=3,ROUND(全国標準卸価格!Z21*地区別掛け率!Z21%,-入力!$C$10),""))),全国標準卸価格!Z21))</f>
        <v/>
      </c>
      <c r="AA21" s="109">
        <f>'6桁'!AA21</f>
        <v>0</v>
      </c>
    </row>
    <row r="22" spans="2:27" ht="30" customHeight="1">
      <c r="B22" s="503"/>
      <c r="C22" s="342" t="s">
        <v>567</v>
      </c>
      <c r="D22" s="254">
        <v>99</v>
      </c>
      <c r="E22" s="342">
        <v>103</v>
      </c>
      <c r="F22" s="95">
        <f>IF(全国標準卸価格!F22="","",IF(ISNUMBER(全国標準卸価格!F22),IF(入力!$C$11=1,ROUNDDOWN(全国標準卸価格!F22*地区別掛け率!F22%,-入力!$C$10),IF(入力!$C$11=2,ROUNDUP(全国標準卸価格!F22*地区別掛け率!F22%,-入力!$C$10),IF(入力!$C$11=3,ROUND(全国標準卸価格!F22*地区別掛け率!F22%,-入力!$C$10),""))),全国標準卸価格!F22))</f>
        <v>100400</v>
      </c>
      <c r="G22" s="20" t="str">
        <f>'6桁'!G22</f>
        <v>Y★</v>
      </c>
      <c r="H22" s="95" t="str">
        <f>IF(全国標準卸価格!H22="","",IF(ISNUMBER(全国標準卸価格!H22),IF(入力!$C$11=1,ROUNDDOWN(全国標準卸価格!H22*地区別掛け率!H22%,-入力!$C$10),IF(入力!$C$11=2,ROUNDUP(全国標準卸価格!H22*地区別掛け率!H22%,-入力!$C$10),IF(入力!$C$11=3,ROUND(全国標準卸価格!H22*地区別掛け率!H22%,-入力!$C$10),""))),全国標準卸価格!H22))</f>
        <v/>
      </c>
      <c r="I22" s="96">
        <f>'6桁'!I22</f>
        <v>0</v>
      </c>
      <c r="J22" s="12">
        <f>IF(全国標準卸価格!J22="","",IF(ISNUMBER(全国標準卸価格!J22),IF(入力!$C$11=1,ROUNDDOWN(全国標準卸価格!J22*地区別掛け率!J22%,-入力!$C$10),IF(入力!$C$11=2,ROUNDUP(全国標準卸価格!J22*地区別掛け率!J22%,-入力!$C$10),IF(入力!$C$11=3,ROUND(全国標準卸価格!J22*地区別掛け率!J22%,-入力!$C$10),""))),全国標準卸価格!J22))</f>
        <v>96900</v>
      </c>
      <c r="K22" s="20" t="str">
        <f>'6桁'!K22</f>
        <v>W★</v>
      </c>
      <c r="L22" s="10"/>
      <c r="M22" s="496"/>
      <c r="N22" s="500" t="s">
        <v>76</v>
      </c>
      <c r="O22" s="501"/>
      <c r="P22" s="254">
        <v>98</v>
      </c>
      <c r="Q22" s="273">
        <v>102</v>
      </c>
      <c r="R22" s="14">
        <f>IF(全国標準卸価格!R22="","",IF(ISNUMBER(全国標準卸価格!R22),IF(入力!$C$11=1,ROUNDDOWN(全国標準卸価格!R22*地区別掛け率!R22%,-入力!$C$10),IF(入力!$C$11=2,ROUNDUP(全国標準卸価格!R22*地区別掛け率!R22%,-入力!$C$10),IF(入力!$C$11=3,ROUND(全国標準卸価格!R22*地区別掛け率!R22%,-入力!$C$10),""))),全国標準卸価格!R22))</f>
        <v>84900</v>
      </c>
      <c r="S22" s="109" t="str">
        <f>'6桁'!S22</f>
        <v>Y★</v>
      </c>
      <c r="T22" s="14">
        <f>IF(全国標準卸価格!T22="","",IF(ISNUMBER(全国標準卸価格!T22),IF(入力!$C$11=1,ROUNDDOWN(全国標準卸価格!T22*地区別掛け率!T22%,-入力!$C$10),IF(入力!$C$11=2,ROUNDUP(全国標準卸価格!T22*地区別掛け率!T22%,-入力!$C$10),IF(入力!$C$11=3,ROUND(全国標準卸価格!T22*地区別掛け率!T22%,-入力!$C$10),""))),全国標準卸価格!T22))</f>
        <v>84100</v>
      </c>
      <c r="U22" s="109" t="str">
        <f>'6桁'!U22</f>
        <v>Y★</v>
      </c>
      <c r="V22" s="14">
        <f>IF(全国標準卸価格!V22="","",IF(ISNUMBER(全国標準卸価格!V22),IF(入力!$C$11=1,ROUNDDOWN(全国標準卸価格!V22*地区別掛け率!V22%,-入力!$C$10),IF(入力!$C$11=2,ROUNDUP(全国標準卸価格!V22*地区別掛け率!V22%,-入力!$C$10),IF(入力!$C$11=3,ROUND(全国標準卸価格!V22*地区別掛け率!V22%,-入力!$C$10),""))),全国標準卸価格!V22))</f>
        <v>81100</v>
      </c>
      <c r="W22" s="109" t="str">
        <f>'6桁'!W22</f>
        <v>W★</v>
      </c>
      <c r="X22" s="14" t="str">
        <f>IF(全国標準卸価格!X22="","",IF(ISNUMBER(全国標準卸価格!X22),IF(入力!$C$11=1,ROUNDDOWN(全国標準卸価格!X22*地区別掛け率!X22%,-入力!$C$10),IF(入力!$C$11=2,ROUNDUP(全国標準卸価格!X22*地区別掛け率!X22%,-入力!$C$10),IF(入力!$C$11=3,ROUND(全国標準卸価格!X22*地区別掛け率!X22%,-入力!$C$10),""))),全国標準卸価格!X22))</f>
        <v/>
      </c>
      <c r="Y22" s="109">
        <f>'6桁'!Y22</f>
        <v>0</v>
      </c>
      <c r="Z22" s="14" t="str">
        <f>IF(全国標準卸価格!Z22="","",IF(ISNUMBER(全国標準卸価格!Z22),IF(入力!$C$11=1,ROUNDDOWN(全国標準卸価格!Z22*地区別掛け率!Z22%,-入力!$C$10),IF(入力!$C$11=2,ROUNDUP(全国標準卸価格!Z22*地区別掛け率!Z22%,-入力!$C$10),IF(入力!$C$11=3,ROUND(全国標準卸価格!Z22*地区別掛け率!Z22%,-入力!$C$10),""))),全国標準卸価格!Z22))</f>
        <v/>
      </c>
      <c r="AA22" s="109">
        <f>'6桁'!AA22</f>
        <v>0</v>
      </c>
    </row>
    <row r="23" spans="2:27" ht="30" customHeight="1">
      <c r="B23" s="503"/>
      <c r="C23" s="342" t="s">
        <v>470</v>
      </c>
      <c r="D23" s="254"/>
      <c r="E23" s="342">
        <v>105</v>
      </c>
      <c r="F23" s="95" t="str">
        <f>IF(全国標準卸価格!F23="","",IF(ISNUMBER(全国標準卸価格!F23),IF(入力!$C$11=1,ROUNDDOWN(全国標準卸価格!F23*地区別掛け率!F23%,-入力!$C$10),IF(入力!$C$11=2,ROUNDUP(全国標準卸価格!F23*地区別掛け率!F23%,-入力!$C$10),IF(入力!$C$11=3,ROUND(全国標準卸価格!F23*地区別掛け率!F23%,-入力!$C$10),""))),全国標準卸価格!F23))</f>
        <v/>
      </c>
      <c r="G23" s="20">
        <f>'6桁'!G23</f>
        <v>0</v>
      </c>
      <c r="H23" s="95">
        <f>IF(全国標準卸価格!H23="","",IF(ISNUMBER(全国標準卸価格!H23),IF(入力!$C$11=1,ROUNDDOWN(全国標準卸価格!H23*地区別掛け率!H23%,-入力!$C$10),IF(入力!$C$11=2,ROUNDUP(全国標準卸価格!H23*地区別掛け率!H23%,-入力!$C$10),IF(入力!$C$11=3,ROUND(全国標準卸価格!H23*地区別掛け率!H23%,-入力!$C$10),""))),全国標準卸価格!H23))</f>
        <v>95900</v>
      </c>
      <c r="I23" s="96" t="str">
        <f>'6桁'!I23</f>
        <v>Y★</v>
      </c>
      <c r="J23" s="12" t="str">
        <f>IF(全国標準卸価格!J23="","",IF(ISNUMBER(全国標準卸価格!J23),IF(入力!$C$11=1,ROUNDDOWN(全国標準卸価格!J23*地区別掛け率!J23%,-入力!$C$10),IF(入力!$C$11=2,ROUNDUP(全国標準卸価格!J23*地区別掛け率!J23%,-入力!$C$10),IF(入力!$C$11=3,ROUND(全国標準卸価格!J23*地区別掛け率!J23%,-入力!$C$10),""))),全国標準卸価格!J23))</f>
        <v/>
      </c>
      <c r="K23" s="20">
        <f>'6桁'!K23</f>
        <v>0</v>
      </c>
      <c r="L23" s="10"/>
      <c r="M23" s="496"/>
      <c r="N23" s="500" t="s">
        <v>487</v>
      </c>
      <c r="O23" s="501"/>
      <c r="P23" s="254"/>
      <c r="Q23" s="273">
        <v>104</v>
      </c>
      <c r="R23" s="14">
        <f>IF(全国標準卸価格!R23="","",IF(ISNUMBER(全国標準卸価格!R23),IF(入力!$C$11=1,ROUNDDOWN(全国標準卸価格!R23*地区別掛け率!R23%,-入力!$C$10),IF(入力!$C$11=2,ROUNDUP(全国標準卸価格!R23*地区別掛け率!R23%,-入力!$C$10),IF(入力!$C$11=3,ROUND(全国標準卸価格!R23*地区別掛け率!R23%,-入力!$C$10),""))),全国標準卸価格!R23))</f>
        <v>86500</v>
      </c>
      <c r="S23" s="109" t="str">
        <f>'6桁'!S23</f>
        <v>Y★</v>
      </c>
      <c r="T23" s="14" t="str">
        <f>IF(全国標準卸価格!T23="","",IF(ISNUMBER(全国標準卸価格!T23),IF(入力!$C$11=1,ROUNDDOWN(全国標準卸価格!T23*地区別掛け率!T23%,-入力!$C$10),IF(入力!$C$11=2,ROUNDUP(全国標準卸価格!T23*地区別掛け率!T23%,-入力!$C$10),IF(入力!$C$11=3,ROUND(全国標準卸価格!T23*地区別掛け率!T23%,-入力!$C$10),""))),全国標準卸価格!T23))</f>
        <v/>
      </c>
      <c r="U23" s="109">
        <f>'6桁'!U23</f>
        <v>0</v>
      </c>
      <c r="V23" s="14" t="str">
        <f>IF(全国標準卸価格!V23="","",IF(ISNUMBER(全国標準卸価格!V23),IF(入力!$C$11=1,ROUNDDOWN(全国標準卸価格!V23*地区別掛け率!V23%,-入力!$C$10),IF(入力!$C$11=2,ROUNDUP(全国標準卸価格!V23*地区別掛け率!V23%,-入力!$C$10),IF(入力!$C$11=3,ROUND(全国標準卸価格!V23*地区別掛け率!V23%,-入力!$C$10),""))),全国標準卸価格!V23))</f>
        <v/>
      </c>
      <c r="W23" s="109">
        <f>'6桁'!W23</f>
        <v>0</v>
      </c>
      <c r="X23" s="14" t="str">
        <f>IF(全国標準卸価格!X23="","",IF(ISNUMBER(全国標準卸価格!X23),IF(入力!$C$11=1,ROUNDDOWN(全国標準卸価格!X23*地区別掛け率!X23%,-入力!$C$10),IF(入力!$C$11=2,ROUNDUP(全国標準卸価格!X23*地区別掛け率!X23%,-入力!$C$10),IF(入力!$C$11=3,ROUND(全国標準卸価格!X23*地区別掛け率!X23%,-入力!$C$10),""))),全国標準卸価格!X23))</f>
        <v/>
      </c>
      <c r="Y23" s="109">
        <f>'6桁'!Y23</f>
        <v>0</v>
      </c>
      <c r="Z23" s="14" t="str">
        <f>IF(全国標準卸価格!Z23="","",IF(ISNUMBER(全国標準卸価格!Z23),IF(入力!$C$11=1,ROUNDDOWN(全国標準卸価格!Z23*地区別掛け率!Z23%,-入力!$C$10),IF(入力!$C$11=2,ROUNDUP(全国標準卸価格!Z23*地区別掛け率!Z23%,-入力!$C$10),IF(入力!$C$11=3,ROUND(全国標準卸価格!Z23*地区別掛け率!Z23%,-入力!$C$10),""))),全国標準卸価格!Z23))</f>
        <v/>
      </c>
      <c r="AA23" s="109">
        <f>'6桁'!AA23</f>
        <v>0</v>
      </c>
    </row>
    <row r="24" spans="2:27" ht="30" customHeight="1">
      <c r="B24" s="503"/>
      <c r="C24" s="342" t="s">
        <v>290</v>
      </c>
      <c r="D24" s="254">
        <v>103</v>
      </c>
      <c r="E24" s="342">
        <v>107</v>
      </c>
      <c r="F24" s="95">
        <f>IF(全国標準卸価格!F24="","",IF(ISNUMBER(全国標準卸価格!F24),IF(入力!$C$11=1,ROUNDDOWN(全国標準卸価格!F24*地区別掛け率!F24%,-入力!$C$10),IF(入力!$C$11=2,ROUNDUP(全国標準卸価格!F24*地区別掛け率!F24%,-入力!$C$10),IF(入力!$C$11=3,ROUND(全国標準卸価格!F24*地区別掛け率!F24%,-入力!$C$10),""))),全国標準卸価格!F24))</f>
        <v>102000</v>
      </c>
      <c r="G24" s="20" t="str">
        <f>'6桁'!G24</f>
        <v>Y★</v>
      </c>
      <c r="H24" s="95">
        <f>IF(全国標準卸価格!H24="","",IF(ISNUMBER(全国標準卸価格!H24),IF(入力!$C$11=1,ROUNDDOWN(全国標準卸価格!H24*地区別掛け率!H24%,-入力!$C$10),IF(入力!$C$11=2,ROUNDUP(全国標準卸価格!H24*地区別掛け率!H24%,-入力!$C$10),IF(入力!$C$11=3,ROUND(全国標準卸価格!H24*地区別掛け率!H24%,-入力!$C$10),""))),全国標準卸価格!H24))</f>
        <v>103900</v>
      </c>
      <c r="I24" s="96" t="str">
        <f>'6桁'!I24</f>
        <v>Y★</v>
      </c>
      <c r="J24" s="12" t="str">
        <f>IF(全国標準卸価格!J24="","",IF(ISNUMBER(全国標準卸価格!J24),IF(入力!$C$11=1,ROUNDDOWN(全国標準卸価格!J24*地区別掛け率!J24%,-入力!$C$10),IF(入力!$C$11=2,ROUNDUP(全国標準卸価格!J24*地区別掛け率!J24%,-入力!$C$10),IF(入力!$C$11=3,ROUND(全国標準卸価格!J24*地区別掛け率!J24%,-入力!$C$10),""))),全国標準卸価格!J24))</f>
        <v/>
      </c>
      <c r="K24" s="20">
        <f>'6桁'!K24</f>
        <v>0</v>
      </c>
      <c r="L24" s="10"/>
      <c r="M24" s="496"/>
      <c r="N24" s="500" t="s">
        <v>1074</v>
      </c>
      <c r="O24" s="501"/>
      <c r="P24" s="254"/>
      <c r="Q24" s="273">
        <v>105</v>
      </c>
      <c r="R24" s="14">
        <f>IF(全国標準卸価格!R24="","",IF(ISNUMBER(全国標準卸価格!R24),IF(入力!$C$11=1,ROUNDDOWN(全国標準卸価格!R24*地区別掛け率!R24%,-入力!$C$10),IF(入力!$C$11=2,ROUNDUP(全国標準卸価格!R24*地区別掛け率!R24%,-入力!$C$10),IF(入力!$C$11=3,ROUND(全国標準卸価格!R24*地区別掛け率!R24%,-入力!$C$10),""))),全国標準卸価格!R24))</f>
        <v>88300</v>
      </c>
      <c r="S24" s="109" t="str">
        <f>'6桁'!S24</f>
        <v>Y★</v>
      </c>
      <c r="T24" s="14" t="str">
        <f>IF(全国標準卸価格!T24="","",IF(ISNUMBER(全国標準卸価格!T24),IF(入力!$C$11=1,ROUNDDOWN(全国標準卸価格!T24*地区別掛け率!T24%,-入力!$C$10),IF(入力!$C$11=2,ROUNDUP(全国標準卸価格!T24*地区別掛け率!T24%,-入力!$C$10),IF(入力!$C$11=3,ROUND(全国標準卸価格!T24*地区別掛け率!T24%,-入力!$C$10),""))),全国標準卸価格!T24))</f>
        <v/>
      </c>
      <c r="U24" s="109">
        <f>'6桁'!U24</f>
        <v>0</v>
      </c>
      <c r="V24" s="14" t="str">
        <f>IF(全国標準卸価格!V24="","",IF(ISNUMBER(全国標準卸価格!V24),IF(入力!$C$11=1,ROUNDDOWN(全国標準卸価格!V24*地区別掛け率!V24%,-入力!$C$10),IF(入力!$C$11=2,ROUNDUP(全国標準卸価格!V24*地区別掛け率!V24%,-入力!$C$10),IF(入力!$C$11=3,ROUND(全国標準卸価格!V24*地区別掛け率!V24%,-入力!$C$10),""))),全国標準卸価格!V24))</f>
        <v/>
      </c>
      <c r="W24" s="109">
        <f>'6桁'!W24</f>
        <v>0</v>
      </c>
      <c r="X24" s="14" t="str">
        <f>IF(全国標準卸価格!X24="","",IF(ISNUMBER(全国標準卸価格!X24),IF(入力!$C$11=1,ROUNDDOWN(全国標準卸価格!X24*地区別掛け率!X24%,-入力!$C$10),IF(入力!$C$11=2,ROUNDUP(全国標準卸価格!X24*地区別掛け率!X24%,-入力!$C$10),IF(入力!$C$11=3,ROUND(全国標準卸価格!X24*地区別掛け率!X24%,-入力!$C$10),""))),全国標準卸価格!X24))</f>
        <v/>
      </c>
      <c r="Y24" s="109">
        <f>'6桁'!Y24</f>
        <v>0</v>
      </c>
      <c r="Z24" s="14" t="str">
        <f>IF(全国標準卸価格!Z24="","",IF(ISNUMBER(全国標準卸価格!Z24),IF(入力!$C$11=1,ROUNDDOWN(全国標準卸価格!Z24*地区別掛け率!Z24%,-入力!$C$10),IF(入力!$C$11=2,ROUNDUP(全国標準卸価格!Z24*地区別掛け率!Z24%,-入力!$C$10),IF(入力!$C$11=3,ROUND(全国標準卸価格!Z24*地区別掛け率!Z24%,-入力!$C$10),""))),全国標準卸価格!Z24))</f>
        <v/>
      </c>
      <c r="AA24" s="109">
        <f>'6桁'!AA24</f>
        <v>0</v>
      </c>
    </row>
    <row r="25" spans="2:27" ht="30" customHeight="1">
      <c r="B25" s="503"/>
      <c r="C25" s="342" t="s">
        <v>1320</v>
      </c>
      <c r="D25" s="254"/>
      <c r="E25" s="342">
        <v>111</v>
      </c>
      <c r="F25" s="95">
        <f>IF(全国標準卸価格!F25="","",IF(ISNUMBER(全国標準卸価格!F25),IF(入力!$C$11=1,ROUNDDOWN(全国標準卸価格!F25*地区別掛け率!F25%,-入力!$C$10),IF(入力!$C$11=2,ROUNDUP(全国標準卸価格!F25*地区別掛け率!F25%,-入力!$C$10),IF(入力!$C$11=3,ROUND(全国標準卸価格!F25*地区別掛け率!F25%,-入力!$C$10),""))),全国標準卸価格!F25))</f>
        <v>112000</v>
      </c>
      <c r="G25" s="20" t="str">
        <f>'6桁'!G25</f>
        <v>Y★</v>
      </c>
      <c r="H25" s="95" t="str">
        <f>IF(全国標準卸価格!H25="","",IF(ISNUMBER(全国標準卸価格!H25),IF(入力!$C$11=1,ROUNDDOWN(全国標準卸価格!H25*地区別掛け率!H25%,-入力!$C$10),IF(入力!$C$11=2,ROUNDUP(全国標準卸価格!H25*地区別掛け率!H25%,-入力!$C$10),IF(入力!$C$11=3,ROUND(全国標準卸価格!H25*地区別掛け率!H25%,-入力!$C$10),""))),全国標準卸価格!H25))</f>
        <v/>
      </c>
      <c r="I25" s="96">
        <f>'6桁'!I25</f>
        <v>0</v>
      </c>
      <c r="J25" s="12" t="str">
        <f>IF(全国標準卸価格!J25="","",IF(ISNUMBER(全国標準卸価格!J25),IF(入力!$C$11=1,ROUNDDOWN(全国標準卸価格!J25*地区別掛け率!J25%,-入力!$C$10),IF(入力!$C$11=2,ROUNDUP(全国標準卸価格!J25*地区別掛け率!J25%,-入力!$C$10),IF(入力!$C$11=3,ROUND(全国標準卸価格!J25*地区別掛け率!J25%,-入力!$C$10),""))),全国標準卸価格!J25))</f>
        <v/>
      </c>
      <c r="K25" s="20">
        <f>'6桁'!K25</f>
        <v>0</v>
      </c>
      <c r="L25" s="10"/>
      <c r="M25" s="496"/>
      <c r="N25" s="500" t="s">
        <v>294</v>
      </c>
      <c r="O25" s="501"/>
      <c r="P25" s="254">
        <v>106</v>
      </c>
      <c r="Q25" s="273">
        <v>110</v>
      </c>
      <c r="R25" s="14">
        <f>IF(全国標準卸価格!R25="","",IF(ISNUMBER(全国標準卸価格!R25),IF(入力!$C$11=1,ROUNDDOWN(全国標準卸価格!R25*地区別掛け率!R25%,-入力!$C$10),IF(入力!$C$11=2,ROUNDUP(全国標準卸価格!R25*地区別掛け率!R25%,-入力!$C$10),IF(入力!$C$11=3,ROUND(全国標準卸価格!R25*地区別掛け率!R25%,-入力!$C$10),""))),全国標準卸価格!R25))</f>
        <v>96600</v>
      </c>
      <c r="S25" s="109" t="str">
        <f>'6桁'!S25</f>
        <v>Y★</v>
      </c>
      <c r="T25" s="14">
        <f>IF(全国標準卸価格!T25="","",IF(ISNUMBER(全国標準卸価格!T25),IF(入力!$C$11=1,ROUNDDOWN(全国標準卸価格!T25*地区別掛け率!T25%,-入力!$C$10),IF(入力!$C$11=2,ROUNDUP(全国標準卸価格!T25*地区別掛け率!T25%,-入力!$C$10),IF(入力!$C$11=3,ROUND(全国標準卸価格!T25*地区別掛け率!T25%,-入力!$C$10),""))),全国標準卸価格!T25))</f>
        <v>93900</v>
      </c>
      <c r="U25" s="109" t="str">
        <f>'6桁'!U25</f>
        <v>Y★</v>
      </c>
      <c r="V25" s="14" t="str">
        <f>IF(全国標準卸価格!V25="","",IF(ISNUMBER(全国標準卸価格!V25),IF(入力!$C$11=1,ROUNDDOWN(全国標準卸価格!V25*地区別掛け率!V25%,-入力!$C$10),IF(入力!$C$11=2,ROUNDUP(全国標準卸価格!V25*地区別掛け率!V25%,-入力!$C$10),IF(入力!$C$11=3,ROUND(全国標準卸価格!V25*地区別掛け率!V25%,-入力!$C$10),""))),全国標準卸価格!V25))</f>
        <v/>
      </c>
      <c r="W25" s="109">
        <f>'6桁'!W25</f>
        <v>0</v>
      </c>
      <c r="X25" s="14" t="str">
        <f>IF(全国標準卸価格!X25="","",IF(ISNUMBER(全国標準卸価格!X25),IF(入力!$C$11=1,ROUNDDOWN(全国標準卸価格!X25*地区別掛け率!X25%,-入力!$C$10),IF(入力!$C$11=2,ROUNDUP(全国標準卸価格!X25*地区別掛け率!X25%,-入力!$C$10),IF(入力!$C$11=3,ROUND(全国標準卸価格!X25*地区別掛け率!X25%,-入力!$C$10),""))),全国標準卸価格!X25))</f>
        <v/>
      </c>
      <c r="Y25" s="109">
        <f>'6桁'!Y25</f>
        <v>0</v>
      </c>
      <c r="Z25" s="14" t="str">
        <f>IF(全国標準卸価格!Z25="","",IF(ISNUMBER(全国標準卸価格!Z25),IF(入力!$C$11=1,ROUNDDOWN(全国標準卸価格!Z25*地区別掛け率!Z25%,-入力!$C$10),IF(入力!$C$11=2,ROUNDUP(全国標準卸価格!Z25*地区別掛け率!Z25%,-入力!$C$10),IF(入力!$C$11=3,ROUND(全国標準卸価格!Z25*地区別掛け率!Z25%,-入力!$C$10),""))),全国標準卸価格!Z25))</f>
        <v/>
      </c>
      <c r="AA25" s="109">
        <f>'6桁'!AA25</f>
        <v>0</v>
      </c>
    </row>
    <row r="26" spans="2:27" ht="30" customHeight="1">
      <c r="B26" s="503"/>
      <c r="C26" s="361" t="s">
        <v>568</v>
      </c>
      <c r="D26" s="318">
        <v>96</v>
      </c>
      <c r="E26" s="361">
        <v>100</v>
      </c>
      <c r="F26" s="94" t="str">
        <f>IF(全国標準卸価格!F26="","",IF(ISNUMBER(全国標準卸価格!F26),IF(入力!$C$11=1,ROUNDDOWN(全国標準卸価格!F26*地区別掛け率!F26%,-入力!$C$10),IF(入力!$C$11=2,ROUNDUP(全国標準卸価格!F26*地区別掛け率!F26%,-入力!$C$10),IF(入力!$C$11=3,ROUND(全国標準卸価格!F26*地区別掛け率!F26%,-入力!$C$10),""))),全国標準卸価格!F26))</f>
        <v/>
      </c>
      <c r="G26" s="237">
        <f>'6桁'!G26</f>
        <v>0</v>
      </c>
      <c r="H26" s="94" t="str">
        <f>IF(全国標準卸価格!H26="","",IF(ISNUMBER(全国標準卸価格!H26),IF(入力!$C$11=1,ROUNDDOWN(全国標準卸価格!H26*地区別掛け率!H26%,-入力!$C$10),IF(入力!$C$11=2,ROUNDUP(全国標準卸価格!H26*地区別掛け率!H26%,-入力!$C$10),IF(入力!$C$11=3,ROUND(全国標準卸価格!H26*地区別掛け率!H26%,-入力!$C$10),""))),全国標準卸価格!H26))</f>
        <v/>
      </c>
      <c r="I26" s="360">
        <f>'6桁'!I26</f>
        <v>0</v>
      </c>
      <c r="J26" s="289">
        <f>IF(全国標準卸価格!J26="","",IF(ISNUMBER(全国標準卸価格!J26),IF(入力!$C$11=1,ROUNDDOWN(全国標準卸価格!J26*地区別掛け率!J26%,-入力!$C$10),IF(入力!$C$11=2,ROUNDUP(全国標準卸価格!J26*地区別掛け率!J26%,-入力!$C$10),IF(入力!$C$11=3,ROUND(全国標準卸価格!J26*地区別掛け率!J26%,-入力!$C$10),""))),全国標準卸価格!J26))</f>
        <v>76500</v>
      </c>
      <c r="K26" s="237" t="str">
        <f>'6桁'!K26</f>
        <v>W★</v>
      </c>
      <c r="L26" s="10"/>
      <c r="M26" s="496"/>
      <c r="N26" s="500" t="s">
        <v>77</v>
      </c>
      <c r="O26" s="501"/>
      <c r="P26" s="254">
        <v>95</v>
      </c>
      <c r="Q26" s="273">
        <v>99</v>
      </c>
      <c r="R26" s="14">
        <f>IF(全国標準卸価格!R26="","",IF(ISNUMBER(全国標準卸価格!R26),IF(入力!$C$11=1,ROUNDDOWN(全国標準卸価格!R26*地区別掛け率!R26%,-入力!$C$10),IF(入力!$C$11=2,ROUNDUP(全国標準卸価格!R26*地区別掛け率!R26%,-入力!$C$10),IF(入力!$C$11=3,ROUND(全国標準卸価格!R26*地区別掛け率!R26%,-入力!$C$10),""))),全国標準卸価格!R26))</f>
        <v>72300</v>
      </c>
      <c r="S26" s="109" t="str">
        <f>'6桁'!S26</f>
        <v>Y★</v>
      </c>
      <c r="T26" s="14">
        <f>IF(全国標準卸価格!T26="","",IF(ISNUMBER(全国標準卸価格!T26),IF(入力!$C$11=1,ROUNDDOWN(全国標準卸価格!T26*地区別掛け率!T26%,-入力!$C$10),IF(入力!$C$11=2,ROUNDUP(全国標準卸価格!T26*地区別掛け率!T26%,-入力!$C$10),IF(入力!$C$11=3,ROUND(全国標準卸価格!T26*地区別掛け率!T26%,-入力!$C$10),""))),全国標準卸価格!T26))</f>
        <v>70100</v>
      </c>
      <c r="U26" s="109" t="str">
        <f>'6桁'!U26</f>
        <v>Y★</v>
      </c>
      <c r="V26" s="14">
        <f>IF(全国標準卸価格!V26="","",IF(ISNUMBER(全国標準卸価格!V26),IF(入力!$C$11=1,ROUNDDOWN(全国標準卸価格!V26*地区別掛け率!V26%,-入力!$C$10),IF(入力!$C$11=2,ROUNDUP(全国標準卸価格!V26*地区別掛け率!V26%,-入力!$C$10),IF(入力!$C$11=3,ROUND(全国標準卸価格!V26*地区別掛け率!V26%,-入力!$C$10),""))),全国標準卸価格!V26))</f>
        <v>67100</v>
      </c>
      <c r="W26" s="109" t="str">
        <f>'6桁'!W26</f>
        <v>W★</v>
      </c>
      <c r="X26" s="14">
        <f>IF(全国標準卸価格!X26="","",IF(ISNUMBER(全国標準卸価格!X26),IF(入力!$C$11=1,ROUNDDOWN(全国標準卸価格!X26*地区別掛け率!X26%,-入力!$C$10),IF(入力!$C$11=2,ROUNDUP(全国標準卸価格!X26*地区別掛け率!X26%,-入力!$C$10),IF(入力!$C$11=3,ROUND(全国標準卸価格!X26*地区別掛け率!X26%,-入力!$C$10),""))),全国標準卸価格!X26))</f>
        <v>65100</v>
      </c>
      <c r="Y26" s="109" t="str">
        <f>'6桁'!Y26</f>
        <v>W</v>
      </c>
      <c r="Z26" s="14">
        <f>IF(全国標準卸価格!Z26="","",IF(ISNUMBER(全国標準卸価格!Z26),IF(入力!$C$11=1,ROUNDDOWN(全国標準卸価格!Z26*地区別掛け率!Z26%,-入力!$C$10),IF(入力!$C$11=2,ROUNDUP(全国標準卸価格!Z26*地区別掛け率!Z26%,-入力!$C$10),IF(入力!$C$11=3,ROUND(全国標準卸価格!Z26*地区別掛け率!Z26%,-入力!$C$10),""))),全国標準卸価格!Z26))</f>
        <v>62500</v>
      </c>
      <c r="AA26" s="109" t="str">
        <f>'6桁'!AA26</f>
        <v>W★</v>
      </c>
    </row>
    <row r="27" spans="2:27" ht="30" customHeight="1">
      <c r="B27" s="503"/>
      <c r="C27" s="342" t="s">
        <v>1321</v>
      </c>
      <c r="D27" s="254"/>
      <c r="E27" s="342">
        <v>102</v>
      </c>
      <c r="F27" s="95">
        <f>IF(全国標準卸価格!F27="","",IF(ISNUMBER(全国標準卸価格!F27),IF(入力!$C$11=1,ROUNDDOWN(全国標準卸価格!F27*地区別掛け率!F27%,-入力!$C$10),IF(入力!$C$11=2,ROUNDUP(全国標準卸価格!F27*地区別掛け率!F27%,-入力!$C$10),IF(入力!$C$11=3,ROUND(全国標準卸価格!F27*地区別掛け率!F27%,-入力!$C$10),""))),全国標準卸価格!F27))</f>
        <v>79000</v>
      </c>
      <c r="G27" s="20" t="str">
        <f>'6桁'!G27</f>
        <v>Y★</v>
      </c>
      <c r="H27" s="95">
        <f>IF(全国標準卸価格!H27="","",IF(ISNUMBER(全国標準卸価格!H27),IF(入力!$C$11=1,ROUNDDOWN(全国標準卸価格!H27*地区別掛け率!H27%,-入力!$C$10),IF(入力!$C$11=2,ROUNDUP(全国標準卸価格!H27*地区別掛け率!H27%,-入力!$C$10),IF(入力!$C$11=3,ROUND(全国標準卸価格!H27*地区別掛け率!H27%,-入力!$C$10),""))),全国標準卸価格!H27))</f>
        <v>74500</v>
      </c>
      <c r="I27" s="96" t="str">
        <f>'6桁'!I27</f>
        <v>Y★</v>
      </c>
      <c r="J27" s="12" t="str">
        <f>IF(全国標準卸価格!J27="","",IF(ISNUMBER(全国標準卸価格!J27),IF(入力!$C$11=1,ROUNDDOWN(全国標準卸価格!J27*地区別掛け率!J27%,-入力!$C$10),IF(入力!$C$11=2,ROUNDUP(全国標準卸価格!J27*地区別掛け率!J27%,-入力!$C$10),IF(入力!$C$11=3,ROUND(全国標準卸価格!J27*地区別掛け率!J27%,-入力!$C$10),""))),全国標準卸価格!J27))</f>
        <v/>
      </c>
      <c r="K27" s="20">
        <f>'6桁'!K27</f>
        <v>0</v>
      </c>
      <c r="L27" s="10"/>
      <c r="M27" s="496"/>
      <c r="N27" s="500" t="s">
        <v>488</v>
      </c>
      <c r="O27" s="501"/>
      <c r="P27" s="254"/>
      <c r="Q27" s="273">
        <v>101</v>
      </c>
      <c r="R27" s="14">
        <f>IF(全国標準卸価格!R27="","",IF(ISNUMBER(全国標準卸価格!R27),IF(入力!$C$11=1,ROUNDDOWN(全国標準卸価格!R27*地区別掛け率!R27%,-入力!$C$10),IF(入力!$C$11=2,ROUNDUP(全国標準卸価格!R27*地区別掛け率!R27%,-入力!$C$10),IF(入力!$C$11=3,ROUND(全国標準卸価格!R27*地区別掛け率!R27%,-入力!$C$10),""))),全国標準卸価格!R27))</f>
        <v>71300</v>
      </c>
      <c r="S27" s="109" t="str">
        <f>'6桁'!S27</f>
        <v>Y★</v>
      </c>
      <c r="T27" s="14">
        <f>IF(全国標準卸価格!T27="","",IF(ISNUMBER(全国標準卸価格!T27),IF(入力!$C$11=1,ROUNDDOWN(全国標準卸価格!T27*地区別掛け率!T27%,-入力!$C$10),IF(入力!$C$11=2,ROUNDUP(全国標準卸価格!T27*地区別掛け率!T27%,-入力!$C$10),IF(入力!$C$11=3,ROUND(全国標準卸価格!T27*地区別掛け率!T27%,-入力!$C$10),""))),全国標準卸価格!T27))</f>
        <v>70600</v>
      </c>
      <c r="U27" s="109" t="str">
        <f>'6桁'!U27</f>
        <v>Y★</v>
      </c>
      <c r="V27" s="14" t="str">
        <f>IF(全国標準卸価格!V27="","",IF(ISNUMBER(全国標準卸価格!V27),IF(入力!$C$11=1,ROUNDDOWN(全国標準卸価格!V27*地区別掛け率!V27%,-入力!$C$10),IF(入力!$C$11=2,ROUNDUP(全国標準卸価格!V27*地区別掛け率!V27%,-入力!$C$10),IF(入力!$C$11=3,ROUND(全国標準卸価格!V27*地区別掛け率!V27%,-入力!$C$10),""))),全国標準卸価格!V27))</f>
        <v/>
      </c>
      <c r="W27" s="109">
        <f>'6桁'!W27</f>
        <v>0</v>
      </c>
      <c r="X27" s="14" t="str">
        <f>IF(全国標準卸価格!X27="","",IF(ISNUMBER(全国標準卸価格!X27),IF(入力!$C$11=1,ROUNDDOWN(全国標準卸価格!X27*地区別掛け率!X27%,-入力!$C$10),IF(入力!$C$11=2,ROUNDUP(全国標準卸価格!X27*地区別掛け率!X27%,-入力!$C$10),IF(入力!$C$11=3,ROUND(全国標準卸価格!X27*地区別掛け率!X27%,-入力!$C$10),""))),全国標準卸価格!X27))</f>
        <v/>
      </c>
      <c r="Y27" s="109">
        <f>'6桁'!Y27</f>
        <v>0</v>
      </c>
      <c r="Z27" s="14" t="str">
        <f>IF(全国標準卸価格!Z27="","",IF(ISNUMBER(全国標準卸価格!Z27),IF(入力!$C$11=1,ROUNDDOWN(全国標準卸価格!Z27*地区別掛け率!Z27%,-入力!$C$10),IF(入力!$C$11=2,ROUNDUP(全国標準卸価格!Z27*地区別掛け率!Z27%,-入力!$C$10),IF(入力!$C$11=3,ROUND(全国標準卸価格!Z27*地区別掛け率!Z27%,-入力!$C$10),""))),全国標準卸価格!Z27))</f>
        <v/>
      </c>
      <c r="AA27" s="109">
        <f>'6桁'!AA27</f>
        <v>0</v>
      </c>
    </row>
    <row r="28" spans="2:27" ht="30" customHeight="1">
      <c r="B28" s="503"/>
      <c r="C28" s="342" t="s">
        <v>471</v>
      </c>
      <c r="D28" s="254"/>
      <c r="E28" s="342">
        <v>105</v>
      </c>
      <c r="F28" s="95">
        <f>IF(全国標準卸価格!F28="","",IF(ISNUMBER(全国標準卸価格!F28),IF(入力!$C$11=1,ROUNDDOWN(全国標準卸価格!F28*地区別掛け率!F28%,-入力!$C$10),IF(入力!$C$11=2,ROUNDUP(全国標準卸価格!F28*地区別掛け率!F28%,-入力!$C$10),IF(入力!$C$11=3,ROUND(全国標準卸価格!F28*地区別掛け率!F28%,-入力!$C$10),""))),全国標準卸価格!F28))</f>
        <v>83400</v>
      </c>
      <c r="G28" s="20" t="str">
        <f>'6桁'!G28</f>
        <v>Y★</v>
      </c>
      <c r="H28" s="95" t="str">
        <f>IF(全国標準卸価格!H28="","",IF(ISNUMBER(全国標準卸価格!H28),IF(入力!$C$11=1,ROUNDDOWN(全国標準卸価格!H28*地区別掛け率!H28%,-入力!$C$10),IF(入力!$C$11=2,ROUNDUP(全国標準卸価格!H28*地区別掛け率!H28%,-入力!$C$10),IF(入力!$C$11=3,ROUND(全国標準卸価格!H28*地区別掛け率!H28%,-入力!$C$10),""))),全国標準卸価格!H28))</f>
        <v/>
      </c>
      <c r="I28" s="96">
        <f>'6桁'!I28</f>
        <v>0</v>
      </c>
      <c r="J28" s="12" t="str">
        <f>IF(全国標準卸価格!J28="","",IF(ISNUMBER(全国標準卸価格!J28),IF(入力!$C$11=1,ROUNDDOWN(全国標準卸価格!J28*地区別掛け率!J28%,-入力!$C$10),IF(入力!$C$11=2,ROUNDUP(全国標準卸価格!J28*地区別掛け率!J28%,-入力!$C$10),IF(入力!$C$11=3,ROUND(全国標準卸価格!J28*地区別掛け率!J28%,-入力!$C$10),""))),全国標準卸価格!J28))</f>
        <v/>
      </c>
      <c r="K28" s="20">
        <f>'6桁'!K28</f>
        <v>0</v>
      </c>
      <c r="L28" s="10"/>
      <c r="M28" s="496"/>
      <c r="N28" s="500" t="s">
        <v>489</v>
      </c>
      <c r="O28" s="501"/>
      <c r="P28" s="254"/>
      <c r="Q28" s="273">
        <v>104</v>
      </c>
      <c r="R28" s="14">
        <f>IF(全国標準卸価格!R28="","",IF(ISNUMBER(全国標準卸価格!R28),IF(入力!$C$11=1,ROUNDDOWN(全国標準卸価格!R28*地区別掛け率!R28%,-入力!$C$10),IF(入力!$C$11=2,ROUNDUP(全国標準卸価格!R28*地区別掛け率!R28%,-入力!$C$10),IF(入力!$C$11=3,ROUND(全国標準卸価格!R28*地区別掛け率!R28%,-入力!$C$10),""))),全国標準卸価格!R28))</f>
        <v>76000</v>
      </c>
      <c r="S28" s="109" t="str">
        <f>'6桁'!S28</f>
        <v>Y★</v>
      </c>
      <c r="T28" s="14" t="str">
        <f>IF(全国標準卸価格!T28="","",IF(ISNUMBER(全国標準卸価格!T28),IF(入力!$C$11=1,ROUNDDOWN(全国標準卸価格!T28*地区別掛け率!T28%,-入力!$C$10),IF(入力!$C$11=2,ROUNDUP(全国標準卸価格!T28*地区別掛け率!T28%,-入力!$C$10),IF(入力!$C$11=3,ROUND(全国標準卸価格!T28*地区別掛け率!T28%,-入力!$C$10),""))),全国標準卸価格!T28))</f>
        <v/>
      </c>
      <c r="U28" s="109">
        <f>'6桁'!U28</f>
        <v>0</v>
      </c>
      <c r="V28" s="14" t="str">
        <f>IF(全国標準卸価格!V28="","",IF(ISNUMBER(全国標準卸価格!V28),IF(入力!$C$11=1,ROUNDDOWN(全国標準卸価格!V28*地区別掛け率!V28%,-入力!$C$10),IF(入力!$C$11=2,ROUNDUP(全国標準卸価格!V28*地区別掛け率!V28%,-入力!$C$10),IF(入力!$C$11=3,ROUND(全国標準卸価格!V28*地区別掛け率!V28%,-入力!$C$10),""))),全国標準卸価格!V28))</f>
        <v/>
      </c>
      <c r="W28" s="109">
        <f>'6桁'!W28</f>
        <v>0</v>
      </c>
      <c r="X28" s="14" t="str">
        <f>IF(全国標準卸価格!X28="","",IF(ISNUMBER(全国標準卸価格!X28),IF(入力!$C$11=1,ROUNDDOWN(全国標準卸価格!X28*地区別掛け率!X28%,-入力!$C$10),IF(入力!$C$11=2,ROUNDUP(全国標準卸価格!X28*地区別掛け率!X28%,-入力!$C$10),IF(入力!$C$11=3,ROUND(全国標準卸価格!X28*地区別掛け率!X28%,-入力!$C$10),""))),全国標準卸価格!X28))</f>
        <v/>
      </c>
      <c r="Y28" s="109">
        <f>'6桁'!Y28</f>
        <v>0</v>
      </c>
      <c r="Z28" s="14" t="str">
        <f>IF(全国標準卸価格!Z28="","",IF(ISNUMBER(全国標準卸価格!Z28),IF(入力!$C$11=1,ROUNDDOWN(全国標準卸価格!Z28*地区別掛け率!Z28%,-入力!$C$10),IF(入力!$C$11=2,ROUNDUP(全国標準卸価格!Z28*地区別掛け率!Z28%,-入力!$C$10),IF(入力!$C$11=3,ROUND(全国標準卸価格!Z28*地区別掛け率!Z28%,-入力!$C$10),""))),全国標準卸価格!Z28))</f>
        <v/>
      </c>
      <c r="AA28" s="109">
        <f>'6桁'!AA28</f>
        <v>0</v>
      </c>
    </row>
    <row r="29" spans="2:27" ht="30" customHeight="1">
      <c r="B29" s="503"/>
      <c r="C29" s="342" t="s">
        <v>473</v>
      </c>
      <c r="D29" s="254"/>
      <c r="E29" s="342">
        <v>109</v>
      </c>
      <c r="F29" s="95">
        <f>IF(全国標準卸価格!F29="","",IF(ISNUMBER(全国標準卸価格!F29),IF(入力!$C$11=1,ROUNDDOWN(全国標準卸価格!F29*地区別掛け率!F29%,-入力!$C$10),IF(入力!$C$11=2,ROUNDUP(全国標準卸価格!F29*地区別掛け率!F29%,-入力!$C$10),IF(入力!$C$11=3,ROUND(全国標準卸価格!F29*地区別掛け率!F29%,-入力!$C$10),""))),全国標準卸価格!F29))</f>
        <v>90800</v>
      </c>
      <c r="G29" s="20" t="str">
        <f>'6桁'!G29</f>
        <v>Y★</v>
      </c>
      <c r="H29" s="95" t="str">
        <f>IF(全国標準卸価格!H29="","",IF(ISNUMBER(全国標準卸価格!H29),IF(入力!$C$11=1,ROUNDDOWN(全国標準卸価格!H29*地区別掛け率!H29%,-入力!$C$10),IF(入力!$C$11=2,ROUNDUP(全国標準卸価格!H29*地区別掛け率!H29%,-入力!$C$10),IF(入力!$C$11=3,ROUND(全国標準卸価格!H29*地区別掛け率!H29%,-入力!$C$10),""))),全国標準卸価格!H29))</f>
        <v/>
      </c>
      <c r="I29" s="96">
        <f>'6桁'!I29</f>
        <v>0</v>
      </c>
      <c r="J29" s="12" t="str">
        <f>IF(全国標準卸価格!J29="","",IF(ISNUMBER(全国標準卸価格!J29),IF(入力!$C$11=1,ROUNDDOWN(全国標準卸価格!J29*地区別掛け率!J29%,-入力!$C$10),IF(入力!$C$11=2,ROUNDUP(全国標準卸価格!J29*地区別掛け率!J29%,-入力!$C$10),IF(入力!$C$11=3,ROUND(全国標準卸価格!J29*地区別掛け率!J29%,-入力!$C$10),""))),全国標準卸価格!J29))</f>
        <v/>
      </c>
      <c r="K29" s="20">
        <f>'6桁'!K29</f>
        <v>0</v>
      </c>
      <c r="L29" s="10"/>
      <c r="M29" s="496"/>
      <c r="N29" s="500" t="s">
        <v>295</v>
      </c>
      <c r="O29" s="501"/>
      <c r="P29" s="254">
        <v>102</v>
      </c>
      <c r="Q29" s="273">
        <v>106</v>
      </c>
      <c r="R29" s="14">
        <f>IF(全国標準卸価格!R29="","",IF(ISNUMBER(全国標準卸価格!R29),IF(入力!$C$11=1,ROUNDDOWN(全国標準卸価格!R29*地区別掛け率!R29%,-入力!$C$10),IF(入力!$C$11=2,ROUNDUP(全国標準卸価格!R29*地区別掛け率!R29%,-入力!$C$10),IF(入力!$C$11=3,ROUND(全国標準卸価格!R29*地区別掛け率!R29%,-入力!$C$10),""))),全国標準卸価格!R29))</f>
        <v>78400</v>
      </c>
      <c r="S29" s="109" t="str">
        <f>'6桁'!S29</f>
        <v>Y★</v>
      </c>
      <c r="T29" s="14">
        <f>IF(全国標準卸価格!T29="","",IF(ISNUMBER(全国標準卸価格!T29),IF(入力!$C$11=1,ROUNDDOWN(全国標準卸価格!T29*地区別掛け率!T29%,-入力!$C$10),IF(入力!$C$11=2,ROUNDUP(全国標準卸価格!T29*地区別掛け率!T29%,-入力!$C$10),IF(入力!$C$11=3,ROUND(全国標準卸価格!T29*地区別掛け率!T29%,-入力!$C$10),""))),全国標準卸価格!T29))</f>
        <v>75900</v>
      </c>
      <c r="U29" s="109" t="str">
        <f>'6桁'!U29</f>
        <v>Y★</v>
      </c>
      <c r="V29" s="14">
        <f>IF(全国標準卸価格!V29="","",IF(ISNUMBER(全国標準卸価格!V29),IF(入力!$C$11=1,ROUNDDOWN(全国標準卸価格!V29*地区別掛け率!V29%,-入力!$C$10),IF(入力!$C$11=2,ROUNDUP(全国標準卸価格!V29*地区別掛け率!V29%,-入力!$C$10),IF(入力!$C$11=3,ROUND(全国標準卸価格!V29*地区別掛け率!V29%,-入力!$C$10),""))),全国標準卸価格!V29))</f>
        <v>74100</v>
      </c>
      <c r="W29" s="109" t="str">
        <f>'6桁'!W29</f>
        <v>W★</v>
      </c>
      <c r="X29" s="14" t="str">
        <f>IF(全国標準卸価格!X29="","",IF(ISNUMBER(全国標準卸価格!X29),IF(入力!$C$11=1,ROUNDDOWN(全国標準卸価格!X29*地区別掛け率!X29%,-入力!$C$10),IF(入力!$C$11=2,ROUNDUP(全国標準卸価格!X29*地区別掛け率!X29%,-入力!$C$10),IF(入力!$C$11=3,ROUND(全国標準卸価格!X29*地区別掛け率!X29%,-入力!$C$10),""))),全国標準卸価格!X29))</f>
        <v/>
      </c>
      <c r="Y29" s="109">
        <f>'6桁'!Y29</f>
        <v>0</v>
      </c>
      <c r="Z29" s="14" t="str">
        <f>IF(全国標準卸価格!Z29="","",IF(ISNUMBER(全国標準卸価格!Z29),IF(入力!$C$11=1,ROUNDDOWN(全国標準卸価格!Z29*地区別掛け率!Z29%,-入力!$C$10),IF(入力!$C$11=2,ROUNDUP(全国標準卸価格!Z29*地区別掛け率!Z29%,-入力!$C$10),IF(入力!$C$11=3,ROUND(全国標準卸価格!Z29*地区別掛け率!Z29%,-入力!$C$10),""))),全国標準卸価格!Z29))</f>
        <v/>
      </c>
      <c r="AA29" s="109">
        <f>'6桁'!AA29</f>
        <v>0</v>
      </c>
    </row>
    <row r="30" spans="2:27" ht="30" customHeight="1">
      <c r="B30" s="503"/>
      <c r="C30" s="341" t="s">
        <v>763</v>
      </c>
      <c r="D30" s="254"/>
      <c r="E30" s="342">
        <v>111</v>
      </c>
      <c r="F30" s="95">
        <f>IF(全国標準卸価格!F30="","",IF(ISNUMBER(全国標準卸価格!F30),IF(入力!$C$11=1,ROUNDDOWN(全国標準卸価格!F30*地区別掛け率!F30%,-入力!$C$10),IF(入力!$C$11=2,ROUNDUP(全国標準卸価格!F30*地区別掛け率!F30%,-入力!$C$10),IF(入力!$C$11=3,ROUND(全国標準卸価格!F30*地区別掛け率!F30%,-入力!$C$10),""))),全国標準卸価格!F30))</f>
        <v>96400</v>
      </c>
      <c r="G30" s="20" t="str">
        <f>'6桁'!G30</f>
        <v>Y★</v>
      </c>
      <c r="H30" s="95">
        <f>IF(全国標準卸価格!H30="","",IF(ISNUMBER(全国標準卸価格!H30),IF(入力!$C$11=1,ROUNDDOWN(全国標準卸価格!H30*地区別掛け率!H30%,-入力!$C$10),IF(入力!$C$11=2,ROUNDUP(全国標準卸価格!H30*地区別掛け率!H30%,-入力!$C$10),IF(入力!$C$11=3,ROUND(全国標準卸価格!H30*地区別掛け率!H30%,-入力!$C$10),""))),全国標準卸価格!H30))</f>
        <v>93600</v>
      </c>
      <c r="I30" s="96" t="str">
        <f>'6桁'!I30</f>
        <v>Y★</v>
      </c>
      <c r="J30" s="12" t="str">
        <f>IF(全国標準卸価格!J30="","",IF(ISNUMBER(全国標準卸価格!J30),IF(入力!$C$11=1,ROUNDDOWN(全国標準卸価格!J30*地区別掛け率!J30%,-入力!$C$10),IF(入力!$C$11=2,ROUNDUP(全国標準卸価格!J30*地区別掛け率!J30%,-入力!$C$10),IF(入力!$C$11=3,ROUND(全国標準卸価格!J30*地区別掛け率!J30%,-入力!$C$10),""))),全国標準卸価格!J30))</f>
        <v/>
      </c>
      <c r="K30" s="20">
        <f>'6桁'!K30</f>
        <v>0</v>
      </c>
      <c r="L30" s="10"/>
      <c r="M30" s="496"/>
      <c r="N30" s="500" t="s">
        <v>1326</v>
      </c>
      <c r="O30" s="501"/>
      <c r="P30" s="254"/>
      <c r="Q30" s="273">
        <v>108</v>
      </c>
      <c r="R30" s="14">
        <f>IF(全国標準卸価格!R30="","",IF(ISNUMBER(全国標準卸価格!R30),IF(入力!$C$11=1,ROUNDDOWN(全国標準卸価格!R30*地区別掛け率!R30%,-入力!$C$10),IF(入力!$C$11=2,ROUNDUP(全国標準卸価格!R30*地区別掛け率!R30%,-入力!$C$10),IF(入力!$C$11=3,ROUND(全国標準卸価格!R30*地区別掛け率!R30%,-入力!$C$10),""))),全国標準卸価格!R30))</f>
        <v>81600</v>
      </c>
      <c r="S30" s="109" t="str">
        <f>'6桁'!S30</f>
        <v>Y★</v>
      </c>
      <c r="T30" s="14" t="str">
        <f>IF(全国標準卸価格!T30="","",IF(ISNUMBER(全国標準卸価格!T30),IF(入力!$C$11=1,ROUNDDOWN(全国標準卸価格!T30*地区別掛け率!T30%,-入力!$C$10),IF(入力!$C$11=2,ROUNDUP(全国標準卸価格!T30*地区別掛け率!T30%,-入力!$C$10),IF(入力!$C$11=3,ROUND(全国標準卸価格!T30*地区別掛け率!T30%,-入力!$C$10),""))),全国標準卸価格!T30))</f>
        <v/>
      </c>
      <c r="U30" s="109">
        <f>'6桁'!U30</f>
        <v>0</v>
      </c>
      <c r="V30" s="14" t="str">
        <f>IF(全国標準卸価格!V30="","",IF(ISNUMBER(全国標準卸価格!V30),IF(入力!$C$11=1,ROUNDDOWN(全国標準卸価格!V30*地区別掛け率!V30%,-入力!$C$10),IF(入力!$C$11=2,ROUNDUP(全国標準卸価格!V30*地区別掛け率!V30%,-入力!$C$10),IF(入力!$C$11=3,ROUND(全国標準卸価格!V30*地区別掛け率!V30%,-入力!$C$10),""))),全国標準卸価格!V30))</f>
        <v/>
      </c>
      <c r="W30" s="109">
        <f>'6桁'!W30</f>
        <v>0</v>
      </c>
      <c r="X30" s="14" t="str">
        <f>IF(全国標準卸価格!X30="","",IF(ISNUMBER(全国標準卸価格!X30),IF(入力!$C$11=1,ROUNDDOWN(全国標準卸価格!X30*地区別掛け率!X30%,-入力!$C$10),IF(入力!$C$11=2,ROUNDUP(全国標準卸価格!X30*地区別掛け率!X30%,-入力!$C$10),IF(入力!$C$11=3,ROUND(全国標準卸価格!X30*地区別掛け率!X30%,-入力!$C$10),""))),全国標準卸価格!X30))</f>
        <v/>
      </c>
      <c r="Y30" s="109">
        <f>'6桁'!Y30</f>
        <v>0</v>
      </c>
      <c r="Z30" s="14" t="str">
        <f>IF(全国標準卸価格!Z30="","",IF(ISNUMBER(全国標準卸価格!Z30),IF(入力!$C$11=1,ROUNDDOWN(全国標準卸価格!Z30*地区別掛け率!Z30%,-入力!$C$10),IF(入力!$C$11=2,ROUNDUP(全国標準卸価格!Z30*地区別掛け率!Z30%,-入力!$C$10),IF(入力!$C$11=3,ROUND(全国標準卸価格!Z30*地区別掛け率!Z30%,-入力!$C$10),""))),全国標準卸価格!Z30))</f>
        <v/>
      </c>
      <c r="AA30" s="109">
        <f>'6桁'!AA30</f>
        <v>0</v>
      </c>
    </row>
    <row r="31" spans="2:27" ht="30" customHeight="1">
      <c r="B31" s="503"/>
      <c r="C31" s="345" t="s">
        <v>1322</v>
      </c>
      <c r="D31" s="254">
        <v>95</v>
      </c>
      <c r="E31" s="269"/>
      <c r="F31" s="173" t="str">
        <f>IF(全国標準卸価格!F31="","",IF(ISNUMBER(全国標準卸価格!F31),IF(入力!$C$11=1,ROUNDDOWN(全国標準卸価格!F31*地区別掛け率!F31%,-入力!$C$10),IF(入力!$C$11=2,ROUNDUP(全国標準卸価格!F31*地区別掛け率!F31%,-入力!$C$10),IF(入力!$C$11=3,ROUND(全国標準卸価格!F31*地区別掛け率!F31%,-入力!$C$10),""))),全国標準卸価格!F31))</f>
        <v/>
      </c>
      <c r="G31" s="101">
        <f>'6桁'!G31</f>
        <v>0</v>
      </c>
      <c r="H31" s="95" t="str">
        <f>IF(全国標準卸価格!H31="","",IF(ISNUMBER(全国標準卸価格!H31),IF(入力!$C$11=1,ROUNDDOWN(全国標準卸価格!H31*地区別掛け率!H31%,-入力!$C$10),IF(入力!$C$11=2,ROUNDUP(全国標準卸価格!H31*地区別掛け率!H31%,-入力!$C$10),IF(入力!$C$11=3,ROUND(全国標準卸価格!H31*地区別掛け率!H31%,-入力!$C$10),""))),全国標準卸価格!H31))</f>
        <v/>
      </c>
      <c r="I31" s="96">
        <f>'6桁'!I31</f>
        <v>0</v>
      </c>
      <c r="J31" s="320">
        <f>IF(全国標準卸価格!J31="","",IF(ISNUMBER(全国標準卸価格!J31),IF(入力!$C$11=1,ROUNDDOWN(全国標準卸価格!J31*地区別掛け率!J31%,-入力!$C$10),IF(入力!$C$11=2,ROUNDUP(全国標準卸価格!J31*地区別掛け率!J31%,-入力!$C$10),IF(入力!$C$11=3,ROUND(全国標準卸価格!J31*地区別掛け率!J31%,-入力!$C$10),""))),全国標準卸価格!J31))</f>
        <v>58800</v>
      </c>
      <c r="K31" s="237" t="str">
        <f>'6桁'!K31</f>
        <v>W</v>
      </c>
      <c r="L31" s="10"/>
      <c r="M31" s="496"/>
      <c r="N31" s="500" t="s">
        <v>457</v>
      </c>
      <c r="O31" s="501"/>
      <c r="P31" s="254"/>
      <c r="Q31" s="273">
        <v>110</v>
      </c>
      <c r="R31" s="14">
        <f>IF(全国標準卸価格!R31="","",IF(ISNUMBER(全国標準卸価格!R31),IF(入力!$C$11=1,ROUNDDOWN(全国標準卸価格!R31*地区別掛け率!R31%,-入力!$C$10),IF(入力!$C$11=2,ROUNDUP(全国標準卸価格!R31*地区別掛け率!R31%,-入力!$C$10),IF(入力!$C$11=3,ROUND(全国標準卸価格!R31*地区別掛け率!R31%,-入力!$C$10),""))),全国標準卸価格!R31))</f>
        <v>83600</v>
      </c>
      <c r="S31" s="109" t="str">
        <f>'6桁'!S31</f>
        <v>Y★</v>
      </c>
      <c r="T31" s="14" t="str">
        <f>IF(全国標準卸価格!T31="","",IF(ISNUMBER(全国標準卸価格!T31),IF(入力!$C$11=1,ROUNDDOWN(全国標準卸価格!T31*地区別掛け率!T31%,-入力!$C$10),IF(入力!$C$11=2,ROUNDUP(全国標準卸価格!T31*地区別掛け率!T31%,-入力!$C$10),IF(入力!$C$11=3,ROUND(全国標準卸価格!T31*地区別掛け率!T31%,-入力!$C$10),""))),全国標準卸価格!T31))</f>
        <v/>
      </c>
      <c r="U31" s="109">
        <f>'6桁'!U31</f>
        <v>0</v>
      </c>
      <c r="V31" s="14" t="str">
        <f>IF(全国標準卸価格!V31="","",IF(ISNUMBER(全国標準卸価格!V31),IF(入力!$C$11=1,ROUNDDOWN(全国標準卸価格!V31*地区別掛け率!V31%,-入力!$C$10),IF(入力!$C$11=2,ROUNDUP(全国標準卸価格!V31*地区別掛け率!V31%,-入力!$C$10),IF(入力!$C$11=3,ROUND(全国標準卸価格!V31*地区別掛け率!V31%,-入力!$C$10),""))),全国標準卸価格!V31))</f>
        <v/>
      </c>
      <c r="W31" s="109">
        <f>'6桁'!W31</f>
        <v>0</v>
      </c>
      <c r="X31" s="14" t="str">
        <f>IF(全国標準卸価格!X31="","",IF(ISNUMBER(全国標準卸価格!X31),IF(入力!$C$11=1,ROUNDDOWN(全国標準卸価格!X31*地区別掛け率!X31%,-入力!$C$10),IF(入力!$C$11=2,ROUNDUP(全国標準卸価格!X31*地区別掛け率!X31%,-入力!$C$10),IF(入力!$C$11=3,ROUND(全国標準卸価格!X31*地区別掛け率!X31%,-入力!$C$10),""))),全国標準卸価格!X31))</f>
        <v/>
      </c>
      <c r="Y31" s="109">
        <f>'6桁'!Y31</f>
        <v>0</v>
      </c>
      <c r="Z31" s="14" t="str">
        <f>IF(全国標準卸価格!Z31="","",IF(ISNUMBER(全国標準卸価格!Z31),IF(入力!$C$11=1,ROUNDDOWN(全国標準卸価格!Z31*地区別掛け率!Z31%,-入力!$C$10),IF(入力!$C$11=2,ROUNDUP(全国標準卸価格!Z31*地区別掛け率!Z31%,-入力!$C$10),IF(入力!$C$11=3,ROUND(全国標準卸価格!Z31*地区別掛け率!Z31%,-入力!$C$10),""))),全国標準卸価格!Z31))</f>
        <v/>
      </c>
      <c r="AA31" s="109">
        <f>'6桁'!AA31</f>
        <v>0</v>
      </c>
    </row>
    <row r="32" spans="2:27" ht="30" customHeight="1">
      <c r="B32" s="503"/>
      <c r="C32" s="341" t="s">
        <v>1323</v>
      </c>
      <c r="D32" s="254"/>
      <c r="E32" s="269">
        <v>101</v>
      </c>
      <c r="F32" s="176" t="str">
        <f>IF(全国標準卸価格!F32="","",IF(ISNUMBER(全国標準卸価格!F32),IF(入力!$C$11=1,ROUNDDOWN(全国標準卸価格!F32*地区別掛け率!F32%,-入力!$C$10),IF(入力!$C$11=2,ROUNDUP(全国標準卸価格!F32*地区別掛け率!F32%,-入力!$C$10),IF(入力!$C$11=3,ROUND(全国標準卸価格!F32*地区別掛け率!F32%,-入力!$C$10),""))),全国標準卸価格!F32))</f>
        <v/>
      </c>
      <c r="G32" s="19">
        <f>'6桁'!G32</f>
        <v>0</v>
      </c>
      <c r="H32" s="95" t="str">
        <f>IF(全国標準卸価格!H32="","",IF(ISNUMBER(全国標準卸価格!H32),IF(入力!$C$11=1,ROUNDDOWN(全国標準卸価格!H32*地区別掛け率!H32%,-入力!$C$10),IF(入力!$C$11=2,ROUNDUP(全国標準卸価格!H32*地区別掛け率!H32%,-入力!$C$10),IF(入力!$C$11=3,ROUND(全国標準卸価格!H32*地区別掛け率!H32%,-入力!$C$10),""))),全国標準卸価格!H32))</f>
        <v/>
      </c>
      <c r="I32" s="20">
        <f>'6桁'!I32</f>
        <v>0</v>
      </c>
      <c r="J32" s="14">
        <f>IF(全国標準卸価格!J32="","",IF(ISNUMBER(全国標準卸価格!J32),IF(入力!$C$11=1,ROUNDDOWN(全国標準卸価格!J32*地区別掛け率!J32%,-入力!$C$10),IF(入力!$C$11=2,ROUNDUP(全国標準卸価格!J32*地区別掛け率!J32%,-入力!$C$10),IF(入力!$C$11=3,ROUND(全国標準卸価格!J32*地区別掛け率!J32%,-入力!$C$10),""))),全国標準卸価格!J32))</f>
        <v>61500</v>
      </c>
      <c r="K32" s="20" t="str">
        <f>'6桁'!K32</f>
        <v>W★</v>
      </c>
      <c r="L32" s="10"/>
      <c r="M32" s="496"/>
      <c r="N32" s="500" t="s">
        <v>1976</v>
      </c>
      <c r="O32" s="501"/>
      <c r="P32" s="254"/>
      <c r="Q32" s="273">
        <v>112</v>
      </c>
      <c r="R32" s="14">
        <f>IF(全国標準卸価格!R32="","",IF(ISNUMBER(全国標準卸価格!R32),IF(入力!$C$11=1,ROUNDDOWN(全国標準卸価格!R32*地区別掛け率!R32%,-入力!$C$10),IF(入力!$C$11=2,ROUNDUP(全国標準卸価格!R32*地区別掛け率!R32%,-入力!$C$10),IF(入力!$C$11=3,ROUND(全国標準卸価格!R32*地区別掛け率!R32%,-入力!$C$10),""))),全国標準卸価格!R32))</f>
        <v>75000</v>
      </c>
      <c r="S32" s="109" t="str">
        <f>'6桁'!S32</f>
        <v>Y★</v>
      </c>
      <c r="T32" s="14" t="str">
        <f>IF(全国標準卸価格!T32="","",IF(ISNUMBER(全国標準卸価格!T32),IF(入力!$C$11=1,ROUNDDOWN(全国標準卸価格!T32*地区別掛け率!T32%,-入力!$C$10),IF(入力!$C$11=2,ROUNDUP(全国標準卸価格!T32*地区別掛け率!T32%,-入力!$C$10),IF(入力!$C$11=3,ROUND(全国標準卸価格!T32*地区別掛け率!T32%,-入力!$C$10),""))),全国標準卸価格!T32))</f>
        <v/>
      </c>
      <c r="U32" s="109">
        <f>'6桁'!U32</f>
        <v>0</v>
      </c>
      <c r="V32" s="14" t="str">
        <f>IF(全国標準卸価格!V32="","",IF(ISNUMBER(全国標準卸価格!V32),IF(入力!$C$11=1,ROUNDDOWN(全国標準卸価格!V32*地区別掛け率!V32%,-入力!$C$10),IF(入力!$C$11=2,ROUNDUP(全国標準卸価格!V32*地区別掛け率!V32%,-入力!$C$10),IF(入力!$C$11=3,ROUND(全国標準卸価格!V32*地区別掛け率!V32%,-入力!$C$10),""))),全国標準卸価格!V32))</f>
        <v/>
      </c>
      <c r="W32" s="109">
        <f>'6桁'!W32</f>
        <v>0</v>
      </c>
      <c r="X32" s="14" t="str">
        <f>IF(全国標準卸価格!X32="","",IF(ISNUMBER(全国標準卸価格!X32),IF(入力!$C$11=1,ROUNDDOWN(全国標準卸価格!X32*地区別掛け率!X32%,-入力!$C$10),IF(入力!$C$11=2,ROUNDUP(全国標準卸価格!X32*地区別掛け率!X32%,-入力!$C$10),IF(入力!$C$11=3,ROUND(全国標準卸価格!X32*地区別掛け率!X32%,-入力!$C$10),""))),全国標準卸価格!X32))</f>
        <v/>
      </c>
      <c r="Y32" s="109">
        <f>'6桁'!Y32</f>
        <v>0</v>
      </c>
      <c r="Z32" s="14" t="str">
        <f>IF(全国標準卸価格!Z32="","",IF(ISNUMBER(全国標準卸価格!Z32),IF(入力!$C$11=1,ROUNDDOWN(全国標準卸価格!Z32*地区別掛け率!Z32%,-入力!$C$10),IF(入力!$C$11=2,ROUNDUP(全国標準卸価格!Z32*地区別掛け率!Z32%,-入力!$C$10),IF(入力!$C$11=3,ROUND(全国標準卸価格!Z32*地区別掛け率!Z32%,-入力!$C$10),""))),全国標準卸価格!Z32))</f>
        <v/>
      </c>
      <c r="AA32" s="109">
        <f>'6桁'!AA32</f>
        <v>0</v>
      </c>
    </row>
    <row r="33" spans="2:27" ht="30" customHeight="1">
      <c r="B33" s="503"/>
      <c r="C33" s="341" t="s">
        <v>474</v>
      </c>
      <c r="D33" s="254"/>
      <c r="E33" s="269">
        <v>110</v>
      </c>
      <c r="F33" s="176" t="str">
        <f>IF(全国標準卸価格!F33="","",IF(ISNUMBER(全国標準卸価格!F33),IF(入力!$C$11=1,ROUNDDOWN(全国標準卸価格!F33*地区別掛け率!F33%,-入力!$C$10),IF(入力!$C$11=2,ROUNDUP(全国標準卸価格!F33*地区別掛け率!F33%,-入力!$C$10),IF(入力!$C$11=3,ROUND(全国標準卸価格!F33*地区別掛け率!F33%,-入力!$C$10),""))),全国標準卸価格!F33))</f>
        <v/>
      </c>
      <c r="G33" s="19">
        <f>'6桁'!G33</f>
        <v>0</v>
      </c>
      <c r="H33" s="95">
        <f>IF(全国標準卸価格!H33="","",IF(ISNUMBER(全国標準卸価格!H33),IF(入力!$C$11=1,ROUNDDOWN(全国標準卸価格!H33*地区別掛け率!H33%,-入力!$C$10),IF(入力!$C$11=2,ROUNDUP(全国標準卸価格!H33*地区別掛け率!H33%,-入力!$C$10),IF(入力!$C$11=3,ROUND(全国標準卸価格!H33*地区別掛け率!H33%,-入力!$C$10),""))),全国標準卸価格!H33))</f>
        <v>86200</v>
      </c>
      <c r="I33" s="96" t="str">
        <f>'6桁'!I33</f>
        <v>Y★</v>
      </c>
      <c r="J33" s="14" t="str">
        <f>IF(全国標準卸価格!J33="","",IF(ISNUMBER(全国標準卸価格!J33),IF(入力!$C$11=1,ROUNDDOWN(全国標準卸価格!J33*地区別掛け率!J33%,-入力!$C$10),IF(入力!$C$11=2,ROUNDUP(全国標準卸価格!J33*地区別掛け率!J33%,-入力!$C$10),IF(入力!$C$11=3,ROUND(全国標準卸価格!J33*地区別掛け率!J33%,-入力!$C$10),""))),全国標準卸価格!J33))</f>
        <v/>
      </c>
      <c r="K33" s="20">
        <f>'6桁'!K33</f>
        <v>0</v>
      </c>
      <c r="L33" s="10"/>
      <c r="M33" s="496"/>
      <c r="N33" s="500" t="s">
        <v>296</v>
      </c>
      <c r="O33" s="501"/>
      <c r="P33" s="254">
        <v>99</v>
      </c>
      <c r="Q33" s="273">
        <v>103</v>
      </c>
      <c r="R33" s="14">
        <f>IF(全国標準卸価格!R33="","",IF(ISNUMBER(全国標準卸価格!R33),IF(入力!$C$11=1,ROUNDDOWN(全国標準卸価格!R33*地区別掛け率!R33%,-入力!$C$10),IF(入力!$C$11=2,ROUNDUP(全国標準卸価格!R33*地区別掛け率!R33%,-入力!$C$10),IF(入力!$C$11=3,ROUND(全国標準卸価格!R33*地区別掛け率!R33%,-入力!$C$10),""))),全国標準卸価格!R33))</f>
        <v>64300</v>
      </c>
      <c r="S33" s="109" t="str">
        <f>'6桁'!S33</f>
        <v>Y★</v>
      </c>
      <c r="T33" s="14">
        <f>IF(全国標準卸価格!T33="","",IF(ISNUMBER(全国標準卸価格!T33),IF(入力!$C$11=1,ROUNDDOWN(全国標準卸価格!T33*地区別掛け率!T33%,-入力!$C$10),IF(入力!$C$11=2,ROUNDUP(全国標準卸価格!T33*地区別掛け率!T33%,-入力!$C$10),IF(入力!$C$11=3,ROUND(全国標準卸価格!T33*地区別掛け率!T33%,-入力!$C$10),""))),全国標準卸価格!T33))</f>
        <v>62400</v>
      </c>
      <c r="U33" s="109" t="str">
        <f>'6桁'!U33</f>
        <v>Y★</v>
      </c>
      <c r="V33" s="14">
        <f>IF(全国標準卸価格!V33="","",IF(ISNUMBER(全国標準卸価格!V33),IF(入力!$C$11=1,ROUNDDOWN(全国標準卸価格!V33*地区別掛け率!V33%,-入力!$C$10),IF(入力!$C$11=2,ROUNDUP(全国標準卸価格!V33*地区別掛け率!V33%,-入力!$C$10),IF(入力!$C$11=3,ROUND(全国標準卸価格!V33*地区別掛け率!V33%,-入力!$C$10),""))),全国標準卸価格!V33))</f>
        <v>58800</v>
      </c>
      <c r="W33" s="109" t="str">
        <f>'6桁'!W33</f>
        <v>W★</v>
      </c>
      <c r="X33" s="14" t="str">
        <f>IF(全国標準卸価格!X33="","",IF(ISNUMBER(全国標準卸価格!X33),IF(入力!$C$11=1,ROUNDDOWN(全国標準卸価格!X33*地区別掛け率!X33%,-入力!$C$10),IF(入力!$C$11=2,ROUNDUP(全国標準卸価格!X33*地区別掛け率!X33%,-入力!$C$10),IF(入力!$C$11=3,ROUND(全国標準卸価格!X33*地区別掛け率!X33%,-入力!$C$10),""))),全国標準卸価格!X33))</f>
        <v/>
      </c>
      <c r="Y33" s="109">
        <f>'6桁'!Y33</f>
        <v>0</v>
      </c>
      <c r="Z33" s="14" t="str">
        <f>IF(全国標準卸価格!Z33="","",IF(ISNUMBER(全国標準卸価格!Z33),IF(入力!$C$11=1,ROUNDDOWN(全国標準卸価格!Z33*地区別掛け率!Z33%,-入力!$C$10),IF(入力!$C$11=2,ROUNDUP(全国標準卸価格!Z33*地区別掛け率!Z33%,-入力!$C$10),IF(入力!$C$11=3,ROUND(全国標準卸価格!Z33*地区別掛け率!Z33%,-入力!$C$10),""))),全国標準卸価格!Z33))</f>
        <v/>
      </c>
      <c r="AA33" s="109">
        <f>'6桁'!AA33</f>
        <v>0</v>
      </c>
    </row>
    <row r="34" spans="2:27" ht="30" customHeight="1" thickBot="1">
      <c r="B34" s="544"/>
      <c r="C34" s="343" t="s">
        <v>1324</v>
      </c>
      <c r="D34" s="256">
        <v>101</v>
      </c>
      <c r="E34" s="321"/>
      <c r="F34" s="178" t="str">
        <f>IF(全国標準卸価格!F34="","",IF(ISNUMBER(全国標準卸価格!F34),IF(入力!$C$11=1,ROUNDDOWN(全国標準卸価格!F34*地区別掛け率!F34%,-入力!$C$10),IF(入力!$C$11=2,ROUNDUP(全国標準卸価格!F34*地区別掛け率!F34%,-入力!$C$10),IF(入力!$C$11=3,ROUND(全国標準卸価格!F34*地区別掛け率!F34%,-入力!$C$10),""))),全国標準卸価格!F34))</f>
        <v/>
      </c>
      <c r="G34" s="31">
        <f>'6桁'!G34</f>
        <v>0</v>
      </c>
      <c r="H34" s="118" t="str">
        <f>IF(全国標準卸価格!H34="","",IF(ISNUMBER(全国標準卸価格!H34),IF(入力!$C$11=1,ROUNDDOWN(全国標準卸価格!H34*地区別掛け率!H34%,-入力!$C$10),IF(入力!$C$11=2,ROUNDUP(全国標準卸価格!H34*地区別掛け率!H34%,-入力!$C$10),IF(入力!$C$11=3,ROUND(全国標準卸価格!H34*地区別掛け率!H34%,-入力!$C$10),""))),全国標準卸価格!H34))</f>
        <v/>
      </c>
      <c r="I34" s="119">
        <f>'6桁'!I34</f>
        <v>0</v>
      </c>
      <c r="J34" s="16">
        <f>IF(全国標準卸価格!J34="","",IF(ISNUMBER(全国標準卸価格!J34),IF(入力!$C$11=1,ROUNDDOWN(全国標準卸価格!J34*地区別掛け率!J34%,-入力!$C$10),IF(入力!$C$11=2,ROUNDUP(全国標準卸価格!J34*地区別掛け率!J34%,-入力!$C$10),IF(入力!$C$11=3,ROUND(全国標準卸価格!J34*地区別掛け率!J34%,-入力!$C$10),""))),全国標準卸価格!J34))</f>
        <v>49500</v>
      </c>
      <c r="K34" s="21" t="str">
        <f>'6桁'!K34</f>
        <v>W</v>
      </c>
      <c r="L34" s="10"/>
      <c r="M34" s="496"/>
      <c r="N34" s="500" t="s">
        <v>297</v>
      </c>
      <c r="O34" s="501"/>
      <c r="P34" s="254"/>
      <c r="Q34" s="273">
        <v>105</v>
      </c>
      <c r="R34" s="14">
        <f>IF(全国標準卸価格!R34="","",IF(ISNUMBER(全国標準卸価格!R34),IF(入力!$C$11=1,ROUNDDOWN(全国標準卸価格!R34*地区別掛け率!R34%,-入力!$C$10),IF(入力!$C$11=2,ROUNDUP(全国標準卸価格!R34*地区別掛け率!R34%,-入力!$C$10),IF(入力!$C$11=3,ROUND(全国標準卸価格!R34*地区別掛け率!R34%,-入力!$C$10),""))),全国標準卸価格!R34))</f>
        <v>67000</v>
      </c>
      <c r="S34" s="109" t="str">
        <f>'6桁'!S34</f>
        <v>Y★</v>
      </c>
      <c r="T34" s="14">
        <f>IF(全国標準卸価格!T34="","",IF(ISNUMBER(全国標準卸価格!T34),IF(入力!$C$11=1,ROUNDDOWN(全国標準卸価格!T34*地区別掛け率!T34%,-入力!$C$10),IF(入力!$C$11=2,ROUNDUP(全国標準卸価格!T34*地区別掛け率!T34%,-入力!$C$10),IF(入力!$C$11=3,ROUND(全国標準卸価格!T34*地区別掛け率!T34%,-入力!$C$10),""))),全国標準卸価格!T34))</f>
        <v>65300</v>
      </c>
      <c r="U34" s="109" t="str">
        <f>'6桁'!U34</f>
        <v>Y★</v>
      </c>
      <c r="V34" s="14">
        <f>IF(全国標準卸価格!V34="","",IF(ISNUMBER(全国標準卸価格!V34),IF(入力!$C$11=1,ROUNDDOWN(全国標準卸価格!V34*地区別掛け率!V34%,-入力!$C$10),IF(入力!$C$11=2,ROUNDUP(全国標準卸価格!V34*地区別掛け率!V34%,-入力!$C$10),IF(入力!$C$11=3,ROUND(全国標準卸価格!V34*地区別掛け率!V34%,-入力!$C$10),""))),全国標準卸価格!V34))</f>
        <v>61200</v>
      </c>
      <c r="W34" s="109" t="str">
        <f>'6桁'!W34</f>
        <v>W★</v>
      </c>
      <c r="X34" s="14" t="str">
        <f>IF(全国標準卸価格!X34="","",IF(ISNUMBER(全国標準卸価格!X34),IF(入力!$C$11=1,ROUNDDOWN(全国標準卸価格!X34*地区別掛け率!X34%,-入力!$C$10),IF(入力!$C$11=2,ROUNDUP(全国標準卸価格!X34*地区別掛け率!X34%,-入力!$C$10),IF(入力!$C$11=3,ROUND(全国標準卸価格!X34*地区別掛け率!X34%,-入力!$C$10),""))),全国標準卸価格!X34))</f>
        <v/>
      </c>
      <c r="Y34" s="109">
        <f>'6桁'!Y34</f>
        <v>0</v>
      </c>
      <c r="Z34" s="14" t="str">
        <f>IF(全国標準卸価格!Z34="","",IF(ISNUMBER(全国標準卸価格!Z34),IF(入力!$C$11=1,ROUNDDOWN(全国標準卸価格!Z34*地区別掛け率!Z34%,-入力!$C$10),IF(入力!$C$11=2,ROUNDUP(全国標準卸価格!Z34*地区別掛け率!Z34%,-入力!$C$10),IF(入力!$C$11=3,ROUND(全国標準卸価格!Z34*地区別掛け率!Z34%,-入力!$C$10),""))),全国標準卸価格!Z34))</f>
        <v/>
      </c>
      <c r="AA34" s="109">
        <f>'6桁'!AA34</f>
        <v>0</v>
      </c>
    </row>
    <row r="35" spans="2:27" ht="30" customHeight="1">
      <c r="B35" s="219"/>
      <c r="C35" s="327"/>
      <c r="D35" s="327"/>
      <c r="E35" s="327"/>
      <c r="F35" s="74"/>
      <c r="G35" s="22"/>
      <c r="H35" s="74"/>
      <c r="I35" s="251"/>
      <c r="J35" s="10"/>
      <c r="K35" s="22"/>
      <c r="L35" s="10"/>
      <c r="M35" s="496"/>
      <c r="N35" s="500" t="s">
        <v>459</v>
      </c>
      <c r="O35" s="501"/>
      <c r="P35" s="254"/>
      <c r="Q35" s="273">
        <v>108</v>
      </c>
      <c r="R35" s="14">
        <f>IF(全国標準卸価格!R35="","",IF(ISNUMBER(全国標準卸価格!R35),IF(入力!$C$11=1,ROUNDDOWN(全国標準卸価格!R35*地区別掛け率!R35%,-入力!$C$10),IF(入力!$C$11=2,ROUNDUP(全国標準卸価格!R35*地区別掛け率!R35%,-入力!$C$10),IF(入力!$C$11=3,ROUND(全国標準卸価格!R35*地区別掛け率!R35%,-入力!$C$10),""))),全国標準卸価格!R35))</f>
        <v>70900</v>
      </c>
      <c r="S35" s="109" t="str">
        <f>'6桁'!S35</f>
        <v>Y★</v>
      </c>
      <c r="T35" s="14" t="str">
        <f>IF(全国標準卸価格!T35="","",IF(ISNUMBER(全国標準卸価格!T35),IF(入力!$C$11=1,ROUNDDOWN(全国標準卸価格!T35*地区別掛け率!T35%,-入力!$C$10),IF(入力!$C$11=2,ROUNDUP(全国標準卸価格!T35*地区別掛け率!T35%,-入力!$C$10),IF(入力!$C$11=3,ROUND(全国標準卸価格!T35*地区別掛け率!T35%,-入力!$C$10),""))),全国標準卸価格!T35))</f>
        <v/>
      </c>
      <c r="U35" s="109">
        <f>'6桁'!U35</f>
        <v>0</v>
      </c>
      <c r="V35" s="14" t="str">
        <f>IF(全国標準卸価格!V35="","",IF(ISNUMBER(全国標準卸価格!V35),IF(入力!$C$11=1,ROUNDDOWN(全国標準卸価格!V35*地区別掛け率!V35%,-入力!$C$10),IF(入力!$C$11=2,ROUNDUP(全国標準卸価格!V35*地区別掛け率!V35%,-入力!$C$10),IF(入力!$C$11=3,ROUND(全国標準卸価格!V35*地区別掛け率!V35%,-入力!$C$10),""))),全国標準卸価格!V35))</f>
        <v/>
      </c>
      <c r="W35" s="109">
        <f>'6桁'!W35</f>
        <v>0</v>
      </c>
      <c r="X35" s="14" t="str">
        <f>IF(全国標準卸価格!X35="","",IF(ISNUMBER(全国標準卸価格!X35),IF(入力!$C$11=1,ROUNDDOWN(全国標準卸価格!X35*地区別掛け率!X35%,-入力!$C$10),IF(入力!$C$11=2,ROUNDUP(全国標準卸価格!X35*地区別掛け率!X35%,-入力!$C$10),IF(入力!$C$11=3,ROUND(全国標準卸価格!X35*地区別掛け率!X35%,-入力!$C$10),""))),全国標準卸価格!X35))</f>
        <v/>
      </c>
      <c r="Y35" s="109">
        <f>'6桁'!Y35</f>
        <v>0</v>
      </c>
      <c r="Z35" s="14" t="str">
        <f>IF(全国標準卸価格!Z35="","",IF(ISNUMBER(全国標準卸価格!Z35),IF(入力!$C$11=1,ROUNDDOWN(全国標準卸価格!Z35*地区別掛け率!Z35%,-入力!$C$10),IF(入力!$C$11=2,ROUNDUP(全国標準卸価格!Z35*地区別掛け率!Z35%,-入力!$C$10),IF(入力!$C$11=3,ROUND(全国標準卸価格!Z35*地区別掛け率!Z35%,-入力!$C$10),""))),全国標準卸価格!Z35))</f>
        <v/>
      </c>
      <c r="AA35" s="109">
        <f>'6桁'!AA35</f>
        <v>0</v>
      </c>
    </row>
    <row r="36" spans="2:27" ht="30" customHeight="1">
      <c r="B36" s="219"/>
      <c r="C36" s="327"/>
      <c r="D36" s="327"/>
      <c r="E36" s="327"/>
      <c r="F36" s="74"/>
      <c r="G36" s="22"/>
      <c r="H36" s="74"/>
      <c r="I36" s="251"/>
      <c r="J36" s="10"/>
      <c r="K36" s="22"/>
      <c r="L36" s="10"/>
      <c r="M36" s="496"/>
      <c r="N36" s="500" t="s">
        <v>298</v>
      </c>
      <c r="O36" s="501"/>
      <c r="P36" s="254">
        <v>106</v>
      </c>
      <c r="Q36" s="273">
        <v>110</v>
      </c>
      <c r="R36" s="14">
        <f>IF(全国標準卸価格!R36="","",IF(ISNUMBER(全国標準卸価格!R36),IF(入力!$C$11=1,ROUNDDOWN(全国標準卸価格!R36*地区別掛け率!R36%,-入力!$C$10),IF(入力!$C$11=2,ROUNDUP(全国標準卸価格!R36*地区別掛け率!R36%,-入力!$C$10),IF(入力!$C$11=3,ROUND(全国標準卸価格!R36*地区別掛け率!R36%,-入力!$C$10),""))),全国標準卸価格!R36))</f>
        <v>68600</v>
      </c>
      <c r="S36" s="109" t="str">
        <f>'6桁'!S36</f>
        <v>Y★</v>
      </c>
      <c r="T36" s="14">
        <f>IF(全国標準卸価格!T36="","",IF(ISNUMBER(全国標準卸価格!T36),IF(入力!$C$11=1,ROUNDDOWN(全国標準卸価格!T36*地区別掛け率!T36%,-入力!$C$10),IF(入力!$C$11=2,ROUNDUP(全国標準卸価格!T36*地区別掛け率!T36%,-入力!$C$10),IF(入力!$C$11=3,ROUND(全国標準卸価格!T36*地区別掛け率!T36%,-入力!$C$10),""))),全国標準卸価格!T36))</f>
        <v>72600</v>
      </c>
      <c r="U36" s="109" t="str">
        <f>'6桁'!U36</f>
        <v>Y★</v>
      </c>
      <c r="V36" s="14" t="str">
        <f>IF(全国標準卸価格!V36="","",IF(ISNUMBER(全国標準卸価格!V36),IF(入力!$C$11=1,ROUNDDOWN(全国標準卸価格!V36*地区別掛け率!V36%,-入力!$C$10),IF(入力!$C$11=2,ROUNDUP(全国標準卸価格!V36*地区別掛け率!V36%,-入力!$C$10),IF(入力!$C$11=3,ROUND(全国標準卸価格!V36*地区別掛け率!V36%,-入力!$C$10),""))),全国標準卸価格!V36))</f>
        <v/>
      </c>
      <c r="W36" s="109">
        <f>'6桁'!W36</f>
        <v>0</v>
      </c>
      <c r="X36" s="14" t="str">
        <f>IF(全国標準卸価格!X36="","",IF(ISNUMBER(全国標準卸価格!X36),IF(入力!$C$11=1,ROUNDDOWN(全国標準卸価格!X36*地区別掛け率!X36%,-入力!$C$10),IF(入力!$C$11=2,ROUNDUP(全国標準卸価格!X36*地区別掛け率!X36%,-入力!$C$10),IF(入力!$C$11=3,ROUND(全国標準卸価格!X36*地区別掛け率!X36%,-入力!$C$10),""))),全国標準卸価格!X36))</f>
        <v/>
      </c>
      <c r="Y36" s="109">
        <f>'6桁'!Y36</f>
        <v>0</v>
      </c>
      <c r="Z36" s="14" t="str">
        <f>IF(全国標準卸価格!Z36="","",IF(ISNUMBER(全国標準卸価格!Z36),IF(入力!$C$11=1,ROUNDDOWN(全国標準卸価格!Z36*地区別掛け率!Z36%,-入力!$C$10),IF(入力!$C$11=2,ROUNDUP(全国標準卸価格!Z36*地区別掛け率!Z36%,-入力!$C$10),IF(入力!$C$11=3,ROUND(全国標準卸価格!Z36*地区別掛け率!Z36%,-入力!$C$10),""))),全国標準卸価格!Z36))</f>
        <v/>
      </c>
      <c r="AA36" s="109">
        <f>'6桁'!AA36</f>
        <v>0</v>
      </c>
    </row>
    <row r="37" spans="2:27" ht="30" customHeight="1">
      <c r="B37" s="219"/>
      <c r="C37" s="327"/>
      <c r="D37" s="327"/>
      <c r="E37" s="327"/>
      <c r="F37" s="74"/>
      <c r="G37" s="22"/>
      <c r="H37" s="74"/>
      <c r="I37" s="251"/>
      <c r="J37" s="10"/>
      <c r="K37" s="22"/>
      <c r="L37" s="10"/>
      <c r="M37" s="496"/>
      <c r="N37" s="500" t="s">
        <v>1327</v>
      </c>
      <c r="O37" s="501"/>
      <c r="P37" s="254"/>
      <c r="Q37" s="273">
        <v>104</v>
      </c>
      <c r="R37" s="14" t="str">
        <f>IF(全国標準卸価格!R37="","",IF(ISNUMBER(全国標準卸価格!R37),IF(入力!$C$11=1,ROUNDDOWN(全国標準卸価格!R37*地区別掛け率!R37%,-入力!$C$10),IF(入力!$C$11=2,ROUNDUP(全国標準卸価格!R37*地区別掛け率!R37%,-入力!$C$10),IF(入力!$C$11=3,ROUND(全国標準卸価格!R37*地区別掛け率!R37%,-入力!$C$10),""))),全国標準卸価格!R37))</f>
        <v/>
      </c>
      <c r="S37" s="109">
        <f>'6桁'!S37</f>
        <v>0</v>
      </c>
      <c r="T37" s="14" t="str">
        <f>IF(全国標準卸価格!T37="","",IF(ISNUMBER(全国標準卸価格!T37),IF(入力!$C$11=1,ROUNDDOWN(全国標準卸価格!T37*地区別掛け率!T37%,-入力!$C$10),IF(入力!$C$11=2,ROUNDUP(全国標準卸価格!T37*地区別掛け率!T37%,-入力!$C$10),IF(入力!$C$11=3,ROUND(全国標準卸価格!T37*地区別掛け率!T37%,-入力!$C$10),""))),全国標準卸価格!T37))</f>
        <v/>
      </c>
      <c r="U37" s="109">
        <f>'6桁'!U37</f>
        <v>0</v>
      </c>
      <c r="V37" s="14">
        <f>IF(全国標準卸価格!V37="","",IF(ISNUMBER(全国標準卸価格!V37),IF(入力!$C$11=1,ROUNDDOWN(全国標準卸価格!V37*地区別掛け率!V37%,-入力!$C$10),IF(入力!$C$11=2,ROUNDUP(全国標準卸価格!V37*地区別掛け率!V37%,-入力!$C$10),IF(入力!$C$11=3,ROUND(全国標準卸価格!V37*地区別掛け率!V37%,-入力!$C$10),""))),全国標準卸価格!V37))</f>
        <v>47000</v>
      </c>
      <c r="W37" s="109" t="str">
        <f>'6桁'!W37</f>
        <v>W★</v>
      </c>
      <c r="X37" s="14" t="str">
        <f>IF(全国標準卸価格!X37="","",IF(ISNUMBER(全国標準卸価格!X37),IF(入力!$C$11=1,ROUNDDOWN(全国標準卸価格!X37*地区別掛け率!X37%,-入力!$C$10),IF(入力!$C$11=2,ROUNDUP(全国標準卸価格!X37*地区別掛け率!X37%,-入力!$C$10),IF(入力!$C$11=3,ROUND(全国標準卸価格!X37*地区別掛け率!X37%,-入力!$C$10),""))),全国標準卸価格!X37))</f>
        <v/>
      </c>
      <c r="Y37" s="109">
        <f>'6桁'!Y37</f>
        <v>0</v>
      </c>
      <c r="Z37" s="14" t="str">
        <f>IF(全国標準卸価格!Z37="","",IF(ISNUMBER(全国標準卸価格!Z37),IF(入力!$C$11=1,ROUNDDOWN(全国標準卸価格!Z37*地区別掛け率!Z37%,-入力!$C$10),IF(入力!$C$11=2,ROUNDUP(全国標準卸価格!Z37*地区別掛け率!Z37%,-入力!$C$10),IF(入力!$C$11=3,ROUND(全国標準卸価格!Z37*地区別掛け率!Z37%,-入力!$C$10),""))),全国標準卸価格!Z37))</f>
        <v/>
      </c>
      <c r="AA37" s="109">
        <f>'6桁'!AA37</f>
        <v>0</v>
      </c>
    </row>
    <row r="38" spans="2:27" ht="30" customHeight="1">
      <c r="B38" s="219"/>
      <c r="C38" s="327"/>
      <c r="D38" s="327"/>
      <c r="E38" s="327"/>
      <c r="F38" s="74"/>
      <c r="G38" s="22"/>
      <c r="H38" s="74"/>
      <c r="I38" s="251"/>
      <c r="J38" s="10"/>
      <c r="K38" s="22"/>
      <c r="L38" s="10"/>
      <c r="M38" s="496"/>
      <c r="N38" s="500" t="s">
        <v>299</v>
      </c>
      <c r="O38" s="501"/>
      <c r="P38" s="254"/>
      <c r="Q38" s="273">
        <v>109</v>
      </c>
      <c r="R38" s="14" t="str">
        <f>IF(全国標準卸価格!R38="","",IF(ISNUMBER(全国標準卸価格!R38),IF(入力!$C$11=1,ROUNDDOWN(全国標準卸価格!R38*地区別掛け率!R38%,-入力!$C$10),IF(入力!$C$11=2,ROUNDUP(全国標準卸価格!R38*地区別掛け率!R38%,-入力!$C$10),IF(入力!$C$11=3,ROUND(全国標準卸価格!R38*地区別掛け率!R38%,-入力!$C$10),""))),全国標準卸価格!R38))</f>
        <v/>
      </c>
      <c r="S38" s="109">
        <f>'6桁'!S38</f>
        <v>0</v>
      </c>
      <c r="T38" s="14">
        <f>IF(全国標準卸価格!T38="","",IF(ISNUMBER(全国標準卸価格!T38),IF(入力!$C$11=1,ROUNDDOWN(全国標準卸価格!T38*地区別掛け率!T38%,-入力!$C$10),IF(入力!$C$11=2,ROUNDUP(全国標準卸価格!T38*地区別掛け率!T38%,-入力!$C$10),IF(入力!$C$11=3,ROUND(全国標準卸価格!T38*地区別掛け率!T38%,-入力!$C$10),""))),全国標準卸価格!T38))</f>
        <v>64500</v>
      </c>
      <c r="U38" s="109" t="str">
        <f>'6桁'!U38</f>
        <v>Y★</v>
      </c>
      <c r="V38" s="14" t="str">
        <f>IF(全国標準卸価格!V38="","",IF(ISNUMBER(全国標準卸価格!V38),IF(入力!$C$11=1,ROUNDDOWN(全国標準卸価格!V38*地区別掛け率!V38%,-入力!$C$10),IF(入力!$C$11=2,ROUNDUP(全国標準卸価格!V38*地区別掛け率!V38%,-入力!$C$10),IF(入力!$C$11=3,ROUND(全国標準卸価格!V38*地区別掛け率!V38%,-入力!$C$10),""))),全国標準卸価格!V38))</f>
        <v/>
      </c>
      <c r="W38" s="109">
        <f>'6桁'!W38</f>
        <v>0</v>
      </c>
      <c r="X38" s="14" t="str">
        <f>IF(全国標準卸価格!X38="","",IF(ISNUMBER(全国標準卸価格!X38),IF(入力!$C$11=1,ROUNDDOWN(全国標準卸価格!X38*地区別掛け率!X38%,-入力!$C$10),IF(入力!$C$11=2,ROUNDUP(全国標準卸価格!X38*地区別掛け率!X38%,-入力!$C$10),IF(入力!$C$11=3,ROUND(全国標準卸価格!X38*地区別掛け率!X38%,-入力!$C$10),""))),全国標準卸価格!X38))</f>
        <v/>
      </c>
      <c r="Y38" s="109">
        <f>'6桁'!Y38</f>
        <v>0</v>
      </c>
      <c r="Z38" s="14" t="str">
        <f>IF(全国標準卸価格!Z38="","",IF(ISNUMBER(全国標準卸価格!Z38),IF(入力!$C$11=1,ROUNDDOWN(全国標準卸価格!Z38*地区別掛け率!Z38%,-入力!$C$10),IF(入力!$C$11=2,ROUNDUP(全国標準卸価格!Z38*地区別掛け率!Z38%,-入力!$C$10),IF(入力!$C$11=3,ROUND(全国標準卸価格!Z38*地区別掛け率!Z38%,-入力!$C$10),""))),全国標準卸価格!Z38))</f>
        <v/>
      </c>
      <c r="AA38" s="109">
        <f>'6桁'!AA38</f>
        <v>0</v>
      </c>
    </row>
    <row r="39" spans="2:27" ht="30" customHeight="1">
      <c r="B39" s="219"/>
      <c r="C39" s="327"/>
      <c r="D39" s="327"/>
      <c r="E39" s="327"/>
      <c r="F39" s="74"/>
      <c r="G39" s="22"/>
      <c r="H39" s="74"/>
      <c r="I39" s="251"/>
      <c r="J39" s="10"/>
      <c r="K39" s="22"/>
      <c r="L39" s="10"/>
      <c r="M39" s="496"/>
      <c r="N39" s="500" t="s">
        <v>450</v>
      </c>
      <c r="O39" s="501"/>
      <c r="P39" s="254"/>
      <c r="Q39" s="273">
        <v>111</v>
      </c>
      <c r="R39" s="14" t="str">
        <f>IF(全国標準卸価格!R39="","",IF(ISNUMBER(全国標準卸価格!R39),IF(入力!$C$11=1,ROUNDDOWN(全国標準卸価格!R39*地区別掛け率!R39%,-入力!$C$10),IF(入力!$C$11=2,ROUNDUP(全国標準卸価格!R39*地区別掛け率!R39%,-入力!$C$10),IF(入力!$C$11=3,ROUND(全国標準卸価格!R39*地区別掛け率!R39%,-入力!$C$10),""))),全国標準卸価格!R39))</f>
        <v/>
      </c>
      <c r="S39" s="109">
        <f>'6桁'!S39</f>
        <v>0</v>
      </c>
      <c r="T39" s="14">
        <f>IF(全国標準卸価格!T39="","",IF(ISNUMBER(全国標準卸価格!T39),IF(入力!$C$11=1,ROUNDDOWN(全国標準卸価格!T39*地区別掛け率!T39%,-入力!$C$10),IF(入力!$C$11=2,ROUNDUP(全国標準卸価格!T39*地区別掛け率!T39%,-入力!$C$10),IF(入力!$C$11=3,ROUND(全国標準卸価格!T39*地区別掛け率!T39%,-入力!$C$10),""))),全国標準卸価格!T39))</f>
        <v>68100</v>
      </c>
      <c r="U39" s="109" t="str">
        <f>'6桁'!U39</f>
        <v>Y★</v>
      </c>
      <c r="V39" s="14" t="str">
        <f>IF(全国標準卸価格!V39="","",IF(ISNUMBER(全国標準卸価格!V39),IF(入力!$C$11=1,ROUNDDOWN(全国標準卸価格!V39*地区別掛け率!V39%,-入力!$C$10),IF(入力!$C$11=2,ROUNDUP(全国標準卸価格!V39*地区別掛け率!V39%,-入力!$C$10),IF(入力!$C$11=3,ROUND(全国標準卸価格!V39*地区別掛け率!V39%,-入力!$C$10),""))),全国標準卸価格!V39))</f>
        <v/>
      </c>
      <c r="W39" s="109">
        <f>'6桁'!W39</f>
        <v>0</v>
      </c>
      <c r="X39" s="14" t="str">
        <f>IF(全国標準卸価格!X39="","",IF(ISNUMBER(全国標準卸価格!X39),IF(入力!$C$11=1,ROUNDDOWN(全国標準卸価格!X39*地区別掛け率!X39%,-入力!$C$10),IF(入力!$C$11=2,ROUNDUP(全国標準卸価格!X39*地区別掛け率!X39%,-入力!$C$10),IF(入力!$C$11=3,ROUND(全国標準卸価格!X39*地区別掛け率!X39%,-入力!$C$10),""))),全国標準卸価格!X39))</f>
        <v/>
      </c>
      <c r="Y39" s="109">
        <f>'6桁'!Y39</f>
        <v>0</v>
      </c>
      <c r="Z39" s="14" t="str">
        <f>IF(全国標準卸価格!Z39="","",IF(ISNUMBER(全国標準卸価格!Z39),IF(入力!$C$11=1,ROUNDDOWN(全国標準卸価格!Z39*地区別掛け率!Z39%,-入力!$C$10),IF(入力!$C$11=2,ROUNDUP(全国標準卸価格!Z39*地区別掛け率!Z39%,-入力!$C$10),IF(入力!$C$11=3,ROUND(全国標準卸価格!Z39*地区別掛け率!Z39%,-入力!$C$10),""))),全国標準卸価格!Z39))</f>
        <v/>
      </c>
      <c r="AA39" s="109">
        <f>'6桁'!AA39</f>
        <v>0</v>
      </c>
    </row>
    <row r="40" spans="2:27" ht="30" customHeight="1">
      <c r="B40" s="219"/>
      <c r="C40" s="327"/>
      <c r="D40" s="327"/>
      <c r="E40" s="327"/>
      <c r="F40" s="74"/>
      <c r="G40" s="22"/>
      <c r="H40" s="74"/>
      <c r="I40" s="251"/>
      <c r="J40" s="10"/>
      <c r="K40" s="22"/>
      <c r="L40" s="10"/>
      <c r="M40" s="496"/>
      <c r="N40" s="500" t="s">
        <v>466</v>
      </c>
      <c r="O40" s="501"/>
      <c r="P40" s="317">
        <v>109</v>
      </c>
      <c r="Q40" s="322"/>
      <c r="R40" s="27" t="str">
        <f>IF(全国標準卸価格!R40="","",IF(ISNUMBER(全国標準卸価格!R40),IF(入力!$C$11=1,ROUNDDOWN(全国標準卸価格!R40*地区別掛け率!R40%,-入力!$C$10),IF(入力!$C$11=2,ROUNDUP(全国標準卸価格!R40*地区別掛け率!R40%,-入力!$C$10),IF(入力!$C$11=3,ROUND(全国標準卸価格!R40*地区別掛け率!R40%,-入力!$C$10),""))),全国標準卸価格!R40))</f>
        <v/>
      </c>
      <c r="S40" s="323">
        <f>'6桁'!S40</f>
        <v>0</v>
      </c>
      <c r="T40" s="27">
        <f>IF(全国標準卸価格!T40="","",IF(ISNUMBER(全国標準卸価格!T40),IF(入力!$C$11=1,ROUNDDOWN(全国標準卸価格!T40*地区別掛け率!T40%,-入力!$C$10),IF(入力!$C$11=2,ROUNDUP(全国標準卸価格!T40*地区別掛け率!T40%,-入力!$C$10),IF(入力!$C$11=3,ROUND(全国標準卸価格!T40*地区別掛け率!T40%,-入力!$C$10),""))),全国標準卸価格!T40))</f>
        <v>65500</v>
      </c>
      <c r="U40" s="323" t="str">
        <f>'6桁'!U40</f>
        <v>W</v>
      </c>
      <c r="V40" s="27" t="str">
        <f>IF(全国標準卸価格!V40="","",IF(ISNUMBER(全国標準卸価格!V40),IF(入力!$C$11=1,ROUNDDOWN(全国標準卸価格!V40*地区別掛け率!V40%,-入力!$C$10),IF(入力!$C$11=2,ROUNDUP(全国標準卸価格!V40*地区別掛け率!V40%,-入力!$C$10),IF(入力!$C$11=3,ROUND(全国標準卸価格!V40*地区別掛け率!V40%,-入力!$C$10),""))),全国標準卸価格!V40))</f>
        <v/>
      </c>
      <c r="W40" s="323">
        <f>'6桁'!W40</f>
        <v>0</v>
      </c>
      <c r="X40" s="27" t="str">
        <f>IF(全国標準卸価格!X40="","",IF(ISNUMBER(全国標準卸価格!X40),IF(入力!$C$11=1,ROUNDDOWN(全国標準卸価格!X40*地区別掛け率!X40%,-入力!$C$10),IF(入力!$C$11=2,ROUNDUP(全国標準卸価格!X40*地区別掛け率!X40%,-入力!$C$10),IF(入力!$C$11=3,ROUND(全国標準卸価格!X40*地区別掛け率!X40%,-入力!$C$10),""))),全国標準卸価格!X40))</f>
        <v/>
      </c>
      <c r="Y40" s="323">
        <f>'6桁'!Y40</f>
        <v>0</v>
      </c>
      <c r="Z40" s="27" t="str">
        <f>IF(全国標準卸価格!Z40="","",IF(ISNUMBER(全国標準卸価格!Z40),IF(入力!$C$11=1,ROUNDDOWN(全国標準卸価格!Z40*地区別掛け率!Z40%,-入力!$C$10),IF(入力!$C$11=2,ROUNDUP(全国標準卸価格!Z40*地区別掛け率!Z40%,-入力!$C$10),IF(入力!$C$11=3,ROUND(全国標準卸価格!Z40*地区別掛け率!Z40%,-入力!$C$10),""))),全国標準卸価格!Z40))</f>
        <v/>
      </c>
      <c r="AA40" s="323">
        <f>'6桁'!AA40</f>
        <v>0</v>
      </c>
    </row>
    <row r="41" spans="2:27" ht="30" customHeight="1" thickBot="1">
      <c r="B41" s="219"/>
      <c r="C41" s="327"/>
      <c r="D41" s="327"/>
      <c r="E41" s="327"/>
      <c r="F41" s="74"/>
      <c r="G41" s="22"/>
      <c r="H41" s="74"/>
      <c r="I41" s="251"/>
      <c r="J41" s="10"/>
      <c r="K41" s="251"/>
      <c r="L41" s="10"/>
      <c r="M41" s="497"/>
      <c r="N41" s="500" t="s">
        <v>509</v>
      </c>
      <c r="O41" s="501"/>
      <c r="P41" s="256">
        <v>102</v>
      </c>
      <c r="Q41" s="274"/>
      <c r="R41" s="16" t="str">
        <f>IF(全国標準卸価格!R41="","",IF(ISNUMBER(全国標準卸価格!R41),IF(入力!$C$11=1,ROUNDDOWN(全国標準卸価格!R41*地区別掛け率!R41%,-入力!$C$10),IF(入力!$C$11=2,ROUNDUP(全国標準卸価格!R41*地区別掛け率!R41%,-入力!$C$10),IF(入力!$C$11=3,ROUND(全国標準卸価格!R41*地区別掛け率!R41%,-入力!$C$10),""))),全国標準卸価格!R41))</f>
        <v/>
      </c>
      <c r="S41" s="121">
        <f>'6桁'!S41</f>
        <v>0</v>
      </c>
      <c r="T41" s="16">
        <f>IF(全国標準卸価格!T41="","",IF(ISNUMBER(全国標準卸価格!T41),IF(入力!$C$11=1,ROUNDDOWN(全国標準卸価格!T41*地区別掛け率!T41%,-入力!$C$10),IF(入力!$C$11=2,ROUNDUP(全国標準卸価格!T41*地区別掛け率!T41%,-入力!$C$10),IF(入力!$C$11=3,ROUND(全国標準卸価格!T41*地区別掛け率!T41%,-入力!$C$10),""))),全国標準卸価格!T41))</f>
        <v>44700</v>
      </c>
      <c r="U41" s="121" t="str">
        <f>'6桁'!U41</f>
        <v>V</v>
      </c>
      <c r="V41" s="16">
        <f>IF(全国標準卸価格!V41="","",IF(ISNUMBER(全国標準卸価格!V41),IF(入力!$C$11=1,ROUNDDOWN(全国標準卸価格!V41*地区別掛け率!V41%,-入力!$C$10),IF(入力!$C$11=2,ROUNDUP(全国標準卸価格!V41*地区別掛け率!V41%,-入力!$C$10),IF(入力!$C$11=3,ROUND(全国標準卸価格!V41*地区別掛け率!V41%,-入力!$C$10),""))),全国標準卸価格!V41))</f>
        <v>44900</v>
      </c>
      <c r="W41" s="121" t="str">
        <f>'6桁'!W41</f>
        <v>V</v>
      </c>
      <c r="X41" s="16" t="str">
        <f>IF(全国標準卸価格!X41="","",IF(ISNUMBER(全国標準卸価格!X41),IF(入力!$C$11=1,ROUNDDOWN(全国標準卸価格!X41*地区別掛け率!X41%,-入力!$C$10),IF(入力!$C$11=2,ROUNDUP(全国標準卸価格!X41*地区別掛け率!X41%,-入力!$C$10),IF(入力!$C$11=3,ROUND(全国標準卸価格!X41*地区別掛け率!X41%,-入力!$C$10),""))),全国標準卸価格!X41))</f>
        <v/>
      </c>
      <c r="Y41" s="121">
        <f>'6桁'!Y41</f>
        <v>0</v>
      </c>
      <c r="Z41" s="16" t="str">
        <f>IF(全国標準卸価格!Z41="","",IF(ISNUMBER(全国標準卸価格!Z41),IF(入力!$C$11=1,ROUNDDOWN(全国標準卸価格!Z41*地区別掛け率!Z41%,-入力!$C$10),IF(入力!$C$11=2,ROUNDUP(全国標準卸価格!Z41*地区別掛け率!Z41%,-入力!$C$10),IF(入力!$C$11=3,ROUND(全国標準卸価格!Z41*地区別掛け率!Z41%,-入力!$C$10),""))),全国標準卸価格!Z41))</f>
        <v/>
      </c>
      <c r="AA41" s="121">
        <f>'6桁'!AA41</f>
        <v>0</v>
      </c>
    </row>
    <row r="42" spans="2:27" ht="43.5" customHeight="1">
      <c r="C42" s="221"/>
      <c r="D42" s="221"/>
      <c r="E42" s="221"/>
      <c r="F42" s="221"/>
      <c r="G42" s="221"/>
      <c r="H42" s="221"/>
      <c r="I42" s="221"/>
      <c r="J42" s="221"/>
      <c r="K42" s="221"/>
      <c r="L42" s="221"/>
      <c r="M42" s="545" t="s">
        <v>1116</v>
      </c>
      <c r="N42" s="545"/>
      <c r="O42" s="545"/>
      <c r="P42" s="545"/>
      <c r="Q42" s="545"/>
      <c r="R42" s="545"/>
      <c r="S42" s="545"/>
      <c r="T42" s="545"/>
      <c r="U42" s="545"/>
      <c r="V42" s="545"/>
      <c r="W42" s="545"/>
      <c r="X42" s="545"/>
      <c r="Y42" s="545"/>
      <c r="Z42" s="545"/>
      <c r="AA42" s="545"/>
    </row>
    <row r="43" spans="2:27" ht="14.25" customHeight="1" thickBot="1">
      <c r="C43" s="327"/>
      <c r="D43" s="327"/>
      <c r="E43" s="327"/>
      <c r="F43" s="74"/>
      <c r="G43" s="18"/>
      <c r="H43" s="74"/>
      <c r="I43" s="18"/>
      <c r="J43" s="74"/>
      <c r="K43" s="18"/>
      <c r="L43" s="74"/>
      <c r="M43" s="18"/>
      <c r="N43" s="74"/>
      <c r="O43" s="18"/>
      <c r="P43" s="74"/>
      <c r="Q43" s="18"/>
      <c r="R43" s="74"/>
      <c r="S43" s="17"/>
      <c r="T43" s="74"/>
      <c r="U43" s="18"/>
    </row>
    <row r="44" spans="2:27" ht="25.5" customHeight="1" thickTop="1" thickBot="1">
      <c r="B44" s="518" t="s">
        <v>451</v>
      </c>
      <c r="C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c r="AA44" s="520"/>
    </row>
    <row r="45" spans="2:27" ht="10.5" customHeight="1" thickTop="1">
      <c r="C45" s="40"/>
      <c r="D45" s="40"/>
      <c r="E45" s="40"/>
      <c r="F45" s="79"/>
      <c r="H45" s="79"/>
      <c r="K45" s="52"/>
      <c r="M45" s="52"/>
      <c r="Q45" s="52"/>
    </row>
    <row r="46" spans="2:27" ht="20.100000000000001" customHeight="1" thickBot="1">
      <c r="B46" s="238" t="s">
        <v>1379</v>
      </c>
    </row>
    <row r="47" spans="2:27" ht="19.5" customHeight="1" thickBot="1">
      <c r="B47" s="521" t="s">
        <v>452</v>
      </c>
      <c r="C47" s="534" t="s">
        <v>524</v>
      </c>
      <c r="D47" s="527" t="s">
        <v>1113</v>
      </c>
      <c r="E47" s="540"/>
      <c r="F47" s="531" t="s">
        <v>453</v>
      </c>
      <c r="G47" s="532"/>
      <c r="H47" s="532"/>
      <c r="I47" s="532"/>
      <c r="J47" s="532"/>
      <c r="K47" s="532"/>
      <c r="L47" s="532"/>
      <c r="M47" s="532"/>
      <c r="N47" s="532"/>
      <c r="O47" s="532"/>
      <c r="P47" s="532"/>
      <c r="Q47" s="532"/>
      <c r="R47" s="532"/>
      <c r="S47" s="532"/>
      <c r="T47" s="532"/>
      <c r="U47" s="533"/>
      <c r="V47" s="11"/>
      <c r="W47" s="11"/>
      <c r="X47" s="11"/>
      <c r="Y47" s="11"/>
    </row>
    <row r="48" spans="2:27" ht="19.5" customHeight="1">
      <c r="B48" s="522"/>
      <c r="C48" s="536"/>
      <c r="D48" s="541"/>
      <c r="E48" s="542"/>
      <c r="F48" s="516" t="s">
        <v>1377</v>
      </c>
      <c r="G48" s="507"/>
      <c r="H48" s="506" t="s">
        <v>1084</v>
      </c>
      <c r="I48" s="507"/>
      <c r="J48" s="516" t="s">
        <v>1378</v>
      </c>
      <c r="K48" s="507"/>
      <c r="L48" s="506" t="s">
        <v>1075</v>
      </c>
      <c r="M48" s="507"/>
      <c r="N48" s="506" t="s">
        <v>1076</v>
      </c>
      <c r="O48" s="507"/>
      <c r="P48" s="506" t="s">
        <v>1080</v>
      </c>
      <c r="Q48" s="507"/>
      <c r="R48" s="516" t="s">
        <v>1081</v>
      </c>
      <c r="S48" s="507"/>
      <c r="T48" s="506" t="s">
        <v>780</v>
      </c>
      <c r="U48" s="507"/>
      <c r="V48" s="548"/>
      <c r="W48" s="548"/>
      <c r="X48" s="11"/>
      <c r="Y48" s="11"/>
    </row>
    <row r="49" spans="2:25" ht="19.5" customHeight="1">
      <c r="B49" s="522"/>
      <c r="C49" s="536"/>
      <c r="D49" s="510" t="s">
        <v>1115</v>
      </c>
      <c r="E49" s="550" t="s">
        <v>1114</v>
      </c>
      <c r="F49" s="517"/>
      <c r="G49" s="509"/>
      <c r="H49" s="508"/>
      <c r="I49" s="509"/>
      <c r="J49" s="517"/>
      <c r="K49" s="509"/>
      <c r="L49" s="508"/>
      <c r="M49" s="509"/>
      <c r="N49" s="508"/>
      <c r="O49" s="509"/>
      <c r="P49" s="508"/>
      <c r="Q49" s="509"/>
      <c r="R49" s="517"/>
      <c r="S49" s="509"/>
      <c r="T49" s="508"/>
      <c r="U49" s="509"/>
      <c r="V49" s="548"/>
      <c r="W49" s="548"/>
      <c r="X49" s="548"/>
      <c r="Y49" s="548"/>
    </row>
    <row r="50" spans="2:25" ht="19.5" customHeight="1" thickBot="1">
      <c r="B50" s="523"/>
      <c r="C50" s="538"/>
      <c r="D50" s="549"/>
      <c r="E50" s="551"/>
      <c r="F50" s="514" t="s">
        <v>720</v>
      </c>
      <c r="G50" s="515"/>
      <c r="H50" s="514" t="s">
        <v>1082</v>
      </c>
      <c r="I50" s="515"/>
      <c r="J50" s="514" t="s">
        <v>1083</v>
      </c>
      <c r="K50" s="515"/>
      <c r="L50" s="514" t="s">
        <v>167</v>
      </c>
      <c r="M50" s="515"/>
      <c r="N50" s="514" t="s">
        <v>1078</v>
      </c>
      <c r="O50" s="515"/>
      <c r="P50" s="514" t="s">
        <v>163</v>
      </c>
      <c r="Q50" s="515"/>
      <c r="R50" s="514" t="s">
        <v>167</v>
      </c>
      <c r="S50" s="515"/>
      <c r="T50" s="514" t="s">
        <v>167</v>
      </c>
      <c r="U50" s="515"/>
      <c r="V50" s="547"/>
      <c r="W50" s="547"/>
      <c r="X50" s="547"/>
      <c r="Y50" s="547"/>
    </row>
    <row r="51" spans="2:25" ht="30" customHeight="1">
      <c r="B51" s="502">
        <v>19</v>
      </c>
      <c r="C51" s="365" t="s">
        <v>328</v>
      </c>
      <c r="D51" s="253"/>
      <c r="E51" s="353">
        <v>91</v>
      </c>
      <c r="F51" s="91">
        <f>IF(全国標準卸価格!F51="","",IF(ISNUMBER(全国標準卸価格!F51),IF(入力!$C$11=1,ROUNDDOWN(全国標準卸価格!F51*地区別掛け率!F51%,-入力!$C$10),IF(入力!$C$11=2,ROUNDUP(全国標準卸価格!F51*地区別掛け率!F51%,-入力!$C$10),IF(入力!$C$11=3,ROUND(全国標準卸価格!F51*地区別掛け率!F51%,-入力!$C$10),""))),全国標準卸価格!F51))</f>
        <v>64600</v>
      </c>
      <c r="G51" s="124" t="str">
        <f>'6桁'!G51</f>
        <v>Y★</v>
      </c>
      <c r="H51" s="91" t="str">
        <f>IF(全国標準卸価格!H51="","",IF(ISNUMBER(全国標準卸価格!H51),IF(入力!$C$11=1,ROUNDDOWN(全国標準卸価格!H51*地区別掛け率!H51%,-入力!$C$10),IF(入力!$C$11=2,ROUNDUP(全国標準卸価格!H51*地区別掛け率!H51%,-入力!$C$10),IF(入力!$C$11=3,ROUND(全国標準卸価格!H51*地区別掛け率!H51%,-入力!$C$10),""))),全国標準卸価格!H51))</f>
        <v/>
      </c>
      <c r="I51" s="124">
        <f>'6桁'!I51</f>
        <v>0</v>
      </c>
      <c r="J51" s="91" t="str">
        <f>IF(全国標準卸価格!J51="","",IF(ISNUMBER(全国標準卸価格!J51),IF(入力!$C$11=1,ROUNDDOWN(全国標準卸価格!J51*地区別掛け率!J51%,-入力!$C$10),IF(入力!$C$11=2,ROUNDUP(全国標準卸価格!J51*地区別掛け率!J51%,-入力!$C$10),IF(入力!$C$11=3,ROUND(全国標準卸価格!J51*地区別掛け率!J51%,-入力!$C$10),""))),全国標準卸価格!J51))</f>
        <v/>
      </c>
      <c r="K51" s="124">
        <f>'6桁'!K51</f>
        <v>0</v>
      </c>
      <c r="L51" s="91" t="str">
        <f>IF(全国標準卸価格!L51="","",IF(ISNUMBER(全国標準卸価格!L51),IF(入力!$C$11=1,ROUNDDOWN(全国標準卸価格!L51*地区別掛け率!L51%,-入力!$C$10),IF(入力!$C$11=2,ROUNDUP(全国標準卸価格!L51*地区別掛け率!L51%,-入力!$C$10),IF(入力!$C$11=3,ROUND(全国標準卸価格!L51*地区別掛け率!L51%,-入力!$C$10),""))),全国標準卸価格!L51))</f>
        <v/>
      </c>
      <c r="M51" s="124">
        <f>'6桁'!M51</f>
        <v>0</v>
      </c>
      <c r="N51" s="91" t="str">
        <f>IF(全国標準卸価格!N51="","",IF(ISNUMBER(全国標準卸価格!N51),IF(入力!$C$11=1,ROUNDDOWN(全国標準卸価格!N51*地区別掛け率!N51%,-入力!$C$10),IF(入力!$C$11=2,ROUNDUP(全国標準卸価格!N51*地区別掛け率!N51%,-入力!$C$10),IF(入力!$C$11=3,ROUND(全国標準卸価格!N51*地区別掛け率!N51%,-入力!$C$10),""))),全国標準卸価格!N51))</f>
        <v/>
      </c>
      <c r="O51" s="124">
        <f>'6桁'!O51</f>
        <v>0</v>
      </c>
      <c r="P51" s="91" t="str">
        <f>IF(全国標準卸価格!P51="","",IF(ISNUMBER(全国標準卸価格!P51),IF(入力!$C$11=1,ROUNDDOWN(全国標準卸価格!P51*地区別掛け率!P51%,-入力!$C$10),IF(入力!$C$11=2,ROUNDUP(全国標準卸価格!P51*地区別掛け率!P51%,-入力!$C$10),IF(入力!$C$11=3,ROUND(全国標準卸価格!P51*地区別掛け率!P51%,-入力!$C$10),""))),全国標準卸価格!P51))</f>
        <v/>
      </c>
      <c r="Q51" s="125">
        <f>'6桁'!Q51</f>
        <v>0</v>
      </c>
      <c r="R51" s="91" t="str">
        <f>IF(全国標準卸価格!R51="","",IF(ISNUMBER(全国標準卸価格!R51),IF(入力!$C$11=1,ROUNDDOWN(全国標準卸価格!R51*地区別掛け率!R51%,-入力!$C$10),IF(入力!$C$11=2,ROUNDUP(全国標準卸価格!R51*地区別掛け率!R51%,-入力!$C$10),IF(入力!$C$11=3,ROUND(全国標準卸価格!R51*地区別掛け率!R51%,-入力!$C$10),""))),全国標準卸価格!R51))</f>
        <v/>
      </c>
      <c r="S51" s="125">
        <f>'6桁'!S51</f>
        <v>0</v>
      </c>
      <c r="T51" s="91" t="str">
        <f>IF(全国標準卸価格!T51="","",IF(ISNUMBER(全国標準卸価格!T51),IF(入力!$C$11=1,ROUNDDOWN(全国標準卸価格!T51*地区別掛け率!T51%,-入力!$C$10),IF(入力!$C$11=2,ROUNDUP(全国標準卸価格!T51*地区別掛け率!T51%,-入力!$C$10),IF(入力!$C$11=3,ROUND(全国標準卸価格!T51*地区別掛け率!T51%,-入力!$C$10),""))),全国標準卸価格!T51))</f>
        <v/>
      </c>
      <c r="U51" s="125">
        <f>'6桁'!U51</f>
        <v>0</v>
      </c>
      <c r="V51" s="74"/>
      <c r="W51" s="251"/>
      <c r="X51" s="265"/>
      <c r="Y51" s="251"/>
    </row>
    <row r="52" spans="2:25" ht="30" customHeight="1">
      <c r="B52" s="503"/>
      <c r="C52" s="362" t="s">
        <v>127</v>
      </c>
      <c r="D52" s="254">
        <v>89</v>
      </c>
      <c r="E52" s="342">
        <v>93</v>
      </c>
      <c r="F52" s="95" t="str">
        <f>IF(全国標準卸価格!F52="","",IF(ISNUMBER(全国標準卸価格!F52),IF(入力!$C$11=1,ROUNDDOWN(全国標準卸価格!F52*地区別掛け率!F52%,-入力!$C$10),IF(入力!$C$11=2,ROUNDUP(全国標準卸価格!F52*地区別掛け率!F52%,-入力!$C$10),IF(入力!$C$11=3,ROUND(全国標準卸価格!F52*地区別掛け率!F52%,-入力!$C$10),""))),全国標準卸価格!F52))</f>
        <v/>
      </c>
      <c r="G52" s="126">
        <f>'6桁'!G52</f>
        <v>0</v>
      </c>
      <c r="H52" s="95" t="str">
        <f>IF(全国標準卸価格!H52="","",IF(ISNUMBER(全国標準卸価格!H52),IF(入力!$C$11=1,ROUNDDOWN(全国標準卸価格!H52*地区別掛け率!H52%,-入力!$C$10),IF(入力!$C$11=2,ROUNDUP(全国標準卸価格!H52*地区別掛け率!H52%,-入力!$C$10),IF(入力!$C$11=3,ROUND(全国標準卸価格!H52*地区別掛け率!H52%,-入力!$C$10),""))),全国標準卸価格!H52))</f>
        <v/>
      </c>
      <c r="I52" s="126">
        <f>'6桁'!I52</f>
        <v>0</v>
      </c>
      <c r="J52" s="95" t="str">
        <f>IF(全国標準卸価格!J52="","",IF(ISNUMBER(全国標準卸価格!J52),IF(入力!$C$11=1,ROUNDDOWN(全国標準卸価格!J52*地区別掛け率!J52%,-入力!$C$10),IF(入力!$C$11=2,ROUNDUP(全国標準卸価格!J52*地区別掛け率!J52%,-入力!$C$10),IF(入力!$C$11=3,ROUND(全国標準卸価格!J52*地区別掛け率!J52%,-入力!$C$10),""))),全国標準卸価格!J52))</f>
        <v/>
      </c>
      <c r="K52" s="126">
        <f>'6桁'!K52</f>
        <v>0</v>
      </c>
      <c r="L52" s="95" t="str">
        <f>IF(全国標準卸価格!L52="","",IF(ISNUMBER(全国標準卸価格!L52),IF(入力!$C$11=1,ROUNDDOWN(全国標準卸価格!L52*地区別掛け率!L52%,-入力!$C$10),IF(入力!$C$11=2,ROUNDUP(全国標準卸価格!L52*地区別掛け率!L52%,-入力!$C$10),IF(入力!$C$11=3,ROUND(全国標準卸価格!L52*地区別掛け率!L52%,-入力!$C$10),""))),全国標準卸価格!L52))</f>
        <v/>
      </c>
      <c r="M52" s="126">
        <f>'6桁'!M52</f>
        <v>0</v>
      </c>
      <c r="N52" s="95" t="str">
        <f>IF(全国標準卸価格!N52="","",IF(ISNUMBER(全国標準卸価格!N52),IF(入力!$C$11=1,ROUNDDOWN(全国標準卸価格!N52*地区別掛け率!N52%,-入力!$C$10),IF(入力!$C$11=2,ROUNDUP(全国標準卸価格!N52*地区別掛け率!N52%,-入力!$C$10),IF(入力!$C$11=3,ROUND(全国標準卸価格!N52*地区別掛け率!N52%,-入力!$C$10),""))),全国標準卸価格!N52))</f>
        <v/>
      </c>
      <c r="O52" s="126">
        <f>'6桁'!O52</f>
        <v>0</v>
      </c>
      <c r="P52" s="95" t="str">
        <f>IF(全国標準卸価格!P52="","",IF(ISNUMBER(全国標準卸価格!P52),IF(入力!$C$11=1,ROUNDDOWN(全国標準卸価格!P52*地区別掛け率!P52%,-入力!$C$10),IF(入力!$C$11=2,ROUNDUP(全国標準卸価格!P52*地区別掛け率!P52%,-入力!$C$10),IF(入力!$C$11=3,ROUND(全国標準卸価格!P52*地区別掛け率!P52%,-入力!$C$10),""))),全国標準卸価格!P52))</f>
        <v/>
      </c>
      <c r="Q52" s="96">
        <f>'6桁'!Q52</f>
        <v>0</v>
      </c>
      <c r="R52" s="95" t="str">
        <f>IF(全国標準卸価格!R52="","",IF(ISNUMBER(全国標準卸価格!R52),IF(入力!$C$11=1,ROUNDDOWN(全国標準卸価格!R52*地区別掛け率!R52%,-入力!$C$10),IF(入力!$C$11=2,ROUNDUP(全国標準卸価格!R52*地区別掛け率!R52%,-入力!$C$10),IF(入力!$C$11=3,ROUND(全国標準卸価格!R52*地区別掛け率!R52%,-入力!$C$10),""))),全国標準卸価格!R52))</f>
        <v/>
      </c>
      <c r="S52" s="96">
        <f>'6桁'!S52</f>
        <v>0</v>
      </c>
      <c r="T52" s="95">
        <f>IF(全国標準卸価格!T52="","",IF(ISNUMBER(全国標準卸価格!T52),IF(入力!$C$11=1,ROUNDDOWN(全国標準卸価格!T52*地区別掛け率!T52%,-入力!$C$10),IF(入力!$C$11=2,ROUNDUP(全国標準卸価格!T52*地区別掛け率!T52%,-入力!$C$10),IF(入力!$C$11=3,ROUND(全国標準卸価格!T52*地区別掛け率!T52%,-入力!$C$10),""))),全国標準卸価格!T52))</f>
        <v>69200</v>
      </c>
      <c r="U52" s="96" t="str">
        <f>'6桁'!U52</f>
        <v>※W★</v>
      </c>
      <c r="V52" s="74"/>
      <c r="W52" s="251"/>
      <c r="X52" s="265"/>
      <c r="Y52" s="251"/>
    </row>
    <row r="53" spans="2:25" ht="30" customHeight="1">
      <c r="B53" s="503"/>
      <c r="C53" s="362" t="s">
        <v>44</v>
      </c>
      <c r="D53" s="254">
        <v>92</v>
      </c>
      <c r="E53" s="342">
        <v>96</v>
      </c>
      <c r="F53" s="95" t="str">
        <f>IF(全国標準卸価格!F53="","",IF(ISNUMBER(全国標準卸価格!F53),IF(入力!$C$11=1,ROUNDDOWN(全国標準卸価格!F53*地区別掛け率!F53%,-入力!$C$10),IF(入力!$C$11=2,ROUNDUP(全国標準卸価格!F53*地区別掛け率!F53%,-入力!$C$10),IF(入力!$C$11=3,ROUND(全国標準卸価格!F53*地区別掛け率!F53%,-入力!$C$10),""))),全国標準卸価格!F53))</f>
        <v/>
      </c>
      <c r="G53" s="126">
        <f>'6桁'!G53</f>
        <v>0</v>
      </c>
      <c r="H53" s="95" t="str">
        <f>IF(全国標準卸価格!H53="","",IF(ISNUMBER(全国標準卸価格!H53),IF(入力!$C$11=1,ROUNDDOWN(全国標準卸価格!H53*地区別掛け率!H53%,-入力!$C$10),IF(入力!$C$11=2,ROUNDUP(全国標準卸価格!H53*地区別掛け率!H53%,-入力!$C$10),IF(入力!$C$11=3,ROUND(全国標準卸価格!H53*地区別掛け率!H53%,-入力!$C$10),""))),全国標準卸価格!H53))</f>
        <v/>
      </c>
      <c r="I53" s="126">
        <f>'6桁'!I53</f>
        <v>0</v>
      </c>
      <c r="J53" s="95" t="str">
        <f>IF(全国標準卸価格!J53="","",IF(ISNUMBER(全国標準卸価格!J53),IF(入力!$C$11=1,ROUNDDOWN(全国標準卸価格!J53*地区別掛け率!J53%,-入力!$C$10),IF(入力!$C$11=2,ROUNDUP(全国標準卸価格!J53*地区別掛け率!J53%,-入力!$C$10),IF(入力!$C$11=3,ROUND(全国標準卸価格!J53*地区別掛け率!J53%,-入力!$C$10),""))),全国標準卸価格!J53))</f>
        <v/>
      </c>
      <c r="K53" s="126">
        <f>'6桁'!K53</f>
        <v>0</v>
      </c>
      <c r="L53" s="95" t="str">
        <f>IF(全国標準卸価格!L53="","",IF(ISNUMBER(全国標準卸価格!L53),IF(入力!$C$11=1,ROUNDDOWN(全国標準卸価格!L53*地区別掛け率!L53%,-入力!$C$10),IF(入力!$C$11=2,ROUNDUP(全国標準卸価格!L53*地区別掛け率!L53%,-入力!$C$10),IF(入力!$C$11=3,ROUND(全国標準卸価格!L53*地区別掛け率!L53%,-入力!$C$10),""))),全国標準卸価格!L53))</f>
        <v/>
      </c>
      <c r="M53" s="126">
        <f>'6桁'!M53</f>
        <v>0</v>
      </c>
      <c r="N53" s="95" t="str">
        <f>IF(全国標準卸価格!N53="","",IF(ISNUMBER(全国標準卸価格!N53),IF(入力!$C$11=1,ROUNDDOWN(全国標準卸価格!N53*地区別掛け率!N53%,-入力!$C$10),IF(入力!$C$11=2,ROUNDUP(全国標準卸価格!N53*地区別掛け率!N53%,-入力!$C$10),IF(入力!$C$11=3,ROUND(全国標準卸価格!N53*地区別掛け率!N53%,-入力!$C$10),""))),全国標準卸価格!N53))</f>
        <v/>
      </c>
      <c r="O53" s="126">
        <f>'6桁'!O53</f>
        <v>0</v>
      </c>
      <c r="P53" s="95" t="str">
        <f>IF(全国標準卸価格!P53="","",IF(ISNUMBER(全国標準卸価格!P53),IF(入力!$C$11=1,ROUNDDOWN(全国標準卸価格!P53*地区別掛け率!P53%,-入力!$C$10),IF(入力!$C$11=2,ROUNDUP(全国標準卸価格!P53*地区別掛け率!P53%,-入力!$C$10),IF(入力!$C$11=3,ROUND(全国標準卸価格!P53*地区別掛け率!P53%,-入力!$C$10),""))),全国標準卸価格!P53))</f>
        <v/>
      </c>
      <c r="Q53" s="96">
        <f>'6桁'!Q53</f>
        <v>0</v>
      </c>
      <c r="R53" s="95" t="str">
        <f>IF(全国標準卸価格!R53="","",IF(ISNUMBER(全国標準卸価格!R53),IF(入力!$C$11=1,ROUNDDOWN(全国標準卸価格!R53*地区別掛け率!R53%,-入力!$C$10),IF(入力!$C$11=2,ROUNDUP(全国標準卸価格!R53*地区別掛け率!R53%,-入力!$C$10),IF(入力!$C$11=3,ROUND(全国標準卸価格!R53*地区別掛け率!R53%,-入力!$C$10),""))),全国標準卸価格!R53))</f>
        <v/>
      </c>
      <c r="S53" s="96">
        <f>'6桁'!S53</f>
        <v>0</v>
      </c>
      <c r="T53" s="95">
        <f>IF(全国標準卸価格!T53="","",IF(ISNUMBER(全国標準卸価格!T53),IF(入力!$C$11=1,ROUNDDOWN(全国標準卸価格!T53*地区別掛け率!T53%,-入力!$C$10),IF(入力!$C$11=2,ROUNDUP(全国標準卸価格!T53*地区別掛け率!T53%,-入力!$C$10),IF(入力!$C$11=3,ROUND(全国標準卸価格!T53*地区別掛け率!T53%,-入力!$C$10),""))),全国標準卸価格!T53))</f>
        <v>73100</v>
      </c>
      <c r="U53" s="96" t="str">
        <f>'6桁'!U53</f>
        <v>※W★</v>
      </c>
      <c r="V53" s="74"/>
      <c r="W53" s="251"/>
      <c r="X53" s="265"/>
      <c r="Y53" s="251"/>
    </row>
    <row r="54" spans="2:25" ht="30" customHeight="1">
      <c r="B54" s="503"/>
      <c r="C54" s="362" t="s">
        <v>329</v>
      </c>
      <c r="D54" s="254"/>
      <c r="E54" s="342">
        <v>98</v>
      </c>
      <c r="F54" s="95">
        <f>IF(全国標準卸価格!F54="","",IF(ISNUMBER(全国標準卸価格!F54),IF(入力!$C$11=1,ROUNDDOWN(全国標準卸価格!F54*地区別掛け率!F54%,-入力!$C$10),IF(入力!$C$11=2,ROUNDUP(全国標準卸価格!F54*地区別掛け率!F54%,-入力!$C$10),IF(入力!$C$11=3,ROUND(全国標準卸価格!F54*地区別掛け率!F54%,-入力!$C$10),""))),全国標準卸価格!F54))</f>
        <v>75900</v>
      </c>
      <c r="G54" s="126" t="str">
        <f>'6桁'!G54</f>
        <v>Y★</v>
      </c>
      <c r="H54" s="95" t="str">
        <f>IF(全国標準卸価格!H54="","",IF(ISNUMBER(全国標準卸価格!H54),IF(入力!$C$11=1,ROUNDDOWN(全国標準卸価格!H54*地区別掛け率!H54%,-入力!$C$10),IF(入力!$C$11=2,ROUNDUP(全国標準卸価格!H54*地区別掛け率!H54%,-入力!$C$10),IF(入力!$C$11=3,ROUND(全国標準卸価格!H54*地区別掛け率!H54%,-入力!$C$10),""))),全国標準卸価格!H54))</f>
        <v/>
      </c>
      <c r="I54" s="126">
        <f>'6桁'!I54</f>
        <v>0</v>
      </c>
      <c r="J54" s="95" t="str">
        <f>IF(全国標準卸価格!J54="","",IF(ISNUMBER(全国標準卸価格!J54),IF(入力!$C$11=1,ROUNDDOWN(全国標準卸価格!J54*地区別掛け率!J54%,-入力!$C$10),IF(入力!$C$11=2,ROUNDUP(全国標準卸価格!J54*地区別掛け率!J54%,-入力!$C$10),IF(入力!$C$11=3,ROUND(全国標準卸価格!J54*地区別掛け率!J54%,-入力!$C$10),""))),全国標準卸価格!J54))</f>
        <v/>
      </c>
      <c r="K54" s="126">
        <f>'6桁'!K54</f>
        <v>0</v>
      </c>
      <c r="L54" s="95" t="str">
        <f>IF(全国標準卸価格!L54="","",IF(ISNUMBER(全国標準卸価格!L54),IF(入力!$C$11=1,ROUNDDOWN(全国標準卸価格!L54*地区別掛け率!L54%,-入力!$C$10),IF(入力!$C$11=2,ROUNDUP(全国標準卸価格!L54*地区別掛け率!L54%,-入力!$C$10),IF(入力!$C$11=3,ROUND(全国標準卸価格!L54*地区別掛け率!L54%,-入力!$C$10),""))),全国標準卸価格!L54))</f>
        <v/>
      </c>
      <c r="M54" s="126">
        <f>'6桁'!M54</f>
        <v>0</v>
      </c>
      <c r="N54" s="95" t="str">
        <f>IF(全国標準卸価格!N54="","",IF(ISNUMBER(全国標準卸価格!N54),IF(入力!$C$11=1,ROUNDDOWN(全国標準卸価格!N54*地区別掛け率!N54%,-入力!$C$10),IF(入力!$C$11=2,ROUNDUP(全国標準卸価格!N54*地区別掛け率!N54%,-入力!$C$10),IF(入力!$C$11=3,ROUND(全国標準卸価格!N54*地区別掛け率!N54%,-入力!$C$10),""))),全国標準卸価格!N54))</f>
        <v/>
      </c>
      <c r="O54" s="126">
        <f>'6桁'!O54</f>
        <v>0</v>
      </c>
      <c r="P54" s="95" t="str">
        <f>IF(全国標準卸価格!P54="","",IF(ISNUMBER(全国標準卸価格!P54),IF(入力!$C$11=1,ROUNDDOWN(全国標準卸価格!P54*地区別掛け率!P54%,-入力!$C$10),IF(入力!$C$11=2,ROUNDUP(全国標準卸価格!P54*地区別掛け率!P54%,-入力!$C$10),IF(入力!$C$11=3,ROUND(全国標準卸価格!P54*地区別掛け率!P54%,-入力!$C$10),""))),全国標準卸価格!P54))</f>
        <v/>
      </c>
      <c r="Q54" s="96">
        <f>'6桁'!Q54</f>
        <v>0</v>
      </c>
      <c r="R54" s="95" t="str">
        <f>IF(全国標準卸価格!R54="","",IF(ISNUMBER(全国標準卸価格!R54),IF(入力!$C$11=1,ROUNDDOWN(全国標準卸価格!R54*地区別掛け率!R54%,-入力!$C$10),IF(入力!$C$11=2,ROUNDUP(全国標準卸価格!R54*地区別掛け率!R54%,-入力!$C$10),IF(入力!$C$11=3,ROUND(全国標準卸価格!R54*地区別掛け率!R54%,-入力!$C$10),""))),全国標準卸価格!R54))</f>
        <v/>
      </c>
      <c r="S54" s="96">
        <f>'6桁'!S54</f>
        <v>0</v>
      </c>
      <c r="T54" s="95" t="str">
        <f>IF(全国標準卸価格!T54="","",IF(ISNUMBER(全国標準卸価格!T54),IF(入力!$C$11=1,ROUNDDOWN(全国標準卸価格!T54*地区別掛け率!T54%,-入力!$C$10),IF(入力!$C$11=2,ROUNDUP(全国標準卸価格!T54*地区別掛け率!T54%,-入力!$C$10),IF(入力!$C$11=3,ROUND(全国標準卸価格!T54*地区別掛け率!T54%,-入力!$C$10),""))),全国標準卸価格!T54))</f>
        <v/>
      </c>
      <c r="U54" s="96">
        <f>'6桁'!U54</f>
        <v>0</v>
      </c>
      <c r="V54" s="74"/>
      <c r="W54" s="251"/>
      <c r="X54" s="265"/>
      <c r="Y54" s="251"/>
    </row>
    <row r="55" spans="2:25" ht="30" customHeight="1">
      <c r="B55" s="503"/>
      <c r="C55" s="362" t="s">
        <v>330</v>
      </c>
      <c r="D55" s="254"/>
      <c r="E55" s="342">
        <v>100</v>
      </c>
      <c r="F55" s="95">
        <f>IF(全国標準卸価格!F55="","",IF(ISNUMBER(全国標準卸価格!F55),IF(入力!$C$11=1,ROUNDDOWN(全国標準卸価格!F55*地区別掛け率!F55%,-入力!$C$10),IF(入力!$C$11=2,ROUNDUP(全国標準卸価格!F55*地区別掛け率!F55%,-入力!$C$10),IF(入力!$C$11=3,ROUND(全国標準卸価格!F55*地区別掛け率!F55%,-入力!$C$10),""))),全国標準卸価格!F55))</f>
        <v>86700</v>
      </c>
      <c r="G55" s="20" t="str">
        <f>'6桁'!G55</f>
        <v>Y★</v>
      </c>
      <c r="H55" s="95" t="str">
        <f>IF(全国標準卸価格!H55="","",IF(ISNUMBER(全国標準卸価格!H55),IF(入力!$C$11=1,ROUNDDOWN(全国標準卸価格!H55*地区別掛け率!H55%,-入力!$C$10),IF(入力!$C$11=2,ROUNDUP(全国標準卸価格!H55*地区別掛け率!H55%,-入力!$C$10),IF(入力!$C$11=3,ROUND(全国標準卸価格!H55*地区別掛け率!H55%,-入力!$C$10),""))),全国標準卸価格!H55))</f>
        <v/>
      </c>
      <c r="I55" s="126">
        <f>'6桁'!I55</f>
        <v>0</v>
      </c>
      <c r="J55" s="95" t="str">
        <f>IF(全国標準卸価格!J55="","",IF(ISNUMBER(全国標準卸価格!J55),IF(入力!$C$11=1,ROUNDDOWN(全国標準卸価格!J55*地区別掛け率!J55%,-入力!$C$10),IF(入力!$C$11=2,ROUNDUP(全国標準卸価格!J55*地区別掛け率!J55%,-入力!$C$10),IF(入力!$C$11=3,ROUND(全国標準卸価格!J55*地区別掛け率!J55%,-入力!$C$10),""))),全国標準卸価格!J55))</f>
        <v/>
      </c>
      <c r="K55" s="126">
        <f>'6桁'!K55</f>
        <v>0</v>
      </c>
      <c r="L55" s="95" t="str">
        <f>IF(全国標準卸価格!L55="","",IF(ISNUMBER(全国標準卸価格!L55),IF(入力!$C$11=1,ROUNDDOWN(全国標準卸価格!L55*地区別掛け率!L55%,-入力!$C$10),IF(入力!$C$11=2,ROUNDUP(全国標準卸価格!L55*地区別掛け率!L55%,-入力!$C$10),IF(入力!$C$11=3,ROUND(全国標準卸価格!L55*地区別掛け率!L55%,-入力!$C$10),""))),全国標準卸価格!L55))</f>
        <v/>
      </c>
      <c r="M55" s="126">
        <f>'6桁'!M55</f>
        <v>0</v>
      </c>
      <c r="N55" s="95" t="str">
        <f>IF(全国標準卸価格!N55="","",IF(ISNUMBER(全国標準卸価格!N55),IF(入力!$C$11=1,ROUNDDOWN(全国標準卸価格!N55*地区別掛け率!N55%,-入力!$C$10),IF(入力!$C$11=2,ROUNDUP(全国標準卸価格!N55*地区別掛け率!N55%,-入力!$C$10),IF(入力!$C$11=3,ROUND(全国標準卸価格!N55*地区別掛け率!N55%,-入力!$C$10),""))),全国標準卸価格!N55))</f>
        <v/>
      </c>
      <c r="O55" s="126">
        <f>'6桁'!O55</f>
        <v>0</v>
      </c>
      <c r="P55" s="95" t="str">
        <f>IF(全国標準卸価格!P55="","",IF(ISNUMBER(全国標準卸価格!P55),IF(入力!$C$11=1,ROUNDDOWN(全国標準卸価格!P55*地区別掛け率!P55%,-入力!$C$10),IF(入力!$C$11=2,ROUNDUP(全国標準卸価格!P55*地区別掛け率!P55%,-入力!$C$10),IF(入力!$C$11=3,ROUND(全国標準卸価格!P55*地区別掛け率!P55%,-入力!$C$10),""))),全国標準卸価格!P55))</f>
        <v/>
      </c>
      <c r="Q55" s="96">
        <f>'6桁'!Q55</f>
        <v>0</v>
      </c>
      <c r="R55" s="95" t="str">
        <f>IF(全国標準卸価格!R55="","",IF(ISNUMBER(全国標準卸価格!R55),IF(入力!$C$11=1,ROUNDDOWN(全国標準卸価格!R55*地区別掛け率!R55%,-入力!$C$10),IF(入力!$C$11=2,ROUNDUP(全国標準卸価格!R55*地区別掛け率!R55%,-入力!$C$10),IF(入力!$C$11=3,ROUND(全国標準卸価格!R55*地区別掛け率!R55%,-入力!$C$10),""))),全国標準卸価格!R55))</f>
        <v/>
      </c>
      <c r="S55" s="96">
        <f>'6桁'!S55</f>
        <v>0</v>
      </c>
      <c r="T55" s="95" t="str">
        <f>IF(全国標準卸価格!T55="","",IF(ISNUMBER(全国標準卸価格!T55),IF(入力!$C$11=1,ROUNDDOWN(全国標準卸価格!T55*地区別掛け率!T55%,-入力!$C$10),IF(入力!$C$11=2,ROUNDUP(全国標準卸価格!T55*地区別掛け率!T55%,-入力!$C$10),IF(入力!$C$11=3,ROUND(全国標準卸価格!T55*地区別掛け率!T55%,-入力!$C$10),""))),全国標準卸価格!T55))</f>
        <v/>
      </c>
      <c r="U55" s="96">
        <f>'6桁'!U55</f>
        <v>0</v>
      </c>
      <c r="V55" s="74"/>
      <c r="W55" s="251"/>
      <c r="X55" s="265"/>
      <c r="Y55" s="251"/>
    </row>
    <row r="56" spans="2:25" ht="30" customHeight="1">
      <c r="B56" s="503"/>
      <c r="C56" s="362" t="s">
        <v>213</v>
      </c>
      <c r="D56" s="254"/>
      <c r="E56" s="342">
        <v>85</v>
      </c>
      <c r="F56" s="95" t="str">
        <f>IF(全国標準卸価格!F56="","",IF(ISNUMBER(全国標準卸価格!F56),IF(入力!$C$11=1,ROUNDDOWN(全国標準卸価格!F56*地区別掛け率!F56%,-入力!$C$10),IF(入力!$C$11=2,ROUNDUP(全国標準卸価格!F56*地区別掛け率!F56%,-入力!$C$10),IF(入力!$C$11=3,ROUND(全国標準卸価格!F56*地区別掛け率!F56%,-入力!$C$10),""))),全国標準卸価格!F56))</f>
        <v/>
      </c>
      <c r="G56" s="20">
        <f>'6桁'!G56</f>
        <v>0</v>
      </c>
      <c r="H56" s="95" t="str">
        <f>IF(全国標準卸価格!H56="","",IF(ISNUMBER(全国標準卸価格!H56),IF(入力!$C$11=1,ROUNDDOWN(全国標準卸価格!H56*地区別掛け率!H56%,-入力!$C$10),IF(入力!$C$11=2,ROUNDUP(全国標準卸価格!H56*地区別掛け率!H56%,-入力!$C$10),IF(入力!$C$11=3,ROUND(全国標準卸価格!H56*地区別掛け率!H56%,-入力!$C$10),""))),全国標準卸価格!H56))</f>
        <v/>
      </c>
      <c r="I56" s="101">
        <f>'6桁'!I56</f>
        <v>0</v>
      </c>
      <c r="J56" s="95" t="str">
        <f>IF(全国標準卸価格!J56="","",IF(ISNUMBER(全国標準卸価格!J56),IF(入力!$C$11=1,ROUNDDOWN(全国標準卸価格!J56*地区別掛け率!J56%,-入力!$C$10),IF(入力!$C$11=2,ROUNDUP(全国標準卸価格!J56*地区別掛け率!J56%,-入力!$C$10),IF(入力!$C$11=3,ROUND(全国標準卸価格!J56*地区別掛け率!J56%,-入力!$C$10),""))),全国標準卸価格!J56))</f>
        <v/>
      </c>
      <c r="K56" s="101">
        <f>'6桁'!K56</f>
        <v>0</v>
      </c>
      <c r="L56" s="95">
        <f>IF(全国標準卸価格!L56="","",IF(ISNUMBER(全国標準卸価格!L56),IF(入力!$C$11=1,ROUNDDOWN(全国標準卸価格!L56*地区別掛け率!L56%,-入力!$C$10),IF(入力!$C$11=2,ROUNDUP(全国標準卸価格!L56*地区別掛け率!L56%,-入力!$C$10),IF(入力!$C$11=3,ROUND(全国標準卸価格!L56*地区別掛け率!L56%,-入力!$C$10),""))),全国標準卸価格!L56))</f>
        <v>57400</v>
      </c>
      <c r="M56" s="101" t="str">
        <f>'6桁'!M56</f>
        <v>W★</v>
      </c>
      <c r="N56" s="95" t="str">
        <f>IF(全国標準卸価格!N56="","",IF(ISNUMBER(全国標準卸価格!N56),IF(入力!$C$11=1,ROUNDDOWN(全国標準卸価格!N56*地区別掛け率!N56%,-入力!$C$10),IF(入力!$C$11=2,ROUNDUP(全国標準卸価格!N56*地区別掛け率!N56%,-入力!$C$10),IF(入力!$C$11=3,ROUND(全国標準卸価格!N56*地区別掛け率!N56%,-入力!$C$10),""))),全国標準卸価格!N56))</f>
        <v/>
      </c>
      <c r="O56" s="126">
        <f>'6桁'!O56</f>
        <v>0</v>
      </c>
      <c r="P56" s="95" t="str">
        <f>IF(全国標準卸価格!P56="","",IF(ISNUMBER(全国標準卸価格!P56),IF(入力!$C$11=1,ROUNDDOWN(全国標準卸価格!P56*地区別掛け率!P56%,-入力!$C$10),IF(入力!$C$11=2,ROUNDUP(全国標準卸価格!P56*地区別掛け率!P56%,-入力!$C$10),IF(入力!$C$11=3,ROUND(全国標準卸価格!P56*地区別掛け率!P56%,-入力!$C$10),""))),全国標準卸価格!P56))</f>
        <v/>
      </c>
      <c r="Q56" s="96">
        <f>'6桁'!Q56</f>
        <v>0</v>
      </c>
      <c r="R56" s="95" t="str">
        <f>IF(全国標準卸価格!R56="","",IF(ISNUMBER(全国標準卸価格!R56),IF(入力!$C$11=1,ROUNDDOWN(全国標準卸価格!R56*地区別掛け率!R56%,-入力!$C$10),IF(入力!$C$11=2,ROUNDUP(全国標準卸価格!R56*地区別掛け率!R56%,-入力!$C$10),IF(入力!$C$11=3,ROUND(全国標準卸価格!R56*地区別掛け率!R56%,-入力!$C$10),""))),全国標準卸価格!R56))</f>
        <v/>
      </c>
      <c r="S56" s="96">
        <f>'6桁'!S56</f>
        <v>0</v>
      </c>
      <c r="T56" s="95" t="str">
        <f>IF(全国標準卸価格!T56="","",IF(ISNUMBER(全国標準卸価格!T56),IF(入力!$C$11=1,ROUNDDOWN(全国標準卸価格!T56*地区別掛け率!T56%,-入力!$C$10),IF(入力!$C$11=2,ROUNDUP(全国標準卸価格!T56*地区別掛け率!T56%,-入力!$C$10),IF(入力!$C$11=3,ROUND(全国標準卸価格!T56*地区別掛け率!T56%,-入力!$C$10),""))),全国標準卸価格!T56))</f>
        <v/>
      </c>
      <c r="U56" s="96">
        <f>'6桁'!U56</f>
        <v>0</v>
      </c>
      <c r="V56" s="74"/>
      <c r="W56" s="251"/>
      <c r="X56" s="265"/>
      <c r="Y56" s="251"/>
    </row>
    <row r="57" spans="2:25" ht="30" customHeight="1">
      <c r="B57" s="503"/>
      <c r="C57" s="362" t="s">
        <v>214</v>
      </c>
      <c r="D57" s="254">
        <v>84</v>
      </c>
      <c r="E57" s="342">
        <v>88</v>
      </c>
      <c r="F57" s="95">
        <f>IF(全国標準卸価格!F57="","",IF(ISNUMBER(全国標準卸価格!F57),IF(入力!$C$11=1,ROUNDDOWN(全国標準卸価格!F57*地区別掛け率!F57%,-入力!$C$10),IF(入力!$C$11=2,ROUNDUP(全国標準卸価格!F57*地区別掛け率!F57%,-入力!$C$10),IF(入力!$C$11=3,ROUND(全国標準卸価格!F57*地区別掛け率!F57%,-入力!$C$10),""))),全国標準卸価格!F57))</f>
        <v>59200</v>
      </c>
      <c r="G57" s="19" t="str">
        <f>'6桁'!G57</f>
        <v>Y★</v>
      </c>
      <c r="H57" s="95" t="str">
        <f>IF(全国標準卸価格!H57="","",IF(ISNUMBER(全国標準卸価格!H57),IF(入力!$C$11=1,ROUNDDOWN(全国標準卸価格!H57*地区別掛け率!H57%,-入力!$C$10),IF(入力!$C$11=2,ROUNDUP(全国標準卸価格!H57*地区別掛け率!H57%,-入力!$C$10),IF(入力!$C$11=3,ROUND(全国標準卸価格!H57*地区別掛け率!H57%,-入力!$C$10),""))),全国標準卸価格!H57))</f>
        <v/>
      </c>
      <c r="I57" s="101">
        <f>'6桁'!I57</f>
        <v>0</v>
      </c>
      <c r="J57" s="95" t="str">
        <f>IF(全国標準卸価格!J57="","",IF(ISNUMBER(全国標準卸価格!J57),IF(入力!$C$11=1,ROUNDDOWN(全国標準卸価格!J57*地区別掛け率!J57%,-入力!$C$10),IF(入力!$C$11=2,ROUNDUP(全国標準卸価格!J57*地区別掛け率!J57%,-入力!$C$10),IF(入力!$C$11=3,ROUND(全国標準卸価格!J57*地区別掛け率!J57%,-入力!$C$10),""))),全国標準卸価格!J57))</f>
        <v/>
      </c>
      <c r="K57" s="101">
        <f>'6桁'!K57</f>
        <v>0</v>
      </c>
      <c r="L57" s="95">
        <f>IF(全国標準卸価格!L57="","",IF(ISNUMBER(全国標準卸価格!L57),IF(入力!$C$11=1,ROUNDDOWN(全国標準卸価格!L57*地区別掛け率!L57%,-入力!$C$10),IF(入力!$C$11=2,ROUNDUP(全国標準卸価格!L57*地区別掛け率!L57%,-入力!$C$10),IF(入力!$C$11=3,ROUND(全国標準卸価格!L57*地区別掛け率!L57%,-入力!$C$10),""))),全国標準卸価格!L57))</f>
        <v>56500</v>
      </c>
      <c r="M57" s="126" t="str">
        <f>'6桁'!M57</f>
        <v>W★</v>
      </c>
      <c r="N57" s="95" t="str">
        <f>IF(全国標準卸価格!N57="","",IF(ISNUMBER(全国標準卸価格!N57),IF(入力!$C$11=1,ROUNDDOWN(全国標準卸価格!N57*地区別掛け率!N57%,-入力!$C$10),IF(入力!$C$11=2,ROUNDUP(全国標準卸価格!N57*地区別掛け率!N57%,-入力!$C$10),IF(入力!$C$11=3,ROUND(全国標準卸価格!N57*地区別掛け率!N57%,-入力!$C$10),""))),全国標準卸価格!N57))</f>
        <v/>
      </c>
      <c r="O57" s="126">
        <f>'6桁'!O57</f>
        <v>0</v>
      </c>
      <c r="P57" s="95" t="str">
        <f>IF(全国標準卸価格!P57="","",IF(ISNUMBER(全国標準卸価格!P57),IF(入力!$C$11=1,ROUNDDOWN(全国標準卸価格!P57*地区別掛け率!P57%,-入力!$C$10),IF(入力!$C$11=2,ROUNDUP(全国標準卸価格!P57*地区別掛け率!P57%,-入力!$C$10),IF(入力!$C$11=3,ROUND(全国標準卸価格!P57*地区別掛け率!P57%,-入力!$C$10),""))),全国標準卸価格!P57))</f>
        <v/>
      </c>
      <c r="Q57" s="96">
        <f>'6桁'!Q57</f>
        <v>0</v>
      </c>
      <c r="R57" s="95" t="str">
        <f>IF(全国標準卸価格!R57="","",IF(ISNUMBER(全国標準卸価格!R57),IF(入力!$C$11=1,ROUNDDOWN(全国標準卸価格!R57*地区別掛け率!R57%,-入力!$C$10),IF(入力!$C$11=2,ROUNDUP(全国標準卸価格!R57*地区別掛け率!R57%,-入力!$C$10),IF(入力!$C$11=3,ROUND(全国標準卸価格!R57*地区別掛け率!R57%,-入力!$C$10),""))),全国標準卸価格!R57))</f>
        <v/>
      </c>
      <c r="S57" s="96">
        <f>'6桁'!S57</f>
        <v>0</v>
      </c>
      <c r="T57" s="95">
        <f>IF(全国標準卸価格!T57="","",IF(ISNUMBER(全国標準卸価格!T57),IF(入力!$C$11=1,ROUNDDOWN(全国標準卸価格!T57*地区別掛け率!T57%,-入力!$C$10),IF(入力!$C$11=2,ROUNDUP(全国標準卸価格!T57*地区別掛け率!T57%,-入力!$C$10),IF(入力!$C$11=3,ROUND(全国標準卸価格!T57*地区別掛け率!T57%,-入力!$C$10),""))),全国標準卸価格!T57))</f>
        <v>57100</v>
      </c>
      <c r="U57" s="96" t="str">
        <f>'6桁'!U57</f>
        <v>W★</v>
      </c>
      <c r="V57" s="74"/>
      <c r="W57" s="251"/>
      <c r="X57" s="265"/>
      <c r="Y57" s="251"/>
    </row>
    <row r="58" spans="2:25" ht="30" customHeight="1">
      <c r="B58" s="503"/>
      <c r="C58" s="362" t="s">
        <v>215</v>
      </c>
      <c r="D58" s="254">
        <v>87</v>
      </c>
      <c r="E58" s="342">
        <v>91</v>
      </c>
      <c r="F58" s="95">
        <f>IF(全国標準卸価格!F58="","",IF(ISNUMBER(全国標準卸価格!F58),IF(入力!$C$11=1,ROUNDDOWN(全国標準卸価格!F58*地区別掛け率!F58%,-入力!$C$10),IF(入力!$C$11=2,ROUNDUP(全国標準卸価格!F58*地区別掛け率!F58%,-入力!$C$10),IF(入力!$C$11=3,ROUND(全国標準卸価格!F58*地区別掛け率!F58%,-入力!$C$10),""))),全国標準卸価格!F58))</f>
        <v>59200</v>
      </c>
      <c r="G58" s="19" t="str">
        <f>'6桁'!G58</f>
        <v>Y★</v>
      </c>
      <c r="H58" s="95">
        <f>IF(全国標準卸価格!H58="","",IF(ISNUMBER(全国標準卸価格!H58),IF(入力!$C$11=1,ROUNDDOWN(全国標準卸価格!H58*地区別掛け率!H58%,-入力!$C$10),IF(入力!$C$11=2,ROUNDUP(全国標準卸価格!H58*地区別掛け率!H58%,-入力!$C$10),IF(入力!$C$11=3,ROUND(全国標準卸価格!H58*地区別掛け率!H58%,-入力!$C$10),""))),全国標準卸価格!H58))</f>
        <v>61500</v>
      </c>
      <c r="I58" s="96" t="str">
        <f>'6桁'!I58</f>
        <v>Y★</v>
      </c>
      <c r="J58" s="95">
        <f>IF(全国標準卸価格!J58="","",IF(ISNUMBER(全国標準卸価格!J58),IF(入力!$C$11=1,ROUNDDOWN(全国標準卸価格!J58*地区別掛け率!J58%,-入力!$C$10),IF(入力!$C$11=2,ROUNDUP(全国標準卸価格!J58*地区別掛け率!J58%,-入力!$C$10),IF(入力!$C$11=3,ROUND(全国標準卸価格!J58*地区別掛け率!J58%,-入力!$C$10),""))),全国標準卸価格!J58))</f>
        <v>59700</v>
      </c>
      <c r="K58" s="96" t="str">
        <f>'6桁'!K58</f>
        <v>W★</v>
      </c>
      <c r="L58" s="95" t="str">
        <f>IF(全国標準卸価格!L58="","",IF(ISNUMBER(全国標準卸価格!L58),IF(入力!$C$11=1,ROUNDDOWN(全国標準卸価格!L58*地区別掛け率!L58%,-入力!$C$10),IF(入力!$C$11=2,ROUNDUP(全国標準卸価格!L58*地区別掛け率!L58%,-入力!$C$10),IF(入力!$C$11=3,ROUND(全国標準卸価格!L58*地区別掛け率!L58%,-入力!$C$10),""))),全国標準卸価格!L58))</f>
        <v/>
      </c>
      <c r="M58" s="126">
        <f>'6桁'!M58</f>
        <v>0</v>
      </c>
      <c r="N58" s="95" t="str">
        <f>IF(全国標準卸価格!N58="","",IF(ISNUMBER(全国標準卸価格!N58),IF(入力!$C$11=1,ROUNDDOWN(全国標準卸価格!N58*地区別掛け率!N58%,-入力!$C$10),IF(入力!$C$11=2,ROUNDUP(全国標準卸価格!N58*地区別掛け率!N58%,-入力!$C$10),IF(入力!$C$11=3,ROUND(全国標準卸価格!N58*地区別掛け率!N58%,-入力!$C$10),""))),全国標準卸価格!N58))</f>
        <v/>
      </c>
      <c r="O58" s="126">
        <f>'6桁'!O58</f>
        <v>0</v>
      </c>
      <c r="P58" s="95" t="str">
        <f>IF(全国標準卸価格!P58="","",IF(ISNUMBER(全国標準卸価格!P58),IF(入力!$C$11=1,ROUNDDOWN(全国標準卸価格!P58*地区別掛け率!P58%,-入力!$C$10),IF(入力!$C$11=2,ROUNDUP(全国標準卸価格!P58*地区別掛け率!P58%,-入力!$C$10),IF(入力!$C$11=3,ROUND(全国標準卸価格!P58*地区別掛け率!P58%,-入力!$C$10),""))),全国標準卸価格!P58))</f>
        <v/>
      </c>
      <c r="Q58" s="96">
        <f>'6桁'!Q58</f>
        <v>0</v>
      </c>
      <c r="R58" s="95" t="str">
        <f>IF(全国標準卸価格!R58="","",IF(ISNUMBER(全国標準卸価格!R58),IF(入力!$C$11=1,ROUNDDOWN(全国標準卸価格!R58*地区別掛け率!R58%,-入力!$C$10),IF(入力!$C$11=2,ROUNDUP(全国標準卸価格!R58*地区別掛け率!R58%,-入力!$C$10),IF(入力!$C$11=3,ROUND(全国標準卸価格!R58*地区別掛け率!R58%,-入力!$C$10),""))),全国標準卸価格!R58))</f>
        <v/>
      </c>
      <c r="S58" s="96">
        <f>'6桁'!S58</f>
        <v>0</v>
      </c>
      <c r="T58" s="95">
        <f>IF(全国標準卸価格!T58="","",IF(ISNUMBER(全国標準卸価格!T58),IF(入力!$C$11=1,ROUNDDOWN(全国標準卸価格!T58*地区別掛け率!T58%,-入力!$C$10),IF(入力!$C$11=2,ROUNDUP(全国標準卸価格!T58*地区別掛け率!T58%,-入力!$C$10),IF(入力!$C$11=3,ROUND(全国標準卸価格!T58*地区別掛け率!T58%,-入力!$C$10),""))),全国標準卸価格!T58))</f>
        <v>60400</v>
      </c>
      <c r="U58" s="96" t="str">
        <f>'6桁'!U58</f>
        <v>W★</v>
      </c>
      <c r="V58" s="74"/>
      <c r="W58" s="251"/>
      <c r="X58" s="265"/>
      <c r="Y58" s="251"/>
    </row>
    <row r="59" spans="2:25" ht="30" customHeight="1">
      <c r="B59" s="503"/>
      <c r="C59" s="362" t="s">
        <v>216</v>
      </c>
      <c r="D59" s="254">
        <v>89</v>
      </c>
      <c r="E59" s="342">
        <v>93</v>
      </c>
      <c r="F59" s="95">
        <f>IF(全国標準卸価格!F59="","",IF(ISNUMBER(全国標準卸価格!F59),IF(入力!$C$11=1,ROUNDDOWN(全国標準卸価格!F59*地区別掛け率!F59%,-入力!$C$10),IF(入力!$C$11=2,ROUNDUP(全国標準卸価格!F59*地区別掛け率!F59%,-入力!$C$10),IF(入力!$C$11=3,ROUND(全国標準卸価格!F59*地区別掛け率!F59%,-入力!$C$10),""))),全国標準卸価格!F59))</f>
        <v>64700</v>
      </c>
      <c r="G59" s="126" t="str">
        <f>'6桁'!G59</f>
        <v>Y★</v>
      </c>
      <c r="H59" s="95">
        <f>IF(全国標準卸価格!H59="","",IF(ISNUMBER(全国標準卸価格!H59),IF(入力!$C$11=1,ROUNDDOWN(全国標準卸価格!H59*地区別掛け率!H59%,-入力!$C$10),IF(入力!$C$11=2,ROUNDUP(全国標準卸価格!H59*地区別掛け率!H59%,-入力!$C$10),IF(入力!$C$11=3,ROUND(全国標準卸価格!H59*地区別掛け率!H59%,-入力!$C$10),""))),全国標準卸価格!H59))</f>
        <v>64200</v>
      </c>
      <c r="I59" s="126" t="str">
        <f>'6桁'!I59</f>
        <v>Y★</v>
      </c>
      <c r="J59" s="95">
        <f>IF(全国標準卸価格!J59="","",IF(ISNUMBER(全国標準卸価格!J59),IF(入力!$C$11=1,ROUNDDOWN(全国標準卸価格!J59*地区別掛け率!J59%,-入力!$C$10),IF(入力!$C$11=2,ROUNDUP(全国標準卸価格!J59*地区別掛け率!J59%,-入力!$C$10),IF(入力!$C$11=3,ROUND(全国標準卸価格!J59*地区別掛け率!J59%,-入力!$C$10),""))),全国標準卸価格!J59))</f>
        <v>62300</v>
      </c>
      <c r="K59" s="126" t="str">
        <f>'6桁'!K59</f>
        <v>W★</v>
      </c>
      <c r="L59" s="95" t="str">
        <f>IF(全国標準卸価格!L59="","",IF(ISNUMBER(全国標準卸価格!L59),IF(入力!$C$11=1,ROUNDDOWN(全国標準卸価格!L59*地区別掛け率!L59%,-入力!$C$10),IF(入力!$C$11=2,ROUNDUP(全国標準卸価格!L59*地区別掛け率!L59%,-入力!$C$10),IF(入力!$C$11=3,ROUND(全国標準卸価格!L59*地区別掛け率!L59%,-入力!$C$10),""))),全国標準卸価格!L59))</f>
        <v/>
      </c>
      <c r="M59" s="126">
        <f>'6桁'!M59</f>
        <v>0</v>
      </c>
      <c r="N59" s="95" t="str">
        <f>IF(全国標準卸価格!N59="","",IF(ISNUMBER(全国標準卸価格!N59),IF(入力!$C$11=1,ROUNDDOWN(全国標準卸価格!N59*地区別掛け率!N59%,-入力!$C$10),IF(入力!$C$11=2,ROUNDUP(全国標準卸価格!N59*地区別掛け率!N59%,-入力!$C$10),IF(入力!$C$11=3,ROUND(全国標準卸価格!N59*地区別掛け率!N59%,-入力!$C$10),""))),全国標準卸価格!N59))</f>
        <v/>
      </c>
      <c r="O59" s="126">
        <f>'6桁'!O59</f>
        <v>0</v>
      </c>
      <c r="P59" s="95" t="str">
        <f>IF(全国標準卸価格!P59="","",IF(ISNUMBER(全国標準卸価格!P59),IF(入力!$C$11=1,ROUNDDOWN(全国標準卸価格!P59*地区別掛け率!P59%,-入力!$C$10),IF(入力!$C$11=2,ROUNDUP(全国標準卸価格!P59*地区別掛け率!P59%,-入力!$C$10),IF(入力!$C$11=3,ROUND(全国標準卸価格!P59*地区別掛け率!P59%,-入力!$C$10),""))),全国標準卸価格!P59))</f>
        <v/>
      </c>
      <c r="Q59" s="96">
        <f>'6桁'!Q59</f>
        <v>0</v>
      </c>
      <c r="R59" s="95" t="str">
        <f>IF(全国標準卸価格!R59="","",IF(ISNUMBER(全国標準卸価格!R59),IF(入力!$C$11=1,ROUNDDOWN(全国標準卸価格!R59*地区別掛け率!R59%,-入力!$C$10),IF(入力!$C$11=2,ROUNDUP(全国標準卸価格!R59*地区別掛け率!R59%,-入力!$C$10),IF(入力!$C$11=3,ROUND(全国標準卸価格!R59*地区別掛け率!R59%,-入力!$C$10),""))),全国標準卸価格!R59))</f>
        <v/>
      </c>
      <c r="S59" s="96">
        <f>'6桁'!S59</f>
        <v>0</v>
      </c>
      <c r="T59" s="95">
        <f>IF(全国標準卸価格!T59="","",IF(ISNUMBER(全国標準卸価格!T59),IF(入力!$C$11=1,ROUNDDOWN(全国標準卸価格!T59*地区別掛け率!T59%,-入力!$C$10),IF(入力!$C$11=2,ROUNDUP(全国標準卸価格!T59*地区別掛け率!T59%,-入力!$C$10),IF(入力!$C$11=3,ROUND(全国標準卸価格!T59*地区別掛け率!T59%,-入力!$C$10),""))),全国標準卸価格!T59))</f>
        <v>63000</v>
      </c>
      <c r="U59" s="96" t="str">
        <f>'6桁'!U59</f>
        <v>W★</v>
      </c>
      <c r="V59" s="74"/>
      <c r="W59" s="251"/>
      <c r="X59" s="265"/>
      <c r="Y59" s="251"/>
    </row>
    <row r="60" spans="2:25" ht="30" customHeight="1">
      <c r="B60" s="503"/>
      <c r="C60" s="362" t="s">
        <v>300</v>
      </c>
      <c r="D60" s="254">
        <v>92</v>
      </c>
      <c r="E60" s="342">
        <v>96</v>
      </c>
      <c r="F60" s="95">
        <f>IF(全国標準卸価格!F60="","",IF(ISNUMBER(全国標準卸価格!F60),IF(入力!$C$11=1,ROUNDDOWN(全国標準卸価格!F60*地区別掛け率!F60%,-入力!$C$10),IF(入力!$C$11=2,ROUNDUP(全国標準卸価格!F60*地区別掛け率!F60%,-入力!$C$10),IF(入力!$C$11=3,ROUND(全国標準卸価格!F60*地区別掛け率!F60%,-入力!$C$10),""))),全国標準卸価格!F60))</f>
        <v>65900</v>
      </c>
      <c r="G60" s="96" t="str">
        <f>'6桁'!G60</f>
        <v>Y★</v>
      </c>
      <c r="H60" s="95">
        <f>IF(全国標準卸価格!H60="","",IF(ISNUMBER(全国標準卸価格!H60),IF(入力!$C$11=1,ROUNDDOWN(全国標準卸価格!H60*地区別掛け率!H60%,-入力!$C$10),IF(入力!$C$11=2,ROUNDUP(全国標準卸価格!H60*地区別掛け率!H60%,-入力!$C$10),IF(入力!$C$11=3,ROUND(全国標準卸価格!H60*地区別掛け率!H60%,-入力!$C$10),""))),全国標準卸価格!H60))</f>
        <v>65300</v>
      </c>
      <c r="I60" s="126" t="str">
        <f>'6桁'!I60</f>
        <v>Y★</v>
      </c>
      <c r="J60" s="95">
        <f>IF(全国標準卸価格!J60="","",IF(ISNUMBER(全国標準卸価格!J60),IF(入力!$C$11=1,ROUNDDOWN(全国標準卸価格!J60*地区別掛け率!J60%,-入力!$C$10),IF(入力!$C$11=2,ROUNDUP(全国標準卸価格!J60*地区別掛け率!J60%,-入力!$C$10),IF(入力!$C$11=3,ROUND(全国標準卸価格!J60*地区別掛け率!J60%,-入力!$C$10),""))),全国標準卸価格!J60))</f>
        <v>63300</v>
      </c>
      <c r="K60" s="96" t="str">
        <f>'6桁'!K60</f>
        <v>W★</v>
      </c>
      <c r="L60" s="95" t="str">
        <f>IF(全国標準卸価格!L60="","",IF(ISNUMBER(全国標準卸価格!L60),IF(入力!$C$11=1,ROUNDDOWN(全国標準卸価格!L60*地区別掛け率!L60%,-入力!$C$10),IF(入力!$C$11=2,ROUNDUP(全国標準卸価格!L60*地区別掛け率!L60%,-入力!$C$10),IF(入力!$C$11=3,ROUND(全国標準卸価格!L60*地区別掛け率!L60%,-入力!$C$10),""))),全国標準卸価格!L60))</f>
        <v/>
      </c>
      <c r="M60" s="96">
        <f>'6桁'!M60</f>
        <v>0</v>
      </c>
      <c r="N60" s="95" t="str">
        <f>IF(全国標準卸価格!N60="","",IF(ISNUMBER(全国標準卸価格!N60),IF(入力!$C$11=1,ROUNDDOWN(全国標準卸価格!N60*地区別掛け率!N60%,-入力!$C$10),IF(入力!$C$11=2,ROUNDUP(全国標準卸価格!N60*地区別掛け率!N60%,-入力!$C$10),IF(入力!$C$11=3,ROUND(全国標準卸価格!N60*地区別掛け率!N60%,-入力!$C$10),""))),全国標準卸価格!N60))</f>
        <v/>
      </c>
      <c r="O60" s="117">
        <f>'6桁'!O60</f>
        <v>0</v>
      </c>
      <c r="P60" s="95" t="str">
        <f>IF(全国標準卸価格!P60="","",IF(ISNUMBER(全国標準卸価格!P60),IF(入力!$C$11=1,ROUNDDOWN(全国標準卸価格!P60*地区別掛け率!P60%,-入力!$C$10),IF(入力!$C$11=2,ROUNDUP(全国標準卸価格!P60*地区別掛け率!P60%,-入力!$C$10),IF(入力!$C$11=3,ROUND(全国標準卸価格!P60*地区別掛け率!P60%,-入力!$C$10),""))),全国標準卸価格!P60))</f>
        <v/>
      </c>
      <c r="Q60" s="96">
        <f>'6桁'!Q60</f>
        <v>0</v>
      </c>
      <c r="R60" s="95" t="str">
        <f>IF(全国標準卸価格!R60="","",IF(ISNUMBER(全国標準卸価格!R60),IF(入力!$C$11=1,ROUNDDOWN(全国標準卸価格!R60*地区別掛け率!R60%,-入力!$C$10),IF(入力!$C$11=2,ROUNDUP(全国標準卸価格!R60*地区別掛け率!R60%,-入力!$C$10),IF(入力!$C$11=3,ROUND(全国標準卸価格!R60*地区別掛け率!R60%,-入力!$C$10),""))),全国標準卸価格!R60))</f>
        <v/>
      </c>
      <c r="S60" s="96">
        <f>'6桁'!S60</f>
        <v>0</v>
      </c>
      <c r="T60" s="95" t="str">
        <f>IF(全国標準卸価格!T60="","",IF(ISNUMBER(全国標準卸価格!T60),IF(入力!$C$11=1,ROUNDDOWN(全国標準卸価格!T60*地区別掛け率!T60%,-入力!$C$10),IF(入力!$C$11=2,ROUNDUP(全国標準卸価格!T60*地区別掛け率!T60%,-入力!$C$10),IF(入力!$C$11=3,ROUND(全国標準卸価格!T60*地区別掛け率!T60%,-入力!$C$10),""))),全国標準卸価格!T60))</f>
        <v/>
      </c>
      <c r="U60" s="96">
        <f>'6桁'!U60</f>
        <v>0</v>
      </c>
      <c r="V60" s="74"/>
      <c r="W60" s="251"/>
      <c r="X60" s="265"/>
      <c r="Y60" s="251"/>
    </row>
    <row r="61" spans="2:25" ht="30" customHeight="1">
      <c r="B61" s="503"/>
      <c r="C61" s="362" t="s">
        <v>301</v>
      </c>
      <c r="D61" s="254">
        <v>94</v>
      </c>
      <c r="E61" s="342">
        <v>98</v>
      </c>
      <c r="F61" s="95">
        <f>IF(全国標準卸価格!F61="","",IF(ISNUMBER(全国標準卸価格!F61),IF(入力!$C$11=1,ROUNDDOWN(全国標準卸価格!F61*地区別掛け率!F61%,-入力!$C$10),IF(入力!$C$11=2,ROUNDUP(全国標準卸価格!F61*地区別掛け率!F61%,-入力!$C$10),IF(入力!$C$11=3,ROUND(全国標準卸価格!F61*地区別掛け率!F61%,-入力!$C$10),""))),全国標準卸価格!F61))</f>
        <v>70200</v>
      </c>
      <c r="G61" s="96" t="str">
        <f>'6桁'!G61</f>
        <v>Y★</v>
      </c>
      <c r="H61" s="95" t="str">
        <f>IF(全国標準卸価格!H61="","",IF(ISNUMBER(全国標準卸価格!H61),IF(入力!$C$11=1,ROUNDDOWN(全国標準卸価格!H61*地区別掛け率!H61%,-入力!$C$10),IF(入力!$C$11=2,ROUNDUP(全国標準卸価格!H61*地区別掛け率!H61%,-入力!$C$10),IF(入力!$C$11=3,ROUND(全国標準卸価格!H61*地区別掛け率!H61%,-入力!$C$10),""))),全国標準卸価格!H61))</f>
        <v/>
      </c>
      <c r="I61" s="126">
        <f>'6桁'!I61</f>
        <v>0</v>
      </c>
      <c r="J61" s="95">
        <f>IF(全国標準卸価格!J61="","",IF(ISNUMBER(全国標準卸価格!J61),IF(入力!$C$11=1,ROUNDDOWN(全国標準卸価格!J61*地区別掛け率!J61%,-入力!$C$10),IF(入力!$C$11=2,ROUNDUP(全国標準卸価格!J61*地区別掛け率!J61%,-入力!$C$10),IF(入力!$C$11=3,ROUND(全国標準卸価格!J61*地区別掛け率!J61%,-入力!$C$10),""))),全国標準卸価格!J61))</f>
        <v>65300</v>
      </c>
      <c r="K61" s="96" t="str">
        <f>'6桁'!K61</f>
        <v>W</v>
      </c>
      <c r="L61" s="95" t="str">
        <f>IF(全国標準卸価格!L61="","",IF(ISNUMBER(全国標準卸価格!L61),IF(入力!$C$11=1,ROUNDDOWN(全国標準卸価格!L61*地区別掛け率!L61%,-入力!$C$10),IF(入力!$C$11=2,ROUNDUP(全国標準卸価格!L61*地区別掛け率!L61%,-入力!$C$10),IF(入力!$C$11=3,ROUND(全国標準卸価格!L61*地区別掛け率!L61%,-入力!$C$10),""))),全国標準卸価格!L61))</f>
        <v/>
      </c>
      <c r="M61" s="126">
        <f>'6桁'!M61</f>
        <v>0</v>
      </c>
      <c r="N61" s="95" t="str">
        <f>IF(全国標準卸価格!N61="","",IF(ISNUMBER(全国標準卸価格!N61),IF(入力!$C$11=1,ROUNDDOWN(全国標準卸価格!N61*地区別掛け率!N61%,-入力!$C$10),IF(入力!$C$11=2,ROUNDUP(全国標準卸価格!N61*地区別掛け率!N61%,-入力!$C$10),IF(入力!$C$11=3,ROUND(全国標準卸価格!N61*地区別掛け率!N61%,-入力!$C$10),""))),全国標準卸価格!N61))</f>
        <v/>
      </c>
      <c r="O61" s="96">
        <f>'6桁'!O61</f>
        <v>0</v>
      </c>
      <c r="P61" s="95" t="str">
        <f>IF(全国標準卸価格!P61="","",IF(ISNUMBER(全国標準卸価格!P61),IF(入力!$C$11=1,ROUNDDOWN(全国標準卸価格!P61*地区別掛け率!P61%,-入力!$C$10),IF(入力!$C$11=2,ROUNDUP(全国標準卸価格!P61*地区別掛け率!P61%,-入力!$C$10),IF(入力!$C$11=3,ROUND(全国標準卸価格!P61*地区別掛け率!P61%,-入力!$C$10),""))),全国標準卸価格!P61))</f>
        <v/>
      </c>
      <c r="Q61" s="96">
        <f>'6桁'!Q61</f>
        <v>0</v>
      </c>
      <c r="R61" s="95" t="str">
        <f>IF(全国標準卸価格!R61="","",IF(ISNUMBER(全国標準卸価格!R61),IF(入力!$C$11=1,ROUNDDOWN(全国標準卸価格!R61*地区別掛け率!R61%,-入力!$C$10),IF(入力!$C$11=2,ROUNDUP(全国標準卸価格!R61*地区別掛け率!R61%,-入力!$C$10),IF(入力!$C$11=3,ROUND(全国標準卸価格!R61*地区別掛け率!R61%,-入力!$C$10),""))),全国標準卸価格!R61))</f>
        <v/>
      </c>
      <c r="S61" s="96">
        <f>'6桁'!S61</f>
        <v>0</v>
      </c>
      <c r="T61" s="95" t="str">
        <f>IF(全国標準卸価格!T61="","",IF(ISNUMBER(全国標準卸価格!T61),IF(入力!$C$11=1,ROUNDDOWN(全国標準卸価格!T61*地区別掛け率!T61%,-入力!$C$10),IF(入力!$C$11=2,ROUNDUP(全国標準卸価格!T61*地区別掛け率!T61%,-入力!$C$10),IF(入力!$C$11=3,ROUND(全国標準卸価格!T61*地区別掛け率!T61%,-入力!$C$10),""))),全国標準卸価格!T61))</f>
        <v/>
      </c>
      <c r="U61" s="96">
        <f>'6桁'!U61</f>
        <v>0</v>
      </c>
      <c r="V61" s="74"/>
      <c r="W61" s="251"/>
      <c r="X61" s="265"/>
      <c r="Y61" s="251"/>
    </row>
    <row r="62" spans="2:25" ht="30" customHeight="1">
      <c r="B62" s="503"/>
      <c r="C62" s="362" t="s">
        <v>217</v>
      </c>
      <c r="D62" s="254">
        <v>96</v>
      </c>
      <c r="E62" s="342">
        <v>100</v>
      </c>
      <c r="F62" s="95">
        <f>IF(全国標準卸価格!F62="","",IF(ISNUMBER(全国標準卸価格!F62),IF(入力!$C$11=1,ROUNDDOWN(全国標準卸価格!F62*地区別掛け率!F62%,-入力!$C$10),IF(入力!$C$11=2,ROUNDUP(全国標準卸価格!F62*地区別掛け率!F62%,-入力!$C$10),IF(入力!$C$11=3,ROUND(全国標準卸価格!F62*地区別掛け率!F62%,-入力!$C$10),""))),全国標準卸価格!F62))</f>
        <v>70200</v>
      </c>
      <c r="G62" s="20" t="str">
        <f>'6桁'!G62</f>
        <v>Y★</v>
      </c>
      <c r="H62" s="95">
        <f>IF(全国標準卸価格!H62="","",IF(ISNUMBER(全国標準卸価格!H62),IF(入力!$C$11=1,ROUNDDOWN(全国標準卸価格!H62*地区別掛け率!H62%,-入力!$C$10),IF(入力!$C$11=2,ROUNDUP(全国標準卸価格!H62*地区別掛け率!H62%,-入力!$C$10),IF(入力!$C$11=3,ROUND(全国標準卸価格!H62*地区別掛け率!H62%,-入力!$C$10),""))),全国標準卸価格!H62))</f>
        <v>69600</v>
      </c>
      <c r="I62" s="96" t="str">
        <f>'6桁'!I62</f>
        <v>Y★</v>
      </c>
      <c r="J62" s="95">
        <f>IF(全国標準卸価格!J62="","",IF(ISNUMBER(全国標準卸価格!J62),IF(入力!$C$11=1,ROUNDDOWN(全国標準卸価格!J62*地区別掛け率!J62%,-入力!$C$10),IF(入力!$C$11=2,ROUNDUP(全国標準卸価格!J62*地区別掛け率!J62%,-入力!$C$10),IF(入力!$C$11=3,ROUND(全国標準卸価格!J62*地区別掛け率!J62%,-入力!$C$10),""))),全国標準卸価格!J62))</f>
        <v>67400</v>
      </c>
      <c r="K62" s="101" t="str">
        <f>'6桁'!K62</f>
        <v>W★</v>
      </c>
      <c r="L62" s="95" t="str">
        <f>IF(全国標準卸価格!L62="","",IF(ISNUMBER(全国標準卸価格!L62),IF(入力!$C$11=1,ROUNDDOWN(全国標準卸価格!L62*地区別掛け率!L62%,-入力!$C$10),IF(入力!$C$11=2,ROUNDUP(全国標準卸価格!L62*地区別掛け率!L62%,-入力!$C$10),IF(入力!$C$11=3,ROUND(全国標準卸価格!L62*地区別掛け率!L62%,-入力!$C$10),""))),全国標準卸価格!L62))</f>
        <v/>
      </c>
      <c r="M62" s="101">
        <f>'6桁'!M62</f>
        <v>0</v>
      </c>
      <c r="N62" s="95" t="str">
        <f>IF(全国標準卸価格!N62="","",IF(ISNUMBER(全国標準卸価格!N62),IF(入力!$C$11=1,ROUNDDOWN(全国標準卸価格!N62*地区別掛け率!N62%,-入力!$C$10),IF(入力!$C$11=2,ROUNDUP(全国標準卸価格!N62*地区別掛け率!N62%,-入力!$C$10),IF(入力!$C$11=3,ROUND(全国標準卸価格!N62*地区別掛け率!N62%,-入力!$C$10),""))),全国標準卸価格!N62))</f>
        <v/>
      </c>
      <c r="O62" s="126">
        <f>'6桁'!O62</f>
        <v>0</v>
      </c>
      <c r="P62" s="95" t="str">
        <f>IF(全国標準卸価格!P62="","",IF(ISNUMBER(全国標準卸価格!P62),IF(入力!$C$11=1,ROUNDDOWN(全国標準卸価格!P62*地区別掛け率!P62%,-入力!$C$10),IF(入力!$C$11=2,ROUNDUP(全国標準卸価格!P62*地区別掛け率!P62%,-入力!$C$10),IF(入力!$C$11=3,ROUND(全国標準卸価格!P62*地区別掛け率!P62%,-入力!$C$10),""))),全国標準卸価格!P62))</f>
        <v/>
      </c>
      <c r="Q62" s="96">
        <f>'6桁'!Q62</f>
        <v>0</v>
      </c>
      <c r="R62" s="95">
        <f>IF(全国標準卸価格!R62="","",IF(ISNUMBER(全国標準卸価格!R62),IF(入力!$C$11=1,ROUNDDOWN(全国標準卸価格!R62*地区別掛け率!R62%,-入力!$C$10),IF(入力!$C$11=2,ROUNDUP(全国標準卸価格!R62*地区別掛け率!R62%,-入力!$C$10),IF(入力!$C$11=3,ROUND(全国標準卸価格!R62*地区別掛け率!R62%,-入力!$C$10),""))),全国標準卸価格!R62))</f>
        <v>78900</v>
      </c>
      <c r="S62" s="96" t="str">
        <f>'6桁'!S62</f>
        <v>W</v>
      </c>
      <c r="T62" s="95" t="str">
        <f>IF(全国標準卸価格!T62="","",IF(ISNUMBER(全国標準卸価格!T62),IF(入力!$C$11=1,ROUNDDOWN(全国標準卸価格!T62*地区別掛け率!T62%,-入力!$C$10),IF(入力!$C$11=2,ROUNDUP(全国標準卸価格!T62*地区別掛け率!T62%,-入力!$C$10),IF(入力!$C$11=3,ROUND(全国標準卸価格!T62*地区別掛け率!T62%,-入力!$C$10),""))),全国標準卸価格!T62))</f>
        <v/>
      </c>
      <c r="U62" s="96">
        <f>'6桁'!U62</f>
        <v>0</v>
      </c>
      <c r="V62" s="74"/>
      <c r="W62" s="251"/>
      <c r="X62" s="265"/>
      <c r="Y62" s="251"/>
    </row>
    <row r="63" spans="2:25" ht="30" customHeight="1">
      <c r="B63" s="503"/>
      <c r="C63" s="362" t="s">
        <v>477</v>
      </c>
      <c r="D63" s="254"/>
      <c r="E63" s="342">
        <v>103</v>
      </c>
      <c r="F63" s="95">
        <f>IF(全国標準卸価格!F63="","",IF(ISNUMBER(全国標準卸価格!F63),IF(入力!$C$11=1,ROUNDDOWN(全国標準卸価格!F63*地区別掛け率!F63%,-入力!$C$10),IF(入力!$C$11=2,ROUNDUP(全国標準卸価格!F63*地区別掛け率!F63%,-入力!$C$10),IF(入力!$C$11=3,ROUND(全国標準卸価格!F63*地区別掛け率!F63%,-入力!$C$10),""))),全国標準卸価格!F63))</f>
        <v>78600</v>
      </c>
      <c r="G63" s="126" t="str">
        <f>'6桁'!G63</f>
        <v>Y★</v>
      </c>
      <c r="H63" s="95" t="str">
        <f>IF(全国標準卸価格!H63="","",IF(ISNUMBER(全国標準卸価格!H63),IF(入力!$C$11=1,ROUNDDOWN(全国標準卸価格!H63*地区別掛け率!H63%,-入力!$C$10),IF(入力!$C$11=2,ROUNDUP(全国標準卸価格!H63*地区別掛け率!H63%,-入力!$C$10),IF(入力!$C$11=3,ROUND(全国標準卸価格!H63*地区別掛け率!H63%,-入力!$C$10),""))),全国標準卸価格!H63))</f>
        <v/>
      </c>
      <c r="I63" s="96">
        <f>'6桁'!I63</f>
        <v>0</v>
      </c>
      <c r="J63" s="95" t="str">
        <f>IF(全国標準卸価格!J63="","",IF(ISNUMBER(全国標準卸価格!J63),IF(入力!$C$11=1,ROUNDDOWN(全国標準卸価格!J63*地区別掛け率!J63%,-入力!$C$10),IF(入力!$C$11=2,ROUNDUP(全国標準卸価格!J63*地区別掛け率!J63%,-入力!$C$10),IF(入力!$C$11=3,ROUND(全国標準卸価格!J63*地区別掛け率!J63%,-入力!$C$10),""))),全国標準卸価格!J63))</f>
        <v/>
      </c>
      <c r="K63" s="126">
        <f>'6桁'!K63</f>
        <v>0</v>
      </c>
      <c r="L63" s="95" t="str">
        <f>IF(全国標準卸価格!L63="","",IF(ISNUMBER(全国標準卸価格!L63),IF(入力!$C$11=1,ROUNDDOWN(全国標準卸価格!L63*地区別掛け率!L63%,-入力!$C$10),IF(入力!$C$11=2,ROUNDUP(全国標準卸価格!L63*地区別掛け率!L63%,-入力!$C$10),IF(入力!$C$11=3,ROUND(全国標準卸価格!L63*地区別掛け率!L63%,-入力!$C$10),""))),全国標準卸価格!L63))</f>
        <v/>
      </c>
      <c r="M63" s="126">
        <f>'6桁'!M63</f>
        <v>0</v>
      </c>
      <c r="N63" s="95" t="str">
        <f>IF(全国標準卸価格!N63="","",IF(ISNUMBER(全国標準卸価格!N63),IF(入力!$C$11=1,ROUNDDOWN(全国標準卸価格!N63*地区別掛け率!N63%,-入力!$C$10),IF(入力!$C$11=2,ROUNDUP(全国標準卸価格!N63*地区別掛け率!N63%,-入力!$C$10),IF(入力!$C$11=3,ROUND(全国標準卸価格!N63*地区別掛け率!N63%,-入力!$C$10),""))),全国標準卸価格!N63))</f>
        <v/>
      </c>
      <c r="O63" s="126">
        <f>'6桁'!O63</f>
        <v>0</v>
      </c>
      <c r="P63" s="95" t="str">
        <f>IF(全国標準卸価格!P63="","",IF(ISNUMBER(全国標準卸価格!P63),IF(入力!$C$11=1,ROUNDDOWN(全国標準卸価格!P63*地区別掛け率!P63%,-入力!$C$10),IF(入力!$C$11=2,ROUNDUP(全国標準卸価格!P63*地区別掛け率!P63%,-入力!$C$10),IF(入力!$C$11=3,ROUND(全国標準卸価格!P63*地区別掛け率!P63%,-入力!$C$10),""))),全国標準卸価格!P63))</f>
        <v/>
      </c>
      <c r="Q63" s="96">
        <f>'6桁'!Q63</f>
        <v>0</v>
      </c>
      <c r="R63" s="95" t="str">
        <f>IF(全国標準卸価格!R63="","",IF(ISNUMBER(全国標準卸価格!R63),IF(入力!$C$11=1,ROUNDDOWN(全国標準卸価格!R63*地区別掛け率!R63%,-入力!$C$10),IF(入力!$C$11=2,ROUNDUP(全国標準卸価格!R63*地区別掛け率!R63%,-入力!$C$10),IF(入力!$C$11=3,ROUND(全国標準卸価格!R63*地区別掛け率!R63%,-入力!$C$10),""))),全国標準卸価格!R63))</f>
        <v/>
      </c>
      <c r="S63" s="96">
        <f>'6桁'!S63</f>
        <v>0</v>
      </c>
      <c r="T63" s="95" t="str">
        <f>IF(全国標準卸価格!T63="","",IF(ISNUMBER(全国標準卸価格!T63),IF(入力!$C$11=1,ROUNDDOWN(全国標準卸価格!T63*地区別掛け率!T63%,-入力!$C$10),IF(入力!$C$11=2,ROUNDUP(全国標準卸価格!T63*地区別掛け率!T63%,-入力!$C$10),IF(入力!$C$11=3,ROUND(全国標準卸価格!T63*地区別掛け率!T63%,-入力!$C$10),""))),全国標準卸価格!T63))</f>
        <v/>
      </c>
      <c r="U63" s="96">
        <f>'6桁'!U63</f>
        <v>0</v>
      </c>
      <c r="V63" s="74"/>
      <c r="W63" s="251"/>
      <c r="X63" s="265"/>
      <c r="Y63" s="251"/>
    </row>
    <row r="64" spans="2:25" ht="30" customHeight="1">
      <c r="B64" s="503"/>
      <c r="C64" s="362" t="s">
        <v>478</v>
      </c>
      <c r="D64" s="254"/>
      <c r="E64" s="342">
        <v>104</v>
      </c>
      <c r="F64" s="95">
        <f>IF(全国標準卸価格!F64="","",IF(ISNUMBER(全国標準卸価格!F64),IF(入力!$C$11=1,ROUNDDOWN(全国標準卸価格!F64*地区別掛け率!F64%,-入力!$C$10),IF(入力!$C$11=2,ROUNDUP(全国標準卸価格!F64*地区別掛け率!F64%,-入力!$C$10),IF(入力!$C$11=3,ROUND(全国標準卸価格!F64*地区別掛け率!F64%,-入力!$C$10),""))),全国標準卸価格!F64))</f>
        <v>78100</v>
      </c>
      <c r="G64" s="126" t="str">
        <f>'6桁'!G64</f>
        <v>Y★</v>
      </c>
      <c r="H64" s="95" t="str">
        <f>IF(全国標準卸価格!H64="","",IF(ISNUMBER(全国標準卸価格!H64),IF(入力!$C$11=1,ROUNDDOWN(全国標準卸価格!H64*地区別掛け率!H64%,-入力!$C$10),IF(入力!$C$11=2,ROUNDUP(全国標準卸価格!H64*地区別掛け率!H64%,-入力!$C$10),IF(入力!$C$11=3,ROUND(全国標準卸価格!H64*地区別掛け率!H64%,-入力!$C$10),""))),全国標準卸価格!H64))</f>
        <v/>
      </c>
      <c r="I64" s="126">
        <f>'6桁'!I64</f>
        <v>0</v>
      </c>
      <c r="J64" s="95" t="str">
        <f>IF(全国標準卸価格!J64="","",IF(ISNUMBER(全国標準卸価格!J64),IF(入力!$C$11=1,ROUNDDOWN(全国標準卸価格!J64*地区別掛け率!J64%,-入力!$C$10),IF(入力!$C$11=2,ROUNDUP(全国標準卸価格!J64*地区別掛け率!J64%,-入力!$C$10),IF(入力!$C$11=3,ROUND(全国標準卸価格!J64*地区別掛け率!J64%,-入力!$C$10),""))),全国標準卸価格!J64))</f>
        <v/>
      </c>
      <c r="K64" s="101">
        <f>'6桁'!K64</f>
        <v>0</v>
      </c>
      <c r="L64" s="95" t="str">
        <f>IF(全国標準卸価格!L64="","",IF(ISNUMBER(全国標準卸価格!L64),IF(入力!$C$11=1,ROUNDDOWN(全国標準卸価格!L64*地区別掛け率!L64%,-入力!$C$10),IF(入力!$C$11=2,ROUNDUP(全国標準卸価格!L64*地区別掛け率!L64%,-入力!$C$10),IF(入力!$C$11=3,ROUND(全国標準卸価格!L64*地区別掛け率!L64%,-入力!$C$10),""))),全国標準卸価格!L64))</f>
        <v/>
      </c>
      <c r="M64" s="126">
        <f>'6桁'!M64</f>
        <v>0</v>
      </c>
      <c r="N64" s="95" t="str">
        <f>IF(全国標準卸価格!N64="","",IF(ISNUMBER(全国標準卸価格!N64),IF(入力!$C$11=1,ROUNDDOWN(全国標準卸価格!N64*地区別掛け率!N64%,-入力!$C$10),IF(入力!$C$11=2,ROUNDUP(全国標準卸価格!N64*地区別掛け率!N64%,-入力!$C$10),IF(入力!$C$11=3,ROUND(全国標準卸価格!N64*地区別掛け率!N64%,-入力!$C$10),""))),全国標準卸価格!N64))</f>
        <v/>
      </c>
      <c r="O64" s="126">
        <f>'6桁'!O64</f>
        <v>0</v>
      </c>
      <c r="P64" s="95" t="str">
        <f>IF(全国標準卸価格!P64="","",IF(ISNUMBER(全国標準卸価格!P64),IF(入力!$C$11=1,ROUNDDOWN(全国標準卸価格!P64*地区別掛け率!P64%,-入力!$C$10),IF(入力!$C$11=2,ROUNDUP(全国標準卸価格!P64*地区別掛け率!P64%,-入力!$C$10),IF(入力!$C$11=3,ROUND(全国標準卸価格!P64*地区別掛け率!P64%,-入力!$C$10),""))),全国標準卸価格!P64))</f>
        <v/>
      </c>
      <c r="Q64" s="96">
        <f>'6桁'!Q64</f>
        <v>0</v>
      </c>
      <c r="R64" s="95" t="str">
        <f>IF(全国標準卸価格!R64="","",IF(ISNUMBER(全国標準卸価格!R64),IF(入力!$C$11=1,ROUNDDOWN(全国標準卸価格!R64*地区別掛け率!R64%,-入力!$C$10),IF(入力!$C$11=2,ROUNDUP(全国標準卸価格!R64*地区別掛け率!R64%,-入力!$C$10),IF(入力!$C$11=3,ROUND(全国標準卸価格!R64*地区別掛け率!R64%,-入力!$C$10),""))),全国標準卸価格!R64))</f>
        <v/>
      </c>
      <c r="S64" s="96">
        <f>'6桁'!S64</f>
        <v>0</v>
      </c>
      <c r="T64" s="95" t="str">
        <f>IF(全国標準卸価格!T64="","",IF(ISNUMBER(全国標準卸価格!T64),IF(入力!$C$11=1,ROUNDDOWN(全国標準卸価格!T64*地区別掛け率!T64%,-入力!$C$10),IF(入力!$C$11=2,ROUNDUP(全国標準卸価格!T64*地区別掛け率!T64%,-入力!$C$10),IF(入力!$C$11=3,ROUND(全国標準卸価格!T64*地区別掛け率!T64%,-入力!$C$10),""))),全国標準卸価格!T64))</f>
        <v/>
      </c>
      <c r="U64" s="96">
        <f>'6桁'!U64</f>
        <v>0</v>
      </c>
      <c r="V64" s="74"/>
      <c r="W64" s="251"/>
      <c r="X64" s="265"/>
      <c r="Y64" s="251"/>
    </row>
    <row r="65" spans="2:25" ht="30" customHeight="1">
      <c r="B65" s="503"/>
      <c r="C65" s="362" t="s">
        <v>218</v>
      </c>
      <c r="D65" s="254">
        <v>89</v>
      </c>
      <c r="E65" s="342">
        <v>93</v>
      </c>
      <c r="F65" s="95">
        <f>IF(全国標準卸価格!F65="","",IF(ISNUMBER(全国標準卸価格!F65),IF(入力!$C$11=1,ROUNDDOWN(全国標準卸価格!F65*地区別掛け率!F65%,-入力!$C$10),IF(入力!$C$11=2,ROUNDUP(全国標準卸価格!F65*地区別掛け率!F65%,-入力!$C$10),IF(入力!$C$11=3,ROUND(全国標準卸価格!F65*地区別掛け率!F65%,-入力!$C$10),""))),全国標準卸価格!F65))</f>
        <v>59700</v>
      </c>
      <c r="G65" s="126" t="str">
        <f>'6桁'!G65</f>
        <v>Y★</v>
      </c>
      <c r="H65" s="95">
        <f>IF(全国標準卸価格!H65="","",IF(ISNUMBER(全国標準卸価格!H65),IF(入力!$C$11=1,ROUNDDOWN(全国標準卸価格!H65*地区別掛け率!H65%,-入力!$C$10),IF(入力!$C$11=2,ROUNDUP(全国標準卸価格!H65*地区別掛け率!H65%,-入力!$C$10),IF(入力!$C$11=3,ROUND(全国標準卸価格!H65*地区別掛け率!H65%,-入力!$C$10),""))),全国標準卸価格!H65))</f>
        <v>57200</v>
      </c>
      <c r="I65" s="126" t="str">
        <f>'6桁'!I65</f>
        <v>Y★</v>
      </c>
      <c r="J65" s="95">
        <f>IF(全国標準卸価格!J65="","",IF(ISNUMBER(全国標準卸価格!J65),IF(入力!$C$11=1,ROUNDDOWN(全国標準卸価格!J65*地区別掛け率!J65%,-入力!$C$10),IF(入力!$C$11=2,ROUNDUP(全国標準卸価格!J65*地区別掛け率!J65%,-入力!$C$10),IF(入力!$C$11=3,ROUND(全国標準卸価格!J65*地区別掛け率!J65%,-入力!$C$10),""))),全国標準卸価格!J65))</f>
        <v>54600</v>
      </c>
      <c r="K65" s="126" t="str">
        <f>'6桁'!K65</f>
        <v>W★</v>
      </c>
      <c r="L65" s="95">
        <f>IF(全国標準卸価格!L65="","",IF(ISNUMBER(全国標準卸価格!L65),IF(入力!$C$11=1,ROUNDDOWN(全国標準卸価格!L65*地区別掛け率!L65%,-入力!$C$10),IF(入力!$C$11=2,ROUNDUP(全国標準卸価格!L65*地区別掛け率!L65%,-入力!$C$10),IF(入力!$C$11=3,ROUND(全国標準卸価格!L65*地区別掛け率!L65%,-入力!$C$10),""))),全国標準卸価格!L65))</f>
        <v>54400</v>
      </c>
      <c r="M65" s="126" t="str">
        <f>'6桁'!M65</f>
        <v>W</v>
      </c>
      <c r="N65" s="95" t="str">
        <f>IF(全国標準卸価格!N65="","",IF(ISNUMBER(全国標準卸価格!N65),IF(入力!$C$11=1,ROUNDDOWN(全国標準卸価格!N65*地区別掛け率!N65%,-入力!$C$10),IF(入力!$C$11=2,ROUNDUP(全国標準卸価格!N65*地区別掛け率!N65%,-入力!$C$10),IF(入力!$C$11=3,ROUND(全国標準卸価格!N65*地区別掛け率!N65%,-入力!$C$10),""))),全国標準卸価格!N65))</f>
        <v/>
      </c>
      <c r="O65" s="126">
        <f>'6桁'!O65</f>
        <v>0</v>
      </c>
      <c r="P65" s="95" t="str">
        <f>IF(全国標準卸価格!P65="","",IF(ISNUMBER(全国標準卸価格!P65),IF(入力!$C$11=1,ROUNDDOWN(全国標準卸価格!P65*地区別掛け率!P65%,-入力!$C$10),IF(入力!$C$11=2,ROUNDUP(全国標準卸価格!P65*地区別掛け率!P65%,-入力!$C$10),IF(入力!$C$11=3,ROUND(全国標準卸価格!P65*地区別掛け率!P65%,-入力!$C$10),""))),全国標準卸価格!P65))</f>
        <v/>
      </c>
      <c r="Q65" s="96">
        <f>'6桁'!Q65</f>
        <v>0</v>
      </c>
      <c r="R65" s="95" t="str">
        <f>IF(全国標準卸価格!R65="","",IF(ISNUMBER(全国標準卸価格!R65),IF(入力!$C$11=1,ROUNDDOWN(全国標準卸価格!R65*地区別掛け率!R65%,-入力!$C$10),IF(入力!$C$11=2,ROUNDUP(全国標準卸価格!R65*地区別掛け率!R65%,-入力!$C$10),IF(入力!$C$11=3,ROUND(全国標準卸価格!R65*地区別掛け率!R65%,-入力!$C$10),""))),全国標準卸価格!R65))</f>
        <v/>
      </c>
      <c r="S65" s="96">
        <f>'6桁'!S65</f>
        <v>0</v>
      </c>
      <c r="T65" s="95" t="str">
        <f>IF(全国標準卸価格!T65="","",IF(ISNUMBER(全国標準卸価格!T65),IF(入力!$C$11=1,ROUNDDOWN(全国標準卸価格!T65*地区別掛け率!T65%,-入力!$C$10),IF(入力!$C$11=2,ROUNDUP(全国標準卸価格!T65*地区別掛け率!T65%,-入力!$C$10),IF(入力!$C$11=3,ROUND(全国標準卸価格!T65*地区別掛け率!T65%,-入力!$C$10),""))),全国標準卸価格!T65))</f>
        <v/>
      </c>
      <c r="U65" s="96">
        <f>'6桁'!U65</f>
        <v>0</v>
      </c>
      <c r="V65" s="74"/>
      <c r="W65" s="251"/>
      <c r="X65" s="265"/>
      <c r="Y65" s="251"/>
    </row>
    <row r="66" spans="2:25" ht="30" customHeight="1">
      <c r="B66" s="503"/>
      <c r="C66" s="362" t="s">
        <v>302</v>
      </c>
      <c r="D66" s="254">
        <v>92</v>
      </c>
      <c r="E66" s="342">
        <v>96</v>
      </c>
      <c r="F66" s="95">
        <f>IF(全国標準卸価格!F66="","",IF(ISNUMBER(全国標準卸価格!F66),IF(入力!$C$11=1,ROUNDDOWN(全国標準卸価格!F66*地区別掛け率!F66%,-入力!$C$10),IF(入力!$C$11=2,ROUNDUP(全国標準卸価格!F66*地区別掛け率!F66%,-入力!$C$10),IF(入力!$C$11=3,ROUND(全国標準卸価格!F66*地区別掛け率!F66%,-入力!$C$10),""))),全国標準卸価格!F66))</f>
        <v>58100</v>
      </c>
      <c r="G66" s="126" t="str">
        <f>'6桁'!G66</f>
        <v>Y★</v>
      </c>
      <c r="H66" s="95">
        <f>IF(全国標準卸価格!H66="","",IF(ISNUMBER(全国標準卸価格!H66),IF(入力!$C$11=1,ROUNDDOWN(全国標準卸価格!H66*地区別掛け率!H66%,-入力!$C$10),IF(入力!$C$11=2,ROUNDUP(全国標準卸価格!H66*地区別掛け率!H66%,-入力!$C$10),IF(入力!$C$11=3,ROUND(全国標準卸価格!H66*地区別掛け率!H66%,-入力!$C$10),""))),全国標準卸価格!H66))</f>
        <v>60500</v>
      </c>
      <c r="I66" s="126" t="str">
        <f>'6桁'!I66</f>
        <v>Y★</v>
      </c>
      <c r="J66" s="95">
        <f>IF(全国標準卸価格!J66="","",IF(ISNUMBER(全国標準卸価格!J66),IF(入力!$C$11=1,ROUNDDOWN(全国標準卸価格!J66*地区別掛け率!J66%,-入力!$C$10),IF(入力!$C$11=2,ROUNDUP(全国標準卸価格!J66*地区別掛け率!J66%,-入力!$C$10),IF(入力!$C$11=3,ROUND(全国標準卸価格!J66*地区別掛け率!J66%,-入力!$C$10),""))),全国標準卸価格!J66))</f>
        <v>56000</v>
      </c>
      <c r="K66" s="126" t="str">
        <f>'6桁'!K66</f>
        <v>W</v>
      </c>
      <c r="L66" s="95">
        <f>IF(全国標準卸価格!L66="","",IF(ISNUMBER(全国標準卸価格!L66),IF(入力!$C$11=1,ROUNDDOWN(全国標準卸価格!L66*地区別掛け率!L66%,-入力!$C$10),IF(入力!$C$11=2,ROUNDUP(全国標準卸価格!L66*地区別掛け率!L66%,-入力!$C$10),IF(入力!$C$11=3,ROUND(全国標準卸価格!L66*地区別掛け率!L66%,-入力!$C$10),""))),全国標準卸価格!L66))</f>
        <v>55200</v>
      </c>
      <c r="M66" s="126" t="str">
        <f>'6桁'!M66</f>
        <v>W★</v>
      </c>
      <c r="N66" s="95" t="str">
        <f>IF(全国標準卸価格!N66="","",IF(ISNUMBER(全国標準卸価格!N66),IF(入力!$C$11=1,ROUNDDOWN(全国標準卸価格!N66*地区別掛け率!N66%,-入力!$C$10),IF(入力!$C$11=2,ROUNDUP(全国標準卸価格!N66*地区別掛け率!N66%,-入力!$C$10),IF(入力!$C$11=3,ROUND(全国標準卸価格!N66*地区別掛け率!N66%,-入力!$C$10),""))),全国標準卸価格!N66))</f>
        <v/>
      </c>
      <c r="O66" s="126">
        <f>'6桁'!O66</f>
        <v>0</v>
      </c>
      <c r="P66" s="95" t="str">
        <f>IF(全国標準卸価格!P66="","",IF(ISNUMBER(全国標準卸価格!P66),IF(入力!$C$11=1,ROUNDDOWN(全国標準卸価格!P66*地区別掛け率!P66%,-入力!$C$10),IF(入力!$C$11=2,ROUNDUP(全国標準卸価格!P66*地区別掛け率!P66%,-入力!$C$10),IF(入力!$C$11=3,ROUND(全国標準卸価格!P66*地区別掛け率!P66%,-入力!$C$10),""))),全国標準卸価格!P66))</f>
        <v/>
      </c>
      <c r="Q66" s="96">
        <f>'6桁'!Q66</f>
        <v>0</v>
      </c>
      <c r="R66" s="95" t="str">
        <f>IF(全国標準卸価格!R66="","",IF(ISNUMBER(全国標準卸価格!R66),IF(入力!$C$11=1,ROUNDDOWN(全国標準卸価格!R66*地区別掛け率!R66%,-入力!$C$10),IF(入力!$C$11=2,ROUNDUP(全国標準卸価格!R66*地区別掛け率!R66%,-入力!$C$10),IF(入力!$C$11=3,ROUND(全国標準卸価格!R66*地区別掛け率!R66%,-入力!$C$10),""))),全国標準卸価格!R66))</f>
        <v/>
      </c>
      <c r="S66" s="96">
        <f>'6桁'!S66</f>
        <v>0</v>
      </c>
      <c r="T66" s="95" t="str">
        <f>IF(全国標準卸価格!T66="","",IF(ISNUMBER(全国標準卸価格!T66),IF(入力!$C$11=1,ROUNDDOWN(全国標準卸価格!T66*地区別掛け率!T66%,-入力!$C$10),IF(入力!$C$11=2,ROUNDUP(全国標準卸価格!T66*地区別掛け率!T66%,-入力!$C$10),IF(入力!$C$11=3,ROUND(全国標準卸価格!T66*地区別掛け率!T66%,-入力!$C$10),""))),全国標準卸価格!T66))</f>
        <v/>
      </c>
      <c r="U66" s="96">
        <f>'6桁'!U66</f>
        <v>0</v>
      </c>
      <c r="V66" s="74"/>
      <c r="W66" s="251"/>
      <c r="X66" s="265"/>
      <c r="Y66" s="251"/>
    </row>
    <row r="67" spans="2:25" ht="30" customHeight="1">
      <c r="B67" s="503"/>
      <c r="C67" s="362" t="s">
        <v>203</v>
      </c>
      <c r="D67" s="254">
        <v>94</v>
      </c>
      <c r="E67" s="342">
        <v>98</v>
      </c>
      <c r="F67" s="95">
        <f>IF(全国標準卸価格!F67="","",IF(ISNUMBER(全国標準卸価格!F67),IF(入力!$C$11=1,ROUNDDOWN(全国標準卸価格!F67*地区別掛け率!F67%,-入力!$C$10),IF(入力!$C$11=2,ROUNDUP(全国標準卸価格!F67*地区別掛け率!F67%,-入力!$C$10),IF(入力!$C$11=3,ROUND(全国標準卸価格!F67*地区別掛け率!F67%,-入力!$C$10),""))),全国標準卸価格!F67))</f>
        <v>62700</v>
      </c>
      <c r="G67" s="126" t="str">
        <f>'6桁'!G67</f>
        <v>Y★</v>
      </c>
      <c r="H67" s="95">
        <f>IF(全国標準卸価格!H67="","",IF(ISNUMBER(全国標準卸価格!H67),IF(入力!$C$11=1,ROUNDDOWN(全国標準卸価格!H67*地区別掛け率!H67%,-入力!$C$10),IF(入力!$C$11=2,ROUNDUP(全国標準卸価格!H67*地区別掛け率!H67%,-入力!$C$10),IF(入力!$C$11=3,ROUND(全国標準卸価格!H67*地区別掛け率!H67%,-入力!$C$10),""))),全国標準卸価格!H67))</f>
        <v>60800</v>
      </c>
      <c r="I67" s="126" t="str">
        <f>'6桁'!I67</f>
        <v>Y★</v>
      </c>
      <c r="J67" s="95">
        <f>IF(全国標準卸価格!J67="","",IF(ISNUMBER(全国標準卸価格!J67),IF(入力!$C$11=1,ROUNDDOWN(全国標準卸価格!J67*地区別掛け率!J67%,-入力!$C$10),IF(入力!$C$11=2,ROUNDUP(全国標準卸価格!J67*地区別掛け率!J67%,-入力!$C$10),IF(入力!$C$11=3,ROUND(全国標準卸価格!J67*地区別掛け率!J67%,-入力!$C$10),""))),全国標準卸価格!J67))</f>
        <v>57300</v>
      </c>
      <c r="K67" s="126" t="str">
        <f>'6桁'!K67</f>
        <v>W★</v>
      </c>
      <c r="L67" s="95">
        <f>IF(全国標準卸価格!L67="","",IF(ISNUMBER(全国標準卸価格!L67),IF(入力!$C$11=1,ROUNDDOWN(全国標準卸価格!L67*地区別掛け率!L67%,-入力!$C$10),IF(入力!$C$11=2,ROUNDUP(全国標準卸価格!L67*地区別掛け率!L67%,-入力!$C$10),IF(入力!$C$11=3,ROUND(全国標準卸価格!L67*地区別掛け率!L67%,-入力!$C$10),""))),全国標準卸価格!L67))</f>
        <v>57400</v>
      </c>
      <c r="M67" s="126" t="str">
        <f>'6桁'!M67</f>
        <v>W★</v>
      </c>
      <c r="N67" s="95">
        <f>IF(全国標準卸価格!N67="","",IF(ISNUMBER(全国標準卸価格!N67),IF(入力!$C$11=1,ROUNDDOWN(全国標準卸価格!N67*地区別掛け率!N67%,-入力!$C$10),IF(入力!$C$11=2,ROUNDUP(全国標準卸価格!N67*地区別掛け率!N67%,-入力!$C$10),IF(入力!$C$11=3,ROUND(全国標準卸価格!N67*地区別掛け率!N67%,-入力!$C$10),""))),全国標準卸価格!N67))</f>
        <v>56200</v>
      </c>
      <c r="O67" s="126" t="str">
        <f>'6桁'!O67</f>
        <v>W★</v>
      </c>
      <c r="P67" s="95" t="str">
        <f>IF(全国標準卸価格!P67="","",IF(ISNUMBER(全国標準卸価格!P67),IF(入力!$C$11=1,ROUNDDOWN(全国標準卸価格!P67*地区別掛け率!P67%,-入力!$C$10),IF(入力!$C$11=2,ROUNDUP(全国標準卸価格!P67*地区別掛け率!P67%,-入力!$C$10),IF(入力!$C$11=3,ROUND(全国標準卸価格!P67*地区別掛け率!P67%,-入力!$C$10),""))),全国標準卸価格!P67))</f>
        <v/>
      </c>
      <c r="Q67" s="96">
        <f>'6桁'!Q67</f>
        <v>0</v>
      </c>
      <c r="R67" s="95">
        <f>IF(全国標準卸価格!R67="","",IF(ISNUMBER(全国標準卸価格!R67),IF(入力!$C$11=1,ROUNDDOWN(全国標準卸価格!R67*地区別掛け率!R67%,-入力!$C$10),IF(入力!$C$11=2,ROUNDUP(全国標準卸価格!R67*地区別掛け率!R67%,-入力!$C$10),IF(入力!$C$11=3,ROUND(全国標準卸価格!R67*地区別掛け率!R67%,-入力!$C$10),""))),全国標準卸価格!R67))</f>
        <v>68500</v>
      </c>
      <c r="S67" s="96" t="str">
        <f>'6桁'!S67</f>
        <v>W</v>
      </c>
      <c r="T67" s="95" t="str">
        <f>IF(全国標準卸価格!T67="","",IF(ISNUMBER(全国標準卸価格!T67),IF(入力!$C$11=1,ROUNDDOWN(全国標準卸価格!T67*地区別掛け率!T67%,-入力!$C$10),IF(入力!$C$11=2,ROUNDUP(全国標準卸価格!T67*地区別掛け率!T67%,-入力!$C$10),IF(入力!$C$11=3,ROUND(全国標準卸価格!T67*地区別掛け率!T67%,-入力!$C$10),""))),全国標準卸価格!T67))</f>
        <v/>
      </c>
      <c r="U67" s="96">
        <f>'6桁'!U67</f>
        <v>0</v>
      </c>
      <c r="V67" s="74"/>
      <c r="W67" s="251"/>
      <c r="X67" s="265"/>
      <c r="Y67" s="251"/>
    </row>
    <row r="68" spans="2:25" ht="30" customHeight="1">
      <c r="B68" s="503"/>
      <c r="C68" s="362" t="s">
        <v>303</v>
      </c>
      <c r="D68" s="254">
        <v>96</v>
      </c>
      <c r="E68" s="342">
        <v>100</v>
      </c>
      <c r="F68" s="95">
        <f>IF(全国標準卸価格!F68="","",IF(ISNUMBER(全国標準卸価格!F68),IF(入力!$C$11=1,ROUNDDOWN(全国標準卸価格!F68*地区別掛け率!F68%,-入力!$C$10),IF(入力!$C$11=2,ROUNDUP(全国標準卸価格!F68*地区別掛け率!F68%,-入力!$C$10),IF(入力!$C$11=3,ROUND(全国標準卸価格!F68*地区別掛け率!F68%,-入力!$C$10),""))),全国標準卸価格!F68))</f>
        <v>64100</v>
      </c>
      <c r="G68" s="126" t="str">
        <f>'6桁'!G68</f>
        <v>Y★</v>
      </c>
      <c r="H68" s="95">
        <f>IF(全国標準卸価格!H68="","",IF(ISNUMBER(全国標準卸価格!H68),IF(入力!$C$11=1,ROUNDDOWN(全国標準卸価格!H68*地区別掛け率!H68%,-入力!$C$10),IF(入力!$C$11=2,ROUNDUP(全国標準卸価格!H68*地区別掛け率!H68%,-入力!$C$10),IF(入力!$C$11=3,ROUND(全国標準卸価格!H68*地区別掛け率!H68%,-入力!$C$10),""))),全国標準卸価格!H68))</f>
        <v>62200</v>
      </c>
      <c r="I68" s="126" t="str">
        <f>'6桁'!I68</f>
        <v>Y★</v>
      </c>
      <c r="J68" s="95">
        <f>IF(全国標準卸価格!J68="","",IF(ISNUMBER(全国標準卸価格!J68),IF(入力!$C$11=1,ROUNDDOWN(全国標準卸価格!J68*地区別掛け率!J68%,-入力!$C$10),IF(入力!$C$11=2,ROUNDUP(全国標準卸価格!J68*地区別掛け率!J68%,-入力!$C$10),IF(入力!$C$11=3,ROUND(全国標準卸価格!J68*地区別掛け率!J68%,-入力!$C$10),""))),全国標準卸価格!J68))</f>
        <v>58200</v>
      </c>
      <c r="K68" s="126" t="str">
        <f>'6桁'!K68</f>
        <v>W★</v>
      </c>
      <c r="L68" s="95" t="str">
        <f>IF(全国標準卸価格!L68="","",IF(ISNUMBER(全国標準卸価格!L68),IF(入力!$C$11=1,ROUNDDOWN(全国標準卸価格!L68*地区別掛け率!L68%,-入力!$C$10),IF(入力!$C$11=2,ROUNDUP(全国標準卸価格!L68*地区別掛け率!L68%,-入力!$C$10),IF(入力!$C$11=3,ROUND(全国標準卸価格!L68*地区別掛け率!L68%,-入力!$C$10),""))),全国標準卸価格!L68))</f>
        <v/>
      </c>
      <c r="M68" s="126">
        <f>'6桁'!M68</f>
        <v>0</v>
      </c>
      <c r="N68" s="95" t="str">
        <f>IF(全国標準卸価格!N68="","",IF(ISNUMBER(全国標準卸価格!N68),IF(入力!$C$11=1,ROUNDDOWN(全国標準卸価格!N68*地区別掛け率!N68%,-入力!$C$10),IF(入力!$C$11=2,ROUNDUP(全国標準卸価格!N68*地区別掛け率!N68%,-入力!$C$10),IF(入力!$C$11=3,ROUND(全国標準卸価格!N68*地区別掛け率!N68%,-入力!$C$10),""))),全国標準卸価格!N68))</f>
        <v/>
      </c>
      <c r="O68" s="126">
        <f>'6桁'!O68</f>
        <v>0</v>
      </c>
      <c r="P68" s="95" t="str">
        <f>IF(全国標準卸価格!P68="","",IF(ISNUMBER(全国標準卸価格!P68),IF(入力!$C$11=1,ROUNDDOWN(全国標準卸価格!P68*地区別掛け率!P68%,-入力!$C$10),IF(入力!$C$11=2,ROUNDUP(全国標準卸価格!P68*地区別掛け率!P68%,-入力!$C$10),IF(入力!$C$11=3,ROUND(全国標準卸価格!P68*地区別掛け率!P68%,-入力!$C$10),""))),全国標準卸価格!P68))</f>
        <v/>
      </c>
      <c r="Q68" s="96">
        <f>'6桁'!Q68</f>
        <v>0</v>
      </c>
      <c r="R68" s="95" t="str">
        <f>IF(全国標準卸価格!R68="","",IF(ISNUMBER(全国標準卸価格!R68),IF(入力!$C$11=1,ROUNDDOWN(全国標準卸価格!R68*地区別掛け率!R68%,-入力!$C$10),IF(入力!$C$11=2,ROUNDUP(全国標準卸価格!R68*地区別掛け率!R68%,-入力!$C$10),IF(入力!$C$11=3,ROUND(全国標準卸価格!R68*地区別掛け率!R68%,-入力!$C$10),""))),全国標準卸価格!R68))</f>
        <v/>
      </c>
      <c r="S68" s="96">
        <f>'6桁'!S68</f>
        <v>0</v>
      </c>
      <c r="T68" s="95" t="str">
        <f>IF(全国標準卸価格!T68="","",IF(ISNUMBER(全国標準卸価格!T68),IF(入力!$C$11=1,ROUNDDOWN(全国標準卸価格!T68*地区別掛け率!T68%,-入力!$C$10),IF(入力!$C$11=2,ROUNDUP(全国標準卸価格!T68*地区別掛け率!T68%,-入力!$C$10),IF(入力!$C$11=3,ROUND(全国標準卸価格!T68*地区別掛け率!T68%,-入力!$C$10),""))),全国標準卸価格!T68))</f>
        <v/>
      </c>
      <c r="U68" s="96">
        <f>'6桁'!U68</f>
        <v>0</v>
      </c>
      <c r="V68" s="74"/>
      <c r="W68" s="251"/>
      <c r="X68" s="265"/>
      <c r="Y68" s="251"/>
    </row>
    <row r="69" spans="2:25" ht="30" customHeight="1">
      <c r="B69" s="503"/>
      <c r="C69" s="362" t="s">
        <v>480</v>
      </c>
      <c r="D69" s="254"/>
      <c r="E69" s="342">
        <v>102</v>
      </c>
      <c r="F69" s="95">
        <f>IF(全国標準卸価格!F69="","",IF(ISNUMBER(全国標準卸価格!F69),IF(入力!$C$11=1,ROUNDDOWN(全国標準卸価格!F69*地区別掛け率!F69%,-入力!$C$10),IF(入力!$C$11=2,ROUNDUP(全国標準卸価格!F69*地区別掛け率!F69%,-入力!$C$10),IF(入力!$C$11=3,ROUND(全国標準卸価格!F69*地区別掛け率!F69%,-入力!$C$10),""))),全国標準卸価格!F69))</f>
        <v>63700</v>
      </c>
      <c r="G69" s="126" t="str">
        <f>'6桁'!G69</f>
        <v>Y★</v>
      </c>
      <c r="H69" s="95" t="str">
        <f>IF(全国標準卸価格!H69="","",IF(ISNUMBER(全国標準卸価格!H69),IF(入力!$C$11=1,ROUNDDOWN(全国標準卸価格!H69*地区別掛け率!H69%,-入力!$C$10),IF(入力!$C$11=2,ROUNDUP(全国標準卸価格!H69*地区別掛け率!H69%,-入力!$C$10),IF(入力!$C$11=3,ROUND(全国標準卸価格!H69*地区別掛け率!H69%,-入力!$C$10),""))),全国標準卸価格!H69))</f>
        <v/>
      </c>
      <c r="I69" s="126">
        <f>'6桁'!I69</f>
        <v>0</v>
      </c>
      <c r="J69" s="95" t="str">
        <f>IF(全国標準卸価格!J69="","",IF(ISNUMBER(全国標準卸価格!J69),IF(入力!$C$11=1,ROUNDDOWN(全国標準卸価格!J69*地区別掛け率!J69%,-入力!$C$10),IF(入力!$C$11=2,ROUNDUP(全国標準卸価格!J69*地区別掛け率!J69%,-入力!$C$10),IF(入力!$C$11=3,ROUND(全国標準卸価格!J69*地区別掛け率!J69%,-入力!$C$10),""))),全国標準卸価格!J69))</f>
        <v/>
      </c>
      <c r="K69" s="126">
        <f>'6桁'!K69</f>
        <v>0</v>
      </c>
      <c r="L69" s="95" t="str">
        <f>IF(全国標準卸価格!L69="","",IF(ISNUMBER(全国標準卸価格!L69),IF(入力!$C$11=1,ROUNDDOWN(全国標準卸価格!L69*地区別掛け率!L69%,-入力!$C$10),IF(入力!$C$11=2,ROUNDUP(全国標準卸価格!L69*地区別掛け率!L69%,-入力!$C$10),IF(入力!$C$11=3,ROUND(全国標準卸価格!L69*地区別掛け率!L69%,-入力!$C$10),""))),全国標準卸価格!L69))</f>
        <v/>
      </c>
      <c r="M69" s="126">
        <f>'6桁'!M69</f>
        <v>0</v>
      </c>
      <c r="N69" s="95" t="str">
        <f>IF(全国標準卸価格!N69="","",IF(ISNUMBER(全国標準卸価格!N69),IF(入力!$C$11=1,ROUNDDOWN(全国標準卸価格!N69*地区別掛け率!N69%,-入力!$C$10),IF(入力!$C$11=2,ROUNDUP(全国標準卸価格!N69*地区別掛け率!N69%,-入力!$C$10),IF(入力!$C$11=3,ROUND(全国標準卸価格!N69*地区別掛け率!N69%,-入力!$C$10),""))),全国標準卸価格!N69))</f>
        <v/>
      </c>
      <c r="O69" s="126">
        <f>'6桁'!O69</f>
        <v>0</v>
      </c>
      <c r="P69" s="95" t="str">
        <f>IF(全国標準卸価格!P69="","",IF(ISNUMBER(全国標準卸価格!P69),IF(入力!$C$11=1,ROUNDDOWN(全国標準卸価格!P69*地区別掛け率!P69%,-入力!$C$10),IF(入力!$C$11=2,ROUNDUP(全国標準卸価格!P69*地区別掛け率!P69%,-入力!$C$10),IF(入力!$C$11=3,ROUND(全国標準卸価格!P69*地区別掛け率!P69%,-入力!$C$10),""))),全国標準卸価格!P69))</f>
        <v/>
      </c>
      <c r="Q69" s="96">
        <f>'6桁'!Q69</f>
        <v>0</v>
      </c>
      <c r="R69" s="95" t="str">
        <f>IF(全国標準卸価格!R69="","",IF(ISNUMBER(全国標準卸価格!R69),IF(入力!$C$11=1,ROUNDDOWN(全国標準卸価格!R69*地区別掛け率!R69%,-入力!$C$10),IF(入力!$C$11=2,ROUNDUP(全国標準卸価格!R69*地区別掛け率!R69%,-入力!$C$10),IF(入力!$C$11=3,ROUND(全国標準卸価格!R69*地区別掛け率!R69%,-入力!$C$10),""))),全国標準卸価格!R69))</f>
        <v/>
      </c>
      <c r="S69" s="96">
        <f>'6桁'!S69</f>
        <v>0</v>
      </c>
      <c r="T69" s="95" t="str">
        <f>IF(全国標準卸価格!T69="","",IF(ISNUMBER(全国標準卸価格!T69),IF(入力!$C$11=1,ROUNDDOWN(全国標準卸価格!T69*地区別掛け率!T69%,-入力!$C$10),IF(入力!$C$11=2,ROUNDUP(全国標準卸価格!T69*地区別掛け率!T69%,-入力!$C$10),IF(入力!$C$11=3,ROUND(全国標準卸価格!T69*地区別掛け率!T69%,-入力!$C$10),""))),全国標準卸価格!T69))</f>
        <v/>
      </c>
      <c r="U69" s="96">
        <f>'6桁'!U69</f>
        <v>0</v>
      </c>
      <c r="V69" s="74"/>
      <c r="W69" s="251"/>
      <c r="X69" s="265"/>
      <c r="Y69" s="251"/>
    </row>
    <row r="70" spans="2:25" ht="30" customHeight="1">
      <c r="B70" s="503"/>
      <c r="C70" s="362" t="s">
        <v>304</v>
      </c>
      <c r="D70" s="254">
        <v>101</v>
      </c>
      <c r="E70" s="342">
        <v>105</v>
      </c>
      <c r="F70" s="95">
        <f>IF(全国標準卸価格!F70="","",IF(ISNUMBER(全国標準卸価格!F70),IF(入力!$C$11=1,ROUNDDOWN(全国標準卸価格!F70*地区別掛け率!F70%,-入力!$C$10),IF(入力!$C$11=2,ROUNDUP(全国標準卸価格!F70*地区別掛け率!F70%,-入力!$C$10),IF(入力!$C$11=3,ROUND(全国標準卸価格!F70*地区別掛け率!F70%,-入力!$C$10),""))),全国標準卸価格!F70))</f>
        <v>67400</v>
      </c>
      <c r="G70" s="126" t="str">
        <f>'6桁'!G70</f>
        <v>Y★</v>
      </c>
      <c r="H70" s="95">
        <f>IF(全国標準卸価格!H70="","",IF(ISNUMBER(全国標準卸価格!H70),IF(入力!$C$11=1,ROUNDDOWN(全国標準卸価格!H70*地区別掛け率!H70%,-入力!$C$10),IF(入力!$C$11=2,ROUNDUP(全国標準卸価格!H70*地区別掛け率!H70%,-入力!$C$10),IF(入力!$C$11=3,ROUND(全国標準卸価格!H70*地区別掛け率!H70%,-入力!$C$10),""))),全国標準卸価格!H70))</f>
        <v>66800</v>
      </c>
      <c r="I70" s="126" t="str">
        <f>'6桁'!I70</f>
        <v>Y★</v>
      </c>
      <c r="J70" s="95">
        <f>IF(全国標準卸価格!J70="","",IF(ISNUMBER(全国標準卸価格!J70),IF(入力!$C$11=1,ROUNDDOWN(全国標準卸価格!J70*地区別掛け率!J70%,-入力!$C$10),IF(入力!$C$11=2,ROUNDUP(全国標準卸価格!J70*地区別掛け率!J70%,-入力!$C$10),IF(入力!$C$11=3,ROUND(全国標準卸価格!J70*地区別掛け率!J70%,-入力!$C$10),""))),全国標準卸価格!J70))</f>
        <v>64300</v>
      </c>
      <c r="K70" s="126" t="str">
        <f>'6桁'!K70</f>
        <v>W★</v>
      </c>
      <c r="L70" s="95" t="str">
        <f>IF(全国標準卸価格!L70="","",IF(ISNUMBER(全国標準卸価格!L70),IF(入力!$C$11=1,ROUNDDOWN(全国標準卸価格!L70*地区別掛け率!L70%,-入力!$C$10),IF(入力!$C$11=2,ROUNDUP(全国標準卸価格!L70*地区別掛け率!L70%,-入力!$C$10),IF(入力!$C$11=3,ROUND(全国標準卸価格!L70*地区別掛け率!L70%,-入力!$C$10),""))),全国標準卸価格!L70))</f>
        <v/>
      </c>
      <c r="M70" s="126">
        <f>'6桁'!M70</f>
        <v>0</v>
      </c>
      <c r="N70" s="95" t="str">
        <f>IF(全国標準卸価格!N70="","",IF(ISNUMBER(全国標準卸価格!N70),IF(入力!$C$11=1,ROUNDDOWN(全国標準卸価格!N70*地区別掛け率!N70%,-入力!$C$10),IF(入力!$C$11=2,ROUNDUP(全国標準卸価格!N70*地区別掛け率!N70%,-入力!$C$10),IF(入力!$C$11=3,ROUND(全国標準卸価格!N70*地区別掛け率!N70%,-入力!$C$10),""))),全国標準卸価格!N70))</f>
        <v/>
      </c>
      <c r="O70" s="126">
        <f>'6桁'!O70</f>
        <v>0</v>
      </c>
      <c r="P70" s="95" t="str">
        <f>IF(全国標準卸価格!P70="","",IF(ISNUMBER(全国標準卸価格!P70),IF(入力!$C$11=1,ROUNDDOWN(全国標準卸価格!P70*地区別掛け率!P70%,-入力!$C$10),IF(入力!$C$11=2,ROUNDUP(全国標準卸価格!P70*地区別掛け率!P70%,-入力!$C$10),IF(入力!$C$11=3,ROUND(全国標準卸価格!P70*地区別掛け率!P70%,-入力!$C$10),""))),全国標準卸価格!P70))</f>
        <v/>
      </c>
      <c r="Q70" s="126">
        <f>'6桁'!Q70</f>
        <v>0</v>
      </c>
      <c r="R70" s="95" t="str">
        <f>IF(全国標準卸価格!R70="","",IF(ISNUMBER(全国標準卸価格!R70),IF(入力!$C$11=1,ROUNDDOWN(全国標準卸価格!R70*地区別掛け率!R70%,-入力!$C$10),IF(入力!$C$11=2,ROUNDUP(全国標準卸価格!R70*地区別掛け率!R70%,-入力!$C$10),IF(入力!$C$11=3,ROUND(全国標準卸価格!R70*地区別掛け率!R70%,-入力!$C$10),""))),全国標準卸価格!R70))</f>
        <v/>
      </c>
      <c r="S70" s="126">
        <f>'6桁'!S70</f>
        <v>0</v>
      </c>
      <c r="T70" s="95" t="str">
        <f>IF(全国標準卸価格!T70="","",IF(ISNUMBER(全国標準卸価格!T70),IF(入力!$C$11=1,ROUNDDOWN(全国標準卸価格!T70*地区別掛け率!T70%,-入力!$C$10),IF(入力!$C$11=2,ROUNDUP(全国標準卸価格!T70*地区別掛け率!T70%,-入力!$C$10),IF(入力!$C$11=3,ROUND(全国標準卸価格!T70*地区別掛け率!T70%,-入力!$C$10),""))),全国標準卸価格!T70))</f>
        <v/>
      </c>
      <c r="U70" s="96">
        <f>'6桁'!U70</f>
        <v>0</v>
      </c>
      <c r="V70" s="74"/>
      <c r="W70" s="251"/>
      <c r="X70" s="265"/>
      <c r="Y70" s="251"/>
    </row>
    <row r="71" spans="2:25" ht="30" customHeight="1">
      <c r="B71" s="503"/>
      <c r="C71" s="362" t="s">
        <v>206</v>
      </c>
      <c r="D71" s="254">
        <v>92</v>
      </c>
      <c r="E71" s="342">
        <v>96</v>
      </c>
      <c r="F71" s="95">
        <f>IF(全国標準卸価格!F71="","",IF(ISNUMBER(全国標準卸価格!F71),IF(入力!$C$11=1,ROUNDDOWN(全国標準卸価格!F71*地区別掛け率!F71%,-入力!$C$10),IF(入力!$C$11=2,ROUNDUP(全国標準卸価格!F71*地区別掛け率!F71%,-入力!$C$10),IF(入力!$C$11=3,ROUND(全国標準卸価格!F71*地区別掛け率!F71%,-入力!$C$10),""))),全国標準卸価格!F71))</f>
        <v>51300</v>
      </c>
      <c r="G71" s="126" t="str">
        <f>'6桁'!G71</f>
        <v>Y★</v>
      </c>
      <c r="H71" s="95">
        <f>IF(全国標準卸価格!H71="","",IF(ISNUMBER(全国標準卸価格!H71),IF(入力!$C$11=1,ROUNDDOWN(全国標準卸価格!H71*地区別掛け率!H71%,-入力!$C$10),IF(入力!$C$11=2,ROUNDUP(全国標準卸価格!H71*地区別掛け率!H71%,-入力!$C$10),IF(入力!$C$11=3,ROUND(全国標準卸価格!H71*地区別掛け率!H71%,-入力!$C$10),""))),全国標準卸価格!H71))</f>
        <v>47300</v>
      </c>
      <c r="I71" s="126" t="str">
        <f>'6桁'!I71</f>
        <v>W</v>
      </c>
      <c r="J71" s="95">
        <f>IF(全国標準卸価格!J71="","",IF(ISNUMBER(全国標準卸価格!J71),IF(入力!$C$11=1,ROUNDDOWN(全国標準卸価格!J71*地区別掛け率!J71%,-入力!$C$10),IF(入力!$C$11=2,ROUNDUP(全国標準卸価格!J71*地区別掛け率!J71%,-入力!$C$10),IF(入力!$C$11=3,ROUND(全国標準卸価格!J71*地区別掛け率!J71%,-入力!$C$10),""))),全国標準卸価格!J71))</f>
        <v>46900</v>
      </c>
      <c r="K71" s="126" t="str">
        <f>'6桁'!K71</f>
        <v>W★</v>
      </c>
      <c r="L71" s="95">
        <f>IF(全国標準卸価格!L71="","",IF(ISNUMBER(全国標準卸価格!L71),IF(入力!$C$11=1,ROUNDDOWN(全国標準卸価格!L71*地区別掛け率!L71%,-入力!$C$10),IF(入力!$C$11=2,ROUNDUP(全国標準卸価格!L71*地区別掛け率!L71%,-入力!$C$10),IF(入力!$C$11=3,ROUND(全国標準卸価格!L71*地区別掛け率!L71%,-入力!$C$10),""))),全国標準卸価格!L71))</f>
        <v>46200</v>
      </c>
      <c r="M71" s="126" t="str">
        <f>'6桁'!M71</f>
        <v>W★</v>
      </c>
      <c r="N71" s="95">
        <f>IF(全国標準卸価格!N71="","",IF(ISNUMBER(全国標準卸価格!N71),IF(入力!$C$11=1,ROUNDDOWN(全国標準卸価格!N71*地区別掛け率!N71%,-入力!$C$10),IF(入力!$C$11=2,ROUNDUP(全国標準卸価格!N71*地区別掛け率!N71%,-入力!$C$10),IF(入力!$C$11=3,ROUND(全国標準卸価格!N71*地区別掛け率!N71%,-入力!$C$10),""))),全国標準卸価格!N71))</f>
        <v>42000</v>
      </c>
      <c r="O71" s="126" t="str">
        <f>'6桁'!O71</f>
        <v>W★</v>
      </c>
      <c r="P71" s="95" t="str">
        <f>IF(全国標準卸価格!P71="","",IF(ISNUMBER(全国標準卸価格!P71),IF(入力!$C$11=1,ROUNDDOWN(全国標準卸価格!P71*地区別掛け率!P71%,-入力!$C$10),IF(入力!$C$11=2,ROUNDUP(全国標準卸価格!P71*地区別掛け率!P71%,-入力!$C$10),IF(入力!$C$11=3,ROUND(全国標準卸価格!P71*地区別掛け率!P71%,-入力!$C$10),""))),全国標準卸価格!P71))</f>
        <v/>
      </c>
      <c r="Q71" s="126">
        <f>'6桁'!Q71</f>
        <v>0</v>
      </c>
      <c r="R71" s="95" t="str">
        <f>IF(全国標準卸価格!R71="","",IF(ISNUMBER(全国標準卸価格!R71),IF(入力!$C$11=1,ROUNDDOWN(全国標準卸価格!R71*地区別掛け率!R71%,-入力!$C$10),IF(入力!$C$11=2,ROUNDUP(全国標準卸価格!R71*地区別掛け率!R71%,-入力!$C$10),IF(入力!$C$11=3,ROUND(全国標準卸価格!R71*地区別掛け率!R71%,-入力!$C$10),""))),全国標準卸価格!R71))</f>
        <v/>
      </c>
      <c r="S71" s="126">
        <f>'6桁'!S71</f>
        <v>0</v>
      </c>
      <c r="T71" s="95" t="str">
        <f>IF(全国標準卸価格!T71="","",IF(ISNUMBER(全国標準卸価格!T71),IF(入力!$C$11=1,ROUNDDOWN(全国標準卸価格!T71*地区別掛け率!T71%,-入力!$C$10),IF(入力!$C$11=2,ROUNDUP(全国標準卸価格!T71*地区別掛け率!T71%,-入力!$C$10),IF(入力!$C$11=3,ROUND(全国標準卸価格!T71*地区別掛け率!T71%,-入力!$C$10),""))),全国標準卸価格!T71))</f>
        <v/>
      </c>
      <c r="U71" s="96">
        <f>'6桁'!U71</f>
        <v>0</v>
      </c>
      <c r="V71" s="74"/>
      <c r="W71" s="251"/>
      <c r="X71" s="265"/>
      <c r="Y71" s="251"/>
    </row>
    <row r="72" spans="2:25" ht="30" customHeight="1">
      <c r="B72" s="503"/>
      <c r="C72" s="362" t="s">
        <v>484</v>
      </c>
      <c r="D72" s="254"/>
      <c r="E72" s="342">
        <v>99</v>
      </c>
      <c r="F72" s="95" t="str">
        <f>IF(全国標準卸価格!F72="","",IF(ISNUMBER(全国標準卸価格!F72),IF(入力!$C$11=1,ROUNDDOWN(全国標準卸価格!F72*地区別掛け率!F72%,-入力!$C$10),IF(入力!$C$11=2,ROUNDUP(全国標準卸価格!F72*地区別掛け率!F72%,-入力!$C$10),IF(入力!$C$11=3,ROUND(全国標準卸価格!F72*地区別掛け率!F72%,-入力!$C$10),""))),全国標準卸価格!F72))</f>
        <v/>
      </c>
      <c r="G72" s="126">
        <f>'6桁'!G72</f>
        <v>0</v>
      </c>
      <c r="H72" s="95" t="str">
        <f>IF(全国標準卸価格!H72="","",IF(ISNUMBER(全国標準卸価格!H72),IF(入力!$C$11=1,ROUNDDOWN(全国標準卸価格!H72*地区別掛け率!H72%,-入力!$C$10),IF(入力!$C$11=2,ROUNDUP(全国標準卸価格!H72*地区別掛け率!H72%,-入力!$C$10),IF(入力!$C$11=3,ROUND(全国標準卸価格!H72*地区別掛け率!H72%,-入力!$C$10),""))),全国標準卸価格!H72))</f>
        <v/>
      </c>
      <c r="I72" s="126">
        <f>'6桁'!I72</f>
        <v>0</v>
      </c>
      <c r="J72" s="95">
        <f>IF(全国標準卸価格!J72="","",IF(ISNUMBER(全国標準卸価格!J72),IF(入力!$C$11=1,ROUNDDOWN(全国標準卸価格!J72*地区別掛け率!J72%,-入力!$C$10),IF(入力!$C$11=2,ROUNDUP(全国標準卸価格!J72*地区別掛け率!J72%,-入力!$C$10),IF(入力!$C$11=3,ROUND(全国標準卸価格!J72*地区別掛け率!J72%,-入力!$C$10),""))),全国標準卸価格!J72))</f>
        <v>53100</v>
      </c>
      <c r="K72" s="126" t="str">
        <f>'6桁'!K72</f>
        <v>V★</v>
      </c>
      <c r="L72" s="95" t="str">
        <f>IF(全国標準卸価格!L72="","",IF(ISNUMBER(全国標準卸価格!L72),IF(入力!$C$11=1,ROUNDDOWN(全国標準卸価格!L72*地区別掛け率!L72%,-入力!$C$10),IF(入力!$C$11=2,ROUNDUP(全国標準卸価格!L72*地区別掛け率!L72%,-入力!$C$10),IF(入力!$C$11=3,ROUND(全国標準卸価格!L72*地区別掛け率!L72%,-入力!$C$10),""))),全国標準卸価格!L72))</f>
        <v/>
      </c>
      <c r="M72" s="126">
        <f>'6桁'!M72</f>
        <v>0</v>
      </c>
      <c r="N72" s="95" t="str">
        <f>IF(全国標準卸価格!N72="","",IF(ISNUMBER(全国標準卸価格!N72),IF(入力!$C$11=1,ROUNDDOWN(全国標準卸価格!N72*地区別掛け率!N72%,-入力!$C$10),IF(入力!$C$11=2,ROUNDUP(全国標準卸価格!N72*地区別掛け率!N72%,-入力!$C$10),IF(入力!$C$11=3,ROUND(全国標準卸価格!N72*地区別掛け率!N72%,-入力!$C$10),""))),全国標準卸価格!N72))</f>
        <v/>
      </c>
      <c r="O72" s="126">
        <f>'6桁'!O72</f>
        <v>0</v>
      </c>
      <c r="P72" s="95" t="str">
        <f>IF(全国標準卸価格!P72="","",IF(ISNUMBER(全国標準卸価格!P72),IF(入力!$C$11=1,ROUNDDOWN(全国標準卸価格!P72*地区別掛け率!P72%,-入力!$C$10),IF(入力!$C$11=2,ROUNDUP(全国標準卸価格!P72*地区別掛け率!P72%,-入力!$C$10),IF(入力!$C$11=3,ROUND(全国標準卸価格!P72*地区別掛け率!P72%,-入力!$C$10),""))),全国標準卸価格!P72))</f>
        <v/>
      </c>
      <c r="Q72" s="126">
        <f>'6桁'!Q72</f>
        <v>0</v>
      </c>
      <c r="R72" s="95" t="str">
        <f>IF(全国標準卸価格!R72="","",IF(ISNUMBER(全国標準卸価格!R72),IF(入力!$C$11=1,ROUNDDOWN(全国標準卸価格!R72*地区別掛け率!R72%,-入力!$C$10),IF(入力!$C$11=2,ROUNDUP(全国標準卸価格!R72*地区別掛け率!R72%,-入力!$C$10),IF(入力!$C$11=3,ROUND(全国標準卸価格!R72*地区別掛け率!R72%,-入力!$C$10),""))),全国標準卸価格!R72))</f>
        <v/>
      </c>
      <c r="S72" s="126">
        <f>'6桁'!S72</f>
        <v>0</v>
      </c>
      <c r="T72" s="95" t="str">
        <f>IF(全国標準卸価格!T72="","",IF(ISNUMBER(全国標準卸価格!T72),IF(入力!$C$11=1,ROUNDDOWN(全国標準卸価格!T72*地区別掛け率!T72%,-入力!$C$10),IF(入力!$C$11=2,ROUNDUP(全国標準卸価格!T72*地区別掛け率!T72%,-入力!$C$10),IF(入力!$C$11=3,ROUND(全国標準卸価格!T72*地区別掛け率!T72%,-入力!$C$10),""))),全国標準卸価格!T72))</f>
        <v/>
      </c>
      <c r="U72" s="96">
        <f>'6桁'!U72</f>
        <v>0</v>
      </c>
      <c r="V72" s="74"/>
      <c r="W72" s="251"/>
      <c r="X72" s="265"/>
      <c r="Y72" s="251"/>
    </row>
    <row r="73" spans="2:25" ht="30" customHeight="1">
      <c r="B73" s="503"/>
      <c r="C73" s="362" t="s">
        <v>219</v>
      </c>
      <c r="D73" s="254">
        <v>98</v>
      </c>
      <c r="E73" s="342">
        <v>102</v>
      </c>
      <c r="F73" s="95">
        <f>IF(全国標準卸価格!F73="","",IF(ISNUMBER(全国標準卸価格!F73),IF(入力!$C$11=1,ROUNDDOWN(全国標準卸価格!F73*地区別掛け率!F73%,-入力!$C$10),IF(入力!$C$11=2,ROUNDUP(全国標準卸価格!F73*地区別掛け率!F73%,-入力!$C$10),IF(入力!$C$11=3,ROUND(全国標準卸価格!F73*地区別掛け率!F73%,-入力!$C$10),""))),全国標準卸価格!F73))</f>
        <v>56700</v>
      </c>
      <c r="G73" s="126" t="str">
        <f>'6桁'!G73</f>
        <v>Y★</v>
      </c>
      <c r="H73" s="95">
        <f>IF(全国標準卸価格!H73="","",IF(ISNUMBER(全国標準卸価格!H73),IF(入力!$C$11=1,ROUNDDOWN(全国標準卸価格!H73*地区別掛け率!H73%,-入力!$C$10),IF(入力!$C$11=2,ROUNDUP(全国標準卸価格!H73*地区別掛け率!H73%,-入力!$C$10),IF(入力!$C$11=3,ROUND(全国標準卸価格!H73*地区別掛け率!H73%,-入力!$C$10),""))),全国標準卸価格!H73))</f>
        <v>55000</v>
      </c>
      <c r="I73" s="126" t="str">
        <f>'6桁'!I73</f>
        <v>Y★</v>
      </c>
      <c r="J73" s="95">
        <f>IF(全国標準卸価格!J73="","",IF(ISNUMBER(全国標準卸価格!J73),IF(入力!$C$11=1,ROUNDDOWN(全国標準卸価格!J73*地区別掛け率!J73%,-入力!$C$10),IF(入力!$C$11=2,ROUNDUP(全国標準卸価格!J73*地区別掛け率!J73%,-入力!$C$10),IF(入力!$C$11=3,ROUND(全国標準卸価格!J73*地区別掛け率!J73%,-入力!$C$10),""))),全国標準卸価格!J73))</f>
        <v>53300</v>
      </c>
      <c r="K73" s="126" t="str">
        <f>'6桁'!K73</f>
        <v>W★</v>
      </c>
      <c r="L73" s="95">
        <f>IF(全国標準卸価格!L73="","",IF(ISNUMBER(全国標準卸価格!L73),IF(入力!$C$11=1,ROUNDDOWN(全国標準卸価格!L73*地区別掛け率!L73%,-入力!$C$10),IF(入力!$C$11=2,ROUNDUP(全国標準卸価格!L73*地区別掛け率!L73%,-入力!$C$10),IF(入力!$C$11=3,ROUND(全国標準卸価格!L73*地区別掛け率!L73%,-入力!$C$10),""))),全国標準卸価格!L73))</f>
        <v>50300</v>
      </c>
      <c r="M73" s="126" t="str">
        <f>'6桁'!M73</f>
        <v>W</v>
      </c>
      <c r="N73" s="95">
        <f>IF(全国標準卸価格!N73="","",IF(ISNUMBER(全国標準卸価格!N73),IF(入力!$C$11=1,ROUNDDOWN(全国標準卸価格!N73*地区別掛け率!N73%,-入力!$C$10),IF(入力!$C$11=2,ROUNDUP(全国標準卸価格!N73*地区別掛け率!N73%,-入力!$C$10),IF(入力!$C$11=3,ROUND(全国標準卸価格!N73*地区別掛け率!N73%,-入力!$C$10),""))),全国標準卸価格!N73))</f>
        <v>47000</v>
      </c>
      <c r="O73" s="126" t="str">
        <f>'6桁'!O73</f>
        <v>W</v>
      </c>
      <c r="P73" s="95" t="str">
        <f>IF(全国標準卸価格!P73="","",IF(ISNUMBER(全国標準卸価格!P73),IF(入力!$C$11=1,ROUNDDOWN(全国標準卸価格!P73*地区別掛け率!P73%,-入力!$C$10),IF(入力!$C$11=2,ROUNDUP(全国標準卸価格!P73*地区別掛け率!P73%,-入力!$C$10),IF(入力!$C$11=3,ROUND(全国標準卸価格!P73*地区別掛け率!P73%,-入力!$C$10),""))),全国標準卸価格!P73))</f>
        <v/>
      </c>
      <c r="Q73" s="126">
        <f>'6桁'!Q73</f>
        <v>0</v>
      </c>
      <c r="R73" s="95" t="str">
        <f>IF(全国標準卸価格!R73="","",IF(ISNUMBER(全国標準卸価格!R73),IF(入力!$C$11=1,ROUNDDOWN(全国標準卸価格!R73*地区別掛け率!R73%,-入力!$C$10),IF(入力!$C$11=2,ROUNDUP(全国標準卸価格!R73*地区別掛け率!R73%,-入力!$C$10),IF(入力!$C$11=3,ROUND(全国標準卸価格!R73*地区別掛け率!R73%,-入力!$C$10),""))),全国標準卸価格!R73))</f>
        <v/>
      </c>
      <c r="S73" s="126">
        <f>'6桁'!S73</f>
        <v>0</v>
      </c>
      <c r="T73" s="95" t="str">
        <f>IF(全国標準卸価格!T73="","",IF(ISNUMBER(全国標準卸価格!T73),IF(入力!$C$11=1,ROUNDDOWN(全国標準卸価格!T73*地区別掛け率!T73%,-入力!$C$10),IF(入力!$C$11=2,ROUNDUP(全国標準卸価格!T73*地区別掛け率!T73%,-入力!$C$10),IF(入力!$C$11=3,ROUND(全国標準卸価格!T73*地区別掛け率!T73%,-入力!$C$10),""))),全国標準卸価格!T73))</f>
        <v/>
      </c>
      <c r="U73" s="96">
        <f>'6桁'!U73</f>
        <v>0</v>
      </c>
      <c r="V73" s="74"/>
      <c r="W73" s="251"/>
      <c r="X73" s="265"/>
      <c r="Y73" s="251"/>
    </row>
    <row r="74" spans="2:25" ht="30" customHeight="1">
      <c r="B74" s="503"/>
      <c r="C74" s="362" t="s">
        <v>435</v>
      </c>
      <c r="D74" s="254"/>
      <c r="E74" s="342">
        <v>104</v>
      </c>
      <c r="F74" s="95">
        <f>IF(全国標準卸価格!F74="","",IF(ISNUMBER(全国標準卸価格!F74),IF(入力!$C$11=1,ROUNDDOWN(全国標準卸価格!F74*地区別掛け率!F74%,-入力!$C$10),IF(入力!$C$11=2,ROUNDUP(全国標準卸価格!F74*地区別掛け率!F74%,-入力!$C$10),IF(入力!$C$11=3,ROUND(全国標準卸価格!F74*地区別掛け率!F74%,-入力!$C$10),""))),全国標準卸価格!F74))</f>
        <v>58000</v>
      </c>
      <c r="G74" s="126" t="str">
        <f>'6桁'!G74</f>
        <v>Y★</v>
      </c>
      <c r="H74" s="95" t="str">
        <f>IF(全国標準卸価格!H74="","",IF(ISNUMBER(全国標準卸価格!H74),IF(入力!$C$11=1,ROUNDDOWN(全国標準卸価格!H74*地区別掛け率!H74%,-入力!$C$10),IF(入力!$C$11=2,ROUNDUP(全国標準卸価格!H74*地区別掛け率!H74%,-入力!$C$10),IF(入力!$C$11=3,ROUND(全国標準卸価格!H74*地区別掛け率!H74%,-入力!$C$10),""))),全国標準卸価格!H74))</f>
        <v/>
      </c>
      <c r="I74" s="126">
        <f>'6桁'!I74</f>
        <v>0</v>
      </c>
      <c r="J74" s="95" t="str">
        <f>IF(全国標準卸価格!J74="","",IF(ISNUMBER(全国標準卸価格!J74),IF(入力!$C$11=1,ROUNDDOWN(全国標準卸価格!J74*地区別掛け率!J74%,-入力!$C$10),IF(入力!$C$11=2,ROUNDUP(全国標準卸価格!J74*地区別掛け率!J74%,-入力!$C$10),IF(入力!$C$11=3,ROUND(全国標準卸価格!J74*地区別掛け率!J74%,-入力!$C$10),""))),全国標準卸価格!J74))</f>
        <v/>
      </c>
      <c r="K74" s="126">
        <f>'6桁'!K74</f>
        <v>0</v>
      </c>
      <c r="L74" s="95" t="str">
        <f>IF(全国標準卸価格!L74="","",IF(ISNUMBER(全国標準卸価格!L74),IF(入力!$C$11=1,ROUNDDOWN(全国標準卸価格!L74*地区別掛け率!L74%,-入力!$C$10),IF(入力!$C$11=2,ROUNDUP(全国標準卸価格!L74*地区別掛け率!L74%,-入力!$C$10),IF(入力!$C$11=3,ROUND(全国標準卸価格!L74*地区別掛け率!L74%,-入力!$C$10),""))),全国標準卸価格!L74))</f>
        <v/>
      </c>
      <c r="M74" s="126">
        <f>'6桁'!M74</f>
        <v>0</v>
      </c>
      <c r="N74" s="95" t="str">
        <f>IF(全国標準卸価格!N74="","",IF(ISNUMBER(全国標準卸価格!N74),IF(入力!$C$11=1,ROUNDDOWN(全国標準卸価格!N74*地区別掛け率!N74%,-入力!$C$10),IF(入力!$C$11=2,ROUNDUP(全国標準卸価格!N74*地区別掛け率!N74%,-入力!$C$10),IF(入力!$C$11=3,ROUND(全国標準卸価格!N74*地区別掛け率!N74%,-入力!$C$10),""))),全国標準卸価格!N74))</f>
        <v/>
      </c>
      <c r="O74" s="126">
        <f>'6桁'!O74</f>
        <v>0</v>
      </c>
      <c r="P74" s="95" t="str">
        <f>IF(全国標準卸価格!P74="","",IF(ISNUMBER(全国標準卸価格!P74),IF(入力!$C$11=1,ROUNDDOWN(全国標準卸価格!P74*地区別掛け率!P74%,-入力!$C$10),IF(入力!$C$11=2,ROUNDUP(全国標準卸価格!P74*地区別掛け率!P74%,-入力!$C$10),IF(入力!$C$11=3,ROUND(全国標準卸価格!P74*地区別掛け率!P74%,-入力!$C$10),""))),全国標準卸価格!P74))</f>
        <v/>
      </c>
      <c r="Q74" s="126">
        <f>'6桁'!Q74</f>
        <v>0</v>
      </c>
      <c r="R74" s="95" t="str">
        <f>IF(全国標準卸価格!R74="","",IF(ISNUMBER(全国標準卸価格!R74),IF(入力!$C$11=1,ROUNDDOWN(全国標準卸価格!R74*地区別掛け率!R74%,-入力!$C$10),IF(入力!$C$11=2,ROUNDUP(全国標準卸価格!R74*地区別掛け率!R74%,-入力!$C$10),IF(入力!$C$11=3,ROUND(全国標準卸価格!R74*地区別掛け率!R74%,-入力!$C$10),""))),全国標準卸価格!R74))</f>
        <v/>
      </c>
      <c r="S74" s="126">
        <f>'6桁'!S74</f>
        <v>0</v>
      </c>
      <c r="T74" s="95" t="str">
        <f>IF(全国標準卸価格!T74="","",IF(ISNUMBER(全国標準卸価格!T74),IF(入力!$C$11=1,ROUNDDOWN(全国標準卸価格!T74*地区別掛け率!T74%,-入力!$C$10),IF(入力!$C$11=2,ROUNDUP(全国標準卸価格!T74*地区別掛け率!T74%,-入力!$C$10),IF(入力!$C$11=3,ROUND(全国標準卸価格!T74*地区別掛け率!T74%,-入力!$C$10),""))),全国標準卸価格!T74))</f>
        <v/>
      </c>
      <c r="U74" s="96">
        <f>'6桁'!U74</f>
        <v>0</v>
      </c>
      <c r="V74" s="74"/>
      <c r="W74" s="251"/>
      <c r="X74" s="265"/>
      <c r="Y74" s="251"/>
    </row>
    <row r="75" spans="2:25" ht="30" customHeight="1">
      <c r="B75" s="503"/>
      <c r="C75" s="362" t="s">
        <v>972</v>
      </c>
      <c r="D75" s="254">
        <v>88</v>
      </c>
      <c r="E75" s="342"/>
      <c r="F75" s="95" t="str">
        <f>IF(全国標準卸価格!F75="","",IF(ISNUMBER(全国標準卸価格!F75),IF(入力!$C$11=1,ROUNDDOWN(全国標準卸価格!F75*地区別掛け率!F75%,-入力!$C$10),IF(入力!$C$11=2,ROUNDUP(全国標準卸価格!F75*地区別掛け率!F75%,-入力!$C$10),IF(入力!$C$11=3,ROUND(全国標準卸価格!F75*地区別掛け率!F75%,-入力!$C$10),""))),全国標準卸価格!F75))</f>
        <v/>
      </c>
      <c r="G75" s="126">
        <f>'6桁'!G75</f>
        <v>0</v>
      </c>
      <c r="H75" s="95" t="str">
        <f>IF(全国標準卸価格!H75="","",IF(ISNUMBER(全国標準卸価格!H75),IF(入力!$C$11=1,ROUNDDOWN(全国標準卸価格!H75*地区別掛け率!H75%,-入力!$C$10),IF(入力!$C$11=2,ROUNDUP(全国標準卸価格!H75*地区別掛け率!H75%,-入力!$C$10),IF(入力!$C$11=3,ROUND(全国標準卸価格!H75*地区別掛け率!H75%,-入力!$C$10),""))),全国標準卸価格!H75))</f>
        <v/>
      </c>
      <c r="I75" s="126">
        <f>'6桁'!I75</f>
        <v>0</v>
      </c>
      <c r="J75" s="95">
        <f>IF(全国標準卸価格!J75="","",IF(ISNUMBER(全国標準卸価格!J75),IF(入力!$C$11=1,ROUNDDOWN(全国標準卸価格!J75*地区別掛け率!J75%,-入力!$C$10),IF(入力!$C$11=2,ROUNDUP(全国標準卸価格!J75*地区別掛け率!J75%,-入力!$C$10),IF(入力!$C$11=3,ROUND(全国標準卸価格!J75*地区別掛け率!J75%,-入力!$C$10),""))),全国標準卸価格!J75))</f>
        <v>36000</v>
      </c>
      <c r="K75" s="126" t="str">
        <f>'6桁'!K75</f>
        <v>H</v>
      </c>
      <c r="L75" s="95" t="str">
        <f>IF(全国標準卸価格!L75="","",IF(ISNUMBER(全国標準卸価格!L75),IF(入力!$C$11=1,ROUNDDOWN(全国標準卸価格!L75*地区別掛け率!L75%,-入力!$C$10),IF(入力!$C$11=2,ROUNDUP(全国標準卸価格!L75*地区別掛け率!L75%,-入力!$C$10),IF(入力!$C$11=3,ROUND(全国標準卸価格!L75*地区別掛け率!L75%,-入力!$C$10),""))),全国標準卸価格!L75))</f>
        <v/>
      </c>
      <c r="M75" s="126">
        <f>'6桁'!M75</f>
        <v>0</v>
      </c>
      <c r="N75" s="95" t="str">
        <f>IF(全国標準卸価格!N75="","",IF(ISNUMBER(全国標準卸価格!N75),IF(入力!$C$11=1,ROUNDDOWN(全国標準卸価格!N75*地区別掛け率!N75%,-入力!$C$10),IF(入力!$C$11=2,ROUNDUP(全国標準卸価格!N75*地区別掛け率!N75%,-入力!$C$10),IF(入力!$C$11=3,ROUND(全国標準卸価格!N75*地区別掛け率!N75%,-入力!$C$10),""))),全国標準卸価格!N75))</f>
        <v/>
      </c>
      <c r="O75" s="126">
        <f>'6桁'!O75</f>
        <v>0</v>
      </c>
      <c r="P75" s="95">
        <f>IF(全国標準卸価格!P75="","",IF(ISNUMBER(全国標準卸価格!P75),IF(入力!$C$11=1,ROUNDDOWN(全国標準卸価格!P75*地区別掛け率!P75%,-入力!$C$10),IF(入力!$C$11=2,ROUNDUP(全国標準卸価格!P75*地区別掛け率!P75%,-入力!$C$10),IF(入力!$C$11=3,ROUND(全国標準卸価格!P75*地区別掛け率!P75%,-入力!$C$10),""))),全国標準卸価格!P75))</f>
        <v>31400</v>
      </c>
      <c r="Q75" s="126" t="str">
        <f>'6桁'!Q75</f>
        <v>H</v>
      </c>
      <c r="R75" s="95" t="str">
        <f>IF(全国標準卸価格!R75="","",IF(ISNUMBER(全国標準卸価格!R75),IF(入力!$C$11=1,ROUNDDOWN(全国標準卸価格!R75*地区別掛け率!R75%,-入力!$C$10),IF(入力!$C$11=2,ROUNDUP(全国標準卸価格!R75*地区別掛け率!R75%,-入力!$C$10),IF(入力!$C$11=3,ROUND(全国標準卸価格!R75*地区別掛け率!R75%,-入力!$C$10),""))),全国標準卸価格!R75))</f>
        <v/>
      </c>
      <c r="S75" s="126">
        <f>'6桁'!S75</f>
        <v>0</v>
      </c>
      <c r="T75" s="95" t="str">
        <f>IF(全国標準卸価格!T75="","",IF(ISNUMBER(全国標準卸価格!T75),IF(入力!$C$11=1,ROUNDDOWN(全国標準卸価格!T75*地区別掛け率!T75%,-入力!$C$10),IF(入力!$C$11=2,ROUNDUP(全国標準卸価格!T75*地区別掛け率!T75%,-入力!$C$10),IF(入力!$C$11=3,ROUND(全国標準卸価格!T75*地区別掛け率!T75%,-入力!$C$10),""))),全国標準卸価格!T75))</f>
        <v/>
      </c>
      <c r="U75" s="96">
        <f>'6桁'!U75</f>
        <v>0</v>
      </c>
      <c r="V75" s="74"/>
      <c r="W75" s="251"/>
      <c r="X75" s="265"/>
      <c r="Y75" s="251"/>
    </row>
    <row r="76" spans="2:25" ht="30" customHeight="1">
      <c r="B76" s="503"/>
      <c r="C76" s="362" t="s">
        <v>486</v>
      </c>
      <c r="D76" s="254"/>
      <c r="E76" s="342">
        <v>103</v>
      </c>
      <c r="F76" s="95" t="str">
        <f>IF(全国標準卸価格!F76="","",IF(ISNUMBER(全国標準卸価格!F76),IF(入力!$C$11=1,ROUNDDOWN(全国標準卸価格!F76*地区別掛け率!F76%,-入力!$C$10),IF(入力!$C$11=2,ROUNDUP(全国標準卸価格!F76*地区別掛け率!F76%,-入力!$C$10),IF(入力!$C$11=3,ROUND(全国標準卸価格!F76*地区別掛け率!F76%,-入力!$C$10),""))),全国標準卸価格!F76))</f>
        <v/>
      </c>
      <c r="G76" s="126">
        <f>'6桁'!G76</f>
        <v>0</v>
      </c>
      <c r="H76" s="95">
        <f>IF(全国標準卸価格!H76="","",IF(ISNUMBER(全国標準卸価格!H76),IF(入力!$C$11=1,ROUNDDOWN(全国標準卸価格!H76*地区別掛け率!H76%,-入力!$C$10),IF(入力!$C$11=2,ROUNDUP(全国標準卸価格!H76*地区別掛け率!H76%,-入力!$C$10),IF(入力!$C$11=3,ROUND(全国標準卸価格!H76*地区別掛け率!H76%,-入力!$C$10),""))),全国標準卸価格!H76))</f>
        <v>46700</v>
      </c>
      <c r="I76" s="126" t="str">
        <f>'6桁'!I76</f>
        <v>W★</v>
      </c>
      <c r="J76" s="95">
        <f>IF(全国標準卸価格!J76="","",IF(ISNUMBER(全国標準卸価格!J76),IF(入力!$C$11=1,ROUNDDOWN(全国標準卸価格!J76*地区別掛け率!J76%,-入力!$C$10),IF(入力!$C$11=2,ROUNDUP(全国標準卸価格!J76*地区別掛け率!J76%,-入力!$C$10),IF(入力!$C$11=3,ROUND(全国標準卸価格!J76*地区別掛け率!J76%,-入力!$C$10),""))),全国標準卸価格!J76))</f>
        <v>43100</v>
      </c>
      <c r="K76" s="126" t="str">
        <f>'6桁'!K76</f>
        <v>V★</v>
      </c>
      <c r="L76" s="95" t="str">
        <f>IF(全国標準卸価格!L76="","",IF(ISNUMBER(全国標準卸価格!L76),IF(入力!$C$11=1,ROUNDDOWN(全国標準卸価格!L76*地区別掛け率!L76%,-入力!$C$10),IF(入力!$C$11=2,ROUNDUP(全国標準卸価格!L76*地区別掛け率!L76%,-入力!$C$10),IF(入力!$C$11=3,ROUND(全国標準卸価格!L76*地区別掛け率!L76%,-入力!$C$10),""))),全国標準卸価格!L76))</f>
        <v/>
      </c>
      <c r="M76" s="126">
        <f>'6桁'!M76</f>
        <v>0</v>
      </c>
      <c r="N76" s="95" t="str">
        <f>IF(全国標準卸価格!N76="","",IF(ISNUMBER(全国標準卸価格!N76),IF(入力!$C$11=1,ROUNDDOWN(全国標準卸価格!N76*地区別掛け率!N76%,-入力!$C$10),IF(入力!$C$11=2,ROUNDUP(全国標準卸価格!N76*地区別掛け率!N76%,-入力!$C$10),IF(入力!$C$11=3,ROUND(全国標準卸価格!N76*地区別掛け率!N76%,-入力!$C$10),""))),全国標準卸価格!N76))</f>
        <v/>
      </c>
      <c r="O76" s="126">
        <f>'6桁'!O76</f>
        <v>0</v>
      </c>
      <c r="P76" s="95" t="str">
        <f>IF(全国標準卸価格!P76="","",IF(ISNUMBER(全国標準卸価格!P76),IF(入力!$C$11=1,ROUNDDOWN(全国標準卸価格!P76*地区別掛け率!P76%,-入力!$C$10),IF(入力!$C$11=2,ROUNDUP(全国標準卸価格!P76*地区別掛け率!P76%,-入力!$C$10),IF(入力!$C$11=3,ROUND(全国標準卸価格!P76*地区別掛け率!P76%,-入力!$C$10),""))),全国標準卸価格!P76))</f>
        <v/>
      </c>
      <c r="Q76" s="126">
        <f>'6桁'!Q76</f>
        <v>0</v>
      </c>
      <c r="R76" s="95" t="str">
        <f>IF(全国標準卸価格!R76="","",IF(ISNUMBER(全国標準卸価格!R76),IF(入力!$C$11=1,ROUNDDOWN(全国標準卸価格!R76*地区別掛け率!R76%,-入力!$C$10),IF(入力!$C$11=2,ROUNDUP(全国標準卸価格!R76*地区別掛け率!R76%,-入力!$C$10),IF(入力!$C$11=3,ROUND(全国標準卸価格!R76*地区別掛け率!R76%,-入力!$C$10),""))),全国標準卸価格!R76))</f>
        <v/>
      </c>
      <c r="S76" s="126">
        <f>'6桁'!S76</f>
        <v>0</v>
      </c>
      <c r="T76" s="95" t="str">
        <f>IF(全国標準卸価格!T76="","",IF(ISNUMBER(全国標準卸価格!T76),IF(入力!$C$11=1,ROUNDDOWN(全国標準卸価格!T76*地区別掛け率!T76%,-入力!$C$10),IF(入力!$C$11=2,ROUNDUP(全国標準卸価格!T76*地区別掛け率!T76%,-入力!$C$10),IF(入力!$C$11=3,ROUND(全国標準卸価格!T76*地区別掛け率!T76%,-入力!$C$10),""))),全国標準卸価格!T76))</f>
        <v/>
      </c>
      <c r="U76" s="96">
        <f>'6桁'!U76</f>
        <v>0</v>
      </c>
      <c r="V76" s="74"/>
      <c r="W76" s="251"/>
      <c r="X76" s="265"/>
      <c r="Y76" s="251"/>
    </row>
    <row r="77" spans="2:25" ht="30" customHeight="1">
      <c r="B77" s="503"/>
      <c r="C77" s="362" t="s">
        <v>454</v>
      </c>
      <c r="D77" s="254">
        <v>101</v>
      </c>
      <c r="E77" s="342">
        <v>105</v>
      </c>
      <c r="F77" s="95" t="str">
        <f>IF(全国標準卸価格!F77="","",IF(ISNUMBER(全国標準卸価格!F77),IF(入力!$C$11=1,ROUNDDOWN(全国標準卸価格!F77*地区別掛け率!F77%,-入力!$C$10),IF(入力!$C$11=2,ROUNDUP(全国標準卸価格!F77*地区別掛け率!F77%,-入力!$C$10),IF(入力!$C$11=3,ROUND(全国標準卸価格!F77*地区別掛け率!F77%,-入力!$C$10),""))),全国標準卸価格!F77))</f>
        <v/>
      </c>
      <c r="G77" s="126">
        <f>'6桁'!G77</f>
        <v>0</v>
      </c>
      <c r="H77" s="95">
        <f>IF(全国標準卸価格!H77="","",IF(ISNUMBER(全国標準卸価格!H77),IF(入力!$C$11=1,ROUNDDOWN(全国標準卸価格!H77*地区別掛け率!H77%,-入力!$C$10),IF(入力!$C$11=2,ROUNDUP(全国標準卸価格!H77*地区別掛け率!H77%,-入力!$C$10),IF(入力!$C$11=3,ROUND(全国標準卸価格!H77*地区別掛け率!H77%,-入力!$C$10),""))),全国標準卸価格!H77))</f>
        <v>53500</v>
      </c>
      <c r="I77" s="126" t="str">
        <f>'6桁'!I77</f>
        <v>W★</v>
      </c>
      <c r="J77" s="95">
        <f>IF(全国標準卸価格!J77="","",IF(ISNUMBER(全国標準卸価格!J77),IF(入力!$C$11=1,ROUNDDOWN(全国標準卸価格!J77*地区別掛け率!J77%,-入力!$C$10),IF(入力!$C$11=2,ROUNDUP(全国標準卸価格!J77*地区別掛け率!J77%,-入力!$C$10),IF(入力!$C$11=3,ROUND(全国標準卸価格!J77*地区別掛け率!J77%,-入力!$C$10),""))),全国標準卸価格!J77))</f>
        <v>44000</v>
      </c>
      <c r="K77" s="126" t="str">
        <f>'6桁'!K77</f>
        <v>W</v>
      </c>
      <c r="L77" s="95" t="str">
        <f>IF(全国標準卸価格!L77="","",IF(ISNUMBER(全国標準卸価格!L77),IF(入力!$C$11=1,ROUNDDOWN(全国標準卸価格!L77*地区別掛け率!L77%,-入力!$C$10),IF(入力!$C$11=2,ROUNDUP(全国標準卸価格!L77*地区別掛け率!L77%,-入力!$C$10),IF(入力!$C$11=3,ROUND(全国標準卸価格!L77*地区別掛け率!L77%,-入力!$C$10),""))),全国標準卸価格!L77))</f>
        <v/>
      </c>
      <c r="M77" s="126">
        <f>'6桁'!M77</f>
        <v>0</v>
      </c>
      <c r="N77" s="95" t="str">
        <f>IF(全国標準卸価格!N77="","",IF(ISNUMBER(全国標準卸価格!N77),IF(入力!$C$11=1,ROUNDDOWN(全国標準卸価格!N77*地区別掛け率!N77%,-入力!$C$10),IF(入力!$C$11=2,ROUNDUP(全国標準卸価格!N77*地区別掛け率!N77%,-入力!$C$10),IF(入力!$C$11=3,ROUND(全国標準卸価格!N77*地区別掛け率!N77%,-入力!$C$10),""))),全国標準卸価格!N77))</f>
        <v/>
      </c>
      <c r="O77" s="126">
        <f>'6桁'!O77</f>
        <v>0</v>
      </c>
      <c r="P77" s="95" t="str">
        <f>IF(全国標準卸価格!P77="","",IF(ISNUMBER(全国標準卸価格!P77),IF(入力!$C$11=1,ROUNDDOWN(全国標準卸価格!P77*地区別掛け率!P77%,-入力!$C$10),IF(入力!$C$11=2,ROUNDUP(全国標準卸価格!P77*地区別掛け率!P77%,-入力!$C$10),IF(入力!$C$11=3,ROUND(全国標準卸価格!P77*地区別掛け率!P77%,-入力!$C$10),""))),全国標準卸価格!P77))</f>
        <v/>
      </c>
      <c r="Q77" s="126">
        <f>'6桁'!Q77</f>
        <v>0</v>
      </c>
      <c r="R77" s="95" t="str">
        <f>IF(全国標準卸価格!R77="","",IF(ISNUMBER(全国標準卸価格!R77),IF(入力!$C$11=1,ROUNDDOWN(全国標準卸価格!R77*地区別掛け率!R77%,-入力!$C$10),IF(入力!$C$11=2,ROUNDUP(全国標準卸価格!R77*地区別掛け率!R77%,-入力!$C$10),IF(入力!$C$11=3,ROUND(全国標準卸価格!R77*地区別掛け率!R77%,-入力!$C$10),""))),全国標準卸価格!R77))</f>
        <v/>
      </c>
      <c r="S77" s="126">
        <f>'6桁'!S77</f>
        <v>0</v>
      </c>
      <c r="T77" s="95" t="str">
        <f>IF(全国標準卸価格!T77="","",IF(ISNUMBER(全国標準卸価格!T77),IF(入力!$C$11=1,ROUNDDOWN(全国標準卸価格!T77*地区別掛け率!T77%,-入力!$C$10),IF(入力!$C$11=2,ROUNDUP(全国標準卸価格!T77*地区別掛け率!T77%,-入力!$C$10),IF(入力!$C$11=3,ROUND(全国標準卸価格!T77*地区別掛け率!T77%,-入力!$C$10),""))),全国標準卸価格!T77))</f>
        <v/>
      </c>
      <c r="U77" s="96">
        <f>'6桁'!U77</f>
        <v>0</v>
      </c>
      <c r="V77" s="74"/>
      <c r="W77" s="251"/>
      <c r="X77" s="265"/>
      <c r="Y77" s="251"/>
    </row>
    <row r="78" spans="2:25" ht="30" customHeight="1">
      <c r="B78" s="503"/>
      <c r="C78" s="362" t="s">
        <v>305</v>
      </c>
      <c r="D78" s="254"/>
      <c r="E78" s="342">
        <v>107</v>
      </c>
      <c r="F78" s="95" t="str">
        <f>IF(全国標準卸価格!F78="","",IF(ISNUMBER(全国標準卸価格!F78),IF(入力!$C$11=1,ROUNDDOWN(全国標準卸価格!F78*地区別掛け率!F78%,-入力!$C$10),IF(入力!$C$11=2,ROUNDUP(全国標準卸価格!F78*地区別掛け率!F78%,-入力!$C$10),IF(入力!$C$11=3,ROUND(全国標準卸価格!F78*地区別掛け率!F78%,-入力!$C$10),""))),全国標準卸価格!F78))</f>
        <v/>
      </c>
      <c r="G78" s="126">
        <f>'6桁'!G78</f>
        <v>0</v>
      </c>
      <c r="H78" s="95">
        <f>IF(全国標準卸価格!H78="","",IF(ISNUMBER(全国標準卸価格!H78),IF(入力!$C$11=1,ROUNDDOWN(全国標準卸価格!H78*地区別掛け率!H78%,-入力!$C$10),IF(入力!$C$11=2,ROUNDUP(全国標準卸価格!H78*地区別掛け率!H78%,-入力!$C$10),IF(入力!$C$11=3,ROUND(全国標準卸価格!H78*地区別掛け率!H78%,-入力!$C$10),""))),全国標準卸価格!H78))</f>
        <v>54200</v>
      </c>
      <c r="I78" s="126" t="str">
        <f>'6桁'!I78</f>
        <v>Y★</v>
      </c>
      <c r="J78" s="95" t="str">
        <f>IF(全国標準卸価格!J78="","",IF(ISNUMBER(全国標準卸価格!J78),IF(入力!$C$11=1,ROUNDDOWN(全国標準卸価格!J78*地区別掛け率!J78%,-入力!$C$10),IF(入力!$C$11=2,ROUNDUP(全国標準卸価格!J78*地区別掛け率!J78%,-入力!$C$10),IF(入力!$C$11=3,ROUND(全国標準卸価格!J78*地区別掛け率!J78%,-入力!$C$10),""))),全国標準卸価格!J78))</f>
        <v/>
      </c>
      <c r="K78" s="126">
        <f>'6桁'!K78</f>
        <v>0</v>
      </c>
      <c r="L78" s="95" t="str">
        <f>IF(全国標準卸価格!L78="","",IF(ISNUMBER(全国標準卸価格!L78),IF(入力!$C$11=1,ROUNDDOWN(全国標準卸価格!L78*地区別掛け率!L78%,-入力!$C$10),IF(入力!$C$11=2,ROUNDUP(全国標準卸価格!L78*地区別掛け率!L78%,-入力!$C$10),IF(入力!$C$11=3,ROUND(全国標準卸価格!L78*地区別掛け率!L78%,-入力!$C$10),""))),全国標準卸価格!L78))</f>
        <v/>
      </c>
      <c r="M78" s="126">
        <f>'6桁'!M78</f>
        <v>0</v>
      </c>
      <c r="N78" s="95" t="str">
        <f>IF(全国標準卸価格!N78="","",IF(ISNUMBER(全国標準卸価格!N78),IF(入力!$C$11=1,ROUNDDOWN(全国標準卸価格!N78*地区別掛け率!N78%,-入力!$C$10),IF(入力!$C$11=2,ROUNDUP(全国標準卸価格!N78*地区別掛け率!N78%,-入力!$C$10),IF(入力!$C$11=3,ROUND(全国標準卸価格!N78*地区別掛け率!N78%,-入力!$C$10),""))),全国標準卸価格!N78))</f>
        <v/>
      </c>
      <c r="O78" s="126">
        <f>'6桁'!O78</f>
        <v>0</v>
      </c>
      <c r="P78" s="95" t="str">
        <f>IF(全国標準卸価格!P78="","",IF(ISNUMBER(全国標準卸価格!P78),IF(入力!$C$11=1,ROUNDDOWN(全国標準卸価格!P78*地区別掛け率!P78%,-入力!$C$10),IF(入力!$C$11=2,ROUNDUP(全国標準卸価格!P78*地区別掛け率!P78%,-入力!$C$10),IF(入力!$C$11=3,ROUND(全国標準卸価格!P78*地区別掛け率!P78%,-入力!$C$10),""))),全国標準卸価格!P78))</f>
        <v/>
      </c>
      <c r="Q78" s="126">
        <f>'6桁'!Q78</f>
        <v>0</v>
      </c>
      <c r="R78" s="95" t="str">
        <f>IF(全国標準卸価格!R78="","",IF(ISNUMBER(全国標準卸価格!R78),IF(入力!$C$11=1,ROUNDDOWN(全国標準卸価格!R78*地区別掛け率!R78%,-入力!$C$10),IF(入力!$C$11=2,ROUNDUP(全国標準卸価格!R78*地区別掛け率!R78%,-入力!$C$10),IF(入力!$C$11=3,ROUND(全国標準卸価格!R78*地区別掛け率!R78%,-入力!$C$10),""))),全国標準卸価格!R78))</f>
        <v/>
      </c>
      <c r="S78" s="126">
        <f>'6桁'!S78</f>
        <v>0</v>
      </c>
      <c r="T78" s="95" t="str">
        <f>IF(全国標準卸価格!T78="","",IF(ISNUMBER(全国標準卸価格!T78),IF(入力!$C$11=1,ROUNDDOWN(全国標準卸価格!T78*地区別掛け率!T78%,-入力!$C$10),IF(入力!$C$11=2,ROUNDUP(全国標準卸価格!T78*地区別掛け率!T78%,-入力!$C$10),IF(入力!$C$11=3,ROUND(全国標準卸価格!T78*地区別掛け率!T78%,-入力!$C$10),""))),全国標準卸価格!T78))</f>
        <v/>
      </c>
      <c r="U78" s="96">
        <f>'6桁'!U78</f>
        <v>0</v>
      </c>
      <c r="V78" s="74"/>
      <c r="W78" s="251"/>
      <c r="X78" s="265"/>
      <c r="Y78" s="251"/>
    </row>
    <row r="79" spans="2:25" ht="30" customHeight="1">
      <c r="B79" s="503"/>
      <c r="C79" s="362" t="s">
        <v>331</v>
      </c>
      <c r="D79" s="254"/>
      <c r="E79" s="342">
        <v>110</v>
      </c>
      <c r="F79" s="95" t="str">
        <f>IF(全国標準卸価格!F79="","",IF(ISNUMBER(全国標準卸価格!F79),IF(入力!$C$11=1,ROUNDDOWN(全国標準卸価格!F79*地区別掛け率!F79%,-入力!$C$10),IF(入力!$C$11=2,ROUNDUP(全国標準卸価格!F79*地区別掛け率!F79%,-入力!$C$10),IF(入力!$C$11=3,ROUND(全国標準卸価格!F79*地区別掛け率!F79%,-入力!$C$10),""))),全国標準卸価格!F79))</f>
        <v/>
      </c>
      <c r="G79" s="126">
        <f>'6桁'!G79</f>
        <v>0</v>
      </c>
      <c r="H79" s="95">
        <f>IF(全国標準卸価格!H79="","",IF(ISNUMBER(全国標準卸価格!H79),IF(入力!$C$11=1,ROUNDDOWN(全国標準卸価格!H79*地区別掛け率!H79%,-入力!$C$10),IF(入力!$C$11=2,ROUNDUP(全国標準卸価格!H79*地区別掛け率!H79%,-入力!$C$10),IF(入力!$C$11=3,ROUND(全国標準卸価格!H79*地区別掛け率!H79%,-入力!$C$10),""))),全国標準卸価格!H79))</f>
        <v>65500</v>
      </c>
      <c r="I79" s="126" t="str">
        <f>'6桁'!I79</f>
        <v>Y★</v>
      </c>
      <c r="J79" s="95" t="str">
        <f>IF(全国標準卸価格!J79="","",IF(ISNUMBER(全国標準卸価格!J79),IF(入力!$C$11=1,ROUNDDOWN(全国標準卸価格!J79*地区別掛け率!J79%,-入力!$C$10),IF(入力!$C$11=2,ROUNDUP(全国標準卸価格!J79*地区別掛け率!J79%,-入力!$C$10),IF(入力!$C$11=3,ROUND(全国標準卸価格!J79*地区別掛け率!J79%,-入力!$C$10),""))),全国標準卸価格!J79))</f>
        <v/>
      </c>
      <c r="K79" s="126">
        <f>'6桁'!K79</f>
        <v>0</v>
      </c>
      <c r="L79" s="95" t="str">
        <f>IF(全国標準卸価格!L79="","",IF(ISNUMBER(全国標準卸価格!L79),IF(入力!$C$11=1,ROUNDDOWN(全国標準卸価格!L79*地区別掛け率!L79%,-入力!$C$10),IF(入力!$C$11=2,ROUNDUP(全国標準卸価格!L79*地区別掛け率!L79%,-入力!$C$10),IF(入力!$C$11=3,ROUND(全国標準卸価格!L79*地区別掛け率!L79%,-入力!$C$10),""))),全国標準卸価格!L79))</f>
        <v/>
      </c>
      <c r="M79" s="126">
        <f>'6桁'!M79</f>
        <v>0</v>
      </c>
      <c r="N79" s="95" t="str">
        <f>IF(全国標準卸価格!N79="","",IF(ISNUMBER(全国標準卸価格!N79),IF(入力!$C$11=1,ROUNDDOWN(全国標準卸価格!N79*地区別掛け率!N79%,-入力!$C$10),IF(入力!$C$11=2,ROUNDUP(全国標準卸価格!N79*地区別掛け率!N79%,-入力!$C$10),IF(入力!$C$11=3,ROUND(全国標準卸価格!N79*地区別掛け率!N79%,-入力!$C$10),""))),全国標準卸価格!N79))</f>
        <v/>
      </c>
      <c r="O79" s="126">
        <f>'6桁'!O79</f>
        <v>0</v>
      </c>
      <c r="P79" s="95" t="str">
        <f>IF(全国標準卸価格!P79="","",IF(ISNUMBER(全国標準卸価格!P79),IF(入力!$C$11=1,ROUNDDOWN(全国標準卸価格!P79*地区別掛け率!P79%,-入力!$C$10),IF(入力!$C$11=2,ROUNDUP(全国標準卸価格!P79*地区別掛け率!P79%,-入力!$C$10),IF(入力!$C$11=3,ROUND(全国標準卸価格!P79*地区別掛け率!P79%,-入力!$C$10),""))),全国標準卸価格!P79))</f>
        <v/>
      </c>
      <c r="Q79" s="126">
        <f>'6桁'!Q79</f>
        <v>0</v>
      </c>
      <c r="R79" s="95" t="str">
        <f>IF(全国標準卸価格!R79="","",IF(ISNUMBER(全国標準卸価格!R79),IF(入力!$C$11=1,ROUNDDOWN(全国標準卸価格!R79*地区別掛け率!R79%,-入力!$C$10),IF(入力!$C$11=2,ROUNDUP(全国標準卸価格!R79*地区別掛け率!R79%,-入力!$C$10),IF(入力!$C$11=3,ROUND(全国標準卸価格!R79*地区別掛け率!R79%,-入力!$C$10),""))),全国標準卸価格!R79))</f>
        <v/>
      </c>
      <c r="S79" s="126">
        <f>'6桁'!S79</f>
        <v>0</v>
      </c>
      <c r="T79" s="95" t="str">
        <f>IF(全国標準卸価格!T79="","",IF(ISNUMBER(全国標準卸価格!T79),IF(入力!$C$11=1,ROUNDDOWN(全国標準卸価格!T79*地区別掛け率!T79%,-入力!$C$10),IF(入力!$C$11=2,ROUNDUP(全国標準卸価格!T79*地区別掛け率!T79%,-入力!$C$10),IF(入力!$C$11=3,ROUND(全国標準卸価格!T79*地区別掛け率!T79%,-入力!$C$10),""))),全国標準卸価格!T79))</f>
        <v/>
      </c>
      <c r="U79" s="96">
        <f>'6桁'!U79</f>
        <v>0</v>
      </c>
      <c r="V79" s="74"/>
      <c r="W79" s="251"/>
      <c r="X79" s="265"/>
      <c r="Y79" s="251"/>
    </row>
    <row r="80" spans="2:25" ht="30" customHeight="1">
      <c r="B80" s="503"/>
      <c r="C80" s="362" t="s">
        <v>364</v>
      </c>
      <c r="D80" s="254">
        <v>99</v>
      </c>
      <c r="E80" s="342">
        <v>103</v>
      </c>
      <c r="F80" s="95" t="str">
        <f>IF(全国標準卸価格!F80="","",IF(ISNUMBER(全国標準卸価格!F80),IF(入力!$C$11=1,ROUNDDOWN(全国標準卸価格!F80*地区別掛け率!F80%,-入力!$C$10),IF(入力!$C$11=2,ROUNDUP(全国標準卸価格!F80*地区別掛け率!F80%,-入力!$C$10),IF(入力!$C$11=3,ROUND(全国標準卸価格!F80*地区別掛け率!F80%,-入力!$C$10),""))),全国標準卸価格!F80))</f>
        <v/>
      </c>
      <c r="G80" s="126">
        <f>'6桁'!G80</f>
        <v>0</v>
      </c>
      <c r="H80" s="95">
        <f>IF(全国標準卸価格!H80="","",IF(ISNUMBER(全国標準卸価格!H80),IF(入力!$C$11=1,ROUNDDOWN(全国標準卸価格!H80*地区別掛け率!H80%,-入力!$C$10),IF(入力!$C$11=2,ROUNDUP(全国標準卸価格!H80*地区別掛け率!H80%,-入力!$C$10),IF(入力!$C$11=3,ROUND(全国標準卸価格!H80*地区別掛け率!H80%,-入力!$C$10),""))),全国標準卸価格!H80))</f>
        <v>42900</v>
      </c>
      <c r="I80" s="126" t="str">
        <f>'6桁'!I80</f>
        <v>Y★</v>
      </c>
      <c r="J80" s="95">
        <f>IF(全国標準卸価格!J80="","",IF(ISNUMBER(全国標準卸価格!J80),IF(入力!$C$11=1,ROUNDDOWN(全国標準卸価格!J80*地区別掛け率!J80%,-入力!$C$10),IF(入力!$C$11=2,ROUNDUP(全国標準卸価格!J80*地区別掛け率!J80%,-入力!$C$10),IF(入力!$C$11=3,ROUND(全国標準卸価格!J80*地区別掛け率!J80%,-入力!$C$10),""))),全国標準卸価格!J80))</f>
        <v>39200</v>
      </c>
      <c r="K80" s="126" t="str">
        <f>'6桁'!K80</f>
        <v>V★</v>
      </c>
      <c r="L80" s="95" t="str">
        <f>IF(全国標準卸価格!L80="","",IF(ISNUMBER(全国標準卸価格!L80),IF(入力!$C$11=1,ROUNDDOWN(全国標準卸価格!L80*地区別掛け率!L80%,-入力!$C$10),IF(入力!$C$11=2,ROUNDUP(全国標準卸価格!L80*地区別掛け率!L80%,-入力!$C$10),IF(入力!$C$11=3,ROUND(全国標準卸価格!L80*地区別掛け率!L80%,-入力!$C$10),""))),全国標準卸価格!L80))</f>
        <v/>
      </c>
      <c r="M80" s="126">
        <f>'6桁'!M80</f>
        <v>0</v>
      </c>
      <c r="N80" s="95">
        <f>IF(全国標準卸価格!N80="","",IF(ISNUMBER(全国標準卸価格!N80),IF(入力!$C$11=1,ROUNDDOWN(全国標準卸価格!N80*地区別掛け率!N80%,-入力!$C$10),IF(入力!$C$11=2,ROUNDUP(全国標準卸価格!N80*地区別掛け率!N80%,-入力!$C$10),IF(入力!$C$11=3,ROUND(全国標準卸価格!N80*地区別掛け率!N80%,-入力!$C$10),""))),全国標準卸価格!N80))</f>
        <v>37300</v>
      </c>
      <c r="O80" s="126" t="str">
        <f>'6桁'!O80</f>
        <v>V</v>
      </c>
      <c r="P80" s="95" t="str">
        <f>IF(全国標準卸価格!P80="","",IF(ISNUMBER(全国標準卸価格!P80),IF(入力!$C$11=1,ROUNDDOWN(全国標準卸価格!P80*地区別掛け率!P80%,-入力!$C$10),IF(入力!$C$11=2,ROUNDUP(全国標準卸価格!P80*地区別掛け率!P80%,-入力!$C$10),IF(入力!$C$11=3,ROUND(全国標準卸価格!P80*地区別掛け率!P80%,-入力!$C$10),""))),全国標準卸価格!P80))</f>
        <v/>
      </c>
      <c r="Q80" s="126">
        <f>'6桁'!Q80</f>
        <v>0</v>
      </c>
      <c r="R80" s="95" t="str">
        <f>IF(全国標準卸価格!R80="","",IF(ISNUMBER(全国標準卸価格!R80),IF(入力!$C$11=1,ROUNDDOWN(全国標準卸価格!R80*地区別掛け率!R80%,-入力!$C$10),IF(入力!$C$11=2,ROUNDUP(全国標準卸価格!R80*地区別掛け率!R80%,-入力!$C$10),IF(入力!$C$11=3,ROUND(全国標準卸価格!R80*地区別掛け率!R80%,-入力!$C$10),""))),全国標準卸価格!R80))</f>
        <v/>
      </c>
      <c r="S80" s="126">
        <f>'6桁'!S80</f>
        <v>0</v>
      </c>
      <c r="T80" s="95" t="str">
        <f>IF(全国標準卸価格!T80="","",IF(ISNUMBER(全国標準卸価格!T80),IF(入力!$C$11=1,ROUNDDOWN(全国標準卸価格!T80*地区別掛け率!T80%,-入力!$C$10),IF(入力!$C$11=2,ROUNDUP(全国標準卸価格!T80*地区別掛け率!T80%,-入力!$C$10),IF(入力!$C$11=3,ROUND(全国標準卸価格!T80*地区別掛け率!T80%,-入力!$C$10),""))),全国標準卸価格!T80))</f>
        <v/>
      </c>
      <c r="U80" s="96">
        <f>'6桁'!U80</f>
        <v>0</v>
      </c>
      <c r="V80" s="74"/>
      <c r="W80" s="251"/>
      <c r="X80" s="265"/>
      <c r="Y80" s="251"/>
    </row>
    <row r="81" spans="2:28" ht="30" customHeight="1">
      <c r="B81" s="503"/>
      <c r="C81" s="362" t="s">
        <v>306</v>
      </c>
      <c r="D81" s="254">
        <v>101</v>
      </c>
      <c r="E81" s="342">
        <v>105</v>
      </c>
      <c r="F81" s="95">
        <f>IF(全国標準卸価格!F81="","",IF(ISNUMBER(全国標準卸価格!F81),IF(入力!$C$11=1,ROUNDDOWN(全国標準卸価格!F81*地区別掛け率!F81%,-入力!$C$10),IF(入力!$C$11=2,ROUNDUP(全国標準卸価格!F81*地区別掛け率!F81%,-入力!$C$10),IF(入力!$C$11=3,ROUND(全国標準卸価格!F81*地区別掛け率!F81%,-入力!$C$10),""))),全国標準卸価格!F81))</f>
        <v>47300</v>
      </c>
      <c r="G81" s="126" t="str">
        <f>'6桁'!G81</f>
        <v>Y★</v>
      </c>
      <c r="H81" s="95">
        <f>IF(全国標準卸価格!H81="","",IF(ISNUMBER(全国標準卸価格!H81),IF(入力!$C$11=1,ROUNDDOWN(全国標準卸価格!H81*地区別掛け率!H81%,-入力!$C$10),IF(入力!$C$11=2,ROUNDUP(全国標準卸価格!H81*地区別掛け率!H81%,-入力!$C$10),IF(入力!$C$11=3,ROUND(全国標準卸価格!H81*地区別掛け率!H81%,-入力!$C$10),""))),全国標準卸価格!H81))</f>
        <v>45800</v>
      </c>
      <c r="I81" s="126" t="str">
        <f>'6桁'!I81</f>
        <v>Y★</v>
      </c>
      <c r="J81" s="95">
        <f>IF(全国標準卸価格!J81="","",IF(ISNUMBER(全国標準卸価格!J81),IF(入力!$C$11=1,ROUNDDOWN(全国標準卸価格!J81*地区別掛け率!J81%,-入力!$C$10),IF(入力!$C$11=2,ROUNDUP(全国標準卸価格!J81*地区別掛け率!J81%,-入力!$C$10),IF(入力!$C$11=3,ROUND(全国標準卸価格!J81*地区別掛け率!J81%,-入力!$C$10),""))),全国標準卸価格!J81))</f>
        <v>41100</v>
      </c>
      <c r="K81" s="126" t="str">
        <f>'6桁'!K81</f>
        <v>W★</v>
      </c>
      <c r="L81" s="95" t="str">
        <f>IF(全国標準卸価格!L81="","",IF(ISNUMBER(全国標準卸価格!L81),IF(入力!$C$11=1,ROUNDDOWN(全国標準卸価格!L81*地区別掛け率!L81%,-入力!$C$10),IF(入力!$C$11=2,ROUNDUP(全国標準卸価格!L81*地区別掛け率!L81%,-入力!$C$10),IF(入力!$C$11=3,ROUND(全国標準卸価格!L81*地区別掛け率!L81%,-入力!$C$10),""))),全国標準卸価格!L81))</f>
        <v/>
      </c>
      <c r="M81" s="126">
        <f>'6桁'!M81</f>
        <v>0</v>
      </c>
      <c r="N81" s="95" t="str">
        <f>IF(全国標準卸価格!N81="","",IF(ISNUMBER(全国標準卸価格!N81),IF(入力!$C$11=1,ROUNDDOWN(全国標準卸価格!N81*地区別掛け率!N81%,-入力!$C$10),IF(入力!$C$11=2,ROUNDUP(全国標準卸価格!N81*地区別掛け率!N81%,-入力!$C$10),IF(入力!$C$11=3,ROUND(全国標準卸価格!N81*地区別掛け率!N81%,-入力!$C$10),""))),全国標準卸価格!N81))</f>
        <v/>
      </c>
      <c r="O81" s="126">
        <f>'6桁'!O81</f>
        <v>0</v>
      </c>
      <c r="P81" s="95" t="str">
        <f>IF(全国標準卸価格!P81="","",IF(ISNUMBER(全国標準卸価格!P81),IF(入力!$C$11=1,ROUNDDOWN(全国標準卸価格!P81*地区別掛け率!P81%,-入力!$C$10),IF(入力!$C$11=2,ROUNDUP(全国標準卸価格!P81*地区別掛け率!P81%,-入力!$C$10),IF(入力!$C$11=3,ROUND(全国標準卸価格!P81*地区別掛け率!P81%,-入力!$C$10),""))),全国標準卸価格!P81))</f>
        <v/>
      </c>
      <c r="Q81" s="126">
        <f>'6桁'!Q81</f>
        <v>0</v>
      </c>
      <c r="R81" s="95" t="str">
        <f>IF(全国標準卸価格!R81="","",IF(ISNUMBER(全国標準卸価格!R81),IF(入力!$C$11=1,ROUNDDOWN(全国標準卸価格!R81*地区別掛け率!R81%,-入力!$C$10),IF(入力!$C$11=2,ROUNDUP(全国標準卸価格!R81*地区別掛け率!R81%,-入力!$C$10),IF(入力!$C$11=3,ROUND(全国標準卸価格!R81*地区別掛け率!R81%,-入力!$C$10),""))),全国標準卸価格!R81))</f>
        <v/>
      </c>
      <c r="S81" s="126">
        <f>'6桁'!S81</f>
        <v>0</v>
      </c>
      <c r="T81" s="95" t="str">
        <f>IF(全国標準卸価格!T81="","",IF(ISNUMBER(全国標準卸価格!T81),IF(入力!$C$11=1,ROUNDDOWN(全国標準卸価格!T81*地区別掛け率!T81%,-入力!$C$10),IF(入力!$C$11=2,ROUNDUP(全国標準卸価格!T81*地区別掛け率!T81%,-入力!$C$10),IF(入力!$C$11=3,ROUND(全国標準卸価格!T81*地区別掛け率!T81%,-入力!$C$10),""))),全国標準卸価格!T81))</f>
        <v/>
      </c>
      <c r="U81" s="96">
        <f>'6桁'!U81</f>
        <v>0</v>
      </c>
      <c r="V81" s="74"/>
      <c r="W81" s="251"/>
      <c r="X81" s="265"/>
      <c r="Y81" s="251"/>
    </row>
    <row r="82" spans="2:28" ht="30" customHeight="1">
      <c r="B82" s="503"/>
      <c r="C82" s="362" t="s">
        <v>307</v>
      </c>
      <c r="D82" s="254">
        <v>107</v>
      </c>
      <c r="E82" s="342">
        <v>111</v>
      </c>
      <c r="F82" s="95" t="str">
        <f>IF(全国標準卸価格!F82="","",IF(ISNUMBER(全国標準卸価格!F82),IF(入力!$C$11=1,ROUNDDOWN(全国標準卸価格!F82*地区別掛け率!F82%,-入力!$C$10),IF(入力!$C$11=2,ROUNDUP(全国標準卸価格!F82*地区別掛け率!F82%,-入力!$C$10),IF(入力!$C$11=3,ROUND(全国標準卸価格!F82*地区別掛け率!F82%,-入力!$C$10),""))),全国標準卸価格!F82))</f>
        <v/>
      </c>
      <c r="G82" s="126">
        <f>'6桁'!G82</f>
        <v>0</v>
      </c>
      <c r="H82" s="95">
        <f>IF(全国標準卸価格!H82="","",IF(ISNUMBER(全国標準卸価格!H82),IF(入力!$C$11=1,ROUNDDOWN(全国標準卸価格!H82*地区別掛け率!H82%,-入力!$C$10),IF(入力!$C$11=2,ROUNDUP(全国標準卸価格!H82*地区別掛け率!H82%,-入力!$C$10),IF(入力!$C$11=3,ROUND(全国標準卸価格!H82*地区別掛け率!H82%,-入力!$C$10),""))),全国標準卸価格!H82))</f>
        <v>49400</v>
      </c>
      <c r="I82" s="126" t="str">
        <f>'6桁'!I82</f>
        <v>W★</v>
      </c>
      <c r="J82" s="95" t="str">
        <f>IF(全国標準卸価格!J82="","",IF(ISNUMBER(全国標準卸価格!J82),IF(入力!$C$11=1,ROUNDDOWN(全国標準卸価格!J82*地区別掛け率!J82%,-入力!$C$10),IF(入力!$C$11=2,ROUNDUP(全国標準卸価格!J82*地区別掛け率!J82%,-入力!$C$10),IF(入力!$C$11=3,ROUND(全国標準卸価格!J82*地区別掛け率!J82%,-入力!$C$10),""))),全国標準卸価格!J82))</f>
        <v/>
      </c>
      <c r="K82" s="126">
        <f>'6桁'!K82</f>
        <v>0</v>
      </c>
      <c r="L82" s="95" t="str">
        <f>IF(全国標準卸価格!L82="","",IF(ISNUMBER(全国標準卸価格!L82),IF(入力!$C$11=1,ROUNDDOWN(全国標準卸価格!L82*地区別掛け率!L82%,-入力!$C$10),IF(入力!$C$11=2,ROUNDUP(全国標準卸価格!L82*地区別掛け率!L82%,-入力!$C$10),IF(入力!$C$11=3,ROUND(全国標準卸価格!L82*地区別掛け率!L82%,-入力!$C$10),""))),全国標準卸価格!L82))</f>
        <v/>
      </c>
      <c r="M82" s="126">
        <f>'6桁'!M82</f>
        <v>0</v>
      </c>
      <c r="N82" s="95" t="str">
        <f>IF(全国標準卸価格!N82="","",IF(ISNUMBER(全国標準卸価格!N82),IF(入力!$C$11=1,ROUNDDOWN(全国標準卸価格!N82*地区別掛け率!N82%,-入力!$C$10),IF(入力!$C$11=2,ROUNDUP(全国標準卸価格!N82*地区別掛け率!N82%,-入力!$C$10),IF(入力!$C$11=3,ROUND(全国標準卸価格!N82*地区別掛け率!N82%,-入力!$C$10),""))),全国標準卸価格!N82))</f>
        <v/>
      </c>
      <c r="O82" s="126">
        <f>'6桁'!O82</f>
        <v>0</v>
      </c>
      <c r="P82" s="95" t="str">
        <f>IF(全国標準卸価格!P82="","",IF(ISNUMBER(全国標準卸価格!P82),IF(入力!$C$11=1,ROUNDDOWN(全国標準卸価格!P82*地区別掛け率!P82%,-入力!$C$10),IF(入力!$C$11=2,ROUNDUP(全国標準卸価格!P82*地区別掛け率!P82%,-入力!$C$10),IF(入力!$C$11=3,ROUND(全国標準卸価格!P82*地区別掛け率!P82%,-入力!$C$10),""))),全国標準卸価格!P82))</f>
        <v/>
      </c>
      <c r="Q82" s="126">
        <f>'6桁'!Q82</f>
        <v>0</v>
      </c>
      <c r="R82" s="95" t="str">
        <f>IF(全国標準卸価格!R82="","",IF(ISNUMBER(全国標準卸価格!R82),IF(入力!$C$11=1,ROUNDDOWN(全国標準卸価格!R82*地区別掛け率!R82%,-入力!$C$10),IF(入力!$C$11=2,ROUNDUP(全国標準卸価格!R82*地区別掛け率!R82%,-入力!$C$10),IF(入力!$C$11=3,ROUND(全国標準卸価格!R82*地区別掛け率!R82%,-入力!$C$10),""))),全国標準卸価格!R82))</f>
        <v/>
      </c>
      <c r="S82" s="126">
        <f>'6桁'!S82</f>
        <v>0</v>
      </c>
      <c r="T82" s="95" t="str">
        <f>IF(全国標準卸価格!T82="","",IF(ISNUMBER(全国標準卸価格!T82),IF(入力!$C$11=1,ROUNDDOWN(全国標準卸価格!T82*地区別掛け率!T82%,-入力!$C$10),IF(入力!$C$11=2,ROUNDUP(全国標準卸価格!T82*地区別掛け率!T82%,-入力!$C$10),IF(入力!$C$11=3,ROUND(全国標準卸価格!T82*地区別掛け率!T82%,-入力!$C$10),""))),全国標準卸価格!T82))</f>
        <v/>
      </c>
      <c r="U82" s="96">
        <f>'6桁'!U82</f>
        <v>0</v>
      </c>
      <c r="V82" s="74"/>
      <c r="W82" s="251"/>
      <c r="X82" s="265"/>
      <c r="Y82" s="251"/>
    </row>
    <row r="83" spans="2:28" ht="30" customHeight="1" thickBot="1">
      <c r="B83" s="544"/>
      <c r="C83" s="364" t="s">
        <v>1328</v>
      </c>
      <c r="D83" s="256">
        <v>103</v>
      </c>
      <c r="E83" s="344"/>
      <c r="F83" s="118" t="str">
        <f>IF(全国標準卸価格!F83="","",IF(ISNUMBER(全国標準卸価格!F83),IF(入力!$C$11=1,ROUNDDOWN(全国標準卸価格!F83*地区別掛け率!F83%,-入力!$C$10),IF(入力!$C$11=2,ROUNDUP(全国標準卸価格!F83*地区別掛け率!F83%,-入力!$C$10),IF(入力!$C$11=3,ROUND(全国標準卸価格!F83*地区別掛け率!F83%,-入力!$C$10),""))),全国標準卸価格!F83))</f>
        <v/>
      </c>
      <c r="G83" s="21">
        <f>'6桁'!G83</f>
        <v>0</v>
      </c>
      <c r="H83" s="118" t="str">
        <f>IF(全国標準卸価格!H83="","",IF(ISNUMBER(全国標準卸価格!H83),IF(入力!$C$11=1,ROUNDDOWN(全国標準卸価格!H83*地区別掛け率!H83%,-入力!$C$10),IF(入力!$C$11=2,ROUNDUP(全国標準卸価格!H83*地区別掛け率!H83%,-入力!$C$10),IF(入力!$C$11=3,ROUND(全国標準卸価格!H83*地区別掛け率!H83%,-入力!$C$10),""))),全国標準卸価格!H83))</f>
        <v/>
      </c>
      <c r="I83" s="127">
        <f>'6桁'!I83</f>
        <v>0</v>
      </c>
      <c r="J83" s="118">
        <f>IF(全国標準卸価格!J83="","",IF(ISNUMBER(全国標準卸価格!J83),IF(入力!$C$11=1,ROUNDDOWN(全国標準卸価格!J83*地区別掛け率!J83%,-入力!$C$10),IF(入力!$C$11=2,ROUNDUP(全国標準卸価格!J83*地区別掛け率!J83%,-入力!$C$10),IF(入力!$C$11=3,ROUND(全国標準卸価格!J83*地区別掛け率!J83%,-入力!$C$10),""))),全国標準卸価格!J83))</f>
        <v>39000</v>
      </c>
      <c r="K83" s="127" t="str">
        <f>'6桁'!K83</f>
        <v>V</v>
      </c>
      <c r="L83" s="118" t="str">
        <f>IF(全国標準卸価格!L83="","",IF(ISNUMBER(全国標準卸価格!L83),IF(入力!$C$11=1,ROUNDDOWN(全国標準卸価格!L83*地区別掛け率!L83%,-入力!$C$10),IF(入力!$C$11=2,ROUNDUP(全国標準卸価格!L83*地区別掛け率!L83%,-入力!$C$10),IF(入力!$C$11=3,ROUND(全国標準卸価格!L83*地区別掛け率!L83%,-入力!$C$10),""))),全国標準卸価格!L83))</f>
        <v/>
      </c>
      <c r="M83" s="127">
        <f>'6桁'!M83</f>
        <v>0</v>
      </c>
      <c r="N83" s="118" t="str">
        <f>IF(全国標準卸価格!N83="","",IF(ISNUMBER(全国標準卸価格!N83),IF(入力!$C$11=1,ROUNDDOWN(全国標準卸価格!N83*地区別掛け率!N83%,-入力!$C$10),IF(入力!$C$11=2,ROUNDUP(全国標準卸価格!N83*地区別掛け率!N83%,-入力!$C$10),IF(入力!$C$11=3,ROUND(全国標準卸価格!N83*地区別掛け率!N83%,-入力!$C$10),""))),全国標準卸価格!N83))</f>
        <v/>
      </c>
      <c r="O83" s="127">
        <f>'6桁'!O83</f>
        <v>0</v>
      </c>
      <c r="P83" s="118" t="str">
        <f>IF(全国標準卸価格!P83="","",IF(ISNUMBER(全国標準卸価格!P83),IF(入力!$C$11=1,ROUNDDOWN(全国標準卸価格!P83*地区別掛け率!P83%,-入力!$C$10),IF(入力!$C$11=2,ROUNDUP(全国標準卸価格!P83*地区別掛け率!P83%,-入力!$C$10),IF(入力!$C$11=3,ROUND(全国標準卸価格!P83*地区別掛け率!P83%,-入力!$C$10),""))),全国標準卸価格!P83))</f>
        <v/>
      </c>
      <c r="Q83" s="127">
        <f>'6桁'!Q83</f>
        <v>0</v>
      </c>
      <c r="R83" s="118" t="str">
        <f>IF(全国標準卸価格!R83="","",IF(ISNUMBER(全国標準卸価格!R83),IF(入力!$C$11=1,ROUNDDOWN(全国標準卸価格!R83*地区別掛け率!R83%,-入力!$C$10),IF(入力!$C$11=2,ROUNDUP(全国標準卸価格!R83*地区別掛け率!R83%,-入力!$C$10),IF(入力!$C$11=3,ROUND(全国標準卸価格!R83*地区別掛け率!R83%,-入力!$C$10),""))),全国標準卸価格!R83))</f>
        <v/>
      </c>
      <c r="S83" s="127">
        <f>'6桁'!S83</f>
        <v>0</v>
      </c>
      <c r="T83" s="118" t="str">
        <f>IF(全国標準卸価格!T83="","",IF(ISNUMBER(全国標準卸価格!T83),IF(入力!$C$11=1,ROUNDDOWN(全国標準卸価格!T83*地区別掛け率!T83%,-入力!$C$10),IF(入力!$C$11=2,ROUNDUP(全国標準卸価格!T83*地区別掛け率!T83%,-入力!$C$10),IF(入力!$C$11=3,ROUND(全国標準卸価格!T83*地区別掛け率!T83%,-入力!$C$10),""))),全国標準卸価格!T83))</f>
        <v/>
      </c>
      <c r="U83" s="119">
        <f>'6桁'!U83</f>
        <v>0</v>
      </c>
      <c r="V83" s="74"/>
      <c r="W83" s="251"/>
      <c r="X83" s="265"/>
      <c r="Y83" s="251"/>
    </row>
    <row r="84" spans="2:28" ht="51" customHeight="1">
      <c r="B84" s="545" t="s">
        <v>1977</v>
      </c>
      <c r="C84" s="545"/>
      <c r="D84" s="545"/>
      <c r="E84" s="545"/>
      <c r="F84" s="545"/>
      <c r="G84" s="545"/>
      <c r="H84" s="545"/>
      <c r="I84" s="545"/>
      <c r="J84" s="545"/>
      <c r="K84" s="545"/>
      <c r="L84" s="545"/>
      <c r="M84" s="545"/>
      <c r="N84" s="545"/>
      <c r="O84" s="545"/>
      <c r="P84" s="545"/>
      <c r="Q84" s="545"/>
      <c r="R84" s="545"/>
      <c r="S84" s="545"/>
      <c r="T84" s="545"/>
      <c r="U84" s="545"/>
      <c r="V84" s="546"/>
      <c r="W84" s="546"/>
      <c r="X84" s="546"/>
      <c r="Y84" s="546"/>
    </row>
    <row r="85" spans="2:28" ht="14.25" customHeight="1" thickBot="1"/>
    <row r="86" spans="2:28" ht="25.5" customHeight="1" thickTop="1" thickBot="1">
      <c r="B86" s="518" t="s">
        <v>451</v>
      </c>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19"/>
      <c r="AA86" s="520"/>
    </row>
    <row r="87" spans="2:28" ht="10.5" customHeight="1" thickTop="1">
      <c r="C87" s="40"/>
      <c r="D87" s="40"/>
      <c r="E87" s="40"/>
      <c r="F87" s="79"/>
      <c r="H87" s="79"/>
      <c r="K87" s="52"/>
      <c r="M87" s="52"/>
      <c r="Q87" s="52"/>
    </row>
    <row r="88" spans="2:28" ht="20.100000000000001" customHeight="1" thickBot="1">
      <c r="B88" s="238" t="s">
        <v>721</v>
      </c>
    </row>
    <row r="89" spans="2:28" ht="19.5" customHeight="1" thickBot="1">
      <c r="B89" s="521" t="s">
        <v>452</v>
      </c>
      <c r="C89" s="534" t="s">
        <v>524</v>
      </c>
      <c r="D89" s="527" t="s">
        <v>1113</v>
      </c>
      <c r="E89" s="540"/>
      <c r="F89" s="531" t="s">
        <v>455</v>
      </c>
      <c r="G89" s="532"/>
      <c r="H89" s="532"/>
      <c r="I89" s="532"/>
      <c r="J89" s="532"/>
      <c r="K89" s="532"/>
      <c r="L89" s="532"/>
      <c r="M89" s="533"/>
      <c r="N89" s="103"/>
      <c r="O89" s="521" t="s">
        <v>452</v>
      </c>
      <c r="P89" s="534" t="s">
        <v>524</v>
      </c>
      <c r="Q89" s="535"/>
      <c r="R89" s="527" t="s">
        <v>1113</v>
      </c>
      <c r="S89" s="540"/>
      <c r="T89" s="531" t="s">
        <v>455</v>
      </c>
      <c r="U89" s="532"/>
      <c r="V89" s="532"/>
      <c r="W89" s="532"/>
      <c r="X89" s="532"/>
      <c r="Y89" s="533"/>
      <c r="Z89" s="135"/>
      <c r="AA89" s="11"/>
    </row>
    <row r="90" spans="2:28" ht="19.5" customHeight="1">
      <c r="B90" s="522"/>
      <c r="C90" s="536"/>
      <c r="D90" s="541"/>
      <c r="E90" s="542"/>
      <c r="F90" s="516" t="s">
        <v>973</v>
      </c>
      <c r="G90" s="507"/>
      <c r="H90" s="506" t="s">
        <v>670</v>
      </c>
      <c r="I90" s="507"/>
      <c r="J90" s="506" t="s">
        <v>765</v>
      </c>
      <c r="K90" s="507"/>
      <c r="L90" s="506" t="s">
        <v>974</v>
      </c>
      <c r="M90" s="507"/>
      <c r="N90" s="103"/>
      <c r="O90" s="522"/>
      <c r="P90" s="536"/>
      <c r="Q90" s="537"/>
      <c r="R90" s="541"/>
      <c r="S90" s="542"/>
      <c r="T90" s="516" t="s">
        <v>973</v>
      </c>
      <c r="U90" s="507"/>
      <c r="V90" s="516" t="s">
        <v>670</v>
      </c>
      <c r="W90" s="507"/>
      <c r="X90" s="516" t="s">
        <v>765</v>
      </c>
      <c r="Y90" s="507"/>
      <c r="Z90" s="135"/>
      <c r="AA90" s="11"/>
    </row>
    <row r="91" spans="2:28" ht="19.5" customHeight="1">
      <c r="B91" s="522"/>
      <c r="C91" s="536"/>
      <c r="D91" s="510" t="s">
        <v>1115</v>
      </c>
      <c r="E91" s="550" t="s">
        <v>1114</v>
      </c>
      <c r="F91" s="517"/>
      <c r="G91" s="509"/>
      <c r="H91" s="508"/>
      <c r="I91" s="509"/>
      <c r="J91" s="508"/>
      <c r="K91" s="509"/>
      <c r="L91" s="508"/>
      <c r="M91" s="509"/>
      <c r="N91" s="104"/>
      <c r="O91" s="522"/>
      <c r="P91" s="536"/>
      <c r="Q91" s="537"/>
      <c r="R91" s="510" t="s">
        <v>1115</v>
      </c>
      <c r="S91" s="550" t="s">
        <v>1114</v>
      </c>
      <c r="T91" s="517"/>
      <c r="U91" s="509"/>
      <c r="V91" s="517"/>
      <c r="W91" s="509"/>
      <c r="X91" s="517"/>
      <c r="Y91" s="509"/>
      <c r="Z91" s="552"/>
      <c r="AA91" s="548"/>
      <c r="AB91" s="40"/>
    </row>
    <row r="92" spans="2:28" ht="19.5" customHeight="1" thickBot="1">
      <c r="B92" s="523"/>
      <c r="C92" s="538"/>
      <c r="D92" s="549"/>
      <c r="E92" s="551"/>
      <c r="F92" s="553" t="s">
        <v>764</v>
      </c>
      <c r="G92" s="554"/>
      <c r="H92" s="514" t="s">
        <v>764</v>
      </c>
      <c r="I92" s="555"/>
      <c r="J92" s="514" t="s">
        <v>764</v>
      </c>
      <c r="K92" s="555"/>
      <c r="L92" s="553" t="s">
        <v>764</v>
      </c>
      <c r="M92" s="554"/>
      <c r="N92" s="105"/>
      <c r="O92" s="523"/>
      <c r="P92" s="538"/>
      <c r="Q92" s="539"/>
      <c r="R92" s="549"/>
      <c r="S92" s="551"/>
      <c r="T92" s="514" t="s">
        <v>1082</v>
      </c>
      <c r="U92" s="515"/>
      <c r="V92" s="514" t="s">
        <v>764</v>
      </c>
      <c r="W92" s="515"/>
      <c r="X92" s="514" t="s">
        <v>766</v>
      </c>
      <c r="Y92" s="515"/>
      <c r="Z92" s="536"/>
      <c r="AA92" s="547"/>
      <c r="AB92" s="40"/>
    </row>
    <row r="93" spans="2:28" ht="30" customHeight="1">
      <c r="B93" s="502">
        <v>22</v>
      </c>
      <c r="C93" s="352" t="s">
        <v>287</v>
      </c>
      <c r="D93" s="253"/>
      <c r="E93" s="353">
        <v>97</v>
      </c>
      <c r="F93" s="93" t="str">
        <f>IF(全国標準卸価格!F93="","",IF(ISNUMBER(全国標準卸価格!F93),IF(入力!$E$11=1,ROUNDDOWN(全国標準卸価格!F93*地区別掛け率!F93%,-入力!$E$10),IF(入力!$E$11=2,ROUNDUP(全国標準卸価格!F93*地区別掛け率!F93%,-入力!$E$10),IF(入力!$E$11=3,ROUND(全国標準卸価格!F93*地区別掛け率!F93%,-入力!$E$10),""))),全国標準卸価格!F93))</f>
        <v/>
      </c>
      <c r="G93" s="106">
        <f>'6桁'!G93</f>
        <v>0</v>
      </c>
      <c r="H93" s="476" t="str">
        <f>IF(全国標準卸価格!H93="","",IF(ISNUMBER(全国標準卸価格!H93),IF(入力!$E$11=1,ROUNDDOWN(全国標準卸価格!H93*地区別掛け率!H93%,-入力!$E$10),IF(入力!$E$11=2,ROUNDUP(全国標準卸価格!H93*地区別掛け率!H93%,-入力!$E$10),IF(入力!$E$11=3,ROUND(全国標準卸価格!H93*地区別掛け率!H93%,-入力!$E$10),""))),全国標準卸価格!H93))</f>
        <v>卸価格設定なし</v>
      </c>
      <c r="I93" s="106" t="str">
        <f>'6桁'!I93</f>
        <v>Y★</v>
      </c>
      <c r="J93" s="476" t="str">
        <f>IF(全国標準卸価格!J93="","",IF(ISNUMBER(全国標準卸価格!J93),IF(入力!$E$11=1,ROUNDDOWN(全国標準卸価格!J93*地区別掛け率!J93%,-入力!$E$10),IF(入力!$E$11=2,ROUNDUP(全国標準卸価格!J93*地区別掛け率!J93%,-入力!$E$10),IF(入力!$E$11=3,ROUND(全国標準卸価格!J93*地区別掛け率!J93%,-入力!$E$10),""))),全国標準卸価格!J93))</f>
        <v/>
      </c>
      <c r="K93" s="107">
        <f>'6桁'!K93</f>
        <v>0</v>
      </c>
      <c r="L93" s="476" t="str">
        <f>IF(全国標準卸価格!L93="","",IF(ISNUMBER(全国標準卸価格!L93),IF(入力!$E$11=1,ROUNDDOWN(全国標準卸価格!L93*地区別掛け率!L93%,-入力!$E$10),IF(入力!$E$11=2,ROUNDUP(全国標準卸価格!L93*地区別掛け率!L93%,-入力!$E$10),IF(入力!$E$11=3,ROUND(全国標準卸価格!L93*地区別掛け率!L93%,-入力!$E$10),""))),全国標準卸価格!L93))</f>
        <v/>
      </c>
      <c r="M93" s="106">
        <f>'6桁'!M93</f>
        <v>0</v>
      </c>
      <c r="N93" s="265"/>
      <c r="O93" s="502">
        <v>20</v>
      </c>
      <c r="P93" s="498" t="s">
        <v>295</v>
      </c>
      <c r="Q93" s="499"/>
      <c r="R93" s="253">
        <v>102</v>
      </c>
      <c r="S93" s="365">
        <v>106</v>
      </c>
      <c r="T93" s="93">
        <f>IF(全国標準卸価格!T93="","",IF(ISNUMBER(全国標準卸価格!T93),IF(入力!$E$11=1,ROUNDDOWN(全国標準卸価格!T93*地区別掛け率!T93%,-入力!$E$10),IF(入力!$E$11=2,ROUNDUP(全国標準卸価格!T93*地区別掛け率!T93%,-入力!$E$10),IF(入力!$E$11=3,ROUND(全国標準卸価格!T93*地区別掛け率!T93%,-入力!$E$10),""))),全国標準卸価格!T93))</f>
        <v>54600</v>
      </c>
      <c r="U93" s="106" t="str">
        <f>'6桁'!U93</f>
        <v>Y★</v>
      </c>
      <c r="V93" s="476" t="str">
        <f>IF(全国標準卸価格!V93="","",IF(ISNUMBER(全国標準卸価格!V93),IF(入力!$E$11=1,ROUNDDOWN(全国標準卸価格!V93*地区別掛け率!V93%,-入力!$E$10),IF(入力!$E$11=2,ROUNDUP(全国標準卸価格!V93*地区別掛け率!V93%,-入力!$E$10),IF(入力!$E$11=3,ROUND(全国標準卸価格!V93*地区別掛け率!V93%,-入力!$E$10),""))),全国標準卸価格!V93))</f>
        <v/>
      </c>
      <c r="W93" s="107">
        <f>'6桁'!W93</f>
        <v>0</v>
      </c>
      <c r="X93" s="476" t="str">
        <f>IF(全国標準卸価格!X93="","",IF(ISNUMBER(全国標準卸価格!X93),IF(入力!$E$11=1,ROUNDDOWN(全国標準卸価格!X93*地区別掛け率!X93%,-入力!$E$10),IF(入力!$E$11=2,ROUNDUP(全国標準卸価格!X93*地区別掛け率!X93%,-入力!$E$10),IF(入力!$E$11=3,ROUND(全国標準卸価格!X93*地区別掛け率!X93%,-入力!$E$10),""))),全国標準卸価格!X93))</f>
        <v/>
      </c>
      <c r="Y93" s="107">
        <f>'6桁'!Y93</f>
        <v>0</v>
      </c>
      <c r="Z93" s="103"/>
      <c r="AA93" s="123"/>
      <c r="AB93" s="40"/>
    </row>
    <row r="94" spans="2:28" ht="30" customHeight="1">
      <c r="B94" s="503"/>
      <c r="C94" s="341" t="s">
        <v>456</v>
      </c>
      <c r="D94" s="254"/>
      <c r="E94" s="342">
        <v>92</v>
      </c>
      <c r="F94" s="12" t="str">
        <f>IF(全国標準卸価格!F94="","",IF(ISNUMBER(全国標準卸価格!F94),IF(入力!$E$11=1,ROUNDDOWN(全国標準卸価格!F94*地区別掛け率!F94%,-入力!$E$10),IF(入力!$E$11=2,ROUNDUP(全国標準卸価格!F94*地区別掛け率!F94%,-入力!$E$10),IF(入力!$E$11=3,ROUND(全国標準卸価格!F94*地区別掛け率!F94%,-入力!$E$10),""))),全国標準卸価格!F94))</f>
        <v/>
      </c>
      <c r="G94" s="109">
        <f>'6桁'!G94</f>
        <v>0</v>
      </c>
      <c r="H94" s="472" t="str">
        <f>IF(全国標準卸価格!H94="","",IF(ISNUMBER(全国標準卸価格!H94),IF(入力!$E$11=1,ROUNDDOWN(全国標準卸価格!H94*地区別掛け率!H94%,-入力!$E$10),IF(入力!$E$11=2,ROUNDUP(全国標準卸価格!H94*地区別掛け率!H94%,-入力!$E$10),IF(入力!$E$11=3,ROUND(全国標準卸価格!H94*地区別掛け率!H94%,-入力!$E$10),""))),全国標準卸価格!H94))</f>
        <v/>
      </c>
      <c r="I94" s="109">
        <f>'6桁'!I94</f>
        <v>0</v>
      </c>
      <c r="J94" s="472" t="str">
        <f>IF(全国標準卸価格!J94="","",IF(ISNUMBER(全国標準卸価格!J94),IF(入力!$E$11=1,ROUNDDOWN(全国標準卸価格!J94*地区別掛け率!J94%,-入力!$E$10),IF(入力!$E$11=2,ROUNDUP(全国標準卸価格!J94*地区別掛け率!J94%,-入力!$E$10),IF(入力!$E$11=3,ROUND(全国標準卸価格!J94*地区別掛け率!J94%,-入力!$E$10),""))),全国標準卸価格!J94))</f>
        <v/>
      </c>
      <c r="K94" s="110">
        <f>'6桁'!K94</f>
        <v>0</v>
      </c>
      <c r="L94" s="472" t="str">
        <f>IF(全国標準卸価格!L94="","",IF(ISNUMBER(全国標準卸価格!L94),IF(入力!$E$11=1,ROUNDDOWN(全国標準卸価格!L94*地区別掛け率!L94%,-入力!$E$10),IF(入力!$E$11=2,ROUNDUP(全国標準卸価格!L94*地区別掛け率!L94%,-入力!$E$10),IF(入力!$E$11=3,ROUND(全国標準卸価格!L94*地区別掛け率!L94%,-入力!$E$10),""))),全国標準卸価格!L94))</f>
        <v>卸価格設定なし</v>
      </c>
      <c r="M94" s="109" t="str">
        <f>'6桁'!M94</f>
        <v>Y★</v>
      </c>
      <c r="N94" s="265"/>
      <c r="O94" s="503"/>
      <c r="P94" s="500" t="s">
        <v>457</v>
      </c>
      <c r="Q94" s="501"/>
      <c r="R94" s="254">
        <v>106</v>
      </c>
      <c r="S94" s="362">
        <v>110</v>
      </c>
      <c r="T94" s="12" t="str">
        <f>IF(全国標準卸価格!T94="","",IF(ISNUMBER(全国標準卸価格!T94),IF(入力!$E$11=1,ROUNDDOWN(全国標準卸価格!T94*地区別掛け率!T94%,-入力!$E$10),IF(入力!$E$11=2,ROUNDUP(全国標準卸価格!T94*地区別掛け率!T94%,-入力!$E$10),IF(入力!$E$11=3,ROUND(全国標準卸価格!T94*地区別掛け率!T94%,-入力!$E$10),""))),全国標準卸価格!T94))</f>
        <v/>
      </c>
      <c r="U94" s="109">
        <f>'6桁'!U94</f>
        <v>0</v>
      </c>
      <c r="V94" s="472" t="str">
        <f>IF(全国標準卸価格!V94="","",IF(ISNUMBER(全国標準卸価格!V94),IF(入力!$E$11=1,ROUNDDOWN(全国標準卸価格!V94*地区別掛け率!V94%,-入力!$E$10),IF(入力!$E$11=2,ROUNDUP(全国標準卸価格!V94*地区別掛け率!V94%,-入力!$E$10),IF(入力!$E$11=3,ROUND(全国標準卸価格!V94*地区別掛け率!V94%,-入力!$E$10),""))),全国標準卸価格!V94))</f>
        <v/>
      </c>
      <c r="W94" s="110">
        <f>'6桁'!W94</f>
        <v>0</v>
      </c>
      <c r="X94" s="472" t="str">
        <f>IF(全国標準卸価格!X94="","",IF(ISNUMBER(全国標準卸価格!X94),IF(入力!$E$11=1,ROUNDDOWN(全国標準卸価格!X94*地区別掛け率!X94%,-入力!$E$10),IF(入力!$E$11=2,ROUNDUP(全国標準卸価格!X94*地区別掛け率!X94%,-入力!$E$10),IF(入力!$E$11=3,ROUND(全国標準卸価格!X94*地区別掛け率!X94%,-入力!$E$10),""))),全国標準卸価格!X94))</f>
        <v>卸価格設定なし</v>
      </c>
      <c r="Y94" s="110" t="str">
        <f>'6桁'!Y94</f>
        <v>Y★</v>
      </c>
      <c r="Z94" s="103"/>
      <c r="AA94" s="123"/>
      <c r="AB94" s="40"/>
    </row>
    <row r="95" spans="2:28" ht="30" customHeight="1">
      <c r="B95" s="503"/>
      <c r="C95" s="341" t="s">
        <v>288</v>
      </c>
      <c r="D95" s="254"/>
      <c r="E95" s="342">
        <v>95</v>
      </c>
      <c r="F95" s="12" t="str">
        <f>IF(全国標準卸価格!F95="","",IF(ISNUMBER(全国標準卸価格!F95),IF(入力!$E$11=1,ROUNDDOWN(全国標準卸価格!F95*地区別掛け率!F95%,-入力!$E$10),IF(入力!$E$11=2,ROUNDUP(全国標準卸価格!F95*地区別掛け率!F95%,-入力!$E$10),IF(入力!$E$11=3,ROUND(全国標準卸価格!F95*地区別掛け率!F95%,-入力!$E$10),""))),全国標準卸価格!F95))</f>
        <v/>
      </c>
      <c r="G95" s="109">
        <f>'6桁'!G95</f>
        <v>0</v>
      </c>
      <c r="H95" s="472" t="str">
        <f>IF(全国標準卸価格!H95="","",IF(ISNUMBER(全国標準卸価格!H95),IF(入力!$E$11=1,ROUNDDOWN(全国標準卸価格!H95*地区別掛け率!H95%,-入力!$E$10),IF(入力!$E$11=2,ROUNDUP(全国標準卸価格!H95*地区別掛け率!H95%,-入力!$E$10),IF(入力!$E$11=3,ROUND(全国標準卸価格!H95*地区別掛け率!H95%,-入力!$E$10),""))),全国標準卸価格!H95))</f>
        <v/>
      </c>
      <c r="I95" s="109">
        <f>'6桁'!I95</f>
        <v>0</v>
      </c>
      <c r="J95" s="472" t="str">
        <f>IF(全国標準卸価格!J95="","",IF(ISNUMBER(全国標準卸価格!J95),IF(入力!$E$11=1,ROUNDDOWN(全国標準卸価格!J95*地区別掛け率!J95%,-入力!$E$10),IF(入力!$E$11=2,ROUNDUP(全国標準卸価格!J95*地区別掛け率!J95%,-入力!$E$10),IF(入力!$E$11=3,ROUND(全国標準卸価格!J95*地区別掛け率!J95%,-入力!$E$10),""))),全国標準卸価格!J95))</f>
        <v/>
      </c>
      <c r="K95" s="110">
        <f>'6桁'!K95</f>
        <v>0</v>
      </c>
      <c r="L95" s="472" t="str">
        <f>IF(全国標準卸価格!L95="","",IF(ISNUMBER(全国標準卸価格!L95),IF(入力!$E$11=1,ROUNDDOWN(全国標準卸価格!L95*地区別掛け率!L95%,-入力!$E$10),IF(入力!$E$11=2,ROUNDUP(全国標準卸価格!L95*地区別掛け率!L95%,-入力!$E$10),IF(入力!$E$11=3,ROUND(全国標準卸価格!L95*地区別掛け率!L95%,-入力!$E$10),""))),全国標準卸価格!L95))</f>
        <v>卸価格設定なし</v>
      </c>
      <c r="M95" s="109" t="str">
        <f>'6桁'!M95</f>
        <v>Y★</v>
      </c>
      <c r="N95" s="265"/>
      <c r="O95" s="503"/>
      <c r="P95" s="500" t="s">
        <v>296</v>
      </c>
      <c r="Q95" s="501"/>
      <c r="R95" s="254">
        <v>99</v>
      </c>
      <c r="S95" s="362">
        <v>103</v>
      </c>
      <c r="T95" s="12">
        <f>IF(全国標準卸価格!T95="","",IF(ISNUMBER(全国標準卸価格!T95),IF(入力!$E$11=1,ROUNDDOWN(全国標準卸価格!T95*地区別掛け率!T95%,-入力!$E$10),IF(入力!$E$11=2,ROUNDUP(全国標準卸価格!T95*地区別掛け率!T95%,-入力!$E$10),IF(入力!$E$11=3,ROUND(全国標準卸価格!T95*地区別掛け率!T95%,-入力!$E$10),""))),全国標準卸価格!T95))</f>
        <v>45900</v>
      </c>
      <c r="U95" s="109" t="str">
        <f>'6桁'!U95</f>
        <v>Y★</v>
      </c>
      <c r="V95" s="472" t="str">
        <f>IF(全国標準卸価格!V95="","",IF(ISNUMBER(全国標準卸価格!V95),IF(入力!$E$11=1,ROUNDDOWN(全国標準卸価格!V95*地区別掛け率!V95%,-入力!$E$10),IF(入力!$E$11=2,ROUNDUP(全国標準卸価格!V95*地区別掛け率!V95%,-入力!$E$10),IF(入力!$E$11=3,ROUND(全国標準卸価格!V95*地区別掛け率!V95%,-入力!$E$10),""))),全国標準卸価格!V95))</f>
        <v/>
      </c>
      <c r="W95" s="110">
        <f>'6桁'!W95</f>
        <v>0</v>
      </c>
      <c r="X95" s="472" t="str">
        <f>IF(全国標準卸価格!X95="","",IF(ISNUMBER(全国標準卸価格!X95),IF(入力!$E$11=1,ROUNDDOWN(全国標準卸価格!X95*地区別掛け率!X95%,-入力!$E$10),IF(入力!$E$11=2,ROUNDUP(全国標準卸価格!X95*地区別掛け率!X95%,-入力!$E$10),IF(入力!$E$11=3,ROUND(全国標準卸価格!X95*地区別掛け率!X95%,-入力!$E$10),""))),全国標準卸価格!X95))</f>
        <v/>
      </c>
      <c r="Y95" s="110">
        <f>'6桁'!Y95</f>
        <v>0</v>
      </c>
      <c r="Z95" s="103"/>
      <c r="AA95" s="123"/>
      <c r="AB95" s="40"/>
    </row>
    <row r="96" spans="2:28" ht="30" customHeight="1">
      <c r="B96" s="503"/>
      <c r="C96" s="341" t="s">
        <v>289</v>
      </c>
      <c r="D96" s="254"/>
      <c r="E96" s="342">
        <v>97</v>
      </c>
      <c r="F96" s="95" t="str">
        <f>IF(全国標準卸価格!F96="","",IF(ISNUMBER(全国標準卸価格!F96),IF(入力!$E$11=1,ROUNDDOWN(全国標準卸価格!F96*地区別掛け率!F96%,-入力!$E$10),IF(入力!$E$11=2,ROUNDUP(全国標準卸価格!F96*地区別掛け率!F96%,-入力!$E$10),IF(入力!$E$11=3,ROUND(全国標準卸価格!F96*地区別掛け率!F96%,-入力!$E$10),""))),全国標準卸価格!F96))</f>
        <v/>
      </c>
      <c r="G96" s="96">
        <f>'6桁'!G96</f>
        <v>0</v>
      </c>
      <c r="H96" s="456" t="str">
        <f>IF(全国標準卸価格!H96="","",IF(ISNUMBER(全国標準卸価格!H96),IF(入力!$E$11=1,ROUNDDOWN(全国標準卸価格!H96*地区別掛け率!H96%,-入力!$E$10),IF(入力!$E$11=2,ROUNDUP(全国標準卸価格!H96*地区別掛け率!H96%,-入力!$E$10),IF(入力!$E$11=3,ROUND(全国標準卸価格!H96*地区別掛け率!H96%,-入力!$E$10),""))),全国標準卸価格!H96))</f>
        <v/>
      </c>
      <c r="I96" s="96">
        <f>'6桁'!I96</f>
        <v>0</v>
      </c>
      <c r="J96" s="456" t="str">
        <f>IF(全国標準卸価格!J96="","",IF(ISNUMBER(全国標準卸価格!J96),IF(入力!$E$11=1,ROUNDDOWN(全国標準卸価格!J96*地区別掛け率!J96%,-入力!$E$10),IF(入力!$E$11=2,ROUNDUP(全国標準卸価格!J96*地区別掛け率!J96%,-入力!$E$10),IF(入力!$E$11=3,ROUND(全国標準卸価格!J96*地区別掛け率!J96%,-入力!$E$10),""))),全国標準卸価格!J96))</f>
        <v/>
      </c>
      <c r="K96" s="19">
        <f>'6桁'!K96</f>
        <v>0</v>
      </c>
      <c r="L96" s="456" t="str">
        <f>IF(全国標準卸価格!L96="","",IF(ISNUMBER(全国標準卸価格!L96),IF(入力!$E$11=1,ROUNDDOWN(全国標準卸価格!L96*地区別掛け率!L96%,-入力!$E$10),IF(入力!$E$11=2,ROUNDUP(全国標準卸価格!L96*地区別掛け率!L96%,-入力!$E$10),IF(入力!$E$11=3,ROUND(全国標準卸価格!L96*地区別掛け率!L96%,-入力!$E$10),""))),全国標準卸価格!L96))</f>
        <v>卸価格設定なし</v>
      </c>
      <c r="M96" s="96" t="str">
        <f>'6桁'!M96</f>
        <v>Y★
FK452</v>
      </c>
      <c r="N96" s="265"/>
      <c r="O96" s="503"/>
      <c r="P96" s="500" t="s">
        <v>297</v>
      </c>
      <c r="Q96" s="501"/>
      <c r="R96" s="275">
        <v>101</v>
      </c>
      <c r="S96" s="276">
        <v>105</v>
      </c>
      <c r="T96" s="95">
        <f>IF(全国標準卸価格!T96="","",IF(ISNUMBER(全国標準卸価格!T96),IF(入力!$E$11=1,ROUNDDOWN(全国標準卸価格!T96*地区別掛け率!T96%,-入力!$E$10),IF(入力!$E$11=2,ROUNDUP(全国標準卸価格!T96*地区別掛け率!T96%,-入力!$E$10),IF(入力!$E$11=3,ROUND(全国標準卸価格!T96*地区別掛け率!T96%,-入力!$E$10),""))),全国標準卸価格!T96))</f>
        <v>47900</v>
      </c>
      <c r="U96" s="96" t="str">
        <f>'6桁'!U96</f>
        <v>Y★</v>
      </c>
      <c r="V96" s="456" t="str">
        <f>IF(全国標準卸価格!V96="","",IF(ISNUMBER(全国標準卸価格!V96),IF(入力!$E$11=1,ROUNDDOWN(全国標準卸価格!V96*地区別掛け率!V96%,-入力!$E$10),IF(入力!$E$11=2,ROUNDUP(全国標準卸価格!V96*地区別掛け率!V96%,-入力!$E$10),IF(入力!$E$11=3,ROUND(全国標準卸価格!V96*地区別掛け率!V96%,-入力!$E$10),""))),全国標準卸価格!V96))</f>
        <v/>
      </c>
      <c r="W96" s="19">
        <f>'6桁'!W96</f>
        <v>0</v>
      </c>
      <c r="X96" s="456" t="str">
        <f>IF(全国標準卸価格!X96="","",IF(ISNUMBER(全国標準卸価格!X96),IF(入力!$E$11=1,ROUNDDOWN(全国標準卸価格!X96*地区別掛け率!X96%,-入力!$E$10),IF(入力!$E$11=2,ROUNDUP(全国標準卸価格!X96*地区別掛け率!X96%,-入力!$E$10),IF(入力!$E$11=3,ROUND(全国標準卸価格!X96*地区別掛け率!X96%,-入力!$E$10),""))),全国標準卸価格!X96))</f>
        <v/>
      </c>
      <c r="Y96" s="126">
        <f>'6桁'!Y96</f>
        <v>0</v>
      </c>
      <c r="Z96" s="108"/>
      <c r="AA96" s="22"/>
      <c r="AB96" s="40"/>
    </row>
    <row r="97" spans="2:28" ht="30" customHeight="1">
      <c r="B97" s="503"/>
      <c r="C97" s="341" t="s">
        <v>458</v>
      </c>
      <c r="D97" s="254"/>
      <c r="E97" s="342">
        <v>101</v>
      </c>
      <c r="F97" s="95" t="str">
        <f>IF(全国標準卸価格!F97="","",IF(ISNUMBER(全国標準卸価格!F97),IF(入力!$E$11=1,ROUNDDOWN(全国標準卸価格!F97*地区別掛け率!F97%,-入力!$E$10),IF(入力!$E$11=2,ROUNDUP(全国標準卸価格!F97*地区別掛け率!F97%,-入力!$E$10),IF(入力!$E$11=3,ROUND(全国標準卸価格!F97*地区別掛け率!F97%,-入力!$E$10),""))),全国標準卸価格!F97))</f>
        <v/>
      </c>
      <c r="G97" s="96">
        <f>'6桁'!G97</f>
        <v>0</v>
      </c>
      <c r="H97" s="456" t="str">
        <f>IF(全国標準卸価格!H97="","",IF(ISNUMBER(全国標準卸価格!H97),IF(入力!$E$11=1,ROUNDDOWN(全国標準卸価格!H97*地区別掛け率!H97%,-入力!$E$10),IF(入力!$E$11=2,ROUNDUP(全国標準卸価格!H97*地区別掛け率!H97%,-入力!$E$10),IF(入力!$E$11=3,ROUND(全国標準卸価格!H97*地区別掛け率!H97%,-入力!$E$10),""))),全国標準卸価格!H97))</f>
        <v/>
      </c>
      <c r="I97" s="96">
        <f>'6桁'!I97</f>
        <v>0</v>
      </c>
      <c r="J97" s="456" t="str">
        <f>IF(全国標準卸価格!J97="","",IF(ISNUMBER(全国標準卸価格!J97),IF(入力!$E$11=1,ROUNDDOWN(全国標準卸価格!J97*地区別掛け率!J97%,-入力!$E$10),IF(入力!$E$11=2,ROUNDUP(全国標準卸価格!J97*地区別掛け率!J97%,-入力!$E$10),IF(入力!$E$11=3,ROUND(全国標準卸価格!J97*地区別掛け率!J97%,-入力!$E$10),""))),全国標準卸価格!J97))</f>
        <v>卸価格設定なし</v>
      </c>
      <c r="K97" s="19" t="str">
        <f>'6桁'!K97</f>
        <v>Y★</v>
      </c>
      <c r="L97" s="456" t="str">
        <f>IF(全国標準卸価格!L97="","",IF(ISNUMBER(全国標準卸価格!L97),IF(入力!$E$11=1,ROUNDDOWN(全国標準卸価格!L97*地区別掛け率!L97%,-入力!$E$10),IF(入力!$E$11=2,ROUNDUP(全国標準卸価格!L97*地区別掛け率!L97%,-入力!$E$10),IF(入力!$E$11=3,ROUND(全国標準卸価格!L97*地区別掛け率!L97%,-入力!$E$10),""))),全国標準卸価格!L97))</f>
        <v/>
      </c>
      <c r="M97" s="96">
        <f>'6桁'!M97</f>
        <v>0</v>
      </c>
      <c r="N97" s="265"/>
      <c r="O97" s="503"/>
      <c r="P97" s="500" t="s">
        <v>459</v>
      </c>
      <c r="Q97" s="501"/>
      <c r="R97" s="275">
        <v>100</v>
      </c>
      <c r="S97" s="276">
        <v>108</v>
      </c>
      <c r="T97" s="95">
        <f>IF(全国標準卸価格!T97="","",IF(ISNUMBER(全国標準卸価格!T97),IF(入力!$E$11=1,ROUNDDOWN(全国標準卸価格!T97*地区別掛け率!T97%,-入力!$E$10),IF(入力!$E$11=2,ROUNDUP(全国標準卸価格!T97*地区別掛け率!T97%,-入力!$E$10),IF(入力!$E$11=3,ROUND(全国標準卸価格!T97*地区別掛け率!T97%,-入力!$E$10),""))),全国標準卸価格!T97))</f>
        <v>49900</v>
      </c>
      <c r="U97" s="96" t="str">
        <f>'6桁'!U97</f>
        <v>Y★</v>
      </c>
      <c r="V97" s="456" t="str">
        <f>IF(全国標準卸価格!V97="","",IF(ISNUMBER(全国標準卸価格!V97),IF(入力!$E$11=1,ROUNDDOWN(全国標準卸価格!V97*地区別掛け率!V97%,-入力!$E$10),IF(入力!$E$11=2,ROUNDUP(全国標準卸価格!V97*地区別掛け率!V97%,-入力!$E$10),IF(入力!$E$11=3,ROUND(全国標準卸価格!V97*地区別掛け率!V97%,-入力!$E$10),""))),全国標準卸価格!V97))</f>
        <v/>
      </c>
      <c r="W97" s="19">
        <f>'6桁'!W97</f>
        <v>0</v>
      </c>
      <c r="X97" s="456" t="str">
        <f>IF(全国標準卸価格!X97="","",IF(ISNUMBER(全国標準卸価格!X97),IF(入力!$E$11=1,ROUNDDOWN(全国標準卸価格!X97*地区別掛け率!X97%,-入力!$E$10),IF(入力!$E$11=2,ROUNDUP(全国標準卸価格!X97*地区別掛け率!X97%,-入力!$E$10),IF(入力!$E$11=3,ROUND(全国標準卸価格!X97*地区別掛け率!X97%,-入力!$E$10),""))),全国標準卸価格!X97))</f>
        <v/>
      </c>
      <c r="Y97" s="126">
        <f>'6桁'!Y97</f>
        <v>0</v>
      </c>
      <c r="Z97" s="108"/>
      <c r="AA97" s="22"/>
      <c r="AB97" s="40"/>
    </row>
    <row r="98" spans="2:28" ht="30" customHeight="1">
      <c r="B98" s="503"/>
      <c r="C98" s="341" t="s">
        <v>326</v>
      </c>
      <c r="D98" s="254"/>
      <c r="E98" s="342">
        <v>103</v>
      </c>
      <c r="F98" s="95" t="str">
        <f>IF(全国標準卸価格!F98="","",IF(ISNUMBER(全国標準卸価格!F98),IF(入力!$E$11=1,ROUNDDOWN(全国標準卸価格!F98*地区別掛け率!F98%,-入力!$E$10),IF(入力!$E$11=2,ROUNDUP(全国標準卸価格!F98*地区別掛け率!F98%,-入力!$E$10),IF(入力!$E$11=3,ROUND(全国標準卸価格!F98*地区別掛け率!F98%,-入力!$E$10),""))),全国標準卸価格!F98))</f>
        <v/>
      </c>
      <c r="G98" s="96">
        <f>'6桁'!G98</f>
        <v>0</v>
      </c>
      <c r="H98" s="456" t="str">
        <f>IF(全国標準卸価格!H98="","",IF(ISNUMBER(全国標準卸価格!H98),IF(入力!$E$11=1,ROUNDDOWN(全国標準卸価格!H98*地区別掛け率!H98%,-入力!$E$10),IF(入力!$E$11=2,ROUNDUP(全国標準卸価格!H98*地区別掛け率!H98%,-入力!$E$10),IF(入力!$E$11=3,ROUND(全国標準卸価格!H98*地区別掛け率!H98%,-入力!$E$10),""))),全国標準卸価格!H98))</f>
        <v/>
      </c>
      <c r="I98" s="96">
        <f>'6桁'!I98</f>
        <v>0</v>
      </c>
      <c r="J98" s="456" t="str">
        <f>IF(全国標準卸価格!J98="","",IF(ISNUMBER(全国標準卸価格!J98),IF(入力!$E$11=1,ROUNDDOWN(全国標準卸価格!J98*地区別掛け率!J98%,-入力!$E$10),IF(入力!$E$11=2,ROUNDUP(全国標準卸価格!J98*地区別掛け率!J98%,-入力!$E$10),IF(入力!$E$11=3,ROUND(全国標準卸価格!J98*地区別掛け率!J98%,-入力!$E$10),""))),全国標準卸価格!J98))</f>
        <v>卸価格設定なし</v>
      </c>
      <c r="K98" s="19" t="str">
        <f>'6桁'!K98</f>
        <v>Y★</v>
      </c>
      <c r="L98" s="456" t="str">
        <f>IF(全国標準卸価格!L98="","",IF(ISNUMBER(全国標準卸価格!L98),IF(入力!$E$11=1,ROUNDDOWN(全国標準卸価格!L98*地区別掛け率!L98%,-入力!$E$10),IF(入力!$E$11=2,ROUNDUP(全国標準卸価格!L98*地区別掛け率!L98%,-入力!$E$10),IF(入力!$E$11=3,ROUND(全国標準卸価格!L98*地区別掛け率!L98%,-入力!$E$10),""))),全国標準卸価格!L98))</f>
        <v/>
      </c>
      <c r="M98" s="96">
        <f>'6桁'!M98</f>
        <v>0</v>
      </c>
      <c r="N98" s="265"/>
      <c r="O98" s="503"/>
      <c r="P98" s="500" t="s">
        <v>298</v>
      </c>
      <c r="Q98" s="501"/>
      <c r="R98" s="275">
        <v>106</v>
      </c>
      <c r="S98" s="276">
        <v>110</v>
      </c>
      <c r="T98" s="95" t="str">
        <f>IF(全国標準卸価格!T98="","",IF(ISNUMBER(全国標準卸価格!T98),IF(入力!$E$11=1,ROUNDDOWN(全国標準卸価格!T98*地区別掛け率!T98%,-入力!$E$10),IF(入力!$E$11=2,ROUNDUP(全国標準卸価格!T98*地区別掛け率!T98%,-入力!$E$10),IF(入力!$E$11=3,ROUND(全国標準卸価格!T98*地区別掛け率!T98%,-入力!$E$10),""))),全国標準卸価格!T98))</f>
        <v/>
      </c>
      <c r="U98" s="96">
        <f>'6桁'!U98</f>
        <v>0</v>
      </c>
      <c r="V98" s="456" t="str">
        <f>IF(全国標準卸価格!V98="","",IF(ISNUMBER(全国標準卸価格!V98),IF(入力!$E$11=1,ROUNDDOWN(全国標準卸価格!V98*地区別掛け率!V98%,-入力!$E$10),IF(入力!$E$11=2,ROUNDUP(全国標準卸価格!V98*地区別掛け率!V98%,-入力!$E$10),IF(入力!$E$11=3,ROUND(全国標準卸価格!V98*地区別掛け率!V98%,-入力!$E$10),""))),全国標準卸価格!V98))</f>
        <v/>
      </c>
      <c r="W98" s="19">
        <f>'6桁'!W98</f>
        <v>0</v>
      </c>
      <c r="X98" s="456" t="str">
        <f>IF(全国標準卸価格!X98="","",IF(ISNUMBER(全国標準卸価格!X98),IF(入力!$E$11=1,ROUNDDOWN(全国標準卸価格!X98*地区別掛け率!X98%,-入力!$E$10),IF(入力!$E$11=2,ROUNDUP(全国標準卸価格!X98*地区別掛け率!X98%,-入力!$E$10),IF(入力!$E$11=3,ROUND(全国標準卸価格!X98*地区別掛け率!X98%,-入力!$E$10),""))),全国標準卸価格!X98))</f>
        <v>卸価格設定なし</v>
      </c>
      <c r="Y98" s="126" t="str">
        <f>'6桁'!Y98</f>
        <v>W★</v>
      </c>
      <c r="Z98" s="108"/>
      <c r="AA98" s="22"/>
      <c r="AB98" s="40"/>
    </row>
    <row r="99" spans="2:28" ht="30" customHeight="1">
      <c r="B99" s="503"/>
      <c r="C99" s="341" t="s">
        <v>460</v>
      </c>
      <c r="D99" s="254"/>
      <c r="E99" s="342">
        <v>102</v>
      </c>
      <c r="F99" s="95" t="str">
        <f>IF(全国標準卸価格!F99="","",IF(ISNUMBER(全国標準卸価格!F99),IF(入力!$E$11=1,ROUNDDOWN(全国標準卸価格!F99*地区別掛け率!F99%,-入力!$E$10),IF(入力!$E$11=2,ROUNDUP(全国標準卸価格!F99*地区別掛け率!F99%,-入力!$E$10),IF(入力!$E$11=3,ROUND(全国標準卸価格!F99*地区別掛け率!F99%,-入力!$E$10),""))),全国標準卸価格!F99))</f>
        <v/>
      </c>
      <c r="G99" s="96">
        <f>'6桁'!G99</f>
        <v>0</v>
      </c>
      <c r="H99" s="456" t="str">
        <f>IF(全国標準卸価格!H99="","",IF(ISNUMBER(全国標準卸価格!H99),IF(入力!$E$11=1,ROUNDDOWN(全国標準卸価格!H99*地区別掛け率!H99%,-入力!$E$10),IF(入力!$E$11=2,ROUNDUP(全国標準卸価格!H99*地区別掛け率!H99%,-入力!$E$10),IF(入力!$E$11=3,ROUND(全国標準卸価格!H99*地区別掛け率!H99%,-入力!$E$10),""))),全国標準卸価格!H99))</f>
        <v/>
      </c>
      <c r="I99" s="96">
        <f>'6桁'!I99</f>
        <v>0</v>
      </c>
      <c r="J99" s="456" t="str">
        <f>IF(全国標準卸価格!J99="","",IF(ISNUMBER(全国標準卸価格!J99),IF(入力!$E$11=1,ROUNDDOWN(全国標準卸価格!J99*地区別掛け率!J99%,-入力!$E$10),IF(入力!$E$11=2,ROUNDUP(全国標準卸価格!J99*地区別掛け率!J99%,-入力!$E$10),IF(入力!$E$11=3,ROUND(全国標準卸価格!J99*地区別掛け率!J99%,-入力!$E$10),""))),全国標準卸価格!J99))</f>
        <v>卸価格設定なし</v>
      </c>
      <c r="K99" s="110" t="str">
        <f>'6桁'!K99</f>
        <v>Y★</v>
      </c>
      <c r="L99" s="456" t="str">
        <f>IF(全国標準卸価格!L99="","",IF(ISNUMBER(全国標準卸価格!L99),IF(入力!$E$11=1,ROUNDDOWN(全国標準卸価格!L99*地区別掛け率!L99%,-入力!$E$10),IF(入力!$E$11=2,ROUNDUP(全国標準卸価格!L99*地区別掛け率!L99%,-入力!$E$10),IF(入力!$E$11=3,ROUND(全国標準卸価格!L99*地区別掛け率!L99%,-入力!$E$10),""))),全国標準卸価格!L99))</f>
        <v/>
      </c>
      <c r="M99" s="96">
        <f>'6桁'!M99</f>
        <v>0</v>
      </c>
      <c r="N99" s="265"/>
      <c r="O99" s="503"/>
      <c r="P99" s="500" t="s">
        <v>461</v>
      </c>
      <c r="Q99" s="501"/>
      <c r="R99" s="275"/>
      <c r="S99" s="276">
        <v>112</v>
      </c>
      <c r="T99" s="95" t="str">
        <f>IF(全国標準卸価格!T99="","",IF(ISNUMBER(全国標準卸価格!T99),IF(入力!$E$11=1,ROUNDDOWN(全国標準卸価格!T99*地区別掛け率!T99%,-入力!$E$10),IF(入力!$E$11=2,ROUNDUP(全国標準卸価格!T99*地区別掛け率!T99%,-入力!$E$10),IF(入力!$E$11=3,ROUND(全国標準卸価格!T99*地区別掛け率!T99%,-入力!$E$10),""))),全国標準卸価格!T99))</f>
        <v/>
      </c>
      <c r="U99" s="96">
        <f>'6桁'!U99</f>
        <v>0</v>
      </c>
      <c r="V99" s="456" t="str">
        <f>IF(全国標準卸価格!V99="","",IF(ISNUMBER(全国標準卸価格!V99),IF(入力!$E$11=1,ROUNDDOWN(全国標準卸価格!V99*地区別掛け率!V99%,-入力!$E$10),IF(入力!$E$11=2,ROUNDUP(全国標準卸価格!V99*地区別掛け率!V99%,-入力!$E$10),IF(入力!$E$11=3,ROUND(全国標準卸価格!V99*地区別掛け率!V99%,-入力!$E$10),""))),全国標準卸価格!V99))</f>
        <v/>
      </c>
      <c r="W99" s="110">
        <f>'6桁'!W99</f>
        <v>0</v>
      </c>
      <c r="X99" s="456" t="str">
        <f>IF(全国標準卸価格!X99="","",IF(ISNUMBER(全国標準卸価格!X99),IF(入力!$E$11=1,ROUNDDOWN(全国標準卸価格!X99*地区別掛け率!X99%,-入力!$E$10),IF(入力!$E$11=2,ROUNDUP(全国標準卸価格!X99*地区別掛け率!X99%,-入力!$E$10),IF(入力!$E$11=3,ROUND(全国標準卸価格!X99*地区別掛け率!X99%,-入力!$E$10),""))),全国標準卸価格!X99))</f>
        <v>卸価格設定なし</v>
      </c>
      <c r="Y99" s="126" t="str">
        <f>'6桁'!Y99</f>
        <v>Y★</v>
      </c>
      <c r="Z99" s="108"/>
      <c r="AA99" s="123"/>
      <c r="AB99" s="40"/>
    </row>
    <row r="100" spans="2:28" ht="30" customHeight="1">
      <c r="B100" s="503"/>
      <c r="C100" s="341" t="s">
        <v>462</v>
      </c>
      <c r="D100" s="254"/>
      <c r="E100" s="342">
        <v>106</v>
      </c>
      <c r="F100" s="95" t="str">
        <f>IF(全国標準卸価格!F100="","",IF(ISNUMBER(全国標準卸価格!F100),IF(入力!$E$11=1,ROUNDDOWN(全国標準卸価格!F100*地区別掛け率!F100%,-入力!$E$10),IF(入力!$E$11=2,ROUNDUP(全国標準卸価格!F100*地区別掛け率!F100%,-入力!$E$10),IF(入力!$E$11=3,ROUND(全国標準卸価格!F100*地区別掛け率!F100%,-入力!$E$10),""))),全国標準卸価格!F100))</f>
        <v/>
      </c>
      <c r="G100" s="96">
        <f>'6桁'!G100</f>
        <v>0</v>
      </c>
      <c r="H100" s="456" t="str">
        <f>IF(全国標準卸価格!H100="","",IF(ISNUMBER(全国標準卸価格!H100),IF(入力!$E$11=1,ROUNDDOWN(全国標準卸価格!H100*地区別掛け率!H100%,-入力!$E$10),IF(入力!$E$11=2,ROUNDUP(全国標準卸価格!H100*地区別掛け率!H100%,-入力!$E$10),IF(入力!$E$11=3,ROUND(全国標準卸価格!H100*地区別掛け率!H100%,-入力!$E$10),""))),全国標準卸価格!H100))</f>
        <v/>
      </c>
      <c r="I100" s="96">
        <f>'6桁'!I100</f>
        <v>0</v>
      </c>
      <c r="J100" s="456" t="str">
        <f>IF(全国標準卸価格!J100="","",IF(ISNUMBER(全国標準卸価格!J100),IF(入力!$E$11=1,ROUNDDOWN(全国標準卸価格!J100*地区別掛け率!J100%,-入力!$E$10),IF(入力!$E$11=2,ROUNDUP(全国標準卸価格!J100*地区別掛け率!J100%,-入力!$E$10),IF(入力!$E$11=3,ROUND(全国標準卸価格!J100*地区別掛け率!J100%,-入力!$E$10),""))),全国標準卸価格!J100))</f>
        <v>卸価格設定なし</v>
      </c>
      <c r="K100" s="110" t="str">
        <f>'6桁'!K100</f>
        <v>Y★</v>
      </c>
      <c r="L100" s="456" t="str">
        <f>IF(全国標準卸価格!L100="","",IF(ISNUMBER(全国標準卸価格!L100),IF(入力!$E$11=1,ROUNDDOWN(全国標準卸価格!L100*地区別掛け率!L100%,-入力!$E$10),IF(入力!$E$11=2,ROUNDUP(全国標準卸価格!L100*地区別掛け率!L100%,-入力!$E$10),IF(入力!$E$11=3,ROUND(全国標準卸価格!L100*地区別掛け率!L100%,-入力!$E$10),""))),全国標準卸価格!L100))</f>
        <v/>
      </c>
      <c r="M100" s="96">
        <f>'6桁'!M100</f>
        <v>0</v>
      </c>
      <c r="N100" s="265"/>
      <c r="O100" s="503"/>
      <c r="P100" s="500" t="s">
        <v>463</v>
      </c>
      <c r="Q100" s="501"/>
      <c r="R100" s="275">
        <v>110</v>
      </c>
      <c r="S100" s="276">
        <v>114</v>
      </c>
      <c r="T100" s="95" t="str">
        <f>IF(全国標準卸価格!T100="","",IF(ISNUMBER(全国標準卸価格!T100),IF(入力!$E$11=1,ROUNDDOWN(全国標準卸価格!T100*地区別掛け率!T100%,-入力!$E$10),IF(入力!$E$11=2,ROUNDUP(全国標準卸価格!T100*地区別掛け率!T100%,-入力!$E$10),IF(入力!$E$11=3,ROUND(全国標準卸価格!T100*地区別掛け率!T100%,-入力!$E$10),""))),全国標準卸価格!T100))</f>
        <v/>
      </c>
      <c r="U100" s="96">
        <f>'6桁'!U100</f>
        <v>0</v>
      </c>
      <c r="V100" s="456" t="str">
        <f>IF(全国標準卸価格!V100="","",IF(ISNUMBER(全国標準卸価格!V100),IF(入力!$E$11=1,ROUNDDOWN(全国標準卸価格!V100*地区別掛け率!V100%,-入力!$E$10),IF(入力!$E$11=2,ROUNDUP(全国標準卸価格!V100*地区別掛け率!V100%,-入力!$E$10),IF(入力!$E$11=3,ROUND(全国標準卸価格!V100*地区別掛け率!V100%,-入力!$E$10),""))),全国標準卸価格!V100))</f>
        <v/>
      </c>
      <c r="W100" s="110">
        <f>'6桁'!W100</f>
        <v>0</v>
      </c>
      <c r="X100" s="456" t="str">
        <f>IF(全国標準卸価格!X100="","",IF(ISNUMBER(全国標準卸価格!X100),IF(入力!$E$11=1,ROUNDDOWN(全国標準卸価格!X100*地区別掛け率!X100%,-入力!$E$10),IF(入力!$E$11=2,ROUNDUP(全国標準卸価格!X100*地区別掛け率!X100%,-入力!$E$10),IF(入力!$E$11=3,ROUND(全国標準卸価格!X100*地区別掛け率!X100%,-入力!$E$10),""))),全国標準卸価格!X100))</f>
        <v>卸価格設定なし</v>
      </c>
      <c r="Y100" s="126" t="str">
        <f>'6桁'!Y100</f>
        <v>W★</v>
      </c>
      <c r="Z100" s="108"/>
      <c r="AA100" s="123"/>
      <c r="AB100" s="40"/>
    </row>
    <row r="101" spans="2:28" ht="30" customHeight="1">
      <c r="B101" s="503"/>
      <c r="C101" s="341" t="s">
        <v>464</v>
      </c>
      <c r="D101" s="254"/>
      <c r="E101" s="342">
        <v>106</v>
      </c>
      <c r="F101" s="95" t="str">
        <f>IF(全国標準卸価格!F101="","",IF(ISNUMBER(全国標準卸価格!F101),IF(入力!$E$11=1,ROUNDDOWN(全国標準卸価格!F101*地区別掛け率!F101%,-入力!$E$10),IF(入力!$E$11=2,ROUNDUP(全国標準卸価格!F101*地区別掛け率!F101%,-入力!$E$10),IF(入力!$E$11=3,ROUND(全国標準卸価格!F101*地区別掛け率!F101%,-入力!$E$10),""))),全国標準卸価格!F101))</f>
        <v/>
      </c>
      <c r="G101" s="96">
        <f>'6桁'!G101</f>
        <v>0</v>
      </c>
      <c r="H101" s="456" t="str">
        <f>IF(全国標準卸価格!H101="","",IF(ISNUMBER(全国標準卸価格!H101),IF(入力!$E$11=1,ROUNDDOWN(全国標準卸価格!H101*地区別掛け率!H101%,-入力!$E$10),IF(入力!$E$11=2,ROUNDUP(全国標準卸価格!H101*地区別掛け率!H101%,-入力!$E$10),IF(入力!$E$11=3,ROUND(全国標準卸価格!H101*地区別掛け率!H101%,-入力!$E$10),""))),全国標準卸価格!H101))</f>
        <v/>
      </c>
      <c r="I101" s="96">
        <f>'6桁'!I101</f>
        <v>0</v>
      </c>
      <c r="J101" s="456" t="str">
        <f>IF(全国標準卸価格!J101="","",IF(ISNUMBER(全国標準卸価格!J101),IF(入力!$E$11=1,ROUNDDOWN(全国標準卸価格!J101*地区別掛け率!J101%,-入力!$E$10),IF(入力!$E$11=2,ROUNDUP(全国標準卸価格!J101*地区別掛け率!J101%,-入力!$E$10),IF(入力!$E$11=3,ROUND(全国標準卸価格!J101*地区別掛け率!J101%,-入力!$E$10),""))),全国標準卸価格!J101))</f>
        <v>卸価格設定なし</v>
      </c>
      <c r="K101" s="110" t="str">
        <f>'6桁'!K101</f>
        <v>Y★</v>
      </c>
      <c r="L101" s="456" t="str">
        <f>IF(全国標準卸価格!L101="","",IF(ISNUMBER(全国標準卸価格!L101),IF(入力!$E$11=1,ROUNDDOWN(全国標準卸価格!L101*地区別掛け率!L101%,-入力!$E$10),IF(入力!$E$11=2,ROUNDUP(全国標準卸価格!L101*地区別掛け率!L101%,-入力!$E$10),IF(入力!$E$11=3,ROUND(全国標準卸価格!L101*地区別掛け率!L101%,-入力!$E$10),""))),全国標準卸価格!L101))</f>
        <v/>
      </c>
      <c r="M101" s="96">
        <f>'6桁'!M101</f>
        <v>0</v>
      </c>
      <c r="N101" s="265"/>
      <c r="O101" s="503"/>
      <c r="P101" s="500" t="s">
        <v>299</v>
      </c>
      <c r="Q101" s="501"/>
      <c r="R101" s="275">
        <v>105</v>
      </c>
      <c r="S101" s="276">
        <v>109</v>
      </c>
      <c r="T101" s="95">
        <f>IF(全国標準卸価格!T101="","",IF(ISNUMBER(全国標準卸価格!T101),IF(入力!$E$11=1,ROUNDDOWN(全国標準卸価格!T101*地区別掛け率!T101%,-入力!$E$10),IF(入力!$E$11=2,ROUNDUP(全国標準卸価格!T101*地区別掛け率!T101%,-入力!$E$10),IF(入力!$E$11=3,ROUND(全国標準卸価格!T101*地区別掛け率!T101%,-入力!$E$10),""))),全国標準卸価格!T101))</f>
        <v>47500</v>
      </c>
      <c r="U101" s="96" t="str">
        <f>'6桁'!U101</f>
        <v>Y★</v>
      </c>
      <c r="V101" s="456" t="str">
        <f>IF(全国標準卸価格!V101="","",IF(ISNUMBER(全国標準卸価格!V101),IF(入力!$E$11=1,ROUNDDOWN(全国標準卸価格!V101*地区別掛け率!V101%,-入力!$E$10),IF(入力!$E$11=2,ROUNDUP(全国標準卸価格!V101*地区別掛け率!V101%,-入力!$E$10),IF(入力!$E$11=3,ROUND(全国標準卸価格!V101*地区別掛け率!V101%,-入力!$E$10),""))),全国標準卸価格!V101))</f>
        <v/>
      </c>
      <c r="W101" s="110">
        <f>'6桁'!W101</f>
        <v>0</v>
      </c>
      <c r="X101" s="456" t="str">
        <f>IF(全国標準卸価格!X101="","",IF(ISNUMBER(全国標準卸価格!X101),IF(入力!$E$11=1,ROUNDDOWN(全国標準卸価格!X101*地区別掛け率!X101%,-入力!$E$10),IF(入力!$E$11=2,ROUNDUP(全国標準卸価格!X101*地区別掛け率!X101%,-入力!$E$10),IF(入力!$E$11=3,ROUND(全国標準卸価格!X101*地区別掛け率!X101%,-入力!$E$10),""))),全国標準卸価格!X101))</f>
        <v/>
      </c>
      <c r="Y101" s="126">
        <f>'6桁'!Y101</f>
        <v>0</v>
      </c>
      <c r="Z101" s="108"/>
      <c r="AA101" s="123"/>
      <c r="AB101" s="40"/>
    </row>
    <row r="102" spans="2:28" ht="30" customHeight="1">
      <c r="B102" s="504"/>
      <c r="C102" s="351" t="s">
        <v>465</v>
      </c>
      <c r="D102" s="257"/>
      <c r="E102" s="354">
        <v>107</v>
      </c>
      <c r="F102" s="111" t="str">
        <f>IF(全国標準卸価格!F102="","",IF(ISNUMBER(全国標準卸価格!F102),IF(入力!$E$11=1,ROUNDDOWN(全国標準卸価格!F102*地区別掛け率!F102%,-入力!$E$10),IF(入力!$E$11=2,ROUNDUP(全国標準卸価格!F102*地区別掛け率!F102%,-入力!$E$10),IF(入力!$E$11=3,ROUND(全国標準卸価格!F102*地区別掛け率!F102%,-入力!$E$10),""))),全国標準卸価格!F102))</f>
        <v/>
      </c>
      <c r="G102" s="99">
        <f>'6桁'!G102</f>
        <v>0</v>
      </c>
      <c r="H102" s="458" t="str">
        <f>IF(全国標準卸価格!H102="","",IF(ISNUMBER(全国標準卸価格!H102),IF(入力!$E$11=1,ROUNDDOWN(全国標準卸価格!H102*地区別掛け率!H102%,-入力!$E$10),IF(入力!$E$11=2,ROUNDUP(全国標準卸価格!H102*地区別掛け率!H102%,-入力!$E$10),IF(入力!$E$11=3,ROUND(全国標準卸価格!H102*地区別掛け率!H102%,-入力!$E$10),""))),全国標準卸価格!H102))</f>
        <v/>
      </c>
      <c r="I102" s="99">
        <f>'6桁'!I102</f>
        <v>0</v>
      </c>
      <c r="J102" s="458" t="str">
        <f>IF(全国標準卸価格!J102="","",IF(ISNUMBER(全国標準卸価格!J102),IF(入力!$E$11=1,ROUNDDOWN(全国標準卸価格!J102*地区別掛け率!J102%,-入力!$E$10),IF(入力!$E$11=2,ROUNDUP(全国標準卸価格!J102*地区別掛け率!J102%,-入力!$E$10),IF(入力!$E$11=3,ROUND(全国標準卸価格!J102*地区別掛け率!J102%,-入力!$E$10),""))),全国標準卸価格!J102))</f>
        <v>卸価格設定なし</v>
      </c>
      <c r="K102" s="112" t="str">
        <f>'6桁'!K102</f>
        <v>Y★</v>
      </c>
      <c r="L102" s="458" t="str">
        <f>IF(全国標準卸価格!L102="","",IF(ISNUMBER(全国標準卸価格!L102),IF(入力!$E$11=1,ROUNDDOWN(全国標準卸価格!L102*地区別掛け率!L102%,-入力!$E$10),IF(入力!$E$11=2,ROUNDUP(全国標準卸価格!L102*地区別掛け率!L102%,-入力!$E$10),IF(入力!$E$11=3,ROUND(全国標準卸価格!L102*地区別掛け率!L102%,-入力!$E$10),""))),全国標準卸価格!L102))</f>
        <v/>
      </c>
      <c r="M102" s="99">
        <f>'6桁'!M102</f>
        <v>0</v>
      </c>
      <c r="N102" s="265"/>
      <c r="O102" s="504"/>
      <c r="P102" s="560" t="s">
        <v>466</v>
      </c>
      <c r="Q102" s="561"/>
      <c r="R102" s="277"/>
      <c r="S102" s="278">
        <v>113</v>
      </c>
      <c r="T102" s="111" t="str">
        <f>IF(全国標準卸価格!T102="","",IF(ISNUMBER(全国標準卸価格!T102),IF(入力!$E$11=1,ROUNDDOWN(全国標準卸価格!T102*地区別掛け率!T102%,-入力!$E$10),IF(入力!$E$11=2,ROUNDUP(全国標準卸価格!T102*地区別掛け率!T102%,-入力!$E$10),IF(入力!$E$11=3,ROUND(全国標準卸価格!T102*地区別掛け率!T102%,-入力!$E$10),""))),全国標準卸価格!T102))</f>
        <v/>
      </c>
      <c r="U102" s="99">
        <f>'6桁'!U102</f>
        <v>0</v>
      </c>
      <c r="V102" s="458" t="str">
        <f>IF(全国標準卸価格!V102="","",IF(ISNUMBER(全国標準卸価格!V102),IF(入力!$E$11=1,ROUNDDOWN(全国標準卸価格!V102*地区別掛け率!V102%,-入力!$E$10),IF(入力!$E$11=2,ROUNDUP(全国標準卸価格!V102*地区別掛け率!V102%,-入力!$E$10),IF(入力!$E$11=3,ROUND(全国標準卸価格!V102*地区別掛け率!V102%,-入力!$E$10),""))),全国標準卸価格!V102))</f>
        <v/>
      </c>
      <c r="W102" s="112">
        <f>'6桁'!W102</f>
        <v>0</v>
      </c>
      <c r="X102" s="458" t="str">
        <f>IF(全国標準卸価格!X102="","",IF(ISNUMBER(全国標準卸価格!X102),IF(入力!$E$11=1,ROUNDDOWN(全国標準卸価格!X102*地区別掛け率!X102%,-入力!$E$10),IF(入力!$E$11=2,ROUNDUP(全国標準卸価格!X102*地区別掛け率!X102%,-入力!$E$10),IF(入力!$E$11=3,ROUND(全国標準卸価格!X102*地区別掛け率!X102%,-入力!$E$10),""))),全国標準卸価格!X102))</f>
        <v>卸価格設定なし</v>
      </c>
      <c r="Y102" s="142" t="str">
        <f>'6桁'!Y102</f>
        <v>Y★</v>
      </c>
      <c r="Z102" s="108"/>
      <c r="AA102" s="123"/>
      <c r="AB102" s="40"/>
    </row>
    <row r="103" spans="2:28" ht="30" customHeight="1">
      <c r="B103" s="543">
        <v>21</v>
      </c>
      <c r="C103" s="401" t="s">
        <v>467</v>
      </c>
      <c r="D103" s="255"/>
      <c r="E103" s="402">
        <v>93</v>
      </c>
      <c r="F103" s="114" t="str">
        <f>IF(全国標準卸価格!F103="","",IF(ISNUMBER(全国標準卸価格!F103),IF(入力!$E$11=1,ROUNDDOWN(全国標準卸価格!F103*地区別掛け率!F103%,-入力!$E$10),IF(入力!$E$11=2,ROUNDUP(全国標準卸価格!F103*地区別掛け率!F103%,-入力!$E$10),IF(入力!$E$11=3,ROUND(全国標準卸価格!F103*地区別掛け率!F103%,-入力!$E$10),""))),全国標準卸価格!F103))</f>
        <v/>
      </c>
      <c r="G103" s="97">
        <f>'6桁'!G103</f>
        <v>0</v>
      </c>
      <c r="H103" s="459" t="str">
        <f>IF(全国標準卸価格!H103="","",IF(ISNUMBER(全国標準卸価格!H103),IF(入力!$E$11=1,ROUNDDOWN(全国標準卸価格!H103*地区別掛け率!H103%,-入力!$E$10),IF(入力!$E$11=2,ROUNDUP(全国標準卸価格!H103*地区別掛け率!H103%,-入力!$E$10),IF(入力!$E$11=3,ROUND(全国標準卸価格!H103*地区別掛け率!H103%,-入力!$E$10),""))),全国標準卸価格!H103))</f>
        <v>卸価格設定なし</v>
      </c>
      <c r="I103" s="97" t="str">
        <f>'6桁'!I103</f>
        <v>Y★</v>
      </c>
      <c r="J103" s="459" t="str">
        <f>IF(全国標準卸価格!J103="","",IF(ISNUMBER(全国標準卸価格!J103),IF(入力!$E$11=1,ROUNDDOWN(全国標準卸価格!J103*地区別掛け率!J103%,-入力!$E$10),IF(入力!$E$11=2,ROUNDUP(全国標準卸価格!J103*地区別掛け率!J103%,-入力!$E$10),IF(入力!$E$11=3,ROUND(全国標準卸価格!J103*地区別掛け率!J103%,-入力!$E$10),""))),全国標準卸価格!J103))</f>
        <v/>
      </c>
      <c r="K103" s="115">
        <f>'6桁'!K103</f>
        <v>0</v>
      </c>
      <c r="L103" s="459" t="str">
        <f>IF(全国標準卸価格!L103="","",IF(ISNUMBER(全国標準卸価格!L103),IF(入力!$E$11=1,ROUNDDOWN(全国標準卸価格!L103*地区別掛け率!L103%,-入力!$E$10),IF(入力!$E$11=2,ROUNDUP(全国標準卸価格!L103*地区別掛け率!L103%,-入力!$E$10),IF(入力!$E$11=3,ROUND(全国標準卸価格!L103*地区別掛け率!L103%,-入力!$E$10),""))),全国標準卸価格!L103))</f>
        <v/>
      </c>
      <c r="M103" s="97">
        <f>'6桁'!M103</f>
        <v>0</v>
      </c>
      <c r="N103" s="265"/>
      <c r="O103" s="543">
        <v>19</v>
      </c>
      <c r="P103" s="556" t="s">
        <v>434</v>
      </c>
      <c r="Q103" s="557"/>
      <c r="R103" s="279"/>
      <c r="S103" s="280">
        <v>89</v>
      </c>
      <c r="T103" s="114" t="str">
        <f>IF(全国標準卸価格!T103="","",IF(ISNUMBER(全国標準卸価格!T103),IF(入力!$E$11=1,ROUNDDOWN(全国標準卸価格!T103*地区別掛け率!T103%,-入力!$E$10),IF(入力!$E$11=2,ROUNDUP(全国標準卸価格!T103*地区別掛け率!T103%,-入力!$E$10),IF(入力!$E$11=3,ROUND(全国標準卸価格!T103*地区別掛け率!T103%,-入力!$E$10),""))),全国標準卸価格!T103))</f>
        <v/>
      </c>
      <c r="U103" s="360">
        <f>'6桁'!U103</f>
        <v>0</v>
      </c>
      <c r="V103" s="459" t="str">
        <f>IF(全国標準卸価格!V103="","",IF(ISNUMBER(全国標準卸価格!V103),IF(入力!$E$11=1,ROUNDDOWN(全国標準卸価格!V103*地区別掛け率!V103%,-入力!$E$10),IF(入力!$E$11=2,ROUNDUP(全国標準卸価格!V103*地区別掛け率!V103%,-入力!$E$10),IF(入力!$E$11=3,ROUND(全国標準卸価格!V103*地区別掛け率!V103%,-入力!$E$10),""))),全国標準卸価格!V103))</f>
        <v>卸価格設定なし</v>
      </c>
      <c r="W103" s="116" t="str">
        <f>'6桁'!W103</f>
        <v>Y★</v>
      </c>
      <c r="X103" s="459" t="str">
        <f>IF(全国標準卸価格!X103="","",IF(ISNUMBER(全国標準卸価格!X103),IF(入力!$E$11=1,ROUNDDOWN(全国標準卸価格!X103*地区別掛け率!X103%,-入力!$E$10),IF(入力!$E$11=2,ROUNDUP(全国標準卸価格!X103*地区別掛け率!X103%,-入力!$E$10),IF(入力!$E$11=3,ROUND(全国標準卸価格!X103*地区別掛け率!X103%,-入力!$E$10),""))),全国標準卸価格!X103))</f>
        <v/>
      </c>
      <c r="Y103" s="133">
        <f>'6桁'!Y103</f>
        <v>0</v>
      </c>
      <c r="Z103" s="108"/>
      <c r="AA103" s="123"/>
      <c r="AB103" s="40"/>
    </row>
    <row r="104" spans="2:28" ht="30" customHeight="1">
      <c r="B104" s="503"/>
      <c r="C104" s="341" t="s">
        <v>468</v>
      </c>
      <c r="D104" s="254"/>
      <c r="E104" s="342">
        <v>100</v>
      </c>
      <c r="F104" s="95">
        <f>IF(全国標準卸価格!F104="","",IF(ISNUMBER(全国標準卸価格!F104),IF(入力!$E$11=1,ROUNDDOWN(全国標準卸価格!F104*地区別掛け率!F104%,-入力!$E$10),IF(入力!$E$11=2,ROUNDUP(全国標準卸価格!F104*地区別掛け率!F104%,-入力!$E$10),IF(入力!$E$11=3,ROUND(全国標準卸価格!F104*地区別掛け率!F104%,-入力!$E$10),""))),全国標準卸価格!F104))</f>
        <v>68000</v>
      </c>
      <c r="G104" s="96" t="str">
        <f>'6桁'!G104</f>
        <v>Y★</v>
      </c>
      <c r="H104" s="456" t="str">
        <f>IF(全国標準卸価格!H104="","",IF(ISNUMBER(全国標準卸価格!H104),IF(入力!$E$11=1,ROUNDDOWN(全国標準卸価格!H104*地区別掛け率!H104%,-入力!$E$10),IF(入力!$E$11=2,ROUNDUP(全国標準卸価格!H104*地区別掛け率!H104%,-入力!$E$10),IF(入力!$E$11=3,ROUND(全国標準卸価格!H104*地区別掛け率!H104%,-入力!$E$10),""))),全国標準卸価格!H104))</f>
        <v/>
      </c>
      <c r="I104" s="96">
        <f>'6桁'!I104</f>
        <v>0</v>
      </c>
      <c r="J104" s="456" t="str">
        <f>IF(全国標準卸価格!J104="","",IF(ISNUMBER(全国標準卸価格!J104),IF(入力!$E$11=1,ROUNDDOWN(全国標準卸価格!J104*地区別掛け率!J104%,-入力!$E$10),IF(入力!$E$11=2,ROUNDUP(全国標準卸価格!J104*地区別掛け率!J104%,-入力!$E$10),IF(入力!$E$11=3,ROUND(全国標準卸価格!J104*地区別掛け率!J104%,-入力!$E$10),""))),全国標準卸価格!J104))</f>
        <v/>
      </c>
      <c r="K104" s="110">
        <f>'6桁'!K104</f>
        <v>0</v>
      </c>
      <c r="L104" s="456" t="str">
        <f>IF(全国標準卸価格!L104="","",IF(ISNUMBER(全国標準卸価格!L104),IF(入力!$E$11=1,ROUNDDOWN(全国標準卸価格!L104*地区別掛け率!L104%,-入力!$E$10),IF(入力!$E$11=2,ROUNDUP(全国標準卸価格!L104*地区別掛け率!L104%,-入力!$E$10),IF(入力!$E$11=3,ROUND(全国標準卸価格!L104*地区別掛け率!L104%,-入力!$E$10),""))),全国標準卸価格!L104))</f>
        <v/>
      </c>
      <c r="M104" s="96">
        <f>'6桁'!M104</f>
        <v>0</v>
      </c>
      <c r="N104" s="265"/>
      <c r="O104" s="503"/>
      <c r="P104" s="500" t="s">
        <v>328</v>
      </c>
      <c r="Q104" s="501"/>
      <c r="R104" s="275"/>
      <c r="S104" s="276">
        <v>91</v>
      </c>
      <c r="T104" s="95">
        <f>IF(全国標準卸価格!T104="","",IF(ISNUMBER(全国標準卸価格!T104),IF(入力!$E$11=1,ROUNDDOWN(全国標準卸価格!T104*地区別掛け率!T104%,-入力!$E$10),IF(入力!$E$11=2,ROUNDUP(全国標準卸価格!T104*地区別掛け率!T104%,-入力!$E$10),IF(入力!$E$11=3,ROUND(全国標準卸価格!T104*地区別掛け率!T104%,-入力!$E$10),""))),全国標準卸価格!T104))</f>
        <v>47900</v>
      </c>
      <c r="U104" s="96" t="str">
        <f>'6桁'!U104</f>
        <v>Y★</v>
      </c>
      <c r="V104" s="456" t="str">
        <f>IF(全国標準卸価格!V104="","",IF(ISNUMBER(全国標準卸価格!V104),IF(入力!$E$11=1,ROUNDDOWN(全国標準卸価格!V104*地区別掛け率!V104%,-入力!$E$10),IF(入力!$E$11=2,ROUNDUP(全国標準卸価格!V104*地区別掛け率!V104%,-入力!$E$10),IF(入力!$E$11=3,ROUND(全国標準卸価格!V104*地区別掛け率!V104%,-入力!$E$10),""))),全国標準卸価格!V104))</f>
        <v/>
      </c>
      <c r="W104" s="110">
        <f>'6桁'!W104</f>
        <v>0</v>
      </c>
      <c r="X104" s="456" t="str">
        <f>IF(全国標準卸価格!X104="","",IF(ISNUMBER(全国標準卸価格!X104),IF(入力!$E$11=1,ROUNDDOWN(全国標準卸価格!X104*地区別掛け率!X104%,-入力!$E$10),IF(入力!$E$11=2,ROUNDUP(全国標準卸価格!X104*地区別掛け率!X104%,-入力!$E$10),IF(入力!$E$11=3,ROUND(全国標準卸価格!X104*地区別掛け率!X104%,-入力!$E$10),""))),全国標準卸価格!X104))</f>
        <v/>
      </c>
      <c r="Y104" s="126">
        <f>'6桁'!Y104</f>
        <v>0</v>
      </c>
      <c r="Z104" s="108"/>
      <c r="AA104" s="123"/>
      <c r="AB104" s="40"/>
    </row>
    <row r="105" spans="2:28" ht="30" customHeight="1">
      <c r="B105" s="503"/>
      <c r="C105" s="341" t="s">
        <v>469</v>
      </c>
      <c r="D105" s="254"/>
      <c r="E105" s="342">
        <v>102</v>
      </c>
      <c r="F105" s="95" t="str">
        <f>IF(全国標準卸価格!F105="","",IF(ISNUMBER(全国標準卸価格!F105),IF(入力!$E$11=1,ROUNDDOWN(全国標準卸価格!F105*地区別掛け率!F105%,-入力!$E$10),IF(入力!$E$11=2,ROUNDUP(全国標準卸価格!F105*地区別掛け率!F105%,-入力!$E$10),IF(入力!$E$11=3,ROUND(全国標準卸価格!F105*地区別掛け率!F105%,-入力!$E$10),""))),全国標準卸価格!F105))</f>
        <v/>
      </c>
      <c r="G105" s="96">
        <f>'6桁'!G105</f>
        <v>0</v>
      </c>
      <c r="H105" s="456" t="str">
        <f>IF(全国標準卸価格!H105="","",IF(ISNUMBER(全国標準卸価格!H105),IF(入力!$E$11=1,ROUNDDOWN(全国標準卸価格!H105*地区別掛け率!H105%,-入力!$E$10),IF(入力!$E$11=2,ROUNDUP(全国標準卸価格!H105*地区別掛け率!H105%,-入力!$E$10),IF(入力!$E$11=3,ROUND(全国標準卸価格!H105*地区別掛け率!H105%,-入力!$E$10),""))),全国標準卸価格!H105))</f>
        <v>卸価格設定なし</v>
      </c>
      <c r="I105" s="96" t="str">
        <f>'6桁'!I105</f>
        <v>Y★</v>
      </c>
      <c r="J105" s="456" t="str">
        <f>IF(全国標準卸価格!J105="","",IF(ISNUMBER(全国標準卸価格!J105),IF(入力!$E$11=1,ROUNDDOWN(全国標準卸価格!J105*地区別掛け率!J105%,-入力!$E$10),IF(入力!$E$11=2,ROUNDUP(全国標準卸価格!J105*地区別掛け率!J105%,-入力!$E$10),IF(入力!$E$11=3,ROUND(全国標準卸価格!J105*地区別掛け率!J105%,-入力!$E$10),""))),全国標準卸価格!J105))</f>
        <v/>
      </c>
      <c r="K105" s="110">
        <f>'6桁'!K105</f>
        <v>0</v>
      </c>
      <c r="L105" s="456" t="str">
        <f>IF(全国標準卸価格!L105="","",IF(ISNUMBER(全国標準卸価格!L105),IF(入力!$E$11=1,ROUNDDOWN(全国標準卸価格!L105*地区別掛け率!L105%,-入力!$E$10),IF(入力!$E$11=2,ROUNDUP(全国標準卸価格!L105*地区別掛け率!L105%,-入力!$E$10),IF(入力!$E$11=3,ROUND(全国標準卸価格!L105*地区別掛け率!L105%,-入力!$E$10),""))),全国標準卸価格!L105))</f>
        <v/>
      </c>
      <c r="M105" s="96">
        <f>'6桁'!M105</f>
        <v>0</v>
      </c>
      <c r="N105" s="265"/>
      <c r="O105" s="503"/>
      <c r="P105" s="500" t="s">
        <v>127</v>
      </c>
      <c r="Q105" s="501"/>
      <c r="R105" s="275">
        <v>89</v>
      </c>
      <c r="S105" s="276">
        <v>93</v>
      </c>
      <c r="T105" s="95">
        <f>IF(全国標準卸価格!T105="","",IF(ISNUMBER(全国標準卸価格!T105),IF(入力!$E$11=1,ROUNDDOWN(全国標準卸価格!T105*地区別掛け率!T105%,-入力!$E$10),IF(入力!$E$11=2,ROUNDUP(全国標準卸価格!T105*地区別掛け率!T105%,-入力!$E$10),IF(入力!$E$11=3,ROUND(全国標準卸価格!T105*地区別掛け率!T105%,-入力!$E$10),""))),全国標準卸価格!T105))</f>
        <v>50200</v>
      </c>
      <c r="U105" s="96" t="str">
        <f>'6桁'!U105</f>
        <v>Y★</v>
      </c>
      <c r="V105" s="456" t="str">
        <f>IF(全国標準卸価格!V105="","",IF(ISNUMBER(全国標準卸価格!V105),IF(入力!$E$11=1,ROUNDDOWN(全国標準卸価格!V105*地区別掛け率!V105%,-入力!$E$10),IF(入力!$E$11=2,ROUNDUP(全国標準卸価格!V105*地区別掛け率!V105%,-入力!$E$10),IF(入力!$E$11=3,ROUND(全国標準卸価格!V105*地区別掛け率!V105%,-入力!$E$10),""))),全国標準卸価格!V105))</f>
        <v/>
      </c>
      <c r="W105" s="110">
        <f>'6桁'!W105</f>
        <v>0</v>
      </c>
      <c r="X105" s="456" t="str">
        <f>IF(全国標準卸価格!X105="","",IF(ISNUMBER(全国標準卸価格!X105),IF(入力!$E$11=1,ROUNDDOWN(全国標準卸価格!X105*地区別掛け率!X105%,-入力!$E$10),IF(入力!$E$11=2,ROUNDUP(全国標準卸価格!X105*地区別掛け率!X105%,-入力!$E$10),IF(入力!$E$11=3,ROUND(全国標準卸価格!X105*地区別掛け率!X105%,-入力!$E$10),""))),全国標準卸価格!X105))</f>
        <v/>
      </c>
      <c r="Y105" s="126">
        <f>'6桁'!Y105</f>
        <v>0</v>
      </c>
      <c r="Z105" s="108"/>
      <c r="AA105" s="123"/>
      <c r="AB105" s="40"/>
    </row>
    <row r="106" spans="2:28" ht="30" customHeight="1">
      <c r="B106" s="503"/>
      <c r="C106" s="341" t="s">
        <v>327</v>
      </c>
      <c r="D106" s="254"/>
      <c r="E106" s="342">
        <v>96</v>
      </c>
      <c r="F106" s="95">
        <f>IF(全国標準卸価格!F106="","",IF(ISNUMBER(全国標準卸価格!F106),IF(入力!$E$11=1,ROUNDDOWN(全国標準卸価格!F106*地区別掛け率!F106%,-入力!$E$10),IF(入力!$E$11=2,ROUNDUP(全国標準卸価格!F106*地区別掛け率!F106%,-入力!$E$10),IF(入力!$E$11=3,ROUND(全国標準卸価格!F106*地区別掛け率!F106%,-入力!$E$10),""))),全国標準卸価格!F106))</f>
        <v>62800</v>
      </c>
      <c r="G106" s="96" t="str">
        <f>'6桁'!G106</f>
        <v>Y★</v>
      </c>
      <c r="H106" s="456" t="str">
        <f>IF(全国標準卸価格!H106="","",IF(ISNUMBER(全国標準卸価格!H106),IF(入力!$E$11=1,ROUNDDOWN(全国標準卸価格!H106*地区別掛け率!H106%,-入力!$E$10),IF(入力!$E$11=2,ROUNDUP(全国標準卸価格!H106*地区別掛け率!H106%,-入力!$E$10),IF(入力!$E$11=3,ROUND(全国標準卸価格!H106*地区別掛け率!H106%,-入力!$E$10),""))),全国標準卸価格!H106))</f>
        <v/>
      </c>
      <c r="I106" s="96">
        <f>'6桁'!I106</f>
        <v>0</v>
      </c>
      <c r="J106" s="456" t="str">
        <f>IF(全国標準卸価格!J106="","",IF(ISNUMBER(全国標準卸価格!J106),IF(入力!$E$11=1,ROUNDDOWN(全国標準卸価格!J106*地区別掛け率!J106%,-入力!$E$10),IF(入力!$E$11=2,ROUNDUP(全国標準卸価格!J106*地区別掛け率!J106%,-入力!$E$10),IF(入力!$E$11=3,ROUND(全国標準卸価格!J106*地区別掛け率!J106%,-入力!$E$10),""))),全国標準卸価格!J106))</f>
        <v/>
      </c>
      <c r="K106" s="110">
        <f>'6桁'!K106</f>
        <v>0</v>
      </c>
      <c r="L106" s="456" t="str">
        <f>IF(全国標準卸価格!L106="","",IF(ISNUMBER(全国標準卸価格!L106),IF(入力!$E$11=1,ROUNDDOWN(全国標準卸価格!L106*地区別掛け率!L106%,-入力!$E$10),IF(入力!$E$11=2,ROUNDUP(全国標準卸価格!L106*地区別掛け率!L106%,-入力!$E$10),IF(入力!$E$11=3,ROUND(全国標準卸価格!L106*地区別掛け率!L106%,-入力!$E$10),""))),全国標準卸価格!L106))</f>
        <v/>
      </c>
      <c r="M106" s="96">
        <f>'6桁'!M106</f>
        <v>0</v>
      </c>
      <c r="N106" s="265"/>
      <c r="O106" s="503"/>
      <c r="P106" s="500" t="s">
        <v>44</v>
      </c>
      <c r="Q106" s="501"/>
      <c r="R106" s="275">
        <v>92</v>
      </c>
      <c r="S106" s="276">
        <v>96</v>
      </c>
      <c r="T106" s="95">
        <f>IF(全国標準卸価格!T106="","",IF(ISNUMBER(全国標準卸価格!T106),IF(入力!$E$11=1,ROUNDDOWN(全国標準卸価格!T106*地区別掛け率!T106%,-入力!$E$10),IF(入力!$E$11=2,ROUNDUP(全国標準卸価格!T106*地区別掛け率!T106%,-入力!$E$10),IF(入力!$E$11=3,ROUND(全国標準卸価格!T106*地区別掛け率!T106%,-入力!$E$10),""))),全国標準卸価格!T106))</f>
        <v>52600</v>
      </c>
      <c r="U106" s="96" t="str">
        <f>'6桁'!U106</f>
        <v>Y★</v>
      </c>
      <c r="V106" s="456" t="str">
        <f>IF(全国標準卸価格!V106="","",IF(ISNUMBER(全国標準卸価格!V106),IF(入力!$E$11=1,ROUNDDOWN(全国標準卸価格!V106*地区別掛け率!V106%,-入力!$E$10),IF(入力!$E$11=2,ROUNDUP(全国標準卸価格!V106*地区別掛け率!V106%,-入力!$E$10),IF(入力!$E$11=3,ROUND(全国標準卸価格!V106*地区別掛け率!V106%,-入力!$E$10),""))),全国標準卸価格!V106))</f>
        <v/>
      </c>
      <c r="W106" s="110">
        <f>'6桁'!W106</f>
        <v>0</v>
      </c>
      <c r="X106" s="456" t="str">
        <f>IF(全国標準卸価格!X106="","",IF(ISNUMBER(全国標準卸価格!X106),IF(入力!$E$11=1,ROUNDDOWN(全国標準卸価格!X106*地区別掛け率!X106%,-入力!$E$10),IF(入力!$E$11=2,ROUNDUP(全国標準卸価格!X106*地区別掛け率!X106%,-入力!$E$10),IF(入力!$E$11=3,ROUND(全国標準卸価格!X106*地区別掛け率!X106%,-入力!$E$10),""))),全国標準卸価格!X106))</f>
        <v/>
      </c>
      <c r="Y106" s="126">
        <f>'6桁'!Y106</f>
        <v>0</v>
      </c>
      <c r="Z106" s="108"/>
      <c r="AA106" s="123"/>
      <c r="AB106" s="40"/>
    </row>
    <row r="107" spans="2:28" ht="30" customHeight="1">
      <c r="B107" s="503"/>
      <c r="C107" s="341" t="s">
        <v>436</v>
      </c>
      <c r="D107" s="254"/>
      <c r="E107" s="342">
        <v>101</v>
      </c>
      <c r="F107" s="95" t="str">
        <f>IF(全国標準卸価格!F107="","",IF(ISNUMBER(全国標準卸価格!F107),IF(入力!$E$11=1,ROUNDDOWN(全国標準卸価格!F107*地区別掛け率!F107%,-入力!$E$10),IF(入力!$E$11=2,ROUNDUP(全国標準卸価格!F107*地区別掛け率!F107%,-入力!$E$10),IF(入力!$E$11=3,ROUND(全国標準卸価格!F107*地区別掛け率!F107%,-入力!$E$10),""))),全国標準卸価格!F107))</f>
        <v/>
      </c>
      <c r="G107" s="96">
        <f>'6桁'!G107</f>
        <v>0</v>
      </c>
      <c r="H107" s="456" t="str">
        <f>IF(全国標準卸価格!H107="","",IF(ISNUMBER(全国標準卸価格!H107),IF(入力!$E$11=1,ROUNDDOWN(全国標準卸価格!H107*地区別掛け率!H107%,-入力!$E$10),IF(入力!$E$11=2,ROUNDUP(全国標準卸価格!H107*地区別掛け率!H107%,-入力!$E$10),IF(入力!$E$11=3,ROUND(全国標準卸価格!H107*地区別掛け率!H107%,-入力!$E$10),""))),全国標準卸価格!H107))</f>
        <v>卸価格設定なし</v>
      </c>
      <c r="I107" s="96" t="str">
        <f>'6桁'!I107</f>
        <v>Y★</v>
      </c>
      <c r="J107" s="456" t="str">
        <f>IF(全国標準卸価格!J107="","",IF(ISNUMBER(全国標準卸価格!J107),IF(入力!$E$11=1,ROUNDDOWN(全国標準卸価格!J107*地区別掛け率!J107%,-入力!$E$10),IF(入力!$E$11=2,ROUNDUP(全国標準卸価格!J107*地区別掛け率!J107%,-入力!$E$10),IF(入力!$E$11=3,ROUND(全国標準卸価格!J107*地区別掛け率!J107%,-入力!$E$10),""))),全国標準卸価格!J107))</f>
        <v/>
      </c>
      <c r="K107" s="110">
        <f>'6桁'!K107</f>
        <v>0</v>
      </c>
      <c r="L107" s="456" t="str">
        <f>IF(全国標準卸価格!L107="","",IF(ISNUMBER(全国標準卸価格!L107),IF(入力!$E$11=1,ROUNDDOWN(全国標準卸価格!L107*地区別掛け率!L107%,-入力!$E$10),IF(入力!$E$11=2,ROUNDUP(全国標準卸価格!L107*地区別掛け率!L107%,-入力!$E$10),IF(入力!$E$11=3,ROUND(全国標準卸価格!L107*地区別掛け率!L107%,-入力!$E$10),""))),全国標準卸価格!L107))</f>
        <v/>
      </c>
      <c r="M107" s="96">
        <f>'6桁'!M107</f>
        <v>0</v>
      </c>
      <c r="N107" s="265"/>
      <c r="O107" s="503"/>
      <c r="P107" s="500" t="s">
        <v>329</v>
      </c>
      <c r="Q107" s="501"/>
      <c r="R107" s="275">
        <v>94</v>
      </c>
      <c r="S107" s="276">
        <v>98</v>
      </c>
      <c r="T107" s="95">
        <f>IF(全国標準卸価格!T107="","",IF(ISNUMBER(全国標準卸価格!T107),IF(入力!$E$11=1,ROUNDDOWN(全国標準卸価格!T107*地区別掛け率!T107%,-入力!$E$10),IF(入力!$E$11=2,ROUNDUP(全国標準卸価格!T107*地区別掛け率!T107%,-入力!$E$10),IF(入力!$E$11=3,ROUND(全国標準卸価格!T107*地区別掛け率!T107%,-入力!$E$10),""))),全国標準卸価格!T107))</f>
        <v>53800</v>
      </c>
      <c r="U107" s="96" t="str">
        <f>'6桁'!U107</f>
        <v>Y★</v>
      </c>
      <c r="V107" s="456" t="str">
        <f>IF(全国標準卸価格!V107="","",IF(ISNUMBER(全国標準卸価格!V107),IF(入力!$E$11=1,ROUNDDOWN(全国標準卸価格!V107*地区別掛け率!V107%,-入力!$E$10),IF(入力!$E$11=2,ROUNDUP(全国標準卸価格!V107*地区別掛け率!V107%,-入力!$E$10),IF(入力!$E$11=3,ROUND(全国標準卸価格!V107*地区別掛け率!V107%,-入力!$E$10),""))),全国標準卸価格!V107))</f>
        <v/>
      </c>
      <c r="W107" s="110">
        <f>'6桁'!W107</f>
        <v>0</v>
      </c>
      <c r="X107" s="456" t="str">
        <f>IF(全国標準卸価格!X107="","",IF(ISNUMBER(全国標準卸価格!X107),IF(入力!$E$11=1,ROUNDDOWN(全国標準卸価格!X107*地区別掛け率!X107%,-入力!$E$10),IF(入力!$E$11=2,ROUNDUP(全国標準卸価格!X107*地区別掛け率!X107%,-入力!$E$10),IF(入力!$E$11=3,ROUND(全国標準卸価格!X107*地区別掛け率!X107%,-入力!$E$10),""))),全国標準卸価格!X107))</f>
        <v/>
      </c>
      <c r="Y107" s="126">
        <f>'6桁'!Y107</f>
        <v>0</v>
      </c>
      <c r="Z107" s="108"/>
      <c r="AA107" s="123"/>
      <c r="AB107" s="40"/>
    </row>
    <row r="108" spans="2:28" ht="30" customHeight="1">
      <c r="B108" s="503"/>
      <c r="C108" s="341" t="s">
        <v>470</v>
      </c>
      <c r="D108" s="254"/>
      <c r="E108" s="342">
        <v>105</v>
      </c>
      <c r="F108" s="95" t="str">
        <f>IF(全国標準卸価格!F108="","",IF(ISNUMBER(全国標準卸価格!F108),IF(入力!$E$11=1,ROUNDDOWN(全国標準卸価格!F108*地区別掛け率!F108%,-入力!$E$10),IF(入力!$E$11=2,ROUNDUP(全国標準卸価格!F108*地区別掛け率!F108%,-入力!$E$10),IF(入力!$E$11=3,ROUND(全国標準卸価格!F108*地区別掛け率!F108%,-入力!$E$10),""))),全国標準卸価格!F108))</f>
        <v/>
      </c>
      <c r="G108" s="96">
        <f>'6桁'!G108</f>
        <v>0</v>
      </c>
      <c r="H108" s="456" t="str">
        <f>IF(全国標準卸価格!H108="","",IF(ISNUMBER(全国標準卸価格!H108),IF(入力!$E$11=1,ROUNDDOWN(全国標準卸価格!H108*地区別掛け率!H108%,-入力!$E$10),IF(入力!$E$11=2,ROUNDUP(全国標準卸価格!H108*地区別掛け率!H108%,-入力!$E$10),IF(入力!$E$11=3,ROUND(全国標準卸価格!H108*地区別掛け率!H108%,-入力!$E$10),""))),全国標準卸価格!H108))</f>
        <v/>
      </c>
      <c r="I108" s="96">
        <f>'6桁'!I108</f>
        <v>0</v>
      </c>
      <c r="J108" s="456" t="str">
        <f>IF(全国標準卸価格!J108="","",IF(ISNUMBER(全国標準卸価格!J108),IF(入力!$E$11=1,ROUNDDOWN(全国標準卸価格!J108*地区別掛け率!J108%,-入力!$E$10),IF(入力!$E$11=2,ROUNDUP(全国標準卸価格!J108*地区別掛け率!J108%,-入力!$E$10),IF(入力!$E$11=3,ROUND(全国標準卸価格!J108*地区別掛け率!J108%,-入力!$E$10),""))),全国標準卸価格!J108))</f>
        <v>卸価格設定なし</v>
      </c>
      <c r="K108" s="110" t="str">
        <f>'6桁'!K108</f>
        <v>Y★</v>
      </c>
      <c r="L108" s="456" t="str">
        <f>IF(全国標準卸価格!L108="","",IF(ISNUMBER(全国標準卸価格!L108),IF(入力!$E$11=1,ROUNDDOWN(全国標準卸価格!L108*地区別掛け率!L108%,-入力!$E$10),IF(入力!$E$11=2,ROUNDUP(全国標準卸価格!L108*地区別掛け率!L108%,-入力!$E$10),IF(入力!$E$11=3,ROUND(全国標準卸価格!L108*地区別掛け率!L108%,-入力!$E$10),""))),全国標準卸価格!L108))</f>
        <v/>
      </c>
      <c r="M108" s="96">
        <f>'6桁'!M108</f>
        <v>0</v>
      </c>
      <c r="N108" s="265"/>
      <c r="O108" s="503"/>
      <c r="P108" s="500" t="s">
        <v>330</v>
      </c>
      <c r="Q108" s="501"/>
      <c r="R108" s="275">
        <v>96</v>
      </c>
      <c r="S108" s="276">
        <v>100</v>
      </c>
      <c r="T108" s="95" t="str">
        <f>IF(全国標準卸価格!T108="","",IF(ISNUMBER(全国標準卸価格!T108),IF(入力!$E$11=1,ROUNDDOWN(全国標準卸価格!T108*地区別掛け率!T108%,-入力!$E$10),IF(入力!$E$11=2,ROUNDUP(全国標準卸価格!T108*地区別掛け率!T108%,-入力!$E$10),IF(入力!$E$11=3,ROUND(全国標準卸価格!T108*地区別掛け率!T108%,-入力!$E$10),""))),全国標準卸価格!T108))</f>
        <v/>
      </c>
      <c r="U108" s="96">
        <f>'6桁'!U108</f>
        <v>0</v>
      </c>
      <c r="V108" s="456" t="str">
        <f>IF(全国標準卸価格!V108="","",IF(ISNUMBER(全国標準卸価格!V108),IF(入力!$E$11=1,ROUNDDOWN(全国標準卸価格!V108*地区別掛け率!V108%,-入力!$E$10),IF(入力!$E$11=2,ROUNDUP(全国標準卸価格!V108*地区別掛け率!V108%,-入力!$E$10),IF(入力!$E$11=3,ROUND(全国標準卸価格!V108*地区別掛け率!V108%,-入力!$E$10),""))),全国標準卸価格!V108))</f>
        <v>卸価格設定なし</v>
      </c>
      <c r="W108" s="110" t="str">
        <f>'6桁'!W108</f>
        <v>Y★</v>
      </c>
      <c r="X108" s="456" t="str">
        <f>IF(全国標準卸価格!X108="","",IF(ISNUMBER(全国標準卸価格!X108),IF(入力!$E$11=1,ROUNDDOWN(全国標準卸価格!X108*地区別掛け率!X108%,-入力!$E$10),IF(入力!$E$11=2,ROUNDUP(全国標準卸価格!X108*地区別掛け率!X108%,-入力!$E$10),IF(入力!$E$11=3,ROUND(全国標準卸価格!X108*地区別掛け率!X108%,-入力!$E$10),""))),全国標準卸価格!X108))</f>
        <v/>
      </c>
      <c r="Y108" s="126">
        <f>'6桁'!Y108</f>
        <v>0</v>
      </c>
      <c r="Z108" s="108"/>
      <c r="AA108" s="123"/>
      <c r="AB108" s="40"/>
    </row>
    <row r="109" spans="2:28" ht="30" customHeight="1">
      <c r="B109" s="503"/>
      <c r="C109" s="341" t="s">
        <v>290</v>
      </c>
      <c r="D109" s="254"/>
      <c r="E109" s="342">
        <v>107</v>
      </c>
      <c r="F109" s="95">
        <f>IF(全国標準卸価格!F109="","",IF(ISNUMBER(全国標準卸価格!F109),IF(入力!$E$11=1,ROUNDDOWN(全国標準卸価格!F109*地区別掛け率!F109%,-入力!$E$10),IF(入力!$E$11=2,ROUNDUP(全国標準卸価格!F109*地区別掛け率!F109%,-入力!$E$10),IF(入力!$E$11=3,ROUND(全国標準卸価格!F109*地区別掛け率!F109%,-入力!$E$10),""))),全国標準卸価格!F109))</f>
        <v>74800</v>
      </c>
      <c r="G109" s="96" t="str">
        <f>'6桁'!G109</f>
        <v>Y★</v>
      </c>
      <c r="H109" s="456" t="str">
        <f>IF(全国標準卸価格!H109="","",IF(ISNUMBER(全国標準卸価格!H109),IF(入力!$E$11=1,ROUNDDOWN(全国標準卸価格!H109*地区別掛け率!H109%,-入力!$E$10),IF(入力!$E$11=2,ROUNDUP(全国標準卸価格!H109*地区別掛け率!H109%,-入力!$E$10),IF(入力!$E$11=3,ROUND(全国標準卸価格!H109*地区別掛け率!H109%,-入力!$E$10),""))),全国標準卸価格!H109))</f>
        <v/>
      </c>
      <c r="I109" s="96">
        <f>'6桁'!I109</f>
        <v>0</v>
      </c>
      <c r="J109" s="456" t="str">
        <f>IF(全国標準卸価格!J109="","",IF(ISNUMBER(全国標準卸価格!J109),IF(入力!$E$11=1,ROUNDDOWN(全国標準卸価格!J109*地区別掛け率!J109%,-入力!$E$10),IF(入力!$E$11=2,ROUNDUP(全国標準卸価格!J109*地区別掛け率!J109%,-入力!$E$10),IF(入力!$E$11=3,ROUND(全国標準卸価格!J109*地区別掛け率!J109%,-入力!$E$10),""))),全国標準卸価格!J109))</f>
        <v/>
      </c>
      <c r="K109" s="110">
        <f>'6桁'!K109</f>
        <v>0</v>
      </c>
      <c r="L109" s="456" t="str">
        <f>IF(全国標準卸価格!L109="","",IF(ISNUMBER(全国標準卸価格!L109),IF(入力!$E$11=1,ROUNDDOWN(全国標準卸価格!L109*地区別掛け率!L109%,-入力!$E$10),IF(入力!$E$11=2,ROUNDUP(全国標準卸価格!L109*地区別掛け率!L109%,-入力!$E$10),IF(入力!$E$11=3,ROUND(全国標準卸価格!L109*地区別掛け率!L109%,-入力!$E$10),""))),全国標準卸価格!L109))</f>
        <v/>
      </c>
      <c r="M109" s="96">
        <f>'6桁'!M109</f>
        <v>0</v>
      </c>
      <c r="N109" s="265"/>
      <c r="O109" s="503"/>
      <c r="P109" s="500" t="s">
        <v>213</v>
      </c>
      <c r="Q109" s="501"/>
      <c r="R109" s="275"/>
      <c r="S109" s="276">
        <v>85</v>
      </c>
      <c r="T109" s="95" t="str">
        <f>IF(全国標準卸価格!T109="","",IF(ISNUMBER(全国標準卸価格!T109),IF(入力!$E$11=1,ROUNDDOWN(全国標準卸価格!T109*地区別掛け率!T109%,-入力!$E$10),IF(入力!$E$11=2,ROUNDUP(全国標準卸価格!T109*地区別掛け率!T109%,-入力!$E$10),IF(入力!$E$11=3,ROUND(全国標準卸価格!T109*地区別掛け率!T109%,-入力!$E$10),""))),全国標準卸価格!T109))</f>
        <v/>
      </c>
      <c r="U109" s="96">
        <f>'6桁'!U109</f>
        <v>0</v>
      </c>
      <c r="V109" s="456" t="str">
        <f>IF(全国標準卸価格!V109="","",IF(ISNUMBER(全国標準卸価格!V109),IF(入力!$E$11=1,ROUNDDOWN(全国標準卸価格!V109*地区別掛け率!V109%,-入力!$E$10),IF(入力!$E$11=2,ROUNDUP(全国標準卸価格!V109*地区別掛け率!V109%,-入力!$E$10),IF(入力!$E$11=3,ROUND(全国標準卸価格!V109*地区別掛け率!V109%,-入力!$E$10),""))),全国標準卸価格!V109))</f>
        <v>卸価格設定なし</v>
      </c>
      <c r="W109" s="110" t="str">
        <f>'6桁'!W109</f>
        <v>Y★</v>
      </c>
      <c r="X109" s="456" t="str">
        <f>IF(全国標準卸価格!X109="","",IF(ISNUMBER(全国標準卸価格!X109),IF(入力!$E$11=1,ROUNDDOWN(全国標準卸価格!X109*地区別掛け率!X109%,-入力!$E$10),IF(入力!$E$11=2,ROUNDUP(全国標準卸価格!X109*地区別掛け率!X109%,-入力!$E$10),IF(入力!$E$11=3,ROUND(全国標準卸価格!X109*地区別掛け率!X109%,-入力!$E$10),""))),全国標準卸価格!X109))</f>
        <v/>
      </c>
      <c r="Y109" s="126">
        <f>'6桁'!Y109</f>
        <v>0</v>
      </c>
      <c r="Z109" s="108"/>
      <c r="AA109" s="123"/>
      <c r="AB109" s="40"/>
    </row>
    <row r="110" spans="2:28" ht="30" customHeight="1">
      <c r="B110" s="503"/>
      <c r="C110" s="341" t="s">
        <v>471</v>
      </c>
      <c r="D110" s="254"/>
      <c r="E110" s="342">
        <v>105</v>
      </c>
      <c r="F110" s="95">
        <f>IF(全国標準卸価格!F110="","",IF(ISNUMBER(全国標準卸価格!F110),IF(入力!$E$11=1,ROUNDDOWN(全国標準卸価格!F110*地区別掛け率!F110%,-入力!$E$10),IF(入力!$E$11=2,ROUNDUP(全国標準卸価格!F110*地区別掛け率!F110%,-入力!$E$10),IF(入力!$E$11=3,ROUND(全国標準卸価格!F110*地区別掛け率!F110%,-入力!$E$10),""))),全国標準卸価格!F110))</f>
        <v>57900</v>
      </c>
      <c r="G110" s="96" t="str">
        <f>'6桁'!G110</f>
        <v>Y★</v>
      </c>
      <c r="H110" s="456" t="str">
        <f>IF(全国標準卸価格!H110="","",IF(ISNUMBER(全国標準卸価格!H110),IF(入力!$E$11=1,ROUNDDOWN(全国標準卸価格!H110*地区別掛け率!H110%,-入力!$E$10),IF(入力!$E$11=2,ROUNDUP(全国標準卸価格!H110*地区別掛け率!H110%,-入力!$E$10),IF(入力!$E$11=3,ROUND(全国標準卸価格!H110*地区別掛け率!H110%,-入力!$E$10),""))),全国標準卸価格!H110))</f>
        <v/>
      </c>
      <c r="I110" s="96">
        <f>'6桁'!I110</f>
        <v>0</v>
      </c>
      <c r="J110" s="456" t="str">
        <f>IF(全国標準卸価格!J110="","",IF(ISNUMBER(全国標準卸価格!J110),IF(入力!$E$11=1,ROUNDDOWN(全国標準卸価格!J110*地区別掛け率!J110%,-入力!$E$10),IF(入力!$E$11=2,ROUNDUP(全国標準卸価格!J110*地区別掛け率!J110%,-入力!$E$10),IF(入力!$E$11=3,ROUND(全国標準卸価格!J110*地区別掛け率!J110%,-入力!$E$10),""))),全国標準卸価格!J110))</f>
        <v/>
      </c>
      <c r="K110" s="110">
        <f>'6桁'!K110</f>
        <v>0</v>
      </c>
      <c r="L110" s="456" t="str">
        <f>IF(全国標準卸価格!L110="","",IF(ISNUMBER(全国標準卸価格!L110),IF(入力!$E$11=1,ROUNDDOWN(全国標準卸価格!L110*地区別掛け率!L110%,-入力!$E$10),IF(入力!$E$11=2,ROUNDUP(全国標準卸価格!L110*地区別掛け率!L110%,-入力!$E$10),IF(入力!$E$11=3,ROUND(全国標準卸価格!L110*地区別掛け率!L110%,-入力!$E$10),""))),全国標準卸価格!L110))</f>
        <v/>
      </c>
      <c r="M110" s="96">
        <f>'6桁'!M110</f>
        <v>0</v>
      </c>
      <c r="N110" s="265"/>
      <c r="O110" s="503"/>
      <c r="P110" s="500" t="s">
        <v>214</v>
      </c>
      <c r="Q110" s="501"/>
      <c r="R110" s="275">
        <v>84</v>
      </c>
      <c r="S110" s="276">
        <v>88</v>
      </c>
      <c r="T110" s="95">
        <f>IF(全国標準卸価格!T110="","",IF(ISNUMBER(全国標準卸価格!T110),IF(入力!$E$11=1,ROUNDDOWN(全国標準卸価格!T110*地区別掛け率!T110%,-入力!$E$10),IF(入力!$E$11=2,ROUNDUP(全国標準卸価格!T110*地区別掛け率!T110%,-入力!$E$10),IF(入力!$E$11=3,ROUND(全国標準卸価格!T110*地区別掛け率!T110%,-入力!$E$10),""))),全国標準卸価格!T110))</f>
        <v>42000</v>
      </c>
      <c r="U110" s="96" t="str">
        <f>'6桁'!U110</f>
        <v>Y★</v>
      </c>
      <c r="V110" s="456" t="str">
        <f>IF(全国標準卸価格!V110="","",IF(ISNUMBER(全国標準卸価格!V110),IF(入力!$E$11=1,ROUNDDOWN(全国標準卸価格!V110*地区別掛け率!V110%,-入力!$E$10),IF(入力!$E$11=2,ROUNDUP(全国標準卸価格!V110*地区別掛け率!V110%,-入力!$E$10),IF(入力!$E$11=3,ROUND(全国標準卸価格!V110*地区別掛け率!V110%,-入力!$E$10),""))),全国標準卸価格!V110))</f>
        <v/>
      </c>
      <c r="W110" s="110">
        <f>'6桁'!W110</f>
        <v>0</v>
      </c>
      <c r="X110" s="456" t="str">
        <f>IF(全国標準卸価格!X110="","",IF(ISNUMBER(全国標準卸価格!X110),IF(入力!$E$11=1,ROUNDDOWN(全国標準卸価格!X110*地区別掛け率!X110%,-入力!$E$10),IF(入力!$E$11=2,ROUNDUP(全国標準卸価格!X110*地区別掛け率!X110%,-入力!$E$10),IF(入力!$E$11=3,ROUND(全国標準卸価格!X110*地区別掛け率!X110%,-入力!$E$10),""))),全国標準卸価格!X110))</f>
        <v/>
      </c>
      <c r="Y110" s="126">
        <f>'6桁'!Y110</f>
        <v>0</v>
      </c>
      <c r="Z110" s="108"/>
      <c r="AA110" s="123"/>
      <c r="AB110" s="40"/>
    </row>
    <row r="111" spans="2:28" ht="30" customHeight="1">
      <c r="B111" s="503"/>
      <c r="C111" s="341" t="s">
        <v>472</v>
      </c>
      <c r="D111" s="254"/>
      <c r="E111" s="342">
        <v>107</v>
      </c>
      <c r="F111" s="95" t="str">
        <f>IF(全国標準卸価格!F111="","",IF(ISNUMBER(全国標準卸価格!F111),IF(入力!$E$11=1,ROUNDDOWN(全国標準卸価格!F111*地区別掛け率!F111%,-入力!$E$10),IF(入力!$E$11=2,ROUNDUP(全国標準卸価格!F111*地区別掛け率!F111%,-入力!$E$10),IF(入力!$E$11=3,ROUND(全国標準卸価格!F111*地区別掛け率!F111%,-入力!$E$10),""))),全国標準卸価格!F111))</f>
        <v/>
      </c>
      <c r="G111" s="96">
        <f>'6桁'!G111</f>
        <v>0</v>
      </c>
      <c r="H111" s="456" t="str">
        <f>IF(全国標準卸価格!H111="","",IF(ISNUMBER(全国標準卸価格!H111),IF(入力!$E$11=1,ROUNDDOWN(全国標準卸価格!H111*地区別掛け率!H111%,-入力!$E$10),IF(入力!$E$11=2,ROUNDUP(全国標準卸価格!H111*地区別掛け率!H111%,-入力!$E$10),IF(入力!$E$11=3,ROUND(全国標準卸価格!H111*地区別掛け率!H111%,-入力!$E$10),""))),全国標準卸価格!H111))</f>
        <v/>
      </c>
      <c r="I111" s="96">
        <f>'6桁'!I111</f>
        <v>0</v>
      </c>
      <c r="J111" s="456" t="str">
        <f>IF(全国標準卸価格!J111="","",IF(ISNUMBER(全国標準卸価格!J111),IF(入力!$E$11=1,ROUNDDOWN(全国標準卸価格!J111*地区別掛け率!J111%,-入力!$E$10),IF(入力!$E$11=2,ROUNDUP(全国標準卸価格!J111*地区別掛け率!J111%,-入力!$E$10),IF(入力!$E$11=3,ROUND(全国標準卸価格!J111*地区別掛け率!J111%,-入力!$E$10),""))),全国標準卸価格!J111))</f>
        <v>卸価格設定なし</v>
      </c>
      <c r="K111" s="110" t="str">
        <f>'6桁'!K111</f>
        <v>Y★</v>
      </c>
      <c r="L111" s="456" t="str">
        <f>IF(全国標準卸価格!L111="","",IF(ISNUMBER(全国標準卸価格!L111),IF(入力!$E$11=1,ROUNDDOWN(全国標準卸価格!L111*地区別掛け率!L111%,-入力!$E$10),IF(入力!$E$11=2,ROUNDUP(全国標準卸価格!L111*地区別掛け率!L111%,-入力!$E$10),IF(入力!$E$11=3,ROUND(全国標準卸価格!L111*地区別掛け率!L111%,-入力!$E$10),""))),全国標準卸価格!L111))</f>
        <v/>
      </c>
      <c r="M111" s="96">
        <f>'6桁'!M111</f>
        <v>0</v>
      </c>
      <c r="N111" s="265"/>
      <c r="O111" s="503"/>
      <c r="P111" s="500" t="s">
        <v>215</v>
      </c>
      <c r="Q111" s="501"/>
      <c r="R111" s="275">
        <v>87</v>
      </c>
      <c r="S111" s="276">
        <v>91</v>
      </c>
      <c r="T111" s="95">
        <f>IF(全国標準卸価格!T111="","",IF(ISNUMBER(全国標準卸価格!T111),IF(入力!$E$11=1,ROUNDDOWN(全国標準卸価格!T111*地区別掛け率!T111%,-入力!$E$10),IF(入力!$E$11=2,ROUNDUP(全国標準卸価格!T111*地区別掛け率!T111%,-入力!$E$10),IF(入力!$E$11=3,ROUND(全国標準卸価格!T111*地区別掛け率!T111%,-入力!$E$10),""))),全国標準卸価格!T111))</f>
        <v>43900</v>
      </c>
      <c r="U111" s="96" t="str">
        <f>'6桁'!U111</f>
        <v>Y★</v>
      </c>
      <c r="V111" s="456" t="str">
        <f>IF(全国標準卸価格!V111="","",IF(ISNUMBER(全国標準卸価格!V111),IF(入力!$E$11=1,ROUNDDOWN(全国標準卸価格!V111*地区別掛け率!V111%,-入力!$E$10),IF(入力!$E$11=2,ROUNDUP(全国標準卸価格!V111*地区別掛け率!V111%,-入力!$E$10),IF(入力!$E$11=3,ROUND(全国標準卸価格!V111*地区別掛け率!V111%,-入力!$E$10),""))),全国標準卸価格!V111))</f>
        <v/>
      </c>
      <c r="W111" s="110">
        <f>'6桁'!W111</f>
        <v>0</v>
      </c>
      <c r="X111" s="456" t="str">
        <f>IF(全国標準卸価格!X111="","",IF(ISNUMBER(全国標準卸価格!X111),IF(入力!$E$11=1,ROUNDDOWN(全国標準卸価格!X111*地区別掛け率!X111%,-入力!$E$10),IF(入力!$E$11=2,ROUNDUP(全国標準卸価格!X111*地区別掛け率!X111%,-入力!$E$10),IF(入力!$E$11=3,ROUND(全国標準卸価格!X111*地区別掛け率!X111%,-入力!$E$10),""))),全国標準卸価格!X111))</f>
        <v/>
      </c>
      <c r="Y111" s="126">
        <f>'6桁'!Y111</f>
        <v>0</v>
      </c>
      <c r="Z111" s="108"/>
      <c r="AA111" s="123"/>
      <c r="AB111" s="40"/>
    </row>
    <row r="112" spans="2:28" ht="30" customHeight="1">
      <c r="B112" s="503"/>
      <c r="C112" s="341" t="s">
        <v>473</v>
      </c>
      <c r="D112" s="254"/>
      <c r="E112" s="342">
        <v>109</v>
      </c>
      <c r="F112" s="95" t="str">
        <f>IF(全国標準卸価格!F112="","",IF(ISNUMBER(全国標準卸価格!F112),IF(入力!$E$11=1,ROUNDDOWN(全国標準卸価格!F112*地区別掛け率!F112%,-入力!$E$10),IF(入力!$E$11=2,ROUNDUP(全国標準卸価格!F112*地区別掛け率!F112%,-入力!$E$10),IF(入力!$E$11=3,ROUND(全国標準卸価格!F112*地区別掛け率!F112%,-入力!$E$10),""))),全国標準卸価格!F112))</f>
        <v/>
      </c>
      <c r="G112" s="117">
        <f>'6桁'!G112</f>
        <v>0</v>
      </c>
      <c r="H112" s="456" t="str">
        <f>IF(全国標準卸価格!H112="","",IF(ISNUMBER(全国標準卸価格!H112),IF(入力!$E$11=1,ROUNDDOWN(全国標準卸価格!H112*地区別掛け率!H112%,-入力!$E$10),IF(入力!$E$11=2,ROUNDUP(全国標準卸価格!H112*地区別掛け率!H112%,-入力!$E$10),IF(入力!$E$11=3,ROUND(全国標準卸価格!H112*地区別掛け率!H112%,-入力!$E$10),""))),全国標準卸価格!H112))</f>
        <v/>
      </c>
      <c r="I112" s="96">
        <f>'6桁'!I112</f>
        <v>0</v>
      </c>
      <c r="J112" s="456" t="str">
        <f>IF(全国標準卸価格!J112="","",IF(ISNUMBER(全国標準卸価格!J112),IF(入力!$E$11=1,ROUNDDOWN(全国標準卸価格!J112*地区別掛け率!J112%,-入力!$E$10),IF(入力!$E$11=2,ROUNDUP(全国標準卸価格!J112*地区別掛け率!J112%,-入力!$E$10),IF(入力!$E$11=3,ROUND(全国標準卸価格!J112*地区別掛け率!J112%,-入力!$E$10),""))),全国標準卸価格!J112))</f>
        <v>卸価格設定なし</v>
      </c>
      <c r="K112" s="110" t="str">
        <f>'6桁'!K112</f>
        <v>Y★</v>
      </c>
      <c r="L112" s="456" t="str">
        <f>IF(全国標準卸価格!L112="","",IF(ISNUMBER(全国標準卸価格!L112),IF(入力!$E$11=1,ROUNDDOWN(全国標準卸価格!L112*地区別掛け率!L112%,-入力!$E$10),IF(入力!$E$11=2,ROUNDUP(全国標準卸価格!L112*地区別掛け率!L112%,-入力!$E$10),IF(入力!$E$11=3,ROUND(全国標準卸価格!L112*地区別掛け率!L112%,-入力!$E$10),""))),全国標準卸価格!L112))</f>
        <v/>
      </c>
      <c r="M112" s="117">
        <f>'6桁'!M112</f>
        <v>0</v>
      </c>
      <c r="N112" s="265"/>
      <c r="O112" s="503"/>
      <c r="P112" s="500" t="s">
        <v>216</v>
      </c>
      <c r="Q112" s="501"/>
      <c r="R112" s="275">
        <v>89</v>
      </c>
      <c r="S112" s="276">
        <v>93</v>
      </c>
      <c r="T112" s="95">
        <f>IF(全国標準卸価格!T112="","",IF(ISNUMBER(全国標準卸価格!T112),IF(入力!$E$11=1,ROUNDDOWN(全国標準卸価格!T112*地区別掛け率!T112%,-入力!$E$10),IF(入力!$E$11=2,ROUNDUP(全国標準卸価格!T112*地区別掛け率!T112%,-入力!$E$10),IF(入力!$E$11=3,ROUND(全国標準卸価格!T112*地区別掛け率!T112%,-入力!$E$10),""))),全国標準卸価格!T112))</f>
        <v>45900</v>
      </c>
      <c r="U112" s="96" t="str">
        <f>'6桁'!U112</f>
        <v>Y★</v>
      </c>
      <c r="V112" s="456" t="str">
        <f>IF(全国標準卸価格!V112="","",IF(ISNUMBER(全国標準卸価格!V112),IF(入力!$E$11=1,ROUNDDOWN(全国標準卸価格!V112*地区別掛け率!V112%,-入力!$E$10),IF(入力!$E$11=2,ROUNDUP(全国標準卸価格!V112*地区別掛け率!V112%,-入力!$E$10),IF(入力!$E$11=3,ROUND(全国標準卸価格!V112*地区別掛け率!V112%,-入力!$E$10),""))),全国標準卸価格!V112))</f>
        <v/>
      </c>
      <c r="W112" s="110">
        <f>'6桁'!W112</f>
        <v>0</v>
      </c>
      <c r="X112" s="456" t="str">
        <f>IF(全国標準卸価格!X112="","",IF(ISNUMBER(全国標準卸価格!X112),IF(入力!$E$11=1,ROUNDDOWN(全国標準卸価格!X112*地区別掛け率!X112%,-入力!$E$10),IF(入力!$E$11=2,ROUNDUP(全国標準卸価格!X112*地区別掛け率!X112%,-入力!$E$10),IF(入力!$E$11=3,ROUND(全国標準卸価格!X112*地区別掛け率!X112%,-入力!$E$10),""))),全国標準卸価格!X112))</f>
        <v/>
      </c>
      <c r="Y112" s="126">
        <f>'6桁'!Y112</f>
        <v>0</v>
      </c>
      <c r="Z112" s="108"/>
      <c r="AA112" s="123"/>
      <c r="AB112" s="40"/>
    </row>
    <row r="113" spans="2:28" ht="30" customHeight="1">
      <c r="B113" s="504"/>
      <c r="C113" s="351" t="s">
        <v>475</v>
      </c>
      <c r="D113" s="257"/>
      <c r="E113" s="354">
        <v>113</v>
      </c>
      <c r="F113" s="111" t="str">
        <f>IF(全国標準卸価格!F113="","",IF(ISNUMBER(全国標準卸価格!F113),IF(入力!$E$11=1,ROUNDDOWN(全国標準卸価格!F113*地区別掛け率!F113%,-入力!$E$10),IF(入力!$E$11=2,ROUNDUP(全国標準卸価格!F113*地区別掛け率!F113%,-入力!$E$10),IF(入力!$E$11=3,ROUND(全国標準卸価格!F113*地区別掛け率!F113%,-入力!$E$10),""))),全国標準卸価格!F113))</f>
        <v/>
      </c>
      <c r="G113" s="99">
        <f>'6桁'!G113</f>
        <v>0</v>
      </c>
      <c r="H113" s="458" t="str">
        <f>IF(全国標準卸価格!H113="","",IF(ISNUMBER(全国標準卸価格!H113),IF(入力!$E$11=1,ROUNDDOWN(全国標準卸価格!H113*地区別掛け率!H113%,-入力!$E$10),IF(入力!$E$11=2,ROUNDUP(全国標準卸価格!H113*地区別掛け率!H113%,-入力!$E$10),IF(入力!$E$11=3,ROUND(全国標準卸価格!H113*地区別掛け率!H113%,-入力!$E$10),""))),全国標準卸価格!H113))</f>
        <v/>
      </c>
      <c r="I113" s="99">
        <f>'6桁'!I113</f>
        <v>0</v>
      </c>
      <c r="J113" s="458" t="str">
        <f>IF(全国標準卸価格!J113="","",IF(ISNUMBER(全国標準卸価格!J113),IF(入力!$E$11=1,ROUNDDOWN(全国標準卸価格!J113*地区別掛け率!J113%,-入力!$E$10),IF(入力!$E$11=2,ROUNDUP(全国標準卸価格!J113*地区別掛け率!J113%,-入力!$E$10),IF(入力!$E$11=3,ROUND(全国標準卸価格!J113*地区別掛け率!J113%,-入力!$E$10),""))),全国標準卸価格!J113))</f>
        <v>卸価格設定なし</v>
      </c>
      <c r="K113" s="112" t="str">
        <f>'6桁'!K113</f>
        <v>Y★</v>
      </c>
      <c r="L113" s="458" t="str">
        <f>IF(全国標準卸価格!L113="","",IF(ISNUMBER(全国標準卸価格!L113),IF(入力!$E$11=1,ROUNDDOWN(全国標準卸価格!L113*地区別掛け率!L113%,-入力!$E$10),IF(入力!$E$11=2,ROUNDUP(全国標準卸価格!L113*地区別掛け率!L113%,-入力!$E$10),IF(入力!$E$11=3,ROUND(全国標準卸価格!L113*地区別掛け率!L113%,-入力!$E$10),""))),全国標準卸価格!L113))</f>
        <v/>
      </c>
      <c r="M113" s="99">
        <f>'6桁'!M113</f>
        <v>0</v>
      </c>
      <c r="N113" s="265"/>
      <c r="O113" s="503"/>
      <c r="P113" s="500" t="s">
        <v>300</v>
      </c>
      <c r="Q113" s="501"/>
      <c r="R113" s="275">
        <v>92</v>
      </c>
      <c r="S113" s="276">
        <v>96</v>
      </c>
      <c r="T113" s="95">
        <f>IF(全国標準卸価格!T113="","",IF(ISNUMBER(全国標準卸価格!T113),IF(入力!$E$11=1,ROUNDDOWN(全国標準卸価格!T113*地区別掛け率!T113%,-入力!$E$10),IF(入力!$E$11=2,ROUNDUP(全国標準卸価格!T113*地区別掛け率!T113%,-入力!$E$10),IF(入力!$E$11=3,ROUND(全国標準卸価格!T113*地区別掛け率!T113%,-入力!$E$10),""))),全国標準卸価格!T113))</f>
        <v>46900</v>
      </c>
      <c r="U113" s="96" t="str">
        <f>'6桁'!U113</f>
        <v>Y★</v>
      </c>
      <c r="V113" s="456" t="str">
        <f>IF(全国標準卸価格!V113="","",IF(ISNUMBER(全国標準卸価格!V113),IF(入力!$E$11=1,ROUNDDOWN(全国標準卸価格!V113*地区別掛け率!V113%,-入力!$E$10),IF(入力!$E$11=2,ROUNDUP(全国標準卸価格!V113*地区別掛け率!V113%,-入力!$E$10),IF(入力!$E$11=3,ROUND(全国標準卸価格!V113*地区別掛け率!V113%,-入力!$E$10),""))),全国標準卸価格!V113))</f>
        <v/>
      </c>
      <c r="W113" s="110">
        <f>'6桁'!W113</f>
        <v>0</v>
      </c>
      <c r="X113" s="456" t="str">
        <f>IF(全国標準卸価格!X113="","",IF(ISNUMBER(全国標準卸価格!X113),IF(入力!$E$11=1,ROUNDDOWN(全国標準卸価格!X113*地区別掛け率!X113%,-入力!$E$10),IF(入力!$E$11=2,ROUNDUP(全国標準卸価格!X113*地区別掛け率!X113%,-入力!$E$10),IF(入力!$E$11=3,ROUND(全国標準卸価格!X113*地区別掛け率!X113%,-入力!$E$10),""))),全国標準卸価格!X113))</f>
        <v/>
      </c>
      <c r="Y113" s="126">
        <f>'6桁'!Y113</f>
        <v>0</v>
      </c>
      <c r="Z113" s="108"/>
      <c r="AA113" s="123"/>
      <c r="AB113" s="40"/>
    </row>
    <row r="114" spans="2:28" ht="30" customHeight="1">
      <c r="B114" s="543">
        <v>20</v>
      </c>
      <c r="C114" s="345" t="s">
        <v>291</v>
      </c>
      <c r="D114" s="318"/>
      <c r="E114" s="361">
        <v>93</v>
      </c>
      <c r="F114" s="94" t="str">
        <f>IF(全国標準卸価格!F114="","",IF(ISNUMBER(全国標準卸価格!F114),IF(入力!$E$11=1,ROUNDDOWN(全国標準卸価格!F114*地区別掛け率!F114%,-入力!$E$10),IF(入力!$E$11=2,ROUNDUP(全国標準卸価格!F114*地区別掛け率!F114%,-入力!$E$10),IF(入力!$E$11=3,ROUND(全国標準卸価格!F114*地区別掛け率!F114%,-入力!$E$10),""))),全国標準卸価格!F114))</f>
        <v/>
      </c>
      <c r="G114" s="360">
        <f>'6桁'!G114</f>
        <v>0</v>
      </c>
      <c r="H114" s="475" t="str">
        <f>IF(全国標準卸価格!H114="","",IF(ISNUMBER(全国標準卸価格!H114),IF(入力!$E$11=1,ROUNDDOWN(全国標準卸価格!H114*地区別掛け率!H114%,-入力!$E$10),IF(入力!$E$11=2,ROUNDUP(全国標準卸価格!H114*地区別掛け率!H114%,-入力!$E$10),IF(入力!$E$11=3,ROUND(全国標準卸価格!H114*地区別掛け率!H114%,-入力!$E$10),""))),全国標準卸価格!H114))</f>
        <v>卸価格設定なし</v>
      </c>
      <c r="I114" s="360" t="str">
        <f>'6桁'!I114</f>
        <v>Y★</v>
      </c>
      <c r="J114" s="475" t="str">
        <f>IF(全国標準卸価格!J114="","",IF(ISNUMBER(全国標準卸価格!J114),IF(入力!$E$11=1,ROUNDDOWN(全国標準卸価格!J114*地区別掛け率!J114%,-入力!$E$10),IF(入力!$E$11=2,ROUNDUP(全国標準卸価格!J114*地区別掛け率!J114%,-入力!$E$10),IF(入力!$E$11=3,ROUND(全国標準卸価格!J114*地区別掛け率!J114%,-入力!$E$10),""))),全国標準卸価格!J114))</f>
        <v/>
      </c>
      <c r="K114" s="116">
        <f>'6桁'!K114</f>
        <v>0</v>
      </c>
      <c r="L114" s="475" t="str">
        <f>IF(全国標準卸価格!L114="","",IF(ISNUMBER(全国標準卸価格!L114),IF(入力!$E$11=1,ROUNDDOWN(全国標準卸価格!L114*地区別掛け率!L114%,-入力!$E$10),IF(入力!$E$11=2,ROUNDUP(全国標準卸価格!L114*地区別掛け率!L114%,-入力!$E$10),IF(入力!$E$11=3,ROUND(全国標準卸価格!L114*地区別掛け率!L114%,-入力!$E$10),""))),全国標準卸価格!L114))</f>
        <v/>
      </c>
      <c r="M114" s="360">
        <f>'6桁'!M114</f>
        <v>0</v>
      </c>
      <c r="N114" s="265"/>
      <c r="O114" s="503"/>
      <c r="P114" s="500" t="s">
        <v>301</v>
      </c>
      <c r="Q114" s="501"/>
      <c r="R114" s="275">
        <v>94</v>
      </c>
      <c r="S114" s="276">
        <v>98</v>
      </c>
      <c r="T114" s="95">
        <f>IF(全国標準卸価格!T114="","",IF(ISNUMBER(全国標準卸価格!T114),IF(入力!$E$11=1,ROUNDDOWN(全国標準卸価格!T114*地区別掛け率!T114%,-入力!$E$10),IF(入力!$E$11=2,ROUNDUP(全国標準卸価格!T114*地区別掛け率!T114%,-入力!$E$10),IF(入力!$E$11=3,ROUND(全国標準卸価格!T114*地区別掛け率!T114%,-入力!$E$10),""))),全国標準卸価格!T114))</f>
        <v>50800</v>
      </c>
      <c r="U114" s="96" t="str">
        <f>'6桁'!U114</f>
        <v>Y★</v>
      </c>
      <c r="V114" s="456" t="str">
        <f>IF(全国標準卸価格!V114="","",IF(ISNUMBER(全国標準卸価格!V114),IF(入力!$E$11=1,ROUNDDOWN(全国標準卸価格!V114*地区別掛け率!V114%,-入力!$E$10),IF(入力!$E$11=2,ROUNDUP(全国標準卸価格!V114*地区別掛け率!V114%,-入力!$E$10),IF(入力!$E$11=3,ROUND(全国標準卸価格!V114*地区別掛け率!V114%,-入力!$E$10),""))),全国標準卸価格!V114))</f>
        <v/>
      </c>
      <c r="W114" s="110">
        <f>'6桁'!W114</f>
        <v>0</v>
      </c>
      <c r="X114" s="456" t="str">
        <f>IF(全国標準卸価格!X114="","",IF(ISNUMBER(全国標準卸価格!X114),IF(入力!$E$11=1,ROUNDDOWN(全国標準卸価格!X114*地区別掛け率!X114%,-入力!$E$10),IF(入力!$E$11=2,ROUNDUP(全国標準卸価格!X114*地区別掛け率!X114%,-入力!$E$10),IF(入力!$E$11=3,ROUND(全国標準卸価格!X114*地区別掛け率!X114%,-入力!$E$10),""))),全国標準卸価格!X114))</f>
        <v/>
      </c>
      <c r="Y114" s="126">
        <f>'6桁'!Y114</f>
        <v>0</v>
      </c>
      <c r="Z114" s="108"/>
      <c r="AA114" s="123"/>
      <c r="AB114" s="40"/>
    </row>
    <row r="115" spans="2:28" ht="30" customHeight="1">
      <c r="B115" s="503"/>
      <c r="C115" s="341" t="s">
        <v>476</v>
      </c>
      <c r="D115" s="254"/>
      <c r="E115" s="342">
        <v>95</v>
      </c>
      <c r="F115" s="95" t="str">
        <f>IF(全国標準卸価格!F115="","",IF(ISNUMBER(全国標準卸価格!F115),IF(入力!$E$11=1,ROUNDDOWN(全国標準卸価格!F115*地区別掛け率!F115%,-入力!$E$10),IF(入力!$E$11=2,ROUNDUP(全国標準卸価格!F115*地区別掛け率!F115%,-入力!$E$10),IF(入力!$E$11=3,ROUND(全国標準卸価格!F115*地区別掛け率!F115%,-入力!$E$10),""))),全国標準卸価格!F115))</f>
        <v/>
      </c>
      <c r="G115" s="96">
        <f>'6桁'!G115</f>
        <v>0</v>
      </c>
      <c r="H115" s="456" t="str">
        <f>IF(全国標準卸価格!H115="","",IF(ISNUMBER(全国標準卸価格!H115),IF(入力!$E$11=1,ROUNDDOWN(全国標準卸価格!H115*地区別掛け率!H115%,-入力!$E$10),IF(入力!$E$11=2,ROUNDUP(全国標準卸価格!H115*地区別掛け率!H115%,-入力!$E$10),IF(入力!$E$11=3,ROUND(全国標準卸価格!H115*地区別掛け率!H115%,-入力!$E$10),""))),全国標準卸価格!H115))</f>
        <v>卸価格設定なし</v>
      </c>
      <c r="I115" s="96" t="str">
        <f>'6桁'!I115</f>
        <v>Y★</v>
      </c>
      <c r="J115" s="456" t="str">
        <f>IF(全国標準卸価格!J115="","",IF(ISNUMBER(全国標準卸価格!J115),IF(入力!$E$11=1,ROUNDDOWN(全国標準卸価格!J115*地区別掛け率!J115%,-入力!$E$10),IF(入力!$E$11=2,ROUNDUP(全国標準卸価格!J115*地区別掛け率!J115%,-入力!$E$10),IF(入力!$E$11=3,ROUND(全国標準卸価格!J115*地区別掛け率!J115%,-入力!$E$10),""))),全国標準卸価格!J115))</f>
        <v/>
      </c>
      <c r="K115" s="110">
        <f>'6桁'!K115</f>
        <v>0</v>
      </c>
      <c r="L115" s="456" t="str">
        <f>IF(全国標準卸価格!L115="","",IF(ISNUMBER(全国標準卸価格!L115),IF(入力!$E$11=1,ROUNDDOWN(全国標準卸価格!L115*地区別掛け率!L115%,-入力!$E$10),IF(入力!$E$11=2,ROUNDUP(全国標準卸価格!L115*地区別掛け率!L115%,-入力!$E$10),IF(入力!$E$11=3,ROUND(全国標準卸価格!L115*地区別掛け率!L115%,-入力!$E$10),""))),全国標準卸価格!L115))</f>
        <v/>
      </c>
      <c r="M115" s="96">
        <f>'6桁'!M115</f>
        <v>0</v>
      </c>
      <c r="N115" s="265"/>
      <c r="O115" s="503"/>
      <c r="P115" s="500" t="s">
        <v>217</v>
      </c>
      <c r="Q115" s="501"/>
      <c r="R115" s="281">
        <v>96</v>
      </c>
      <c r="S115" s="276">
        <v>100</v>
      </c>
      <c r="T115" s="94">
        <f>IF(全国標準卸価格!T115="","",IF(ISNUMBER(全国標準卸価格!T115),IF(入力!$E$11=1,ROUNDDOWN(全国標準卸価格!T115*地区別掛け率!T115%,-入力!$E$10),IF(入力!$E$11=2,ROUNDUP(全国標準卸価格!T115*地区別掛け率!T115%,-入力!$E$10),IF(入力!$E$11=3,ROUND(全国標準卸価格!T115*地区別掛け率!T115%,-入力!$E$10),""))),全国標準卸価格!T115))</f>
        <v>50200</v>
      </c>
      <c r="U115" s="96" t="str">
        <f>'6桁'!U115</f>
        <v>Y★</v>
      </c>
      <c r="V115" s="475" t="str">
        <f>IF(全国標準卸価格!V115="","",IF(ISNUMBER(全国標準卸価格!V115),IF(入力!$E$11=1,ROUNDDOWN(全国標準卸価格!V115*地区別掛け率!V115%,-入力!$E$10),IF(入力!$E$11=2,ROUNDUP(全国標準卸価格!V115*地区別掛け率!V115%,-入力!$E$10),IF(入力!$E$11=3,ROUND(全国標準卸価格!V115*地区別掛け率!V115%,-入力!$E$10),""))),全国標準卸価格!V115))</f>
        <v/>
      </c>
      <c r="W115" s="110">
        <f>'6桁'!W115</f>
        <v>0</v>
      </c>
      <c r="X115" s="475" t="str">
        <f>IF(全国標準卸価格!X115="","",IF(ISNUMBER(全国標準卸価格!X115),IF(入力!$E$11=1,ROUNDDOWN(全国標準卸価格!X115*地区別掛け率!X115%,-入力!$E$10),IF(入力!$E$11=2,ROUNDUP(全国標準卸価格!X115*地区別掛け率!X115%,-入力!$E$10),IF(入力!$E$11=3,ROUND(全国標準卸価格!X115*地区別掛け率!X115%,-入力!$E$10),""))),全国標準卸価格!X115))</f>
        <v/>
      </c>
      <c r="Y115" s="126">
        <f>'6桁'!Y115</f>
        <v>0</v>
      </c>
      <c r="Z115" s="108"/>
      <c r="AA115" s="123"/>
      <c r="AB115" s="40"/>
    </row>
    <row r="116" spans="2:28" ht="30" customHeight="1">
      <c r="B116" s="503"/>
      <c r="C116" s="341" t="s">
        <v>73</v>
      </c>
      <c r="D116" s="254"/>
      <c r="E116" s="342">
        <v>88</v>
      </c>
      <c r="F116" s="95" t="str">
        <f>IF(全国標準卸価格!F116="","",IF(ISNUMBER(全国標準卸価格!F116),IF(入力!$E$11=1,ROUNDDOWN(全国標準卸価格!F116*地区別掛け率!F116%,-入力!$E$10),IF(入力!$E$11=2,ROUNDUP(全国標準卸価格!F116*地区別掛け率!F116%,-入力!$E$10),IF(入力!$E$11=3,ROUND(全国標準卸価格!F116*地区別掛け率!F116%,-入力!$E$10),""))),全国標準卸価格!F116))</f>
        <v/>
      </c>
      <c r="G116" s="96">
        <f>'6桁'!G116</f>
        <v>0</v>
      </c>
      <c r="H116" s="456" t="str">
        <f>IF(全国標準卸価格!H116="","",IF(ISNUMBER(全国標準卸価格!H116),IF(入力!$E$11=1,ROUNDDOWN(全国標準卸価格!H116*地区別掛け率!H116%,-入力!$E$10),IF(入力!$E$11=2,ROUNDUP(全国標準卸価格!H116*地区別掛け率!H116%,-入力!$E$10),IF(入力!$E$11=3,ROUND(全国標準卸価格!H116*地区別掛け率!H116%,-入力!$E$10),""))),全国標準卸価格!H116))</f>
        <v>卸価格設定なし</v>
      </c>
      <c r="I116" s="96" t="str">
        <f>'6桁'!I116</f>
        <v>Y★</v>
      </c>
      <c r="J116" s="456" t="str">
        <f>IF(全国標準卸価格!J116="","",IF(ISNUMBER(全国標準卸価格!J116),IF(入力!$E$11=1,ROUNDDOWN(全国標準卸価格!J116*地区別掛け率!J116%,-入力!$E$10),IF(入力!$E$11=2,ROUNDUP(全国標準卸価格!J116*地区別掛け率!J116%,-入力!$E$10),IF(入力!$E$11=3,ROUND(全国標準卸価格!J116*地区別掛け率!J116%,-入力!$E$10),""))),全国標準卸価格!J116))</f>
        <v/>
      </c>
      <c r="K116" s="110">
        <f>'6桁'!K116</f>
        <v>0</v>
      </c>
      <c r="L116" s="456" t="str">
        <f>IF(全国標準卸価格!L116="","",IF(ISNUMBER(全国標準卸価格!L116),IF(入力!$E$11=1,ROUNDDOWN(全国標準卸価格!L116*地区別掛け率!L116%,-入力!$E$10),IF(入力!$E$11=2,ROUNDUP(全国標準卸価格!L116*地区別掛け率!L116%,-入力!$E$10),IF(入力!$E$11=3,ROUND(全国標準卸価格!L116*地区別掛け率!L116%,-入力!$E$10),""))),全国標準卸価格!L116))</f>
        <v/>
      </c>
      <c r="M116" s="96">
        <f>'6桁'!M116</f>
        <v>0</v>
      </c>
      <c r="N116" s="265"/>
      <c r="O116" s="503"/>
      <c r="P116" s="500" t="s">
        <v>477</v>
      </c>
      <c r="Q116" s="501"/>
      <c r="R116" s="275"/>
      <c r="S116" s="276">
        <v>103</v>
      </c>
      <c r="T116" s="95" t="str">
        <f>IF(全国標準卸価格!T116="","",IF(ISNUMBER(全国標準卸価格!T116),IF(入力!$E$11=1,ROUNDDOWN(全国標準卸価格!T116*地区別掛け率!T116%,-入力!$E$10),IF(入力!$E$11=2,ROUNDUP(全国標準卸価格!T116*地区別掛け率!T116%,-入力!$E$10),IF(入力!$E$11=3,ROUND(全国標準卸価格!T116*地区別掛け率!T116%,-入力!$E$10),""))),全国標準卸価格!T116))</f>
        <v/>
      </c>
      <c r="U116" s="96">
        <f>'6桁'!U116</f>
        <v>0</v>
      </c>
      <c r="V116" s="456" t="str">
        <f>IF(全国標準卸価格!V116="","",IF(ISNUMBER(全国標準卸価格!V116),IF(入力!$E$11=1,ROUNDDOWN(全国標準卸価格!V116*地区別掛け率!V116%,-入力!$E$10),IF(入力!$E$11=2,ROUNDUP(全国標準卸価格!V116*地区別掛け率!V116%,-入力!$E$10),IF(入力!$E$11=3,ROUND(全国標準卸価格!V116*地区別掛け率!V116%,-入力!$E$10),""))),全国標準卸価格!V116))</f>
        <v>卸価格設定なし</v>
      </c>
      <c r="W116" s="110" t="str">
        <f>'6桁'!W116</f>
        <v>Y★</v>
      </c>
      <c r="X116" s="456" t="str">
        <f>IF(全国標準卸価格!X116="","",IF(ISNUMBER(全国標準卸価格!X116),IF(入力!$E$11=1,ROUNDDOWN(全国標準卸価格!X116*地区別掛け率!X116%,-入力!$E$10),IF(入力!$E$11=2,ROUNDUP(全国標準卸価格!X116*地区別掛け率!X116%,-入力!$E$10),IF(入力!$E$11=3,ROUND(全国標準卸価格!X116*地区別掛け率!X116%,-入力!$E$10),""))),全国標準卸価格!X116))</f>
        <v/>
      </c>
      <c r="Y116" s="126">
        <f>'6桁'!Y116</f>
        <v>0</v>
      </c>
      <c r="Z116" s="108"/>
      <c r="AA116" s="123"/>
      <c r="AB116" s="40"/>
    </row>
    <row r="117" spans="2:28" ht="30" customHeight="1">
      <c r="B117" s="503"/>
      <c r="C117" s="341" t="s">
        <v>74</v>
      </c>
      <c r="D117" s="254">
        <v>86</v>
      </c>
      <c r="E117" s="342">
        <v>90</v>
      </c>
      <c r="F117" s="95">
        <f>IF(全国標準卸価格!F117="","",IF(ISNUMBER(全国標準卸価格!F117),IF(入力!$E$11=1,ROUNDDOWN(全国標準卸価格!F117*地区別掛け率!F117%,-入力!$E$10),IF(入力!$E$11=2,ROUNDUP(全国標準卸価格!F117*地区別掛け率!F117%,-入力!$E$10),IF(入力!$E$11=3,ROUND(全国標準卸価格!F117*地区別掛け率!F117%,-入力!$E$10),""))),全国標準卸価格!F117))</f>
        <v>58600</v>
      </c>
      <c r="G117" s="96" t="str">
        <f>'6桁'!G117</f>
        <v>Y★</v>
      </c>
      <c r="H117" s="456" t="str">
        <f>IF(全国標準卸価格!H117="","",IF(ISNUMBER(全国標準卸価格!H117),IF(入力!$E$11=1,ROUNDDOWN(全国標準卸価格!H117*地区別掛け率!H117%,-入力!$E$10),IF(入力!$E$11=2,ROUNDUP(全国標準卸価格!H117*地区別掛け率!H117%,-入力!$E$10),IF(入力!$E$11=3,ROUND(全国標準卸価格!H117*地区別掛け率!H117%,-入力!$E$10),""))),全国標準卸価格!H117))</f>
        <v/>
      </c>
      <c r="I117" s="96">
        <f>'6桁'!I117</f>
        <v>0</v>
      </c>
      <c r="J117" s="456" t="str">
        <f>IF(全国標準卸価格!J117="","",IF(ISNUMBER(全国標準卸価格!J117),IF(入力!$E$11=1,ROUNDDOWN(全国標準卸価格!J117*地区別掛け率!J117%,-入力!$E$10),IF(入力!$E$11=2,ROUNDUP(全国標準卸価格!J117*地区別掛け率!J117%,-入力!$E$10),IF(入力!$E$11=3,ROUND(全国標準卸価格!J117*地区別掛け率!J117%,-入力!$E$10),""))),全国標準卸価格!J117))</f>
        <v/>
      </c>
      <c r="K117" s="110">
        <f>'6桁'!K117</f>
        <v>0</v>
      </c>
      <c r="L117" s="456" t="str">
        <f>IF(全国標準卸価格!L117="","",IF(ISNUMBER(全国標準卸価格!L117),IF(入力!$E$11=1,ROUNDDOWN(全国標準卸価格!L117*地区別掛け率!L117%,-入力!$E$10),IF(入力!$E$11=2,ROUNDUP(全国標準卸価格!L117*地区別掛け率!L117%,-入力!$E$10),IF(入力!$E$11=3,ROUND(全国標準卸価格!L117*地区別掛け率!L117%,-入力!$E$10),""))),全国標準卸価格!L117))</f>
        <v/>
      </c>
      <c r="M117" s="96">
        <f>'6桁'!M117</f>
        <v>0</v>
      </c>
      <c r="N117" s="265"/>
      <c r="O117" s="503"/>
      <c r="P117" s="500" t="s">
        <v>478</v>
      </c>
      <c r="Q117" s="501"/>
      <c r="R117" s="275"/>
      <c r="S117" s="276">
        <v>104</v>
      </c>
      <c r="T117" s="95" t="str">
        <f>IF(全国標準卸価格!T117="","",IF(ISNUMBER(全国標準卸価格!T117),IF(入力!$E$11=1,ROUNDDOWN(全国標準卸価格!T117*地区別掛け率!T117%,-入力!$E$10),IF(入力!$E$11=2,ROUNDUP(全国標準卸価格!T117*地区別掛け率!T117%,-入力!$E$10),IF(入力!$E$11=3,ROUND(全国標準卸価格!T117*地区別掛け率!T117%,-入力!$E$10),""))),全国標準卸価格!T117))</f>
        <v/>
      </c>
      <c r="U117" s="96">
        <f>'6桁'!U117</f>
        <v>0</v>
      </c>
      <c r="V117" s="456" t="str">
        <f>IF(全国標準卸価格!V117="","",IF(ISNUMBER(全国標準卸価格!V117),IF(入力!$E$11=1,ROUNDDOWN(全国標準卸価格!V117*地区別掛け率!V117%,-入力!$E$10),IF(入力!$E$11=2,ROUNDUP(全国標準卸価格!V117*地区別掛け率!V117%,-入力!$E$10),IF(入力!$E$11=3,ROUND(全国標準卸価格!V117*地区別掛け率!V117%,-入力!$E$10),""))),全国標準卸価格!V117))</f>
        <v>卸価格設定なし</v>
      </c>
      <c r="W117" s="110" t="str">
        <f>'6桁'!W117</f>
        <v>Y★</v>
      </c>
      <c r="X117" s="456" t="str">
        <f>IF(全国標準卸価格!X117="","",IF(ISNUMBER(全国標準卸価格!X117),IF(入力!$E$11=1,ROUNDDOWN(全国標準卸価格!X117*地区別掛け率!X117%,-入力!$E$10),IF(入力!$E$11=2,ROUNDUP(全国標準卸価格!X117*地区別掛け率!X117%,-入力!$E$10),IF(入力!$E$11=3,ROUND(全国標準卸価格!X117*地区別掛け率!X117%,-入力!$E$10),""))),全国標準卸価格!X117))</f>
        <v/>
      </c>
      <c r="Y117" s="126">
        <f>'6桁'!Y117</f>
        <v>0</v>
      </c>
      <c r="Z117" s="108"/>
      <c r="AA117" s="123"/>
      <c r="AB117" s="40"/>
    </row>
    <row r="118" spans="2:28" ht="30" customHeight="1">
      <c r="B118" s="503"/>
      <c r="C118" s="341" t="s">
        <v>292</v>
      </c>
      <c r="D118" s="254">
        <v>88</v>
      </c>
      <c r="E118" s="342">
        <v>92</v>
      </c>
      <c r="F118" s="95">
        <f>IF(全国標準卸価格!F118="","",IF(ISNUMBER(全国標準卸価格!F118),IF(入力!$E$11=1,ROUNDDOWN(全国標準卸価格!F118*地区別掛け率!F118%,-入力!$E$10),IF(入力!$E$11=2,ROUNDUP(全国標準卸価格!F118*地区別掛け率!F118%,-入力!$E$10),IF(入力!$E$11=3,ROUND(全国標準卸価格!F118*地区別掛け率!F118%,-入力!$E$10),""))),全国標準卸価格!F118))</f>
        <v>59600</v>
      </c>
      <c r="G118" s="96" t="str">
        <f>'6桁'!G118</f>
        <v>Y★</v>
      </c>
      <c r="H118" s="456" t="str">
        <f>IF(全国標準卸価格!H118="","",IF(ISNUMBER(全国標準卸価格!H118),IF(入力!$E$11=1,ROUNDDOWN(全国標準卸価格!H118*地区別掛け率!H118%,-入力!$E$10),IF(入力!$E$11=2,ROUNDUP(全国標準卸価格!H118*地区別掛け率!H118%,-入力!$E$10),IF(入力!$E$11=3,ROUND(全国標準卸価格!H118*地区別掛け率!H118%,-入力!$E$10),""))),全国標準卸価格!H118))</f>
        <v/>
      </c>
      <c r="I118" s="96">
        <f>'6桁'!I118</f>
        <v>0</v>
      </c>
      <c r="J118" s="456" t="str">
        <f>IF(全国標準卸価格!J118="","",IF(ISNUMBER(全国標準卸価格!J118),IF(入力!$E$11=1,ROUNDDOWN(全国標準卸価格!J118*地区別掛け率!J118%,-入力!$E$10),IF(入力!$E$11=2,ROUNDUP(全国標準卸価格!J118*地区別掛け率!J118%,-入力!$E$10),IF(入力!$E$11=3,ROUND(全国標準卸価格!J118*地区別掛け率!J118%,-入力!$E$10),""))),全国標準卸価格!J118))</f>
        <v/>
      </c>
      <c r="K118" s="110">
        <f>'6桁'!K118</f>
        <v>0</v>
      </c>
      <c r="L118" s="456" t="str">
        <f>IF(全国標準卸価格!L118="","",IF(ISNUMBER(全国標準卸価格!L118),IF(入力!$E$11=1,ROUNDDOWN(全国標準卸価格!L118*地区別掛け率!L118%,-入力!$E$10),IF(入力!$E$11=2,ROUNDUP(全国標準卸価格!L118*地区別掛け率!L118%,-入力!$E$10),IF(入力!$E$11=3,ROUND(全国標準卸価格!L118*地区別掛け率!L118%,-入力!$E$10),""))),全国標準卸価格!L118))</f>
        <v/>
      </c>
      <c r="M118" s="96">
        <f>'6桁'!M118</f>
        <v>0</v>
      </c>
      <c r="N118" s="265"/>
      <c r="O118" s="503"/>
      <c r="P118" s="500" t="s">
        <v>218</v>
      </c>
      <c r="Q118" s="501"/>
      <c r="R118" s="275">
        <v>89</v>
      </c>
      <c r="S118" s="276">
        <v>93</v>
      </c>
      <c r="T118" s="95">
        <f>IF(全国標準卸価格!T118="","",IF(ISNUMBER(全国標準卸価格!T118),IF(入力!$E$11=1,ROUNDDOWN(全国標準卸価格!T118*地区別掛け率!T118%,-入力!$E$10),IF(入力!$E$11=2,ROUNDUP(全国標準卸価格!T118*地区別掛け率!T118%,-入力!$E$10),IF(入力!$E$11=3,ROUND(全国標準卸価格!T118*地区別掛け率!T118%,-入力!$E$10),""))),全国標準卸価格!T118))</f>
        <v>41100</v>
      </c>
      <c r="U118" s="96" t="str">
        <f>'6桁'!U118</f>
        <v>Y★</v>
      </c>
      <c r="V118" s="456" t="str">
        <f>IF(全国標準卸価格!V118="","",IF(ISNUMBER(全国標準卸価格!V118),IF(入力!$E$11=1,ROUNDDOWN(全国標準卸価格!V118*地区別掛け率!V118%,-入力!$E$10),IF(入力!$E$11=2,ROUNDUP(全国標準卸価格!V118*地区別掛け率!V118%,-入力!$E$10),IF(入力!$E$11=3,ROUND(全国標準卸価格!V118*地区別掛け率!V118%,-入力!$E$10),""))),全国標準卸価格!V118))</f>
        <v/>
      </c>
      <c r="W118" s="110">
        <f>'6桁'!W118</f>
        <v>0</v>
      </c>
      <c r="X118" s="456" t="str">
        <f>IF(全国標準卸価格!X118="","",IF(ISNUMBER(全国標準卸価格!X118),IF(入力!$E$11=1,ROUNDDOWN(全国標準卸価格!X118*地区別掛け率!X118%,-入力!$E$10),IF(入力!$E$11=2,ROUNDUP(全国標準卸価格!X118*地区別掛け率!X118%,-入力!$E$10),IF(入力!$E$11=3,ROUND(全国標準卸価格!X118*地区別掛け率!X118%,-入力!$E$10),""))),全国標準卸価格!X118))</f>
        <v/>
      </c>
      <c r="Y118" s="126">
        <f>'6桁'!Y118</f>
        <v>0</v>
      </c>
      <c r="Z118" s="108"/>
      <c r="AA118" s="123"/>
      <c r="AB118" s="40"/>
    </row>
    <row r="119" spans="2:28" ht="30" customHeight="1">
      <c r="B119" s="503"/>
      <c r="C119" s="341" t="s">
        <v>479</v>
      </c>
      <c r="D119" s="254"/>
      <c r="E119" s="342">
        <v>94</v>
      </c>
      <c r="F119" s="95">
        <f>IF(全国標準卸価格!F119="","",IF(ISNUMBER(全国標準卸価格!F119),IF(入力!$E$11=1,ROUNDDOWN(全国標準卸価格!F119*地区別掛け率!F119%,-入力!$E$10),IF(入力!$E$11=2,ROUNDUP(全国標準卸価格!F119*地区別掛け率!F119%,-入力!$E$10),IF(入力!$E$11=3,ROUND(全国標準卸価格!F119*地区別掛け率!F119%,-入力!$E$10),""))),全国標準卸価格!F119))</f>
        <v>61400</v>
      </c>
      <c r="G119" s="96" t="str">
        <f>'6桁'!G119</f>
        <v>Y★</v>
      </c>
      <c r="H119" s="456" t="str">
        <f>IF(全国標準卸価格!H119="","",IF(ISNUMBER(全国標準卸価格!H119),IF(入力!$E$11=1,ROUNDDOWN(全国標準卸価格!H119*地区別掛け率!H119%,-入力!$E$10),IF(入力!$E$11=2,ROUNDUP(全国標準卸価格!H119*地区別掛け率!H119%,-入力!$E$10),IF(入力!$E$11=3,ROUND(全国標準卸価格!H119*地区別掛け率!H119%,-入力!$E$10),""))),全国標準卸価格!H119))</f>
        <v/>
      </c>
      <c r="I119" s="96">
        <f>'6桁'!I119</f>
        <v>0</v>
      </c>
      <c r="J119" s="456" t="str">
        <f>IF(全国標準卸価格!J119="","",IF(ISNUMBER(全国標準卸価格!J119),IF(入力!$E$11=1,ROUNDDOWN(全国標準卸価格!J119*地区別掛け率!J119%,-入力!$E$10),IF(入力!$E$11=2,ROUNDUP(全国標準卸価格!J119*地区別掛け率!J119%,-入力!$E$10),IF(入力!$E$11=3,ROUND(全国標準卸価格!J119*地区別掛け率!J119%,-入力!$E$10),""))),全国標準卸価格!J119))</f>
        <v/>
      </c>
      <c r="K119" s="110">
        <f>'6桁'!K119</f>
        <v>0</v>
      </c>
      <c r="L119" s="456" t="str">
        <f>IF(全国標準卸価格!L119="","",IF(ISNUMBER(全国標準卸価格!L119),IF(入力!$E$11=1,ROUNDDOWN(全国標準卸価格!L119*地区別掛け率!L119%,-入力!$E$10),IF(入力!$E$11=2,ROUNDUP(全国標準卸価格!L119*地区別掛け率!L119%,-入力!$E$10),IF(入力!$E$11=3,ROUND(全国標準卸価格!L119*地区別掛け率!L119%,-入力!$E$10),""))),全国標準卸価格!L119))</f>
        <v/>
      </c>
      <c r="M119" s="96">
        <f>'6桁'!M119</f>
        <v>0</v>
      </c>
      <c r="N119" s="265"/>
      <c r="O119" s="503"/>
      <c r="P119" s="500" t="s">
        <v>302</v>
      </c>
      <c r="Q119" s="501"/>
      <c r="R119" s="275"/>
      <c r="S119" s="276">
        <v>96</v>
      </c>
      <c r="T119" s="95">
        <f>IF(全国標準卸価格!T119="","",IF(ISNUMBER(全国標準卸価格!T119),IF(入力!$E$11=1,ROUNDDOWN(全国標準卸価格!T119*地区別掛け率!T119%,-入力!$E$10),IF(入力!$E$11=2,ROUNDUP(全国標準卸価格!T119*地区別掛け率!T119%,-入力!$E$10),IF(入力!$E$11=3,ROUND(全国標準卸価格!T119*地区別掛け率!T119%,-入力!$E$10),""))),全国標準卸価格!T119))</f>
        <v>44800</v>
      </c>
      <c r="U119" s="96" t="str">
        <f>'6桁'!U119</f>
        <v>Y★</v>
      </c>
      <c r="V119" s="456" t="str">
        <f>IF(全国標準卸価格!V119="","",IF(ISNUMBER(全国標準卸価格!V119),IF(入力!$E$11=1,ROUNDDOWN(全国標準卸価格!V119*地区別掛け率!V119%,-入力!$E$10),IF(入力!$E$11=2,ROUNDUP(全国標準卸価格!V119*地区別掛け率!V119%,-入力!$E$10),IF(入力!$E$11=3,ROUND(全国標準卸価格!V119*地区別掛け率!V119%,-入力!$E$10),""))),全国標準卸価格!V119))</f>
        <v/>
      </c>
      <c r="W119" s="110">
        <f>'6桁'!W119</f>
        <v>0</v>
      </c>
      <c r="X119" s="456" t="str">
        <f>IF(全国標準卸価格!X119="","",IF(ISNUMBER(全国標準卸価格!X119),IF(入力!$E$11=1,ROUNDDOWN(全国標準卸価格!X119*地区別掛け率!X119%,-入力!$E$10),IF(入力!$E$11=2,ROUNDUP(全国標準卸価格!X119*地区別掛け率!X119%,-入力!$E$10),IF(入力!$E$11=3,ROUND(全国標準卸価格!X119*地区別掛け率!X119%,-入力!$E$10),""))),全国標準卸価格!X119))</f>
        <v/>
      </c>
      <c r="Y119" s="126">
        <f>'6桁'!Y119</f>
        <v>0</v>
      </c>
      <c r="Z119" s="108"/>
      <c r="AA119" s="123"/>
      <c r="AB119" s="40"/>
    </row>
    <row r="120" spans="2:28" ht="30" customHeight="1">
      <c r="B120" s="503"/>
      <c r="C120" s="341" t="s">
        <v>75</v>
      </c>
      <c r="D120" s="254">
        <v>93</v>
      </c>
      <c r="E120" s="342">
        <v>97</v>
      </c>
      <c r="F120" s="95">
        <f>IF(全国標準卸価格!F120="","",IF(ISNUMBER(全国標準卸価格!F120),IF(入力!$E$11=1,ROUNDDOWN(全国標準卸価格!F120*地区別掛け率!F120%,-入力!$E$10),IF(入力!$E$11=2,ROUNDUP(全国標準卸価格!F120*地区別掛け率!F120%,-入力!$E$10),IF(入力!$E$11=3,ROUND(全国標準卸価格!F120*地区別掛け率!F120%,-入力!$E$10),""))),全国標準卸価格!F120))</f>
        <v>64700</v>
      </c>
      <c r="G120" s="96" t="str">
        <f>'6桁'!G120</f>
        <v>Y★</v>
      </c>
      <c r="H120" s="456" t="str">
        <f>IF(全国標準卸価格!H120="","",IF(ISNUMBER(全国標準卸価格!H120),IF(入力!$E$11=1,ROUNDDOWN(全国標準卸価格!H120*地区別掛け率!H120%,-入力!$E$10),IF(入力!$E$11=2,ROUNDUP(全国標準卸価格!H120*地区別掛け率!H120%,-入力!$E$10),IF(入力!$E$11=3,ROUND(全国標準卸価格!H120*地区別掛け率!H120%,-入力!$E$10),""))),全国標準卸価格!H120))</f>
        <v/>
      </c>
      <c r="I120" s="96">
        <f>'6桁'!I120</f>
        <v>0</v>
      </c>
      <c r="J120" s="456" t="str">
        <f>IF(全国標準卸価格!J120="","",IF(ISNUMBER(全国標準卸価格!J120),IF(入力!$E$11=1,ROUNDDOWN(全国標準卸価格!J120*地区別掛け率!J120%,-入力!$E$10),IF(入力!$E$11=2,ROUNDUP(全国標準卸価格!J120*地区別掛け率!J120%,-入力!$E$10),IF(入力!$E$11=3,ROUND(全国標準卸価格!J120*地区別掛け率!J120%,-入力!$E$10),""))),全国標準卸価格!J120))</f>
        <v/>
      </c>
      <c r="K120" s="110">
        <f>'6桁'!K120</f>
        <v>0</v>
      </c>
      <c r="L120" s="456" t="str">
        <f>IF(全国標準卸価格!L120="","",IF(ISNUMBER(全国標準卸価格!L120),IF(入力!$E$11=1,ROUNDDOWN(全国標準卸価格!L120*地区別掛け率!L120%,-入力!$E$10),IF(入力!$E$11=2,ROUNDUP(全国標準卸価格!L120*地区別掛け率!L120%,-入力!$E$10),IF(入力!$E$11=3,ROUND(全国標準卸価格!L120*地区別掛け率!L120%,-入力!$E$10),""))),全国標準卸価格!L120))</f>
        <v/>
      </c>
      <c r="M120" s="96">
        <f>'6桁'!M120</f>
        <v>0</v>
      </c>
      <c r="N120" s="265"/>
      <c r="O120" s="503"/>
      <c r="P120" s="500" t="s">
        <v>203</v>
      </c>
      <c r="Q120" s="501"/>
      <c r="R120" s="275">
        <v>94</v>
      </c>
      <c r="S120" s="276">
        <v>98</v>
      </c>
      <c r="T120" s="95">
        <f>IF(全国標準卸価格!T120="","",IF(ISNUMBER(全国標準卸価格!T120),IF(入力!$E$11=1,ROUNDDOWN(全国標準卸価格!T120*地区別掛け率!T120%,-入力!$E$10),IF(入力!$E$11=2,ROUNDUP(全国標準卸価格!T120*地区別掛け率!T120%,-入力!$E$10),IF(入力!$E$11=3,ROUND(全国標準卸価格!T120*地区別掛け率!T120%,-入力!$E$10),""))),全国標準卸価格!T120))</f>
        <v>44300</v>
      </c>
      <c r="U120" s="96" t="str">
        <f>'6桁'!U120</f>
        <v>Y★</v>
      </c>
      <c r="V120" s="456" t="str">
        <f>IF(全国標準卸価格!V120="","",IF(ISNUMBER(全国標準卸価格!V120),IF(入力!$E$11=1,ROUNDDOWN(全国標準卸価格!V120*地区別掛け率!V120%,-入力!$E$10),IF(入力!$E$11=2,ROUNDUP(全国標準卸価格!V120*地区別掛け率!V120%,-入力!$E$10),IF(入力!$E$11=3,ROUND(全国標準卸価格!V120*地区別掛け率!V120%,-入力!$E$10),""))),全国標準卸価格!V120))</f>
        <v/>
      </c>
      <c r="W120" s="110">
        <f>'6桁'!W120</f>
        <v>0</v>
      </c>
      <c r="X120" s="456" t="str">
        <f>IF(全国標準卸価格!X120="","",IF(ISNUMBER(全国標準卸価格!X120),IF(入力!$E$11=1,ROUNDDOWN(全国標準卸価格!X120*地区別掛け率!X120%,-入力!$E$10),IF(入力!$E$11=2,ROUNDUP(全国標準卸価格!X120*地区別掛け率!X120%,-入力!$E$10),IF(入力!$E$11=3,ROUND(全国標準卸価格!X120*地区別掛け率!X120%,-入力!$E$10),""))),全国標準卸価格!X120))</f>
        <v/>
      </c>
      <c r="Y120" s="126">
        <f>'6桁'!Y120</f>
        <v>0</v>
      </c>
      <c r="Z120" s="108"/>
      <c r="AA120" s="123"/>
      <c r="AB120" s="40"/>
    </row>
    <row r="121" spans="2:28" ht="30" customHeight="1">
      <c r="B121" s="503"/>
      <c r="C121" s="341" t="s">
        <v>293</v>
      </c>
      <c r="D121" s="254">
        <v>95</v>
      </c>
      <c r="E121" s="342">
        <v>99</v>
      </c>
      <c r="F121" s="95">
        <f>IF(全国標準卸価格!F121="","",IF(ISNUMBER(全国標準卸価格!F121),IF(入力!$E$11=1,ROUNDDOWN(全国標準卸価格!F121*地区別掛け率!F121%,-入力!$E$10),IF(入力!$E$11=2,ROUNDUP(全国標準卸価格!F121*地区別掛け率!F121%,-入力!$E$10),IF(入力!$E$11=3,ROUND(全国標準卸価格!F121*地区別掛け率!F121%,-入力!$E$10),""))),全国標準卸価格!F121))</f>
        <v>68200</v>
      </c>
      <c r="G121" s="96" t="str">
        <f>'6桁'!G121</f>
        <v>Y★</v>
      </c>
      <c r="H121" s="456" t="str">
        <f>IF(全国標準卸価格!H121="","",IF(ISNUMBER(全国標準卸価格!H121),IF(入力!$E$11=1,ROUNDDOWN(全国標準卸価格!H121*地区別掛け率!H121%,-入力!$E$10),IF(入力!$E$11=2,ROUNDUP(全国標準卸価格!H121*地区別掛け率!H121%,-入力!$E$10),IF(入力!$E$11=3,ROUND(全国標準卸価格!H121*地区別掛け率!H121%,-入力!$E$10),""))),全国標準卸価格!H121))</f>
        <v/>
      </c>
      <c r="I121" s="96">
        <f>'6桁'!I121</f>
        <v>0</v>
      </c>
      <c r="J121" s="456" t="str">
        <f>IF(全国標準卸価格!J121="","",IF(ISNUMBER(全国標準卸価格!J121),IF(入力!$E$11=1,ROUNDDOWN(全国標準卸価格!J121*地区別掛け率!J121%,-入力!$E$10),IF(入力!$E$11=2,ROUNDUP(全国標準卸価格!J121*地区別掛け率!J121%,-入力!$E$10),IF(入力!$E$11=3,ROUND(全国標準卸価格!J121*地区別掛け率!J121%,-入力!$E$10),""))),全国標準卸価格!J121))</f>
        <v/>
      </c>
      <c r="K121" s="110">
        <f>'6桁'!K121</f>
        <v>0</v>
      </c>
      <c r="L121" s="456" t="str">
        <f>IF(全国標準卸価格!L121="","",IF(ISNUMBER(全国標準卸価格!L121),IF(入力!$E$11=1,ROUNDDOWN(全国標準卸価格!L121*地区別掛け率!L121%,-入力!$E$10),IF(入力!$E$11=2,ROUNDUP(全国標準卸価格!L121*地区別掛け率!L121%,-入力!$E$10),IF(入力!$E$11=3,ROUND(全国標準卸価格!L121*地区別掛け率!L121%,-入力!$E$10),""))),全国標準卸価格!L121))</f>
        <v/>
      </c>
      <c r="M121" s="96">
        <f>'6桁'!M121</f>
        <v>0</v>
      </c>
      <c r="N121" s="265"/>
      <c r="O121" s="503"/>
      <c r="P121" s="500" t="s">
        <v>303</v>
      </c>
      <c r="Q121" s="501"/>
      <c r="R121" s="275">
        <v>96</v>
      </c>
      <c r="S121" s="276">
        <v>100</v>
      </c>
      <c r="T121" s="95">
        <f>IF(全国標準卸価格!T121="","",IF(ISNUMBER(全国標準卸価格!T121),IF(入力!$E$11=1,ROUNDDOWN(全国標準卸価格!T121*地区別掛け率!T121%,-入力!$E$10),IF(入力!$E$11=2,ROUNDUP(全国標準卸価格!T121*地区別掛け率!T121%,-入力!$E$10),IF(入力!$E$11=3,ROUND(全国標準卸価格!T121*地区別掛け率!T121%,-入力!$E$10),""))),全国標準卸価格!T121))</f>
        <v>44600</v>
      </c>
      <c r="U121" s="96" t="str">
        <f>'6桁'!U121</f>
        <v>Y★</v>
      </c>
      <c r="V121" s="456" t="str">
        <f>IF(全国標準卸価格!V121="","",IF(ISNUMBER(全国標準卸価格!V121),IF(入力!$E$11=1,ROUNDDOWN(全国標準卸価格!V121*地区別掛け率!V121%,-入力!$E$10),IF(入力!$E$11=2,ROUNDUP(全国標準卸価格!V121*地区別掛け率!V121%,-入力!$E$10),IF(入力!$E$11=3,ROUND(全国標準卸価格!V121*地区別掛け率!V121%,-入力!$E$10),""))),全国標準卸価格!V121))</f>
        <v/>
      </c>
      <c r="W121" s="110">
        <f>'6桁'!W121</f>
        <v>0</v>
      </c>
      <c r="X121" s="456" t="str">
        <f>IF(全国標準卸価格!X121="","",IF(ISNUMBER(全国標準卸価格!X121),IF(入力!$E$11=1,ROUNDDOWN(全国標準卸価格!X121*地区別掛け率!X121%,-入力!$E$10),IF(入力!$E$11=2,ROUNDUP(全国標準卸価格!X121*地区別掛け率!X121%,-入力!$E$10),IF(入力!$E$11=3,ROUND(全国標準卸価格!X121*地区別掛け率!X121%,-入力!$E$10),""))),全国標準卸価格!X121))</f>
        <v/>
      </c>
      <c r="Y121" s="126">
        <f>'6桁'!Y121</f>
        <v>0</v>
      </c>
      <c r="Z121" s="108"/>
      <c r="AA121" s="123"/>
      <c r="AB121" s="40"/>
    </row>
    <row r="122" spans="2:28" ht="30" customHeight="1">
      <c r="B122" s="503"/>
      <c r="C122" s="341" t="s">
        <v>481</v>
      </c>
      <c r="D122" s="254">
        <v>97</v>
      </c>
      <c r="E122" s="342">
        <v>101</v>
      </c>
      <c r="F122" s="95" t="str">
        <f>IF(全国標準卸価格!F122="","",IF(ISNUMBER(全国標準卸価格!F122),IF(入力!$E$11=1,ROUNDDOWN(全国標準卸価格!F122*地区別掛け率!F122%,-入力!$E$10),IF(入力!$E$11=2,ROUNDUP(全国標準卸価格!F122*地区別掛け率!F122%,-入力!$E$10),IF(入力!$E$11=3,ROUND(全国標準卸価格!F122*地区別掛け率!F122%,-入力!$E$10),""))),全国標準卸価格!F122))</f>
        <v/>
      </c>
      <c r="G122" s="96">
        <f>'6桁'!G122</f>
        <v>0</v>
      </c>
      <c r="H122" s="456" t="str">
        <f>IF(全国標準卸価格!H122="","",IF(ISNUMBER(全国標準卸価格!H122),IF(入力!$E$11=1,ROUNDDOWN(全国標準卸価格!H122*地区別掛け率!H122%,-入力!$E$10),IF(入力!$E$11=2,ROUNDUP(全国標準卸価格!H122*地区別掛け率!H122%,-入力!$E$10),IF(入力!$E$11=3,ROUND(全国標準卸価格!H122*地区別掛け率!H122%,-入力!$E$10),""))),全国標準卸価格!H122))</f>
        <v>卸価格設定なし</v>
      </c>
      <c r="I122" s="96" t="str">
        <f>'6桁'!I122</f>
        <v>Y★</v>
      </c>
      <c r="J122" s="456" t="str">
        <f>IF(全国標準卸価格!J122="","",IF(ISNUMBER(全国標準卸価格!J122),IF(入力!$E$11=1,ROUNDDOWN(全国標準卸価格!J122*地区別掛け率!J122%,-入力!$E$10),IF(入力!$E$11=2,ROUNDUP(全国標準卸価格!J122*地区別掛け率!J122%,-入力!$E$10),IF(入力!$E$11=3,ROUND(全国標準卸価格!J122*地区別掛け率!J122%,-入力!$E$10),""))),全国標準卸価格!J122))</f>
        <v/>
      </c>
      <c r="K122" s="110">
        <f>'6桁'!K122</f>
        <v>0</v>
      </c>
      <c r="L122" s="456" t="str">
        <f>IF(全国標準卸価格!L122="","",IF(ISNUMBER(全国標準卸価格!L122),IF(入力!$E$11=1,ROUNDDOWN(全国標準卸価格!L122*地区別掛け率!L122%,-入力!$E$10),IF(入力!$E$11=2,ROUNDUP(全国標準卸価格!L122*地区別掛け率!L122%,-入力!$E$10),IF(入力!$E$11=3,ROUND(全国標準卸価格!L122*地区別掛け率!L122%,-入力!$E$10),""))),全国標準卸価格!L122))</f>
        <v/>
      </c>
      <c r="M122" s="96">
        <f>'6桁'!M122</f>
        <v>0</v>
      </c>
      <c r="N122" s="265"/>
      <c r="O122" s="503"/>
      <c r="P122" s="500" t="s">
        <v>480</v>
      </c>
      <c r="Q122" s="501"/>
      <c r="R122" s="275"/>
      <c r="S122" s="276">
        <v>102</v>
      </c>
      <c r="T122" s="95" t="str">
        <f>IF(全国標準卸価格!T122="","",IF(ISNUMBER(全国標準卸価格!T122),IF(入力!$E$11=1,ROUNDDOWN(全国標準卸価格!T122*地区別掛け率!T122%,-入力!$E$10),IF(入力!$E$11=2,ROUNDUP(全国標準卸価格!T122*地区別掛け率!T122%,-入力!$E$10),IF(入力!$E$11=3,ROUND(全国標準卸価格!T122*地区別掛け率!T122%,-入力!$E$10),""))),全国標準卸価格!T122))</f>
        <v/>
      </c>
      <c r="U122" s="96">
        <f>'6桁'!U122</f>
        <v>0</v>
      </c>
      <c r="V122" s="456" t="str">
        <f>IF(全国標準卸価格!V122="","",IF(ISNUMBER(全国標準卸価格!V122),IF(入力!$E$11=1,ROUNDDOWN(全国標準卸価格!V122*地区別掛け率!V122%,-入力!$E$10),IF(入力!$E$11=2,ROUNDUP(全国標準卸価格!V122*地区別掛け率!V122%,-入力!$E$10),IF(入力!$E$11=3,ROUND(全国標準卸価格!V122*地区別掛け率!V122%,-入力!$E$10),""))),全国標準卸価格!V122))</f>
        <v>卸価格設定なし</v>
      </c>
      <c r="W122" s="110" t="str">
        <f>'6桁'!W122</f>
        <v>Y★</v>
      </c>
      <c r="X122" s="456" t="str">
        <f>IF(全国標準卸価格!X122="","",IF(ISNUMBER(全国標準卸価格!X122),IF(入力!$E$11=1,ROUNDDOWN(全国標準卸価格!X122*地区別掛け率!X122%,-入力!$E$10),IF(入力!$E$11=2,ROUNDUP(全国標準卸価格!X122*地区別掛け率!X122%,-入力!$E$10),IF(入力!$E$11=3,ROUND(全国標準卸価格!X122*地区別掛け率!X122%,-入力!$E$10),""))),全国標準卸価格!X122))</f>
        <v/>
      </c>
      <c r="Y122" s="126">
        <f>'6桁'!Y122</f>
        <v>0</v>
      </c>
      <c r="Z122" s="108"/>
      <c r="AA122" s="123"/>
      <c r="AB122" s="40"/>
    </row>
    <row r="123" spans="2:28" ht="30" customHeight="1">
      <c r="B123" s="503"/>
      <c r="C123" s="341" t="s">
        <v>482</v>
      </c>
      <c r="D123" s="254"/>
      <c r="E123" s="342">
        <v>90</v>
      </c>
      <c r="F123" s="95">
        <f>IF(全国標準卸価格!F123="","",IF(ISNUMBER(全国標準卸価格!F123),IF(入力!$E$11=1,ROUNDDOWN(全国標準卸価格!F123*地区別掛け率!F123%,-入力!$E$10),IF(入力!$E$11=2,ROUNDUP(全国標準卸価格!F123*地区別掛け率!F123%,-入力!$E$10),IF(入力!$E$11=3,ROUND(全国標準卸価格!F123*地区別掛け率!F123%,-入力!$E$10),""))),全国標準卸価格!F123))</f>
        <v>52900</v>
      </c>
      <c r="G123" s="96" t="str">
        <f>'6桁'!G123</f>
        <v>Y★</v>
      </c>
      <c r="H123" s="456" t="str">
        <f>IF(全国標準卸価格!H123="","",IF(ISNUMBER(全国標準卸価格!H123),IF(入力!$E$11=1,ROUNDDOWN(全国標準卸価格!H123*地区別掛け率!H123%,-入力!$E$10),IF(入力!$E$11=2,ROUNDUP(全国標準卸価格!H123*地区別掛け率!H123%,-入力!$E$10),IF(入力!$E$11=3,ROUND(全国標準卸価格!H123*地区別掛け率!H123%,-入力!$E$10),""))),全国標準卸価格!H123))</f>
        <v/>
      </c>
      <c r="I123" s="96">
        <f>'6桁'!I123</f>
        <v>0</v>
      </c>
      <c r="J123" s="456" t="str">
        <f>IF(全国標準卸価格!J123="","",IF(ISNUMBER(全国標準卸価格!J123),IF(入力!$E$11=1,ROUNDDOWN(全国標準卸価格!J123*地区別掛け率!J123%,-入力!$E$10),IF(入力!$E$11=2,ROUNDUP(全国標準卸価格!J123*地区別掛け率!J123%,-入力!$E$10),IF(入力!$E$11=3,ROUND(全国標準卸価格!J123*地区別掛け率!J123%,-入力!$E$10),""))),全国標準卸価格!J123))</f>
        <v/>
      </c>
      <c r="K123" s="110">
        <f>'6桁'!K123</f>
        <v>0</v>
      </c>
      <c r="L123" s="456" t="str">
        <f>IF(全国標準卸価格!L123="","",IF(ISNUMBER(全国標準卸価格!L123),IF(入力!$E$11=1,ROUNDDOWN(全国標準卸価格!L123*地区別掛け率!L123%,-入力!$E$10),IF(入力!$E$11=2,ROUNDUP(全国標準卸価格!L123*地区別掛け率!L123%,-入力!$E$10),IF(入力!$E$11=3,ROUND(全国標準卸価格!L123*地区別掛け率!L123%,-入力!$E$10),""))),全国標準卸価格!L123))</f>
        <v/>
      </c>
      <c r="M123" s="96">
        <f>'6桁'!M123</f>
        <v>0</v>
      </c>
      <c r="N123" s="265"/>
      <c r="O123" s="503"/>
      <c r="P123" s="500" t="s">
        <v>304</v>
      </c>
      <c r="Q123" s="501"/>
      <c r="R123" s="275">
        <v>101</v>
      </c>
      <c r="S123" s="276">
        <v>105</v>
      </c>
      <c r="T123" s="95">
        <f>IF(全国標準卸価格!T123="","",IF(ISNUMBER(全国標準卸価格!T123),IF(入力!$E$11=1,ROUNDDOWN(全国標準卸価格!T123*地区別掛け率!T123%,-入力!$E$10),IF(入力!$E$11=2,ROUNDUP(全国標準卸価格!T123*地区別掛け率!T123%,-入力!$E$10),IF(入力!$E$11=3,ROUND(全国標準卸価格!T123*地区別掛け率!T123%,-入力!$E$10),""))),全国標準卸価格!T123))</f>
        <v>48500</v>
      </c>
      <c r="U123" s="96" t="str">
        <f>'6桁'!U123</f>
        <v>Y★</v>
      </c>
      <c r="V123" s="456" t="str">
        <f>IF(全国標準卸価格!V123="","",IF(ISNUMBER(全国標準卸価格!V123),IF(入力!$E$11=1,ROUNDDOWN(全国標準卸価格!V123*地区別掛け率!V123%,-入力!$E$10),IF(入力!$E$11=2,ROUNDUP(全国標準卸価格!V123*地区別掛け率!V123%,-入力!$E$10),IF(入力!$E$11=3,ROUND(全国標準卸価格!V123*地区別掛け率!V123%,-入力!$E$10),""))),全国標準卸価格!V123))</f>
        <v/>
      </c>
      <c r="W123" s="110">
        <f>'6桁'!W123</f>
        <v>0</v>
      </c>
      <c r="X123" s="456" t="str">
        <f>IF(全国標準卸価格!X123="","",IF(ISNUMBER(全国標準卸価格!X123),IF(入力!$E$11=1,ROUNDDOWN(全国標準卸価格!X123*地区別掛け率!X123%,-入力!$E$10),IF(入力!$E$11=2,ROUNDUP(全国標準卸価格!X123*地区別掛け率!X123%,-入力!$E$10),IF(入力!$E$11=3,ROUND(全国標準卸価格!X123*地区別掛け率!X123%,-入力!$E$10),""))),全国標準卸価格!X123))</f>
        <v/>
      </c>
      <c r="Y123" s="126">
        <f>'6桁'!Y123</f>
        <v>0</v>
      </c>
      <c r="Z123" s="108"/>
      <c r="AA123" s="123"/>
      <c r="AB123" s="40"/>
    </row>
    <row r="124" spans="2:28" ht="30" customHeight="1">
      <c r="B124" s="503"/>
      <c r="C124" s="341" t="s">
        <v>483</v>
      </c>
      <c r="D124" s="254"/>
      <c r="E124" s="342">
        <v>92</v>
      </c>
      <c r="F124" s="95">
        <f>IF(全国標準卸価格!F124="","",IF(ISNUMBER(全国標準卸価格!F124),IF(入力!$E$11=1,ROUNDDOWN(全国標準卸価格!F124*地区別掛け率!F124%,-入力!$E$10),IF(入力!$E$11=2,ROUNDUP(全国標準卸価格!F124*地区別掛け率!F124%,-入力!$E$10),IF(入力!$E$11=3,ROUND(全国標準卸価格!F124*地区別掛け率!F124%,-入力!$E$10),""))),全国標準卸価格!F124))</f>
        <v>54500</v>
      </c>
      <c r="G124" s="96" t="str">
        <f>'6桁'!G124</f>
        <v>Y★</v>
      </c>
      <c r="H124" s="456" t="str">
        <f>IF(全国標準卸価格!H124="","",IF(ISNUMBER(全国標準卸価格!H124),IF(入力!$E$11=1,ROUNDDOWN(全国標準卸価格!H124*地区別掛け率!H124%,-入力!$E$10),IF(入力!$E$11=2,ROUNDUP(全国標準卸価格!H124*地区別掛け率!H124%,-入力!$E$10),IF(入力!$E$11=3,ROUND(全国標準卸価格!H124*地区別掛け率!H124%,-入力!$E$10),""))),全国標準卸価格!H124))</f>
        <v/>
      </c>
      <c r="I124" s="96">
        <f>'6桁'!I124</f>
        <v>0</v>
      </c>
      <c r="J124" s="456" t="str">
        <f>IF(全国標準卸価格!J124="","",IF(ISNUMBER(全国標準卸価格!J124),IF(入力!$E$11=1,ROUNDDOWN(全国標準卸価格!J124*地区別掛け率!J124%,-入力!$E$10),IF(入力!$E$11=2,ROUNDUP(全国標準卸価格!J124*地区別掛け率!J124%,-入力!$E$10),IF(入力!$E$11=3,ROUND(全国標準卸価格!J124*地区別掛け率!J124%,-入力!$E$10),""))),全国標準卸価格!J124))</f>
        <v/>
      </c>
      <c r="K124" s="110">
        <f>'6桁'!K124</f>
        <v>0</v>
      </c>
      <c r="L124" s="456" t="str">
        <f>IF(全国標準卸価格!L124="","",IF(ISNUMBER(全国標準卸価格!L124),IF(入力!$E$11=1,ROUNDDOWN(全国標準卸価格!L124*地区別掛け率!L124%,-入力!$E$10),IF(入力!$E$11=2,ROUNDUP(全国標準卸価格!L124*地区別掛け率!L124%,-入力!$E$10),IF(入力!$E$11=3,ROUND(全国標準卸価格!L124*地区別掛け率!L124%,-入力!$E$10),""))),全国標準卸価格!L124))</f>
        <v/>
      </c>
      <c r="M124" s="96">
        <f>'6桁'!M124</f>
        <v>0</v>
      </c>
      <c r="N124" s="265"/>
      <c r="O124" s="503"/>
      <c r="P124" s="500" t="s">
        <v>206</v>
      </c>
      <c r="Q124" s="501"/>
      <c r="R124" s="275">
        <v>92</v>
      </c>
      <c r="S124" s="276">
        <v>96</v>
      </c>
      <c r="T124" s="95">
        <f>IF(全国標準卸価格!T124="","",IF(ISNUMBER(全国標準卸価格!T124),IF(入力!$E$11=1,ROUNDDOWN(全国標準卸価格!T124*地区別掛け率!T124%,-入力!$E$10),IF(入力!$E$11=2,ROUNDUP(全国標準卸価格!T124*地区別掛け率!T124%,-入力!$E$10),IF(入力!$E$11=3,ROUND(全国標準卸価格!T124*地区別掛け率!T124%,-入力!$E$10),""))),全国標準卸価格!T124))</f>
        <v>35100</v>
      </c>
      <c r="U124" s="96" t="str">
        <f>'6桁'!U124</f>
        <v>Y★</v>
      </c>
      <c r="V124" s="456" t="str">
        <f>IF(全国標準卸価格!V124="","",IF(ISNUMBER(全国標準卸価格!V124),IF(入力!$E$11=1,ROUNDDOWN(全国標準卸価格!V124*地区別掛け率!V124%,-入力!$E$10),IF(入力!$E$11=2,ROUNDUP(全国標準卸価格!V124*地区別掛け率!V124%,-入力!$E$10),IF(入力!$E$11=3,ROUND(全国標準卸価格!V124*地区別掛け率!V124%,-入力!$E$10),""))),全国標準卸価格!V124))</f>
        <v/>
      </c>
      <c r="W124" s="110">
        <f>'6桁'!W124</f>
        <v>0</v>
      </c>
      <c r="X124" s="456" t="str">
        <f>IF(全国標準卸価格!X124="","",IF(ISNUMBER(全国標準卸価格!X124),IF(入力!$E$11=1,ROUNDDOWN(全国標準卸価格!X124*地区別掛け率!X124%,-入力!$E$10),IF(入力!$E$11=2,ROUNDUP(全国標準卸価格!X124*地区別掛け率!X124%,-入力!$E$10),IF(入力!$E$11=3,ROUND(全国標準卸価格!X124*地区別掛け率!X124%,-入力!$E$10),""))),全国標準卸価格!X124))</f>
        <v/>
      </c>
      <c r="Y124" s="126">
        <f>'6桁'!Y124</f>
        <v>0</v>
      </c>
      <c r="Z124" s="108"/>
      <c r="AA124" s="123"/>
      <c r="AB124" s="40"/>
    </row>
    <row r="125" spans="2:28" ht="30" customHeight="1">
      <c r="B125" s="503"/>
      <c r="C125" s="341" t="s">
        <v>175</v>
      </c>
      <c r="D125" s="254">
        <v>91</v>
      </c>
      <c r="E125" s="342">
        <v>95</v>
      </c>
      <c r="F125" s="95">
        <f>IF(全国標準卸価格!F125="","",IF(ISNUMBER(全国標準卸価格!F125),IF(入力!$E$11=1,ROUNDDOWN(全国標準卸価格!F125*地区別掛け率!F125%,-入力!$E$10),IF(入力!$E$11=2,ROUNDUP(全国標準卸価格!F125*地区別掛け率!F125%,-入力!$E$10),IF(入力!$E$11=3,ROUND(全国標準卸価格!F125*地区別掛け率!F125%,-入力!$E$10),""))),全国標準卸価格!F125))</f>
        <v>56200</v>
      </c>
      <c r="G125" s="96" t="str">
        <f>'6桁'!G125</f>
        <v>Y★</v>
      </c>
      <c r="H125" s="456" t="str">
        <f>IF(全国標準卸価格!H125="","",IF(ISNUMBER(全国標準卸価格!H125),IF(入力!$E$11=1,ROUNDDOWN(全国標準卸価格!H125*地区別掛け率!H125%,-入力!$E$10),IF(入力!$E$11=2,ROUNDUP(全国標準卸価格!H125*地区別掛け率!H125%,-入力!$E$10),IF(入力!$E$11=3,ROUND(全国標準卸価格!H125*地区別掛け率!H125%,-入力!$E$10),""))),全国標準卸価格!H125))</f>
        <v/>
      </c>
      <c r="I125" s="96">
        <f>'6桁'!I125</f>
        <v>0</v>
      </c>
      <c r="J125" s="456" t="str">
        <f>IF(全国標準卸価格!J125="","",IF(ISNUMBER(全国標準卸価格!J125),IF(入力!$E$11=1,ROUNDDOWN(全国標準卸価格!J125*地区別掛け率!J125%,-入力!$E$10),IF(入力!$E$11=2,ROUNDUP(全国標準卸価格!J125*地区別掛け率!J125%,-入力!$E$10),IF(入力!$E$11=3,ROUND(全国標準卸価格!J125*地区別掛け率!J125%,-入力!$E$10),""))),全国標準卸価格!J125))</f>
        <v/>
      </c>
      <c r="K125" s="110">
        <f>'6桁'!K125</f>
        <v>0</v>
      </c>
      <c r="L125" s="456" t="str">
        <f>IF(全国標準卸価格!L125="","",IF(ISNUMBER(全国標準卸価格!L125),IF(入力!$E$11=1,ROUNDDOWN(全国標準卸価格!L125*地区別掛け率!L125%,-入力!$E$10),IF(入力!$E$11=2,ROUNDUP(全国標準卸価格!L125*地区別掛け率!L125%,-入力!$E$10),IF(入力!$E$11=3,ROUND(全国標準卸価格!L125*地区別掛け率!L125%,-入力!$E$10),""))),全国標準卸価格!L125))</f>
        <v/>
      </c>
      <c r="M125" s="96">
        <f>'6桁'!M125</f>
        <v>0</v>
      </c>
      <c r="N125" s="265"/>
      <c r="O125" s="503"/>
      <c r="P125" s="500" t="s">
        <v>484</v>
      </c>
      <c r="Q125" s="501"/>
      <c r="R125" s="275"/>
      <c r="S125" s="276">
        <v>99</v>
      </c>
      <c r="T125" s="95" t="str">
        <f>IF(全国標準卸価格!T125="","",IF(ISNUMBER(全国標準卸価格!T125),IF(入力!$E$11=1,ROUNDDOWN(全国標準卸価格!T125*地区別掛け率!T125%,-入力!$E$10),IF(入力!$E$11=2,ROUNDUP(全国標準卸価格!T125*地区別掛け率!T125%,-入力!$E$10),IF(入力!$E$11=3,ROUND(全国標準卸価格!T125*地区別掛け率!T125%,-入力!$E$10),""))),全国標準卸価格!T125))</f>
        <v/>
      </c>
      <c r="U125" s="96">
        <f>'6桁'!U125</f>
        <v>0</v>
      </c>
      <c r="V125" s="456" t="str">
        <f>IF(全国標準卸価格!V125="","",IF(ISNUMBER(全国標準卸価格!V125),IF(入力!$E$11=1,ROUNDDOWN(全国標準卸価格!V125*地区別掛け率!V125%,-入力!$E$10),IF(入力!$E$11=2,ROUNDUP(全国標準卸価格!V125*地区別掛け率!V125%,-入力!$E$10),IF(入力!$E$11=3,ROUND(全国標準卸価格!V125*地区別掛け率!V125%,-入力!$E$10),""))),全国標準卸価格!V125))</f>
        <v>卸価格設定なし</v>
      </c>
      <c r="W125" s="110" t="str">
        <f>'6桁'!W125</f>
        <v>Y★</v>
      </c>
      <c r="X125" s="456" t="str">
        <f>IF(全国標準卸価格!X125="","",IF(ISNUMBER(全国標準卸価格!X125),IF(入力!$E$11=1,ROUNDDOWN(全国標準卸価格!X125*地区別掛け率!X125%,-入力!$E$10),IF(入力!$E$11=2,ROUNDUP(全国標準卸価格!X125*地区別掛け率!X125%,-入力!$E$10),IF(入力!$E$11=3,ROUND(全国標準卸価格!X125*地区別掛け率!X125%,-入力!$E$10),""))),全国標準卸価格!X125))</f>
        <v/>
      </c>
      <c r="Y125" s="126">
        <f>'6桁'!Y125</f>
        <v>0</v>
      </c>
      <c r="Z125" s="108"/>
      <c r="AA125" s="123"/>
      <c r="AB125" s="40"/>
    </row>
    <row r="126" spans="2:28" ht="30" customHeight="1">
      <c r="B126" s="503"/>
      <c r="C126" s="341" t="s">
        <v>212</v>
      </c>
      <c r="D126" s="254">
        <v>93</v>
      </c>
      <c r="E126" s="342">
        <v>97</v>
      </c>
      <c r="F126" s="95">
        <f>IF(全国標準卸価格!F126="","",IF(ISNUMBER(全国標準卸価格!F126),IF(入力!$E$11=1,ROUNDDOWN(全国標準卸価格!F126*地区別掛け率!F126%,-入力!$E$10),IF(入力!$E$11=2,ROUNDUP(全国標準卸価格!F126*地区別掛け率!F126%,-入力!$E$10),IF(入力!$E$11=3,ROUND(全国標準卸価格!F126*地区別掛け率!F126%,-入力!$E$10),""))),全国標準卸価格!F126))</f>
        <v>59300</v>
      </c>
      <c r="G126" s="96" t="str">
        <f>'6桁'!G126</f>
        <v>Y★</v>
      </c>
      <c r="H126" s="456" t="str">
        <f>IF(全国標準卸価格!H126="","",IF(ISNUMBER(全国標準卸価格!H126),IF(入力!$E$11=1,ROUNDDOWN(全国標準卸価格!H126*地区別掛け率!H126%,-入力!$E$10),IF(入力!$E$11=2,ROUNDUP(全国標準卸価格!H126*地区別掛け率!H126%,-入力!$E$10),IF(入力!$E$11=3,ROUND(全国標準卸価格!H126*地区別掛け率!H126%,-入力!$E$10),""))),全国標準卸価格!H126))</f>
        <v/>
      </c>
      <c r="I126" s="96">
        <f>'6桁'!I126</f>
        <v>0</v>
      </c>
      <c r="J126" s="456" t="str">
        <f>IF(全国標準卸価格!J126="","",IF(ISNUMBER(全国標準卸価格!J126),IF(入力!$E$11=1,ROUNDDOWN(全国標準卸価格!J126*地区別掛け率!J126%,-入力!$E$10),IF(入力!$E$11=2,ROUNDUP(全国標準卸価格!J126*地区別掛け率!J126%,-入力!$E$10),IF(入力!$E$11=3,ROUND(全国標準卸価格!J126*地区別掛け率!J126%,-入力!$E$10),""))),全国標準卸価格!J126))</f>
        <v/>
      </c>
      <c r="K126" s="110">
        <f>'6桁'!K126</f>
        <v>0</v>
      </c>
      <c r="L126" s="456" t="str">
        <f>IF(全国標準卸価格!L126="","",IF(ISNUMBER(全国標準卸価格!L126),IF(入力!$E$11=1,ROUNDDOWN(全国標準卸価格!L126*地区別掛け率!L126%,-入力!$E$10),IF(入力!$E$11=2,ROUNDUP(全国標準卸価格!L126*地区別掛け率!L126%,-入力!$E$10),IF(入力!$E$11=3,ROUND(全国標準卸価格!L126*地区別掛け率!L126%,-入力!$E$10),""))),全国標準卸価格!L126))</f>
        <v/>
      </c>
      <c r="M126" s="96">
        <f>'6桁'!M126</f>
        <v>0</v>
      </c>
      <c r="N126" s="265"/>
      <c r="O126" s="503"/>
      <c r="P126" s="500" t="s">
        <v>219</v>
      </c>
      <c r="Q126" s="501"/>
      <c r="R126" s="275">
        <v>98</v>
      </c>
      <c r="S126" s="276">
        <v>102</v>
      </c>
      <c r="T126" s="95">
        <f>IF(全国標準卸価格!T126="","",IF(ISNUMBER(全国標準卸価格!T126),IF(入力!$E$11=1,ROUNDDOWN(全国標準卸価格!T126*地区別掛け率!T126%,-入力!$E$10),IF(入力!$E$11=2,ROUNDUP(全国標準卸価格!T126*地区別掛け率!T126%,-入力!$E$10),IF(入力!$E$11=3,ROUND(全国標準卸価格!T126*地区別掛け率!T126%,-入力!$E$10),""))),全国標準卸価格!T126))</f>
        <v>39200</v>
      </c>
      <c r="U126" s="96" t="str">
        <f>'6桁'!U126</f>
        <v>Y★</v>
      </c>
      <c r="V126" s="456" t="str">
        <f>IF(全国標準卸価格!V126="","",IF(ISNUMBER(全国標準卸価格!V126),IF(入力!$E$11=1,ROUNDDOWN(全国標準卸価格!V126*地区別掛け率!V126%,-入力!$E$10),IF(入力!$E$11=2,ROUNDUP(全国標準卸価格!V126*地区別掛け率!V126%,-入力!$E$10),IF(入力!$E$11=3,ROUND(全国標準卸価格!V126*地区別掛け率!V126%,-入力!$E$10),""))),全国標準卸価格!V126))</f>
        <v/>
      </c>
      <c r="W126" s="110">
        <f>'6桁'!W126</f>
        <v>0</v>
      </c>
      <c r="X126" s="456" t="str">
        <f>IF(全国標準卸価格!X126="","",IF(ISNUMBER(全国標準卸価格!X126),IF(入力!$E$11=1,ROUNDDOWN(全国標準卸価格!X126*地区別掛け率!X126%,-入力!$E$10),IF(入力!$E$11=2,ROUNDUP(全国標準卸価格!X126*地区別掛け率!X126%,-入力!$E$10),IF(入力!$E$11=3,ROUND(全国標準卸価格!X126*地区別掛け率!X126%,-入力!$E$10),""))),全国標準卸価格!X126))</f>
        <v/>
      </c>
      <c r="Y126" s="126">
        <f>'6桁'!Y126</f>
        <v>0</v>
      </c>
      <c r="Z126" s="108"/>
      <c r="AA126" s="123"/>
      <c r="AB126" s="40"/>
    </row>
    <row r="127" spans="2:28" ht="30" customHeight="1">
      <c r="B127" s="503"/>
      <c r="C127" s="341" t="s">
        <v>485</v>
      </c>
      <c r="D127" s="254"/>
      <c r="E127" s="342">
        <v>99</v>
      </c>
      <c r="F127" s="95" t="str">
        <f>IF(全国標準卸価格!F127="","",IF(ISNUMBER(全国標準卸価格!F127),IF(入力!$E$11=1,ROUNDDOWN(全国標準卸価格!F127*地区別掛け率!F127%,-入力!$E$10),IF(入力!$E$11=2,ROUNDUP(全国標準卸価格!F127*地区別掛け率!F127%,-入力!$E$10),IF(入力!$E$11=3,ROUND(全国標準卸価格!F127*地区別掛け率!F127%,-入力!$E$10),""))),全国標準卸価格!F127))</f>
        <v/>
      </c>
      <c r="G127" s="96">
        <f>'6桁'!G127</f>
        <v>0</v>
      </c>
      <c r="H127" s="456" t="str">
        <f>IF(全国標準卸価格!H127="","",IF(ISNUMBER(全国標準卸価格!H127),IF(入力!$E$11=1,ROUNDDOWN(全国標準卸価格!H127*地区別掛け率!H127%,-入力!$E$10),IF(入力!$E$11=2,ROUNDUP(全国標準卸価格!H127*地区別掛け率!H127%,-入力!$E$10),IF(入力!$E$11=3,ROUND(全国標準卸価格!H127*地区別掛け率!H127%,-入力!$E$10),""))),全国標準卸価格!H127))</f>
        <v>卸価格設定なし</v>
      </c>
      <c r="I127" s="96" t="str">
        <f>'6桁'!I127</f>
        <v>Y★</v>
      </c>
      <c r="J127" s="456" t="str">
        <f>IF(全国標準卸価格!J127="","",IF(ISNUMBER(全国標準卸価格!J127),IF(入力!$E$11=1,ROUNDDOWN(全国標準卸価格!J127*地区別掛け率!J127%,-入力!$E$10),IF(入力!$E$11=2,ROUNDUP(全国標準卸価格!J127*地区別掛け率!J127%,-入力!$E$10),IF(入力!$E$11=3,ROUND(全国標準卸価格!J127*地区別掛け率!J127%,-入力!$E$10),""))),全国標準卸価格!J127))</f>
        <v/>
      </c>
      <c r="K127" s="110">
        <f>'6桁'!K127</f>
        <v>0</v>
      </c>
      <c r="L127" s="456" t="str">
        <f>IF(全国標準卸価格!L127="","",IF(ISNUMBER(全国標準卸価格!L127),IF(入力!$E$11=1,ROUNDDOWN(全国標準卸価格!L127*地区別掛け率!L127%,-入力!$E$10),IF(入力!$E$11=2,ROUNDUP(全国標準卸価格!L127*地区別掛け率!L127%,-入力!$E$10),IF(入力!$E$11=3,ROUND(全国標準卸価格!L127*地区別掛け率!L127%,-入力!$E$10),""))),全国標準卸価格!L127))</f>
        <v/>
      </c>
      <c r="M127" s="96">
        <f>'6桁'!M127</f>
        <v>0</v>
      </c>
      <c r="N127" s="265"/>
      <c r="O127" s="503"/>
      <c r="P127" s="500" t="s">
        <v>435</v>
      </c>
      <c r="Q127" s="501"/>
      <c r="R127" s="275"/>
      <c r="S127" s="276">
        <v>104</v>
      </c>
      <c r="T127" s="95" t="str">
        <f>IF(全国標準卸価格!T127="","",IF(ISNUMBER(全国標準卸価格!T127),IF(入力!$E$11=1,ROUNDDOWN(全国標準卸価格!T127*地区別掛け率!T127%,-入力!$E$10),IF(入力!$E$11=2,ROUNDUP(全国標準卸価格!T127*地区別掛け率!T127%,-入力!$E$10),IF(入力!$E$11=3,ROUND(全国標準卸価格!T127*地区別掛け率!T127%,-入力!$E$10),""))),全国標準卸価格!T127))</f>
        <v/>
      </c>
      <c r="U127" s="96">
        <f>'6桁'!U127</f>
        <v>0</v>
      </c>
      <c r="V127" s="456" t="str">
        <f>IF(全国標準卸価格!V127="","",IF(ISNUMBER(全国標準卸価格!V127),IF(入力!$E$11=1,ROUNDDOWN(全国標準卸価格!V127*地区別掛け率!V127%,-入力!$E$10),IF(入力!$E$11=2,ROUNDUP(全国標準卸価格!V127*地区別掛け率!V127%,-入力!$E$10),IF(入力!$E$11=3,ROUND(全国標準卸価格!V127*地区別掛け率!V127%,-入力!$E$10),""))),全国標準卸価格!V127))</f>
        <v>卸価格設定なし</v>
      </c>
      <c r="W127" s="110" t="str">
        <f>'6桁'!W127</f>
        <v>Y★</v>
      </c>
      <c r="X127" s="456" t="str">
        <f>IF(全国標準卸価格!X127="","",IF(ISNUMBER(全国標準卸価格!X127),IF(入力!$E$11=1,ROUNDDOWN(全国標準卸価格!X127*地区別掛け率!X127%,-入力!$E$10),IF(入力!$E$11=2,ROUNDUP(全国標準卸価格!X127*地区別掛け率!X127%,-入力!$E$10),IF(入力!$E$11=3,ROUND(全国標準卸価格!X127*地区別掛け率!X127%,-入力!$E$10),""))),全国標準卸価格!X127))</f>
        <v/>
      </c>
      <c r="Y127" s="126">
        <f>'6桁'!Y127</f>
        <v>0</v>
      </c>
      <c r="Z127" s="108"/>
      <c r="AA127" s="123"/>
      <c r="AB127" s="40"/>
    </row>
    <row r="128" spans="2:28" ht="30" customHeight="1">
      <c r="B128" s="503"/>
      <c r="C128" s="341" t="s">
        <v>76</v>
      </c>
      <c r="D128" s="254">
        <v>98</v>
      </c>
      <c r="E128" s="342">
        <v>102</v>
      </c>
      <c r="F128" s="95">
        <f>IF(全国標準卸価格!F128="","",IF(ISNUMBER(全国標準卸価格!F128),IF(入力!$E$11=1,ROUNDDOWN(全国標準卸価格!F128*地区別掛け率!F128%,-入力!$E$10),IF(入力!$E$11=2,ROUNDUP(全国標準卸価格!F128*地区別掛け率!F128%,-入力!$E$10),IF(入力!$E$11=3,ROUND(全国標準卸価格!F128*地区別掛け率!F128%,-入力!$E$10),""))),全国標準卸価格!F128))</f>
        <v>60200</v>
      </c>
      <c r="G128" s="96" t="str">
        <f>'6桁'!G128</f>
        <v>Y★</v>
      </c>
      <c r="H128" s="456" t="str">
        <f>IF(全国標準卸価格!H128="","",IF(ISNUMBER(全国標準卸価格!H128),IF(入力!$E$11=1,ROUNDDOWN(全国標準卸価格!H128*地区別掛け率!H128%,-入力!$E$10),IF(入力!$E$11=2,ROUNDUP(全国標準卸価格!H128*地区別掛け率!H128%,-入力!$E$10),IF(入力!$E$11=3,ROUND(全国標準卸価格!H128*地区別掛け率!H128%,-入力!$E$10),""))),全国標準卸価格!H128))</f>
        <v/>
      </c>
      <c r="I128" s="96">
        <f>'6桁'!I128</f>
        <v>0</v>
      </c>
      <c r="J128" s="456" t="str">
        <f>IF(全国標準卸価格!J128="","",IF(ISNUMBER(全国標準卸価格!J128),IF(入力!$E$11=1,ROUNDDOWN(全国標準卸価格!J128*地区別掛け率!J128%,-入力!$E$10),IF(入力!$E$11=2,ROUNDUP(全国標準卸価格!J128*地区別掛け率!J128%,-入力!$E$10),IF(入力!$E$11=3,ROUND(全国標準卸価格!J128*地区別掛け率!J128%,-入力!$E$10),""))),全国標準卸価格!J128))</f>
        <v/>
      </c>
      <c r="K128" s="110">
        <f>'6桁'!K128</f>
        <v>0</v>
      </c>
      <c r="L128" s="456" t="str">
        <f>IF(全国標準卸価格!L128="","",IF(ISNUMBER(全国標準卸価格!L128),IF(入力!$E$11=1,ROUNDDOWN(全国標準卸価格!L128*地区別掛け率!L128%,-入力!$E$10),IF(入力!$E$11=2,ROUNDUP(全国標準卸価格!L128*地区別掛け率!L128%,-入力!$E$10),IF(入力!$E$11=3,ROUND(全国標準卸価格!L128*地区別掛け率!L128%,-入力!$E$10),""))),全国標準卸価格!L128))</f>
        <v/>
      </c>
      <c r="M128" s="96">
        <f>'6桁'!M128</f>
        <v>0</v>
      </c>
      <c r="N128" s="265"/>
      <c r="O128" s="503"/>
      <c r="P128" s="500" t="s">
        <v>486</v>
      </c>
      <c r="Q128" s="501"/>
      <c r="R128" s="275"/>
      <c r="S128" s="276">
        <v>103</v>
      </c>
      <c r="T128" s="95">
        <f>IF(全国標準卸価格!T128="","",IF(ISNUMBER(全国標準卸価格!T128),IF(入力!$E$11=1,ROUNDDOWN(全国標準卸価格!T128*地区別掛け率!T128%,-入力!$E$10),IF(入力!$E$11=2,ROUNDUP(全国標準卸価格!T128*地区別掛け率!T128%,-入力!$E$10),IF(入力!$E$11=3,ROUND(全国標準卸価格!T128*地区別掛け率!T128%,-入力!$E$10),""))),全国標準卸価格!T128))</f>
        <v>37300</v>
      </c>
      <c r="U128" s="96" t="str">
        <f>'6桁'!U128</f>
        <v>W★</v>
      </c>
      <c r="V128" s="456" t="str">
        <f>IF(全国標準卸価格!V128="","",IF(ISNUMBER(全国標準卸価格!V128),IF(入力!$E$11=1,ROUNDDOWN(全国標準卸価格!V128*地区別掛け率!V128%,-入力!$E$10),IF(入力!$E$11=2,ROUNDUP(全国標準卸価格!V128*地区別掛け率!V128%,-入力!$E$10),IF(入力!$E$11=3,ROUND(全国標準卸価格!V128*地区別掛け率!V128%,-入力!$E$10),""))),全国標準卸価格!V128))</f>
        <v/>
      </c>
      <c r="W128" s="110">
        <f>'6桁'!W128</f>
        <v>0</v>
      </c>
      <c r="X128" s="456" t="str">
        <f>IF(全国標準卸価格!X128="","",IF(ISNUMBER(全国標準卸価格!X128),IF(入力!$E$11=1,ROUNDDOWN(全国標準卸価格!X128*地区別掛け率!X128%,-入力!$E$10),IF(入力!$E$11=2,ROUNDUP(全国標準卸価格!X128*地区別掛け率!X128%,-入力!$E$10),IF(入力!$E$11=3,ROUND(全国標準卸価格!X128*地区別掛け率!X128%,-入力!$E$10),""))),全国標準卸価格!X128))</f>
        <v/>
      </c>
      <c r="Y128" s="126">
        <f>'6桁'!Y128</f>
        <v>0</v>
      </c>
      <c r="Z128" s="108"/>
      <c r="AA128" s="123"/>
      <c r="AB128" s="40"/>
    </row>
    <row r="129" spans="2:28" ht="30" customHeight="1">
      <c r="B129" s="503"/>
      <c r="C129" s="341" t="s">
        <v>487</v>
      </c>
      <c r="D129" s="254"/>
      <c r="E129" s="342">
        <v>104</v>
      </c>
      <c r="F129" s="95">
        <f>IF(全国標準卸価格!F129="","",IF(ISNUMBER(全国標準卸価格!F129),IF(入力!$E$11=1,ROUNDDOWN(全国標準卸価格!F129*地区別掛け率!F129%,-入力!$E$10),IF(入力!$E$11=2,ROUNDUP(全国標準卸価格!F129*地区別掛け率!F129%,-入力!$E$10),IF(入力!$E$11=3,ROUND(全国標準卸価格!F129*地区別掛け率!F129%,-入力!$E$10),""))),全国標準卸価格!F129))</f>
        <v>61400</v>
      </c>
      <c r="G129" s="96" t="str">
        <f>'6桁'!G129</f>
        <v>Y★</v>
      </c>
      <c r="H129" s="456" t="str">
        <f>IF(全国標準卸価格!H129="","",IF(ISNUMBER(全国標準卸価格!H129),IF(入力!$E$11=1,ROUNDDOWN(全国標準卸価格!H129*地区別掛け率!H129%,-入力!$E$10),IF(入力!$E$11=2,ROUNDUP(全国標準卸価格!H129*地区別掛け率!H129%,-入力!$E$10),IF(入力!$E$11=3,ROUND(全国標準卸価格!H129*地区別掛け率!H129%,-入力!$E$10),""))),全国標準卸価格!H129))</f>
        <v/>
      </c>
      <c r="I129" s="96">
        <f>'6桁'!I129</f>
        <v>0</v>
      </c>
      <c r="J129" s="456" t="str">
        <f>IF(全国標準卸価格!J129="","",IF(ISNUMBER(全国標準卸価格!J129),IF(入力!$E$11=1,ROUNDDOWN(全国標準卸価格!J129*地区別掛け率!J129%,-入力!$E$10),IF(入力!$E$11=2,ROUNDUP(全国標準卸価格!J129*地区別掛け率!J129%,-入力!$E$10),IF(入力!$E$11=3,ROUND(全国標準卸価格!J129*地区別掛け率!J129%,-入力!$E$10),""))),全国標準卸価格!J129))</f>
        <v/>
      </c>
      <c r="K129" s="110">
        <f>'6桁'!K129</f>
        <v>0</v>
      </c>
      <c r="L129" s="456" t="str">
        <f>IF(全国標準卸価格!L129="","",IF(ISNUMBER(全国標準卸価格!L129),IF(入力!$E$11=1,ROUNDDOWN(全国標準卸価格!L129*地区別掛け率!L129%,-入力!$E$10),IF(入力!$E$11=2,ROUNDUP(全国標準卸価格!L129*地区別掛け率!L129%,-入力!$E$10),IF(入力!$E$11=3,ROUND(全国標準卸価格!L129*地区別掛け率!L129%,-入力!$E$10),""))),全国標準卸価格!L129))</f>
        <v/>
      </c>
      <c r="M129" s="96">
        <f>'6桁'!M129</f>
        <v>0</v>
      </c>
      <c r="N129" s="265"/>
      <c r="O129" s="503"/>
      <c r="P129" s="500" t="s">
        <v>305</v>
      </c>
      <c r="Q129" s="501"/>
      <c r="R129" s="275"/>
      <c r="S129" s="276">
        <v>107</v>
      </c>
      <c r="T129" s="95" t="str">
        <f>IF(全国標準卸価格!T129="","",IF(ISNUMBER(全国標準卸価格!T129),IF(入力!$E$11=1,ROUNDDOWN(全国標準卸価格!T129*地区別掛け率!T129%,-入力!$E$10),IF(入力!$E$11=2,ROUNDUP(全国標準卸価格!T129*地区別掛け率!T129%,-入力!$E$10),IF(入力!$E$11=3,ROUND(全国標準卸価格!T129*地区別掛け率!T129%,-入力!$E$10),""))),全国標準卸価格!T129))</f>
        <v/>
      </c>
      <c r="U129" s="96">
        <f>'6桁'!U129</f>
        <v>0</v>
      </c>
      <c r="V129" s="456" t="str">
        <f>IF(全国標準卸価格!V129="","",IF(ISNUMBER(全国標準卸価格!V129),IF(入力!$E$11=1,ROUNDDOWN(全国標準卸価格!V129*地区別掛け率!V129%,-入力!$E$10),IF(入力!$E$11=2,ROUNDUP(全国標準卸価格!V129*地区別掛け率!V129%,-入力!$E$10),IF(入力!$E$11=3,ROUND(全国標準卸価格!V129*地区別掛け率!V129%,-入力!$E$10),""))),全国標準卸価格!V129))</f>
        <v/>
      </c>
      <c r="W129" s="110">
        <f>'6桁'!W129</f>
        <v>0</v>
      </c>
      <c r="X129" s="456" t="str">
        <f>IF(全国標準卸価格!X129="","",IF(ISNUMBER(全国標準卸価格!X129),IF(入力!$E$11=1,ROUNDDOWN(全国標準卸価格!X129*地区別掛け率!X129%,-入力!$E$10),IF(入力!$E$11=2,ROUNDUP(全国標準卸価格!X129*地区別掛け率!X129%,-入力!$E$10),IF(入力!$E$11=3,ROUND(全国標準卸価格!X129*地区別掛け率!X129%,-入力!$E$10),""))),全国標準卸価格!X129))</f>
        <v>卸価格設定なし</v>
      </c>
      <c r="Y129" s="126" t="str">
        <f>'6桁'!Y129</f>
        <v>Y★</v>
      </c>
      <c r="Z129" s="108"/>
      <c r="AA129" s="123"/>
      <c r="AB129" s="40"/>
    </row>
    <row r="130" spans="2:28" ht="30" customHeight="1">
      <c r="B130" s="503"/>
      <c r="C130" s="341" t="s">
        <v>294</v>
      </c>
      <c r="D130" s="254">
        <v>106</v>
      </c>
      <c r="E130" s="342">
        <v>110</v>
      </c>
      <c r="F130" s="95">
        <f>IF(全国標準卸価格!F130="","",IF(ISNUMBER(全国標準卸価格!F130),IF(入力!$E$11=1,ROUNDDOWN(全国標準卸価格!F130*地区別掛け率!F130%,-入力!$E$10),IF(入力!$E$11=2,ROUNDUP(全国標準卸価格!F130*地区別掛け率!F130%,-入力!$E$10),IF(入力!$E$11=3,ROUND(全国標準卸価格!F130*地区別掛け率!F130%,-入力!$E$10),""))),全国標準卸価格!F130))</f>
        <v>68100</v>
      </c>
      <c r="G130" s="96" t="str">
        <f>'6桁'!G130</f>
        <v>Y★</v>
      </c>
      <c r="H130" s="456" t="str">
        <f>IF(全国標準卸価格!H130="","",IF(ISNUMBER(全国標準卸価格!H130),IF(入力!$E$11=1,ROUNDDOWN(全国標準卸価格!H130*地区別掛け率!H130%,-入力!$E$10),IF(入力!$E$11=2,ROUNDUP(全国標準卸価格!H130*地区別掛け率!H130%,-入力!$E$10),IF(入力!$E$11=3,ROUND(全国標準卸価格!H130*地区別掛け率!H130%,-入力!$E$10),""))),全国標準卸価格!H130))</f>
        <v/>
      </c>
      <c r="I130" s="96">
        <f>'6桁'!I130</f>
        <v>0</v>
      </c>
      <c r="J130" s="456" t="str">
        <f>IF(全国標準卸価格!J130="","",IF(ISNUMBER(全国標準卸価格!J130),IF(入力!$E$11=1,ROUNDDOWN(全国標準卸価格!J130*地区別掛け率!J130%,-入力!$E$10),IF(入力!$E$11=2,ROUNDUP(全国標準卸価格!J130*地区別掛け率!J130%,-入力!$E$10),IF(入力!$E$11=3,ROUND(全国標準卸価格!J130*地区別掛け率!J130%,-入力!$E$10),""))),全国標準卸価格!J130))</f>
        <v/>
      </c>
      <c r="K130" s="110">
        <f>'6桁'!K130</f>
        <v>0</v>
      </c>
      <c r="L130" s="456" t="str">
        <f>IF(全国標準卸価格!L130="","",IF(ISNUMBER(全国標準卸価格!L130),IF(入力!$E$11=1,ROUNDDOWN(全国標準卸価格!L130*地区別掛け率!L130%,-入力!$E$10),IF(入力!$E$11=2,ROUNDUP(全国標準卸価格!L130*地区別掛け率!L130%,-入力!$E$10),IF(入力!$E$11=3,ROUND(全国標準卸価格!L130*地区別掛け率!L130%,-入力!$E$10),""))),全国標準卸価格!L130))</f>
        <v/>
      </c>
      <c r="M130" s="96">
        <f>'6桁'!M130</f>
        <v>0</v>
      </c>
      <c r="N130" s="265"/>
      <c r="O130" s="503"/>
      <c r="P130" s="500" t="s">
        <v>364</v>
      </c>
      <c r="Q130" s="501"/>
      <c r="R130" s="275">
        <v>99</v>
      </c>
      <c r="S130" s="276"/>
      <c r="T130" s="95">
        <f>IF(全国標準卸価格!T130="","",IF(ISNUMBER(全国標準卸価格!T130),IF(入力!$E$11=1,ROUNDDOWN(全国標準卸価格!T130*地区別掛け率!T130%,-入力!$E$10),IF(入力!$E$11=2,ROUNDUP(全国標準卸価格!T130*地区別掛け率!T130%,-入力!$E$10),IF(入力!$E$11=3,ROUND(全国標準卸価格!T130*地区別掛け率!T130%,-入力!$E$10),""))),全国標準卸価格!T130))</f>
        <v>29300</v>
      </c>
      <c r="U130" s="96" t="str">
        <f>'6桁'!U130</f>
        <v>W</v>
      </c>
      <c r="V130" s="456" t="str">
        <f>IF(全国標準卸価格!V130="","",IF(ISNUMBER(全国標準卸価格!V130),IF(入力!$E$11=1,ROUNDDOWN(全国標準卸価格!V130*地区別掛け率!V130%,-入力!$E$10),IF(入力!$E$11=2,ROUNDUP(全国標準卸価格!V130*地区別掛け率!V130%,-入力!$E$10),IF(入力!$E$11=3,ROUND(全国標準卸価格!V130*地区別掛け率!V130%,-入力!$E$10),""))),全国標準卸価格!V130))</f>
        <v/>
      </c>
      <c r="W130" s="110">
        <f>'6桁'!W130</f>
        <v>0</v>
      </c>
      <c r="X130" s="456" t="str">
        <f>IF(全国標準卸価格!X130="","",IF(ISNUMBER(全国標準卸価格!X130),IF(入力!$E$11=1,ROUNDDOWN(全国標準卸価格!X130*地区別掛け率!X130%,-入力!$E$10),IF(入力!$E$11=2,ROUNDUP(全国標準卸価格!X130*地区別掛け率!X130%,-入力!$E$10),IF(入力!$E$11=3,ROUND(全国標準卸価格!X130*地区別掛け率!X130%,-入力!$E$10),""))),全国標準卸価格!X130))</f>
        <v/>
      </c>
      <c r="Y130" s="126">
        <f>'6桁'!Y130</f>
        <v>0</v>
      </c>
      <c r="Z130" s="108"/>
      <c r="AA130" s="123"/>
      <c r="AB130" s="40"/>
    </row>
    <row r="131" spans="2:28" ht="30" customHeight="1">
      <c r="B131" s="503"/>
      <c r="C131" s="341" t="s">
        <v>77</v>
      </c>
      <c r="D131" s="254">
        <v>95</v>
      </c>
      <c r="E131" s="342">
        <v>99</v>
      </c>
      <c r="F131" s="95">
        <f>IF(全国標準卸価格!F131="","",IF(ISNUMBER(全国標準卸価格!F131),IF(入力!$E$11=1,ROUNDDOWN(全国標準卸価格!F131*地区別掛け率!F131%,-入力!$E$10),IF(入力!$E$11=2,ROUNDUP(全国標準卸価格!F131*地区別掛け率!F131%,-入力!$E$10),IF(入力!$E$11=3,ROUND(全国標準卸価格!F131*地区別掛け率!F131%,-入力!$E$10),""))),全国標準卸価格!F131))</f>
        <v>49700</v>
      </c>
      <c r="G131" s="96" t="str">
        <f>'6桁'!G131</f>
        <v>Y★</v>
      </c>
      <c r="H131" s="456" t="str">
        <f>IF(全国標準卸価格!H131="","",IF(ISNUMBER(全国標準卸価格!H131),IF(入力!$E$11=1,ROUNDDOWN(全国標準卸価格!H131*地区別掛け率!H131%,-入力!$E$10),IF(入力!$E$11=2,ROUNDUP(全国標準卸価格!H131*地区別掛け率!H131%,-入力!$E$10),IF(入力!$E$11=3,ROUND(全国標準卸価格!H131*地区別掛け率!H131%,-入力!$E$10),""))),全国標準卸価格!H131))</f>
        <v/>
      </c>
      <c r="I131" s="96">
        <f>'6桁'!I131</f>
        <v>0</v>
      </c>
      <c r="J131" s="456" t="str">
        <f>IF(全国標準卸価格!J131="","",IF(ISNUMBER(全国標準卸価格!J131),IF(入力!$E$11=1,ROUNDDOWN(全国標準卸価格!J131*地区別掛け率!J131%,-入力!$E$10),IF(入力!$E$11=2,ROUNDUP(全国標準卸価格!J131*地区別掛け率!J131%,-入力!$E$10),IF(入力!$E$11=3,ROUND(全国標準卸価格!J131*地区別掛け率!J131%,-入力!$E$10),""))),全国標準卸価格!J131))</f>
        <v/>
      </c>
      <c r="K131" s="110">
        <f>'6桁'!K131</f>
        <v>0</v>
      </c>
      <c r="L131" s="456" t="str">
        <f>IF(全国標準卸価格!L131="","",IF(ISNUMBER(全国標準卸価格!L131),IF(入力!$E$11=1,ROUNDDOWN(全国標準卸価格!L131*地区別掛け率!L131%,-入力!$E$10),IF(入力!$E$11=2,ROUNDUP(全国標準卸価格!L131*地区別掛け率!L131%,-入力!$E$10),IF(入力!$E$11=3,ROUND(全国標準卸価格!L131*地区別掛け率!L131%,-入力!$E$10),""))),全国標準卸価格!L131))</f>
        <v/>
      </c>
      <c r="M131" s="96">
        <f>'6桁'!M131</f>
        <v>0</v>
      </c>
      <c r="N131" s="265"/>
      <c r="O131" s="503"/>
      <c r="P131" s="500" t="s">
        <v>306</v>
      </c>
      <c r="Q131" s="501"/>
      <c r="R131" s="275">
        <v>101</v>
      </c>
      <c r="S131" s="276">
        <v>105</v>
      </c>
      <c r="T131" s="95">
        <f>IF(全国標準卸価格!T131="","",IF(ISNUMBER(全国標準卸価格!T131),IF(入力!$E$11=1,ROUNDDOWN(全国標準卸価格!T131*地区別掛け率!T131%,-入力!$E$10),IF(入力!$E$11=2,ROUNDUP(全国標準卸価格!T131*地区別掛け率!T131%,-入力!$E$10),IF(入力!$E$11=3,ROUND(全国標準卸価格!T131*地区別掛け率!T131%,-入力!$E$10),""))),全国標準卸価格!T131))</f>
        <v>32800</v>
      </c>
      <c r="U131" s="96" t="str">
        <f>'6桁'!U131</f>
        <v>Y★</v>
      </c>
      <c r="V131" s="456" t="str">
        <f>IF(全国標準卸価格!V131="","",IF(ISNUMBER(全国標準卸価格!V131),IF(入力!$E$11=1,ROUNDDOWN(全国標準卸価格!V131*地区別掛け率!V131%,-入力!$E$10),IF(入力!$E$11=2,ROUNDUP(全国標準卸価格!V131*地区別掛け率!V131%,-入力!$E$10),IF(入力!$E$11=3,ROUND(全国標準卸価格!V131*地区別掛け率!V131%,-入力!$E$10),""))),全国標準卸価格!V131))</f>
        <v/>
      </c>
      <c r="W131" s="110">
        <f>'6桁'!W131</f>
        <v>0</v>
      </c>
      <c r="X131" s="456" t="str">
        <f>IF(全国標準卸価格!X131="","",IF(ISNUMBER(全国標準卸価格!X131),IF(入力!$E$11=1,ROUNDDOWN(全国標準卸価格!X131*地区別掛け率!X131%,-入力!$E$10),IF(入力!$E$11=2,ROUNDUP(全国標準卸価格!X131*地区別掛け率!X131%,-入力!$E$10),IF(入力!$E$11=3,ROUND(全国標準卸価格!X131*地区別掛け率!X131%,-入力!$E$10),""))),全国標準卸価格!X131))</f>
        <v/>
      </c>
      <c r="Y131" s="126">
        <f>'6桁'!Y131</f>
        <v>0</v>
      </c>
      <c r="Z131" s="108"/>
      <c r="AA131" s="123"/>
      <c r="AB131" s="40"/>
    </row>
    <row r="132" spans="2:28" ht="30" customHeight="1">
      <c r="B132" s="503"/>
      <c r="C132" s="341" t="s">
        <v>488</v>
      </c>
      <c r="D132" s="254">
        <v>97</v>
      </c>
      <c r="E132" s="342">
        <v>101</v>
      </c>
      <c r="F132" s="95">
        <f>IF(全国標準卸価格!F132="","",IF(ISNUMBER(全国標準卸価格!F132),IF(入力!$E$11=1,ROUNDDOWN(全国標準卸価格!F132*地区別掛け率!F132%,-入力!$E$10),IF(入力!$E$11=2,ROUNDUP(全国標準卸価格!F132*地区別掛け率!F132%,-入力!$E$10),IF(入力!$E$11=3,ROUND(全国標準卸価格!F132*地区別掛け率!F132%,-入力!$E$10),""))),全国標準卸価格!F132))</f>
        <v>52600</v>
      </c>
      <c r="G132" s="96" t="str">
        <f>'6桁'!G132</f>
        <v>Y★</v>
      </c>
      <c r="H132" s="456" t="str">
        <f>IF(全国標準卸価格!H132="","",IF(ISNUMBER(全国標準卸価格!H132),IF(入力!$E$11=1,ROUNDDOWN(全国標準卸価格!H132*地区別掛け率!H132%,-入力!$E$10),IF(入力!$E$11=2,ROUNDUP(全国標準卸価格!H132*地区別掛け率!H132%,-入力!$E$10),IF(入力!$E$11=3,ROUND(全国標準卸価格!H132*地区別掛け率!H132%,-入力!$E$10),""))),全国標準卸価格!H132))</f>
        <v/>
      </c>
      <c r="I132" s="96">
        <f>'6桁'!I132</f>
        <v>0</v>
      </c>
      <c r="J132" s="456" t="str">
        <f>IF(全国標準卸価格!J132="","",IF(ISNUMBER(全国標準卸価格!J132),IF(入力!$E$11=1,ROUNDDOWN(全国標準卸価格!J132*地区別掛け率!J132%,-入力!$E$10),IF(入力!$E$11=2,ROUNDUP(全国標準卸価格!J132*地区別掛け率!J132%,-入力!$E$10),IF(入力!$E$11=3,ROUND(全国標準卸価格!J132*地区別掛け率!J132%,-入力!$E$10),""))),全国標準卸価格!J132))</f>
        <v/>
      </c>
      <c r="K132" s="110">
        <f>'6桁'!K132</f>
        <v>0</v>
      </c>
      <c r="L132" s="456" t="str">
        <f>IF(全国標準卸価格!L132="","",IF(ISNUMBER(全国標準卸価格!L132),IF(入力!$E$11=1,ROUNDDOWN(全国標準卸価格!L132*地区別掛け率!L132%,-入力!$E$10),IF(入力!$E$11=2,ROUNDUP(全国標準卸価格!L132*地区別掛け率!L132%,-入力!$E$10),IF(入力!$E$11=3,ROUND(全国標準卸価格!L132*地区別掛け率!L132%,-入力!$E$10),""))),全国標準卸価格!L132))</f>
        <v/>
      </c>
      <c r="M132" s="96">
        <f>'6桁'!M132</f>
        <v>0</v>
      </c>
      <c r="N132" s="265"/>
      <c r="O132" s="503"/>
      <c r="P132" s="500" t="s">
        <v>307</v>
      </c>
      <c r="Q132" s="501"/>
      <c r="R132" s="275">
        <v>107</v>
      </c>
      <c r="S132" s="276">
        <v>111</v>
      </c>
      <c r="T132" s="95" t="str">
        <f>IF(全国標準卸価格!T132="","",IF(ISNUMBER(全国標準卸価格!T132),IF(入力!$E$11=1,ROUNDDOWN(全国標準卸価格!T132*地区別掛け率!T132%,-入力!$E$10),IF(入力!$E$11=2,ROUNDUP(全国標準卸価格!T132*地区別掛け率!T132%,-入力!$E$10),IF(入力!$E$11=3,ROUND(全国標準卸価格!T132*地区別掛け率!T132%,-入力!$E$10),""))),全国標準卸価格!T132))</f>
        <v/>
      </c>
      <c r="U132" s="96">
        <f>'6桁'!U132</f>
        <v>0</v>
      </c>
      <c r="V132" s="456" t="str">
        <f>IF(全国標準卸価格!V132="","",IF(ISNUMBER(全国標準卸価格!V132),IF(入力!$E$11=1,ROUNDDOWN(全国標準卸価格!V132*地区別掛け率!V132%,-入力!$E$10),IF(入力!$E$11=2,ROUNDUP(全国標準卸価格!V132*地区別掛け率!V132%,-入力!$E$10),IF(入力!$E$11=3,ROUND(全国標準卸価格!V132*地区別掛け率!V132%,-入力!$E$10),""))),全国標準卸価格!V132))</f>
        <v/>
      </c>
      <c r="W132" s="110">
        <f>'6桁'!W132</f>
        <v>0</v>
      </c>
      <c r="X132" s="456" t="str">
        <f>IF(全国標準卸価格!X132="","",IF(ISNUMBER(全国標準卸価格!X132),IF(入力!$E$11=1,ROUNDDOWN(全国標準卸価格!X132*地区別掛け率!X132%,-入力!$E$10),IF(入力!$E$11=2,ROUNDUP(全国標準卸価格!X132*地区別掛け率!X132%,-入力!$E$10),IF(入力!$E$11=3,ROUND(全国標準卸価格!X132*地区別掛け率!X132%,-入力!$E$10),""))),全国標準卸価格!X132))</f>
        <v>卸価格設定なし</v>
      </c>
      <c r="Y132" s="126" t="str">
        <f>'6桁'!Y132</f>
        <v>W★</v>
      </c>
      <c r="Z132" s="108"/>
      <c r="AA132" s="123"/>
      <c r="AB132" s="40"/>
    </row>
    <row r="133" spans="2:28" ht="30" customHeight="1" thickBot="1">
      <c r="B133" s="544"/>
      <c r="C133" s="343" t="s">
        <v>489</v>
      </c>
      <c r="D133" s="256"/>
      <c r="E133" s="344">
        <v>104</v>
      </c>
      <c r="F133" s="118" t="str">
        <f>IF(全国標準卸価格!F133="","",IF(ISNUMBER(全国標準卸価格!F133),IF(入力!$E$11=1,ROUNDDOWN(全国標準卸価格!F133*地区別掛け率!F133%,-入力!$E$10),IF(入力!$E$11=2,ROUNDUP(全国標準卸価格!F133*地区別掛け率!F133%,-入力!$E$10),IF(入力!$E$11=3,ROUND(全国標準卸価格!F133*地区別掛け率!F133%,-入力!$E$10),""))),全国標準卸価格!F133))</f>
        <v/>
      </c>
      <c r="G133" s="119">
        <f>'6桁'!G133</f>
        <v>0</v>
      </c>
      <c r="H133" s="460" t="str">
        <f>IF(全国標準卸価格!H133="","",IF(ISNUMBER(全国標準卸価格!H133),IF(入力!$E$11=1,ROUNDDOWN(全国標準卸価格!H133*地区別掛け率!H133%,-入力!$E$10),IF(入力!$E$11=2,ROUNDUP(全国標準卸価格!H133*地区別掛け率!H133%,-入力!$E$10),IF(入力!$E$11=3,ROUND(全国標準卸価格!H133*地区別掛け率!H133%,-入力!$E$10),""))),全国標準卸価格!H133))</f>
        <v>卸価格設定なし</v>
      </c>
      <c r="I133" s="119" t="str">
        <f>'6桁'!I133</f>
        <v>Y★</v>
      </c>
      <c r="J133" s="460" t="str">
        <f>IF(全国標準卸価格!J133="","",IF(ISNUMBER(全国標準卸価格!J133),IF(入力!$E$11=1,ROUNDDOWN(全国標準卸価格!J133*地区別掛け率!J133%,-入力!$E$10),IF(入力!$E$11=2,ROUNDUP(全国標準卸価格!J133*地区別掛け率!J133%,-入力!$E$10),IF(入力!$E$11=3,ROUND(全国標準卸価格!J133*地区別掛け率!J133%,-入力!$E$10),""))),全国標準卸価格!J133))</f>
        <v/>
      </c>
      <c r="K133" s="120">
        <f>'6桁'!K133</f>
        <v>0</v>
      </c>
      <c r="L133" s="460" t="str">
        <f>IF(全国標準卸価格!L133="","",IF(ISNUMBER(全国標準卸価格!L133),IF(入力!$E$11=1,ROUNDDOWN(全国標準卸価格!L133*地区別掛け率!L133%,-入力!$E$10),IF(入力!$E$11=2,ROUNDUP(全国標準卸価格!L133*地区別掛け率!L133%,-入力!$E$10),IF(入力!$E$11=3,ROUND(全国標準卸価格!L133*地区別掛け率!L133%,-入力!$E$10),""))),全国標準卸価格!L133))</f>
        <v/>
      </c>
      <c r="M133" s="119">
        <f>'6桁'!M133</f>
        <v>0</v>
      </c>
      <c r="N133" s="265"/>
      <c r="O133" s="544"/>
      <c r="P133" s="558" t="s">
        <v>490</v>
      </c>
      <c r="Q133" s="559"/>
      <c r="R133" s="282">
        <v>109</v>
      </c>
      <c r="S133" s="283"/>
      <c r="T133" s="118" t="str">
        <f>IF(全国標準卸価格!T133="","",IF(ISNUMBER(全国標準卸価格!T133),IF(入力!$E$11=1,ROUNDDOWN(全国標準卸価格!T133*地区別掛け率!T133%,-入力!$E$10),IF(入力!$E$11=2,ROUNDUP(全国標準卸価格!T133*地区別掛け率!T133%,-入力!$E$10),IF(入力!$E$11=3,ROUND(全国標準卸価格!T133*地区別掛け率!T133%,-入力!$E$10),""))),全国標準卸価格!T133))</f>
        <v/>
      </c>
      <c r="U133" s="119">
        <f>'6桁'!U133</f>
        <v>0</v>
      </c>
      <c r="V133" s="460" t="str">
        <f>IF(全国標準卸価格!V133="","",IF(ISNUMBER(全国標準卸価格!V133),IF(入力!$E$11=1,ROUNDDOWN(全国標準卸価格!V133*地区別掛け率!V133%,-入力!$E$10),IF(入力!$E$11=2,ROUNDUP(全国標準卸価格!V133*地区別掛け率!V133%,-入力!$E$10),IF(入力!$E$11=3,ROUND(全国標準卸価格!V133*地区別掛け率!V133%,-入力!$E$10),""))),全国標準卸価格!V133))</f>
        <v/>
      </c>
      <c r="W133" s="294">
        <f>'6桁'!W133</f>
        <v>0</v>
      </c>
      <c r="X133" s="474" t="str">
        <f>IF(全国標準卸価格!X133="","",IF(ISNUMBER(全国標準卸価格!X133),IF(入力!$E$11=1,ROUNDDOWN(全国標準卸価格!X133*地区別掛け率!X133%,-入力!$E$10),IF(入力!$E$11=2,ROUNDUP(全国標準卸価格!X133*地区別掛け率!X133%,-入力!$E$10),IF(入力!$E$11=3,ROUND(全国標準卸価格!X133*地区別掛け率!X133%,-入力!$E$10),""))),全国標準卸価格!X133))</f>
        <v>卸価格設定なし</v>
      </c>
      <c r="Y133" s="132" t="str">
        <f>'6桁'!Y133</f>
        <v>Y</v>
      </c>
      <c r="Z133" s="108"/>
      <c r="AA133" s="123"/>
      <c r="AB133" s="40"/>
    </row>
    <row r="134" spans="2:28" ht="30" customHeight="1">
      <c r="B134" s="546" t="s">
        <v>934</v>
      </c>
      <c r="C134" s="546"/>
      <c r="D134" s="546"/>
      <c r="E134" s="546"/>
      <c r="F134" s="546"/>
      <c r="G134" s="546"/>
      <c r="H134" s="546"/>
      <c r="I134" s="546"/>
      <c r="J134" s="546"/>
      <c r="K134" s="546"/>
      <c r="L134" s="546"/>
      <c r="M134" s="546"/>
      <c r="N134" s="546"/>
      <c r="O134" s="546"/>
      <c r="P134" s="546"/>
      <c r="Q134" s="546"/>
      <c r="R134" s="546"/>
      <c r="S134" s="546"/>
      <c r="T134" s="546"/>
      <c r="U134" s="546"/>
      <c r="V134" s="546"/>
      <c r="W134" s="297"/>
      <c r="X134" s="295"/>
      <c r="Y134" s="296"/>
      <c r="Z134" s="74"/>
      <c r="AA134" s="123"/>
      <c r="AB134" s="40"/>
    </row>
    <row r="135" spans="2:28" ht="36" customHeight="1">
      <c r="B135" s="546"/>
      <c r="C135" s="546"/>
      <c r="D135" s="546"/>
      <c r="E135" s="546"/>
      <c r="F135" s="546"/>
      <c r="G135" s="546"/>
      <c r="H135" s="546"/>
      <c r="I135" s="546"/>
      <c r="J135" s="546"/>
      <c r="K135" s="546"/>
      <c r="L135" s="546"/>
      <c r="M135" s="546"/>
      <c r="N135" s="546"/>
      <c r="O135" s="546"/>
      <c r="P135" s="546"/>
      <c r="Q135" s="546"/>
      <c r="R135" s="546"/>
      <c r="S135" s="546"/>
      <c r="T135" s="546"/>
      <c r="U135" s="546"/>
      <c r="V135" s="546"/>
      <c r="W135" s="123"/>
    </row>
    <row r="136" spans="2:28" ht="13.5" customHeight="1">
      <c r="B136" s="220"/>
    </row>
    <row r="137" spans="2:28" ht="13.5" customHeight="1">
      <c r="F137" s="74"/>
      <c r="G137" s="18"/>
      <c r="H137" s="74"/>
      <c r="I137" s="18"/>
      <c r="J137" s="74"/>
      <c r="K137" s="18"/>
      <c r="L137" s="74"/>
      <c r="M137" s="18"/>
      <c r="N137" s="74"/>
      <c r="O137" s="18"/>
      <c r="P137" s="74"/>
      <c r="Q137" s="18"/>
      <c r="R137" s="74"/>
      <c r="S137" s="17"/>
      <c r="T137" s="74"/>
      <c r="U137" s="18"/>
    </row>
    <row r="138" spans="2:28" ht="14.25" customHeight="1" thickBot="1">
      <c r="C138" s="327"/>
      <c r="D138" s="327"/>
      <c r="E138" s="327"/>
      <c r="F138" s="74"/>
      <c r="G138" s="18"/>
      <c r="H138" s="74"/>
      <c r="I138" s="18"/>
      <c r="J138" s="74"/>
      <c r="K138" s="18"/>
      <c r="L138" s="74"/>
      <c r="M138" s="18"/>
      <c r="N138" s="74"/>
      <c r="O138" s="18"/>
      <c r="P138" s="74"/>
      <c r="Q138" s="18"/>
      <c r="R138" s="74"/>
      <c r="S138" s="17"/>
      <c r="T138" s="74"/>
      <c r="U138" s="18"/>
    </row>
    <row r="139" spans="2:28" ht="25.5" customHeight="1" thickTop="1" thickBot="1">
      <c r="B139" s="518" t="s">
        <v>451</v>
      </c>
      <c r="C139" s="519"/>
      <c r="D139" s="519"/>
      <c r="E139" s="519"/>
      <c r="F139" s="519"/>
      <c r="G139" s="519"/>
      <c r="H139" s="519"/>
      <c r="I139" s="519"/>
      <c r="J139" s="519"/>
      <c r="K139" s="519"/>
      <c r="L139" s="519"/>
      <c r="M139" s="519"/>
      <c r="N139" s="519"/>
      <c r="O139" s="519"/>
      <c r="P139" s="519"/>
      <c r="Q139" s="519"/>
      <c r="R139" s="519"/>
      <c r="S139" s="519"/>
      <c r="T139" s="519"/>
      <c r="U139" s="519"/>
      <c r="V139" s="519"/>
      <c r="W139" s="519"/>
      <c r="X139" s="519"/>
      <c r="Y139" s="519"/>
      <c r="Z139" s="519"/>
      <c r="AA139" s="520"/>
    </row>
    <row r="140" spans="2:28" ht="10.5" customHeight="1" thickTop="1">
      <c r="C140" s="40"/>
      <c r="D140" s="40"/>
      <c r="E140" s="40"/>
      <c r="F140" s="79"/>
      <c r="H140" s="79"/>
      <c r="K140" s="52"/>
      <c r="M140" s="52"/>
      <c r="Q140" s="52"/>
    </row>
    <row r="141" spans="2:28" ht="20.100000000000001" customHeight="1" thickBot="1">
      <c r="B141" s="238" t="s">
        <v>768</v>
      </c>
    </row>
    <row r="142" spans="2:28" ht="19.5" customHeight="1" thickBot="1">
      <c r="B142" s="521" t="s">
        <v>452</v>
      </c>
      <c r="C142" s="534" t="s">
        <v>524</v>
      </c>
      <c r="D142" s="527" t="s">
        <v>1113</v>
      </c>
      <c r="E142" s="540"/>
      <c r="F142" s="531" t="s">
        <v>453</v>
      </c>
      <c r="G142" s="532"/>
      <c r="H142" s="532"/>
      <c r="I142" s="532"/>
      <c r="J142" s="532"/>
      <c r="K142" s="532"/>
      <c r="L142" s="532"/>
      <c r="M142" s="532"/>
      <c r="N142" s="532"/>
      <c r="O142" s="532"/>
      <c r="P142" s="532"/>
      <c r="Q142" s="532"/>
      <c r="R142" s="532"/>
      <c r="S142" s="532"/>
      <c r="T142" s="532"/>
      <c r="U142" s="532"/>
      <c r="V142" s="532"/>
      <c r="W142" s="533"/>
      <c r="X142" s="11"/>
      <c r="Y142" s="11"/>
    </row>
    <row r="143" spans="2:28" ht="19.5" customHeight="1">
      <c r="B143" s="522"/>
      <c r="C143" s="536"/>
      <c r="D143" s="541"/>
      <c r="E143" s="542"/>
      <c r="F143" s="516" t="s">
        <v>1079</v>
      </c>
      <c r="G143" s="507"/>
      <c r="H143" s="516" t="s">
        <v>1378</v>
      </c>
      <c r="I143" s="507"/>
      <c r="J143" s="506" t="s">
        <v>1075</v>
      </c>
      <c r="K143" s="507"/>
      <c r="L143" s="506" t="s">
        <v>1076</v>
      </c>
      <c r="M143" s="507"/>
      <c r="N143" s="506" t="s">
        <v>1080</v>
      </c>
      <c r="O143" s="507"/>
      <c r="P143" s="516" t="s">
        <v>1081</v>
      </c>
      <c r="Q143" s="507"/>
      <c r="R143" s="516" t="s">
        <v>1085</v>
      </c>
      <c r="S143" s="507"/>
      <c r="T143" s="516" t="s">
        <v>1086</v>
      </c>
      <c r="U143" s="507"/>
      <c r="V143" s="506" t="s">
        <v>780</v>
      </c>
      <c r="W143" s="507"/>
      <c r="X143" s="548"/>
      <c r="Y143" s="548"/>
    </row>
    <row r="144" spans="2:28" ht="19.5" customHeight="1">
      <c r="B144" s="522"/>
      <c r="C144" s="536"/>
      <c r="D144" s="510" t="s">
        <v>1115</v>
      </c>
      <c r="E144" s="550" t="s">
        <v>1114</v>
      </c>
      <c r="F144" s="517"/>
      <c r="G144" s="509"/>
      <c r="H144" s="517"/>
      <c r="I144" s="509"/>
      <c r="J144" s="508"/>
      <c r="K144" s="509"/>
      <c r="L144" s="508"/>
      <c r="M144" s="509"/>
      <c r="N144" s="508"/>
      <c r="O144" s="509"/>
      <c r="P144" s="517"/>
      <c r="Q144" s="509"/>
      <c r="R144" s="517"/>
      <c r="S144" s="509"/>
      <c r="T144" s="517"/>
      <c r="U144" s="509"/>
      <c r="V144" s="508"/>
      <c r="W144" s="509"/>
      <c r="X144" s="548"/>
      <c r="Y144" s="548"/>
    </row>
    <row r="145" spans="2:25" ht="19.5" customHeight="1" thickBot="1">
      <c r="B145" s="523"/>
      <c r="C145" s="538"/>
      <c r="D145" s="549"/>
      <c r="E145" s="551"/>
      <c r="F145" s="553" t="s">
        <v>1077</v>
      </c>
      <c r="G145" s="554"/>
      <c r="H145" s="553" t="s">
        <v>1083</v>
      </c>
      <c r="I145" s="554"/>
      <c r="J145" s="553" t="s">
        <v>167</v>
      </c>
      <c r="K145" s="554"/>
      <c r="L145" s="553" t="s">
        <v>1078</v>
      </c>
      <c r="M145" s="554"/>
      <c r="N145" s="553" t="s">
        <v>1078</v>
      </c>
      <c r="O145" s="554"/>
      <c r="P145" s="553" t="s">
        <v>167</v>
      </c>
      <c r="Q145" s="554"/>
      <c r="R145" s="553" t="s">
        <v>167</v>
      </c>
      <c r="S145" s="554"/>
      <c r="T145" s="553" t="s">
        <v>167</v>
      </c>
      <c r="U145" s="554"/>
      <c r="V145" s="553" t="s">
        <v>167</v>
      </c>
      <c r="W145" s="554"/>
      <c r="X145" s="547"/>
      <c r="Y145" s="547"/>
    </row>
    <row r="146" spans="2:25" ht="30" customHeight="1">
      <c r="B146" s="502">
        <v>18</v>
      </c>
      <c r="C146" s="365" t="s">
        <v>309</v>
      </c>
      <c r="D146" s="253">
        <v>93</v>
      </c>
      <c r="E146" s="353">
        <v>97</v>
      </c>
      <c r="F146" s="91" t="str">
        <f>IF(全国標準卸価格!F146="","",IF(ISNUMBER(全国標準卸価格!F146),IF(入力!$C$11=1,ROUNDDOWN(全国標準卸価格!F146*地区別掛け率!F146%,-入力!$C$10),IF(入力!$C$11=2,ROUNDUP(全国標準卸価格!F146*地区別掛け率!F146%,-入力!$C$10),IF(入力!$C$11=3,ROUND(全国標準卸価格!F146*地区別掛け率!F146%,-入力!$C$10),""))),全国標準卸価格!F146))</f>
        <v/>
      </c>
      <c r="G146" s="124">
        <f>'6桁'!G146</f>
        <v>0</v>
      </c>
      <c r="H146" s="91" t="str">
        <f>IF(全国標準卸価格!H146="","",IF(ISNUMBER(全国標準卸価格!H146),IF(入力!$C$11=1,ROUNDDOWN(全国標準卸価格!H146*地区別掛け率!H146%,-入力!$C$10),IF(入力!$C$11=2,ROUNDUP(全国標準卸価格!H146*地区別掛け率!H146%,-入力!$C$10),IF(入力!$C$11=3,ROUND(全国標準卸価格!H146*地区別掛け率!H146%,-入力!$C$10),""))),全国標準卸価格!H146))</f>
        <v/>
      </c>
      <c r="I146" s="124">
        <f>'6桁'!I146</f>
        <v>0</v>
      </c>
      <c r="J146" s="91" t="str">
        <f>IF(全国標準卸価格!J146="","",IF(ISNUMBER(全国標準卸価格!J146),IF(入力!$C$11=1,ROUNDDOWN(全国標準卸価格!J146*地区別掛け率!J146%,-入力!$C$10),IF(入力!$C$11=2,ROUNDUP(全国標準卸価格!J146*地区別掛け率!J146%,-入力!$C$10),IF(入力!$C$11=3,ROUND(全国標準卸価格!J146*地区別掛け率!J146%,-入力!$C$10),""))),全国標準卸価格!J146))</f>
        <v/>
      </c>
      <c r="K146" s="124">
        <f>'6桁'!K146</f>
        <v>0</v>
      </c>
      <c r="L146" s="91" t="str">
        <f>IF(全国標準卸価格!L146="","",IF(ISNUMBER(全国標準卸価格!L146),IF(入力!$C$11=1,ROUNDDOWN(全国標準卸価格!L146*地区別掛け率!L146%,-入力!$C$10),IF(入力!$C$11=2,ROUNDUP(全国標準卸価格!L146*地区別掛け率!L146%,-入力!$C$10),IF(入力!$C$11=3,ROUND(全国標準卸価格!L146*地区別掛け率!L146%,-入力!$C$10),""))),全国標準卸価格!L146))</f>
        <v/>
      </c>
      <c r="M146" s="124">
        <f>'6桁'!M146</f>
        <v>0</v>
      </c>
      <c r="N146" s="91" t="str">
        <f>IF(全国標準卸価格!N146="","",IF(ISNUMBER(全国標準卸価格!N146),IF(入力!$C$11=1,ROUNDDOWN(全国標準卸価格!N146*地区別掛け率!N146%,-入力!$C$10),IF(入力!$C$11=2,ROUNDUP(全国標準卸価格!N146*地区別掛け率!N146%,-入力!$C$10),IF(入力!$C$11=3,ROUND(全国標準卸価格!N146*地区別掛け率!N146%,-入力!$C$10),""))),全国標準卸価格!N146))</f>
        <v/>
      </c>
      <c r="O146" s="124">
        <f>'6桁'!O146</f>
        <v>0</v>
      </c>
      <c r="P146" s="91">
        <f>IF(全国標準卸価格!P146="","",IF(ISNUMBER(全国標準卸価格!P146),IF(入力!$C$11=1,ROUNDDOWN(全国標準卸価格!P146*地区別掛け率!P146%,-入力!$C$10),IF(入力!$C$11=2,ROUNDUP(全国標準卸価格!P146*地区別掛け率!P146%,-入力!$C$10),IF(入力!$C$11=3,ROUND(全国標準卸価格!P146*地区別掛け率!P146%,-入力!$C$10),""))),全国標準卸価格!P146))</f>
        <v>77600</v>
      </c>
      <c r="Q146" s="125" t="str">
        <f>'6桁'!Q146</f>
        <v>W</v>
      </c>
      <c r="R146" s="91" t="str">
        <f>IF(全国標準卸価格!R146="","",IF(ISNUMBER(全国標準卸価格!R146),IF(入力!$C$11=1,ROUNDDOWN(全国標準卸価格!R146*地区別掛け率!R146%,-入力!$C$10),IF(入力!$C$11=2,ROUNDUP(全国標準卸価格!R146*地区別掛け率!R146%,-入力!$C$10),IF(入力!$C$11=3,ROUND(全国標準卸価格!R146*地区別掛け率!R146%,-入力!$C$10),""))),全国標準卸価格!R146))</f>
        <v/>
      </c>
      <c r="S146" s="125">
        <f>'6桁'!S146</f>
        <v>0</v>
      </c>
      <c r="T146" s="91" t="str">
        <f>IF(全国標準卸価格!T146="","",IF(ISNUMBER(全国標準卸価格!T146),IF(入力!$C$11=1,ROUNDDOWN(全国標準卸価格!T146*地区別掛け率!T146%,-入力!$C$10),IF(入力!$C$11=2,ROUNDUP(全国標準卸価格!T146*地区別掛け率!T146%,-入力!$C$10),IF(入力!$C$11=3,ROUND(全国標準卸価格!T146*地区別掛け率!T146%,-入力!$C$10),""))),全国標準卸価格!T146))</f>
        <v/>
      </c>
      <c r="U146" s="125">
        <f>'6桁'!U146</f>
        <v>0</v>
      </c>
      <c r="V146" s="91" t="str">
        <f>IF(全国標準卸価格!V146="","",IF(ISNUMBER(全国標準卸価格!V146),IF(入力!$C$11=1,ROUNDDOWN(全国標準卸価格!V146*地区別掛け率!V146%,-入力!$C$10),IF(入力!$C$11=2,ROUNDUP(全国標準卸価格!V146*地区別掛け率!V146%,-入力!$C$10),IF(入力!$C$11=3,ROUND(全国標準卸価格!V146*地区別掛け率!V146%,-入力!$C$10),""))),全国標準卸価格!V146))</f>
        <v/>
      </c>
      <c r="W146" s="125">
        <f>'6桁'!W146</f>
        <v>0</v>
      </c>
      <c r="X146" s="74"/>
      <c r="Y146" s="251"/>
    </row>
    <row r="147" spans="2:25" ht="30" customHeight="1">
      <c r="B147" s="503"/>
      <c r="C147" s="362" t="s">
        <v>310</v>
      </c>
      <c r="D147" s="254">
        <v>94</v>
      </c>
      <c r="E147" s="342">
        <v>98</v>
      </c>
      <c r="F147" s="95" t="str">
        <f>IF(全国標準卸価格!F147="","",IF(ISNUMBER(全国標準卸価格!F147),IF(入力!$C$11=1,ROUNDDOWN(全国標準卸価格!F147*地区別掛け率!F147%,-入力!$C$10),IF(入力!$C$11=2,ROUNDUP(全国標準卸価格!F147*地区別掛け率!F147%,-入力!$C$10),IF(入力!$C$11=3,ROUND(全国標準卸価格!F147*地区別掛け率!F147%,-入力!$C$10),""))),全国標準卸価格!F147))</f>
        <v/>
      </c>
      <c r="G147" s="126">
        <f>'6桁'!G147</f>
        <v>0</v>
      </c>
      <c r="H147" s="95" t="str">
        <f>IF(全国標準卸価格!H147="","",IF(ISNUMBER(全国標準卸価格!H147),IF(入力!$C$11=1,ROUNDDOWN(全国標準卸価格!H147*地区別掛け率!H147%,-入力!$C$10),IF(入力!$C$11=2,ROUNDUP(全国標準卸価格!H147*地区別掛け率!H147%,-入力!$C$10),IF(入力!$C$11=3,ROUND(全国標準卸価格!H147*地区別掛け率!H147%,-入力!$C$10),""))),全国標準卸価格!H147))</f>
        <v/>
      </c>
      <c r="I147" s="126">
        <f>'6桁'!I147</f>
        <v>0</v>
      </c>
      <c r="J147" s="95" t="str">
        <f>IF(全国標準卸価格!J147="","",IF(ISNUMBER(全国標準卸価格!J147),IF(入力!$C$11=1,ROUNDDOWN(全国標準卸価格!J147*地区別掛け率!J147%,-入力!$C$10),IF(入力!$C$11=2,ROUNDUP(全国標準卸価格!J147*地区別掛け率!J147%,-入力!$C$10),IF(入力!$C$11=3,ROUND(全国標準卸価格!J147*地区別掛け率!J147%,-入力!$C$10),""))),全国標準卸価格!J147))</f>
        <v/>
      </c>
      <c r="K147" s="126">
        <f>'6桁'!K147</f>
        <v>0</v>
      </c>
      <c r="L147" s="95" t="str">
        <f>IF(全国標準卸価格!L147="","",IF(ISNUMBER(全国標準卸価格!L147),IF(入力!$C$11=1,ROUNDDOWN(全国標準卸価格!L147*地区別掛け率!L147%,-入力!$C$10),IF(入力!$C$11=2,ROUNDUP(全国標準卸価格!L147*地区別掛け率!L147%,-入力!$C$10),IF(入力!$C$11=3,ROUND(全国標準卸価格!L147*地区別掛け率!L147%,-入力!$C$10),""))),全国標準卸価格!L147))</f>
        <v/>
      </c>
      <c r="M147" s="126">
        <f>'6桁'!M147</f>
        <v>0</v>
      </c>
      <c r="N147" s="95" t="str">
        <f>IF(全国標準卸価格!N147="","",IF(ISNUMBER(全国標準卸価格!N147),IF(入力!$C$11=1,ROUNDDOWN(全国標準卸価格!N147*地区別掛け率!N147%,-入力!$C$10),IF(入力!$C$11=2,ROUNDUP(全国標準卸価格!N147*地区別掛け率!N147%,-入力!$C$10),IF(入力!$C$11=3,ROUND(全国標準卸価格!N147*地区別掛け率!N147%,-入力!$C$10),""))),全国標準卸価格!N147))</f>
        <v/>
      </c>
      <c r="O147" s="126">
        <f>'6桁'!O147</f>
        <v>0</v>
      </c>
      <c r="P147" s="95">
        <f>IF(全国標準卸価格!P147="","",IF(ISNUMBER(全国標準卸価格!P147),IF(入力!$C$11=1,ROUNDDOWN(全国標準卸価格!P147*地区別掛け率!P147%,-入力!$C$10),IF(入力!$C$11=2,ROUNDUP(全国標準卸価格!P147*地区別掛け率!P147%,-入力!$C$10),IF(入力!$C$11=3,ROUND(全国標準卸価格!P147*地区別掛け率!P147%,-入力!$C$10),""))),全国標準卸価格!P147))</f>
        <v>79800</v>
      </c>
      <c r="Q147" s="96" t="str">
        <f>'6桁'!Q147</f>
        <v>W</v>
      </c>
      <c r="R147" s="95" t="str">
        <f>IF(全国標準卸価格!R147="","",IF(ISNUMBER(全国標準卸価格!R147),IF(入力!$C$11=1,ROUNDDOWN(全国標準卸価格!R147*地区別掛け率!R147%,-入力!$C$10),IF(入力!$C$11=2,ROUNDUP(全国標準卸価格!R147*地区別掛け率!R147%,-入力!$C$10),IF(入力!$C$11=3,ROUND(全国標準卸価格!R147*地区別掛け率!R147%,-入力!$C$10),""))),全国標準卸価格!R147))</f>
        <v/>
      </c>
      <c r="S147" s="96">
        <f>'6桁'!S147</f>
        <v>0</v>
      </c>
      <c r="T147" s="95" t="str">
        <f>IF(全国標準卸価格!T147="","",IF(ISNUMBER(全国標準卸価格!T147),IF(入力!$C$11=1,ROUNDDOWN(全国標準卸価格!T147*地区別掛け率!T147%,-入力!$C$10),IF(入力!$C$11=2,ROUNDUP(全国標準卸価格!T147*地区別掛け率!T147%,-入力!$C$10),IF(入力!$C$11=3,ROUND(全国標準卸価格!T147*地区別掛け率!T147%,-入力!$C$10),""))),全国標準卸価格!T147))</f>
        <v/>
      </c>
      <c r="U147" s="96">
        <f>'6桁'!U147</f>
        <v>0</v>
      </c>
      <c r="V147" s="95" t="str">
        <f>IF(全国標準卸価格!V147="","",IF(ISNUMBER(全国標準卸価格!V147),IF(入力!$C$11=1,ROUNDDOWN(全国標準卸価格!V147*地区別掛け率!V147%,-入力!$C$10),IF(入力!$C$11=2,ROUNDUP(全国標準卸価格!V147*地区別掛け率!V147%,-入力!$C$10),IF(入力!$C$11=3,ROUND(全国標準卸価格!V147*地区別掛け率!V147%,-入力!$C$10),""))),全国標準卸価格!V147))</f>
        <v/>
      </c>
      <c r="W147" s="96">
        <f>'6桁'!W147</f>
        <v>0</v>
      </c>
      <c r="X147" s="74"/>
      <c r="Y147" s="251"/>
    </row>
    <row r="148" spans="2:25" ht="30" customHeight="1">
      <c r="B148" s="503"/>
      <c r="C148" s="362" t="s">
        <v>78</v>
      </c>
      <c r="D148" s="254">
        <v>80</v>
      </c>
      <c r="E148" s="342">
        <v>84</v>
      </c>
      <c r="F148" s="95" t="str">
        <f>IF(全国標準卸価格!F148="","",IF(ISNUMBER(全国標準卸価格!F148),IF(入力!$C$11=1,ROUNDDOWN(全国標準卸価格!F148*地区別掛け率!F148%,-入力!$C$10),IF(入力!$C$11=2,ROUNDUP(全国標準卸価格!F148*地区別掛け率!F148%,-入力!$C$10),IF(入力!$C$11=3,ROUND(全国標準卸価格!F148*地区別掛け率!F148%,-入力!$C$10),""))),全国標準卸価格!F148))</f>
        <v/>
      </c>
      <c r="G148" s="126">
        <f>'6桁'!G148</f>
        <v>0</v>
      </c>
      <c r="H148" s="95" t="str">
        <f>IF(全国標準卸価格!H148="","",IF(ISNUMBER(全国標準卸価格!H148),IF(入力!$C$11=1,ROUNDDOWN(全国標準卸価格!H148*地区別掛け率!H148%,-入力!$C$10),IF(入力!$C$11=2,ROUNDUP(全国標準卸価格!H148*地区別掛け率!H148%,-入力!$C$10),IF(入力!$C$11=3,ROUND(全国標準卸価格!H148*地区別掛け率!H148%,-入力!$C$10),""))),全国標準卸価格!H148))</f>
        <v/>
      </c>
      <c r="I148" s="126">
        <f>'6桁'!I148</f>
        <v>0</v>
      </c>
      <c r="J148" s="95" t="str">
        <f>IF(全国標準卸価格!J148="","",IF(ISNUMBER(全国標準卸価格!J148),IF(入力!$C$11=1,ROUNDDOWN(全国標準卸価格!J148*地区別掛け率!J148%,-入力!$C$10),IF(入力!$C$11=2,ROUNDUP(全国標準卸価格!J148*地区別掛け率!J148%,-入力!$C$10),IF(入力!$C$11=3,ROUND(全国標準卸価格!J148*地区別掛け率!J148%,-入力!$C$10),""))),全国標準卸価格!J148))</f>
        <v/>
      </c>
      <c r="K148" s="126">
        <f>'6桁'!K148</f>
        <v>0</v>
      </c>
      <c r="L148" s="95" t="str">
        <f>IF(全国標準卸価格!L148="","",IF(ISNUMBER(全国標準卸価格!L148),IF(入力!$C$11=1,ROUNDDOWN(全国標準卸価格!L148*地区別掛け率!L148%,-入力!$C$10),IF(入力!$C$11=2,ROUNDUP(全国標準卸価格!L148*地区別掛け率!L148%,-入力!$C$10),IF(入力!$C$11=3,ROUND(全国標準卸価格!L148*地区別掛け率!L148%,-入力!$C$10),""))),全国標準卸価格!L148))</f>
        <v/>
      </c>
      <c r="M148" s="126">
        <f>'6桁'!M148</f>
        <v>0</v>
      </c>
      <c r="N148" s="95" t="str">
        <f>IF(全国標準卸価格!N148="","",IF(ISNUMBER(全国標準卸価格!N148),IF(入力!$C$11=1,ROUNDDOWN(全国標準卸価格!N148*地区別掛け率!N148%,-入力!$C$10),IF(入力!$C$11=2,ROUNDUP(全国標準卸価格!N148*地区別掛け率!N148%,-入力!$C$10),IF(入力!$C$11=3,ROUND(全国標準卸価格!N148*地区別掛け率!N148%,-入力!$C$10),""))),全国標準卸価格!N148))</f>
        <v/>
      </c>
      <c r="O148" s="126">
        <f>'6桁'!O148</f>
        <v>0</v>
      </c>
      <c r="P148" s="95" t="str">
        <f>IF(全国標準卸価格!P148="","",IF(ISNUMBER(全国標準卸価格!P148),IF(入力!$C$11=1,ROUNDDOWN(全国標準卸価格!P148*地区別掛け率!P148%,-入力!$C$10),IF(入力!$C$11=2,ROUNDUP(全国標準卸価格!P148*地区別掛け率!P148%,-入力!$C$10),IF(入力!$C$11=3,ROUND(全国標準卸価格!P148*地区別掛け率!P148%,-入力!$C$10),""))),全国標準卸価格!P148))</f>
        <v/>
      </c>
      <c r="Q148" s="96">
        <f>'6桁'!Q148</f>
        <v>0</v>
      </c>
      <c r="R148" s="95" t="str">
        <f>IF(全国標準卸価格!R148="","",IF(ISNUMBER(全国標準卸価格!R148),IF(入力!$C$11=1,ROUNDDOWN(全国標準卸価格!R148*地区別掛け率!R148%,-入力!$C$10),IF(入力!$C$11=2,ROUNDUP(全国標準卸価格!R148*地区別掛け率!R148%,-入力!$C$10),IF(入力!$C$11=3,ROUND(全国標準卸価格!R148*地区別掛け率!R148%,-入力!$C$10),""))),全国標準卸価格!R148))</f>
        <v/>
      </c>
      <c r="S148" s="96">
        <f>'6桁'!S148</f>
        <v>0</v>
      </c>
      <c r="T148" s="95" t="str">
        <f>IF(全国標準卸価格!T148="","",IF(ISNUMBER(全国標準卸価格!T148),IF(入力!$C$11=1,ROUNDDOWN(全国標準卸価格!T148*地区別掛け率!T148%,-入力!$C$10),IF(入力!$C$11=2,ROUNDUP(全国標準卸価格!T148*地区別掛け率!T148%,-入力!$C$10),IF(入力!$C$11=3,ROUND(全国標準卸価格!T148*地区別掛け率!T148%,-入力!$C$10),""))),全国標準卸価格!T148))</f>
        <v/>
      </c>
      <c r="U148" s="96">
        <f>'6桁'!U148</f>
        <v>0</v>
      </c>
      <c r="V148" s="95">
        <f>IF(全国標準卸価格!V148="","",IF(ISNUMBER(全国標準卸価格!V148),IF(入力!$C$11=1,ROUNDDOWN(全国標準卸価格!V148*地区別掛け率!V148%,-入力!$C$10),IF(入力!$C$11=2,ROUNDUP(全国標準卸価格!V148*地区別掛け率!V148%,-入力!$C$10),IF(入力!$C$11=3,ROUND(全国標準卸価格!V148*地区別掛け率!V148%,-入力!$C$10),""))),全国標準卸価格!V148))</f>
        <v>49000</v>
      </c>
      <c r="W148" s="96" t="str">
        <f>'6桁'!W148</f>
        <v>W★</v>
      </c>
      <c r="X148" s="74"/>
      <c r="Y148" s="251"/>
    </row>
    <row r="149" spans="2:25" ht="30" customHeight="1">
      <c r="B149" s="503"/>
      <c r="C149" s="362" t="s">
        <v>57</v>
      </c>
      <c r="D149" s="254">
        <v>90</v>
      </c>
      <c r="E149" s="342">
        <v>94</v>
      </c>
      <c r="F149" s="95">
        <f>IF(全国標準卸価格!F149="","",IF(ISNUMBER(全国標準卸価格!F149),IF(入力!$C$11=1,ROUNDDOWN(全国標準卸価格!F149*地区別掛け率!F149%,-入力!$C$10),IF(入力!$C$11=2,ROUNDUP(全国標準卸価格!F149*地区別掛け率!F149%,-入力!$C$10),IF(入力!$C$11=3,ROUND(全国標準卸価格!F149*地区別掛け率!F149%,-入力!$C$10),""))),全国標準卸価格!F149))</f>
        <v>58900</v>
      </c>
      <c r="G149" s="126" t="str">
        <f>'6桁'!G149</f>
        <v>Y★</v>
      </c>
      <c r="H149" s="95">
        <f>IF(全国標準卸価格!H149="","",IF(ISNUMBER(全国標準卸価格!H149),IF(入力!$C$11=1,ROUNDDOWN(全国標準卸価格!H149*地区別掛け率!H149%,-入力!$C$10),IF(入力!$C$11=2,ROUNDUP(全国標準卸価格!H149*地区別掛け率!H149%,-入力!$C$10),IF(入力!$C$11=3,ROUND(全国標準卸価格!H149*地区別掛け率!H149%,-入力!$C$10),""))),全国標準卸価格!H149))</f>
        <v>56100</v>
      </c>
      <c r="I149" s="126" t="str">
        <f>'6桁'!I149</f>
        <v>W★</v>
      </c>
      <c r="J149" s="95">
        <f>IF(全国標準卸価格!J149="","",IF(ISNUMBER(全国標準卸価格!J149),IF(入力!$C$11=1,ROUNDDOWN(全国標準卸価格!J149*地区別掛け率!J149%,-入力!$C$10),IF(入力!$C$11=2,ROUNDUP(全国標準卸価格!J149*地区別掛け率!J149%,-入力!$C$10),IF(入力!$C$11=3,ROUND(全国標準卸価格!J149*地区別掛け率!J149%,-入力!$C$10),""))),全国標準卸価格!J149))</f>
        <v>54700</v>
      </c>
      <c r="K149" s="126" t="str">
        <f>'6桁'!K149</f>
        <v>W★</v>
      </c>
      <c r="L149" s="95" t="str">
        <f>IF(全国標準卸価格!L149="","",IF(ISNUMBER(全国標準卸価格!L149),IF(入力!$C$11=1,ROUNDDOWN(全国標準卸価格!L149*地区別掛け率!L149%,-入力!$C$10),IF(入力!$C$11=2,ROUNDUP(全国標準卸価格!L149*地区別掛け率!L149%,-入力!$C$10),IF(入力!$C$11=3,ROUND(全国標準卸価格!L149*地区別掛け率!L149%,-入力!$C$10),""))),全国標準卸価格!L149))</f>
        <v/>
      </c>
      <c r="M149" s="126">
        <f>'6桁'!M149</f>
        <v>0</v>
      </c>
      <c r="N149" s="95" t="str">
        <f>IF(全国標準卸価格!N149="","",IF(ISNUMBER(全国標準卸価格!N149),IF(入力!$C$11=1,ROUNDDOWN(全国標準卸価格!N149*地区別掛け率!N149%,-入力!$C$10),IF(入力!$C$11=2,ROUNDUP(全国標準卸価格!N149*地区別掛け率!N149%,-入力!$C$10),IF(入力!$C$11=3,ROUND(全国標準卸価格!N149*地区別掛け率!N149%,-入力!$C$10),""))),全国標準卸価格!N149))</f>
        <v/>
      </c>
      <c r="O149" s="126">
        <f>'6桁'!O149</f>
        <v>0</v>
      </c>
      <c r="P149" s="95">
        <f>IF(全国標準卸価格!P149="","",IF(ISNUMBER(全国標準卸価格!P149),IF(入力!$C$11=1,ROUNDDOWN(全国標準卸価格!P149*地区別掛け率!P149%,-入力!$C$10),IF(入力!$C$11=2,ROUNDUP(全国標準卸価格!P149*地区別掛け率!P149%,-入力!$C$10),IF(入力!$C$11=3,ROUND(全国標準卸価格!P149*地区別掛け率!P149%,-入力!$C$10),""))),全国標準卸価格!P149))</f>
        <v>66600</v>
      </c>
      <c r="Q149" s="96" t="str">
        <f>'6桁'!Q149</f>
        <v>W</v>
      </c>
      <c r="R149" s="95" t="str">
        <f>IF(全国標準卸価格!R149="","",IF(ISNUMBER(全国標準卸価格!R149),IF(入力!$C$11=1,ROUNDDOWN(全国標準卸価格!R149*地区別掛け率!R149%,-入力!$C$10),IF(入力!$C$11=2,ROUNDUP(全国標準卸価格!R149*地区別掛け率!R149%,-入力!$C$10),IF(入力!$C$11=3,ROUND(全国標準卸価格!R149*地区別掛け率!R149%,-入力!$C$10),""))),全国標準卸価格!R149))</f>
        <v/>
      </c>
      <c r="S149" s="96">
        <f>'6桁'!S149</f>
        <v>0</v>
      </c>
      <c r="T149" s="95" t="str">
        <f>IF(全国標準卸価格!T149="","",IF(ISNUMBER(全国標準卸価格!T149),IF(入力!$C$11=1,ROUNDDOWN(全国標準卸価格!T149*地区別掛け率!T149%,-入力!$C$10),IF(入力!$C$11=2,ROUNDUP(全国標準卸価格!T149*地区別掛け率!T149%,-入力!$C$10),IF(入力!$C$11=3,ROUND(全国標準卸価格!T149*地区別掛け率!T149%,-入力!$C$10),""))),全国標準卸価格!T149))</f>
        <v/>
      </c>
      <c r="U149" s="96">
        <f>'6桁'!U149</f>
        <v>0</v>
      </c>
      <c r="V149" s="95">
        <f>IF(全国標準卸価格!V149="","",IF(ISNUMBER(全国標準卸価格!V149),IF(入力!$C$11=1,ROUNDDOWN(全国標準卸価格!V149*地区別掛け率!V149%,-入力!$C$10),IF(入力!$C$11=2,ROUNDUP(全国標準卸価格!V149*地区別掛け率!V149%,-入力!$C$10),IF(入力!$C$11=3,ROUND(全国標準卸価格!V149*地区別掛け率!V149%,-入力!$C$10),""))),全国標準卸価格!V149))</f>
        <v>53200</v>
      </c>
      <c r="W149" s="96" t="str">
        <f>'6桁'!W149</f>
        <v>W★</v>
      </c>
      <c r="X149" s="74"/>
      <c r="Y149" s="251"/>
    </row>
    <row r="150" spans="2:25" ht="30" customHeight="1">
      <c r="B150" s="503"/>
      <c r="C150" s="362" t="s">
        <v>169</v>
      </c>
      <c r="D150" s="254">
        <v>93</v>
      </c>
      <c r="E150" s="342">
        <v>97</v>
      </c>
      <c r="F150" s="95">
        <f>IF(全国標準卸価格!F150="","",IF(ISNUMBER(全国標準卸価格!F150),IF(入力!$C$11=1,ROUNDDOWN(全国標準卸価格!F150*地区別掛け率!F150%,-入力!$C$10),IF(入力!$C$11=2,ROUNDUP(全国標準卸価格!F150*地区別掛け率!F150%,-入力!$C$10),IF(入力!$C$11=3,ROUND(全国標準卸価格!F150*地区別掛け率!F150%,-入力!$C$10),""))),全国標準卸価格!F150))</f>
        <v>62400</v>
      </c>
      <c r="G150" s="20" t="str">
        <f>'6桁'!G150</f>
        <v>Y★</v>
      </c>
      <c r="H150" s="95">
        <f>IF(全国標準卸価格!H150="","",IF(ISNUMBER(全国標準卸価格!H150),IF(入力!$C$11=1,ROUNDDOWN(全国標準卸価格!H150*地区別掛け率!H150%,-入力!$C$10),IF(入力!$C$11=2,ROUNDUP(全国標準卸価格!H150*地区別掛け率!H150%,-入力!$C$10),IF(入力!$C$11=3,ROUND(全国標準卸価格!H150*地区別掛け率!H150%,-入力!$C$10),""))),全国標準卸価格!H150))</f>
        <v>59100</v>
      </c>
      <c r="I150" s="126" t="str">
        <f>'6桁'!I150</f>
        <v>W★</v>
      </c>
      <c r="J150" s="95" t="str">
        <f>IF(全国標準卸価格!J150="","",IF(ISNUMBER(全国標準卸価格!J150),IF(入力!$C$11=1,ROUNDDOWN(全国標準卸価格!J150*地区別掛け率!J150%,-入力!$C$10),IF(入力!$C$11=2,ROUNDUP(全国標準卸価格!J150*地区別掛け率!J150%,-入力!$C$10),IF(入力!$C$11=3,ROUND(全国標準卸価格!J150*地区別掛け率!J150%,-入力!$C$10),""))),全国標準卸価格!J150))</f>
        <v/>
      </c>
      <c r="K150" s="126">
        <f>'6桁'!K150</f>
        <v>0</v>
      </c>
      <c r="L150" s="95" t="str">
        <f>IF(全国標準卸価格!L150="","",IF(ISNUMBER(全国標準卸価格!L150),IF(入力!$C$11=1,ROUNDDOWN(全国標準卸価格!L150*地区別掛け率!L150%,-入力!$C$10),IF(入力!$C$11=2,ROUNDUP(全国標準卸価格!L150*地区別掛け率!L150%,-入力!$C$10),IF(入力!$C$11=3,ROUND(全国標準卸価格!L150*地区別掛け率!L150%,-入力!$C$10),""))),全国標準卸価格!L150))</f>
        <v/>
      </c>
      <c r="M150" s="126">
        <f>'6桁'!M150</f>
        <v>0</v>
      </c>
      <c r="N150" s="95" t="str">
        <f>IF(全国標準卸価格!N150="","",IF(ISNUMBER(全国標準卸価格!N150),IF(入力!$C$11=1,ROUNDDOWN(全国標準卸価格!N150*地区別掛け率!N150%,-入力!$C$10),IF(入力!$C$11=2,ROUNDUP(全国標準卸価格!N150*地区別掛け率!N150%,-入力!$C$10),IF(入力!$C$11=3,ROUND(全国標準卸価格!N150*地区別掛け率!N150%,-入力!$C$10),""))),全国標準卸価格!N150))</f>
        <v/>
      </c>
      <c r="O150" s="126">
        <f>'6桁'!O150</f>
        <v>0</v>
      </c>
      <c r="P150" s="95">
        <f>IF(全国標準卸価格!P150="","",IF(ISNUMBER(全国標準卸価格!P150),IF(入力!$C$11=1,ROUNDDOWN(全国標準卸価格!P150*地区別掛け率!P150%,-入力!$C$10),IF(入力!$C$11=2,ROUNDUP(全国標準卸価格!P150*地区別掛け率!P150%,-入力!$C$10),IF(入力!$C$11=3,ROUND(全国標準卸価格!P150*地区別掛け率!P150%,-入力!$C$10),""))),全国標準卸価格!P150))</f>
        <v>69900</v>
      </c>
      <c r="Q150" s="96" t="str">
        <f>'6桁'!Q150</f>
        <v>W</v>
      </c>
      <c r="R150" s="95">
        <f>IF(全国標準卸価格!R150="","",IF(ISNUMBER(全国標準卸価格!R150),IF(入力!$C$11=1,ROUNDDOWN(全国標準卸価格!R150*地区別掛け率!R150%,-入力!$C$10),IF(入力!$C$11=2,ROUNDUP(全国標準卸価格!R150*地区別掛け率!R150%,-入力!$C$10),IF(入力!$C$11=3,ROUND(全国標準卸価格!R150*地区別掛け率!R150%,-入力!$C$10),""))),全国標準卸価格!R150))</f>
        <v>80900</v>
      </c>
      <c r="S150" s="96" t="str">
        <f>'6桁'!S150</f>
        <v>▽W★</v>
      </c>
      <c r="T150" s="95" t="str">
        <f>IF(全国標準卸価格!T150="","",IF(ISNUMBER(全国標準卸価格!T150),IF(入力!$C$11=1,ROUNDDOWN(全国標準卸価格!T150*地区別掛け率!T150%,-入力!$C$10),IF(入力!$C$11=2,ROUNDUP(全国標準卸価格!T150*地区別掛け率!T150%,-入力!$C$10),IF(入力!$C$11=3,ROUND(全国標準卸価格!T150*地区別掛け率!T150%,-入力!$C$10),""))),全国標準卸価格!T150))</f>
        <v/>
      </c>
      <c r="U150" s="96">
        <f>'6桁'!U150</f>
        <v>0</v>
      </c>
      <c r="V150" s="95">
        <f>IF(全国標準卸価格!V150="","",IF(ISNUMBER(全国標準卸価格!V150),IF(入力!$C$11=1,ROUNDDOWN(全国標準卸価格!V150*地区別掛け率!V150%,-入力!$C$10),IF(入力!$C$11=2,ROUNDUP(全国標準卸価格!V150*地区別掛け率!V150%,-入力!$C$10),IF(入力!$C$11=3,ROUND(全国標準卸価格!V150*地区別掛け率!V150%,-入力!$C$10),""))),全国標準卸価格!V150))</f>
        <v>56200</v>
      </c>
      <c r="W150" s="96" t="str">
        <f>'6桁'!W150</f>
        <v>W★</v>
      </c>
      <c r="X150" s="74"/>
      <c r="Y150" s="251"/>
    </row>
    <row r="151" spans="2:25" ht="30" customHeight="1">
      <c r="B151" s="503"/>
      <c r="C151" s="362" t="s">
        <v>62</v>
      </c>
      <c r="D151" s="254">
        <v>95</v>
      </c>
      <c r="E151" s="342">
        <v>99</v>
      </c>
      <c r="F151" s="95" t="str">
        <f>IF(全国標準卸価格!F151="","",IF(ISNUMBER(全国標準卸価格!F151),IF(入力!$C$11=1,ROUNDDOWN(全国標準卸価格!F151*地区別掛け率!F151%,-入力!$C$10),IF(入力!$C$11=2,ROUNDUP(全国標準卸価格!F151*地区別掛け率!F151%,-入力!$C$10),IF(入力!$C$11=3,ROUND(全国標準卸価格!F151*地区別掛け率!F151%,-入力!$C$10),""))),全国標準卸価格!F151))</f>
        <v/>
      </c>
      <c r="G151" s="20">
        <f>'6桁'!G151</f>
        <v>0</v>
      </c>
      <c r="H151" s="95" t="str">
        <f>IF(全国標準卸価格!H151="","",IF(ISNUMBER(全国標準卸価格!H151),IF(入力!$C$11=1,ROUNDDOWN(全国標準卸価格!H151*地区別掛け率!H151%,-入力!$C$10),IF(入力!$C$11=2,ROUNDUP(全国標準卸価格!H151*地区別掛け率!H151%,-入力!$C$10),IF(入力!$C$11=3,ROUND(全国標準卸価格!H151*地区別掛け率!H151%,-入力!$C$10),""))),全国標準卸価格!H151))</f>
        <v/>
      </c>
      <c r="I151" s="101">
        <f>'6桁'!I151</f>
        <v>0</v>
      </c>
      <c r="J151" s="95" t="str">
        <f>IF(全国標準卸価格!J151="","",IF(ISNUMBER(全国標準卸価格!J151),IF(入力!$C$11=1,ROUNDDOWN(全国標準卸価格!J151*地区別掛け率!J151%,-入力!$C$10),IF(入力!$C$11=2,ROUNDUP(全国標準卸価格!J151*地区別掛け率!J151%,-入力!$C$10),IF(入力!$C$11=3,ROUND(全国標準卸価格!J151*地区別掛け率!J151%,-入力!$C$10),""))),全国標準卸価格!J151))</f>
        <v/>
      </c>
      <c r="K151" s="101">
        <f>'6桁'!K151</f>
        <v>0</v>
      </c>
      <c r="L151" s="95" t="str">
        <f>IF(全国標準卸価格!L151="","",IF(ISNUMBER(全国標準卸価格!L151),IF(入力!$C$11=1,ROUNDDOWN(全国標準卸価格!L151*地区別掛け率!L151%,-入力!$C$10),IF(入力!$C$11=2,ROUNDUP(全国標準卸価格!L151*地区別掛け率!L151%,-入力!$C$10),IF(入力!$C$11=3,ROUND(全国標準卸価格!L151*地区別掛け率!L151%,-入力!$C$10),""))),全国標準卸価格!L151))</f>
        <v/>
      </c>
      <c r="M151" s="101">
        <f>'6桁'!M151</f>
        <v>0</v>
      </c>
      <c r="N151" s="95" t="str">
        <f>IF(全国標準卸価格!N151="","",IF(ISNUMBER(全国標準卸価格!N151),IF(入力!$C$11=1,ROUNDDOWN(全国標準卸価格!N151*地区別掛け率!N151%,-入力!$C$10),IF(入力!$C$11=2,ROUNDUP(全国標準卸価格!N151*地区別掛け率!N151%,-入力!$C$10),IF(入力!$C$11=3,ROUND(全国標準卸価格!N151*地区別掛け率!N151%,-入力!$C$10),""))),全国標準卸価格!N151))</f>
        <v/>
      </c>
      <c r="O151" s="126">
        <f>'6桁'!O151</f>
        <v>0</v>
      </c>
      <c r="P151" s="95">
        <f>IF(全国標準卸価格!P151="","",IF(ISNUMBER(全国標準卸価格!P151),IF(入力!$C$11=1,ROUNDDOWN(全国標準卸価格!P151*地区別掛け率!P151%,-入力!$C$10),IF(入力!$C$11=2,ROUNDUP(全国標準卸価格!P151*地区別掛け率!P151%,-入力!$C$10),IF(入力!$C$11=3,ROUND(全国標準卸価格!P151*地区別掛け率!P151%,-入力!$C$10),""))),全国標準卸価格!P151))</f>
        <v>71800</v>
      </c>
      <c r="Q151" s="96" t="str">
        <f>'6桁'!Q151</f>
        <v>W</v>
      </c>
      <c r="R151" s="95" t="str">
        <f>IF(全国標準卸価格!R151="","",IF(ISNUMBER(全国標準卸価格!R151),IF(入力!$C$11=1,ROUNDDOWN(全国標準卸価格!R151*地区別掛け率!R151%,-入力!$C$10),IF(入力!$C$11=2,ROUNDUP(全国標準卸価格!R151*地区別掛け率!R151%,-入力!$C$10),IF(入力!$C$11=3,ROUND(全国標準卸価格!R151*地区別掛け率!R151%,-入力!$C$10),""))),全国標準卸価格!R151))</f>
        <v/>
      </c>
      <c r="S151" s="96">
        <f>'6桁'!S151</f>
        <v>0</v>
      </c>
      <c r="T151" s="95" t="str">
        <f>IF(全国標準卸価格!T151="","",IF(ISNUMBER(全国標準卸価格!T151),IF(入力!$C$11=1,ROUNDDOWN(全国標準卸価格!T151*地区別掛け率!T151%,-入力!$C$10),IF(入力!$C$11=2,ROUNDUP(全国標準卸価格!T151*地区別掛け率!T151%,-入力!$C$10),IF(入力!$C$11=3,ROUND(全国標準卸価格!T151*地区別掛け率!T151%,-入力!$C$10),""))),全国標準卸価格!T151))</f>
        <v/>
      </c>
      <c r="U151" s="96">
        <f>'6桁'!U151</f>
        <v>0</v>
      </c>
      <c r="V151" s="95">
        <f>IF(全国標準卸価格!V151="","",IF(ISNUMBER(全国標準卸価格!V151),IF(入力!$C$11=1,ROUNDDOWN(全国標準卸価格!V151*地区別掛け率!V151%,-入力!$C$10),IF(入力!$C$11=2,ROUNDUP(全国標準卸価格!V151*地区別掛け率!V151%,-入力!$C$10),IF(入力!$C$11=3,ROUND(全国標準卸価格!V151*地区別掛け率!V151%,-入力!$C$10),""))),全国標準卸価格!V151))</f>
        <v>59700</v>
      </c>
      <c r="W151" s="96" t="str">
        <f>'6桁'!W151</f>
        <v>W</v>
      </c>
      <c r="X151" s="74"/>
      <c r="Y151" s="251"/>
    </row>
    <row r="152" spans="2:25" ht="30" customHeight="1">
      <c r="B152" s="503"/>
      <c r="C152" s="362" t="s">
        <v>495</v>
      </c>
      <c r="D152" s="254"/>
      <c r="E152" s="342">
        <v>101</v>
      </c>
      <c r="F152" s="95" t="str">
        <f>IF(全国標準卸価格!F152="","",IF(ISNUMBER(全国標準卸価格!F152),IF(入力!$C$11=1,ROUNDDOWN(全国標準卸価格!F152*地区別掛け率!F152%,-入力!$C$10),IF(入力!$C$11=2,ROUNDUP(全国標準卸価格!F152*地区別掛け率!F152%,-入力!$C$10),IF(入力!$C$11=3,ROUND(全国標準卸価格!F152*地区別掛け率!F152%,-入力!$C$10),""))),全国標準卸価格!F152))</f>
        <v/>
      </c>
      <c r="G152" s="19">
        <f>'6桁'!G152</f>
        <v>0</v>
      </c>
      <c r="H152" s="95" t="str">
        <f>IF(全国標準卸価格!H152="","",IF(ISNUMBER(全国標準卸価格!H152),IF(入力!$C$11=1,ROUNDDOWN(全国標準卸価格!H152*地区別掛け率!H152%,-入力!$C$10),IF(入力!$C$11=2,ROUNDUP(全国標準卸価格!H152*地区別掛け率!H152%,-入力!$C$10),IF(入力!$C$11=3,ROUND(全国標準卸価格!H152*地区別掛け率!H152%,-入力!$C$10),""))),全国標準卸価格!H152))</f>
        <v/>
      </c>
      <c r="I152" s="101">
        <f>'6桁'!I152</f>
        <v>0</v>
      </c>
      <c r="J152" s="95" t="str">
        <f>IF(全国標準卸価格!J152="","",IF(ISNUMBER(全国標準卸価格!J152),IF(入力!$C$11=1,ROUNDDOWN(全国標準卸価格!J152*地区別掛け率!J152%,-入力!$C$10),IF(入力!$C$11=2,ROUNDUP(全国標準卸価格!J152*地区別掛け率!J152%,-入力!$C$10),IF(入力!$C$11=3,ROUND(全国標準卸価格!J152*地区別掛け率!J152%,-入力!$C$10),""))),全国標準卸価格!J152))</f>
        <v/>
      </c>
      <c r="K152" s="101">
        <f>'6桁'!K152</f>
        <v>0</v>
      </c>
      <c r="L152" s="95" t="str">
        <f>IF(全国標準卸価格!L152="","",IF(ISNUMBER(全国標準卸価格!L152),IF(入力!$C$11=1,ROUNDDOWN(全国標準卸価格!L152*地区別掛け率!L152%,-入力!$C$10),IF(入力!$C$11=2,ROUNDUP(全国標準卸価格!L152*地区別掛け率!L152%,-入力!$C$10),IF(入力!$C$11=3,ROUND(全国標準卸価格!L152*地区別掛け率!L152%,-入力!$C$10),""))),全国標準卸価格!L152))</f>
        <v/>
      </c>
      <c r="M152" s="101">
        <f>'6桁'!M152</f>
        <v>0</v>
      </c>
      <c r="N152" s="95" t="str">
        <f>IF(全国標準卸価格!N152="","",IF(ISNUMBER(全国標準卸価格!N152),IF(入力!$C$11=1,ROUNDDOWN(全国標準卸価格!N152*地区別掛け率!N152%,-入力!$C$10),IF(入力!$C$11=2,ROUNDUP(全国標準卸価格!N152*地区別掛け率!N152%,-入力!$C$10),IF(入力!$C$11=3,ROUND(全国標準卸価格!N152*地区別掛け率!N152%,-入力!$C$10),""))),全国標準卸価格!N152))</f>
        <v/>
      </c>
      <c r="O152" s="126">
        <f>'6桁'!O152</f>
        <v>0</v>
      </c>
      <c r="P152" s="95" t="str">
        <f>IF(全国標準卸価格!P152="","",IF(ISNUMBER(全国標準卸価格!P152),IF(入力!$C$11=1,ROUNDDOWN(全国標準卸価格!P152*地区別掛け率!P152%,-入力!$C$10),IF(入力!$C$11=2,ROUNDUP(全国標準卸価格!P152*地区別掛け率!P152%,-入力!$C$10),IF(入力!$C$11=3,ROUND(全国標準卸価格!P152*地区別掛け率!P152%,-入力!$C$10),""))),全国標準卸価格!P152))</f>
        <v/>
      </c>
      <c r="Q152" s="96">
        <f>'6桁'!Q152</f>
        <v>0</v>
      </c>
      <c r="R152" s="95">
        <f>IF(全国標準卸価格!R152="","",IF(ISNUMBER(全国標準卸価格!R152),IF(入力!$C$11=1,ROUNDDOWN(全国標準卸価格!R152*地区別掛け率!R152%,-入力!$C$10),IF(入力!$C$11=2,ROUNDUP(全国標準卸価格!R152*地区別掛け率!R152%,-入力!$C$10),IF(入力!$C$11=3,ROUND(全国標準卸価格!R152*地区別掛け率!R152%,-入力!$C$10),""))),全国標準卸価格!R152))</f>
        <v>93100</v>
      </c>
      <c r="S152" s="96" t="str">
        <f>'6桁'!S152</f>
        <v>▽W★</v>
      </c>
      <c r="T152" s="95" t="str">
        <f>IF(全国標準卸価格!T152="","",IF(ISNUMBER(全国標準卸価格!T152),IF(入力!$C$11=1,ROUNDDOWN(全国標準卸価格!T152*地区別掛け率!T152%,-入力!$C$10),IF(入力!$C$11=2,ROUNDUP(全国標準卸価格!T152*地区別掛け率!T152%,-入力!$C$10),IF(入力!$C$11=3,ROUND(全国標準卸価格!T152*地区別掛け率!T152%,-入力!$C$10),""))),全国標準卸価格!T152))</f>
        <v/>
      </c>
      <c r="U152" s="96">
        <f>'6桁'!U152</f>
        <v>0</v>
      </c>
      <c r="V152" s="95" t="str">
        <f>IF(全国標準卸価格!V152="","",IF(ISNUMBER(全国標準卸価格!V152),IF(入力!$C$11=1,ROUNDDOWN(全国標準卸価格!V152*地区別掛け率!V152%,-入力!$C$10),IF(入力!$C$11=2,ROUNDUP(全国標準卸価格!V152*地区別掛け率!V152%,-入力!$C$10),IF(入力!$C$11=3,ROUND(全国標準卸価格!V152*地区別掛け率!V152%,-入力!$C$10),""))),全国標準卸価格!V152))</f>
        <v/>
      </c>
      <c r="W152" s="96">
        <f>'6桁'!W152</f>
        <v>0</v>
      </c>
      <c r="X152" s="74"/>
      <c r="Y152" s="251"/>
    </row>
    <row r="153" spans="2:25" ht="30" customHeight="1">
      <c r="B153" s="503"/>
      <c r="C153" s="362" t="s">
        <v>65</v>
      </c>
      <c r="D153" s="254">
        <v>85</v>
      </c>
      <c r="E153" s="342">
        <v>89</v>
      </c>
      <c r="F153" s="95" t="str">
        <f>IF(全国標準卸価格!F153="","",IF(ISNUMBER(全国標準卸価格!F153),IF(入力!$C$11=1,ROUNDDOWN(全国標準卸価格!F153*地区別掛け率!F153%,-入力!$C$10),IF(入力!$C$11=2,ROUNDUP(全国標準卸価格!F153*地区別掛け率!F153%,-入力!$C$10),IF(入力!$C$11=3,ROUND(全国標準卸価格!F153*地区別掛け率!F153%,-入力!$C$10),""))),全国標準卸価格!F153))</f>
        <v/>
      </c>
      <c r="G153" s="19">
        <f>'6桁'!G153</f>
        <v>0</v>
      </c>
      <c r="H153" s="95" t="str">
        <f>IF(全国標準卸価格!H153="","",IF(ISNUMBER(全国標準卸価格!H153),IF(入力!$C$11=1,ROUNDDOWN(全国標準卸価格!H153*地区別掛け率!H153%,-入力!$C$10),IF(入力!$C$11=2,ROUNDUP(全国標準卸価格!H153*地区別掛け率!H153%,-入力!$C$10),IF(入力!$C$11=3,ROUND(全国標準卸価格!H153*地区別掛け率!H153%,-入力!$C$10),""))),全国標準卸価格!H153))</f>
        <v/>
      </c>
      <c r="I153" s="96">
        <f>'6桁'!I153</f>
        <v>0</v>
      </c>
      <c r="J153" s="95">
        <f>IF(全国標準卸価格!J153="","",IF(ISNUMBER(全国標準卸価格!J153),IF(入力!$C$11=1,ROUNDDOWN(全国標準卸価格!J153*地区別掛け率!J153%,-入力!$C$10),IF(入力!$C$11=2,ROUNDUP(全国標準卸価格!J153*地区別掛け率!J153%,-入力!$C$10),IF(入力!$C$11=3,ROUND(全国標準卸価格!J153*地区別掛け率!J153%,-入力!$C$10),""))),全国標準卸価格!J153))</f>
        <v>48300</v>
      </c>
      <c r="K153" s="96" t="str">
        <f>'6桁'!K153</f>
        <v>W★</v>
      </c>
      <c r="L153" s="95" t="str">
        <f>IF(全国標準卸価格!L153="","",IF(ISNUMBER(全国標準卸価格!L153),IF(入力!$C$11=1,ROUNDDOWN(全国標準卸価格!L153*地区別掛け率!L153%,-入力!$C$10),IF(入力!$C$11=2,ROUNDUP(全国標準卸価格!L153*地区別掛け率!L153%,-入力!$C$10),IF(入力!$C$11=3,ROUND(全国標準卸価格!L153*地区別掛け率!L153%,-入力!$C$10),""))),全国標準卸価格!L153))</f>
        <v/>
      </c>
      <c r="M153" s="96">
        <f>'6桁'!M153</f>
        <v>0</v>
      </c>
      <c r="N153" s="95" t="str">
        <f>IF(全国標準卸価格!N153="","",IF(ISNUMBER(全国標準卸価格!N153),IF(入力!$C$11=1,ROUNDDOWN(全国標準卸価格!N153*地区別掛け率!N153%,-入力!$C$10),IF(入力!$C$11=2,ROUNDUP(全国標準卸価格!N153*地区別掛け率!N153%,-入力!$C$10),IF(入力!$C$11=3,ROUND(全国標準卸価格!N153*地区別掛け率!N153%,-入力!$C$10),""))),全国標準卸価格!N153))</f>
        <v/>
      </c>
      <c r="O153" s="126">
        <f>'6桁'!O153</f>
        <v>0</v>
      </c>
      <c r="P153" s="95" t="str">
        <f>IF(全国標準卸価格!P153="","",IF(ISNUMBER(全国標準卸価格!P153),IF(入力!$C$11=1,ROUNDDOWN(全国標準卸価格!P153*地区別掛け率!P153%,-入力!$C$10),IF(入力!$C$11=2,ROUNDUP(全国標準卸価格!P153*地区別掛け率!P153%,-入力!$C$10),IF(入力!$C$11=3,ROUND(全国標準卸価格!P153*地区別掛け率!P153%,-入力!$C$10),""))),全国標準卸価格!P153))</f>
        <v/>
      </c>
      <c r="Q153" s="96">
        <f>'6桁'!Q153</f>
        <v>0</v>
      </c>
      <c r="R153" s="95" t="str">
        <f>IF(全国標準卸価格!R153="","",IF(ISNUMBER(全国標準卸価格!R153),IF(入力!$C$11=1,ROUNDDOWN(全国標準卸価格!R153*地区別掛け率!R153%,-入力!$C$10),IF(入力!$C$11=2,ROUNDUP(全国標準卸価格!R153*地区別掛け率!R153%,-入力!$C$10),IF(入力!$C$11=3,ROUND(全国標準卸価格!R153*地区別掛け率!R153%,-入力!$C$10),""))),全国標準卸価格!R153))</f>
        <v/>
      </c>
      <c r="S153" s="96">
        <f>'6桁'!S153</f>
        <v>0</v>
      </c>
      <c r="T153" s="95" t="str">
        <f>IF(全国標準卸価格!T153="","",IF(ISNUMBER(全国標準卸価格!T153),IF(入力!$C$11=1,ROUNDDOWN(全国標準卸価格!T153*地区別掛け率!T153%,-入力!$C$10),IF(入力!$C$11=2,ROUNDUP(全国標準卸価格!T153*地区別掛け率!T153%,-入力!$C$10),IF(入力!$C$11=3,ROUND(全国標準卸価格!T153*地区別掛け率!T153%,-入力!$C$10),""))),全国標準卸価格!T153))</f>
        <v/>
      </c>
      <c r="U153" s="96">
        <f>'6桁'!U153</f>
        <v>0</v>
      </c>
      <c r="V153" s="95">
        <f>IF(全国標準卸価格!V153="","",IF(ISNUMBER(全国標準卸価格!V153),IF(入力!$C$11=1,ROUNDDOWN(全国標準卸価格!V153*地区別掛け率!V153%,-入力!$C$10),IF(入力!$C$11=2,ROUNDUP(全国標準卸価格!V153*地区別掛け率!V153%,-入力!$C$10),IF(入力!$C$11=3,ROUND(全国標準卸価格!V153*地区別掛け率!V153%,-入力!$C$10),""))),全国標準卸価格!V153))</f>
        <v>44100</v>
      </c>
      <c r="W153" s="96" t="str">
        <f>'6桁'!W153</f>
        <v>W
DZ101</v>
      </c>
      <c r="X153" s="74"/>
      <c r="Y153" s="251"/>
    </row>
    <row r="154" spans="2:25" ht="30" customHeight="1">
      <c r="B154" s="503"/>
      <c r="C154" s="362" t="s">
        <v>66</v>
      </c>
      <c r="D154" s="254">
        <v>88</v>
      </c>
      <c r="E154" s="342">
        <v>92</v>
      </c>
      <c r="F154" s="95">
        <f>IF(全国標準卸価格!F154="","",IF(ISNUMBER(全国標準卸価格!F154),IF(入力!$C$11=1,ROUNDDOWN(全国標準卸価格!F154*地区別掛け率!F154%,-入力!$C$10),IF(入力!$C$11=2,ROUNDUP(全国標準卸価格!F154*地区別掛け率!F154%,-入力!$C$10),IF(入力!$C$11=3,ROUND(全国標準卸価格!F154*地区別掛け率!F154%,-入力!$C$10),""))),全国標準卸価格!F154))</f>
        <v>51100</v>
      </c>
      <c r="G154" s="126" t="str">
        <f>'6桁'!G154</f>
        <v>Y★</v>
      </c>
      <c r="H154" s="95">
        <f>IF(全国標準卸価格!H154="","",IF(ISNUMBER(全国標準卸価格!H154),IF(入力!$C$11=1,ROUNDDOWN(全国標準卸価格!H154*地区別掛け率!H154%,-入力!$C$10),IF(入力!$C$11=2,ROUNDUP(全国標準卸価格!H154*地区別掛け率!H154%,-入力!$C$10),IF(入力!$C$11=3,ROUND(全国標準卸価格!H154*地区別掛け率!H154%,-入力!$C$10),""))),全国標準卸価格!H154))</f>
        <v>47800</v>
      </c>
      <c r="I154" s="126" t="str">
        <f>'6桁'!I154</f>
        <v>W★</v>
      </c>
      <c r="J154" s="95">
        <f>IF(全国標準卸価格!J154="","",IF(ISNUMBER(全国標準卸価格!J154),IF(入力!$C$11=1,ROUNDDOWN(全国標準卸価格!J154*地区別掛け率!J154%,-入力!$C$10),IF(入力!$C$11=2,ROUNDUP(全国標準卸価格!J154*地区別掛け率!J154%,-入力!$C$10),IF(入力!$C$11=3,ROUND(全国標準卸価格!J154*地区別掛け率!J154%,-入力!$C$10),""))),全国標準卸価格!J154))</f>
        <v>47400</v>
      </c>
      <c r="K154" s="126" t="str">
        <f>'6桁'!K154</f>
        <v>W★</v>
      </c>
      <c r="L154" s="95" t="str">
        <f>IF(全国標準卸価格!L154="","",IF(ISNUMBER(全国標準卸価格!L154),IF(入力!$C$11=1,ROUNDDOWN(全国標準卸価格!L154*地区別掛け率!L154%,-入力!$C$10),IF(入力!$C$11=2,ROUNDUP(全国標準卸価格!L154*地区別掛け率!L154%,-入力!$C$10),IF(入力!$C$11=3,ROUND(全国標準卸価格!L154*地区別掛け率!L154%,-入力!$C$10),""))),全国標準卸価格!L154))</f>
        <v/>
      </c>
      <c r="M154" s="126">
        <f>'6桁'!M154</f>
        <v>0</v>
      </c>
      <c r="N154" s="95" t="str">
        <f>IF(全国標準卸価格!N154="","",IF(ISNUMBER(全国標準卸価格!N154),IF(入力!$C$11=1,ROUNDDOWN(全国標準卸価格!N154*地区別掛け率!N154%,-入力!$C$10),IF(入力!$C$11=2,ROUNDUP(全国標準卸価格!N154*地区別掛け率!N154%,-入力!$C$10),IF(入力!$C$11=3,ROUND(全国標準卸価格!N154*地区別掛け率!N154%,-入力!$C$10),""))),全国標準卸価格!N154))</f>
        <v/>
      </c>
      <c r="O154" s="126">
        <f>'6桁'!O154</f>
        <v>0</v>
      </c>
      <c r="P154" s="95">
        <f>IF(全国標準卸価格!P154="","",IF(ISNUMBER(全国標準卸価格!P154),IF(入力!$C$11=1,ROUNDDOWN(全国標準卸価格!P154*地区別掛け率!P154%,-入力!$C$10),IF(入力!$C$11=2,ROUNDUP(全国標準卸価格!P154*地区別掛け率!P154%,-入力!$C$10),IF(入力!$C$11=3,ROUND(全国標準卸価格!P154*地区別掛け率!P154%,-入力!$C$10),""))),全国標準卸価格!P154))</f>
        <v>57700</v>
      </c>
      <c r="Q154" s="96" t="str">
        <f>'6桁'!Q154</f>
        <v>W</v>
      </c>
      <c r="R154" s="95" t="str">
        <f>IF(全国標準卸価格!R154="","",IF(ISNUMBER(全国標準卸価格!R154),IF(入力!$C$11=1,ROUNDDOWN(全国標準卸価格!R154*地区別掛け率!R154%,-入力!$C$10),IF(入力!$C$11=2,ROUNDUP(全国標準卸価格!R154*地区別掛け率!R154%,-入力!$C$10),IF(入力!$C$11=3,ROUND(全国標準卸価格!R154*地区別掛け率!R154%,-入力!$C$10),""))),全国標準卸価格!R154))</f>
        <v/>
      </c>
      <c r="S154" s="96">
        <f>'6桁'!S154</f>
        <v>0</v>
      </c>
      <c r="T154" s="95">
        <f>IF(全国標準卸価格!T154="","",IF(ISNUMBER(全国標準卸価格!T154),IF(入力!$C$11=1,ROUNDDOWN(全国標準卸価格!T154*地区別掛け率!T154%,-入力!$C$10),IF(入力!$C$11=2,ROUNDUP(全国標準卸価格!T154*地区別掛け率!T154%,-入力!$C$10),IF(入力!$C$11=3,ROUND(全国標準卸価格!T154*地区別掛け率!T154%,-入力!$C$10),""))),全国標準卸価格!T154))</f>
        <v>67100</v>
      </c>
      <c r="U154" s="96" t="str">
        <f>'6桁'!U154</f>
        <v>▽W★</v>
      </c>
      <c r="V154" s="95">
        <f>IF(全国標準卸価格!V154="","",IF(ISNUMBER(全国標準卸価格!V154),IF(入力!$C$11=1,ROUNDDOWN(全国標準卸価格!V154*地区別掛け率!V154%,-入力!$C$10),IF(入力!$C$11=2,ROUNDUP(全国標準卸価格!V154*地区別掛け率!V154%,-入力!$C$10),IF(入力!$C$11=3,ROUND(全国標準卸価格!V154*地区別掛け率!V154%,-入力!$C$10),""))),全国標準卸価格!V154))</f>
        <v>46700</v>
      </c>
      <c r="W154" s="96" t="str">
        <f>'6桁'!W154</f>
        <v>W★</v>
      </c>
      <c r="X154" s="74"/>
      <c r="Y154" s="251"/>
    </row>
    <row r="155" spans="2:25" ht="30" customHeight="1">
      <c r="B155" s="503"/>
      <c r="C155" s="362" t="s">
        <v>172</v>
      </c>
      <c r="D155" s="254">
        <v>91</v>
      </c>
      <c r="E155" s="342">
        <v>95</v>
      </c>
      <c r="F155" s="95">
        <f>IF(全国標準卸価格!F155="","",IF(ISNUMBER(全国標準卸価格!F155),IF(入力!$C$11=1,ROUNDDOWN(全国標準卸価格!F155*地区別掛け率!F155%,-入力!$C$10),IF(入力!$C$11=2,ROUNDUP(全国標準卸価格!F155*地区別掛け率!F155%,-入力!$C$10),IF(入力!$C$11=3,ROUND(全国標準卸価格!F155*地区別掛け率!F155%,-入力!$C$10),""))),全国標準卸価格!F155))</f>
        <v>52600</v>
      </c>
      <c r="G155" s="96" t="str">
        <f>'6桁'!G155</f>
        <v>Y★</v>
      </c>
      <c r="H155" s="95">
        <f>IF(全国標準卸価格!H155="","",IF(ISNUMBER(全国標準卸価格!H155),IF(入力!$C$11=1,ROUNDDOWN(全国標準卸価格!H155*地区別掛け率!H155%,-入力!$C$10),IF(入力!$C$11=2,ROUNDUP(全国標準卸価格!H155*地区別掛け率!H155%,-入力!$C$10),IF(入力!$C$11=3,ROUND(全国標準卸価格!H155*地区別掛け率!H155%,-入力!$C$10),""))),全国標準卸価格!H155))</f>
        <v>50500</v>
      </c>
      <c r="I155" s="126" t="str">
        <f>'6桁'!I155</f>
        <v>W★</v>
      </c>
      <c r="J155" s="95">
        <f>IF(全国標準卸価格!J155="","",IF(ISNUMBER(全国標準卸価格!J155),IF(入力!$C$11=1,ROUNDDOWN(全国標準卸価格!J155*地区別掛け率!J155%,-入力!$C$10),IF(入力!$C$11=2,ROUNDUP(全国標準卸価格!J155*地区別掛け率!J155%,-入力!$C$10),IF(入力!$C$11=3,ROUND(全国標準卸価格!J155*地区別掛け率!J155%,-入力!$C$10),""))),全国標準卸価格!J155))</f>
        <v>50600</v>
      </c>
      <c r="K155" s="96" t="str">
        <f>'6桁'!K155</f>
        <v>W★</v>
      </c>
      <c r="L155" s="95" t="str">
        <f>IF(全国標準卸価格!L155="","",IF(ISNUMBER(全国標準卸価格!L155),IF(入力!$C$11=1,ROUNDDOWN(全国標準卸価格!L155*地区別掛け率!L155%,-入力!$C$10),IF(入力!$C$11=2,ROUNDUP(全国標準卸価格!L155*地区別掛け率!L155%,-入力!$C$10),IF(入力!$C$11=3,ROUND(全国標準卸価格!L155*地区別掛け率!L155%,-入力!$C$10),""))),全国標準卸価格!L155))</f>
        <v/>
      </c>
      <c r="M155" s="96">
        <f>'6桁'!M155</f>
        <v>0</v>
      </c>
      <c r="N155" s="95" t="str">
        <f>IF(全国標準卸価格!N155="","",IF(ISNUMBER(全国標準卸価格!N155),IF(入力!$C$11=1,ROUNDDOWN(全国標準卸価格!N155*地区別掛け率!N155%,-入力!$C$10),IF(入力!$C$11=2,ROUNDUP(全国標準卸価格!N155*地区別掛け率!N155%,-入力!$C$10),IF(入力!$C$11=3,ROUND(全国標準卸価格!N155*地区別掛け率!N155%,-入力!$C$10),""))),全国標準卸価格!N155))</f>
        <v/>
      </c>
      <c r="O155" s="117">
        <f>'6桁'!O155</f>
        <v>0</v>
      </c>
      <c r="P155" s="95">
        <f>IF(全国標準卸価格!P155="","",IF(ISNUMBER(全国標準卸価格!P155),IF(入力!$C$11=1,ROUNDDOWN(全国標準卸価格!P155*地区別掛け率!P155%,-入力!$C$10),IF(入力!$C$11=2,ROUNDUP(全国標準卸価格!P155*地区別掛け率!P155%,-入力!$C$10),IF(入力!$C$11=3,ROUND(全国標準卸価格!P155*地区別掛け率!P155%,-入力!$C$10),""))),全国標準卸価格!P155))</f>
        <v>58900</v>
      </c>
      <c r="Q155" s="96" t="str">
        <f>'6桁'!Q155</f>
        <v>W</v>
      </c>
      <c r="R155" s="95">
        <f>IF(全国標準卸価格!R155="","",IF(ISNUMBER(全国標準卸価格!R155),IF(入力!$C$11=1,ROUNDDOWN(全国標準卸価格!R155*地区別掛け率!R155%,-入力!$C$10),IF(入力!$C$11=2,ROUNDUP(全国標準卸価格!R155*地区別掛け率!R155%,-入力!$C$10),IF(入力!$C$11=3,ROUND(全国標準卸価格!R155*地区別掛け率!R155%,-入力!$C$10),""))),全国標準卸価格!R155))</f>
        <v>68400</v>
      </c>
      <c r="S155" s="96" t="str">
        <f>'6桁'!S155</f>
        <v>▽W★</v>
      </c>
      <c r="T155" s="95">
        <f>IF(全国標準卸価格!T155="","",IF(ISNUMBER(全国標準卸価格!T155),IF(入力!$C$11=1,ROUNDDOWN(全国標準卸価格!T155*地区別掛け率!T155%,-入力!$C$10),IF(入力!$C$11=2,ROUNDUP(全国標準卸価格!T155*地区別掛け率!T155%,-入力!$C$10),IF(入力!$C$11=3,ROUND(全国標準卸価格!T155*地区別掛け率!T155%,-入力!$C$10),""))),全国標準卸価格!T155))</f>
        <v>68400</v>
      </c>
      <c r="U155" s="96" t="str">
        <f>'6桁'!U155</f>
        <v>▽W★</v>
      </c>
      <c r="V155" s="95">
        <f>IF(全国標準卸価格!V155="","",IF(ISNUMBER(全国標準卸価格!V155),IF(入力!$C$11=1,ROUNDDOWN(全国標準卸価格!V155*地区別掛け率!V155%,-入力!$C$10),IF(入力!$C$11=2,ROUNDUP(全国標準卸価格!V155*地区別掛け率!V155%,-入力!$C$10),IF(入力!$C$11=3,ROUND(全国標準卸価格!V155*地区別掛け率!V155%,-入力!$C$10),""))),全国標準卸価格!V155))</f>
        <v>47200</v>
      </c>
      <c r="W155" s="96" t="str">
        <f>'6桁'!W155</f>
        <v>W★</v>
      </c>
      <c r="X155" s="74"/>
      <c r="Y155" s="251"/>
    </row>
    <row r="156" spans="2:25" ht="30" customHeight="1">
      <c r="B156" s="503"/>
      <c r="C156" s="362" t="s">
        <v>70</v>
      </c>
      <c r="D156" s="254">
        <v>93</v>
      </c>
      <c r="E156" s="342">
        <v>97</v>
      </c>
      <c r="F156" s="95">
        <f>IF(全国標準卸価格!F156="","",IF(ISNUMBER(全国標準卸価格!F156),IF(入力!$C$11=1,ROUNDDOWN(全国標準卸価格!F156*地区別掛け率!F156%,-入力!$C$10),IF(入力!$C$11=2,ROUNDUP(全国標準卸価格!F156*地区別掛け率!F156%,-入力!$C$10),IF(入力!$C$11=3,ROUND(全国標準卸価格!F156*地区別掛け率!F156%,-入力!$C$10),""))),全国標準卸価格!F156))</f>
        <v>55500</v>
      </c>
      <c r="G156" s="96" t="str">
        <f>'6桁'!G156</f>
        <v>Y★</v>
      </c>
      <c r="H156" s="95">
        <f>IF(全国標準卸価格!H156="","",IF(ISNUMBER(全国標準卸価格!H156),IF(入力!$C$11=1,ROUNDDOWN(全国標準卸価格!H156*地区別掛け率!H156%,-入力!$C$10),IF(入力!$C$11=2,ROUNDUP(全国標準卸価格!H156*地区別掛け率!H156%,-入力!$C$10),IF(入力!$C$11=3,ROUND(全国標準卸価格!H156*地区別掛け率!H156%,-入力!$C$10),""))),全国標準卸価格!H156))</f>
        <v>51000</v>
      </c>
      <c r="I156" s="126" t="str">
        <f>'6桁'!I156</f>
        <v>W★</v>
      </c>
      <c r="J156" s="95">
        <f>IF(全国標準卸価格!J156="","",IF(ISNUMBER(全国標準卸価格!J156),IF(入力!$C$11=1,ROUNDDOWN(全国標準卸価格!J156*地区別掛け率!J156%,-入力!$C$10),IF(入力!$C$11=2,ROUNDUP(全国標準卸価格!J156*地区別掛け率!J156%,-入力!$C$10),IF(入力!$C$11=3,ROUND(全国標準卸価格!J156*地区別掛け率!J156%,-入力!$C$10),""))),全国標準卸価格!J156))</f>
        <v>51400</v>
      </c>
      <c r="K156" s="96" t="str">
        <f>'6桁'!K156</f>
        <v>W</v>
      </c>
      <c r="L156" s="95" t="str">
        <f>IF(全国標準卸価格!L156="","",IF(ISNUMBER(全国標準卸価格!L156),IF(入力!$C$11=1,ROUNDDOWN(全国標準卸価格!L156*地区別掛け率!L156%,-入力!$C$10),IF(入力!$C$11=2,ROUNDUP(全国標準卸価格!L156*地区別掛け率!L156%,-入力!$C$10),IF(入力!$C$11=3,ROUND(全国標準卸価格!L156*地区別掛け率!L156%,-入力!$C$10),""))),全国標準卸価格!L156))</f>
        <v/>
      </c>
      <c r="M156" s="96">
        <f>'6桁'!M156</f>
        <v>0</v>
      </c>
      <c r="N156" s="95" t="str">
        <f>IF(全国標準卸価格!N156="","",IF(ISNUMBER(全国標準卸価格!N156),IF(入力!$C$11=1,ROUNDDOWN(全国標準卸価格!N156*地区別掛け率!N156%,-入力!$C$10),IF(入力!$C$11=2,ROUNDUP(全国標準卸価格!N156*地区別掛け率!N156%,-入力!$C$10),IF(入力!$C$11=3,ROUND(全国標準卸価格!N156*地区別掛け率!N156%,-入力!$C$10),""))),全国標準卸価格!N156))</f>
        <v/>
      </c>
      <c r="O156" s="96">
        <f>'6桁'!O156</f>
        <v>0</v>
      </c>
      <c r="P156" s="95">
        <f>IF(全国標準卸価格!P156="","",IF(ISNUMBER(全国標準卸価格!P156),IF(入力!$C$11=1,ROUNDDOWN(全国標準卸価格!P156*地区別掛け率!P156%,-入力!$C$10),IF(入力!$C$11=2,ROUNDUP(全国標準卸価格!P156*地区別掛け率!P156%,-入力!$C$10),IF(入力!$C$11=3,ROUND(全国標準卸価格!P156*地区別掛け率!P156%,-入力!$C$10),""))),全国標準卸価格!P156))</f>
        <v>61300</v>
      </c>
      <c r="Q156" s="96" t="str">
        <f>'6桁'!Q156</f>
        <v>W</v>
      </c>
      <c r="R156" s="95">
        <f>IF(全国標準卸価格!R156="","",IF(ISNUMBER(全国標準卸価格!R156),IF(入力!$C$11=1,ROUNDDOWN(全国標準卸価格!R156*地区別掛け率!R156%,-入力!$C$10),IF(入力!$C$11=2,ROUNDUP(全国標準卸価格!R156*地区別掛け率!R156%,-入力!$C$10),IF(入力!$C$11=3,ROUND(全国標準卸価格!R156*地区別掛け率!R156%,-入力!$C$10),""))),全国標準卸価格!R156))</f>
        <v>71200</v>
      </c>
      <c r="S156" s="96" t="str">
        <f>'6桁'!S156</f>
        <v>▽W★</v>
      </c>
      <c r="T156" s="95" t="str">
        <f>IF(全国標準卸価格!T156="","",IF(ISNUMBER(全国標準卸価格!T156),IF(入力!$C$11=1,ROUNDDOWN(全国標準卸価格!T156*地区別掛け率!T156%,-入力!$C$10),IF(入力!$C$11=2,ROUNDUP(全国標準卸価格!T156*地区別掛け率!T156%,-入力!$C$10),IF(入力!$C$11=3,ROUND(全国標準卸価格!T156*地区別掛け率!T156%,-入力!$C$10),""))),全国標準卸価格!T156))</f>
        <v/>
      </c>
      <c r="U156" s="96">
        <f>'6桁'!U156</f>
        <v>0</v>
      </c>
      <c r="V156" s="95">
        <f>IF(全国標準卸価格!V156="","",IF(ISNUMBER(全国標準卸価格!V156),IF(入力!$C$11=1,ROUNDDOWN(全国標準卸価格!V156*地区別掛け率!V156%,-入力!$C$10),IF(入力!$C$11=2,ROUNDUP(全国標準卸価格!V156*地区別掛け率!V156%,-入力!$C$10),IF(入力!$C$11=3,ROUND(全国標準卸価格!V156*地区別掛け率!V156%,-入力!$C$10),""))),全国標準卸価格!V156))</f>
        <v>49800</v>
      </c>
      <c r="W156" s="96" t="str">
        <f>'6桁'!W156</f>
        <v>W★</v>
      </c>
      <c r="X156" s="74"/>
      <c r="Y156" s="251"/>
    </row>
    <row r="157" spans="2:25" ht="30" customHeight="1">
      <c r="B157" s="503"/>
      <c r="C157" s="362" t="s">
        <v>136</v>
      </c>
      <c r="D157" s="254">
        <v>95</v>
      </c>
      <c r="E157" s="342">
        <v>99</v>
      </c>
      <c r="F157" s="95" t="str">
        <f>IF(全国標準卸価格!F157="","",IF(ISNUMBER(全国標準卸価格!F157),IF(入力!$C$11=1,ROUNDDOWN(全国標準卸価格!F157*地区別掛け率!F157%,-入力!$C$10),IF(入力!$C$11=2,ROUNDUP(全国標準卸価格!F157*地区別掛け率!F157%,-入力!$C$10),IF(入力!$C$11=3,ROUND(全国標準卸価格!F157*地区別掛け率!F157%,-入力!$C$10),""))),全国標準卸価格!F157))</f>
        <v/>
      </c>
      <c r="G157" s="20">
        <f>'6桁'!G157</f>
        <v>0</v>
      </c>
      <c r="H157" s="95">
        <f>IF(全国標準卸価格!H157="","",IF(ISNUMBER(全国標準卸価格!H157),IF(入力!$C$11=1,ROUNDDOWN(全国標準卸価格!H157*地区別掛け率!H157%,-入力!$C$10),IF(入力!$C$11=2,ROUNDUP(全国標準卸価格!H157*地区別掛け率!H157%,-入力!$C$10),IF(入力!$C$11=3,ROUND(全国標準卸価格!H157*地区別掛け率!H157%,-入力!$C$10),""))),全国標準卸価格!H157))</f>
        <v>54800</v>
      </c>
      <c r="I157" s="96" t="str">
        <f>'6桁'!I157</f>
        <v>W★</v>
      </c>
      <c r="J157" s="95">
        <f>IF(全国標準卸価格!J157="","",IF(ISNUMBER(全国標準卸価格!J157),IF(入力!$C$11=1,ROUNDDOWN(全国標準卸価格!J157*地区別掛け率!J157%,-入力!$C$10),IF(入力!$C$11=2,ROUNDUP(全国標準卸価格!J157*地区別掛け率!J157%,-入力!$C$10),IF(入力!$C$11=3,ROUND(全国標準卸価格!J157*地区別掛け率!J157%,-入力!$C$10),""))),全国標準卸価格!J157))</f>
        <v>55600</v>
      </c>
      <c r="K157" s="101" t="str">
        <f>'6桁'!K157</f>
        <v>W★</v>
      </c>
      <c r="L157" s="95" t="str">
        <f>IF(全国標準卸価格!L157="","",IF(ISNUMBER(全国標準卸価格!L157),IF(入力!$C$11=1,ROUNDDOWN(全国標準卸価格!L157*地区別掛け率!L157%,-入力!$C$10),IF(入力!$C$11=2,ROUNDUP(全国標準卸価格!L157*地区別掛け率!L157%,-入力!$C$10),IF(入力!$C$11=3,ROUND(全国標準卸価格!L157*地区別掛け率!L157%,-入力!$C$10),""))),全国標準卸価格!L157))</f>
        <v/>
      </c>
      <c r="M157" s="101">
        <f>'6桁'!M157</f>
        <v>0</v>
      </c>
      <c r="N157" s="95" t="str">
        <f>IF(全国標準卸価格!N157="","",IF(ISNUMBER(全国標準卸価格!N157),IF(入力!$C$11=1,ROUNDDOWN(全国標準卸価格!N157*地区別掛け率!N157%,-入力!$C$10),IF(入力!$C$11=2,ROUNDUP(全国標準卸価格!N157*地区別掛け率!N157%,-入力!$C$10),IF(入力!$C$11=3,ROUND(全国標準卸価格!N157*地区別掛け率!N157%,-入力!$C$10),""))),全国標準卸価格!N157))</f>
        <v/>
      </c>
      <c r="O157" s="126">
        <f>'6桁'!O157</f>
        <v>0</v>
      </c>
      <c r="P157" s="95" t="str">
        <f>IF(全国標準卸価格!P157="","",IF(ISNUMBER(全国標準卸価格!P157),IF(入力!$C$11=1,ROUNDDOWN(全国標準卸価格!P157*地区別掛け率!P157%,-入力!$C$10),IF(入力!$C$11=2,ROUNDUP(全国標準卸価格!P157*地区別掛け率!P157%,-入力!$C$10),IF(入力!$C$11=3,ROUND(全国標準卸価格!P157*地区別掛け率!P157%,-入力!$C$10),""))),全国標準卸価格!P157))</f>
        <v/>
      </c>
      <c r="Q157" s="96">
        <f>'6桁'!Q157</f>
        <v>0</v>
      </c>
      <c r="R157" s="95" t="str">
        <f>IF(全国標準卸価格!R157="","",IF(ISNUMBER(全国標準卸価格!R157),IF(入力!$C$11=1,ROUNDDOWN(全国標準卸価格!R157*地区別掛け率!R157%,-入力!$C$10),IF(入力!$C$11=2,ROUNDUP(全国標準卸価格!R157*地区別掛け率!R157%,-入力!$C$10),IF(入力!$C$11=3,ROUND(全国標準卸価格!R157*地区別掛け率!R157%,-入力!$C$10),""))),全国標準卸価格!R157))</f>
        <v/>
      </c>
      <c r="S157" s="96">
        <f>'6桁'!S157</f>
        <v>0</v>
      </c>
      <c r="T157" s="95">
        <f>IF(全国標準卸価格!T157="","",IF(ISNUMBER(全国標準卸価格!T157),IF(入力!$C$11=1,ROUNDDOWN(全国標準卸価格!T157*地区別掛け率!T157%,-入力!$C$10),IF(入力!$C$11=2,ROUNDUP(全国標準卸価格!T157*地区別掛け率!T157%,-入力!$C$10),IF(入力!$C$11=3,ROUND(全国標準卸価格!T157*地区別掛け率!T157%,-入力!$C$10),""))),全国標準卸価格!T157))</f>
        <v>73500</v>
      </c>
      <c r="U157" s="96" t="str">
        <f>'6桁'!U157</f>
        <v>▽W★</v>
      </c>
      <c r="V157" s="95" t="str">
        <f>IF(全国標準卸価格!V157="","",IF(ISNUMBER(全国標準卸価格!V157),IF(入力!$C$11=1,ROUNDDOWN(全国標準卸価格!V157*地区別掛け率!V157%,-入力!$C$10),IF(入力!$C$11=2,ROUNDUP(全国標準卸価格!V157*地区別掛け率!V157%,-入力!$C$10),IF(入力!$C$11=3,ROUND(全国標準卸価格!V157*地区別掛け率!V157%,-入力!$C$10),""))),全国標準卸価格!V157))</f>
        <v/>
      </c>
      <c r="W157" s="96">
        <f>'6桁'!W157</f>
        <v>0</v>
      </c>
      <c r="X157" s="74"/>
      <c r="Y157" s="251"/>
    </row>
    <row r="158" spans="2:25" ht="30" customHeight="1">
      <c r="B158" s="503"/>
      <c r="C158" s="362" t="s">
        <v>137</v>
      </c>
      <c r="D158" s="254">
        <v>89</v>
      </c>
      <c r="E158" s="342">
        <v>93</v>
      </c>
      <c r="F158" s="95">
        <f>IF(全国標準卸価格!F158="","",IF(ISNUMBER(全国標準卸価格!F158),IF(入力!$C$11=1,ROUNDDOWN(全国標準卸価格!F158*地区別掛け率!F158%,-入力!$C$10),IF(入力!$C$11=2,ROUNDUP(全国標準卸価格!F158*地区別掛け率!F158%,-入力!$C$10),IF(入力!$C$11=3,ROUND(全国標準卸価格!F158*地区別掛け率!F158%,-入力!$C$10),""))),全国標準卸価格!F158))</f>
        <v>43300</v>
      </c>
      <c r="G158" s="243" t="str">
        <f>'6桁'!G158</f>
        <v>Y★
MAXX050+</v>
      </c>
      <c r="H158" s="95">
        <f>IF(全国標準卸価格!H158="","",IF(ISNUMBER(全国標準卸価格!H158),IF(入力!$C$11=1,ROUNDDOWN(全国標準卸価格!H158*地区別掛け率!H158%,-入力!$C$10),IF(入力!$C$11=2,ROUNDUP(全国標準卸価格!H158*地区別掛け率!H158%,-入力!$C$10),IF(入力!$C$11=3,ROUND(全国標準卸価格!H158*地区別掛け率!H158%,-入力!$C$10),""))),全国標準卸価格!H158))</f>
        <v>41600</v>
      </c>
      <c r="I158" s="96" t="str">
        <f>'6桁'!I158</f>
        <v>W★</v>
      </c>
      <c r="J158" s="95">
        <f>IF(全国標準卸価格!J158="","",IF(ISNUMBER(全国標準卸価格!J158),IF(入力!$C$11=1,ROUNDDOWN(全国標準卸価格!J158*地区別掛け率!J158%,-入力!$C$10),IF(入力!$C$11=2,ROUNDUP(全国標準卸価格!J158*地区別掛け率!J158%,-入力!$C$10),IF(入力!$C$11=3,ROUND(全国標準卸価格!J158*地区別掛け率!J158%,-入力!$C$10),""))),全国標準卸価格!J158))</f>
        <v>40100</v>
      </c>
      <c r="K158" s="126" t="str">
        <f>'6桁'!K158</f>
        <v>W★</v>
      </c>
      <c r="L158" s="95">
        <f>IF(全国標準卸価格!L158="","",IF(ISNUMBER(全国標準卸価格!L158),IF(入力!$C$11=1,ROUNDDOWN(全国標準卸価格!L158*地区別掛け率!L158%,-入力!$C$10),IF(入力!$C$11=2,ROUNDUP(全国標準卸価格!L158*地区別掛け率!L158%,-入力!$C$10),IF(入力!$C$11=3,ROUND(全国標準卸価格!L158*地区別掛け率!L158%,-入力!$C$10),""))),全国標準卸価格!L158))</f>
        <v>37700</v>
      </c>
      <c r="M158" s="126" t="str">
        <f>'6桁'!M158</f>
        <v>W★</v>
      </c>
      <c r="N158" s="95">
        <f>IF(全国標準卸価格!N158="","",IF(ISNUMBER(全国標準卸価格!N158),IF(入力!$C$11=1,ROUNDDOWN(全国標準卸価格!N158*地区別掛け率!N158%,-入力!$C$10),IF(入力!$C$11=2,ROUNDUP(全国標準卸価格!N158*地区別掛け率!N158%,-入力!$C$10),IF(入力!$C$11=3,ROUND(全国標準卸価格!N158*地区別掛け率!N158%,-入力!$C$10),""))),全国標準卸価格!N158))</f>
        <v>37300</v>
      </c>
      <c r="O158" s="126" t="str">
        <f>'6桁'!O158</f>
        <v>W★</v>
      </c>
      <c r="P158" s="95" t="str">
        <f>IF(全国標準卸価格!P158="","",IF(ISNUMBER(全国標準卸価格!P158),IF(入力!$C$11=1,ROUNDDOWN(全国標準卸価格!P158*地区別掛け率!P158%,-入力!$C$10),IF(入力!$C$11=2,ROUNDUP(全国標準卸価格!P158*地区別掛け率!P158%,-入力!$C$10),IF(入力!$C$11=3,ROUND(全国標準卸価格!P158*地区別掛け率!P158%,-入力!$C$10),""))),全国標準卸価格!P158))</f>
        <v/>
      </c>
      <c r="Q158" s="96">
        <f>'6桁'!Q158</f>
        <v>0</v>
      </c>
      <c r="R158" s="95" t="str">
        <f>IF(全国標準卸価格!R158="","",IF(ISNUMBER(全国標準卸価格!R158),IF(入力!$C$11=1,ROUNDDOWN(全国標準卸価格!R158*地区別掛け率!R158%,-入力!$C$10),IF(入力!$C$11=2,ROUNDUP(全国標準卸価格!R158*地区別掛け率!R158%,-入力!$C$10),IF(入力!$C$11=3,ROUND(全国標準卸価格!R158*地区別掛け率!R158%,-入力!$C$10),""))),全国標準卸価格!R158))</f>
        <v/>
      </c>
      <c r="S158" s="96">
        <f>'6桁'!S158</f>
        <v>0</v>
      </c>
      <c r="T158" s="95" t="str">
        <f>IF(全国標準卸価格!T158="","",IF(ISNUMBER(全国標準卸価格!T158),IF(入力!$C$11=1,ROUNDDOWN(全国標準卸価格!T158*地区別掛け率!T158%,-入力!$C$10),IF(入力!$C$11=2,ROUNDUP(全国標準卸価格!T158*地区別掛け率!T158%,-入力!$C$10),IF(入力!$C$11=3,ROUND(全国標準卸価格!T158*地区別掛け率!T158%,-入力!$C$10),""))),全国標準卸価格!T158))</f>
        <v/>
      </c>
      <c r="U158" s="96">
        <f>'6桁'!U158</f>
        <v>0</v>
      </c>
      <c r="V158" s="95" t="str">
        <f>IF(全国標準卸価格!V158="","",IF(ISNUMBER(全国標準卸価格!V158),IF(入力!$C$11=1,ROUNDDOWN(全国標準卸価格!V158*地区別掛け率!V158%,-入力!$C$10),IF(入力!$C$11=2,ROUNDUP(全国標準卸価格!V158*地区別掛け率!V158%,-入力!$C$10),IF(入力!$C$11=3,ROUND(全国標準卸価格!V158*地区別掛け率!V158%,-入力!$C$10),""))),全国標準卸価格!V158))</f>
        <v/>
      </c>
      <c r="W158" s="96">
        <f>'6桁'!W158</f>
        <v>0</v>
      </c>
      <c r="X158" s="74"/>
      <c r="Y158" s="251"/>
    </row>
    <row r="159" spans="2:25" ht="30" customHeight="1">
      <c r="B159" s="503"/>
      <c r="C159" s="362" t="s">
        <v>86</v>
      </c>
      <c r="D159" s="254">
        <v>91</v>
      </c>
      <c r="E159" s="342">
        <v>95</v>
      </c>
      <c r="F159" s="95">
        <f>IF(全国標準卸価格!F159="","",IF(ISNUMBER(全国標準卸価格!F159),IF(入力!$C$11=1,ROUNDDOWN(全国標準卸価格!F159*地区別掛け率!F159%,-入力!$C$10),IF(入力!$C$11=2,ROUNDUP(全国標準卸価格!F159*地区別掛け率!F159%,-入力!$C$10),IF(入力!$C$11=3,ROUND(全国標準卸価格!F159*地区別掛け率!F159%,-入力!$C$10),""))),全国標準卸価格!F159))</f>
        <v>45100</v>
      </c>
      <c r="G159" s="126" t="str">
        <f>'6桁'!G159</f>
        <v>Y★</v>
      </c>
      <c r="H159" s="95">
        <f>IF(全国標準卸価格!H159="","",IF(ISNUMBER(全国標準卸価格!H159),IF(入力!$C$11=1,ROUNDDOWN(全国標準卸価格!H159*地区別掛け率!H159%,-入力!$C$10),IF(入力!$C$11=2,ROUNDUP(全国標準卸価格!H159*地区別掛け率!H159%,-入力!$C$10),IF(入力!$C$11=3,ROUND(全国標準卸価格!H159*地区別掛け率!H159%,-入力!$C$10),""))),全国標準卸価格!H159))</f>
        <v>44800</v>
      </c>
      <c r="I159" s="126" t="str">
        <f>'6桁'!I159</f>
        <v>W★</v>
      </c>
      <c r="J159" s="456">
        <f>IF(全国標準卸価格!J159="","",IF(ISNUMBER(全国標準卸価格!J159),IF(入力!$C$11=1,ROUNDDOWN(全国標準卸価格!J159*地区別掛け率!J159%,-入力!$C$10),IF(入力!$C$11=2,ROUNDUP(全国標準卸価格!J159*地区別掛け率!J159%,-入力!$C$10),IF(入力!$C$11=3,ROUND(全国標準卸価格!J159*地区別掛け率!J159%,-入力!$C$10),""))),全国標準卸価格!J159))</f>
        <v>42200</v>
      </c>
      <c r="K159" s="101" t="str">
        <f>'6桁'!K159</f>
        <v>W★</v>
      </c>
      <c r="L159" s="95">
        <f>IF(全国標準卸価格!L159="","",IF(ISNUMBER(全国標準卸価格!L159),IF(入力!$C$11=1,ROUNDDOWN(全国標準卸価格!L159*地区別掛け率!L159%,-入力!$C$10),IF(入力!$C$11=2,ROUNDUP(全国標準卸価格!L159*地区別掛け率!L159%,-入力!$C$10),IF(入力!$C$11=3,ROUND(全国標準卸価格!L159*地区別掛け率!L159%,-入力!$C$10),""))),全国標準卸価格!L159))</f>
        <v>38800</v>
      </c>
      <c r="M159" s="126" t="str">
        <f>'6桁'!M159</f>
        <v>W★</v>
      </c>
      <c r="N159" s="95">
        <f>IF(全国標準卸価格!N159="","",IF(ISNUMBER(全国標準卸価格!N159),IF(入力!$C$11=1,ROUNDDOWN(全国標準卸価格!N159*地区別掛け率!N159%,-入力!$C$10),IF(入力!$C$11=2,ROUNDUP(全国標準卸価格!N159*地区別掛け率!N159%,-入力!$C$10),IF(入力!$C$11=3,ROUND(全国標準卸価格!N159*地区別掛け率!N159%,-入力!$C$10),""))),全国標準卸価格!N159))</f>
        <v>37300</v>
      </c>
      <c r="O159" s="126" t="str">
        <f>'6桁'!O159</f>
        <v>W★</v>
      </c>
      <c r="P159" s="95">
        <f>IF(全国標準卸価格!P159="","",IF(ISNUMBER(全国標準卸価格!P159),IF(入力!$C$11=1,ROUNDDOWN(全国標準卸価格!P159*地区別掛け率!P159%,-入力!$C$10),IF(入力!$C$11=2,ROUNDUP(全国標準卸価格!P159*地区別掛け率!P159%,-入力!$C$10),IF(入力!$C$11=3,ROUND(全国標準卸価格!P159*地区別掛け率!P159%,-入力!$C$10),""))),全国標準卸価格!P159))</f>
        <v>49300</v>
      </c>
      <c r="Q159" s="96" t="str">
        <f>'6桁'!Q159</f>
        <v>W</v>
      </c>
      <c r="R159" s="95" t="str">
        <f>IF(全国標準卸価格!R159="","",IF(ISNUMBER(全国標準卸価格!R159),IF(入力!$C$11=1,ROUNDDOWN(全国標準卸価格!R159*地区別掛け率!R159%,-入力!$C$10),IF(入力!$C$11=2,ROUNDUP(全国標準卸価格!R159*地区別掛け率!R159%,-入力!$C$10),IF(入力!$C$11=3,ROUND(全国標準卸価格!R159*地区別掛け率!R159%,-入力!$C$10),""))),全国標準卸価格!R159))</f>
        <v/>
      </c>
      <c r="S159" s="96">
        <f>'6桁'!S159</f>
        <v>0</v>
      </c>
      <c r="T159" s="95" t="str">
        <f>IF(全国標準卸価格!T159="","",IF(ISNUMBER(全国標準卸価格!T159),IF(入力!$C$11=1,ROUNDDOWN(全国標準卸価格!T159*地区別掛け率!T159%,-入力!$C$10),IF(入力!$C$11=2,ROUNDUP(全国標準卸価格!T159*地区別掛け率!T159%,-入力!$C$10),IF(入力!$C$11=3,ROUND(全国標準卸価格!T159*地区別掛け率!T159%,-入力!$C$10),""))),全国標準卸価格!T159))</f>
        <v/>
      </c>
      <c r="U159" s="96">
        <f>'6桁'!U159</f>
        <v>0</v>
      </c>
      <c r="V159" s="456">
        <f>IF(全国標準卸価格!V159="","",IF(ISNUMBER(全国標準卸価格!V159),IF(入力!$C$11=1,ROUNDDOWN(全国標準卸価格!V159*地区別掛け率!V159%,-入力!$C$10),IF(入力!$C$11=2,ROUNDUP(全国標準卸価格!V159*地区別掛け率!V159%,-入力!$C$10),IF(入力!$C$11=3,ROUND(全国標準卸価格!V159*地区別掛け率!V159%,-入力!$C$10),""))),全国標準卸価格!V159))</f>
        <v>39400</v>
      </c>
      <c r="W159" s="96" t="str">
        <f>'6桁'!W159</f>
        <v>W★</v>
      </c>
      <c r="X159" s="74"/>
      <c r="Y159" s="251"/>
    </row>
    <row r="160" spans="2:25" ht="30" customHeight="1">
      <c r="B160" s="503"/>
      <c r="C160" s="362" t="s">
        <v>138</v>
      </c>
      <c r="D160" s="254">
        <v>94</v>
      </c>
      <c r="E160" s="342">
        <v>98</v>
      </c>
      <c r="F160" s="95">
        <f>IF(全国標準卸価格!F160="","",IF(ISNUMBER(全国標準卸価格!F160),IF(入力!$C$11=1,ROUNDDOWN(全国標準卸価格!F160*地区別掛け率!F160%,-入力!$C$10),IF(入力!$C$11=2,ROUNDUP(全国標準卸価格!F160*地区別掛け率!F160%,-入力!$C$10),IF(入力!$C$11=3,ROUND(全国標準卸価格!F160*地区別掛け率!F160%,-入力!$C$10),""))),全国標準卸価格!F160))</f>
        <v>49900</v>
      </c>
      <c r="G160" s="126" t="str">
        <f>'6桁'!G160</f>
        <v>Y★</v>
      </c>
      <c r="H160" s="95">
        <f>IF(全国標準卸価格!H160="","",IF(ISNUMBER(全国標準卸価格!H160),IF(入力!$C$11=1,ROUNDDOWN(全国標準卸価格!H160*地区別掛け率!H160%,-入力!$C$10),IF(入力!$C$11=2,ROUNDUP(全国標準卸価格!H160*地区別掛け率!H160%,-入力!$C$10),IF(入力!$C$11=3,ROUND(全国標準卸価格!H160*地区別掛け率!H160%,-入力!$C$10),""))),全国標準卸価格!H160))</f>
        <v>47300</v>
      </c>
      <c r="I160" s="126" t="str">
        <f>'6桁'!I160</f>
        <v>W★</v>
      </c>
      <c r="J160" s="95">
        <f>IF(全国標準卸価格!J160="","",IF(ISNUMBER(全国標準卸価格!J160),IF(入力!$C$11=1,ROUNDDOWN(全国標準卸価格!J160*地区別掛け率!J160%,-入力!$C$10),IF(入力!$C$11=2,ROUNDUP(全国標準卸価格!J160*地区別掛け率!J160%,-入力!$C$10),IF(入力!$C$11=3,ROUND(全国標準卸価格!J160*地区別掛け率!J160%,-入力!$C$10),""))),全国標準卸価格!J160))</f>
        <v>46300</v>
      </c>
      <c r="K160" s="126" t="str">
        <f>'6桁'!K160</f>
        <v>W</v>
      </c>
      <c r="L160" s="95" t="str">
        <f>IF(全国標準卸価格!L160="","",IF(ISNUMBER(全国標準卸価格!L160),IF(入力!$C$11=1,ROUNDDOWN(全国標準卸価格!L160*地区別掛け率!L160%,-入力!$C$10),IF(入力!$C$11=2,ROUNDUP(全国標準卸価格!L160*地区別掛け率!L160%,-入力!$C$10),IF(入力!$C$11=3,ROUND(全国標準卸価格!L160*地区別掛け率!L160%,-入力!$C$10),""))),全国標準卸価格!L160))</f>
        <v/>
      </c>
      <c r="M160" s="126">
        <f>'6桁'!M160</f>
        <v>0</v>
      </c>
      <c r="N160" s="95" t="str">
        <f>IF(全国標準卸価格!N160="","",IF(ISNUMBER(全国標準卸価格!N160),IF(入力!$C$11=1,ROUNDDOWN(全国標準卸価格!N160*地区別掛け率!N160%,-入力!$C$10),IF(入力!$C$11=2,ROUNDUP(全国標準卸価格!N160*地区別掛け率!N160%,-入力!$C$10),IF(入力!$C$11=3,ROUND(全国標準卸価格!N160*地区別掛け率!N160%,-入力!$C$10),""))),全国標準卸価格!N160))</f>
        <v/>
      </c>
      <c r="O160" s="126">
        <f>'6桁'!O160</f>
        <v>0</v>
      </c>
      <c r="P160" s="95" t="str">
        <f>IF(全国標準卸価格!P160="","",IF(ISNUMBER(全国標準卸価格!P160),IF(入力!$C$11=1,ROUNDDOWN(全国標準卸価格!P160*地区別掛け率!P160%,-入力!$C$10),IF(入力!$C$11=2,ROUNDUP(全国標準卸価格!P160*地区別掛け率!P160%,-入力!$C$10),IF(入力!$C$11=3,ROUND(全国標準卸価格!P160*地区別掛け率!P160%,-入力!$C$10),""))),全国標準卸価格!P160))</f>
        <v/>
      </c>
      <c r="Q160" s="96">
        <f>'6桁'!Q160</f>
        <v>0</v>
      </c>
      <c r="R160" s="95" t="str">
        <f>IF(全国標準卸価格!R160="","",IF(ISNUMBER(全国標準卸価格!R160),IF(入力!$C$11=1,ROUNDDOWN(全国標準卸価格!R160*地区別掛け率!R160%,-入力!$C$10),IF(入力!$C$11=2,ROUNDUP(全国標準卸価格!R160*地区別掛け率!R160%,-入力!$C$10),IF(入力!$C$11=3,ROUND(全国標準卸価格!R160*地区別掛け率!R160%,-入力!$C$10),""))),全国標準卸価格!R160))</f>
        <v/>
      </c>
      <c r="S160" s="96">
        <f>'6桁'!S160</f>
        <v>0</v>
      </c>
      <c r="T160" s="95" t="str">
        <f>IF(全国標準卸価格!T160="","",IF(ISNUMBER(全国標準卸価格!T160),IF(入力!$C$11=1,ROUNDDOWN(全国標準卸価格!T160*地区別掛け率!T160%,-入力!$C$10),IF(入力!$C$11=2,ROUNDUP(全国標準卸価格!T160*地区別掛け率!T160%,-入力!$C$10),IF(入力!$C$11=3,ROUND(全国標準卸価格!T160*地区別掛け率!T160%,-入力!$C$10),""))),全国標準卸価格!T160))</f>
        <v/>
      </c>
      <c r="U160" s="96">
        <f>'6桁'!U160</f>
        <v>0</v>
      </c>
      <c r="V160" s="95" t="str">
        <f>IF(全国標準卸価格!V160="","",IF(ISNUMBER(全国標準卸価格!V160),IF(入力!$C$11=1,ROUNDDOWN(全国標準卸価格!V160*地区別掛け率!V160%,-入力!$C$10),IF(入力!$C$11=2,ROUNDUP(全国標準卸価格!V160*地区別掛け率!V160%,-入力!$C$10),IF(入力!$C$11=3,ROUND(全国標準卸価格!V160*地区別掛け率!V160%,-入力!$C$10),""))),全国標準卸価格!V160))</f>
        <v/>
      </c>
      <c r="W160" s="96">
        <f>'6桁'!W160</f>
        <v>0</v>
      </c>
      <c r="X160" s="74"/>
      <c r="Y160" s="251"/>
    </row>
    <row r="161" spans="2:25" ht="30" customHeight="1">
      <c r="B161" s="503"/>
      <c r="C161" s="362" t="s">
        <v>90</v>
      </c>
      <c r="D161" s="254">
        <v>96</v>
      </c>
      <c r="E161" s="342">
        <v>100</v>
      </c>
      <c r="F161" s="95">
        <f>IF(全国標準卸価格!F161="","",IF(ISNUMBER(全国標準卸価格!F161),IF(入力!$C$11=1,ROUNDDOWN(全国標準卸価格!F161*地区別掛け率!F161%,-入力!$C$10),IF(入力!$C$11=2,ROUNDUP(全国標準卸価格!F161*地区別掛け率!F161%,-入力!$C$10),IF(入力!$C$11=3,ROUND(全国標準卸価格!F161*地区別掛け率!F161%,-入力!$C$10),""))),全国標準卸価格!F161))</f>
        <v>51000</v>
      </c>
      <c r="G161" s="126" t="str">
        <f>'6桁'!G161</f>
        <v>Y★</v>
      </c>
      <c r="H161" s="95">
        <f>IF(全国標準卸価格!H161="","",IF(ISNUMBER(全国標準卸価格!H161),IF(入力!$C$11=1,ROUNDDOWN(全国標準卸価格!H161*地区別掛け率!H161%,-入力!$C$10),IF(入力!$C$11=2,ROUNDUP(全国標準卸価格!H161*地区別掛け率!H161%,-入力!$C$10),IF(入力!$C$11=3,ROUND(全国標準卸価格!H161*地区別掛け率!H161%,-入力!$C$10),""))),全国標準卸価格!H161))</f>
        <v>49500</v>
      </c>
      <c r="I161" s="126" t="str">
        <f>'6桁'!I161</f>
        <v>W★</v>
      </c>
      <c r="J161" s="95">
        <f>IF(全国標準卸価格!J161="","",IF(ISNUMBER(全国標準卸価格!J161),IF(入力!$C$11=1,ROUNDDOWN(全国標準卸価格!J161*地区別掛け率!J161%,-入力!$C$10),IF(入力!$C$11=2,ROUNDUP(全国標準卸価格!J161*地区別掛け率!J161%,-入力!$C$10),IF(入力!$C$11=3,ROUND(全国標準卸価格!J161*地区別掛け率!J161%,-入力!$C$10),""))),全国標準卸価格!J161))</f>
        <v>47300</v>
      </c>
      <c r="K161" s="126" t="str">
        <f>'6桁'!K161</f>
        <v>W★</v>
      </c>
      <c r="L161" s="95">
        <f>IF(全国標準卸価格!L161="","",IF(ISNUMBER(全国標準卸価格!L161),IF(入力!$C$11=1,ROUNDDOWN(全国標準卸価格!L161*地区別掛け率!L161%,-入力!$C$10),IF(入力!$C$11=2,ROUNDUP(全国標準卸価格!L161*地区別掛け率!L161%,-入力!$C$10),IF(入力!$C$11=3,ROUND(全国標準卸価格!L161*地区別掛け率!L161%,-入力!$C$10),""))),全国標準卸価格!L161))</f>
        <v>45300</v>
      </c>
      <c r="M161" s="126" t="str">
        <f>'6桁'!M161</f>
        <v>W★</v>
      </c>
      <c r="N161" s="95" t="str">
        <f>IF(全国標準卸価格!N161="","",IF(ISNUMBER(全国標準卸価格!N161),IF(入力!$C$11=1,ROUNDDOWN(全国標準卸価格!N161*地区別掛け率!N161%,-入力!$C$10),IF(入力!$C$11=2,ROUNDUP(全国標準卸価格!N161*地区別掛け率!N161%,-入力!$C$10),IF(入力!$C$11=3,ROUND(全国標準卸価格!N161*地区別掛け率!N161%,-入力!$C$10),""))),全国標準卸価格!N161))</f>
        <v/>
      </c>
      <c r="O161" s="126">
        <f>'6桁'!O161</f>
        <v>0</v>
      </c>
      <c r="P161" s="95" t="str">
        <f>IF(全国標準卸価格!P161="","",IF(ISNUMBER(全国標準卸価格!P161),IF(入力!$C$11=1,ROUNDDOWN(全国標準卸価格!P161*地区別掛け率!P161%,-入力!$C$10),IF(入力!$C$11=2,ROUNDUP(全国標準卸価格!P161*地区別掛け率!P161%,-入力!$C$10),IF(入力!$C$11=3,ROUND(全国標準卸価格!P161*地区別掛け率!P161%,-入力!$C$10),""))),全国標準卸価格!P161))</f>
        <v/>
      </c>
      <c r="Q161" s="96">
        <f>'6桁'!Q161</f>
        <v>0</v>
      </c>
      <c r="R161" s="95" t="str">
        <f>IF(全国標準卸価格!R161="","",IF(ISNUMBER(全国標準卸価格!R161),IF(入力!$C$11=1,ROUNDDOWN(全国標準卸価格!R161*地区別掛け率!R161%,-入力!$C$10),IF(入力!$C$11=2,ROUNDUP(全国標準卸価格!R161*地区別掛け率!R161%,-入力!$C$10),IF(入力!$C$11=3,ROUND(全国標準卸価格!R161*地区別掛け率!R161%,-入力!$C$10),""))),全国標準卸価格!R161))</f>
        <v/>
      </c>
      <c r="S161" s="96">
        <f>'6桁'!S161</f>
        <v>0</v>
      </c>
      <c r="T161" s="95" t="str">
        <f>IF(全国標準卸価格!T161="","",IF(ISNUMBER(全国標準卸価格!T161),IF(入力!$C$11=1,ROUNDDOWN(全国標準卸価格!T161*地区別掛け率!T161%,-入力!$C$10),IF(入力!$C$11=2,ROUNDUP(全国標準卸価格!T161*地区別掛け率!T161%,-入力!$C$10),IF(入力!$C$11=3,ROUND(全国標準卸価格!T161*地区別掛け率!T161%,-入力!$C$10),""))),全国標準卸価格!T161))</f>
        <v/>
      </c>
      <c r="U161" s="96">
        <f>'6桁'!U161</f>
        <v>0</v>
      </c>
      <c r="V161" s="95">
        <f>IF(全国標準卸価格!V161="","",IF(ISNUMBER(全国標準卸価格!V161),IF(入力!$C$11=1,ROUNDDOWN(全国標準卸価格!V161*地区別掛け率!V161%,-入力!$C$10),IF(入力!$C$11=2,ROUNDUP(全国標準卸価格!V161*地区別掛け率!V161%,-入力!$C$10),IF(入力!$C$11=3,ROUND(全国標準卸価格!V161*地区別掛け率!V161%,-入力!$C$10),""))),全国標準卸価格!V161))</f>
        <v>43800</v>
      </c>
      <c r="W161" s="96" t="str">
        <f>'6桁'!W161</f>
        <v>W★</v>
      </c>
      <c r="X161" s="74"/>
      <c r="Y161" s="251"/>
    </row>
    <row r="162" spans="2:25" ht="30" customHeight="1">
      <c r="B162" s="503"/>
      <c r="C162" s="362" t="s">
        <v>91</v>
      </c>
      <c r="D162" s="254">
        <v>99</v>
      </c>
      <c r="E162" s="342">
        <v>103</v>
      </c>
      <c r="F162" s="95">
        <f>IF(全国標準卸価格!F162="","",IF(ISNUMBER(全国標準卸価格!F162),IF(入力!$C$11=1,ROUNDDOWN(全国標準卸価格!F162*地区別掛け率!F162%,-入力!$C$10),IF(入力!$C$11=2,ROUNDUP(全国標準卸価格!F162*地区別掛け率!F162%,-入力!$C$10),IF(入力!$C$11=3,ROUND(全国標準卸価格!F162*地区別掛け率!F162%,-入力!$C$10),""))),全国標準卸価格!F162))</f>
        <v>54200</v>
      </c>
      <c r="G162" s="126" t="str">
        <f>'6桁'!G162</f>
        <v>Y★</v>
      </c>
      <c r="H162" s="95" t="str">
        <f>IF(全国標準卸価格!H162="","",IF(ISNUMBER(全国標準卸価格!H162),IF(入力!$C$11=1,ROUNDDOWN(全国標準卸価格!H162*地区別掛け率!H162%,-入力!$C$10),IF(入力!$C$11=2,ROUNDUP(全国標準卸価格!H162*地区別掛け率!H162%,-入力!$C$10),IF(入力!$C$11=3,ROUND(全国標準卸価格!H162*地区別掛け率!H162%,-入力!$C$10),""))),全国標準卸価格!H162))</f>
        <v/>
      </c>
      <c r="I162" s="126">
        <f>'6桁'!I162</f>
        <v>0</v>
      </c>
      <c r="J162" s="95" t="str">
        <f>IF(全国標準卸価格!J162="","",IF(ISNUMBER(全国標準卸価格!J162),IF(入力!$C$11=1,ROUNDDOWN(全国標準卸価格!J162*地区別掛け率!J162%,-入力!$C$10),IF(入力!$C$11=2,ROUNDUP(全国標準卸価格!J162*地区別掛け率!J162%,-入力!$C$10),IF(入力!$C$11=3,ROUND(全国標準卸価格!J162*地区別掛け率!J162%,-入力!$C$10),""))),全国標準卸価格!J162))</f>
        <v/>
      </c>
      <c r="K162" s="126">
        <f>'6桁'!K162</f>
        <v>0</v>
      </c>
      <c r="L162" s="95" t="str">
        <f>IF(全国標準卸価格!L162="","",IF(ISNUMBER(全国標準卸価格!L162),IF(入力!$C$11=1,ROUNDDOWN(全国標準卸価格!L162*地区別掛け率!L162%,-入力!$C$10),IF(入力!$C$11=2,ROUNDUP(全国標準卸価格!L162*地区別掛け率!L162%,-入力!$C$10),IF(入力!$C$11=3,ROUND(全国標準卸価格!L162*地区別掛け率!L162%,-入力!$C$10),""))),全国標準卸価格!L162))</f>
        <v/>
      </c>
      <c r="M162" s="126">
        <f>'6桁'!M162</f>
        <v>0</v>
      </c>
      <c r="N162" s="95" t="str">
        <f>IF(全国標準卸価格!N162="","",IF(ISNUMBER(全国標準卸価格!N162),IF(入力!$C$11=1,ROUNDDOWN(全国標準卸価格!N162*地区別掛け率!N162%,-入力!$C$10),IF(入力!$C$11=2,ROUNDUP(全国標準卸価格!N162*地区別掛け率!N162%,-入力!$C$10),IF(入力!$C$11=3,ROUND(全国標準卸価格!N162*地区別掛け率!N162%,-入力!$C$10),""))),全国標準卸価格!N162))</f>
        <v/>
      </c>
      <c r="O162" s="126">
        <f>'6桁'!O162</f>
        <v>0</v>
      </c>
      <c r="P162" s="95" t="str">
        <f>IF(全国標準卸価格!P162="","",IF(ISNUMBER(全国標準卸価格!P162),IF(入力!$C$11=1,ROUNDDOWN(全国標準卸価格!P162*地区別掛け率!P162%,-入力!$C$10),IF(入力!$C$11=2,ROUNDUP(全国標準卸価格!P162*地区別掛け率!P162%,-入力!$C$10),IF(入力!$C$11=3,ROUND(全国標準卸価格!P162*地区別掛け率!P162%,-入力!$C$10),""))),全国標準卸価格!P162))</f>
        <v/>
      </c>
      <c r="Q162" s="96">
        <f>'6桁'!Q162</f>
        <v>0</v>
      </c>
      <c r="R162" s="95" t="str">
        <f>IF(全国標準卸価格!R162="","",IF(ISNUMBER(全国標準卸価格!R162),IF(入力!$C$11=1,ROUNDDOWN(全国標準卸価格!R162*地区別掛け率!R162%,-入力!$C$10),IF(入力!$C$11=2,ROUNDUP(全国標準卸価格!R162*地区別掛け率!R162%,-入力!$C$10),IF(入力!$C$11=3,ROUND(全国標準卸価格!R162*地区別掛け率!R162%,-入力!$C$10),""))),全国標準卸価格!R162))</f>
        <v/>
      </c>
      <c r="S162" s="96">
        <f>'6桁'!S162</f>
        <v>0</v>
      </c>
      <c r="T162" s="95" t="str">
        <f>IF(全国標準卸価格!T162="","",IF(ISNUMBER(全国標準卸価格!T162),IF(入力!$C$11=1,ROUNDDOWN(全国標準卸価格!T162*地区別掛け率!T162%,-入力!$C$10),IF(入力!$C$11=2,ROUNDUP(全国標準卸価格!T162*地区別掛け率!T162%,-入力!$C$10),IF(入力!$C$11=3,ROUND(全国標準卸価格!T162*地区別掛け率!T162%,-入力!$C$10),""))),全国標準卸価格!T162))</f>
        <v/>
      </c>
      <c r="U162" s="96">
        <f>'6桁'!U162</f>
        <v>0</v>
      </c>
      <c r="V162" s="95" t="str">
        <f>IF(全国標準卸価格!V162="","",IF(ISNUMBER(全国標準卸価格!V162),IF(入力!$C$11=1,ROUNDDOWN(全国標準卸価格!V162*地区別掛け率!V162%,-入力!$C$10),IF(入力!$C$11=2,ROUNDUP(全国標準卸価格!V162*地区別掛け率!V162%,-入力!$C$10),IF(入力!$C$11=3,ROUND(全国標準卸価格!V162*地区別掛け率!V162%,-入力!$C$10),""))),全国標準卸価格!V162))</f>
        <v/>
      </c>
      <c r="W162" s="96">
        <f>'6桁'!W162</f>
        <v>0</v>
      </c>
      <c r="X162" s="74"/>
      <c r="Y162" s="251"/>
    </row>
    <row r="163" spans="2:25" ht="30" customHeight="1">
      <c r="B163" s="503"/>
      <c r="C163" s="362" t="s">
        <v>308</v>
      </c>
      <c r="D163" s="254">
        <v>92</v>
      </c>
      <c r="E163" s="342"/>
      <c r="F163" s="95" t="str">
        <f>IF(全国標準卸価格!F163="","",IF(ISNUMBER(全国標準卸価格!F163),IF(入力!$C$11=1,ROUNDDOWN(全国標準卸価格!F163*地区別掛け率!F163%,-入力!$C$10),IF(入力!$C$11=2,ROUNDUP(全国標準卸価格!F163*地区別掛け率!F163%,-入力!$C$10),IF(入力!$C$11=3,ROUND(全国標準卸価格!F163*地区別掛け率!F163%,-入力!$C$10),""))),全国標準卸価格!F163))</f>
        <v/>
      </c>
      <c r="G163" s="126">
        <f>'6桁'!G163</f>
        <v>0</v>
      </c>
      <c r="H163" s="95">
        <f>IF(全国標準卸価格!H163="","",IF(ISNUMBER(全国標準卸価格!H163),IF(入力!$C$11=1,ROUNDDOWN(全国標準卸価格!H163*地区別掛け率!H163%,-入力!$C$10),IF(入力!$C$11=2,ROUNDUP(全国標準卸価格!H163*地区別掛け率!H163%,-入力!$C$10),IF(入力!$C$11=3,ROUND(全国標準卸価格!H163*地区別掛け率!H163%,-入力!$C$10),""))),全国標準卸価格!H163))</f>
        <v>36400</v>
      </c>
      <c r="I163" s="126" t="str">
        <f>'6桁'!I163</f>
        <v>V</v>
      </c>
      <c r="J163" s="95" t="str">
        <f>IF(全国標準卸価格!J163="","",IF(ISNUMBER(全国標準卸価格!J163),IF(入力!$C$11=1,ROUNDDOWN(全国標準卸価格!J163*地区別掛け率!J163%,-入力!$C$10),IF(入力!$C$11=2,ROUNDUP(全国標準卸価格!J163*地区別掛け率!J163%,-入力!$C$10),IF(入力!$C$11=3,ROUND(全国標準卸価格!J163*地区別掛け率!J163%,-入力!$C$10),""))),全国標準卸価格!J163))</f>
        <v/>
      </c>
      <c r="K163" s="126">
        <f>'6桁'!K163</f>
        <v>0</v>
      </c>
      <c r="L163" s="95">
        <f>IF(全国標準卸価格!L163="","",IF(ISNUMBER(全国標準卸価格!L163),IF(入力!$C$11=1,ROUNDDOWN(全国標準卸価格!L163*地区別掛け率!L163%,-入力!$C$10),IF(入力!$C$11=2,ROUNDUP(全国標準卸価格!L163*地区別掛け率!L163%,-入力!$C$10),IF(入力!$C$11=3,ROUND(全国標準卸価格!L163*地区別掛け率!L163%,-入力!$C$10),""))),全国標準卸価格!L163))</f>
        <v>35700</v>
      </c>
      <c r="M163" s="126" t="str">
        <f>'6桁'!M163</f>
        <v>V</v>
      </c>
      <c r="N163" s="95">
        <f>IF(全国標準卸価格!N163="","",IF(ISNUMBER(全国標準卸価格!N163),IF(入力!$C$11=1,ROUNDDOWN(全国標準卸価格!N163*地区別掛け率!N163%,-入力!$C$10),IF(入力!$C$11=2,ROUNDUP(全国標準卸価格!N163*地区別掛け率!N163%,-入力!$C$10),IF(入力!$C$11=3,ROUND(全国標準卸価格!N163*地区別掛け率!N163%,-入力!$C$10),""))),全国標準卸価格!N163))</f>
        <v>34100</v>
      </c>
      <c r="O163" s="126" t="str">
        <f>'6桁'!O163</f>
        <v>V</v>
      </c>
      <c r="P163" s="95" t="str">
        <f>IF(全国標準卸価格!P163="","",IF(ISNUMBER(全国標準卸価格!P163),IF(入力!$C$11=1,ROUNDDOWN(全国標準卸価格!P163*地区別掛け率!P163%,-入力!$C$10),IF(入力!$C$11=2,ROUNDUP(全国標準卸価格!P163*地区別掛け率!P163%,-入力!$C$10),IF(入力!$C$11=3,ROUND(全国標準卸価格!P163*地区別掛け率!P163%,-入力!$C$10),""))),全国標準卸価格!P163))</f>
        <v/>
      </c>
      <c r="Q163" s="96">
        <f>'6桁'!Q163</f>
        <v>0</v>
      </c>
      <c r="R163" s="95" t="str">
        <f>IF(全国標準卸価格!R163="","",IF(ISNUMBER(全国標準卸価格!R163),IF(入力!$C$11=1,ROUNDDOWN(全国標準卸価格!R163*地区別掛け率!R163%,-入力!$C$10),IF(入力!$C$11=2,ROUNDUP(全国標準卸価格!R163*地区別掛け率!R163%,-入力!$C$10),IF(入力!$C$11=3,ROUND(全国標準卸価格!R163*地区別掛け率!R163%,-入力!$C$10),""))),全国標準卸価格!R163))</f>
        <v/>
      </c>
      <c r="S163" s="96">
        <f>'6桁'!S163</f>
        <v>0</v>
      </c>
      <c r="T163" s="95" t="str">
        <f>IF(全国標準卸価格!T163="","",IF(ISNUMBER(全国標準卸価格!T163),IF(入力!$C$11=1,ROUNDDOWN(全国標準卸価格!T163*地区別掛け率!T163%,-入力!$C$10),IF(入力!$C$11=2,ROUNDUP(全国標準卸価格!T163*地区別掛け率!T163%,-入力!$C$10),IF(入力!$C$11=3,ROUND(全国標準卸価格!T163*地区別掛け率!T163%,-入力!$C$10),""))),全国標準卸価格!T163))</f>
        <v/>
      </c>
      <c r="U163" s="96">
        <f>'6桁'!U163</f>
        <v>0</v>
      </c>
      <c r="V163" s="95" t="str">
        <f>IF(全国標準卸価格!V163="","",IF(ISNUMBER(全国標準卸価格!V163),IF(入力!$C$11=1,ROUNDDOWN(全国標準卸価格!V163*地区別掛け率!V163%,-入力!$C$10),IF(入力!$C$11=2,ROUNDUP(全国標準卸価格!V163*地区別掛け率!V163%,-入力!$C$10),IF(入力!$C$11=3,ROUND(全国標準卸価格!V163*地区別掛け率!V163%,-入力!$C$10),""))),全国標準卸価格!V163))</f>
        <v/>
      </c>
      <c r="W163" s="96">
        <f>'6桁'!W163</f>
        <v>0</v>
      </c>
      <c r="X163" s="74"/>
      <c r="Y163" s="251"/>
    </row>
    <row r="164" spans="2:25" ht="30" customHeight="1">
      <c r="B164" s="503"/>
      <c r="C164" s="362" t="s">
        <v>139</v>
      </c>
      <c r="D164" s="254">
        <v>95</v>
      </c>
      <c r="E164" s="342">
        <v>99</v>
      </c>
      <c r="F164" s="95">
        <f>IF(全国標準卸価格!F164="","",IF(ISNUMBER(全国標準卸価格!F164),IF(入力!$C$11=1,ROUNDDOWN(全国標準卸価格!F164*地区別掛け率!F164%,-入力!$C$10),IF(入力!$C$11=2,ROUNDUP(全国標準卸価格!F164*地区別掛け率!F164%,-入力!$C$10),IF(入力!$C$11=3,ROUND(全国標準卸価格!F164*地区別掛け率!F164%,-入力!$C$10),""))),全国標準卸価格!F164))</f>
        <v>42200</v>
      </c>
      <c r="G164" s="126" t="str">
        <f>'6桁'!G164</f>
        <v>Y★</v>
      </c>
      <c r="H164" s="456">
        <f>IF(全国標準卸価格!H164="","",IF(ISNUMBER(全国標準卸価格!H164),IF(入力!$C$11=1,ROUNDDOWN(全国標準卸価格!H164*地区別掛け率!H164%,-入力!$C$10),IF(入力!$C$11=2,ROUNDUP(全国標準卸価格!H164*地区別掛け率!H164%,-入力!$C$10),IF(入力!$C$11=3,ROUND(全国標準卸価格!H164*地区別掛け率!H164%,-入力!$C$10),""))),全国標準卸価格!H164))</f>
        <v>37800</v>
      </c>
      <c r="I164" s="126" t="str">
        <f>'6桁'!I164</f>
        <v>W</v>
      </c>
      <c r="J164" s="95" t="str">
        <f>IF(全国標準卸価格!J164="","",IF(ISNUMBER(全国標準卸価格!J164),IF(入力!$C$11=1,ROUNDDOWN(全国標準卸価格!J164*地区別掛け率!J164%,-入力!$C$10),IF(入力!$C$11=2,ROUNDUP(全国標準卸価格!J164*地区別掛け率!J164%,-入力!$C$10),IF(入力!$C$11=3,ROUND(全国標準卸価格!J164*地区別掛け率!J164%,-入力!$C$10),""))),全国標準卸価格!J164))</f>
        <v/>
      </c>
      <c r="K164" s="126">
        <f>'6桁'!K164</f>
        <v>0</v>
      </c>
      <c r="L164" s="95">
        <f>IF(全国標準卸価格!L164="","",IF(ISNUMBER(全国標準卸価格!L164),IF(入力!$C$11=1,ROUNDDOWN(全国標準卸価格!L164*地区別掛け率!L164%,-入力!$C$10),IF(入力!$C$11=2,ROUNDUP(全国標準卸価格!L164*地区別掛け率!L164%,-入力!$C$10),IF(入力!$C$11=3,ROUND(全国標準卸価格!L164*地区別掛け率!L164%,-入力!$C$10),""))),全国標準卸価格!L164))</f>
        <v>36000</v>
      </c>
      <c r="M164" s="126" t="str">
        <f>'6桁'!M164</f>
        <v>V</v>
      </c>
      <c r="N164" s="95">
        <f>IF(全国標準卸価格!N164="","",IF(ISNUMBER(全国標準卸価格!N164),IF(入力!$C$11=1,ROUNDDOWN(全国標準卸価格!N164*地区別掛け率!N164%,-入力!$C$10),IF(入力!$C$11=2,ROUNDUP(全国標準卸価格!N164*地区別掛け率!N164%,-入力!$C$10),IF(入力!$C$11=3,ROUND(全国標準卸価格!N164*地区別掛け率!N164%,-入力!$C$10),""))),全国標準卸価格!N164))</f>
        <v>34400</v>
      </c>
      <c r="O164" s="126" t="str">
        <f>'6桁'!O164</f>
        <v>V</v>
      </c>
      <c r="P164" s="95" t="str">
        <f>IF(全国標準卸価格!P164="","",IF(ISNUMBER(全国標準卸価格!P164),IF(入力!$C$11=1,ROUNDDOWN(全国標準卸価格!P164*地区別掛け率!P164%,-入力!$C$10),IF(入力!$C$11=2,ROUNDUP(全国標準卸価格!P164*地区別掛け率!P164%,-入力!$C$10),IF(入力!$C$11=3,ROUND(全国標準卸価格!P164*地区別掛け率!P164%,-入力!$C$10),""))),全国標準卸価格!P164))</f>
        <v/>
      </c>
      <c r="Q164" s="96">
        <f>'6桁'!Q164</f>
        <v>0</v>
      </c>
      <c r="R164" s="95" t="str">
        <f>IF(全国標準卸価格!R164="","",IF(ISNUMBER(全国標準卸価格!R164),IF(入力!$C$11=1,ROUNDDOWN(全国標準卸価格!R164*地区別掛け率!R164%,-入力!$C$10),IF(入力!$C$11=2,ROUNDUP(全国標準卸価格!R164*地区別掛け率!R164%,-入力!$C$10),IF(入力!$C$11=3,ROUND(全国標準卸価格!R164*地区別掛け率!R164%,-入力!$C$10),""))),全国標準卸価格!R164))</f>
        <v/>
      </c>
      <c r="S164" s="96">
        <f>'6桁'!S164</f>
        <v>0</v>
      </c>
      <c r="T164" s="95" t="str">
        <f>IF(全国標準卸価格!T164="","",IF(ISNUMBER(全国標準卸価格!T164),IF(入力!$C$11=1,ROUNDDOWN(全国標準卸価格!T164*地区別掛け率!T164%,-入力!$C$10),IF(入力!$C$11=2,ROUNDUP(全国標準卸価格!T164*地区別掛け率!T164%,-入力!$C$10),IF(入力!$C$11=3,ROUND(全国標準卸価格!T164*地区別掛け率!T164%,-入力!$C$10),""))),全国標準卸価格!T164))</f>
        <v/>
      </c>
      <c r="U164" s="96">
        <f>'6桁'!U164</f>
        <v>0</v>
      </c>
      <c r="V164" s="95">
        <f>IF(全国標準卸価格!V164="","",IF(ISNUMBER(全国標準卸価格!V164),IF(入力!$C$11=1,ROUNDDOWN(全国標準卸価格!V164*地区別掛け率!V164%,-入力!$C$10),IF(入力!$C$11=2,ROUNDUP(全国標準卸価格!V164*地区別掛け率!V164%,-入力!$C$10),IF(入力!$C$11=3,ROUND(全国標準卸価格!V164*地区別掛け率!V164%,-入力!$C$10),""))),全国標準卸価格!V164))</f>
        <v>36400</v>
      </c>
      <c r="W164" s="96" t="str">
        <f>'6桁'!W164</f>
        <v>W</v>
      </c>
      <c r="X164" s="74"/>
      <c r="Y164" s="251"/>
    </row>
    <row r="165" spans="2:25" ht="30" customHeight="1">
      <c r="B165" s="503"/>
      <c r="C165" s="362" t="s">
        <v>140</v>
      </c>
      <c r="D165" s="254">
        <v>97</v>
      </c>
      <c r="E165" s="342">
        <v>101</v>
      </c>
      <c r="F165" s="95">
        <f>IF(全国標準卸価格!F165="","",IF(ISNUMBER(全国標準卸価格!F165),IF(入力!$C$11=1,ROUNDDOWN(全国標準卸価格!F165*地区別掛け率!F165%,-入力!$C$10),IF(入力!$C$11=2,ROUNDUP(全国標準卸価格!F165*地区別掛け率!F165%,-入力!$C$10),IF(入力!$C$11=3,ROUND(全国標準卸価格!F165*地区別掛け率!F165%,-入力!$C$10),""))),全国標準卸価格!F165))</f>
        <v>41500</v>
      </c>
      <c r="G165" s="126" t="str">
        <f>'6桁'!G165</f>
        <v>Y★</v>
      </c>
      <c r="H165" s="95">
        <f>IF(全国標準卸価格!H165="","",IF(ISNUMBER(全国標準卸価格!H165),IF(入力!$C$11=1,ROUNDDOWN(全国標準卸価格!H165*地区別掛け率!H165%,-入力!$C$10),IF(入力!$C$11=2,ROUNDUP(全国標準卸価格!H165*地区別掛け率!H165%,-入力!$C$10),IF(入力!$C$11=3,ROUND(全国標準卸価格!H165*地区別掛け率!H165%,-入力!$C$10),""))),全国標準卸価格!H165))</f>
        <v>39200</v>
      </c>
      <c r="I165" s="126" t="str">
        <f>'6桁'!I165</f>
        <v>W</v>
      </c>
      <c r="J165" s="95" t="str">
        <f>IF(全国標準卸価格!J165="","",IF(ISNUMBER(全国標準卸価格!J165),IF(入力!$C$11=1,ROUNDDOWN(全国標準卸価格!J165*地区別掛け率!J165%,-入力!$C$10),IF(入力!$C$11=2,ROUNDUP(全国標準卸価格!J165*地区別掛け率!J165%,-入力!$C$10),IF(入力!$C$11=3,ROUND(全国標準卸価格!J165*地区別掛け率!J165%,-入力!$C$10),""))),全国標準卸価格!J165))</f>
        <v/>
      </c>
      <c r="K165" s="126">
        <f>'6桁'!K165</f>
        <v>0</v>
      </c>
      <c r="L165" s="95">
        <f>IF(全国標準卸価格!L165="","",IF(ISNUMBER(全国標準卸価格!L165),IF(入力!$C$11=1,ROUNDDOWN(全国標準卸価格!L165*地区別掛け率!L165%,-入力!$C$10),IF(入力!$C$11=2,ROUNDUP(全国標準卸価格!L165*地区別掛け率!L165%,-入力!$C$10),IF(入力!$C$11=3,ROUND(全国標準卸価格!L165*地区別掛け率!L165%,-入力!$C$10),""))),全国標準卸価格!L165))</f>
        <v>33000</v>
      </c>
      <c r="M165" s="126" t="str">
        <f>'6桁'!M165</f>
        <v>W</v>
      </c>
      <c r="N165" s="95" t="str">
        <f>IF(全国標準卸価格!N165="","",IF(ISNUMBER(全国標準卸価格!N165),IF(入力!$C$11=1,ROUNDDOWN(全国標準卸価格!N165*地区別掛け率!N165%,-入力!$C$10),IF(入力!$C$11=2,ROUNDUP(全国標準卸価格!N165*地区別掛け率!N165%,-入力!$C$10),IF(入力!$C$11=3,ROUND(全国標準卸価格!N165*地区別掛け率!N165%,-入力!$C$10),""))),全国標準卸価格!N165))</f>
        <v/>
      </c>
      <c r="O165" s="126">
        <f>'6桁'!O165</f>
        <v>0</v>
      </c>
      <c r="P165" s="95" t="str">
        <f>IF(全国標準卸価格!P165="","",IF(ISNUMBER(全国標準卸価格!P165),IF(入力!$C$11=1,ROUNDDOWN(全国標準卸価格!P165*地区別掛け率!P165%,-入力!$C$10),IF(入力!$C$11=2,ROUNDUP(全国標準卸価格!P165*地区別掛け率!P165%,-入力!$C$10),IF(入力!$C$11=3,ROUND(全国標準卸価格!P165*地区別掛け率!P165%,-入力!$C$10),""))),全国標準卸価格!P165))</f>
        <v/>
      </c>
      <c r="Q165" s="126">
        <f>'6桁'!Q165</f>
        <v>0</v>
      </c>
      <c r="R165" s="95" t="str">
        <f>IF(全国標準卸価格!R165="","",IF(ISNUMBER(全国標準卸価格!R165),IF(入力!$C$11=1,ROUNDDOWN(全国標準卸価格!R165*地区別掛け率!R165%,-入力!$C$10),IF(入力!$C$11=2,ROUNDUP(全国標準卸価格!R165*地区別掛け率!R165%,-入力!$C$10),IF(入力!$C$11=3,ROUND(全国標準卸価格!R165*地区別掛け率!R165%,-入力!$C$10),""))),全国標準卸価格!R165))</f>
        <v/>
      </c>
      <c r="S165" s="126">
        <f>'6桁'!S165</f>
        <v>0</v>
      </c>
      <c r="T165" s="95" t="str">
        <f>IF(全国標準卸価格!T165="","",IF(ISNUMBER(全国標準卸価格!T165),IF(入力!$C$11=1,ROUNDDOWN(全国標準卸価格!T165*地区別掛け率!T165%,-入力!$C$10),IF(入力!$C$11=2,ROUNDUP(全国標準卸価格!T165*地区別掛け率!T165%,-入力!$C$10),IF(入力!$C$11=3,ROUND(全国標準卸価格!T165*地区別掛け率!T165%,-入力!$C$10),""))),全国標準卸価格!T165))</f>
        <v/>
      </c>
      <c r="U165" s="96">
        <f>'6桁'!U165</f>
        <v>0</v>
      </c>
      <c r="V165" s="95" t="str">
        <f>IF(全国標準卸価格!V165="","",IF(ISNUMBER(全国標準卸価格!V165),IF(入力!$C$11=1,ROUNDDOWN(全国標準卸価格!V165*地区別掛け率!V165%,-入力!$C$10),IF(入力!$C$11=2,ROUNDUP(全国標準卸価格!V165*地区別掛け率!V165%,-入力!$C$10),IF(入力!$C$11=3,ROUND(全国標準卸価格!V165*地区別掛け率!V165%,-入力!$C$10),""))),全国標準卸価格!V165))</f>
        <v/>
      </c>
      <c r="W165" s="96">
        <f>'6桁'!W165</f>
        <v>0</v>
      </c>
      <c r="X165" s="74"/>
      <c r="Y165" s="251"/>
    </row>
    <row r="166" spans="2:25" ht="30" customHeight="1">
      <c r="B166" s="503"/>
      <c r="C166" s="362" t="s">
        <v>141</v>
      </c>
      <c r="D166" s="254">
        <v>100</v>
      </c>
      <c r="E166" s="342">
        <v>104</v>
      </c>
      <c r="F166" s="95">
        <f>IF(全国標準卸価格!F166="","",IF(ISNUMBER(全国標準卸価格!F166),IF(入力!$C$11=1,ROUNDDOWN(全国標準卸価格!F166*地区別掛け率!F166%,-入力!$C$10),IF(入力!$C$11=2,ROUNDUP(全国標準卸価格!F166*地区別掛け率!F166%,-入力!$C$10),IF(入力!$C$11=3,ROUND(全国標準卸価格!F166*地区別掛け率!F166%,-入力!$C$10),""))),全国標準卸価格!F166))</f>
        <v>42400</v>
      </c>
      <c r="G166" s="126" t="str">
        <f>'6桁'!G166</f>
        <v>Y</v>
      </c>
      <c r="H166" s="95">
        <f>IF(全国標準卸価格!H166="","",IF(ISNUMBER(全国標準卸価格!H166),IF(入力!$C$11=1,ROUNDDOWN(全国標準卸価格!H166*地区別掛け率!H166%,-入力!$C$10),IF(入力!$C$11=2,ROUNDUP(全国標準卸価格!H166*地区別掛け率!H166%,-入力!$C$10),IF(入力!$C$11=3,ROUND(全国標準卸価格!H166*地区別掛け率!H166%,-入力!$C$10),""))),全国標準卸価格!H166))</f>
        <v>39900</v>
      </c>
      <c r="I166" s="126" t="str">
        <f>'6桁'!I166</f>
        <v>W</v>
      </c>
      <c r="J166" s="95">
        <f>IF(全国標準卸価格!J166="","",IF(ISNUMBER(全国標準卸価格!J166),IF(入力!$C$11=1,ROUNDDOWN(全国標準卸価格!J166*地区別掛け率!J166%,-入力!$C$10),IF(入力!$C$11=2,ROUNDUP(全国標準卸価格!J166*地区別掛け率!J166%,-入力!$C$10),IF(入力!$C$11=3,ROUND(全国標準卸価格!J166*地区別掛け率!J166%,-入力!$C$10),""))),全国標準卸価格!J166))</f>
        <v>39600</v>
      </c>
      <c r="K166" s="126" t="str">
        <f>'6桁'!K166</f>
        <v>W</v>
      </c>
      <c r="L166" s="95" t="str">
        <f>IF(全国標準卸価格!L166="","",IF(ISNUMBER(全国標準卸価格!L166),IF(入力!$C$11=1,ROUNDDOWN(全国標準卸価格!L166*地区別掛け率!L166%,-入力!$C$10),IF(入力!$C$11=2,ROUNDUP(全国標準卸価格!L166*地区別掛け率!L166%,-入力!$C$10),IF(入力!$C$11=3,ROUND(全国標準卸価格!L166*地区別掛け率!L166%,-入力!$C$10),""))),全国標準卸価格!L166))</f>
        <v/>
      </c>
      <c r="M166" s="126">
        <f>'6桁'!M166</f>
        <v>0</v>
      </c>
      <c r="N166" s="95" t="str">
        <f>IF(全国標準卸価格!N166="","",IF(ISNUMBER(全国標準卸価格!N166),IF(入力!$C$11=1,ROUNDDOWN(全国標準卸価格!N166*地区別掛け率!N166%,-入力!$C$10),IF(入力!$C$11=2,ROUNDUP(全国標準卸価格!N166*地区別掛け率!N166%,-入力!$C$10),IF(入力!$C$11=3,ROUND(全国標準卸価格!N166*地区別掛け率!N166%,-入力!$C$10),""))),全国標準卸価格!N166))</f>
        <v/>
      </c>
      <c r="O166" s="126">
        <f>'6桁'!O166</f>
        <v>0</v>
      </c>
      <c r="P166" s="95" t="str">
        <f>IF(全国標準卸価格!P166="","",IF(ISNUMBER(全国標準卸価格!P166),IF(入力!$C$11=1,ROUNDDOWN(全国標準卸価格!P166*地区別掛け率!P166%,-入力!$C$10),IF(入力!$C$11=2,ROUNDUP(全国標準卸価格!P166*地区別掛け率!P166%,-入力!$C$10),IF(入力!$C$11=3,ROUND(全国標準卸価格!P166*地区別掛け率!P166%,-入力!$C$10),""))),全国標準卸価格!P166))</f>
        <v/>
      </c>
      <c r="Q166" s="126">
        <f>'6桁'!Q166</f>
        <v>0</v>
      </c>
      <c r="R166" s="95" t="str">
        <f>IF(全国標準卸価格!R166="","",IF(ISNUMBER(全国標準卸価格!R166),IF(入力!$C$11=1,ROUNDDOWN(全国標準卸価格!R166*地区別掛け率!R166%,-入力!$C$10),IF(入力!$C$11=2,ROUNDUP(全国標準卸価格!R166*地区別掛け率!R166%,-入力!$C$10),IF(入力!$C$11=3,ROUND(全国標準卸価格!R166*地区別掛け率!R166%,-入力!$C$10),""))),全国標準卸価格!R166))</f>
        <v/>
      </c>
      <c r="S166" s="126">
        <f>'6桁'!S166</f>
        <v>0</v>
      </c>
      <c r="T166" s="95" t="str">
        <f>IF(全国標準卸価格!T166="","",IF(ISNUMBER(全国標準卸価格!T166),IF(入力!$C$11=1,ROUNDDOWN(全国標準卸価格!T166*地区別掛け率!T166%,-入力!$C$10),IF(入力!$C$11=2,ROUNDUP(全国標準卸価格!T166*地区別掛け率!T166%,-入力!$C$10),IF(入力!$C$11=3,ROUND(全国標準卸価格!T166*地区別掛け率!T166%,-入力!$C$10),""))),全国標準卸価格!T166))</f>
        <v/>
      </c>
      <c r="U166" s="96">
        <f>'6桁'!U166</f>
        <v>0</v>
      </c>
      <c r="V166" s="95" t="str">
        <f>IF(全国標準卸価格!V166="","",IF(ISNUMBER(全国標準卸価格!V166),IF(入力!$C$11=1,ROUNDDOWN(全国標準卸価格!V166*地区別掛け率!V166%,-入力!$C$10),IF(入力!$C$11=2,ROUNDUP(全国標準卸価格!V166*地区別掛け率!V166%,-入力!$C$10),IF(入力!$C$11=3,ROUND(全国標準卸価格!V166*地区別掛け率!V166%,-入力!$C$10),""))),全国標準卸価格!V166))</f>
        <v/>
      </c>
      <c r="W166" s="96">
        <f>'6桁'!W166</f>
        <v>0</v>
      </c>
      <c r="X166" s="74"/>
      <c r="Y166" s="251"/>
    </row>
    <row r="167" spans="2:25" ht="30" customHeight="1">
      <c r="B167" s="503"/>
      <c r="C167" s="362" t="s">
        <v>142</v>
      </c>
      <c r="D167" s="254">
        <v>95</v>
      </c>
      <c r="E167" s="342">
        <v>99</v>
      </c>
      <c r="F167" s="95" t="str">
        <f>IF(全国標準卸価格!F167="","",IF(ISNUMBER(全国標準卸価格!F167),IF(入力!$C$11=1,ROUNDDOWN(全国標準卸価格!F167*地区別掛け率!F167%,-入力!$C$10),IF(入力!$C$11=2,ROUNDUP(全国標準卸価格!F167*地区別掛け率!F167%,-入力!$C$10),IF(入力!$C$11=3,ROUND(全国標準卸価格!F167*地区別掛け率!F167%,-入力!$C$10),""))),全国標準卸価格!F167))</f>
        <v/>
      </c>
      <c r="G167" s="126">
        <f>'6桁'!G167</f>
        <v>0</v>
      </c>
      <c r="H167" s="95">
        <f>IF(全国標準卸価格!H167="","",IF(ISNUMBER(全国標準卸価格!H167),IF(入力!$C$11=1,ROUNDDOWN(全国標準卸価格!H167*地区別掛け率!H167%,-入力!$C$10),IF(入力!$C$11=2,ROUNDUP(全国標準卸価格!H167*地区別掛け率!H167%,-入力!$C$10),IF(入力!$C$11=3,ROUND(全国標準卸価格!H167*地区別掛け率!H167%,-入力!$C$10),""))),全国標準卸価格!H167))</f>
        <v>35100</v>
      </c>
      <c r="I167" s="126" t="str">
        <f>'6桁'!I167</f>
        <v>V★</v>
      </c>
      <c r="J167" s="95" t="str">
        <f>IF(全国標準卸価格!J167="","",IF(ISNUMBER(全国標準卸価格!J167),IF(入力!$C$11=1,ROUNDDOWN(全国標準卸価格!J167*地区別掛け率!J167%,-入力!$C$10),IF(入力!$C$11=2,ROUNDUP(全国標準卸価格!J167*地区別掛け率!J167%,-入力!$C$10),IF(入力!$C$11=3,ROUND(全国標準卸価格!J167*地区別掛け率!J167%,-入力!$C$10),""))),全国標準卸価格!J167))</f>
        <v/>
      </c>
      <c r="K167" s="126">
        <f>'6桁'!K167</f>
        <v>0</v>
      </c>
      <c r="L167" s="95">
        <f>IF(全国標準卸価格!L167="","",IF(ISNUMBER(全国標準卸価格!L167),IF(入力!$C$11=1,ROUNDDOWN(全国標準卸価格!L167*地区別掛け率!L167%,-入力!$C$10),IF(入力!$C$11=2,ROUNDUP(全国標準卸価格!L167*地区別掛け率!L167%,-入力!$C$10),IF(入力!$C$11=3,ROUND(全国標準卸価格!L167*地区別掛け率!L167%,-入力!$C$10),""))),全国標準卸価格!L167))</f>
        <v>31100</v>
      </c>
      <c r="M167" s="126" t="str">
        <f>'6桁'!M167</f>
        <v>V</v>
      </c>
      <c r="N167" s="95" t="str">
        <f>IF(全国標準卸価格!N167="","",IF(ISNUMBER(全国標準卸価格!N167),IF(入力!$C$11=1,ROUNDDOWN(全国標準卸価格!N167*地区別掛け率!N167%,-入力!$C$10),IF(入力!$C$11=2,ROUNDUP(全国標準卸価格!N167*地区別掛け率!N167%,-入力!$C$10),IF(入力!$C$11=3,ROUND(全国標準卸価格!N167*地区別掛け率!N167%,-入力!$C$10),""))),全国標準卸価格!N167))</f>
        <v/>
      </c>
      <c r="O167" s="126">
        <f>'6桁'!O167</f>
        <v>0</v>
      </c>
      <c r="P167" s="95" t="str">
        <f>IF(全国標準卸価格!P167="","",IF(ISNUMBER(全国標準卸価格!P167),IF(入力!$C$11=1,ROUNDDOWN(全国標準卸価格!P167*地区別掛け率!P167%,-入力!$C$10),IF(入力!$C$11=2,ROUNDUP(全国標準卸価格!P167*地区別掛け率!P167%,-入力!$C$10),IF(入力!$C$11=3,ROUND(全国標準卸価格!P167*地区別掛け率!P167%,-入力!$C$10),""))),全国標準卸価格!P167))</f>
        <v/>
      </c>
      <c r="Q167" s="126">
        <f>'6桁'!Q167</f>
        <v>0</v>
      </c>
      <c r="R167" s="95" t="str">
        <f>IF(全国標準卸価格!R167="","",IF(ISNUMBER(全国標準卸価格!R167),IF(入力!$C$11=1,ROUNDDOWN(全国標準卸価格!R167*地区別掛け率!R167%,-入力!$C$10),IF(入力!$C$11=2,ROUNDUP(全国標準卸価格!R167*地区別掛け率!R167%,-入力!$C$10),IF(入力!$C$11=3,ROUND(全国標準卸価格!R167*地区別掛け率!R167%,-入力!$C$10),""))),全国標準卸価格!R167))</f>
        <v/>
      </c>
      <c r="S167" s="126">
        <f>'6桁'!S167</f>
        <v>0</v>
      </c>
      <c r="T167" s="95" t="str">
        <f>IF(全国標準卸価格!T167="","",IF(ISNUMBER(全国標準卸価格!T167),IF(入力!$C$11=1,ROUNDDOWN(全国標準卸価格!T167*地区別掛け率!T167%,-入力!$C$10),IF(入力!$C$11=2,ROUNDUP(全国標準卸価格!T167*地区別掛け率!T167%,-入力!$C$10),IF(入力!$C$11=3,ROUND(全国標準卸価格!T167*地区別掛け率!T167%,-入力!$C$10),""))),全国標準卸価格!T167))</f>
        <v/>
      </c>
      <c r="U167" s="96">
        <f>'6桁'!U167</f>
        <v>0</v>
      </c>
      <c r="V167" s="95" t="str">
        <f>IF(全国標準卸価格!V167="","",IF(ISNUMBER(全国標準卸価格!V167),IF(入力!$C$11=1,ROUNDDOWN(全国標準卸価格!V167*地区別掛け率!V167%,-入力!$C$10),IF(入力!$C$11=2,ROUNDUP(全国標準卸価格!V167*地区別掛け率!V167%,-入力!$C$10),IF(入力!$C$11=3,ROUND(全国標準卸価格!V167*地区別掛け率!V167%,-入力!$C$10),""))),全国標準卸価格!V167))</f>
        <v/>
      </c>
      <c r="W167" s="96">
        <f>'6桁'!W167</f>
        <v>0</v>
      </c>
      <c r="X167" s="74"/>
      <c r="Y167" s="251"/>
    </row>
    <row r="168" spans="2:25" ht="30" customHeight="1">
      <c r="B168" s="503"/>
      <c r="C168" s="362" t="s">
        <v>4</v>
      </c>
      <c r="D168" s="254">
        <v>98</v>
      </c>
      <c r="E168" s="342">
        <v>102</v>
      </c>
      <c r="F168" s="95">
        <f>IF(全国標準卸価格!F168="","",IF(ISNUMBER(全国標準卸価格!F168),IF(入力!$C$11=1,ROUNDDOWN(全国標準卸価格!F168*地区別掛け率!F168%,-入力!$C$10),IF(入力!$C$11=2,ROUNDUP(全国標準卸価格!F168*地区別掛け率!F168%,-入力!$C$10),IF(入力!$C$11=3,ROUND(全国標準卸価格!F168*地区別掛け率!F168%,-入力!$C$10),""))),全国標準卸価格!F168))</f>
        <v>41900</v>
      </c>
      <c r="G168" s="126" t="str">
        <f>'6桁'!G168</f>
        <v>Y★</v>
      </c>
      <c r="H168" s="95">
        <f>IF(全国標準卸価格!H168="","",IF(ISNUMBER(全国標準卸価格!H168),IF(入力!$C$11=1,ROUNDDOWN(全国標準卸価格!H168*地区別掛け率!H168%,-入力!$C$10),IF(入力!$C$11=2,ROUNDUP(全国標準卸価格!H168*地区別掛け率!H168%,-入力!$C$10),IF(入力!$C$11=3,ROUND(全国標準卸価格!H168*地区別掛け率!H168%,-入力!$C$10),""))),全国標準卸価格!H168))</f>
        <v>37400</v>
      </c>
      <c r="I168" s="126" t="str">
        <f>'6桁'!I168</f>
        <v>V</v>
      </c>
      <c r="J168" s="95" t="str">
        <f>IF(全国標準卸価格!J168="","",IF(ISNUMBER(全国標準卸価格!J168),IF(入力!$C$11=1,ROUNDDOWN(全国標準卸価格!J168*地区別掛け率!J168%,-入力!$C$10),IF(入力!$C$11=2,ROUNDUP(全国標準卸価格!J168*地区別掛け率!J168%,-入力!$C$10),IF(入力!$C$11=3,ROUND(全国標準卸価格!J168*地区別掛け率!J168%,-入力!$C$10),""))),全国標準卸価格!J168))</f>
        <v/>
      </c>
      <c r="K168" s="126">
        <f>'6桁'!K168</f>
        <v>0</v>
      </c>
      <c r="L168" s="95">
        <f>IF(全国標準卸価格!L168="","",IF(ISNUMBER(全国標準卸価格!L168),IF(入力!$C$11=1,ROUNDDOWN(全国標準卸価格!L168*地区別掛け率!L168%,-入力!$C$10),IF(入力!$C$11=2,ROUNDUP(全国標準卸価格!L168*地区別掛け率!L168%,-入力!$C$10),IF(入力!$C$11=3,ROUND(全国標準卸価格!L168*地区別掛け率!L168%,-入力!$C$10),""))),全国標準卸価格!L168))</f>
        <v>34900</v>
      </c>
      <c r="M168" s="126" t="str">
        <f>'6桁'!M168</f>
        <v>V</v>
      </c>
      <c r="N168" s="95" t="str">
        <f>IF(全国標準卸価格!N168="","",IF(ISNUMBER(全国標準卸価格!N168),IF(入力!$C$11=1,ROUNDDOWN(全国標準卸価格!N168*地区別掛け率!N168%,-入力!$C$10),IF(入力!$C$11=2,ROUNDUP(全国標準卸価格!N168*地区別掛け率!N168%,-入力!$C$10),IF(入力!$C$11=3,ROUND(全国標準卸価格!N168*地区別掛け率!N168%,-入力!$C$10),""))),全国標準卸価格!N168))</f>
        <v/>
      </c>
      <c r="O168" s="126">
        <f>'6桁'!O168</f>
        <v>0</v>
      </c>
      <c r="P168" s="95" t="str">
        <f>IF(全国標準卸価格!P168="","",IF(ISNUMBER(全国標準卸価格!P168),IF(入力!$C$11=1,ROUNDDOWN(全国標準卸価格!P168*地区別掛け率!P168%,-入力!$C$10),IF(入力!$C$11=2,ROUNDUP(全国標準卸価格!P168*地区別掛け率!P168%,-入力!$C$10),IF(入力!$C$11=3,ROUND(全国標準卸価格!P168*地区別掛け率!P168%,-入力!$C$10),""))),全国標準卸価格!P168))</f>
        <v/>
      </c>
      <c r="Q168" s="126">
        <f>'6桁'!Q168</f>
        <v>0</v>
      </c>
      <c r="R168" s="95" t="str">
        <f>IF(全国標準卸価格!R168="","",IF(ISNUMBER(全国標準卸価格!R168),IF(入力!$C$11=1,ROUNDDOWN(全国標準卸価格!R168*地区別掛け率!R168%,-入力!$C$10),IF(入力!$C$11=2,ROUNDUP(全国標準卸価格!R168*地区別掛け率!R168%,-入力!$C$10),IF(入力!$C$11=3,ROUND(全国標準卸価格!R168*地区別掛け率!R168%,-入力!$C$10),""))),全国標準卸価格!R168))</f>
        <v/>
      </c>
      <c r="S168" s="126">
        <f>'6桁'!S168</f>
        <v>0</v>
      </c>
      <c r="T168" s="95" t="str">
        <f>IF(全国標準卸価格!T168="","",IF(ISNUMBER(全国標準卸価格!T168),IF(入力!$C$11=1,ROUNDDOWN(全国標準卸価格!T168*地区別掛け率!T168%,-入力!$C$10),IF(入力!$C$11=2,ROUNDUP(全国標準卸価格!T168*地区別掛け率!T168%,-入力!$C$10),IF(入力!$C$11=3,ROUND(全国標準卸価格!T168*地区別掛け率!T168%,-入力!$C$10),""))),全国標準卸価格!T168))</f>
        <v/>
      </c>
      <c r="U168" s="96">
        <f>'6桁'!U168</f>
        <v>0</v>
      </c>
      <c r="V168" s="95" t="str">
        <f>IF(全国標準卸価格!V168="","",IF(ISNUMBER(全国標準卸価格!V168),IF(入力!$C$11=1,ROUNDDOWN(全国標準卸価格!V168*地区別掛け率!V168%,-入力!$C$10),IF(入力!$C$11=2,ROUNDUP(全国標準卸価格!V168*地区別掛け率!V168%,-入力!$C$10),IF(入力!$C$11=3,ROUND(全国標準卸価格!V168*地区別掛け率!V168%,-入力!$C$10),""))),全国標準卸価格!V168))</f>
        <v/>
      </c>
      <c r="W168" s="96">
        <f>'6桁'!W168</f>
        <v>0</v>
      </c>
      <c r="X168" s="74"/>
      <c r="Y168" s="251"/>
    </row>
    <row r="169" spans="2:25" ht="30" customHeight="1">
      <c r="B169" s="503"/>
      <c r="C169" s="362" t="s">
        <v>205</v>
      </c>
      <c r="D169" s="254">
        <v>100</v>
      </c>
      <c r="E169" s="342">
        <v>104</v>
      </c>
      <c r="F169" s="95">
        <f>IF(全国標準卸価格!F169="","",IF(ISNUMBER(全国標準卸価格!F169),IF(入力!$C$11=1,ROUNDDOWN(全国標準卸価格!F169*地区別掛け率!F169%,-入力!$C$10),IF(入力!$C$11=2,ROUNDUP(全国標準卸価格!F169*地区別掛け率!F169%,-入力!$C$10),IF(入力!$C$11=3,ROUND(全国標準卸価格!F169*地区別掛け率!F169%,-入力!$C$10),""))),全国標準卸価格!F169))</f>
        <v>40600</v>
      </c>
      <c r="G169" s="126" t="str">
        <f>'6桁'!G169</f>
        <v>Y★</v>
      </c>
      <c r="H169" s="95">
        <f>IF(全国標準卸価格!H169="","",IF(ISNUMBER(全国標準卸価格!H169),IF(入力!$C$11=1,ROUNDDOWN(全国標準卸価格!H169*地区別掛け率!H169%,-入力!$C$10),IF(入力!$C$11=2,ROUNDUP(全国標準卸価格!H169*地区別掛け率!H169%,-入力!$C$10),IF(入力!$C$11=3,ROUND(全国標準卸価格!H169*地区別掛け率!H169%,-入力!$C$10),""))),全国標準卸価格!H169))</f>
        <v>38700</v>
      </c>
      <c r="I169" s="126" t="str">
        <f>'6桁'!I169</f>
        <v>V</v>
      </c>
      <c r="J169" s="95" t="str">
        <f>IF(全国標準卸価格!J169="","",IF(ISNUMBER(全国標準卸価格!J169),IF(入力!$C$11=1,ROUNDDOWN(全国標準卸価格!J169*地区別掛け率!J169%,-入力!$C$10),IF(入力!$C$11=2,ROUNDUP(全国標準卸価格!J169*地区別掛け率!J169%,-入力!$C$10),IF(入力!$C$11=3,ROUND(全国標準卸価格!J169*地区別掛け率!J169%,-入力!$C$10),""))),全国標準卸価格!J169))</f>
        <v/>
      </c>
      <c r="K169" s="126">
        <f>'6桁'!K169</f>
        <v>0</v>
      </c>
      <c r="L169" s="95">
        <f>IF(全国標準卸価格!L169="","",IF(ISNUMBER(全国標準卸価格!L169),IF(入力!$C$11=1,ROUNDDOWN(全国標準卸価格!L169*地区別掛け率!L169%,-入力!$C$10),IF(入力!$C$11=2,ROUNDUP(全国標準卸価格!L169*地区別掛け率!L169%,-入力!$C$10),IF(入力!$C$11=3,ROUND(全国標準卸価格!L169*地区別掛け率!L169%,-入力!$C$10),""))),全国標準卸価格!L169))</f>
        <v>33200</v>
      </c>
      <c r="M169" s="126" t="str">
        <f>'6桁'!M169</f>
        <v>V</v>
      </c>
      <c r="N169" s="95" t="str">
        <f>IF(全国標準卸価格!N169="","",IF(ISNUMBER(全国標準卸価格!N169),IF(入力!$C$11=1,ROUNDDOWN(全国標準卸価格!N169*地区別掛け率!N169%,-入力!$C$10),IF(入力!$C$11=2,ROUNDUP(全国標準卸価格!N169*地区別掛け率!N169%,-入力!$C$10),IF(入力!$C$11=3,ROUND(全国標準卸価格!N169*地区別掛け率!N169%,-入力!$C$10),""))),全国標準卸価格!N169))</f>
        <v/>
      </c>
      <c r="O169" s="126">
        <f>'6桁'!O169</f>
        <v>0</v>
      </c>
      <c r="P169" s="95" t="str">
        <f>IF(全国標準卸価格!P169="","",IF(ISNUMBER(全国標準卸価格!P169),IF(入力!$C$11=1,ROUNDDOWN(全国標準卸価格!P169*地区別掛け率!P169%,-入力!$C$10),IF(入力!$C$11=2,ROUNDUP(全国標準卸価格!P169*地区別掛け率!P169%,-入力!$C$10),IF(入力!$C$11=3,ROUND(全国標準卸価格!P169*地区別掛け率!P169%,-入力!$C$10),""))),全国標準卸価格!P169))</f>
        <v/>
      </c>
      <c r="Q169" s="126">
        <f>'6桁'!Q169</f>
        <v>0</v>
      </c>
      <c r="R169" s="95" t="str">
        <f>IF(全国標準卸価格!R169="","",IF(ISNUMBER(全国標準卸価格!R169),IF(入力!$C$11=1,ROUNDDOWN(全国標準卸価格!R169*地区別掛け率!R169%,-入力!$C$10),IF(入力!$C$11=2,ROUNDUP(全国標準卸価格!R169*地区別掛け率!R169%,-入力!$C$10),IF(入力!$C$11=3,ROUND(全国標準卸価格!R169*地区別掛け率!R169%,-入力!$C$10),""))),全国標準卸価格!R169))</f>
        <v/>
      </c>
      <c r="S169" s="126">
        <f>'6桁'!S169</f>
        <v>0</v>
      </c>
      <c r="T169" s="95" t="str">
        <f>IF(全国標準卸価格!T169="","",IF(ISNUMBER(全国標準卸価格!T169),IF(入力!$C$11=1,ROUNDDOWN(全国標準卸価格!T169*地区別掛け率!T169%,-入力!$C$10),IF(入力!$C$11=2,ROUNDUP(全国標準卸価格!T169*地区別掛け率!T169%,-入力!$C$10),IF(入力!$C$11=3,ROUND(全国標準卸価格!T169*地区別掛け率!T169%,-入力!$C$10),""))),全国標準卸価格!T169))</f>
        <v/>
      </c>
      <c r="U169" s="96">
        <f>'6桁'!U169</f>
        <v>0</v>
      </c>
      <c r="V169" s="95" t="str">
        <f>IF(全国標準卸価格!V169="","",IF(ISNUMBER(全国標準卸価格!V169),IF(入力!$C$11=1,ROUNDDOWN(全国標準卸価格!V169*地区別掛け率!V169%,-入力!$C$10),IF(入力!$C$11=2,ROUNDUP(全国標準卸価格!V169*地区別掛け率!V169%,-入力!$C$10),IF(入力!$C$11=3,ROUND(全国標準卸価格!V169*地区別掛け率!V169%,-入力!$C$10),""))),全国標準卸価格!V169))</f>
        <v/>
      </c>
      <c r="W169" s="96">
        <f>'6桁'!W169</f>
        <v>0</v>
      </c>
      <c r="X169" s="74"/>
      <c r="Y169" s="251"/>
    </row>
    <row r="170" spans="2:25" ht="30" customHeight="1">
      <c r="B170" s="503"/>
      <c r="C170" s="362" t="s">
        <v>207</v>
      </c>
      <c r="D170" s="254">
        <v>105</v>
      </c>
      <c r="E170" s="342">
        <v>109</v>
      </c>
      <c r="F170" s="95">
        <f>IF(全国標準卸価格!F170="","",IF(ISNUMBER(全国標準卸価格!F170),IF(入力!$C$11=1,ROUNDDOWN(全国標準卸価格!F170*地区別掛け率!F170%,-入力!$C$10),IF(入力!$C$11=2,ROUNDUP(全国標準卸価格!F170*地区別掛け率!F170%,-入力!$C$10),IF(入力!$C$11=3,ROUND(全国標準卸価格!F170*地区別掛け率!F170%,-入力!$C$10),""))),全国標準卸価格!F170))</f>
        <v>45800</v>
      </c>
      <c r="G170" s="126" t="str">
        <f>'6桁'!G170</f>
        <v>Y★</v>
      </c>
      <c r="H170" s="95">
        <f>IF(全国標準卸価格!H170="","",IF(ISNUMBER(全国標準卸価格!H170),IF(入力!$C$11=1,ROUNDDOWN(全国標準卸価格!H170*地区別掛け率!H170%,-入力!$C$10),IF(入力!$C$11=2,ROUNDUP(全国標準卸価格!H170*地区別掛け率!H170%,-入力!$C$10),IF(入力!$C$11=3,ROUND(全国標準卸価格!H170*地区別掛け率!H170%,-入力!$C$10),""))),全国標準卸価格!H170))</f>
        <v>42900</v>
      </c>
      <c r="I170" s="126" t="str">
        <f>'6桁'!I170</f>
        <v>V★</v>
      </c>
      <c r="J170" s="95" t="str">
        <f>IF(全国標準卸価格!J170="","",IF(ISNUMBER(全国標準卸価格!J170),IF(入力!$C$11=1,ROUNDDOWN(全国標準卸価格!J170*地区別掛け率!J170%,-入力!$C$10),IF(入力!$C$11=2,ROUNDUP(全国標準卸価格!J170*地区別掛け率!J170%,-入力!$C$10),IF(入力!$C$11=3,ROUND(全国標準卸価格!J170*地区別掛け率!J170%,-入力!$C$10),""))),全国標準卸価格!J170))</f>
        <v/>
      </c>
      <c r="K170" s="126">
        <f>'6桁'!K170</f>
        <v>0</v>
      </c>
      <c r="L170" s="95" t="str">
        <f>IF(全国標準卸価格!L170="","",IF(ISNUMBER(全国標準卸価格!L170),IF(入力!$C$11=1,ROUNDDOWN(全国標準卸価格!L170*地区別掛け率!L170%,-入力!$C$10),IF(入力!$C$11=2,ROUNDUP(全国標準卸価格!L170*地区別掛け率!L170%,-入力!$C$10),IF(入力!$C$11=3,ROUND(全国標準卸価格!L170*地区別掛け率!L170%,-入力!$C$10),""))),全国標準卸価格!L170))</f>
        <v/>
      </c>
      <c r="M170" s="126">
        <f>'6桁'!M170</f>
        <v>0</v>
      </c>
      <c r="N170" s="95" t="str">
        <f>IF(全国標準卸価格!N170="","",IF(ISNUMBER(全国標準卸価格!N170),IF(入力!$C$11=1,ROUNDDOWN(全国標準卸価格!N170*地区別掛け率!N170%,-入力!$C$10),IF(入力!$C$11=2,ROUNDUP(全国標準卸価格!N170*地区別掛け率!N170%,-入力!$C$10),IF(入力!$C$11=3,ROUND(全国標準卸価格!N170*地区別掛け率!N170%,-入力!$C$10),""))),全国標準卸価格!N170))</f>
        <v/>
      </c>
      <c r="O170" s="126">
        <f>'6桁'!O170</f>
        <v>0</v>
      </c>
      <c r="P170" s="95" t="str">
        <f>IF(全国標準卸価格!P170="","",IF(ISNUMBER(全国標準卸価格!P170),IF(入力!$C$11=1,ROUNDDOWN(全国標準卸価格!P170*地区別掛け率!P170%,-入力!$C$10),IF(入力!$C$11=2,ROUNDUP(全国標準卸価格!P170*地区別掛け率!P170%,-入力!$C$10),IF(入力!$C$11=3,ROUND(全国標準卸価格!P170*地区別掛け率!P170%,-入力!$C$10),""))),全国標準卸価格!P170))</f>
        <v/>
      </c>
      <c r="Q170" s="126">
        <f>'6桁'!Q170</f>
        <v>0</v>
      </c>
      <c r="R170" s="95" t="str">
        <f>IF(全国標準卸価格!R170="","",IF(ISNUMBER(全国標準卸価格!R170),IF(入力!$C$11=1,ROUNDDOWN(全国標準卸価格!R170*地区別掛け率!R170%,-入力!$C$10),IF(入力!$C$11=2,ROUNDUP(全国標準卸価格!R170*地区別掛け率!R170%,-入力!$C$10),IF(入力!$C$11=3,ROUND(全国標準卸価格!R170*地区別掛け率!R170%,-入力!$C$10),""))),全国標準卸価格!R170))</f>
        <v/>
      </c>
      <c r="S170" s="126">
        <f>'6桁'!S170</f>
        <v>0</v>
      </c>
      <c r="T170" s="95" t="str">
        <f>IF(全国標準卸価格!T170="","",IF(ISNUMBER(全国標準卸価格!T170),IF(入力!$C$11=1,ROUNDDOWN(全国標準卸価格!T170*地区別掛け率!T170%,-入力!$C$10),IF(入力!$C$11=2,ROUNDUP(全国標準卸価格!T170*地区別掛け率!T170%,-入力!$C$10),IF(入力!$C$11=3,ROUND(全国標準卸価格!T170*地区別掛け率!T170%,-入力!$C$10),""))),全国標準卸価格!T170))</f>
        <v/>
      </c>
      <c r="U170" s="96">
        <f>'6桁'!U170</f>
        <v>0</v>
      </c>
      <c r="V170" s="95" t="str">
        <f>IF(全国標準卸価格!V170="","",IF(ISNUMBER(全国標準卸価格!V170),IF(入力!$C$11=1,ROUNDDOWN(全国標準卸価格!V170*地区別掛け率!V170%,-入力!$C$10),IF(入力!$C$11=2,ROUNDUP(全国標準卸価格!V170*地区別掛け率!V170%,-入力!$C$10),IF(入力!$C$11=3,ROUND(全国標準卸価格!V170*地区別掛け率!V170%,-入力!$C$10),""))),全国標準卸価格!V170))</f>
        <v/>
      </c>
      <c r="W170" s="96">
        <f>'6桁'!W170</f>
        <v>0</v>
      </c>
      <c r="X170" s="74"/>
      <c r="Y170" s="251"/>
    </row>
    <row r="171" spans="2:25" ht="30" customHeight="1">
      <c r="B171" s="503"/>
      <c r="C171" s="362" t="s">
        <v>365</v>
      </c>
      <c r="D171" s="254">
        <v>100</v>
      </c>
      <c r="E171" s="342"/>
      <c r="F171" s="95">
        <f>IF(全国標準卸価格!F171="","",IF(ISNUMBER(全国標準卸価格!F171),IF(入力!$C$11=1,ROUNDDOWN(全国標準卸価格!F171*地区別掛け率!F171%,-入力!$C$10),IF(入力!$C$11=2,ROUNDUP(全国標準卸価格!F171*地区別掛け率!F171%,-入力!$C$10),IF(入力!$C$11=3,ROUND(全国標準卸価格!F171*地区別掛け率!F171%,-入力!$C$10),""))),全国標準卸価格!F171))</f>
        <v>37300</v>
      </c>
      <c r="G171" s="126" t="str">
        <f>'6桁'!G171</f>
        <v>W</v>
      </c>
      <c r="H171" s="95">
        <f>IF(全国標準卸価格!H171="","",IF(ISNUMBER(全国標準卸価格!H171),IF(入力!$C$11=1,ROUNDDOWN(全国標準卸価格!H171*地区別掛け率!H171%,-入力!$C$10),IF(入力!$C$11=2,ROUNDUP(全国標準卸価格!H171*地区別掛け率!H171%,-入力!$C$10),IF(入力!$C$11=3,ROUND(全国標準卸価格!H171*地区別掛け率!H171%,-入力!$C$10),""))),全国標準卸価格!H171))</f>
        <v>35300</v>
      </c>
      <c r="I171" s="126" t="str">
        <f>'6桁'!I171</f>
        <v>H</v>
      </c>
      <c r="J171" s="95" t="str">
        <f>IF(全国標準卸価格!J171="","",IF(ISNUMBER(全国標準卸価格!J171),IF(入力!$C$11=1,ROUNDDOWN(全国標準卸価格!J171*地区別掛け率!J171%,-入力!$C$10),IF(入力!$C$11=2,ROUNDUP(全国標準卸価格!J171*地区別掛け率!J171%,-入力!$C$10),IF(入力!$C$11=3,ROUND(全国標準卸価格!J171*地区別掛け率!J171%,-入力!$C$10),""))),全国標準卸価格!J171))</f>
        <v/>
      </c>
      <c r="K171" s="126">
        <f>'6桁'!K171</f>
        <v>0</v>
      </c>
      <c r="L171" s="95" t="str">
        <f>IF(全国標準卸価格!L171="","",IF(ISNUMBER(全国標準卸価格!L171),IF(入力!$C$11=1,ROUNDDOWN(全国標準卸価格!L171*地区別掛け率!L171%,-入力!$C$10),IF(入力!$C$11=2,ROUNDUP(全国標準卸価格!L171*地区別掛け率!L171%,-入力!$C$10),IF(入力!$C$11=3,ROUND(全国標準卸価格!L171*地区別掛け率!L171%,-入力!$C$10),""))),全国標準卸価格!L171))</f>
        <v/>
      </c>
      <c r="M171" s="126">
        <f>'6桁'!M171</f>
        <v>0</v>
      </c>
      <c r="N171" s="95" t="str">
        <f>IF(全国標準卸価格!N171="","",IF(ISNUMBER(全国標準卸価格!N171),IF(入力!$C$11=1,ROUNDDOWN(全国標準卸価格!N171*地区別掛け率!N171%,-入力!$C$10),IF(入力!$C$11=2,ROUNDUP(全国標準卸価格!N171*地区別掛け率!N171%,-入力!$C$10),IF(入力!$C$11=3,ROUND(全国標準卸価格!N171*地区別掛け率!N171%,-入力!$C$10),""))),全国標準卸価格!N171))</f>
        <v/>
      </c>
      <c r="O171" s="126">
        <f>'6桁'!O171</f>
        <v>0</v>
      </c>
      <c r="P171" s="95" t="str">
        <f>IF(全国標準卸価格!P171="","",IF(ISNUMBER(全国標準卸価格!P171),IF(入力!$C$11=1,ROUNDDOWN(全国標準卸価格!P171*地区別掛け率!P171%,-入力!$C$10),IF(入力!$C$11=2,ROUNDUP(全国標準卸価格!P171*地区別掛け率!P171%,-入力!$C$10),IF(入力!$C$11=3,ROUND(全国標準卸価格!P171*地区別掛け率!P171%,-入力!$C$10),""))),全国標準卸価格!P171))</f>
        <v/>
      </c>
      <c r="Q171" s="126">
        <f>'6桁'!Q171</f>
        <v>0</v>
      </c>
      <c r="R171" s="95" t="str">
        <f>IF(全国標準卸価格!R171="","",IF(ISNUMBER(全国標準卸価格!R171),IF(入力!$C$11=1,ROUNDDOWN(全国標準卸価格!R171*地区別掛け率!R171%,-入力!$C$10),IF(入力!$C$11=2,ROUNDUP(全国標準卸価格!R171*地区別掛け率!R171%,-入力!$C$10),IF(入力!$C$11=3,ROUND(全国標準卸価格!R171*地区別掛け率!R171%,-入力!$C$10),""))),全国標準卸価格!R171))</f>
        <v/>
      </c>
      <c r="S171" s="126">
        <f>'6桁'!S171</f>
        <v>0</v>
      </c>
      <c r="T171" s="95" t="str">
        <f>IF(全国標準卸価格!T171="","",IF(ISNUMBER(全国標準卸価格!T171),IF(入力!$C$11=1,ROUNDDOWN(全国標準卸価格!T171*地区別掛け率!T171%,-入力!$C$10),IF(入力!$C$11=2,ROUNDUP(全国標準卸価格!T171*地区別掛け率!T171%,-入力!$C$10),IF(入力!$C$11=3,ROUND(全国標準卸価格!T171*地区別掛け率!T171%,-入力!$C$10),""))),全国標準卸価格!T171))</f>
        <v/>
      </c>
      <c r="U171" s="96">
        <f>'6桁'!U171</f>
        <v>0</v>
      </c>
      <c r="V171" s="95" t="str">
        <f>IF(全国標準卸価格!V171="","",IF(ISNUMBER(全国標準卸価格!V171),IF(入力!$C$11=1,ROUNDDOWN(全国標準卸価格!V171*地区別掛け率!V171%,-入力!$C$10),IF(入力!$C$11=2,ROUNDUP(全国標準卸価格!V171*地区別掛け率!V171%,-入力!$C$10),IF(入力!$C$11=3,ROUND(全国標準卸価格!V171*地区別掛け率!V171%,-入力!$C$10),""))),全国標準卸価格!V171))</f>
        <v/>
      </c>
      <c r="W171" s="96">
        <f>'6桁'!W171</f>
        <v>0</v>
      </c>
      <c r="X171" s="74"/>
      <c r="Y171" s="251"/>
    </row>
    <row r="172" spans="2:25" ht="30" customHeight="1">
      <c r="B172" s="503"/>
      <c r="C172" s="362" t="s">
        <v>339</v>
      </c>
      <c r="D172" s="254">
        <v>103</v>
      </c>
      <c r="E172" s="342">
        <v>107</v>
      </c>
      <c r="F172" s="95">
        <f>IF(全国標準卸価格!F172="","",IF(ISNUMBER(全国標準卸価格!F172),IF(入力!$C$11=1,ROUNDDOWN(全国標準卸価格!F172*地区別掛け率!F172%,-入力!$C$10),IF(入力!$C$11=2,ROUNDUP(全国標準卸価格!F172*地区別掛け率!F172%,-入力!$C$10),IF(入力!$C$11=3,ROUND(全国標準卸価格!F172*地区別掛け率!F172%,-入力!$C$10),""))),全国標準卸価格!F172))</f>
        <v>40100</v>
      </c>
      <c r="G172" s="126" t="str">
        <f>'6桁'!G172</f>
        <v>W★</v>
      </c>
      <c r="H172" s="95">
        <f>IF(全国標準卸価格!H172="","",IF(ISNUMBER(全国標準卸価格!H172),IF(入力!$C$11=1,ROUNDDOWN(全国標準卸価格!H172*地区別掛け率!H172%,-入力!$C$10),IF(入力!$C$11=2,ROUNDUP(全国標準卸価格!H172*地区別掛け率!H172%,-入力!$C$10),IF(入力!$C$11=3,ROUND(全国標準卸価格!H172*地区別掛け率!H172%,-入力!$C$10),""))),全国標準卸価格!H172))</f>
        <v>36700</v>
      </c>
      <c r="I172" s="126" t="str">
        <f>'6桁'!I172</f>
        <v>V</v>
      </c>
      <c r="J172" s="95" t="str">
        <f>IF(全国標準卸価格!J172="","",IF(ISNUMBER(全国標準卸価格!J172),IF(入力!$C$11=1,ROUNDDOWN(全国標準卸価格!J172*地区別掛け率!J172%,-入力!$C$10),IF(入力!$C$11=2,ROUNDUP(全国標準卸価格!J172*地区別掛け率!J172%,-入力!$C$10),IF(入力!$C$11=3,ROUND(全国標準卸価格!J172*地区別掛け率!J172%,-入力!$C$10),""))),全国標準卸価格!J172))</f>
        <v/>
      </c>
      <c r="K172" s="126">
        <f>'6桁'!K172</f>
        <v>0</v>
      </c>
      <c r="L172" s="95" t="str">
        <f>IF(全国標準卸価格!L172="","",IF(ISNUMBER(全国標準卸価格!L172),IF(入力!$C$11=1,ROUNDDOWN(全国標準卸価格!L172*地区別掛け率!L172%,-入力!$C$10),IF(入力!$C$11=2,ROUNDUP(全国標準卸価格!L172*地区別掛け率!L172%,-入力!$C$10),IF(入力!$C$11=3,ROUND(全国標準卸価格!L172*地区別掛け率!L172%,-入力!$C$10),""))),全国標準卸価格!L172))</f>
        <v/>
      </c>
      <c r="M172" s="126">
        <f>'6桁'!M172</f>
        <v>0</v>
      </c>
      <c r="N172" s="95" t="str">
        <f>IF(全国標準卸価格!N172="","",IF(ISNUMBER(全国標準卸価格!N172),IF(入力!$C$11=1,ROUNDDOWN(全国標準卸価格!N172*地区別掛け率!N172%,-入力!$C$10),IF(入力!$C$11=2,ROUNDUP(全国標準卸価格!N172*地区別掛け率!N172%,-入力!$C$10),IF(入力!$C$11=3,ROUND(全国標準卸価格!N172*地区別掛け率!N172%,-入力!$C$10),""))),全国標準卸価格!N172))</f>
        <v/>
      </c>
      <c r="O172" s="126">
        <f>'6桁'!O172</f>
        <v>0</v>
      </c>
      <c r="P172" s="95" t="str">
        <f>IF(全国標準卸価格!P172="","",IF(ISNUMBER(全国標準卸価格!P172),IF(入力!$C$11=1,ROUNDDOWN(全国標準卸価格!P172*地区別掛け率!P172%,-入力!$C$10),IF(入力!$C$11=2,ROUNDUP(全国標準卸価格!P172*地区別掛け率!P172%,-入力!$C$10),IF(入力!$C$11=3,ROUND(全国標準卸価格!P172*地区別掛け率!P172%,-入力!$C$10),""))),全国標準卸価格!P172))</f>
        <v/>
      </c>
      <c r="Q172" s="126">
        <f>'6桁'!Q172</f>
        <v>0</v>
      </c>
      <c r="R172" s="95" t="str">
        <f>IF(全国標準卸価格!R172="","",IF(ISNUMBER(全国標準卸価格!R172),IF(入力!$C$11=1,ROUNDDOWN(全国標準卸価格!R172*地区別掛け率!R172%,-入力!$C$10),IF(入力!$C$11=2,ROUNDUP(全国標準卸価格!R172*地区別掛け率!R172%,-入力!$C$10),IF(入力!$C$11=3,ROUND(全国標準卸価格!R172*地区別掛け率!R172%,-入力!$C$10),""))),全国標準卸価格!R172))</f>
        <v/>
      </c>
      <c r="S172" s="126">
        <f>'6桁'!S172</f>
        <v>0</v>
      </c>
      <c r="T172" s="95" t="str">
        <f>IF(全国標準卸価格!T172="","",IF(ISNUMBER(全国標準卸価格!T172),IF(入力!$C$11=1,ROUNDDOWN(全国標準卸価格!T172*地区別掛け率!T172%,-入力!$C$10),IF(入力!$C$11=2,ROUNDUP(全国標準卸価格!T172*地区別掛け率!T172%,-入力!$C$10),IF(入力!$C$11=3,ROUND(全国標準卸価格!T172*地区別掛け率!T172%,-入力!$C$10),""))),全国標準卸価格!T172))</f>
        <v/>
      </c>
      <c r="U172" s="96">
        <f>'6桁'!U172</f>
        <v>0</v>
      </c>
      <c r="V172" s="95" t="str">
        <f>IF(全国標準卸価格!V172="","",IF(ISNUMBER(全国標準卸価格!V172),IF(入力!$C$11=1,ROUNDDOWN(全国標準卸価格!V172*地区別掛け率!V172%,-入力!$C$10),IF(入力!$C$11=2,ROUNDUP(全国標準卸価格!V172*地区別掛け率!V172%,-入力!$C$10),IF(入力!$C$11=3,ROUND(全国標準卸価格!V172*地区別掛け率!V172%,-入力!$C$10),""))),全国標準卸価格!V172))</f>
        <v/>
      </c>
      <c r="W172" s="96">
        <f>'6桁'!W172</f>
        <v>0</v>
      </c>
      <c r="X172" s="74"/>
      <c r="Y172" s="251"/>
    </row>
    <row r="173" spans="2:25" ht="30" customHeight="1">
      <c r="B173" s="503"/>
      <c r="C173" s="362" t="s">
        <v>769</v>
      </c>
      <c r="D173" s="254">
        <v>105</v>
      </c>
      <c r="E173" s="342"/>
      <c r="F173" s="95">
        <f>IF(全国標準卸価格!F173="","",IF(ISNUMBER(全国標準卸価格!F173),IF(入力!$C$11=1,ROUNDDOWN(全国標準卸価格!F173*地区別掛け率!F173%,-入力!$C$10),IF(入力!$C$11=2,ROUNDUP(全国標準卸価格!F173*地区別掛け率!F173%,-入力!$C$10),IF(入力!$C$11=3,ROUND(全国標準卸価格!F173*地区別掛け率!F173%,-入力!$C$10),""))),全国標準卸価格!F173))</f>
        <v>40100</v>
      </c>
      <c r="G173" s="126" t="str">
        <f>'6桁'!G173</f>
        <v>V</v>
      </c>
      <c r="H173" s="95" t="str">
        <f>IF(全国標準卸価格!H173="","",IF(ISNUMBER(全国標準卸価格!H173),IF(入力!$C$11=1,ROUNDDOWN(全国標準卸価格!H173*地区別掛け率!H173%,-入力!$C$10),IF(入力!$C$11=2,ROUNDUP(全国標準卸価格!H173*地区別掛け率!H173%,-入力!$C$10),IF(入力!$C$11=3,ROUND(全国標準卸価格!H173*地区別掛け率!H173%,-入力!$C$10),""))),全国標準卸価格!H173))</f>
        <v/>
      </c>
      <c r="I173" s="126">
        <f>'6桁'!I173</f>
        <v>0</v>
      </c>
      <c r="J173" s="95" t="str">
        <f>IF(全国標準卸価格!J173="","",IF(ISNUMBER(全国標準卸価格!J173),IF(入力!$C$11=1,ROUNDDOWN(全国標準卸価格!J173*地区別掛け率!J173%,-入力!$C$10),IF(入力!$C$11=2,ROUNDUP(全国標準卸価格!J173*地区別掛け率!J173%,-入力!$C$10),IF(入力!$C$11=3,ROUND(全国標準卸価格!J173*地区別掛け率!J173%,-入力!$C$10),""))),全国標準卸価格!J173))</f>
        <v/>
      </c>
      <c r="K173" s="126">
        <f>'6桁'!K173</f>
        <v>0</v>
      </c>
      <c r="L173" s="95" t="str">
        <f>IF(全国標準卸価格!L173="","",IF(ISNUMBER(全国標準卸価格!L173),IF(入力!$C$11=1,ROUNDDOWN(全国標準卸価格!L173*地区別掛け率!L173%,-入力!$C$10),IF(入力!$C$11=2,ROUNDUP(全国標準卸価格!L173*地区別掛け率!L173%,-入力!$C$10),IF(入力!$C$11=3,ROUND(全国標準卸価格!L173*地区別掛け率!L173%,-入力!$C$10),""))),全国標準卸価格!L173))</f>
        <v/>
      </c>
      <c r="M173" s="126">
        <f>'6桁'!M173</f>
        <v>0</v>
      </c>
      <c r="N173" s="95" t="str">
        <f>IF(全国標準卸価格!N173="","",IF(ISNUMBER(全国標準卸価格!N173),IF(入力!$C$11=1,ROUNDDOWN(全国標準卸価格!N173*地区別掛け率!N173%,-入力!$C$10),IF(入力!$C$11=2,ROUNDUP(全国標準卸価格!N173*地区別掛け率!N173%,-入力!$C$10),IF(入力!$C$11=3,ROUND(全国標準卸価格!N173*地区別掛け率!N173%,-入力!$C$10),""))),全国標準卸価格!N173))</f>
        <v/>
      </c>
      <c r="O173" s="126">
        <f>'6桁'!O173</f>
        <v>0</v>
      </c>
      <c r="P173" s="95" t="str">
        <f>IF(全国標準卸価格!P173="","",IF(ISNUMBER(全国標準卸価格!P173),IF(入力!$C$11=1,ROUNDDOWN(全国標準卸価格!P173*地区別掛け率!P173%,-入力!$C$10),IF(入力!$C$11=2,ROUNDUP(全国標準卸価格!P173*地区別掛け率!P173%,-入力!$C$10),IF(入力!$C$11=3,ROUND(全国標準卸価格!P173*地区別掛け率!P173%,-入力!$C$10),""))),全国標準卸価格!P173))</f>
        <v/>
      </c>
      <c r="Q173" s="126">
        <f>'6桁'!Q173</f>
        <v>0</v>
      </c>
      <c r="R173" s="95" t="str">
        <f>IF(全国標準卸価格!R173="","",IF(ISNUMBER(全国標準卸価格!R173),IF(入力!$C$11=1,ROUNDDOWN(全国標準卸価格!R173*地区別掛け率!R173%,-入力!$C$10),IF(入力!$C$11=2,ROUNDUP(全国標準卸価格!R173*地区別掛け率!R173%,-入力!$C$10),IF(入力!$C$11=3,ROUND(全国標準卸価格!R173*地区別掛け率!R173%,-入力!$C$10),""))),全国標準卸価格!R173))</f>
        <v/>
      </c>
      <c r="S173" s="126">
        <f>'6桁'!S173</f>
        <v>0</v>
      </c>
      <c r="T173" s="95" t="str">
        <f>IF(全国標準卸価格!T173="","",IF(ISNUMBER(全国標準卸価格!T173),IF(入力!$C$11=1,ROUNDDOWN(全国標準卸価格!T173*地区別掛け率!T173%,-入力!$C$10),IF(入力!$C$11=2,ROUNDUP(全国標準卸価格!T173*地区別掛け率!T173%,-入力!$C$10),IF(入力!$C$11=3,ROUND(全国標準卸価格!T173*地区別掛け率!T173%,-入力!$C$10),""))),全国標準卸価格!T173))</f>
        <v/>
      </c>
      <c r="U173" s="96">
        <f>'6桁'!U173</f>
        <v>0</v>
      </c>
      <c r="V173" s="95" t="str">
        <f>IF(全国標準卸価格!V173="","",IF(ISNUMBER(全国標準卸価格!V173),IF(入力!$C$11=1,ROUNDDOWN(全国標準卸価格!V173*地区別掛け率!V173%,-入力!$C$10),IF(入力!$C$11=2,ROUNDUP(全国標準卸価格!V173*地区別掛け率!V173%,-入力!$C$10),IF(入力!$C$11=3,ROUND(全国標準卸価格!V173*地区別掛け率!V173%,-入力!$C$10),""))),全国標準卸価格!V173))</f>
        <v/>
      </c>
      <c r="W173" s="96">
        <f>'6桁'!W173</f>
        <v>0</v>
      </c>
      <c r="X173" s="74"/>
      <c r="Y173" s="251"/>
    </row>
    <row r="174" spans="2:25" ht="30" customHeight="1" thickBot="1">
      <c r="B174" s="544"/>
      <c r="C174" s="364" t="s">
        <v>369</v>
      </c>
      <c r="D174" s="256">
        <v>106</v>
      </c>
      <c r="E174" s="344"/>
      <c r="F174" s="118" t="str">
        <f>IF(全国標準卸価格!F174="","",IF(ISNUMBER(全国標準卸価格!F174),IF(入力!$C$11=1,ROUNDDOWN(全国標準卸価格!F174*地区別掛け率!F174%,-入力!$C$10),IF(入力!$C$11=2,ROUNDUP(全国標準卸価格!F174*地区別掛け率!F174%,-入力!$C$10),IF(入力!$C$11=3,ROUND(全国標準卸価格!F174*地区別掛け率!F174%,-入力!$C$10),""))),全国標準卸価格!F174))</f>
        <v/>
      </c>
      <c r="G174" s="21">
        <f>'6桁'!G174</f>
        <v>0</v>
      </c>
      <c r="H174" s="118">
        <f>IF(全国標準卸価格!H174="","",IF(ISNUMBER(全国標準卸価格!H174),IF(入力!$C$11=1,ROUNDDOWN(全国標準卸価格!H174*地区別掛け率!H174%,-入力!$C$10),IF(入力!$C$11=2,ROUNDUP(全国標準卸価格!H174*地区別掛け率!H174%,-入力!$C$10),IF(入力!$C$11=3,ROUND(全国標準卸価格!H174*地区別掛け率!H174%,-入力!$C$10),""))),全国標準卸価格!H174))</f>
        <v>32400</v>
      </c>
      <c r="I174" s="127" t="str">
        <f>'6桁'!I174</f>
        <v>V</v>
      </c>
      <c r="J174" s="118" t="str">
        <f>IF(全国標準卸価格!J174="","",IF(ISNUMBER(全国標準卸価格!J174),IF(入力!$C$11=1,ROUNDDOWN(全国標準卸価格!J174*地区別掛け率!J174%,-入力!$C$10),IF(入力!$C$11=2,ROUNDUP(全国標準卸価格!J174*地区別掛け率!J174%,-入力!$C$10),IF(入力!$C$11=3,ROUND(全国標準卸価格!J174*地区別掛け率!J174%,-入力!$C$10),""))),全国標準卸価格!J174))</f>
        <v/>
      </c>
      <c r="K174" s="127">
        <f>'6桁'!K174</f>
        <v>0</v>
      </c>
      <c r="L174" s="118" t="str">
        <f>IF(全国標準卸価格!L174="","",IF(ISNUMBER(全国標準卸価格!L174),IF(入力!$C$11=1,ROUNDDOWN(全国標準卸価格!L174*地区別掛け率!L174%,-入力!$C$10),IF(入力!$C$11=2,ROUNDUP(全国標準卸価格!L174*地区別掛け率!L174%,-入力!$C$10),IF(入力!$C$11=3,ROUND(全国標準卸価格!L174*地区別掛け率!L174%,-入力!$C$10),""))),全国標準卸価格!L174))</f>
        <v/>
      </c>
      <c r="M174" s="127">
        <f>'6桁'!M174</f>
        <v>0</v>
      </c>
      <c r="N174" s="118" t="str">
        <f>IF(全国標準卸価格!N174="","",IF(ISNUMBER(全国標準卸価格!N174),IF(入力!$C$11=1,ROUNDDOWN(全国標準卸価格!N174*地区別掛け率!N174%,-入力!$C$10),IF(入力!$C$11=2,ROUNDUP(全国標準卸価格!N174*地区別掛け率!N174%,-入力!$C$10),IF(入力!$C$11=3,ROUND(全国標準卸価格!N174*地区別掛け率!N174%,-入力!$C$10),""))),全国標準卸価格!N174))</f>
        <v/>
      </c>
      <c r="O174" s="127">
        <f>'6桁'!O174</f>
        <v>0</v>
      </c>
      <c r="P174" s="118" t="str">
        <f>IF(全国標準卸価格!P174="","",IF(ISNUMBER(全国標準卸価格!P174),IF(入力!$C$11=1,ROUNDDOWN(全国標準卸価格!P174*地区別掛け率!P174%,-入力!$C$10),IF(入力!$C$11=2,ROUNDUP(全国標準卸価格!P174*地区別掛け率!P174%,-入力!$C$10),IF(入力!$C$11=3,ROUND(全国標準卸価格!P174*地区別掛け率!P174%,-入力!$C$10),""))),全国標準卸価格!P174))</f>
        <v/>
      </c>
      <c r="Q174" s="127">
        <f>'6桁'!Q174</f>
        <v>0</v>
      </c>
      <c r="R174" s="118" t="str">
        <f>IF(全国標準卸価格!R174="","",IF(ISNUMBER(全国標準卸価格!R174),IF(入力!$C$11=1,ROUNDDOWN(全国標準卸価格!R174*地区別掛け率!R174%,-入力!$C$10),IF(入力!$C$11=2,ROUNDUP(全国標準卸価格!R174*地区別掛け率!R174%,-入力!$C$10),IF(入力!$C$11=3,ROUND(全国標準卸価格!R174*地区別掛け率!R174%,-入力!$C$10),""))),全国標準卸価格!R174))</f>
        <v/>
      </c>
      <c r="S174" s="127">
        <f>'6桁'!S174</f>
        <v>0</v>
      </c>
      <c r="T174" s="118" t="str">
        <f>IF(全国標準卸価格!T174="","",IF(ISNUMBER(全国標準卸価格!T174),IF(入力!$C$11=1,ROUNDDOWN(全国標準卸価格!T174*地区別掛け率!T174%,-入力!$C$10),IF(入力!$C$11=2,ROUNDUP(全国標準卸価格!T174*地区別掛け率!T174%,-入力!$C$10),IF(入力!$C$11=3,ROUND(全国標準卸価格!T174*地区別掛け率!T174%,-入力!$C$10),""))),全国標準卸価格!T174))</f>
        <v/>
      </c>
      <c r="U174" s="119">
        <f>'6桁'!U174</f>
        <v>0</v>
      </c>
      <c r="V174" s="118" t="str">
        <f>IF(全国標準卸価格!V174="","",IF(ISNUMBER(全国標準卸価格!V174),IF(入力!$C$11=1,ROUNDDOWN(全国標準卸価格!V174*地区別掛け率!V174%,-入力!$C$10),IF(入力!$C$11=2,ROUNDUP(全国標準卸価格!V174*地区別掛け率!V174%,-入力!$C$10),IF(入力!$C$11=3,ROUND(全国標準卸価格!V174*地区別掛け率!V174%,-入力!$C$10),""))),全国標準卸価格!V174))</f>
        <v/>
      </c>
      <c r="W174" s="119">
        <f>'6桁'!W174</f>
        <v>0</v>
      </c>
      <c r="X174" s="74"/>
      <c r="Y174" s="251"/>
    </row>
    <row r="175" spans="2:25" ht="51" customHeight="1">
      <c r="B175" s="545" t="s">
        <v>1980</v>
      </c>
      <c r="C175" s="545"/>
      <c r="D175" s="545"/>
      <c r="E175" s="545"/>
      <c r="F175" s="545"/>
      <c r="G175" s="545"/>
      <c r="H175" s="545"/>
      <c r="I175" s="545"/>
      <c r="J175" s="545"/>
      <c r="K175" s="545"/>
      <c r="L175" s="545"/>
      <c r="M175" s="545"/>
      <c r="N175" s="545"/>
      <c r="O175" s="545"/>
      <c r="P175" s="545"/>
      <c r="Q175" s="545"/>
      <c r="R175" s="545"/>
      <c r="S175" s="545"/>
      <c r="T175" s="545"/>
      <c r="U175" s="545"/>
      <c r="V175" s="545"/>
      <c r="W175" s="545"/>
      <c r="X175" s="546"/>
      <c r="Y175" s="546"/>
    </row>
    <row r="176" spans="2:25" ht="14.25" customHeight="1" thickBot="1"/>
    <row r="177" spans="2:27" ht="25.5" customHeight="1" thickTop="1" thickBot="1">
      <c r="B177" s="518" t="s">
        <v>451</v>
      </c>
      <c r="C177" s="519"/>
      <c r="D177" s="519"/>
      <c r="E177" s="519"/>
      <c r="F177" s="519"/>
      <c r="G177" s="519"/>
      <c r="H177" s="519"/>
      <c r="I177" s="519"/>
      <c r="J177" s="519"/>
      <c r="K177" s="519"/>
      <c r="L177" s="519"/>
      <c r="M177" s="519"/>
      <c r="N177" s="519"/>
      <c r="O177" s="519"/>
      <c r="P177" s="519"/>
      <c r="Q177" s="519"/>
      <c r="R177" s="519"/>
      <c r="S177" s="519"/>
      <c r="T177" s="519"/>
      <c r="U177" s="519"/>
      <c r="V177" s="519"/>
      <c r="W177" s="519"/>
      <c r="X177" s="519"/>
      <c r="Y177" s="519"/>
      <c r="Z177" s="519"/>
      <c r="AA177" s="520"/>
    </row>
    <row r="178" spans="2:27" ht="14.25" thickTop="1"/>
    <row r="179" spans="2:27" s="239" customFormat="1" ht="20.100000000000001" customHeight="1" thickBot="1">
      <c r="B179" s="238" t="s">
        <v>768</v>
      </c>
      <c r="F179" s="240"/>
      <c r="H179" s="240"/>
      <c r="J179" s="240"/>
      <c r="L179" s="240"/>
      <c r="N179" s="240"/>
      <c r="P179" s="240"/>
      <c r="R179" s="240"/>
      <c r="T179" s="240"/>
      <c r="V179" s="240"/>
      <c r="X179" s="240"/>
    </row>
    <row r="180" spans="2:27" ht="19.5" customHeight="1" thickBot="1">
      <c r="B180" s="521" t="s">
        <v>452</v>
      </c>
      <c r="C180" s="524" t="s">
        <v>524</v>
      </c>
      <c r="D180" s="527" t="s">
        <v>1113</v>
      </c>
      <c r="E180" s="540"/>
      <c r="F180" s="531" t="s">
        <v>455</v>
      </c>
      <c r="G180" s="532"/>
      <c r="H180" s="532"/>
      <c r="I180" s="532"/>
      <c r="J180" s="532"/>
      <c r="K180" s="532"/>
      <c r="L180" s="532"/>
      <c r="M180" s="532"/>
      <c r="N180" s="135"/>
      <c r="O180" s="11"/>
      <c r="P180" s="10"/>
      <c r="Q180" s="11"/>
      <c r="R180" s="10"/>
      <c r="S180" s="11"/>
      <c r="T180" s="10"/>
      <c r="U180" s="371"/>
    </row>
    <row r="181" spans="2:27" ht="19.5" customHeight="1">
      <c r="B181" s="522"/>
      <c r="C181" s="525"/>
      <c r="D181" s="541"/>
      <c r="E181" s="542"/>
      <c r="F181" s="516" t="s">
        <v>973</v>
      </c>
      <c r="G181" s="507"/>
      <c r="H181" s="506" t="s">
        <v>670</v>
      </c>
      <c r="I181" s="507"/>
      <c r="J181" s="506" t="s">
        <v>765</v>
      </c>
      <c r="K181" s="507"/>
      <c r="L181" s="506" t="s">
        <v>771</v>
      </c>
      <c r="M181" s="507"/>
      <c r="N181" s="135"/>
      <c r="O181" s="11"/>
      <c r="P181" s="10"/>
      <c r="Q181" s="11"/>
      <c r="R181" s="10"/>
      <c r="S181" s="11"/>
      <c r="T181" s="10"/>
      <c r="U181" s="371"/>
    </row>
    <row r="182" spans="2:27" ht="19.5" customHeight="1">
      <c r="B182" s="522"/>
      <c r="C182" s="525"/>
      <c r="D182" s="510" t="s">
        <v>1115</v>
      </c>
      <c r="E182" s="550" t="s">
        <v>1114</v>
      </c>
      <c r="F182" s="517"/>
      <c r="G182" s="509"/>
      <c r="H182" s="508"/>
      <c r="I182" s="509"/>
      <c r="J182" s="508"/>
      <c r="K182" s="509"/>
      <c r="L182" s="508"/>
      <c r="M182" s="509"/>
      <c r="N182" s="552"/>
      <c r="O182" s="548"/>
      <c r="P182" s="407"/>
      <c r="Q182" s="407"/>
      <c r="R182" s="407"/>
      <c r="S182" s="407"/>
      <c r="T182" s="407"/>
      <c r="U182" s="407"/>
      <c r="Z182" s="40"/>
    </row>
    <row r="183" spans="2:27" ht="19.5" customHeight="1" thickBot="1">
      <c r="B183" s="523"/>
      <c r="C183" s="526"/>
      <c r="D183" s="549"/>
      <c r="E183" s="551"/>
      <c r="F183" s="514" t="s">
        <v>766</v>
      </c>
      <c r="G183" s="515"/>
      <c r="H183" s="514" t="s">
        <v>764</v>
      </c>
      <c r="I183" s="515"/>
      <c r="J183" s="514" t="s">
        <v>767</v>
      </c>
      <c r="K183" s="555"/>
      <c r="L183" s="514" t="s">
        <v>767</v>
      </c>
      <c r="M183" s="555"/>
      <c r="N183" s="536"/>
      <c r="O183" s="547"/>
      <c r="P183" s="327"/>
      <c r="Q183" s="327"/>
      <c r="R183" s="327"/>
      <c r="S183" s="327"/>
      <c r="T183" s="327"/>
      <c r="U183" s="327"/>
      <c r="Z183" s="40"/>
    </row>
    <row r="184" spans="2:27" ht="30" customHeight="1">
      <c r="B184" s="562">
        <v>18</v>
      </c>
      <c r="C184" s="134" t="s">
        <v>310</v>
      </c>
      <c r="D184" s="253">
        <v>94</v>
      </c>
      <c r="E184" s="365">
        <v>98</v>
      </c>
      <c r="F184" s="91" t="str">
        <f>IF(全国標準卸価格!F184="","",IF(ISNUMBER(全国標準卸価格!F184),IF(入力!$E$11=1,ROUNDDOWN(全国標準卸価格!F184*地区別掛け率!F184%,-入力!$E$10),IF(入力!$E$11=2,ROUNDUP(全国標準卸価格!F184*地区別掛け率!F184%,-入力!$E$10),IF(入力!$E$11=3,ROUND(全国標準卸価格!F184*地区別掛け率!F184%,-入力!$E$10),""))),全国標準卸価格!F184))</f>
        <v/>
      </c>
      <c r="G184" s="125">
        <f>'6桁'!G184</f>
        <v>0</v>
      </c>
      <c r="H184" s="457" t="str">
        <f>IF(全国標準卸価格!H184="","",IF(ISNUMBER(全国標準卸価格!H184),IF(入力!$E$11=1,ROUNDDOWN(全国標準卸価格!H184*地区別掛け率!H184%,-入力!$E$10),IF(入力!$E$11=2,ROUNDUP(全国標準卸価格!H184*地区別掛け率!H184%,-入力!$E$10),IF(入力!$E$11=3,ROUND(全国標準卸価格!H184*地区別掛け率!H184%,-入力!$E$10),""))),全国標準卸価格!H184))</f>
        <v>卸価格設定なし</v>
      </c>
      <c r="I184" s="125" t="str">
        <f>'6桁'!I184</f>
        <v>Y★</v>
      </c>
      <c r="J184" s="457" t="str">
        <f>IF(全国標準卸価格!J184="","",IF(ISNUMBER(全国標準卸価格!J184),IF(入力!$E$11=1,ROUNDDOWN(全国標準卸価格!J184*地区別掛け率!J184%,-入力!$E$10),IF(入力!$E$11=2,ROUNDUP(全国標準卸価格!J184*地区別掛け率!J184%,-入力!$E$10),IF(入力!$E$11=3,ROUND(全国標準卸価格!J184*地区別掛け率!J184%,-入力!$E$10),""))),全国標準卸価格!J184))</f>
        <v/>
      </c>
      <c r="K184" s="125">
        <f>'6桁'!K184</f>
        <v>0</v>
      </c>
      <c r="L184" s="91" t="str">
        <f>IF(全国標準卸価格!L184="","",IF(ISNUMBER(全国標準卸価格!L184),IF(入力!$E$11=1,ROUNDDOWN(全国標準卸価格!L184*地区別掛け率!L184%,-入力!$E$10),IF(入力!$E$11=2,ROUNDUP(全国標準卸価格!L184*地区別掛け率!L184%,-入力!$E$10),IF(入力!$E$11=3,ROUND(全国標準卸価格!L184*地区別掛け率!L184%,-入力!$E$10),""))),全国標準卸価格!L184))</f>
        <v/>
      </c>
      <c r="M184" s="124">
        <f>'6桁'!M184</f>
        <v>0</v>
      </c>
      <c r="N184" s="266"/>
      <c r="O184" s="251"/>
      <c r="P184" s="10"/>
      <c r="Q184" s="123"/>
      <c r="R184" s="74"/>
      <c r="S184" s="251"/>
      <c r="T184" s="74"/>
      <c r="U184" s="22"/>
      <c r="Z184" s="40"/>
    </row>
    <row r="185" spans="2:27" ht="30" customHeight="1">
      <c r="B185" s="563"/>
      <c r="C185" s="412" t="s">
        <v>78</v>
      </c>
      <c r="D185" s="318">
        <v>80</v>
      </c>
      <c r="E185" s="346">
        <v>84</v>
      </c>
      <c r="F185" s="94" t="str">
        <f>IF(全国標準卸価格!F185="","",IF(ISNUMBER(全国標準卸価格!F185),IF(入力!$E$11=1,ROUNDDOWN(全国標準卸価格!F185*地区別掛け率!F185%,-入力!$E$10),IF(入力!$E$11=2,ROUNDUP(全国標準卸価格!F185*地区別掛け率!F185%,-入力!$E$10),IF(入力!$E$11=3,ROUND(全国標準卸価格!F185*地区別掛け率!F185%,-入力!$E$10),""))),全国標準卸価格!F185))</f>
        <v/>
      </c>
      <c r="G185" s="360">
        <f>'6桁'!G185</f>
        <v>0</v>
      </c>
      <c r="H185" s="475" t="str">
        <f>IF(全国標準卸価格!H185="","",IF(ISNUMBER(全国標準卸価格!H185),IF(入力!$E$11=1,ROUNDDOWN(全国標準卸価格!H185*地区別掛け率!H185%,-入力!$E$10),IF(入力!$E$11=2,ROUNDUP(全国標準卸価格!H185*地区別掛け率!H185%,-入力!$E$10),IF(入力!$E$11=3,ROUND(全国標準卸価格!H185*地区別掛け率!H185%,-入力!$E$10),""))),全国標準卸価格!H185))</f>
        <v>卸価格設定なし</v>
      </c>
      <c r="I185" s="360" t="str">
        <f>'6桁'!I185</f>
        <v>Y★</v>
      </c>
      <c r="J185" s="475" t="str">
        <f>IF(全国標準卸価格!J185="","",IF(ISNUMBER(全国標準卸価格!J185),IF(入力!$E$11=1,ROUNDDOWN(全国標準卸価格!J185*地区別掛け率!J185%,-入力!$E$10),IF(入力!$E$11=2,ROUNDUP(全国標準卸価格!J185*地区別掛け率!J185%,-入力!$E$10),IF(入力!$E$11=3,ROUND(全国標準卸価格!J185*地区別掛け率!J185%,-入力!$E$10),""))),全国標準卸価格!J185))</f>
        <v/>
      </c>
      <c r="K185" s="360">
        <f>'6桁'!K185</f>
        <v>0</v>
      </c>
      <c r="L185" s="94" t="str">
        <f>IF(全国標準卸価格!L185="","",IF(ISNUMBER(全国標準卸価格!L185),IF(入力!$E$11=1,ROUNDDOWN(全国標準卸価格!L185*地区別掛け率!L185%,-入力!$E$10),IF(入力!$E$11=2,ROUNDUP(全国標準卸価格!L185*地区別掛け率!L185%,-入力!$E$10),IF(入力!$E$11=3,ROUND(全国標準卸価格!L185*地区別掛け率!L185%,-入力!$E$10),""))),全国標準卸価格!L185))</f>
        <v/>
      </c>
      <c r="M185" s="133">
        <f>'6桁'!M185</f>
        <v>0</v>
      </c>
      <c r="N185" s="266"/>
      <c r="O185" s="251"/>
      <c r="P185" s="10"/>
      <c r="Q185" s="123"/>
      <c r="R185" s="74"/>
      <c r="S185" s="251"/>
      <c r="T185" s="74"/>
      <c r="U185" s="251"/>
      <c r="Z185" s="40"/>
    </row>
    <row r="186" spans="2:27" ht="30" customHeight="1">
      <c r="B186" s="563"/>
      <c r="C186" s="87" t="s">
        <v>493</v>
      </c>
      <c r="D186" s="317"/>
      <c r="E186" s="348">
        <v>87</v>
      </c>
      <c r="F186" s="319" t="str">
        <f>IF(全国標準卸価格!F186="","",IF(ISNUMBER(全国標準卸価格!F186),IF(入力!$E$11=1,ROUNDDOWN(全国標準卸価格!F186*地区別掛け率!F186%,-入力!$E$10),IF(入力!$E$11=2,ROUNDUP(全国標準卸価格!F186*地区別掛け率!F186%,-入力!$E$10),IF(入力!$E$11=3,ROUND(全国標準卸価格!F186*地区別掛け率!F186%,-入力!$E$10),""))),全国標準卸価格!F186))</f>
        <v/>
      </c>
      <c r="G186" s="360">
        <f>'6桁'!G186</f>
        <v>0</v>
      </c>
      <c r="H186" s="474" t="str">
        <f>IF(全国標準卸価格!H186="","",IF(ISNUMBER(全国標準卸価格!H186),IF(入力!$E$11=1,ROUNDDOWN(全国標準卸価格!H186*地区別掛け率!H186%,-入力!$E$10),IF(入力!$E$11=2,ROUNDUP(全国標準卸価格!H186*地区別掛け率!H186%,-入力!$E$10),IF(入力!$E$11=3,ROUND(全国標準卸価格!H186*地区別掛け率!H186%,-入力!$E$10),""))),全国標準卸価格!H186))</f>
        <v>卸価格設定なし</v>
      </c>
      <c r="I186" s="360" t="str">
        <f>'6桁'!I186</f>
        <v>Y★</v>
      </c>
      <c r="J186" s="474" t="str">
        <f>IF(全国標準卸価格!J186="","",IF(ISNUMBER(全国標準卸価格!J186),IF(入力!$E$11=1,ROUNDDOWN(全国標準卸価格!J186*地区別掛け率!J186%,-入力!$E$10),IF(入力!$E$11=2,ROUNDUP(全国標準卸価格!J186*地区別掛け率!J186%,-入力!$E$10),IF(入力!$E$11=3,ROUND(全国標準卸価格!J186*地区別掛け率!J186%,-入力!$E$10),""))),全国標準卸価格!J186))</f>
        <v/>
      </c>
      <c r="K186" s="359">
        <f>'6桁'!K186</f>
        <v>0</v>
      </c>
      <c r="L186" s="319" t="str">
        <f>IF(全国標準卸価格!L186="","",IF(ISNUMBER(全国標準卸価格!L186),IF(入力!$E$11=1,ROUNDDOWN(全国標準卸価格!L186*地区別掛け率!L186%,-入力!$E$10),IF(入力!$E$11=2,ROUNDUP(全国標準卸価格!L186*地区別掛け率!L186%,-入力!$E$10),IF(入力!$E$11=3,ROUND(全国標準卸価格!L186*地区別掛け率!L186%,-入力!$E$10),""))),全国標準卸価格!L186))</f>
        <v/>
      </c>
      <c r="M186" s="132">
        <f>'6桁'!M186</f>
        <v>0</v>
      </c>
      <c r="N186" s="266"/>
      <c r="O186" s="251"/>
      <c r="P186" s="10"/>
      <c r="Q186" s="123"/>
      <c r="R186" s="74"/>
      <c r="S186" s="251"/>
      <c r="T186" s="74"/>
      <c r="U186" s="251"/>
      <c r="Z186" s="40"/>
    </row>
    <row r="187" spans="2:27" ht="30" customHeight="1">
      <c r="B187" s="563"/>
      <c r="C187" s="87" t="s">
        <v>494</v>
      </c>
      <c r="D187" s="317">
        <v>88</v>
      </c>
      <c r="E187" s="348">
        <v>92</v>
      </c>
      <c r="F187" s="319" t="str">
        <f>IF(全国標準卸価格!F187="","",IF(ISNUMBER(全国標準卸価格!F187),IF(入力!$E$11=1,ROUNDDOWN(全国標準卸価格!F187*地区別掛け率!F187%,-入力!$E$10),IF(入力!$E$11=2,ROUNDUP(全国標準卸価格!F187*地区別掛け率!F187%,-入力!$E$10),IF(入力!$E$11=3,ROUND(全国標準卸価格!F187*地区別掛け率!F187%,-入力!$E$10),""))),全国標準卸価格!F187))</f>
        <v/>
      </c>
      <c r="G187" s="360">
        <f>'6桁'!G187</f>
        <v>0</v>
      </c>
      <c r="H187" s="474" t="str">
        <f>IF(全国標準卸価格!H187="","",IF(ISNUMBER(全国標準卸価格!H187),IF(入力!$E$11=1,ROUNDDOWN(全国標準卸価格!H187*地区別掛け率!H187%,-入力!$E$10),IF(入力!$E$11=2,ROUNDUP(全国標準卸価格!H187*地区別掛け率!H187%,-入力!$E$10),IF(入力!$E$11=3,ROUND(全国標準卸価格!H187*地区別掛け率!H187%,-入力!$E$10),""))),全国標準卸価格!H187))</f>
        <v>卸価格設定なし</v>
      </c>
      <c r="I187" s="360" t="str">
        <f>'6桁'!I187</f>
        <v>Y★</v>
      </c>
      <c r="J187" s="474" t="str">
        <f>IF(全国標準卸価格!J187="","",IF(ISNUMBER(全国標準卸価格!J187),IF(入力!$E$11=1,ROUNDDOWN(全国標準卸価格!J187*地区別掛け率!J187%,-入力!$E$10),IF(入力!$E$11=2,ROUNDUP(全国標準卸価格!J187*地区別掛け率!J187%,-入力!$E$10),IF(入力!$E$11=3,ROUND(全国標準卸価格!J187*地区別掛け率!J187%,-入力!$E$10),""))),全国標準卸価格!J187))</f>
        <v/>
      </c>
      <c r="K187" s="359">
        <f>'6桁'!K187</f>
        <v>0</v>
      </c>
      <c r="L187" s="319" t="str">
        <f>IF(全国標準卸価格!L187="","",IF(ISNUMBER(全国標準卸価格!L187),IF(入力!$E$11=1,ROUNDDOWN(全国標準卸価格!L187*地区別掛け率!L187%,-入力!$E$10),IF(入力!$E$11=2,ROUNDUP(全国標準卸価格!L187*地区別掛け率!L187%,-入力!$E$10),IF(入力!$E$11=3,ROUND(全国標準卸価格!L187*地区別掛け率!L187%,-入力!$E$10),""))),全国標準卸価格!L187))</f>
        <v/>
      </c>
      <c r="M187" s="132">
        <f>'6桁'!M187</f>
        <v>0</v>
      </c>
      <c r="N187" s="266"/>
      <c r="O187" s="251"/>
      <c r="P187" s="10"/>
      <c r="Q187" s="123"/>
      <c r="R187" s="74"/>
      <c r="S187" s="251"/>
      <c r="T187" s="74"/>
      <c r="U187" s="251"/>
      <c r="Z187" s="40"/>
    </row>
    <row r="188" spans="2:27" ht="30" customHeight="1">
      <c r="B188" s="563"/>
      <c r="C188" s="87" t="s">
        <v>57</v>
      </c>
      <c r="D188" s="317">
        <v>90</v>
      </c>
      <c r="E188" s="348">
        <v>94</v>
      </c>
      <c r="F188" s="319">
        <f>IF(全国標準卸価格!F188="","",IF(ISNUMBER(全国標準卸価格!F188),IF(入力!$E$11=1,ROUNDDOWN(全国標準卸価格!F188*地区別掛け率!F188%,-入力!$E$10),IF(入力!$E$11=2,ROUNDUP(全国標準卸価格!F188*地区別掛け率!F188%,-入力!$E$10),IF(入力!$E$11=3,ROUND(全国標準卸価格!F188*地区別掛け率!F188%,-入力!$E$10),""))),全国標準卸価格!F188))</f>
        <v>43400</v>
      </c>
      <c r="G188" s="360" t="str">
        <f>'6桁'!G188</f>
        <v>Y★</v>
      </c>
      <c r="H188" s="474" t="str">
        <f>IF(全国標準卸価格!H188="","",IF(ISNUMBER(全国標準卸価格!H188),IF(入力!$E$11=1,ROUNDDOWN(全国標準卸価格!H188*地区別掛け率!H188%,-入力!$E$10),IF(入力!$E$11=2,ROUNDUP(全国標準卸価格!H188*地区別掛け率!H188%,-入力!$E$10),IF(入力!$E$11=3,ROUND(全国標準卸価格!H188*地区別掛け率!H188%,-入力!$E$10),""))),全国標準卸価格!H188))</f>
        <v/>
      </c>
      <c r="I188" s="360">
        <f>'6桁'!I188</f>
        <v>0</v>
      </c>
      <c r="J188" s="474" t="str">
        <f>IF(全国標準卸価格!J188="","",IF(ISNUMBER(全国標準卸価格!J188),IF(入力!$E$11=1,ROUNDDOWN(全国標準卸価格!J188*地区別掛け率!J188%,-入力!$E$10),IF(入力!$E$11=2,ROUNDUP(全国標準卸価格!J188*地区別掛け率!J188%,-入力!$E$10),IF(入力!$E$11=3,ROUND(全国標準卸価格!J188*地区別掛け率!J188%,-入力!$E$10),""))),全国標準卸価格!J188))</f>
        <v/>
      </c>
      <c r="K188" s="359">
        <f>'6桁'!K188</f>
        <v>0</v>
      </c>
      <c r="L188" s="319" t="str">
        <f>IF(全国標準卸価格!L188="","",IF(ISNUMBER(全国標準卸価格!L188),IF(入力!$E$11=1,ROUNDDOWN(全国標準卸価格!L188*地区別掛け率!L188%,-入力!$E$10),IF(入力!$E$11=2,ROUNDUP(全国標準卸価格!L188*地区別掛け率!L188%,-入力!$E$10),IF(入力!$E$11=3,ROUND(全国標準卸価格!L188*地区別掛け率!L188%,-入力!$E$10),""))),全国標準卸価格!L188))</f>
        <v/>
      </c>
      <c r="M188" s="132">
        <f>'6桁'!M188</f>
        <v>0</v>
      </c>
      <c r="N188" s="266"/>
      <c r="O188" s="251"/>
      <c r="P188" s="10"/>
      <c r="Q188" s="123"/>
      <c r="R188" s="74"/>
      <c r="S188" s="251"/>
      <c r="T188" s="74"/>
      <c r="U188" s="251"/>
      <c r="Z188" s="40"/>
    </row>
    <row r="189" spans="2:27" ht="30" customHeight="1">
      <c r="B189" s="563"/>
      <c r="C189" s="87" t="s">
        <v>169</v>
      </c>
      <c r="D189" s="317">
        <v>93</v>
      </c>
      <c r="E189" s="348">
        <v>97</v>
      </c>
      <c r="F189" s="319">
        <f>IF(全国標準卸価格!F189="","",IF(ISNUMBER(全国標準卸価格!F189),IF(入力!$E$11=1,ROUNDDOWN(全国標準卸価格!F189*地区別掛け率!F189%,-入力!$E$10),IF(入力!$E$11=2,ROUNDUP(全国標準卸価格!F189*地区別掛け率!F189%,-入力!$E$10),IF(入力!$E$11=3,ROUND(全国標準卸価格!F189*地区別掛け率!F189%,-入力!$E$10),""))),全国標準卸価格!F189))</f>
        <v>45800</v>
      </c>
      <c r="G189" s="360" t="str">
        <f>'6桁'!G189</f>
        <v>Y★</v>
      </c>
      <c r="H189" s="474" t="str">
        <f>IF(全国標準卸価格!H189="","",IF(ISNUMBER(全国標準卸価格!H189),IF(入力!$E$11=1,ROUNDDOWN(全国標準卸価格!H189*地区別掛け率!H189%,-入力!$E$10),IF(入力!$E$11=2,ROUNDUP(全国標準卸価格!H189*地区別掛け率!H189%,-入力!$E$10),IF(入力!$E$11=3,ROUND(全国標準卸価格!H189*地区別掛け率!H189%,-入力!$E$10),""))),全国標準卸価格!H189))</f>
        <v/>
      </c>
      <c r="I189" s="360">
        <f>'6桁'!I189</f>
        <v>0</v>
      </c>
      <c r="J189" s="474" t="str">
        <f>IF(全国標準卸価格!J189="","",IF(ISNUMBER(全国標準卸価格!J189),IF(入力!$E$11=1,ROUNDDOWN(全国標準卸価格!J189*地区別掛け率!J189%,-入力!$E$10),IF(入力!$E$11=2,ROUNDUP(全国標準卸価格!J189*地区別掛け率!J189%,-入力!$E$10),IF(入力!$E$11=3,ROUND(全国標準卸価格!J189*地区別掛け率!J189%,-入力!$E$10),""))),全国標準卸価格!J189))</f>
        <v/>
      </c>
      <c r="K189" s="359">
        <f>'6桁'!K189</f>
        <v>0</v>
      </c>
      <c r="L189" s="319">
        <f>IF(全国標準卸価格!L189="","",IF(ISNUMBER(全国標準卸価格!L189),IF(入力!$E$11=1,ROUNDDOWN(全国標準卸価格!L189*地区別掛け率!L189%,-入力!$E$10),IF(入力!$E$11=2,ROUNDUP(全国標準卸価格!L189*地区別掛け率!L189%,-入力!$E$10),IF(入力!$E$11=3,ROUND(全国標準卸価格!L189*地区別掛け率!L189%,-入力!$E$10),""))),全国標準卸価格!L189))</f>
        <v>54600</v>
      </c>
      <c r="M189" s="126" t="str">
        <f>'6桁'!M189</f>
        <v>W★</v>
      </c>
      <c r="N189" s="266"/>
      <c r="O189" s="251"/>
      <c r="P189" s="10"/>
      <c r="Q189" s="123"/>
      <c r="R189" s="74"/>
      <c r="S189" s="251"/>
      <c r="T189" s="74"/>
      <c r="U189" s="251"/>
      <c r="Z189" s="40"/>
    </row>
    <row r="190" spans="2:27" ht="30" customHeight="1">
      <c r="B190" s="563"/>
      <c r="C190" s="87" t="s">
        <v>62</v>
      </c>
      <c r="D190" s="317">
        <v>95</v>
      </c>
      <c r="E190" s="348">
        <v>99</v>
      </c>
      <c r="F190" s="319" t="str">
        <f>IF(全国標準卸価格!F190="","",IF(ISNUMBER(全国標準卸価格!F190),IF(入力!$E$11=1,ROUNDDOWN(全国標準卸価格!F190*地区別掛け率!F190%,-入力!$E$10),IF(入力!$E$11=2,ROUNDUP(全国標準卸価格!F190*地区別掛け率!F190%,-入力!$E$10),IF(入力!$E$11=3,ROUND(全国標準卸価格!F190*地区別掛け率!F190%,-入力!$E$10),""))),全国標準卸価格!F190))</f>
        <v/>
      </c>
      <c r="G190" s="360">
        <f>'6桁'!G190</f>
        <v>0</v>
      </c>
      <c r="H190" s="474" t="str">
        <f>IF(全国標準卸価格!H190="","",IF(ISNUMBER(全国標準卸価格!H190),IF(入力!$E$11=1,ROUNDDOWN(全国標準卸価格!H190*地区別掛け率!H190%,-入力!$E$10),IF(入力!$E$11=2,ROUNDUP(全国標準卸価格!H190*地区別掛け率!H190%,-入力!$E$10),IF(入力!$E$11=3,ROUND(全国標準卸価格!H190*地区別掛け率!H190%,-入力!$E$10),""))),全国標準卸価格!H190))</f>
        <v>卸価格設定なし</v>
      </c>
      <c r="I190" s="360" t="str">
        <f>'6桁'!I190</f>
        <v>Y★</v>
      </c>
      <c r="J190" s="474" t="str">
        <f>IF(全国標準卸価格!J190="","",IF(ISNUMBER(全国標準卸価格!J190),IF(入力!$E$11=1,ROUNDDOWN(全国標準卸価格!J190*地区別掛け率!J190%,-入力!$E$10),IF(入力!$E$11=2,ROUNDUP(全国標準卸価格!J190*地区別掛け率!J190%,-入力!$E$10),IF(入力!$E$11=3,ROUND(全国標準卸価格!J190*地区別掛け率!J190%,-入力!$E$10),""))),全国標準卸価格!J190))</f>
        <v/>
      </c>
      <c r="K190" s="359">
        <f>'6桁'!K190</f>
        <v>0</v>
      </c>
      <c r="L190" s="319">
        <f>IF(全国標準卸価格!L190="","",IF(ISNUMBER(全国標準卸価格!L190),IF(入力!$E$11=1,ROUNDDOWN(全国標準卸価格!L190*地区別掛け率!L190%,-入力!$E$10),IF(入力!$E$11=2,ROUNDUP(全国標準卸価格!L190*地区別掛け率!L190%,-入力!$E$10),IF(入力!$E$11=3,ROUND(全国標準卸価格!L190*地区別掛け率!L190%,-入力!$E$10),""))),全国標準卸価格!L190))</f>
        <v>56900</v>
      </c>
      <c r="M190" s="132" t="str">
        <f>'6桁'!M190</f>
        <v>W</v>
      </c>
      <c r="N190" s="266"/>
      <c r="O190" s="251"/>
      <c r="P190" s="10"/>
      <c r="Q190" s="123"/>
      <c r="R190" s="74"/>
      <c r="S190" s="251"/>
      <c r="T190" s="74"/>
      <c r="U190" s="251"/>
      <c r="Z190" s="40"/>
    </row>
    <row r="191" spans="2:27" ht="30" customHeight="1">
      <c r="B191" s="563"/>
      <c r="C191" s="87" t="s">
        <v>495</v>
      </c>
      <c r="D191" s="254"/>
      <c r="E191" s="350">
        <v>101</v>
      </c>
      <c r="F191" s="319" t="str">
        <f>IF(全国標準卸価格!F191="","",IF(ISNUMBER(全国標準卸価格!F191),IF(入力!$E$11=1,ROUNDDOWN(全国標準卸価格!F191*地区別掛け率!F191%,-入力!$E$10),IF(入力!$E$11=2,ROUNDUP(全国標準卸価格!F191*地区別掛け率!F191%,-入力!$E$10),IF(入力!$E$11=3,ROUND(全国標準卸価格!F191*地区別掛け率!F191%,-入力!$E$10),""))),全国標準卸価格!F191))</f>
        <v/>
      </c>
      <c r="G191" s="360">
        <f>'6桁'!G191</f>
        <v>0</v>
      </c>
      <c r="H191" s="474" t="str">
        <f>IF(全国標準卸価格!H191="","",IF(ISNUMBER(全国標準卸価格!H191),IF(入力!$E$11=1,ROUNDDOWN(全国標準卸価格!H191*地区別掛け率!H191%,-入力!$E$10),IF(入力!$E$11=2,ROUNDUP(全国標準卸価格!H191*地区別掛け率!H191%,-入力!$E$10),IF(入力!$E$11=3,ROUND(全国標準卸価格!H191*地区別掛け率!H191%,-入力!$E$10),""))),全国標準卸価格!H191))</f>
        <v>卸価格設定なし</v>
      </c>
      <c r="I191" s="360" t="str">
        <f>'6桁'!I191</f>
        <v>Y★</v>
      </c>
      <c r="J191" s="474" t="str">
        <f>IF(全国標準卸価格!J191="","",IF(ISNUMBER(全国標準卸価格!J191),IF(入力!$E$11=1,ROUNDDOWN(全国標準卸価格!J191*地区別掛け率!J191%,-入力!$E$10),IF(入力!$E$11=2,ROUNDUP(全国標準卸価格!J191*地区別掛け率!J191%,-入力!$E$10),IF(入力!$E$11=3,ROUND(全国標準卸価格!J191*地区別掛け率!J191%,-入力!$E$10),""))),全国標準卸価格!J191))</f>
        <v/>
      </c>
      <c r="K191" s="359">
        <f>'6桁'!K191</f>
        <v>0</v>
      </c>
      <c r="L191" s="319" t="str">
        <f>IF(全国標準卸価格!L191="","",IF(ISNUMBER(全国標準卸価格!L191),IF(入力!$E$11=1,ROUNDDOWN(全国標準卸価格!L191*地区別掛け率!L191%,-入力!$E$10),IF(入力!$E$11=2,ROUNDUP(全国標準卸価格!L191*地区別掛け率!L191%,-入力!$E$10),IF(入力!$E$11=3,ROUND(全国標準卸価格!L191*地区別掛け率!L191%,-入力!$E$10),""))),全国標準卸価格!L191))</f>
        <v/>
      </c>
      <c r="M191" s="132">
        <f>'6桁'!M191</f>
        <v>0</v>
      </c>
      <c r="N191" s="266"/>
      <c r="O191" s="251"/>
      <c r="P191" s="10"/>
      <c r="Q191" s="123"/>
      <c r="R191" s="74"/>
      <c r="S191" s="251"/>
      <c r="T191" s="74"/>
      <c r="U191" s="251"/>
      <c r="Z191" s="40"/>
    </row>
    <row r="192" spans="2:27" ht="30" customHeight="1">
      <c r="B192" s="563"/>
      <c r="C192" s="87" t="s">
        <v>66</v>
      </c>
      <c r="D192" s="317">
        <v>88</v>
      </c>
      <c r="E192" s="348">
        <v>92</v>
      </c>
      <c r="F192" s="319">
        <f>IF(全国標準卸価格!F192="","",IF(ISNUMBER(全国標準卸価格!F192),IF(入力!$E$11=1,ROUNDDOWN(全国標準卸価格!F192*地区別掛け率!F192%,-入力!$E$10),IF(入力!$E$11=2,ROUNDUP(全国標準卸価格!F192*地区別掛け率!F192%,-入力!$E$10),IF(入力!$E$11=3,ROUND(全国標準卸価格!F192*地区別掛け率!F192%,-入力!$E$10),""))),全国標準卸価格!F192))</f>
        <v>36500</v>
      </c>
      <c r="G192" s="360" t="str">
        <f>'6桁'!G192</f>
        <v>Y★</v>
      </c>
      <c r="H192" s="474" t="str">
        <f>IF(全国標準卸価格!H192="","",IF(ISNUMBER(全国標準卸価格!H192),IF(入力!$E$11=1,ROUNDDOWN(全国標準卸価格!H192*地区別掛け率!H192%,-入力!$E$10),IF(入力!$E$11=2,ROUNDUP(全国標準卸価格!H192*地区別掛け率!H192%,-入力!$E$10),IF(入力!$E$11=3,ROUND(全国標準卸価格!H192*地区別掛け率!H192%,-入力!$E$10),""))),全国標準卸価格!H192))</f>
        <v/>
      </c>
      <c r="I192" s="360">
        <f>'6桁'!I192</f>
        <v>0</v>
      </c>
      <c r="J192" s="474" t="str">
        <f>IF(全国標準卸価格!J192="","",IF(ISNUMBER(全国標準卸価格!J192),IF(入力!$E$11=1,ROUNDDOWN(全国標準卸価格!J192*地区別掛け率!J192%,-入力!$E$10),IF(入力!$E$11=2,ROUNDUP(全国標準卸価格!J192*地区別掛け率!J192%,-入力!$E$10),IF(入力!$E$11=3,ROUND(全国標準卸価格!J192*地区別掛け率!J192%,-入力!$E$10),""))),全国標準卸価格!J192))</f>
        <v/>
      </c>
      <c r="K192" s="359">
        <f>'6桁'!K192</f>
        <v>0</v>
      </c>
      <c r="L192" s="319">
        <f>IF(全国標準卸価格!L192="","",IF(ISNUMBER(全国標準卸価格!L192),IF(入力!$E$11=1,ROUNDDOWN(全国標準卸価格!L192*地区別掛け率!L192%,-入力!$E$10),IF(入力!$E$11=2,ROUNDUP(全国標準卸価格!L192*地区別掛け率!L192%,-入力!$E$10),IF(入力!$E$11=3,ROUND(全国標準卸価格!L192*地区別掛け率!L192%,-入力!$E$10),""))),全国標準卸価格!L192))</f>
        <v>47200</v>
      </c>
      <c r="M192" s="132" t="str">
        <f>'6桁'!M192</f>
        <v>W★</v>
      </c>
      <c r="N192" s="266"/>
      <c r="O192" s="251"/>
      <c r="P192" s="10"/>
      <c r="Q192" s="123"/>
      <c r="R192" s="74"/>
      <c r="S192" s="251"/>
      <c r="T192" s="74"/>
      <c r="U192" s="251"/>
      <c r="Z192" s="40"/>
    </row>
    <row r="193" spans="2:26" ht="30" customHeight="1">
      <c r="B193" s="563"/>
      <c r="C193" s="87" t="s">
        <v>172</v>
      </c>
      <c r="D193" s="317">
        <v>91</v>
      </c>
      <c r="E193" s="348">
        <v>95</v>
      </c>
      <c r="F193" s="319">
        <f>IF(全国標準卸価格!F193="","",IF(ISNUMBER(全国標準卸価格!F193),IF(入力!$E$11=1,ROUNDDOWN(全国標準卸価格!F193*地区別掛け率!F193%,-入力!$E$10),IF(入力!$E$11=2,ROUNDUP(全国標準卸価格!F193*地区別掛け率!F193%,-入力!$E$10),IF(入力!$E$11=3,ROUND(全国標準卸価格!F193*地区別掛け率!F193%,-入力!$E$10),""))),全国標準卸価格!F193))</f>
        <v>37500</v>
      </c>
      <c r="G193" s="96" t="str">
        <f>'6桁'!G193</f>
        <v>Y★</v>
      </c>
      <c r="H193" s="474" t="str">
        <f>IF(全国標準卸価格!H193="","",IF(ISNUMBER(全国標準卸価格!H193),IF(入力!$E$11=1,ROUNDDOWN(全国標準卸価格!H193*地区別掛け率!H193%,-入力!$E$10),IF(入力!$E$11=2,ROUNDUP(全国標準卸価格!H193*地区別掛け率!H193%,-入力!$E$10),IF(入力!$E$11=3,ROUND(全国標準卸価格!H193*地区別掛け率!H193%,-入力!$E$10),""))),全国標準卸価格!H193))</f>
        <v/>
      </c>
      <c r="I193" s="96">
        <f>'6桁'!I193</f>
        <v>0</v>
      </c>
      <c r="J193" s="474" t="str">
        <f>IF(全国標準卸価格!J193="","",IF(ISNUMBER(全国標準卸価格!J193),IF(入力!$E$11=1,ROUNDDOWN(全国標準卸価格!J193*地区別掛け率!J193%,-入力!$E$10),IF(入力!$E$11=2,ROUNDUP(全国標準卸価格!J193*地区別掛け率!J193%,-入力!$E$10),IF(入力!$E$11=3,ROUND(全国標準卸価格!J193*地区別掛け率!J193%,-入力!$E$10),""))),全国標準卸価格!J193))</f>
        <v/>
      </c>
      <c r="K193" s="359">
        <f>'6桁'!K193</f>
        <v>0</v>
      </c>
      <c r="L193" s="319">
        <f>IF(全国標準卸価格!L193="","",IF(ISNUMBER(全国標準卸価格!L193),IF(入力!$E$11=1,ROUNDDOWN(全国標準卸価格!L193*地区別掛け率!L193%,-入力!$E$10),IF(入力!$E$11=2,ROUNDUP(全国標準卸価格!L193*地区別掛け率!L193%,-入力!$E$10),IF(入力!$E$11=3,ROUND(全国標準卸価格!L193*地区別掛け率!L193%,-入力!$E$10),""))),全国標準卸価格!L193))</f>
        <v>47600</v>
      </c>
      <c r="M193" s="132" t="str">
        <f>'6桁'!M193</f>
        <v>W★</v>
      </c>
      <c r="N193" s="266"/>
      <c r="O193" s="251"/>
      <c r="P193" s="10"/>
      <c r="Q193" s="123"/>
      <c r="R193" s="74"/>
      <c r="S193" s="251"/>
      <c r="T193" s="74"/>
      <c r="U193" s="251"/>
      <c r="Z193" s="40"/>
    </row>
    <row r="194" spans="2:26" ht="30" customHeight="1">
      <c r="B194" s="563"/>
      <c r="C194" s="87" t="s">
        <v>70</v>
      </c>
      <c r="D194" s="317">
        <v>93</v>
      </c>
      <c r="E194" s="348">
        <v>97</v>
      </c>
      <c r="F194" s="319">
        <f>IF(全国標準卸価格!F194="","",IF(ISNUMBER(全国標準卸価格!F194),IF(入力!$E$11=1,ROUNDDOWN(全国標準卸価格!F194*地区別掛け率!F194%,-入力!$E$10),IF(入力!$E$11=2,ROUNDUP(全国標準卸価格!F194*地区別掛け率!F194%,-入力!$E$10),IF(入力!$E$11=3,ROUND(全国標準卸価格!F194*地区別掛け率!F194%,-入力!$E$10),""))),全国標準卸価格!F194))</f>
        <v>39600</v>
      </c>
      <c r="G194" s="360" t="str">
        <f>'6桁'!G194</f>
        <v>Y★</v>
      </c>
      <c r="H194" s="474" t="str">
        <f>IF(全国標準卸価格!H194="","",IF(ISNUMBER(全国標準卸価格!H194),IF(入力!$E$11=1,ROUNDDOWN(全国標準卸価格!H194*地区別掛け率!H194%,-入力!$E$10),IF(入力!$E$11=2,ROUNDUP(全国標準卸価格!H194*地区別掛け率!H194%,-入力!$E$10),IF(入力!$E$11=3,ROUND(全国標準卸価格!H194*地区別掛け率!H194%,-入力!$E$10),""))),全国標準卸価格!H194))</f>
        <v/>
      </c>
      <c r="I194" s="360">
        <f>'6桁'!I194</f>
        <v>0</v>
      </c>
      <c r="J194" s="474" t="str">
        <f>IF(全国標準卸価格!J194="","",IF(ISNUMBER(全国標準卸価格!J194),IF(入力!$E$11=1,ROUNDDOWN(全国標準卸価格!J194*地区別掛け率!J194%,-入力!$E$10),IF(入力!$E$11=2,ROUNDUP(全国標準卸価格!J194*地区別掛け率!J194%,-入力!$E$10),IF(入力!$E$11=3,ROUND(全国標準卸価格!J194*地区別掛け率!J194%,-入力!$E$10),""))),全国標準卸価格!J194))</f>
        <v/>
      </c>
      <c r="K194" s="359">
        <f>'6桁'!K194</f>
        <v>0</v>
      </c>
      <c r="L194" s="319" t="str">
        <f>IF(全国標準卸価格!L194="","",IF(ISNUMBER(全国標準卸価格!L194),IF(入力!$E$11=1,ROUNDDOWN(全国標準卸価格!L194*地区別掛け率!L194%,-入力!$E$10),IF(入力!$E$11=2,ROUNDUP(全国標準卸価格!L194*地区別掛け率!L194%,-入力!$E$10),IF(入力!$E$11=3,ROUND(全国標準卸価格!L194*地区別掛け率!L194%,-入力!$E$10),""))),全国標準卸価格!L194))</f>
        <v/>
      </c>
      <c r="M194" s="126">
        <f>'6桁'!M194</f>
        <v>0</v>
      </c>
      <c r="N194" s="266"/>
      <c r="O194" s="251"/>
      <c r="P194" s="10"/>
      <c r="Q194" s="123"/>
      <c r="R194" s="74"/>
      <c r="S194" s="251"/>
      <c r="T194" s="74"/>
      <c r="U194" s="251"/>
      <c r="Z194" s="40"/>
    </row>
    <row r="195" spans="2:26" ht="30" customHeight="1">
      <c r="B195" s="563"/>
      <c r="C195" s="87" t="s">
        <v>136</v>
      </c>
      <c r="D195" s="317">
        <v>95</v>
      </c>
      <c r="E195" s="348">
        <v>99</v>
      </c>
      <c r="F195" s="319">
        <f>IF(全国標準卸価格!F195="","",IF(ISNUMBER(全国標準卸価格!F195),IF(入力!$E$11=1,ROUNDDOWN(全国標準卸価格!F195*地区別掛け率!F195%,-入力!$E$10),IF(入力!$E$11=2,ROUNDUP(全国標準卸価格!F195*地区別掛け率!F195%,-入力!$E$10),IF(入力!$E$11=3,ROUND(全国標準卸価格!F195*地区別掛け率!F195%,-入力!$E$10),""))),全国標準卸価格!F195))</f>
        <v>45600</v>
      </c>
      <c r="G195" s="360" t="str">
        <f>'6桁'!G195</f>
        <v>Y★</v>
      </c>
      <c r="H195" s="474" t="str">
        <f>IF(全国標準卸価格!H195="","",IF(ISNUMBER(全国標準卸価格!H195),IF(入力!$E$11=1,ROUNDDOWN(全国標準卸価格!H195*地区別掛け率!H195%,-入力!$E$10),IF(入力!$E$11=2,ROUNDUP(全国標準卸価格!H195*地区別掛け率!H195%,-入力!$E$10),IF(入力!$E$11=3,ROUND(全国標準卸価格!H195*地区別掛け率!H195%,-入力!$E$10),""))),全国標準卸価格!H195))</f>
        <v/>
      </c>
      <c r="I195" s="360">
        <f>'6桁'!I195</f>
        <v>0</v>
      </c>
      <c r="J195" s="474" t="str">
        <f>IF(全国標準卸価格!J195="","",IF(ISNUMBER(全国標準卸価格!J195),IF(入力!$E$11=1,ROUNDDOWN(全国標準卸価格!J195*地区別掛け率!J195%,-入力!$E$10),IF(入力!$E$11=2,ROUNDUP(全国標準卸価格!J195*地区別掛け率!J195%,-入力!$E$10),IF(入力!$E$11=3,ROUND(全国標準卸価格!J195*地区別掛け率!J195%,-入力!$E$10),""))),全国標準卸価格!J195))</f>
        <v/>
      </c>
      <c r="K195" s="359">
        <f>'6桁'!K195</f>
        <v>0</v>
      </c>
      <c r="L195" s="319" t="str">
        <f>IF(全国標準卸価格!L195="","",IF(ISNUMBER(全国標準卸価格!L195),IF(入力!$E$11=1,ROUNDDOWN(全国標準卸価格!L195*地区別掛け率!L195%,-入力!$E$10),IF(入力!$E$11=2,ROUNDUP(全国標準卸価格!L195*地区別掛け率!L195%,-入力!$E$10),IF(入力!$E$11=3,ROUND(全国標準卸価格!L195*地区別掛け率!L195%,-入力!$E$10),""))),全国標準卸価格!L195))</f>
        <v/>
      </c>
      <c r="M195" s="126">
        <f>'6桁'!M195</f>
        <v>0</v>
      </c>
      <c r="N195" s="266"/>
      <c r="O195" s="251"/>
      <c r="P195" s="10"/>
      <c r="Q195" s="123"/>
      <c r="R195" s="74"/>
      <c r="S195" s="251"/>
      <c r="T195" s="74"/>
      <c r="U195" s="251"/>
      <c r="Z195" s="40"/>
    </row>
    <row r="196" spans="2:26" ht="30" customHeight="1">
      <c r="B196" s="563"/>
      <c r="C196" s="87" t="s">
        <v>71</v>
      </c>
      <c r="D196" s="317">
        <v>99</v>
      </c>
      <c r="E196" s="348">
        <v>103</v>
      </c>
      <c r="F196" s="319" t="str">
        <f>IF(全国標準卸価格!F196="","",IF(ISNUMBER(全国標準卸価格!F196),IF(入力!$E$11=1,ROUNDDOWN(全国標準卸価格!F196*地区別掛け率!F196%,-入力!$E$10),IF(入力!$E$11=2,ROUNDUP(全国標準卸価格!F196*地区別掛け率!F196%,-入力!$E$10),IF(入力!$E$11=3,ROUND(全国標準卸価格!F196*地区別掛け率!F196%,-入力!$E$10),""))),全国標準卸価格!F196))</f>
        <v/>
      </c>
      <c r="G196" s="360">
        <f>'6桁'!G196</f>
        <v>0</v>
      </c>
      <c r="H196" s="474" t="str">
        <f>IF(全国標準卸価格!H196="","",IF(ISNUMBER(全国標準卸価格!H196),IF(入力!$E$11=1,ROUNDDOWN(全国標準卸価格!H196*地区別掛け率!H196%,-入力!$E$10),IF(入力!$E$11=2,ROUNDUP(全国標準卸価格!H196*地区別掛け率!H196%,-入力!$E$10),IF(入力!$E$11=3,ROUND(全国標準卸価格!H196*地区別掛け率!H196%,-入力!$E$10),""))),全国標準卸価格!H196))</f>
        <v>卸価格設定なし</v>
      </c>
      <c r="I196" s="360" t="str">
        <f>'6桁'!I196</f>
        <v>Y</v>
      </c>
      <c r="J196" s="474" t="str">
        <f>IF(全国標準卸価格!J196="","",IF(ISNUMBER(全国標準卸価格!J196),IF(入力!$E$11=1,ROUNDDOWN(全国標準卸価格!J196*地区別掛け率!J196%,-入力!$E$10),IF(入力!$E$11=2,ROUNDUP(全国標準卸価格!J196*地区別掛け率!J196%,-入力!$E$10),IF(入力!$E$11=3,ROUND(全国標準卸価格!J196*地区別掛け率!J196%,-入力!$E$10),""))),全国標準卸価格!J196))</f>
        <v/>
      </c>
      <c r="K196" s="359">
        <f>'6桁'!K196</f>
        <v>0</v>
      </c>
      <c r="L196" s="319" t="str">
        <f>IF(全国標準卸価格!L196="","",IF(ISNUMBER(全国標準卸価格!L196),IF(入力!$E$11=1,ROUNDDOWN(全国標準卸価格!L196*地区別掛け率!L196%,-入力!$E$10),IF(入力!$E$11=2,ROUNDUP(全国標準卸価格!L196*地区別掛け率!L196%,-入力!$E$10),IF(入力!$E$11=3,ROUND(全国標準卸価格!L196*地区別掛け率!L196%,-入力!$E$10),""))),全国標準卸価格!L196))</f>
        <v/>
      </c>
      <c r="M196" s="132">
        <f>'6桁'!M196</f>
        <v>0</v>
      </c>
      <c r="N196" s="266"/>
      <c r="O196" s="251"/>
      <c r="P196" s="10"/>
      <c r="Q196" s="123"/>
      <c r="R196" s="74"/>
      <c r="S196" s="251"/>
      <c r="T196" s="74"/>
      <c r="U196" s="251"/>
      <c r="Z196" s="40"/>
    </row>
    <row r="197" spans="2:26" ht="30" customHeight="1">
      <c r="B197" s="563"/>
      <c r="C197" s="87" t="s">
        <v>86</v>
      </c>
      <c r="D197" s="317">
        <v>91</v>
      </c>
      <c r="E197" s="348">
        <v>95</v>
      </c>
      <c r="F197" s="319">
        <f>IF(全国標準卸価格!F197="","",IF(ISNUMBER(全国標準卸価格!F197),IF(入力!$E$11=1,ROUNDDOWN(全国標準卸価格!F197*地区別掛け率!F197%,-入力!$E$10),IF(入力!$E$11=2,ROUNDUP(全国標準卸価格!F197*地区別掛け率!F197%,-入力!$E$10),IF(入力!$E$11=3,ROUND(全国標準卸価格!F197*地区別掛け率!F197%,-入力!$E$10),""))),全国標準卸価格!F197))</f>
        <v>32600</v>
      </c>
      <c r="G197" s="360" t="str">
        <f>'6桁'!G197</f>
        <v>Y★</v>
      </c>
      <c r="H197" s="474" t="str">
        <f>IF(全国標準卸価格!H197="","",IF(ISNUMBER(全国標準卸価格!H197),IF(入力!$E$11=1,ROUNDDOWN(全国標準卸価格!H197*地区別掛け率!H197%,-入力!$E$10),IF(入力!$E$11=2,ROUNDUP(全国標準卸価格!H197*地区別掛け率!H197%,-入力!$E$10),IF(入力!$E$11=3,ROUND(全国標準卸価格!H197*地区別掛け率!H197%,-入力!$E$10),""))),全国標準卸価格!H197))</f>
        <v/>
      </c>
      <c r="I197" s="360">
        <f>'6桁'!I197</f>
        <v>0</v>
      </c>
      <c r="J197" s="474" t="str">
        <f>IF(全国標準卸価格!J197="","",IF(ISNUMBER(全国標準卸価格!J197),IF(入力!$E$11=1,ROUNDDOWN(全国標準卸価格!J197*地区別掛け率!J197%,-入力!$E$10),IF(入力!$E$11=2,ROUNDUP(全国標準卸価格!J197*地区別掛け率!J197%,-入力!$E$10),IF(入力!$E$11=3,ROUND(全国標準卸価格!J197*地区別掛け率!J197%,-入力!$E$10),""))),全国標準卸価格!J197))</f>
        <v/>
      </c>
      <c r="K197" s="359">
        <f>'6桁'!K197</f>
        <v>0</v>
      </c>
      <c r="L197" s="319" t="str">
        <f>IF(全国標準卸価格!L197="","",IF(ISNUMBER(全国標準卸価格!L197),IF(入力!$E$11=1,ROUNDDOWN(全国標準卸価格!L197*地区別掛け率!L197%,-入力!$E$10),IF(入力!$E$11=2,ROUNDUP(全国標準卸価格!L197*地区別掛け率!L197%,-入力!$E$10),IF(入力!$E$11=3,ROUND(全国標準卸価格!L197*地区別掛け率!L197%,-入力!$E$10),""))),全国標準卸価格!L197))</f>
        <v/>
      </c>
      <c r="M197" s="132">
        <f>'6桁'!M197</f>
        <v>0</v>
      </c>
      <c r="N197" s="266"/>
      <c r="O197" s="251"/>
      <c r="P197" s="10"/>
      <c r="Q197" s="123"/>
      <c r="R197" s="74"/>
      <c r="S197" s="251"/>
      <c r="T197" s="74"/>
      <c r="U197" s="251"/>
      <c r="Z197" s="40"/>
    </row>
    <row r="198" spans="2:26" ht="30" customHeight="1">
      <c r="B198" s="563"/>
      <c r="C198" s="87" t="s">
        <v>138</v>
      </c>
      <c r="D198" s="317">
        <v>94</v>
      </c>
      <c r="E198" s="348">
        <v>98</v>
      </c>
      <c r="F198" s="319">
        <f>IF(全国標準卸価格!F198="","",IF(ISNUMBER(全国標準卸価格!F198),IF(入力!$E$11=1,ROUNDDOWN(全国標準卸価格!F198*地区別掛け率!F198%,-入力!$E$10),IF(入力!$E$11=2,ROUNDUP(全国標準卸価格!F198*地区別掛け率!F198%,-入力!$E$10),IF(入力!$E$11=3,ROUND(全国標準卸価格!F198*地区別掛け率!F198%,-入力!$E$10),""))),全国標準卸価格!F198))</f>
        <v>35100</v>
      </c>
      <c r="G198" s="96" t="str">
        <f>'6桁'!G198</f>
        <v>Y★</v>
      </c>
      <c r="H198" s="474" t="str">
        <f>IF(全国標準卸価格!H198="","",IF(ISNUMBER(全国標準卸価格!H198),IF(入力!$E$11=1,ROUNDDOWN(全国標準卸価格!H198*地区別掛け率!H198%,-入力!$E$10),IF(入力!$E$11=2,ROUNDUP(全国標準卸価格!H198*地区別掛け率!H198%,-入力!$E$10),IF(入力!$E$11=3,ROUND(全国標準卸価格!H198*地区別掛け率!H198%,-入力!$E$10),""))),全国標準卸価格!H198))</f>
        <v/>
      </c>
      <c r="I198" s="96">
        <f>'6桁'!I198</f>
        <v>0</v>
      </c>
      <c r="J198" s="474" t="str">
        <f>IF(全国標準卸価格!J198="","",IF(ISNUMBER(全国標準卸価格!J198),IF(入力!$E$11=1,ROUNDDOWN(全国標準卸価格!J198*地区別掛け率!J198%,-入力!$E$10),IF(入力!$E$11=2,ROUNDUP(全国標準卸価格!J198*地区別掛け率!J198%,-入力!$E$10),IF(入力!$E$11=3,ROUND(全国標準卸価格!J198*地区別掛け率!J198%,-入力!$E$10),""))),全国標準卸価格!J198))</f>
        <v/>
      </c>
      <c r="K198" s="359">
        <f>'6桁'!K198</f>
        <v>0</v>
      </c>
      <c r="L198" s="319" t="str">
        <f>IF(全国標準卸価格!L198="","",IF(ISNUMBER(全国標準卸価格!L198),IF(入力!$E$11=1,ROUNDDOWN(全国標準卸価格!L198*地区別掛け率!L198%,-入力!$E$10),IF(入力!$E$11=2,ROUNDUP(全国標準卸価格!L198*地区別掛け率!L198%,-入力!$E$10),IF(入力!$E$11=3,ROUND(全国標準卸価格!L198*地区別掛け率!L198%,-入力!$E$10),""))),全国標準卸価格!L198))</f>
        <v/>
      </c>
      <c r="M198" s="132">
        <f>'6桁'!M198</f>
        <v>0</v>
      </c>
      <c r="N198" s="266"/>
      <c r="O198" s="251"/>
      <c r="P198" s="10"/>
      <c r="Q198" s="123"/>
      <c r="R198" s="74"/>
      <c r="S198" s="251"/>
      <c r="T198" s="74"/>
      <c r="U198" s="251"/>
      <c r="Z198" s="40"/>
    </row>
    <row r="199" spans="2:26" ht="30" customHeight="1">
      <c r="B199" s="563"/>
      <c r="C199" s="87" t="s">
        <v>90</v>
      </c>
      <c r="D199" s="317">
        <v>96</v>
      </c>
      <c r="E199" s="348">
        <v>100</v>
      </c>
      <c r="F199" s="319">
        <f>IF(全国標準卸価格!F199="","",IF(ISNUMBER(全国標準卸価格!F199),IF(入力!$E$11=1,ROUNDDOWN(全国標準卸価格!F199*地区別掛け率!F199%,-入力!$E$10),IF(入力!$E$11=2,ROUNDUP(全国標準卸価格!F199*地区別掛け率!F199%,-入力!$E$10),IF(入力!$E$11=3,ROUND(全国標準卸価格!F199*地区別掛け率!F199%,-入力!$E$10),""))),全国標準卸価格!F199))</f>
        <v>36500</v>
      </c>
      <c r="G199" s="360" t="str">
        <f>'6桁'!G199</f>
        <v>Y★</v>
      </c>
      <c r="H199" s="474" t="str">
        <f>IF(全国標準卸価格!H199="","",IF(ISNUMBER(全国標準卸価格!H199),IF(入力!$E$11=1,ROUNDDOWN(全国標準卸価格!H199*地区別掛け率!H199%,-入力!$E$10),IF(入力!$E$11=2,ROUNDUP(全国標準卸価格!H199*地区別掛け率!H199%,-入力!$E$10),IF(入力!$E$11=3,ROUND(全国標準卸価格!H199*地区別掛け率!H199%,-入力!$E$10),""))),全国標準卸価格!H199))</f>
        <v/>
      </c>
      <c r="I199" s="360">
        <f>'6桁'!I199</f>
        <v>0</v>
      </c>
      <c r="J199" s="474" t="str">
        <f>IF(全国標準卸価格!J199="","",IF(ISNUMBER(全国標準卸価格!J199),IF(入力!$E$11=1,ROUNDDOWN(全国標準卸価格!J199*地区別掛け率!J199%,-入力!$E$10),IF(入力!$E$11=2,ROUNDUP(全国標準卸価格!J199*地区別掛け率!J199%,-入力!$E$10),IF(入力!$E$11=3,ROUND(全国標準卸価格!J199*地区別掛け率!J199%,-入力!$E$10),""))),全国標準卸価格!J199))</f>
        <v/>
      </c>
      <c r="K199" s="359">
        <f>'6桁'!K199</f>
        <v>0</v>
      </c>
      <c r="L199" s="319" t="str">
        <f>IF(全国標準卸価格!L199="","",IF(ISNUMBER(全国標準卸価格!L199),IF(入力!$E$11=1,ROUNDDOWN(全国標準卸価格!L199*地区別掛け率!L199%,-入力!$E$10),IF(入力!$E$11=2,ROUNDUP(全国標準卸価格!L199*地区別掛け率!L199%,-入力!$E$10),IF(入力!$E$11=3,ROUND(全国標準卸価格!L199*地区別掛け率!L199%,-入力!$E$10),""))),全国標準卸価格!L199))</f>
        <v/>
      </c>
      <c r="M199" s="132">
        <f>'6桁'!M199</f>
        <v>0</v>
      </c>
      <c r="N199" s="266"/>
      <c r="O199" s="251"/>
      <c r="P199" s="10"/>
      <c r="Q199" s="123"/>
      <c r="R199" s="74"/>
      <c r="S199" s="251"/>
      <c r="T199" s="74"/>
      <c r="U199" s="251"/>
      <c r="Z199" s="40"/>
    </row>
    <row r="200" spans="2:26" ht="30" customHeight="1">
      <c r="B200" s="563"/>
      <c r="C200" s="87" t="s">
        <v>91</v>
      </c>
      <c r="D200" s="317">
        <v>99</v>
      </c>
      <c r="E200" s="348">
        <v>103</v>
      </c>
      <c r="F200" s="319" t="str">
        <f>IF(全国標準卸価格!F200="","",IF(ISNUMBER(全国標準卸価格!F200),IF(入力!$E$11=1,ROUNDDOWN(全国標準卸価格!F200*地区別掛け率!F200%,-入力!$E$10),IF(入力!$E$11=2,ROUNDUP(全国標準卸価格!F200*地区別掛け率!F200%,-入力!$E$10),IF(入力!$E$11=3,ROUND(全国標準卸価格!F200*地区別掛け率!F200%,-入力!$E$10),""))),全国標準卸価格!F200))</f>
        <v/>
      </c>
      <c r="G200" s="360">
        <f>'6桁'!G200</f>
        <v>0</v>
      </c>
      <c r="H200" s="474" t="str">
        <f>IF(全国標準卸価格!H200="","",IF(ISNUMBER(全国標準卸価格!H200),IF(入力!$E$11=1,ROUNDDOWN(全国標準卸価格!H200*地区別掛け率!H200%,-入力!$E$10),IF(入力!$E$11=2,ROUNDUP(全国標準卸価格!H200*地区別掛け率!H200%,-入力!$E$10),IF(入力!$E$11=3,ROUND(全国標準卸価格!H200*地区別掛け率!H200%,-入力!$E$10),""))),全国標準卸価格!H200))</f>
        <v>卸価格設定なし</v>
      </c>
      <c r="I200" s="360" t="str">
        <f>'6桁'!I200</f>
        <v>Y★</v>
      </c>
      <c r="J200" s="474" t="str">
        <f>IF(全国標準卸価格!J200="","",IF(ISNUMBER(全国標準卸価格!J200),IF(入力!$E$11=1,ROUNDDOWN(全国標準卸価格!J200*地区別掛け率!J200%,-入力!$E$10),IF(入力!$E$11=2,ROUNDUP(全国標準卸価格!J200*地区別掛け率!J200%,-入力!$E$10),IF(入力!$E$11=3,ROUND(全国標準卸価格!J200*地区別掛け率!J200%,-入力!$E$10),""))),全国標準卸価格!J200))</f>
        <v/>
      </c>
      <c r="K200" s="359">
        <f>'6桁'!K200</f>
        <v>0</v>
      </c>
      <c r="L200" s="319" t="str">
        <f>IF(全国標準卸価格!L200="","",IF(ISNUMBER(全国標準卸価格!L200),IF(入力!$E$11=1,ROUNDDOWN(全国標準卸価格!L200*地区別掛け率!L200%,-入力!$E$10),IF(入力!$E$11=2,ROUNDUP(全国標準卸価格!L200*地区別掛け率!L200%,-入力!$E$10),IF(入力!$E$11=3,ROUND(全国標準卸価格!L200*地区別掛け率!L200%,-入力!$E$10),""))),全国標準卸価格!L200))</f>
        <v/>
      </c>
      <c r="M200" s="132">
        <f>'6桁'!M200</f>
        <v>0</v>
      </c>
      <c r="N200" s="266"/>
      <c r="O200" s="251"/>
      <c r="P200" s="10"/>
      <c r="Q200" s="123"/>
      <c r="R200" s="74"/>
      <c r="S200" s="22"/>
      <c r="T200" s="74"/>
      <c r="U200" s="251"/>
      <c r="Z200" s="40"/>
    </row>
    <row r="201" spans="2:26" ht="30" customHeight="1">
      <c r="B201" s="563"/>
      <c r="C201" s="87" t="s">
        <v>308</v>
      </c>
      <c r="D201" s="317">
        <v>92</v>
      </c>
      <c r="E201" s="348"/>
      <c r="F201" s="319">
        <f>IF(全国標準卸価格!F201="","",IF(ISNUMBER(全国標準卸価格!F201),IF(入力!$E$11=1,ROUNDDOWN(全国標準卸価格!F201*地区別掛け率!F201%,-入力!$E$10),IF(入力!$E$11=2,ROUNDUP(全国標準卸価格!F201*地区別掛け率!F201%,-入力!$E$10),IF(入力!$E$11=3,ROUND(全国標準卸価格!F201*地区別掛け率!F201%,-入力!$E$10),""))),全国標準卸価格!F201))</f>
        <v>27500</v>
      </c>
      <c r="G201" s="360" t="str">
        <f>'6桁'!G201</f>
        <v>W</v>
      </c>
      <c r="H201" s="474" t="str">
        <f>IF(全国標準卸価格!H201="","",IF(ISNUMBER(全国標準卸価格!H201),IF(入力!$E$11=1,ROUNDDOWN(全国標準卸価格!H201*地区別掛け率!H201%,-入力!$E$10),IF(入力!$E$11=2,ROUNDUP(全国標準卸価格!H201*地区別掛け率!H201%,-入力!$E$10),IF(入力!$E$11=3,ROUND(全国標準卸価格!H201*地区別掛け率!H201%,-入力!$E$10),""))),全国標準卸価格!H201))</f>
        <v/>
      </c>
      <c r="I201" s="360">
        <f>'6桁'!I201</f>
        <v>0</v>
      </c>
      <c r="J201" s="474" t="str">
        <f>IF(全国標準卸価格!J201="","",IF(ISNUMBER(全国標準卸価格!J201),IF(入力!$E$11=1,ROUNDDOWN(全国標準卸価格!J201*地区別掛け率!J201%,-入力!$E$10),IF(入力!$E$11=2,ROUNDUP(全国標準卸価格!J201*地区別掛け率!J201%,-入力!$E$10),IF(入力!$E$11=3,ROUND(全国標準卸価格!J201*地区別掛け率!J201%,-入力!$E$10),""))),全国標準卸価格!J201))</f>
        <v/>
      </c>
      <c r="K201" s="359">
        <f>'6桁'!K201</f>
        <v>0</v>
      </c>
      <c r="L201" s="319" t="str">
        <f>IF(全国標準卸価格!L201="","",IF(ISNUMBER(全国標準卸価格!L201),IF(入力!$E$11=1,ROUNDDOWN(全国標準卸価格!L201*地区別掛け率!L201%,-入力!$E$10),IF(入力!$E$11=2,ROUNDUP(全国標準卸価格!L201*地区別掛け率!L201%,-入力!$E$10),IF(入力!$E$11=3,ROUND(全国標準卸価格!L201*地区別掛け率!L201%,-入力!$E$10),""))),全国標準卸価格!L201))</f>
        <v/>
      </c>
      <c r="M201" s="132">
        <f>'6桁'!M201</f>
        <v>0</v>
      </c>
      <c r="N201" s="266"/>
      <c r="O201" s="251"/>
      <c r="P201" s="10"/>
      <c r="Q201" s="123"/>
      <c r="R201" s="74"/>
      <c r="S201" s="251"/>
      <c r="T201" s="74"/>
      <c r="U201" s="251"/>
      <c r="Z201" s="40"/>
    </row>
    <row r="202" spans="2:26" ht="30" customHeight="1">
      <c r="B202" s="563"/>
      <c r="C202" s="87" t="s">
        <v>139</v>
      </c>
      <c r="D202" s="317">
        <v>95</v>
      </c>
      <c r="E202" s="348">
        <v>99</v>
      </c>
      <c r="F202" s="319">
        <f>IF(全国標準卸価格!F202="","",IF(ISNUMBER(全国標準卸価格!F202),IF(入力!$E$11=1,ROUNDDOWN(全国標準卸価格!F202*地区別掛け率!F202%,-入力!$E$10),IF(入力!$E$11=2,ROUNDUP(全国標準卸価格!F202*地区別掛け率!F202%,-入力!$E$10),IF(入力!$E$11=3,ROUND(全国標準卸価格!F202*地区別掛け率!F202%,-入力!$E$10),""))),全国標準卸価格!F202))</f>
        <v>30500</v>
      </c>
      <c r="G202" s="360" t="str">
        <f>'6桁'!G202</f>
        <v>W★</v>
      </c>
      <c r="H202" s="474" t="str">
        <f>IF(全国標準卸価格!H202="","",IF(ISNUMBER(全国標準卸価格!H202),IF(入力!$E$11=1,ROUNDDOWN(全国標準卸価格!H202*地区別掛け率!H202%,-入力!$E$10),IF(入力!$E$11=2,ROUNDUP(全国標準卸価格!H202*地区別掛け率!H202%,-入力!$E$10),IF(入力!$E$11=3,ROUND(全国標準卸価格!H202*地区別掛け率!H202%,-入力!$E$10),""))),全国標準卸価格!H202))</f>
        <v/>
      </c>
      <c r="I202" s="360">
        <f>'6桁'!I202</f>
        <v>0</v>
      </c>
      <c r="J202" s="474" t="str">
        <f>IF(全国標準卸価格!J202="","",IF(ISNUMBER(全国標準卸価格!J202),IF(入力!$E$11=1,ROUNDDOWN(全国標準卸価格!J202*地区別掛け率!J202%,-入力!$E$10),IF(入力!$E$11=2,ROUNDUP(全国標準卸価格!J202*地区別掛け率!J202%,-入力!$E$10),IF(入力!$E$11=3,ROUND(全国標準卸価格!J202*地区別掛け率!J202%,-入力!$E$10),""))),全国標準卸価格!J202))</f>
        <v/>
      </c>
      <c r="K202" s="359">
        <f>'6桁'!K202</f>
        <v>0</v>
      </c>
      <c r="L202" s="319" t="str">
        <f>IF(全国標準卸価格!L202="","",IF(ISNUMBER(全国標準卸価格!L202),IF(入力!$E$11=1,ROUNDDOWN(全国標準卸価格!L202*地区別掛け率!L202%,-入力!$E$10),IF(入力!$E$11=2,ROUNDUP(全国標準卸価格!L202*地区別掛け率!L202%,-入力!$E$10),IF(入力!$E$11=3,ROUND(全国標準卸価格!L202*地区別掛け率!L202%,-入力!$E$10),""))),全国標準卸価格!L202))</f>
        <v/>
      </c>
      <c r="M202" s="132">
        <f>'6桁'!M202</f>
        <v>0</v>
      </c>
      <c r="N202" s="266"/>
      <c r="O202" s="251"/>
      <c r="P202" s="10"/>
      <c r="Q202" s="123"/>
      <c r="R202" s="74"/>
      <c r="S202" s="251"/>
      <c r="T202" s="74"/>
      <c r="U202" s="251"/>
      <c r="Z202" s="40"/>
    </row>
    <row r="203" spans="2:26" ht="30" customHeight="1">
      <c r="B203" s="563"/>
      <c r="C203" s="87" t="s">
        <v>140</v>
      </c>
      <c r="D203" s="317">
        <v>97</v>
      </c>
      <c r="E203" s="348">
        <v>101</v>
      </c>
      <c r="F203" s="319">
        <f>IF(全国標準卸価格!F203="","",IF(ISNUMBER(全国標準卸価格!F203),IF(入力!$E$11=1,ROUNDDOWN(全国標準卸価格!F203*地区別掛け率!F203%,-入力!$E$10),IF(入力!$E$11=2,ROUNDUP(全国標準卸価格!F203*地区別掛け率!F203%,-入力!$E$10),IF(入力!$E$11=3,ROUND(全国標準卸価格!F203*地区別掛け率!F203%,-入力!$E$10),""))),全国標準卸価格!F203))</f>
        <v>30000</v>
      </c>
      <c r="G203" s="359" t="str">
        <f>'6桁'!G203</f>
        <v>Y★</v>
      </c>
      <c r="H203" s="474" t="str">
        <f>IF(全国標準卸価格!H203="","",IF(ISNUMBER(全国標準卸価格!H203),IF(入力!$E$11=1,ROUNDDOWN(全国標準卸価格!H203*地区別掛け率!H203%,-入力!$E$10),IF(入力!$E$11=2,ROUNDUP(全国標準卸価格!H203*地区別掛け率!H203%,-入力!$E$10),IF(入力!$E$11=3,ROUND(全国標準卸価格!H203*地区別掛け率!H203%,-入力!$E$10),""))),全国標準卸価格!H203))</f>
        <v/>
      </c>
      <c r="I203" s="359">
        <f>'6桁'!I203</f>
        <v>0</v>
      </c>
      <c r="J203" s="474" t="str">
        <f>IF(全国標準卸価格!J203="","",IF(ISNUMBER(全国標準卸価格!J203),IF(入力!$E$11=1,ROUNDDOWN(全国標準卸価格!J203*地区別掛け率!J203%,-入力!$E$10),IF(入力!$E$11=2,ROUNDUP(全国標準卸価格!J203*地区別掛け率!J203%,-入力!$E$10),IF(入力!$E$11=3,ROUND(全国標準卸価格!J203*地区別掛け率!J203%,-入力!$E$10),""))),全国標準卸価格!J203))</f>
        <v/>
      </c>
      <c r="K203" s="359">
        <f>'6桁'!K203</f>
        <v>0</v>
      </c>
      <c r="L203" s="319" t="str">
        <f>IF(全国標準卸価格!L203="","",IF(ISNUMBER(全国標準卸価格!L203),IF(入力!$E$11=1,ROUNDDOWN(全国標準卸価格!L203*地区別掛け率!L203%,-入力!$E$10),IF(入力!$E$11=2,ROUNDUP(全国標準卸価格!L203*地区別掛け率!L203%,-入力!$E$10),IF(入力!$E$11=3,ROUND(全国標準卸価格!L203*地区別掛け率!L203%,-入力!$E$10),""))),全国標準卸価格!L203))</f>
        <v/>
      </c>
      <c r="M203" s="132">
        <f>'6桁'!M203</f>
        <v>0</v>
      </c>
      <c r="N203" s="266"/>
      <c r="O203" s="251"/>
      <c r="P203" s="10"/>
      <c r="Q203" s="123"/>
      <c r="R203" s="74"/>
      <c r="S203" s="251"/>
      <c r="T203" s="74"/>
      <c r="U203" s="251"/>
      <c r="Z203" s="40"/>
    </row>
    <row r="204" spans="2:26" ht="30" customHeight="1">
      <c r="B204" s="563"/>
      <c r="C204" s="87" t="s">
        <v>141</v>
      </c>
      <c r="D204" s="317">
        <v>100</v>
      </c>
      <c r="E204" s="348">
        <v>104</v>
      </c>
      <c r="F204" s="319">
        <f>IF(全国標準卸価格!F204="","",IF(ISNUMBER(全国標準卸価格!F204),IF(入力!$E$11=1,ROUNDDOWN(全国標準卸価格!F204*地区別掛け率!F204%,-入力!$E$10),IF(入力!$E$11=2,ROUNDUP(全国標準卸価格!F204*地区別掛け率!F204%,-入力!$E$10),IF(入力!$E$11=3,ROUND(全国標準卸価格!F204*地区別掛け率!F204%,-入力!$E$10),""))),全国標準卸価格!F204))</f>
        <v>32000</v>
      </c>
      <c r="G204" s="359" t="str">
        <f>'6桁'!G204</f>
        <v>Y★</v>
      </c>
      <c r="H204" s="474" t="str">
        <f>IF(全国標準卸価格!H204="","",IF(ISNUMBER(全国標準卸価格!H204),IF(入力!$E$11=1,ROUNDDOWN(全国標準卸価格!H204*地区別掛け率!H204%,-入力!$E$10),IF(入力!$E$11=2,ROUNDUP(全国標準卸価格!H204*地区別掛け率!H204%,-入力!$E$10),IF(入力!$E$11=3,ROUND(全国標準卸価格!H204*地区別掛け率!H204%,-入力!$E$10),""))),全国標準卸価格!H204))</f>
        <v>卸価格設定なし</v>
      </c>
      <c r="I204" s="359" t="str">
        <f>'6桁'!I204</f>
        <v>Y★</v>
      </c>
      <c r="J204" s="474" t="str">
        <f>IF(全国標準卸価格!J204="","",IF(ISNUMBER(全国標準卸価格!J204),IF(入力!$E$11=1,ROUNDDOWN(全国標準卸価格!J204*地区別掛け率!J204%,-入力!$E$10),IF(入力!$E$11=2,ROUNDUP(全国標準卸価格!J204*地区別掛け率!J204%,-入力!$E$10),IF(入力!$E$11=3,ROUND(全国標準卸価格!J204*地区別掛け率!J204%,-入力!$E$10),""))),全国標準卸価格!J204))</f>
        <v/>
      </c>
      <c r="K204" s="96">
        <f>'6桁'!K204</f>
        <v>0</v>
      </c>
      <c r="L204" s="319" t="str">
        <f>IF(全国標準卸価格!L204="","",IF(ISNUMBER(全国標準卸価格!L204),IF(入力!$E$11=1,ROUNDDOWN(全国標準卸価格!L204*地区別掛け率!L204%,-入力!$E$10),IF(入力!$E$11=2,ROUNDUP(全国標準卸価格!L204*地区別掛け率!L204%,-入力!$E$10),IF(入力!$E$11=3,ROUND(全国標準卸価格!L204*地区別掛け率!L204%,-入力!$E$10),""))),全国標準卸価格!L204))</f>
        <v/>
      </c>
      <c r="M204" s="132">
        <f>'6桁'!M204</f>
        <v>0</v>
      </c>
      <c r="N204" s="266"/>
      <c r="O204" s="251"/>
      <c r="P204" s="10"/>
      <c r="Q204" s="123"/>
      <c r="R204" s="74"/>
      <c r="S204" s="251"/>
      <c r="T204" s="74"/>
      <c r="U204" s="251"/>
      <c r="Z204" s="40"/>
    </row>
    <row r="205" spans="2:26" ht="30" customHeight="1">
      <c r="B205" s="563"/>
      <c r="C205" s="87" t="s">
        <v>496</v>
      </c>
      <c r="D205" s="317"/>
      <c r="E205" s="348">
        <v>106</v>
      </c>
      <c r="F205" s="319" t="str">
        <f>IF(全国標準卸価格!F205="","",IF(ISNUMBER(全国標準卸価格!F205),IF(入力!$E$11=1,ROUNDDOWN(全国標準卸価格!F205*地区別掛け率!F205%,-入力!$E$10),IF(入力!$E$11=2,ROUNDUP(全国標準卸価格!F205*地区別掛け率!F205%,-入力!$E$10),IF(入力!$E$11=3,ROUND(全国標準卸価格!F205*地区別掛け率!F205%,-入力!$E$10),""))),全国標準卸価格!F205))</f>
        <v/>
      </c>
      <c r="G205" s="359">
        <f>'6桁'!G205</f>
        <v>0</v>
      </c>
      <c r="H205" s="474" t="str">
        <f>IF(全国標準卸価格!H205="","",IF(ISNUMBER(全国標準卸価格!H205),IF(入力!$E$11=1,ROUNDDOWN(全国標準卸価格!H205*地区別掛け率!H205%,-入力!$E$10),IF(入力!$E$11=2,ROUNDUP(全国標準卸価格!H205*地区別掛け率!H205%,-入力!$E$10),IF(入力!$E$11=3,ROUND(全国標準卸価格!H205*地区別掛け率!H205%,-入力!$E$10),""))),全国標準卸価格!H205))</f>
        <v/>
      </c>
      <c r="I205" s="359">
        <f>'6桁'!I205</f>
        <v>0</v>
      </c>
      <c r="J205" s="474" t="str">
        <f>IF(全国標準卸価格!J205="","",IF(ISNUMBER(全国標準卸価格!J205),IF(入力!$E$11=1,ROUNDDOWN(全国標準卸価格!J205*地区別掛け率!J205%,-入力!$E$10),IF(入力!$E$11=2,ROUNDUP(全国標準卸価格!J205*地区別掛け率!J205%,-入力!$E$10),IF(入力!$E$11=3,ROUND(全国標準卸価格!J205*地区別掛け率!J205%,-入力!$E$10),""))),全国標準卸価格!J205))</f>
        <v>卸価格設定なし</v>
      </c>
      <c r="K205" s="360" t="str">
        <f>'6桁'!K205</f>
        <v>W★</v>
      </c>
      <c r="L205" s="319" t="str">
        <f>IF(全国標準卸価格!L205="","",IF(ISNUMBER(全国標準卸価格!L205),IF(入力!$E$11=1,ROUNDDOWN(全国標準卸価格!L205*地区別掛け率!L205%,-入力!$E$10),IF(入力!$E$11=2,ROUNDUP(全国標準卸価格!L205*地区別掛け率!L205%,-入力!$E$10),IF(入力!$E$11=3,ROUND(全国標準卸価格!L205*地区別掛け率!L205%,-入力!$E$10),""))),全国標準卸価格!L205))</f>
        <v/>
      </c>
      <c r="M205" s="132">
        <f>'6桁'!M205</f>
        <v>0</v>
      </c>
      <c r="N205" s="266"/>
      <c r="O205" s="251"/>
      <c r="P205" s="10"/>
      <c r="Q205" s="123"/>
      <c r="R205" s="74"/>
      <c r="S205" s="251"/>
      <c r="T205" s="74"/>
      <c r="U205" s="251"/>
      <c r="Z205" s="40"/>
    </row>
    <row r="206" spans="2:26" ht="30" customHeight="1">
      <c r="B206" s="563"/>
      <c r="C206" s="87" t="s">
        <v>142</v>
      </c>
      <c r="D206" s="317">
        <v>95</v>
      </c>
      <c r="E206" s="348">
        <v>99</v>
      </c>
      <c r="F206" s="319" t="str">
        <f>IF(全国標準卸価格!F206="","",IF(ISNUMBER(全国標準卸価格!F206),IF(入力!$E$11=1,ROUNDDOWN(全国標準卸価格!F206*地区別掛け率!F206%,-入力!$E$10),IF(入力!$E$11=2,ROUNDUP(全国標準卸価格!F206*地区別掛け率!F206%,-入力!$E$10),IF(入力!$E$11=3,ROUND(全国標準卸価格!F206*地区別掛け率!F206%,-入力!$E$10),""))),全国標準卸価格!F206))</f>
        <v/>
      </c>
      <c r="G206" s="359">
        <f>'6桁'!G206</f>
        <v>0</v>
      </c>
      <c r="H206" s="474" t="str">
        <f>IF(全国標準卸価格!H206="","",IF(ISNUMBER(全国標準卸価格!H206),IF(入力!$E$11=1,ROUNDDOWN(全国標準卸価格!H206*地区別掛け率!H206%,-入力!$E$10),IF(入力!$E$11=2,ROUNDUP(全国標準卸価格!H206*地区別掛け率!H206%,-入力!$E$10),IF(入力!$E$11=3,ROUND(全国標準卸価格!H206*地区別掛け率!H206%,-入力!$E$10),""))),全国標準卸価格!H206))</f>
        <v/>
      </c>
      <c r="I206" s="359">
        <f>'6桁'!I206</f>
        <v>0</v>
      </c>
      <c r="J206" s="474" t="str">
        <f>IF(全国標準卸価格!J206="","",IF(ISNUMBER(全国標準卸価格!J206),IF(入力!$E$11=1,ROUNDDOWN(全国標準卸価格!J206*地区別掛け率!J206%,-入力!$E$10),IF(入力!$E$11=2,ROUNDUP(全国標準卸価格!J206*地区別掛け率!J206%,-入力!$E$10),IF(入力!$E$11=3,ROUND(全国標準卸価格!J206*地区別掛け率!J206%,-入力!$E$10),""))),全国標準卸価格!J206))</f>
        <v>卸価格設定なし</v>
      </c>
      <c r="K206" s="359" t="str">
        <f>'6桁'!K206</f>
        <v>W★</v>
      </c>
      <c r="L206" s="319" t="str">
        <f>IF(全国標準卸価格!L206="","",IF(ISNUMBER(全国標準卸価格!L206),IF(入力!$E$11=1,ROUNDDOWN(全国標準卸価格!L206*地区別掛け率!L206%,-入力!$E$10),IF(入力!$E$11=2,ROUNDUP(全国標準卸価格!L206*地区別掛け率!L206%,-入力!$E$10),IF(入力!$E$11=3,ROUND(全国標準卸価格!L206*地区別掛け率!L206%,-入力!$E$10),""))),全国標準卸価格!L206))</f>
        <v/>
      </c>
      <c r="M206" s="132">
        <f>'6桁'!M206</f>
        <v>0</v>
      </c>
      <c r="N206" s="266"/>
      <c r="O206" s="251"/>
      <c r="P206" s="10"/>
      <c r="Q206" s="123"/>
      <c r="R206" s="74"/>
      <c r="S206" s="251"/>
      <c r="T206" s="74"/>
      <c r="U206" s="251"/>
      <c r="Z206" s="40"/>
    </row>
    <row r="207" spans="2:26" ht="30" customHeight="1">
      <c r="B207" s="563"/>
      <c r="C207" s="87" t="s">
        <v>4</v>
      </c>
      <c r="D207" s="317">
        <v>98</v>
      </c>
      <c r="E207" s="348">
        <v>102</v>
      </c>
      <c r="F207" s="319">
        <f>IF(全国標準卸価格!F207="","",IF(ISNUMBER(全国標準卸価格!F207),IF(入力!$E$11=1,ROUNDDOWN(全国標準卸価格!F207*地区別掛け率!F207%,-入力!$E$10),IF(入力!$E$11=2,ROUNDUP(全国標準卸価格!F207*地区別掛け率!F207%,-入力!$E$10),IF(入力!$E$11=3,ROUND(全国標準卸価格!F207*地区別掛け率!F207%,-入力!$E$10),""))),全国標準卸価格!F207))</f>
        <v>29600</v>
      </c>
      <c r="G207" s="359" t="str">
        <f>'6桁'!G207</f>
        <v>W★</v>
      </c>
      <c r="H207" s="474" t="str">
        <f>IF(全国標準卸価格!H207="","",IF(ISNUMBER(全国標準卸価格!H207),IF(入力!$E$11=1,ROUNDDOWN(全国標準卸価格!H207*地区別掛け率!H207%,-入力!$E$10),IF(入力!$E$11=2,ROUNDUP(全国標準卸価格!H207*地区別掛け率!H207%,-入力!$E$10),IF(入力!$E$11=3,ROUND(全国標準卸価格!H207*地区別掛け率!H207%,-入力!$E$10),""))),全国標準卸価格!H207))</f>
        <v/>
      </c>
      <c r="I207" s="359">
        <f>'6桁'!I207</f>
        <v>0</v>
      </c>
      <c r="J207" s="474" t="str">
        <f>IF(全国標準卸価格!J207="","",IF(ISNUMBER(全国標準卸価格!J207),IF(入力!$E$11=1,ROUNDDOWN(全国標準卸価格!J207*地区別掛け率!J207%,-入力!$E$10),IF(入力!$E$11=2,ROUNDUP(全国標準卸価格!J207*地区別掛け率!J207%,-入力!$E$10),IF(入力!$E$11=3,ROUND(全国標準卸価格!J207*地区別掛け率!J207%,-入力!$E$10),""))),全国標準卸価格!J207))</f>
        <v/>
      </c>
      <c r="K207" s="359">
        <f>'6桁'!K207</f>
        <v>0</v>
      </c>
      <c r="L207" s="319" t="str">
        <f>IF(全国標準卸価格!L207="","",IF(ISNUMBER(全国標準卸価格!L207),IF(入力!$E$11=1,ROUNDDOWN(全国標準卸価格!L207*地区別掛け率!L207%,-入力!$E$10),IF(入力!$E$11=2,ROUNDUP(全国標準卸価格!L207*地区別掛け率!L207%,-入力!$E$10),IF(入力!$E$11=3,ROUND(全国標準卸価格!L207*地区別掛け率!L207%,-入力!$E$10),""))),全国標準卸価格!L207))</f>
        <v/>
      </c>
      <c r="M207" s="132">
        <f>'6桁'!M207</f>
        <v>0</v>
      </c>
      <c r="N207" s="266"/>
      <c r="O207" s="251"/>
      <c r="P207" s="10"/>
      <c r="Q207" s="123"/>
      <c r="R207" s="74"/>
      <c r="S207" s="251"/>
      <c r="T207" s="74"/>
      <c r="U207" s="251"/>
      <c r="Z207" s="40"/>
    </row>
    <row r="208" spans="2:26" ht="30" customHeight="1">
      <c r="B208" s="563"/>
      <c r="C208" s="87" t="s">
        <v>205</v>
      </c>
      <c r="D208" s="317">
        <v>100</v>
      </c>
      <c r="E208" s="348">
        <v>104</v>
      </c>
      <c r="F208" s="319">
        <f>IF(全国標準卸価格!F208="","",IF(ISNUMBER(全国標準卸価格!F208),IF(入力!$E$11=1,ROUNDDOWN(全国標準卸価格!F208*地区別掛け率!F208%,-入力!$E$10),IF(入力!$E$11=2,ROUNDUP(全国標準卸価格!F208*地区別掛け率!F208%,-入力!$E$10),IF(入力!$E$11=3,ROUND(全国標準卸価格!F208*地区別掛け率!F208%,-入力!$E$10),""))),全国標準卸価格!F208))</f>
        <v>29100</v>
      </c>
      <c r="G208" s="359" t="str">
        <f>'6桁'!G208</f>
        <v>Y★</v>
      </c>
      <c r="H208" s="474" t="str">
        <f>IF(全国標準卸価格!H208="","",IF(ISNUMBER(全国標準卸価格!H208),IF(入力!$E$11=1,ROUNDDOWN(全国標準卸価格!H208*地区別掛け率!H208%,-入力!$E$10),IF(入力!$E$11=2,ROUNDUP(全国標準卸価格!H208*地区別掛け率!H208%,-入力!$E$10),IF(入力!$E$11=3,ROUND(全国標準卸価格!H208*地区別掛け率!H208%,-入力!$E$10),""))),全国標準卸価格!H208))</f>
        <v/>
      </c>
      <c r="I208" s="359">
        <f>'6桁'!I208</f>
        <v>0</v>
      </c>
      <c r="J208" s="474" t="str">
        <f>IF(全国標準卸価格!J208="","",IF(ISNUMBER(全国標準卸価格!J208),IF(入力!$E$11=1,ROUNDDOWN(全国標準卸価格!J208*地区別掛け率!J208%,-入力!$E$10),IF(入力!$E$11=2,ROUNDUP(全国標準卸価格!J208*地区別掛け率!J208%,-入力!$E$10),IF(入力!$E$11=3,ROUND(全国標準卸価格!J208*地区別掛け率!J208%,-入力!$E$10),""))),全国標準卸価格!J208))</f>
        <v/>
      </c>
      <c r="K208" s="359">
        <f>'6桁'!K208</f>
        <v>0</v>
      </c>
      <c r="L208" s="319" t="str">
        <f>IF(全国標準卸価格!L208="","",IF(ISNUMBER(全国標準卸価格!L208),IF(入力!$E$11=1,ROUNDDOWN(全国標準卸価格!L208*地区別掛け率!L208%,-入力!$E$10),IF(入力!$E$11=2,ROUNDUP(全国標準卸価格!L208*地区別掛け率!L208%,-入力!$E$10),IF(入力!$E$11=3,ROUND(全国標準卸価格!L208*地区別掛け率!L208%,-入力!$E$10),""))),全国標準卸価格!L208))</f>
        <v/>
      </c>
      <c r="M208" s="132">
        <f>'6桁'!M208</f>
        <v>0</v>
      </c>
      <c r="N208" s="266"/>
      <c r="O208" s="251"/>
      <c r="P208" s="10"/>
      <c r="Q208" s="123"/>
      <c r="R208" s="74"/>
      <c r="S208" s="251"/>
      <c r="T208" s="74"/>
      <c r="U208" s="251"/>
      <c r="Z208" s="40"/>
    </row>
    <row r="209" spans="2:27" ht="30" customHeight="1">
      <c r="B209" s="563"/>
      <c r="C209" s="87" t="s">
        <v>207</v>
      </c>
      <c r="D209" s="317">
        <v>105</v>
      </c>
      <c r="E209" s="348">
        <v>109</v>
      </c>
      <c r="F209" s="319" t="str">
        <f>IF(全国標準卸価格!F209="","",IF(ISNUMBER(全国標準卸価格!F209),IF(入力!$E$11=1,ROUNDDOWN(全国標準卸価格!F209*地区別掛け率!F209%,-入力!$E$10),IF(入力!$E$11=2,ROUNDUP(全国標準卸価格!F209*地区別掛け率!F209%,-入力!$E$10),IF(入力!$E$11=3,ROUND(全国標準卸価格!F209*地区別掛け率!F209%,-入力!$E$10),""))),全国標準卸価格!F209))</f>
        <v/>
      </c>
      <c r="G209" s="359">
        <f>'6桁'!G209</f>
        <v>0</v>
      </c>
      <c r="H209" s="474" t="str">
        <f>IF(全国標準卸価格!H209="","",IF(ISNUMBER(全国標準卸価格!H209),IF(入力!$E$11=1,ROUNDDOWN(全国標準卸価格!H209*地区別掛け率!H209%,-入力!$E$10),IF(入力!$E$11=2,ROUNDUP(全国標準卸価格!H209*地区別掛け率!H209%,-入力!$E$10),IF(入力!$E$11=3,ROUND(全国標準卸価格!H209*地区別掛け率!H209%,-入力!$E$10),""))),全国標準卸価格!H209))</f>
        <v/>
      </c>
      <c r="I209" s="359">
        <f>'6桁'!I209</f>
        <v>0</v>
      </c>
      <c r="J209" s="474" t="str">
        <f>IF(全国標準卸価格!J209="","",IF(ISNUMBER(全国標準卸価格!J209),IF(入力!$E$11=1,ROUNDDOWN(全国標準卸価格!J209*地区別掛け率!J209%,-入力!$E$10),IF(入力!$E$11=2,ROUNDUP(全国標準卸価格!J209*地区別掛け率!J209%,-入力!$E$10),IF(入力!$E$11=3,ROUND(全国標準卸価格!J209*地区別掛け率!J209%,-入力!$E$10),""))),全国標準卸価格!J209))</f>
        <v>卸価格設定なし</v>
      </c>
      <c r="K209" s="96" t="str">
        <f>'6桁'!K209</f>
        <v>W★</v>
      </c>
      <c r="L209" s="319" t="str">
        <f>IF(全国標準卸価格!L209="","",IF(ISNUMBER(全国標準卸価格!L209),IF(入力!$E$11=1,ROUNDDOWN(全国標準卸価格!L209*地区別掛け率!L209%,-入力!$E$10),IF(入力!$E$11=2,ROUNDUP(全国標準卸価格!L209*地区別掛け率!L209%,-入力!$E$10),IF(入力!$E$11=3,ROUND(全国標準卸価格!L209*地区別掛け率!L209%,-入力!$E$10),""))),全国標準卸価格!L209))</f>
        <v/>
      </c>
      <c r="M209" s="132">
        <f>'6桁'!M209</f>
        <v>0</v>
      </c>
      <c r="N209" s="266"/>
      <c r="O209" s="251"/>
      <c r="P209" s="10"/>
      <c r="Q209" s="123"/>
      <c r="R209" s="74"/>
      <c r="S209" s="22"/>
      <c r="T209" s="74"/>
      <c r="U209" s="251"/>
      <c r="Z209" s="40"/>
    </row>
    <row r="210" spans="2:27" ht="30" customHeight="1">
      <c r="B210" s="563"/>
      <c r="C210" s="87" t="s">
        <v>339</v>
      </c>
      <c r="D210" s="317">
        <v>103</v>
      </c>
      <c r="E210" s="348">
        <v>107</v>
      </c>
      <c r="F210" s="319">
        <f>IF(全国標準卸価格!F210="","",IF(ISNUMBER(全国標準卸価格!F210),IF(入力!$E$11=1,ROUNDDOWN(全国標準卸価格!F210*地区別掛け率!F210%,-入力!$E$10),IF(入力!$E$11=2,ROUNDUP(全国標準卸価格!F210*地区別掛け率!F210%,-入力!$E$10),IF(入力!$E$11=3,ROUND(全国標準卸価格!F210*地区別掛け率!F210%,-入力!$E$10),""))),全国標準卸価格!F210))</f>
        <v>28800</v>
      </c>
      <c r="G210" s="359" t="str">
        <f>'6桁'!G210</f>
        <v>W★</v>
      </c>
      <c r="H210" s="474" t="str">
        <f>IF(全国標準卸価格!H210="","",IF(ISNUMBER(全国標準卸価格!H210),IF(入力!$E$11=1,ROUNDDOWN(全国標準卸価格!H210*地区別掛け率!H210%,-入力!$E$10),IF(入力!$E$11=2,ROUNDUP(全国標準卸価格!H210*地区別掛け率!H210%,-入力!$E$10),IF(入力!$E$11=3,ROUND(全国標準卸価格!H210*地区別掛け率!H210%,-入力!$E$10),""))),全国標準卸価格!H210))</f>
        <v/>
      </c>
      <c r="I210" s="359">
        <f>'6桁'!I210</f>
        <v>0</v>
      </c>
      <c r="J210" s="474" t="str">
        <f>IF(全国標準卸価格!J210="","",IF(ISNUMBER(全国標準卸価格!J210),IF(入力!$E$11=1,ROUNDDOWN(全国標準卸価格!J210*地区別掛け率!J210%,-入力!$E$10),IF(入力!$E$11=2,ROUNDUP(全国標準卸価格!J210*地区別掛け率!J210%,-入力!$E$10),IF(入力!$E$11=3,ROUND(全国標準卸価格!J210*地区別掛け率!J210%,-入力!$E$10),""))),全国標準卸価格!J210))</f>
        <v>卸価格設定なし</v>
      </c>
      <c r="K210" s="96" t="str">
        <f>'6桁'!K210</f>
        <v>W★</v>
      </c>
      <c r="L210" s="319" t="str">
        <f>IF(全国標準卸価格!L210="","",IF(ISNUMBER(全国標準卸価格!L210),IF(入力!$E$11=1,ROUNDDOWN(全国標準卸価格!L210*地区別掛け率!L210%,-入力!$E$10),IF(入力!$E$11=2,ROUNDUP(全国標準卸価格!L210*地区別掛け率!L210%,-入力!$E$10),IF(入力!$E$11=3,ROUND(全国標準卸価格!L210*地区別掛け率!L210%,-入力!$E$10),""))),全国標準卸価格!L210))</f>
        <v/>
      </c>
      <c r="M210" s="132">
        <f>'6桁'!M210</f>
        <v>0</v>
      </c>
      <c r="N210" s="266"/>
      <c r="O210" s="251"/>
      <c r="P210" s="10"/>
      <c r="Q210" s="123"/>
      <c r="R210" s="74"/>
      <c r="S210" s="22"/>
      <c r="T210" s="74"/>
      <c r="U210" s="251"/>
      <c r="Z210" s="40"/>
    </row>
    <row r="211" spans="2:27" ht="30" customHeight="1" thickBot="1">
      <c r="B211" s="563"/>
      <c r="C211" s="87" t="s">
        <v>369</v>
      </c>
      <c r="D211" s="256">
        <v>106</v>
      </c>
      <c r="E211" s="362">
        <v>102</v>
      </c>
      <c r="F211" s="319" t="str">
        <f>IF(全国標準卸価格!F211="","",IF(ISNUMBER(全国標準卸価格!F211),IF(入力!$E$11=1,ROUNDDOWN(全国標準卸価格!F211*地区別掛け率!F211%,-入力!$E$10),IF(入力!$E$11=2,ROUNDUP(全国標準卸価格!F211*地区別掛け率!F211%,-入力!$E$10),IF(入力!$E$11=3,ROUND(全国標準卸価格!F211*地区別掛け率!F211%,-入力!$E$10),""))),全国標準卸価格!F211))</f>
        <v/>
      </c>
      <c r="G211" s="359">
        <f>'6桁'!G211</f>
        <v>0</v>
      </c>
      <c r="H211" s="474" t="str">
        <f>IF(全国標準卸価格!H211="","",IF(ISNUMBER(全国標準卸価格!H211),IF(入力!$E$11=1,ROUNDDOWN(全国標準卸価格!H211*地区別掛け率!H211%,-入力!$E$10),IF(入力!$E$11=2,ROUNDUP(全国標準卸価格!H211*地区別掛け率!H211%,-入力!$E$10),IF(入力!$E$11=3,ROUND(全国標準卸価格!H211*地区別掛け率!H211%,-入力!$E$10),""))),全国標準卸価格!H211))</f>
        <v/>
      </c>
      <c r="I211" s="359">
        <f>'6桁'!I211</f>
        <v>0</v>
      </c>
      <c r="J211" s="474" t="str">
        <f>IF(全国標準卸価格!J211="","",IF(ISNUMBER(全国標準卸価格!J211),IF(入力!$E$11=1,ROUNDDOWN(全国標準卸価格!J211*地区別掛け率!J211%,-入力!$E$10),IF(入力!$E$11=2,ROUNDUP(全国標準卸価格!J211*地区別掛け率!J211%,-入力!$E$10),IF(入力!$E$11=3,ROUND(全国標準卸価格!J211*地区別掛け率!J211%,-入力!$E$10),""))),全国標準卸価格!J211))</f>
        <v>卸価格設定なし</v>
      </c>
      <c r="K211" s="96" t="str">
        <f>'6桁'!K211</f>
        <v>W</v>
      </c>
      <c r="L211" s="319" t="str">
        <f>IF(全国標準卸価格!L211="","",IF(ISNUMBER(全国標準卸価格!L211),IF(入力!$E$11=1,ROUNDDOWN(全国標準卸価格!L211*地区別掛け率!L211%,-入力!$E$10),IF(入力!$E$11=2,ROUNDUP(全国標準卸価格!L211*地区別掛け率!L211%,-入力!$E$10),IF(入力!$E$11=3,ROUND(全国標準卸価格!L211*地区別掛け率!L211%,-入力!$E$10),""))),全国標準卸価格!L211))</f>
        <v/>
      </c>
      <c r="M211" s="132">
        <f>'6桁'!M211</f>
        <v>0</v>
      </c>
      <c r="N211" s="266"/>
      <c r="O211" s="251"/>
      <c r="P211" s="10"/>
      <c r="Q211" s="123"/>
      <c r="R211" s="74"/>
      <c r="S211" s="22"/>
      <c r="T211" s="74"/>
      <c r="U211" s="251"/>
      <c r="Z211" s="40"/>
    </row>
    <row r="212" spans="2:27" ht="49.5" customHeight="1">
      <c r="B212" s="545" t="s">
        <v>1116</v>
      </c>
      <c r="C212" s="545"/>
      <c r="D212" s="545"/>
      <c r="E212" s="545"/>
      <c r="F212" s="545"/>
      <c r="G212" s="545"/>
      <c r="H212" s="545"/>
      <c r="I212" s="545"/>
      <c r="J212" s="545"/>
      <c r="K212" s="545"/>
      <c r="L212" s="545"/>
      <c r="M212" s="545"/>
    </row>
    <row r="215" spans="2:27" ht="14.25" customHeight="1" thickBot="1"/>
    <row r="216" spans="2:27" ht="25.5" customHeight="1" thickTop="1" thickBot="1">
      <c r="B216" s="518" t="s">
        <v>451</v>
      </c>
      <c r="C216" s="519"/>
      <c r="D216" s="519"/>
      <c r="E216" s="519"/>
      <c r="F216" s="519"/>
      <c r="G216" s="519"/>
      <c r="H216" s="519"/>
      <c r="I216" s="519"/>
      <c r="J216" s="519"/>
      <c r="K216" s="519"/>
      <c r="L216" s="519"/>
      <c r="M216" s="519"/>
      <c r="N216" s="519"/>
      <c r="O216" s="519"/>
      <c r="P216" s="519"/>
      <c r="Q216" s="519"/>
      <c r="R216" s="519"/>
      <c r="S216" s="519"/>
      <c r="T216" s="519"/>
      <c r="U216" s="519"/>
      <c r="V216" s="519"/>
      <c r="W216" s="519"/>
      <c r="X216" s="519"/>
      <c r="Y216" s="519"/>
      <c r="Z216" s="519"/>
      <c r="AA216" s="520"/>
    </row>
    <row r="217" spans="2:27" ht="10.5" customHeight="1" thickTop="1">
      <c r="C217" s="40"/>
      <c r="D217" s="40"/>
      <c r="E217" s="40"/>
      <c r="F217" s="79"/>
      <c r="H217" s="79"/>
      <c r="K217" s="52"/>
      <c r="M217" s="52"/>
      <c r="Q217" s="52"/>
    </row>
    <row r="218" spans="2:27" s="239" customFormat="1" ht="20.100000000000001" customHeight="1" thickBot="1">
      <c r="B218" s="238" t="s">
        <v>724</v>
      </c>
      <c r="F218" s="240"/>
      <c r="H218" s="240"/>
      <c r="J218" s="240"/>
      <c r="L218" s="240"/>
      <c r="N218" s="240"/>
      <c r="P218" s="240"/>
      <c r="R218" s="240"/>
      <c r="T218" s="240"/>
      <c r="V218" s="240"/>
      <c r="X218" s="240"/>
    </row>
    <row r="219" spans="2:27" ht="19.5" customHeight="1" thickBot="1">
      <c r="B219" s="521" t="s">
        <v>452</v>
      </c>
      <c r="C219" s="524" t="s">
        <v>524</v>
      </c>
      <c r="D219" s="527" t="s">
        <v>1113</v>
      </c>
      <c r="E219" s="540"/>
      <c r="F219" s="531" t="s">
        <v>453</v>
      </c>
      <c r="G219" s="532"/>
      <c r="H219" s="532"/>
      <c r="I219" s="532"/>
      <c r="J219" s="532"/>
      <c r="K219" s="532"/>
      <c r="L219" s="532"/>
      <c r="M219" s="532"/>
      <c r="N219" s="532"/>
      <c r="O219" s="532"/>
      <c r="P219" s="532"/>
      <c r="Q219" s="532"/>
      <c r="R219" s="532"/>
      <c r="S219" s="532"/>
      <c r="T219" s="532"/>
      <c r="U219" s="532"/>
      <c r="V219" s="532"/>
      <c r="W219" s="532"/>
      <c r="X219" s="532"/>
      <c r="Y219" s="533"/>
    </row>
    <row r="220" spans="2:27" ht="19.5" customHeight="1">
      <c r="B220" s="522"/>
      <c r="C220" s="525"/>
      <c r="D220" s="541"/>
      <c r="E220" s="542"/>
      <c r="F220" s="516" t="s">
        <v>1079</v>
      </c>
      <c r="G220" s="507"/>
      <c r="H220" s="516" t="s">
        <v>1378</v>
      </c>
      <c r="I220" s="507"/>
      <c r="J220" s="506" t="s">
        <v>1075</v>
      </c>
      <c r="K220" s="507"/>
      <c r="L220" s="506" t="s">
        <v>1076</v>
      </c>
      <c r="M220" s="507"/>
      <c r="N220" s="506" t="s">
        <v>1080</v>
      </c>
      <c r="O220" s="507"/>
      <c r="P220" s="506" t="s">
        <v>1081</v>
      </c>
      <c r="Q220" s="507"/>
      <c r="R220" s="506" t="s">
        <v>1085</v>
      </c>
      <c r="S220" s="507"/>
      <c r="T220" s="506" t="s">
        <v>1987</v>
      </c>
      <c r="U220" s="507"/>
      <c r="V220" s="506" t="s">
        <v>1086</v>
      </c>
      <c r="W220" s="507"/>
      <c r="X220" s="506" t="s">
        <v>780</v>
      </c>
      <c r="Y220" s="507"/>
    </row>
    <row r="221" spans="2:27" ht="19.5" customHeight="1">
      <c r="B221" s="522"/>
      <c r="C221" s="525"/>
      <c r="D221" s="510" t="s">
        <v>1115</v>
      </c>
      <c r="E221" s="550" t="s">
        <v>1114</v>
      </c>
      <c r="F221" s="517"/>
      <c r="G221" s="509"/>
      <c r="H221" s="517"/>
      <c r="I221" s="509"/>
      <c r="J221" s="508"/>
      <c r="K221" s="509"/>
      <c r="L221" s="508"/>
      <c r="M221" s="509"/>
      <c r="N221" s="508"/>
      <c r="O221" s="509"/>
      <c r="P221" s="508"/>
      <c r="Q221" s="509"/>
      <c r="R221" s="508"/>
      <c r="S221" s="509"/>
      <c r="T221" s="508"/>
      <c r="U221" s="509"/>
      <c r="V221" s="508"/>
      <c r="W221" s="509"/>
      <c r="X221" s="508"/>
      <c r="Y221" s="509"/>
    </row>
    <row r="222" spans="2:27" ht="19.5" customHeight="1" thickBot="1">
      <c r="B222" s="523"/>
      <c r="C222" s="526"/>
      <c r="D222" s="549"/>
      <c r="E222" s="551"/>
      <c r="F222" s="514" t="s">
        <v>1082</v>
      </c>
      <c r="G222" s="515"/>
      <c r="H222" s="514" t="s">
        <v>1083</v>
      </c>
      <c r="I222" s="515"/>
      <c r="J222" s="514" t="s">
        <v>1078</v>
      </c>
      <c r="K222" s="515"/>
      <c r="L222" s="514" t="s">
        <v>1083</v>
      </c>
      <c r="M222" s="515"/>
      <c r="N222" s="514" t="s">
        <v>1083</v>
      </c>
      <c r="O222" s="515"/>
      <c r="P222" s="514" t="s">
        <v>167</v>
      </c>
      <c r="Q222" s="515"/>
      <c r="R222" s="514" t="s">
        <v>2249</v>
      </c>
      <c r="S222" s="515"/>
      <c r="T222" s="514" t="s">
        <v>167</v>
      </c>
      <c r="U222" s="515"/>
      <c r="V222" s="514" t="s">
        <v>165</v>
      </c>
      <c r="W222" s="515"/>
      <c r="X222" s="514" t="s">
        <v>1078</v>
      </c>
      <c r="Y222" s="515"/>
    </row>
    <row r="223" spans="2:27" ht="30" customHeight="1">
      <c r="B223" s="502">
        <v>17</v>
      </c>
      <c r="C223" s="357" t="s">
        <v>311</v>
      </c>
      <c r="D223" s="258"/>
      <c r="E223" s="385">
        <v>81</v>
      </c>
      <c r="F223" s="128" t="str">
        <f>IF(全国標準卸価格!F223="","",IF(ISNUMBER(全国標準卸価格!F223),IF(入力!$C$11=1,ROUNDDOWN(全国標準卸価格!F223*地区別掛け率!F223%,-入力!$C$10),IF(入力!$C$11=2,ROUNDUP(全国標準卸価格!F223*地区別掛け率!F223%,-入力!$C$10),IF(入力!$C$11=3,ROUND(全国標準卸価格!F223*地区別掛け率!F223%,-入力!$C$10),""))),全国標準卸価格!F223))</f>
        <v/>
      </c>
      <c r="G223" s="129">
        <f>'6桁'!G223</f>
        <v>0</v>
      </c>
      <c r="H223" s="397" t="str">
        <f>IF(全国標準卸価格!H223="","",IF(ISNUMBER(全国標準卸価格!H223),IF(入力!$C$11=1,ROUNDDOWN(全国標準卸価格!H223*地区別掛け率!H223%,-入力!$C$10),IF(入力!$C$11=2,ROUNDUP(全国標準卸価格!H223*地区別掛け率!H223%,-入力!$C$10),IF(入力!$C$11=3,ROUND(全国標準卸価格!H223*地区別掛け率!H223%,-入力!$C$10),""))),全国標準卸価格!H223))</f>
        <v/>
      </c>
      <c r="I223" s="130">
        <f>'6桁'!I223</f>
        <v>0</v>
      </c>
      <c r="J223" s="397">
        <f>IF(全国標準卸価格!J223="","",IF(ISNUMBER(全国標準卸価格!J223),IF(入力!$C$11=1,ROUNDDOWN(全国標準卸価格!J223*地区別掛け率!J223%,-入力!$C$10),IF(入力!$C$11=2,ROUNDUP(全国標準卸価格!J223*地区別掛け率!J223%,-入力!$C$10),IF(入力!$C$11=3,ROUND(全国標準卸価格!J223*地区別掛け率!J223%,-入力!$C$10),""))),全国標準卸価格!J223))</f>
        <v>33300</v>
      </c>
      <c r="K223" s="130" t="str">
        <f>'6桁'!K223</f>
        <v>W★
LM703</v>
      </c>
      <c r="L223" s="397" t="str">
        <f>IF(全国標準卸価格!L223="","",IF(ISNUMBER(全国標準卸価格!L223),IF(入力!$C$11=1,ROUNDDOWN(全国標準卸価格!L223*地区別掛け率!L223%,-入力!$C$10),IF(入力!$C$11=2,ROUNDUP(全国標準卸価格!L223*地区別掛け率!L223%,-入力!$C$10),IF(入力!$C$11=3,ROUND(全国標準卸価格!L223*地区別掛け率!L223%,-入力!$C$10),""))),全国標準卸価格!L223))</f>
        <v/>
      </c>
      <c r="M223" s="130">
        <f>'6桁'!M223</f>
        <v>0</v>
      </c>
      <c r="N223" s="397" t="str">
        <f>IF(全国標準卸価格!N223="","",IF(ISNUMBER(全国標準卸価格!N223),IF(入力!$C$11=1,ROUNDDOWN(全国標準卸価格!N223*地区別掛け率!N223%,-入力!$C$10),IF(入力!$C$11=2,ROUNDUP(全国標準卸価格!N223*地区別掛け率!N223%,-入力!$C$10),IF(入力!$C$11=3,ROUND(全国標準卸価格!N223*地区別掛け率!N223%,-入力!$C$10),""))),全国標準卸価格!N223))</f>
        <v/>
      </c>
      <c r="O223" s="130">
        <f>'6桁'!O223</f>
        <v>0</v>
      </c>
      <c r="P223" s="397" t="str">
        <f>IF(全国標準卸価格!P223="","",IF(ISNUMBER(全国標準卸価格!P223),IF(入力!$C$11=1,ROUNDDOWN(全国標準卸価格!P223*地区別掛け率!P223%,-入力!$C$10),IF(入力!$C$11=2,ROUNDUP(全国標準卸価格!P223*地区別掛け率!P223%,-入力!$C$10),IF(入力!$C$11=3,ROUND(全国標準卸価格!P223*地区別掛け率!P223%,-入力!$C$10),""))),全国標準卸価格!P223))</f>
        <v/>
      </c>
      <c r="Q223" s="131">
        <f>'6桁'!Q223</f>
        <v>0</v>
      </c>
      <c r="R223" s="397" t="str">
        <f>IF(全国標準卸価格!R223="","",IF(ISNUMBER(全国標準卸価格!R223),IF(入力!$C$11=1,ROUNDDOWN(全国標準卸価格!R223*地区別掛け率!R223%,-入力!$C$10),IF(入力!$C$11=2,ROUNDUP(全国標準卸価格!R223*地区別掛け率!R223%,-入力!$C$10),IF(入力!$C$11=3,ROUND(全国標準卸価格!R223*地区別掛け率!R223%,-入力!$C$10),""))),全国標準卸価格!R223))</f>
        <v/>
      </c>
      <c r="S223" s="130">
        <f>'6桁'!S223</f>
        <v>0</v>
      </c>
      <c r="T223" s="397" t="str">
        <f>IF(全国標準卸価格!T223="","",IF(ISNUMBER(全国標準卸価格!T223),IF(入力!$C$11=1,ROUNDDOWN(全国標準卸価格!T223*地区別掛け率!T223%,-入力!$C$10),IF(入力!$C$11=2,ROUNDUP(全国標準卸価格!T223*地区別掛け率!T223%,-入力!$C$10),IF(入力!$C$11=3,ROUND(全国標準卸価格!T223*地区別掛け率!T223%,-入力!$C$10),""))),全国標準卸価格!T223))</f>
        <v/>
      </c>
      <c r="U223" s="130">
        <f>'6桁'!U223</f>
        <v>0</v>
      </c>
      <c r="V223" s="397" t="str">
        <f>IF(全国標準卸価格!V223="","",IF(ISNUMBER(全国標準卸価格!V223),IF(入力!$C$11=1,ROUNDDOWN(全国標準卸価格!V223*地区別掛け率!V223%,-入力!$C$10),IF(入力!$C$11=2,ROUNDUP(全国標準卸価格!V223*地区別掛け率!V223%,-入力!$C$10),IF(入力!$C$11=3,ROUND(全国標準卸価格!V223*地区別掛け率!V223%,-入力!$C$10),""))),全国標準卸価格!V223))</f>
        <v/>
      </c>
      <c r="W223" s="131">
        <f>'6桁'!W223</f>
        <v>0</v>
      </c>
      <c r="X223" s="93" t="str">
        <f>IF(全国標準卸価格!X223="","",IF(ISNUMBER(全国標準卸価格!X223),IF(入力!$C$11=1,ROUNDDOWN(全国標準卸価格!X223*地区別掛け率!X223%,-入力!$C$10),IF(入力!$C$11=2,ROUNDUP(全国標準卸価格!X223*地区別掛け率!X223%,-入力!$C$10),IF(入力!$C$11=3,ROUND(全国標準卸価格!X223*地区別掛け率!X223%,-入力!$C$10),""))),全国標準卸価格!X223))</f>
        <v/>
      </c>
      <c r="Y223" s="92">
        <f>'6桁'!Y223</f>
        <v>0</v>
      </c>
      <c r="Z223" s="265"/>
    </row>
    <row r="224" spans="2:27" ht="30" customHeight="1">
      <c r="B224" s="503"/>
      <c r="C224" s="341" t="s">
        <v>312</v>
      </c>
      <c r="D224" s="254">
        <v>80</v>
      </c>
      <c r="E224" s="342">
        <v>84</v>
      </c>
      <c r="F224" s="95" t="str">
        <f>IF(全国標準卸価格!F224="","",IF(ISNUMBER(全国標準卸価格!F224),IF(入力!$C$11=1,ROUNDDOWN(全国標準卸価格!F224*地区別掛け率!F224%,-入力!$C$10),IF(入力!$C$11=2,ROUNDUP(全国標準卸価格!F224*地区別掛け率!F224%,-入力!$C$10),IF(入力!$C$11=3,ROUND(全国標準卸価格!F224*地区別掛け率!F224%,-入力!$C$10),""))),全国標準卸価格!F224))</f>
        <v/>
      </c>
      <c r="G224" s="96">
        <f>'6桁'!G224</f>
        <v>0</v>
      </c>
      <c r="H224" s="12" t="str">
        <f>IF(全国標準卸価格!H224="","",IF(ISNUMBER(全国標準卸価格!H224),IF(入力!$C$11=1,ROUNDDOWN(全国標準卸価格!H224*地区別掛け率!H224%,-入力!$C$10),IF(入力!$C$11=2,ROUNDUP(全国標準卸価格!H224*地区別掛け率!H224%,-入力!$C$10),IF(入力!$C$11=3,ROUND(全国標準卸価格!H224*地区別掛け率!H224%,-入力!$C$10),""))),全国標準卸価格!H224))</f>
        <v/>
      </c>
      <c r="I224" s="19">
        <f>'6桁'!I224</f>
        <v>0</v>
      </c>
      <c r="J224" s="12">
        <f>IF(全国標準卸価格!J224="","",IF(ISNUMBER(全国標準卸価格!J224),IF(入力!$C$11=1,ROUNDDOWN(全国標準卸価格!J224*地区別掛け率!J224%,-入力!$C$10),IF(入力!$C$11=2,ROUNDUP(全国標準卸価格!J224*地区別掛け率!J224%,-入力!$C$10),IF(入力!$C$11=3,ROUND(全国標準卸価格!J224*地区別掛け率!J224%,-入力!$C$10),""))),全国標準卸価格!J224))</f>
        <v>36800</v>
      </c>
      <c r="K224" s="19" t="str">
        <f>'6桁'!K224</f>
        <v>W★</v>
      </c>
      <c r="L224" s="12" t="str">
        <f>IF(全国標準卸価格!L224="","",IF(ISNUMBER(全国標準卸価格!L224),IF(入力!$C$11=1,ROUNDDOWN(全国標準卸価格!L224*地区別掛け率!L224%,-入力!$C$10),IF(入力!$C$11=2,ROUNDUP(全国標準卸価格!L224*地区別掛け率!L224%,-入力!$C$10),IF(入力!$C$11=3,ROUND(全国標準卸価格!L224*地区別掛け率!L224%,-入力!$C$10),""))),全国標準卸価格!L224))</f>
        <v/>
      </c>
      <c r="M224" s="19">
        <f>'6桁'!M224</f>
        <v>0</v>
      </c>
      <c r="N224" s="12" t="str">
        <f>IF(全国標準卸価格!N224="","",IF(ISNUMBER(全国標準卸価格!N224),IF(入力!$C$11=1,ROUNDDOWN(全国標準卸価格!N224*地区別掛け率!N224%,-入力!$C$10),IF(入力!$C$11=2,ROUNDUP(全国標準卸価格!N224*地区別掛け率!N224%,-入力!$C$10),IF(入力!$C$11=3,ROUND(全国標準卸価格!N224*地区別掛け率!N224%,-入力!$C$10),""))),全国標準卸価格!N224))</f>
        <v/>
      </c>
      <c r="O224" s="19">
        <f>'6桁'!O224</f>
        <v>0</v>
      </c>
      <c r="P224" s="12" t="str">
        <f>IF(全国標準卸価格!P224="","",IF(ISNUMBER(全国標準卸価格!P224),IF(入力!$C$11=1,ROUNDDOWN(全国標準卸価格!P224*地区別掛け率!P224%,-入力!$C$10),IF(入力!$C$11=2,ROUNDUP(全国標準卸価格!P224*地区別掛け率!P224%,-入力!$C$10),IF(入力!$C$11=3,ROUND(全国標準卸価格!P224*地区別掛け率!P224%,-入力!$C$10),""))),全国標準卸価格!P224))</f>
        <v/>
      </c>
      <c r="Q224" s="19">
        <f>'6桁'!Q224</f>
        <v>0</v>
      </c>
      <c r="R224" s="12" t="str">
        <f>IF(全国標準卸価格!R224="","",IF(ISNUMBER(全国標準卸価格!R224),IF(入力!$C$11=1,ROUNDDOWN(全国標準卸価格!R224*地区別掛け率!R224%,-入力!$C$10),IF(入力!$C$11=2,ROUNDUP(全国標準卸価格!R224*地区別掛け率!R224%,-入力!$C$10),IF(入力!$C$11=3,ROUND(全国標準卸価格!R224*地区別掛け率!R224%,-入力!$C$10),""))),全国標準卸価格!R224))</f>
        <v/>
      </c>
      <c r="S224" s="19">
        <f>'6桁'!S224</f>
        <v>0</v>
      </c>
      <c r="T224" s="12" t="str">
        <f>IF(全国標準卸価格!T224="","",IF(ISNUMBER(全国標準卸価格!T224),IF(入力!$C$11=1,ROUNDDOWN(全国標準卸価格!T224*地区別掛け率!T224%,-入力!$C$10),IF(入力!$C$11=2,ROUNDUP(全国標準卸価格!T224*地区別掛け率!T224%,-入力!$C$10),IF(入力!$C$11=3,ROUND(全国標準卸価格!T224*地区別掛け率!T224%,-入力!$C$10),""))),全国標準卸価格!T224))</f>
        <v/>
      </c>
      <c r="U224" s="19">
        <f>'6桁'!U224</f>
        <v>0</v>
      </c>
      <c r="V224" s="12" t="str">
        <f>IF(全国標準卸価格!V224="","",IF(ISNUMBER(全国標準卸価格!V224),IF(入力!$C$11=1,ROUNDDOWN(全国標準卸価格!V224*地区別掛け率!V224%,-入力!$C$10),IF(入力!$C$11=2,ROUNDUP(全国標準卸価格!V224*地区別掛け率!V224%,-入力!$C$10),IF(入力!$C$11=3,ROUND(全国標準卸価格!V224*地区別掛け率!V224%,-入力!$C$10),""))),全国標準卸価格!V224))</f>
        <v/>
      </c>
      <c r="W224" s="20">
        <f>'6桁'!W224</f>
        <v>0</v>
      </c>
      <c r="X224" s="12">
        <f>IF(全国標準卸価格!X224="","",IF(ISNUMBER(全国標準卸価格!X224),IF(入力!$C$11=1,ROUNDDOWN(全国標準卸価格!X224*地区別掛け率!X224%,-入力!$C$10),IF(入力!$C$11=2,ROUNDUP(全国標準卸価格!X224*地区別掛け率!X224%,-入力!$C$10),IF(入力!$C$11=3,ROUND(全国標準卸価格!X224*地区別掛け率!X224%,-入力!$C$10),""))),全国標準卸価格!X224))</f>
        <v>35800</v>
      </c>
      <c r="Y224" s="20" t="str">
        <f>'6桁'!Y224</f>
        <v>W★</v>
      </c>
      <c r="Z224" s="265"/>
    </row>
    <row r="225" spans="2:26" ht="30" customHeight="1">
      <c r="B225" s="503"/>
      <c r="C225" s="345" t="s">
        <v>313</v>
      </c>
      <c r="D225" s="318">
        <v>83</v>
      </c>
      <c r="E225" s="361">
        <v>87</v>
      </c>
      <c r="F225" s="289" t="str">
        <f>IF(全国標準卸価格!F225="","",IF(ISNUMBER(全国標準卸価格!F225),IF(入力!$C$11=1,ROUNDDOWN(全国標準卸価格!F225*地区別掛け率!F225%,-入力!$C$10),IF(入力!$C$11=2,ROUNDUP(全国標準卸価格!F225*地区別掛け率!F225%,-入力!$C$10),IF(入力!$C$11=3,ROUND(全国標準卸価格!F225*地区別掛け率!F225%,-入力!$C$10),""))),全国標準卸価格!F225))</f>
        <v/>
      </c>
      <c r="G225" s="101">
        <f>'6桁'!G225</f>
        <v>0</v>
      </c>
      <c r="H225" s="289" t="str">
        <f>IF(全国標準卸価格!H225="","",IF(ISNUMBER(全国標準卸価格!H225),IF(入力!$C$11=1,ROUNDDOWN(全国標準卸価格!H225*地区別掛け率!H225%,-入力!$C$10),IF(入力!$C$11=2,ROUNDUP(全国標準卸価格!H225*地区別掛け率!H225%,-入力!$C$10),IF(入力!$C$11=3,ROUND(全国標準卸価格!H225*地区別掛け率!H225%,-入力!$C$10),""))),全国標準卸価格!H225))</f>
        <v/>
      </c>
      <c r="I225" s="19">
        <f>'6桁'!I225</f>
        <v>0</v>
      </c>
      <c r="J225" s="289">
        <f>IF(全国標準卸価格!J225="","",IF(ISNUMBER(全国標準卸価格!J225),IF(入力!$C$11=1,ROUNDDOWN(全国標準卸価格!J225*地区別掛け率!J225%,-入力!$C$10),IF(入力!$C$11=2,ROUNDUP(全国標準卸価格!J225*地区別掛け率!J225%,-入力!$C$10),IF(入力!$C$11=3,ROUND(全国標準卸価格!J225*地区別掛け率!J225%,-入力!$C$10),""))),全国標準卸価格!J225))</f>
        <v>36900</v>
      </c>
      <c r="K225" s="101" t="str">
        <f>'6桁'!K225</f>
        <v>W★</v>
      </c>
      <c r="L225" s="289" t="str">
        <f>IF(全国標準卸価格!L225="","",IF(ISNUMBER(全国標準卸価格!L225),IF(入力!$C$11=1,ROUNDDOWN(全国標準卸価格!L225*地区別掛け率!L225%,-入力!$C$10),IF(入力!$C$11=2,ROUNDUP(全国標準卸価格!L225*地区別掛け率!L225%,-入力!$C$10),IF(入力!$C$11=3,ROUND(全国標準卸価格!L225*地区別掛け率!L225%,-入力!$C$10),""))),全国標準卸価格!L225))</f>
        <v/>
      </c>
      <c r="M225" s="101">
        <f>'6桁'!M225</f>
        <v>0</v>
      </c>
      <c r="N225" s="12" t="str">
        <f>IF(全国標準卸価格!N225="","",IF(ISNUMBER(全国標準卸価格!N225),IF(入力!$C$11=1,ROUNDDOWN(全国標準卸価格!N225*地区別掛け率!N225%,-入力!$C$10),IF(入力!$C$11=2,ROUNDUP(全国標準卸価格!N225*地区別掛け率!N225%,-入力!$C$10),IF(入力!$C$11=3,ROUND(全国標準卸価格!N225*地区別掛け率!N225%,-入力!$C$10),""))),全国標準卸価格!N225))</f>
        <v/>
      </c>
      <c r="O225" s="19">
        <f>'6桁'!O225</f>
        <v>0</v>
      </c>
      <c r="P225" s="289">
        <f>IF(全国標準卸価格!P225="","",IF(ISNUMBER(全国標準卸価格!P225),IF(入力!$C$11=1,ROUNDDOWN(全国標準卸価格!P225*地区別掛け率!P225%,-入力!$C$10),IF(入力!$C$11=2,ROUNDUP(全国標準卸価格!P225*地区別掛け率!P225%,-入力!$C$10),IF(入力!$C$11=3,ROUND(全国標準卸価格!P225*地区別掛け率!P225%,-入力!$C$10),""))),全国標準卸価格!P225))</f>
        <v>43900</v>
      </c>
      <c r="Q225" s="20" t="str">
        <f>'6桁'!Q225</f>
        <v>W</v>
      </c>
      <c r="R225" s="12" t="str">
        <f>IF(全国標準卸価格!R225="","",IF(ISNUMBER(全国標準卸価格!R225),IF(入力!$C$11=1,ROUNDDOWN(全国標準卸価格!R225*地区別掛け率!R225%,-入力!$C$10),IF(入力!$C$11=2,ROUNDUP(全国標準卸価格!R225*地区別掛け率!R225%,-入力!$C$10),IF(入力!$C$11=3,ROUND(全国標準卸価格!R225*地区別掛け率!R225%,-入力!$C$10),""))),全国標準卸価格!R225))</f>
        <v/>
      </c>
      <c r="S225" s="19">
        <f>'6桁'!S225</f>
        <v>0</v>
      </c>
      <c r="T225" s="12" t="str">
        <f>IF(全国標準卸価格!T225="","",IF(ISNUMBER(全国標準卸価格!T225),IF(入力!$C$11=1,ROUNDDOWN(全国標準卸価格!T225*地区別掛け率!T225%,-入力!$C$10),IF(入力!$C$11=2,ROUNDUP(全国標準卸価格!T225*地区別掛け率!T225%,-入力!$C$10),IF(入力!$C$11=3,ROUND(全国標準卸価格!T225*地区別掛け率!T225%,-入力!$C$10),""))),全国標準卸価格!T225))</f>
        <v/>
      </c>
      <c r="U225" s="19">
        <f>'6桁'!U225</f>
        <v>0</v>
      </c>
      <c r="V225" s="12" t="str">
        <f>IF(全国標準卸価格!V225="","",IF(ISNUMBER(全国標準卸価格!V225),IF(入力!$C$11=1,ROUNDDOWN(全国標準卸価格!V225*地区別掛け率!V225%,-入力!$C$10),IF(入力!$C$11=2,ROUNDUP(全国標準卸価格!V225*地区別掛け率!V225%,-入力!$C$10),IF(入力!$C$11=3,ROUND(全国標準卸価格!V225*地区別掛け率!V225%,-入力!$C$10),""))),全国標準卸価格!V225))</f>
        <v/>
      </c>
      <c r="W225" s="20">
        <f>'6桁'!W225</f>
        <v>0</v>
      </c>
      <c r="X225" s="12">
        <f>IF(全国標準卸価格!X225="","",IF(ISNUMBER(全国標準卸価格!X225),IF(入力!$C$11=1,ROUNDDOWN(全国標準卸価格!X225*地区別掛け率!X225%,-入力!$C$10),IF(入力!$C$11=2,ROUNDUP(全国標準卸価格!X225*地区別掛け率!X225%,-入力!$C$10),IF(入力!$C$11=3,ROUND(全国標準卸価格!X225*地区別掛け率!X225%,-入力!$C$10),""))),全国標準卸価格!X225))</f>
        <v>36000</v>
      </c>
      <c r="Y225" s="20" t="str">
        <f>'6桁'!Y225</f>
        <v>W★</v>
      </c>
      <c r="Z225" s="265"/>
    </row>
    <row r="226" spans="2:26" ht="30" customHeight="1">
      <c r="B226" s="503"/>
      <c r="C226" s="341" t="s">
        <v>314</v>
      </c>
      <c r="D226" s="254">
        <v>90</v>
      </c>
      <c r="E226" s="342">
        <v>94</v>
      </c>
      <c r="F226" s="12" t="str">
        <f>IF(全国標準卸価格!F226="","",IF(ISNUMBER(全国標準卸価格!F226),IF(入力!$C$11=1,ROUNDDOWN(全国標準卸価格!F226*地区別掛け率!F226%,-入力!$C$10),IF(入力!$C$11=2,ROUNDUP(全国標準卸価格!F226*地区別掛け率!F226%,-入力!$C$10),IF(入力!$C$11=3,ROUND(全国標準卸価格!F226*地区別掛け率!F226%,-入力!$C$10),""))),全国標準卸価格!F226))</f>
        <v/>
      </c>
      <c r="G226" s="19">
        <f>'6桁'!G226</f>
        <v>0</v>
      </c>
      <c r="H226" s="12" t="str">
        <f>IF(全国標準卸価格!H226="","",IF(ISNUMBER(全国標準卸価格!H226),IF(入力!$C$11=1,ROUNDDOWN(全国標準卸価格!H226*地区別掛け率!H226%,-入力!$C$10),IF(入力!$C$11=2,ROUNDUP(全国標準卸価格!H226*地区別掛け率!H226%,-入力!$C$10),IF(入力!$C$11=3,ROUND(全国標準卸価格!H226*地区別掛け率!H226%,-入力!$C$10),""))),全国標準卸価格!H226))</f>
        <v/>
      </c>
      <c r="I226" s="19">
        <f>'6桁'!I226</f>
        <v>0</v>
      </c>
      <c r="J226" s="12" t="str">
        <f>IF(全国標準卸価格!J226="","",IF(ISNUMBER(全国標準卸価格!J226),IF(入力!$C$11=1,ROUNDDOWN(全国標準卸価格!J226*地区別掛け率!J226%,-入力!$C$10),IF(入力!$C$11=2,ROUNDUP(全国標準卸価格!J226*地区別掛け率!J226%,-入力!$C$10),IF(入力!$C$11=3,ROUND(全国標準卸価格!J226*地区別掛け率!J226%,-入力!$C$10),""))),全国標準卸価格!J226))</f>
        <v/>
      </c>
      <c r="K226" s="19">
        <f>'6桁'!K226</f>
        <v>0</v>
      </c>
      <c r="L226" s="12" t="str">
        <f>IF(全国標準卸価格!L226="","",IF(ISNUMBER(全国標準卸価格!L226),IF(入力!$C$11=1,ROUNDDOWN(全国標準卸価格!L226*地区別掛け率!L226%,-入力!$C$10),IF(入力!$C$11=2,ROUNDUP(全国標準卸価格!L226*地区別掛け率!L226%,-入力!$C$10),IF(入力!$C$11=3,ROUND(全国標準卸価格!L226*地区別掛け率!L226%,-入力!$C$10),""))),全国標準卸価格!L226))</f>
        <v/>
      </c>
      <c r="M226" s="19">
        <f>'6桁'!M226</f>
        <v>0</v>
      </c>
      <c r="N226" s="12" t="str">
        <f>IF(全国標準卸価格!N226="","",IF(ISNUMBER(全国標準卸価格!N226),IF(入力!$C$11=1,ROUNDDOWN(全国標準卸価格!N226*地区別掛け率!N226%,-入力!$C$10),IF(入力!$C$11=2,ROUNDUP(全国標準卸価格!N226*地区別掛け率!N226%,-入力!$C$10),IF(入力!$C$11=3,ROUND(全国標準卸価格!N226*地区別掛け率!N226%,-入力!$C$10),""))),全国標準卸価格!N226))</f>
        <v/>
      </c>
      <c r="O226" s="19">
        <f>'6桁'!O226</f>
        <v>0</v>
      </c>
      <c r="P226" s="12">
        <f>IF(全国標準卸価格!P226="","",IF(ISNUMBER(全国標準卸価格!P226),IF(入力!$C$11=1,ROUNDDOWN(全国標準卸価格!P226*地区別掛け率!P226%,-入力!$C$10),IF(入力!$C$11=2,ROUNDUP(全国標準卸価格!P226*地区別掛け率!P226%,-入力!$C$10),IF(入力!$C$11=3,ROUND(全国標準卸価格!P226*地区別掛け率!P226%,-入力!$C$10),""))),全国標準卸価格!P226))</f>
        <v>48400</v>
      </c>
      <c r="Q226" s="20" t="str">
        <f>'6桁'!Q226</f>
        <v>W</v>
      </c>
      <c r="R226" s="12">
        <f>IF(全国標準卸価格!R226="","",IF(ISNUMBER(全国標準卸価格!R226),IF(入力!$C$11=1,ROUNDDOWN(全国標準卸価格!R226*地区別掛け率!R226%,-入力!$C$10),IF(入力!$C$11=2,ROUNDUP(全国標準卸価格!R226*地区別掛け率!R226%,-入力!$C$10),IF(入力!$C$11=3,ROUND(全国標準卸価格!R226*地区別掛け率!R226%,-入力!$C$10),""))),全国標準卸価格!R226))</f>
        <v>56900</v>
      </c>
      <c r="S226" s="19" t="str">
        <f>'6桁'!S226</f>
        <v>▽W</v>
      </c>
      <c r="T226" s="12" t="str">
        <f>IF(全国標準卸価格!T226="","",IF(ISNUMBER(全国標準卸価格!T226),IF(入力!$C$11=1,ROUNDDOWN(全国標準卸価格!T226*地区別掛け率!T226%,-入力!$C$10),IF(入力!$C$11=2,ROUNDUP(全国標準卸価格!T226*地区別掛け率!T226%,-入力!$C$10),IF(入力!$C$11=3,ROUND(全国標準卸価格!T226*地区別掛け率!T226%,-入力!$C$10),""))),全国標準卸価格!T226))</f>
        <v/>
      </c>
      <c r="U226" s="19">
        <f>'6桁'!U226</f>
        <v>0</v>
      </c>
      <c r="V226" s="12" t="str">
        <f>IF(全国標準卸価格!V226="","",IF(ISNUMBER(全国標準卸価格!V226),IF(入力!$C$11=1,ROUNDDOWN(全国標準卸価格!V226*地区別掛け率!V226%,-入力!$C$10),IF(入力!$C$11=2,ROUNDUP(全国標準卸価格!V226*地区別掛け率!V226%,-入力!$C$10),IF(入力!$C$11=3,ROUND(全国標準卸価格!V226*地区別掛け率!V226%,-入力!$C$10),""))),全国標準卸価格!V226))</f>
        <v/>
      </c>
      <c r="W226" s="20">
        <f>'6桁'!W226</f>
        <v>0</v>
      </c>
      <c r="X226" s="12" t="str">
        <f>IF(全国標準卸価格!X226="","",IF(ISNUMBER(全国標準卸価格!X226),IF(入力!$C$11=1,ROUNDDOWN(全国標準卸価格!X226*地区別掛け率!X226%,-入力!$C$10),IF(入力!$C$11=2,ROUNDUP(全国標準卸価格!X226*地区別掛け率!X226%,-入力!$C$10),IF(入力!$C$11=3,ROUND(全国標準卸価格!X226*地区別掛け率!X226%,-入力!$C$10),""))),全国標準卸価格!X226))</f>
        <v/>
      </c>
      <c r="Y226" s="20">
        <f>'6桁'!Y226</f>
        <v>0</v>
      </c>
      <c r="Z226" s="265"/>
    </row>
    <row r="227" spans="2:26" ht="30" customHeight="1">
      <c r="B227" s="503"/>
      <c r="C227" s="341" t="s">
        <v>177</v>
      </c>
      <c r="D227" s="254">
        <v>91</v>
      </c>
      <c r="E227" s="342">
        <v>95</v>
      </c>
      <c r="F227" s="12" t="str">
        <f>IF(全国標準卸価格!F227="","",IF(ISNUMBER(全国標準卸価格!F227),IF(入力!$C$11=1,ROUNDDOWN(全国標準卸価格!F227*地区別掛け率!F227%,-入力!$C$10),IF(入力!$C$11=2,ROUNDUP(全国標準卸価格!F227*地区別掛け率!F227%,-入力!$C$10),IF(入力!$C$11=3,ROUND(全国標準卸価格!F227*地区別掛け率!F227%,-入力!$C$10),""))),全国標準卸価格!F227))</f>
        <v/>
      </c>
      <c r="G227" s="19">
        <f>'6桁'!G227</f>
        <v>0</v>
      </c>
      <c r="H227" s="12">
        <f>IF(全国標準卸価格!H227="","",IF(ISNUMBER(全国標準卸価格!H227),IF(入力!$C$11=1,ROUNDDOWN(全国標準卸価格!H227*地区別掛け率!H227%,-入力!$C$10),IF(入力!$C$11=2,ROUNDUP(全国標準卸価格!H227*地区別掛け率!H227%,-入力!$C$10),IF(入力!$C$11=3,ROUND(全国標準卸価格!H227*地区別掛け率!H227%,-入力!$C$10),""))),全国標準卸価格!H227))</f>
        <v>42900</v>
      </c>
      <c r="I227" s="19" t="str">
        <f>'6桁'!I227</f>
        <v>W</v>
      </c>
      <c r="J227" s="12" t="str">
        <f>IF(全国標準卸価格!J227="","",IF(ISNUMBER(全国標準卸価格!J227),IF(入力!$C$11=1,ROUNDDOWN(全国標準卸価格!J227*地区別掛け率!J227%,-入力!$C$10),IF(入力!$C$11=2,ROUNDUP(全国標準卸価格!J227*地区別掛け率!J227%,-入力!$C$10),IF(入力!$C$11=3,ROUND(全国標準卸価格!J227*地区別掛け率!J227%,-入力!$C$10),""))),全国標準卸価格!J227))</f>
        <v/>
      </c>
      <c r="K227" s="19">
        <f>'6桁'!K227</f>
        <v>0</v>
      </c>
      <c r="L227" s="12" t="str">
        <f>IF(全国標準卸価格!L227="","",IF(ISNUMBER(全国標準卸価格!L227),IF(入力!$C$11=1,ROUNDDOWN(全国標準卸価格!L227*地区別掛け率!L227%,-入力!$C$10),IF(入力!$C$11=2,ROUNDUP(全国標準卸価格!L227*地区別掛け率!L227%,-入力!$C$10),IF(入力!$C$11=3,ROUND(全国標準卸価格!L227*地区別掛け率!L227%,-入力!$C$10),""))),全国標準卸価格!L227))</f>
        <v/>
      </c>
      <c r="M227" s="19">
        <f>'6桁'!M227</f>
        <v>0</v>
      </c>
      <c r="N227" s="12" t="str">
        <f>IF(全国標準卸価格!N227="","",IF(ISNUMBER(全国標準卸価格!N227),IF(入力!$C$11=1,ROUNDDOWN(全国標準卸価格!N227*地区別掛け率!N227%,-入力!$C$10),IF(入力!$C$11=2,ROUNDUP(全国標準卸価格!N227*地区別掛け率!N227%,-入力!$C$10),IF(入力!$C$11=3,ROUND(全国標準卸価格!N227*地区別掛け率!N227%,-入力!$C$10),""))),全国標準卸価格!N227))</f>
        <v/>
      </c>
      <c r="O227" s="19">
        <f>'6桁'!O227</f>
        <v>0</v>
      </c>
      <c r="P227" s="12">
        <f>IF(全国標準卸価格!P227="","",IF(ISNUMBER(全国標準卸価格!P227),IF(入力!$C$11=1,ROUNDDOWN(全国標準卸価格!P227*地区別掛け率!P227%,-入力!$C$10),IF(入力!$C$11=2,ROUNDUP(全国標準卸価格!P227*地区別掛け率!P227%,-入力!$C$10),IF(入力!$C$11=3,ROUND(全国標準卸価格!P227*地区別掛け率!P227%,-入力!$C$10),""))),全国標準卸価格!P227))</f>
        <v>50100</v>
      </c>
      <c r="Q227" s="20" t="str">
        <f>'6桁'!Q227</f>
        <v>W</v>
      </c>
      <c r="R227" s="12" t="str">
        <f>IF(全国標準卸価格!R227="","",IF(ISNUMBER(全国標準卸価格!R227),IF(入力!$C$11=1,ROUNDDOWN(全国標準卸価格!R227*地区別掛け率!R227%,-入力!$C$10),IF(入力!$C$11=2,ROUNDUP(全国標準卸価格!R227*地区別掛け率!R227%,-入力!$C$10),IF(入力!$C$11=3,ROUND(全国標準卸価格!R227*地区別掛け率!R227%,-入力!$C$10),""))),全国標準卸価格!R227))</f>
        <v/>
      </c>
      <c r="S227" s="19">
        <f>'6桁'!S227</f>
        <v>0</v>
      </c>
      <c r="T227" s="12" t="str">
        <f>IF(全国標準卸価格!T227="","",IF(ISNUMBER(全国標準卸価格!T227),IF(入力!$C$11=1,ROUNDDOWN(全国標準卸価格!T227*地区別掛け率!T227%,-入力!$C$10),IF(入力!$C$11=2,ROUNDUP(全国標準卸価格!T227*地区別掛け率!T227%,-入力!$C$10),IF(入力!$C$11=3,ROUND(全国標準卸価格!T227*地区別掛け率!T227%,-入力!$C$10),""))),全国標準卸価格!T227))</f>
        <v/>
      </c>
      <c r="U227" s="19">
        <f>'6桁'!U227</f>
        <v>0</v>
      </c>
      <c r="V227" s="12" t="str">
        <f>IF(全国標準卸価格!V227="","",IF(ISNUMBER(全国標準卸価格!V227),IF(入力!$C$11=1,ROUNDDOWN(全国標準卸価格!V227*地区別掛け率!V227%,-入力!$C$10),IF(入力!$C$11=2,ROUNDUP(全国標準卸価格!V227*地区別掛け率!V227%,-入力!$C$10),IF(入力!$C$11=3,ROUND(全国標準卸価格!V227*地区別掛け率!V227%,-入力!$C$10),""))),全国標準卸価格!V227))</f>
        <v/>
      </c>
      <c r="W227" s="20">
        <f>'6桁'!W227</f>
        <v>0</v>
      </c>
      <c r="X227" s="12">
        <f>IF(全国標準卸価格!X227="","",IF(ISNUMBER(全国標準卸価格!X227),IF(入力!$C$11=1,ROUNDDOWN(全国標準卸価格!X227*地区別掛け率!X227%,-入力!$C$10),IF(入力!$C$11=2,ROUNDUP(全国標準卸価格!X227*地区別掛け率!X227%,-入力!$C$10),IF(入力!$C$11=3,ROUND(全国標準卸価格!X227*地区別掛け率!X227%,-入力!$C$10),""))),全国標準卸価格!X227))</f>
        <v>41000</v>
      </c>
      <c r="Y227" s="20" t="str">
        <f>'6桁'!Y227</f>
        <v>W</v>
      </c>
      <c r="Z227" s="265"/>
    </row>
    <row r="228" spans="2:26" ht="30" customHeight="1">
      <c r="B228" s="503"/>
      <c r="C228" s="341" t="s">
        <v>178</v>
      </c>
      <c r="D228" s="254">
        <v>94</v>
      </c>
      <c r="E228" s="342">
        <v>98</v>
      </c>
      <c r="F228" s="12" t="str">
        <f>IF(全国標準卸価格!F228="","",IF(ISNUMBER(全国標準卸価格!F228),IF(入力!$C$11=1,ROUNDDOWN(全国標準卸価格!F228*地区別掛け率!F228%,-入力!$C$10),IF(入力!$C$11=2,ROUNDUP(全国標準卸価格!F228*地区別掛け率!F228%,-入力!$C$10),IF(入力!$C$11=3,ROUND(全国標準卸価格!F228*地区別掛け率!F228%,-入力!$C$10),""))),全国標準卸価格!F228))</f>
        <v/>
      </c>
      <c r="G228" s="19">
        <f>'6桁'!G228</f>
        <v>0</v>
      </c>
      <c r="H228" s="12" t="str">
        <f>IF(全国標準卸価格!H228="","",IF(ISNUMBER(全国標準卸価格!H228),IF(入力!$C$11=1,ROUNDDOWN(全国標準卸価格!H228*地区別掛け率!H228%,-入力!$C$10),IF(入力!$C$11=2,ROUNDUP(全国標準卸価格!H228*地区別掛け率!H228%,-入力!$C$10),IF(入力!$C$11=3,ROUND(全国標準卸価格!H228*地区別掛け率!H228%,-入力!$C$10),""))),全国標準卸価格!H228))</f>
        <v/>
      </c>
      <c r="I228" s="19">
        <f>'6桁'!I228</f>
        <v>0</v>
      </c>
      <c r="J228" s="12" t="str">
        <f>IF(全国標準卸価格!J228="","",IF(ISNUMBER(全国標準卸価格!J228),IF(入力!$C$11=1,ROUNDDOWN(全国標準卸価格!J228*地区別掛け率!J228%,-入力!$C$10),IF(入力!$C$11=2,ROUNDUP(全国標準卸価格!J228*地区別掛け率!J228%,-入力!$C$10),IF(入力!$C$11=3,ROUND(全国標準卸価格!J228*地区別掛け率!J228%,-入力!$C$10),""))),全国標準卸価格!J228))</f>
        <v/>
      </c>
      <c r="K228" s="19">
        <f>'6桁'!K228</f>
        <v>0</v>
      </c>
      <c r="L228" s="12" t="str">
        <f>IF(全国標準卸価格!L228="","",IF(ISNUMBER(全国標準卸価格!L228),IF(入力!$C$11=1,ROUNDDOWN(全国標準卸価格!L228*地区別掛け率!L228%,-入力!$C$10),IF(入力!$C$11=2,ROUNDUP(全国標準卸価格!L228*地区別掛け率!L228%,-入力!$C$10),IF(入力!$C$11=3,ROUND(全国標準卸価格!L228*地区別掛け率!L228%,-入力!$C$10),""))),全国標準卸価格!L228))</f>
        <v/>
      </c>
      <c r="M228" s="19">
        <f>'6桁'!M228</f>
        <v>0</v>
      </c>
      <c r="N228" s="12" t="str">
        <f>IF(全国標準卸価格!N228="","",IF(ISNUMBER(全国標準卸価格!N228),IF(入力!$C$11=1,ROUNDDOWN(全国標準卸価格!N228*地区別掛け率!N228%,-入力!$C$10),IF(入力!$C$11=2,ROUNDUP(全国標準卸価格!N228*地区別掛け率!N228%,-入力!$C$10),IF(入力!$C$11=3,ROUND(全国標準卸価格!N228*地区別掛け率!N228%,-入力!$C$10),""))),全国標準卸価格!N228))</f>
        <v/>
      </c>
      <c r="O228" s="19">
        <f>'6桁'!O228</f>
        <v>0</v>
      </c>
      <c r="P228" s="12">
        <f>IF(全国標準卸価格!P228="","",IF(ISNUMBER(全国標準卸価格!P228),IF(入力!$C$11=1,ROUNDDOWN(全国標準卸価格!P228*地区別掛け率!P228%,-入力!$C$10),IF(入力!$C$11=2,ROUNDUP(全国標準卸価格!P228*地区別掛け率!P228%,-入力!$C$10),IF(入力!$C$11=3,ROUND(全国標準卸価格!P228*地区別掛け率!P228%,-入力!$C$10),""))),全国標準卸価格!P228))</f>
        <v>53000</v>
      </c>
      <c r="Q228" s="20" t="str">
        <f>'6桁'!Q228</f>
        <v>W</v>
      </c>
      <c r="R228" s="12">
        <f>IF(全国標準卸価格!R228="","",IF(ISNUMBER(全国標準卸価格!R228),IF(入力!$C$11=1,ROUNDDOWN(全国標準卸価格!R228*地区別掛け率!R228%,-入力!$C$10),IF(入力!$C$11=2,ROUNDUP(全国標準卸価格!R228*地区別掛け率!R228%,-入力!$C$10),IF(入力!$C$11=3,ROUND(全国標準卸価格!R228*地区別掛け率!R228%,-入力!$C$10),""))),全国標準卸価格!R228))</f>
        <v>62400</v>
      </c>
      <c r="S228" s="19" t="str">
        <f>'6桁'!S228</f>
        <v>▽W★</v>
      </c>
      <c r="T228" s="12" t="str">
        <f>IF(全国標準卸価格!T228="","",IF(ISNUMBER(全国標準卸価格!T228),IF(入力!$C$11=1,ROUNDDOWN(全国標準卸価格!T228*地区別掛け率!T228%,-入力!$C$10),IF(入力!$C$11=2,ROUNDUP(全国標準卸価格!T228*地区別掛け率!T228%,-入力!$C$10),IF(入力!$C$11=3,ROUND(全国標準卸価格!T228*地区別掛け率!T228%,-入力!$C$10),""))),全国標準卸価格!T228))</f>
        <v/>
      </c>
      <c r="U228" s="19">
        <f>'6桁'!U228</f>
        <v>0</v>
      </c>
      <c r="V228" s="12" t="str">
        <f>IF(全国標準卸価格!V228="","",IF(ISNUMBER(全国標準卸価格!V228),IF(入力!$C$11=1,ROUNDDOWN(全国標準卸価格!V228*地区別掛け率!V228%,-入力!$C$10),IF(入力!$C$11=2,ROUNDUP(全国標準卸価格!V228*地区別掛け率!V228%,-入力!$C$10),IF(入力!$C$11=3,ROUND(全国標準卸価格!V228*地区別掛け率!V228%,-入力!$C$10),""))),全国標準卸価格!V228))</f>
        <v/>
      </c>
      <c r="W228" s="20">
        <f>'6桁'!W228</f>
        <v>0</v>
      </c>
      <c r="X228" s="12">
        <f>IF(全国標準卸価格!X228="","",IF(ISNUMBER(全国標準卸価格!X228),IF(入力!$C$11=1,ROUNDDOWN(全国標準卸価格!X228*地区別掛け率!X228%,-入力!$C$10),IF(入力!$C$11=2,ROUNDUP(全国標準卸価格!X228*地区別掛け率!X228%,-入力!$C$10),IF(入力!$C$11=3,ROUND(全国標準卸価格!X228*地区別掛け率!X228%,-入力!$C$10),""))),全国標準卸価格!X228))</f>
        <v>42800</v>
      </c>
      <c r="Y228" s="20" t="str">
        <f>'6桁'!Y228</f>
        <v>W</v>
      </c>
      <c r="Z228" s="265"/>
    </row>
    <row r="229" spans="2:26" ht="30" customHeight="1">
      <c r="B229" s="503"/>
      <c r="C229" s="341" t="s">
        <v>332</v>
      </c>
      <c r="D229" s="254">
        <v>81</v>
      </c>
      <c r="E229" s="342"/>
      <c r="F229" s="12" t="str">
        <f>IF(全国標準卸価格!F229="","",IF(ISNUMBER(全国標準卸価格!F229),IF(入力!$C$11=1,ROUNDDOWN(全国標準卸価格!F229*地区別掛け率!F229%,-入力!$C$10),IF(入力!$C$11=2,ROUNDUP(全国標準卸価格!F229*地区別掛け率!F229%,-入力!$C$10),IF(入力!$C$11=3,ROUND(全国標準卸価格!F229*地区別掛け率!F229%,-入力!$C$10),""))),全国標準卸価格!F229))</f>
        <v/>
      </c>
      <c r="G229" s="19">
        <f>'6桁'!G229</f>
        <v>0</v>
      </c>
      <c r="H229" s="12" t="str">
        <f>IF(全国標準卸価格!H229="","",IF(ISNUMBER(全国標準卸価格!H229),IF(入力!$C$11=1,ROUNDDOWN(全国標準卸価格!H229*地区別掛け率!H229%,-入力!$C$10),IF(入力!$C$11=2,ROUNDUP(全国標準卸価格!H229*地区別掛け率!H229%,-入力!$C$10),IF(入力!$C$11=3,ROUND(全国標準卸価格!H229*地区別掛け率!H229%,-入力!$C$10),""))),全国標準卸価格!H229))</f>
        <v/>
      </c>
      <c r="I229" s="19">
        <f>'6桁'!I229</f>
        <v>0</v>
      </c>
      <c r="J229" s="12">
        <f>IF(全国標準卸価格!J229="","",IF(ISNUMBER(全国標準卸価格!J229),IF(入力!$C$11=1,ROUNDDOWN(全国標準卸価格!J229*地区別掛け率!J229%,-入力!$C$10),IF(入力!$C$11=2,ROUNDUP(全国標準卸価格!J229*地区別掛け率!J229%,-入力!$C$10),IF(入力!$C$11=3,ROUND(全国標準卸価格!J229*地区別掛け率!J229%,-入力!$C$10),""))),全国標準卸価格!J229))</f>
        <v>31000</v>
      </c>
      <c r="K229" s="19" t="str">
        <f>'6桁'!K229</f>
        <v>W</v>
      </c>
      <c r="L229" s="12" t="str">
        <f>IF(全国標準卸価格!L229="","",IF(ISNUMBER(全国標準卸価格!L229),IF(入力!$C$11=1,ROUNDDOWN(全国標準卸価格!L229*地区別掛け率!L229%,-入力!$C$10),IF(入力!$C$11=2,ROUNDUP(全国標準卸価格!L229*地区別掛け率!L229%,-入力!$C$10),IF(入力!$C$11=3,ROUND(全国標準卸価格!L229*地区別掛け率!L229%,-入力!$C$10),""))),全国標準卸価格!L229))</f>
        <v/>
      </c>
      <c r="M229" s="19">
        <f>'6桁'!M229</f>
        <v>0</v>
      </c>
      <c r="N229" s="12" t="str">
        <f>IF(全国標準卸価格!N229="","",IF(ISNUMBER(全国標準卸価格!N229),IF(入力!$C$11=1,ROUNDDOWN(全国標準卸価格!N229*地区別掛け率!N229%,-入力!$C$10),IF(入力!$C$11=2,ROUNDUP(全国標準卸価格!N229*地区別掛け率!N229%,-入力!$C$10),IF(入力!$C$11=3,ROUND(全国標準卸価格!N229*地区別掛け率!N229%,-入力!$C$10),""))),全国標準卸価格!N229))</f>
        <v/>
      </c>
      <c r="O229" s="19">
        <f>'6桁'!O229</f>
        <v>0</v>
      </c>
      <c r="P229" s="12">
        <f>IF(全国標準卸価格!P229="","",IF(ISNUMBER(全国標準卸価格!P229),IF(入力!$C$11=1,ROUNDDOWN(全国標準卸価格!P229*地区別掛け率!P229%,-入力!$C$10),IF(入力!$C$11=2,ROUNDUP(全国標準卸価格!P229*地区別掛け率!P229%,-入力!$C$10),IF(入力!$C$11=3,ROUND(全国標準卸価格!P229*地区別掛け率!P229%,-入力!$C$10),""))),全国標準卸価格!P229))</f>
        <v>39600</v>
      </c>
      <c r="Q229" s="20" t="str">
        <f>'6桁'!Q229</f>
        <v>W</v>
      </c>
      <c r="R229" s="12" t="str">
        <f>IF(全国標準卸価格!R229="","",IF(ISNUMBER(全国標準卸価格!R229),IF(入力!$C$11=1,ROUNDDOWN(全国標準卸価格!R229*地区別掛け率!R229%,-入力!$C$10),IF(入力!$C$11=2,ROUNDUP(全国標準卸価格!R229*地区別掛け率!R229%,-入力!$C$10),IF(入力!$C$11=3,ROUND(全国標準卸価格!R229*地区別掛け率!R229%,-入力!$C$10),""))),全国標準卸価格!R229))</f>
        <v/>
      </c>
      <c r="S229" s="19">
        <f>'6桁'!S229</f>
        <v>0</v>
      </c>
      <c r="T229" s="12" t="str">
        <f>IF(全国標準卸価格!T229="","",IF(ISNUMBER(全国標準卸価格!T229),IF(入力!$C$11=1,ROUNDDOWN(全国標準卸価格!T229*地区別掛け率!T229%,-入力!$C$10),IF(入力!$C$11=2,ROUNDUP(全国標準卸価格!T229*地区別掛け率!T229%,-入力!$C$10),IF(入力!$C$11=3,ROUND(全国標準卸価格!T229*地区別掛け率!T229%,-入力!$C$10),""))),全国標準卸価格!T229))</f>
        <v/>
      </c>
      <c r="U229" s="19">
        <f>'6桁'!U229</f>
        <v>0</v>
      </c>
      <c r="V229" s="12" t="str">
        <f>IF(全国標準卸価格!V229="","",IF(ISNUMBER(全国標準卸価格!V229),IF(入力!$C$11=1,ROUNDDOWN(全国標準卸価格!V229*地区別掛け率!V229%,-入力!$C$10),IF(入力!$C$11=2,ROUNDUP(全国標準卸価格!V229*地区別掛け率!V229%,-入力!$C$10),IF(入力!$C$11=3,ROUND(全国標準卸価格!V229*地区別掛け率!V229%,-入力!$C$10),""))),全国標準卸価格!V229))</f>
        <v/>
      </c>
      <c r="W229" s="20">
        <f>'6桁'!W229</f>
        <v>0</v>
      </c>
      <c r="X229" s="12" t="str">
        <f>IF(全国標準卸価格!X229="","",IF(ISNUMBER(全国標準卸価格!X229),IF(入力!$C$11=1,ROUNDDOWN(全国標準卸価格!X229*地区別掛け率!X229%,-入力!$C$10),IF(入力!$C$11=2,ROUNDUP(全国標準卸価格!X229*地区別掛け率!X229%,-入力!$C$10),IF(入力!$C$11=3,ROUND(全国標準卸価格!X229*地区別掛け率!X229%,-入力!$C$10),""))),全国標準卸価格!X229))</f>
        <v/>
      </c>
      <c r="Y229" s="20">
        <f>'6桁'!Y229</f>
        <v>0</v>
      </c>
      <c r="Z229" s="265"/>
    </row>
    <row r="230" spans="2:26" ht="30" customHeight="1">
      <c r="B230" s="503"/>
      <c r="C230" s="341" t="s">
        <v>7</v>
      </c>
      <c r="D230" s="254">
        <v>84</v>
      </c>
      <c r="E230" s="342">
        <v>88</v>
      </c>
      <c r="F230" s="12">
        <f>IF(全国標準卸価格!F230="","",IF(ISNUMBER(全国標準卸価格!F230),IF(入力!$C$11=1,ROUNDDOWN(全国標準卸価格!F230*地区別掛け率!F230%,-入力!$C$10),IF(入力!$C$11=2,ROUNDUP(全国標準卸価格!F230*地区別掛け率!F230%,-入力!$C$10),IF(入力!$C$11=3,ROUND(全国標準卸価格!F230*地区別掛け率!F230%,-入力!$C$10),""))),全国標準卸価格!F230))</f>
        <v>39000</v>
      </c>
      <c r="G230" s="19" t="str">
        <f>'6桁'!G230</f>
        <v>Y★</v>
      </c>
      <c r="H230" s="12">
        <f>IF(全国標準卸価格!H230="","",IF(ISNUMBER(全国標準卸価格!H230),IF(入力!$C$11=1,ROUNDDOWN(全国標準卸価格!H230*地区別掛け率!H230%,-入力!$C$10),IF(入力!$C$11=2,ROUNDUP(全国標準卸価格!H230*地区別掛け率!H230%,-入力!$C$10),IF(入力!$C$11=3,ROUND(全国標準卸価格!H230*地区別掛け率!H230%,-入力!$C$10),""))),全国標準卸価格!H230))</f>
        <v>36200</v>
      </c>
      <c r="I230" s="19" t="str">
        <f>'6桁'!I230</f>
        <v>W★</v>
      </c>
      <c r="J230" s="12">
        <f>IF(全国標準卸価格!J230="","",IF(ISNUMBER(全国標準卸価格!J230),IF(入力!$C$11=1,ROUNDDOWN(全国標準卸価格!J230*地区別掛け率!J230%,-入力!$C$10),IF(入力!$C$11=2,ROUNDUP(全国標準卸価格!J230*地区別掛け率!J230%,-入力!$C$10),IF(入力!$C$11=3,ROUND(全国標準卸価格!J230*地区別掛け率!J230%,-入力!$C$10),""))),全国標準卸価格!J230))</f>
        <v>34000</v>
      </c>
      <c r="K230" s="19" t="str">
        <f>'6桁'!K230</f>
        <v>W★</v>
      </c>
      <c r="L230" s="12" t="str">
        <f>IF(全国標準卸価格!L230="","",IF(ISNUMBER(全国標準卸価格!L230),IF(入力!$C$11=1,ROUNDDOWN(全国標準卸価格!L230*地区別掛け率!L230%,-入力!$C$10),IF(入力!$C$11=2,ROUNDUP(全国標準卸価格!L230*地区別掛け率!L230%,-入力!$C$10),IF(入力!$C$11=3,ROUND(全国標準卸価格!L230*地区別掛け率!L230%,-入力!$C$10),""))),全国標準卸価格!L230))</f>
        <v/>
      </c>
      <c r="M230" s="19">
        <f>'6桁'!M230</f>
        <v>0</v>
      </c>
      <c r="N230" s="12" t="str">
        <f>IF(全国標準卸価格!N230="","",IF(ISNUMBER(全国標準卸価格!N230),IF(入力!$C$11=1,ROUNDDOWN(全国標準卸価格!N230*地区別掛け率!N230%,-入力!$C$10),IF(入力!$C$11=2,ROUNDUP(全国標準卸価格!N230*地区別掛け率!N230%,-入力!$C$10),IF(入力!$C$11=3,ROUND(全国標準卸価格!N230*地区別掛け率!N230%,-入力!$C$10),""))),全国標準卸価格!N230))</f>
        <v/>
      </c>
      <c r="O230" s="19">
        <f>'6桁'!O230</f>
        <v>0</v>
      </c>
      <c r="P230" s="12">
        <f>IF(全国標準卸価格!P230="","",IF(ISNUMBER(全国標準卸価格!P230),IF(入力!$C$11=1,ROUNDDOWN(全国標準卸価格!P230*地区別掛け率!P230%,-入力!$C$10),IF(入力!$C$11=2,ROUNDUP(全国標準卸価格!P230*地区別掛け率!P230%,-入力!$C$10),IF(入力!$C$11=3,ROUND(全国標準卸価格!P230*地区別掛け率!P230%,-入力!$C$10),""))),全国標準卸価格!P230))</f>
        <v>39400</v>
      </c>
      <c r="Q230" s="20" t="str">
        <f>'6桁'!Q230</f>
        <v>W</v>
      </c>
      <c r="R230" s="12" t="str">
        <f>IF(全国標準卸価格!R230="","",IF(ISNUMBER(全国標準卸価格!R230),IF(入力!$C$11=1,ROUNDDOWN(全国標準卸価格!R230*地区別掛け率!R230%,-入力!$C$10),IF(入力!$C$11=2,ROUNDUP(全国標準卸価格!R230*地区別掛け率!R230%,-入力!$C$10),IF(入力!$C$11=3,ROUND(全国標準卸価格!R230*地区別掛け率!R230%,-入力!$C$10),""))),全国標準卸価格!R230))</f>
        <v/>
      </c>
      <c r="S230" s="19">
        <f>'6桁'!S230</f>
        <v>0</v>
      </c>
      <c r="T230" s="12" t="str">
        <f>IF(全国標準卸価格!T230="","",IF(ISNUMBER(全国標準卸価格!T230),IF(入力!$C$11=1,ROUNDDOWN(全国標準卸価格!T230*地区別掛け率!T230%,-入力!$C$10),IF(入力!$C$11=2,ROUNDUP(全国標準卸価格!T230*地区別掛け率!T230%,-入力!$C$10),IF(入力!$C$11=3,ROUND(全国標準卸価格!T230*地区別掛け率!T230%,-入力!$C$10),""))),全国標準卸価格!T230))</f>
        <v/>
      </c>
      <c r="U230" s="19">
        <f>'6桁'!U230</f>
        <v>0</v>
      </c>
      <c r="V230" s="12" t="str">
        <f>IF(全国標準卸価格!V230="","",IF(ISNUMBER(全国標準卸価格!V230),IF(入力!$C$11=1,ROUNDDOWN(全国標準卸価格!V230*地区別掛け率!V230%,-入力!$C$10),IF(入力!$C$11=2,ROUNDUP(全国標準卸価格!V230*地区別掛け率!V230%,-入力!$C$10),IF(入力!$C$11=3,ROUND(全国標準卸価格!V230*地区別掛け率!V230%,-入力!$C$10),""))),全国標準卸価格!V230))</f>
        <v/>
      </c>
      <c r="W230" s="20">
        <f>'6桁'!W230</f>
        <v>0</v>
      </c>
      <c r="X230" s="12">
        <f>IF(全国標準卸価格!X230="","",IF(ISNUMBER(全国標準卸価格!X230),IF(入力!$C$11=1,ROUNDDOWN(全国標準卸価格!X230*地区別掛け率!X230%,-入力!$C$10),IF(入力!$C$11=2,ROUNDUP(全国標準卸価格!X230*地区別掛け率!X230%,-入力!$C$10),IF(入力!$C$11=3,ROUND(全国標準卸価格!X230*地区別掛け率!X230%,-入力!$C$10),""))),全国標準卸価格!X230))</f>
        <v>32400</v>
      </c>
      <c r="Y230" s="20" t="str">
        <f>'6桁'!Y230</f>
        <v>W★</v>
      </c>
      <c r="Z230" s="265"/>
    </row>
    <row r="231" spans="2:26" ht="30" customHeight="1">
      <c r="B231" s="503"/>
      <c r="C231" s="570" t="s">
        <v>110</v>
      </c>
      <c r="D231" s="939">
        <v>87</v>
      </c>
      <c r="E231" s="941">
        <v>91</v>
      </c>
      <c r="F231" s="937">
        <f>IF(全国標準卸価格!F231="","",IF(ISNUMBER(全国標準卸価格!F231),IF(入力!$C$11=1,ROUNDDOWN(全国標準卸価格!F231*地区別掛け率!F231%,-入力!$C$10),IF(入力!$C$11=2,ROUNDUP(全国標準卸価格!F231*地区別掛け率!F231%,-入力!$C$10),IF(入力!$C$11=3,ROUND(全国標準卸価格!F231*地区別掛け率!F231%,-入力!$C$10),""))),全国標準卸価格!F231))</f>
        <v>37100</v>
      </c>
      <c r="G231" s="933" t="str">
        <f>'6桁'!G231</f>
        <v>Y★</v>
      </c>
      <c r="H231" s="937">
        <f>IF(全国標準卸価格!H231="","",IF(ISNUMBER(全国標準卸価格!H231),IF(入力!$C$11=1,ROUNDDOWN(全国標準卸価格!H231*地区別掛け率!H231%,-入力!$C$10),IF(入力!$C$11=2,ROUNDUP(全国標準卸価格!H231*地区別掛け率!H231%,-入力!$C$10),IF(入力!$C$11=3,ROUND(全国標準卸価格!H231*地区別掛け率!H231%,-入力!$C$10),""))),全国標準卸価格!H231))</f>
        <v>36400</v>
      </c>
      <c r="I231" s="933" t="str">
        <f>'6桁'!I231</f>
        <v>W★</v>
      </c>
      <c r="J231" s="937">
        <f>IF(全国標準卸価格!J231="","",IF(ISNUMBER(全国標準卸価格!J231),IF(入力!$C$11=1,ROUNDDOWN(全国標準卸価格!J231*地区別掛け率!J231%,-入力!$C$10),IF(入力!$C$11=2,ROUNDUP(全国標準卸価格!J231*地区別掛け率!J231%,-入力!$C$10),IF(入力!$C$11=3,ROUND(全国標準卸価格!J231*地区別掛け率!J231%,-入力!$C$10),""))),全国標準卸価格!J231))</f>
        <v>34700</v>
      </c>
      <c r="K231" s="933" t="str">
        <f>'6桁'!K231</f>
        <v>W★</v>
      </c>
      <c r="L231" s="937">
        <f>IF(全国標準卸価格!L231="","",IF(ISNUMBER(全国標準卸価格!L231),IF(入力!$C$11=1,ROUNDDOWN(全国標準卸価格!L231*地区別掛け率!L231%,-入力!$C$10),IF(入力!$C$11=2,ROUNDUP(全国標準卸価格!L231*地区別掛け率!L231%,-入力!$C$10),IF(入力!$C$11=3,ROUND(全国標準卸価格!L231*地区別掛け率!L231%,-入力!$C$10),""))),全国標準卸価格!L231))</f>
        <v>32300</v>
      </c>
      <c r="M231" s="933" t="str">
        <f>'6桁'!M231</f>
        <v>W★</v>
      </c>
      <c r="N231" s="937">
        <f>IF(全国標準卸価格!N231="","",IF(ISNUMBER(全国標準卸価格!N231),IF(入力!$C$11=1,ROUNDDOWN(全国標準卸価格!N231*地区別掛け率!N231%,-入力!$C$10),IF(入力!$C$11=2,ROUNDUP(全国標準卸価格!N231*地区別掛け率!N231%,-入力!$C$10),IF(入力!$C$11=3,ROUND(全国標準卸価格!N231*地区別掛け率!N231%,-入力!$C$10),""))),全国標準卸価格!N231))</f>
        <v>32000</v>
      </c>
      <c r="O231" s="933" t="str">
        <f>'6桁'!O231</f>
        <v>W★</v>
      </c>
      <c r="P231" s="244">
        <f>IF(全国標準卸価格!P231="","",IF(ISNUMBER(全国標準卸価格!P231),IF(入力!$C$11=1,ROUNDDOWN(全国標準卸価格!P231*地区別掛け率!P231%,-入力!$C$10),IF(入力!$C$11=2,ROUNDUP(全国標準卸価格!P231*地区別掛け率!P231%,-入力!$C$10),IF(入力!$C$11=3,ROUND(全国標準卸価格!P231*地区別掛け率!P231%,-入力!$C$10),""))),全国標準卸価格!P231))</f>
        <v>42200</v>
      </c>
      <c r="Q231" s="20" t="str">
        <f>'6桁'!Q231</f>
        <v>W</v>
      </c>
      <c r="R231" s="937">
        <f>IF(全国標準卸価格!R231="","",IF(ISNUMBER(全国標準卸価格!R231),IF(入力!$C$11=1,ROUNDDOWN(全国標準卸価格!R231*地区別掛け率!R231%,-入力!$C$10),IF(入力!$C$11=2,ROUNDUP(全国標準卸価格!R231*地区別掛け率!R231%,-入力!$C$10),IF(入力!$C$11=3,ROUND(全国標準卸価格!R231*地区別掛け率!R231%,-入力!$C$10),""))),全国標準卸価格!R231))</f>
        <v>49100</v>
      </c>
      <c r="S231" s="943" t="str">
        <f>'6桁'!S231</f>
        <v>▽W★</v>
      </c>
      <c r="T231" s="12">
        <f>IF(全国標準卸価格!T231="","",IF(ISNUMBER(全国標準卸価格!T231),IF(入力!$C$11=1,ROUNDDOWN(全国標準卸価格!T231*地区別掛け率!T231%,-入力!$C$10),IF(入力!$C$11=2,ROUNDUP(全国標準卸価格!T231*地区別掛け率!T231%,-入力!$C$10),IF(入力!$C$11=3,ROUND(全国標準卸価格!T231*地区別掛け率!T231%,-入力!$C$10),""))),全国標準卸価格!T231))</f>
        <v>78100</v>
      </c>
      <c r="U231" s="19" t="str">
        <f>'6桁'!U231</f>
        <v>W
β06</v>
      </c>
      <c r="V231" s="937">
        <f>IF(全国標準卸価格!V231="","",IF(ISNUMBER(全国標準卸価格!V231),IF(入力!$C$11=1,ROUNDDOWN(全国標準卸価格!V231*地区別掛け率!V231%,-入力!$C$10),IF(入力!$C$11=2,ROUNDUP(全国標準卸価格!V231*地区別掛け率!V231%,-入力!$C$10),IF(入力!$C$11=3,ROUND(全国標準卸価格!V231*地区別掛け率!V231%,-入力!$C$10),""))),全国標準卸価格!V231))</f>
        <v>49100</v>
      </c>
      <c r="W231" s="933" t="str">
        <f>'6桁'!W231</f>
        <v>▽V★</v>
      </c>
      <c r="X231" s="937">
        <f>IF(全国標準卸価格!X231="","",IF(ISNUMBER(全国標準卸価格!X231),IF(入力!$C$11=1,ROUNDDOWN(全国標準卸価格!X231*地区別掛け率!X231%,-入力!$C$10),IF(入力!$C$11=2,ROUNDUP(全国標準卸価格!X231*地区別掛け率!X231%,-入力!$C$10),IF(入力!$C$11=3,ROUND(全国標準卸価格!X231*地区別掛け率!X231%,-入力!$C$10),""))),全国標準卸価格!X231))</f>
        <v>33800</v>
      </c>
      <c r="Y231" s="933" t="str">
        <f>'6桁'!Y231</f>
        <v>W★</v>
      </c>
      <c r="Z231" s="265"/>
    </row>
    <row r="232" spans="2:26" ht="30" customHeight="1">
      <c r="B232" s="503"/>
      <c r="C232" s="571"/>
      <c r="D232" s="940"/>
      <c r="E232" s="942"/>
      <c r="F232" s="938"/>
      <c r="G232" s="934"/>
      <c r="H232" s="938"/>
      <c r="I232" s="934"/>
      <c r="J232" s="938"/>
      <c r="K232" s="934"/>
      <c r="L232" s="938"/>
      <c r="M232" s="934"/>
      <c r="N232" s="938"/>
      <c r="O232" s="934"/>
      <c r="P232" s="244">
        <f>IF(全国標準卸価格!P232="","",IF(ISNUMBER(全国標準卸価格!P232),IF(入力!$C$11=1,ROUNDDOWN(全国標準卸価格!P232*地区別掛け率!P232%,-入力!$C$10),IF(入力!$C$11=2,ROUNDUP(全国標準卸価格!P232*地区別掛け率!P232%,-入力!$C$10),IF(入力!$C$11=3,ROUND(全国標準卸価格!P232*地区別掛け率!P232%,-入力!$C$10),""))),全国標準卸価格!P232))</f>
        <v>43800</v>
      </c>
      <c r="Q232" s="20" t="str">
        <f>'6桁'!Q232</f>
        <v>W
ZⅢCUP</v>
      </c>
      <c r="R232" s="938"/>
      <c r="S232" s="944"/>
      <c r="T232" s="12">
        <f>IF(全国標準卸価格!T232="","",IF(ISNUMBER(全国標準卸価格!T232),IF(入力!$C$11=1,ROUNDDOWN(全国標準卸価格!T232*地区別掛け率!T232%,-入力!$C$10),IF(入力!$C$11=2,ROUNDUP(全国標準卸価格!T232*地区別掛け率!T232%,-入力!$C$10),IF(入力!$C$11=3,ROUND(全国標準卸価格!T232*地区別掛け率!T232%,-入力!$C$10),""))),全国標準卸価格!T232))</f>
        <v>78100</v>
      </c>
      <c r="U232" s="19" t="str">
        <f>'6桁'!U232</f>
        <v>W
β07</v>
      </c>
      <c r="V232" s="938"/>
      <c r="W232" s="934"/>
      <c r="X232" s="938"/>
      <c r="Y232" s="934"/>
      <c r="Z232" s="265"/>
    </row>
    <row r="233" spans="2:26" ht="30" customHeight="1">
      <c r="B233" s="503"/>
      <c r="C233" s="341" t="s">
        <v>113</v>
      </c>
      <c r="D233" s="254">
        <v>91</v>
      </c>
      <c r="E233" s="342">
        <v>94</v>
      </c>
      <c r="F233" s="12">
        <f>IF(全国標準卸価格!F233="","",IF(ISNUMBER(全国標準卸価格!F233),IF(入力!$C$11=1,ROUNDDOWN(全国標準卸価格!F233*地区別掛け率!F233%,-入力!$C$10),IF(入力!$C$11=2,ROUNDUP(全国標準卸価格!F233*地区別掛け率!F233%,-入力!$C$10),IF(入力!$C$11=3,ROUND(全国標準卸価格!F233*地区別掛け率!F233%,-入力!$C$10),""))),全国標準卸価格!F233))</f>
        <v>39500</v>
      </c>
      <c r="G233" s="96" t="str">
        <f>'6桁'!G233</f>
        <v>Y★</v>
      </c>
      <c r="H233" s="12">
        <f>IF(全国標準卸価格!H233="","",IF(ISNUMBER(全国標準卸価格!H233),IF(入力!$C$11=1,ROUNDDOWN(全国標準卸価格!H233*地区別掛け率!H233%,-入力!$C$10),IF(入力!$C$11=2,ROUNDUP(全国標準卸価格!H233*地区別掛け率!H233%,-入力!$C$10),IF(入力!$C$11=3,ROUND(全国標準卸価格!H233*地区別掛け率!H233%,-入力!$C$10),""))),全国標準卸価格!H233))</f>
        <v>38200</v>
      </c>
      <c r="I233" s="19" t="str">
        <f>'6桁'!I233</f>
        <v>W★</v>
      </c>
      <c r="J233" s="12">
        <f>IF(全国標準卸価格!J233="","",IF(ISNUMBER(全国標準卸価格!J233),IF(入力!$C$11=1,ROUNDDOWN(全国標準卸価格!J233*地区別掛け率!J233%,-入力!$C$10),IF(入力!$C$11=2,ROUNDUP(全国標準卸価格!J233*地区別掛け率!J233%,-入力!$C$10),IF(入力!$C$11=3,ROUND(全国標準卸価格!J233*地区別掛け率!J233%,-入力!$C$10),""))),全国標準卸価格!J233))</f>
        <v>37400</v>
      </c>
      <c r="K233" s="19" t="str">
        <f>'6桁'!K233</f>
        <v>W★</v>
      </c>
      <c r="L233" s="12" t="str">
        <f>IF(全国標準卸価格!L233="","",IF(ISNUMBER(全国標準卸価格!L233),IF(入力!$C$11=1,ROUNDDOWN(全国標準卸価格!L233*地区別掛け率!L233%,-入力!$C$10),IF(入力!$C$11=2,ROUNDUP(全国標準卸価格!L233*地区別掛け率!L233%,-入力!$C$10),IF(入力!$C$11=3,ROUND(全国標準卸価格!L233*地区別掛け率!L233%,-入力!$C$10),""))),全国標準卸価格!L233))</f>
        <v/>
      </c>
      <c r="M233" s="19">
        <f>'6桁'!M233</f>
        <v>0</v>
      </c>
      <c r="N233" s="12" t="str">
        <f>IF(全国標準卸価格!N233="","",IF(ISNUMBER(全国標準卸価格!N233),IF(入力!$C$11=1,ROUNDDOWN(全国標準卸価格!N233*地区別掛け率!N233%,-入力!$C$10),IF(入力!$C$11=2,ROUNDUP(全国標準卸価格!N233*地区別掛け率!N233%,-入力!$C$10),IF(入力!$C$11=3,ROUND(全国標準卸価格!N233*地区別掛け率!N233%,-入力!$C$10),""))),全国標準卸価格!N233))</f>
        <v/>
      </c>
      <c r="O233" s="19">
        <f>'6桁'!O233</f>
        <v>0</v>
      </c>
      <c r="P233" s="12">
        <f>IF(全国標準卸価格!P233="","",IF(ISNUMBER(全国標準卸価格!P233),IF(入力!$C$11=1,ROUNDDOWN(全国標準卸価格!P233*地区別掛け率!P233%,-入力!$C$10),IF(入力!$C$11=2,ROUNDUP(全国標準卸価格!P233*地区別掛け率!P233%,-入力!$C$10),IF(入力!$C$11=3,ROUND(全国標準卸価格!P233*地区別掛け率!P233%,-入力!$C$10),""))),全国標準卸価格!P233))</f>
        <v>44900</v>
      </c>
      <c r="Q233" s="20" t="str">
        <f>'6桁'!Q233</f>
        <v>W</v>
      </c>
      <c r="R233" s="12" t="str">
        <f>IF(全国標準卸価格!R233="","",IF(ISNUMBER(全国標準卸価格!R233),IF(入力!$C$11=1,ROUNDDOWN(全国標準卸価格!R233*地区別掛け率!R233%,-入力!$C$10),IF(入力!$C$11=2,ROUNDUP(全国標準卸価格!R233*地区別掛け率!R233%,-入力!$C$10),IF(入力!$C$11=3,ROUND(全国標準卸価格!R233*地区別掛け率!R233%,-入力!$C$10),""))),全国標準卸価格!R233))</f>
        <v/>
      </c>
      <c r="S233" s="19">
        <f>'6桁'!S233</f>
        <v>0</v>
      </c>
      <c r="T233" s="12" t="str">
        <f>IF(全国標準卸価格!T233="","",IF(ISNUMBER(全国標準卸価格!T233),IF(入力!$C$11=1,ROUNDDOWN(全国標準卸価格!T233*地区別掛け率!T233%,-入力!$C$10),IF(入力!$C$11=2,ROUNDUP(全国標準卸価格!T233*地区別掛け率!T233%,-入力!$C$10),IF(入力!$C$11=3,ROUND(全国標準卸価格!T233*地区別掛け率!T233%,-入力!$C$10),""))),全国標準卸価格!T233))</f>
        <v/>
      </c>
      <c r="U233" s="19">
        <f>'6桁'!U233</f>
        <v>0</v>
      </c>
      <c r="V233" s="12">
        <f>IF(全国標準卸価格!V233="","",IF(ISNUMBER(全国標準卸価格!V233),IF(入力!$C$11=1,ROUNDDOWN(全国標準卸価格!V233*地区別掛け率!V233%,-入力!$C$10),IF(入力!$C$11=2,ROUNDUP(全国標準卸価格!V233*地区別掛け率!V233%,-入力!$C$10),IF(入力!$C$11=3,ROUND(全国標準卸価格!V233*地区別掛け率!V233%,-入力!$C$10),""))),全国標準卸価格!V233))</f>
        <v>54100</v>
      </c>
      <c r="W233" s="20" t="str">
        <f>'6桁'!W233</f>
        <v>▽V★</v>
      </c>
      <c r="X233" s="12">
        <f>IF(全国標準卸価格!X233="","",IF(ISNUMBER(全国標準卸価格!X233),IF(入力!$C$11=1,ROUNDDOWN(全国標準卸価格!X233*地区別掛け率!X233%,-入力!$C$10),IF(入力!$C$11=2,ROUNDUP(全国標準卸価格!X233*地区別掛け率!X233%,-入力!$C$10),IF(入力!$C$11=3,ROUND(全国標準卸価格!X233*地区別掛け率!X233%,-入力!$C$10),""))),全国標準卸価格!X233))</f>
        <v>35100</v>
      </c>
      <c r="Y233" s="20" t="str">
        <f>'6桁'!Y233</f>
        <v>W★</v>
      </c>
      <c r="Z233" s="265"/>
    </row>
    <row r="234" spans="2:26" ht="30" customHeight="1">
      <c r="B234" s="503"/>
      <c r="C234" s="87" t="s">
        <v>116</v>
      </c>
      <c r="D234" s="254">
        <v>94</v>
      </c>
      <c r="E234" s="342">
        <v>97</v>
      </c>
      <c r="F234" s="12">
        <f>IF(全国標準卸価格!F234="","",IF(ISNUMBER(全国標準卸価格!F234),IF(入力!$C$11=1,ROUNDDOWN(全国標準卸価格!F234*地区別掛け率!F234%,-入力!$C$10),IF(入力!$C$11=2,ROUNDUP(全国標準卸価格!F234*地区別掛け率!F234%,-入力!$C$10),IF(入力!$C$11=3,ROUND(全国標準卸価格!F234*地区別掛け率!F234%,-入力!$C$10),""))),全国標準卸価格!F234))</f>
        <v>43400</v>
      </c>
      <c r="G234" s="96" t="str">
        <f>'6桁'!G234</f>
        <v>Y★</v>
      </c>
      <c r="H234" s="12">
        <f>IF(全国標準卸価格!H234="","",IF(ISNUMBER(全国標準卸価格!H234),IF(入力!$C$11=1,ROUNDDOWN(全国標準卸価格!H234*地区別掛け率!H234%,-入力!$C$10),IF(入力!$C$11=2,ROUNDUP(全国標準卸価格!H234*地区別掛け率!H234%,-入力!$C$10),IF(入力!$C$11=3,ROUND(全国標準卸価格!H234*地区別掛け率!H234%,-入力!$C$10),""))),全国標準卸価格!H234))</f>
        <v>40900</v>
      </c>
      <c r="I234" s="19" t="str">
        <f>'6桁'!I234</f>
        <v>W★</v>
      </c>
      <c r="J234" s="12" t="str">
        <f>IF(全国標準卸価格!J234="","",IF(ISNUMBER(全国標準卸価格!J234),IF(入力!$C$11=1,ROUNDDOWN(全国標準卸価格!J234*地区別掛け率!J234%,-入力!$C$10),IF(入力!$C$11=2,ROUNDUP(全国標準卸価格!J234*地区別掛け率!J234%,-入力!$C$10),IF(入力!$C$11=3,ROUND(全国標準卸価格!J234*地区別掛け率!J234%,-入力!$C$10),""))),全国標準卸価格!J234))</f>
        <v/>
      </c>
      <c r="K234" s="19">
        <f>'6桁'!K234</f>
        <v>0</v>
      </c>
      <c r="L234" s="12" t="str">
        <f>IF(全国標準卸価格!L234="","",IF(ISNUMBER(全国標準卸価格!L234),IF(入力!$C$11=1,ROUNDDOWN(全国標準卸価格!L234*地区別掛け率!L234%,-入力!$C$10),IF(入力!$C$11=2,ROUNDUP(全国標準卸価格!L234*地区別掛け率!L234%,-入力!$C$10),IF(入力!$C$11=3,ROUND(全国標準卸価格!L234*地区別掛け率!L234%,-入力!$C$10),""))),全国標準卸価格!L234))</f>
        <v/>
      </c>
      <c r="M234" s="19">
        <f>'6桁'!M234</f>
        <v>0</v>
      </c>
      <c r="N234" s="12" t="str">
        <f>IF(全国標準卸価格!N234="","",IF(ISNUMBER(全国標準卸価格!N234),IF(入力!$C$11=1,ROUNDDOWN(全国標準卸価格!N234*地区別掛け率!N234%,-入力!$C$10),IF(入力!$C$11=2,ROUNDUP(全国標準卸価格!N234*地区別掛け率!N234%,-入力!$C$10),IF(入力!$C$11=3,ROUND(全国標準卸価格!N234*地区別掛け率!N234%,-入力!$C$10),""))),全国標準卸価格!N234))</f>
        <v/>
      </c>
      <c r="O234" s="19">
        <f>'6桁'!O234</f>
        <v>0</v>
      </c>
      <c r="P234" s="12">
        <f>IF(全国標準卸価格!P234="","",IF(ISNUMBER(全国標準卸価格!P234),IF(入力!$C$11=1,ROUNDDOWN(全国標準卸価格!P234*地区別掛け率!P234%,-入力!$C$10),IF(入力!$C$11=2,ROUNDUP(全国標準卸価格!P234*地区別掛け率!P234%,-入力!$C$10),IF(入力!$C$11=3,ROUND(全国標準卸価格!P234*地区別掛け率!P234%,-入力!$C$10),""))),全国標準卸価格!P234))</f>
        <v>47400</v>
      </c>
      <c r="Q234" s="20" t="str">
        <f>'6桁'!Q234</f>
        <v>W</v>
      </c>
      <c r="R234" s="12" t="str">
        <f>IF(全国標準卸価格!R234="","",IF(ISNUMBER(全国標準卸価格!R234),IF(入力!$C$11=1,ROUNDDOWN(全国標準卸価格!R234*地区別掛け率!R234%,-入力!$C$10),IF(入力!$C$11=2,ROUNDUP(全国標準卸価格!R234*地区別掛け率!R234%,-入力!$C$10),IF(入力!$C$11=3,ROUND(全国標準卸価格!R234*地区別掛け率!R234%,-入力!$C$10),""))),全国標準卸価格!R234))</f>
        <v/>
      </c>
      <c r="S234" s="19">
        <f>'6桁'!S234</f>
        <v>0</v>
      </c>
      <c r="T234" s="12" t="str">
        <f>IF(全国標準卸価格!T234="","",IF(ISNUMBER(全国標準卸価格!T234),IF(入力!$C$11=1,ROUNDDOWN(全国標準卸価格!T234*地区別掛け率!T234%,-入力!$C$10),IF(入力!$C$11=2,ROUNDUP(全国標準卸価格!T234*地区別掛け率!T234%,-入力!$C$10),IF(入力!$C$11=3,ROUND(全国標準卸価格!T234*地区別掛け率!T234%,-入力!$C$10),""))),全国標準卸価格!T234))</f>
        <v/>
      </c>
      <c r="U234" s="19">
        <f>'6桁'!U234</f>
        <v>0</v>
      </c>
      <c r="V234" s="12" t="str">
        <f>IF(全国標準卸価格!V234="","",IF(ISNUMBER(全国標準卸価格!V234),IF(入力!$C$11=1,ROUNDDOWN(全国標準卸価格!V234*地区別掛け率!V234%,-入力!$C$10),IF(入力!$C$11=2,ROUNDUP(全国標準卸価格!V234*地区別掛け率!V234%,-入力!$C$10),IF(入力!$C$11=3,ROUND(全国標準卸価格!V234*地区別掛け率!V234%,-入力!$C$10),""))),全国標準卸価格!V234))</f>
        <v/>
      </c>
      <c r="W234" s="20">
        <f>'6桁'!W234</f>
        <v>0</v>
      </c>
      <c r="X234" s="12">
        <f>IF(全国標準卸価格!X234="","",IF(ISNUMBER(全国標準卸価格!X234),IF(入力!$C$11=1,ROUNDDOWN(全国標準卸価格!X234*地区別掛け率!X234%,-入力!$C$10),IF(入力!$C$11=2,ROUNDUP(全国標準卸価格!X234*地区別掛け率!X234%,-入力!$C$10),IF(入力!$C$11=3,ROUND(全国標準卸価格!X234*地区別掛け率!X234%,-入力!$C$10),""))),全国標準卸価格!X234))</f>
        <v>38500</v>
      </c>
      <c r="Y234" s="20" t="str">
        <f>'6桁'!Y234</f>
        <v>W</v>
      </c>
      <c r="Z234" s="265"/>
    </row>
    <row r="235" spans="2:26" ht="30" customHeight="1">
      <c r="B235" s="503"/>
      <c r="C235" s="345" t="s">
        <v>119</v>
      </c>
      <c r="D235" s="318">
        <v>95</v>
      </c>
      <c r="E235" s="361">
        <v>99</v>
      </c>
      <c r="F235" s="289">
        <f>IF(全国標準卸価格!F235="","",IF(ISNUMBER(全国標準卸価格!F235),IF(入力!$C$11=1,ROUNDDOWN(全国標準卸価格!F235*地区別掛け率!F235%,-入力!$C$10),IF(入力!$C$11=2,ROUNDUP(全国標準卸価格!F235*地区別掛け率!F235%,-入力!$C$10),IF(入力!$C$11=3,ROUND(全国標準卸価格!F235*地区別掛け率!F235%,-入力!$C$10),""))),全国標準卸価格!F235))</f>
        <v>48600</v>
      </c>
      <c r="G235" s="96" t="str">
        <f>'6桁'!G235</f>
        <v>Y★</v>
      </c>
      <c r="H235" s="289">
        <f>IF(全国標準卸価格!H235="","",IF(ISNUMBER(全国標準卸価格!H235),IF(入力!$C$11=1,ROUNDDOWN(全国標準卸価格!H235*地区別掛け率!H235%,-入力!$C$10),IF(入力!$C$11=2,ROUNDUP(全国標準卸価格!H235*地区別掛け率!H235%,-入力!$C$10),IF(入力!$C$11=3,ROUND(全国標準卸価格!H235*地区別掛け率!H235%,-入力!$C$10),""))),全国標準卸価格!H235))</f>
        <v>46800</v>
      </c>
      <c r="I235" s="19" t="str">
        <f>'6桁'!I235</f>
        <v>W★</v>
      </c>
      <c r="J235" s="289">
        <f>IF(全国標準卸価格!J235="","",IF(ISNUMBER(全国標準卸価格!J235),IF(入力!$C$11=1,ROUNDDOWN(全国標準卸価格!J235*地区別掛け率!J235%,-入力!$C$10),IF(入力!$C$11=2,ROUNDUP(全国標準卸価格!J235*地区別掛け率!J235%,-入力!$C$10),IF(入力!$C$11=3,ROUND(全国標準卸価格!J235*地区別掛け率!J235%,-入力!$C$10),""))),全国標準卸価格!J235))</f>
        <v>45300</v>
      </c>
      <c r="K235" s="101" t="str">
        <f>'6桁'!K235</f>
        <v>W</v>
      </c>
      <c r="L235" s="289" t="str">
        <f>IF(全国標準卸価格!L235="","",IF(ISNUMBER(全国標準卸価格!L235),IF(入力!$C$11=1,ROUNDDOWN(全国標準卸価格!L235*地区別掛け率!L235%,-入力!$C$10),IF(入力!$C$11=2,ROUNDUP(全国標準卸価格!L235*地区別掛け率!L235%,-入力!$C$10),IF(入力!$C$11=3,ROUND(全国標準卸価格!L235*地区別掛け率!L235%,-入力!$C$10),""))),全国標準卸価格!L235))</f>
        <v/>
      </c>
      <c r="M235" s="101">
        <f>'6桁'!M235</f>
        <v>0</v>
      </c>
      <c r="N235" s="12" t="str">
        <f>IF(全国標準卸価格!N235="","",IF(ISNUMBER(全国標準卸価格!N235),IF(入力!$C$11=1,ROUNDDOWN(全国標準卸価格!N235*地区別掛け率!N235%,-入力!$C$10),IF(入力!$C$11=2,ROUNDUP(全国標準卸価格!N235*地区別掛け率!N235%,-入力!$C$10),IF(入力!$C$11=3,ROUND(全国標準卸価格!N235*地区別掛け率!N235%,-入力!$C$10),""))),全国標準卸価格!N235))</f>
        <v/>
      </c>
      <c r="O235" s="19">
        <f>'6桁'!O235</f>
        <v>0</v>
      </c>
      <c r="P235" s="289" t="str">
        <f>IF(全国標準卸価格!P235="","",IF(ISNUMBER(全国標準卸価格!P235),IF(入力!$C$11=1,ROUNDDOWN(全国標準卸価格!P235*地区別掛け率!P235%,-入力!$C$10),IF(入力!$C$11=2,ROUNDUP(全国標準卸価格!P235*地区別掛け率!P235%,-入力!$C$10),IF(入力!$C$11=3,ROUND(全国標準卸価格!P235*地区別掛け率!P235%,-入力!$C$10),""))),全国標準卸価格!P235))</f>
        <v/>
      </c>
      <c r="Q235" s="20">
        <f>'6桁'!Q235</f>
        <v>0</v>
      </c>
      <c r="R235" s="12" t="str">
        <f>IF(全国標準卸価格!R235="","",IF(ISNUMBER(全国標準卸価格!R235),IF(入力!$C$11=1,ROUNDDOWN(全国標準卸価格!R235*地区別掛け率!R235%,-入力!$C$10),IF(入力!$C$11=2,ROUNDUP(全国標準卸価格!R235*地区別掛け率!R235%,-入力!$C$10),IF(入力!$C$11=3,ROUND(全国標準卸価格!R235*地区別掛け率!R235%,-入力!$C$10),""))),全国標準卸価格!R235))</f>
        <v/>
      </c>
      <c r="S235" s="19">
        <f>'6桁'!S235</f>
        <v>0</v>
      </c>
      <c r="T235" s="12" t="str">
        <f>IF(全国標準卸価格!T235="","",IF(ISNUMBER(全国標準卸価格!T235),IF(入力!$C$11=1,ROUNDDOWN(全国標準卸価格!T235*地区別掛け率!T235%,-入力!$C$10),IF(入力!$C$11=2,ROUNDUP(全国標準卸価格!T235*地区別掛け率!T235%,-入力!$C$10),IF(入力!$C$11=3,ROUND(全国標準卸価格!T235*地区別掛け率!T235%,-入力!$C$10),""))),全国標準卸価格!T235))</f>
        <v/>
      </c>
      <c r="U235" s="19">
        <f>'6桁'!U235</f>
        <v>0</v>
      </c>
      <c r="V235" s="12" t="str">
        <f>IF(全国標準卸価格!V235="","",IF(ISNUMBER(全国標準卸価格!V235),IF(入力!$C$11=1,ROUNDDOWN(全国標準卸価格!V235*地区別掛け率!V235%,-入力!$C$10),IF(入力!$C$11=2,ROUNDUP(全国標準卸価格!V235*地区別掛け率!V235%,-入力!$C$10),IF(入力!$C$11=3,ROUND(全国標準卸価格!V235*地区別掛け率!V235%,-入力!$C$10),""))),全国標準卸価格!V235))</f>
        <v/>
      </c>
      <c r="W235" s="20">
        <f>'6桁'!W235</f>
        <v>0</v>
      </c>
      <c r="X235" s="12">
        <f>IF(全国標準卸価格!X235="","",IF(ISNUMBER(全国標準卸価格!X235),IF(入力!$C$11=1,ROUNDDOWN(全国標準卸価格!X235*地区別掛け率!X235%,-入力!$C$10),IF(入力!$C$11=2,ROUNDUP(全国標準卸価格!X235*地区別掛け率!X235%,-入力!$C$10),IF(入力!$C$11=3,ROUND(全国標準卸価格!X235*地区別掛け率!X235%,-入力!$C$10),""))),全国標準卸価格!X235))</f>
        <v>46200</v>
      </c>
      <c r="Y235" s="20" t="str">
        <f>'6桁'!Y235</f>
        <v>W</v>
      </c>
      <c r="Z235" s="265"/>
    </row>
    <row r="236" spans="2:26" ht="30" customHeight="1">
      <c r="B236" s="503"/>
      <c r="C236" s="87" t="s">
        <v>9</v>
      </c>
      <c r="D236" s="254">
        <v>89</v>
      </c>
      <c r="E236" s="342">
        <v>93</v>
      </c>
      <c r="F236" s="12">
        <f>IF(全国標準卸価格!F236="","",IF(ISNUMBER(全国標準卸価格!F236),IF(入力!$C$11=1,ROUNDDOWN(全国標準卸価格!F236*地区別掛け率!F236%,-入力!$C$10),IF(入力!$C$11=2,ROUNDUP(全国標準卸価格!F236*地区別掛け率!F236%,-入力!$C$10),IF(入力!$C$11=3,ROUND(全国標準卸価格!F236*地区別掛け率!F236%,-入力!$C$10),""))),全国標準卸価格!F236))</f>
        <v>34300</v>
      </c>
      <c r="G236" s="96" t="str">
        <f>'6桁'!G236</f>
        <v>Y★</v>
      </c>
      <c r="H236" s="12">
        <f>IF(全国標準卸価格!H236="","",IF(ISNUMBER(全国標準卸価格!H236),IF(入力!$C$11=1,ROUNDDOWN(全国標準卸価格!H236*地区別掛け率!H236%,-入力!$C$10),IF(入力!$C$11=2,ROUNDUP(全国標準卸価格!H236*地区別掛け率!H236%,-入力!$C$10),IF(入力!$C$11=3,ROUND(全国標準卸価格!H236*地区別掛け率!H236%,-入力!$C$10),""))),全国標準卸価格!H236))</f>
        <v>32100</v>
      </c>
      <c r="I236" s="19" t="str">
        <f>'6桁'!I236</f>
        <v>V</v>
      </c>
      <c r="J236" s="12">
        <f>IF(全国標準卸価格!J236="","",IF(ISNUMBER(全国標準卸価格!J236),IF(入力!$C$11=1,ROUNDDOWN(全国標準卸価格!J236*地区別掛け率!J236%,-入力!$C$10),IF(入力!$C$11=2,ROUNDUP(全国標準卸価格!J236*地区別掛け率!J236%,-入力!$C$10),IF(入力!$C$11=3,ROUND(全国標準卸価格!J236*地区別掛け率!J236%,-入力!$C$10),""))),全国標準卸価格!J236))</f>
        <v>30700</v>
      </c>
      <c r="K236" s="19" t="str">
        <f>'6桁'!K236</f>
        <v>V★</v>
      </c>
      <c r="L236" s="12">
        <f>IF(全国標準卸価格!L236="","",IF(ISNUMBER(全国標準卸価格!L236),IF(入力!$C$11=1,ROUNDDOWN(全国標準卸価格!L236*地区別掛け率!L236%,-入力!$C$10),IF(入力!$C$11=2,ROUNDUP(全国標準卸価格!L236*地区別掛け率!L236%,-入力!$C$10),IF(入力!$C$11=3,ROUND(全国標準卸価格!L236*地区別掛け率!L236%,-入力!$C$10),""))),全国標準卸価格!L236))</f>
        <v>27900</v>
      </c>
      <c r="M236" s="19" t="str">
        <f>'6桁'!M236</f>
        <v>V★△</v>
      </c>
      <c r="N236" s="12">
        <f>IF(全国標準卸価格!N236="","",IF(ISNUMBER(全国標準卸価格!N236),IF(入力!$C$11=1,ROUNDDOWN(全国標準卸価格!N236*地区別掛け率!N236%,-入力!$C$10),IF(入力!$C$11=2,ROUNDUP(全国標準卸価格!N236*地区別掛け率!N236%,-入力!$C$10),IF(入力!$C$11=3,ROUND(全国標準卸価格!N236*地区別掛け率!N236%,-入力!$C$10),""))),全国標準卸価格!N236))</f>
        <v>27500</v>
      </c>
      <c r="O236" s="19" t="str">
        <f>'6桁'!O236</f>
        <v>V◇</v>
      </c>
      <c r="P236" s="12" t="str">
        <f>IF(全国標準卸価格!P236="","",IF(ISNUMBER(全国標準卸価格!P236),IF(入力!$C$11=1,ROUNDDOWN(全国標準卸価格!P236*地区別掛け率!P236%,-入力!$C$10),IF(入力!$C$11=2,ROUNDUP(全国標準卸価格!P236*地区別掛け率!P236%,-入力!$C$10),IF(入力!$C$11=3,ROUND(全国標準卸価格!P236*地区別掛け率!P236%,-入力!$C$10),""))),全国標準卸価格!P236))</f>
        <v/>
      </c>
      <c r="Q236" s="20">
        <f>'6桁'!Q236</f>
        <v>0</v>
      </c>
      <c r="R236" s="12" t="str">
        <f>IF(全国標準卸価格!R236="","",IF(ISNUMBER(全国標準卸価格!R236),IF(入力!$C$11=1,ROUNDDOWN(全国標準卸価格!R236*地区別掛け率!R236%,-入力!$C$10),IF(入力!$C$11=2,ROUNDUP(全国標準卸価格!R236*地区別掛け率!R236%,-入力!$C$10),IF(入力!$C$11=3,ROUND(全国標準卸価格!R236*地区別掛け率!R236%,-入力!$C$10),""))),全国標準卸価格!R236))</f>
        <v/>
      </c>
      <c r="S236" s="19">
        <f>'6桁'!S236</f>
        <v>0</v>
      </c>
      <c r="T236" s="12" t="str">
        <f>IF(全国標準卸価格!T236="","",IF(ISNUMBER(全国標準卸価格!T236),IF(入力!$C$11=1,ROUNDDOWN(全国標準卸価格!T236*地区別掛け率!T236%,-入力!$C$10),IF(入力!$C$11=2,ROUNDUP(全国標準卸価格!T236*地区別掛け率!T236%,-入力!$C$10),IF(入力!$C$11=3,ROUND(全国標準卸価格!T236*地区別掛け率!T236%,-入力!$C$10),""))),全国標準卸価格!T236))</f>
        <v/>
      </c>
      <c r="U236" s="19">
        <f>'6桁'!U236</f>
        <v>0</v>
      </c>
      <c r="V236" s="12" t="str">
        <f>IF(全国標準卸価格!V236="","",IF(ISNUMBER(全国標準卸価格!V236),IF(入力!$C$11=1,ROUNDDOWN(全国標準卸価格!V236*地区別掛け率!V236%,-入力!$C$10),IF(入力!$C$11=2,ROUNDUP(全国標準卸価格!V236*地区別掛け率!V236%,-入力!$C$10),IF(入力!$C$11=3,ROUND(全国標準卸価格!V236*地区別掛け率!V236%,-入力!$C$10),""))),全国標準卸価格!V236))</f>
        <v/>
      </c>
      <c r="W236" s="20">
        <f>'6桁'!W236</f>
        <v>0</v>
      </c>
      <c r="X236" s="12">
        <f>IF(全国標準卸価格!X236="","",IF(ISNUMBER(全国標準卸価格!X236),IF(入力!$C$11=1,ROUNDDOWN(全国標準卸価格!X236*地区別掛け率!X236%,-入力!$C$10),IF(入力!$C$11=2,ROUNDUP(全国標準卸価格!X236*地区別掛け率!X236%,-入力!$C$10),IF(入力!$C$11=3,ROUND(全国標準卸価格!X236*地区別掛け率!X236%,-入力!$C$10),""))),全国標準卸価格!X236))</f>
        <v>30700</v>
      </c>
      <c r="Y236" s="20" t="str">
        <f>'6桁'!Y236</f>
        <v>W★</v>
      </c>
      <c r="Z236" s="265"/>
    </row>
    <row r="237" spans="2:26" ht="30" customHeight="1">
      <c r="B237" s="503"/>
      <c r="C237" s="87" t="s">
        <v>130</v>
      </c>
      <c r="D237" s="254">
        <v>91</v>
      </c>
      <c r="E237" s="342">
        <v>95</v>
      </c>
      <c r="F237" s="12">
        <f>IF(全国標準卸価格!F237="","",IF(ISNUMBER(全国標準卸価格!F237),IF(入力!$C$11=1,ROUNDDOWN(全国標準卸価格!F237*地区別掛け率!F237%,-入力!$C$10),IF(入力!$C$11=2,ROUNDUP(全国標準卸価格!F237*地区別掛け率!F237%,-入力!$C$10),IF(入力!$C$11=3,ROUND(全国標準卸価格!F237*地区別掛け率!F237%,-入力!$C$10),""))),全国標準卸価格!F237))</f>
        <v>36600</v>
      </c>
      <c r="G237" s="19" t="str">
        <f>'6桁'!G237</f>
        <v>Y★</v>
      </c>
      <c r="H237" s="12">
        <f>IF(全国標準卸価格!H237="","",IF(ISNUMBER(全国標準卸価格!H237),IF(入力!$C$11=1,ROUNDDOWN(全国標準卸価格!H237*地区別掛け率!H237%,-入力!$C$10),IF(入力!$C$11=2,ROUNDUP(全国標準卸価格!H237*地区別掛け率!H237%,-入力!$C$10),IF(入力!$C$11=3,ROUND(全国標準卸価格!H237*地区別掛け率!H237%,-入力!$C$10),""))),全国標準卸価格!H237))</f>
        <v>35900</v>
      </c>
      <c r="I237" s="19" t="str">
        <f>'6桁'!I237</f>
        <v>V★</v>
      </c>
      <c r="J237" s="12">
        <f>IF(全国標準卸価格!J237="","",IF(ISNUMBER(全国標準卸価格!J237),IF(入力!$C$11=1,ROUNDDOWN(全国標準卸価格!J237*地区別掛け率!J237%,-入力!$C$10),IF(入力!$C$11=2,ROUNDUP(全国標準卸価格!J237*地区別掛け率!J237%,-入力!$C$10),IF(入力!$C$11=3,ROUND(全国標準卸価格!J237*地区別掛け率!J237%,-入力!$C$10),""))),全国標準卸価格!J237))</f>
        <v>32900</v>
      </c>
      <c r="K237" s="19" t="str">
        <f>'6桁'!K237</f>
        <v>V★</v>
      </c>
      <c r="L237" s="12">
        <f>IF(全国標準卸価格!L237="","",IF(ISNUMBER(全国標準卸価格!L237),IF(入力!$C$11=1,ROUNDDOWN(全国標準卸価格!L237*地区別掛け率!L237%,-入力!$C$10),IF(入力!$C$11=2,ROUNDUP(全国標準卸価格!L237*地区別掛け率!L237%,-入力!$C$10),IF(入力!$C$11=3,ROUND(全国標準卸価格!L237*地区別掛け率!L237%,-入力!$C$10),""))),全国標準卸価格!L237))</f>
        <v>31300</v>
      </c>
      <c r="M237" s="19" t="str">
        <f>'6桁'!M237</f>
        <v>V★</v>
      </c>
      <c r="N237" s="12">
        <f>IF(全国標準卸価格!N237="","",IF(ISNUMBER(全国標準卸価格!N237),IF(入力!$C$11=1,ROUNDDOWN(全国標準卸価格!N237*地区別掛け率!N237%,-入力!$C$10),IF(入力!$C$11=2,ROUNDUP(全国標準卸価格!N237*地区別掛け率!N237%,-入力!$C$10),IF(入力!$C$11=3,ROUND(全国標準卸価格!N237*地区別掛け率!N237%,-入力!$C$10),""))),全国標準卸価格!N237))</f>
        <v>30500</v>
      </c>
      <c r="O237" s="19" t="str">
        <f>'6桁'!O237</f>
        <v>V</v>
      </c>
      <c r="P237" s="12" t="str">
        <f>IF(全国標準卸価格!P237="","",IF(ISNUMBER(全国標準卸価格!P237),IF(入力!$C$11=1,ROUNDDOWN(全国標準卸価格!P237*地区別掛け率!P237%,-入力!$C$10),IF(入力!$C$11=2,ROUNDUP(全国標準卸価格!P237*地区別掛け率!P237%,-入力!$C$10),IF(入力!$C$11=3,ROUND(全国標準卸価格!P237*地区別掛け率!P237%,-入力!$C$10),""))),全国標準卸価格!P237))</f>
        <v/>
      </c>
      <c r="Q237" s="20">
        <f>'6桁'!Q237</f>
        <v>0</v>
      </c>
      <c r="R237" s="12" t="str">
        <f>IF(全国標準卸価格!R237="","",IF(ISNUMBER(全国標準卸価格!R237),IF(入力!$C$11=1,ROUNDDOWN(全国標準卸価格!R237*地区別掛け率!R237%,-入力!$C$10),IF(入力!$C$11=2,ROUNDUP(全国標準卸価格!R237*地区別掛け率!R237%,-入力!$C$10),IF(入力!$C$11=3,ROUND(全国標準卸価格!R237*地区別掛け率!R237%,-入力!$C$10),""))),全国標準卸価格!R237))</f>
        <v/>
      </c>
      <c r="S237" s="19">
        <f>'6桁'!S237</f>
        <v>0</v>
      </c>
      <c r="T237" s="12" t="str">
        <f>IF(全国標準卸価格!T237="","",IF(ISNUMBER(全国標準卸価格!T237),IF(入力!$C$11=1,ROUNDDOWN(全国標準卸価格!T237*地区別掛け率!T237%,-入力!$C$10),IF(入力!$C$11=2,ROUNDUP(全国標準卸価格!T237*地区別掛け率!T237%,-入力!$C$10),IF(入力!$C$11=3,ROUND(全国標準卸価格!T237*地区別掛け率!T237%,-入力!$C$10),""))),全国標準卸価格!T237))</f>
        <v/>
      </c>
      <c r="U237" s="19">
        <f>'6桁'!U237</f>
        <v>0</v>
      </c>
      <c r="V237" s="12" t="str">
        <f>IF(全国標準卸価格!V237="","",IF(ISNUMBER(全国標準卸価格!V237),IF(入力!$C$11=1,ROUNDDOWN(全国標準卸価格!V237*地区別掛け率!V237%,-入力!$C$10),IF(入力!$C$11=2,ROUNDUP(全国標準卸価格!V237*地区別掛け率!V237%,-入力!$C$10),IF(入力!$C$11=3,ROUND(全国標準卸価格!V237*地区別掛け率!V237%,-入力!$C$10),""))),全国標準卸価格!V237))</f>
        <v/>
      </c>
      <c r="W237" s="20">
        <f>'6桁'!W237</f>
        <v>0</v>
      </c>
      <c r="X237" s="12">
        <f>IF(全国標準卸価格!X237="","",IF(ISNUMBER(全国標準卸価格!X237),IF(入力!$C$11=1,ROUNDDOWN(全国標準卸価格!X237*地区別掛け率!X237%,-入力!$C$10),IF(入力!$C$11=2,ROUNDUP(全国標準卸価格!X237*地区別掛け率!X237%,-入力!$C$10),IF(入力!$C$11=3,ROUND(全国標準卸価格!X237*地区別掛け率!X237%,-入力!$C$10),""))),全国標準卸価格!X237))</f>
        <v>33800</v>
      </c>
      <c r="Y237" s="20" t="str">
        <f>'6桁'!Y237</f>
        <v>V</v>
      </c>
      <c r="Z237" s="265"/>
    </row>
    <row r="238" spans="2:26" ht="30" customHeight="1">
      <c r="B238" s="503"/>
      <c r="C238" s="341" t="s">
        <v>10</v>
      </c>
      <c r="D238" s="254">
        <v>94</v>
      </c>
      <c r="E238" s="342">
        <v>98</v>
      </c>
      <c r="F238" s="12">
        <f>IF(全国標準卸価格!F238="","",IF(ISNUMBER(全国標準卸価格!F238),IF(入力!$C$11=1,ROUNDDOWN(全国標準卸価格!F238*地区別掛け率!F238%,-入力!$C$10),IF(入力!$C$11=2,ROUNDUP(全国標準卸価格!F238*地区別掛け率!F238%,-入力!$C$10),IF(入力!$C$11=3,ROUND(全国標準卸価格!F238*地区別掛け率!F238%,-入力!$C$10),""))),全国標準卸価格!F238))</f>
        <v>38800</v>
      </c>
      <c r="G238" s="19" t="str">
        <f>'6桁'!G238</f>
        <v>Y★</v>
      </c>
      <c r="H238" s="12">
        <f>IF(全国標準卸価格!H238="","",IF(ISNUMBER(全国標準卸価格!H238),IF(入力!$C$11=1,ROUNDDOWN(全国標準卸価格!H238*地区別掛け率!H238%,-入力!$C$10),IF(入力!$C$11=2,ROUNDUP(全国標準卸価格!H238*地区別掛け率!H238%,-入力!$C$10),IF(入力!$C$11=3,ROUND(全国標準卸価格!H238*地区別掛け率!H238%,-入力!$C$10),""))),全国標準卸価格!H238))</f>
        <v>36000</v>
      </c>
      <c r="I238" s="101" t="str">
        <f>'6桁'!I238</f>
        <v>V★</v>
      </c>
      <c r="J238" s="12">
        <f>IF(全国標準卸価格!J238="","",IF(ISNUMBER(全国標準卸価格!J238),IF(入力!$C$11=1,ROUNDDOWN(全国標準卸価格!J238*地区別掛け率!J238%,-入力!$C$10),IF(入力!$C$11=2,ROUNDUP(全国標準卸価格!J238*地区別掛け率!J238%,-入力!$C$10),IF(入力!$C$11=3,ROUND(全国標準卸価格!J238*地区別掛け率!J238%,-入力!$C$10),""))),全国標準卸価格!J238))</f>
        <v>34800</v>
      </c>
      <c r="K238" s="19" t="str">
        <f>'6桁'!K238</f>
        <v>V★</v>
      </c>
      <c r="L238" s="12">
        <f>IF(全国標準卸価格!L238="","",IF(ISNUMBER(全国標準卸価格!L238),IF(入力!$C$11=1,ROUNDDOWN(全国標準卸価格!L238*地区別掛け率!L238%,-入力!$C$10),IF(入力!$C$11=2,ROUNDUP(全国標準卸価格!L238*地区別掛け率!L238%,-入力!$C$10),IF(入力!$C$11=3,ROUND(全国標準卸価格!L238*地区別掛け率!L238%,-入力!$C$10),""))),全国標準卸価格!L238))</f>
        <v>34300</v>
      </c>
      <c r="M238" s="19" t="str">
        <f>'6桁'!M238</f>
        <v>V★</v>
      </c>
      <c r="N238" s="12" t="str">
        <f>IF(全国標準卸価格!N238="","",IF(ISNUMBER(全国標準卸価格!N238),IF(入力!$C$11=1,ROUNDDOWN(全国標準卸価格!N238*地区別掛け率!N238%,-入力!$C$10),IF(入力!$C$11=2,ROUNDUP(全国標準卸価格!N238*地区別掛け率!N238%,-入力!$C$10),IF(入力!$C$11=3,ROUND(全国標準卸価格!N238*地区別掛け率!N238%,-入力!$C$10),""))),全国標準卸価格!N238))</f>
        <v/>
      </c>
      <c r="O238" s="19">
        <f>'6桁'!O238</f>
        <v>0</v>
      </c>
      <c r="P238" s="12" t="str">
        <f>IF(全国標準卸価格!P238="","",IF(ISNUMBER(全国標準卸価格!P238),IF(入力!$C$11=1,ROUNDDOWN(全国標準卸価格!P238*地区別掛け率!P238%,-入力!$C$10),IF(入力!$C$11=2,ROUNDUP(全国標準卸価格!P238*地区別掛け率!P238%,-入力!$C$10),IF(入力!$C$11=3,ROUND(全国標準卸価格!P238*地区別掛け率!P238%,-入力!$C$10),""))),全国標準卸価格!P238))</f>
        <v/>
      </c>
      <c r="Q238" s="19">
        <f>'6桁'!Q238</f>
        <v>0</v>
      </c>
      <c r="R238" s="12" t="str">
        <f>IF(全国標準卸価格!R238="","",IF(ISNUMBER(全国標準卸価格!R238),IF(入力!$C$11=1,ROUNDDOWN(全国標準卸価格!R238*地区別掛け率!R238%,-入力!$C$10),IF(入力!$C$11=2,ROUNDUP(全国標準卸価格!R238*地区別掛け率!R238%,-入力!$C$10),IF(入力!$C$11=3,ROUND(全国標準卸価格!R238*地区別掛け率!R238%,-入力!$C$10),""))),全国標準卸価格!R238))</f>
        <v/>
      </c>
      <c r="S238" s="19">
        <f>'6桁'!S238</f>
        <v>0</v>
      </c>
      <c r="T238" s="12" t="str">
        <f>IF(全国標準卸価格!T238="","",IF(ISNUMBER(全国標準卸価格!T238),IF(入力!$C$11=1,ROUNDDOWN(全国標準卸価格!T238*地区別掛け率!T238%,-入力!$C$10),IF(入力!$C$11=2,ROUNDUP(全国標準卸価格!T238*地区別掛け率!T238%,-入力!$C$10),IF(入力!$C$11=3,ROUND(全国標準卸価格!T238*地区別掛け率!T238%,-入力!$C$10),""))),全国標準卸価格!T238))</f>
        <v/>
      </c>
      <c r="U238" s="19">
        <f>'6桁'!U238</f>
        <v>0</v>
      </c>
      <c r="V238" s="12" t="str">
        <f>IF(全国標準卸価格!V238="","",IF(ISNUMBER(全国標準卸価格!V238),IF(入力!$C$11=1,ROUNDDOWN(全国標準卸価格!V238*地区別掛け率!V238%,-入力!$C$10),IF(入力!$C$11=2,ROUNDUP(全国標準卸価格!V238*地区別掛け率!V238%,-入力!$C$10),IF(入力!$C$11=3,ROUND(全国標準卸価格!V238*地区別掛け率!V238%,-入力!$C$10),""))),全国標準卸価格!V238))</f>
        <v/>
      </c>
      <c r="W238" s="20">
        <f>'6桁'!W238</f>
        <v>0</v>
      </c>
      <c r="X238" s="12">
        <f>IF(全国標準卸価格!X238="","",IF(ISNUMBER(全国標準卸価格!X238),IF(入力!$C$11=1,ROUNDDOWN(全国標準卸価格!X238*地区別掛け率!X238%,-入力!$C$10),IF(入力!$C$11=2,ROUNDUP(全国標準卸価格!X238*地区別掛け率!X238%,-入力!$C$10),IF(入力!$C$11=3,ROUND(全国標準卸価格!X238*地区別掛け率!X238%,-入力!$C$10),""))),全国標準卸価格!X238))</f>
        <v>35800</v>
      </c>
      <c r="Y238" s="20" t="str">
        <f>'6桁'!Y238</f>
        <v>W</v>
      </c>
      <c r="Z238" s="265"/>
    </row>
    <row r="239" spans="2:26" ht="30" customHeight="1">
      <c r="B239" s="503"/>
      <c r="C239" s="341" t="s">
        <v>143</v>
      </c>
      <c r="D239" s="254">
        <v>96</v>
      </c>
      <c r="E239" s="342">
        <v>100</v>
      </c>
      <c r="F239" s="12" t="str">
        <f>IF(全国標準卸価格!F239="","",IF(ISNUMBER(全国標準卸価格!F239),IF(入力!$C$11=1,ROUNDDOWN(全国標準卸価格!F239*地区別掛け率!F239%,-入力!$C$10),IF(入力!$C$11=2,ROUNDUP(全国標準卸価格!F239*地区別掛け率!F239%,-入力!$C$10),IF(入力!$C$11=3,ROUND(全国標準卸価格!F239*地区別掛け率!F239%,-入力!$C$10),""))),全国標準卸価格!F239))</f>
        <v/>
      </c>
      <c r="G239" s="19">
        <f>'6桁'!G239</f>
        <v>0</v>
      </c>
      <c r="H239" s="12">
        <f>IF(全国標準卸価格!H239="","",IF(ISNUMBER(全国標準卸価格!H239),IF(入力!$C$11=1,ROUNDDOWN(全国標準卸価格!H239*地区別掛け率!H239%,-入力!$C$10),IF(入力!$C$11=2,ROUNDUP(全国標準卸価格!H239*地区別掛け率!H239%,-入力!$C$10),IF(入力!$C$11=3,ROUND(全国標準卸価格!H239*地区別掛け率!H239%,-入力!$C$10),""))),全国標準卸価格!H239))</f>
        <v>40600</v>
      </c>
      <c r="I239" s="101" t="str">
        <f>'6桁'!I239</f>
        <v>※V
VE303</v>
      </c>
      <c r="J239" s="12">
        <f>IF(全国標準卸価格!J239="","",IF(ISNUMBER(全国標準卸価格!J239),IF(入力!$C$11=1,ROUNDDOWN(全国標準卸価格!J239*地区別掛け率!J239%,-入力!$C$10),IF(入力!$C$11=2,ROUNDUP(全国標準卸価格!J239*地区別掛け率!J239%,-入力!$C$10),IF(入力!$C$11=3,ROUND(全国標準卸価格!J239*地区別掛け率!J239%,-入力!$C$10),""))),全国標準卸価格!J239))</f>
        <v>36900</v>
      </c>
      <c r="K239" s="19" t="str">
        <f>'6桁'!K239</f>
        <v>V</v>
      </c>
      <c r="L239" s="12" t="str">
        <f>IF(全国標準卸価格!L239="","",IF(ISNUMBER(全国標準卸価格!L239),IF(入力!$C$11=1,ROUNDDOWN(全国標準卸価格!L239*地区別掛け率!L239%,-入力!$C$10),IF(入力!$C$11=2,ROUNDUP(全国標準卸価格!L239*地区別掛け率!L239%,-入力!$C$10),IF(入力!$C$11=3,ROUND(全国標準卸価格!L239*地区別掛け率!L239%,-入力!$C$10),""))),全国標準卸価格!L239))</f>
        <v/>
      </c>
      <c r="M239" s="19">
        <f>'6桁'!M239</f>
        <v>0</v>
      </c>
      <c r="N239" s="12" t="str">
        <f>IF(全国標準卸価格!N239="","",IF(ISNUMBER(全国標準卸価格!N239),IF(入力!$C$11=1,ROUNDDOWN(全国標準卸価格!N239*地区別掛け率!N239%,-入力!$C$10),IF(入力!$C$11=2,ROUNDUP(全国標準卸価格!N239*地区別掛け率!N239%,-入力!$C$10),IF(入力!$C$11=3,ROUND(全国標準卸価格!N239*地区別掛け率!N239%,-入力!$C$10),""))),全国標準卸価格!N239))</f>
        <v/>
      </c>
      <c r="O239" s="19">
        <f>'6桁'!O239</f>
        <v>0</v>
      </c>
      <c r="P239" s="12" t="str">
        <f>IF(全国標準卸価格!P239="","",IF(ISNUMBER(全国標準卸価格!P239),IF(入力!$C$11=1,ROUNDDOWN(全国標準卸価格!P239*地区別掛け率!P239%,-入力!$C$10),IF(入力!$C$11=2,ROUNDUP(全国標準卸価格!P239*地区別掛け率!P239%,-入力!$C$10),IF(入力!$C$11=3,ROUND(全国標準卸価格!P239*地区別掛け率!P239%,-入力!$C$10),""))),全国標準卸価格!P239))</f>
        <v/>
      </c>
      <c r="Q239" s="20">
        <f>'6桁'!Q239</f>
        <v>0</v>
      </c>
      <c r="R239" s="12" t="str">
        <f>IF(全国標準卸価格!R239="","",IF(ISNUMBER(全国標準卸価格!R239),IF(入力!$C$11=1,ROUNDDOWN(全国標準卸価格!R239*地区別掛け率!R239%,-入力!$C$10),IF(入力!$C$11=2,ROUNDUP(全国標準卸価格!R239*地区別掛け率!R239%,-入力!$C$10),IF(入力!$C$11=3,ROUND(全国標準卸価格!R239*地区別掛け率!R239%,-入力!$C$10),""))),全国標準卸価格!R239))</f>
        <v/>
      </c>
      <c r="S239" s="19">
        <f>'6桁'!S239</f>
        <v>0</v>
      </c>
      <c r="T239" s="12" t="str">
        <f>IF(全国標準卸価格!T239="","",IF(ISNUMBER(全国標準卸価格!T239),IF(入力!$C$11=1,ROUNDDOWN(全国標準卸価格!T239*地区別掛け率!T239%,-入力!$C$10),IF(入力!$C$11=2,ROUNDUP(全国標準卸価格!T239*地区別掛け率!T239%,-入力!$C$10),IF(入力!$C$11=3,ROUND(全国標準卸価格!T239*地区別掛け率!T239%,-入力!$C$10),""))),全国標準卸価格!T239))</f>
        <v/>
      </c>
      <c r="U239" s="19">
        <f>'6桁'!U239</f>
        <v>0</v>
      </c>
      <c r="V239" s="12" t="str">
        <f>IF(全国標準卸価格!V239="","",IF(ISNUMBER(全国標準卸価格!V239),IF(入力!$C$11=1,ROUNDDOWN(全国標準卸価格!V239*地区別掛け率!V239%,-入力!$C$10),IF(入力!$C$11=2,ROUNDUP(全国標準卸価格!V239*地区別掛け率!V239%,-入力!$C$10),IF(入力!$C$11=3,ROUND(全国標準卸価格!V239*地区別掛け率!V239%,-入力!$C$10),""))),全国標準卸価格!V239))</f>
        <v/>
      </c>
      <c r="W239" s="20">
        <f>'6桁'!W239</f>
        <v>0</v>
      </c>
      <c r="X239" s="12" t="str">
        <f>IF(全国標準卸価格!X239="","",IF(ISNUMBER(全国標準卸価格!X239),IF(入力!$C$11=1,ROUNDDOWN(全国標準卸価格!X239*地区別掛け率!X239%,-入力!$C$10),IF(入力!$C$11=2,ROUNDUP(全国標準卸価格!X239*地区別掛け率!X239%,-入力!$C$10),IF(入力!$C$11=3,ROUND(全国標準卸価格!X239*地区別掛け率!X239%,-入力!$C$10),""))),全国標準卸価格!X239))</f>
        <v/>
      </c>
      <c r="Y239" s="20">
        <f>'6桁'!Y239</f>
        <v>0</v>
      </c>
      <c r="Z239" s="265"/>
    </row>
    <row r="240" spans="2:26" ht="30" customHeight="1">
      <c r="B240" s="503"/>
      <c r="C240" s="341" t="s">
        <v>144</v>
      </c>
      <c r="D240" s="254">
        <v>91</v>
      </c>
      <c r="E240" s="342">
        <v>95</v>
      </c>
      <c r="F240" s="12" t="str">
        <f>IF(全国標準卸価格!F240="","",IF(ISNUMBER(全国標準卸価格!F240),IF(入力!$C$11=1,ROUNDDOWN(全国標準卸価格!F240*地区別掛け率!F240%,-入力!$C$10),IF(入力!$C$11=2,ROUNDUP(全国標準卸価格!F240*地区別掛け率!F240%,-入力!$C$10),IF(入力!$C$11=3,ROUND(全国標準卸価格!F240*地区別掛け率!F240%,-入力!$C$10),""))),全国標準卸価格!F240))</f>
        <v/>
      </c>
      <c r="G240" s="19">
        <f>'6桁'!G240</f>
        <v>0</v>
      </c>
      <c r="H240" s="12">
        <f>IF(全国標準卸価格!H240="","",IF(ISNUMBER(全国標準卸価格!H240),IF(入力!$C$11=1,ROUNDDOWN(全国標準卸価格!H240*地区別掛け率!H240%,-入力!$C$10),IF(入力!$C$11=2,ROUNDUP(全国標準卸価格!H240*地区別掛け率!H240%,-入力!$C$10),IF(入力!$C$11=3,ROUND(全国標準卸価格!H240*地区別掛け率!H240%,-入力!$C$10),""))),全国標準卸価格!H240))</f>
        <v>32500</v>
      </c>
      <c r="I240" s="19" t="str">
        <f>'6桁'!I240</f>
        <v>V★</v>
      </c>
      <c r="J240" s="12">
        <f>IF(全国標準卸価格!J240="","",IF(ISNUMBER(全国標準卸価格!J240),IF(入力!$C$11=1,ROUNDDOWN(全国標準卸価格!J240*地区別掛け率!J240%,-入力!$C$10),IF(入力!$C$11=2,ROUNDUP(全国標準卸価格!J240*地区別掛け率!J240%,-入力!$C$10),IF(入力!$C$11=3,ROUND(全国標準卸価格!J240*地区別掛け率!J240%,-入力!$C$10),""))),全国標準卸価格!J240))</f>
        <v>28200</v>
      </c>
      <c r="K240" s="19" t="str">
        <f>'6桁'!K240</f>
        <v>V</v>
      </c>
      <c r="L240" s="12">
        <f>IF(全国標準卸価格!L240="","",IF(ISNUMBER(全国標準卸価格!L240),IF(入力!$C$11=1,ROUNDDOWN(全国標準卸価格!L240*地区別掛け率!L240%,-入力!$C$10),IF(入力!$C$11=2,ROUNDUP(全国標準卸価格!L240*地区別掛け率!L240%,-入力!$C$10),IF(入力!$C$11=3,ROUND(全国標準卸価格!L240*地区別掛け率!L240%,-入力!$C$10),""))),全国標準卸価格!L240))</f>
        <v>25900</v>
      </c>
      <c r="M240" s="19" t="str">
        <f>'6桁'!M240</f>
        <v>V★△</v>
      </c>
      <c r="N240" s="12" t="str">
        <f>IF(全国標準卸価格!N240="","",IF(ISNUMBER(全国標準卸価格!N240),IF(入力!$C$11=1,ROUNDDOWN(全国標準卸価格!N240*地区別掛け率!N240%,-入力!$C$10),IF(入力!$C$11=2,ROUNDUP(全国標準卸価格!N240*地区別掛け率!N240%,-入力!$C$10),IF(入力!$C$11=3,ROUND(全国標準卸価格!N240*地区別掛け率!N240%,-入力!$C$10),""))),全国標準卸価格!N240))</f>
        <v/>
      </c>
      <c r="O240" s="19">
        <f>'6桁'!O240</f>
        <v>0</v>
      </c>
      <c r="P240" s="12" t="str">
        <f>IF(全国標準卸価格!P240="","",IF(ISNUMBER(全国標準卸価格!P240),IF(入力!$C$11=1,ROUNDDOWN(全国標準卸価格!P240*地区別掛け率!P240%,-入力!$C$10),IF(入力!$C$11=2,ROUNDUP(全国標準卸価格!P240*地区別掛け率!P240%,-入力!$C$10),IF(入力!$C$11=3,ROUND(全国標準卸価格!P240*地区別掛け率!P240%,-入力!$C$10),""))),全国標準卸価格!P240))</f>
        <v/>
      </c>
      <c r="Q240" s="20">
        <f>'6桁'!Q240</f>
        <v>0</v>
      </c>
      <c r="R240" s="12" t="str">
        <f>IF(全国標準卸価格!R240="","",IF(ISNUMBER(全国標準卸価格!R240),IF(入力!$C$11=1,ROUNDDOWN(全国標準卸価格!R240*地区別掛け率!R240%,-入力!$C$10),IF(入力!$C$11=2,ROUNDUP(全国標準卸価格!R240*地区別掛け率!R240%,-入力!$C$10),IF(入力!$C$11=3,ROUND(全国標準卸価格!R240*地区別掛け率!R240%,-入力!$C$10),""))),全国標準卸価格!R240))</f>
        <v/>
      </c>
      <c r="S240" s="19">
        <f>'6桁'!S240</f>
        <v>0</v>
      </c>
      <c r="T240" s="12" t="str">
        <f>IF(全国標準卸価格!T240="","",IF(ISNUMBER(全国標準卸価格!T240),IF(入力!$C$11=1,ROUNDDOWN(全国標準卸価格!T240*地区別掛け率!T240%,-入力!$C$10),IF(入力!$C$11=2,ROUNDUP(全国標準卸価格!T240*地区別掛け率!T240%,-入力!$C$10),IF(入力!$C$11=3,ROUND(全国標準卸価格!T240*地区別掛け率!T240%,-入力!$C$10),""))),全国標準卸価格!T240))</f>
        <v/>
      </c>
      <c r="U240" s="19">
        <f>'6桁'!U240</f>
        <v>0</v>
      </c>
      <c r="V240" s="12" t="str">
        <f>IF(全国標準卸価格!V240="","",IF(ISNUMBER(全国標準卸価格!V240),IF(入力!$C$11=1,ROUNDDOWN(全国標準卸価格!V240*地区別掛け率!V240%,-入力!$C$10),IF(入力!$C$11=2,ROUNDUP(全国標準卸価格!V240*地区別掛け率!V240%,-入力!$C$10),IF(入力!$C$11=3,ROUND(全国標準卸価格!V240*地区別掛け率!V240%,-入力!$C$10),""))),全国標準卸価格!V240))</f>
        <v/>
      </c>
      <c r="W240" s="20">
        <f>'6桁'!W240</f>
        <v>0</v>
      </c>
      <c r="X240" s="12" t="str">
        <f>IF(全国標準卸価格!X240="","",IF(ISNUMBER(全国標準卸価格!X240),IF(入力!$C$11=1,ROUNDDOWN(全国標準卸価格!X240*地区別掛け率!X240%,-入力!$C$10),IF(入力!$C$11=2,ROUNDUP(全国標準卸価格!X240*地区別掛け率!X240%,-入力!$C$10),IF(入力!$C$11=3,ROUND(全国標準卸価格!X240*地区別掛け率!X240%,-入力!$C$10),""))),全国標準卸価格!X240))</f>
        <v/>
      </c>
      <c r="Y240" s="20">
        <f>'6桁'!Y240</f>
        <v>0</v>
      </c>
      <c r="Z240" s="265"/>
    </row>
    <row r="241" spans="2:27" ht="30" customHeight="1">
      <c r="B241" s="503"/>
      <c r="C241" s="341" t="s">
        <v>51</v>
      </c>
      <c r="D241" s="254">
        <v>94</v>
      </c>
      <c r="E241" s="342">
        <v>98</v>
      </c>
      <c r="F241" s="12">
        <f>IF(全国標準卸価格!F241="","",IF(ISNUMBER(全国標準卸価格!F241),IF(入力!$C$11=1,ROUNDDOWN(全国標準卸価格!F241*地区別掛け率!F241%,-入力!$C$10),IF(入力!$C$11=2,ROUNDUP(全国標準卸価格!F241*地区別掛け率!F241%,-入力!$C$10),IF(入力!$C$11=3,ROUND(全国標準卸価格!F241*地区別掛け率!F241%,-入力!$C$10),""))),全国標準卸価格!F241))</f>
        <v>33400</v>
      </c>
      <c r="G241" s="19" t="str">
        <f>'6桁'!G241</f>
        <v>Y</v>
      </c>
      <c r="H241" s="12">
        <f>IF(全国標準卸価格!H241="","",IF(ISNUMBER(全国標準卸価格!H241),IF(入力!$C$11=1,ROUNDDOWN(全国標準卸価格!H241*地区別掛け率!H241%,-入力!$C$10),IF(入力!$C$11=2,ROUNDUP(全国標準卸価格!H241*地区別掛け率!H241%,-入力!$C$10),IF(入力!$C$11=3,ROUND(全国標準卸価格!H241*地区別掛け率!H241%,-入力!$C$10),""))),全国標準卸価格!H241))</f>
        <v>32900</v>
      </c>
      <c r="I241" s="19" t="str">
        <f>'6桁'!I241</f>
        <v>W</v>
      </c>
      <c r="J241" s="12">
        <f>IF(全国標準卸価格!J241="","",IF(ISNUMBER(全国標準卸価格!J241),IF(入力!$C$11=1,ROUNDDOWN(全国標準卸価格!J241*地区別掛け率!J241%,-入力!$C$10),IF(入力!$C$11=2,ROUNDUP(全国標準卸価格!J241*地区別掛け率!J241%,-入力!$C$10),IF(入力!$C$11=3,ROUND(全国標準卸価格!J241*地区別掛け率!J241%,-入力!$C$10),""))),全国標準卸価格!J241))</f>
        <v>29400</v>
      </c>
      <c r="K241" s="19" t="str">
        <f>'6桁'!K241</f>
        <v>V</v>
      </c>
      <c r="L241" s="12">
        <f>IF(全国標準卸価格!L241="","",IF(ISNUMBER(全国標準卸価格!L241),IF(入力!$C$11=1,ROUNDDOWN(全国標準卸価格!L241*地区別掛け率!L241%,-入力!$C$10),IF(入力!$C$11=2,ROUNDUP(全国標準卸価格!L241*地区別掛け率!L241%,-入力!$C$10),IF(入力!$C$11=3,ROUND(全国標準卸価格!L241*地区別掛け率!L241%,-入力!$C$10),""))),全国標準卸価格!L241))</f>
        <v>26400</v>
      </c>
      <c r="M241" s="19" t="str">
        <f>'6桁'!M241</f>
        <v>V</v>
      </c>
      <c r="N241" s="12">
        <f>IF(全国標準卸価格!N241="","",IF(ISNUMBER(全国標準卸価格!N241),IF(入力!$C$11=1,ROUNDDOWN(全国標準卸価格!N241*地区別掛け率!N241%,-入力!$C$10),IF(入力!$C$11=2,ROUNDUP(全国標準卸価格!N241*地区別掛け率!N241%,-入力!$C$10),IF(入力!$C$11=3,ROUND(全国標準卸価格!N241*地区別掛け率!N241%,-入力!$C$10),""))),全国標準卸価格!N241))</f>
        <v>25700</v>
      </c>
      <c r="O241" s="19" t="str">
        <f>'6桁'!O241</f>
        <v>V</v>
      </c>
      <c r="P241" s="12" t="str">
        <f>IF(全国標準卸価格!P241="","",IF(ISNUMBER(全国標準卸価格!P241),IF(入力!$C$11=1,ROUNDDOWN(全国標準卸価格!P241*地区別掛け率!P241%,-入力!$C$10),IF(入力!$C$11=2,ROUNDUP(全国標準卸価格!P241*地区別掛け率!P241%,-入力!$C$10),IF(入力!$C$11=3,ROUND(全国標準卸価格!P241*地区別掛け率!P241%,-入力!$C$10),""))),全国標準卸価格!P241))</f>
        <v/>
      </c>
      <c r="Q241" s="20">
        <f>'6桁'!Q241</f>
        <v>0</v>
      </c>
      <c r="R241" s="12" t="str">
        <f>IF(全国標準卸価格!R241="","",IF(ISNUMBER(全国標準卸価格!R241),IF(入力!$C$11=1,ROUNDDOWN(全国標準卸価格!R241*地区別掛け率!R241%,-入力!$C$10),IF(入力!$C$11=2,ROUNDUP(全国標準卸価格!R241*地区別掛け率!R241%,-入力!$C$10),IF(入力!$C$11=3,ROUND(全国標準卸価格!R241*地区別掛け率!R241%,-入力!$C$10),""))),全国標準卸価格!R241))</f>
        <v/>
      </c>
      <c r="S241" s="19">
        <f>'6桁'!S241</f>
        <v>0</v>
      </c>
      <c r="T241" s="12" t="str">
        <f>IF(全国標準卸価格!T241="","",IF(ISNUMBER(全国標準卸価格!T241),IF(入力!$C$11=1,ROUNDDOWN(全国標準卸価格!T241*地区別掛け率!T241%,-入力!$C$10),IF(入力!$C$11=2,ROUNDUP(全国標準卸価格!T241*地区別掛け率!T241%,-入力!$C$10),IF(入力!$C$11=3,ROUND(全国標準卸価格!T241*地区別掛け率!T241%,-入力!$C$10),""))),全国標準卸価格!T241))</f>
        <v/>
      </c>
      <c r="U241" s="19">
        <f>'6桁'!U241</f>
        <v>0</v>
      </c>
      <c r="V241" s="12" t="str">
        <f>IF(全国標準卸価格!V241="","",IF(ISNUMBER(全国標準卸価格!V241),IF(入力!$C$11=1,ROUNDDOWN(全国標準卸価格!V241*地区別掛け率!V241%,-入力!$C$10),IF(入力!$C$11=2,ROUNDUP(全国標準卸価格!V241*地区別掛け率!V241%,-入力!$C$10),IF(入力!$C$11=3,ROUND(全国標準卸価格!V241*地区別掛け率!V241%,-入力!$C$10),""))),全国標準卸価格!V241))</f>
        <v/>
      </c>
      <c r="W241" s="20">
        <f>'6桁'!W241</f>
        <v>0</v>
      </c>
      <c r="X241" s="12">
        <f>IF(全国標準卸価格!X241="","",IF(ISNUMBER(全国標準卸価格!X241),IF(入力!$C$11=1,ROUNDDOWN(全国標準卸価格!X241*地区別掛け率!X241%,-入力!$C$10),IF(入力!$C$11=2,ROUNDUP(全国標準卸価格!X241*地区別掛け率!X241%,-入力!$C$10),IF(入力!$C$11=3,ROUND(全国標準卸価格!X241*地区別掛け率!X241%,-入力!$C$10),""))),全国標準卸価格!X241))</f>
        <v>29600</v>
      </c>
      <c r="Y241" s="20" t="str">
        <f>'6桁'!Y241</f>
        <v>V</v>
      </c>
      <c r="Z241" s="265"/>
    </row>
    <row r="242" spans="2:27" ht="30" customHeight="1">
      <c r="B242" s="503"/>
      <c r="C242" s="341" t="s">
        <v>145</v>
      </c>
      <c r="D242" s="254">
        <v>97</v>
      </c>
      <c r="E242" s="342">
        <v>101</v>
      </c>
      <c r="F242" s="12">
        <f>IF(全国標準卸価格!F242="","",IF(ISNUMBER(全国標準卸価格!F242),IF(入力!$C$11=1,ROUNDDOWN(全国標準卸価格!F242*地区別掛け率!F242%,-入力!$C$10),IF(入力!$C$11=2,ROUNDUP(全国標準卸価格!F242*地区別掛け率!F242%,-入力!$C$10),IF(入力!$C$11=3,ROUND(全国標準卸価格!F242*地区別掛け率!F242%,-入力!$C$10),""))),全国標準卸価格!F242))</f>
        <v>38400</v>
      </c>
      <c r="G242" s="19" t="str">
        <f>'6桁'!G242</f>
        <v>Y★</v>
      </c>
      <c r="H242" s="12">
        <f>IF(全国標準卸価格!H242="","",IF(ISNUMBER(全国標準卸価格!H242),IF(入力!$C$11=1,ROUNDDOWN(全国標準卸価格!H242*地区別掛け率!H242%,-入力!$C$10),IF(入力!$C$11=2,ROUNDUP(全国標準卸価格!H242*地区別掛け率!H242%,-入力!$C$10),IF(入力!$C$11=3,ROUND(全国標準卸価格!H242*地区別掛け率!H242%,-入力!$C$10),""))),全国標準卸価格!H242))</f>
        <v>35000</v>
      </c>
      <c r="I242" s="19" t="str">
        <f>'6桁'!I242</f>
        <v>W</v>
      </c>
      <c r="J242" s="12">
        <f>IF(全国標準卸価格!J242="","",IF(ISNUMBER(全国標準卸価格!J242),IF(入力!$C$11=1,ROUNDDOWN(全国標準卸価格!J242*地区別掛け率!J242%,-入力!$C$10),IF(入力!$C$11=2,ROUNDUP(全国標準卸価格!J242*地区別掛け率!J242%,-入力!$C$10),IF(入力!$C$11=3,ROUND(全国標準卸価格!J242*地区別掛け率!J242%,-入力!$C$10),""))),全国標準卸価格!J242))</f>
        <v>33700</v>
      </c>
      <c r="K242" s="19" t="str">
        <f>'6桁'!K242</f>
        <v>W★</v>
      </c>
      <c r="L242" s="12">
        <f>IF(全国標準卸価格!L242="","",IF(ISNUMBER(全国標準卸価格!L242),IF(入力!$C$11=1,ROUNDDOWN(全国標準卸価格!L242*地区別掛け率!L242%,-入力!$C$10),IF(入力!$C$11=2,ROUNDUP(全国標準卸価格!L242*地区別掛け率!L242%,-入力!$C$10),IF(入力!$C$11=3,ROUND(全国標準卸価格!L242*地区別掛け率!L242%,-入力!$C$10),""))),全国標準卸価格!L242))</f>
        <v>31500</v>
      </c>
      <c r="M242" s="19" t="str">
        <f>'6桁'!M242</f>
        <v>W</v>
      </c>
      <c r="N242" s="12">
        <f>IF(全国標準卸価格!N242="","",IF(ISNUMBER(全国標準卸価格!N242),IF(入力!$C$11=1,ROUNDDOWN(全国標準卸価格!N242*地区別掛け率!N242%,-入力!$C$10),IF(入力!$C$11=2,ROUNDUP(全国標準卸価格!N242*地区別掛け率!N242%,-入力!$C$10),IF(入力!$C$11=3,ROUND(全国標準卸価格!N242*地区別掛け率!N242%,-入力!$C$10),""))),全国標準卸価格!N242))</f>
        <v>28700</v>
      </c>
      <c r="O242" s="19" t="str">
        <f>'6桁'!O242</f>
        <v>W</v>
      </c>
      <c r="P242" s="12" t="str">
        <f>IF(全国標準卸価格!P242="","",IF(ISNUMBER(全国標準卸価格!P242),IF(入力!$C$11=1,ROUNDDOWN(全国標準卸価格!P242*地区別掛け率!P242%,-入力!$C$10),IF(入力!$C$11=2,ROUNDUP(全国標準卸価格!P242*地区別掛け率!P242%,-入力!$C$10),IF(入力!$C$11=3,ROUND(全国標準卸価格!P242*地区別掛け率!P242%,-入力!$C$10),""))),全国標準卸価格!P242))</f>
        <v/>
      </c>
      <c r="Q242" s="20">
        <f>'6桁'!Q242</f>
        <v>0</v>
      </c>
      <c r="R242" s="12" t="str">
        <f>IF(全国標準卸価格!R242="","",IF(ISNUMBER(全国標準卸価格!R242),IF(入力!$C$11=1,ROUNDDOWN(全国標準卸価格!R242*地区別掛け率!R242%,-入力!$C$10),IF(入力!$C$11=2,ROUNDUP(全国標準卸価格!R242*地区別掛け率!R242%,-入力!$C$10),IF(入力!$C$11=3,ROUND(全国標準卸価格!R242*地区別掛け率!R242%,-入力!$C$10),""))),全国標準卸価格!R242))</f>
        <v/>
      </c>
      <c r="S242" s="19">
        <f>'6桁'!S242</f>
        <v>0</v>
      </c>
      <c r="T242" s="12" t="str">
        <f>IF(全国標準卸価格!T242="","",IF(ISNUMBER(全国標準卸価格!T242),IF(入力!$C$11=1,ROUNDDOWN(全国標準卸価格!T242*地区別掛け率!T242%,-入力!$C$10),IF(入力!$C$11=2,ROUNDUP(全国標準卸価格!T242*地区別掛け率!T242%,-入力!$C$10),IF(入力!$C$11=3,ROUND(全国標準卸価格!T242*地区別掛け率!T242%,-入力!$C$10),""))),全国標準卸価格!T242))</f>
        <v/>
      </c>
      <c r="U242" s="19">
        <f>'6桁'!U242</f>
        <v>0</v>
      </c>
      <c r="V242" s="12" t="str">
        <f>IF(全国標準卸価格!V242="","",IF(ISNUMBER(全国標準卸価格!V242),IF(入力!$C$11=1,ROUNDDOWN(全国標準卸価格!V242*地区別掛け率!V242%,-入力!$C$10),IF(入力!$C$11=2,ROUNDUP(全国標準卸価格!V242*地区別掛け率!V242%,-入力!$C$10),IF(入力!$C$11=3,ROUND(全国標準卸価格!V242*地区別掛け率!V242%,-入力!$C$10),""))),全国標準卸価格!V242))</f>
        <v/>
      </c>
      <c r="W242" s="20">
        <f>'6桁'!W242</f>
        <v>0</v>
      </c>
      <c r="X242" s="12" t="str">
        <f>IF(全国標準卸価格!X242="","",IF(ISNUMBER(全国標準卸価格!X242),IF(入力!$C$11=1,ROUNDDOWN(全国標準卸価格!X242*地区別掛け率!X242%,-入力!$C$10),IF(入力!$C$11=2,ROUNDUP(全国標準卸価格!X242*地区別掛け率!X242%,-入力!$C$10),IF(入力!$C$11=3,ROUND(全国標準卸価格!X242*地区別掛け率!X242%,-入力!$C$10),""))),全国標準卸価格!X242))</f>
        <v/>
      </c>
      <c r="Y242" s="20">
        <f>'6桁'!Y242</f>
        <v>0</v>
      </c>
      <c r="Z242" s="265"/>
    </row>
    <row r="243" spans="2:27" ht="30" customHeight="1">
      <c r="B243" s="503"/>
      <c r="C243" s="341" t="s">
        <v>146</v>
      </c>
      <c r="D243" s="254">
        <v>99</v>
      </c>
      <c r="E243" s="342">
        <v>103</v>
      </c>
      <c r="F243" s="12">
        <f>IF(全国標準卸価格!F243="","",IF(ISNUMBER(全国標準卸価格!F243),IF(入力!$C$11=1,ROUNDDOWN(全国標準卸価格!F243*地区別掛け率!F243%,-入力!$C$10),IF(入力!$C$11=2,ROUNDUP(全国標準卸価格!F243*地区別掛け率!F243%,-入力!$C$10),IF(入力!$C$11=3,ROUND(全国標準卸価格!F243*地区別掛け率!F243%,-入力!$C$10),""))),全国標準卸価格!F243))</f>
        <v>39000</v>
      </c>
      <c r="G243" s="19" t="str">
        <f>'6桁'!G243</f>
        <v>Y★</v>
      </c>
      <c r="H243" s="12">
        <f>IF(全国標準卸価格!H243="","",IF(ISNUMBER(全国標準卸価格!H243),IF(入力!$C$11=1,ROUNDDOWN(全国標準卸価格!H243*地区別掛け率!H243%,-入力!$C$10),IF(入力!$C$11=2,ROUNDUP(全国標準卸価格!H243*地区別掛け率!H243%,-入力!$C$10),IF(入力!$C$11=3,ROUND(全国標準卸価格!H243*地区別掛け率!H243%,-入力!$C$10),""))),全国標準卸価格!H243))</f>
        <v>36200</v>
      </c>
      <c r="I243" s="19" t="str">
        <f>'6桁'!I243</f>
        <v>W</v>
      </c>
      <c r="J243" s="12" t="str">
        <f>IF(全国標準卸価格!J243="","",IF(ISNUMBER(全国標準卸価格!J243),IF(入力!$C$11=1,ROUNDDOWN(全国標準卸価格!J243*地区別掛け率!J243%,-入力!$C$10),IF(入力!$C$11=2,ROUNDUP(全国標準卸価格!J243*地区別掛け率!J243%,-入力!$C$10),IF(入力!$C$11=3,ROUND(全国標準卸価格!J243*地区別掛け率!J243%,-入力!$C$10),""))),全国標準卸価格!J243))</f>
        <v/>
      </c>
      <c r="K243" s="19">
        <f>'6桁'!K243</f>
        <v>0</v>
      </c>
      <c r="L243" s="12" t="str">
        <f>IF(全国標準卸価格!L243="","",IF(ISNUMBER(全国標準卸価格!L243),IF(入力!$C$11=1,ROUNDDOWN(全国標準卸価格!L243*地区別掛け率!L243%,-入力!$C$10),IF(入力!$C$11=2,ROUNDUP(全国標準卸価格!L243*地区別掛け率!L243%,-入力!$C$10),IF(入力!$C$11=3,ROUND(全国標準卸価格!L243*地区別掛け率!L243%,-入力!$C$10),""))),全国標準卸価格!L243))</f>
        <v/>
      </c>
      <c r="M243" s="19">
        <f>'6桁'!M243</f>
        <v>0</v>
      </c>
      <c r="N243" s="12" t="str">
        <f>IF(全国標準卸価格!N243="","",IF(ISNUMBER(全国標準卸価格!N243),IF(入力!$C$11=1,ROUNDDOWN(全国標準卸価格!N243*地区別掛け率!N243%,-入力!$C$10),IF(入力!$C$11=2,ROUNDUP(全国標準卸価格!N243*地区別掛け率!N243%,-入力!$C$10),IF(入力!$C$11=3,ROUND(全国標準卸価格!N243*地区別掛け率!N243%,-入力!$C$10),""))),全国標準卸価格!N243))</f>
        <v/>
      </c>
      <c r="O243" s="19">
        <f>'6桁'!O243</f>
        <v>0</v>
      </c>
      <c r="P243" s="12" t="str">
        <f>IF(全国標準卸価格!P243="","",IF(ISNUMBER(全国標準卸価格!P243),IF(入力!$C$11=1,ROUNDDOWN(全国標準卸価格!P243*地区別掛け率!P243%,-入力!$C$10),IF(入力!$C$11=2,ROUNDUP(全国標準卸価格!P243*地区別掛け率!P243%,-入力!$C$10),IF(入力!$C$11=3,ROUND(全国標準卸価格!P243*地区別掛け率!P243%,-入力!$C$10),""))),全国標準卸価格!P243))</f>
        <v/>
      </c>
      <c r="Q243" s="20">
        <f>'6桁'!Q243</f>
        <v>0</v>
      </c>
      <c r="R243" s="12" t="str">
        <f>IF(全国標準卸価格!R243="","",IF(ISNUMBER(全国標準卸価格!R243),IF(入力!$C$11=1,ROUNDDOWN(全国標準卸価格!R243*地区別掛け率!R243%,-入力!$C$10),IF(入力!$C$11=2,ROUNDUP(全国標準卸価格!R243*地区別掛け率!R243%,-入力!$C$10),IF(入力!$C$11=3,ROUND(全国標準卸価格!R243*地区別掛け率!R243%,-入力!$C$10),""))),全国標準卸価格!R243))</f>
        <v/>
      </c>
      <c r="S243" s="19">
        <f>'6桁'!S243</f>
        <v>0</v>
      </c>
      <c r="T243" s="12" t="str">
        <f>IF(全国標準卸価格!T243="","",IF(ISNUMBER(全国標準卸価格!T243),IF(入力!$C$11=1,ROUNDDOWN(全国標準卸価格!T243*地区別掛け率!T243%,-入力!$C$10),IF(入力!$C$11=2,ROUNDUP(全国標準卸価格!T243*地区別掛け率!T243%,-入力!$C$10),IF(入力!$C$11=3,ROUND(全国標準卸価格!T243*地区別掛け率!T243%,-入力!$C$10),""))),全国標準卸価格!T243))</f>
        <v/>
      </c>
      <c r="U243" s="19">
        <f>'6桁'!U243</f>
        <v>0</v>
      </c>
      <c r="V243" s="12" t="str">
        <f>IF(全国標準卸価格!V243="","",IF(ISNUMBER(全国標準卸価格!V243),IF(入力!$C$11=1,ROUNDDOWN(全国標準卸価格!V243*地区別掛け率!V243%,-入力!$C$10),IF(入力!$C$11=2,ROUNDUP(全国標準卸価格!V243*地区別掛け率!V243%,-入力!$C$10),IF(入力!$C$11=3,ROUND(全国標準卸価格!V243*地区別掛け率!V243%,-入力!$C$10),""))),全国標準卸価格!V243))</f>
        <v/>
      </c>
      <c r="W243" s="20">
        <f>'6桁'!W243</f>
        <v>0</v>
      </c>
      <c r="X243" s="12" t="str">
        <f>IF(全国標準卸価格!X243="","",IF(ISNUMBER(全国標準卸価格!X243),IF(入力!$C$11=1,ROUNDDOWN(全国標準卸価格!X243*地区別掛け率!X243%,-入力!$C$10),IF(入力!$C$11=2,ROUNDUP(全国標準卸価格!X243*地区別掛け率!X243%,-入力!$C$10),IF(入力!$C$11=3,ROUND(全国標準卸価格!X243*地区別掛け率!X243%,-入力!$C$10),""))),全国標準卸価格!X243))</f>
        <v/>
      </c>
      <c r="Y243" s="20">
        <f>'6桁'!Y243</f>
        <v>0</v>
      </c>
      <c r="Z243" s="265"/>
    </row>
    <row r="244" spans="2:27" ht="30" customHeight="1">
      <c r="B244" s="503"/>
      <c r="C244" s="87" t="s">
        <v>772</v>
      </c>
      <c r="D244" s="254">
        <v>90</v>
      </c>
      <c r="E244" s="342"/>
      <c r="F244" s="12" t="str">
        <f>IF(全国標準卸価格!F244="","",IF(ISNUMBER(全国標準卸価格!F244),IF(入力!$C$11=1,ROUNDDOWN(全国標準卸価格!F244*地区別掛け率!F244%,-入力!$C$10),IF(入力!$C$11=2,ROUNDUP(全国標準卸価格!F244*地区別掛け率!F244%,-入力!$C$10),IF(入力!$C$11=3,ROUND(全国標準卸価格!F244*地区別掛け率!F244%,-入力!$C$10),""))),全国標準卸価格!F244))</f>
        <v/>
      </c>
      <c r="G244" s="19">
        <f>'6桁'!G244</f>
        <v>0</v>
      </c>
      <c r="H244" s="12">
        <f>IF(全国標準卸価格!H244="","",IF(ISNUMBER(全国標準卸価格!H244),IF(入力!$C$11=1,ROUNDDOWN(全国標準卸価格!H244*地区別掛け率!H244%,-入力!$C$10),IF(入力!$C$11=2,ROUNDUP(全国標準卸価格!H244*地区別掛け率!H244%,-入力!$C$10),IF(入力!$C$11=3,ROUND(全国標準卸価格!H244*地区別掛け率!H244%,-入力!$C$10),""))),全国標準卸価格!H244))</f>
        <v>26500</v>
      </c>
      <c r="I244" s="101" t="str">
        <f>'6桁'!I244</f>
        <v>H</v>
      </c>
      <c r="J244" s="12" t="str">
        <f>IF(全国標準卸価格!J244="","",IF(ISNUMBER(全国標準卸価格!J244),IF(入力!$C$11=1,ROUNDDOWN(全国標準卸価格!J244*地区別掛け率!J244%,-入力!$C$10),IF(入力!$C$11=2,ROUNDUP(全国標準卸価格!J244*地区別掛け率!J244%,-入力!$C$10),IF(入力!$C$11=3,ROUND(全国標準卸価格!J244*地区別掛け率!J244%,-入力!$C$10),""))),全国標準卸価格!J244))</f>
        <v/>
      </c>
      <c r="K244" s="19">
        <f>'6桁'!K244</f>
        <v>0</v>
      </c>
      <c r="L244" s="12" t="str">
        <f>IF(全国標準卸価格!L244="","",IF(ISNUMBER(全国標準卸価格!L244),IF(入力!$C$11=1,ROUNDDOWN(全国標準卸価格!L244*地区別掛け率!L244%,-入力!$C$10),IF(入力!$C$11=2,ROUNDUP(全国標準卸価格!L244*地区別掛け率!L244%,-入力!$C$10),IF(入力!$C$11=3,ROUND(全国標準卸価格!L244*地区別掛け率!L244%,-入力!$C$10),""))),全国標準卸価格!L244))</f>
        <v/>
      </c>
      <c r="M244" s="19">
        <f>'6桁'!M244</f>
        <v>0</v>
      </c>
      <c r="N244" s="12">
        <f>IF(全国標準卸価格!N244="","",IF(ISNUMBER(全国標準卸価格!N244),IF(入力!$C$11=1,ROUNDDOWN(全国標準卸価格!N244*地区別掛け率!N244%,-入力!$C$10),IF(入力!$C$11=2,ROUNDUP(全国標準卸価格!N244*地区別掛け率!N244%,-入力!$C$10),IF(入力!$C$11=3,ROUND(全国標準卸価格!N244*地区別掛け率!N244%,-入力!$C$10),""))),全国標準卸価格!N244))</f>
        <v>24400</v>
      </c>
      <c r="O244" s="19" t="str">
        <f>'6桁'!O244</f>
        <v>H</v>
      </c>
      <c r="P244" s="12" t="str">
        <f>IF(全国標準卸価格!P244="","",IF(ISNUMBER(全国標準卸価格!P244),IF(入力!$C$11=1,ROUNDDOWN(全国標準卸価格!P244*地区別掛け率!P244%,-入力!$C$10),IF(入力!$C$11=2,ROUNDUP(全国標準卸価格!P244*地区別掛け率!P244%,-入力!$C$10),IF(入力!$C$11=3,ROUND(全国標準卸価格!P244*地区別掛け率!P244%,-入力!$C$10),""))),全国標準卸価格!P244))</f>
        <v/>
      </c>
      <c r="Q244" s="20">
        <f>'6桁'!Q244</f>
        <v>0</v>
      </c>
      <c r="R244" s="12" t="str">
        <f>IF(全国標準卸価格!R244="","",IF(ISNUMBER(全国標準卸価格!R244),IF(入力!$C$11=1,ROUNDDOWN(全国標準卸価格!R244*地区別掛け率!R244%,-入力!$C$10),IF(入力!$C$11=2,ROUNDUP(全国標準卸価格!R244*地区別掛け率!R244%,-入力!$C$10),IF(入力!$C$11=3,ROUND(全国標準卸価格!R244*地区別掛け率!R244%,-入力!$C$10),""))),全国標準卸価格!R244))</f>
        <v/>
      </c>
      <c r="S244" s="19">
        <f>'6桁'!S244</f>
        <v>0</v>
      </c>
      <c r="T244" s="12" t="str">
        <f>IF(全国標準卸価格!T244="","",IF(ISNUMBER(全国標準卸価格!T244),IF(入力!$C$11=1,ROUNDDOWN(全国標準卸価格!T244*地区別掛け率!T244%,-入力!$C$10),IF(入力!$C$11=2,ROUNDUP(全国標準卸価格!T244*地区別掛け率!T244%,-入力!$C$10),IF(入力!$C$11=3,ROUND(全国標準卸価格!T244*地区別掛け率!T244%,-入力!$C$10),""))),全国標準卸価格!T244))</f>
        <v/>
      </c>
      <c r="U244" s="19">
        <f>'6桁'!U244</f>
        <v>0</v>
      </c>
      <c r="V244" s="12" t="str">
        <f>IF(全国標準卸価格!V244="","",IF(ISNUMBER(全国標準卸価格!V244),IF(入力!$C$11=1,ROUNDDOWN(全国標準卸価格!V244*地区別掛け率!V244%,-入力!$C$10),IF(入力!$C$11=2,ROUNDUP(全国標準卸価格!V244*地区別掛け率!V244%,-入力!$C$10),IF(入力!$C$11=3,ROUND(全国標準卸価格!V244*地区別掛け率!V244%,-入力!$C$10),""))),全国標準卸価格!V244))</f>
        <v/>
      </c>
      <c r="W244" s="20">
        <f>'6桁'!W244</f>
        <v>0</v>
      </c>
      <c r="X244" s="12" t="str">
        <f>IF(全国標準卸価格!X244="","",IF(ISNUMBER(全国標準卸価格!X244),IF(入力!$C$11=1,ROUNDDOWN(全国標準卸価格!X244*地区別掛け率!X244%,-入力!$C$10),IF(入力!$C$11=2,ROUNDUP(全国標準卸価格!X244*地区別掛け率!X244%,-入力!$C$10),IF(入力!$C$11=3,ROUND(全国標準卸価格!X244*地区別掛け率!X244%,-入力!$C$10),""))),全国標準卸価格!X244))</f>
        <v/>
      </c>
      <c r="Y244" s="20">
        <f>'6桁'!Y244</f>
        <v>0</v>
      </c>
      <c r="Z244" s="265"/>
    </row>
    <row r="245" spans="2:27" ht="30" customHeight="1">
      <c r="B245" s="503"/>
      <c r="C245" s="87" t="s">
        <v>82</v>
      </c>
      <c r="D245" s="254">
        <v>96</v>
      </c>
      <c r="E245" s="342">
        <v>100</v>
      </c>
      <c r="F245" s="12" t="str">
        <f>IF(全国標準卸価格!F245="","",IF(ISNUMBER(全国標準卸価格!F245),IF(入力!$C$11=1,ROUNDDOWN(全国標準卸価格!F245*地区別掛け率!F245%,-入力!$C$10),IF(入力!$C$11=2,ROUNDUP(全国標準卸価格!F245*地区別掛け率!F245%,-入力!$C$10),IF(入力!$C$11=3,ROUND(全国標準卸価格!F245*地区別掛け率!F245%,-入力!$C$10),""))),全国標準卸価格!F245))</f>
        <v/>
      </c>
      <c r="G245" s="19">
        <f>'6桁'!G245</f>
        <v>0</v>
      </c>
      <c r="H245" s="12">
        <f>IF(全国標準卸価格!H245="","",IF(ISNUMBER(全国標準卸価格!H245),IF(入力!$C$11=1,ROUNDDOWN(全国標準卸価格!H245*地区別掛け率!H245%,-入力!$C$10),IF(入力!$C$11=2,ROUNDUP(全国標準卸価格!H245*地区別掛け率!H245%,-入力!$C$10),IF(入力!$C$11=3,ROUND(全国標準卸価格!H245*地区別掛け率!H245%,-入力!$C$10),""))),全国標準卸価格!H245))</f>
        <v>29900</v>
      </c>
      <c r="I245" s="101" t="str">
        <f>'6桁'!I245</f>
        <v>H</v>
      </c>
      <c r="J245" s="12" t="str">
        <f>IF(全国標準卸価格!J245="","",IF(ISNUMBER(全国標準卸価格!J245),IF(入力!$C$11=1,ROUNDDOWN(全国標準卸価格!J245*地区別掛け率!J245%,-入力!$C$10),IF(入力!$C$11=2,ROUNDUP(全国標準卸価格!J245*地区別掛け率!J245%,-入力!$C$10),IF(入力!$C$11=3,ROUND(全国標準卸価格!J245*地区別掛け率!J245%,-入力!$C$10),""))),全国標準卸価格!J245))</f>
        <v/>
      </c>
      <c r="K245" s="19">
        <f>'6桁'!K245</f>
        <v>0</v>
      </c>
      <c r="L245" s="12">
        <f>IF(全国標準卸価格!L245="","",IF(ISNUMBER(全国標準卸価格!L245),IF(入力!$C$11=1,ROUNDDOWN(全国標準卸価格!L245*地区別掛け率!L245%,-入力!$C$10),IF(入力!$C$11=2,ROUNDUP(全国標準卸価格!L245*地区別掛け率!L245%,-入力!$C$10),IF(入力!$C$11=3,ROUND(全国標準卸価格!L245*地区別掛け率!L245%,-入力!$C$10),""))),全国標準卸価格!L245))</f>
        <v>25500</v>
      </c>
      <c r="M245" s="19" t="str">
        <f>'6桁'!M245</f>
        <v>H</v>
      </c>
      <c r="N245" s="12">
        <f>IF(全国標準卸価格!N245="","",IF(ISNUMBER(全国標準卸価格!N245),IF(入力!$C$11=1,ROUNDDOWN(全国標準卸価格!N245*地区別掛け率!N245%,-入力!$C$10),IF(入力!$C$11=2,ROUNDUP(全国標準卸価格!N245*地区別掛け率!N245%,-入力!$C$10),IF(入力!$C$11=3,ROUND(全国標準卸価格!N245*地区別掛け率!N245%,-入力!$C$10),""))),全国標準卸価格!N245))</f>
        <v>24900</v>
      </c>
      <c r="O245" s="19" t="str">
        <f>'6桁'!O245</f>
        <v>H</v>
      </c>
      <c r="P245" s="12" t="str">
        <f>IF(全国標準卸価格!P245="","",IF(ISNUMBER(全国標準卸価格!P245),IF(入力!$C$11=1,ROUNDDOWN(全国標準卸価格!P245*地区別掛け率!P245%,-入力!$C$10),IF(入力!$C$11=2,ROUNDUP(全国標準卸価格!P245*地区別掛け率!P245%,-入力!$C$10),IF(入力!$C$11=3,ROUND(全国標準卸価格!P245*地区別掛け率!P245%,-入力!$C$10),""))),全国標準卸価格!P245))</f>
        <v/>
      </c>
      <c r="Q245" s="20">
        <f>'6桁'!Q245</f>
        <v>0</v>
      </c>
      <c r="R245" s="12" t="str">
        <f>IF(全国標準卸価格!R245="","",IF(ISNUMBER(全国標準卸価格!R245),IF(入力!$C$11=1,ROUNDDOWN(全国標準卸価格!R245*地区別掛け率!R245%,-入力!$C$10),IF(入力!$C$11=2,ROUNDUP(全国標準卸価格!R245*地区別掛け率!R245%,-入力!$C$10),IF(入力!$C$11=3,ROUND(全国標準卸価格!R245*地区別掛け率!R245%,-入力!$C$10),""))),全国標準卸価格!R245))</f>
        <v/>
      </c>
      <c r="S245" s="19">
        <f>'6桁'!S245</f>
        <v>0</v>
      </c>
      <c r="T245" s="12" t="str">
        <f>IF(全国標準卸価格!T245="","",IF(ISNUMBER(全国標準卸価格!T245),IF(入力!$C$11=1,ROUNDDOWN(全国標準卸価格!T245*地区別掛け率!T245%,-入力!$C$10),IF(入力!$C$11=2,ROUNDUP(全国標準卸価格!T245*地区別掛け率!T245%,-入力!$C$10),IF(入力!$C$11=3,ROUND(全国標準卸価格!T245*地区別掛け率!T245%,-入力!$C$10),""))),全国標準卸価格!T245))</f>
        <v/>
      </c>
      <c r="U245" s="19">
        <f>'6桁'!U245</f>
        <v>0</v>
      </c>
      <c r="V245" s="12" t="str">
        <f>IF(全国標準卸価格!V245="","",IF(ISNUMBER(全国標準卸価格!V245),IF(入力!$C$11=1,ROUNDDOWN(全国標準卸価格!V245*地区別掛け率!V245%,-入力!$C$10),IF(入力!$C$11=2,ROUNDUP(全国標準卸価格!V245*地区別掛け率!V245%,-入力!$C$10),IF(入力!$C$11=3,ROUND(全国標準卸価格!V245*地区別掛け率!V245%,-入力!$C$10),""))),全国標準卸価格!V245))</f>
        <v/>
      </c>
      <c r="W245" s="20">
        <f>'6桁'!W245</f>
        <v>0</v>
      </c>
      <c r="X245" s="12" t="str">
        <f>IF(全国標準卸価格!X245="","",IF(ISNUMBER(全国標準卸価格!X245),IF(入力!$C$11=1,ROUNDDOWN(全国標準卸価格!X245*地区別掛け率!X245%,-入力!$C$10),IF(入力!$C$11=2,ROUNDUP(全国標準卸価格!X245*地区別掛け率!X245%,-入力!$C$10),IF(入力!$C$11=3,ROUND(全国標準卸価格!X245*地区別掛け率!X245%,-入力!$C$10),""))),全国標準卸価格!X245))</f>
        <v/>
      </c>
      <c r="Y245" s="20">
        <f>'6桁'!Y245</f>
        <v>0</v>
      </c>
      <c r="Z245" s="265"/>
    </row>
    <row r="246" spans="2:27" ht="30" customHeight="1">
      <c r="B246" s="503"/>
      <c r="C246" s="87" t="s">
        <v>208</v>
      </c>
      <c r="D246" s="254">
        <v>99</v>
      </c>
      <c r="E246" s="342">
        <v>103</v>
      </c>
      <c r="F246" s="12" t="str">
        <f>IF(全国標準卸価格!F246="","",IF(ISNUMBER(全国標準卸価格!F246),IF(入力!$C$11=1,ROUNDDOWN(全国標準卸価格!F246*地区別掛け率!F246%,-入力!$C$10),IF(入力!$C$11=2,ROUNDUP(全国標準卸価格!F246*地区別掛け率!F246%,-入力!$C$10),IF(入力!$C$11=3,ROUND(全国標準卸価格!F246*地区別掛け率!F246%,-入力!$C$10),""))),全国標準卸価格!F246))</f>
        <v/>
      </c>
      <c r="G246" s="19">
        <f>'6桁'!G246</f>
        <v>0</v>
      </c>
      <c r="H246" s="12">
        <f>IF(全国標準卸価格!H246="","",IF(ISNUMBER(全国標準卸価格!H246),IF(入力!$C$11=1,ROUNDDOWN(全国標準卸価格!H246*地区別掛け率!H246%,-入力!$C$10),IF(入力!$C$11=2,ROUNDUP(全国標準卸価格!H246*地区別掛け率!H246%,-入力!$C$10),IF(入力!$C$11=3,ROUND(全国標準卸価格!H246*地区別掛け率!H246%,-入力!$C$10),""))),全国標準卸価格!H246))</f>
        <v>31100</v>
      </c>
      <c r="I246" s="101" t="str">
        <f>'6桁'!I246</f>
        <v>H</v>
      </c>
      <c r="J246" s="12" t="str">
        <f>IF(全国標準卸価格!J246="","",IF(ISNUMBER(全国標準卸価格!J246),IF(入力!$C$11=1,ROUNDDOWN(全国標準卸価格!J246*地区別掛け率!J246%,-入力!$C$10),IF(入力!$C$11=2,ROUNDUP(全国標準卸価格!J246*地区別掛け率!J246%,-入力!$C$10),IF(入力!$C$11=3,ROUND(全国標準卸価格!J246*地区別掛け率!J246%,-入力!$C$10),""))),全国標準卸価格!J246))</f>
        <v/>
      </c>
      <c r="K246" s="19">
        <f>'6桁'!K246</f>
        <v>0</v>
      </c>
      <c r="L246" s="12">
        <f>IF(全国標準卸価格!L246="","",IF(ISNUMBER(全国標準卸価格!L246),IF(入力!$C$11=1,ROUNDDOWN(全国標準卸価格!L246*地区別掛け率!L246%,-入力!$C$10),IF(入力!$C$11=2,ROUNDUP(全国標準卸価格!L246*地区別掛け率!L246%,-入力!$C$10),IF(入力!$C$11=3,ROUND(全国標準卸価格!L246*地区別掛け率!L246%,-入力!$C$10),""))),全国標準卸価格!L246))</f>
        <v>25200</v>
      </c>
      <c r="M246" s="19" t="str">
        <f>'6桁'!M246</f>
        <v>H</v>
      </c>
      <c r="N246" s="12" t="str">
        <f>IF(全国標準卸価格!N246="","",IF(ISNUMBER(全国標準卸価格!N246),IF(入力!$C$11=1,ROUNDDOWN(全国標準卸価格!N246*地区別掛け率!N246%,-入力!$C$10),IF(入力!$C$11=2,ROUNDUP(全国標準卸価格!N246*地区別掛け率!N246%,-入力!$C$10),IF(入力!$C$11=3,ROUND(全国標準卸価格!N246*地区別掛け率!N246%,-入力!$C$10),""))),全国標準卸価格!N246))</f>
        <v/>
      </c>
      <c r="O246" s="19">
        <f>'6桁'!O246</f>
        <v>0</v>
      </c>
      <c r="P246" s="12" t="str">
        <f>IF(全国標準卸価格!P246="","",IF(ISNUMBER(全国標準卸価格!P246),IF(入力!$C$11=1,ROUNDDOWN(全国標準卸価格!P246*地区別掛け率!P246%,-入力!$C$10),IF(入力!$C$11=2,ROUNDUP(全国標準卸価格!P246*地区別掛け率!P246%,-入力!$C$10),IF(入力!$C$11=3,ROUND(全国標準卸価格!P246*地区別掛け率!P246%,-入力!$C$10),""))),全国標準卸価格!P246))</f>
        <v/>
      </c>
      <c r="Q246" s="20">
        <f>'6桁'!Q246</f>
        <v>0</v>
      </c>
      <c r="R246" s="12" t="str">
        <f>IF(全国標準卸価格!R246="","",IF(ISNUMBER(全国標準卸価格!R246),IF(入力!$C$11=1,ROUNDDOWN(全国標準卸価格!R246*地区別掛け率!R246%,-入力!$C$10),IF(入力!$C$11=2,ROUNDUP(全国標準卸価格!R246*地区別掛け率!R246%,-入力!$C$10),IF(入力!$C$11=3,ROUND(全国標準卸価格!R246*地区別掛け率!R246%,-入力!$C$10),""))),全国標準卸価格!R246))</f>
        <v/>
      </c>
      <c r="S246" s="19">
        <f>'6桁'!S246</f>
        <v>0</v>
      </c>
      <c r="T246" s="12" t="str">
        <f>IF(全国標準卸価格!T246="","",IF(ISNUMBER(全国標準卸価格!T246),IF(入力!$C$11=1,ROUNDDOWN(全国標準卸価格!T246*地区別掛け率!T246%,-入力!$C$10),IF(入力!$C$11=2,ROUNDUP(全国標準卸価格!T246*地区別掛け率!T246%,-入力!$C$10),IF(入力!$C$11=3,ROUND(全国標準卸価格!T246*地区別掛け率!T246%,-入力!$C$10),""))),全国標準卸価格!T246))</f>
        <v/>
      </c>
      <c r="U246" s="19">
        <f>'6桁'!U246</f>
        <v>0</v>
      </c>
      <c r="V246" s="12" t="str">
        <f>IF(全国標準卸価格!V246="","",IF(ISNUMBER(全国標準卸価格!V246),IF(入力!$C$11=1,ROUNDDOWN(全国標準卸価格!V246*地区別掛け率!V246%,-入力!$C$10),IF(入力!$C$11=2,ROUNDUP(全国標準卸価格!V246*地区別掛け率!V246%,-入力!$C$10),IF(入力!$C$11=3,ROUND(全国標準卸価格!V246*地区別掛け率!V246%,-入力!$C$10),""))),全国標準卸価格!V246))</f>
        <v/>
      </c>
      <c r="W246" s="20">
        <f>'6桁'!W246</f>
        <v>0</v>
      </c>
      <c r="X246" s="12" t="str">
        <f>IF(全国標準卸価格!X246="","",IF(ISNUMBER(全国標準卸価格!X246),IF(入力!$C$11=1,ROUNDDOWN(全国標準卸価格!X246*地区別掛け率!X246%,-入力!$C$10),IF(入力!$C$11=2,ROUNDUP(全国標準卸価格!X246*地区別掛け率!X246%,-入力!$C$10),IF(入力!$C$11=3,ROUND(全国標準卸価格!X246*地区別掛け率!X246%,-入力!$C$10),""))),全国標準卸価格!X246))</f>
        <v/>
      </c>
      <c r="Y246" s="20">
        <f>'6桁'!Y246</f>
        <v>0</v>
      </c>
      <c r="Z246" s="265"/>
    </row>
    <row r="247" spans="2:27" ht="30" customHeight="1">
      <c r="B247" s="503"/>
      <c r="C247" s="87" t="s">
        <v>340</v>
      </c>
      <c r="D247" s="254">
        <v>102</v>
      </c>
      <c r="E247" s="342">
        <v>106</v>
      </c>
      <c r="F247" s="12" t="str">
        <f>IF(全国標準卸価格!F247="","",IF(ISNUMBER(全国標準卸価格!F247),IF(入力!$C$11=1,ROUNDDOWN(全国標準卸価格!F247*地区別掛け率!F247%,-入力!$C$10),IF(入力!$C$11=2,ROUNDUP(全国標準卸価格!F247*地区別掛け率!F247%,-入力!$C$10),IF(入力!$C$11=3,ROUND(全国標準卸価格!F247*地区別掛け率!F247%,-入力!$C$10),""))),全国標準卸価格!F247))</f>
        <v/>
      </c>
      <c r="G247" s="19">
        <f>'6桁'!G247</f>
        <v>0</v>
      </c>
      <c r="H247" s="12">
        <f>IF(全国標準卸価格!H247="","",IF(ISNUMBER(全国標準卸価格!H247),IF(入力!$C$11=1,ROUNDDOWN(全国標準卸価格!H247*地区別掛け率!H247%,-入力!$C$10),IF(入力!$C$11=2,ROUNDUP(全国標準卸価格!H247*地区別掛け率!H247%,-入力!$C$10),IF(入力!$C$11=3,ROUND(全国標準卸価格!H247*地区別掛け率!H247%,-入力!$C$10),""))),全国標準卸価格!H247))</f>
        <v>27800</v>
      </c>
      <c r="I247" s="101" t="str">
        <f>'6桁'!I247</f>
        <v>H</v>
      </c>
      <c r="J247" s="12" t="str">
        <f>IF(全国標準卸価格!J247="","",IF(ISNUMBER(全国標準卸価格!J247),IF(入力!$C$11=1,ROUNDDOWN(全国標準卸価格!J247*地区別掛け率!J247%,-入力!$C$10),IF(入力!$C$11=2,ROUNDUP(全国標準卸価格!J247*地区別掛け率!J247%,-入力!$C$10),IF(入力!$C$11=3,ROUND(全国標準卸価格!J247*地区別掛け率!J247%,-入力!$C$10),""))),全国標準卸価格!J247))</f>
        <v/>
      </c>
      <c r="K247" s="19">
        <f>'6桁'!K247</f>
        <v>0</v>
      </c>
      <c r="L247" s="12" t="str">
        <f>IF(全国標準卸価格!L247="","",IF(ISNUMBER(全国標準卸価格!L247),IF(入力!$C$11=1,ROUNDDOWN(全国標準卸価格!L247*地区別掛け率!L247%,-入力!$C$10),IF(入力!$C$11=2,ROUNDUP(全国標準卸価格!L247*地区別掛け率!L247%,-入力!$C$10),IF(入力!$C$11=3,ROUND(全国標準卸価格!L247*地区別掛け率!L247%,-入力!$C$10),""))),全国標準卸価格!L247))</f>
        <v/>
      </c>
      <c r="M247" s="19">
        <f>'6桁'!M247</f>
        <v>0</v>
      </c>
      <c r="N247" s="12" t="str">
        <f>IF(全国標準卸価格!N247="","",IF(ISNUMBER(全国標準卸価格!N247),IF(入力!$C$11=1,ROUNDDOWN(全国標準卸価格!N247*地区別掛け率!N247%,-入力!$C$10),IF(入力!$C$11=2,ROUNDUP(全国標準卸価格!N247*地区別掛け率!N247%,-入力!$C$10),IF(入力!$C$11=3,ROUND(全国標準卸価格!N247*地区別掛け率!N247%,-入力!$C$10),""))),全国標準卸価格!N247))</f>
        <v/>
      </c>
      <c r="O247" s="19">
        <f>'6桁'!O247</f>
        <v>0</v>
      </c>
      <c r="P247" s="12" t="str">
        <f>IF(全国標準卸価格!P247="","",IF(ISNUMBER(全国標準卸価格!P247),IF(入力!$C$11=1,ROUNDDOWN(全国標準卸価格!P247*地区別掛け率!P247%,-入力!$C$10),IF(入力!$C$11=2,ROUNDUP(全国標準卸価格!P247*地区別掛け率!P247%,-入力!$C$10),IF(入力!$C$11=3,ROUND(全国標準卸価格!P247*地区別掛け率!P247%,-入力!$C$10),""))),全国標準卸価格!P247))</f>
        <v/>
      </c>
      <c r="Q247" s="20">
        <f>'6桁'!Q247</f>
        <v>0</v>
      </c>
      <c r="R247" s="12" t="str">
        <f>IF(全国標準卸価格!R247="","",IF(ISNUMBER(全国標準卸価格!R247),IF(入力!$C$11=1,ROUNDDOWN(全国標準卸価格!R247*地区別掛け率!R247%,-入力!$C$10),IF(入力!$C$11=2,ROUNDUP(全国標準卸価格!R247*地区別掛け率!R247%,-入力!$C$10),IF(入力!$C$11=3,ROUND(全国標準卸価格!R247*地区別掛け率!R247%,-入力!$C$10),""))),全国標準卸価格!R247))</f>
        <v/>
      </c>
      <c r="S247" s="19">
        <f>'6桁'!S247</f>
        <v>0</v>
      </c>
      <c r="T247" s="12" t="str">
        <f>IF(全国標準卸価格!T247="","",IF(ISNUMBER(全国標準卸価格!T247),IF(入力!$C$11=1,ROUNDDOWN(全国標準卸価格!T247*地区別掛け率!T247%,-入力!$C$10),IF(入力!$C$11=2,ROUNDUP(全国標準卸価格!T247*地区別掛け率!T247%,-入力!$C$10),IF(入力!$C$11=3,ROUND(全国標準卸価格!T247*地区別掛け率!T247%,-入力!$C$10),""))),全国標準卸価格!T247))</f>
        <v/>
      </c>
      <c r="U247" s="19">
        <f>'6桁'!U247</f>
        <v>0</v>
      </c>
      <c r="V247" s="12" t="str">
        <f>IF(全国標準卸価格!V247="","",IF(ISNUMBER(全国標準卸価格!V247),IF(入力!$C$11=1,ROUNDDOWN(全国標準卸価格!V247*地区別掛け率!V247%,-入力!$C$10),IF(入力!$C$11=2,ROUNDUP(全国標準卸価格!V247*地区別掛け率!V247%,-入力!$C$10),IF(入力!$C$11=3,ROUND(全国標準卸価格!V247*地区別掛け率!V247%,-入力!$C$10),""))),全国標準卸価格!V247))</f>
        <v/>
      </c>
      <c r="W247" s="20">
        <f>'6桁'!W247</f>
        <v>0</v>
      </c>
      <c r="X247" s="12" t="str">
        <f>IF(全国標準卸価格!X247="","",IF(ISNUMBER(全国標準卸価格!X247),IF(入力!$C$11=1,ROUNDDOWN(全国標準卸価格!X247*地区別掛け率!X247%,-入力!$C$10),IF(入力!$C$11=2,ROUNDUP(全国標準卸価格!X247*地区別掛け率!X247%,-入力!$C$10),IF(入力!$C$11=3,ROUND(全国標準卸価格!X247*地区別掛け率!X247%,-入力!$C$10),""))),全国標準卸価格!X247))</f>
        <v/>
      </c>
      <c r="Y247" s="20">
        <f>'6桁'!Y247</f>
        <v>0</v>
      </c>
      <c r="Z247" s="265"/>
    </row>
    <row r="248" spans="2:27" ht="30" customHeight="1" thickBot="1">
      <c r="B248" s="544"/>
      <c r="C248" s="88" t="s">
        <v>317</v>
      </c>
      <c r="D248" s="256"/>
      <c r="E248" s="344">
        <v>108</v>
      </c>
      <c r="F248" s="15">
        <f>IF(全国標準卸価格!F248="","",IF(ISNUMBER(全国標準卸価格!F248),IF(入力!$C$11=1,ROUNDDOWN(全国標準卸価格!F248*地区別掛け率!F248%,-入力!$C$10),IF(入力!$C$11=2,ROUNDUP(全国標準卸価格!F248*地区別掛け率!F248%,-入力!$C$10),IF(入力!$C$11=3,ROUND(全国標準卸価格!F248*地区別掛け率!F248%,-入力!$C$10),""))),全国標準卸価格!F248))</f>
        <v>39000</v>
      </c>
      <c r="G248" s="31" t="str">
        <f>'6桁'!G248</f>
        <v>W★</v>
      </c>
      <c r="H248" s="15" t="str">
        <f>IF(全国標準卸価格!H248="","",IF(ISNUMBER(全国標準卸価格!H248),IF(入力!$C$11=1,ROUNDDOWN(全国標準卸価格!H248*地区別掛け率!H248%,-入力!$C$10),IF(入力!$C$11=2,ROUNDUP(全国標準卸価格!H248*地区別掛け率!H248%,-入力!$C$10),IF(入力!$C$11=3,ROUND(全国標準卸価格!H248*地区別掛け率!H248%,-入力!$C$10),""))),全国標準卸価格!H248))</f>
        <v/>
      </c>
      <c r="I248" s="102">
        <f>'6桁'!I248</f>
        <v>0</v>
      </c>
      <c r="J248" s="15" t="str">
        <f>IF(全国標準卸価格!J248="","",IF(ISNUMBER(全国標準卸価格!J248),IF(入力!$C$11=1,ROUNDDOWN(全国標準卸価格!J248*地区別掛け率!J248%,-入力!$C$10),IF(入力!$C$11=2,ROUNDUP(全国標準卸価格!J248*地区別掛け率!J248%,-入力!$C$10),IF(入力!$C$11=3,ROUND(全国標準卸価格!J248*地区別掛け率!J248%,-入力!$C$10),""))),全国標準卸価格!J248))</f>
        <v/>
      </c>
      <c r="K248" s="31">
        <f>'6桁'!K248</f>
        <v>0</v>
      </c>
      <c r="L248" s="15" t="str">
        <f>IF(全国標準卸価格!L248="","",IF(ISNUMBER(全国標準卸価格!L248),IF(入力!$C$11=1,ROUNDDOWN(全国標準卸価格!L248*地区別掛け率!L248%,-入力!$C$10),IF(入力!$C$11=2,ROUNDUP(全国標準卸価格!L248*地区別掛け率!L248%,-入力!$C$10),IF(入力!$C$11=3,ROUND(全国標準卸価格!L248*地区別掛け率!L248%,-入力!$C$10),""))),全国標準卸価格!L248))</f>
        <v/>
      </c>
      <c r="M248" s="31">
        <f>'6桁'!M248</f>
        <v>0</v>
      </c>
      <c r="N248" s="15" t="str">
        <f>IF(全国標準卸価格!N248="","",IF(ISNUMBER(全国標準卸価格!N248),IF(入力!$C$11=1,ROUNDDOWN(全国標準卸価格!N248*地区別掛け率!N248%,-入力!$C$10),IF(入力!$C$11=2,ROUNDUP(全国標準卸価格!N248*地区別掛け率!N248%,-入力!$C$10),IF(入力!$C$11=3,ROUND(全国標準卸価格!N248*地区別掛け率!N248%,-入力!$C$10),""))),全国標準卸価格!N248))</f>
        <v/>
      </c>
      <c r="O248" s="31">
        <f>'6桁'!O248</f>
        <v>0</v>
      </c>
      <c r="P248" s="15" t="str">
        <f>IF(全国標準卸価格!P248="","",IF(ISNUMBER(全国標準卸価格!P248),IF(入力!$C$11=1,ROUNDDOWN(全国標準卸価格!P248*地区別掛け率!P248%,-入力!$C$10),IF(入力!$C$11=2,ROUNDUP(全国標準卸価格!P248*地区別掛け率!P248%,-入力!$C$10),IF(入力!$C$11=3,ROUND(全国標準卸価格!P248*地区別掛け率!P248%,-入力!$C$10),""))),全国標準卸価格!P248))</f>
        <v/>
      </c>
      <c r="Q248" s="21">
        <f>'6桁'!Q248</f>
        <v>0</v>
      </c>
      <c r="R248" s="15" t="str">
        <f>IF(全国標準卸価格!R248="","",IF(ISNUMBER(全国標準卸価格!R248),IF(入力!$C$11=1,ROUNDDOWN(全国標準卸価格!R248*地区別掛け率!R248%,-入力!$C$10),IF(入力!$C$11=2,ROUNDUP(全国標準卸価格!R248*地区別掛け率!R248%,-入力!$C$10),IF(入力!$C$11=3,ROUND(全国標準卸価格!R248*地区別掛け率!R248%,-入力!$C$10),""))),全国標準卸価格!R248))</f>
        <v/>
      </c>
      <c r="S248" s="31">
        <f>'6桁'!S248</f>
        <v>0</v>
      </c>
      <c r="T248" s="15" t="str">
        <f>IF(全国標準卸価格!T248="","",IF(ISNUMBER(全国標準卸価格!T248),IF(入力!$C$11=1,ROUNDDOWN(全国標準卸価格!T248*地区別掛け率!T248%,-入力!$C$10),IF(入力!$C$11=2,ROUNDUP(全国標準卸価格!T248*地区別掛け率!T248%,-入力!$C$10),IF(入力!$C$11=3,ROUND(全国標準卸価格!T248*地区別掛け率!T248%,-入力!$C$10),""))),全国標準卸価格!T248))</f>
        <v/>
      </c>
      <c r="U248" s="31">
        <f>'6桁'!U248</f>
        <v>0</v>
      </c>
      <c r="V248" s="15" t="str">
        <f>IF(全国標準卸価格!V248="","",IF(ISNUMBER(全国標準卸価格!V248),IF(入力!$C$11=1,ROUNDDOWN(全国標準卸価格!V248*地区別掛け率!V248%,-入力!$C$10),IF(入力!$C$11=2,ROUNDUP(全国標準卸価格!V248*地区別掛け率!V248%,-入力!$C$10),IF(入力!$C$11=3,ROUND(全国標準卸価格!V248*地区別掛け率!V248%,-入力!$C$10),""))),全国標準卸価格!V248))</f>
        <v/>
      </c>
      <c r="W248" s="21">
        <f>'6桁'!W248</f>
        <v>0</v>
      </c>
      <c r="X248" s="15" t="str">
        <f>IF(全国標準卸価格!X248="","",IF(ISNUMBER(全国標準卸価格!X248),IF(入力!$C$11=1,ROUNDDOWN(全国標準卸価格!X248*地区別掛け率!X248%,-入力!$C$10),IF(入力!$C$11=2,ROUNDUP(全国標準卸価格!X248*地区別掛け率!X248%,-入力!$C$10),IF(入力!$C$11=3,ROUND(全国標準卸価格!X248*地区別掛け率!X248%,-入力!$C$10),""))),全国標準卸価格!X248))</f>
        <v/>
      </c>
      <c r="Y248" s="21">
        <f>'6桁'!Y248</f>
        <v>0</v>
      </c>
    </row>
    <row r="249" spans="2:27" ht="30.75" customHeight="1">
      <c r="B249" s="545" t="s">
        <v>1983</v>
      </c>
      <c r="C249" s="545"/>
      <c r="D249" s="545"/>
      <c r="E249" s="545"/>
      <c r="F249" s="545"/>
      <c r="G249" s="545"/>
      <c r="H249" s="545"/>
      <c r="I249" s="545"/>
      <c r="J249" s="545"/>
      <c r="K249" s="545"/>
      <c r="L249" s="545"/>
      <c r="M249" s="545"/>
      <c r="N249" s="545"/>
      <c r="O249" s="545"/>
      <c r="P249" s="545"/>
      <c r="Q249" s="545"/>
      <c r="R249" s="545"/>
      <c r="S249" s="545"/>
      <c r="T249" s="545"/>
      <c r="U249" s="545"/>
      <c r="V249" s="545"/>
      <c r="W249" s="545"/>
      <c r="X249" s="546"/>
      <c r="Y249" s="546"/>
    </row>
    <row r="250" spans="2:27" ht="13.5" customHeight="1">
      <c r="C250" s="327"/>
      <c r="D250" s="327"/>
      <c r="E250" s="327"/>
      <c r="F250" s="10"/>
      <c r="G250" s="17"/>
      <c r="H250" s="10"/>
      <c r="I250" s="17"/>
      <c r="J250" s="10"/>
      <c r="K250" s="17"/>
      <c r="L250" s="10"/>
      <c r="M250" s="17"/>
      <c r="N250" s="10"/>
      <c r="O250" s="17"/>
      <c r="P250" s="10"/>
      <c r="Q250" s="17"/>
      <c r="R250" s="10"/>
      <c r="S250" s="17"/>
      <c r="T250" s="10"/>
      <c r="U250" s="17"/>
      <c r="V250" s="10"/>
      <c r="W250" s="17"/>
    </row>
    <row r="251" spans="2:27" ht="13.5" customHeight="1" thickBot="1">
      <c r="C251" s="327"/>
      <c r="D251" s="327"/>
      <c r="E251" s="327"/>
      <c r="F251" s="10"/>
      <c r="G251" s="17"/>
      <c r="H251" s="10"/>
      <c r="I251" s="17"/>
      <c r="J251" s="10"/>
      <c r="K251" s="17"/>
      <c r="L251" s="10"/>
      <c r="M251" s="17"/>
      <c r="N251" s="10"/>
      <c r="O251" s="17"/>
      <c r="P251" s="10"/>
      <c r="Q251" s="17"/>
      <c r="R251" s="10"/>
      <c r="S251" s="17"/>
      <c r="T251" s="10"/>
      <c r="U251" s="17"/>
      <c r="V251" s="10"/>
      <c r="W251" s="17"/>
    </row>
    <row r="252" spans="2:27" ht="19.5" customHeight="1" thickBot="1">
      <c r="B252" s="521" t="s">
        <v>452</v>
      </c>
      <c r="C252" s="524" t="s">
        <v>524</v>
      </c>
      <c r="D252" s="527" t="s">
        <v>1113</v>
      </c>
      <c r="E252" s="540"/>
      <c r="F252" s="531" t="s">
        <v>455</v>
      </c>
      <c r="G252" s="532"/>
      <c r="H252" s="532"/>
      <c r="I252" s="532"/>
      <c r="J252" s="532"/>
      <c r="K252" s="533"/>
      <c r="L252" s="11"/>
      <c r="M252" s="11"/>
      <c r="N252" s="371"/>
      <c r="O252" s="521" t="s">
        <v>452</v>
      </c>
      <c r="P252" s="534" t="s">
        <v>904</v>
      </c>
      <c r="Q252" s="535"/>
      <c r="R252" s="527" t="s">
        <v>1113</v>
      </c>
      <c r="S252" s="540"/>
      <c r="T252" s="531" t="s">
        <v>455</v>
      </c>
      <c r="U252" s="533"/>
      <c r="X252" s="10"/>
      <c r="Y252" s="11"/>
      <c r="Z252" s="10"/>
      <c r="AA252" s="11"/>
    </row>
    <row r="253" spans="2:27" ht="19.5" customHeight="1">
      <c r="B253" s="522"/>
      <c r="C253" s="525"/>
      <c r="D253" s="541"/>
      <c r="E253" s="542"/>
      <c r="F253" s="516" t="s">
        <v>973</v>
      </c>
      <c r="G253" s="507"/>
      <c r="H253" s="506" t="s">
        <v>670</v>
      </c>
      <c r="I253" s="507"/>
      <c r="J253" s="506" t="s">
        <v>771</v>
      </c>
      <c r="K253" s="507"/>
      <c r="L253" s="11"/>
      <c r="M253" s="11"/>
      <c r="N253" s="371"/>
      <c r="O253" s="522"/>
      <c r="P253" s="536"/>
      <c r="Q253" s="537"/>
      <c r="R253" s="541"/>
      <c r="S253" s="542"/>
      <c r="T253" s="516" t="s">
        <v>765</v>
      </c>
      <c r="U253" s="507"/>
      <c r="X253" s="10"/>
      <c r="Y253" s="11"/>
      <c r="Z253" s="10"/>
      <c r="AA253" s="11"/>
    </row>
    <row r="254" spans="2:27" ht="19.5" customHeight="1">
      <c r="B254" s="522"/>
      <c r="C254" s="525"/>
      <c r="D254" s="510" t="s">
        <v>1115</v>
      </c>
      <c r="E254" s="550" t="s">
        <v>1114</v>
      </c>
      <c r="F254" s="517"/>
      <c r="G254" s="509"/>
      <c r="H254" s="508"/>
      <c r="I254" s="509"/>
      <c r="J254" s="508"/>
      <c r="K254" s="509"/>
      <c r="L254" s="548"/>
      <c r="M254" s="548"/>
      <c r="N254" s="407"/>
      <c r="O254" s="522"/>
      <c r="P254" s="536"/>
      <c r="Q254" s="537"/>
      <c r="R254" s="510" t="s">
        <v>1115</v>
      </c>
      <c r="S254" s="565" t="s">
        <v>1114</v>
      </c>
      <c r="T254" s="517"/>
      <c r="U254" s="509"/>
      <c r="V254" s="4"/>
      <c r="X254" s="4"/>
    </row>
    <row r="255" spans="2:27" ht="19.5" customHeight="1" thickBot="1">
      <c r="B255" s="523"/>
      <c r="C255" s="526"/>
      <c r="D255" s="549"/>
      <c r="E255" s="551"/>
      <c r="F255" s="553" t="s">
        <v>764</v>
      </c>
      <c r="G255" s="554"/>
      <c r="H255" s="553" t="s">
        <v>766</v>
      </c>
      <c r="I255" s="554"/>
      <c r="J255" s="514" t="s">
        <v>767</v>
      </c>
      <c r="K255" s="515"/>
      <c r="L255" s="547"/>
      <c r="M255" s="547"/>
      <c r="N255" s="327"/>
      <c r="O255" s="523"/>
      <c r="P255" s="538"/>
      <c r="Q255" s="539"/>
      <c r="R255" s="564"/>
      <c r="S255" s="566"/>
      <c r="T255" s="514" t="s">
        <v>767</v>
      </c>
      <c r="U255" s="515"/>
      <c r="V255" s="4"/>
      <c r="X255" s="4"/>
    </row>
    <row r="256" spans="2:27" ht="30" customHeight="1">
      <c r="B256" s="502">
        <v>17</v>
      </c>
      <c r="C256" s="357" t="s">
        <v>497</v>
      </c>
      <c r="D256" s="258"/>
      <c r="E256" s="385">
        <v>86</v>
      </c>
      <c r="F256" s="128" t="str">
        <f>IF(全国標準卸価格!F256="","",IF(ISNUMBER(全国標準卸価格!F256),IF(入力!$E$11=1,ROUNDDOWN(全国標準卸価格!F256*地区別掛け率!F256%,-入力!$E$10),IF(入力!$E$11=2,ROUNDUP(全国標準卸価格!F256*地区別掛け率!F256%,-入力!$E$10),IF(入力!$E$11=3,ROUND(全国標準卸価格!F256*地区別掛け率!F256%,-入力!$E$10),""))),全国標準卸価格!F256))</f>
        <v/>
      </c>
      <c r="G256" s="129">
        <f>'6桁'!G256</f>
        <v>0</v>
      </c>
      <c r="H256" s="477" t="str">
        <f>IF(全国標準卸価格!H256="","",IF(ISNUMBER(全国標準卸価格!H256),IF(入力!$E$11=1,ROUNDDOWN(全国標準卸価格!H256*地区別掛け率!H256%,-入力!$E$10),IF(入力!$E$11=2,ROUNDUP(全国標準卸価格!H256*地区別掛け率!H256%,-入力!$E$10),IF(入力!$E$11=3,ROUND(全国標準卸価格!H256*地区別掛け率!H256%,-入力!$E$10),""))),全国標準卸価格!H256))</f>
        <v>卸価格設定なし</v>
      </c>
      <c r="I256" s="129" t="str">
        <f>'6桁'!I256</f>
        <v>Y★</v>
      </c>
      <c r="J256" s="128" t="str">
        <f>IF(全国標準卸価格!J256="","",IF(ISNUMBER(全国標準卸価格!J256),IF(入力!$E$11=1,ROUNDDOWN(全国標準卸価格!J256*地区別掛け率!J256%,-入力!$E$10),IF(入力!$E$11=2,ROUNDUP(全国標準卸価格!J256*地区別掛け率!J256%,-入力!$E$10),IF(入力!$E$11=3,ROUND(全国標準卸価格!J256*地区別掛け率!J256%,-入力!$E$10),""))),全国標準卸価格!J256))</f>
        <v/>
      </c>
      <c r="K256" s="131">
        <f>'6桁'!K256</f>
        <v>0</v>
      </c>
      <c r="L256" s="10"/>
      <c r="M256" s="22"/>
      <c r="N256" s="10"/>
      <c r="O256" s="502">
        <v>17</v>
      </c>
      <c r="P256" s="498" t="s">
        <v>1059</v>
      </c>
      <c r="Q256" s="499"/>
      <c r="R256" s="318">
        <v>99</v>
      </c>
      <c r="S256" s="361">
        <v>103</v>
      </c>
      <c r="T256" s="477" t="str">
        <f>IF(全国標準卸価格!T256="","",IF(ISNUMBER(全国標準卸価格!T256),IF(入力!$E$11=1,ROUNDDOWN(全国標準卸価格!T256*地区別掛け率!T256%,-入力!$E$10),IF(入力!$E$11=2,ROUNDUP(全国標準卸価格!T256*地区別掛け率!T256%,-入力!$E$10),IF(入力!$E$11=3,ROUND(全国標準卸価格!T256*地区別掛け率!T256%,-入力!$E$10),""))),全国標準卸価格!T256))</f>
        <v>卸価格設定なし</v>
      </c>
      <c r="U256" s="129" t="str">
        <f>'6桁'!U256</f>
        <v>W★</v>
      </c>
      <c r="V256" s="4"/>
      <c r="X256" s="4"/>
    </row>
    <row r="257" spans="2:27" ht="30" customHeight="1" thickBot="1">
      <c r="B257" s="503"/>
      <c r="C257" s="341" t="s">
        <v>313</v>
      </c>
      <c r="D257" s="254">
        <v>83</v>
      </c>
      <c r="E257" s="342">
        <v>87</v>
      </c>
      <c r="F257" s="95" t="str">
        <f>IF(全国標準卸価格!F257="","",IF(ISNUMBER(全国標準卸価格!F257),IF(入力!$E$11=1,ROUNDDOWN(全国標準卸価格!F257*地区別掛け率!F257%,-入力!$E$10),IF(入力!$E$11=2,ROUNDUP(全国標準卸価格!F257*地区別掛け率!F257%,-入力!$E$10),IF(入力!$E$11=3,ROUND(全国標準卸価格!F257*地区別掛け率!F257%,-入力!$E$10),""))),全国標準卸価格!F257))</f>
        <v/>
      </c>
      <c r="G257" s="96">
        <f>'6桁'!G257</f>
        <v>0</v>
      </c>
      <c r="H257" s="456" t="str">
        <f>IF(全国標準卸価格!H257="","",IF(ISNUMBER(全国標準卸価格!H257),IF(入力!$E$11=1,ROUNDDOWN(全国標準卸価格!H257*地区別掛け率!H257%,-入力!$E$10),IF(入力!$E$11=2,ROUNDUP(全国標準卸価格!H257*地区別掛け率!H257%,-入力!$E$10),IF(入力!$E$11=3,ROUND(全国標準卸価格!H257*地区別掛け率!H257%,-入力!$E$10),""))),全国標準卸価格!H257))</f>
        <v/>
      </c>
      <c r="I257" s="96">
        <f>'6桁'!I257</f>
        <v>0</v>
      </c>
      <c r="J257" s="95">
        <f>IF(全国標準卸価格!J257="","",IF(ISNUMBER(全国標準卸価格!J257),IF(入力!$E$11=1,ROUNDDOWN(全国標準卸価格!J257*地区別掛け率!J257%,-入力!$E$10),IF(入力!$E$11=2,ROUNDUP(全国標準卸価格!J257*地区別掛け率!J257%,-入力!$E$10),IF(入力!$E$11=3,ROUND(全国標準卸価格!J257*地区別掛け率!J257%,-入力!$E$10),""))),全国標準卸価格!J257))</f>
        <v>35500</v>
      </c>
      <c r="K257" s="20" t="str">
        <f>'6桁'!K257</f>
        <v>W★</v>
      </c>
      <c r="L257" s="10"/>
      <c r="M257" s="22"/>
      <c r="N257" s="10"/>
      <c r="O257" s="544"/>
      <c r="P257" s="567" t="s">
        <v>1013</v>
      </c>
      <c r="Q257" s="568"/>
      <c r="R257" s="317">
        <v>102</v>
      </c>
      <c r="S257" s="249"/>
      <c r="T257" s="474" t="str">
        <f>IF(全国標準卸価格!T257="","",IF(ISNUMBER(全国標準卸価格!T257),IF(入力!$E$11=1,ROUNDDOWN(全国標準卸価格!T257*地区別掛け率!T257%,-入力!$E$10),IF(入力!$E$11=2,ROUNDUP(全国標準卸価格!T257*地区別掛け率!T257%,-入力!$E$10),IF(入力!$E$11=3,ROUND(全国標準卸価格!T257*地区別掛け率!T257%,-入力!$E$10),""))),全国標準卸価格!T257))</f>
        <v>卸価格設定なし</v>
      </c>
      <c r="U257" s="359" t="str">
        <f>'6桁'!U257</f>
        <v>W</v>
      </c>
      <c r="V257" s="4"/>
      <c r="X257" s="4"/>
    </row>
    <row r="258" spans="2:27" ht="30" customHeight="1">
      <c r="B258" s="503"/>
      <c r="C258" s="345" t="s">
        <v>314</v>
      </c>
      <c r="D258" s="318">
        <v>90</v>
      </c>
      <c r="E258" s="361">
        <v>94</v>
      </c>
      <c r="F258" s="289" t="str">
        <f>IF(全国標準卸価格!F258="","",IF(ISNUMBER(全国標準卸価格!F258),IF(入力!$E$11=1,ROUNDDOWN(全国標準卸価格!F258*地区別掛け率!F258%,-入力!$E$10),IF(入力!$E$11=2,ROUNDUP(全国標準卸価格!F258*地区別掛け率!F258%,-入力!$E$10),IF(入力!$E$11=3,ROUND(全国標準卸価格!F258*地区別掛け率!F258%,-入力!$E$10),""))),全国標準卸価格!F258))</f>
        <v/>
      </c>
      <c r="G258" s="101">
        <f>'6桁'!G258</f>
        <v>0</v>
      </c>
      <c r="H258" s="478" t="str">
        <f>IF(全国標準卸価格!H258="","",IF(ISNUMBER(全国標準卸価格!H258),IF(入力!$E$11=1,ROUNDDOWN(全国標準卸価格!H258*地区別掛け率!H258%,-入力!$E$10),IF(入力!$E$11=2,ROUNDUP(全国標準卸価格!H258*地区別掛け率!H258%,-入力!$E$10),IF(入力!$E$11=3,ROUND(全国標準卸価格!H258*地区別掛け率!H258%,-入力!$E$10),""))),全国標準卸価格!H258))</f>
        <v/>
      </c>
      <c r="I258" s="101">
        <f>'6桁'!I258</f>
        <v>0</v>
      </c>
      <c r="J258" s="289">
        <f>IF(全国標準卸価格!J258="","",IF(ISNUMBER(全国標準卸価格!J258),IF(入力!$E$11=1,ROUNDDOWN(全国標準卸価格!J258*地区別掛け率!J258%,-入力!$E$10),IF(入力!$E$11=2,ROUNDUP(全国標準卸価格!J258*地区別掛け率!J258%,-入力!$E$10),IF(入力!$E$11=3,ROUND(全国標準卸価格!J258*地区別掛け率!J258%,-入力!$E$10),""))),全国標準卸価格!J258))</f>
        <v>39000</v>
      </c>
      <c r="K258" s="20" t="str">
        <f>'6桁'!K258</f>
        <v>W</v>
      </c>
      <c r="L258" s="10"/>
      <c r="M258" s="22"/>
      <c r="N258" s="10"/>
      <c r="O258" s="569" t="s">
        <v>1116</v>
      </c>
      <c r="P258" s="569"/>
      <c r="Q258" s="569"/>
      <c r="R258" s="569"/>
      <c r="S258" s="569"/>
      <c r="T258" s="569"/>
      <c r="U258" s="569"/>
      <c r="V258" s="4"/>
      <c r="X258" s="4"/>
    </row>
    <row r="259" spans="2:27" ht="30" customHeight="1">
      <c r="B259" s="503"/>
      <c r="C259" s="341" t="s">
        <v>177</v>
      </c>
      <c r="D259" s="254">
        <v>91</v>
      </c>
      <c r="E259" s="342">
        <v>95</v>
      </c>
      <c r="F259" s="12" t="str">
        <f>IF(全国標準卸価格!F259="","",IF(ISNUMBER(全国標準卸価格!F259),IF(入力!$E$11=1,ROUNDDOWN(全国標準卸価格!F259*地区別掛け率!F259%,-入力!$E$10),IF(入力!$E$11=2,ROUNDUP(全国標準卸価格!F259*地区別掛け率!F259%,-入力!$E$10),IF(入力!$E$11=3,ROUND(全国標準卸価格!F259*地区別掛け率!F259%,-入力!$E$10),""))),全国標準卸価格!F259))</f>
        <v/>
      </c>
      <c r="G259" s="19">
        <f>'6桁'!G259</f>
        <v>0</v>
      </c>
      <c r="H259" s="472" t="str">
        <f>IF(全国標準卸価格!H259="","",IF(ISNUMBER(全国標準卸価格!H259),IF(入力!$E$11=1,ROUNDDOWN(全国標準卸価格!H259*地区別掛け率!H259%,-入力!$E$10),IF(入力!$E$11=2,ROUNDUP(全国標準卸価格!H259*地区別掛け率!H259%,-入力!$E$10),IF(入力!$E$11=3,ROUND(全国標準卸価格!H259*地区別掛け率!H259%,-入力!$E$10),""))),全国標準卸価格!H259))</f>
        <v>卸価格設定なし</v>
      </c>
      <c r="I259" s="19" t="str">
        <f>'6桁'!I259</f>
        <v>Y★</v>
      </c>
      <c r="J259" s="12" t="str">
        <f>IF(全国標準卸価格!J259="","",IF(ISNUMBER(全国標準卸価格!J259),IF(入力!$E$11=1,ROUNDDOWN(全国標準卸価格!J259*地区別掛け率!J259%,-入力!$E$10),IF(入力!$E$11=2,ROUNDUP(全国標準卸価格!J259*地区別掛け率!J259%,-入力!$E$10),IF(入力!$E$11=3,ROUND(全国標準卸価格!J259*地区別掛け率!J259%,-入力!$E$10),""))),全国標準卸価格!J259))</f>
        <v/>
      </c>
      <c r="K259" s="20">
        <f>'6桁'!K259</f>
        <v>0</v>
      </c>
      <c r="L259" s="10"/>
      <c r="M259" s="22"/>
      <c r="N259" s="10"/>
      <c r="O259" s="546"/>
      <c r="P259" s="546"/>
      <c r="Q259" s="546"/>
      <c r="R259" s="546"/>
      <c r="S259" s="546"/>
      <c r="T259" s="546"/>
      <c r="U259" s="546"/>
      <c r="V259" s="546"/>
      <c r="X259" s="4"/>
    </row>
    <row r="260" spans="2:27" ht="30" customHeight="1">
      <c r="B260" s="503"/>
      <c r="C260" s="341" t="s">
        <v>178</v>
      </c>
      <c r="D260" s="254">
        <v>94</v>
      </c>
      <c r="E260" s="342">
        <v>98</v>
      </c>
      <c r="F260" s="12" t="str">
        <f>IF(全国標準卸価格!F260="","",IF(ISNUMBER(全国標準卸価格!F260),IF(入力!$E$11=1,ROUNDDOWN(全国標準卸価格!F260*地区別掛け率!F260%,-入力!$E$10),IF(入力!$E$11=2,ROUNDUP(全国標準卸価格!F260*地区別掛け率!F260%,-入力!$E$10),IF(入力!$E$11=3,ROUND(全国標準卸価格!F260*地区別掛け率!F260%,-入力!$E$10),""))),全国標準卸価格!F260))</f>
        <v/>
      </c>
      <c r="G260" s="19">
        <f>'6桁'!G260</f>
        <v>0</v>
      </c>
      <c r="H260" s="472" t="str">
        <f>IF(全国標準卸価格!H260="","",IF(ISNUMBER(全国標準卸価格!H260),IF(入力!$E$11=1,ROUNDDOWN(全国標準卸価格!H260*地区別掛け率!H260%,-入力!$E$10),IF(入力!$E$11=2,ROUNDUP(全国標準卸価格!H260*地区別掛け率!H260%,-入力!$E$10),IF(入力!$E$11=3,ROUND(全国標準卸価格!H260*地区別掛け率!H260%,-入力!$E$10),""))),全国標準卸価格!H260))</f>
        <v>卸価格設定なし</v>
      </c>
      <c r="I260" s="19" t="str">
        <f>'6桁'!I260</f>
        <v>W</v>
      </c>
      <c r="J260" s="12">
        <f>IF(全国標準卸価格!J260="","",IF(ISNUMBER(全国標準卸価格!J260),IF(入力!$E$11=1,ROUNDDOWN(全国標準卸価格!J260*地区別掛け率!J260%,-入力!$E$10),IF(入力!$E$11=2,ROUNDUP(全国標準卸価格!J260*地区別掛け率!J260%,-入力!$E$10),IF(入力!$E$11=3,ROUND(全国標準卸価格!J260*地区別掛け率!J260%,-入力!$E$10),""))),全国標準卸価格!J260))</f>
        <v>42600</v>
      </c>
      <c r="K260" s="20" t="str">
        <f>'6桁'!K260</f>
        <v>W</v>
      </c>
      <c r="L260" s="10"/>
      <c r="M260" s="22"/>
      <c r="N260" s="10"/>
      <c r="O260" s="546"/>
      <c r="P260" s="546"/>
      <c r="Q260" s="546"/>
      <c r="R260" s="546"/>
      <c r="S260" s="546"/>
      <c r="T260" s="546"/>
      <c r="U260" s="546"/>
      <c r="V260" s="546"/>
      <c r="X260" s="4"/>
    </row>
    <row r="261" spans="2:27" ht="30" customHeight="1">
      <c r="B261" s="503"/>
      <c r="C261" s="341" t="s">
        <v>498</v>
      </c>
      <c r="D261" s="254">
        <v>98</v>
      </c>
      <c r="E261" s="342"/>
      <c r="F261" s="12" t="str">
        <f>IF(全国標準卸価格!F261="","",IF(ISNUMBER(全国標準卸価格!F261),IF(入力!$E$11=1,ROUNDDOWN(全国標準卸価格!F261*地区別掛け率!F261%,-入力!$E$10),IF(入力!$E$11=2,ROUNDUP(全国標準卸価格!F261*地区別掛け率!F261%,-入力!$E$10),IF(入力!$E$11=3,ROUND(全国標準卸価格!F261*地区別掛け率!F261%,-入力!$E$10),""))),全国標準卸価格!F261))</f>
        <v/>
      </c>
      <c r="G261" s="19">
        <f>'6桁'!G261</f>
        <v>0</v>
      </c>
      <c r="H261" s="472" t="str">
        <f>IF(全国標準卸価格!H261="","",IF(ISNUMBER(全国標準卸価格!H261),IF(入力!$E$11=1,ROUNDDOWN(全国標準卸価格!H261*地区別掛け率!H261%,-入力!$E$10),IF(入力!$E$11=2,ROUNDUP(全国標準卸価格!H261*地区別掛け率!H261%,-入力!$E$10),IF(入力!$E$11=3,ROUND(全国標準卸価格!H261*地区別掛け率!H261%,-入力!$E$10),""))),全国標準卸価格!H261))</f>
        <v>卸価格設定なし</v>
      </c>
      <c r="I261" s="19" t="str">
        <f>'6桁'!I261</f>
        <v>W</v>
      </c>
      <c r="J261" s="12" t="str">
        <f>IF(全国標準卸価格!J261="","",IF(ISNUMBER(全国標準卸価格!J261),IF(入力!$E$11=1,ROUNDDOWN(全国標準卸価格!J261*地区別掛け率!J261%,-入力!$E$10),IF(入力!$E$11=2,ROUNDUP(全国標準卸価格!J261*地区別掛け率!J261%,-入力!$E$10),IF(入力!$E$11=3,ROUND(全国標準卸価格!J261*地区別掛け率!J261%,-入力!$E$10),""))),全国標準卸価格!J261))</f>
        <v/>
      </c>
      <c r="K261" s="20">
        <f>'6桁'!K261</f>
        <v>0</v>
      </c>
      <c r="L261" s="10"/>
      <c r="M261" s="22"/>
      <c r="N261" s="10"/>
      <c r="O261" s="546"/>
      <c r="P261" s="546"/>
      <c r="Q261" s="546"/>
      <c r="R261" s="546"/>
      <c r="S261" s="546"/>
      <c r="T261" s="546"/>
      <c r="U261" s="546"/>
      <c r="V261" s="546"/>
      <c r="W261" s="221"/>
      <c r="X261" s="4"/>
    </row>
    <row r="262" spans="2:27" ht="30" customHeight="1">
      <c r="B262" s="503"/>
      <c r="C262" s="341" t="s">
        <v>110</v>
      </c>
      <c r="D262" s="254">
        <v>87</v>
      </c>
      <c r="E262" s="342">
        <v>91</v>
      </c>
      <c r="F262" s="12">
        <f>IF(全国標準卸価格!F262="","",IF(ISNUMBER(全国標準卸価格!F262),IF(入力!$E$11=1,ROUNDDOWN(全国標準卸価格!F262*地区別掛け率!F262%,-入力!$E$10),IF(入力!$E$11=2,ROUNDUP(全国標準卸価格!F262*地区別掛け率!F262%,-入力!$E$10),IF(入力!$E$11=3,ROUND(全国標準卸価格!F262*地区別掛け率!F262%,-入力!$E$10),""))),全国標準卸価格!F262))</f>
        <v>22400</v>
      </c>
      <c r="G262" s="19" t="str">
        <f>'6桁'!G262</f>
        <v>Y★</v>
      </c>
      <c r="H262" s="472" t="str">
        <f>IF(全国標準卸価格!H262="","",IF(ISNUMBER(全国標準卸価格!H262),IF(入力!$E$11=1,ROUNDDOWN(全国標準卸価格!H262*地区別掛け率!H262%,-入力!$E$10),IF(入力!$E$11=2,ROUNDUP(全国標準卸価格!H262*地区別掛け率!H262%,-入力!$E$10),IF(入力!$E$11=3,ROUND(全国標準卸価格!H262*地区別掛け率!H262%,-入力!$E$10),""))),全国標準卸価格!H262))</f>
        <v/>
      </c>
      <c r="I262" s="19">
        <f>'6桁'!I262</f>
        <v>0</v>
      </c>
      <c r="J262" s="12">
        <f>IF(全国標準卸価格!J262="","",IF(ISNUMBER(全国標準卸価格!J262),IF(入力!$E$11=1,ROUNDDOWN(全国標準卸価格!J262*地区別掛け率!J262%,-入力!$E$10),IF(入力!$E$11=2,ROUNDUP(全国標準卸価格!J262*地区別掛け率!J262%,-入力!$E$10),IF(入力!$E$11=3,ROUND(全国標準卸価格!J262*地区別掛け率!J262%,-入力!$E$10),""))),全国標準卸価格!J262))</f>
        <v>35500</v>
      </c>
      <c r="K262" s="20" t="str">
        <f>'6桁'!K262</f>
        <v>W</v>
      </c>
      <c r="L262" s="10"/>
      <c r="M262" s="22"/>
      <c r="N262" s="10"/>
      <c r="O262" s="546"/>
      <c r="P262" s="546"/>
      <c r="Q262" s="546"/>
      <c r="R262" s="546"/>
      <c r="S262" s="546"/>
      <c r="T262" s="546"/>
      <c r="U262" s="546"/>
      <c r="V262" s="546"/>
      <c r="X262" s="4"/>
    </row>
    <row r="263" spans="2:27" ht="30" customHeight="1">
      <c r="B263" s="503"/>
      <c r="C263" s="341" t="s">
        <v>113</v>
      </c>
      <c r="D263" s="254">
        <v>91</v>
      </c>
      <c r="E263" s="342">
        <v>94</v>
      </c>
      <c r="F263" s="12">
        <f>IF(全国標準卸価格!F263="","",IF(ISNUMBER(全国標準卸価格!F263),IF(入力!$E$11=1,ROUNDDOWN(全国標準卸価格!F263*地区別掛け率!F263%,-入力!$E$10),IF(入力!$E$11=2,ROUNDUP(全国標準卸価格!F263*地区別掛け率!F263%,-入力!$E$10),IF(入力!$E$11=3,ROUND(全国標準卸価格!F263*地区別掛け率!F263%,-入力!$E$10),""))),全国標準卸価格!F263))</f>
        <v>24200</v>
      </c>
      <c r="G263" s="19" t="str">
        <f>'6桁'!G263</f>
        <v>Y★</v>
      </c>
      <c r="H263" s="472" t="str">
        <f>IF(全国標準卸価格!H263="","",IF(ISNUMBER(全国標準卸価格!H263),IF(入力!$E$11=1,ROUNDDOWN(全国標準卸価格!H263*地区別掛け率!H263%,-入力!$E$10),IF(入力!$E$11=2,ROUNDUP(全国標準卸価格!H263*地区別掛け率!H263%,-入力!$E$10),IF(入力!$E$11=3,ROUND(全国標準卸価格!H263*地区別掛け率!H263%,-入力!$E$10),""))),全国標準卸価格!H263))</f>
        <v/>
      </c>
      <c r="I263" s="19">
        <f>'6桁'!I263</f>
        <v>0</v>
      </c>
      <c r="J263" s="12">
        <f>IF(全国標準卸価格!J263="","",IF(ISNUMBER(全国標準卸価格!J263),IF(入力!$E$11=1,ROUNDDOWN(全国標準卸価格!J263*地区別掛け率!J263%,-入力!$E$10),IF(入力!$E$11=2,ROUNDUP(全国標準卸価格!J263*地区別掛け率!J263%,-入力!$E$10),IF(入力!$E$11=3,ROUND(全国標準卸価格!J263*地区別掛け率!J263%,-入力!$E$10),""))),全国標準卸価格!J263))</f>
        <v>37300</v>
      </c>
      <c r="K263" s="20" t="str">
        <f>'6桁'!K263</f>
        <v>W★</v>
      </c>
      <c r="L263" s="10"/>
      <c r="M263" s="22"/>
      <c r="N263" s="10"/>
      <c r="O263" s="219"/>
      <c r="P263" s="547"/>
      <c r="Q263" s="547"/>
      <c r="R263" s="74"/>
      <c r="S263" s="251"/>
      <c r="T263" s="10"/>
      <c r="U263" s="22"/>
      <c r="V263" s="4"/>
      <c r="X263" s="4"/>
    </row>
    <row r="264" spans="2:27" ht="30" customHeight="1">
      <c r="B264" s="503"/>
      <c r="C264" s="341" t="s">
        <v>116</v>
      </c>
      <c r="D264" s="254">
        <v>94</v>
      </c>
      <c r="E264" s="342">
        <v>97</v>
      </c>
      <c r="F264" s="12" t="str">
        <f>IF(全国標準卸価格!F264="","",IF(ISNUMBER(全国標準卸価格!F264),IF(入力!$E$11=1,ROUNDDOWN(全国標準卸価格!F264*地区別掛け率!F264%,-入力!$E$10),IF(入力!$E$11=2,ROUNDUP(全国標準卸価格!F264*地区別掛け率!F264%,-入力!$E$10),IF(入力!$E$11=3,ROUND(全国標準卸価格!F264*地区別掛け率!F264%,-入力!$E$10),""))),全国標準卸価格!F264))</f>
        <v/>
      </c>
      <c r="G264" s="96">
        <f>'6桁'!G264</f>
        <v>0</v>
      </c>
      <c r="H264" s="472" t="str">
        <f>IF(全国標準卸価格!H264="","",IF(ISNUMBER(全国標準卸価格!H264),IF(入力!$E$11=1,ROUNDDOWN(全国標準卸価格!H264*地区別掛け率!H264%,-入力!$E$10),IF(入力!$E$11=2,ROUNDUP(全国標準卸価格!H264*地区別掛け率!H264%,-入力!$E$10),IF(入力!$E$11=3,ROUND(全国標準卸価格!H264*地区別掛け率!H264%,-入力!$E$10),""))),全国標準卸価格!H264))</f>
        <v>卸価格設定なし</v>
      </c>
      <c r="I264" s="96" t="str">
        <f>'6桁'!I264</f>
        <v>Y★</v>
      </c>
      <c r="J264" s="12" t="str">
        <f>IF(全国標準卸価格!J264="","",IF(ISNUMBER(全国標準卸価格!J264),IF(入力!$E$11=1,ROUNDDOWN(全国標準卸価格!J264*地区別掛け率!J264%,-入力!$E$10),IF(入力!$E$11=2,ROUNDUP(全国標準卸価格!J264*地区別掛け率!J264%,-入力!$E$10),IF(入力!$E$11=3,ROUND(全国標準卸価格!J264*地区別掛け率!J264%,-入力!$E$10),""))),全国標準卸価格!J264))</f>
        <v/>
      </c>
      <c r="K264" s="20">
        <f>'6桁'!K264</f>
        <v>0</v>
      </c>
      <c r="L264" s="10"/>
      <c r="M264" s="22"/>
      <c r="N264" s="10"/>
      <c r="O264" s="546"/>
      <c r="P264" s="546"/>
      <c r="Q264" s="546"/>
      <c r="R264" s="546"/>
      <c r="S264" s="546"/>
      <c r="T264" s="546"/>
      <c r="U264" s="546"/>
      <c r="V264" s="546"/>
      <c r="W264" s="546"/>
      <c r="X264" s="4"/>
    </row>
    <row r="265" spans="2:27" ht="30" customHeight="1">
      <c r="B265" s="503"/>
      <c r="C265" s="341" t="s">
        <v>119</v>
      </c>
      <c r="D265" s="254">
        <v>95</v>
      </c>
      <c r="E265" s="342">
        <v>99</v>
      </c>
      <c r="F265" s="12" t="str">
        <f>IF(全国標準卸価格!F265="","",IF(ISNUMBER(全国標準卸価格!F265),IF(入力!$E$11=1,ROUNDDOWN(全国標準卸価格!F265*地区別掛け率!F265%,-入力!$E$10),IF(入力!$E$11=2,ROUNDUP(全国標準卸価格!F265*地区別掛け率!F265%,-入力!$E$10),IF(入力!$E$11=3,ROUND(全国標準卸価格!F265*地区別掛け率!F265%,-入力!$E$10),""))),全国標準卸価格!F265))</f>
        <v/>
      </c>
      <c r="G265" s="96">
        <f>'6桁'!G265</f>
        <v>0</v>
      </c>
      <c r="H265" s="472" t="str">
        <f>IF(全国標準卸価格!H265="","",IF(ISNUMBER(全国標準卸価格!H265),IF(入力!$E$11=1,ROUNDDOWN(全国標準卸価格!H265*地区別掛け率!H265%,-入力!$E$10),IF(入力!$E$11=2,ROUNDUP(全国標準卸価格!H265*地区別掛け率!H265%,-入力!$E$10),IF(入力!$E$11=3,ROUND(全国標準卸価格!H265*地区別掛け率!H265%,-入力!$E$10),""))),全国標準卸価格!H265))</f>
        <v>卸価格設定なし</v>
      </c>
      <c r="I265" s="96" t="str">
        <f>'6桁'!I265</f>
        <v>Y★</v>
      </c>
      <c r="J265" s="12" t="str">
        <f>IF(全国標準卸価格!J265="","",IF(ISNUMBER(全国標準卸価格!J265),IF(入力!$E$11=1,ROUNDDOWN(全国標準卸価格!J265*地区別掛け率!J265%,-入力!$E$10),IF(入力!$E$11=2,ROUNDUP(全国標準卸価格!J265*地区別掛け率!J265%,-入力!$E$10),IF(入力!$E$11=3,ROUND(全国標準卸価格!J265*地区別掛け率!J265%,-入力!$E$10),""))),全国標準卸価格!J265))</f>
        <v/>
      </c>
      <c r="K265" s="237">
        <f>'6桁'!K265</f>
        <v>0</v>
      </c>
      <c r="L265" s="10"/>
      <c r="M265" s="22"/>
      <c r="N265" s="10"/>
      <c r="O265" s="22"/>
      <c r="P265" s="10"/>
      <c r="Q265" s="22"/>
      <c r="R265" s="10"/>
      <c r="S265" s="22"/>
      <c r="T265" s="10"/>
      <c r="U265" s="22"/>
      <c r="V265" s="4"/>
      <c r="X265" s="4"/>
    </row>
    <row r="266" spans="2:27" ht="30" customHeight="1">
      <c r="B266" s="503"/>
      <c r="C266" s="345" t="s">
        <v>9</v>
      </c>
      <c r="D266" s="318">
        <v>89</v>
      </c>
      <c r="E266" s="361">
        <v>93</v>
      </c>
      <c r="F266" s="289">
        <f>IF(全国標準卸価格!F266="","",IF(ISNUMBER(全国標準卸価格!F266),IF(入力!$E$11=1,ROUNDDOWN(全国標準卸価格!F266*地区別掛け率!F266%,-入力!$E$10),IF(入力!$E$11=2,ROUNDUP(全国標準卸価格!F266*地区別掛け率!F266%,-入力!$E$10),IF(入力!$E$11=3,ROUND(全国標準卸価格!F266*地区別掛け率!F266%,-入力!$E$10),""))),全国標準卸価格!F266))</f>
        <v>21000</v>
      </c>
      <c r="G266" s="19" t="str">
        <f>'6桁'!G266</f>
        <v>Y★</v>
      </c>
      <c r="H266" s="478" t="str">
        <f>IF(全国標準卸価格!H266="","",IF(ISNUMBER(全国標準卸価格!H266),IF(入力!$E$11=1,ROUNDDOWN(全国標準卸価格!H266*地区別掛け率!H266%,-入力!$E$10),IF(入力!$E$11=2,ROUNDUP(全国標準卸価格!H266*地区別掛け率!H266%,-入力!$E$10),IF(入力!$E$11=3,ROUND(全国標準卸価格!H266*地区別掛け率!H266%,-入力!$E$10),""))),全国標準卸価格!H266))</f>
        <v>卸価格設定なし</v>
      </c>
      <c r="I266" s="19" t="str">
        <f>'6桁'!I266</f>
        <v>Y★</v>
      </c>
      <c r="J266" s="289" t="str">
        <f>IF(全国標準卸価格!J266="","",IF(ISNUMBER(全国標準卸価格!J266),IF(入力!$E$11=1,ROUNDDOWN(全国標準卸価格!J266*地区別掛け率!J266%,-入力!$E$10),IF(入力!$E$11=2,ROUNDUP(全国標準卸価格!J266*地区別掛け率!J266%,-入力!$E$10),IF(入力!$E$11=3,ROUND(全国標準卸価格!J266*地区別掛け率!J266%,-入力!$E$10),""))),全国標準卸価格!J266))</f>
        <v/>
      </c>
      <c r="K266" s="237">
        <f>'6桁'!K266</f>
        <v>0</v>
      </c>
      <c r="L266" s="10"/>
      <c r="M266" s="22"/>
      <c r="N266" s="10"/>
      <c r="O266" s="22"/>
      <c r="P266" s="10"/>
      <c r="Q266" s="22"/>
      <c r="R266" s="10"/>
      <c r="S266" s="22"/>
      <c r="T266" s="10"/>
      <c r="U266" s="22"/>
      <c r="V266" s="4"/>
      <c r="X266" s="4"/>
    </row>
    <row r="267" spans="2:27" ht="30" customHeight="1">
      <c r="B267" s="503"/>
      <c r="C267" s="341" t="s">
        <v>130</v>
      </c>
      <c r="D267" s="254">
        <v>91</v>
      </c>
      <c r="E267" s="342">
        <v>95</v>
      </c>
      <c r="F267" s="12" t="str">
        <f>IF(全国標準卸価格!F267="","",IF(ISNUMBER(全国標準卸価格!F267),IF(入力!$E$11=1,ROUNDDOWN(全国標準卸価格!F267*地区別掛け率!F267%,-入力!$E$10),IF(入力!$E$11=2,ROUNDUP(全国標準卸価格!F267*地区別掛け率!F267%,-入力!$E$10),IF(入力!$E$11=3,ROUND(全国標準卸価格!F267*地区別掛け率!F267%,-入力!$E$10),""))),全国標準卸価格!F267))</f>
        <v/>
      </c>
      <c r="G267" s="19">
        <f>'6桁'!G267</f>
        <v>0</v>
      </c>
      <c r="H267" s="472" t="str">
        <f>IF(全国標準卸価格!H267="","",IF(ISNUMBER(全国標準卸価格!H267),IF(入力!$E$11=1,ROUNDDOWN(全国標準卸価格!H267*地区別掛け率!H267%,-入力!$E$10),IF(入力!$E$11=2,ROUNDUP(全国標準卸価格!H267*地区別掛け率!H267%,-入力!$E$10),IF(入力!$E$11=3,ROUND(全国標準卸価格!H267*地区別掛け率!H267%,-入力!$E$10),""))),全国標準卸価格!H267))</f>
        <v>卸価格設定なし</v>
      </c>
      <c r="I267" s="19" t="str">
        <f>'6桁'!I267</f>
        <v>W★</v>
      </c>
      <c r="J267" s="12" t="str">
        <f>IF(全国標準卸価格!J267="","",IF(ISNUMBER(全国標準卸価格!J267),IF(入力!$E$11=1,ROUNDDOWN(全国標準卸価格!J267*地区別掛け率!J267%,-入力!$E$10),IF(入力!$E$11=2,ROUNDUP(全国標準卸価格!J267*地区別掛け率!J267%,-入力!$E$10),IF(入力!$E$11=3,ROUND(全国標準卸価格!J267*地区別掛け率!J267%,-入力!$E$10),""))),全国標準卸価格!J267))</f>
        <v/>
      </c>
      <c r="K267" s="20">
        <f>'6桁'!K267</f>
        <v>0</v>
      </c>
      <c r="L267" s="10"/>
      <c r="M267" s="22"/>
      <c r="N267" s="10"/>
      <c r="O267" s="22"/>
      <c r="P267" s="10"/>
      <c r="Q267" s="22"/>
      <c r="R267" s="10"/>
      <c r="S267" s="22"/>
      <c r="T267" s="10"/>
      <c r="U267" s="22"/>
      <c r="V267" s="10"/>
      <c r="W267" s="22"/>
      <c r="X267" s="10"/>
      <c r="Y267" s="22"/>
      <c r="Z267" s="10"/>
      <c r="AA267" s="22"/>
    </row>
    <row r="268" spans="2:27" ht="30" customHeight="1" thickBot="1">
      <c r="B268" s="544"/>
      <c r="C268" s="343" t="s">
        <v>10</v>
      </c>
      <c r="D268" s="256">
        <v>94</v>
      </c>
      <c r="E268" s="344">
        <v>98</v>
      </c>
      <c r="F268" s="15">
        <f>IF(全国標準卸価格!F268="","",IF(ISNUMBER(全国標準卸価格!F268),IF(入力!$E$11=1,ROUNDDOWN(全国標準卸価格!F268*地区別掛け率!F268%,-入力!$E$10),IF(入力!$E$11=2,ROUNDUP(全国標準卸価格!F268*地区別掛け率!F268%,-入力!$E$10),IF(入力!$E$11=3,ROUND(全国標準卸価格!F268*地区別掛け率!F268%,-入力!$E$10),""))),全国標準卸価格!F268))</f>
        <v>23700</v>
      </c>
      <c r="G268" s="31" t="str">
        <f>'6桁'!G268</f>
        <v>Y★</v>
      </c>
      <c r="H268" s="479" t="str">
        <f>IF(全国標準卸価格!H268="","",IF(ISNUMBER(全国標準卸価格!H268),IF(入力!$E$11=1,ROUNDDOWN(全国標準卸価格!H268*地区別掛け率!H268%,-入力!$E$10),IF(入力!$E$11=2,ROUNDUP(全国標準卸価格!H268*地区別掛け率!H268%,-入力!$E$10),IF(入力!$E$11=3,ROUND(全国標準卸価格!H268*地区別掛け率!H268%,-入力!$E$10),""))),全国標準卸価格!H268))</f>
        <v/>
      </c>
      <c r="I268" s="31">
        <f>'6桁'!I268</f>
        <v>0</v>
      </c>
      <c r="J268" s="15" t="str">
        <f>IF(全国標準卸価格!J268="","",IF(ISNUMBER(全国標準卸価格!J268),IF(入力!$E$11=1,ROUNDDOWN(全国標準卸価格!J268*地区別掛け率!J268%,-入力!$E$10),IF(入力!$E$11=2,ROUNDUP(全国標準卸価格!J268*地区別掛け率!J268%,-入力!$E$10),IF(入力!$E$11=3,ROUND(全国標準卸価格!J268*地区別掛け率!J268%,-入力!$E$10),""))),全国標準卸価格!J268))</f>
        <v/>
      </c>
      <c r="K268" s="21">
        <f>'6桁'!K268</f>
        <v>0</v>
      </c>
      <c r="L268" s="10"/>
      <c r="M268" s="22"/>
      <c r="N268" s="10"/>
      <c r="O268" s="22"/>
      <c r="P268" s="10"/>
      <c r="Q268" s="22"/>
      <c r="R268" s="10"/>
      <c r="S268" s="22"/>
      <c r="T268" s="10"/>
      <c r="U268" s="22"/>
      <c r="V268" s="10"/>
      <c r="W268" s="22"/>
      <c r="X268" s="10"/>
      <c r="Y268" s="22"/>
      <c r="Z268" s="10"/>
      <c r="AA268" s="22"/>
    </row>
    <row r="269" spans="2:27" ht="14.25" customHeight="1"/>
    <row r="271" spans="2:27" ht="14.25" customHeight="1" thickBot="1">
      <c r="C271" s="327"/>
      <c r="D271" s="327"/>
      <c r="E271" s="327"/>
      <c r="F271" s="74"/>
      <c r="G271" s="18"/>
      <c r="H271" s="74"/>
      <c r="I271" s="18"/>
      <c r="J271" s="74"/>
      <c r="K271" s="18"/>
      <c r="L271" s="74"/>
      <c r="M271" s="18"/>
      <c r="N271" s="74"/>
      <c r="O271" s="18"/>
      <c r="P271" s="74"/>
      <c r="Q271" s="18"/>
      <c r="R271" s="74"/>
      <c r="S271" s="17"/>
      <c r="T271" s="74"/>
      <c r="U271" s="18"/>
    </row>
    <row r="272" spans="2:27" ht="25.5" customHeight="1" thickTop="1" thickBot="1">
      <c r="B272" s="518" t="s">
        <v>451</v>
      </c>
      <c r="C272" s="519"/>
      <c r="D272" s="519"/>
      <c r="E272" s="519"/>
      <c r="F272" s="519"/>
      <c r="G272" s="519"/>
      <c r="H272" s="519"/>
      <c r="I272" s="519"/>
      <c r="J272" s="519"/>
      <c r="K272" s="519"/>
      <c r="L272" s="519"/>
      <c r="M272" s="519"/>
      <c r="N272" s="519"/>
      <c r="O272" s="519"/>
      <c r="P272" s="519"/>
      <c r="Q272" s="519"/>
      <c r="R272" s="519"/>
      <c r="S272" s="519"/>
      <c r="T272" s="519"/>
      <c r="U272" s="519"/>
      <c r="V272" s="519"/>
      <c r="W272" s="519"/>
      <c r="X272" s="519"/>
      <c r="Y272" s="519"/>
      <c r="Z272" s="519"/>
      <c r="AA272" s="520"/>
    </row>
    <row r="273" spans="2:26" ht="14.25" thickTop="1"/>
    <row r="274" spans="2:26" s="239" customFormat="1" ht="20.100000000000001" customHeight="1" thickBot="1">
      <c r="B274" s="238" t="s">
        <v>977</v>
      </c>
      <c r="F274" s="240"/>
      <c r="H274" s="240"/>
      <c r="J274" s="240"/>
      <c r="L274" s="240"/>
      <c r="N274" s="240"/>
      <c r="P274" s="240"/>
      <c r="R274" s="240"/>
      <c r="T274" s="240"/>
      <c r="V274" s="240"/>
      <c r="X274" s="240"/>
    </row>
    <row r="275" spans="2:26" ht="19.5" customHeight="1" thickBot="1">
      <c r="B275" s="521" t="s">
        <v>452</v>
      </c>
      <c r="C275" s="524" t="s">
        <v>524</v>
      </c>
      <c r="D275" s="527" t="s">
        <v>1113</v>
      </c>
      <c r="E275" s="540"/>
      <c r="F275" s="531" t="s">
        <v>453</v>
      </c>
      <c r="G275" s="532"/>
      <c r="H275" s="532"/>
      <c r="I275" s="532"/>
      <c r="J275" s="532"/>
      <c r="K275" s="532"/>
      <c r="L275" s="532"/>
      <c r="M275" s="532"/>
      <c r="N275" s="532"/>
      <c r="O275" s="532"/>
      <c r="P275" s="532"/>
      <c r="Q275" s="532"/>
      <c r="R275" s="532"/>
      <c r="S275" s="532"/>
      <c r="T275" s="532"/>
      <c r="U275" s="532"/>
      <c r="V275" s="532"/>
      <c r="W275" s="533"/>
      <c r="X275" s="135"/>
      <c r="Y275" s="11"/>
      <c r="Z275" s="11"/>
    </row>
    <row r="276" spans="2:26" ht="19.5" customHeight="1">
      <c r="B276" s="522"/>
      <c r="C276" s="525"/>
      <c r="D276" s="541"/>
      <c r="E276" s="542"/>
      <c r="F276" s="516" t="s">
        <v>1079</v>
      </c>
      <c r="G276" s="507"/>
      <c r="H276" s="516" t="s">
        <v>1378</v>
      </c>
      <c r="I276" s="507"/>
      <c r="J276" s="506" t="s">
        <v>1075</v>
      </c>
      <c r="K276" s="507"/>
      <c r="L276" s="506" t="s">
        <v>1076</v>
      </c>
      <c r="M276" s="507"/>
      <c r="N276" s="506" t="s">
        <v>1080</v>
      </c>
      <c r="O276" s="507"/>
      <c r="P276" s="506" t="s">
        <v>1081</v>
      </c>
      <c r="Q276" s="507"/>
      <c r="R276" s="506" t="s">
        <v>1085</v>
      </c>
      <c r="S276" s="507"/>
      <c r="T276" s="506" t="s">
        <v>1380</v>
      </c>
      <c r="U276" s="507"/>
      <c r="V276" s="506" t="s">
        <v>780</v>
      </c>
      <c r="W276" s="506"/>
      <c r="X276" s="105"/>
      <c r="Z276" s="11"/>
    </row>
    <row r="277" spans="2:26" ht="19.5" customHeight="1">
      <c r="B277" s="522"/>
      <c r="C277" s="525"/>
      <c r="D277" s="510" t="s">
        <v>1115</v>
      </c>
      <c r="E277" s="550" t="s">
        <v>1114</v>
      </c>
      <c r="F277" s="517"/>
      <c r="G277" s="509"/>
      <c r="H277" s="517"/>
      <c r="I277" s="509"/>
      <c r="J277" s="508"/>
      <c r="K277" s="509"/>
      <c r="L277" s="508"/>
      <c r="M277" s="509"/>
      <c r="N277" s="508"/>
      <c r="O277" s="509"/>
      <c r="P277" s="508"/>
      <c r="Q277" s="509"/>
      <c r="R277" s="508"/>
      <c r="S277" s="509"/>
      <c r="T277" s="508"/>
      <c r="U277" s="509"/>
      <c r="V277" s="508"/>
      <c r="W277" s="508"/>
      <c r="X277" s="105"/>
    </row>
    <row r="278" spans="2:26" ht="19.5" customHeight="1" thickBot="1">
      <c r="B278" s="523"/>
      <c r="C278" s="526"/>
      <c r="D278" s="549"/>
      <c r="E278" s="551"/>
      <c r="F278" s="553" t="s">
        <v>1082</v>
      </c>
      <c r="G278" s="554"/>
      <c r="H278" s="553" t="s">
        <v>1087</v>
      </c>
      <c r="I278" s="554"/>
      <c r="J278" s="514" t="s">
        <v>1083</v>
      </c>
      <c r="K278" s="515"/>
      <c r="L278" s="514" t="s">
        <v>1087</v>
      </c>
      <c r="M278" s="515"/>
      <c r="N278" s="514" t="s">
        <v>1087</v>
      </c>
      <c r="O278" s="515"/>
      <c r="P278" s="514" t="s">
        <v>1078</v>
      </c>
      <c r="Q278" s="515"/>
      <c r="R278" s="514" t="s">
        <v>1078</v>
      </c>
      <c r="S278" s="515"/>
      <c r="T278" s="514" t="s">
        <v>165</v>
      </c>
      <c r="U278" s="555"/>
      <c r="V278" s="514" t="s">
        <v>1078</v>
      </c>
      <c r="W278" s="515"/>
      <c r="X278" s="536"/>
      <c r="Y278" s="547"/>
    </row>
    <row r="279" spans="2:26" ht="30" customHeight="1">
      <c r="B279" s="502">
        <v>16</v>
      </c>
      <c r="C279" s="352" t="s">
        <v>333</v>
      </c>
      <c r="D279" s="253">
        <v>70</v>
      </c>
      <c r="E279" s="353">
        <v>74</v>
      </c>
      <c r="F279" s="91" t="str">
        <f>IF(全国標準卸価格!F279="","",IF(ISNUMBER(全国標準卸価格!F279),IF(入力!$C$11=1,ROUNDDOWN(全国標準卸価格!F279*地区別掛け率!F279%,-入力!$C$10),IF(入力!$C$11=2,ROUNDUP(全国標準卸価格!F279*地区別掛け率!F279%,-入力!$C$10),IF(入力!$C$11=3,ROUND(全国標準卸価格!F279*地区別掛け率!F279%,-入力!$C$10),""))),全国標準卸価格!F279))</f>
        <v/>
      </c>
      <c r="G279" s="124">
        <f>'6桁'!G279</f>
        <v>0</v>
      </c>
      <c r="H279" s="91" t="str">
        <f>IF(全国標準卸価格!H279="","",IF(ISNUMBER(全国標準卸価格!H279),IF(入力!$C$11=1,ROUNDDOWN(全国標準卸価格!H279*地区別掛け率!H279%,-入力!$C$10),IF(入力!$C$11=2,ROUNDUP(全国標準卸価格!H279*地区別掛け率!H279%,-入力!$C$10),IF(入力!$C$11=3,ROUND(全国標準卸価格!H279*地区別掛け率!H279%,-入力!$C$10),""))),全国標準卸価格!H279))</f>
        <v/>
      </c>
      <c r="I279" s="124">
        <f>'6桁'!I279</f>
        <v>0</v>
      </c>
      <c r="J279" s="91">
        <f>IF(全国標準卸価格!J279="","",IF(ISNUMBER(全国標準卸価格!J279),IF(入力!$C$11=1,ROUNDDOWN(全国標準卸価格!J279*地区別掛け率!J279%,-入力!$C$10),IF(入力!$C$11=2,ROUNDUP(全国標準卸価格!J279*地区別掛け率!J279%,-入力!$C$10),IF(入力!$C$11=3,ROUND(全国標準卸価格!J279*地区別掛け率!J279%,-入力!$C$10),""))),全国標準卸価格!J279))</f>
        <v>22100</v>
      </c>
      <c r="K279" s="92" t="str">
        <f>'6桁'!K279</f>
        <v>V★◇</v>
      </c>
      <c r="L279" s="128" t="str">
        <f>IF(全国標準卸価格!L279="","",IF(ISNUMBER(全国標準卸価格!L279),IF(入力!$C$11=1,ROUNDDOWN(全国標準卸価格!L279*地区別掛け率!L279%,-入力!$C$10),IF(入力!$C$11=2,ROUNDUP(全国標準卸価格!L279*地区別掛け率!L279%,-入力!$C$10),IF(入力!$C$11=3,ROUND(全国標準卸価格!L279*地区別掛け率!L279%,-入力!$C$10),""))),全国標準卸価格!L279))</f>
        <v/>
      </c>
      <c r="M279" s="131">
        <f>'6桁'!M279</f>
        <v>0</v>
      </c>
      <c r="N279" s="91" t="str">
        <f>IF(全国標準卸価格!N279="","",IF(ISNUMBER(全国標準卸価格!N279),IF(入力!$C$11=1,ROUNDDOWN(全国標準卸価格!N279*地区別掛け率!N279%,-入力!$C$10),IF(入力!$C$11=2,ROUNDUP(全国標準卸価格!N279*地区別掛け率!N279%,-入力!$C$10),IF(入力!$C$11=3,ROUND(全国標準卸価格!N279*地区別掛け率!N279%,-入力!$C$10),""))),全国標準卸価格!N279))</f>
        <v/>
      </c>
      <c r="O279" s="124">
        <f>'6桁'!O279</f>
        <v>0</v>
      </c>
      <c r="P279" s="91" t="str">
        <f>IF(全国標準卸価格!P279="","",IF(ISNUMBER(全国標準卸価格!P279),IF(入力!$C$11=1,ROUNDDOWN(全国標準卸価格!P279*地区別掛け率!P279%,-入力!$C$10),IF(入力!$C$11=2,ROUNDUP(全国標準卸価格!P279*地区別掛け率!P279%,-入力!$C$10),IF(入力!$C$11=3,ROUND(全国標準卸価格!P279*地区別掛け率!P279%,-入力!$C$10),""))),全国標準卸価格!P279))</f>
        <v/>
      </c>
      <c r="Q279" s="92">
        <f>'6桁'!Q279</f>
        <v>0</v>
      </c>
      <c r="R279" s="91" t="str">
        <f>IF(全国標準卸価格!R279="","",IF(ISNUMBER(全国標準卸価格!R279),IF(入力!$C$11=1,ROUNDDOWN(全国標準卸価格!R279*地区別掛け率!R279%,-入力!$C$10),IF(入力!$C$11=2,ROUNDUP(全国標準卸価格!R279*地区別掛け率!R279%,-入力!$C$10),IF(入力!$C$11=3,ROUND(全国標準卸価格!R279*地区別掛け率!R279%,-入力!$C$10),""))),全国標準卸価格!R279))</f>
        <v/>
      </c>
      <c r="S279" s="92">
        <f>'6桁'!S279</f>
        <v>0</v>
      </c>
      <c r="T279" s="91" t="str">
        <f>IF(全国標準卸価格!T279="","",IF(ISNUMBER(全国標準卸価格!T279),IF(入力!$C$11=1,ROUNDDOWN(全国標準卸価格!T279*地区別掛け率!T279%,-入力!$C$10),IF(入力!$C$11=2,ROUNDUP(全国標準卸価格!T279*地区別掛け率!T279%,-入力!$C$10),IF(入力!$C$11=3,ROUND(全国標準卸価格!T279*地区別掛け率!T279%,-入力!$C$10),""))),全国標準卸価格!T279))</f>
        <v/>
      </c>
      <c r="U279" s="92">
        <f>'6桁'!U279</f>
        <v>0</v>
      </c>
      <c r="V279" s="91" t="str">
        <f>IF(全国標準卸価格!V279="","",IF(ISNUMBER(全国標準卸価格!V279),IF(入力!$C$11=1,ROUNDDOWN(全国標準卸価格!V279*地区別掛け率!V279%,-入力!$C$10),IF(入力!$C$11=2,ROUNDUP(全国標準卸価格!V279*地区別掛け率!V279%,-入力!$C$10),IF(入力!$C$11=3,ROUND(全国標準卸価格!V279*地区別掛け率!V279%,-入力!$C$10),""))),全国標準卸価格!V279))</f>
        <v/>
      </c>
      <c r="W279" s="138">
        <f>'6桁'!W279</f>
        <v>0</v>
      </c>
      <c r="X279" s="108"/>
      <c r="Y279" s="22"/>
      <c r="Z279" s="267"/>
    </row>
    <row r="280" spans="2:26" ht="30" customHeight="1">
      <c r="B280" s="503"/>
      <c r="C280" s="341" t="s">
        <v>147</v>
      </c>
      <c r="D280" s="254">
        <v>80</v>
      </c>
      <c r="E280" s="342">
        <v>84</v>
      </c>
      <c r="F280" s="95" t="str">
        <f>IF(全国標準卸価格!F280="","",IF(ISNUMBER(全国標準卸価格!F280),IF(入力!$C$11=1,ROUNDDOWN(全国標準卸価格!F280*地区別掛け率!F280%,-入力!$C$10),IF(入力!$C$11=2,ROUNDUP(全国標準卸価格!F280*地区別掛け率!F280%,-入力!$C$10),IF(入力!$C$11=3,ROUND(全国標準卸価格!F280*地区別掛け率!F280%,-入力!$C$10),""))),全国標準卸価格!F280))</f>
        <v/>
      </c>
      <c r="G280" s="126">
        <f>'6桁'!G280</f>
        <v>0</v>
      </c>
      <c r="H280" s="95" t="str">
        <f>IF(全国標準卸価格!H280="","",IF(ISNUMBER(全国標準卸価格!H280),IF(入力!$C$11=1,ROUNDDOWN(全国標準卸価格!H280*地区別掛け率!H280%,-入力!$C$10),IF(入力!$C$11=2,ROUNDUP(全国標準卸価格!H280*地区別掛け率!H280%,-入力!$C$10),IF(入力!$C$11=3,ROUND(全国標準卸価格!H280*地区別掛け率!H280%,-入力!$C$10),""))),全国標準卸価格!H280))</f>
        <v/>
      </c>
      <c r="I280" s="126">
        <f>'6桁'!I280</f>
        <v>0</v>
      </c>
      <c r="J280" s="95">
        <f>IF(全国標準卸価格!J280="","",IF(ISNUMBER(全国標準卸価格!J280),IF(入力!$C$11=1,ROUNDDOWN(全国標準卸価格!J280*地区別掛け率!J280%,-入力!$C$10),IF(入力!$C$11=2,ROUNDUP(全国標準卸価格!J280*地区別掛け率!J280%,-入力!$C$10),IF(入力!$C$11=3,ROUND(全国標準卸価格!J280*地区別掛け率!J280%,-入力!$C$10),""))),全国標準卸価格!J280))</f>
        <v>26500</v>
      </c>
      <c r="K280" s="20" t="str">
        <f>'6桁'!K280</f>
        <v>W</v>
      </c>
      <c r="L280" s="95" t="str">
        <f>IF(全国標準卸価格!L280="","",IF(ISNUMBER(全国標準卸価格!L280),IF(入力!$C$11=1,ROUNDDOWN(全国標準卸価格!L280*地区別掛け率!L280%,-入力!$C$10),IF(入力!$C$11=2,ROUNDUP(全国標準卸価格!L280*地区別掛け率!L280%,-入力!$C$10),IF(入力!$C$11=3,ROUND(全国標準卸価格!L280*地区別掛け率!L280%,-入力!$C$10),""))),全国標準卸価格!L280))</f>
        <v/>
      </c>
      <c r="M280" s="20">
        <f>'6桁'!M280</f>
        <v>0</v>
      </c>
      <c r="N280" s="95" t="str">
        <f>IF(全国標準卸価格!N280="","",IF(ISNUMBER(全国標準卸価格!N280),IF(入力!$C$11=1,ROUNDDOWN(全国標準卸価格!N280*地区別掛け率!N280%,-入力!$C$10),IF(入力!$C$11=2,ROUNDUP(全国標準卸価格!N280*地区別掛け率!N280%,-入力!$C$10),IF(入力!$C$11=3,ROUND(全国標準卸価格!N280*地区別掛け率!N280%,-入力!$C$10),""))),全国標準卸価格!N280))</f>
        <v/>
      </c>
      <c r="O280" s="126">
        <f>'6桁'!O280</f>
        <v>0</v>
      </c>
      <c r="P280" s="95">
        <f>IF(全国標準卸価格!P280="","",IF(ISNUMBER(全国標準卸価格!P280),IF(入力!$C$11=1,ROUNDDOWN(全国標準卸価格!P280*地区別掛け率!P280%,-入力!$C$10),IF(入力!$C$11=2,ROUNDUP(全国標準卸価格!P280*地区別掛け率!P280%,-入力!$C$10),IF(入力!$C$11=3,ROUND(全国標準卸価格!P280*地区別掛け率!P280%,-入力!$C$10),""))),全国標準卸価格!P280))</f>
        <v>36000</v>
      </c>
      <c r="Q280" s="20" t="str">
        <f>'6桁'!Q280</f>
        <v>W</v>
      </c>
      <c r="R280" s="95" t="str">
        <f>IF(全国標準卸価格!R280="","",IF(ISNUMBER(全国標準卸価格!R280),IF(入力!$C$11=1,ROUNDDOWN(全国標準卸価格!R280*地区別掛け率!R280%,-入力!$C$10),IF(入力!$C$11=2,ROUNDUP(全国標準卸価格!R280*地区別掛け率!R280%,-入力!$C$10),IF(入力!$C$11=3,ROUND(全国標準卸価格!R280*地区別掛け率!R280%,-入力!$C$10),""))),全国標準卸価格!R280))</f>
        <v/>
      </c>
      <c r="S280" s="20">
        <f>'6桁'!S280</f>
        <v>0</v>
      </c>
      <c r="T280" s="95" t="str">
        <f>IF(全国標準卸価格!T280="","",IF(ISNUMBER(全国標準卸価格!T280),IF(入力!$C$11=1,ROUNDDOWN(全国標準卸価格!T280*地区別掛け率!T280%,-入力!$C$10),IF(入力!$C$11=2,ROUNDUP(全国標準卸価格!T280*地区別掛け率!T280%,-入力!$C$10),IF(入力!$C$11=3,ROUND(全国標準卸価格!T280*地区別掛け率!T280%,-入力!$C$10),""))),全国標準卸価格!T280))</f>
        <v/>
      </c>
      <c r="U280" s="20">
        <f>'6桁'!U280</f>
        <v>0</v>
      </c>
      <c r="V280" s="95">
        <f>IF(全国標準卸価格!V280="","",IF(ISNUMBER(全国標準卸価格!V280),IF(入力!$C$11=1,ROUNDDOWN(全国標準卸価格!V280*地区別掛け率!V280%,-入力!$C$10),IF(入力!$C$11=2,ROUNDUP(全国標準卸価格!V280*地区別掛け率!V280%,-入力!$C$10),IF(入力!$C$11=3,ROUND(全国標準卸価格!V280*地区別掛け率!V280%,-入力!$C$10),""))),全国標準卸価格!V280))</f>
        <v>24600</v>
      </c>
      <c r="W280" s="19" t="str">
        <f>'6桁'!W280</f>
        <v>W★</v>
      </c>
      <c r="X280" s="108"/>
      <c r="Y280" s="22"/>
      <c r="Z280" s="267"/>
    </row>
    <row r="281" spans="2:26" ht="30" customHeight="1">
      <c r="B281" s="503"/>
      <c r="C281" s="341" t="s">
        <v>156</v>
      </c>
      <c r="D281" s="254">
        <v>83</v>
      </c>
      <c r="E281" s="342">
        <v>87</v>
      </c>
      <c r="F281" s="95" t="str">
        <f>IF(全国標準卸価格!F281="","",IF(ISNUMBER(全国標準卸価格!F281),IF(入力!$C$11=1,ROUNDDOWN(全国標準卸価格!F281*地区別掛け率!F281%,-入力!$C$10),IF(入力!$C$11=2,ROUNDUP(全国標準卸価格!F281*地区別掛け率!F281%,-入力!$C$10),IF(入力!$C$11=3,ROUND(全国標準卸価格!F281*地区別掛け率!F281%,-入力!$C$10),""))),全国標準卸価格!F281))</f>
        <v/>
      </c>
      <c r="G281" s="126">
        <f>'6桁'!G281</f>
        <v>0</v>
      </c>
      <c r="H281" s="95" t="str">
        <f>IF(全国標準卸価格!H281="","",IF(ISNUMBER(全国標準卸価格!H281),IF(入力!$C$11=1,ROUNDDOWN(全国標準卸価格!H281*地区別掛け率!H281%,-入力!$C$10),IF(入力!$C$11=2,ROUNDUP(全国標準卸価格!H281*地区別掛け率!H281%,-入力!$C$10),IF(入力!$C$11=3,ROUND(全国標準卸価格!H281*地区別掛け率!H281%,-入力!$C$10),""))),全国標準卸価格!H281))</f>
        <v/>
      </c>
      <c r="I281" s="126">
        <f>'6桁'!I281</f>
        <v>0</v>
      </c>
      <c r="J281" s="95">
        <f>IF(全国標準卸価格!J281="","",IF(ISNUMBER(全国標準卸価格!J281),IF(入力!$C$11=1,ROUNDDOWN(全国標準卸価格!J281*地区別掛け率!J281%,-入力!$C$10),IF(入力!$C$11=2,ROUNDUP(全国標準卸価格!J281*地区別掛け率!J281%,-入力!$C$10),IF(入力!$C$11=3,ROUND(全国標準卸価格!J281*地区別掛け率!J281%,-入力!$C$10),""))),全国標準卸価格!J281))</f>
        <v>27300</v>
      </c>
      <c r="K281" s="20" t="str">
        <f>'6桁'!K281</f>
        <v>V★
LM704</v>
      </c>
      <c r="L281" s="95" t="str">
        <f>IF(全国標準卸価格!L281="","",IF(ISNUMBER(全国標準卸価格!L281),IF(入力!$C$11=1,ROUNDDOWN(全国標準卸価格!L281*地区別掛け率!L281%,-入力!$C$10),IF(入力!$C$11=2,ROUNDUP(全国標準卸価格!L281*地区別掛け率!L281%,-入力!$C$10),IF(入力!$C$11=3,ROUND(全国標準卸価格!L281*地区別掛け率!L281%,-入力!$C$10),""))),全国標準卸価格!L281))</f>
        <v/>
      </c>
      <c r="M281" s="20">
        <f>'6桁'!M281</f>
        <v>0</v>
      </c>
      <c r="N281" s="95" t="str">
        <f>IF(全国標準卸価格!N281="","",IF(ISNUMBER(全国標準卸価格!N281),IF(入力!$C$11=1,ROUNDDOWN(全国標準卸価格!N281*地区別掛け率!N281%,-入力!$C$10),IF(入力!$C$11=2,ROUNDUP(全国標準卸価格!N281*地区別掛け率!N281%,-入力!$C$10),IF(入力!$C$11=3,ROUND(全国標準卸価格!N281*地区別掛け率!N281%,-入力!$C$10),""))),全国標準卸価格!N281))</f>
        <v/>
      </c>
      <c r="O281" s="126">
        <f>'6桁'!O281</f>
        <v>0</v>
      </c>
      <c r="P281" s="95">
        <f>IF(全国標準卸価格!P281="","",IF(ISNUMBER(全国標準卸価格!P281),IF(入力!$C$11=1,ROUNDDOWN(全国標準卸価格!P281*地区別掛け率!P281%,-入力!$C$10),IF(入力!$C$11=2,ROUNDUP(全国標準卸価格!P281*地区別掛け率!P281%,-入力!$C$10),IF(入力!$C$11=3,ROUND(全国標準卸価格!P281*地区別掛け率!P281%,-入力!$C$10),""))),全国標準卸価格!P281))</f>
        <v>37800</v>
      </c>
      <c r="Q281" s="20" t="str">
        <f>'6桁'!Q281</f>
        <v>W</v>
      </c>
      <c r="R281" s="95" t="str">
        <f>IF(全国標準卸価格!R281="","",IF(ISNUMBER(全国標準卸価格!R281),IF(入力!$C$11=1,ROUNDDOWN(全国標準卸価格!R281*地区別掛け率!R281%,-入力!$C$10),IF(入力!$C$11=2,ROUNDUP(全国標準卸価格!R281*地区別掛け率!R281%,-入力!$C$10),IF(入力!$C$11=3,ROUND(全国標準卸価格!R281*地区別掛け率!R281%,-入力!$C$10),""))),全国標準卸価格!R281))</f>
        <v/>
      </c>
      <c r="S281" s="20">
        <f>'6桁'!S281</f>
        <v>0</v>
      </c>
      <c r="T281" s="95" t="str">
        <f>IF(全国標準卸価格!T281="","",IF(ISNUMBER(全国標準卸価格!T281),IF(入力!$C$11=1,ROUNDDOWN(全国標準卸価格!T281*地区別掛け率!T281%,-入力!$C$10),IF(入力!$C$11=2,ROUNDUP(全国標準卸価格!T281*地区別掛け率!T281%,-入力!$C$10),IF(入力!$C$11=3,ROUND(全国標準卸価格!T281*地区別掛け率!T281%,-入力!$C$10),""))),全国標準卸価格!T281))</f>
        <v/>
      </c>
      <c r="U281" s="20">
        <f>'6桁'!U281</f>
        <v>0</v>
      </c>
      <c r="V281" s="95">
        <f>IF(全国標準卸価格!V281="","",IF(ISNUMBER(全国標準卸価格!V281),IF(入力!$C$11=1,ROUNDDOWN(全国標準卸価格!V281*地区別掛け率!V281%,-入力!$C$10),IF(入力!$C$11=2,ROUNDUP(全国標準卸価格!V281*地区別掛け率!V281%,-入力!$C$10),IF(入力!$C$11=3,ROUND(全国標準卸価格!V281*地区別掛け率!V281%,-入力!$C$10),""))),全国標準卸価格!V281))</f>
        <v>27800</v>
      </c>
      <c r="W281" s="19" t="str">
        <f>'6桁'!W281</f>
        <v>W★</v>
      </c>
      <c r="X281" s="108"/>
      <c r="Y281" s="22"/>
      <c r="Z281" s="267"/>
    </row>
    <row r="282" spans="2:26" ht="30" customHeight="1">
      <c r="B282" s="503"/>
      <c r="C282" s="341" t="s">
        <v>108</v>
      </c>
      <c r="D282" s="254">
        <v>86</v>
      </c>
      <c r="E282" s="342">
        <v>90</v>
      </c>
      <c r="F282" s="95" t="str">
        <f>IF(全国標準卸価格!F282="","",IF(ISNUMBER(全国標準卸価格!F282),IF(入力!$C$11=1,ROUNDDOWN(全国標準卸価格!F282*地区別掛け率!F282%,-入力!$C$10),IF(入力!$C$11=2,ROUNDUP(全国標準卸価格!F282*地区別掛け率!F282%,-入力!$C$10),IF(入力!$C$11=3,ROUND(全国標準卸価格!F282*地区別掛け率!F282%,-入力!$C$10),""))),全国標準卸価格!F282))</f>
        <v/>
      </c>
      <c r="G282" s="126">
        <f>'6桁'!G282</f>
        <v>0</v>
      </c>
      <c r="H282" s="95" t="str">
        <f>IF(全国標準卸価格!H282="","",IF(ISNUMBER(全国標準卸価格!H282),IF(入力!$C$11=1,ROUNDDOWN(全国標準卸価格!H282*地区別掛け率!H282%,-入力!$C$10),IF(入力!$C$11=2,ROUNDUP(全国標準卸価格!H282*地区別掛け率!H282%,-入力!$C$10),IF(入力!$C$11=3,ROUND(全国標準卸価格!H282*地区別掛け率!H282%,-入力!$C$10),""))),全国標準卸価格!H282))</f>
        <v/>
      </c>
      <c r="I282" s="126">
        <f>'6桁'!I282</f>
        <v>0</v>
      </c>
      <c r="J282" s="95" t="str">
        <f>IF(全国標準卸価格!J282="","",IF(ISNUMBER(全国標準卸価格!J282),IF(入力!$C$11=1,ROUNDDOWN(全国標準卸価格!J282*地区別掛け率!J282%,-入力!$C$10),IF(入力!$C$11=2,ROUNDUP(全国標準卸価格!J282*地区別掛け率!J282%,-入力!$C$10),IF(入力!$C$11=3,ROUND(全国標準卸価格!J282*地区別掛け率!J282%,-入力!$C$10),""))),全国標準卸価格!J282))</f>
        <v/>
      </c>
      <c r="K282" s="20">
        <f>'6桁'!K282</f>
        <v>0</v>
      </c>
      <c r="L282" s="95" t="str">
        <f>IF(全国標準卸価格!L282="","",IF(ISNUMBER(全国標準卸価格!L282),IF(入力!$C$11=1,ROUNDDOWN(全国標準卸価格!L282*地区別掛け率!L282%,-入力!$C$10),IF(入力!$C$11=2,ROUNDUP(全国標準卸価格!L282*地区別掛け率!L282%,-入力!$C$10),IF(入力!$C$11=3,ROUND(全国標準卸価格!L282*地区別掛け率!L282%,-入力!$C$10),""))),全国標準卸価格!L282))</f>
        <v/>
      </c>
      <c r="M282" s="20">
        <f>'6桁'!M282</f>
        <v>0</v>
      </c>
      <c r="N282" s="95" t="str">
        <f>IF(全国標準卸価格!N282="","",IF(ISNUMBER(全国標準卸価格!N282),IF(入力!$C$11=1,ROUNDDOWN(全国標準卸価格!N282*地区別掛け率!N282%,-入力!$C$10),IF(入力!$C$11=2,ROUNDUP(全国標準卸価格!N282*地区別掛け率!N282%,-入力!$C$10),IF(入力!$C$11=3,ROUND(全国標準卸価格!N282*地区別掛け率!N282%,-入力!$C$10),""))),全国標準卸価格!N282))</f>
        <v/>
      </c>
      <c r="O282" s="126">
        <f>'6桁'!O282</f>
        <v>0</v>
      </c>
      <c r="P282" s="95" t="str">
        <f>IF(全国標準卸価格!P282="","",IF(ISNUMBER(全国標準卸価格!P282),IF(入力!$C$11=1,ROUNDDOWN(全国標準卸価格!P282*地区別掛け率!P282%,-入力!$C$10),IF(入力!$C$11=2,ROUNDUP(全国標準卸価格!P282*地区別掛け率!P282%,-入力!$C$10),IF(入力!$C$11=3,ROUND(全国標準卸価格!P282*地区別掛け率!P282%,-入力!$C$10),""))),全国標準卸価格!P282))</f>
        <v/>
      </c>
      <c r="Q282" s="20">
        <f>'6桁'!Q282</f>
        <v>0</v>
      </c>
      <c r="R282" s="95">
        <f>IF(全国標準卸価格!R282="","",IF(ISNUMBER(全国標準卸価格!R282),IF(入力!$C$11=1,ROUNDDOWN(全国標準卸価格!R282*地区別掛け率!R282%,-入力!$C$10),IF(入力!$C$11=2,ROUNDUP(全国標準卸価格!R282*地区別掛け率!R282%,-入力!$C$10),IF(入力!$C$11=3,ROUND(全国標準卸価格!R282*地区別掛け率!R282%,-入力!$C$10),""))),全国標準卸価格!R282))</f>
        <v>46200</v>
      </c>
      <c r="S282" s="20" t="str">
        <f>'6桁'!S282</f>
        <v>▽V★</v>
      </c>
      <c r="T282" s="95" t="str">
        <f>IF(全国標準卸価格!T282="","",IF(ISNUMBER(全国標準卸価格!T282),IF(入力!$C$11=1,ROUNDDOWN(全国標準卸価格!T282*地区別掛け率!T282%,-入力!$C$10),IF(入力!$C$11=2,ROUNDUP(全国標準卸価格!T282*地区別掛け率!T282%,-入力!$C$10),IF(入力!$C$11=3,ROUND(全国標準卸価格!T282*地区別掛け率!T282%,-入力!$C$10),""))),全国標準卸価格!T282))</f>
        <v/>
      </c>
      <c r="U282" s="20">
        <f>'6桁'!U282</f>
        <v>0</v>
      </c>
      <c r="V282" s="95">
        <f>IF(全国標準卸価格!V282="","",IF(ISNUMBER(全国標準卸価格!V282),IF(入力!$C$11=1,ROUNDDOWN(全国標準卸価格!V282*地区別掛け率!V282%,-入力!$C$10),IF(入力!$C$11=2,ROUNDUP(全国標準卸価格!V282*地区別掛け率!V282%,-入力!$C$10),IF(入力!$C$11=3,ROUND(全国標準卸価格!V282*地区別掛け率!V282%,-入力!$C$10),""))),全国標準卸価格!V282))</f>
        <v>28500</v>
      </c>
      <c r="W282" s="19" t="str">
        <f>'6桁'!W282</f>
        <v>W
DZ101</v>
      </c>
      <c r="X282" s="108"/>
      <c r="Y282" s="22"/>
      <c r="Z282" s="267"/>
    </row>
    <row r="283" spans="2:26" ht="30" customHeight="1">
      <c r="B283" s="503"/>
      <c r="C283" s="341" t="s">
        <v>112</v>
      </c>
      <c r="D283" s="254">
        <v>89</v>
      </c>
      <c r="E283" s="342">
        <v>93</v>
      </c>
      <c r="F283" s="95" t="str">
        <f>IF(全国標準卸価格!F283="","",IF(ISNUMBER(全国標準卸価格!F283),IF(入力!$C$11=1,ROUNDDOWN(全国標準卸価格!F283*地区別掛け率!F283%,-入力!$C$10),IF(入力!$C$11=2,ROUNDUP(全国標準卸価格!F283*地区別掛け率!F283%,-入力!$C$10),IF(入力!$C$11=3,ROUND(全国標準卸価格!F283*地区別掛け率!F283%,-入力!$C$10),""))),全国標準卸価格!F283))</f>
        <v/>
      </c>
      <c r="G283" s="126">
        <f>'6桁'!G283</f>
        <v>0</v>
      </c>
      <c r="H283" s="95" t="str">
        <f>IF(全国標準卸価格!H283="","",IF(ISNUMBER(全国標準卸価格!H283),IF(入力!$C$11=1,ROUNDDOWN(全国標準卸価格!H283*地区別掛け率!H283%,-入力!$C$10),IF(入力!$C$11=2,ROUNDUP(全国標準卸価格!H283*地区別掛け率!H283%,-入力!$C$10),IF(入力!$C$11=3,ROUND(全国標準卸価格!H283*地区別掛け率!H283%,-入力!$C$10),""))),全国標準卸価格!H283))</f>
        <v/>
      </c>
      <c r="I283" s="126">
        <f>'6桁'!I283</f>
        <v>0</v>
      </c>
      <c r="J283" s="95" t="str">
        <f>IF(全国標準卸価格!J283="","",IF(ISNUMBER(全国標準卸価格!J283),IF(入力!$C$11=1,ROUNDDOWN(全国標準卸価格!J283*地区別掛け率!J283%,-入力!$C$10),IF(入力!$C$11=2,ROUNDUP(全国標準卸価格!J283*地区別掛け率!J283%,-入力!$C$10),IF(入力!$C$11=3,ROUND(全国標準卸価格!J283*地区別掛け率!J283%,-入力!$C$10),""))),全国標準卸価格!J283))</f>
        <v/>
      </c>
      <c r="K283" s="20">
        <f>'6桁'!K283</f>
        <v>0</v>
      </c>
      <c r="L283" s="95" t="str">
        <f>IF(全国標準卸価格!L283="","",IF(ISNUMBER(全国標準卸価格!L283),IF(入力!$C$11=1,ROUNDDOWN(全国標準卸価格!L283*地区別掛け率!L283%,-入力!$C$10),IF(入力!$C$11=2,ROUNDUP(全国標準卸価格!L283*地区別掛け率!L283%,-入力!$C$10),IF(入力!$C$11=3,ROUND(全国標準卸価格!L283*地区別掛け率!L283%,-入力!$C$10),""))),全国標準卸価格!L283))</f>
        <v/>
      </c>
      <c r="M283" s="20">
        <f>'6桁'!M283</f>
        <v>0</v>
      </c>
      <c r="N283" s="95" t="str">
        <f>IF(全国標準卸価格!N283="","",IF(ISNUMBER(全国標準卸価格!N283),IF(入力!$C$11=1,ROUNDDOWN(全国標準卸価格!N283*地区別掛け率!N283%,-入力!$C$10),IF(入力!$C$11=2,ROUNDUP(全国標準卸価格!N283*地区別掛け率!N283%,-入力!$C$10),IF(入力!$C$11=3,ROUND(全国標準卸価格!N283*地区別掛け率!N283%,-入力!$C$10),""))),全国標準卸価格!N283))</f>
        <v/>
      </c>
      <c r="O283" s="126">
        <f>'6桁'!O283</f>
        <v>0</v>
      </c>
      <c r="P283" s="95">
        <f>IF(全国標準卸価格!P283="","",IF(ISNUMBER(全国標準卸価格!P283),IF(入力!$C$11=1,ROUNDDOWN(全国標準卸価格!P283*地区別掛け率!P283%,-入力!$C$10),IF(入力!$C$11=2,ROUNDUP(全国標準卸価格!P283*地区別掛け率!P283%,-入力!$C$10),IF(入力!$C$11=3,ROUND(全国標準卸価格!P283*地区別掛け率!P283%,-入力!$C$10),""))),全国標準卸価格!P283))</f>
        <v>40500</v>
      </c>
      <c r="Q283" s="20" t="str">
        <f>'6桁'!Q283</f>
        <v>W</v>
      </c>
      <c r="R283" s="95">
        <f>IF(全国標準卸価格!R283="","",IF(ISNUMBER(全国標準卸価格!R283),IF(入力!$C$11=1,ROUNDDOWN(全国標準卸価格!R283*地区別掛け率!R283%,-入力!$C$10),IF(入力!$C$11=2,ROUNDUP(全国標準卸価格!R283*地区別掛け率!R283%,-入力!$C$10),IF(入力!$C$11=3,ROUND(全国標準卸価格!R283*地区別掛け率!R283%,-入力!$C$10),""))),全国標準卸価格!R283))</f>
        <v>48000</v>
      </c>
      <c r="S283" s="20" t="str">
        <f>'6桁'!S283</f>
        <v>▽W</v>
      </c>
      <c r="T283" s="95">
        <f>IF(全国標準卸価格!T283="","",IF(ISNUMBER(全国標準卸価格!T283),IF(入力!$C$11=1,ROUNDDOWN(全国標準卸価格!T283*地区別掛け率!T283%,-入力!$C$10),IF(入力!$C$11=2,ROUNDUP(全国標準卸価格!T283*地区別掛け率!T283%,-入力!$C$10),IF(入力!$C$11=3,ROUND(全国標準卸価格!T283*地区別掛け率!T283%,-入力!$C$10),""))),全国標準卸価格!T283))</f>
        <v>48000</v>
      </c>
      <c r="U283" s="20" t="str">
        <f>'6桁'!U283</f>
        <v>▽V</v>
      </c>
      <c r="V283" s="95" t="str">
        <f>IF(全国標準卸価格!V283="","",IF(ISNUMBER(全国標準卸価格!V283),IF(入力!$C$11=1,ROUNDDOWN(全国標準卸価格!V283*地区別掛け率!V283%,-入力!$C$10),IF(入力!$C$11=2,ROUNDUP(全国標準卸価格!V283*地区別掛け率!V283%,-入力!$C$10),IF(入力!$C$11=3,ROUND(全国標準卸価格!V283*地区別掛け率!V283%,-入力!$C$10),""))),全国標準卸価格!V283))</f>
        <v/>
      </c>
      <c r="W283" s="19">
        <f>'6桁'!W283</f>
        <v>0</v>
      </c>
      <c r="X283" s="108"/>
      <c r="Y283" s="22"/>
      <c r="Z283" s="267"/>
    </row>
    <row r="284" spans="2:26" ht="30" customHeight="1">
      <c r="B284" s="503"/>
      <c r="C284" s="341" t="s">
        <v>334</v>
      </c>
      <c r="D284" s="254">
        <v>75</v>
      </c>
      <c r="E284" s="342">
        <v>77</v>
      </c>
      <c r="F284" s="95" t="str">
        <f>IF(全国標準卸価格!F284="","",IF(ISNUMBER(全国標準卸価格!F284),IF(入力!$C$11=1,ROUNDDOWN(全国標準卸価格!F284*地区別掛け率!F284%,-入力!$C$10),IF(入力!$C$11=2,ROUNDUP(全国標準卸価格!F284*地区別掛け率!F284%,-入力!$C$10),IF(入力!$C$11=3,ROUND(全国標準卸価格!F284*地区別掛け率!F284%,-入力!$C$10),""))),全国標準卸価格!F284))</f>
        <v/>
      </c>
      <c r="G284" s="126">
        <f>'6桁'!G284</f>
        <v>0</v>
      </c>
      <c r="H284" s="95" t="str">
        <f>IF(全国標準卸価格!H284="","",IF(ISNUMBER(全国標準卸価格!H284),IF(入力!$C$11=1,ROUNDDOWN(全国標準卸価格!H284*地区別掛け率!H284%,-入力!$C$10),IF(入力!$C$11=2,ROUNDUP(全国標準卸価格!H284*地区別掛け率!H284%,-入力!$C$10),IF(入力!$C$11=3,ROUND(全国標準卸価格!H284*地区別掛け率!H284%,-入力!$C$10),""))),全国標準卸価格!H284))</f>
        <v/>
      </c>
      <c r="I284" s="126">
        <f>'6桁'!I284</f>
        <v>0</v>
      </c>
      <c r="J284" s="95">
        <f>IF(全国標準卸価格!J284="","",IF(ISNUMBER(全国標準卸価格!J284),IF(入力!$C$11=1,ROUNDDOWN(全国標準卸価格!J284*地区別掛け率!J284%,-入力!$C$10),IF(入力!$C$11=2,ROUNDUP(全国標準卸価格!J284*地区別掛け率!J284%,-入力!$C$10),IF(入力!$C$11=3,ROUND(全国標準卸価格!J284*地区別掛け率!J284%,-入力!$C$10),""))),全国標準卸価格!J284))</f>
        <v>21800</v>
      </c>
      <c r="K284" s="20" t="str">
        <f>'6桁'!K284</f>
        <v>V◇</v>
      </c>
      <c r="L284" s="95" t="str">
        <f>IF(全国標準卸価格!L284="","",IF(ISNUMBER(全国標準卸価格!L284),IF(入力!$C$11=1,ROUNDDOWN(全国標準卸価格!L284*地区別掛け率!L284%,-入力!$C$10),IF(入力!$C$11=2,ROUNDUP(全国標準卸価格!L284*地区別掛け率!L284%,-入力!$C$10),IF(入力!$C$11=3,ROUND(全国標準卸価格!L284*地区別掛け率!L284%,-入力!$C$10),""))),全国標準卸価格!L284))</f>
        <v/>
      </c>
      <c r="M284" s="20">
        <f>'6桁'!M284</f>
        <v>0</v>
      </c>
      <c r="N284" s="95">
        <f>IF(全国標準卸価格!N284="","",IF(ISNUMBER(全国標準卸価格!N284),IF(入力!$C$11=1,ROUNDDOWN(全国標準卸価格!N284*地区別掛け率!N284%,-入力!$C$10),IF(入力!$C$11=2,ROUNDUP(全国標準卸価格!N284*地区別掛け率!N284%,-入力!$C$10),IF(入力!$C$11=3,ROUND(全国標準卸価格!N284*地区別掛け率!N284%,-入力!$C$10),""))),全国標準卸価格!N284))</f>
        <v>18600</v>
      </c>
      <c r="O284" s="126" t="str">
        <f>'6桁'!O284</f>
        <v>V◇</v>
      </c>
      <c r="P284" s="95">
        <f>IF(全国標準卸価格!P284="","",IF(ISNUMBER(全国標準卸価格!P284),IF(入力!$C$11=1,ROUNDDOWN(全国標準卸価格!P284*地区別掛け率!P284%,-入力!$C$10),IF(入力!$C$11=2,ROUNDUP(全国標準卸価格!P284*地区別掛け率!P284%,-入力!$C$10),IF(入力!$C$11=3,ROUND(全国標準卸価格!P284*地区別掛け率!P284%,-入力!$C$10),""))),全国標準卸価格!P284))</f>
        <v>23500</v>
      </c>
      <c r="Q284" s="20" t="str">
        <f>'6桁'!Q284</f>
        <v>V</v>
      </c>
      <c r="R284" s="95" t="str">
        <f>IF(全国標準卸価格!R284="","",IF(ISNUMBER(全国標準卸価格!R284),IF(入力!$C$11=1,ROUNDDOWN(全国標準卸価格!R284*地区別掛け率!R284%,-入力!$C$10),IF(入力!$C$11=2,ROUNDUP(全国標準卸価格!R284*地区別掛け率!R284%,-入力!$C$10),IF(入力!$C$11=3,ROUND(全国標準卸価格!R284*地区別掛け率!R284%,-入力!$C$10),""))),全国標準卸価格!R284))</f>
        <v/>
      </c>
      <c r="S284" s="20">
        <f>'6桁'!S284</f>
        <v>0</v>
      </c>
      <c r="T284" s="95" t="str">
        <f>IF(全国標準卸価格!T284="","",IF(ISNUMBER(全国標準卸価格!T284),IF(入力!$C$11=1,ROUNDDOWN(全国標準卸価格!T284*地区別掛け率!T284%,-入力!$C$10),IF(入力!$C$11=2,ROUNDUP(全国標準卸価格!T284*地区別掛け率!T284%,-入力!$C$10),IF(入力!$C$11=3,ROUND(全国標準卸価格!T284*地区別掛け率!T284%,-入力!$C$10),""))),全国標準卸価格!T284))</f>
        <v/>
      </c>
      <c r="U284" s="20">
        <f>'6桁'!U284</f>
        <v>0</v>
      </c>
      <c r="V284" s="95" t="str">
        <f>IF(全国標準卸価格!V284="","",IF(ISNUMBER(全国標準卸価格!V284),IF(入力!$C$11=1,ROUNDDOWN(全国標準卸価格!V284*地区別掛け率!V284%,-入力!$C$10),IF(入力!$C$11=2,ROUNDUP(全国標準卸価格!V284*地区別掛け率!V284%,-入力!$C$10),IF(入力!$C$11=3,ROUND(全国標準卸価格!V284*地区別掛け率!V284%,-入力!$C$10),""))),全国標準卸価格!V284))</f>
        <v/>
      </c>
      <c r="W284" s="19">
        <f>'6桁'!W284</f>
        <v>0</v>
      </c>
      <c r="X284" s="108"/>
      <c r="Y284" s="22"/>
      <c r="Z284" s="267"/>
    </row>
    <row r="285" spans="2:26" ht="30" customHeight="1">
      <c r="B285" s="503"/>
      <c r="C285" s="341" t="s">
        <v>118</v>
      </c>
      <c r="D285" s="254">
        <v>84</v>
      </c>
      <c r="E285" s="342">
        <v>88</v>
      </c>
      <c r="F285" s="95" t="str">
        <f>IF(全国標準卸価格!F285="","",IF(ISNUMBER(全国標準卸価格!F285),IF(入力!$C$11=1,ROUNDDOWN(全国標準卸価格!F285*地区別掛け率!F285%,-入力!$C$10),IF(入力!$C$11=2,ROUNDUP(全国標準卸価格!F285*地区別掛け率!F285%,-入力!$C$10),IF(入力!$C$11=3,ROUND(全国標準卸価格!F285*地区別掛け率!F285%,-入力!$C$10),""))),全国標準卸価格!F285))</f>
        <v/>
      </c>
      <c r="G285" s="126">
        <f>'6桁'!G285</f>
        <v>0</v>
      </c>
      <c r="H285" s="95" t="str">
        <f>IF(全国標準卸価格!H285="","",IF(ISNUMBER(全国標準卸価格!H285),IF(入力!$C$11=1,ROUNDDOWN(全国標準卸価格!H285*地区別掛け率!H285%,-入力!$C$10),IF(入力!$C$11=2,ROUNDUP(全国標準卸価格!H285*地区別掛け率!H285%,-入力!$C$10),IF(入力!$C$11=3,ROUND(全国標準卸価格!H285*地区別掛け率!H285%,-入力!$C$10),""))),全国標準卸価格!H285))</f>
        <v/>
      </c>
      <c r="I285" s="126">
        <f>'6桁'!I285</f>
        <v>0</v>
      </c>
      <c r="J285" s="95">
        <f>IF(全国標準卸価格!J285="","",IF(ISNUMBER(全国標準卸価格!J285),IF(入力!$C$11=1,ROUNDDOWN(全国標準卸価格!J285*地区別掛け率!J285%,-入力!$C$10),IF(入力!$C$11=2,ROUNDUP(全国標準卸価格!J285*地区別掛け率!J285%,-入力!$C$10),IF(入力!$C$11=3,ROUND(全国標準卸価格!J285*地区別掛け率!J285%,-入力!$C$10),""))),全国標準卸価格!J285))</f>
        <v>25500</v>
      </c>
      <c r="K285" s="20" t="str">
        <f>'6桁'!K285</f>
        <v>V</v>
      </c>
      <c r="L285" s="95" t="str">
        <f>IF(全国標準卸価格!L285="","",IF(ISNUMBER(全国標準卸価格!L285),IF(入力!$C$11=1,ROUNDDOWN(全国標準卸価格!L285*地区別掛け率!L285%,-入力!$C$10),IF(入力!$C$11=2,ROUNDUP(全国標準卸価格!L285*地区別掛け率!L285%,-入力!$C$10),IF(入力!$C$11=3,ROUND(全国標準卸価格!L285*地区別掛け率!L285%,-入力!$C$10),""))),全国標準卸価格!L285))</f>
        <v/>
      </c>
      <c r="M285" s="126">
        <f>'6桁'!M285</f>
        <v>0</v>
      </c>
      <c r="N285" s="95">
        <f>IF(全国標準卸価格!N285="","",IF(ISNUMBER(全国標準卸価格!N285),IF(入力!$C$11=1,ROUNDDOWN(全国標準卸価格!N285*地区別掛け率!N285%,-入力!$C$10),IF(入力!$C$11=2,ROUNDUP(全国標準卸価格!N285*地区別掛け率!N285%,-入力!$C$10),IF(入力!$C$11=3,ROUND(全国標準卸価格!N285*地区別掛け率!N285%,-入力!$C$10),""))),全国標準卸価格!N285))</f>
        <v>24900</v>
      </c>
      <c r="O285" s="126" t="str">
        <f>'6桁'!O285</f>
        <v>V◇</v>
      </c>
      <c r="P285" s="95">
        <f>IF(全国標準卸価格!P285="","",IF(ISNUMBER(全国標準卸価格!P285),IF(入力!$C$11=1,ROUNDDOWN(全国標準卸価格!P285*地区別掛け率!P285%,-入力!$C$10),IF(入力!$C$11=2,ROUNDUP(全国標準卸価格!P285*地区別掛け率!P285%,-入力!$C$10),IF(入力!$C$11=3,ROUND(全国標準卸価格!P285*地区別掛け率!P285%,-入力!$C$10),""))),全国標準卸価格!P285))</f>
        <v>29400</v>
      </c>
      <c r="Q285" s="20" t="str">
        <f>'6桁'!Q285</f>
        <v>V</v>
      </c>
      <c r="R285" s="95" t="str">
        <f>IF(全国標準卸価格!R285="","",IF(ISNUMBER(全国標準卸価格!R285),IF(入力!$C$11=1,ROUNDDOWN(全国標準卸価格!R285*地区別掛け率!R285%,-入力!$C$10),IF(入力!$C$11=2,ROUNDUP(全国標準卸価格!R285*地区別掛け率!R285%,-入力!$C$10),IF(入力!$C$11=3,ROUND(全国標準卸価格!R285*地区別掛け率!R285%,-入力!$C$10),""))),全国標準卸価格!R285))</f>
        <v/>
      </c>
      <c r="S285" s="20">
        <f>'6桁'!S285</f>
        <v>0</v>
      </c>
      <c r="T285" s="95">
        <f>IF(全国標準卸価格!T285="","",IF(ISNUMBER(全国標準卸価格!T285),IF(入力!$C$11=1,ROUNDDOWN(全国標準卸価格!T285*地区別掛け率!T285%,-入力!$C$10),IF(入力!$C$11=2,ROUNDUP(全国標準卸価格!T285*地区別掛け率!T285%,-入力!$C$10),IF(入力!$C$11=3,ROUND(全国標準卸価格!T285*地区別掛け率!T285%,-入力!$C$10),""))),全国標準卸価格!T285))</f>
        <v>34400</v>
      </c>
      <c r="U285" s="20" t="str">
        <f>'6桁'!U285</f>
        <v>▽V★</v>
      </c>
      <c r="V285" s="95">
        <f>IF(全国標準卸価格!V285="","",IF(ISNUMBER(全国標準卸価格!V285),IF(入力!$C$11=1,ROUNDDOWN(全国標準卸価格!V285*地区別掛け率!V285%,-入力!$C$10),IF(入力!$C$11=2,ROUNDUP(全国標準卸価格!V285*地区別掛け率!V285%,-入力!$C$10),IF(入力!$C$11=3,ROUND(全国標準卸価格!V285*地区別掛け率!V285%,-入力!$C$10),""))),全国標準卸価格!V285))</f>
        <v>27000</v>
      </c>
      <c r="W285" s="19" t="str">
        <f>'6桁'!W285</f>
        <v>V</v>
      </c>
      <c r="X285" s="108"/>
      <c r="Y285" s="22"/>
      <c r="Z285" s="267"/>
    </row>
    <row r="286" spans="2:26" ht="30" customHeight="1">
      <c r="B286" s="503"/>
      <c r="C286" s="341" t="s">
        <v>121</v>
      </c>
      <c r="D286" s="254">
        <v>87</v>
      </c>
      <c r="E286" s="342">
        <v>91</v>
      </c>
      <c r="F286" s="95" t="str">
        <f>IF(全国標準卸価格!F286="","",IF(ISNUMBER(全国標準卸価格!F286),IF(入力!$C$11=1,ROUNDDOWN(全国標準卸価格!F286*地区別掛け率!F286%,-入力!$C$10),IF(入力!$C$11=2,ROUNDUP(全国標準卸価格!F286*地区別掛け率!F286%,-入力!$C$10),IF(入力!$C$11=3,ROUND(全国標準卸価格!F286*地区別掛け率!F286%,-入力!$C$10),""))),全国標準卸価格!F286))</f>
        <v/>
      </c>
      <c r="G286" s="126">
        <f>'6桁'!G286</f>
        <v>0</v>
      </c>
      <c r="H286" s="95" t="str">
        <f>IF(全国標準卸価格!H286="","",IF(ISNUMBER(全国標準卸価格!H286),IF(入力!$C$11=1,ROUNDDOWN(全国標準卸価格!H286*地区別掛け率!H286%,-入力!$C$10),IF(入力!$C$11=2,ROUNDUP(全国標準卸価格!H286*地区別掛け率!H286%,-入力!$C$10),IF(入力!$C$11=3,ROUND(全国標準卸価格!H286*地区別掛け率!H286%,-入力!$C$10),""))),全国標準卸価格!H286))</f>
        <v/>
      </c>
      <c r="I286" s="126">
        <f>'6桁'!I286</f>
        <v>0</v>
      </c>
      <c r="J286" s="95">
        <f>IF(全国標準卸価格!J286="","",IF(ISNUMBER(全国標準卸価格!J286),IF(入力!$C$11=1,ROUNDDOWN(全国標準卸価格!J286*地区別掛け率!J286%,-入力!$C$10),IF(入力!$C$11=2,ROUNDUP(全国標準卸価格!J286*地区別掛け率!J286%,-入力!$C$10),IF(入力!$C$11=3,ROUND(全国標準卸価格!J286*地区別掛け率!J286%,-入力!$C$10),""))),全国標準卸価格!J286))</f>
        <v>25400</v>
      </c>
      <c r="K286" s="20" t="str">
        <f>'6桁'!K286</f>
        <v>※V
LM704</v>
      </c>
      <c r="L286" s="95" t="str">
        <f>IF(全国標準卸価格!L286="","",IF(ISNUMBER(全国標準卸価格!L286),IF(入力!$C$11=1,ROUNDDOWN(全国標準卸価格!L286*地区別掛け率!L286%,-入力!$C$10),IF(入力!$C$11=2,ROUNDUP(全国標準卸価格!L286*地区別掛け率!L286%,-入力!$C$10),IF(入力!$C$11=3,ROUND(全国標準卸価格!L286*地区別掛け率!L286%,-入力!$C$10),""))),全国標準卸価格!L286))</f>
        <v/>
      </c>
      <c r="M286" s="20">
        <f>'6桁'!M286</f>
        <v>0</v>
      </c>
      <c r="N286" s="95" t="str">
        <f>IF(全国標準卸価格!N286="","",IF(ISNUMBER(全国標準卸価格!N286),IF(入力!$C$11=1,ROUNDDOWN(全国標準卸価格!N286*地区別掛け率!N286%,-入力!$C$10),IF(入力!$C$11=2,ROUNDUP(全国標準卸価格!N286*地区別掛け率!N286%,-入力!$C$10),IF(入力!$C$11=3,ROUND(全国標準卸価格!N286*地区別掛け率!N286%,-入力!$C$10),""))),全国標準卸価格!N286))</f>
        <v/>
      </c>
      <c r="O286" s="126">
        <f>'6桁'!O286</f>
        <v>0</v>
      </c>
      <c r="P286" s="95">
        <f>IF(全国標準卸価格!P286="","",IF(ISNUMBER(全国標準卸価格!P286),IF(入力!$C$11=1,ROUNDDOWN(全国標準卸価格!P286*地区別掛け率!P286%,-入力!$C$10),IF(入力!$C$11=2,ROUNDUP(全国標準卸価格!P286*地区別掛け率!P286%,-入力!$C$10),IF(入力!$C$11=3,ROUND(全国標準卸価格!P286*地区別掛け率!P286%,-入力!$C$10),""))),全国標準卸価格!P286))</f>
        <v>31800</v>
      </c>
      <c r="Q286" s="20" t="str">
        <f>'6桁'!Q286</f>
        <v>V</v>
      </c>
      <c r="R286" s="95" t="str">
        <f>IF(全国標準卸価格!R286="","",IF(ISNUMBER(全国標準卸価格!R286),IF(入力!$C$11=1,ROUNDDOWN(全国標準卸価格!R286*地区別掛け率!R286%,-入力!$C$10),IF(入力!$C$11=2,ROUNDUP(全国標準卸価格!R286*地区別掛け率!R286%,-入力!$C$10),IF(入力!$C$11=3,ROUND(全国標準卸価格!R286*地区別掛け率!R286%,-入力!$C$10),""))),全国標準卸価格!R286))</f>
        <v/>
      </c>
      <c r="S286" s="20">
        <f>'6桁'!S286</f>
        <v>0</v>
      </c>
      <c r="T286" s="95">
        <f>IF(全国標準卸価格!T286="","",IF(ISNUMBER(全国標準卸価格!T286),IF(入力!$C$11=1,ROUNDDOWN(全国標準卸価格!T286*地区別掛け率!T286%,-入力!$C$10),IF(入力!$C$11=2,ROUNDUP(全国標準卸価格!T286*地区別掛け率!T286%,-入力!$C$10),IF(入力!$C$11=3,ROUND(全国標準卸価格!T286*地区別掛け率!T286%,-入力!$C$10),""))),全国標準卸価格!T286))</f>
        <v>37300</v>
      </c>
      <c r="U286" s="20" t="str">
        <f>'6桁'!U286</f>
        <v>▽V★</v>
      </c>
      <c r="V286" s="95">
        <f>IF(全国標準卸価格!V286="","",IF(ISNUMBER(全国標準卸価格!V286),IF(入力!$C$11=1,ROUNDDOWN(全国標準卸価格!V286*地区別掛け率!V286%,-入力!$C$10),IF(入力!$C$11=2,ROUNDUP(全国標準卸価格!V286*地区別掛け率!V286%,-入力!$C$10),IF(入力!$C$11=3,ROUND(全国標準卸価格!V286*地区別掛け率!V286%,-入力!$C$10),""))),全国標準卸価格!V286))</f>
        <v>25900</v>
      </c>
      <c r="W286" s="19" t="str">
        <f>'6桁'!W286</f>
        <v>V</v>
      </c>
      <c r="X286" s="108"/>
      <c r="Y286" s="22"/>
      <c r="Z286" s="267"/>
    </row>
    <row r="287" spans="2:26" ht="30" customHeight="1">
      <c r="B287" s="503"/>
      <c r="C287" s="341" t="s">
        <v>125</v>
      </c>
      <c r="D287" s="254">
        <v>90</v>
      </c>
      <c r="E287" s="342">
        <v>94</v>
      </c>
      <c r="F287" s="95" t="str">
        <f>IF(全国標準卸価格!F287="","",IF(ISNUMBER(全国標準卸価格!F287),IF(入力!$C$11=1,ROUNDDOWN(全国標準卸価格!F287*地区別掛け率!F287%,-入力!$C$10),IF(入力!$C$11=2,ROUNDUP(全国標準卸価格!F287*地区別掛け率!F287%,-入力!$C$10),IF(入力!$C$11=3,ROUND(全国標準卸価格!F287*地区別掛け率!F287%,-入力!$C$10),""))),全国標準卸価格!F287))</f>
        <v/>
      </c>
      <c r="G287" s="126">
        <f>'6桁'!G287</f>
        <v>0</v>
      </c>
      <c r="H287" s="95" t="str">
        <f>IF(全国標準卸価格!H287="","",IF(ISNUMBER(全国標準卸価格!H287),IF(入力!$C$11=1,ROUNDDOWN(全国標準卸価格!H287*地区別掛け率!H287%,-入力!$C$10),IF(入力!$C$11=2,ROUNDUP(全国標準卸価格!H287*地区別掛け率!H287%,-入力!$C$10),IF(入力!$C$11=3,ROUND(全国標準卸価格!H287*地区別掛け率!H287%,-入力!$C$10),""))),全国標準卸価格!H287))</f>
        <v/>
      </c>
      <c r="I287" s="126">
        <f>'6桁'!I287</f>
        <v>0</v>
      </c>
      <c r="J287" s="95" t="str">
        <f>IF(全国標準卸価格!J287="","",IF(ISNUMBER(全国標準卸価格!J287),IF(入力!$C$11=1,ROUNDDOWN(全国標準卸価格!J287*地区別掛け率!J287%,-入力!$C$10),IF(入力!$C$11=2,ROUNDUP(全国標準卸価格!J287*地区別掛け率!J287%,-入力!$C$10),IF(入力!$C$11=3,ROUND(全国標準卸価格!J287*地区別掛け率!J287%,-入力!$C$10),""))),全国標準卸価格!J287))</f>
        <v/>
      </c>
      <c r="K287" s="20">
        <f>'6桁'!K287</f>
        <v>0</v>
      </c>
      <c r="L287" s="95" t="str">
        <f>IF(全国標準卸価格!L287="","",IF(ISNUMBER(全国標準卸価格!L287),IF(入力!$C$11=1,ROUNDDOWN(全国標準卸価格!L287*地区別掛け率!L287%,-入力!$C$10),IF(入力!$C$11=2,ROUNDUP(全国標準卸価格!L287*地区別掛け率!L287%,-入力!$C$10),IF(入力!$C$11=3,ROUND(全国標準卸価格!L287*地区別掛け率!L287%,-入力!$C$10),""))),全国標準卸価格!L287))</f>
        <v/>
      </c>
      <c r="M287" s="20">
        <f>'6桁'!M287</f>
        <v>0</v>
      </c>
      <c r="N287" s="95" t="str">
        <f>IF(全国標準卸価格!N287="","",IF(ISNUMBER(全国標準卸価格!N287),IF(入力!$C$11=1,ROUNDDOWN(全国標準卸価格!N287*地区別掛け率!N287%,-入力!$C$10),IF(入力!$C$11=2,ROUNDUP(全国標準卸価格!N287*地区別掛け率!N287%,-入力!$C$10),IF(入力!$C$11=3,ROUND(全国標準卸価格!N287*地区別掛け率!N287%,-入力!$C$10),""))),全国標準卸価格!N287))</f>
        <v/>
      </c>
      <c r="O287" s="126">
        <f>'6桁'!O287</f>
        <v>0</v>
      </c>
      <c r="P287" s="95" t="str">
        <f>IF(全国標準卸価格!P287="","",IF(ISNUMBER(全国標準卸価格!P287),IF(入力!$C$11=1,ROUNDDOWN(全国標準卸価格!P287*地区別掛け率!P287%,-入力!$C$10),IF(入力!$C$11=2,ROUNDUP(全国標準卸価格!P287*地区別掛け率!P287%,-入力!$C$10),IF(入力!$C$11=3,ROUND(全国標準卸価格!P287*地区別掛け率!P287%,-入力!$C$10),""))),全国標準卸価格!P287))</f>
        <v/>
      </c>
      <c r="Q287" s="20">
        <f>'6桁'!Q287</f>
        <v>0</v>
      </c>
      <c r="R287" s="95" t="str">
        <f>IF(全国標準卸価格!R287="","",IF(ISNUMBER(全国標準卸価格!R287),IF(入力!$C$11=1,ROUNDDOWN(全国標準卸価格!R287*地区別掛け率!R287%,-入力!$C$10),IF(入力!$C$11=2,ROUNDUP(全国標準卸価格!R287*地区別掛け率!R287%,-入力!$C$10),IF(入力!$C$11=3,ROUND(全国標準卸価格!R287*地区別掛け率!R287%,-入力!$C$10),""))),全国標準卸価格!R287))</f>
        <v/>
      </c>
      <c r="S287" s="20">
        <f>'6桁'!S287</f>
        <v>0</v>
      </c>
      <c r="T287" s="95" t="str">
        <f>IF(全国標準卸価格!T287="","",IF(ISNUMBER(全国標準卸価格!T287),IF(入力!$C$11=1,ROUNDDOWN(全国標準卸価格!T287*地区別掛け率!T287%,-入力!$C$10),IF(入力!$C$11=2,ROUNDUP(全国標準卸価格!T287*地区別掛け率!T287%,-入力!$C$10),IF(入力!$C$11=3,ROUND(全国標準卸価格!T287*地区別掛け率!T287%,-入力!$C$10),""))),全国標準卸価格!T287))</f>
        <v/>
      </c>
      <c r="U287" s="20">
        <f>'6桁'!U287</f>
        <v>0</v>
      </c>
      <c r="V287" s="95">
        <f>IF(全国標準卸価格!V287="","",IF(ISNUMBER(全国標準卸価格!V287),IF(入力!$C$11=1,ROUNDDOWN(全国標準卸価格!V287*地区別掛け率!V287%,-入力!$C$10),IF(入力!$C$11=2,ROUNDUP(全国標準卸価格!V287*地区別掛け率!V287%,-入力!$C$10),IF(入力!$C$11=3,ROUND(全国標準卸価格!V287*地区別掛け率!V287%,-入力!$C$10),""))),全国標準卸価格!V287))</f>
        <v>29700</v>
      </c>
      <c r="W287" s="19" t="str">
        <f>'6桁'!W287</f>
        <v>※V</v>
      </c>
      <c r="X287" s="108"/>
      <c r="Y287" s="22"/>
      <c r="Z287" s="267"/>
    </row>
    <row r="288" spans="2:26" ht="30" customHeight="1">
      <c r="B288" s="503"/>
      <c r="C288" s="341" t="s">
        <v>128</v>
      </c>
      <c r="D288" s="254">
        <v>92</v>
      </c>
      <c r="E288" s="342">
        <v>96</v>
      </c>
      <c r="F288" s="95" t="str">
        <f>IF(全国標準卸価格!F288="","",IF(ISNUMBER(全国標準卸価格!F288),IF(入力!$C$11=1,ROUNDDOWN(全国標準卸価格!F288*地区別掛け率!F288%,-入力!$C$10),IF(入力!$C$11=2,ROUNDUP(全国標準卸価格!F288*地区別掛け率!F288%,-入力!$C$10),IF(入力!$C$11=3,ROUND(全国標準卸価格!F288*地区別掛け率!F288%,-入力!$C$10),""))),全国標準卸価格!F288))</f>
        <v/>
      </c>
      <c r="G288" s="96">
        <f>'6桁'!G288</f>
        <v>0</v>
      </c>
      <c r="H288" s="95" t="str">
        <f>IF(全国標準卸価格!H288="","",IF(ISNUMBER(全国標準卸価格!H288),IF(入力!$C$11=1,ROUNDDOWN(全国標準卸価格!H288*地区別掛け率!H288%,-入力!$C$10),IF(入力!$C$11=2,ROUNDUP(全国標準卸価格!H288*地区別掛け率!H288%,-入力!$C$10),IF(入力!$C$11=3,ROUND(全国標準卸価格!H288*地区別掛け率!H288%,-入力!$C$10),""))),全国標準卸価格!H288))</f>
        <v/>
      </c>
      <c r="I288" s="126">
        <f>'6桁'!I288</f>
        <v>0</v>
      </c>
      <c r="J288" s="95" t="str">
        <f>IF(全国標準卸価格!J288="","",IF(ISNUMBER(全国標準卸価格!J288),IF(入力!$C$11=1,ROUNDDOWN(全国標準卸価格!J288*地区別掛け率!J288%,-入力!$C$10),IF(入力!$C$11=2,ROUNDUP(全国標準卸価格!J288*地区別掛け率!J288%,-入力!$C$10),IF(入力!$C$11=3,ROUND(全国標準卸価格!J288*地区別掛け率!J288%,-入力!$C$10),""))),全国標準卸価格!J288))</f>
        <v/>
      </c>
      <c r="K288" s="20">
        <f>'6桁'!K288</f>
        <v>0</v>
      </c>
      <c r="L288" s="95" t="str">
        <f>IF(全国標準卸価格!L288="","",IF(ISNUMBER(全国標準卸価格!L288),IF(入力!$C$11=1,ROUNDDOWN(全国標準卸価格!L288*地区別掛け率!L288%,-入力!$C$10),IF(入力!$C$11=2,ROUNDUP(全国標準卸価格!L288*地区別掛け率!L288%,-入力!$C$10),IF(入力!$C$11=3,ROUND(全国標準卸価格!L288*地区別掛け率!L288%,-入力!$C$10),""))),全国標準卸価格!L288))</f>
        <v/>
      </c>
      <c r="M288" s="20">
        <f>'6桁'!M288</f>
        <v>0</v>
      </c>
      <c r="N288" s="95" t="str">
        <f>IF(全国標準卸価格!N288="","",IF(ISNUMBER(全国標準卸価格!N288),IF(入力!$C$11=1,ROUNDDOWN(全国標準卸価格!N288*地区別掛け率!N288%,-入力!$C$10),IF(入力!$C$11=2,ROUNDUP(全国標準卸価格!N288*地区別掛け率!N288%,-入力!$C$10),IF(入力!$C$11=3,ROUND(全国標準卸価格!N288*地区別掛け率!N288%,-入力!$C$10),""))),全国標準卸価格!N288))</f>
        <v/>
      </c>
      <c r="O288" s="126">
        <f>'6桁'!O288</f>
        <v>0</v>
      </c>
      <c r="P288" s="95">
        <f>IF(全国標準卸価格!P288="","",IF(ISNUMBER(全国標準卸価格!P288),IF(入力!$C$11=1,ROUNDDOWN(全国標準卸価格!P288*地区別掛け率!P288%,-入力!$C$10),IF(入力!$C$11=2,ROUNDUP(全国標準卸価格!P288*地区別掛け率!P288%,-入力!$C$10),IF(入力!$C$11=3,ROUND(全国標準卸価格!P288*地区別掛け率!P288%,-入力!$C$10),""))),全国標準卸価格!P288))</f>
        <v>36100</v>
      </c>
      <c r="Q288" s="20" t="str">
        <f>'6桁'!Q288</f>
        <v>V</v>
      </c>
      <c r="R288" s="95" t="str">
        <f>IF(全国標準卸価格!R288="","",IF(ISNUMBER(全国標準卸価格!R288),IF(入力!$C$11=1,ROUNDDOWN(全国標準卸価格!R288*地区別掛け率!R288%,-入力!$C$10),IF(入力!$C$11=2,ROUNDUP(全国標準卸価格!R288*地区別掛け率!R288%,-入力!$C$10),IF(入力!$C$11=3,ROUND(全国標準卸価格!R288*地区別掛け率!R288%,-入力!$C$10),""))),全国標準卸価格!R288))</f>
        <v/>
      </c>
      <c r="S288" s="20">
        <f>'6桁'!S288</f>
        <v>0</v>
      </c>
      <c r="T288" s="95" t="str">
        <f>IF(全国標準卸価格!T288="","",IF(ISNUMBER(全国標準卸価格!T288),IF(入力!$C$11=1,ROUNDDOWN(全国標準卸価格!T288*地区別掛け率!T288%,-入力!$C$10),IF(入力!$C$11=2,ROUNDUP(全国標準卸価格!T288*地区別掛け率!T288%,-入力!$C$10),IF(入力!$C$11=3,ROUND(全国標準卸価格!T288*地区別掛け率!T288%,-入力!$C$10),""))),全国標準卸価格!T288))</f>
        <v/>
      </c>
      <c r="U288" s="20">
        <f>'6桁'!U288</f>
        <v>0</v>
      </c>
      <c r="V288" s="95">
        <f>IF(全国標準卸価格!V288="","",IF(ISNUMBER(全国標準卸価格!V288),IF(入力!$C$11=1,ROUNDDOWN(全国標準卸価格!V288*地区別掛け率!V288%,-入力!$C$10),IF(入力!$C$11=2,ROUNDUP(全国標準卸価格!V288*地区別掛け率!V288%,-入力!$C$10),IF(入力!$C$11=3,ROUND(全国標準卸価格!V288*地区別掛け率!V288%,-入力!$C$10),""))),全国標準卸価格!V288))</f>
        <v>29400</v>
      </c>
      <c r="W288" s="19" t="str">
        <f>'6桁'!W288</f>
        <v>V</v>
      </c>
      <c r="X288" s="108"/>
      <c r="Y288" s="22"/>
      <c r="Z288" s="267"/>
    </row>
    <row r="289" spans="2:26" ht="30" customHeight="1">
      <c r="B289" s="503"/>
      <c r="C289" s="411" t="s">
        <v>335</v>
      </c>
      <c r="D289" s="317">
        <v>83</v>
      </c>
      <c r="E289" s="249">
        <v>87</v>
      </c>
      <c r="F289" s="319" t="str">
        <f>IF(全国標準卸価格!F289="","",IF(ISNUMBER(全国標準卸価格!F289),IF(入力!$C$11=1,ROUNDDOWN(全国標準卸価格!F289*地区別掛け率!F289%,-入力!$C$10),IF(入力!$C$11=2,ROUNDUP(全国標準卸価格!F289*地区別掛け率!F289%,-入力!$C$10),IF(入力!$C$11=3,ROUND(全国標準卸価格!F289*地区別掛け率!F289%,-入力!$C$10),""))),全国標準卸価格!F289))</f>
        <v/>
      </c>
      <c r="G289" s="126">
        <f>'6桁'!G289</f>
        <v>0</v>
      </c>
      <c r="H289" s="319" t="str">
        <f>IF(全国標準卸価格!H289="","",IF(ISNUMBER(全国標準卸価格!H289),IF(入力!$C$11=1,ROUNDDOWN(全国標準卸価格!H289*地区別掛け率!H289%,-入力!$C$10),IF(入力!$C$11=2,ROUNDUP(全国標準卸価格!H289*地区別掛け率!H289%,-入力!$C$10),IF(入力!$C$11=3,ROUND(全国標準卸価格!H289*地区別掛け率!H289%,-入力!$C$10),""))),全国標準卸価格!H289))</f>
        <v/>
      </c>
      <c r="I289" s="132">
        <f>'6桁'!I289</f>
        <v>0</v>
      </c>
      <c r="J289" s="95">
        <f>IF(全国標準卸価格!J289="","",IF(ISNUMBER(全国標準卸価格!J289),IF(入力!$C$11=1,ROUNDDOWN(全国標準卸価格!J289*地区別掛け率!J289%,-入力!$C$10),IF(入力!$C$11=2,ROUNDUP(全国標準卸価格!J289*地区別掛け率!J289%,-入力!$C$10),IF(入力!$C$11=3,ROUND(全国標準卸価格!J289*地区別掛け率!J289%,-入力!$C$10),""))),全国標準卸価格!J289))</f>
        <v>24100</v>
      </c>
      <c r="K289" s="20" t="str">
        <f>'6桁'!K289</f>
        <v>V</v>
      </c>
      <c r="L289" s="319" t="str">
        <f>IF(全国標準卸価格!L289="","",IF(ISNUMBER(全国標準卸価格!L289),IF(入力!$C$11=1,ROUNDDOWN(全国標準卸価格!L289*地区別掛け率!L289%,-入力!$C$10),IF(入力!$C$11=2,ROUNDUP(全国標準卸価格!L289*地区別掛け率!L289%,-入力!$C$10),IF(入力!$C$11=3,ROUND(全国標準卸価格!L289*地区別掛け率!L289%,-入力!$C$10),""))),全国標準卸価格!L289))</f>
        <v/>
      </c>
      <c r="M289" s="236">
        <f>'6桁'!M289</f>
        <v>0</v>
      </c>
      <c r="N289" s="319">
        <f>IF(全国標準卸価格!N289="","",IF(ISNUMBER(全国標準卸価格!N289),IF(入力!$C$11=1,ROUNDDOWN(全国標準卸価格!N289*地区別掛け率!N289%,-入力!$C$10),IF(入力!$C$11=2,ROUNDUP(全国標準卸価格!N289*地区別掛け率!N289%,-入力!$C$10),IF(入力!$C$11=3,ROUND(全国標準卸価格!N289*地区別掛け率!N289%,-入力!$C$10),""))),全国標準卸価格!N289))</f>
        <v>21100</v>
      </c>
      <c r="O289" s="126" t="str">
        <f>'6桁'!O289</f>
        <v>V◇</v>
      </c>
      <c r="P289" s="319" t="str">
        <f>IF(全国標準卸価格!P289="","",IF(ISNUMBER(全国標準卸価格!P289),IF(入力!$C$11=1,ROUNDDOWN(全国標準卸価格!P289*地区別掛け率!P289%,-入力!$C$10),IF(入力!$C$11=2,ROUNDUP(全国標準卸価格!P289*地区別掛け率!P289%,-入力!$C$10),IF(入力!$C$11=3,ROUND(全国標準卸価格!P289*地区別掛け率!P289%,-入力!$C$10),""))),全国標準卸価格!P289))</f>
        <v/>
      </c>
      <c r="Q289" s="20">
        <f>'6桁'!Q289</f>
        <v>0</v>
      </c>
      <c r="R289" s="319" t="str">
        <f>IF(全国標準卸価格!R289="","",IF(ISNUMBER(全国標準卸価格!R289),IF(入力!$C$11=1,ROUNDDOWN(全国標準卸価格!R289*地区別掛け率!R289%,-入力!$C$10),IF(入力!$C$11=2,ROUNDUP(全国標準卸価格!R289*地区別掛け率!R289%,-入力!$C$10),IF(入力!$C$11=3,ROUND(全国標準卸価格!R289*地区別掛け率!R289%,-入力!$C$10),""))),全国標準卸価格!R289))</f>
        <v/>
      </c>
      <c r="S289" s="236">
        <f>'6桁'!S289</f>
        <v>0</v>
      </c>
      <c r="T289" s="319" t="str">
        <f>IF(全国標準卸価格!T289="","",IF(ISNUMBER(全国標準卸価格!T289),IF(入力!$C$11=1,ROUNDDOWN(全国標準卸価格!T289*地区別掛け率!T289%,-入力!$C$10),IF(入力!$C$11=2,ROUNDUP(全国標準卸価格!T289*地区別掛け率!T289%,-入力!$C$10),IF(入力!$C$11=3,ROUND(全国標準卸価格!T289*地区別掛け率!T289%,-入力!$C$10),""))),全国標準卸価格!T289))</f>
        <v/>
      </c>
      <c r="U289" s="20">
        <f>'6桁'!U289</f>
        <v>0</v>
      </c>
      <c r="V289" s="319" t="str">
        <f>IF(全国標準卸価格!V289="","",IF(ISNUMBER(全国標準卸価格!V289),IF(入力!$C$11=1,ROUNDDOWN(全国標準卸価格!V289*地区別掛け率!V289%,-入力!$C$10),IF(入力!$C$11=2,ROUNDUP(全国標準卸価格!V289*地区別掛け率!V289%,-入力!$C$10),IF(入力!$C$11=3,ROUND(全国標準卸価格!V289*地区別掛け率!V289%,-入力!$C$10),""))),全国標準卸価格!V289))</f>
        <v/>
      </c>
      <c r="W289" s="19">
        <f>'6桁'!W289</f>
        <v>0</v>
      </c>
      <c r="X289" s="108"/>
      <c r="Y289" s="22"/>
      <c r="Z289" s="267"/>
    </row>
    <row r="290" spans="2:26" ht="30" customHeight="1">
      <c r="B290" s="503"/>
      <c r="C290" s="87" t="s">
        <v>336</v>
      </c>
      <c r="D290" s="254">
        <v>87</v>
      </c>
      <c r="E290" s="342">
        <v>91</v>
      </c>
      <c r="F290" s="95" t="str">
        <f>IF(全国標準卸価格!F290="","",IF(ISNUMBER(全国標準卸価格!F290),IF(入力!$C$11=1,ROUNDDOWN(全国標準卸価格!F290*地区別掛け率!F290%,-入力!$C$10),IF(入力!$C$11=2,ROUNDUP(全国標準卸価格!F290*地区別掛け率!F290%,-入力!$C$10),IF(入力!$C$11=3,ROUND(全国標準卸価格!F290*地区別掛け率!F290%,-入力!$C$10),""))),全国標準卸価格!F290))</f>
        <v/>
      </c>
      <c r="G290" s="126">
        <f>'6桁'!G290</f>
        <v>0</v>
      </c>
      <c r="H290" s="95" t="str">
        <f>IF(全国標準卸価格!H290="","",IF(ISNUMBER(全国標準卸価格!H290),IF(入力!$C$11=1,ROUNDDOWN(全国標準卸価格!H290*地区別掛け率!H290%,-入力!$C$10),IF(入力!$C$11=2,ROUNDUP(全国標準卸価格!H290*地区別掛け率!H290%,-入力!$C$10),IF(入力!$C$11=3,ROUND(全国標準卸価格!H290*地区別掛け率!H290%,-入力!$C$10),""))),全国標準卸価格!H290))</f>
        <v/>
      </c>
      <c r="I290" s="126">
        <f>'6桁'!I290</f>
        <v>0</v>
      </c>
      <c r="J290" s="95">
        <f>IF(全国標準卸価格!J290="","",IF(ISNUMBER(全国標準卸価格!J290),IF(入力!$C$11=1,ROUNDDOWN(全国標準卸価格!J290*地区別掛け率!J290%,-入力!$C$10),IF(入力!$C$11=2,ROUNDUP(全国標準卸価格!J290*地区別掛け率!J290%,-入力!$C$10),IF(入力!$C$11=3,ROUND(全国標準卸価格!J290*地区別掛け率!J290%,-入力!$C$10),""))),全国標準卸価格!J290))</f>
        <v>24300</v>
      </c>
      <c r="K290" s="20" t="str">
        <f>'6桁'!K290</f>
        <v>V</v>
      </c>
      <c r="L290" s="95" t="str">
        <f>IF(全国標準卸価格!L290="","",IF(ISNUMBER(全国標準卸価格!L290),IF(入力!$C$11=1,ROUNDDOWN(全国標準卸価格!L290*地区別掛け率!L290%,-入力!$C$10),IF(入力!$C$11=2,ROUNDUP(全国標準卸価格!L290*地区別掛け率!L290%,-入力!$C$10),IF(入力!$C$11=3,ROUND(全国標準卸価格!L290*地区別掛け率!L290%,-入力!$C$10),""))),全国標準卸価格!L290))</f>
        <v/>
      </c>
      <c r="M290" s="126">
        <f>'6桁'!M290</f>
        <v>0</v>
      </c>
      <c r="N290" s="95">
        <f>IF(全国標準卸価格!N290="","",IF(ISNUMBER(全国標準卸価格!N290),IF(入力!$C$11=1,ROUNDDOWN(全国標準卸価格!N290*地区別掛け率!N290%,-入力!$C$10),IF(入力!$C$11=2,ROUNDUP(全国標準卸価格!N290*地区別掛け率!N290%,-入力!$C$10),IF(入力!$C$11=3,ROUND(全国標準卸価格!N290*地区別掛け率!N290%,-入力!$C$10),""))),全国標準卸価格!N290))</f>
        <v>22400</v>
      </c>
      <c r="O290" s="126" t="str">
        <f>'6桁'!O290</f>
        <v>V◇</v>
      </c>
      <c r="P290" s="95" t="str">
        <f>IF(全国標準卸価格!P290="","",IF(ISNUMBER(全国標準卸価格!P290),IF(入力!$C$11=1,ROUNDDOWN(全国標準卸価格!P290*地区別掛け率!P290%,-入力!$C$10),IF(入力!$C$11=2,ROUNDUP(全国標準卸価格!P290*地区別掛け率!P290%,-入力!$C$10),IF(入力!$C$11=3,ROUND(全国標準卸価格!P290*地区別掛け率!P290%,-入力!$C$10),""))),全国標準卸価格!P290))</f>
        <v/>
      </c>
      <c r="Q290" s="20">
        <f>'6桁'!Q290</f>
        <v>0</v>
      </c>
      <c r="R290" s="95" t="str">
        <f>IF(全国標準卸価格!R290="","",IF(ISNUMBER(全国標準卸価格!R290),IF(入力!$C$11=1,ROUNDDOWN(全国標準卸価格!R290*地区別掛け率!R290%,-入力!$C$10),IF(入力!$C$11=2,ROUNDUP(全国標準卸価格!R290*地区別掛け率!R290%,-入力!$C$10),IF(入力!$C$11=3,ROUND(全国標準卸価格!R290*地区別掛け率!R290%,-入力!$C$10),""))),全国標準卸価格!R290))</f>
        <v/>
      </c>
      <c r="S290" s="20">
        <f>'6桁'!S290</f>
        <v>0</v>
      </c>
      <c r="T290" s="95" t="str">
        <f>IF(全国標準卸価格!T290="","",IF(ISNUMBER(全国標準卸価格!T290),IF(入力!$C$11=1,ROUNDDOWN(全国標準卸価格!T290*地区別掛け率!T290%,-入力!$C$10),IF(入力!$C$11=2,ROUNDUP(全国標準卸価格!T290*地区別掛け率!T290%,-入力!$C$10),IF(入力!$C$11=3,ROUND(全国標準卸価格!T290*地区別掛け率!T290%,-入力!$C$10),""))),全国標準卸価格!T290))</f>
        <v/>
      </c>
      <c r="U290" s="20">
        <f>'6桁'!U290</f>
        <v>0</v>
      </c>
      <c r="V290" s="95" t="str">
        <f>IF(全国標準卸価格!V290="","",IF(ISNUMBER(全国標準卸価格!V290),IF(入力!$C$11=1,ROUNDDOWN(全国標準卸価格!V290*地区別掛け率!V290%,-入力!$C$10),IF(入力!$C$11=2,ROUNDUP(全国標準卸価格!V290*地区別掛け率!V290%,-入力!$C$10),IF(入力!$C$11=3,ROUND(全国標準卸価格!V290*地区別掛け率!V290%,-入力!$C$10),""))),全国標準卸価格!V290))</f>
        <v/>
      </c>
      <c r="W290" s="19">
        <f>'6桁'!W290</f>
        <v>0</v>
      </c>
      <c r="X290" s="108"/>
      <c r="Y290" s="22"/>
      <c r="Z290" s="267"/>
    </row>
    <row r="291" spans="2:26" ht="30" customHeight="1">
      <c r="B291" s="503"/>
      <c r="C291" s="341" t="s">
        <v>126</v>
      </c>
      <c r="D291" s="254">
        <v>91</v>
      </c>
      <c r="E291" s="342">
        <v>94</v>
      </c>
      <c r="F291" s="95">
        <f>IF(全国標準卸価格!F291="","",IF(ISNUMBER(全国標準卸価格!F291),IF(入力!$C$11=1,ROUNDDOWN(全国標準卸価格!F291*地区別掛け率!F291%,-入力!$C$10),IF(入力!$C$11=2,ROUNDUP(全国標準卸価格!F291*地区別掛け率!F291%,-入力!$C$10),IF(入力!$C$11=3,ROUND(全国標準卸価格!F291*地区別掛け率!F291%,-入力!$C$10),""))),全国標準卸価格!F291))</f>
        <v>28700</v>
      </c>
      <c r="G291" s="126" t="str">
        <f>'6桁'!G291</f>
        <v>W★</v>
      </c>
      <c r="H291" s="95">
        <f>IF(全国標準卸価格!H291="","",IF(ISNUMBER(全国標準卸価格!H291),IF(入力!$C$11=1,ROUNDDOWN(全国標準卸価格!H291*地区別掛け率!H291%,-入力!$C$10),IF(入力!$C$11=2,ROUNDUP(全国標準卸価格!H291*地区別掛け率!H291%,-入力!$C$10),IF(入力!$C$11=3,ROUND(全国標準卸価格!H291*地区別掛け率!H291%,-入力!$C$10),""))),全国標準卸価格!H291))</f>
        <v>27300</v>
      </c>
      <c r="I291" s="126" t="str">
        <f>'6桁'!I291</f>
        <v>V
VE304</v>
      </c>
      <c r="J291" s="95">
        <f>IF(全国標準卸価格!J291="","",IF(ISNUMBER(全国標準卸価格!J291),IF(入力!$C$11=1,ROUNDDOWN(全国標準卸価格!J291*地区別掛け率!J291%,-入力!$C$10),IF(入力!$C$11=2,ROUNDUP(全国標準卸価格!J291*地区別掛け率!J291%,-入力!$C$10),IF(入力!$C$11=3,ROUND(全国標準卸価格!J291*地区別掛け率!J291%,-入力!$C$10),""))),全国標準卸価格!J291))</f>
        <v>25300</v>
      </c>
      <c r="K291" s="20" t="str">
        <f>'6桁'!K291</f>
        <v>V</v>
      </c>
      <c r="L291" s="95">
        <f>IF(全国標準卸価格!L291="","",IF(ISNUMBER(全国標準卸価格!L291),IF(入力!$C$11=1,ROUNDDOWN(全国標準卸価格!L291*地区別掛け率!L291%,-入力!$C$10),IF(入力!$C$11=2,ROUNDUP(全国標準卸価格!L291*地区別掛け率!L291%,-入力!$C$10),IF(入力!$C$11=3,ROUND(全国標準卸価格!L291*地区別掛け率!L291%,-入力!$C$10),""))),全国標準卸価格!L291))</f>
        <v>23700</v>
      </c>
      <c r="M291" s="20" t="str">
        <f>'6桁'!M291</f>
        <v>V△</v>
      </c>
      <c r="N291" s="95">
        <f>IF(全国標準卸価格!N291="","",IF(ISNUMBER(全国標準卸価格!N291),IF(入力!$C$11=1,ROUNDDOWN(全国標準卸価格!N291*地区別掛け率!N291%,-入力!$C$10),IF(入力!$C$11=2,ROUNDUP(全国標準卸価格!N291*地区別掛け率!N291%,-入力!$C$10),IF(入力!$C$11=3,ROUND(全国標準卸価格!N291*地区別掛け率!N291%,-入力!$C$10),""))),全国標準卸価格!N291))</f>
        <v>23400</v>
      </c>
      <c r="O291" s="126" t="str">
        <f>'6桁'!O291</f>
        <v>V◇</v>
      </c>
      <c r="P291" s="95">
        <f>IF(全国標準卸価格!P291="","",IF(ISNUMBER(全国標準卸価格!P291),IF(入力!$C$11=1,ROUNDDOWN(全国標準卸価格!P291*地区別掛け率!P291%,-入力!$C$10),IF(入力!$C$11=2,ROUNDUP(全国標準卸価格!P291*地区別掛け率!P291%,-入力!$C$10),IF(入力!$C$11=3,ROUND(全国標準卸価格!P291*地区別掛け率!P291%,-入力!$C$10),""))),全国標準卸価格!P291))</f>
        <v>31500</v>
      </c>
      <c r="Q291" s="20" t="str">
        <f>'6桁'!Q291</f>
        <v>V</v>
      </c>
      <c r="R291" s="95">
        <f>IF(全国標準卸価格!R291="","",IF(ISNUMBER(全国標準卸価格!R291),IF(入力!$C$11=1,ROUNDDOWN(全国標準卸価格!R291*地区別掛け率!R291%,-入力!$C$10),IF(入力!$C$11=2,ROUNDUP(全国標準卸価格!R291*地区別掛け率!R291%,-入力!$C$10),IF(入力!$C$11=3,ROUND(全国標準卸価格!R291*地区別掛け率!R291%,-入力!$C$10),""))),全国標準卸価格!R291))</f>
        <v>36900</v>
      </c>
      <c r="S291" s="20" t="str">
        <f>'6桁'!S291</f>
        <v>▽V</v>
      </c>
      <c r="T291" s="95" t="str">
        <f>IF(全国標準卸価格!T291="","",IF(ISNUMBER(全国標準卸価格!T291),IF(入力!$C$11=1,ROUNDDOWN(全国標準卸価格!T291*地区別掛け率!T291%,-入力!$C$10),IF(入力!$C$11=2,ROUNDUP(全国標準卸価格!T291*地区別掛け率!T291%,-入力!$C$10),IF(入力!$C$11=3,ROUND(全国標準卸価格!T291*地区別掛け率!T291%,-入力!$C$10),""))),全国標準卸価格!T291))</f>
        <v/>
      </c>
      <c r="U291" s="20">
        <f>'6桁'!U291</f>
        <v>0</v>
      </c>
      <c r="V291" s="95">
        <f>IF(全国標準卸価格!V291="","",IF(ISNUMBER(全国標準卸価格!V291),IF(入力!$C$11=1,ROUNDDOWN(全国標準卸価格!V291*地区別掛け率!V291%,-入力!$C$10),IF(入力!$C$11=2,ROUNDUP(全国標準卸価格!V291*地区別掛け率!V291%,-入力!$C$10),IF(入力!$C$11=3,ROUND(全国標準卸価格!V291*地区別掛け率!V291%,-入力!$C$10),""))),全国標準卸価格!V291))</f>
        <v>26000</v>
      </c>
      <c r="W291" s="19" t="str">
        <f>'6桁'!W291</f>
        <v>V</v>
      </c>
      <c r="X291" s="108"/>
      <c r="Y291" s="22"/>
      <c r="Z291" s="267"/>
    </row>
    <row r="292" spans="2:26" ht="30" customHeight="1">
      <c r="B292" s="503"/>
      <c r="C292" s="341" t="s">
        <v>2</v>
      </c>
      <c r="D292" s="254">
        <v>93</v>
      </c>
      <c r="E292" s="342">
        <v>97</v>
      </c>
      <c r="F292" s="95">
        <f>IF(全国標準卸価格!F292="","",IF(ISNUMBER(全国標準卸価格!F292),IF(入力!$C$11=1,ROUNDDOWN(全国標準卸価格!F292*地区別掛け率!F292%,-入力!$C$10),IF(入力!$C$11=2,ROUNDUP(全国標準卸価格!F292*地区別掛け率!F292%,-入力!$C$10),IF(入力!$C$11=3,ROUND(全国標準卸価格!F292*地区別掛け率!F292%,-入力!$C$10),""))),全国標準卸価格!F292))</f>
        <v>33200</v>
      </c>
      <c r="G292" s="126" t="str">
        <f>'6桁'!G292</f>
        <v>Y★</v>
      </c>
      <c r="H292" s="95" t="str">
        <f>IF(全国標準卸価格!H292="","",IF(ISNUMBER(全国標準卸価格!H292),IF(入力!$C$11=1,ROUNDDOWN(全国標準卸価格!H292*地区別掛け率!H292%,-入力!$C$10),IF(入力!$C$11=2,ROUNDUP(全国標準卸価格!H292*地区別掛け率!H292%,-入力!$C$10),IF(入力!$C$11=3,ROUND(全国標準卸価格!H292*地区別掛け率!H292%,-入力!$C$10),""))),全国標準卸価格!H292))</f>
        <v/>
      </c>
      <c r="I292" s="126">
        <f>'6桁'!I292</f>
        <v>0</v>
      </c>
      <c r="J292" s="95">
        <f>IF(全国標準卸価格!J292="","",IF(ISNUMBER(全国標準卸価格!J292),IF(入力!$C$11=1,ROUNDDOWN(全国標準卸価格!J292*地区別掛け率!J292%,-入力!$C$10),IF(入力!$C$11=2,ROUNDUP(全国標準卸価格!J292*地区別掛け率!J292%,-入力!$C$10),IF(入力!$C$11=3,ROUND(全国標準卸価格!J292*地区別掛け率!J292%,-入力!$C$10),""))),全国標準卸価格!J292))</f>
        <v>26300</v>
      </c>
      <c r="K292" s="20" t="str">
        <f>'6桁'!K292</f>
        <v>V★
LM704</v>
      </c>
      <c r="L292" s="95" t="str">
        <f>IF(全国標準卸価格!L292="","",IF(ISNUMBER(全国標準卸価格!L292),IF(入力!$C$11=1,ROUNDDOWN(全国標準卸価格!L292*地区別掛け率!L292%,-入力!$C$10),IF(入力!$C$11=2,ROUNDUP(全国標準卸価格!L292*地区別掛け率!L292%,-入力!$C$10),IF(入力!$C$11=3,ROUND(全国標準卸価格!L292*地区別掛け率!L292%,-入力!$C$10),""))),全国標準卸価格!L292))</f>
        <v/>
      </c>
      <c r="M292" s="126">
        <f>'6桁'!M292</f>
        <v>0</v>
      </c>
      <c r="N292" s="95">
        <f>IF(全国標準卸価格!N292="","",IF(ISNUMBER(全国標準卸価格!N292),IF(入力!$C$11=1,ROUNDDOWN(全国標準卸価格!N292*地区別掛け率!N292%,-入力!$C$10),IF(入力!$C$11=2,ROUNDUP(全国標準卸価格!N292*地区別掛け率!N292%,-入力!$C$10),IF(入力!$C$11=3,ROUND(全国標準卸価格!N292*地区別掛け率!N292%,-入力!$C$10),""))),全国標準卸価格!N292))</f>
        <v>25000</v>
      </c>
      <c r="O292" s="126" t="str">
        <f>'6桁'!O292</f>
        <v>V</v>
      </c>
      <c r="P292" s="95" t="str">
        <f>IF(全国標準卸価格!P292="","",IF(ISNUMBER(全国標準卸価格!P292),IF(入力!$C$11=1,ROUNDDOWN(全国標準卸価格!P292*地区別掛け率!P292%,-入力!$C$10),IF(入力!$C$11=2,ROUNDUP(全国標準卸価格!P292*地区別掛け率!P292%,-入力!$C$10),IF(入力!$C$11=3,ROUND(全国標準卸価格!P292*地区別掛け率!P292%,-入力!$C$10),""))),全国標準卸価格!P292))</f>
        <v/>
      </c>
      <c r="Q292" s="20">
        <f>'6桁'!Q292</f>
        <v>0</v>
      </c>
      <c r="R292" s="95" t="str">
        <f>IF(全国標準卸価格!R292="","",IF(ISNUMBER(全国標準卸価格!R292),IF(入力!$C$11=1,ROUNDDOWN(全国標準卸価格!R292*地区別掛け率!R292%,-入力!$C$10),IF(入力!$C$11=2,ROUNDUP(全国標準卸価格!R292*地区別掛け率!R292%,-入力!$C$10),IF(入力!$C$11=3,ROUND(全国標準卸価格!R292*地区別掛け率!R292%,-入力!$C$10),""))),全国標準卸価格!R292))</f>
        <v/>
      </c>
      <c r="S292" s="20">
        <f>'6桁'!S292</f>
        <v>0</v>
      </c>
      <c r="T292" s="95" t="str">
        <f>IF(全国標準卸価格!T292="","",IF(ISNUMBER(全国標準卸価格!T292),IF(入力!$C$11=1,ROUNDDOWN(全国標準卸価格!T292*地区別掛け率!T292%,-入力!$C$10),IF(入力!$C$11=2,ROUNDUP(全国標準卸価格!T292*地区別掛け率!T292%,-入力!$C$10),IF(入力!$C$11=3,ROUND(全国標準卸価格!T292*地区別掛け率!T292%,-入力!$C$10),""))),全国標準卸価格!T292))</f>
        <v/>
      </c>
      <c r="U292" s="20">
        <f>'6桁'!U292</f>
        <v>0</v>
      </c>
      <c r="V292" s="95">
        <f>IF(全国標準卸価格!V292="","",IF(ISNUMBER(全国標準卸価格!V292),IF(入力!$C$11=1,ROUNDDOWN(全国標準卸価格!V292*地区別掛け率!V292%,-入力!$C$10),IF(入力!$C$11=2,ROUNDUP(全国標準卸価格!V292*地区別掛け率!V292%,-入力!$C$10),IF(入力!$C$11=3,ROUND(全国標準卸価格!V292*地区別掛け率!V292%,-入力!$C$10),""))),全国標準卸価格!V292))</f>
        <v>26900</v>
      </c>
      <c r="W292" s="19" t="str">
        <f>'6桁'!W292</f>
        <v>V</v>
      </c>
      <c r="X292" s="108"/>
      <c r="Y292" s="22"/>
      <c r="Z292" s="267"/>
    </row>
    <row r="293" spans="2:26" ht="30" customHeight="1">
      <c r="B293" s="503"/>
      <c r="C293" s="341" t="s">
        <v>3</v>
      </c>
      <c r="D293" s="254">
        <v>95</v>
      </c>
      <c r="E293" s="342">
        <v>99</v>
      </c>
      <c r="F293" s="95" t="str">
        <f>IF(全国標準卸価格!F293="","",IF(ISNUMBER(全国標準卸価格!F293),IF(入力!$C$11=1,ROUNDDOWN(全国標準卸価格!F293*地区別掛け率!F293%,-入力!$C$10),IF(入力!$C$11=2,ROUNDUP(全国標準卸価格!F293*地区別掛け率!F293%,-入力!$C$10),IF(入力!$C$11=3,ROUND(全国標準卸価格!F293*地区別掛け率!F293%,-入力!$C$10),""))),全国標準卸価格!F293))</f>
        <v/>
      </c>
      <c r="G293" s="126">
        <f>'6桁'!G293</f>
        <v>0</v>
      </c>
      <c r="H293" s="95" t="str">
        <f>IF(全国標準卸価格!H293="","",IF(ISNUMBER(全国標準卸価格!H293),IF(入力!$C$11=1,ROUNDDOWN(全国標準卸価格!H293*地区別掛け率!H293%,-入力!$C$10),IF(入力!$C$11=2,ROUNDUP(全国標準卸価格!H293*地区別掛け率!H293%,-入力!$C$10),IF(入力!$C$11=3,ROUND(全国標準卸価格!H293*地区別掛け率!H293%,-入力!$C$10),""))),全国標準卸価格!H293))</f>
        <v/>
      </c>
      <c r="I293" s="126">
        <f>'6桁'!I293</f>
        <v>0</v>
      </c>
      <c r="J293" s="95">
        <f>IF(全国標準卸価格!J293="","",IF(ISNUMBER(全国標準卸価格!J293),IF(入力!$C$11=1,ROUNDDOWN(全国標準卸価格!J293*地区別掛け率!J293%,-入力!$C$10),IF(入力!$C$11=2,ROUNDUP(全国標準卸価格!J293*地区別掛け率!J293%,-入力!$C$10),IF(入力!$C$11=3,ROUND(全国標準卸価格!J293*地区別掛け率!J293%,-入力!$C$10),""))),全国標準卸価格!J293))</f>
        <v>27800</v>
      </c>
      <c r="K293" s="20" t="str">
        <f>'6桁'!K293</f>
        <v>V
LM704</v>
      </c>
      <c r="L293" s="95" t="str">
        <f>IF(全国標準卸価格!L293="","",IF(ISNUMBER(全国標準卸価格!L293),IF(入力!$C$11=1,ROUNDDOWN(全国標準卸価格!L293*地区別掛け率!L293%,-入力!$C$10),IF(入力!$C$11=2,ROUNDUP(全国標準卸価格!L293*地区別掛け率!L293%,-入力!$C$10),IF(入力!$C$11=3,ROUND(全国標準卸価格!L293*地区別掛け率!L293%,-入力!$C$10),""))),全国標準卸価格!L293))</f>
        <v/>
      </c>
      <c r="M293" s="20">
        <f>'6桁'!M293</f>
        <v>0</v>
      </c>
      <c r="N293" s="95" t="str">
        <f>IF(全国標準卸価格!N293="","",IF(ISNUMBER(全国標準卸価格!N293),IF(入力!$C$11=1,ROUNDDOWN(全国標準卸価格!N293*地区別掛け率!N293%,-入力!$C$10),IF(入力!$C$11=2,ROUNDUP(全国標準卸価格!N293*地区別掛け率!N293%,-入力!$C$10),IF(入力!$C$11=3,ROUND(全国標準卸価格!N293*地区別掛け率!N293%,-入力!$C$10),""))),全国標準卸価格!N293))</f>
        <v/>
      </c>
      <c r="O293" s="126">
        <f>'6桁'!O293</f>
        <v>0</v>
      </c>
      <c r="P293" s="95" t="str">
        <f>IF(全国標準卸価格!P293="","",IF(ISNUMBER(全国標準卸価格!P293),IF(入力!$C$11=1,ROUNDDOWN(全国標準卸価格!P293*地区別掛け率!P293%,-入力!$C$10),IF(入力!$C$11=2,ROUNDUP(全国標準卸価格!P293*地区別掛け率!P293%,-入力!$C$10),IF(入力!$C$11=3,ROUND(全国標準卸価格!P293*地区別掛け率!P293%,-入力!$C$10),""))),全国標準卸価格!P293))</f>
        <v/>
      </c>
      <c r="Q293" s="20">
        <f>'6桁'!Q293</f>
        <v>0</v>
      </c>
      <c r="R293" s="95" t="str">
        <f>IF(全国標準卸価格!R293="","",IF(ISNUMBER(全国標準卸価格!R293),IF(入力!$C$11=1,ROUNDDOWN(全国標準卸価格!R293*地区別掛け率!R293%,-入力!$C$10),IF(入力!$C$11=2,ROUNDUP(全国標準卸価格!R293*地区別掛け率!R293%,-入力!$C$10),IF(入力!$C$11=3,ROUND(全国標準卸価格!R293*地区別掛け率!R293%,-入力!$C$10),""))),全国標準卸価格!R293))</f>
        <v/>
      </c>
      <c r="S293" s="20">
        <f>'6桁'!S293</f>
        <v>0</v>
      </c>
      <c r="T293" s="95" t="str">
        <f>IF(全国標準卸価格!T293="","",IF(ISNUMBER(全国標準卸価格!T293),IF(入力!$C$11=1,ROUNDDOWN(全国標準卸価格!T293*地区別掛け率!T293%,-入力!$C$10),IF(入力!$C$11=2,ROUNDUP(全国標準卸価格!T293*地区別掛け率!T293%,-入力!$C$10),IF(入力!$C$11=3,ROUND(全国標準卸価格!T293*地区別掛け率!T293%,-入力!$C$10),""))),全国標準卸価格!T293))</f>
        <v/>
      </c>
      <c r="U293" s="20">
        <f>'6桁'!U293</f>
        <v>0</v>
      </c>
      <c r="V293" s="95">
        <f>IF(全国標準卸価格!V293="","",IF(ISNUMBER(全国標準卸価格!V293),IF(入力!$C$11=1,ROUNDDOWN(全国標準卸価格!V293*地区別掛け率!V293%,-入力!$C$10),IF(入力!$C$11=2,ROUNDUP(全国標準卸価格!V293*地区別掛け率!V293%,-入力!$C$10),IF(入力!$C$11=3,ROUND(全国標準卸価格!V293*地区別掛け率!V293%,-入力!$C$10),""))),全国標準卸価格!V293))</f>
        <v>28500</v>
      </c>
      <c r="W293" s="19" t="str">
        <f>'6桁'!W293</f>
        <v>V</v>
      </c>
      <c r="X293" s="108"/>
      <c r="Y293" s="22"/>
      <c r="Z293" s="267"/>
    </row>
    <row r="294" spans="2:26" ht="30" customHeight="1">
      <c r="B294" s="503"/>
      <c r="C294" s="345" t="s">
        <v>133</v>
      </c>
      <c r="D294" s="318">
        <v>82</v>
      </c>
      <c r="E294" s="361">
        <v>86</v>
      </c>
      <c r="F294" s="94" t="str">
        <f>IF(全国標準卸価格!F294="","",IF(ISNUMBER(全国標準卸価格!F294),IF(入力!$C$11=1,ROUNDDOWN(全国標準卸価格!F294*地区別掛け率!F294%,-入力!$C$10),IF(入力!$C$11=2,ROUNDUP(全国標準卸価格!F294*地区別掛け率!F294%,-入力!$C$10),IF(入力!$C$11=3,ROUND(全国標準卸価格!F294*地区別掛け率!F294%,-入力!$C$10),""))),全国標準卸価格!F294))</f>
        <v/>
      </c>
      <c r="G294" s="133">
        <f>'6桁'!G294</f>
        <v>0</v>
      </c>
      <c r="H294" s="94" t="str">
        <f>IF(全国標準卸価格!H294="","",IF(ISNUMBER(全国標準卸価格!H294),IF(入力!$C$11=1,ROUNDDOWN(全国標準卸価格!H294*地区別掛け率!H294%,-入力!$C$10),IF(入力!$C$11=2,ROUNDUP(全国標準卸価格!H294*地区別掛け率!H294%,-入力!$C$10),IF(入力!$C$11=3,ROUND(全国標準卸価格!H294*地区別掛け率!H294%,-入力!$C$10),""))),全国標準卸価格!H294))</f>
        <v/>
      </c>
      <c r="I294" s="133">
        <f>'6桁'!I294</f>
        <v>0</v>
      </c>
      <c r="J294" s="94">
        <f>IF(全国標準卸価格!J294="","",IF(ISNUMBER(全国標準卸価格!J294),IF(入力!$C$11=1,ROUNDDOWN(全国標準卸価格!J294*地区別掛け率!J294%,-入力!$C$10),IF(入力!$C$11=2,ROUNDUP(全国標準卸価格!J294*地区別掛け率!J294%,-入力!$C$10),IF(入力!$C$11=3,ROUND(全国標準卸価格!J294*地区別掛け率!J294%,-入力!$C$10),""))),全国標準卸価格!J294))</f>
        <v>20200</v>
      </c>
      <c r="K294" s="237" t="str">
        <f>'6桁'!K294</f>
        <v>H</v>
      </c>
      <c r="L294" s="94">
        <f>IF(全国標準卸価格!L294="","",IF(ISNUMBER(全国標準卸価格!L294),IF(入力!$C$11=1,ROUNDDOWN(全国標準卸価格!L294*地区別掛け率!L294%,-入力!$C$10),IF(入力!$C$11=2,ROUNDUP(全国標準卸価格!L294*地区別掛け率!L294%,-入力!$C$10),IF(入力!$C$11=3,ROUND(全国標準卸価格!L294*地区別掛け率!L294%,-入力!$C$10),""))),全国標準卸価格!L294))</f>
        <v>19000</v>
      </c>
      <c r="M294" s="237" t="str">
        <f>'6桁'!M294</f>
        <v>H△</v>
      </c>
      <c r="N294" s="94">
        <f>IF(全国標準卸価格!N294="","",IF(ISNUMBER(全国標準卸価格!N294),IF(入力!$C$11=1,ROUNDDOWN(全国標準卸価格!N294*地区別掛け率!N294%,-入力!$C$10),IF(入力!$C$11=2,ROUNDUP(全国標準卸価格!N294*地区別掛け率!N294%,-入力!$C$10),IF(入力!$C$11=3,ROUND(全国標準卸価格!N294*地区別掛け率!N294%,-入力!$C$10),""))),全国標準卸価格!N294))</f>
        <v>17800</v>
      </c>
      <c r="O294" s="133" t="str">
        <f>'6桁'!O294</f>
        <v>H◇</v>
      </c>
      <c r="P294" s="94" t="str">
        <f>IF(全国標準卸価格!P294="","",IF(ISNUMBER(全国標準卸価格!P294),IF(入力!$C$11=1,ROUNDDOWN(全国標準卸価格!P294*地区別掛け率!P294%,-入力!$C$10),IF(入力!$C$11=2,ROUNDUP(全国標準卸価格!P294*地区別掛け率!P294%,-入力!$C$10),IF(入力!$C$11=3,ROUND(全国標準卸価格!P294*地区別掛け率!P294%,-入力!$C$10),""))),全国標準卸価格!P294))</f>
        <v/>
      </c>
      <c r="Q294" s="237">
        <f>'6桁'!Q294</f>
        <v>0</v>
      </c>
      <c r="R294" s="94" t="str">
        <f>IF(全国標準卸価格!R294="","",IF(ISNUMBER(全国標準卸価格!R294),IF(入力!$C$11=1,ROUNDDOWN(全国標準卸価格!R294*地区別掛け率!R294%,-入力!$C$10),IF(入力!$C$11=2,ROUNDUP(全国標準卸価格!R294*地区別掛け率!R294%,-入力!$C$10),IF(入力!$C$11=3,ROUND(全国標準卸価格!R294*地区別掛け率!R294%,-入力!$C$10),""))),全国標準卸価格!R294))</f>
        <v/>
      </c>
      <c r="S294" s="237">
        <f>'6桁'!S294</f>
        <v>0</v>
      </c>
      <c r="T294" s="94" t="str">
        <f>IF(全国標準卸価格!T294="","",IF(ISNUMBER(全国標準卸価格!T294),IF(入力!$C$11=1,ROUNDDOWN(全国標準卸価格!T294*地区別掛け率!T294%,-入力!$C$10),IF(入力!$C$11=2,ROUNDUP(全国標準卸価格!T294*地区別掛け率!T294%,-入力!$C$10),IF(入力!$C$11=3,ROUND(全国標準卸価格!T294*地区別掛け率!T294%,-入力!$C$10),""))),全国標準卸価格!T294))</f>
        <v/>
      </c>
      <c r="U294" s="237">
        <f>'6桁'!U294</f>
        <v>0</v>
      </c>
      <c r="V294" s="94" t="str">
        <f>IF(全国標準卸価格!V294="","",IF(ISNUMBER(全国標準卸価格!V294),IF(入力!$C$11=1,ROUNDDOWN(全国標準卸価格!V294*地区別掛け率!V294%,-入力!$C$10),IF(入力!$C$11=2,ROUNDUP(全国標準卸価格!V294*地区別掛け率!V294%,-入力!$C$10),IF(入力!$C$11=3,ROUND(全国標準卸価格!V294*地区別掛け率!V294%,-入力!$C$10),""))),全国標準卸価格!V294))</f>
        <v/>
      </c>
      <c r="W294" s="101">
        <f>'6桁'!W294</f>
        <v>0</v>
      </c>
      <c r="X294" s="108"/>
      <c r="Y294" s="22"/>
      <c r="Z294" s="267"/>
    </row>
    <row r="295" spans="2:26" ht="30" customHeight="1">
      <c r="B295" s="503"/>
      <c r="C295" s="341" t="s">
        <v>315</v>
      </c>
      <c r="D295" s="254">
        <v>86</v>
      </c>
      <c r="E295" s="342"/>
      <c r="F295" s="95" t="str">
        <f>IF(全国標準卸価格!F295="","",IF(ISNUMBER(全国標準卸価格!F295),IF(入力!$C$11=1,ROUNDDOWN(全国標準卸価格!F295*地区別掛け率!F295%,-入力!$C$10),IF(入力!$C$11=2,ROUNDUP(全国標準卸価格!F295*地区別掛け率!F295%,-入力!$C$10),IF(入力!$C$11=3,ROUND(全国標準卸価格!F295*地区別掛け率!F295%,-入力!$C$10),""))),全国標準卸価格!F295))</f>
        <v/>
      </c>
      <c r="G295" s="126">
        <f>'6桁'!G295</f>
        <v>0</v>
      </c>
      <c r="H295" s="95" t="str">
        <f>IF(全国標準卸価格!H295="","",IF(ISNUMBER(全国標準卸価格!H295),IF(入力!$C$11=1,ROUNDDOWN(全国標準卸価格!H295*地区別掛け率!H295%,-入力!$C$10),IF(入力!$C$11=2,ROUNDUP(全国標準卸価格!H295*地区別掛け率!H295%,-入力!$C$10),IF(入力!$C$11=3,ROUND(全国標準卸価格!H295*地区別掛け率!H295%,-入力!$C$10),""))),全国標準卸価格!H295))</f>
        <v/>
      </c>
      <c r="I295" s="126">
        <f>'6桁'!I295</f>
        <v>0</v>
      </c>
      <c r="J295" s="95">
        <f>IF(全国標準卸価格!J295="","",IF(ISNUMBER(全国標準卸価格!J295),IF(入力!$C$11=1,ROUNDDOWN(全国標準卸価格!J295*地区別掛け率!J295%,-入力!$C$10),IF(入力!$C$11=2,ROUNDUP(全国標準卸価格!J295*地区別掛け率!J295%,-入力!$C$10),IF(入力!$C$11=3,ROUND(全国標準卸価格!J295*地区別掛け率!J295%,-入力!$C$10),""))),全国標準卸価格!J295))</f>
        <v>21200</v>
      </c>
      <c r="K295" s="20" t="str">
        <f>'6桁'!K295</f>
        <v>H</v>
      </c>
      <c r="L295" s="95" t="str">
        <f>IF(全国標準卸価格!L295="","",IF(ISNUMBER(全国標準卸価格!L295),IF(入力!$C$11=1,ROUNDDOWN(全国標準卸価格!L295*地区別掛け率!L295%,-入力!$C$10),IF(入力!$C$11=2,ROUNDUP(全国標準卸価格!L295*地区別掛け率!L295%,-入力!$C$10),IF(入力!$C$11=3,ROUND(全国標準卸価格!L295*地区別掛け率!L295%,-入力!$C$10),""))),全国標準卸価格!L295))</f>
        <v/>
      </c>
      <c r="M295" s="20">
        <f>'6桁'!M295</f>
        <v>0</v>
      </c>
      <c r="N295" s="95">
        <f>IF(全国標準卸価格!N295="","",IF(ISNUMBER(全国標準卸価格!N295),IF(入力!$C$11=1,ROUNDDOWN(全国標準卸価格!N295*地区別掛け率!N295%,-入力!$C$10),IF(入力!$C$11=2,ROUNDUP(全国標準卸価格!N295*地区別掛け率!N295%,-入力!$C$10),IF(入力!$C$11=3,ROUND(全国標準卸価格!N295*地区別掛け率!N295%,-入力!$C$10),""))),全国標準卸価格!N295))</f>
        <v>19900</v>
      </c>
      <c r="O295" s="126" t="str">
        <f>'6桁'!O295</f>
        <v>H◇</v>
      </c>
      <c r="P295" s="95" t="str">
        <f>IF(全国標準卸価格!P295="","",IF(ISNUMBER(全国標準卸価格!P295),IF(入力!$C$11=1,ROUNDDOWN(全国標準卸価格!P295*地区別掛け率!P295%,-入力!$C$10),IF(入力!$C$11=2,ROUNDUP(全国標準卸価格!P295*地区別掛け率!P295%,-入力!$C$10),IF(入力!$C$11=3,ROUND(全国標準卸価格!P295*地区別掛け率!P295%,-入力!$C$10),""))),全国標準卸価格!P295))</f>
        <v/>
      </c>
      <c r="Q295" s="20">
        <f>'6桁'!Q295</f>
        <v>0</v>
      </c>
      <c r="R295" s="95" t="str">
        <f>IF(全国標準卸価格!R295="","",IF(ISNUMBER(全国標準卸価格!R295),IF(入力!$C$11=1,ROUNDDOWN(全国標準卸価格!R295*地区別掛け率!R295%,-入力!$C$10),IF(入力!$C$11=2,ROUNDUP(全国標準卸価格!R295*地区別掛け率!R295%,-入力!$C$10),IF(入力!$C$11=3,ROUND(全国標準卸価格!R295*地区別掛け率!R295%,-入力!$C$10),""))),全国標準卸価格!R295))</f>
        <v/>
      </c>
      <c r="S295" s="20">
        <f>'6桁'!S295</f>
        <v>0</v>
      </c>
      <c r="T295" s="95" t="str">
        <f>IF(全国標準卸価格!T295="","",IF(ISNUMBER(全国標準卸価格!T295),IF(入力!$C$11=1,ROUNDDOWN(全国標準卸価格!T295*地区別掛け率!T295%,-入力!$C$10),IF(入力!$C$11=2,ROUNDUP(全国標準卸価格!T295*地区別掛け率!T295%,-入力!$C$10),IF(入力!$C$11=3,ROUND(全国標準卸価格!T295*地区別掛け率!T295%,-入力!$C$10),""))),全国標準卸価格!T295))</f>
        <v/>
      </c>
      <c r="U295" s="20">
        <f>'6桁'!U295</f>
        <v>0</v>
      </c>
      <c r="V295" s="95" t="str">
        <f>IF(全国標準卸価格!V295="","",IF(ISNUMBER(全国標準卸価格!V295),IF(入力!$C$11=1,ROUNDDOWN(全国標準卸価格!V295*地区別掛け率!V295%,-入力!$C$10),IF(入力!$C$11=2,ROUNDUP(全国標準卸価格!V295*地区別掛け率!V295%,-入力!$C$10),IF(入力!$C$11=3,ROUND(全国標準卸価格!V295*地区別掛け率!V295%,-入力!$C$10),""))),全国標準卸価格!V295))</f>
        <v/>
      </c>
      <c r="W295" s="19">
        <f>'6桁'!W295</f>
        <v>0</v>
      </c>
      <c r="X295" s="108"/>
      <c r="Y295" s="22"/>
      <c r="Z295" s="267"/>
    </row>
    <row r="296" spans="2:26" ht="30" customHeight="1">
      <c r="B296" s="503"/>
      <c r="C296" s="341" t="s">
        <v>134</v>
      </c>
      <c r="D296" s="254">
        <v>89</v>
      </c>
      <c r="E296" s="342"/>
      <c r="F296" s="95" t="str">
        <f>IF(全国標準卸価格!F296="","",IF(ISNUMBER(全国標準卸価格!F296),IF(入力!$C$11=1,ROUNDDOWN(全国標準卸価格!F296*地区別掛け率!F296%,-入力!$C$10),IF(入力!$C$11=2,ROUNDUP(全国標準卸価格!F296*地区別掛け率!F296%,-入力!$C$10),IF(入力!$C$11=3,ROUND(全国標準卸価格!F296*地区別掛け率!F296%,-入力!$C$10),""))),全国標準卸価格!F296))</f>
        <v/>
      </c>
      <c r="G296" s="126">
        <f>'6桁'!G296</f>
        <v>0</v>
      </c>
      <c r="H296" s="95">
        <f>IF(全国標準卸価格!H296="","",IF(ISNUMBER(全国標準卸価格!H296),IF(入力!$C$11=1,ROUNDDOWN(全国標準卸価格!H296*地区別掛け率!H296%,-入力!$C$10),IF(入力!$C$11=2,ROUNDUP(全国標準卸価格!H296*地区別掛け率!H296%,-入力!$C$10),IF(入力!$C$11=3,ROUND(全国標準卸価格!H296*地区別掛け率!H296%,-入力!$C$10),""))),全国標準卸価格!H296))</f>
        <v>24500</v>
      </c>
      <c r="I296" s="126" t="str">
        <f>'6桁'!I296</f>
        <v>H
VE304</v>
      </c>
      <c r="J296" s="95">
        <f>IF(全国標準卸価格!J296="","",IF(ISNUMBER(全国標準卸価格!J296),IF(入力!$C$11=1,ROUNDDOWN(全国標準卸価格!J296*地区別掛け率!J296%,-入力!$C$10),IF(入力!$C$11=2,ROUNDUP(全国標準卸価格!J296*地区別掛け率!J296%,-入力!$C$10),IF(入力!$C$11=3,ROUND(全国標準卸価格!J296*地区別掛け率!J296%,-入力!$C$10),""))),全国標準卸価格!J296))</f>
        <v>21800</v>
      </c>
      <c r="K296" s="20" t="str">
        <f>'6桁'!K296</f>
        <v>H</v>
      </c>
      <c r="L296" s="95">
        <f>IF(全国標準卸価格!L296="","",IF(ISNUMBER(全国標準卸価格!L296),IF(入力!$C$11=1,ROUNDDOWN(全国標準卸価格!L296*地区別掛け率!L296%,-入力!$C$10),IF(入力!$C$11=2,ROUNDUP(全国標準卸価格!L296*地区別掛け率!L296%,-入力!$C$10),IF(入力!$C$11=3,ROUND(全国標準卸価格!L296*地区別掛け率!L296%,-入力!$C$10),""))),全国標準卸価格!L296))</f>
        <v>20700</v>
      </c>
      <c r="M296" s="20" t="str">
        <f>'6桁'!M296</f>
        <v>H△</v>
      </c>
      <c r="N296" s="95">
        <f>IF(全国標準卸価格!N296="","",IF(ISNUMBER(全国標準卸価格!N296),IF(入力!$C$11=1,ROUNDDOWN(全国標準卸価格!N296*地区別掛け率!N296%,-入力!$C$10),IF(入力!$C$11=2,ROUNDUP(全国標準卸価格!N296*地区別掛け率!N296%,-入力!$C$10),IF(入力!$C$11=3,ROUND(全国標準卸価格!N296*地区別掛け率!N296%,-入力!$C$10),""))),全国標準卸価格!N296))</f>
        <v>20300</v>
      </c>
      <c r="O296" s="126" t="str">
        <f>'6桁'!O296</f>
        <v>H◇</v>
      </c>
      <c r="P296" s="95" t="str">
        <f>IF(全国標準卸価格!P296="","",IF(ISNUMBER(全国標準卸価格!P296),IF(入力!$C$11=1,ROUNDDOWN(全国標準卸価格!P296*地区別掛け率!P296%,-入力!$C$10),IF(入力!$C$11=2,ROUNDUP(全国標準卸価格!P296*地区別掛け率!P296%,-入力!$C$10),IF(入力!$C$11=3,ROUND(全国標準卸価格!P296*地区別掛け率!P296%,-入力!$C$10),""))),全国標準卸価格!P296))</f>
        <v/>
      </c>
      <c r="Q296" s="20">
        <f>'6桁'!Q296</f>
        <v>0</v>
      </c>
      <c r="R296" s="95" t="str">
        <f>IF(全国標準卸価格!R296="","",IF(ISNUMBER(全国標準卸価格!R296),IF(入力!$C$11=1,ROUNDDOWN(全国標準卸価格!R296*地区別掛け率!R296%,-入力!$C$10),IF(入力!$C$11=2,ROUNDUP(全国標準卸価格!R296*地区別掛け率!R296%,-入力!$C$10),IF(入力!$C$11=3,ROUND(全国標準卸価格!R296*地区別掛け率!R296%,-入力!$C$10),""))),全国標準卸価格!R296))</f>
        <v/>
      </c>
      <c r="S296" s="20">
        <f>'6桁'!S296</f>
        <v>0</v>
      </c>
      <c r="T296" s="95" t="str">
        <f>IF(全国標準卸価格!T296="","",IF(ISNUMBER(全国標準卸価格!T296),IF(入力!$C$11=1,ROUNDDOWN(全国標準卸価格!T296*地区別掛け率!T296%,-入力!$C$10),IF(入力!$C$11=2,ROUNDUP(全国標準卸価格!T296*地区別掛け率!T296%,-入力!$C$10),IF(入力!$C$11=3,ROUND(全国標準卸価格!T296*地区別掛け率!T296%,-入力!$C$10),""))),全国標準卸価格!T296))</f>
        <v/>
      </c>
      <c r="U296" s="20">
        <f>'6桁'!U296</f>
        <v>0</v>
      </c>
      <c r="V296" s="95" t="str">
        <f>IF(全国標準卸価格!V296="","",IF(ISNUMBER(全国標準卸価格!V296),IF(入力!$C$11=1,ROUNDDOWN(全国標準卸価格!V296*地区別掛け率!V296%,-入力!$C$10),IF(入力!$C$11=2,ROUNDUP(全国標準卸価格!V296*地区別掛け率!V296%,-入力!$C$10),IF(入力!$C$11=3,ROUND(全国標準卸価格!V296*地区別掛け率!V296%,-入力!$C$10),""))),全国標準卸価格!V296))</f>
        <v/>
      </c>
      <c r="W296" s="19">
        <f>'6桁'!W296</f>
        <v>0</v>
      </c>
      <c r="X296" s="108"/>
      <c r="Y296" s="22"/>
      <c r="Z296" s="267"/>
    </row>
    <row r="297" spans="2:26" ht="30" customHeight="1">
      <c r="B297" s="503"/>
      <c r="C297" s="341" t="s">
        <v>56</v>
      </c>
      <c r="D297" s="318">
        <v>92</v>
      </c>
      <c r="E297" s="361">
        <v>96</v>
      </c>
      <c r="F297" s="94" t="str">
        <f>IF(全国標準卸価格!F297="","",IF(ISNUMBER(全国標準卸価格!F297),IF(入力!$C$11=1,ROUNDDOWN(全国標準卸価格!F297*地区別掛け率!F297%,-入力!$C$10),IF(入力!$C$11=2,ROUNDUP(全国標準卸価格!F297*地区別掛け率!F297%,-入力!$C$10),IF(入力!$C$11=3,ROUND(全国標準卸価格!F297*地区別掛け率!F297%,-入力!$C$10),""))),全国標準卸価格!F297))</f>
        <v/>
      </c>
      <c r="G297" s="133">
        <f>'6桁'!G297</f>
        <v>0</v>
      </c>
      <c r="H297" s="94">
        <f>IF(全国標準卸価格!H297="","",IF(ISNUMBER(全国標準卸価格!H297),IF(入力!$C$11=1,ROUNDDOWN(全国標準卸価格!H297*地区別掛け率!H297%,-入力!$C$10),IF(入力!$C$11=2,ROUNDUP(全国標準卸価格!H297*地区別掛け率!H297%,-入力!$C$10),IF(入力!$C$11=3,ROUND(全国標準卸価格!H297*地区別掛け率!H297%,-入力!$C$10),""))),全国標準卸価格!H297))</f>
        <v>27400</v>
      </c>
      <c r="I297" s="133" t="str">
        <f>'6桁'!I297</f>
        <v>H★
VE304</v>
      </c>
      <c r="J297" s="94">
        <f>IF(全国標準卸価格!J297="","",IF(ISNUMBER(全国標準卸価格!J297),IF(入力!$C$11=1,ROUNDDOWN(全国標準卸価格!J297*地区別掛け率!J297%,-入力!$C$10),IF(入力!$C$11=2,ROUNDUP(全国標準卸価格!J297*地区別掛け率!J297%,-入力!$C$10),IF(入力!$C$11=3,ROUND(全国標準卸価格!J297*地区別掛け率!J297%,-入力!$C$10),""))),全国標準卸価格!J297))</f>
        <v>23600</v>
      </c>
      <c r="K297" s="237" t="str">
        <f>'6桁'!K297</f>
        <v>H</v>
      </c>
      <c r="L297" s="95">
        <f>IF(全国標準卸価格!L297="","",IF(ISNUMBER(全国標準卸価格!L297),IF(入力!$C$11=1,ROUNDDOWN(全国標準卸価格!L297*地区別掛け率!L297%,-入力!$C$10),IF(入力!$C$11=2,ROUNDUP(全国標準卸価格!L297*地区別掛け率!L297%,-入力!$C$10),IF(入力!$C$11=3,ROUND(全国標準卸価格!L297*地区別掛け率!L297%,-入力!$C$10),""))),全国標準卸価格!L297))</f>
        <v>21800</v>
      </c>
      <c r="M297" s="20" t="str">
        <f>'6桁'!M297</f>
        <v>H★△</v>
      </c>
      <c r="N297" s="94">
        <f>IF(全国標準卸価格!N297="","",IF(ISNUMBER(全国標準卸価格!N297),IF(入力!$C$11=1,ROUNDDOWN(全国標準卸価格!N297*地区別掛け率!N297%,-入力!$C$10),IF(入力!$C$11=2,ROUNDUP(全国標準卸価格!N297*地区別掛け率!N297%,-入力!$C$10),IF(入力!$C$11=3,ROUND(全国標準卸価格!N297*地区別掛け率!N297%,-入力!$C$10),""))),全国標準卸価格!N297))</f>
        <v>20300</v>
      </c>
      <c r="O297" s="133" t="str">
        <f>'6桁'!O297</f>
        <v>H◇</v>
      </c>
      <c r="P297" s="94" t="str">
        <f>IF(全国標準卸価格!P297="","",IF(ISNUMBER(全国標準卸価格!P297),IF(入力!$C$11=1,ROUNDDOWN(全国標準卸価格!P297*地区別掛け率!P297%,-入力!$C$10),IF(入力!$C$11=2,ROUNDUP(全国標準卸価格!P297*地区別掛け率!P297%,-入力!$C$10),IF(入力!$C$11=3,ROUND(全国標準卸価格!P297*地区別掛け率!P297%,-入力!$C$10),""))),全国標準卸価格!P297))</f>
        <v/>
      </c>
      <c r="Q297" s="20">
        <f>'6桁'!Q297</f>
        <v>0</v>
      </c>
      <c r="R297" s="94" t="str">
        <f>IF(全国標準卸価格!R297="","",IF(ISNUMBER(全国標準卸価格!R297),IF(入力!$C$11=1,ROUNDDOWN(全国標準卸価格!R297*地区別掛け率!R297%,-入力!$C$10),IF(入力!$C$11=2,ROUNDUP(全国標準卸価格!R297*地区別掛け率!R297%,-入力!$C$10),IF(入力!$C$11=3,ROUND(全国標準卸価格!R297*地区別掛け率!R297%,-入力!$C$10),""))),全国標準卸価格!R297))</f>
        <v/>
      </c>
      <c r="S297" s="237">
        <f>'6桁'!S297</f>
        <v>0</v>
      </c>
      <c r="T297" s="94" t="str">
        <f>IF(全国標準卸価格!T297="","",IF(ISNUMBER(全国標準卸価格!T297),IF(入力!$C$11=1,ROUNDDOWN(全国標準卸価格!T297*地区別掛け率!T297%,-入力!$C$10),IF(入力!$C$11=2,ROUNDUP(全国標準卸価格!T297*地区別掛け率!T297%,-入力!$C$10),IF(入力!$C$11=3,ROUND(全国標準卸価格!T297*地区別掛け率!T297%,-入力!$C$10),""))),全国標準卸価格!T297))</f>
        <v/>
      </c>
      <c r="U297" s="20">
        <f>'6桁'!U297</f>
        <v>0</v>
      </c>
      <c r="V297" s="94" t="str">
        <f>IF(全国標準卸価格!V297="","",IF(ISNUMBER(全国標準卸価格!V297),IF(入力!$C$11=1,ROUNDDOWN(全国標準卸価格!V297*地区別掛け率!V297%,-入力!$C$10),IF(入力!$C$11=2,ROUNDUP(全国標準卸価格!V297*地区別掛け率!V297%,-入力!$C$10),IF(入力!$C$11=3,ROUND(全国標準卸価格!V297*地区別掛け率!V297%,-入力!$C$10),""))),全国標準卸価格!V297))</f>
        <v/>
      </c>
      <c r="W297" s="101">
        <f>'6桁'!W297</f>
        <v>0</v>
      </c>
      <c r="X297" s="108"/>
      <c r="Y297" s="22"/>
      <c r="Z297" s="267"/>
    </row>
    <row r="298" spans="2:26" ht="30" customHeight="1">
      <c r="B298" s="503"/>
      <c r="C298" s="341" t="s">
        <v>60</v>
      </c>
      <c r="D298" s="254">
        <v>95</v>
      </c>
      <c r="E298" s="342">
        <v>99</v>
      </c>
      <c r="F298" s="95" t="str">
        <f>IF(全国標準卸価格!F298="","",IF(ISNUMBER(全国標準卸価格!F298),IF(入力!$C$11=1,ROUNDDOWN(全国標準卸価格!F298*地区別掛け率!F298%,-入力!$C$10),IF(入力!$C$11=2,ROUNDUP(全国標準卸価格!F298*地区別掛け率!F298%,-入力!$C$10),IF(入力!$C$11=3,ROUND(全国標準卸価格!F298*地区別掛け率!F298%,-入力!$C$10),""))),全国標準卸価格!F298))</f>
        <v/>
      </c>
      <c r="G298" s="126">
        <f>'6桁'!G298</f>
        <v>0</v>
      </c>
      <c r="H298" s="95">
        <f>IF(全国標準卸価格!H298="","",IF(ISNUMBER(全国標準卸価格!H298),IF(入力!$C$11=1,ROUNDDOWN(全国標準卸価格!H298*地区別掛け率!H298%,-入力!$C$10),IF(入力!$C$11=2,ROUNDUP(全国標準卸価格!H298*地区別掛け率!H298%,-入力!$C$10),IF(入力!$C$11=3,ROUND(全国標準卸価格!H298*地区別掛け率!H298%,-入力!$C$10),""))),全国標準卸価格!H298))</f>
        <v>27100</v>
      </c>
      <c r="I298" s="126" t="str">
        <f>'6桁'!I298</f>
        <v>V
VE304</v>
      </c>
      <c r="J298" s="95">
        <f>IF(全国標準卸価格!J298="","",IF(ISNUMBER(全国標準卸価格!J298),IF(入力!$C$11=1,ROUNDDOWN(全国標準卸価格!J298*地区別掛け率!J298%,-入力!$C$10),IF(入力!$C$11=2,ROUNDUP(全国標準卸価格!J298*地区別掛け率!J298%,-入力!$C$10),IF(入力!$C$11=3,ROUND(全国標準卸価格!J298*地区別掛け率!J298%,-入力!$C$10),""))),全国標準卸価格!J298))</f>
        <v>25100</v>
      </c>
      <c r="K298" s="20" t="str">
        <f>'6桁'!K298</f>
        <v>H</v>
      </c>
      <c r="L298" s="95">
        <f>IF(全国標準卸価格!L298="","",IF(ISNUMBER(全国標準卸価格!L298),IF(入力!$C$11=1,ROUNDDOWN(全国標準卸価格!L298*地区別掛け率!L298%,-入力!$C$10),IF(入力!$C$11=2,ROUNDUP(全国標準卸価格!L298*地区別掛け率!L298%,-入力!$C$10),IF(入力!$C$11=3,ROUND(全国標準卸価格!L298*地区別掛け率!L298%,-入力!$C$10),""))),全国標準卸価格!L298))</f>
        <v>22800</v>
      </c>
      <c r="M298" s="20" t="str">
        <f>'6桁'!M298</f>
        <v>H</v>
      </c>
      <c r="N298" s="95">
        <f>IF(全国標準卸価格!N298="","",IF(ISNUMBER(全国標準卸価格!N298),IF(入力!$C$11=1,ROUNDDOWN(全国標準卸価格!N298*地区別掛け率!N298%,-入力!$C$10),IF(入力!$C$11=2,ROUNDUP(全国標準卸価格!N298*地区別掛け率!N298%,-入力!$C$10),IF(入力!$C$11=3,ROUND(全国標準卸価格!N298*地区別掛け率!N298%,-入力!$C$10),""))),全国標準卸価格!N298))</f>
        <v>22300</v>
      </c>
      <c r="O298" s="126" t="str">
        <f>'6桁'!O298</f>
        <v>H</v>
      </c>
      <c r="P298" s="95" t="str">
        <f>IF(全国標準卸価格!P298="","",IF(ISNUMBER(全国標準卸価格!P298),IF(入力!$C$11=1,ROUNDDOWN(全国標準卸価格!P298*地区別掛け率!P298%,-入力!$C$10),IF(入力!$C$11=2,ROUNDUP(全国標準卸価格!P298*地区別掛け率!P298%,-入力!$C$10),IF(入力!$C$11=3,ROUND(全国標準卸価格!P298*地区別掛け率!P298%,-入力!$C$10),""))),全国標準卸価格!P298))</f>
        <v/>
      </c>
      <c r="Q298" s="20">
        <f>'6桁'!Q298</f>
        <v>0</v>
      </c>
      <c r="R298" s="95" t="str">
        <f>IF(全国標準卸価格!R298="","",IF(ISNUMBER(全国標準卸価格!R298),IF(入力!$C$11=1,ROUNDDOWN(全国標準卸価格!R298*地区別掛け率!R298%,-入力!$C$10),IF(入力!$C$11=2,ROUNDUP(全国標準卸価格!R298*地区別掛け率!R298%,-入力!$C$10),IF(入力!$C$11=3,ROUND(全国標準卸価格!R298*地区別掛け率!R298%,-入力!$C$10),""))),全国標準卸価格!R298))</f>
        <v/>
      </c>
      <c r="S298" s="20">
        <f>'6桁'!S298</f>
        <v>0</v>
      </c>
      <c r="T298" s="95" t="str">
        <f>IF(全国標準卸価格!T298="","",IF(ISNUMBER(全国標準卸価格!T298),IF(入力!$C$11=1,ROUNDDOWN(全国標準卸価格!T298*地区別掛け率!T298%,-入力!$C$10),IF(入力!$C$11=2,ROUNDUP(全国標準卸価格!T298*地区別掛け率!T298%,-入力!$C$10),IF(入力!$C$11=3,ROUND(全国標準卸価格!T298*地区別掛け率!T298%,-入力!$C$10),""))),全国標準卸価格!T298))</f>
        <v/>
      </c>
      <c r="U298" s="20">
        <f>'6桁'!U298</f>
        <v>0</v>
      </c>
      <c r="V298" s="95" t="str">
        <f>IF(全国標準卸価格!V298="","",IF(ISNUMBER(全国標準卸価格!V298),IF(入力!$C$11=1,ROUNDDOWN(全国標準卸価格!V298*地区別掛け率!V298%,-入力!$C$10),IF(入力!$C$11=2,ROUNDUP(全国標準卸価格!V298*地区別掛け率!V298%,-入力!$C$10),IF(入力!$C$11=3,ROUND(全国標準卸価格!V298*地区別掛け率!V298%,-入力!$C$10),""))),全国標準卸価格!V298))</f>
        <v/>
      </c>
      <c r="W298" s="19">
        <f>'6桁'!W298</f>
        <v>0</v>
      </c>
      <c r="X298" s="108"/>
      <c r="Y298" s="22"/>
      <c r="Z298" s="267"/>
    </row>
    <row r="299" spans="2:26" ht="30" customHeight="1">
      <c r="B299" s="503"/>
      <c r="C299" s="341" t="s">
        <v>67</v>
      </c>
      <c r="D299" s="254">
        <v>98</v>
      </c>
      <c r="E299" s="342">
        <v>102</v>
      </c>
      <c r="F299" s="95" t="str">
        <f>IF(全国標準卸価格!F299="","",IF(ISNUMBER(全国標準卸価格!F299),IF(入力!$C$11=1,ROUNDDOWN(全国標準卸価格!F299*地区別掛け率!F299%,-入力!$C$10),IF(入力!$C$11=2,ROUNDUP(全国標準卸価格!F299*地区別掛け率!F299%,-入力!$C$10),IF(入力!$C$11=3,ROUND(全国標準卸価格!F299*地区別掛け率!F299%,-入力!$C$10),""))),全国標準卸価格!F299))</f>
        <v/>
      </c>
      <c r="G299" s="126">
        <f>'6桁'!G299</f>
        <v>0</v>
      </c>
      <c r="H299" s="95">
        <f>IF(全国標準卸価格!H299="","",IF(ISNUMBER(全国標準卸価格!H299),IF(入力!$C$11=1,ROUNDDOWN(全国標準卸価格!H299*地区別掛け率!H299%,-入力!$C$10),IF(入力!$C$11=2,ROUNDUP(全国標準卸価格!H299*地区別掛け率!H299%,-入力!$C$10),IF(入力!$C$11=3,ROUND(全国標準卸価格!H299*地区別掛け率!H299%,-入力!$C$10),""))),全国標準卸価格!H299))</f>
        <v>30400</v>
      </c>
      <c r="I299" s="126" t="str">
        <f>'6桁'!I299</f>
        <v>※V
VE303</v>
      </c>
      <c r="J299" s="95">
        <f>IF(全国標準卸価格!J299="","",IF(ISNUMBER(全国標準卸価格!J299),IF(入力!$C$11=1,ROUNDDOWN(全国標準卸価格!J299*地区別掛け率!J299%,-入力!$C$10),IF(入力!$C$11=2,ROUNDUP(全国標準卸価格!J299*地区別掛け率!J299%,-入力!$C$10),IF(入力!$C$11=3,ROUND(全国標準卸価格!J299*地区別掛け率!J299%,-入力!$C$10),""))),全国標準卸価格!J299))</f>
        <v>25200</v>
      </c>
      <c r="K299" s="20" t="str">
        <f>'6桁'!K299</f>
        <v>H
LM704</v>
      </c>
      <c r="L299" s="95" t="str">
        <f>IF(全国標準卸価格!L299="","",IF(ISNUMBER(全国標準卸価格!L299),IF(入力!$C$11=1,ROUNDDOWN(全国標準卸価格!L299*地区別掛け率!L299%,-入力!$C$10),IF(入力!$C$11=2,ROUNDUP(全国標準卸価格!L299*地区別掛け率!L299%,-入力!$C$10),IF(入力!$C$11=3,ROUND(全国標準卸価格!L299*地区別掛け率!L299%,-入力!$C$10),""))),全国標準卸価格!L299))</f>
        <v/>
      </c>
      <c r="M299" s="20">
        <f>'6桁'!M299</f>
        <v>0</v>
      </c>
      <c r="N299" s="95" t="str">
        <f>IF(全国標準卸価格!N299="","",IF(ISNUMBER(全国標準卸価格!N299),IF(入力!$C$11=1,ROUNDDOWN(全国標準卸価格!N299*地区別掛け率!N299%,-入力!$C$10),IF(入力!$C$11=2,ROUNDUP(全国標準卸価格!N299*地区別掛け率!N299%,-入力!$C$10),IF(入力!$C$11=3,ROUND(全国標準卸価格!N299*地区別掛け率!N299%,-入力!$C$10),""))),全国標準卸価格!N299))</f>
        <v/>
      </c>
      <c r="O299" s="126">
        <f>'6桁'!O299</f>
        <v>0</v>
      </c>
      <c r="P299" s="95" t="str">
        <f>IF(全国標準卸価格!P299="","",IF(ISNUMBER(全国標準卸価格!P299),IF(入力!$C$11=1,ROUNDDOWN(全国標準卸価格!P299*地区別掛け率!P299%,-入力!$C$10),IF(入力!$C$11=2,ROUNDUP(全国標準卸価格!P299*地区別掛け率!P299%,-入力!$C$10),IF(入力!$C$11=3,ROUND(全国標準卸価格!P299*地区別掛け率!P299%,-入力!$C$10),""))),全国標準卸価格!P299))</f>
        <v/>
      </c>
      <c r="Q299" s="20">
        <f>'6桁'!Q299</f>
        <v>0</v>
      </c>
      <c r="R299" s="95" t="str">
        <f>IF(全国標準卸価格!R299="","",IF(ISNUMBER(全国標準卸価格!R299),IF(入力!$C$11=1,ROUNDDOWN(全国標準卸価格!R299*地区別掛け率!R299%,-入力!$C$10),IF(入力!$C$11=2,ROUNDUP(全国標準卸価格!R299*地区別掛け率!R299%,-入力!$C$10),IF(入力!$C$11=3,ROUND(全国標準卸価格!R299*地区別掛け率!R299%,-入力!$C$10),""))),全国標準卸価格!R299))</f>
        <v/>
      </c>
      <c r="S299" s="20">
        <f>'6桁'!S299</f>
        <v>0</v>
      </c>
      <c r="T299" s="95" t="str">
        <f>IF(全国標準卸価格!T299="","",IF(ISNUMBER(全国標準卸価格!T299),IF(入力!$C$11=1,ROUNDDOWN(全国標準卸価格!T299*地区別掛け率!T299%,-入力!$C$10),IF(入力!$C$11=2,ROUNDUP(全国標準卸価格!T299*地区別掛け率!T299%,-入力!$C$10),IF(入力!$C$11=3,ROUND(全国標準卸価格!T299*地区別掛け率!T299%,-入力!$C$10),""))),全国標準卸価格!T299))</f>
        <v/>
      </c>
      <c r="U299" s="20">
        <f>'6桁'!U299</f>
        <v>0</v>
      </c>
      <c r="V299" s="95" t="str">
        <f>IF(全国標準卸価格!V299="","",IF(ISNUMBER(全国標準卸価格!V299),IF(入力!$C$11=1,ROUNDDOWN(全国標準卸価格!V299*地区別掛け率!V299%,-入力!$C$10),IF(入力!$C$11=2,ROUNDUP(全国標準卸価格!V299*地区別掛け率!V299%,-入力!$C$10),IF(入力!$C$11=3,ROUND(全国標準卸価格!V299*地区別掛け率!V299%,-入力!$C$10),""))),全国標準卸価格!V299))</f>
        <v/>
      </c>
      <c r="W299" s="19">
        <f>'6桁'!W299</f>
        <v>0</v>
      </c>
      <c r="X299" s="108"/>
      <c r="Y299" s="22"/>
      <c r="Z299" s="267"/>
    </row>
    <row r="300" spans="2:26" ht="30" customHeight="1">
      <c r="B300" s="503"/>
      <c r="C300" s="341" t="s">
        <v>341</v>
      </c>
      <c r="D300" s="254">
        <v>92</v>
      </c>
      <c r="E300" s="342"/>
      <c r="F300" s="95" t="str">
        <f>IF(全国標準卸価格!F300="","",IF(ISNUMBER(全国標準卸価格!F300),IF(入力!$C$11=1,ROUNDDOWN(全国標準卸価格!F300*地区別掛け率!F300%,-入力!$C$10),IF(入力!$C$11=2,ROUNDUP(全国標準卸価格!F300*地区別掛け率!F300%,-入力!$C$10),IF(入力!$C$11=3,ROUND(全国標準卸価格!F300*地区別掛け率!F300%,-入力!$C$10),""))),全国標準卸価格!F300))</f>
        <v/>
      </c>
      <c r="G300" s="126">
        <f>'6桁'!G300</f>
        <v>0</v>
      </c>
      <c r="H300" s="95" t="str">
        <f>IF(全国標準卸価格!H300="","",IF(ISNUMBER(全国標準卸価格!H300),IF(入力!$C$11=1,ROUNDDOWN(全国標準卸価格!H300*地区別掛け率!H300%,-入力!$C$10),IF(入力!$C$11=2,ROUNDUP(全国標準卸価格!H300*地区別掛け率!H300%,-入力!$C$10),IF(入力!$C$11=3,ROUND(全国標準卸価格!H300*地区別掛け率!H300%,-入力!$C$10),""))),全国標準卸価格!H300))</f>
        <v/>
      </c>
      <c r="I300" s="126">
        <f>'6桁'!I300</f>
        <v>0</v>
      </c>
      <c r="J300" s="95">
        <f>IF(全国標準卸価格!J300="","",IF(ISNUMBER(全国標準卸価格!J300),IF(入力!$C$11=1,ROUNDDOWN(全国標準卸価格!J300*地区別掛け率!J300%,-入力!$C$10),IF(入力!$C$11=2,ROUNDUP(全国標準卸価格!J300*地区別掛け率!J300%,-入力!$C$10),IF(入力!$C$11=3,ROUND(全国標準卸価格!J300*地区別掛け率!J300%,-入力!$C$10),""))),全国標準卸価格!J300))</f>
        <v>22600</v>
      </c>
      <c r="K300" s="20" t="str">
        <f>'6桁'!K300</f>
        <v>V
LM704</v>
      </c>
      <c r="L300" s="95" t="str">
        <f>IF(全国標準卸価格!L300="","",IF(ISNUMBER(全国標準卸価格!L300),IF(入力!$C$11=1,ROUNDDOWN(全国標準卸価格!L300*地区別掛け率!L300%,-入力!$C$10),IF(入力!$C$11=2,ROUNDUP(全国標準卸価格!L300*地区別掛け率!L300%,-入力!$C$10),IF(入力!$C$11=3,ROUND(全国標準卸価格!L300*地区別掛け率!L300%,-入力!$C$10),""))),全国標準卸価格!L300))</f>
        <v/>
      </c>
      <c r="M300" s="20">
        <f>'6桁'!M300</f>
        <v>0</v>
      </c>
      <c r="N300" s="95">
        <f>IF(全国標準卸価格!N300="","",IF(ISNUMBER(全国標準卸価格!N300),IF(入力!$C$11=1,ROUNDDOWN(全国標準卸価格!N300*地区別掛け率!N300%,-入力!$C$10),IF(入力!$C$11=2,ROUNDUP(全国標準卸価格!N300*地区別掛け率!N300%,-入力!$C$10),IF(入力!$C$11=3,ROUND(全国標準卸価格!N300*地区別掛け率!N300%,-入力!$C$10),""))),全国標準卸価格!N300))</f>
        <v>19600</v>
      </c>
      <c r="O300" s="126" t="str">
        <f>'6桁'!O300</f>
        <v>V</v>
      </c>
      <c r="P300" s="95" t="str">
        <f>IF(全国標準卸価格!P300="","",IF(ISNUMBER(全国標準卸価格!P300),IF(入力!$C$11=1,ROUNDDOWN(全国標準卸価格!P300*地区別掛け率!P300%,-入力!$C$10),IF(入力!$C$11=2,ROUNDUP(全国標準卸価格!P300*地区別掛け率!P300%,-入力!$C$10),IF(入力!$C$11=3,ROUND(全国標準卸価格!P300*地区別掛け率!P300%,-入力!$C$10),""))),全国標準卸価格!P300))</f>
        <v/>
      </c>
      <c r="Q300" s="20">
        <f>'6桁'!Q300</f>
        <v>0</v>
      </c>
      <c r="R300" s="95" t="str">
        <f>IF(全国標準卸価格!R300="","",IF(ISNUMBER(全国標準卸価格!R300),IF(入力!$C$11=1,ROUNDDOWN(全国標準卸価格!R300*地区別掛け率!R300%,-入力!$C$10),IF(入力!$C$11=2,ROUNDUP(全国標準卸価格!R300*地区別掛け率!R300%,-入力!$C$10),IF(入力!$C$11=3,ROUND(全国標準卸価格!R300*地区別掛け率!R300%,-入力!$C$10),""))),全国標準卸価格!R300))</f>
        <v/>
      </c>
      <c r="S300" s="236">
        <f>'6桁'!S300</f>
        <v>0</v>
      </c>
      <c r="T300" s="95" t="str">
        <f>IF(全国標準卸価格!T300="","",IF(ISNUMBER(全国標準卸価格!T300),IF(入力!$C$11=1,ROUNDDOWN(全国標準卸価格!T300*地区別掛け率!T300%,-入力!$C$10),IF(入力!$C$11=2,ROUNDUP(全国標準卸価格!T300*地区別掛け率!T300%,-入力!$C$10),IF(入力!$C$11=3,ROUND(全国標準卸価格!T300*地区別掛け率!T300%,-入力!$C$10),""))),全国標準卸価格!T300))</f>
        <v/>
      </c>
      <c r="U300" s="20">
        <f>'6桁'!U300</f>
        <v>0</v>
      </c>
      <c r="V300" s="95" t="str">
        <f>IF(全国標準卸価格!V300="","",IF(ISNUMBER(全国標準卸価格!V300),IF(入力!$C$11=1,ROUNDDOWN(全国標準卸価格!V300*地区別掛け率!V300%,-入力!$C$10),IF(入力!$C$11=2,ROUNDUP(全国標準卸価格!V300*地区別掛け率!V300%,-入力!$C$10),IF(入力!$C$11=3,ROUND(全国標準卸価格!V300*地区別掛け率!V300%,-入力!$C$10),""))),全国標準卸価格!V300))</f>
        <v/>
      </c>
      <c r="W300" s="19">
        <f>'6桁'!W300</f>
        <v>0</v>
      </c>
      <c r="X300" s="108"/>
      <c r="Y300" s="22"/>
      <c r="Z300" s="267"/>
    </row>
    <row r="301" spans="2:26" ht="30" customHeight="1">
      <c r="B301" s="503"/>
      <c r="C301" s="341" t="s">
        <v>342</v>
      </c>
      <c r="D301" s="254">
        <v>95</v>
      </c>
      <c r="E301" s="342">
        <v>99</v>
      </c>
      <c r="F301" s="95" t="str">
        <f>IF(全国標準卸価格!F301="","",IF(ISNUMBER(全国標準卸価格!F301),IF(入力!$C$11=1,ROUNDDOWN(全国標準卸価格!F301*地区別掛け率!F301%,-入力!$C$10),IF(入力!$C$11=2,ROUNDUP(全国標準卸価格!F301*地区別掛け率!F301%,-入力!$C$10),IF(入力!$C$11=3,ROUND(全国標準卸価格!F301*地区別掛け率!F301%,-入力!$C$10),""))),全国標準卸価格!F301))</f>
        <v/>
      </c>
      <c r="G301" s="126">
        <f>'6桁'!G301</f>
        <v>0</v>
      </c>
      <c r="H301" s="95" t="str">
        <f>IF(全国標準卸価格!H301="","",IF(ISNUMBER(全国標準卸価格!H301),IF(入力!$C$11=1,ROUNDDOWN(全国標準卸価格!H301*地区別掛け率!H301%,-入力!$C$10),IF(入力!$C$11=2,ROUNDUP(全国標準卸価格!H301*地区別掛け率!H301%,-入力!$C$10),IF(入力!$C$11=3,ROUND(全国標準卸価格!H301*地区別掛け率!H301%,-入力!$C$10),""))),全国標準卸価格!H301))</f>
        <v/>
      </c>
      <c r="I301" s="126">
        <f>'6桁'!I301</f>
        <v>0</v>
      </c>
      <c r="J301" s="95">
        <f>IF(全国標準卸価格!J301="","",IF(ISNUMBER(全国標準卸価格!J301),IF(入力!$C$11=1,ROUNDDOWN(全国標準卸価格!J301*地区別掛け率!J301%,-入力!$C$10),IF(入力!$C$11=2,ROUNDUP(全国標準卸価格!J301*地区別掛け率!J301%,-入力!$C$10),IF(入力!$C$11=3,ROUND(全国標準卸価格!J301*地区別掛け率!J301%,-入力!$C$10),""))),全国標準卸価格!J301))</f>
        <v>26400</v>
      </c>
      <c r="K301" s="20" t="str">
        <f>'6桁'!K301</f>
        <v>H</v>
      </c>
      <c r="L301" s="95">
        <f>IF(全国標準卸価格!L301="","",IF(ISNUMBER(全国標準卸価格!L301),IF(入力!$C$11=1,ROUNDDOWN(全国標準卸価格!L301*地区別掛け率!L301%,-入力!$C$10),IF(入力!$C$11=2,ROUNDUP(全国標準卸価格!L301*地区別掛け率!L301%,-入力!$C$10),IF(入力!$C$11=3,ROUND(全国標準卸価格!L301*地区別掛け率!L301%,-入力!$C$10),""))),全国標準卸価格!L301))</f>
        <v>24000</v>
      </c>
      <c r="M301" s="20" t="str">
        <f>'6桁'!M301</f>
        <v>H△</v>
      </c>
      <c r="N301" s="95">
        <f>IF(全国標準卸価格!N301="","",IF(ISNUMBER(全国標準卸価格!N301),IF(入力!$C$11=1,ROUNDDOWN(全国標準卸価格!N301*地区別掛け率!N301%,-入力!$C$10),IF(入力!$C$11=2,ROUNDUP(全国標準卸価格!N301*地区別掛け率!N301%,-入力!$C$10),IF(入力!$C$11=3,ROUND(全国標準卸価格!N301*地区別掛け率!N301%,-入力!$C$10),""))),全国標準卸価格!N301))</f>
        <v>23700</v>
      </c>
      <c r="O301" s="126" t="str">
        <f>'6桁'!O301</f>
        <v>H◇</v>
      </c>
      <c r="P301" s="95" t="str">
        <f>IF(全国標準卸価格!P301="","",IF(ISNUMBER(全国標準卸価格!P301),IF(入力!$C$11=1,ROUNDDOWN(全国標準卸価格!P301*地区別掛け率!P301%,-入力!$C$10),IF(入力!$C$11=2,ROUNDUP(全国標準卸価格!P301*地区別掛け率!P301%,-入力!$C$10),IF(入力!$C$11=3,ROUND(全国標準卸価格!P301*地区別掛け率!P301%,-入力!$C$10),""))),全国標準卸価格!P301))</f>
        <v/>
      </c>
      <c r="Q301" s="20">
        <f>'6桁'!Q301</f>
        <v>0</v>
      </c>
      <c r="R301" s="95" t="str">
        <f>IF(全国標準卸価格!R301="","",IF(ISNUMBER(全国標準卸価格!R301),IF(入力!$C$11=1,ROUNDDOWN(全国標準卸価格!R301*地区別掛け率!R301%,-入力!$C$10),IF(入力!$C$11=2,ROUNDUP(全国標準卸価格!R301*地区別掛け率!R301%,-入力!$C$10),IF(入力!$C$11=3,ROUND(全国標準卸価格!R301*地区別掛け率!R301%,-入力!$C$10),""))),全国標準卸価格!R301))</f>
        <v/>
      </c>
      <c r="S301" s="20">
        <f>'6桁'!S301</f>
        <v>0</v>
      </c>
      <c r="T301" s="95" t="str">
        <f>IF(全国標準卸価格!T301="","",IF(ISNUMBER(全国標準卸価格!T301),IF(入力!$C$11=1,ROUNDDOWN(全国標準卸価格!T301*地区別掛け率!T301%,-入力!$C$10),IF(入力!$C$11=2,ROUNDUP(全国標準卸価格!T301*地区別掛け率!T301%,-入力!$C$10),IF(入力!$C$11=3,ROUND(全国標準卸価格!T301*地区別掛け率!T301%,-入力!$C$10),""))),全国標準卸価格!T301))</f>
        <v/>
      </c>
      <c r="U301" s="20">
        <f>'6桁'!U301</f>
        <v>0</v>
      </c>
      <c r="V301" s="95" t="str">
        <f>IF(全国標準卸価格!V301="","",IF(ISNUMBER(全国標準卸価格!V301),IF(入力!$C$11=1,ROUNDDOWN(全国標準卸価格!V301*地区別掛け率!V301%,-入力!$C$10),IF(入力!$C$11=2,ROUNDUP(全国標準卸価格!V301*地区別掛け率!V301%,-入力!$C$10),IF(入力!$C$11=3,ROUND(全国標準卸価格!V301*地区別掛け率!V301%,-入力!$C$10),""))),全国標準卸価格!V301))</f>
        <v/>
      </c>
      <c r="W301" s="19">
        <f>'6桁'!W301</f>
        <v>0</v>
      </c>
      <c r="X301" s="108"/>
      <c r="Y301" s="22"/>
      <c r="Z301" s="267"/>
    </row>
    <row r="302" spans="2:26" ht="30" customHeight="1">
      <c r="B302" s="503"/>
      <c r="C302" s="347" t="s">
        <v>343</v>
      </c>
      <c r="D302" s="317">
        <v>98</v>
      </c>
      <c r="E302" s="249">
        <v>102</v>
      </c>
      <c r="F302" s="319" t="str">
        <f>IF(全国標準卸価格!F302="","",IF(ISNUMBER(全国標準卸価格!F302),IF(入力!$C$11=1,ROUNDDOWN(全国標準卸価格!F302*地区別掛け率!F302%,-入力!$C$10),IF(入力!$C$11=2,ROUNDUP(全国標準卸価格!F302*地区別掛け率!F302%,-入力!$C$10),IF(入力!$C$11=3,ROUND(全国標準卸価格!F302*地区別掛け率!F302%,-入力!$C$10),""))),全国標準卸価格!F302))</f>
        <v/>
      </c>
      <c r="G302" s="132">
        <f>'6桁'!G302</f>
        <v>0</v>
      </c>
      <c r="H302" s="319" t="str">
        <f>IF(全国標準卸価格!H302="","",IF(ISNUMBER(全国標準卸価格!H302),IF(入力!$C$11=1,ROUNDDOWN(全国標準卸価格!H302*地区別掛け率!H302%,-入力!$C$10),IF(入力!$C$11=2,ROUNDUP(全国標準卸価格!H302*地区別掛け率!H302%,-入力!$C$10),IF(入力!$C$11=3,ROUND(全国標準卸価格!H302*地区別掛け率!H302%,-入力!$C$10),""))),全国標準卸価格!H302))</f>
        <v/>
      </c>
      <c r="I302" s="132">
        <f>'6桁'!I302</f>
        <v>0</v>
      </c>
      <c r="J302" s="319" t="str">
        <f>IF(全国標準卸価格!J302="","",IF(ISNUMBER(全国標準卸価格!J302),IF(入力!$C$11=1,ROUNDDOWN(全国標準卸価格!J302*地区別掛け率!J302%,-入力!$C$10),IF(入力!$C$11=2,ROUNDUP(全国標準卸価格!J302*地区別掛け率!J302%,-入力!$C$10),IF(入力!$C$11=3,ROUND(全国標準卸価格!J302*地区別掛け率!J302%,-入力!$C$10),""))),全国標準卸価格!J302))</f>
        <v/>
      </c>
      <c r="K302" s="236">
        <f>'6桁'!K302</f>
        <v>0</v>
      </c>
      <c r="L302" s="319">
        <f>IF(全国標準卸価格!L302="","",IF(ISNUMBER(全国標準卸価格!L302),IF(入力!$C$11=1,ROUNDDOWN(全国標準卸価格!L302*地区別掛け率!L302%,-入力!$C$10),IF(入力!$C$11=2,ROUNDUP(全国標準卸価格!L302*地区別掛け率!L302%,-入力!$C$10),IF(入力!$C$11=3,ROUND(全国標準卸価格!L302*地区別掛け率!L302%,-入力!$C$10),""))),全国標準卸価格!L302))</f>
        <v>25600</v>
      </c>
      <c r="M302" s="236" t="str">
        <f>'6桁'!M302</f>
        <v>H</v>
      </c>
      <c r="N302" s="319">
        <f>IF(全国標準卸価格!N302="","",IF(ISNUMBER(全国標準卸価格!N302),IF(入力!$C$11=1,ROUNDDOWN(全国標準卸価格!N302*地区別掛け率!N302%,-入力!$C$10),IF(入力!$C$11=2,ROUNDUP(全国標準卸価格!N302*地区別掛け率!N302%,-入力!$C$10),IF(入力!$C$11=3,ROUND(全国標準卸価格!N302*地区別掛け率!N302%,-入力!$C$10),""))),全国標準卸価格!N302))</f>
        <v>25100</v>
      </c>
      <c r="O302" s="132" t="str">
        <f>'6桁'!O302</f>
        <v>H</v>
      </c>
      <c r="P302" s="319" t="str">
        <f>IF(全国標準卸価格!P302="","",IF(ISNUMBER(全国標準卸価格!P302),IF(入力!$C$11=1,ROUNDDOWN(全国標準卸価格!P302*地区別掛け率!P302%,-入力!$C$10),IF(入力!$C$11=2,ROUNDUP(全国標準卸価格!P302*地区別掛け率!P302%,-入力!$C$10),IF(入力!$C$11=3,ROUND(全国標準卸価格!P302*地区別掛け率!P302%,-入力!$C$10),""))),全国標準卸価格!P302))</f>
        <v/>
      </c>
      <c r="Q302" s="236">
        <f>'6桁'!Q302</f>
        <v>0</v>
      </c>
      <c r="R302" s="319" t="str">
        <f>IF(全国標準卸価格!R302="","",IF(ISNUMBER(全国標準卸価格!R302),IF(入力!$C$11=1,ROUNDDOWN(全国標準卸価格!R302*地区別掛け率!R302%,-入力!$C$10),IF(入力!$C$11=2,ROUNDUP(全国標準卸価格!R302*地区別掛け率!R302%,-入力!$C$10),IF(入力!$C$11=3,ROUND(全国標準卸価格!R302*地区別掛け率!R302%,-入力!$C$10),""))),全国標準卸価格!R302))</f>
        <v/>
      </c>
      <c r="S302" s="236">
        <f>'6桁'!S302</f>
        <v>0</v>
      </c>
      <c r="T302" s="319" t="str">
        <f>IF(全国標準卸価格!T302="","",IF(ISNUMBER(全国標準卸価格!T302),IF(入力!$C$11=1,ROUNDDOWN(全国標準卸価格!T302*地区別掛け率!T302%,-入力!$C$10),IF(入力!$C$11=2,ROUNDUP(全国標準卸価格!T302*地区別掛け率!T302%,-入力!$C$10),IF(入力!$C$11=3,ROUND(全国標準卸価格!T302*地区別掛け率!T302%,-入力!$C$10),""))),全国標準卸価格!T302))</f>
        <v/>
      </c>
      <c r="U302" s="236">
        <f>'6桁'!U302</f>
        <v>0</v>
      </c>
      <c r="V302" s="319" t="str">
        <f>IF(全国標準卸価格!V302="","",IF(ISNUMBER(全国標準卸価格!V302),IF(入力!$C$11=1,ROUNDDOWN(全国標準卸価格!V302*地区別掛け率!V302%,-入力!$C$10),IF(入力!$C$11=2,ROUNDUP(全国標準卸価格!V302*地区別掛け率!V302%,-入力!$C$10),IF(入力!$C$11=3,ROUND(全国標準卸価格!V302*地区別掛け率!V302%,-入力!$C$10),""))),全国標準卸価格!V302))</f>
        <v/>
      </c>
      <c r="W302" s="30">
        <f>'6桁'!W302</f>
        <v>0</v>
      </c>
      <c r="X302" s="108"/>
      <c r="Y302" s="22"/>
      <c r="Z302" s="267"/>
    </row>
    <row r="303" spans="2:26" ht="30" customHeight="1" thickBot="1">
      <c r="B303" s="544"/>
      <c r="C303" s="343" t="s">
        <v>373</v>
      </c>
      <c r="D303" s="256">
        <v>100</v>
      </c>
      <c r="E303" s="344"/>
      <c r="F303" s="118" t="str">
        <f>IF(全国標準卸価格!F303="","",IF(ISNUMBER(全国標準卸価格!F303),IF(入力!$C$11=1,ROUNDDOWN(全国標準卸価格!F303*地区別掛け率!F303%,-入力!$C$10),IF(入力!$C$11=2,ROUNDUP(全国標準卸価格!F303*地区別掛け率!F303%,-入力!$C$10),IF(入力!$C$11=3,ROUND(全国標準卸価格!F303*地区別掛け率!F303%,-入力!$C$10),""))),全国標準卸価格!F303))</f>
        <v/>
      </c>
      <c r="G303" s="127">
        <f>'6桁'!G303</f>
        <v>0</v>
      </c>
      <c r="H303" s="118" t="str">
        <f>IF(全国標準卸価格!H303="","",IF(ISNUMBER(全国標準卸価格!H303),IF(入力!$C$11=1,ROUNDDOWN(全国標準卸価格!H303*地区別掛け率!H303%,-入力!$C$10),IF(入力!$C$11=2,ROUNDUP(全国標準卸価格!H303*地区別掛け率!H303%,-入力!$C$10),IF(入力!$C$11=3,ROUND(全国標準卸価格!H303*地区別掛け率!H303%,-入力!$C$10),""))),全国標準卸価格!H303))</f>
        <v/>
      </c>
      <c r="I303" s="127">
        <f>'6桁'!I303</f>
        <v>0</v>
      </c>
      <c r="J303" s="118" t="str">
        <f>IF(全国標準卸価格!J303="","",IF(ISNUMBER(全国標準卸価格!J303),IF(入力!$C$11=1,ROUNDDOWN(全国標準卸価格!J303*地区別掛け率!J303%,-入力!$C$10),IF(入力!$C$11=2,ROUNDUP(全国標準卸価格!J303*地区別掛け率!J303%,-入力!$C$10),IF(入力!$C$11=3,ROUND(全国標準卸価格!J303*地区別掛け率!J303%,-入力!$C$10),""))),全国標準卸価格!J303))</f>
        <v/>
      </c>
      <c r="K303" s="21">
        <f>'6桁'!K303</f>
        <v>0</v>
      </c>
      <c r="L303" s="118">
        <f>IF(全国標準卸価格!L303="","",IF(ISNUMBER(全国標準卸価格!L303),IF(入力!$C$11=1,ROUNDDOWN(全国標準卸価格!L303*地区別掛け率!L303%,-入力!$C$10),IF(入力!$C$11=2,ROUNDUP(全国標準卸価格!L303*地区別掛け率!L303%,-入力!$C$10),IF(入力!$C$11=3,ROUND(全国標準卸価格!L303*地区別掛け率!L303%,-入力!$C$10),""))),全国標準卸価格!L303))</f>
        <v>21600</v>
      </c>
      <c r="M303" s="21" t="str">
        <f>'6桁'!M303</f>
        <v>H</v>
      </c>
      <c r="N303" s="118" t="str">
        <f>IF(全国標準卸価格!N303="","",IF(ISNUMBER(全国標準卸価格!N303),IF(入力!$C$11=1,ROUNDDOWN(全国標準卸価格!N303*地区別掛け率!N303%,-入力!$C$10),IF(入力!$C$11=2,ROUNDUP(全国標準卸価格!N303*地区別掛け率!N303%,-入力!$C$10),IF(入力!$C$11=3,ROUND(全国標準卸価格!N303*地区別掛け率!N303%,-入力!$C$10),""))),全国標準卸価格!N303))</f>
        <v/>
      </c>
      <c r="O303" s="127">
        <f>'6桁'!O303</f>
        <v>0</v>
      </c>
      <c r="P303" s="118" t="str">
        <f>IF(全国標準卸価格!P303="","",IF(ISNUMBER(全国標準卸価格!P303),IF(入力!$C$11=1,ROUNDDOWN(全国標準卸価格!P303*地区別掛け率!P303%,-入力!$C$10),IF(入力!$C$11=2,ROUNDUP(全国標準卸価格!P303*地区別掛け率!P303%,-入力!$C$10),IF(入力!$C$11=3,ROUND(全国標準卸価格!P303*地区別掛け率!P303%,-入力!$C$10),""))),全国標準卸価格!P303))</f>
        <v/>
      </c>
      <c r="Q303" s="21">
        <f>'6桁'!Q303</f>
        <v>0</v>
      </c>
      <c r="R303" s="118" t="str">
        <f>IF(全国標準卸価格!R303="","",IF(ISNUMBER(全国標準卸価格!R303),IF(入力!$C$11=1,ROUNDDOWN(全国標準卸価格!R303*地区別掛け率!R303%,-入力!$C$10),IF(入力!$C$11=2,ROUNDUP(全国標準卸価格!R303*地区別掛け率!R303%,-入力!$C$10),IF(入力!$C$11=3,ROUND(全国標準卸価格!R303*地区別掛け率!R303%,-入力!$C$10),""))),全国標準卸価格!R303))</f>
        <v/>
      </c>
      <c r="S303" s="21">
        <f>'6桁'!S303</f>
        <v>0</v>
      </c>
      <c r="T303" s="118" t="str">
        <f>IF(全国標準卸価格!T303="","",IF(ISNUMBER(全国標準卸価格!T303),IF(入力!$C$11=1,ROUNDDOWN(全国標準卸価格!T303*地区別掛け率!T303%,-入力!$C$10),IF(入力!$C$11=2,ROUNDUP(全国標準卸価格!T303*地区別掛け率!T303%,-入力!$C$10),IF(入力!$C$11=3,ROUND(全国標準卸価格!T303*地区別掛け率!T303%,-入力!$C$10),""))),全国標準卸価格!T303))</f>
        <v/>
      </c>
      <c r="U303" s="21">
        <f>'6桁'!U303</f>
        <v>0</v>
      </c>
      <c r="V303" s="118" t="str">
        <f>IF(全国標準卸価格!V303="","",IF(ISNUMBER(全国標準卸価格!V303),IF(入力!$C$11=1,ROUNDDOWN(全国標準卸価格!V303*地区別掛け率!V303%,-入力!$C$10),IF(入力!$C$11=2,ROUNDUP(全国標準卸価格!V303*地区別掛け率!V303%,-入力!$C$10),IF(入力!$C$11=3,ROUND(全国標準卸価格!V303*地区別掛け率!V303%,-入力!$C$10),""))),全国標準卸価格!V303))</f>
        <v/>
      </c>
      <c r="W303" s="31">
        <f>'6桁'!W303</f>
        <v>0</v>
      </c>
      <c r="X303" s="108"/>
      <c r="Y303" s="22"/>
      <c r="Z303" s="267"/>
    </row>
    <row r="304" spans="2:26" ht="31.5" customHeight="1">
      <c r="B304" s="545" t="s">
        <v>1988</v>
      </c>
      <c r="C304" s="545"/>
      <c r="D304" s="545"/>
      <c r="E304" s="545"/>
      <c r="F304" s="545"/>
      <c r="G304" s="545"/>
      <c r="H304" s="545"/>
      <c r="I304" s="545"/>
      <c r="J304" s="545"/>
      <c r="K304" s="545"/>
      <c r="L304" s="545"/>
      <c r="M304" s="545"/>
      <c r="N304" s="545"/>
      <c r="O304" s="545"/>
      <c r="P304" s="545"/>
      <c r="Q304" s="545"/>
      <c r="R304" s="545"/>
      <c r="S304" s="545"/>
      <c r="T304" s="545"/>
      <c r="U304" s="545"/>
      <c r="V304" s="545"/>
      <c r="W304" s="545"/>
      <c r="X304" s="546"/>
      <c r="Y304" s="546"/>
    </row>
    <row r="306" spans="2:27" ht="14.25" customHeight="1" thickBot="1">
      <c r="C306" s="327"/>
      <c r="D306" s="327"/>
      <c r="E306" s="327"/>
      <c r="F306" s="74"/>
      <c r="G306" s="18"/>
      <c r="H306" s="74"/>
      <c r="I306" s="18"/>
      <c r="J306" s="74"/>
      <c r="K306" s="18"/>
      <c r="L306" s="74"/>
      <c r="M306" s="18"/>
      <c r="N306" s="74"/>
      <c r="O306" s="18"/>
      <c r="P306" s="74"/>
      <c r="Q306" s="18"/>
      <c r="R306" s="74"/>
      <c r="S306" s="17"/>
      <c r="T306" s="74"/>
      <c r="U306" s="18"/>
    </row>
    <row r="307" spans="2:27" ht="25.5" customHeight="1" thickTop="1" thickBot="1">
      <c r="B307" s="518" t="s">
        <v>451</v>
      </c>
      <c r="C307" s="519"/>
      <c r="D307" s="519"/>
      <c r="E307" s="519"/>
      <c r="F307" s="519"/>
      <c r="G307" s="519"/>
      <c r="H307" s="519"/>
      <c r="I307" s="519"/>
      <c r="J307" s="519"/>
      <c r="K307" s="519"/>
      <c r="L307" s="519"/>
      <c r="M307" s="519"/>
      <c r="N307" s="519"/>
      <c r="O307" s="519"/>
      <c r="P307" s="519"/>
      <c r="Q307" s="519"/>
      <c r="R307" s="519"/>
      <c r="S307" s="519"/>
      <c r="T307" s="519"/>
      <c r="U307" s="519"/>
      <c r="V307" s="519"/>
      <c r="W307" s="519"/>
      <c r="X307" s="519"/>
      <c r="Y307" s="519"/>
      <c r="Z307" s="519"/>
      <c r="AA307" s="520"/>
    </row>
    <row r="308" spans="2:27" ht="14.25" thickTop="1"/>
    <row r="309" spans="2:27" s="239" customFormat="1" ht="20.100000000000001" customHeight="1" thickBot="1">
      <c r="B309" s="238" t="s">
        <v>949</v>
      </c>
      <c r="F309" s="240"/>
      <c r="H309" s="240"/>
      <c r="J309" s="240"/>
      <c r="L309" s="240"/>
      <c r="N309" s="240"/>
      <c r="P309" s="240"/>
      <c r="R309" s="240"/>
      <c r="T309" s="240"/>
      <c r="V309" s="240"/>
      <c r="X309" s="240"/>
    </row>
    <row r="310" spans="2:27" ht="19.5" customHeight="1" thickBot="1">
      <c r="B310" s="521" t="s">
        <v>452</v>
      </c>
      <c r="C310" s="524" t="s">
        <v>524</v>
      </c>
      <c r="D310" s="527" t="s">
        <v>1113</v>
      </c>
      <c r="E310" s="540"/>
      <c r="F310" s="531" t="s">
        <v>453</v>
      </c>
      <c r="G310" s="532"/>
      <c r="H310" s="532"/>
      <c r="I310" s="532"/>
      <c r="J310" s="532"/>
      <c r="K310" s="532"/>
      <c r="L310" s="532"/>
      <c r="M310" s="532"/>
      <c r="N310" s="532"/>
      <c r="O310" s="532"/>
      <c r="P310" s="532"/>
      <c r="Q310" s="533"/>
      <c r="R310" s="11"/>
      <c r="S310" s="11"/>
      <c r="T310" s="11"/>
      <c r="U310" s="11"/>
      <c r="V310" s="11"/>
      <c r="W310" s="11"/>
      <c r="X310" s="11"/>
    </row>
    <row r="311" spans="2:27" ht="19.5" customHeight="1">
      <c r="B311" s="522"/>
      <c r="C311" s="525"/>
      <c r="D311" s="541"/>
      <c r="E311" s="542"/>
      <c r="F311" s="506" t="s">
        <v>971</v>
      </c>
      <c r="G311" s="507"/>
      <c r="H311" s="506" t="s">
        <v>775</v>
      </c>
      <c r="I311" s="507"/>
      <c r="J311" s="506" t="s">
        <v>770</v>
      </c>
      <c r="K311" s="507"/>
      <c r="L311" s="506" t="s">
        <v>778</v>
      </c>
      <c r="M311" s="507"/>
      <c r="N311" s="506" t="s">
        <v>779</v>
      </c>
      <c r="O311" s="507"/>
      <c r="P311" s="506" t="s">
        <v>780</v>
      </c>
      <c r="Q311" s="507"/>
      <c r="V311" s="11"/>
      <c r="W311" s="11"/>
      <c r="X311" s="11"/>
    </row>
    <row r="312" spans="2:27" ht="19.5" customHeight="1">
      <c r="B312" s="522"/>
      <c r="C312" s="525"/>
      <c r="D312" s="510" t="s">
        <v>1115</v>
      </c>
      <c r="E312" s="512" t="s">
        <v>1114</v>
      </c>
      <c r="F312" s="508"/>
      <c r="G312" s="509"/>
      <c r="H312" s="508"/>
      <c r="I312" s="509"/>
      <c r="J312" s="508"/>
      <c r="K312" s="509"/>
      <c r="L312" s="508"/>
      <c r="M312" s="509"/>
      <c r="N312" s="508"/>
      <c r="O312" s="509"/>
      <c r="P312" s="508"/>
      <c r="Q312" s="509"/>
      <c r="V312" s="136"/>
      <c r="W312" s="136"/>
      <c r="X312" s="4"/>
    </row>
    <row r="313" spans="2:27" ht="19.5" customHeight="1" thickBot="1">
      <c r="B313" s="523"/>
      <c r="C313" s="526"/>
      <c r="D313" s="549"/>
      <c r="E313" s="572"/>
      <c r="F313" s="573" t="s">
        <v>774</v>
      </c>
      <c r="G313" s="554"/>
      <c r="H313" s="514" t="s">
        <v>781</v>
      </c>
      <c r="I313" s="515"/>
      <c r="J313" s="514" t="s">
        <v>774</v>
      </c>
      <c r="K313" s="515"/>
      <c r="L313" s="514" t="s">
        <v>652</v>
      </c>
      <c r="M313" s="515"/>
      <c r="N313" s="514" t="s">
        <v>652</v>
      </c>
      <c r="O313" s="515"/>
      <c r="P313" s="514" t="s">
        <v>781</v>
      </c>
      <c r="Q313" s="515"/>
      <c r="V313" s="4"/>
      <c r="X313" s="4"/>
    </row>
    <row r="314" spans="2:27" ht="30" customHeight="1">
      <c r="B314" s="502">
        <v>15</v>
      </c>
      <c r="C314" s="352" t="s">
        <v>337</v>
      </c>
      <c r="D314" s="253">
        <v>73</v>
      </c>
      <c r="E314" s="353">
        <v>76</v>
      </c>
      <c r="F314" s="91">
        <f>IF(全国標準卸価格!F314="","",IF(ISNUMBER(全国標準卸価格!F314),IF(入力!$C$11=1,ROUNDDOWN(全国標準卸価格!F314*地区別掛け率!F314%,-入力!$C$10),IF(入力!$C$11=2,ROUNDUP(全国標準卸価格!F314*地区別掛け率!F314%,-入力!$C$10),IF(入力!$C$11=3,ROUND(全国標準卸価格!F314*地区別掛け率!F314%,-入力!$C$10),""))),全国標準卸価格!F314))</f>
        <v>18200</v>
      </c>
      <c r="G314" s="124" t="str">
        <f>'6桁'!G314</f>
        <v>V◇</v>
      </c>
      <c r="H314" s="91" t="str">
        <f>IF(全国標準卸価格!H314="","",IF(ISNUMBER(全国標準卸価格!H314),IF(入力!$C$11=1,ROUNDDOWN(全国標準卸価格!H314*地区別掛け率!H314%,-入力!$C$10),IF(入力!$C$11=2,ROUNDUP(全国標準卸価格!H314*地区別掛け率!H314%,-入力!$C$10),IF(入力!$C$11=3,ROUND(全国標準卸価格!H314*地区別掛け率!H314%,-入力!$C$10),""))),全国標準卸価格!H314))</f>
        <v/>
      </c>
      <c r="I314" s="124">
        <f>'6桁'!I314</f>
        <v>0</v>
      </c>
      <c r="J314" s="91">
        <f>IF(全国標準卸価格!J314="","",IF(ISNUMBER(全国標準卸価格!J314),IF(入力!$C$11=1,ROUNDDOWN(全国標準卸価格!J314*地区別掛け率!J314%,-入力!$C$10),IF(入力!$C$11=2,ROUNDUP(全国標準卸価格!J314*地区別掛け率!J314%,-入力!$C$10),IF(入力!$C$11=3,ROUND(全国標準卸価格!J314*地区別掛け率!J314%,-入力!$C$10),""))),全国標準卸価格!J314))</f>
        <v>15000</v>
      </c>
      <c r="K314" s="92" t="str">
        <f>'6桁'!K314</f>
        <v>V◇</v>
      </c>
      <c r="L314" s="128">
        <f>IF(全国標準卸価格!L314="","",IF(ISNUMBER(全国標準卸価格!L314),IF(入力!$C$11=1,ROUNDDOWN(全国標準卸価格!L314*地区別掛け率!L314%,-入力!$C$10),IF(入力!$C$11=2,ROUNDUP(全国標準卸価格!L314*地区別掛け率!L314%,-入力!$C$10),IF(入力!$C$11=3,ROUND(全国標準卸価格!L314*地区別掛け率!L314%,-入力!$C$10),""))),全国標準卸価格!L314))</f>
        <v>22300</v>
      </c>
      <c r="M314" s="131" t="str">
        <f>'6桁'!M314</f>
        <v>V</v>
      </c>
      <c r="N314" s="91" t="str">
        <f>IF(全国標準卸価格!N314="","",IF(ISNUMBER(全国標準卸価格!N314),IF(入力!$C$11=1,ROUNDDOWN(全国標準卸価格!N314*地区別掛け率!N314%,-入力!$C$10),IF(入力!$C$11=2,ROUNDUP(全国標準卸価格!N314*地区別掛け率!N314%,-入力!$C$10),IF(入力!$C$11=3,ROUND(全国標準卸価格!N314*地区別掛け率!N314%,-入力!$C$10),""))),全国標準卸価格!N314))</f>
        <v/>
      </c>
      <c r="O314" s="124">
        <f>'6桁'!O314</f>
        <v>0</v>
      </c>
      <c r="P314" s="91" t="str">
        <f>IF(全国標準卸価格!P314="","",IF(ISNUMBER(全国標準卸価格!P314),IF(入力!$C$11=1,ROUNDDOWN(全国標準卸価格!P314*地区別掛け率!P314%,-入力!$C$10),IF(入力!$C$11=2,ROUNDUP(全国標準卸価格!P314*地区別掛け率!P314%,-入力!$C$10),IF(入力!$C$11=3,ROUND(全国標準卸価格!P314*地区別掛け率!P314%,-入力!$C$10),""))),全国標準卸価格!P314))</f>
        <v/>
      </c>
      <c r="Q314" s="92">
        <f>'6桁'!Q314</f>
        <v>0</v>
      </c>
      <c r="R314" s="161"/>
      <c r="S314" s="22"/>
      <c r="T314" s="74"/>
      <c r="U314" s="22"/>
      <c r="V314" s="267"/>
      <c r="W314" s="22"/>
      <c r="X314" s="4"/>
    </row>
    <row r="315" spans="2:27" ht="30" customHeight="1">
      <c r="B315" s="503"/>
      <c r="C315" s="341" t="s">
        <v>129</v>
      </c>
      <c r="D315" s="254">
        <v>82</v>
      </c>
      <c r="E315" s="342">
        <v>86</v>
      </c>
      <c r="F315" s="95" t="str">
        <f>IF(全国標準卸価格!F315="","",IF(ISNUMBER(全国標準卸価格!F315),IF(入力!$C$11=1,ROUNDDOWN(全国標準卸価格!F315*地区別掛け率!F315%,-入力!$C$10),IF(入力!$C$11=2,ROUNDUP(全国標準卸価格!F315*地区別掛け率!F315%,-入力!$C$10),IF(入力!$C$11=3,ROUND(全国標準卸価格!F315*地区別掛け率!F315%,-入力!$C$10),""))),全国標準卸価格!F315))</f>
        <v/>
      </c>
      <c r="G315" s="126">
        <f>'6桁'!G315</f>
        <v>0</v>
      </c>
      <c r="H315" s="95" t="str">
        <f>IF(全国標準卸価格!H315="","",IF(ISNUMBER(全国標準卸価格!H315),IF(入力!$C$11=1,ROUNDDOWN(全国標準卸価格!H315*地区別掛け率!H315%,-入力!$C$10),IF(入力!$C$11=2,ROUNDUP(全国標準卸価格!H315*地区別掛け率!H315%,-入力!$C$10),IF(入力!$C$11=3,ROUND(全国標準卸価格!H315*地区別掛け率!H315%,-入力!$C$10),""))),全国標準卸価格!H315))</f>
        <v/>
      </c>
      <c r="I315" s="126">
        <f>'6桁'!I315</f>
        <v>0</v>
      </c>
      <c r="J315" s="95" t="str">
        <f>IF(全国標準卸価格!J315="","",IF(ISNUMBER(全国標準卸価格!J315),IF(入力!$C$11=1,ROUNDDOWN(全国標準卸価格!J315*地区別掛け率!J315%,-入力!$C$10),IF(入力!$C$11=2,ROUNDUP(全国標準卸価格!J315*地区別掛け率!J315%,-入力!$C$10),IF(入力!$C$11=3,ROUND(全国標準卸価格!J315*地区別掛け率!J315%,-入力!$C$10),""))),全国標準卸価格!J315))</f>
        <v/>
      </c>
      <c r="K315" s="20">
        <f>'6桁'!K315</f>
        <v>0</v>
      </c>
      <c r="L315" s="95">
        <f>IF(全国標準卸価格!L315="","",IF(ISNUMBER(全国標準卸価格!L315),IF(入力!$C$11=1,ROUNDDOWN(全国標準卸価格!L315*地区別掛け率!L315%,-入力!$C$10),IF(入力!$C$11=2,ROUNDUP(全国標準卸価格!L315*地区別掛け率!L315%,-入力!$C$10),IF(入力!$C$11=3,ROUND(全国標準卸価格!L315*地区別掛け率!L315%,-入力!$C$10),""))),全国標準卸価格!L315))</f>
        <v>24100</v>
      </c>
      <c r="M315" s="20" t="str">
        <f>'6桁'!M315</f>
        <v>V</v>
      </c>
      <c r="N315" s="95" t="str">
        <f>IF(全国標準卸価格!N315="","",IF(ISNUMBER(全国標準卸価格!N315),IF(入力!$C$11=1,ROUNDDOWN(全国標準卸価格!N315*地区別掛け率!N315%,-入力!$C$10),IF(入力!$C$11=2,ROUNDUP(全国標準卸価格!N315*地区別掛け率!N315%,-入力!$C$10),IF(入力!$C$11=3,ROUND(全国標準卸価格!N315*地区別掛け率!N315%,-入力!$C$10),""))),全国標準卸価格!N315))</f>
        <v/>
      </c>
      <c r="O315" s="126">
        <f>'6桁'!O315</f>
        <v>0</v>
      </c>
      <c r="P315" s="95">
        <f>IF(全国標準卸価格!P315="","",IF(ISNUMBER(全国標準卸価格!P315),IF(入力!$C$11=1,ROUNDDOWN(全国標準卸価格!P315*地区別掛け率!P315%,-入力!$C$10),IF(入力!$C$11=2,ROUNDUP(全国標準卸価格!P315*地区別掛け率!P315%,-入力!$C$10),IF(入力!$C$11=3,ROUND(全国標準卸価格!P315*地区別掛け率!P315%,-入力!$C$10),""))),全国標準卸価格!P315))</f>
        <v>19600</v>
      </c>
      <c r="Q315" s="20" t="str">
        <f>'6桁'!Q315</f>
        <v>V</v>
      </c>
      <c r="R315" s="161"/>
      <c r="S315" s="22"/>
      <c r="T315" s="74"/>
      <c r="U315" s="22"/>
      <c r="V315" s="267"/>
      <c r="W315" s="22"/>
      <c r="X315" s="4"/>
    </row>
    <row r="316" spans="2:27" ht="30" customHeight="1">
      <c r="B316" s="503"/>
      <c r="C316" s="341" t="s">
        <v>45</v>
      </c>
      <c r="D316" s="254">
        <v>86</v>
      </c>
      <c r="E316" s="342">
        <v>89</v>
      </c>
      <c r="F316" s="95" t="str">
        <f>IF(全国標準卸価格!F316="","",IF(ISNUMBER(全国標準卸価格!F316),IF(入力!$C$11=1,ROUNDDOWN(全国標準卸価格!F316*地区別掛け率!F316%,-入力!$C$10),IF(入力!$C$11=2,ROUNDUP(全国標準卸価格!F316*地区別掛け率!F316%,-入力!$C$10),IF(入力!$C$11=3,ROUND(全国標準卸価格!F316*地区別掛け率!F316%,-入力!$C$10),""))),全国標準卸価格!F316))</f>
        <v/>
      </c>
      <c r="G316" s="126">
        <f>'6桁'!G316</f>
        <v>0</v>
      </c>
      <c r="H316" s="95" t="str">
        <f>IF(全国標準卸価格!H316="","",IF(ISNUMBER(全国標準卸価格!H316),IF(入力!$C$11=1,ROUNDDOWN(全国標準卸価格!H316*地区別掛け率!H316%,-入力!$C$10),IF(入力!$C$11=2,ROUNDUP(全国標準卸価格!H316*地区別掛け率!H316%,-入力!$C$10),IF(入力!$C$11=3,ROUND(全国標準卸価格!H316*地区別掛け率!H316%,-入力!$C$10),""))),全国標準卸価格!H316))</f>
        <v/>
      </c>
      <c r="I316" s="126">
        <f>'6桁'!I316</f>
        <v>0</v>
      </c>
      <c r="J316" s="95" t="str">
        <f>IF(全国標準卸価格!J316="","",IF(ISNUMBER(全国標準卸価格!J316),IF(入力!$C$11=1,ROUNDDOWN(全国標準卸価格!J316*地区別掛け率!J316%,-入力!$C$10),IF(入力!$C$11=2,ROUNDUP(全国標準卸価格!J316*地区別掛け率!J316%,-入力!$C$10),IF(入力!$C$11=3,ROUND(全国標準卸価格!J316*地区別掛け率!J316%,-入力!$C$10),""))),全国標準卸価格!J316))</f>
        <v/>
      </c>
      <c r="K316" s="20">
        <f>'6桁'!K316</f>
        <v>0</v>
      </c>
      <c r="L316" s="95">
        <f>IF(全国標準卸価格!L316="","",IF(ISNUMBER(全国標準卸価格!L316),IF(入力!$C$11=1,ROUNDDOWN(全国標準卸価格!L316*地区別掛け率!L316%,-入力!$C$10),IF(入力!$C$11=2,ROUNDUP(全国標準卸価格!L316*地区別掛け率!L316%,-入力!$C$10),IF(入力!$C$11=3,ROUND(全国標準卸価格!L316*地区別掛け率!L316%,-入力!$C$10),""))),全国標準卸価格!L316))</f>
        <v>28700</v>
      </c>
      <c r="M316" s="20" t="str">
        <f>'6桁'!M316</f>
        <v>V</v>
      </c>
      <c r="N316" s="95">
        <f>IF(全国標準卸価格!N316="","",IF(ISNUMBER(全国標準卸価格!N316),IF(入力!$C$11=1,ROUNDDOWN(全国標準卸価格!N316*地区別掛け率!N316%,-入力!$C$10),IF(入力!$C$11=2,ROUNDUP(全国標準卸価格!N316*地区別掛け率!N316%,-入力!$C$10),IF(入力!$C$11=3,ROUND(全国標準卸価格!N316*地区別掛け率!N316%,-入力!$C$10),""))),全国標準卸価格!N316))</f>
        <v>34000</v>
      </c>
      <c r="O316" s="126" t="str">
        <f>'6桁'!O316</f>
        <v>▽V</v>
      </c>
      <c r="P316" s="95">
        <f>IF(全国標準卸価格!P316="","",IF(ISNUMBER(全国標準卸価格!P316),IF(入力!$C$11=1,ROUNDDOWN(全国標準卸価格!P316*地区別掛け率!P316%,-入力!$C$10),IF(入力!$C$11=2,ROUNDUP(全国標準卸価格!P316*地区別掛け率!P316%,-入力!$C$10),IF(入力!$C$11=3,ROUND(全国標準卸価格!P316*地区別掛け率!P316%,-入力!$C$10),""))),全国標準卸価格!P316))</f>
        <v>23800</v>
      </c>
      <c r="Q316" s="20" t="str">
        <f>'6桁'!Q316</f>
        <v>※V</v>
      </c>
      <c r="R316" s="161"/>
      <c r="S316" s="22"/>
      <c r="T316" s="74"/>
      <c r="U316" s="22"/>
      <c r="V316" s="267"/>
      <c r="W316" s="22"/>
      <c r="X316" s="4"/>
    </row>
    <row r="317" spans="2:27" ht="30" customHeight="1">
      <c r="B317" s="503"/>
      <c r="C317" s="341" t="s">
        <v>363</v>
      </c>
      <c r="D317" s="254">
        <v>88</v>
      </c>
      <c r="E317" s="342"/>
      <c r="F317" s="95" t="str">
        <f>IF(全国標準卸価格!F317="","",IF(ISNUMBER(全国標準卸価格!F317),IF(入力!$C$11=1,ROUNDDOWN(全国標準卸価格!F317*地区別掛け率!F317%,-入力!$C$10),IF(入力!$C$11=2,ROUNDUP(全国標準卸価格!F317*地区別掛け率!F317%,-入力!$C$10),IF(入力!$C$11=3,ROUND(全国標準卸価格!F317*地区別掛け率!F317%,-入力!$C$10),""))),全国標準卸価格!F317))</f>
        <v/>
      </c>
      <c r="G317" s="126">
        <f>'6桁'!G317</f>
        <v>0</v>
      </c>
      <c r="H317" s="95" t="str">
        <f>IF(全国標準卸価格!H317="","",IF(ISNUMBER(全国標準卸価格!H317),IF(入力!$C$11=1,ROUNDDOWN(全国標準卸価格!H317*地区別掛け率!H317%,-入力!$C$10),IF(入力!$C$11=2,ROUNDUP(全国標準卸価格!H317*地区別掛け率!H317%,-入力!$C$10),IF(入力!$C$11=3,ROUND(全国標準卸価格!H317*地区別掛け率!H317%,-入力!$C$10),""))),全国標準卸価格!H317))</f>
        <v/>
      </c>
      <c r="I317" s="126">
        <f>'6桁'!I317</f>
        <v>0</v>
      </c>
      <c r="J317" s="95" t="str">
        <f>IF(全国標準卸価格!J317="","",IF(ISNUMBER(全国標準卸価格!J317),IF(入力!$C$11=1,ROUNDDOWN(全国標準卸価格!J317*地区別掛け率!J317%,-入力!$C$10),IF(入力!$C$11=2,ROUNDUP(全国標準卸価格!J317*地区別掛け率!J317%,-入力!$C$10),IF(入力!$C$11=3,ROUND(全国標準卸価格!J317*地区別掛け率!J317%,-入力!$C$10),""))),全国標準卸価格!J317))</f>
        <v/>
      </c>
      <c r="K317" s="20">
        <f>'6桁'!K317</f>
        <v>0</v>
      </c>
      <c r="L317" s="95" t="str">
        <f>IF(全国標準卸価格!L317="","",IF(ISNUMBER(全国標準卸価格!L317),IF(入力!$C$11=1,ROUNDDOWN(全国標準卸価格!L317*地区別掛け率!L317%,-入力!$C$10),IF(入力!$C$11=2,ROUNDUP(全国標準卸価格!L317*地区別掛け率!L317%,-入力!$C$10),IF(入力!$C$11=3,ROUND(全国標準卸価格!L317*地区別掛け率!L317%,-入力!$C$10),""))),全国標準卸価格!L317))</f>
        <v/>
      </c>
      <c r="M317" s="20">
        <f>'6桁'!M317</f>
        <v>0</v>
      </c>
      <c r="N317" s="95">
        <f>IF(全国標準卸価格!N317="","",IF(ISNUMBER(全国標準卸価格!N317),IF(入力!$C$11=1,ROUNDDOWN(全国標準卸価格!N317*地区別掛け率!N317%,-入力!$C$10),IF(入力!$C$11=2,ROUNDUP(全国標準卸価格!N317*地区別掛け率!N317%,-入力!$C$10),IF(入力!$C$11=3,ROUND(全国標準卸価格!N317*地区別掛け率!N317%,-入力!$C$10),""))),全国標準卸価格!N317))</f>
        <v>36500</v>
      </c>
      <c r="O317" s="126" t="str">
        <f>'6桁'!O317</f>
        <v>▽V</v>
      </c>
      <c r="P317" s="95" t="str">
        <f>IF(全国標準卸価格!P317="","",IF(ISNUMBER(全国標準卸価格!P317),IF(入力!$C$11=1,ROUNDDOWN(全国標準卸価格!P317*地区別掛け率!P317%,-入力!$C$10),IF(入力!$C$11=2,ROUNDUP(全国標準卸価格!P317*地区別掛け率!P317%,-入力!$C$10),IF(入力!$C$11=3,ROUND(全国標準卸価格!P317*地区別掛け率!P317%,-入力!$C$10),""))),全国標準卸価格!P317))</f>
        <v/>
      </c>
      <c r="Q317" s="20">
        <f>'6桁'!Q317</f>
        <v>0</v>
      </c>
      <c r="R317" s="161"/>
      <c r="S317" s="22"/>
      <c r="T317" s="74"/>
      <c r="U317" s="22"/>
      <c r="V317" s="267"/>
      <c r="W317" s="22"/>
      <c r="X317" s="4"/>
    </row>
    <row r="318" spans="2:27" ht="30" customHeight="1">
      <c r="B318" s="503"/>
      <c r="C318" s="341" t="s">
        <v>338</v>
      </c>
      <c r="D318" s="254">
        <v>75</v>
      </c>
      <c r="E318" s="342"/>
      <c r="F318" s="95">
        <f>IF(全国標準卸価格!F318="","",IF(ISNUMBER(全国標準卸価格!F318),IF(入力!$C$11=1,ROUNDDOWN(全国標準卸価格!F318*地区別掛け率!F318%,-入力!$C$10),IF(入力!$C$11=2,ROUNDUP(全国標準卸価格!F318*地区別掛け率!F318%,-入力!$C$10),IF(入力!$C$11=3,ROUND(全国標準卸価格!F318*地区別掛け率!F318%,-入力!$C$10),""))),全国標準卸価格!F318))</f>
        <v>16800</v>
      </c>
      <c r="G318" s="126" t="str">
        <f>'6桁'!G318</f>
        <v>V◇</v>
      </c>
      <c r="H318" s="95">
        <f>IF(全国標準卸価格!H318="","",IF(ISNUMBER(全国標準卸価格!H318),IF(入力!$C$11=1,ROUNDDOWN(全国標準卸価格!H318*地区別掛け率!H318%,-入力!$C$10),IF(入力!$C$11=2,ROUNDUP(全国標準卸価格!H318*地区別掛け率!H318%,-入力!$C$10),IF(入力!$C$11=3,ROUND(全国標準卸価格!H318*地区別掛け率!H318%,-入力!$C$10),""))),全国標準卸価格!H318))</f>
        <v>16300</v>
      </c>
      <c r="I318" s="126" t="str">
        <f>'6桁'!I318</f>
        <v>V△</v>
      </c>
      <c r="J318" s="95">
        <f>IF(全国標準卸価格!J318="","",IF(ISNUMBER(全国標準卸価格!J318),IF(入力!$C$11=1,ROUNDDOWN(全国標準卸価格!J318*地区別掛け率!J318%,-入力!$C$10),IF(入力!$C$11=2,ROUNDUP(全国標準卸価格!J318*地区別掛け率!J318%,-入力!$C$10),IF(入力!$C$11=3,ROUND(全国標準卸価格!J318*地区別掛け率!J318%,-入力!$C$10),""))),全国標準卸価格!J318))</f>
        <v>13700</v>
      </c>
      <c r="K318" s="20" t="str">
        <f>'6桁'!K318</f>
        <v>V◇</v>
      </c>
      <c r="L318" s="95">
        <f>IF(全国標準卸価格!L318="","",IF(ISNUMBER(全国標準卸価格!L318),IF(入力!$C$11=1,ROUNDDOWN(全国標準卸価格!L318*地区別掛け率!L318%,-入力!$C$10),IF(入力!$C$11=2,ROUNDUP(全国標準卸価格!L318*地区別掛け率!L318%,-入力!$C$10),IF(入力!$C$11=3,ROUND(全国標準卸価格!L318*地区別掛け率!L318%,-入力!$C$10),""))),全国標準卸価格!L318))</f>
        <v>21400</v>
      </c>
      <c r="M318" s="20" t="str">
        <f>'6桁'!M318</f>
        <v>V</v>
      </c>
      <c r="N318" s="95">
        <f>IF(全国標準卸価格!N318="","",IF(ISNUMBER(全国標準卸価格!N318),IF(入力!$C$11=1,ROUNDDOWN(全国標準卸価格!N318*地区別掛け率!N318%,-入力!$C$10),IF(入力!$C$11=2,ROUNDUP(全国標準卸価格!N318*地区別掛け率!N318%,-入力!$C$10),IF(入力!$C$11=3,ROUND(全国標準卸価格!N318*地区別掛け率!N318%,-入力!$C$10),""))),全国標準卸価格!N318))</f>
        <v>25200</v>
      </c>
      <c r="O318" s="126" t="str">
        <f>'6桁'!O318</f>
        <v>▽V</v>
      </c>
      <c r="P318" s="95" t="str">
        <f>IF(全国標準卸価格!P318="","",IF(ISNUMBER(全国標準卸価格!P318),IF(入力!$C$11=1,ROUNDDOWN(全国標準卸価格!P318*地区別掛け率!P318%,-入力!$C$10),IF(入力!$C$11=2,ROUNDUP(全国標準卸価格!P318*地区別掛け率!P318%,-入力!$C$10),IF(入力!$C$11=3,ROUND(全国標準卸価格!P318*地区別掛け率!P318%,-入力!$C$10),""))),全国標準卸価格!P318))</f>
        <v/>
      </c>
      <c r="Q318" s="20">
        <f>'6桁'!Q318</f>
        <v>0</v>
      </c>
      <c r="R318" s="161"/>
      <c r="S318" s="22"/>
      <c r="T318" s="74"/>
      <c r="U318" s="22"/>
      <c r="V318" s="267"/>
      <c r="W318" s="22"/>
      <c r="X318" s="4"/>
    </row>
    <row r="319" spans="2:27" ht="30" customHeight="1">
      <c r="B319" s="503"/>
      <c r="C319" s="341" t="s">
        <v>729</v>
      </c>
      <c r="D319" s="254">
        <v>77</v>
      </c>
      <c r="E319" s="342"/>
      <c r="F319" s="95">
        <f>IF(全国標準卸価格!F319="","",IF(ISNUMBER(全国標準卸価格!F319),IF(入力!$C$11=1,ROUNDDOWN(全国標準卸価格!F319*地区別掛け率!F319%,-入力!$C$10),IF(入力!$C$11=2,ROUNDUP(全国標準卸価格!F319*地区別掛け率!F319%,-入力!$C$10),IF(入力!$C$11=3,ROUND(全国標準卸価格!F319*地区別掛け率!F319%,-入力!$C$10),""))),全国標準卸価格!F319))</f>
        <v>20500</v>
      </c>
      <c r="G319" s="126" t="str">
        <f>'6桁'!G319</f>
        <v>V</v>
      </c>
      <c r="H319" s="95">
        <f>IF(全国標準卸価格!H319="","",IF(ISNUMBER(全国標準卸価格!H319),IF(入力!$C$11=1,ROUNDDOWN(全国標準卸価格!H319*地区別掛け率!H319%,-入力!$C$10),IF(入力!$C$11=2,ROUNDUP(全国標準卸価格!H319*地区別掛け率!H319%,-入力!$C$10),IF(入力!$C$11=3,ROUND(全国標準卸価格!H319*地区別掛け率!H319%,-入力!$C$10),""))),全国標準卸価格!H319))</f>
        <v>19900</v>
      </c>
      <c r="I319" s="126" t="str">
        <f>'6桁'!I319</f>
        <v>V△</v>
      </c>
      <c r="J319" s="95">
        <f>IF(全国標準卸価格!J319="","",IF(ISNUMBER(全国標準卸価格!J319),IF(入力!$C$11=1,ROUNDDOWN(全国標準卸価格!J319*地区別掛け率!J319%,-入力!$C$10),IF(入力!$C$11=2,ROUNDUP(全国標準卸価格!J319*地区別掛け率!J319%,-入力!$C$10),IF(入力!$C$11=3,ROUND(全国標準卸価格!J319*地区別掛け率!J319%,-入力!$C$10),""))),全国標準卸価格!J319))</f>
        <v>18500</v>
      </c>
      <c r="K319" s="20" t="str">
        <f>'6桁'!K319</f>
        <v>V◇</v>
      </c>
      <c r="L319" s="95" t="str">
        <f>IF(全国標準卸価格!L319="","",IF(ISNUMBER(全国標準卸価格!L319),IF(入力!$C$11=1,ROUNDDOWN(全国標準卸価格!L319*地区別掛け率!L319%,-入力!$C$10),IF(入力!$C$11=2,ROUNDUP(全国標準卸価格!L319*地区別掛け率!L319%,-入力!$C$10),IF(入力!$C$11=3,ROUND(全国標準卸価格!L319*地区別掛け率!L319%,-入力!$C$10),""))),全国標準卸価格!L319))</f>
        <v/>
      </c>
      <c r="M319" s="20">
        <f>'6桁'!M319</f>
        <v>0</v>
      </c>
      <c r="N319" s="95" t="str">
        <f>IF(全国標準卸価格!N319="","",IF(ISNUMBER(全国標準卸価格!N319),IF(入力!$C$11=1,ROUNDDOWN(全国標準卸価格!N319*地区別掛け率!N319%,-入力!$C$10),IF(入力!$C$11=2,ROUNDUP(全国標準卸価格!N319*地区別掛け率!N319%,-入力!$C$10),IF(入力!$C$11=3,ROUND(全国標準卸価格!N319*地区別掛け率!N319%,-入力!$C$10),""))),全国標準卸価格!N319))</f>
        <v/>
      </c>
      <c r="O319" s="126">
        <f>'6桁'!O319</f>
        <v>0</v>
      </c>
      <c r="P319" s="95" t="str">
        <f>IF(全国標準卸価格!P319="","",IF(ISNUMBER(全国標準卸価格!P319),IF(入力!$C$11=1,ROUNDDOWN(全国標準卸価格!P319*地区別掛け率!P319%,-入力!$C$10),IF(入力!$C$11=2,ROUNDUP(全国標準卸価格!P319*地区別掛け率!P319%,-入力!$C$10),IF(入力!$C$11=3,ROUND(全国標準卸価格!P319*地区別掛け率!P319%,-入力!$C$10),""))),全国標準卸価格!P319))</f>
        <v/>
      </c>
      <c r="Q319" s="20">
        <f>'6桁'!Q319</f>
        <v>0</v>
      </c>
      <c r="R319" s="161"/>
      <c r="S319" s="22"/>
      <c r="T319" s="74"/>
      <c r="U319" s="22"/>
      <c r="V319" s="267"/>
      <c r="W319" s="22"/>
      <c r="X319" s="4"/>
    </row>
    <row r="320" spans="2:27" ht="30" customHeight="1">
      <c r="B320" s="503"/>
      <c r="C320" s="341" t="s">
        <v>53</v>
      </c>
      <c r="D320" s="254" t="s">
        <v>1117</v>
      </c>
      <c r="E320" s="342">
        <v>86</v>
      </c>
      <c r="F320" s="95">
        <f>IF(全国標準卸価格!F320="","",IF(ISNUMBER(全国標準卸価格!F320),IF(入力!$C$11=1,ROUNDDOWN(全国標準卸価格!F320*地区別掛け率!F320%,-入力!$C$10),IF(入力!$C$11=2,ROUNDUP(全国標準卸価格!F320*地区別掛け率!F320%,-入力!$C$10),IF(入力!$C$11=3,ROUND(全国標準卸価格!F320*地区別掛け率!F320%,-入力!$C$10),""))),全国標準卸価格!F320))</f>
        <v>20800</v>
      </c>
      <c r="G320" s="126" t="str">
        <f>'6桁'!G320</f>
        <v>V</v>
      </c>
      <c r="H320" s="95" t="str">
        <f>IF(全国標準卸価格!H320="","",IF(ISNUMBER(全国標準卸価格!H320),IF(入力!$C$11=1,ROUNDDOWN(全国標準卸価格!H320*地区別掛け率!H320%,-入力!$C$10),IF(入力!$C$11=2,ROUNDUP(全国標準卸価格!H320*地区別掛け率!H320%,-入力!$C$10),IF(入力!$C$11=3,ROUND(全国標準卸価格!H320*地区別掛け率!H320%,-入力!$C$10),""))),全国標準卸価格!H320))</f>
        <v/>
      </c>
      <c r="I320" s="126">
        <f>'6桁'!I320</f>
        <v>0</v>
      </c>
      <c r="J320" s="95">
        <f>IF(全国標準卸価格!J320="","",IF(ISNUMBER(全国標準卸価格!J320),IF(入力!$C$11=1,ROUNDDOWN(全国標準卸価格!J320*地区別掛け率!J320%,-入力!$C$10),IF(入力!$C$11=2,ROUNDUP(全国標準卸価格!J320*地区別掛け率!J320%,-入力!$C$10),IF(入力!$C$11=3,ROUND(全国標準卸価格!J320*地区別掛け率!J320%,-入力!$C$10),""))),全国標準卸価格!J320))</f>
        <v>19100</v>
      </c>
      <c r="K320" s="20" t="str">
        <f>'6桁'!K320</f>
        <v>V◇</v>
      </c>
      <c r="L320" s="95" t="str">
        <f>IF(全国標準卸価格!L320="","",IF(ISNUMBER(全国標準卸価格!L320),IF(入力!$C$11=1,ROUNDDOWN(全国標準卸価格!L320*地区別掛け率!L320%,-入力!$C$10),IF(入力!$C$11=2,ROUNDUP(全国標準卸価格!L320*地区別掛け率!L320%,-入力!$C$10),IF(入力!$C$11=3,ROUND(全国標準卸価格!L320*地区別掛け率!L320%,-入力!$C$10),""))),全国標準卸価格!L320))</f>
        <v/>
      </c>
      <c r="M320" s="126">
        <f>'6桁'!M320</f>
        <v>0</v>
      </c>
      <c r="N320" s="95" t="str">
        <f>IF(全国標準卸価格!N320="","",IF(ISNUMBER(全国標準卸価格!N320),IF(入力!$C$11=1,ROUNDDOWN(全国標準卸価格!N320*地区別掛け率!N320%,-入力!$C$10),IF(入力!$C$11=2,ROUNDUP(全国標準卸価格!N320*地区別掛け率!N320%,-入力!$C$10),IF(入力!$C$11=3,ROUND(全国標準卸価格!N320*地区別掛け率!N320%,-入力!$C$10),""))),全国標準卸価格!N320))</f>
        <v/>
      </c>
      <c r="O320" s="126">
        <f>'6桁'!O320</f>
        <v>0</v>
      </c>
      <c r="P320" s="95">
        <f>IF(全国標準卸価格!P320="","",IF(ISNUMBER(全国標準卸価格!P320),IF(入力!$C$11=1,ROUNDDOWN(全国標準卸価格!P320*地区別掛け率!P320%,-入力!$C$10),IF(入力!$C$11=2,ROUNDUP(全国標準卸価格!P320*地区別掛け率!P320%,-入力!$C$10),IF(入力!$C$11=3,ROUND(全国標準卸価格!P320*地区別掛け率!P320%,-入力!$C$10),""))),全国標準卸価格!P320))</f>
        <v>20800</v>
      </c>
      <c r="Q320" s="20" t="str">
        <f>'6桁'!Q320</f>
        <v>V
DZ101</v>
      </c>
      <c r="R320" s="161"/>
      <c r="S320" s="22"/>
      <c r="T320" s="74"/>
      <c r="U320" s="22"/>
      <c r="V320" s="267"/>
      <c r="W320" s="22"/>
      <c r="X320" s="4"/>
    </row>
    <row r="321" spans="2:24" ht="30" customHeight="1">
      <c r="B321" s="503"/>
      <c r="C321" s="341" t="s">
        <v>48</v>
      </c>
      <c r="D321" s="254">
        <v>85</v>
      </c>
      <c r="E321" s="342">
        <v>89</v>
      </c>
      <c r="F321" s="95">
        <f>IF(全国標準卸価格!F321="","",IF(ISNUMBER(全国標準卸価格!F321),IF(入力!$C$11=1,ROUNDDOWN(全国標準卸価格!F321*地区別掛け率!F321%,-入力!$C$10),IF(入力!$C$11=2,ROUNDUP(全国標準卸価格!F321*地区別掛け率!F321%,-入力!$C$10),IF(入力!$C$11=3,ROUND(全国標準卸価格!F321*地区別掛け率!F321%,-入力!$C$10),""))),全国標準卸価格!F321))</f>
        <v>21200</v>
      </c>
      <c r="G321" s="126" t="str">
        <f>'6桁'!G321</f>
        <v>V</v>
      </c>
      <c r="H321" s="95" t="str">
        <f>IF(全国標準卸価格!H321="","",IF(ISNUMBER(全国標準卸価格!H321),IF(入力!$C$11=1,ROUNDDOWN(全国標準卸価格!H321*地区別掛け率!H321%,-入力!$C$10),IF(入力!$C$11=2,ROUNDUP(全国標準卸価格!H321*地区別掛け率!H321%,-入力!$C$10),IF(入力!$C$11=3,ROUND(全国標準卸価格!H321*地区別掛け率!H321%,-入力!$C$10),""))),全国標準卸価格!H321))</f>
        <v/>
      </c>
      <c r="I321" s="126">
        <f>'6桁'!I321</f>
        <v>0</v>
      </c>
      <c r="J321" s="95">
        <f>IF(全国標準卸価格!J321="","",IF(ISNUMBER(全国標準卸価格!J321),IF(入力!$C$11=1,ROUNDDOWN(全国標準卸価格!J321*地区別掛け率!J321%,-入力!$C$10),IF(入力!$C$11=2,ROUNDUP(全国標準卸価格!J321*地区別掛け率!J321%,-入力!$C$10),IF(入力!$C$11=3,ROUND(全国標準卸価格!J321*地区別掛け率!J321%,-入力!$C$10),""))),全国標準卸価格!J321))</f>
        <v>19400</v>
      </c>
      <c r="K321" s="20" t="str">
        <f>'6桁'!K321</f>
        <v>V◇</v>
      </c>
      <c r="L321" s="95">
        <f>IF(全国標準卸価格!L321="","",IF(ISNUMBER(全国標準卸価格!L321),IF(入力!$C$11=1,ROUNDDOWN(全国標準卸価格!L321*地区別掛け率!L321%,-入力!$C$10),IF(入力!$C$11=2,ROUNDUP(全国標準卸価格!L321*地区別掛け率!L321%,-入力!$C$10),IF(入力!$C$11=3,ROUND(全国標準卸価格!L321*地区別掛け率!L321%,-入力!$C$10),""))),全国標準卸価格!L321))</f>
        <v>23800</v>
      </c>
      <c r="M321" s="20" t="str">
        <f>'6桁'!M321</f>
        <v>V</v>
      </c>
      <c r="N321" s="95" t="str">
        <f>IF(全国標準卸価格!N321="","",IF(ISNUMBER(全国標準卸価格!N321),IF(入力!$C$11=1,ROUNDDOWN(全国標準卸価格!N321*地区別掛け率!N321%,-入力!$C$10),IF(入力!$C$11=2,ROUNDUP(全国標準卸価格!N321*地区別掛け率!N321%,-入力!$C$10),IF(入力!$C$11=3,ROUND(全国標準卸価格!N321*地区別掛け率!N321%,-入力!$C$10),""))),全国標準卸価格!N321))</f>
        <v/>
      </c>
      <c r="O321" s="126">
        <f>'6桁'!O321</f>
        <v>0</v>
      </c>
      <c r="P321" s="95">
        <f>IF(全国標準卸価格!P321="","",IF(ISNUMBER(全国標準卸価格!P321),IF(入力!$C$11=1,ROUNDDOWN(全国標準卸価格!P321*地区別掛け率!P321%,-入力!$C$10),IF(入力!$C$11=2,ROUNDUP(全国標準卸価格!P321*地区別掛け率!P321%,-入力!$C$10),IF(入力!$C$11=3,ROUND(全国標準卸価格!P321*地区別掛け率!P321%,-入力!$C$10),""))),全国標準卸価格!P321))</f>
        <v>20600</v>
      </c>
      <c r="Q321" s="20" t="str">
        <f>'6桁'!Q321</f>
        <v>V</v>
      </c>
      <c r="R321" s="161"/>
      <c r="S321" s="22"/>
      <c r="T321" s="74"/>
      <c r="U321" s="22"/>
      <c r="V321" s="267"/>
      <c r="W321" s="22"/>
      <c r="X321" s="4"/>
    </row>
    <row r="322" spans="2:24" ht="30" customHeight="1">
      <c r="B322" s="503"/>
      <c r="C322" s="341" t="s">
        <v>54</v>
      </c>
      <c r="D322" s="254" t="s">
        <v>1118</v>
      </c>
      <c r="E322" s="342"/>
      <c r="F322" s="95" t="str">
        <f>IF(全国標準卸価格!F322="","",IF(ISNUMBER(全国標準卸価格!F322),IF(入力!$C$11=1,ROUNDDOWN(全国標準卸価格!F322*地区別掛け率!F322%,-入力!$C$10),IF(入力!$C$11=2,ROUNDUP(全国標準卸価格!F322*地区別掛け率!F322%,-入力!$C$10),IF(入力!$C$11=3,ROUND(全国標準卸価格!F322*地区別掛け率!F322%,-入力!$C$10),""))),全国標準卸価格!F322))</f>
        <v/>
      </c>
      <c r="G322" s="126">
        <f>'6桁'!G322</f>
        <v>0</v>
      </c>
      <c r="H322" s="95" t="str">
        <f>IF(全国標準卸価格!H322="","",IF(ISNUMBER(全国標準卸価格!H322),IF(入力!$C$11=1,ROUNDDOWN(全国標準卸価格!H322*地区別掛け率!H322%,-入力!$C$10),IF(入力!$C$11=2,ROUNDUP(全国標準卸価格!H322*地区別掛け率!H322%,-入力!$C$10),IF(入力!$C$11=3,ROUND(全国標準卸価格!H322*地区別掛け率!H322%,-入力!$C$10),""))),全国標準卸価格!H322))</f>
        <v/>
      </c>
      <c r="I322" s="126">
        <f>'6桁'!I322</f>
        <v>0</v>
      </c>
      <c r="J322" s="95" t="str">
        <f>IF(全国標準卸価格!J322="","",IF(ISNUMBER(全国標準卸価格!J322),IF(入力!$C$11=1,ROUNDDOWN(全国標準卸価格!J322*地区別掛け率!J322%,-入力!$C$10),IF(入力!$C$11=2,ROUNDUP(全国標準卸価格!J322*地区別掛け率!J322%,-入力!$C$10),IF(入力!$C$11=3,ROUND(全国標準卸価格!J322*地区別掛け率!J322%,-入力!$C$10),""))),全国標準卸価格!J322))</f>
        <v/>
      </c>
      <c r="K322" s="20">
        <f>'6桁'!K322</f>
        <v>0</v>
      </c>
      <c r="L322" s="95" t="str">
        <f>IF(全国標準卸価格!L322="","",IF(ISNUMBER(全国標準卸価格!L322),IF(入力!$C$11=1,ROUNDDOWN(全国標準卸価格!L322*地区別掛け率!L322%,-入力!$C$10),IF(入力!$C$11=2,ROUNDUP(全国標準卸価格!L322*地区別掛け率!L322%,-入力!$C$10),IF(入力!$C$11=3,ROUND(全国標準卸価格!L322*地区別掛け率!L322%,-入力!$C$10),""))),全国標準卸価格!L322))</f>
        <v/>
      </c>
      <c r="M322" s="20">
        <f>'6桁'!M322</f>
        <v>0</v>
      </c>
      <c r="N322" s="95" t="str">
        <f>IF(全国標準卸価格!N322="","",IF(ISNUMBER(全国標準卸価格!N322),IF(入力!$C$11=1,ROUNDDOWN(全国標準卸価格!N322*地区別掛け率!N322%,-入力!$C$10),IF(入力!$C$11=2,ROUNDUP(全国標準卸価格!N322*地区別掛け率!N322%,-入力!$C$10),IF(入力!$C$11=3,ROUND(全国標準卸価格!N322*地区別掛け率!N322%,-入力!$C$10),""))),全国標準卸価格!N322))</f>
        <v/>
      </c>
      <c r="O322" s="126">
        <f>'6桁'!O322</f>
        <v>0</v>
      </c>
      <c r="P322" s="95">
        <f>IF(全国標準卸価格!P322="","",IF(ISNUMBER(全国標準卸価格!P322),IF(入力!$C$11=1,ROUNDDOWN(全国標準卸価格!P322*地区別掛け率!P322%,-入力!$C$10),IF(入力!$C$11=2,ROUNDUP(全国標準卸価格!P322*地区別掛け率!P322%,-入力!$C$10),IF(入力!$C$11=3,ROUND(全国標準卸価格!P322*地区別掛け率!P322%,-入力!$C$10),""))),全国標準卸価格!P322))</f>
        <v>23100</v>
      </c>
      <c r="Q322" s="20" t="str">
        <f>'6桁'!Q322</f>
        <v>V</v>
      </c>
      <c r="R322" s="161"/>
      <c r="S322" s="22"/>
      <c r="T322" s="74"/>
      <c r="U322" s="22"/>
      <c r="V322" s="267"/>
      <c r="W322" s="22"/>
      <c r="X322" s="4"/>
    </row>
    <row r="323" spans="2:24" ht="30" customHeight="1">
      <c r="B323" s="503"/>
      <c r="C323" s="341" t="s">
        <v>316</v>
      </c>
      <c r="D323" s="254">
        <v>74</v>
      </c>
      <c r="E323" s="342"/>
      <c r="F323" s="95" t="str">
        <f>IF(全国標準卸価格!F323="","",IF(ISNUMBER(全国標準卸価格!F323),IF(入力!$C$11=1,ROUNDDOWN(全国標準卸価格!F323*地区別掛け率!F323%,-入力!$C$10),IF(入力!$C$11=2,ROUNDUP(全国標準卸価格!F323*地区別掛け率!F323%,-入力!$C$10),IF(入力!$C$11=3,ROUND(全国標準卸価格!F323*地区別掛け率!F323%,-入力!$C$10),""))),全国標準卸価格!F323))</f>
        <v/>
      </c>
      <c r="G323" s="96">
        <f>'6桁'!G323</f>
        <v>0</v>
      </c>
      <c r="H323" s="95" t="str">
        <f>IF(全国標準卸価格!H323="","",IF(ISNUMBER(全国標準卸価格!H323),IF(入力!$C$11=1,ROUNDDOWN(全国標準卸価格!H323*地区別掛け率!H323%,-入力!$C$10),IF(入力!$C$11=2,ROUNDUP(全国標準卸価格!H323*地区別掛け率!H323%,-入力!$C$10),IF(入力!$C$11=3,ROUND(全国標準卸価格!H323*地区別掛け率!H323%,-入力!$C$10),""))),全国標準卸価格!H323))</f>
        <v/>
      </c>
      <c r="I323" s="126">
        <f>'6桁'!I323</f>
        <v>0</v>
      </c>
      <c r="J323" s="95">
        <f>IF(全国標準卸価格!J323="","",IF(ISNUMBER(全国標準卸価格!J323),IF(入力!$C$11=1,ROUNDDOWN(全国標準卸価格!J323*地区別掛け率!J323%,-入力!$C$10),IF(入力!$C$11=2,ROUNDUP(全国標準卸価格!J323*地区別掛け率!J323%,-入力!$C$10),IF(入力!$C$11=3,ROUND(全国標準卸価格!J323*地区別掛け率!J323%,-入力!$C$10),""))),全国標準卸価格!J323))</f>
        <v>13900</v>
      </c>
      <c r="K323" s="20" t="str">
        <f>'6桁'!K323</f>
        <v>H◇</v>
      </c>
      <c r="L323" s="95" t="str">
        <f>IF(全国標準卸価格!L323="","",IF(ISNUMBER(全国標準卸価格!L323),IF(入力!$C$11=1,ROUNDDOWN(全国標準卸価格!L323*地区別掛け率!L323%,-入力!$C$10),IF(入力!$C$11=2,ROUNDUP(全国標準卸価格!L323*地区別掛け率!L323%,-入力!$C$10),IF(入力!$C$11=3,ROUND(全国標準卸価格!L323*地区別掛け率!L323%,-入力!$C$10),""))),全国標準卸価格!L323))</f>
        <v/>
      </c>
      <c r="M323" s="20">
        <f>'6桁'!M323</f>
        <v>0</v>
      </c>
      <c r="N323" s="95" t="str">
        <f>IF(全国標準卸価格!N323="","",IF(ISNUMBER(全国標準卸価格!N323),IF(入力!$C$11=1,ROUNDDOWN(全国標準卸価格!N323*地区別掛け率!N323%,-入力!$C$10),IF(入力!$C$11=2,ROUNDUP(全国標準卸価格!N323*地区別掛け率!N323%,-入力!$C$10),IF(入力!$C$11=3,ROUND(全国標準卸価格!N323*地区別掛け率!N323%,-入力!$C$10),""))),全国標準卸価格!N323))</f>
        <v/>
      </c>
      <c r="O323" s="126">
        <f>'6桁'!O323</f>
        <v>0</v>
      </c>
      <c r="P323" s="95" t="str">
        <f>IF(全国標準卸価格!P323="","",IF(ISNUMBER(全国標準卸価格!P323),IF(入力!$C$11=1,ROUNDDOWN(全国標準卸価格!P323*地区別掛け率!P323%,-入力!$C$10),IF(入力!$C$11=2,ROUNDUP(全国標準卸価格!P323*地区別掛け率!P323%,-入力!$C$10),IF(入力!$C$11=3,ROUND(全国標準卸価格!P323*地区別掛け率!P323%,-入力!$C$10),""))),全国標準卸価格!P323))</f>
        <v/>
      </c>
      <c r="Q323" s="20">
        <f>'6桁'!Q323</f>
        <v>0</v>
      </c>
      <c r="R323" s="161"/>
      <c r="S323" s="22"/>
      <c r="T323" s="74"/>
      <c r="U323" s="22"/>
      <c r="V323" s="267"/>
      <c r="W323" s="22"/>
      <c r="X323" s="4"/>
    </row>
    <row r="324" spans="2:24" ht="30" customHeight="1">
      <c r="B324" s="503"/>
      <c r="C324" s="411" t="s">
        <v>204</v>
      </c>
      <c r="D324" s="317">
        <v>77</v>
      </c>
      <c r="E324" s="249"/>
      <c r="F324" s="319">
        <f>IF(全国標準卸価格!F324="","",IF(ISNUMBER(全国標準卸価格!F324),IF(入力!$C$11=1,ROUNDDOWN(全国標準卸価格!F324*地区別掛け率!F324%,-入力!$C$10),IF(入力!$C$11=2,ROUNDUP(全国標準卸価格!F324*地区別掛け率!F324%,-入力!$C$10),IF(入力!$C$11=3,ROUND(全国標準卸価格!F324*地区別掛け率!F324%,-入力!$C$10),""))),全国標準卸価格!F324))</f>
        <v>16800</v>
      </c>
      <c r="G324" s="126" t="str">
        <f>'6桁'!G324</f>
        <v>H◇</v>
      </c>
      <c r="H324" s="319">
        <f>IF(全国標準卸価格!H324="","",IF(ISNUMBER(全国標準卸価格!H324),IF(入力!$C$11=1,ROUNDDOWN(全国標準卸価格!H324*地区別掛け率!H324%,-入力!$C$10),IF(入力!$C$11=2,ROUNDUP(全国標準卸価格!H324*地区別掛け率!H324%,-入力!$C$10),IF(入力!$C$11=3,ROUND(全国標準卸価格!H324*地区別掛け率!H324%,-入力!$C$10),""))),全国標準卸価格!H324))</f>
        <v>16500</v>
      </c>
      <c r="I324" s="132" t="str">
        <f>'6桁'!I324</f>
        <v>H△</v>
      </c>
      <c r="J324" s="95">
        <f>IF(全国標準卸価格!J324="","",IF(ISNUMBER(全国標準卸価格!J324),IF(入力!$C$11=1,ROUNDDOWN(全国標準卸価格!J324*地区別掛け率!J324%,-入力!$C$10),IF(入力!$C$11=2,ROUNDUP(全国標準卸価格!J324*地区別掛け率!J324%,-入力!$C$10),IF(入力!$C$11=3,ROUND(全国標準卸価格!J324*地区別掛け率!J324%,-入力!$C$10),""))),全国標準卸価格!J324))</f>
        <v>13700</v>
      </c>
      <c r="K324" s="20" t="str">
        <f>'6桁'!K324</f>
        <v>H◇</v>
      </c>
      <c r="L324" s="319" t="str">
        <f>IF(全国標準卸価格!L324="","",IF(ISNUMBER(全国標準卸価格!L324),IF(入力!$C$11=1,ROUNDDOWN(全国標準卸価格!L324*地区別掛け率!L324%,-入力!$C$10),IF(入力!$C$11=2,ROUNDUP(全国標準卸価格!L324*地区別掛け率!L324%,-入力!$C$10),IF(入力!$C$11=3,ROUND(全国標準卸価格!L324*地区別掛け率!L324%,-入力!$C$10),""))),全国標準卸価格!L324))</f>
        <v/>
      </c>
      <c r="M324" s="236">
        <f>'6桁'!M324</f>
        <v>0</v>
      </c>
      <c r="N324" s="319" t="str">
        <f>IF(全国標準卸価格!N324="","",IF(ISNUMBER(全国標準卸価格!N324),IF(入力!$C$11=1,ROUNDDOWN(全国標準卸価格!N324*地区別掛け率!N324%,-入力!$C$10),IF(入力!$C$11=2,ROUNDUP(全国標準卸価格!N324*地区別掛け率!N324%,-入力!$C$10),IF(入力!$C$11=3,ROUND(全国標準卸価格!N324*地区別掛け率!N324%,-入力!$C$10),""))),全国標準卸価格!N324))</f>
        <v/>
      </c>
      <c r="O324" s="126">
        <f>'6桁'!O324</f>
        <v>0</v>
      </c>
      <c r="P324" s="319" t="str">
        <f>IF(全国標準卸価格!P324="","",IF(ISNUMBER(全国標準卸価格!P324),IF(入力!$C$11=1,ROUNDDOWN(全国標準卸価格!P324*地区別掛け率!P324%,-入力!$C$10),IF(入力!$C$11=2,ROUNDUP(全国標準卸価格!P324*地区別掛け率!P324%,-入力!$C$10),IF(入力!$C$11=3,ROUND(全国標準卸価格!P324*地区別掛け率!P324%,-入力!$C$10),""))),全国標準卸価格!P324))</f>
        <v/>
      </c>
      <c r="Q324" s="236">
        <f>'6桁'!Q324</f>
        <v>0</v>
      </c>
      <c r="R324" s="161"/>
      <c r="S324" s="22"/>
      <c r="T324" s="74"/>
      <c r="U324" s="22"/>
      <c r="V324" s="267"/>
      <c r="W324" s="22"/>
      <c r="X324" s="4"/>
    </row>
    <row r="325" spans="2:24" ht="30" customHeight="1">
      <c r="B325" s="503"/>
      <c r="C325" s="87" t="s">
        <v>135</v>
      </c>
      <c r="D325" s="254">
        <v>81</v>
      </c>
      <c r="E325" s="342"/>
      <c r="F325" s="95" t="str">
        <f>IF(全国標準卸価格!F325="","",IF(ISNUMBER(全国標準卸価格!F325),IF(入力!$C$11=1,ROUNDDOWN(全国標準卸価格!F325*地区別掛け率!F325%,-入力!$C$10),IF(入力!$C$11=2,ROUNDUP(全国標準卸価格!F325*地区別掛け率!F325%,-入力!$C$10),IF(入力!$C$11=3,ROUND(全国標準卸価格!F325*地区別掛け率!F325%,-入力!$C$10),""))),全国標準卸価格!F325))</f>
        <v/>
      </c>
      <c r="G325" s="126">
        <f>'6桁'!G325</f>
        <v>0</v>
      </c>
      <c r="H325" s="95" t="str">
        <f>IF(全国標準卸価格!H325="","",IF(ISNUMBER(全国標準卸価格!H325),IF(入力!$C$11=1,ROUNDDOWN(全国標準卸価格!H325*地区別掛け率!H325%,-入力!$C$10),IF(入力!$C$11=2,ROUNDUP(全国標準卸価格!H325*地区別掛け率!H325%,-入力!$C$10),IF(入力!$C$11=3,ROUND(全国標準卸価格!H325*地区別掛け率!H325%,-入力!$C$10),""))),全国標準卸価格!H325))</f>
        <v/>
      </c>
      <c r="I325" s="126">
        <f>'6桁'!I325</f>
        <v>0</v>
      </c>
      <c r="J325" s="95">
        <f>IF(全国標準卸価格!J325="","",IF(ISNUMBER(全国標準卸価格!J325),IF(入力!$C$11=1,ROUNDDOWN(全国標準卸価格!J325*地区別掛け率!J325%,-入力!$C$10),IF(入力!$C$11=2,ROUNDUP(全国標準卸価格!J325*地区別掛け率!J325%,-入力!$C$10),IF(入力!$C$11=3,ROUND(全国標準卸価格!J325*地区別掛け率!J325%,-入力!$C$10),""))),全国標準卸価格!J325))</f>
        <v>16200</v>
      </c>
      <c r="K325" s="20" t="str">
        <f>'6桁'!K325</f>
        <v>H◇</v>
      </c>
      <c r="L325" s="95" t="str">
        <f>IF(全国標準卸価格!L325="","",IF(ISNUMBER(全国標準卸価格!L325),IF(入力!$C$11=1,ROUNDDOWN(全国標準卸価格!L325*地区別掛け率!L325%,-入力!$C$10),IF(入力!$C$11=2,ROUNDUP(全国標準卸価格!L325*地区別掛け率!L325%,-入力!$C$10),IF(入力!$C$11=3,ROUND(全国標準卸価格!L325*地区別掛け率!L325%,-入力!$C$10),""))),全国標準卸価格!L325))</f>
        <v/>
      </c>
      <c r="M325" s="126">
        <f>'6桁'!M325</f>
        <v>0</v>
      </c>
      <c r="N325" s="95" t="str">
        <f>IF(全国標準卸価格!N325="","",IF(ISNUMBER(全国標準卸価格!N325),IF(入力!$C$11=1,ROUNDDOWN(全国標準卸価格!N325*地区別掛け率!N325%,-入力!$C$10),IF(入力!$C$11=2,ROUNDUP(全国標準卸価格!N325*地区別掛け率!N325%,-入力!$C$10),IF(入力!$C$11=3,ROUND(全国標準卸価格!N325*地区別掛け率!N325%,-入力!$C$10),""))),全国標準卸価格!N325))</f>
        <v/>
      </c>
      <c r="O325" s="126">
        <f>'6桁'!O325</f>
        <v>0</v>
      </c>
      <c r="P325" s="95" t="str">
        <f>IF(全国標準卸価格!P325="","",IF(ISNUMBER(全国標準卸価格!P325),IF(入力!$C$11=1,ROUNDDOWN(全国標準卸価格!P325*地区別掛け率!P325%,-入力!$C$10),IF(入力!$C$11=2,ROUNDUP(全国標準卸価格!P325*地区別掛け率!P325%,-入力!$C$10),IF(入力!$C$11=3,ROUND(全国標準卸価格!P325*地区別掛け率!P325%,-入力!$C$10),""))),全国標準卸価格!P325))</f>
        <v/>
      </c>
      <c r="Q325" s="20">
        <f>'6桁'!Q325</f>
        <v>0</v>
      </c>
      <c r="R325" s="161"/>
      <c r="S325" s="22"/>
      <c r="T325" s="74"/>
      <c r="U325" s="22"/>
      <c r="V325" s="267"/>
      <c r="W325" s="22"/>
      <c r="X325" s="4"/>
    </row>
    <row r="326" spans="2:24" ht="30" customHeight="1">
      <c r="B326" s="503"/>
      <c r="C326" s="341" t="s">
        <v>102</v>
      </c>
      <c r="D326" s="254">
        <v>84</v>
      </c>
      <c r="E326" s="342">
        <v>88</v>
      </c>
      <c r="F326" s="95">
        <f>IF(全国標準卸価格!F326="","",IF(ISNUMBER(全国標準卸価格!F326),IF(入力!$C$11=1,ROUNDDOWN(全国標準卸価格!F326*地区別掛け率!F326%,-入力!$C$10),IF(入力!$C$11=2,ROUNDUP(全国標準卸価格!F326*地区別掛け率!F326%,-入力!$C$10),IF(入力!$C$11=3,ROUND(全国標準卸価格!F326*地区別掛け率!F326%,-入力!$C$10),""))),全国標準卸価格!F326))</f>
        <v>18600</v>
      </c>
      <c r="G326" s="126" t="str">
        <f>'6桁'!G326</f>
        <v>H</v>
      </c>
      <c r="H326" s="95">
        <f>IF(全国標準卸価格!H326="","",IF(ISNUMBER(全国標準卸価格!H326),IF(入力!$C$11=1,ROUNDDOWN(全国標準卸価格!H326*地区別掛け率!H326%,-入力!$C$10),IF(入力!$C$11=2,ROUNDUP(全国標準卸価格!H326*地区別掛け率!H326%,-入力!$C$10),IF(入力!$C$11=3,ROUND(全国標準卸価格!H326*地区別掛け率!H326%,-入力!$C$10),""))),全国標準卸価格!H326))</f>
        <v>17600</v>
      </c>
      <c r="I326" s="126" t="str">
        <f>'6桁'!I326</f>
        <v>H△</v>
      </c>
      <c r="J326" s="95">
        <f>IF(全国標準卸価格!J326="","",IF(ISNUMBER(全国標準卸価格!J326),IF(入力!$C$11=1,ROUNDDOWN(全国標準卸価格!J326*地区別掛け率!J326%,-入力!$C$10),IF(入力!$C$11=2,ROUNDUP(全国標準卸価格!J326*地区別掛け率!J326%,-入力!$C$10),IF(入力!$C$11=3,ROUND(全国標準卸価格!J326*地区別掛け率!J326%,-入力!$C$10),""))),全国標準卸価格!J326))</f>
        <v>16700</v>
      </c>
      <c r="K326" s="20" t="str">
        <f>'6桁'!K326</f>
        <v>H◇</v>
      </c>
      <c r="L326" s="95" t="str">
        <f>IF(全国標準卸価格!L326="","",IF(ISNUMBER(全国標準卸価格!L326),IF(入力!$C$11=1,ROUNDDOWN(全国標準卸価格!L326*地区別掛け率!L326%,-入力!$C$10),IF(入力!$C$11=2,ROUNDUP(全国標準卸価格!L326*地区別掛け率!L326%,-入力!$C$10),IF(入力!$C$11=3,ROUND(全国標準卸価格!L326*地区別掛け率!L326%,-入力!$C$10),""))),全国標準卸価格!L326))</f>
        <v/>
      </c>
      <c r="M326" s="20">
        <f>'6桁'!M326</f>
        <v>0</v>
      </c>
      <c r="N326" s="95" t="str">
        <f>IF(全国標準卸価格!N326="","",IF(ISNUMBER(全国標準卸価格!N326),IF(入力!$C$11=1,ROUNDDOWN(全国標準卸価格!N326*地区別掛け率!N326%,-入力!$C$10),IF(入力!$C$11=2,ROUNDUP(全国標準卸価格!N326*地区別掛け率!N326%,-入力!$C$10),IF(入力!$C$11=3,ROUND(全国標準卸価格!N326*地区別掛け率!N326%,-入力!$C$10),""))),全国標準卸価格!N326))</f>
        <v/>
      </c>
      <c r="O326" s="126">
        <f>'6桁'!O326</f>
        <v>0</v>
      </c>
      <c r="P326" s="95" t="str">
        <f>IF(全国標準卸価格!P326="","",IF(ISNUMBER(全国標準卸価格!P326),IF(入力!$C$11=1,ROUNDDOWN(全国標準卸価格!P326*地区別掛け率!P326%,-入力!$C$10),IF(入力!$C$11=2,ROUNDUP(全国標準卸価格!P326*地区別掛け率!P326%,-入力!$C$10),IF(入力!$C$11=3,ROUND(全国標準卸価格!P326*地区別掛け率!P326%,-入力!$C$10),""))),全国標準卸価格!P326))</f>
        <v/>
      </c>
      <c r="Q326" s="20">
        <f>'6桁'!Q326</f>
        <v>0</v>
      </c>
      <c r="R326" s="161"/>
      <c r="S326" s="22"/>
      <c r="T326" s="74"/>
      <c r="U326" s="22"/>
      <c r="V326" s="267"/>
      <c r="W326" s="22"/>
      <c r="X326" s="4"/>
    </row>
    <row r="327" spans="2:24" ht="30" customHeight="1">
      <c r="B327" s="503"/>
      <c r="C327" s="341" t="s">
        <v>85</v>
      </c>
      <c r="D327" s="254">
        <v>88</v>
      </c>
      <c r="E327" s="342">
        <v>92</v>
      </c>
      <c r="F327" s="95">
        <f>IF(全国標準卸価格!F327="","",IF(ISNUMBER(全国標準卸価格!F327),IF(入力!$C$11=1,ROUNDDOWN(全国標準卸価格!F327*地区別掛け率!F327%,-入力!$C$10),IF(入力!$C$11=2,ROUNDUP(全国標準卸価格!F327*地区別掛け率!F327%,-入力!$C$10),IF(入力!$C$11=3,ROUND(全国標準卸価格!F327*地区別掛け率!F327%,-入力!$C$10),""))),全国標準卸価格!F327))</f>
        <v>19400</v>
      </c>
      <c r="G327" s="126" t="str">
        <f>'6桁'!G327</f>
        <v>H
LM704</v>
      </c>
      <c r="H327" s="95">
        <f>IF(全国標準卸価格!H327="","",IF(ISNUMBER(全国標準卸価格!H327),IF(入力!$C$11=1,ROUNDDOWN(全国標準卸価格!H327*地区別掛け率!H327%,-入力!$C$10),IF(入力!$C$11=2,ROUNDUP(全国標準卸価格!H327*地区別掛け率!H327%,-入力!$C$10),IF(入力!$C$11=3,ROUND(全国標準卸価格!H327*地区別掛け率!H327%,-入力!$C$10),""))),全国標準卸価格!H327))</f>
        <v>18500</v>
      </c>
      <c r="I327" s="126" t="str">
        <f>'6桁'!I327</f>
        <v>H△</v>
      </c>
      <c r="J327" s="95">
        <f>IF(全国標準卸価格!J327="","",IF(ISNUMBER(全国標準卸価格!J327),IF(入力!$C$11=1,ROUNDDOWN(全国標準卸価格!J327*地区別掛け率!J327%,-入力!$C$10),IF(入力!$C$11=2,ROUNDUP(全国標準卸価格!J327*地区別掛け率!J327%,-入力!$C$10),IF(入力!$C$11=3,ROUND(全国標準卸価格!J327*地区別掛け率!J327%,-入力!$C$10),""))),全国標準卸価格!J327))</f>
        <v>18300</v>
      </c>
      <c r="K327" s="20" t="str">
        <f>'6桁'!K327</f>
        <v>H◇</v>
      </c>
      <c r="L327" s="95" t="str">
        <f>IF(全国標準卸価格!L327="","",IF(ISNUMBER(全国標準卸価格!L327),IF(入力!$C$11=1,ROUNDDOWN(全国標準卸価格!L327*地区別掛け率!L327%,-入力!$C$10),IF(入力!$C$11=2,ROUNDUP(全国標準卸価格!L327*地区別掛け率!L327%,-入力!$C$10),IF(入力!$C$11=3,ROUND(全国標準卸価格!L327*地区別掛け率!L327%,-入力!$C$10),""))),全国標準卸価格!L327))</f>
        <v/>
      </c>
      <c r="M327" s="126">
        <f>'6桁'!M327</f>
        <v>0</v>
      </c>
      <c r="N327" s="95" t="str">
        <f>IF(全国標準卸価格!N327="","",IF(ISNUMBER(全国標準卸価格!N327),IF(入力!$C$11=1,ROUNDDOWN(全国標準卸価格!N327*地区別掛け率!N327%,-入力!$C$10),IF(入力!$C$11=2,ROUNDUP(全国標準卸価格!N327*地区別掛け率!N327%,-入力!$C$10),IF(入力!$C$11=3,ROUND(全国標準卸価格!N327*地区別掛け率!N327%,-入力!$C$10),""))),全国標準卸価格!N327))</f>
        <v/>
      </c>
      <c r="O327" s="126">
        <f>'6桁'!O327</f>
        <v>0</v>
      </c>
      <c r="P327" s="95">
        <f>IF(全国標準卸価格!P327="","",IF(ISNUMBER(全国標準卸価格!P327),IF(入力!$C$11=1,ROUNDDOWN(全国標準卸価格!P327*地区別掛け率!P327%,-入力!$C$10),IF(入力!$C$11=2,ROUNDUP(全国標準卸価格!P327*地区別掛け率!P327%,-入力!$C$10),IF(入力!$C$11=3,ROUND(全国標準卸価格!P327*地区別掛け率!P327%,-入力!$C$10),""))),全国標準卸価格!P327))</f>
        <v>20100</v>
      </c>
      <c r="Q327" s="20" t="str">
        <f>'6桁'!Q327</f>
        <v>H</v>
      </c>
      <c r="R327" s="161"/>
      <c r="S327" s="22"/>
      <c r="T327" s="74"/>
      <c r="U327" s="22"/>
      <c r="V327" s="267"/>
      <c r="W327" s="22"/>
      <c r="X327" s="4"/>
    </row>
    <row r="328" spans="2:24" ht="30" customHeight="1">
      <c r="B328" s="503"/>
      <c r="C328" s="341" t="s">
        <v>68</v>
      </c>
      <c r="D328" s="254">
        <v>91</v>
      </c>
      <c r="E328" s="342">
        <v>95</v>
      </c>
      <c r="F328" s="95">
        <f>IF(全国標準卸価格!F328="","",IF(ISNUMBER(全国標準卸価格!F328),IF(入力!$C$11=1,ROUNDDOWN(全国標準卸価格!F328*地区別掛け率!F328%,-入力!$C$10),IF(入力!$C$11=2,ROUNDUP(全国標準卸価格!F328*地区別掛け率!F328%,-入力!$C$10),IF(入力!$C$11=3,ROUND(全国標準卸価格!F328*地区別掛け率!F328%,-入力!$C$10),""))),全国標準卸価格!F328))</f>
        <v>20700</v>
      </c>
      <c r="G328" s="126" t="str">
        <f>'6桁'!G328</f>
        <v>H
LM704</v>
      </c>
      <c r="H328" s="95" t="str">
        <f>IF(全国標準卸価格!H328="","",IF(ISNUMBER(全国標準卸価格!H328),IF(入力!$C$11=1,ROUNDDOWN(全国標準卸価格!H328*地区別掛け率!H328%,-入力!$C$10),IF(入力!$C$11=2,ROUNDUP(全国標準卸価格!H328*地区別掛け率!H328%,-入力!$C$10),IF(入力!$C$11=3,ROUND(全国標準卸価格!H328*地区別掛け率!H328%,-入力!$C$10),""))),全国標準卸価格!H328))</f>
        <v/>
      </c>
      <c r="I328" s="126">
        <f>'6桁'!I328</f>
        <v>0</v>
      </c>
      <c r="J328" s="95">
        <f>IF(全国標準卸価格!J328="","",IF(ISNUMBER(全国標準卸価格!J328),IF(入力!$C$11=1,ROUNDDOWN(全国標準卸価格!J328*地区別掛け率!J328%,-入力!$C$10),IF(入力!$C$11=2,ROUNDUP(全国標準卸価格!J328*地区別掛け率!J328%,-入力!$C$10),IF(入力!$C$11=3,ROUND(全国標準卸価格!J328*地区別掛け率!J328%,-入力!$C$10),""))),全国標準卸価格!J328))</f>
        <v>19800</v>
      </c>
      <c r="K328" s="20" t="str">
        <f>'6桁'!K328</f>
        <v>H◇</v>
      </c>
      <c r="L328" s="95" t="str">
        <f>IF(全国標準卸価格!L328="","",IF(ISNUMBER(全国標準卸価格!L328),IF(入力!$C$11=1,ROUNDDOWN(全国標準卸価格!L328*地区別掛け率!L328%,-入力!$C$10),IF(入力!$C$11=2,ROUNDUP(全国標準卸価格!L328*地区別掛け率!L328%,-入力!$C$10),IF(入力!$C$11=3,ROUND(全国標準卸価格!L328*地区別掛け率!L328%,-入力!$C$10),""))),全国標準卸価格!L328))</f>
        <v/>
      </c>
      <c r="M328" s="20">
        <f>'6桁'!M328</f>
        <v>0</v>
      </c>
      <c r="N328" s="95" t="str">
        <f>IF(全国標準卸価格!N328="","",IF(ISNUMBER(全国標準卸価格!N328),IF(入力!$C$11=1,ROUNDDOWN(全国標準卸価格!N328*地区別掛け率!N328%,-入力!$C$10),IF(入力!$C$11=2,ROUNDUP(全国標準卸価格!N328*地区別掛け率!N328%,-入力!$C$10),IF(入力!$C$11=3,ROUND(全国標準卸価格!N328*地区別掛け率!N328%,-入力!$C$10),""))),全国標準卸価格!N328))</f>
        <v/>
      </c>
      <c r="O328" s="126">
        <f>'6桁'!O328</f>
        <v>0</v>
      </c>
      <c r="P328" s="95">
        <f>IF(全国標準卸価格!P328="","",IF(ISNUMBER(全国標準卸価格!P328),IF(入力!$C$11=1,ROUNDDOWN(全国標準卸価格!P328*地区別掛け率!P328%,-入力!$C$10),IF(入力!$C$11=2,ROUNDUP(全国標準卸価格!P328*地区別掛け率!P328%,-入力!$C$10),IF(入力!$C$11=3,ROUND(全国標準卸価格!P328*地区別掛け率!P328%,-入力!$C$10),""))),全国標準卸価格!P328))</f>
        <v>21200</v>
      </c>
      <c r="Q328" s="20" t="str">
        <f>'6桁'!Q328</f>
        <v>H</v>
      </c>
      <c r="R328" s="161"/>
      <c r="S328" s="22"/>
      <c r="T328" s="74"/>
      <c r="U328" s="22"/>
      <c r="V328" s="267"/>
      <c r="W328" s="22"/>
      <c r="X328" s="4"/>
    </row>
    <row r="329" spans="2:24" ht="30" customHeight="1">
      <c r="B329" s="503"/>
      <c r="C329" s="345" t="s">
        <v>344</v>
      </c>
      <c r="D329" s="318">
        <v>72</v>
      </c>
      <c r="E329" s="361"/>
      <c r="F329" s="94" t="str">
        <f>IF(全国標準卸価格!F329="","",IF(ISNUMBER(全国標準卸価格!F329),IF(入力!$C$11=1,ROUNDDOWN(全国標準卸価格!F329*地区別掛け率!F329%,-入力!$C$10),IF(入力!$C$11=2,ROUNDUP(全国標準卸価格!F329*地区別掛け率!F329%,-入力!$C$10),IF(入力!$C$11=3,ROUND(全国標準卸価格!F329*地区別掛け率!F329%,-入力!$C$10),""))),全国標準卸価格!F329))</f>
        <v/>
      </c>
      <c r="G329" s="133">
        <f>'6桁'!G329</f>
        <v>0</v>
      </c>
      <c r="H329" s="94" t="str">
        <f>IF(全国標準卸価格!H329="","",IF(ISNUMBER(全国標準卸価格!H329),IF(入力!$C$11=1,ROUNDDOWN(全国標準卸価格!H329*地区別掛け率!H329%,-入力!$C$10),IF(入力!$C$11=2,ROUNDUP(全国標準卸価格!H329*地区別掛け率!H329%,-入力!$C$10),IF(入力!$C$11=3,ROUND(全国標準卸価格!H329*地区別掛け率!H329%,-入力!$C$10),""))),全国標準卸価格!H329))</f>
        <v/>
      </c>
      <c r="I329" s="133">
        <f>'6桁'!I329</f>
        <v>0</v>
      </c>
      <c r="J329" s="94">
        <f>IF(全国標準卸価格!J329="","",IF(ISNUMBER(全国標準卸価格!J329),IF(入力!$C$11=1,ROUNDDOWN(全国標準卸価格!J329*地区別掛け率!J329%,-入力!$C$10),IF(入力!$C$11=2,ROUNDUP(全国標準卸価格!J329*地区別掛け率!J329%,-入力!$C$10),IF(入力!$C$11=3,ROUND(全国標準卸価格!J329*地区別掛け率!J329%,-入力!$C$10),""))),全国標準卸価格!J329))</f>
        <v>11200</v>
      </c>
      <c r="K329" s="237" t="str">
        <f>'6桁'!K329</f>
        <v>S◇</v>
      </c>
      <c r="L329" s="94" t="str">
        <f>IF(全国標準卸価格!L329="","",IF(ISNUMBER(全国標準卸価格!L329),IF(入力!$C$11=1,ROUNDDOWN(全国標準卸価格!L329*地区別掛け率!L329%,-入力!$C$10),IF(入力!$C$11=2,ROUNDUP(全国標準卸価格!L329*地区別掛け率!L329%,-入力!$C$10),IF(入力!$C$11=3,ROUND(全国標準卸価格!L329*地区別掛け率!L329%,-入力!$C$10),""))),全国標準卸価格!L329))</f>
        <v/>
      </c>
      <c r="M329" s="237">
        <f>'6桁'!M329</f>
        <v>0</v>
      </c>
      <c r="N329" s="94" t="str">
        <f>IF(全国標準卸価格!N329="","",IF(ISNUMBER(全国標準卸価格!N329),IF(入力!$C$11=1,ROUNDDOWN(全国標準卸価格!N329*地区別掛け率!N329%,-入力!$C$10),IF(入力!$C$11=2,ROUNDUP(全国標準卸価格!N329*地区別掛け率!N329%,-入力!$C$10),IF(入力!$C$11=3,ROUND(全国標準卸価格!N329*地区別掛け率!N329%,-入力!$C$10),""))),全国標準卸価格!N329))</f>
        <v/>
      </c>
      <c r="O329" s="133">
        <f>'6桁'!O329</f>
        <v>0</v>
      </c>
      <c r="P329" s="94" t="str">
        <f>IF(全国標準卸価格!P329="","",IF(ISNUMBER(全国標準卸価格!P329),IF(入力!$C$11=1,ROUNDDOWN(全国標準卸価格!P329*地区別掛け率!P329%,-入力!$C$10),IF(入力!$C$11=2,ROUNDUP(全国標準卸価格!P329*地区別掛け率!P329%,-入力!$C$10),IF(入力!$C$11=3,ROUND(全国標準卸価格!P329*地区別掛け率!P329%,-入力!$C$10),""))),全国標準卸価格!P329))</f>
        <v/>
      </c>
      <c r="Q329" s="237">
        <f>'6桁'!Q329</f>
        <v>0</v>
      </c>
      <c r="R329" s="161"/>
      <c r="S329" s="22"/>
      <c r="T329" s="74"/>
      <c r="U329" s="22"/>
      <c r="V329" s="267"/>
      <c r="W329" s="22"/>
      <c r="X329" s="4"/>
    </row>
    <row r="330" spans="2:24" ht="30" customHeight="1">
      <c r="B330" s="503"/>
      <c r="C330" s="341" t="s">
        <v>345</v>
      </c>
      <c r="D330" s="254">
        <v>81</v>
      </c>
      <c r="E330" s="342"/>
      <c r="F330" s="95">
        <f>IF(全国標準卸価格!F330="","",IF(ISNUMBER(全国標準卸価格!F330),IF(入力!$C$11=1,ROUNDDOWN(全国標準卸価格!F330*地区別掛け率!F330%,-入力!$C$10),IF(入力!$C$11=2,ROUNDUP(全国標準卸価格!F330*地区別掛け率!F330%,-入力!$C$10),IF(入力!$C$11=3,ROUND(全国標準卸価格!F330*地区別掛け率!F330%,-入力!$C$10),""))),全国標準卸価格!F330))</f>
        <v>14700</v>
      </c>
      <c r="G330" s="126" t="str">
        <f>'6桁'!G330</f>
        <v>S◇</v>
      </c>
      <c r="H330" s="95" t="str">
        <f>IF(全国標準卸価格!H330="","",IF(ISNUMBER(全国標準卸価格!H330),IF(入力!$C$11=1,ROUNDDOWN(全国標準卸価格!H330*地区別掛け率!H330%,-入力!$C$10),IF(入力!$C$11=2,ROUNDUP(全国標準卸価格!H330*地区別掛け率!H330%,-入力!$C$10),IF(入力!$C$11=3,ROUND(全国標準卸価格!H330*地区別掛け率!H330%,-入力!$C$10),""))),全国標準卸価格!H330))</f>
        <v/>
      </c>
      <c r="I330" s="126">
        <f>'6桁'!I330</f>
        <v>0</v>
      </c>
      <c r="J330" s="95">
        <f>IF(全国標準卸価格!J330="","",IF(ISNUMBER(全国標準卸価格!J330),IF(入力!$C$11=1,ROUNDDOWN(全国標準卸価格!J330*地区別掛け率!J330%,-入力!$C$10),IF(入力!$C$11=2,ROUNDUP(全国標準卸価格!J330*地区別掛け率!J330%,-入力!$C$10),IF(入力!$C$11=3,ROUND(全国標準卸価格!J330*地区別掛け率!J330%,-入力!$C$10),""))),全国標準卸価格!J330))</f>
        <v>12000</v>
      </c>
      <c r="K330" s="20" t="str">
        <f>'6桁'!K330</f>
        <v>S◇</v>
      </c>
      <c r="L330" s="95" t="str">
        <f>IF(全国標準卸価格!L330="","",IF(ISNUMBER(全国標準卸価格!L330),IF(入力!$C$11=1,ROUNDDOWN(全国標準卸価格!L330*地区別掛け率!L330%,-入力!$C$10),IF(入力!$C$11=2,ROUNDUP(全国標準卸価格!L330*地区別掛け率!L330%,-入力!$C$10),IF(入力!$C$11=3,ROUND(全国標準卸価格!L330*地区別掛け率!L330%,-入力!$C$10),""))),全国標準卸価格!L330))</f>
        <v/>
      </c>
      <c r="M330" s="20">
        <f>'6桁'!M330</f>
        <v>0</v>
      </c>
      <c r="N330" s="95" t="str">
        <f>IF(全国標準卸価格!N330="","",IF(ISNUMBER(全国標準卸価格!N330),IF(入力!$C$11=1,ROUNDDOWN(全国標準卸価格!N330*地区別掛け率!N330%,-入力!$C$10),IF(入力!$C$11=2,ROUNDUP(全国標準卸価格!N330*地区別掛け率!N330%,-入力!$C$10),IF(入力!$C$11=3,ROUND(全国標準卸価格!N330*地区別掛け率!N330%,-入力!$C$10),""))),全国標準卸価格!N330))</f>
        <v/>
      </c>
      <c r="O330" s="126">
        <f>'6桁'!O330</f>
        <v>0</v>
      </c>
      <c r="P330" s="95" t="str">
        <f>IF(全国標準卸価格!P330="","",IF(ISNUMBER(全国標準卸価格!P330),IF(入力!$C$11=1,ROUNDDOWN(全国標準卸価格!P330*地区別掛け率!P330%,-入力!$C$10),IF(入力!$C$11=2,ROUNDUP(全国標準卸価格!P330*地区別掛け率!P330%,-入力!$C$10),IF(入力!$C$11=3,ROUND(全国標準卸価格!P330*地区別掛け率!P330%,-入力!$C$10),""))),全国標準卸価格!P330))</f>
        <v/>
      </c>
      <c r="Q330" s="20">
        <f>'6桁'!Q330</f>
        <v>0</v>
      </c>
      <c r="R330" s="161"/>
      <c r="S330" s="22"/>
      <c r="T330" s="74"/>
      <c r="U330" s="22"/>
      <c r="V330" s="267"/>
      <c r="W330" s="22"/>
      <c r="X330" s="4"/>
    </row>
    <row r="331" spans="2:24" ht="30" customHeight="1">
      <c r="B331" s="503"/>
      <c r="C331" s="341" t="s">
        <v>346</v>
      </c>
      <c r="D331" s="254">
        <v>84</v>
      </c>
      <c r="E331" s="342">
        <v>88</v>
      </c>
      <c r="F331" s="95">
        <f>IF(全国標準卸価格!F331="","",IF(ISNUMBER(全国標準卸価格!F331),IF(入力!$C$11=1,ROUNDDOWN(全国標準卸価格!F331*地区別掛け率!F331%,-入力!$C$10),IF(入力!$C$11=2,ROUNDUP(全国標準卸価格!F331*地区別掛け率!F331%,-入力!$C$10),IF(入力!$C$11=3,ROUND(全国標準卸価格!F331*地区別掛け率!F331%,-入力!$C$10),""))),全国標準卸価格!F331))</f>
        <v>15400</v>
      </c>
      <c r="G331" s="126" t="str">
        <f>'6桁'!G331</f>
        <v>H</v>
      </c>
      <c r="H331" s="95">
        <f>IF(全国標準卸価格!H331="","",IF(ISNUMBER(全国標準卸価格!H331),IF(入力!$C$11=1,ROUNDDOWN(全国標準卸価格!H331*地区別掛け率!H331%,-入力!$C$10),IF(入力!$C$11=2,ROUNDUP(全国標準卸価格!H331*地区別掛け率!H331%,-入力!$C$10),IF(入力!$C$11=3,ROUND(全国標準卸価格!H331*地区別掛け率!H331%,-入力!$C$10),""))),全国標準卸価格!H331))</f>
        <v>15300</v>
      </c>
      <c r="I331" s="126" t="str">
        <f>'6桁'!I331</f>
        <v>H△</v>
      </c>
      <c r="J331" s="95">
        <f>IF(全国標準卸価格!J331="","",IF(ISNUMBER(全国標準卸価格!J331),IF(入力!$C$11=1,ROUNDDOWN(全国標準卸価格!J331*地区別掛け率!J331%,-入力!$C$10),IF(入力!$C$11=2,ROUNDUP(全国標準卸価格!J331*地区別掛け率!J331%,-入力!$C$10),IF(入力!$C$11=3,ROUND(全国標準卸価格!J331*地区別掛け率!J331%,-入力!$C$10),""))),全国標準卸価格!J331))</f>
        <v>13600</v>
      </c>
      <c r="K331" s="20" t="str">
        <f>'6桁'!K331</f>
        <v>H◇</v>
      </c>
      <c r="L331" s="95" t="str">
        <f>IF(全国標準卸価格!L331="","",IF(ISNUMBER(全国標準卸価格!L331),IF(入力!$C$11=1,ROUNDDOWN(全国標準卸価格!L331*地区別掛け率!L331%,-入力!$C$10),IF(入力!$C$11=2,ROUNDUP(全国標準卸価格!L331*地区別掛け率!L331%,-入力!$C$10),IF(入力!$C$11=3,ROUND(全国標準卸価格!L331*地区別掛け率!L331%,-入力!$C$10),""))),全国標準卸価格!L331))</f>
        <v/>
      </c>
      <c r="M331" s="20">
        <f>'6桁'!M331</f>
        <v>0</v>
      </c>
      <c r="N331" s="95" t="str">
        <f>IF(全国標準卸価格!N331="","",IF(ISNUMBER(全国標準卸価格!N331),IF(入力!$C$11=1,ROUNDDOWN(全国標準卸価格!N331*地区別掛け率!N331%,-入力!$C$10),IF(入力!$C$11=2,ROUNDUP(全国標準卸価格!N331*地区別掛け率!N331%,-入力!$C$10),IF(入力!$C$11=3,ROUND(全国標準卸価格!N331*地区別掛け率!N331%,-入力!$C$10),""))),全国標準卸価格!N331))</f>
        <v/>
      </c>
      <c r="O331" s="126">
        <f>'6桁'!O331</f>
        <v>0</v>
      </c>
      <c r="P331" s="95" t="str">
        <f>IF(全国標準卸価格!P331="","",IF(ISNUMBER(全国標準卸価格!P331),IF(入力!$C$11=1,ROUNDDOWN(全国標準卸価格!P331*地区別掛け率!P331%,-入力!$C$10),IF(入力!$C$11=2,ROUNDUP(全国標準卸価格!P331*地区別掛け率!P331%,-入力!$C$10),IF(入力!$C$11=3,ROUND(全国標準卸価格!P331*地区別掛け率!P331%,-入力!$C$10),""))),全国標準卸価格!P331))</f>
        <v/>
      </c>
      <c r="Q331" s="20">
        <f>'6桁'!Q331</f>
        <v>0</v>
      </c>
      <c r="R331" s="161"/>
      <c r="S331" s="22"/>
      <c r="T331" s="74"/>
      <c r="U331" s="22"/>
      <c r="V331" s="267"/>
      <c r="W331" s="22"/>
      <c r="X331" s="4"/>
    </row>
    <row r="332" spans="2:24" ht="30" customHeight="1">
      <c r="B332" s="503"/>
      <c r="C332" s="570" t="s">
        <v>176</v>
      </c>
      <c r="D332" s="254">
        <v>88</v>
      </c>
      <c r="E332" s="342">
        <v>92</v>
      </c>
      <c r="F332" s="95">
        <f>IF(全国標準卸価格!F332="","",IF(ISNUMBER(全国標準卸価格!F332),IF(入力!$C$11=1,ROUNDDOWN(全国標準卸価格!F332*地区別掛け率!F332%,-入力!$C$10),IF(入力!$C$11=2,ROUNDUP(全国標準卸価格!F332*地区別掛け率!F332%,-入力!$C$10),IF(入力!$C$11=3,ROUND(全国標準卸価格!F332*地区別掛け率!F332%,-入力!$C$10),""))),全国標準卸価格!F332))</f>
        <v>17900</v>
      </c>
      <c r="G332" s="133" t="str">
        <f>'6桁'!G332</f>
        <v>H</v>
      </c>
      <c r="H332" s="94">
        <f>IF(全国標準卸価格!H332="","",IF(ISNUMBER(全国標準卸価格!H332),IF(入力!$C$11=1,ROUNDDOWN(全国標準卸価格!H332*地区別掛け率!H332%,-入力!$C$10),IF(入力!$C$11=2,ROUNDUP(全国標準卸価格!H332*地区別掛け率!H332%,-入力!$C$10),IF(入力!$C$11=3,ROUND(全国標準卸価格!H332*地区別掛け率!H332%,-入力!$C$10),""))),全国標準卸価格!H332))</f>
        <v>20500</v>
      </c>
      <c r="I332" s="133" t="str">
        <f>'6桁'!I332</f>
        <v>H★△</v>
      </c>
      <c r="J332" s="94">
        <f>IF(全国標準卸価格!J332="","",IF(ISNUMBER(全国標準卸価格!J332),IF(入力!$C$11=1,ROUNDDOWN(全国標準卸価格!J332*地区別掛け率!J332%,-入力!$C$10),IF(入力!$C$11=2,ROUNDUP(全国標準卸価格!J332*地区別掛け率!J332%,-入力!$C$10),IF(入力!$C$11=3,ROUND(全国標準卸価格!J332*地区別掛け率!J332%,-入力!$C$10),""))),全国標準卸価格!J332))</f>
        <v>15500</v>
      </c>
      <c r="K332" s="237" t="str">
        <f>'6桁'!K332</f>
        <v>S◇</v>
      </c>
      <c r="L332" s="95" t="str">
        <f>IF(全国標準卸価格!L332="","",IF(ISNUMBER(全国標準卸価格!L332),IF(入力!$C$11=1,ROUNDDOWN(全国標準卸価格!L332*地区別掛け率!L332%,-入力!$C$10),IF(入力!$C$11=2,ROUNDUP(全国標準卸価格!L332*地区別掛け率!L332%,-入力!$C$10),IF(入力!$C$11=3,ROUND(全国標準卸価格!L332*地区別掛け率!L332%,-入力!$C$10),""))),全国標準卸価格!L332))</f>
        <v/>
      </c>
      <c r="M332" s="20">
        <f>'6桁'!M332</f>
        <v>0</v>
      </c>
      <c r="N332" s="94" t="str">
        <f>IF(全国標準卸価格!N332="","",IF(ISNUMBER(全国標準卸価格!N332),IF(入力!$C$11=1,ROUNDDOWN(全国標準卸価格!N332*地区別掛け率!N332%,-入力!$C$10),IF(入力!$C$11=2,ROUNDUP(全国標準卸価格!N332*地区別掛け率!N332%,-入力!$C$10),IF(入力!$C$11=3,ROUND(全国標準卸価格!N332*地区別掛け率!N332%,-入力!$C$10),""))),全国標準卸価格!N332))</f>
        <v/>
      </c>
      <c r="O332" s="133">
        <f>'6桁'!O332</f>
        <v>0</v>
      </c>
      <c r="P332" s="94" t="str">
        <f>IF(全国標準卸価格!P332="","",IF(ISNUMBER(全国標準卸価格!P332),IF(入力!$C$11=1,ROUNDDOWN(全国標準卸価格!P332*地区別掛け率!P332%,-入力!$C$10),IF(入力!$C$11=2,ROUNDUP(全国標準卸価格!P332*地区別掛け率!P332%,-入力!$C$10),IF(入力!$C$11=3,ROUND(全国標準卸価格!P332*地区別掛け率!P332%,-入力!$C$10),""))),全国標準卸価格!P332))</f>
        <v/>
      </c>
      <c r="Q332" s="237">
        <f>'6桁'!Q332</f>
        <v>0</v>
      </c>
      <c r="R332" s="161"/>
      <c r="S332" s="22"/>
      <c r="T332" s="74"/>
      <c r="U332" s="22"/>
      <c r="V332" s="267"/>
      <c r="W332" s="22"/>
      <c r="X332" s="4"/>
    </row>
    <row r="333" spans="2:24" ht="30" customHeight="1">
      <c r="B333" s="503"/>
      <c r="C333" s="571"/>
      <c r="D333" s="318">
        <v>88</v>
      </c>
      <c r="E333" s="361"/>
      <c r="F333" s="94" t="str">
        <f>IF(全国標準卸価格!F333="","",IF(ISNUMBER(全国標準卸価格!F333),IF(入力!$C$11=1,ROUNDDOWN(全国標準卸価格!F333*地区別掛け率!F333%,-入力!$C$10),IF(入力!$C$11=2,ROUNDUP(全国標準卸価格!F333*地区別掛け率!F333%,-入力!$C$10),IF(入力!$C$11=3,ROUND(全国標準卸価格!F333*地区別掛け率!F333%,-入力!$C$10),""))),全国標準卸価格!F333))</f>
        <v/>
      </c>
      <c r="G333" s="126">
        <f>'6桁'!G333</f>
        <v>0</v>
      </c>
      <c r="H333" s="95">
        <f>IF(全国標準卸価格!H333="","",IF(ISNUMBER(全国標準卸価格!H333),IF(入力!$C$11=1,ROUNDDOWN(全国標準卸価格!H333*地区別掛け率!H333%,-入力!$C$10),IF(入力!$C$11=2,ROUNDUP(全国標準卸価格!H333*地区別掛け率!H333%,-入力!$C$10),IF(入力!$C$11=3,ROUND(全国標準卸価格!H333*地区別掛け率!H333%,-入力!$C$10),""))),全国標準卸価格!H333))</f>
        <v>17600</v>
      </c>
      <c r="I333" s="126" t="str">
        <f>'6桁'!I333</f>
        <v>H△</v>
      </c>
      <c r="J333" s="95" t="str">
        <f>IF(全国標準卸価格!J333="","",IF(ISNUMBER(全国標準卸価格!J333),IF(入力!$C$11=1,ROUNDDOWN(全国標準卸価格!J333*地区別掛け率!J333%,-入力!$C$10),IF(入力!$C$11=2,ROUNDUP(全国標準卸価格!J333*地区別掛け率!J333%,-入力!$C$10),IF(入力!$C$11=3,ROUND(全国標準卸価格!J333*地区別掛け率!J333%,-入力!$C$10),""))),全国標準卸価格!J333))</f>
        <v/>
      </c>
      <c r="K333" s="20">
        <f>'6桁'!K333</f>
        <v>0</v>
      </c>
      <c r="L333" s="95" t="str">
        <f>IF(全国標準卸価格!L333="","",IF(ISNUMBER(全国標準卸価格!L333),IF(入力!$C$11=1,ROUNDDOWN(全国標準卸価格!L333*地区別掛け率!L333%,-入力!$C$10),IF(入力!$C$11=2,ROUNDUP(全国標準卸価格!L333*地区別掛け率!L333%,-入力!$C$10),IF(入力!$C$11=3,ROUND(全国標準卸価格!L333*地区別掛け率!L333%,-入力!$C$10),""))),全国標準卸価格!L333))</f>
        <v/>
      </c>
      <c r="M333" s="20">
        <f>'6桁'!M333</f>
        <v>0</v>
      </c>
      <c r="N333" s="95" t="str">
        <f>IF(全国標準卸価格!N333="","",IF(ISNUMBER(全国標準卸価格!N333),IF(入力!$C$11=1,ROUNDDOWN(全国標準卸価格!N333*地区別掛け率!N333%,-入力!$C$10),IF(入力!$C$11=2,ROUNDUP(全国標準卸価格!N333*地区別掛け率!N333%,-入力!$C$10),IF(入力!$C$11=3,ROUND(全国標準卸価格!N333*地区別掛け率!N333%,-入力!$C$10),""))),全国標準卸価格!N333))</f>
        <v/>
      </c>
      <c r="O333" s="126">
        <f>'6桁'!O333</f>
        <v>0</v>
      </c>
      <c r="P333" s="95" t="str">
        <f>IF(全国標準卸価格!P333="","",IF(ISNUMBER(全国標準卸価格!P333),IF(入力!$C$11=1,ROUNDDOWN(全国標準卸価格!P333*地区別掛け率!P333%,-入力!$C$10),IF(入力!$C$11=2,ROUNDUP(全国標準卸価格!P333*地区別掛け率!P333%,-入力!$C$10),IF(入力!$C$11=3,ROUND(全国標準卸価格!P333*地区別掛け率!P333%,-入力!$C$10),""))),全国標準卸価格!P333))</f>
        <v/>
      </c>
      <c r="Q333" s="20">
        <f>'6桁'!Q333</f>
        <v>0</v>
      </c>
      <c r="R333" s="161"/>
      <c r="S333" s="22"/>
      <c r="T333" s="74"/>
      <c r="U333" s="22"/>
      <c r="V333" s="267"/>
      <c r="W333" s="22"/>
      <c r="X333" s="4"/>
    </row>
    <row r="334" spans="2:24" ht="30" customHeight="1">
      <c r="B334" s="503"/>
      <c r="C334" s="341" t="s">
        <v>107</v>
      </c>
      <c r="D334" s="254">
        <v>91</v>
      </c>
      <c r="E334" s="342">
        <v>95</v>
      </c>
      <c r="F334" s="95">
        <f>IF(全国標準卸価格!F334="","",IF(ISNUMBER(全国標準卸価格!F334),IF(入力!$C$11=1,ROUNDDOWN(全国標準卸価格!F334*地区別掛け率!F334%,-入力!$C$10),IF(入力!$C$11=2,ROUNDUP(全国標準卸価格!F334*地区別掛け率!F334%,-入力!$C$10),IF(入力!$C$11=3,ROUND(全国標準卸価格!F334*地区別掛け率!F334%,-入力!$C$10),""))),全国標準卸価格!F334))</f>
        <v>20100</v>
      </c>
      <c r="G334" s="126" t="str">
        <f>'6桁'!G334</f>
        <v>H</v>
      </c>
      <c r="H334" s="95">
        <f>IF(全国標準卸価格!H334="","",IF(ISNUMBER(全国標準卸価格!H334),IF(入力!$C$11=1,ROUNDDOWN(全国標準卸価格!H334*地区別掛け率!H334%,-入力!$C$10),IF(入力!$C$11=2,ROUNDUP(全国標準卸価格!H334*地区別掛け率!H334%,-入力!$C$10),IF(入力!$C$11=3,ROUND(全国標準卸価格!H334*地区別掛け率!H334%,-入力!$C$10),""))),全国標準卸価格!H334))</f>
        <v>17800</v>
      </c>
      <c r="I334" s="126" t="str">
        <f>'6桁'!I334</f>
        <v>H△</v>
      </c>
      <c r="J334" s="95">
        <f>IF(全国標準卸価格!J334="","",IF(ISNUMBER(全国標準卸価格!J334),IF(入力!$C$11=1,ROUNDDOWN(全国標準卸価格!J334*地区別掛け率!J334%,-入力!$C$10),IF(入力!$C$11=2,ROUNDUP(全国標準卸価格!J334*地区別掛け率!J334%,-入力!$C$10),IF(入力!$C$11=3,ROUND(全国標準卸価格!J334*地区別掛け率!J334%,-入力!$C$10),""))),全国標準卸価格!J334))</f>
        <v>17000</v>
      </c>
      <c r="K334" s="20" t="str">
        <f>'6桁'!K334</f>
        <v>H◇</v>
      </c>
      <c r="L334" s="95" t="str">
        <f>IF(全国標準卸価格!L334="","",IF(ISNUMBER(全国標準卸価格!L334),IF(入力!$C$11=1,ROUNDDOWN(全国標準卸価格!L334*地区別掛け率!L334%,-入力!$C$10),IF(入力!$C$11=2,ROUNDUP(全国標準卸価格!L334*地区別掛け率!L334%,-入力!$C$10),IF(入力!$C$11=3,ROUND(全国標準卸価格!L334*地区別掛け率!L334%,-入力!$C$10),""))),全国標準卸価格!L334))</f>
        <v/>
      </c>
      <c r="M334" s="20">
        <f>'6桁'!M334</f>
        <v>0</v>
      </c>
      <c r="N334" s="95" t="str">
        <f>IF(全国標準卸価格!N334="","",IF(ISNUMBER(全国標準卸価格!N334),IF(入力!$C$11=1,ROUNDDOWN(全国標準卸価格!N334*地区別掛け率!N334%,-入力!$C$10),IF(入力!$C$11=2,ROUNDUP(全国標準卸価格!N334*地区別掛け率!N334%,-入力!$C$10),IF(入力!$C$11=3,ROUND(全国標準卸価格!N334*地区別掛け率!N334%,-入力!$C$10),""))),全国標準卸価格!N334))</f>
        <v/>
      </c>
      <c r="O334" s="126">
        <f>'6桁'!O334</f>
        <v>0</v>
      </c>
      <c r="P334" s="95" t="str">
        <f>IF(全国標準卸価格!P334="","",IF(ISNUMBER(全国標準卸価格!P334),IF(入力!$C$11=1,ROUNDDOWN(全国標準卸価格!P334*地区別掛け率!P334%,-入力!$C$10),IF(入力!$C$11=2,ROUNDUP(全国標準卸価格!P334*地区別掛け率!P334%,-入力!$C$10),IF(入力!$C$11=3,ROUND(全国標準卸価格!P334*地区別掛け率!P334%,-入力!$C$10),""))),全国標準卸価格!P334))</f>
        <v/>
      </c>
      <c r="Q334" s="20">
        <f>'6桁'!Q334</f>
        <v>0</v>
      </c>
      <c r="R334" s="161"/>
      <c r="S334" s="22"/>
      <c r="T334" s="74"/>
      <c r="U334" s="22"/>
      <c r="V334" s="267"/>
      <c r="W334" s="22"/>
      <c r="X334" s="4"/>
    </row>
    <row r="335" spans="2:24" ht="30" customHeight="1">
      <c r="B335" s="503"/>
      <c r="C335" s="341" t="s">
        <v>109</v>
      </c>
      <c r="D335" s="254">
        <v>94</v>
      </c>
      <c r="E335" s="342">
        <v>99</v>
      </c>
      <c r="F335" s="95">
        <f>IF(全国標準卸価格!F335="","",IF(ISNUMBER(全国標準卸価格!F335),IF(入力!$C$11=1,ROUNDDOWN(全国標準卸価格!F335*地区別掛け率!F335%,-入力!$C$10),IF(入力!$C$11=2,ROUNDUP(全国標準卸価格!F335*地区別掛け率!F335%,-入力!$C$10),IF(入力!$C$11=3,ROUND(全国標準卸価格!F335*地区別掛け率!F335%,-入力!$C$10),""))),全国標準卸価格!F335))</f>
        <v>21800</v>
      </c>
      <c r="G335" s="126" t="str">
        <f>'6桁'!G335</f>
        <v>H</v>
      </c>
      <c r="H335" s="95">
        <f>IF(全国標準卸価格!H335="","",IF(ISNUMBER(全国標準卸価格!H335),IF(入力!$C$11=1,ROUNDDOWN(全国標準卸価格!H335*地区別掛け率!H335%,-入力!$C$10),IF(入力!$C$11=2,ROUNDUP(全国標準卸価格!H335*地区別掛け率!H335%,-入力!$C$10),IF(入力!$C$11=3,ROUND(全国標準卸価格!H335*地区別掛け率!H335%,-入力!$C$10),""))),全国標準卸価格!H335))</f>
        <v>20100</v>
      </c>
      <c r="I335" s="126" t="str">
        <f>'6桁'!I335</f>
        <v>H△</v>
      </c>
      <c r="J335" s="95">
        <f>IF(全国標準卸価格!J335="","",IF(ISNUMBER(全国標準卸価格!J335),IF(入力!$C$11=1,ROUNDDOWN(全国標準卸価格!J335*地区別掛け率!J335%,-入力!$C$10),IF(入力!$C$11=2,ROUNDUP(全国標準卸価格!J335*地区別掛け率!J335%,-入力!$C$10),IF(入力!$C$11=3,ROUND(全国標準卸価格!J335*地区別掛け率!J335%,-入力!$C$10),""))),全国標準卸価格!J335))</f>
        <v>19900</v>
      </c>
      <c r="K335" s="20" t="str">
        <f>'6桁'!K335</f>
        <v>H◇</v>
      </c>
      <c r="L335" s="95" t="str">
        <f>IF(全国標準卸価格!L335="","",IF(ISNUMBER(全国標準卸価格!L335),IF(入力!$C$11=1,ROUNDDOWN(全国標準卸価格!L335*地区別掛け率!L335%,-入力!$C$10),IF(入力!$C$11=2,ROUNDUP(全国標準卸価格!L335*地区別掛け率!L335%,-入力!$C$10),IF(入力!$C$11=3,ROUND(全国標準卸価格!L335*地区別掛け率!L335%,-入力!$C$10),""))),全国標準卸価格!L335))</f>
        <v/>
      </c>
      <c r="M335" s="20">
        <f>'6桁'!M335</f>
        <v>0</v>
      </c>
      <c r="N335" s="95" t="str">
        <f>IF(全国標準卸価格!N335="","",IF(ISNUMBER(全国標準卸価格!N335),IF(入力!$C$11=1,ROUNDDOWN(全国標準卸価格!N335*地区別掛け率!N335%,-入力!$C$10),IF(入力!$C$11=2,ROUNDUP(全国標準卸価格!N335*地区別掛け率!N335%,-入力!$C$10),IF(入力!$C$11=3,ROUND(全国標準卸価格!N335*地区別掛け率!N335%,-入力!$C$10),""))),全国標準卸価格!N335))</f>
        <v/>
      </c>
      <c r="O335" s="126">
        <f>'6桁'!O335</f>
        <v>0</v>
      </c>
      <c r="P335" s="95" t="str">
        <f>IF(全国標準卸価格!P335="","",IF(ISNUMBER(全国標準卸価格!P335),IF(入力!$C$11=1,ROUNDDOWN(全国標準卸価格!P335*地区別掛け率!P335%,-入力!$C$10),IF(入力!$C$11=2,ROUNDUP(全国標準卸価格!P335*地区別掛け率!P335%,-入力!$C$10),IF(入力!$C$11=3,ROUND(全国標準卸価格!P335*地区別掛け率!P335%,-入力!$C$10),""))),全国標準卸価格!P335))</f>
        <v/>
      </c>
      <c r="Q335" s="20">
        <f>'6桁'!Q335</f>
        <v>0</v>
      </c>
      <c r="R335" s="161"/>
      <c r="S335" s="22"/>
      <c r="T335" s="74"/>
      <c r="U335" s="22"/>
      <c r="V335" s="267"/>
      <c r="W335" s="22"/>
      <c r="X335" s="4"/>
    </row>
    <row r="336" spans="2:24" ht="30" customHeight="1">
      <c r="B336" s="503"/>
      <c r="C336" s="341" t="s">
        <v>347</v>
      </c>
      <c r="D336" s="254">
        <v>96</v>
      </c>
      <c r="E336" s="342">
        <v>100</v>
      </c>
      <c r="F336" s="95" t="str">
        <f>IF(全国標準卸価格!F336="","",IF(ISNUMBER(全国標準卸価格!F336),IF(入力!$C$11=1,ROUNDDOWN(全国標準卸価格!F336*地区別掛け率!F336%,-入力!$C$10),IF(入力!$C$11=2,ROUNDUP(全国標準卸価格!F336*地区別掛け率!F336%,-入力!$C$10),IF(入力!$C$11=3,ROUND(全国標準卸価格!F336*地区別掛け率!F336%,-入力!$C$10),""))),全国標準卸価格!F336))</f>
        <v/>
      </c>
      <c r="G336" s="126">
        <f>'6桁'!G336</f>
        <v>0</v>
      </c>
      <c r="H336" s="95">
        <f>IF(全国標準卸価格!H336="","",IF(ISNUMBER(全国標準卸価格!H336),IF(入力!$C$11=1,ROUNDDOWN(全国標準卸価格!H336*地区別掛け率!H336%,-入力!$C$10),IF(入力!$C$11=2,ROUNDUP(全国標準卸価格!H336*地区別掛け率!H336%,-入力!$C$10),IF(入力!$C$11=3,ROUND(全国標準卸価格!H336*地区別掛け率!H336%,-入力!$C$10),""))),全国標準卸価格!H336))</f>
        <v>23600</v>
      </c>
      <c r="I336" s="126" t="str">
        <f>'6桁'!I336</f>
        <v>H</v>
      </c>
      <c r="J336" s="95">
        <f>IF(全国標準卸価格!J336="","",IF(ISNUMBER(全国標準卸価格!J336),IF(入力!$C$11=1,ROUNDDOWN(全国標準卸価格!J336*地区別掛け率!J336%,-入力!$C$10),IF(入力!$C$11=2,ROUNDUP(全国標準卸価格!J336*地区別掛け率!J336%,-入力!$C$10),IF(入力!$C$11=3,ROUND(全国標準卸価格!J336*地区別掛け率!J336%,-入力!$C$10),""))),全国標準卸価格!J336))</f>
        <v>21600</v>
      </c>
      <c r="K336" s="20" t="str">
        <f>'6桁'!K336</f>
        <v>S</v>
      </c>
      <c r="L336" s="95" t="str">
        <f>IF(全国標準卸価格!L336="","",IF(ISNUMBER(全国標準卸価格!L336),IF(入力!$C$11=1,ROUNDDOWN(全国標準卸価格!L336*地区別掛け率!L336%,-入力!$C$10),IF(入力!$C$11=2,ROUNDUP(全国標準卸価格!L336*地区別掛け率!L336%,-入力!$C$10),IF(入力!$C$11=3,ROUND(全国標準卸価格!L336*地区別掛け率!L336%,-入力!$C$10),""))),全国標準卸価格!L336))</f>
        <v/>
      </c>
      <c r="M336" s="20">
        <f>'6桁'!M336</f>
        <v>0</v>
      </c>
      <c r="N336" s="95" t="str">
        <f>IF(全国標準卸価格!N336="","",IF(ISNUMBER(全国標準卸価格!N336),IF(入力!$C$11=1,ROUNDDOWN(全国標準卸価格!N336*地区別掛け率!N336%,-入力!$C$10),IF(入力!$C$11=2,ROUNDUP(全国標準卸価格!N336*地区別掛け率!N336%,-入力!$C$10),IF(入力!$C$11=3,ROUND(全国標準卸価格!N336*地区別掛け率!N336%,-入力!$C$10),""))),全国標準卸価格!N336))</f>
        <v/>
      </c>
      <c r="O336" s="126">
        <f>'6桁'!O336</f>
        <v>0</v>
      </c>
      <c r="P336" s="95" t="str">
        <f>IF(全国標準卸価格!P336="","",IF(ISNUMBER(全国標準卸価格!P336),IF(入力!$C$11=1,ROUNDDOWN(全国標準卸価格!P336*地区別掛け率!P336%,-入力!$C$10),IF(入力!$C$11=2,ROUNDUP(全国標準卸価格!P336*地区別掛け率!P336%,-入力!$C$10),IF(入力!$C$11=3,ROUND(全国標準卸価格!P336*地区別掛け率!P336%,-入力!$C$10),""))),全国標準卸価格!P336))</f>
        <v/>
      </c>
      <c r="Q336" s="20">
        <f>'6桁'!Q336</f>
        <v>0</v>
      </c>
      <c r="R336" s="161"/>
      <c r="S336" s="22"/>
      <c r="T336" s="74"/>
      <c r="U336" s="22"/>
      <c r="V336" s="267"/>
      <c r="W336" s="22"/>
      <c r="X336" s="4"/>
    </row>
    <row r="337" spans="2:27" ht="30" customHeight="1">
      <c r="B337" s="503"/>
      <c r="C337" s="341" t="s">
        <v>352</v>
      </c>
      <c r="D337" s="500">
        <v>92</v>
      </c>
      <c r="E337" s="501"/>
      <c r="F337" s="95" t="str">
        <f>IF(全国標準卸価格!F337="","",IF(ISNUMBER(全国標準卸価格!F337),IF(入力!$C$11=1,ROUNDDOWN(全国標準卸価格!F337*地区別掛け率!F337%,-入力!$C$10),IF(入力!$C$11=2,ROUNDUP(全国標準卸価格!F337*地区別掛け率!F337%,-入力!$C$10),IF(入力!$C$11=3,ROUND(全国標準卸価格!F337*地区別掛け率!F337%,-入力!$C$10),""))),全国標準卸価格!F337))</f>
        <v/>
      </c>
      <c r="G337" s="126">
        <f>'6桁'!G337</f>
        <v>0</v>
      </c>
      <c r="H337" s="95" t="str">
        <f>IF(全国標準卸価格!H337="","",IF(ISNUMBER(全国標準卸価格!H337),IF(入力!$C$11=1,ROUNDDOWN(全国標準卸価格!H337*地区別掛け率!H337%,-入力!$C$10),IF(入力!$C$11=2,ROUNDUP(全国標準卸価格!H337*地区別掛け率!H337%,-入力!$C$10),IF(入力!$C$11=3,ROUND(全国標準卸価格!H337*地区別掛け率!H337%,-入力!$C$10),""))),全国標準卸価格!H337))</f>
        <v/>
      </c>
      <c r="I337" s="126">
        <f>'6桁'!I337</f>
        <v>0</v>
      </c>
      <c r="J337" s="95">
        <f>IF(全国標準卸価格!J337="","",IF(ISNUMBER(全国標準卸価格!J337),IF(入力!$C$11=1,ROUNDDOWN(全国標準卸価格!J337*地区別掛け率!J337%,-入力!$C$10),IF(入力!$C$11=2,ROUNDUP(全国標準卸価格!J337*地区別掛け率!J337%,-入力!$C$10),IF(入力!$C$11=3,ROUND(全国標準卸価格!J337*地区別掛け率!J337%,-入力!$C$10),""))),全国標準卸価格!J337))</f>
        <v>17300</v>
      </c>
      <c r="K337" s="20" t="str">
        <f>'6桁'!K337</f>
        <v>S◇</v>
      </c>
      <c r="L337" s="95" t="str">
        <f>IF(全国標準卸価格!L337="","",IF(ISNUMBER(全国標準卸価格!L337),IF(入力!$C$11=1,ROUNDDOWN(全国標準卸価格!L337*地区別掛け率!L337%,-入力!$C$10),IF(入力!$C$11=2,ROUNDUP(全国標準卸価格!L337*地区別掛け率!L337%,-入力!$C$10),IF(入力!$C$11=3,ROUND(全国標準卸価格!L337*地区別掛け率!L337%,-入力!$C$10),""))),全国標準卸価格!L337))</f>
        <v/>
      </c>
      <c r="M337" s="20">
        <f>'6桁'!M337</f>
        <v>0</v>
      </c>
      <c r="N337" s="95" t="str">
        <f>IF(全国標準卸価格!N337="","",IF(ISNUMBER(全国標準卸価格!N337),IF(入力!$C$11=1,ROUNDDOWN(全国標準卸価格!N337*地区別掛け率!N337%,-入力!$C$10),IF(入力!$C$11=2,ROUNDUP(全国標準卸価格!N337*地区別掛け率!N337%,-入力!$C$10),IF(入力!$C$11=3,ROUND(全国標準卸価格!N337*地区別掛け率!N337%,-入力!$C$10),""))),全国標準卸価格!N337))</f>
        <v/>
      </c>
      <c r="O337" s="126">
        <f>'6桁'!O337</f>
        <v>0</v>
      </c>
      <c r="P337" s="95" t="str">
        <f>IF(全国標準卸価格!P337="","",IF(ISNUMBER(全国標準卸価格!P337),IF(入力!$C$11=1,ROUNDDOWN(全国標準卸価格!P337*地区別掛け率!P337%,-入力!$C$10),IF(入力!$C$11=2,ROUNDUP(全国標準卸価格!P337*地区別掛け率!P337%,-入力!$C$10),IF(入力!$C$11=3,ROUND(全国標準卸価格!P337*地区別掛け率!P337%,-入力!$C$10),""))),全国標準卸価格!P337))</f>
        <v/>
      </c>
      <c r="Q337" s="236">
        <f>'6桁'!Q337</f>
        <v>0</v>
      </c>
      <c r="R337" s="161"/>
      <c r="S337" s="22"/>
      <c r="T337" s="74"/>
      <c r="U337" s="22"/>
      <c r="V337" s="267"/>
      <c r="W337" s="22"/>
      <c r="X337" s="4"/>
    </row>
    <row r="338" spans="2:27" ht="30" customHeight="1">
      <c r="B338" s="503"/>
      <c r="C338" s="341" t="s">
        <v>353</v>
      </c>
      <c r="D338" s="500">
        <v>96</v>
      </c>
      <c r="E338" s="501"/>
      <c r="F338" s="95" t="str">
        <f>IF(全国標準卸価格!F338="","",IF(ISNUMBER(全国標準卸価格!F338),IF(入力!$C$11=1,ROUNDDOWN(全国標準卸価格!F338*地区別掛け率!F338%,-入力!$C$10),IF(入力!$C$11=2,ROUNDUP(全国標準卸価格!F338*地区別掛け率!F338%,-入力!$C$10),IF(入力!$C$11=3,ROUND(全国標準卸価格!F338*地区別掛け率!F338%,-入力!$C$10),""))),全国標準卸価格!F338))</f>
        <v/>
      </c>
      <c r="G338" s="126">
        <f>'6桁'!G338</f>
        <v>0</v>
      </c>
      <c r="H338" s="95">
        <f>IF(全国標準卸価格!H338="","",IF(ISNUMBER(全国標準卸価格!H338),IF(入力!$C$11=1,ROUNDDOWN(全国標準卸価格!H338*地区別掛け率!H338%,-入力!$C$10),IF(入力!$C$11=2,ROUNDUP(全国標準卸価格!H338*地区別掛け率!H338%,-入力!$C$10),IF(入力!$C$11=3,ROUND(全国標準卸価格!H338*地区別掛け率!H338%,-入力!$C$10),""))),全国標準卸価格!H338))</f>
        <v>18600</v>
      </c>
      <c r="I338" s="126" t="str">
        <f>'6桁'!I338</f>
        <v>H△</v>
      </c>
      <c r="J338" s="95">
        <f>IF(全国標準卸価格!J338="","",IF(ISNUMBER(全国標準卸価格!J338),IF(入力!$C$11=1,ROUNDDOWN(全国標準卸価格!J338*地区別掛け率!J338%,-入力!$C$10),IF(入力!$C$11=2,ROUNDUP(全国標準卸価格!J338*地区別掛け率!J338%,-入力!$C$10),IF(入力!$C$11=3,ROUND(全国標準卸価格!J338*地区別掛け率!J338%,-入力!$C$10),""))),全国標準卸価格!J338))</f>
        <v>18200</v>
      </c>
      <c r="K338" s="20" t="str">
        <f>'6桁'!K338</f>
        <v>S◇</v>
      </c>
      <c r="L338" s="95" t="str">
        <f>IF(全国標準卸価格!L338="","",IF(ISNUMBER(全国標準卸価格!L338),IF(入力!$C$11=1,ROUNDDOWN(全国標準卸価格!L338*地区別掛け率!L338%,-入力!$C$10),IF(入力!$C$11=2,ROUNDUP(全国標準卸価格!L338*地区別掛け率!L338%,-入力!$C$10),IF(入力!$C$11=3,ROUND(全国標準卸価格!L338*地区別掛け率!L338%,-入力!$C$10),""))),全国標準卸価格!L338))</f>
        <v/>
      </c>
      <c r="M338" s="20">
        <f>'6桁'!M338</f>
        <v>0</v>
      </c>
      <c r="N338" s="95" t="str">
        <f>IF(全国標準卸価格!N338="","",IF(ISNUMBER(全国標準卸価格!N338),IF(入力!$C$11=1,ROUNDDOWN(全国標準卸価格!N338*地区別掛け率!N338%,-入力!$C$10),IF(入力!$C$11=2,ROUNDUP(全国標準卸価格!N338*地区別掛け率!N338%,-入力!$C$10),IF(入力!$C$11=3,ROUND(全国標準卸価格!N338*地区別掛け率!N338%,-入力!$C$10),""))),全国標準卸価格!N338))</f>
        <v/>
      </c>
      <c r="O338" s="126">
        <f>'6桁'!O338</f>
        <v>0</v>
      </c>
      <c r="P338" s="95" t="str">
        <f>IF(全国標準卸価格!P338="","",IF(ISNUMBER(全国標準卸価格!P338),IF(入力!$C$11=1,ROUNDDOWN(全国標準卸価格!P338*地区別掛け率!P338%,-入力!$C$10),IF(入力!$C$11=2,ROUNDUP(全国標準卸価格!P338*地区別掛け率!P338%,-入力!$C$10),IF(入力!$C$11=3,ROUND(全国標準卸価格!P338*地区別掛け率!P338%,-入力!$C$10),""))),全国標準卸価格!P338))</f>
        <v/>
      </c>
      <c r="Q338" s="20">
        <f>'6桁'!Q338</f>
        <v>0</v>
      </c>
      <c r="R338" s="161"/>
      <c r="S338" s="22"/>
      <c r="T338" s="74"/>
      <c r="U338" s="22"/>
      <c r="V338" s="267"/>
      <c r="W338" s="22"/>
      <c r="X338" s="4"/>
    </row>
    <row r="339" spans="2:27" ht="30" customHeight="1" thickBot="1">
      <c r="B339" s="544"/>
      <c r="C339" s="343" t="s">
        <v>354</v>
      </c>
      <c r="D339" s="558">
        <v>98</v>
      </c>
      <c r="E339" s="559"/>
      <c r="F339" s="118" t="str">
        <f>IF(全国標準卸価格!F339="","",IF(ISNUMBER(全国標準卸価格!F339),IF(入力!$C$11=1,ROUNDDOWN(全国標準卸価格!F339*地区別掛け率!F339%,-入力!$C$10),IF(入力!$C$11=2,ROUNDUP(全国標準卸価格!F339*地区別掛け率!F339%,-入力!$C$10),IF(入力!$C$11=3,ROUND(全国標準卸価格!F339*地区別掛け率!F339%,-入力!$C$10),""))),全国標準卸価格!F339))</f>
        <v/>
      </c>
      <c r="G339" s="127">
        <f>'6桁'!G339</f>
        <v>0</v>
      </c>
      <c r="H339" s="118">
        <f>IF(全国標準卸価格!H339="","",IF(ISNUMBER(全国標準卸価格!H339),IF(入力!$C$11=1,ROUNDDOWN(全国標準卸価格!H339*地区別掛け率!H339%,-入力!$C$10),IF(入力!$C$11=2,ROUNDUP(全国標準卸価格!H339*地区別掛け率!H339%,-入力!$C$10),IF(入力!$C$11=3,ROUND(全国標準卸価格!H339*地区別掛け率!H339%,-入力!$C$10),""))),全国標準卸価格!H339))</f>
        <v>19900</v>
      </c>
      <c r="I339" s="127" t="str">
        <f>'6桁'!I339</f>
        <v>H</v>
      </c>
      <c r="J339" s="118">
        <f>IF(全国標準卸価格!J339="","",IF(ISNUMBER(全国標準卸価格!J339),IF(入力!$C$11=1,ROUNDDOWN(全国標準卸価格!J339*地区別掛け率!J339%,-入力!$C$10),IF(入力!$C$11=2,ROUNDUP(全国標準卸価格!J339*地区別掛け率!J339%,-入力!$C$10),IF(入力!$C$11=3,ROUND(全国標準卸価格!J339*地区別掛け率!J339%,-入力!$C$10),""))),全国標準卸価格!J339))</f>
        <v>19700</v>
      </c>
      <c r="K339" s="21" t="str">
        <f>'6桁'!K339</f>
        <v>S</v>
      </c>
      <c r="L339" s="118" t="str">
        <f>IF(全国標準卸価格!L339="","",IF(ISNUMBER(全国標準卸価格!L339),IF(入力!$C$11=1,ROUNDDOWN(全国標準卸価格!L339*地区別掛け率!L339%,-入力!$C$10),IF(入力!$C$11=2,ROUNDUP(全国標準卸価格!L339*地区別掛け率!L339%,-入力!$C$10),IF(入力!$C$11=3,ROUND(全国標準卸価格!L339*地区別掛け率!L339%,-入力!$C$10),""))),全国標準卸価格!L339))</f>
        <v/>
      </c>
      <c r="M339" s="21">
        <f>'6桁'!M339</f>
        <v>0</v>
      </c>
      <c r="N339" s="118" t="str">
        <f>IF(全国標準卸価格!N339="","",IF(ISNUMBER(全国標準卸価格!N339),IF(入力!$C$11=1,ROUNDDOWN(全国標準卸価格!N339*地区別掛け率!N339%,-入力!$C$10),IF(入力!$C$11=2,ROUNDUP(全国標準卸価格!N339*地区別掛け率!N339%,-入力!$C$10),IF(入力!$C$11=3,ROUND(全国標準卸価格!N339*地区別掛け率!N339%,-入力!$C$10),""))),全国標準卸価格!N339))</f>
        <v/>
      </c>
      <c r="O339" s="127">
        <f>'6桁'!O339</f>
        <v>0</v>
      </c>
      <c r="P339" s="118" t="str">
        <f>IF(全国標準卸価格!P339="","",IF(ISNUMBER(全国標準卸価格!P339),IF(入力!$C$11=1,ROUNDDOWN(全国標準卸価格!P339*地区別掛け率!P339%,-入力!$C$10),IF(入力!$C$11=2,ROUNDUP(全国標準卸価格!P339*地区別掛け率!P339%,-入力!$C$10),IF(入力!$C$11=3,ROUND(全国標準卸価格!P339*地区別掛け率!P339%,-入力!$C$10),""))),全国標準卸価格!P339))</f>
        <v/>
      </c>
      <c r="Q339" s="21">
        <f>'6桁'!Q339</f>
        <v>0</v>
      </c>
      <c r="R339" s="161"/>
      <c r="S339" s="22"/>
      <c r="T339" s="74"/>
      <c r="U339" s="22"/>
      <c r="V339" s="267"/>
      <c r="W339" s="22"/>
      <c r="X339" s="4"/>
    </row>
    <row r="340" spans="2:27" ht="33.75" customHeight="1">
      <c r="B340" s="545" t="s">
        <v>1119</v>
      </c>
      <c r="C340" s="545"/>
      <c r="D340" s="545"/>
      <c r="E340" s="545"/>
      <c r="F340" s="545"/>
      <c r="G340" s="545"/>
      <c r="H340" s="545"/>
      <c r="I340" s="545"/>
      <c r="J340" s="545"/>
      <c r="K340" s="545"/>
      <c r="L340" s="545"/>
      <c r="M340" s="545"/>
      <c r="N340" s="545"/>
      <c r="O340" s="545"/>
      <c r="P340" s="545"/>
      <c r="Q340" s="545"/>
      <c r="R340" s="546"/>
      <c r="S340" s="546"/>
      <c r="T340" s="546"/>
      <c r="U340" s="546"/>
    </row>
    <row r="341" spans="2:27" ht="13.5" customHeight="1">
      <c r="C341" s="327"/>
      <c r="D341" s="327"/>
      <c r="E341" s="327"/>
      <c r="F341" s="10"/>
      <c r="G341" s="17"/>
      <c r="H341" s="10"/>
      <c r="I341" s="17"/>
      <c r="J341" s="10"/>
      <c r="K341" s="17"/>
      <c r="L341" s="10"/>
      <c r="M341" s="17"/>
      <c r="N341" s="10"/>
      <c r="O341" s="17"/>
      <c r="P341" s="10"/>
      <c r="Q341" s="17"/>
      <c r="R341" s="10"/>
      <c r="S341" s="17"/>
      <c r="T341" s="10"/>
      <c r="U341" s="17"/>
      <c r="V341" s="10"/>
      <c r="W341" s="17"/>
      <c r="X341" s="10"/>
      <c r="Y341" s="17"/>
    </row>
    <row r="342" spans="2:27" ht="14.25" customHeight="1" thickBot="1">
      <c r="C342" s="327"/>
      <c r="D342" s="327"/>
      <c r="E342" s="327"/>
      <c r="F342" s="74"/>
      <c r="G342" s="18"/>
      <c r="H342" s="74"/>
      <c r="I342" s="18"/>
      <c r="J342" s="74"/>
      <c r="K342" s="18"/>
      <c r="L342" s="74"/>
      <c r="M342" s="18"/>
      <c r="N342" s="74"/>
      <c r="O342" s="18"/>
      <c r="P342" s="74"/>
      <c r="Q342" s="18"/>
      <c r="R342" s="74"/>
      <c r="S342" s="17"/>
      <c r="T342" s="74"/>
      <c r="U342" s="18"/>
    </row>
    <row r="343" spans="2:27" ht="25.5" customHeight="1" thickTop="1" thickBot="1">
      <c r="B343" s="518" t="s">
        <v>451</v>
      </c>
      <c r="C343" s="519"/>
      <c r="D343" s="519"/>
      <c r="E343" s="519"/>
      <c r="F343" s="519"/>
      <c r="G343" s="519"/>
      <c r="H343" s="519"/>
      <c r="I343" s="519"/>
      <c r="J343" s="519"/>
      <c r="K343" s="519"/>
      <c r="L343" s="519"/>
      <c r="M343" s="519"/>
      <c r="N343" s="519"/>
      <c r="O343" s="519"/>
      <c r="P343" s="519"/>
      <c r="Q343" s="519"/>
      <c r="R343" s="519"/>
      <c r="S343" s="519"/>
      <c r="T343" s="519"/>
      <c r="U343" s="519"/>
      <c r="V343" s="519"/>
      <c r="W343" s="519"/>
      <c r="X343" s="519"/>
      <c r="Y343" s="519"/>
      <c r="Z343" s="519"/>
      <c r="AA343" s="520"/>
    </row>
    <row r="344" spans="2:27" ht="14.25" thickTop="1"/>
    <row r="345" spans="2:27" s="239" customFormat="1" ht="20.100000000000001" customHeight="1" thickBot="1">
      <c r="B345" s="238" t="s">
        <v>730</v>
      </c>
      <c r="F345" s="240"/>
      <c r="H345" s="240"/>
      <c r="J345" s="240"/>
      <c r="L345" s="240"/>
      <c r="N345" s="240"/>
      <c r="P345" s="240"/>
      <c r="R345" s="240"/>
      <c r="T345" s="240"/>
      <c r="V345" s="240"/>
      <c r="X345" s="240"/>
    </row>
    <row r="346" spans="2:27" ht="19.5" customHeight="1" thickBot="1">
      <c r="B346" s="521" t="s">
        <v>452</v>
      </c>
      <c r="C346" s="524" t="s">
        <v>524</v>
      </c>
      <c r="D346" s="527" t="s">
        <v>1113</v>
      </c>
      <c r="E346" s="540"/>
      <c r="F346" s="531" t="s">
        <v>453</v>
      </c>
      <c r="G346" s="532"/>
      <c r="H346" s="532"/>
      <c r="I346" s="532"/>
      <c r="J346" s="532"/>
      <c r="K346" s="532"/>
      <c r="L346" s="532"/>
      <c r="M346" s="532"/>
      <c r="N346" s="532"/>
      <c r="O346" s="532"/>
      <c r="P346" s="532"/>
      <c r="Q346" s="533"/>
      <c r="R346" s="135"/>
      <c r="S346" s="11"/>
      <c r="T346" s="11"/>
      <c r="U346" s="11"/>
      <c r="V346" s="11"/>
      <c r="W346" s="11"/>
      <c r="X346" s="11"/>
      <c r="Y346" s="11"/>
      <c r="Z346" s="11"/>
    </row>
    <row r="347" spans="2:27" ht="19.5" customHeight="1">
      <c r="B347" s="522"/>
      <c r="C347" s="525"/>
      <c r="D347" s="541"/>
      <c r="E347" s="542"/>
      <c r="F347" s="516" t="s">
        <v>971</v>
      </c>
      <c r="G347" s="507"/>
      <c r="H347" s="506" t="s">
        <v>775</v>
      </c>
      <c r="I347" s="507"/>
      <c r="J347" s="506" t="s">
        <v>770</v>
      </c>
      <c r="K347" s="507"/>
      <c r="L347" s="506" t="s">
        <v>777</v>
      </c>
      <c r="M347" s="507"/>
      <c r="N347" s="506" t="s">
        <v>778</v>
      </c>
      <c r="O347" s="507"/>
      <c r="P347" s="506" t="s">
        <v>780</v>
      </c>
      <c r="Q347" s="507"/>
      <c r="R347" s="135"/>
      <c r="S347" s="11"/>
      <c r="T347" s="11"/>
      <c r="U347" s="11"/>
      <c r="V347" s="11"/>
      <c r="W347" s="11"/>
      <c r="X347" s="11"/>
      <c r="Y347" s="11"/>
      <c r="Z347" s="11"/>
    </row>
    <row r="348" spans="2:27" ht="19.5" customHeight="1">
      <c r="B348" s="522"/>
      <c r="C348" s="525"/>
      <c r="D348" s="510" t="s">
        <v>1115</v>
      </c>
      <c r="E348" s="550" t="s">
        <v>1114</v>
      </c>
      <c r="F348" s="517"/>
      <c r="G348" s="509"/>
      <c r="H348" s="508"/>
      <c r="I348" s="509"/>
      <c r="J348" s="508"/>
      <c r="K348" s="509"/>
      <c r="L348" s="508"/>
      <c r="M348" s="509"/>
      <c r="N348" s="508"/>
      <c r="O348" s="509"/>
      <c r="P348" s="508"/>
      <c r="Q348" s="509"/>
      <c r="R348" s="410"/>
      <c r="S348" s="407"/>
      <c r="T348" s="407"/>
      <c r="U348" s="407"/>
      <c r="V348" s="407"/>
      <c r="W348" s="407"/>
      <c r="X348" s="136"/>
      <c r="Y348" s="136"/>
    </row>
    <row r="349" spans="2:27" ht="19.5" customHeight="1" thickBot="1">
      <c r="B349" s="523"/>
      <c r="C349" s="526"/>
      <c r="D349" s="549"/>
      <c r="E349" s="551"/>
      <c r="F349" s="553" t="s">
        <v>774</v>
      </c>
      <c r="G349" s="554"/>
      <c r="H349" s="553" t="s">
        <v>782</v>
      </c>
      <c r="I349" s="554"/>
      <c r="J349" s="514" t="s">
        <v>774</v>
      </c>
      <c r="K349" s="515"/>
      <c r="L349" s="514" t="s">
        <v>782</v>
      </c>
      <c r="M349" s="515"/>
      <c r="N349" s="514" t="s">
        <v>781</v>
      </c>
      <c r="O349" s="515"/>
      <c r="P349" s="514" t="s">
        <v>781</v>
      </c>
      <c r="Q349" s="555"/>
      <c r="R349" s="358"/>
      <c r="S349" s="327"/>
      <c r="T349" s="327"/>
      <c r="U349" s="327"/>
      <c r="V349" s="327"/>
      <c r="W349" s="327"/>
      <c r="X349" s="4"/>
    </row>
    <row r="350" spans="2:27" ht="30" customHeight="1">
      <c r="B350" s="502">
        <v>14</v>
      </c>
      <c r="C350" s="352" t="s">
        <v>55</v>
      </c>
      <c r="D350" s="253">
        <v>69</v>
      </c>
      <c r="E350" s="353"/>
      <c r="F350" s="91" t="str">
        <f>IF(全国標準卸価格!F350="","",IF(ISNUMBER(全国標準卸価格!F350),IF(入力!$C$11=1,ROUNDDOWN(全国標準卸価格!F350*地区別掛け率!F350%,-入力!$C$10),IF(入力!$C$11=2,ROUNDUP(全国標準卸価格!F350*地区別掛け率!F350%,-入力!$C$10),IF(入力!$C$11=3,ROUND(全国標準卸価格!F350*地区別掛け率!F350%,-入力!$C$10),""))),全国標準卸価格!F350))</f>
        <v/>
      </c>
      <c r="G350" s="124">
        <f>'6桁'!G350</f>
        <v>0</v>
      </c>
      <c r="H350" s="91" t="str">
        <f>IF(全国標準卸価格!H350="","",IF(ISNUMBER(全国標準卸価格!H350),IF(入力!$C$11=1,ROUNDDOWN(全国標準卸価格!H350*地区別掛け率!H350%,-入力!$C$10),IF(入力!$C$11=2,ROUNDUP(全国標準卸価格!H350*地区別掛け率!H350%,-入力!$C$10),IF(入力!$C$11=3,ROUND(全国標準卸価格!H350*地区別掛け率!H350%,-入力!$C$10),""))),全国標準卸価格!H350))</f>
        <v/>
      </c>
      <c r="I350" s="124">
        <f>'6桁'!I350</f>
        <v>0</v>
      </c>
      <c r="J350" s="91">
        <f>IF(全国標準卸価格!J350="","",IF(ISNUMBER(全国標準卸価格!J350),IF(入力!$C$11=1,ROUNDDOWN(全国標準卸価格!J350*地区別掛け率!J350%,-入力!$C$10),IF(入力!$C$11=2,ROUNDUP(全国標準卸価格!J350*地区別掛け率!J350%,-入力!$C$10),IF(入力!$C$11=3,ROUND(全国標準卸価格!J350*地区別掛け率!J350%,-入力!$C$10),""))),全国標準卸価格!J350))</f>
        <v>12500</v>
      </c>
      <c r="K350" s="92" t="str">
        <f>'6桁'!K350</f>
        <v>V◇</v>
      </c>
      <c r="L350" s="128" t="str">
        <f>IF(全国標準卸価格!L350="","",IF(ISNUMBER(全国標準卸価格!L350),IF(入力!$C$11=1,ROUNDDOWN(全国標準卸価格!L350*地区別掛け率!L350%,-入力!$C$10),IF(入力!$C$11=2,ROUNDUP(全国標準卸価格!L350*地区別掛け率!L350%,-入力!$C$10),IF(入力!$C$11=3,ROUND(全国標準卸価格!L350*地区別掛け率!L350%,-入力!$C$10),""))),全国標準卸価格!L350))</f>
        <v/>
      </c>
      <c r="M350" s="131">
        <f>'6桁'!M350</f>
        <v>0</v>
      </c>
      <c r="N350" s="91" t="str">
        <f>IF(全国標準卸価格!N350="","",IF(ISNUMBER(全国標準卸価格!N350),IF(入力!$C$11=1,ROUNDDOWN(全国標準卸価格!N350*地区別掛け率!N350%,-入力!$C$10),IF(入力!$C$11=2,ROUNDUP(全国標準卸価格!N350*地区別掛け率!N350%,-入力!$C$10),IF(入力!$C$11=3,ROUND(全国標準卸価格!N350*地区別掛け率!N350%,-入力!$C$10),""))),全国標準卸価格!N350))</f>
        <v/>
      </c>
      <c r="O350" s="124">
        <f>'6桁'!O350</f>
        <v>0</v>
      </c>
      <c r="P350" s="91">
        <f>IF(全国標準卸価格!P350="","",IF(ISNUMBER(全国標準卸価格!P350),IF(入力!$C$11=1,ROUNDDOWN(全国標準卸価格!P350*地区別掛け率!P350%,-入力!$C$10),IF(入力!$C$11=2,ROUNDUP(全国標準卸価格!P350*地区別掛け率!P350%,-入力!$C$10),IF(入力!$C$11=3,ROUND(全国標準卸価格!P350*地区別掛け率!P350%,-入力!$C$10),""))),全国標準卸価格!P350))</f>
        <v>13000</v>
      </c>
      <c r="Q350" s="92" t="str">
        <f>'6桁'!Q350</f>
        <v>V
DZ101</v>
      </c>
      <c r="R350" s="267"/>
      <c r="S350" s="22"/>
      <c r="T350" s="74"/>
      <c r="U350" s="22"/>
      <c r="V350" s="74"/>
      <c r="W350" s="22"/>
      <c r="X350" s="74"/>
      <c r="Y350" s="22"/>
    </row>
    <row r="351" spans="2:27" ht="30" customHeight="1">
      <c r="B351" s="503"/>
      <c r="C351" s="341" t="s">
        <v>58</v>
      </c>
      <c r="D351" s="254">
        <v>72</v>
      </c>
      <c r="E351" s="342"/>
      <c r="F351" s="95">
        <f>IF(全国標準卸価格!F351="","",IF(ISNUMBER(全国標準卸価格!F351),IF(入力!$C$11=1,ROUNDDOWN(全国標準卸価格!F351*地区別掛け率!F351%,-入力!$C$10),IF(入力!$C$11=2,ROUNDUP(全国標準卸価格!F351*地区別掛け率!F351%,-入力!$C$10),IF(入力!$C$11=3,ROUND(全国標準卸価格!F351*地区別掛け率!F351%,-入力!$C$10),""))),全国標準卸価格!F351))</f>
        <v>16200</v>
      </c>
      <c r="G351" s="126" t="str">
        <f>'6桁'!G351</f>
        <v>V◇</v>
      </c>
      <c r="H351" s="95" t="str">
        <f>IF(全国標準卸価格!H351="","",IF(ISNUMBER(全国標準卸価格!H351),IF(入力!$C$11=1,ROUNDDOWN(全国標準卸価格!H351*地区別掛け率!H351%,-入力!$C$10),IF(入力!$C$11=2,ROUNDUP(全国標準卸価格!H351*地区別掛け率!H351%,-入力!$C$10),IF(入力!$C$11=3,ROUND(全国標準卸価格!H351*地区別掛け率!H351%,-入力!$C$10),""))),全国標準卸価格!H351))</f>
        <v/>
      </c>
      <c r="I351" s="126">
        <f>'6桁'!I351</f>
        <v>0</v>
      </c>
      <c r="J351" s="95">
        <f>IF(全国標準卸価格!J351="","",IF(ISNUMBER(全国標準卸価格!J351),IF(入力!$C$11=1,ROUNDDOWN(全国標準卸価格!J351*地区別掛け率!J351%,-入力!$C$10),IF(入力!$C$11=2,ROUNDUP(全国標準卸価格!J351*地区別掛け率!J351%,-入力!$C$10),IF(入力!$C$11=3,ROUND(全国標準卸価格!J351*地区別掛け率!J351%,-入力!$C$10),""))),全国標準卸価格!J351))</f>
        <v>12700</v>
      </c>
      <c r="K351" s="20" t="str">
        <f>'6桁'!K351</f>
        <v>V◇</v>
      </c>
      <c r="L351" s="95">
        <f>IF(全国標準卸価格!L351="","",IF(ISNUMBER(全国標準卸価格!L351),IF(入力!$C$11=1,ROUNDDOWN(全国標準卸価格!L351*地区別掛け率!L351%,-入力!$C$10),IF(入力!$C$11=2,ROUNDUP(全国標準卸価格!L351*地区別掛け率!L351%,-入力!$C$10),IF(入力!$C$11=3,ROUND(全国標準卸価格!L351*地区別掛け率!L351%,-入力!$C$10),""))),全国標準卸価格!L351))</f>
        <v>17100</v>
      </c>
      <c r="M351" s="20" t="str">
        <f>'6桁'!M351</f>
        <v>H</v>
      </c>
      <c r="N351" s="95">
        <f>IF(全国標準卸価格!N351="","",IF(ISNUMBER(全国標準卸価格!N351),IF(入力!$C$11=1,ROUNDDOWN(全国標準卸価格!N351*地区別掛け率!N351%,-入力!$C$10),IF(入力!$C$11=2,ROUNDUP(全国標準卸価格!N351*地区別掛け率!N351%,-入力!$C$10),IF(入力!$C$11=3,ROUND(全国標準卸価格!N351*地区別掛け率!N351%,-入力!$C$10),""))),全国標準卸価格!N351))</f>
        <v>18200</v>
      </c>
      <c r="O351" s="126" t="str">
        <f>'6桁'!O351</f>
        <v>V</v>
      </c>
      <c r="P351" s="95" t="str">
        <f>IF(全国標準卸価格!P351="","",IF(ISNUMBER(全国標準卸価格!P351),IF(入力!$C$11=1,ROUNDDOWN(全国標準卸価格!P351*地区別掛け率!P351%,-入力!$C$10),IF(入力!$C$11=2,ROUNDUP(全国標準卸価格!P351*地区別掛け率!P351%,-入力!$C$10),IF(入力!$C$11=3,ROUND(全国標準卸価格!P351*地区別掛け率!P351%,-入力!$C$10),""))),全国標準卸価格!P351))</f>
        <v/>
      </c>
      <c r="Q351" s="20">
        <f>'6桁'!Q351</f>
        <v>0</v>
      </c>
      <c r="R351" s="267"/>
      <c r="S351" s="22"/>
      <c r="T351" s="74"/>
      <c r="U351" s="22"/>
      <c r="V351" s="74"/>
      <c r="W351" s="22"/>
      <c r="X351" s="74"/>
      <c r="Y351" s="22"/>
    </row>
    <row r="352" spans="2:27" ht="30" customHeight="1">
      <c r="B352" s="503"/>
      <c r="C352" s="341" t="s">
        <v>59</v>
      </c>
      <c r="D352" s="254" t="s">
        <v>1122</v>
      </c>
      <c r="E352" s="342"/>
      <c r="F352" s="95" t="str">
        <f>IF(全国標準卸価格!F352="","",IF(ISNUMBER(全国標準卸価格!F352),IF(入力!$C$11=1,ROUNDDOWN(全国標準卸価格!F352*地区別掛け率!F352%,-入力!$C$10),IF(入力!$C$11=2,ROUNDUP(全国標準卸価格!F352*地区別掛け率!F352%,-入力!$C$10),IF(入力!$C$11=3,ROUND(全国標準卸価格!F352*地区別掛け率!F352%,-入力!$C$10),""))),全国標準卸価格!F352))</f>
        <v/>
      </c>
      <c r="G352" s="126">
        <f>'6桁'!G352</f>
        <v>0</v>
      </c>
      <c r="H352" s="95" t="str">
        <f>IF(全国標準卸価格!H352="","",IF(ISNUMBER(全国標準卸価格!H352),IF(入力!$C$11=1,ROUNDDOWN(全国標準卸価格!H352*地区別掛け率!H352%,-入力!$C$10),IF(入力!$C$11=2,ROUNDUP(全国標準卸価格!H352*地区別掛け率!H352%,-入力!$C$10),IF(入力!$C$11=3,ROUND(全国標準卸価格!H352*地区別掛け率!H352%,-入力!$C$10),""))),全国標準卸価格!H352))</f>
        <v/>
      </c>
      <c r="I352" s="126">
        <f>'6桁'!I352</f>
        <v>0</v>
      </c>
      <c r="J352" s="95" t="str">
        <f>IF(全国標準卸価格!J352="","",IF(ISNUMBER(全国標準卸価格!J352),IF(入力!$C$11=1,ROUNDDOWN(全国標準卸価格!J352*地区別掛け率!J352%,-入力!$C$10),IF(入力!$C$11=2,ROUNDUP(全国標準卸価格!J352*地区別掛け率!J352%,-入力!$C$10),IF(入力!$C$11=3,ROUND(全国標準卸価格!J352*地区別掛け率!J352%,-入力!$C$10),""))),全国標準卸価格!J352))</f>
        <v/>
      </c>
      <c r="K352" s="20">
        <f>'6桁'!K352</f>
        <v>0</v>
      </c>
      <c r="L352" s="95" t="str">
        <f>IF(全国標準卸価格!L352="","",IF(ISNUMBER(全国標準卸価格!L352),IF(入力!$C$11=1,ROUNDDOWN(全国標準卸価格!L352*地区別掛け率!L352%,-入力!$C$10),IF(入力!$C$11=2,ROUNDUP(全国標準卸価格!L352*地区別掛け率!L352%,-入力!$C$10),IF(入力!$C$11=3,ROUND(全国標準卸価格!L352*地区別掛け率!L352%,-入力!$C$10),""))),全国標準卸価格!L352))</f>
        <v/>
      </c>
      <c r="M352" s="20">
        <f>'6桁'!M352</f>
        <v>0</v>
      </c>
      <c r="N352" s="95" t="str">
        <f>IF(全国標準卸価格!N352="","",IF(ISNUMBER(全国標準卸価格!N352),IF(入力!$C$11=1,ROUNDDOWN(全国標準卸価格!N352*地区別掛け率!N352%,-入力!$C$10),IF(入力!$C$11=2,ROUNDUP(全国標準卸価格!N352*地区別掛け率!N352%,-入力!$C$10),IF(入力!$C$11=3,ROUND(全国標準卸価格!N352*地区別掛け率!N352%,-入力!$C$10),""))),全国標準卸価格!N352))</f>
        <v/>
      </c>
      <c r="O352" s="126">
        <f>'6桁'!O352</f>
        <v>0</v>
      </c>
      <c r="P352" s="95">
        <f>IF(全国標準卸価格!P352="","",IF(ISNUMBER(全国標準卸価格!P352),IF(入力!$C$11=1,ROUNDDOWN(全国標準卸価格!P352*地区別掛け率!P352%,-入力!$C$10),IF(入力!$C$11=2,ROUNDUP(全国標準卸価格!P352*地区別掛け率!P352%,-入力!$C$10),IF(入力!$C$11=3,ROUND(全国標準卸価格!P352*地区別掛け率!P352%,-入力!$C$10),""))),全国標準卸価格!P352))</f>
        <v>18500</v>
      </c>
      <c r="Q352" s="20" t="str">
        <f>'6桁'!Q352</f>
        <v>V
DZ101</v>
      </c>
      <c r="R352" s="267"/>
      <c r="S352" s="22"/>
      <c r="T352" s="74"/>
      <c r="U352" s="22"/>
      <c r="V352" s="74"/>
      <c r="W352" s="22"/>
      <c r="X352" s="74"/>
      <c r="Y352" s="22"/>
    </row>
    <row r="353" spans="2:25" ht="30" customHeight="1">
      <c r="B353" s="503"/>
      <c r="C353" s="341" t="s">
        <v>104</v>
      </c>
      <c r="D353" s="254">
        <v>75</v>
      </c>
      <c r="E353" s="342">
        <v>79</v>
      </c>
      <c r="F353" s="95">
        <f>IF(全国標準卸価格!F353="","",IF(ISNUMBER(全国標準卸価格!F353),IF(入力!$C$11=1,ROUNDDOWN(全国標準卸価格!F353*地区別掛け率!F353%,-入力!$C$10),IF(入力!$C$11=2,ROUNDUP(全国標準卸価格!F353*地区別掛け率!F353%,-入力!$C$10),IF(入力!$C$11=3,ROUND(全国標準卸価格!F353*地区別掛け率!F353%,-入力!$C$10),""))),全国標準卸価格!F353))</f>
        <v>15400</v>
      </c>
      <c r="G353" s="126" t="str">
        <f>'6桁'!G353</f>
        <v>H◇</v>
      </c>
      <c r="H353" s="95" t="str">
        <f>IF(全国標準卸価格!H353="","",IF(ISNUMBER(全国標準卸価格!H353),IF(入力!$C$11=1,ROUNDDOWN(全国標準卸価格!H353*地区別掛け率!H353%,-入力!$C$10),IF(入力!$C$11=2,ROUNDUP(全国標準卸価格!H353*地区別掛け率!H353%,-入力!$C$10),IF(入力!$C$11=3,ROUND(全国標準卸価格!H353*地区別掛け率!H353%,-入力!$C$10),""))),全国標準卸価格!H353))</f>
        <v/>
      </c>
      <c r="I353" s="126">
        <f>'6桁'!I353</f>
        <v>0</v>
      </c>
      <c r="J353" s="95">
        <f>IF(全国標準卸価格!J353="","",IF(ISNUMBER(全国標準卸価格!J353),IF(入力!$C$11=1,ROUNDDOWN(全国標準卸価格!J353*地区別掛け率!J353%,-入力!$C$10),IF(入力!$C$11=2,ROUNDUP(全国標準卸価格!J353*地区別掛け率!J353%,-入力!$C$10),IF(入力!$C$11=3,ROUND(全国標準卸価格!J353*地区別掛け率!J353%,-入力!$C$10),""))),全国標準卸価格!J353))</f>
        <v>12800</v>
      </c>
      <c r="K353" s="20" t="str">
        <f>'6桁'!K353</f>
        <v>H◇</v>
      </c>
      <c r="L353" s="95" t="str">
        <f>IF(全国標準卸価格!L353="","",IF(ISNUMBER(全国標準卸価格!L353),IF(入力!$C$11=1,ROUNDDOWN(全国標準卸価格!L353*地区別掛け率!L353%,-入力!$C$10),IF(入力!$C$11=2,ROUNDUP(全国標準卸価格!L353*地区別掛け率!L353%,-入力!$C$10),IF(入力!$C$11=3,ROUND(全国標準卸価格!L353*地区別掛け率!L353%,-入力!$C$10),""))),全国標準卸価格!L353))</f>
        <v/>
      </c>
      <c r="M353" s="20">
        <f>'6桁'!M353</f>
        <v>0</v>
      </c>
      <c r="N353" s="95" t="str">
        <f>IF(全国標準卸価格!N353="","",IF(ISNUMBER(全国標準卸価格!N353),IF(入力!$C$11=1,ROUNDDOWN(全国標準卸価格!N353*地区別掛け率!N353%,-入力!$C$10),IF(入力!$C$11=2,ROUNDUP(全国標準卸価格!N353*地区別掛け率!N353%,-入力!$C$10),IF(入力!$C$11=3,ROUND(全国標準卸価格!N353*地区別掛け率!N353%,-入力!$C$10),""))),全国標準卸価格!N353))</f>
        <v/>
      </c>
      <c r="O353" s="126">
        <f>'6桁'!O353</f>
        <v>0</v>
      </c>
      <c r="P353" s="95" t="str">
        <f>IF(全国標準卸価格!P353="","",IF(ISNUMBER(全国標準卸価格!P353),IF(入力!$C$11=1,ROUNDDOWN(全国標準卸価格!P353*地区別掛け率!P353%,-入力!$C$10),IF(入力!$C$11=2,ROUNDUP(全国標準卸価格!P353*地区別掛け率!P353%,-入力!$C$10),IF(入力!$C$11=3,ROUND(全国標準卸価格!P353*地区別掛け率!P353%,-入力!$C$10),""))),全国標準卸価格!P353))</f>
        <v/>
      </c>
      <c r="Q353" s="20">
        <f>'6桁'!Q353</f>
        <v>0</v>
      </c>
      <c r="R353" s="267"/>
      <c r="S353" s="22"/>
      <c r="T353" s="74"/>
      <c r="U353" s="22"/>
      <c r="V353" s="74"/>
      <c r="W353" s="22"/>
      <c r="X353" s="74"/>
      <c r="Y353" s="22"/>
    </row>
    <row r="354" spans="2:25" ht="30" customHeight="1">
      <c r="B354" s="503"/>
      <c r="C354" s="341" t="s">
        <v>162</v>
      </c>
      <c r="D354" s="254">
        <v>79</v>
      </c>
      <c r="E354" s="342">
        <v>83</v>
      </c>
      <c r="F354" s="95" t="str">
        <f>IF(全国標準卸価格!F354="","",IF(ISNUMBER(全国標準卸価格!F354),IF(入力!$C$11=1,ROUNDDOWN(全国標準卸価格!F354*地区別掛け率!F354%,-入力!$C$10),IF(入力!$C$11=2,ROUNDUP(全国標準卸価格!F354*地区別掛け率!F354%,-入力!$C$10),IF(入力!$C$11=3,ROUND(全国標準卸価格!F354*地区別掛け率!F354%,-入力!$C$10),""))),全国標準卸価格!F354))</f>
        <v/>
      </c>
      <c r="G354" s="126">
        <f>'6桁'!G354</f>
        <v>0</v>
      </c>
      <c r="H354" s="95" t="str">
        <f>IF(全国標準卸価格!H354="","",IF(ISNUMBER(全国標準卸価格!H354),IF(入力!$C$11=1,ROUNDDOWN(全国標準卸価格!H354*地区別掛け率!H354%,-入力!$C$10),IF(入力!$C$11=2,ROUNDUP(全国標準卸価格!H354*地区別掛け率!H354%,-入力!$C$10),IF(入力!$C$11=3,ROUND(全国標準卸価格!H354*地区別掛け率!H354%,-入力!$C$10),""))),全国標準卸価格!H354))</f>
        <v/>
      </c>
      <c r="I354" s="126">
        <f>'6桁'!I354</f>
        <v>0</v>
      </c>
      <c r="J354" s="95">
        <f>IF(全国標準卸価格!J354="","",IF(ISNUMBER(全国標準卸価格!J354),IF(入力!$C$11=1,ROUNDDOWN(全国標準卸価格!J354*地区別掛け率!J354%,-入力!$C$10),IF(入力!$C$11=2,ROUNDUP(全国標準卸価格!J354*地区別掛け率!J354%,-入力!$C$10),IF(入力!$C$11=3,ROUND(全国標準卸価格!J354*地区別掛け率!J354%,-入力!$C$10),""))),全国標準卸価格!J354))</f>
        <v>14900</v>
      </c>
      <c r="K354" s="20" t="str">
        <f>'6桁'!K354</f>
        <v>H◇</v>
      </c>
      <c r="L354" s="95" t="str">
        <f>IF(全国標準卸価格!L354="","",IF(ISNUMBER(全国標準卸価格!L354),IF(入力!$C$11=1,ROUNDDOWN(全国標準卸価格!L354*地区別掛け率!L354%,-入力!$C$10),IF(入力!$C$11=2,ROUNDUP(全国標準卸価格!L354*地区別掛け率!L354%,-入力!$C$10),IF(入力!$C$11=3,ROUND(全国標準卸価格!L354*地区別掛け率!L354%,-入力!$C$10),""))),全国標準卸価格!L354))</f>
        <v/>
      </c>
      <c r="M354" s="20">
        <f>'6桁'!M354</f>
        <v>0</v>
      </c>
      <c r="N354" s="95">
        <f>IF(全国標準卸価格!N354="","",IF(ISNUMBER(全国標準卸価格!N354),IF(入力!$C$11=1,ROUNDDOWN(全国標準卸価格!N354*地区別掛け率!N354%,-入力!$C$10),IF(入力!$C$11=2,ROUNDUP(全国標準卸価格!N354*地区別掛け率!N354%,-入力!$C$10),IF(入力!$C$11=3,ROUND(全国標準卸価格!N354*地区別掛け率!N354%,-入力!$C$10),""))),全国標準卸価格!N354))</f>
        <v>19900</v>
      </c>
      <c r="O354" s="126" t="str">
        <f>'6桁'!O354</f>
        <v>H</v>
      </c>
      <c r="P354" s="95">
        <f>IF(全国標準卸価格!P354="","",IF(ISNUMBER(全国標準卸価格!P354),IF(入力!$C$11=1,ROUNDDOWN(全国標準卸価格!P354*地区別掛け率!P354%,-入力!$C$10),IF(入力!$C$11=2,ROUNDUP(全国標準卸価格!P354*地区別掛け率!P354%,-入力!$C$10),IF(入力!$C$11=3,ROUND(全国標準卸価格!P354*地区別掛け率!P354%,-入力!$C$10),""))),全国標準卸価格!P354))</f>
        <v>15600</v>
      </c>
      <c r="Q354" s="20" t="str">
        <f>'6桁'!Q354</f>
        <v>H
DZ101</v>
      </c>
      <c r="R354" s="267"/>
      <c r="S354" s="22"/>
      <c r="T354" s="74"/>
      <c r="U354" s="22"/>
      <c r="V354" s="74"/>
      <c r="W354" s="22"/>
      <c r="X354" s="74"/>
      <c r="Y354" s="22"/>
    </row>
    <row r="355" spans="2:25" ht="30" customHeight="1">
      <c r="B355" s="503"/>
      <c r="C355" s="341" t="s">
        <v>80</v>
      </c>
      <c r="D355" s="254">
        <v>82</v>
      </c>
      <c r="E355" s="342">
        <v>86</v>
      </c>
      <c r="F355" s="95">
        <f>IF(全国標準卸価格!F355="","",IF(ISNUMBER(全国標準卸価格!F355),IF(入力!$C$11=1,ROUNDDOWN(全国標準卸価格!F355*地区別掛け率!F355%,-入力!$C$10),IF(入力!$C$11=2,ROUNDUP(全国標準卸価格!F355*地区別掛け率!F355%,-入力!$C$10),IF(入力!$C$11=3,ROUND(全国標準卸価格!F355*地区別掛け率!F355%,-入力!$C$10),""))),全国標準卸価格!F355))</f>
        <v>16600</v>
      </c>
      <c r="G355" s="126" t="str">
        <f>'6桁'!G355</f>
        <v>※H
LM704</v>
      </c>
      <c r="H355" s="95" t="str">
        <f>IF(全国標準卸価格!H355="","",IF(ISNUMBER(全国標準卸価格!H355),IF(入力!$C$11=1,ROUNDDOWN(全国標準卸価格!H355*地区別掛け率!H355%,-入力!$C$10),IF(入力!$C$11=2,ROUNDUP(全国標準卸価格!H355*地区別掛け率!H355%,-入力!$C$10),IF(入力!$C$11=3,ROUND(全国標準卸価格!H355*地区別掛け率!H355%,-入力!$C$10),""))),全国標準卸価格!H355))</f>
        <v/>
      </c>
      <c r="I355" s="126">
        <f>'6桁'!I355</f>
        <v>0</v>
      </c>
      <c r="J355" s="95" t="str">
        <f>IF(全国標準卸価格!J355="","",IF(ISNUMBER(全国標準卸価格!J355),IF(入力!$C$11=1,ROUNDDOWN(全国標準卸価格!J355*地区別掛け率!J355%,-入力!$C$10),IF(入力!$C$11=2,ROUNDUP(全国標準卸価格!J355*地区別掛け率!J355%,-入力!$C$10),IF(入力!$C$11=3,ROUND(全国標準卸価格!J355*地区別掛け率!J355%,-入力!$C$10),""))),全国標準卸価格!J355))</f>
        <v/>
      </c>
      <c r="K355" s="20">
        <f>'6桁'!K355</f>
        <v>0</v>
      </c>
      <c r="L355" s="95" t="str">
        <f>IF(全国標準卸価格!L355="","",IF(ISNUMBER(全国標準卸価格!L355),IF(入力!$C$11=1,ROUNDDOWN(全国標準卸価格!L355*地区別掛け率!L355%,-入力!$C$10),IF(入力!$C$11=2,ROUNDUP(全国標準卸価格!L355*地区別掛け率!L355%,-入力!$C$10),IF(入力!$C$11=3,ROUND(全国標準卸価格!L355*地区別掛け率!L355%,-入力!$C$10),""))),全国標準卸価格!L355))</f>
        <v/>
      </c>
      <c r="M355" s="20">
        <f>'6桁'!M355</f>
        <v>0</v>
      </c>
      <c r="N355" s="95">
        <f>IF(全国標準卸価格!N355="","",IF(ISNUMBER(全国標準卸価格!N355),IF(入力!$C$11=1,ROUNDDOWN(全国標準卸価格!N355*地区別掛け率!N355%,-入力!$C$10),IF(入力!$C$11=2,ROUNDUP(全国標準卸価格!N355*地区別掛け率!N355%,-入力!$C$10),IF(入力!$C$11=3,ROUND(全国標準卸価格!N355*地区別掛け率!N355%,-入力!$C$10),""))),全国標準卸価格!N355))</f>
        <v>19900</v>
      </c>
      <c r="O355" s="126" t="str">
        <f>'6桁'!O355</f>
        <v>H</v>
      </c>
      <c r="P355" s="95">
        <f>IF(全国標準卸価格!P355="","",IF(ISNUMBER(全国標準卸価格!P355),IF(入力!$C$11=1,ROUNDDOWN(全国標準卸価格!P355*地区別掛け率!P355%,-入力!$C$10),IF(入力!$C$11=2,ROUNDUP(全国標準卸価格!P355*地区別掛け率!P355%,-入力!$C$10),IF(入力!$C$11=3,ROUND(全国標準卸価格!P355*地区別掛け率!P355%,-入力!$C$10),""))),全国標準卸価格!P355))</f>
        <v>16800</v>
      </c>
      <c r="Q355" s="20" t="str">
        <f>'6桁'!Q355</f>
        <v>H</v>
      </c>
      <c r="R355" s="267"/>
      <c r="S355" s="22"/>
      <c r="T355" s="74"/>
      <c r="U355" s="22"/>
      <c r="V355" s="74"/>
      <c r="W355" s="22"/>
      <c r="X355" s="74"/>
      <c r="Y355" s="22"/>
    </row>
    <row r="356" spans="2:25" ht="30" customHeight="1">
      <c r="B356" s="503"/>
      <c r="C356" s="341" t="s">
        <v>348</v>
      </c>
      <c r="D356" s="254">
        <v>75</v>
      </c>
      <c r="E356" s="342">
        <v>79</v>
      </c>
      <c r="F356" s="95">
        <f>IF(全国標準卸価格!F356="","",IF(ISNUMBER(全国標準卸価格!F356),IF(入力!$C$11=1,ROUNDDOWN(全国標準卸価格!F356*地区別掛け率!F356%,-入力!$C$10),IF(入力!$C$11=2,ROUNDUP(全国標準卸価格!F356*地区別掛け率!F356%,-入力!$C$10),IF(入力!$C$11=3,ROUND(全国標準卸価格!F356*地区別掛け率!F356%,-入力!$C$10),""))),全国標準卸価格!F356))</f>
        <v>12400</v>
      </c>
      <c r="G356" s="126" t="str">
        <f>'6桁'!G356</f>
        <v>H◇</v>
      </c>
      <c r="H356" s="95">
        <f>IF(全国標準卸価格!H356="","",IF(ISNUMBER(全国標準卸価格!H356),IF(入力!$C$11=1,ROUNDDOWN(全国標準卸価格!H356*地区別掛け率!H356%,-入力!$C$10),IF(入力!$C$11=2,ROUNDUP(全国標準卸価格!H356*地区別掛け率!H356%,-入力!$C$10),IF(入力!$C$11=3,ROUND(全国標準卸価格!H356*地区別掛け率!H356%,-入力!$C$10),""))),全国標準卸価格!H356))</f>
        <v>12000</v>
      </c>
      <c r="I356" s="126" t="str">
        <f>'6桁'!I356</f>
        <v>H△</v>
      </c>
      <c r="J356" s="95">
        <f>IF(全国標準卸価格!J356="","",IF(ISNUMBER(全国標準卸価格!J356),IF(入力!$C$11=1,ROUNDDOWN(全国標準卸価格!J356*地区別掛け率!J356%,-入力!$C$10),IF(入力!$C$11=2,ROUNDUP(全国標準卸価格!J356*地区別掛け率!J356%,-入力!$C$10),IF(入力!$C$11=3,ROUND(全国標準卸価格!J356*地区別掛け率!J356%,-入力!$C$10),""))),全国標準卸価格!J356))</f>
        <v>10300</v>
      </c>
      <c r="K356" s="20" t="str">
        <f>'6桁'!K356</f>
        <v>S◇</v>
      </c>
      <c r="L356" s="95">
        <f>IF(全国標準卸価格!L356="","",IF(ISNUMBER(全国標準卸価格!L356),IF(入力!$C$11=1,ROUNDDOWN(全国標準卸価格!L356*地区別掛け率!L356%,-入力!$C$10),IF(入力!$C$11=2,ROUNDUP(全国標準卸価格!L356*地区別掛け率!L356%,-入力!$C$10),IF(入力!$C$11=3,ROUND(全国標準卸価格!L356*地区別掛け率!L356%,-入力!$C$10),""))),全国標準卸価格!L356))</f>
        <v>12200</v>
      </c>
      <c r="M356" s="126" t="str">
        <f>'6桁'!M356</f>
        <v>H</v>
      </c>
      <c r="N356" s="95" t="str">
        <f>IF(全国標準卸価格!N356="","",IF(ISNUMBER(全国標準卸価格!N356),IF(入力!$C$11=1,ROUNDDOWN(全国標準卸価格!N356*地区別掛け率!N356%,-入力!$C$10),IF(入力!$C$11=2,ROUNDUP(全国標準卸価格!N356*地区別掛け率!N356%,-入力!$C$10),IF(入力!$C$11=3,ROUND(全国標準卸価格!N356*地区別掛け率!N356%,-入力!$C$10),""))),全国標準卸価格!N356))</f>
        <v/>
      </c>
      <c r="O356" s="126">
        <f>'6桁'!O356</f>
        <v>0</v>
      </c>
      <c r="P356" s="95" t="str">
        <f>IF(全国標準卸価格!P356="","",IF(ISNUMBER(全国標準卸価格!P356),IF(入力!$C$11=1,ROUNDDOWN(全国標準卸価格!P356*地区別掛け率!P356%,-入力!$C$10),IF(入力!$C$11=2,ROUNDUP(全国標準卸価格!P356*地区別掛け率!P356%,-入力!$C$10),IF(入力!$C$11=3,ROUND(全国標準卸価格!P356*地区別掛け率!P356%,-入力!$C$10),""))),全国標準卸価格!P356))</f>
        <v/>
      </c>
      <c r="Q356" s="20">
        <f>'6桁'!Q356</f>
        <v>0</v>
      </c>
      <c r="R356" s="267"/>
      <c r="S356" s="22"/>
      <c r="T356" s="74"/>
      <c r="U356" s="22"/>
      <c r="V356" s="74"/>
      <c r="W356" s="22"/>
      <c r="X356" s="74"/>
      <c r="Y356" s="22"/>
    </row>
    <row r="357" spans="2:25" ht="30" customHeight="1">
      <c r="B357" s="503"/>
      <c r="C357" s="341" t="s">
        <v>349</v>
      </c>
      <c r="D357" s="254">
        <v>79</v>
      </c>
      <c r="E357" s="342">
        <v>83</v>
      </c>
      <c r="F357" s="95">
        <f>IF(全国標準卸価格!F357="","",IF(ISNUMBER(全国標準卸価格!F357),IF(入力!$C$11=1,ROUNDDOWN(全国標準卸価格!F357*地区別掛け率!F357%,-入力!$C$10),IF(入力!$C$11=2,ROUNDUP(全国標準卸価格!F357*地区別掛け率!F357%,-入力!$C$10),IF(入力!$C$11=3,ROUND(全国標準卸価格!F357*地区別掛け率!F357%,-入力!$C$10),""))),全国標準卸価格!F357))</f>
        <v>13000</v>
      </c>
      <c r="G357" s="126" t="str">
        <f>'6桁'!G357</f>
        <v>H◇</v>
      </c>
      <c r="H357" s="95">
        <f>IF(全国標準卸価格!H357="","",IF(ISNUMBER(全国標準卸価格!H357),IF(入力!$C$11=1,ROUNDDOWN(全国標準卸価格!H357*地区別掛け率!H357%,-入力!$C$10),IF(入力!$C$11=2,ROUNDUP(全国標準卸価格!H357*地区別掛け率!H357%,-入力!$C$10),IF(入力!$C$11=3,ROUND(全国標準卸価格!H357*地区別掛け率!H357%,-入力!$C$10),""))),全国標準卸価格!H357))</f>
        <v>12800</v>
      </c>
      <c r="I357" s="126" t="str">
        <f>'6桁'!I357</f>
        <v>S△</v>
      </c>
      <c r="J357" s="95">
        <f>IF(全国標準卸価格!J357="","",IF(ISNUMBER(全国標準卸価格!J357),IF(入力!$C$11=1,ROUNDDOWN(全国標準卸価格!J357*地区別掛け率!J357%,-入力!$C$10),IF(入力!$C$11=2,ROUNDUP(全国標準卸価格!J357*地区別掛け率!J357%,-入力!$C$10),IF(入力!$C$11=3,ROUND(全国標準卸価格!J357*地区別掛け率!J357%,-入力!$C$10),""))),全国標準卸価格!J357))</f>
        <v>10400</v>
      </c>
      <c r="K357" s="20" t="str">
        <f>'6桁'!K357</f>
        <v>S◇</v>
      </c>
      <c r="L357" s="95">
        <f>IF(全国標準卸価格!L357="","",IF(ISNUMBER(全国標準卸価格!L357),IF(入力!$C$11=1,ROUNDDOWN(全国標準卸価格!L357*地区別掛け率!L357%,-入力!$C$10),IF(入力!$C$11=2,ROUNDUP(全国標準卸価格!L357*地区別掛け率!L357%,-入力!$C$10),IF(入力!$C$11=3,ROUND(全国標準卸価格!L357*地区別掛け率!L357%,-入力!$C$10),""))),全国標準卸価格!L357))</f>
        <v>13300</v>
      </c>
      <c r="M357" s="20" t="str">
        <f>'6桁'!M357</f>
        <v>H</v>
      </c>
      <c r="N357" s="95" t="str">
        <f>IF(全国標準卸価格!N357="","",IF(ISNUMBER(全国標準卸価格!N357),IF(入力!$C$11=1,ROUNDDOWN(全国標準卸価格!N357*地区別掛け率!N357%,-入力!$C$10),IF(入力!$C$11=2,ROUNDUP(全国標準卸価格!N357*地区別掛け率!N357%,-入力!$C$10),IF(入力!$C$11=3,ROUND(全国標準卸価格!N357*地区別掛け率!N357%,-入力!$C$10),""))),全国標準卸価格!N357))</f>
        <v/>
      </c>
      <c r="O357" s="126">
        <f>'6桁'!O357</f>
        <v>0</v>
      </c>
      <c r="P357" s="95" t="str">
        <f>IF(全国標準卸価格!P357="","",IF(ISNUMBER(全国標準卸価格!P357),IF(入力!$C$11=1,ROUNDDOWN(全国標準卸価格!P357*地区別掛け率!P357%,-入力!$C$10),IF(入力!$C$11=2,ROUNDUP(全国標準卸価格!P357*地区別掛け率!P357%,-入力!$C$10),IF(入力!$C$11=3,ROUND(全国標準卸価格!P357*地区別掛け率!P357%,-入力!$C$10),""))),全国標準卸価格!P357))</f>
        <v/>
      </c>
      <c r="Q357" s="20">
        <f>'6桁'!Q357</f>
        <v>0</v>
      </c>
      <c r="R357" s="267"/>
      <c r="S357" s="22"/>
      <c r="T357" s="74"/>
      <c r="U357" s="22"/>
      <c r="V357" s="74"/>
      <c r="W357" s="22"/>
      <c r="X357" s="74"/>
      <c r="Y357" s="22"/>
    </row>
    <row r="358" spans="2:25" ht="30" customHeight="1">
      <c r="B358" s="503"/>
      <c r="C358" s="341" t="s">
        <v>170</v>
      </c>
      <c r="D358" s="254">
        <v>82</v>
      </c>
      <c r="E358" s="342">
        <v>86</v>
      </c>
      <c r="F358" s="95">
        <f>IF(全国標準卸価格!F358="","",IF(ISNUMBER(全国標準卸価格!F358),IF(入力!$C$11=1,ROUNDDOWN(全国標準卸価格!F358*地区別掛け率!F358%,-入力!$C$10),IF(入力!$C$11=2,ROUNDUP(全国標準卸価格!F358*地区別掛け率!F358%,-入力!$C$10),IF(入力!$C$11=3,ROUND(全国標準卸価格!F358*地区別掛け率!F358%,-入力!$C$10),""))),全国標準卸価格!F358))</f>
        <v>14400</v>
      </c>
      <c r="G358" s="126" t="str">
        <f>'6桁'!G358</f>
        <v>H</v>
      </c>
      <c r="H358" s="95" t="str">
        <f>IF(全国標準卸価格!H358="","",IF(ISNUMBER(全国標準卸価格!H358),IF(入力!$C$11=1,ROUNDDOWN(全国標準卸価格!H358*地区別掛け率!H358%,-入力!$C$10),IF(入力!$C$11=2,ROUNDUP(全国標準卸価格!H358*地区別掛け率!H358%,-入力!$C$10),IF(入力!$C$11=3,ROUND(全国標準卸価格!H358*地区別掛け率!H358%,-入力!$C$10),""))),全国標準卸価格!H358))</f>
        <v/>
      </c>
      <c r="I358" s="126">
        <f>'6桁'!I358</f>
        <v>0</v>
      </c>
      <c r="J358" s="95">
        <f>IF(全国標準卸価格!J358="","",IF(ISNUMBER(全国標準卸価格!J358),IF(入力!$C$11=1,ROUNDDOWN(全国標準卸価格!J358*地区別掛け率!J358%,-入力!$C$10),IF(入力!$C$11=2,ROUNDUP(全国標準卸価格!J358*地区別掛け率!J358%,-入力!$C$10),IF(入力!$C$11=3,ROUND(全国標準卸価格!J358*地区別掛け率!J358%,-入力!$C$10),""))),全国標準卸価格!J358))</f>
        <v>12700</v>
      </c>
      <c r="K358" s="20" t="str">
        <f>'6桁'!K358</f>
        <v>S◇</v>
      </c>
      <c r="L358" s="95" t="str">
        <f>IF(全国標準卸価格!L358="","",IF(ISNUMBER(全国標準卸価格!L358),IF(入力!$C$11=1,ROUNDDOWN(全国標準卸価格!L358*地区別掛け率!L358%,-入力!$C$10),IF(入力!$C$11=2,ROUNDUP(全国標準卸価格!L358*地区別掛け率!L358%,-入力!$C$10),IF(入力!$C$11=3,ROUND(全国標準卸価格!L358*地区別掛け率!L358%,-入力!$C$10),""))),全国標準卸価格!L358))</f>
        <v/>
      </c>
      <c r="M358" s="20">
        <f>'6桁'!M358</f>
        <v>0</v>
      </c>
      <c r="N358" s="95" t="str">
        <f>IF(全国標準卸価格!N358="","",IF(ISNUMBER(全国標準卸価格!N358),IF(入力!$C$11=1,ROUNDDOWN(全国標準卸価格!N358*地区別掛け率!N358%,-入力!$C$10),IF(入力!$C$11=2,ROUNDUP(全国標準卸価格!N358*地区別掛け率!N358%,-入力!$C$10),IF(入力!$C$11=3,ROUND(全国標準卸価格!N358*地区別掛け率!N358%,-入力!$C$10),""))),全国標準卸価格!N358))</f>
        <v/>
      </c>
      <c r="O358" s="126">
        <f>'6桁'!O358</f>
        <v>0</v>
      </c>
      <c r="P358" s="95" t="str">
        <f>IF(全国標準卸価格!P358="","",IF(ISNUMBER(全国標準卸価格!P358),IF(入力!$C$11=1,ROUNDDOWN(全国標準卸価格!P358*地区別掛け率!P358%,-入力!$C$10),IF(入力!$C$11=2,ROUNDUP(全国標準卸価格!P358*地区別掛け率!P358%,-入力!$C$10),IF(入力!$C$11=3,ROUND(全国標準卸価格!P358*地区別掛け率!P358%,-入力!$C$10),""))),全国標準卸価格!P358))</f>
        <v/>
      </c>
      <c r="Q358" s="20">
        <f>'6桁'!Q358</f>
        <v>0</v>
      </c>
      <c r="R358" s="267"/>
      <c r="S358" s="22"/>
      <c r="T358" s="74"/>
      <c r="U358" s="22"/>
      <c r="V358" s="74"/>
      <c r="W358" s="22"/>
      <c r="X358" s="74"/>
      <c r="Y358" s="22"/>
    </row>
    <row r="359" spans="2:25" ht="30" customHeight="1">
      <c r="B359" s="503"/>
      <c r="C359" s="341" t="s">
        <v>173</v>
      </c>
      <c r="D359" s="254">
        <v>86</v>
      </c>
      <c r="E359" s="342">
        <v>90</v>
      </c>
      <c r="F359" s="95" t="str">
        <f>IF(全国標準卸価格!F359="","",IF(ISNUMBER(全国標準卸価格!F359),IF(入力!$C$11=1,ROUNDDOWN(全国標準卸価格!F359*地区別掛け率!F359%,-入力!$C$10),IF(入力!$C$11=2,ROUNDUP(全国標準卸価格!F359*地区別掛け率!F359%,-入力!$C$10),IF(入力!$C$11=3,ROUND(全国標準卸価格!F359*地区別掛け率!F359%,-入力!$C$10),""))),全国標準卸価格!F359))</f>
        <v/>
      </c>
      <c r="G359" s="96">
        <f>'6桁'!G359</f>
        <v>0</v>
      </c>
      <c r="H359" s="95" t="str">
        <f>IF(全国標準卸価格!H359="","",IF(ISNUMBER(全国標準卸価格!H359),IF(入力!$C$11=1,ROUNDDOWN(全国標準卸価格!H359*地区別掛け率!H359%,-入力!$C$10),IF(入力!$C$11=2,ROUNDUP(全国標準卸価格!H359*地区別掛け率!H359%,-入力!$C$10),IF(入力!$C$11=3,ROUND(全国標準卸価格!H359*地区別掛け率!H359%,-入力!$C$10),""))),全国標準卸価格!H359))</f>
        <v/>
      </c>
      <c r="I359" s="126">
        <f>'6桁'!I359</f>
        <v>0</v>
      </c>
      <c r="J359" s="95">
        <f>IF(全国標準卸価格!J359="","",IF(ISNUMBER(全国標準卸価格!J359),IF(入力!$C$11=1,ROUNDDOWN(全国標準卸価格!J359*地区別掛け率!J359%,-入力!$C$10),IF(入力!$C$11=2,ROUNDUP(全国標準卸価格!J359*地区別掛け率!J359%,-入力!$C$10),IF(入力!$C$11=3,ROUND(全国標準卸価格!J359*地区別掛け率!J359%,-入力!$C$10),""))),全国標準卸価格!J359))</f>
        <v>14100</v>
      </c>
      <c r="K359" s="20" t="str">
        <f>'6桁'!K359</f>
        <v>S◇</v>
      </c>
      <c r="L359" s="95" t="str">
        <f>IF(全国標準卸価格!L359="","",IF(ISNUMBER(全国標準卸価格!L359),IF(入力!$C$11=1,ROUNDDOWN(全国標準卸価格!L359*地区別掛け率!L359%,-入力!$C$10),IF(入力!$C$11=2,ROUNDUP(全国標準卸価格!L359*地区別掛け率!L359%,-入力!$C$10),IF(入力!$C$11=3,ROUND(全国標準卸価格!L359*地区別掛け率!L359%,-入力!$C$10),""))),全国標準卸価格!L359))</f>
        <v/>
      </c>
      <c r="M359" s="20">
        <f>'6桁'!M359</f>
        <v>0</v>
      </c>
      <c r="N359" s="95" t="str">
        <f>IF(全国標準卸価格!N359="","",IF(ISNUMBER(全国標準卸価格!N359),IF(入力!$C$11=1,ROUNDDOWN(全国標準卸価格!N359*地区別掛け率!N359%,-入力!$C$10),IF(入力!$C$11=2,ROUNDUP(全国標準卸価格!N359*地区別掛け率!N359%,-入力!$C$10),IF(入力!$C$11=3,ROUND(全国標準卸価格!N359*地区別掛け率!N359%,-入力!$C$10),""))),全国標準卸価格!N359))</f>
        <v/>
      </c>
      <c r="O359" s="126">
        <f>'6桁'!O359</f>
        <v>0</v>
      </c>
      <c r="P359" s="95" t="str">
        <f>IF(全国標準卸価格!P359="","",IF(ISNUMBER(全国標準卸価格!P359),IF(入力!$C$11=1,ROUNDDOWN(全国標準卸価格!P359*地区別掛け率!P359%,-入力!$C$10),IF(入力!$C$11=2,ROUNDUP(全国標準卸価格!P359*地区別掛け率!P359%,-入力!$C$10),IF(入力!$C$11=3,ROUND(全国標準卸価格!P359*地区別掛け率!P359%,-入力!$C$10),""))),全国標準卸価格!P359))</f>
        <v/>
      </c>
      <c r="Q359" s="20">
        <f>'6桁'!Q359</f>
        <v>0</v>
      </c>
      <c r="R359" s="267"/>
      <c r="S359" s="22"/>
      <c r="T359" s="74"/>
      <c r="U359" s="22"/>
      <c r="V359" s="74"/>
      <c r="W359" s="22"/>
      <c r="X359" s="74"/>
      <c r="Y359" s="22"/>
    </row>
    <row r="360" spans="2:25" ht="30" customHeight="1">
      <c r="B360" s="503"/>
      <c r="C360" s="411" t="s">
        <v>350</v>
      </c>
      <c r="D360" s="317">
        <v>89</v>
      </c>
      <c r="E360" s="249">
        <v>93</v>
      </c>
      <c r="F360" s="319" t="str">
        <f>IF(全国標準卸価格!F360="","",IF(ISNUMBER(全国標準卸価格!F360),IF(入力!$C$11=1,ROUNDDOWN(全国標準卸価格!F360*地区別掛け率!F360%,-入力!$C$10),IF(入力!$C$11=2,ROUNDUP(全国標準卸価格!F360*地区別掛け率!F360%,-入力!$C$10),IF(入力!$C$11=3,ROUND(全国標準卸価格!F360*地区別掛け率!F360%,-入力!$C$10),""))),全国標準卸価格!F360))</f>
        <v/>
      </c>
      <c r="G360" s="126">
        <f>'6桁'!G360</f>
        <v>0</v>
      </c>
      <c r="H360" s="319" t="str">
        <f>IF(全国標準卸価格!H360="","",IF(ISNUMBER(全国標準卸価格!H360),IF(入力!$C$11=1,ROUNDDOWN(全国標準卸価格!H360*地区別掛け率!H360%,-入力!$C$10),IF(入力!$C$11=2,ROUNDUP(全国標準卸価格!H360*地区別掛け率!H360%,-入力!$C$10),IF(入力!$C$11=3,ROUND(全国標準卸価格!H360*地区別掛け率!H360%,-入力!$C$10),""))),全国標準卸価格!H360))</f>
        <v/>
      </c>
      <c r="I360" s="132">
        <f>'6桁'!I360</f>
        <v>0</v>
      </c>
      <c r="J360" s="95">
        <f>IF(全国標準卸価格!J360="","",IF(ISNUMBER(全国標準卸価格!J360),IF(入力!$C$11=1,ROUNDDOWN(全国標準卸価格!J360*地区別掛け率!J360%,-入力!$C$10),IF(入力!$C$11=2,ROUNDUP(全国標準卸価格!J360*地区別掛け率!J360%,-入力!$C$10),IF(入力!$C$11=3,ROUND(全国標準卸価格!J360*地区別掛け率!J360%,-入力!$C$10),""))),全国標準卸価格!J360))</f>
        <v>16200</v>
      </c>
      <c r="K360" s="20" t="str">
        <f>'6桁'!K360</f>
        <v>S◇</v>
      </c>
      <c r="L360" s="319" t="str">
        <f>IF(全国標準卸価格!L360="","",IF(ISNUMBER(全国標準卸価格!L360),IF(入力!$C$11=1,ROUNDDOWN(全国標準卸価格!L360*地区別掛け率!L360%,-入力!$C$10),IF(入力!$C$11=2,ROUNDUP(全国標準卸価格!L360*地区別掛け率!L360%,-入力!$C$10),IF(入力!$C$11=3,ROUND(全国標準卸価格!L360*地区別掛け率!L360%,-入力!$C$10),""))),全国標準卸価格!L360))</f>
        <v/>
      </c>
      <c r="M360" s="236">
        <f>'6桁'!M360</f>
        <v>0</v>
      </c>
      <c r="N360" s="319" t="str">
        <f>IF(全国標準卸価格!N360="","",IF(ISNUMBER(全国標準卸価格!N360),IF(入力!$C$11=1,ROUNDDOWN(全国標準卸価格!N360*地区別掛け率!N360%,-入力!$C$10),IF(入力!$C$11=2,ROUNDUP(全国標準卸価格!N360*地区別掛け率!N360%,-入力!$C$10),IF(入力!$C$11=3,ROUND(全国標準卸価格!N360*地区別掛け率!N360%,-入力!$C$10),""))),全国標準卸価格!N360))</f>
        <v/>
      </c>
      <c r="O360" s="126">
        <f>'6桁'!O360</f>
        <v>0</v>
      </c>
      <c r="P360" s="319" t="str">
        <f>IF(全国標準卸価格!P360="","",IF(ISNUMBER(全国標準卸価格!P360),IF(入力!$C$11=1,ROUNDDOWN(全国標準卸価格!P360*地区別掛け率!P360%,-入力!$C$10),IF(入力!$C$11=2,ROUNDUP(全国標準卸価格!P360*地区別掛け率!P360%,-入力!$C$10),IF(入力!$C$11=3,ROUND(全国標準卸価格!P360*地区別掛け率!P360%,-入力!$C$10),""))),全国標準卸価格!P360))</f>
        <v/>
      </c>
      <c r="Q360" s="20">
        <f>'6桁'!Q360</f>
        <v>0</v>
      </c>
      <c r="R360" s="267"/>
      <c r="S360" s="22"/>
      <c r="T360" s="74"/>
      <c r="U360" s="22"/>
      <c r="V360" s="74"/>
      <c r="W360" s="22"/>
      <c r="X360" s="74"/>
      <c r="Y360" s="22"/>
    </row>
    <row r="361" spans="2:25" ht="30" customHeight="1">
      <c r="B361" s="503"/>
      <c r="C361" s="87" t="s">
        <v>355</v>
      </c>
      <c r="D361" s="500">
        <v>81</v>
      </c>
      <c r="E361" s="501"/>
      <c r="F361" s="95">
        <f>IF(全国標準卸価格!F361="","",IF(ISNUMBER(全国標準卸価格!F361),IF(入力!$C$11=1,ROUNDDOWN(全国標準卸価格!F361*地区別掛け率!F361%,-入力!$C$10),IF(入力!$C$11=2,ROUNDUP(全国標準卸価格!F361*地区別掛け率!F361%,-入力!$C$10),IF(入力!$C$11=3,ROUND(全国標準卸価格!F361*地区別掛け率!F361%,-入力!$C$10),""))),全国標準卸価格!F361))</f>
        <v>13100</v>
      </c>
      <c r="G361" s="126" t="str">
        <f>'6桁'!G361</f>
        <v>S◇</v>
      </c>
      <c r="H361" s="95" t="str">
        <f>IF(全国標準卸価格!H361="","",IF(ISNUMBER(全国標準卸価格!H361),IF(入力!$C$11=1,ROUNDDOWN(全国標準卸価格!H361*地区別掛け率!H361%,-入力!$C$10),IF(入力!$C$11=2,ROUNDUP(全国標準卸価格!H361*地区別掛け率!H361%,-入力!$C$10),IF(入力!$C$11=3,ROUND(全国標準卸価格!H361*地区別掛け率!H361%,-入力!$C$10),""))),全国標準卸価格!H361))</f>
        <v/>
      </c>
      <c r="I361" s="126">
        <f>'6桁'!I361</f>
        <v>0</v>
      </c>
      <c r="J361" s="95">
        <f>IF(全国標準卸価格!J361="","",IF(ISNUMBER(全国標準卸価格!J361),IF(入力!$C$11=1,ROUNDDOWN(全国標準卸価格!J361*地区別掛け率!J361%,-入力!$C$10),IF(入力!$C$11=2,ROUNDUP(全国標準卸価格!J361*地区別掛け率!J361%,-入力!$C$10),IF(入力!$C$11=3,ROUND(全国標準卸価格!J361*地区別掛け率!J361%,-入力!$C$10),""))),全国標準卸価格!J361))</f>
        <v>10400</v>
      </c>
      <c r="K361" s="20" t="str">
        <f>'6桁'!K361</f>
        <v>S◇</v>
      </c>
      <c r="L361" s="95">
        <f>IF(全国標準卸価格!L361="","",IF(ISNUMBER(全国標準卸価格!L361),IF(入力!$C$11=1,ROUNDDOWN(全国標準卸価格!L361*地区別掛け率!L361%,-入力!$C$10),IF(入力!$C$11=2,ROUNDUP(全国標準卸価格!L361*地区別掛け率!L361%,-入力!$C$10),IF(入力!$C$11=3,ROUND(全国標準卸価格!L361*地区別掛け率!L361%,-入力!$C$10),""))),全国標準卸価格!L361))</f>
        <v>13700</v>
      </c>
      <c r="M361" s="126" t="str">
        <f>'6桁'!M361</f>
        <v>S</v>
      </c>
      <c r="N361" s="95" t="str">
        <f>IF(全国標準卸価格!N361="","",IF(ISNUMBER(全国標準卸価格!N361),IF(入力!$C$11=1,ROUNDDOWN(全国標準卸価格!N361*地区別掛け率!N361%,-入力!$C$10),IF(入力!$C$11=2,ROUNDUP(全国標準卸価格!N361*地区別掛け率!N361%,-入力!$C$10),IF(入力!$C$11=3,ROUND(全国標準卸価格!N361*地区別掛け率!N361%,-入力!$C$10),""))),全国標準卸価格!N361))</f>
        <v/>
      </c>
      <c r="O361" s="126">
        <f>'6桁'!O361</f>
        <v>0</v>
      </c>
      <c r="P361" s="95" t="str">
        <f>IF(全国標準卸価格!P361="","",IF(ISNUMBER(全国標準卸価格!P361),IF(入力!$C$11=1,ROUNDDOWN(全国標準卸価格!P361*地区別掛け率!P361%,-入力!$C$10),IF(入力!$C$11=2,ROUNDUP(全国標準卸価格!P361*地区別掛け率!P361%,-入力!$C$10),IF(入力!$C$11=3,ROUND(全国標準卸価格!P361*地区別掛け率!P361%,-入力!$C$10),""))),全国標準卸価格!P361))</f>
        <v/>
      </c>
      <c r="Q361" s="20">
        <f>'6桁'!Q361</f>
        <v>0</v>
      </c>
      <c r="R361" s="267"/>
      <c r="S361" s="22"/>
      <c r="T361" s="74"/>
      <c r="U361" s="22"/>
      <c r="V361" s="74"/>
      <c r="W361" s="22"/>
      <c r="X361" s="74"/>
      <c r="Y361" s="22"/>
    </row>
    <row r="362" spans="2:25" ht="30" customHeight="1">
      <c r="B362" s="503"/>
      <c r="C362" s="341" t="s">
        <v>356</v>
      </c>
      <c r="D362" s="500">
        <v>84</v>
      </c>
      <c r="E362" s="501"/>
      <c r="F362" s="95">
        <f>IF(全国標準卸価格!F362="","",IF(ISNUMBER(全国標準卸価格!F362),IF(入力!$C$11=1,ROUNDDOWN(全国標準卸価格!F362*地区別掛け率!F362%,-入力!$C$10),IF(入力!$C$11=2,ROUNDUP(全国標準卸価格!F362*地区別掛け率!F362%,-入力!$C$10),IF(入力!$C$11=3,ROUND(全国標準卸価格!F362*地区別掛け率!F362%,-入力!$C$10),""))),全国標準卸価格!F362))</f>
        <v>14200</v>
      </c>
      <c r="G362" s="126" t="str">
        <f>'6桁'!G362</f>
        <v>H</v>
      </c>
      <c r="H362" s="95" t="str">
        <f>IF(全国標準卸価格!H362="","",IF(ISNUMBER(全国標準卸価格!H362),IF(入力!$C$11=1,ROUNDDOWN(全国標準卸価格!H362*地区別掛け率!H362%,-入力!$C$10),IF(入力!$C$11=2,ROUNDUP(全国標準卸価格!H362*地区別掛け率!H362%,-入力!$C$10),IF(入力!$C$11=3,ROUND(全国標準卸価格!H362*地区別掛け率!H362%,-入力!$C$10),""))),全国標準卸価格!H362))</f>
        <v/>
      </c>
      <c r="I362" s="126">
        <f>'6桁'!I362</f>
        <v>0</v>
      </c>
      <c r="J362" s="95">
        <f>IF(全国標準卸価格!J362="","",IF(ISNUMBER(全国標準卸価格!J362),IF(入力!$C$11=1,ROUNDDOWN(全国標準卸価格!J362*地区別掛け率!J362%,-入力!$C$10),IF(入力!$C$11=2,ROUNDUP(全国標準卸価格!J362*地区別掛け率!J362%,-入力!$C$10),IF(入力!$C$11=3,ROUND(全国標準卸価格!J362*地区別掛け率!J362%,-入力!$C$10),""))),全国標準卸価格!J362))</f>
        <v>11500</v>
      </c>
      <c r="K362" s="20" t="str">
        <f>'6桁'!K362</f>
        <v>S◇</v>
      </c>
      <c r="L362" s="95" t="str">
        <f>IF(全国標準卸価格!L362="","",IF(ISNUMBER(全国標準卸価格!L362),IF(入力!$C$11=1,ROUNDDOWN(全国標準卸価格!L362*地区別掛け率!L362%,-入力!$C$10),IF(入力!$C$11=2,ROUNDUP(全国標準卸価格!L362*地区別掛け率!L362%,-入力!$C$10),IF(入力!$C$11=3,ROUND(全国標準卸価格!L362*地区別掛け率!L362%,-入力!$C$10),""))),全国標準卸価格!L362))</f>
        <v/>
      </c>
      <c r="M362" s="20">
        <f>'6桁'!M362</f>
        <v>0</v>
      </c>
      <c r="N362" s="95" t="str">
        <f>IF(全国標準卸価格!N362="","",IF(ISNUMBER(全国標準卸価格!N362),IF(入力!$C$11=1,ROUNDDOWN(全国標準卸価格!N362*地区別掛け率!N362%,-入力!$C$10),IF(入力!$C$11=2,ROUNDUP(全国標準卸価格!N362*地区別掛け率!N362%,-入力!$C$10),IF(入力!$C$11=3,ROUND(全国標準卸価格!N362*地区別掛け率!N362%,-入力!$C$10),""))),全国標準卸価格!N362))</f>
        <v/>
      </c>
      <c r="O362" s="126">
        <f>'6桁'!O362</f>
        <v>0</v>
      </c>
      <c r="P362" s="95" t="str">
        <f>IF(全国標準卸価格!P362="","",IF(ISNUMBER(全国標準卸価格!P362),IF(入力!$C$11=1,ROUNDDOWN(全国標準卸価格!P362*地区別掛け率!P362%,-入力!$C$10),IF(入力!$C$11=2,ROUNDUP(全国標準卸価格!P362*地区別掛け率!P362%,-入力!$C$10),IF(入力!$C$11=3,ROUND(全国標準卸価格!P362*地区別掛け率!P362%,-入力!$C$10),""))),全国標準卸価格!P362))</f>
        <v/>
      </c>
      <c r="Q362" s="20">
        <f>'6桁'!Q362</f>
        <v>0</v>
      </c>
      <c r="R362" s="267"/>
      <c r="S362" s="22"/>
      <c r="T362" s="74"/>
      <c r="U362" s="22"/>
      <c r="V362" s="74"/>
      <c r="W362" s="22"/>
      <c r="X362" s="74"/>
      <c r="Y362" s="22"/>
    </row>
    <row r="363" spans="2:25" ht="30" customHeight="1">
      <c r="B363" s="503"/>
      <c r="C363" s="341" t="s">
        <v>357</v>
      </c>
      <c r="D363" s="500">
        <v>88</v>
      </c>
      <c r="E363" s="501"/>
      <c r="F363" s="95">
        <f>IF(全国標準卸価格!F363="","",IF(ISNUMBER(全国標準卸価格!F363),IF(入力!$C$11=1,ROUNDDOWN(全国標準卸価格!F363*地区別掛け率!F363%,-入力!$C$10),IF(入力!$C$11=2,ROUNDUP(全国標準卸価格!F363*地区別掛け率!F363%,-入力!$C$10),IF(入力!$C$11=3,ROUND(全国標準卸価格!F363*地区別掛け率!F363%,-入力!$C$10),""))),全国標準卸価格!F363))</f>
        <v>15600</v>
      </c>
      <c r="G363" s="126" t="str">
        <f>'6桁'!G363</f>
        <v>H</v>
      </c>
      <c r="H363" s="95" t="str">
        <f>IF(全国標準卸価格!H363="","",IF(ISNUMBER(全国標準卸価格!H363),IF(入力!$C$11=1,ROUNDDOWN(全国標準卸価格!H363*地区別掛け率!H363%,-入力!$C$10),IF(入力!$C$11=2,ROUNDUP(全国標準卸価格!H363*地区別掛け率!H363%,-入力!$C$10),IF(入力!$C$11=3,ROUND(全国標準卸価格!H363*地区別掛け率!H363%,-入力!$C$10),""))),全国標準卸価格!H363))</f>
        <v/>
      </c>
      <c r="I363" s="126">
        <f>'6桁'!I363</f>
        <v>0</v>
      </c>
      <c r="J363" s="95">
        <f>IF(全国標準卸価格!J363="","",IF(ISNUMBER(全国標準卸価格!J363),IF(入力!$C$11=1,ROUNDDOWN(全国標準卸価格!J363*地区別掛け率!J363%,-入力!$C$10),IF(入力!$C$11=2,ROUNDUP(全国標準卸価格!J363*地区別掛け率!J363%,-入力!$C$10),IF(入力!$C$11=3,ROUND(全国標準卸価格!J363*地区別掛け率!J363%,-入力!$C$10),""))),全国標準卸価格!J363))</f>
        <v>13600</v>
      </c>
      <c r="K363" s="20" t="str">
        <f>'6桁'!K363</f>
        <v>S◇</v>
      </c>
      <c r="L363" s="95" t="str">
        <f>IF(全国標準卸価格!L363="","",IF(ISNUMBER(全国標準卸価格!L363),IF(入力!$C$11=1,ROUNDDOWN(全国標準卸価格!L363*地区別掛け率!L363%,-入力!$C$10),IF(入力!$C$11=2,ROUNDUP(全国標準卸価格!L363*地区別掛け率!L363%,-入力!$C$10),IF(入力!$C$11=3,ROUND(全国標準卸価格!L363*地区別掛け率!L363%,-入力!$C$10),""))),全国標準卸価格!L363))</f>
        <v/>
      </c>
      <c r="M363" s="126">
        <f>'6桁'!M363</f>
        <v>0</v>
      </c>
      <c r="N363" s="95" t="str">
        <f>IF(全国標準卸価格!N363="","",IF(ISNUMBER(全国標準卸価格!N363),IF(入力!$C$11=1,ROUNDDOWN(全国標準卸価格!N363*地区別掛け率!N363%,-入力!$C$10),IF(入力!$C$11=2,ROUNDUP(全国標準卸価格!N363*地区別掛け率!N363%,-入力!$C$10),IF(入力!$C$11=3,ROUND(全国標準卸価格!N363*地区別掛け率!N363%,-入力!$C$10),""))),全国標準卸価格!N363))</f>
        <v/>
      </c>
      <c r="O363" s="126">
        <f>'6桁'!O363</f>
        <v>0</v>
      </c>
      <c r="P363" s="95" t="str">
        <f>IF(全国標準卸価格!P363="","",IF(ISNUMBER(全国標準卸価格!P363),IF(入力!$C$11=1,ROUNDDOWN(全国標準卸価格!P363*地区別掛け率!P363%,-入力!$C$10),IF(入力!$C$11=2,ROUNDUP(全国標準卸価格!P363*地区別掛け率!P363%,-入力!$C$10),IF(入力!$C$11=3,ROUND(全国標準卸価格!P363*地区別掛け率!P363%,-入力!$C$10),""))),全国標準卸価格!P363))</f>
        <v/>
      </c>
      <c r="Q363" s="20">
        <f>'6桁'!Q363</f>
        <v>0</v>
      </c>
      <c r="R363" s="267"/>
      <c r="S363" s="22"/>
      <c r="T363" s="74"/>
      <c r="U363" s="22"/>
      <c r="V363" s="74"/>
      <c r="W363" s="22"/>
      <c r="X363" s="74"/>
      <c r="Y363" s="22"/>
    </row>
    <row r="364" spans="2:25" ht="30" customHeight="1">
      <c r="B364" s="503"/>
      <c r="C364" s="341" t="s">
        <v>358</v>
      </c>
      <c r="D364" s="500">
        <v>91</v>
      </c>
      <c r="E364" s="501"/>
      <c r="F364" s="95" t="str">
        <f>IF(全国標準卸価格!F364="","",IF(ISNUMBER(全国標準卸価格!F364),IF(入力!$C$11=1,ROUNDDOWN(全国標準卸価格!F364*地区別掛け率!F364%,-入力!$C$10),IF(入力!$C$11=2,ROUNDUP(全国標準卸価格!F364*地区別掛け率!F364%,-入力!$C$10),IF(入力!$C$11=3,ROUND(全国標準卸価格!F364*地区別掛け率!F364%,-入力!$C$10),""))),全国標準卸価格!F364))</f>
        <v/>
      </c>
      <c r="G364" s="126">
        <f>'6桁'!G364</f>
        <v>0</v>
      </c>
      <c r="H364" s="95" t="str">
        <f>IF(全国標準卸価格!H364="","",IF(ISNUMBER(全国標準卸価格!H364),IF(入力!$C$11=1,ROUNDDOWN(全国標準卸価格!H364*地区別掛け率!H364%,-入力!$C$10),IF(入力!$C$11=2,ROUNDUP(全国標準卸価格!H364*地区別掛け率!H364%,-入力!$C$10),IF(入力!$C$11=3,ROUND(全国標準卸価格!H364*地区別掛け率!H364%,-入力!$C$10),""))),全国標準卸価格!H364))</f>
        <v/>
      </c>
      <c r="I364" s="126">
        <f>'6桁'!I364</f>
        <v>0</v>
      </c>
      <c r="J364" s="95">
        <f>IF(全国標準卸価格!J364="","",IF(ISNUMBER(全国標準卸価格!J364),IF(入力!$C$11=1,ROUNDDOWN(全国標準卸価格!J364*地区別掛け率!J364%,-入力!$C$10),IF(入力!$C$11=2,ROUNDUP(全国標準卸価格!J364*地区別掛け率!J364%,-入力!$C$10),IF(入力!$C$11=3,ROUND(全国標準卸価格!J364*地区別掛け率!J364%,-入力!$C$10),""))),全国標準卸価格!J364))</f>
        <v>15500</v>
      </c>
      <c r="K364" s="20" t="str">
        <f>'6桁'!K364</f>
        <v>S◇</v>
      </c>
      <c r="L364" s="95" t="str">
        <f>IF(全国標準卸価格!L364="","",IF(ISNUMBER(全国標準卸価格!L364),IF(入力!$C$11=1,ROUNDDOWN(全国標準卸価格!L364*地区別掛け率!L364%,-入力!$C$10),IF(入力!$C$11=2,ROUNDUP(全国標準卸価格!L364*地区別掛け率!L364%,-入力!$C$10),IF(入力!$C$11=3,ROUND(全国標準卸価格!L364*地区別掛け率!L364%,-入力!$C$10),""))),全国標準卸価格!L364))</f>
        <v/>
      </c>
      <c r="M364" s="20">
        <f>'6桁'!M364</f>
        <v>0</v>
      </c>
      <c r="N364" s="95" t="str">
        <f>IF(全国標準卸価格!N364="","",IF(ISNUMBER(全国標準卸価格!N364),IF(入力!$C$11=1,ROUNDDOWN(全国標準卸価格!N364*地区別掛け率!N364%,-入力!$C$10),IF(入力!$C$11=2,ROUNDUP(全国標準卸価格!N364*地区別掛け率!N364%,-入力!$C$10),IF(入力!$C$11=3,ROUND(全国標準卸価格!N364*地区別掛け率!N364%,-入力!$C$10),""))),全国標準卸価格!N364))</f>
        <v/>
      </c>
      <c r="O364" s="126">
        <f>'6桁'!O364</f>
        <v>0</v>
      </c>
      <c r="P364" s="95" t="str">
        <f>IF(全国標準卸価格!P364="","",IF(ISNUMBER(全国標準卸価格!P364),IF(入力!$C$11=1,ROUNDDOWN(全国標準卸価格!P364*地区別掛け率!P364%,-入力!$C$10),IF(入力!$C$11=2,ROUNDUP(全国標準卸価格!P364*地区別掛け率!P364%,-入力!$C$10),IF(入力!$C$11=3,ROUND(全国標準卸価格!P364*地区別掛け率!P364%,-入力!$C$10),""))),全国標準卸価格!P364))</f>
        <v/>
      </c>
      <c r="Q364" s="20">
        <f>'6桁'!Q364</f>
        <v>0</v>
      </c>
      <c r="R364" s="267"/>
      <c r="S364" s="22"/>
      <c r="T364" s="74"/>
      <c r="U364" s="22"/>
      <c r="V364" s="74"/>
      <c r="W364" s="22"/>
      <c r="X364" s="74"/>
      <c r="Y364" s="22"/>
    </row>
    <row r="365" spans="2:25" ht="30" customHeight="1">
      <c r="B365" s="503"/>
      <c r="C365" s="341" t="s">
        <v>148</v>
      </c>
      <c r="D365" s="500">
        <v>88</v>
      </c>
      <c r="E365" s="501"/>
      <c r="F365" s="95" t="str">
        <f>IF(全国標準卸価格!F365="","",IF(ISNUMBER(全国標準卸価格!F365),IF(入力!$C$11=1,ROUNDDOWN(全国標準卸価格!F365*地区別掛け率!F365%,-入力!$C$10),IF(入力!$C$11=2,ROUNDUP(全国標準卸価格!F365*地区別掛け率!F365%,-入力!$C$10),IF(入力!$C$11=3,ROUND(全国標準卸価格!F365*地区別掛け率!F365%,-入力!$C$10),""))),全国標準卸価格!F365))</f>
        <v/>
      </c>
      <c r="G365" s="126">
        <f>'6桁'!G365</f>
        <v>0</v>
      </c>
      <c r="H365" s="95" t="str">
        <f>IF(全国標準卸価格!H365="","",IF(ISNUMBER(全国標準卸価格!H365),IF(入力!$C$11=1,ROUNDDOWN(全国標準卸価格!H365*地区別掛け率!H365%,-入力!$C$10),IF(入力!$C$11=2,ROUNDUP(全国標準卸価格!H365*地区別掛け率!H365%,-入力!$C$10),IF(入力!$C$11=3,ROUND(全国標準卸価格!H365*地区別掛け率!H365%,-入力!$C$10),""))),全国標準卸価格!H365))</f>
        <v/>
      </c>
      <c r="I365" s="126">
        <f>'6桁'!I365</f>
        <v>0</v>
      </c>
      <c r="J365" s="95">
        <f>IF(全国標準卸価格!J365="","",IF(ISNUMBER(全国標準卸価格!J365),IF(入力!$C$11=1,ROUNDDOWN(全国標準卸価格!J365*地区別掛け率!J365%,-入力!$C$10),IF(入力!$C$11=2,ROUNDUP(全国標準卸価格!J365*地区別掛け率!J365%,-入力!$C$10),IF(入力!$C$11=3,ROUND(全国標準卸価格!J365*地区別掛け率!J365%,-入力!$C$10),""))),全国標準卸価格!J365))</f>
        <v>13100</v>
      </c>
      <c r="K365" s="20" t="str">
        <f>'6桁'!K365</f>
        <v>S◇
EC202</v>
      </c>
      <c r="L365" s="95" t="str">
        <f>IF(全国標準卸価格!L365="","",IF(ISNUMBER(全国標準卸価格!L365),IF(入力!$C$11=1,ROUNDDOWN(全国標準卸価格!L365*地区別掛け率!L365%,-入力!$C$10),IF(入力!$C$11=2,ROUNDUP(全国標準卸価格!L365*地区別掛け率!L365%,-入力!$C$10),IF(入力!$C$11=3,ROUND(全国標準卸価格!L365*地区別掛け率!L365%,-入力!$C$10),""))),全国標準卸価格!L365))</f>
        <v/>
      </c>
      <c r="M365" s="20">
        <f>'6桁'!M365</f>
        <v>0</v>
      </c>
      <c r="N365" s="95" t="str">
        <f>IF(全国標準卸価格!N365="","",IF(ISNUMBER(全国標準卸価格!N365),IF(入力!$C$11=1,ROUNDDOWN(全国標準卸価格!N365*地区別掛け率!N365%,-入力!$C$10),IF(入力!$C$11=2,ROUNDUP(全国標準卸価格!N365*地区別掛け率!N365%,-入力!$C$10),IF(入力!$C$11=3,ROUND(全国標準卸価格!N365*地区別掛け率!N365%,-入力!$C$10),""))),全国標準卸価格!N365))</f>
        <v/>
      </c>
      <c r="O365" s="126">
        <f>'6桁'!O365</f>
        <v>0</v>
      </c>
      <c r="P365" s="95" t="str">
        <f>IF(全国標準卸価格!P365="","",IF(ISNUMBER(全国標準卸価格!P365),IF(入力!$C$11=1,ROUNDDOWN(全国標準卸価格!P365*地区別掛け率!P365%,-入力!$C$10),IF(入力!$C$11=2,ROUNDUP(全国標準卸価格!P365*地区別掛け率!P365%,-入力!$C$10),IF(入力!$C$11=3,ROUND(全国標準卸価格!P365*地区別掛け率!P365%,-入力!$C$10),""))),全国標準卸価格!P365))</f>
        <v/>
      </c>
      <c r="Q365" s="20">
        <f>'6桁'!Q365</f>
        <v>0</v>
      </c>
      <c r="R365" s="267"/>
      <c r="S365" s="22"/>
      <c r="T365" s="74"/>
      <c r="U365" s="22"/>
      <c r="V365" s="74"/>
      <c r="W365" s="22"/>
      <c r="X365" s="74"/>
      <c r="Y365" s="22"/>
    </row>
    <row r="366" spans="2:25" ht="30" customHeight="1" thickBot="1">
      <c r="B366" s="544"/>
      <c r="C366" s="343" t="s">
        <v>149</v>
      </c>
      <c r="D366" s="558">
        <v>91</v>
      </c>
      <c r="E366" s="559"/>
      <c r="F366" s="118" t="str">
        <f>IF(全国標準卸価格!F366="","",IF(ISNUMBER(全国標準卸価格!F366),IF(入力!$C$11=1,ROUNDDOWN(全国標準卸価格!F366*地区別掛け率!F366%,-入力!$C$10),IF(入力!$C$11=2,ROUNDUP(全国標準卸価格!F366*地区別掛け率!F366%,-入力!$C$10),IF(入力!$C$11=3,ROUND(全国標準卸価格!F366*地区別掛け率!F366%,-入力!$C$10),""))),全国標準卸価格!F366))</f>
        <v/>
      </c>
      <c r="G366" s="127">
        <f>'6桁'!G366</f>
        <v>0</v>
      </c>
      <c r="H366" s="118" t="str">
        <f>IF(全国標準卸価格!H366="","",IF(ISNUMBER(全国標準卸価格!H366),IF(入力!$C$11=1,ROUNDDOWN(全国標準卸価格!H366*地区別掛け率!H366%,-入力!$C$10),IF(入力!$C$11=2,ROUNDUP(全国標準卸価格!H366*地区別掛け率!H366%,-入力!$C$10),IF(入力!$C$11=3,ROUND(全国標準卸価格!H366*地区別掛け率!H366%,-入力!$C$10),""))),全国標準卸価格!H366))</f>
        <v/>
      </c>
      <c r="I366" s="127">
        <f>'6桁'!I366</f>
        <v>0</v>
      </c>
      <c r="J366" s="118">
        <f>IF(全国標準卸価格!J366="","",IF(ISNUMBER(全国標準卸価格!J366),IF(入力!$C$11=1,ROUNDDOWN(全国標準卸価格!J366*地区別掛け率!J366%,-入力!$C$10),IF(入力!$C$11=2,ROUNDUP(全国標準卸価格!J366*地区別掛け率!J366%,-入力!$C$10),IF(入力!$C$11=3,ROUND(全国標準卸価格!J366*地区別掛け率!J366%,-入力!$C$10),""))),全国標準卸価格!J366))</f>
        <v>13900</v>
      </c>
      <c r="K366" s="21" t="str">
        <f>'6桁'!K366</f>
        <v>S
EC202</v>
      </c>
      <c r="L366" s="118" t="str">
        <f>IF(全国標準卸価格!L366="","",IF(ISNUMBER(全国標準卸価格!L366),IF(入力!$C$11=1,ROUNDDOWN(全国標準卸価格!L366*地区別掛け率!L366%,-入力!$C$10),IF(入力!$C$11=2,ROUNDUP(全国標準卸価格!L366*地区別掛け率!L366%,-入力!$C$10),IF(入力!$C$11=3,ROUND(全国標準卸価格!L366*地区別掛け率!L366%,-入力!$C$10),""))),全国標準卸価格!L366))</f>
        <v/>
      </c>
      <c r="M366" s="21">
        <f>'6桁'!M366</f>
        <v>0</v>
      </c>
      <c r="N366" s="118" t="str">
        <f>IF(全国標準卸価格!N366="","",IF(ISNUMBER(全国標準卸価格!N366),IF(入力!$C$11=1,ROUNDDOWN(全国標準卸価格!N366*地区別掛け率!N366%,-入力!$C$10),IF(入力!$C$11=2,ROUNDUP(全国標準卸価格!N366*地区別掛け率!N366%,-入力!$C$10),IF(入力!$C$11=3,ROUND(全国標準卸価格!N366*地区別掛け率!N366%,-入力!$C$10),""))),全国標準卸価格!N366))</f>
        <v/>
      </c>
      <c r="O366" s="127">
        <f>'6桁'!O366</f>
        <v>0</v>
      </c>
      <c r="P366" s="118" t="str">
        <f>IF(全国標準卸価格!P366="","",IF(ISNUMBER(全国標準卸価格!P366),IF(入力!$C$11=1,ROUNDDOWN(全国標準卸価格!P366*地区別掛け率!P366%,-入力!$C$10),IF(入力!$C$11=2,ROUNDUP(全国標準卸価格!P366*地区別掛け率!P366%,-入力!$C$10),IF(入力!$C$11=3,ROUND(全国標準卸価格!P366*地区別掛け率!P366%,-入力!$C$10),""))),全国標準卸価格!P366))</f>
        <v/>
      </c>
      <c r="Q366" s="21">
        <f>'6桁'!Q366</f>
        <v>0</v>
      </c>
      <c r="R366" s="267"/>
      <c r="S366" s="22"/>
      <c r="T366" s="74"/>
      <c r="U366" s="22"/>
      <c r="V366" s="74"/>
      <c r="W366" s="22"/>
      <c r="X366" s="74"/>
      <c r="Y366" s="22"/>
    </row>
    <row r="367" spans="2:25" ht="28.5" customHeight="1">
      <c r="B367" s="545" t="s">
        <v>1088</v>
      </c>
      <c r="C367" s="545"/>
      <c r="D367" s="545"/>
      <c r="E367" s="545"/>
      <c r="F367" s="545"/>
      <c r="G367" s="545"/>
      <c r="H367" s="545"/>
      <c r="I367" s="545"/>
      <c r="J367" s="545"/>
      <c r="K367" s="545"/>
      <c r="L367" s="545"/>
      <c r="M367" s="545"/>
      <c r="N367" s="545"/>
      <c r="O367" s="545"/>
      <c r="P367" s="545"/>
      <c r="Q367" s="545"/>
      <c r="X367" s="74"/>
    </row>
    <row r="368" spans="2:25" ht="13.5" customHeight="1">
      <c r="C368" s="327"/>
      <c r="D368" s="327"/>
      <c r="E368" s="327"/>
      <c r="F368" s="10"/>
      <c r="G368" s="17"/>
      <c r="H368" s="10"/>
      <c r="I368" s="17"/>
      <c r="J368" s="10"/>
      <c r="K368" s="17"/>
      <c r="L368" s="10"/>
      <c r="M368" s="17"/>
      <c r="N368" s="10"/>
      <c r="O368" s="17"/>
      <c r="P368" s="10"/>
      <c r="Q368" s="17"/>
      <c r="R368" s="10"/>
      <c r="S368" s="17"/>
      <c r="T368" s="10"/>
      <c r="U368" s="17"/>
      <c r="V368" s="10"/>
      <c r="W368" s="17"/>
      <c r="X368" s="10"/>
      <c r="Y368" s="17"/>
    </row>
    <row r="369" spans="2:26" s="239" customFormat="1" ht="20.100000000000001" customHeight="1" thickBot="1">
      <c r="B369" s="238" t="s">
        <v>979</v>
      </c>
      <c r="F369" s="240"/>
      <c r="H369" s="240"/>
      <c r="J369" s="240"/>
      <c r="L369" s="240"/>
      <c r="N369" s="240"/>
      <c r="P369" s="240"/>
      <c r="R369" s="240"/>
      <c r="T369" s="240"/>
      <c r="V369" s="240"/>
      <c r="X369" s="240"/>
    </row>
    <row r="370" spans="2:26" ht="19.5" customHeight="1" thickBot="1">
      <c r="B370" s="521" t="s">
        <v>452</v>
      </c>
      <c r="C370" s="524" t="s">
        <v>524</v>
      </c>
      <c r="D370" s="527" t="s">
        <v>1113</v>
      </c>
      <c r="E370" s="540"/>
      <c r="F370" s="531" t="s">
        <v>453</v>
      </c>
      <c r="G370" s="532"/>
      <c r="H370" s="532"/>
      <c r="I370" s="532"/>
      <c r="J370" s="532"/>
      <c r="K370" s="533"/>
      <c r="N370" s="371"/>
      <c r="O370" s="371"/>
      <c r="P370" s="371"/>
      <c r="Q370" s="371"/>
      <c r="R370" s="11"/>
      <c r="S370" s="11"/>
      <c r="T370" s="11"/>
      <c r="U370" s="11"/>
      <c r="V370" s="11"/>
      <c r="W370" s="11"/>
      <c r="X370" s="11"/>
      <c r="Y370" s="11"/>
      <c r="Z370" s="11"/>
    </row>
    <row r="371" spans="2:26" ht="19.5" customHeight="1">
      <c r="B371" s="522"/>
      <c r="C371" s="525"/>
      <c r="D371" s="541"/>
      <c r="E371" s="551"/>
      <c r="F371" s="516" t="s">
        <v>770</v>
      </c>
      <c r="G371" s="507"/>
      <c r="H371" s="506" t="s">
        <v>777</v>
      </c>
      <c r="I371" s="507"/>
      <c r="J371" s="506" t="s">
        <v>883</v>
      </c>
      <c r="K371" s="507"/>
      <c r="N371" s="371"/>
      <c r="O371" s="371"/>
      <c r="P371" s="371"/>
      <c r="Q371" s="371"/>
      <c r="R371" s="11"/>
      <c r="S371" s="11"/>
      <c r="T371" s="11"/>
      <c r="U371" s="11"/>
      <c r="V371" s="11"/>
      <c r="W371" s="11"/>
      <c r="X371" s="11"/>
      <c r="Y371" s="11"/>
      <c r="Z371" s="11"/>
    </row>
    <row r="372" spans="2:26" ht="19.5" customHeight="1">
      <c r="B372" s="522"/>
      <c r="C372" s="525"/>
      <c r="D372" s="510" t="s">
        <v>1115</v>
      </c>
      <c r="E372" s="550" t="s">
        <v>1114</v>
      </c>
      <c r="F372" s="517"/>
      <c r="G372" s="509"/>
      <c r="H372" s="508"/>
      <c r="I372" s="509"/>
      <c r="J372" s="508"/>
      <c r="K372" s="509"/>
      <c r="N372" s="407"/>
      <c r="O372" s="407"/>
      <c r="P372" s="407"/>
      <c r="Q372" s="407"/>
      <c r="R372" s="407"/>
      <c r="S372" s="407"/>
      <c r="T372" s="407"/>
      <c r="U372" s="407"/>
      <c r="V372" s="407"/>
      <c r="W372" s="407"/>
      <c r="X372" s="136"/>
      <c r="Y372" s="136"/>
    </row>
    <row r="373" spans="2:26" ht="19.5" customHeight="1" thickBot="1">
      <c r="B373" s="523"/>
      <c r="C373" s="526"/>
      <c r="D373" s="549"/>
      <c r="E373" s="551"/>
      <c r="F373" s="514" t="s">
        <v>511</v>
      </c>
      <c r="G373" s="515"/>
      <c r="H373" s="514" t="s">
        <v>782</v>
      </c>
      <c r="I373" s="515"/>
      <c r="J373" s="514" t="s">
        <v>492</v>
      </c>
      <c r="K373" s="515"/>
      <c r="N373" s="327"/>
      <c r="O373" s="327"/>
      <c r="P373" s="327"/>
      <c r="Q373" s="327"/>
      <c r="R373" s="327"/>
      <c r="S373" s="327"/>
      <c r="T373" s="327"/>
      <c r="U373" s="327"/>
      <c r="V373" s="327"/>
      <c r="W373" s="327"/>
      <c r="X373" s="4"/>
    </row>
    <row r="374" spans="2:26" ht="30" customHeight="1">
      <c r="B374" s="502">
        <v>13</v>
      </c>
      <c r="C374" s="352" t="s">
        <v>114</v>
      </c>
      <c r="D374" s="253">
        <v>73</v>
      </c>
      <c r="E374" s="353"/>
      <c r="F374" s="91">
        <f>IF(全国標準卸価格!F374="","",IF(ISNUMBER(全国標準卸価格!F374),IF(入力!$C$11=1,ROUNDDOWN(全国標準卸価格!F374*地区別掛け率!F374%,-入力!$C$10),IF(入力!$C$11=2,ROUNDUP(全国標準卸価格!F374*地区別掛け率!F374%,-入力!$C$10),IF(入力!$C$11=3,ROUND(全国標準卸価格!F374*地区別掛け率!F374%,-入力!$C$10),""))),全国標準卸価格!F374))</f>
        <v>9300</v>
      </c>
      <c r="G374" s="124" t="str">
        <f>'6桁'!G374</f>
        <v>S◇</v>
      </c>
      <c r="H374" s="91">
        <f>IF(全国標準卸価格!H374="","",IF(ISNUMBER(全国標準卸価格!H374),IF(入力!$C$11=1,ROUNDDOWN(全国標準卸価格!H374*地区別掛け率!H374%,-入力!$C$10),IF(入力!$C$11=2,ROUNDUP(全国標準卸価格!H374*地区別掛け率!H374%,-入力!$C$10),IF(入力!$C$11=3,ROUND(全国標準卸価格!H374*地区別掛け率!H374%,-入力!$C$10),""))),全国標準卸価格!H374))</f>
        <v>11800</v>
      </c>
      <c r="I374" s="92" t="str">
        <f>'6桁'!I374</f>
        <v>H</v>
      </c>
      <c r="J374" s="128">
        <f>IF(全国標準卸価格!J374="","",IF(ISNUMBER(全国標準卸価格!J374),IF(入力!$C$11=1,ROUNDDOWN(全国標準卸価格!J374*地区別掛け率!J374%,-入力!$C$10),IF(入力!$C$11=2,ROUNDUP(全国標準卸価格!J374*地区別掛け率!J374%,-入力!$C$10),IF(入力!$C$11=3,ROUND(全国標準卸価格!J374*地区別掛け率!J374%,-入力!$C$10),""))),全国標準卸価格!J374))</f>
        <v>10600</v>
      </c>
      <c r="K374" s="131" t="str">
        <f>'6桁'!K374</f>
        <v>H</v>
      </c>
      <c r="N374" s="267"/>
      <c r="O374" s="251"/>
      <c r="P374" s="74"/>
      <c r="Q374" s="22"/>
      <c r="R374" s="74"/>
      <c r="S374" s="22"/>
      <c r="T374" s="74"/>
      <c r="U374" s="22"/>
      <c r="V374" s="74"/>
      <c r="W374" s="22"/>
      <c r="X374" s="74"/>
      <c r="Y374" s="22"/>
    </row>
    <row r="375" spans="2:26" ht="30" customHeight="1">
      <c r="B375" s="503"/>
      <c r="C375" s="341" t="s">
        <v>50</v>
      </c>
      <c r="D375" s="254" t="s">
        <v>1121</v>
      </c>
      <c r="E375" s="342"/>
      <c r="F375" s="95">
        <f>IF(全国標準卸価格!F375="","",IF(ISNUMBER(全国標準卸価格!F375),IF(入力!$C$11=1,ROUNDDOWN(全国標準卸価格!F375*地区別掛け率!F375%,-入力!$C$10),IF(入力!$C$11=2,ROUNDUP(全国標準卸価格!F375*地区別掛け率!F375%,-入力!$C$10),IF(入力!$C$11=3,ROUND(全国標準卸価格!F375*地区別掛け率!F375%,-入力!$C$10),""))),全国標準卸価格!F375))</f>
        <v>11500</v>
      </c>
      <c r="G375" s="126" t="str">
        <f>'6桁'!G375</f>
        <v>S◇</v>
      </c>
      <c r="H375" s="95" t="str">
        <f>IF(全国標準卸価格!H375="","",IF(ISNUMBER(全国標準卸価格!H375),IF(入力!$C$11=1,ROUNDDOWN(全国標準卸価格!H375*地区別掛け率!H375%,-入力!$C$10),IF(入力!$C$11=2,ROUNDUP(全国標準卸価格!H375*地区別掛け率!H375%,-入力!$C$10),IF(入力!$C$11=3,ROUND(全国標準卸価格!H375*地区別掛け率!H375%,-入力!$C$10),""))),全国標準卸価格!H375))</f>
        <v/>
      </c>
      <c r="I375" s="20">
        <f>'6桁'!I375</f>
        <v>0</v>
      </c>
      <c r="J375" s="95" t="str">
        <f>IF(全国標準卸価格!J375="","",IF(ISNUMBER(全国標準卸価格!J375),IF(入力!$C$11=1,ROUNDDOWN(全国標準卸価格!J375*地区別掛け率!J375%,-入力!$C$10),IF(入力!$C$11=2,ROUNDUP(全国標準卸価格!J375*地区別掛け率!J375%,-入力!$C$10),IF(入力!$C$11=3,ROUND(全国標準卸価格!J375*地区別掛け率!J375%,-入力!$C$10),""))),全国標準卸価格!J375))</f>
        <v/>
      </c>
      <c r="K375" s="20">
        <f>'6桁'!K375</f>
        <v>0</v>
      </c>
      <c r="N375" s="267"/>
      <c r="O375" s="251"/>
      <c r="P375" s="74"/>
      <c r="Q375" s="22"/>
      <c r="R375" s="74"/>
      <c r="S375" s="22"/>
      <c r="T375" s="74"/>
      <c r="U375" s="22"/>
      <c r="V375" s="74"/>
      <c r="W375" s="22"/>
      <c r="X375" s="74"/>
      <c r="Y375" s="22"/>
    </row>
    <row r="376" spans="2:26" ht="30" customHeight="1">
      <c r="B376" s="503"/>
      <c r="C376" s="341" t="s">
        <v>359</v>
      </c>
      <c r="D376" s="500">
        <v>75</v>
      </c>
      <c r="E376" s="501"/>
      <c r="F376" s="95">
        <f>IF(全国標準卸価格!F376="","",IF(ISNUMBER(全国標準卸価格!F376),IF(入力!$C$11=1,ROUNDDOWN(全国標準卸価格!F376*地区別掛け率!F376%,-入力!$C$10),IF(入力!$C$11=2,ROUNDUP(全国標準卸価格!F376*地区別掛け率!F376%,-入力!$C$10),IF(入力!$C$11=3,ROUND(全国標準卸価格!F376*地区別掛け率!F376%,-入力!$C$10),""))),全国標準卸価格!F376))</f>
        <v>9700</v>
      </c>
      <c r="G376" s="126" t="str">
        <f>'6桁'!G376</f>
        <v>S◇</v>
      </c>
      <c r="H376" s="95">
        <f>IF(全国標準卸価格!H376="","",IF(ISNUMBER(全国標準卸価格!H376),IF(入力!$C$11=1,ROUNDDOWN(全国標準卸価格!H376*地区別掛け率!H376%,-入力!$C$10),IF(入力!$C$11=2,ROUNDUP(全国標準卸価格!H376*地区別掛け率!H376%,-入力!$C$10),IF(入力!$C$11=3,ROUND(全国標準卸価格!H376*地区別掛け率!H376%,-入力!$C$10),""))),全国標準卸価格!H376))</f>
        <v>11800</v>
      </c>
      <c r="I376" s="20" t="str">
        <f>'6桁'!I376</f>
        <v>H</v>
      </c>
      <c r="J376" s="95" t="str">
        <f>IF(全国標準卸価格!J376="","",IF(ISNUMBER(全国標準卸価格!J376),IF(入力!$C$11=1,ROUNDDOWN(全国標準卸価格!J376*地区別掛け率!J376%,-入力!$C$10),IF(入力!$C$11=2,ROUNDUP(全国標準卸価格!J376*地区別掛け率!J376%,-入力!$C$10),IF(入力!$C$11=3,ROUND(全国標準卸価格!J376*地区別掛け率!J376%,-入力!$C$10),""))),全国標準卸価格!J376))</f>
        <v/>
      </c>
      <c r="K376" s="20">
        <f>'6桁'!K376</f>
        <v>0</v>
      </c>
      <c r="N376" s="267"/>
      <c r="O376" s="251"/>
      <c r="P376" s="74"/>
      <c r="Q376" s="22"/>
      <c r="R376" s="74"/>
      <c r="S376" s="22"/>
      <c r="T376" s="74"/>
      <c r="U376" s="22"/>
      <c r="V376" s="74"/>
      <c r="W376" s="22"/>
      <c r="X376" s="74"/>
      <c r="Y376" s="22"/>
    </row>
    <row r="377" spans="2:26" ht="30" customHeight="1">
      <c r="B377" s="503"/>
      <c r="C377" s="341" t="s">
        <v>360</v>
      </c>
      <c r="D377" s="500">
        <v>79</v>
      </c>
      <c r="E377" s="501"/>
      <c r="F377" s="95">
        <f>IF(全国標準卸価格!F377="","",IF(ISNUMBER(全国標準卸価格!F377),IF(入力!$C$11=1,ROUNDDOWN(全国標準卸価格!F377*地区別掛け率!F377%,-入力!$C$10),IF(入力!$C$11=2,ROUNDUP(全国標準卸価格!F377*地区別掛け率!F377%,-入力!$C$10),IF(入力!$C$11=3,ROUND(全国標準卸価格!F377*地区別掛け率!F377%,-入力!$C$10),""))),全国標準卸価格!F377))</f>
        <v>9900</v>
      </c>
      <c r="G377" s="126" t="str">
        <f>'6桁'!G377</f>
        <v>S◇</v>
      </c>
      <c r="H377" s="95" t="str">
        <f>IF(全国標準卸価格!H377="","",IF(ISNUMBER(全国標準卸価格!H377),IF(入力!$C$11=1,ROUNDDOWN(全国標準卸価格!H377*地区別掛け率!H377%,-入力!$C$10),IF(入力!$C$11=2,ROUNDUP(全国標準卸価格!H377*地区別掛け率!H377%,-入力!$C$10),IF(入力!$C$11=3,ROUND(全国標準卸価格!H377*地区別掛け率!H377%,-入力!$C$10),""))),全国標準卸価格!H377))</f>
        <v/>
      </c>
      <c r="I377" s="20">
        <f>'6桁'!I377</f>
        <v>0</v>
      </c>
      <c r="J377" s="95" t="str">
        <f>IF(全国標準卸価格!J377="","",IF(ISNUMBER(全国標準卸価格!J377),IF(入力!$C$11=1,ROUNDDOWN(全国標準卸価格!J377*地区別掛け率!J377%,-入力!$C$10),IF(入力!$C$11=2,ROUNDUP(全国標準卸価格!J377*地区別掛け率!J377%,-入力!$C$10),IF(入力!$C$11=3,ROUND(全国標準卸価格!J377*地区別掛け率!J377%,-入力!$C$10),""))),全国標準卸価格!J377))</f>
        <v/>
      </c>
      <c r="K377" s="20">
        <f>'6桁'!K377</f>
        <v>0</v>
      </c>
      <c r="N377" s="267"/>
      <c r="O377" s="251"/>
      <c r="P377" s="74"/>
      <c r="Q377" s="22"/>
      <c r="R377" s="74"/>
      <c r="S377" s="22"/>
      <c r="T377" s="74"/>
      <c r="U377" s="22"/>
      <c r="V377" s="74"/>
      <c r="W377" s="22"/>
      <c r="X377" s="74"/>
      <c r="Y377" s="22"/>
    </row>
    <row r="378" spans="2:26" ht="30" customHeight="1">
      <c r="B378" s="503"/>
      <c r="C378" s="341" t="s">
        <v>123</v>
      </c>
      <c r="D378" s="500">
        <v>82</v>
      </c>
      <c r="E378" s="501"/>
      <c r="F378" s="95">
        <f>IF(全国標準卸価格!F378="","",IF(ISNUMBER(全国標準卸価格!F378),IF(入力!$C$11=1,ROUNDDOWN(全国標準卸価格!F378*地区別掛け率!F378%,-入力!$C$10),IF(入力!$C$11=2,ROUNDUP(全国標準卸価格!F378*地区別掛け率!F378%,-入力!$C$10),IF(入力!$C$11=3,ROUND(全国標準卸価格!F378*地区別掛け率!F378%,-入力!$C$10),""))),全国標準卸価格!F378))</f>
        <v>11700</v>
      </c>
      <c r="G378" s="126" t="str">
        <f>'6桁'!G378</f>
        <v>S◇</v>
      </c>
      <c r="H378" s="95" t="str">
        <f>IF(全国標準卸価格!H378="","",IF(ISNUMBER(全国標準卸価格!H378),IF(入力!$C$11=1,ROUNDDOWN(全国標準卸価格!H378*地区別掛け率!H378%,-入力!$C$10),IF(入力!$C$11=2,ROUNDUP(全国標準卸価格!H378*地区別掛け率!H378%,-入力!$C$10),IF(入力!$C$11=3,ROUND(全国標準卸価格!H378*地区別掛け率!H378%,-入力!$C$10),""))),全国標準卸価格!H378))</f>
        <v/>
      </c>
      <c r="I378" s="20">
        <f>'6桁'!I378</f>
        <v>0</v>
      </c>
      <c r="J378" s="95" t="str">
        <f>IF(全国標準卸価格!J378="","",IF(ISNUMBER(全国標準卸価格!J378),IF(入力!$C$11=1,ROUNDDOWN(全国標準卸価格!J378*地区別掛け率!J378%,-入力!$C$10),IF(入力!$C$11=2,ROUNDUP(全国標準卸価格!J378*地区別掛け率!J378%,-入力!$C$10),IF(入力!$C$11=3,ROUND(全国標準卸価格!J378*地区別掛け率!J378%,-入力!$C$10),""))),全国標準卸価格!J378))</f>
        <v/>
      </c>
      <c r="K378" s="20">
        <f>'6桁'!K378</f>
        <v>0</v>
      </c>
      <c r="N378" s="267"/>
      <c r="O378" s="251"/>
      <c r="P378" s="74"/>
      <c r="Q378" s="22"/>
      <c r="R378" s="74"/>
      <c r="S378" s="22"/>
      <c r="T378" s="74"/>
      <c r="U378" s="22"/>
      <c r="V378" s="74"/>
      <c r="W378" s="22"/>
      <c r="X378" s="74"/>
      <c r="Y378" s="22"/>
    </row>
    <row r="379" spans="2:26" ht="30" customHeight="1">
      <c r="B379" s="503"/>
      <c r="C379" s="341" t="s">
        <v>63</v>
      </c>
      <c r="D379" s="500">
        <v>70</v>
      </c>
      <c r="E379" s="501"/>
      <c r="F379" s="95">
        <f>IF(全国標準卸価格!F379="","",IF(ISNUMBER(全国標準卸価格!F379),IF(入力!$C$11=1,ROUNDDOWN(全国標準卸価格!F379*地区別掛け率!F379%,-入力!$C$10),IF(入力!$C$11=2,ROUNDUP(全国標準卸価格!F379*地区別掛け率!F379%,-入力!$C$10),IF(入力!$C$11=3,ROUND(全国標準卸価格!F379*地区別掛け率!F379%,-入力!$C$10),""))),全国標準卸価格!F379))</f>
        <v>8600</v>
      </c>
      <c r="G379" s="126" t="str">
        <f>'6桁'!G379</f>
        <v>S◇
EC202</v>
      </c>
      <c r="H379" s="95" t="str">
        <f>IF(全国標準卸価格!H379="","",IF(ISNUMBER(全国標準卸価格!H379),IF(入力!$C$11=1,ROUNDDOWN(全国標準卸価格!H379*地区別掛け率!H379%,-入力!$C$10),IF(入力!$C$11=2,ROUNDUP(全国標準卸価格!H379*地区別掛け率!H379%,-入力!$C$10),IF(入力!$C$11=3,ROUND(全国標準卸価格!H379*地区別掛け率!H379%,-入力!$C$10),""))),全国標準卸価格!H379))</f>
        <v/>
      </c>
      <c r="I379" s="20">
        <f>'6桁'!I379</f>
        <v>0</v>
      </c>
      <c r="J379" s="95" t="str">
        <f>IF(全国標準卸価格!J379="","",IF(ISNUMBER(全国標準卸価格!J379),IF(入力!$C$11=1,ROUNDDOWN(全国標準卸価格!J379*地区別掛け率!J379%,-入力!$C$10),IF(入力!$C$11=2,ROUNDUP(全国標準卸価格!J379*地区別掛け率!J379%,-入力!$C$10),IF(入力!$C$11=3,ROUND(全国標準卸価格!J379*地区別掛け率!J379%,-入力!$C$10),""))),全国標準卸価格!J379))</f>
        <v/>
      </c>
      <c r="K379" s="20">
        <f>'6桁'!K379</f>
        <v>0</v>
      </c>
      <c r="N379" s="267"/>
      <c r="O379" s="251"/>
      <c r="P379" s="74"/>
      <c r="Q379" s="22"/>
      <c r="R379" s="74"/>
      <c r="S379" s="22"/>
      <c r="T379" s="74"/>
      <c r="U379" s="22"/>
      <c r="V379" s="74"/>
      <c r="W379" s="22"/>
      <c r="X379" s="74"/>
      <c r="Y379" s="22"/>
    </row>
    <row r="380" spans="2:26" ht="30" customHeight="1">
      <c r="B380" s="503"/>
      <c r="C380" s="341" t="s">
        <v>131</v>
      </c>
      <c r="D380" s="500">
        <v>75</v>
      </c>
      <c r="E380" s="501"/>
      <c r="F380" s="95">
        <f>IF(全国標準卸価格!F380="","",IF(ISNUMBER(全国標準卸価格!F380),IF(入力!$C$11=1,ROUNDDOWN(全国標準卸価格!F380*地区別掛け率!F380%,-入力!$C$10),IF(入力!$C$11=2,ROUNDUP(全国標準卸価格!F380*地区別掛け率!F380%,-入力!$C$10),IF(入力!$C$11=3,ROUND(全国標準卸価格!F380*地区別掛け率!F380%,-入力!$C$10),""))),全国標準卸価格!F380))</f>
        <v>8700</v>
      </c>
      <c r="G380" s="126" t="str">
        <f>'6桁'!G380</f>
        <v>S◇</v>
      </c>
      <c r="H380" s="95">
        <f>IF(全国標準卸価格!H380="","",IF(ISNUMBER(全国標準卸価格!H380),IF(入力!$C$11=1,ROUNDDOWN(全国標準卸価格!H380*地区別掛け率!H380%,-入力!$C$10),IF(入力!$C$11=2,ROUNDUP(全国標準卸価格!H380*地区別掛け率!H380%,-入力!$C$10),IF(入力!$C$11=3,ROUND(全国標準卸価格!H380*地区別掛け率!H380%,-入力!$C$10),""))),全国標準卸価格!H380))</f>
        <v>9900</v>
      </c>
      <c r="I380" s="20" t="str">
        <f>'6桁'!I380</f>
        <v>S</v>
      </c>
      <c r="J380" s="95" t="str">
        <f>IF(全国標準卸価格!J380="","",IF(ISNUMBER(全国標準卸価格!J380),IF(入力!$C$11=1,ROUNDDOWN(全国標準卸価格!J380*地区別掛け率!J380%,-入力!$C$10),IF(入力!$C$11=2,ROUNDUP(全国標準卸価格!J380*地区別掛け率!J380%,-入力!$C$10),IF(入力!$C$11=3,ROUND(全国標準卸価格!J380*地区別掛け率!J380%,-入力!$C$10),""))),全国標準卸価格!J380))</f>
        <v/>
      </c>
      <c r="K380" s="96">
        <f>'6桁'!K380</f>
        <v>0</v>
      </c>
      <c r="N380" s="267"/>
      <c r="O380" s="251"/>
      <c r="P380" s="74"/>
      <c r="Q380" s="22"/>
      <c r="R380" s="74"/>
      <c r="S380" s="22"/>
      <c r="T380" s="74"/>
      <c r="U380" s="22"/>
      <c r="V380" s="74"/>
      <c r="W380" s="22"/>
      <c r="X380" s="74"/>
      <c r="Y380" s="22"/>
    </row>
    <row r="381" spans="2:26" ht="30" customHeight="1">
      <c r="B381" s="503"/>
      <c r="C381" s="341" t="s">
        <v>46</v>
      </c>
      <c r="D381" s="500">
        <v>79</v>
      </c>
      <c r="E381" s="501"/>
      <c r="F381" s="95">
        <f>IF(全国標準卸価格!F381="","",IF(ISNUMBER(全国標準卸価格!F381),IF(入力!$C$11=1,ROUNDDOWN(全国標準卸価格!F381*地区別掛け率!F381%,-入力!$C$10),IF(入力!$C$11=2,ROUNDUP(全国標準卸価格!F381*地区別掛け率!F381%,-入力!$C$10),IF(入力!$C$11=3,ROUND(全国標準卸価格!F381*地区別掛け率!F381%,-入力!$C$10),""))),全国標準卸価格!F381))</f>
        <v>10800</v>
      </c>
      <c r="G381" s="126" t="str">
        <f>'6桁'!G381</f>
        <v>S◇</v>
      </c>
      <c r="H381" s="95" t="str">
        <f>IF(全国標準卸価格!H381="","",IF(ISNUMBER(全国標準卸価格!H381),IF(入力!$C$11=1,ROUNDDOWN(全国標準卸価格!H381*地区別掛け率!H381%,-入力!$C$10),IF(入力!$C$11=2,ROUNDUP(全国標準卸価格!H381*地区別掛け率!H381%,-入力!$C$10),IF(入力!$C$11=3,ROUND(全国標準卸価格!H381*地区別掛け率!H381%,-入力!$C$10),""))),全国標準卸価格!H381))</f>
        <v/>
      </c>
      <c r="I381" s="20">
        <f>'6桁'!I381</f>
        <v>0</v>
      </c>
      <c r="J381" s="95" t="str">
        <f>IF(全国標準卸価格!J381="","",IF(ISNUMBER(全国標準卸価格!J381),IF(入力!$C$11=1,ROUNDDOWN(全国標準卸価格!J381*地区別掛け率!J381%,-入力!$C$10),IF(入力!$C$11=2,ROUNDUP(全国標準卸価格!J381*地区別掛け率!J381%,-入力!$C$10),IF(入力!$C$11=3,ROUND(全国標準卸価格!J381*地区別掛け率!J381%,-入力!$C$10),""))),全国標準卸価格!J381))</f>
        <v/>
      </c>
      <c r="K381" s="20">
        <f>'6桁'!K381</f>
        <v>0</v>
      </c>
      <c r="N381" s="267"/>
      <c r="O381" s="251"/>
      <c r="P381" s="74"/>
      <c r="Q381" s="22"/>
      <c r="R381" s="74"/>
      <c r="S381" s="22"/>
      <c r="T381" s="74"/>
      <c r="U381" s="22"/>
      <c r="V381" s="74"/>
      <c r="W381" s="22"/>
      <c r="X381" s="74"/>
      <c r="Y381" s="22"/>
    </row>
    <row r="382" spans="2:26" ht="30" customHeight="1" thickBot="1">
      <c r="B382" s="544"/>
      <c r="C382" s="343" t="s">
        <v>49</v>
      </c>
      <c r="D382" s="558">
        <v>83</v>
      </c>
      <c r="E382" s="559"/>
      <c r="F382" s="118">
        <f>IF(全国標準卸価格!F382="","",IF(ISNUMBER(全国標準卸価格!F382),IF(入力!$C$11=1,ROUNDDOWN(全国標準卸価格!F382*地区別掛け率!F382%,-入力!$C$10),IF(入力!$C$11=2,ROUNDUP(全国標準卸価格!F382*地区別掛け率!F382%,-入力!$C$10),IF(入力!$C$11=3,ROUND(全国標準卸価格!F382*地区別掛け率!F382%,-入力!$C$10),""))),全国標準卸価格!F382))</f>
        <v>11200</v>
      </c>
      <c r="G382" s="127" t="str">
        <f>'6桁'!G382</f>
        <v>S◇</v>
      </c>
      <c r="H382" s="118" t="str">
        <f>IF(全国標準卸価格!H382="","",IF(ISNUMBER(全国標準卸価格!H382),IF(入力!$C$11=1,ROUNDDOWN(全国標準卸価格!H382*地区別掛け率!H382%,-入力!$C$10),IF(入力!$C$11=2,ROUNDUP(全国標準卸価格!H382*地区別掛け率!H382%,-入力!$C$10),IF(入力!$C$11=3,ROUND(全国標準卸価格!H382*地区別掛け率!H382%,-入力!$C$10),""))),全国標準卸価格!H382))</f>
        <v/>
      </c>
      <c r="I382" s="21">
        <f>'6桁'!I382</f>
        <v>0</v>
      </c>
      <c r="J382" s="118" t="str">
        <f>IF(全国標準卸価格!J382="","",IF(ISNUMBER(全国標準卸価格!J382),IF(入力!$C$11=1,ROUNDDOWN(全国標準卸価格!J382*地区別掛け率!J382%,-入力!$C$10),IF(入力!$C$11=2,ROUNDUP(全国標準卸価格!J382*地区別掛け率!J382%,-入力!$C$10),IF(入力!$C$11=3,ROUND(全国標準卸価格!J382*地区別掛け率!J382%,-入力!$C$10),""))),全国標準卸価格!J382))</f>
        <v/>
      </c>
      <c r="K382" s="21">
        <f>'6桁'!K382</f>
        <v>0</v>
      </c>
      <c r="N382" s="267"/>
      <c r="O382" s="251"/>
      <c r="P382" s="74"/>
      <c r="Q382" s="22"/>
      <c r="R382" s="74"/>
      <c r="S382" s="22"/>
      <c r="T382" s="74"/>
      <c r="U382" s="22"/>
      <c r="V382" s="74"/>
      <c r="W382" s="22"/>
      <c r="X382" s="74"/>
      <c r="Y382" s="22"/>
    </row>
    <row r="383" spans="2:26" ht="21" customHeight="1">
      <c r="B383" s="122" t="s">
        <v>1994</v>
      </c>
    </row>
    <row r="384" spans="2:26" ht="13.5" customHeight="1">
      <c r="C384" s="327"/>
      <c r="D384" s="327"/>
      <c r="E384" s="327"/>
      <c r="F384" s="10"/>
      <c r="G384" s="17"/>
      <c r="H384" s="10"/>
      <c r="I384" s="17"/>
      <c r="J384" s="10"/>
      <c r="K384" s="17"/>
      <c r="L384" s="10"/>
      <c r="M384" s="17"/>
      <c r="N384" s="10"/>
      <c r="O384" s="17"/>
      <c r="P384" s="10"/>
      <c r="Q384" s="17"/>
      <c r="R384" s="10"/>
      <c r="S384" s="17"/>
      <c r="T384" s="10"/>
      <c r="U384" s="17"/>
      <c r="V384" s="10"/>
      <c r="W384" s="17"/>
      <c r="X384" s="10"/>
      <c r="Y384" s="17"/>
    </row>
    <row r="385" spans="2:27" s="239" customFormat="1" ht="20.100000000000001" customHeight="1" thickBot="1">
      <c r="B385" s="238" t="s">
        <v>784</v>
      </c>
      <c r="F385" s="240"/>
      <c r="H385" s="240"/>
      <c r="J385" s="240"/>
      <c r="L385" s="240"/>
      <c r="N385" s="240"/>
      <c r="P385" s="240"/>
      <c r="R385" s="240"/>
      <c r="T385" s="240"/>
      <c r="V385" s="240"/>
      <c r="X385" s="240"/>
    </row>
    <row r="386" spans="2:27" ht="19.5" customHeight="1" thickBot="1">
      <c r="B386" s="521" t="s">
        <v>452</v>
      </c>
      <c r="C386" s="524" t="s">
        <v>524</v>
      </c>
      <c r="D386" s="527" t="s">
        <v>1113</v>
      </c>
      <c r="E386" s="540"/>
      <c r="F386" s="531" t="s">
        <v>453</v>
      </c>
      <c r="G386" s="532"/>
      <c r="H386" s="532"/>
      <c r="I386" s="533"/>
      <c r="J386" s="370"/>
      <c r="K386" s="521" t="s">
        <v>452</v>
      </c>
      <c r="L386" s="534" t="s">
        <v>524</v>
      </c>
      <c r="M386" s="535"/>
      <c r="N386" s="516" t="s">
        <v>1127</v>
      </c>
      <c r="O386" s="535"/>
      <c r="P386" s="531" t="s">
        <v>453</v>
      </c>
      <c r="Q386" s="532"/>
      <c r="R386" s="532"/>
      <c r="S386" s="533"/>
      <c r="T386" s="11"/>
      <c r="U386" s="11"/>
      <c r="V386" s="11"/>
      <c r="W386" s="11"/>
      <c r="X386" s="11"/>
      <c r="Y386" s="11"/>
      <c r="Z386" s="11"/>
      <c r="AA386" s="11"/>
    </row>
    <row r="387" spans="2:27" ht="19.5" customHeight="1">
      <c r="B387" s="522"/>
      <c r="C387" s="525"/>
      <c r="D387" s="541"/>
      <c r="E387" s="542"/>
      <c r="F387" s="516" t="s">
        <v>971</v>
      </c>
      <c r="G387" s="507"/>
      <c r="H387" s="506" t="s">
        <v>770</v>
      </c>
      <c r="I387" s="507"/>
      <c r="J387" s="370"/>
      <c r="K387" s="522"/>
      <c r="L387" s="536"/>
      <c r="M387" s="537"/>
      <c r="N387" s="536"/>
      <c r="O387" s="537"/>
      <c r="P387" s="516" t="s">
        <v>785</v>
      </c>
      <c r="Q387" s="507"/>
      <c r="R387" s="506" t="s">
        <v>770</v>
      </c>
      <c r="S387" s="507"/>
      <c r="T387" s="11"/>
      <c r="U387" s="11"/>
      <c r="V387" s="11"/>
      <c r="W387" s="11"/>
      <c r="X387" s="11"/>
      <c r="Y387" s="11"/>
      <c r="Z387" s="11"/>
      <c r="AA387" s="11"/>
    </row>
    <row r="388" spans="2:27" ht="19.5" customHeight="1">
      <c r="B388" s="522"/>
      <c r="C388" s="525"/>
      <c r="D388" s="510" t="s">
        <v>1115</v>
      </c>
      <c r="E388" s="550" t="s">
        <v>1114</v>
      </c>
      <c r="F388" s="517"/>
      <c r="G388" s="509"/>
      <c r="H388" s="508"/>
      <c r="I388" s="509"/>
      <c r="J388" s="410"/>
      <c r="K388" s="522"/>
      <c r="L388" s="536"/>
      <c r="M388" s="537"/>
      <c r="N388" s="536"/>
      <c r="O388" s="537"/>
      <c r="P388" s="517"/>
      <c r="Q388" s="509"/>
      <c r="R388" s="508"/>
      <c r="S388" s="509"/>
      <c r="T388" s="407"/>
      <c r="U388" s="407"/>
      <c r="V388" s="407"/>
      <c r="W388" s="407"/>
      <c r="X388" s="407"/>
      <c r="Y388" s="136"/>
      <c r="Z388" s="136"/>
    </row>
    <row r="389" spans="2:27" ht="19.5" customHeight="1" thickBot="1">
      <c r="B389" s="523"/>
      <c r="C389" s="526"/>
      <c r="D389" s="549"/>
      <c r="E389" s="551"/>
      <c r="F389" s="553" t="s">
        <v>492</v>
      </c>
      <c r="G389" s="554"/>
      <c r="H389" s="553" t="s">
        <v>511</v>
      </c>
      <c r="I389" s="573"/>
      <c r="J389" s="358"/>
      <c r="K389" s="523"/>
      <c r="L389" s="538"/>
      <c r="M389" s="539"/>
      <c r="N389" s="538"/>
      <c r="O389" s="539"/>
      <c r="P389" s="514" t="s">
        <v>492</v>
      </c>
      <c r="Q389" s="515"/>
      <c r="R389" s="514" t="s">
        <v>511</v>
      </c>
      <c r="S389" s="515"/>
      <c r="T389" s="327"/>
      <c r="U389" s="327"/>
      <c r="V389" s="327"/>
      <c r="W389" s="327"/>
      <c r="X389" s="327"/>
    </row>
    <row r="390" spans="2:27" ht="30" customHeight="1">
      <c r="B390" s="502">
        <v>12</v>
      </c>
      <c r="C390" s="352" t="s">
        <v>8</v>
      </c>
      <c r="D390" s="253">
        <v>70</v>
      </c>
      <c r="E390" s="353"/>
      <c r="F390" s="91">
        <f>IF(全国標準卸価格!F390="","",IF(ISNUMBER(全国標準卸価格!F390),IF(入力!$C$11=1,ROUNDDOWN(全国標準卸価格!F390*地区別掛け率!F390%,-入力!$C$10),IF(入力!$C$11=2,ROUNDUP(全国標準卸価格!F390*地区別掛け率!F390%,-入力!$C$10),IF(入力!$C$11=3,ROUND(全国標準卸価格!F390*地区別掛け率!F390%,-入力!$C$10),""))),全国標準卸価格!F390))</f>
        <v>10500</v>
      </c>
      <c r="G390" s="124" t="str">
        <f>'6桁'!G390</f>
        <v>H
Bb490</v>
      </c>
      <c r="H390" s="91" t="str">
        <f>IF(全国標準卸価格!H390="","",IF(ISNUMBER(全国標準卸価格!H390),IF(入力!$C$11=1,ROUNDDOWN(全国標準卸価格!H390*地区別掛け率!H390%,-入力!$C$10),IF(入力!$C$11=2,ROUNDUP(全国標準卸価格!H390*地区別掛け率!H390%,-入力!$C$10),IF(入力!$C$11=3,ROUND(全国標準卸価格!H390*地区別掛け率!H390%,-入力!$C$10),""))),全国標準卸価格!H390))</f>
        <v/>
      </c>
      <c r="I390" s="125" t="str">
        <f>'6桁'!I390</f>
        <v/>
      </c>
      <c r="J390" s="108"/>
      <c r="K390" s="502">
        <v>10</v>
      </c>
      <c r="L390" s="498" t="s">
        <v>88</v>
      </c>
      <c r="M390" s="499"/>
      <c r="N390" s="498">
        <v>72</v>
      </c>
      <c r="O390" s="499"/>
      <c r="P390" s="91">
        <f>IF(全国標準卸価格!P390="","",IF(ISNUMBER(全国標準卸価格!P390),IF(入力!$C$11=1,ROUNDDOWN(全国標準卸価格!P390*地区別掛け率!P390%,-入力!$C$10),IF(入力!$C$11=2,ROUNDUP(全国標準卸価格!P390*地区別掛け率!P390%,-入力!$C$10),IF(入力!$C$11=3,ROUND(全国標準卸価格!P390*地区別掛け率!P390%,-入力!$C$10),""))),全国標準卸価格!P390))</f>
        <v>10500</v>
      </c>
      <c r="Q390" s="124" t="str">
        <f>'6桁'!Q390</f>
        <v>H</v>
      </c>
      <c r="R390" s="91" t="str">
        <f>IF(全国標準卸価格!R390="","",IF(ISNUMBER(全国標準卸価格!R390),IF(入力!$C$11=1,ROUNDDOWN(全国標準卸価格!R390*地区別掛け率!R390%,-入力!$C$10),IF(入力!$C$11=2,ROUNDUP(全国標準卸価格!R390*地区別掛け率!R390%,-入力!$C$10),IF(入力!$C$11=3,ROUND(全国標準卸価格!R390*地区別掛け率!R390%,-入力!$C$10),""))),全国標準卸価格!R390))</f>
        <v/>
      </c>
      <c r="S390" s="125" t="str">
        <f>'6桁'!S390</f>
        <v/>
      </c>
      <c r="T390" s="22"/>
      <c r="U390" s="74"/>
      <c r="V390" s="22"/>
      <c r="W390" s="74"/>
      <c r="X390" s="22"/>
      <c r="Y390" s="74"/>
      <c r="Z390" s="22"/>
    </row>
    <row r="391" spans="2:27" ht="30" customHeight="1" thickBot="1">
      <c r="B391" s="503"/>
      <c r="C391" s="341" t="s">
        <v>351</v>
      </c>
      <c r="D391" s="254">
        <v>71</v>
      </c>
      <c r="E391" s="342"/>
      <c r="F391" s="95" t="str">
        <f>IF(全国標準卸価格!F391="","",IF(ISNUMBER(全国標準卸価格!F391),IF(入力!$C$11=1,ROUNDDOWN(全国標準卸価格!F391*地区別掛け率!F391%,-入力!$C$10),IF(入力!$C$11=2,ROUNDUP(全国標準卸価格!F391*地区別掛け率!F391%,-入力!$C$10),IF(入力!$C$11=3,ROUND(全国標準卸価格!F391*地区別掛け率!F391%,-入力!$C$10),""))),全国標準卸価格!F391))</f>
        <v/>
      </c>
      <c r="G391" s="126" t="str">
        <f>'6桁'!G391</f>
        <v/>
      </c>
      <c r="H391" s="95">
        <f>IF(全国標準卸価格!H391="","",IF(ISNUMBER(全国標準卸価格!H391),IF(入力!$C$11=1,ROUNDDOWN(全国標準卸価格!H391*地区別掛け率!H391%,-入力!$C$10),IF(入力!$C$11=2,ROUNDUP(全国標準卸価格!H391*地区別掛け率!H391%,-入力!$C$10),IF(入力!$C$11=3,ROUND(全国標準卸価格!H391*地区別掛け率!H391%,-入力!$C$10),""))),全国標準卸価格!H391))</f>
        <v>9100</v>
      </c>
      <c r="I391" s="96" t="str">
        <f>'6桁'!I391</f>
        <v>S
SP65j</v>
      </c>
      <c r="J391" s="108"/>
      <c r="K391" s="544"/>
      <c r="L391" s="538" t="s">
        <v>83</v>
      </c>
      <c r="M391" s="539"/>
      <c r="N391" s="558">
        <v>68</v>
      </c>
      <c r="O391" s="559"/>
      <c r="P391" s="118" t="str">
        <f>IF(全国標準卸価格!P391="","",IF(ISNUMBER(全国標準卸価格!P391),IF(入力!$C$11=1,ROUNDDOWN(全国標準卸価格!P391*地区別掛け率!P391%,-入力!$C$10),IF(入力!$C$11=2,ROUNDUP(全国標準卸価格!P391*地区別掛け率!P391%,-入力!$C$10),IF(入力!$C$11=3,ROUND(全国標準卸価格!P391*地区別掛け率!P391%,-入力!$C$10),""))),全国標準卸価格!P391))</f>
        <v/>
      </c>
      <c r="Q391" s="127" t="str">
        <f>'6桁'!Q391</f>
        <v/>
      </c>
      <c r="R391" s="118">
        <f>IF(全国標準卸価格!R391="","",IF(ISNUMBER(全国標準卸価格!R391),IF(入力!$C$11=1,ROUNDDOWN(全国標準卸価格!R391*地区別掛け率!R391%,-入力!$C$10),IF(入力!$C$11=2,ROUNDUP(全国標準卸価格!R391*地区別掛け率!R391%,-入力!$C$10),IF(入力!$C$11=3,ROUND(全国標準卸価格!R391*地区別掛け率!R391%,-入力!$C$10),""))),全国標準卸価格!R391))</f>
        <v>5800</v>
      </c>
      <c r="S391" s="119" t="str">
        <f>'6桁'!S391</f>
        <v>S
SP10</v>
      </c>
      <c r="T391" s="22"/>
      <c r="U391" s="74"/>
      <c r="V391" s="22"/>
      <c r="W391" s="74"/>
      <c r="X391" s="22"/>
      <c r="Y391" s="74"/>
      <c r="Z391" s="22"/>
    </row>
    <row r="392" spans="2:27" ht="30" customHeight="1">
      <c r="B392" s="503"/>
      <c r="C392" s="341" t="s">
        <v>361</v>
      </c>
      <c r="D392" s="500">
        <v>69</v>
      </c>
      <c r="E392" s="501"/>
      <c r="F392" s="95" t="str">
        <f>IF(全国標準卸価格!F392="","",IF(ISNUMBER(全国標準卸価格!F392),IF(入力!$C$11=1,ROUNDDOWN(全国標準卸価格!F392*地区別掛け率!F392%,-入力!$C$10),IF(入力!$C$11=2,ROUNDUP(全国標準卸価格!F392*地区別掛け率!F392%,-入力!$C$10),IF(入力!$C$11=3,ROUND(全国標準卸価格!F392*地区別掛け率!F392%,-入力!$C$10),""))),全国標準卸価格!F392))</f>
        <v/>
      </c>
      <c r="G392" s="126" t="str">
        <f>'6桁'!G392</f>
        <v/>
      </c>
      <c r="H392" s="95">
        <f>IF(全国標準卸価格!H392="","",IF(ISNUMBER(全国標準卸価格!H392),IF(入力!$C$11=1,ROUNDDOWN(全国標準卸価格!H392*地区別掛け率!H392%,-入力!$C$10),IF(入力!$C$11=2,ROUNDUP(全国標準卸価格!H392*地区別掛け率!H392%,-入力!$C$10),IF(入力!$C$11=3,ROUND(全国標準卸価格!H392*地区別掛け率!H392%,-入力!$C$10),""))),全国標準卸価格!H392))</f>
        <v>6600</v>
      </c>
      <c r="I392" s="96" t="str">
        <f>'6桁'!I392</f>
        <v>S
EC201</v>
      </c>
      <c r="J392" s="108"/>
      <c r="K392" s="22"/>
      <c r="L392" s="74"/>
      <c r="M392" s="22"/>
      <c r="N392" s="74"/>
      <c r="O392" s="251"/>
      <c r="P392" s="74"/>
      <c r="Q392" s="22"/>
      <c r="R392" s="74"/>
      <c r="S392" s="22"/>
      <c r="T392" s="74"/>
      <c r="U392" s="22"/>
      <c r="V392" s="74"/>
      <c r="W392" s="22"/>
      <c r="X392" s="74"/>
      <c r="Y392" s="22"/>
    </row>
    <row r="393" spans="2:27" ht="30" customHeight="1">
      <c r="B393" s="503"/>
      <c r="C393" s="341" t="s">
        <v>362</v>
      </c>
      <c r="D393" s="500">
        <v>73</v>
      </c>
      <c r="E393" s="501"/>
      <c r="F393" s="95" t="str">
        <f>IF(全国標準卸価格!F393="","",IF(ISNUMBER(全国標準卸価格!F393),IF(入力!$C$11=1,ROUNDDOWN(全国標準卸価格!F393*地区別掛け率!F393%,-入力!$C$10),IF(入力!$C$11=2,ROUNDUP(全国標準卸価格!F393*地区別掛け率!F393%,-入力!$C$10),IF(入力!$C$11=3,ROUND(全国標準卸価格!F393*地区別掛け率!F393%,-入力!$C$10),""))),全国標準卸価格!F393))</f>
        <v/>
      </c>
      <c r="G393" s="126" t="str">
        <f>'6桁'!G393</f>
        <v/>
      </c>
      <c r="H393" s="95">
        <f>IF(全国標準卸価格!H393="","",IF(ISNUMBER(全国標準卸価格!H393),IF(入力!$C$11=1,ROUNDDOWN(全国標準卸価格!H393*地区別掛け率!H393%,-入力!$C$10),IF(入力!$C$11=2,ROUNDUP(全国標準卸価格!H393*地区別掛け率!H393%,-入力!$C$10),IF(入力!$C$11=3,ROUND(全国標準卸価格!H393*地区別掛け率!H393%,-入力!$C$10),""))),全国標準卸価格!H393))</f>
        <v>8300</v>
      </c>
      <c r="I393" s="96" t="str">
        <f>'6桁'!I393</f>
        <v>S
EC201</v>
      </c>
      <c r="J393" s="108"/>
      <c r="K393" s="22"/>
      <c r="L393" s="74"/>
      <c r="M393" s="22"/>
      <c r="N393" s="74"/>
      <c r="O393" s="251"/>
      <c r="P393" s="74"/>
      <c r="Q393" s="22"/>
      <c r="R393" s="74"/>
      <c r="S393" s="22"/>
      <c r="T393" s="74"/>
      <c r="U393" s="22"/>
      <c r="V393" s="74"/>
      <c r="W393" s="22"/>
      <c r="X393" s="74"/>
      <c r="Y393" s="22"/>
    </row>
    <row r="394" spans="2:27" ht="30" customHeight="1">
      <c r="B394" s="503"/>
      <c r="C394" s="341" t="s">
        <v>502</v>
      </c>
      <c r="D394" s="500">
        <v>68</v>
      </c>
      <c r="E394" s="501"/>
      <c r="F394" s="95" t="str">
        <f>IF(全国標準卸価格!F394="","",IF(ISNUMBER(全国標準卸価格!F394),IF(入力!$C$11=1,ROUNDDOWN(全国標準卸価格!F394*地区別掛け率!F394%,-入力!$C$10),IF(入力!$C$11=2,ROUNDUP(全国標準卸価格!F394*地区別掛け率!F394%,-入力!$C$10),IF(入力!$C$11=3,ROUND(全国標準卸価格!F394*地区別掛け率!F394%,-入力!$C$10),""))),全国標準卸価格!F394))</f>
        <v/>
      </c>
      <c r="G394" s="126" t="str">
        <f>'6桁'!G394</f>
        <v/>
      </c>
      <c r="H394" s="95">
        <f>IF(全国標準卸価格!H394="","",IF(ISNUMBER(全国標準卸価格!H394),IF(入力!$C$11=1,ROUNDDOWN(全国標準卸価格!H394*地区別掛け率!H394%,-入力!$C$10),IF(入力!$C$11=2,ROUNDUP(全国標準卸価格!H394*地区別掛け率!H394%,-入力!$C$10),IF(入力!$C$11=3,ROUND(全国標準卸価格!H394*地区別掛け率!H394%,-入力!$C$10),""))),全国標準卸価格!H394))</f>
        <v>6300</v>
      </c>
      <c r="I394" s="96" t="str">
        <f>'6桁'!I394</f>
        <v>S
EC201</v>
      </c>
      <c r="J394" s="108"/>
      <c r="K394" s="22"/>
      <c r="L394" s="74"/>
      <c r="M394" s="22"/>
      <c r="N394" s="74"/>
      <c r="O394" s="251"/>
      <c r="P394" s="74"/>
      <c r="Q394" s="22"/>
      <c r="R394" s="74"/>
      <c r="S394" s="22"/>
      <c r="T394" s="74"/>
      <c r="U394" s="22"/>
      <c r="V394" s="74"/>
      <c r="W394" s="22"/>
      <c r="X394" s="74"/>
      <c r="Y394" s="22"/>
    </row>
    <row r="395" spans="2:27" ht="30" customHeight="1" thickBot="1">
      <c r="B395" s="544"/>
      <c r="C395" s="343" t="s">
        <v>503</v>
      </c>
      <c r="D395" s="558">
        <v>74</v>
      </c>
      <c r="E395" s="559"/>
      <c r="F395" s="118" t="str">
        <f>IF(全国標準卸価格!F395="","",IF(ISNUMBER(全国標準卸価格!F395),IF(入力!$C$11=1,ROUNDDOWN(全国標準卸価格!F395*地区別掛け率!F395%,-入力!$C$10),IF(入力!$C$11=2,ROUNDUP(全国標準卸価格!F395*地区別掛け率!F395%,-入力!$C$10),IF(入力!$C$11=3,ROUND(全国標準卸価格!F395*地区別掛け率!F395%,-入力!$C$10),""))),全国標準卸価格!F395))</f>
        <v/>
      </c>
      <c r="G395" s="127" t="str">
        <f>'6桁'!G395</f>
        <v/>
      </c>
      <c r="H395" s="118">
        <f>IF(全国標準卸価格!H395="","",IF(ISNUMBER(全国標準卸価格!H395),IF(入力!$C$11=1,ROUNDDOWN(全国標準卸価格!H395*地区別掛け率!H395%,-入力!$C$10),IF(入力!$C$11=2,ROUNDUP(全国標準卸価格!H395*地区別掛け率!H395%,-入力!$C$10),IF(入力!$C$11=3,ROUND(全国標準卸価格!H395*地区別掛け率!H395%,-入力!$C$10),""))),全国標準卸価格!H395))</f>
        <v>7400</v>
      </c>
      <c r="I395" s="119" t="str">
        <f>'6桁'!I395</f>
        <v>S
EC201</v>
      </c>
      <c r="J395" s="108"/>
      <c r="K395" s="22"/>
      <c r="L395" s="74"/>
      <c r="M395" s="22"/>
      <c r="N395" s="74"/>
      <c r="O395" s="251"/>
      <c r="P395" s="74"/>
      <c r="Q395" s="22"/>
      <c r="R395" s="74"/>
      <c r="S395" s="22"/>
      <c r="T395" s="74"/>
      <c r="U395" s="22"/>
      <c r="V395" s="74"/>
      <c r="W395" s="22"/>
      <c r="X395" s="74"/>
      <c r="Y395" s="22"/>
    </row>
    <row r="396" spans="2:27" ht="21" customHeight="1">
      <c r="B396" s="122"/>
    </row>
    <row r="397" spans="2:27" ht="13.5" customHeight="1">
      <c r="C397" s="327"/>
      <c r="D397" s="327"/>
      <c r="E397" s="327"/>
      <c r="F397" s="10"/>
      <c r="G397" s="17"/>
      <c r="H397" s="10"/>
      <c r="I397" s="17"/>
      <c r="J397" s="10"/>
      <c r="K397" s="17"/>
      <c r="L397" s="10"/>
      <c r="M397" s="17"/>
      <c r="N397" s="10"/>
      <c r="O397" s="17"/>
      <c r="P397" s="10"/>
      <c r="Q397" s="17"/>
      <c r="R397" s="10"/>
      <c r="S397" s="17"/>
      <c r="T397" s="10"/>
      <c r="U397" s="17"/>
      <c r="V397" s="10"/>
      <c r="W397" s="17"/>
      <c r="X397" s="10"/>
      <c r="Y397" s="17"/>
    </row>
    <row r="399" spans="2:27" ht="14.25" customHeight="1" thickBot="1">
      <c r="C399" s="315"/>
      <c r="D399" s="315"/>
      <c r="E399" s="315"/>
      <c r="F399" s="10"/>
      <c r="G399" s="17"/>
      <c r="H399" s="10"/>
      <c r="I399" s="17"/>
      <c r="J399" s="10"/>
      <c r="K399" s="22"/>
      <c r="L399" s="10"/>
      <c r="M399" s="17"/>
      <c r="N399" s="10"/>
      <c r="O399" s="407"/>
      <c r="P399" s="10"/>
      <c r="Q399" s="22"/>
    </row>
    <row r="400" spans="2:27" ht="25.5" customHeight="1" thickTop="1" thickBot="1">
      <c r="B400" s="518" t="s">
        <v>504</v>
      </c>
      <c r="C400" s="519"/>
      <c r="D400" s="519"/>
      <c r="E400" s="519"/>
      <c r="F400" s="519"/>
      <c r="G400" s="519"/>
      <c r="H400" s="519"/>
      <c r="I400" s="519"/>
      <c r="J400" s="519"/>
      <c r="K400" s="519"/>
      <c r="L400" s="519"/>
      <c r="M400" s="519"/>
      <c r="N400" s="519"/>
      <c r="O400" s="519"/>
      <c r="P400" s="519"/>
      <c r="Q400" s="519"/>
      <c r="R400" s="519"/>
      <c r="S400" s="519"/>
      <c r="T400" s="519"/>
      <c r="U400" s="519"/>
      <c r="V400" s="519"/>
      <c r="W400" s="519"/>
      <c r="X400" s="519"/>
      <c r="Y400" s="519"/>
      <c r="Z400" s="519"/>
      <c r="AA400" s="520"/>
    </row>
    <row r="401" spans="2:27" ht="10.5" customHeight="1" thickTop="1">
      <c r="C401" s="40"/>
      <c r="D401" s="40"/>
      <c r="E401" s="40"/>
      <c r="F401" s="79"/>
      <c r="H401" s="79"/>
      <c r="K401" s="52"/>
      <c r="M401" s="52"/>
      <c r="Q401" s="52"/>
    </row>
    <row r="402" spans="2:27" s="239" customFormat="1" ht="20.100000000000001" customHeight="1" thickBot="1">
      <c r="B402" s="238" t="s">
        <v>1126</v>
      </c>
      <c r="F402" s="240"/>
      <c r="H402" s="240"/>
      <c r="J402" s="240"/>
      <c r="L402" s="240"/>
      <c r="N402" s="240"/>
      <c r="P402" s="240"/>
      <c r="R402" s="240"/>
      <c r="T402" s="240"/>
      <c r="V402" s="240"/>
      <c r="X402" s="240"/>
    </row>
    <row r="403" spans="2:27" ht="19.5" customHeight="1" thickBot="1">
      <c r="B403" s="521" t="s">
        <v>452</v>
      </c>
      <c r="C403" s="524" t="s">
        <v>524</v>
      </c>
      <c r="D403" s="527" t="s">
        <v>1113</v>
      </c>
      <c r="E403" s="540"/>
      <c r="F403" s="531" t="s">
        <v>453</v>
      </c>
      <c r="G403" s="533"/>
      <c r="H403" s="135"/>
      <c r="I403" s="11"/>
      <c r="J403" s="575"/>
      <c r="K403" s="575"/>
      <c r="L403" s="11"/>
      <c r="M403" s="11"/>
      <c r="N403" s="10"/>
      <c r="O403" s="11"/>
      <c r="P403" s="10"/>
      <c r="Q403" s="11"/>
      <c r="R403" s="10"/>
      <c r="S403" s="11"/>
      <c r="T403" s="10"/>
      <c r="U403" s="11"/>
      <c r="X403" s="10"/>
      <c r="Y403" s="11"/>
    </row>
    <row r="404" spans="2:27" ht="19.5" customHeight="1">
      <c r="B404" s="522"/>
      <c r="C404" s="525"/>
      <c r="D404" s="541"/>
      <c r="E404" s="542"/>
      <c r="F404" s="516" t="s">
        <v>786</v>
      </c>
      <c r="G404" s="506"/>
      <c r="H404" s="552"/>
      <c r="I404" s="548"/>
      <c r="J404" s="548"/>
      <c r="K404" s="548"/>
      <c r="L404" s="548"/>
      <c r="M404" s="548"/>
      <c r="N404" s="10"/>
      <c r="O404" s="11"/>
      <c r="P404" s="10"/>
      <c r="Q404" s="11"/>
      <c r="R404" s="10"/>
      <c r="S404" s="11"/>
      <c r="T404" s="10"/>
      <c r="U404" s="11"/>
      <c r="X404" s="10"/>
      <c r="Y404" s="11"/>
    </row>
    <row r="405" spans="2:27" ht="19.5" customHeight="1">
      <c r="B405" s="522"/>
      <c r="C405" s="525"/>
      <c r="D405" s="510" t="s">
        <v>1115</v>
      </c>
      <c r="E405" s="550" t="s">
        <v>1114</v>
      </c>
      <c r="F405" s="517"/>
      <c r="G405" s="508"/>
      <c r="H405" s="552"/>
      <c r="I405" s="548"/>
      <c r="J405" s="548"/>
      <c r="K405" s="548"/>
      <c r="L405" s="548"/>
      <c r="M405" s="548"/>
      <c r="N405" s="407"/>
      <c r="O405" s="407"/>
      <c r="P405" s="407"/>
      <c r="Q405" s="407"/>
      <c r="R405" s="407"/>
      <c r="S405" s="407"/>
      <c r="T405" s="407"/>
      <c r="U405" s="407"/>
      <c r="X405" s="407"/>
      <c r="Y405" s="407"/>
    </row>
    <row r="406" spans="2:27" ht="19.5" customHeight="1" thickBot="1">
      <c r="B406" s="523"/>
      <c r="C406" s="526"/>
      <c r="D406" s="564"/>
      <c r="E406" s="574"/>
      <c r="F406" s="514" t="s">
        <v>766</v>
      </c>
      <c r="G406" s="555"/>
      <c r="H406" s="536"/>
      <c r="I406" s="547"/>
      <c r="J406" s="547"/>
      <c r="K406" s="547"/>
      <c r="L406" s="547"/>
      <c r="M406" s="547"/>
      <c r="N406" s="327"/>
      <c r="O406" s="327"/>
      <c r="P406" s="327"/>
      <c r="Q406" s="327"/>
      <c r="R406" s="327"/>
      <c r="S406" s="327"/>
      <c r="T406" s="327"/>
      <c r="U406" s="327"/>
      <c r="X406" s="327"/>
      <c r="Y406" s="327"/>
    </row>
    <row r="407" spans="2:27" ht="30" customHeight="1">
      <c r="B407" s="543">
        <v>18</v>
      </c>
      <c r="C407" s="143" t="s">
        <v>210</v>
      </c>
      <c r="D407" s="260">
        <v>99</v>
      </c>
      <c r="E407" s="389">
        <v>103</v>
      </c>
      <c r="F407" s="94">
        <f>IF(全国標準卸価格!F407="","",IF(ISNUMBER(全国標準卸価格!F407),IF(入力!$C$11=1,ROUNDDOWN(全国標準卸価格!F407*地区別掛け率!F407%,-入力!$C$10),IF(入力!$C$11=2,ROUNDUP(全国標準卸価格!F407*地区別掛け率!F407%,-入力!$C$10),IF(入力!$C$11=3,ROUND(全国標準卸価格!F407*地区別掛け率!F407%,-入力!$C$10),""))),全国標準卸価格!F407))</f>
        <v>72100</v>
      </c>
      <c r="G407" s="133" t="str">
        <f>'6桁'!G407</f>
        <v>Y</v>
      </c>
      <c r="H407" s="108"/>
      <c r="J407" s="74"/>
      <c r="K407" s="251"/>
      <c r="L407" s="74"/>
      <c r="M407" s="251"/>
      <c r="N407" s="74"/>
      <c r="O407" s="251"/>
      <c r="P407" s="139"/>
      <c r="Q407" s="251"/>
      <c r="R407" s="74"/>
      <c r="S407" s="251"/>
      <c r="T407" s="74"/>
      <c r="U407" s="251"/>
      <c r="X407" s="74"/>
      <c r="Y407" s="251"/>
    </row>
    <row r="408" spans="2:27" ht="30" customHeight="1">
      <c r="B408" s="504"/>
      <c r="C408" s="141" t="s">
        <v>209</v>
      </c>
      <c r="D408" s="261">
        <v>96</v>
      </c>
      <c r="E408" s="349">
        <v>100</v>
      </c>
      <c r="F408" s="111">
        <f>IF(全国標準卸価格!F408="","",IF(ISNUMBER(全国標準卸価格!F408),IF(入力!$C$11=1,ROUNDDOWN(全国標準卸価格!F408*地区別掛け率!F408%,-入力!$C$10),IF(入力!$C$11=2,ROUNDUP(全国標準卸価格!F408*地区別掛け率!F408%,-入力!$C$10),IF(入力!$C$11=3,ROUND(全国標準卸価格!F408*地区別掛け率!F408%,-入力!$C$10),""))),全国標準卸価格!F408))</f>
        <v>57100</v>
      </c>
      <c r="G408" s="142" t="str">
        <f>'6桁'!G408</f>
        <v>Y</v>
      </c>
      <c r="H408" s="108"/>
      <c r="J408" s="74"/>
      <c r="K408" s="251"/>
      <c r="L408" s="74"/>
      <c r="M408" s="251"/>
      <c r="N408" s="74"/>
      <c r="O408" s="251"/>
      <c r="P408" s="139"/>
      <c r="Q408" s="251"/>
      <c r="R408" s="74"/>
      <c r="S408" s="251"/>
      <c r="T408" s="74"/>
      <c r="U408" s="251"/>
      <c r="X408" s="74"/>
      <c r="Y408" s="251"/>
    </row>
    <row r="409" spans="2:27" ht="30" customHeight="1">
      <c r="B409" s="503">
        <v>17</v>
      </c>
      <c r="C409" s="145" t="s">
        <v>318</v>
      </c>
      <c r="D409" s="260">
        <v>91</v>
      </c>
      <c r="E409" s="389"/>
      <c r="F409" s="94">
        <f>IF(全国標準卸価格!F409="","",IF(ISNUMBER(全国標準卸価格!F409),IF(入力!$C$11=1,ROUNDDOWN(全国標準卸価格!F409*地区別掛け率!F409%,-入力!$C$10),IF(入力!$C$11=2,ROUNDUP(全国標準卸価格!F409*地区別掛け率!F409%,-入力!$C$10),IF(入力!$C$11=3,ROUND(全国標準卸価格!F409*地区別掛け率!F409%,-入力!$C$10),""))),全国標準卸価格!F409))</f>
        <v>44100</v>
      </c>
      <c r="G409" s="133" t="str">
        <f>'6桁'!G409</f>
        <v>W</v>
      </c>
      <c r="H409" s="108"/>
      <c r="I409" s="251"/>
      <c r="J409" s="74"/>
      <c r="K409" s="251"/>
      <c r="L409" s="74"/>
      <c r="M409" s="251"/>
      <c r="N409" s="74"/>
      <c r="O409" s="251"/>
      <c r="P409" s="139"/>
      <c r="Q409" s="251"/>
      <c r="R409" s="74"/>
      <c r="S409" s="251"/>
      <c r="T409" s="74"/>
      <c r="U409" s="251"/>
      <c r="X409" s="74"/>
      <c r="Y409" s="251"/>
    </row>
    <row r="410" spans="2:27" ht="30" customHeight="1">
      <c r="B410" s="504"/>
      <c r="C410" s="141" t="s">
        <v>319</v>
      </c>
      <c r="D410" s="261">
        <v>94</v>
      </c>
      <c r="E410" s="349"/>
      <c r="F410" s="111">
        <f>IF(全国標準卸価格!F410="","",IF(ISNUMBER(全国標準卸価格!F410),IF(入力!$C$11=1,ROUNDDOWN(全国標準卸価格!F410*地区別掛け率!F410%,-入力!$C$10),IF(入力!$C$11=2,ROUNDUP(全国標準卸価格!F410*地区別掛け率!F410%,-入力!$C$10),IF(入力!$C$11=3,ROUND(全国標準卸価格!F410*地区別掛け率!F410%,-入力!$C$10),""))),全国標準卸価格!F410))</f>
        <v>43400</v>
      </c>
      <c r="G410" s="142" t="str">
        <f>'6桁'!G410</f>
        <v>W</v>
      </c>
      <c r="H410" s="108"/>
      <c r="I410" s="251"/>
      <c r="J410" s="74"/>
      <c r="K410" s="251"/>
      <c r="L410" s="74"/>
      <c r="M410" s="251"/>
      <c r="N410" s="74"/>
      <c r="O410" s="251"/>
      <c r="P410" s="74"/>
      <c r="Q410" s="251"/>
      <c r="R410" s="74"/>
      <c r="S410" s="251"/>
      <c r="T410" s="74"/>
      <c r="U410" s="251"/>
      <c r="X410" s="74"/>
      <c r="Y410" s="251"/>
    </row>
    <row r="411" spans="2:27" ht="30" customHeight="1">
      <c r="B411" s="503">
        <v>16</v>
      </c>
      <c r="C411" s="143" t="s">
        <v>320</v>
      </c>
      <c r="D411" s="259">
        <v>87</v>
      </c>
      <c r="E411" s="250"/>
      <c r="F411" s="114">
        <f>IF(全国標準卸価格!F411="","",IF(ISNUMBER(全国標準卸価格!F411),IF(入力!$C$11=1,ROUNDDOWN(全国標準卸価格!F411*地区別掛け率!F411%,-入力!$C$10),IF(入力!$C$11=2,ROUNDUP(全国標準卸価格!F411*地区別掛け率!F411%,-入力!$C$10),IF(入力!$C$11=3,ROUND(全国標準卸価格!F411*地区別掛け率!F411%,-入力!$C$10),""))),全国標準卸価格!F411))</f>
        <v>30400</v>
      </c>
      <c r="G411" s="144" t="str">
        <f>'6桁'!G411</f>
        <v>W</v>
      </c>
      <c r="H411" s="108"/>
      <c r="I411" s="251"/>
      <c r="J411" s="74"/>
      <c r="K411" s="251"/>
      <c r="L411" s="74"/>
      <c r="M411" s="251"/>
      <c r="N411" s="74"/>
      <c r="O411" s="251"/>
      <c r="P411" s="139"/>
      <c r="Q411" s="251"/>
      <c r="R411" s="74"/>
      <c r="S411" s="251"/>
      <c r="T411" s="74"/>
      <c r="U411" s="251"/>
      <c r="X411" s="74"/>
      <c r="Y411" s="251"/>
    </row>
    <row r="412" spans="2:27" ht="30" customHeight="1" thickBot="1">
      <c r="B412" s="544"/>
      <c r="C412" s="140" t="s">
        <v>321</v>
      </c>
      <c r="D412" s="262">
        <v>91</v>
      </c>
      <c r="E412" s="390"/>
      <c r="F412" s="95">
        <f>IF(全国標準卸価格!F412="","",IF(ISNUMBER(全国標準卸価格!F412),IF(入力!$C$11=1,ROUNDDOWN(全国標準卸価格!F412*地区別掛け率!F412%,-入力!$C$10),IF(入力!$C$11=2,ROUNDUP(全国標準卸価格!F412*地区別掛け率!F412%,-入力!$C$10),IF(入力!$C$11=3,ROUND(全国標準卸価格!F412*地区別掛け率!F412%,-入力!$C$10),""))),全国標準卸価格!F412))</f>
        <v>32000</v>
      </c>
      <c r="G412" s="126" t="str">
        <f>'6桁'!G412</f>
        <v>W</v>
      </c>
      <c r="H412" s="108"/>
      <c r="I412" s="251"/>
      <c r="J412" s="74"/>
      <c r="K412" s="251"/>
      <c r="L412" s="74"/>
      <c r="M412" s="251"/>
      <c r="N412" s="74"/>
      <c r="O412" s="251"/>
      <c r="P412" s="139"/>
      <c r="Q412" s="251"/>
      <c r="R412" s="74"/>
      <c r="S412" s="251"/>
      <c r="T412" s="74"/>
      <c r="U412" s="251"/>
      <c r="X412" s="74"/>
      <c r="Y412" s="251"/>
    </row>
    <row r="413" spans="2:27" ht="28.5" customHeight="1">
      <c r="B413" s="545"/>
      <c r="C413" s="545"/>
      <c r="D413" s="545"/>
      <c r="E413" s="545"/>
      <c r="F413" s="545"/>
      <c r="G413" s="545"/>
      <c r="H413" s="546"/>
      <c r="I413" s="546"/>
      <c r="J413" s="546"/>
      <c r="K413" s="546"/>
      <c r="L413" s="546"/>
      <c r="M413" s="546"/>
      <c r="N413" s="10"/>
      <c r="O413" s="407"/>
      <c r="P413" s="10"/>
      <c r="Q413" s="22"/>
    </row>
    <row r="414" spans="2:27" ht="28.5" customHeight="1" thickBot="1">
      <c r="B414" s="380"/>
      <c r="C414" s="380"/>
      <c r="D414" s="380"/>
      <c r="E414" s="380"/>
      <c r="F414" s="380"/>
      <c r="G414" s="380"/>
      <c r="H414" s="380"/>
      <c r="I414" s="380"/>
      <c r="J414" s="380"/>
      <c r="K414" s="380"/>
      <c r="L414" s="380"/>
      <c r="M414" s="380"/>
      <c r="N414" s="10"/>
      <c r="O414" s="407"/>
      <c r="P414" s="10"/>
      <c r="Q414" s="22"/>
    </row>
    <row r="415" spans="2:27" ht="25.5" customHeight="1" thickTop="1" thickBot="1">
      <c r="B415" s="518" t="s">
        <v>980</v>
      </c>
      <c r="C415" s="519"/>
      <c r="D415" s="519"/>
      <c r="E415" s="519"/>
      <c r="F415" s="519"/>
      <c r="G415" s="519"/>
      <c r="H415" s="519"/>
      <c r="I415" s="519"/>
      <c r="J415" s="519"/>
      <c r="K415" s="519"/>
      <c r="L415" s="519"/>
      <c r="M415" s="519"/>
      <c r="N415" s="519"/>
      <c r="O415" s="519"/>
      <c r="P415" s="519"/>
      <c r="Q415" s="519"/>
      <c r="R415" s="519"/>
      <c r="S415" s="519"/>
      <c r="T415" s="519"/>
      <c r="U415" s="519"/>
      <c r="V415" s="519"/>
      <c r="W415" s="519"/>
      <c r="X415" s="519"/>
      <c r="Y415" s="519"/>
      <c r="Z415" s="519"/>
      <c r="AA415" s="520"/>
    </row>
    <row r="416" spans="2:27" ht="10.5" customHeight="1" thickTop="1">
      <c r="C416" s="40"/>
      <c r="D416" s="40"/>
      <c r="E416" s="40"/>
      <c r="F416" s="79"/>
      <c r="H416" s="79"/>
      <c r="K416" s="52"/>
      <c r="M416" s="52"/>
      <c r="Q416" s="52"/>
    </row>
    <row r="417" spans="2:25" s="239" customFormat="1" ht="20.100000000000001" customHeight="1" thickBot="1">
      <c r="B417" s="238" t="s">
        <v>981</v>
      </c>
      <c r="F417" s="240"/>
      <c r="H417" s="240"/>
      <c r="J417" s="240"/>
      <c r="L417" s="240"/>
      <c r="N417" s="240"/>
      <c r="P417" s="240"/>
      <c r="R417" s="240"/>
      <c r="T417" s="240"/>
      <c r="V417" s="240"/>
      <c r="X417" s="240"/>
    </row>
    <row r="418" spans="2:25" ht="19.5" customHeight="1" thickBot="1">
      <c r="B418" s="521" t="s">
        <v>452</v>
      </c>
      <c r="C418" s="524" t="s">
        <v>524</v>
      </c>
      <c r="D418" s="527" t="s">
        <v>1113</v>
      </c>
      <c r="E418" s="540"/>
      <c r="F418" s="531" t="s">
        <v>455</v>
      </c>
      <c r="G418" s="533"/>
      <c r="H418" s="370"/>
      <c r="I418" s="371"/>
      <c r="J418" s="10"/>
      <c r="K418" s="227"/>
      <c r="L418" s="327"/>
      <c r="M418" s="327"/>
      <c r="N418" s="371"/>
      <c r="O418" s="371"/>
      <c r="P418" s="371"/>
      <c r="Q418" s="371"/>
      <c r="R418" s="10"/>
      <c r="S418" s="11"/>
      <c r="T418" s="10"/>
      <c r="U418" s="11"/>
      <c r="V418" s="10"/>
      <c r="W418" s="11"/>
      <c r="X418" s="10"/>
      <c r="Y418" s="11"/>
    </row>
    <row r="419" spans="2:25" ht="19.5" customHeight="1">
      <c r="B419" s="522"/>
      <c r="C419" s="525"/>
      <c r="D419" s="541"/>
      <c r="E419" s="542"/>
      <c r="F419" s="516" t="s">
        <v>982</v>
      </c>
      <c r="G419" s="507"/>
      <c r="H419" s="370"/>
      <c r="I419" s="371"/>
      <c r="J419" s="10"/>
      <c r="K419" s="227"/>
      <c r="L419" s="327"/>
      <c r="M419" s="327"/>
      <c r="N419" s="371"/>
      <c r="O419" s="371"/>
      <c r="P419" s="371"/>
      <c r="Q419" s="371"/>
      <c r="R419" s="10"/>
      <c r="S419" s="11"/>
      <c r="T419" s="10"/>
      <c r="U419" s="11"/>
      <c r="V419" s="10"/>
      <c r="W419" s="11"/>
      <c r="X419" s="10"/>
      <c r="Y419" s="11"/>
    </row>
    <row r="420" spans="2:25" ht="19.5" customHeight="1">
      <c r="B420" s="522"/>
      <c r="C420" s="525"/>
      <c r="D420" s="578" t="s">
        <v>1114</v>
      </c>
      <c r="E420" s="565"/>
      <c r="F420" s="517"/>
      <c r="G420" s="509"/>
      <c r="H420" s="410"/>
      <c r="I420" s="407"/>
      <c r="J420" s="407"/>
      <c r="K420" s="227"/>
      <c r="L420" s="327"/>
      <c r="M420" s="327"/>
      <c r="N420" s="407"/>
      <c r="O420" s="407"/>
      <c r="P420" s="407"/>
      <c r="Q420" s="407"/>
      <c r="R420" s="407"/>
      <c r="S420" s="407"/>
      <c r="T420" s="407"/>
      <c r="U420" s="407"/>
      <c r="V420" s="407"/>
      <c r="W420" s="407"/>
      <c r="X420" s="407"/>
      <c r="Y420" s="407"/>
    </row>
    <row r="421" spans="2:25" ht="19.5" customHeight="1" thickBot="1">
      <c r="B421" s="523"/>
      <c r="C421" s="526"/>
      <c r="D421" s="579"/>
      <c r="E421" s="580"/>
      <c r="F421" s="514" t="s">
        <v>764</v>
      </c>
      <c r="G421" s="555"/>
      <c r="H421" s="358"/>
      <c r="I421" s="327"/>
      <c r="J421" s="327"/>
      <c r="K421" s="227"/>
      <c r="L421" s="327"/>
      <c r="M421" s="327"/>
      <c r="N421" s="327"/>
      <c r="O421" s="327"/>
      <c r="P421" s="327"/>
      <c r="Q421" s="327"/>
      <c r="R421" s="327"/>
      <c r="S421" s="327"/>
      <c r="T421" s="327"/>
      <c r="U421" s="327"/>
      <c r="V421" s="327"/>
      <c r="W421" s="327"/>
      <c r="X421" s="327"/>
      <c r="Y421" s="327"/>
    </row>
    <row r="422" spans="2:25" ht="30" customHeight="1">
      <c r="B422" s="502">
        <v>19</v>
      </c>
      <c r="C422" s="134" t="s">
        <v>300</v>
      </c>
      <c r="D422" s="498">
        <v>96</v>
      </c>
      <c r="E422" s="499"/>
      <c r="F422" s="91">
        <f>IF(全国標準卸価格!F422="","",IF(ISNUMBER(全国標準卸価格!F422),IF(入力!$E$11=1,ROUNDDOWN(全国標準卸価格!F422*地区別掛け率!F422%,-入力!$E$10),IF(入力!$E$11=2,ROUNDUP(全国標準卸価格!F422*地区別掛け率!F422%,-入力!$E$10),IF(入力!$E$11=3,ROUND(全国標準卸価格!F422*地区別掛け率!F422%,-入力!$E$10),""))),全国標準卸価格!F422))</f>
        <v>54400</v>
      </c>
      <c r="G422" s="125" t="str">
        <f>'6桁'!G422</f>
        <v>Y★</v>
      </c>
      <c r="H422" s="108"/>
      <c r="I422" s="251"/>
      <c r="J422" s="74"/>
      <c r="K422" s="228"/>
      <c r="L422" s="327"/>
      <c r="M422" s="327"/>
      <c r="N422" s="74"/>
      <c r="O422" s="251"/>
      <c r="P422" s="74"/>
      <c r="Q422" s="251"/>
      <c r="R422" s="74"/>
      <c r="S422" s="22"/>
      <c r="T422" s="74"/>
      <c r="U422" s="22"/>
      <c r="V422" s="74"/>
      <c r="W422" s="22"/>
      <c r="X422" s="74"/>
      <c r="Y422" s="22"/>
    </row>
    <row r="423" spans="2:25" ht="30" customHeight="1">
      <c r="B423" s="503"/>
      <c r="C423" s="412" t="s">
        <v>217</v>
      </c>
      <c r="D423" s="500">
        <v>100</v>
      </c>
      <c r="E423" s="501"/>
      <c r="F423" s="94">
        <f>IF(全国標準卸価格!F423="","",IF(ISNUMBER(全国標準卸価格!F423),IF(入力!$E$11=1,ROUNDDOWN(全国標準卸価格!F423*地区別掛け率!F423%,-入力!$E$10),IF(入力!$E$11=2,ROUNDUP(全国標準卸価格!F423*地区別掛け率!F423%,-入力!$E$10),IF(入力!$E$11=3,ROUND(全国標準卸価格!F423*地区別掛け率!F423%,-入力!$E$10),""))),全国標準卸価格!F423))</f>
        <v>58200</v>
      </c>
      <c r="G423" s="360" t="str">
        <f>'6桁'!G423</f>
        <v>Y★</v>
      </c>
      <c r="H423" s="108"/>
      <c r="I423" s="251"/>
      <c r="J423" s="74"/>
      <c r="K423" s="228"/>
      <c r="L423" s="327"/>
      <c r="M423" s="327"/>
      <c r="N423" s="74"/>
      <c r="O423" s="251"/>
      <c r="P423" s="74"/>
      <c r="Q423" s="251"/>
      <c r="R423" s="74"/>
      <c r="S423" s="22"/>
      <c r="T423" s="74"/>
      <c r="U423" s="22"/>
      <c r="V423" s="74"/>
      <c r="W423" s="22"/>
      <c r="X423" s="74"/>
      <c r="Y423" s="22"/>
    </row>
    <row r="424" spans="2:25" ht="30" customHeight="1">
      <c r="B424" s="503"/>
      <c r="C424" s="412" t="s">
        <v>218</v>
      </c>
      <c r="D424" s="500">
        <v>93</v>
      </c>
      <c r="E424" s="501"/>
      <c r="F424" s="94">
        <f>IF(全国標準卸価格!F424="","",IF(ISNUMBER(全国標準卸価格!F424),IF(入力!$E$11=1,ROUNDDOWN(全国標準卸価格!F424*地区別掛け率!F424%,-入力!$E$10),IF(入力!$E$11=2,ROUNDUP(全国標準卸価格!F424*地区別掛け率!F424%,-入力!$E$10),IF(入力!$E$11=3,ROUND(全国標準卸価格!F424*地区別掛け率!F424%,-入力!$E$10),""))),全国標準卸価格!F424))</f>
        <v>47700</v>
      </c>
      <c r="G424" s="360" t="str">
        <f>'6桁'!G424</f>
        <v>Y★</v>
      </c>
      <c r="H424" s="108"/>
      <c r="I424" s="251"/>
      <c r="J424" s="74"/>
      <c r="K424" s="228"/>
      <c r="L424" s="327"/>
      <c r="M424" s="327"/>
      <c r="N424" s="74"/>
      <c r="O424" s="251"/>
      <c r="P424" s="74"/>
      <c r="Q424" s="251"/>
      <c r="R424" s="74"/>
      <c r="S424" s="22"/>
      <c r="T424" s="74"/>
      <c r="U424" s="22"/>
      <c r="V424" s="74"/>
      <c r="W424" s="22"/>
      <c r="X424" s="74"/>
      <c r="Y424" s="22"/>
    </row>
    <row r="425" spans="2:25" ht="30" customHeight="1">
      <c r="B425" s="504"/>
      <c r="C425" s="378" t="s">
        <v>203</v>
      </c>
      <c r="D425" s="560">
        <v>98</v>
      </c>
      <c r="E425" s="561"/>
      <c r="F425" s="190">
        <f>IF(全国標準卸価格!F425="","",IF(ISNUMBER(全国標準卸価格!F425),IF(入力!$E$11=1,ROUNDDOWN(全国標準卸価格!F425*地区別掛け率!F425%,-入力!$E$10),IF(入力!$E$11=2,ROUNDUP(全国標準卸価格!F425*地区別掛け率!F425%,-入力!$E$10),IF(入力!$E$11=3,ROUND(全国標準卸価格!F425*地区別掛け率!F425%,-入力!$E$10),""))),全国標準卸価格!F425))</f>
        <v>51500</v>
      </c>
      <c r="G425" s="191" t="str">
        <f>'6桁'!G425</f>
        <v>Y★</v>
      </c>
      <c r="H425" s="108"/>
      <c r="I425" s="251"/>
      <c r="J425" s="74"/>
      <c r="K425" s="228"/>
      <c r="L425" s="327"/>
      <c r="M425" s="327"/>
      <c r="N425" s="74"/>
      <c r="O425" s="251"/>
      <c r="P425" s="74"/>
      <c r="Q425" s="251"/>
      <c r="R425" s="74"/>
      <c r="S425" s="22"/>
      <c r="T425" s="74"/>
      <c r="U425" s="22"/>
      <c r="V425" s="74"/>
      <c r="W425" s="22"/>
      <c r="X425" s="74"/>
      <c r="Y425" s="22"/>
    </row>
    <row r="426" spans="2:25" ht="30" customHeight="1">
      <c r="B426" s="503">
        <v>18</v>
      </c>
      <c r="C426" s="412" t="s">
        <v>136</v>
      </c>
      <c r="D426" s="576">
        <v>99</v>
      </c>
      <c r="E426" s="577"/>
      <c r="F426" s="94">
        <f>IF(全国標準卸価格!F426="","",IF(ISNUMBER(全国標準卸価格!F426),IF(入力!$E$11=1,ROUNDDOWN(全国標準卸価格!F426*地区別掛け率!F426%,-入力!$E$10),IF(入力!$E$11=2,ROUNDUP(全国標準卸価格!F426*地区別掛け率!F426%,-入力!$E$10),IF(入力!$E$11=3,ROUND(全国標準卸価格!F426*地区別掛け率!F426%,-入力!$E$10),""))),全国標準卸価格!F426))</f>
        <v>53000</v>
      </c>
      <c r="G426" s="360" t="str">
        <f>'6桁'!G426</f>
        <v>Y★</v>
      </c>
      <c r="H426" s="108"/>
      <c r="I426" s="251"/>
      <c r="J426" s="74"/>
      <c r="K426" s="228"/>
      <c r="L426" s="327"/>
      <c r="M426" s="327"/>
      <c r="N426" s="74"/>
      <c r="O426" s="251"/>
      <c r="P426" s="74"/>
      <c r="Q426" s="251"/>
      <c r="R426" s="74"/>
      <c r="S426" s="22"/>
      <c r="T426" s="74"/>
      <c r="U426" s="22"/>
      <c r="V426" s="74"/>
      <c r="W426" s="22"/>
      <c r="X426" s="74"/>
      <c r="Y426" s="22"/>
    </row>
    <row r="427" spans="2:25" ht="30" customHeight="1">
      <c r="B427" s="503"/>
      <c r="C427" s="87" t="s">
        <v>86</v>
      </c>
      <c r="D427" s="500">
        <v>95</v>
      </c>
      <c r="E427" s="501"/>
      <c r="F427" s="95">
        <f>IF(全国標準卸価格!F427="","",IF(ISNUMBER(全国標準卸価格!F427),IF(入力!$E$11=1,ROUNDDOWN(全国標準卸価格!F427*地区別掛け率!F427%,-入力!$E$10),IF(入力!$E$11=2,ROUNDUP(全国標準卸価格!F427*地区別掛け率!F427%,-入力!$E$10),IF(入力!$E$11=3,ROUND(全国標準卸価格!F427*地区別掛け率!F427%,-入力!$E$10),""))),全国標準卸価格!F427))</f>
        <v>37900</v>
      </c>
      <c r="G427" s="96" t="str">
        <f>'6桁'!G427</f>
        <v>Y★</v>
      </c>
      <c r="H427" s="108"/>
      <c r="I427" s="251"/>
      <c r="J427" s="74"/>
      <c r="K427" s="228"/>
      <c r="L427" s="327"/>
      <c r="M427" s="327"/>
      <c r="N427" s="74"/>
      <c r="O427" s="251"/>
      <c r="P427" s="74"/>
      <c r="Q427" s="251"/>
      <c r="R427" s="74"/>
      <c r="S427" s="22"/>
      <c r="T427" s="74"/>
      <c r="U427" s="22"/>
      <c r="V427" s="74"/>
      <c r="W427" s="22"/>
      <c r="X427" s="74"/>
      <c r="Y427" s="22"/>
    </row>
    <row r="428" spans="2:25" ht="30" customHeight="1">
      <c r="B428" s="503"/>
      <c r="C428" s="87" t="s">
        <v>90</v>
      </c>
      <c r="D428" s="500">
        <v>100</v>
      </c>
      <c r="E428" s="501"/>
      <c r="F428" s="95">
        <f>IF(全国標準卸価格!F428="","",IF(ISNUMBER(全国標準卸価格!F428),IF(入力!$E$11=1,ROUNDDOWN(全国標準卸価格!F428*地区別掛け率!F428%,-入力!$E$10),IF(入力!$E$11=2,ROUNDUP(全国標準卸価格!F428*地区別掛け率!F428%,-入力!$E$10),IF(入力!$E$11=3,ROUND(全国標準卸価格!F428*地区別掛け率!F428%,-入力!$E$10),""))),全国標準卸価格!F428))</f>
        <v>42300</v>
      </c>
      <c r="G428" s="96" t="str">
        <f>'6桁'!G428</f>
        <v>Y★</v>
      </c>
      <c r="H428" s="108"/>
      <c r="I428" s="251"/>
      <c r="J428" s="74"/>
      <c r="K428" s="228"/>
      <c r="L428" s="327"/>
      <c r="M428" s="327"/>
      <c r="N428" s="74"/>
      <c r="O428" s="251"/>
      <c r="P428" s="74"/>
      <c r="Q428" s="251"/>
      <c r="R428" s="74"/>
      <c r="S428" s="22"/>
      <c r="T428" s="74"/>
      <c r="U428" s="22"/>
      <c r="V428" s="74"/>
      <c r="W428" s="22"/>
      <c r="X428" s="74"/>
      <c r="Y428" s="22"/>
    </row>
    <row r="429" spans="2:25" ht="30" customHeight="1" thickBot="1">
      <c r="B429" s="544"/>
      <c r="C429" s="88" t="s">
        <v>141</v>
      </c>
      <c r="D429" s="558">
        <v>104</v>
      </c>
      <c r="E429" s="559"/>
      <c r="F429" s="118">
        <f>IF(全国標準卸価格!F429="","",IF(ISNUMBER(全国標準卸価格!F429),IF(入力!$E$11=1,ROUNDDOWN(全国標準卸価格!F429*地区別掛け率!F429%,-入力!$E$10),IF(入力!$E$11=2,ROUNDUP(全国標準卸価格!F429*地区別掛け率!F429%,-入力!$E$10),IF(入力!$E$11=3,ROUND(全国標準卸価格!F429*地区別掛け率!F429%,-入力!$E$10),""))),全国標準卸価格!F429))</f>
        <v>36500</v>
      </c>
      <c r="G429" s="127" t="str">
        <f>'6桁'!G429</f>
        <v>Y★</v>
      </c>
      <c r="H429" s="108"/>
      <c r="I429" s="251"/>
      <c r="J429" s="74"/>
      <c r="K429" s="22"/>
      <c r="L429" s="74"/>
      <c r="M429" s="22"/>
      <c r="N429" s="74"/>
      <c r="O429" s="251"/>
      <c r="P429" s="74"/>
      <c r="Q429" s="22"/>
      <c r="R429" s="74"/>
      <c r="S429" s="22"/>
      <c r="T429" s="74"/>
      <c r="U429" s="22"/>
      <c r="V429" s="74"/>
      <c r="W429" s="22"/>
      <c r="X429" s="74"/>
      <c r="Y429" s="22"/>
    </row>
    <row r="430" spans="2:25" ht="34.5" customHeight="1">
      <c r="B430" s="546" t="s">
        <v>934</v>
      </c>
      <c r="C430" s="546"/>
      <c r="D430" s="546"/>
      <c r="E430" s="546"/>
      <c r="F430" s="546"/>
      <c r="G430" s="546"/>
      <c r="H430" s="546"/>
      <c r="I430" s="546"/>
      <c r="J430" s="546"/>
      <c r="K430" s="17"/>
      <c r="L430" s="10"/>
      <c r="M430" s="17"/>
      <c r="N430" s="10"/>
      <c r="O430" s="17"/>
      <c r="P430" s="10"/>
      <c r="Q430" s="17"/>
      <c r="R430" s="10"/>
      <c r="S430" s="17"/>
      <c r="T430" s="10"/>
      <c r="U430" s="17"/>
      <c r="V430" s="10"/>
      <c r="W430" s="17"/>
      <c r="X430" s="10"/>
      <c r="Y430" s="17"/>
    </row>
    <row r="432" spans="2:25" ht="14.25" customHeight="1" thickBot="1"/>
    <row r="433" spans="2:27" ht="20.25" thickTop="1" thickBot="1">
      <c r="B433" s="518" t="s">
        <v>505</v>
      </c>
      <c r="C433" s="519"/>
      <c r="D433" s="519"/>
      <c r="E433" s="519"/>
      <c r="F433" s="519"/>
      <c r="G433" s="519"/>
      <c r="H433" s="519"/>
      <c r="I433" s="519"/>
      <c r="J433" s="519"/>
      <c r="K433" s="519"/>
      <c r="L433" s="519"/>
      <c r="M433" s="519"/>
      <c r="N433" s="519"/>
      <c r="O433" s="519"/>
      <c r="P433" s="519"/>
      <c r="Q433" s="519"/>
      <c r="R433" s="519"/>
      <c r="S433" s="519"/>
      <c r="T433" s="519"/>
      <c r="U433" s="519"/>
      <c r="V433" s="519"/>
      <c r="W433" s="519"/>
      <c r="X433" s="519"/>
      <c r="Y433" s="519"/>
      <c r="Z433" s="519"/>
      <c r="AA433" s="520"/>
    </row>
    <row r="434" spans="2:27" ht="14.25" thickTop="1">
      <c r="C434" s="40"/>
      <c r="D434" s="40"/>
      <c r="E434" s="40"/>
      <c r="F434" s="79"/>
      <c r="H434" s="79"/>
      <c r="K434" s="52"/>
      <c r="M434" s="52"/>
      <c r="Q434" s="52"/>
    </row>
    <row r="435" spans="2:27" ht="14.25" thickBot="1">
      <c r="B435" s="11"/>
    </row>
    <row r="436" spans="2:27" ht="19.5" customHeight="1" thickBot="1">
      <c r="B436" s="521" t="s">
        <v>41</v>
      </c>
      <c r="C436" s="534" t="s">
        <v>524</v>
      </c>
      <c r="D436" s="535"/>
      <c r="E436" s="527" t="s">
        <v>1113</v>
      </c>
      <c r="F436" s="581"/>
      <c r="G436" s="528"/>
      <c r="H436" s="531" t="s">
        <v>453</v>
      </c>
      <c r="I436" s="532"/>
      <c r="J436" s="532"/>
      <c r="K436" s="532"/>
      <c r="L436" s="532"/>
      <c r="M436" s="532"/>
      <c r="N436" s="532"/>
      <c r="O436" s="532"/>
      <c r="P436" s="532"/>
      <c r="Q436" s="533"/>
      <c r="R436" s="531" t="s">
        <v>455</v>
      </c>
      <c r="S436" s="532"/>
      <c r="T436" s="532"/>
      <c r="U436" s="532"/>
      <c r="V436" s="532"/>
      <c r="W436" s="532"/>
      <c r="X436" s="532"/>
      <c r="Y436" s="533"/>
    </row>
    <row r="437" spans="2:27" ht="19.5" customHeight="1">
      <c r="B437" s="522"/>
      <c r="C437" s="536"/>
      <c r="D437" s="537"/>
      <c r="E437" s="529"/>
      <c r="F437" s="582"/>
      <c r="G437" s="530"/>
      <c r="H437" s="516" t="s">
        <v>1378</v>
      </c>
      <c r="I437" s="507"/>
      <c r="J437" s="516" t="s">
        <v>1075</v>
      </c>
      <c r="K437" s="507"/>
      <c r="L437" s="516" t="s">
        <v>1005</v>
      </c>
      <c r="M437" s="507"/>
      <c r="N437" s="516" t="s">
        <v>790</v>
      </c>
      <c r="O437" s="507"/>
      <c r="P437" s="516" t="s">
        <v>1998</v>
      </c>
      <c r="Q437" s="507"/>
      <c r="R437" s="516" t="s">
        <v>973</v>
      </c>
      <c r="S437" s="507"/>
      <c r="T437" s="516" t="s">
        <v>765</v>
      </c>
      <c r="U437" s="507"/>
      <c r="V437" s="516" t="s">
        <v>788</v>
      </c>
      <c r="W437" s="507"/>
      <c r="X437" s="516" t="s">
        <v>1092</v>
      </c>
      <c r="Y437" s="507"/>
    </row>
    <row r="438" spans="2:27" ht="19.5" customHeight="1">
      <c r="B438" s="522"/>
      <c r="C438" s="536"/>
      <c r="D438" s="537"/>
      <c r="E438" s="583" t="s">
        <v>2033</v>
      </c>
      <c r="F438" s="584"/>
      <c r="G438" s="550" t="s">
        <v>1114</v>
      </c>
      <c r="H438" s="517"/>
      <c r="I438" s="509"/>
      <c r="J438" s="517"/>
      <c r="K438" s="509"/>
      <c r="L438" s="517"/>
      <c r="M438" s="509"/>
      <c r="N438" s="517"/>
      <c r="O438" s="509"/>
      <c r="P438" s="517"/>
      <c r="Q438" s="509"/>
      <c r="R438" s="517"/>
      <c r="S438" s="509"/>
      <c r="T438" s="517"/>
      <c r="U438" s="509"/>
      <c r="V438" s="517"/>
      <c r="W438" s="509"/>
      <c r="X438" s="517"/>
      <c r="Y438" s="509"/>
    </row>
    <row r="439" spans="2:27" ht="19.5" customHeight="1" thickBot="1">
      <c r="B439" s="523"/>
      <c r="C439" s="538"/>
      <c r="D439" s="539"/>
      <c r="E439" s="585"/>
      <c r="F439" s="586"/>
      <c r="G439" s="574"/>
      <c r="H439" s="514" t="s">
        <v>1078</v>
      </c>
      <c r="I439" s="515"/>
      <c r="J439" s="514" t="s">
        <v>167</v>
      </c>
      <c r="K439" s="515"/>
      <c r="L439" s="514" t="s">
        <v>1083</v>
      </c>
      <c r="M439" s="515"/>
      <c r="N439" s="514" t="s">
        <v>1090</v>
      </c>
      <c r="O439" s="515"/>
      <c r="P439" s="514" t="s">
        <v>1999</v>
      </c>
      <c r="Q439" s="515"/>
      <c r="R439" s="514" t="s">
        <v>1082</v>
      </c>
      <c r="S439" s="515"/>
      <c r="T439" s="514" t="s">
        <v>1082</v>
      </c>
      <c r="U439" s="515"/>
      <c r="V439" s="514" t="s">
        <v>1091</v>
      </c>
      <c r="W439" s="515"/>
      <c r="X439" s="514" t="s">
        <v>163</v>
      </c>
      <c r="Y439" s="515"/>
    </row>
    <row r="440" spans="2:27" ht="30" customHeight="1">
      <c r="B440" s="502">
        <v>22</v>
      </c>
      <c r="C440" s="534" t="s">
        <v>458</v>
      </c>
      <c r="D440" s="535"/>
      <c r="E440" s="500"/>
      <c r="F440" s="587"/>
      <c r="G440" s="353">
        <v>101</v>
      </c>
      <c r="H440" s="91" t="str">
        <f>IF(全国標準卸価格!H440="","",IF(ISNUMBER(全国標準卸価格!H440),IF(入力!$C$11=1,ROUNDDOWN(全国標準卸価格!H440*地区別掛け率!H440%,-入力!$C$10),IF(入力!$C$11=2,ROUNDUP(全国標準卸価格!H440*地区別掛け率!H440%,-入力!$C$10),IF(入力!$C$11=3,ROUND(全国標準卸価格!H440*地区別掛け率!H440%,-入力!$C$10),""))),全国標準卸価格!H440))</f>
        <v/>
      </c>
      <c r="I440" s="125">
        <f>'6桁'!I440</f>
        <v>0</v>
      </c>
      <c r="J440" s="91" t="str">
        <f>IF(全国標準卸価格!J440="","",IF(ISNUMBER(全国標準卸価格!J440),IF(入力!$C$11=1,ROUNDDOWN(全国標準卸価格!J440*地区別掛け率!J440%,-入力!$C$10),IF(入力!$C$11=2,ROUNDUP(全国標準卸価格!J440*地区別掛け率!J440%,-入力!$C$10),IF(入力!$C$11=3,ROUND(全国標準卸価格!J440*地区別掛け率!J440%,-入力!$C$10),""))),全国標準卸価格!J440))</f>
        <v/>
      </c>
      <c r="K440" s="125">
        <f>'6桁'!K440</f>
        <v>0</v>
      </c>
      <c r="L440" s="91" t="str">
        <f>IF(全国標準卸価格!L440="","",IF(ISNUMBER(全国標準卸価格!L440),IF(入力!$C$11=1,ROUNDDOWN(全国標準卸価格!L440*地区別掛け率!L440%,-入力!$C$10),IF(入力!$C$11=2,ROUNDUP(全国標準卸価格!L440*地区別掛け率!L440%,-入力!$C$10),IF(入力!$C$11=3,ROUND(全国標準卸価格!L440*地区別掛け率!L440%,-入力!$C$10),""))),全国標準卸価格!L440))</f>
        <v/>
      </c>
      <c r="M440" s="125">
        <f>'6桁'!M440</f>
        <v>0</v>
      </c>
      <c r="N440" s="91" t="str">
        <f>IF(全国標準卸価格!N440="","",IF(ISNUMBER(全国標準卸価格!N440),IF(入力!$C$11=1,ROUNDDOWN(全国標準卸価格!N440*地区別掛け率!N440%,-入力!$C$10),IF(入力!$C$11=2,ROUNDUP(全国標準卸価格!N440*地区別掛け率!N440%,-入力!$C$10),IF(入力!$C$11=3,ROUND(全国標準卸価格!N440*地区別掛け率!N440%,-入力!$C$10),""))),全国標準卸価格!N440))</f>
        <v/>
      </c>
      <c r="O440" s="125">
        <f>'6桁'!O440</f>
        <v>0</v>
      </c>
      <c r="P440" s="91" t="str">
        <f>IF(全国標準卸価格!P440="","",IF(ISNUMBER(全国標準卸価格!P440),IF(入力!$C$11=1,ROUNDDOWN(全国標準卸価格!P440*地区別掛け率!P440%,-入力!$C$10),IF(入力!$C$11=2,ROUNDUP(全国標準卸価格!P440*地区別掛け率!P440%,-入力!$C$10),IF(入力!$C$11=3,ROUND(全国標準卸価格!P440*地区別掛け率!P440%,-入力!$C$10),""))),全国標準卸価格!P440))</f>
        <v/>
      </c>
      <c r="Q440" s="125">
        <f>'6桁'!Q440</f>
        <v>0</v>
      </c>
      <c r="R440" s="91" t="str">
        <f>IF(全国標準卸価格!R440="","",IF(ISNUMBER(全国標準卸価格!R440),IF(入力!$E$11=1,ROUNDDOWN(全国標準卸価格!R440*地区別掛け率!R440%,-入力!$E$10),IF(入力!$E$11=2,ROUNDUP(全国標準卸価格!R440*地区別掛け率!R440%,-入力!$E$10),IF(入力!$E$11=3,ROUND(全国標準卸価格!R440*地区別掛け率!R440%,-入力!$E$10),""))),全国標準卸価格!R440))</f>
        <v/>
      </c>
      <c r="S440" s="125">
        <f>'6桁'!S440</f>
        <v>0</v>
      </c>
      <c r="T440" s="457" t="str">
        <f>IF(全国標準卸価格!T440="","",IF(ISNUMBER(全国標準卸価格!T440),IF(入力!$E$11=1,ROUNDDOWN(全国標準卸価格!T440*地区別掛け率!T440%,-入力!$E$10),IF(入力!$E$11=2,ROUNDUP(全国標準卸価格!T440*地区別掛け率!T440%,-入力!$E$10),IF(入力!$E$11=3,ROUND(全国標準卸価格!T440*地区別掛け率!T440%,-入力!$E$10),""))),全国標準卸価格!T440))</f>
        <v>卸価格設定なし</v>
      </c>
      <c r="U440" s="125" t="str">
        <f>'6桁'!U440</f>
        <v>Y★</v>
      </c>
      <c r="V440" s="457" t="str">
        <f>IF(全国標準卸価格!V440="","",IF(ISNUMBER(全国標準卸価格!V440),IF(入力!$E$11=1,ROUNDDOWN(全国標準卸価格!V440*地区別掛け率!V440%,-入力!$E$10),IF(入力!$E$11=2,ROUNDUP(全国標準卸価格!V440*地区別掛け率!V440%,-入力!$E$10),IF(入力!$E$11=3,ROUND(全国標準卸価格!V440*地区別掛け率!V440%,-入力!$E$10),""))),全国標準卸価格!V440))</f>
        <v/>
      </c>
      <c r="W440" s="124">
        <f>'6桁'!W440</f>
        <v>0</v>
      </c>
      <c r="X440" s="457" t="str">
        <f>IF(全国標準卸価格!X440="","",IF(ISNUMBER(全国標準卸価格!X440),IF(入力!$E$11=1,ROUNDDOWN(全国標準卸価格!X440*地区別掛け率!X440%,-入力!$E$10),IF(入力!$E$11=2,ROUNDUP(全国標準卸価格!X440*地区別掛け率!X440%,-入力!$E$10),IF(入力!$E$11=3,ROUND(全国標準卸価格!X440*地区別掛け率!X440%,-入力!$E$10),""))),全国標準卸価格!X440))</f>
        <v/>
      </c>
      <c r="Y440" s="92">
        <f>'6桁'!Y440</f>
        <v>0</v>
      </c>
    </row>
    <row r="441" spans="2:27" ht="30" customHeight="1">
      <c r="B441" s="503"/>
      <c r="C441" s="500" t="s">
        <v>326</v>
      </c>
      <c r="D441" s="501"/>
      <c r="E441" s="500"/>
      <c r="F441" s="587"/>
      <c r="G441" s="361">
        <v>103</v>
      </c>
      <c r="H441" s="94" t="str">
        <f>IF(全国標準卸価格!H441="","",IF(ISNUMBER(全国標準卸価格!H441),IF(入力!$C$11=1,ROUNDDOWN(全国標準卸価格!H441*地区別掛け率!H441%,-入力!$C$10),IF(入力!$C$11=2,ROUNDUP(全国標準卸価格!H441*地区別掛け率!H441%,-入力!$C$10),IF(入力!$C$11=3,ROUND(全国標準卸価格!H441*地区別掛け率!H441%,-入力!$C$10),""))),全国標準卸価格!H441))</f>
        <v/>
      </c>
      <c r="I441" s="360">
        <f>'6桁'!I441</f>
        <v>0</v>
      </c>
      <c r="J441" s="94" t="str">
        <f>IF(全国標準卸価格!J441="","",IF(ISNUMBER(全国標準卸価格!J441),IF(入力!$C$11=1,ROUNDDOWN(全国標準卸価格!J441*地区別掛け率!J441%,-入力!$C$10),IF(入力!$C$11=2,ROUNDUP(全国標準卸価格!J441*地区別掛け率!J441%,-入力!$C$10),IF(入力!$C$11=3,ROUND(全国標準卸価格!J441*地区別掛け率!J441%,-入力!$C$10),""))),全国標準卸価格!J441))</f>
        <v/>
      </c>
      <c r="K441" s="360">
        <f>'6桁'!K441</f>
        <v>0</v>
      </c>
      <c r="L441" s="94" t="str">
        <f>IF(全国標準卸価格!L441="","",IF(ISNUMBER(全国標準卸価格!L441),IF(入力!$C$11=1,ROUNDDOWN(全国標準卸価格!L441*地区別掛け率!L441%,-入力!$C$10),IF(入力!$C$11=2,ROUNDUP(全国標準卸価格!L441*地区別掛け率!L441%,-入力!$C$10),IF(入力!$C$11=3,ROUND(全国標準卸価格!L441*地区別掛け率!L441%,-入力!$C$10),""))),全国標準卸価格!L441))</f>
        <v/>
      </c>
      <c r="M441" s="360">
        <f>'6桁'!M441</f>
        <v>0</v>
      </c>
      <c r="N441" s="94" t="str">
        <f>IF(全国標準卸価格!N441="","",IF(ISNUMBER(全国標準卸価格!N441),IF(入力!$C$11=1,ROUNDDOWN(全国標準卸価格!N441*地区別掛け率!N441%,-入力!$C$10),IF(入力!$C$11=2,ROUNDUP(全国標準卸価格!N441*地区別掛け率!N441%,-入力!$C$10),IF(入力!$C$11=3,ROUND(全国標準卸価格!N441*地区別掛け率!N441%,-入力!$C$10),""))),全国標準卸価格!N441))</f>
        <v/>
      </c>
      <c r="O441" s="360">
        <f>'6桁'!O441</f>
        <v>0</v>
      </c>
      <c r="P441" s="94" t="str">
        <f>IF(全国標準卸価格!P441="","",IF(ISNUMBER(全国標準卸価格!P441),IF(入力!$C$11=1,ROUNDDOWN(全国標準卸価格!P441*地区別掛け率!P441%,-入力!$C$10),IF(入力!$C$11=2,ROUNDUP(全国標準卸価格!P441*地区別掛け率!P441%,-入力!$C$10),IF(入力!$C$11=3,ROUND(全国標準卸価格!P441*地区別掛け率!P441%,-入力!$C$10),""))),全国標準卸価格!P441))</f>
        <v/>
      </c>
      <c r="Q441" s="360">
        <f>'6桁'!Q441</f>
        <v>0</v>
      </c>
      <c r="R441" s="94" t="str">
        <f>IF(全国標準卸価格!R441="","",IF(ISNUMBER(全国標準卸価格!R441),IF(入力!$E$11=1,ROUNDDOWN(全国標準卸価格!R441*地区別掛け率!R441%,-入力!$E$10),IF(入力!$E$11=2,ROUNDUP(全国標準卸価格!R441*地区別掛け率!R441%,-入力!$E$10),IF(入力!$E$11=3,ROUND(全国標準卸価格!R441*地区別掛け率!R441%,-入力!$E$10),""))),全国標準卸価格!R441))</f>
        <v/>
      </c>
      <c r="S441" s="360">
        <f>'6桁'!S441</f>
        <v>0</v>
      </c>
      <c r="T441" s="475" t="str">
        <f>IF(全国標準卸価格!T441="","",IF(ISNUMBER(全国標準卸価格!T441),IF(入力!$E$11=1,ROUNDDOWN(全国標準卸価格!T441*地区別掛け率!T441%,-入力!$E$10),IF(入力!$E$11=2,ROUNDUP(全国標準卸価格!T441*地区別掛け率!T441%,-入力!$E$10),IF(入力!$E$11=3,ROUND(全国標準卸価格!T441*地区別掛け率!T441%,-入力!$E$10),""))),全国標準卸価格!T441))</f>
        <v>卸価格設定なし</v>
      </c>
      <c r="U441" s="360" t="str">
        <f>'6桁'!U441</f>
        <v>Y★</v>
      </c>
      <c r="V441" s="475" t="str">
        <f>IF(全国標準卸価格!V441="","",IF(ISNUMBER(全国標準卸価格!V441),IF(入力!$E$11=1,ROUNDDOWN(全国標準卸価格!V441*地区別掛け率!V441%,-入力!$E$10),IF(入力!$E$11=2,ROUNDUP(全国標準卸価格!V441*地区別掛け率!V441%,-入力!$E$10),IF(入力!$E$11=3,ROUND(全国標準卸価格!V441*地区別掛け率!V441%,-入力!$E$10),""))),全国標準卸価格!V441))</f>
        <v/>
      </c>
      <c r="W441" s="133">
        <f>'6桁'!W441</f>
        <v>0</v>
      </c>
      <c r="X441" s="475" t="str">
        <f>IF(全国標準卸価格!X441="","",IF(ISNUMBER(全国標準卸価格!X441),IF(入力!$E$11=1,ROUNDDOWN(全国標準卸価格!X441*地区別掛け率!X441%,-入力!$E$10),IF(入力!$E$11=2,ROUNDUP(全国標準卸価格!X441*地区別掛け率!X441%,-入力!$E$10),IF(入力!$E$11=3,ROUND(全国標準卸価格!X441*地区別掛け率!X441%,-入力!$E$10),""))),全国標準卸価格!X441))</f>
        <v/>
      </c>
      <c r="Y441" s="237">
        <f>'6桁'!Y441</f>
        <v>0</v>
      </c>
    </row>
    <row r="442" spans="2:27" ht="30" customHeight="1">
      <c r="B442" s="503"/>
      <c r="C442" s="500" t="s">
        <v>460</v>
      </c>
      <c r="D442" s="501"/>
      <c r="E442" s="500"/>
      <c r="F442" s="587"/>
      <c r="G442" s="342">
        <v>102</v>
      </c>
      <c r="H442" s="95" t="str">
        <f>IF(全国標準卸価格!H442="","",IF(ISNUMBER(全国標準卸価格!H442),IF(入力!$C$11=1,ROUNDDOWN(全国標準卸価格!H442*地区別掛け率!H442%,-入力!$C$10),IF(入力!$C$11=2,ROUNDUP(全国標準卸価格!H442*地区別掛け率!H442%,-入力!$C$10),IF(入力!$C$11=3,ROUND(全国標準卸価格!H442*地区別掛け率!H442%,-入力!$C$10),""))),全国標準卸価格!H442))</f>
        <v/>
      </c>
      <c r="I442" s="96">
        <f>'6桁'!I442</f>
        <v>0</v>
      </c>
      <c r="J442" s="95" t="str">
        <f>IF(全国標準卸価格!J442="","",IF(ISNUMBER(全国標準卸価格!J442),IF(入力!$C$11=1,ROUNDDOWN(全国標準卸価格!J442*地区別掛け率!J442%,-入力!$C$10),IF(入力!$C$11=2,ROUNDUP(全国標準卸価格!J442*地区別掛け率!J442%,-入力!$C$10),IF(入力!$C$11=3,ROUND(全国標準卸価格!J442*地区別掛け率!J442%,-入力!$C$10),""))),全国標準卸価格!J442))</f>
        <v/>
      </c>
      <c r="K442" s="96">
        <f>'6桁'!K442</f>
        <v>0</v>
      </c>
      <c r="L442" s="95" t="str">
        <f>IF(全国標準卸価格!L442="","",IF(ISNUMBER(全国標準卸価格!L442),IF(入力!$C$11=1,ROUNDDOWN(全国標準卸価格!L442*地区別掛け率!L442%,-入力!$C$10),IF(入力!$C$11=2,ROUNDUP(全国標準卸価格!L442*地区別掛け率!L442%,-入力!$C$10),IF(入力!$C$11=3,ROUND(全国標準卸価格!L442*地区別掛け率!L442%,-入力!$C$10),""))),全国標準卸価格!L442))</f>
        <v/>
      </c>
      <c r="M442" s="96">
        <f>'6桁'!M442</f>
        <v>0</v>
      </c>
      <c r="N442" s="95" t="str">
        <f>IF(全国標準卸価格!N442="","",IF(ISNUMBER(全国標準卸価格!N442),IF(入力!$C$11=1,ROUNDDOWN(全国標準卸価格!N442*地区別掛け率!N442%,-入力!$C$10),IF(入力!$C$11=2,ROUNDUP(全国標準卸価格!N442*地区別掛け率!N442%,-入力!$C$10),IF(入力!$C$11=3,ROUND(全国標準卸価格!N442*地区別掛け率!N442%,-入力!$C$10),""))),全国標準卸価格!N442))</f>
        <v/>
      </c>
      <c r="O442" s="96">
        <f>'6桁'!O442</f>
        <v>0</v>
      </c>
      <c r="P442" s="95" t="str">
        <f>IF(全国標準卸価格!P442="","",IF(ISNUMBER(全国標準卸価格!P442),IF(入力!$C$11=1,ROUNDDOWN(全国標準卸価格!P442*地区別掛け率!P442%,-入力!$C$10),IF(入力!$C$11=2,ROUNDUP(全国標準卸価格!P442*地区別掛け率!P442%,-入力!$C$10),IF(入力!$C$11=3,ROUND(全国標準卸価格!P442*地区別掛け率!P442%,-入力!$C$10),""))),全国標準卸価格!P442))</f>
        <v/>
      </c>
      <c r="Q442" s="96">
        <f>'6桁'!Q442</f>
        <v>0</v>
      </c>
      <c r="R442" s="95" t="str">
        <f>IF(全国標準卸価格!R442="","",IF(ISNUMBER(全国標準卸価格!R442),IF(入力!$E$11=1,ROUNDDOWN(全国標準卸価格!R442*地区別掛け率!R442%,-入力!$E$10),IF(入力!$E$11=2,ROUNDUP(全国標準卸価格!R442*地区別掛け率!R442%,-入力!$E$10),IF(入力!$E$11=3,ROUND(全国標準卸価格!R442*地区別掛け率!R442%,-入力!$E$10),""))),全国標準卸価格!R442))</f>
        <v/>
      </c>
      <c r="S442" s="96">
        <f>'6桁'!S442</f>
        <v>0</v>
      </c>
      <c r="T442" s="456" t="str">
        <f>IF(全国標準卸価格!T442="","",IF(ISNUMBER(全国標準卸価格!T442),IF(入力!$E$11=1,ROUNDDOWN(全国標準卸価格!T442*地区別掛け率!T442%,-入力!$E$10),IF(入力!$E$11=2,ROUNDUP(全国標準卸価格!T442*地区別掛け率!T442%,-入力!$E$10),IF(入力!$E$11=3,ROUND(全国標準卸価格!T442*地区別掛け率!T442%,-入力!$E$10),""))),全国標準卸価格!T442))</f>
        <v>卸価格設定なし</v>
      </c>
      <c r="U442" s="96" t="str">
        <f>'6桁'!U442</f>
        <v>Y★</v>
      </c>
      <c r="V442" s="456" t="str">
        <f>IF(全国標準卸価格!V442="","",IF(ISNUMBER(全国標準卸価格!V442),IF(入力!$E$11=1,ROUNDDOWN(全国標準卸価格!V442*地区別掛け率!V442%,-入力!$E$10),IF(入力!$E$11=2,ROUNDUP(全国標準卸価格!V442*地区別掛け率!V442%,-入力!$E$10),IF(入力!$E$11=3,ROUND(全国標準卸価格!V442*地区別掛け率!V442%,-入力!$E$10),""))),全国標準卸価格!V442))</f>
        <v/>
      </c>
      <c r="W442" s="126">
        <f>'6桁'!W442</f>
        <v>0</v>
      </c>
      <c r="X442" s="456" t="str">
        <f>IF(全国標準卸価格!X442="","",IF(ISNUMBER(全国標準卸価格!X442),IF(入力!$E$11=1,ROUNDDOWN(全国標準卸価格!X442*地区別掛け率!X442%,-入力!$E$10),IF(入力!$E$11=2,ROUNDUP(全国標準卸価格!X442*地区別掛け率!X442%,-入力!$E$10),IF(入力!$E$11=3,ROUND(全国標準卸価格!X442*地区別掛け率!X442%,-入力!$E$10),""))),全国標準卸価格!X442))</f>
        <v/>
      </c>
      <c r="Y442" s="20">
        <f>'6桁'!Y442</f>
        <v>0</v>
      </c>
    </row>
    <row r="443" spans="2:27" ht="30" customHeight="1">
      <c r="B443" s="503"/>
      <c r="C443" s="500" t="s">
        <v>462</v>
      </c>
      <c r="D443" s="501"/>
      <c r="E443" s="500"/>
      <c r="F443" s="587"/>
      <c r="G443" s="342">
        <v>106</v>
      </c>
      <c r="H443" s="95" t="str">
        <f>IF(全国標準卸価格!H443="","",IF(ISNUMBER(全国標準卸価格!H443),IF(入力!$C$11=1,ROUNDDOWN(全国標準卸価格!H443*地区別掛け率!H443%,-入力!$C$10),IF(入力!$C$11=2,ROUNDUP(全国標準卸価格!H443*地区別掛け率!H443%,-入力!$C$10),IF(入力!$C$11=3,ROUND(全国標準卸価格!H443*地区別掛け率!H443%,-入力!$C$10),""))),全国標準卸価格!H443))</f>
        <v/>
      </c>
      <c r="I443" s="96">
        <f>'6桁'!I443</f>
        <v>0</v>
      </c>
      <c r="J443" s="95" t="str">
        <f>IF(全国標準卸価格!J443="","",IF(ISNUMBER(全国標準卸価格!J443),IF(入力!$C$11=1,ROUNDDOWN(全国標準卸価格!J443*地区別掛け率!J443%,-入力!$C$10),IF(入力!$C$11=2,ROUNDUP(全国標準卸価格!J443*地区別掛け率!J443%,-入力!$C$10),IF(入力!$C$11=3,ROUND(全国標準卸価格!J443*地区別掛け率!J443%,-入力!$C$10),""))),全国標準卸価格!J443))</f>
        <v/>
      </c>
      <c r="K443" s="96">
        <f>'6桁'!K443</f>
        <v>0</v>
      </c>
      <c r="L443" s="95" t="str">
        <f>IF(全国標準卸価格!L443="","",IF(ISNUMBER(全国標準卸価格!L443),IF(入力!$C$11=1,ROUNDDOWN(全国標準卸価格!L443*地区別掛け率!L443%,-入力!$C$10),IF(入力!$C$11=2,ROUNDUP(全国標準卸価格!L443*地区別掛け率!L443%,-入力!$C$10),IF(入力!$C$11=3,ROUND(全国標準卸価格!L443*地区別掛け率!L443%,-入力!$C$10),""))),全国標準卸価格!L443))</f>
        <v/>
      </c>
      <c r="M443" s="96">
        <f>'6桁'!M443</f>
        <v>0</v>
      </c>
      <c r="N443" s="95" t="str">
        <f>IF(全国標準卸価格!N443="","",IF(ISNUMBER(全国標準卸価格!N443),IF(入力!$C$11=1,ROUNDDOWN(全国標準卸価格!N443*地区別掛け率!N443%,-入力!$C$10),IF(入力!$C$11=2,ROUNDUP(全国標準卸価格!N443*地区別掛け率!N443%,-入力!$C$10),IF(入力!$C$11=3,ROUND(全国標準卸価格!N443*地区別掛け率!N443%,-入力!$C$10),""))),全国標準卸価格!N443))</f>
        <v/>
      </c>
      <c r="O443" s="96">
        <f>'6桁'!O443</f>
        <v>0</v>
      </c>
      <c r="P443" s="95" t="str">
        <f>IF(全国標準卸価格!P443="","",IF(ISNUMBER(全国標準卸価格!P443),IF(入力!$C$11=1,ROUNDDOWN(全国標準卸価格!P443*地区別掛け率!P443%,-入力!$C$10),IF(入力!$C$11=2,ROUNDUP(全国標準卸価格!P443*地区別掛け率!P443%,-入力!$C$10),IF(入力!$C$11=3,ROUND(全国標準卸価格!P443*地区別掛け率!P443%,-入力!$C$10),""))),全国標準卸価格!P443))</f>
        <v/>
      </c>
      <c r="Q443" s="96">
        <f>'6桁'!Q443</f>
        <v>0</v>
      </c>
      <c r="R443" s="95" t="str">
        <f>IF(全国標準卸価格!R443="","",IF(ISNUMBER(全国標準卸価格!R443),IF(入力!$E$11=1,ROUNDDOWN(全国標準卸価格!R443*地区別掛け率!R443%,-入力!$E$10),IF(入力!$E$11=2,ROUNDUP(全国標準卸価格!R443*地区別掛け率!R443%,-入力!$E$10),IF(入力!$E$11=3,ROUND(全国標準卸価格!R443*地区別掛け率!R443%,-入力!$E$10),""))),全国標準卸価格!R443))</f>
        <v/>
      </c>
      <c r="S443" s="96">
        <f>'6桁'!S443</f>
        <v>0</v>
      </c>
      <c r="T443" s="456" t="str">
        <f>IF(全国標準卸価格!T443="","",IF(ISNUMBER(全国標準卸価格!T443),IF(入力!$E$11=1,ROUNDDOWN(全国標準卸価格!T443*地区別掛け率!T443%,-入力!$E$10),IF(入力!$E$11=2,ROUNDUP(全国標準卸価格!T443*地区別掛け率!T443%,-入力!$E$10),IF(入力!$E$11=3,ROUND(全国標準卸価格!T443*地区別掛け率!T443%,-入力!$E$10),""))),全国標準卸価格!T443))</f>
        <v>卸価格設定なし</v>
      </c>
      <c r="U443" s="96" t="str">
        <f>'6桁'!U443</f>
        <v>Y★</v>
      </c>
      <c r="V443" s="456" t="str">
        <f>IF(全国標準卸価格!V443="","",IF(ISNUMBER(全国標準卸価格!V443),IF(入力!$E$11=1,ROUNDDOWN(全国標準卸価格!V443*地区別掛け率!V443%,-入力!$E$10),IF(入力!$E$11=2,ROUNDUP(全国標準卸価格!V443*地区別掛け率!V443%,-入力!$E$10),IF(入力!$E$11=3,ROUND(全国標準卸価格!V443*地区別掛け率!V443%,-入力!$E$10),""))),全国標準卸価格!V443))</f>
        <v/>
      </c>
      <c r="W443" s="126">
        <f>'6桁'!W443</f>
        <v>0</v>
      </c>
      <c r="X443" s="456" t="str">
        <f>IF(全国標準卸価格!X443="","",IF(ISNUMBER(全国標準卸価格!X443),IF(入力!$E$11=1,ROUNDDOWN(全国標準卸価格!X443*地区別掛け率!X443%,-入力!$E$10),IF(入力!$E$11=2,ROUNDUP(全国標準卸価格!X443*地区別掛け率!X443%,-入力!$E$10),IF(入力!$E$11=3,ROUND(全国標準卸価格!X443*地区別掛け率!X443%,-入力!$E$10),""))),全国標準卸価格!X443))</f>
        <v/>
      </c>
      <c r="Y443" s="20">
        <f>'6桁'!Y443</f>
        <v>0</v>
      </c>
    </row>
    <row r="444" spans="2:27" ht="30" customHeight="1">
      <c r="B444" s="503"/>
      <c r="C444" s="500" t="s">
        <v>464</v>
      </c>
      <c r="D444" s="501"/>
      <c r="E444" s="500"/>
      <c r="F444" s="587"/>
      <c r="G444" s="342">
        <v>106</v>
      </c>
      <c r="H444" s="95" t="str">
        <f>IF(全国標準卸価格!H444="","",IF(ISNUMBER(全国標準卸価格!H444),IF(入力!$C$11=1,ROUNDDOWN(全国標準卸価格!H444*地区別掛け率!H444%,-入力!$C$10),IF(入力!$C$11=2,ROUNDUP(全国標準卸価格!H444*地区別掛け率!H444%,-入力!$C$10),IF(入力!$C$11=3,ROUND(全国標準卸価格!H444*地区別掛け率!H444%,-入力!$C$10),""))),全国標準卸価格!H444))</f>
        <v/>
      </c>
      <c r="I444" s="96">
        <f>'6桁'!I444</f>
        <v>0</v>
      </c>
      <c r="J444" s="95" t="str">
        <f>IF(全国標準卸価格!J444="","",IF(ISNUMBER(全国標準卸価格!J444),IF(入力!$C$11=1,ROUNDDOWN(全国標準卸価格!J444*地区別掛け率!J444%,-入力!$C$10),IF(入力!$C$11=2,ROUNDUP(全国標準卸価格!J444*地区別掛け率!J444%,-入力!$C$10),IF(入力!$C$11=3,ROUND(全国標準卸価格!J444*地区別掛け率!J444%,-入力!$C$10),""))),全国標準卸価格!J444))</f>
        <v/>
      </c>
      <c r="K444" s="96">
        <f>'6桁'!K444</f>
        <v>0</v>
      </c>
      <c r="L444" s="95" t="str">
        <f>IF(全国標準卸価格!L444="","",IF(ISNUMBER(全国標準卸価格!L444),IF(入力!$C$11=1,ROUNDDOWN(全国標準卸価格!L444*地区別掛け率!L444%,-入力!$C$10),IF(入力!$C$11=2,ROUNDUP(全国標準卸価格!L444*地区別掛け率!L444%,-入力!$C$10),IF(入力!$C$11=3,ROUND(全国標準卸価格!L444*地区別掛け率!L444%,-入力!$C$10),""))),全国標準卸価格!L444))</f>
        <v/>
      </c>
      <c r="M444" s="96">
        <f>'6桁'!M444</f>
        <v>0</v>
      </c>
      <c r="N444" s="95" t="str">
        <f>IF(全国標準卸価格!N444="","",IF(ISNUMBER(全国標準卸価格!N444),IF(入力!$C$11=1,ROUNDDOWN(全国標準卸価格!N444*地区別掛け率!N444%,-入力!$C$10),IF(入力!$C$11=2,ROUNDUP(全国標準卸価格!N444*地区別掛け率!N444%,-入力!$C$10),IF(入力!$C$11=3,ROUND(全国標準卸価格!N444*地区別掛け率!N444%,-入力!$C$10),""))),全国標準卸価格!N444))</f>
        <v/>
      </c>
      <c r="O444" s="96">
        <f>'6桁'!O444</f>
        <v>0</v>
      </c>
      <c r="P444" s="95" t="str">
        <f>IF(全国標準卸価格!P444="","",IF(ISNUMBER(全国標準卸価格!P444),IF(入力!$C$11=1,ROUNDDOWN(全国標準卸価格!P444*地区別掛け率!P444%,-入力!$C$10),IF(入力!$C$11=2,ROUNDUP(全国標準卸価格!P444*地区別掛け率!P444%,-入力!$C$10),IF(入力!$C$11=3,ROUND(全国標準卸価格!P444*地区別掛け率!P444%,-入力!$C$10),""))),全国標準卸価格!P444))</f>
        <v/>
      </c>
      <c r="Q444" s="96">
        <f>'6桁'!Q444</f>
        <v>0</v>
      </c>
      <c r="R444" s="95" t="str">
        <f>IF(全国標準卸価格!R444="","",IF(ISNUMBER(全国標準卸価格!R444),IF(入力!$E$11=1,ROUNDDOWN(全国標準卸価格!R444*地区別掛け率!R444%,-入力!$E$10),IF(入力!$E$11=2,ROUNDUP(全国標準卸価格!R444*地区別掛け率!R444%,-入力!$E$10),IF(入力!$E$11=3,ROUND(全国標準卸価格!R444*地区別掛け率!R444%,-入力!$E$10),""))),全国標準卸価格!R444))</f>
        <v/>
      </c>
      <c r="S444" s="96">
        <f>'6桁'!S444</f>
        <v>0</v>
      </c>
      <c r="T444" s="456" t="str">
        <f>IF(全国標準卸価格!T444="","",IF(ISNUMBER(全国標準卸価格!T444),IF(入力!$E$11=1,ROUNDDOWN(全国標準卸価格!T444*地区別掛け率!T444%,-入力!$E$10),IF(入力!$E$11=2,ROUNDUP(全国標準卸価格!T444*地区別掛け率!T444%,-入力!$E$10),IF(入力!$E$11=3,ROUND(全国標準卸価格!T444*地区別掛け率!T444%,-入力!$E$10),""))),全国標準卸価格!T444))</f>
        <v>卸価格設定なし</v>
      </c>
      <c r="U444" s="96" t="str">
        <f>'6桁'!U444</f>
        <v>Y★</v>
      </c>
      <c r="V444" s="456" t="str">
        <f>IF(全国標準卸価格!V444="","",IF(ISNUMBER(全国標準卸価格!V444),IF(入力!$E$11=1,ROUNDDOWN(全国標準卸価格!V444*地区別掛け率!V444%,-入力!$E$10),IF(入力!$E$11=2,ROUNDUP(全国標準卸価格!V444*地区別掛け率!V444%,-入力!$E$10),IF(入力!$E$11=3,ROUND(全国標準卸価格!V444*地区別掛け率!V444%,-入力!$E$10),""))),全国標準卸価格!V444))</f>
        <v/>
      </c>
      <c r="W444" s="126">
        <f>'6桁'!W444</f>
        <v>0</v>
      </c>
      <c r="X444" s="456" t="str">
        <f>IF(全国標準卸価格!X444="","",IF(ISNUMBER(全国標準卸価格!X444),IF(入力!$E$11=1,ROUNDDOWN(全国標準卸価格!X444*地区別掛け率!X444%,-入力!$E$10),IF(入力!$E$11=2,ROUNDUP(全国標準卸価格!X444*地区別掛け率!X444%,-入力!$E$10),IF(入力!$E$11=3,ROUND(全国標準卸価格!X444*地区別掛け率!X444%,-入力!$E$10),""))),全国標準卸価格!X444))</f>
        <v/>
      </c>
      <c r="Y444" s="20">
        <f>'6桁'!Y444</f>
        <v>0</v>
      </c>
    </row>
    <row r="445" spans="2:27" ht="30" customHeight="1">
      <c r="B445" s="503"/>
      <c r="C445" s="500" t="s">
        <v>465</v>
      </c>
      <c r="D445" s="501"/>
      <c r="E445" s="500"/>
      <c r="F445" s="587"/>
      <c r="G445" s="342">
        <v>107</v>
      </c>
      <c r="H445" s="95" t="str">
        <f>IF(全国標準卸価格!H445="","",IF(ISNUMBER(全国標準卸価格!H445),IF(入力!$C$11=1,ROUNDDOWN(全国標準卸価格!H445*地区別掛け率!H445%,-入力!$C$10),IF(入力!$C$11=2,ROUNDUP(全国標準卸価格!H445*地区別掛け率!H445%,-入力!$C$10),IF(入力!$C$11=3,ROUND(全国標準卸価格!H445*地区別掛け率!H445%,-入力!$C$10),""))),全国標準卸価格!H445))</f>
        <v/>
      </c>
      <c r="I445" s="96">
        <f>'6桁'!I445</f>
        <v>0</v>
      </c>
      <c r="J445" s="95" t="str">
        <f>IF(全国標準卸価格!J445="","",IF(ISNUMBER(全国標準卸価格!J445),IF(入力!$C$11=1,ROUNDDOWN(全国標準卸価格!J445*地区別掛け率!J445%,-入力!$C$10),IF(入力!$C$11=2,ROUNDUP(全国標準卸価格!J445*地区別掛け率!J445%,-入力!$C$10),IF(入力!$C$11=3,ROUND(全国標準卸価格!J445*地区別掛け率!J445%,-入力!$C$10),""))),全国標準卸価格!J445))</f>
        <v/>
      </c>
      <c r="K445" s="96">
        <f>'6桁'!K445</f>
        <v>0</v>
      </c>
      <c r="L445" s="95" t="str">
        <f>IF(全国標準卸価格!L445="","",IF(ISNUMBER(全国標準卸価格!L445),IF(入力!$C$11=1,ROUNDDOWN(全国標準卸価格!L445*地区別掛け率!L445%,-入力!$C$10),IF(入力!$C$11=2,ROUNDUP(全国標準卸価格!L445*地区別掛け率!L445%,-入力!$C$10),IF(入力!$C$11=3,ROUND(全国標準卸価格!L445*地区別掛け率!L445%,-入力!$C$10),""))),全国標準卸価格!L445))</f>
        <v/>
      </c>
      <c r="M445" s="96">
        <f>'6桁'!M445</f>
        <v>0</v>
      </c>
      <c r="N445" s="95" t="str">
        <f>IF(全国標準卸価格!N445="","",IF(ISNUMBER(全国標準卸価格!N445),IF(入力!$C$11=1,ROUNDDOWN(全国標準卸価格!N445*地区別掛け率!N445%,-入力!$C$10),IF(入力!$C$11=2,ROUNDUP(全国標準卸価格!N445*地区別掛け率!N445%,-入力!$C$10),IF(入力!$C$11=3,ROUND(全国標準卸価格!N445*地区別掛け率!N445%,-入力!$C$10),""))),全国標準卸価格!N445))</f>
        <v/>
      </c>
      <c r="O445" s="96">
        <f>'6桁'!O445</f>
        <v>0</v>
      </c>
      <c r="P445" s="95" t="str">
        <f>IF(全国標準卸価格!P445="","",IF(ISNUMBER(全国標準卸価格!P445),IF(入力!$C$11=1,ROUNDDOWN(全国標準卸価格!P445*地区別掛け率!P445%,-入力!$C$10),IF(入力!$C$11=2,ROUNDUP(全国標準卸価格!P445*地区別掛け率!P445%,-入力!$C$10),IF(入力!$C$11=3,ROUND(全国標準卸価格!P445*地区別掛け率!P445%,-入力!$C$10),""))),全国標準卸価格!P445))</f>
        <v/>
      </c>
      <c r="Q445" s="96">
        <f>'6桁'!Q445</f>
        <v>0</v>
      </c>
      <c r="R445" s="95" t="str">
        <f>IF(全国標準卸価格!R445="","",IF(ISNUMBER(全国標準卸価格!R445),IF(入力!$E$11=1,ROUNDDOWN(全国標準卸価格!R445*地区別掛け率!R445%,-入力!$E$10),IF(入力!$E$11=2,ROUNDUP(全国標準卸価格!R445*地区別掛け率!R445%,-入力!$E$10),IF(入力!$E$11=3,ROUND(全国標準卸価格!R445*地区別掛け率!R445%,-入力!$E$10),""))),全国標準卸価格!R445))</f>
        <v/>
      </c>
      <c r="S445" s="96">
        <f>'6桁'!S445</f>
        <v>0</v>
      </c>
      <c r="T445" s="456" t="str">
        <f>IF(全国標準卸価格!T445="","",IF(ISNUMBER(全国標準卸価格!T445),IF(入力!$E$11=1,ROUNDDOWN(全国標準卸価格!T445*地区別掛け率!T445%,-入力!$E$10),IF(入力!$E$11=2,ROUNDUP(全国標準卸価格!T445*地区別掛け率!T445%,-入力!$E$10),IF(入力!$E$11=3,ROUND(全国標準卸価格!T445*地区別掛け率!T445%,-入力!$E$10),""))),全国標準卸価格!T445))</f>
        <v>卸価格設定なし</v>
      </c>
      <c r="U445" s="96" t="str">
        <f>'6桁'!U445</f>
        <v>Y★</v>
      </c>
      <c r="V445" s="456" t="str">
        <f>IF(全国標準卸価格!V445="","",IF(ISNUMBER(全国標準卸価格!V445),IF(入力!$E$11=1,ROUNDDOWN(全国標準卸価格!V445*地区別掛け率!V445%,-入力!$E$10),IF(入力!$E$11=2,ROUNDUP(全国標準卸価格!V445*地区別掛け率!V445%,-入力!$E$10),IF(入力!$E$11=3,ROUND(全国標準卸価格!V445*地区別掛け率!V445%,-入力!$E$10),""))),全国標準卸価格!V445))</f>
        <v/>
      </c>
      <c r="W445" s="126">
        <f>'6桁'!W445</f>
        <v>0</v>
      </c>
      <c r="X445" s="456" t="str">
        <f>IF(全国標準卸価格!X445="","",IF(ISNUMBER(全国標準卸価格!X445),IF(入力!$E$11=1,ROUNDDOWN(全国標準卸価格!X445*地区別掛け率!X445%,-入力!$E$10),IF(入力!$E$11=2,ROUNDUP(全国標準卸価格!X445*地区別掛け率!X445%,-入力!$E$10),IF(入力!$E$11=3,ROUND(全国標準卸価格!X445*地区別掛け率!X445%,-入力!$E$10),""))),全国標準卸価格!X445))</f>
        <v/>
      </c>
      <c r="Y445" s="109">
        <f>'6桁'!Y445</f>
        <v>0</v>
      </c>
    </row>
    <row r="446" spans="2:27" ht="30" customHeight="1">
      <c r="B446" s="503"/>
      <c r="C446" s="500" t="s">
        <v>506</v>
      </c>
      <c r="D446" s="501"/>
      <c r="E446" s="500"/>
      <c r="F446" s="587"/>
      <c r="G446" s="342">
        <v>114</v>
      </c>
      <c r="H446" s="95" t="str">
        <f>IF(全国標準卸価格!H446="","",IF(ISNUMBER(全国標準卸価格!H446),IF(入力!$C$11=1,ROUNDDOWN(全国標準卸価格!H446*地区別掛け率!H446%,-入力!$C$10),IF(入力!$C$11=2,ROUNDUP(全国標準卸価格!H446*地区別掛け率!H446%,-入力!$C$10),IF(入力!$C$11=3,ROUND(全国標準卸価格!H446*地区別掛け率!H446%,-入力!$C$10),""))),全国標準卸価格!H446))</f>
        <v/>
      </c>
      <c r="I446" s="96">
        <f>'6桁'!I446</f>
        <v>0</v>
      </c>
      <c r="J446" s="95" t="str">
        <f>IF(全国標準卸価格!J446="","",IF(ISNUMBER(全国標準卸価格!J446),IF(入力!$C$11=1,ROUNDDOWN(全国標準卸価格!J446*地区別掛け率!J446%,-入力!$C$10),IF(入力!$C$11=2,ROUNDUP(全国標準卸価格!J446*地区別掛け率!J446%,-入力!$C$10),IF(入力!$C$11=3,ROUND(全国標準卸価格!J446*地区別掛け率!J446%,-入力!$C$10),""))),全国標準卸価格!J446))</f>
        <v/>
      </c>
      <c r="K446" s="96">
        <f>'6桁'!K446</f>
        <v>0</v>
      </c>
      <c r="L446" s="95" t="str">
        <f>IF(全国標準卸価格!L446="","",IF(ISNUMBER(全国標準卸価格!L446),IF(入力!$C$11=1,ROUNDDOWN(全国標準卸価格!L446*地区別掛け率!L446%,-入力!$C$10),IF(入力!$C$11=2,ROUNDUP(全国標準卸価格!L446*地区別掛け率!L446%,-入力!$C$10),IF(入力!$C$11=3,ROUND(全国標準卸価格!L446*地区別掛け率!L446%,-入力!$C$10),""))),全国標準卸価格!L446))</f>
        <v/>
      </c>
      <c r="M446" s="96">
        <f>'6桁'!M446</f>
        <v>0</v>
      </c>
      <c r="N446" s="95" t="str">
        <f>IF(全国標準卸価格!N446="","",IF(ISNUMBER(全国標準卸価格!N446),IF(入力!$C$11=1,ROUNDDOWN(全国標準卸価格!N446*地区別掛け率!N446%,-入力!$C$10),IF(入力!$C$11=2,ROUNDUP(全国標準卸価格!N446*地区別掛け率!N446%,-入力!$C$10),IF(入力!$C$11=3,ROUND(全国標準卸価格!N446*地区別掛け率!N446%,-入力!$C$10),""))),全国標準卸価格!N446))</f>
        <v/>
      </c>
      <c r="O446" s="96">
        <f>'6桁'!O446</f>
        <v>0</v>
      </c>
      <c r="P446" s="95" t="str">
        <f>IF(全国標準卸価格!P446="","",IF(ISNUMBER(全国標準卸価格!P446),IF(入力!$C$11=1,ROUNDDOWN(全国標準卸価格!P446*地区別掛け率!P446%,-入力!$C$10),IF(入力!$C$11=2,ROUNDUP(全国標準卸価格!P446*地区別掛け率!P446%,-入力!$C$10),IF(入力!$C$11=3,ROUND(全国標準卸価格!P446*地区別掛け率!P446%,-入力!$C$10),""))),全国標準卸価格!P446))</f>
        <v/>
      </c>
      <c r="Q446" s="96">
        <f>'6桁'!Q446</f>
        <v>0</v>
      </c>
      <c r="R446" s="95" t="str">
        <f>IF(全国標準卸価格!R446="","",IF(ISNUMBER(全国標準卸価格!R446),IF(入力!$E$11=1,ROUNDDOWN(全国標準卸価格!R446*地区別掛け率!R446%,-入力!$E$10),IF(入力!$E$11=2,ROUNDUP(全国標準卸価格!R446*地区別掛け率!R446%,-入力!$E$10),IF(入力!$E$11=3,ROUND(全国標準卸価格!R446*地区別掛け率!R446%,-入力!$E$10),""))),全国標準卸価格!R446))</f>
        <v/>
      </c>
      <c r="S446" s="96">
        <f>'6桁'!S446</f>
        <v>0</v>
      </c>
      <c r="T446" s="456" t="str">
        <f>IF(全国標準卸価格!T446="","",IF(ISNUMBER(全国標準卸価格!T446),IF(入力!$E$11=1,ROUNDDOWN(全国標準卸価格!T446*地区別掛け率!T446%,-入力!$E$10),IF(入力!$E$11=2,ROUNDUP(全国標準卸価格!T446*地区別掛け率!T446%,-入力!$E$10),IF(入力!$E$11=3,ROUND(全国標準卸価格!T446*地区別掛け率!T446%,-入力!$E$10),""))),全国標準卸価格!T446))</f>
        <v/>
      </c>
      <c r="U446" s="96">
        <f>'6桁'!U446</f>
        <v>0</v>
      </c>
      <c r="V446" s="456" t="str">
        <f>IF(全国標準卸価格!V446="","",IF(ISNUMBER(全国標準卸価格!V446),IF(入力!$E$11=1,ROUNDDOWN(全国標準卸価格!V446*地区別掛け率!V446%,-入力!$E$10),IF(入力!$E$11=2,ROUNDUP(全国標準卸価格!V446*地区別掛け率!V446%,-入力!$E$10),IF(入力!$E$11=3,ROUND(全国標準卸価格!V446*地区別掛け率!V446%,-入力!$E$10),""))),全国標準卸価格!V446))</f>
        <v/>
      </c>
      <c r="W446" s="126">
        <f>'6桁'!W446</f>
        <v>0</v>
      </c>
      <c r="X446" s="456" t="str">
        <f>IF(全国標準卸価格!X446="","",IF(ISNUMBER(全国標準卸価格!X446),IF(入力!$E$11=1,ROUNDDOWN(全国標準卸価格!X446*地区別掛け率!X446%,-入力!$E$10),IF(入力!$E$11=2,ROUNDUP(全国標準卸価格!X446*地区別掛け率!X446%,-入力!$E$10),IF(入力!$E$11=3,ROUND(全国標準卸価格!X446*地区別掛け率!X446%,-入力!$E$10),""))),全国標準卸価格!X446))</f>
        <v>卸価格設定なし</v>
      </c>
      <c r="Y446" s="109" t="str">
        <f>'6桁'!Y446</f>
        <v>H★</v>
      </c>
    </row>
    <row r="447" spans="2:27" ht="30" customHeight="1">
      <c r="B447" s="503"/>
      <c r="C447" s="500" t="s">
        <v>507</v>
      </c>
      <c r="D447" s="501"/>
      <c r="E447" s="500"/>
      <c r="F447" s="587"/>
      <c r="G447" s="342">
        <v>114</v>
      </c>
      <c r="H447" s="95" t="str">
        <f>IF(全国標準卸価格!H447="","",IF(ISNUMBER(全国標準卸価格!H447),IF(入力!$C$11=1,ROUNDDOWN(全国標準卸価格!H447*地区別掛け率!H447%,-入力!$C$10),IF(入力!$C$11=2,ROUNDUP(全国標準卸価格!H447*地区別掛け率!H447%,-入力!$C$10),IF(入力!$C$11=3,ROUND(全国標準卸価格!H447*地区別掛け率!H447%,-入力!$C$10),""))),全国標準卸価格!H447))</f>
        <v/>
      </c>
      <c r="I447" s="96">
        <f>'6桁'!I447</f>
        <v>0</v>
      </c>
      <c r="J447" s="95" t="str">
        <f>IF(全国標準卸価格!J447="","",IF(ISNUMBER(全国標準卸価格!J447),IF(入力!$C$11=1,ROUNDDOWN(全国標準卸価格!J447*地区別掛け率!J447%,-入力!$C$10),IF(入力!$C$11=2,ROUNDUP(全国標準卸価格!J447*地区別掛け率!J447%,-入力!$C$10),IF(入力!$C$11=3,ROUND(全国標準卸価格!J447*地区別掛け率!J447%,-入力!$C$10),""))),全国標準卸価格!J447))</f>
        <v/>
      </c>
      <c r="K447" s="96">
        <f>'6桁'!K447</f>
        <v>0</v>
      </c>
      <c r="L447" s="95" t="str">
        <f>IF(全国標準卸価格!L447="","",IF(ISNUMBER(全国標準卸価格!L447),IF(入力!$C$11=1,ROUNDDOWN(全国標準卸価格!L447*地区別掛け率!L447%,-入力!$C$10),IF(入力!$C$11=2,ROUNDUP(全国標準卸価格!L447*地区別掛け率!L447%,-入力!$C$10),IF(入力!$C$11=3,ROUND(全国標準卸価格!L447*地区別掛け率!L447%,-入力!$C$10),""))),全国標準卸価格!L447))</f>
        <v/>
      </c>
      <c r="M447" s="96">
        <f>'6桁'!M447</f>
        <v>0</v>
      </c>
      <c r="N447" s="95" t="str">
        <f>IF(全国標準卸価格!N447="","",IF(ISNUMBER(全国標準卸価格!N447),IF(入力!$C$11=1,ROUNDDOWN(全国標準卸価格!N447*地区別掛け率!N447%,-入力!$C$10),IF(入力!$C$11=2,ROUNDUP(全国標準卸価格!N447*地区別掛け率!N447%,-入力!$C$10),IF(入力!$C$11=3,ROUND(全国標準卸価格!N447*地区別掛け率!N447%,-入力!$C$10),""))),全国標準卸価格!N447))</f>
        <v/>
      </c>
      <c r="O447" s="96">
        <f>'6桁'!O447</f>
        <v>0</v>
      </c>
      <c r="P447" s="95" t="str">
        <f>IF(全国標準卸価格!P447="","",IF(ISNUMBER(全国標準卸価格!P447),IF(入力!$C$11=1,ROUNDDOWN(全国標準卸価格!P447*地区別掛け率!P447%,-入力!$C$10),IF(入力!$C$11=2,ROUNDUP(全国標準卸価格!P447*地区別掛け率!P447%,-入力!$C$10),IF(入力!$C$11=3,ROUND(全国標準卸価格!P447*地区別掛け率!P447%,-入力!$C$10),""))),全国標準卸価格!P447))</f>
        <v/>
      </c>
      <c r="Q447" s="96">
        <f>'6桁'!Q447</f>
        <v>0</v>
      </c>
      <c r="R447" s="95" t="str">
        <f>IF(全国標準卸価格!R447="","",IF(ISNUMBER(全国標準卸価格!R447),IF(入力!$E$11=1,ROUNDDOWN(全国標準卸価格!R447*地区別掛け率!R447%,-入力!$E$10),IF(入力!$E$11=2,ROUNDUP(全国標準卸価格!R447*地区別掛け率!R447%,-入力!$E$10),IF(入力!$E$11=3,ROUND(全国標準卸価格!R447*地区別掛け率!R447%,-入力!$E$10),""))),全国標準卸価格!R447))</f>
        <v/>
      </c>
      <c r="S447" s="96">
        <f>'6桁'!S447</f>
        <v>0</v>
      </c>
      <c r="T447" s="456" t="str">
        <f>IF(全国標準卸価格!T447="","",IF(ISNUMBER(全国標準卸価格!T447),IF(入力!$E$11=1,ROUNDDOWN(全国標準卸価格!T447*地区別掛け率!T447%,-入力!$E$10),IF(入力!$E$11=2,ROUNDUP(全国標準卸価格!T447*地区別掛け率!T447%,-入力!$E$10),IF(入力!$E$11=3,ROUND(全国標準卸価格!T447*地区別掛け率!T447%,-入力!$E$10),""))),全国標準卸価格!T447))</f>
        <v/>
      </c>
      <c r="U447" s="96">
        <f>'6桁'!U447</f>
        <v>0</v>
      </c>
      <c r="V447" s="456" t="str">
        <f>IF(全国標準卸価格!V447="","",IF(ISNUMBER(全国標準卸価格!V447),IF(入力!$E$11=1,ROUNDDOWN(全国標準卸価格!V447*地区別掛け率!V447%,-入力!$E$10),IF(入力!$E$11=2,ROUNDUP(全国標準卸価格!V447*地区別掛け率!V447%,-入力!$E$10),IF(入力!$E$11=3,ROUND(全国標準卸価格!V447*地区別掛け率!V447%,-入力!$E$10),""))),全国標準卸価格!V447))</f>
        <v/>
      </c>
      <c r="W447" s="96">
        <f>'6桁'!W447</f>
        <v>0</v>
      </c>
      <c r="X447" s="456" t="str">
        <f>IF(全国標準卸価格!X447="","",IF(ISNUMBER(全国標準卸価格!X447),IF(入力!$E$11=1,ROUNDDOWN(全国標準卸価格!X447*地区別掛け率!X447%,-入力!$E$10),IF(入力!$E$11=2,ROUNDUP(全国標準卸価格!X447*地区別掛け率!X447%,-入力!$E$10),IF(入力!$E$11=3,ROUND(全国標準卸価格!X447*地区別掛け率!X447%,-入力!$E$10),""))),全国標準卸価格!X447))</f>
        <v>卸価格設定なし</v>
      </c>
      <c r="Y447" s="109" t="str">
        <f>'6桁'!Y447</f>
        <v>H★</v>
      </c>
    </row>
    <row r="448" spans="2:27" ht="30" customHeight="1">
      <c r="B448" s="504"/>
      <c r="C448" s="560" t="s">
        <v>1995</v>
      </c>
      <c r="D448" s="561"/>
      <c r="E448" s="560"/>
      <c r="F448" s="592"/>
      <c r="G448" s="354">
        <v>118</v>
      </c>
      <c r="H448" s="111" t="str">
        <f>IF(全国標準卸価格!H448="","",IF(ISNUMBER(全国標準卸価格!H448),IF(入力!$C$11=1,ROUNDDOWN(全国標準卸価格!H448*地区別掛け率!H448%,-入力!$C$10),IF(入力!$C$11=2,ROUNDUP(全国標準卸価格!H448*地区別掛け率!H448%,-入力!$C$10),IF(入力!$C$11=3,ROUND(全国標準卸価格!H448*地区別掛け率!H448%,-入力!$C$10),""))),全国標準卸価格!H448))</f>
        <v/>
      </c>
      <c r="I448" s="99">
        <f>'6桁'!I448</f>
        <v>0</v>
      </c>
      <c r="J448" s="111" t="str">
        <f>IF(全国標準卸価格!J448="","",IF(ISNUMBER(全国標準卸価格!J448),IF(入力!$C$11=1,ROUNDDOWN(全国標準卸価格!J448*地区別掛け率!J448%,-入力!$C$10),IF(入力!$C$11=2,ROUNDUP(全国標準卸価格!J448*地区別掛け率!J448%,-入力!$C$10),IF(入力!$C$11=3,ROUND(全国標準卸価格!J448*地区別掛け率!J448%,-入力!$C$10),""))),全国標準卸価格!J448))</f>
        <v/>
      </c>
      <c r="K448" s="99">
        <f>'6桁'!K448</f>
        <v>0</v>
      </c>
      <c r="L448" s="111" t="str">
        <f>IF(全国標準卸価格!L448="","",IF(ISNUMBER(全国標準卸価格!L448),IF(入力!$C$11=1,ROUNDDOWN(全国標準卸価格!L448*地区別掛け率!L448%,-入力!$C$10),IF(入力!$C$11=2,ROUNDUP(全国標準卸価格!L448*地区別掛け率!L448%,-入力!$C$10),IF(入力!$C$11=3,ROUND(全国標準卸価格!L448*地区別掛け率!L448%,-入力!$C$10),""))),全国標準卸価格!L448))</f>
        <v/>
      </c>
      <c r="M448" s="99">
        <f>'6桁'!M448</f>
        <v>0</v>
      </c>
      <c r="N448" s="111" t="str">
        <f>IF(全国標準卸価格!N448="","",IF(ISNUMBER(全国標準卸価格!N448),IF(入力!$C$11=1,ROUNDDOWN(全国標準卸価格!N448*地区別掛け率!N448%,-入力!$C$10),IF(入力!$C$11=2,ROUNDUP(全国標準卸価格!N448*地区別掛け率!N448%,-入力!$C$10),IF(入力!$C$11=3,ROUND(全国標準卸価格!N448*地区別掛け率!N448%,-入力!$C$10),""))),全国標準卸価格!N448))</f>
        <v/>
      </c>
      <c r="O448" s="99">
        <f>'6桁'!O448</f>
        <v>0</v>
      </c>
      <c r="P448" s="111" t="str">
        <f>IF(全国標準卸価格!P448="","",IF(ISNUMBER(全国標準卸価格!P448),IF(入力!$C$11=1,ROUNDDOWN(全国標準卸価格!P448*地区別掛け率!P448%,-入力!$C$10),IF(入力!$C$11=2,ROUNDUP(全国標準卸価格!P448*地区別掛け率!P448%,-入力!$C$10),IF(入力!$C$11=3,ROUND(全国標準卸価格!P448*地区別掛け率!P448%,-入力!$C$10),""))),全国標準卸価格!P448))</f>
        <v/>
      </c>
      <c r="Q448" s="99">
        <f>'6桁'!Q448</f>
        <v>0</v>
      </c>
      <c r="R448" s="111" t="str">
        <f>IF(全国標準卸価格!R448="","",IF(ISNUMBER(全国標準卸価格!R448),IF(入力!$E$11=1,ROUNDDOWN(全国標準卸価格!R448*地区別掛け率!R448%,-入力!$E$10),IF(入力!$E$11=2,ROUNDUP(全国標準卸価格!R448*地区別掛け率!R448%,-入力!$E$10),IF(入力!$E$11=3,ROUND(全国標準卸価格!R448*地区別掛け率!R448%,-入力!$E$10),""))),全国標準卸価格!R448))</f>
        <v/>
      </c>
      <c r="S448" s="99">
        <f>'6桁'!S448</f>
        <v>0</v>
      </c>
      <c r="T448" s="458" t="str">
        <f>IF(全国標準卸価格!T448="","",IF(ISNUMBER(全国標準卸価格!T448),IF(入力!$E$11=1,ROUNDDOWN(全国標準卸価格!T448*地区別掛け率!T448%,-入力!$E$10),IF(入力!$E$11=2,ROUNDUP(全国標準卸価格!T448*地区別掛け率!T448%,-入力!$E$10),IF(入力!$E$11=3,ROUND(全国標準卸価格!T448*地区別掛け率!T448%,-入力!$E$10),""))),全国標準卸価格!T448))</f>
        <v/>
      </c>
      <c r="U448" s="99">
        <f>'6桁'!U448</f>
        <v>0</v>
      </c>
      <c r="V448" s="458" t="str">
        <f>IF(全国標準卸価格!V448="","",IF(ISNUMBER(全国標準卸価格!V448),IF(入力!$E$11=1,ROUNDDOWN(全国標準卸価格!V448*地区別掛け率!V448%,-入力!$E$10),IF(入力!$E$11=2,ROUNDUP(全国標準卸価格!V448*地区別掛け率!V448%,-入力!$E$10),IF(入力!$E$11=3,ROUND(全国標準卸価格!V448*地区別掛け率!V448%,-入力!$E$10),""))),全国標準卸価格!V448))</f>
        <v/>
      </c>
      <c r="W448" s="99">
        <f>'6桁'!W448</f>
        <v>0</v>
      </c>
      <c r="X448" s="458" t="str">
        <f>IF(全国標準卸価格!X448="","",IF(ISNUMBER(全国標準卸価格!X448),IF(入力!$E$11=1,ROUNDDOWN(全国標準卸価格!X448*地区別掛け率!X448%,-入力!$E$10),IF(入力!$E$11=2,ROUNDUP(全国標準卸価格!X448*地区別掛け率!X448%,-入力!$E$10),IF(入力!$E$11=3,ROUND(全国標準卸価格!X448*地区別掛け率!X448%,-入力!$E$10),""))),全国標準卸価格!X448))</f>
        <v>卸価格設定なし</v>
      </c>
      <c r="Y448" s="98" t="str">
        <f>'6桁'!Y448</f>
        <v>H★</v>
      </c>
    </row>
    <row r="449" spans="2:25" ht="30" customHeight="1">
      <c r="B449" s="543">
        <v>21</v>
      </c>
      <c r="C449" s="576" t="s">
        <v>470</v>
      </c>
      <c r="D449" s="577"/>
      <c r="E449" s="576"/>
      <c r="F449" s="593"/>
      <c r="G449" s="402">
        <v>105</v>
      </c>
      <c r="H449" s="114" t="str">
        <f>IF(全国標準卸価格!H449="","",IF(ISNUMBER(全国標準卸価格!H449),IF(入力!$C$11=1,ROUNDDOWN(全国標準卸価格!H449*地区別掛け率!H449%,-入力!$C$10),IF(入力!$C$11=2,ROUNDUP(全国標準卸価格!H449*地区別掛け率!H449%,-入力!$C$10),IF(入力!$C$11=3,ROUND(全国標準卸価格!H449*地区別掛け率!H449%,-入力!$C$10),""))),全国標準卸価格!H449))</f>
        <v/>
      </c>
      <c r="I449" s="97">
        <f>'6桁'!I449</f>
        <v>0</v>
      </c>
      <c r="J449" s="114" t="str">
        <f>IF(全国標準卸価格!J449="","",IF(ISNUMBER(全国標準卸価格!J449),IF(入力!$C$11=1,ROUNDDOWN(全国標準卸価格!J449*地区別掛け率!J449%,-入力!$C$10),IF(入力!$C$11=2,ROUNDUP(全国標準卸価格!J449*地区別掛け率!J449%,-入力!$C$10),IF(入力!$C$11=3,ROUND(全国標準卸価格!J449*地区別掛け率!J449%,-入力!$C$10),""))),全国標準卸価格!J449))</f>
        <v/>
      </c>
      <c r="K449" s="97">
        <f>'6桁'!K449</f>
        <v>0</v>
      </c>
      <c r="L449" s="114" t="str">
        <f>IF(全国標準卸価格!L449="","",IF(ISNUMBER(全国標準卸価格!L449),IF(入力!$C$11=1,ROUNDDOWN(全国標準卸価格!L449*地区別掛け率!L449%,-入力!$C$10),IF(入力!$C$11=2,ROUNDUP(全国標準卸価格!L449*地区別掛け率!L449%,-入力!$C$10),IF(入力!$C$11=3,ROUND(全国標準卸価格!L449*地区別掛け率!L449%,-入力!$C$10),""))),全国標準卸価格!L449))</f>
        <v/>
      </c>
      <c r="M449" s="97">
        <f>'6桁'!M449</f>
        <v>0</v>
      </c>
      <c r="N449" s="114" t="str">
        <f>IF(全国標準卸価格!N449="","",IF(ISNUMBER(全国標準卸価格!N449),IF(入力!$C$11=1,ROUNDDOWN(全国標準卸価格!N449*地区別掛け率!N449%,-入力!$C$10),IF(入力!$C$11=2,ROUNDUP(全国標準卸価格!N449*地区別掛け率!N449%,-入力!$C$10),IF(入力!$C$11=3,ROUND(全国標準卸価格!N449*地区別掛け率!N449%,-入力!$C$10),""))),全国標準卸価格!N449))</f>
        <v/>
      </c>
      <c r="O449" s="97">
        <f>'6桁'!O449</f>
        <v>0</v>
      </c>
      <c r="P449" s="114" t="str">
        <f>IF(全国標準卸価格!P449="","",IF(ISNUMBER(全国標準卸価格!P449),IF(入力!$C$11=1,ROUNDDOWN(全国標準卸価格!P449*地区別掛け率!P449%,-入力!$C$10),IF(入力!$C$11=2,ROUNDUP(全国標準卸価格!P449*地区別掛け率!P449%,-入力!$C$10),IF(入力!$C$11=3,ROUND(全国標準卸価格!P449*地区別掛け率!P449%,-入力!$C$10),""))),全国標準卸価格!P449))</f>
        <v/>
      </c>
      <c r="Q449" s="97">
        <f>'6桁'!Q449</f>
        <v>0</v>
      </c>
      <c r="R449" s="114" t="str">
        <f>IF(全国標準卸価格!R449="","",IF(ISNUMBER(全国標準卸価格!R449),IF(入力!$E$11=1,ROUNDDOWN(全国標準卸価格!R449*地区別掛け率!R449%,-入力!$E$10),IF(入力!$E$11=2,ROUNDUP(全国標準卸価格!R449*地区別掛け率!R449%,-入力!$E$10),IF(入力!$E$11=3,ROUND(全国標準卸価格!R449*地区別掛け率!R449%,-入力!$E$10),""))),全国標準卸価格!R449))</f>
        <v/>
      </c>
      <c r="S449" s="97">
        <f>'6桁'!S449</f>
        <v>0</v>
      </c>
      <c r="T449" s="459" t="str">
        <f>IF(全国標準卸価格!T449="","",IF(ISNUMBER(全国標準卸価格!T449),IF(入力!$E$11=1,ROUNDDOWN(全国標準卸価格!T449*地区別掛け率!T449%,-入力!$E$10),IF(入力!$E$11=2,ROUNDUP(全国標準卸価格!T449*地区別掛け率!T449%,-入力!$E$10),IF(入力!$E$11=3,ROUND(全国標準卸価格!T449*地区別掛け率!T449%,-入力!$E$10),""))),全国標準卸価格!T449))</f>
        <v>卸価格設定なし</v>
      </c>
      <c r="U449" s="97" t="str">
        <f>'6桁'!U449</f>
        <v>Y★</v>
      </c>
      <c r="V449" s="459" t="str">
        <f>IF(全国標準卸価格!V449="","",IF(ISNUMBER(全国標準卸価格!V449),IF(入力!$E$11=1,ROUNDDOWN(全国標準卸価格!V449*地区別掛け率!V449%,-入力!$E$10),IF(入力!$E$11=2,ROUNDUP(全国標準卸価格!V449*地区別掛け率!V449%,-入力!$E$10),IF(入力!$E$11=3,ROUND(全国標準卸価格!V449*地区別掛け率!V449%,-入力!$E$10),""))),全国標準卸価格!V449))</f>
        <v/>
      </c>
      <c r="W449" s="144">
        <f>'6桁'!W449</f>
        <v>0</v>
      </c>
      <c r="X449" s="459" t="str">
        <f>IF(全国標準卸価格!X449="","",IF(ISNUMBER(全国標準卸価格!X449),IF(入力!$E$11=1,ROUNDDOWN(全国標準卸価格!X449*地区別掛け率!X449%,-入力!$E$10),IF(入力!$E$11=2,ROUNDUP(全国標準卸価格!X449*地区別掛け率!X449%,-入力!$E$10),IF(入力!$E$11=3,ROUND(全国標準卸価格!X449*地区別掛け率!X449%,-入力!$E$10),""))),全国標準卸価格!X449))</f>
        <v/>
      </c>
      <c r="Y449" s="29">
        <f>'6桁'!Y449</f>
        <v>0</v>
      </c>
    </row>
    <row r="450" spans="2:25" ht="30" customHeight="1">
      <c r="B450" s="503"/>
      <c r="C450" s="500" t="s">
        <v>290</v>
      </c>
      <c r="D450" s="501"/>
      <c r="E450" s="500"/>
      <c r="F450" s="587"/>
      <c r="G450" s="342">
        <v>107</v>
      </c>
      <c r="H450" s="95" t="str">
        <f>IF(全国標準卸価格!H450="","",IF(ISNUMBER(全国標準卸価格!H450),IF(入力!$C$11=1,ROUNDDOWN(全国標準卸価格!H450*地区別掛け率!H450%,-入力!$C$10),IF(入力!$C$11=2,ROUNDUP(全国標準卸価格!H450*地区別掛け率!H450%,-入力!$C$10),IF(入力!$C$11=3,ROUND(全国標準卸価格!H450*地区別掛け率!H450%,-入力!$C$10),""))),全国標準卸価格!H450))</f>
        <v/>
      </c>
      <c r="I450" s="96">
        <f>'6桁'!I450</f>
        <v>0</v>
      </c>
      <c r="J450" s="95" t="str">
        <f>IF(全国標準卸価格!J450="","",IF(ISNUMBER(全国標準卸価格!J450),IF(入力!$C$11=1,ROUNDDOWN(全国標準卸価格!J450*地区別掛け率!J450%,-入力!$C$10),IF(入力!$C$11=2,ROUNDUP(全国標準卸価格!J450*地区別掛け率!J450%,-入力!$C$10),IF(入力!$C$11=3,ROUND(全国標準卸価格!J450*地区別掛け率!J450%,-入力!$C$10),""))),全国標準卸価格!J450))</f>
        <v/>
      </c>
      <c r="K450" s="96">
        <f>'6桁'!K450</f>
        <v>0</v>
      </c>
      <c r="L450" s="95" t="str">
        <f>IF(全国標準卸価格!L450="","",IF(ISNUMBER(全国標準卸価格!L450),IF(入力!$C$11=1,ROUNDDOWN(全国標準卸価格!L450*地区別掛け率!L450%,-入力!$C$10),IF(入力!$C$11=2,ROUNDUP(全国標準卸価格!L450*地区別掛け率!L450%,-入力!$C$10),IF(入力!$C$11=3,ROUND(全国標準卸価格!L450*地区別掛け率!L450%,-入力!$C$10),""))),全国標準卸価格!L450))</f>
        <v/>
      </c>
      <c r="M450" s="96">
        <f>'6桁'!M450</f>
        <v>0</v>
      </c>
      <c r="N450" s="95" t="str">
        <f>IF(全国標準卸価格!N450="","",IF(ISNUMBER(全国標準卸価格!N450),IF(入力!$C$11=1,ROUNDDOWN(全国標準卸価格!N450*地区別掛け率!N450%,-入力!$C$10),IF(入力!$C$11=2,ROUNDUP(全国標準卸価格!N450*地区別掛け率!N450%,-入力!$C$10),IF(入力!$C$11=3,ROUND(全国標準卸価格!N450*地区別掛け率!N450%,-入力!$C$10),""))),全国標準卸価格!N450))</f>
        <v/>
      </c>
      <c r="O450" s="96">
        <f>'6桁'!O450</f>
        <v>0</v>
      </c>
      <c r="P450" s="95" t="str">
        <f>IF(全国標準卸価格!P450="","",IF(ISNUMBER(全国標準卸価格!P450),IF(入力!$C$11=1,ROUNDDOWN(全国標準卸価格!P450*地区別掛け率!P450%,-入力!$C$10),IF(入力!$C$11=2,ROUNDUP(全国標準卸価格!P450*地区別掛け率!P450%,-入力!$C$10),IF(入力!$C$11=3,ROUND(全国標準卸価格!P450*地区別掛け率!P450%,-入力!$C$10),""))),全国標準卸価格!P450))</f>
        <v/>
      </c>
      <c r="Q450" s="96">
        <f>'6桁'!Q450</f>
        <v>0</v>
      </c>
      <c r="R450" s="95">
        <f>IF(全国標準卸価格!R450="","",IF(ISNUMBER(全国標準卸価格!R450),IF(入力!$E$11=1,ROUNDDOWN(全国標準卸価格!R450*地区別掛け率!R450%,-入力!$E$10),IF(入力!$E$11=2,ROUNDUP(全国標準卸価格!R450*地区別掛け率!R450%,-入力!$E$10),IF(入力!$E$11=3,ROUND(全国標準卸価格!R450*地区別掛け率!R450%,-入力!$E$10),""))),全国標準卸価格!R450))</f>
        <v>74800</v>
      </c>
      <c r="S450" s="96" t="str">
        <f>'6桁'!S450</f>
        <v>Y★</v>
      </c>
      <c r="T450" s="456" t="str">
        <f>IF(全国標準卸価格!T450="","",IF(ISNUMBER(全国標準卸価格!T450),IF(入力!$E$11=1,ROUNDDOWN(全国標準卸価格!T450*地区別掛け率!T450%,-入力!$E$10),IF(入力!$E$11=2,ROUNDUP(全国標準卸価格!T450*地区別掛け率!T450%,-入力!$E$10),IF(入力!$E$11=3,ROUND(全国標準卸価格!T450*地区別掛け率!T450%,-入力!$E$10),""))),全国標準卸価格!T450))</f>
        <v/>
      </c>
      <c r="U450" s="96">
        <f>'6桁'!U450</f>
        <v>0</v>
      </c>
      <c r="V450" s="456" t="str">
        <f>IF(全国標準卸価格!V450="","",IF(ISNUMBER(全国標準卸価格!V450),IF(入力!$E$11=1,ROUNDDOWN(全国標準卸価格!V450*地区別掛け率!V450%,-入力!$E$10),IF(入力!$E$11=2,ROUNDUP(全国標準卸価格!V450*地区別掛け率!V450%,-入力!$E$10),IF(入力!$E$11=3,ROUND(全国標準卸価格!V450*地区別掛け率!V450%,-入力!$E$10),""))),全国標準卸価格!V450))</f>
        <v/>
      </c>
      <c r="W450" s="126">
        <f>'6桁'!W450</f>
        <v>0</v>
      </c>
      <c r="X450" s="456" t="str">
        <f>IF(全国標準卸価格!X450="","",IF(ISNUMBER(全国標準卸価格!X450),IF(入力!$E$11=1,ROUNDDOWN(全国標準卸価格!X450*地区別掛け率!X450%,-入力!$E$10),IF(入力!$E$11=2,ROUNDUP(全国標準卸価格!X450*地区別掛け率!X450%,-入力!$E$10),IF(入力!$E$11=3,ROUND(全国標準卸価格!X450*地区別掛け率!X450%,-入力!$E$10),""))),全国標準卸価格!X450))</f>
        <v/>
      </c>
      <c r="Y450" s="20">
        <f>'6桁'!Y450</f>
        <v>0</v>
      </c>
    </row>
    <row r="451" spans="2:25" ht="30" customHeight="1">
      <c r="B451" s="503"/>
      <c r="C451" s="500" t="s">
        <v>471</v>
      </c>
      <c r="D451" s="501"/>
      <c r="E451" s="500"/>
      <c r="F451" s="587"/>
      <c r="G451" s="342">
        <v>105</v>
      </c>
      <c r="H451" s="95" t="str">
        <f>IF(全国標準卸価格!H451="","",IF(ISNUMBER(全国標準卸価格!H451),IF(入力!$C$11=1,ROUNDDOWN(全国標準卸価格!H451*地区別掛け率!H451%,-入力!$C$10),IF(入力!$C$11=2,ROUNDUP(全国標準卸価格!H451*地区別掛け率!H451%,-入力!$C$10),IF(入力!$C$11=3,ROUND(全国標準卸価格!H451*地区別掛け率!H451%,-入力!$C$10),""))),全国標準卸価格!H451))</f>
        <v/>
      </c>
      <c r="I451" s="96">
        <f>'6桁'!I451</f>
        <v>0</v>
      </c>
      <c r="J451" s="95" t="str">
        <f>IF(全国標準卸価格!J451="","",IF(ISNUMBER(全国標準卸価格!J451),IF(入力!$C$11=1,ROUNDDOWN(全国標準卸価格!J451*地区別掛け率!J451%,-入力!$C$10),IF(入力!$C$11=2,ROUNDUP(全国標準卸価格!J451*地区別掛け率!J451%,-入力!$C$10),IF(入力!$C$11=3,ROUND(全国標準卸価格!J451*地区別掛け率!J451%,-入力!$C$10),""))),全国標準卸価格!J451))</f>
        <v/>
      </c>
      <c r="K451" s="96">
        <f>'6桁'!K451</f>
        <v>0</v>
      </c>
      <c r="L451" s="95" t="str">
        <f>IF(全国標準卸価格!L451="","",IF(ISNUMBER(全国標準卸価格!L451),IF(入力!$C$11=1,ROUNDDOWN(全国標準卸価格!L451*地区別掛け率!L451%,-入力!$C$10),IF(入力!$C$11=2,ROUNDUP(全国標準卸価格!L451*地区別掛け率!L451%,-入力!$C$10),IF(入力!$C$11=3,ROUND(全国標準卸価格!L451*地区別掛け率!L451%,-入力!$C$10),""))),全国標準卸価格!L451))</f>
        <v/>
      </c>
      <c r="M451" s="96">
        <f>'6桁'!M451</f>
        <v>0</v>
      </c>
      <c r="N451" s="95" t="str">
        <f>IF(全国標準卸価格!N451="","",IF(ISNUMBER(全国標準卸価格!N451),IF(入力!$C$11=1,ROUNDDOWN(全国標準卸価格!N451*地区別掛け率!N451%,-入力!$C$10),IF(入力!$C$11=2,ROUNDUP(全国標準卸価格!N451*地区別掛け率!N451%,-入力!$C$10),IF(入力!$C$11=3,ROUND(全国標準卸価格!N451*地区別掛け率!N451%,-入力!$C$10),""))),全国標準卸価格!N451))</f>
        <v/>
      </c>
      <c r="O451" s="96">
        <f>'6桁'!O451</f>
        <v>0</v>
      </c>
      <c r="P451" s="95" t="str">
        <f>IF(全国標準卸価格!P451="","",IF(ISNUMBER(全国標準卸価格!P451),IF(入力!$C$11=1,ROUNDDOWN(全国標準卸価格!P451*地区別掛け率!P451%,-入力!$C$10),IF(入力!$C$11=2,ROUNDUP(全国標準卸価格!P451*地区別掛け率!P451%,-入力!$C$10),IF(入力!$C$11=3,ROUND(全国標準卸価格!P451*地区別掛け率!P451%,-入力!$C$10),""))),全国標準卸価格!P451))</f>
        <v/>
      </c>
      <c r="Q451" s="96">
        <f>'6桁'!Q451</f>
        <v>0</v>
      </c>
      <c r="R451" s="95">
        <f>IF(全国標準卸価格!R451="","",IF(ISNUMBER(全国標準卸価格!R451),IF(入力!$E$11=1,ROUNDDOWN(全国標準卸価格!R451*地区別掛け率!R451%,-入力!$E$10),IF(入力!$E$11=2,ROUNDUP(全国標準卸価格!R451*地区別掛け率!R451%,-入力!$E$10),IF(入力!$E$11=3,ROUND(全国標準卸価格!R451*地区別掛け率!R451%,-入力!$E$10),""))),全国標準卸価格!R451))</f>
        <v>57900</v>
      </c>
      <c r="S451" s="96" t="str">
        <f>'6桁'!S451</f>
        <v>Y★</v>
      </c>
      <c r="T451" s="456" t="str">
        <f>IF(全国標準卸価格!T451="","",IF(ISNUMBER(全国標準卸価格!T451),IF(入力!$E$11=1,ROUNDDOWN(全国標準卸価格!T451*地区別掛け率!T451%,-入力!$E$10),IF(入力!$E$11=2,ROUNDUP(全国標準卸価格!T451*地区別掛け率!T451%,-入力!$E$10),IF(入力!$E$11=3,ROUND(全国標準卸価格!T451*地区別掛け率!T451%,-入力!$E$10),""))),全国標準卸価格!T451))</f>
        <v/>
      </c>
      <c r="U451" s="96">
        <f>'6桁'!U451</f>
        <v>0</v>
      </c>
      <c r="V451" s="456" t="str">
        <f>IF(全国標準卸価格!V451="","",IF(ISNUMBER(全国標準卸価格!V451),IF(入力!$E$11=1,ROUNDDOWN(全国標準卸価格!V451*地区別掛け率!V451%,-入力!$E$10),IF(入力!$E$11=2,ROUNDUP(全国標準卸価格!V451*地区別掛け率!V451%,-入力!$E$10),IF(入力!$E$11=3,ROUND(全国標準卸価格!V451*地区別掛け率!V451%,-入力!$E$10),""))),全国標準卸価格!V451))</f>
        <v/>
      </c>
      <c r="W451" s="126">
        <f>'6桁'!W451</f>
        <v>0</v>
      </c>
      <c r="X451" s="456" t="str">
        <f>IF(全国標準卸価格!X451="","",IF(ISNUMBER(全国標準卸価格!X451),IF(入力!$E$11=1,ROUNDDOWN(全国標準卸価格!X451*地区別掛け率!X451%,-入力!$E$10),IF(入力!$E$11=2,ROUNDUP(全国標準卸価格!X451*地区別掛け率!X451%,-入力!$E$10),IF(入力!$E$11=3,ROUND(全国標準卸価格!X451*地区別掛け率!X451%,-入力!$E$10),""))),全国標準卸価格!X451))</f>
        <v/>
      </c>
      <c r="Y451" s="96">
        <f>'6桁'!Y451</f>
        <v>0</v>
      </c>
    </row>
    <row r="452" spans="2:25" ht="30" customHeight="1">
      <c r="B452" s="503"/>
      <c r="C452" s="500" t="s">
        <v>472</v>
      </c>
      <c r="D452" s="501"/>
      <c r="E452" s="500"/>
      <c r="F452" s="587"/>
      <c r="G452" s="342">
        <v>107</v>
      </c>
      <c r="H452" s="95" t="str">
        <f>IF(全国標準卸価格!H452="","",IF(ISNUMBER(全国標準卸価格!H452),IF(入力!$C$11=1,ROUNDDOWN(全国標準卸価格!H452*地区別掛け率!H452%,-入力!$C$10),IF(入力!$C$11=2,ROUNDUP(全国標準卸価格!H452*地区別掛け率!H452%,-入力!$C$10),IF(入力!$C$11=3,ROUND(全国標準卸価格!H452*地区別掛け率!H452%,-入力!$C$10),""))),全国標準卸価格!H452))</f>
        <v/>
      </c>
      <c r="I452" s="96">
        <f>'6桁'!I452</f>
        <v>0</v>
      </c>
      <c r="J452" s="95" t="str">
        <f>IF(全国標準卸価格!J452="","",IF(ISNUMBER(全国標準卸価格!J452),IF(入力!$C$11=1,ROUNDDOWN(全国標準卸価格!J452*地区別掛け率!J452%,-入力!$C$10),IF(入力!$C$11=2,ROUNDUP(全国標準卸価格!J452*地区別掛け率!J452%,-入力!$C$10),IF(入力!$C$11=3,ROUND(全国標準卸価格!J452*地区別掛け率!J452%,-入力!$C$10),""))),全国標準卸価格!J452))</f>
        <v/>
      </c>
      <c r="K452" s="96">
        <f>'6桁'!K452</f>
        <v>0</v>
      </c>
      <c r="L452" s="95" t="str">
        <f>IF(全国標準卸価格!L452="","",IF(ISNUMBER(全国標準卸価格!L452),IF(入力!$C$11=1,ROUNDDOWN(全国標準卸価格!L452*地区別掛け率!L452%,-入力!$C$10),IF(入力!$C$11=2,ROUNDUP(全国標準卸価格!L452*地区別掛け率!L452%,-入力!$C$10),IF(入力!$C$11=3,ROUND(全国標準卸価格!L452*地区別掛け率!L452%,-入力!$C$10),""))),全国標準卸価格!L452))</f>
        <v/>
      </c>
      <c r="M452" s="96">
        <f>'6桁'!M452</f>
        <v>0</v>
      </c>
      <c r="N452" s="95" t="str">
        <f>IF(全国標準卸価格!N452="","",IF(ISNUMBER(全国標準卸価格!N452),IF(入力!$C$11=1,ROUNDDOWN(全国標準卸価格!N452*地区別掛け率!N452%,-入力!$C$10),IF(入力!$C$11=2,ROUNDUP(全国標準卸価格!N452*地区別掛け率!N452%,-入力!$C$10),IF(入力!$C$11=3,ROUND(全国標準卸価格!N452*地区別掛け率!N452%,-入力!$C$10),""))),全国標準卸価格!N452))</f>
        <v/>
      </c>
      <c r="O452" s="96">
        <f>'6桁'!O452</f>
        <v>0</v>
      </c>
      <c r="P452" s="95" t="str">
        <f>IF(全国標準卸価格!P452="","",IF(ISNUMBER(全国標準卸価格!P452),IF(入力!$C$11=1,ROUNDDOWN(全国標準卸価格!P452*地区別掛け率!P452%,-入力!$C$10),IF(入力!$C$11=2,ROUNDUP(全国標準卸価格!P452*地区別掛け率!P452%,-入力!$C$10),IF(入力!$C$11=3,ROUND(全国標準卸価格!P452*地区別掛け率!P452%,-入力!$C$10),""))),全国標準卸価格!P452))</f>
        <v/>
      </c>
      <c r="Q452" s="96">
        <f>'6桁'!Q452</f>
        <v>0</v>
      </c>
      <c r="R452" s="95" t="str">
        <f>IF(全国標準卸価格!R452="","",IF(ISNUMBER(全国標準卸価格!R452),IF(入力!$E$11=1,ROUNDDOWN(全国標準卸価格!R452*地区別掛け率!R452%,-入力!$E$10),IF(入力!$E$11=2,ROUNDUP(全国標準卸価格!R452*地区別掛け率!R452%,-入力!$E$10),IF(入力!$E$11=3,ROUND(全国標準卸価格!R452*地区別掛け率!R452%,-入力!$E$10),""))),全国標準卸価格!R452))</f>
        <v/>
      </c>
      <c r="S452" s="96">
        <f>'6桁'!S452</f>
        <v>0</v>
      </c>
      <c r="T452" s="456" t="str">
        <f>IF(全国標準卸価格!T452="","",IF(ISNUMBER(全国標準卸価格!T452),IF(入力!$E$11=1,ROUNDDOWN(全国標準卸価格!T452*地区別掛け率!T452%,-入力!$E$10),IF(入力!$E$11=2,ROUNDUP(全国標準卸価格!T452*地区別掛け率!T452%,-入力!$E$10),IF(入力!$E$11=3,ROUND(全国標準卸価格!T452*地区別掛け率!T452%,-入力!$E$10),""))),全国標準卸価格!T452))</f>
        <v>卸価格設定なし</v>
      </c>
      <c r="U452" s="96" t="str">
        <f>'6桁'!U452</f>
        <v>Y★</v>
      </c>
      <c r="V452" s="456" t="str">
        <f>IF(全国標準卸価格!V452="","",IF(ISNUMBER(全国標準卸価格!V452),IF(入力!$E$11=1,ROUNDDOWN(全国標準卸価格!V452*地区別掛け率!V452%,-入力!$E$10),IF(入力!$E$11=2,ROUNDUP(全国標準卸価格!V452*地区別掛け率!V452%,-入力!$E$10),IF(入力!$E$11=3,ROUND(全国標準卸価格!V452*地区別掛け率!V452%,-入力!$E$10),""))),全国標準卸価格!V452))</f>
        <v/>
      </c>
      <c r="W452" s="126">
        <f>'6桁'!W452</f>
        <v>0</v>
      </c>
      <c r="X452" s="456" t="str">
        <f>IF(全国標準卸価格!X452="","",IF(ISNUMBER(全国標準卸価格!X452),IF(入力!$E$11=1,ROUNDDOWN(全国標準卸価格!X452*地区別掛け率!X452%,-入力!$E$10),IF(入力!$E$11=2,ROUNDUP(全国標準卸価格!X452*地区別掛け率!X452%,-入力!$E$10),IF(入力!$E$11=3,ROUND(全国標準卸価格!X452*地区別掛け率!X452%,-入力!$E$10),""))),全国標準卸価格!X452))</f>
        <v/>
      </c>
      <c r="Y452" s="20">
        <f>'6桁'!Y452</f>
        <v>0</v>
      </c>
    </row>
    <row r="453" spans="2:25" ht="30" customHeight="1">
      <c r="B453" s="503"/>
      <c r="C453" s="500" t="s">
        <v>473</v>
      </c>
      <c r="D453" s="501"/>
      <c r="E453" s="500"/>
      <c r="F453" s="587"/>
      <c r="G453" s="342">
        <v>109</v>
      </c>
      <c r="H453" s="95" t="str">
        <f>IF(全国標準卸価格!H453="","",IF(ISNUMBER(全国標準卸価格!H453),IF(入力!$C$11=1,ROUNDDOWN(全国標準卸価格!H453*地区別掛け率!H453%,-入力!$C$10),IF(入力!$C$11=2,ROUNDUP(全国標準卸価格!H453*地区別掛け率!H453%,-入力!$C$10),IF(入力!$C$11=3,ROUND(全国標準卸価格!H453*地区別掛け率!H453%,-入力!$C$10),""))),全国標準卸価格!H453))</f>
        <v/>
      </c>
      <c r="I453" s="96">
        <f>'6桁'!I453</f>
        <v>0</v>
      </c>
      <c r="J453" s="95" t="str">
        <f>IF(全国標準卸価格!J453="","",IF(ISNUMBER(全国標準卸価格!J453),IF(入力!$C$11=1,ROUNDDOWN(全国標準卸価格!J453*地区別掛け率!J453%,-入力!$C$10),IF(入力!$C$11=2,ROUNDUP(全国標準卸価格!J453*地区別掛け率!J453%,-入力!$C$10),IF(入力!$C$11=3,ROUND(全国標準卸価格!J453*地区別掛け率!J453%,-入力!$C$10),""))),全国標準卸価格!J453))</f>
        <v/>
      </c>
      <c r="K453" s="96">
        <f>'6桁'!K453</f>
        <v>0</v>
      </c>
      <c r="L453" s="95" t="str">
        <f>IF(全国標準卸価格!L453="","",IF(ISNUMBER(全国標準卸価格!L453),IF(入力!$C$11=1,ROUNDDOWN(全国標準卸価格!L453*地区別掛け率!L453%,-入力!$C$10),IF(入力!$C$11=2,ROUNDUP(全国標準卸価格!L453*地区別掛け率!L453%,-入力!$C$10),IF(入力!$C$11=3,ROUND(全国標準卸価格!L453*地区別掛け率!L453%,-入力!$C$10),""))),全国標準卸価格!L453))</f>
        <v/>
      </c>
      <c r="M453" s="96">
        <f>'6桁'!M453</f>
        <v>0</v>
      </c>
      <c r="N453" s="95" t="str">
        <f>IF(全国標準卸価格!N453="","",IF(ISNUMBER(全国標準卸価格!N453),IF(入力!$C$11=1,ROUNDDOWN(全国標準卸価格!N453*地区別掛け率!N453%,-入力!$C$10),IF(入力!$C$11=2,ROUNDUP(全国標準卸価格!N453*地区別掛け率!N453%,-入力!$C$10),IF(入力!$C$11=3,ROUND(全国標準卸価格!N453*地区別掛け率!N453%,-入力!$C$10),""))),全国標準卸価格!N453))</f>
        <v/>
      </c>
      <c r="O453" s="96">
        <f>'6桁'!O453</f>
        <v>0</v>
      </c>
      <c r="P453" s="95" t="str">
        <f>IF(全国標準卸価格!P453="","",IF(ISNUMBER(全国標準卸価格!P453),IF(入力!$C$11=1,ROUNDDOWN(全国標準卸価格!P453*地区別掛け率!P453%,-入力!$C$10),IF(入力!$C$11=2,ROUNDUP(全国標準卸価格!P453*地区別掛け率!P453%,-入力!$C$10),IF(入力!$C$11=3,ROUND(全国標準卸価格!P453*地区別掛け率!P453%,-入力!$C$10),""))),全国標準卸価格!P453))</f>
        <v/>
      </c>
      <c r="Q453" s="96">
        <f>'6桁'!Q453</f>
        <v>0</v>
      </c>
      <c r="R453" s="95" t="str">
        <f>IF(全国標準卸価格!R453="","",IF(ISNUMBER(全国標準卸価格!R453),IF(入力!$E$11=1,ROUNDDOWN(全国標準卸価格!R453*地区別掛け率!R453%,-入力!$E$10),IF(入力!$E$11=2,ROUNDUP(全国標準卸価格!R453*地区別掛け率!R453%,-入力!$E$10),IF(入力!$E$11=3,ROUND(全国標準卸価格!R453*地区別掛け率!R453%,-入力!$E$10),""))),全国標準卸価格!R453))</f>
        <v/>
      </c>
      <c r="S453" s="96">
        <f>'6桁'!S453</f>
        <v>0</v>
      </c>
      <c r="T453" s="456" t="str">
        <f>IF(全国標準卸価格!T453="","",IF(ISNUMBER(全国標準卸価格!T453),IF(入力!$E$11=1,ROUNDDOWN(全国標準卸価格!T453*地区別掛け率!T453%,-入力!$E$10),IF(入力!$E$11=2,ROUNDUP(全国標準卸価格!T453*地区別掛け率!T453%,-入力!$E$10),IF(入力!$E$11=3,ROUND(全国標準卸価格!T453*地区別掛け率!T453%,-入力!$E$10),""))),全国標準卸価格!T453))</f>
        <v>卸価格設定なし</v>
      </c>
      <c r="U453" s="96" t="str">
        <f>'6桁'!U453</f>
        <v>Y★</v>
      </c>
      <c r="V453" s="456" t="str">
        <f>IF(全国標準卸価格!V453="","",IF(ISNUMBER(全国標準卸価格!V453),IF(入力!$E$11=1,ROUNDDOWN(全国標準卸価格!V453*地区別掛け率!V453%,-入力!$E$10),IF(入力!$E$11=2,ROUNDUP(全国標準卸価格!V453*地区別掛け率!V453%,-入力!$E$10),IF(入力!$E$11=3,ROUND(全国標準卸価格!V453*地区別掛け率!V453%,-入力!$E$10),""))),全国標準卸価格!V453))</f>
        <v/>
      </c>
      <c r="W453" s="126">
        <f>'6桁'!W453</f>
        <v>0</v>
      </c>
      <c r="X453" s="456" t="str">
        <f>IF(全国標準卸価格!X453="","",IF(ISNUMBER(全国標準卸価格!X453),IF(入力!$E$11=1,ROUNDDOWN(全国標準卸価格!X453*地区別掛け率!X453%,-入力!$E$10),IF(入力!$E$11=2,ROUNDUP(全国標準卸価格!X453*地区別掛け率!X453%,-入力!$E$10),IF(入力!$E$11=3,ROUND(全国標準卸価格!X453*地区別掛け率!X453%,-入力!$E$10),""))),全国標準卸価格!X453))</f>
        <v/>
      </c>
      <c r="Y453" s="96">
        <f>'6桁'!Y453</f>
        <v>0</v>
      </c>
    </row>
    <row r="454" spans="2:25" ht="30" customHeight="1">
      <c r="B454" s="504"/>
      <c r="C454" s="560" t="s">
        <v>475</v>
      </c>
      <c r="D454" s="561"/>
      <c r="E454" s="560"/>
      <c r="F454" s="592"/>
      <c r="G454" s="354">
        <v>113</v>
      </c>
      <c r="H454" s="111" t="str">
        <f>IF(全国標準卸価格!H454="","",IF(ISNUMBER(全国標準卸価格!H454),IF(入力!$C$11=1,ROUNDDOWN(全国標準卸価格!H454*地区別掛け率!H454%,-入力!$C$10),IF(入力!$C$11=2,ROUNDUP(全国標準卸価格!H454*地区別掛け率!H454%,-入力!$C$10),IF(入力!$C$11=3,ROUND(全国標準卸価格!H454*地区別掛け率!H454%,-入力!$C$10),""))),全国標準卸価格!H454))</f>
        <v/>
      </c>
      <c r="I454" s="99">
        <f>'6桁'!I454</f>
        <v>0</v>
      </c>
      <c r="J454" s="111" t="str">
        <f>IF(全国標準卸価格!J454="","",IF(ISNUMBER(全国標準卸価格!J454),IF(入力!$C$11=1,ROUNDDOWN(全国標準卸価格!J454*地区別掛け率!J454%,-入力!$C$10),IF(入力!$C$11=2,ROUNDUP(全国標準卸価格!J454*地区別掛け率!J454%,-入力!$C$10),IF(入力!$C$11=3,ROUND(全国標準卸価格!J454*地区別掛け率!J454%,-入力!$C$10),""))),全国標準卸価格!J454))</f>
        <v/>
      </c>
      <c r="K454" s="99">
        <f>'6桁'!K454</f>
        <v>0</v>
      </c>
      <c r="L454" s="111" t="str">
        <f>IF(全国標準卸価格!L454="","",IF(ISNUMBER(全国標準卸価格!L454),IF(入力!$C$11=1,ROUNDDOWN(全国標準卸価格!L454*地区別掛け率!L454%,-入力!$C$10),IF(入力!$C$11=2,ROUNDUP(全国標準卸価格!L454*地区別掛け率!L454%,-入力!$C$10),IF(入力!$C$11=3,ROUND(全国標準卸価格!L454*地区別掛け率!L454%,-入力!$C$10),""))),全国標準卸価格!L454))</f>
        <v/>
      </c>
      <c r="M454" s="99">
        <f>'6桁'!M454</f>
        <v>0</v>
      </c>
      <c r="N454" s="111" t="str">
        <f>IF(全国標準卸価格!N454="","",IF(ISNUMBER(全国標準卸価格!N454),IF(入力!$C$11=1,ROUNDDOWN(全国標準卸価格!N454*地区別掛け率!N454%,-入力!$C$10),IF(入力!$C$11=2,ROUNDUP(全国標準卸価格!N454*地区別掛け率!N454%,-入力!$C$10),IF(入力!$C$11=3,ROUND(全国標準卸価格!N454*地区別掛け率!N454%,-入力!$C$10),""))),全国標準卸価格!N454))</f>
        <v/>
      </c>
      <c r="O454" s="99">
        <f>'6桁'!O454</f>
        <v>0</v>
      </c>
      <c r="P454" s="111" t="str">
        <f>IF(全国標準卸価格!P454="","",IF(ISNUMBER(全国標準卸価格!P454),IF(入力!$C$11=1,ROUNDDOWN(全国標準卸価格!P454*地区別掛け率!P454%,-入力!$C$10),IF(入力!$C$11=2,ROUNDUP(全国標準卸価格!P454*地区別掛け率!P454%,-入力!$C$10),IF(入力!$C$11=3,ROUND(全国標準卸価格!P454*地区別掛け率!P454%,-入力!$C$10),""))),全国標準卸価格!P454))</f>
        <v/>
      </c>
      <c r="Q454" s="99">
        <f>'6桁'!Q454</f>
        <v>0</v>
      </c>
      <c r="R454" s="111" t="str">
        <f>IF(全国標準卸価格!R454="","",IF(ISNUMBER(全国標準卸価格!R454),IF(入力!$E$11=1,ROUNDDOWN(全国標準卸価格!R454*地区別掛け率!R454%,-入力!$E$10),IF(入力!$E$11=2,ROUNDUP(全国標準卸価格!R454*地区別掛け率!R454%,-入力!$E$10),IF(入力!$E$11=3,ROUND(全国標準卸価格!R454*地区別掛け率!R454%,-入力!$E$10),""))),全国標準卸価格!R454))</f>
        <v/>
      </c>
      <c r="S454" s="99">
        <f>'6桁'!S454</f>
        <v>0</v>
      </c>
      <c r="T454" s="458" t="str">
        <f>IF(全国標準卸価格!T454="","",IF(ISNUMBER(全国標準卸価格!T454),IF(入力!$E$11=1,ROUNDDOWN(全国標準卸価格!T454*地区別掛け率!T454%,-入力!$E$10),IF(入力!$E$11=2,ROUNDUP(全国標準卸価格!T454*地区別掛け率!T454%,-入力!$E$10),IF(入力!$E$11=3,ROUND(全国標準卸価格!T454*地区別掛け率!T454%,-入力!$E$10),""))),全国標準卸価格!T454))</f>
        <v>卸価格設定なし</v>
      </c>
      <c r="U454" s="99" t="str">
        <f>'6桁'!U454</f>
        <v>Y★</v>
      </c>
      <c r="V454" s="458" t="str">
        <f>IF(全国標準卸価格!V454="","",IF(ISNUMBER(全国標準卸価格!V454),IF(入力!$E$11=1,ROUNDDOWN(全国標準卸価格!V454*地区別掛け率!V454%,-入力!$E$10),IF(入力!$E$11=2,ROUNDUP(全国標準卸価格!V454*地区別掛け率!V454%,-入力!$E$10),IF(入力!$E$11=3,ROUND(全国標準卸価格!V454*地区別掛け率!V454%,-入力!$E$10),""))),全国標準卸価格!V454))</f>
        <v/>
      </c>
      <c r="W454" s="142">
        <f>'6桁'!W454</f>
        <v>0</v>
      </c>
      <c r="X454" s="458" t="str">
        <f>IF(全国標準卸価格!X454="","",IF(ISNUMBER(全国標準卸価格!X454),IF(入力!$E$11=1,ROUNDDOWN(全国標準卸価格!X454*地区別掛け率!X454%,-入力!$E$10),IF(入力!$E$11=2,ROUNDUP(全国標準卸価格!X454*地区別掛け率!X454%,-入力!$E$10),IF(入力!$E$11=3,ROUND(全国標準卸価格!X454*地区別掛け率!X454%,-入力!$E$10),""))),全国標準卸価格!X454))</f>
        <v/>
      </c>
      <c r="Y454" s="98">
        <f>'6桁'!Y454</f>
        <v>0</v>
      </c>
    </row>
    <row r="455" spans="2:25" ht="30" customHeight="1">
      <c r="B455" s="543">
        <v>20</v>
      </c>
      <c r="C455" s="576" t="s">
        <v>212</v>
      </c>
      <c r="D455" s="577"/>
      <c r="E455" s="576">
        <v>93</v>
      </c>
      <c r="F455" s="593"/>
      <c r="G455" s="402">
        <v>97</v>
      </c>
      <c r="H455" s="114">
        <f>IF(全国標準卸価格!H455="","",IF(ISNUMBER(全国標準卸価格!H455),IF(入力!$C$11=1,ROUNDDOWN(全国標準卸価格!H455*地区別掛け率!H455%,-入力!$C$10),IF(入力!$C$11=2,ROUNDUP(全国標準卸価格!H455*地区別掛け率!H455%,-入力!$C$10),IF(入力!$C$11=3,ROUND(全国標準卸価格!H455*地区別掛け率!H455%,-入力!$C$10),""))),全国標準卸価格!H455))</f>
        <v>78600</v>
      </c>
      <c r="I455" s="97" t="str">
        <f>'6桁'!I455</f>
        <v>W★</v>
      </c>
      <c r="J455" s="114" t="str">
        <f>IF(全国標準卸価格!J455="","",IF(ISNUMBER(全国標準卸価格!J455),IF(入力!$C$11=1,ROUNDDOWN(全国標準卸価格!J455*地区別掛け率!J455%,-入力!$C$10),IF(入力!$C$11=2,ROUNDUP(全国標準卸価格!J455*地区別掛け率!J455%,-入力!$C$10),IF(入力!$C$11=3,ROUND(全国標準卸価格!J455*地区別掛け率!J455%,-入力!$C$10),""))),全国標準卸価格!J455))</f>
        <v/>
      </c>
      <c r="K455" s="97">
        <f>'6桁'!K455</f>
        <v>0</v>
      </c>
      <c r="L455" s="114" t="str">
        <f>IF(全国標準卸価格!L455="","",IF(ISNUMBER(全国標準卸価格!L455),IF(入力!$C$11=1,ROUNDDOWN(全国標準卸価格!L455*地区別掛け率!L455%,-入力!$C$10),IF(入力!$C$11=2,ROUNDUP(全国標準卸価格!L455*地区別掛け率!L455%,-入力!$C$10),IF(入力!$C$11=3,ROUND(全国標準卸価格!L455*地区別掛け率!L455%,-入力!$C$10),""))),全国標準卸価格!L455))</f>
        <v/>
      </c>
      <c r="M455" s="97">
        <f>'6桁'!M455</f>
        <v>0</v>
      </c>
      <c r="N455" s="114" t="str">
        <f>IF(全国標準卸価格!N455="","",IF(ISNUMBER(全国標準卸価格!N455),IF(入力!$C$11=1,ROUNDDOWN(全国標準卸価格!N455*地区別掛け率!N455%,-入力!$C$10),IF(入力!$C$11=2,ROUNDUP(全国標準卸価格!N455*地区別掛け率!N455%,-入力!$C$10),IF(入力!$C$11=3,ROUND(全国標準卸価格!N455*地区別掛け率!N455%,-入力!$C$10),""))),全国標準卸価格!N455))</f>
        <v/>
      </c>
      <c r="O455" s="144">
        <f>'6桁'!O455</f>
        <v>0</v>
      </c>
      <c r="P455" s="114" t="str">
        <f>IF(全国標準卸価格!P455="","",IF(ISNUMBER(全国標準卸価格!P455),IF(入力!$C$11=1,ROUNDDOWN(全国標準卸価格!P455*地区別掛け率!P455%,-入力!$C$10),IF(入力!$C$11=2,ROUNDUP(全国標準卸価格!P455*地区別掛け率!P455%,-入力!$C$10),IF(入力!$C$11=3,ROUND(全国標準卸価格!P455*地区別掛け率!P455%,-入力!$C$10),""))),全国標準卸価格!P455))</f>
        <v/>
      </c>
      <c r="Q455" s="144">
        <f>'6桁'!Q455</f>
        <v>0</v>
      </c>
      <c r="R455" s="114">
        <f>IF(全国標準卸価格!R455="","",IF(ISNUMBER(全国標準卸価格!R455),IF(入力!$E$11=1,ROUNDDOWN(全国標準卸価格!R455*地区別掛け率!R455%,-入力!$E$10),IF(入力!$E$11=2,ROUNDUP(全国標準卸価格!R455*地区別掛け率!R455%,-入力!$E$10),IF(入力!$E$11=3,ROUND(全国標準卸価格!R455*地区別掛け率!R455%,-入力!$E$10),""))),全国標準卸価格!R455))</f>
        <v>59300</v>
      </c>
      <c r="S455" s="97" t="str">
        <f>'6桁'!S455</f>
        <v>Y★</v>
      </c>
      <c r="T455" s="459" t="str">
        <f>IF(全国標準卸価格!T455="","",IF(ISNUMBER(全国標準卸価格!T455),IF(入力!$E$11=1,ROUNDDOWN(全国標準卸価格!T455*地区別掛け率!T455%,-入力!$E$10),IF(入力!$E$11=2,ROUNDUP(全国標準卸価格!T455*地区別掛け率!T455%,-入力!$E$10),IF(入力!$E$11=3,ROUND(全国標準卸価格!T455*地区別掛け率!T455%,-入力!$E$10),""))),全国標準卸価格!T455))</f>
        <v/>
      </c>
      <c r="U455" s="97">
        <f>'6桁'!U455</f>
        <v>0</v>
      </c>
      <c r="V455" s="459" t="str">
        <f>IF(全国標準卸価格!V455="","",IF(ISNUMBER(全国標準卸価格!V455),IF(入力!$E$11=1,ROUNDDOWN(全国標準卸価格!V455*地区別掛け率!V455%,-入力!$E$10),IF(入力!$E$11=2,ROUNDUP(全国標準卸価格!V455*地区別掛け率!V455%,-入力!$E$10),IF(入力!$E$11=3,ROUND(全国標準卸価格!V455*地区別掛け率!V455%,-入力!$E$10),""))),全国標準卸価格!V455))</f>
        <v/>
      </c>
      <c r="W455" s="144">
        <f>'6桁'!W455</f>
        <v>0</v>
      </c>
      <c r="X455" s="459" t="str">
        <f>IF(全国標準卸価格!X455="","",IF(ISNUMBER(全国標準卸価格!X455),IF(入力!$E$11=1,ROUNDDOWN(全国標準卸価格!X455*地区別掛け率!X455%,-入力!$E$10),IF(入力!$E$11=2,ROUNDUP(全国標準卸価格!X455*地区別掛け率!X455%,-入力!$E$10),IF(入力!$E$11=3,ROUND(全国標準卸価格!X455*地区別掛け率!X455%,-入力!$E$10),""))),全国標準卸価格!X455))</f>
        <v/>
      </c>
      <c r="Y455" s="29">
        <f>'6桁'!Y455</f>
        <v>0</v>
      </c>
    </row>
    <row r="456" spans="2:25" ht="30" customHeight="1">
      <c r="B456" s="503"/>
      <c r="C456" s="500" t="s">
        <v>295</v>
      </c>
      <c r="D456" s="501"/>
      <c r="E456" s="500">
        <v>102</v>
      </c>
      <c r="F456" s="587"/>
      <c r="G456" s="342">
        <v>106</v>
      </c>
      <c r="H456" s="95" t="str">
        <f>IF(全国標準卸価格!H456="","",IF(ISNUMBER(全国標準卸価格!H456),IF(入力!$C$11=1,ROUNDDOWN(全国標準卸価格!H456*地区別掛け率!H456%,-入力!$C$10),IF(入力!$C$11=2,ROUNDUP(全国標準卸価格!H456*地区別掛け率!H456%,-入力!$C$10),IF(入力!$C$11=3,ROUND(全国標準卸価格!H456*地区別掛け率!H456%,-入力!$C$10),""))),全国標準卸価格!H456))</f>
        <v/>
      </c>
      <c r="I456" s="96">
        <f>'6桁'!I456</f>
        <v>0</v>
      </c>
      <c r="J456" s="95" t="str">
        <f>IF(全国標準卸価格!J456="","",IF(ISNUMBER(全国標準卸価格!J456),IF(入力!$C$11=1,ROUNDDOWN(全国標準卸価格!J456*地区別掛け率!J456%,-入力!$C$10),IF(入力!$C$11=2,ROUNDUP(全国標準卸価格!J456*地区別掛け率!J456%,-入力!$C$10),IF(入力!$C$11=3,ROUND(全国標準卸価格!J456*地区別掛け率!J456%,-入力!$C$10),""))),全国標準卸価格!J456))</f>
        <v/>
      </c>
      <c r="K456" s="96">
        <f>'6桁'!K456</f>
        <v>0</v>
      </c>
      <c r="L456" s="95" t="str">
        <f>IF(全国標準卸価格!L456="","",IF(ISNUMBER(全国標準卸価格!L456),IF(入力!$C$11=1,ROUNDDOWN(全国標準卸価格!L456*地区別掛け率!L456%,-入力!$C$10),IF(入力!$C$11=2,ROUNDUP(全国標準卸価格!L456*地区別掛け率!L456%,-入力!$C$10),IF(入力!$C$11=3,ROUND(全国標準卸価格!L456*地区別掛け率!L456%,-入力!$C$10),""))),全国標準卸価格!L456))</f>
        <v/>
      </c>
      <c r="M456" s="96">
        <f>'6桁'!M456</f>
        <v>0</v>
      </c>
      <c r="N456" s="95" t="str">
        <f>IF(全国標準卸価格!N456="","",IF(ISNUMBER(全国標準卸価格!N456),IF(入力!$C$11=1,ROUNDDOWN(全国標準卸価格!N456*地区別掛け率!N456%,-入力!$C$10),IF(入力!$C$11=2,ROUNDUP(全国標準卸価格!N456*地区別掛け率!N456%,-入力!$C$10),IF(入力!$C$11=3,ROUND(全国標準卸価格!N456*地区別掛け率!N456%,-入力!$C$10),""))),全国標準卸価格!N456))</f>
        <v/>
      </c>
      <c r="O456" s="126">
        <f>'6桁'!O456</f>
        <v>0</v>
      </c>
      <c r="P456" s="95" t="str">
        <f>IF(全国標準卸価格!P456="","",IF(ISNUMBER(全国標準卸価格!P456),IF(入力!$C$11=1,ROUNDDOWN(全国標準卸価格!P456*地区別掛け率!P456%,-入力!$C$10),IF(入力!$C$11=2,ROUNDUP(全国標準卸価格!P456*地区別掛け率!P456%,-入力!$C$10),IF(入力!$C$11=3,ROUND(全国標準卸価格!P456*地区別掛け率!P456%,-入力!$C$10),""))),全国標準卸価格!P456))</f>
        <v/>
      </c>
      <c r="Q456" s="126">
        <f>'6桁'!Q456</f>
        <v>0</v>
      </c>
      <c r="R456" s="95">
        <f>IF(全国標準卸価格!R456="","",IF(ISNUMBER(全国標準卸価格!R456),IF(入力!$E$11=1,ROUNDDOWN(全国標準卸価格!R456*地区別掛け率!R456%,-入力!$E$10),IF(入力!$E$11=2,ROUNDUP(全国標準卸価格!R456*地区別掛け率!R456%,-入力!$E$10),IF(入力!$E$11=3,ROUND(全国標準卸価格!R456*地区別掛け率!R456%,-入力!$E$10),""))),全国標準卸価格!R456))</f>
        <v>54600</v>
      </c>
      <c r="S456" s="96" t="str">
        <f>'6桁'!S456</f>
        <v>Y★</v>
      </c>
      <c r="T456" s="456" t="str">
        <f>IF(全国標準卸価格!T456="","",IF(ISNUMBER(全国標準卸価格!T456),IF(入力!$E$11=1,ROUNDDOWN(全国標準卸価格!T456*地区別掛け率!T456%,-入力!$E$10),IF(入力!$E$11=2,ROUNDUP(全国標準卸価格!T456*地区別掛け率!T456%,-入力!$E$10),IF(入力!$E$11=3,ROUND(全国標準卸価格!T456*地区別掛け率!T456%,-入力!$E$10),""))),全国標準卸価格!T456))</f>
        <v/>
      </c>
      <c r="U456" s="96">
        <f>'6桁'!U456</f>
        <v>0</v>
      </c>
      <c r="V456" s="456" t="str">
        <f>IF(全国標準卸価格!V456="","",IF(ISNUMBER(全国標準卸価格!V456),IF(入力!$E$11=1,ROUNDDOWN(全国標準卸価格!V456*地区別掛け率!V456%,-入力!$E$10),IF(入力!$E$11=2,ROUNDUP(全国標準卸価格!V456*地区別掛け率!V456%,-入力!$E$10),IF(入力!$E$11=3,ROUND(全国標準卸価格!V456*地区別掛け率!V456%,-入力!$E$10),""))),全国標準卸価格!V456))</f>
        <v/>
      </c>
      <c r="W456" s="126">
        <f>'6桁'!W456</f>
        <v>0</v>
      </c>
      <c r="X456" s="456" t="str">
        <f>IF(全国標準卸価格!X456="","",IF(ISNUMBER(全国標準卸価格!X456),IF(入力!$E$11=1,ROUNDDOWN(全国標準卸価格!X456*地区別掛け率!X456%,-入力!$E$10),IF(入力!$E$11=2,ROUNDUP(全国標準卸価格!X456*地区別掛け率!X456%,-入力!$E$10),IF(入力!$E$11=3,ROUND(全国標準卸価格!X456*地区別掛け率!X456%,-入力!$E$10),""))),全国標準卸価格!X456))</f>
        <v/>
      </c>
      <c r="Y456" s="20">
        <f>'6桁'!Y456</f>
        <v>0</v>
      </c>
    </row>
    <row r="457" spans="2:25" ht="30" customHeight="1">
      <c r="B457" s="503"/>
      <c r="C457" s="500" t="s">
        <v>457</v>
      </c>
      <c r="D457" s="501"/>
      <c r="E457" s="500">
        <v>106</v>
      </c>
      <c r="F457" s="587"/>
      <c r="G457" s="342">
        <v>110</v>
      </c>
      <c r="H457" s="95" t="str">
        <f>IF(全国標準卸価格!H457="","",IF(ISNUMBER(全国標準卸価格!H457),IF(入力!$C$11=1,ROUNDDOWN(全国標準卸価格!H457*地区別掛け率!H457%,-入力!$C$10),IF(入力!$C$11=2,ROUNDUP(全国標準卸価格!H457*地区別掛け率!H457%,-入力!$C$10),IF(入力!$C$11=3,ROUND(全国標準卸価格!H457*地区別掛け率!H457%,-入力!$C$10),""))),全国標準卸価格!H457))</f>
        <v/>
      </c>
      <c r="I457" s="96">
        <f>'6桁'!I457</f>
        <v>0</v>
      </c>
      <c r="J457" s="95" t="str">
        <f>IF(全国標準卸価格!J457="","",IF(ISNUMBER(全国標準卸価格!J457),IF(入力!$C$11=1,ROUNDDOWN(全国標準卸価格!J457*地区別掛け率!J457%,-入力!$C$10),IF(入力!$C$11=2,ROUNDUP(全国標準卸価格!J457*地区別掛け率!J457%,-入力!$C$10),IF(入力!$C$11=3,ROUND(全国標準卸価格!J457*地区別掛け率!J457%,-入力!$C$10),""))),全国標準卸価格!J457))</f>
        <v/>
      </c>
      <c r="K457" s="96">
        <f>'6桁'!K457</f>
        <v>0</v>
      </c>
      <c r="L457" s="95" t="str">
        <f>IF(全国標準卸価格!L457="","",IF(ISNUMBER(全国標準卸価格!L457),IF(入力!$C$11=1,ROUNDDOWN(全国標準卸価格!L457*地区別掛け率!L457%,-入力!$C$10),IF(入力!$C$11=2,ROUNDUP(全国標準卸価格!L457*地区別掛け率!L457%,-入力!$C$10),IF(入力!$C$11=3,ROUND(全国標準卸価格!L457*地区別掛け率!L457%,-入力!$C$10),""))),全国標準卸価格!L457))</f>
        <v/>
      </c>
      <c r="M457" s="96">
        <f>'6桁'!M457</f>
        <v>0</v>
      </c>
      <c r="N457" s="95" t="str">
        <f>IF(全国標準卸価格!N457="","",IF(ISNUMBER(全国標準卸価格!N457),IF(入力!$C$11=1,ROUNDDOWN(全国標準卸価格!N457*地区別掛け率!N457%,-入力!$C$10),IF(入力!$C$11=2,ROUNDUP(全国標準卸価格!N457*地区別掛け率!N457%,-入力!$C$10),IF(入力!$C$11=3,ROUND(全国標準卸価格!N457*地区別掛け率!N457%,-入力!$C$10),""))),全国標準卸価格!N457))</f>
        <v/>
      </c>
      <c r="O457" s="126">
        <f>'6桁'!O457</f>
        <v>0</v>
      </c>
      <c r="P457" s="95" t="str">
        <f>IF(全国標準卸価格!P457="","",IF(ISNUMBER(全国標準卸価格!P457),IF(入力!$C$11=1,ROUNDDOWN(全国標準卸価格!P457*地区別掛け率!P457%,-入力!$C$10),IF(入力!$C$11=2,ROUNDUP(全国標準卸価格!P457*地区別掛け率!P457%,-入力!$C$10),IF(入力!$C$11=3,ROUND(全国標準卸価格!P457*地区別掛け率!P457%,-入力!$C$10),""))),全国標準卸価格!P457))</f>
        <v/>
      </c>
      <c r="Q457" s="126">
        <f>'6桁'!Q457</f>
        <v>0</v>
      </c>
      <c r="R457" s="95" t="str">
        <f>IF(全国標準卸価格!R457="","",IF(ISNUMBER(全国標準卸価格!R457),IF(入力!$E$11=1,ROUNDDOWN(全国標準卸価格!R457*地区別掛け率!R457%,-入力!$E$10),IF(入力!$E$11=2,ROUNDUP(全国標準卸価格!R457*地区別掛け率!R457%,-入力!$E$10),IF(入力!$E$11=3,ROUND(全国標準卸価格!R457*地区別掛け率!R457%,-入力!$E$10),""))),全国標準卸価格!R457))</f>
        <v/>
      </c>
      <c r="S457" s="96">
        <f>'6桁'!S457</f>
        <v>0</v>
      </c>
      <c r="T457" s="456" t="str">
        <f>IF(全国標準卸価格!T457="","",IF(ISNUMBER(全国標準卸価格!T457),IF(入力!$E$11=1,ROUNDDOWN(全国標準卸価格!T457*地区別掛け率!T457%,-入力!$E$10),IF(入力!$E$11=2,ROUNDUP(全国標準卸価格!T457*地区別掛け率!T457%,-入力!$E$10),IF(入力!$E$11=3,ROUND(全国標準卸価格!T457*地区別掛け率!T457%,-入力!$E$10),""))),全国標準卸価格!T457))</f>
        <v>卸価格設定なし</v>
      </c>
      <c r="U457" s="96" t="str">
        <f>'6桁'!U457</f>
        <v>Y★</v>
      </c>
      <c r="V457" s="456" t="str">
        <f>IF(全国標準卸価格!V457="","",IF(ISNUMBER(全国標準卸価格!V457),IF(入力!$E$11=1,ROUNDDOWN(全国標準卸価格!V457*地区別掛け率!V457%,-入力!$E$10),IF(入力!$E$11=2,ROUNDUP(全国標準卸価格!V457*地区別掛け率!V457%,-入力!$E$10),IF(入力!$E$11=3,ROUND(全国標準卸価格!V457*地区別掛け率!V457%,-入力!$E$10),""))),全国標準卸価格!V457))</f>
        <v/>
      </c>
      <c r="W457" s="126">
        <f>'6桁'!W457</f>
        <v>0</v>
      </c>
      <c r="X457" s="456" t="str">
        <f>IF(全国標準卸価格!X457="","",IF(ISNUMBER(全国標準卸価格!X457),IF(入力!$E$11=1,ROUNDDOWN(全国標準卸価格!X457*地区別掛け率!X457%,-入力!$E$10),IF(入力!$E$11=2,ROUNDUP(全国標準卸価格!X457*地区別掛け率!X457%,-入力!$E$10),IF(入力!$E$11=3,ROUND(全国標準卸価格!X457*地区別掛け率!X457%,-入力!$E$10),""))),全国標準卸価格!X457))</f>
        <v/>
      </c>
      <c r="Y457" s="20">
        <f>'6桁'!Y457</f>
        <v>0</v>
      </c>
    </row>
    <row r="458" spans="2:25" ht="30" customHeight="1">
      <c r="B458" s="503"/>
      <c r="C458" s="500" t="s">
        <v>296</v>
      </c>
      <c r="D458" s="501"/>
      <c r="E458" s="500">
        <v>99</v>
      </c>
      <c r="F458" s="587"/>
      <c r="G458" s="342">
        <v>103</v>
      </c>
      <c r="H458" s="95">
        <f>IF(全国標準卸価格!H458="","",IF(ISNUMBER(全国標準卸価格!H458),IF(入力!$C$11=1,ROUNDDOWN(全国標準卸価格!H458*地区別掛け率!H458%,-入力!$C$10),IF(入力!$C$11=2,ROUNDUP(全国標準卸価格!H458*地区別掛け率!H458%,-入力!$C$10),IF(入力!$C$11=3,ROUND(全国標準卸価格!H458*地区別掛け率!H458%,-入力!$C$10),""))),全国標準卸価格!H458))</f>
        <v>58800</v>
      </c>
      <c r="I458" s="96" t="str">
        <f>'6桁'!I458</f>
        <v>W★</v>
      </c>
      <c r="J458" s="95" t="str">
        <f>IF(全国標準卸価格!J458="","",IF(ISNUMBER(全国標準卸価格!J458),IF(入力!$C$11=1,ROUNDDOWN(全国標準卸価格!J458*地区別掛け率!J458%,-入力!$C$10),IF(入力!$C$11=2,ROUNDUP(全国標準卸価格!J458*地区別掛け率!J458%,-入力!$C$10),IF(入力!$C$11=3,ROUND(全国標準卸価格!J458*地区別掛け率!J458%,-入力!$C$10),""))),全国標準卸価格!J458))</f>
        <v/>
      </c>
      <c r="K458" s="96">
        <f>'6桁'!K458</f>
        <v>0</v>
      </c>
      <c r="L458" s="95" t="str">
        <f>IF(全国標準卸価格!L458="","",IF(ISNUMBER(全国標準卸価格!L458),IF(入力!$C$11=1,ROUNDDOWN(全国標準卸価格!L458*地区別掛け率!L458%,-入力!$C$10),IF(入力!$C$11=2,ROUNDUP(全国標準卸価格!L458*地区別掛け率!L458%,-入力!$C$10),IF(入力!$C$11=3,ROUND(全国標準卸価格!L458*地区別掛け率!L458%,-入力!$C$10),""))),全国標準卸価格!L458))</f>
        <v/>
      </c>
      <c r="M458" s="96">
        <f>'6桁'!M458</f>
        <v>0</v>
      </c>
      <c r="N458" s="95" t="str">
        <f>IF(全国標準卸価格!N458="","",IF(ISNUMBER(全国標準卸価格!N458),IF(入力!$C$11=1,ROUNDDOWN(全国標準卸価格!N458*地区別掛け率!N458%,-入力!$C$10),IF(入力!$C$11=2,ROUNDUP(全国標準卸価格!N458*地区別掛け率!N458%,-入力!$C$10),IF(入力!$C$11=3,ROUND(全国標準卸価格!N458*地区別掛け率!N458%,-入力!$C$10),""))),全国標準卸価格!N458))</f>
        <v/>
      </c>
      <c r="O458" s="126">
        <f>'6桁'!O458</f>
        <v>0</v>
      </c>
      <c r="P458" s="95" t="str">
        <f>IF(全国標準卸価格!P458="","",IF(ISNUMBER(全国標準卸価格!P458),IF(入力!$C$11=1,ROUNDDOWN(全国標準卸価格!P458*地区別掛け率!P458%,-入力!$C$10),IF(入力!$C$11=2,ROUNDUP(全国標準卸価格!P458*地区別掛け率!P458%,-入力!$C$10),IF(入力!$C$11=3,ROUND(全国標準卸価格!P458*地区別掛け率!P458%,-入力!$C$10),""))),全国標準卸価格!P458))</f>
        <v/>
      </c>
      <c r="Q458" s="126">
        <f>'6桁'!Q458</f>
        <v>0</v>
      </c>
      <c r="R458" s="95">
        <f>IF(全国標準卸価格!R458="","",IF(ISNUMBER(全国標準卸価格!R458),IF(入力!$E$11=1,ROUNDDOWN(全国標準卸価格!R458*地区別掛け率!R458%,-入力!$E$10),IF(入力!$E$11=2,ROUNDUP(全国標準卸価格!R458*地区別掛け率!R458%,-入力!$E$10),IF(入力!$E$11=3,ROUND(全国標準卸価格!R458*地区別掛け率!R458%,-入力!$E$10),""))),全国標準卸価格!R458))</f>
        <v>45900</v>
      </c>
      <c r="S458" s="96" t="str">
        <f>'6桁'!S458</f>
        <v>Y★</v>
      </c>
      <c r="T458" s="456" t="str">
        <f>IF(全国標準卸価格!T458="","",IF(ISNUMBER(全国標準卸価格!T458),IF(入力!$E$11=1,ROUNDDOWN(全国標準卸価格!T458*地区別掛け率!T458%,-入力!$E$10),IF(入力!$E$11=2,ROUNDUP(全国標準卸価格!T458*地区別掛け率!T458%,-入力!$E$10),IF(入力!$E$11=3,ROUND(全国標準卸価格!T458*地区別掛け率!T458%,-入力!$E$10),""))),全国標準卸価格!T458))</f>
        <v/>
      </c>
      <c r="U458" s="96">
        <f>'6桁'!U458</f>
        <v>0</v>
      </c>
      <c r="V458" s="456" t="str">
        <f>IF(全国標準卸価格!V458="","",IF(ISNUMBER(全国標準卸価格!V458),IF(入力!$E$11=1,ROUNDDOWN(全国標準卸価格!V458*地区別掛け率!V458%,-入力!$E$10),IF(入力!$E$11=2,ROUNDUP(全国標準卸価格!V458*地区別掛け率!V458%,-入力!$E$10),IF(入力!$E$11=3,ROUND(全国標準卸価格!V458*地区別掛け率!V458%,-入力!$E$10),""))),全国標準卸価格!V458))</f>
        <v/>
      </c>
      <c r="W458" s="126">
        <f>'6桁'!W458</f>
        <v>0</v>
      </c>
      <c r="X458" s="456" t="str">
        <f>IF(全国標準卸価格!X458="","",IF(ISNUMBER(全国標準卸価格!X458),IF(入力!$E$11=1,ROUNDDOWN(全国標準卸価格!X458*地区別掛け率!X458%,-入力!$E$10),IF(入力!$E$11=2,ROUNDUP(全国標準卸価格!X458*地区別掛け率!X458%,-入力!$E$10),IF(入力!$E$11=3,ROUND(全国標準卸価格!X458*地区別掛け率!X458%,-入力!$E$10),""))),全国標準卸価格!X458))</f>
        <v/>
      </c>
      <c r="Y458" s="20">
        <f>'6桁'!Y458</f>
        <v>0</v>
      </c>
    </row>
    <row r="459" spans="2:25" ht="30" customHeight="1">
      <c r="B459" s="503"/>
      <c r="C459" s="500" t="s">
        <v>297</v>
      </c>
      <c r="D459" s="501"/>
      <c r="E459" s="500">
        <v>101</v>
      </c>
      <c r="F459" s="587"/>
      <c r="G459" s="342">
        <v>105</v>
      </c>
      <c r="H459" s="95">
        <f>IF(全国標準卸価格!H459="","",IF(ISNUMBER(全国標準卸価格!H459),IF(入力!$C$11=1,ROUNDDOWN(全国標準卸価格!H459*地区別掛け率!H459%,-入力!$C$10),IF(入力!$C$11=2,ROUNDUP(全国標準卸価格!H459*地区別掛け率!H459%,-入力!$C$10),IF(入力!$C$11=3,ROUND(全国標準卸価格!H459*地区別掛け率!H459%,-入力!$C$10),""))),全国標準卸価格!H459))</f>
        <v>61200</v>
      </c>
      <c r="I459" s="96" t="str">
        <f>'6桁'!I459</f>
        <v>W★</v>
      </c>
      <c r="J459" s="95" t="str">
        <f>IF(全国標準卸価格!J459="","",IF(ISNUMBER(全国標準卸価格!J459),IF(入力!$C$11=1,ROUNDDOWN(全国標準卸価格!J459*地区別掛け率!J459%,-入力!$C$10),IF(入力!$C$11=2,ROUNDUP(全国標準卸価格!J459*地区別掛け率!J459%,-入力!$C$10),IF(入力!$C$11=3,ROUND(全国標準卸価格!J459*地区別掛け率!J459%,-入力!$C$10),""))),全国標準卸価格!J459))</f>
        <v/>
      </c>
      <c r="K459" s="96">
        <f>'6桁'!K459</f>
        <v>0</v>
      </c>
      <c r="L459" s="95">
        <f>IF(全国標準卸価格!L459="","",IF(ISNUMBER(全国標準卸価格!L459),IF(入力!$C$11=1,ROUNDDOWN(全国標準卸価格!L459*地区別掛け率!L459%,-入力!$C$10),IF(入力!$C$11=2,ROUNDUP(全国標準卸価格!L459*地区別掛け率!L459%,-入力!$C$10),IF(入力!$C$11=3,ROUND(全国標準卸価格!L459*地区別掛け率!L459%,-入力!$C$10),""))),全国標準卸価格!L459))</f>
        <v>63300</v>
      </c>
      <c r="M459" s="96" t="str">
        <f>'6桁'!M459</f>
        <v>W</v>
      </c>
      <c r="N459" s="95" t="str">
        <f>IF(全国標準卸価格!N459="","",IF(ISNUMBER(全国標準卸価格!N459),IF(入力!$C$11=1,ROUNDDOWN(全国標準卸価格!N459*地区別掛け率!N459%,-入力!$C$10),IF(入力!$C$11=2,ROUNDUP(全国標準卸価格!N459*地区別掛け率!N459%,-入力!$C$10),IF(入力!$C$11=3,ROUND(全国標準卸価格!N459*地区別掛け率!N459%,-入力!$C$10),""))),全国標準卸価格!N459))</f>
        <v/>
      </c>
      <c r="O459" s="126">
        <f>'6桁'!O459</f>
        <v>0</v>
      </c>
      <c r="P459" s="95" t="str">
        <f>IF(全国標準卸価格!P459="","",IF(ISNUMBER(全国標準卸価格!P459),IF(入力!$C$11=1,ROUNDDOWN(全国標準卸価格!P459*地区別掛け率!P459%,-入力!$C$10),IF(入力!$C$11=2,ROUNDUP(全国標準卸価格!P459*地区別掛け率!P459%,-入力!$C$10),IF(入力!$C$11=3,ROUND(全国標準卸価格!P459*地区別掛け率!P459%,-入力!$C$10),""))),全国標準卸価格!P459))</f>
        <v/>
      </c>
      <c r="Q459" s="126">
        <f>'6桁'!Q459</f>
        <v>0</v>
      </c>
      <c r="R459" s="95">
        <f>IF(全国標準卸価格!R459="","",IF(ISNUMBER(全国標準卸価格!R459),IF(入力!$E$11=1,ROUNDDOWN(全国標準卸価格!R459*地区別掛け率!R459%,-入力!$E$10),IF(入力!$E$11=2,ROUNDUP(全国標準卸価格!R459*地区別掛け率!R459%,-入力!$E$10),IF(入力!$E$11=3,ROUND(全国標準卸価格!R459*地区別掛け率!R459%,-入力!$E$10),""))),全国標準卸価格!R459))</f>
        <v>47900</v>
      </c>
      <c r="S459" s="96" t="str">
        <f>'6桁'!S459</f>
        <v>Y★</v>
      </c>
      <c r="T459" s="456" t="str">
        <f>IF(全国標準卸価格!T459="","",IF(ISNUMBER(全国標準卸価格!T459),IF(入力!$E$11=1,ROUNDDOWN(全国標準卸価格!T459*地区別掛け率!T459%,-入力!$E$10),IF(入力!$E$11=2,ROUNDUP(全国標準卸価格!T459*地区別掛け率!T459%,-入力!$E$10),IF(入力!$E$11=3,ROUND(全国標準卸価格!T459*地区別掛け率!T459%,-入力!$E$10),""))),全国標準卸価格!T459))</f>
        <v/>
      </c>
      <c r="U459" s="96">
        <f>'6桁'!U459</f>
        <v>0</v>
      </c>
      <c r="V459" s="456" t="str">
        <f>IF(全国標準卸価格!V459="","",IF(ISNUMBER(全国標準卸価格!V459),IF(入力!$E$11=1,ROUNDDOWN(全国標準卸価格!V459*地区別掛け率!V459%,-入力!$E$10),IF(入力!$E$11=2,ROUNDUP(全国標準卸価格!V459*地区別掛け率!V459%,-入力!$E$10),IF(入力!$E$11=3,ROUND(全国標準卸価格!V459*地区別掛け率!V459%,-入力!$E$10),""))),全国標準卸価格!V459))</f>
        <v/>
      </c>
      <c r="W459" s="126">
        <f>'6桁'!W459</f>
        <v>0</v>
      </c>
      <c r="X459" s="456" t="str">
        <f>IF(全国標準卸価格!X459="","",IF(ISNUMBER(全国標準卸価格!X459),IF(入力!$E$11=1,ROUNDDOWN(全国標準卸価格!X459*地区別掛け率!X459%,-入力!$E$10),IF(入力!$E$11=2,ROUNDUP(全国標準卸価格!X459*地区別掛け率!X459%,-入力!$E$10),IF(入力!$E$11=3,ROUND(全国標準卸価格!X459*地区別掛け率!X459%,-入力!$E$10),""))),全国標準卸価格!X459))</f>
        <v/>
      </c>
      <c r="Y459" s="20">
        <f>'6桁'!Y459</f>
        <v>0</v>
      </c>
    </row>
    <row r="460" spans="2:25" ht="30" customHeight="1">
      <c r="B460" s="503"/>
      <c r="C460" s="500" t="s">
        <v>459</v>
      </c>
      <c r="D460" s="501"/>
      <c r="E460" s="500">
        <v>100</v>
      </c>
      <c r="F460" s="587"/>
      <c r="G460" s="342">
        <v>108</v>
      </c>
      <c r="H460" s="95" t="str">
        <f>IF(全国標準卸価格!H460="","",IF(ISNUMBER(全国標準卸価格!H460),IF(入力!$C$11=1,ROUNDDOWN(全国標準卸価格!H460*地区別掛け率!H460%,-入力!$C$10),IF(入力!$C$11=2,ROUNDUP(全国標準卸価格!H460*地区別掛け率!H460%,-入力!$C$10),IF(入力!$C$11=3,ROUND(全国標準卸価格!H460*地区別掛け率!H460%,-入力!$C$10),""))),全国標準卸価格!H460))</f>
        <v/>
      </c>
      <c r="I460" s="96">
        <f>'6桁'!I460</f>
        <v>0</v>
      </c>
      <c r="J460" s="95" t="str">
        <f>IF(全国標準卸価格!J460="","",IF(ISNUMBER(全国標準卸価格!J460),IF(入力!$C$11=1,ROUNDDOWN(全国標準卸価格!J460*地区別掛け率!J460%,-入力!$C$10),IF(入力!$C$11=2,ROUNDUP(全国標準卸価格!J460*地区別掛け率!J460%,-入力!$C$10),IF(入力!$C$11=3,ROUND(全国標準卸価格!J460*地区別掛け率!J460%,-入力!$C$10),""))),全国標準卸価格!J460))</f>
        <v/>
      </c>
      <c r="K460" s="96">
        <f>'6桁'!K460</f>
        <v>0</v>
      </c>
      <c r="L460" s="95" t="str">
        <f>IF(全国標準卸価格!L460="","",IF(ISNUMBER(全国標準卸価格!L460),IF(入力!$C$11=1,ROUNDDOWN(全国標準卸価格!L460*地区別掛け率!L460%,-入力!$C$10),IF(入力!$C$11=2,ROUNDUP(全国標準卸価格!L460*地区別掛け率!L460%,-入力!$C$10),IF(入力!$C$11=3,ROUND(全国標準卸価格!L460*地区別掛け率!L460%,-入力!$C$10),""))),全国標準卸価格!L460))</f>
        <v/>
      </c>
      <c r="M460" s="96">
        <f>'6桁'!M460</f>
        <v>0</v>
      </c>
      <c r="N460" s="95" t="str">
        <f>IF(全国標準卸価格!N460="","",IF(ISNUMBER(全国標準卸価格!N460),IF(入力!$C$11=1,ROUNDDOWN(全国標準卸価格!N460*地区別掛け率!N460%,-入力!$C$10),IF(入力!$C$11=2,ROUNDUP(全国標準卸価格!N460*地区別掛け率!N460%,-入力!$C$10),IF(入力!$C$11=3,ROUND(全国標準卸価格!N460*地区別掛け率!N460%,-入力!$C$10),""))),全国標準卸価格!N460))</f>
        <v/>
      </c>
      <c r="O460" s="126">
        <f>'6桁'!O460</f>
        <v>0</v>
      </c>
      <c r="P460" s="95" t="str">
        <f>IF(全国標準卸価格!P460="","",IF(ISNUMBER(全国標準卸価格!P460),IF(入力!$C$11=1,ROUNDDOWN(全国標準卸価格!P460*地区別掛け率!P460%,-入力!$C$10),IF(入力!$C$11=2,ROUNDUP(全国標準卸価格!P460*地区別掛け率!P460%,-入力!$C$10),IF(入力!$C$11=3,ROUND(全国標準卸価格!P460*地区別掛け率!P460%,-入力!$C$10),""))),全国標準卸価格!P460))</f>
        <v/>
      </c>
      <c r="Q460" s="126">
        <f>'6桁'!Q460</f>
        <v>0</v>
      </c>
      <c r="R460" s="95">
        <f>IF(全国標準卸価格!R460="","",IF(ISNUMBER(全国標準卸価格!R460),IF(入力!$E$11=1,ROUNDDOWN(全国標準卸価格!R460*地区別掛け率!R460%,-入力!$E$10),IF(入力!$E$11=2,ROUNDUP(全国標準卸価格!R460*地区別掛け率!R460%,-入力!$E$10),IF(入力!$E$11=3,ROUND(全国標準卸価格!R460*地区別掛け率!R460%,-入力!$E$10),""))),全国標準卸価格!R460))</f>
        <v>49900</v>
      </c>
      <c r="S460" s="96" t="str">
        <f>'6桁'!S460</f>
        <v>Y★</v>
      </c>
      <c r="T460" s="456" t="str">
        <f>IF(全国標準卸価格!T460="","",IF(ISNUMBER(全国標準卸価格!T460),IF(入力!$E$11=1,ROUNDDOWN(全国標準卸価格!T460*地区別掛け率!T460%,-入力!$E$10),IF(入力!$E$11=2,ROUNDUP(全国標準卸価格!T460*地区別掛け率!T460%,-入力!$E$10),IF(入力!$E$11=3,ROUND(全国標準卸価格!T460*地区別掛け率!T460%,-入力!$E$10),""))),全国標準卸価格!T460))</f>
        <v/>
      </c>
      <c r="U460" s="96">
        <f>'6桁'!U460</f>
        <v>0</v>
      </c>
      <c r="V460" s="456" t="str">
        <f>IF(全国標準卸価格!V460="","",IF(ISNUMBER(全国標準卸価格!V460),IF(入力!$E$11=1,ROUNDDOWN(全国標準卸価格!V460*地区別掛け率!V460%,-入力!$E$10),IF(入力!$E$11=2,ROUNDUP(全国標準卸価格!V460*地区別掛け率!V460%,-入力!$E$10),IF(入力!$E$11=3,ROUND(全国標準卸価格!V460*地区別掛け率!V460%,-入力!$E$10),""))),全国標準卸価格!V460))</f>
        <v/>
      </c>
      <c r="W460" s="126">
        <f>'6桁'!W460</f>
        <v>0</v>
      </c>
      <c r="X460" s="456" t="str">
        <f>IF(全国標準卸価格!X460="","",IF(ISNUMBER(全国標準卸価格!X460),IF(入力!$E$11=1,ROUNDDOWN(全国標準卸価格!X460*地区別掛け率!X460%,-入力!$E$10),IF(入力!$E$11=2,ROUNDUP(全国標準卸価格!X460*地区別掛け率!X460%,-入力!$E$10),IF(入力!$E$11=3,ROUND(全国標準卸価格!X460*地区別掛け率!X460%,-入力!$E$10),""))),全国標準卸価格!X460))</f>
        <v/>
      </c>
      <c r="Y460" s="20">
        <f>'6桁'!Y460</f>
        <v>0</v>
      </c>
    </row>
    <row r="461" spans="2:25" ht="30" customHeight="1">
      <c r="B461" s="503"/>
      <c r="C461" s="500" t="s">
        <v>298</v>
      </c>
      <c r="D461" s="501"/>
      <c r="E461" s="500">
        <v>106</v>
      </c>
      <c r="F461" s="587"/>
      <c r="G461" s="342">
        <v>110</v>
      </c>
      <c r="H461" s="95" t="str">
        <f>IF(全国標準卸価格!H461="","",IF(ISNUMBER(全国標準卸価格!H461),IF(入力!$C$11=1,ROUNDDOWN(全国標準卸価格!H461*地区別掛け率!H461%,-入力!$C$10),IF(入力!$C$11=2,ROUNDUP(全国標準卸価格!H461*地区別掛け率!H461%,-入力!$C$10),IF(入力!$C$11=3,ROUND(全国標準卸価格!H461*地区別掛け率!H461%,-入力!$C$10),""))),全国標準卸価格!H461))</f>
        <v/>
      </c>
      <c r="I461" s="96">
        <f>'6桁'!I461</f>
        <v>0</v>
      </c>
      <c r="J461" s="95" t="str">
        <f>IF(全国標準卸価格!J461="","",IF(ISNUMBER(全国標準卸価格!J461),IF(入力!$C$11=1,ROUNDDOWN(全国標準卸価格!J461*地区別掛け率!J461%,-入力!$C$10),IF(入力!$C$11=2,ROUNDUP(全国標準卸価格!J461*地区別掛け率!J461%,-入力!$C$10),IF(入力!$C$11=3,ROUND(全国標準卸価格!J461*地区別掛け率!J461%,-入力!$C$10),""))),全国標準卸価格!J461))</f>
        <v/>
      </c>
      <c r="K461" s="96">
        <f>'6桁'!K461</f>
        <v>0</v>
      </c>
      <c r="L461" s="95" t="str">
        <f>IF(全国標準卸価格!L461="","",IF(ISNUMBER(全国標準卸価格!L461),IF(入力!$C$11=1,ROUNDDOWN(全国標準卸価格!L461*地区別掛け率!L461%,-入力!$C$10),IF(入力!$C$11=2,ROUNDUP(全国標準卸価格!L461*地区別掛け率!L461%,-入力!$C$10),IF(入力!$C$11=3,ROUND(全国標準卸価格!L461*地区別掛け率!L461%,-入力!$C$10),""))),全国標準卸価格!L461))</f>
        <v/>
      </c>
      <c r="M461" s="96">
        <f>'6桁'!M461</f>
        <v>0</v>
      </c>
      <c r="N461" s="95" t="str">
        <f>IF(全国標準卸価格!N461="","",IF(ISNUMBER(全国標準卸価格!N461),IF(入力!$C$11=1,ROUNDDOWN(全国標準卸価格!N461*地区別掛け率!N461%,-入力!$C$10),IF(入力!$C$11=2,ROUNDUP(全国標準卸価格!N461*地区別掛け率!N461%,-入力!$C$10),IF(入力!$C$11=3,ROUND(全国標準卸価格!N461*地区別掛け率!N461%,-入力!$C$10),""))),全国標準卸価格!N461))</f>
        <v/>
      </c>
      <c r="O461" s="126">
        <f>'6桁'!O461</f>
        <v>0</v>
      </c>
      <c r="P461" s="95" t="str">
        <f>IF(全国標準卸価格!P461="","",IF(ISNUMBER(全国標準卸価格!P461),IF(入力!$C$11=1,ROUNDDOWN(全国標準卸価格!P461*地区別掛け率!P461%,-入力!$C$10),IF(入力!$C$11=2,ROUNDUP(全国標準卸価格!P461*地区別掛け率!P461%,-入力!$C$10),IF(入力!$C$11=3,ROUND(全国標準卸価格!P461*地区別掛け率!P461%,-入力!$C$10),""))),全国標準卸価格!P461))</f>
        <v/>
      </c>
      <c r="Q461" s="126">
        <f>'6桁'!Q461</f>
        <v>0</v>
      </c>
      <c r="R461" s="95" t="str">
        <f>IF(全国標準卸価格!R461="","",IF(ISNUMBER(全国標準卸価格!R461),IF(入力!$E$11=1,ROUNDDOWN(全国標準卸価格!R461*地区別掛け率!R461%,-入力!$E$10),IF(入力!$E$11=2,ROUNDUP(全国標準卸価格!R461*地区別掛け率!R461%,-入力!$E$10),IF(入力!$E$11=3,ROUND(全国標準卸価格!R461*地区別掛け率!R461%,-入力!$E$10),""))),全国標準卸価格!R461))</f>
        <v/>
      </c>
      <c r="S461" s="96">
        <f>'6桁'!S461</f>
        <v>0</v>
      </c>
      <c r="T461" s="456" t="str">
        <f>IF(全国標準卸価格!T461="","",IF(ISNUMBER(全国標準卸価格!T461),IF(入力!$E$11=1,ROUNDDOWN(全国標準卸価格!T461*地区別掛け率!T461%,-入力!$E$10),IF(入力!$E$11=2,ROUNDUP(全国標準卸価格!T461*地区別掛け率!T461%,-入力!$E$10),IF(入力!$E$11=3,ROUND(全国標準卸価格!T461*地区別掛け率!T461%,-入力!$E$10),""))),全国標準卸価格!T461))</f>
        <v>卸価格設定なし</v>
      </c>
      <c r="U461" s="96" t="str">
        <f>'6桁'!U461</f>
        <v>W★</v>
      </c>
      <c r="V461" s="456" t="str">
        <f>IF(全国標準卸価格!V461="","",IF(ISNUMBER(全国標準卸価格!V461),IF(入力!$E$11=1,ROUNDDOWN(全国標準卸価格!V461*地区別掛け率!V461%,-入力!$E$10),IF(入力!$E$11=2,ROUNDUP(全国標準卸価格!V461*地区別掛け率!V461%,-入力!$E$10),IF(入力!$E$11=3,ROUND(全国標準卸価格!V461*地区別掛け率!V461%,-入力!$E$10),""))),全国標準卸価格!V461))</f>
        <v/>
      </c>
      <c r="W461" s="126">
        <f>'6桁'!W461</f>
        <v>0</v>
      </c>
      <c r="X461" s="456" t="str">
        <f>IF(全国標準卸価格!X461="","",IF(ISNUMBER(全国標準卸価格!X461),IF(入力!$E$11=1,ROUNDDOWN(全国標準卸価格!X461*地区別掛け率!X461%,-入力!$E$10),IF(入力!$E$11=2,ROUNDUP(全国標準卸価格!X461*地区別掛け率!X461%,-入力!$E$10),IF(入力!$E$11=3,ROUND(全国標準卸価格!X461*地区別掛け率!X461%,-入力!$E$10),""))),全国標準卸価格!X461))</f>
        <v/>
      </c>
      <c r="Y461" s="20">
        <f>'6桁'!Y461</f>
        <v>0</v>
      </c>
    </row>
    <row r="462" spans="2:25" ht="30" customHeight="1">
      <c r="B462" s="503"/>
      <c r="C462" s="500" t="s">
        <v>461</v>
      </c>
      <c r="D462" s="501"/>
      <c r="E462" s="500"/>
      <c r="F462" s="587"/>
      <c r="G462" s="342">
        <v>112</v>
      </c>
      <c r="H462" s="95" t="str">
        <f>IF(全国標準卸価格!H462="","",IF(ISNUMBER(全国標準卸価格!H462),IF(入力!$C$11=1,ROUNDDOWN(全国標準卸価格!H462*地区別掛け率!H462%,-入力!$C$10),IF(入力!$C$11=2,ROUNDUP(全国標準卸価格!H462*地区別掛け率!H462%,-入力!$C$10),IF(入力!$C$11=3,ROUND(全国標準卸価格!H462*地区別掛け率!H462%,-入力!$C$10),""))),全国標準卸価格!H462))</f>
        <v/>
      </c>
      <c r="I462" s="96">
        <f>'6桁'!I462</f>
        <v>0</v>
      </c>
      <c r="J462" s="95" t="str">
        <f>IF(全国標準卸価格!J462="","",IF(ISNUMBER(全国標準卸価格!J462),IF(入力!$C$11=1,ROUNDDOWN(全国標準卸価格!J462*地区別掛け率!J462%,-入力!$C$10),IF(入力!$C$11=2,ROUNDUP(全国標準卸価格!J462*地区別掛け率!J462%,-入力!$C$10),IF(入力!$C$11=3,ROUND(全国標準卸価格!J462*地区別掛け率!J462%,-入力!$C$10),""))),全国標準卸価格!J462))</f>
        <v/>
      </c>
      <c r="K462" s="96">
        <f>'6桁'!K462</f>
        <v>0</v>
      </c>
      <c r="L462" s="95" t="str">
        <f>IF(全国標準卸価格!L462="","",IF(ISNUMBER(全国標準卸価格!L462),IF(入力!$C$11=1,ROUNDDOWN(全国標準卸価格!L462*地区別掛け率!L462%,-入力!$C$10),IF(入力!$C$11=2,ROUNDUP(全国標準卸価格!L462*地区別掛け率!L462%,-入力!$C$10),IF(入力!$C$11=3,ROUND(全国標準卸価格!L462*地区別掛け率!L462%,-入力!$C$10),""))),全国標準卸価格!L462))</f>
        <v/>
      </c>
      <c r="M462" s="96">
        <f>'6桁'!M462</f>
        <v>0</v>
      </c>
      <c r="N462" s="95" t="str">
        <f>IF(全国標準卸価格!N462="","",IF(ISNUMBER(全国標準卸価格!N462),IF(入力!$C$11=1,ROUNDDOWN(全国標準卸価格!N462*地区別掛け率!N462%,-入力!$C$10),IF(入力!$C$11=2,ROUNDUP(全国標準卸価格!N462*地区別掛け率!N462%,-入力!$C$10),IF(入力!$C$11=3,ROUND(全国標準卸価格!N462*地区別掛け率!N462%,-入力!$C$10),""))),全国標準卸価格!N462))</f>
        <v/>
      </c>
      <c r="O462" s="110">
        <f>'6桁'!O462</f>
        <v>0</v>
      </c>
      <c r="P462" s="95" t="str">
        <f>IF(全国標準卸価格!P462="","",IF(ISNUMBER(全国標準卸価格!P462),IF(入力!$C$11=1,ROUNDDOWN(全国標準卸価格!P462*地区別掛け率!P462%,-入力!$C$10),IF(入力!$C$11=2,ROUNDUP(全国標準卸価格!P462*地区別掛け率!P462%,-入力!$C$10),IF(入力!$C$11=3,ROUND(全国標準卸価格!P462*地区別掛け率!P462%,-入力!$C$10),""))),全国標準卸価格!P462))</f>
        <v/>
      </c>
      <c r="Q462" s="110">
        <f>'6桁'!Q462</f>
        <v>0</v>
      </c>
      <c r="R462" s="95" t="str">
        <f>IF(全国標準卸価格!R462="","",IF(ISNUMBER(全国標準卸価格!R462),IF(入力!$E$11=1,ROUNDDOWN(全国標準卸価格!R462*地区別掛け率!R462%,-入力!$E$10),IF(入力!$E$11=2,ROUNDUP(全国標準卸価格!R462*地区別掛け率!R462%,-入力!$E$10),IF(入力!$E$11=3,ROUND(全国標準卸価格!R462*地区別掛け率!R462%,-入力!$E$10),""))),全国標準卸価格!R462))</f>
        <v/>
      </c>
      <c r="S462" s="96">
        <f>'6桁'!S462</f>
        <v>0</v>
      </c>
      <c r="T462" s="456" t="str">
        <f>IF(全国標準卸価格!T462="","",IF(ISNUMBER(全国標準卸価格!T462),IF(入力!$E$11=1,ROUNDDOWN(全国標準卸価格!T462*地区別掛け率!T462%,-入力!$E$10),IF(入力!$E$11=2,ROUNDUP(全国標準卸価格!T462*地区別掛け率!T462%,-入力!$E$10),IF(入力!$E$11=3,ROUND(全国標準卸価格!T462*地区別掛け率!T462%,-入力!$E$10),""))),全国標準卸価格!T462))</f>
        <v>卸価格設定なし</v>
      </c>
      <c r="U462" s="96" t="str">
        <f>'6桁'!U462</f>
        <v>Y★</v>
      </c>
      <c r="V462" s="456" t="str">
        <f>IF(全国標準卸価格!V462="","",IF(ISNUMBER(全国標準卸価格!V462),IF(入力!$E$11=1,ROUNDDOWN(全国標準卸価格!V462*地区別掛け率!V462%,-入力!$E$10),IF(入力!$E$11=2,ROUNDUP(全国標準卸価格!V462*地区別掛け率!V462%,-入力!$E$10),IF(入力!$E$11=3,ROUND(全国標準卸価格!V462*地区別掛け率!V462%,-入力!$E$10),""))),全国標準卸価格!V462))</f>
        <v/>
      </c>
      <c r="W462" s="126">
        <f>'6桁'!W462</f>
        <v>0</v>
      </c>
      <c r="X462" s="456" t="str">
        <f>IF(全国標準卸価格!X462="","",IF(ISNUMBER(全国標準卸価格!X462),IF(入力!$E$11=1,ROUNDDOWN(全国標準卸価格!X462*地区別掛け率!X462%,-入力!$E$10),IF(入力!$E$11=2,ROUNDUP(全国標準卸価格!X462*地区別掛け率!X462%,-入力!$E$10),IF(入力!$E$11=3,ROUND(全国標準卸価格!X462*地区別掛け率!X462%,-入力!$E$10),""))),全国標準卸価格!X462))</f>
        <v/>
      </c>
      <c r="Y462" s="20">
        <f>'6桁'!Y462</f>
        <v>0</v>
      </c>
    </row>
    <row r="463" spans="2:25" ht="30" customHeight="1">
      <c r="B463" s="503"/>
      <c r="C463" s="500" t="s">
        <v>463</v>
      </c>
      <c r="D463" s="501"/>
      <c r="E463" s="500">
        <v>110</v>
      </c>
      <c r="F463" s="587"/>
      <c r="G463" s="342">
        <v>114</v>
      </c>
      <c r="H463" s="95" t="str">
        <f>IF(全国標準卸価格!H463="","",IF(ISNUMBER(全国標準卸価格!H463),IF(入力!$C$11=1,ROUNDDOWN(全国標準卸価格!H463*地区別掛け率!H463%,-入力!$C$10),IF(入力!$C$11=2,ROUNDUP(全国標準卸価格!H463*地区別掛け率!H463%,-入力!$C$10),IF(入力!$C$11=3,ROUND(全国標準卸価格!H463*地区別掛け率!H463%,-入力!$C$10),""))),全国標準卸価格!H463))</f>
        <v/>
      </c>
      <c r="I463" s="96">
        <f>'6桁'!I463</f>
        <v>0</v>
      </c>
      <c r="J463" s="95" t="str">
        <f>IF(全国標準卸価格!J463="","",IF(ISNUMBER(全国標準卸価格!J463),IF(入力!$C$11=1,ROUNDDOWN(全国標準卸価格!J463*地区別掛け率!J463%,-入力!$C$10),IF(入力!$C$11=2,ROUNDUP(全国標準卸価格!J463*地区別掛け率!J463%,-入力!$C$10),IF(入力!$C$11=3,ROUND(全国標準卸価格!J463*地区別掛け率!J463%,-入力!$C$10),""))),全国標準卸価格!J463))</f>
        <v/>
      </c>
      <c r="K463" s="96">
        <f>'6桁'!K463</f>
        <v>0</v>
      </c>
      <c r="L463" s="95" t="str">
        <f>IF(全国標準卸価格!L463="","",IF(ISNUMBER(全国標準卸価格!L463),IF(入力!$C$11=1,ROUNDDOWN(全国標準卸価格!L463*地区別掛け率!L463%,-入力!$C$10),IF(入力!$C$11=2,ROUNDUP(全国標準卸価格!L463*地区別掛け率!L463%,-入力!$C$10),IF(入力!$C$11=3,ROUND(全国標準卸価格!L463*地区別掛け率!L463%,-入力!$C$10),""))),全国標準卸価格!L463))</f>
        <v/>
      </c>
      <c r="M463" s="96">
        <f>'6桁'!M463</f>
        <v>0</v>
      </c>
      <c r="N463" s="95" t="str">
        <f>IF(全国標準卸価格!N463="","",IF(ISNUMBER(全国標準卸価格!N463),IF(入力!$C$11=1,ROUNDDOWN(全国標準卸価格!N463*地区別掛け率!N463%,-入力!$C$10),IF(入力!$C$11=2,ROUNDUP(全国標準卸価格!N463*地区別掛け率!N463%,-入力!$C$10),IF(入力!$C$11=3,ROUND(全国標準卸価格!N463*地区別掛け率!N463%,-入力!$C$10),""))),全国標準卸価格!N463))</f>
        <v/>
      </c>
      <c r="O463" s="96">
        <f>'6桁'!O463</f>
        <v>0</v>
      </c>
      <c r="P463" s="95" t="str">
        <f>IF(全国標準卸価格!P463="","",IF(ISNUMBER(全国標準卸価格!P463),IF(入力!$C$11=1,ROUNDDOWN(全国標準卸価格!P463*地区別掛け率!P463%,-入力!$C$10),IF(入力!$C$11=2,ROUNDUP(全国標準卸価格!P463*地区別掛け率!P463%,-入力!$C$10),IF(入力!$C$11=3,ROUND(全国標準卸価格!P463*地区別掛け率!P463%,-入力!$C$10),""))),全国標準卸価格!P463))</f>
        <v/>
      </c>
      <c r="Q463" s="96">
        <f>'6桁'!Q463</f>
        <v>0</v>
      </c>
      <c r="R463" s="95" t="str">
        <f>IF(全国標準卸価格!R463="","",IF(ISNUMBER(全国標準卸価格!R463),IF(入力!$E$11=1,ROUNDDOWN(全国標準卸価格!R463*地区別掛け率!R463%,-入力!$E$10),IF(入力!$E$11=2,ROUNDUP(全国標準卸価格!R463*地区別掛け率!R463%,-入力!$E$10),IF(入力!$E$11=3,ROUND(全国標準卸価格!R463*地区別掛け率!R463%,-入力!$E$10),""))),全国標準卸価格!R463))</f>
        <v/>
      </c>
      <c r="S463" s="96">
        <f>'6桁'!S463</f>
        <v>0</v>
      </c>
      <c r="T463" s="456" t="str">
        <f>IF(全国標準卸価格!T463="","",IF(ISNUMBER(全国標準卸価格!T463),IF(入力!$E$11=1,ROUNDDOWN(全国標準卸価格!T463*地区別掛け率!T463%,-入力!$E$10),IF(入力!$E$11=2,ROUNDUP(全国標準卸価格!T463*地区別掛け率!T463%,-入力!$E$10),IF(入力!$E$11=3,ROUND(全国標準卸価格!T463*地区別掛け率!T463%,-入力!$E$10),""))),全国標準卸価格!T463))</f>
        <v>卸価格設定なし</v>
      </c>
      <c r="U463" s="96" t="str">
        <f>'6桁'!U463</f>
        <v>W★</v>
      </c>
      <c r="V463" s="456" t="str">
        <f>IF(全国標準卸価格!V463="","",IF(ISNUMBER(全国標準卸価格!V463),IF(入力!$E$11=1,ROUNDDOWN(全国標準卸価格!V463*地区別掛け率!V463%,-入力!$E$10),IF(入力!$E$11=2,ROUNDUP(全国標準卸価格!V463*地区別掛け率!V463%,-入力!$E$10),IF(入力!$E$11=3,ROUND(全国標準卸価格!V463*地区別掛け率!V463%,-入力!$E$10),""))),全国標準卸価格!V463))</f>
        <v/>
      </c>
      <c r="W463" s="126">
        <f>'6桁'!W463</f>
        <v>0</v>
      </c>
      <c r="X463" s="456" t="str">
        <f>IF(全国標準卸価格!X463="","",IF(ISNUMBER(全国標準卸価格!X463),IF(入力!$E$11=1,ROUNDDOWN(全国標準卸価格!X463*地区別掛け率!X463%,-入力!$E$10),IF(入力!$E$11=2,ROUNDUP(全国標準卸価格!X463*地区別掛け率!X463%,-入力!$E$10),IF(入力!$E$11=3,ROUND(全国標準卸価格!X463*地区別掛け率!X463%,-入力!$E$10),""))),全国標準卸価格!X463))</f>
        <v/>
      </c>
      <c r="Y463" s="20">
        <f>'6桁'!Y463</f>
        <v>0</v>
      </c>
    </row>
    <row r="464" spans="2:25" ht="30" customHeight="1">
      <c r="B464" s="503"/>
      <c r="C464" s="500" t="s">
        <v>1327</v>
      </c>
      <c r="D464" s="501"/>
      <c r="E464" s="500"/>
      <c r="F464" s="587"/>
      <c r="G464" s="342">
        <v>104</v>
      </c>
      <c r="H464" s="95" t="str">
        <f>IF(全国標準卸価格!H464="","",IF(ISNUMBER(全国標準卸価格!H464),IF(入力!$C$11=1,ROUNDDOWN(全国標準卸価格!H464*地区別掛け率!H464%,-入力!$C$10),IF(入力!$C$11=2,ROUNDUP(全国標準卸価格!H464*地区別掛け率!H464%,-入力!$C$10),IF(入力!$C$11=3,ROUND(全国標準卸価格!H464*地区別掛け率!H464%,-入力!$C$10),""))),全国標準卸価格!H464))</f>
        <v/>
      </c>
      <c r="I464" s="96">
        <f>'6桁'!I464</f>
        <v>0</v>
      </c>
      <c r="J464" s="95" t="str">
        <f>IF(全国標準卸価格!J464="","",IF(ISNUMBER(全国標準卸価格!J464),IF(入力!$C$11=1,ROUNDDOWN(全国標準卸価格!J464*地区別掛け率!J464%,-入力!$C$10),IF(入力!$C$11=2,ROUNDUP(全国標準卸価格!J464*地区別掛け率!J464%,-入力!$C$10),IF(入力!$C$11=3,ROUND(全国標準卸価格!J464*地区別掛け率!J464%,-入力!$C$10),""))),全国標準卸価格!J464))</f>
        <v/>
      </c>
      <c r="K464" s="96">
        <f>'6桁'!K464</f>
        <v>0</v>
      </c>
      <c r="L464" s="95">
        <f>IF(全国標準卸価格!L464="","",IF(ISNUMBER(全国標準卸価格!L464),IF(入力!$C$11=1,ROUNDDOWN(全国標準卸価格!L464*地区別掛け率!L464%,-入力!$C$10),IF(入力!$C$11=2,ROUNDUP(全国標準卸価格!L464*地区別掛け率!L464%,-入力!$C$10),IF(入力!$C$11=3,ROUND(全国標準卸価格!L464*地区別掛け率!L464%,-入力!$C$10),""))),全国標準卸価格!L464))</f>
        <v>44500</v>
      </c>
      <c r="M464" s="96" t="str">
        <f>'6桁'!M464</f>
        <v>⑨V★</v>
      </c>
      <c r="N464" s="95" t="str">
        <f>IF(全国標準卸価格!N464="","",IF(ISNUMBER(全国標準卸価格!N464),IF(入力!$C$11=1,ROUNDDOWN(全国標準卸価格!N464*地区別掛け率!N464%,-入力!$C$10),IF(入力!$C$11=2,ROUNDUP(全国標準卸価格!N464*地区別掛け率!N464%,-入力!$C$10),IF(入力!$C$11=3,ROUND(全国標準卸価格!N464*地区別掛け率!N464%,-入力!$C$10),""))),全国標準卸価格!N464))</f>
        <v/>
      </c>
      <c r="O464" s="96">
        <f>'6桁'!O464</f>
        <v>0</v>
      </c>
      <c r="P464" s="95" t="str">
        <f>IF(全国標準卸価格!P464="","",IF(ISNUMBER(全国標準卸価格!P464),IF(入力!$C$11=1,ROUNDDOWN(全国標準卸価格!P464*地区別掛け率!P464%,-入力!$C$10),IF(入力!$C$11=2,ROUNDUP(全国標準卸価格!P464*地区別掛け率!P464%,-入力!$C$10),IF(入力!$C$11=3,ROUND(全国標準卸価格!P464*地区別掛け率!P464%,-入力!$C$10),""))),全国標準卸価格!P464))</f>
        <v/>
      </c>
      <c r="Q464" s="96">
        <f>'6桁'!Q464</f>
        <v>0</v>
      </c>
      <c r="R464" s="95" t="str">
        <f>IF(全国標準卸価格!R464="","",IF(ISNUMBER(全国標準卸価格!R464),IF(入力!$E$11=1,ROUNDDOWN(全国標準卸価格!R464*地区別掛け率!R464%,-入力!$E$10),IF(入力!$E$11=2,ROUNDUP(全国標準卸価格!R464*地区別掛け率!R464%,-入力!$E$10),IF(入力!$E$11=3,ROUND(全国標準卸価格!R464*地区別掛け率!R464%,-入力!$E$10),""))),全国標準卸価格!R464))</f>
        <v/>
      </c>
      <c r="S464" s="96">
        <f>'6桁'!S464</f>
        <v>0</v>
      </c>
      <c r="T464" s="456" t="str">
        <f>IF(全国標準卸価格!T464="","",IF(ISNUMBER(全国標準卸価格!T464),IF(入力!$E$11=1,ROUNDDOWN(全国標準卸価格!T464*地区別掛け率!T464%,-入力!$E$10),IF(入力!$E$11=2,ROUNDUP(全国標準卸価格!T464*地区別掛け率!T464%,-入力!$E$10),IF(入力!$E$11=3,ROUND(全国標準卸価格!T464*地区別掛け率!T464%,-入力!$E$10),""))),全国標準卸価格!T464))</f>
        <v/>
      </c>
      <c r="U464" s="96">
        <f>'6桁'!U464</f>
        <v>0</v>
      </c>
      <c r="V464" s="456" t="str">
        <f>IF(全国標準卸価格!V464="","",IF(ISNUMBER(全国標準卸価格!V464),IF(入力!$E$11=1,ROUNDDOWN(全国標準卸価格!V464*地区別掛け率!V464%,-入力!$E$10),IF(入力!$E$11=2,ROUNDUP(全国標準卸価格!V464*地区別掛け率!V464%,-入力!$E$10),IF(入力!$E$11=3,ROUND(全国標準卸価格!V464*地区別掛け率!V464%,-入力!$E$10),""))),全国標準卸価格!V464))</f>
        <v/>
      </c>
      <c r="W464" s="126">
        <f>'6桁'!W464</f>
        <v>0</v>
      </c>
      <c r="X464" s="456" t="str">
        <f>IF(全国標準卸価格!X464="","",IF(ISNUMBER(全国標準卸価格!X464),IF(入力!$E$11=1,ROUNDDOWN(全国標準卸価格!X464*地区別掛け率!X464%,-入力!$E$10),IF(入力!$E$11=2,ROUNDUP(全国標準卸価格!X464*地区別掛け率!X464%,-入力!$E$10),IF(入力!$E$11=3,ROUND(全国標準卸価格!X464*地区別掛け率!X464%,-入力!$E$10),""))),全国標準卸価格!X464))</f>
        <v/>
      </c>
      <c r="Y464" s="20">
        <f>'6桁'!Y464</f>
        <v>0</v>
      </c>
    </row>
    <row r="465" spans="2:25" ht="30" customHeight="1">
      <c r="B465" s="503"/>
      <c r="C465" s="500" t="s">
        <v>299</v>
      </c>
      <c r="D465" s="501"/>
      <c r="E465" s="500">
        <v>105</v>
      </c>
      <c r="F465" s="587"/>
      <c r="G465" s="342">
        <v>109</v>
      </c>
      <c r="H465" s="95" t="str">
        <f>IF(全国標準卸価格!H465="","",IF(ISNUMBER(全国標準卸価格!H465),IF(入力!$C$11=1,ROUNDDOWN(全国標準卸価格!H465*地区別掛け率!H465%,-入力!$C$10),IF(入力!$C$11=2,ROUNDUP(全国標準卸価格!H465*地区別掛け率!H465%,-入力!$C$10),IF(入力!$C$11=3,ROUND(全国標準卸価格!H465*地区別掛け率!H465%,-入力!$C$10),""))),全国標準卸価格!H465))</f>
        <v/>
      </c>
      <c r="I465" s="96">
        <f>'6桁'!I465</f>
        <v>0</v>
      </c>
      <c r="J465" s="95" t="str">
        <f>IF(全国標準卸価格!J465="","",IF(ISNUMBER(全国標準卸価格!J465),IF(入力!$C$11=1,ROUNDDOWN(全国標準卸価格!J465*地区別掛け率!J465%,-入力!$C$10),IF(入力!$C$11=2,ROUNDUP(全国標準卸価格!J465*地区別掛け率!J465%,-入力!$C$10),IF(入力!$C$11=3,ROUND(全国標準卸価格!J465*地区別掛け率!J465%,-入力!$C$10),""))),全国標準卸価格!J465))</f>
        <v/>
      </c>
      <c r="K465" s="96">
        <f>'6桁'!K465</f>
        <v>0</v>
      </c>
      <c r="L465" s="95" t="str">
        <f>IF(全国標準卸価格!L465="","",IF(ISNUMBER(全国標準卸価格!L465),IF(入力!$C$11=1,ROUNDDOWN(全国標準卸価格!L465*地区別掛け率!L465%,-入力!$C$10),IF(入力!$C$11=2,ROUNDUP(全国標準卸価格!L465*地区別掛け率!L465%,-入力!$C$10),IF(入力!$C$11=3,ROUND(全国標準卸価格!L465*地区別掛け率!L465%,-入力!$C$10),""))),全国標準卸価格!L465))</f>
        <v/>
      </c>
      <c r="M465" s="96">
        <f>'6桁'!M465</f>
        <v>0</v>
      </c>
      <c r="N465" s="95" t="str">
        <f>IF(全国標準卸価格!N465="","",IF(ISNUMBER(全国標準卸価格!N465),IF(入力!$C$11=1,ROUNDDOWN(全国標準卸価格!N465*地区別掛け率!N465%,-入力!$C$10),IF(入力!$C$11=2,ROUNDUP(全国標準卸価格!N465*地区別掛け率!N465%,-入力!$C$10),IF(入力!$C$11=3,ROUND(全国標準卸価格!N465*地区別掛け率!N465%,-入力!$C$10),""))),全国標準卸価格!N465))</f>
        <v/>
      </c>
      <c r="O465" s="96">
        <f>'6桁'!O465</f>
        <v>0</v>
      </c>
      <c r="P465" s="95" t="str">
        <f>IF(全国標準卸価格!P465="","",IF(ISNUMBER(全国標準卸価格!P465),IF(入力!$C$11=1,ROUNDDOWN(全国標準卸価格!P465*地区別掛け率!P465%,-入力!$C$10),IF(入力!$C$11=2,ROUNDUP(全国標準卸価格!P465*地区別掛け率!P465%,-入力!$C$10),IF(入力!$C$11=3,ROUND(全国標準卸価格!P465*地区別掛け率!P465%,-入力!$C$10),""))),全国標準卸価格!P465))</f>
        <v/>
      </c>
      <c r="Q465" s="96">
        <f>'6桁'!Q465</f>
        <v>0</v>
      </c>
      <c r="R465" s="95">
        <f>IF(全国標準卸価格!R465="","",IF(ISNUMBER(全国標準卸価格!R465),IF(入力!$E$11=1,ROUNDDOWN(全国標準卸価格!R465*地区別掛け率!R465%,-入力!$E$10),IF(入力!$E$11=2,ROUNDUP(全国標準卸価格!R465*地区別掛け率!R465%,-入力!$E$10),IF(入力!$E$11=3,ROUND(全国標準卸価格!R465*地区別掛け率!R465%,-入力!$E$10),""))),全国標準卸価格!R465))</f>
        <v>47500</v>
      </c>
      <c r="S465" s="96" t="str">
        <f>'6桁'!S465</f>
        <v>Y★</v>
      </c>
      <c r="T465" s="456" t="str">
        <f>IF(全国標準卸価格!T465="","",IF(ISNUMBER(全国標準卸価格!T465),IF(入力!$E$11=1,ROUNDDOWN(全国標準卸価格!T465*地区別掛け率!T465%,-入力!$E$10),IF(入力!$E$11=2,ROUNDUP(全国標準卸価格!T465*地区別掛け率!T465%,-入力!$E$10),IF(入力!$E$11=3,ROUND(全国標準卸価格!T465*地区別掛け率!T465%,-入力!$E$10),""))),全国標準卸価格!T465))</f>
        <v/>
      </c>
      <c r="U465" s="96">
        <f>'6桁'!U465</f>
        <v>0</v>
      </c>
      <c r="V465" s="456" t="str">
        <f>IF(全国標準卸価格!V465="","",IF(ISNUMBER(全国標準卸価格!V465),IF(入力!$E$11=1,ROUNDDOWN(全国標準卸価格!V465*地区別掛け率!V465%,-入力!$E$10),IF(入力!$E$11=2,ROUNDUP(全国標準卸価格!V465*地区別掛け率!V465%,-入力!$E$10),IF(入力!$E$11=3,ROUND(全国標準卸価格!V465*地区別掛け率!V465%,-入力!$E$10),""))),全国標準卸価格!V465))</f>
        <v/>
      </c>
      <c r="W465" s="126">
        <f>'6桁'!W465</f>
        <v>0</v>
      </c>
      <c r="X465" s="456" t="str">
        <f>IF(全国標準卸価格!X465="","",IF(ISNUMBER(全国標準卸価格!X465),IF(入力!$E$11=1,ROUNDDOWN(全国標準卸価格!X465*地区別掛け率!X465%,-入力!$E$10),IF(入力!$E$11=2,ROUNDUP(全国標準卸価格!X465*地区別掛け率!X465%,-入力!$E$10),IF(入力!$E$11=3,ROUND(全国標準卸価格!X465*地区別掛け率!X465%,-入力!$E$10),""))),全国標準卸価格!X465))</f>
        <v/>
      </c>
      <c r="Y465" s="20">
        <f>'6桁'!Y465</f>
        <v>0</v>
      </c>
    </row>
    <row r="466" spans="2:25" ht="30" customHeight="1">
      <c r="B466" s="503"/>
      <c r="C466" s="500" t="s">
        <v>450</v>
      </c>
      <c r="D466" s="501"/>
      <c r="E466" s="500"/>
      <c r="F466" s="587"/>
      <c r="G466" s="342">
        <v>111</v>
      </c>
      <c r="H466" s="95" t="str">
        <f>IF(全国標準卸価格!H466="","",IF(ISNUMBER(全国標準卸価格!H466),IF(入力!$C$11=1,ROUNDDOWN(全国標準卸価格!H466*地区別掛け率!H466%,-入力!$C$10),IF(入力!$C$11=2,ROUNDUP(全国標準卸価格!H466*地区別掛け率!H466%,-入力!$C$10),IF(入力!$C$11=3,ROUND(全国標準卸価格!H466*地区別掛け率!H466%,-入力!$C$10),""))),全国標準卸価格!H466))</f>
        <v/>
      </c>
      <c r="I466" s="96">
        <f>'6桁'!I466</f>
        <v>0</v>
      </c>
      <c r="J466" s="95" t="str">
        <f>IF(全国標準卸価格!J466="","",IF(ISNUMBER(全国標準卸価格!J466),IF(入力!$C$11=1,ROUNDDOWN(全国標準卸価格!J466*地区別掛け率!J466%,-入力!$C$10),IF(入力!$C$11=2,ROUNDUP(全国標準卸価格!J466*地区別掛け率!J466%,-入力!$C$10),IF(入力!$C$11=3,ROUND(全国標準卸価格!J466*地区別掛け率!J466%,-入力!$C$10),""))),全国標準卸価格!J466))</f>
        <v/>
      </c>
      <c r="K466" s="96">
        <f>'6桁'!K466</f>
        <v>0</v>
      </c>
      <c r="L466" s="95" t="str">
        <f>IF(全国標準卸価格!L466="","",IF(ISNUMBER(全国標準卸価格!L466),IF(入力!$C$11=1,ROUNDDOWN(全国標準卸価格!L466*地区別掛け率!L466%,-入力!$C$10),IF(入力!$C$11=2,ROUNDUP(全国標準卸価格!L466*地区別掛け率!L466%,-入力!$C$10),IF(入力!$C$11=3,ROUND(全国標準卸価格!L466*地区別掛け率!L466%,-入力!$C$10),""))),全国標準卸価格!L466))</f>
        <v/>
      </c>
      <c r="M466" s="96">
        <f>'6桁'!M466</f>
        <v>0</v>
      </c>
      <c r="N466" s="95" t="str">
        <f>IF(全国標準卸価格!N466="","",IF(ISNUMBER(全国標準卸価格!N466),IF(入力!$C$11=1,ROUNDDOWN(全国標準卸価格!N466*地区別掛け率!N466%,-入力!$C$10),IF(入力!$C$11=2,ROUNDUP(全国標準卸価格!N466*地区別掛け率!N466%,-入力!$C$10),IF(入力!$C$11=3,ROUND(全国標準卸価格!N466*地区別掛け率!N466%,-入力!$C$10),""))),全国標準卸価格!N466))</f>
        <v/>
      </c>
      <c r="O466" s="96">
        <f>'6桁'!O466</f>
        <v>0</v>
      </c>
      <c r="P466" s="95" t="str">
        <f>IF(全国標準卸価格!P466="","",IF(ISNUMBER(全国標準卸価格!P466),IF(入力!$C$11=1,ROUNDDOWN(全国標準卸価格!P466*地区別掛け率!P466%,-入力!$C$10),IF(入力!$C$11=2,ROUNDUP(全国標準卸価格!P466*地区別掛け率!P466%,-入力!$C$10),IF(入力!$C$11=3,ROUND(全国標準卸価格!P466*地区別掛け率!P466%,-入力!$C$10),""))),全国標準卸価格!P466))</f>
        <v/>
      </c>
      <c r="Q466" s="96">
        <f>'6桁'!Q466</f>
        <v>0</v>
      </c>
      <c r="R466" s="95" t="str">
        <f>IF(全国標準卸価格!R466="","",IF(ISNUMBER(全国標準卸価格!R466),IF(入力!$E$11=1,ROUNDDOWN(全国標準卸価格!R466*地区別掛け率!R466%,-入力!$E$10),IF(入力!$E$11=2,ROUNDUP(全国標準卸価格!R466*地区別掛け率!R466%,-入力!$E$10),IF(入力!$E$11=3,ROUND(全国標準卸価格!R466*地区別掛け率!R466%,-入力!$E$10),""))),全国標準卸価格!R466))</f>
        <v/>
      </c>
      <c r="S466" s="96">
        <f>'6桁'!S466</f>
        <v>0</v>
      </c>
      <c r="T466" s="456" t="str">
        <f>IF(全国標準卸価格!T466="","",IF(ISNUMBER(全国標準卸価格!T466),IF(入力!$E$11=1,ROUNDDOWN(全国標準卸価格!T466*地区別掛け率!T466%,-入力!$E$10),IF(入力!$E$11=2,ROUNDUP(全国標準卸価格!T466*地区別掛け率!T466%,-入力!$E$10),IF(入力!$E$11=3,ROUND(全国標準卸価格!T466*地区別掛け率!T466%,-入力!$E$10),""))),全国標準卸価格!T466))</f>
        <v/>
      </c>
      <c r="U466" s="96">
        <f>'6桁'!U466</f>
        <v>0</v>
      </c>
      <c r="V466" s="456" t="str">
        <f>IF(全国標準卸価格!V466="","",IF(ISNUMBER(全国標準卸価格!V466),IF(入力!$E$11=1,ROUNDDOWN(全国標準卸価格!V466*地区別掛け率!V466%,-入力!$E$10),IF(入力!$E$11=2,ROUNDUP(全国標準卸価格!V466*地区別掛け率!V466%,-入力!$E$10),IF(入力!$E$11=3,ROUND(全国標準卸価格!V466*地区別掛け率!V466%,-入力!$E$10),""))),全国標準卸価格!V466))</f>
        <v/>
      </c>
      <c r="W466" s="126">
        <f>'6桁'!W466</f>
        <v>0</v>
      </c>
      <c r="X466" s="456" t="str">
        <f>IF(全国標準卸価格!X466="","",IF(ISNUMBER(全国標準卸価格!X466),IF(入力!$E$11=1,ROUNDDOWN(全国標準卸価格!X466*地区別掛け率!X466%,-入力!$E$10),IF(入力!$E$11=2,ROUNDUP(全国標準卸価格!X466*地区別掛け率!X466%,-入力!$E$10),IF(入力!$E$11=3,ROUND(全国標準卸価格!X466*地区別掛け率!X466%,-入力!$E$10),""))),全国標準卸価格!X466))</f>
        <v>卸価格設定なし</v>
      </c>
      <c r="Y466" s="20" t="str">
        <f>'6桁'!Y466</f>
        <v>H★</v>
      </c>
    </row>
    <row r="467" spans="2:25" ht="30" customHeight="1">
      <c r="B467" s="503"/>
      <c r="C467" s="500" t="s">
        <v>466</v>
      </c>
      <c r="D467" s="501"/>
      <c r="E467" s="500"/>
      <c r="F467" s="587"/>
      <c r="G467" s="342">
        <v>113</v>
      </c>
      <c r="H467" s="95" t="str">
        <f>IF(全国標準卸価格!H467="","",IF(ISNUMBER(全国標準卸価格!H467),IF(入力!$C$11=1,ROUNDDOWN(全国標準卸価格!H467*地区別掛け率!H467%,-入力!$C$10),IF(入力!$C$11=2,ROUNDUP(全国標準卸価格!H467*地区別掛け率!H467%,-入力!$C$10),IF(入力!$C$11=3,ROUND(全国標準卸価格!H467*地区別掛け率!H467%,-入力!$C$10),""))),全国標準卸価格!H467))</f>
        <v/>
      </c>
      <c r="I467" s="96">
        <f>'6桁'!I467</f>
        <v>0</v>
      </c>
      <c r="J467" s="95" t="str">
        <f>IF(全国標準卸価格!J467="","",IF(ISNUMBER(全国標準卸価格!J467),IF(入力!$C$11=1,ROUNDDOWN(全国標準卸価格!J467*地区別掛け率!J467%,-入力!$C$10),IF(入力!$C$11=2,ROUNDUP(全国標準卸価格!J467*地区別掛け率!J467%,-入力!$C$10),IF(入力!$C$11=3,ROUND(全国標準卸価格!J467*地区別掛け率!J467%,-入力!$C$10),""))),全国標準卸価格!J467))</f>
        <v/>
      </c>
      <c r="K467" s="96">
        <f>'6桁'!K467</f>
        <v>0</v>
      </c>
      <c r="L467" s="95" t="str">
        <f>IF(全国標準卸価格!L467="","",IF(ISNUMBER(全国標準卸価格!L467),IF(入力!$C$11=1,ROUNDDOWN(全国標準卸価格!L467*地区別掛け率!L467%,-入力!$C$10),IF(入力!$C$11=2,ROUNDUP(全国標準卸価格!L467*地区別掛け率!L467%,-入力!$C$10),IF(入力!$C$11=3,ROUND(全国標準卸価格!L467*地区別掛け率!L467%,-入力!$C$10),""))),全国標準卸価格!L467))</f>
        <v/>
      </c>
      <c r="M467" s="96">
        <f>'6桁'!M467</f>
        <v>0</v>
      </c>
      <c r="N467" s="95" t="str">
        <f>IF(全国標準卸価格!N467="","",IF(ISNUMBER(全国標準卸価格!N467),IF(入力!$C$11=1,ROUNDDOWN(全国標準卸価格!N467*地区別掛け率!N467%,-入力!$C$10),IF(入力!$C$11=2,ROUNDUP(全国標準卸価格!N467*地区別掛け率!N467%,-入力!$C$10),IF(入力!$C$11=3,ROUND(全国標準卸価格!N467*地区別掛け率!N467%,-入力!$C$10),""))),全国標準卸価格!N467))</f>
        <v/>
      </c>
      <c r="O467" s="96">
        <f>'6桁'!O467</f>
        <v>0</v>
      </c>
      <c r="P467" s="95" t="str">
        <f>IF(全国標準卸価格!P467="","",IF(ISNUMBER(全国標準卸価格!P467),IF(入力!$C$11=1,ROUNDDOWN(全国標準卸価格!P467*地区別掛け率!P467%,-入力!$C$10),IF(入力!$C$11=2,ROUNDUP(全国標準卸価格!P467*地区別掛け率!P467%,-入力!$C$10),IF(入力!$C$11=3,ROUND(全国標準卸価格!P467*地区別掛け率!P467%,-入力!$C$10),""))),全国標準卸価格!P467))</f>
        <v/>
      </c>
      <c r="Q467" s="96">
        <f>'6桁'!Q467</f>
        <v>0</v>
      </c>
      <c r="R467" s="95" t="str">
        <f>IF(全国標準卸価格!R467="","",IF(ISNUMBER(全国標準卸価格!R467),IF(入力!$E$11=1,ROUNDDOWN(全国標準卸価格!R467*地区別掛け率!R467%,-入力!$E$10),IF(入力!$E$11=2,ROUNDUP(全国標準卸価格!R467*地区別掛け率!R467%,-入力!$E$10),IF(入力!$E$11=3,ROUND(全国標準卸価格!R467*地区別掛け率!R467%,-入力!$E$10),""))),全国標準卸価格!R467))</f>
        <v/>
      </c>
      <c r="S467" s="96">
        <f>'6桁'!S467</f>
        <v>0</v>
      </c>
      <c r="T467" s="456" t="str">
        <f>IF(全国標準卸価格!T467="","",IF(ISNUMBER(全国標準卸価格!T467),IF(入力!$E$11=1,ROUNDDOWN(全国標準卸価格!T467*地区別掛け率!T467%,-入力!$E$10),IF(入力!$E$11=2,ROUNDUP(全国標準卸価格!T467*地区別掛け率!T467%,-入力!$E$10),IF(入力!$E$11=3,ROUND(全国標準卸価格!T467*地区別掛け率!T467%,-入力!$E$10),""))),全国標準卸価格!T467))</f>
        <v>卸価格設定なし</v>
      </c>
      <c r="U467" s="96" t="str">
        <f>'6桁'!U467</f>
        <v>Y★</v>
      </c>
      <c r="V467" s="456" t="str">
        <f>IF(全国標準卸価格!V467="","",IF(ISNUMBER(全国標準卸価格!V467),IF(入力!$E$11=1,ROUNDDOWN(全国標準卸価格!V467*地区別掛け率!V467%,-入力!$E$10),IF(入力!$E$11=2,ROUNDUP(全国標準卸価格!V467*地区別掛け率!V467%,-入力!$E$10),IF(入力!$E$11=3,ROUND(全国標準卸価格!V467*地区別掛け率!V467%,-入力!$E$10),""))),全国標準卸価格!V467))</f>
        <v/>
      </c>
      <c r="W467" s="126">
        <f>'6桁'!W467</f>
        <v>0</v>
      </c>
      <c r="X467" s="456" t="str">
        <f>IF(全国標準卸価格!X467="","",IF(ISNUMBER(全国標準卸価格!X467),IF(入力!$E$11=1,ROUNDDOWN(全国標準卸価格!X467*地区別掛け率!X467%,-入力!$E$10),IF(入力!$E$11=2,ROUNDUP(全国標準卸価格!X467*地区別掛け率!X467%,-入力!$E$10),IF(入力!$E$11=3,ROUND(全国標準卸価格!X467*地区別掛け率!X467%,-入力!$E$10),""))),全国標準卸価格!X467))</f>
        <v/>
      </c>
      <c r="Y467" s="20">
        <f>'6桁'!Y467</f>
        <v>0</v>
      </c>
    </row>
    <row r="468" spans="2:25" ht="30" customHeight="1">
      <c r="B468" s="503"/>
      <c r="C468" s="500" t="s">
        <v>508</v>
      </c>
      <c r="D468" s="501"/>
      <c r="E468" s="500">
        <v>112</v>
      </c>
      <c r="F468" s="587"/>
      <c r="G468" s="342"/>
      <c r="H468" s="95" t="str">
        <f>IF(全国標準卸価格!H468="","",IF(ISNUMBER(全国標準卸価格!H468),IF(入力!$C$11=1,ROUNDDOWN(全国標準卸価格!H468*地区別掛け率!H468%,-入力!$C$10),IF(入力!$C$11=2,ROUNDUP(全国標準卸価格!H468*地区別掛け率!H468%,-入力!$C$10),IF(入力!$C$11=3,ROUND(全国標準卸価格!H468*地区別掛け率!H468%,-入力!$C$10),""))),全国標準卸価格!H468))</f>
        <v/>
      </c>
      <c r="I468" s="96">
        <f>'6桁'!I468</f>
        <v>0</v>
      </c>
      <c r="J468" s="95" t="str">
        <f>IF(全国標準卸価格!J468="","",IF(ISNUMBER(全国標準卸価格!J468),IF(入力!$C$11=1,ROUNDDOWN(全国標準卸価格!J468*地区別掛け率!J468%,-入力!$C$10),IF(入力!$C$11=2,ROUNDUP(全国標準卸価格!J468*地区別掛け率!J468%,-入力!$C$10),IF(入力!$C$11=3,ROUND(全国標準卸価格!J468*地区別掛け率!J468%,-入力!$C$10),""))),全国標準卸価格!J468))</f>
        <v/>
      </c>
      <c r="K468" s="96">
        <f>'6桁'!K468</f>
        <v>0</v>
      </c>
      <c r="L468" s="95">
        <f>IF(全国標準卸価格!L468="","",IF(ISNUMBER(全国標準卸価格!L468),IF(入力!$C$11=1,ROUNDDOWN(全国標準卸価格!L468*地区別掛け率!L468%,-入力!$C$10),IF(入力!$C$11=2,ROUNDUP(全国標準卸価格!L468*地区別掛け率!L468%,-入力!$C$10),IF(入力!$C$11=3,ROUND(全国標準卸価格!L468*地区別掛け率!L468%,-入力!$C$10),""))),全国標準卸価格!L468))</f>
        <v>54300</v>
      </c>
      <c r="M468" s="96" t="str">
        <f>'6桁'!M468</f>
        <v>V</v>
      </c>
      <c r="N468" s="95">
        <f>IF(全国標準卸価格!N468="","",IF(ISNUMBER(全国標準卸価格!N468),IF(入力!$C$11=1,ROUNDDOWN(全国標準卸価格!N468*地区別掛け率!N468%,-入力!$C$10),IF(入力!$C$11=2,ROUNDUP(全国標準卸価格!N468*地区別掛け率!N468%,-入力!$C$10),IF(入力!$C$11=3,ROUND(全国標準卸価格!N468*地区別掛け率!N468%,-入力!$C$10),""))),全国標準卸価格!N468))</f>
        <v>57600</v>
      </c>
      <c r="O468" s="96" t="str">
        <f>'6桁'!O468</f>
        <v>H
RBL</v>
      </c>
      <c r="P468" s="95" t="str">
        <f>IF(全国標準卸価格!P468="","",IF(ISNUMBER(全国標準卸価格!P468),IF(入力!$C$11=1,ROUNDDOWN(全国標準卸価格!P468*地区別掛け率!P468%,-入力!$C$10),IF(入力!$C$11=2,ROUNDUP(全国標準卸価格!P468*地区別掛け率!P468%,-入力!$C$10),IF(入力!$C$11=3,ROUND(全国標準卸価格!P468*地区別掛け率!P468%,-入力!$C$10),""))),全国標準卸価格!P468))</f>
        <v/>
      </c>
      <c r="Q468" s="96">
        <f>'6桁'!Q468</f>
        <v>0</v>
      </c>
      <c r="R468" s="95" t="str">
        <f>IF(全国標準卸価格!R468="","",IF(ISNUMBER(全国標準卸価格!R468),IF(入力!$E$11=1,ROUNDDOWN(全国標準卸価格!R468*地区別掛け率!R468%,-入力!$E$10),IF(入力!$E$11=2,ROUNDUP(全国標準卸価格!R468*地区別掛け率!R468%,-入力!$E$10),IF(入力!$E$11=3,ROUND(全国標準卸価格!R468*地区別掛け率!R468%,-入力!$E$10),""))),全国標準卸価格!R468))</f>
        <v/>
      </c>
      <c r="S468" s="96">
        <f>'6桁'!S468</f>
        <v>0</v>
      </c>
      <c r="T468" s="456" t="str">
        <f>IF(全国標準卸価格!T468="","",IF(ISNUMBER(全国標準卸価格!T468),IF(入力!$E$11=1,ROUNDDOWN(全国標準卸価格!T468*地区別掛け率!T468%,-入力!$E$10),IF(入力!$E$11=2,ROUNDUP(全国標準卸価格!T468*地区別掛け率!T468%,-入力!$E$10),IF(入力!$E$11=3,ROUND(全国標準卸価格!T468*地区別掛け率!T468%,-入力!$E$10),""))),全国標準卸価格!T468))</f>
        <v/>
      </c>
      <c r="U468" s="96">
        <f>'6桁'!U468</f>
        <v>0</v>
      </c>
      <c r="V468" s="456" t="str">
        <f>IF(全国標準卸価格!V468="","",IF(ISNUMBER(全国標準卸価格!V468),IF(入力!$E$11=1,ROUNDDOWN(全国標準卸価格!V468*地区別掛け率!V468%,-入力!$E$10),IF(入力!$E$11=2,ROUNDUP(全国標準卸価格!V468*地区別掛け率!V468%,-入力!$E$10),IF(入力!$E$11=3,ROUND(全国標準卸価格!V468*地区別掛け率!V468%,-入力!$E$10),""))),全国標準卸価格!V468))</f>
        <v/>
      </c>
      <c r="W468" s="126">
        <f>'6桁'!W468</f>
        <v>0</v>
      </c>
      <c r="X468" s="456" t="str">
        <f>IF(全国標準卸価格!X468="","",IF(ISNUMBER(全国標準卸価格!X468),IF(入力!$E$11=1,ROUNDDOWN(全国標準卸価格!X468*地区別掛け率!X468%,-入力!$E$10),IF(入力!$E$11=2,ROUNDUP(全国標準卸価格!X468*地区別掛け率!X468%,-入力!$E$10),IF(入力!$E$11=3,ROUND(全国標準卸価格!X468*地区別掛け率!X468%,-入力!$E$10),""))),全国標準卸価格!X468))</f>
        <v/>
      </c>
      <c r="Y468" s="20">
        <f>'6桁'!Y468</f>
        <v>0</v>
      </c>
    </row>
    <row r="469" spans="2:25" ht="30" customHeight="1">
      <c r="B469" s="503"/>
      <c r="C469" s="500" t="s">
        <v>509</v>
      </c>
      <c r="D469" s="501"/>
      <c r="E469" s="500">
        <v>102</v>
      </c>
      <c r="F469" s="587"/>
      <c r="G469" s="342"/>
      <c r="H469" s="95">
        <f>IF(全国標準卸価格!H469="","",IF(ISNUMBER(全国標準卸価格!H469),IF(入力!$C$11=1,ROUNDDOWN(全国標準卸価格!H469*地区別掛け率!H469%,-入力!$C$10),IF(入力!$C$11=2,ROUNDUP(全国標準卸価格!H469*地区別掛け率!H469%,-入力!$C$10),IF(入力!$C$11=3,ROUND(全国標準卸価格!H469*地区別掛け率!H469%,-入力!$C$10),""))),全国標準卸価格!H469))</f>
        <v>44900</v>
      </c>
      <c r="I469" s="96" t="str">
        <f>'6桁'!I469</f>
        <v>V</v>
      </c>
      <c r="J469" s="95" t="str">
        <f>IF(全国標準卸価格!J469="","",IF(ISNUMBER(全国標準卸価格!J469),IF(入力!$C$11=1,ROUNDDOWN(全国標準卸価格!J469*地区別掛け率!J469%,-入力!$C$10),IF(入力!$C$11=2,ROUNDUP(全国標準卸価格!J469*地区別掛け率!J469%,-入力!$C$10),IF(入力!$C$11=3,ROUND(全国標準卸価格!J469*地区別掛け率!J469%,-入力!$C$10),""))),全国標準卸価格!J469))</f>
        <v/>
      </c>
      <c r="K469" s="96">
        <f>'6桁'!K469</f>
        <v>0</v>
      </c>
      <c r="L469" s="95" t="str">
        <f>IF(全国標準卸価格!L469="","",IF(ISNUMBER(全国標準卸価格!L469),IF(入力!$C$11=1,ROUNDDOWN(全国標準卸価格!L469*地区別掛け率!L469%,-入力!$C$10),IF(入力!$C$11=2,ROUNDUP(全国標準卸価格!L469*地区別掛け率!L469%,-入力!$C$10),IF(入力!$C$11=3,ROUND(全国標準卸価格!L469*地区別掛け率!L469%,-入力!$C$10),""))),全国標準卸価格!L469))</f>
        <v/>
      </c>
      <c r="M469" s="96">
        <f>'6桁'!M469</f>
        <v>0</v>
      </c>
      <c r="N469" s="95" t="str">
        <f>IF(全国標準卸価格!N469="","",IF(ISNUMBER(全国標準卸価格!N469),IF(入力!$C$11=1,ROUNDDOWN(全国標準卸価格!N469*地区別掛け率!N469%,-入力!$C$10),IF(入力!$C$11=2,ROUNDUP(全国標準卸価格!N469*地区別掛け率!N469%,-入力!$C$10),IF(入力!$C$11=3,ROUND(全国標準卸価格!N469*地区別掛け率!N469%,-入力!$C$10),""))),全国標準卸価格!N469))</f>
        <v/>
      </c>
      <c r="O469" s="96">
        <f>'6桁'!O469</f>
        <v>0</v>
      </c>
      <c r="P469" s="95" t="str">
        <f>IF(全国標準卸価格!P469="","",IF(ISNUMBER(全国標準卸価格!P469),IF(入力!$C$11=1,ROUNDDOWN(全国標準卸価格!P469*地区別掛け率!P469%,-入力!$C$10),IF(入力!$C$11=2,ROUNDUP(全国標準卸価格!P469*地区別掛け率!P469%,-入力!$C$10),IF(入力!$C$11=3,ROUND(全国標準卸価格!P469*地区別掛け率!P469%,-入力!$C$10),""))),全国標準卸価格!P469))</f>
        <v/>
      </c>
      <c r="Q469" s="96">
        <f>'6桁'!Q469</f>
        <v>0</v>
      </c>
      <c r="R469" s="95" t="str">
        <f>IF(全国標準卸価格!R469="","",IF(ISNUMBER(全国標準卸価格!R469),IF(入力!$E$11=1,ROUNDDOWN(全国標準卸価格!R469*地区別掛け率!R469%,-入力!$E$10),IF(入力!$E$11=2,ROUNDUP(全国標準卸価格!R469*地区別掛け率!R469%,-入力!$E$10),IF(入力!$E$11=3,ROUND(全国標準卸価格!R469*地区別掛け率!R469%,-入力!$E$10),""))),全国標準卸価格!R469))</f>
        <v/>
      </c>
      <c r="S469" s="96">
        <f>'6桁'!S469</f>
        <v>0</v>
      </c>
      <c r="T469" s="456" t="str">
        <f>IF(全国標準卸価格!T469="","",IF(ISNUMBER(全国標準卸価格!T469),IF(入力!$E$11=1,ROUNDDOWN(全国標準卸価格!T469*地区別掛け率!T469%,-入力!$E$10),IF(入力!$E$11=2,ROUNDUP(全国標準卸価格!T469*地区別掛け率!T469%,-入力!$E$10),IF(入力!$E$11=3,ROUND(全国標準卸価格!T469*地区別掛け率!T469%,-入力!$E$10),""))),全国標準卸価格!T469))</f>
        <v/>
      </c>
      <c r="U469" s="96">
        <f>'6桁'!U469</f>
        <v>0</v>
      </c>
      <c r="V469" s="456" t="str">
        <f>IF(全国標準卸価格!V469="","",IF(ISNUMBER(全国標準卸価格!V469),IF(入力!$E$11=1,ROUNDDOWN(全国標準卸価格!V469*地区別掛け率!V469%,-入力!$E$10),IF(入力!$E$11=2,ROUNDUP(全国標準卸価格!V469*地区別掛け率!V469%,-入力!$E$10),IF(入力!$E$11=3,ROUND(全国標準卸価格!V469*地区別掛け率!V469%,-入力!$E$10),""))),全国標準卸価格!V469))</f>
        <v/>
      </c>
      <c r="W469" s="110">
        <f>'6桁'!W469</f>
        <v>0</v>
      </c>
      <c r="X469" s="456" t="str">
        <f>IF(全国標準卸価格!X469="","",IF(ISNUMBER(全国標準卸価格!X469),IF(入力!$E$11=1,ROUNDDOWN(全国標準卸価格!X469*地区別掛け率!X469%,-入力!$E$10),IF(入力!$E$11=2,ROUNDUP(全国標準卸価格!X469*地区別掛け率!X469%,-入力!$E$10),IF(入力!$E$11=3,ROUND(全国標準卸価格!X469*地区別掛け率!X469%,-入力!$E$10),""))),全国標準卸価格!X469))</f>
        <v/>
      </c>
      <c r="Y469" s="109">
        <f>'6桁'!Y469</f>
        <v>0</v>
      </c>
    </row>
    <row r="470" spans="2:25" ht="30" customHeight="1">
      <c r="B470" s="503"/>
      <c r="C470" s="500" t="s">
        <v>510</v>
      </c>
      <c r="D470" s="501"/>
      <c r="E470" s="590" t="s">
        <v>1996</v>
      </c>
      <c r="F470" s="587"/>
      <c r="G470" s="342">
        <v>117</v>
      </c>
      <c r="H470" s="95" t="str">
        <f>IF(全国標準卸価格!H470="","",IF(ISNUMBER(全国標準卸価格!H470),IF(入力!$C$11=1,ROUNDDOWN(全国標準卸価格!H470*地区別掛け率!H470%,-入力!$C$10),IF(入力!$C$11=2,ROUNDUP(全国標準卸価格!H470*地区別掛け率!H470%,-入力!$C$10),IF(入力!$C$11=3,ROUND(全国標準卸価格!H470*地区別掛け率!H470%,-入力!$C$10),""))),全国標準卸価格!H470))</f>
        <v/>
      </c>
      <c r="I470" s="96">
        <f>'6桁'!I470</f>
        <v>0</v>
      </c>
      <c r="J470" s="95" t="str">
        <f>IF(全国標準卸価格!J470="","",IF(ISNUMBER(全国標準卸価格!J470),IF(入力!$C$11=1,ROUNDDOWN(全国標準卸価格!J470*地区別掛け率!J470%,-入力!$C$10),IF(入力!$C$11=2,ROUNDUP(全国標準卸価格!J470*地区別掛け率!J470%,-入力!$C$10),IF(入力!$C$11=3,ROUND(全国標準卸価格!J470*地区別掛け率!J470%,-入力!$C$10),""))),全国標準卸価格!J470))</f>
        <v/>
      </c>
      <c r="K470" s="96">
        <f>'6桁'!K470</f>
        <v>0</v>
      </c>
      <c r="L470" s="95" t="str">
        <f>IF(全国標準卸価格!L470="","",IF(ISNUMBER(全国標準卸価格!L470),IF(入力!$C$11=1,ROUNDDOWN(全国標準卸価格!L470*地区別掛け率!L470%,-入力!$C$10),IF(入力!$C$11=2,ROUNDUP(全国標準卸価格!L470*地区別掛け率!L470%,-入力!$C$10),IF(入力!$C$11=3,ROUND(全国標準卸価格!L470*地区別掛け率!L470%,-入力!$C$10),""))),全国標準卸価格!L470))</f>
        <v/>
      </c>
      <c r="M470" s="96">
        <f>'6桁'!M470</f>
        <v>0</v>
      </c>
      <c r="N470" s="95">
        <f>IF(全国標準卸価格!N470="","",IF(ISNUMBER(全国標準卸価格!N470),IF(入力!$C$11=1,ROUNDDOWN(全国標準卸価格!N470*地区別掛け率!N470%,-入力!$C$10),IF(入力!$C$11=2,ROUNDUP(全国標準卸価格!N470*地区別掛け率!N470%,-入力!$C$10),IF(入力!$C$11=3,ROUND(全国標準卸価格!N470*地区別掛け率!N470%,-入力!$C$10),""))),全国標準卸価格!N470))</f>
        <v>56500</v>
      </c>
      <c r="O470" s="96" t="str">
        <f>'6桁'!O470</f>
        <v>T
RBL</v>
      </c>
      <c r="P470" s="456" t="str">
        <f>IF(全国標準卸価格!P470="","",IF(ISNUMBER(全国標準卸価格!P470),IF(入力!$C$11=1,ROUNDDOWN(全国標準卸価格!P470*地区別掛け率!P470%,-入力!$C$10),IF(入力!$C$11=2,ROUNDUP(全国標準卸価格!P470*地区別掛け率!P470%,-入力!$C$10),IF(入力!$C$11=3,ROUND(全国標準卸価格!P470*地区別掛け率!P470%,-入力!$C$10),""))),全国標準卸価格!P470))</f>
        <v>卸価格設定なし</v>
      </c>
      <c r="Q470" s="96" t="str">
        <f>'6桁'!Q470</f>
        <v>⑧Q</v>
      </c>
      <c r="R470" s="95" t="str">
        <f>IF(全国標準卸価格!R470="","",IF(ISNUMBER(全国標準卸価格!R470),IF(入力!$E$11=1,ROUNDDOWN(全国標準卸価格!R470*地区別掛け率!R470%,-入力!$E$10),IF(入力!$E$11=2,ROUNDUP(全国標準卸価格!R470*地区別掛け率!R470%,-入力!$E$10),IF(入力!$E$11=3,ROUND(全国標準卸価格!R470*地区別掛け率!R470%,-入力!$E$10),""))),全国標準卸価格!R470))</f>
        <v/>
      </c>
      <c r="S470" s="96">
        <f>'6桁'!S470</f>
        <v>0</v>
      </c>
      <c r="T470" s="456" t="str">
        <f>IF(全国標準卸価格!T470="","",IF(ISNUMBER(全国標準卸価格!T470),IF(入力!$E$11=1,ROUNDDOWN(全国標準卸価格!T470*地区別掛け率!T470%,-入力!$E$10),IF(入力!$E$11=2,ROUNDUP(全国標準卸価格!T470*地区別掛け率!T470%,-入力!$E$10),IF(入力!$E$11=3,ROUND(全国標準卸価格!T470*地区別掛け率!T470%,-入力!$E$10),""))),全国標準卸価格!T470))</f>
        <v/>
      </c>
      <c r="U470" s="96">
        <f>'6桁'!U470</f>
        <v>0</v>
      </c>
      <c r="V470" s="456" t="str">
        <f>IF(全国標準卸価格!V470="","",IF(ISNUMBER(全国標準卸価格!V470),IF(入力!$E$11=1,ROUNDDOWN(全国標準卸価格!V470*地区別掛け率!V470%,-入力!$E$10),IF(入力!$E$11=2,ROUNDUP(全国標準卸価格!V470*地区別掛け率!V470%,-入力!$E$10),IF(入力!$E$11=3,ROUND(全国標準卸価格!V470*地区別掛け率!V470%,-入力!$E$10),""))),全国標準卸価格!V470))</f>
        <v>卸価格設定なし</v>
      </c>
      <c r="W470" s="110" t="str">
        <f>'6桁'!W470</f>
        <v>T★</v>
      </c>
      <c r="X470" s="456" t="str">
        <f>IF(全国標準卸価格!X470="","",IF(ISNUMBER(全国標準卸価格!X470),IF(入力!$E$11=1,ROUNDDOWN(全国標準卸価格!X470*地区別掛け率!X470%,-入力!$E$10),IF(入力!$E$11=2,ROUNDUP(全国標準卸価格!X470*地区別掛け率!X470%,-入力!$E$10),IF(入力!$E$11=3,ROUND(全国標準卸価格!X470*地区別掛け率!X470%,-入力!$E$10),""))),全国標準卸価格!X470))</f>
        <v/>
      </c>
      <c r="Y470" s="109">
        <f>'6桁'!Y470</f>
        <v>0</v>
      </c>
    </row>
    <row r="471" spans="2:25" ht="30" customHeight="1">
      <c r="B471" s="504"/>
      <c r="C471" s="560" t="s">
        <v>1093</v>
      </c>
      <c r="D471" s="561"/>
      <c r="E471" s="560">
        <v>112</v>
      </c>
      <c r="F471" s="592"/>
      <c r="G471" s="354"/>
      <c r="H471" s="111" t="str">
        <f>IF(全国標準卸価格!H471="","",IF(ISNUMBER(全国標準卸価格!H471),IF(入力!$C$11=1,ROUNDDOWN(全国標準卸価格!H471*地区別掛け率!H471%,-入力!$C$10),IF(入力!$C$11=2,ROUNDUP(全国標準卸価格!H471*地区別掛け率!H471%,-入力!$C$10),IF(入力!$C$11=3,ROUND(全国標準卸価格!H471*地区別掛け率!H471%,-入力!$C$10),""))),全国標準卸価格!H471))</f>
        <v/>
      </c>
      <c r="I471" s="99">
        <f>'6桁'!I471</f>
        <v>0</v>
      </c>
      <c r="J471" s="111" t="str">
        <f>IF(全国標準卸価格!J471="","",IF(ISNUMBER(全国標準卸価格!J471),IF(入力!$C$11=1,ROUNDDOWN(全国標準卸価格!J471*地区別掛け率!J471%,-入力!$C$10),IF(入力!$C$11=2,ROUNDUP(全国標準卸価格!J471*地区別掛け率!J471%,-入力!$C$10),IF(入力!$C$11=3,ROUND(全国標準卸価格!J471*地区別掛け率!J471%,-入力!$C$10),""))),全国標準卸価格!J471))</f>
        <v/>
      </c>
      <c r="K471" s="99">
        <f>'6桁'!K471</f>
        <v>0</v>
      </c>
      <c r="L471" s="111">
        <f>IF(全国標準卸価格!L471="","",IF(ISNUMBER(全国標準卸価格!L471),IF(入力!$C$11=1,ROUNDDOWN(全国標準卸価格!L471*地区別掛け率!L471%,-入力!$C$10),IF(入力!$C$11=2,ROUNDUP(全国標準卸価格!L471*地区別掛け率!L471%,-入力!$C$10),IF(入力!$C$11=3,ROUND(全国標準卸価格!L471*地区別掛け率!L471%,-入力!$C$10),""))),全国標準卸価格!L471))</f>
        <v>48400</v>
      </c>
      <c r="M471" s="99" t="str">
        <f>'6桁'!M471</f>
        <v>H</v>
      </c>
      <c r="N471" s="111" t="str">
        <f>IF(全国標準卸価格!N471="","",IF(ISNUMBER(全国標準卸価格!N471),IF(入力!$C$11=1,ROUNDDOWN(全国標準卸価格!N471*地区別掛け率!N471%,-入力!$C$10),IF(入力!$C$11=2,ROUNDUP(全国標準卸価格!N471*地区別掛け率!N471%,-入力!$C$10),IF(入力!$C$11=3,ROUND(全国標準卸価格!N471*地区別掛け率!N471%,-入力!$C$10),""))),全国標準卸価格!N471))</f>
        <v/>
      </c>
      <c r="O471" s="99">
        <f>'6桁'!O471</f>
        <v>0</v>
      </c>
      <c r="P471" s="111" t="str">
        <f>IF(全国標準卸価格!P471="","",IF(ISNUMBER(全国標準卸価格!P471),IF(入力!$C$11=1,ROUNDDOWN(全国標準卸価格!P471*地区別掛け率!P471%,-入力!$C$10),IF(入力!$C$11=2,ROUNDUP(全国標準卸価格!P471*地区別掛け率!P471%,-入力!$C$10),IF(入力!$C$11=3,ROUND(全国標準卸価格!P471*地区別掛け率!P471%,-入力!$C$10),""))),全国標準卸価格!P471))</f>
        <v/>
      </c>
      <c r="Q471" s="99">
        <f>'6桁'!Q471</f>
        <v>0</v>
      </c>
      <c r="R471" s="111" t="str">
        <f>IF(全国標準卸価格!R471="","",IF(ISNUMBER(全国標準卸価格!R471),IF(入力!$E$11=1,ROUNDDOWN(全国標準卸価格!R471*地区別掛け率!R471%,-入力!$E$10),IF(入力!$E$11=2,ROUNDUP(全国標準卸価格!R471*地区別掛け率!R471%,-入力!$E$10),IF(入力!$E$11=3,ROUND(全国標準卸価格!R471*地区別掛け率!R471%,-入力!$E$10),""))),全国標準卸価格!R471))</f>
        <v/>
      </c>
      <c r="S471" s="99">
        <f>'6桁'!S471</f>
        <v>0</v>
      </c>
      <c r="T471" s="458" t="str">
        <f>IF(全国標準卸価格!T471="","",IF(ISNUMBER(全国標準卸価格!T471),IF(入力!$E$11=1,ROUNDDOWN(全国標準卸価格!T471*地区別掛け率!T471%,-入力!$E$10),IF(入力!$E$11=2,ROUNDUP(全国標準卸価格!T471*地区別掛け率!T471%,-入力!$E$10),IF(入力!$E$11=3,ROUND(全国標準卸価格!T471*地区別掛け率!T471%,-入力!$E$10),""))),全国標準卸価格!T471))</f>
        <v/>
      </c>
      <c r="U471" s="99">
        <f>'6桁'!U471</f>
        <v>0</v>
      </c>
      <c r="V471" s="458" t="str">
        <f>IF(全国標準卸価格!V471="","",IF(ISNUMBER(全国標準卸価格!V471),IF(入力!$E$11=1,ROUNDDOWN(全国標準卸価格!V471*地区別掛け率!V471%,-入力!$E$10),IF(入力!$E$11=2,ROUNDUP(全国標準卸価格!V471*地区別掛け率!V471%,-入力!$E$10),IF(入力!$E$11=3,ROUND(全国標準卸価格!V471*地区別掛け率!V471%,-入力!$E$10),""))),全国標準卸価格!V471))</f>
        <v/>
      </c>
      <c r="W471" s="112">
        <f>'6桁'!W471</f>
        <v>0</v>
      </c>
      <c r="X471" s="458" t="str">
        <f>IF(全国標準卸価格!X471="","",IF(ISNUMBER(全国標準卸価格!X471),IF(入力!$E$11=1,ROUNDDOWN(全国標準卸価格!X471*地区別掛け率!X471%,-入力!$E$10),IF(入力!$E$11=2,ROUNDUP(全国標準卸価格!X471*地区別掛け率!X471%,-入力!$E$10),IF(入力!$E$11=3,ROUND(全国標準卸価格!X471*地区別掛け率!X471%,-入力!$E$10),""))),全国標準卸価格!X471))</f>
        <v/>
      </c>
      <c r="Y471" s="113">
        <f>'6桁'!Y471</f>
        <v>0</v>
      </c>
    </row>
    <row r="472" spans="2:25" ht="30" customHeight="1">
      <c r="B472" s="503">
        <v>19</v>
      </c>
      <c r="C472" s="576" t="s">
        <v>218</v>
      </c>
      <c r="D472" s="577"/>
      <c r="E472" s="576"/>
      <c r="F472" s="593"/>
      <c r="G472" s="361">
        <v>93</v>
      </c>
      <c r="H472" s="94">
        <f>IF(全国標準卸価格!H472="","",IF(ISNUMBER(全国標準卸価格!H472),IF(入力!$C$11=1,ROUNDDOWN(全国標準卸価格!H472*地区別掛け率!H472%,-入力!$C$10),IF(入力!$C$11=2,ROUNDUP(全国標準卸価格!H472*地区別掛け率!H472%,-入力!$C$10),IF(入力!$C$11=3,ROUND(全国標準卸価格!H472*地区別掛け率!H472%,-入力!$C$10),""))),全国標準卸価格!H472))</f>
        <v>54600</v>
      </c>
      <c r="I472" s="360" t="str">
        <f>'6桁'!I472</f>
        <v>W★</v>
      </c>
      <c r="J472" s="94" t="str">
        <f>IF(全国標準卸価格!J472="","",IF(ISNUMBER(全国標準卸価格!J472),IF(入力!$C$11=1,ROUNDDOWN(全国標準卸価格!J472*地区別掛け率!J472%,-入力!$C$10),IF(入力!$C$11=2,ROUNDUP(全国標準卸価格!J472*地区別掛け率!J472%,-入力!$C$10),IF(入力!$C$11=3,ROUND(全国標準卸価格!J472*地区別掛け率!J472%,-入力!$C$10),""))),全国標準卸価格!J472))</f>
        <v/>
      </c>
      <c r="K472" s="360">
        <f>'6桁'!K472</f>
        <v>0</v>
      </c>
      <c r="L472" s="94" t="str">
        <f>IF(全国標準卸価格!L472="","",IF(ISNUMBER(全国標準卸価格!L472),IF(入力!$C$11=1,ROUNDDOWN(全国標準卸価格!L472*地区別掛け率!L472%,-入力!$C$10),IF(入力!$C$11=2,ROUNDUP(全国標準卸価格!L472*地区別掛け率!L472%,-入力!$C$10),IF(入力!$C$11=3,ROUND(全国標準卸価格!L472*地区別掛け率!L472%,-入力!$C$10),""))),全国標準卸価格!L472))</f>
        <v/>
      </c>
      <c r="M472" s="360">
        <f>'6桁'!M472</f>
        <v>0</v>
      </c>
      <c r="N472" s="94" t="str">
        <f>IF(全国標準卸価格!N472="","",IF(ISNUMBER(全国標準卸価格!N472),IF(入力!$C$11=1,ROUNDDOWN(全国標準卸価格!N472*地区別掛け率!N472%,-入力!$C$10),IF(入力!$C$11=2,ROUNDUP(全国標準卸価格!N472*地区別掛け率!N472%,-入力!$C$10),IF(入力!$C$11=3,ROUND(全国標準卸価格!N472*地区別掛け率!N472%,-入力!$C$10),""))),全国標準卸価格!N472))</f>
        <v/>
      </c>
      <c r="O472" s="360">
        <f>'6桁'!O472</f>
        <v>0</v>
      </c>
      <c r="P472" s="94" t="str">
        <f>IF(全国標準卸価格!P472="","",IF(ISNUMBER(全国標準卸価格!P472),IF(入力!$C$11=1,ROUNDDOWN(全国標準卸価格!P472*地区別掛け率!P472%,-入力!$C$10),IF(入力!$C$11=2,ROUNDUP(全国標準卸価格!P472*地区別掛け率!P472%,-入力!$C$10),IF(入力!$C$11=3,ROUND(全国標準卸価格!P472*地区別掛け率!P472%,-入力!$C$10),""))),全国標準卸価格!P472))</f>
        <v/>
      </c>
      <c r="Q472" s="360">
        <f>'6桁'!Q472</f>
        <v>0</v>
      </c>
      <c r="R472" s="94" t="str">
        <f>IF(全国標準卸価格!R472="","",IF(ISNUMBER(全国標準卸価格!R472),IF(入力!$E$11=1,ROUNDDOWN(全国標準卸価格!R472*地区別掛け率!R472%,-入力!$E$10),IF(入力!$E$11=2,ROUNDUP(全国標準卸価格!R472*地区別掛け率!R472%,-入力!$E$10),IF(入力!$E$11=3,ROUND(全国標準卸価格!R472*地区別掛け率!R472%,-入力!$E$10),""))),全国標準卸価格!R472))</f>
        <v/>
      </c>
      <c r="S472" s="360">
        <f>'6桁'!S472</f>
        <v>0</v>
      </c>
      <c r="T472" s="475" t="str">
        <f>IF(全国標準卸価格!T472="","",IF(ISNUMBER(全国標準卸価格!T472),IF(入力!$E$11=1,ROUNDDOWN(全国標準卸価格!T472*地区別掛け率!T472%,-入力!$E$10),IF(入力!$E$11=2,ROUNDUP(全国標準卸価格!T472*地区別掛け率!T472%,-入力!$E$10),IF(入力!$E$11=3,ROUND(全国標準卸価格!T472*地区別掛け率!T472%,-入力!$E$10),""))),全国標準卸価格!T472))</f>
        <v/>
      </c>
      <c r="U472" s="360">
        <f>'6桁'!U472</f>
        <v>0</v>
      </c>
      <c r="V472" s="475" t="str">
        <f>IF(全国標準卸価格!V472="","",IF(ISNUMBER(全国標準卸価格!V472),IF(入力!$E$11=1,ROUNDDOWN(全国標準卸価格!V472*地区別掛け率!V472%,-入力!$E$10),IF(入力!$E$11=2,ROUNDUP(全国標準卸価格!V472*地区別掛け率!V472%,-入力!$E$10),IF(入力!$E$11=3,ROUND(全国標準卸価格!V472*地区別掛け率!V472%,-入力!$E$10),""))),全国標準卸価格!V472))</f>
        <v/>
      </c>
      <c r="W472" s="116">
        <f>'6桁'!W472</f>
        <v>0</v>
      </c>
      <c r="X472" s="475" t="str">
        <f>IF(全国標準卸価格!X472="","",IF(ISNUMBER(全国標準卸価格!X472),IF(入力!$E$11=1,ROUNDDOWN(全国標準卸価格!X472*地区別掛け率!X472%,-入力!$E$10),IF(入力!$E$11=2,ROUNDUP(全国標準卸価格!X472*地区別掛け率!X472%,-入力!$E$10),IF(入力!$E$11=3,ROUND(全国標準卸価格!X472*地区別掛け率!X472%,-入力!$E$10),""))),全国標準卸価格!X472))</f>
        <v/>
      </c>
      <c r="Y472" s="288">
        <f>'6桁'!Y472</f>
        <v>0</v>
      </c>
    </row>
    <row r="473" spans="2:25" ht="30" customHeight="1">
      <c r="B473" s="503"/>
      <c r="C473" s="500" t="s">
        <v>219</v>
      </c>
      <c r="D473" s="501"/>
      <c r="E473" s="500">
        <v>98</v>
      </c>
      <c r="F473" s="587"/>
      <c r="G473" s="342">
        <v>102</v>
      </c>
      <c r="H473" s="95">
        <f>IF(全国標準卸価格!H473="","",IF(ISNUMBER(全国標準卸価格!H473),IF(入力!$C$11=1,ROUNDDOWN(全国標準卸価格!H473*地区別掛け率!H473%,-入力!$C$10),IF(入力!$C$11=2,ROUNDUP(全国標準卸価格!H473*地区別掛け率!H473%,-入力!$C$10),IF(入力!$C$11=3,ROUND(全国標準卸価格!H473*地区別掛け率!H473%,-入力!$C$10),""))),全国標準卸価格!H473))</f>
        <v>53300</v>
      </c>
      <c r="I473" s="360" t="str">
        <f>'6桁'!I473</f>
        <v>W★</v>
      </c>
      <c r="J473" s="95">
        <f>IF(全国標準卸価格!J473="","",IF(ISNUMBER(全国標準卸価格!J473),IF(入力!$C$11=1,ROUNDDOWN(全国標準卸価格!J473*地区別掛け率!J473%,-入力!$C$10),IF(入力!$C$11=2,ROUNDUP(全国標準卸価格!J473*地区別掛け率!J473%,-入力!$C$10),IF(入力!$C$11=3,ROUND(全国標準卸価格!J473*地区別掛け率!J473%,-入力!$C$10),""))),全国標準卸価格!J473))</f>
        <v>50300</v>
      </c>
      <c r="K473" s="96" t="str">
        <f>'6桁'!K473</f>
        <v>W</v>
      </c>
      <c r="L473" s="95" t="str">
        <f>IF(全国標準卸価格!L473="","",IF(ISNUMBER(全国標準卸価格!L473),IF(入力!$C$11=1,ROUNDDOWN(全国標準卸価格!L473*地区別掛け率!L473%,-入力!$C$10),IF(入力!$C$11=2,ROUNDUP(全国標準卸価格!L473*地区別掛け率!L473%,-入力!$C$10),IF(入力!$C$11=3,ROUND(全国標準卸価格!L473*地区別掛け率!L473%,-入力!$C$10),""))),全国標準卸価格!L473))</f>
        <v/>
      </c>
      <c r="M473" s="96">
        <f>'6桁'!M473</f>
        <v>0</v>
      </c>
      <c r="N473" s="95" t="str">
        <f>IF(全国標準卸価格!N473="","",IF(ISNUMBER(全国標準卸価格!N473),IF(入力!$C$11=1,ROUNDDOWN(全国標準卸価格!N473*地区別掛け率!N473%,-入力!$C$10),IF(入力!$C$11=2,ROUNDUP(全国標準卸価格!N473*地区別掛け率!N473%,-入力!$C$10),IF(入力!$C$11=3,ROUND(全国標準卸価格!N473*地区別掛け率!N473%,-入力!$C$10),""))),全国標準卸価格!N473))</f>
        <v/>
      </c>
      <c r="O473" s="96">
        <f>'6桁'!O473</f>
        <v>0</v>
      </c>
      <c r="P473" s="95" t="str">
        <f>IF(全国標準卸価格!P473="","",IF(ISNUMBER(全国標準卸価格!P473),IF(入力!$C$11=1,ROUNDDOWN(全国標準卸価格!P473*地区別掛け率!P473%,-入力!$C$10),IF(入力!$C$11=2,ROUNDUP(全国標準卸価格!P473*地区別掛け率!P473%,-入力!$C$10),IF(入力!$C$11=3,ROUND(全国標準卸価格!P473*地区別掛け率!P473%,-入力!$C$10),""))),全国標準卸価格!P473))</f>
        <v/>
      </c>
      <c r="Q473" s="96">
        <f>'6桁'!Q473</f>
        <v>0</v>
      </c>
      <c r="R473" s="95">
        <f>IF(全国標準卸価格!R473="","",IF(ISNUMBER(全国標準卸価格!R473),IF(入力!$E$11=1,ROUNDDOWN(全国標準卸価格!R473*地区別掛け率!R473%,-入力!$E$10),IF(入力!$E$11=2,ROUNDUP(全国標準卸価格!R473*地区別掛け率!R473%,-入力!$E$10),IF(入力!$E$11=3,ROUND(全国標準卸価格!R473*地区別掛け率!R473%,-入力!$E$10),""))),全国標準卸価格!R473))</f>
        <v>39200</v>
      </c>
      <c r="S473" s="96" t="str">
        <f>'6桁'!S473</f>
        <v>Y★</v>
      </c>
      <c r="T473" s="456" t="str">
        <f>IF(全国標準卸価格!T473="","",IF(ISNUMBER(全国標準卸価格!T473),IF(入力!$E$11=1,ROUNDDOWN(全国標準卸価格!T473*地区別掛け率!T473%,-入力!$E$10),IF(入力!$E$11=2,ROUNDUP(全国標準卸価格!T473*地区別掛け率!T473%,-入力!$E$10),IF(入力!$E$11=3,ROUND(全国標準卸価格!T473*地区別掛け率!T473%,-入力!$E$10),""))),全国標準卸価格!T473))</f>
        <v/>
      </c>
      <c r="U473" s="96">
        <f>'6桁'!U473</f>
        <v>0</v>
      </c>
      <c r="V473" s="456" t="str">
        <f>IF(全国標準卸価格!V473="","",IF(ISNUMBER(全国標準卸価格!V473),IF(入力!$E$11=1,ROUNDDOWN(全国標準卸価格!V473*地区別掛け率!V473%,-入力!$E$10),IF(入力!$E$11=2,ROUNDUP(全国標準卸価格!V473*地区別掛け率!V473%,-入力!$E$10),IF(入力!$E$11=3,ROUND(全国標準卸価格!V473*地区別掛け率!V473%,-入力!$E$10),""))),全国標準卸価格!V473))</f>
        <v/>
      </c>
      <c r="W473" s="19">
        <f>'6桁'!W473</f>
        <v>0</v>
      </c>
      <c r="X473" s="456" t="str">
        <f>IF(全国標準卸価格!X473="","",IF(ISNUMBER(全国標準卸価格!X473),IF(入力!$E$11=1,ROUNDDOWN(全国標準卸価格!X473*地区別掛け率!X473%,-入力!$E$10),IF(入力!$E$11=2,ROUNDUP(全国標準卸価格!X473*地区別掛け率!X473%,-入力!$E$10),IF(入力!$E$11=3,ROUND(全国標準卸価格!X473*地区別掛け率!X473%,-入力!$E$10),""))),全国標準卸価格!X473))</f>
        <v/>
      </c>
      <c r="Y473" s="109">
        <f>'6桁'!Y473</f>
        <v>0</v>
      </c>
    </row>
    <row r="474" spans="2:25" ht="30" customHeight="1">
      <c r="B474" s="503"/>
      <c r="C474" s="500" t="s">
        <v>486</v>
      </c>
      <c r="D474" s="501"/>
      <c r="E474" s="500"/>
      <c r="F474" s="587"/>
      <c r="G474" s="342">
        <v>103</v>
      </c>
      <c r="H474" s="95">
        <f>IF(全国標準卸価格!H474="","",IF(ISNUMBER(全国標準卸価格!H474),IF(入力!$C$11=1,ROUNDDOWN(全国標準卸価格!H474*地区別掛け率!H474%,-入力!$C$10),IF(入力!$C$11=2,ROUNDUP(全国標準卸価格!H474*地区別掛け率!H474%,-入力!$C$10),IF(入力!$C$11=3,ROUND(全国標準卸価格!H474*地区別掛け率!H474%,-入力!$C$10),""))),全国標準卸価格!H474))</f>
        <v>43100</v>
      </c>
      <c r="I474" s="96" t="str">
        <f>'6桁'!I474</f>
        <v>V★</v>
      </c>
      <c r="J474" s="95" t="str">
        <f>IF(全国標準卸価格!J474="","",IF(ISNUMBER(全国標準卸価格!J474),IF(入力!$C$11=1,ROUNDDOWN(全国標準卸価格!J474*地区別掛け率!J474%,-入力!$C$10),IF(入力!$C$11=2,ROUNDUP(全国標準卸価格!J474*地区別掛け率!J474%,-入力!$C$10),IF(入力!$C$11=3,ROUND(全国標準卸価格!J474*地区別掛け率!J474%,-入力!$C$10),""))),全国標準卸価格!J474))</f>
        <v/>
      </c>
      <c r="K474" s="96">
        <f>'6桁'!K474</f>
        <v>0</v>
      </c>
      <c r="L474" s="95">
        <f>IF(全国標準卸価格!L474="","",IF(ISNUMBER(全国標準卸価格!L474),IF(入力!$C$11=1,ROUNDDOWN(全国標準卸価格!L474*地区別掛け率!L474%,-入力!$C$10),IF(入力!$C$11=2,ROUNDUP(全国標準卸価格!L474*地区別掛け率!L474%,-入力!$C$10),IF(入力!$C$11=3,ROUND(全国標準卸価格!L474*地区別掛け率!L474%,-入力!$C$10),""))),全国標準卸価格!L474))</f>
        <v>41700</v>
      </c>
      <c r="M474" s="96" t="str">
        <f>'6桁'!M474</f>
        <v>V★</v>
      </c>
      <c r="N474" s="95" t="str">
        <f>IF(全国標準卸価格!N474="","",IF(ISNUMBER(全国標準卸価格!N474),IF(入力!$C$11=1,ROUNDDOWN(全国標準卸価格!N474*地区別掛け率!N474%,-入力!$C$10),IF(入力!$C$11=2,ROUNDUP(全国標準卸価格!N474*地区別掛け率!N474%,-入力!$C$10),IF(入力!$C$11=3,ROUND(全国標準卸価格!N474*地区別掛け率!N474%,-入力!$C$10),""))),全国標準卸価格!N474))</f>
        <v/>
      </c>
      <c r="O474" s="96">
        <f>'6桁'!O474</f>
        <v>0</v>
      </c>
      <c r="P474" s="95" t="str">
        <f>IF(全国標準卸価格!P474="","",IF(ISNUMBER(全国標準卸価格!P474),IF(入力!$C$11=1,ROUNDDOWN(全国標準卸価格!P474*地区別掛け率!P474%,-入力!$C$10),IF(入力!$C$11=2,ROUNDUP(全国標準卸価格!P474*地区別掛け率!P474%,-入力!$C$10),IF(入力!$C$11=3,ROUND(全国標準卸価格!P474*地区別掛け率!P474%,-入力!$C$10),""))),全国標準卸価格!P474))</f>
        <v/>
      </c>
      <c r="Q474" s="96">
        <f>'6桁'!Q474</f>
        <v>0</v>
      </c>
      <c r="R474" s="95">
        <f>IF(全国標準卸価格!R474="","",IF(ISNUMBER(全国標準卸価格!R474),IF(入力!$E$11=1,ROUNDDOWN(全国標準卸価格!R474*地区別掛け率!R474%,-入力!$E$10),IF(入力!$E$11=2,ROUNDUP(全国標準卸価格!R474*地区別掛け率!R474%,-入力!$E$10),IF(入力!$E$11=3,ROUND(全国標準卸価格!R474*地区別掛け率!R474%,-入力!$E$10),""))),全国標準卸価格!R474))</f>
        <v>37300</v>
      </c>
      <c r="S474" s="96" t="str">
        <f>'6桁'!S474</f>
        <v>W★</v>
      </c>
      <c r="T474" s="456" t="str">
        <f>IF(全国標準卸価格!T474="","",IF(ISNUMBER(全国標準卸価格!T474),IF(入力!$E$11=1,ROUNDDOWN(全国標準卸価格!T474*地区別掛け率!T474%,-入力!$E$10),IF(入力!$E$11=2,ROUNDUP(全国標準卸価格!T474*地区別掛け率!T474%,-入力!$E$10),IF(入力!$E$11=3,ROUND(全国標準卸価格!T474*地区別掛け率!T474%,-入力!$E$10),""))),全国標準卸価格!T474))</f>
        <v/>
      </c>
      <c r="U474" s="96">
        <f>'6桁'!U474</f>
        <v>0</v>
      </c>
      <c r="V474" s="456" t="str">
        <f>IF(全国標準卸価格!V474="","",IF(ISNUMBER(全国標準卸価格!V474),IF(入力!$E$11=1,ROUNDDOWN(全国標準卸価格!V474*地区別掛け率!V474%,-入力!$E$10),IF(入力!$E$11=2,ROUNDUP(全国標準卸価格!V474*地区別掛け率!V474%,-入力!$E$10),IF(入力!$E$11=3,ROUND(全国標準卸価格!V474*地区別掛け率!V474%,-入力!$E$10),""))),全国標準卸価格!V474))</f>
        <v/>
      </c>
      <c r="W474" s="110">
        <f>'6桁'!W474</f>
        <v>0</v>
      </c>
      <c r="X474" s="456" t="str">
        <f>IF(全国標準卸価格!X474="","",IF(ISNUMBER(全国標準卸価格!X474),IF(入力!$E$11=1,ROUNDDOWN(全国標準卸価格!X474*地区別掛け率!X474%,-入力!$E$10),IF(入力!$E$11=2,ROUNDUP(全国標準卸価格!X474*地区別掛け率!X474%,-入力!$E$10),IF(入力!$E$11=3,ROUND(全国標準卸価格!X474*地区別掛け率!X474%,-入力!$E$10),""))),全国標準卸価格!X474))</f>
        <v/>
      </c>
      <c r="Y474" s="109">
        <f>'6桁'!Y474</f>
        <v>0</v>
      </c>
    </row>
    <row r="475" spans="2:25" ht="30" customHeight="1">
      <c r="B475" s="503"/>
      <c r="C475" s="500" t="s">
        <v>305</v>
      </c>
      <c r="D475" s="501"/>
      <c r="E475" s="500"/>
      <c r="F475" s="587"/>
      <c r="G475" s="342">
        <v>107</v>
      </c>
      <c r="H475" s="95" t="str">
        <f>IF(全国標準卸価格!H475="","",IF(ISNUMBER(全国標準卸価格!H475),IF(入力!$C$11=1,ROUNDDOWN(全国標準卸価格!H475*地区別掛け率!H475%,-入力!$C$10),IF(入力!$C$11=2,ROUNDUP(全国標準卸価格!H475*地区別掛け率!H475%,-入力!$C$10),IF(入力!$C$11=3,ROUND(全国標準卸価格!H475*地区別掛け率!H475%,-入力!$C$10),""))),全国標準卸価格!H475))</f>
        <v/>
      </c>
      <c r="I475" s="96">
        <f>'6桁'!I475</f>
        <v>0</v>
      </c>
      <c r="J475" s="95" t="str">
        <f>IF(全国標準卸価格!J475="","",IF(ISNUMBER(全国標準卸価格!J475),IF(入力!$C$11=1,ROUNDDOWN(全国標準卸価格!J475*地区別掛け率!J475%,-入力!$C$10),IF(入力!$C$11=2,ROUNDUP(全国標準卸価格!J475*地区別掛け率!J475%,-入力!$C$10),IF(入力!$C$11=3,ROUND(全国標準卸価格!J475*地区別掛け率!J475%,-入力!$C$10),""))),全国標準卸価格!J475))</f>
        <v/>
      </c>
      <c r="K475" s="96">
        <f>'6桁'!K475</f>
        <v>0</v>
      </c>
      <c r="L475" s="95" t="str">
        <f>IF(全国標準卸価格!L475="","",IF(ISNUMBER(全国標準卸価格!L475),IF(入力!$C$11=1,ROUNDDOWN(全国標準卸価格!L475*地区別掛け率!L475%,-入力!$C$10),IF(入力!$C$11=2,ROUNDUP(全国標準卸価格!L475*地区別掛け率!L475%,-入力!$C$10),IF(入力!$C$11=3,ROUND(全国標準卸価格!L475*地区別掛け率!L475%,-入力!$C$10),""))),全国標準卸価格!L475))</f>
        <v/>
      </c>
      <c r="M475" s="96">
        <f>'6桁'!M475</f>
        <v>0</v>
      </c>
      <c r="N475" s="95" t="str">
        <f>IF(全国標準卸価格!N475="","",IF(ISNUMBER(全国標準卸価格!N475),IF(入力!$C$11=1,ROUNDDOWN(全国標準卸価格!N475*地区別掛け率!N475%,-入力!$C$10),IF(入力!$C$11=2,ROUNDUP(全国標準卸価格!N475*地区別掛け率!N475%,-入力!$C$10),IF(入力!$C$11=3,ROUND(全国標準卸価格!N475*地区別掛け率!N475%,-入力!$C$10),""))),全国標準卸価格!N475))</f>
        <v/>
      </c>
      <c r="O475" s="96">
        <f>'6桁'!O475</f>
        <v>0</v>
      </c>
      <c r="P475" s="95" t="str">
        <f>IF(全国標準卸価格!P475="","",IF(ISNUMBER(全国標準卸価格!P475),IF(入力!$C$11=1,ROUNDDOWN(全国標準卸価格!P475*地区別掛け率!P475%,-入力!$C$10),IF(入力!$C$11=2,ROUNDUP(全国標準卸価格!P475*地区別掛け率!P475%,-入力!$C$10),IF(入力!$C$11=3,ROUND(全国標準卸価格!P475*地区別掛け率!P475%,-入力!$C$10),""))),全国標準卸価格!P475))</f>
        <v/>
      </c>
      <c r="Q475" s="96">
        <f>'6桁'!Q475</f>
        <v>0</v>
      </c>
      <c r="R475" s="95" t="str">
        <f>IF(全国標準卸価格!R475="","",IF(ISNUMBER(全国標準卸価格!R475),IF(入力!$E$11=1,ROUNDDOWN(全国標準卸価格!R475*地区別掛け率!R475%,-入力!$E$10),IF(入力!$E$11=2,ROUNDUP(全国標準卸価格!R475*地区別掛け率!R475%,-入力!$E$10),IF(入力!$E$11=3,ROUND(全国標準卸価格!R475*地区別掛け率!R475%,-入力!$E$10),""))),全国標準卸価格!R475))</f>
        <v/>
      </c>
      <c r="S475" s="96">
        <f>'6桁'!S475</f>
        <v>0</v>
      </c>
      <c r="T475" s="456" t="str">
        <f>IF(全国標準卸価格!T475="","",IF(ISNUMBER(全国標準卸価格!T475),IF(入力!$E$11=1,ROUNDDOWN(全国標準卸価格!T475*地区別掛け率!T475%,-入力!$E$10),IF(入力!$E$11=2,ROUNDUP(全国標準卸価格!T475*地区別掛け率!T475%,-入力!$E$10),IF(入力!$E$11=3,ROUND(全国標準卸価格!T475*地区別掛け率!T475%,-入力!$E$10),""))),全国標準卸価格!T475))</f>
        <v>卸価格設定なし</v>
      </c>
      <c r="U475" s="96" t="str">
        <f>'6桁'!U475</f>
        <v>Y★</v>
      </c>
      <c r="V475" s="456" t="str">
        <f>IF(全国標準卸価格!V475="","",IF(ISNUMBER(全国標準卸価格!V475),IF(入力!$E$11=1,ROUNDDOWN(全国標準卸価格!V475*地区別掛け率!V475%,-入力!$E$10),IF(入力!$E$11=2,ROUNDUP(全国標準卸価格!V475*地区別掛け率!V475%,-入力!$E$10),IF(入力!$E$11=3,ROUND(全国標準卸価格!V475*地区別掛け率!V475%,-入力!$E$10),""))),全国標準卸価格!V475))</f>
        <v/>
      </c>
      <c r="W475" s="110">
        <f>'6桁'!W475</f>
        <v>0</v>
      </c>
      <c r="X475" s="456" t="str">
        <f>IF(全国標準卸価格!X475="","",IF(ISNUMBER(全国標準卸価格!X475),IF(入力!$E$11=1,ROUNDDOWN(全国標準卸価格!X475*地区別掛け率!X475%,-入力!$E$10),IF(入力!$E$11=2,ROUNDUP(全国標準卸価格!X475*地区別掛け率!X475%,-入力!$E$10),IF(入力!$E$11=3,ROUND(全国標準卸価格!X475*地区別掛け率!X475%,-入力!$E$10),""))),全国標準卸価格!X475))</f>
        <v/>
      </c>
      <c r="Y475" s="109">
        <f>'6桁'!Y475</f>
        <v>0</v>
      </c>
    </row>
    <row r="476" spans="2:25" ht="30" customHeight="1">
      <c r="B476" s="503"/>
      <c r="C476" s="500" t="s">
        <v>364</v>
      </c>
      <c r="D476" s="501"/>
      <c r="E476" s="500">
        <v>99</v>
      </c>
      <c r="F476" s="587"/>
      <c r="G476" s="342">
        <v>103</v>
      </c>
      <c r="H476" s="95">
        <f>IF(全国標準卸価格!H476="","",IF(ISNUMBER(全国標準卸価格!H476),IF(入力!$C$11=1,ROUNDDOWN(全国標準卸価格!H476*地区別掛け率!H476%,-入力!$C$10),IF(入力!$C$11=2,ROUNDUP(全国標準卸価格!H476*地区別掛け率!H476%,-入力!$C$10),IF(入力!$C$11=3,ROUND(全国標準卸価格!H476*地区別掛け率!H476%,-入力!$C$10),""))),全国標準卸価格!H476))</f>
        <v>39200</v>
      </c>
      <c r="I476" s="96" t="str">
        <f>'6桁'!I476</f>
        <v>V★</v>
      </c>
      <c r="J476" s="95" t="str">
        <f>IF(全国標準卸価格!J476="","",IF(ISNUMBER(全国標準卸価格!J476),IF(入力!$C$11=1,ROUNDDOWN(全国標準卸価格!J476*地区別掛け率!J476%,-入力!$C$10),IF(入力!$C$11=2,ROUNDUP(全国標準卸価格!J476*地区別掛け率!J476%,-入力!$C$10),IF(入力!$C$11=3,ROUND(全国標準卸価格!J476*地区別掛け率!J476%,-入力!$C$10),""))),全国標準卸価格!J476))</f>
        <v/>
      </c>
      <c r="K476" s="96">
        <f>'6桁'!K476</f>
        <v>0</v>
      </c>
      <c r="L476" s="95">
        <f>IF(全国標準卸価格!L476="","",IF(ISNUMBER(全国標準卸価格!L476),IF(入力!$C$11=1,ROUNDDOWN(全国標準卸価格!L476*地区別掛け率!L476%,-入力!$C$10),IF(入力!$C$11=2,ROUNDUP(全国標準卸価格!L476*地区別掛け率!L476%,-入力!$C$10),IF(入力!$C$11=3,ROUND(全国標準卸価格!L476*地区別掛け率!L476%,-入力!$C$10),""))),全国標準卸価格!L476))</f>
        <v>36400</v>
      </c>
      <c r="M476" s="96" t="str">
        <f>'6桁'!M476</f>
        <v>V</v>
      </c>
      <c r="N476" s="95" t="str">
        <f>IF(全国標準卸価格!N476="","",IF(ISNUMBER(全国標準卸価格!N476),IF(入力!$C$11=1,ROUNDDOWN(全国標準卸価格!N476*地区別掛け率!N476%,-入力!$C$10),IF(入力!$C$11=2,ROUNDUP(全国標準卸価格!N476*地区別掛け率!N476%,-入力!$C$10),IF(入力!$C$11=3,ROUND(全国標準卸価格!N476*地区別掛け率!N476%,-入力!$C$10),""))),全国標準卸価格!N476))</f>
        <v/>
      </c>
      <c r="O476" s="96">
        <f>'6桁'!O476</f>
        <v>0</v>
      </c>
      <c r="P476" s="95" t="str">
        <f>IF(全国標準卸価格!P476="","",IF(ISNUMBER(全国標準卸価格!P476),IF(入力!$C$11=1,ROUNDDOWN(全国標準卸価格!P476*地区別掛け率!P476%,-入力!$C$10),IF(入力!$C$11=2,ROUNDUP(全国標準卸価格!P476*地区別掛け率!P476%,-入力!$C$10),IF(入力!$C$11=3,ROUND(全国標準卸価格!P476*地区別掛け率!P476%,-入力!$C$10),""))),全国標準卸価格!P476))</f>
        <v/>
      </c>
      <c r="Q476" s="96">
        <f>'6桁'!Q476</f>
        <v>0</v>
      </c>
      <c r="R476" s="95">
        <f>IF(全国標準卸価格!R476="","",IF(ISNUMBER(全国標準卸価格!R476),IF(入力!$E$11=1,ROUNDDOWN(全国標準卸価格!R476*地区別掛け率!R476%,-入力!$E$10),IF(入力!$E$11=2,ROUNDUP(全国標準卸価格!R476*地区別掛け率!R476%,-入力!$E$10),IF(入力!$E$11=3,ROUND(全国標準卸価格!R476*地区別掛け率!R476%,-入力!$E$10),""))),全国標準卸価格!R476))</f>
        <v>29300</v>
      </c>
      <c r="S476" s="96" t="str">
        <f>'6桁'!S476</f>
        <v>W</v>
      </c>
      <c r="T476" s="456" t="str">
        <f>IF(全国標準卸価格!T476="","",IF(ISNUMBER(全国標準卸価格!T476),IF(入力!$E$11=1,ROUNDDOWN(全国標準卸価格!T476*地区別掛け率!T476%,-入力!$E$10),IF(入力!$E$11=2,ROUNDUP(全国標準卸価格!T476*地区別掛け率!T476%,-入力!$E$10),IF(入力!$E$11=3,ROUND(全国標準卸価格!T476*地区別掛け率!T476%,-入力!$E$10),""))),全国標準卸価格!T476))</f>
        <v/>
      </c>
      <c r="U476" s="96">
        <f>'6桁'!U476</f>
        <v>0</v>
      </c>
      <c r="V476" s="456" t="str">
        <f>IF(全国標準卸価格!V476="","",IF(ISNUMBER(全国標準卸価格!V476),IF(入力!$E$11=1,ROUNDDOWN(全国標準卸価格!V476*地区別掛け率!V476%,-入力!$E$10),IF(入力!$E$11=2,ROUNDUP(全国標準卸価格!V476*地区別掛け率!V476%,-入力!$E$10),IF(入力!$E$11=3,ROUND(全国標準卸価格!V476*地区別掛け率!V476%,-入力!$E$10),""))),全国標準卸価格!V476))</f>
        <v/>
      </c>
      <c r="W476" s="110">
        <f>'6桁'!W476</f>
        <v>0</v>
      </c>
      <c r="X476" s="456" t="str">
        <f>IF(全国標準卸価格!X476="","",IF(ISNUMBER(全国標準卸価格!X476),IF(入力!$E$11=1,ROUNDDOWN(全国標準卸価格!X476*地区別掛け率!X476%,-入力!$E$10),IF(入力!$E$11=2,ROUNDUP(全国標準卸価格!X476*地区別掛け率!X476%,-入力!$E$10),IF(入力!$E$11=3,ROUND(全国標準卸価格!X476*地区別掛け率!X476%,-入力!$E$10),""))),全国標準卸価格!X476))</f>
        <v/>
      </c>
      <c r="Y476" s="109">
        <f>'6桁'!Y476</f>
        <v>0</v>
      </c>
    </row>
    <row r="477" spans="2:25" ht="30" customHeight="1">
      <c r="B477" s="503"/>
      <c r="C477" s="500" t="s">
        <v>306</v>
      </c>
      <c r="D477" s="501"/>
      <c r="E477" s="500">
        <v>101</v>
      </c>
      <c r="F477" s="587"/>
      <c r="G477" s="342">
        <v>105</v>
      </c>
      <c r="H477" s="95">
        <f>IF(全国標準卸価格!H477="","",IF(ISNUMBER(全国標準卸価格!H477),IF(入力!$C$11=1,ROUNDDOWN(全国標準卸価格!H477*地区別掛け率!H477%,-入力!$C$10),IF(入力!$C$11=2,ROUNDUP(全国標準卸価格!H477*地区別掛け率!H477%,-入力!$C$10),IF(入力!$C$11=3,ROUND(全国標準卸価格!H477*地区別掛け率!H477%,-入力!$C$10),""))),全国標準卸価格!H477))</f>
        <v>41100</v>
      </c>
      <c r="I477" s="96" t="str">
        <f>'6桁'!I477</f>
        <v>W★</v>
      </c>
      <c r="J477" s="95" t="str">
        <f>IF(全国標準卸価格!J477="","",IF(ISNUMBER(全国標準卸価格!J477),IF(入力!$C$11=1,ROUNDDOWN(全国標準卸価格!J477*地区別掛け率!J477%,-入力!$C$10),IF(入力!$C$11=2,ROUNDUP(全国標準卸価格!J477*地区別掛け率!J477%,-入力!$C$10),IF(入力!$C$11=3,ROUND(全国標準卸価格!J477*地区別掛け率!J477%,-入力!$C$10),""))),全国標準卸価格!J477))</f>
        <v/>
      </c>
      <c r="K477" s="96">
        <f>'6桁'!K477</f>
        <v>0</v>
      </c>
      <c r="L477" s="95">
        <f>IF(全国標準卸価格!L477="","",IF(ISNUMBER(全国標準卸価格!L477),IF(入力!$C$11=1,ROUNDDOWN(全国標準卸価格!L477*地区別掛け率!L477%,-入力!$C$10),IF(入力!$C$11=2,ROUNDUP(全国標準卸価格!L477*地区別掛け率!L477%,-入力!$C$10),IF(入力!$C$11=3,ROUND(全国標準卸価格!L477*地区別掛け率!L477%,-入力!$C$10),""))),全国標準卸価格!L477))</f>
        <v>39100</v>
      </c>
      <c r="M477" s="96" t="str">
        <f>'6桁'!M477</f>
        <v>V</v>
      </c>
      <c r="N477" s="95">
        <f>IF(全国標準卸価格!N477="","",IF(ISNUMBER(全国標準卸価格!N477),IF(入力!$C$11=1,ROUNDDOWN(全国標準卸価格!N477*地区別掛け率!N477%,-入力!$C$10),IF(入力!$C$11=2,ROUNDUP(全国標準卸価格!N477*地区別掛け率!N477%,-入力!$C$10),IF(入力!$C$11=3,ROUND(全国標準卸価格!N477*地区別掛け率!N477%,-入力!$C$10),""))),全国標準卸価格!N477))</f>
        <v>42600</v>
      </c>
      <c r="O477" s="96" t="str">
        <f>'6桁'!O477</f>
        <v>V
RBL</v>
      </c>
      <c r="P477" s="95" t="str">
        <f>IF(全国標準卸価格!P477="","",IF(ISNUMBER(全国標準卸価格!P477),IF(入力!$C$11=1,ROUNDDOWN(全国標準卸価格!P477*地区別掛け率!P477%,-入力!$C$10),IF(入力!$C$11=2,ROUNDUP(全国標準卸価格!P477*地区別掛け率!P477%,-入力!$C$10),IF(入力!$C$11=3,ROUND(全国標準卸価格!P477*地区別掛け率!P477%,-入力!$C$10),""))),全国標準卸価格!P477))</f>
        <v/>
      </c>
      <c r="Q477" s="96">
        <f>'6桁'!Q477</f>
        <v>0</v>
      </c>
      <c r="R477" s="95">
        <f>IF(全国標準卸価格!R477="","",IF(ISNUMBER(全国標準卸価格!R477),IF(入力!$E$11=1,ROUNDDOWN(全国標準卸価格!R477*地区別掛け率!R477%,-入力!$E$10),IF(入力!$E$11=2,ROUNDUP(全国標準卸価格!R477*地区別掛け率!R477%,-入力!$E$10),IF(入力!$E$11=3,ROUND(全国標準卸価格!R477*地区別掛け率!R477%,-入力!$E$10),""))),全国標準卸価格!R477))</f>
        <v>32800</v>
      </c>
      <c r="S477" s="96" t="str">
        <f>'6桁'!S477</f>
        <v>Y★</v>
      </c>
      <c r="T477" s="456" t="str">
        <f>IF(全国標準卸価格!T477="","",IF(ISNUMBER(全国標準卸価格!T477),IF(入力!$E$11=1,ROUNDDOWN(全国標準卸価格!T477*地区別掛け率!T477%,-入力!$E$10),IF(入力!$E$11=2,ROUNDUP(全国標準卸価格!T477*地区別掛け率!T477%,-入力!$E$10),IF(入力!$E$11=3,ROUND(全国標準卸価格!T477*地区別掛け率!T477%,-入力!$E$10),""))),全国標準卸価格!T477))</f>
        <v/>
      </c>
      <c r="U477" s="96">
        <f>'6桁'!U477</f>
        <v>0</v>
      </c>
      <c r="V477" s="456" t="str">
        <f>IF(全国標準卸価格!V477="","",IF(ISNUMBER(全国標準卸価格!V477),IF(入力!$E$11=1,ROUNDDOWN(全国標準卸価格!V477*地区別掛け率!V477%,-入力!$E$10),IF(入力!$E$11=2,ROUNDUP(全国標準卸価格!V477*地区別掛け率!V477%,-入力!$E$10),IF(入力!$E$11=3,ROUND(全国標準卸価格!V477*地区別掛け率!V477%,-入力!$E$10),""))),全国標準卸価格!V477))</f>
        <v/>
      </c>
      <c r="W477" s="110">
        <f>'6桁'!W477</f>
        <v>0</v>
      </c>
      <c r="X477" s="456" t="str">
        <f>IF(全国標準卸価格!X477="","",IF(ISNUMBER(全国標準卸価格!X477),IF(入力!$E$11=1,ROUNDDOWN(全国標準卸価格!X477*地区別掛け率!X477%,-入力!$E$10),IF(入力!$E$11=2,ROUNDUP(全国標準卸価格!X477*地区別掛け率!X477%,-入力!$E$10),IF(入力!$E$11=3,ROUND(全国標準卸価格!X477*地区別掛け率!X477%,-入力!$E$10),""))),全国標準卸価格!X477))</f>
        <v/>
      </c>
      <c r="Y477" s="109">
        <f>'6桁'!Y477</f>
        <v>0</v>
      </c>
    </row>
    <row r="478" spans="2:25" ht="30" customHeight="1">
      <c r="B478" s="503"/>
      <c r="C478" s="500" t="s">
        <v>307</v>
      </c>
      <c r="D478" s="501"/>
      <c r="E478" s="500">
        <v>107</v>
      </c>
      <c r="F478" s="587"/>
      <c r="G478" s="342">
        <v>111</v>
      </c>
      <c r="H478" s="95" t="str">
        <f>IF(全国標準卸価格!H478="","",IF(ISNUMBER(全国標準卸価格!H478),IF(入力!$C$11=1,ROUNDDOWN(全国標準卸価格!H478*地区別掛け率!H478%,-入力!$C$10),IF(入力!$C$11=2,ROUNDUP(全国標準卸価格!H478*地区別掛け率!H478%,-入力!$C$10),IF(入力!$C$11=3,ROUND(全国標準卸価格!H478*地区別掛け率!H478%,-入力!$C$10),""))),全国標準卸価格!H478))</f>
        <v/>
      </c>
      <c r="I478" s="96">
        <f>'6桁'!I478</f>
        <v>0</v>
      </c>
      <c r="J478" s="95" t="str">
        <f>IF(全国標準卸価格!J478="","",IF(ISNUMBER(全国標準卸価格!J478),IF(入力!$C$11=1,ROUNDDOWN(全国標準卸価格!J478*地区別掛け率!J478%,-入力!$C$10),IF(入力!$C$11=2,ROUNDUP(全国標準卸価格!J478*地区別掛け率!J478%,-入力!$C$10),IF(入力!$C$11=3,ROUND(全国標準卸価格!J478*地区別掛け率!J478%,-入力!$C$10),""))),全国標準卸価格!J478))</f>
        <v/>
      </c>
      <c r="K478" s="96">
        <f>'6桁'!K478</f>
        <v>0</v>
      </c>
      <c r="L478" s="95" t="str">
        <f>IF(全国標準卸価格!L478="","",IF(ISNUMBER(全国標準卸価格!L478),IF(入力!$C$11=1,ROUNDDOWN(全国標準卸価格!L478*地区別掛け率!L478%,-入力!$C$10),IF(入力!$C$11=2,ROUNDUP(全国標準卸価格!L478*地区別掛け率!L478%,-入力!$C$10),IF(入力!$C$11=3,ROUND(全国標準卸価格!L478*地区別掛け率!L478%,-入力!$C$10),""))),全国標準卸価格!L478))</f>
        <v/>
      </c>
      <c r="M478" s="96">
        <f>'6桁'!M478</f>
        <v>0</v>
      </c>
      <c r="N478" s="95" t="str">
        <f>IF(全国標準卸価格!N478="","",IF(ISNUMBER(全国標準卸価格!N478),IF(入力!$C$11=1,ROUNDDOWN(全国標準卸価格!N478*地区別掛け率!N478%,-入力!$C$10),IF(入力!$C$11=2,ROUNDUP(全国標準卸価格!N478*地区別掛け率!N478%,-入力!$C$10),IF(入力!$C$11=3,ROUND(全国標準卸価格!N478*地区別掛け率!N478%,-入力!$C$10),""))),全国標準卸価格!N478))</f>
        <v/>
      </c>
      <c r="O478" s="96">
        <f>'6桁'!O478</f>
        <v>0</v>
      </c>
      <c r="P478" s="95" t="str">
        <f>IF(全国標準卸価格!P478="","",IF(ISNUMBER(全国標準卸価格!P478),IF(入力!$C$11=1,ROUNDDOWN(全国標準卸価格!P478*地区別掛け率!P478%,-入力!$C$10),IF(入力!$C$11=2,ROUNDUP(全国標準卸価格!P478*地区別掛け率!P478%,-入力!$C$10),IF(入力!$C$11=3,ROUND(全国標準卸価格!P478*地区別掛け率!P478%,-入力!$C$10),""))),全国標準卸価格!P478))</f>
        <v/>
      </c>
      <c r="Q478" s="96">
        <f>'6桁'!Q478</f>
        <v>0</v>
      </c>
      <c r="R478" s="95" t="str">
        <f>IF(全国標準卸価格!R478="","",IF(ISNUMBER(全国標準卸価格!R478),IF(入力!$E$11=1,ROUNDDOWN(全国標準卸価格!R478*地区別掛け率!R478%,-入力!$E$10),IF(入力!$E$11=2,ROUNDUP(全国標準卸価格!R478*地区別掛け率!R478%,-入力!$E$10),IF(入力!$E$11=3,ROUND(全国標準卸価格!R478*地区別掛け率!R478%,-入力!$E$10),""))),全国標準卸価格!R478))</f>
        <v/>
      </c>
      <c r="S478" s="96">
        <f>'6桁'!S478</f>
        <v>0</v>
      </c>
      <c r="T478" s="456" t="str">
        <f>IF(全国標準卸価格!T478="","",IF(ISNUMBER(全国標準卸価格!T478),IF(入力!$E$11=1,ROUNDDOWN(全国標準卸価格!T478*地区別掛け率!T478%,-入力!$E$10),IF(入力!$E$11=2,ROUNDUP(全国標準卸価格!T478*地区別掛け率!T478%,-入力!$E$10),IF(入力!$E$11=3,ROUND(全国標準卸価格!T478*地区別掛け率!T478%,-入力!$E$10),""))),全国標準卸価格!T478))</f>
        <v>卸価格設定なし</v>
      </c>
      <c r="U478" s="96" t="str">
        <f>'6桁'!U478</f>
        <v>W★</v>
      </c>
      <c r="V478" s="456" t="str">
        <f>IF(全国標準卸価格!V478="","",IF(ISNUMBER(全国標準卸価格!V478),IF(入力!$E$11=1,ROUNDDOWN(全国標準卸価格!V478*地区別掛け率!V478%,-入力!$E$10),IF(入力!$E$11=2,ROUNDUP(全国標準卸価格!V478*地区別掛け率!V478%,-入力!$E$10),IF(入力!$E$11=3,ROUND(全国標準卸価格!V478*地区別掛け率!V478%,-入力!$E$10),""))),全国標準卸価格!V478))</f>
        <v/>
      </c>
      <c r="W478" s="110">
        <f>'6桁'!W478</f>
        <v>0</v>
      </c>
      <c r="X478" s="456" t="str">
        <f>IF(全国標準卸価格!X478="","",IF(ISNUMBER(全国標準卸価格!X478),IF(入力!$E$11=1,ROUNDDOWN(全国標準卸価格!X478*地区別掛け率!X478%,-入力!$E$10),IF(入力!$E$11=2,ROUNDUP(全国標準卸価格!X478*地区別掛け率!X478%,-入力!$E$10),IF(入力!$E$11=3,ROUND(全国標準卸価格!X478*地区別掛け率!X478%,-入力!$E$10),""))),全国標準卸価格!X478))</f>
        <v/>
      </c>
      <c r="Y478" s="109">
        <f>'6桁'!Y478</f>
        <v>0</v>
      </c>
    </row>
    <row r="479" spans="2:25" ht="30" customHeight="1" thickBot="1">
      <c r="B479" s="544"/>
      <c r="C479" s="558" t="s">
        <v>490</v>
      </c>
      <c r="D479" s="559"/>
      <c r="E479" s="558">
        <v>109</v>
      </c>
      <c r="F479" s="932"/>
      <c r="G479" s="344"/>
      <c r="H479" s="118" t="str">
        <f>IF(全国標準卸価格!H479="","",IF(ISNUMBER(全国標準卸価格!H479),IF(入力!$C$11=1,ROUNDDOWN(全国標準卸価格!H479*地区別掛け率!H479%,-入力!$C$10),IF(入力!$C$11=2,ROUNDUP(全国標準卸価格!H479*地区別掛け率!H479%,-入力!$C$10),IF(入力!$C$11=3,ROUND(全国標準卸価格!H479*地区別掛け率!H479%,-入力!$C$10),""))),全国標準卸価格!H479))</f>
        <v/>
      </c>
      <c r="I479" s="119">
        <f>'6桁'!I479</f>
        <v>0</v>
      </c>
      <c r="J479" s="118" t="str">
        <f>IF(全国標準卸価格!J479="","",IF(ISNUMBER(全国標準卸価格!J479),IF(入力!$C$11=1,ROUNDDOWN(全国標準卸価格!J479*地区別掛け率!J479%,-入力!$C$10),IF(入力!$C$11=2,ROUNDUP(全国標準卸価格!J479*地区別掛け率!J479%,-入力!$C$10),IF(入力!$C$11=3,ROUND(全国標準卸価格!J479*地区別掛け率!J479%,-入力!$C$10),""))),全国標準卸価格!J479))</f>
        <v/>
      </c>
      <c r="K479" s="119">
        <f>'6桁'!K479</f>
        <v>0</v>
      </c>
      <c r="L479" s="118">
        <f>IF(全国標準卸価格!L479="","",IF(ISNUMBER(全国標準卸価格!L479),IF(入力!$C$11=1,ROUNDDOWN(全国標準卸価格!L479*地区別掛け率!L479%,-入力!$C$10),IF(入力!$C$11=2,ROUNDUP(全国標準卸価格!L479*地区別掛け率!L479%,-入力!$C$10),IF(入力!$C$11=3,ROUND(全国標準卸価格!L479*地区別掛け率!L479%,-入力!$C$10),""))),全国標準卸価格!L479))</f>
        <v>43900</v>
      </c>
      <c r="M479" s="119" t="str">
        <f>'6桁'!M479</f>
        <v>W</v>
      </c>
      <c r="N479" s="118">
        <f>IF(全国標準卸価格!N479="","",IF(ISNUMBER(全国標準卸価格!N479),IF(入力!$C$11=1,ROUNDDOWN(全国標準卸価格!N479*地区別掛け率!N479%,-入力!$C$10),IF(入力!$C$11=2,ROUNDUP(全国標準卸価格!N479*地区別掛け率!N479%,-入力!$C$10),IF(入力!$C$11=3,ROUND(全国標準卸価格!N479*地区別掛け率!N479%,-入力!$C$10),""))),全国標準卸価格!N479))</f>
        <v>47200</v>
      </c>
      <c r="O479" s="119" t="str">
        <f>'6桁'!O479</f>
        <v>V
RBL</v>
      </c>
      <c r="P479" s="118" t="str">
        <f>IF(全国標準卸価格!P479="","",IF(ISNUMBER(全国標準卸価格!P479),IF(入力!$C$11=1,ROUNDDOWN(全国標準卸価格!P479*地区別掛け率!P479%,-入力!$C$10),IF(入力!$C$11=2,ROUNDUP(全国標準卸価格!P479*地区別掛け率!P479%,-入力!$C$10),IF(入力!$C$11=3,ROUND(全国標準卸価格!P479*地区別掛け率!P479%,-入力!$C$10),""))),全国標準卸価格!P479))</f>
        <v/>
      </c>
      <c r="Q479" s="119">
        <f>'6桁'!Q479</f>
        <v>0</v>
      </c>
      <c r="R479" s="118" t="str">
        <f>IF(全国標準卸価格!R479="","",IF(ISNUMBER(全国標準卸価格!R479),IF(入力!$E$11=1,ROUNDDOWN(全国標準卸価格!R479*地区別掛け率!R479%,-入力!$E$10),IF(入力!$E$11=2,ROUNDUP(全国標準卸価格!R479*地区別掛け率!R479%,-入力!$E$10),IF(入力!$E$11=3,ROUND(全国標準卸価格!R479*地区別掛け率!R479%,-入力!$E$10),""))),全国標準卸価格!R479))</f>
        <v/>
      </c>
      <c r="S479" s="119">
        <f>'6桁'!S479</f>
        <v>0</v>
      </c>
      <c r="T479" s="460" t="str">
        <f>IF(全国標準卸価格!T479="","",IF(ISNUMBER(全国標準卸価格!T479),IF(入力!$E$11=1,ROUNDDOWN(全国標準卸価格!T479*地区別掛け率!T479%,-入力!$E$10),IF(入力!$E$11=2,ROUNDUP(全国標準卸価格!T479*地区別掛け率!T479%,-入力!$E$10),IF(入力!$E$11=3,ROUND(全国標準卸価格!T479*地区別掛け率!T479%,-入力!$E$10),""))),全国標準卸価格!T479))</f>
        <v>卸価格設定なし</v>
      </c>
      <c r="U479" s="119" t="str">
        <f>'6桁'!U479</f>
        <v>Y</v>
      </c>
      <c r="V479" s="460" t="str">
        <f>IF(全国標準卸価格!V479="","",IF(ISNUMBER(全国標準卸価格!V479),IF(入力!$E$11=1,ROUNDDOWN(全国標準卸価格!V479*地区別掛け率!V479%,-入力!$E$10),IF(入力!$E$11=2,ROUNDUP(全国標準卸価格!V479*地区別掛け率!V479%,-入力!$E$10),IF(入力!$E$11=3,ROUND(全国標準卸価格!V479*地区別掛け率!V479%,-入力!$E$10),""))),全国標準卸価格!V479))</f>
        <v/>
      </c>
      <c r="W479" s="121">
        <f>'6桁'!W479</f>
        <v>0</v>
      </c>
      <c r="X479" s="460" t="str">
        <f>IF(全国標準卸価格!X479="","",IF(ISNUMBER(全国標準卸価格!X479),IF(入力!$E$11=1,ROUNDDOWN(全国標準卸価格!X479*地区別掛け率!X479%,-入力!$E$10),IF(入力!$E$11=2,ROUNDUP(全国標準卸価格!X479*地区別掛け率!X479%,-入力!$E$10),IF(入力!$E$11=3,ROUND(全国標準卸価格!X479*地区別掛け率!X479%,-入力!$E$10),""))),全国標準卸価格!X479))</f>
        <v/>
      </c>
      <c r="Y479" s="121">
        <f>'6桁'!Y479</f>
        <v>0</v>
      </c>
    </row>
    <row r="480" spans="2:25" ht="67.5" customHeight="1">
      <c r="B480" s="546" t="s">
        <v>2250</v>
      </c>
      <c r="C480" s="546"/>
      <c r="D480" s="546"/>
      <c r="E480" s="546"/>
      <c r="F480" s="546"/>
      <c r="G480" s="546"/>
      <c r="H480" s="546"/>
      <c r="I480" s="546"/>
      <c r="J480" s="546"/>
      <c r="K480" s="546"/>
      <c r="L480" s="546"/>
      <c r="M480" s="546"/>
      <c r="N480" s="546"/>
      <c r="O480" s="546"/>
      <c r="P480" s="546"/>
      <c r="Q480" s="546"/>
      <c r="R480" s="546"/>
      <c r="S480" s="546"/>
      <c r="T480" s="546"/>
      <c r="U480" s="546"/>
      <c r="V480" s="546"/>
      <c r="W480" s="546"/>
      <c r="X480" s="546"/>
      <c r="Y480" s="546"/>
    </row>
    <row r="482" spans="2:27" ht="14.25" customHeight="1" thickBot="1"/>
    <row r="483" spans="2:27" ht="20.25" thickTop="1" thickBot="1">
      <c r="B483" s="518" t="s">
        <v>505</v>
      </c>
      <c r="C483" s="519"/>
      <c r="D483" s="519"/>
      <c r="E483" s="519"/>
      <c r="F483" s="519"/>
      <c r="G483" s="519"/>
      <c r="H483" s="519"/>
      <c r="I483" s="519"/>
      <c r="J483" s="519"/>
      <c r="K483" s="519"/>
      <c r="L483" s="519"/>
      <c r="M483" s="519"/>
      <c r="N483" s="519"/>
      <c r="O483" s="519"/>
      <c r="P483" s="519"/>
      <c r="Q483" s="519"/>
      <c r="R483" s="519"/>
      <c r="S483" s="519"/>
      <c r="T483" s="519"/>
      <c r="U483" s="519"/>
      <c r="V483" s="519"/>
      <c r="W483" s="519"/>
      <c r="X483" s="519"/>
      <c r="Y483" s="519"/>
      <c r="Z483" s="519"/>
      <c r="AA483" s="520"/>
    </row>
    <row r="484" spans="2:27" ht="14.25" thickTop="1">
      <c r="C484" s="40"/>
      <c r="D484" s="40"/>
      <c r="E484" s="40"/>
      <c r="F484" s="79"/>
      <c r="H484" s="79"/>
      <c r="K484" s="52"/>
      <c r="M484" s="52"/>
      <c r="Q484" s="52"/>
    </row>
    <row r="485" spans="2:27" ht="14.25" thickBot="1">
      <c r="B485" s="11"/>
    </row>
    <row r="486" spans="2:27" ht="19.5" customHeight="1" thickBot="1">
      <c r="B486" s="521" t="s">
        <v>41</v>
      </c>
      <c r="C486" s="534" t="s">
        <v>524</v>
      </c>
      <c r="D486" s="535"/>
      <c r="E486" s="581" t="s">
        <v>1113</v>
      </c>
      <c r="F486" s="581"/>
      <c r="G486" s="528"/>
      <c r="H486" s="531" t="s">
        <v>453</v>
      </c>
      <c r="I486" s="532"/>
      <c r="J486" s="532"/>
      <c r="K486" s="532"/>
      <c r="L486" s="532"/>
      <c r="M486" s="532"/>
      <c r="N486" s="532"/>
      <c r="O486" s="532"/>
      <c r="P486" s="532"/>
      <c r="Q486" s="533"/>
      <c r="R486" s="531" t="s">
        <v>455</v>
      </c>
      <c r="S486" s="532"/>
      <c r="T486" s="532"/>
      <c r="U486" s="532"/>
      <c r="V486" s="532"/>
      <c r="W486" s="533"/>
      <c r="X486" s="11"/>
      <c r="Y486" s="11"/>
    </row>
    <row r="487" spans="2:27" ht="19.5" customHeight="1">
      <c r="B487" s="522"/>
      <c r="C487" s="536"/>
      <c r="D487" s="537"/>
      <c r="E487" s="582"/>
      <c r="F487" s="582"/>
      <c r="G487" s="530"/>
      <c r="H487" s="516" t="s">
        <v>1378</v>
      </c>
      <c r="I487" s="507"/>
      <c r="J487" s="516" t="s">
        <v>971</v>
      </c>
      <c r="K487" s="507"/>
      <c r="L487" s="516" t="s">
        <v>1005</v>
      </c>
      <c r="M487" s="507"/>
      <c r="N487" s="516" t="s">
        <v>790</v>
      </c>
      <c r="O487" s="507"/>
      <c r="P487" s="516" t="s">
        <v>1998</v>
      </c>
      <c r="Q487" s="507"/>
      <c r="R487" s="516" t="s">
        <v>973</v>
      </c>
      <c r="S487" s="507"/>
      <c r="T487" s="516" t="s">
        <v>765</v>
      </c>
      <c r="U487" s="507"/>
      <c r="V487" s="516" t="s">
        <v>788</v>
      </c>
      <c r="W487" s="507"/>
      <c r="X487" s="11"/>
      <c r="Y487" s="11"/>
    </row>
    <row r="488" spans="2:27" ht="19.5" customHeight="1">
      <c r="B488" s="522"/>
      <c r="C488" s="536"/>
      <c r="D488" s="537"/>
      <c r="E488" s="583" t="s">
        <v>2033</v>
      </c>
      <c r="F488" s="584"/>
      <c r="G488" s="355" t="s">
        <v>1114</v>
      </c>
      <c r="H488" s="517"/>
      <c r="I488" s="509"/>
      <c r="J488" s="517"/>
      <c r="K488" s="509"/>
      <c r="L488" s="517"/>
      <c r="M488" s="509"/>
      <c r="N488" s="517"/>
      <c r="O488" s="509"/>
      <c r="P488" s="517"/>
      <c r="Q488" s="509"/>
      <c r="R488" s="517"/>
      <c r="S488" s="509"/>
      <c r="T488" s="517"/>
      <c r="U488" s="509"/>
      <c r="V488" s="517"/>
      <c r="W488" s="509"/>
      <c r="X488" s="136"/>
      <c r="Z488" s="40"/>
    </row>
    <row r="489" spans="2:27" ht="19.5" customHeight="1" thickBot="1">
      <c r="B489" s="523"/>
      <c r="C489" s="538"/>
      <c r="D489" s="539"/>
      <c r="E489" s="585"/>
      <c r="F489" s="586"/>
      <c r="G489" s="356"/>
      <c r="H489" s="514" t="s">
        <v>1083</v>
      </c>
      <c r="I489" s="515"/>
      <c r="J489" s="514" t="s">
        <v>1078</v>
      </c>
      <c r="K489" s="515"/>
      <c r="L489" s="514" t="s">
        <v>1094</v>
      </c>
      <c r="M489" s="515"/>
      <c r="N489" s="514" t="s">
        <v>1095</v>
      </c>
      <c r="O489" s="515"/>
      <c r="P489" s="514" t="s">
        <v>1999</v>
      </c>
      <c r="Q489" s="515"/>
      <c r="R489" s="514" t="s">
        <v>1082</v>
      </c>
      <c r="S489" s="515"/>
      <c r="T489" s="514" t="s">
        <v>767</v>
      </c>
      <c r="U489" s="515"/>
      <c r="V489" s="514" t="s">
        <v>166</v>
      </c>
      <c r="W489" s="515"/>
      <c r="X489" s="4"/>
      <c r="Z489" s="40"/>
    </row>
    <row r="490" spans="2:27" ht="30" customHeight="1">
      <c r="B490" s="502">
        <v>18</v>
      </c>
      <c r="C490" s="500" t="s">
        <v>137</v>
      </c>
      <c r="D490" s="605"/>
      <c r="E490" s="498"/>
      <c r="F490" s="594"/>
      <c r="G490" s="353">
        <v>93</v>
      </c>
      <c r="H490" s="91">
        <f>IF(全国標準卸価格!H490="","",IF(ISNUMBER(全国標準卸価格!H490),IF(入力!$C$11=1,ROUNDDOWN(全国標準卸価格!H490*地区別掛け率!H490%,-入力!$C$10),IF(入力!$C$11=2,ROUNDUP(全国標準卸価格!H490*地区別掛け率!H490%,-入力!$C$10),IF(入力!$C$11=3,ROUND(全国標準卸価格!H490*地区別掛け率!H490%,-入力!$C$10),""))),全国標準卸価格!H490))</f>
        <v>41600</v>
      </c>
      <c r="I490" s="125" t="str">
        <f>'6桁'!I490</f>
        <v>W★</v>
      </c>
      <c r="J490" s="91" t="str">
        <f>IF(全国標準卸価格!J490="","",IF(ISNUMBER(全国標準卸価格!J490),IF(入力!$C$11=1,ROUNDDOWN(全国標準卸価格!J490*地区別掛け率!J490%,-入力!$C$10),IF(入力!$C$11=2,ROUNDUP(全国標準卸価格!J490*地区別掛け率!J490%,-入力!$C$10),IF(入力!$C$11=3,ROUND(全国標準卸価格!J490*地区別掛け率!J490%,-入力!$C$10),""))),全国標準卸価格!J490))</f>
        <v/>
      </c>
      <c r="K490" s="125">
        <f>'6桁'!K490</f>
        <v>0</v>
      </c>
      <c r="L490" s="91" t="str">
        <f>IF(全国標準卸価格!L490="","",IF(ISNUMBER(全国標準卸価格!L490),IF(入力!$C$11=1,ROUNDDOWN(全国標準卸価格!L490*地区別掛け率!L490%,-入力!$C$10),IF(入力!$C$11=2,ROUNDUP(全国標準卸価格!L490*地区別掛け率!L490%,-入力!$C$10),IF(入力!$C$11=3,ROUND(全国標準卸価格!L490*地区別掛け率!L490%,-入力!$C$10),""))),全国標準卸価格!L490))</f>
        <v/>
      </c>
      <c r="M490" s="125">
        <f>'6桁'!M490</f>
        <v>0</v>
      </c>
      <c r="N490" s="91" t="str">
        <f>IF(全国標準卸価格!N490="","",IF(ISNUMBER(全国標準卸価格!N490),IF(入力!$C$11=1,ROUNDDOWN(全国標準卸価格!N490*地区別掛け率!N490%,-入力!$C$10),IF(入力!$C$11=2,ROUNDUP(全国標準卸価格!N490*地区別掛け率!N490%,-入力!$C$10),IF(入力!$C$11=3,ROUND(全国標準卸価格!N490*地区別掛け率!N490%,-入力!$C$10),""))),全国標準卸価格!N490))</f>
        <v/>
      </c>
      <c r="O490" s="125">
        <f>'6桁'!O490</f>
        <v>0</v>
      </c>
      <c r="P490" s="91" t="str">
        <f>IF(全国標準卸価格!P490="","",IF(ISNUMBER(全国標準卸価格!P490),IF(入力!$C$11=1,ROUNDDOWN(全国標準卸価格!P490*地区別掛け率!P490%,-入力!$C$10),IF(入力!$C$11=2,ROUNDUP(全国標準卸価格!P490*地区別掛け率!P490%,-入力!$C$10),IF(入力!$C$11=3,ROUND(全国標準卸価格!P490*地区別掛け率!P490%,-入力!$C$10),""))),全国標準卸価格!P490))</f>
        <v/>
      </c>
      <c r="Q490" s="125">
        <f>'6桁'!Q490</f>
        <v>0</v>
      </c>
      <c r="R490" s="91" t="str">
        <f>IF(全国標準卸価格!R490="","",IF(ISNUMBER(全国標準卸価格!R490),IF(入力!$E$11=1,ROUNDDOWN(全国標準卸価格!R490*地区別掛け率!R490%,-入力!$E$10),IF(入力!$E$11=2,ROUNDUP(全国標準卸価格!R490*地区別掛け率!R490%,-入力!$E$10),IF(入力!$E$11=3,ROUND(全国標準卸価格!R490*地区別掛け率!R490%,-入力!$E$10),""))),全国標準卸価格!R490))</f>
        <v/>
      </c>
      <c r="S490" s="125">
        <f>'6桁'!S490</f>
        <v>0</v>
      </c>
      <c r="T490" s="457" t="str">
        <f>IF(全国標準卸価格!T490="","",IF(ISNUMBER(全国標準卸価格!T490),IF(入力!$E$11=1,ROUNDDOWN(全国標準卸価格!T490*地区別掛け率!T490%,-入力!$E$10),IF(入力!$E$11=2,ROUNDUP(全国標準卸価格!T490*地区別掛け率!T490%,-入力!$E$10),IF(入力!$E$11=3,ROUND(全国標準卸価格!T490*地区別掛け率!T490%,-入力!$E$10),""))),全国標準卸価格!T490))</f>
        <v/>
      </c>
      <c r="U490" s="124">
        <f>'6桁'!U490</f>
        <v>0</v>
      </c>
      <c r="V490" s="457" t="str">
        <f>IF(全国標準卸価格!V490="","",IF(ISNUMBER(全国標準卸価格!V490),IF(入力!$E$11=1,ROUNDDOWN(全国標準卸価格!V490*地区別掛け率!V490%,-入力!$E$10),IF(入力!$E$11=2,ROUNDUP(全国標準卸価格!V490*地区別掛け率!V490%,-入力!$E$10),IF(入力!$E$11=3,ROUND(全国標準卸価格!V490*地区別掛け率!V490%,-入力!$E$10),""))),全国標準卸価格!V490))</f>
        <v/>
      </c>
      <c r="W490" s="125">
        <f>'6桁'!W490</f>
        <v>0</v>
      </c>
      <c r="X490" s="74"/>
      <c r="Y490" s="265"/>
      <c r="Z490" s="40"/>
    </row>
    <row r="491" spans="2:27" ht="30" customHeight="1">
      <c r="B491" s="503"/>
      <c r="C491" s="500" t="s">
        <v>86</v>
      </c>
      <c r="D491" s="605"/>
      <c r="E491" s="500"/>
      <c r="F491" s="587"/>
      <c r="G491" s="342">
        <v>95</v>
      </c>
      <c r="H491" s="95">
        <f>IF(全国標準卸価格!H491="","",IF(ISNUMBER(全国標準卸価格!H491),IF(入力!$C$11=1,ROUNDDOWN(全国標準卸価格!H491*地区別掛け率!H491%,-入力!$C$10),IF(入力!$C$11=2,ROUNDUP(全国標準卸価格!H491*地区別掛け率!H491%,-入力!$C$10),IF(入力!$C$11=3,ROUND(全国標準卸価格!H491*地区別掛け率!H491%,-入力!$C$10),""))),全国標準卸価格!H491))</f>
        <v>44800</v>
      </c>
      <c r="I491" s="96" t="str">
        <f>'6桁'!I491</f>
        <v>W★</v>
      </c>
      <c r="J491" s="95" t="str">
        <f>IF(全国標準卸価格!J491="","",IF(ISNUMBER(全国標準卸価格!J491),IF(入力!$C$11=1,ROUNDDOWN(全国標準卸価格!J491*地区別掛け率!J491%,-入力!$C$10),IF(入力!$C$11=2,ROUNDUP(全国標準卸価格!J491*地区別掛け率!J491%,-入力!$C$10),IF(入力!$C$11=3,ROUND(全国標準卸価格!J491*地区別掛け率!J491%,-入力!$C$10),""))),全国標準卸価格!J491))</f>
        <v/>
      </c>
      <c r="K491" s="96">
        <f>'6桁'!K491</f>
        <v>0</v>
      </c>
      <c r="L491" s="95" t="str">
        <f>IF(全国標準卸価格!L491="","",IF(ISNUMBER(全国標準卸価格!L491),IF(入力!$C$11=1,ROUNDDOWN(全国標準卸価格!L491*地区別掛け率!L491%,-入力!$C$10),IF(入力!$C$11=2,ROUNDUP(全国標準卸価格!L491*地区別掛け率!L491%,-入力!$C$10),IF(入力!$C$11=3,ROUND(全国標準卸価格!L491*地区別掛け率!L491%,-入力!$C$10),""))),全国標準卸価格!L491))</f>
        <v/>
      </c>
      <c r="M491" s="96">
        <f>'6桁'!M491</f>
        <v>0</v>
      </c>
      <c r="N491" s="95" t="str">
        <f>IF(全国標準卸価格!N491="","",IF(ISNUMBER(全国標準卸価格!N491),IF(入力!$C$11=1,ROUNDDOWN(全国標準卸価格!N491*地区別掛け率!N491%,-入力!$C$10),IF(入力!$C$11=2,ROUNDUP(全国標準卸価格!N491*地区別掛け率!N491%,-入力!$C$10),IF(入力!$C$11=3,ROUND(全国標準卸価格!N491*地区別掛け率!N491%,-入力!$C$10),""))),全国標準卸価格!N491))</f>
        <v/>
      </c>
      <c r="O491" s="96">
        <f>'6桁'!O491</f>
        <v>0</v>
      </c>
      <c r="P491" s="95" t="str">
        <f>IF(全国標準卸価格!P491="","",IF(ISNUMBER(全国標準卸価格!P491),IF(入力!$C$11=1,ROUNDDOWN(全国標準卸価格!P491*地区別掛け率!P491%,-入力!$C$10),IF(入力!$C$11=2,ROUNDUP(全国標準卸価格!P491*地区別掛け率!P491%,-入力!$C$10),IF(入力!$C$11=3,ROUND(全国標準卸価格!P491*地区別掛け率!P491%,-入力!$C$10),""))),全国標準卸価格!P491))</f>
        <v/>
      </c>
      <c r="Q491" s="96">
        <f>'6桁'!Q491</f>
        <v>0</v>
      </c>
      <c r="R491" s="95" t="str">
        <f>IF(全国標準卸価格!R491="","",IF(ISNUMBER(全国標準卸価格!R491),IF(入力!$E$11=1,ROUNDDOWN(全国標準卸価格!R491*地区別掛け率!R491%,-入力!$E$10),IF(入力!$E$11=2,ROUNDUP(全国標準卸価格!R491*地区別掛け率!R491%,-入力!$E$10),IF(入力!$E$11=3,ROUND(全国標準卸価格!R491*地区別掛け率!R491%,-入力!$E$10),""))),全国標準卸価格!R491))</f>
        <v/>
      </c>
      <c r="S491" s="96">
        <f>'6桁'!S491</f>
        <v>0</v>
      </c>
      <c r="T491" s="456" t="str">
        <f>IF(全国標準卸価格!T491="","",IF(ISNUMBER(全国標準卸価格!T491),IF(入力!$E$11=1,ROUNDDOWN(全国標準卸価格!T491*地区別掛け率!T491%,-入力!$E$10),IF(入力!$E$11=2,ROUNDUP(全国標準卸価格!T491*地区別掛け率!T491%,-入力!$E$10),IF(入力!$E$11=3,ROUND(全国標準卸価格!T491*地区別掛け率!T491%,-入力!$E$10),""))),全国標準卸価格!T491))</f>
        <v/>
      </c>
      <c r="U491" s="126">
        <f>'6桁'!U491</f>
        <v>0</v>
      </c>
      <c r="V491" s="456" t="str">
        <f>IF(全国標準卸価格!V491="","",IF(ISNUMBER(全国標準卸価格!V491),IF(入力!$E$11=1,ROUNDDOWN(全国標準卸価格!V491*地区別掛け率!V491%,-入力!$E$10),IF(入力!$E$11=2,ROUNDUP(全国標準卸価格!V491*地区別掛け率!V491%,-入力!$E$10),IF(入力!$E$11=3,ROUND(全国標準卸価格!V491*地区別掛け率!V491%,-入力!$E$10),""))),全国標準卸価格!V491))</f>
        <v/>
      </c>
      <c r="W491" s="96">
        <f>'6桁'!W491</f>
        <v>0</v>
      </c>
      <c r="X491" s="74"/>
      <c r="Y491" s="265"/>
      <c r="Z491" s="40"/>
    </row>
    <row r="492" spans="2:27" ht="30" customHeight="1">
      <c r="B492" s="503"/>
      <c r="C492" s="500" t="s">
        <v>308</v>
      </c>
      <c r="D492" s="605"/>
      <c r="E492" s="500">
        <v>92</v>
      </c>
      <c r="F492" s="587"/>
      <c r="G492" s="342"/>
      <c r="H492" s="95">
        <f>IF(全国標準卸価格!H492="","",IF(ISNUMBER(全国標準卸価格!H492),IF(入力!$C$11=1,ROUNDDOWN(全国標準卸価格!H492*地区別掛け率!H492%,-入力!$C$10),IF(入力!$C$11=2,ROUNDUP(全国標準卸価格!H492*地区別掛け率!H492%,-入力!$C$10),IF(入力!$C$11=3,ROUND(全国標準卸価格!H492*地区別掛け率!H492%,-入力!$C$10),""))),全国標準卸価格!H492))</f>
        <v>36400</v>
      </c>
      <c r="I492" s="96" t="str">
        <f>'6桁'!I492</f>
        <v>V</v>
      </c>
      <c r="J492" s="95" t="str">
        <f>IF(全国標準卸価格!J492="","",IF(ISNUMBER(全国標準卸価格!J492),IF(入力!$C$11=1,ROUNDDOWN(全国標準卸価格!J492*地区別掛け率!J492%,-入力!$C$10),IF(入力!$C$11=2,ROUNDUP(全国標準卸価格!J492*地区別掛け率!J492%,-入力!$C$10),IF(入力!$C$11=3,ROUND(全国標準卸価格!J492*地区別掛け率!J492%,-入力!$C$10),""))),全国標準卸価格!J492))</f>
        <v/>
      </c>
      <c r="K492" s="96">
        <f>'6桁'!K492</f>
        <v>0</v>
      </c>
      <c r="L492" s="95">
        <f>IF(全国標準卸価格!L492="","",IF(ISNUMBER(全国標準卸価格!L492),IF(入力!$C$11=1,ROUNDDOWN(全国標準卸価格!L492*地区別掛け率!L492%,-入力!$C$10),IF(入力!$C$11=2,ROUNDUP(全国標準卸価格!L492*地区別掛け率!L492%,-入力!$C$10),IF(入力!$C$11=3,ROUND(全国標準卸価格!L492*地区別掛け率!L492%,-入力!$C$10),""))),全国標準卸価格!L492))</f>
        <v>36000</v>
      </c>
      <c r="M492" s="96" t="str">
        <f>'6桁'!M492</f>
        <v>V</v>
      </c>
      <c r="N492" s="95" t="str">
        <f>IF(全国標準卸価格!N492="","",IF(ISNUMBER(全国標準卸価格!N492),IF(入力!$C$11=1,ROUNDDOWN(全国標準卸価格!N492*地区別掛け率!N492%,-入力!$C$10),IF(入力!$C$11=2,ROUNDUP(全国標準卸価格!N492*地区別掛け率!N492%,-入力!$C$10),IF(入力!$C$11=3,ROUND(全国標準卸価格!N492*地区別掛け率!N492%,-入力!$C$10),""))),全国標準卸価格!N492))</f>
        <v/>
      </c>
      <c r="O492" s="96">
        <f>'6桁'!O492</f>
        <v>0</v>
      </c>
      <c r="P492" s="95" t="str">
        <f>IF(全国標準卸価格!P492="","",IF(ISNUMBER(全国標準卸価格!P492),IF(入力!$C$11=1,ROUNDDOWN(全国標準卸価格!P492*地区別掛け率!P492%,-入力!$C$10),IF(入力!$C$11=2,ROUNDUP(全国標準卸価格!P492*地区別掛け率!P492%,-入力!$C$10),IF(入力!$C$11=3,ROUND(全国標準卸価格!P492*地区別掛け率!P492%,-入力!$C$10),""))),全国標準卸価格!P492))</f>
        <v/>
      </c>
      <c r="Q492" s="96">
        <f>'6桁'!Q492</f>
        <v>0</v>
      </c>
      <c r="R492" s="95">
        <f>IF(全国標準卸価格!R492="","",IF(ISNUMBER(全国標準卸価格!R492),IF(入力!$E$11=1,ROUNDDOWN(全国標準卸価格!R492*地区別掛け率!R492%,-入力!$E$10),IF(入力!$E$11=2,ROUNDUP(全国標準卸価格!R492*地区別掛け率!R492%,-入力!$E$10),IF(入力!$E$11=3,ROUND(全国標準卸価格!R492*地区別掛け率!R492%,-入力!$E$10),""))),全国標準卸価格!R492))</f>
        <v>27500</v>
      </c>
      <c r="S492" s="96" t="str">
        <f>'6桁'!S492</f>
        <v>W</v>
      </c>
      <c r="T492" s="456" t="str">
        <f>IF(全国標準卸価格!T492="","",IF(ISNUMBER(全国標準卸価格!T492),IF(入力!$E$11=1,ROUNDDOWN(全国標準卸価格!T492*地区別掛け率!T492%,-入力!$E$10),IF(入力!$E$11=2,ROUNDUP(全国標準卸価格!T492*地区別掛け率!T492%,-入力!$E$10),IF(入力!$E$11=3,ROUND(全国標準卸価格!T492*地区別掛け率!T492%,-入力!$E$10),""))),全国標準卸価格!T492))</f>
        <v/>
      </c>
      <c r="U492" s="126">
        <f>'6桁'!U492</f>
        <v>0</v>
      </c>
      <c r="V492" s="456" t="str">
        <f>IF(全国標準卸価格!V492="","",IF(ISNUMBER(全国標準卸価格!V492),IF(入力!$E$11=1,ROUNDDOWN(全国標準卸価格!V492*地区別掛け率!V492%,-入力!$E$10),IF(入力!$E$11=2,ROUNDUP(全国標準卸価格!V492*地区別掛け率!V492%,-入力!$E$10),IF(入力!$E$11=3,ROUND(全国標準卸価格!V492*地区別掛け率!V492%,-入力!$E$10),""))),全国標準卸価格!V492))</f>
        <v/>
      </c>
      <c r="W492" s="96">
        <f>'6桁'!W492</f>
        <v>0</v>
      </c>
      <c r="X492" s="74"/>
      <c r="Y492" s="265"/>
      <c r="Z492" s="40"/>
    </row>
    <row r="493" spans="2:27" ht="30" customHeight="1">
      <c r="B493" s="503"/>
      <c r="C493" s="500" t="s">
        <v>139</v>
      </c>
      <c r="D493" s="605"/>
      <c r="E493" s="500">
        <v>95</v>
      </c>
      <c r="F493" s="587"/>
      <c r="G493" s="342">
        <v>99</v>
      </c>
      <c r="H493" s="456">
        <f>IF(全国標準卸価格!H493="","",IF(ISNUMBER(全国標準卸価格!H493),IF(入力!$C$11=1,ROUNDDOWN(全国標準卸価格!H493*地区別掛け率!H493%,-入力!$C$10),IF(入力!$C$11=2,ROUNDUP(全国標準卸価格!H493*地区別掛け率!H493%,-入力!$C$10),IF(入力!$C$11=3,ROUND(全国標準卸価格!H493*地区別掛け率!H493%,-入力!$C$10),""))),全国標準卸価格!H493))</f>
        <v>37800</v>
      </c>
      <c r="I493" s="96" t="str">
        <f>'6桁'!I493</f>
        <v>W</v>
      </c>
      <c r="J493" s="95" t="str">
        <f>IF(全国標準卸価格!J493="","",IF(ISNUMBER(全国標準卸価格!J493),IF(入力!$C$11=1,ROUNDDOWN(全国標準卸価格!J493*地区別掛け率!J493%,-入力!$C$10),IF(入力!$C$11=2,ROUNDUP(全国標準卸価格!J493*地区別掛け率!J493%,-入力!$C$10),IF(入力!$C$11=3,ROUND(全国標準卸価格!J493*地区別掛け率!J493%,-入力!$C$10),""))),全国標準卸価格!J493))</f>
        <v/>
      </c>
      <c r="K493" s="96">
        <f>'6桁'!K493</f>
        <v>0</v>
      </c>
      <c r="L493" s="95">
        <f>IF(全国標準卸価格!L493="","",IF(ISNUMBER(全国標準卸価格!L493),IF(入力!$C$11=1,ROUNDDOWN(全国標準卸価格!L493*地区別掛け率!L493%,-入力!$C$10),IF(入力!$C$11=2,ROUNDUP(全国標準卸価格!L493*地区別掛け率!L493%,-入力!$C$10),IF(入力!$C$11=3,ROUND(全国標準卸価格!L493*地区別掛け率!L493%,-入力!$C$10),""))),全国標準卸価格!L493))</f>
        <v>36000</v>
      </c>
      <c r="M493" s="96" t="str">
        <f>'6桁'!M493</f>
        <v>⑩V</v>
      </c>
      <c r="N493" s="95" t="str">
        <f>IF(全国標準卸価格!N493="","",IF(ISNUMBER(全国標準卸価格!N493),IF(入力!$C$11=1,ROUNDDOWN(全国標準卸価格!N493*地区別掛け率!N493%,-入力!$C$10),IF(入力!$C$11=2,ROUNDUP(全国標準卸価格!N493*地区別掛け率!N493%,-入力!$C$10),IF(入力!$C$11=3,ROUND(全国標準卸価格!N493*地区別掛け率!N493%,-入力!$C$10),""))),全国標準卸価格!N493))</f>
        <v/>
      </c>
      <c r="O493" s="96">
        <f>'6桁'!O493</f>
        <v>0</v>
      </c>
      <c r="P493" s="95" t="str">
        <f>IF(全国標準卸価格!P493="","",IF(ISNUMBER(全国標準卸価格!P493),IF(入力!$C$11=1,ROUNDDOWN(全国標準卸価格!P493*地区別掛け率!P493%,-入力!$C$10),IF(入力!$C$11=2,ROUNDUP(全国標準卸価格!P493*地区別掛け率!P493%,-入力!$C$10),IF(入力!$C$11=3,ROUND(全国標準卸価格!P493*地区別掛け率!P493%,-入力!$C$10),""))),全国標準卸価格!P493))</f>
        <v/>
      </c>
      <c r="Q493" s="96">
        <f>'6桁'!Q493</f>
        <v>0</v>
      </c>
      <c r="R493" s="95">
        <f>IF(全国標準卸価格!R493="","",IF(ISNUMBER(全国標準卸価格!R493),IF(入力!$E$11=1,ROUNDDOWN(全国標準卸価格!R493*地区別掛け率!R493%,-入力!$E$10),IF(入力!$E$11=2,ROUNDUP(全国標準卸価格!R493*地区別掛け率!R493%,-入力!$E$10),IF(入力!$E$11=3,ROUND(全国標準卸価格!R493*地区別掛け率!R493%,-入力!$E$10),""))),全国標準卸価格!R493))</f>
        <v>30500</v>
      </c>
      <c r="S493" s="96" t="str">
        <f>'6桁'!S493</f>
        <v>W★</v>
      </c>
      <c r="T493" s="456" t="str">
        <f>IF(全国標準卸価格!T493="","",IF(ISNUMBER(全国標準卸価格!T493),IF(入力!$E$11=1,ROUNDDOWN(全国標準卸価格!T493*地区別掛け率!T493%,-入力!$E$10),IF(入力!$E$11=2,ROUNDUP(全国標準卸価格!T493*地区別掛け率!T493%,-入力!$E$10),IF(入力!$E$11=3,ROUND(全国標準卸価格!T493*地区別掛け率!T493%,-入力!$E$10),""))),全国標準卸価格!T493))</f>
        <v/>
      </c>
      <c r="U493" s="126">
        <f>'6桁'!U493</f>
        <v>0</v>
      </c>
      <c r="V493" s="456" t="str">
        <f>IF(全国標準卸価格!V493="","",IF(ISNUMBER(全国標準卸価格!V493),IF(入力!$E$11=1,ROUNDDOWN(全国標準卸価格!V493*地区別掛け率!V493%,-入力!$E$10),IF(入力!$E$11=2,ROUNDUP(全国標準卸価格!V493*地区別掛け率!V493%,-入力!$E$10),IF(入力!$E$11=3,ROUND(全国標準卸価格!V493*地区別掛け率!V493%,-入力!$E$10),""))),全国標準卸価格!V493))</f>
        <v/>
      </c>
      <c r="W493" s="96">
        <f>'6桁'!W493</f>
        <v>0</v>
      </c>
      <c r="X493" s="74"/>
      <c r="Y493" s="265"/>
      <c r="Z493" s="40"/>
    </row>
    <row r="494" spans="2:27" ht="30" customHeight="1">
      <c r="B494" s="503"/>
      <c r="C494" s="500" t="s">
        <v>140</v>
      </c>
      <c r="D494" s="605"/>
      <c r="E494" s="500">
        <v>97</v>
      </c>
      <c r="F494" s="587"/>
      <c r="G494" s="342">
        <v>101</v>
      </c>
      <c r="H494" s="95" t="str">
        <f>IF(全国標準卸価格!H494="","",IF(ISNUMBER(全国標準卸価格!H494),IF(入力!$C$11=1,ROUNDDOWN(全国標準卸価格!H494*地区別掛け率!H494%,-入力!$C$10),IF(入力!$C$11=2,ROUNDUP(全国標準卸価格!H494*地区別掛け率!H494%,-入力!$C$10),IF(入力!$C$11=3,ROUND(全国標準卸価格!H494*地区別掛け率!H494%,-入力!$C$10),""))),全国標準卸価格!H494))</f>
        <v/>
      </c>
      <c r="I494" s="96">
        <f>'6桁'!I494</f>
        <v>0</v>
      </c>
      <c r="J494" s="95" t="str">
        <f>IF(全国標準卸価格!J494="","",IF(ISNUMBER(全国標準卸価格!J494),IF(入力!$C$11=1,ROUNDDOWN(全国標準卸価格!J494*地区別掛け率!J494%,-入力!$C$10),IF(入力!$C$11=2,ROUNDUP(全国標準卸価格!J494*地区別掛け率!J494%,-入力!$C$10),IF(入力!$C$11=3,ROUND(全国標準卸価格!J494*地区別掛け率!J494%,-入力!$C$10),""))),全国標準卸価格!J494))</f>
        <v/>
      </c>
      <c r="K494" s="96">
        <f>'6桁'!K494</f>
        <v>0</v>
      </c>
      <c r="L494" s="95" t="str">
        <f>IF(全国標準卸価格!L494="","",IF(ISNUMBER(全国標準卸価格!L494),IF(入力!$C$11=1,ROUNDDOWN(全国標準卸価格!L494*地区別掛け率!L494%,-入力!$C$10),IF(入力!$C$11=2,ROUNDUP(全国標準卸価格!L494*地区別掛け率!L494%,-入力!$C$10),IF(入力!$C$11=3,ROUND(全国標準卸価格!L494*地区別掛け率!L494%,-入力!$C$10),""))),全国標準卸価格!L494))</f>
        <v/>
      </c>
      <c r="M494" s="96">
        <f>'6桁'!M494</f>
        <v>0</v>
      </c>
      <c r="N494" s="95" t="str">
        <f>IF(全国標準卸価格!N494="","",IF(ISNUMBER(全国標準卸価格!N494),IF(入力!$C$11=1,ROUNDDOWN(全国標準卸価格!N494*地区別掛け率!N494%,-入力!$C$10),IF(入力!$C$11=2,ROUNDUP(全国標準卸価格!N494*地区別掛け率!N494%,-入力!$C$10),IF(入力!$C$11=3,ROUND(全国標準卸価格!N494*地区別掛け率!N494%,-入力!$C$10),""))),全国標準卸価格!N494))</f>
        <v/>
      </c>
      <c r="O494" s="96">
        <f>'6桁'!O494</f>
        <v>0</v>
      </c>
      <c r="P494" s="95" t="str">
        <f>IF(全国標準卸価格!P494="","",IF(ISNUMBER(全国標準卸価格!P494),IF(入力!$C$11=1,ROUNDDOWN(全国標準卸価格!P494*地区別掛け率!P494%,-入力!$C$10),IF(入力!$C$11=2,ROUNDUP(全国標準卸価格!P494*地区別掛け率!P494%,-入力!$C$10),IF(入力!$C$11=3,ROUND(全国標準卸価格!P494*地区別掛け率!P494%,-入力!$C$10),""))),全国標準卸価格!P494))</f>
        <v/>
      </c>
      <c r="Q494" s="96">
        <f>'6桁'!Q494</f>
        <v>0</v>
      </c>
      <c r="R494" s="95">
        <f>IF(全国標準卸価格!R494="","",IF(ISNUMBER(全国標準卸価格!R494),IF(入力!$E$11=1,ROUNDDOWN(全国標準卸価格!R494*地区別掛け率!R494%,-入力!$E$10),IF(入力!$E$11=2,ROUNDUP(全国標準卸価格!R494*地区別掛け率!R494%,-入力!$E$10),IF(入力!$E$11=3,ROUND(全国標準卸価格!R494*地区別掛け率!R494%,-入力!$E$10),""))),全国標準卸価格!R494))</f>
        <v>30000</v>
      </c>
      <c r="S494" s="96" t="str">
        <f>'6桁'!S494</f>
        <v>Y★</v>
      </c>
      <c r="T494" s="456" t="str">
        <f>IF(全国標準卸価格!T494="","",IF(ISNUMBER(全国標準卸価格!T494),IF(入力!$E$11=1,ROUNDDOWN(全国標準卸価格!T494*地区別掛け率!T494%,-入力!$E$10),IF(入力!$E$11=2,ROUNDUP(全国標準卸価格!T494*地区別掛け率!T494%,-入力!$E$10),IF(入力!$E$11=3,ROUND(全国標準卸価格!T494*地区別掛け率!T494%,-入力!$E$10),""))),全国標準卸価格!T494))</f>
        <v/>
      </c>
      <c r="U494" s="126">
        <f>'6桁'!U494</f>
        <v>0</v>
      </c>
      <c r="V494" s="456" t="str">
        <f>IF(全国標準卸価格!V494="","",IF(ISNUMBER(全国標準卸価格!V494),IF(入力!$E$11=1,ROUNDDOWN(全国標準卸価格!V494*地区別掛け率!V494%,-入力!$E$10),IF(入力!$E$11=2,ROUNDUP(全国標準卸価格!V494*地区別掛け率!V494%,-入力!$E$10),IF(入力!$E$11=3,ROUND(全国標準卸価格!V494*地区別掛け率!V494%,-入力!$E$10),""))),全国標準卸価格!V494))</f>
        <v/>
      </c>
      <c r="W494" s="96">
        <f>'6桁'!W494</f>
        <v>0</v>
      </c>
      <c r="X494" s="74"/>
      <c r="Y494" s="265"/>
      <c r="Z494" s="40"/>
    </row>
    <row r="495" spans="2:27" ht="30" customHeight="1">
      <c r="B495" s="503"/>
      <c r="C495" s="500" t="s">
        <v>496</v>
      </c>
      <c r="D495" s="605"/>
      <c r="E495" s="500"/>
      <c r="F495" s="587"/>
      <c r="G495" s="342">
        <v>106</v>
      </c>
      <c r="H495" s="95" t="str">
        <f>IF(全国標準卸価格!H495="","",IF(ISNUMBER(全国標準卸価格!H495),IF(入力!$C$11=1,ROUNDDOWN(全国標準卸価格!H495*地区別掛け率!H495%,-入力!$C$10),IF(入力!$C$11=2,ROUNDUP(全国標準卸価格!H495*地区別掛け率!H495%,-入力!$C$10),IF(入力!$C$11=3,ROUND(全国標準卸価格!H495*地区別掛け率!H495%,-入力!$C$10),""))),全国標準卸価格!H495))</f>
        <v/>
      </c>
      <c r="I495" s="96">
        <f>'6桁'!I495</f>
        <v>0</v>
      </c>
      <c r="J495" s="95" t="str">
        <f>IF(全国標準卸価格!J495="","",IF(ISNUMBER(全国標準卸価格!J495),IF(入力!$C$11=1,ROUNDDOWN(全国標準卸価格!J495*地区別掛け率!J495%,-入力!$C$10),IF(入力!$C$11=2,ROUNDUP(全国標準卸価格!J495*地区別掛け率!J495%,-入力!$C$10),IF(入力!$C$11=3,ROUND(全国標準卸価格!J495*地区別掛け率!J495%,-入力!$C$10),""))),全国標準卸価格!J495))</f>
        <v/>
      </c>
      <c r="K495" s="96">
        <f>'6桁'!K495</f>
        <v>0</v>
      </c>
      <c r="L495" s="95" t="str">
        <f>IF(全国標準卸価格!L495="","",IF(ISNUMBER(全国標準卸価格!L495),IF(入力!$C$11=1,ROUNDDOWN(全国標準卸価格!L495*地区別掛け率!L495%,-入力!$C$10),IF(入力!$C$11=2,ROUNDUP(全国標準卸価格!L495*地区別掛け率!L495%,-入力!$C$10),IF(入力!$C$11=3,ROUND(全国標準卸価格!L495*地区別掛け率!L495%,-入力!$C$10),""))),全国標準卸価格!L495))</f>
        <v/>
      </c>
      <c r="M495" s="96">
        <f>'6桁'!M495</f>
        <v>0</v>
      </c>
      <c r="N495" s="95" t="str">
        <f>IF(全国標準卸価格!N495="","",IF(ISNUMBER(全国標準卸価格!N495),IF(入力!$C$11=1,ROUNDDOWN(全国標準卸価格!N495*地区別掛け率!N495%,-入力!$C$10),IF(入力!$C$11=2,ROUNDUP(全国標準卸価格!N495*地区別掛け率!N495%,-入力!$C$10),IF(入力!$C$11=3,ROUND(全国標準卸価格!N495*地区別掛け率!N495%,-入力!$C$10),""))),全国標準卸価格!N495))</f>
        <v/>
      </c>
      <c r="O495" s="96">
        <f>'6桁'!O495</f>
        <v>0</v>
      </c>
      <c r="P495" s="95" t="str">
        <f>IF(全国標準卸価格!P495="","",IF(ISNUMBER(全国標準卸価格!P495),IF(入力!$C$11=1,ROUNDDOWN(全国標準卸価格!P495*地区別掛け率!P495%,-入力!$C$10),IF(入力!$C$11=2,ROUNDUP(全国標準卸価格!P495*地区別掛け率!P495%,-入力!$C$10),IF(入力!$C$11=3,ROUND(全国標準卸価格!P495*地区別掛け率!P495%,-入力!$C$10),""))),全国標準卸価格!P495))</f>
        <v/>
      </c>
      <c r="Q495" s="96">
        <f>'6桁'!Q495</f>
        <v>0</v>
      </c>
      <c r="R495" s="95" t="str">
        <f>IF(全国標準卸価格!R495="","",IF(ISNUMBER(全国標準卸価格!R495),IF(入力!$E$11=1,ROUNDDOWN(全国標準卸価格!R495*地区別掛け率!R495%,-入力!$E$10),IF(入力!$E$11=2,ROUNDUP(全国標準卸価格!R495*地区別掛け率!R495%,-入力!$E$10),IF(入力!$E$11=3,ROUND(全国標準卸価格!R495*地区別掛け率!R495%,-入力!$E$10),""))),全国標準卸価格!R495))</f>
        <v/>
      </c>
      <c r="S495" s="96">
        <f>'6桁'!S495</f>
        <v>0</v>
      </c>
      <c r="T495" s="456" t="str">
        <f>IF(全国標準卸価格!T495="","",IF(ISNUMBER(全国標準卸価格!T495),IF(入力!$E$11=1,ROUNDDOWN(全国標準卸価格!T495*地区別掛け率!T495%,-入力!$E$10),IF(入力!$E$11=2,ROUNDUP(全国標準卸価格!T495*地区別掛け率!T495%,-入力!$E$10),IF(入力!$E$11=3,ROUND(全国標準卸価格!T495*地区別掛け率!T495%,-入力!$E$10),""))),全国標準卸価格!T495))</f>
        <v>卸価格設定なし</v>
      </c>
      <c r="U495" s="126" t="str">
        <f>'6桁'!U495</f>
        <v>W★</v>
      </c>
      <c r="V495" s="456" t="str">
        <f>IF(全国標準卸価格!V495="","",IF(ISNUMBER(全国標準卸価格!V495),IF(入力!$E$11=1,ROUNDDOWN(全国標準卸価格!V495*地区別掛け率!V495%,-入力!$E$10),IF(入力!$E$11=2,ROUNDUP(全国標準卸価格!V495*地区別掛け率!V495%,-入力!$E$10),IF(入力!$E$11=3,ROUND(全国標準卸価格!V495*地区別掛け率!V495%,-入力!$E$10),""))),全国標準卸価格!V495))</f>
        <v/>
      </c>
      <c r="W495" s="96">
        <f>'6桁'!W495</f>
        <v>0</v>
      </c>
      <c r="X495" s="74"/>
      <c r="Y495" s="265"/>
      <c r="Z495" s="40"/>
    </row>
    <row r="496" spans="2:27" ht="30" customHeight="1">
      <c r="B496" s="503"/>
      <c r="C496" s="500" t="s">
        <v>142</v>
      </c>
      <c r="D496" s="605"/>
      <c r="E496" s="500">
        <v>95</v>
      </c>
      <c r="F496" s="587"/>
      <c r="G496" s="342">
        <v>99</v>
      </c>
      <c r="H496" s="95">
        <f>IF(全国標準卸価格!H496="","",IF(ISNUMBER(全国標準卸価格!H496),IF(入力!$C$11=1,ROUNDDOWN(全国標準卸価格!H496*地区別掛け率!H496%,-入力!$C$10),IF(入力!$C$11=2,ROUNDUP(全国標準卸価格!H496*地区別掛け率!H496%,-入力!$C$10),IF(入力!$C$11=3,ROUND(全国標準卸価格!H496*地区別掛け率!H496%,-入力!$C$10),""))),全国標準卸価格!H496))</f>
        <v>35100</v>
      </c>
      <c r="I496" s="96" t="str">
        <f>'6桁'!I496</f>
        <v>V★</v>
      </c>
      <c r="J496" s="95" t="str">
        <f>IF(全国標準卸価格!J496="","",IF(ISNUMBER(全国標準卸価格!J496),IF(入力!$C$11=1,ROUNDDOWN(全国標準卸価格!J496*地区別掛け率!J496%,-入力!$C$10),IF(入力!$C$11=2,ROUNDUP(全国標準卸価格!J496*地区別掛け率!J496%,-入力!$C$10),IF(入力!$C$11=3,ROUND(全国標準卸価格!J496*地区別掛け率!J496%,-入力!$C$10),""))),全国標準卸価格!J496))</f>
        <v/>
      </c>
      <c r="K496" s="96">
        <f>'6桁'!K496</f>
        <v>0</v>
      </c>
      <c r="L496" s="95">
        <f>IF(全国標準卸価格!L496="","",IF(ISNUMBER(全国標準卸価格!L496),IF(入力!$C$11=1,ROUNDDOWN(全国標準卸価格!L496*地区別掛け率!L496%,-入力!$C$10),IF(入力!$C$11=2,ROUNDUP(全国標準卸価格!L496*地区別掛け率!L496%,-入力!$C$10),IF(入力!$C$11=3,ROUND(全国標準卸価格!L496*地区別掛け率!L496%,-入力!$C$10),""))),全国標準卸価格!L496))</f>
        <v>34100</v>
      </c>
      <c r="M496" s="96" t="str">
        <f>'6桁'!M496</f>
        <v>V★</v>
      </c>
      <c r="N496" s="95" t="str">
        <f>IF(全国標準卸価格!N496="","",IF(ISNUMBER(全国標準卸価格!N496),IF(入力!$C$11=1,ROUNDDOWN(全国標準卸価格!N496*地区別掛け率!N496%,-入力!$C$10),IF(入力!$C$11=2,ROUNDUP(全国標準卸価格!N496*地区別掛け率!N496%,-入力!$C$10),IF(入力!$C$11=3,ROUND(全国標準卸価格!N496*地区別掛け率!N496%,-入力!$C$10),""))),全国標準卸価格!N496))</f>
        <v/>
      </c>
      <c r="O496" s="96">
        <f>'6桁'!O496</f>
        <v>0</v>
      </c>
      <c r="P496" s="95" t="str">
        <f>IF(全国標準卸価格!P496="","",IF(ISNUMBER(全国標準卸価格!P496),IF(入力!$C$11=1,ROUNDDOWN(全国標準卸価格!P496*地区別掛け率!P496%,-入力!$C$10),IF(入力!$C$11=2,ROUNDUP(全国標準卸価格!P496*地区別掛け率!P496%,-入力!$C$10),IF(入力!$C$11=3,ROUND(全国標準卸価格!P496*地区別掛け率!P496%,-入力!$C$10),""))),全国標準卸価格!P496))</f>
        <v/>
      </c>
      <c r="Q496" s="96">
        <f>'6桁'!Q496</f>
        <v>0</v>
      </c>
      <c r="R496" s="95" t="str">
        <f>IF(全国標準卸価格!R496="","",IF(ISNUMBER(全国標準卸価格!R496),IF(入力!$E$11=1,ROUNDDOWN(全国標準卸価格!R496*地区別掛け率!R496%,-入力!$E$10),IF(入力!$E$11=2,ROUNDUP(全国標準卸価格!R496*地区別掛け率!R496%,-入力!$E$10),IF(入力!$E$11=3,ROUND(全国標準卸価格!R496*地区別掛け率!R496%,-入力!$E$10),""))),全国標準卸価格!R496))</f>
        <v/>
      </c>
      <c r="S496" s="96">
        <f>'6桁'!S496</f>
        <v>0</v>
      </c>
      <c r="T496" s="456" t="str">
        <f>IF(全国標準卸価格!T496="","",IF(ISNUMBER(全国標準卸価格!T496),IF(入力!$E$11=1,ROUNDDOWN(全国標準卸価格!T496*地区別掛け率!T496%,-入力!$E$10),IF(入力!$E$11=2,ROUNDUP(全国標準卸価格!T496*地区別掛け率!T496%,-入力!$E$10),IF(入力!$E$11=3,ROUND(全国標準卸価格!T496*地区別掛け率!T496%,-入力!$E$10),""))),全国標準卸価格!T496))</f>
        <v>卸価格設定なし</v>
      </c>
      <c r="U496" s="126" t="str">
        <f>'6桁'!U496</f>
        <v>W★</v>
      </c>
      <c r="V496" s="456" t="str">
        <f>IF(全国標準卸価格!V496="","",IF(ISNUMBER(全国標準卸価格!V496),IF(入力!$E$11=1,ROUNDDOWN(全国標準卸価格!V496*地区別掛け率!V496%,-入力!$E$10),IF(入力!$E$11=2,ROUNDUP(全国標準卸価格!V496*地区別掛け率!V496%,-入力!$E$10),IF(入力!$E$11=3,ROUND(全国標準卸価格!V496*地区別掛け率!V496%,-入力!$E$10),""))),全国標準卸価格!V496))</f>
        <v/>
      </c>
      <c r="W496" s="96">
        <f>'6桁'!W496</f>
        <v>0</v>
      </c>
      <c r="X496" s="74"/>
      <c r="Y496" s="265"/>
      <c r="Z496" s="40"/>
    </row>
    <row r="497" spans="2:26" ht="30" customHeight="1">
      <c r="B497" s="503"/>
      <c r="C497" s="500" t="s">
        <v>4</v>
      </c>
      <c r="D497" s="605"/>
      <c r="E497" s="500">
        <v>98</v>
      </c>
      <c r="F497" s="587"/>
      <c r="G497" s="342">
        <v>102</v>
      </c>
      <c r="H497" s="95">
        <f>IF(全国標準卸価格!H497="","",IF(ISNUMBER(全国標準卸価格!H497),IF(入力!$C$11=1,ROUNDDOWN(全国標準卸価格!H497*地区別掛け率!H497%,-入力!$C$10),IF(入力!$C$11=2,ROUNDUP(全国標準卸価格!H497*地区別掛け率!H497%,-入力!$C$10),IF(入力!$C$11=3,ROUND(全国標準卸価格!H497*地区別掛け率!H497%,-入力!$C$10),""))),全国標準卸価格!H497))</f>
        <v>37400</v>
      </c>
      <c r="I497" s="96" t="str">
        <f>'6桁'!I497</f>
        <v>V</v>
      </c>
      <c r="J497" s="95" t="str">
        <f>IF(全国標準卸価格!J497="","",IF(ISNUMBER(全国標準卸価格!J497),IF(入力!$C$11=1,ROUNDDOWN(全国標準卸価格!J497*地区別掛け率!J497%,-入力!$C$10),IF(入力!$C$11=2,ROUNDUP(全国標準卸価格!J497*地区別掛け率!J497%,-入力!$C$10),IF(入力!$C$11=3,ROUND(全国標準卸価格!J497*地区別掛け率!J497%,-入力!$C$10),""))),全国標準卸価格!J497))</f>
        <v/>
      </c>
      <c r="K497" s="96">
        <f>'6桁'!K497</f>
        <v>0</v>
      </c>
      <c r="L497" s="95">
        <f>IF(全国標準卸価格!L497="","",IF(ISNUMBER(全国標準卸価格!L497),IF(入力!$C$11=1,ROUNDDOWN(全国標準卸価格!L497*地区別掛け率!L497%,-入力!$C$10),IF(入力!$C$11=2,ROUNDUP(全国標準卸価格!L497*地区別掛け率!L497%,-入力!$C$10),IF(入力!$C$11=3,ROUND(全国標準卸価格!L497*地区別掛け率!L497%,-入力!$C$10),""))),全国標準卸価格!L497))</f>
        <v>34500</v>
      </c>
      <c r="M497" s="96" t="str">
        <f>'6桁'!M497</f>
        <v>V</v>
      </c>
      <c r="N497" s="95">
        <f>IF(全国標準卸価格!N497="","",IF(ISNUMBER(全国標準卸価格!N497),IF(入力!$C$11=1,ROUNDDOWN(全国標準卸価格!N497*地区別掛け率!N497%,-入力!$C$10),IF(入力!$C$11=2,ROUNDUP(全国標準卸価格!N497*地区別掛け率!N497%,-入力!$C$10),IF(入力!$C$11=3,ROUND(全国標準卸価格!N497*地区別掛け率!N497%,-入力!$C$10),""))),全国標準卸価格!N497))</f>
        <v>40300</v>
      </c>
      <c r="O497" s="96" t="str">
        <f>'6桁'!O497</f>
        <v>H
RBL</v>
      </c>
      <c r="P497" s="95" t="str">
        <f>IF(全国標準卸価格!P497="","",IF(ISNUMBER(全国標準卸価格!P497),IF(入力!$C$11=1,ROUNDDOWN(全国標準卸価格!P497*地区別掛け率!P497%,-入力!$C$10),IF(入力!$C$11=2,ROUNDUP(全国標準卸価格!P497*地区別掛け率!P497%,-入力!$C$10),IF(入力!$C$11=3,ROUND(全国標準卸価格!P497*地区別掛け率!P497%,-入力!$C$10),""))),全国標準卸価格!P497))</f>
        <v/>
      </c>
      <c r="Q497" s="96">
        <f>'6桁'!Q497</f>
        <v>0</v>
      </c>
      <c r="R497" s="95">
        <f>IF(全国標準卸価格!R497="","",IF(ISNUMBER(全国標準卸価格!R497),IF(入力!$E$11=1,ROUNDDOWN(全国標準卸価格!R497*地区別掛け率!R497%,-入力!$E$10),IF(入力!$E$11=2,ROUNDUP(全国標準卸価格!R497*地区別掛け率!R497%,-入力!$E$10),IF(入力!$E$11=3,ROUND(全国標準卸価格!R497*地区別掛け率!R497%,-入力!$E$10),""))),全国標準卸価格!R497))</f>
        <v>29600</v>
      </c>
      <c r="S497" s="96" t="str">
        <f>'6桁'!S497</f>
        <v>W★</v>
      </c>
      <c r="T497" s="456" t="str">
        <f>IF(全国標準卸価格!T497="","",IF(ISNUMBER(全国標準卸価格!T497),IF(入力!$E$11=1,ROUNDDOWN(全国標準卸価格!T497*地区別掛け率!T497%,-入力!$E$10),IF(入力!$E$11=2,ROUNDUP(全国標準卸価格!T497*地区別掛け率!T497%,-入力!$E$10),IF(入力!$E$11=3,ROUND(全国標準卸価格!T497*地区別掛け率!T497%,-入力!$E$10),""))),全国標準卸価格!T497))</f>
        <v/>
      </c>
      <c r="U497" s="96">
        <f>'6桁'!U497</f>
        <v>0</v>
      </c>
      <c r="V497" s="456" t="str">
        <f>IF(全国標準卸価格!V497="","",IF(ISNUMBER(全国標準卸価格!V497),IF(入力!$E$11=1,ROUNDDOWN(全国標準卸価格!V497*地区別掛け率!V497%,-入力!$E$10),IF(入力!$E$11=2,ROUNDUP(全国標準卸価格!V497*地区別掛け率!V497%,-入力!$E$10),IF(入力!$E$11=3,ROUND(全国標準卸価格!V497*地区別掛け率!V497%,-入力!$E$10),""))),全国標準卸価格!V497))</f>
        <v/>
      </c>
      <c r="W497" s="96">
        <f>'6桁'!W497</f>
        <v>0</v>
      </c>
      <c r="X497" s="74"/>
      <c r="Y497" s="265"/>
      <c r="Z497" s="40"/>
    </row>
    <row r="498" spans="2:26" ht="30" customHeight="1">
      <c r="B498" s="503"/>
      <c r="C498" s="500" t="s">
        <v>205</v>
      </c>
      <c r="D498" s="605"/>
      <c r="E498" s="500">
        <v>100</v>
      </c>
      <c r="F498" s="587"/>
      <c r="G498" s="342">
        <v>104</v>
      </c>
      <c r="H498" s="95">
        <f>IF(全国標準卸価格!H498="","",IF(ISNUMBER(全国標準卸価格!H498),IF(入力!$C$11=1,ROUNDDOWN(全国標準卸価格!H498*地区別掛け率!H498%,-入力!$C$10),IF(入力!$C$11=2,ROUNDUP(全国標準卸価格!H498*地区別掛け率!H498%,-入力!$C$10),IF(入力!$C$11=3,ROUND(全国標準卸価格!H498*地区別掛け率!H498%,-入力!$C$10),""))),全国標準卸価格!H498))</f>
        <v>38700</v>
      </c>
      <c r="I498" s="96" t="str">
        <f>'6桁'!I498</f>
        <v>V</v>
      </c>
      <c r="J498" s="95" t="str">
        <f>IF(全国標準卸価格!J498="","",IF(ISNUMBER(全国標準卸価格!J498),IF(入力!$C$11=1,ROUNDDOWN(全国標準卸価格!J498*地区別掛け率!J498%,-入力!$C$10),IF(入力!$C$11=2,ROUNDUP(全国標準卸価格!J498*地区別掛け率!J498%,-入力!$C$10),IF(入力!$C$11=3,ROUND(全国標準卸価格!J498*地区別掛け率!J498%,-入力!$C$10),""))),全国標準卸価格!J498))</f>
        <v/>
      </c>
      <c r="K498" s="96">
        <f>'6桁'!K498</f>
        <v>0</v>
      </c>
      <c r="L498" s="95">
        <f>IF(全国標準卸価格!L498="","",IF(ISNUMBER(全国標準卸価格!L498),IF(入力!$C$11=1,ROUNDDOWN(全国標準卸価格!L498*地区別掛け率!L498%,-入力!$C$10),IF(入力!$C$11=2,ROUNDUP(全国標準卸価格!L498*地区別掛け率!L498%,-入力!$C$10),IF(入力!$C$11=3,ROUND(全国標準卸価格!L498*地区別掛け率!L498%,-入力!$C$10),""))),全国標準卸価格!L498))</f>
        <v>36300</v>
      </c>
      <c r="M498" s="96" t="str">
        <f>'6桁'!M498</f>
        <v>V</v>
      </c>
      <c r="N498" s="95" t="str">
        <f>IF(全国標準卸価格!N498="","",IF(ISNUMBER(全国標準卸価格!N498),IF(入力!$C$11=1,ROUNDDOWN(全国標準卸価格!N498*地区別掛け率!N498%,-入力!$C$10),IF(入力!$C$11=2,ROUNDUP(全国標準卸価格!N498*地区別掛け率!N498%,-入力!$C$10),IF(入力!$C$11=3,ROUND(全国標準卸価格!N498*地区別掛け率!N498%,-入力!$C$10),""))),全国標準卸価格!N498))</f>
        <v/>
      </c>
      <c r="O498" s="96">
        <f>'6桁'!O498</f>
        <v>0</v>
      </c>
      <c r="P498" s="95" t="str">
        <f>IF(全国標準卸価格!P498="","",IF(ISNUMBER(全国標準卸価格!P498),IF(入力!$C$11=1,ROUNDDOWN(全国標準卸価格!P498*地区別掛け率!P498%,-入力!$C$10),IF(入力!$C$11=2,ROUNDUP(全国標準卸価格!P498*地区別掛け率!P498%,-入力!$C$10),IF(入力!$C$11=3,ROUND(全国標準卸価格!P498*地区別掛け率!P498%,-入力!$C$10),""))),全国標準卸価格!P498))</f>
        <v/>
      </c>
      <c r="Q498" s="96">
        <f>'6桁'!Q498</f>
        <v>0</v>
      </c>
      <c r="R498" s="95">
        <f>IF(全国標準卸価格!R498="","",IF(ISNUMBER(全国標準卸価格!R498),IF(入力!$E$11=1,ROUNDDOWN(全国標準卸価格!R498*地区別掛け率!R498%,-入力!$E$10),IF(入力!$E$11=2,ROUNDUP(全国標準卸価格!R498*地区別掛け率!R498%,-入力!$E$10),IF(入力!$E$11=3,ROUND(全国標準卸価格!R498*地区別掛け率!R498%,-入力!$E$10),""))),全国標準卸価格!R498))</f>
        <v>29100</v>
      </c>
      <c r="S498" s="96" t="str">
        <f>'6桁'!S498</f>
        <v>Y★</v>
      </c>
      <c r="T498" s="456" t="str">
        <f>IF(全国標準卸価格!T498="","",IF(ISNUMBER(全国標準卸価格!T498),IF(入力!$E$11=1,ROUNDDOWN(全国標準卸価格!T498*地区別掛け率!T498%,-入力!$E$10),IF(入力!$E$11=2,ROUNDUP(全国標準卸価格!T498*地区別掛け率!T498%,-入力!$E$10),IF(入力!$E$11=3,ROUND(全国標準卸価格!T498*地区別掛け率!T498%,-入力!$E$10),""))),全国標準卸価格!T498))</f>
        <v/>
      </c>
      <c r="U498" s="96">
        <f>'6桁'!U498</f>
        <v>0</v>
      </c>
      <c r="V498" s="456" t="str">
        <f>IF(全国標準卸価格!V498="","",IF(ISNUMBER(全国標準卸価格!V498),IF(入力!$E$11=1,ROUNDDOWN(全国標準卸価格!V498*地区別掛け率!V498%,-入力!$E$10),IF(入力!$E$11=2,ROUNDUP(全国標準卸価格!V498*地区別掛け率!V498%,-入力!$E$10),IF(入力!$E$11=3,ROUND(全国標準卸価格!V498*地区別掛け率!V498%,-入力!$E$10),""))),全国標準卸価格!V498))</f>
        <v/>
      </c>
      <c r="W498" s="96">
        <f>'6桁'!W498</f>
        <v>0</v>
      </c>
      <c r="X498" s="74"/>
      <c r="Y498" s="265"/>
      <c r="Z498" s="40"/>
    </row>
    <row r="499" spans="2:26" ht="30" customHeight="1">
      <c r="B499" s="503"/>
      <c r="C499" s="500" t="s">
        <v>207</v>
      </c>
      <c r="D499" s="605"/>
      <c r="E499" s="500">
        <v>105</v>
      </c>
      <c r="F499" s="587"/>
      <c r="G499" s="342">
        <v>109</v>
      </c>
      <c r="H499" s="95">
        <f>IF(全国標準卸価格!H499="","",IF(ISNUMBER(全国標準卸価格!H499),IF(入力!$C$11=1,ROUNDDOWN(全国標準卸価格!H499*地区別掛け率!H499%,-入力!$C$10),IF(入力!$C$11=2,ROUNDUP(全国標準卸価格!H499*地区別掛け率!H499%,-入力!$C$10),IF(入力!$C$11=3,ROUND(全国標準卸価格!H499*地区別掛け率!H499%,-入力!$C$10),""))),全国標準卸価格!H499))</f>
        <v>42900</v>
      </c>
      <c r="I499" s="96" t="str">
        <f>'6桁'!I499</f>
        <v>V★</v>
      </c>
      <c r="J499" s="95" t="str">
        <f>IF(全国標準卸価格!J499="","",IF(ISNUMBER(全国標準卸価格!J499),IF(入力!$C$11=1,ROUNDDOWN(全国標準卸価格!J499*地区別掛け率!J499%,-入力!$C$10),IF(入力!$C$11=2,ROUNDUP(全国標準卸価格!J499*地区別掛け率!J499%,-入力!$C$10),IF(入力!$C$11=3,ROUND(全国標準卸価格!J499*地区別掛け率!J499%,-入力!$C$10),""))),全国標準卸価格!J499))</f>
        <v/>
      </c>
      <c r="K499" s="96">
        <f>'6桁'!K499</f>
        <v>0</v>
      </c>
      <c r="L499" s="95">
        <f>IF(全国標準卸価格!L499="","",IF(ISNUMBER(全国標準卸価格!L499),IF(入力!$C$11=1,ROUNDDOWN(全国標準卸価格!L499*地区別掛け率!L499%,-入力!$C$10),IF(入力!$C$11=2,ROUNDUP(全国標準卸価格!L499*地区別掛け率!L499%,-入力!$C$10),IF(入力!$C$11=3,ROUND(全国標準卸価格!L499*地区別掛け率!L499%,-入力!$C$10),""))),全国標準卸価格!L499))</f>
        <v>40800</v>
      </c>
      <c r="M499" s="96" t="str">
        <f>'6桁'!M499</f>
        <v>V★</v>
      </c>
      <c r="N499" s="95" t="str">
        <f>IF(全国標準卸価格!N499="","",IF(ISNUMBER(全国標準卸価格!N499),IF(入力!$C$11=1,ROUNDDOWN(全国標準卸価格!N499*地区別掛け率!N499%,-入力!$C$10),IF(入力!$C$11=2,ROUNDUP(全国標準卸価格!N499*地区別掛け率!N499%,-入力!$C$10),IF(入力!$C$11=3,ROUND(全国標準卸価格!N499*地区別掛け率!N499%,-入力!$C$10),""))),全国標準卸価格!N499))</f>
        <v/>
      </c>
      <c r="O499" s="96">
        <f>'6桁'!O499</f>
        <v>0</v>
      </c>
      <c r="P499" s="95" t="str">
        <f>IF(全国標準卸価格!P499="","",IF(ISNUMBER(全国標準卸価格!P499),IF(入力!$C$11=1,ROUNDDOWN(全国標準卸価格!P499*地区別掛け率!P499%,-入力!$C$10),IF(入力!$C$11=2,ROUNDUP(全国標準卸価格!P499*地区別掛け率!P499%,-入力!$C$10),IF(入力!$C$11=3,ROUND(全国標準卸価格!P499*地区別掛け率!P499%,-入力!$C$10),""))),全国標準卸価格!P499))</f>
        <v/>
      </c>
      <c r="Q499" s="96">
        <f>'6桁'!Q499</f>
        <v>0</v>
      </c>
      <c r="R499" s="95" t="str">
        <f>IF(全国標準卸価格!R499="","",IF(ISNUMBER(全国標準卸価格!R499),IF(入力!$E$11=1,ROUNDDOWN(全国標準卸価格!R499*地区別掛け率!R499%,-入力!$E$10),IF(入力!$E$11=2,ROUNDUP(全国標準卸価格!R499*地区別掛け率!R499%,-入力!$E$10),IF(入力!$E$11=3,ROUND(全国標準卸価格!R499*地区別掛け率!R499%,-入力!$E$10),""))),全国標準卸価格!R499))</f>
        <v/>
      </c>
      <c r="S499" s="96">
        <f>'6桁'!S499</f>
        <v>0</v>
      </c>
      <c r="T499" s="456" t="str">
        <f>IF(全国標準卸価格!T499="","",IF(ISNUMBER(全国標準卸価格!T499),IF(入力!$E$11=1,ROUNDDOWN(全国標準卸価格!T499*地区別掛け率!T499%,-入力!$E$10),IF(入力!$E$11=2,ROUNDUP(全国標準卸価格!T499*地区別掛け率!T499%,-入力!$E$10),IF(入力!$E$11=3,ROUND(全国標準卸価格!T499*地区別掛け率!T499%,-入力!$E$10),""))),全国標準卸価格!T499))</f>
        <v>卸価格設定なし</v>
      </c>
      <c r="U499" s="126" t="str">
        <f>'6桁'!U499</f>
        <v>W★</v>
      </c>
      <c r="V499" s="456" t="str">
        <f>IF(全国標準卸価格!V499="","",IF(ISNUMBER(全国標準卸価格!V499),IF(入力!$E$11=1,ROUNDDOWN(全国標準卸価格!V499*地区別掛け率!V499%,-入力!$E$10),IF(入力!$E$11=2,ROUNDUP(全国標準卸価格!V499*地区別掛け率!V499%,-入力!$E$10),IF(入力!$E$11=3,ROUND(全国標準卸価格!V499*地区別掛け率!V499%,-入力!$E$10),""))),全国標準卸価格!V499))</f>
        <v/>
      </c>
      <c r="W499" s="96">
        <f>'6桁'!W499</f>
        <v>0</v>
      </c>
      <c r="X499" s="74"/>
      <c r="Y499" s="265"/>
      <c r="Z499" s="40"/>
    </row>
    <row r="500" spans="2:26" ht="30" customHeight="1">
      <c r="B500" s="503"/>
      <c r="C500" s="500" t="s">
        <v>365</v>
      </c>
      <c r="D500" s="605"/>
      <c r="E500" s="500">
        <v>100</v>
      </c>
      <c r="F500" s="587"/>
      <c r="G500" s="342"/>
      <c r="H500" s="95">
        <f>IF(全国標準卸価格!H500="","",IF(ISNUMBER(全国標準卸価格!H500),IF(入力!$C$11=1,ROUNDDOWN(全国標準卸価格!H500*地区別掛け率!H500%,-入力!$C$10),IF(入力!$C$11=2,ROUNDUP(全国標準卸価格!H500*地区別掛け率!H500%,-入力!$C$10),IF(入力!$C$11=3,ROUND(全国標準卸価格!H500*地区別掛け率!H500%,-入力!$C$10),""))),全国標準卸価格!H500))</f>
        <v>35300</v>
      </c>
      <c r="I500" s="96" t="str">
        <f>'6桁'!I500</f>
        <v>H</v>
      </c>
      <c r="J500" s="95" t="str">
        <f>IF(全国標準卸価格!J500="","",IF(ISNUMBER(全国標準卸価格!J500),IF(入力!$C$11=1,ROUNDDOWN(全国標準卸価格!J500*地区別掛け率!J500%,-入力!$C$10),IF(入力!$C$11=2,ROUNDUP(全国標準卸価格!J500*地区別掛け率!J500%,-入力!$C$10),IF(入力!$C$11=3,ROUND(全国標準卸価格!J500*地区別掛け率!J500%,-入力!$C$10),""))),全国標準卸価格!J500))</f>
        <v/>
      </c>
      <c r="K500" s="96">
        <f>'6桁'!K500</f>
        <v>0</v>
      </c>
      <c r="L500" s="95">
        <f>IF(全国標準卸価格!L500="","",IF(ISNUMBER(全国標準卸価格!L500),IF(入力!$C$11=1,ROUNDDOWN(全国標準卸価格!L500*地区別掛け率!L500%,-入力!$C$10),IF(入力!$C$11=2,ROUNDUP(全国標準卸価格!L500*地区別掛け率!L500%,-入力!$C$10),IF(入力!$C$11=3,ROUND(全国標準卸価格!L500*地区別掛け率!L500%,-入力!$C$10),""))),全国標準卸価格!L500))</f>
        <v>32300</v>
      </c>
      <c r="M500" s="96" t="str">
        <f>'6桁'!M500</f>
        <v>H</v>
      </c>
      <c r="N500" s="95">
        <f>IF(全国標準卸価格!N500="","",IF(ISNUMBER(全国標準卸価格!N500),IF(入力!$C$11=1,ROUNDDOWN(全国標準卸価格!N500*地区別掛け率!N500%,-入力!$C$10),IF(入力!$C$11=2,ROUNDUP(全国標準卸価格!N500*地区別掛け率!N500%,-入力!$C$10),IF(入力!$C$11=3,ROUND(全国標準卸価格!N500*地区別掛け率!N500%,-入力!$C$10),""))),全国標準卸価格!N500))</f>
        <v>40400</v>
      </c>
      <c r="O500" s="96" t="str">
        <f>'6桁'!O500</f>
        <v>H
RBL</v>
      </c>
      <c r="P500" s="95" t="str">
        <f>IF(全国標準卸価格!P500="","",IF(ISNUMBER(全国標準卸価格!P500),IF(入力!$C$11=1,ROUNDDOWN(全国標準卸価格!P500*地区別掛け率!P500%,-入力!$C$10),IF(入力!$C$11=2,ROUNDUP(全国標準卸価格!P500*地区別掛け率!P500%,-入力!$C$10),IF(入力!$C$11=3,ROUND(全国標準卸価格!P500*地区別掛け率!P500%,-入力!$C$10),""))),全国標準卸価格!P500))</f>
        <v/>
      </c>
      <c r="Q500" s="96">
        <f>'6桁'!Q500</f>
        <v>0</v>
      </c>
      <c r="R500" s="95" t="str">
        <f>IF(全国標準卸価格!R500="","",IF(ISNUMBER(全国標準卸価格!R500),IF(入力!$E$11=1,ROUNDDOWN(全国標準卸価格!R500*地区別掛け率!R500%,-入力!$E$10),IF(入力!$E$11=2,ROUNDUP(全国標準卸価格!R500*地区別掛け率!R500%,-入力!$E$10),IF(入力!$E$11=3,ROUND(全国標準卸価格!R500*地区別掛け率!R500%,-入力!$E$10),""))),全国標準卸価格!R500))</f>
        <v/>
      </c>
      <c r="S500" s="96">
        <f>'6桁'!S500</f>
        <v>0</v>
      </c>
      <c r="T500" s="456" t="str">
        <f>IF(全国標準卸価格!T500="","",IF(ISNUMBER(全国標準卸価格!T500),IF(入力!$E$11=1,ROUNDDOWN(全国標準卸価格!T500*地区別掛け率!T500%,-入力!$E$10),IF(入力!$E$11=2,ROUNDUP(全国標準卸価格!T500*地区別掛け率!T500%,-入力!$E$10),IF(入力!$E$11=3,ROUND(全国標準卸価格!T500*地区別掛け率!T500%,-入力!$E$10),""))),全国標準卸価格!T500))</f>
        <v/>
      </c>
      <c r="U500" s="126">
        <f>'6桁'!U500</f>
        <v>0</v>
      </c>
      <c r="V500" s="456" t="str">
        <f>IF(全国標準卸価格!V500="","",IF(ISNUMBER(全国標準卸価格!V500),IF(入力!$E$11=1,ROUNDDOWN(全国標準卸価格!V500*地区別掛け率!V500%,-入力!$E$10),IF(入力!$E$11=2,ROUNDUP(全国標準卸価格!V500*地区別掛け率!V500%,-入力!$E$10),IF(入力!$E$11=3,ROUND(全国標準卸価格!V500*地区別掛け率!V500%,-入力!$E$10),""))),全国標準卸価格!V500))</f>
        <v/>
      </c>
      <c r="W500" s="96">
        <f>'6桁'!W500</f>
        <v>0</v>
      </c>
      <c r="X500" s="74"/>
      <c r="Y500" s="265"/>
      <c r="Z500" s="40"/>
    </row>
    <row r="501" spans="2:26" ht="30" customHeight="1">
      <c r="B501" s="503"/>
      <c r="C501" s="500" t="s">
        <v>339</v>
      </c>
      <c r="D501" s="605"/>
      <c r="E501" s="500">
        <v>103</v>
      </c>
      <c r="F501" s="587"/>
      <c r="G501" s="342">
        <v>107</v>
      </c>
      <c r="H501" s="95">
        <f>IF(全国標準卸価格!H501="","",IF(ISNUMBER(全国標準卸価格!H501),IF(入力!$C$11=1,ROUNDDOWN(全国標準卸価格!H501*地区別掛け率!H501%,-入力!$C$10),IF(入力!$C$11=2,ROUNDUP(全国標準卸価格!H501*地区別掛け率!H501%,-入力!$C$10),IF(入力!$C$11=3,ROUND(全国標準卸価格!H501*地区別掛け率!H501%,-入力!$C$10),""))),全国標準卸価格!H501))</f>
        <v>36700</v>
      </c>
      <c r="I501" s="96" t="str">
        <f>'6桁'!I501</f>
        <v>V</v>
      </c>
      <c r="J501" s="95" t="str">
        <f>IF(全国標準卸価格!J501="","",IF(ISNUMBER(全国標準卸価格!J501),IF(入力!$C$11=1,ROUNDDOWN(全国標準卸価格!J501*地区別掛け率!J501%,-入力!$C$10),IF(入力!$C$11=2,ROUNDUP(全国標準卸価格!J501*地区別掛け率!J501%,-入力!$C$10),IF(入力!$C$11=3,ROUND(全国標準卸価格!J501*地区別掛け率!J501%,-入力!$C$10),""))),全国標準卸価格!J501))</f>
        <v/>
      </c>
      <c r="K501" s="96">
        <f>'6桁'!K501</f>
        <v>0</v>
      </c>
      <c r="L501" s="95">
        <f>IF(全国標準卸価格!L501="","",IF(ISNUMBER(全国標準卸価格!L501),IF(入力!$C$11=1,ROUNDDOWN(全国標準卸価格!L501*地区別掛け率!L501%,-入力!$C$10),IF(入力!$C$11=2,ROUNDUP(全国標準卸価格!L501*地区別掛け率!L501%,-入力!$C$10),IF(入力!$C$11=3,ROUND(全国標準卸価格!L501*地区別掛け率!L501%,-入力!$C$10),""))),全国標準卸価格!L501))</f>
        <v>34100</v>
      </c>
      <c r="M501" s="96" t="str">
        <f>'6桁'!M501</f>
        <v>V★</v>
      </c>
      <c r="N501" s="95">
        <f>IF(全国標準卸価格!N501="","",IF(ISNUMBER(全国標準卸価格!N501),IF(入力!$C$11=1,ROUNDDOWN(全国標準卸価格!N501*地区別掛け率!N501%,-入力!$C$10),IF(入力!$C$11=2,ROUNDUP(全国標準卸価格!N501*地区別掛け率!N501%,-入力!$C$10),IF(入力!$C$11=3,ROUND(全国標準卸価格!N501*地区別掛け率!N501%,-入力!$C$10),""))),全国標準卸価格!N501))</f>
        <v>39200</v>
      </c>
      <c r="O501" s="96" t="str">
        <f>'6桁'!O501</f>
        <v>H
RBL</v>
      </c>
      <c r="P501" s="95" t="str">
        <f>IF(全国標準卸価格!P501="","",IF(ISNUMBER(全国標準卸価格!P501),IF(入力!$C$11=1,ROUNDDOWN(全国標準卸価格!P501*地区別掛け率!P501%,-入力!$C$10),IF(入力!$C$11=2,ROUNDUP(全国標準卸価格!P501*地区別掛け率!P501%,-入力!$C$10),IF(入力!$C$11=3,ROUND(全国標準卸価格!P501*地区別掛け率!P501%,-入力!$C$10),""))),全国標準卸価格!P501))</f>
        <v/>
      </c>
      <c r="Q501" s="96">
        <f>'6桁'!Q501</f>
        <v>0</v>
      </c>
      <c r="R501" s="95" t="str">
        <f>IF(全国標準卸価格!R501="","",IF(ISNUMBER(全国標準卸価格!R501),IF(入力!$E$11=1,ROUNDDOWN(全国標準卸価格!R501*地区別掛け率!R501%,-入力!$E$10),IF(入力!$E$11=2,ROUNDUP(全国標準卸価格!R501*地区別掛け率!R501%,-入力!$E$10),IF(入力!$E$11=3,ROUND(全国標準卸価格!R501*地区別掛け率!R501%,-入力!$E$10),""))),全国標準卸価格!R501))</f>
        <v/>
      </c>
      <c r="S501" s="96">
        <f>'6桁'!S501</f>
        <v>0</v>
      </c>
      <c r="T501" s="456" t="str">
        <f>IF(全国標準卸価格!T501="","",IF(ISNUMBER(全国標準卸価格!T501),IF(入力!$E$11=1,ROUNDDOWN(全国標準卸価格!T501*地区別掛け率!T501%,-入力!$E$10),IF(入力!$E$11=2,ROUNDUP(全国標準卸価格!T501*地区別掛け率!T501%,-入力!$E$10),IF(入力!$E$11=3,ROUND(全国標準卸価格!T501*地区別掛け率!T501%,-入力!$E$10),""))),全国標準卸価格!T501))</f>
        <v>卸価格設定なし</v>
      </c>
      <c r="U501" s="126" t="str">
        <f>'6桁'!U501</f>
        <v>W★</v>
      </c>
      <c r="V501" s="456" t="str">
        <f>IF(全国標準卸価格!V501="","",IF(ISNUMBER(全国標準卸価格!V501),IF(入力!$E$11=1,ROUNDDOWN(全国標準卸価格!V501*地区別掛け率!V501%,-入力!$E$10),IF(入力!$E$11=2,ROUNDUP(全国標準卸価格!V501*地区別掛け率!V501%,-入力!$E$10),IF(入力!$E$11=3,ROUND(全国標準卸価格!V501*地区別掛け率!V501%,-入力!$E$10),""))),全国標準卸価格!V501))</f>
        <v/>
      </c>
      <c r="W501" s="96">
        <f>'6桁'!W501</f>
        <v>0</v>
      </c>
      <c r="X501" s="263"/>
      <c r="Y501" s="270"/>
      <c r="Z501" s="40"/>
    </row>
    <row r="502" spans="2:26" ht="30" customHeight="1">
      <c r="B502" s="503"/>
      <c r="C502" s="500" t="s">
        <v>671</v>
      </c>
      <c r="D502" s="605"/>
      <c r="E502" s="500"/>
      <c r="F502" s="587"/>
      <c r="G502" s="361">
        <v>112</v>
      </c>
      <c r="H502" s="94" t="str">
        <f>IF(全国標準卸価格!H502="","",IF(ISNUMBER(全国標準卸価格!H502),IF(入力!$C$11=1,ROUNDDOWN(全国標準卸価格!H502*地区別掛け率!H502%,-入力!$C$10),IF(入力!$C$11=2,ROUNDUP(全国標準卸価格!H502*地区別掛け率!H502%,-入力!$C$10),IF(入力!$C$11=3,ROUND(全国標準卸価格!H502*地区別掛け率!H502%,-入力!$C$10),""))),全国標準卸価格!H502))</f>
        <v/>
      </c>
      <c r="I502" s="360">
        <f>'6桁'!I502</f>
        <v>0</v>
      </c>
      <c r="J502" s="94" t="str">
        <f>IF(全国標準卸価格!J502="","",IF(ISNUMBER(全国標準卸価格!J502),IF(入力!$C$11=1,ROUNDDOWN(全国標準卸価格!J502*地区別掛け率!J502%,-入力!$C$10),IF(入力!$C$11=2,ROUNDUP(全国標準卸価格!J502*地区別掛け率!J502%,-入力!$C$10),IF(入力!$C$11=3,ROUND(全国標準卸価格!J502*地区別掛け率!J502%,-入力!$C$10),""))),全国標準卸価格!J502))</f>
        <v/>
      </c>
      <c r="K502" s="360">
        <f>'6桁'!K502</f>
        <v>0</v>
      </c>
      <c r="L502" s="94" t="str">
        <f>IF(全国標準卸価格!L502="","",IF(ISNUMBER(全国標準卸価格!L502),IF(入力!$C$11=1,ROUNDDOWN(全国標準卸価格!L502*地区別掛け率!L502%,-入力!$C$10),IF(入力!$C$11=2,ROUNDUP(全国標準卸価格!L502*地区別掛け率!L502%,-入力!$C$10),IF(入力!$C$11=3,ROUND(全国標準卸価格!L502*地区別掛け率!L502%,-入力!$C$10),""))),全国標準卸価格!L502))</f>
        <v/>
      </c>
      <c r="M502" s="360">
        <f>'6桁'!M502</f>
        <v>0</v>
      </c>
      <c r="N502" s="94">
        <f>IF(全国標準卸価格!N502="","",IF(ISNUMBER(全国標準卸価格!N502),IF(入力!$C$11=1,ROUNDDOWN(全国標準卸価格!N502*地区別掛け率!N502%,-入力!$C$10),IF(入力!$C$11=2,ROUNDUP(全国標準卸価格!N502*地区別掛け率!N502%,-入力!$C$10),IF(入力!$C$11=3,ROUND(全国標準卸価格!N502*地区別掛け率!N502%,-入力!$C$10),""))),全国標準卸価格!N502))</f>
        <v>44500</v>
      </c>
      <c r="O502" s="96" t="str">
        <f>'6桁'!O502</f>
        <v>H★
RBL</v>
      </c>
      <c r="P502" s="94" t="str">
        <f>IF(全国標準卸価格!P502="","",IF(ISNUMBER(全国標準卸価格!P502),IF(入力!$C$11=1,ROUNDDOWN(全国標準卸価格!P502*地区別掛け率!P502%,-入力!$C$10),IF(入力!$C$11=2,ROUNDUP(全国標準卸価格!P502*地区別掛け率!P502%,-入力!$C$10),IF(入力!$C$11=3,ROUND(全国標準卸価格!P502*地区別掛け率!P502%,-入力!$C$10),""))),全国標準卸価格!P502))</f>
        <v/>
      </c>
      <c r="Q502" s="360">
        <f>'6桁'!Q502</f>
        <v>0</v>
      </c>
      <c r="R502" s="94" t="str">
        <f>IF(全国標準卸価格!R502="","",IF(ISNUMBER(全国標準卸価格!R502),IF(入力!$E$11=1,ROUNDDOWN(全国標準卸価格!R502*地区別掛け率!R502%,-入力!$E$10),IF(入力!$E$11=2,ROUNDUP(全国標準卸価格!R502*地区別掛け率!R502%,-入力!$E$10),IF(入力!$E$11=3,ROUND(全国標準卸価格!R502*地区別掛け率!R502%,-入力!$E$10),""))),全国標準卸価格!R502))</f>
        <v/>
      </c>
      <c r="S502" s="360">
        <f>'6桁'!S502</f>
        <v>0</v>
      </c>
      <c r="T502" s="475" t="str">
        <f>IF(全国標準卸価格!T502="","",IF(ISNUMBER(全国標準卸価格!T502),IF(入力!$E$11=1,ROUNDDOWN(全国標準卸価格!T502*地区別掛け率!T502%,-入力!$E$10),IF(入力!$E$11=2,ROUNDUP(全国標準卸価格!T502*地区別掛け率!T502%,-入力!$E$10),IF(入力!$E$11=3,ROUND(全国標準卸価格!T502*地区別掛け率!T502%,-入力!$E$10),""))),全国標準卸価格!T502))</f>
        <v/>
      </c>
      <c r="U502" s="133">
        <f>'6桁'!U502</f>
        <v>0</v>
      </c>
      <c r="V502" s="475" t="str">
        <f>IF(全国標準卸価格!V502="","",IF(ISNUMBER(全国標準卸価格!V502),IF(入力!$E$11=1,ROUNDDOWN(全国標準卸価格!V502*地区別掛け率!V502%,-入力!$E$10),IF(入力!$E$11=2,ROUNDUP(全国標準卸価格!V502*地区別掛け率!V502%,-入力!$E$10),IF(入力!$E$11=3,ROUND(全国標準卸価格!V502*地区別掛け率!V502%,-入力!$E$10),""))),全国標準卸価格!V502))</f>
        <v/>
      </c>
      <c r="W502" s="360">
        <f>'6桁'!W502</f>
        <v>0</v>
      </c>
      <c r="X502" s="263"/>
      <c r="Y502" s="270"/>
      <c r="Z502" s="40"/>
    </row>
    <row r="503" spans="2:26" ht="30" customHeight="1">
      <c r="B503" s="503"/>
      <c r="C503" s="567" t="s">
        <v>366</v>
      </c>
      <c r="D503" s="568"/>
      <c r="E503" s="928" t="s">
        <v>2010</v>
      </c>
      <c r="F503" s="929"/>
      <c r="G503" s="249"/>
      <c r="H503" s="319" t="str">
        <f>IF(全国標準卸価格!H503="","",IF(ISNUMBER(全国標準卸価格!H503),IF(入力!$C$11=1,ROUNDDOWN(全国標準卸価格!H503*地区別掛け率!H503%,-入力!$C$10),IF(入力!$C$11=2,ROUNDUP(全国標準卸価格!H503*地区別掛け率!H503%,-入力!$C$10),IF(入力!$C$11=3,ROUND(全国標準卸価格!H503*地区別掛け率!H503%,-入力!$C$10),""))),全国標準卸価格!H503))</f>
        <v/>
      </c>
      <c r="I503" s="359">
        <f>'6桁'!I503</f>
        <v>0</v>
      </c>
      <c r="J503" s="319" t="str">
        <f>IF(全国標準卸価格!J503="","",IF(ISNUMBER(全国標準卸価格!J503),IF(入力!$C$11=1,ROUNDDOWN(全国標準卸価格!J503*地区別掛け率!J503%,-入力!$C$10),IF(入力!$C$11=2,ROUNDUP(全国標準卸価格!J503*地区別掛け率!J503%,-入力!$C$10),IF(入力!$C$11=3,ROUND(全国標準卸価格!J503*地区別掛け率!J503%,-入力!$C$10),""))),全国標準卸価格!J503))</f>
        <v/>
      </c>
      <c r="K503" s="359">
        <f>'6桁'!K503</f>
        <v>0</v>
      </c>
      <c r="L503" s="935">
        <f>IF(全国標準卸価格!L503="","",IF(ISNUMBER(全国標準卸価格!L503),IF(入力!$C$11=1,ROUNDDOWN(全国標準卸価格!L503*地区別掛け率!L503%,-入力!$C$10),IF(入力!$C$11=2,ROUNDUP(全国標準卸価格!L503*地区別掛け率!L503%,-入力!$C$10),IF(入力!$C$11=3,ROUND(全国標準卸価格!L503*地区別掛け率!L503%,-入力!$C$10),""))),全国標準卸価格!L503))</f>
        <v>39700</v>
      </c>
      <c r="M503" s="933" t="str">
        <f>'6桁'!M503</f>
        <v>V</v>
      </c>
      <c r="N503" s="95">
        <f>IF(全国標準卸価格!N503="","",IF(ISNUMBER(全国標準卸価格!N503),IF(入力!$C$11=1,ROUNDDOWN(全国標準卸価格!N503*地区別掛け率!N503%,-入力!$C$10),IF(入力!$C$11=2,ROUNDUP(全国標準卸価格!N503*地区別掛け率!N503%,-入力!$C$10),IF(入力!$C$11=3,ROUND(全国標準卸価格!N503*地区別掛け率!N503%,-入力!$C$10),""))),全国標準卸価格!N503))</f>
        <v>43500</v>
      </c>
      <c r="O503" s="96" t="str">
        <f>'6桁'!O503</f>
        <v>H
RBL</v>
      </c>
      <c r="P503" s="1006" t="str">
        <f>IF(全国標準卸価格!P503="","",IF(ISNUMBER(全国標準卸価格!P503),IF(入力!$C$11=1,ROUNDDOWN(全国標準卸価格!P503*地区別掛け率!P503%,-入力!$C$10),IF(入力!$C$11=2,ROUNDUP(全国標準卸価格!P503*地区別掛け率!P503%,-入力!$C$10),IF(入力!$C$11=3,ROUND(全国標準卸価格!P503*地区別掛け率!P503%,-入力!$C$10),""))),全国標準卸価格!P503))</f>
        <v>卸価格設定なし</v>
      </c>
      <c r="Q503" s="933" t="str">
        <f>'6桁'!Q503</f>
        <v>⑧Q
WL</v>
      </c>
      <c r="R503" s="319" t="str">
        <f>IF(全国標準卸価格!R503="","",IF(ISNUMBER(全国標準卸価格!R503),IF(入力!$E$11=1,ROUNDDOWN(全国標準卸価格!R503*地区別掛け率!R503%,-入力!$E$10),IF(入力!$E$11=2,ROUNDUP(全国標準卸価格!R503*地区別掛け率!R503%,-入力!$E$10),IF(入力!$E$11=3,ROUND(全国標準卸価格!R503*地区別掛け率!R503%,-入力!$E$10),""))),全国標準卸価格!R503))</f>
        <v/>
      </c>
      <c r="S503" s="359">
        <f>'6桁'!S503</f>
        <v>0</v>
      </c>
      <c r="T503" s="474" t="str">
        <f>IF(全国標準卸価格!T503="","",IF(ISNUMBER(全国標準卸価格!T503),IF(入力!$E$11=1,ROUNDDOWN(全国標準卸価格!T503*地区別掛け率!T503%,-入力!$E$10),IF(入力!$E$11=2,ROUNDUP(全国標準卸価格!T503*地区別掛け率!T503%,-入力!$E$10),IF(入力!$E$11=3,ROUND(全国標準卸価格!T503*地区別掛け率!T503%,-入力!$E$10),""))),全国標準卸価格!T503))</f>
        <v/>
      </c>
      <c r="U503" s="359">
        <f>'6桁'!U503</f>
        <v>0</v>
      </c>
      <c r="V503" s="480" t="str">
        <f>IF(全国標準卸価格!V503="","",IF(ISNUMBER(全国標準卸価格!V503),IF(入力!$E$11=1,ROUNDDOWN(全国標準卸価格!V503*地区別掛け率!V503%,-入力!$E$10),IF(入力!$E$11=2,ROUNDUP(全国標準卸価格!V503*地区別掛け率!V503%,-入力!$E$10),IF(入力!$E$11=3,ROUND(全国標準卸価格!V503*地区別掛け率!V503%,-入力!$E$10),""))),全国標準卸価格!V503))</f>
        <v/>
      </c>
      <c r="W503" s="359">
        <f>'6桁'!W503</f>
        <v>0</v>
      </c>
      <c r="X503" s="74"/>
      <c r="Y503" s="265"/>
      <c r="Z503" s="40"/>
    </row>
    <row r="504" spans="2:26" ht="30" customHeight="1">
      <c r="B504" s="503"/>
      <c r="C504" s="576"/>
      <c r="D504" s="577"/>
      <c r="E504" s="930"/>
      <c r="F504" s="931"/>
      <c r="G504" s="361"/>
      <c r="H504" s="94" t="str">
        <f>IF(全国標準卸価格!H504="","",IF(ISNUMBER(全国標準卸価格!H504),IF(入力!$C$11=1,ROUNDDOWN(全国標準卸価格!H504*地区別掛け率!H504%,-入力!$C$10),IF(入力!$C$11=2,ROUNDUP(全国標準卸価格!H504*地区別掛け率!H504%,-入力!$C$10),IF(入力!$C$11=3,ROUND(全国標準卸価格!H504*地区別掛け率!H504%,-入力!$C$10),""))),全国標準卸価格!H504))</f>
        <v/>
      </c>
      <c r="I504" s="360">
        <f>'6桁'!I504</f>
        <v>0</v>
      </c>
      <c r="J504" s="94" t="str">
        <f>IF(全国標準卸価格!J504="","",IF(ISNUMBER(全国標準卸価格!J504),IF(入力!$C$11=1,ROUNDDOWN(全国標準卸価格!J504*地区別掛け率!J504%,-入力!$C$10),IF(入力!$C$11=2,ROUNDUP(全国標準卸価格!J504*地区別掛け率!J504%,-入力!$C$10),IF(入力!$C$11=3,ROUND(全国標準卸価格!J504*地区別掛け率!J504%,-入力!$C$10),""))),全国標準卸価格!J504))</f>
        <v/>
      </c>
      <c r="K504" s="360">
        <f>'6桁'!K504</f>
        <v>0</v>
      </c>
      <c r="L504" s="936" t="str">
        <f>IF(全国標準卸価格!L504="","",IF(ISNUMBER(全国標準卸価格!L504),IF(入力!$C$11=1,ROUNDDOWN(全国標準卸価格!L504*地区別掛け率!L504%,-入力!$C$10),IF(入力!$C$11=2,ROUNDUP(全国標準卸価格!L504*地区別掛け率!L504%,-入力!$C$10),IF(入力!$C$11=3,ROUND(全国標準卸価格!L504*地区別掛け率!L504%,-入力!$C$10),""))),全国標準卸価格!L504))</f>
        <v/>
      </c>
      <c r="M504" s="934">
        <f>'6桁'!M504</f>
        <v>0</v>
      </c>
      <c r="N504" s="95">
        <f>IF(全国標準卸価格!N504="","",IF(ISNUMBER(全国標準卸価格!N504),IF(入力!$C$11=1,ROUNDDOWN(全国標準卸価格!N504*地区別掛け率!N504%,-入力!$C$10),IF(入力!$C$11=2,ROUNDUP(全国標準卸価格!N504*地区別掛け率!N504%,-入力!$C$10),IF(入力!$C$11=3,ROUND(全国標準卸価格!N504*地区別掛け率!N504%,-入力!$C$10),""))),全国標準卸価格!N504))</f>
        <v>43500</v>
      </c>
      <c r="O504" s="96" t="str">
        <f>'6桁'!O504</f>
        <v>H
WL AT25</v>
      </c>
      <c r="P504" s="1007" t="str">
        <f>IF(全国標準卸価格!P504="","",IF(ISNUMBER(全国標準卸価格!P504),IF(入力!$C$11=1,ROUNDDOWN(全国標準卸価格!P504*地区別掛け率!P504%,-入力!$C$10),IF(入力!$C$11=2,ROUNDUP(全国標準卸価格!P504*地区別掛け率!P504%,-入力!$C$10),IF(入力!$C$11=3,ROUND(全国標準卸価格!P504*地区別掛け率!P504%,-入力!$C$10),""))),全国標準卸価格!P504))</f>
        <v/>
      </c>
      <c r="Q504" s="934">
        <f>'6桁'!Q504</f>
        <v>0</v>
      </c>
      <c r="R504" s="94" t="str">
        <f>IF(全国標準卸価格!R504="","",IF(ISNUMBER(全国標準卸価格!R504),IF(入力!$E$11=1,ROUNDDOWN(全国標準卸価格!R504*地区別掛け率!R504%,-入力!$E$10),IF(入力!$E$11=2,ROUNDUP(全国標準卸価格!R504*地区別掛け率!R504%,-入力!$E$10),IF(入力!$E$11=3,ROUND(全国標準卸価格!R504*地区別掛け率!R504%,-入力!$E$10),""))),全国標準卸価格!R504))</f>
        <v/>
      </c>
      <c r="S504" s="360">
        <f>'6桁'!S504</f>
        <v>0</v>
      </c>
      <c r="T504" s="475" t="str">
        <f>IF(全国標準卸価格!T504="","",IF(ISNUMBER(全国標準卸価格!T504),IF(入力!$E$11=1,ROUNDDOWN(全国標準卸価格!T504*地区別掛け率!T504%,-入力!$E$10),IF(入力!$E$11=2,ROUNDUP(全国標準卸価格!T504*地区別掛け率!T504%,-入力!$E$10),IF(入力!$E$11=3,ROUND(全国標準卸価格!T504*地区別掛け率!T504%,-入力!$E$10),""))),全国標準卸価格!T504))</f>
        <v/>
      </c>
      <c r="U504" s="133">
        <f>'6桁'!U504</f>
        <v>0</v>
      </c>
      <c r="V504" s="481" t="str">
        <f>IF(全国標準卸価格!V504="","",IF(ISNUMBER(全国標準卸価格!V504),IF(入力!$E$11=1,ROUNDDOWN(全国標準卸価格!V504*地区別掛け率!V504%,-入力!$E$10),IF(入力!$E$11=2,ROUNDUP(全国標準卸価格!V504*地区別掛け率!V504%,-入力!$E$10),IF(入力!$E$11=3,ROUND(全国標準卸価格!V504*地区別掛け率!V504%,-入力!$E$10),""))),全国標準卸価格!V504))</f>
        <v/>
      </c>
      <c r="W504" s="360">
        <f>'6桁'!W504</f>
        <v>0</v>
      </c>
      <c r="X504" s="74"/>
      <c r="Y504" s="265"/>
      <c r="Z504" s="40"/>
    </row>
    <row r="505" spans="2:26" ht="30" customHeight="1">
      <c r="B505" s="503"/>
      <c r="C505" s="500" t="s">
        <v>367</v>
      </c>
      <c r="D505" s="605"/>
      <c r="E505" s="500">
        <v>116</v>
      </c>
      <c r="F505" s="587"/>
      <c r="G505" s="342">
        <v>120</v>
      </c>
      <c r="H505" s="95" t="str">
        <f>IF(全国標準卸価格!H505="","",IF(ISNUMBER(全国標準卸価格!H505),IF(入力!$C$11=1,ROUNDDOWN(全国標準卸価格!H505*地区別掛け率!H505%,-入力!$C$10),IF(入力!$C$11=2,ROUNDUP(全国標準卸価格!H505*地区別掛け率!H505%,-入力!$C$10),IF(入力!$C$11=3,ROUND(全国標準卸価格!H505*地区別掛け率!H505%,-入力!$C$10),""))),全国標準卸価格!H505))</f>
        <v/>
      </c>
      <c r="I505" s="96">
        <f>'6桁'!I505</f>
        <v>0</v>
      </c>
      <c r="J505" s="95" t="str">
        <f>IF(全国標準卸価格!J505="","",IF(ISNUMBER(全国標準卸価格!J505),IF(入力!$C$11=1,ROUNDDOWN(全国標準卸価格!J505*地区別掛け率!J505%,-入力!$C$10),IF(入力!$C$11=2,ROUNDUP(全国標準卸価格!J505*地区別掛け率!J505%,-入力!$C$10),IF(入力!$C$11=3,ROUND(全国標準卸価格!J505*地区別掛け率!J505%,-入力!$C$10),""))),全国標準卸価格!J505))</f>
        <v/>
      </c>
      <c r="K505" s="96">
        <f>'6桁'!K505</f>
        <v>0</v>
      </c>
      <c r="L505" s="95">
        <f>IF(全国標準卸価格!L505="","",IF(ISNUMBER(全国標準卸価格!L505),IF(入力!$C$11=1,ROUNDDOWN(全国標準卸価格!L505*地区別掛け率!L505%,-入力!$C$10),IF(入力!$C$11=2,ROUNDUP(全国標準卸価格!L505*地区別掛け率!L505%,-入力!$C$10),IF(入力!$C$11=3,ROUND(全国標準卸価格!L505*地区別掛け率!L505%,-入力!$C$10),""))),全国標準卸価格!L505))</f>
        <v>42400</v>
      </c>
      <c r="M505" s="96" t="str">
        <f>'6桁'!M505</f>
        <v>V</v>
      </c>
      <c r="N505" s="95">
        <f>IF(全国標準卸価格!N505="","",IF(ISNUMBER(全国標準卸価格!N505),IF(入力!$C$11=1,ROUNDDOWN(全国標準卸価格!N505*地区別掛け率!N505%,-入力!$C$10),IF(入力!$C$11=2,ROUNDUP(全国標準卸価格!N505*地区別掛け率!N505%,-入力!$C$10),IF(入力!$C$11=3,ROUND(全国標準卸価格!N505*地区別掛け率!N505%,-入力!$C$10),""))),全国標準卸価格!N505))</f>
        <v>48300</v>
      </c>
      <c r="O505" s="126" t="str">
        <f>'6桁'!O505</f>
        <v>H★
RBL</v>
      </c>
      <c r="P505" s="95" t="str">
        <f>IF(全国標準卸価格!P505="","",IF(ISNUMBER(全国標準卸価格!P505),IF(入力!$C$11=1,ROUNDDOWN(全国標準卸価格!P505*地区別掛け率!P505%,-入力!$C$10),IF(入力!$C$11=2,ROUNDUP(全国標準卸価格!P505*地区別掛け率!P505%,-入力!$C$10),IF(入力!$C$11=3,ROUND(全国標準卸価格!P505*地区別掛け率!P505%,-入力!$C$10),""))),全国標準卸価格!P505))</f>
        <v/>
      </c>
      <c r="Q505" s="96">
        <f>'6桁'!Q505</f>
        <v>0</v>
      </c>
      <c r="R505" s="95" t="str">
        <f>IF(全国標準卸価格!R505="","",IF(ISNUMBER(全国標準卸価格!R505),IF(入力!$E$11=1,ROUNDDOWN(全国標準卸価格!R505*地区別掛け率!R505%,-入力!$E$10),IF(入力!$E$11=2,ROUNDUP(全国標準卸価格!R505*地区別掛け率!R505%,-入力!$E$10),IF(入力!$E$11=3,ROUND(全国標準卸価格!R505*地区別掛け率!R505%,-入力!$E$10),""))),全国標準卸価格!R505))</f>
        <v/>
      </c>
      <c r="S505" s="96">
        <f>'6桁'!S505</f>
        <v>0</v>
      </c>
      <c r="T505" s="456" t="str">
        <f>IF(全国標準卸価格!T505="","",IF(ISNUMBER(全国標準卸価格!T505),IF(入力!$E$11=1,ROUNDDOWN(全国標準卸価格!T505*地区別掛け率!T505%,-入力!$E$10),IF(入力!$E$11=2,ROUNDUP(全国標準卸価格!T505*地区別掛け率!T505%,-入力!$E$10),IF(入力!$E$11=3,ROUND(全国標準卸価格!T505*地区別掛け率!T505%,-入力!$E$10),""))),全国標準卸価格!T505))</f>
        <v/>
      </c>
      <c r="U505" s="126">
        <f>'6桁'!U505</f>
        <v>0</v>
      </c>
      <c r="V505" s="456" t="str">
        <f>IF(全国標準卸価格!V505="","",IF(ISNUMBER(全国標準卸価格!V505),IF(入力!$E$11=1,ROUNDDOWN(全国標準卸価格!V505*地区別掛け率!V505%,-入力!$E$10),IF(入力!$E$11=2,ROUNDUP(全国標準卸価格!V505*地区別掛け率!V505%,-入力!$E$10),IF(入力!$E$11=3,ROUND(全国標準卸価格!V505*地区別掛け率!V505%,-入力!$E$10),""))),全国標準卸価格!V505))</f>
        <v/>
      </c>
      <c r="W505" s="96">
        <f>'6桁'!W505</f>
        <v>0</v>
      </c>
      <c r="X505" s="74"/>
      <c r="Y505" s="265"/>
      <c r="Z505" s="40"/>
    </row>
    <row r="506" spans="2:26" ht="30" customHeight="1">
      <c r="B506" s="503"/>
      <c r="C506" s="500" t="s">
        <v>368</v>
      </c>
      <c r="D506" s="605"/>
      <c r="E506" s="500">
        <v>103</v>
      </c>
      <c r="F506" s="587"/>
      <c r="G506" s="249"/>
      <c r="H506" s="319" t="str">
        <f>IF(全国標準卸価格!H506="","",IF(ISNUMBER(全国標準卸価格!H506),IF(入力!$C$11=1,ROUNDDOWN(全国標準卸価格!H506*地区別掛け率!H506%,-入力!$C$10),IF(入力!$C$11=2,ROUNDUP(全国標準卸価格!H506*地区別掛け率!H506%,-入力!$C$10),IF(入力!$C$11=3,ROUND(全国標準卸価格!H506*地区別掛け率!H506%,-入力!$C$10),""))),全国標準卸価格!H506))</f>
        <v/>
      </c>
      <c r="I506" s="359">
        <f>'6桁'!I506</f>
        <v>0</v>
      </c>
      <c r="J506" s="319" t="str">
        <f>IF(全国標準卸価格!J506="","",IF(ISNUMBER(全国標準卸価格!J506),IF(入力!$C$11=1,ROUNDDOWN(全国標準卸価格!J506*地区別掛け率!J506%,-入力!$C$10),IF(入力!$C$11=2,ROUNDUP(全国標準卸価格!J506*地区別掛け率!J506%,-入力!$C$10),IF(入力!$C$11=3,ROUND(全国標準卸価格!J506*地区別掛け率!J506%,-入力!$C$10),""))),全国標準卸価格!J506))</f>
        <v/>
      </c>
      <c r="K506" s="359">
        <f>'6桁'!K506</f>
        <v>0</v>
      </c>
      <c r="L506" s="319">
        <f>IF(全国標準卸価格!L506="","",IF(ISNUMBER(全国標準卸価格!L506),IF(入力!$C$11=1,ROUNDDOWN(全国標準卸価格!L506*地区別掛け率!L506%,-入力!$C$10),IF(入力!$C$11=2,ROUNDUP(全国標準卸価格!L506*地区別掛け率!L506%,-入力!$C$10),IF(入力!$C$11=3,ROUND(全国標準卸価格!L506*地区別掛け率!L506%,-入力!$C$10),""))),全国標準卸価格!L506))</f>
        <v>32300</v>
      </c>
      <c r="M506" s="359" t="str">
        <f>'6桁'!M506</f>
        <v>H</v>
      </c>
      <c r="N506" s="319" t="str">
        <f>IF(全国標準卸価格!N506="","",IF(ISNUMBER(全国標準卸価格!N506),IF(入力!$C$11=1,ROUNDDOWN(全国標準卸価格!N506*地区別掛け率!N506%,-入力!$C$10),IF(入力!$C$11=2,ROUNDUP(全国標準卸価格!N506*地区別掛け率!N506%,-入力!$C$10),IF(入力!$C$11=3,ROUND(全国標準卸価格!N506*地区別掛け率!N506%,-入力!$C$10),""))),全国標準卸価格!N506))</f>
        <v/>
      </c>
      <c r="O506" s="359">
        <f>'6桁'!O506</f>
        <v>0</v>
      </c>
      <c r="P506" s="319" t="str">
        <f>IF(全国標準卸価格!P506="","",IF(ISNUMBER(全国標準卸価格!P506),IF(入力!$C$11=1,ROUNDDOWN(全国標準卸価格!P506*地区別掛け率!P506%,-入力!$C$10),IF(入力!$C$11=2,ROUNDUP(全国標準卸価格!P506*地区別掛け率!P506%,-入力!$C$10),IF(入力!$C$11=3,ROUND(全国標準卸価格!P506*地区別掛け率!P506%,-入力!$C$10),""))),全国標準卸価格!P506))</f>
        <v/>
      </c>
      <c r="Q506" s="359">
        <f>'6桁'!Q506</f>
        <v>0</v>
      </c>
      <c r="R506" s="319" t="str">
        <f>IF(全国標準卸価格!R506="","",IF(ISNUMBER(全国標準卸価格!R506),IF(入力!$E$11=1,ROUNDDOWN(全国標準卸価格!R506*地区別掛け率!R506%,-入力!$E$10),IF(入力!$E$11=2,ROUNDUP(全国標準卸価格!R506*地区別掛け率!R506%,-入力!$E$10),IF(入力!$E$11=3,ROUND(全国標準卸価格!R506*地区別掛け率!R506%,-入力!$E$10),""))),全国標準卸価格!R506))</f>
        <v/>
      </c>
      <c r="S506" s="359">
        <f>'6桁'!S506</f>
        <v>0</v>
      </c>
      <c r="T506" s="474" t="str">
        <f>IF(全国標準卸価格!T506="","",IF(ISNUMBER(全国標準卸価格!T506),IF(入力!$E$11=1,ROUNDDOWN(全国標準卸価格!T506*地区別掛け率!T506%,-入力!$E$10),IF(入力!$E$11=2,ROUNDUP(全国標準卸価格!T506*地区別掛け率!T506%,-入力!$E$10),IF(入力!$E$11=3,ROUND(全国標準卸価格!T506*地区別掛け率!T506%,-入力!$E$10),""))),全国標準卸価格!T506))</f>
        <v/>
      </c>
      <c r="U506" s="132">
        <f>'6桁'!U506</f>
        <v>0</v>
      </c>
      <c r="V506" s="474" t="str">
        <f>IF(全国標準卸価格!V506="","",IF(ISNUMBER(全国標準卸価格!V506),IF(入力!$E$11=1,ROUNDDOWN(全国標準卸価格!V506*地区別掛け率!V506%,-入力!$E$10),IF(入力!$E$11=2,ROUNDUP(全国標準卸価格!V506*地区別掛け率!V506%,-入力!$E$10),IF(入力!$E$11=3,ROUND(全国標準卸価格!V506*地区別掛け率!V506%,-入力!$E$10),""))),全国標準卸価格!V506))</f>
        <v/>
      </c>
      <c r="W506" s="359">
        <f>'6桁'!W506</f>
        <v>0</v>
      </c>
      <c r="X506" s="74"/>
      <c r="Y506" s="265"/>
      <c r="Z506" s="40"/>
    </row>
    <row r="507" spans="2:26" ht="30" customHeight="1">
      <c r="B507" s="503"/>
      <c r="C507" s="500" t="s">
        <v>369</v>
      </c>
      <c r="D507" s="605"/>
      <c r="E507" s="500">
        <v>106</v>
      </c>
      <c r="F507" s="587"/>
      <c r="G507" s="342"/>
      <c r="H507" s="95">
        <f>IF(全国標準卸価格!H507="","",IF(ISNUMBER(全国標準卸価格!H507),IF(入力!$C$11=1,ROUNDDOWN(全国標準卸価格!H507*地区別掛け率!H507%,-入力!$C$10),IF(入力!$C$11=2,ROUNDUP(全国標準卸価格!H507*地区別掛け率!H507%,-入力!$C$10),IF(入力!$C$11=3,ROUND(全国標準卸価格!H507*地区別掛け率!H507%,-入力!$C$10),""))),全国標準卸価格!H507))</f>
        <v>32400</v>
      </c>
      <c r="I507" s="96" t="str">
        <f>'6桁'!I507</f>
        <v>V</v>
      </c>
      <c r="J507" s="95" t="str">
        <f>IF(全国標準卸価格!J507="","",IF(ISNUMBER(全国標準卸価格!J507),IF(入力!$C$11=1,ROUNDDOWN(全国標準卸価格!J507*地区別掛け率!J507%,-入力!$C$10),IF(入力!$C$11=2,ROUNDUP(全国標準卸価格!J507*地区別掛け率!J507%,-入力!$C$10),IF(入力!$C$11=3,ROUND(全国標準卸価格!J507*地区別掛け率!J507%,-入力!$C$10),""))),全国標準卸価格!J507))</f>
        <v/>
      </c>
      <c r="K507" s="96">
        <f>'6桁'!K507</f>
        <v>0</v>
      </c>
      <c r="L507" s="95">
        <f>IF(全国標準卸価格!L507="","",IF(ISNUMBER(全国標準卸価格!L507),IF(入力!$C$11=1,ROUNDDOWN(全国標準卸価格!L507*地区別掛け率!L507%,-入力!$C$10),IF(入力!$C$11=2,ROUNDUP(全国標準卸価格!L507*地区別掛け率!L507%,-入力!$C$10),IF(入力!$C$11=3,ROUND(全国標準卸価格!L507*地区別掛け率!L507%,-入力!$C$10),""))),全国標準卸価格!L507))</f>
        <v>33100</v>
      </c>
      <c r="M507" s="96" t="str">
        <f>'6桁'!M507</f>
        <v>H</v>
      </c>
      <c r="N507" s="95" t="str">
        <f>IF(全国標準卸価格!N507="","",IF(ISNUMBER(全国標準卸価格!N507),IF(入力!$C$11=1,ROUNDDOWN(全国標準卸価格!N507*地区別掛け率!N507%,-入力!$C$10),IF(入力!$C$11=2,ROUNDUP(全国標準卸価格!N507*地区別掛け率!N507%,-入力!$C$10),IF(入力!$C$11=3,ROUND(全国標準卸価格!N507*地区別掛け率!N507%,-入力!$C$10),""))),全国標準卸価格!N507))</f>
        <v/>
      </c>
      <c r="O507" s="126">
        <f>'6桁'!O507</f>
        <v>0</v>
      </c>
      <c r="P507" s="95" t="str">
        <f>IF(全国標準卸価格!P507="","",IF(ISNUMBER(全国標準卸価格!P507),IF(入力!$C$11=1,ROUNDDOWN(全国標準卸価格!P507*地区別掛け率!P507%,-入力!$C$10),IF(入力!$C$11=2,ROUNDUP(全国標準卸価格!P507*地区別掛け率!P507%,-入力!$C$10),IF(入力!$C$11=3,ROUND(全国標準卸価格!P507*地区別掛け率!P507%,-入力!$C$10),""))),全国標準卸価格!P507))</f>
        <v/>
      </c>
      <c r="Q507" s="96">
        <f>'6桁'!Q507</f>
        <v>0</v>
      </c>
      <c r="R507" s="95" t="str">
        <f>IF(全国標準卸価格!R507="","",IF(ISNUMBER(全国標準卸価格!R507),IF(入力!$E$11=1,ROUNDDOWN(全国標準卸価格!R507*地区別掛け率!R507%,-入力!$E$10),IF(入力!$E$11=2,ROUNDUP(全国標準卸価格!R507*地区別掛け率!R507%,-入力!$E$10),IF(入力!$E$11=3,ROUND(全国標準卸価格!R507*地区別掛け率!R507%,-入力!$E$10),""))),全国標準卸価格!R507))</f>
        <v/>
      </c>
      <c r="S507" s="96">
        <f>'6桁'!S507</f>
        <v>0</v>
      </c>
      <c r="T507" s="456" t="str">
        <f>IF(全国標準卸価格!T507="","",IF(ISNUMBER(全国標準卸価格!T507),IF(入力!$E$11=1,ROUNDDOWN(全国標準卸価格!T507*地区別掛け率!T507%,-入力!$E$10),IF(入力!$E$11=2,ROUNDUP(全国標準卸価格!T507*地区別掛け率!T507%,-入力!$E$10),IF(入力!$E$11=3,ROUND(全国標準卸価格!T507*地区別掛け率!T507%,-入力!$E$10),""))),全国標準卸価格!T507))</f>
        <v>卸価格設定なし</v>
      </c>
      <c r="U507" s="126" t="str">
        <f>'6桁'!U507</f>
        <v>W</v>
      </c>
      <c r="V507" s="456" t="str">
        <f>IF(全国標準卸価格!V507="","",IF(ISNUMBER(全国標準卸価格!V507),IF(入力!$E$11=1,ROUNDDOWN(全国標準卸価格!V507*地区別掛け率!V507%,-入力!$E$10),IF(入力!$E$11=2,ROUNDUP(全国標準卸価格!V507*地区別掛け率!V507%,-入力!$E$10),IF(入力!$E$11=3,ROUND(全国標準卸価格!V507*地区別掛け率!V507%,-入力!$E$10),""))),全国標準卸価格!V507))</f>
        <v/>
      </c>
      <c r="W507" s="96">
        <f>'6桁'!W507</f>
        <v>0</v>
      </c>
      <c r="X507" s="74"/>
      <c r="Y507" s="265"/>
      <c r="Z507" s="40"/>
    </row>
    <row r="508" spans="2:26" ht="30" customHeight="1">
      <c r="B508" s="503"/>
      <c r="C508" s="500" t="s">
        <v>1096</v>
      </c>
      <c r="D508" s="605"/>
      <c r="E508" s="590" t="s">
        <v>2008</v>
      </c>
      <c r="F508" s="587"/>
      <c r="G508" s="327"/>
      <c r="H508" s="108" t="str">
        <f>IF(全国標準卸価格!H508="","",IF(ISNUMBER(全国標準卸価格!H508),IF(入力!$C$11=1,ROUNDDOWN(全国標準卸価格!H508*地区別掛け率!H508%,-入力!$C$10),IF(入力!$C$11=2,ROUNDUP(全国標準卸価格!H508*地区別掛け率!H508%,-入力!$C$10),IF(入力!$C$11=3,ROUND(全国標準卸価格!H508*地区別掛け率!H508%,-入力!$C$10),""))),全国標準卸価格!H508))</f>
        <v/>
      </c>
      <c r="I508" s="328">
        <f>'6桁'!I508</f>
        <v>0</v>
      </c>
      <c r="J508" s="108" t="str">
        <f>IF(全国標準卸価格!J508="","",IF(ISNUMBER(全国標準卸価格!J508),IF(入力!$C$11=1,ROUNDDOWN(全国標準卸価格!J508*地区別掛け率!J508%,-入力!$C$10),IF(入力!$C$11=2,ROUNDUP(全国標準卸価格!J508*地区別掛け率!J508%,-入力!$C$10),IF(入力!$C$11=3,ROUND(全国標準卸価格!J508*地区別掛け率!J508%,-入力!$C$10),""))),全国標準卸価格!J508))</f>
        <v/>
      </c>
      <c r="K508" s="328">
        <f>'6桁'!K508</f>
        <v>0</v>
      </c>
      <c r="L508" s="108">
        <f>IF(全国標準卸価格!L508="","",IF(ISNUMBER(全国標準卸価格!L508),IF(入力!$C$11=1,ROUNDDOWN(全国標準卸価格!L508*地区別掛け率!L508%,-入力!$C$10),IF(入力!$C$11=2,ROUNDUP(全国標準卸価格!L508*地区別掛け率!L508%,-入力!$C$10),IF(入力!$C$11=3,ROUND(全国標準卸価格!L508*地区別掛け率!L508%,-入力!$C$10),""))),全国標準卸価格!L508))</f>
        <v>40300</v>
      </c>
      <c r="M508" s="328" t="str">
        <f>'6桁'!M508</f>
        <v>V</v>
      </c>
      <c r="N508" s="108" t="str">
        <f>IF(全国標準卸価格!N508="","",IF(ISNUMBER(全国標準卸価格!N508),IF(入力!$C$11=1,ROUNDDOWN(全国標準卸価格!N508*地区別掛け率!N508%,-入力!$C$10),IF(入力!$C$11=2,ROUNDUP(全国標準卸価格!N508*地区別掛け率!N508%,-入力!$C$10),IF(入力!$C$11=3,ROUND(全国標準卸価格!N508*地区別掛け率!N508%,-入力!$C$10),""))),全国標準卸価格!N508))</f>
        <v/>
      </c>
      <c r="O508" s="251">
        <f>'6桁'!O508</f>
        <v>0</v>
      </c>
      <c r="P508" s="461" t="str">
        <f>IF(全国標準卸価格!P508="","",IF(ISNUMBER(全国標準卸価格!P508),IF(入力!$C$11=1,ROUNDDOWN(全国標準卸価格!P508*地区別掛け率!P508%,-入力!$C$10),IF(入力!$C$11=2,ROUNDUP(全国標準卸価格!P508*地区別掛け率!P508%,-入力!$C$10),IF(入力!$C$11=3,ROUND(全国標準卸価格!P508*地区別掛け率!P508%,-入力!$C$10),""))),全国標準卸価格!P508))</f>
        <v>卸価格設定なし</v>
      </c>
      <c r="Q508" s="328" t="str">
        <f>'6桁'!Q508</f>
        <v>⑩Q
WL</v>
      </c>
      <c r="R508" s="108" t="str">
        <f>IF(全国標準卸価格!R508="","",IF(ISNUMBER(全国標準卸価格!R508),IF(入力!$E$11=1,ROUNDDOWN(全国標準卸価格!R508*地区別掛け率!R508%,-入力!$E$10),IF(入力!$E$11=2,ROUNDUP(全国標準卸価格!R508*地区別掛け率!R508%,-入力!$E$10),IF(入力!$E$11=3,ROUND(全国標準卸価格!R508*地区別掛け率!R508%,-入力!$E$10),""))),全国標準卸価格!R508))</f>
        <v/>
      </c>
      <c r="S508" s="328">
        <f>'6桁'!S508</f>
        <v>0</v>
      </c>
      <c r="T508" s="461" t="str">
        <f>IF(全国標準卸価格!T508="","",IF(ISNUMBER(全国標準卸価格!T508),IF(入力!$E$11=1,ROUNDDOWN(全国標準卸価格!T508*地区別掛け率!T508%,-入力!$E$10),IF(入力!$E$11=2,ROUNDUP(全国標準卸価格!T508*地区別掛け率!T508%,-入力!$E$10),IF(入力!$E$11=3,ROUND(全国標準卸価格!T508*地区別掛け率!T508%,-入力!$E$10),""))),全国標準卸価格!T508))</f>
        <v/>
      </c>
      <c r="U508" s="251">
        <f>'6桁'!U508</f>
        <v>0</v>
      </c>
      <c r="V508" s="461" t="str">
        <f>IF(全国標準卸価格!V508="","",IF(ISNUMBER(全国標準卸価格!V508),IF(入力!$E$11=1,ROUNDDOWN(全国標準卸価格!V508*地区別掛け率!V508%,-入力!$E$10),IF(入力!$E$11=2,ROUNDUP(全国標準卸価格!V508*地区別掛け率!V508%,-入力!$E$10),IF(入力!$E$11=3,ROUND(全国標準卸価格!V508*地区別掛け率!V508%,-入力!$E$10),""))),全国標準卸価格!V508))</f>
        <v/>
      </c>
      <c r="W508" s="328">
        <f>'6桁'!W508</f>
        <v>0</v>
      </c>
      <c r="X508" s="74"/>
      <c r="Y508" s="265"/>
      <c r="Z508" s="40"/>
    </row>
    <row r="509" spans="2:26" ht="30" customHeight="1">
      <c r="B509" s="504"/>
      <c r="C509" s="560" t="s">
        <v>2002</v>
      </c>
      <c r="D509" s="607"/>
      <c r="E509" s="591" t="s">
        <v>2009</v>
      </c>
      <c r="F509" s="592"/>
      <c r="G509" s="363"/>
      <c r="H509" s="111" t="str">
        <f>IF(全国標準卸価格!H509="","",IF(ISNUMBER(全国標準卸価格!H509),IF(入力!$C$11=1,ROUNDDOWN(全国標準卸価格!H509*地区別掛け率!H509%,-入力!$C$10),IF(入力!$C$11=2,ROUNDUP(全国標準卸価格!H509*地区別掛け率!H509%,-入力!$C$10),IF(入力!$C$11=3,ROUND(全国標準卸価格!H509*地区別掛け率!H509%,-入力!$C$10),""))),全国標準卸価格!H509))</f>
        <v/>
      </c>
      <c r="I509" s="99">
        <f>'6桁'!I509</f>
        <v>0</v>
      </c>
      <c r="J509" s="111" t="str">
        <f>IF(全国標準卸価格!J509="","",IF(ISNUMBER(全国標準卸価格!J509),IF(入力!$C$11=1,ROUNDDOWN(全国標準卸価格!J509*地区別掛け率!J509%,-入力!$C$10),IF(入力!$C$11=2,ROUNDUP(全国標準卸価格!J509*地区別掛け率!J509%,-入力!$C$10),IF(入力!$C$11=3,ROUND(全国標準卸価格!J509*地区別掛け率!J509%,-入力!$C$10),""))),全国標準卸価格!J509))</f>
        <v/>
      </c>
      <c r="K509" s="99">
        <f>'6桁'!K509</f>
        <v>0</v>
      </c>
      <c r="L509" s="111">
        <f>IF(全国標準卸価格!L509="","",IF(ISNUMBER(全国標準卸価格!L509),IF(入力!$C$11=1,ROUNDDOWN(全国標準卸価格!L509*地区別掛け率!L509%,-入力!$C$10),IF(入力!$C$11=2,ROUNDUP(全国標準卸価格!L509*地区別掛け率!L509%,-入力!$C$10),IF(入力!$C$11=3,ROUND(全国標準卸価格!L509*地区別掛け率!L509%,-入力!$C$10),""))),全国標準卸価格!L509))</f>
        <v>33800</v>
      </c>
      <c r="M509" s="99" t="str">
        <f>'6桁'!M509</f>
        <v>⑨H</v>
      </c>
      <c r="N509" s="111" t="str">
        <f>IF(全国標準卸価格!N509="","",IF(ISNUMBER(全国標準卸価格!N509),IF(入力!$C$11=1,ROUNDDOWN(全国標準卸価格!N509*地区別掛け率!N509%,-入力!$C$10),IF(入力!$C$11=2,ROUNDUP(全国標準卸価格!N509*地区別掛け率!N509%,-入力!$C$10),IF(入力!$C$11=3,ROUND(全国標準卸価格!N509*地区別掛け率!N509%,-入力!$C$10),""))),全国標準卸価格!N509))</f>
        <v/>
      </c>
      <c r="O509" s="142">
        <f>'6桁'!O509</f>
        <v>0</v>
      </c>
      <c r="P509" s="458" t="str">
        <f>IF(全国標準卸価格!P509="","",IF(ISNUMBER(全国標準卸価格!P509),IF(入力!$C$11=1,ROUNDDOWN(全国標準卸価格!P509*地区別掛け率!P509%,-入力!$C$10),IF(入力!$C$11=2,ROUNDUP(全国標準卸価格!P509*地区別掛け率!P509%,-入力!$C$10),IF(入力!$C$11=3,ROUND(全国標準卸価格!P509*地区別掛け率!P509%,-入力!$C$10),""))),全国標準卸価格!P509))</f>
        <v>卸価格設定なし</v>
      </c>
      <c r="Q509" s="99" t="str">
        <f>'6桁'!Q509</f>
        <v>⑧Q
WL</v>
      </c>
      <c r="R509" s="111" t="str">
        <f>IF(全国標準卸価格!R509="","",IF(ISNUMBER(全国標準卸価格!R509),IF(入力!$E$11=1,ROUNDDOWN(全国標準卸価格!R509*地区別掛け率!R509%,-入力!$E$10),IF(入力!$E$11=2,ROUNDUP(全国標準卸価格!R509*地区別掛け率!R509%,-入力!$E$10),IF(入力!$E$11=3,ROUND(全国標準卸価格!R509*地区別掛け率!R509%,-入力!$E$10),""))),全国標準卸価格!R509))</f>
        <v/>
      </c>
      <c r="S509" s="99">
        <f>'6桁'!S509</f>
        <v>0</v>
      </c>
      <c r="T509" s="458" t="str">
        <f>IF(全国標準卸価格!T509="","",IF(ISNUMBER(全国標準卸価格!T509),IF(入力!$E$11=1,ROUNDDOWN(全国標準卸価格!T509*地区別掛け率!T509%,-入力!$E$10),IF(入力!$E$11=2,ROUNDUP(全国標準卸価格!T509*地区別掛け率!T509%,-入力!$E$10),IF(入力!$E$11=3,ROUND(全国標準卸価格!T509*地区別掛け率!T509%,-入力!$E$10),""))),全国標準卸価格!T509))</f>
        <v/>
      </c>
      <c r="U509" s="142">
        <f>'6桁'!U509</f>
        <v>0</v>
      </c>
      <c r="V509" s="458" t="str">
        <f>IF(全国標準卸価格!V509="","",IF(ISNUMBER(全国標準卸価格!V509),IF(入力!$E$11=1,ROUNDDOWN(全国標準卸価格!V509*地区別掛け率!V509%,-入力!$E$10),IF(入力!$E$11=2,ROUNDUP(全国標準卸価格!V509*地区別掛け率!V509%,-入力!$E$10),IF(入力!$E$11=3,ROUND(全国標準卸価格!V509*地区別掛け率!V509%,-入力!$E$10),""))),全国標準卸価格!V509))</f>
        <v/>
      </c>
      <c r="W509" s="99">
        <f>'6桁'!W509</f>
        <v>0</v>
      </c>
      <c r="X509" s="74"/>
      <c r="Y509" s="265"/>
      <c r="Z509" s="40"/>
    </row>
    <row r="510" spans="2:26" ht="30" customHeight="1">
      <c r="B510" s="503">
        <v>17</v>
      </c>
      <c r="C510" s="576" t="s">
        <v>144</v>
      </c>
      <c r="D510" s="610"/>
      <c r="E510" s="576"/>
      <c r="F510" s="593"/>
      <c r="G510" s="361">
        <v>95</v>
      </c>
      <c r="H510" s="94">
        <f>IF(全国標準卸価格!H510="","",IF(ISNUMBER(全国標準卸価格!H510),IF(入力!$C$11=1,ROUNDDOWN(全国標準卸価格!H510*地区別掛け率!H510%,-入力!$C$10),IF(入力!$C$11=2,ROUNDUP(全国標準卸価格!H510*地区別掛け率!H510%,-入力!$C$10),IF(入力!$C$11=3,ROUND(全国標準卸価格!H510*地区別掛け率!H510%,-入力!$C$10),""))),全国標準卸価格!H510))</f>
        <v>32500</v>
      </c>
      <c r="I510" s="360" t="str">
        <f>'6桁'!I510</f>
        <v>V★</v>
      </c>
      <c r="J510" s="94" t="str">
        <f>IF(全国標準卸価格!J510="","",IF(ISNUMBER(全国標準卸価格!J510),IF(入力!$C$11=1,ROUNDDOWN(全国標準卸価格!J510*地区別掛け率!J510%,-入力!$C$10),IF(入力!$C$11=2,ROUNDUP(全国標準卸価格!J510*地区別掛け率!J510%,-入力!$C$10),IF(入力!$C$11=3,ROUND(全国標準卸価格!J510*地区別掛け率!J510%,-入力!$C$10),""))),全国標準卸価格!J510))</f>
        <v/>
      </c>
      <c r="K510" s="360">
        <f>'6桁'!K510</f>
        <v>0</v>
      </c>
      <c r="L510" s="94" t="str">
        <f>IF(全国標準卸価格!L510="","",IF(ISNUMBER(全国標準卸価格!L510),IF(入力!$C$11=1,ROUNDDOWN(全国標準卸価格!L510*地区別掛け率!L510%,-入力!$C$10),IF(入力!$C$11=2,ROUNDUP(全国標準卸価格!L510*地区別掛け率!L510%,-入力!$C$10),IF(入力!$C$11=3,ROUND(全国標準卸価格!L510*地区別掛け率!L510%,-入力!$C$10),""))),全国標準卸価格!L510))</f>
        <v/>
      </c>
      <c r="M510" s="360">
        <f>'6桁'!M510</f>
        <v>0</v>
      </c>
      <c r="N510" s="94" t="str">
        <f>IF(全国標準卸価格!N510="","",IF(ISNUMBER(全国標準卸価格!N510),IF(入力!$C$11=1,ROUNDDOWN(全国標準卸価格!N510*地区別掛け率!N510%,-入力!$C$10),IF(入力!$C$11=2,ROUNDUP(全国標準卸価格!N510*地区別掛け率!N510%,-入力!$C$10),IF(入力!$C$11=3,ROUND(全国標準卸価格!N510*地区別掛け率!N510%,-入力!$C$10),""))),全国標準卸価格!N510))</f>
        <v/>
      </c>
      <c r="O510" s="133">
        <f>'6桁'!O510</f>
        <v>0</v>
      </c>
      <c r="P510" s="94" t="str">
        <f>IF(全国標準卸価格!P510="","",IF(ISNUMBER(全国標準卸価格!P510),IF(入力!$C$11=1,ROUNDDOWN(全国標準卸価格!P510*地区別掛け率!P510%,-入力!$C$10),IF(入力!$C$11=2,ROUNDUP(全国標準卸価格!P510*地区別掛け率!P510%,-入力!$C$10),IF(入力!$C$11=3,ROUND(全国標準卸価格!P510*地区別掛け率!P510%,-入力!$C$10),""))),全国標準卸価格!P510))</f>
        <v/>
      </c>
      <c r="Q510" s="360">
        <f>'6桁'!Q510</f>
        <v>0</v>
      </c>
      <c r="R510" s="94" t="str">
        <f>IF(全国標準卸価格!R510="","",IF(ISNUMBER(全国標準卸価格!R510),IF(入力!$E$11=1,ROUNDDOWN(全国標準卸価格!R510*地区別掛け率!R510%,-入力!$E$10),IF(入力!$E$11=2,ROUNDUP(全国標準卸価格!R510*地区別掛け率!R510%,-入力!$E$10),IF(入力!$E$11=3,ROUND(全国標準卸価格!R510*地区別掛け率!R510%,-入力!$E$10),""))),全国標準卸価格!R510))</f>
        <v/>
      </c>
      <c r="S510" s="360">
        <f>'6桁'!S510</f>
        <v>0</v>
      </c>
      <c r="T510" s="475" t="str">
        <f>IF(全国標準卸価格!T510="","",IF(ISNUMBER(全国標準卸価格!T510),IF(入力!$E$11=1,ROUNDDOWN(全国標準卸価格!T510*地区別掛け率!T510%,-入力!$E$10),IF(入力!$E$11=2,ROUNDUP(全国標準卸価格!T510*地区別掛け率!T510%,-入力!$E$10),IF(入力!$E$11=3,ROUND(全国標準卸価格!T510*地区別掛け率!T510%,-入力!$E$10),""))),全国標準卸価格!T510))</f>
        <v/>
      </c>
      <c r="U510" s="133">
        <f>'6桁'!U510</f>
        <v>0</v>
      </c>
      <c r="V510" s="475" t="str">
        <f>IF(全国標準卸価格!V510="","",IF(ISNUMBER(全国標準卸価格!V510),IF(入力!$E$11=1,ROUNDDOWN(全国標準卸価格!V510*地区別掛け率!V510%,-入力!$E$10),IF(入力!$E$11=2,ROUNDUP(全国標準卸価格!V510*地区別掛け率!V510%,-入力!$E$10),IF(入力!$E$11=3,ROUND(全国標準卸価格!V510*地区別掛け率!V510%,-入力!$E$10),""))),全国標準卸価格!V510))</f>
        <v/>
      </c>
      <c r="W510" s="360">
        <f>'6桁'!W510</f>
        <v>0</v>
      </c>
      <c r="X510" s="74"/>
      <c r="Y510" s="265"/>
      <c r="Z510" s="40"/>
    </row>
    <row r="511" spans="2:26" ht="30" customHeight="1">
      <c r="B511" s="503"/>
      <c r="C511" s="500" t="s">
        <v>51</v>
      </c>
      <c r="D511" s="605"/>
      <c r="E511" s="500">
        <v>94</v>
      </c>
      <c r="F511" s="587"/>
      <c r="G511" s="342">
        <v>98</v>
      </c>
      <c r="H511" s="95">
        <f>IF(全国標準卸価格!H511="","",IF(ISNUMBER(全国標準卸価格!H511),IF(入力!$C$11=1,ROUNDDOWN(全国標準卸価格!H511*地区別掛け率!H511%,-入力!$C$10),IF(入力!$C$11=2,ROUNDUP(全国標準卸価格!H511*地区別掛け率!H511%,-入力!$C$10),IF(入力!$C$11=3,ROUND(全国標準卸価格!H511*地区別掛け率!H511%,-入力!$C$10),""))),全国標準卸価格!H511))</f>
        <v>32900</v>
      </c>
      <c r="I511" s="96" t="str">
        <f>'6桁'!I511</f>
        <v>W</v>
      </c>
      <c r="J511" s="95">
        <f>IF(全国標準卸価格!J511="","",IF(ISNUMBER(全国標準卸価格!J511),IF(入力!$C$11=1,ROUNDDOWN(全国標準卸価格!J511*地区別掛け率!J511%,-入力!$C$10),IF(入力!$C$11=2,ROUNDUP(全国標準卸価格!J511*地区別掛け率!J511%,-入力!$C$10),IF(入力!$C$11=3,ROUND(全国標準卸価格!J511*地区別掛け率!J511%,-入力!$C$10),""))),全国標準卸価格!J511))</f>
        <v>29400</v>
      </c>
      <c r="K511" s="96" t="str">
        <f>'6桁'!K511</f>
        <v>V</v>
      </c>
      <c r="L511" s="95" t="str">
        <f>IF(全国標準卸価格!L511="","",IF(ISNUMBER(全国標準卸価格!L511),IF(入力!$C$11=1,ROUNDDOWN(全国標準卸価格!L511*地区別掛け率!L511%,-入力!$C$10),IF(入力!$C$11=2,ROUNDUP(全国標準卸価格!L511*地区別掛け率!L511%,-入力!$C$10),IF(入力!$C$11=3,ROUND(全国標準卸価格!L511*地区別掛け率!L511%,-入力!$C$10),""))),全国標準卸価格!L511))</f>
        <v/>
      </c>
      <c r="M511" s="96">
        <f>'6桁'!M511</f>
        <v>0</v>
      </c>
      <c r="N511" s="95" t="str">
        <f>IF(全国標準卸価格!N511="","",IF(ISNUMBER(全国標準卸価格!N511),IF(入力!$C$11=1,ROUNDDOWN(全国標準卸価格!N511*地区別掛け率!N511%,-入力!$C$10),IF(入力!$C$11=2,ROUNDUP(全国標準卸価格!N511*地区別掛け率!N511%,-入力!$C$10),IF(入力!$C$11=3,ROUND(全国標準卸価格!N511*地区別掛け率!N511%,-入力!$C$10),""))),全国標準卸価格!N511))</f>
        <v/>
      </c>
      <c r="O511" s="126">
        <f>'6桁'!O511</f>
        <v>0</v>
      </c>
      <c r="P511" s="95" t="str">
        <f>IF(全国標準卸価格!P511="","",IF(ISNUMBER(全国標準卸価格!P511),IF(入力!$C$11=1,ROUNDDOWN(全国標準卸価格!P511*地区別掛け率!P511%,-入力!$C$10),IF(入力!$C$11=2,ROUNDUP(全国標準卸価格!P511*地区別掛け率!P511%,-入力!$C$10),IF(入力!$C$11=3,ROUND(全国標準卸価格!P511*地区別掛け率!P511%,-入力!$C$10),""))),全国標準卸価格!P511))</f>
        <v/>
      </c>
      <c r="Q511" s="96">
        <f>'6桁'!Q511</f>
        <v>0</v>
      </c>
      <c r="R511" s="95" t="str">
        <f>IF(全国標準卸価格!R511="","",IF(ISNUMBER(全国標準卸価格!R511),IF(入力!$E$11=1,ROUNDDOWN(全国標準卸価格!R511*地区別掛け率!R511%,-入力!$E$10),IF(入力!$E$11=2,ROUNDUP(全国標準卸価格!R511*地区別掛け率!R511%,-入力!$E$10),IF(入力!$E$11=3,ROUND(全国標準卸価格!R511*地区別掛け率!R511%,-入力!$E$10),""))),全国標準卸価格!R511))</f>
        <v/>
      </c>
      <c r="S511" s="96">
        <f>'6桁'!S511</f>
        <v>0</v>
      </c>
      <c r="T511" s="456" t="str">
        <f>IF(全国標準卸価格!T511="","",IF(ISNUMBER(全国標準卸価格!T511),IF(入力!$E$11=1,ROUNDDOWN(全国標準卸価格!T511*地区別掛け率!T511%,-入力!$E$10),IF(入力!$E$11=2,ROUNDUP(全国標準卸価格!T511*地区別掛け率!T511%,-入力!$E$10),IF(入力!$E$11=3,ROUND(全国標準卸価格!T511*地区別掛け率!T511%,-入力!$E$10),""))),全国標準卸価格!T511))</f>
        <v/>
      </c>
      <c r="U511" s="126">
        <f>'6桁'!U511</f>
        <v>0</v>
      </c>
      <c r="V511" s="456" t="str">
        <f>IF(全国標準卸価格!V511="","",IF(ISNUMBER(全国標準卸価格!V511),IF(入力!$E$11=1,ROUNDDOWN(全国標準卸価格!V511*地区別掛け率!V511%,-入力!$E$10),IF(入力!$E$11=2,ROUNDUP(全国標準卸価格!V511*地区別掛け率!V511%,-入力!$E$10),IF(入力!$E$11=3,ROUND(全国標準卸価格!V511*地区別掛け率!V511%,-入力!$E$10),""))),全国標準卸価格!V511))</f>
        <v/>
      </c>
      <c r="W511" s="96">
        <f>'6桁'!W511</f>
        <v>0</v>
      </c>
      <c r="X511" s="74"/>
      <c r="Y511" s="265"/>
      <c r="Z511" s="40"/>
    </row>
    <row r="512" spans="2:26" ht="30" customHeight="1">
      <c r="B512" s="503"/>
      <c r="C512" s="500" t="s">
        <v>145</v>
      </c>
      <c r="D512" s="605"/>
      <c r="E512" s="500">
        <v>97</v>
      </c>
      <c r="F512" s="587"/>
      <c r="G512" s="342">
        <v>101</v>
      </c>
      <c r="H512" s="95">
        <f>IF(全国標準卸価格!H512="","",IF(ISNUMBER(全国標準卸価格!H512),IF(入力!$C$11=1,ROUNDDOWN(全国標準卸価格!H512*地区別掛け率!H512%,-入力!$C$10),IF(入力!$C$11=2,ROUNDUP(全国標準卸価格!H512*地区別掛け率!H512%,-入力!$C$10),IF(入力!$C$11=3,ROUND(全国標準卸価格!H512*地区別掛け率!H512%,-入力!$C$10),""))),全国標準卸価格!H512))</f>
        <v>35000</v>
      </c>
      <c r="I512" s="96" t="str">
        <f>'6桁'!I512</f>
        <v>W</v>
      </c>
      <c r="J512" s="95">
        <f>IF(全国標準卸価格!J512="","",IF(ISNUMBER(全国標準卸価格!J512),IF(入力!$C$11=1,ROUNDDOWN(全国標準卸価格!J512*地区別掛け率!J512%,-入力!$C$10),IF(入力!$C$11=2,ROUNDUP(全国標準卸価格!J512*地区別掛け率!J512%,-入力!$C$10),IF(入力!$C$11=3,ROUND(全国標準卸価格!J512*地区別掛け率!J512%,-入力!$C$10),""))),全国標準卸価格!J512))</f>
        <v>33700</v>
      </c>
      <c r="K512" s="96" t="str">
        <f>'6桁'!K512</f>
        <v>W★</v>
      </c>
      <c r="L512" s="95" t="str">
        <f>IF(全国標準卸価格!L512="","",IF(ISNUMBER(全国標準卸価格!L512),IF(入力!$C$11=1,ROUNDDOWN(全国標準卸価格!L512*地区別掛け率!L512%,-入力!$C$10),IF(入力!$C$11=2,ROUNDUP(全国標準卸価格!L512*地区別掛け率!L512%,-入力!$C$10),IF(入力!$C$11=3,ROUND(全国標準卸価格!L512*地区別掛け率!L512%,-入力!$C$10),""))),全国標準卸価格!L512))</f>
        <v/>
      </c>
      <c r="M512" s="96">
        <f>'6桁'!M512</f>
        <v>0</v>
      </c>
      <c r="N512" s="95" t="str">
        <f>IF(全国標準卸価格!N512="","",IF(ISNUMBER(全国標準卸価格!N512),IF(入力!$C$11=1,ROUNDDOWN(全国標準卸価格!N512*地区別掛け率!N512%,-入力!$C$10),IF(入力!$C$11=2,ROUNDUP(全国標準卸価格!N512*地区別掛け率!N512%,-入力!$C$10),IF(入力!$C$11=3,ROUND(全国標準卸価格!N512*地区別掛け率!N512%,-入力!$C$10),""))),全国標準卸価格!N512))</f>
        <v/>
      </c>
      <c r="O512" s="126">
        <f>'6桁'!O512</f>
        <v>0</v>
      </c>
      <c r="P512" s="95" t="str">
        <f>IF(全国標準卸価格!P512="","",IF(ISNUMBER(全国標準卸価格!P512),IF(入力!$C$11=1,ROUNDDOWN(全国標準卸価格!P512*地区別掛け率!P512%,-入力!$C$10),IF(入力!$C$11=2,ROUNDUP(全国標準卸価格!P512*地区別掛け率!P512%,-入力!$C$10),IF(入力!$C$11=3,ROUND(全国標準卸価格!P512*地区別掛け率!P512%,-入力!$C$10),""))),全国標準卸価格!P512))</f>
        <v/>
      </c>
      <c r="Q512" s="96">
        <f>'6桁'!Q512</f>
        <v>0</v>
      </c>
      <c r="R512" s="95" t="str">
        <f>IF(全国標準卸価格!R512="","",IF(ISNUMBER(全国標準卸価格!R512),IF(入力!$E$11=1,ROUNDDOWN(全国標準卸価格!R512*地区別掛け率!R512%,-入力!$E$10),IF(入力!$E$11=2,ROUNDUP(全国標準卸価格!R512*地区別掛け率!R512%,-入力!$E$10),IF(入力!$E$11=3,ROUND(全国標準卸価格!R512*地区別掛け率!R512%,-入力!$E$10),""))),全国標準卸価格!R512))</f>
        <v/>
      </c>
      <c r="S512" s="96">
        <f>'6桁'!S512</f>
        <v>0</v>
      </c>
      <c r="T512" s="456" t="str">
        <f>IF(全国標準卸価格!T512="","",IF(ISNUMBER(全国標準卸価格!T512),IF(入力!$E$11=1,ROUNDDOWN(全国標準卸価格!T512*地区別掛け率!T512%,-入力!$E$10),IF(入力!$E$11=2,ROUNDUP(全国標準卸価格!T512*地区別掛け率!T512%,-入力!$E$10),IF(入力!$E$11=3,ROUND(全国標準卸価格!T512*地区別掛け率!T512%,-入力!$E$10),""))),全国標準卸価格!T512))</f>
        <v/>
      </c>
      <c r="U512" s="126">
        <f>'6桁'!U512</f>
        <v>0</v>
      </c>
      <c r="V512" s="456" t="str">
        <f>IF(全国標準卸価格!V512="","",IF(ISNUMBER(全国標準卸価格!V512),IF(入力!$E$11=1,ROUNDDOWN(全国標準卸価格!V512*地区別掛け率!V512%,-入力!$E$10),IF(入力!$E$11=2,ROUNDUP(全国標準卸価格!V512*地区別掛け率!V512%,-入力!$E$10),IF(入力!$E$11=3,ROUND(全国標準卸価格!V512*地区別掛け率!V512%,-入力!$E$10),""))),全国標準卸価格!V512))</f>
        <v/>
      </c>
      <c r="W512" s="96">
        <f>'6桁'!W512</f>
        <v>0</v>
      </c>
      <c r="X512" s="74"/>
      <c r="Y512" s="265"/>
      <c r="Z512" s="40"/>
    </row>
    <row r="513" spans="2:27" ht="30" customHeight="1">
      <c r="B513" s="503"/>
      <c r="C513" s="500" t="s">
        <v>146</v>
      </c>
      <c r="D513" s="605"/>
      <c r="E513" s="500">
        <v>99</v>
      </c>
      <c r="F513" s="587"/>
      <c r="G513" s="342">
        <v>103</v>
      </c>
      <c r="H513" s="95">
        <f>IF(全国標準卸価格!H513="","",IF(ISNUMBER(全国標準卸価格!H513),IF(入力!$C$11=1,ROUNDDOWN(全国標準卸価格!H513*地区別掛け率!H513%,-入力!$C$10),IF(入力!$C$11=2,ROUNDUP(全国標準卸価格!H513*地区別掛け率!H513%,-入力!$C$10),IF(入力!$C$11=3,ROUND(全国標準卸価格!H513*地区別掛け率!H513%,-入力!$C$10),""))),全国標準卸価格!H513))</f>
        <v>36200</v>
      </c>
      <c r="I513" s="96" t="str">
        <f>'6桁'!I513</f>
        <v>W</v>
      </c>
      <c r="J513" s="95" t="str">
        <f>IF(全国標準卸価格!J513="","",IF(ISNUMBER(全国標準卸価格!J513),IF(入力!$C$11=1,ROUNDDOWN(全国標準卸価格!J513*地区別掛け率!J513%,-入力!$C$10),IF(入力!$C$11=2,ROUNDUP(全国標準卸価格!J513*地区別掛け率!J513%,-入力!$C$10),IF(入力!$C$11=3,ROUND(全国標準卸価格!J513*地区別掛け率!J513%,-入力!$C$10),""))),全国標準卸価格!J513))</f>
        <v/>
      </c>
      <c r="K513" s="96">
        <f>'6桁'!K513</f>
        <v>0</v>
      </c>
      <c r="L513" s="95" t="str">
        <f>IF(全国標準卸価格!L513="","",IF(ISNUMBER(全国標準卸価格!L513),IF(入力!$C$11=1,ROUNDDOWN(全国標準卸価格!L513*地区別掛け率!L513%,-入力!$C$10),IF(入力!$C$11=2,ROUNDUP(全国標準卸価格!L513*地区別掛け率!L513%,-入力!$C$10),IF(入力!$C$11=3,ROUND(全国標準卸価格!L513*地区別掛け率!L513%,-入力!$C$10),""))),全国標準卸価格!L513))</f>
        <v/>
      </c>
      <c r="M513" s="96">
        <f>'6桁'!M513</f>
        <v>0</v>
      </c>
      <c r="N513" s="95" t="str">
        <f>IF(全国標準卸価格!N513="","",IF(ISNUMBER(全国標準卸価格!N513),IF(入力!$C$11=1,ROUNDDOWN(全国標準卸価格!N513*地区別掛け率!N513%,-入力!$C$10),IF(入力!$C$11=2,ROUNDUP(全国標準卸価格!N513*地区別掛け率!N513%,-入力!$C$10),IF(入力!$C$11=3,ROUND(全国標準卸価格!N513*地区別掛け率!N513%,-入力!$C$10),""))),全国標準卸価格!N513))</f>
        <v/>
      </c>
      <c r="O513" s="126">
        <f>'6桁'!O513</f>
        <v>0</v>
      </c>
      <c r="P513" s="95" t="str">
        <f>IF(全国標準卸価格!P513="","",IF(ISNUMBER(全国標準卸価格!P513),IF(入力!$C$11=1,ROUNDDOWN(全国標準卸価格!P513*地区別掛け率!P513%,-入力!$C$10),IF(入力!$C$11=2,ROUNDUP(全国標準卸価格!P513*地区別掛け率!P513%,-入力!$C$10),IF(入力!$C$11=3,ROUND(全国標準卸価格!P513*地区別掛け率!P513%,-入力!$C$10),""))),全国標準卸価格!P513))</f>
        <v/>
      </c>
      <c r="Q513" s="96">
        <f>'6桁'!Q513</f>
        <v>0</v>
      </c>
      <c r="R513" s="95" t="str">
        <f>IF(全国標準卸価格!R513="","",IF(ISNUMBER(全国標準卸価格!R513),IF(入力!$E$11=1,ROUNDDOWN(全国標準卸価格!R513*地区別掛け率!R513%,-入力!$E$10),IF(入力!$E$11=2,ROUNDUP(全国標準卸価格!R513*地区別掛け率!R513%,-入力!$E$10),IF(入力!$E$11=3,ROUND(全国標準卸価格!R513*地区別掛け率!R513%,-入力!$E$10),""))),全国標準卸価格!R513))</f>
        <v/>
      </c>
      <c r="S513" s="96">
        <f>'6桁'!S513</f>
        <v>0</v>
      </c>
      <c r="T513" s="456" t="str">
        <f>IF(全国標準卸価格!T513="","",IF(ISNUMBER(全国標準卸価格!T513),IF(入力!$E$11=1,ROUNDDOWN(全国標準卸価格!T513*地区別掛け率!T513%,-入力!$E$10),IF(入力!$E$11=2,ROUNDUP(全国標準卸価格!T513*地区別掛け率!T513%,-入力!$E$10),IF(入力!$E$11=3,ROUND(全国標準卸価格!T513*地区別掛け率!T513%,-入力!$E$10),""))),全国標準卸価格!T513))</f>
        <v>卸価格設定なし</v>
      </c>
      <c r="U513" s="126" t="str">
        <f>'6桁'!U513</f>
        <v>W★</v>
      </c>
      <c r="V513" s="456" t="str">
        <f>IF(全国標準卸価格!V513="","",IF(ISNUMBER(全国標準卸価格!V513),IF(入力!$E$11=1,ROUNDDOWN(全国標準卸価格!V513*地区別掛け率!V513%,-入力!$E$10),IF(入力!$E$11=2,ROUNDUP(全国標準卸価格!V513*地区別掛け率!V513%,-入力!$E$10),IF(入力!$E$11=3,ROUND(全国標準卸価格!V513*地区別掛け率!V513%,-入力!$E$10),""))),全国標準卸価格!V513))</f>
        <v/>
      </c>
      <c r="W513" s="96">
        <f>'6桁'!W513</f>
        <v>0</v>
      </c>
      <c r="X513" s="74"/>
      <c r="Y513" s="265"/>
      <c r="Z513" s="40"/>
    </row>
    <row r="514" spans="2:27" ht="30" customHeight="1">
      <c r="B514" s="503"/>
      <c r="C514" s="500" t="s">
        <v>82</v>
      </c>
      <c r="D514" s="605"/>
      <c r="E514" s="500">
        <v>96</v>
      </c>
      <c r="F514" s="587"/>
      <c r="G514" s="342">
        <v>100</v>
      </c>
      <c r="H514" s="95">
        <f>IF(全国標準卸価格!H514="","",IF(ISNUMBER(全国標準卸価格!H514),IF(入力!$C$11=1,ROUNDDOWN(全国標準卸価格!H514*地区別掛け率!H514%,-入力!$C$10),IF(入力!$C$11=2,ROUNDUP(全国標準卸価格!H514*地区別掛け率!H514%,-入力!$C$10),IF(入力!$C$11=3,ROUND(全国標準卸価格!H514*地区別掛け率!H514%,-入力!$C$10),""))),全国標準卸価格!H514))</f>
        <v>29900</v>
      </c>
      <c r="I514" s="96" t="str">
        <f>'6桁'!I514</f>
        <v>H</v>
      </c>
      <c r="J514" s="95" t="str">
        <f>IF(全国標準卸価格!J514="","",IF(ISNUMBER(全国標準卸価格!J514),IF(入力!$C$11=1,ROUNDDOWN(全国標準卸価格!J514*地区別掛け率!J514%,-入力!$C$10),IF(入力!$C$11=2,ROUNDUP(全国標準卸価格!J514*地区別掛け率!J514%,-入力!$C$10),IF(入力!$C$11=3,ROUND(全国標準卸価格!J514*地区別掛け率!J514%,-入力!$C$10),""))),全国標準卸価格!J514))</f>
        <v/>
      </c>
      <c r="K514" s="96">
        <f>'6桁'!K514</f>
        <v>0</v>
      </c>
      <c r="L514" s="95">
        <f>IF(全国標準卸価格!L514="","",IF(ISNUMBER(全国標準卸価格!L514),IF(入力!$C$11=1,ROUNDDOWN(全国標準卸価格!L514*地区別掛け率!L514%,-入力!$C$10),IF(入力!$C$11=2,ROUNDUP(全国標準卸価格!L514*地区別掛け率!L514%,-入力!$C$10),IF(入力!$C$11=3,ROUND(全国標準卸価格!L514*地区別掛け率!L514%,-入力!$C$10),""))),全国標準卸価格!L514))</f>
        <v>30300</v>
      </c>
      <c r="M514" s="96" t="str">
        <f>'6桁'!M514</f>
        <v>H</v>
      </c>
      <c r="N514" s="95">
        <f>IF(全国標準卸価格!N514="","",IF(ISNUMBER(全国標準卸価格!N514),IF(入力!$C$11=1,ROUNDDOWN(全国標準卸価格!N514*地区別掛け率!N514%,-入力!$C$10),IF(入力!$C$11=2,ROUNDUP(全国標準卸価格!N514*地区別掛け率!N514%,-入力!$C$10),IF(入力!$C$11=3,ROUND(全国標準卸価格!N514*地区別掛け率!N514%,-入力!$C$10),""))),全国標準卸価格!N514))</f>
        <v>33500</v>
      </c>
      <c r="O514" s="126" t="str">
        <f>'6桁'!O514</f>
        <v>H★
RBL</v>
      </c>
      <c r="P514" s="95" t="str">
        <f>IF(全国標準卸価格!P514="","",IF(ISNUMBER(全国標準卸価格!P514),IF(入力!$C$11=1,ROUNDDOWN(全国標準卸価格!P514*地区別掛け率!P514%,-入力!$C$10),IF(入力!$C$11=2,ROUNDUP(全国標準卸価格!P514*地区別掛け率!P514%,-入力!$C$10),IF(入力!$C$11=3,ROUND(全国標準卸価格!P514*地区別掛け率!P514%,-入力!$C$10),""))),全国標準卸価格!P514))</f>
        <v/>
      </c>
      <c r="Q514" s="96">
        <f>'6桁'!Q514</f>
        <v>0</v>
      </c>
      <c r="R514" s="95" t="str">
        <f>IF(全国標準卸価格!R514="","",IF(ISNUMBER(全国標準卸価格!R514),IF(入力!$E$11=1,ROUNDDOWN(全国標準卸価格!R514*地区別掛け率!R514%,-入力!$E$10),IF(入力!$E$11=2,ROUNDUP(全国標準卸価格!R514*地区別掛け率!R514%,-入力!$E$10),IF(入力!$E$11=3,ROUND(全国標準卸価格!R514*地区別掛け率!R514%,-入力!$E$10),""))),全国標準卸価格!R514))</f>
        <v/>
      </c>
      <c r="S514" s="96">
        <f>'6桁'!S514</f>
        <v>0</v>
      </c>
      <c r="T514" s="456" t="str">
        <f>IF(全国標準卸価格!T514="","",IF(ISNUMBER(全国標準卸価格!T514),IF(入力!$E$11=1,ROUNDDOWN(全国標準卸価格!T514*地区別掛け率!T514%,-入力!$E$10),IF(入力!$E$11=2,ROUNDUP(全国標準卸価格!T514*地区別掛け率!T514%,-入力!$E$10),IF(入力!$E$11=3,ROUND(全国標準卸価格!T514*地区別掛け率!T514%,-入力!$E$10),""))),全国標準卸価格!T514))</f>
        <v/>
      </c>
      <c r="U514" s="126">
        <f>'6桁'!U514</f>
        <v>0</v>
      </c>
      <c r="V514" s="456" t="str">
        <f>IF(全国標準卸価格!V514="","",IF(ISNUMBER(全国標準卸価格!V514),IF(入力!$E$11=1,ROUNDDOWN(全国標準卸価格!V514*地区別掛け率!V514%,-入力!$E$10),IF(入力!$E$11=2,ROUNDUP(全国標準卸価格!V514*地区別掛け率!V514%,-入力!$E$10),IF(入力!$E$11=3,ROUND(全国標準卸価格!V514*地区別掛け率!V514%,-入力!$E$10),""))),全国標準卸価格!V514))</f>
        <v/>
      </c>
      <c r="W514" s="96">
        <f>'6桁'!W514</f>
        <v>0</v>
      </c>
      <c r="X514" s="74"/>
      <c r="Y514" s="265"/>
      <c r="Z514" s="40"/>
    </row>
    <row r="515" spans="2:27" ht="30" customHeight="1">
      <c r="B515" s="503"/>
      <c r="C515" s="500" t="s">
        <v>208</v>
      </c>
      <c r="D515" s="605"/>
      <c r="E515" s="500">
        <v>99</v>
      </c>
      <c r="F515" s="587"/>
      <c r="G515" s="342">
        <v>103</v>
      </c>
      <c r="H515" s="95">
        <f>IF(全国標準卸価格!H515="","",IF(ISNUMBER(全国標準卸価格!H515),IF(入力!$C$11=1,ROUNDDOWN(全国標準卸価格!H515*地区別掛け率!H515%,-入力!$C$10),IF(入力!$C$11=2,ROUNDUP(全国標準卸価格!H515*地区別掛け率!H515%,-入力!$C$10),IF(入力!$C$11=3,ROUND(全国標準卸価格!H515*地区別掛け率!H515%,-入力!$C$10),""))),全国標準卸価格!H515))</f>
        <v>31100</v>
      </c>
      <c r="I515" s="96" t="str">
        <f>'6桁'!I515</f>
        <v>H</v>
      </c>
      <c r="J515" s="95" t="str">
        <f>IF(全国標準卸価格!J515="","",IF(ISNUMBER(全国標準卸価格!J515),IF(入力!$C$11=1,ROUNDDOWN(全国標準卸価格!J515*地区別掛け率!J515%,-入力!$C$10),IF(入力!$C$11=2,ROUNDUP(全国標準卸価格!J515*地区別掛け率!J515%,-入力!$C$10),IF(入力!$C$11=3,ROUND(全国標準卸価格!J515*地区別掛け率!J515%,-入力!$C$10),""))),全国標準卸価格!J515))</f>
        <v/>
      </c>
      <c r="K515" s="96">
        <f>'6桁'!K515</f>
        <v>0</v>
      </c>
      <c r="L515" s="95">
        <f>IF(全国標準卸価格!L515="","",IF(ISNUMBER(全国標準卸価格!L515),IF(入力!$C$11=1,ROUNDDOWN(全国標準卸価格!L515*地区別掛け率!L515%,-入力!$C$10),IF(入力!$C$11=2,ROUNDUP(全国標準卸価格!L515*地区別掛け率!L515%,-入力!$C$10),IF(入力!$C$11=3,ROUND(全国標準卸価格!L515*地区別掛け率!L515%,-入力!$C$10),""))),全国標準卸価格!L515))</f>
        <v>31600</v>
      </c>
      <c r="M515" s="96" t="str">
        <f>'6桁'!M515</f>
        <v>V</v>
      </c>
      <c r="N515" s="95">
        <f>IF(全国標準卸価格!N515="","",IF(ISNUMBER(全国標準卸価格!N515),IF(入力!$C$11=1,ROUNDDOWN(全国標準卸価格!N515*地区別掛け率!N515%,-入力!$C$10),IF(入力!$C$11=2,ROUNDUP(全国標準卸価格!N515*地区別掛け率!N515%,-入力!$C$10),IF(入力!$C$11=3,ROUND(全国標準卸価格!N515*地区別掛け率!N515%,-入力!$C$10),""))),全国標準卸価格!N515))</f>
        <v>35300</v>
      </c>
      <c r="O515" s="126" t="str">
        <f>'6桁'!O515</f>
        <v>H
RBL</v>
      </c>
      <c r="P515" s="95" t="str">
        <f>IF(全国標準卸価格!P515="","",IF(ISNUMBER(全国標準卸価格!P515),IF(入力!$C$11=1,ROUNDDOWN(全国標準卸価格!P515*地区別掛け率!P515%,-入力!$C$10),IF(入力!$C$11=2,ROUNDUP(全国標準卸価格!P515*地区別掛け率!P515%,-入力!$C$10),IF(入力!$C$11=3,ROUND(全国標準卸価格!P515*地区別掛け率!P515%,-入力!$C$10),""))),全国標準卸価格!P515))</f>
        <v/>
      </c>
      <c r="Q515" s="96">
        <f>'6桁'!Q515</f>
        <v>0</v>
      </c>
      <c r="R515" s="95" t="str">
        <f>IF(全国標準卸価格!R515="","",IF(ISNUMBER(全国標準卸価格!R515),IF(入力!$E$11=1,ROUNDDOWN(全国標準卸価格!R515*地区別掛け率!R515%,-入力!$E$10),IF(入力!$E$11=2,ROUNDUP(全国標準卸価格!R515*地区別掛け率!R515%,-入力!$E$10),IF(入力!$E$11=3,ROUND(全国標準卸価格!R515*地区別掛け率!R515%,-入力!$E$10),""))),全国標準卸価格!R515))</f>
        <v/>
      </c>
      <c r="S515" s="96">
        <f>'6桁'!S515</f>
        <v>0</v>
      </c>
      <c r="T515" s="456" t="str">
        <f>IF(全国標準卸価格!T515="","",IF(ISNUMBER(全国標準卸価格!T515),IF(入力!$E$11=1,ROUNDDOWN(全国標準卸価格!T515*地区別掛け率!T515%,-入力!$E$10),IF(入力!$E$11=2,ROUNDUP(全国標準卸価格!T515*地区別掛け率!T515%,-入力!$E$10),IF(入力!$E$11=3,ROUND(全国標準卸価格!T515*地区別掛け率!T515%,-入力!$E$10),""))),全国標準卸価格!T515))</f>
        <v/>
      </c>
      <c r="U515" s="126">
        <f>'6桁'!U515</f>
        <v>0</v>
      </c>
      <c r="V515" s="456" t="str">
        <f>IF(全国標準卸価格!V515="","",IF(ISNUMBER(全国標準卸価格!V515),IF(入力!$E$11=1,ROUNDDOWN(全国標準卸価格!V515*地区別掛け率!V515%,-入力!$E$10),IF(入力!$E$11=2,ROUNDUP(全国標準卸価格!V515*地区別掛け率!V515%,-入力!$E$10),IF(入力!$E$11=3,ROUND(全国標準卸価格!V515*地区別掛け率!V515%,-入力!$E$10),""))),全国標準卸価格!V515))</f>
        <v/>
      </c>
      <c r="W515" s="96">
        <f>'6桁'!W515</f>
        <v>0</v>
      </c>
      <c r="X515" s="74"/>
      <c r="Y515" s="265"/>
      <c r="Z515" s="40"/>
    </row>
    <row r="516" spans="2:27" ht="30" customHeight="1">
      <c r="B516" s="503"/>
      <c r="C516" s="500" t="s">
        <v>437</v>
      </c>
      <c r="D516" s="605"/>
      <c r="E516" s="500">
        <v>102</v>
      </c>
      <c r="F516" s="587"/>
      <c r="G516" s="342"/>
      <c r="H516" s="95" t="str">
        <f>IF(全国標準卸価格!H516="","",IF(ISNUMBER(全国標準卸価格!H516),IF(入力!$C$11=1,ROUNDDOWN(全国標準卸価格!H516*地区別掛け率!H516%,-入力!$C$10),IF(入力!$C$11=2,ROUNDUP(全国標準卸価格!H516*地区別掛け率!H516%,-入力!$C$10),IF(入力!$C$11=3,ROUND(全国標準卸価格!H516*地区別掛け率!H516%,-入力!$C$10),""))),全国標準卸価格!H516))</f>
        <v/>
      </c>
      <c r="I516" s="96">
        <f>'6桁'!I516</f>
        <v>0</v>
      </c>
      <c r="J516" s="95" t="str">
        <f>IF(全国標準卸価格!J516="","",IF(ISNUMBER(全国標準卸価格!J516),IF(入力!$C$11=1,ROUNDDOWN(全国標準卸価格!J516*地区別掛け率!J516%,-入力!$C$10),IF(入力!$C$11=2,ROUNDUP(全国標準卸価格!J516*地区別掛け率!J516%,-入力!$C$10),IF(入力!$C$11=3,ROUND(全国標準卸価格!J516*地区別掛け率!J516%,-入力!$C$10),""))),全国標準卸価格!J516))</f>
        <v/>
      </c>
      <c r="K516" s="96">
        <f>'6桁'!K516</f>
        <v>0</v>
      </c>
      <c r="L516" s="95" t="str">
        <f>IF(全国標準卸価格!L516="","",IF(ISNUMBER(全国標準卸価格!L516),IF(入力!$C$11=1,ROUNDDOWN(全国標準卸価格!L516*地区別掛け率!L516%,-入力!$C$10),IF(入力!$C$11=2,ROUNDUP(全国標準卸価格!L516*地区別掛け率!L516%,-入力!$C$10),IF(入力!$C$11=3,ROUND(全国標準卸価格!L516*地区別掛け率!L516%,-入力!$C$10),""))),全国標準卸価格!L516))</f>
        <v/>
      </c>
      <c r="M516" s="96">
        <f>'6桁'!M516</f>
        <v>0</v>
      </c>
      <c r="N516" s="95" t="str">
        <f>IF(全国標準卸価格!N516="","",IF(ISNUMBER(全国標準卸価格!N516),IF(入力!$C$11=1,ROUNDDOWN(全国標準卸価格!N516*地区別掛け率!N516%,-入力!$C$10),IF(入力!$C$11=2,ROUNDUP(全国標準卸価格!N516*地区別掛け率!N516%,-入力!$C$10),IF(入力!$C$11=3,ROUND(全国標準卸価格!N516*地区別掛け率!N516%,-入力!$C$10),""))),全国標準卸価格!N516))</f>
        <v/>
      </c>
      <c r="O516" s="126">
        <f>'6桁'!O516</f>
        <v>0</v>
      </c>
      <c r="P516" s="95" t="str">
        <f>IF(全国標準卸価格!P516="","",IF(ISNUMBER(全国標準卸価格!P516),IF(入力!$C$11=1,ROUNDDOWN(全国標準卸価格!P516*地区別掛け率!P516%,-入力!$C$10),IF(入力!$C$11=2,ROUNDUP(全国標準卸価格!P516*地区別掛け率!P516%,-入力!$C$10),IF(入力!$C$11=3,ROUND(全国標準卸価格!P516*地区別掛け率!P516%,-入力!$C$10),""))),全国標準卸価格!P516))</f>
        <v/>
      </c>
      <c r="Q516" s="96">
        <f>'6桁'!Q516</f>
        <v>0</v>
      </c>
      <c r="R516" s="95" t="str">
        <f>IF(全国標準卸価格!R516="","",IF(ISNUMBER(全国標準卸価格!R516),IF(入力!$E$11=1,ROUNDDOWN(全国標準卸価格!R516*地区別掛け率!R516%,-入力!$E$10),IF(入力!$E$11=2,ROUNDUP(全国標準卸価格!R516*地区別掛け率!R516%,-入力!$E$10),IF(入力!$E$11=3,ROUND(全国標準卸価格!R516*地区別掛け率!R516%,-入力!$E$10),""))),全国標準卸価格!R516))</f>
        <v/>
      </c>
      <c r="S516" s="96">
        <f>'6桁'!S516</f>
        <v>0</v>
      </c>
      <c r="T516" s="456" t="str">
        <f>IF(全国標準卸価格!T516="","",IF(ISNUMBER(全国標準卸価格!T516),IF(入力!$E$11=1,ROUNDDOWN(全国標準卸価格!T516*地区別掛け率!T516%,-入力!$E$10),IF(入力!$E$11=2,ROUNDUP(全国標準卸価格!T516*地区別掛け率!T516%,-入力!$E$10),IF(入力!$E$11=3,ROUND(全国標準卸価格!T516*地区別掛け率!T516%,-入力!$E$10),""))),全国標準卸価格!T516))</f>
        <v>卸価格設定なし</v>
      </c>
      <c r="U516" s="126" t="str">
        <f>'6桁'!U516</f>
        <v>W</v>
      </c>
      <c r="V516" s="456" t="str">
        <f>IF(全国標準卸価格!V516="","",IF(ISNUMBER(全国標準卸価格!V516),IF(入力!$E$11=1,ROUNDDOWN(全国標準卸価格!V516*地区別掛け率!V516%,-入力!$E$10),IF(入力!$E$11=2,ROUNDUP(全国標準卸価格!V516*地区別掛け率!V516%,-入力!$E$10),IF(入力!$E$11=3,ROUND(全国標準卸価格!V516*地区別掛け率!V516%,-入力!$E$10),""))),全国標準卸価格!V516))</f>
        <v/>
      </c>
      <c r="W516" s="96">
        <f>'6桁'!W516</f>
        <v>0</v>
      </c>
      <c r="X516" s="74"/>
      <c r="Y516" s="265"/>
      <c r="Z516" s="40"/>
    </row>
    <row r="517" spans="2:27" ht="30" customHeight="1">
      <c r="B517" s="503"/>
      <c r="C517" s="500" t="s">
        <v>340</v>
      </c>
      <c r="D517" s="605"/>
      <c r="E517" s="590" t="s">
        <v>2005</v>
      </c>
      <c r="F517" s="587"/>
      <c r="G517" s="342">
        <v>106</v>
      </c>
      <c r="H517" s="95">
        <f>IF(全国標準卸価格!H517="","",IF(ISNUMBER(全国標準卸価格!H517),IF(入力!$C$11=1,ROUNDDOWN(全国標準卸価格!H517*地区別掛け率!H517%,-入力!$C$10),IF(入力!$C$11=2,ROUNDUP(全国標準卸価格!H517*地区別掛け率!H517%,-入力!$C$10),IF(入力!$C$11=3,ROUND(全国標準卸価格!H517*地区別掛け率!H517%,-入力!$C$10),""))),全国標準卸価格!H517))</f>
        <v>27800</v>
      </c>
      <c r="I517" s="96" t="str">
        <f>'6桁'!I517</f>
        <v>H</v>
      </c>
      <c r="J517" s="95" t="str">
        <f>IF(全国標準卸価格!J517="","",IF(ISNUMBER(全国標準卸価格!J517),IF(入力!$C$11=1,ROUNDDOWN(全国標準卸価格!J517*地区別掛け率!J517%,-入力!$C$10),IF(入力!$C$11=2,ROUNDUP(全国標準卸価格!J517*地区別掛け率!J517%,-入力!$C$10),IF(入力!$C$11=3,ROUND(全国標準卸価格!J517*地区別掛け率!J517%,-入力!$C$10),""))),全国標準卸価格!J517))</f>
        <v/>
      </c>
      <c r="K517" s="96">
        <f>'6桁'!K517</f>
        <v>0</v>
      </c>
      <c r="L517" s="95">
        <f>IF(全国標準卸価格!L517="","",IF(ISNUMBER(全国標準卸価格!L517),IF(入力!$C$11=1,ROUNDDOWN(全国標準卸価格!L517*地区別掛け率!L517%,-入力!$C$10),IF(入力!$C$11=2,ROUNDUP(全国標準卸価格!L517*地区別掛け率!L517%,-入力!$C$10),IF(入力!$C$11=3,ROUND(全国標準卸価格!L517*地区別掛け率!L517%,-入力!$C$10),""))),全国標準卸価格!L517))</f>
        <v>26500</v>
      </c>
      <c r="M517" s="96" t="str">
        <f>'6桁'!M517</f>
        <v>V</v>
      </c>
      <c r="N517" s="95">
        <f>IF(全国標準卸価格!N517="","",IF(ISNUMBER(全国標準卸価格!N517),IF(入力!$C$11=1,ROUNDDOWN(全国標準卸価格!N517*地区別掛け率!N517%,-入力!$C$10),IF(入力!$C$11=2,ROUNDUP(全国標準卸価格!N517*地区別掛け率!N517%,-入力!$C$10),IF(入力!$C$11=3,ROUND(全国標準卸価格!N517*地区別掛け率!N517%,-入力!$C$10),""))),全国標準卸価格!N517))</f>
        <v>33200</v>
      </c>
      <c r="O517" s="126" t="str">
        <f>'6桁'!O517</f>
        <v>H
RBL</v>
      </c>
      <c r="P517" s="456" t="str">
        <f>IF(全国標準卸価格!P517="","",IF(ISNUMBER(全国標準卸価格!P517),IF(入力!$C$11=1,ROUNDDOWN(全国標準卸価格!P517*地区別掛け率!P517%,-入力!$C$10),IF(入力!$C$11=2,ROUNDUP(全国標準卸価格!P517*地区別掛け率!P517%,-入力!$C$10),IF(入力!$C$11=3,ROUND(全国標準卸価格!P517*地区別掛け率!P517%,-入力!$C$10),""))),全国標準卸価格!P517))</f>
        <v>卸価格設定なし</v>
      </c>
      <c r="Q517" s="96" t="str">
        <f>'6桁'!Q517</f>
        <v>⑧Q
WL</v>
      </c>
      <c r="R517" s="95" t="str">
        <f>IF(全国標準卸価格!R517="","",IF(ISNUMBER(全国標準卸価格!R517),IF(入力!$E$11=1,ROUNDDOWN(全国標準卸価格!R517*地区別掛け率!R517%,-入力!$E$10),IF(入力!$E$11=2,ROUNDUP(全国標準卸価格!R517*地区別掛け率!R517%,-入力!$E$10),IF(入力!$E$11=3,ROUND(全国標準卸価格!R517*地区別掛け率!R517%,-入力!$E$10),""))),全国標準卸価格!R517))</f>
        <v/>
      </c>
      <c r="S517" s="96">
        <f>'6桁'!S517</f>
        <v>0</v>
      </c>
      <c r="T517" s="456" t="str">
        <f>IF(全国標準卸価格!T517="","",IF(ISNUMBER(全国標準卸価格!T517),IF(入力!$E$11=1,ROUNDDOWN(全国標準卸価格!T517*地区別掛け率!T517%,-入力!$E$10),IF(入力!$E$11=2,ROUNDUP(全国標準卸価格!T517*地区別掛け率!T517%,-入力!$E$10),IF(入力!$E$11=3,ROUND(全国標準卸価格!T517*地区別掛け率!T517%,-入力!$E$10),""))),全国標準卸価格!T517))</f>
        <v/>
      </c>
      <c r="U517" s="126">
        <f>'6桁'!U517</f>
        <v>0</v>
      </c>
      <c r="V517" s="456" t="str">
        <f>IF(全国標準卸価格!V517="","",IF(ISNUMBER(全国標準卸価格!V517),IF(入力!$E$11=1,ROUNDDOWN(全国標準卸価格!V517*地区別掛け率!V517%,-入力!$E$10),IF(入力!$E$11=2,ROUNDUP(全国標準卸価格!V517*地区別掛け率!V517%,-入力!$E$10),IF(入力!$E$11=3,ROUND(全国標準卸価格!V517*地区別掛け率!V517%,-入力!$E$10),""))),全国標準卸価格!V517))</f>
        <v/>
      </c>
      <c r="W517" s="96">
        <f>'6桁'!W517</f>
        <v>0</v>
      </c>
      <c r="X517" s="74"/>
      <c r="Y517" s="265"/>
      <c r="Z517" s="40"/>
    </row>
    <row r="518" spans="2:27" ht="30" customHeight="1">
      <c r="B518" s="503"/>
      <c r="C518" s="500" t="s">
        <v>317</v>
      </c>
      <c r="D518" s="605"/>
      <c r="E518" s="500"/>
      <c r="F518" s="587"/>
      <c r="G518" s="342">
        <v>108</v>
      </c>
      <c r="H518" s="95" t="str">
        <f>IF(全国標準卸価格!H518="","",IF(ISNUMBER(全国標準卸価格!H518),IF(入力!$C$11=1,ROUNDDOWN(全国標準卸価格!H518*地区別掛け率!H518%,-入力!$C$10),IF(入力!$C$11=2,ROUNDUP(全国標準卸価格!H518*地区別掛け率!H518%,-入力!$C$10),IF(入力!$C$11=3,ROUND(全国標準卸価格!H518*地区別掛け率!H518%,-入力!$C$10),""))),全国標準卸価格!H518))</f>
        <v/>
      </c>
      <c r="I518" s="96">
        <f>'6桁'!I518</f>
        <v>0</v>
      </c>
      <c r="J518" s="95" t="str">
        <f>IF(全国標準卸価格!J518="","",IF(ISNUMBER(全国標準卸価格!J518),IF(入力!$C$11=1,ROUNDDOWN(全国標準卸価格!J518*地区別掛け率!J518%,-入力!$C$10),IF(入力!$C$11=2,ROUNDUP(全国標準卸価格!J518*地区別掛け率!J518%,-入力!$C$10),IF(入力!$C$11=3,ROUND(全国標準卸価格!J518*地区別掛け率!J518%,-入力!$C$10),""))),全国標準卸価格!J518))</f>
        <v/>
      </c>
      <c r="K518" s="96">
        <f>'6桁'!K518</f>
        <v>0</v>
      </c>
      <c r="L518" s="95">
        <f>IF(全国標準卸価格!L518="","",IF(ISNUMBER(全国標準卸価格!L518),IF(入力!$C$11=1,ROUNDDOWN(全国標準卸価格!L518*地区別掛け率!L518%,-入力!$C$10),IF(入力!$C$11=2,ROUNDUP(全国標準卸価格!L518*地区別掛け率!L518%,-入力!$C$10),IF(入力!$C$11=3,ROUND(全国標準卸価格!L518*地区別掛け率!L518%,-入力!$C$10),""))),全国標準卸価格!L518))</f>
        <v>30300</v>
      </c>
      <c r="M518" s="96" t="str">
        <f>'6桁'!M518</f>
        <v>V★</v>
      </c>
      <c r="N518" s="95">
        <f>IF(全国標準卸価格!N518="","",IF(ISNUMBER(全国標準卸価格!N518),IF(入力!$C$11=1,ROUNDDOWN(全国標準卸価格!N518*地区別掛け率!N518%,-入力!$C$10),IF(入力!$C$11=2,ROUNDUP(全国標準卸価格!N518*地区別掛け率!N518%,-入力!$C$10),IF(入力!$C$11=3,ROUND(全国標準卸価格!N518*地区別掛け率!N518%,-入力!$C$10),""))),全国標準卸価格!N518))</f>
        <v>36700</v>
      </c>
      <c r="O518" s="96" t="str">
        <f>'6桁'!O518</f>
        <v>H★
RBL</v>
      </c>
      <c r="P518" s="95" t="str">
        <f>IF(全国標準卸価格!P518="","",IF(ISNUMBER(全国標準卸価格!P518),IF(入力!$C$11=1,ROUNDDOWN(全国標準卸価格!P518*地区別掛け率!P518%,-入力!$C$10),IF(入力!$C$11=2,ROUNDUP(全国標準卸価格!P518*地区別掛け率!P518%,-入力!$C$10),IF(入力!$C$11=3,ROUND(全国標準卸価格!P518*地区別掛け率!P518%,-入力!$C$10),""))),全国標準卸価格!P518))</f>
        <v/>
      </c>
      <c r="Q518" s="96">
        <f>'6桁'!Q518</f>
        <v>0</v>
      </c>
      <c r="R518" s="95" t="str">
        <f>IF(全国標準卸価格!R518="","",IF(ISNUMBER(全国標準卸価格!R518),IF(入力!$E$11=1,ROUNDDOWN(全国標準卸価格!R518*地区別掛け率!R518%,-入力!$E$10),IF(入力!$E$11=2,ROUNDUP(全国標準卸価格!R518*地区別掛け率!R518%,-入力!$E$10),IF(入力!$E$11=3,ROUND(全国標準卸価格!R518*地区別掛け率!R518%,-入力!$E$10),""))),全国標準卸価格!R518))</f>
        <v/>
      </c>
      <c r="S518" s="96">
        <f>'6桁'!S518</f>
        <v>0</v>
      </c>
      <c r="T518" s="456" t="str">
        <f>IF(全国標準卸価格!T518="","",IF(ISNUMBER(全国標準卸価格!T518),IF(入力!$E$11=1,ROUNDDOWN(全国標準卸価格!T518*地区別掛け率!T518%,-入力!$E$10),IF(入力!$E$11=2,ROUNDUP(全国標準卸価格!T518*地区別掛け率!T518%,-入力!$E$10),IF(入力!$E$11=3,ROUND(全国標準卸価格!T518*地区別掛け率!T518%,-入力!$E$10),""))),全国標準卸価格!T518))</f>
        <v/>
      </c>
      <c r="U518" s="126">
        <f>'6桁'!U518</f>
        <v>0</v>
      </c>
      <c r="V518" s="456" t="str">
        <f>IF(全国標準卸価格!V518="","",IF(ISNUMBER(全国標準卸価格!V518),IF(入力!$E$11=1,ROUNDDOWN(全国標準卸価格!V518*地区別掛け率!V518%,-入力!$E$10),IF(入力!$E$11=2,ROUNDUP(全国標準卸価格!V518*地区別掛け率!V518%,-入力!$E$10),IF(入力!$E$11=3,ROUND(全国標準卸価格!V518*地区別掛け率!V518%,-入力!$E$10),""))),全国標準卸価格!V518))</f>
        <v/>
      </c>
      <c r="W518" s="96">
        <f>'6桁'!W518</f>
        <v>0</v>
      </c>
      <c r="X518" s="74"/>
      <c r="Y518" s="265"/>
      <c r="Z518" s="40"/>
    </row>
    <row r="519" spans="2:27" ht="30" customHeight="1">
      <c r="B519" s="503"/>
      <c r="C519" s="500" t="s">
        <v>672</v>
      </c>
      <c r="D519" s="605"/>
      <c r="E519" s="500">
        <v>107</v>
      </c>
      <c r="F519" s="587"/>
      <c r="G519" s="342"/>
      <c r="H519" s="95" t="str">
        <f>IF(全国標準卸価格!H519="","",IF(ISNUMBER(全国標準卸価格!H519),IF(入力!$C$11=1,ROUNDDOWN(全国標準卸価格!H519*地区別掛け率!H519%,-入力!$C$10),IF(入力!$C$11=2,ROUNDUP(全国標準卸価格!H519*地区別掛け率!H519%,-入力!$C$10),IF(入力!$C$11=3,ROUND(全国標準卸価格!H519*地区別掛け率!H519%,-入力!$C$10),""))),全国標準卸価格!H519))</f>
        <v/>
      </c>
      <c r="I519" s="96">
        <f>'6桁'!I519</f>
        <v>0</v>
      </c>
      <c r="J519" s="95" t="str">
        <f>IF(全国標準卸価格!J519="","",IF(ISNUMBER(全国標準卸価格!J519),IF(入力!$C$11=1,ROUNDDOWN(全国標準卸価格!J519*地区別掛け率!J519%,-入力!$C$10),IF(入力!$C$11=2,ROUNDUP(全国標準卸価格!J519*地区別掛け率!J519%,-入力!$C$10),IF(入力!$C$11=3,ROUND(全国標準卸価格!J519*地区別掛け率!J519%,-入力!$C$10),""))),全国標準卸価格!J519))</f>
        <v/>
      </c>
      <c r="K519" s="96">
        <f>'6桁'!K519</f>
        <v>0</v>
      </c>
      <c r="L519" s="95" t="str">
        <f>IF(全国標準卸価格!L519="","",IF(ISNUMBER(全国標準卸価格!L519),IF(入力!$C$11=1,ROUNDDOWN(全国標準卸価格!L519*地区別掛け率!L519%,-入力!$C$10),IF(入力!$C$11=2,ROUNDUP(全国標準卸価格!L519*地区別掛け率!L519%,-入力!$C$10),IF(入力!$C$11=3,ROUND(全国標準卸価格!L519*地区別掛け率!L519%,-入力!$C$10),""))),全国標準卸価格!L519))</f>
        <v/>
      </c>
      <c r="M519" s="96">
        <f>'6桁'!M519</f>
        <v>0</v>
      </c>
      <c r="N519" s="95">
        <f>IF(全国標準卸価格!N519="","",IF(ISNUMBER(全国標準卸価格!N519),IF(入力!$C$11=1,ROUNDDOWN(全国標準卸価格!N519*地区別掛け率!N519%,-入力!$C$10),IF(入力!$C$11=2,ROUNDUP(全国標準卸価格!N519*地区別掛け率!N519%,-入力!$C$10),IF(入力!$C$11=3,ROUND(全国標準卸価格!N519*地区別掛け率!N519%,-入力!$C$10),""))),全国標準卸価格!N519))</f>
        <v>38000</v>
      </c>
      <c r="O519" s="96" t="str">
        <f>'6桁'!O519</f>
        <v>H
OWL</v>
      </c>
      <c r="P519" s="95" t="str">
        <f>IF(全国標準卸価格!P519="","",IF(ISNUMBER(全国標準卸価格!P519),IF(入力!$C$11=1,ROUNDDOWN(全国標準卸価格!P519*地区別掛け率!P519%,-入力!$C$10),IF(入力!$C$11=2,ROUNDUP(全国標準卸価格!P519*地区別掛け率!P519%,-入力!$C$10),IF(入力!$C$11=3,ROUND(全国標準卸価格!P519*地区別掛け率!P519%,-入力!$C$10),""))),全国標準卸価格!P519))</f>
        <v/>
      </c>
      <c r="Q519" s="96">
        <f>'6桁'!Q519</f>
        <v>0</v>
      </c>
      <c r="R519" s="95" t="str">
        <f>IF(全国標準卸価格!R519="","",IF(ISNUMBER(全国標準卸価格!R519),IF(入力!$E$11=1,ROUNDDOWN(全国標準卸価格!R519*地区別掛け率!R519%,-入力!$E$10),IF(入力!$E$11=2,ROUNDUP(全国標準卸価格!R519*地区別掛け率!R519%,-入力!$E$10),IF(入力!$E$11=3,ROUND(全国標準卸価格!R519*地区別掛け率!R519%,-入力!$E$10),""))),全国標準卸価格!R519))</f>
        <v/>
      </c>
      <c r="S519" s="96">
        <f>'6桁'!S519</f>
        <v>0</v>
      </c>
      <c r="T519" s="456" t="str">
        <f>IF(全国標準卸価格!T519="","",IF(ISNUMBER(全国標準卸価格!T519),IF(入力!$E$11=1,ROUNDDOWN(全国標準卸価格!T519*地区別掛け率!T519%,-入力!$E$10),IF(入力!$E$11=2,ROUNDUP(全国標準卸価格!T519*地区別掛け率!T519%,-入力!$E$10),IF(入力!$E$11=3,ROUND(全国標準卸価格!T519*地区別掛け率!T519%,-入力!$E$10),""))),全国標準卸価格!T519))</f>
        <v/>
      </c>
      <c r="U519" s="126">
        <f>'6桁'!U519</f>
        <v>0</v>
      </c>
      <c r="V519" s="456" t="str">
        <f>IF(全国標準卸価格!V519="","",IF(ISNUMBER(全国標準卸価格!V519),IF(入力!$E$11=1,ROUNDDOWN(全国標準卸価格!V519*地区別掛け率!V519%,-入力!$E$10),IF(入力!$E$11=2,ROUNDUP(全国標準卸価格!V519*地区別掛け率!V519%,-入力!$E$10),IF(入力!$E$11=3,ROUND(全国標準卸価格!V519*地区別掛け率!V519%,-入力!$E$10),""))),全国標準卸価格!V519))</f>
        <v/>
      </c>
      <c r="W519" s="96">
        <f>'6桁'!W519</f>
        <v>0</v>
      </c>
      <c r="X519" s="74"/>
      <c r="Y519" s="265"/>
      <c r="Z519" s="40"/>
    </row>
    <row r="520" spans="2:27" ht="30" customHeight="1">
      <c r="B520" s="503"/>
      <c r="C520" s="500" t="s">
        <v>370</v>
      </c>
      <c r="D520" s="605"/>
      <c r="E520" s="590" t="s">
        <v>2006</v>
      </c>
      <c r="F520" s="587"/>
      <c r="G520" s="342">
        <v>116</v>
      </c>
      <c r="H520" s="95" t="str">
        <f>IF(全国標準卸価格!H520="","",IF(ISNUMBER(全国標準卸価格!H520),IF(入力!$C$11=1,ROUNDDOWN(全国標準卸価格!H520*地区別掛け率!H520%,-入力!$C$10),IF(入力!$C$11=2,ROUNDUP(全国標準卸価格!H520*地区別掛け率!H520%,-入力!$C$10),IF(入力!$C$11=3,ROUND(全国標準卸価格!H520*地区別掛け率!H520%,-入力!$C$10),""))),全国標準卸価格!H520))</f>
        <v/>
      </c>
      <c r="I520" s="96">
        <f>'6桁'!I520</f>
        <v>0</v>
      </c>
      <c r="J520" s="95" t="str">
        <f>IF(全国標準卸価格!J520="","",IF(ISNUMBER(全国標準卸価格!J520),IF(入力!$C$11=1,ROUNDDOWN(全国標準卸価格!J520*地区別掛け率!J520%,-入力!$C$10),IF(入力!$C$11=2,ROUNDUP(全国標準卸価格!J520*地区別掛け率!J520%,-入力!$C$10),IF(入力!$C$11=3,ROUND(全国標準卸価格!J520*地区別掛け率!J520%,-入力!$C$10),""))),全国標準卸価格!J520))</f>
        <v/>
      </c>
      <c r="K520" s="96">
        <f>'6桁'!K520</f>
        <v>0</v>
      </c>
      <c r="L520" s="95">
        <f>IF(全国標準卸価格!L520="","",IF(ISNUMBER(全国標準卸価格!L520),IF(入力!$C$11=1,ROUNDDOWN(全国標準卸価格!L520*地区別掛け率!L520%,-入力!$C$10),IF(入力!$C$11=2,ROUNDUP(全国標準卸価格!L520*地区別掛け率!L520%,-入力!$C$10),IF(入力!$C$11=3,ROUND(全国標準卸価格!L520*地区別掛け率!L520%,-入力!$C$10),""))),全国標準卸価格!L520))</f>
        <v>31800</v>
      </c>
      <c r="M520" s="96" t="str">
        <f>'6桁'!M520</f>
        <v>H</v>
      </c>
      <c r="N520" s="95">
        <f>IF(全国標準卸価格!N520="","",IF(ISNUMBER(全国標準卸価格!N520),IF(入力!$C$11=1,ROUNDDOWN(全国標準卸価格!N520*地区別掛け率!N520%,-入力!$C$10),IF(入力!$C$11=2,ROUNDUP(全国標準卸価格!N520*地区別掛け率!N520%,-入力!$C$10),IF(入力!$C$11=3,ROUND(全国標準卸価格!N520*地区別掛け率!N520%,-入力!$C$10),""))),全国標準卸価格!N520))</f>
        <v>34900</v>
      </c>
      <c r="O520" s="126" t="str">
        <f>'6桁'!O520</f>
        <v>S
RBL</v>
      </c>
      <c r="P520" s="456" t="str">
        <f>IF(全国標準卸価格!P520="","",IF(ISNUMBER(全国標準卸価格!P520),IF(入力!$C$11=1,ROUNDDOWN(全国標準卸価格!P520*地区別掛け率!P520%,-入力!$C$10),IF(入力!$C$11=2,ROUNDUP(全国標準卸価格!P520*地区別掛け率!P520%,-入力!$C$10),IF(入力!$C$11=3,ROUND(全国標準卸価格!P520*地区別掛け率!P520%,-入力!$C$10),""))),全国標準卸価格!P520))</f>
        <v>卸価格設定なし</v>
      </c>
      <c r="Q520" s="96" t="str">
        <f>'6桁'!Q520</f>
        <v>Q
WL</v>
      </c>
      <c r="R520" s="95" t="str">
        <f>IF(全国標準卸価格!R520="","",IF(ISNUMBER(全国標準卸価格!R520),IF(入力!$E$11=1,ROUNDDOWN(全国標準卸価格!R520*地区別掛け率!R520%,-入力!$E$10),IF(入力!$E$11=2,ROUNDUP(全国標準卸価格!R520*地区別掛け率!R520%,-入力!$E$10),IF(入力!$E$11=3,ROUND(全国標準卸価格!R520*地区別掛け率!R520%,-入力!$E$10),""))),全国標準卸価格!R520))</f>
        <v/>
      </c>
      <c r="S520" s="96">
        <f>'6桁'!S520</f>
        <v>0</v>
      </c>
      <c r="T520" s="456" t="str">
        <f>IF(全国標準卸価格!T520="","",IF(ISNUMBER(全国標準卸価格!T520),IF(入力!$E$11=1,ROUNDDOWN(全国標準卸価格!T520*地区別掛け率!T520%,-入力!$E$10),IF(入力!$E$11=2,ROUNDUP(全国標準卸価格!T520*地区別掛け率!T520%,-入力!$E$10),IF(入力!$E$11=3,ROUND(全国標準卸価格!T520*地区別掛け率!T520%,-入力!$E$10),""))),全国標準卸価格!T520))</f>
        <v/>
      </c>
      <c r="U520" s="126">
        <f>'6桁'!U520</f>
        <v>0</v>
      </c>
      <c r="V520" s="456" t="str">
        <f>IF(全国標準卸価格!V520="","",IF(ISNUMBER(全国標準卸価格!V520),IF(入力!$E$11=1,ROUNDDOWN(全国標準卸価格!V520*地区別掛け率!V520%,-入力!$E$10),IF(入力!$E$11=2,ROUNDUP(全国標準卸価格!V520*地区別掛け率!V520%,-入力!$E$10),IF(入力!$E$11=3,ROUND(全国標準卸価格!V520*地区別掛け率!V520%,-入力!$E$10),""))),全国標準卸価格!V520))</f>
        <v>卸価格設定なし</v>
      </c>
      <c r="W520" s="96" t="str">
        <f>'6桁'!W520</f>
        <v>S★</v>
      </c>
      <c r="X520" s="74"/>
      <c r="Y520" s="265"/>
      <c r="Z520" s="40"/>
    </row>
    <row r="521" spans="2:27" ht="30" customHeight="1">
      <c r="B521" s="503"/>
      <c r="C521" s="500" t="s">
        <v>371</v>
      </c>
      <c r="D521" s="605"/>
      <c r="E521" s="500">
        <v>115</v>
      </c>
      <c r="F521" s="587"/>
      <c r="G521" s="342"/>
      <c r="H521" s="95" t="str">
        <f>IF(全国標準卸価格!H521="","",IF(ISNUMBER(全国標準卸価格!H521),IF(入力!$C$11=1,ROUNDDOWN(全国標準卸価格!H521*地区別掛け率!H521%,-入力!$C$10),IF(入力!$C$11=2,ROUNDUP(全国標準卸価格!H521*地区別掛け率!H521%,-入力!$C$10),IF(入力!$C$11=3,ROUND(全国標準卸価格!H521*地区別掛け率!H521%,-入力!$C$10),""))),全国標準卸価格!H521))</f>
        <v/>
      </c>
      <c r="I521" s="96">
        <f>'6桁'!I521</f>
        <v>0</v>
      </c>
      <c r="J521" s="95" t="str">
        <f>IF(全国標準卸価格!J521="","",IF(ISNUMBER(全国標準卸価格!J521),IF(入力!$C$11=1,ROUNDDOWN(全国標準卸価格!J521*地区別掛け率!J521%,-入力!$C$10),IF(入力!$C$11=2,ROUNDUP(全国標準卸価格!J521*地区別掛け率!J521%,-入力!$C$10),IF(入力!$C$11=3,ROUND(全国標準卸価格!J521*地区別掛け率!J521%,-入力!$C$10),""))),全国標準卸価格!J521))</f>
        <v/>
      </c>
      <c r="K521" s="96">
        <f>'6桁'!K521</f>
        <v>0</v>
      </c>
      <c r="L521" s="95">
        <f>IF(全国標準卸価格!L521="","",IF(ISNUMBER(全国標準卸価格!L521),IF(入力!$C$11=1,ROUNDDOWN(全国標準卸価格!L521*地区別掛け率!L521%,-入力!$C$10),IF(入力!$C$11=2,ROUNDUP(全国標準卸価格!L521*地区別掛け率!L521%,-入力!$C$10),IF(入力!$C$11=3,ROUND(全国標準卸価格!L521*地区別掛け率!L521%,-入力!$C$10),""))),全国標準卸価格!L521))</f>
        <v>33100</v>
      </c>
      <c r="M521" s="96" t="str">
        <f>'6桁'!M521</f>
        <v>H</v>
      </c>
      <c r="N521" s="95">
        <f>IF(全国標準卸価格!N521="","",IF(ISNUMBER(全国標準卸価格!N521),IF(入力!$C$11=1,ROUNDDOWN(全国標準卸価格!N521*地区別掛け率!N521%,-入力!$C$10),IF(入力!$C$11=2,ROUNDUP(全国標準卸価格!N521*地区別掛け率!N521%,-入力!$C$10),IF(入力!$C$11=3,ROUND(全国標準卸価格!N521*地区別掛け率!N521%,-入力!$C$10),""))),全国標準卸価格!N521))</f>
        <v>37100</v>
      </c>
      <c r="O521" s="126" t="str">
        <f>'6桁'!O521</f>
        <v>T
OWL</v>
      </c>
      <c r="P521" s="95" t="str">
        <f>IF(全国標準卸価格!P521="","",IF(ISNUMBER(全国標準卸価格!P521),IF(入力!$C$11=1,ROUNDDOWN(全国標準卸価格!P521*地区別掛け率!P521%,-入力!$C$10),IF(入力!$C$11=2,ROUNDUP(全国標準卸価格!P521*地区別掛け率!P521%,-入力!$C$10),IF(入力!$C$11=3,ROUND(全国標準卸価格!P521*地区別掛け率!P521%,-入力!$C$10),""))),全国標準卸価格!P521))</f>
        <v/>
      </c>
      <c r="Q521" s="96">
        <f>'6桁'!Q521</f>
        <v>0</v>
      </c>
      <c r="R521" s="95" t="str">
        <f>IF(全国標準卸価格!R521="","",IF(ISNUMBER(全国標準卸価格!R521),IF(入力!$E$11=1,ROUNDDOWN(全国標準卸価格!R521*地区別掛け率!R521%,-入力!$E$10),IF(入力!$E$11=2,ROUNDUP(全国標準卸価格!R521*地区別掛け率!R521%,-入力!$E$10),IF(入力!$E$11=3,ROUND(全国標準卸価格!R521*地区別掛け率!R521%,-入力!$E$10),""))),全国標準卸価格!R521))</f>
        <v/>
      </c>
      <c r="S521" s="96">
        <f>'6桁'!S521</f>
        <v>0</v>
      </c>
      <c r="T521" s="456" t="str">
        <f>IF(全国標準卸価格!T521="","",IF(ISNUMBER(全国標準卸価格!T521),IF(入力!$E$11=1,ROUNDDOWN(全国標準卸価格!T521*地区別掛け率!T521%,-入力!$E$10),IF(入力!$E$11=2,ROUNDUP(全国標準卸価格!T521*地区別掛け率!T521%,-入力!$E$10),IF(入力!$E$11=3,ROUND(全国標準卸価格!T521*地区別掛け率!T521%,-入力!$E$10),""))),全国標準卸価格!T521))</f>
        <v/>
      </c>
      <c r="U521" s="126">
        <f>'6桁'!U521</f>
        <v>0</v>
      </c>
      <c r="V521" s="456" t="str">
        <f>IF(全国標準卸価格!V521="","",IF(ISNUMBER(全国標準卸価格!V521),IF(入力!$E$11=1,ROUNDDOWN(全国標準卸価格!V521*地区別掛け率!V521%,-入力!$E$10),IF(入力!$E$11=2,ROUNDUP(全国標準卸価格!V521*地区別掛け率!V521%,-入力!$E$10),IF(入力!$E$11=3,ROUND(全国標準卸価格!V521*地区別掛け率!V521%,-入力!$E$10),""))),全国標準卸価格!V521))</f>
        <v/>
      </c>
      <c r="W521" s="96">
        <f>'6桁'!W521</f>
        <v>0</v>
      </c>
      <c r="X521" s="74"/>
      <c r="Y521" s="265"/>
      <c r="Z521" s="40"/>
    </row>
    <row r="522" spans="2:27" ht="30" customHeight="1">
      <c r="B522" s="503"/>
      <c r="C522" s="500" t="s">
        <v>372</v>
      </c>
      <c r="D522" s="605"/>
      <c r="E522" s="590" t="s">
        <v>2007</v>
      </c>
      <c r="F522" s="587"/>
      <c r="G522" s="342"/>
      <c r="H522" s="95" t="str">
        <f>IF(全国標準卸価格!H522="","",IF(ISNUMBER(全国標準卸価格!H522),IF(入力!$C$11=1,ROUNDDOWN(全国標準卸価格!H522*地区別掛け率!H522%,-入力!$C$10),IF(入力!$C$11=2,ROUNDUP(全国標準卸価格!H522*地区別掛け率!H522%,-入力!$C$10),IF(入力!$C$11=3,ROUND(全国標準卸価格!H522*地区別掛け率!H522%,-入力!$C$10),""))),全国標準卸価格!H522))</f>
        <v/>
      </c>
      <c r="I522" s="96">
        <f>'6桁'!I522</f>
        <v>0</v>
      </c>
      <c r="J522" s="95" t="str">
        <f>IF(全国標準卸価格!J522="","",IF(ISNUMBER(全国標準卸価格!J522),IF(入力!$C$11=1,ROUNDDOWN(全国標準卸価格!J522*地区別掛け率!J522%,-入力!$C$10),IF(入力!$C$11=2,ROUNDUP(全国標準卸価格!J522*地区別掛け率!J522%,-入力!$C$10),IF(入力!$C$11=3,ROUND(全国標準卸価格!J522*地区別掛け率!J522%,-入力!$C$10),""))),全国標準卸価格!J522))</f>
        <v/>
      </c>
      <c r="K522" s="96">
        <f>'6桁'!K522</f>
        <v>0</v>
      </c>
      <c r="L522" s="95">
        <f>IF(全国標準卸価格!L522="","",IF(ISNUMBER(全国標準卸価格!L522),IF(入力!$C$11=1,ROUNDDOWN(全国標準卸価格!L522*地区別掛け率!L522%,-入力!$C$10),IF(入力!$C$11=2,ROUNDUP(全国標準卸価格!L522*地区別掛け率!L522%,-入力!$C$10),IF(入力!$C$11=3,ROUND(全国標準卸価格!L522*地区別掛け率!L522%,-入力!$C$10),""))),全国標準卸価格!L522))</f>
        <v>30200</v>
      </c>
      <c r="M522" s="96" t="str">
        <f>'6桁'!M522</f>
        <v>S</v>
      </c>
      <c r="N522" s="95">
        <f>IF(全国標準卸価格!N522="","",IF(ISNUMBER(全国標準卸価格!N522),IF(入力!$C$11=1,ROUNDDOWN(全国標準卸価格!N522*地区別掛け率!N522%,-入力!$C$10),IF(入力!$C$11=2,ROUNDUP(全国標準卸価格!N522*地区別掛け率!N522%,-入力!$C$10),IF(入力!$C$11=3,ROUND(全国標準卸価格!N522*地区別掛け率!N522%,-入力!$C$10),""))),全国標準卸価格!N522))</f>
        <v>31300</v>
      </c>
      <c r="O522" s="126" t="str">
        <f>'6桁'!O522</f>
        <v>S
RBL</v>
      </c>
      <c r="P522" s="456" t="str">
        <f>IF(全国標準卸価格!P522="","",IF(ISNUMBER(全国標準卸価格!P522),IF(入力!$C$11=1,ROUNDDOWN(全国標準卸価格!P522*地区別掛け率!P522%,-入力!$C$10),IF(入力!$C$11=2,ROUNDUP(全国標準卸価格!P522*地区別掛け率!P522%,-入力!$C$10),IF(入力!$C$11=3,ROUND(全国標準卸価格!P522*地区別掛け率!P522%,-入力!$C$10),""))),全国標準卸価格!P522))</f>
        <v>卸価格設定なし</v>
      </c>
      <c r="Q522" s="96" t="str">
        <f>'6桁'!Q522</f>
        <v>⑧Q
WL</v>
      </c>
      <c r="R522" s="95" t="str">
        <f>IF(全国標準卸価格!R522="","",IF(ISNUMBER(全国標準卸価格!R522),IF(入力!$E$11=1,ROUNDDOWN(全国標準卸価格!R522*地区別掛け率!R522%,-入力!$E$10),IF(入力!$E$11=2,ROUNDUP(全国標準卸価格!R522*地区別掛け率!R522%,-入力!$E$10),IF(入力!$E$11=3,ROUND(全国標準卸価格!R522*地区別掛け率!R522%,-入力!$E$10),""))),全国標準卸価格!R522))</f>
        <v/>
      </c>
      <c r="S522" s="96">
        <f>'6桁'!S522</f>
        <v>0</v>
      </c>
      <c r="T522" s="456" t="str">
        <f>IF(全国標準卸価格!T522="","",IF(ISNUMBER(全国標準卸価格!T522),IF(入力!$E$11=1,ROUNDDOWN(全国標準卸価格!T522*地区別掛け率!T522%,-入力!$E$10),IF(入力!$E$11=2,ROUNDUP(全国標準卸価格!T522*地区別掛け率!T522%,-入力!$E$10),IF(入力!$E$11=3,ROUND(全国標準卸価格!T522*地区別掛け率!T522%,-入力!$E$10),""))),全国標準卸価格!T522))</f>
        <v/>
      </c>
      <c r="U522" s="126">
        <f>'6桁'!U522</f>
        <v>0</v>
      </c>
      <c r="V522" s="456" t="str">
        <f>IF(全国標準卸価格!V522="","",IF(ISNUMBER(全国標準卸価格!V522),IF(入力!$E$11=1,ROUNDDOWN(全国標準卸価格!V522*地区別掛け率!V522%,-入力!$E$10),IF(入力!$E$11=2,ROUNDUP(全国標準卸価格!V522*地区別掛け率!V522%,-入力!$E$10),IF(入力!$E$11=3,ROUND(全国標準卸価格!V522*地区別掛け率!V522%,-入力!$E$10),""))),全国標準卸価格!V522))</f>
        <v/>
      </c>
      <c r="W522" s="96">
        <f>'6桁'!W522</f>
        <v>0</v>
      </c>
      <c r="X522" s="74"/>
      <c r="Y522" s="265"/>
      <c r="Z522" s="40"/>
    </row>
    <row r="523" spans="2:27" ht="30" customHeight="1">
      <c r="B523" s="503"/>
      <c r="C523" s="500" t="s">
        <v>2003</v>
      </c>
      <c r="D523" s="605"/>
      <c r="E523" s="500" t="s">
        <v>2004</v>
      </c>
      <c r="F523" s="587"/>
      <c r="G523" s="249"/>
      <c r="H523" s="319" t="str">
        <f>IF(全国標準卸価格!H523="","",IF(ISNUMBER(全国標準卸価格!H523),IF(入力!$C$11=1,ROUNDDOWN(全国標準卸価格!H523*地区別掛け率!H523%,-入力!$C$10),IF(入力!$C$11=2,ROUNDUP(全国標準卸価格!H523*地区別掛け率!H523%,-入力!$C$10),IF(入力!$C$11=3,ROUND(全国標準卸価格!H523*地区別掛け率!H523%,-入力!$C$10),""))),全国標準卸価格!H523))</f>
        <v/>
      </c>
      <c r="I523" s="359">
        <f>'6桁'!I523</f>
        <v>0</v>
      </c>
      <c r="J523" s="319" t="str">
        <f>IF(全国標準卸価格!J523="","",IF(ISNUMBER(全国標準卸価格!J523),IF(入力!$C$11=1,ROUNDDOWN(全国標準卸価格!J523*地区別掛け率!J523%,-入力!$C$10),IF(入力!$C$11=2,ROUNDUP(全国標準卸価格!J523*地区別掛け率!J523%,-入力!$C$10),IF(入力!$C$11=3,ROUND(全国標準卸価格!J523*地区別掛け率!J523%,-入力!$C$10),""))),全国標準卸価格!J523))</f>
        <v/>
      </c>
      <c r="K523" s="359">
        <f>'6桁'!K523</f>
        <v>0</v>
      </c>
      <c r="L523" s="319" t="str">
        <f>IF(全国標準卸価格!L523="","",IF(ISNUMBER(全国標準卸価格!L523),IF(入力!$C$11=1,ROUNDDOWN(全国標準卸価格!L523*地区別掛け率!L523%,-入力!$C$10),IF(入力!$C$11=2,ROUNDUP(全国標準卸価格!L523*地区別掛け率!L523%,-入力!$C$10),IF(入力!$C$11=3,ROUND(全国標準卸価格!L523*地区別掛け率!L523%,-入力!$C$10),""))),全国標準卸価格!L523))</f>
        <v/>
      </c>
      <c r="M523" s="359">
        <f>'6桁'!M523</f>
        <v>0</v>
      </c>
      <c r="N523" s="319" t="str">
        <f>IF(全国標準卸価格!N523="","",IF(ISNUMBER(全国標準卸価格!N523),IF(入力!$C$11=1,ROUNDDOWN(全国標準卸価格!N523*地区別掛け率!N523%,-入力!$C$10),IF(入力!$C$11=2,ROUNDUP(全国標準卸価格!N523*地区別掛け率!N523%,-入力!$C$10),IF(入力!$C$11=3,ROUND(全国標準卸価格!N523*地区別掛け率!N523%,-入力!$C$10),""))),全国標準卸価格!N523))</f>
        <v/>
      </c>
      <c r="O523" s="132">
        <f>'6桁'!O523</f>
        <v>0</v>
      </c>
      <c r="P523" s="474" t="str">
        <f>IF(全国標準卸価格!P523="","",IF(ISNUMBER(全国標準卸価格!P523),IF(入力!$C$11=1,ROUNDDOWN(全国標準卸価格!P523*地区別掛け率!P523%,-入力!$C$10),IF(入力!$C$11=2,ROUNDUP(全国標準卸価格!P523*地区別掛け率!P523%,-入力!$C$10),IF(入力!$C$11=3,ROUND(全国標準卸価格!P523*地区別掛け率!P523%,-入力!$C$10),""))),全国標準卸価格!P523))</f>
        <v>卸価格設定なし</v>
      </c>
      <c r="Q523" s="359" t="str">
        <f>'6桁'!Q523</f>
        <v>⑧Q
WL</v>
      </c>
      <c r="R523" s="319" t="str">
        <f>IF(全国標準卸価格!R523="","",IF(ISNUMBER(全国標準卸価格!R523),IF(入力!$E$11=1,ROUNDDOWN(全国標準卸価格!R523*地区別掛け率!R523%,-入力!$E$10),IF(入力!$E$11=2,ROUNDUP(全国標準卸価格!R523*地区別掛け率!R523%,-入力!$E$10),IF(入力!$E$11=3,ROUND(全国標準卸価格!R523*地区別掛け率!R523%,-入力!$E$10),""))),全国標準卸価格!R523))</f>
        <v/>
      </c>
      <c r="S523" s="359">
        <f>'6桁'!S523</f>
        <v>0</v>
      </c>
      <c r="T523" s="474" t="str">
        <f>IF(全国標準卸価格!T523="","",IF(ISNUMBER(全国標準卸価格!T523),IF(入力!$E$11=1,ROUNDDOWN(全国標準卸価格!T523*地区別掛け率!T523%,-入力!$E$10),IF(入力!$E$11=2,ROUNDUP(全国標準卸価格!T523*地区別掛け率!T523%,-入力!$E$10),IF(入力!$E$11=3,ROUND(全国標準卸価格!T523*地区別掛け率!T523%,-入力!$E$10),""))),全国標準卸価格!T523))</f>
        <v/>
      </c>
      <c r="U523" s="132">
        <f>'6桁'!U523</f>
        <v>0</v>
      </c>
      <c r="V523" s="474" t="str">
        <f>IF(全国標準卸価格!V523="","",IF(ISNUMBER(全国標準卸価格!V523),IF(入力!$E$11=1,ROUNDDOWN(全国標準卸価格!V523*地区別掛け率!V523%,-入力!$E$10),IF(入力!$E$11=2,ROUNDUP(全国標準卸価格!V523*地区別掛け率!V523%,-入力!$E$10),IF(入力!$E$11=3,ROUND(全国標準卸価格!V523*地区別掛け率!V523%,-入力!$E$10),""))),全国標準卸価格!V523))</f>
        <v/>
      </c>
      <c r="W523" s="359">
        <f>'6桁'!W523</f>
        <v>0</v>
      </c>
      <c r="X523" s="74"/>
      <c r="Y523" s="265"/>
      <c r="Z523" s="40"/>
    </row>
    <row r="524" spans="2:27" ht="30" customHeight="1" thickBot="1">
      <c r="B524" s="544"/>
      <c r="C524" s="500" t="s">
        <v>673</v>
      </c>
      <c r="D524" s="605"/>
      <c r="E524" s="558">
        <v>112</v>
      </c>
      <c r="F524" s="932"/>
      <c r="G524" s="344"/>
      <c r="H524" s="118" t="str">
        <f>IF(全国標準卸価格!H524="","",IF(ISNUMBER(全国標準卸価格!H524),IF(入力!$C$11=1,ROUNDDOWN(全国標準卸価格!H524*地区別掛け率!H524%,-入力!$C$10),IF(入力!$C$11=2,ROUNDUP(全国標準卸価格!H524*地区別掛け率!H524%,-入力!$C$10),IF(入力!$C$11=3,ROUND(全国標準卸価格!H524*地区別掛け率!H524%,-入力!$C$10),""))),全国標準卸価格!H524))</f>
        <v/>
      </c>
      <c r="I524" s="119">
        <f>'6桁'!I524</f>
        <v>0</v>
      </c>
      <c r="J524" s="118" t="str">
        <f>IF(全国標準卸価格!J524="","",IF(ISNUMBER(全国標準卸価格!J524),IF(入力!$C$11=1,ROUNDDOWN(全国標準卸価格!J524*地区別掛け率!J524%,-入力!$C$10),IF(入力!$C$11=2,ROUNDUP(全国標準卸価格!J524*地区別掛け率!J524%,-入力!$C$10),IF(入力!$C$11=3,ROUND(全国標準卸価格!J524*地区別掛け率!J524%,-入力!$C$10),""))),全国標準卸価格!J524))</f>
        <v/>
      </c>
      <c r="K524" s="119">
        <f>'6桁'!K524</f>
        <v>0</v>
      </c>
      <c r="L524" s="118" t="str">
        <f>IF(全国標準卸価格!L524="","",IF(ISNUMBER(全国標準卸価格!L524),IF(入力!$C$11=1,ROUNDDOWN(全国標準卸価格!L524*地区別掛け率!L524%,-入力!$C$10),IF(入力!$C$11=2,ROUNDUP(全国標準卸価格!L524*地区別掛け率!L524%,-入力!$C$10),IF(入力!$C$11=3,ROUND(全国標準卸価格!L524*地区別掛け率!L524%,-入力!$C$10),""))),全国標準卸価格!L524))</f>
        <v/>
      </c>
      <c r="M524" s="119">
        <f>'6桁'!M524</f>
        <v>0</v>
      </c>
      <c r="N524" s="118">
        <f>IF(全国標準卸価格!N524="","",IF(ISNUMBER(全国標準卸価格!N524),IF(入力!$C$11=1,ROUNDDOWN(全国標準卸価格!N524*地区別掛け率!N524%,-入力!$C$10),IF(入力!$C$11=2,ROUNDUP(全国標準卸価格!N524*地区別掛け率!N524%,-入力!$C$10),IF(入力!$C$11=3,ROUND(全国標準卸価格!N524*地区別掛け率!N524%,-入力!$C$10),""))),全国標準卸価格!N524))</f>
        <v>34200</v>
      </c>
      <c r="O524" s="127" t="str">
        <f>'6桁'!O524</f>
        <v>S
OWL</v>
      </c>
      <c r="P524" s="118" t="str">
        <f>IF(全国標準卸価格!P524="","",IF(ISNUMBER(全国標準卸価格!P524),IF(入力!$C$11=1,ROUNDDOWN(全国標準卸価格!P524*地区別掛け率!P524%,-入力!$C$10),IF(入力!$C$11=2,ROUNDUP(全国標準卸価格!P524*地区別掛け率!P524%,-入力!$C$10),IF(入力!$C$11=3,ROUND(全国標準卸価格!P524*地区別掛け率!P524%,-入力!$C$10),""))),全国標準卸価格!P524))</f>
        <v/>
      </c>
      <c r="Q524" s="119">
        <f>'6桁'!Q524</f>
        <v>0</v>
      </c>
      <c r="R524" s="118" t="str">
        <f>IF(全国標準卸価格!R524="","",IF(ISNUMBER(全国標準卸価格!R524),IF(入力!$E$11=1,ROUNDDOWN(全国標準卸価格!R524*地区別掛け率!R524%,-入力!$E$10),IF(入力!$E$11=2,ROUNDUP(全国標準卸価格!R524*地区別掛け率!R524%,-入力!$E$10),IF(入力!$E$11=3,ROUND(全国標準卸価格!R524*地区別掛け率!R524%,-入力!$E$10),""))),全国標準卸価格!R524))</f>
        <v/>
      </c>
      <c r="S524" s="119">
        <f>'6桁'!S524</f>
        <v>0</v>
      </c>
      <c r="T524" s="460" t="str">
        <f>IF(全国標準卸価格!T524="","",IF(ISNUMBER(全国標準卸価格!T524),IF(入力!$E$11=1,ROUNDDOWN(全国標準卸価格!T524*地区別掛け率!T524%,-入力!$E$10),IF(入力!$E$11=2,ROUNDUP(全国標準卸価格!T524*地区別掛け率!T524%,-入力!$E$10),IF(入力!$E$11=3,ROUND(全国標準卸価格!T524*地区別掛け率!T524%,-入力!$E$10),""))),全国標準卸価格!T524))</f>
        <v/>
      </c>
      <c r="U524" s="127">
        <f>'6桁'!U524</f>
        <v>0</v>
      </c>
      <c r="V524" s="460" t="str">
        <f>IF(全国標準卸価格!V524="","",IF(ISNUMBER(全国標準卸価格!V524),IF(入力!$E$11=1,ROUNDDOWN(全国標準卸価格!V524*地区別掛け率!V524%,-入力!$E$10),IF(入力!$E$11=2,ROUNDUP(全国標準卸価格!V524*地区別掛け率!V524%,-入力!$E$10),IF(入力!$E$11=3,ROUND(全国標準卸価格!V524*地区別掛け率!V524%,-入力!$E$10),""))),全国標準卸価格!V524))</f>
        <v/>
      </c>
      <c r="W524" s="119">
        <f>'6桁'!W524</f>
        <v>0</v>
      </c>
      <c r="X524" s="74"/>
      <c r="Y524" s="265"/>
      <c r="Z524" s="40"/>
    </row>
    <row r="525" spans="2:27" ht="70.5" customHeight="1">
      <c r="B525" s="545" t="s">
        <v>2011</v>
      </c>
      <c r="C525" s="588"/>
      <c r="D525" s="588"/>
      <c r="E525" s="588"/>
      <c r="F525" s="588"/>
      <c r="G525" s="588"/>
      <c r="H525" s="588"/>
      <c r="I525" s="588"/>
      <c r="J525" s="588"/>
      <c r="K525" s="588"/>
      <c r="L525" s="588"/>
      <c r="M525" s="588"/>
      <c r="N525" s="588"/>
      <c r="O525" s="588"/>
      <c r="P525" s="588"/>
      <c r="Q525" s="588"/>
      <c r="R525" s="588"/>
      <c r="S525" s="588"/>
      <c r="T525" s="588"/>
      <c r="U525" s="588"/>
      <c r="V525" s="589"/>
      <c r="W525" s="589"/>
    </row>
    <row r="527" spans="2:27" ht="14.25" thickBot="1"/>
    <row r="528" spans="2:27" ht="20.25" thickTop="1" thickBot="1">
      <c r="B528" s="518" t="s">
        <v>505</v>
      </c>
      <c r="C528" s="519"/>
      <c r="D528" s="519"/>
      <c r="E528" s="519"/>
      <c r="F528" s="519"/>
      <c r="G528" s="519"/>
      <c r="H528" s="519"/>
      <c r="I528" s="519"/>
      <c r="J528" s="519"/>
      <c r="K528" s="519"/>
      <c r="L528" s="519"/>
      <c r="M528" s="519"/>
      <c r="N528" s="519"/>
      <c r="O528" s="519"/>
      <c r="P528" s="519"/>
      <c r="Q528" s="519"/>
      <c r="R528" s="519"/>
      <c r="S528" s="519"/>
      <c r="T528" s="519"/>
      <c r="U528" s="519"/>
      <c r="V528" s="519"/>
      <c r="W528" s="519"/>
      <c r="X528" s="519"/>
      <c r="Y528" s="519"/>
      <c r="Z528" s="519"/>
      <c r="AA528" s="520"/>
    </row>
    <row r="529" spans="2:25" ht="14.25" thickTop="1">
      <c r="C529" s="40"/>
      <c r="D529" s="40"/>
      <c r="E529" s="40"/>
      <c r="F529" s="79"/>
      <c r="H529" s="79"/>
      <c r="K529" s="52"/>
      <c r="M529" s="52"/>
      <c r="Q529" s="52"/>
    </row>
    <row r="530" spans="2:25" ht="14.25" thickBot="1">
      <c r="B530" s="11"/>
    </row>
    <row r="531" spans="2:25" ht="19.5" customHeight="1" thickBot="1">
      <c r="B531" s="521" t="s">
        <v>41</v>
      </c>
      <c r="C531" s="534" t="s">
        <v>524</v>
      </c>
      <c r="D531" s="535"/>
      <c r="E531" s="527" t="s">
        <v>1113</v>
      </c>
      <c r="F531" s="581"/>
      <c r="G531" s="528"/>
      <c r="H531" s="531" t="s">
        <v>453</v>
      </c>
      <c r="I531" s="532"/>
      <c r="J531" s="532"/>
      <c r="K531" s="532"/>
      <c r="L531" s="532"/>
      <c r="M531" s="532"/>
      <c r="N531" s="532"/>
      <c r="O531" s="532"/>
      <c r="P531" s="532"/>
      <c r="Q531" s="532"/>
      <c r="R531" s="532"/>
      <c r="S531" s="532"/>
      <c r="T531" s="532"/>
      <c r="U531" s="533"/>
      <c r="V531" s="531" t="s">
        <v>455</v>
      </c>
      <c r="W531" s="532"/>
      <c r="X531" s="532"/>
      <c r="Y531" s="533"/>
    </row>
    <row r="532" spans="2:25" ht="19.5" customHeight="1">
      <c r="B532" s="522"/>
      <c r="C532" s="536"/>
      <c r="D532" s="537"/>
      <c r="E532" s="529"/>
      <c r="F532" s="582"/>
      <c r="G532" s="530"/>
      <c r="H532" s="516" t="s">
        <v>773</v>
      </c>
      <c r="I532" s="507"/>
      <c r="J532" s="516" t="s">
        <v>971</v>
      </c>
      <c r="K532" s="507"/>
      <c r="L532" s="516" t="s">
        <v>1005</v>
      </c>
      <c r="M532" s="507"/>
      <c r="N532" s="516" t="s">
        <v>790</v>
      </c>
      <c r="O532" s="507"/>
      <c r="P532" s="516" t="s">
        <v>1998</v>
      </c>
      <c r="Q532" s="507"/>
      <c r="R532" s="516" t="s">
        <v>792</v>
      </c>
      <c r="S532" s="507"/>
      <c r="T532" s="516" t="s">
        <v>794</v>
      </c>
      <c r="U532" s="507"/>
      <c r="V532" s="516" t="s">
        <v>788</v>
      </c>
      <c r="W532" s="507"/>
      <c r="X532" s="516" t="s">
        <v>797</v>
      </c>
      <c r="Y532" s="507"/>
    </row>
    <row r="533" spans="2:25" ht="19.5" customHeight="1">
      <c r="B533" s="522"/>
      <c r="C533" s="536"/>
      <c r="D533" s="537"/>
      <c r="E533" s="583" t="s">
        <v>2033</v>
      </c>
      <c r="F533" s="584"/>
      <c r="G533" s="550" t="s">
        <v>1114</v>
      </c>
      <c r="H533" s="517"/>
      <c r="I533" s="509"/>
      <c r="J533" s="517"/>
      <c r="K533" s="509"/>
      <c r="L533" s="517"/>
      <c r="M533" s="509"/>
      <c r="N533" s="517"/>
      <c r="O533" s="509"/>
      <c r="P533" s="517"/>
      <c r="Q533" s="509"/>
      <c r="R533" s="517"/>
      <c r="S533" s="509"/>
      <c r="T533" s="517"/>
      <c r="U533" s="509"/>
      <c r="V533" s="517"/>
      <c r="W533" s="509"/>
      <c r="X533" s="517"/>
      <c r="Y533" s="509"/>
    </row>
    <row r="534" spans="2:25" ht="19.5" customHeight="1" thickBot="1">
      <c r="B534" s="523"/>
      <c r="C534" s="538"/>
      <c r="D534" s="539"/>
      <c r="E534" s="585"/>
      <c r="F534" s="586"/>
      <c r="G534" s="574"/>
      <c r="H534" s="514" t="s">
        <v>652</v>
      </c>
      <c r="I534" s="515"/>
      <c r="J534" s="514" t="s">
        <v>492</v>
      </c>
      <c r="K534" s="515"/>
      <c r="L534" s="514" t="s">
        <v>782</v>
      </c>
      <c r="M534" s="515"/>
      <c r="N534" s="514" t="s">
        <v>791</v>
      </c>
      <c r="O534" s="515"/>
      <c r="P534" s="514" t="s">
        <v>2018</v>
      </c>
      <c r="Q534" s="515"/>
      <c r="R534" s="514" t="s">
        <v>793</v>
      </c>
      <c r="S534" s="515"/>
      <c r="T534" s="514" t="s">
        <v>793</v>
      </c>
      <c r="U534" s="515"/>
      <c r="V534" s="514" t="s">
        <v>796</v>
      </c>
      <c r="W534" s="515"/>
      <c r="X534" s="514" t="s">
        <v>798</v>
      </c>
      <c r="Y534" s="515"/>
    </row>
    <row r="535" spans="2:25" ht="30" customHeight="1">
      <c r="B535" s="502">
        <v>16</v>
      </c>
      <c r="C535" s="498" t="s">
        <v>60</v>
      </c>
      <c r="D535" s="606"/>
      <c r="E535" s="498">
        <v>95</v>
      </c>
      <c r="F535" s="594"/>
      <c r="G535" s="353">
        <v>99</v>
      </c>
      <c r="H535" s="91">
        <f>IF(全国標準卸価格!H535="","",IF(ISNUMBER(全国標準卸価格!H535),IF(入力!$C$11=1,ROUNDDOWN(全国標準卸価格!H535*地区別掛け率!H535%,-入力!$C$10),IF(入力!$C$11=2,ROUNDUP(全国標準卸価格!H535*地区別掛け率!H535%,-入力!$C$10),IF(入力!$C$11=3,ROUND(全国標準卸価格!H535*地区別掛け率!H535%,-入力!$C$10),""))),全国標準卸価格!H535))</f>
        <v>27100</v>
      </c>
      <c r="I535" s="125" t="str">
        <f>'6桁'!I535</f>
        <v>V</v>
      </c>
      <c r="J535" s="91">
        <f>IF(全国標準卸価格!J535="","",IF(ISNUMBER(全国標準卸価格!J535),IF(入力!$C$11=1,ROUNDDOWN(全国標準卸価格!J535*地区別掛け率!J535%,-入力!$C$10),IF(入力!$C$11=2,ROUNDUP(全国標準卸価格!J535*地区別掛け率!J535%,-入力!$C$10),IF(入力!$C$11=3,ROUND(全国標準卸価格!J535*地区別掛け率!J535%,-入力!$C$10),""))),全国標準卸価格!J535))</f>
        <v>25100</v>
      </c>
      <c r="K535" s="125" t="str">
        <f>'6桁'!K535</f>
        <v>H</v>
      </c>
      <c r="L535" s="91" t="str">
        <f>IF(全国標準卸価格!L535="","",IF(ISNUMBER(全国標準卸価格!L535),IF(入力!$C$11=1,ROUNDDOWN(全国標準卸価格!L535*地区別掛け率!L535%,-入力!$C$10),IF(入力!$C$11=2,ROUNDUP(全国標準卸価格!L535*地区別掛け率!L535%,-入力!$C$10),IF(入力!$C$11=3,ROUND(全国標準卸価格!L535*地区別掛け率!L535%,-入力!$C$10),""))),全国標準卸価格!L535))</f>
        <v/>
      </c>
      <c r="M535" s="125">
        <f>'6桁'!M535</f>
        <v>0</v>
      </c>
      <c r="N535" s="91" t="str">
        <f>IF(全国標準卸価格!N535="","",IF(ISNUMBER(全国標準卸価格!N535),IF(入力!$C$11=1,ROUNDDOWN(全国標準卸価格!N535*地区別掛け率!N535%,-入力!$C$10),IF(入力!$C$11=2,ROUNDUP(全国標準卸価格!N535*地区別掛け率!N535%,-入力!$C$10),IF(入力!$C$11=3,ROUND(全国標準卸価格!N535*地区別掛け率!N535%,-入力!$C$10),""))),全国標準卸価格!N535))</f>
        <v/>
      </c>
      <c r="O535" s="125">
        <f>'6桁'!O535</f>
        <v>0</v>
      </c>
      <c r="P535" s="457" t="str">
        <f>IF(全国標準卸価格!P535="","",IF(ISNUMBER(全国標準卸価格!P535),IF(入力!$C$11=1,ROUNDDOWN(全国標準卸価格!P535*地区別掛け率!P535%,-入力!$C$10),IF(入力!$C$11=2,ROUNDUP(全国標準卸価格!P535*地区別掛け率!P535%,-入力!$C$10),IF(入力!$C$11=3,ROUND(全国標準卸価格!P535*地区別掛け率!P535%,-入力!$C$10),""))),全国標準卸価格!P535))</f>
        <v/>
      </c>
      <c r="Q535" s="125">
        <f>'6桁'!Q535</f>
        <v>0</v>
      </c>
      <c r="R535" s="91" t="str">
        <f>IF(全国標準卸価格!R535="","",IF(ISNUMBER(全国標準卸価格!R535),IF(入力!$C$11=1,ROUNDDOWN(全国標準卸価格!R535*地区別掛け率!R535%,-入力!$C$10),IF(入力!$C$11=2,ROUNDUP(全国標準卸価格!R535*地区別掛け率!R535%,-入力!$C$10),IF(入力!$C$11=3,ROUND(全国標準卸価格!R535*地区別掛け率!R535%,-入力!$C$10),""))),全国標準卸価格!R535))</f>
        <v/>
      </c>
      <c r="S535" s="125">
        <f>'6桁'!S535</f>
        <v>0</v>
      </c>
      <c r="T535" s="91" t="str">
        <f>IF(全国標準卸価格!T535="","",IF(ISNUMBER(全国標準卸価格!T535),IF(入力!$C$11=1,ROUNDDOWN(全国標準卸価格!T535*地区別掛け率!T535%,-入力!$C$10),IF(入力!$C$11=2,ROUNDUP(全国標準卸価格!T535*地区別掛け率!T535%,-入力!$C$10),IF(入力!$C$11=3,ROUND(全国標準卸価格!T535*地区別掛け率!T535%,-入力!$C$10),""))),全国標準卸価格!T535))</f>
        <v/>
      </c>
      <c r="U535" s="125">
        <f>'6桁'!U535</f>
        <v>0</v>
      </c>
      <c r="V535" s="457" t="str">
        <f>IF(全国標準卸価格!V535="","",IF(ISNUMBER(全国標準卸価格!V535),IF(入力!$E$11=1,ROUNDDOWN(全国標準卸価格!V535*地区別掛け率!V535%,-入力!$E$10),IF(入力!$E$11=2,ROUNDUP(全国標準卸価格!V535*地区別掛け率!V535%,-入力!$E$10),IF(入力!$E$11=3,ROUND(全国標準卸価格!V535*地区別掛け率!V535%,-入力!$E$10),""))),全国標準卸価格!V535))</f>
        <v/>
      </c>
      <c r="W535" s="124">
        <f>'6桁'!W535</f>
        <v>0</v>
      </c>
      <c r="X535" s="457" t="str">
        <f>IF(全国標準卸価格!X535="","",IF(ISNUMBER(全国標準卸価格!X535),IF(入力!$E$11=1,ROUNDDOWN(全国標準卸価格!X535*地区別掛け率!X535%,-入力!$E$10),IF(入力!$E$11=2,ROUNDUP(全国標準卸価格!X535*地区別掛け率!X535%,-入力!$E$10),IF(入力!$E$11=3,ROUND(全国標準卸価格!X535*地区別掛け率!X535%,-入力!$E$10),""))),全国標準卸価格!X535))</f>
        <v/>
      </c>
      <c r="Y535" s="92">
        <f>'6桁'!Y535</f>
        <v>0</v>
      </c>
    </row>
    <row r="536" spans="2:25" ht="30" customHeight="1">
      <c r="B536" s="503"/>
      <c r="C536" s="500" t="s">
        <v>93</v>
      </c>
      <c r="D536" s="605"/>
      <c r="E536" s="500">
        <v>100</v>
      </c>
      <c r="F536" s="587"/>
      <c r="G536" s="342"/>
      <c r="H536" s="95" t="str">
        <f>IF(全国標準卸価格!H536="","",IF(ISNUMBER(全国標準卸価格!H536),IF(入力!$C$11=1,ROUNDDOWN(全国標準卸価格!H536*地区別掛け率!H536%,-入力!$C$10),IF(入力!$C$11=2,ROUNDUP(全国標準卸価格!H536*地区別掛け率!H536%,-入力!$C$10),IF(入力!$C$11=3,ROUND(全国標準卸価格!H536*地区別掛け率!H536%,-入力!$C$10),""))),全国標準卸価格!H536))</f>
        <v/>
      </c>
      <c r="I536" s="96">
        <f>'6桁'!I536</f>
        <v>0</v>
      </c>
      <c r="J536" s="95" t="str">
        <f>IF(全国標準卸価格!J536="","",IF(ISNUMBER(全国標準卸価格!J536),IF(入力!$C$11=1,ROUNDDOWN(全国標準卸価格!J536*地区別掛け率!J536%,-入力!$C$10),IF(入力!$C$11=2,ROUNDUP(全国標準卸価格!J536*地区別掛け率!J536%,-入力!$C$10),IF(入力!$C$11=3,ROUND(全国標準卸価格!J536*地区別掛け率!J536%,-入力!$C$10),""))),全国標準卸価格!J536))</f>
        <v/>
      </c>
      <c r="K536" s="96">
        <f>'6桁'!K536</f>
        <v>0</v>
      </c>
      <c r="L536" s="95">
        <f>IF(全国標準卸価格!L536="","",IF(ISNUMBER(全国標準卸価格!L536),IF(入力!$C$11=1,ROUNDDOWN(全国標準卸価格!L536*地区別掛け率!L536%,-入力!$C$10),IF(入力!$C$11=2,ROUNDUP(全国標準卸価格!L536*地区別掛け率!L536%,-入力!$C$10),IF(入力!$C$11=3,ROUND(全国標準卸価格!L536*地区別掛け率!L536%,-入力!$C$10),""))),全国標準卸価格!L536))</f>
        <v>32300</v>
      </c>
      <c r="M536" s="96" t="str">
        <f>'6桁'!M536</f>
        <v>H</v>
      </c>
      <c r="N536" s="95" t="str">
        <f>IF(全国標準卸価格!N536="","",IF(ISNUMBER(全国標準卸価格!N536),IF(入力!$C$11=1,ROUNDDOWN(全国標準卸価格!N536*地区別掛け率!N536%,-入力!$C$10),IF(入力!$C$11=2,ROUNDUP(全国標準卸価格!N536*地区別掛け率!N536%,-入力!$C$10),IF(入力!$C$11=3,ROUND(全国標準卸価格!N536*地区別掛け率!N536%,-入力!$C$10),""))),全国標準卸価格!N536))</f>
        <v/>
      </c>
      <c r="O536" s="96">
        <f>'6桁'!O536</f>
        <v>0</v>
      </c>
      <c r="P536" s="456" t="str">
        <f>IF(全国標準卸価格!P536="","",IF(ISNUMBER(全国標準卸価格!P536),IF(入力!$C$11=1,ROUNDDOWN(全国標準卸価格!P536*地区別掛け率!P536%,-入力!$C$10),IF(入力!$C$11=2,ROUNDUP(全国標準卸価格!P536*地区別掛け率!P536%,-入力!$C$10),IF(入力!$C$11=3,ROUND(全国標準卸価格!P536*地区別掛け率!P536%,-入力!$C$10),""))),全国標準卸価格!P536))</f>
        <v/>
      </c>
      <c r="Q536" s="96">
        <f>'6桁'!Q536</f>
        <v>0</v>
      </c>
      <c r="R536" s="95" t="str">
        <f>IF(全国標準卸価格!R536="","",IF(ISNUMBER(全国標準卸価格!R536),IF(入力!$C$11=1,ROUNDDOWN(全国標準卸価格!R536*地区別掛け率!R536%,-入力!$C$10),IF(入力!$C$11=2,ROUNDUP(全国標準卸価格!R536*地区別掛け率!R536%,-入力!$C$10),IF(入力!$C$11=3,ROUND(全国標準卸価格!R536*地区別掛け率!R536%,-入力!$C$10),""))),全国標準卸価格!R536))</f>
        <v/>
      </c>
      <c r="S536" s="96">
        <f>'6桁'!S536</f>
        <v>0</v>
      </c>
      <c r="T536" s="95" t="str">
        <f>IF(全国標準卸価格!T536="","",IF(ISNUMBER(全国標準卸価格!T536),IF(入力!$C$11=1,ROUNDDOWN(全国標準卸価格!T536*地区別掛け率!T536%,-入力!$C$10),IF(入力!$C$11=2,ROUNDUP(全国標準卸価格!T536*地区別掛け率!T536%,-入力!$C$10),IF(入力!$C$11=3,ROUND(全国標準卸価格!T536*地区別掛け率!T536%,-入力!$C$10),""))),全国標準卸価格!T536))</f>
        <v/>
      </c>
      <c r="U536" s="96">
        <f>'6桁'!U536</f>
        <v>0</v>
      </c>
      <c r="V536" s="456" t="str">
        <f>IF(全国標準卸価格!V536="","",IF(ISNUMBER(全国標準卸価格!V536),IF(入力!$E$11=1,ROUNDDOWN(全国標準卸価格!V536*地区別掛け率!V536%,-入力!$E$10),IF(入力!$E$11=2,ROUNDUP(全国標準卸価格!V536*地区別掛け率!V536%,-入力!$E$10),IF(入力!$E$11=3,ROUND(全国標準卸価格!V536*地区別掛け率!V536%,-入力!$E$10),""))),全国標準卸価格!V536))</f>
        <v/>
      </c>
      <c r="W536" s="126">
        <f>'6桁'!W536</f>
        <v>0</v>
      </c>
      <c r="X536" s="456" t="str">
        <f>IF(全国標準卸価格!X536="","",IF(ISNUMBER(全国標準卸価格!X536),IF(入力!$E$11=1,ROUNDDOWN(全国標準卸価格!X536*地区別掛け率!X536%,-入力!$E$10),IF(入力!$E$11=2,ROUNDUP(全国標準卸価格!X536*地区別掛け率!X536%,-入力!$E$10),IF(入力!$E$11=3,ROUND(全国標準卸価格!X536*地区別掛け率!X536%,-入力!$E$10),""))),全国標準卸価格!X536))</f>
        <v/>
      </c>
      <c r="Y536" s="20">
        <f>'6桁'!Y536</f>
        <v>0</v>
      </c>
    </row>
    <row r="537" spans="2:25" ht="30" customHeight="1">
      <c r="B537" s="503"/>
      <c r="C537" s="500" t="s">
        <v>343</v>
      </c>
      <c r="D537" s="605"/>
      <c r="E537" s="500">
        <v>98</v>
      </c>
      <c r="F537" s="587"/>
      <c r="G537" s="342"/>
      <c r="H537" s="95" t="str">
        <f>IF(全国標準卸価格!H537="","",IF(ISNUMBER(全国標準卸価格!H537),IF(入力!$C$11=1,ROUNDDOWN(全国標準卸価格!H537*地区別掛け率!H537%,-入力!$C$10),IF(入力!$C$11=2,ROUNDUP(全国標準卸価格!H537*地区別掛け率!H537%,-入力!$C$10),IF(入力!$C$11=3,ROUND(全国標準卸価格!H537*地区別掛け率!H537%,-入力!$C$10),""))),全国標準卸価格!H537))</f>
        <v/>
      </c>
      <c r="I537" s="96">
        <f>'6桁'!I537</f>
        <v>0</v>
      </c>
      <c r="J537" s="95" t="str">
        <f>IF(全国標準卸価格!J537="","",IF(ISNUMBER(全国標準卸価格!J537),IF(入力!$C$11=1,ROUNDDOWN(全国標準卸価格!J537*地区別掛け率!J537%,-入力!$C$10),IF(入力!$C$11=2,ROUNDUP(全国標準卸価格!J537*地区別掛け率!J537%,-入力!$C$10),IF(入力!$C$11=3,ROUND(全国標準卸価格!J537*地区別掛け率!J537%,-入力!$C$10),""))),全国標準卸価格!J537))</f>
        <v/>
      </c>
      <c r="K537" s="96">
        <f>'6桁'!K537</f>
        <v>0</v>
      </c>
      <c r="L537" s="95">
        <f>IF(全国標準卸価格!L537="","",IF(ISNUMBER(全国標準卸価格!L537),IF(入力!$C$11=1,ROUNDDOWN(全国標準卸価格!L537*地区別掛け率!L537%,-入力!$C$10),IF(入力!$C$11=2,ROUNDUP(全国標準卸価格!L537*地区別掛け率!L537%,-入力!$C$10),IF(入力!$C$11=3,ROUND(全国標準卸価格!L537*地区別掛け率!L537%,-入力!$C$10),""))),全国標準卸価格!L537))</f>
        <v>22800</v>
      </c>
      <c r="M537" s="96" t="str">
        <f>'6桁'!M537</f>
        <v>H</v>
      </c>
      <c r="N537" s="95">
        <f>IF(全国標準卸価格!N537="","",IF(ISNUMBER(全国標準卸価格!N537),IF(入力!$C$11=1,ROUNDDOWN(全国標準卸価格!N537*地区別掛け率!N537%,-入力!$C$10),IF(入力!$C$11=2,ROUNDUP(全国標準卸価格!N537*地区別掛け率!N537%,-入力!$C$10),IF(入力!$C$11=3,ROUND(全国標準卸価格!N537*地区別掛け率!N537%,-入力!$C$10),""))),全国標準卸価格!N537))</f>
        <v>25800</v>
      </c>
      <c r="O537" s="96" t="str">
        <f>'6桁'!O537</f>
        <v>H
RBL</v>
      </c>
      <c r="P537" s="456" t="str">
        <f>IF(全国標準卸価格!P537="","",IF(ISNUMBER(全国標準卸価格!P537),IF(入力!$C$11=1,ROUNDDOWN(全国標準卸価格!P537*地区別掛け率!P537%,-入力!$C$10),IF(入力!$C$11=2,ROUNDUP(全国標準卸価格!P537*地区別掛け率!P537%,-入力!$C$10),IF(入力!$C$11=3,ROUND(全国標準卸価格!P537*地区別掛け率!P537%,-入力!$C$10),""))),全国標準卸価格!P537))</f>
        <v/>
      </c>
      <c r="Q537" s="96">
        <f>'6桁'!Q537</f>
        <v>0</v>
      </c>
      <c r="R537" s="95" t="str">
        <f>IF(全国標準卸価格!R537="","",IF(ISNUMBER(全国標準卸価格!R537),IF(入力!$C$11=1,ROUNDDOWN(全国標準卸価格!R537*地区別掛け率!R537%,-入力!$C$10),IF(入力!$C$11=2,ROUNDUP(全国標準卸価格!R537*地区別掛け率!R537%,-入力!$C$10),IF(入力!$C$11=3,ROUND(全国標準卸価格!R537*地区別掛け率!R537%,-入力!$C$10),""))),全国標準卸価格!R537))</f>
        <v/>
      </c>
      <c r="S537" s="96">
        <f>'6桁'!S537</f>
        <v>0</v>
      </c>
      <c r="T537" s="95" t="str">
        <f>IF(全国標準卸価格!T537="","",IF(ISNUMBER(全国標準卸価格!T537),IF(入力!$C$11=1,ROUNDDOWN(全国標準卸価格!T537*地区別掛け率!T537%,-入力!$C$10),IF(入力!$C$11=2,ROUNDUP(全国標準卸価格!T537*地区別掛け率!T537%,-入力!$C$10),IF(入力!$C$11=3,ROUND(全国標準卸価格!T537*地区別掛け率!T537%,-入力!$C$10),""))),全国標準卸価格!T537))</f>
        <v/>
      </c>
      <c r="U537" s="96">
        <f>'6桁'!U537</f>
        <v>0</v>
      </c>
      <c r="V537" s="456" t="str">
        <f>IF(全国標準卸価格!V537="","",IF(ISNUMBER(全国標準卸価格!V537),IF(入力!$E$11=1,ROUNDDOWN(全国標準卸価格!V537*地区別掛け率!V537%,-入力!$E$10),IF(入力!$E$11=2,ROUNDUP(全国標準卸価格!V537*地区別掛け率!V537%,-入力!$E$10),IF(入力!$E$11=3,ROUND(全国標準卸価格!V537*地区別掛け率!V537%,-入力!$E$10),""))),全国標準卸価格!V537))</f>
        <v/>
      </c>
      <c r="W537" s="126">
        <f>'6桁'!W537</f>
        <v>0</v>
      </c>
      <c r="X537" s="456" t="str">
        <f>IF(全国標準卸価格!X537="","",IF(ISNUMBER(全国標準卸価格!X537),IF(入力!$E$11=1,ROUNDDOWN(全国標準卸価格!X537*地区別掛け率!X537%,-入力!$E$10),IF(入力!$E$11=2,ROUNDUP(全国標準卸価格!X537*地区別掛け率!X537%,-入力!$E$10),IF(入力!$E$11=3,ROUND(全国標準卸価格!X537*地区別掛け率!X537%,-入力!$E$10),""))),全国標準卸価格!X537))</f>
        <v/>
      </c>
      <c r="Y537" s="20">
        <f>'6桁'!Y537</f>
        <v>0</v>
      </c>
    </row>
    <row r="538" spans="2:25" ht="30" customHeight="1">
      <c r="B538" s="503"/>
      <c r="C538" s="500" t="s">
        <v>373</v>
      </c>
      <c r="D538" s="605"/>
      <c r="E538" s="590" t="s">
        <v>2035</v>
      </c>
      <c r="F538" s="587"/>
      <c r="G538" s="342"/>
      <c r="H538" s="95" t="str">
        <f>IF(全国標準卸価格!H538="","",IF(ISNUMBER(全国標準卸価格!H538),IF(入力!$C$11=1,ROUNDDOWN(全国標準卸価格!H538*地区別掛け率!H538%,-入力!$C$10),IF(入力!$C$11=2,ROUNDUP(全国標準卸価格!H538*地区別掛け率!H538%,-入力!$C$10),IF(入力!$C$11=3,ROUND(全国標準卸価格!H538*地区別掛け率!H538%,-入力!$C$10),""))),全国標準卸価格!H538))</f>
        <v/>
      </c>
      <c r="I538" s="96">
        <f>'6桁'!I538</f>
        <v>0</v>
      </c>
      <c r="J538" s="95" t="str">
        <f>IF(全国標準卸価格!J538="","",IF(ISNUMBER(全国標準卸価格!J538),IF(入力!$C$11=1,ROUNDDOWN(全国標準卸価格!J538*地区別掛け率!J538%,-入力!$C$10),IF(入力!$C$11=2,ROUNDUP(全国標準卸価格!J538*地区別掛け率!J538%,-入力!$C$10),IF(入力!$C$11=3,ROUND(全国標準卸価格!J538*地区別掛け率!J538%,-入力!$C$10),""))),全国標準卸価格!J538))</f>
        <v/>
      </c>
      <c r="K538" s="96">
        <f>'6桁'!K538</f>
        <v>0</v>
      </c>
      <c r="L538" s="95">
        <f>IF(全国標準卸価格!L538="","",IF(ISNUMBER(全国標準卸価格!L538),IF(入力!$C$11=1,ROUNDDOWN(全国標準卸価格!L538*地区別掛け率!L538%,-入力!$C$10),IF(入力!$C$11=2,ROUNDUP(全国標準卸価格!L538*地区別掛け率!L538%,-入力!$C$10),IF(入力!$C$11=3,ROUND(全国標準卸価格!L538*地区別掛け率!L538%,-入力!$C$10),""))),全国標準卸価格!L538))</f>
        <v>22000</v>
      </c>
      <c r="M538" s="96" t="str">
        <f>'6桁'!M538</f>
        <v>H</v>
      </c>
      <c r="N538" s="95">
        <f>IF(全国標準卸価格!N538="","",IF(ISNUMBER(全国標準卸価格!N538),IF(入力!$C$11=1,ROUNDDOWN(全国標準卸価格!N538*地区別掛け率!N538%,-入力!$C$10),IF(入力!$C$11=2,ROUNDUP(全国標準卸価格!N538*地区別掛け率!N538%,-入力!$C$10),IF(入力!$C$11=3,ROUND(全国標準卸価格!N538*地区別掛け率!N538%,-入力!$C$10),""))),全国標準卸価格!N538))</f>
        <v>22700</v>
      </c>
      <c r="O538" s="96" t="str">
        <f>'6桁'!O538</f>
        <v>T
RBL</v>
      </c>
      <c r="P538" s="456" t="str">
        <f>IF(全国標準卸価格!P538="","",IF(ISNUMBER(全国標準卸価格!P538),IF(入力!$C$11=1,ROUNDDOWN(全国標準卸価格!P538*地区別掛け率!P538%,-入力!$C$10),IF(入力!$C$11=2,ROUNDUP(全国標準卸価格!P538*地区別掛け率!P538%,-入力!$C$10),IF(入力!$C$11=3,ROUND(全国標準卸価格!P538*地区別掛け率!P538%,-入力!$C$10),""))),全国標準卸価格!P538))</f>
        <v>卸価格設定なし</v>
      </c>
      <c r="Q538" s="96" t="str">
        <f>'6桁'!Q538</f>
        <v>⑧Q
WL</v>
      </c>
      <c r="R538" s="95" t="str">
        <f>IF(全国標準卸価格!R538="","",IF(ISNUMBER(全国標準卸価格!R538),IF(入力!$C$11=1,ROUNDDOWN(全国標準卸価格!R538*地区別掛け率!R538%,-入力!$C$10),IF(入力!$C$11=2,ROUNDUP(全国標準卸価格!R538*地区別掛け率!R538%,-入力!$C$10),IF(入力!$C$11=3,ROUND(全国標準卸価格!R538*地区別掛け率!R538%,-入力!$C$10),""))),全国標準卸価格!R538))</f>
        <v/>
      </c>
      <c r="S538" s="96">
        <f>'6桁'!S538</f>
        <v>0</v>
      </c>
      <c r="T538" s="95" t="str">
        <f>IF(全国標準卸価格!T538="","",IF(ISNUMBER(全国標準卸価格!T538),IF(入力!$C$11=1,ROUNDDOWN(全国標準卸価格!T538*地区別掛け率!T538%,-入力!$C$10),IF(入力!$C$11=2,ROUNDUP(全国標準卸価格!T538*地区別掛け率!T538%,-入力!$C$10),IF(入力!$C$11=3,ROUND(全国標準卸価格!T538*地区別掛け率!T538%,-入力!$C$10),""))),全国標準卸価格!T538))</f>
        <v/>
      </c>
      <c r="U538" s="96">
        <f>'6桁'!U538</f>
        <v>0</v>
      </c>
      <c r="V538" s="456" t="str">
        <f>IF(全国標準卸価格!V538="","",IF(ISNUMBER(全国標準卸価格!V538),IF(入力!$E$11=1,ROUNDDOWN(全国標準卸価格!V538*地区別掛け率!V538%,-入力!$E$10),IF(入力!$E$11=2,ROUNDUP(全国標準卸価格!V538*地区別掛け率!V538%,-入力!$E$10),IF(入力!$E$11=3,ROUND(全国標準卸価格!V538*地区別掛け率!V538%,-入力!$E$10),""))),全国標準卸価格!V538))</f>
        <v/>
      </c>
      <c r="W538" s="126">
        <f>'6桁'!W538</f>
        <v>0</v>
      </c>
      <c r="X538" s="456" t="str">
        <f>IF(全国標準卸価格!X538="","",IF(ISNUMBER(全国標準卸価格!X538),IF(入力!$E$11=1,ROUNDDOWN(全国標準卸価格!X538*地区別掛け率!X538%,-入力!$E$10),IF(入力!$E$11=2,ROUNDUP(全国標準卸価格!X538*地区別掛け率!X538%,-入力!$E$10),IF(入力!$E$11=3,ROUND(全国標準卸価格!X538*地区別掛け率!X538%,-入力!$E$10),""))),全国標準卸価格!X538))</f>
        <v/>
      </c>
      <c r="Y538" s="109">
        <f>'6桁'!Y538</f>
        <v>0</v>
      </c>
    </row>
    <row r="539" spans="2:25" ht="30" customHeight="1">
      <c r="B539" s="503"/>
      <c r="C539" s="500" t="s">
        <v>374</v>
      </c>
      <c r="D539" s="605"/>
      <c r="E539" s="590" t="s">
        <v>2036</v>
      </c>
      <c r="F539" s="587"/>
      <c r="G539" s="342"/>
      <c r="H539" s="95" t="str">
        <f>IF(全国標準卸価格!H539="","",IF(ISNUMBER(全国標準卸価格!H539),IF(入力!$C$11=1,ROUNDDOWN(全国標準卸価格!H539*地区別掛け率!H539%,-入力!$C$10),IF(入力!$C$11=2,ROUNDUP(全国標準卸価格!H539*地区別掛け率!H539%,-入力!$C$10),IF(入力!$C$11=3,ROUND(全国標準卸価格!H539*地区別掛け率!H539%,-入力!$C$10),""))),全国標準卸価格!H539))</f>
        <v/>
      </c>
      <c r="I539" s="96">
        <f>'6桁'!I539</f>
        <v>0</v>
      </c>
      <c r="J539" s="95" t="str">
        <f>IF(全国標準卸価格!J539="","",IF(ISNUMBER(全国標準卸価格!J539),IF(入力!$C$11=1,ROUNDDOWN(全国標準卸価格!J539*地区別掛け率!J539%,-入力!$C$10),IF(入力!$C$11=2,ROUNDUP(全国標準卸価格!J539*地区別掛け率!J539%,-入力!$C$10),IF(入力!$C$11=3,ROUND(全国標準卸価格!J539*地区別掛け率!J539%,-入力!$C$10),""))),全国標準卸価格!J539))</f>
        <v/>
      </c>
      <c r="K539" s="96">
        <f>'6桁'!K539</f>
        <v>0</v>
      </c>
      <c r="L539" s="95">
        <f>IF(全国標準卸価格!L539="","",IF(ISNUMBER(全国標準卸価格!L539),IF(入力!$C$11=1,ROUNDDOWN(全国標準卸価格!L539*地区別掛け率!L539%,-入力!$C$10),IF(入力!$C$11=2,ROUNDUP(全国標準卸価格!L539*地区別掛け率!L539%,-入力!$C$10),IF(入力!$C$11=3,ROUND(全国標準卸価格!L539*地区別掛け率!L539%,-入力!$C$10),""))),全国標準卸価格!L539))</f>
        <v>23400</v>
      </c>
      <c r="M539" s="96" t="str">
        <f>'6桁'!M539</f>
        <v>H</v>
      </c>
      <c r="N539" s="95">
        <f>IF(全国標準卸価格!N539="","",IF(ISNUMBER(全国標準卸価格!N539),IF(入力!$C$11=1,ROUNDDOWN(全国標準卸価格!N539*地区別掛け率!N539%,-入力!$C$10),IF(入力!$C$11=2,ROUNDUP(全国標準卸価格!N539*地区別掛け率!N539%,-入力!$C$10),IF(入力!$C$11=3,ROUND(全国標準卸価格!N539*地区別掛け率!N539%,-入力!$C$10),""))),全国標準卸価格!N539))</f>
        <v>24700</v>
      </c>
      <c r="O539" s="96" t="str">
        <f>'6桁'!O539</f>
        <v>T
OWL</v>
      </c>
      <c r="P539" s="456" t="str">
        <f>IF(全国標準卸価格!P539="","",IF(ISNUMBER(全国標準卸価格!P539),IF(入力!$C$11=1,ROUNDDOWN(全国標準卸価格!P539*地区別掛け率!P539%,-入力!$C$10),IF(入力!$C$11=2,ROUNDUP(全国標準卸価格!P539*地区別掛け率!P539%,-入力!$C$10),IF(入力!$C$11=3,ROUND(全国標準卸価格!P539*地区別掛け率!P539%,-入力!$C$10),""))),全国標準卸価格!P539))</f>
        <v>卸価格設定なし</v>
      </c>
      <c r="Q539" s="96" t="str">
        <f>'6桁'!Q539</f>
        <v>⑧Q
WL</v>
      </c>
      <c r="R539" s="95" t="str">
        <f>IF(全国標準卸価格!R539="","",IF(ISNUMBER(全国標準卸価格!R539),IF(入力!$C$11=1,ROUNDDOWN(全国標準卸価格!R539*地区別掛け率!R539%,-入力!$C$10),IF(入力!$C$11=2,ROUNDUP(全国標準卸価格!R539*地区別掛け率!R539%,-入力!$C$10),IF(入力!$C$11=3,ROUND(全国標準卸価格!R539*地区別掛け率!R539%,-入力!$C$10),""))),全国標準卸価格!R539))</f>
        <v/>
      </c>
      <c r="S539" s="96">
        <f>'6桁'!S539</f>
        <v>0</v>
      </c>
      <c r="T539" s="95" t="str">
        <f>IF(全国標準卸価格!T539="","",IF(ISNUMBER(全国標準卸価格!T539),IF(入力!$C$11=1,ROUNDDOWN(全国標準卸価格!T539*地区別掛け率!T539%,-入力!$C$10),IF(入力!$C$11=2,ROUNDUP(全国標準卸価格!T539*地区別掛け率!T539%,-入力!$C$10),IF(入力!$C$11=3,ROUND(全国標準卸価格!T539*地区別掛け率!T539%,-入力!$C$10),""))),全国標準卸価格!T539))</f>
        <v/>
      </c>
      <c r="U539" s="96">
        <f>'6桁'!U539</f>
        <v>0</v>
      </c>
      <c r="V539" s="456" t="str">
        <f>IF(全国標準卸価格!V539="","",IF(ISNUMBER(全国標準卸価格!V539),IF(入力!$E$11=1,ROUNDDOWN(全国標準卸価格!V539*地区別掛け率!V539%,-入力!$E$10),IF(入力!$E$11=2,ROUNDUP(全国標準卸価格!V539*地区別掛け率!V539%,-入力!$E$10),IF(入力!$E$11=3,ROUND(全国標準卸価格!V539*地区別掛け率!V539%,-入力!$E$10),""))),全国標準卸価格!V539))</f>
        <v/>
      </c>
      <c r="W539" s="126">
        <f>'6桁'!W539</f>
        <v>0</v>
      </c>
      <c r="X539" s="456" t="str">
        <f>IF(全国標準卸価格!X539="","",IF(ISNUMBER(全国標準卸価格!X539),IF(入力!$E$11=1,ROUNDDOWN(全国標準卸価格!X539*地区別掛け率!X539%,-入力!$E$10),IF(入力!$E$11=2,ROUNDUP(全国標準卸価格!X539*地区別掛け率!X539%,-入力!$E$10),IF(入力!$E$11=3,ROUND(全国標準卸価格!X539*地区別掛け率!X539%,-入力!$E$10),""))),全国標準卸価格!X539))</f>
        <v/>
      </c>
      <c r="Y539" s="109">
        <f>'6桁'!Y539</f>
        <v>0</v>
      </c>
    </row>
    <row r="540" spans="2:25" ht="30" customHeight="1">
      <c r="B540" s="503"/>
      <c r="C540" s="500" t="s">
        <v>375</v>
      </c>
      <c r="D540" s="605"/>
      <c r="E540" s="590" t="s">
        <v>2037</v>
      </c>
      <c r="F540" s="587"/>
      <c r="G540" s="342">
        <v>109</v>
      </c>
      <c r="H540" s="95" t="str">
        <f>IF(全国標準卸価格!H540="","",IF(ISNUMBER(全国標準卸価格!H540),IF(入力!$C$11=1,ROUNDDOWN(全国標準卸価格!H540*地区別掛け率!H540%,-入力!$C$10),IF(入力!$C$11=2,ROUNDUP(全国標準卸価格!H540*地区別掛け率!H540%,-入力!$C$10),IF(入力!$C$11=3,ROUND(全国標準卸価格!H540*地区別掛け率!H540%,-入力!$C$10),""))),全国標準卸価格!H540))</f>
        <v/>
      </c>
      <c r="I540" s="96">
        <f>'6桁'!I540</f>
        <v>0</v>
      </c>
      <c r="J540" s="95" t="str">
        <f>IF(全国標準卸価格!J540="","",IF(ISNUMBER(全国標準卸価格!J540),IF(入力!$C$11=1,ROUNDDOWN(全国標準卸価格!J540*地区別掛け率!J540%,-入力!$C$10),IF(入力!$C$11=2,ROUNDUP(全国標準卸価格!J540*地区別掛け率!J540%,-入力!$C$10),IF(入力!$C$11=3,ROUND(全国標準卸価格!J540*地区別掛け率!J540%,-入力!$C$10),""))),全国標準卸価格!J540))</f>
        <v/>
      </c>
      <c r="K540" s="96">
        <f>'6桁'!K540</f>
        <v>0</v>
      </c>
      <c r="L540" s="95" t="str">
        <f>IF(全国標準卸価格!L540="","",IF(ISNUMBER(全国標準卸価格!L540),IF(入力!$C$11=1,ROUNDDOWN(全国標準卸価格!L540*地区別掛け率!L540%,-入力!$C$10),IF(入力!$C$11=2,ROUNDUP(全国標準卸価格!L540*地区別掛け率!L540%,-入力!$C$10),IF(入力!$C$11=3,ROUND(全国標準卸価格!L540*地区別掛け率!L540%,-入力!$C$10),""))),全国標準卸価格!L540))</f>
        <v/>
      </c>
      <c r="M540" s="96">
        <f>'6桁'!M540</f>
        <v>0</v>
      </c>
      <c r="N540" s="95">
        <f>IF(全国標準卸価格!N540="","",IF(ISNUMBER(全国標準卸価格!N540),IF(入力!$C$11=1,ROUNDDOWN(全国標準卸価格!N540*地区別掛け率!N540%,-入力!$C$10),IF(入力!$C$11=2,ROUNDUP(全国標準卸価格!N540*地区別掛け率!N540%,-入力!$C$10),IF(入力!$C$11=3,ROUND(全国標準卸価格!N540*地区別掛け率!N540%,-入力!$C$10),""))),全国標準卸価格!N540))</f>
        <v>27300</v>
      </c>
      <c r="O540" s="96" t="str">
        <f>'6桁'!O540</f>
        <v>S
OWL</v>
      </c>
      <c r="P540" s="456" t="str">
        <f>IF(全国標準卸価格!P540="","",IF(ISNUMBER(全国標準卸価格!P540),IF(入力!$C$11=1,ROUNDDOWN(全国標準卸価格!P540*地区別掛け率!P540%,-入力!$C$10),IF(入力!$C$11=2,ROUNDUP(全国標準卸価格!P540*地区別掛け率!P540%,-入力!$C$10),IF(入力!$C$11=3,ROUND(全国標準卸価格!P540*地区別掛け率!P540%,-入力!$C$10),""))),全国標準卸価格!P540))</f>
        <v>卸価格設定なし</v>
      </c>
      <c r="Q540" s="96" t="str">
        <f>'6桁'!Q540</f>
        <v>⑧Q
WL</v>
      </c>
      <c r="R540" s="95" t="str">
        <f>IF(全国標準卸価格!R540="","",IF(ISNUMBER(全国標準卸価格!R540),IF(入力!$C$11=1,ROUNDDOWN(全国標準卸価格!R540*地区別掛け率!R540%,-入力!$C$10),IF(入力!$C$11=2,ROUNDUP(全国標準卸価格!R540*地区別掛け率!R540%,-入力!$C$10),IF(入力!$C$11=3,ROUND(全国標準卸価格!R540*地区別掛け率!R540%,-入力!$C$10),""))),全国標準卸価格!R540))</f>
        <v/>
      </c>
      <c r="S540" s="96">
        <f>'6桁'!S540</f>
        <v>0</v>
      </c>
      <c r="T540" s="95" t="str">
        <f>IF(全国標準卸価格!T540="","",IF(ISNUMBER(全国標準卸価格!T540),IF(入力!$C$11=1,ROUNDDOWN(全国標準卸価格!T540*地区別掛け率!T540%,-入力!$C$10),IF(入力!$C$11=2,ROUNDUP(全国標準卸価格!T540*地区別掛け率!T540%,-入力!$C$10),IF(入力!$C$11=3,ROUND(全国標準卸価格!T540*地区別掛け率!T540%,-入力!$C$10),""))),全国標準卸価格!T540))</f>
        <v/>
      </c>
      <c r="U540" s="96">
        <f>'6桁'!U540</f>
        <v>0</v>
      </c>
      <c r="V540" s="456" t="str">
        <f>IF(全国標準卸価格!V540="","",IF(ISNUMBER(全国標準卸価格!V540),IF(入力!$E$11=1,ROUNDDOWN(全国標準卸価格!V540*地区別掛け率!V540%,-入力!$E$10),IF(入力!$E$11=2,ROUNDUP(全国標準卸価格!V540*地区別掛け率!V540%,-入力!$E$10),IF(入力!$E$11=3,ROUND(全国標準卸価格!V540*地区別掛け率!V540%,-入力!$E$10),""))),全国標準卸価格!V540))</f>
        <v>卸価格設定なし</v>
      </c>
      <c r="W540" s="96" t="str">
        <f>'6桁'!W540</f>
        <v>T★</v>
      </c>
      <c r="X540" s="456" t="str">
        <f>IF(全国標準卸価格!X540="","",IF(ISNUMBER(全国標準卸価格!X540),IF(入力!$E$11=1,ROUNDDOWN(全国標準卸価格!X540*地区別掛け率!X540%,-入力!$E$10),IF(入力!$E$11=2,ROUNDUP(全国標準卸価格!X540*地区別掛け率!X540%,-入力!$E$10),IF(入力!$E$11=3,ROUND(全国標準卸価格!X540*地区別掛け率!X540%,-入力!$E$10),""))),全国標準卸価格!X540))</f>
        <v/>
      </c>
      <c r="Y540" s="109">
        <f>'6桁'!Y540</f>
        <v>0</v>
      </c>
    </row>
    <row r="541" spans="2:25" ht="30" customHeight="1">
      <c r="B541" s="503"/>
      <c r="C541" s="500" t="s">
        <v>376</v>
      </c>
      <c r="D541" s="605"/>
      <c r="E541" s="500">
        <v>107</v>
      </c>
      <c r="F541" s="587"/>
      <c r="G541" s="342">
        <v>111</v>
      </c>
      <c r="H541" s="95" t="str">
        <f>IF(全国標準卸価格!H541="","",IF(ISNUMBER(全国標準卸価格!H541),IF(入力!$C$11=1,ROUNDDOWN(全国標準卸価格!H541*地区別掛け率!H541%,-入力!$C$10),IF(入力!$C$11=2,ROUNDUP(全国標準卸価格!H541*地区別掛け率!H541%,-入力!$C$10),IF(入力!$C$11=3,ROUND(全国標準卸価格!H541*地区別掛け率!H541%,-入力!$C$10),""))),全国標準卸価格!H541))</f>
        <v/>
      </c>
      <c r="I541" s="96">
        <f>'6桁'!I541</f>
        <v>0</v>
      </c>
      <c r="J541" s="95" t="str">
        <f>IF(全国標準卸価格!J541="","",IF(ISNUMBER(全国標準卸価格!J541),IF(入力!$C$11=1,ROUNDDOWN(全国標準卸価格!J541*地区別掛け率!J541%,-入力!$C$10),IF(入力!$C$11=2,ROUNDUP(全国標準卸価格!J541*地区別掛け率!J541%,-入力!$C$10),IF(入力!$C$11=3,ROUND(全国標準卸価格!J541*地区別掛け率!J541%,-入力!$C$10),""))),全国標準卸価格!J541))</f>
        <v/>
      </c>
      <c r="K541" s="96">
        <f>'6桁'!K541</f>
        <v>0</v>
      </c>
      <c r="L541" s="95" t="str">
        <f>IF(全国標準卸価格!L541="","",IF(ISNUMBER(全国標準卸価格!L541),IF(入力!$C$11=1,ROUNDDOWN(全国標準卸価格!L541*地区別掛け率!L541%,-入力!$C$10),IF(入力!$C$11=2,ROUNDUP(全国標準卸価格!L541*地区別掛け率!L541%,-入力!$C$10),IF(入力!$C$11=3,ROUND(全国標準卸価格!L541*地区別掛け率!L541%,-入力!$C$10),""))),全国標準卸価格!L541))</f>
        <v/>
      </c>
      <c r="M541" s="96">
        <f>'6桁'!M541</f>
        <v>0</v>
      </c>
      <c r="N541" s="95">
        <f>IF(全国標準卸価格!N541="","",IF(ISNUMBER(全国標準卸価格!N541),IF(入力!$C$11=1,ROUNDDOWN(全国標準卸価格!N541*地区別掛け率!N541%,-入力!$C$10),IF(入力!$C$11=2,ROUNDUP(全国標準卸価格!N541*地区別掛け率!N541%,-入力!$C$10),IF(入力!$C$11=3,ROUND(全国標準卸価格!N541*地区別掛け率!N541%,-入力!$C$10),""))),全国標準卸価格!N541))</f>
        <v>28100</v>
      </c>
      <c r="O541" s="96" t="str">
        <f>'6桁'!O541</f>
        <v>T★
OWL</v>
      </c>
      <c r="P541" s="456" t="str">
        <f>IF(全国標準卸価格!P541="","",IF(ISNUMBER(全国標準卸価格!P541),IF(入力!$C$11=1,ROUNDDOWN(全国標準卸価格!P541*地区別掛け率!P541%,-入力!$C$10),IF(入力!$C$11=2,ROUNDUP(全国標準卸価格!P541*地区別掛け率!P541%,-入力!$C$10),IF(入力!$C$11=3,ROUND(全国標準卸価格!P541*地区別掛け率!P541%,-入力!$C$10),""))),全国標準卸価格!P541))</f>
        <v/>
      </c>
      <c r="Q541" s="96">
        <f>'6桁'!Q541</f>
        <v>0</v>
      </c>
      <c r="R541" s="95" t="str">
        <f>IF(全国標準卸価格!R541="","",IF(ISNUMBER(全国標準卸価格!R541),IF(入力!$C$11=1,ROUNDDOWN(全国標準卸価格!R541*地区別掛け率!R541%,-入力!$C$10),IF(入力!$C$11=2,ROUNDUP(全国標準卸価格!R541*地区別掛け率!R541%,-入力!$C$10),IF(入力!$C$11=3,ROUND(全国標準卸価格!R541*地区別掛け率!R541%,-入力!$C$10),""))),全国標準卸価格!R541))</f>
        <v/>
      </c>
      <c r="S541" s="96">
        <f>'6桁'!S541</f>
        <v>0</v>
      </c>
      <c r="T541" s="95" t="str">
        <f>IF(全国標準卸価格!T541="","",IF(ISNUMBER(全国標準卸価格!T541),IF(入力!$C$11=1,ROUNDDOWN(全国標準卸価格!T541*地区別掛け率!T541%,-入力!$C$10),IF(入力!$C$11=2,ROUNDUP(全国標準卸価格!T541*地区別掛け率!T541%,-入力!$C$10),IF(入力!$C$11=3,ROUND(全国標準卸価格!T541*地区別掛け率!T541%,-入力!$C$10),""))),全国標準卸価格!T541))</f>
        <v/>
      </c>
      <c r="U541" s="96">
        <f>'6桁'!U541</f>
        <v>0</v>
      </c>
      <c r="V541" s="456" t="str">
        <f>IF(全国標準卸価格!V541="","",IF(ISNUMBER(全国標準卸価格!V541),IF(入力!$E$11=1,ROUNDDOWN(全国標準卸価格!V541*地区別掛け率!V541%,-入力!$E$10),IF(入力!$E$11=2,ROUNDUP(全国標準卸価格!V541*地区別掛け率!V541%,-入力!$E$10),IF(入力!$E$11=3,ROUND(全国標準卸価格!V541*地区別掛け率!V541%,-入力!$E$10),""))),全国標準卸価格!V541))</f>
        <v/>
      </c>
      <c r="W541" s="96">
        <f>'6桁'!W541</f>
        <v>0</v>
      </c>
      <c r="X541" s="456" t="str">
        <f>IF(全国標準卸価格!X541="","",IF(ISNUMBER(全国標準卸価格!X541),IF(入力!$E$11=1,ROUNDDOWN(全国標準卸価格!X541*地区別掛け率!X541%,-入力!$E$10),IF(入力!$E$11=2,ROUNDUP(全国標準卸価格!X541*地区別掛け率!X541%,-入力!$E$10),IF(入力!$E$11=3,ROUND(全国標準卸価格!X541*地区別掛け率!X541%,-入力!$E$10),""))),全国標準卸価格!X541))</f>
        <v/>
      </c>
      <c r="Y541" s="20">
        <f>'6桁'!Y541</f>
        <v>0</v>
      </c>
    </row>
    <row r="542" spans="2:25" ht="30" customHeight="1">
      <c r="B542" s="503"/>
      <c r="C542" s="500" t="s">
        <v>377</v>
      </c>
      <c r="D542" s="605"/>
      <c r="E542" s="590" t="s">
        <v>2034</v>
      </c>
      <c r="F542" s="587"/>
      <c r="G542" s="342"/>
      <c r="H542" s="95" t="str">
        <f>IF(全国標準卸価格!H542="","",IF(ISNUMBER(全国標準卸価格!H542),IF(入力!$C$11=1,ROUNDDOWN(全国標準卸価格!H542*地区別掛け率!H542%,-入力!$C$10),IF(入力!$C$11=2,ROUNDUP(全国標準卸価格!H542*地区別掛け率!H542%,-入力!$C$10),IF(入力!$C$11=3,ROUND(全国標準卸価格!H542*地区別掛け率!H542%,-入力!$C$10),""))),全国標準卸価格!H542))</f>
        <v/>
      </c>
      <c r="I542" s="96">
        <f>'6桁'!I542</f>
        <v>0</v>
      </c>
      <c r="J542" s="95" t="str">
        <f>IF(全国標準卸価格!J542="","",IF(ISNUMBER(全国標準卸価格!J542),IF(入力!$C$11=1,ROUNDDOWN(全国標準卸価格!J542*地区別掛け率!J542%,-入力!$C$10),IF(入力!$C$11=2,ROUNDUP(全国標準卸価格!J542*地区別掛け率!J542%,-入力!$C$10),IF(入力!$C$11=3,ROUND(全国標準卸価格!J542*地区別掛け率!J542%,-入力!$C$10),""))),全国標準卸価格!J542))</f>
        <v/>
      </c>
      <c r="K542" s="96">
        <f>'6桁'!K542</f>
        <v>0</v>
      </c>
      <c r="L542" s="95">
        <f>IF(全国標準卸価格!L542="","",IF(ISNUMBER(全国標準卸価格!L542),IF(入力!$C$11=1,ROUNDDOWN(全国標準卸価格!L542*地区別掛け率!L542%,-入力!$C$10),IF(入力!$C$11=2,ROUNDUP(全国標準卸価格!L542*地区別掛け率!L542%,-入力!$C$10),IF(入力!$C$11=3,ROUND(全国標準卸価格!L542*地区別掛け率!L542%,-入力!$C$10),""))),全国標準卸価格!L542))</f>
        <v>27700</v>
      </c>
      <c r="M542" s="96" t="str">
        <f>'6桁'!M542</f>
        <v>H</v>
      </c>
      <c r="N542" s="95">
        <f>IF(全国標準卸価格!N542="","",IF(ISNUMBER(全国標準卸価格!N542),IF(入力!$C$11=1,ROUNDDOWN(全国標準卸価格!N542*地区別掛け率!N542%,-入力!$C$10),IF(入力!$C$11=2,ROUNDUP(全国標準卸価格!N542*地区別掛け率!N542%,-入力!$C$10),IF(入力!$C$11=3,ROUND(全国標準卸価格!N542*地区別掛け率!N542%,-入力!$C$10),""))),全国標準卸価格!N542))</f>
        <v>30300</v>
      </c>
      <c r="O542" s="96" t="str">
        <f>'6桁'!O542</f>
        <v>T
OWL</v>
      </c>
      <c r="P542" s="456" t="str">
        <f>IF(全国標準卸価格!P542="","",IF(ISNUMBER(全国標準卸価格!P542),IF(入力!$C$11=1,ROUNDDOWN(全国標準卸価格!P542*地区別掛け率!P542%,-入力!$C$10),IF(入力!$C$11=2,ROUNDUP(全国標準卸価格!P542*地区別掛け率!P542%,-入力!$C$10),IF(入力!$C$11=3,ROUND(全国標準卸価格!P542*地区別掛け率!P542%,-入力!$C$10),""))),全国標準卸価格!P542))</f>
        <v>卸価格設定なし</v>
      </c>
      <c r="Q542" s="96" t="str">
        <f>'6桁'!Q542</f>
        <v>⑩Q
WL</v>
      </c>
      <c r="R542" s="95">
        <f>IF(全国標準卸価格!R542="","",IF(ISNUMBER(全国標準卸価格!R542),IF(入力!$C$11=1,ROUNDDOWN(全国標準卸価格!R542*地区別掛け率!R542%,-入力!$C$10),IF(入力!$C$11=2,ROUNDUP(全国標準卸価格!R542*地区別掛け率!R542%,-入力!$C$10),IF(入力!$C$11=3,ROUND(全国標準卸価格!R542*地区別掛け率!R542%,-入力!$C$10),""))),全国標準卸価格!R542))</f>
        <v>30500</v>
      </c>
      <c r="S542" s="96" t="str">
        <f>'6桁'!S542</f>
        <v>Q
ワイド</v>
      </c>
      <c r="T542" s="95" t="str">
        <f>IF(全国標準卸価格!T542="","",IF(ISNUMBER(全国標準卸価格!T542),IF(入力!$C$11=1,ROUNDDOWN(全国標準卸価格!T542*地区別掛け率!T542%,-入力!$C$10),IF(入力!$C$11=2,ROUNDUP(全国標準卸価格!T542*地区別掛け率!T542%,-入力!$C$10),IF(入力!$C$11=3,ROUND(全国標準卸価格!T542*地区別掛け率!T542%,-入力!$C$10),""))),全国標準卸価格!T542))</f>
        <v/>
      </c>
      <c r="U542" s="96">
        <f>'6桁'!U542</f>
        <v>0</v>
      </c>
      <c r="V542" s="456" t="str">
        <f>IF(全国標準卸価格!V542="","",IF(ISNUMBER(全国標準卸価格!V542),IF(入力!$E$11=1,ROUNDDOWN(全国標準卸価格!V542*地区別掛け率!V542%,-入力!$E$10),IF(入力!$E$11=2,ROUNDUP(全国標準卸価格!V542*地区別掛け率!V542%,-入力!$E$10),IF(入力!$E$11=3,ROUND(全国標準卸価格!V542*地区別掛け率!V542%,-入力!$E$10),""))),全国標準卸価格!V542))</f>
        <v/>
      </c>
      <c r="W542" s="126">
        <f>'6桁'!W542</f>
        <v>0</v>
      </c>
      <c r="X542" s="456" t="str">
        <f>IF(全国標準卸価格!X542="","",IF(ISNUMBER(全国標準卸価格!X542),IF(入力!$E$11=1,ROUNDDOWN(全国標準卸価格!X542*地区別掛け率!X542%,-入力!$E$10),IF(入力!$E$11=2,ROUNDUP(全国標準卸価格!X542*地区別掛け率!X542%,-入力!$E$10),IF(入力!$E$11=3,ROUND(全国標準卸価格!X542*地区別掛け率!X542%,-入力!$E$10),""))),全国標準卸価格!X542))</f>
        <v/>
      </c>
      <c r="Y542" s="20">
        <f>'6桁'!Y542</f>
        <v>0</v>
      </c>
    </row>
    <row r="543" spans="2:25" ht="30" customHeight="1">
      <c r="B543" s="503"/>
      <c r="C543" s="500" t="s">
        <v>378</v>
      </c>
      <c r="D543" s="605"/>
      <c r="E543" s="500">
        <v>114</v>
      </c>
      <c r="F543" s="587"/>
      <c r="G543" s="342"/>
      <c r="H543" s="95" t="str">
        <f>IF(全国標準卸価格!H543="","",IF(ISNUMBER(全国標準卸価格!H543),IF(入力!$C$11=1,ROUNDDOWN(全国標準卸価格!H543*地区別掛け率!H543%,-入力!$C$10),IF(入力!$C$11=2,ROUNDUP(全国標準卸価格!H543*地区別掛け率!H543%,-入力!$C$10),IF(入力!$C$11=3,ROUND(全国標準卸価格!H543*地区別掛け率!H543%,-入力!$C$10),""))),全国標準卸価格!H543))</f>
        <v/>
      </c>
      <c r="I543" s="96">
        <f>'6桁'!I543</f>
        <v>0</v>
      </c>
      <c r="J543" s="95" t="str">
        <f>IF(全国標準卸価格!J543="","",IF(ISNUMBER(全国標準卸価格!J543),IF(入力!$C$11=1,ROUNDDOWN(全国標準卸価格!J543*地区別掛け率!J543%,-入力!$C$10),IF(入力!$C$11=2,ROUNDUP(全国標準卸価格!J543*地区別掛け率!J543%,-入力!$C$10),IF(入力!$C$11=3,ROUND(全国標準卸価格!J543*地区別掛け率!J543%,-入力!$C$10),""))),全国標準卸価格!J543))</f>
        <v/>
      </c>
      <c r="K543" s="96">
        <f>'6桁'!K543</f>
        <v>0</v>
      </c>
      <c r="L543" s="95" t="str">
        <f>IF(全国標準卸価格!L543="","",IF(ISNUMBER(全国標準卸価格!L543),IF(入力!$C$11=1,ROUNDDOWN(全国標準卸価格!L543*地区別掛け率!L543%,-入力!$C$10),IF(入力!$C$11=2,ROUNDUP(全国標準卸価格!L543*地区別掛け率!L543%,-入力!$C$10),IF(入力!$C$11=3,ROUND(全国標準卸価格!L543*地区別掛け率!L543%,-入力!$C$10),""))),全国標準卸価格!L543))</f>
        <v/>
      </c>
      <c r="M543" s="96">
        <f>'6桁'!M543</f>
        <v>0</v>
      </c>
      <c r="N543" s="95">
        <f>IF(全国標準卸価格!N543="","",IF(ISNUMBER(全国標準卸価格!N543),IF(入力!$C$11=1,ROUNDDOWN(全国標準卸価格!N543*地区別掛け率!N543%,-入力!$C$10),IF(入力!$C$11=2,ROUNDUP(全国標準卸価格!N543*地区別掛け率!N543%,-入力!$C$10),IF(入力!$C$11=3,ROUND(全国標準卸価格!N543*地区別掛け率!N543%,-入力!$C$10),""))),全国標準卸価格!N543))</f>
        <v>31200</v>
      </c>
      <c r="O543" s="96" t="str">
        <f>'6桁'!O543</f>
        <v>T
OWL</v>
      </c>
      <c r="P543" s="456" t="str">
        <f>IF(全国標準卸価格!P543="","",IF(ISNUMBER(全国標準卸価格!P543),IF(入力!$C$11=1,ROUNDDOWN(全国標準卸価格!P543*地区別掛け率!P543%,-入力!$C$10),IF(入力!$C$11=2,ROUNDUP(全国標準卸価格!P543*地区別掛け率!P543%,-入力!$C$10),IF(入力!$C$11=3,ROUND(全国標準卸価格!P543*地区別掛け率!P543%,-入力!$C$10),""))),全国標準卸価格!P543))</f>
        <v/>
      </c>
      <c r="Q543" s="96">
        <f>'6桁'!Q543</f>
        <v>0</v>
      </c>
      <c r="R543" s="95" t="str">
        <f>IF(全国標準卸価格!R543="","",IF(ISNUMBER(全国標準卸価格!R543),IF(入力!$C$11=1,ROUNDDOWN(全国標準卸価格!R543*地区別掛け率!R543%,-入力!$C$10),IF(入力!$C$11=2,ROUNDUP(全国標準卸価格!R543*地区別掛け率!R543%,-入力!$C$10),IF(入力!$C$11=3,ROUND(全国標準卸価格!R543*地区別掛け率!R543%,-入力!$C$10),""))),全国標準卸価格!R543))</f>
        <v/>
      </c>
      <c r="S543" s="96">
        <f>'6桁'!S543</f>
        <v>0</v>
      </c>
      <c r="T543" s="95" t="str">
        <f>IF(全国標準卸価格!T543="","",IF(ISNUMBER(全国標準卸価格!T543),IF(入力!$C$11=1,ROUNDDOWN(全国標準卸価格!T543*地区別掛け率!T543%,-入力!$C$10),IF(入力!$C$11=2,ROUNDUP(全国標準卸価格!T543*地区別掛け率!T543%,-入力!$C$10),IF(入力!$C$11=3,ROUND(全国標準卸価格!T543*地区別掛け率!T543%,-入力!$C$10),""))),全国標準卸価格!T543))</f>
        <v/>
      </c>
      <c r="U543" s="96">
        <f>'6桁'!U543</f>
        <v>0</v>
      </c>
      <c r="V543" s="456" t="str">
        <f>IF(全国標準卸価格!V543="","",IF(ISNUMBER(全国標準卸価格!V543),IF(入力!$E$11=1,ROUNDDOWN(全国標準卸価格!V543*地区別掛け率!V543%,-入力!$E$10),IF(入力!$E$11=2,ROUNDUP(全国標準卸価格!V543*地区別掛け率!V543%,-入力!$E$10),IF(入力!$E$11=3,ROUND(全国標準卸価格!V543*地区別掛け率!V543%,-入力!$E$10),""))),全国標準卸価格!V543))</f>
        <v/>
      </c>
      <c r="W543" s="126">
        <f>'6桁'!W543</f>
        <v>0</v>
      </c>
      <c r="X543" s="456" t="str">
        <f>IF(全国標準卸価格!X543="","",IF(ISNUMBER(全国標準卸価格!X543),IF(入力!$E$11=1,ROUNDDOWN(全国標準卸価格!X543*地区別掛け率!X543%,-入力!$E$10),IF(入力!$E$11=2,ROUNDUP(全国標準卸価格!X543*地区別掛け率!X543%,-入力!$E$10),IF(入力!$E$11=3,ROUND(全国標準卸価格!X543*地区別掛け率!X543%,-入力!$E$10),""))),全国標準卸価格!X543))</f>
        <v/>
      </c>
      <c r="Y543" s="20">
        <f>'6桁'!Y543</f>
        <v>0</v>
      </c>
    </row>
    <row r="544" spans="2:25" ht="30" customHeight="1">
      <c r="B544" s="503"/>
      <c r="C544" s="500" t="s">
        <v>2019</v>
      </c>
      <c r="D544" s="605"/>
      <c r="E544" s="500" t="s">
        <v>2025</v>
      </c>
      <c r="F544" s="587"/>
      <c r="G544" s="342"/>
      <c r="H544" s="95" t="str">
        <f>IF(全国標準卸価格!H544="","",IF(ISNUMBER(全国標準卸価格!H544),IF(入力!$C$11=1,ROUNDDOWN(全国標準卸価格!H544*地区別掛け率!H544%,-入力!$C$10),IF(入力!$C$11=2,ROUNDUP(全国標準卸価格!H544*地区別掛け率!H544%,-入力!$C$10),IF(入力!$C$11=3,ROUND(全国標準卸価格!H544*地区別掛け率!H544%,-入力!$C$10),""))),全国標準卸価格!H544))</f>
        <v/>
      </c>
      <c r="I544" s="96">
        <f>'6桁'!I544</f>
        <v>0</v>
      </c>
      <c r="J544" s="95" t="str">
        <f>IF(全国標準卸価格!J544="","",IF(ISNUMBER(全国標準卸価格!J544),IF(入力!$C$11=1,ROUNDDOWN(全国標準卸価格!J544*地区別掛け率!J544%,-入力!$C$10),IF(入力!$C$11=2,ROUNDUP(全国標準卸価格!J544*地区別掛け率!J544%,-入力!$C$10),IF(入力!$C$11=3,ROUND(全国標準卸価格!J544*地区別掛け率!J544%,-入力!$C$10),""))),全国標準卸価格!J544))</f>
        <v/>
      </c>
      <c r="K544" s="96">
        <f>'6桁'!K544</f>
        <v>0</v>
      </c>
      <c r="L544" s="95" t="str">
        <f>IF(全国標準卸価格!L544="","",IF(ISNUMBER(全国標準卸価格!L544),IF(入力!$C$11=1,ROUNDDOWN(全国標準卸価格!L544*地区別掛け率!L544%,-入力!$C$10),IF(入力!$C$11=2,ROUNDUP(全国標準卸価格!L544*地区別掛け率!L544%,-入力!$C$10),IF(入力!$C$11=3,ROUND(全国標準卸価格!L544*地区別掛け率!L544%,-入力!$C$10),""))),全国標準卸価格!L544))</f>
        <v/>
      </c>
      <c r="M544" s="96">
        <f>'6桁'!M544</f>
        <v>0</v>
      </c>
      <c r="N544" s="95" t="str">
        <f>IF(全国標準卸価格!N544="","",IF(ISNUMBER(全国標準卸価格!N544),IF(入力!$C$11=1,ROUNDDOWN(全国標準卸価格!N544*地区別掛け率!N544%,-入力!$C$10),IF(入力!$C$11=2,ROUNDUP(全国標準卸価格!N544*地区別掛け率!N544%,-入力!$C$10),IF(入力!$C$11=3,ROUND(全国標準卸価格!N544*地区別掛け率!N544%,-入力!$C$10),""))),全国標準卸価格!N544))</f>
        <v/>
      </c>
      <c r="O544" s="96">
        <f>'6桁'!O544</f>
        <v>0</v>
      </c>
      <c r="P544" s="456" t="str">
        <f>IF(全国標準卸価格!P544="","",IF(ISNUMBER(全国標準卸価格!P544),IF(入力!$C$11=1,ROUNDDOWN(全国標準卸価格!P544*地区別掛け率!P544%,-入力!$C$10),IF(入力!$C$11=2,ROUNDUP(全国標準卸価格!P544*地区別掛け率!P544%,-入力!$C$10),IF(入力!$C$11=3,ROUND(全国標準卸価格!P544*地区別掛け率!P544%,-入力!$C$10),""))),全国標準卸価格!P544))</f>
        <v>卸価格設定なし</v>
      </c>
      <c r="Q544" s="96" t="str">
        <f>'6桁'!Q544</f>
        <v>⑧Q
WL</v>
      </c>
      <c r="R544" s="95" t="str">
        <f>IF(全国標準卸価格!R544="","",IF(ISNUMBER(全国標準卸価格!R544),IF(入力!$C$11=1,ROUNDDOWN(全国標準卸価格!R544*地区別掛け率!R544%,-入力!$C$10),IF(入力!$C$11=2,ROUNDUP(全国標準卸価格!R544*地区別掛け率!R544%,-入力!$C$10),IF(入力!$C$11=3,ROUND(全国標準卸価格!R544*地区別掛け率!R544%,-入力!$C$10),""))),全国標準卸価格!R544))</f>
        <v/>
      </c>
      <c r="S544" s="96">
        <f>'6桁'!S544</f>
        <v>0</v>
      </c>
      <c r="T544" s="95" t="str">
        <f>IF(全国標準卸価格!T544="","",IF(ISNUMBER(全国標準卸価格!T544),IF(入力!$C$11=1,ROUNDDOWN(全国標準卸価格!T544*地区別掛け率!T544%,-入力!$C$10),IF(入力!$C$11=2,ROUNDUP(全国標準卸価格!T544*地区別掛け率!T544%,-入力!$C$10),IF(入力!$C$11=3,ROUND(全国標準卸価格!T544*地区別掛け率!T544%,-入力!$C$10),""))),全国標準卸価格!T544))</f>
        <v/>
      </c>
      <c r="U544" s="96">
        <f>'6桁'!U544</f>
        <v>0</v>
      </c>
      <c r="V544" s="456" t="str">
        <f>IF(全国標準卸価格!V544="","",IF(ISNUMBER(全国標準卸価格!V544),IF(入力!$E$11=1,ROUNDDOWN(全国標準卸価格!V544*地区別掛け率!V544%,-入力!$E$10),IF(入力!$E$11=2,ROUNDUP(全国標準卸価格!V544*地区別掛け率!V544%,-入力!$E$10),IF(入力!$E$11=3,ROUND(全国標準卸価格!V544*地区別掛け率!V544%,-入力!$E$10),""))),全国標準卸価格!V544))</f>
        <v/>
      </c>
      <c r="W544" s="126">
        <f>'6桁'!W544</f>
        <v>0</v>
      </c>
      <c r="X544" s="456" t="str">
        <f>IF(全国標準卸価格!X544="","",IF(ISNUMBER(全国標準卸価格!X544),IF(入力!$E$11=1,ROUNDDOWN(全国標準卸価格!X544*地区別掛け率!X544%,-入力!$E$10),IF(入力!$E$11=2,ROUNDUP(全国標準卸価格!X544*地区別掛け率!X544%,-入力!$E$10),IF(入力!$E$11=3,ROUND(全国標準卸価格!X544*地区別掛け率!X544%,-入力!$E$10),""))),全国標準卸価格!X544))</f>
        <v/>
      </c>
      <c r="Y544" s="20">
        <f>'6桁'!Y544</f>
        <v>0</v>
      </c>
    </row>
    <row r="545" spans="2:25" ht="30" customHeight="1">
      <c r="B545" s="503"/>
      <c r="C545" s="500" t="s">
        <v>2020</v>
      </c>
      <c r="D545" s="605"/>
      <c r="E545" s="500" t="s">
        <v>2026</v>
      </c>
      <c r="F545" s="587"/>
      <c r="G545" s="342"/>
      <c r="H545" s="95" t="str">
        <f>IF(全国標準卸価格!H545="","",IF(ISNUMBER(全国標準卸価格!H545),IF(入力!$C$11=1,ROUNDDOWN(全国標準卸価格!H545*地区別掛け率!H545%,-入力!$C$10),IF(入力!$C$11=2,ROUNDUP(全国標準卸価格!H545*地区別掛け率!H545%,-入力!$C$10),IF(入力!$C$11=3,ROUND(全国標準卸価格!H545*地区別掛け率!H545%,-入力!$C$10),""))),全国標準卸価格!H545))</f>
        <v/>
      </c>
      <c r="I545" s="96">
        <f>'6桁'!I545</f>
        <v>0</v>
      </c>
      <c r="J545" s="95" t="str">
        <f>IF(全国標準卸価格!J545="","",IF(ISNUMBER(全国標準卸価格!J545),IF(入力!$C$11=1,ROUNDDOWN(全国標準卸価格!J545*地区別掛け率!J545%,-入力!$C$10),IF(入力!$C$11=2,ROUNDUP(全国標準卸価格!J545*地区別掛け率!J545%,-入力!$C$10),IF(入力!$C$11=3,ROUND(全国標準卸価格!J545*地区別掛け率!J545%,-入力!$C$10),""))),全国標準卸価格!J545))</f>
        <v/>
      </c>
      <c r="K545" s="96">
        <f>'6桁'!K545</f>
        <v>0</v>
      </c>
      <c r="L545" s="95" t="str">
        <f>IF(全国標準卸価格!L545="","",IF(ISNUMBER(全国標準卸価格!L545),IF(入力!$C$11=1,ROUNDDOWN(全国標準卸価格!L545*地区別掛け率!L545%,-入力!$C$10),IF(入力!$C$11=2,ROUNDUP(全国標準卸価格!L545*地区別掛け率!L545%,-入力!$C$10),IF(入力!$C$11=3,ROUND(全国標準卸価格!L545*地区別掛け率!L545%,-入力!$C$10),""))),全国標準卸価格!L545))</f>
        <v/>
      </c>
      <c r="M545" s="96">
        <f>'6桁'!M545</f>
        <v>0</v>
      </c>
      <c r="N545" s="95" t="str">
        <f>IF(全国標準卸価格!N545="","",IF(ISNUMBER(全国標準卸価格!N545),IF(入力!$C$11=1,ROUNDDOWN(全国標準卸価格!N545*地区別掛け率!N545%,-入力!$C$10),IF(入力!$C$11=2,ROUNDUP(全国標準卸価格!N545*地区別掛け率!N545%,-入力!$C$10),IF(入力!$C$11=3,ROUND(全国標準卸価格!N545*地区別掛け率!N545%,-入力!$C$10),""))),全国標準卸価格!N545))</f>
        <v/>
      </c>
      <c r="O545" s="96">
        <f>'6桁'!O545</f>
        <v>0</v>
      </c>
      <c r="P545" s="456" t="str">
        <f>IF(全国標準卸価格!P545="","",IF(ISNUMBER(全国標準卸価格!P545),IF(入力!$C$11=1,ROUNDDOWN(全国標準卸価格!P545*地区別掛け率!P545%,-入力!$C$10),IF(入力!$C$11=2,ROUNDUP(全国標準卸価格!P545*地区別掛け率!P545%,-入力!$C$10),IF(入力!$C$11=3,ROUND(全国標準卸価格!P545*地区別掛け率!P545%,-入力!$C$10),""))),全国標準卸価格!P545))</f>
        <v>卸価格設定なし</v>
      </c>
      <c r="Q545" s="96" t="str">
        <f>'6桁'!Q545</f>
        <v>⑨Q
WL</v>
      </c>
      <c r="R545" s="95" t="str">
        <f>IF(全国標準卸価格!R545="","",IF(ISNUMBER(全国標準卸価格!R545),IF(入力!$C$11=1,ROUNDDOWN(全国標準卸価格!R545*地区別掛け率!R545%,-入力!$C$10),IF(入力!$C$11=2,ROUNDUP(全国標準卸価格!R545*地区別掛け率!R545%,-入力!$C$10),IF(入力!$C$11=3,ROUND(全国標準卸価格!R545*地区別掛け率!R545%,-入力!$C$10),""))),全国標準卸価格!R545))</f>
        <v/>
      </c>
      <c r="S545" s="96">
        <f>'6桁'!S545</f>
        <v>0</v>
      </c>
      <c r="T545" s="95" t="str">
        <f>IF(全国標準卸価格!T545="","",IF(ISNUMBER(全国標準卸価格!T545),IF(入力!$C$11=1,ROUNDDOWN(全国標準卸価格!T545*地区別掛け率!T545%,-入力!$C$10),IF(入力!$C$11=2,ROUNDUP(全国標準卸価格!T545*地区別掛け率!T545%,-入力!$C$10),IF(入力!$C$11=3,ROUND(全国標準卸価格!T545*地区別掛け率!T545%,-入力!$C$10),""))),全国標準卸価格!T545))</f>
        <v/>
      </c>
      <c r="U545" s="96">
        <f>'6桁'!U545</f>
        <v>0</v>
      </c>
      <c r="V545" s="456" t="str">
        <f>IF(全国標準卸価格!V545="","",IF(ISNUMBER(全国標準卸価格!V545),IF(入力!$E$11=1,ROUNDDOWN(全国標準卸価格!V545*地区別掛け率!V545%,-入力!$E$10),IF(入力!$E$11=2,ROUNDUP(全国標準卸価格!V545*地区別掛け率!V545%,-入力!$E$10),IF(入力!$E$11=3,ROUND(全国標準卸価格!V545*地区別掛け率!V545%,-入力!$E$10),""))),全国標準卸価格!V545))</f>
        <v/>
      </c>
      <c r="W545" s="126">
        <f>'6桁'!W545</f>
        <v>0</v>
      </c>
      <c r="X545" s="456" t="str">
        <f>IF(全国標準卸価格!X545="","",IF(ISNUMBER(全国標準卸価格!X545),IF(入力!$E$11=1,ROUNDDOWN(全国標準卸価格!X545*地区別掛け率!X545%,-入力!$E$10),IF(入力!$E$11=2,ROUNDUP(全国標準卸価格!X545*地区別掛け率!X545%,-入力!$E$10),IF(入力!$E$11=3,ROUND(全国標準卸価格!X545*地区別掛け率!X545%,-入力!$E$10),""))),全国標準卸価格!X545))</f>
        <v/>
      </c>
      <c r="Y545" s="20">
        <f>'6桁'!Y545</f>
        <v>0</v>
      </c>
    </row>
    <row r="546" spans="2:25" ht="30" customHeight="1">
      <c r="B546" s="503"/>
      <c r="C546" s="500" t="s">
        <v>2021</v>
      </c>
      <c r="D546" s="605"/>
      <c r="E546" s="500" t="s">
        <v>2027</v>
      </c>
      <c r="F546" s="587"/>
      <c r="G546" s="342"/>
      <c r="H546" s="95" t="str">
        <f>IF(全国標準卸価格!H546="","",IF(ISNUMBER(全国標準卸価格!H546),IF(入力!$C$11=1,ROUNDDOWN(全国標準卸価格!H546*地区別掛け率!H546%,-入力!$C$10),IF(入力!$C$11=2,ROUNDUP(全国標準卸価格!H546*地区別掛け率!H546%,-入力!$C$10),IF(入力!$C$11=3,ROUND(全国標準卸価格!H546*地区別掛け率!H546%,-入力!$C$10),""))),全国標準卸価格!H546))</f>
        <v/>
      </c>
      <c r="I546" s="96">
        <f>'6桁'!I546</f>
        <v>0</v>
      </c>
      <c r="J546" s="95" t="str">
        <f>IF(全国標準卸価格!J546="","",IF(ISNUMBER(全国標準卸価格!J546),IF(入力!$C$11=1,ROUNDDOWN(全国標準卸価格!J546*地区別掛け率!J546%,-入力!$C$10),IF(入力!$C$11=2,ROUNDUP(全国標準卸価格!J546*地区別掛け率!J546%,-入力!$C$10),IF(入力!$C$11=3,ROUND(全国標準卸価格!J546*地区別掛け率!J546%,-入力!$C$10),""))),全国標準卸価格!J546))</f>
        <v/>
      </c>
      <c r="K546" s="96">
        <f>'6桁'!K546</f>
        <v>0</v>
      </c>
      <c r="L546" s="95" t="str">
        <f>IF(全国標準卸価格!L546="","",IF(ISNUMBER(全国標準卸価格!L546),IF(入力!$C$11=1,ROUNDDOWN(全国標準卸価格!L546*地区別掛け率!L546%,-入力!$C$10),IF(入力!$C$11=2,ROUNDUP(全国標準卸価格!L546*地区別掛け率!L546%,-入力!$C$10),IF(入力!$C$11=3,ROUND(全国標準卸価格!L546*地区別掛け率!L546%,-入力!$C$10),""))),全国標準卸価格!L546))</f>
        <v/>
      </c>
      <c r="M546" s="96">
        <f>'6桁'!M546</f>
        <v>0</v>
      </c>
      <c r="N546" s="95" t="str">
        <f>IF(全国標準卸価格!N546="","",IF(ISNUMBER(全国標準卸価格!N546),IF(入力!$C$11=1,ROUNDDOWN(全国標準卸価格!N546*地区別掛け率!N546%,-入力!$C$10),IF(入力!$C$11=2,ROUNDUP(全国標準卸価格!N546*地区別掛け率!N546%,-入力!$C$10),IF(入力!$C$11=3,ROUND(全国標準卸価格!N546*地区別掛け率!N546%,-入力!$C$10),""))),全国標準卸価格!N546))</f>
        <v/>
      </c>
      <c r="O546" s="96">
        <f>'6桁'!O546</f>
        <v>0</v>
      </c>
      <c r="P546" s="456" t="str">
        <f>IF(全国標準卸価格!P546="","",IF(ISNUMBER(全国標準卸価格!P546),IF(入力!$C$11=1,ROUNDDOWN(全国標準卸価格!P546*地区別掛け率!P546%,-入力!$C$10),IF(入力!$C$11=2,ROUNDUP(全国標準卸価格!P546*地区別掛け率!P546%,-入力!$C$10),IF(入力!$C$11=3,ROUND(全国標準卸価格!P546*地区別掛け率!P546%,-入力!$C$10),""))),全国標準卸価格!P546))</f>
        <v>卸価格設定なし</v>
      </c>
      <c r="Q546" s="96" t="str">
        <f>'6桁'!Q546</f>
        <v>⑨Q
WL</v>
      </c>
      <c r="R546" s="95" t="str">
        <f>IF(全国標準卸価格!R546="","",IF(ISNUMBER(全国標準卸価格!R546),IF(入力!$C$11=1,ROUNDDOWN(全国標準卸価格!R546*地区別掛け率!R546%,-入力!$C$10),IF(入力!$C$11=2,ROUNDUP(全国標準卸価格!R546*地区別掛け率!R546%,-入力!$C$10),IF(入力!$C$11=3,ROUND(全国標準卸価格!R546*地区別掛け率!R546%,-入力!$C$10),""))),全国標準卸価格!R546))</f>
        <v/>
      </c>
      <c r="S546" s="96">
        <f>'6桁'!S546</f>
        <v>0</v>
      </c>
      <c r="T546" s="95" t="str">
        <f>IF(全国標準卸価格!T546="","",IF(ISNUMBER(全国標準卸価格!T546),IF(入力!$C$11=1,ROUNDDOWN(全国標準卸価格!T546*地区別掛け率!T546%,-入力!$C$10),IF(入力!$C$11=2,ROUNDUP(全国標準卸価格!T546*地区別掛け率!T546%,-入力!$C$10),IF(入力!$C$11=3,ROUND(全国標準卸価格!T546*地区別掛け率!T546%,-入力!$C$10),""))),全国標準卸価格!T546))</f>
        <v/>
      </c>
      <c r="U546" s="96">
        <f>'6桁'!U546</f>
        <v>0</v>
      </c>
      <c r="V546" s="456" t="str">
        <f>IF(全国標準卸価格!V546="","",IF(ISNUMBER(全国標準卸価格!V546),IF(入力!$E$11=1,ROUNDDOWN(全国標準卸価格!V546*地区別掛け率!V546%,-入力!$E$10),IF(入力!$E$11=2,ROUNDUP(全国標準卸価格!V546*地区別掛け率!V546%,-入力!$E$10),IF(入力!$E$11=3,ROUND(全国標準卸価格!V546*地区別掛け率!V546%,-入力!$E$10),""))),全国標準卸価格!V546))</f>
        <v/>
      </c>
      <c r="W546" s="126">
        <f>'6桁'!W546</f>
        <v>0</v>
      </c>
      <c r="X546" s="456" t="str">
        <f>IF(全国標準卸価格!X546="","",IF(ISNUMBER(全国標準卸価格!X546),IF(入力!$E$11=1,ROUNDDOWN(全国標準卸価格!X546*地区別掛け率!X546%,-入力!$E$10),IF(入力!$E$11=2,ROUNDUP(全国標準卸価格!X546*地区別掛け率!X546%,-入力!$E$10),IF(入力!$E$11=3,ROUND(全国標準卸価格!X546*地区別掛け率!X546%,-入力!$E$10),""))),全国標準卸価格!X546))</f>
        <v/>
      </c>
      <c r="Y546" s="20">
        <f>'6桁'!Y546</f>
        <v>0</v>
      </c>
    </row>
    <row r="547" spans="2:25" ht="30" customHeight="1">
      <c r="B547" s="503"/>
      <c r="C547" s="500" t="s">
        <v>379</v>
      </c>
      <c r="D547" s="605"/>
      <c r="E547" s="500">
        <v>91</v>
      </c>
      <c r="F547" s="587"/>
      <c r="G547" s="342"/>
      <c r="H547" s="95" t="str">
        <f>IF(全国標準卸価格!H547="","",IF(ISNUMBER(全国標準卸価格!H547),IF(入力!$C$11=1,ROUNDDOWN(全国標準卸価格!H547*地区別掛け率!H547%,-入力!$C$10),IF(入力!$C$11=2,ROUNDUP(全国標準卸価格!H547*地区別掛け率!H547%,-入力!$C$10),IF(入力!$C$11=3,ROUND(全国標準卸価格!H547*地区別掛け率!H547%,-入力!$C$10),""))),全国標準卸価格!H547))</f>
        <v/>
      </c>
      <c r="I547" s="96">
        <f>'6桁'!I547</f>
        <v>0</v>
      </c>
      <c r="J547" s="95" t="str">
        <f>IF(全国標準卸価格!J547="","",IF(ISNUMBER(全国標準卸価格!J547),IF(入力!$C$11=1,ROUNDDOWN(全国標準卸価格!J547*地区別掛け率!J547%,-入力!$C$10),IF(入力!$C$11=2,ROUNDUP(全国標準卸価格!J547*地区別掛け率!J547%,-入力!$C$10),IF(入力!$C$11=3,ROUND(全国標準卸価格!J547*地区別掛け率!J547%,-入力!$C$10),""))),全国標準卸価格!J547))</f>
        <v/>
      </c>
      <c r="K547" s="96">
        <f>'6桁'!K547</f>
        <v>0</v>
      </c>
      <c r="L547" s="95">
        <f>IF(全国標準卸価格!L547="","",IF(ISNUMBER(全国標準卸価格!L547),IF(入力!$C$11=1,ROUNDDOWN(全国標準卸価格!L547*地区別掛け率!L547%,-入力!$C$10),IF(入力!$C$11=2,ROUNDUP(全国標準卸価格!L547*地区別掛け率!L547%,-入力!$C$10),IF(入力!$C$11=3,ROUND(全国標準卸価格!L547*地区別掛け率!L547%,-入力!$C$10),""))),全国標準卸価格!L547))</f>
        <v>16400</v>
      </c>
      <c r="M547" s="96" t="str">
        <f>'6桁'!M547</f>
        <v>S</v>
      </c>
      <c r="N547" s="95">
        <f>IF(全国標準卸価格!N547="","",IF(ISNUMBER(全国標準卸価格!N547),IF(入力!$C$11=1,ROUNDDOWN(全国標準卸価格!N547*地区別掛け率!N547%,-入力!$C$10),IF(入力!$C$11=2,ROUNDUP(全国標準卸価格!N547*地区別掛け率!N547%,-入力!$C$10),IF(入力!$C$11=3,ROUND(全国標準卸価格!N547*地区別掛け率!N547%,-入力!$C$10),""))),全国標準卸価格!N547))</f>
        <v>17600</v>
      </c>
      <c r="O547" s="96" t="str">
        <f>'6桁'!O547</f>
        <v>S
RBL</v>
      </c>
      <c r="P547" s="456" t="str">
        <f>IF(全国標準卸価格!P547="","",IF(ISNUMBER(全国標準卸価格!P547),IF(入力!$C$11=1,ROUNDDOWN(全国標準卸価格!P547*地区別掛け率!P547%,-入力!$C$10),IF(入力!$C$11=2,ROUNDUP(全国標準卸価格!P547*地区別掛け率!P547%,-入力!$C$10),IF(入力!$C$11=3,ROUND(全国標準卸価格!P547*地区別掛け率!P547%,-入力!$C$10),""))),全国標準卸価格!P547))</f>
        <v/>
      </c>
      <c r="Q547" s="96">
        <f>'6桁'!Q547</f>
        <v>0</v>
      </c>
      <c r="R547" s="95" t="str">
        <f>IF(全国標準卸価格!R547="","",IF(ISNUMBER(全国標準卸価格!R547),IF(入力!$C$11=1,ROUNDDOWN(全国標準卸価格!R547*地区別掛け率!R547%,-入力!$C$10),IF(入力!$C$11=2,ROUNDUP(全国標準卸価格!R547*地区別掛け率!R547%,-入力!$C$10),IF(入力!$C$11=3,ROUND(全国標準卸価格!R547*地区別掛け率!R547%,-入力!$C$10),""))),全国標準卸価格!R547))</f>
        <v/>
      </c>
      <c r="S547" s="96">
        <f>'6桁'!S547</f>
        <v>0</v>
      </c>
      <c r="T547" s="95" t="str">
        <f>IF(全国標準卸価格!T547="","",IF(ISNUMBER(全国標準卸価格!T547),IF(入力!$C$11=1,ROUNDDOWN(全国標準卸価格!T547*地区別掛け率!T547%,-入力!$C$10),IF(入力!$C$11=2,ROUNDUP(全国標準卸価格!T547*地区別掛け率!T547%,-入力!$C$10),IF(入力!$C$11=3,ROUND(全国標準卸価格!T547*地区別掛け率!T547%,-入力!$C$10),""))),全国標準卸価格!T547))</f>
        <v/>
      </c>
      <c r="U547" s="96">
        <f>'6桁'!U547</f>
        <v>0</v>
      </c>
      <c r="V547" s="456" t="str">
        <f>IF(全国標準卸価格!V547="","",IF(ISNUMBER(全国標準卸価格!V547),IF(入力!$E$11=1,ROUNDDOWN(全国標準卸価格!V547*地区別掛け率!V547%,-入力!$E$10),IF(入力!$E$11=2,ROUNDUP(全国標準卸価格!V547*地区別掛け率!V547%,-入力!$E$10),IF(入力!$E$11=3,ROUND(全国標準卸価格!V547*地区別掛け率!V547%,-入力!$E$10),""))),全国標準卸価格!V547))</f>
        <v>卸価格設定なし</v>
      </c>
      <c r="W547" s="126" t="str">
        <f>'6桁'!W547</f>
        <v>S</v>
      </c>
      <c r="X547" s="456" t="str">
        <f>IF(全国標準卸価格!X547="","",IF(ISNUMBER(全国標準卸価格!X547),IF(入力!$E$11=1,ROUNDDOWN(全国標準卸価格!X547*地区別掛け率!X547%,-入力!$E$10),IF(入力!$E$11=2,ROUNDUP(全国標準卸価格!X547*地区別掛け率!X547%,-入力!$E$10),IF(入力!$E$11=3,ROUND(全国標準卸価格!X547*地区別掛け率!X547%,-入力!$E$10),""))),全国標準卸価格!X547))</f>
        <v/>
      </c>
      <c r="Y547" s="20">
        <f>'6桁'!Y547</f>
        <v>0</v>
      </c>
    </row>
    <row r="548" spans="2:25" ht="30" customHeight="1">
      <c r="B548" s="503"/>
      <c r="C548" s="500" t="s">
        <v>733</v>
      </c>
      <c r="D548" s="605"/>
      <c r="E548" s="500" t="s">
        <v>1349</v>
      </c>
      <c r="F548" s="587"/>
      <c r="G548" s="249"/>
      <c r="H548" s="319" t="str">
        <f>IF(全国標準卸価格!H548="","",IF(ISNUMBER(全国標準卸価格!H548),IF(入力!$C$11=1,ROUNDDOWN(全国標準卸価格!H548*地区別掛け率!H548%,-入力!$C$10),IF(入力!$C$11=2,ROUNDUP(全国標準卸価格!H548*地区別掛け率!H548%,-入力!$C$10),IF(入力!$C$11=3,ROUND(全国標準卸価格!H548*地区別掛け率!H548%,-入力!$C$10),""))),全国標準卸価格!H548))</f>
        <v/>
      </c>
      <c r="I548" s="359">
        <f>'6桁'!I548</f>
        <v>0</v>
      </c>
      <c r="J548" s="319" t="str">
        <f>IF(全国標準卸価格!J548="","",IF(ISNUMBER(全国標準卸価格!J548),IF(入力!$C$11=1,ROUNDDOWN(全国標準卸価格!J548*地区別掛け率!J548%,-入力!$C$10),IF(入力!$C$11=2,ROUNDUP(全国標準卸価格!J548*地区別掛け率!J548%,-入力!$C$10),IF(入力!$C$11=3,ROUND(全国標準卸価格!J548*地区別掛け率!J548%,-入力!$C$10),""))),全国標準卸価格!J548))</f>
        <v/>
      </c>
      <c r="K548" s="359">
        <f>'6桁'!K548</f>
        <v>0</v>
      </c>
      <c r="L548" s="319" t="str">
        <f>IF(全国標準卸価格!L548="","",IF(ISNUMBER(全国標準卸価格!L548),IF(入力!$C$11=1,ROUNDDOWN(全国標準卸価格!L548*地区別掛け率!L548%,-入力!$C$10),IF(入力!$C$11=2,ROUNDUP(全国標準卸価格!L548*地区別掛け率!L548%,-入力!$C$10),IF(入力!$C$11=3,ROUND(全国標準卸価格!L548*地区別掛け率!L548%,-入力!$C$10),""))),全国標準卸価格!L548))</f>
        <v/>
      </c>
      <c r="M548" s="359">
        <f>'6桁'!M548</f>
        <v>0</v>
      </c>
      <c r="N548" s="319" t="str">
        <f>IF(全国標準卸価格!N548="","",IF(ISNUMBER(全国標準卸価格!N548),IF(入力!$C$11=1,ROUNDDOWN(全国標準卸価格!N548*地区別掛け率!N548%,-入力!$C$10),IF(入力!$C$11=2,ROUNDUP(全国標準卸価格!N548*地区別掛け率!N548%,-入力!$C$10),IF(入力!$C$11=3,ROUND(全国標準卸価格!N548*地区別掛け率!N548%,-入力!$C$10),""))),全国標準卸価格!N548))</f>
        <v/>
      </c>
      <c r="O548" s="359">
        <f>'6桁'!O548</f>
        <v>0</v>
      </c>
      <c r="P548" s="474" t="str">
        <f>IF(全国標準卸価格!P548="","",IF(ISNUMBER(全国標準卸価格!P548),IF(入力!$C$11=1,ROUNDDOWN(全国標準卸価格!P548*地区別掛け率!P548%,-入力!$C$10),IF(入力!$C$11=2,ROUNDUP(全国標準卸価格!P548*地区別掛け率!P548%,-入力!$C$10),IF(入力!$C$11=3,ROUND(全国標準卸価格!P548*地区別掛け率!P548%,-入力!$C$10),""))),全国標準卸価格!P548))</f>
        <v>卸価格設定なし</v>
      </c>
      <c r="Q548" s="359" t="str">
        <f>'6桁'!Q548</f>
        <v>⑨N
WL</v>
      </c>
      <c r="R548" s="319" t="str">
        <f>IF(全国標準卸価格!R548="","",IF(ISNUMBER(全国標準卸価格!R548),IF(入力!$C$11=1,ROUNDDOWN(全国標準卸価格!R548*地区別掛け率!R548%,-入力!$C$10),IF(入力!$C$11=2,ROUNDUP(全国標準卸価格!R548*地区別掛け率!R548%,-入力!$C$10),IF(入力!$C$11=3,ROUND(全国標準卸価格!R548*地区別掛け率!R548%,-入力!$C$10),""))),全国標準卸価格!R548))</f>
        <v/>
      </c>
      <c r="S548" s="359">
        <f>'6桁'!S548</f>
        <v>0</v>
      </c>
      <c r="T548" s="319" t="str">
        <f>IF(全国標準卸価格!T548="","",IF(ISNUMBER(全国標準卸価格!T548),IF(入力!$C$11=1,ROUNDDOWN(全国標準卸価格!T548*地区別掛け率!T548%,-入力!$C$10),IF(入力!$C$11=2,ROUNDUP(全国標準卸価格!T548*地区別掛け率!T548%,-入力!$C$10),IF(入力!$C$11=3,ROUND(全国標準卸価格!T548*地区別掛け率!T548%,-入力!$C$10),""))),全国標準卸価格!T548))</f>
        <v/>
      </c>
      <c r="U548" s="359">
        <f>'6桁'!U548</f>
        <v>0</v>
      </c>
      <c r="V548" s="474" t="str">
        <f>IF(全国標準卸価格!V548="","",IF(ISNUMBER(全国標準卸価格!V548),IF(入力!$E$11=1,ROUNDDOWN(全国標準卸価格!V548*地区別掛け率!V548%,-入力!$E$10),IF(入力!$E$11=2,ROUNDUP(全国標準卸価格!V548*地区別掛け率!V548%,-入力!$E$10),IF(入力!$E$11=3,ROUND(全国標準卸価格!V548*地区別掛け率!V548%,-入力!$E$10),""))),全国標準卸価格!V548))</f>
        <v/>
      </c>
      <c r="W548" s="132">
        <f>'6桁'!W548</f>
        <v>0</v>
      </c>
      <c r="X548" s="474" t="str">
        <f>IF(全国標準卸価格!X548="","",IF(ISNUMBER(全国標準卸価格!X548),IF(入力!$E$11=1,ROUNDDOWN(全国標準卸価格!X548*地区別掛け率!X548%,-入力!$E$10),IF(入力!$E$11=2,ROUNDUP(全国標準卸価格!X548*地区別掛け率!X548%,-入力!$E$10),IF(入力!$E$11=3,ROUND(全国標準卸価格!X548*地区別掛け率!X548%,-入力!$E$10),""))),全国標準卸価格!X548))</f>
        <v>卸価格設定なし</v>
      </c>
      <c r="Y548" s="236" t="str">
        <f>'6桁'!Y548</f>
        <v>L</v>
      </c>
    </row>
    <row r="549" spans="2:25" ht="30" customHeight="1">
      <c r="B549" s="503"/>
      <c r="C549" s="500" t="s">
        <v>2022</v>
      </c>
      <c r="D549" s="605"/>
      <c r="E549" s="500" t="s">
        <v>2028</v>
      </c>
      <c r="F549" s="587"/>
      <c r="G549" s="249"/>
      <c r="H549" s="319" t="str">
        <f>IF(全国標準卸価格!H549="","",IF(ISNUMBER(全国標準卸価格!H549),IF(入力!$C$11=1,ROUNDDOWN(全国標準卸価格!H549*地区別掛け率!H549%,-入力!$C$10),IF(入力!$C$11=2,ROUNDUP(全国標準卸価格!H549*地区別掛け率!H549%,-入力!$C$10),IF(入力!$C$11=3,ROUND(全国標準卸価格!H549*地区別掛け率!H549%,-入力!$C$10),""))),全国標準卸価格!H549))</f>
        <v/>
      </c>
      <c r="I549" s="359">
        <f>'6桁'!I549</f>
        <v>0</v>
      </c>
      <c r="J549" s="319" t="str">
        <f>IF(全国標準卸価格!J549="","",IF(ISNUMBER(全国標準卸価格!J549),IF(入力!$C$11=1,ROUNDDOWN(全国標準卸価格!J549*地区別掛け率!J549%,-入力!$C$10),IF(入力!$C$11=2,ROUNDUP(全国標準卸価格!J549*地区別掛け率!J549%,-入力!$C$10),IF(入力!$C$11=3,ROUND(全国標準卸価格!J549*地区別掛け率!J549%,-入力!$C$10),""))),全国標準卸価格!J549))</f>
        <v/>
      </c>
      <c r="K549" s="359">
        <f>'6桁'!K549</f>
        <v>0</v>
      </c>
      <c r="L549" s="319" t="str">
        <f>IF(全国標準卸価格!L549="","",IF(ISNUMBER(全国標準卸価格!L549),IF(入力!$C$11=1,ROUNDDOWN(全国標準卸価格!L549*地区別掛け率!L549%,-入力!$C$10),IF(入力!$C$11=2,ROUNDUP(全国標準卸価格!L549*地区別掛け率!L549%,-入力!$C$10),IF(入力!$C$11=3,ROUND(全国標準卸価格!L549*地区別掛け率!L549%,-入力!$C$10),""))),全国標準卸価格!L549))</f>
        <v/>
      </c>
      <c r="M549" s="359">
        <f>'6桁'!M549</f>
        <v>0</v>
      </c>
      <c r="N549" s="319" t="str">
        <f>IF(全国標準卸価格!N549="","",IF(ISNUMBER(全国標準卸価格!N549),IF(入力!$C$11=1,ROUNDDOWN(全国標準卸価格!N549*地区別掛け率!N549%,-入力!$C$10),IF(入力!$C$11=2,ROUNDUP(全国標準卸価格!N549*地区別掛け率!N549%,-入力!$C$10),IF(入力!$C$11=3,ROUND(全国標準卸価格!N549*地区別掛け率!N549%,-入力!$C$10),""))),全国標準卸価格!N549))</f>
        <v/>
      </c>
      <c r="O549" s="359">
        <f>'6桁'!O549</f>
        <v>0</v>
      </c>
      <c r="P549" s="474" t="str">
        <f>IF(全国標準卸価格!P549="","",IF(ISNUMBER(全国標準卸価格!P549),IF(入力!$C$11=1,ROUNDDOWN(全国標準卸価格!P549*地区別掛け率!P549%,-入力!$C$10),IF(入力!$C$11=2,ROUNDUP(全国標準卸価格!P549*地区別掛け率!P549%,-入力!$C$10),IF(入力!$C$11=3,ROUND(全国標準卸価格!P549*地区別掛け率!P549%,-入力!$C$10),""))),全国標準卸価格!P549))</f>
        <v>卸価格設定なし</v>
      </c>
      <c r="Q549" s="359" t="str">
        <f>'6桁'!Q549</f>
        <v>⑧Q
WL</v>
      </c>
      <c r="R549" s="319" t="str">
        <f>IF(全国標準卸価格!R549="","",IF(ISNUMBER(全国標準卸価格!R549),IF(入力!$C$11=1,ROUNDDOWN(全国標準卸価格!R549*地区別掛け率!R549%,-入力!$C$10),IF(入力!$C$11=2,ROUNDUP(全国標準卸価格!R549*地区別掛け率!R549%,-入力!$C$10),IF(入力!$C$11=3,ROUND(全国標準卸価格!R549*地区別掛け率!R549%,-入力!$C$10),""))),全国標準卸価格!R549))</f>
        <v/>
      </c>
      <c r="S549" s="359">
        <f>'6桁'!S549</f>
        <v>0</v>
      </c>
      <c r="T549" s="319" t="str">
        <f>IF(全国標準卸価格!T549="","",IF(ISNUMBER(全国標準卸価格!T549),IF(入力!$C$11=1,ROUNDDOWN(全国標準卸価格!T549*地区別掛け率!T549%,-入力!$C$10),IF(入力!$C$11=2,ROUNDUP(全国標準卸価格!T549*地区別掛け率!T549%,-入力!$C$10),IF(入力!$C$11=3,ROUND(全国標準卸価格!T549*地区別掛け率!T549%,-入力!$C$10),""))),全国標準卸価格!T549))</f>
        <v/>
      </c>
      <c r="U549" s="359">
        <f>'6桁'!U549</f>
        <v>0</v>
      </c>
      <c r="V549" s="474" t="str">
        <f>IF(全国標準卸価格!V549="","",IF(ISNUMBER(全国標準卸価格!V549),IF(入力!$E$11=1,ROUNDDOWN(全国標準卸価格!V549*地区別掛け率!V549%,-入力!$E$10),IF(入力!$E$11=2,ROUNDUP(全国標準卸価格!V549*地区別掛け率!V549%,-入力!$E$10),IF(入力!$E$11=3,ROUND(全国標準卸価格!V549*地区別掛け率!V549%,-入力!$E$10),""))),全国標準卸価格!V549))</f>
        <v/>
      </c>
      <c r="W549" s="132">
        <f>'6桁'!W549</f>
        <v>0</v>
      </c>
      <c r="X549" s="474" t="str">
        <f>IF(全国標準卸価格!X549="","",IF(ISNUMBER(全国標準卸価格!X549),IF(入力!$E$11=1,ROUNDDOWN(全国標準卸価格!X549*地区別掛け率!X549%,-入力!$E$10),IF(入力!$E$11=2,ROUNDUP(全国標準卸価格!X549*地区別掛け率!X549%,-入力!$E$10),IF(入力!$E$11=3,ROUND(全国標準卸価格!X549*地区別掛け率!X549%,-入力!$E$10),""))),全国標準卸価格!X549))</f>
        <v/>
      </c>
      <c r="Y549" s="236">
        <f>'6桁'!Y549</f>
        <v>0</v>
      </c>
    </row>
    <row r="550" spans="2:25" ht="30" customHeight="1">
      <c r="B550" s="504"/>
      <c r="C550" s="560" t="s">
        <v>2023</v>
      </c>
      <c r="D550" s="607"/>
      <c r="E550" s="560" t="s">
        <v>2004</v>
      </c>
      <c r="F550" s="592"/>
      <c r="G550" s="354"/>
      <c r="H550" s="111" t="str">
        <f>IF(全国標準卸価格!H550="","",IF(ISNUMBER(全国標準卸価格!H550),IF(入力!$C$11=1,ROUNDDOWN(全国標準卸価格!H550*地区別掛け率!H550%,-入力!$C$10),IF(入力!$C$11=2,ROUNDUP(全国標準卸価格!H550*地区別掛け率!H550%,-入力!$C$10),IF(入力!$C$11=3,ROUND(全国標準卸価格!H550*地区別掛け率!H550%,-入力!$C$10),""))),全国標準卸価格!H550))</f>
        <v/>
      </c>
      <c r="I550" s="99">
        <f>'6桁'!I550</f>
        <v>0</v>
      </c>
      <c r="J550" s="111" t="str">
        <f>IF(全国標準卸価格!J550="","",IF(ISNUMBER(全国標準卸価格!J550),IF(入力!$C$11=1,ROUNDDOWN(全国標準卸価格!J550*地区別掛け率!J550%,-入力!$C$10),IF(入力!$C$11=2,ROUNDUP(全国標準卸価格!J550*地区別掛け率!J550%,-入力!$C$10),IF(入力!$C$11=3,ROUND(全国標準卸価格!J550*地区別掛け率!J550%,-入力!$C$10),""))),全国標準卸価格!J550))</f>
        <v/>
      </c>
      <c r="K550" s="99">
        <f>'6桁'!K550</f>
        <v>0</v>
      </c>
      <c r="L550" s="111" t="str">
        <f>IF(全国標準卸価格!L550="","",IF(ISNUMBER(全国標準卸価格!L550),IF(入力!$C$11=1,ROUNDDOWN(全国標準卸価格!L550*地区別掛け率!L550%,-入力!$C$10),IF(入力!$C$11=2,ROUNDUP(全国標準卸価格!L550*地区別掛け率!L550%,-入力!$C$10),IF(入力!$C$11=3,ROUND(全国標準卸価格!L550*地区別掛け率!L550%,-入力!$C$10),""))),全国標準卸価格!L550))</f>
        <v/>
      </c>
      <c r="M550" s="99">
        <f>'6桁'!M550</f>
        <v>0</v>
      </c>
      <c r="N550" s="111" t="str">
        <f>IF(全国標準卸価格!N550="","",IF(ISNUMBER(全国標準卸価格!N550),IF(入力!$C$11=1,ROUNDDOWN(全国標準卸価格!N550*地区別掛け率!N550%,-入力!$C$10),IF(入力!$C$11=2,ROUNDUP(全国標準卸価格!N550*地区別掛け率!N550%,-入力!$C$10),IF(入力!$C$11=3,ROUND(全国標準卸価格!N550*地区別掛け率!N550%,-入力!$C$10),""))),全国標準卸価格!N550))</f>
        <v/>
      </c>
      <c r="O550" s="99">
        <f>'6桁'!O550</f>
        <v>0</v>
      </c>
      <c r="P550" s="458" t="str">
        <f>IF(全国標準卸価格!P550="","",IF(ISNUMBER(全国標準卸価格!P550),IF(入力!$C$11=1,ROUNDDOWN(全国標準卸価格!P550*地区別掛け率!P550%,-入力!$C$10),IF(入力!$C$11=2,ROUNDUP(全国標準卸価格!P550*地区別掛け率!P550%,-入力!$C$10),IF(入力!$C$11=3,ROUND(全国標準卸価格!P550*地区別掛け率!P550%,-入力!$C$10),""))),全国標準卸価格!P550))</f>
        <v>卸価格設定なし</v>
      </c>
      <c r="Q550" s="99" t="str">
        <f>'6桁'!Q550</f>
        <v>⑩Q
WL</v>
      </c>
      <c r="R550" s="111" t="str">
        <f>IF(全国標準卸価格!R550="","",IF(ISNUMBER(全国標準卸価格!R550),IF(入力!$C$11=1,ROUNDDOWN(全国標準卸価格!R550*地区別掛け率!R550%,-入力!$C$10),IF(入力!$C$11=2,ROUNDUP(全国標準卸価格!R550*地区別掛け率!R550%,-入力!$C$10),IF(入力!$C$11=3,ROUND(全国標準卸価格!R550*地区別掛け率!R550%,-入力!$C$10),""))),全国標準卸価格!R550))</f>
        <v/>
      </c>
      <c r="S550" s="99">
        <f>'6桁'!S550</f>
        <v>0</v>
      </c>
      <c r="T550" s="111" t="str">
        <f>IF(全国標準卸価格!T550="","",IF(ISNUMBER(全国標準卸価格!T550),IF(入力!$C$11=1,ROUNDDOWN(全国標準卸価格!T550*地区別掛け率!T550%,-入力!$C$10),IF(入力!$C$11=2,ROUNDUP(全国標準卸価格!T550*地区別掛け率!T550%,-入力!$C$10),IF(入力!$C$11=3,ROUND(全国標準卸価格!T550*地区別掛け率!T550%,-入力!$C$10),""))),全国標準卸価格!T550))</f>
        <v/>
      </c>
      <c r="U550" s="99">
        <f>'6桁'!U550</f>
        <v>0</v>
      </c>
      <c r="V550" s="458" t="str">
        <f>IF(全国標準卸価格!V550="","",IF(ISNUMBER(全国標準卸価格!V550),IF(入力!$E$11=1,ROUNDDOWN(全国標準卸価格!V550*地区別掛け率!V550%,-入力!$E$10),IF(入力!$E$11=2,ROUNDUP(全国標準卸価格!V550*地区別掛け率!V550%,-入力!$E$10),IF(入力!$E$11=3,ROUND(全国標準卸価格!V550*地区別掛け率!V550%,-入力!$E$10),""))),全国標準卸価格!V550))</f>
        <v/>
      </c>
      <c r="W550" s="142">
        <f>'6桁'!W550</f>
        <v>0</v>
      </c>
      <c r="X550" s="458" t="str">
        <f>IF(全国標準卸価格!X550="","",IF(ISNUMBER(全国標準卸価格!X550),IF(入力!$E$11=1,ROUNDDOWN(全国標準卸価格!X550*地区別掛け率!X550%,-入力!$E$10),IF(入力!$E$11=2,ROUNDUP(全国標準卸価格!X550*地区別掛け率!X550%,-入力!$E$10),IF(入力!$E$11=3,ROUND(全国標準卸価格!X550*地区別掛け率!X550%,-入力!$E$10),""))),全国標準卸価格!X550))</f>
        <v/>
      </c>
      <c r="Y550" s="98">
        <f>'6桁'!Y550</f>
        <v>0</v>
      </c>
    </row>
    <row r="551" spans="2:25" ht="30" customHeight="1">
      <c r="B551" s="543">
        <v>15</v>
      </c>
      <c r="C551" s="553" t="s">
        <v>353</v>
      </c>
      <c r="D551" s="554"/>
      <c r="E551" s="576">
        <v>96</v>
      </c>
      <c r="F551" s="593"/>
      <c r="G551" s="361"/>
      <c r="H551" s="94" t="str">
        <f>IF(全国標準卸価格!H551="","",IF(ISNUMBER(全国標準卸価格!H551),IF(入力!$C$11=1,ROUNDDOWN(全国標準卸価格!H551*地区別掛け率!H551%,-入力!$C$10),IF(入力!$C$11=2,ROUNDUP(全国標準卸価格!H551*地区別掛け率!H551%,-入力!$C$10),IF(入力!$C$11=3,ROUND(全国標準卸価格!H551*地区別掛け率!H551%,-入力!$C$10),""))),全国標準卸価格!H551))</f>
        <v/>
      </c>
      <c r="I551" s="360">
        <f>'6桁'!I551</f>
        <v>0</v>
      </c>
      <c r="J551" s="94" t="str">
        <f>IF(全国標準卸価格!J551="","",IF(ISNUMBER(全国標準卸価格!J551),IF(入力!$C$11=1,ROUNDDOWN(全国標準卸価格!J551*地区別掛け率!J551%,-入力!$C$10),IF(入力!$C$11=2,ROUNDUP(全国標準卸価格!J551*地区別掛け率!J551%,-入力!$C$10),IF(入力!$C$11=3,ROUND(全国標準卸価格!J551*地区別掛け率!J551%,-入力!$C$10),""))),全国標準卸価格!J551))</f>
        <v/>
      </c>
      <c r="K551" s="360">
        <f>'6桁'!K551</f>
        <v>0</v>
      </c>
      <c r="L551" s="94">
        <f>IF(全国標準卸価格!L551="","",IF(ISNUMBER(全国標準卸価格!L551),IF(入力!$C$11=1,ROUNDDOWN(全国標準卸価格!L551*地区別掛け率!L551%,-入力!$C$10),IF(入力!$C$11=2,ROUNDUP(全国標準卸価格!L551*地区別掛け率!L551%,-入力!$C$10),IF(入力!$C$11=3,ROUND(全国標準卸価格!L551*地区別掛け率!L551%,-入力!$C$10),""))),全国標準卸価格!L551))</f>
        <v>19000</v>
      </c>
      <c r="M551" s="360" t="str">
        <f>'6桁'!M551</f>
        <v>H
PT3</v>
      </c>
      <c r="N551" s="94">
        <f>IF(全国標準卸価格!N551="","",IF(ISNUMBER(全国標準卸価格!N551),IF(入力!$C$11=1,ROUNDDOWN(全国標準卸価格!N551*地区別掛け率!N551%,-入力!$C$10),IF(入力!$C$11=2,ROUNDUP(全国標準卸価格!N551*地区別掛け率!N551%,-入力!$C$10),IF(入力!$C$11=3,ROUND(全国標準卸価格!N551*地区別掛け率!N551%,-入力!$C$10),""))),全国標準卸価格!N551))</f>
        <v>20500</v>
      </c>
      <c r="O551" s="360" t="str">
        <f>'6桁'!O551</f>
        <v>T
OWL</v>
      </c>
      <c r="P551" s="475" t="str">
        <f>IF(全国標準卸価格!P551="","",IF(ISNUMBER(全国標準卸価格!P551),IF(入力!$C$11=1,ROUNDDOWN(全国標準卸価格!P551*地区別掛け率!P551%,-入力!$C$10),IF(入力!$C$11=2,ROUNDUP(全国標準卸価格!P551*地区別掛け率!P551%,-入力!$C$10),IF(入力!$C$11=3,ROUND(全国標準卸価格!P551*地区別掛け率!P551%,-入力!$C$10),""))),全国標準卸価格!P551))</f>
        <v/>
      </c>
      <c r="Q551" s="360">
        <f>'6桁'!Q551</f>
        <v>0</v>
      </c>
      <c r="R551" s="94" t="str">
        <f>IF(全国標準卸価格!R551="","",IF(ISNUMBER(全国標準卸価格!R551),IF(入力!$C$11=1,ROUNDDOWN(全国標準卸価格!R551*地区別掛け率!R551%,-入力!$C$10),IF(入力!$C$11=2,ROUNDUP(全国標準卸価格!R551*地区別掛け率!R551%,-入力!$C$10),IF(入力!$C$11=3,ROUND(全国標準卸価格!R551*地区別掛け率!R551%,-入力!$C$10),""))),全国標準卸価格!R551))</f>
        <v/>
      </c>
      <c r="S551" s="360">
        <f>'6桁'!S551</f>
        <v>0</v>
      </c>
      <c r="T551" s="94" t="str">
        <f>IF(全国標準卸価格!T551="","",IF(ISNUMBER(全国標準卸価格!T551),IF(入力!$C$11=1,ROUNDDOWN(全国標準卸価格!T551*地区別掛け率!T551%,-入力!$C$10),IF(入力!$C$11=2,ROUNDUP(全国標準卸価格!T551*地区別掛け率!T551%,-入力!$C$10),IF(入力!$C$11=3,ROUND(全国標準卸価格!T551*地区別掛け率!T551%,-入力!$C$10),""))),全国標準卸価格!T551))</f>
        <v/>
      </c>
      <c r="U551" s="360">
        <f>'6桁'!U551</f>
        <v>0</v>
      </c>
      <c r="V551" s="475" t="str">
        <f>IF(全国標準卸価格!V551="","",IF(ISNUMBER(全国標準卸価格!V551),IF(入力!$E$11=1,ROUNDDOWN(全国標準卸価格!V551*地区別掛け率!V551%,-入力!$E$10),IF(入力!$E$11=2,ROUNDUP(全国標準卸価格!V551*地区別掛け率!V551%,-入力!$E$10),IF(入力!$E$11=3,ROUND(全国標準卸価格!V551*地区別掛け率!V551%,-入力!$E$10),""))),全国標準卸価格!V551))</f>
        <v/>
      </c>
      <c r="W551" s="133">
        <f>'6桁'!W551</f>
        <v>0</v>
      </c>
      <c r="X551" s="475" t="str">
        <f>IF(全国標準卸価格!X551="","",IF(ISNUMBER(全国標準卸価格!X551),IF(入力!$E$11=1,ROUNDDOWN(全国標準卸価格!X551*地区別掛け率!X551%,-入力!$E$10),IF(入力!$E$11=2,ROUNDUP(全国標準卸価格!X551*地区別掛け率!X551%,-入力!$E$10),IF(入力!$E$11=3,ROUND(全国標準卸価格!X551*地区別掛け率!X551%,-入力!$E$10),""))),全国標準卸価格!X551))</f>
        <v/>
      </c>
      <c r="Y551" s="360">
        <f>'6桁'!Y551</f>
        <v>0</v>
      </c>
    </row>
    <row r="552" spans="2:25" ht="30" customHeight="1">
      <c r="B552" s="503"/>
      <c r="C552" s="576"/>
      <c r="D552" s="577"/>
      <c r="E552" s="500">
        <v>98</v>
      </c>
      <c r="F552" s="587"/>
      <c r="G552" s="361"/>
      <c r="H552" s="94" t="str">
        <f>IF(全国標準卸価格!H552="","",IF(ISNUMBER(全国標準卸価格!H552),IF(入力!$C$11=1,ROUNDDOWN(全国標準卸価格!H552*地区別掛け率!H552%,-入力!$C$10),IF(入力!$C$11=2,ROUNDUP(全国標準卸価格!H552*地区別掛け率!H552%,-入力!$C$10),IF(入力!$C$11=3,ROUND(全国標準卸価格!H552*地区別掛け率!H552%,-入力!$C$10),""))),全国標準卸価格!H552))</f>
        <v/>
      </c>
      <c r="I552" s="360">
        <f>'6桁'!I552</f>
        <v>0</v>
      </c>
      <c r="J552" s="94" t="str">
        <f>IF(全国標準卸価格!J552="","",IF(ISNUMBER(全国標準卸価格!J552),IF(入力!$C$11=1,ROUNDDOWN(全国標準卸価格!J552*地区別掛け率!J552%,-入力!$C$10),IF(入力!$C$11=2,ROUNDUP(全国標準卸価格!J552*地区別掛け率!J552%,-入力!$C$10),IF(入力!$C$11=3,ROUND(全国標準卸価格!J552*地区別掛け率!J552%,-入力!$C$10),""))),全国標準卸価格!J552))</f>
        <v/>
      </c>
      <c r="K552" s="360">
        <f>'6桁'!K552</f>
        <v>0</v>
      </c>
      <c r="L552" s="94">
        <f>IF(全国標準卸価格!L552="","",IF(ISNUMBER(全国標準卸価格!L552),IF(入力!$C$11=1,ROUNDDOWN(全国標準卸価格!L552*地区別掛け率!L552%,-入力!$C$10),IF(入力!$C$11=2,ROUNDUP(全国標準卸価格!L552*地区別掛け率!L552%,-入力!$C$10),IF(入力!$C$11=3,ROUND(全国標準卸価格!L552*地区別掛け率!L552%,-入力!$C$10),""))),全国標準卸価格!L552))</f>
        <v>19900</v>
      </c>
      <c r="M552" s="360" t="str">
        <f>'6桁'!M552</f>
        <v>H</v>
      </c>
      <c r="N552" s="94" t="str">
        <f>IF(全国標準卸価格!N552="","",IF(ISNUMBER(全国標準卸価格!N552),IF(入力!$C$11=1,ROUNDDOWN(全国標準卸価格!N552*地区別掛け率!N552%,-入力!$C$10),IF(入力!$C$11=2,ROUNDUP(全国標準卸価格!N552*地区別掛け率!N552%,-入力!$C$10),IF(入力!$C$11=3,ROUND(全国標準卸価格!N552*地区別掛け率!N552%,-入力!$C$10),""))),全国標準卸価格!N552))</f>
        <v/>
      </c>
      <c r="O552" s="360">
        <f>'6桁'!O552</f>
        <v>0</v>
      </c>
      <c r="P552" s="475" t="str">
        <f>IF(全国標準卸価格!P552="","",IF(ISNUMBER(全国標準卸価格!P552),IF(入力!$C$11=1,ROUNDDOWN(全国標準卸価格!P552*地区別掛け率!P552%,-入力!$C$10),IF(入力!$C$11=2,ROUNDUP(全国標準卸価格!P552*地区別掛け率!P552%,-入力!$C$10),IF(入力!$C$11=3,ROUND(全国標準卸価格!P552*地区別掛け率!P552%,-入力!$C$10),""))),全国標準卸価格!P552))</f>
        <v/>
      </c>
      <c r="Q552" s="360">
        <f>'6桁'!Q552</f>
        <v>0</v>
      </c>
      <c r="R552" s="94" t="str">
        <f>IF(全国標準卸価格!R552="","",IF(ISNUMBER(全国標準卸価格!R552),IF(入力!$C$11=1,ROUNDDOWN(全国標準卸価格!R552*地区別掛け率!R552%,-入力!$C$10),IF(入力!$C$11=2,ROUNDUP(全国標準卸価格!R552*地区別掛け率!R552%,-入力!$C$10),IF(入力!$C$11=3,ROUND(全国標準卸価格!R552*地区別掛け率!R552%,-入力!$C$10),""))),全国標準卸価格!R552))</f>
        <v/>
      </c>
      <c r="S552" s="360">
        <f>'6桁'!S552</f>
        <v>0</v>
      </c>
      <c r="T552" s="94" t="str">
        <f>IF(全国標準卸価格!T552="","",IF(ISNUMBER(全国標準卸価格!T552),IF(入力!$C$11=1,ROUNDDOWN(全国標準卸価格!T552*地区別掛け率!T552%,-入力!$C$10),IF(入力!$C$11=2,ROUNDUP(全国標準卸価格!T552*地区別掛け率!T552%,-入力!$C$10),IF(入力!$C$11=3,ROUND(全国標準卸価格!T552*地区別掛け率!T552%,-入力!$C$10),""))),全国標準卸価格!T552))</f>
        <v/>
      </c>
      <c r="U552" s="360">
        <f>'6桁'!U552</f>
        <v>0</v>
      </c>
      <c r="V552" s="475" t="str">
        <f>IF(全国標準卸価格!V552="","",IF(ISNUMBER(全国標準卸価格!V552),IF(入力!$E$11=1,ROUNDDOWN(全国標準卸価格!V552*地区別掛け率!V552%,-入力!$E$10),IF(入力!$E$11=2,ROUNDUP(全国標準卸価格!V552*地区別掛け率!V552%,-入力!$E$10),IF(入力!$E$11=3,ROUND(全国標準卸価格!V552*地区別掛け率!V552%,-入力!$E$10),""))),全国標準卸価格!V552))</f>
        <v/>
      </c>
      <c r="W552" s="133">
        <f>'6桁'!W552</f>
        <v>0</v>
      </c>
      <c r="X552" s="475" t="str">
        <f>IF(全国標準卸価格!X552="","",IF(ISNUMBER(全国標準卸価格!X552),IF(入力!$E$11=1,ROUNDDOWN(全国標準卸価格!X552*地区別掛け率!X552%,-入力!$E$10),IF(入力!$E$11=2,ROUNDUP(全国標準卸価格!X552*地区別掛け率!X552%,-入力!$E$10),IF(入力!$E$11=3,ROUND(全国標準卸価格!X552*地区別掛け率!X552%,-入力!$E$10),""))),全国標準卸価格!X552))</f>
        <v/>
      </c>
      <c r="Y552" s="360">
        <f>'6桁'!Y552</f>
        <v>0</v>
      </c>
    </row>
    <row r="553" spans="2:25" ht="30" customHeight="1">
      <c r="B553" s="503"/>
      <c r="C553" s="500" t="s">
        <v>380</v>
      </c>
      <c r="D553" s="605"/>
      <c r="E553" s="500">
        <v>108</v>
      </c>
      <c r="F553" s="587"/>
      <c r="G553" s="342"/>
      <c r="H553" s="95" t="str">
        <f>IF(全国標準卸価格!H553="","",IF(ISNUMBER(全国標準卸価格!H553),IF(入力!$C$11=1,ROUNDDOWN(全国標準卸価格!H553*地区別掛け率!H553%,-入力!$C$10),IF(入力!$C$11=2,ROUNDUP(全国標準卸価格!H553*地区別掛け率!H553%,-入力!$C$10),IF(入力!$C$11=3,ROUND(全国標準卸価格!H553*地区別掛け率!H553%,-入力!$C$10),""))),全国標準卸価格!H553))</f>
        <v/>
      </c>
      <c r="I553" s="96">
        <f>'6桁'!I553</f>
        <v>0</v>
      </c>
      <c r="J553" s="95" t="str">
        <f>IF(全国標準卸価格!J553="","",IF(ISNUMBER(全国標準卸価格!J553),IF(入力!$C$11=1,ROUNDDOWN(全国標準卸価格!J553*地区別掛け率!J553%,-入力!$C$10),IF(入力!$C$11=2,ROUNDUP(全国標準卸価格!J553*地区別掛け率!J553%,-入力!$C$10),IF(入力!$C$11=3,ROUND(全国標準卸価格!J553*地区別掛け率!J553%,-入力!$C$10),""))),全国標準卸価格!J553))</f>
        <v/>
      </c>
      <c r="K553" s="96">
        <f>'6桁'!K553</f>
        <v>0</v>
      </c>
      <c r="L553" s="95" t="str">
        <f>IF(全国標準卸価格!L553="","",IF(ISNUMBER(全国標準卸価格!L553),IF(入力!$C$11=1,ROUNDDOWN(全国標準卸価格!L553*地区別掛け率!L553%,-入力!$C$10),IF(入力!$C$11=2,ROUNDUP(全国標準卸価格!L553*地区別掛け率!L553%,-入力!$C$10),IF(入力!$C$11=3,ROUND(全国標準卸価格!L553*地区別掛け率!L553%,-入力!$C$10),""))),全国標準卸価格!L553))</f>
        <v/>
      </c>
      <c r="M553" s="96">
        <f>'6桁'!M553</f>
        <v>0</v>
      </c>
      <c r="N553" s="95" t="str">
        <f>IF(全国標準卸価格!N553="","",IF(ISNUMBER(全国標準卸価格!N553),IF(入力!$C$11=1,ROUNDDOWN(全国標準卸価格!N553*地区別掛け率!N553%,-入力!$C$10),IF(入力!$C$11=2,ROUNDUP(全国標準卸価格!N553*地区別掛け率!N553%,-入力!$C$10),IF(入力!$C$11=3,ROUND(全国標準卸価格!N553*地区別掛け率!N553%,-入力!$C$10),""))),全国標準卸価格!N553))</f>
        <v/>
      </c>
      <c r="O553" s="96">
        <f>'6桁'!O553</f>
        <v>0</v>
      </c>
      <c r="P553" s="456" t="str">
        <f>IF(全国標準卸価格!P553="","",IF(ISNUMBER(全国標準卸価格!P553),IF(入力!$C$11=1,ROUNDDOWN(全国標準卸価格!P553*地区別掛け率!P553%,-入力!$C$10),IF(入力!$C$11=2,ROUNDUP(全国標準卸価格!P553*地区別掛け率!P553%,-入力!$C$10),IF(入力!$C$11=3,ROUND(全国標準卸価格!P553*地区別掛け率!P553%,-入力!$C$10),""))),全国標準卸価格!P553))</f>
        <v/>
      </c>
      <c r="Q553" s="96">
        <f>'6桁'!Q553</f>
        <v>0</v>
      </c>
      <c r="R553" s="95" t="str">
        <f>IF(全国標準卸価格!R553="","",IF(ISNUMBER(全国標準卸価格!R553),IF(入力!$C$11=1,ROUNDDOWN(全国標準卸価格!R553*地区別掛け率!R553%,-入力!$C$10),IF(入力!$C$11=2,ROUNDUP(全国標準卸価格!R553*地区別掛け率!R553%,-入力!$C$10),IF(入力!$C$11=3,ROUND(全国標準卸価格!R553*地区別掛け率!R553%,-入力!$C$10),""))),全国標準卸価格!R553))</f>
        <v/>
      </c>
      <c r="S553" s="96">
        <f>'6桁'!S553</f>
        <v>0</v>
      </c>
      <c r="T553" s="95">
        <f>IF(全国標準卸価格!T553="","",IF(ISNUMBER(全国標準卸価格!T553),IF(入力!$C$11=1,ROUNDDOWN(全国標準卸価格!T553*地区別掛け率!T553%,-入力!$C$10),IF(入力!$C$11=2,ROUNDUP(全国標準卸価格!T553*地区別掛け率!T553%,-入力!$C$10),IF(入力!$C$11=3,ROUND(全国標準卸価格!T553*地区別掛け率!T553%,-入力!$C$10),""))),全国標準卸価格!T553))</f>
        <v>28100</v>
      </c>
      <c r="U553" s="96" t="str">
        <f>'6桁'!U553</f>
        <v>Q
RBL</v>
      </c>
      <c r="V553" s="456" t="str">
        <f>IF(全国標準卸価格!V553="","",IF(ISNUMBER(全国標準卸価格!V553),IF(入力!$E$11=1,ROUNDDOWN(全国標準卸価格!V553*地区別掛け率!V553%,-入力!$E$10),IF(入力!$E$11=2,ROUNDUP(全国標準卸価格!V553*地区別掛け率!V553%,-入力!$E$10),IF(入力!$E$11=3,ROUND(全国標準卸価格!V553*地区別掛け率!V553%,-入力!$E$10),""))),全国標準卸価格!V553))</f>
        <v/>
      </c>
      <c r="W553" s="126">
        <f>'6桁'!W553</f>
        <v>0</v>
      </c>
      <c r="X553" s="456" t="str">
        <f>IF(全国標準卸価格!X553="","",IF(ISNUMBER(全国標準卸価格!X553),IF(入力!$E$11=1,ROUNDDOWN(全国標準卸価格!X553*地区別掛け率!X553%,-入力!$E$10),IF(入力!$E$11=2,ROUNDUP(全国標準卸価格!X553*地区別掛け率!X553%,-入力!$E$10),IF(入力!$E$11=3,ROUND(全国標準卸価格!X553*地区別掛け率!X553%,-入力!$E$10),""))),全国標準卸価格!X553))</f>
        <v/>
      </c>
      <c r="Y553" s="20">
        <f>'6桁'!Y553</f>
        <v>0</v>
      </c>
    </row>
    <row r="554" spans="2:25" ht="30" customHeight="1">
      <c r="B554" s="503"/>
      <c r="C554" s="500" t="s">
        <v>381</v>
      </c>
      <c r="D554" s="605"/>
      <c r="E554" s="500">
        <v>112</v>
      </c>
      <c r="F554" s="587"/>
      <c r="G554" s="342"/>
      <c r="H554" s="95" t="str">
        <f>IF(全国標準卸価格!H554="","",IF(ISNUMBER(全国標準卸価格!H554),IF(入力!$C$11=1,ROUNDDOWN(全国標準卸価格!H554*地区別掛け率!H554%,-入力!$C$10),IF(入力!$C$11=2,ROUNDUP(全国標準卸価格!H554*地区別掛け率!H554%,-入力!$C$10),IF(入力!$C$11=3,ROUND(全国標準卸価格!H554*地区別掛け率!H554%,-入力!$C$10),""))),全国標準卸価格!H554))</f>
        <v/>
      </c>
      <c r="I554" s="96">
        <f>'6桁'!I554</f>
        <v>0</v>
      </c>
      <c r="J554" s="95" t="str">
        <f>IF(全国標準卸価格!J554="","",IF(ISNUMBER(全国標準卸価格!J554),IF(入力!$C$11=1,ROUNDDOWN(全国標準卸価格!J554*地区別掛け率!J554%,-入力!$C$10),IF(入力!$C$11=2,ROUNDUP(全国標準卸価格!J554*地区別掛け率!J554%,-入力!$C$10),IF(入力!$C$11=3,ROUND(全国標準卸価格!J554*地区別掛け率!J554%,-入力!$C$10),""))),全国標準卸価格!J554))</f>
        <v/>
      </c>
      <c r="K554" s="96">
        <f>'6桁'!K554</f>
        <v>0</v>
      </c>
      <c r="L554" s="95" t="str">
        <f>IF(全国標準卸価格!L554="","",IF(ISNUMBER(全国標準卸価格!L554),IF(入力!$C$11=1,ROUNDDOWN(全国標準卸価格!L554*地区別掛け率!L554%,-入力!$C$10),IF(入力!$C$11=2,ROUNDUP(全国標準卸価格!L554*地区別掛け率!L554%,-入力!$C$10),IF(入力!$C$11=3,ROUND(全国標準卸価格!L554*地区別掛け率!L554%,-入力!$C$10),""))),全国標準卸価格!L554))</f>
        <v/>
      </c>
      <c r="M554" s="96">
        <f>'6桁'!M554</f>
        <v>0</v>
      </c>
      <c r="N554" s="95">
        <f>IF(全国標準卸価格!N554="","",IF(ISNUMBER(全国標準卸価格!N554),IF(入力!$C$11=1,ROUNDDOWN(全国標準卸価格!N554*地区別掛け率!N554%,-入力!$C$10),IF(入力!$C$11=2,ROUNDUP(全国標準卸価格!N554*地区別掛け率!N554%,-入力!$C$10),IF(入力!$C$11=3,ROUND(全国標準卸価格!N554*地区別掛け率!N554%,-入力!$C$10),""))),全国標準卸価格!N554))</f>
        <v>28800</v>
      </c>
      <c r="O554" s="126" t="str">
        <f>'6桁'!O554</f>
        <v>T
OWL</v>
      </c>
      <c r="P554" s="456" t="str">
        <f>IF(全国標準卸価格!P554="","",IF(ISNUMBER(全国標準卸価格!P554),IF(入力!$C$11=1,ROUNDDOWN(全国標準卸価格!P554*地区別掛け率!P554%,-入力!$C$10),IF(入力!$C$11=2,ROUNDUP(全国標準卸価格!P554*地区別掛け率!P554%,-入力!$C$10),IF(入力!$C$11=3,ROUND(全国標準卸価格!P554*地区別掛け率!P554%,-入力!$C$10),""))),全国標準卸価格!P554))</f>
        <v/>
      </c>
      <c r="Q554" s="96">
        <f>'6桁'!Q554</f>
        <v>0</v>
      </c>
      <c r="R554" s="95" t="str">
        <f>IF(全国標準卸価格!R554="","",IF(ISNUMBER(全国標準卸価格!R554),IF(入力!$C$11=1,ROUNDDOWN(全国標準卸価格!R554*地区別掛け率!R554%,-入力!$C$10),IF(入力!$C$11=2,ROUNDUP(全国標準卸価格!R554*地区別掛け率!R554%,-入力!$C$10),IF(入力!$C$11=3,ROUND(全国標準卸価格!R554*地区別掛け率!R554%,-入力!$C$10),""))),全国標準卸価格!R554))</f>
        <v/>
      </c>
      <c r="S554" s="96">
        <f>'6桁'!S554</f>
        <v>0</v>
      </c>
      <c r="T554" s="95" t="str">
        <f>IF(全国標準卸価格!T554="","",IF(ISNUMBER(全国標準卸価格!T554),IF(入力!$C$11=1,ROUNDDOWN(全国標準卸価格!T554*地区別掛け率!T554%,-入力!$C$10),IF(入力!$C$11=2,ROUNDUP(全国標準卸価格!T554*地区別掛け率!T554%,-入力!$C$10),IF(入力!$C$11=3,ROUND(全国標準卸価格!T554*地区別掛け率!T554%,-入力!$C$10),""))),全国標準卸価格!T554))</f>
        <v/>
      </c>
      <c r="U554" s="96">
        <f>'6桁'!U554</f>
        <v>0</v>
      </c>
      <c r="V554" s="456" t="str">
        <f>IF(全国標準卸価格!V554="","",IF(ISNUMBER(全国標準卸価格!V554),IF(入力!$E$11=1,ROUNDDOWN(全国標準卸価格!V554*地区別掛け率!V554%,-入力!$E$10),IF(入力!$E$11=2,ROUNDUP(全国標準卸価格!V554*地区別掛け率!V554%,-入力!$E$10),IF(入力!$E$11=3,ROUND(全国標準卸価格!V554*地区別掛け率!V554%,-入力!$E$10),""))),全国標準卸価格!V554))</f>
        <v/>
      </c>
      <c r="W554" s="126">
        <f>'6桁'!W554</f>
        <v>0</v>
      </c>
      <c r="X554" s="456" t="str">
        <f>IF(全国標準卸価格!X554="","",IF(ISNUMBER(全国標準卸価格!X554),IF(入力!$E$11=1,ROUNDDOWN(全国標準卸価格!X554*地区別掛け率!X554%,-入力!$E$10),IF(入力!$E$11=2,ROUNDUP(全国標準卸価格!X554*地区別掛け率!X554%,-入力!$E$10),IF(入力!$E$11=3,ROUND(全国標準卸価格!X554*地区別掛け率!X554%,-入力!$E$10),""))),全国標準卸価格!X554))</f>
        <v/>
      </c>
      <c r="Y554" s="20">
        <f>'6桁'!Y554</f>
        <v>0</v>
      </c>
    </row>
    <row r="555" spans="2:25" ht="30" customHeight="1">
      <c r="B555" s="503"/>
      <c r="C555" s="500" t="s">
        <v>2024</v>
      </c>
      <c r="D555" s="605"/>
      <c r="E555" s="500" t="s">
        <v>2029</v>
      </c>
      <c r="F555" s="587"/>
      <c r="G555" s="342"/>
      <c r="H555" s="95" t="str">
        <f>IF(全国標準卸価格!H555="","",IF(ISNUMBER(全国標準卸価格!H555),IF(入力!$C$11=1,ROUNDDOWN(全国標準卸価格!H555*地区別掛け率!H555%,-入力!$C$10),IF(入力!$C$11=2,ROUNDUP(全国標準卸価格!H555*地区別掛け率!H555%,-入力!$C$10),IF(入力!$C$11=3,ROUND(全国標準卸価格!H555*地区別掛け率!H555%,-入力!$C$10),""))),全国標準卸価格!H555))</f>
        <v/>
      </c>
      <c r="I555" s="96">
        <f>'6桁'!I555</f>
        <v>0</v>
      </c>
      <c r="J555" s="95" t="str">
        <f>IF(全国標準卸価格!J555="","",IF(ISNUMBER(全国標準卸価格!J555),IF(入力!$C$11=1,ROUNDDOWN(全国標準卸価格!J555*地区別掛け率!J555%,-入力!$C$10),IF(入力!$C$11=2,ROUNDUP(全国標準卸価格!J555*地区別掛け率!J555%,-入力!$C$10),IF(入力!$C$11=3,ROUND(全国標準卸価格!J555*地区別掛け率!J555%,-入力!$C$10),""))),全国標準卸価格!J555))</f>
        <v/>
      </c>
      <c r="K555" s="96">
        <f>'6桁'!K555</f>
        <v>0</v>
      </c>
      <c r="L555" s="95" t="str">
        <f>IF(全国標準卸価格!L555="","",IF(ISNUMBER(全国標準卸価格!L555),IF(入力!$C$11=1,ROUNDDOWN(全国標準卸価格!L555*地区別掛け率!L555%,-入力!$C$10),IF(入力!$C$11=2,ROUNDUP(全国標準卸価格!L555*地区別掛け率!L555%,-入力!$C$10),IF(入力!$C$11=3,ROUND(全国標準卸価格!L555*地区別掛け率!L555%,-入力!$C$10),""))),全国標準卸価格!L555))</f>
        <v/>
      </c>
      <c r="M555" s="96">
        <f>'6桁'!M555</f>
        <v>0</v>
      </c>
      <c r="N555" s="95" t="str">
        <f>IF(全国標準卸価格!N555="","",IF(ISNUMBER(全国標準卸価格!N555),IF(入力!$C$11=1,ROUNDDOWN(全国標準卸価格!N555*地区別掛け率!N555%,-入力!$C$10),IF(入力!$C$11=2,ROUNDUP(全国標準卸価格!N555*地区別掛け率!N555%,-入力!$C$10),IF(入力!$C$11=3,ROUND(全国標準卸価格!N555*地区別掛け率!N555%,-入力!$C$10),""))),全国標準卸価格!N555))</f>
        <v/>
      </c>
      <c r="O555" s="126">
        <f>'6桁'!O555</f>
        <v>0</v>
      </c>
      <c r="P555" s="456" t="str">
        <f>IF(全国標準卸価格!P555="","",IF(ISNUMBER(全国標準卸価格!P555),IF(入力!$C$11=1,ROUNDDOWN(全国標準卸価格!P555*地区別掛け率!P555%,-入力!$C$10),IF(入力!$C$11=2,ROUNDUP(全国標準卸価格!P555*地区別掛け率!P555%,-入力!$C$10),IF(入力!$C$11=3,ROUND(全国標準卸価格!P555*地区別掛け率!P555%,-入力!$C$10),""))),全国標準卸価格!P555))</f>
        <v>卸価格設定なし</v>
      </c>
      <c r="Q555" s="96" t="str">
        <f>'6桁'!Q555</f>
        <v>⑧Q
WL</v>
      </c>
      <c r="R555" s="95" t="str">
        <f>IF(全国標準卸価格!R555="","",IF(ISNUMBER(全国標準卸価格!R555),IF(入力!$C$11=1,ROUNDDOWN(全国標準卸価格!R555*地区別掛け率!R555%,-入力!$C$10),IF(入力!$C$11=2,ROUNDUP(全国標準卸価格!R555*地区別掛け率!R555%,-入力!$C$10),IF(入力!$C$11=3,ROUND(全国標準卸価格!R555*地区別掛け率!R555%,-入力!$C$10),""))),全国標準卸価格!R555))</f>
        <v/>
      </c>
      <c r="S555" s="96">
        <f>'6桁'!S555</f>
        <v>0</v>
      </c>
      <c r="T555" s="95" t="str">
        <f>IF(全国標準卸価格!T555="","",IF(ISNUMBER(全国標準卸価格!T555),IF(入力!$C$11=1,ROUNDDOWN(全国標準卸価格!T555*地区別掛け率!T555%,-入力!$C$10),IF(入力!$C$11=2,ROUNDUP(全国標準卸価格!T555*地区別掛け率!T555%,-入力!$C$10),IF(入力!$C$11=3,ROUND(全国標準卸価格!T555*地区別掛け率!T555%,-入力!$C$10),""))),全国標準卸価格!T555))</f>
        <v/>
      </c>
      <c r="U555" s="96">
        <f>'6桁'!U555</f>
        <v>0</v>
      </c>
      <c r="V555" s="456" t="str">
        <f>IF(全国標準卸価格!V555="","",IF(ISNUMBER(全国標準卸価格!V555),IF(入力!$E$11=1,ROUNDDOWN(全国標準卸価格!V555*地区別掛け率!V555%,-入力!$E$10),IF(入力!$E$11=2,ROUNDUP(全国標準卸価格!V555*地区別掛け率!V555%,-入力!$E$10),IF(入力!$E$11=3,ROUND(全国標準卸価格!V555*地区別掛け率!V555%,-入力!$E$10),""))),全国標準卸価格!V555))</f>
        <v/>
      </c>
      <c r="W555" s="126">
        <f>'6桁'!W555</f>
        <v>0</v>
      </c>
      <c r="X555" s="456" t="str">
        <f>IF(全国標準卸価格!X555="","",IF(ISNUMBER(全国標準卸価格!X555),IF(入力!$E$11=1,ROUNDDOWN(全国標準卸価格!X555*地区別掛け率!X555%,-入力!$E$10),IF(入力!$E$11=2,ROUNDUP(全国標準卸価格!X555*地区別掛け率!X555%,-入力!$E$10),IF(入力!$E$11=3,ROUND(全国標準卸価格!X555*地区別掛け率!X555%,-入力!$E$10),""))),全国標準卸価格!X555))</f>
        <v/>
      </c>
      <c r="Y555" s="20">
        <f>'6桁'!Y555</f>
        <v>0</v>
      </c>
    </row>
    <row r="556" spans="2:25" ht="30" customHeight="1">
      <c r="B556" s="503"/>
      <c r="C556" s="500" t="s">
        <v>382</v>
      </c>
      <c r="D556" s="605"/>
      <c r="E556" s="500">
        <v>90</v>
      </c>
      <c r="F556" s="587"/>
      <c r="G556" s="342"/>
      <c r="H556" s="95" t="str">
        <f>IF(全国標準卸価格!H556="","",IF(ISNUMBER(全国標準卸価格!H556),IF(入力!$C$11=1,ROUNDDOWN(全国標準卸価格!H556*地区別掛け率!H556%,-入力!$C$10),IF(入力!$C$11=2,ROUNDUP(全国標準卸価格!H556*地区別掛け率!H556%,-入力!$C$10),IF(入力!$C$11=3,ROUND(全国標準卸価格!H556*地区別掛け率!H556%,-入力!$C$10),""))),全国標準卸価格!H556))</f>
        <v/>
      </c>
      <c r="I556" s="96">
        <f>'6桁'!I556</f>
        <v>0</v>
      </c>
      <c r="J556" s="95" t="str">
        <f>IF(全国標準卸価格!J556="","",IF(ISNUMBER(全国標準卸価格!J556),IF(入力!$C$11=1,ROUNDDOWN(全国標準卸価格!J556*地区別掛け率!J556%,-入力!$C$10),IF(入力!$C$11=2,ROUNDUP(全国標準卸価格!J556*地区別掛け率!J556%,-入力!$C$10),IF(入力!$C$11=3,ROUND(全国標準卸価格!J556*地区別掛け率!J556%,-入力!$C$10),""))),全国標準卸価格!J556))</f>
        <v/>
      </c>
      <c r="K556" s="96">
        <f>'6桁'!K556</f>
        <v>0</v>
      </c>
      <c r="L556" s="95">
        <f>IF(全国標準卸価格!L556="","",IF(ISNUMBER(全国標準卸価格!L556),IF(入力!$C$11=1,ROUNDDOWN(全国標準卸価格!L556*地区別掛け率!L556%,-入力!$C$10),IF(入力!$C$11=2,ROUNDUP(全国標準卸価格!L556*地区別掛け率!L556%,-入力!$C$10),IF(入力!$C$11=3,ROUND(全国標準卸価格!L556*地区別掛け率!L556%,-入力!$C$10),""))),全国標準卸価格!L556))</f>
        <v>15000</v>
      </c>
      <c r="M556" s="96" t="str">
        <f>'6桁'!M556</f>
        <v>S</v>
      </c>
      <c r="N556" s="95">
        <f>IF(全国標準卸価格!N556="","",IF(ISNUMBER(全国標準卸価格!N556),IF(入力!$C$11=1,ROUNDDOWN(全国標準卸価格!N556*地区別掛け率!N556%,-入力!$C$10),IF(入力!$C$11=2,ROUNDUP(全国標準卸価格!N556*地区別掛け率!N556%,-入力!$C$10),IF(入力!$C$11=3,ROUND(全国標準卸価格!N556*地区別掛け率!N556%,-入力!$C$10),""))),全国標準卸価格!N556))</f>
        <v>16300</v>
      </c>
      <c r="O556" s="126" t="str">
        <f>'6桁'!O556</f>
        <v>S
RBL</v>
      </c>
      <c r="P556" s="456" t="str">
        <f>IF(全国標準卸価格!P556="","",IF(ISNUMBER(全国標準卸価格!P556),IF(入力!$C$11=1,ROUNDDOWN(全国標準卸価格!P556*地区別掛け率!P556%,-入力!$C$10),IF(入力!$C$11=2,ROUNDUP(全国標準卸価格!P556*地区別掛け率!P556%,-入力!$C$10),IF(入力!$C$11=3,ROUND(全国標準卸価格!P556*地区別掛け率!P556%,-入力!$C$10),""))),全国標準卸価格!P556))</f>
        <v/>
      </c>
      <c r="Q556" s="96">
        <f>'6桁'!Q556</f>
        <v>0</v>
      </c>
      <c r="R556" s="95" t="str">
        <f>IF(全国標準卸価格!R556="","",IF(ISNUMBER(全国標準卸価格!R556),IF(入力!$C$11=1,ROUNDDOWN(全国標準卸価格!R556*地区別掛け率!R556%,-入力!$C$10),IF(入力!$C$11=2,ROUNDUP(全国標準卸価格!R556*地区別掛け率!R556%,-入力!$C$10),IF(入力!$C$11=3,ROUND(全国標準卸価格!R556*地区別掛け率!R556%,-入力!$C$10),""))),全国標準卸価格!R556))</f>
        <v/>
      </c>
      <c r="S556" s="96">
        <f>'6桁'!S556</f>
        <v>0</v>
      </c>
      <c r="T556" s="95" t="str">
        <f>IF(全国標準卸価格!T556="","",IF(ISNUMBER(全国標準卸価格!T556),IF(入力!$C$11=1,ROUNDDOWN(全国標準卸価格!T556*地区別掛け率!T556%,-入力!$C$10),IF(入力!$C$11=2,ROUNDUP(全国標準卸価格!T556*地区別掛け率!T556%,-入力!$C$10),IF(入力!$C$11=3,ROUND(全国標準卸価格!T556*地区別掛け率!T556%,-入力!$C$10),""))),全国標準卸価格!T556))</f>
        <v/>
      </c>
      <c r="U556" s="96">
        <f>'6桁'!U556</f>
        <v>0</v>
      </c>
      <c r="V556" s="456" t="str">
        <f>IF(全国標準卸価格!V556="","",IF(ISNUMBER(全国標準卸価格!V556),IF(入力!$E$11=1,ROUNDDOWN(全国標準卸価格!V556*地区別掛け率!V556%,-入力!$E$10),IF(入力!$E$11=2,ROUNDUP(全国標準卸価格!V556*地区別掛け率!V556%,-入力!$E$10),IF(入力!$E$11=3,ROUND(全国標準卸価格!V556*地区別掛け率!V556%,-入力!$E$10),""))),全国標準卸価格!V556))</f>
        <v/>
      </c>
      <c r="W556" s="126">
        <f>'6桁'!W556</f>
        <v>0</v>
      </c>
      <c r="X556" s="456" t="str">
        <f>IF(全国標準卸価格!X556="","",IF(ISNUMBER(全国標準卸価格!X556),IF(入力!$E$11=1,ROUNDDOWN(全国標準卸価格!X556*地区別掛け率!X556%,-入力!$E$10),IF(入力!$E$11=2,ROUNDUP(全国標準卸価格!X556*地区別掛け率!X556%,-入力!$E$10),IF(入力!$E$11=3,ROUND(全国標準卸価格!X556*地区別掛け率!X556%,-入力!$E$10),""))),全国標準卸価格!X556))</f>
        <v/>
      </c>
      <c r="Y556" s="20">
        <f>'6桁'!Y556</f>
        <v>0</v>
      </c>
    </row>
    <row r="557" spans="2:25" ht="30" customHeight="1">
      <c r="B557" s="503"/>
      <c r="C557" s="567" t="s">
        <v>383</v>
      </c>
      <c r="D557" s="568"/>
      <c r="E557" s="500">
        <v>96</v>
      </c>
      <c r="F557" s="587"/>
      <c r="G557" s="362"/>
      <c r="H557" s="95" t="str">
        <f>IF(全国標準卸価格!H557="","",IF(ISNUMBER(全国標準卸価格!H557),IF(入力!$C$11=1,ROUNDDOWN(全国標準卸価格!H557*地区別掛け率!H557%,-入力!$C$10),IF(入力!$C$11=2,ROUNDUP(全国標準卸価格!H557*地区別掛け率!H557%,-入力!$C$10),IF(入力!$C$11=3,ROUND(全国標準卸価格!H557*地区別掛け率!H557%,-入力!$C$10),""))),全国標準卸価格!H557))</f>
        <v/>
      </c>
      <c r="I557" s="96">
        <f>'6桁'!I557</f>
        <v>0</v>
      </c>
      <c r="J557" s="95" t="str">
        <f>IF(全国標準卸価格!J557="","",IF(ISNUMBER(全国標準卸価格!J557),IF(入力!$C$11=1,ROUNDDOWN(全国標準卸価格!J557*地区別掛け率!J557%,-入力!$C$10),IF(入力!$C$11=2,ROUNDUP(全国標準卸価格!J557*地区別掛け率!J557%,-入力!$C$10),IF(入力!$C$11=3,ROUND(全国標準卸価格!J557*地区別掛け率!J557%,-入力!$C$10),""))),全国標準卸価格!J557))</f>
        <v/>
      </c>
      <c r="K557" s="96">
        <f>'6桁'!K557</f>
        <v>0</v>
      </c>
      <c r="L557" s="95" t="str">
        <f>IF(全国標準卸価格!L557="","",IF(ISNUMBER(全国標準卸価格!L557),IF(入力!$C$11=1,ROUNDDOWN(全国標準卸価格!L557*地区別掛け率!L557%,-入力!$C$10),IF(入力!$C$11=2,ROUNDUP(全国標準卸価格!L557*地区別掛け率!L557%,-入力!$C$10),IF(入力!$C$11=3,ROUND(全国標準卸価格!L557*地区別掛け率!L557%,-入力!$C$10),""))),全国標準卸価格!L557))</f>
        <v/>
      </c>
      <c r="M557" s="96">
        <f>'6桁'!M557</f>
        <v>0</v>
      </c>
      <c r="N557" s="95">
        <f>IF(全国標準卸価格!N557="","",IF(ISNUMBER(全国標準卸価格!N557),IF(入力!$C$11=1,ROUNDDOWN(全国標準卸価格!N557*地区別掛け率!N557%,-入力!$C$10),IF(入力!$C$11=2,ROUNDUP(全国標準卸価格!N557*地区別掛け率!N557%,-入力!$C$10),IF(入力!$C$11=3,ROUND(全国標準卸価格!N557*地区別掛け率!N557%,-入力!$C$10),""))),全国標準卸価格!N557))</f>
        <v>19000</v>
      </c>
      <c r="O557" s="126" t="str">
        <f>'6桁'!O557</f>
        <v>S
RBL</v>
      </c>
      <c r="P557" s="456" t="str">
        <f>IF(全国標準卸価格!P557="","",IF(ISNUMBER(全国標準卸価格!P557),IF(入力!$C$11=1,ROUNDDOWN(全国標準卸価格!P557*地区別掛け率!P557%,-入力!$C$10),IF(入力!$C$11=2,ROUNDUP(全国標準卸価格!P557*地区別掛け率!P557%,-入力!$C$10),IF(入力!$C$11=3,ROUND(全国標準卸価格!P557*地区別掛け率!P557%,-入力!$C$10),""))),全国標準卸価格!P557))</f>
        <v/>
      </c>
      <c r="Q557" s="96">
        <f>'6桁'!Q557</f>
        <v>0</v>
      </c>
      <c r="R557" s="95" t="str">
        <f>IF(全国標準卸価格!R557="","",IF(ISNUMBER(全国標準卸価格!R557),IF(入力!$C$11=1,ROUNDDOWN(全国標準卸価格!R557*地区別掛け率!R557%,-入力!$C$10),IF(入力!$C$11=2,ROUNDUP(全国標準卸価格!R557*地区別掛け率!R557%,-入力!$C$10),IF(入力!$C$11=3,ROUND(全国標準卸価格!R557*地区別掛け率!R557%,-入力!$C$10),""))),全国標準卸価格!R557))</f>
        <v/>
      </c>
      <c r="S557" s="96">
        <f>'6桁'!S557</f>
        <v>0</v>
      </c>
      <c r="T557" s="95" t="str">
        <f>IF(全国標準卸価格!T557="","",IF(ISNUMBER(全国標準卸価格!T557),IF(入力!$C$11=1,ROUNDDOWN(全国標準卸価格!T557*地区別掛け率!T557%,-入力!$C$10),IF(入力!$C$11=2,ROUNDUP(全国標準卸価格!T557*地区別掛け率!T557%,-入力!$C$10),IF(入力!$C$11=3,ROUND(全国標準卸価格!T557*地区別掛け率!T557%,-入力!$C$10),""))),全国標準卸価格!T557))</f>
        <v/>
      </c>
      <c r="U557" s="96">
        <f>'6桁'!U557</f>
        <v>0</v>
      </c>
      <c r="V557" s="456" t="str">
        <f>IF(全国標準卸価格!V557="","",IF(ISNUMBER(全国標準卸価格!V557),IF(入力!$E$11=1,ROUNDDOWN(全国標準卸価格!V557*地区別掛け率!V557%,-入力!$E$10),IF(入力!$E$11=2,ROUNDUP(全国標準卸価格!V557*地区別掛け率!V557%,-入力!$E$10),IF(入力!$E$11=3,ROUND(全国標準卸価格!V557*地区別掛け率!V557%,-入力!$E$10),""))),全国標準卸価格!V557))</f>
        <v/>
      </c>
      <c r="W557" s="126">
        <f>'6桁'!W557</f>
        <v>0</v>
      </c>
      <c r="X557" s="456" t="str">
        <f>IF(全国標準卸価格!X557="","",IF(ISNUMBER(全国標準卸価格!X557),IF(入力!$E$11=1,ROUNDDOWN(全国標準卸価格!X557*地区別掛け率!X557%,-入力!$E$10),IF(入力!$E$11=2,ROUNDUP(全国標準卸価格!X557*地区別掛け率!X557%,-入力!$E$10),IF(入力!$E$11=3,ROUND(全国標準卸価格!X557*地区別掛け率!X557%,-入力!$E$10),""))),全国標準卸価格!X557))</f>
        <v/>
      </c>
      <c r="Y557" s="20">
        <f>'6桁'!Y557</f>
        <v>0</v>
      </c>
    </row>
    <row r="558" spans="2:25" ht="30" customHeight="1">
      <c r="B558" s="503"/>
      <c r="C558" s="576"/>
      <c r="D558" s="577"/>
      <c r="E558" s="500" t="s">
        <v>1352</v>
      </c>
      <c r="F558" s="587"/>
      <c r="G558" s="361"/>
      <c r="H558" s="95" t="str">
        <f>IF(全国標準卸価格!H558="","",IF(ISNUMBER(全国標準卸価格!H558),IF(入力!$C$11=1,ROUNDDOWN(全国標準卸価格!H558*地区別掛け率!H558%,-入力!$C$10),IF(入力!$C$11=2,ROUNDUP(全国標準卸価格!H558*地区別掛け率!H558%,-入力!$C$10),IF(入力!$C$11=3,ROUND(全国標準卸価格!H558*地区別掛け率!H558%,-入力!$C$10),""))),全国標準卸価格!H558))</f>
        <v/>
      </c>
      <c r="I558" s="96">
        <f>'6桁'!I558</f>
        <v>0</v>
      </c>
      <c r="J558" s="95" t="str">
        <f>IF(全国標準卸価格!J558="","",IF(ISNUMBER(全国標準卸価格!J558),IF(入力!$C$11=1,ROUNDDOWN(全国標準卸価格!J558*地区別掛け率!J558%,-入力!$C$10),IF(入力!$C$11=2,ROUNDUP(全国標準卸価格!J558*地区別掛け率!J558%,-入力!$C$10),IF(入力!$C$11=3,ROUND(全国標準卸価格!J558*地区別掛け率!J558%,-入力!$C$10),""))),全国標準卸価格!J558))</f>
        <v/>
      </c>
      <c r="K558" s="96">
        <f>'6桁'!K558</f>
        <v>0</v>
      </c>
      <c r="L558" s="95" t="str">
        <f>IF(全国標準卸価格!L558="","",IF(ISNUMBER(全国標準卸価格!L558),IF(入力!$C$11=1,ROUNDDOWN(全国標準卸価格!L558*地区別掛け率!L558%,-入力!$C$10),IF(入力!$C$11=2,ROUNDUP(全国標準卸価格!L558*地区別掛け率!L558%,-入力!$C$10),IF(入力!$C$11=3,ROUND(全国標準卸価格!L558*地区別掛け率!L558%,-入力!$C$10),""))),全国標準卸価格!L558))</f>
        <v/>
      </c>
      <c r="M558" s="96">
        <f>'6桁'!M558</f>
        <v>0</v>
      </c>
      <c r="N558" s="95" t="str">
        <f>IF(全国標準卸価格!N558="","",IF(ISNUMBER(全国標準卸価格!N558),IF(入力!$C$11=1,ROUNDDOWN(全国標準卸価格!N558*地区別掛け率!N558%,-入力!$C$10),IF(入力!$C$11=2,ROUNDUP(全国標準卸価格!N558*地区別掛け率!N558%,-入力!$C$10),IF(入力!$C$11=3,ROUND(全国標準卸価格!N558*地区別掛け率!N558%,-入力!$C$10),""))),全国標準卸価格!N558))</f>
        <v/>
      </c>
      <c r="O558" s="126">
        <f>'6桁'!O558</f>
        <v>0</v>
      </c>
      <c r="P558" s="456" t="str">
        <f>IF(全国標準卸価格!P558="","",IF(ISNUMBER(全国標準卸価格!P558),IF(入力!$C$11=1,ROUNDDOWN(全国標準卸価格!P558*地区別掛け率!P558%,-入力!$C$10),IF(入力!$C$11=2,ROUNDUP(全国標準卸価格!P558*地区別掛け率!P558%,-入力!$C$10),IF(入力!$C$11=3,ROUND(全国標準卸価格!P558*地区別掛け率!P558%,-入力!$C$10),""))),全国標準卸価格!P558))</f>
        <v/>
      </c>
      <c r="Q558" s="96">
        <f>'6桁'!Q558</f>
        <v>0</v>
      </c>
      <c r="R558" s="95" t="str">
        <f>IF(全国標準卸価格!R558="","",IF(ISNUMBER(全国標準卸価格!R558),IF(入力!$C$11=1,ROUNDDOWN(全国標準卸価格!R558*地区別掛け率!R558%,-入力!$C$10),IF(入力!$C$11=2,ROUNDUP(全国標準卸価格!R558*地区別掛け率!R558%,-入力!$C$10),IF(入力!$C$11=3,ROUND(全国標準卸価格!R558*地区別掛け率!R558%,-入力!$C$10),""))),全国標準卸価格!R558))</f>
        <v/>
      </c>
      <c r="S558" s="96">
        <f>'6桁'!S558</f>
        <v>0</v>
      </c>
      <c r="T558" s="95" t="str">
        <f>IF(全国標準卸価格!T558="","",IF(ISNUMBER(全国標準卸価格!T558),IF(入力!$C$11=1,ROUNDDOWN(全国標準卸価格!T558*地区別掛け率!T558%,-入力!$C$10),IF(入力!$C$11=2,ROUNDUP(全国標準卸価格!T558*地区別掛け率!T558%,-入力!$C$10),IF(入力!$C$11=3,ROUND(全国標準卸価格!T558*地区別掛け率!T558%,-入力!$C$10),""))),全国標準卸価格!T558))</f>
        <v/>
      </c>
      <c r="U558" s="96">
        <f>'6桁'!U558</f>
        <v>0</v>
      </c>
      <c r="V558" s="456" t="str">
        <f>IF(全国標準卸価格!V558="","",IF(ISNUMBER(全国標準卸価格!V558),IF(入力!$E$11=1,ROUNDDOWN(全国標準卸価格!V558*地区別掛け率!V558%,-入力!$E$10),IF(入力!$E$11=2,ROUNDUP(全国標準卸価格!V558*地区別掛け率!V558%,-入力!$E$10),IF(入力!$E$11=3,ROUND(全国標準卸価格!V558*地区別掛け率!V558%,-入力!$E$10),""))),全国標準卸価格!V558))</f>
        <v>卸価格設定なし</v>
      </c>
      <c r="W558" s="126" t="str">
        <f>'6桁'!W558</f>
        <v>N</v>
      </c>
      <c r="X558" s="456" t="str">
        <f>IF(全国標準卸価格!X558="","",IF(ISNUMBER(全国標準卸価格!X558),IF(入力!$E$11=1,ROUNDDOWN(全国標準卸価格!X558*地区別掛け率!X558%,-入力!$E$10),IF(入力!$E$11=2,ROUNDUP(全国標準卸価格!X558*地区別掛け率!X558%,-入力!$E$10),IF(入力!$E$11=3,ROUND(全国標準卸価格!X558*地区別掛け率!X558%,-入力!$E$10),""))),全国標準卸価格!X558))</f>
        <v/>
      </c>
      <c r="Y558" s="20">
        <f>'6桁'!Y558</f>
        <v>0</v>
      </c>
    </row>
    <row r="559" spans="2:25" ht="30" customHeight="1" thickBot="1">
      <c r="B559" s="544"/>
      <c r="C559" s="558" t="s">
        <v>384</v>
      </c>
      <c r="D559" s="656"/>
      <c r="E559" s="558">
        <v>105</v>
      </c>
      <c r="F559" s="932"/>
      <c r="G559" s="344"/>
      <c r="H559" s="118" t="str">
        <f>IF(全国標準卸価格!H559="","",IF(ISNUMBER(全国標準卸価格!H559),IF(入力!$C$11=1,ROUNDDOWN(全国標準卸価格!H559*地区別掛け率!H559%,-入力!$C$10),IF(入力!$C$11=2,ROUNDUP(全国標準卸価格!H559*地区別掛け率!H559%,-入力!$C$10),IF(入力!$C$11=3,ROUND(全国標準卸価格!H559*地区別掛け率!H559%,-入力!$C$10),""))),全国標準卸価格!H559))</f>
        <v/>
      </c>
      <c r="I559" s="119">
        <f>'6桁'!I559</f>
        <v>0</v>
      </c>
      <c r="J559" s="118" t="str">
        <f>IF(全国標準卸価格!J559="","",IF(ISNUMBER(全国標準卸価格!J559),IF(入力!$C$11=1,ROUNDDOWN(全国標準卸価格!J559*地区別掛け率!J559%,-入力!$C$10),IF(入力!$C$11=2,ROUNDUP(全国標準卸価格!J559*地区別掛け率!J559%,-入力!$C$10),IF(入力!$C$11=3,ROUND(全国標準卸価格!J559*地区別掛け率!J559%,-入力!$C$10),""))),全国標準卸価格!J559))</f>
        <v/>
      </c>
      <c r="K559" s="119">
        <f>'6桁'!K559</f>
        <v>0</v>
      </c>
      <c r="L559" s="118" t="str">
        <f>IF(全国標準卸価格!L559="","",IF(ISNUMBER(全国標準卸価格!L559),IF(入力!$C$11=1,ROUNDDOWN(全国標準卸価格!L559*地区別掛け率!L559%,-入力!$C$10),IF(入力!$C$11=2,ROUNDUP(全国標準卸価格!L559*地区別掛け率!L559%,-入力!$C$10),IF(入力!$C$11=3,ROUND(全国標準卸価格!L559*地区別掛け率!L559%,-入力!$C$10),""))),全国標準卸価格!L559))</f>
        <v/>
      </c>
      <c r="M559" s="119">
        <f>'6桁'!M559</f>
        <v>0</v>
      </c>
      <c r="N559" s="118">
        <f>IF(全国標準卸価格!N559="","",IF(ISNUMBER(全国標準卸価格!N559),IF(入力!$C$11=1,ROUNDDOWN(全国標準卸価格!N559*地区別掛け率!N559%,-入力!$C$10),IF(入力!$C$11=2,ROUNDUP(全国標準卸価格!N559*地区別掛け率!N559%,-入力!$C$10),IF(入力!$C$11=3,ROUND(全国標準卸価格!N559*地区別掛け率!N559%,-入力!$C$10),""))),全国標準卸価格!N559))</f>
        <v>24000</v>
      </c>
      <c r="O559" s="127" t="s">
        <v>2251</v>
      </c>
      <c r="P559" s="460" t="str">
        <f>IF(全国標準卸価格!P559="","",IF(ISNUMBER(全国標準卸価格!P559),IF(入力!$C$11=1,ROUNDDOWN(全国標準卸価格!P559*地区別掛け率!P559%,-入力!$C$10),IF(入力!$C$11=2,ROUNDUP(全国標準卸価格!P559*地区別掛け率!P559%,-入力!$C$10),IF(入力!$C$11=3,ROUND(全国標準卸価格!P559*地区別掛け率!P559%,-入力!$C$10),""))),全国標準卸価格!P559))</f>
        <v/>
      </c>
      <c r="Q559" s="119">
        <f>'6桁'!Q559</f>
        <v>0</v>
      </c>
      <c r="R559" s="118" t="str">
        <f>IF(全国標準卸価格!R559="","",IF(ISNUMBER(全国標準卸価格!R559),IF(入力!$C$11=1,ROUNDDOWN(全国標準卸価格!R559*地区別掛け率!R559%,-入力!$C$10),IF(入力!$C$11=2,ROUNDUP(全国標準卸価格!R559*地区別掛け率!R559%,-入力!$C$10),IF(入力!$C$11=3,ROUND(全国標準卸価格!R559*地区別掛け率!R559%,-入力!$C$10),""))),全国標準卸価格!R559))</f>
        <v/>
      </c>
      <c r="S559" s="119">
        <f>'6桁'!S559</f>
        <v>0</v>
      </c>
      <c r="T559" s="118" t="str">
        <f>IF(全国標準卸価格!T559="","",IF(ISNUMBER(全国標準卸価格!T559),IF(入力!$C$11=1,ROUNDDOWN(全国標準卸価格!T559*地区別掛け率!T559%,-入力!$C$10),IF(入力!$C$11=2,ROUNDUP(全国標準卸価格!T559*地区別掛け率!T559%,-入力!$C$10),IF(入力!$C$11=3,ROUND(全国標準卸価格!T559*地区別掛け率!T559%,-入力!$C$10),""))),全国標準卸価格!T559))</f>
        <v/>
      </c>
      <c r="U559" s="119">
        <f>'6桁'!U559</f>
        <v>0</v>
      </c>
      <c r="V559" s="460" t="str">
        <f>IF(全国標準卸価格!V559="","",IF(ISNUMBER(全国標準卸価格!V559),IF(入力!$E$11=1,ROUNDDOWN(全国標準卸価格!V559*地区別掛け率!V559%,-入力!$E$10),IF(入力!$E$11=2,ROUNDUP(全国標準卸価格!V559*地区別掛け率!V559%,-入力!$E$10),IF(入力!$E$11=3,ROUND(全国標準卸価格!V559*地区別掛け率!V559%,-入力!$E$10),""))),全国標準卸価格!V559))</f>
        <v/>
      </c>
      <c r="W559" s="127">
        <f>'6桁'!W559</f>
        <v>0</v>
      </c>
      <c r="X559" s="460" t="str">
        <f>IF(全国標準卸価格!X559="","",IF(ISNUMBER(全国標準卸価格!X559),IF(入力!$E$11=1,ROUNDDOWN(全国標準卸価格!X559*地区別掛け率!X559%,-入力!$E$10),IF(入力!$E$11=2,ROUNDUP(全国標準卸価格!X559*地区別掛け率!X559%,-入力!$E$10),IF(入力!$E$11=3,ROUND(全国標準卸価格!X559*地区別掛け率!X559%,-入力!$E$10),""))),全国標準卸価格!X559))</f>
        <v/>
      </c>
      <c r="Y559" s="21">
        <f>'6桁'!Y559</f>
        <v>0</v>
      </c>
    </row>
    <row r="560" spans="2:25" ht="76.5" customHeight="1">
      <c r="B560" s="546" t="s">
        <v>2032</v>
      </c>
      <c r="C560" s="546"/>
      <c r="D560" s="546"/>
      <c r="E560" s="546"/>
      <c r="F560" s="546"/>
      <c r="G560" s="546"/>
      <c r="H560" s="546"/>
      <c r="I560" s="546"/>
      <c r="J560" s="546"/>
      <c r="K560" s="546"/>
      <c r="L560" s="546"/>
      <c r="M560" s="546"/>
      <c r="N560" s="546"/>
      <c r="O560" s="546"/>
      <c r="P560" s="546"/>
      <c r="Q560" s="546"/>
      <c r="R560" s="546"/>
      <c r="S560" s="546"/>
      <c r="T560" s="546"/>
      <c r="U560" s="546"/>
      <c r="V560" s="546"/>
      <c r="W560" s="546"/>
      <c r="X560" s="546"/>
      <c r="Y560" s="546"/>
    </row>
    <row r="562" spans="2:27" ht="14.25" customHeight="1" thickBot="1">
      <c r="B562" s="371"/>
      <c r="C562" s="315"/>
      <c r="D562" s="315"/>
      <c r="E562" s="315"/>
      <c r="F562" s="80"/>
      <c r="G562" s="18"/>
      <c r="H562" s="74"/>
      <c r="I562" s="28"/>
      <c r="J562" s="80"/>
      <c r="K562" s="53"/>
      <c r="M562" s="11"/>
      <c r="N562" s="10"/>
      <c r="O562" s="11"/>
      <c r="P562" s="10"/>
    </row>
    <row r="563" spans="2:27" ht="20.25" thickTop="1" thickBot="1">
      <c r="B563" s="518" t="s">
        <v>35</v>
      </c>
      <c r="C563" s="519"/>
      <c r="D563" s="519"/>
      <c r="E563" s="519"/>
      <c r="F563" s="519"/>
      <c r="G563" s="519"/>
      <c r="H563" s="519"/>
      <c r="I563" s="519"/>
      <c r="J563" s="519"/>
      <c r="K563" s="519"/>
      <c r="L563" s="519"/>
      <c r="M563" s="519"/>
      <c r="N563" s="519"/>
      <c r="O563" s="519"/>
      <c r="P563" s="519"/>
      <c r="Q563" s="519"/>
      <c r="R563" s="519"/>
      <c r="S563" s="519"/>
      <c r="T563" s="519"/>
      <c r="U563" s="519"/>
      <c r="V563" s="519"/>
      <c r="W563" s="519"/>
      <c r="X563" s="519"/>
      <c r="Y563" s="519"/>
      <c r="Z563" s="519"/>
      <c r="AA563" s="520"/>
    </row>
    <row r="564" spans="2:27" ht="9.75" customHeight="1" thickTop="1">
      <c r="C564" s="40"/>
      <c r="D564" s="40"/>
      <c r="E564" s="40"/>
      <c r="F564" s="79"/>
      <c r="H564" s="79"/>
      <c r="K564" s="52"/>
      <c r="M564" s="52"/>
      <c r="Q564" s="52"/>
    </row>
    <row r="565" spans="2:27" s="239" customFormat="1" ht="20.100000000000001" customHeight="1" thickBot="1">
      <c r="B565" s="238" t="s">
        <v>566</v>
      </c>
      <c r="F565" s="240"/>
      <c r="H565" s="240"/>
      <c r="J565" s="240"/>
      <c r="L565" s="240"/>
      <c r="N565" s="240"/>
      <c r="P565" s="240"/>
      <c r="Q565" s="238"/>
      <c r="R565" s="240"/>
      <c r="T565" s="240"/>
      <c r="V565" s="240"/>
      <c r="X565" s="240"/>
    </row>
    <row r="566" spans="2:27" ht="20.100000000000001" customHeight="1" thickBot="1">
      <c r="B566" s="284"/>
      <c r="C566" s="595"/>
      <c r="D566" s="595"/>
      <c r="E566" s="596"/>
      <c r="F566" s="531" t="s">
        <v>453</v>
      </c>
      <c r="G566" s="532"/>
      <c r="H566" s="532"/>
      <c r="I566" s="532"/>
      <c r="J566" s="532"/>
      <c r="K566" s="532"/>
      <c r="L566" s="532"/>
      <c r="M566" s="533"/>
      <c r="Q566" s="11"/>
      <c r="R566" s="80"/>
      <c r="T566" s="575"/>
      <c r="U566" s="575"/>
      <c r="V566" s="575"/>
      <c r="W566" s="575"/>
      <c r="X566" s="575"/>
      <c r="Y566" s="575"/>
    </row>
    <row r="567" spans="2:27" ht="20.100000000000001" customHeight="1" thickBot="1">
      <c r="B567" s="597" t="s">
        <v>41</v>
      </c>
      <c r="C567" s="599" t="s">
        <v>157</v>
      </c>
      <c r="D567" s="600"/>
      <c r="E567" s="601"/>
      <c r="F567" s="602" t="s">
        <v>158</v>
      </c>
      <c r="G567" s="603"/>
      <c r="H567" s="603"/>
      <c r="I567" s="603"/>
      <c r="J567" s="603"/>
      <c r="K567" s="603"/>
      <c r="L567" s="603"/>
      <c r="M567" s="604"/>
      <c r="O567" s="146"/>
      <c r="P567" s="147"/>
      <c r="Q567" s="148"/>
      <c r="R567" s="149"/>
      <c r="S567" s="150"/>
      <c r="T567" s="147"/>
      <c r="U567" s="151"/>
      <c r="V567" s="147"/>
      <c r="W567" s="327"/>
      <c r="Y567" s="327"/>
    </row>
    <row r="568" spans="2:27" ht="20.100000000000001" customHeight="1" thickBot="1">
      <c r="B568" s="597"/>
      <c r="C568" s="599" t="s">
        <v>159</v>
      </c>
      <c r="D568" s="600"/>
      <c r="E568" s="601"/>
      <c r="F568" s="602" t="s">
        <v>512</v>
      </c>
      <c r="G568" s="603"/>
      <c r="H568" s="603"/>
      <c r="I568" s="603"/>
      <c r="J568" s="603"/>
      <c r="K568" s="603"/>
      <c r="L568" s="603"/>
      <c r="M568" s="604"/>
      <c r="Q568" s="406"/>
      <c r="R568" s="152"/>
      <c r="S568" s="405"/>
      <c r="U568" s="327"/>
      <c r="W568" s="327"/>
      <c r="Y568" s="327"/>
    </row>
    <row r="569" spans="2:27" ht="20.100000000000001" customHeight="1" thickBot="1">
      <c r="B569" s="597"/>
      <c r="C569" s="599" t="s">
        <v>513</v>
      </c>
      <c r="D569" s="600"/>
      <c r="E569" s="601"/>
      <c r="F569" s="602" t="s">
        <v>799</v>
      </c>
      <c r="G569" s="604"/>
      <c r="H569" s="602" t="s">
        <v>800</v>
      </c>
      <c r="I569" s="604"/>
      <c r="J569" s="602" t="s">
        <v>801</v>
      </c>
      <c r="K569" s="604"/>
      <c r="L569" s="608" t="s">
        <v>803</v>
      </c>
      <c r="M569" s="609"/>
      <c r="Q569" s="406"/>
      <c r="R569" s="152"/>
      <c r="S569" s="405"/>
      <c r="U569" s="327"/>
      <c r="W569" s="327"/>
      <c r="Y569" s="327"/>
    </row>
    <row r="570" spans="2:27" ht="20.100000000000001" customHeight="1" thickBot="1">
      <c r="B570" s="598"/>
      <c r="C570" s="599" t="s">
        <v>164</v>
      </c>
      <c r="D570" s="600"/>
      <c r="E570" s="601"/>
      <c r="F570" s="602" t="s">
        <v>789</v>
      </c>
      <c r="G570" s="604"/>
      <c r="H570" s="602" t="s">
        <v>787</v>
      </c>
      <c r="I570" s="604"/>
      <c r="J570" s="602" t="s">
        <v>802</v>
      </c>
      <c r="K570" s="604"/>
      <c r="L570" s="608" t="s">
        <v>804</v>
      </c>
      <c r="M570" s="609"/>
      <c r="Q570" s="406"/>
      <c r="R570" s="152"/>
      <c r="S570" s="405"/>
      <c r="U570" s="327"/>
      <c r="W570" s="327"/>
      <c r="Y570" s="327"/>
    </row>
    <row r="571" spans="2:27" ht="30" customHeight="1">
      <c r="B571" s="502">
        <v>18</v>
      </c>
      <c r="C571" s="498" t="s">
        <v>310</v>
      </c>
      <c r="D571" s="606"/>
      <c r="E571" s="499"/>
      <c r="F571" s="12" t="str">
        <f>IF(全国標準卸価格!F571="","",IF(ISNUMBER(全国標準卸価格!F571),IF(入力!$C$11=1,ROUNDDOWN(全国標準卸価格!F571*地区別掛け率!F571%,-入力!$C$10),IF(入力!$C$11=2,ROUNDUP(全国標準卸価格!F571*地区別掛け率!F571%,-入力!$C$10),IF(入力!$C$11=3,ROUND(全国標準卸価格!F571*地区別掛け率!F571%,-入力!$C$10),""))),全国標準卸価格!F571))</f>
        <v/>
      </c>
      <c r="G571" s="20">
        <f>'6桁'!G571</f>
        <v>0</v>
      </c>
      <c r="H571" s="14" t="str">
        <f>IF(全国標準卸価格!H571="","",IF(ISNUMBER(全国標準卸価格!H571),IF(入力!$C$11=1,ROUNDDOWN(全国標準卸価格!H571*地区別掛け率!H571%,-入力!$C$10),IF(入力!$C$11=2,ROUNDUP(全国標準卸価格!H571*地区別掛け率!H571%,-入力!$C$10),IF(入力!$C$11=3,ROUND(全国標準卸価格!H571*地区別掛け率!H571%,-入力!$C$10),""))),全国標準卸価格!H571))</f>
        <v/>
      </c>
      <c r="I571" s="20">
        <f>'6桁'!I571</f>
        <v>0</v>
      </c>
      <c r="J571" s="14">
        <f>IF(全国標準卸価格!J571="","",IF(ISNUMBER(全国標準卸価格!J571),IF(入力!$C$11=1,ROUNDDOWN(全国標準卸価格!J571*地区別掛け率!J571%,-入力!$C$10),IF(入力!$C$11=2,ROUNDUP(全国標準卸価格!J571*地区別掛け率!J571%,-入力!$C$10),IF(入力!$C$11=3,ROUND(全国標準卸価格!J571*地区別掛け率!J571%,-入力!$C$10),""))),全国標準卸価格!J571))</f>
        <v>96000</v>
      </c>
      <c r="K571" s="153" t="str">
        <f>'6桁'!K571</f>
        <v>Y★</v>
      </c>
      <c r="L571" s="14">
        <f>IF(全国標準卸価格!L571="","",IF(ISNUMBER(全国標準卸価格!L571),IF(入力!$C$11=1,ROUNDDOWN(全国標準卸価格!L571*地区別掛け率!L571%,-入力!$C$10),IF(入力!$C$11=2,ROUNDUP(全国標準卸価格!L571*地区別掛け率!L571%,-入力!$C$10),IF(入力!$C$11=3,ROUND(全国標準卸価格!L571*地区別掛け率!L571%,-入力!$C$10),""))),全国標準卸価格!L571))</f>
        <v>96000</v>
      </c>
      <c r="M571" s="20" t="str">
        <f>'6桁'!M571</f>
        <v>Y★</v>
      </c>
      <c r="Q571" s="228"/>
      <c r="S571" s="327"/>
      <c r="T571" s="10"/>
      <c r="U571" s="22"/>
      <c r="V571" s="10"/>
      <c r="W571" s="22"/>
      <c r="X571" s="10"/>
      <c r="Y571" s="22"/>
    </row>
    <row r="572" spans="2:27" ht="30" customHeight="1">
      <c r="B572" s="503"/>
      <c r="C572" s="500" t="s">
        <v>169</v>
      </c>
      <c r="D572" s="605"/>
      <c r="E572" s="501"/>
      <c r="F572" s="12">
        <f>IF(全国標準卸価格!F572="","",IF(ISNUMBER(全国標準卸価格!F572),IF(入力!$C$11=1,ROUNDDOWN(全国標準卸価格!F572*地区別掛け率!F572%,-入力!$C$10),IF(入力!$C$11=2,ROUNDUP(全国標準卸価格!F572*地区別掛け率!F572%,-入力!$C$10),IF(入力!$C$11=3,ROUND(全国標準卸価格!F572*地区別掛け率!F572%,-入力!$C$10),""))),全国標準卸価格!F572))</f>
        <v>85200</v>
      </c>
      <c r="G572" s="20" t="str">
        <f>'6桁'!G572</f>
        <v>W</v>
      </c>
      <c r="H572" s="14">
        <f>IF(全国標準卸価格!H572="","",IF(ISNUMBER(全国標準卸価格!H572),IF(入力!$C$11=1,ROUNDDOWN(全国標準卸価格!H572*地区別掛け率!H572%,-入力!$C$10),IF(入力!$C$11=2,ROUNDUP(全国標準卸価格!H572*地区別掛け率!H572%,-入力!$C$10),IF(入力!$C$11=3,ROUND(全国標準卸価格!H572*地区別掛け率!H572%,-入力!$C$10),""))),全国標準卸価格!H572))</f>
        <v>85200</v>
      </c>
      <c r="I572" s="20" t="str">
        <f>'6桁'!I572</f>
        <v>W</v>
      </c>
      <c r="J572" s="14">
        <f>IF(全国標準卸価格!J572="","",IF(ISNUMBER(全国標準卸価格!J572),IF(入力!$C$11=1,ROUNDDOWN(全国標準卸価格!J572*地区別掛け率!J572%,-入力!$C$10),IF(入力!$C$11=2,ROUNDUP(全国標準卸価格!J572*地区別掛け率!J572%,-入力!$C$10),IF(入力!$C$11=3,ROUND(全国標準卸価格!J572*地区別掛け率!J572%,-入力!$C$10),""))),全国標準卸価格!J572))</f>
        <v>83700</v>
      </c>
      <c r="K572" s="20" t="str">
        <f>'6桁'!K572</f>
        <v>W</v>
      </c>
      <c r="L572" s="14">
        <f>IF(全国標準卸価格!L572="","",IF(ISNUMBER(全国標準卸価格!L572),IF(入力!$C$11=1,ROUNDDOWN(全国標準卸価格!L572*地区別掛け率!L572%,-入力!$C$10),IF(入力!$C$11=2,ROUNDUP(全国標準卸価格!L572*地区別掛け率!L572%,-入力!$C$10),IF(入力!$C$11=3,ROUND(全国標準卸価格!L572*地区別掛け率!L572%,-入力!$C$10),""))),全国標準卸価格!L572))</f>
        <v>83700</v>
      </c>
      <c r="M572" s="20" t="str">
        <f>'6桁'!M572</f>
        <v>W</v>
      </c>
      <c r="Q572" s="228"/>
      <c r="R572" s="547"/>
      <c r="S572" s="547"/>
      <c r="T572" s="10"/>
      <c r="U572" s="22"/>
      <c r="V572" s="10"/>
      <c r="W572" s="22"/>
      <c r="X572" s="10"/>
      <c r="Y572" s="22"/>
    </row>
    <row r="573" spans="2:27" ht="30" customHeight="1">
      <c r="B573" s="503"/>
      <c r="C573" s="500" t="s">
        <v>66</v>
      </c>
      <c r="D573" s="605"/>
      <c r="E573" s="501"/>
      <c r="F573" s="12" t="str">
        <f>IF(全国標準卸価格!F573="","",IF(ISNUMBER(全国標準卸価格!F573),IF(入力!$C$11=1,ROUNDDOWN(全国標準卸価格!F573*地区別掛け率!F573%,-入力!$C$10),IF(入力!$C$11=2,ROUNDUP(全国標準卸価格!F573*地区別掛け率!F573%,-入力!$C$10),IF(入力!$C$11=3,ROUND(全国標準卸価格!F573*地区別掛け率!F573%,-入力!$C$10),""))),全国標準卸価格!F573))</f>
        <v/>
      </c>
      <c r="G573" s="20">
        <f>'6桁'!G573</f>
        <v>0</v>
      </c>
      <c r="H573" s="14" t="str">
        <f>IF(全国標準卸価格!H573="","",IF(ISNUMBER(全国標準卸価格!H573),IF(入力!$C$11=1,ROUNDDOWN(全国標準卸価格!H573*地区別掛け率!H573%,-入力!$C$10),IF(入力!$C$11=2,ROUNDUP(全国標準卸価格!H573*地区別掛け率!H573%,-入力!$C$10),IF(入力!$C$11=3,ROUND(全国標準卸価格!H573*地区別掛け率!H573%,-入力!$C$10),""))),全国標準卸価格!H573))</f>
        <v/>
      </c>
      <c r="I573" s="20">
        <f>'6桁'!I573</f>
        <v>0</v>
      </c>
      <c r="J573" s="14" t="str">
        <f>IF(全国標準卸価格!J573="","",IF(ISNUMBER(全国標準卸価格!J573),IF(入力!$C$11=1,ROUNDDOWN(全国標準卸価格!J573*地区別掛け率!J573%,-入力!$C$10),IF(入力!$C$11=2,ROUNDUP(全国標準卸価格!J573*地区別掛け率!J573%,-入力!$C$10),IF(入力!$C$11=3,ROUND(全国標準卸価格!J573*地区別掛け率!J573%,-入力!$C$10),""))),全国標準卸価格!J573))</f>
        <v/>
      </c>
      <c r="K573" s="153">
        <f>'6桁'!K573</f>
        <v>0</v>
      </c>
      <c r="L573" s="14">
        <f>IF(全国標準卸価格!L573="","",IF(ISNUMBER(全国標準卸価格!L573),IF(入力!$C$11=1,ROUNDDOWN(全国標準卸価格!L573*地区別掛け率!L573%,-入力!$C$10),IF(入力!$C$11=2,ROUNDUP(全国標準卸価格!L573*地区別掛け率!L573%,-入力!$C$10),IF(入力!$C$11=3,ROUND(全国標準卸価格!L573*地区別掛け率!L573%,-入力!$C$10),""))),全国標準卸価格!L573))</f>
        <v>69300</v>
      </c>
      <c r="M573" s="20" t="str">
        <f>'6桁'!M573</f>
        <v>Y★</v>
      </c>
    </row>
    <row r="574" spans="2:27" ht="30" customHeight="1">
      <c r="B574" s="503"/>
      <c r="C574" s="500" t="s">
        <v>172</v>
      </c>
      <c r="D574" s="605"/>
      <c r="E574" s="501"/>
      <c r="F574" s="12">
        <f>IF(全国標準卸価格!F574="","",IF(ISNUMBER(全国標準卸価格!F574),IF(入力!$C$11=1,ROUNDDOWN(全国標準卸価格!F574*地区別掛け率!F574%,-入力!$C$10),IF(入力!$C$11=2,ROUNDUP(全国標準卸価格!F574*地区別掛け率!F574%,-入力!$C$10),IF(入力!$C$11=3,ROUND(全国標準卸価格!F574*地区別掛け率!F574%,-入力!$C$10),""))),全国標準卸価格!F574))</f>
        <v>71800</v>
      </c>
      <c r="G574" s="20" t="str">
        <f>'6桁'!G574</f>
        <v>W</v>
      </c>
      <c r="H574" s="14">
        <f>IF(全国標準卸価格!H574="","",IF(ISNUMBER(全国標準卸価格!H574),IF(入力!$C$11=1,ROUNDDOWN(全国標準卸価格!H574*地区別掛け率!H574%,-入力!$C$10),IF(入力!$C$11=2,ROUNDUP(全国標準卸価格!H574*地区別掛け率!H574%,-入力!$C$10),IF(入力!$C$11=3,ROUND(全国標準卸価格!H574*地区別掛け率!H574%,-入力!$C$10),""))),全国標準卸価格!H574))</f>
        <v>71800</v>
      </c>
      <c r="I574" s="20" t="str">
        <f>'6桁'!I574</f>
        <v>W</v>
      </c>
      <c r="J574" s="14">
        <f>IF(全国標準卸価格!J574="","",IF(ISNUMBER(全国標準卸価格!J574),IF(入力!$C$11=1,ROUNDDOWN(全国標準卸価格!J574*地区別掛け率!J574%,-入力!$C$10),IF(入力!$C$11=2,ROUNDUP(全国標準卸価格!J574*地区別掛け率!J574%,-入力!$C$10),IF(入力!$C$11=3,ROUND(全国標準卸価格!J574*地区別掛け率!J574%,-入力!$C$10),""))),全国標準卸価格!J574))</f>
        <v>70300</v>
      </c>
      <c r="K574" s="20" t="str">
        <f>'6桁'!K574</f>
        <v>W</v>
      </c>
      <c r="L574" s="14">
        <f>IF(全国標準卸価格!L574="","",IF(ISNUMBER(全国標準卸価格!L574),IF(入力!$C$11=1,ROUNDDOWN(全国標準卸価格!L574*地区別掛け率!L574%,-入力!$C$10),IF(入力!$C$11=2,ROUNDUP(全国標準卸価格!L574*地区別掛け率!L574%,-入力!$C$10),IF(入力!$C$11=3,ROUND(全国標準卸価格!L574*地区別掛け率!L574%,-入力!$C$10),""))),全国標準卸価格!L574))</f>
        <v>70300</v>
      </c>
      <c r="M574" s="20" t="str">
        <f>'6桁'!M574</f>
        <v>W</v>
      </c>
    </row>
    <row r="575" spans="2:27" ht="30" customHeight="1">
      <c r="B575" s="503"/>
      <c r="C575" s="500" t="s">
        <v>70</v>
      </c>
      <c r="D575" s="605"/>
      <c r="E575" s="501"/>
      <c r="F575" s="12">
        <f>IF(全国標準卸価格!F575="","",IF(ISNUMBER(全国標準卸価格!F575),IF(入力!$C$11=1,ROUNDDOWN(全国標準卸価格!F575*地区別掛け率!F575%,-入力!$C$10),IF(入力!$C$11=2,ROUNDUP(全国標準卸価格!F575*地区別掛け率!F575%,-入力!$C$10),IF(入力!$C$11=3,ROUND(全国標準卸価格!F575*地区別掛け率!F575%,-入力!$C$10),""))),全国標準卸価格!F575))</f>
        <v>75100</v>
      </c>
      <c r="G575" s="20" t="str">
        <f>'6桁'!G575</f>
        <v>W</v>
      </c>
      <c r="H575" s="14">
        <f>IF(全国標準卸価格!H575="","",IF(ISNUMBER(全国標準卸価格!H575),IF(入力!$C$11=1,ROUNDDOWN(全国標準卸価格!H575*地区別掛け率!H575%,-入力!$C$10),IF(入力!$C$11=2,ROUNDUP(全国標準卸価格!H575*地区別掛け率!H575%,-入力!$C$10),IF(入力!$C$11=3,ROUND(全国標準卸価格!H575*地区別掛け率!H575%,-入力!$C$10),""))),全国標準卸価格!H575))</f>
        <v>75100</v>
      </c>
      <c r="I575" s="20" t="str">
        <f>'6桁'!I575</f>
        <v>W</v>
      </c>
      <c r="J575" s="14">
        <f>IF(全国標準卸価格!J575="","",IF(ISNUMBER(全国標準卸価格!J575),IF(入力!$C$11=1,ROUNDDOWN(全国標準卸価格!J575*地区別掛け率!J575%,-入力!$C$10),IF(入力!$C$11=2,ROUNDUP(全国標準卸価格!J575*地区別掛け率!J575%,-入力!$C$10),IF(入力!$C$11=3,ROUND(全国標準卸価格!J575*地区別掛け率!J575%,-入力!$C$10),""))),全国標準卸価格!J575))</f>
        <v>73600</v>
      </c>
      <c r="K575" s="20" t="str">
        <f>'6桁'!K575</f>
        <v>W</v>
      </c>
      <c r="L575" s="14" t="str">
        <f>IF(全国標準卸価格!L575="","",IF(ISNUMBER(全国標準卸価格!L575),IF(入力!$C$11=1,ROUNDDOWN(全国標準卸価格!L575*地区別掛け率!L575%,-入力!$C$10),IF(入力!$C$11=2,ROUNDUP(全国標準卸価格!L575*地区別掛け率!L575%,-入力!$C$10),IF(入力!$C$11=3,ROUND(全国標準卸価格!L575*地区別掛け率!L575%,-入力!$C$10),""))),全国標準卸価格!L575))</f>
        <v/>
      </c>
      <c r="M575" s="20">
        <f>'6桁'!M575</f>
        <v>0</v>
      </c>
    </row>
    <row r="576" spans="2:27" ht="30" customHeight="1">
      <c r="B576" s="504"/>
      <c r="C576" s="560" t="s">
        <v>136</v>
      </c>
      <c r="D576" s="607"/>
      <c r="E576" s="561"/>
      <c r="F576" s="100">
        <f>IF(全国標準卸価格!F576="","",IF(ISNUMBER(全国標準卸価格!F576),IF(入力!$C$11=1,ROUNDDOWN(全国標準卸価格!F576*地区別掛け率!F576%,-入力!$C$10),IF(入力!$C$11=2,ROUNDUP(全国標準卸価格!F576*地区別掛け率!F576%,-入力!$C$10),IF(入力!$C$11=3,ROUND(全国標準卸価格!F576*地区別掛け率!F576%,-入力!$C$10),""))),全国標準卸価格!F576))</f>
        <v>79400</v>
      </c>
      <c r="G576" s="98" t="str">
        <f>'6桁'!G576</f>
        <v>W</v>
      </c>
      <c r="H576" s="154">
        <f>IF(全国標準卸価格!H576="","",IF(ISNUMBER(全国標準卸価格!H576),IF(入力!$C$11=1,ROUNDDOWN(全国標準卸価格!H576*地区別掛け率!H576%,-入力!$C$10),IF(入力!$C$11=2,ROUNDUP(全国標準卸価格!H576*地区別掛け率!H576%,-入力!$C$10),IF(入力!$C$11=3,ROUND(全国標準卸価格!H576*地区別掛け率!H576%,-入力!$C$10),""))),全国標準卸価格!H576))</f>
        <v>79400</v>
      </c>
      <c r="I576" s="98" t="str">
        <f>'6桁'!I576</f>
        <v>W</v>
      </c>
      <c r="J576" s="154">
        <f>IF(全国標準卸価格!J576="","",IF(ISNUMBER(全国標準卸価格!J576),IF(入力!$C$11=1,ROUNDDOWN(全国標準卸価格!J576*地区別掛け率!J576%,-入力!$C$10),IF(入力!$C$11=2,ROUNDUP(全国標準卸価格!J576*地区別掛け率!J576%,-入力!$C$10),IF(入力!$C$11=3,ROUND(全国標準卸価格!J576*地区別掛け率!J576%,-入力!$C$10),""))),全国標準卸価格!J576))</f>
        <v>75500</v>
      </c>
      <c r="K576" s="98" t="str">
        <f>'6桁'!K576</f>
        <v>W</v>
      </c>
      <c r="L576" s="154" t="str">
        <f>IF(全国標準卸価格!L576="","",IF(ISNUMBER(全国標準卸価格!L576),IF(入力!$C$11=1,ROUNDDOWN(全国標準卸価格!L576*地区別掛け率!L576%,-入力!$C$10),IF(入力!$C$11=2,ROUNDUP(全国標準卸価格!L576*地区別掛け率!L576%,-入力!$C$10),IF(入力!$C$11=3,ROUND(全国標準卸価格!L576*地区別掛け率!L576%,-入力!$C$10),""))),全国標準卸価格!L576))</f>
        <v/>
      </c>
      <c r="M576" s="98">
        <f>'6桁'!M576</f>
        <v>0</v>
      </c>
    </row>
    <row r="577" spans="2:23" ht="30" customHeight="1">
      <c r="B577" s="543">
        <v>17</v>
      </c>
      <c r="C577" s="576" t="s">
        <v>177</v>
      </c>
      <c r="D577" s="610"/>
      <c r="E577" s="577"/>
      <c r="F577" s="75" t="str">
        <f>IF(全国標準卸価格!F577="","",IF(ISNUMBER(全国標準卸価格!F577),IF(入力!$C$11=1,ROUNDDOWN(全国標準卸価格!F577*地区別掛け率!F577%,-入力!$C$10),IF(入力!$C$11=2,ROUNDUP(全国標準卸価格!F577*地区別掛け率!F577%,-入力!$C$10),IF(入力!$C$11=3,ROUND(全国標準卸価格!F577*地区別掛け率!F577%,-入力!$C$10),""))),全国標準卸価格!F577))</f>
        <v/>
      </c>
      <c r="G577" s="29">
        <f>'6桁'!G577</f>
        <v>0</v>
      </c>
      <c r="H577" s="76" t="str">
        <f>IF(全国標準卸価格!H577="","",IF(ISNUMBER(全国標準卸価格!H577),IF(入力!$C$11=1,ROUNDDOWN(全国標準卸価格!H577*地区別掛け率!H577%,-入力!$C$10),IF(入力!$C$11=2,ROUNDUP(全国標準卸価格!H577*地区別掛け率!H577%,-入力!$C$10),IF(入力!$C$11=3,ROUND(全国標準卸価格!H577*地区別掛け率!H577%,-入力!$C$10),""))),全国標準卸価格!H577))</f>
        <v/>
      </c>
      <c r="I577" s="29">
        <f>'6桁'!I577</f>
        <v>0</v>
      </c>
      <c r="J577" s="75">
        <f>IF(全国標準卸価格!J577="","",IF(ISNUMBER(全国標準卸価格!J577),IF(入力!$C$11=1,ROUNDDOWN(全国標準卸価格!J577*地区別掛け率!J577%,-入力!$C$10),IF(入力!$C$11=2,ROUNDUP(全国標準卸価格!J577*地区別掛け率!J577%,-入力!$C$10),IF(入力!$C$11=3,ROUND(全国標準卸価格!J577*地区別掛け率!J577%,-入力!$C$10),""))),全国標準卸価格!J577))</f>
        <v>60200</v>
      </c>
      <c r="K577" s="29" t="str">
        <f>'6桁'!K577</f>
        <v>W</v>
      </c>
      <c r="L577" s="76" t="str">
        <f>IF(全国標準卸価格!L577="","",IF(ISNUMBER(全国標準卸価格!L577),IF(入力!$C$11=1,ROUNDDOWN(全国標準卸価格!L577*地区別掛け率!L577%,-入力!$C$10),IF(入力!$C$11=2,ROUNDUP(全国標準卸価格!L577*地区別掛け率!L577%,-入力!$C$10),IF(入力!$C$11=3,ROUND(全国標準卸価格!L577*地区別掛け率!L577%,-入力!$C$10),""))),全国標準卸価格!L577))</f>
        <v/>
      </c>
      <c r="M577" s="29">
        <f>'6桁'!M577</f>
        <v>0</v>
      </c>
      <c r="Q577" s="11"/>
    </row>
    <row r="578" spans="2:23" ht="30" customHeight="1">
      <c r="B578" s="503"/>
      <c r="C578" s="500" t="s">
        <v>178</v>
      </c>
      <c r="D578" s="605"/>
      <c r="E578" s="501"/>
      <c r="F578" s="12">
        <f>IF(全国標準卸価格!F578="","",IF(ISNUMBER(全国標準卸価格!F578),IF(入力!$C$11=1,ROUNDDOWN(全国標準卸価格!F578*地区別掛け率!F578%,-入力!$C$10),IF(入力!$C$11=2,ROUNDUP(全国標準卸価格!F578*地区別掛け率!F578%,-入力!$C$10),IF(入力!$C$11=3,ROUND(全国標準卸価格!F578*地区別掛け率!F578%,-入力!$C$10),""))),全国標準卸価格!F578))</f>
        <v>65300</v>
      </c>
      <c r="G578" s="20" t="str">
        <f>'6桁'!G578</f>
        <v>W</v>
      </c>
      <c r="H578" s="14">
        <f>IF(全国標準卸価格!H578="","",IF(ISNUMBER(全国標準卸価格!H578),IF(入力!$C$11=1,ROUNDDOWN(全国標準卸価格!H578*地区別掛け率!H578%,-入力!$C$10),IF(入力!$C$11=2,ROUNDUP(全国標準卸価格!H578*地区別掛け率!H578%,-入力!$C$10),IF(入力!$C$11=3,ROUND(全国標準卸価格!H578*地区別掛け率!H578%,-入力!$C$10),""))),全国標準卸価格!H578))</f>
        <v>65300</v>
      </c>
      <c r="I578" s="20" t="str">
        <f>'6桁'!I578</f>
        <v>W</v>
      </c>
      <c r="J578" s="12">
        <f>IF(全国標準卸価格!J578="","",IF(ISNUMBER(全国標準卸価格!J578),IF(入力!$C$11=1,ROUNDDOWN(全国標準卸価格!J578*地区別掛け率!J578%,-入力!$C$10),IF(入力!$C$11=2,ROUNDUP(全国標準卸価格!J578*地区別掛け率!J578%,-入力!$C$10),IF(入力!$C$11=3,ROUND(全国標準卸価格!J578*地区別掛け率!J578%,-入力!$C$10),""))),全国標準卸価格!J578))</f>
        <v>63100</v>
      </c>
      <c r="K578" s="20" t="str">
        <f>'6桁'!K578</f>
        <v>W</v>
      </c>
      <c r="L578" s="14">
        <f>IF(全国標準卸価格!L578="","",IF(ISNUMBER(全国標準卸価格!L578),IF(入力!$C$11=1,ROUNDDOWN(全国標準卸価格!L578*地区別掛け率!L578%,-入力!$C$10),IF(入力!$C$11=2,ROUNDUP(全国標準卸価格!L578*地区別掛け率!L578%,-入力!$C$10),IF(入力!$C$11=3,ROUND(全国標準卸価格!L578*地区別掛け率!L578%,-入力!$C$10),""))),全国標準卸価格!L578))</f>
        <v>63100</v>
      </c>
      <c r="M578" s="20" t="str">
        <f>'6桁'!M578</f>
        <v>W</v>
      </c>
      <c r="Q578" s="11"/>
      <c r="R578" s="80"/>
      <c r="T578" s="575"/>
      <c r="U578" s="575"/>
      <c r="V578" s="575"/>
      <c r="W578" s="575"/>
    </row>
    <row r="579" spans="2:23" ht="30" customHeight="1">
      <c r="B579" s="503"/>
      <c r="C579" s="500" t="s">
        <v>110</v>
      </c>
      <c r="D579" s="605"/>
      <c r="E579" s="501"/>
      <c r="F579" s="12">
        <f>IF(全国標準卸価格!F579="","",IF(ISNUMBER(全国標準卸価格!F579),IF(入力!$C$11=1,ROUNDDOWN(全国標準卸価格!F579*地区別掛け率!F579%,-入力!$C$10),IF(入力!$C$11=2,ROUNDUP(全国標準卸価格!F579*地区別掛け率!F579%,-入力!$C$10),IF(入力!$C$11=3,ROUND(全国標準卸価格!F579*地区別掛け率!F579%,-入力!$C$10),""))),全国標準卸価格!F579))</f>
        <v>51900</v>
      </c>
      <c r="G579" s="20" t="str">
        <f>'6桁'!G579</f>
        <v>W</v>
      </c>
      <c r="H579" s="14">
        <f>IF(全国標準卸価格!H579="","",IF(ISNUMBER(全国標準卸価格!H579),IF(入力!$C$11=1,ROUNDDOWN(全国標準卸価格!H579*地区別掛け率!H579%,-入力!$C$10),IF(入力!$C$11=2,ROUNDUP(全国標準卸価格!H579*地区別掛け率!H579%,-入力!$C$10),IF(入力!$C$11=3,ROUND(全国標準卸価格!H579*地区別掛け率!H579%,-入力!$C$10),""))),全国標準卸価格!H579))</f>
        <v>51900</v>
      </c>
      <c r="I579" s="20" t="str">
        <f>'6桁'!I579</f>
        <v>W</v>
      </c>
      <c r="J579" s="12">
        <f>IF(全国標準卸価格!J579="","",IF(ISNUMBER(全国標準卸価格!J579),IF(入力!$C$11=1,ROUNDDOWN(全国標準卸価格!J579*地区別掛け率!J579%,-入力!$C$10),IF(入力!$C$11=2,ROUNDUP(全国標準卸価格!J579*地区別掛け率!J579%,-入力!$C$10),IF(入力!$C$11=3,ROUND(全国標準卸価格!J579*地区別掛け率!J579%,-入力!$C$10),""))),全国標準卸価格!J579))</f>
        <v>50400</v>
      </c>
      <c r="K579" s="20" t="str">
        <f>'6桁'!K579</f>
        <v>W</v>
      </c>
      <c r="L579" s="14">
        <f>IF(全国標準卸価格!L579="","",IF(ISNUMBER(全国標準卸価格!L579),IF(入力!$C$11=1,ROUNDDOWN(全国標準卸価格!L579*地区別掛け率!L579%,-入力!$C$10),IF(入力!$C$11=2,ROUNDUP(全国標準卸価格!L579*地区別掛け率!L579%,-入力!$C$10),IF(入力!$C$11=3,ROUND(全国標準卸価格!L579*地区別掛け率!L579%,-入力!$C$10),""))),全国標準卸価格!L579))</f>
        <v>50400</v>
      </c>
      <c r="M579" s="20" t="str">
        <f>'6桁'!M579</f>
        <v>W</v>
      </c>
      <c r="Q579" s="406"/>
      <c r="R579" s="611"/>
      <c r="S579" s="611"/>
      <c r="T579" s="548"/>
      <c r="U579" s="548"/>
      <c r="V579" s="548"/>
      <c r="W579" s="548"/>
    </row>
    <row r="580" spans="2:23" ht="30" customHeight="1">
      <c r="B580" s="503"/>
      <c r="C580" s="500" t="s">
        <v>113</v>
      </c>
      <c r="D580" s="605"/>
      <c r="E580" s="501"/>
      <c r="F580" s="12">
        <f>IF(全国標準卸価格!F580="","",IF(ISNUMBER(全国標準卸価格!F580),IF(入力!$C$11=1,ROUNDDOWN(全国標準卸価格!F580*地区別掛け率!F580%,-入力!$C$10),IF(入力!$C$11=2,ROUNDUP(全国標準卸価格!F580*地区別掛け率!F580%,-入力!$C$10),IF(入力!$C$11=3,ROUND(全国標準卸価格!F580*地区別掛け率!F580%,-入力!$C$10),""))),全国標準卸価格!F580))</f>
        <v>55600</v>
      </c>
      <c r="G580" s="20" t="str">
        <f>'6桁'!G580</f>
        <v>W</v>
      </c>
      <c r="H580" s="14">
        <f>IF(全国標準卸価格!H580="","",IF(ISNUMBER(全国標準卸価格!H580),IF(入力!$C$11=1,ROUNDDOWN(全国標準卸価格!H580*地区別掛け率!H580%,-入力!$C$10),IF(入力!$C$11=2,ROUNDUP(全国標準卸価格!H580*地区別掛け率!H580%,-入力!$C$10),IF(入力!$C$11=3,ROUND(全国標準卸価格!H580*地区別掛け率!H580%,-入力!$C$10),""))),全国標準卸価格!H580))</f>
        <v>55600</v>
      </c>
      <c r="I580" s="20" t="str">
        <f>'6桁'!I580</f>
        <v>W</v>
      </c>
      <c r="J580" s="12">
        <f>IF(全国標準卸価格!J580="","",IF(ISNUMBER(全国標準卸価格!J580),IF(入力!$C$11=1,ROUNDDOWN(全国標準卸価格!J580*地区別掛け率!J580%,-入力!$C$10),IF(入力!$C$11=2,ROUNDUP(全国標準卸価格!J580*地区別掛け率!J580%,-入力!$C$10),IF(入力!$C$11=3,ROUND(全国標準卸価格!J580*地区別掛け率!J580%,-入力!$C$10),""))),全国標準卸価格!J580))</f>
        <v>55600</v>
      </c>
      <c r="K580" s="20" t="str">
        <f>'6桁'!K580</f>
        <v>W</v>
      </c>
      <c r="L580" s="14">
        <f>IF(全国標準卸価格!L580="","",IF(ISNUMBER(全国標準卸価格!L580),IF(入力!$C$11=1,ROUNDDOWN(全国標準卸価格!L580*地区別掛け率!L580%,-入力!$C$10),IF(入力!$C$11=2,ROUNDUP(全国標準卸価格!L580*地区別掛け率!L580%,-入力!$C$10),IF(入力!$C$11=3,ROUND(全国標準卸価格!L580*地区別掛け率!L580%,-入力!$C$10),""))),全国標準卸価格!L580))</f>
        <v>55600</v>
      </c>
      <c r="M580" s="20" t="str">
        <f>'6桁'!M580</f>
        <v>W</v>
      </c>
      <c r="Q580" s="406"/>
      <c r="R580" s="611"/>
      <c r="S580" s="611"/>
      <c r="T580" s="547"/>
      <c r="U580" s="547"/>
      <c r="V580" s="547"/>
      <c r="W580" s="547"/>
    </row>
    <row r="581" spans="2:23" ht="30" customHeight="1">
      <c r="B581" s="504"/>
      <c r="C581" s="560" t="s">
        <v>116</v>
      </c>
      <c r="D581" s="607"/>
      <c r="E581" s="561"/>
      <c r="F581" s="100" t="str">
        <f>IF(全国標準卸価格!F581="","",IF(ISNUMBER(全国標準卸価格!F581),IF(入力!$C$11=1,ROUNDDOWN(全国標準卸価格!F581*地区別掛け率!F581%,-入力!$C$10),IF(入力!$C$11=2,ROUNDUP(全国標準卸価格!F581*地区別掛け率!F581%,-入力!$C$10),IF(入力!$C$11=3,ROUND(全国標準卸価格!F581*地区別掛け率!F581%,-入力!$C$10),""))),全国標準卸価格!F581))</f>
        <v/>
      </c>
      <c r="G581" s="98">
        <f>'6桁'!G581</f>
        <v>0</v>
      </c>
      <c r="H581" s="154" t="str">
        <f>IF(全国標準卸価格!H581="","",IF(ISNUMBER(全国標準卸価格!H581),IF(入力!$C$11=1,ROUNDDOWN(全国標準卸価格!H581*地区別掛け率!H581%,-入力!$C$10),IF(入力!$C$11=2,ROUNDUP(全国標準卸価格!H581*地区別掛け率!H581%,-入力!$C$10),IF(入力!$C$11=3,ROUND(全国標準卸価格!H581*地区別掛け率!H581%,-入力!$C$10),""))),全国標準卸価格!H581))</f>
        <v/>
      </c>
      <c r="I581" s="98">
        <f>'6桁'!I581</f>
        <v>0</v>
      </c>
      <c r="J581" s="100">
        <f>IF(全国標準卸価格!J581="","",IF(ISNUMBER(全国標準卸価格!J581),IF(入力!$C$11=1,ROUNDDOWN(全国標準卸価格!J581*地区別掛け率!J581%,-入力!$C$10),IF(入力!$C$11=2,ROUNDUP(全国標準卸価格!J581*地区別掛け率!J581%,-入力!$C$10),IF(入力!$C$11=3,ROUND(全国標準卸価格!J581*地区別掛け率!J581%,-入力!$C$10),""))),全国標準卸価格!J581))</f>
        <v>57400</v>
      </c>
      <c r="K581" s="98" t="str">
        <f>'6桁'!K581</f>
        <v>W</v>
      </c>
      <c r="L581" s="154">
        <f>IF(全国標準卸価格!L581="","",IF(ISNUMBER(全国標準卸価格!L581),IF(入力!$C$11=1,ROUNDDOWN(全国標準卸価格!L581*地区別掛け率!L581%,-入力!$C$10),IF(入力!$C$11=2,ROUNDUP(全国標準卸価格!L581*地区別掛け率!L581%,-入力!$C$10),IF(入力!$C$11=3,ROUND(全国標準卸価格!L581*地区別掛け率!L581%,-入力!$C$10),""))),全国標準卸価格!L581))</f>
        <v>57400</v>
      </c>
      <c r="M581" s="98" t="str">
        <f>'6桁'!M581</f>
        <v>W</v>
      </c>
      <c r="Q581" s="406"/>
      <c r="R581" s="611"/>
      <c r="S581" s="611"/>
      <c r="T581" s="547"/>
      <c r="U581" s="547"/>
      <c r="V581" s="547"/>
      <c r="W581" s="547"/>
    </row>
    <row r="582" spans="2:23" ht="30" customHeight="1">
      <c r="B582" s="543">
        <v>16</v>
      </c>
      <c r="C582" s="576" t="s">
        <v>112</v>
      </c>
      <c r="D582" s="610"/>
      <c r="E582" s="577"/>
      <c r="F582" s="75">
        <f>IF(全国標準卸価格!F582="","",IF(ISNUMBER(全国標準卸価格!F582),IF(入力!$C$11=1,ROUNDDOWN(全国標準卸価格!F582*地区別掛け率!F582%,-入力!$C$10),IF(入力!$C$11=2,ROUNDUP(全国標準卸価格!F582*地区別掛け率!F582%,-入力!$C$10),IF(入力!$C$11=3,ROUND(全国標準卸価格!F582*地区別掛け率!F582%,-入力!$C$10),""))),全国標準卸価格!F582))</f>
        <v>50200</v>
      </c>
      <c r="G582" s="29" t="str">
        <f>'6桁'!G582</f>
        <v>W</v>
      </c>
      <c r="H582" s="76">
        <f>IF(全国標準卸価格!H582="","",IF(ISNUMBER(全国標準卸価格!H582),IF(入力!$C$11=1,ROUNDDOWN(全国標準卸価格!H582*地区別掛け率!H582%,-入力!$C$10),IF(入力!$C$11=2,ROUNDUP(全国標準卸価格!H582*地区別掛け率!H582%,-入力!$C$10),IF(入力!$C$11=3,ROUND(全国標準卸価格!H582*地区別掛け率!H582%,-入力!$C$10),""))),全国標準卸価格!H582))</f>
        <v>50200</v>
      </c>
      <c r="I582" s="29" t="str">
        <f>'6桁'!I582</f>
        <v>W</v>
      </c>
      <c r="J582" s="76">
        <f>IF(全国標準卸価格!J582="","",IF(ISNUMBER(全国標準卸価格!J582),IF(入力!$C$11=1,ROUNDDOWN(全国標準卸価格!J582*地区別掛け率!J582%,-入力!$C$10),IF(入力!$C$11=2,ROUNDUP(全国標準卸価格!J582*地区別掛け率!J582%,-入力!$C$10),IF(入力!$C$11=3,ROUND(全国標準卸価格!J582*地区別掛け率!J582%,-入力!$C$10),""))),全国標準卸価格!J582))</f>
        <v>46200</v>
      </c>
      <c r="K582" s="29" t="str">
        <f>'6桁'!K582</f>
        <v>W</v>
      </c>
      <c r="L582" s="76">
        <f>IF(全国標準卸価格!L582="","",IF(ISNUMBER(全国標準卸価格!L582),IF(入力!$C$11=1,ROUNDDOWN(全国標準卸価格!L582*地区別掛け率!L582%,-入力!$C$10),IF(入力!$C$11=2,ROUNDUP(全国標準卸価格!L582*地区別掛け率!L582%,-入力!$C$10),IF(入力!$C$11=3,ROUND(全国標準卸価格!L582*地区別掛け率!L582%,-入力!$C$10),""))),全国標準卸価格!L582))</f>
        <v>46200</v>
      </c>
      <c r="M582" s="29" t="str">
        <f>'6桁'!M582</f>
        <v>W</v>
      </c>
      <c r="Q582" s="406"/>
      <c r="R582" s="611"/>
      <c r="S582" s="611"/>
      <c r="T582" s="547"/>
      <c r="U582" s="547"/>
      <c r="V582" s="547"/>
      <c r="W582" s="547"/>
    </row>
    <row r="583" spans="2:23" ht="30" customHeight="1">
      <c r="B583" s="503"/>
      <c r="C583" s="500" t="s">
        <v>121</v>
      </c>
      <c r="D583" s="605"/>
      <c r="E583" s="501"/>
      <c r="F583" s="12">
        <f>IF(全国標準卸価格!F583="","",IF(ISNUMBER(全国標準卸価格!F583),IF(入力!$C$11=1,ROUNDDOWN(全国標準卸価格!F583*地区別掛け率!F583%,-入力!$C$10),IF(入力!$C$11=2,ROUNDUP(全国標準卸価格!F583*地区別掛け率!F583%,-入力!$C$10),IF(入力!$C$11=3,ROUND(全国標準卸価格!F583*地区別掛け率!F583%,-入力!$C$10),""))),全国標準卸価格!F583))</f>
        <v>38800</v>
      </c>
      <c r="G583" s="20" t="str">
        <f>'6桁'!G583</f>
        <v>V</v>
      </c>
      <c r="H583" s="14">
        <f>IF(全国標準卸価格!H583="","",IF(ISNUMBER(全国標準卸価格!H583),IF(入力!$C$11=1,ROUNDDOWN(全国標準卸価格!H583*地区別掛け率!H583%,-入力!$C$10),IF(入力!$C$11=2,ROUNDUP(全国標準卸価格!H583*地区別掛け率!H583%,-入力!$C$10),IF(入力!$C$11=3,ROUND(全国標準卸価格!H583*地区別掛け率!H583%,-入力!$C$10),""))),全国標準卸価格!H583))</f>
        <v>38800</v>
      </c>
      <c r="I583" s="20" t="str">
        <f>'6桁'!I583</f>
        <v>V</v>
      </c>
      <c r="J583" s="14">
        <f>IF(全国標準卸価格!J583="","",IF(ISNUMBER(全国標準卸価格!J583),IF(入力!$C$11=1,ROUNDDOWN(全国標準卸価格!J583*地区別掛け率!J583%,-入力!$C$10),IF(入力!$C$11=2,ROUNDUP(全国標準卸価格!J583*地区別掛け率!J583%,-入力!$C$10),IF(入力!$C$11=3,ROUND(全国標準卸価格!J583*地区別掛け率!J583%,-入力!$C$10),""))),全国標準卸価格!J583))</f>
        <v>38400</v>
      </c>
      <c r="K583" s="20" t="str">
        <f>'6桁'!K583</f>
        <v>V</v>
      </c>
      <c r="L583" s="14" t="str">
        <f>IF(全国標準卸価格!L583="","",IF(ISNUMBER(全国標準卸価格!L583),IF(入力!$C$11=1,ROUNDDOWN(全国標準卸価格!L583*地区別掛け率!L583%,-入力!$C$10),IF(入力!$C$11=2,ROUNDUP(全国標準卸価格!L583*地区別掛け率!L583%,-入力!$C$10),IF(入力!$C$11=3,ROUND(全国標準卸価格!L583*地区別掛け率!L583%,-入力!$C$10),""))),全国標準卸価格!L583))</f>
        <v/>
      </c>
      <c r="M583" s="20">
        <f>'6桁'!M583</f>
        <v>0</v>
      </c>
      <c r="Q583" s="371"/>
      <c r="T583" s="10"/>
      <c r="U583" s="22"/>
      <c r="V583" s="74"/>
      <c r="W583" s="251"/>
    </row>
    <row r="584" spans="2:23" ht="30" customHeight="1">
      <c r="B584" s="504"/>
      <c r="C584" s="560" t="s">
        <v>126</v>
      </c>
      <c r="D584" s="607"/>
      <c r="E584" s="561"/>
      <c r="F584" s="100">
        <f>IF(全国標準卸価格!F584="","",IF(ISNUMBER(全国標準卸価格!F584),IF(入力!$C$11=1,ROUNDDOWN(全国標準卸価格!F584*地区別掛け率!F584%,-入力!$C$10),IF(入力!$C$11=2,ROUNDUP(全国標準卸価格!F584*地区別掛け率!F584%,-入力!$C$10),IF(入力!$C$11=3,ROUND(全国標準卸価格!F584*地区別掛け率!F584%,-入力!$C$10),""))),全国標準卸価格!F584))</f>
        <v>38700</v>
      </c>
      <c r="G584" s="98" t="str">
        <f>'6桁'!G584</f>
        <v>V</v>
      </c>
      <c r="H584" s="154" t="str">
        <f>IF(全国標準卸価格!H584="","",IF(ISNUMBER(全国標準卸価格!H584),IF(入力!$C$11=1,ROUNDDOWN(全国標準卸価格!H584*地区別掛け率!H584%,-入力!$C$10),IF(入力!$C$11=2,ROUNDUP(全国標準卸価格!H584*地区別掛け率!H584%,-入力!$C$10),IF(入力!$C$11=3,ROUND(全国標準卸価格!H584*地区別掛け率!H584%,-入力!$C$10),""))),全国標準卸価格!H584))</f>
        <v/>
      </c>
      <c r="I584" s="98">
        <f>'6桁'!I584</f>
        <v>0</v>
      </c>
      <c r="J584" s="154" t="str">
        <f>IF(全国標準卸価格!J584="","",IF(ISNUMBER(全国標準卸価格!J584),IF(入力!$C$11=1,ROUNDDOWN(全国標準卸価格!J584*地区別掛け率!J584%,-入力!$C$10),IF(入力!$C$11=2,ROUNDUP(全国標準卸価格!J584*地区別掛け率!J584%,-入力!$C$10),IF(入力!$C$11=3,ROUND(全国標準卸価格!J584*地区別掛け率!J584%,-入力!$C$10),""))),全国標準卸価格!J584))</f>
        <v/>
      </c>
      <c r="K584" s="98">
        <f>'6桁'!K584</f>
        <v>0</v>
      </c>
      <c r="L584" s="154" t="str">
        <f>IF(全国標準卸価格!L584="","",IF(ISNUMBER(全国標準卸価格!L584),IF(入力!$C$11=1,ROUNDDOWN(全国標準卸価格!L584*地区別掛け率!L584%,-入力!$C$10),IF(入力!$C$11=2,ROUNDUP(全国標準卸価格!L584*地区別掛け率!L584%,-入力!$C$10),IF(入力!$C$11=3,ROUND(全国標準卸価格!L584*地区別掛け率!L584%,-入力!$C$10),""))),全国標準卸価格!L584))</f>
        <v/>
      </c>
      <c r="M584" s="98">
        <f>'6桁'!M584</f>
        <v>0</v>
      </c>
      <c r="Q584" s="371"/>
      <c r="T584" s="10"/>
      <c r="U584" s="22"/>
      <c r="V584" s="74"/>
      <c r="W584" s="251"/>
    </row>
    <row r="585" spans="2:23" ht="30" customHeight="1">
      <c r="B585" s="543">
        <v>15</v>
      </c>
      <c r="C585" s="576" t="s">
        <v>129</v>
      </c>
      <c r="D585" s="610"/>
      <c r="E585" s="577"/>
      <c r="F585" s="75" t="str">
        <f>IF(全国標準卸価格!F585="","",IF(ISNUMBER(全国標準卸価格!F585),IF(入力!$C$11=1,ROUNDDOWN(全国標準卸価格!F585*地区別掛け率!F585%,-入力!$C$10),IF(入力!$C$11=2,ROUNDUP(全国標準卸価格!F585*地区別掛け率!F585%,-入力!$C$10),IF(入力!$C$11=3,ROUND(全国標準卸価格!F585*地区別掛け率!F585%,-入力!$C$10),""))),全国標準卸価格!F585))</f>
        <v/>
      </c>
      <c r="G585" s="29">
        <f>'6桁'!G585</f>
        <v>0</v>
      </c>
      <c r="H585" s="76" t="str">
        <f>IF(全国標準卸価格!H585="","",IF(ISNUMBER(全国標準卸価格!H585),IF(入力!$C$11=1,ROUNDDOWN(全国標準卸価格!H585*地区別掛け率!H585%,-入力!$C$10),IF(入力!$C$11=2,ROUNDUP(全国標準卸価格!H585*地区別掛け率!H585%,-入力!$C$10),IF(入力!$C$11=3,ROUND(全国標準卸価格!H585*地区別掛け率!H585%,-入力!$C$10),""))),全国標準卸価格!H585))</f>
        <v/>
      </c>
      <c r="I585" s="29">
        <f>'6桁'!I585</f>
        <v>0</v>
      </c>
      <c r="J585" s="75">
        <f>IF(全国標準卸価格!J585="","",IF(ISNUMBER(全国標準卸価格!J585),IF(入力!$C$11=1,ROUNDDOWN(全国標準卸価格!J585*地区別掛け率!J585%,-入力!$C$10),IF(入力!$C$11=2,ROUNDUP(全国標準卸価格!J585*地区別掛け率!J585%,-入力!$C$10),IF(入力!$C$11=3,ROUND(全国標準卸価格!J585*地区別掛け率!J585%,-入力!$C$10),""))),全国標準卸価格!J585))</f>
        <v>28100</v>
      </c>
      <c r="K585" s="29" t="str">
        <f>'6桁'!K585</f>
        <v>V</v>
      </c>
      <c r="L585" s="76" t="str">
        <f>IF(全国標準卸価格!L585="","",IF(ISNUMBER(全国標準卸価格!L585),IF(入力!$C$11=1,ROUNDDOWN(全国標準卸価格!L585*地区別掛け率!L585%,-入力!$C$10),IF(入力!$C$11=2,ROUNDUP(全国標準卸価格!L585*地区別掛け率!L585%,-入力!$C$10),IF(入力!$C$11=3,ROUND(全国標準卸価格!L585*地区別掛け率!L585%,-入力!$C$10),""))),全国標準卸価格!L585))</f>
        <v/>
      </c>
      <c r="M585" s="29">
        <f>'6桁'!M585</f>
        <v>0</v>
      </c>
      <c r="Q585" s="371"/>
      <c r="T585" s="10"/>
      <c r="U585" s="22"/>
      <c r="V585" s="74"/>
      <c r="W585" s="251"/>
    </row>
    <row r="586" spans="2:23" ht="30" customHeight="1">
      <c r="B586" s="503"/>
      <c r="C586" s="500" t="s">
        <v>45</v>
      </c>
      <c r="D586" s="605"/>
      <c r="E586" s="501"/>
      <c r="F586" s="12">
        <f>IF(全国標準卸価格!F586="","",IF(ISNUMBER(全国標準卸価格!F586),IF(入力!$C$11=1,ROUNDDOWN(全国標準卸価格!F586*地区別掛け率!F586%,-入力!$C$10),IF(入力!$C$11=2,ROUNDUP(全国標準卸価格!F586*地区別掛け率!F586%,-入力!$C$10),IF(入力!$C$11=3,ROUND(全国標準卸価格!F586*地区別掛け率!F586%,-入力!$C$10),""))),全国標準卸価格!F586))</f>
        <v>35800</v>
      </c>
      <c r="G586" s="20" t="str">
        <f>'6桁'!G586</f>
        <v>V</v>
      </c>
      <c r="H586" s="14">
        <f>IF(全国標準卸価格!H586="","",IF(ISNUMBER(全国標準卸価格!H586),IF(入力!$C$11=1,ROUNDDOWN(全国標準卸価格!H586*地区別掛け率!H586%,-入力!$C$10),IF(入力!$C$11=2,ROUNDUP(全国標準卸価格!H586*地区別掛け率!H586%,-入力!$C$10),IF(入力!$C$11=3,ROUND(全国標準卸価格!H586*地区別掛け率!H586%,-入力!$C$10),""))),全国標準卸価格!H586))</f>
        <v>35800</v>
      </c>
      <c r="I586" s="20" t="str">
        <f>'6桁'!I586</f>
        <v>V</v>
      </c>
      <c r="J586" s="12">
        <f>IF(全国標準卸価格!J586="","",IF(ISNUMBER(全国標準卸価格!J586),IF(入力!$C$11=1,ROUNDDOWN(全国標準卸価格!J586*地区別掛け率!J586%,-入力!$C$10),IF(入力!$C$11=2,ROUNDUP(全国標準卸価格!J586*地区別掛け率!J586%,-入力!$C$10),IF(入力!$C$11=3,ROUND(全国標準卸価格!J586*地区別掛け率!J586%,-入力!$C$10),""))),全国標準卸価格!J586))</f>
        <v>34100</v>
      </c>
      <c r="K586" s="20" t="str">
        <f>'6桁'!K586</f>
        <v>V</v>
      </c>
      <c r="L586" s="14">
        <f>IF(全国標準卸価格!L586="","",IF(ISNUMBER(全国標準卸価格!L586),IF(入力!$C$11=1,ROUNDDOWN(全国標準卸価格!L586*地区別掛け率!L586%,-入力!$C$10),IF(入力!$C$11=2,ROUNDUP(全国標準卸価格!L586*地区別掛け率!L586%,-入力!$C$10),IF(入力!$C$11=3,ROUND(全国標準卸価格!L586*地区別掛け率!L586%,-入力!$C$10),""))),全国標準卸価格!L586))</f>
        <v>34100</v>
      </c>
      <c r="M586" s="20" t="str">
        <f>'6桁'!M586</f>
        <v>V</v>
      </c>
    </row>
    <row r="587" spans="2:23" ht="30" customHeight="1">
      <c r="B587" s="503"/>
      <c r="C587" s="500" t="s">
        <v>363</v>
      </c>
      <c r="D587" s="605"/>
      <c r="E587" s="501"/>
      <c r="F587" s="12" t="str">
        <f>IF(全国標準卸価格!F587="","",IF(ISNUMBER(全国標準卸価格!F587),IF(入力!$C$11=1,ROUNDDOWN(全国標準卸価格!F587*地区別掛け率!F587%,-入力!$C$10),IF(入力!$C$11=2,ROUNDUP(全国標準卸価格!F587*地区別掛け率!F587%,-入力!$C$10),IF(入力!$C$11=3,ROUND(全国標準卸価格!F587*地区別掛け率!F587%,-入力!$C$10),""))),全国標準卸価格!F587))</f>
        <v/>
      </c>
      <c r="G587" s="20">
        <f>'6桁'!G587</f>
        <v>0</v>
      </c>
      <c r="H587" s="14" t="str">
        <f>IF(全国標準卸価格!H587="","",IF(ISNUMBER(全国標準卸価格!H587),IF(入力!$C$11=1,ROUNDDOWN(全国標準卸価格!H587*地区別掛け率!H587%,-入力!$C$10),IF(入力!$C$11=2,ROUNDUP(全国標準卸価格!H587*地区別掛け率!H587%,-入力!$C$10),IF(入力!$C$11=3,ROUND(全国標準卸価格!H587*地区別掛け率!H587%,-入力!$C$10),""))),全国標準卸価格!H587))</f>
        <v/>
      </c>
      <c r="I587" s="20">
        <f>'6桁'!I587</f>
        <v>0</v>
      </c>
      <c r="J587" s="12">
        <f>IF(全国標準卸価格!J587="","",IF(ISNUMBER(全国標準卸価格!J587),IF(入力!$C$11=1,ROUNDDOWN(全国標準卸価格!J587*地区別掛け率!J587%,-入力!$C$10),IF(入力!$C$11=2,ROUNDUP(全国標準卸価格!J587*地区別掛け率!J587%,-入力!$C$10),IF(入力!$C$11=3,ROUND(全国標準卸価格!J587*地区別掛け率!J587%,-入力!$C$10),""))),全国標準卸価格!J587))</f>
        <v>35300</v>
      </c>
      <c r="K587" s="20" t="str">
        <f>'6桁'!K587</f>
        <v>V</v>
      </c>
      <c r="L587" s="14" t="str">
        <f>IF(全国標準卸価格!L587="","",IF(ISNUMBER(全国標準卸価格!L587),IF(入力!$C$11=1,ROUNDDOWN(全国標準卸価格!L587*地区別掛け率!L587%,-入力!$C$10),IF(入力!$C$11=2,ROUNDUP(全国標準卸価格!L587*地区別掛け率!L587%,-入力!$C$10),IF(入力!$C$11=3,ROUND(全国標準卸価格!L587*地区別掛け率!L587%,-入力!$C$10),""))),全国標準卸価格!L587))</f>
        <v/>
      </c>
      <c r="M587" s="20">
        <f>'6桁'!M587</f>
        <v>0</v>
      </c>
    </row>
    <row r="588" spans="2:23" ht="30" customHeight="1">
      <c r="B588" s="504"/>
      <c r="C588" s="560" t="s">
        <v>48</v>
      </c>
      <c r="D588" s="607"/>
      <c r="E588" s="561"/>
      <c r="F588" s="100">
        <f>IF(全国標準卸価格!F588="","",IF(ISNUMBER(全国標準卸価格!F588),IF(入力!$C$11=1,ROUNDDOWN(全国標準卸価格!F588*地区別掛け率!F588%,-入力!$C$10),IF(入力!$C$11=2,ROUNDUP(全国標準卸価格!F588*地区別掛け率!F588%,-入力!$C$10),IF(入力!$C$11=3,ROUND(全国標準卸価格!F588*地区別掛け率!F588%,-入力!$C$10),""))),全国標準卸価格!F588))</f>
        <v>29800</v>
      </c>
      <c r="G588" s="98" t="str">
        <f>'6桁'!G588</f>
        <v>V</v>
      </c>
      <c r="H588" s="154">
        <f>IF(全国標準卸価格!H588="","",IF(ISNUMBER(全国標準卸価格!H588),IF(入力!$C$11=1,ROUNDDOWN(全国標準卸価格!H588*地区別掛け率!H588%,-入力!$C$10),IF(入力!$C$11=2,ROUNDUP(全国標準卸価格!H588*地区別掛け率!H588%,-入力!$C$10),IF(入力!$C$11=3,ROUND(全国標準卸価格!H588*地区別掛け率!H588%,-入力!$C$10),""))),全国標準卸価格!H588))</f>
        <v>29800</v>
      </c>
      <c r="I588" s="98" t="str">
        <f>'6桁'!I588</f>
        <v>V</v>
      </c>
      <c r="J588" s="100">
        <f>IF(全国標準卸価格!J588="","",IF(ISNUMBER(全国標準卸価格!J588),IF(入力!$C$11=1,ROUNDDOWN(全国標準卸価格!J588*地区別掛け率!J588%,-入力!$C$10),IF(入力!$C$11=2,ROUNDUP(全国標準卸価格!J588*地区別掛け率!J588%,-入力!$C$10),IF(入力!$C$11=3,ROUND(全国標準卸価格!J588*地区別掛け率!J588%,-入力!$C$10),""))),全国標準卸価格!J588))</f>
        <v>29800</v>
      </c>
      <c r="K588" s="98" t="str">
        <f>'6桁'!K588</f>
        <v>V</v>
      </c>
      <c r="L588" s="154">
        <f>IF(全国標準卸価格!L588="","",IF(ISNUMBER(全国標準卸価格!L588),IF(入力!$C$11=1,ROUNDDOWN(全国標準卸価格!L588*地区別掛け率!L588%,-入力!$C$10),IF(入力!$C$11=2,ROUNDUP(全国標準卸価格!L588*地区別掛け率!L588%,-入力!$C$10),IF(入力!$C$11=3,ROUND(全国標準卸価格!L588*地区別掛け率!L588%,-入力!$C$10),""))),全国標準卸価格!L588))</f>
        <v>28700</v>
      </c>
      <c r="M588" s="98" t="str">
        <f>'6桁'!M588</f>
        <v>V</v>
      </c>
    </row>
    <row r="589" spans="2:23" ht="30" customHeight="1">
      <c r="B589" s="543">
        <v>14</v>
      </c>
      <c r="C589" s="576" t="s">
        <v>58</v>
      </c>
      <c r="D589" s="610"/>
      <c r="E589" s="577"/>
      <c r="F589" s="75" t="str">
        <f>IF(全国標準卸価格!F589="","",IF(ISNUMBER(全国標準卸価格!F589),IF(入力!$C$11=1,ROUNDDOWN(全国標準卸価格!F589*地区別掛け率!F589%,-入力!$C$10),IF(入力!$C$11=2,ROUNDUP(全国標準卸価格!F589*地区別掛け率!F589%,-入力!$C$10),IF(入力!$C$11=3,ROUND(全国標準卸価格!F589*地区別掛け率!F589%,-入力!$C$10),""))),全国標準卸価格!F589))</f>
        <v/>
      </c>
      <c r="G589" s="29">
        <f>'6桁'!G589</f>
        <v>0</v>
      </c>
      <c r="H589" s="76" t="str">
        <f>IF(全国標準卸価格!H589="","",IF(ISNUMBER(全国標準卸価格!H589),IF(入力!$C$11=1,ROUNDDOWN(全国標準卸価格!H589*地区別掛け率!H589%,-入力!$C$10),IF(入力!$C$11=2,ROUNDUP(全国標準卸価格!H589*地区別掛け率!H589%,-入力!$C$10),IF(入力!$C$11=3,ROUND(全国標準卸価格!H589*地区別掛け率!H589%,-入力!$C$10),""))),全国標準卸価格!H589))</f>
        <v/>
      </c>
      <c r="I589" s="29">
        <f>'6桁'!I589</f>
        <v>0</v>
      </c>
      <c r="J589" s="76">
        <f>IF(全国標準卸価格!J589="","",IF(ISNUMBER(全国標準卸価格!J589),IF(入力!$C$11=1,ROUNDDOWN(全国標準卸価格!J589*地区別掛け率!J589%,-入力!$C$10),IF(入力!$C$11=2,ROUNDUP(全国標準卸価格!J589*地区別掛け率!J589%,-入力!$C$10),IF(入力!$C$11=3,ROUND(全国標準卸価格!J589*地区別掛け率!J589%,-入力!$C$10),""))),全国標準卸価格!J589))</f>
        <v>21200</v>
      </c>
      <c r="K589" s="29" t="str">
        <f>'6桁'!K589</f>
        <v>V</v>
      </c>
      <c r="L589" s="76">
        <f>IF(全国標準卸価格!L589="","",IF(ISNUMBER(全国標準卸価格!L589),IF(入力!$C$11=1,ROUNDDOWN(全国標準卸価格!L589*地区別掛け率!L589%,-入力!$C$10),IF(入力!$C$11=2,ROUNDUP(全国標準卸価格!L589*地区別掛け率!L589%,-入力!$C$10),IF(入力!$C$11=3,ROUND(全国標準卸価格!L589*地区別掛け率!L589%,-入力!$C$10),""))),全国標準卸価格!L589))</f>
        <v>20800</v>
      </c>
      <c r="M589" s="29" t="str">
        <f>'6桁'!M589</f>
        <v>V
（KH）</v>
      </c>
    </row>
    <row r="590" spans="2:23" ht="30" customHeight="1">
      <c r="B590" s="503"/>
      <c r="C590" s="500" t="s">
        <v>59</v>
      </c>
      <c r="D590" s="605"/>
      <c r="E590" s="501"/>
      <c r="F590" s="12">
        <f>IF(全国標準卸価格!F590="","",IF(ISNUMBER(全国標準卸価格!F590),IF(入力!$C$11=1,ROUNDDOWN(全国標準卸価格!F590*地区別掛け率!F590%,-入力!$C$10),IF(入力!$C$11=2,ROUNDUP(全国標準卸価格!F590*地区別掛け率!F590%,-入力!$C$10),IF(入力!$C$11=3,ROUND(全国標準卸価格!F590*地区別掛け率!F590%,-入力!$C$10),""))),全国標準卸価格!F590))</f>
        <v>25600</v>
      </c>
      <c r="G590" s="20" t="str">
        <f>'6桁'!G590</f>
        <v>V</v>
      </c>
      <c r="H590" s="14" t="str">
        <f>IF(全国標準卸価格!H590="","",IF(ISNUMBER(全国標準卸価格!H590),IF(入力!$C$11=1,ROUNDDOWN(全国標準卸価格!H590*地区別掛け率!H590%,-入力!$C$10),IF(入力!$C$11=2,ROUNDUP(全国標準卸価格!H590*地区別掛け率!H590%,-入力!$C$10),IF(入力!$C$11=3,ROUND(全国標準卸価格!H590*地区別掛け率!H590%,-入力!$C$10),""))),全国標準卸価格!H590))</f>
        <v/>
      </c>
      <c r="I590" s="20">
        <f>'6桁'!I590</f>
        <v>0</v>
      </c>
      <c r="J590" s="14">
        <f>IF(全国標準卸価格!J590="","",IF(ISNUMBER(全国標準卸価格!J590),IF(入力!$C$11=1,ROUNDDOWN(全国標準卸価格!J590*地区別掛け率!J590%,-入力!$C$10),IF(入力!$C$11=2,ROUNDUP(全国標準卸価格!J590*地区別掛け率!J590%,-入力!$C$10),IF(入力!$C$11=3,ROUND(全国標準卸価格!J590*地区別掛け率!J590%,-入力!$C$10),""))),全国標準卸価格!J590))</f>
        <v>25600</v>
      </c>
      <c r="K590" s="155" t="str">
        <f>'6桁'!K590</f>
        <v>V</v>
      </c>
      <c r="L590" s="14">
        <f>IF(全国標準卸価格!L590="","",IF(ISNUMBER(全国標準卸価格!L590),IF(入力!$C$11=1,ROUNDDOWN(全国標準卸価格!L590*地区別掛け率!L590%,-入力!$C$10),IF(入力!$C$11=2,ROUNDUP(全国標準卸価格!L590*地区別掛け率!L590%,-入力!$C$10),IF(入力!$C$11=3,ROUND(全国標準卸価格!L590*地区別掛け率!L590%,-入力!$C$10),""))),全国標準卸価格!L590))</f>
        <v>25100</v>
      </c>
      <c r="M590" s="20" t="str">
        <f>'6桁'!M590</f>
        <v>V</v>
      </c>
    </row>
    <row r="591" spans="2:23" ht="30" customHeight="1">
      <c r="B591" s="503"/>
      <c r="C591" s="500" t="s">
        <v>80</v>
      </c>
      <c r="D591" s="605"/>
      <c r="E591" s="501"/>
      <c r="F591" s="12" t="str">
        <f>IF(全国標準卸価格!F591="","",IF(ISNUMBER(全国標準卸価格!F591),IF(入力!$C$11=1,ROUNDDOWN(全国標準卸価格!F591*地区別掛け率!F591%,-入力!$C$10),IF(入力!$C$11=2,ROUNDUP(全国標準卸価格!F591*地区別掛け率!F591%,-入力!$C$10),IF(入力!$C$11=3,ROUND(全国標準卸価格!F591*地区別掛け率!F591%,-入力!$C$10),""))),全国標準卸価格!F591))</f>
        <v/>
      </c>
      <c r="G591" s="20">
        <f>'6桁'!G591</f>
        <v>0</v>
      </c>
      <c r="H591" s="14" t="str">
        <f>IF(全国標準卸価格!H591="","",IF(ISNUMBER(全国標準卸価格!H591),IF(入力!$C$11=1,ROUNDDOWN(全国標準卸価格!H591*地区別掛け率!H591%,-入力!$C$10),IF(入力!$C$11=2,ROUNDUP(全国標準卸価格!H591*地区別掛け率!H591%,-入力!$C$10),IF(入力!$C$11=3,ROUND(全国標準卸価格!H591*地区別掛け率!H591%,-入力!$C$10),""))),全国標準卸価格!H591))</f>
        <v/>
      </c>
      <c r="I591" s="20">
        <f>'6桁'!I591</f>
        <v>0</v>
      </c>
      <c r="J591" s="14">
        <f>IF(全国標準卸価格!J591="","",IF(ISNUMBER(全国標準卸価格!J591),IF(入力!$C$11=1,ROUNDDOWN(全国標準卸価格!J591*地区別掛け率!J591%,-入力!$C$10),IF(入力!$C$11=2,ROUNDUP(全国標準卸価格!J591*地区別掛け率!J591%,-入力!$C$10),IF(入力!$C$11=3,ROUND(全国標準卸価格!J591*地区別掛け率!J591%,-入力!$C$10),""))),全国標準卸価格!J591))</f>
        <v>23100</v>
      </c>
      <c r="K591" s="155" t="str">
        <f>'6桁'!K591</f>
        <v>H</v>
      </c>
      <c r="L591" s="14" t="str">
        <f>IF(全国標準卸価格!L591="","",IF(ISNUMBER(全国標準卸価格!L591),IF(入力!$C$11=1,ROUNDDOWN(全国標準卸価格!L591*地区別掛け率!L591%,-入力!$C$10),IF(入力!$C$11=2,ROUNDUP(全国標準卸価格!L591*地区別掛け率!L591%,-入力!$C$10),IF(入力!$C$11=3,ROUND(全国標準卸価格!L591*地区別掛け率!L591%,-入力!$C$10),""))),全国標準卸価格!L591))</f>
        <v/>
      </c>
      <c r="M591" s="20">
        <f>'6桁'!M591</f>
        <v>0</v>
      </c>
    </row>
    <row r="592" spans="2:23" ht="30" customHeight="1">
      <c r="B592" s="504"/>
      <c r="C592" s="560" t="s">
        <v>81</v>
      </c>
      <c r="D592" s="607"/>
      <c r="E592" s="561"/>
      <c r="F592" s="100" t="str">
        <f>IF(全国標準卸価格!F592="","",IF(ISNUMBER(全国標準卸価格!F592),IF(入力!$C$11=1,ROUNDDOWN(全国標準卸価格!F592*地区別掛け率!F592%,-入力!$C$10),IF(入力!$C$11=2,ROUNDUP(全国標準卸価格!F592*地区別掛け率!F592%,-入力!$C$10),IF(入力!$C$11=3,ROUND(全国標準卸価格!F592*地区別掛け率!F592%,-入力!$C$10),""))),全国標準卸価格!F592))</f>
        <v/>
      </c>
      <c r="G592" s="98">
        <f>'6桁'!G592</f>
        <v>0</v>
      </c>
      <c r="H592" s="154" t="str">
        <f>IF(全国標準卸価格!H592="","",IF(ISNUMBER(全国標準卸価格!H592),IF(入力!$C$11=1,ROUNDDOWN(全国標準卸価格!H592*地区別掛け率!H592%,-入力!$C$10),IF(入力!$C$11=2,ROUNDUP(全国標準卸価格!H592*地区別掛け率!H592%,-入力!$C$10),IF(入力!$C$11=3,ROUND(全国標準卸価格!H592*地区別掛け率!H592%,-入力!$C$10),""))),全国標準卸価格!H592))</f>
        <v/>
      </c>
      <c r="I592" s="98">
        <f>'6桁'!I592</f>
        <v>0</v>
      </c>
      <c r="J592" s="154">
        <f>IF(全国標準卸価格!J592="","",IF(ISNUMBER(全国標準卸価格!J592),IF(入力!$C$11=1,ROUNDDOWN(全国標準卸価格!J592*地区別掛け率!J592%,-入力!$C$10),IF(入力!$C$11=2,ROUNDUP(全国標準卸価格!J592*地区別掛け率!J592%,-入力!$C$10),IF(入力!$C$11=3,ROUND(全国標準卸価格!J592*地区別掛け率!J592%,-入力!$C$10),""))),全国標準卸価格!J592))</f>
        <v>25600</v>
      </c>
      <c r="K592" s="156" t="str">
        <f>'6桁'!K592</f>
        <v>H</v>
      </c>
      <c r="L592" s="154" t="str">
        <f>IF(全国標準卸価格!L592="","",IF(ISNUMBER(全国標準卸価格!L592),IF(入力!$C$11=1,ROUNDDOWN(全国標準卸価格!L592*地区別掛け率!L592%,-入力!$C$10),IF(入力!$C$11=2,ROUNDUP(全国標準卸価格!L592*地区別掛け率!L592%,-入力!$C$10),IF(入力!$C$11=3,ROUND(全国標準卸価格!L592*地区別掛け率!L592%,-入力!$C$10),""))),全国標準卸価格!L592))</f>
        <v/>
      </c>
      <c r="M592" s="98">
        <f>'6桁'!M592</f>
        <v>0</v>
      </c>
    </row>
    <row r="593" spans="2:25" ht="30" customHeight="1" thickBot="1">
      <c r="B593" s="408">
        <v>13</v>
      </c>
      <c r="C593" s="514" t="s">
        <v>84</v>
      </c>
      <c r="D593" s="555"/>
      <c r="E593" s="515"/>
      <c r="F593" s="393">
        <f>IF(全国標準卸価格!F593="","",IF(ISNUMBER(全国標準卸価格!F593),IF(入力!$C$11=1,ROUNDDOWN(全国標準卸価格!F593*地区別掛け率!F593%,-入力!$C$10),IF(入力!$C$11=2,ROUNDUP(全国標準卸価格!F593*地区別掛け率!F593%,-入力!$C$10),IF(入力!$C$11=3,ROUND(全国標準卸価格!F593*地区別掛け率!F593%,-入力!$C$10),""))),全国標準卸価格!F593))</f>
        <v>21200</v>
      </c>
      <c r="G593" s="157" t="str">
        <f>'6桁'!G593</f>
        <v>H</v>
      </c>
      <c r="H593" s="158" t="str">
        <f>IF(全国標準卸価格!H593="","",IF(ISNUMBER(全国標準卸価格!H593),IF(入力!$C$11=1,ROUNDDOWN(全国標準卸価格!H593*地区別掛け率!H593%,-入力!$C$10),IF(入力!$C$11=2,ROUNDUP(全国標準卸価格!H593*地区別掛け率!H593%,-入力!$C$10),IF(入力!$C$11=3,ROUND(全国標準卸価格!H593*地区別掛け率!H593%,-入力!$C$10),""))),全国標準卸価格!H593))</f>
        <v/>
      </c>
      <c r="I593" s="157">
        <f>'6桁'!I593</f>
        <v>0</v>
      </c>
      <c r="J593" s="158">
        <f>IF(全国標準卸価格!J593="","",IF(ISNUMBER(全国標準卸価格!J593),IF(入力!$C$11=1,ROUNDDOWN(全国標準卸価格!J593*地区別掛け率!J593%,-入力!$C$10),IF(入力!$C$11=2,ROUNDUP(全国標準卸価格!J593*地区別掛け率!J593%,-入力!$C$10),IF(入力!$C$11=3,ROUND(全国標準卸価格!J593*地区別掛け率!J593%,-入力!$C$10),""))),全国標準卸価格!J593))</f>
        <v>21200</v>
      </c>
      <c r="K593" s="159" t="str">
        <f>'6桁'!K593</f>
        <v>H</v>
      </c>
      <c r="L593" s="158" t="str">
        <f>IF(全国標準卸価格!L593="","",IF(ISNUMBER(全国標準卸価格!L593),IF(入力!$C$11=1,ROUNDDOWN(全国標準卸価格!L593*地区別掛け率!L593%,-入力!$C$10),IF(入力!$C$11=2,ROUNDUP(全国標準卸価格!L593*地区別掛け率!L593%,-入力!$C$10),IF(入力!$C$11=3,ROUND(全国標準卸価格!L593*地区別掛け率!L593%,-入力!$C$10),""))),全国標準卸価格!L593))</f>
        <v/>
      </c>
      <c r="M593" s="157">
        <f>'6桁'!M593</f>
        <v>0</v>
      </c>
    </row>
    <row r="594" spans="2:25">
      <c r="B594" s="4" t="s">
        <v>934</v>
      </c>
    </row>
    <row r="596" spans="2:25" s="239" customFormat="1" ht="20.100000000000001" customHeight="1" thickBot="1">
      <c r="B596" s="238" t="s">
        <v>565</v>
      </c>
      <c r="F596" s="240"/>
      <c r="H596" s="240"/>
      <c r="J596" s="240"/>
      <c r="L596" s="240"/>
      <c r="N596" s="240"/>
      <c r="P596" s="240"/>
      <c r="R596" s="240"/>
      <c r="T596" s="240"/>
      <c r="V596" s="240"/>
      <c r="X596" s="240"/>
    </row>
    <row r="597" spans="2:25" ht="20.100000000000001" customHeight="1" thickBot="1">
      <c r="B597" s="619"/>
      <c r="C597" s="595"/>
      <c r="D597" s="400"/>
      <c r="E597" s="400"/>
      <c r="F597" s="531" t="s">
        <v>453</v>
      </c>
      <c r="G597" s="532"/>
      <c r="H597" s="532"/>
      <c r="I597" s="532"/>
      <c r="J597" s="532"/>
      <c r="K597" s="533"/>
      <c r="L597" s="160"/>
      <c r="M597" s="161"/>
      <c r="N597" s="80"/>
      <c r="O597" s="161"/>
      <c r="Q597" s="11"/>
      <c r="R597" s="80"/>
      <c r="T597" s="371"/>
      <c r="U597" s="371"/>
      <c r="V597" s="371"/>
      <c r="W597" s="371"/>
      <c r="X597" s="371"/>
      <c r="Y597" s="371"/>
    </row>
    <row r="598" spans="2:25" ht="20.100000000000001" customHeight="1" thickBot="1">
      <c r="B598" s="620" t="s">
        <v>41</v>
      </c>
      <c r="C598" s="599" t="s">
        <v>157</v>
      </c>
      <c r="D598" s="600"/>
      <c r="E598" s="601"/>
      <c r="F598" s="602" t="s">
        <v>158</v>
      </c>
      <c r="G598" s="603"/>
      <c r="H598" s="603"/>
      <c r="I598" s="603"/>
      <c r="J598" s="603"/>
      <c r="K598" s="604"/>
      <c r="L598" s="160"/>
      <c r="M598" s="161"/>
      <c r="N598" s="80"/>
      <c r="O598" s="161"/>
      <c r="Q598" s="406"/>
      <c r="R598" s="405"/>
      <c r="S598" s="405"/>
      <c r="T598" s="327"/>
      <c r="U598" s="327"/>
      <c r="V598" s="327"/>
      <c r="W598" s="327"/>
      <c r="X598" s="327"/>
      <c r="Y598" s="327"/>
    </row>
    <row r="599" spans="2:25" ht="20.100000000000001" customHeight="1" thickBot="1">
      <c r="B599" s="620"/>
      <c r="C599" s="599" t="s">
        <v>159</v>
      </c>
      <c r="D599" s="600"/>
      <c r="E599" s="601"/>
      <c r="F599" s="622" t="s">
        <v>514</v>
      </c>
      <c r="G599" s="623"/>
      <c r="H599" s="623"/>
      <c r="I599" s="624"/>
      <c r="J599" s="622" t="s">
        <v>515</v>
      </c>
      <c r="K599" s="623"/>
      <c r="L599" s="160"/>
      <c r="M599" s="161"/>
      <c r="N599" s="80"/>
      <c r="O599" s="161"/>
      <c r="Q599" s="406"/>
      <c r="R599" s="405"/>
      <c r="S599" s="405"/>
      <c r="X599" s="327"/>
      <c r="Y599" s="327"/>
    </row>
    <row r="600" spans="2:25" ht="20.100000000000001" customHeight="1" thickBot="1">
      <c r="B600" s="620"/>
      <c r="C600" s="599" t="s">
        <v>513</v>
      </c>
      <c r="D600" s="600"/>
      <c r="E600" s="601"/>
      <c r="F600" s="602" t="s">
        <v>805</v>
      </c>
      <c r="G600" s="604"/>
      <c r="H600" s="602" t="s">
        <v>803</v>
      </c>
      <c r="I600" s="604"/>
      <c r="J600" s="602"/>
      <c r="K600" s="603"/>
      <c r="L600" s="162"/>
      <c r="M600" s="403"/>
      <c r="N600" s="403"/>
      <c r="O600" s="404"/>
      <c r="Q600" s="406"/>
      <c r="R600" s="405"/>
      <c r="S600" s="405"/>
      <c r="T600" s="327"/>
      <c r="U600" s="327"/>
      <c r="V600" s="327"/>
      <c r="W600" s="327"/>
      <c r="Y600" s="327"/>
    </row>
    <row r="601" spans="2:25" ht="20.100000000000001" customHeight="1" thickBot="1">
      <c r="B601" s="621"/>
      <c r="C601" s="599" t="s">
        <v>164</v>
      </c>
      <c r="D601" s="600"/>
      <c r="E601" s="601"/>
      <c r="F601" s="602" t="s">
        <v>492</v>
      </c>
      <c r="G601" s="604"/>
      <c r="H601" s="602" t="s">
        <v>492</v>
      </c>
      <c r="I601" s="604"/>
      <c r="J601" s="602" t="s">
        <v>652</v>
      </c>
      <c r="K601" s="603"/>
      <c r="L601" s="162"/>
      <c r="M601" s="403"/>
      <c r="N601" s="403"/>
      <c r="O601" s="404"/>
      <c r="Q601" s="406"/>
      <c r="R601" s="405"/>
      <c r="S601" s="405"/>
      <c r="T601" s="327"/>
      <c r="U601" s="327"/>
      <c r="V601" s="327"/>
      <c r="W601" s="327"/>
      <c r="X601" s="327"/>
      <c r="Y601" s="327"/>
    </row>
    <row r="602" spans="2:25" ht="30" customHeight="1">
      <c r="B602" s="163">
        <v>16</v>
      </c>
      <c r="C602" s="612" t="s">
        <v>118</v>
      </c>
      <c r="D602" s="613"/>
      <c r="E602" s="614"/>
      <c r="F602" s="164" t="str">
        <f>IF(全国標準卸価格!F602="","",IF(ISNUMBER(全国標準卸価格!F602),IF(入力!$C$11=1,ROUNDDOWN(全国標準卸価格!F602*地区別掛け率!F602%,-入力!$C$10),IF(入力!$C$11=2,ROUNDUP(全国標準卸価格!F602*地区別掛け率!F602%,-入力!$C$10),IF(入力!$C$11=3,ROUND(全国標準卸価格!F602*地区別掛け率!F602%,-入力!$C$10),""))),全国標準卸価格!F602))</f>
        <v/>
      </c>
      <c r="G602" s="165">
        <f>'6桁'!G602</f>
        <v>0</v>
      </c>
      <c r="H602" s="166" t="str">
        <f>IF(全国標準卸価格!H602="","",IF(ISNUMBER(全国標準卸価格!H602),IF(入力!$C$11=1,ROUNDDOWN(全国標準卸価格!H602*地区別掛け率!H602%,-入力!$C$10),IF(入力!$C$11=2,ROUNDUP(全国標準卸価格!H602*地区別掛け率!H602%,-入力!$C$10),IF(入力!$C$11=3,ROUND(全国標準卸価格!H602*地区別掛け率!H602%,-入力!$C$10),""))),全国標準卸価格!H602))</f>
        <v/>
      </c>
      <c r="I602" s="165">
        <f>'6桁'!I602</f>
        <v>0</v>
      </c>
      <c r="J602" s="166">
        <f>IF(全国標準卸価格!J602="","",IF(ISNUMBER(全国標準卸価格!J602),IF(入力!$C$11=1,ROUNDDOWN(全国標準卸価格!J602*地区別掛け率!J602%,-入力!$C$10),IF(入力!$C$11=2,ROUNDUP(全国標準卸価格!J602*地区別掛け率!J602%,-入力!$C$10),IF(入力!$C$11=3,ROUND(全国標準卸価格!J602*地区別掛け率!J602%,-入力!$C$10),""))),全国標準卸価格!J602))</f>
        <v>35800</v>
      </c>
      <c r="K602" s="165" t="str">
        <f>'6桁'!K602</f>
        <v>※V★</v>
      </c>
      <c r="L602" s="103"/>
      <c r="M602" s="167"/>
      <c r="N602" s="10"/>
      <c r="O602" s="22"/>
      <c r="Q602" s="228"/>
      <c r="T602" s="10"/>
      <c r="U602" s="22"/>
      <c r="V602" s="10"/>
      <c r="W602" s="22"/>
      <c r="X602" s="10"/>
      <c r="Y602" s="22"/>
    </row>
    <row r="603" spans="2:25" ht="30" customHeight="1">
      <c r="B603" s="163">
        <v>15</v>
      </c>
      <c r="C603" s="615" t="s">
        <v>48</v>
      </c>
      <c r="D603" s="616"/>
      <c r="E603" s="617"/>
      <c r="F603" s="164" t="str">
        <f>IF(全国標準卸価格!F603="","",IF(ISNUMBER(全国標準卸価格!F603),IF(入力!$C$11=1,ROUNDDOWN(全国標準卸価格!F603*地区別掛け率!F603%,-入力!$C$10),IF(入力!$C$11=2,ROUNDUP(全国標準卸価格!F603*地区別掛け率!F603%,-入力!$C$10),IF(入力!$C$11=3,ROUND(全国標準卸価格!F603*地区別掛け率!F603%,-入力!$C$10),""))),全国標準卸価格!F603))</f>
        <v/>
      </c>
      <c r="G603" s="165">
        <f>'6桁'!G603</f>
        <v>0</v>
      </c>
      <c r="H603" s="166" t="str">
        <f>IF(全国標準卸価格!H603="","",IF(ISNUMBER(全国標準卸価格!H603),IF(入力!$C$11=1,ROUNDDOWN(全国標準卸価格!H603*地区別掛け率!H603%,-入力!$C$10),IF(入力!$C$11=2,ROUNDUP(全国標準卸価格!H603*地区別掛け率!H603%,-入力!$C$10),IF(入力!$C$11=3,ROUND(全国標準卸価格!H603*地区別掛け率!H603%,-入力!$C$10),""))),全国標準卸価格!H603))</f>
        <v/>
      </c>
      <c r="I603" s="165">
        <f>'6桁'!I603</f>
        <v>0</v>
      </c>
      <c r="J603" s="166">
        <f>IF(全国標準卸価格!J603="","",IF(ISNUMBER(全国標準卸価格!J603),IF(入力!$C$11=1,ROUNDDOWN(全国標準卸価格!J603*地区別掛け率!J603%,-入力!$C$10),IF(入力!$C$11=2,ROUNDUP(全国標準卸価格!J603*地区別掛け率!J603%,-入力!$C$10),IF(入力!$C$11=3,ROUND(全国標準卸価格!J603*地区別掛け率!J603%,-入力!$C$10),""))),全国標準卸価格!J603))</f>
        <v>31300</v>
      </c>
      <c r="K603" s="165" t="str">
        <f>'6桁'!K603</f>
        <v>V</v>
      </c>
      <c r="L603" s="103"/>
      <c r="M603" s="22"/>
      <c r="N603" s="10"/>
      <c r="O603" s="22"/>
      <c r="Q603" s="228"/>
      <c r="T603" s="10"/>
      <c r="U603" s="22"/>
      <c r="V603" s="10"/>
      <c r="W603" s="22"/>
      <c r="X603" s="10"/>
      <c r="Y603" s="22"/>
    </row>
    <row r="604" spans="2:25" ht="30" customHeight="1" thickBot="1">
      <c r="B604" s="168">
        <v>13</v>
      </c>
      <c r="C604" s="538" t="s">
        <v>516</v>
      </c>
      <c r="D604" s="618"/>
      <c r="E604" s="539"/>
      <c r="F604" s="169">
        <f>IF(全国標準卸価格!F604="","",IF(ISNUMBER(全国標準卸価格!F604),IF(入力!$C$11=1,ROUNDDOWN(全国標準卸価格!F604*地区別掛け率!F604%,-入力!$C$10),IF(入力!$C$11=2,ROUNDUP(全国標準卸価格!F604*地区別掛け率!F604%,-入力!$C$10),IF(入力!$C$11=3,ROUND(全国標準卸価格!F604*地区別掛け率!F604%,-入力!$C$10),""))),全国標準卸価格!F604))</f>
        <v>16700</v>
      </c>
      <c r="G604" s="170" t="str">
        <f>'6桁'!G604</f>
        <v>H</v>
      </c>
      <c r="H604" s="171">
        <f>IF(全国標準卸価格!H604="","",IF(ISNUMBER(全国標準卸価格!H604),IF(入力!$C$11=1,ROUNDDOWN(全国標準卸価格!H604*地区別掛け率!H604%,-入力!$C$10),IF(入力!$C$11=2,ROUNDUP(全国標準卸価格!H604*地区別掛け率!H604%,-入力!$C$10),IF(入力!$C$11=3,ROUND(全国標準卸価格!H604*地区別掛け率!H604%,-入力!$C$10),""))),全国標準卸価格!H604))</f>
        <v>16700</v>
      </c>
      <c r="I604" s="170" t="str">
        <f>'6桁'!I604</f>
        <v>H</v>
      </c>
      <c r="J604" s="171" t="str">
        <f>IF(全国標準卸価格!J604="","",IF(ISNUMBER(全国標準卸価格!J604),IF(入力!$C$11=1,ROUNDDOWN(全国標準卸価格!J604*地区別掛け率!J604%,-入力!$C$10),IF(入力!$C$11=2,ROUNDUP(全国標準卸価格!J604*地区別掛け率!J604%,-入力!$C$10),IF(入力!$C$11=3,ROUND(全国標準卸価格!J604*地区別掛け率!J604%,-入力!$C$10),""))),全国標準卸価格!J604))</f>
        <v/>
      </c>
      <c r="K604" s="170">
        <f>'6桁'!K604</f>
        <v>0</v>
      </c>
      <c r="L604" s="103"/>
      <c r="M604" s="22"/>
      <c r="N604" s="10"/>
      <c r="O604" s="22"/>
      <c r="Q604" s="228"/>
      <c r="T604" s="10"/>
      <c r="U604" s="22"/>
      <c r="V604" s="10"/>
      <c r="W604" s="22"/>
      <c r="X604" s="10"/>
      <c r="Y604" s="22"/>
    </row>
    <row r="605" spans="2:25" ht="33.75" customHeight="1">
      <c r="B605" s="545" t="s">
        <v>2039</v>
      </c>
      <c r="C605" s="545"/>
      <c r="D605" s="545"/>
      <c r="E605" s="545"/>
      <c r="F605" s="545"/>
      <c r="G605" s="545"/>
      <c r="H605" s="545"/>
      <c r="I605" s="545"/>
      <c r="J605" s="545"/>
      <c r="K605" s="545"/>
    </row>
    <row r="607" spans="2:25" s="239" customFormat="1" ht="20.100000000000001" customHeight="1" thickBot="1">
      <c r="B607" s="238" t="s">
        <v>565</v>
      </c>
      <c r="F607" s="240"/>
      <c r="H607" s="240"/>
      <c r="J607" s="240"/>
      <c r="L607" s="240"/>
      <c r="N607" s="240"/>
      <c r="P607" s="240"/>
      <c r="R607" s="240"/>
      <c r="T607" s="240"/>
      <c r="V607" s="240"/>
      <c r="X607" s="240"/>
    </row>
    <row r="608" spans="2:25" ht="20.100000000000001" customHeight="1" thickBot="1">
      <c r="B608" s="619"/>
      <c r="C608" s="595"/>
      <c r="D608" s="400"/>
      <c r="E608" s="400"/>
      <c r="F608" s="531" t="s">
        <v>453</v>
      </c>
      <c r="G608" s="532"/>
      <c r="H608" s="532"/>
      <c r="I608" s="533"/>
      <c r="J608" s="80"/>
      <c r="K608" s="161"/>
      <c r="L608" s="80"/>
      <c r="M608" s="161"/>
      <c r="N608" s="80"/>
      <c r="O608" s="161"/>
      <c r="Q608" s="11"/>
      <c r="R608" s="80"/>
      <c r="T608" s="575"/>
      <c r="U608" s="575"/>
      <c r="V608" s="575"/>
      <c r="W608" s="575"/>
      <c r="X608" s="575"/>
      <c r="Y608" s="575"/>
    </row>
    <row r="609" spans="2:27" ht="20.100000000000001" customHeight="1" thickBot="1">
      <c r="B609" s="597" t="s">
        <v>41</v>
      </c>
      <c r="C609" s="599" t="s">
        <v>157</v>
      </c>
      <c r="D609" s="600"/>
      <c r="E609" s="601"/>
      <c r="F609" s="602" t="s">
        <v>517</v>
      </c>
      <c r="G609" s="603"/>
      <c r="H609" s="603"/>
      <c r="I609" s="604"/>
      <c r="J609" s="80"/>
      <c r="K609" s="161"/>
      <c r="L609" s="80"/>
      <c r="M609" s="161"/>
      <c r="N609" s="80"/>
      <c r="O609" s="161"/>
      <c r="Q609" s="629"/>
      <c r="R609" s="611"/>
      <c r="S609" s="611"/>
      <c r="T609" s="547"/>
      <c r="U609" s="547"/>
      <c r="V609" s="547"/>
      <c r="W609" s="547"/>
      <c r="X609" s="547"/>
      <c r="Y609" s="547"/>
    </row>
    <row r="610" spans="2:27" ht="20.100000000000001" customHeight="1" thickBot="1">
      <c r="B610" s="597"/>
      <c r="C610" s="599" t="s">
        <v>159</v>
      </c>
      <c r="D610" s="600"/>
      <c r="E610" s="601"/>
      <c r="F610" s="622" t="s">
        <v>806</v>
      </c>
      <c r="G610" s="624"/>
      <c r="H610" s="622" t="s">
        <v>515</v>
      </c>
      <c r="I610" s="624"/>
      <c r="J610" s="547"/>
      <c r="K610" s="547"/>
      <c r="L610" s="80"/>
      <c r="M610" s="161"/>
      <c r="N610" s="80"/>
      <c r="O610" s="161"/>
      <c r="Q610" s="629"/>
      <c r="R610" s="611"/>
      <c r="S610" s="611"/>
      <c r="X610" s="547"/>
      <c r="Y610" s="547"/>
    </row>
    <row r="611" spans="2:27" ht="20.100000000000001" customHeight="1" thickBot="1">
      <c r="B611" s="597"/>
      <c r="C611" s="599" t="s">
        <v>513</v>
      </c>
      <c r="D611" s="600"/>
      <c r="E611" s="601"/>
      <c r="F611" s="622" t="s">
        <v>511</v>
      </c>
      <c r="G611" s="624"/>
      <c r="H611" s="622"/>
      <c r="I611" s="624"/>
      <c r="J611" s="490"/>
      <c r="K611" s="490"/>
      <c r="L611" s="403"/>
      <c r="M611" s="403"/>
      <c r="N611" s="490"/>
      <c r="O611" s="628"/>
      <c r="Q611" s="629"/>
      <c r="R611" s="611"/>
      <c r="S611" s="611"/>
      <c r="T611" s="547"/>
      <c r="U611" s="547"/>
      <c r="V611" s="547"/>
      <c r="W611" s="547"/>
      <c r="Y611" s="327"/>
    </row>
    <row r="612" spans="2:27" ht="20.100000000000001" customHeight="1" thickBot="1">
      <c r="B612" s="598"/>
      <c r="C612" s="599" t="s">
        <v>164</v>
      </c>
      <c r="D612" s="600"/>
      <c r="E612" s="601"/>
      <c r="F612" s="622" t="s">
        <v>652</v>
      </c>
      <c r="G612" s="624"/>
      <c r="H612" s="622" t="s">
        <v>492</v>
      </c>
      <c r="I612" s="624"/>
      <c r="J612" s="490"/>
      <c r="K612" s="490"/>
      <c r="L612" s="403"/>
      <c r="M612" s="403"/>
      <c r="N612" s="490"/>
      <c r="O612" s="628"/>
      <c r="Q612" s="629"/>
      <c r="R612" s="611"/>
      <c r="S612" s="611"/>
      <c r="T612" s="547"/>
      <c r="U612" s="547"/>
      <c r="V612" s="547"/>
      <c r="W612" s="547"/>
      <c r="X612" s="547"/>
      <c r="Y612" s="547"/>
    </row>
    <row r="613" spans="2:27" ht="30" customHeight="1">
      <c r="B613" s="264">
        <v>12</v>
      </c>
      <c r="C613" s="625" t="s">
        <v>87</v>
      </c>
      <c r="D613" s="626"/>
      <c r="E613" s="627"/>
      <c r="F613" s="166">
        <f>IF(全国標準卸価格!F613="","",IF(ISNUMBER(全国標準卸価格!F613),IF(入力!$C$11=1,ROUNDDOWN(全国標準卸価格!F613*地区別掛け率!F613%,-入力!$C$10),IF(入力!$C$11=2,ROUNDUP(全国標準卸価格!F613*地区別掛け率!F613%,-入力!$C$10),IF(入力!$C$11=3,ROUND(全国標準卸価格!F613*地区別掛け率!F613%,-入力!$C$10),""))),全国標準卸価格!F613))</f>
        <v>20800</v>
      </c>
      <c r="G613" s="165" t="str">
        <f>'6桁'!G613</f>
        <v>V</v>
      </c>
      <c r="H613" s="166" t="str">
        <f>IF(全国標準卸価格!H613="","",IF(ISNUMBER(全国標準卸価格!H613),IF(入力!$C$11=1,ROUNDDOWN(全国標準卸価格!H613*地区別掛け率!H613%,-入力!$C$10),IF(入力!$C$11=2,ROUNDUP(全国標準卸価格!H613*地区別掛け率!H613%,-入力!$C$10),IF(入力!$C$11=3,ROUND(全国標準卸価格!H613*地区別掛け率!H613%,-入力!$C$10),""))),全国標準卸価格!H613))</f>
        <v/>
      </c>
      <c r="I613" s="165">
        <f>'6桁'!I613</f>
        <v>0</v>
      </c>
      <c r="J613" s="10"/>
      <c r="K613" s="22"/>
      <c r="L613" s="10"/>
      <c r="M613" s="167"/>
      <c r="N613" s="10"/>
      <c r="O613" s="22"/>
      <c r="Q613" s="228"/>
      <c r="T613" s="10"/>
      <c r="U613" s="22"/>
      <c r="V613" s="10"/>
      <c r="W613" s="22"/>
      <c r="X613" s="10"/>
      <c r="Y613" s="22"/>
    </row>
    <row r="614" spans="2:27" ht="30" customHeight="1" thickBot="1">
      <c r="B614" s="366">
        <v>10</v>
      </c>
      <c r="C614" s="538" t="s">
        <v>88</v>
      </c>
      <c r="D614" s="618"/>
      <c r="E614" s="539"/>
      <c r="F614" s="169" t="str">
        <f>IF(全国標準卸価格!F614="","",IF(ISNUMBER(全国標準卸価格!F614),IF(入力!$C$11=1,ROUNDDOWN(全国標準卸価格!F614*地区別掛け率!F614%,-入力!$C$10),IF(入力!$C$11=2,ROUNDUP(全国標準卸価格!F614*地区別掛け率!F614%,-入力!$C$10),IF(入力!$C$11=3,ROUND(全国標準卸価格!F614*地区別掛け率!F614%,-入力!$C$10),""))),全国標準卸価格!F614))</f>
        <v/>
      </c>
      <c r="G614" s="170">
        <f>'6桁'!G614</f>
        <v>0</v>
      </c>
      <c r="H614" s="171">
        <f>IF(全国標準卸価格!H614="","",IF(ISNUMBER(全国標準卸価格!H614),IF(入力!$C$11=1,ROUNDDOWN(全国標準卸価格!H614*地区別掛け率!H614%,-入力!$C$10),IF(入力!$C$11=2,ROUNDUP(全国標準卸価格!H614*地区別掛け率!H614%,-入力!$C$10),IF(入力!$C$11=3,ROUND(全国標準卸価格!H614*地区別掛け率!H614%,-入力!$C$10),""))),全国標準卸価格!H614))</f>
        <v>13100</v>
      </c>
      <c r="I614" s="170" t="str">
        <f>'6桁'!I614</f>
        <v>H</v>
      </c>
      <c r="J614" s="10"/>
      <c r="K614" s="22"/>
      <c r="L614" s="10"/>
      <c r="M614" s="22"/>
      <c r="N614" s="10"/>
      <c r="O614" s="22"/>
      <c r="Q614" s="228"/>
      <c r="T614" s="10"/>
      <c r="U614" s="22"/>
      <c r="V614" s="10"/>
      <c r="W614" s="22"/>
      <c r="X614" s="10"/>
      <c r="Y614" s="22"/>
    </row>
    <row r="615" spans="2:27" ht="21" customHeight="1">
      <c r="B615" s="122"/>
    </row>
    <row r="617" spans="2:27" ht="14.25" customHeight="1" thickBot="1">
      <c r="B617" s="371"/>
      <c r="C617" s="315"/>
      <c r="D617" s="315"/>
      <c r="E617" s="315"/>
      <c r="F617" s="80"/>
      <c r="G617" s="18"/>
      <c r="H617" s="74"/>
      <c r="I617" s="28"/>
      <c r="J617" s="80"/>
      <c r="K617" s="53"/>
      <c r="M617" s="11"/>
      <c r="N617" s="10"/>
      <c r="O617" s="11"/>
      <c r="P617" s="10"/>
    </row>
    <row r="618" spans="2:27" ht="20.25" thickTop="1" thickBot="1">
      <c r="B618" s="518" t="s">
        <v>35</v>
      </c>
      <c r="C618" s="519"/>
      <c r="D618" s="519"/>
      <c r="E618" s="519"/>
      <c r="F618" s="519"/>
      <c r="G618" s="519"/>
      <c r="H618" s="519"/>
      <c r="I618" s="519"/>
      <c r="J618" s="519"/>
      <c r="K618" s="519"/>
      <c r="L618" s="519"/>
      <c r="M618" s="519"/>
      <c r="N618" s="519"/>
      <c r="O618" s="519"/>
      <c r="P618" s="519"/>
      <c r="Q618" s="519"/>
      <c r="R618" s="519"/>
      <c r="S618" s="519"/>
      <c r="T618" s="519"/>
      <c r="U618" s="519"/>
      <c r="V618" s="519"/>
      <c r="W618" s="519"/>
      <c r="X618" s="519"/>
      <c r="Y618" s="519"/>
      <c r="Z618" s="519"/>
      <c r="AA618" s="520"/>
    </row>
    <row r="619" spans="2:27" ht="9.75" customHeight="1" thickTop="1"/>
    <row r="620" spans="2:27" s="239" customFormat="1" ht="20.100000000000001" customHeight="1" thickBot="1">
      <c r="B620" s="238" t="s">
        <v>95</v>
      </c>
      <c r="F620" s="240"/>
      <c r="H620" s="240"/>
      <c r="J620" s="240"/>
      <c r="L620" s="240"/>
      <c r="N620" s="240"/>
      <c r="P620" s="240"/>
      <c r="R620" s="240"/>
      <c r="T620" s="240"/>
      <c r="V620" s="240"/>
      <c r="X620" s="240"/>
    </row>
    <row r="621" spans="2:27" ht="20.100000000000001" customHeight="1" thickBot="1">
      <c r="B621" s="619"/>
      <c r="C621" s="595"/>
      <c r="D621" s="400"/>
      <c r="E621" s="400"/>
      <c r="F621" s="531" t="s">
        <v>453</v>
      </c>
      <c r="G621" s="532"/>
      <c r="H621" s="532"/>
      <c r="I621" s="532"/>
      <c r="J621" s="532"/>
      <c r="K621" s="532"/>
      <c r="L621" s="532"/>
      <c r="M621" s="532"/>
      <c r="N621" s="532"/>
      <c r="O621" s="532"/>
      <c r="P621" s="532"/>
      <c r="Q621" s="532"/>
      <c r="R621" s="532"/>
      <c r="S621" s="532"/>
      <c r="T621" s="532"/>
      <c r="U621" s="533"/>
      <c r="V621" s="11"/>
      <c r="W621" s="11"/>
      <c r="X621" s="10"/>
      <c r="Y621" s="371"/>
    </row>
    <row r="622" spans="2:27" ht="20.100000000000001" customHeight="1" thickBot="1">
      <c r="B622" s="597" t="s">
        <v>41</v>
      </c>
      <c r="C622" s="599" t="s">
        <v>157</v>
      </c>
      <c r="D622" s="600"/>
      <c r="E622" s="601"/>
      <c r="F622" s="622" t="s">
        <v>518</v>
      </c>
      <c r="G622" s="623"/>
      <c r="H622" s="623"/>
      <c r="I622" s="623"/>
      <c r="J622" s="623"/>
      <c r="K622" s="623"/>
      <c r="L622" s="623"/>
      <c r="M622" s="623"/>
      <c r="N622" s="623"/>
      <c r="O622" s="623"/>
      <c r="P622" s="623"/>
      <c r="Q622" s="623"/>
      <c r="R622" s="623"/>
      <c r="S622" s="623"/>
      <c r="T622" s="623"/>
      <c r="U622" s="624"/>
      <c r="V622" s="4"/>
      <c r="Y622" s="327"/>
    </row>
    <row r="623" spans="2:27" ht="20.100000000000001" customHeight="1" thickBot="1">
      <c r="B623" s="597"/>
      <c r="C623" s="599" t="s">
        <v>159</v>
      </c>
      <c r="D623" s="600"/>
      <c r="E623" s="601"/>
      <c r="F623" s="538" t="s">
        <v>807</v>
      </c>
      <c r="G623" s="618"/>
      <c r="H623" s="618"/>
      <c r="I623" s="539"/>
      <c r="J623" s="622" t="s">
        <v>810</v>
      </c>
      <c r="K623" s="624"/>
      <c r="L623" s="622" t="s">
        <v>811</v>
      </c>
      <c r="M623" s="624"/>
      <c r="N623" s="622" t="s">
        <v>1022</v>
      </c>
      <c r="O623" s="624"/>
      <c r="P623" s="622" t="s">
        <v>1023</v>
      </c>
      <c r="Q623" s="624"/>
      <c r="R623" s="622" t="s">
        <v>812</v>
      </c>
      <c r="S623" s="624"/>
      <c r="T623" s="622" t="s">
        <v>813</v>
      </c>
      <c r="U623" s="624"/>
      <c r="V623" s="547"/>
      <c r="W623" s="547"/>
      <c r="X623" s="327"/>
      <c r="Y623" s="327"/>
    </row>
    <row r="624" spans="2:27" ht="20.100000000000001" customHeight="1" thickBot="1">
      <c r="B624" s="597"/>
      <c r="C624" s="599" t="s">
        <v>513</v>
      </c>
      <c r="D624" s="600"/>
      <c r="E624" s="601"/>
      <c r="F624" s="622" t="s">
        <v>808</v>
      </c>
      <c r="G624" s="624"/>
      <c r="H624" s="622" t="s">
        <v>809</v>
      </c>
      <c r="I624" s="624"/>
      <c r="J624" s="622"/>
      <c r="K624" s="624"/>
      <c r="L624" s="622"/>
      <c r="M624" s="624"/>
      <c r="N624" s="622"/>
      <c r="O624" s="624"/>
      <c r="P624" s="622"/>
      <c r="Q624" s="624"/>
      <c r="R624" s="622"/>
      <c r="S624" s="624"/>
      <c r="T624" s="622"/>
      <c r="U624" s="624"/>
      <c r="V624" s="547"/>
      <c r="W624" s="547"/>
      <c r="X624" s="327"/>
      <c r="Y624" s="327"/>
    </row>
    <row r="625" spans="2:25" ht="20.100000000000001" customHeight="1" thickBot="1">
      <c r="B625" s="598"/>
      <c r="C625" s="599" t="s">
        <v>164</v>
      </c>
      <c r="D625" s="600"/>
      <c r="E625" s="601"/>
      <c r="F625" s="622" t="s">
        <v>793</v>
      </c>
      <c r="G625" s="623"/>
      <c r="H625" s="622" t="s">
        <v>793</v>
      </c>
      <c r="I625" s="623"/>
      <c r="J625" s="622" t="s">
        <v>793</v>
      </c>
      <c r="K625" s="623"/>
      <c r="L625" s="622" t="s">
        <v>793</v>
      </c>
      <c r="M625" s="623"/>
      <c r="N625" s="622" t="s">
        <v>787</v>
      </c>
      <c r="O625" s="623"/>
      <c r="P625" s="622" t="s">
        <v>787</v>
      </c>
      <c r="Q625" s="624"/>
      <c r="R625" s="622" t="s">
        <v>652</v>
      </c>
      <c r="S625" s="624"/>
      <c r="T625" s="622" t="s">
        <v>787</v>
      </c>
      <c r="U625" s="624"/>
      <c r="V625" s="547"/>
      <c r="W625" s="547"/>
      <c r="X625" s="327"/>
      <c r="Y625" s="327"/>
    </row>
    <row r="626" spans="2:25" ht="30" customHeight="1">
      <c r="B626" s="316">
        <v>18</v>
      </c>
      <c r="C626" s="634" t="s">
        <v>70</v>
      </c>
      <c r="D626" s="635"/>
      <c r="E626" s="636"/>
      <c r="F626" s="414" t="str">
        <f>IF(全国標準卸価格!F626="","",IF(ISNUMBER(全国標準卸価格!F626),IF(入力!$C$11=1,ROUNDDOWN(全国標準卸価格!F626*地区別掛け率!F626%,-入力!$C$10),IF(入力!$C$11=2,ROUNDUP(全国標準卸価格!F626*地区別掛け率!F626%,-入力!$C$10),IF(入力!$C$11=3,ROUND(全国標準卸価格!F626*地区別掛け率!F626%,-入力!$C$10),""))),全国標準卸価格!F626))</f>
        <v/>
      </c>
      <c r="G626" s="415">
        <f>'6桁'!G626</f>
        <v>0</v>
      </c>
      <c r="H626" s="416" t="str">
        <f>IF(全国標準卸価格!H626="","",IF(ISNUMBER(全国標準卸価格!H626),IF(入力!$C$11=1,ROUNDDOWN(全国標準卸価格!H626*地区別掛け率!H626%,-入力!$C$10),IF(入力!$C$11=2,ROUNDUP(全国標準卸価格!H626*地区別掛け率!H626%,-入力!$C$10),IF(入力!$C$11=3,ROUND(全国標準卸価格!H626*地区別掛け率!H626%,-入力!$C$10),""))),全国標準卸価格!H626))</f>
        <v/>
      </c>
      <c r="I626" s="415">
        <f>'6桁'!I626</f>
        <v>0</v>
      </c>
      <c r="J626" s="416" t="str">
        <f>IF(全国標準卸価格!J626="","",IF(ISNUMBER(全国標準卸価格!J626),IF(入力!$C$11=1,ROUNDDOWN(全国標準卸価格!J626*地区別掛け率!J626%,-入力!$C$10),IF(入力!$C$11=2,ROUNDUP(全国標準卸価格!J626*地区別掛け率!J626%,-入力!$C$10),IF(入力!$C$11=3,ROUND(全国標準卸価格!J626*地区別掛け率!J626%,-入力!$C$10),""))),全国標準卸価格!J626))</f>
        <v/>
      </c>
      <c r="K626" s="415">
        <f>'6桁'!K626</f>
        <v>0</v>
      </c>
      <c r="L626" s="416" t="str">
        <f>IF(全国標準卸価格!L626="","",IF(ISNUMBER(全国標準卸価格!L626),IF(入力!$C$11=1,ROUNDDOWN(全国標準卸価格!L626*地区別掛け率!L626%,-入力!$C$10),IF(入力!$C$11=2,ROUNDUP(全国標準卸価格!L626*地区別掛け率!L626%,-入力!$C$10),IF(入力!$C$11=3,ROUND(全国標準卸価格!L626*地区別掛け率!L626%,-入力!$C$10),""))),全国標準卸価格!L626))</f>
        <v/>
      </c>
      <c r="M626" s="417">
        <f>'6桁'!M626</f>
        <v>0</v>
      </c>
      <c r="N626" s="414">
        <f>IF(全国標準卸価格!N626="","",IF(ISNUMBER(全国標準卸価格!N626),IF(入力!$C$11=1,ROUNDDOWN(全国標準卸価格!N626*地区別掛け率!N626%,-入力!$C$10),IF(入力!$C$11=2,ROUNDUP(全国標準卸価格!N626*地区別掛け率!N626%,-入力!$C$10),IF(入力!$C$11=3,ROUND(全国標準卸価格!N626*地区別掛け率!N626%,-入力!$C$10),""))),全国標準卸価格!N626))</f>
        <v>75100</v>
      </c>
      <c r="O626" s="415" t="str">
        <f>'6桁'!O626</f>
        <v>W★</v>
      </c>
      <c r="P626" s="414">
        <f>IF(全国標準卸価格!P626="","",IF(ISNUMBER(全国標準卸価格!P626),IF(入力!$C$11=1,ROUNDDOWN(全国標準卸価格!P626*地区別掛け率!P626%,-入力!$C$10),IF(入力!$C$11=2,ROUNDUP(全国標準卸価格!P626*地区別掛け率!P626%,-入力!$C$10),IF(入力!$C$11=3,ROUND(全国標準卸価格!P626*地区別掛け率!P626%,-入力!$C$10),""))),全国標準卸価格!P626))</f>
        <v>75100</v>
      </c>
      <c r="Q626" s="415" t="str">
        <f>'6桁'!Q626</f>
        <v>W★</v>
      </c>
      <c r="R626" s="416" t="str">
        <f>IF(全国標準卸価格!R626="","",IF(ISNUMBER(全国標準卸価格!R626),IF(入力!$C$11=1,ROUNDDOWN(全国標準卸価格!R626*地区別掛け率!R626%,-入力!$C$10),IF(入力!$C$11=2,ROUNDUP(全国標準卸価格!R626*地区別掛け率!R626%,-入力!$C$10),IF(入力!$C$11=3,ROUND(全国標準卸価格!R626*地区別掛け率!R626%,-入力!$C$10),""))),全国標準卸価格!R626))</f>
        <v/>
      </c>
      <c r="S626" s="415">
        <f>'6桁'!S626</f>
        <v>0</v>
      </c>
      <c r="T626" s="416">
        <f>IF(全国標準卸価格!T626="","",IF(ISNUMBER(全国標準卸価格!T626),IF(入力!$C$11=1,ROUNDDOWN(全国標準卸価格!T626*地区別掛け率!T626%,-入力!$C$10),IF(入力!$C$11=2,ROUNDUP(全国標準卸価格!T626*地区別掛け率!T626%,-入力!$C$10),IF(入力!$C$11=3,ROUND(全国標準卸価格!T626*地区別掛け率!T626%,-入力!$C$10),""))),全国標準卸価格!T626))</f>
        <v>75100</v>
      </c>
      <c r="U626" s="415" t="str">
        <f>'6桁'!U626</f>
        <v>W★</v>
      </c>
      <c r="V626" s="74"/>
      <c r="W626" s="251"/>
      <c r="X626" s="74"/>
      <c r="Y626" s="251"/>
    </row>
    <row r="627" spans="2:25" ht="30" customHeight="1">
      <c r="B627" s="391">
        <v>17</v>
      </c>
      <c r="C627" s="576" t="s">
        <v>113</v>
      </c>
      <c r="D627" s="610"/>
      <c r="E627" s="577"/>
      <c r="F627" s="398" t="str">
        <f>IF(全国標準卸価格!F627="","",IF(ISNUMBER(全国標準卸価格!F627),IF(入力!$C$11=1,ROUNDDOWN(全国標準卸価格!F627*地区別掛け率!F627%,-入力!$C$10),IF(入力!$C$11=2,ROUNDUP(全国標準卸価格!F627*地区別掛け率!F627%,-入力!$C$10),IF(入力!$C$11=3,ROUND(全国標準卸価格!F627*地区別掛け率!F627%,-入力!$C$10),""))),全国標準卸価格!F627))</f>
        <v/>
      </c>
      <c r="G627" s="396">
        <f>'6桁'!G627</f>
        <v>0</v>
      </c>
      <c r="H627" s="398" t="str">
        <f>IF(全国標準卸価格!H627="","",IF(ISNUMBER(全国標準卸価格!H627),IF(入力!$C$11=1,ROUNDDOWN(全国標準卸価格!H627*地区別掛け率!H627%,-入力!$C$10),IF(入力!$C$11=2,ROUNDUP(全国標準卸価格!H627*地区別掛け率!H627%,-入力!$C$10),IF(入力!$C$11=3,ROUND(全国標準卸価格!H627*地区別掛け率!H627%,-入力!$C$10),""))),全国標準卸価格!H627))</f>
        <v/>
      </c>
      <c r="I627" s="399">
        <f>'6桁'!I627</f>
        <v>0</v>
      </c>
      <c r="J627" s="398" t="str">
        <f>IF(全国標準卸価格!J627="","",IF(ISNUMBER(全国標準卸価格!J627),IF(入力!$C$11=1,ROUNDDOWN(全国標準卸価格!J627*地区別掛け率!J627%,-入力!$C$10),IF(入力!$C$11=2,ROUNDUP(全国標準卸価格!J627*地区別掛け率!J627%,-入力!$C$10),IF(入力!$C$11=3,ROUND(全国標準卸価格!J627*地区別掛け率!J627%,-入力!$C$10),""))),全国標準卸価格!J627))</f>
        <v/>
      </c>
      <c r="K627" s="413">
        <f>'6桁'!K627</f>
        <v>0</v>
      </c>
      <c r="L627" s="398" t="str">
        <f>IF(全国標準卸価格!L627="","",IF(ISNUMBER(全国標準卸価格!L627),IF(入力!$C$11=1,ROUNDDOWN(全国標準卸価格!L627*地区別掛け率!L627%,-入力!$C$10),IF(入力!$C$11=2,ROUNDUP(全国標準卸価格!L627*地区別掛け率!L627%,-入力!$C$10),IF(入力!$C$11=3,ROUND(全国標準卸価格!L627*地区別掛け率!L627%,-入力!$C$10),""))),全国標準卸価格!L627))</f>
        <v/>
      </c>
      <c r="M627" s="413">
        <f>'6桁'!M627</f>
        <v>0</v>
      </c>
      <c r="N627" s="398">
        <f>IF(全国標準卸価格!N627="","",IF(ISNUMBER(全国標準卸価格!N627),IF(入力!$C$11=1,ROUNDDOWN(全国標準卸価格!N627*地区別掛け率!N627%,-入力!$C$10),IF(入力!$C$11=2,ROUNDUP(全国標準卸価格!N627*地区別掛け率!N627%,-入力!$C$10),IF(入力!$C$11=3,ROUND(全国標準卸価格!N627*地区別掛け率!N627%,-入力!$C$10),""))),全国標準卸価格!N627))</f>
        <v>56900</v>
      </c>
      <c r="O627" s="399" t="str">
        <f>'6桁'!O627</f>
        <v>V★</v>
      </c>
      <c r="P627" s="190">
        <f>IF(全国標準卸価格!P627="","",IF(ISNUMBER(全国標準卸価格!P627),IF(入力!$C$11=1,ROUNDDOWN(全国標準卸価格!P627*地区別掛け率!P627%,-入力!$C$10),IF(入力!$C$11=2,ROUNDUP(全国標準卸価格!P627*地区別掛け率!P627%,-入力!$C$10),IF(入力!$C$11=3,ROUND(全国標準卸価格!P627*地区別掛け率!P627%,-入力!$C$10),""))),全国標準卸価格!P627))</f>
        <v>56900</v>
      </c>
      <c r="Q627" s="191" t="str">
        <f>'6桁'!Q627</f>
        <v>V★</v>
      </c>
      <c r="R627" s="398" t="str">
        <f>IF(全国標準卸価格!R627="","",IF(ISNUMBER(全国標準卸価格!R627),IF(入力!$C$11=1,ROUNDDOWN(全国標準卸価格!R627*地区別掛け率!R627%,-入力!$C$10),IF(入力!$C$11=2,ROUNDUP(全国標準卸価格!R627*地区別掛け率!R627%,-入力!$C$10),IF(入力!$C$11=3,ROUND(全国標準卸価格!R627*地区別掛け率!R627%,-入力!$C$10),""))),全国標準卸価格!R627))</f>
        <v/>
      </c>
      <c r="S627" s="399">
        <f>'6桁'!S627</f>
        <v>0</v>
      </c>
      <c r="T627" s="398">
        <f>IF(全国標準卸価格!T627="","",IF(ISNUMBER(全国標準卸価格!T627),IF(入力!$C$11=1,ROUNDDOWN(全国標準卸価格!T627*地区別掛け率!T627%,-入力!$C$10),IF(入力!$C$11=2,ROUNDUP(全国標準卸価格!T627*地区別掛け率!T627%,-入力!$C$10),IF(入力!$C$11=3,ROUND(全国標準卸価格!T627*地区別掛け率!T627%,-入力!$C$10),""))),全国標準卸価格!T627))</f>
        <v>56900</v>
      </c>
      <c r="U627" s="191" t="str">
        <f>'6桁'!U627</f>
        <v>V★</v>
      </c>
      <c r="V627" s="10"/>
      <c r="W627" s="251"/>
      <c r="X627" s="10"/>
      <c r="Y627" s="123"/>
    </row>
    <row r="628" spans="2:25" ht="30" customHeight="1">
      <c r="B628" s="391">
        <v>16</v>
      </c>
      <c r="C628" s="556" t="s">
        <v>108</v>
      </c>
      <c r="D628" s="633"/>
      <c r="E628" s="557"/>
      <c r="F628" s="75" t="str">
        <f>IF(全国標準卸価格!F628="","",IF(ISNUMBER(全国標準卸価格!F628),IF(入力!$C$11=1,ROUNDDOWN(全国標準卸価格!F628*地区別掛け率!F628%,-入力!$C$10),IF(入力!$C$11=2,ROUNDUP(全国標準卸価格!F628*地区別掛け率!F628%,-入力!$C$10),IF(入力!$C$11=3,ROUND(全国標準卸価格!F628*地区別掛け率!F628%,-入力!$C$10),""))),全国標準卸価格!F628))</f>
        <v/>
      </c>
      <c r="G628" s="402">
        <f>'6桁'!G628</f>
        <v>0</v>
      </c>
      <c r="H628" s="75" t="str">
        <f>IF(全国標準卸価格!H628="","",IF(ISNUMBER(全国標準卸価格!H628),IF(入力!$C$11=1,ROUNDDOWN(全国標準卸価格!H628*地区別掛け率!H628%,-入力!$C$10),IF(入力!$C$11=2,ROUNDUP(全国標準卸価格!H628*地区別掛け率!H628%,-入力!$C$10),IF(入力!$C$11=3,ROUND(全国標準卸価格!H628*地区別掛け率!H628%,-入力!$C$10),""))),全国標準卸価格!H628))</f>
        <v/>
      </c>
      <c r="I628" s="174">
        <f>'6桁'!I628</f>
        <v>0</v>
      </c>
      <c r="J628" s="75" t="str">
        <f>IF(全国標準卸価格!J628="","",IF(ISNUMBER(全国標準卸価格!J628),IF(入力!$C$11=1,ROUNDDOWN(全国標準卸価格!J628*地区別掛け率!J628%,-入力!$C$10),IF(入力!$C$11=2,ROUNDUP(全国標準卸価格!J628*地区別掛け率!J628%,-入力!$C$10),IF(入力!$C$11=3,ROUND(全国標準卸価格!J628*地区別掛け率!J628%,-入力!$C$10),""))),全国標準卸価格!J628))</f>
        <v/>
      </c>
      <c r="K628" s="115">
        <f>'6桁'!K628</f>
        <v>0</v>
      </c>
      <c r="L628" s="75" t="str">
        <f>IF(全国標準卸価格!L628="","",IF(ISNUMBER(全国標準卸価格!L628),IF(入力!$C$11=1,ROUNDDOWN(全国標準卸価格!L628*地区別掛け率!L628%,-入力!$C$10),IF(入力!$C$11=2,ROUNDUP(全国標準卸価格!L628*地区別掛け率!L628%,-入力!$C$10),IF(入力!$C$11=3,ROUND(全国標準卸価格!L628*地区別掛け率!L628%,-入力!$C$10),""))),全国標準卸価格!L628))</f>
        <v/>
      </c>
      <c r="M628" s="115">
        <f>'6桁'!M628</f>
        <v>0</v>
      </c>
      <c r="N628" s="75">
        <f>IF(全国標準卸価格!N628="","",IF(ISNUMBER(全国標準卸価格!N628),IF(入力!$C$11=1,ROUNDDOWN(全国標準卸価格!N628*地区別掛け率!N628%,-入力!$C$10),IF(入力!$C$11=2,ROUNDUP(全国標準卸価格!N628*地区別掛け率!N628%,-入力!$C$10),IF(入力!$C$11=3,ROUND(全国標準卸価格!N628*地区別掛け率!N628%,-入力!$C$10),""))),全国標準卸価格!N628))</f>
        <v>48500</v>
      </c>
      <c r="O628" s="174" t="str">
        <f>'6桁'!O628</f>
        <v>V★</v>
      </c>
      <c r="P628" s="75">
        <f>IF(全国標準卸価格!P628="","",IF(ISNUMBER(全国標準卸価格!P628),IF(入力!$C$11=1,ROUNDDOWN(全国標準卸価格!P628*地区別掛け率!P628%,-入力!$C$10),IF(入力!$C$11=2,ROUNDUP(全国標準卸価格!P628*地区別掛け率!P628%,-入力!$C$10),IF(入力!$C$11=3,ROUND(全国標準卸価格!P628*地区別掛け率!P628%,-入力!$C$10),""))),全国標準卸価格!P628))</f>
        <v>48500</v>
      </c>
      <c r="Q628" s="174" t="str">
        <f>'6桁'!Q628</f>
        <v>V★</v>
      </c>
      <c r="R628" s="75" t="str">
        <f>IF(全国標準卸価格!R628="","",IF(ISNUMBER(全国標準卸価格!R628),IF(入力!$C$11=1,ROUNDDOWN(全国標準卸価格!R628*地区別掛け率!R628%,-入力!$C$10),IF(入力!$C$11=2,ROUNDUP(全国標準卸価格!R628*地区別掛け率!R628%,-入力!$C$10),IF(入力!$C$11=3,ROUND(全国標準卸価格!R628*地区別掛け率!R628%,-入力!$C$10),""))),全国標準卸価格!R628))</f>
        <v/>
      </c>
      <c r="S628" s="174">
        <f>'6桁'!S628</f>
        <v>0</v>
      </c>
      <c r="T628" s="75">
        <f>IF(全国標準卸価格!T628="","",IF(ISNUMBER(全国標準卸価格!T628),IF(入力!$C$11=1,ROUNDDOWN(全国標準卸価格!T628*地区別掛け率!T628%,-入力!$C$10),IF(入力!$C$11=2,ROUNDUP(全国標準卸価格!T628*地区別掛け率!T628%,-入力!$C$10),IF(入力!$C$11=3,ROUND(全国標準卸価格!T628*地区別掛け率!T628%,-入力!$C$10),""))),全国標準卸価格!T628))</f>
        <v>48500</v>
      </c>
      <c r="U628" s="360" t="str">
        <f>'6桁'!U628</f>
        <v>V★</v>
      </c>
      <c r="V628" s="10"/>
      <c r="W628" s="251"/>
      <c r="X628" s="10"/>
      <c r="Y628" s="123"/>
    </row>
    <row r="629" spans="2:25" ht="30" customHeight="1">
      <c r="B629" s="630">
        <v>15</v>
      </c>
      <c r="C629" s="556" t="s">
        <v>45</v>
      </c>
      <c r="D629" s="633"/>
      <c r="E629" s="557"/>
      <c r="F629" s="114" t="str">
        <f>IF(全国標準卸価格!F629="","",IF(ISNUMBER(全国標準卸価格!F629),IF(入力!$C$11=1,ROUNDDOWN(全国標準卸価格!F629*地区別掛け率!F629%,-入力!$C$10),IF(入力!$C$11=2,ROUNDUP(全国標準卸価格!F629*地区別掛け率!F629%,-入力!$C$10),IF(入力!$C$11=3,ROUND(全国標準卸価格!F629*地区別掛け率!F629%,-入力!$C$10),""))),全国標準卸価格!F629))</f>
        <v/>
      </c>
      <c r="G629" s="97">
        <f>'6桁'!G629</f>
        <v>0</v>
      </c>
      <c r="H629" s="114" t="str">
        <f>IF(全国標準卸価格!H629="","",IF(ISNUMBER(全国標準卸価格!H629),IF(入力!$C$11=1,ROUNDDOWN(全国標準卸価格!H629*地区別掛け率!H629%,-入力!$C$10),IF(入力!$C$11=2,ROUNDUP(全国標準卸価格!H629*地区別掛け率!H629%,-入力!$C$10),IF(入力!$C$11=3,ROUND(全国標準卸価格!H629*地区別掛け率!H629%,-入力!$C$10),""))),全国標準卸価格!H629))</f>
        <v/>
      </c>
      <c r="I629" s="97">
        <f>'6桁'!I629</f>
        <v>0</v>
      </c>
      <c r="J629" s="114" t="str">
        <f>IF(全国標準卸価格!J629="","",IF(ISNUMBER(全国標準卸価格!J629),IF(入力!$C$11=1,ROUNDDOWN(全国標準卸価格!J629*地区別掛け率!J629%,-入力!$C$10),IF(入力!$C$11=2,ROUNDUP(全国標準卸価格!J629*地区別掛け率!J629%,-入力!$C$10),IF(入力!$C$11=3,ROUND(全国標準卸価格!J629*地区別掛け率!J629%,-入力!$C$10),""))),全国標準卸価格!J629))</f>
        <v/>
      </c>
      <c r="K629" s="97">
        <f>'6桁'!K629</f>
        <v>0</v>
      </c>
      <c r="L629" s="175" t="str">
        <f>IF(全国標準卸価格!L629="","",IF(ISNUMBER(全国標準卸価格!L629),IF(入力!$C$11=1,ROUNDDOWN(全国標準卸価格!L629*地区別掛け率!L629%,-入力!$C$10),IF(入力!$C$11=2,ROUNDUP(全国標準卸価格!L629*地区別掛け率!L629%,-入力!$C$10),IF(入力!$C$11=3,ROUND(全国標準卸価格!L629*地区別掛け率!L629%,-入力!$C$10),""))),全国標準卸価格!L629))</f>
        <v/>
      </c>
      <c r="M629" s="144">
        <f>'6桁'!M629</f>
        <v>0</v>
      </c>
      <c r="N629" s="114">
        <f>IF(全国標準卸価格!N629="","",IF(ISNUMBER(全国標準卸価格!N629),IF(入力!$C$11=1,ROUNDDOWN(全国標準卸価格!N629*地区別掛け率!N629%,-入力!$C$10),IF(入力!$C$11=2,ROUNDUP(全国標準卸価格!N629*地区別掛け率!N629%,-入力!$C$10),IF(入力!$C$11=3,ROUND(全国標準卸価格!N629*地区別掛け率!N629%,-入力!$C$10),""))),全国標準卸価格!N629))</f>
        <v>35800</v>
      </c>
      <c r="O629" s="97" t="str">
        <f>'6桁'!O629</f>
        <v>V
94R M21</v>
      </c>
      <c r="P629" s="175">
        <f>IF(全国標準卸価格!P629="","",IF(ISNUMBER(全国標準卸価格!P629),IF(入力!$C$11=1,ROUNDDOWN(全国標準卸価格!P629*地区別掛け率!P629%,-入力!$C$10),IF(入力!$C$11=2,ROUNDUP(全国標準卸価格!P629*地区別掛け率!P629%,-入力!$C$10),IF(入力!$C$11=3,ROUND(全国標準卸価格!P629*地区別掛け率!P629%,-入力!$C$10),""))),全国標準卸価格!P629))</f>
        <v>35800</v>
      </c>
      <c r="Q629" s="97" t="str">
        <f>'6桁'!Q629</f>
        <v>V
94R S11</v>
      </c>
      <c r="R629" s="114">
        <f>IF(全国標準卸価格!R629="","",IF(ISNUMBER(全国標準卸価格!R629),IF(入力!$C$11=1,ROUNDDOWN(全国標準卸価格!R629*地区別掛け率!R629%,-入力!$C$10),IF(入力!$C$11=2,ROUNDUP(全国標準卸価格!R629*地区別掛け率!R629%,-入力!$C$10),IF(入力!$C$11=3,ROUND(全国標準卸価格!R629*地区別掛け率!R629%,-入力!$C$10),""))),全国標準卸価格!R629))</f>
        <v>35800</v>
      </c>
      <c r="S629" s="97" t="str">
        <f>'6桁'!S629</f>
        <v>V</v>
      </c>
      <c r="T629" s="114" t="str">
        <f>IF(全国標準卸価格!T629="","",IF(ISNUMBER(全国標準卸価格!T629),IF(入力!$C$11=1,ROUNDDOWN(全国標準卸価格!T629*地区別掛け率!T629%,-入力!$C$10),IF(入力!$C$11=2,ROUNDUP(全国標準卸価格!T629*地区別掛け率!T629%,-入力!$C$10),IF(入力!$C$11=3,ROUND(全国標準卸価格!T629*地区別掛け率!T629%,-入力!$C$10),""))),全国標準卸価格!T629))</f>
        <v/>
      </c>
      <c r="U629" s="97">
        <f>'6桁'!U629</f>
        <v>0</v>
      </c>
      <c r="V629" s="74"/>
      <c r="W629" s="251"/>
      <c r="X629" s="74"/>
      <c r="Y629" s="251"/>
    </row>
    <row r="630" spans="2:25" ht="30" customHeight="1">
      <c r="B630" s="631"/>
      <c r="C630" s="576" t="s">
        <v>102</v>
      </c>
      <c r="D630" s="610"/>
      <c r="E630" s="577"/>
      <c r="F630" s="95">
        <f>IF(全国標準卸価格!F630="","",IF(ISNUMBER(全国標準卸価格!F630),IF(入力!$C$11=1,ROUNDDOWN(全国標準卸価格!F630*地区別掛け率!F630%,-入力!$C$10),IF(入力!$C$11=2,ROUNDUP(全国標準卸価格!F630*地区別掛け率!F630%,-入力!$C$10),IF(入力!$C$11=3,ROUND(全国標準卸価格!F630*地区別掛け率!F630%,-入力!$C$10),""))),全国標準卸価格!F630))</f>
        <v>33100</v>
      </c>
      <c r="G630" s="126" t="str">
        <f>'6桁'!G630</f>
        <v>Q★</v>
      </c>
      <c r="H630" s="95">
        <f>IF(全国標準卸価格!H630="","",IF(ISNUMBER(全国標準卸価格!H630),IF(入力!$C$11=1,ROUNDDOWN(全国標準卸価格!H630*地区別掛け率!H630%,-入力!$C$10),IF(入力!$C$11=2,ROUNDUP(全国標準卸価格!H630*地区別掛け率!H630%,-入力!$C$10),IF(入力!$C$11=3,ROUND(全国標準卸価格!H630*地区別掛け率!H630%,-入力!$C$10),""))),全国標準卸価格!H630))</f>
        <v>33100</v>
      </c>
      <c r="I630" s="126" t="str">
        <f>'6桁'!I630</f>
        <v>Q★</v>
      </c>
      <c r="J630" s="95">
        <f>IF(全国標準卸価格!J630="","",IF(ISNUMBER(全国標準卸価格!J630),IF(入力!$C$11=1,ROUNDDOWN(全国標準卸価格!J630*地区別掛け率!J630%,-入力!$C$10),IF(入力!$C$11=2,ROUNDUP(全国標準卸価格!J630*地区別掛け率!J630%,-入力!$C$10),IF(入力!$C$11=3,ROUND(全国標準卸価格!J630*地区別掛け率!J630%,-入力!$C$10),""))),全国標準卸価格!J630))</f>
        <v>26000</v>
      </c>
      <c r="K630" s="126" t="str">
        <f>'6桁'!K630</f>
        <v>Q</v>
      </c>
      <c r="L630" s="95">
        <f>IF(全国標準卸価格!L630="","",IF(ISNUMBER(全国標準卸価格!L630),IF(入力!$C$11=1,ROUNDDOWN(全国標準卸価格!L630*地区別掛け率!L630%,-入力!$C$10),IF(入力!$C$11=2,ROUNDUP(全国標準卸価格!L630*地区別掛け率!L630%,-入力!$C$10),IF(入力!$C$11=3,ROUND(全国標準卸価格!L630*地区別掛け率!L630%,-入力!$C$10),""))),全国標準卸価格!L630))</f>
        <v>33100</v>
      </c>
      <c r="M630" s="126" t="str">
        <f>'6桁'!M630</f>
        <v>Q★</v>
      </c>
      <c r="N630" s="95" t="str">
        <f>IF(全国標準卸価格!N630="","",IF(ISNUMBER(全国標準卸価格!N630),IF(入力!$C$11=1,ROUNDDOWN(全国標準卸価格!N630*地区別掛け率!N630%,-入力!$C$10),IF(入力!$C$11=2,ROUNDUP(全国標準卸価格!N630*地区別掛け率!N630%,-入力!$C$10),IF(入力!$C$11=3,ROUND(全国標準卸価格!N630*地区別掛け率!N630%,-入力!$C$10),""))),全国標準卸価格!N630))</f>
        <v/>
      </c>
      <c r="O630" s="96">
        <f>'6桁'!O630</f>
        <v>0</v>
      </c>
      <c r="P630" s="176" t="str">
        <f>IF(全国標準卸価格!P630="","",IF(ISNUMBER(全国標準卸価格!P630),IF(入力!$C$11=1,ROUNDDOWN(全国標準卸価格!P630*地区別掛け率!P630%,-入力!$C$10),IF(入力!$C$11=2,ROUNDUP(全国標準卸価格!P630*地区別掛け率!P630%,-入力!$C$10),IF(入力!$C$11=3,ROUND(全国標準卸価格!P630*地区別掛け率!P630%,-入力!$C$10),""))),全国標準卸価格!P630))</f>
        <v/>
      </c>
      <c r="Q630" s="96">
        <f>'6桁'!Q630</f>
        <v>0</v>
      </c>
      <c r="R630" s="176" t="str">
        <f>IF(全国標準卸価格!R630="","",IF(ISNUMBER(全国標準卸価格!R630),IF(入力!$C$11=1,ROUNDDOWN(全国標準卸価格!R630*地区別掛け率!R630%,-入力!$C$10),IF(入力!$C$11=2,ROUNDUP(全国標準卸価格!R630*地区別掛け率!R630%,-入力!$C$10),IF(入力!$C$11=3,ROUND(全国標準卸価格!R630*地区別掛け率!R630%,-入力!$C$10),""))),全国標準卸価格!R630))</f>
        <v/>
      </c>
      <c r="S630" s="96">
        <f>'6桁'!S630</f>
        <v>0</v>
      </c>
      <c r="T630" s="176" t="str">
        <f>IF(全国標準卸価格!T630="","",IF(ISNUMBER(全国標準卸価格!T630),IF(入力!$C$11=1,ROUNDDOWN(全国標準卸価格!T630*地区別掛け率!T630%,-入力!$C$10),IF(入力!$C$11=2,ROUNDUP(全国標準卸価格!T630*地区別掛け率!T630%,-入力!$C$10),IF(入力!$C$11=3,ROUND(全国標準卸価格!T630*地区別掛け率!T630%,-入力!$C$10),""))),全国標準卸価格!T630))</f>
        <v/>
      </c>
      <c r="U630" s="96">
        <f>'6桁'!U630</f>
        <v>0</v>
      </c>
      <c r="V630" s="74"/>
      <c r="W630" s="251"/>
      <c r="X630" s="74"/>
      <c r="Y630" s="251"/>
    </row>
    <row r="631" spans="2:25" ht="30" customHeight="1">
      <c r="B631" s="631"/>
      <c r="C631" s="576" t="s">
        <v>109</v>
      </c>
      <c r="D631" s="610"/>
      <c r="E631" s="577"/>
      <c r="F631" s="95">
        <f>IF(全国標準卸価格!F631="","",IF(ISNUMBER(全国標準卸価格!F631),IF(入力!$C$11=1,ROUNDDOWN(全国標準卸価格!F631*地区別掛け率!F631%,-入力!$C$10),IF(入力!$C$11=2,ROUNDUP(全国標準卸価格!F631*地区別掛け率!F631%,-入力!$C$10),IF(入力!$C$11=3,ROUND(全国標準卸価格!F631*地区別掛け率!F631%,-入力!$C$10),""))),全国標準卸価格!F631))</f>
        <v>33500</v>
      </c>
      <c r="G631" s="126" t="str">
        <f>'6桁'!G631</f>
        <v>Q
H-R</v>
      </c>
      <c r="H631" s="95">
        <f>IF(全国標準卸価格!H631="","",IF(ISNUMBER(全国標準卸価格!H631),IF(入力!$C$11=1,ROUNDDOWN(全国標準卸価格!H631*地区別掛け率!H631%,-入力!$C$10),IF(入力!$C$11=2,ROUNDUP(全国標準卸価格!H631*地区別掛け率!H631%,-入力!$C$10),IF(入力!$C$11=3,ROUND(全国標準卸価格!H631*地区別掛け率!H631%,-入力!$C$10),""))),全国標準卸価格!H631))</f>
        <v>33500</v>
      </c>
      <c r="I631" s="126" t="str">
        <f>'6桁'!I631</f>
        <v>Q
H-L</v>
      </c>
      <c r="J631" s="95" t="str">
        <f>IF(全国標準卸価格!J631="","",IF(ISNUMBER(全国標準卸価格!J631),IF(入力!$C$11=1,ROUNDDOWN(全国標準卸価格!J631*地区別掛け率!J631%,-入力!$C$10),IF(入力!$C$11=2,ROUNDUP(全国標準卸価格!J631*地区別掛け率!J631%,-入力!$C$10),IF(入力!$C$11=3,ROUND(全国標準卸価格!J631*地区別掛け率!J631%,-入力!$C$10),""))),全国標準卸価格!J631))</f>
        <v/>
      </c>
      <c r="K631" s="126">
        <f>'6桁'!K631</f>
        <v>0</v>
      </c>
      <c r="L631" s="95">
        <f>IF(全国標準卸価格!L631="","",IF(ISNUMBER(全国標準卸価格!L631),IF(入力!$C$11=1,ROUNDDOWN(全国標準卸価格!L631*地区別掛け率!L631%,-入力!$C$10),IF(入力!$C$11=2,ROUNDUP(全国標準卸価格!L631*地区別掛け率!L631%,-入力!$C$10),IF(入力!$C$11=3,ROUND(全国標準卸価格!L631*地区別掛け率!L631%,-入力!$C$10),""))),全国標準卸価格!L631))</f>
        <v>33500</v>
      </c>
      <c r="M631" s="126" t="str">
        <f>'6桁'!M631</f>
        <v>Q</v>
      </c>
      <c r="N631" s="95" t="str">
        <f>IF(全国標準卸価格!N631="","",IF(ISNUMBER(全国標準卸価格!N631),IF(入力!$C$11=1,ROUNDDOWN(全国標準卸価格!N631*地区別掛け率!N631%,-入力!$C$10),IF(入力!$C$11=2,ROUNDUP(全国標準卸価格!N631*地区別掛け率!N631%,-入力!$C$10),IF(入力!$C$11=3,ROUND(全国標準卸価格!N631*地区別掛け率!N631%,-入力!$C$10),""))),全国標準卸価格!N631))</f>
        <v/>
      </c>
      <c r="O631" s="96">
        <f>'6桁'!O631</f>
        <v>0</v>
      </c>
      <c r="P631" s="176" t="str">
        <f>IF(全国標準卸価格!P631="","",IF(ISNUMBER(全国標準卸価格!P631),IF(入力!$C$11=1,ROUNDDOWN(全国標準卸価格!P631*地区別掛け率!P631%,-入力!$C$10),IF(入力!$C$11=2,ROUNDUP(全国標準卸価格!P631*地区別掛け率!P631%,-入力!$C$10),IF(入力!$C$11=3,ROUND(全国標準卸価格!P631*地区別掛け率!P631%,-入力!$C$10),""))),全国標準卸価格!P631))</f>
        <v/>
      </c>
      <c r="Q631" s="96">
        <f>'6桁'!Q631</f>
        <v>0</v>
      </c>
      <c r="R631" s="176" t="str">
        <f>IF(全国標準卸価格!R631="","",IF(ISNUMBER(全国標準卸価格!R631),IF(入力!$C$11=1,ROUNDDOWN(全国標準卸価格!R631*地区別掛け率!R631%,-入力!$C$10),IF(入力!$C$11=2,ROUNDUP(全国標準卸価格!R631*地区別掛け率!R631%,-入力!$C$10),IF(入力!$C$11=3,ROUND(全国標準卸価格!R631*地区別掛け率!R631%,-入力!$C$10),""))),全国標準卸価格!R631))</f>
        <v/>
      </c>
      <c r="S631" s="96">
        <f>'6桁'!S631</f>
        <v>0</v>
      </c>
      <c r="T631" s="176" t="str">
        <f>IF(全国標準卸価格!T631="","",IF(ISNUMBER(全国標準卸価格!T631),IF(入力!$C$11=1,ROUNDDOWN(全国標準卸価格!T631*地区別掛け率!T631%,-入力!$C$10),IF(入力!$C$11=2,ROUNDUP(全国標準卸価格!T631*地区別掛け率!T631%,-入力!$C$10),IF(入力!$C$11=3,ROUND(全国標準卸価格!T631*地区別掛け率!T631%,-入力!$C$10),""))),全国標準卸価格!T631))</f>
        <v/>
      </c>
      <c r="U631" s="96">
        <f>'6桁'!U631</f>
        <v>0</v>
      </c>
      <c r="V631" s="74"/>
      <c r="W631" s="251"/>
      <c r="X631" s="74"/>
      <c r="Y631" s="251"/>
    </row>
    <row r="632" spans="2:25" ht="30" customHeight="1">
      <c r="B632" s="631"/>
      <c r="C632" s="576" t="s">
        <v>735</v>
      </c>
      <c r="D632" s="610"/>
      <c r="E632" s="577"/>
      <c r="F632" s="95" t="str">
        <f>IF(全国標準卸価格!F632="","",IF(ISNUMBER(全国標準卸価格!F632),IF(入力!$C$11=1,ROUNDDOWN(全国標準卸価格!F632*地区別掛け率!F632%,-入力!$C$10),IF(入力!$C$11=2,ROUNDUP(全国標準卸価格!F632*地区別掛け率!F632%,-入力!$C$10),IF(入力!$C$11=3,ROUND(全国標準卸価格!F632*地区別掛け率!F632%,-入力!$C$10),""))),全国標準卸価格!F632))</f>
        <v/>
      </c>
      <c r="G632" s="96">
        <f>'6桁'!G632</f>
        <v>0</v>
      </c>
      <c r="H632" s="176" t="str">
        <f>IF(全国標準卸価格!H632="","",IF(ISNUMBER(全国標準卸価格!H632),IF(入力!$C$11=1,ROUNDDOWN(全国標準卸価格!H632*地区別掛け率!H632%,-入力!$C$10),IF(入力!$C$11=2,ROUNDUP(全国標準卸価格!H632*地区別掛け率!H632%,-入力!$C$10),IF(入力!$C$11=3,ROUND(全国標準卸価格!H632*地区別掛け率!H632%,-入力!$C$10),""))),全国標準卸価格!H632))</f>
        <v/>
      </c>
      <c r="I632" s="96">
        <f>'6桁'!I632</f>
        <v>0</v>
      </c>
      <c r="J632" s="176" t="str">
        <f>IF(全国標準卸価格!J632="","",IF(ISNUMBER(全国標準卸価格!J632),IF(入力!$C$11=1,ROUNDDOWN(全国標準卸価格!J632*地区別掛け率!J632%,-入力!$C$10),IF(入力!$C$11=2,ROUNDUP(全国標準卸価格!J632*地区別掛け率!J632%,-入力!$C$10),IF(入力!$C$11=3,ROUND(全国標準卸価格!J632*地区別掛け率!J632%,-入力!$C$10),""))),全国標準卸価格!J632))</f>
        <v/>
      </c>
      <c r="K632" s="96">
        <f>'6桁'!K632</f>
        <v>0</v>
      </c>
      <c r="L632" s="176">
        <f>IF(全国標準卸価格!L632="","",IF(ISNUMBER(全国標準卸価格!L632),IF(入力!$C$11=1,ROUNDDOWN(全国標準卸価格!L632*地区別掛け率!L632%,-入力!$C$10),IF(入力!$C$11=2,ROUNDUP(全国標準卸価格!L632*地区別掛け率!L632%,-入力!$C$10),IF(入力!$C$11=3,ROUND(全国標準卸価格!L632*地区別掛け率!L632%,-入力!$C$10),""))),全国標準卸価格!L632))</f>
        <v>37900</v>
      </c>
      <c r="M632" s="126" t="str">
        <f>'6桁'!M632</f>
        <v>Q</v>
      </c>
      <c r="N632" s="95" t="str">
        <f>IF(全国標準卸価格!N632="","",IF(ISNUMBER(全国標準卸価格!N632),IF(入力!$C$11=1,ROUNDDOWN(全国標準卸価格!N632*地区別掛け率!N632%,-入力!$C$10),IF(入力!$C$11=2,ROUNDUP(全国標準卸価格!N632*地区別掛け率!N632%,-入力!$C$10),IF(入力!$C$11=3,ROUND(全国標準卸価格!N632*地区別掛け率!N632%,-入力!$C$10),""))),全国標準卸価格!N632))</f>
        <v/>
      </c>
      <c r="O632" s="96">
        <f>'6桁'!O632</f>
        <v>0</v>
      </c>
      <c r="P632" s="176" t="str">
        <f>IF(全国標準卸価格!P632="","",IF(ISNUMBER(全国標準卸価格!P632),IF(入力!$C$11=1,ROUNDDOWN(全国標準卸価格!P632*地区別掛け率!P632%,-入力!$C$10),IF(入力!$C$11=2,ROUNDUP(全国標準卸価格!P632*地区別掛け率!P632%,-入力!$C$10),IF(入力!$C$11=3,ROUND(全国標準卸価格!P632*地区別掛け率!P632%,-入力!$C$10),""))),全国標準卸価格!P632))</f>
        <v/>
      </c>
      <c r="Q632" s="96">
        <f>'6桁'!Q632</f>
        <v>0</v>
      </c>
      <c r="R632" s="176" t="str">
        <f>IF(全国標準卸価格!R632="","",IF(ISNUMBER(全国標準卸価格!R632),IF(入力!$C$11=1,ROUNDDOWN(全国標準卸価格!R632*地区別掛け率!R632%,-入力!$C$10),IF(入力!$C$11=2,ROUNDUP(全国標準卸価格!R632*地区別掛け率!R632%,-入力!$C$10),IF(入力!$C$11=3,ROUND(全国標準卸価格!R632*地区別掛け率!R632%,-入力!$C$10),""))),全国標準卸価格!R632))</f>
        <v/>
      </c>
      <c r="S632" s="96">
        <f>'6桁'!S632</f>
        <v>0</v>
      </c>
      <c r="T632" s="176" t="str">
        <f>IF(全国標準卸価格!T632="","",IF(ISNUMBER(全国標準卸価格!T632),IF(入力!$C$11=1,ROUNDDOWN(全国標準卸価格!T632*地区別掛け率!T632%,-入力!$C$10),IF(入力!$C$11=2,ROUNDUP(全国標準卸価格!T632*地区別掛け率!T632%,-入力!$C$10),IF(入力!$C$11=3,ROUND(全国標準卸価格!T632*地区別掛け率!T632%,-入力!$C$10),""))),全国標準卸価格!T632))</f>
        <v/>
      </c>
      <c r="U632" s="96">
        <f>'6桁'!U632</f>
        <v>0</v>
      </c>
      <c r="V632" s="74"/>
      <c r="W632" s="251"/>
      <c r="X632" s="74"/>
      <c r="Y632" s="251"/>
    </row>
    <row r="633" spans="2:25" ht="30" customHeight="1">
      <c r="B633" s="631"/>
      <c r="C633" s="576" t="s">
        <v>176</v>
      </c>
      <c r="D633" s="610"/>
      <c r="E633" s="577"/>
      <c r="F633" s="95">
        <f>IF(全国標準卸価格!F633="","",IF(ISNUMBER(全国標準卸価格!F633),IF(入力!$C$11=1,ROUNDDOWN(全国標準卸価格!F633*地区別掛け率!F633%,-入力!$C$10),IF(入力!$C$11=2,ROUNDUP(全国標準卸価格!F633*地区別掛け率!F633%,-入力!$C$10),IF(入力!$C$11=3,ROUND(全国標準卸価格!F633*地区別掛け率!F633%,-入力!$C$10),""))),全国標準卸価格!F633))</f>
        <v>28600</v>
      </c>
      <c r="G633" s="96" t="str">
        <f>'6桁'!G633</f>
        <v>Q★</v>
      </c>
      <c r="H633" s="176">
        <f>IF(全国標準卸価格!H633="","",IF(ISNUMBER(全国標準卸価格!H633),IF(入力!$C$11=1,ROUNDDOWN(全国標準卸価格!H633*地区別掛け率!H633%,-入力!$C$10),IF(入力!$C$11=2,ROUNDUP(全国標準卸価格!H633*地区別掛け率!H633%,-入力!$C$10),IF(入力!$C$11=3,ROUND(全国標準卸価格!H633*地区別掛け率!H633%,-入力!$C$10),""))),全国標準卸価格!H633))</f>
        <v>28600</v>
      </c>
      <c r="I633" s="96" t="str">
        <f>'6桁'!I633</f>
        <v>Q★</v>
      </c>
      <c r="J633" s="176">
        <f>IF(全国標準卸価格!J633="","",IF(ISNUMBER(全国標準卸価格!J633),IF(入力!$C$11=1,ROUNDDOWN(全国標準卸価格!J633*地区別掛け率!J633%,-入力!$C$10),IF(入力!$C$11=2,ROUNDUP(全国標準卸価格!J633*地区別掛け率!J633%,-入力!$C$10),IF(入力!$C$11=3,ROUND(全国標準卸価格!J633*地区別掛け率!J633%,-入力!$C$10),""))),全国標準卸価格!J633))</f>
        <v>22700</v>
      </c>
      <c r="K633" s="96" t="str">
        <f>'6桁'!K633</f>
        <v>Q</v>
      </c>
      <c r="L633" s="176">
        <f>IF(全国標準卸価格!L633="","",IF(ISNUMBER(全国標準卸価格!L633),IF(入力!$C$11=1,ROUNDDOWN(全国標準卸価格!L633*地区別掛け率!L633%,-入力!$C$10),IF(入力!$C$11=2,ROUNDUP(全国標準卸価格!L633*地区別掛け率!L633%,-入力!$C$10),IF(入力!$C$11=3,ROUND(全国標準卸価格!L633*地区別掛け率!L633%,-入力!$C$10),""))),全国標準卸価格!L633))</f>
        <v>28600</v>
      </c>
      <c r="M633" s="126" t="str">
        <f>'6桁'!M633</f>
        <v>Q★</v>
      </c>
      <c r="N633" s="95" t="str">
        <f>IF(全国標準卸価格!N633="","",IF(ISNUMBER(全国標準卸価格!N633),IF(入力!$C$11=1,ROUNDDOWN(全国標準卸価格!N633*地区別掛け率!N633%,-入力!$C$10),IF(入力!$C$11=2,ROUNDUP(全国標準卸価格!N633*地区別掛け率!N633%,-入力!$C$10),IF(入力!$C$11=3,ROUND(全国標準卸価格!N633*地区別掛け率!N633%,-入力!$C$10),""))),全国標準卸価格!N633))</f>
        <v/>
      </c>
      <c r="O633" s="96">
        <f>'6桁'!O633</f>
        <v>0</v>
      </c>
      <c r="P633" s="176" t="str">
        <f>IF(全国標準卸価格!P633="","",IF(ISNUMBER(全国標準卸価格!P633),IF(入力!$C$11=1,ROUNDDOWN(全国標準卸価格!P633*地区別掛け率!P633%,-入力!$C$10),IF(入力!$C$11=2,ROUNDUP(全国標準卸価格!P633*地区別掛け率!P633%,-入力!$C$10),IF(入力!$C$11=3,ROUND(全国標準卸価格!P633*地区別掛け率!P633%,-入力!$C$10),""))),全国標準卸価格!P633))</f>
        <v/>
      </c>
      <c r="Q633" s="96">
        <f>'6桁'!Q633</f>
        <v>0</v>
      </c>
      <c r="R633" s="176" t="str">
        <f>IF(全国標準卸価格!R633="","",IF(ISNUMBER(全国標準卸価格!R633),IF(入力!$C$11=1,ROUNDDOWN(全国標準卸価格!R633*地区別掛け率!R633%,-入力!$C$10),IF(入力!$C$11=2,ROUNDUP(全国標準卸価格!R633*地区別掛け率!R633%,-入力!$C$10),IF(入力!$C$11=3,ROUND(全国標準卸価格!R633*地区別掛け率!R633%,-入力!$C$10),""))),全国標準卸価格!R633))</f>
        <v/>
      </c>
      <c r="S633" s="96">
        <f>'6桁'!S633</f>
        <v>0</v>
      </c>
      <c r="T633" s="176" t="str">
        <f>IF(全国標準卸価格!T633="","",IF(ISNUMBER(全国標準卸価格!T633),IF(入力!$C$11=1,ROUNDDOWN(全国標準卸価格!T633*地区別掛け率!T633%,-入力!$C$10),IF(入力!$C$11=2,ROUNDUP(全国標準卸価格!T633*地区別掛け率!T633%,-入力!$C$10),IF(入力!$C$11=3,ROUND(全国標準卸価格!T633*地区別掛け率!T633%,-入力!$C$10),""))),全国標準卸価格!T633))</f>
        <v/>
      </c>
      <c r="U633" s="96">
        <f>'6桁'!U633</f>
        <v>0</v>
      </c>
      <c r="V633" s="74"/>
      <c r="W633" s="251"/>
      <c r="X633" s="74"/>
      <c r="Y633" s="251"/>
    </row>
    <row r="634" spans="2:25" ht="30" customHeight="1">
      <c r="B634" s="631"/>
      <c r="C634" s="576" t="s">
        <v>107</v>
      </c>
      <c r="D634" s="610"/>
      <c r="E634" s="577"/>
      <c r="F634" s="95">
        <f>IF(全国標準卸価格!F634="","",IF(ISNUMBER(全国標準卸価格!F634),IF(入力!$C$11=1,ROUNDDOWN(全国標準卸価格!F634*地区別掛け率!F634%,-入力!$C$10),IF(入力!$C$11=2,ROUNDUP(全国標準卸価格!F634*地区別掛け率!F634%,-入力!$C$10),IF(入力!$C$11=3,ROUND(全国標準卸価格!F634*地区別掛け率!F634%,-入力!$C$10),""))),全国標準卸価格!F634))</f>
        <v>30500</v>
      </c>
      <c r="G634" s="96" t="str">
        <f>'6桁'!G634</f>
        <v>Q★</v>
      </c>
      <c r="H634" s="176">
        <f>IF(全国標準卸価格!H634="","",IF(ISNUMBER(全国標準卸価格!H634),IF(入力!$C$11=1,ROUNDDOWN(全国標準卸価格!H634*地区別掛け率!H634%,-入力!$C$10),IF(入力!$C$11=2,ROUNDUP(全国標準卸価格!H634*地区別掛け率!H634%,-入力!$C$10),IF(入力!$C$11=3,ROUND(全国標準卸価格!H634*地区別掛け率!H634%,-入力!$C$10),""))),全国標準卸価格!H634))</f>
        <v>30500</v>
      </c>
      <c r="I634" s="96" t="str">
        <f>'6桁'!I634</f>
        <v>Q★</v>
      </c>
      <c r="J634" s="176">
        <f>IF(全国標準卸価格!J634="","",IF(ISNUMBER(全国標準卸価格!J634),IF(入力!$C$11=1,ROUNDDOWN(全国標準卸価格!J634*地区別掛け率!J634%,-入力!$C$10),IF(入力!$C$11=2,ROUNDUP(全国標準卸価格!J634*地区別掛け率!J634%,-入力!$C$10),IF(入力!$C$11=3,ROUND(全国標準卸価格!J634*地区別掛け率!J634%,-入力!$C$10),""))),全国標準卸価格!J634))</f>
        <v>24100</v>
      </c>
      <c r="K634" s="96" t="str">
        <f>'6桁'!K634</f>
        <v>Q★</v>
      </c>
      <c r="L634" s="176" t="str">
        <f>IF(全国標準卸価格!L634="","",IF(ISNUMBER(全国標準卸価格!L634),IF(入力!$C$11=1,ROUNDDOWN(全国標準卸価格!L634*地区別掛け率!L634%,-入力!$C$10),IF(入力!$C$11=2,ROUNDUP(全国標準卸価格!L634*地区別掛け率!L634%,-入力!$C$10),IF(入力!$C$11=3,ROUND(全国標準卸価格!L634*地区別掛け率!L634%,-入力!$C$10),""))),全国標準卸価格!L634))</f>
        <v/>
      </c>
      <c r="M634" s="126">
        <f>'6桁'!M634</f>
        <v>0</v>
      </c>
      <c r="N634" s="95" t="str">
        <f>IF(全国標準卸価格!N634="","",IF(ISNUMBER(全国標準卸価格!N634),IF(入力!$C$11=1,ROUNDDOWN(全国標準卸価格!N634*地区別掛け率!N634%,-入力!$C$10),IF(入力!$C$11=2,ROUNDUP(全国標準卸価格!N634*地区別掛け率!N634%,-入力!$C$10),IF(入力!$C$11=3,ROUND(全国標準卸価格!N634*地区別掛け率!N634%,-入力!$C$10),""))),全国標準卸価格!N634))</f>
        <v/>
      </c>
      <c r="O634" s="96">
        <f>'6桁'!O634</f>
        <v>0</v>
      </c>
      <c r="P634" s="176" t="str">
        <f>IF(全国標準卸価格!P634="","",IF(ISNUMBER(全国標準卸価格!P634),IF(入力!$C$11=1,ROUNDDOWN(全国標準卸価格!P634*地区別掛け率!P634%,-入力!$C$10),IF(入力!$C$11=2,ROUNDUP(全国標準卸価格!P634*地区別掛け率!P634%,-入力!$C$10),IF(入力!$C$11=3,ROUND(全国標準卸価格!P634*地区別掛け率!P634%,-入力!$C$10),""))),全国標準卸価格!P634))</f>
        <v/>
      </c>
      <c r="Q634" s="96">
        <f>'6桁'!Q634</f>
        <v>0</v>
      </c>
      <c r="R634" s="176" t="str">
        <f>IF(全国標準卸価格!R634="","",IF(ISNUMBER(全国標準卸価格!R634),IF(入力!$C$11=1,ROUNDDOWN(全国標準卸価格!R634*地区別掛け率!R634%,-入力!$C$10),IF(入力!$C$11=2,ROUNDUP(全国標準卸価格!R634*地区別掛け率!R634%,-入力!$C$10),IF(入力!$C$11=3,ROUND(全国標準卸価格!R634*地区別掛け率!R634%,-入力!$C$10),""))),全国標準卸価格!R634))</f>
        <v/>
      </c>
      <c r="S634" s="96">
        <f>'6桁'!S634</f>
        <v>0</v>
      </c>
      <c r="T634" s="176" t="str">
        <f>IF(全国標準卸価格!T634="","",IF(ISNUMBER(全国標準卸価格!T634),IF(入力!$C$11=1,ROUNDDOWN(全国標準卸価格!T634*地区別掛け率!T634%,-入力!$C$10),IF(入力!$C$11=2,ROUNDUP(全国標準卸価格!T634*地区別掛け率!T634%,-入力!$C$10),IF(入力!$C$11=3,ROUND(全国標準卸価格!T634*地区別掛け率!T634%,-入力!$C$10),""))),全国標準卸価格!T634))</f>
        <v/>
      </c>
      <c r="U634" s="96">
        <f>'6桁'!U634</f>
        <v>0</v>
      </c>
      <c r="V634" s="74"/>
      <c r="W634" s="251"/>
      <c r="X634" s="74"/>
      <c r="Y634" s="251"/>
    </row>
    <row r="635" spans="2:25" ht="30" customHeight="1">
      <c r="B635" s="632"/>
      <c r="C635" s="576" t="s">
        <v>109</v>
      </c>
      <c r="D635" s="610"/>
      <c r="E635" s="577"/>
      <c r="F635" s="111">
        <f>IF(全国標準卸価格!F635="","",IF(ISNUMBER(全国標準卸価格!F635),IF(入力!$C$11=1,ROUNDDOWN(全国標準卸価格!F635*地区別掛け率!F635%,-入力!$C$10),IF(入力!$C$11=2,ROUNDUP(全国標準卸価格!F635*地区別掛け率!F635%,-入力!$C$10),IF(入力!$C$11=3,ROUND(全国標準卸価格!F635*地区別掛け率!F635%,-入力!$C$10),""))),全国標準卸価格!F635))</f>
        <v>33500</v>
      </c>
      <c r="G635" s="99" t="str">
        <f>'6桁'!G635</f>
        <v>Q</v>
      </c>
      <c r="H635" s="111">
        <f>IF(全国標準卸価格!H635="","",IF(ISNUMBER(全国標準卸価格!H635),IF(入力!$C$11=1,ROUNDDOWN(全国標準卸価格!H635*地区別掛け率!H635%,-入力!$C$10),IF(入力!$C$11=2,ROUNDUP(全国標準卸価格!H635*地区別掛け率!H635%,-入力!$C$10),IF(入力!$C$11=3,ROUND(全国標準卸価格!H635*地区別掛け率!H635%,-入力!$C$10),""))),全国標準卸価格!H635))</f>
        <v>33500</v>
      </c>
      <c r="I635" s="99" t="str">
        <f>'6桁'!I635</f>
        <v>Q</v>
      </c>
      <c r="J635" s="111">
        <f>IF(全国標準卸価格!J635="","",IF(ISNUMBER(全国標準卸価格!J635),IF(入力!$C$11=1,ROUNDDOWN(全国標準卸価格!J635*地区別掛け率!J635%,-入力!$C$10),IF(入力!$C$11=2,ROUNDUP(全国標準卸価格!J635*地区別掛け率!J635%,-入力!$C$10),IF(入力!$C$11=3,ROUND(全国標準卸価格!J635*地区別掛け率!J635%,-入力!$C$10),""))),全国標準卸価格!J635))</f>
        <v>26900</v>
      </c>
      <c r="K635" s="99" t="str">
        <f>'6桁'!K635</f>
        <v>Q</v>
      </c>
      <c r="L635" s="177" t="str">
        <f>IF(全国標準卸価格!L635="","",IF(ISNUMBER(全国標準卸価格!L635),IF(入力!$C$11=1,ROUNDDOWN(全国標準卸価格!L635*地区別掛け率!L635%,-入力!$C$10),IF(入力!$C$11=2,ROUNDUP(全国標準卸価格!L635*地区別掛け率!L635%,-入力!$C$10),IF(入力!$C$11=3,ROUND(全国標準卸価格!L635*地区別掛け率!L635%,-入力!$C$10),""))),全国標準卸価格!L635))</f>
        <v/>
      </c>
      <c r="M635" s="142">
        <f>'6桁'!M635</f>
        <v>0</v>
      </c>
      <c r="N635" s="111" t="str">
        <f>IF(全国標準卸価格!N635="","",IF(ISNUMBER(全国標準卸価格!N635),IF(入力!$C$11=1,ROUNDDOWN(全国標準卸価格!N635*地区別掛け率!N635%,-入力!$C$10),IF(入力!$C$11=2,ROUNDUP(全国標準卸価格!N635*地区別掛け率!N635%,-入力!$C$10),IF(入力!$C$11=3,ROUND(全国標準卸価格!N635*地区別掛け率!N635%,-入力!$C$10),""))),全国標準卸価格!N635))</f>
        <v/>
      </c>
      <c r="O635" s="99">
        <f>'6桁'!O635</f>
        <v>0</v>
      </c>
      <c r="P635" s="177" t="str">
        <f>IF(全国標準卸価格!P635="","",IF(ISNUMBER(全国標準卸価格!P635),IF(入力!$C$11=1,ROUNDDOWN(全国標準卸価格!P635*地区別掛け率!P635%,-入力!$C$10),IF(入力!$C$11=2,ROUNDUP(全国標準卸価格!P635*地区別掛け率!P635%,-入力!$C$10),IF(入力!$C$11=3,ROUND(全国標準卸価格!P635*地区別掛け率!P635%,-入力!$C$10),""))),全国標準卸価格!P635))</f>
        <v/>
      </c>
      <c r="Q635" s="99">
        <f>'6桁'!Q635</f>
        <v>0</v>
      </c>
      <c r="R635" s="177" t="str">
        <f>IF(全国標準卸価格!R635="","",IF(ISNUMBER(全国標準卸価格!R635),IF(入力!$C$11=1,ROUNDDOWN(全国標準卸価格!R635*地区別掛け率!R635%,-入力!$C$10),IF(入力!$C$11=2,ROUNDUP(全国標準卸価格!R635*地区別掛け率!R635%,-入力!$C$10),IF(入力!$C$11=3,ROUND(全国標準卸価格!R635*地区別掛け率!R635%,-入力!$C$10),""))),全国標準卸価格!R635))</f>
        <v/>
      </c>
      <c r="S635" s="99">
        <f>'6桁'!S635</f>
        <v>0</v>
      </c>
      <c r="T635" s="177" t="str">
        <f>IF(全国標準卸価格!T635="","",IF(ISNUMBER(全国標準卸価格!T635),IF(入力!$C$11=1,ROUNDDOWN(全国標準卸価格!T635*地区別掛け率!T635%,-入力!$C$10),IF(入力!$C$11=2,ROUNDUP(全国標準卸価格!T635*地区別掛け率!T635%,-入力!$C$10),IF(入力!$C$11=3,ROUND(全国標準卸価格!T635*地区別掛け率!T635%,-入力!$C$10),""))),全国標準卸価格!T635))</f>
        <v/>
      </c>
      <c r="U635" s="99">
        <f>'6桁'!U635</f>
        <v>0</v>
      </c>
      <c r="V635" s="74"/>
      <c r="W635" s="251"/>
      <c r="X635" s="74"/>
      <c r="Y635" s="251"/>
    </row>
    <row r="636" spans="2:25" ht="30" customHeight="1" thickBot="1">
      <c r="B636" s="392">
        <v>14</v>
      </c>
      <c r="C636" s="514" t="s">
        <v>173</v>
      </c>
      <c r="D636" s="555"/>
      <c r="E636" s="515"/>
      <c r="F636" s="118">
        <f>IF(全国標準卸価格!F636="","",IF(ISNUMBER(全国標準卸価格!F636),IF(入力!$C$11=1,ROUNDDOWN(全国標準卸価格!F636*地区別掛け率!F636%,-入力!$C$10),IF(入力!$C$11=2,ROUNDUP(全国標準卸価格!F636*地区別掛け率!F636%,-入力!$C$10),IF(入力!$C$11=3,ROUND(全国標準卸価格!F636*地区別掛け率!F636%,-入力!$C$10),""))),全国標準卸価格!F636))</f>
        <v>25100</v>
      </c>
      <c r="G636" s="119" t="str">
        <f>'6桁'!G636</f>
        <v>Q</v>
      </c>
      <c r="H636" s="118">
        <f>IF(全国標準卸価格!H636="","",IF(ISNUMBER(全国標準卸価格!H636),IF(入力!$C$11=1,ROUNDDOWN(全国標準卸価格!H636*地区別掛け率!H636%,-入力!$C$10),IF(入力!$C$11=2,ROUNDUP(全国標準卸価格!H636*地区別掛け率!H636%,-入力!$C$10),IF(入力!$C$11=3,ROUND(全国標準卸価格!H636*地区別掛け率!H636%,-入力!$C$10),""))),全国標準卸価格!H636))</f>
        <v>25100</v>
      </c>
      <c r="I636" s="119" t="str">
        <f>'6桁'!I636</f>
        <v>Q</v>
      </c>
      <c r="J636" s="118">
        <f>IF(全国標準卸価格!J636="","",IF(ISNUMBER(全国標準卸価格!J636),IF(入力!$C$11=1,ROUNDDOWN(全国標準卸価格!J636*地区別掛け率!J636%,-入力!$C$10),IF(入力!$C$11=2,ROUNDUP(全国標準卸価格!J636*地区別掛け率!J636%,-入力!$C$10),IF(入力!$C$11=3,ROUND(全国標準卸価格!J636*地区別掛け率!J636%,-入力!$C$10),""))),全国標準卸価格!J636))</f>
        <v>19600</v>
      </c>
      <c r="K636" s="119" t="str">
        <f>'6桁'!K636</f>
        <v>Q</v>
      </c>
      <c r="L636" s="118" t="str">
        <f>IF(全国標準卸価格!L636="","",IF(ISNUMBER(全国標準卸価格!L636),IF(入力!$C$11=1,ROUNDDOWN(全国標準卸価格!L636*地区別掛け率!L636%,-入力!$C$10),IF(入力!$C$11=2,ROUNDUP(全国標準卸価格!L636*地区別掛け率!L636%,-入力!$C$10),IF(入力!$C$11=3,ROUND(全国標準卸価格!L636*地区別掛け率!L636%,-入力!$C$10),""))),全国標準卸価格!L636))</f>
        <v/>
      </c>
      <c r="M636" s="127">
        <f>'6桁'!M636</f>
        <v>0</v>
      </c>
      <c r="N636" s="118" t="str">
        <f>IF(全国標準卸価格!N636="","",IF(ISNUMBER(全国標準卸価格!N636),IF(入力!$C$11=1,ROUNDDOWN(全国標準卸価格!N636*地区別掛け率!N636%,-入力!$C$10),IF(入力!$C$11=2,ROUNDUP(全国標準卸価格!N636*地区別掛け率!N636%,-入力!$C$10),IF(入力!$C$11=3,ROUND(全国標準卸価格!N636*地区別掛け率!N636%,-入力!$C$10),""))),全国標準卸価格!N636))</f>
        <v/>
      </c>
      <c r="O636" s="119">
        <f>'6桁'!O636</f>
        <v>0</v>
      </c>
      <c r="P636" s="178" t="str">
        <f>IF(全国標準卸価格!P636="","",IF(ISNUMBER(全国標準卸価格!P636),IF(入力!$C$11=1,ROUNDDOWN(全国標準卸価格!P636*地区別掛け率!P636%,-入力!$C$10),IF(入力!$C$11=2,ROUNDUP(全国標準卸価格!P636*地区別掛け率!P636%,-入力!$C$10),IF(入力!$C$11=3,ROUND(全国標準卸価格!P636*地区別掛け率!P636%,-入力!$C$10),""))),全国標準卸価格!P636))</f>
        <v/>
      </c>
      <c r="Q636" s="119">
        <f>'6桁'!Q636</f>
        <v>0</v>
      </c>
      <c r="R636" s="118" t="str">
        <f>IF(全国標準卸価格!R636="","",IF(ISNUMBER(全国標準卸価格!R636),IF(入力!$C$11=1,ROUNDDOWN(全国標準卸価格!R636*地区別掛け率!R636%,-入力!$C$10),IF(入力!$C$11=2,ROUNDUP(全国標準卸価格!R636*地区別掛け率!R636%,-入力!$C$10),IF(入力!$C$11=3,ROUND(全国標準卸価格!R636*地区別掛け率!R636%,-入力!$C$10),""))),全国標準卸価格!R636))</f>
        <v/>
      </c>
      <c r="S636" s="179">
        <f>'6桁'!S636</f>
        <v>0</v>
      </c>
      <c r="T636" s="118" t="str">
        <f>IF(全国標準卸価格!T636="","",IF(ISNUMBER(全国標準卸価格!T636),IF(入力!$C$11=1,ROUNDDOWN(全国標準卸価格!T636*地区別掛け率!T636%,-入力!$C$10),IF(入力!$C$11=2,ROUNDUP(全国標準卸価格!T636*地区別掛け率!T636%,-入力!$C$10),IF(入力!$C$11=3,ROUND(全国標準卸価格!T636*地区別掛け率!T636%,-入力!$C$10),""))),全国標準卸価格!T636))</f>
        <v/>
      </c>
      <c r="U636" s="179">
        <f>'6桁'!U636</f>
        <v>0</v>
      </c>
      <c r="V636" s="74"/>
      <c r="W636" s="180"/>
      <c r="X636" s="74"/>
      <c r="Y636" s="180"/>
    </row>
    <row r="637" spans="2:25" ht="18" customHeight="1">
      <c r="B637" s="122" t="s">
        <v>934</v>
      </c>
    </row>
    <row r="638" spans="2:25" ht="13.5" customHeight="1"/>
    <row r="639" spans="2:25" s="239" customFormat="1" ht="20.100000000000001" customHeight="1" thickBot="1">
      <c r="B639" s="238" t="s">
        <v>95</v>
      </c>
      <c r="F639" s="240"/>
      <c r="H639" s="240"/>
      <c r="J639" s="240"/>
      <c r="L639" s="240"/>
      <c r="N639" s="240"/>
      <c r="P639" s="240"/>
      <c r="R639" s="240"/>
      <c r="T639" s="240"/>
      <c r="V639" s="240"/>
      <c r="X639" s="240"/>
    </row>
    <row r="640" spans="2:25" ht="20.100000000000001" customHeight="1" thickBot="1">
      <c r="B640" s="619"/>
      <c r="C640" s="595"/>
      <c r="D640" s="400"/>
      <c r="E640" s="400"/>
      <c r="F640" s="531" t="s">
        <v>453</v>
      </c>
      <c r="G640" s="532"/>
      <c r="H640" s="532"/>
      <c r="I640" s="533"/>
      <c r="J640" s="103"/>
      <c r="K640" s="371"/>
      <c r="L640" s="10"/>
      <c r="M640" s="371"/>
      <c r="N640" s="10"/>
      <c r="O640" s="371"/>
      <c r="P640" s="10"/>
      <c r="Q640" s="371"/>
      <c r="R640" s="10"/>
      <c r="S640" s="371"/>
      <c r="T640" s="10"/>
      <c r="U640" s="371"/>
      <c r="V640" s="10"/>
      <c r="W640" s="371"/>
      <c r="X640" s="10"/>
      <c r="Y640" s="371"/>
    </row>
    <row r="641" spans="2:27" ht="20.100000000000001" customHeight="1" thickBot="1">
      <c r="B641" s="597" t="s">
        <v>41</v>
      </c>
      <c r="C641" s="599" t="s">
        <v>157</v>
      </c>
      <c r="D641" s="600"/>
      <c r="E641" s="601"/>
      <c r="F641" s="622" t="s">
        <v>97</v>
      </c>
      <c r="G641" s="623"/>
      <c r="H641" s="623"/>
      <c r="I641" s="624"/>
      <c r="J641" s="105"/>
      <c r="K641" s="327"/>
      <c r="M641" s="327"/>
      <c r="O641" s="327"/>
      <c r="Q641" s="327"/>
      <c r="S641" s="327"/>
    </row>
    <row r="642" spans="2:27" ht="20.100000000000001" customHeight="1" thickBot="1">
      <c r="B642" s="597"/>
      <c r="C642" s="599" t="s">
        <v>159</v>
      </c>
      <c r="D642" s="600"/>
      <c r="E642" s="601"/>
      <c r="F642" s="622" t="s">
        <v>816</v>
      </c>
      <c r="G642" s="624"/>
      <c r="H642" s="622" t="s">
        <v>821</v>
      </c>
      <c r="I642" s="623"/>
      <c r="J642" s="105"/>
      <c r="K642" s="327"/>
      <c r="M642" s="327"/>
      <c r="O642" s="327"/>
      <c r="Q642" s="327"/>
      <c r="S642" s="327"/>
    </row>
    <row r="643" spans="2:27" ht="20.100000000000001" customHeight="1" thickBot="1">
      <c r="B643" s="597"/>
      <c r="C643" s="599" t="s">
        <v>513</v>
      </c>
      <c r="D643" s="600"/>
      <c r="E643" s="601"/>
      <c r="F643" s="622" t="s">
        <v>884</v>
      </c>
      <c r="G643" s="624"/>
      <c r="H643" s="622"/>
      <c r="I643" s="623"/>
      <c r="J643" s="105"/>
      <c r="K643" s="327"/>
      <c r="M643" s="327"/>
      <c r="O643" s="327"/>
      <c r="Q643" s="327"/>
      <c r="S643" s="327"/>
    </row>
    <row r="644" spans="2:27" ht="20.100000000000001" customHeight="1" thickBot="1">
      <c r="B644" s="598"/>
      <c r="C644" s="599" t="s">
        <v>164</v>
      </c>
      <c r="D644" s="600"/>
      <c r="E644" s="601"/>
      <c r="F644" s="622" t="s">
        <v>793</v>
      </c>
      <c r="G644" s="624"/>
      <c r="H644" s="622" t="s">
        <v>793</v>
      </c>
      <c r="I644" s="623"/>
      <c r="J644" s="105"/>
      <c r="K644" s="327"/>
      <c r="M644" s="327"/>
      <c r="O644" s="327"/>
      <c r="Q644" s="327"/>
      <c r="S644" s="327"/>
    </row>
    <row r="645" spans="2:27" ht="30" customHeight="1">
      <c r="B645" s="630">
        <v>14</v>
      </c>
      <c r="C645" s="534" t="s">
        <v>814</v>
      </c>
      <c r="D645" s="637"/>
      <c r="E645" s="535"/>
      <c r="F645" s="75">
        <f>IF(全国標準卸価格!F645="","",IF(ISNUMBER(全国標準卸価格!F645),IF(入力!$C$11=1,ROUNDDOWN(全国標準卸価格!F645*地区別掛け率!F645%,-入力!$C$10),IF(入力!$C$11=2,ROUNDUP(全国標準卸価格!F645*地区別掛け率!F645%,-入力!$C$10),IF(入力!$C$11=3,ROUND(全国標準卸価格!F645*地区別掛け率!F645%,-入力!$C$10),""))),全国標準卸価格!F645))</f>
        <v>17900</v>
      </c>
      <c r="G645" s="57" t="str">
        <f>'6桁'!G645</f>
        <v>Q
DT3</v>
      </c>
      <c r="H645" s="638">
        <f>IF(全国標準卸価格!H645="","",IF(ISNUMBER(全国標準卸価格!H645),IF(入力!$C$11=1,ROUNDDOWN(全国標準卸価格!H645*地区別掛け率!H645%,-入力!$C$10),IF(入力!$C$11=2,ROUNDUP(全国標準卸価格!H645*地区別掛け率!H645%,-入力!$C$10),IF(入力!$C$11=3,ROUND(全国標準卸価格!H645*地区別掛け率!H645%,-入力!$C$10),""))),全国標準卸価格!H645))</f>
        <v>17900</v>
      </c>
      <c r="I645" s="640" t="str">
        <f>'6桁'!I645</f>
        <v>Q</v>
      </c>
      <c r="J645" s="103"/>
      <c r="K645" s="123"/>
      <c r="M645" s="123"/>
      <c r="N645" s="10"/>
      <c r="O645" s="123"/>
      <c r="P645" s="10"/>
      <c r="Q645" s="123"/>
      <c r="R645" s="10"/>
      <c r="S645" s="123"/>
    </row>
    <row r="646" spans="2:27" ht="30" customHeight="1">
      <c r="B646" s="632"/>
      <c r="C646" s="615"/>
      <c r="D646" s="616"/>
      <c r="E646" s="617"/>
      <c r="F646" s="398">
        <f>IF(全国標準卸価格!F646="","",IF(ISNUMBER(全国標準卸価格!F646),IF(入力!$C$11=1,ROUNDDOWN(全国標準卸価格!F646*地区別掛け率!F646%,-入力!$C$10),IF(入力!$C$11=2,ROUNDUP(全国標準卸価格!F646*地区別掛け率!F646%,-入力!$C$10),IF(入力!$C$11=3,ROUND(全国標準卸価格!F646*地区別掛け率!F646%,-入力!$C$10),""))),全国標準卸価格!F646))</f>
        <v>17900</v>
      </c>
      <c r="G646" s="181" t="str">
        <f>'6桁'!G646</f>
        <v>Q
S</v>
      </c>
      <c r="H646" s="639" t="str">
        <f>IF(全国標準卸価格!H646="","",IF(ISNUMBER(全国標準卸価格!H646),IF(入力!$C$11=1,ROUNDDOWN(全国標準卸価格!H646*地区別掛け率!H646%,-入力!$C$10),IF(入力!$C$11=2,ROUNDUP(全国標準卸価格!H646*地区別掛け率!H646%,-入力!$C$10),IF(入力!$C$11=3,ROUND(全国標準卸価格!H646*地区別掛け率!H646%,-入力!$C$10),""))),全国標準卸価格!H646))</f>
        <v/>
      </c>
      <c r="I646" s="641">
        <f>'6桁'!I646</f>
        <v>0</v>
      </c>
      <c r="J646" s="103"/>
      <c r="K646" s="123"/>
      <c r="M646" s="123"/>
      <c r="N646" s="10"/>
      <c r="O646" s="123"/>
      <c r="P646" s="10"/>
      <c r="Q646" s="123"/>
      <c r="R646" s="10"/>
      <c r="S646" s="123"/>
    </row>
    <row r="647" spans="2:27" ht="30" customHeight="1">
      <c r="B647" s="630">
        <v>13</v>
      </c>
      <c r="C647" s="553" t="s">
        <v>815</v>
      </c>
      <c r="D647" s="573"/>
      <c r="E647" s="554"/>
      <c r="F647" s="75">
        <f>IF(全国標準卸価格!F647="","",IF(ISNUMBER(全国標準卸価格!F647),IF(入力!$C$11=1,ROUNDDOWN(全国標準卸価格!F647*地区別掛け率!F647%,-入力!$C$10),IF(入力!$C$11=2,ROUNDUP(全国標準卸価格!F647*地区別掛け率!F647%,-入力!$C$10),IF(入力!$C$11=3,ROUND(全国標準卸価格!F647*地区別掛け率!F647%,-入力!$C$10),""))),全国標準卸価格!F647))</f>
        <v>15200</v>
      </c>
      <c r="G647" s="57" t="str">
        <f>'6桁'!G647</f>
        <v>Q
DT3</v>
      </c>
      <c r="H647" s="652">
        <f>IF(全国標準卸価格!H647="","",IF(ISNUMBER(全国標準卸価格!H647),IF(入力!$C$11=1,ROUNDDOWN(全国標準卸価格!H647*地区別掛け率!H647%,-入力!$C$10),IF(入力!$C$11=2,ROUNDUP(全国標準卸価格!H647*地区別掛け率!H647%,-入力!$C$10),IF(入力!$C$11=3,ROUND(全国標準卸価格!H647*地区別掛け率!H647%,-入力!$C$10),""))),全国標準卸価格!H647))</f>
        <v>15200</v>
      </c>
      <c r="I647" s="654" t="str">
        <f>'6桁'!I647</f>
        <v>Q</v>
      </c>
      <c r="J647" s="103"/>
      <c r="K647" s="123"/>
      <c r="M647" s="123"/>
      <c r="N647" s="10"/>
      <c r="O647" s="123"/>
      <c r="P647" s="10"/>
      <c r="Q647" s="123"/>
      <c r="R647" s="10"/>
      <c r="S647" s="123"/>
    </row>
    <row r="648" spans="2:27" ht="30" customHeight="1" thickBot="1">
      <c r="B648" s="651"/>
      <c r="C648" s="538"/>
      <c r="D648" s="618"/>
      <c r="E648" s="539"/>
      <c r="F648" s="15">
        <f>IF(全国標準卸価格!F648="","",IF(ISNUMBER(全国標準卸価格!F648),IF(入力!$C$11=1,ROUNDDOWN(全国標準卸価格!F648*地区別掛け率!F648%,-入力!$C$10),IF(入力!$C$11=2,ROUNDUP(全国標準卸価格!F648*地区別掛け率!F648%,-入力!$C$10),IF(入力!$C$11=3,ROUND(全国標準卸価格!F648*地区別掛け率!F648%,-入力!$C$10),""))),全国標準卸価格!F648))</f>
        <v>15200</v>
      </c>
      <c r="G648" s="31" t="str">
        <f>'6桁'!G648</f>
        <v>Q
S</v>
      </c>
      <c r="H648" s="653" t="str">
        <f>IF(全国標準卸価格!H648="","",IF(ISNUMBER(全国標準卸価格!H648),IF(入力!$C$11=1,ROUNDDOWN(全国標準卸価格!H648*地区別掛け率!H648%,-入力!$C$10),IF(入力!$C$11=2,ROUNDUP(全国標準卸価格!H648*地区別掛け率!H648%,-入力!$C$10),IF(入力!$C$11=3,ROUND(全国標準卸価格!H648*地区別掛け率!H648%,-入力!$C$10),""))),全国標準卸価格!H648))</f>
        <v/>
      </c>
      <c r="I648" s="655">
        <f>'6桁'!I648</f>
        <v>0</v>
      </c>
      <c r="J648" s="103"/>
      <c r="K648" s="123"/>
      <c r="M648" s="123"/>
      <c r="N648" s="10"/>
      <c r="O648" s="123"/>
      <c r="P648" s="10"/>
      <c r="Q648" s="123"/>
      <c r="R648" s="10"/>
      <c r="S648" s="123"/>
    </row>
    <row r="649" spans="2:27" ht="21.75" customHeight="1">
      <c r="B649" s="122"/>
    </row>
    <row r="650" spans="2:27" ht="13.5" customHeight="1"/>
    <row r="652" spans="2:27" ht="14.25" customHeight="1" thickBot="1"/>
    <row r="653" spans="2:27" ht="20.25" thickTop="1" thickBot="1">
      <c r="B653" s="518" t="s">
        <v>520</v>
      </c>
      <c r="C653" s="519"/>
      <c r="D653" s="519"/>
      <c r="E653" s="519"/>
      <c r="F653" s="519"/>
      <c r="G653" s="519"/>
      <c r="H653" s="519"/>
      <c r="I653" s="519"/>
      <c r="J653" s="519"/>
      <c r="K653" s="519"/>
      <c r="L653" s="519"/>
      <c r="M653" s="519"/>
      <c r="N653" s="519"/>
      <c r="O653" s="519"/>
      <c r="P653" s="519"/>
      <c r="Q653" s="519"/>
      <c r="R653" s="519"/>
      <c r="S653" s="519"/>
      <c r="T653" s="519"/>
      <c r="U653" s="519"/>
      <c r="V653" s="519"/>
      <c r="W653" s="519"/>
      <c r="X653" s="519"/>
      <c r="Y653" s="519"/>
      <c r="Z653" s="519"/>
      <c r="AA653" s="520"/>
    </row>
    <row r="654" spans="2:27" ht="14.25" thickTop="1">
      <c r="C654" s="40"/>
      <c r="D654" s="40"/>
      <c r="E654" s="40"/>
      <c r="F654" s="79"/>
      <c r="H654" s="79"/>
      <c r="K654" s="52"/>
      <c r="M654" s="52"/>
      <c r="Q654" s="52"/>
    </row>
    <row r="655" spans="2:27" ht="14.25" thickBot="1">
      <c r="B655" s="11"/>
    </row>
    <row r="656" spans="2:27" ht="20.100000000000001" customHeight="1" thickBot="1">
      <c r="B656" s="498" t="s">
        <v>524</v>
      </c>
      <c r="C656" s="606"/>
      <c r="D656" s="499"/>
      <c r="E656" s="506" t="s">
        <v>1127</v>
      </c>
      <c r="F656" s="637"/>
      <c r="G656" s="535"/>
      <c r="H656" s="531" t="s">
        <v>453</v>
      </c>
      <c r="I656" s="532"/>
      <c r="J656" s="532"/>
      <c r="K656" s="532"/>
      <c r="L656" s="532"/>
      <c r="M656" s="533"/>
      <c r="N656" s="531" t="s">
        <v>455</v>
      </c>
      <c r="O656" s="532"/>
      <c r="P656" s="532"/>
      <c r="Q656" s="533"/>
      <c r="X656" s="4"/>
    </row>
    <row r="657" spans="2:24" ht="39.950000000000003" customHeight="1">
      <c r="B657" s="500"/>
      <c r="C657" s="605"/>
      <c r="D657" s="501"/>
      <c r="E657" s="547"/>
      <c r="F657" s="547"/>
      <c r="G657" s="537"/>
      <c r="H657" s="516" t="s">
        <v>2041</v>
      </c>
      <c r="I657" s="507"/>
      <c r="J657" s="516" t="s">
        <v>792</v>
      </c>
      <c r="K657" s="507"/>
      <c r="L657" s="516" t="s">
        <v>794</v>
      </c>
      <c r="M657" s="507"/>
      <c r="N657" s="516" t="s">
        <v>797</v>
      </c>
      <c r="O657" s="507"/>
      <c r="P657" s="516" t="s">
        <v>788</v>
      </c>
      <c r="Q657" s="507"/>
      <c r="X657" s="4"/>
    </row>
    <row r="658" spans="2:24" ht="20.100000000000001" customHeight="1" thickBot="1">
      <c r="B658" s="558"/>
      <c r="C658" s="656"/>
      <c r="D658" s="559"/>
      <c r="E658" s="618"/>
      <c r="F658" s="618"/>
      <c r="G658" s="539"/>
      <c r="H658" s="514" t="s">
        <v>793</v>
      </c>
      <c r="I658" s="515"/>
      <c r="J658" s="514" t="s">
        <v>793</v>
      </c>
      <c r="K658" s="515"/>
      <c r="L658" s="438"/>
      <c r="M658" s="439"/>
      <c r="N658" s="514" t="s">
        <v>793</v>
      </c>
      <c r="O658" s="515"/>
      <c r="P658" s="514" t="s">
        <v>822</v>
      </c>
      <c r="Q658" s="515"/>
      <c r="X658" s="4"/>
    </row>
    <row r="659" spans="2:24" ht="30" customHeight="1">
      <c r="B659" s="645" t="s">
        <v>2042</v>
      </c>
      <c r="C659" s="646"/>
      <c r="D659" s="647"/>
      <c r="E659" s="645" t="s">
        <v>1128</v>
      </c>
      <c r="F659" s="646"/>
      <c r="G659" s="647"/>
      <c r="H659" s="91" t="str">
        <f>IF(全国標準卸価格!H659="","",IF(ISNUMBER(全国標準卸価格!H659),IF(入力!$C$11=1,ROUNDDOWN(全国標準卸価格!H659*地区別掛け率!H659%,-入力!$C$10),IF(入力!$C$11=2,ROUNDUP(全国標準卸価格!H659*地区別掛け率!H659%,-入力!$C$10),IF(入力!$C$11=3,ROUND(全国標準卸価格!H659*地区別掛け率!H659%,-入力!$C$10),""))),全国標準卸価格!H659))</f>
        <v/>
      </c>
      <c r="I659" s="125">
        <f>'6桁'!I659</f>
        <v>0</v>
      </c>
      <c r="J659" s="91" t="str">
        <f>IF(全国標準卸価格!J659="","",IF(ISNUMBER(全国標準卸価格!J659),IF(入力!$C$11=1,ROUNDDOWN(全国標準卸価格!J659*地区別掛け率!J659%,-入力!$C$10),IF(入力!$C$11=2,ROUNDUP(全国標準卸価格!J659*地区別掛け率!J659%,-入力!$C$10),IF(入力!$C$11=3,ROUND(全国標準卸価格!J659*地区別掛け率!J659%,-入力!$C$10),""))),全国標準卸価格!J659))</f>
        <v/>
      </c>
      <c r="K659" s="125">
        <f>'6桁'!K659</f>
        <v>0</v>
      </c>
      <c r="L659" s="182">
        <f>IF(全国標準卸価格!L659="","",IF(ISNUMBER(全国標準卸価格!L659),IF(入力!$C$11=1,ROUNDDOWN(全国標準卸価格!L659*地区別掛け率!L659%,-入力!$C$10),IF(入力!$C$11=2,ROUNDUP(全国標準卸価格!L659*地区別掛け率!L659%,-入力!$C$10),IF(入力!$C$11=3,ROUND(全国標準卸価格!L659*地区別掛け率!L659%,-入力!$C$10),""))),全国標準卸価格!L659))</f>
        <v>8500</v>
      </c>
      <c r="M659" s="125">
        <f>'6桁'!M659</f>
        <v>0</v>
      </c>
      <c r="N659" s="457" t="str">
        <f>IF(全国標準卸価格!N659="","",IF(ISNUMBER(全国標準卸価格!N659),IF(入力!$E$11=1,ROUNDDOWN(全国標準卸価格!N659*地区別掛け率!N659%,-入力!$E$10),IF(入力!$E$11=2,ROUNDUP(全国標準卸価格!N659*地区別掛け率!N659%,-入力!$E$10),IF(入力!$E$11=3,ROUND(全国標準卸価格!N659*地区別掛け率!N659%,-入力!$E$10),""))),全国標準卸価格!N659))</f>
        <v/>
      </c>
      <c r="O659" s="124">
        <f>'6桁'!O659</f>
        <v>0</v>
      </c>
      <c r="P659" s="457" t="str">
        <f>IF(全国標準卸価格!P659="","",IF(ISNUMBER(全国標準卸価格!P659),IF(入力!$E$11=1,ROUNDDOWN(全国標準卸価格!P659*地区別掛け率!P659%,-入力!$E$10),IF(入力!$E$11=2,ROUNDUP(全国標準卸価格!P659*地区別掛け率!P659%,-入力!$E$10),IF(入力!$E$11=3,ROUND(全国標準卸価格!P659*地区別掛け率!P659%,-入力!$E$10),""))),全国標準卸価格!P659))</f>
        <v/>
      </c>
      <c r="Q659" s="106">
        <f>'6桁'!Q659</f>
        <v>0</v>
      </c>
      <c r="X659" s="4"/>
    </row>
    <row r="660" spans="2:24" ht="30" customHeight="1">
      <c r="B660" s="648" t="s">
        <v>2043</v>
      </c>
      <c r="C660" s="649"/>
      <c r="D660" s="650"/>
      <c r="E660" s="648" t="s">
        <v>1129</v>
      </c>
      <c r="F660" s="649"/>
      <c r="G660" s="650"/>
      <c r="H660" s="94" t="str">
        <f>IF(全国標準卸価格!H660="","",IF(ISNUMBER(全国標準卸価格!H660),IF(入力!$C$11=1,ROUNDDOWN(全国標準卸価格!H660*地区別掛け率!H660%,-入力!$C$10),IF(入力!$C$11=2,ROUNDUP(全国標準卸価格!H660*地区別掛け率!H660%,-入力!$C$10),IF(入力!$C$11=3,ROUND(全国標準卸価格!H660*地区別掛け率!H660%,-入力!$C$10),""))),全国標準卸価格!H660))</f>
        <v/>
      </c>
      <c r="I660" s="360">
        <f>'6桁'!I660</f>
        <v>0</v>
      </c>
      <c r="J660" s="94" t="str">
        <f>IF(全国標準卸価格!J660="","",IF(ISNUMBER(全国標準卸価格!J660),IF(入力!$C$11=1,ROUNDDOWN(全国標準卸価格!J660*地区別掛け率!J660%,-入力!$C$10),IF(入力!$C$11=2,ROUNDUP(全国標準卸価格!J660*地区別掛け率!J660%,-入力!$C$10),IF(入力!$C$11=3,ROUND(全国標準卸価格!J660*地区別掛け率!J660%,-入力!$C$10),""))),全国標準卸価格!J660))</f>
        <v/>
      </c>
      <c r="K660" s="360">
        <f>'6桁'!K660</f>
        <v>0</v>
      </c>
      <c r="L660" s="194">
        <f>IF(全国標準卸価格!L660="","",IF(ISNUMBER(全国標準卸価格!L660),IF(入力!$C$11=1,ROUNDDOWN(全国標準卸価格!L660*地区別掛け率!L660%,-入力!$C$10),IF(入力!$C$11=2,ROUNDUP(全国標準卸価格!L660*地区別掛け率!L660%,-入力!$C$10),IF(入力!$C$11=3,ROUND(全国標準卸価格!L660*地区別掛け率!L660%,-入力!$C$10),""))),全国標準卸価格!L660))</f>
        <v>8500</v>
      </c>
      <c r="M660" s="360" t="str">
        <f>'6桁'!M660</f>
        <v>※</v>
      </c>
      <c r="N660" s="475" t="str">
        <f>IF(全国標準卸価格!N660="","",IF(ISNUMBER(全国標準卸価格!N660),IF(入力!$E$11=1,ROUNDDOWN(全国標準卸価格!N660*地区別掛け率!N660%,-入力!$E$10),IF(入力!$E$11=2,ROUNDUP(全国標準卸価格!N660*地区別掛け率!N660%,-入力!$E$10),IF(入力!$E$11=3,ROUND(全国標準卸価格!N660*地区別掛け率!N660%,-入力!$E$10),""))),全国標準卸価格!N660))</f>
        <v/>
      </c>
      <c r="O660" s="133">
        <f>'6桁'!O660</f>
        <v>0</v>
      </c>
      <c r="P660" s="475" t="str">
        <f>IF(全国標準卸価格!P660="","",IF(ISNUMBER(全国標準卸価格!P660),IF(入力!$E$11=1,ROUNDDOWN(全国標準卸価格!P660*地区別掛け率!P660%,-入力!$E$10),IF(入力!$E$11=2,ROUNDUP(全国標準卸価格!P660*地区別掛け率!P660%,-入力!$E$10),IF(入力!$E$11=3,ROUND(全国標準卸価格!P660*地区別掛け率!P660%,-入力!$E$10),""))),全国標準卸価格!P660))</f>
        <v/>
      </c>
      <c r="Q660" s="288">
        <f>'6桁'!Q660</f>
        <v>0</v>
      </c>
      <c r="X660" s="4"/>
    </row>
    <row r="661" spans="2:24" ht="30" customHeight="1">
      <c r="B661" s="648" t="s">
        <v>2043</v>
      </c>
      <c r="C661" s="649"/>
      <c r="D661" s="650"/>
      <c r="E661" s="648" t="s">
        <v>1130</v>
      </c>
      <c r="F661" s="649"/>
      <c r="G661" s="650"/>
      <c r="H661" s="95" t="str">
        <f>IF(全国標準卸価格!H661="","",IF(ISNUMBER(全国標準卸価格!H661),IF(入力!$C$11=1,ROUNDDOWN(全国標準卸価格!H661*地区別掛け率!H661%,-入力!$C$10),IF(入力!$C$11=2,ROUNDUP(全国標準卸価格!H661*地区別掛け率!H661%,-入力!$C$10),IF(入力!$C$11=3,ROUND(全国標準卸価格!H661*地区別掛け率!H661%,-入力!$C$10),""))),全国標準卸価格!H661))</f>
        <v/>
      </c>
      <c r="I661" s="96">
        <f>'6桁'!I661</f>
        <v>0</v>
      </c>
      <c r="J661" s="95" t="str">
        <f>IF(全国標準卸価格!J661="","",IF(ISNUMBER(全国標準卸価格!J661),IF(入力!$C$11=1,ROUNDDOWN(全国標準卸価格!J661*地区別掛け率!J661%,-入力!$C$10),IF(入力!$C$11=2,ROUNDUP(全国標準卸価格!J661*地区別掛け率!J661%,-入力!$C$10),IF(入力!$C$11=3,ROUND(全国標準卸価格!J661*地区別掛け率!J661%,-入力!$C$10),""))),全国標準卸価格!J661))</f>
        <v/>
      </c>
      <c r="K661" s="96">
        <f>'6桁'!K661</f>
        <v>0</v>
      </c>
      <c r="L661" s="183">
        <f>IF(全国標準卸価格!L661="","",IF(ISNUMBER(全国標準卸価格!L661),IF(入力!$C$11=1,ROUNDDOWN(全国標準卸価格!L661*地区別掛け率!L661%,-入力!$C$10),IF(入力!$C$11=2,ROUNDUP(全国標準卸価格!L661*地区別掛け率!L661%,-入力!$C$10),IF(入力!$C$11=3,ROUND(全国標準卸価格!L661*地区別掛け率!L661%,-入力!$C$10),""))),全国標準卸価格!L661))</f>
        <v>9500</v>
      </c>
      <c r="M661" s="96" t="str">
        <f>'6桁'!M661</f>
        <v>※</v>
      </c>
      <c r="N661" s="456" t="str">
        <f>IF(全国標準卸価格!N661="","",IF(ISNUMBER(全国標準卸価格!N661),IF(入力!$E$11=1,ROUNDDOWN(全国標準卸価格!N661*地区別掛け率!N661%,-入力!$E$10),IF(入力!$E$11=2,ROUNDUP(全国標準卸価格!N661*地区別掛け率!N661%,-入力!$E$10),IF(入力!$E$11=3,ROUND(全国標準卸価格!N661*地区別掛け率!N661%,-入力!$E$10),""))),全国標準卸価格!N661))</f>
        <v/>
      </c>
      <c r="O661" s="126">
        <f>'6桁'!O661</f>
        <v>0</v>
      </c>
      <c r="P661" s="456" t="str">
        <f>IF(全国標準卸価格!P661="","",IF(ISNUMBER(全国標準卸価格!P661),IF(入力!$E$11=1,ROUNDDOWN(全国標準卸価格!P661*地区別掛け率!P661%,-入力!$E$10),IF(入力!$E$11=2,ROUNDUP(全国標準卸価格!P661*地区別掛け率!P661%,-入力!$E$10),IF(入力!$E$11=3,ROUND(全国標準卸価格!P661*地区別掛け率!P661%,-入力!$E$10),""))),全国標準卸価格!P661))</f>
        <v/>
      </c>
      <c r="Q661" s="109">
        <f>'6桁'!Q661</f>
        <v>0</v>
      </c>
      <c r="X661" s="4"/>
    </row>
    <row r="662" spans="2:24" ht="30" customHeight="1">
      <c r="B662" s="657" t="s">
        <v>2044</v>
      </c>
      <c r="C662" s="658"/>
      <c r="D662" s="659"/>
      <c r="E662" s="657" t="s">
        <v>1129</v>
      </c>
      <c r="F662" s="658"/>
      <c r="G662" s="659"/>
      <c r="H662" s="111" t="str">
        <f>IF(全国標準卸価格!H662="","",IF(ISNUMBER(全国標準卸価格!H662),IF(入力!$C$11=1,ROUNDDOWN(全国標準卸価格!H662*地区別掛け率!H662%,-入力!$C$10),IF(入力!$C$11=2,ROUNDUP(全国標準卸価格!H662*地区別掛け率!H662%,-入力!$C$10),IF(入力!$C$11=3,ROUND(全国標準卸価格!H662*地区別掛け率!H662%,-入力!$C$10),""))),全国標準卸価格!H662))</f>
        <v/>
      </c>
      <c r="I662" s="99">
        <f>'6桁'!I662</f>
        <v>0</v>
      </c>
      <c r="J662" s="111" t="str">
        <f>IF(全国標準卸価格!J662="","",IF(ISNUMBER(全国標準卸価格!J662),IF(入力!$C$11=1,ROUNDDOWN(全国標準卸価格!J662*地区別掛け率!J662%,-入力!$C$10),IF(入力!$C$11=2,ROUNDUP(全国標準卸価格!J662*地区別掛け率!J662%,-入力!$C$10),IF(入力!$C$11=3,ROUND(全国標準卸価格!J662*地区別掛け率!J662%,-入力!$C$10),""))),全国標準卸価格!J662))</f>
        <v/>
      </c>
      <c r="K662" s="99">
        <f>'6桁'!K662</f>
        <v>0</v>
      </c>
      <c r="L662" s="184">
        <f>IF(全国標準卸価格!L662="","",IF(ISNUMBER(全国標準卸価格!L662),IF(入力!$C$11=1,ROUNDDOWN(全国標準卸価格!L662*地区別掛け率!L662%,-入力!$C$10),IF(入力!$C$11=2,ROUNDUP(全国標準卸価格!L662*地区別掛け率!L662%,-入力!$C$10),IF(入力!$C$11=3,ROUND(全国標準卸価格!L662*地区別掛け率!L662%,-入力!$C$10),""))),全国標準卸価格!L662))</f>
        <v>12000</v>
      </c>
      <c r="M662" s="99">
        <f>'6桁'!M662</f>
        <v>0</v>
      </c>
      <c r="N662" s="458" t="str">
        <f>IF(全国標準卸価格!N662="","",IF(ISNUMBER(全国標準卸価格!N662),IF(入力!$E$11=1,ROUNDDOWN(全国標準卸価格!N662*地区別掛け率!N662%,-入力!$E$10),IF(入力!$E$11=2,ROUNDUP(全国標準卸価格!N662*地区別掛け率!N662%,-入力!$E$10),IF(入力!$E$11=3,ROUND(全国標準卸価格!N662*地区別掛け率!N662%,-入力!$E$10),""))),全国標準卸価格!N662))</f>
        <v/>
      </c>
      <c r="O662" s="142">
        <f>'6桁'!O662</f>
        <v>0</v>
      </c>
      <c r="P662" s="458" t="str">
        <f>IF(全国標準卸価格!P662="","",IF(ISNUMBER(全国標準卸価格!P662),IF(入力!$E$11=1,ROUNDDOWN(全国標準卸価格!P662*地区別掛け率!P662%,-入力!$E$10),IF(入力!$E$11=2,ROUNDUP(全国標準卸価格!P662*地区別掛け率!P662%,-入力!$E$10),IF(入力!$E$11=3,ROUND(全国標準卸価格!P662*地区別掛け率!P662%,-入力!$E$10),""))),全国標準卸価格!P662))</f>
        <v/>
      </c>
      <c r="Q662" s="113">
        <f>'6桁'!Q662</f>
        <v>0</v>
      </c>
      <c r="X662" s="4"/>
    </row>
    <row r="663" spans="2:24" ht="30" customHeight="1">
      <c r="B663" s="642" t="s">
        <v>2045</v>
      </c>
      <c r="C663" s="643"/>
      <c r="D663" s="644"/>
      <c r="E663" s="642" t="s">
        <v>1129</v>
      </c>
      <c r="F663" s="643"/>
      <c r="G663" s="644"/>
      <c r="H663" s="185" t="str">
        <f>IF(全国標準卸価格!H663="","",IF(ISNUMBER(全国標準卸価格!H663),IF(入力!$C$11=1,ROUNDDOWN(全国標準卸価格!H663*地区別掛け率!H663%,-入力!$C$10),IF(入力!$C$11=2,ROUNDUP(全国標準卸価格!H663*地区別掛け率!H663%,-入力!$C$10),IF(入力!$C$11=3,ROUND(全国標準卸価格!H663*地区別掛け率!H663%,-入力!$C$10),""))),全国標準卸価格!H663))</f>
        <v/>
      </c>
      <c r="I663" s="186">
        <f>'6桁'!I663</f>
        <v>0</v>
      </c>
      <c r="J663" s="185" t="str">
        <f>IF(全国標準卸価格!J663="","",IF(ISNUMBER(全国標準卸価格!J663),IF(入力!$C$11=1,ROUNDDOWN(全国標準卸価格!J663*地区別掛け率!J663%,-入力!$C$10),IF(入力!$C$11=2,ROUNDUP(全国標準卸価格!J663*地区別掛け率!J663%,-入力!$C$10),IF(入力!$C$11=3,ROUND(全国標準卸価格!J663*地区別掛け率!J663%,-入力!$C$10),""))),全国標準卸価格!J663))</f>
        <v/>
      </c>
      <c r="K663" s="186">
        <f>'6桁'!K663</f>
        <v>0</v>
      </c>
      <c r="L663" s="187">
        <f>IF(全国標準卸価格!L663="","",IF(ISNUMBER(全国標準卸価格!L663),IF(入力!$C$11=1,ROUNDDOWN(全国標準卸価格!L663*地区別掛け率!L663%,-入力!$C$10),IF(入力!$C$11=2,ROUNDUP(全国標準卸価格!L663*地区別掛け率!L663%,-入力!$C$10),IF(入力!$C$11=3,ROUND(全国標準卸価格!L663*地区別掛け率!L663%,-入力!$C$10),""))),全国標準卸価格!L663))</f>
        <v>11600</v>
      </c>
      <c r="M663" s="186">
        <f>'6桁'!M663</f>
        <v>0</v>
      </c>
      <c r="N663" s="462" t="str">
        <f>IF(全国標準卸価格!N663="","",IF(ISNUMBER(全国標準卸価格!N663),IF(入力!$E$11=1,ROUNDDOWN(全国標準卸価格!N663*地区別掛け率!N663%,-入力!$E$10),IF(入力!$E$11=2,ROUNDUP(全国標準卸価格!N663*地区別掛け率!N663%,-入力!$E$10),IF(入力!$E$11=3,ROUND(全国標準卸価格!N663*地区別掛け率!N663%,-入力!$E$10),""))),全国標準卸価格!N663))</f>
        <v/>
      </c>
      <c r="O663" s="188">
        <f>'6桁'!O663</f>
        <v>0</v>
      </c>
      <c r="P663" s="462" t="str">
        <f>IF(全国標準卸価格!P663="","",IF(ISNUMBER(全国標準卸価格!P663),IF(入力!$E$11=1,ROUNDDOWN(全国標準卸価格!P663*地区別掛け率!P663%,-入力!$E$10),IF(入力!$E$11=2,ROUNDUP(全国標準卸価格!P663*地区別掛け率!P663%,-入力!$E$10),IF(入力!$E$11=3,ROUND(全国標準卸価格!P663*地区別掛け率!P663%,-入力!$E$10),""))),全国標準卸価格!P663))</f>
        <v/>
      </c>
      <c r="Q663" s="189">
        <f>'6桁'!Q663</f>
        <v>0</v>
      </c>
      <c r="X663" s="4"/>
    </row>
    <row r="664" spans="2:24" ht="30" customHeight="1">
      <c r="B664" s="642" t="s">
        <v>2046</v>
      </c>
      <c r="C664" s="643"/>
      <c r="D664" s="644"/>
      <c r="E664" s="642" t="s">
        <v>1129</v>
      </c>
      <c r="F664" s="643"/>
      <c r="G664" s="644"/>
      <c r="H664" s="190" t="str">
        <f>IF(全国標準卸価格!H664="","",IF(ISNUMBER(全国標準卸価格!H664),IF(入力!$C$11=1,ROUNDDOWN(全国標準卸価格!H664*地区別掛け率!H664%,-入力!$C$10),IF(入力!$C$11=2,ROUNDUP(全国標準卸価格!H664*地区別掛け率!H664%,-入力!$C$10),IF(入力!$C$11=3,ROUND(全国標準卸価格!H664*地区別掛け率!H664%,-入力!$C$10),""))),全国標準卸価格!H664))</f>
        <v/>
      </c>
      <c r="I664" s="191">
        <f>'6桁'!I664</f>
        <v>0</v>
      </c>
      <c r="J664" s="190" t="str">
        <f>IF(全国標準卸価格!J664="","",IF(ISNUMBER(全国標準卸価格!J664),IF(入力!$C$11=1,ROUNDDOWN(全国標準卸価格!J664*地区別掛け率!J664%,-入力!$C$10),IF(入力!$C$11=2,ROUNDUP(全国標準卸価格!J664*地区別掛け率!J664%,-入力!$C$10),IF(入力!$C$11=3,ROUND(全国標準卸価格!J664*地区別掛け率!J664%,-入力!$C$10),""))),全国標準卸価格!J664))</f>
        <v/>
      </c>
      <c r="K664" s="191">
        <f>'6桁'!K664</f>
        <v>0</v>
      </c>
      <c r="L664" s="192">
        <f>IF(全国標準卸価格!L664="","",IF(ISNUMBER(全国標準卸価格!L664),IF(入力!$C$11=1,ROUNDDOWN(全国標準卸価格!L664*地区別掛け率!L664%,-入力!$C$10),IF(入力!$C$11=2,ROUNDUP(全国標準卸価格!L664*地区別掛け率!L664%,-入力!$C$10),IF(入力!$C$11=3,ROUND(全国標準卸価格!L664*地区別掛け率!L664%,-入力!$C$10),""))),全国標準卸価格!L664))</f>
        <v>16100</v>
      </c>
      <c r="M664" s="191">
        <f>'6桁'!M664</f>
        <v>0</v>
      </c>
      <c r="N664" s="463" t="str">
        <f>IF(全国標準卸価格!N664="","",IF(ISNUMBER(全国標準卸価格!N664),IF(入力!$E$11=1,ROUNDDOWN(全国標準卸価格!N664*地区別掛け率!N664%,-入力!$E$10),IF(入力!$E$11=2,ROUNDUP(全国標準卸価格!N664*地区別掛け率!N664%,-入力!$E$10),IF(入力!$E$11=3,ROUND(全国標準卸価格!N664*地区別掛け率!N664%,-入力!$E$10),""))),全国標準卸価格!N664))</f>
        <v/>
      </c>
      <c r="O664" s="193">
        <f>'6桁'!O664</f>
        <v>0</v>
      </c>
      <c r="P664" s="463" t="str">
        <f>IF(全国標準卸価格!P664="","",IF(ISNUMBER(全国標準卸価格!P664),IF(入力!$E$11=1,ROUNDDOWN(全国標準卸価格!P664*地区別掛け率!P664%,-入力!$E$10),IF(入力!$E$11=2,ROUNDUP(全国標準卸価格!P664*地区別掛け率!P664%,-入力!$E$10),IF(入力!$E$11=3,ROUND(全国標準卸価格!P664*地区別掛け率!P664%,-入力!$E$10),""))),全国標準卸価格!P664))</f>
        <v/>
      </c>
      <c r="Q664" s="399">
        <f>'6桁'!Q664</f>
        <v>0</v>
      </c>
      <c r="X664" s="4"/>
    </row>
    <row r="665" spans="2:24" ht="30" customHeight="1">
      <c r="B665" s="642" t="s">
        <v>2047</v>
      </c>
      <c r="C665" s="643"/>
      <c r="D665" s="644"/>
      <c r="E665" s="642" t="s">
        <v>1130</v>
      </c>
      <c r="F665" s="643"/>
      <c r="G665" s="644"/>
      <c r="H665" s="185" t="str">
        <f>IF(全国標準卸価格!H665="","",IF(ISNUMBER(全国標準卸価格!H665),IF(入力!$C$11=1,ROUNDDOWN(全国標準卸価格!H665*地区別掛け率!H665%,-入力!$C$10),IF(入力!$C$11=2,ROUNDUP(全国標準卸価格!H665*地区別掛け率!H665%,-入力!$C$10),IF(入力!$C$11=3,ROUND(全国標準卸価格!H665*地区別掛け率!H665%,-入力!$C$10),""))),全国標準卸価格!H665))</f>
        <v/>
      </c>
      <c r="I665" s="186">
        <f>'6桁'!I665</f>
        <v>0</v>
      </c>
      <c r="J665" s="185" t="str">
        <f>IF(全国標準卸価格!J665="","",IF(ISNUMBER(全国標準卸価格!J665),IF(入力!$C$11=1,ROUNDDOWN(全国標準卸価格!J665*地区別掛け率!J665%,-入力!$C$10),IF(入力!$C$11=2,ROUNDUP(全国標準卸価格!J665*地区別掛け率!J665%,-入力!$C$10),IF(入力!$C$11=3,ROUND(全国標準卸価格!J665*地区別掛け率!J665%,-入力!$C$10),""))),全国標準卸価格!J665))</f>
        <v/>
      </c>
      <c r="K665" s="186">
        <f>'6桁'!K665</f>
        <v>0</v>
      </c>
      <c r="L665" s="187">
        <f>IF(全国標準卸価格!L665="","",IF(ISNUMBER(全国標準卸価格!L665),IF(入力!$C$11=1,ROUNDDOWN(全国標準卸価格!L665*地区別掛け率!L665%,-入力!$C$10),IF(入力!$C$11=2,ROUNDUP(全国標準卸価格!L665*地区別掛け率!L665%,-入力!$C$10),IF(入力!$C$11=3,ROUND(全国標準卸価格!L665*地区別掛け率!L665%,-入力!$C$10),""))),全国標準卸価格!L665))</f>
        <v>22500</v>
      </c>
      <c r="M665" s="186">
        <f>'6桁'!M665</f>
        <v>0</v>
      </c>
      <c r="N665" s="462" t="str">
        <f>IF(全国標準卸価格!N665="","",IF(ISNUMBER(全国標準卸価格!N665),IF(入力!$E$11=1,ROUNDDOWN(全国標準卸価格!N665*地区別掛け率!N665%,-入力!$E$10),IF(入力!$E$11=2,ROUNDUP(全国標準卸価格!N665*地区別掛け率!N665%,-入力!$E$10),IF(入力!$E$11=3,ROUND(全国標準卸価格!N665*地区別掛け率!N665%,-入力!$E$10),""))),全国標準卸価格!N665))</f>
        <v/>
      </c>
      <c r="O665" s="188">
        <f>'6桁'!O665</f>
        <v>0</v>
      </c>
      <c r="P665" s="462" t="str">
        <f>IF(全国標準卸価格!P665="","",IF(ISNUMBER(全国標準卸価格!P665),IF(入力!$E$11=1,ROUNDDOWN(全国標準卸価格!P665*地区別掛け率!P665%,-入力!$E$10),IF(入力!$E$11=2,ROUNDUP(全国標準卸価格!P665*地区別掛け率!P665%,-入力!$E$10),IF(入力!$E$11=3,ROUND(全国標準卸価格!P665*地区別掛け率!P665%,-入力!$E$10),""))),全国標準卸価格!P665))</f>
        <v/>
      </c>
      <c r="Q665" s="189">
        <f>'6桁'!Q665</f>
        <v>0</v>
      </c>
      <c r="X665" s="4"/>
    </row>
    <row r="666" spans="2:24" ht="30" customHeight="1">
      <c r="B666" s="642" t="s">
        <v>2048</v>
      </c>
      <c r="C666" s="643"/>
      <c r="D666" s="644"/>
      <c r="E666" s="642" t="s">
        <v>1131</v>
      </c>
      <c r="F666" s="643"/>
      <c r="G666" s="644"/>
      <c r="H666" s="187" t="str">
        <f>IF(全国標準卸価格!H666="","",IF(ISNUMBER(全国標準卸価格!H666),IF(入力!$C$11=1,ROUNDDOWN(全国標準卸価格!H666*地区別掛け率!H666%,-入力!$C$10),IF(入力!$C$11=2,ROUNDUP(全国標準卸価格!H666*地区別掛け率!H666%,-入力!$C$10),IF(入力!$C$11=3,ROUND(全国標準卸価格!H666*地区別掛け率!H666%,-入力!$C$10),""))),全国標準卸価格!H666))</f>
        <v/>
      </c>
      <c r="I666" s="186">
        <f>'6桁'!I666</f>
        <v>0</v>
      </c>
      <c r="J666" s="187">
        <f>IF(全国標準卸価格!J666="","",IF(ISNUMBER(全国標準卸価格!J666),IF(入力!$C$11=1,ROUNDDOWN(全国標準卸価格!J666*地区別掛け率!J666%,-入力!$C$10),IF(入力!$C$11=2,ROUNDUP(全国標準卸価格!J666*地区別掛け率!J666%,-入力!$C$10),IF(入力!$C$11=3,ROUND(全国標準卸価格!J666*地区別掛け率!J666%,-入力!$C$10),""))),全国標準卸価格!J666))</f>
        <v>21800</v>
      </c>
      <c r="K666" s="186" t="str">
        <f>'6桁'!K666</f>
        <v>Q
ﾅﾛｰ</v>
      </c>
      <c r="L666" s="185" t="str">
        <f>IF(全国標準卸価格!L666="","",IF(ISNUMBER(全国標準卸価格!L666),IF(入力!$C$11=1,ROUNDDOWN(全国標準卸価格!L666*地区別掛け率!L666%,-入力!$C$10),IF(入力!$C$11=2,ROUNDUP(全国標準卸価格!L666*地区別掛け率!L666%,-入力!$C$10),IF(入力!$C$11=3,ROUND(全国標準卸価格!L666*地区別掛け率!L666%,-入力!$C$10),""))),全国標準卸価格!L666))</f>
        <v/>
      </c>
      <c r="M666" s="186">
        <f>'6桁'!M666</f>
        <v>0</v>
      </c>
      <c r="N666" s="462" t="str">
        <f>IF(全国標準卸価格!N666="","",IF(ISNUMBER(全国標準卸価格!N666),IF(入力!$E$11=1,ROUNDDOWN(全国標準卸価格!N666*地区別掛け率!N666%,-入力!$E$10),IF(入力!$E$11=2,ROUNDUP(全国標準卸価格!N666*地区別掛け率!N666%,-入力!$E$10),IF(入力!$E$11=3,ROUND(全国標準卸価格!N666*地区別掛け率!N666%,-入力!$E$10),""))),全国標準卸価格!N666))</f>
        <v/>
      </c>
      <c r="O666" s="188">
        <f>'6桁'!O666</f>
        <v>0</v>
      </c>
      <c r="P666" s="462" t="str">
        <f>IF(全国標準卸価格!P666="","",IF(ISNUMBER(全国標準卸価格!P666),IF(入力!$E$11=1,ROUNDDOWN(全国標準卸価格!P666*地区別掛け率!P666%,-入力!$E$10),IF(入力!$E$11=2,ROUNDUP(全国標準卸価格!P666*地区別掛け率!P666%,-入力!$E$10),IF(入力!$E$11=3,ROUND(全国標準卸価格!P666*地区別掛け率!P666%,-入力!$E$10),""))),全国標準卸価格!P666))</f>
        <v/>
      </c>
      <c r="Q666" s="189">
        <f>'6桁'!Q666</f>
        <v>0</v>
      </c>
      <c r="X666" s="4"/>
    </row>
    <row r="667" spans="2:24" ht="30" customHeight="1">
      <c r="B667" s="660" t="s">
        <v>2049</v>
      </c>
      <c r="C667" s="661"/>
      <c r="D667" s="662"/>
      <c r="E667" s="660">
        <v>104</v>
      </c>
      <c r="F667" s="661"/>
      <c r="G667" s="662"/>
      <c r="H667" s="329" t="str">
        <f>IF(全国標準卸価格!H667="","",IF(ISNUMBER(全国標準卸価格!H667),IF(入力!$C$11=1,ROUNDDOWN(全国標準卸価格!H667*地区別掛け率!H667%,-入力!$C$10),IF(入力!$C$11=2,ROUNDUP(全国標準卸価格!H667*地区別掛け率!H667%,-入力!$C$10),IF(入力!$C$11=3,ROUND(全国標準卸価格!H667*地区別掛け率!H667%,-入力!$C$10),""))),全国標準卸価格!H667))</f>
        <v/>
      </c>
      <c r="I667" s="330">
        <f>'6桁'!I667</f>
        <v>0</v>
      </c>
      <c r="J667" s="329" t="str">
        <f>IF(全国標準卸価格!J667="","",IF(ISNUMBER(全国標準卸価格!J667),IF(入力!$C$11=1,ROUNDDOWN(全国標準卸価格!J667*地区別掛け率!J667%,-入力!$C$10),IF(入力!$C$11=2,ROUNDUP(全国標準卸価格!J667*地区別掛け率!J667%,-入力!$C$10),IF(入力!$C$11=3,ROUND(全国標準卸価格!J667*地区別掛け率!J667%,-入力!$C$10),""))),全国標準卸価格!J667))</f>
        <v/>
      </c>
      <c r="K667" s="330">
        <f>'6桁'!K667</f>
        <v>0</v>
      </c>
      <c r="L667" s="329" t="str">
        <f>IF(全国標準卸価格!L667="","",IF(ISNUMBER(全国標準卸価格!L667),IF(入力!$C$11=1,ROUNDDOWN(全国標準卸価格!L667*地区別掛け率!L667%,-入力!$C$10),IF(入力!$C$11=2,ROUNDUP(全国標準卸価格!L667*地区別掛け率!L667%,-入力!$C$10),IF(入力!$C$11=3,ROUND(全国標準卸価格!L667*地区別掛け率!L667%,-入力!$C$10),""))),全国標準卸価格!L667))</f>
        <v/>
      </c>
      <c r="M667" s="330">
        <f>'6桁'!M667</f>
        <v>0</v>
      </c>
      <c r="N667" s="465" t="str">
        <f>IF(全国標準卸価格!N667="","",IF(ISNUMBER(全国標準卸価格!N667),IF(入力!$E$11=1,ROUNDDOWN(全国標準卸価格!N667*地区別掛け率!N667%,-入力!$E$10),IF(入力!$E$11=2,ROUNDUP(全国標準卸価格!N667*地区別掛け率!N667%,-入力!$E$10),IF(入力!$E$11=3,ROUND(全国標準卸価格!N667*地区別掛け率!N667%,-入力!$E$10),""))),全国標準卸価格!N667))</f>
        <v/>
      </c>
      <c r="O667" s="331">
        <f>'6桁'!O667</f>
        <v>0</v>
      </c>
      <c r="P667" s="465" t="str">
        <f>IF(全国標準卸価格!P667="","",IF(ISNUMBER(全国標準卸価格!P667),IF(入力!$E$11=1,ROUNDDOWN(全国標準卸価格!P667*地区別掛け率!P667%,-入力!$E$10),IF(入力!$E$11=2,ROUNDUP(全国標準卸価格!P667*地区別掛け率!P667%,-入力!$E$10),IF(入力!$E$11=3,ROUND(全国標準卸価格!P667*地区別掛け率!P667%,-入力!$E$10),""))),全国標準卸価格!P667))</f>
        <v>卸価格設定なし</v>
      </c>
      <c r="Q667" s="394" t="str">
        <f>'6桁'!Q667</f>
        <v>R</v>
      </c>
      <c r="X667" s="4"/>
    </row>
    <row r="668" spans="2:24" ht="30" customHeight="1">
      <c r="B668" s="657" t="s">
        <v>2050</v>
      </c>
      <c r="C668" s="658"/>
      <c r="D668" s="659"/>
      <c r="E668" s="657">
        <v>109</v>
      </c>
      <c r="F668" s="658"/>
      <c r="G668" s="659"/>
      <c r="H668" s="458" t="str">
        <f>IF(全国標準卸価格!H668="","",IF(ISNUMBER(全国標準卸価格!H668),IF(入力!$C$11=1,ROUNDDOWN(全国標準卸価格!H668*地区別掛け率!H668%,-入力!$C$10),IF(入力!$C$11=2,ROUNDUP(全国標準卸価格!H668*地区別掛け率!H668%,-入力!$C$10),IF(入力!$C$11=3,ROUND(全国標準卸価格!H668*地区別掛け率!H668%,-入力!$C$10),""))),全国標準卸価格!H668))</f>
        <v>卸価格設定なし</v>
      </c>
      <c r="I668" s="99" t="str">
        <f>'6桁'!I668</f>
        <v>⑨Q
WL</v>
      </c>
      <c r="J668" s="177" t="str">
        <f>IF(全国標準卸価格!J668="","",IF(ISNUMBER(全国標準卸価格!J668),IF(入力!$C$11=1,ROUNDDOWN(全国標準卸価格!J668*地区別掛け率!J668%,-入力!$C$10),IF(入力!$C$11=2,ROUNDUP(全国標準卸価格!J668*地区別掛け率!J668%,-入力!$C$10),IF(入力!$C$11=3,ROUND(全国標準卸価格!J668*地区別掛け率!J668%,-入力!$C$10),""))),全国標準卸価格!J668))</f>
        <v/>
      </c>
      <c r="K668" s="99">
        <f>'6桁'!K668</f>
        <v>0</v>
      </c>
      <c r="L668" s="111" t="str">
        <f>IF(全国標準卸価格!L668="","",IF(ISNUMBER(全国標準卸価格!L668),IF(入力!$C$11=1,ROUNDDOWN(全国標準卸価格!L668*地区別掛け率!L668%,-入力!$C$10),IF(入力!$C$11=2,ROUNDUP(全国標準卸価格!L668*地区別掛け率!L668%,-入力!$C$10),IF(入力!$C$11=3,ROUND(全国標準卸価格!L668*地区別掛け率!L668%,-入力!$C$10),""))),全国標準卸価格!L668))</f>
        <v/>
      </c>
      <c r="M668" s="99">
        <f>'6桁'!M668</f>
        <v>0</v>
      </c>
      <c r="N668" s="458" t="str">
        <f>IF(全国標準卸価格!N668="","",IF(ISNUMBER(全国標準卸価格!N668),IF(入力!$E$11=1,ROUNDDOWN(全国標準卸価格!N668*地区別掛け率!N668%,-入力!$E$10),IF(入力!$E$11=2,ROUNDUP(全国標準卸価格!N668*地区別掛け率!N668%,-入力!$E$10),IF(入力!$E$11=3,ROUND(全国標準卸価格!N668*地区別掛け率!N668%,-入力!$E$10),""))),全国標準卸価格!N668))</f>
        <v/>
      </c>
      <c r="O668" s="142">
        <f>'6桁'!O668</f>
        <v>0</v>
      </c>
      <c r="P668" s="458" t="str">
        <f>IF(全国標準卸価格!P668="","",IF(ISNUMBER(全国標準卸価格!P668),IF(入力!$E$11=1,ROUNDDOWN(全国標準卸価格!P668*地区別掛け率!P668%,-入力!$E$10),IF(入力!$E$11=2,ROUNDUP(全国標準卸価格!P668*地区別掛け率!P668%,-入力!$E$10),IF(入力!$E$11=3,ROUND(全国標準卸価格!P668*地区別掛け率!P668%,-入力!$E$10),""))),全国標準卸価格!P668))</f>
        <v/>
      </c>
      <c r="Q668" s="113">
        <f>'6桁'!Q668</f>
        <v>0</v>
      </c>
      <c r="X668" s="4"/>
    </row>
    <row r="669" spans="2:24" ht="30" customHeight="1">
      <c r="B669" s="660" t="s">
        <v>2051</v>
      </c>
      <c r="C669" s="661"/>
      <c r="D669" s="662"/>
      <c r="E669" s="660">
        <v>121</v>
      </c>
      <c r="F669" s="661"/>
      <c r="G669" s="662"/>
      <c r="H669" s="475" t="str">
        <f>IF(全国標準卸価格!H669="","",IF(ISNUMBER(全国標準卸価格!H669),IF(入力!$C$11=1,ROUNDDOWN(全国標準卸価格!H669*地区別掛け率!H669%,-入力!$C$10),IF(入力!$C$11=2,ROUNDUP(全国標準卸価格!H669*地区別掛け率!H669%,-入力!$C$10),IF(入力!$C$11=3,ROUND(全国標準卸価格!H669*地区別掛け率!H669%,-入力!$C$10),""))),全国標準卸価格!H669))</f>
        <v>卸価格設定なし</v>
      </c>
      <c r="I669" s="360" t="str">
        <f>'6桁'!I669</f>
        <v>⑩Q</v>
      </c>
      <c r="J669" s="173" t="str">
        <f>IF(全国標準卸価格!J669="","",IF(ISNUMBER(全国標準卸価格!J669),IF(入力!$C$11=1,ROUNDDOWN(全国標準卸価格!J669*地区別掛け率!J669%,-入力!$C$10),IF(入力!$C$11=2,ROUNDUP(全国標準卸価格!J669*地区別掛け率!J669%,-入力!$C$10),IF(入力!$C$11=3,ROUND(全国標準卸価格!J669*地区別掛け率!J669%,-入力!$C$10),""))),全国標準卸価格!J669))</f>
        <v/>
      </c>
      <c r="K669" s="360">
        <f>'6桁'!K669</f>
        <v>0</v>
      </c>
      <c r="L669" s="94" t="str">
        <f>IF(全国標準卸価格!L669="","",IF(ISNUMBER(全国標準卸価格!L669),IF(入力!$C$11=1,ROUNDDOWN(全国標準卸価格!L669*地区別掛け率!L669%,-入力!$C$10),IF(入力!$C$11=2,ROUNDUP(全国標準卸価格!L669*地区別掛け率!L669%,-入力!$C$10),IF(入力!$C$11=3,ROUND(全国標準卸価格!L669*地区別掛け率!L669%,-入力!$C$10),""))),全国標準卸価格!L669))</f>
        <v/>
      </c>
      <c r="M669" s="360">
        <f>'6桁'!M669</f>
        <v>0</v>
      </c>
      <c r="N669" s="475" t="str">
        <f>IF(全国標準卸価格!N669="","",IF(ISNUMBER(全国標準卸価格!N669),IF(入力!$E$11=1,ROUNDDOWN(全国標準卸価格!N669*地区別掛け率!N669%,-入力!$E$10),IF(入力!$E$11=2,ROUNDUP(全国標準卸価格!N669*地区別掛け率!N669%,-入力!$E$10),IF(入力!$E$11=3,ROUND(全国標準卸価格!N669*地区別掛け率!N669%,-入力!$E$10),""))),全国標準卸価格!N669))</f>
        <v>卸価格設定なし</v>
      </c>
      <c r="O669" s="133" t="str">
        <f>'6桁'!O669</f>
        <v>Q</v>
      </c>
      <c r="P669" s="475" t="str">
        <f>IF(全国標準卸価格!P669="","",IF(ISNUMBER(全国標準卸価格!P669),IF(入力!$E$11=1,ROUNDDOWN(全国標準卸価格!P669*地区別掛け率!P669%,-入力!$E$10),IF(入力!$E$11=2,ROUNDUP(全国標準卸価格!P669*地区別掛け率!P669%,-入力!$E$10),IF(入力!$E$11=3,ROUND(全国標準卸価格!P669*地区別掛け率!P669%,-入力!$E$10),""))),全国標準卸価格!P669))</f>
        <v>卸価格設定なし</v>
      </c>
      <c r="Q669" s="288" t="str">
        <f>'6桁'!Q669</f>
        <v>Q</v>
      </c>
      <c r="X669" s="4"/>
    </row>
    <row r="670" spans="2:24" ht="30" customHeight="1">
      <c r="B670" s="657" t="s">
        <v>2052</v>
      </c>
      <c r="C670" s="658"/>
      <c r="D670" s="659"/>
      <c r="E670" s="657">
        <v>124</v>
      </c>
      <c r="F670" s="658"/>
      <c r="G670" s="659"/>
      <c r="H670" s="458" t="str">
        <f>IF(全国標準卸価格!H670="","",IF(ISNUMBER(全国標準卸価格!H670),IF(入力!$C$11=1,ROUNDDOWN(全国標準卸価格!H670*地区別掛け率!H670%,-入力!$C$10),IF(入力!$C$11=2,ROUNDUP(全国標準卸価格!H670*地区別掛け率!H670%,-入力!$C$10),IF(入力!$C$11=3,ROUND(全国標準卸価格!H670*地区別掛け率!H670%,-入力!$C$10),""))),全国標準卸価格!H670))</f>
        <v/>
      </c>
      <c r="I670" s="99">
        <f>'6桁'!I670</f>
        <v>0</v>
      </c>
      <c r="J670" s="184" t="str">
        <f>IF(全国標準卸価格!J670="","",IF(ISNUMBER(全国標準卸価格!J670),IF(入力!$C$11=1,ROUNDDOWN(全国標準卸価格!J670*地区別掛け率!J670%,-入力!$C$10),IF(入力!$C$11=2,ROUNDUP(全国標準卸価格!J670*地区別掛け率!J670%,-入力!$C$10),IF(入力!$C$11=3,ROUND(全国標準卸価格!J670*地区別掛け率!J670%,-入力!$C$10),""))),全国標準卸価格!J670))</f>
        <v/>
      </c>
      <c r="K670" s="99">
        <f>'6桁'!K670</f>
        <v>0</v>
      </c>
      <c r="L670" s="111" t="str">
        <f>IF(全国標準卸価格!L670="","",IF(ISNUMBER(全国標準卸価格!L670),IF(入力!$C$11=1,ROUNDDOWN(全国標準卸価格!L670*地区別掛け率!L670%,-入力!$C$10),IF(入力!$C$11=2,ROUNDUP(全国標準卸価格!L670*地区別掛け率!L670%,-入力!$C$10),IF(入力!$C$11=3,ROUND(全国標準卸価格!L670*地区別掛け率!L670%,-入力!$C$10),""))),全国標準卸価格!L670))</f>
        <v/>
      </c>
      <c r="M670" s="99">
        <f>'6桁'!M670</f>
        <v>0</v>
      </c>
      <c r="N670" s="458" t="str">
        <f>IF(全国標準卸価格!N670="","",IF(ISNUMBER(全国標準卸価格!N670),IF(入力!$E$11=1,ROUNDDOWN(全国標準卸価格!N670*地区別掛け率!N670%,-入力!$E$10),IF(入力!$E$11=2,ROUNDUP(全国標準卸価格!N670*地区別掛け率!N670%,-入力!$E$10),IF(入力!$E$11=3,ROUND(全国標準卸価格!N670*地区別掛け率!N670%,-入力!$E$10),""))),全国標準卸価格!N670))</f>
        <v>卸価格設定なし</v>
      </c>
      <c r="O670" s="142" t="str">
        <f>'6桁'!O670</f>
        <v>Q</v>
      </c>
      <c r="P670" s="458" t="str">
        <f>IF(全国標準卸価格!P670="","",IF(ISNUMBER(全国標準卸価格!P670),IF(入力!$E$11=1,ROUNDDOWN(全国標準卸価格!P670*地区別掛け率!P670%,-入力!$E$10),IF(入力!$E$11=2,ROUNDUP(全国標準卸価格!P670*地区別掛け率!P670%,-入力!$E$10),IF(入力!$E$11=3,ROUND(全国標準卸価格!P670*地区別掛け率!P670%,-入力!$E$10),""))),全国標準卸価格!P670))</f>
        <v>卸価格設定なし</v>
      </c>
      <c r="Q670" s="98" t="str">
        <f>'6桁'!Q670</f>
        <v>Q</v>
      </c>
      <c r="X670" s="4"/>
    </row>
    <row r="671" spans="2:24" ht="30" customHeight="1">
      <c r="B671" s="642" t="s">
        <v>2053</v>
      </c>
      <c r="C671" s="643"/>
      <c r="D671" s="644"/>
      <c r="E671" s="642">
        <v>118</v>
      </c>
      <c r="F671" s="643"/>
      <c r="G671" s="644"/>
      <c r="H671" s="464" t="str">
        <f>IF(全国標準卸価格!H671="","",IF(ISNUMBER(全国標準卸価格!H671),IF(入力!$C$11=1,ROUNDDOWN(全国標準卸価格!H671*地区別掛け率!H671%,-入力!$C$10),IF(入力!$C$11=2,ROUNDUP(全国標準卸価格!H671*地区別掛け率!H671%,-入力!$C$10),IF(入力!$C$11=3,ROUND(全国標準卸価格!H671*地区別掛け率!H671%,-入力!$C$10),""))),全国標準卸価格!H671))</f>
        <v>卸価格設定なし</v>
      </c>
      <c r="I671" s="186" t="str">
        <f>'6桁'!I671</f>
        <v>⑩Q</v>
      </c>
      <c r="J671" s="187" t="str">
        <f>IF(全国標準卸価格!J671="","",IF(ISNUMBER(全国標準卸価格!J671),IF(入力!$C$11=1,ROUNDDOWN(全国標準卸価格!J671*地区別掛け率!J671%,-入力!$C$10),IF(入力!$C$11=2,ROUNDUP(全国標準卸価格!J671*地区別掛け率!J671%,-入力!$C$10),IF(入力!$C$11=3,ROUND(全国標準卸価格!J671*地区別掛け率!J671%,-入力!$C$10),""))),全国標準卸価格!J671))</f>
        <v/>
      </c>
      <c r="K671" s="186">
        <f>'6桁'!K671</f>
        <v>0</v>
      </c>
      <c r="L671" s="185" t="str">
        <f>IF(全国標準卸価格!L671="","",IF(ISNUMBER(全国標準卸価格!L671),IF(入力!$C$11=1,ROUNDDOWN(全国標準卸価格!L671*地区別掛け率!L671%,-入力!$C$10),IF(入力!$C$11=2,ROUNDUP(全国標準卸価格!L671*地区別掛け率!L671%,-入力!$C$10),IF(入力!$C$11=3,ROUND(全国標準卸価格!L671*地区別掛け率!L671%,-入力!$C$10),""))),全国標準卸価格!L671))</f>
        <v/>
      </c>
      <c r="M671" s="186">
        <f>'6桁'!M671</f>
        <v>0</v>
      </c>
      <c r="N671" s="462" t="str">
        <f>IF(全国標準卸価格!N671="","",IF(ISNUMBER(全国標準卸価格!N671),IF(入力!$E$11=1,ROUNDDOWN(全国標準卸価格!N671*地区別掛け率!N671%,-入力!$E$10),IF(入力!$E$11=2,ROUNDUP(全国標準卸価格!N671*地区別掛け率!N671%,-入力!$E$10),IF(入力!$E$11=3,ROUND(全国標準卸価格!N671*地区別掛け率!N671%,-入力!$E$10),""))),全国標準卸価格!N671))</f>
        <v/>
      </c>
      <c r="O671" s="188">
        <f>'6桁'!O671</f>
        <v>0</v>
      </c>
      <c r="P671" s="462" t="str">
        <f>IF(全国標準卸価格!P671="","",IF(ISNUMBER(全国標準卸価格!P671),IF(入力!$E$11=1,ROUNDDOWN(全国標準卸価格!P671*地区別掛け率!P671%,-入力!$E$10),IF(入力!$E$11=2,ROUNDUP(全国標準卸価格!P671*地区別掛け率!P671%,-入力!$E$10),IF(入力!$E$11=3,ROUND(全国標準卸価格!P671*地区別掛け率!P671%,-入力!$E$10),""))),全国標準卸価格!P671))</f>
        <v/>
      </c>
      <c r="Q671" s="165">
        <f>'6桁'!Q671</f>
        <v>0</v>
      </c>
      <c r="X671" s="4"/>
    </row>
    <row r="672" spans="2:24" ht="30" customHeight="1">
      <c r="B672" s="642" t="s">
        <v>2054</v>
      </c>
      <c r="C672" s="643"/>
      <c r="D672" s="644"/>
      <c r="E672" s="642">
        <v>121</v>
      </c>
      <c r="F672" s="643"/>
      <c r="G672" s="644"/>
      <c r="H672" s="464" t="str">
        <f>IF(全国標準卸価格!H672="","",IF(ISNUMBER(全国標準卸価格!H672),IF(入力!$C$11=1,ROUNDDOWN(全国標準卸価格!H672*地区別掛け率!H672%,-入力!$C$10),IF(入力!$C$11=2,ROUNDUP(全国標準卸価格!H672*地区別掛け率!H672%,-入力!$C$10),IF(入力!$C$11=3,ROUND(全国標準卸価格!H672*地区別掛け率!H672%,-入力!$C$10),""))),全国標準卸価格!H672))</f>
        <v>卸価格設定なし</v>
      </c>
      <c r="I672" s="186" t="str">
        <f>'6桁'!I672</f>
        <v>⑩Q</v>
      </c>
      <c r="J672" s="187" t="str">
        <f>IF(全国標準卸価格!J672="","",IF(ISNUMBER(全国標準卸価格!J672),IF(入力!$C$11=1,ROUNDDOWN(全国標準卸価格!J672*地区別掛け率!J672%,-入力!$C$10),IF(入力!$C$11=2,ROUNDUP(全国標準卸価格!J672*地区別掛け率!J672%,-入力!$C$10),IF(入力!$C$11=3,ROUND(全国標準卸価格!J672*地区別掛け率!J672%,-入力!$C$10),""))),全国標準卸価格!J672))</f>
        <v/>
      </c>
      <c r="K672" s="186">
        <f>'6桁'!K672</f>
        <v>0</v>
      </c>
      <c r="L672" s="185" t="str">
        <f>IF(全国標準卸価格!L672="","",IF(ISNUMBER(全国標準卸価格!L672),IF(入力!$C$11=1,ROUNDDOWN(全国標準卸価格!L672*地区別掛け率!L672%,-入力!$C$10),IF(入力!$C$11=2,ROUNDUP(全国標準卸価格!L672*地区別掛け率!L672%,-入力!$C$10),IF(入力!$C$11=3,ROUND(全国標準卸価格!L672*地区別掛け率!L672%,-入力!$C$10),""))),全国標準卸価格!L672))</f>
        <v/>
      </c>
      <c r="M672" s="186">
        <f>'6桁'!M672</f>
        <v>0</v>
      </c>
      <c r="N672" s="462" t="str">
        <f>IF(全国標準卸価格!N672="","",IF(ISNUMBER(全国標準卸価格!N672),IF(入力!$E$11=1,ROUNDDOWN(全国標準卸価格!N672*地区別掛け率!N672%,-入力!$E$10),IF(入力!$E$11=2,ROUNDUP(全国標準卸価格!N672*地区別掛け率!N672%,-入力!$E$10),IF(入力!$E$11=3,ROUND(全国標準卸価格!N672*地区別掛け率!N672%,-入力!$E$10),""))),全国標準卸価格!N672))</f>
        <v/>
      </c>
      <c r="O672" s="188">
        <f>'6桁'!O672</f>
        <v>0</v>
      </c>
      <c r="P672" s="462" t="str">
        <f>IF(全国標準卸価格!P672="","",IF(ISNUMBER(全国標準卸価格!P672),IF(入力!$E$11=1,ROUNDDOWN(全国標準卸価格!P672*地区別掛け率!P672%,-入力!$E$10),IF(入力!$E$11=2,ROUNDUP(全国標準卸価格!P672*地区別掛け率!P672%,-入力!$E$10),IF(入力!$E$11=3,ROUND(全国標準卸価格!P672*地区別掛け率!P672%,-入力!$E$10),""))),全国標準卸価格!P672))</f>
        <v/>
      </c>
      <c r="Q672" s="165">
        <f>'6桁'!Q672</f>
        <v>0</v>
      </c>
      <c r="S672" s="327"/>
      <c r="X672" s="4"/>
    </row>
    <row r="673" spans="2:27" ht="30" customHeight="1">
      <c r="B673" s="660" t="s">
        <v>2055</v>
      </c>
      <c r="C673" s="661"/>
      <c r="D673" s="662"/>
      <c r="E673" s="660" t="s">
        <v>1132</v>
      </c>
      <c r="F673" s="661"/>
      <c r="G673" s="662"/>
      <c r="H673" s="194" t="str">
        <f>IF(全国標準卸価格!H673="","",IF(ISNUMBER(全国標準卸価格!H673),IF(入力!$C$11=1,ROUNDDOWN(全国標準卸価格!H673*地区別掛け率!H673%,-入力!$C$10),IF(入力!$C$11=2,ROUNDUP(全国標準卸価格!H673*地区別掛け率!H673%,-入力!$C$10),IF(入力!$C$11=3,ROUND(全国標準卸価格!H673*地区別掛け率!H673%,-入力!$C$10),""))),全国標準卸価格!H673))</f>
        <v/>
      </c>
      <c r="I673" s="360">
        <f>'6桁'!I673</f>
        <v>0</v>
      </c>
      <c r="J673" s="194" t="str">
        <f>IF(全国標準卸価格!J673="","",IF(ISNUMBER(全国標準卸価格!J673),IF(入力!$C$11=1,ROUNDDOWN(全国標準卸価格!J673*地区別掛け率!J673%,-入力!$C$10),IF(入力!$C$11=2,ROUNDUP(全国標準卸価格!J673*地区別掛け率!J673%,-入力!$C$10),IF(入力!$C$11=3,ROUND(全国標準卸価格!J673*地区別掛け率!J673%,-入力!$C$10),""))),全国標準卸価格!J673))</f>
        <v/>
      </c>
      <c r="K673" s="360">
        <f>'6桁'!K673</f>
        <v>0</v>
      </c>
      <c r="L673" s="94" t="str">
        <f>IF(全国標準卸価格!L673="","",IF(ISNUMBER(全国標準卸価格!L673),IF(入力!$C$11=1,ROUNDDOWN(全国標準卸価格!L673*地区別掛け率!L673%,-入力!$C$10),IF(入力!$C$11=2,ROUNDUP(全国標準卸価格!L673*地区別掛け率!L673%,-入力!$C$10),IF(入力!$C$11=3,ROUND(全国標準卸価格!L673*地区別掛け率!L673%,-入力!$C$10),""))),全国標準卸価格!L673))</f>
        <v/>
      </c>
      <c r="M673" s="360">
        <f>'6桁'!M673</f>
        <v>0</v>
      </c>
      <c r="N673" s="475" t="str">
        <f>IF(全国標準卸価格!N673="","",IF(ISNUMBER(全国標準卸価格!N673),IF(入力!$E$11=1,ROUNDDOWN(全国標準卸価格!N673*地区別掛け率!N673%,-入力!$E$10),IF(入力!$E$11=2,ROUNDUP(全国標準卸価格!N673*地区別掛け率!N673%,-入力!$E$10),IF(入力!$E$11=3,ROUND(全国標準卸価格!N673*地区別掛け率!N673%,-入力!$E$10),""))),全国標準卸価格!N673))</f>
        <v>卸価格設定なし</v>
      </c>
      <c r="O673" s="133" t="str">
        <f>'6桁'!O673</f>
        <v>Q</v>
      </c>
      <c r="P673" s="475" t="str">
        <f>IF(全国標準卸価格!P673="","",IF(ISNUMBER(全国標準卸価格!P673),IF(入力!$E$11=1,ROUNDDOWN(全国標準卸価格!P673*地区別掛け率!P673%,-入力!$E$10),IF(入力!$E$11=2,ROUNDUP(全国標準卸価格!P673*地区別掛け率!P673%,-入力!$E$10),IF(入力!$E$11=3,ROUND(全国標準卸価格!P673*地区別掛け率!P673%,-入力!$E$10),""))),全国標準卸価格!P673))</f>
        <v>卸価格設定なし</v>
      </c>
      <c r="Q673" s="288" t="str">
        <f>'6桁'!Q673</f>
        <v>Q</v>
      </c>
      <c r="X673" s="4"/>
    </row>
    <row r="674" spans="2:27" ht="30" customHeight="1">
      <c r="B674" s="648" t="s">
        <v>2056</v>
      </c>
      <c r="C674" s="649"/>
      <c r="D674" s="650"/>
      <c r="E674" s="648" t="s">
        <v>1130</v>
      </c>
      <c r="F674" s="649"/>
      <c r="G674" s="650"/>
      <c r="H674" s="183" t="str">
        <f>IF(全国標準卸価格!H674="","",IF(ISNUMBER(全国標準卸価格!H674),IF(入力!$C$11=1,ROUNDDOWN(全国標準卸価格!H674*地区別掛け率!H674%,-入力!$C$10),IF(入力!$C$11=2,ROUNDUP(全国標準卸価格!H674*地区別掛け率!H674%,-入力!$C$10),IF(入力!$C$11=3,ROUND(全国標準卸価格!H674*地区別掛け率!H674%,-入力!$C$10),""))),全国標準卸価格!H674))</f>
        <v/>
      </c>
      <c r="I674" s="96">
        <f>'6桁'!I674</f>
        <v>0</v>
      </c>
      <c r="J674" s="183">
        <f>IF(全国標準卸価格!J674="","",IF(ISNUMBER(全国標準卸価格!J674),IF(入力!$C$11=1,ROUNDDOWN(全国標準卸価格!J674*地区別掛け率!J674%,-入力!$C$10),IF(入力!$C$11=2,ROUNDUP(全国標準卸価格!J674*地区別掛け率!J674%,-入力!$C$10),IF(入力!$C$11=3,ROUND(全国標準卸価格!J674*地区別掛け率!J674%,-入力!$C$10),""))),全国標準卸価格!J674))</f>
        <v>25000</v>
      </c>
      <c r="K674" s="96" t="str">
        <f>'6桁'!K674</f>
        <v>□
ﾅﾛｰ</v>
      </c>
      <c r="L674" s="95" t="str">
        <f>IF(全国標準卸価格!L674="","",IF(ISNUMBER(全国標準卸価格!L674),IF(入力!$C$11=1,ROUNDDOWN(全国標準卸価格!L674*地区別掛け率!L674%,-入力!$C$10),IF(入力!$C$11=2,ROUNDUP(全国標準卸価格!L674*地区別掛け率!L674%,-入力!$C$10),IF(入力!$C$11=3,ROUND(全国標準卸価格!L674*地区別掛け率!L674%,-入力!$C$10),""))),全国標準卸価格!L674))</f>
        <v/>
      </c>
      <c r="M674" s="96">
        <f>'6桁'!M674</f>
        <v>0</v>
      </c>
      <c r="N674" s="456" t="str">
        <f>IF(全国標準卸価格!N674="","",IF(ISNUMBER(全国標準卸価格!N674),IF(入力!$E$11=1,ROUNDDOWN(全国標準卸価格!N674*地区別掛け率!N674%,-入力!$E$10),IF(入力!$E$11=2,ROUNDUP(全国標準卸価格!N674*地区別掛け率!N674%,-入力!$E$10),IF(入力!$E$11=3,ROUND(全国標準卸価格!N674*地区別掛け率!N674%,-入力!$E$10),""))),全国標準卸価格!N674))</f>
        <v/>
      </c>
      <c r="O674" s="126">
        <f>'6桁'!O674</f>
        <v>0</v>
      </c>
      <c r="P674" s="456" t="str">
        <f>IF(全国標準卸価格!P674="","",IF(ISNUMBER(全国標準卸価格!P674),IF(入力!$E$11=1,ROUNDDOWN(全国標準卸価格!P674*地区別掛け率!P674%,-入力!$E$10),IF(入力!$E$11=2,ROUNDUP(全国標準卸価格!P674*地区別掛け率!P674%,-入力!$E$10),IF(入力!$E$11=3,ROUND(全国標準卸価格!P674*地区別掛け率!P674%,-入力!$E$10),""))),全国標準卸価格!P674))</f>
        <v/>
      </c>
      <c r="Q674" s="20">
        <f>'6桁'!Q674</f>
        <v>0</v>
      </c>
      <c r="X674" s="4"/>
    </row>
    <row r="675" spans="2:27" ht="30" customHeight="1">
      <c r="B675" s="648" t="s">
        <v>2057</v>
      </c>
      <c r="C675" s="649"/>
      <c r="D675" s="650"/>
      <c r="E675" s="648" t="s">
        <v>1129</v>
      </c>
      <c r="F675" s="649"/>
      <c r="G675" s="650"/>
      <c r="H675" s="183" t="str">
        <f>IF(全国標準卸価格!H675="","",IF(ISNUMBER(全国標準卸価格!H675),IF(入力!$C$11=1,ROUNDDOWN(全国標準卸価格!H675*地区別掛け率!H675%,-入力!$C$10),IF(入力!$C$11=2,ROUNDUP(全国標準卸価格!H675*地区別掛け率!H675%,-入力!$C$10),IF(入力!$C$11=3,ROUND(全国標準卸価格!H675*地区別掛け率!H675%,-入力!$C$10),""))),全国標準卸価格!H675))</f>
        <v/>
      </c>
      <c r="I675" s="96">
        <f>'6桁'!I675</f>
        <v>0</v>
      </c>
      <c r="J675" s="183">
        <f>IF(全国標準卸価格!J675="","",IF(ISNUMBER(全国標準卸価格!J675),IF(入力!$C$11=1,ROUNDDOWN(全国標準卸価格!J675*地区別掛け率!J675%,-入力!$C$10),IF(入力!$C$11=2,ROUNDUP(全国標準卸価格!J675*地区別掛け率!J675%,-入力!$C$10),IF(入力!$C$11=3,ROUND(全国標準卸価格!J675*地区別掛け率!J675%,-入力!$C$10),""))),全国標準卸価格!J675))</f>
        <v>25500</v>
      </c>
      <c r="K675" s="96" t="str">
        <f>'6桁'!K675</f>
        <v>ﾅﾛｰ</v>
      </c>
      <c r="L675" s="95" t="str">
        <f>IF(全国標準卸価格!L675="","",IF(ISNUMBER(全国標準卸価格!L675),IF(入力!$C$11=1,ROUNDDOWN(全国標準卸価格!L675*地区別掛け率!L675%,-入力!$C$10),IF(入力!$C$11=2,ROUNDUP(全国標準卸価格!L675*地区別掛け率!L675%,-入力!$C$10),IF(入力!$C$11=3,ROUND(全国標準卸価格!L675*地区別掛け率!L675%,-入力!$C$10),""))),全国標準卸価格!L675))</f>
        <v/>
      </c>
      <c r="M675" s="96">
        <f>'6桁'!M675</f>
        <v>0</v>
      </c>
      <c r="N675" s="456" t="str">
        <f>IF(全国標準卸価格!N675="","",IF(ISNUMBER(全国標準卸価格!N675),IF(入力!$E$11=1,ROUNDDOWN(全国標準卸価格!N675*地区別掛け率!N675%,-入力!$E$10),IF(入力!$E$11=2,ROUNDUP(全国標準卸価格!N675*地区別掛け率!N675%,-入力!$E$10),IF(入力!$E$11=3,ROUND(全国標準卸価格!N675*地区別掛け率!N675%,-入力!$E$10),""))),全国標準卸価格!N675))</f>
        <v/>
      </c>
      <c r="O675" s="126">
        <f>'6桁'!O675</f>
        <v>0</v>
      </c>
      <c r="P675" s="456" t="str">
        <f>IF(全国標準卸価格!P675="","",IF(ISNUMBER(全国標準卸価格!P675),IF(入力!$E$11=1,ROUNDDOWN(全国標準卸価格!P675*地区別掛け率!P675%,-入力!$E$10),IF(入力!$E$11=2,ROUNDUP(全国標準卸価格!P675*地区別掛け率!P675%,-入力!$E$10),IF(入力!$E$11=3,ROUND(全国標準卸価格!P675*地区別掛け率!P675%,-入力!$E$10),""))),全国標準卸価格!P675))</f>
        <v/>
      </c>
      <c r="Q675" s="20">
        <f>'6桁'!Q675</f>
        <v>0</v>
      </c>
      <c r="X675" s="4"/>
    </row>
    <row r="676" spans="2:27" ht="30" customHeight="1">
      <c r="B676" s="648" t="s">
        <v>2058</v>
      </c>
      <c r="C676" s="649"/>
      <c r="D676" s="650"/>
      <c r="E676" s="664" t="s">
        <v>2071</v>
      </c>
      <c r="F676" s="649"/>
      <c r="G676" s="650"/>
      <c r="H676" s="183" t="str">
        <f>IF(全国標準卸価格!H676="","",IF(ISNUMBER(全国標準卸価格!H676),IF(入力!$C$11=1,ROUNDDOWN(全国標準卸価格!H676*地区別掛け率!H676%,-入力!$C$10),IF(入力!$C$11=2,ROUNDUP(全国標準卸価格!H676*地区別掛け率!H676%,-入力!$C$10),IF(入力!$C$11=3,ROUND(全国標準卸価格!H676*地区別掛け率!H676%,-入力!$C$10),""))),全国標準卸価格!H676))</f>
        <v/>
      </c>
      <c r="I676" s="96">
        <f>'6桁'!I676</f>
        <v>0</v>
      </c>
      <c r="J676" s="183">
        <f>IF(全国標準卸価格!J676="","",IF(ISNUMBER(全国標準卸価格!J676),IF(入力!$C$11=1,ROUNDDOWN(全国標準卸価格!J676*地区別掛け率!J676%,-入力!$C$10),IF(入力!$C$11=2,ROUNDUP(全国標準卸価格!J676*地区別掛け率!J676%,-入力!$C$10),IF(入力!$C$11=3,ROUND(全国標準卸価格!J676*地区別掛け率!J676%,-入力!$C$10),""))),全国標準卸価格!J676))</f>
        <v>24300</v>
      </c>
      <c r="K676" s="96" t="str">
        <f>'6桁'!K676</f>
        <v>Q
OWL ﾜｲﾄﾞ</v>
      </c>
      <c r="L676" s="95" t="str">
        <f>IF(全国標準卸価格!L676="","",IF(ISNUMBER(全国標準卸価格!L676),IF(入力!$C$11=1,ROUNDDOWN(全国標準卸価格!L676*地区別掛け率!L676%,-入力!$C$10),IF(入力!$C$11=2,ROUNDUP(全国標準卸価格!L676*地区別掛け率!L676%,-入力!$C$10),IF(入力!$C$11=3,ROUND(全国標準卸価格!L676*地区別掛け率!L676%,-入力!$C$10),""))),全国標準卸価格!L676))</f>
        <v/>
      </c>
      <c r="M676" s="96">
        <f>'6桁'!M676</f>
        <v>0</v>
      </c>
      <c r="N676" s="456" t="str">
        <f>IF(全国標準卸価格!N676="","",IF(ISNUMBER(全国標準卸価格!N676),IF(入力!$E$11=1,ROUNDDOWN(全国標準卸価格!N676*地区別掛け率!N676%,-入力!$E$10),IF(入力!$E$11=2,ROUNDUP(全国標準卸価格!N676*地区別掛け率!N676%,-入力!$E$10),IF(入力!$E$11=3,ROUND(全国標準卸価格!N676*地区別掛け率!N676%,-入力!$E$10),""))),全国標準卸価格!N676))</f>
        <v/>
      </c>
      <c r="O676" s="126">
        <f>'6桁'!O676</f>
        <v>0</v>
      </c>
      <c r="P676" s="456" t="str">
        <f>IF(全国標準卸価格!P676="","",IF(ISNUMBER(全国標準卸価格!P676),IF(入力!$E$11=1,ROUNDDOWN(全国標準卸価格!P676*地区別掛け率!P676%,-入力!$E$10),IF(入力!$E$11=2,ROUNDUP(全国標準卸価格!P676*地区別掛け率!P676%,-入力!$E$10),IF(入力!$E$11=3,ROUND(全国標準卸価格!P676*地区別掛け率!P676%,-入力!$E$10),""))),全国標準卸価格!P676))</f>
        <v>卸価格設定なし</v>
      </c>
      <c r="Q676" s="20" t="str">
        <f>'6桁'!Q676</f>
        <v>Q</v>
      </c>
      <c r="X676" s="4"/>
    </row>
    <row r="677" spans="2:27" ht="30" customHeight="1">
      <c r="B677" s="648" t="s">
        <v>2059</v>
      </c>
      <c r="C677" s="649"/>
      <c r="D677" s="650"/>
      <c r="E677" s="664" t="s">
        <v>2070</v>
      </c>
      <c r="F677" s="649"/>
      <c r="G677" s="650"/>
      <c r="H677" s="183" t="str">
        <f>IF(全国標準卸価格!H677="","",IF(ISNUMBER(全国標準卸価格!H677),IF(入力!$C$11=1,ROUNDDOWN(全国標準卸価格!H677*地区別掛け率!H677%,-入力!$C$10),IF(入力!$C$11=2,ROUNDUP(全国標準卸価格!H677*地区別掛け率!H677%,-入力!$C$10),IF(入力!$C$11=3,ROUND(全国標準卸価格!H677*地区別掛け率!H677%,-入力!$C$10),""))),全国標準卸価格!H677))</f>
        <v/>
      </c>
      <c r="I677" s="96">
        <f>'6桁'!I677</f>
        <v>0</v>
      </c>
      <c r="J677" s="183">
        <f>IF(全国標準卸価格!J677="","",IF(ISNUMBER(全国標準卸価格!J677),IF(入力!$C$11=1,ROUNDDOWN(全国標準卸価格!J677*地区別掛け率!J677%,-入力!$C$10),IF(入力!$C$11=2,ROUNDUP(全国標準卸価格!J677*地区別掛け率!J677%,-入力!$C$10),IF(入力!$C$11=3,ROUND(全国標準卸価格!J677*地区別掛け率!J677%,-入力!$C$10),""))),全国標準卸価格!J677))</f>
        <v>26800</v>
      </c>
      <c r="K677" s="96" t="str">
        <f>'6桁'!K677</f>
        <v>Q
OWL ﾜｲﾄﾞ</v>
      </c>
      <c r="L677" s="95" t="str">
        <f>IF(全国標準卸価格!L677="","",IF(ISNUMBER(全国標準卸価格!L677),IF(入力!$C$11=1,ROUNDDOWN(全国標準卸価格!L677*地区別掛け率!L677%,-入力!$C$10),IF(入力!$C$11=2,ROUNDUP(全国標準卸価格!L677*地区別掛け率!L677%,-入力!$C$10),IF(入力!$C$11=3,ROUND(全国標準卸価格!L677*地区別掛け率!L677%,-入力!$C$10),""))),全国標準卸価格!L677))</f>
        <v/>
      </c>
      <c r="M677" s="96">
        <f>'6桁'!M677</f>
        <v>0</v>
      </c>
      <c r="N677" s="456" t="str">
        <f>IF(全国標準卸価格!N677="","",IF(ISNUMBER(全国標準卸価格!N677),IF(入力!$E$11=1,ROUNDDOWN(全国標準卸価格!N677*地区別掛け率!N677%,-入力!$E$10),IF(入力!$E$11=2,ROUNDUP(全国標準卸価格!N677*地区別掛け率!N677%,-入力!$E$10),IF(入力!$E$11=3,ROUND(全国標準卸価格!N677*地区別掛け率!N677%,-入力!$E$10),""))),全国標準卸価格!N677))</f>
        <v>卸価格設定なし</v>
      </c>
      <c r="O677" s="126" t="str">
        <f>'6桁'!O677</f>
        <v>Q</v>
      </c>
      <c r="P677" s="456" t="str">
        <f>IF(全国標準卸価格!P677="","",IF(ISNUMBER(全国標準卸価格!P677),IF(入力!$E$11=1,ROUNDDOWN(全国標準卸価格!P677*地区別掛け率!P677%,-入力!$E$10),IF(入力!$E$11=2,ROUNDUP(全国標準卸価格!P677*地区別掛け率!P677%,-入力!$E$10),IF(入力!$E$11=3,ROUND(全国標準卸価格!P677*地区別掛け率!P677%,-入力!$E$10),""))),全国標準卸価格!P677))</f>
        <v/>
      </c>
      <c r="Q677" s="20">
        <f>'6桁'!Q677</f>
        <v>0</v>
      </c>
      <c r="X677" s="4"/>
    </row>
    <row r="678" spans="2:27" ht="30" customHeight="1">
      <c r="B678" s="648" t="s">
        <v>2060</v>
      </c>
      <c r="C678" s="649"/>
      <c r="D678" s="650"/>
      <c r="E678" s="664" t="s">
        <v>2069</v>
      </c>
      <c r="F678" s="649"/>
      <c r="G678" s="650"/>
      <c r="H678" s="183" t="str">
        <f>IF(全国標準卸価格!H678="","",IF(ISNUMBER(全国標準卸価格!H678),IF(入力!$C$11=1,ROUNDDOWN(全国標準卸価格!H678*地区別掛け率!H678%,-入力!$C$10),IF(入力!$C$11=2,ROUNDUP(全国標準卸価格!H678*地区別掛け率!H678%,-入力!$C$10),IF(入力!$C$11=3,ROUND(全国標準卸価格!H678*地区別掛け率!H678%,-入力!$C$10),""))),全国標準卸価格!H678))</f>
        <v/>
      </c>
      <c r="I678" s="96">
        <f>'6桁'!I678</f>
        <v>0</v>
      </c>
      <c r="J678" s="183">
        <f>IF(全国標準卸価格!J678="","",IF(ISNUMBER(全国標準卸価格!J678),IF(入力!$C$11=1,ROUNDDOWN(全国標準卸価格!J678*地区別掛け率!J678%,-入力!$C$10),IF(入力!$C$11=2,ROUNDUP(全国標準卸価格!J678*地区別掛け率!J678%,-入力!$C$10),IF(入力!$C$11=3,ROUND(全国標準卸価格!J678*地区別掛け率!J678%,-入力!$C$10),""))),全国標準卸価格!J678))</f>
        <v>29400</v>
      </c>
      <c r="K678" s="96" t="str">
        <f>'6桁'!K678</f>
        <v>Q
OWL ﾜｲﾄﾞ</v>
      </c>
      <c r="L678" s="95" t="str">
        <f>IF(全国標準卸価格!L678="","",IF(ISNUMBER(全国標準卸価格!L678),IF(入力!$C$11=1,ROUNDDOWN(全国標準卸価格!L678*地区別掛け率!L678%,-入力!$C$10),IF(入力!$C$11=2,ROUNDUP(全国標準卸価格!L678*地区別掛け率!L678%,-入力!$C$10),IF(入力!$C$11=3,ROUND(全国標準卸価格!L678*地区別掛け率!L678%,-入力!$C$10),""))),全国標準卸価格!L678))</f>
        <v/>
      </c>
      <c r="M678" s="96">
        <f>'6桁'!M678</f>
        <v>0</v>
      </c>
      <c r="N678" s="456" t="str">
        <f>IF(全国標準卸価格!N678="","",IF(ISNUMBER(全国標準卸価格!N678),IF(入力!$E$11=1,ROUNDDOWN(全国標準卸価格!N678*地区別掛け率!N678%,-入力!$E$10),IF(入力!$E$11=2,ROUNDUP(全国標準卸価格!N678*地区別掛け率!N678%,-入力!$E$10),IF(入力!$E$11=3,ROUND(全国標準卸価格!N678*地区別掛け率!N678%,-入力!$E$10),""))),全国標準卸価格!N678))</f>
        <v/>
      </c>
      <c r="O678" s="126">
        <f>'6桁'!O678</f>
        <v>0</v>
      </c>
      <c r="P678" s="456" t="str">
        <f>IF(全国標準卸価格!P678="","",IF(ISNUMBER(全国標準卸価格!P678),IF(入力!$E$11=1,ROUNDDOWN(全国標準卸価格!P678*地区別掛け率!P678%,-入力!$E$10),IF(入力!$E$11=2,ROUNDUP(全国標準卸価格!P678*地区別掛け率!P678%,-入力!$E$10),IF(入力!$E$11=3,ROUND(全国標準卸価格!P678*地区別掛け率!P678%,-入力!$E$10),""))),全国標準卸価格!P678))</f>
        <v>卸価格設定なし</v>
      </c>
      <c r="Q678" s="20" t="str">
        <f>'6桁'!Q678</f>
        <v>Q</v>
      </c>
      <c r="X678" s="4"/>
    </row>
    <row r="679" spans="2:27" ht="30" customHeight="1">
      <c r="B679" s="648" t="s">
        <v>2061</v>
      </c>
      <c r="C679" s="649"/>
      <c r="D679" s="650"/>
      <c r="E679" s="664" t="s">
        <v>2068</v>
      </c>
      <c r="F679" s="649"/>
      <c r="G679" s="650"/>
      <c r="H679" s="183" t="str">
        <f>IF(全国標準卸価格!H679="","",IF(ISNUMBER(全国標準卸価格!H679),IF(入力!$C$11=1,ROUNDDOWN(全国標準卸価格!H679*地区別掛け率!H679%,-入力!$C$10),IF(入力!$C$11=2,ROUNDUP(全国標準卸価格!H679*地区別掛け率!H679%,-入力!$C$10),IF(入力!$C$11=3,ROUND(全国標準卸価格!H679*地区別掛け率!H679%,-入力!$C$10),""))),全国標準卸価格!H679))</f>
        <v/>
      </c>
      <c r="I679" s="96">
        <f>'6桁'!I679</f>
        <v>0</v>
      </c>
      <c r="J679" s="183">
        <f>IF(全国標準卸価格!J679="","",IF(ISNUMBER(全国標準卸価格!J679),IF(入力!$C$11=1,ROUNDDOWN(全国標準卸価格!J679*地区別掛け率!J679%,-入力!$C$10),IF(入力!$C$11=2,ROUNDUP(全国標準卸価格!J679*地区別掛け率!J679%,-入力!$C$10),IF(入力!$C$11=3,ROUND(全国標準卸価格!J679*地区別掛け率!J679%,-入力!$C$10),""))),全国標準卸価格!J679))</f>
        <v>32700</v>
      </c>
      <c r="K679" s="96" t="str">
        <f>'6桁'!K679</f>
        <v>Q
OWL ﾜｲﾄﾞ</v>
      </c>
      <c r="L679" s="95" t="str">
        <f>IF(全国標準卸価格!L679="","",IF(ISNUMBER(全国標準卸価格!L679),IF(入力!$C$11=1,ROUNDDOWN(全国標準卸価格!L679*地区別掛け率!L679%,-入力!$C$10),IF(入力!$C$11=2,ROUNDUP(全国標準卸価格!L679*地区別掛け率!L679%,-入力!$C$10),IF(入力!$C$11=3,ROUND(全国標準卸価格!L679*地区別掛け率!L679%,-入力!$C$10),""))),全国標準卸価格!L679))</f>
        <v/>
      </c>
      <c r="M679" s="96">
        <f>'6桁'!M679</f>
        <v>0</v>
      </c>
      <c r="N679" s="456" t="str">
        <f>IF(全国標準卸価格!N679="","",IF(ISNUMBER(全国標準卸価格!N679),IF(入力!$E$11=1,ROUNDDOWN(全国標準卸価格!N679*地区別掛け率!N679%,-入力!$E$10),IF(入力!$E$11=2,ROUNDUP(全国標準卸価格!N679*地区別掛け率!N679%,-入力!$E$10),IF(入力!$E$11=3,ROUND(全国標準卸価格!N679*地区別掛け率!N679%,-入力!$E$10),""))),全国標準卸価格!N679))</f>
        <v/>
      </c>
      <c r="O679" s="126">
        <f>'6桁'!O679</f>
        <v>0</v>
      </c>
      <c r="P679" s="456" t="str">
        <f>IF(全国標準卸価格!P679="","",IF(ISNUMBER(全国標準卸価格!P679),IF(入力!$E$11=1,ROUNDDOWN(全国標準卸価格!P679*地区別掛け率!P679%,-入力!$E$10),IF(入力!$E$11=2,ROUNDUP(全国標準卸価格!P679*地区別掛け率!P679%,-入力!$E$10),IF(入力!$E$11=3,ROUND(全国標準卸価格!P679*地区別掛け率!P679%,-入力!$E$10),""))),全国標準卸価格!P679))</f>
        <v>卸価格設定なし</v>
      </c>
      <c r="Q679" s="20" t="str">
        <f>'6桁'!Q679</f>
        <v>Q</v>
      </c>
      <c r="X679" s="4"/>
    </row>
    <row r="680" spans="2:27" ht="30" customHeight="1">
      <c r="B680" s="648" t="s">
        <v>2062</v>
      </c>
      <c r="C680" s="649"/>
      <c r="D680" s="650"/>
      <c r="E680" s="648" t="s">
        <v>1133</v>
      </c>
      <c r="F680" s="649"/>
      <c r="G680" s="650"/>
      <c r="H680" s="183" t="str">
        <f>IF(全国標準卸価格!H680="","",IF(ISNUMBER(全国標準卸価格!H680),IF(入力!$C$11=1,ROUNDDOWN(全国標準卸価格!H680*地区別掛け率!H680%,-入力!$C$10),IF(入力!$C$11=2,ROUNDUP(全国標準卸価格!H680*地区別掛け率!H680%,-入力!$C$10),IF(入力!$C$11=3,ROUND(全国標準卸価格!H680*地区別掛け率!H680%,-入力!$C$10),""))),全国標準卸価格!H680))</f>
        <v/>
      </c>
      <c r="I680" s="96">
        <f>'6桁'!I680</f>
        <v>0</v>
      </c>
      <c r="J680" s="183">
        <f>IF(全国標準卸価格!J680="","",IF(ISNUMBER(全国標準卸価格!J680),IF(入力!$C$11=1,ROUNDDOWN(全国標準卸価格!J680*地区別掛け率!J680%,-入力!$C$10),IF(入力!$C$11=2,ROUNDUP(全国標準卸価格!J680*地区別掛け率!J680%,-入力!$C$10),IF(入力!$C$11=3,ROUND(全国標準卸価格!J680*地区別掛け率!J680%,-入力!$C$10),""))),全国標準卸価格!J680))</f>
        <v>25200</v>
      </c>
      <c r="K680" s="96" t="str">
        <f>'6桁'!K680</f>
        <v>Q
OWL ﾅﾛｰ</v>
      </c>
      <c r="L680" s="95" t="str">
        <f>IF(全国標準卸価格!L680="","",IF(ISNUMBER(全国標準卸価格!L680),IF(入力!$C$11=1,ROUNDDOWN(全国標準卸価格!L680*地区別掛け率!L680%,-入力!$C$10),IF(入力!$C$11=2,ROUNDUP(全国標準卸価格!L680*地区別掛け率!L680%,-入力!$C$10),IF(入力!$C$11=3,ROUND(全国標準卸価格!L680*地区別掛け率!L680%,-入力!$C$10),""))),全国標準卸価格!L680))</f>
        <v/>
      </c>
      <c r="M680" s="96">
        <f>'6桁'!M680</f>
        <v>0</v>
      </c>
      <c r="N680" s="472" t="str">
        <f>IF(全国標準卸価格!N680="","",IF(ISNUMBER(全国標準卸価格!N680),IF(入力!$E$11=1,ROUNDDOWN(全国標準卸価格!N680*地区別掛け率!N680%,-入力!$E$10),IF(入力!$E$11=2,ROUNDUP(全国標準卸価格!N680*地区別掛け率!N680%,-入力!$E$10),IF(入力!$E$11=3,ROUND(全国標準卸価格!N680*地区別掛け率!N680%,-入力!$E$10),""))),全国標準卸価格!N680))</f>
        <v/>
      </c>
      <c r="O680" s="110">
        <f>'6桁'!O680</f>
        <v>0</v>
      </c>
      <c r="P680" s="472" t="str">
        <f>IF(全国標準卸価格!P680="","",IF(ISNUMBER(全国標準卸価格!P680),IF(入力!$E$11=1,ROUNDDOWN(全国標準卸価格!P680*地区別掛け率!P680%,-入力!$E$10),IF(入力!$E$11=2,ROUNDUP(全国標準卸価格!P680*地区別掛け率!P680%,-入力!$E$10),IF(入力!$E$11=3,ROUND(全国標準卸価格!P680*地区別掛け率!P680%,-入力!$E$10),""))),全国標準卸価格!P680))</f>
        <v/>
      </c>
      <c r="Q680" s="109">
        <f>'6桁'!Q680</f>
        <v>0</v>
      </c>
      <c r="X680" s="4"/>
    </row>
    <row r="681" spans="2:27" ht="30" customHeight="1">
      <c r="B681" s="657" t="s">
        <v>2063</v>
      </c>
      <c r="C681" s="658"/>
      <c r="D681" s="659"/>
      <c r="E681" s="657" t="s">
        <v>1134</v>
      </c>
      <c r="F681" s="658"/>
      <c r="G681" s="659"/>
      <c r="H681" s="184" t="str">
        <f>IF(全国標準卸価格!H681="","",IF(ISNUMBER(全国標準卸価格!H681),IF(入力!$C$11=1,ROUNDDOWN(全国標準卸価格!H681*地区別掛け率!H681%,-入力!$C$10),IF(入力!$C$11=2,ROUNDUP(全国標準卸価格!H681*地区別掛け率!H681%,-入力!$C$10),IF(入力!$C$11=3,ROUND(全国標準卸価格!H681*地区別掛け率!H681%,-入力!$C$10),""))),全国標準卸価格!H681))</f>
        <v/>
      </c>
      <c r="I681" s="99">
        <f>'6桁'!I681</f>
        <v>0</v>
      </c>
      <c r="J681" s="184">
        <f>IF(全国標準卸価格!J681="","",IF(ISNUMBER(全国標準卸価格!J681),IF(入力!$C$11=1,ROUNDDOWN(全国標準卸価格!J681*地区別掛け率!J681%,-入力!$C$10),IF(入力!$C$11=2,ROUNDUP(全国標準卸価格!J681*地区別掛け率!J681%,-入力!$C$10),IF(入力!$C$11=3,ROUND(全国標準卸価格!J681*地区別掛け率!J681%,-入力!$C$10),""))),全国標準卸価格!J681))</f>
        <v>29500</v>
      </c>
      <c r="K681" s="99" t="str">
        <f>'6桁'!K681</f>
        <v>Q
OWL ﾅﾛｰ</v>
      </c>
      <c r="L681" s="111" t="str">
        <f>IF(全国標準卸価格!L681="","",IF(ISNUMBER(全国標準卸価格!L681),IF(入力!$C$11=1,ROUNDDOWN(全国標準卸価格!L681*地区別掛け率!L681%,-入力!$C$10),IF(入力!$C$11=2,ROUNDUP(全国標準卸価格!L681*地区別掛け率!L681%,-入力!$C$10),IF(入力!$C$11=3,ROUND(全国標準卸価格!L681*地区別掛け率!L681%,-入力!$C$10),""))),全国標準卸価格!L681))</f>
        <v/>
      </c>
      <c r="M681" s="99">
        <f>'6桁'!M681</f>
        <v>0</v>
      </c>
      <c r="N681" s="482" t="str">
        <f>IF(全国標準卸価格!N681="","",IF(ISNUMBER(全国標準卸価格!N681),IF(入力!$E$11=1,ROUNDDOWN(全国標準卸価格!N681*地区別掛け率!N681%,-入力!$E$10),IF(入力!$E$11=2,ROUNDUP(全国標準卸価格!N681*地区別掛け率!N681%,-入力!$E$10),IF(入力!$E$11=3,ROUND(全国標準卸価格!N681*地区別掛け率!N681%,-入力!$E$10),""))),全国標準卸価格!N681))</f>
        <v/>
      </c>
      <c r="O681" s="112">
        <f>'6桁'!O681</f>
        <v>0</v>
      </c>
      <c r="P681" s="482" t="str">
        <f>IF(全国標準卸価格!P681="","",IF(ISNUMBER(全国標準卸価格!P681),IF(入力!$E$11=1,ROUNDDOWN(全国標準卸価格!P681*地区別掛け率!P681%,-入力!$E$10),IF(入力!$E$11=2,ROUNDUP(全国標準卸価格!P681*地区別掛け率!P681%,-入力!$E$10),IF(入力!$E$11=3,ROUND(全国標準卸価格!P681*地区別掛け率!P681%,-入力!$E$10),""))),全国標準卸価格!P681))</f>
        <v/>
      </c>
      <c r="Q681" s="113">
        <f>'6桁'!Q681</f>
        <v>0</v>
      </c>
      <c r="X681" s="4"/>
    </row>
    <row r="682" spans="2:27" ht="30" customHeight="1">
      <c r="B682" s="660" t="s">
        <v>2064</v>
      </c>
      <c r="C682" s="661"/>
      <c r="D682" s="662"/>
      <c r="E682" s="660" t="s">
        <v>1135</v>
      </c>
      <c r="F682" s="661"/>
      <c r="G682" s="662"/>
      <c r="H682" s="194" t="str">
        <f>IF(全国標準卸価格!H682="","",IF(ISNUMBER(全国標準卸価格!H682),IF(入力!$C$11=1,ROUNDDOWN(全国標準卸価格!H682*地区別掛け率!H682%,-入力!$C$10),IF(入力!$C$11=2,ROUNDUP(全国標準卸価格!H682*地区別掛け率!H682%,-入力!$C$10),IF(入力!$C$11=3,ROUND(全国標準卸価格!H682*地区別掛け率!H682%,-入力!$C$10),""))),全国標準卸価格!H682))</f>
        <v/>
      </c>
      <c r="I682" s="360">
        <f>'6桁'!I682</f>
        <v>0</v>
      </c>
      <c r="J682" s="194" t="str">
        <f>IF(全国標準卸価格!J682="","",IF(ISNUMBER(全国標準卸価格!J682),IF(入力!$C$11=1,ROUNDDOWN(全国標準卸価格!J682*地区別掛け率!J682%,-入力!$C$10),IF(入力!$C$11=2,ROUNDUP(全国標準卸価格!J682*地区別掛け率!J682%,-入力!$C$10),IF(入力!$C$11=3,ROUND(全国標準卸価格!J682*地区別掛け率!J682%,-入力!$C$10),""))),全国標準卸価格!J682))</f>
        <v/>
      </c>
      <c r="K682" s="360">
        <f>'6桁'!K682</f>
        <v>0</v>
      </c>
      <c r="L682" s="94" t="str">
        <f>IF(全国標準卸価格!L682="","",IF(ISNUMBER(全国標準卸価格!L682),IF(入力!$C$11=1,ROUNDDOWN(全国標準卸価格!L682*地区別掛け率!L682%,-入力!$C$10),IF(入力!$C$11=2,ROUNDUP(全国標準卸価格!L682*地区別掛け率!L682%,-入力!$C$10),IF(入力!$C$11=3,ROUND(全国標準卸価格!L682*地区別掛け率!L682%,-入力!$C$10),""))),全国標準卸価格!L682))</f>
        <v/>
      </c>
      <c r="M682" s="360">
        <f>'6桁'!M682</f>
        <v>0</v>
      </c>
      <c r="N682" s="478" t="str">
        <f>IF(全国標準卸価格!N682="","",IF(ISNUMBER(全国標準卸価格!N682),IF(入力!$E$11=1,ROUNDDOWN(全国標準卸価格!N682*地区別掛け率!N682%,-入力!$E$10),IF(入力!$E$11=2,ROUNDUP(全国標準卸価格!N682*地区別掛け率!N682%,-入力!$E$10),IF(入力!$E$11=3,ROUND(全国標準卸価格!N682*地区別掛け率!N682%,-入力!$E$10),""))),全国標準卸価格!N682))</f>
        <v>卸価格設定なし</v>
      </c>
      <c r="O682" s="116" t="str">
        <f>'6桁'!O682</f>
        <v>Q</v>
      </c>
      <c r="P682" s="478" t="str">
        <f>IF(全国標準卸価格!P682="","",IF(ISNUMBER(全国標準卸価格!P682),IF(入力!$E$11=1,ROUNDDOWN(全国標準卸価格!P682*地区別掛け率!P682%,-入力!$E$10),IF(入力!$E$11=2,ROUNDUP(全国標準卸価格!P682*地区別掛け率!P682%,-入力!$E$10),IF(入力!$E$11=3,ROUND(全国標準卸価格!P682*地区別掛け率!P682%,-入力!$E$10),""))),全国標準卸価格!P682))</f>
        <v>卸価格設定なし</v>
      </c>
      <c r="Q682" s="288" t="str">
        <f>'6桁'!Q682</f>
        <v>R</v>
      </c>
      <c r="X682" s="4"/>
    </row>
    <row r="683" spans="2:27" ht="30" customHeight="1">
      <c r="B683" s="657" t="s">
        <v>2065</v>
      </c>
      <c r="C683" s="658"/>
      <c r="D683" s="659"/>
      <c r="E683" s="663" t="s">
        <v>2067</v>
      </c>
      <c r="F683" s="658"/>
      <c r="G683" s="659"/>
      <c r="H683" s="184" t="str">
        <f>IF(全国標準卸価格!H683="","",IF(ISNUMBER(全国標準卸価格!H683),IF(入力!$C$11=1,ROUNDDOWN(全国標準卸価格!H683*地区別掛け率!H683%,-入力!$C$10),IF(入力!$C$11=2,ROUNDUP(全国標準卸価格!H683*地区別掛け率!H683%,-入力!$C$10),IF(入力!$C$11=3,ROUND(全国標準卸価格!H683*地区別掛け率!H683%,-入力!$C$10),""))),全国標準卸価格!H683))</f>
        <v/>
      </c>
      <c r="I683" s="99">
        <f>'6桁'!I683</f>
        <v>0</v>
      </c>
      <c r="J683" s="184" t="str">
        <f>IF(全国標準卸価格!J683="","",IF(ISNUMBER(全国標準卸価格!J683),IF(入力!$C$11=1,ROUNDDOWN(全国標準卸価格!J683*地区別掛け率!J683%,-入力!$C$10),IF(入力!$C$11=2,ROUNDUP(全国標準卸価格!J683*地区別掛け率!J683%,-入力!$C$10),IF(入力!$C$11=3,ROUND(全国標準卸価格!J683*地区別掛け率!J683%,-入力!$C$10),""))),全国標準卸価格!J683))</f>
        <v/>
      </c>
      <c r="K683" s="99">
        <f>'6桁'!K683</f>
        <v>0</v>
      </c>
      <c r="L683" s="111" t="str">
        <f>IF(全国標準卸価格!L683="","",IF(ISNUMBER(全国標準卸価格!L683),IF(入力!$C$11=1,ROUNDDOWN(全国標準卸価格!L683*地区別掛け率!L683%,-入力!$C$10),IF(入力!$C$11=2,ROUNDUP(全国標準卸価格!L683*地区別掛け率!L683%,-入力!$C$10),IF(入力!$C$11=3,ROUND(全国標準卸価格!L683*地区別掛け率!L683%,-入力!$C$10),""))),全国標準卸価格!L683))</f>
        <v/>
      </c>
      <c r="M683" s="99">
        <f>'6桁'!M683</f>
        <v>0</v>
      </c>
      <c r="N683" s="482" t="str">
        <f>IF(全国標準卸価格!N683="","",IF(ISNUMBER(全国標準卸価格!N683),IF(入力!$E$11=1,ROUNDDOWN(全国標準卸価格!N683*地区別掛け率!N683%,-入力!$E$10),IF(入力!$E$11=2,ROUNDUP(全国標準卸価格!N683*地区別掛け率!N683%,-入力!$E$10),IF(入力!$E$11=3,ROUND(全国標準卸価格!N683*地区別掛け率!N683%,-入力!$E$10),""))),全国標準卸価格!N683))</f>
        <v>卸価格設定なし</v>
      </c>
      <c r="O683" s="112" t="str">
        <f>'6桁'!O683</f>
        <v>Q</v>
      </c>
      <c r="P683" s="482" t="str">
        <f>IF(全国標準卸価格!P683="","",IF(ISNUMBER(全国標準卸価格!P683),IF(入力!$E$11=1,ROUNDDOWN(全国標準卸価格!P683*地区別掛け率!P683%,-入力!$E$10),IF(入力!$E$11=2,ROUNDUP(全国標準卸価格!P683*地区別掛け率!P683%,-入力!$E$10),IF(入力!$E$11=3,ROUND(全国標準卸価格!P683*地区別掛け率!P683%,-入力!$E$10),""))),全国標準卸価格!P683))</f>
        <v>卸価格設定なし</v>
      </c>
      <c r="Q683" s="113" t="str">
        <f>'6桁'!Q683</f>
        <v>Q</v>
      </c>
      <c r="X683" s="4"/>
    </row>
    <row r="684" spans="2:27" ht="30" customHeight="1" thickBot="1">
      <c r="B684" s="665" t="s">
        <v>2066</v>
      </c>
      <c r="C684" s="666"/>
      <c r="D684" s="667"/>
      <c r="E684" s="665" t="s">
        <v>1136</v>
      </c>
      <c r="F684" s="666"/>
      <c r="G684" s="667"/>
      <c r="H684" s="197" t="str">
        <f>IF(全国標準卸価格!H684="","",IF(ISNUMBER(全国標準卸価格!H684),IF(入力!$C$11=1,ROUNDDOWN(全国標準卸価格!H684*地区別掛け率!H684%,-入力!$C$10),IF(入力!$C$11=2,ROUNDUP(全国標準卸価格!H684*地区別掛け率!H684%,-入力!$C$10),IF(入力!$C$11=3,ROUND(全国標準卸価格!H684*地区別掛け率!H684%,-入力!$C$10),""))),全国標準卸価格!H684))</f>
        <v/>
      </c>
      <c r="I684" s="196">
        <f>'6桁'!I684</f>
        <v>0</v>
      </c>
      <c r="J684" s="197" t="str">
        <f>IF(全国標準卸価格!J684="","",IF(ISNUMBER(全国標準卸価格!J684),IF(入力!$C$11=1,ROUNDDOWN(全国標準卸価格!J684*地区別掛け率!J684%,-入力!$C$10),IF(入力!$C$11=2,ROUNDUP(全国標準卸価格!J684*地区別掛け率!J684%,-入力!$C$10),IF(入力!$C$11=3,ROUND(全国標準卸価格!J684*地区別掛け率!J684%,-入力!$C$10),""))),全国標準卸価格!J684))</f>
        <v/>
      </c>
      <c r="K684" s="196">
        <f>'6桁'!K684</f>
        <v>0</v>
      </c>
      <c r="L684" s="195" t="str">
        <f>IF(全国標準卸価格!L684="","",IF(ISNUMBER(全国標準卸価格!L684),IF(入力!$C$11=1,ROUNDDOWN(全国標準卸価格!L684*地区別掛け率!L684%,-入力!$C$10),IF(入力!$C$11=2,ROUNDUP(全国標準卸価格!L684*地区別掛け率!L684%,-入力!$C$10),IF(入力!$C$11=3,ROUND(全国標準卸価格!L684*地区別掛け率!L684%,-入力!$C$10),""))),全国標準卸価格!L684))</f>
        <v/>
      </c>
      <c r="M684" s="196">
        <f>'6桁'!M684</f>
        <v>0</v>
      </c>
      <c r="N684" s="483" t="str">
        <f>IF(全国標準卸価格!N684="","",IF(ISNUMBER(全国標準卸価格!N684),IF(入力!$E$11=1,ROUNDDOWN(全国標準卸価格!N684*地区別掛け率!N684%,-入力!$E$10),IF(入力!$E$11=2,ROUNDUP(全国標準卸価格!N684*地区別掛け率!N684%,-入力!$E$10),IF(入力!$E$11=3,ROUND(全国標準卸価格!N684*地区別掛け率!N684%,-入力!$E$10),""))),全国標準卸価格!N684))</f>
        <v/>
      </c>
      <c r="O684" s="198">
        <f>'6桁'!O684</f>
        <v>0</v>
      </c>
      <c r="P684" s="483" t="str">
        <f>IF(全国標準卸価格!P684="","",IF(ISNUMBER(全国標準卸価格!P684),IF(入力!$E$11=1,ROUNDDOWN(全国標準卸価格!P684*地区別掛け率!P684%,-入力!$E$10),IF(入力!$E$11=2,ROUNDUP(全国標準卸価格!P684*地区別掛け率!P684%,-入力!$E$10),IF(入力!$E$11=3,ROUND(全国標準卸価格!P684*地区別掛け率!P684%,-入力!$E$10),""))),全国標準卸価格!P684))</f>
        <v>卸価格設定なし</v>
      </c>
      <c r="Q684" s="395" t="str">
        <f>'6桁'!Q684</f>
        <v>Q</v>
      </c>
      <c r="X684" s="4"/>
    </row>
    <row r="685" spans="2:27" ht="57.75" customHeight="1">
      <c r="B685" s="546" t="s">
        <v>2040</v>
      </c>
      <c r="C685" s="546"/>
      <c r="D685" s="546"/>
      <c r="E685" s="546"/>
      <c r="F685" s="546"/>
      <c r="G685" s="546"/>
      <c r="H685" s="546"/>
      <c r="I685" s="546"/>
      <c r="J685" s="546"/>
      <c r="K685" s="546"/>
      <c r="L685" s="546"/>
      <c r="M685" s="546"/>
      <c r="N685" s="546"/>
      <c r="O685" s="546"/>
      <c r="P685" s="546"/>
      <c r="Q685" s="546"/>
      <c r="R685" s="546"/>
      <c r="S685" s="546"/>
      <c r="T685" s="546"/>
      <c r="U685" s="546"/>
      <c r="V685" s="546"/>
      <c r="W685" s="546"/>
      <c r="X685" s="546"/>
      <c r="Y685" s="546"/>
    </row>
    <row r="687" spans="2:27" ht="14.25" customHeight="1" thickBot="1"/>
    <row r="688" spans="2:27" ht="25.5" customHeight="1" thickTop="1" thickBot="1">
      <c r="B688" s="518" t="s">
        <v>36</v>
      </c>
      <c r="C688" s="519"/>
      <c r="D688" s="519"/>
      <c r="E688" s="519"/>
      <c r="F688" s="519"/>
      <c r="G688" s="519"/>
      <c r="H688" s="519"/>
      <c r="I688" s="519"/>
      <c r="J688" s="519"/>
      <c r="K688" s="519"/>
      <c r="L688" s="519"/>
      <c r="M688" s="519"/>
      <c r="N688" s="519"/>
      <c r="O688" s="519"/>
      <c r="P688" s="519"/>
      <c r="Q688" s="519"/>
      <c r="R688" s="519"/>
      <c r="S688" s="519"/>
      <c r="T688" s="519"/>
      <c r="U688" s="519"/>
      <c r="V688" s="519"/>
      <c r="W688" s="519"/>
      <c r="X688" s="519"/>
      <c r="Y688" s="519"/>
      <c r="Z688" s="519"/>
      <c r="AA688" s="520"/>
    </row>
    <row r="689" spans="2:24" ht="20.25" customHeight="1" thickTop="1" thickBot="1">
      <c r="C689" s="40"/>
      <c r="D689" s="40"/>
      <c r="E689" s="40"/>
      <c r="F689" s="79"/>
      <c r="H689" s="79"/>
      <c r="K689" s="52"/>
      <c r="M689" s="52"/>
      <c r="Q689" s="52"/>
    </row>
    <row r="690" spans="2:24" ht="20.100000000000001" customHeight="1" thickBot="1">
      <c r="B690" s="521" t="s">
        <v>452</v>
      </c>
      <c r="C690" s="534" t="s">
        <v>524</v>
      </c>
      <c r="D690" s="637"/>
      <c r="E690" s="535"/>
      <c r="F690" s="531" t="s">
        <v>453</v>
      </c>
      <c r="G690" s="532"/>
      <c r="H690" s="532"/>
      <c r="I690" s="532"/>
      <c r="J690" s="532"/>
      <c r="K690" s="532"/>
      <c r="L690" s="532"/>
      <c r="M690" s="532"/>
      <c r="N690" s="532"/>
      <c r="O690" s="532"/>
      <c r="P690" s="532"/>
      <c r="Q690" s="533"/>
      <c r="V690" s="4"/>
      <c r="X690" s="4"/>
    </row>
    <row r="691" spans="2:24" ht="39.950000000000003" customHeight="1">
      <c r="B691" s="522"/>
      <c r="C691" s="536"/>
      <c r="D691" s="547"/>
      <c r="E691" s="537"/>
      <c r="F691" s="683" t="s">
        <v>824</v>
      </c>
      <c r="G691" s="684"/>
      <c r="H691" s="683" t="s">
        <v>826</v>
      </c>
      <c r="I691" s="684"/>
      <c r="J691" s="685" t="s">
        <v>827</v>
      </c>
      <c r="K691" s="684"/>
      <c r="L691" s="685" t="s">
        <v>828</v>
      </c>
      <c r="M691" s="686"/>
      <c r="N691" s="683" t="s">
        <v>1998</v>
      </c>
      <c r="O691" s="684"/>
      <c r="P691" s="686" t="s">
        <v>2118</v>
      </c>
      <c r="Q691" s="684"/>
      <c r="V691" s="4"/>
      <c r="X691" s="4"/>
    </row>
    <row r="692" spans="2:24" ht="20.100000000000001" customHeight="1" thickBot="1">
      <c r="B692" s="523"/>
      <c r="C692" s="538"/>
      <c r="D692" s="618"/>
      <c r="E692" s="539"/>
      <c r="F692" s="514" t="s">
        <v>825</v>
      </c>
      <c r="G692" s="515"/>
      <c r="H692" s="514" t="s">
        <v>825</v>
      </c>
      <c r="I692" s="515"/>
      <c r="J692" s="514" t="s">
        <v>825</v>
      </c>
      <c r="K692" s="515"/>
      <c r="L692" s="514" t="s">
        <v>825</v>
      </c>
      <c r="M692" s="555"/>
      <c r="N692" s="514" t="s">
        <v>793</v>
      </c>
      <c r="O692" s="515"/>
      <c r="P692" s="555" t="s">
        <v>825</v>
      </c>
      <c r="Q692" s="515"/>
      <c r="V692" s="4"/>
      <c r="X692" s="4"/>
    </row>
    <row r="693" spans="2:24" ht="30" customHeight="1">
      <c r="B693" s="687">
        <v>17</v>
      </c>
      <c r="C693" s="680" t="s">
        <v>2074</v>
      </c>
      <c r="D693" s="681"/>
      <c r="E693" s="682"/>
      <c r="F693" s="93" t="str">
        <f>IF(全国標準卸価格!F693="","",IF(ISNUMBER(全国標準卸価格!F693),IF(入力!$C$11=1,ROUNDDOWN(全国標準卸価格!F693*地区別掛け率!F693%,-入力!$C$10),IF(入力!$C$11=2,ROUNDUP(全国標準卸価格!F693*地区別掛け率!F693%,-入力!$C$10),IF(入力!$C$11=3,ROUND(全国標準卸価格!F693*地区別掛け率!F693%,-入力!$C$10),""))),全国標準卸価格!F693))</f>
        <v/>
      </c>
      <c r="G693" s="92">
        <f>'6桁'!G693</f>
        <v>0</v>
      </c>
      <c r="H693" s="93" t="str">
        <f>IF(全国標準卸価格!H693="","",IF(ISNUMBER(全国標準卸価格!H693),IF(入力!$C$11=1,ROUNDDOWN(全国標準卸価格!H693*地区別掛け率!H693%,-入力!$C$10),IF(入力!$C$11=2,ROUNDUP(全国標準卸価格!H693*地区別掛け率!H693%,-入力!$C$10),IF(入力!$C$11=3,ROUND(全国標準卸価格!H693*地区別掛け率!H693%,-入力!$C$10),""))),全国標準卸価格!H693))</f>
        <v/>
      </c>
      <c r="I693" s="92">
        <f>'6桁'!I693</f>
        <v>0</v>
      </c>
      <c r="J693" s="93" t="str">
        <f>IF(全国標準卸価格!J693="","",IF(ISNUMBER(全国標準卸価格!J693),IF(入力!$C$11=1,ROUNDDOWN(全国標準卸価格!J693*地区別掛け率!J693%,-入力!$C$10),IF(入力!$C$11=2,ROUNDUP(全国標準卸価格!J693*地区別掛け率!J693%,-入力!$C$10),IF(入力!$C$11=3,ROUND(全国標準卸価格!J693*地区別掛け率!J693%,-入力!$C$10),""))),全国標準卸価格!J693))</f>
        <v/>
      </c>
      <c r="K693" s="92">
        <f>'6桁'!K693</f>
        <v>0</v>
      </c>
      <c r="L693" s="93">
        <f>IF(全国標準卸価格!L693="","",IF(ISNUMBER(全国標準卸価格!L693),IF(入力!$C$11=1,ROUNDDOWN(全国標準卸価格!L693*地区別掛け率!L693%,-入力!$C$10),IF(入力!$C$11=2,ROUNDUP(全国標準卸価格!L693*地区別掛け率!L693%,-入力!$C$10),IF(入力!$C$11=3,ROUND(全国標準卸価格!L693*地区別掛け率!L693%,-入力!$C$10),""))),全国標準卸価格!L693))</f>
        <v>35000</v>
      </c>
      <c r="M693" s="92" t="str">
        <f>'6桁'!M693</f>
        <v>※
RBL</v>
      </c>
      <c r="N693" s="93" t="str">
        <f>IF(全国標準卸価格!N693="","",IF(ISNUMBER(全国標準卸価格!N693),IF(入力!$C$11=1,ROUNDDOWN(全国標準卸価格!N693*地区別掛け率!N693%,-入力!$C$10),IF(入力!$C$11=2,ROUNDUP(全国標準卸価格!N693*地区別掛け率!N693%,-入力!$C$10),IF(入力!$C$11=3,ROUND(全国標準卸価格!N693*地区別掛け率!N693%,-入力!$C$10),""))),全国標準卸価格!N693))</f>
        <v/>
      </c>
      <c r="O693" s="92">
        <f>'6桁'!O693</f>
        <v>0</v>
      </c>
      <c r="P693" s="202" t="str">
        <f>IF(全国標準卸価格!P693="","",IF(ISNUMBER(全国標準卸価格!P693),IF(入力!$C$11=1,ROUNDDOWN(全国標準卸価格!P693*地区別掛け率!P693%,-入力!$C$10),IF(入力!$C$11=2,ROUNDUP(全国標準卸価格!P693*地区別掛け率!P693%,-入力!$C$10),IF(入力!$C$11=3,ROUND(全国標準卸価格!P693*地区別掛け率!P693%,-入力!$C$10),""))),全国標準卸価格!P693))</f>
        <v/>
      </c>
      <c r="Q693" s="325">
        <f>'6桁'!Q693</f>
        <v>0</v>
      </c>
      <c r="V693" s="4"/>
      <c r="X693" s="4"/>
    </row>
    <row r="694" spans="2:24" ht="30" customHeight="1">
      <c r="B694" s="670"/>
      <c r="C694" s="677" t="s">
        <v>2075</v>
      </c>
      <c r="D694" s="678"/>
      <c r="E694" s="679"/>
      <c r="F694" s="100" t="str">
        <f>IF(全国標準卸価格!F694="","",IF(ISNUMBER(全国標準卸価格!F694),IF(入力!$C$11=1,ROUNDDOWN(全国標準卸価格!F694*地区別掛け率!F694%,-入力!$C$10),IF(入力!$C$11=2,ROUNDUP(全国標準卸価格!F694*地区別掛け率!F694%,-入力!$C$10),IF(入力!$C$11=3,ROUND(全国標準卸価格!F694*地区別掛け率!F694%,-入力!$C$10),""))),全国標準卸価格!F694))</f>
        <v/>
      </c>
      <c r="G694" s="98">
        <f>'6桁'!G694</f>
        <v>0</v>
      </c>
      <c r="H694" s="100" t="str">
        <f>IF(全国標準卸価格!H694="","",IF(ISNUMBER(全国標準卸価格!H694),IF(入力!$C$11=1,ROUNDDOWN(全国標準卸価格!H694*地区別掛け率!H694%,-入力!$C$10),IF(入力!$C$11=2,ROUNDUP(全国標準卸価格!H694*地区別掛け率!H694%,-入力!$C$10),IF(入力!$C$11=3,ROUND(全国標準卸価格!H694*地区別掛け率!H694%,-入力!$C$10),""))),全国標準卸価格!H694))</f>
        <v/>
      </c>
      <c r="I694" s="98">
        <f>'6桁'!I694</f>
        <v>0</v>
      </c>
      <c r="J694" s="100" t="str">
        <f>IF(全国標準卸価格!J694="","",IF(ISNUMBER(全国標準卸価格!J694),IF(入力!$C$11=1,ROUNDDOWN(全国標準卸価格!J694*地区別掛け率!J694%,-入力!$C$10),IF(入力!$C$11=2,ROUNDUP(全国標準卸価格!J694*地区別掛け率!J694%,-入力!$C$10),IF(入力!$C$11=3,ROUND(全国標準卸価格!J694*地区別掛け率!J694%,-入力!$C$10),""))),全国標準卸価格!J694))</f>
        <v/>
      </c>
      <c r="K694" s="98">
        <f>'6桁'!K694</f>
        <v>0</v>
      </c>
      <c r="L694" s="100" t="str">
        <f>IF(全国標準卸価格!L694="","",IF(ISNUMBER(全国標準卸価格!L694),IF(入力!$C$11=1,ROUNDDOWN(全国標準卸価格!L694*地区別掛け率!L694%,-入力!$C$10),IF(入力!$C$11=2,ROUNDUP(全国標準卸価格!L694*地区別掛け率!L694%,-入力!$C$10),IF(入力!$C$11=3,ROUND(全国標準卸価格!L694*地区別掛け率!L694%,-入力!$C$10),""))),全国標準卸価格!L694))</f>
        <v/>
      </c>
      <c r="M694" s="98">
        <f>'6桁'!M694</f>
        <v>0</v>
      </c>
      <c r="N694" s="100" t="str">
        <f>IF(全国標準卸価格!N694="","",IF(ISNUMBER(全国標準卸価格!N694),IF(入力!$C$11=1,ROUNDDOWN(全国標準卸価格!N694*地区別掛け率!N694%,-入力!$C$10),IF(入力!$C$11=2,ROUNDUP(全国標準卸価格!N694*地区別掛け率!N694%,-入力!$C$10),IF(入力!$C$11=3,ROUND(全国標準卸価格!N694*地区別掛け率!N694%,-入力!$C$10),""))),全国標準卸価格!N694))</f>
        <v/>
      </c>
      <c r="O694" s="98">
        <f>'6桁'!O694</f>
        <v>0</v>
      </c>
      <c r="P694" s="471" t="str">
        <f>IF(全国標準卸価格!P694="","",IF(ISNUMBER(全国標準卸価格!P694),IF(入力!$C$11=1,ROUNDDOWN(全国標準卸価格!P694*地区別掛け率!P694%,-入力!$C$10),IF(入力!$C$11=2,ROUNDUP(全国標準卸価格!P694*地区別掛け率!P694%,-入力!$C$10),IF(入力!$C$11=3,ROUND(全国標準卸価格!P694*地区別掛け率!P694%,-入力!$C$10),""))),全国標準卸価格!P694))</f>
        <v>卸価格設定なし</v>
      </c>
      <c r="Q694" s="333" t="str">
        <f>'6桁'!Q694</f>
        <v>WL</v>
      </c>
      <c r="V694" s="4"/>
      <c r="X694" s="4"/>
    </row>
    <row r="695" spans="2:24" ht="30" customHeight="1">
      <c r="B695" s="668">
        <v>16</v>
      </c>
      <c r="C695" s="671" t="s">
        <v>2076</v>
      </c>
      <c r="D695" s="672"/>
      <c r="E695" s="673"/>
      <c r="F695" s="289" t="str">
        <f>IF(全国標準卸価格!F695="","",IF(ISNUMBER(全国標準卸価格!F695),IF(入力!$C$11=1,ROUNDDOWN(全国標準卸価格!F695*地区別掛け率!F695%,-入力!$C$10),IF(入力!$C$11=2,ROUNDUP(全国標準卸価格!F695*地区別掛け率!F695%,-入力!$C$10),IF(入力!$C$11=3,ROUND(全国標準卸価格!F695*地区別掛け率!F695%,-入力!$C$10),""))),全国標準卸価格!F695))</f>
        <v/>
      </c>
      <c r="G695" s="237">
        <f>'6桁'!G695</f>
        <v>0</v>
      </c>
      <c r="H695" s="289" t="str">
        <f>IF(全国標準卸価格!H695="","",IF(ISNUMBER(全国標準卸価格!H695),IF(入力!$C$11=1,ROUNDDOWN(全国標準卸価格!H695*地区別掛け率!H695%,-入力!$C$10),IF(入力!$C$11=2,ROUNDUP(全国標準卸価格!H695*地区別掛け率!H695%,-入力!$C$10),IF(入力!$C$11=3,ROUND(全国標準卸価格!H695*地区別掛け率!H695%,-入力!$C$10),""))),全国標準卸価格!H695))</f>
        <v/>
      </c>
      <c r="I695" s="237">
        <f>'6桁'!I695</f>
        <v>0</v>
      </c>
      <c r="J695" s="289" t="str">
        <f>IF(全国標準卸価格!J695="","",IF(ISNUMBER(全国標準卸価格!J695),IF(入力!$C$11=1,ROUNDDOWN(全国標準卸価格!J695*地区別掛け率!J695%,-入力!$C$10),IF(入力!$C$11=2,ROUNDUP(全国標準卸価格!J695*地区別掛け率!J695%,-入力!$C$10),IF(入力!$C$11=3,ROUND(全国標準卸価格!J695*地区別掛け率!J695%,-入力!$C$10),""))),全国標準卸価格!J695))</f>
        <v/>
      </c>
      <c r="K695" s="237">
        <f>'6桁'!K695</f>
        <v>0</v>
      </c>
      <c r="L695" s="289">
        <f>IF(全国標準卸価格!L695="","",IF(ISNUMBER(全国標準卸価格!L695),IF(入力!$C$11=1,ROUNDDOWN(全国標準卸価格!L695*地区別掛け率!L695%,-入力!$C$10),IF(入力!$C$11=2,ROUNDUP(全国標準卸価格!L695*地区別掛け率!L695%,-入力!$C$10),IF(入力!$C$11=3,ROUND(全国標準卸価格!L695*地区別掛け率!L695%,-入力!$C$10),""))),全国標準卸価格!L695))</f>
        <v>32900</v>
      </c>
      <c r="M695" s="237" t="str">
        <f>'6桁'!M695</f>
        <v>※
RBL</v>
      </c>
      <c r="N695" s="289" t="str">
        <f>IF(全国標準卸価格!N695="","",IF(ISNUMBER(全国標準卸価格!N695),IF(入力!$C$11=1,ROUNDDOWN(全国標準卸価格!N695*地区別掛け率!N695%,-入力!$C$10),IF(入力!$C$11=2,ROUNDUP(全国標準卸価格!N695*地区別掛け率!N695%,-入力!$C$10),IF(入力!$C$11=3,ROUND(全国標準卸価格!N695*地区別掛け率!N695%,-入力!$C$10),""))),全国標準卸価格!N695))</f>
        <v/>
      </c>
      <c r="O695" s="237">
        <f>'6桁'!O695</f>
        <v>0</v>
      </c>
      <c r="P695" s="320" t="str">
        <f>IF(全国標準卸価格!P695="","",IF(ISNUMBER(全国標準卸価格!P695),IF(入力!$C$11=1,ROUNDDOWN(全国標準卸価格!P695*地区別掛け率!P695%,-入力!$C$10),IF(入力!$C$11=2,ROUNDUP(全国標準卸価格!P695*地区別掛け率!P695%,-入力!$C$10),IF(入力!$C$11=3,ROUND(全国標準卸価格!P695*地区別掛け率!P695%,-入力!$C$10),""))),全国標準卸価格!P695))</f>
        <v/>
      </c>
      <c r="Q695" s="332">
        <f>'6桁'!Q695</f>
        <v>0</v>
      </c>
      <c r="V695" s="4"/>
      <c r="X695" s="4"/>
    </row>
    <row r="696" spans="2:24" ht="30" customHeight="1">
      <c r="B696" s="669"/>
      <c r="C696" s="674" t="s">
        <v>2077</v>
      </c>
      <c r="D696" s="675"/>
      <c r="E696" s="676"/>
      <c r="F696" s="12" t="str">
        <f>IF(全国標準卸価格!F696="","",IF(ISNUMBER(全国標準卸価格!F696),IF(入力!$C$11=1,ROUNDDOWN(全国標準卸価格!F696*地区別掛け率!F696%,-入力!$C$10),IF(入力!$C$11=2,ROUNDUP(全国標準卸価格!F696*地区別掛け率!F696%,-入力!$C$10),IF(入力!$C$11=3,ROUND(全国標準卸価格!F696*地区別掛け率!F696%,-入力!$C$10),""))),全国標準卸価格!F696))</f>
        <v/>
      </c>
      <c r="G696" s="20">
        <f>'6桁'!G696</f>
        <v>0</v>
      </c>
      <c r="H696" s="12" t="str">
        <f>IF(全国標準卸価格!H696="","",IF(ISNUMBER(全国標準卸価格!H696),IF(入力!$C$11=1,ROUNDDOWN(全国標準卸価格!H696*地区別掛け率!H696%,-入力!$C$10),IF(入力!$C$11=2,ROUNDUP(全国標準卸価格!H696*地区別掛け率!H696%,-入力!$C$10),IF(入力!$C$11=3,ROUND(全国標準卸価格!H696*地区別掛け率!H696%,-入力!$C$10),""))),全国標準卸価格!H696))</f>
        <v/>
      </c>
      <c r="I696" s="20">
        <f>'6桁'!I696</f>
        <v>0</v>
      </c>
      <c r="J696" s="12" t="str">
        <f>IF(全国標準卸価格!J696="","",IF(ISNUMBER(全国標準卸価格!J696),IF(入力!$C$11=1,ROUNDDOWN(全国標準卸価格!J696*地区別掛け率!J696%,-入力!$C$10),IF(入力!$C$11=2,ROUNDUP(全国標準卸価格!J696*地区別掛け率!J696%,-入力!$C$10),IF(入力!$C$11=3,ROUND(全国標準卸価格!J696*地区別掛け率!J696%,-入力!$C$10),""))),全国標準卸価格!J696))</f>
        <v/>
      </c>
      <c r="K696" s="20">
        <f>'6桁'!K696</f>
        <v>0</v>
      </c>
      <c r="L696" s="12" t="str">
        <f>IF(全国標準卸価格!L696="","",IF(ISNUMBER(全国標準卸価格!L696),IF(入力!$C$11=1,ROUNDDOWN(全国標準卸価格!L696*地区別掛け率!L696%,-入力!$C$10),IF(入力!$C$11=2,ROUNDUP(全国標準卸価格!L696*地区別掛け率!L696%,-入力!$C$10),IF(入力!$C$11=3,ROUND(全国標準卸価格!L696*地区別掛け率!L696%,-入力!$C$10),""))),全国標準卸価格!L696))</f>
        <v/>
      </c>
      <c r="M696" s="20">
        <f>'6桁'!M696</f>
        <v>0</v>
      </c>
      <c r="N696" s="472" t="str">
        <f>IF(全国標準卸価格!N696="","",IF(ISNUMBER(全国標準卸価格!N696),IF(入力!$C$11=1,ROUNDDOWN(全国標準卸価格!N696*地区別掛け率!N696%,-入力!$C$10),IF(入力!$C$11=2,ROUNDUP(全国標準卸価格!N696*地区別掛け率!N696%,-入力!$C$10),IF(入力!$C$11=3,ROUND(全国標準卸価格!N696*地区別掛け率!N696%,-入力!$C$10),""))),全国標準卸価格!N696))</f>
        <v>卸価格設定なし</v>
      </c>
      <c r="O696" s="20" t="str">
        <f>'6桁'!O696</f>
        <v>⑧Q
WL</v>
      </c>
      <c r="P696" s="14" t="str">
        <f>IF(全国標準卸価格!P696="","",IF(ISNUMBER(全国標準卸価格!P696),IF(入力!$C$11=1,ROUNDDOWN(全国標準卸価格!P696*地区別掛け率!P696%,-入力!$C$10),IF(入力!$C$11=2,ROUNDUP(全国標準卸価格!P696*地区別掛け率!P696%,-入力!$C$10),IF(入力!$C$11=3,ROUND(全国標準卸価格!P696*地区別掛け率!P696%,-入力!$C$10),""))),全国標準卸価格!P696))</f>
        <v/>
      </c>
      <c r="Q696" s="324">
        <f>'6桁'!Q696</f>
        <v>0</v>
      </c>
      <c r="V696" s="4"/>
      <c r="X696" s="4"/>
    </row>
    <row r="697" spans="2:24" ht="30" customHeight="1">
      <c r="B697" s="670"/>
      <c r="C697" s="677" t="s">
        <v>2078</v>
      </c>
      <c r="D697" s="678"/>
      <c r="E697" s="679"/>
      <c r="F697" s="100" t="str">
        <f>IF(全国標準卸価格!F697="","",IF(ISNUMBER(全国標準卸価格!F697),IF(入力!$C$11=1,ROUNDDOWN(全国標準卸価格!F697*地区別掛け率!F697%,-入力!$C$10),IF(入力!$C$11=2,ROUNDUP(全国標準卸価格!F697*地区別掛け率!F697%,-入力!$C$10),IF(入力!$C$11=3,ROUND(全国標準卸価格!F697*地区別掛け率!F697%,-入力!$C$10),""))),全国標準卸価格!F697))</f>
        <v/>
      </c>
      <c r="G697" s="98">
        <f>'6桁'!G697</f>
        <v>0</v>
      </c>
      <c r="H697" s="100" t="str">
        <f>IF(全国標準卸価格!H697="","",IF(ISNUMBER(全国標準卸価格!H697),IF(入力!$C$11=1,ROUNDDOWN(全国標準卸価格!H697*地区別掛け率!H697%,-入力!$C$10),IF(入力!$C$11=2,ROUNDUP(全国標準卸価格!H697*地区別掛け率!H697%,-入力!$C$10),IF(入力!$C$11=3,ROUND(全国標準卸価格!H697*地区別掛け率!H697%,-入力!$C$10),""))),全国標準卸価格!H697))</f>
        <v/>
      </c>
      <c r="I697" s="98">
        <f>'6桁'!I697</f>
        <v>0</v>
      </c>
      <c r="J697" s="100" t="str">
        <f>IF(全国標準卸価格!J697="","",IF(ISNUMBER(全国標準卸価格!J697),IF(入力!$C$11=1,ROUNDDOWN(全国標準卸価格!J697*地区別掛け率!J697%,-入力!$C$10),IF(入力!$C$11=2,ROUNDUP(全国標準卸価格!J697*地区別掛け率!J697%,-入力!$C$10),IF(入力!$C$11=3,ROUND(全国標準卸価格!J697*地区別掛け率!J697%,-入力!$C$10),""))),全国標準卸価格!J697))</f>
        <v/>
      </c>
      <c r="K697" s="98">
        <f>'6桁'!K697</f>
        <v>0</v>
      </c>
      <c r="L697" s="100" t="str">
        <f>IF(全国標準卸価格!L697="","",IF(ISNUMBER(全国標準卸価格!L697),IF(入力!$C$11=1,ROUNDDOWN(全国標準卸価格!L697*地区別掛け率!L697%,-入力!$C$10),IF(入力!$C$11=2,ROUNDUP(全国標準卸価格!L697*地区別掛け率!L697%,-入力!$C$10),IF(入力!$C$11=3,ROUND(全国標準卸価格!L697*地区別掛け率!L697%,-入力!$C$10),""))),全国標準卸価格!L697))</f>
        <v/>
      </c>
      <c r="M697" s="98">
        <f>'6桁'!M697</f>
        <v>0</v>
      </c>
      <c r="N697" s="100" t="str">
        <f>IF(全国標準卸価格!N697="","",IF(ISNUMBER(全国標準卸価格!N697),IF(入力!$C$11=1,ROUNDDOWN(全国標準卸価格!N697*地区別掛け率!N697%,-入力!$C$10),IF(入力!$C$11=2,ROUNDUP(全国標準卸価格!N697*地区別掛け率!N697%,-入力!$C$10),IF(入力!$C$11=3,ROUND(全国標準卸価格!N697*地区別掛け率!N697%,-入力!$C$10),""))),全国標準卸価格!N697))</f>
        <v/>
      </c>
      <c r="O697" s="98">
        <f>'6桁'!O697</f>
        <v>0</v>
      </c>
      <c r="P697" s="471" t="str">
        <f>IF(全国標準卸価格!P697="","",IF(ISNUMBER(全国標準卸価格!P697),IF(入力!$C$11=1,ROUNDDOWN(全国標準卸価格!P697*地区別掛け率!P697%,-入力!$C$10),IF(入力!$C$11=2,ROUNDUP(全国標準卸価格!P697*地区別掛け率!P697%,-入力!$C$10),IF(入力!$C$11=3,ROUND(全国標準卸価格!P697*地区別掛け率!P697%,-入力!$C$10),""))),全国標準卸価格!P697))</f>
        <v>卸価格設定なし</v>
      </c>
      <c r="Q697" s="333" t="str">
        <f>'6桁'!Q697</f>
        <v>WL</v>
      </c>
      <c r="V697" s="4"/>
      <c r="X697" s="4"/>
    </row>
    <row r="698" spans="2:24" ht="30" customHeight="1">
      <c r="B698" s="668">
        <v>15</v>
      </c>
      <c r="C698" s="671" t="s">
        <v>2079</v>
      </c>
      <c r="D698" s="672"/>
      <c r="E698" s="673"/>
      <c r="F698" s="289">
        <f>IF(全国標準卸価格!F698="","",IF(ISNUMBER(全国標準卸価格!F698),IF(入力!$C$11=1,ROUNDDOWN(全国標準卸価格!F698*地区別掛け率!F698%,-入力!$C$10),IF(入力!$C$11=2,ROUNDUP(全国標準卸価格!F698*地区別掛け率!F698%,-入力!$C$10),IF(入力!$C$11=3,ROUND(全国標準卸価格!F698*地区別掛け率!F698%,-入力!$C$10),""))),全国標準卸価格!F698))</f>
        <v>22100</v>
      </c>
      <c r="G698" s="237">
        <f>'6桁'!G698</f>
        <v>0</v>
      </c>
      <c r="H698" s="289" t="str">
        <f>IF(全国標準卸価格!H698="","",IF(ISNUMBER(全国標準卸価格!H698),IF(入力!$C$11=1,ROUNDDOWN(全国標準卸価格!H698*地区別掛け率!H698%,-入力!$C$10),IF(入力!$C$11=2,ROUNDUP(全国標準卸価格!H698*地区別掛け率!H698%,-入力!$C$10),IF(入力!$C$11=3,ROUND(全国標準卸価格!H698*地区別掛け率!H698%,-入力!$C$10),""))),全国標準卸価格!H698))</f>
        <v/>
      </c>
      <c r="I698" s="237">
        <f>'6桁'!I698</f>
        <v>0</v>
      </c>
      <c r="J698" s="289" t="str">
        <f>IF(全国標準卸価格!J698="","",IF(ISNUMBER(全国標準卸価格!J698),IF(入力!$C$11=1,ROUNDDOWN(全国標準卸価格!J698*地区別掛け率!J698%,-入力!$C$10),IF(入力!$C$11=2,ROUNDUP(全国標準卸価格!J698*地区別掛け率!J698%,-入力!$C$10),IF(入力!$C$11=3,ROUND(全国標準卸価格!J698*地区別掛け率!J698%,-入力!$C$10),""))),全国標準卸価格!J698))</f>
        <v/>
      </c>
      <c r="K698" s="237">
        <f>'6桁'!K698</f>
        <v>0</v>
      </c>
      <c r="L698" s="289" t="str">
        <f>IF(全国標準卸価格!L698="","",IF(ISNUMBER(全国標準卸価格!L698),IF(入力!$C$11=1,ROUNDDOWN(全国標準卸価格!L698*地区別掛け率!L698%,-入力!$C$10),IF(入力!$C$11=2,ROUNDUP(全国標準卸価格!L698*地区別掛け率!L698%,-入力!$C$10),IF(入力!$C$11=3,ROUND(全国標準卸価格!L698*地区別掛け率!L698%,-入力!$C$10),""))),全国標準卸価格!L698))</f>
        <v/>
      </c>
      <c r="M698" s="237">
        <f>'6桁'!M698</f>
        <v>0</v>
      </c>
      <c r="N698" s="289" t="str">
        <f>IF(全国標準卸価格!N698="","",IF(ISNUMBER(全国標準卸価格!N698),IF(入力!$C$11=1,ROUNDDOWN(全国標準卸価格!N698*地区別掛け率!N698%,-入力!$C$10),IF(入力!$C$11=2,ROUNDUP(全国標準卸価格!N698*地区別掛け率!N698%,-入力!$C$10),IF(入力!$C$11=3,ROUND(全国標準卸価格!N698*地区別掛け率!N698%,-入力!$C$10),""))),全国標準卸価格!N698))</f>
        <v/>
      </c>
      <c r="O698" s="237">
        <f>'6桁'!O698</f>
        <v>0</v>
      </c>
      <c r="P698" s="320" t="str">
        <f>IF(全国標準卸価格!P698="","",IF(ISNUMBER(全国標準卸価格!P698),IF(入力!$C$11=1,ROUNDDOWN(全国標準卸価格!P698*地区別掛け率!P698%,-入力!$C$10),IF(入力!$C$11=2,ROUNDUP(全国標準卸価格!P698*地区別掛け率!P698%,-入力!$C$10),IF(入力!$C$11=3,ROUND(全国標準卸価格!P698*地区別掛け率!P698%,-入力!$C$10),""))),全国標準卸価格!P698))</f>
        <v/>
      </c>
      <c r="Q698" s="332">
        <f>'6桁'!Q698</f>
        <v>0</v>
      </c>
      <c r="V698" s="4"/>
      <c r="X698" s="4"/>
    </row>
    <row r="699" spans="2:24" ht="30" customHeight="1">
      <c r="B699" s="669"/>
      <c r="C699" s="674" t="s">
        <v>2080</v>
      </c>
      <c r="D699" s="675"/>
      <c r="E699" s="676"/>
      <c r="F699" s="12">
        <f>IF(全国標準卸価格!F699="","",IF(ISNUMBER(全国標準卸価格!F699),IF(入力!$C$11=1,ROUNDDOWN(全国標準卸価格!F699*地区別掛け率!F699%,-入力!$C$10),IF(入力!$C$11=2,ROUNDUP(全国標準卸価格!F699*地区別掛け率!F699%,-入力!$C$10),IF(入力!$C$11=3,ROUND(全国標準卸価格!F699*地区別掛け率!F699%,-入力!$C$10),""))),全国標準卸価格!F699))</f>
        <v>23100</v>
      </c>
      <c r="G699" s="20">
        <f>'6桁'!G699</f>
        <v>0</v>
      </c>
      <c r="H699" s="12" t="str">
        <f>IF(全国標準卸価格!H699="","",IF(ISNUMBER(全国標準卸価格!H699),IF(入力!$C$11=1,ROUNDDOWN(全国標準卸価格!H699*地区別掛け率!H699%,-入力!$C$10),IF(入力!$C$11=2,ROUNDUP(全国標準卸価格!H699*地区別掛け率!H699%,-入力!$C$10),IF(入力!$C$11=3,ROUND(全国標準卸価格!H699*地区別掛け率!H699%,-入力!$C$10),""))),全国標準卸価格!H699))</f>
        <v/>
      </c>
      <c r="I699" s="20">
        <f>'6桁'!I699</f>
        <v>0</v>
      </c>
      <c r="J699" s="12" t="str">
        <f>IF(全国標準卸価格!J699="","",IF(ISNUMBER(全国標準卸価格!J699),IF(入力!$C$11=1,ROUNDDOWN(全国標準卸価格!J699*地区別掛け率!J699%,-入力!$C$10),IF(入力!$C$11=2,ROUNDUP(全国標準卸価格!J699*地区別掛け率!J699%,-入力!$C$10),IF(入力!$C$11=3,ROUND(全国標準卸価格!J699*地区別掛け率!J699%,-入力!$C$10),""))),全国標準卸価格!J699))</f>
        <v/>
      </c>
      <c r="K699" s="20">
        <f>'6桁'!K699</f>
        <v>0</v>
      </c>
      <c r="L699" s="12" t="str">
        <f>IF(全国標準卸価格!L699="","",IF(ISNUMBER(全国標準卸価格!L699),IF(入力!$C$11=1,ROUNDDOWN(全国標準卸価格!L699*地区別掛け率!L699%,-入力!$C$10),IF(入力!$C$11=2,ROUNDUP(全国標準卸価格!L699*地区別掛け率!L699%,-入力!$C$10),IF(入力!$C$11=3,ROUND(全国標準卸価格!L699*地区別掛け率!L699%,-入力!$C$10),""))),全国標準卸価格!L699))</f>
        <v/>
      </c>
      <c r="M699" s="20">
        <f>'6桁'!M699</f>
        <v>0</v>
      </c>
      <c r="N699" s="12" t="str">
        <f>IF(全国標準卸価格!N699="","",IF(ISNUMBER(全国標準卸価格!N699),IF(入力!$C$11=1,ROUNDDOWN(全国標準卸価格!N699*地区別掛け率!N699%,-入力!$C$10),IF(入力!$C$11=2,ROUNDUP(全国標準卸価格!N699*地区別掛け率!N699%,-入力!$C$10),IF(入力!$C$11=3,ROUND(全国標準卸価格!N699*地区別掛け率!N699%,-入力!$C$10),""))),全国標準卸価格!N699))</f>
        <v/>
      </c>
      <c r="O699" s="20">
        <f>'6桁'!O699</f>
        <v>0</v>
      </c>
      <c r="P699" s="14" t="str">
        <f>IF(全国標準卸価格!P699="","",IF(ISNUMBER(全国標準卸価格!P699),IF(入力!$C$11=1,ROUNDDOWN(全国標準卸価格!P699*地区別掛け率!P699%,-入力!$C$10),IF(入力!$C$11=2,ROUNDUP(全国標準卸価格!P699*地区別掛け率!P699%,-入力!$C$10),IF(入力!$C$11=3,ROUND(全国標準卸価格!P699*地区別掛け率!P699%,-入力!$C$10),""))),全国標準卸価格!P699))</f>
        <v/>
      </c>
      <c r="Q699" s="324">
        <f>'6桁'!Q699</f>
        <v>0</v>
      </c>
      <c r="V699" s="4"/>
      <c r="X699" s="4"/>
    </row>
    <row r="700" spans="2:24" ht="30" customHeight="1">
      <c r="B700" s="669"/>
      <c r="C700" s="674" t="s">
        <v>2081</v>
      </c>
      <c r="D700" s="675"/>
      <c r="E700" s="676"/>
      <c r="F700" s="12">
        <f>IF(全国標準卸価格!F700="","",IF(ISNUMBER(全国標準卸価格!F700),IF(入力!$C$11=1,ROUNDDOWN(全国標準卸価格!F700*地区別掛け率!F700%,-入力!$C$10),IF(入力!$C$11=2,ROUNDUP(全国標準卸価格!F700*地区別掛け率!F700%,-入力!$C$10),IF(入力!$C$11=3,ROUND(全国標準卸価格!F700*地区別掛け率!F700%,-入力!$C$10),""))),全国標準卸価格!F700))</f>
        <v>24500</v>
      </c>
      <c r="G700" s="20">
        <f>'6桁'!G700</f>
        <v>0</v>
      </c>
      <c r="H700" s="12" t="str">
        <f>IF(全国標準卸価格!H700="","",IF(ISNUMBER(全国標準卸価格!H700),IF(入力!$C$11=1,ROUNDDOWN(全国標準卸価格!H700*地区別掛け率!H700%,-入力!$C$10),IF(入力!$C$11=2,ROUNDUP(全国標準卸価格!H700*地区別掛け率!H700%,-入力!$C$10),IF(入力!$C$11=3,ROUND(全国標準卸価格!H700*地区別掛け率!H700%,-入力!$C$10),""))),全国標準卸価格!H700))</f>
        <v/>
      </c>
      <c r="I700" s="20">
        <f>'6桁'!I700</f>
        <v>0</v>
      </c>
      <c r="J700" s="12" t="str">
        <f>IF(全国標準卸価格!J700="","",IF(ISNUMBER(全国標準卸価格!J700),IF(入力!$C$11=1,ROUNDDOWN(全国標準卸価格!J700*地区別掛け率!J700%,-入力!$C$10),IF(入力!$C$11=2,ROUNDUP(全国標準卸価格!J700*地区別掛け率!J700%,-入力!$C$10),IF(入力!$C$11=3,ROUND(全国標準卸価格!J700*地区別掛け率!J700%,-入力!$C$10),""))),全国標準卸価格!J700))</f>
        <v/>
      </c>
      <c r="K700" s="20">
        <f>'6桁'!K700</f>
        <v>0</v>
      </c>
      <c r="L700" s="12" t="str">
        <f>IF(全国標準卸価格!L700="","",IF(ISNUMBER(全国標準卸価格!L700),IF(入力!$C$11=1,ROUNDDOWN(全国標準卸価格!L700*地区別掛け率!L700%,-入力!$C$10),IF(入力!$C$11=2,ROUNDUP(全国標準卸価格!L700*地区別掛け率!L700%,-入力!$C$10),IF(入力!$C$11=3,ROUND(全国標準卸価格!L700*地区別掛け率!L700%,-入力!$C$10),""))),全国標準卸価格!L700))</f>
        <v/>
      </c>
      <c r="M700" s="20">
        <f>'6桁'!M700</f>
        <v>0</v>
      </c>
      <c r="N700" s="12" t="str">
        <f>IF(全国標準卸価格!N700="","",IF(ISNUMBER(全国標準卸価格!N700),IF(入力!$C$11=1,ROUNDDOWN(全国標準卸価格!N700*地区別掛け率!N700%,-入力!$C$10),IF(入力!$C$11=2,ROUNDUP(全国標準卸価格!N700*地区別掛け率!N700%,-入力!$C$10),IF(入力!$C$11=3,ROUND(全国標準卸価格!N700*地区別掛け率!N700%,-入力!$C$10),""))),全国標準卸価格!N700))</f>
        <v/>
      </c>
      <c r="O700" s="20">
        <f>'6桁'!O700</f>
        <v>0</v>
      </c>
      <c r="P700" s="14" t="str">
        <f>IF(全国標準卸価格!P700="","",IF(ISNUMBER(全国標準卸価格!P700),IF(入力!$C$11=1,ROUNDDOWN(全国標準卸価格!P700*地区別掛け率!P700%,-入力!$C$10),IF(入力!$C$11=2,ROUNDUP(全国標準卸価格!P700*地区別掛け率!P700%,-入力!$C$10),IF(入力!$C$11=3,ROUND(全国標準卸価格!P700*地区別掛け率!P700%,-入力!$C$10),""))),全国標準卸価格!P700))</f>
        <v/>
      </c>
      <c r="Q700" s="324">
        <f>'6桁'!Q700</f>
        <v>0</v>
      </c>
      <c r="V700" s="4"/>
      <c r="X700" s="4"/>
    </row>
    <row r="701" spans="2:24" ht="30" customHeight="1">
      <c r="B701" s="669"/>
      <c r="C701" s="674" t="s">
        <v>2082</v>
      </c>
      <c r="D701" s="675"/>
      <c r="E701" s="676"/>
      <c r="F701" s="12">
        <f>IF(全国標準卸価格!F701="","",IF(ISNUMBER(全国標準卸価格!F701),IF(入力!$C$11=1,ROUNDDOWN(全国標準卸価格!F701*地区別掛け率!F701%,-入力!$C$10),IF(入力!$C$11=2,ROUNDUP(全国標準卸価格!F701*地区別掛け率!F701%,-入力!$C$10),IF(入力!$C$11=3,ROUND(全国標準卸価格!F701*地区別掛け率!F701%,-入力!$C$10),""))),全国標準卸価格!F701))</f>
        <v>23100</v>
      </c>
      <c r="G701" s="20">
        <f>'6桁'!G701</f>
        <v>0</v>
      </c>
      <c r="H701" s="12" t="str">
        <f>IF(全国標準卸価格!H701="","",IF(ISNUMBER(全国標準卸価格!H701),IF(入力!$C$11=1,ROUNDDOWN(全国標準卸価格!H701*地区別掛け率!H701%,-入力!$C$10),IF(入力!$C$11=2,ROUNDUP(全国標準卸価格!H701*地区別掛け率!H701%,-入力!$C$10),IF(入力!$C$11=3,ROUND(全国標準卸価格!H701*地区別掛け率!H701%,-入力!$C$10),""))),全国標準卸価格!H701))</f>
        <v/>
      </c>
      <c r="I701" s="20">
        <f>'6桁'!I701</f>
        <v>0</v>
      </c>
      <c r="J701" s="12" t="str">
        <f>IF(全国標準卸価格!J701="","",IF(ISNUMBER(全国標準卸価格!J701),IF(入力!$C$11=1,ROUNDDOWN(全国標準卸価格!J701*地区別掛け率!J701%,-入力!$C$10),IF(入力!$C$11=2,ROUNDUP(全国標準卸価格!J701*地区別掛け率!J701%,-入力!$C$10),IF(入力!$C$11=3,ROUND(全国標準卸価格!J701*地区別掛け率!J701%,-入力!$C$10),""))),全国標準卸価格!J701))</f>
        <v/>
      </c>
      <c r="K701" s="20">
        <f>'6桁'!K701</f>
        <v>0</v>
      </c>
      <c r="L701" s="12" t="str">
        <f>IF(全国標準卸価格!L701="","",IF(ISNUMBER(全国標準卸価格!L701),IF(入力!$C$11=1,ROUNDDOWN(全国標準卸価格!L701*地区別掛け率!L701%,-入力!$C$10),IF(入力!$C$11=2,ROUNDUP(全国標準卸価格!L701*地区別掛け率!L701%,-入力!$C$10),IF(入力!$C$11=3,ROUND(全国標準卸価格!L701*地区別掛け率!L701%,-入力!$C$10),""))),全国標準卸価格!L701))</f>
        <v/>
      </c>
      <c r="M701" s="20">
        <f>'6桁'!M701</f>
        <v>0</v>
      </c>
      <c r="N701" s="12" t="str">
        <f>IF(全国標準卸価格!N701="","",IF(ISNUMBER(全国標準卸価格!N701),IF(入力!$C$11=1,ROUNDDOWN(全国標準卸価格!N701*地区別掛け率!N701%,-入力!$C$10),IF(入力!$C$11=2,ROUNDUP(全国標準卸価格!N701*地区別掛け率!N701%,-入力!$C$10),IF(入力!$C$11=3,ROUND(全国標準卸価格!N701*地区別掛け率!N701%,-入力!$C$10),""))),全国標準卸価格!N701))</f>
        <v/>
      </c>
      <c r="O701" s="20">
        <f>'6桁'!O701</f>
        <v>0</v>
      </c>
      <c r="P701" s="14" t="str">
        <f>IF(全国標準卸価格!P701="","",IF(ISNUMBER(全国標準卸価格!P701),IF(入力!$C$11=1,ROUNDDOWN(全国標準卸価格!P701*地区別掛け率!P701%,-入力!$C$10),IF(入力!$C$11=2,ROUNDUP(全国標準卸価格!P701*地区別掛け率!P701%,-入力!$C$10),IF(入力!$C$11=3,ROUND(全国標準卸価格!P701*地区別掛け率!P701%,-入力!$C$10),""))),全国標準卸価格!P701))</f>
        <v/>
      </c>
      <c r="Q701" s="324">
        <f>'6桁'!Q701</f>
        <v>0</v>
      </c>
      <c r="V701" s="4"/>
      <c r="X701" s="4"/>
    </row>
    <row r="702" spans="2:24" ht="30" customHeight="1">
      <c r="B702" s="669"/>
      <c r="C702" s="674" t="s">
        <v>2083</v>
      </c>
      <c r="D702" s="675"/>
      <c r="E702" s="676"/>
      <c r="F702" s="12">
        <f>IF(全国標準卸価格!F702="","",IF(ISNUMBER(全国標準卸価格!F702),IF(入力!$C$11=1,ROUNDDOWN(全国標準卸価格!F702*地区別掛け率!F702%,-入力!$C$10),IF(入力!$C$11=2,ROUNDUP(全国標準卸価格!F702*地区別掛け率!F702%,-入力!$C$10),IF(入力!$C$11=3,ROUND(全国標準卸価格!F702*地区別掛け率!F702%,-入力!$C$10),""))),全国標準卸価格!F702))</f>
        <v>19000</v>
      </c>
      <c r="G702" s="20" t="str">
        <f>'6桁'!G702</f>
        <v>※◎</v>
      </c>
      <c r="H702" s="12" t="str">
        <f>IF(全国標準卸価格!H702="","",IF(ISNUMBER(全国標準卸価格!H702),IF(入力!$C$11=1,ROUNDDOWN(全国標準卸価格!H702*地区別掛け率!H702%,-入力!$C$10),IF(入力!$C$11=2,ROUNDUP(全国標準卸価格!H702*地区別掛け率!H702%,-入力!$C$10),IF(入力!$C$11=3,ROUND(全国標準卸価格!H702*地区別掛け率!H702%,-入力!$C$10),""))),全国標準卸価格!H702))</f>
        <v/>
      </c>
      <c r="I702" s="20">
        <f>'6桁'!I702</f>
        <v>0</v>
      </c>
      <c r="J702" s="12" t="str">
        <f>IF(全国標準卸価格!J702="","",IF(ISNUMBER(全国標準卸価格!J702),IF(入力!$C$11=1,ROUNDDOWN(全国標準卸価格!J702*地区別掛け率!J702%,-入力!$C$10),IF(入力!$C$11=2,ROUNDUP(全国標準卸価格!J702*地区別掛け率!J702%,-入力!$C$10),IF(入力!$C$11=3,ROUND(全国標準卸価格!J702*地区別掛け率!J702%,-入力!$C$10),""))),全国標準卸価格!J702))</f>
        <v/>
      </c>
      <c r="K702" s="20">
        <f>'6桁'!K702</f>
        <v>0</v>
      </c>
      <c r="L702" s="12" t="str">
        <f>IF(全国標準卸価格!L702="","",IF(ISNUMBER(全国標準卸価格!L702),IF(入力!$C$11=1,ROUNDDOWN(全国標準卸価格!L702*地区別掛け率!L702%,-入力!$C$10),IF(入力!$C$11=2,ROUNDUP(全国標準卸価格!L702*地区別掛け率!L702%,-入力!$C$10),IF(入力!$C$11=3,ROUND(全国標準卸価格!L702*地区別掛け率!L702%,-入力!$C$10),""))),全国標準卸価格!L702))</f>
        <v/>
      </c>
      <c r="M702" s="20">
        <f>'6桁'!M702</f>
        <v>0</v>
      </c>
      <c r="N702" s="12" t="str">
        <f>IF(全国標準卸価格!N702="","",IF(ISNUMBER(全国標準卸価格!N702),IF(入力!$C$11=1,ROUNDDOWN(全国標準卸価格!N702*地区別掛け率!N702%,-入力!$C$10),IF(入力!$C$11=2,ROUNDUP(全国標準卸価格!N702*地区別掛け率!N702%,-入力!$C$10),IF(入力!$C$11=3,ROUND(全国標準卸価格!N702*地区別掛け率!N702%,-入力!$C$10),""))),全国標準卸価格!N702))</f>
        <v/>
      </c>
      <c r="O702" s="20">
        <f>'6桁'!O702</f>
        <v>0</v>
      </c>
      <c r="P702" s="14" t="str">
        <f>IF(全国標準卸価格!P702="","",IF(ISNUMBER(全国標準卸価格!P702),IF(入力!$C$11=1,ROUNDDOWN(全国標準卸価格!P702*地区別掛け率!P702%,-入力!$C$10),IF(入力!$C$11=2,ROUNDUP(全国標準卸価格!P702*地区別掛け率!P702%,-入力!$C$10),IF(入力!$C$11=3,ROUND(全国標準卸価格!P702*地区別掛け率!P702%,-入力!$C$10),""))),全国標準卸価格!P702))</f>
        <v/>
      </c>
      <c r="Q702" s="324">
        <f>'6桁'!Q702</f>
        <v>0</v>
      </c>
      <c r="V702" s="4"/>
      <c r="X702" s="4"/>
    </row>
    <row r="703" spans="2:24" ht="30" customHeight="1">
      <c r="B703" s="669"/>
      <c r="C703" s="674" t="s">
        <v>2084</v>
      </c>
      <c r="D703" s="675"/>
      <c r="E703" s="676"/>
      <c r="F703" s="12">
        <f>IF(全国標準卸価格!F703="","",IF(ISNUMBER(全国標準卸価格!F703),IF(入力!$C$11=1,ROUNDDOWN(全国標準卸価格!F703*地区別掛け率!F703%,-入力!$C$10),IF(入力!$C$11=2,ROUNDUP(全国標準卸価格!F703*地区別掛け率!F703%,-入力!$C$10),IF(入力!$C$11=3,ROUND(全国標準卸価格!F703*地区別掛け率!F703%,-入力!$C$10),""))),全国標準卸価格!F703))</f>
        <v>19000</v>
      </c>
      <c r="G703" s="20" t="str">
        <f>'6桁'!G703</f>
        <v>⑩◎</v>
      </c>
      <c r="H703" s="12" t="str">
        <f>IF(全国標準卸価格!H703="","",IF(ISNUMBER(全国標準卸価格!H703),IF(入力!$C$11=1,ROUNDDOWN(全国標準卸価格!H703*地区別掛け率!H703%,-入力!$C$10),IF(入力!$C$11=2,ROUNDUP(全国標準卸価格!H703*地区別掛け率!H703%,-入力!$C$10),IF(入力!$C$11=3,ROUND(全国標準卸価格!H703*地区別掛け率!H703%,-入力!$C$10),""))),全国標準卸価格!H703))</f>
        <v/>
      </c>
      <c r="I703" s="20">
        <f>'6桁'!I703</f>
        <v>0</v>
      </c>
      <c r="J703" s="12" t="str">
        <f>IF(全国標準卸価格!J703="","",IF(ISNUMBER(全国標準卸価格!J703),IF(入力!$C$11=1,ROUNDDOWN(全国標準卸価格!J703*地区別掛け率!J703%,-入力!$C$10),IF(入力!$C$11=2,ROUNDUP(全国標準卸価格!J703*地区別掛け率!J703%,-入力!$C$10),IF(入力!$C$11=3,ROUND(全国標準卸価格!J703*地区別掛け率!J703%,-入力!$C$10),""))),全国標準卸価格!J703))</f>
        <v/>
      </c>
      <c r="K703" s="20">
        <f>'6桁'!K703</f>
        <v>0</v>
      </c>
      <c r="L703" s="12" t="str">
        <f>IF(全国標準卸価格!L703="","",IF(ISNUMBER(全国標準卸価格!L703),IF(入力!$C$11=1,ROUNDDOWN(全国標準卸価格!L703*地区別掛け率!L703%,-入力!$C$10),IF(入力!$C$11=2,ROUNDUP(全国標準卸価格!L703*地区別掛け率!L703%,-入力!$C$10),IF(入力!$C$11=3,ROUND(全国標準卸価格!L703*地区別掛け率!L703%,-入力!$C$10),""))),全国標準卸価格!L703))</f>
        <v/>
      </c>
      <c r="M703" s="20">
        <f>'6桁'!M703</f>
        <v>0</v>
      </c>
      <c r="N703" s="12" t="str">
        <f>IF(全国標準卸価格!N703="","",IF(ISNUMBER(全国標準卸価格!N703),IF(入力!$C$11=1,ROUNDDOWN(全国標準卸価格!N703*地区別掛け率!N703%,-入力!$C$10),IF(入力!$C$11=2,ROUNDUP(全国標準卸価格!N703*地区別掛け率!N703%,-入力!$C$10),IF(入力!$C$11=3,ROUND(全国標準卸価格!N703*地区別掛け率!N703%,-入力!$C$10),""))),全国標準卸価格!N703))</f>
        <v/>
      </c>
      <c r="O703" s="20">
        <f>'6桁'!O703</f>
        <v>0</v>
      </c>
      <c r="P703" s="14" t="str">
        <f>IF(全国標準卸価格!P703="","",IF(ISNUMBER(全国標準卸価格!P703),IF(入力!$C$11=1,ROUNDDOWN(全国標準卸価格!P703*地区別掛け率!P703%,-入力!$C$10),IF(入力!$C$11=2,ROUNDUP(全国標準卸価格!P703*地区別掛け率!P703%,-入力!$C$10),IF(入力!$C$11=3,ROUND(全国標準卸価格!P703*地区別掛け率!P703%,-入力!$C$10),""))),全国標準卸価格!P703))</f>
        <v/>
      </c>
      <c r="Q703" s="324">
        <f>'6桁'!Q703</f>
        <v>0</v>
      </c>
      <c r="V703" s="4"/>
      <c r="X703" s="4"/>
    </row>
    <row r="704" spans="2:24" ht="30" customHeight="1">
      <c r="B704" s="669"/>
      <c r="C704" s="674" t="s">
        <v>2085</v>
      </c>
      <c r="D704" s="675"/>
      <c r="E704" s="676"/>
      <c r="F704" s="12">
        <f>IF(全国標準卸価格!F704="","",IF(ISNUMBER(全国標準卸価格!F704),IF(入力!$C$11=1,ROUNDDOWN(全国標準卸価格!F704*地区別掛け率!F704%,-入力!$C$10),IF(入力!$C$11=2,ROUNDUP(全国標準卸価格!F704*地区別掛け率!F704%,-入力!$C$10),IF(入力!$C$11=3,ROUND(全国標準卸価格!F704*地区別掛け率!F704%,-入力!$C$10),""))),全国標準卸価格!F704))</f>
        <v>20100</v>
      </c>
      <c r="G704" s="20" t="str">
        <f>'6桁'!G704</f>
        <v>※◎</v>
      </c>
      <c r="H704" s="12" t="str">
        <f>IF(全国標準卸価格!H704="","",IF(ISNUMBER(全国標準卸価格!H704),IF(入力!$C$11=1,ROUNDDOWN(全国標準卸価格!H704*地区別掛け率!H704%,-入力!$C$10),IF(入力!$C$11=2,ROUNDUP(全国標準卸価格!H704*地区別掛け率!H704%,-入力!$C$10),IF(入力!$C$11=3,ROUND(全国標準卸価格!H704*地区別掛け率!H704%,-入力!$C$10),""))),全国標準卸価格!H704))</f>
        <v/>
      </c>
      <c r="I704" s="20">
        <f>'6桁'!I704</f>
        <v>0</v>
      </c>
      <c r="J704" s="12" t="str">
        <f>IF(全国標準卸価格!J704="","",IF(ISNUMBER(全国標準卸価格!J704),IF(入力!$C$11=1,ROUNDDOWN(全国標準卸価格!J704*地区別掛け率!J704%,-入力!$C$10),IF(入力!$C$11=2,ROUNDUP(全国標準卸価格!J704*地区別掛け率!J704%,-入力!$C$10),IF(入力!$C$11=3,ROUND(全国標準卸価格!J704*地区別掛け率!J704%,-入力!$C$10),""))),全国標準卸価格!J704))</f>
        <v/>
      </c>
      <c r="K704" s="20">
        <f>'6桁'!K704</f>
        <v>0</v>
      </c>
      <c r="L704" s="12">
        <f>IF(全国標準卸価格!L704="","",IF(ISNUMBER(全国標準卸価格!L704),IF(入力!$C$11=1,ROUNDDOWN(全国標準卸価格!L704*地区別掛け率!L704%,-入力!$C$10),IF(入力!$C$11=2,ROUNDUP(全国標準卸価格!L704*地区別掛け率!L704%,-入力!$C$10),IF(入力!$C$11=3,ROUND(全国標準卸価格!L704*地区別掛け率!L704%,-入力!$C$10),""))),全国標準卸価格!L704))</f>
        <v>21000</v>
      </c>
      <c r="M704" s="20" t="str">
        <f>'6桁'!M704</f>
        <v>※◎
RBL</v>
      </c>
      <c r="N704" s="12" t="str">
        <f>IF(全国標準卸価格!N704="","",IF(ISNUMBER(全国標準卸価格!N704),IF(入力!$C$11=1,ROUNDDOWN(全国標準卸価格!N704*地区別掛け率!N704%,-入力!$C$10),IF(入力!$C$11=2,ROUNDUP(全国標準卸価格!N704*地区別掛け率!N704%,-入力!$C$10),IF(入力!$C$11=3,ROUND(全国標準卸価格!N704*地区別掛け率!N704%,-入力!$C$10),""))),全国標準卸価格!N704))</f>
        <v/>
      </c>
      <c r="O704" s="20">
        <f>'6桁'!O704</f>
        <v>0</v>
      </c>
      <c r="P704" s="14" t="str">
        <f>IF(全国標準卸価格!P704="","",IF(ISNUMBER(全国標準卸価格!P704),IF(入力!$C$11=1,ROUNDDOWN(全国標準卸価格!P704*地区別掛け率!P704%,-入力!$C$10),IF(入力!$C$11=2,ROUNDUP(全国標準卸価格!P704*地区別掛け率!P704%,-入力!$C$10),IF(入力!$C$11=3,ROUND(全国標準卸価格!P704*地区別掛け率!P704%,-入力!$C$10),""))),全国標準卸価格!P704))</f>
        <v/>
      </c>
      <c r="Q704" s="324">
        <f>'6桁'!Q704</f>
        <v>0</v>
      </c>
      <c r="V704" s="4"/>
      <c r="X704" s="4"/>
    </row>
    <row r="705" spans="2:24" ht="30" customHeight="1">
      <c r="B705" s="670"/>
      <c r="C705" s="677" t="s">
        <v>2086</v>
      </c>
      <c r="D705" s="678"/>
      <c r="E705" s="679"/>
      <c r="F705" s="100">
        <f>IF(全国標準卸価格!F705="","",IF(ISNUMBER(全国標準卸価格!F705),IF(入力!$C$11=1,ROUNDDOWN(全国標準卸価格!F705*地区別掛け率!F705%,-入力!$C$10),IF(入力!$C$11=2,ROUNDUP(全国標準卸価格!F705*地区別掛け率!F705%,-入力!$C$10),IF(入力!$C$11=3,ROUND(全国標準卸価格!F705*地区別掛け率!F705%,-入力!$C$10),""))),全国標準卸価格!F705))</f>
        <v>20100</v>
      </c>
      <c r="G705" s="98" t="str">
        <f>'6桁'!G705</f>
        <v>⑩◎</v>
      </c>
      <c r="H705" s="100">
        <f>IF(全国標準卸価格!H705="","",IF(ISNUMBER(全国標準卸価格!H705),IF(入力!$C$11=1,ROUNDDOWN(全国標準卸価格!H705*地区別掛け率!H705%,-入力!$C$10),IF(入力!$C$11=2,ROUNDUP(全国標準卸価格!H705*地区別掛け率!H705%,-入力!$C$10),IF(入力!$C$11=3,ROUND(全国標準卸価格!H705*地区別掛け率!H705%,-入力!$C$10),""))),全国標準卸価格!H705))</f>
        <v>25700</v>
      </c>
      <c r="I705" s="98">
        <f>'6桁'!I705</f>
        <v>0</v>
      </c>
      <c r="J705" s="100" t="str">
        <f>IF(全国標準卸価格!J705="","",IF(ISNUMBER(全国標準卸価格!J705),IF(入力!$C$11=1,ROUNDDOWN(全国標準卸価格!J705*地区別掛け率!J705%,-入力!$C$10),IF(入力!$C$11=2,ROUNDUP(全国標準卸価格!J705*地区別掛け率!J705%,-入力!$C$10),IF(入力!$C$11=3,ROUND(全国標準卸価格!J705*地区別掛け率!J705%,-入力!$C$10),""))),全国標準卸価格!J705))</f>
        <v/>
      </c>
      <c r="K705" s="98">
        <f>'6桁'!K705</f>
        <v>0</v>
      </c>
      <c r="L705" s="100" t="str">
        <f>IF(全国標準卸価格!L705="","",IF(ISNUMBER(全国標準卸価格!L705),IF(入力!$C$11=1,ROUNDDOWN(全国標準卸価格!L705*地区別掛け率!L705%,-入力!$C$10),IF(入力!$C$11=2,ROUNDUP(全国標準卸価格!L705*地区別掛け率!L705%,-入力!$C$10),IF(入力!$C$11=3,ROUND(全国標準卸価格!L705*地区別掛け率!L705%,-入力!$C$10),""))),全国標準卸価格!L705))</f>
        <v/>
      </c>
      <c r="M705" s="98">
        <f>'6桁'!M705</f>
        <v>0</v>
      </c>
      <c r="N705" s="100" t="str">
        <f>IF(全国標準卸価格!N705="","",IF(ISNUMBER(全国標準卸価格!N705),IF(入力!$C$11=1,ROUNDDOWN(全国標準卸価格!N705*地区別掛け率!N705%,-入力!$C$10),IF(入力!$C$11=2,ROUNDUP(全国標準卸価格!N705*地区別掛け率!N705%,-入力!$C$10),IF(入力!$C$11=3,ROUND(全国標準卸価格!N705*地区別掛け率!N705%,-入力!$C$10),""))),全国標準卸価格!N705))</f>
        <v/>
      </c>
      <c r="O705" s="98">
        <f>'6桁'!O705</f>
        <v>0</v>
      </c>
      <c r="P705" s="471" t="str">
        <f>IF(全国標準卸価格!P705="","",IF(ISNUMBER(全国標準卸価格!P705),IF(入力!$C$11=1,ROUNDDOWN(全国標準卸価格!P705*地区別掛け率!P705%,-入力!$C$10),IF(入力!$C$11=2,ROUNDUP(全国標準卸価格!P705*地区別掛け率!P705%,-入力!$C$10),IF(入力!$C$11=3,ROUND(全国標準卸価格!P705*地区別掛け率!P705%,-入力!$C$10),""))),全国標準卸価格!P705))</f>
        <v>卸価格設定なし</v>
      </c>
      <c r="Q705" s="333" t="str">
        <f>'6桁'!Q705</f>
        <v>WL</v>
      </c>
      <c r="V705" s="4"/>
      <c r="X705" s="4"/>
    </row>
    <row r="706" spans="2:24" ht="30" customHeight="1">
      <c r="B706" s="668">
        <v>14</v>
      </c>
      <c r="C706" s="671" t="s">
        <v>2087</v>
      </c>
      <c r="D706" s="672"/>
      <c r="E706" s="673"/>
      <c r="F706" s="289">
        <f>IF(全国標準卸価格!F706="","",IF(ISNUMBER(全国標準卸価格!F706),IF(入力!$C$11=1,ROUNDDOWN(全国標準卸価格!F706*地区別掛け率!F706%,-入力!$C$10),IF(入力!$C$11=2,ROUNDUP(全国標準卸価格!F706*地区別掛け率!F706%,-入力!$C$10),IF(入力!$C$11=3,ROUND(全国標準卸価格!F706*地区別掛け率!F706%,-入力!$C$10),""))),全国標準卸価格!F706))</f>
        <v>12500</v>
      </c>
      <c r="G706" s="237">
        <f>'6桁'!G706</f>
        <v>0</v>
      </c>
      <c r="H706" s="289">
        <f>IF(全国標準卸価格!H706="","",IF(ISNUMBER(全国標準卸価格!H706),IF(入力!$C$11=1,ROUNDDOWN(全国標準卸価格!H706*地区別掛け率!H706%,-入力!$C$10),IF(入力!$C$11=2,ROUNDUP(全国標準卸価格!H706*地区別掛け率!H706%,-入力!$C$10),IF(入力!$C$11=3,ROUND(全国標準卸価格!H706*地区別掛け率!H706%,-入力!$C$10),""))),全国標準卸価格!H706))</f>
        <v>16600</v>
      </c>
      <c r="I706" s="237">
        <f>'6桁'!I706</f>
        <v>0</v>
      </c>
      <c r="J706" s="289" t="str">
        <f>IF(全国標準卸価格!J706="","",IF(ISNUMBER(全国標準卸価格!J706),IF(入力!$C$11=1,ROUNDDOWN(全国標準卸価格!J706*地区別掛け率!J706%,-入力!$C$10),IF(入力!$C$11=2,ROUNDUP(全国標準卸価格!J706*地区別掛け率!J706%,-入力!$C$10),IF(入力!$C$11=3,ROUND(全国標準卸価格!J706*地区別掛け率!J706%,-入力!$C$10),""))),全国標準卸価格!J706))</f>
        <v/>
      </c>
      <c r="K706" s="237">
        <f>'6桁'!K706</f>
        <v>0</v>
      </c>
      <c r="L706" s="289" t="str">
        <f>IF(全国標準卸価格!L706="","",IF(ISNUMBER(全国標準卸価格!L706),IF(入力!$C$11=1,ROUNDDOWN(全国標準卸価格!L706*地区別掛け率!L706%,-入力!$C$10),IF(入力!$C$11=2,ROUNDUP(全国標準卸価格!L706*地区別掛け率!L706%,-入力!$C$10),IF(入力!$C$11=3,ROUND(全国標準卸価格!L706*地区別掛け率!L706%,-入力!$C$10),""))),全国標準卸価格!L706))</f>
        <v/>
      </c>
      <c r="M706" s="237">
        <f>'6桁'!M706</f>
        <v>0</v>
      </c>
      <c r="N706" s="289" t="str">
        <f>IF(全国標準卸価格!N706="","",IF(ISNUMBER(全国標準卸価格!N706),IF(入力!$C$11=1,ROUNDDOWN(全国標準卸価格!N706*地区別掛け率!N706%,-入力!$C$10),IF(入力!$C$11=2,ROUNDUP(全国標準卸価格!N706*地区別掛け率!N706%,-入力!$C$10),IF(入力!$C$11=3,ROUND(全国標準卸価格!N706*地区別掛け率!N706%,-入力!$C$10),""))),全国標準卸価格!N706))</f>
        <v/>
      </c>
      <c r="O706" s="237">
        <f>'6桁'!O706</f>
        <v>0</v>
      </c>
      <c r="P706" s="320" t="str">
        <f>IF(全国標準卸価格!P706="","",IF(ISNUMBER(全国標準卸価格!P706),IF(入力!$C$11=1,ROUNDDOWN(全国標準卸価格!P706*地区別掛け率!P706%,-入力!$C$10),IF(入力!$C$11=2,ROUNDUP(全国標準卸価格!P706*地区別掛け率!P706%,-入力!$C$10),IF(入力!$C$11=3,ROUND(全国標準卸価格!P706*地区別掛け率!P706%,-入力!$C$10),""))),全国標準卸価格!P706))</f>
        <v/>
      </c>
      <c r="Q706" s="332">
        <f>'6桁'!Q706</f>
        <v>0</v>
      </c>
      <c r="V706" s="4"/>
      <c r="X706" s="4"/>
    </row>
    <row r="707" spans="2:24" ht="30" customHeight="1">
      <c r="B707" s="669"/>
      <c r="C707" s="674" t="s">
        <v>2088</v>
      </c>
      <c r="D707" s="675"/>
      <c r="E707" s="676"/>
      <c r="F707" s="12">
        <f>IF(全国標準卸価格!F707="","",IF(ISNUMBER(全国標準卸価格!F707),IF(入力!$C$11=1,ROUNDDOWN(全国標準卸価格!F707*地区別掛け率!F707%,-入力!$C$10),IF(入力!$C$11=2,ROUNDUP(全国標準卸価格!F707*地区別掛け率!F707%,-入力!$C$10),IF(入力!$C$11=3,ROUND(全国標準卸価格!F707*地区別掛け率!F707%,-入力!$C$10),""))),全国標準卸価格!F707))</f>
        <v>13600</v>
      </c>
      <c r="G707" s="20" t="str">
        <f>'6桁'!G707</f>
        <v>◎</v>
      </c>
      <c r="H707" s="12" t="str">
        <f>IF(全国標準卸価格!H707="","",IF(ISNUMBER(全国標準卸価格!H707),IF(入力!$C$11=1,ROUNDDOWN(全国標準卸価格!H707*地区別掛け率!H707%,-入力!$C$10),IF(入力!$C$11=2,ROUNDUP(全国標準卸価格!H707*地区別掛け率!H707%,-入力!$C$10),IF(入力!$C$11=3,ROUND(全国標準卸価格!H707*地区別掛け率!H707%,-入力!$C$10),""))),全国標準卸価格!H707))</f>
        <v/>
      </c>
      <c r="I707" s="20">
        <f>'6桁'!I707</f>
        <v>0</v>
      </c>
      <c r="J707" s="12" t="str">
        <f>IF(全国標準卸価格!J707="","",IF(ISNUMBER(全国標準卸価格!J707),IF(入力!$C$11=1,ROUNDDOWN(全国標準卸価格!J707*地区別掛け率!J707%,-入力!$C$10),IF(入力!$C$11=2,ROUNDUP(全国標準卸価格!J707*地区別掛け率!J707%,-入力!$C$10),IF(入力!$C$11=3,ROUND(全国標準卸価格!J707*地区別掛け率!J707%,-入力!$C$10),""))),全国標準卸価格!J707))</f>
        <v/>
      </c>
      <c r="K707" s="20">
        <f>'6桁'!K707</f>
        <v>0</v>
      </c>
      <c r="L707" s="12" t="str">
        <f>IF(全国標準卸価格!L707="","",IF(ISNUMBER(全国標準卸価格!L707),IF(入力!$C$11=1,ROUNDDOWN(全国標準卸価格!L707*地区別掛け率!L707%,-入力!$C$10),IF(入力!$C$11=2,ROUNDUP(全国標準卸価格!L707*地区別掛け率!L707%,-入力!$C$10),IF(入力!$C$11=3,ROUND(全国標準卸価格!L707*地区別掛け率!L707%,-入力!$C$10),""))),全国標準卸価格!L707))</f>
        <v/>
      </c>
      <c r="M707" s="20">
        <f>'6桁'!M707</f>
        <v>0</v>
      </c>
      <c r="N707" s="12" t="str">
        <f>IF(全国標準卸価格!N707="","",IF(ISNUMBER(全国標準卸価格!N707),IF(入力!$C$11=1,ROUNDDOWN(全国標準卸価格!N707*地区別掛け率!N707%,-入力!$C$10),IF(入力!$C$11=2,ROUNDUP(全国標準卸価格!N707*地区別掛け率!N707%,-入力!$C$10),IF(入力!$C$11=3,ROUND(全国標準卸価格!N707*地区別掛け率!N707%,-入力!$C$10),""))),全国標準卸価格!N707))</f>
        <v/>
      </c>
      <c r="O707" s="20">
        <f>'6桁'!O707</f>
        <v>0</v>
      </c>
      <c r="P707" s="14" t="str">
        <f>IF(全国標準卸価格!P707="","",IF(ISNUMBER(全国標準卸価格!P707),IF(入力!$C$11=1,ROUNDDOWN(全国標準卸価格!P707*地区別掛け率!P707%,-入力!$C$10),IF(入力!$C$11=2,ROUNDUP(全国標準卸価格!P707*地区別掛け率!P707%,-入力!$C$10),IF(入力!$C$11=3,ROUND(全国標準卸価格!P707*地区別掛け率!P707%,-入力!$C$10),""))),全国標準卸価格!P707))</f>
        <v/>
      </c>
      <c r="Q707" s="324">
        <f>'6桁'!Q707</f>
        <v>0</v>
      </c>
      <c r="V707" s="4"/>
      <c r="X707" s="4"/>
    </row>
    <row r="708" spans="2:24" ht="30" customHeight="1">
      <c r="B708" s="669"/>
      <c r="C708" s="674" t="s">
        <v>2089</v>
      </c>
      <c r="D708" s="675"/>
      <c r="E708" s="676"/>
      <c r="F708" s="12">
        <f>IF(全国標準卸価格!F708="","",IF(ISNUMBER(全国標準卸価格!F708),IF(入力!$C$11=1,ROUNDDOWN(全国標準卸価格!F708*地区別掛け率!F708%,-入力!$C$10),IF(入力!$C$11=2,ROUNDUP(全国標準卸価格!F708*地区別掛け率!F708%,-入力!$C$10),IF(入力!$C$11=3,ROUND(全国標準卸価格!F708*地区別掛け率!F708%,-入力!$C$10),""))),全国標準卸価格!F708))</f>
        <v>14300</v>
      </c>
      <c r="G708" s="20" t="str">
        <f>'6桁'!G708</f>
        <v>◎</v>
      </c>
      <c r="H708" s="12">
        <f>IF(全国標準卸価格!H708="","",IF(ISNUMBER(全国標準卸価格!H708),IF(入力!$C$11=1,ROUNDDOWN(全国標準卸価格!H708*地区別掛け率!H708%,-入力!$C$10),IF(入力!$C$11=2,ROUNDUP(全国標準卸価格!H708*地区別掛け率!H708%,-入力!$C$10),IF(入力!$C$11=3,ROUND(全国標準卸価格!H708*地区別掛け率!H708%,-入力!$C$10),""))),全国標準卸価格!H708))</f>
        <v>18500</v>
      </c>
      <c r="I708" s="20">
        <f>'6桁'!I708</f>
        <v>0</v>
      </c>
      <c r="J708" s="12" t="str">
        <f>IF(全国標準卸価格!J708="","",IF(ISNUMBER(全国標準卸価格!J708),IF(入力!$C$11=1,ROUNDDOWN(全国標準卸価格!J708*地区別掛け率!J708%,-入力!$C$10),IF(入力!$C$11=2,ROUNDUP(全国標準卸価格!J708*地区別掛け率!J708%,-入力!$C$10),IF(入力!$C$11=3,ROUND(全国標準卸価格!J708*地区別掛け率!J708%,-入力!$C$10),""))),全国標準卸価格!J708))</f>
        <v/>
      </c>
      <c r="K708" s="20">
        <f>'6桁'!K708</f>
        <v>0</v>
      </c>
      <c r="L708" s="12" t="str">
        <f>IF(全国標準卸価格!L708="","",IF(ISNUMBER(全国標準卸価格!L708),IF(入力!$C$11=1,ROUNDDOWN(全国標準卸価格!L708*地区別掛け率!L708%,-入力!$C$10),IF(入力!$C$11=2,ROUNDUP(全国標準卸価格!L708*地区別掛け率!L708%,-入力!$C$10),IF(入力!$C$11=3,ROUND(全国標準卸価格!L708*地区別掛け率!L708%,-入力!$C$10),""))),全国標準卸価格!L708))</f>
        <v/>
      </c>
      <c r="M708" s="20">
        <f>'6桁'!M708</f>
        <v>0</v>
      </c>
      <c r="N708" s="12" t="str">
        <f>IF(全国標準卸価格!N708="","",IF(ISNUMBER(全国標準卸価格!N708),IF(入力!$C$11=1,ROUNDDOWN(全国標準卸価格!N708*地区別掛け率!N708%,-入力!$C$10),IF(入力!$C$11=2,ROUNDUP(全国標準卸価格!N708*地区別掛け率!N708%,-入力!$C$10),IF(入力!$C$11=3,ROUND(全国標準卸価格!N708*地区別掛け率!N708%,-入力!$C$10),""))),全国標準卸価格!N708))</f>
        <v/>
      </c>
      <c r="O708" s="20">
        <f>'6桁'!O708</f>
        <v>0</v>
      </c>
      <c r="P708" s="14" t="str">
        <f>IF(全国標準卸価格!P708="","",IF(ISNUMBER(全国標準卸価格!P708),IF(入力!$C$11=1,ROUNDDOWN(全国標準卸価格!P708*地区別掛け率!P708%,-入力!$C$10),IF(入力!$C$11=2,ROUNDUP(全国標準卸価格!P708*地区別掛け率!P708%,-入力!$C$10),IF(入力!$C$11=3,ROUND(全国標準卸価格!P708*地区別掛け率!P708%,-入力!$C$10),""))),全国標準卸価格!P708))</f>
        <v/>
      </c>
      <c r="Q708" s="324">
        <f>'6桁'!Q708</f>
        <v>0</v>
      </c>
      <c r="V708" s="4"/>
      <c r="X708" s="4"/>
    </row>
    <row r="709" spans="2:24" ht="30" customHeight="1">
      <c r="B709" s="669"/>
      <c r="C709" s="674" t="s">
        <v>2090</v>
      </c>
      <c r="D709" s="675"/>
      <c r="E709" s="676"/>
      <c r="F709" s="12">
        <f>IF(全国標準卸価格!F709="","",IF(ISNUMBER(全国標準卸価格!F709),IF(入力!$C$11=1,ROUNDDOWN(全国標準卸価格!F709*地区別掛け率!F709%,-入力!$C$10),IF(入力!$C$11=2,ROUNDUP(全国標準卸価格!F709*地区別掛け率!F709%,-入力!$C$10),IF(入力!$C$11=3,ROUND(全国標準卸価格!F709*地区別掛け率!F709%,-入力!$C$10),""))),全国標準卸価格!F709))</f>
        <v>15900</v>
      </c>
      <c r="G709" s="20" t="str">
        <f>'6桁'!G709</f>
        <v>◎</v>
      </c>
      <c r="H709" s="12" t="str">
        <f>IF(全国標準卸価格!H709="","",IF(ISNUMBER(全国標準卸価格!H709),IF(入力!$C$11=1,ROUNDDOWN(全国標準卸価格!H709*地区別掛け率!H709%,-入力!$C$10),IF(入力!$C$11=2,ROUNDUP(全国標準卸価格!H709*地区別掛け率!H709%,-入力!$C$10),IF(入力!$C$11=3,ROUND(全国標準卸価格!H709*地区別掛け率!H709%,-入力!$C$10),""))),全国標準卸価格!H709))</f>
        <v/>
      </c>
      <c r="I709" s="20">
        <f>'6桁'!I709</f>
        <v>0</v>
      </c>
      <c r="J709" s="12" t="str">
        <f>IF(全国標準卸価格!J709="","",IF(ISNUMBER(全国標準卸価格!J709),IF(入力!$C$11=1,ROUNDDOWN(全国標準卸価格!J709*地区別掛け率!J709%,-入力!$C$10),IF(入力!$C$11=2,ROUNDUP(全国標準卸価格!J709*地区別掛け率!J709%,-入力!$C$10),IF(入力!$C$11=3,ROUND(全国標準卸価格!J709*地区別掛け率!J709%,-入力!$C$10),""))),全国標準卸価格!J709))</f>
        <v/>
      </c>
      <c r="K709" s="20">
        <f>'6桁'!K709</f>
        <v>0</v>
      </c>
      <c r="L709" s="12" t="str">
        <f>IF(全国標準卸価格!L709="","",IF(ISNUMBER(全国標準卸価格!L709),IF(入力!$C$11=1,ROUNDDOWN(全国標準卸価格!L709*地区別掛け率!L709%,-入力!$C$10),IF(入力!$C$11=2,ROUNDUP(全国標準卸価格!L709*地区別掛け率!L709%,-入力!$C$10),IF(入力!$C$11=3,ROUND(全国標準卸価格!L709*地区別掛け率!L709%,-入力!$C$10),""))),全国標準卸価格!L709))</f>
        <v/>
      </c>
      <c r="M709" s="20">
        <f>'6桁'!M709</f>
        <v>0</v>
      </c>
      <c r="N709" s="12" t="str">
        <f>IF(全国標準卸価格!N709="","",IF(ISNUMBER(全国標準卸価格!N709),IF(入力!$C$11=1,ROUNDDOWN(全国標準卸価格!N709*地区別掛け率!N709%,-入力!$C$10),IF(入力!$C$11=2,ROUNDUP(全国標準卸価格!N709*地区別掛け率!N709%,-入力!$C$10),IF(入力!$C$11=3,ROUND(全国標準卸価格!N709*地区別掛け率!N709%,-入力!$C$10),""))),全国標準卸価格!N709))</f>
        <v/>
      </c>
      <c r="O709" s="20">
        <f>'6桁'!O709</f>
        <v>0</v>
      </c>
      <c r="P709" s="14" t="str">
        <f>IF(全国標準卸価格!P709="","",IF(ISNUMBER(全国標準卸価格!P709),IF(入力!$C$11=1,ROUNDDOWN(全国標準卸価格!P709*地区別掛け率!P709%,-入力!$C$10),IF(入力!$C$11=2,ROUNDUP(全国標準卸価格!P709*地区別掛け率!P709%,-入力!$C$10),IF(入力!$C$11=3,ROUND(全国標準卸価格!P709*地区別掛け率!P709%,-入力!$C$10),""))),全国標準卸価格!P709))</f>
        <v/>
      </c>
      <c r="Q709" s="324">
        <f>'6桁'!Q709</f>
        <v>0</v>
      </c>
      <c r="V709" s="4"/>
      <c r="X709" s="4"/>
    </row>
    <row r="710" spans="2:24" ht="30" customHeight="1">
      <c r="B710" s="669"/>
      <c r="C710" s="674" t="s">
        <v>2091</v>
      </c>
      <c r="D710" s="675"/>
      <c r="E710" s="676"/>
      <c r="F710" s="12">
        <f>IF(全国標準卸価格!F710="","",IF(ISNUMBER(全国標準卸価格!F710),IF(入力!$C$11=1,ROUNDDOWN(全国標準卸価格!F710*地区別掛け率!F710%,-入力!$C$10),IF(入力!$C$11=2,ROUNDUP(全国標準卸価格!F710*地区別掛け率!F710%,-入力!$C$10),IF(入力!$C$11=3,ROUND(全国標準卸価格!F710*地区別掛け率!F710%,-入力!$C$10),""))),全国標準卸価格!F710))</f>
        <v>15400</v>
      </c>
      <c r="G710" s="20" t="str">
        <f>'6桁'!G710</f>
        <v>◎</v>
      </c>
      <c r="H710" s="12" t="str">
        <f>IF(全国標準卸価格!H710="","",IF(ISNUMBER(全国標準卸価格!H710),IF(入力!$C$11=1,ROUNDDOWN(全国標準卸価格!H710*地区別掛け率!H710%,-入力!$C$10),IF(入力!$C$11=2,ROUNDUP(全国標準卸価格!H710*地区別掛け率!H710%,-入力!$C$10),IF(入力!$C$11=3,ROUND(全国標準卸価格!H710*地区別掛け率!H710%,-入力!$C$10),""))),全国標準卸価格!H710))</f>
        <v/>
      </c>
      <c r="I710" s="20">
        <f>'6桁'!I710</f>
        <v>0</v>
      </c>
      <c r="J710" s="12" t="str">
        <f>IF(全国標準卸価格!J710="","",IF(ISNUMBER(全国標準卸価格!J710),IF(入力!$C$11=1,ROUNDDOWN(全国標準卸価格!J710*地区別掛け率!J710%,-入力!$C$10),IF(入力!$C$11=2,ROUNDUP(全国標準卸価格!J710*地区別掛け率!J710%,-入力!$C$10),IF(入力!$C$11=3,ROUND(全国標準卸価格!J710*地区別掛け率!J710%,-入力!$C$10),""))),全国標準卸価格!J710))</f>
        <v/>
      </c>
      <c r="K710" s="20">
        <f>'6桁'!K710</f>
        <v>0</v>
      </c>
      <c r="L710" s="12" t="str">
        <f>IF(全国標準卸価格!L710="","",IF(ISNUMBER(全国標準卸価格!L710),IF(入力!$C$11=1,ROUNDDOWN(全国標準卸価格!L710*地区別掛け率!L710%,-入力!$C$10),IF(入力!$C$11=2,ROUNDUP(全国標準卸価格!L710*地区別掛け率!L710%,-入力!$C$10),IF(入力!$C$11=3,ROUND(全国標準卸価格!L710*地区別掛け率!L710%,-入力!$C$10),""))),全国標準卸価格!L710))</f>
        <v/>
      </c>
      <c r="M710" s="20">
        <f>'6桁'!M710</f>
        <v>0</v>
      </c>
      <c r="N710" s="12" t="str">
        <f>IF(全国標準卸価格!N710="","",IF(ISNUMBER(全国標準卸価格!N710),IF(入力!$C$11=1,ROUNDDOWN(全国標準卸価格!N710*地区別掛け率!N710%,-入力!$C$10),IF(入力!$C$11=2,ROUNDUP(全国標準卸価格!N710*地区別掛け率!N710%,-入力!$C$10),IF(入力!$C$11=3,ROUND(全国標準卸価格!N710*地区別掛け率!N710%,-入力!$C$10),""))),全国標準卸価格!N710))</f>
        <v/>
      </c>
      <c r="O710" s="20">
        <f>'6桁'!O710</f>
        <v>0</v>
      </c>
      <c r="P710" s="14" t="str">
        <f>IF(全国標準卸価格!P710="","",IF(ISNUMBER(全国標準卸価格!P710),IF(入力!$C$11=1,ROUNDDOWN(全国標準卸価格!P710*地区別掛け率!P710%,-入力!$C$10),IF(入力!$C$11=2,ROUNDUP(全国標準卸価格!P710*地区別掛け率!P710%,-入力!$C$10),IF(入力!$C$11=3,ROUND(全国標準卸価格!P710*地区別掛け率!P710%,-入力!$C$10),""))),全国標準卸価格!P710))</f>
        <v/>
      </c>
      <c r="Q710" s="324">
        <f>'6桁'!Q710</f>
        <v>0</v>
      </c>
      <c r="V710" s="4"/>
      <c r="X710" s="4"/>
    </row>
    <row r="711" spans="2:24" ht="30" customHeight="1">
      <c r="B711" s="669"/>
      <c r="C711" s="674" t="s">
        <v>2092</v>
      </c>
      <c r="D711" s="675"/>
      <c r="E711" s="676"/>
      <c r="F711" s="12">
        <f>IF(全国標準卸価格!F711="","",IF(ISNUMBER(全国標準卸価格!F711),IF(入力!$C$11=1,ROUNDDOWN(全国標準卸価格!F711*地区別掛け率!F711%,-入力!$C$10),IF(入力!$C$11=2,ROUNDUP(全国標準卸価格!F711*地区別掛け率!F711%,-入力!$C$10),IF(入力!$C$11=3,ROUND(全国標準卸価格!F711*地区別掛け率!F711%,-入力!$C$10),""))),全国標準卸価格!F711))</f>
        <v>16300</v>
      </c>
      <c r="G711" s="20" t="str">
        <f>'6桁'!G711</f>
        <v>◎</v>
      </c>
      <c r="H711" s="12" t="str">
        <f>IF(全国標準卸価格!H711="","",IF(ISNUMBER(全国標準卸価格!H711),IF(入力!$C$11=1,ROUNDDOWN(全国標準卸価格!H711*地区別掛け率!H711%,-入力!$C$10),IF(入力!$C$11=2,ROUNDUP(全国標準卸価格!H711*地区別掛け率!H711%,-入力!$C$10),IF(入力!$C$11=3,ROUND(全国標準卸価格!H711*地区別掛け率!H711%,-入力!$C$10),""))),全国標準卸価格!H711))</f>
        <v/>
      </c>
      <c r="I711" s="20">
        <f>'6桁'!I711</f>
        <v>0</v>
      </c>
      <c r="J711" s="12" t="str">
        <f>IF(全国標準卸価格!J711="","",IF(ISNUMBER(全国標準卸価格!J711),IF(入力!$C$11=1,ROUNDDOWN(全国標準卸価格!J711*地区別掛け率!J711%,-入力!$C$10),IF(入力!$C$11=2,ROUNDUP(全国標準卸価格!J711*地区別掛け率!J711%,-入力!$C$10),IF(入力!$C$11=3,ROUND(全国標準卸価格!J711*地区別掛け率!J711%,-入力!$C$10),""))),全国標準卸価格!J711))</f>
        <v/>
      </c>
      <c r="K711" s="20">
        <f>'6桁'!K711</f>
        <v>0</v>
      </c>
      <c r="L711" s="12" t="str">
        <f>IF(全国標準卸価格!L711="","",IF(ISNUMBER(全国標準卸価格!L711),IF(入力!$C$11=1,ROUNDDOWN(全国標準卸価格!L711*地区別掛け率!L711%,-入力!$C$10),IF(入力!$C$11=2,ROUNDUP(全国標準卸価格!L711*地区別掛け率!L711%,-入力!$C$10),IF(入力!$C$11=3,ROUND(全国標準卸価格!L711*地区別掛け率!L711%,-入力!$C$10),""))),全国標準卸価格!L711))</f>
        <v/>
      </c>
      <c r="M711" s="20">
        <f>'6桁'!M711</f>
        <v>0</v>
      </c>
      <c r="N711" s="12" t="str">
        <f>IF(全国標準卸価格!N711="","",IF(ISNUMBER(全国標準卸価格!N711),IF(入力!$C$11=1,ROUNDDOWN(全国標準卸価格!N711*地区別掛け率!N711%,-入力!$C$10),IF(入力!$C$11=2,ROUNDUP(全国標準卸価格!N711*地区別掛け率!N711%,-入力!$C$10),IF(入力!$C$11=3,ROUND(全国標準卸価格!N711*地区別掛け率!N711%,-入力!$C$10),""))),全国標準卸価格!N711))</f>
        <v/>
      </c>
      <c r="O711" s="20">
        <f>'6桁'!O711</f>
        <v>0</v>
      </c>
      <c r="P711" s="14" t="str">
        <f>IF(全国標準卸価格!P711="","",IF(ISNUMBER(全国標準卸価格!P711),IF(入力!$C$11=1,ROUNDDOWN(全国標準卸価格!P711*地区別掛け率!P711%,-入力!$C$10),IF(入力!$C$11=2,ROUNDUP(全国標準卸価格!P711*地区別掛け率!P711%,-入力!$C$10),IF(入力!$C$11=3,ROUND(全国標準卸価格!P711*地区別掛け率!P711%,-入力!$C$10),""))),全国標準卸価格!P711))</f>
        <v/>
      </c>
      <c r="Q711" s="324">
        <f>'6桁'!Q711</f>
        <v>0</v>
      </c>
      <c r="V711" s="4"/>
      <c r="X711" s="4"/>
    </row>
    <row r="712" spans="2:24" ht="30" customHeight="1">
      <c r="B712" s="669"/>
      <c r="C712" s="674" t="s">
        <v>2093</v>
      </c>
      <c r="D712" s="675"/>
      <c r="E712" s="676"/>
      <c r="F712" s="12">
        <f>IF(全国標準卸価格!F712="","",IF(ISNUMBER(全国標準卸価格!F712),IF(入力!$C$11=1,ROUNDDOWN(全国標準卸価格!F712*地区別掛け率!F712%,-入力!$C$10),IF(入力!$C$11=2,ROUNDUP(全国標準卸価格!F712*地区別掛け率!F712%,-入力!$C$10),IF(入力!$C$11=3,ROUND(全国標準卸価格!F712*地区別掛け率!F712%,-入力!$C$10),""))),全国標準卸価格!F712))</f>
        <v>13600</v>
      </c>
      <c r="G712" s="20">
        <f>'6桁'!G712</f>
        <v>0</v>
      </c>
      <c r="H712" s="12" t="str">
        <f>IF(全国標準卸価格!H712="","",IF(ISNUMBER(全国標準卸価格!H712),IF(入力!$C$11=1,ROUNDDOWN(全国標準卸価格!H712*地区別掛け率!H712%,-入力!$C$10),IF(入力!$C$11=2,ROUNDUP(全国標準卸価格!H712*地区別掛け率!H712%,-入力!$C$10),IF(入力!$C$11=3,ROUND(全国標準卸価格!H712*地区別掛け率!H712%,-入力!$C$10),""))),全国標準卸価格!H712))</f>
        <v/>
      </c>
      <c r="I712" s="20">
        <f>'6桁'!I712</f>
        <v>0</v>
      </c>
      <c r="J712" s="12" t="str">
        <f>IF(全国標準卸価格!J712="","",IF(ISNUMBER(全国標準卸価格!J712),IF(入力!$C$11=1,ROUNDDOWN(全国標準卸価格!J712*地区別掛け率!J712%,-入力!$C$10),IF(入力!$C$11=2,ROUNDUP(全国標準卸価格!J712*地区別掛け率!J712%,-入力!$C$10),IF(入力!$C$11=3,ROUND(全国標準卸価格!J712*地区別掛け率!J712%,-入力!$C$10),""))),全国標準卸価格!J712))</f>
        <v/>
      </c>
      <c r="K712" s="20">
        <f>'6桁'!K712</f>
        <v>0</v>
      </c>
      <c r="L712" s="12" t="str">
        <f>IF(全国標準卸価格!L712="","",IF(ISNUMBER(全国標準卸価格!L712),IF(入力!$C$11=1,ROUNDDOWN(全国標準卸価格!L712*地区別掛け率!L712%,-入力!$C$10),IF(入力!$C$11=2,ROUNDUP(全国標準卸価格!L712*地区別掛け率!L712%,-入力!$C$10),IF(入力!$C$11=3,ROUND(全国標準卸価格!L712*地区別掛け率!L712%,-入力!$C$10),""))),全国標準卸価格!L712))</f>
        <v/>
      </c>
      <c r="M712" s="20">
        <f>'6桁'!M712</f>
        <v>0</v>
      </c>
      <c r="N712" s="12" t="str">
        <f>IF(全国標準卸価格!N712="","",IF(ISNUMBER(全国標準卸価格!N712),IF(入力!$C$11=1,ROUNDDOWN(全国標準卸価格!N712*地区別掛け率!N712%,-入力!$C$10),IF(入力!$C$11=2,ROUNDUP(全国標準卸価格!N712*地区別掛け率!N712%,-入力!$C$10),IF(入力!$C$11=3,ROUND(全国標準卸価格!N712*地区別掛け率!N712%,-入力!$C$10),""))),全国標準卸価格!N712))</f>
        <v/>
      </c>
      <c r="O712" s="20">
        <f>'6桁'!O712</f>
        <v>0</v>
      </c>
      <c r="P712" s="14" t="str">
        <f>IF(全国標準卸価格!P712="","",IF(ISNUMBER(全国標準卸価格!P712),IF(入力!$C$11=1,ROUNDDOWN(全国標準卸価格!P712*地区別掛け率!P712%,-入力!$C$10),IF(入力!$C$11=2,ROUNDUP(全国標準卸価格!P712*地区別掛け率!P712%,-入力!$C$10),IF(入力!$C$11=3,ROUND(全国標準卸価格!P712*地区別掛け率!P712%,-入力!$C$10),""))),全国標準卸価格!P712))</f>
        <v/>
      </c>
      <c r="Q712" s="324">
        <f>'6桁'!Q712</f>
        <v>0</v>
      </c>
      <c r="V712" s="4"/>
      <c r="X712" s="4"/>
    </row>
    <row r="713" spans="2:24" ht="30" customHeight="1">
      <c r="B713" s="669"/>
      <c r="C713" s="674" t="s">
        <v>2094</v>
      </c>
      <c r="D713" s="675"/>
      <c r="E713" s="676"/>
      <c r="F713" s="12">
        <f>IF(全国標準卸価格!F713="","",IF(ISNUMBER(全国標準卸価格!F713),IF(入力!$C$11=1,ROUNDDOWN(全国標準卸価格!F713*地区別掛け率!F713%,-入力!$C$10),IF(入力!$C$11=2,ROUNDUP(全国標準卸価格!F713*地区別掛け率!F713%,-入力!$C$10),IF(入力!$C$11=3,ROUND(全国標準卸価格!F713*地区別掛け率!F713%,-入力!$C$10),""))),全国標準卸価格!F713))</f>
        <v>14300</v>
      </c>
      <c r="G713" s="20">
        <f>'6桁'!G713</f>
        <v>0</v>
      </c>
      <c r="H713" s="12" t="str">
        <f>IF(全国標準卸価格!H713="","",IF(ISNUMBER(全国標準卸価格!H713),IF(入力!$C$11=1,ROUNDDOWN(全国標準卸価格!H713*地区別掛け率!H713%,-入力!$C$10),IF(入力!$C$11=2,ROUNDUP(全国標準卸価格!H713*地区別掛け率!H713%,-入力!$C$10),IF(入力!$C$11=3,ROUND(全国標準卸価格!H713*地区別掛け率!H713%,-入力!$C$10),""))),全国標準卸価格!H713))</f>
        <v/>
      </c>
      <c r="I713" s="20">
        <f>'6桁'!I713</f>
        <v>0</v>
      </c>
      <c r="J713" s="12" t="str">
        <f>IF(全国標準卸価格!J713="","",IF(ISNUMBER(全国標準卸価格!J713),IF(入力!$C$11=1,ROUNDDOWN(全国標準卸価格!J713*地区別掛け率!J713%,-入力!$C$10),IF(入力!$C$11=2,ROUNDUP(全国標準卸価格!J713*地区別掛け率!J713%,-入力!$C$10),IF(入力!$C$11=3,ROUND(全国標準卸価格!J713*地区別掛け率!J713%,-入力!$C$10),""))),全国標準卸価格!J713))</f>
        <v/>
      </c>
      <c r="K713" s="20">
        <f>'6桁'!K713</f>
        <v>0</v>
      </c>
      <c r="L713" s="12" t="str">
        <f>IF(全国標準卸価格!L713="","",IF(ISNUMBER(全国標準卸価格!L713),IF(入力!$C$11=1,ROUNDDOWN(全国標準卸価格!L713*地区別掛け率!L713%,-入力!$C$10),IF(入力!$C$11=2,ROUNDUP(全国標準卸価格!L713*地区別掛け率!L713%,-入力!$C$10),IF(入力!$C$11=3,ROUND(全国標準卸価格!L713*地区別掛け率!L713%,-入力!$C$10),""))),全国標準卸価格!L713))</f>
        <v/>
      </c>
      <c r="M713" s="20">
        <f>'6桁'!M713</f>
        <v>0</v>
      </c>
      <c r="N713" s="12" t="str">
        <f>IF(全国標準卸価格!N713="","",IF(ISNUMBER(全国標準卸価格!N713),IF(入力!$C$11=1,ROUNDDOWN(全国標準卸価格!N713*地区別掛け率!N713%,-入力!$C$10),IF(入力!$C$11=2,ROUNDUP(全国標準卸価格!N713*地区別掛け率!N713%,-入力!$C$10),IF(入力!$C$11=3,ROUND(全国標準卸価格!N713*地区別掛け率!N713%,-入力!$C$10),""))),全国標準卸価格!N713))</f>
        <v/>
      </c>
      <c r="O713" s="20">
        <f>'6桁'!O713</f>
        <v>0</v>
      </c>
      <c r="P713" s="14" t="str">
        <f>IF(全国標準卸価格!P713="","",IF(ISNUMBER(全国標準卸価格!P713),IF(入力!$C$11=1,ROUNDDOWN(全国標準卸価格!P713*地区別掛け率!P713%,-入力!$C$10),IF(入力!$C$11=2,ROUNDUP(全国標準卸価格!P713*地区別掛け率!P713%,-入力!$C$10),IF(入力!$C$11=3,ROUND(全国標準卸価格!P713*地区別掛け率!P713%,-入力!$C$10),""))),全国標準卸価格!P713))</f>
        <v/>
      </c>
      <c r="Q713" s="324">
        <f>'6桁'!Q713</f>
        <v>0</v>
      </c>
      <c r="V713" s="4"/>
      <c r="X713" s="4"/>
    </row>
    <row r="714" spans="2:24" ht="30" customHeight="1">
      <c r="B714" s="669"/>
      <c r="C714" s="674" t="s">
        <v>2095</v>
      </c>
      <c r="D714" s="675"/>
      <c r="E714" s="676"/>
      <c r="F714" s="12">
        <f>IF(全国標準卸価格!F714="","",IF(ISNUMBER(全国標準卸価格!F714),IF(入力!$C$11=1,ROUNDDOWN(全国標準卸価格!F714*地区別掛け率!F714%,-入力!$C$10),IF(入力!$C$11=2,ROUNDUP(全国標準卸価格!F714*地区別掛け率!F714%,-入力!$C$10),IF(入力!$C$11=3,ROUND(全国標準卸価格!F714*地区別掛け率!F714%,-入力!$C$10),""))),全国標準卸価格!F714))</f>
        <v>15100</v>
      </c>
      <c r="G714" s="20">
        <f>'6桁'!G714</f>
        <v>0</v>
      </c>
      <c r="H714" s="12" t="str">
        <f>IF(全国標準卸価格!H714="","",IF(ISNUMBER(全国標準卸価格!H714),IF(入力!$C$11=1,ROUNDDOWN(全国標準卸価格!H714*地区別掛け率!H714%,-入力!$C$10),IF(入力!$C$11=2,ROUNDUP(全国標準卸価格!H714*地区別掛け率!H714%,-入力!$C$10),IF(入力!$C$11=3,ROUND(全国標準卸価格!H714*地区別掛け率!H714%,-入力!$C$10),""))),全国標準卸価格!H714))</f>
        <v/>
      </c>
      <c r="I714" s="20">
        <f>'6桁'!I714</f>
        <v>0</v>
      </c>
      <c r="J714" s="12" t="str">
        <f>IF(全国標準卸価格!J714="","",IF(ISNUMBER(全国標準卸価格!J714),IF(入力!$C$11=1,ROUNDDOWN(全国標準卸価格!J714*地区別掛け率!J714%,-入力!$C$10),IF(入力!$C$11=2,ROUNDUP(全国標準卸価格!J714*地区別掛け率!J714%,-入力!$C$10),IF(入力!$C$11=3,ROUND(全国標準卸価格!J714*地区別掛け率!J714%,-入力!$C$10),""))),全国標準卸価格!J714))</f>
        <v/>
      </c>
      <c r="K714" s="20">
        <f>'6桁'!K714</f>
        <v>0</v>
      </c>
      <c r="L714" s="12" t="str">
        <f>IF(全国標準卸価格!L714="","",IF(ISNUMBER(全国標準卸価格!L714),IF(入力!$C$11=1,ROUNDDOWN(全国標準卸価格!L714*地区別掛け率!L714%,-入力!$C$10),IF(入力!$C$11=2,ROUNDUP(全国標準卸価格!L714*地区別掛け率!L714%,-入力!$C$10),IF(入力!$C$11=3,ROUND(全国標準卸価格!L714*地区別掛け率!L714%,-入力!$C$10),""))),全国標準卸価格!L714))</f>
        <v/>
      </c>
      <c r="M714" s="20">
        <f>'6桁'!M714</f>
        <v>0</v>
      </c>
      <c r="N714" s="12" t="str">
        <f>IF(全国標準卸価格!N714="","",IF(ISNUMBER(全国標準卸価格!N714),IF(入力!$C$11=1,ROUNDDOWN(全国標準卸価格!N714*地区別掛け率!N714%,-入力!$C$10),IF(入力!$C$11=2,ROUNDUP(全国標準卸価格!N714*地区別掛け率!N714%,-入力!$C$10),IF(入力!$C$11=3,ROUND(全国標準卸価格!N714*地区別掛け率!N714%,-入力!$C$10),""))),全国標準卸価格!N714))</f>
        <v/>
      </c>
      <c r="O714" s="20">
        <f>'6桁'!O714</f>
        <v>0</v>
      </c>
      <c r="P714" s="14" t="str">
        <f>IF(全国標準卸価格!P714="","",IF(ISNUMBER(全国標準卸価格!P714),IF(入力!$C$11=1,ROUNDDOWN(全国標準卸価格!P714*地区別掛け率!P714%,-入力!$C$10),IF(入力!$C$11=2,ROUNDUP(全国標準卸価格!P714*地区別掛け率!P714%,-入力!$C$10),IF(入力!$C$11=3,ROUND(全国標準卸価格!P714*地区別掛け率!P714%,-入力!$C$10),""))),全国標準卸価格!P714))</f>
        <v/>
      </c>
      <c r="Q714" s="324">
        <f>'6桁'!Q714</f>
        <v>0</v>
      </c>
      <c r="V714" s="4"/>
      <c r="X714" s="4"/>
    </row>
    <row r="715" spans="2:24" ht="30" customHeight="1">
      <c r="B715" s="669"/>
      <c r="C715" s="674" t="s">
        <v>2096</v>
      </c>
      <c r="D715" s="675"/>
      <c r="E715" s="676"/>
      <c r="F715" s="12">
        <f>IF(全国標準卸価格!F715="","",IF(ISNUMBER(全国標準卸価格!F715),IF(入力!$C$11=1,ROUNDDOWN(全国標準卸価格!F715*地区別掛け率!F715%,-入力!$C$10),IF(入力!$C$11=2,ROUNDUP(全国標準卸価格!F715*地区別掛け率!F715%,-入力!$C$10),IF(入力!$C$11=3,ROUND(全国標準卸価格!F715*地区別掛け率!F715%,-入力!$C$10),""))),全国標準卸価格!F715))</f>
        <v>15900</v>
      </c>
      <c r="G715" s="20">
        <f>'6桁'!G715</f>
        <v>0</v>
      </c>
      <c r="H715" s="12" t="str">
        <f>IF(全国標準卸価格!H715="","",IF(ISNUMBER(全国標準卸価格!H715),IF(入力!$C$11=1,ROUNDDOWN(全国標準卸価格!H715*地区別掛け率!H715%,-入力!$C$10),IF(入力!$C$11=2,ROUNDUP(全国標準卸価格!H715*地区別掛け率!H715%,-入力!$C$10),IF(入力!$C$11=3,ROUND(全国標準卸価格!H715*地区別掛け率!H715%,-入力!$C$10),""))),全国標準卸価格!H715))</f>
        <v/>
      </c>
      <c r="I715" s="20">
        <f>'6桁'!I715</f>
        <v>0</v>
      </c>
      <c r="J715" s="12" t="str">
        <f>IF(全国標準卸価格!J715="","",IF(ISNUMBER(全国標準卸価格!J715),IF(入力!$C$11=1,ROUNDDOWN(全国標準卸価格!J715*地区別掛け率!J715%,-入力!$C$10),IF(入力!$C$11=2,ROUNDUP(全国標準卸価格!J715*地区別掛け率!J715%,-入力!$C$10),IF(入力!$C$11=3,ROUND(全国標準卸価格!J715*地区別掛け率!J715%,-入力!$C$10),""))),全国標準卸価格!J715))</f>
        <v/>
      </c>
      <c r="K715" s="20">
        <f>'6桁'!K715</f>
        <v>0</v>
      </c>
      <c r="L715" s="12" t="str">
        <f>IF(全国標準卸価格!L715="","",IF(ISNUMBER(全国標準卸価格!L715),IF(入力!$C$11=1,ROUNDDOWN(全国標準卸価格!L715*地区別掛け率!L715%,-入力!$C$10),IF(入力!$C$11=2,ROUNDUP(全国標準卸価格!L715*地区別掛け率!L715%,-入力!$C$10),IF(入力!$C$11=3,ROUND(全国標準卸価格!L715*地区別掛け率!L715%,-入力!$C$10),""))),全国標準卸価格!L715))</f>
        <v/>
      </c>
      <c r="M715" s="20">
        <f>'6桁'!M715</f>
        <v>0</v>
      </c>
      <c r="N715" s="12" t="str">
        <f>IF(全国標準卸価格!N715="","",IF(ISNUMBER(全国標準卸価格!N715),IF(入力!$C$11=1,ROUNDDOWN(全国標準卸価格!N715*地区別掛け率!N715%,-入力!$C$10),IF(入力!$C$11=2,ROUNDUP(全国標準卸価格!N715*地区別掛け率!N715%,-入力!$C$10),IF(入力!$C$11=3,ROUND(全国標準卸価格!N715*地区別掛け率!N715%,-入力!$C$10),""))),全国標準卸価格!N715))</f>
        <v/>
      </c>
      <c r="O715" s="20">
        <f>'6桁'!O715</f>
        <v>0</v>
      </c>
      <c r="P715" s="14" t="str">
        <f>IF(全国標準卸価格!P715="","",IF(ISNUMBER(全国標準卸価格!P715),IF(入力!$C$11=1,ROUNDDOWN(全国標準卸価格!P715*地区別掛け率!P715%,-入力!$C$10),IF(入力!$C$11=2,ROUNDUP(全国標準卸価格!P715*地区別掛け率!P715%,-入力!$C$10),IF(入力!$C$11=3,ROUND(全国標準卸価格!P715*地区別掛け率!P715%,-入力!$C$10),""))),全国標準卸価格!P715))</f>
        <v/>
      </c>
      <c r="Q715" s="324">
        <f>'6桁'!Q715</f>
        <v>0</v>
      </c>
      <c r="V715" s="4"/>
      <c r="X715" s="4"/>
    </row>
    <row r="716" spans="2:24" ht="30" customHeight="1">
      <c r="B716" s="669"/>
      <c r="C716" s="674" t="s">
        <v>2097</v>
      </c>
      <c r="D716" s="675"/>
      <c r="E716" s="676"/>
      <c r="F716" s="12">
        <f>IF(全国標準卸価格!F716="","",IF(ISNUMBER(全国標準卸価格!F716),IF(入力!$C$11=1,ROUNDDOWN(全国標準卸価格!F716*地区別掛け率!F716%,-入力!$C$10),IF(入力!$C$11=2,ROUNDUP(全国標準卸価格!F716*地区別掛け率!F716%,-入力!$C$10),IF(入力!$C$11=3,ROUND(全国標準卸価格!F716*地区別掛け率!F716%,-入力!$C$10),""))),全国標準卸価格!F716))</f>
        <v>16300</v>
      </c>
      <c r="G716" s="20">
        <f>'6桁'!G716</f>
        <v>0</v>
      </c>
      <c r="H716" s="12" t="str">
        <f>IF(全国標準卸価格!H716="","",IF(ISNUMBER(全国標準卸価格!H716),IF(入力!$C$11=1,ROUNDDOWN(全国標準卸価格!H716*地区別掛け率!H716%,-入力!$C$10),IF(入力!$C$11=2,ROUNDUP(全国標準卸価格!H716*地区別掛け率!H716%,-入力!$C$10),IF(入力!$C$11=3,ROUND(全国標準卸価格!H716*地区別掛け率!H716%,-入力!$C$10),""))),全国標準卸価格!H716))</f>
        <v/>
      </c>
      <c r="I716" s="20">
        <f>'6桁'!I716</f>
        <v>0</v>
      </c>
      <c r="J716" s="12" t="str">
        <f>IF(全国標準卸価格!J716="","",IF(ISNUMBER(全国標準卸価格!J716),IF(入力!$C$11=1,ROUNDDOWN(全国標準卸価格!J716*地区別掛け率!J716%,-入力!$C$10),IF(入力!$C$11=2,ROUNDUP(全国標準卸価格!J716*地区別掛け率!J716%,-入力!$C$10),IF(入力!$C$11=3,ROUND(全国標準卸価格!J716*地区別掛け率!J716%,-入力!$C$10),""))),全国標準卸価格!J716))</f>
        <v/>
      </c>
      <c r="K716" s="20">
        <f>'6桁'!K716</f>
        <v>0</v>
      </c>
      <c r="L716" s="12" t="str">
        <f>IF(全国標準卸価格!L716="","",IF(ISNUMBER(全国標準卸価格!L716),IF(入力!$C$11=1,ROUNDDOWN(全国標準卸価格!L716*地区別掛け率!L716%,-入力!$C$10),IF(入力!$C$11=2,ROUNDUP(全国標準卸価格!L716*地区別掛け率!L716%,-入力!$C$10),IF(入力!$C$11=3,ROUND(全国標準卸価格!L716*地区別掛け率!L716%,-入力!$C$10),""))),全国標準卸価格!L716))</f>
        <v/>
      </c>
      <c r="M716" s="20">
        <f>'6桁'!M716</f>
        <v>0</v>
      </c>
      <c r="N716" s="12" t="str">
        <f>IF(全国標準卸価格!N716="","",IF(ISNUMBER(全国標準卸価格!N716),IF(入力!$C$11=1,ROUNDDOWN(全国標準卸価格!N716*地区別掛け率!N716%,-入力!$C$10),IF(入力!$C$11=2,ROUNDUP(全国標準卸価格!N716*地区別掛け率!N716%,-入力!$C$10),IF(入力!$C$11=3,ROUND(全国標準卸価格!N716*地区別掛け率!N716%,-入力!$C$10),""))),全国標準卸価格!N716))</f>
        <v/>
      </c>
      <c r="O716" s="20">
        <f>'6桁'!O716</f>
        <v>0</v>
      </c>
      <c r="P716" s="14" t="str">
        <f>IF(全国標準卸価格!P716="","",IF(ISNUMBER(全国標準卸価格!P716),IF(入力!$C$11=1,ROUNDDOWN(全国標準卸価格!P716*地区別掛け率!P716%,-入力!$C$10),IF(入力!$C$11=2,ROUNDUP(全国標準卸価格!P716*地区別掛け率!P716%,-入力!$C$10),IF(入力!$C$11=3,ROUND(全国標準卸価格!P716*地区別掛け率!P716%,-入力!$C$10),""))),全国標準卸価格!P716))</f>
        <v/>
      </c>
      <c r="Q716" s="324">
        <f>'6桁'!Q716</f>
        <v>0</v>
      </c>
      <c r="V716" s="4"/>
      <c r="X716" s="4"/>
    </row>
    <row r="717" spans="2:24" ht="30" customHeight="1">
      <c r="B717" s="670"/>
      <c r="C717" s="677" t="s">
        <v>2098</v>
      </c>
      <c r="D717" s="678"/>
      <c r="E717" s="679"/>
      <c r="F717" s="100">
        <f>IF(全国標準卸価格!F717="","",IF(ISNUMBER(全国標準卸価格!F717),IF(入力!$C$11=1,ROUNDDOWN(全国標準卸価格!F717*地区別掛け率!F717%,-入力!$C$10),IF(入力!$C$11=2,ROUNDUP(全国標準卸価格!F717*地区別掛け率!F717%,-入力!$C$10),IF(入力!$C$11=3,ROUND(全国標準卸価格!F717*地区別掛け率!F717%,-入力!$C$10),""))),全国標準卸価格!F717))</f>
        <v>19000</v>
      </c>
      <c r="G717" s="98">
        <f>'6桁'!G717</f>
        <v>0</v>
      </c>
      <c r="H717" s="100" t="str">
        <f>IF(全国標準卸価格!H717="","",IF(ISNUMBER(全国標準卸価格!H717),IF(入力!$C$11=1,ROUNDDOWN(全国標準卸価格!H717*地区別掛け率!H717%,-入力!$C$10),IF(入力!$C$11=2,ROUNDUP(全国標準卸価格!H717*地区別掛け率!H717%,-入力!$C$10),IF(入力!$C$11=3,ROUND(全国標準卸価格!H717*地区別掛け率!H717%,-入力!$C$10),""))),全国標準卸価格!H717))</f>
        <v/>
      </c>
      <c r="I717" s="98">
        <f>'6桁'!I717</f>
        <v>0</v>
      </c>
      <c r="J717" s="100" t="str">
        <f>IF(全国標準卸価格!J717="","",IF(ISNUMBER(全国標準卸価格!J717),IF(入力!$C$11=1,ROUNDDOWN(全国標準卸価格!J717*地区別掛け率!J717%,-入力!$C$10),IF(入力!$C$11=2,ROUNDUP(全国標準卸価格!J717*地区別掛け率!J717%,-入力!$C$10),IF(入力!$C$11=3,ROUND(全国標準卸価格!J717*地区別掛け率!J717%,-入力!$C$10),""))),全国標準卸価格!J717))</f>
        <v/>
      </c>
      <c r="K717" s="98">
        <f>'6桁'!K717</f>
        <v>0</v>
      </c>
      <c r="L717" s="100" t="str">
        <f>IF(全国標準卸価格!L717="","",IF(ISNUMBER(全国標準卸価格!L717),IF(入力!$C$11=1,ROUNDDOWN(全国標準卸価格!L717*地区別掛け率!L717%,-入力!$C$10),IF(入力!$C$11=2,ROUNDUP(全国標準卸価格!L717*地区別掛け率!L717%,-入力!$C$10),IF(入力!$C$11=3,ROUND(全国標準卸価格!L717*地区別掛け率!L717%,-入力!$C$10),""))),全国標準卸価格!L717))</f>
        <v/>
      </c>
      <c r="M717" s="98">
        <f>'6桁'!M717</f>
        <v>0</v>
      </c>
      <c r="N717" s="100" t="str">
        <f>IF(全国標準卸価格!N717="","",IF(ISNUMBER(全国標準卸価格!N717),IF(入力!$C$11=1,ROUNDDOWN(全国標準卸価格!N717*地区別掛け率!N717%,-入力!$C$10),IF(入力!$C$11=2,ROUNDUP(全国標準卸価格!N717*地区別掛け率!N717%,-入力!$C$10),IF(入力!$C$11=3,ROUND(全国標準卸価格!N717*地区別掛け率!N717%,-入力!$C$10),""))),全国標準卸価格!N717))</f>
        <v/>
      </c>
      <c r="O717" s="98">
        <f>'6桁'!O717</f>
        <v>0</v>
      </c>
      <c r="P717" s="154" t="str">
        <f>IF(全国標準卸価格!P717="","",IF(ISNUMBER(全国標準卸価格!P717),IF(入力!$C$11=1,ROUNDDOWN(全国標準卸価格!P717*地区別掛け率!P717%,-入力!$C$10),IF(入力!$C$11=2,ROUNDUP(全国標準卸価格!P717*地区別掛け率!P717%,-入力!$C$10),IF(入力!$C$11=3,ROUND(全国標準卸価格!P717*地区別掛け率!P717%,-入力!$C$10),""))),全国標準卸価格!P717))</f>
        <v/>
      </c>
      <c r="Q717" s="333">
        <f>'6桁'!Q717</f>
        <v>0</v>
      </c>
      <c r="V717" s="4"/>
      <c r="X717" s="4"/>
    </row>
    <row r="718" spans="2:24" ht="30" customHeight="1">
      <c r="B718" s="668">
        <v>13</v>
      </c>
      <c r="C718" s="671" t="s">
        <v>2099</v>
      </c>
      <c r="D718" s="672"/>
      <c r="E718" s="673"/>
      <c r="F718" s="289">
        <f>IF(全国標準卸価格!F718="","",IF(ISNUMBER(全国標準卸価格!F718),IF(入力!$C$11=1,ROUNDDOWN(全国標準卸価格!F718*地区別掛け率!F718%,-入力!$C$10),IF(入力!$C$11=2,ROUNDUP(全国標準卸価格!F718*地区別掛け率!F718%,-入力!$C$10),IF(入力!$C$11=3,ROUND(全国標準卸価格!F718*地区別掛け率!F718%,-入力!$C$10),""))),全国標準卸価格!F718))</f>
        <v>9600</v>
      </c>
      <c r="G718" s="101" t="str">
        <f>'6桁'!G718</f>
        <v>※</v>
      </c>
      <c r="H718" s="289" t="str">
        <f>IF(全国標準卸価格!H718="","",IF(ISNUMBER(全国標準卸価格!H718),IF(入力!$C$11=1,ROUNDDOWN(全国標準卸価格!H718*地区別掛け率!H718%,-入力!$C$10),IF(入力!$C$11=2,ROUNDUP(全国標準卸価格!H718*地区別掛け率!H718%,-入力!$C$10),IF(入力!$C$11=3,ROUND(全国標準卸価格!H718*地区別掛け率!H718%,-入力!$C$10),""))),全国標準卸価格!H718))</f>
        <v/>
      </c>
      <c r="I718" s="101">
        <f>'6桁'!I718</f>
        <v>0</v>
      </c>
      <c r="J718" s="289" t="str">
        <f>IF(全国標準卸価格!J718="","",IF(ISNUMBER(全国標準卸価格!J718),IF(入力!$C$11=1,ROUNDDOWN(全国標準卸価格!J718*地区別掛け率!J718%,-入力!$C$10),IF(入力!$C$11=2,ROUNDUP(全国標準卸価格!J718*地区別掛け率!J718%,-入力!$C$10),IF(入力!$C$11=3,ROUND(全国標準卸価格!J718*地区別掛け率!J718%,-入力!$C$10),""))),全国標準卸価格!J718))</f>
        <v/>
      </c>
      <c r="K718" s="101">
        <f>'6桁'!K718</f>
        <v>0</v>
      </c>
      <c r="L718" s="289" t="str">
        <f>IF(全国標準卸価格!L718="","",IF(ISNUMBER(全国標準卸価格!L718),IF(入力!$C$11=1,ROUNDDOWN(全国標準卸価格!L718*地区別掛け率!L718%,-入力!$C$10),IF(入力!$C$11=2,ROUNDUP(全国標準卸価格!L718*地区別掛け率!L718%,-入力!$C$10),IF(入力!$C$11=3,ROUND(全国標準卸価格!L718*地区別掛け率!L718%,-入力!$C$10),""))),全国標準卸価格!L718))</f>
        <v/>
      </c>
      <c r="M718" s="237">
        <f>'6桁'!M718</f>
        <v>0</v>
      </c>
      <c r="N718" s="289" t="str">
        <f>IF(全国標準卸価格!N718="","",IF(ISNUMBER(全国標準卸価格!N718),IF(入力!$C$11=1,ROUNDDOWN(全国標準卸価格!N718*地区別掛け率!N718%,-入力!$C$10),IF(入力!$C$11=2,ROUNDUP(全国標準卸価格!N718*地区別掛け率!N718%,-入力!$C$10),IF(入力!$C$11=3,ROUND(全国標準卸価格!N718*地区別掛け率!N718%,-入力!$C$10),""))),全国標準卸価格!N718))</f>
        <v/>
      </c>
      <c r="O718" s="237">
        <f>'6桁'!O718</f>
        <v>0</v>
      </c>
      <c r="P718" s="320" t="str">
        <f>IF(全国標準卸価格!P718="","",IF(ISNUMBER(全国標準卸価格!P718),IF(入力!$C$11=1,ROUNDDOWN(全国標準卸価格!P718*地区別掛け率!P718%,-入力!$C$10),IF(入力!$C$11=2,ROUNDUP(全国標準卸価格!P718*地区別掛け率!P718%,-入力!$C$10),IF(入力!$C$11=3,ROUND(全国標準卸価格!P718*地区別掛け率!P718%,-入力!$C$10),""))),全国標準卸価格!P718))</f>
        <v/>
      </c>
      <c r="Q718" s="332">
        <f>'6桁'!Q718</f>
        <v>0</v>
      </c>
      <c r="V718" s="4"/>
      <c r="X718" s="4"/>
    </row>
    <row r="719" spans="2:24" ht="30" customHeight="1">
      <c r="B719" s="669"/>
      <c r="C719" s="674" t="s">
        <v>2100</v>
      </c>
      <c r="D719" s="675"/>
      <c r="E719" s="676"/>
      <c r="F719" s="12">
        <f>IF(全国標準卸価格!F719="","",IF(ISNUMBER(全国標準卸価格!F719),IF(入力!$C$11=1,ROUNDDOWN(全国標準卸価格!F719*地区別掛け率!F719%,-入力!$C$10),IF(入力!$C$11=2,ROUNDUP(全国標準卸価格!F719*地区別掛け率!F719%,-入力!$C$10),IF(入力!$C$11=3,ROUND(全国標準卸価格!F719*地区別掛け率!F719%,-入力!$C$10),""))),全国標準卸価格!F719))</f>
        <v>9900</v>
      </c>
      <c r="G719" s="20" t="str">
        <f>'6桁'!G719</f>
        <v>※</v>
      </c>
      <c r="H719" s="12" t="str">
        <f>IF(全国標準卸価格!H719="","",IF(ISNUMBER(全国標準卸価格!H719),IF(入力!$C$11=1,ROUNDDOWN(全国標準卸価格!H719*地区別掛け率!H719%,-入力!$C$10),IF(入力!$C$11=2,ROUNDUP(全国標準卸価格!H719*地区別掛け率!H719%,-入力!$C$10),IF(入力!$C$11=3,ROUND(全国標準卸価格!H719*地区別掛け率!H719%,-入力!$C$10),""))),全国標準卸価格!H719))</f>
        <v/>
      </c>
      <c r="I719" s="20">
        <f>'6桁'!I719</f>
        <v>0</v>
      </c>
      <c r="J719" s="12" t="str">
        <f>IF(全国標準卸価格!J719="","",IF(ISNUMBER(全国標準卸価格!J719),IF(入力!$C$11=1,ROUNDDOWN(全国標準卸価格!J719*地区別掛け率!J719%,-入力!$C$10),IF(入力!$C$11=2,ROUNDUP(全国標準卸価格!J719*地区別掛け率!J719%,-入力!$C$10),IF(入力!$C$11=3,ROUND(全国標準卸価格!J719*地区別掛け率!J719%,-入力!$C$10),""))),全国標準卸価格!J719))</f>
        <v/>
      </c>
      <c r="K719" s="20">
        <f>'6桁'!K719</f>
        <v>0</v>
      </c>
      <c r="L719" s="12" t="str">
        <f>IF(全国標準卸価格!L719="","",IF(ISNUMBER(全国標準卸価格!L719),IF(入力!$C$11=1,ROUNDDOWN(全国標準卸価格!L719*地区別掛け率!L719%,-入力!$C$10),IF(入力!$C$11=2,ROUNDUP(全国標準卸価格!L719*地区別掛け率!L719%,-入力!$C$10),IF(入力!$C$11=3,ROUND(全国標準卸価格!L719*地区別掛け率!L719%,-入力!$C$10),""))),全国標準卸価格!L719))</f>
        <v/>
      </c>
      <c r="M719" s="20">
        <f>'6桁'!M719</f>
        <v>0</v>
      </c>
      <c r="N719" s="12" t="str">
        <f>IF(全国標準卸価格!N719="","",IF(ISNUMBER(全国標準卸価格!N719),IF(入力!$C$11=1,ROUNDDOWN(全国標準卸価格!N719*地区別掛け率!N719%,-入力!$C$10),IF(入力!$C$11=2,ROUNDUP(全国標準卸価格!N719*地区別掛け率!N719%,-入力!$C$10),IF(入力!$C$11=3,ROUND(全国標準卸価格!N719*地区別掛け率!N719%,-入力!$C$10),""))),全国標準卸価格!N719))</f>
        <v/>
      </c>
      <c r="O719" s="20">
        <f>'6桁'!O719</f>
        <v>0</v>
      </c>
      <c r="P719" s="14" t="str">
        <f>IF(全国標準卸価格!P719="","",IF(ISNUMBER(全国標準卸価格!P719),IF(入力!$C$11=1,ROUNDDOWN(全国標準卸価格!P719*地区別掛け率!P719%,-入力!$C$10),IF(入力!$C$11=2,ROUNDUP(全国標準卸価格!P719*地区別掛け率!P719%,-入力!$C$10),IF(入力!$C$11=3,ROUND(全国標準卸価格!P719*地区別掛け率!P719%,-入力!$C$10),""))),全国標準卸価格!P719))</f>
        <v/>
      </c>
      <c r="Q719" s="324">
        <f>'6桁'!Q719</f>
        <v>0</v>
      </c>
      <c r="V719" s="4"/>
      <c r="X719" s="4"/>
    </row>
    <row r="720" spans="2:24" ht="30" customHeight="1">
      <c r="B720" s="669"/>
      <c r="C720" s="674" t="s">
        <v>2101</v>
      </c>
      <c r="D720" s="675"/>
      <c r="E720" s="676"/>
      <c r="F720" s="12">
        <f>IF(全国標準卸価格!F720="","",IF(ISNUMBER(全国標準卸価格!F720),IF(入力!$C$11=1,ROUNDDOWN(全国標準卸価格!F720*地区別掛け率!F720%,-入力!$C$10),IF(入力!$C$11=2,ROUNDUP(全国標準卸価格!F720*地区別掛け率!F720%,-入力!$C$10),IF(入力!$C$11=3,ROUND(全国標準卸価格!F720*地区別掛け率!F720%,-入力!$C$10),""))),全国標準卸価格!F720))</f>
        <v>11200</v>
      </c>
      <c r="G720" s="20">
        <f>'6桁'!G720</f>
        <v>0</v>
      </c>
      <c r="H720" s="12" t="str">
        <f>IF(全国標準卸価格!H720="","",IF(ISNUMBER(全国標準卸価格!H720),IF(入力!$C$11=1,ROUNDDOWN(全国標準卸価格!H720*地区別掛け率!H720%,-入力!$C$10),IF(入力!$C$11=2,ROUNDUP(全国標準卸価格!H720*地区別掛け率!H720%,-入力!$C$10),IF(入力!$C$11=3,ROUND(全国標準卸価格!H720*地区別掛け率!H720%,-入力!$C$10),""))),全国標準卸価格!H720))</f>
        <v/>
      </c>
      <c r="I720" s="20">
        <f>'6桁'!I720</f>
        <v>0</v>
      </c>
      <c r="J720" s="12" t="str">
        <f>IF(全国標準卸価格!J720="","",IF(ISNUMBER(全国標準卸価格!J720),IF(入力!$C$11=1,ROUNDDOWN(全国標準卸価格!J720*地区別掛け率!J720%,-入力!$C$10),IF(入力!$C$11=2,ROUNDUP(全国標準卸価格!J720*地区別掛け率!J720%,-入力!$C$10),IF(入力!$C$11=3,ROUND(全国標準卸価格!J720*地区別掛け率!J720%,-入力!$C$10),""))),全国標準卸価格!J720))</f>
        <v/>
      </c>
      <c r="K720" s="20">
        <f>'6桁'!K720</f>
        <v>0</v>
      </c>
      <c r="L720" s="12" t="str">
        <f>IF(全国標準卸価格!L720="","",IF(ISNUMBER(全国標準卸価格!L720),IF(入力!$C$11=1,ROUNDDOWN(全国標準卸価格!L720*地区別掛け率!L720%,-入力!$C$10),IF(入力!$C$11=2,ROUNDUP(全国標準卸価格!L720*地区別掛け率!L720%,-入力!$C$10),IF(入力!$C$11=3,ROUND(全国標準卸価格!L720*地区別掛け率!L720%,-入力!$C$10),""))),全国標準卸価格!L720))</f>
        <v/>
      </c>
      <c r="M720" s="20">
        <f>'6桁'!M720</f>
        <v>0</v>
      </c>
      <c r="N720" s="12" t="str">
        <f>IF(全国標準卸価格!N720="","",IF(ISNUMBER(全国標準卸価格!N720),IF(入力!$C$11=1,ROUNDDOWN(全国標準卸価格!N720*地区別掛け率!N720%,-入力!$C$10),IF(入力!$C$11=2,ROUNDUP(全国標準卸価格!N720*地区別掛け率!N720%,-入力!$C$10),IF(入力!$C$11=3,ROUND(全国標準卸価格!N720*地区別掛け率!N720%,-入力!$C$10),""))),全国標準卸価格!N720))</f>
        <v/>
      </c>
      <c r="O720" s="20">
        <f>'6桁'!O720</f>
        <v>0</v>
      </c>
      <c r="P720" s="14" t="str">
        <f>IF(全国標準卸価格!P720="","",IF(ISNUMBER(全国標準卸価格!P720),IF(入力!$C$11=1,ROUNDDOWN(全国標準卸価格!P720*地区別掛け率!P720%,-入力!$C$10),IF(入力!$C$11=2,ROUNDUP(全国標準卸価格!P720*地区別掛け率!P720%,-入力!$C$10),IF(入力!$C$11=3,ROUND(全国標準卸価格!P720*地区別掛け率!P720%,-入力!$C$10),""))),全国標準卸価格!P720))</f>
        <v/>
      </c>
      <c r="Q720" s="324">
        <f>'6桁'!Q720</f>
        <v>0</v>
      </c>
      <c r="V720" s="4"/>
      <c r="X720" s="4"/>
    </row>
    <row r="721" spans="2:27" ht="30" customHeight="1">
      <c r="B721" s="669"/>
      <c r="C721" s="674" t="s">
        <v>2102</v>
      </c>
      <c r="D721" s="675"/>
      <c r="E721" s="676"/>
      <c r="F721" s="12">
        <f>IF(全国標準卸価格!F721="","",IF(ISNUMBER(全国標準卸価格!F721),IF(入力!$C$11=1,ROUNDDOWN(全国標準卸価格!F721*地区別掛け率!F721%,-入力!$C$10),IF(入力!$C$11=2,ROUNDUP(全国標準卸価格!F721*地区別掛け率!F721%,-入力!$C$10),IF(入力!$C$11=3,ROUND(全国標準卸価格!F721*地区別掛け率!F721%,-入力!$C$10),""))),全国標準卸価格!F721))</f>
        <v>11700</v>
      </c>
      <c r="G721" s="20">
        <f>'6桁'!G721</f>
        <v>0</v>
      </c>
      <c r="H721" s="12" t="str">
        <f>IF(全国標準卸価格!H721="","",IF(ISNUMBER(全国標準卸価格!H721),IF(入力!$C$11=1,ROUNDDOWN(全国標準卸価格!H721*地区別掛け率!H721%,-入力!$C$10),IF(入力!$C$11=2,ROUNDUP(全国標準卸価格!H721*地区別掛け率!H721%,-入力!$C$10),IF(入力!$C$11=3,ROUND(全国標準卸価格!H721*地区別掛け率!H721%,-入力!$C$10),""))),全国標準卸価格!H721))</f>
        <v/>
      </c>
      <c r="I721" s="20">
        <f>'6桁'!I721</f>
        <v>0</v>
      </c>
      <c r="J721" s="12" t="str">
        <f>IF(全国標準卸価格!J721="","",IF(ISNUMBER(全国標準卸価格!J721),IF(入力!$C$11=1,ROUNDDOWN(全国標準卸価格!J721*地区別掛け率!J721%,-入力!$C$10),IF(入力!$C$11=2,ROUNDUP(全国標準卸価格!J721*地区別掛け率!J721%,-入力!$C$10),IF(入力!$C$11=3,ROUND(全国標準卸価格!J721*地区別掛け率!J721%,-入力!$C$10),""))),全国標準卸価格!J721))</f>
        <v/>
      </c>
      <c r="K721" s="20">
        <f>'6桁'!K721</f>
        <v>0</v>
      </c>
      <c r="L721" s="12" t="str">
        <f>IF(全国標準卸価格!L721="","",IF(ISNUMBER(全国標準卸価格!L721),IF(入力!$C$11=1,ROUNDDOWN(全国標準卸価格!L721*地区別掛け率!L721%,-入力!$C$10),IF(入力!$C$11=2,ROUNDUP(全国標準卸価格!L721*地区別掛け率!L721%,-入力!$C$10),IF(入力!$C$11=3,ROUND(全国標準卸価格!L721*地区別掛け率!L721%,-入力!$C$10),""))),全国標準卸価格!L721))</f>
        <v/>
      </c>
      <c r="M721" s="20">
        <f>'6桁'!M721</f>
        <v>0</v>
      </c>
      <c r="N721" s="12" t="str">
        <f>IF(全国標準卸価格!N721="","",IF(ISNUMBER(全国標準卸価格!N721),IF(入力!$C$11=1,ROUNDDOWN(全国標準卸価格!N721*地区別掛け率!N721%,-入力!$C$10),IF(入力!$C$11=2,ROUNDUP(全国標準卸価格!N721*地区別掛け率!N721%,-入力!$C$10),IF(入力!$C$11=3,ROUND(全国標準卸価格!N721*地区別掛け率!N721%,-入力!$C$10),""))),全国標準卸価格!N721))</f>
        <v/>
      </c>
      <c r="O721" s="20">
        <f>'6桁'!O721</f>
        <v>0</v>
      </c>
      <c r="P721" s="14" t="str">
        <f>IF(全国標準卸価格!P721="","",IF(ISNUMBER(全国標準卸価格!P721),IF(入力!$C$11=1,ROUNDDOWN(全国標準卸価格!P721*地区別掛け率!P721%,-入力!$C$10),IF(入力!$C$11=2,ROUNDUP(全国標準卸価格!P721*地区別掛け率!P721%,-入力!$C$10),IF(入力!$C$11=3,ROUND(全国標準卸価格!P721*地区別掛け率!P721%,-入力!$C$10),""))),全国標準卸価格!P721))</f>
        <v/>
      </c>
      <c r="Q721" s="324">
        <f>'6桁'!Q721</f>
        <v>0</v>
      </c>
      <c r="V721" s="4"/>
      <c r="X721" s="4"/>
    </row>
    <row r="722" spans="2:27" ht="30" customHeight="1">
      <c r="B722" s="669"/>
      <c r="C722" s="674" t="s">
        <v>2103</v>
      </c>
      <c r="D722" s="675"/>
      <c r="E722" s="676"/>
      <c r="F722" s="12">
        <f>IF(全国標準卸価格!F722="","",IF(ISNUMBER(全国標準卸価格!F722),IF(入力!$C$11=1,ROUNDDOWN(全国標準卸価格!F722*地区別掛け率!F722%,-入力!$C$10),IF(入力!$C$11=2,ROUNDUP(全国標準卸価格!F722*地区別掛け率!F722%,-入力!$C$10),IF(入力!$C$11=3,ROUND(全国標準卸価格!F722*地区別掛け率!F722%,-入力!$C$10),""))),全国標準卸価格!F722))</f>
        <v>12100</v>
      </c>
      <c r="G722" s="20">
        <f>'6桁'!G722</f>
        <v>0</v>
      </c>
      <c r="H722" s="12" t="str">
        <f>IF(全国標準卸価格!H722="","",IF(ISNUMBER(全国標準卸価格!H722),IF(入力!$C$11=1,ROUNDDOWN(全国標準卸価格!H722*地区別掛け率!H722%,-入力!$C$10),IF(入力!$C$11=2,ROUNDUP(全国標準卸価格!H722*地区別掛け率!H722%,-入力!$C$10),IF(入力!$C$11=3,ROUND(全国標準卸価格!H722*地区別掛け率!H722%,-入力!$C$10),""))),全国標準卸価格!H722))</f>
        <v/>
      </c>
      <c r="I722" s="20">
        <f>'6桁'!I722</f>
        <v>0</v>
      </c>
      <c r="J722" s="12" t="str">
        <f>IF(全国標準卸価格!J722="","",IF(ISNUMBER(全国標準卸価格!J722),IF(入力!$C$11=1,ROUNDDOWN(全国標準卸価格!J722*地区別掛け率!J722%,-入力!$C$10),IF(入力!$C$11=2,ROUNDUP(全国標準卸価格!J722*地区別掛け率!J722%,-入力!$C$10),IF(入力!$C$11=3,ROUND(全国標準卸価格!J722*地区別掛け率!J722%,-入力!$C$10),""))),全国標準卸価格!J722))</f>
        <v/>
      </c>
      <c r="K722" s="20">
        <f>'6桁'!K722</f>
        <v>0</v>
      </c>
      <c r="L722" s="12" t="str">
        <f>IF(全国標準卸価格!L722="","",IF(ISNUMBER(全国標準卸価格!L722),IF(入力!$C$11=1,ROUNDDOWN(全国標準卸価格!L722*地区別掛け率!L722%,-入力!$C$10),IF(入力!$C$11=2,ROUNDUP(全国標準卸価格!L722*地区別掛け率!L722%,-入力!$C$10),IF(入力!$C$11=3,ROUND(全国標準卸価格!L722*地区別掛け率!L722%,-入力!$C$10),""))),全国標準卸価格!L722))</f>
        <v/>
      </c>
      <c r="M722" s="20">
        <f>'6桁'!M722</f>
        <v>0</v>
      </c>
      <c r="N722" s="12" t="str">
        <f>IF(全国標準卸価格!N722="","",IF(ISNUMBER(全国標準卸価格!N722),IF(入力!$C$11=1,ROUNDDOWN(全国標準卸価格!N722*地区別掛け率!N722%,-入力!$C$10),IF(入力!$C$11=2,ROUNDUP(全国標準卸価格!N722*地区別掛け率!N722%,-入力!$C$10),IF(入力!$C$11=3,ROUND(全国標準卸価格!N722*地区別掛け率!N722%,-入力!$C$10),""))),全国標準卸価格!N722))</f>
        <v/>
      </c>
      <c r="O722" s="20">
        <f>'6桁'!O722</f>
        <v>0</v>
      </c>
      <c r="P722" s="14" t="str">
        <f>IF(全国標準卸価格!P722="","",IF(ISNUMBER(全国標準卸価格!P722),IF(入力!$C$11=1,ROUNDDOWN(全国標準卸価格!P722*地区別掛け率!P722%,-入力!$C$10),IF(入力!$C$11=2,ROUNDUP(全国標準卸価格!P722*地区別掛け率!P722%,-入力!$C$10),IF(入力!$C$11=3,ROUND(全国標準卸価格!P722*地区別掛け率!P722%,-入力!$C$10),""))),全国標準卸価格!P722))</f>
        <v/>
      </c>
      <c r="Q722" s="324">
        <f>'6桁'!Q722</f>
        <v>0</v>
      </c>
      <c r="V722" s="4"/>
      <c r="X722" s="4"/>
    </row>
    <row r="723" spans="2:27" ht="30" customHeight="1">
      <c r="B723" s="669"/>
      <c r="C723" s="674" t="s">
        <v>2104</v>
      </c>
      <c r="D723" s="675"/>
      <c r="E723" s="676"/>
      <c r="F723" s="12">
        <f>IF(全国標準卸価格!F723="","",IF(ISNUMBER(全国標準卸価格!F723),IF(入力!$C$11=1,ROUNDDOWN(全国標準卸価格!F723*地区別掛け率!F723%,-入力!$C$10),IF(入力!$C$11=2,ROUNDUP(全国標準卸価格!F723*地区別掛け率!F723%,-入力!$C$10),IF(入力!$C$11=3,ROUND(全国標準卸価格!F723*地区別掛け率!F723%,-入力!$C$10),""))),全国標準卸価格!F723))</f>
        <v>12100</v>
      </c>
      <c r="G723" s="20">
        <f>'6桁'!G723</f>
        <v>0</v>
      </c>
      <c r="H723" s="12" t="str">
        <f>IF(全国標準卸価格!H723="","",IF(ISNUMBER(全国標準卸価格!H723),IF(入力!$C$11=1,ROUNDDOWN(全国標準卸価格!H723*地区別掛け率!H723%,-入力!$C$10),IF(入力!$C$11=2,ROUNDUP(全国標準卸価格!H723*地区別掛け率!H723%,-入力!$C$10),IF(入力!$C$11=3,ROUND(全国標準卸価格!H723*地区別掛け率!H723%,-入力!$C$10),""))),全国標準卸価格!H723))</f>
        <v/>
      </c>
      <c r="I723" s="20">
        <f>'6桁'!I723</f>
        <v>0</v>
      </c>
      <c r="J723" s="12" t="str">
        <f>IF(全国標準卸価格!J723="","",IF(ISNUMBER(全国標準卸価格!J723),IF(入力!$C$11=1,ROUNDDOWN(全国標準卸価格!J723*地区別掛け率!J723%,-入力!$C$10),IF(入力!$C$11=2,ROUNDUP(全国標準卸価格!J723*地区別掛け率!J723%,-入力!$C$10),IF(入力!$C$11=3,ROUND(全国標準卸価格!J723*地区別掛け率!J723%,-入力!$C$10),""))),全国標準卸価格!J723))</f>
        <v/>
      </c>
      <c r="K723" s="20">
        <f>'6桁'!K723</f>
        <v>0</v>
      </c>
      <c r="L723" s="12" t="str">
        <f>IF(全国標準卸価格!L723="","",IF(ISNUMBER(全国標準卸価格!L723),IF(入力!$C$11=1,ROUNDDOWN(全国標準卸価格!L723*地区別掛け率!L723%,-入力!$C$10),IF(入力!$C$11=2,ROUNDUP(全国標準卸価格!L723*地区別掛け率!L723%,-入力!$C$10),IF(入力!$C$11=3,ROUND(全国標準卸価格!L723*地区別掛け率!L723%,-入力!$C$10),""))),全国標準卸価格!L723))</f>
        <v/>
      </c>
      <c r="M723" s="20">
        <f>'6桁'!M723</f>
        <v>0</v>
      </c>
      <c r="N723" s="12" t="str">
        <f>IF(全国標準卸価格!N723="","",IF(ISNUMBER(全国標準卸価格!N723),IF(入力!$C$11=1,ROUNDDOWN(全国標準卸価格!N723*地区別掛け率!N723%,-入力!$C$10),IF(入力!$C$11=2,ROUNDUP(全国標準卸価格!N723*地区別掛け率!N723%,-入力!$C$10),IF(入力!$C$11=3,ROUND(全国標準卸価格!N723*地区別掛け率!N723%,-入力!$C$10),""))),全国標準卸価格!N723))</f>
        <v/>
      </c>
      <c r="O723" s="20">
        <f>'6桁'!O723</f>
        <v>0</v>
      </c>
      <c r="P723" s="14" t="str">
        <f>IF(全国標準卸価格!P723="","",IF(ISNUMBER(全国標準卸価格!P723),IF(入力!$C$11=1,ROUNDDOWN(全国標準卸価格!P723*地区別掛け率!P723%,-入力!$C$10),IF(入力!$C$11=2,ROUNDUP(全国標準卸価格!P723*地区別掛け率!P723%,-入力!$C$10),IF(入力!$C$11=3,ROUND(全国標準卸価格!P723*地区別掛け率!P723%,-入力!$C$10),""))),全国標準卸価格!P723))</f>
        <v/>
      </c>
      <c r="Q723" s="324">
        <f>'6桁'!Q723</f>
        <v>0</v>
      </c>
      <c r="V723" s="4"/>
      <c r="X723" s="4"/>
    </row>
    <row r="724" spans="2:27" ht="30" customHeight="1">
      <c r="B724" s="669"/>
      <c r="C724" s="674" t="s">
        <v>2105</v>
      </c>
      <c r="D724" s="675"/>
      <c r="E724" s="676"/>
      <c r="F724" s="12">
        <f>IF(全国標準卸価格!F724="","",IF(ISNUMBER(全国標準卸価格!F724),IF(入力!$C$11=1,ROUNDDOWN(全国標準卸価格!F724*地区別掛け率!F724%,-入力!$C$10),IF(入力!$C$11=2,ROUNDUP(全国標準卸価格!F724*地区別掛け率!F724%,-入力!$C$10),IF(入力!$C$11=3,ROUND(全国標準卸価格!F724*地区別掛け率!F724%,-入力!$C$10),""))),全国標準卸価格!F724))</f>
        <v>12700</v>
      </c>
      <c r="G724" s="20">
        <f>'6桁'!G724</f>
        <v>0</v>
      </c>
      <c r="H724" s="12" t="str">
        <f>IF(全国標準卸価格!H724="","",IF(ISNUMBER(全国標準卸価格!H724),IF(入力!$C$11=1,ROUNDDOWN(全国標準卸価格!H724*地区別掛け率!H724%,-入力!$C$10),IF(入力!$C$11=2,ROUNDUP(全国標準卸価格!H724*地区別掛け率!H724%,-入力!$C$10),IF(入力!$C$11=3,ROUND(全国標準卸価格!H724*地区別掛け率!H724%,-入力!$C$10),""))),全国標準卸価格!H724))</f>
        <v/>
      </c>
      <c r="I724" s="20">
        <f>'6桁'!I724</f>
        <v>0</v>
      </c>
      <c r="J724" s="12" t="str">
        <f>IF(全国標準卸価格!J724="","",IF(ISNUMBER(全国標準卸価格!J724),IF(入力!$C$11=1,ROUNDDOWN(全国標準卸価格!J724*地区別掛け率!J724%,-入力!$C$10),IF(入力!$C$11=2,ROUNDUP(全国標準卸価格!J724*地区別掛け率!J724%,-入力!$C$10),IF(入力!$C$11=3,ROUND(全国標準卸価格!J724*地区別掛け率!J724%,-入力!$C$10),""))),全国標準卸価格!J724))</f>
        <v/>
      </c>
      <c r="K724" s="20">
        <f>'6桁'!K724</f>
        <v>0</v>
      </c>
      <c r="L724" s="12" t="str">
        <f>IF(全国標準卸価格!L724="","",IF(ISNUMBER(全国標準卸価格!L724),IF(入力!$C$11=1,ROUNDDOWN(全国標準卸価格!L724*地区別掛け率!L724%,-入力!$C$10),IF(入力!$C$11=2,ROUNDUP(全国標準卸価格!L724*地区別掛け率!L724%,-入力!$C$10),IF(入力!$C$11=3,ROUND(全国標準卸価格!L724*地区別掛け率!L724%,-入力!$C$10),""))),全国標準卸価格!L724))</f>
        <v/>
      </c>
      <c r="M724" s="20">
        <f>'6桁'!M724</f>
        <v>0</v>
      </c>
      <c r="N724" s="12" t="str">
        <f>IF(全国標準卸価格!N724="","",IF(ISNUMBER(全国標準卸価格!N724),IF(入力!$C$11=1,ROUNDDOWN(全国標準卸価格!N724*地区別掛け率!N724%,-入力!$C$10),IF(入力!$C$11=2,ROUNDUP(全国標準卸価格!N724*地区別掛け率!N724%,-入力!$C$10),IF(入力!$C$11=3,ROUND(全国標準卸価格!N724*地区別掛け率!N724%,-入力!$C$10),""))),全国標準卸価格!N724))</f>
        <v/>
      </c>
      <c r="O724" s="20">
        <f>'6桁'!O724</f>
        <v>0</v>
      </c>
      <c r="P724" s="14" t="str">
        <f>IF(全国標準卸価格!P724="","",IF(ISNUMBER(全国標準卸価格!P724),IF(入力!$C$11=1,ROUNDDOWN(全国標準卸価格!P724*地区別掛け率!P724%,-入力!$C$10),IF(入力!$C$11=2,ROUNDUP(全国標準卸価格!P724*地区別掛け率!P724%,-入力!$C$10),IF(入力!$C$11=3,ROUND(全国標準卸価格!P724*地区別掛け率!P724%,-入力!$C$10),""))),全国標準卸価格!P724))</f>
        <v/>
      </c>
      <c r="Q724" s="324">
        <f>'6桁'!Q724</f>
        <v>0</v>
      </c>
      <c r="V724" s="4"/>
      <c r="X724" s="4"/>
    </row>
    <row r="725" spans="2:27" ht="30" customHeight="1">
      <c r="B725" s="670"/>
      <c r="C725" s="677" t="s">
        <v>2106</v>
      </c>
      <c r="D725" s="678"/>
      <c r="E725" s="679"/>
      <c r="F725" s="100">
        <f>IF(全国標準卸価格!F725="","",IF(ISNUMBER(全国標準卸価格!F725),IF(入力!$C$11=1,ROUNDDOWN(全国標準卸価格!F725*地区別掛け率!F725%,-入力!$C$10),IF(入力!$C$11=2,ROUNDUP(全国標準卸価格!F725*地区別掛け率!F725%,-入力!$C$10),IF(入力!$C$11=3,ROUND(全国標準卸価格!F725*地区別掛け率!F725%,-入力!$C$10),""))),全国標準卸価格!F725))</f>
        <v>14300</v>
      </c>
      <c r="G725" s="98">
        <f>'6桁'!G725</f>
        <v>0</v>
      </c>
      <c r="H725" s="100" t="str">
        <f>IF(全国標準卸価格!H725="","",IF(ISNUMBER(全国標準卸価格!H725),IF(入力!$C$11=1,ROUNDDOWN(全国標準卸価格!H725*地区別掛け率!H725%,-入力!$C$10),IF(入力!$C$11=2,ROUNDUP(全国標準卸価格!H725*地区別掛け率!H725%,-入力!$C$10),IF(入力!$C$11=3,ROUND(全国標準卸価格!H725*地区別掛け率!H725%,-入力!$C$10),""))),全国標準卸価格!H725))</f>
        <v/>
      </c>
      <c r="I725" s="98">
        <f>'6桁'!I725</f>
        <v>0</v>
      </c>
      <c r="J725" s="100" t="str">
        <f>IF(全国標準卸価格!J725="","",IF(ISNUMBER(全国標準卸価格!J725),IF(入力!$C$11=1,ROUNDDOWN(全国標準卸価格!J725*地区別掛け率!J725%,-入力!$C$10),IF(入力!$C$11=2,ROUNDUP(全国標準卸価格!J725*地区別掛け率!J725%,-入力!$C$10),IF(入力!$C$11=3,ROUND(全国標準卸価格!J725*地区別掛け率!J725%,-入力!$C$10),""))),全国標準卸価格!J725))</f>
        <v/>
      </c>
      <c r="K725" s="98">
        <f>'6桁'!K725</f>
        <v>0</v>
      </c>
      <c r="L725" s="100" t="str">
        <f>IF(全国標準卸価格!L725="","",IF(ISNUMBER(全国標準卸価格!L725),IF(入力!$C$11=1,ROUNDDOWN(全国標準卸価格!L725*地区別掛け率!L725%,-入力!$C$10),IF(入力!$C$11=2,ROUNDUP(全国標準卸価格!L725*地区別掛け率!L725%,-入力!$C$10),IF(入力!$C$11=3,ROUND(全国標準卸価格!L725*地区別掛け率!L725%,-入力!$C$10),""))),全国標準卸価格!L725))</f>
        <v/>
      </c>
      <c r="M725" s="98">
        <f>'6桁'!M725</f>
        <v>0</v>
      </c>
      <c r="N725" s="100" t="str">
        <f>IF(全国標準卸価格!N725="","",IF(ISNUMBER(全国標準卸価格!N725),IF(入力!$C$11=1,ROUNDDOWN(全国標準卸価格!N725*地区別掛け率!N725%,-入力!$C$10),IF(入力!$C$11=2,ROUNDUP(全国標準卸価格!N725*地区別掛け率!N725%,-入力!$C$10),IF(入力!$C$11=3,ROUND(全国標準卸価格!N725*地区別掛け率!N725%,-入力!$C$10),""))),全国標準卸価格!N725))</f>
        <v/>
      </c>
      <c r="O725" s="98">
        <f>'6桁'!O725</f>
        <v>0</v>
      </c>
      <c r="P725" s="154" t="str">
        <f>IF(全国標準卸価格!P725="","",IF(ISNUMBER(全国標準卸価格!P725),IF(入力!$C$11=1,ROUNDDOWN(全国標準卸価格!P725*地区別掛け率!P725%,-入力!$C$10),IF(入力!$C$11=2,ROUNDUP(全国標準卸価格!P725*地区別掛け率!P725%,-入力!$C$10),IF(入力!$C$11=3,ROUND(全国標準卸価格!P725*地区別掛け率!P725%,-入力!$C$10),""))),全国標準卸価格!P725))</f>
        <v/>
      </c>
      <c r="Q725" s="333">
        <f>'6桁'!Q725</f>
        <v>0</v>
      </c>
      <c r="V725" s="4"/>
      <c r="X725" s="4"/>
    </row>
    <row r="726" spans="2:27" ht="30" customHeight="1">
      <c r="B726" s="668">
        <v>12</v>
      </c>
      <c r="C726" s="671" t="s">
        <v>2107</v>
      </c>
      <c r="D726" s="672"/>
      <c r="E726" s="673"/>
      <c r="F726" s="289">
        <f>IF(全国標準卸価格!F726="","",IF(ISNUMBER(全国標準卸価格!F726),IF(入力!$C$11=1,ROUNDDOWN(全国標準卸価格!F726*地区別掛け率!F726%,-入力!$C$10),IF(入力!$C$11=2,ROUNDUP(全国標準卸価格!F726*地区別掛け率!F726%,-入力!$C$10),IF(入力!$C$11=3,ROUND(全国標準卸価格!F726*地区別掛け率!F726%,-入力!$C$10),""))),全国標準卸価格!F726))</f>
        <v>8400</v>
      </c>
      <c r="G726" s="237" t="str">
        <f>'6桁'!G726</f>
        <v>◎</v>
      </c>
      <c r="H726" s="289">
        <f>IF(全国標準卸価格!H726="","",IF(ISNUMBER(全国標準卸価格!H726),IF(入力!$C$11=1,ROUNDDOWN(全国標準卸価格!H726*地区別掛け率!H726%,-入力!$C$10),IF(入力!$C$11=2,ROUNDUP(全国標準卸価格!H726*地区別掛け率!H726%,-入力!$C$10),IF(入力!$C$11=3,ROUND(全国標準卸価格!H726*地区別掛け率!H726%,-入力!$C$10),""))),全国標準卸価格!H726))</f>
        <v>10300</v>
      </c>
      <c r="I726" s="237">
        <f>'6桁'!I726</f>
        <v>0</v>
      </c>
      <c r="J726" s="289" t="str">
        <f>IF(全国標準卸価格!J726="","",IF(ISNUMBER(全国標準卸価格!J726),IF(入力!$C$11=1,ROUNDDOWN(全国標準卸価格!J726*地区別掛け率!J726%,-入力!$C$10),IF(入力!$C$11=2,ROUNDUP(全国標準卸価格!J726*地区別掛け率!J726%,-入力!$C$10),IF(入力!$C$11=3,ROUND(全国標準卸価格!J726*地区別掛け率!J726%,-入力!$C$10),""))),全国標準卸価格!J726))</f>
        <v/>
      </c>
      <c r="K726" s="237">
        <f>'6桁'!K726</f>
        <v>0</v>
      </c>
      <c r="L726" s="289" t="str">
        <f>IF(全国標準卸価格!L726="","",IF(ISNUMBER(全国標準卸価格!L726),IF(入力!$C$11=1,ROUNDDOWN(全国標準卸価格!L726*地区別掛け率!L726%,-入力!$C$10),IF(入力!$C$11=2,ROUNDUP(全国標準卸価格!L726*地区別掛け率!L726%,-入力!$C$10),IF(入力!$C$11=3,ROUND(全国標準卸価格!L726*地区別掛け率!L726%,-入力!$C$10),""))),全国標準卸価格!L726))</f>
        <v/>
      </c>
      <c r="M726" s="237">
        <f>'6桁'!M726</f>
        <v>0</v>
      </c>
      <c r="N726" s="289" t="str">
        <f>IF(全国標準卸価格!N726="","",IF(ISNUMBER(全国標準卸価格!N726),IF(入力!$C$11=1,ROUNDDOWN(全国標準卸価格!N726*地区別掛け率!N726%,-入力!$C$10),IF(入力!$C$11=2,ROUNDUP(全国標準卸価格!N726*地区別掛け率!N726%,-入力!$C$10),IF(入力!$C$11=3,ROUND(全国標準卸価格!N726*地区別掛け率!N726%,-入力!$C$10),""))),全国標準卸価格!N726))</f>
        <v/>
      </c>
      <c r="O726" s="237">
        <f>'6桁'!O726</f>
        <v>0</v>
      </c>
      <c r="P726" s="320" t="str">
        <f>IF(全国標準卸価格!P726="","",IF(ISNUMBER(全国標準卸価格!P726),IF(入力!$C$11=1,ROUNDDOWN(全国標準卸価格!P726*地区別掛け率!P726%,-入力!$C$10),IF(入力!$C$11=2,ROUNDUP(全国標準卸価格!P726*地区別掛け率!P726%,-入力!$C$10),IF(入力!$C$11=3,ROUND(全国標準卸価格!P726*地区別掛け率!P726%,-入力!$C$10),""))),全国標準卸価格!P726))</f>
        <v/>
      </c>
      <c r="Q726" s="332">
        <f>'6桁'!Q726</f>
        <v>0</v>
      </c>
      <c r="V726" s="4"/>
      <c r="X726" s="4"/>
    </row>
    <row r="727" spans="2:27" ht="30" customHeight="1">
      <c r="B727" s="669"/>
      <c r="C727" s="674" t="s">
        <v>2108</v>
      </c>
      <c r="D727" s="675"/>
      <c r="E727" s="676"/>
      <c r="F727" s="12">
        <f>IF(全国標準卸価格!F727="","",IF(ISNUMBER(全国標準卸価格!F727),IF(入力!$C$11=1,ROUNDDOWN(全国標準卸価格!F727*地区別掛け率!F727%,-入力!$C$10),IF(入力!$C$11=2,ROUNDUP(全国標準卸価格!F727*地区別掛け率!F727%,-入力!$C$10),IF(入力!$C$11=3,ROUND(全国標準卸価格!F727*地区別掛け率!F727%,-入力!$C$10),""))),全国標準卸価格!F727))</f>
        <v>9700</v>
      </c>
      <c r="G727" s="20" t="str">
        <f>'6桁'!G727</f>
        <v>◎</v>
      </c>
      <c r="H727" s="12" t="str">
        <f>IF(全国標準卸価格!H727="","",IF(ISNUMBER(全国標準卸価格!H727),IF(入力!$C$11=1,ROUNDDOWN(全国標準卸価格!H727*地区別掛け率!H727%,-入力!$C$10),IF(入力!$C$11=2,ROUNDUP(全国標準卸価格!H727*地区別掛け率!H727%,-入力!$C$10),IF(入力!$C$11=3,ROUND(全国標準卸価格!H727*地区別掛け率!H727%,-入力!$C$10),""))),全国標準卸価格!H727))</f>
        <v/>
      </c>
      <c r="I727" s="20">
        <f>'6桁'!I727</f>
        <v>0</v>
      </c>
      <c r="J727" s="12" t="str">
        <f>IF(全国標準卸価格!J727="","",IF(ISNUMBER(全国標準卸価格!J727),IF(入力!$C$11=1,ROUNDDOWN(全国標準卸価格!J727*地区別掛け率!J727%,-入力!$C$10),IF(入力!$C$11=2,ROUNDUP(全国標準卸価格!J727*地区別掛け率!J727%,-入力!$C$10),IF(入力!$C$11=3,ROUND(全国標準卸価格!J727*地区別掛け率!J727%,-入力!$C$10),""))),全国標準卸価格!J727))</f>
        <v/>
      </c>
      <c r="K727" s="20">
        <f>'6桁'!K727</f>
        <v>0</v>
      </c>
      <c r="L727" s="12" t="str">
        <f>IF(全国標準卸価格!L727="","",IF(ISNUMBER(全国標準卸価格!L727),IF(入力!$C$11=1,ROUNDDOWN(全国標準卸価格!L727*地区別掛け率!L727%,-入力!$C$10),IF(入力!$C$11=2,ROUNDUP(全国標準卸価格!L727*地区別掛け率!L727%,-入力!$C$10),IF(入力!$C$11=3,ROUND(全国標準卸価格!L727*地区別掛け率!L727%,-入力!$C$10),""))),全国標準卸価格!L727))</f>
        <v/>
      </c>
      <c r="M727" s="20">
        <f>'6桁'!M727</f>
        <v>0</v>
      </c>
      <c r="N727" s="12" t="str">
        <f>IF(全国標準卸価格!N727="","",IF(ISNUMBER(全国標準卸価格!N727),IF(入力!$C$11=1,ROUNDDOWN(全国標準卸価格!N727*地区別掛け率!N727%,-入力!$C$10),IF(入力!$C$11=2,ROUNDUP(全国標準卸価格!N727*地区別掛け率!N727%,-入力!$C$10),IF(入力!$C$11=3,ROUND(全国標準卸価格!N727*地区別掛け率!N727%,-入力!$C$10),""))),全国標準卸価格!N727))</f>
        <v/>
      </c>
      <c r="O727" s="20">
        <f>'6桁'!O727</f>
        <v>0</v>
      </c>
      <c r="P727" s="14" t="str">
        <f>IF(全国標準卸価格!P727="","",IF(ISNUMBER(全国標準卸価格!P727),IF(入力!$C$11=1,ROUNDDOWN(全国標準卸価格!P727*地区別掛け率!P727%,-入力!$C$10),IF(入力!$C$11=2,ROUNDUP(全国標準卸価格!P727*地区別掛け率!P727%,-入力!$C$10),IF(入力!$C$11=3,ROUND(全国標準卸価格!P727*地区別掛け率!P727%,-入力!$C$10),""))),全国標準卸価格!P727))</f>
        <v/>
      </c>
      <c r="Q727" s="324">
        <f>'6桁'!Q727</f>
        <v>0</v>
      </c>
      <c r="V727" s="4"/>
      <c r="X727" s="4"/>
    </row>
    <row r="728" spans="2:27" ht="30" customHeight="1">
      <c r="B728" s="669"/>
      <c r="C728" s="674" t="s">
        <v>2109</v>
      </c>
      <c r="D728" s="675"/>
      <c r="E728" s="676"/>
      <c r="F728" s="12">
        <f>IF(全国標準卸価格!F728="","",IF(ISNUMBER(全国標準卸価格!F728),IF(入力!$C$11=1,ROUNDDOWN(全国標準卸価格!F728*地区別掛け率!F728%,-入力!$C$10),IF(入力!$C$11=2,ROUNDUP(全国標準卸価格!F728*地区別掛け率!F728%,-入力!$C$10),IF(入力!$C$11=3,ROUND(全国標準卸価格!F728*地区別掛け率!F728%,-入力!$C$10),""))),全国標準卸価格!F728))</f>
        <v>8400</v>
      </c>
      <c r="G728" s="20" t="str">
        <f>'6桁'!G728</f>
        <v>※</v>
      </c>
      <c r="H728" s="12" t="str">
        <f>IF(全国標準卸価格!H728="","",IF(ISNUMBER(全国標準卸価格!H728),IF(入力!$C$11=1,ROUNDDOWN(全国標準卸価格!H728*地区別掛け率!H728%,-入力!$C$10),IF(入力!$C$11=2,ROUNDUP(全国標準卸価格!H728*地区別掛け率!H728%,-入力!$C$10),IF(入力!$C$11=3,ROUND(全国標準卸価格!H728*地区別掛け率!H728%,-入力!$C$10),""))),全国標準卸価格!H728))</f>
        <v/>
      </c>
      <c r="I728" s="20">
        <f>'6桁'!I728</f>
        <v>0</v>
      </c>
      <c r="J728" s="12" t="str">
        <f>IF(全国標準卸価格!J728="","",IF(ISNUMBER(全国標準卸価格!J728),IF(入力!$C$11=1,ROUNDDOWN(全国標準卸価格!J728*地区別掛け率!J728%,-入力!$C$10),IF(入力!$C$11=2,ROUNDUP(全国標準卸価格!J728*地区別掛け率!J728%,-入力!$C$10),IF(入力!$C$11=3,ROUND(全国標準卸価格!J728*地区別掛け率!J728%,-入力!$C$10),""))),全国標準卸価格!J728))</f>
        <v/>
      </c>
      <c r="K728" s="20">
        <f>'6桁'!K728</f>
        <v>0</v>
      </c>
      <c r="L728" s="12" t="str">
        <f>IF(全国標準卸価格!L728="","",IF(ISNUMBER(全国標準卸価格!L728),IF(入力!$C$11=1,ROUNDDOWN(全国標準卸価格!L728*地区別掛け率!L728%,-入力!$C$10),IF(入力!$C$11=2,ROUNDUP(全国標準卸価格!L728*地区別掛け率!L728%,-入力!$C$10),IF(入力!$C$11=3,ROUND(全国標準卸価格!L728*地区別掛け率!L728%,-入力!$C$10),""))),全国標準卸価格!L728))</f>
        <v/>
      </c>
      <c r="M728" s="20">
        <f>'6桁'!M728</f>
        <v>0</v>
      </c>
      <c r="N728" s="12" t="str">
        <f>IF(全国標準卸価格!N728="","",IF(ISNUMBER(全国標準卸価格!N728),IF(入力!$C$11=1,ROUNDDOWN(全国標準卸価格!N728*地区別掛け率!N728%,-入力!$C$10),IF(入力!$C$11=2,ROUNDUP(全国標準卸価格!N728*地区別掛け率!N728%,-入力!$C$10),IF(入力!$C$11=3,ROUND(全国標準卸価格!N728*地区別掛け率!N728%,-入力!$C$10),""))),全国標準卸価格!N728))</f>
        <v/>
      </c>
      <c r="O728" s="20">
        <f>'6桁'!O728</f>
        <v>0</v>
      </c>
      <c r="P728" s="14" t="str">
        <f>IF(全国標準卸価格!P728="","",IF(ISNUMBER(全国標準卸価格!P728),IF(入力!$C$11=1,ROUNDDOWN(全国標準卸価格!P728*地区別掛け率!P728%,-入力!$C$10),IF(入力!$C$11=2,ROUNDUP(全国標準卸価格!P728*地区別掛け率!P728%,-入力!$C$10),IF(入力!$C$11=3,ROUND(全国標準卸価格!P728*地区別掛け率!P728%,-入力!$C$10),""))),全国標準卸価格!P728))</f>
        <v/>
      </c>
      <c r="Q728" s="324">
        <f>'6桁'!Q728</f>
        <v>0</v>
      </c>
      <c r="V728" s="4"/>
      <c r="X728" s="4"/>
    </row>
    <row r="729" spans="2:27" ht="30" customHeight="1">
      <c r="B729" s="669"/>
      <c r="C729" s="674" t="s">
        <v>2110</v>
      </c>
      <c r="D729" s="675"/>
      <c r="E729" s="676"/>
      <c r="F729" s="12">
        <f>IF(全国標準卸価格!F729="","",IF(ISNUMBER(全国標準卸価格!F729),IF(入力!$C$11=1,ROUNDDOWN(全国標準卸価格!F729*地区別掛け率!F729%,-入力!$C$10),IF(入力!$C$11=2,ROUNDUP(全国標準卸価格!F729*地区別掛け率!F729%,-入力!$C$10),IF(入力!$C$11=3,ROUND(全国標準卸価格!F729*地区別掛け率!F729%,-入力!$C$10),""))),全国標準卸価格!F729))</f>
        <v>9700</v>
      </c>
      <c r="G729" s="20">
        <f>'6桁'!G729</f>
        <v>0</v>
      </c>
      <c r="H729" s="12" t="str">
        <f>IF(全国標準卸価格!H729="","",IF(ISNUMBER(全国標準卸価格!H729),IF(入力!$C$11=1,ROUNDDOWN(全国標準卸価格!H729*地区別掛け率!H729%,-入力!$C$10),IF(入力!$C$11=2,ROUNDUP(全国標準卸価格!H729*地区別掛け率!H729%,-入力!$C$10),IF(入力!$C$11=3,ROUND(全国標準卸価格!H729*地区別掛け率!H729%,-入力!$C$10),""))),全国標準卸価格!H729))</f>
        <v/>
      </c>
      <c r="I729" s="20">
        <f>'6桁'!I729</f>
        <v>0</v>
      </c>
      <c r="J729" s="12" t="str">
        <f>IF(全国標準卸価格!J729="","",IF(ISNUMBER(全国標準卸価格!J729),IF(入力!$C$11=1,ROUNDDOWN(全国標準卸価格!J729*地区別掛け率!J729%,-入力!$C$10),IF(入力!$C$11=2,ROUNDUP(全国標準卸価格!J729*地区別掛け率!J729%,-入力!$C$10),IF(入力!$C$11=3,ROUND(全国標準卸価格!J729*地区別掛け率!J729%,-入力!$C$10),""))),全国標準卸価格!J729))</f>
        <v/>
      </c>
      <c r="K729" s="20">
        <f>'6桁'!K729</f>
        <v>0</v>
      </c>
      <c r="L729" s="12" t="str">
        <f>IF(全国標準卸価格!L729="","",IF(ISNUMBER(全国標準卸価格!L729),IF(入力!$C$11=1,ROUNDDOWN(全国標準卸価格!L729*地区別掛け率!L729%,-入力!$C$10),IF(入力!$C$11=2,ROUNDUP(全国標準卸価格!L729*地区別掛け率!L729%,-入力!$C$10),IF(入力!$C$11=3,ROUND(全国標準卸価格!L729*地区別掛け率!L729%,-入力!$C$10),""))),全国標準卸価格!L729))</f>
        <v/>
      </c>
      <c r="M729" s="20">
        <f>'6桁'!M729</f>
        <v>0</v>
      </c>
      <c r="N729" s="12" t="str">
        <f>IF(全国標準卸価格!N729="","",IF(ISNUMBER(全国標準卸価格!N729),IF(入力!$C$11=1,ROUNDDOWN(全国標準卸価格!N729*地区別掛け率!N729%,-入力!$C$10),IF(入力!$C$11=2,ROUNDUP(全国標準卸価格!N729*地区別掛け率!N729%,-入力!$C$10),IF(入力!$C$11=3,ROUND(全国標準卸価格!N729*地区別掛け率!N729%,-入力!$C$10),""))),全国標準卸価格!N729))</f>
        <v/>
      </c>
      <c r="O729" s="20">
        <f>'6桁'!O729</f>
        <v>0</v>
      </c>
      <c r="P729" s="14" t="str">
        <f>IF(全国標準卸価格!P729="","",IF(ISNUMBER(全国標準卸価格!P729),IF(入力!$C$11=1,ROUNDDOWN(全国標準卸価格!P729*地区別掛け率!P729%,-入力!$C$10),IF(入力!$C$11=2,ROUNDUP(全国標準卸価格!P729*地区別掛け率!P729%,-入力!$C$10),IF(入力!$C$11=3,ROUND(全国標準卸価格!P729*地区別掛け率!P729%,-入力!$C$10),""))),全国標準卸価格!P729))</f>
        <v/>
      </c>
      <c r="Q729" s="324">
        <f>'6桁'!Q729</f>
        <v>0</v>
      </c>
      <c r="V729" s="4"/>
      <c r="X729" s="4"/>
    </row>
    <row r="730" spans="2:27" ht="30" customHeight="1">
      <c r="B730" s="669"/>
      <c r="C730" s="674" t="s">
        <v>2111</v>
      </c>
      <c r="D730" s="675"/>
      <c r="E730" s="676"/>
      <c r="F730" s="12">
        <f>IF(全国標準卸価格!F730="","",IF(ISNUMBER(全国標準卸価格!F730),IF(入力!$C$11=1,ROUNDDOWN(全国標準卸価格!F730*地区別掛け率!F730%,-入力!$C$10),IF(入力!$C$11=2,ROUNDUP(全国標準卸価格!F730*地区別掛け率!F730%,-入力!$C$10),IF(入力!$C$11=3,ROUND(全国標準卸価格!F730*地区別掛け率!F730%,-入力!$C$10),""))),全国標準卸価格!F730))</f>
        <v>10500</v>
      </c>
      <c r="G730" s="20">
        <f>'6桁'!G730</f>
        <v>0</v>
      </c>
      <c r="H730" s="12" t="str">
        <f>IF(全国標準卸価格!H730="","",IF(ISNUMBER(全国標準卸価格!H730),IF(入力!$C$11=1,ROUNDDOWN(全国標準卸価格!H730*地区別掛け率!H730%,-入力!$C$10),IF(入力!$C$11=2,ROUNDUP(全国標準卸価格!H730*地区別掛け率!H730%,-入力!$C$10),IF(入力!$C$11=3,ROUND(全国標準卸価格!H730*地区別掛け率!H730%,-入力!$C$10),""))),全国標準卸価格!H730))</f>
        <v/>
      </c>
      <c r="I730" s="20">
        <f>'6桁'!I730</f>
        <v>0</v>
      </c>
      <c r="J730" s="12" t="str">
        <f>IF(全国標準卸価格!J730="","",IF(ISNUMBER(全国標準卸価格!J730),IF(入力!$C$11=1,ROUNDDOWN(全国標準卸価格!J730*地区別掛け率!J730%,-入力!$C$10),IF(入力!$C$11=2,ROUNDUP(全国標準卸価格!J730*地区別掛け率!J730%,-入力!$C$10),IF(入力!$C$11=3,ROUND(全国標準卸価格!J730*地区別掛け率!J730%,-入力!$C$10),""))),全国標準卸価格!J730))</f>
        <v/>
      </c>
      <c r="K730" s="20">
        <f>'6桁'!K730</f>
        <v>0</v>
      </c>
      <c r="L730" s="12" t="str">
        <f>IF(全国標準卸価格!L730="","",IF(ISNUMBER(全国標準卸価格!L730),IF(入力!$C$11=1,ROUNDDOWN(全国標準卸価格!L730*地区別掛け率!L730%,-入力!$C$10),IF(入力!$C$11=2,ROUNDUP(全国標準卸価格!L730*地区別掛け率!L730%,-入力!$C$10),IF(入力!$C$11=3,ROUND(全国標準卸価格!L730*地区別掛け率!L730%,-入力!$C$10),""))),全国標準卸価格!L730))</f>
        <v/>
      </c>
      <c r="M730" s="20">
        <f>'6桁'!M730</f>
        <v>0</v>
      </c>
      <c r="N730" s="12" t="str">
        <f>IF(全国標準卸価格!N730="","",IF(ISNUMBER(全国標準卸価格!N730),IF(入力!$C$11=1,ROUNDDOWN(全国標準卸価格!N730*地区別掛け率!N730%,-入力!$C$10),IF(入力!$C$11=2,ROUNDUP(全国標準卸価格!N730*地区別掛け率!N730%,-入力!$C$10),IF(入力!$C$11=3,ROUND(全国標準卸価格!N730*地区別掛け率!N730%,-入力!$C$10),""))),全国標準卸価格!N730))</f>
        <v/>
      </c>
      <c r="O730" s="20">
        <f>'6桁'!O730</f>
        <v>0</v>
      </c>
      <c r="P730" s="14" t="str">
        <f>IF(全国標準卸価格!P730="","",IF(ISNUMBER(全国標準卸価格!P730),IF(入力!$C$11=1,ROUNDDOWN(全国標準卸価格!P730*地区別掛け率!P730%,-入力!$C$10),IF(入力!$C$11=2,ROUNDUP(全国標準卸価格!P730*地区別掛け率!P730%,-入力!$C$10),IF(入力!$C$11=3,ROUND(全国標準卸価格!P730*地区別掛け率!P730%,-入力!$C$10),""))),全国標準卸価格!P730))</f>
        <v/>
      </c>
      <c r="Q730" s="324">
        <f>'6桁'!Q730</f>
        <v>0</v>
      </c>
      <c r="V730" s="4"/>
      <c r="X730" s="4"/>
    </row>
    <row r="731" spans="2:27" ht="30" customHeight="1">
      <c r="B731" s="670"/>
      <c r="C731" s="677" t="s">
        <v>2112</v>
      </c>
      <c r="D731" s="678"/>
      <c r="E731" s="679"/>
      <c r="F731" s="100">
        <f>IF(全国標準卸価格!F731="","",IF(ISNUMBER(全国標準卸価格!F731),IF(入力!$C$11=1,ROUNDDOWN(全国標準卸価格!F731*地区別掛け率!F731%,-入力!$C$10),IF(入力!$C$11=2,ROUNDUP(全国標準卸価格!F731*地区別掛け率!F731%,-入力!$C$10),IF(入力!$C$11=3,ROUND(全国標準卸価格!F731*地区別掛け率!F731%,-入力!$C$10),""))),全国標準卸価格!F731))</f>
        <v>11000</v>
      </c>
      <c r="G731" s="98">
        <f>'6桁'!G731</f>
        <v>0</v>
      </c>
      <c r="H731" s="100" t="str">
        <f>IF(全国標準卸価格!H731="","",IF(ISNUMBER(全国標準卸価格!H731),IF(入力!$C$11=1,ROUNDDOWN(全国標準卸価格!H731*地区別掛け率!H731%,-入力!$C$10),IF(入力!$C$11=2,ROUNDUP(全国標準卸価格!H731*地区別掛け率!H731%,-入力!$C$10),IF(入力!$C$11=3,ROUND(全国標準卸価格!H731*地区別掛け率!H731%,-入力!$C$10),""))),全国標準卸価格!H731))</f>
        <v/>
      </c>
      <c r="I731" s="98">
        <f>'6桁'!I731</f>
        <v>0</v>
      </c>
      <c r="J731" s="100" t="str">
        <f>IF(全国標準卸価格!J731="","",IF(ISNUMBER(全国標準卸価格!J731),IF(入力!$C$11=1,ROUNDDOWN(全国標準卸価格!J731*地区別掛け率!J731%,-入力!$C$10),IF(入力!$C$11=2,ROUNDUP(全国標準卸価格!J731*地区別掛け率!J731%,-入力!$C$10),IF(入力!$C$11=3,ROUND(全国標準卸価格!J731*地区別掛け率!J731%,-入力!$C$10),""))),全国標準卸価格!J731))</f>
        <v/>
      </c>
      <c r="K731" s="98">
        <f>'6桁'!K731</f>
        <v>0</v>
      </c>
      <c r="L731" s="100" t="str">
        <f>IF(全国標準卸価格!L731="","",IF(ISNUMBER(全国標準卸価格!L731),IF(入力!$C$11=1,ROUNDDOWN(全国標準卸価格!L731*地区別掛け率!L731%,-入力!$C$10),IF(入力!$C$11=2,ROUNDUP(全国標準卸価格!L731*地区別掛け率!L731%,-入力!$C$10),IF(入力!$C$11=3,ROUND(全国標準卸価格!L731*地区別掛け率!L731%,-入力!$C$10),""))),全国標準卸価格!L731))</f>
        <v/>
      </c>
      <c r="M731" s="98">
        <f>'6桁'!M731</f>
        <v>0</v>
      </c>
      <c r="N731" s="100" t="str">
        <f>IF(全国標準卸価格!N731="","",IF(ISNUMBER(全国標準卸価格!N731),IF(入力!$C$11=1,ROUNDDOWN(全国標準卸価格!N731*地区別掛け率!N731%,-入力!$C$10),IF(入力!$C$11=2,ROUNDUP(全国標準卸価格!N731*地区別掛け率!N731%,-入力!$C$10),IF(入力!$C$11=3,ROUND(全国標準卸価格!N731*地区別掛け率!N731%,-入力!$C$10),""))),全国標準卸価格!N731))</f>
        <v/>
      </c>
      <c r="O731" s="98">
        <f>'6桁'!O731</f>
        <v>0</v>
      </c>
      <c r="P731" s="154" t="str">
        <f>IF(全国標準卸価格!P731="","",IF(ISNUMBER(全国標準卸価格!P731),IF(入力!$C$11=1,ROUNDDOWN(全国標準卸価格!P731*地区別掛け率!P731%,-入力!$C$10),IF(入力!$C$11=2,ROUNDUP(全国標準卸価格!P731*地区別掛け率!P731%,-入力!$C$10),IF(入力!$C$11=3,ROUND(全国標準卸価格!P731*地区別掛け率!P731%,-入力!$C$10),""))),全国標準卸価格!P731))</f>
        <v/>
      </c>
      <c r="Q731" s="333">
        <f>'6桁'!Q731</f>
        <v>0</v>
      </c>
      <c r="V731" s="4"/>
      <c r="X731" s="4"/>
    </row>
    <row r="732" spans="2:27" ht="30" customHeight="1" thickBot="1">
      <c r="B732" s="382">
        <v>10</v>
      </c>
      <c r="C732" s="688" t="s">
        <v>2113</v>
      </c>
      <c r="D732" s="689"/>
      <c r="E732" s="690"/>
      <c r="F732" s="393" t="str">
        <f>IF(全国標準卸価格!F732="","",IF(ISNUMBER(全国標準卸価格!F732),IF(入力!$C$11=1,ROUNDDOWN(全国標準卸価格!F732*地区別掛け率!F732%,-入力!$C$10),IF(入力!$C$11=2,ROUNDUP(全国標準卸価格!F732*地区別掛け率!F732%,-入力!$C$10),IF(入力!$C$11=3,ROUND(全国標準卸価格!F732*地区別掛け率!F732%,-入力!$C$10),""))),全国標準卸価格!F732))</f>
        <v/>
      </c>
      <c r="G732" s="157">
        <f>'6桁'!G732</f>
        <v>0</v>
      </c>
      <c r="H732" s="393" t="str">
        <f>IF(全国標準卸価格!H732="","",IF(ISNUMBER(全国標準卸価格!H732),IF(入力!$C$11=1,ROUNDDOWN(全国標準卸価格!H732*地区別掛け率!H732%,-入力!$C$10),IF(入力!$C$11=2,ROUNDUP(全国標準卸価格!H732*地区別掛け率!H732%,-入力!$C$10),IF(入力!$C$11=3,ROUND(全国標準卸価格!H732*地区別掛け率!H732%,-入力!$C$10),""))),全国標準卸価格!H732))</f>
        <v/>
      </c>
      <c r="I732" s="157">
        <f>'6桁'!I732</f>
        <v>0</v>
      </c>
      <c r="J732" s="393">
        <f>IF(全国標準卸価格!J732="","",IF(ISNUMBER(全国標準卸価格!J732),IF(入力!$C$11=1,ROUNDDOWN(全国標準卸価格!J732*地区別掛け率!J732%,-入力!$C$10),IF(入力!$C$11=2,ROUNDUP(全国標準卸価格!J732*地区別掛け率!J732%,-入力!$C$10),IF(入力!$C$11=3,ROUND(全国標準卸価格!J732*地区別掛け率!J732%,-入力!$C$10),""))),全国標準卸価格!J732))</f>
        <v>6500</v>
      </c>
      <c r="K732" s="157" t="str">
        <f>'6桁'!K732</f>
        <v>※</v>
      </c>
      <c r="L732" s="393" t="str">
        <f>IF(全国標準卸価格!L732="","",IF(ISNUMBER(全国標準卸価格!L732),IF(入力!$C$11=1,ROUNDDOWN(全国標準卸価格!L732*地区別掛け率!L732%,-入力!$C$10),IF(入力!$C$11=2,ROUNDUP(全国標準卸価格!L732*地区別掛け率!L732%,-入力!$C$10),IF(入力!$C$11=3,ROUND(全国標準卸価格!L732*地区別掛け率!L732%,-入力!$C$10),""))),全国標準卸価格!L732))</f>
        <v/>
      </c>
      <c r="M732" s="157">
        <f>'6桁'!M732</f>
        <v>0</v>
      </c>
      <c r="N732" s="393" t="str">
        <f>IF(全国標準卸価格!N732="","",IF(ISNUMBER(全国標準卸価格!N732),IF(入力!$C$11=1,ROUNDDOWN(全国標準卸価格!N732*地区別掛け率!N732%,-入力!$C$10),IF(入力!$C$11=2,ROUNDUP(全国標準卸価格!N732*地区別掛け率!N732%,-入力!$C$10),IF(入力!$C$11=3,ROUND(全国標準卸価格!N732*地区別掛け率!N732%,-入力!$C$10),""))),全国標準卸価格!N732))</f>
        <v/>
      </c>
      <c r="O732" s="157">
        <f>'6桁'!O732</f>
        <v>0</v>
      </c>
      <c r="P732" s="158" t="str">
        <f>IF(全国標準卸価格!P732="","",IF(ISNUMBER(全国標準卸価格!P732),IF(入力!$C$11=1,ROUNDDOWN(全国標準卸価格!P732*地区別掛け率!P732%,-入力!$C$10),IF(入力!$C$11=2,ROUNDUP(全国標準卸価格!P732*地区別掛け率!P732%,-入力!$C$10),IF(入力!$C$11=3,ROUND(全国標準卸価格!P732*地区別掛け率!P732%,-入力!$C$10),""))),全国標準卸価格!P732))</f>
        <v/>
      </c>
      <c r="Q732" s="470">
        <f>'6桁'!Q732</f>
        <v>0</v>
      </c>
      <c r="V732" s="4"/>
      <c r="X732" s="4"/>
    </row>
    <row r="733" spans="2:27" ht="52.5" customHeight="1">
      <c r="B733" s="545" t="s">
        <v>2119</v>
      </c>
      <c r="C733" s="588"/>
      <c r="D733" s="588"/>
      <c r="E733" s="588"/>
      <c r="F733" s="588"/>
      <c r="G733" s="588"/>
      <c r="H733" s="588"/>
      <c r="I733" s="588"/>
      <c r="J733" s="588"/>
      <c r="K733" s="588"/>
      <c r="L733" s="588"/>
      <c r="M733" s="588"/>
      <c r="N733" s="589"/>
      <c r="O733" s="589"/>
      <c r="P733" s="589"/>
      <c r="Q733" s="589"/>
      <c r="R733" s="589"/>
      <c r="S733" s="589"/>
    </row>
    <row r="734" spans="2:27" ht="13.5" customHeight="1">
      <c r="C734" s="315"/>
      <c r="D734" s="315"/>
      <c r="E734" s="315"/>
      <c r="F734" s="81"/>
      <c r="G734" s="315"/>
      <c r="H734" s="10"/>
      <c r="I734" s="17"/>
      <c r="J734" s="10"/>
      <c r="K734" s="17"/>
      <c r="L734" s="10"/>
      <c r="M734" s="22"/>
      <c r="N734" s="10"/>
      <c r="O734" s="407"/>
      <c r="P734" s="10"/>
      <c r="Q734" s="17"/>
    </row>
    <row r="735" spans="2:27" ht="14.25" customHeight="1" thickBot="1">
      <c r="B735" s="54"/>
      <c r="C735" s="315"/>
      <c r="D735" s="315"/>
      <c r="E735" s="315"/>
      <c r="F735" s="10"/>
      <c r="G735" s="17"/>
      <c r="H735" s="10"/>
      <c r="I735" s="17"/>
      <c r="J735" s="10"/>
      <c r="K735" s="22"/>
      <c r="L735" s="10"/>
      <c r="M735" s="17"/>
      <c r="N735" s="10"/>
      <c r="O735" s="407"/>
      <c r="P735" s="10"/>
      <c r="Q735" s="22"/>
    </row>
    <row r="736" spans="2:27" ht="25.5" customHeight="1" thickTop="1" thickBot="1">
      <c r="B736" s="518" t="s">
        <v>36</v>
      </c>
      <c r="C736" s="519"/>
      <c r="D736" s="519"/>
      <c r="E736" s="519"/>
      <c r="F736" s="519"/>
      <c r="G736" s="519"/>
      <c r="H736" s="519"/>
      <c r="I736" s="519"/>
      <c r="J736" s="519"/>
      <c r="K736" s="519"/>
      <c r="L736" s="519"/>
      <c r="M736" s="519"/>
      <c r="N736" s="519"/>
      <c r="O736" s="519"/>
      <c r="P736" s="519"/>
      <c r="Q736" s="519"/>
      <c r="R736" s="519"/>
      <c r="S736" s="519"/>
      <c r="T736" s="519"/>
      <c r="U736" s="519"/>
      <c r="V736" s="519"/>
      <c r="W736" s="519"/>
      <c r="X736" s="519"/>
      <c r="Y736" s="519"/>
      <c r="Z736" s="519"/>
      <c r="AA736" s="520"/>
    </row>
    <row r="737" spans="2:24" ht="20.25" customHeight="1" thickTop="1" thickBot="1"/>
    <row r="738" spans="2:24" ht="20.100000000000001" customHeight="1" thickBot="1">
      <c r="B738" s="691" t="s">
        <v>452</v>
      </c>
      <c r="C738" s="534" t="s">
        <v>524</v>
      </c>
      <c r="D738" s="637"/>
      <c r="E738" s="637"/>
      <c r="F738" s="531" t="s">
        <v>453</v>
      </c>
      <c r="G738" s="532"/>
      <c r="H738" s="532"/>
      <c r="I738" s="532"/>
      <c r="J738" s="532"/>
      <c r="K738" s="532"/>
      <c r="L738" s="532"/>
      <c r="M738" s="532"/>
      <c r="N738" s="532"/>
      <c r="O738" s="532"/>
      <c r="P738" s="532"/>
      <c r="Q738" s="533"/>
      <c r="R738" s="11"/>
      <c r="S738" s="11"/>
      <c r="X738" s="4"/>
    </row>
    <row r="739" spans="2:24" ht="39.950000000000003" customHeight="1">
      <c r="B739" s="692"/>
      <c r="C739" s="536"/>
      <c r="D739" s="547"/>
      <c r="E739" s="547"/>
      <c r="F739" s="683" t="s">
        <v>932</v>
      </c>
      <c r="G739" s="694"/>
      <c r="H739" s="683" t="s">
        <v>935</v>
      </c>
      <c r="I739" s="694"/>
      <c r="J739" s="695" t="s">
        <v>847</v>
      </c>
      <c r="K739" s="694"/>
      <c r="L739" s="683" t="s">
        <v>848</v>
      </c>
      <c r="M739" s="694"/>
      <c r="N739" s="683" t="s">
        <v>849</v>
      </c>
      <c r="O739" s="694"/>
      <c r="P739" s="683" t="s">
        <v>2120</v>
      </c>
      <c r="Q739" s="694"/>
      <c r="V739" s="4"/>
      <c r="X739" s="4"/>
    </row>
    <row r="740" spans="2:24" ht="20.100000000000001" customHeight="1" thickBot="1">
      <c r="B740" s="693" t="s">
        <v>525</v>
      </c>
      <c r="C740" s="538"/>
      <c r="D740" s="618"/>
      <c r="E740" s="618"/>
      <c r="F740" s="514" t="s">
        <v>825</v>
      </c>
      <c r="G740" s="515"/>
      <c r="H740" s="514" t="s">
        <v>825</v>
      </c>
      <c r="I740" s="515"/>
      <c r="J740" s="555" t="s">
        <v>825</v>
      </c>
      <c r="K740" s="515"/>
      <c r="L740" s="514" t="s">
        <v>825</v>
      </c>
      <c r="M740" s="515"/>
      <c r="N740" s="514" t="s">
        <v>825</v>
      </c>
      <c r="O740" s="515"/>
      <c r="P740" s="514" t="s">
        <v>825</v>
      </c>
      <c r="Q740" s="515"/>
      <c r="V740" s="4"/>
      <c r="X740" s="4"/>
    </row>
    <row r="741" spans="2:24" ht="30" customHeight="1">
      <c r="B741" s="687">
        <v>16</v>
      </c>
      <c r="C741" s="680" t="s">
        <v>64</v>
      </c>
      <c r="D741" s="681"/>
      <c r="E741" s="682"/>
      <c r="F741" s="172" t="str">
        <f>IF(全国標準卸価格!F741="","",IF(ISNUMBER(全国標準卸価格!F741),IF(入力!$C$11=1,ROUNDDOWN(全国標準卸価格!F741*地区別掛け率!F741%,-入力!$C$10),IF(入力!$C$11=2,ROUNDUP(全国標準卸価格!F741*地区別掛け率!F741%,-入力!$C$10),IF(入力!$C$11=3,ROUND(全国標準卸価格!F741*地区別掛け率!F741%,-入力!$C$10),""))),全国標準卸価格!F741))</f>
        <v/>
      </c>
      <c r="G741" s="125">
        <f>'6桁'!G741</f>
        <v>0</v>
      </c>
      <c r="H741" s="208" t="str">
        <f>IF(全国標準卸価格!H741="","",IF(ISNUMBER(全国標準卸価格!H741),IF(入力!$C$11=1,ROUNDDOWN(全国標準卸価格!H741*地区別掛け率!H741%,-入力!$C$10),IF(入力!$C$11=2,ROUNDUP(全国標準卸価格!H741*地区別掛け率!H741%,-入力!$C$10),IF(入力!$C$11=3,ROUND(全国標準卸価格!H741*地区別掛け率!H741%,-入力!$C$10),""))),全国標準卸価格!H741))</f>
        <v/>
      </c>
      <c r="I741" s="125">
        <f>'6桁'!I741</f>
        <v>0</v>
      </c>
      <c r="J741" s="172">
        <f>IF(全国標準卸価格!J741="","",IF(ISNUMBER(全国標準卸価格!J741),IF(入力!$C$11=1,ROUNDDOWN(全国標準卸価格!J741*地区別掛け率!J741%,-入力!$C$10),IF(入力!$C$11=2,ROUNDUP(全国標準卸価格!J741*地区別掛け率!J741%,-入力!$C$10),IF(入力!$C$11=3,ROUND(全国標準卸価格!J741*地区別掛け率!J741%,-入力!$C$10),""))),全国標準卸価格!J741))</f>
        <v>30600</v>
      </c>
      <c r="K741" s="125">
        <f>'6桁'!K741</f>
        <v>0</v>
      </c>
      <c r="L741" s="182" t="str">
        <f>IF(全国標準卸価格!L741="","",IF(ISNUMBER(全国標準卸価格!L741),IF(入力!$C$11=1,ROUNDDOWN(全国標準卸価格!L741*地区別掛け率!L741%,-入力!$C$10),IF(入力!$C$11=2,ROUNDUP(全国標準卸価格!L741*地区別掛け率!L741%,-入力!$C$10),IF(入力!$C$11=3,ROUND(全国標準卸価格!L741*地区別掛け率!L741%,-入力!$C$10),""))),全国標準卸価格!L741))</f>
        <v/>
      </c>
      <c r="M741" s="125">
        <f>'6桁'!M741</f>
        <v>0</v>
      </c>
      <c r="N741" s="172" t="str">
        <f>IF(全国標準卸価格!N741="","",IF(ISNUMBER(全国標準卸価格!N741),IF(入力!$C$11=1,ROUNDDOWN(全国標準卸価格!N741*地区別掛け率!N741%,-入力!$C$10),IF(入力!$C$11=2,ROUNDUP(全国標準卸価格!N741*地区別掛け率!N741%,-入力!$C$10),IF(入力!$C$11=3,ROUND(全国標準卸価格!N741*地区別掛け率!N741%,-入力!$C$10),""))),全国標準卸価格!N741))</f>
        <v/>
      </c>
      <c r="O741" s="125">
        <f>'6桁'!O741</f>
        <v>0</v>
      </c>
      <c r="P741" s="172" t="str">
        <f>IF(全国標準卸価格!P741="","",IF(ISNUMBER(全国標準卸価格!P741),IF(入力!$C$11=1,ROUNDDOWN(全国標準卸価格!P741*地区別掛け率!P741%,-入力!$C$10),IF(入力!$C$11=2,ROUNDUP(全国標準卸価格!P741*地区別掛け率!P741%,-入力!$C$10),IF(入力!$C$11=3,ROUND(全国標準卸価格!P741*地区別掛け率!P741%,-入力!$C$10),""))),全国標準卸価格!P741))</f>
        <v/>
      </c>
      <c r="Q741" s="125">
        <f>'6桁'!Q741</f>
        <v>0</v>
      </c>
      <c r="V741" s="4"/>
      <c r="X741" s="4"/>
    </row>
    <row r="742" spans="2:24" ht="30" customHeight="1">
      <c r="B742" s="669"/>
      <c r="C742" s="674" t="s">
        <v>829</v>
      </c>
      <c r="D742" s="675"/>
      <c r="E742" s="676"/>
      <c r="F742" s="176">
        <f>IF(全国標準卸価格!F742="","",IF(ISNUMBER(全国標準卸価格!F742),IF(入力!$C$11=1,ROUNDDOWN(全国標準卸価格!F742*地区別掛け率!F742%,-入力!$C$10),IF(入力!$C$11=2,ROUNDUP(全国標準卸価格!F742*地区別掛け率!F742%,-入力!$C$10),IF(入力!$C$11=3,ROUND(全国標準卸価格!F742*地区別掛け率!F742%,-入力!$C$10),""))),全国標準卸価格!F742))</f>
        <v>31600</v>
      </c>
      <c r="G742" s="96">
        <f>'6桁'!G742</f>
        <v>0</v>
      </c>
      <c r="H742" s="209" t="str">
        <f>IF(全国標準卸価格!H742="","",IF(ISNUMBER(全国標準卸価格!H742),IF(入力!$C$11=1,ROUNDDOWN(全国標準卸価格!H742*地区別掛け率!H742%,-入力!$C$10),IF(入力!$C$11=2,ROUNDUP(全国標準卸価格!H742*地区別掛け率!H742%,-入力!$C$10),IF(入力!$C$11=3,ROUND(全国標準卸価格!H742*地区別掛け率!H742%,-入力!$C$10),""))),全国標準卸価格!H742))</f>
        <v/>
      </c>
      <c r="I742" s="96">
        <f>'6桁'!I742</f>
        <v>0</v>
      </c>
      <c r="J742" s="176" t="str">
        <f>IF(全国標準卸価格!J742="","",IF(ISNUMBER(全国標準卸価格!J742),IF(入力!$C$11=1,ROUNDDOWN(全国標準卸価格!J742*地区別掛け率!J742%,-入力!$C$10),IF(入力!$C$11=2,ROUNDUP(全国標準卸価格!J742*地区別掛け率!J742%,-入力!$C$10),IF(入力!$C$11=3,ROUND(全国標準卸価格!J742*地区別掛け率!J742%,-入力!$C$10),""))),全国標準卸価格!J742))</f>
        <v/>
      </c>
      <c r="K742" s="96">
        <f>'6桁'!K742</f>
        <v>0</v>
      </c>
      <c r="L742" s="183">
        <f>IF(全国標準卸価格!L742="","",IF(ISNUMBER(全国標準卸価格!L742),IF(入力!$C$11=1,ROUNDDOWN(全国標準卸価格!L742*地区別掛け率!L742%,-入力!$C$10),IF(入力!$C$11=2,ROUNDUP(全国標準卸価格!L742*地区別掛け率!L742%,-入力!$C$10),IF(入力!$C$11=3,ROUND(全国標準卸価格!L742*地区別掛け率!L742%,-入力!$C$10),""))),全国標準卸価格!L742))</f>
        <v>31200</v>
      </c>
      <c r="M742" s="96">
        <f>'6桁'!M742</f>
        <v>0</v>
      </c>
      <c r="N742" s="176" t="str">
        <f>IF(全国標準卸価格!N742="","",IF(ISNUMBER(全国標準卸価格!N742),IF(入力!$C$11=1,ROUNDDOWN(全国標準卸価格!N742*地区別掛け率!N742%,-入力!$C$10),IF(入力!$C$11=2,ROUNDUP(全国標準卸価格!N742*地区別掛け率!N742%,-入力!$C$10),IF(入力!$C$11=3,ROUND(全国標準卸価格!N742*地区別掛け率!N742%,-入力!$C$10),""))),全国標準卸価格!N742))</f>
        <v/>
      </c>
      <c r="O742" s="96">
        <f>'6桁'!O742</f>
        <v>0</v>
      </c>
      <c r="P742" s="176" t="str">
        <f>IF(全国標準卸価格!P742="","",IF(ISNUMBER(全国標準卸価格!P742),IF(入力!$C$11=1,ROUNDDOWN(全国標準卸価格!P742*地区別掛け率!P742%,-入力!$C$10),IF(入力!$C$11=2,ROUNDUP(全国標準卸価格!P742*地区別掛け率!P742%,-入力!$C$10),IF(入力!$C$11=3,ROUND(全国標準卸価格!P742*地区別掛け率!P742%,-入力!$C$10),""))),全国標準卸価格!P742))</f>
        <v/>
      </c>
      <c r="Q742" s="96">
        <f>'6桁'!Q742</f>
        <v>0</v>
      </c>
      <c r="V742" s="4"/>
      <c r="X742" s="4"/>
    </row>
    <row r="743" spans="2:24" ht="30" customHeight="1">
      <c r="B743" s="669"/>
      <c r="C743" s="674" t="s">
        <v>526</v>
      </c>
      <c r="D743" s="675"/>
      <c r="E743" s="676"/>
      <c r="F743" s="176" t="str">
        <f>IF(全国標準卸価格!F743="","",IF(ISNUMBER(全国標準卸価格!F743),IF(入力!$C$11=1,ROUNDDOWN(全国標準卸価格!F743*地区別掛け率!F743%,-入力!$C$10),IF(入力!$C$11=2,ROUNDUP(全国標準卸価格!F743*地区別掛け率!F743%,-入力!$C$10),IF(入力!$C$11=3,ROUND(全国標準卸価格!F743*地区別掛け率!F743%,-入力!$C$10),""))),全国標準卸価格!F743))</f>
        <v/>
      </c>
      <c r="G743" s="96">
        <f>'6桁'!G743</f>
        <v>0</v>
      </c>
      <c r="H743" s="209" t="str">
        <f>IF(全国標準卸価格!H743="","",IF(ISNUMBER(全国標準卸価格!H743),IF(入力!$C$11=1,ROUNDDOWN(全国標準卸価格!H743*地区別掛け率!H743%,-入力!$C$10),IF(入力!$C$11=2,ROUNDUP(全国標準卸価格!H743*地区別掛け率!H743%,-入力!$C$10),IF(入力!$C$11=3,ROUND(全国標準卸価格!H743*地区別掛け率!H743%,-入力!$C$10),""))),全国標準卸価格!H743))</f>
        <v/>
      </c>
      <c r="I743" s="96">
        <f>'6桁'!I743</f>
        <v>0</v>
      </c>
      <c r="J743" s="176" t="str">
        <f>IF(全国標準卸価格!J743="","",IF(ISNUMBER(全国標準卸価格!J743),IF(入力!$C$11=1,ROUNDDOWN(全国標準卸価格!J743*地区別掛け率!J743%,-入力!$C$10),IF(入力!$C$11=2,ROUNDUP(全国標準卸価格!J743*地区別掛け率!J743%,-入力!$C$10),IF(入力!$C$11=3,ROUND(全国標準卸価格!J743*地区別掛け率!J743%,-入力!$C$10),""))),全国標準卸価格!J743))</f>
        <v/>
      </c>
      <c r="K743" s="96">
        <f>'6桁'!K743</f>
        <v>0</v>
      </c>
      <c r="L743" s="183" t="str">
        <f>IF(全国標準卸価格!L743="","",IF(ISNUMBER(全国標準卸価格!L743),IF(入力!$C$11=1,ROUNDDOWN(全国標準卸価格!L743*地区別掛け率!L743%,-入力!$C$10),IF(入力!$C$11=2,ROUNDUP(全国標準卸価格!L743*地区別掛け率!L743%,-入力!$C$10),IF(入力!$C$11=3,ROUND(全国標準卸価格!L743*地区別掛け率!L743%,-入力!$C$10),""))),全国標準卸価格!L743))</f>
        <v/>
      </c>
      <c r="M743" s="96">
        <f>'6桁'!M743</f>
        <v>0</v>
      </c>
      <c r="N743" s="176">
        <f>IF(全国標準卸価格!N743="","",IF(ISNUMBER(全国標準卸価格!N743),IF(入力!$C$11=1,ROUNDDOWN(全国標準卸価格!N743*地区別掛け率!N743%,-入力!$C$10),IF(入力!$C$11=2,ROUNDUP(全国標準卸価格!N743*地区別掛け率!N743%,-入力!$C$10),IF(入力!$C$11=3,ROUND(全国標準卸価格!N743*地区別掛け率!N743%,-入力!$C$10),""))),全国標準卸価格!N743))</f>
        <v>31300</v>
      </c>
      <c r="O743" s="96">
        <f>'6桁'!O743</f>
        <v>0</v>
      </c>
      <c r="P743" s="176" t="str">
        <f>IF(全国標準卸価格!P743="","",IF(ISNUMBER(全国標準卸価格!P743),IF(入力!$C$11=1,ROUNDDOWN(全国標準卸価格!P743*地区別掛け率!P743%,-入力!$C$10),IF(入力!$C$11=2,ROUNDUP(全国標準卸価格!P743*地区別掛け率!P743%,-入力!$C$10),IF(入力!$C$11=3,ROUND(全国標準卸価格!P743*地区別掛け率!P743%,-入力!$C$10),""))),全国標準卸価格!P743))</f>
        <v/>
      </c>
      <c r="Q743" s="96">
        <f>'6桁'!Q743</f>
        <v>0</v>
      </c>
      <c r="V743" s="4"/>
      <c r="X743" s="4"/>
    </row>
    <row r="744" spans="2:24" ht="30" customHeight="1">
      <c r="B744" s="669"/>
      <c r="C744" s="674" t="s">
        <v>830</v>
      </c>
      <c r="D744" s="675"/>
      <c r="E744" s="676"/>
      <c r="F744" s="176">
        <f>IF(全国標準卸価格!F744="","",IF(ISNUMBER(全国標準卸価格!F744),IF(入力!$C$11=1,ROUNDDOWN(全国標準卸価格!F744*地区別掛け率!F744%,-入力!$C$10),IF(入力!$C$11=2,ROUNDUP(全国標準卸価格!F744*地区別掛け率!F744%,-入力!$C$10),IF(入力!$C$11=3,ROUND(全国標準卸価格!F744*地区別掛け率!F744%,-入力!$C$10),""))),全国標準卸価格!F744))</f>
        <v>23100</v>
      </c>
      <c r="G744" s="96">
        <f>'6桁'!G744</f>
        <v>0</v>
      </c>
      <c r="H744" s="209" t="str">
        <f>IF(全国標準卸価格!H744="","",IF(ISNUMBER(全国標準卸価格!H744),IF(入力!$C$11=1,ROUNDDOWN(全国標準卸価格!H744*地区別掛け率!H744%,-入力!$C$10),IF(入力!$C$11=2,ROUNDUP(全国標準卸価格!H744*地区別掛け率!H744%,-入力!$C$10),IF(入力!$C$11=3,ROUND(全国標準卸価格!H744*地区別掛け率!H744%,-入力!$C$10),""))),全国標準卸価格!H744))</f>
        <v/>
      </c>
      <c r="I744" s="96">
        <f>'6桁'!I744</f>
        <v>0</v>
      </c>
      <c r="J744" s="176" t="str">
        <f>IF(全国標準卸価格!J744="","",IF(ISNUMBER(全国標準卸価格!J744),IF(入力!$C$11=1,ROUNDDOWN(全国標準卸価格!J744*地区別掛け率!J744%,-入力!$C$10),IF(入力!$C$11=2,ROUNDUP(全国標準卸価格!J744*地区別掛け率!J744%,-入力!$C$10),IF(入力!$C$11=3,ROUND(全国標準卸価格!J744*地区別掛け率!J744%,-入力!$C$10),""))),全国標準卸価格!J744))</f>
        <v/>
      </c>
      <c r="K744" s="96">
        <f>'6桁'!K744</f>
        <v>0</v>
      </c>
      <c r="L744" s="183" t="str">
        <f>IF(全国標準卸価格!L744="","",IF(ISNUMBER(全国標準卸価格!L744),IF(入力!$C$11=1,ROUNDDOWN(全国標準卸価格!L744*地区別掛け率!L744%,-入力!$C$10),IF(入力!$C$11=2,ROUNDUP(全国標準卸価格!L744*地区別掛け率!L744%,-入力!$C$10),IF(入力!$C$11=3,ROUND(全国標準卸価格!L744*地区別掛け率!L744%,-入力!$C$10),""))),全国標準卸価格!L744))</f>
        <v/>
      </c>
      <c r="M744" s="96">
        <f>'6桁'!M744</f>
        <v>0</v>
      </c>
      <c r="N744" s="176" t="str">
        <f>IF(全国標準卸価格!N744="","",IF(ISNUMBER(全国標準卸価格!N744),IF(入力!$C$11=1,ROUNDDOWN(全国標準卸価格!N744*地区別掛け率!N744%,-入力!$C$10),IF(入力!$C$11=2,ROUNDUP(全国標準卸価格!N744*地区別掛け率!N744%,-入力!$C$10),IF(入力!$C$11=3,ROUND(全国標準卸価格!N744*地区別掛け率!N744%,-入力!$C$10),""))),全国標準卸価格!N744))</f>
        <v/>
      </c>
      <c r="O744" s="96">
        <f>'6桁'!O744</f>
        <v>0</v>
      </c>
      <c r="P744" s="176" t="str">
        <f>IF(全国標準卸価格!P744="","",IF(ISNUMBER(全国標準卸価格!P744),IF(入力!$C$11=1,ROUNDDOWN(全国標準卸価格!P744*地区別掛け率!P744%,-入力!$C$10),IF(入力!$C$11=2,ROUNDUP(全国標準卸価格!P744*地区別掛け率!P744%,-入力!$C$10),IF(入力!$C$11=3,ROUND(全国標準卸価格!P744*地区別掛け率!P744%,-入力!$C$10),""))),全国標準卸価格!P744))</f>
        <v/>
      </c>
      <c r="Q744" s="96">
        <f>'6桁'!Q744</f>
        <v>0</v>
      </c>
      <c r="V744" s="4"/>
      <c r="X744" s="4"/>
    </row>
    <row r="745" spans="2:24" ht="30" customHeight="1">
      <c r="B745" s="669"/>
      <c r="C745" s="674" t="s">
        <v>831</v>
      </c>
      <c r="D745" s="675"/>
      <c r="E745" s="676"/>
      <c r="F745" s="176">
        <f>IF(全国標準卸価格!F745="","",IF(ISNUMBER(全国標準卸価格!F745),IF(入力!$C$11=1,ROUNDDOWN(全国標準卸価格!F745*地区別掛け率!F745%,-入力!$C$10),IF(入力!$C$11=2,ROUNDUP(全国標準卸価格!F745*地区別掛け率!F745%,-入力!$C$10),IF(入力!$C$11=3,ROUND(全国標準卸価格!F745*地区別掛け率!F745%,-入力!$C$10),""))),全国標準卸価格!F745))</f>
        <v>27800</v>
      </c>
      <c r="G745" s="96">
        <f>'6桁'!G745</f>
        <v>0</v>
      </c>
      <c r="H745" s="209" t="str">
        <f>IF(全国標準卸価格!H745="","",IF(ISNUMBER(全国標準卸価格!H745),IF(入力!$C$11=1,ROUNDDOWN(全国標準卸価格!H745*地区別掛け率!H745%,-入力!$C$10),IF(入力!$C$11=2,ROUNDUP(全国標準卸価格!H745*地区別掛け率!H745%,-入力!$C$10),IF(入力!$C$11=3,ROUND(全国標準卸価格!H745*地区別掛け率!H745%,-入力!$C$10),""))),全国標準卸価格!H745))</f>
        <v/>
      </c>
      <c r="I745" s="96">
        <f>'6桁'!I745</f>
        <v>0</v>
      </c>
      <c r="J745" s="176" t="str">
        <f>IF(全国標準卸価格!J745="","",IF(ISNUMBER(全国標準卸価格!J745),IF(入力!$C$11=1,ROUNDDOWN(全国標準卸価格!J745*地区別掛け率!J745%,-入力!$C$10),IF(入力!$C$11=2,ROUNDUP(全国標準卸価格!J745*地区別掛け率!J745%,-入力!$C$10),IF(入力!$C$11=3,ROUND(全国標準卸価格!J745*地区別掛け率!J745%,-入力!$C$10),""))),全国標準卸価格!J745))</f>
        <v/>
      </c>
      <c r="K745" s="96">
        <f>'6桁'!K745</f>
        <v>0</v>
      </c>
      <c r="L745" s="183" t="str">
        <f>IF(全国標準卸価格!L745="","",IF(ISNUMBER(全国標準卸価格!L745),IF(入力!$C$11=1,ROUNDDOWN(全国標準卸価格!L745*地区別掛け率!L745%,-入力!$C$10),IF(入力!$C$11=2,ROUNDUP(全国標準卸価格!L745*地区別掛け率!L745%,-入力!$C$10),IF(入力!$C$11=3,ROUND(全国標準卸価格!L745*地区別掛け率!L745%,-入力!$C$10),""))),全国標準卸価格!L745))</f>
        <v/>
      </c>
      <c r="M745" s="96">
        <f>'6桁'!M745</f>
        <v>0</v>
      </c>
      <c r="N745" s="176" t="str">
        <f>IF(全国標準卸価格!N745="","",IF(ISNUMBER(全国標準卸価格!N745),IF(入力!$C$11=1,ROUNDDOWN(全国標準卸価格!N745*地区別掛け率!N745%,-入力!$C$10),IF(入力!$C$11=2,ROUNDUP(全国標準卸価格!N745*地区別掛け率!N745%,-入力!$C$10),IF(入力!$C$11=3,ROUND(全国標準卸価格!N745*地区別掛け率!N745%,-入力!$C$10),""))),全国標準卸価格!N745))</f>
        <v/>
      </c>
      <c r="O745" s="96">
        <f>'6桁'!O745</f>
        <v>0</v>
      </c>
      <c r="P745" s="176" t="str">
        <f>IF(全国標準卸価格!P745="","",IF(ISNUMBER(全国標準卸価格!P745),IF(入力!$C$11=1,ROUNDDOWN(全国標準卸価格!P745*地区別掛け率!P745%,-入力!$C$10),IF(入力!$C$11=2,ROUNDUP(全国標準卸価格!P745*地区別掛け率!P745%,-入力!$C$10),IF(入力!$C$11=3,ROUND(全国標準卸価格!P745*地区別掛け率!P745%,-入力!$C$10),""))),全国標準卸価格!P745))</f>
        <v/>
      </c>
      <c r="Q745" s="96">
        <f>'6桁'!Q745</f>
        <v>0</v>
      </c>
      <c r="V745" s="4"/>
      <c r="X745" s="4"/>
    </row>
    <row r="746" spans="2:24" ht="30" customHeight="1">
      <c r="B746" s="669"/>
      <c r="C746" s="674" t="s">
        <v>983</v>
      </c>
      <c r="D746" s="675"/>
      <c r="E746" s="676"/>
      <c r="F746" s="176">
        <f>IF(全国標準卸価格!F746="","",IF(ISNUMBER(全国標準卸価格!F746),IF(入力!$C$11=1,ROUNDDOWN(全国標準卸価格!F746*地区別掛け率!F746%,-入力!$C$10),IF(入力!$C$11=2,ROUNDUP(全国標準卸価格!F746*地区別掛け率!F746%,-入力!$C$10),IF(入力!$C$11=3,ROUND(全国標準卸価格!F746*地区別掛け率!F746%,-入力!$C$10),""))),全国標準卸価格!F746))</f>
        <v>29300</v>
      </c>
      <c r="G746" s="96">
        <f>'6桁'!G746</f>
        <v>0</v>
      </c>
      <c r="H746" s="209" t="str">
        <f>IF(全国標準卸価格!H746="","",IF(ISNUMBER(全国標準卸価格!H746),IF(入力!$C$11=1,ROUNDDOWN(全国標準卸価格!H746*地区別掛け率!H746%,-入力!$C$10),IF(入力!$C$11=2,ROUNDUP(全国標準卸価格!H746*地区別掛け率!H746%,-入力!$C$10),IF(入力!$C$11=3,ROUND(全国標準卸価格!H746*地区別掛け率!H746%,-入力!$C$10),""))),全国標準卸価格!H746))</f>
        <v/>
      </c>
      <c r="I746" s="96">
        <f>'6桁'!I746</f>
        <v>0</v>
      </c>
      <c r="J746" s="176" t="str">
        <f>IF(全国標準卸価格!J746="","",IF(ISNUMBER(全国標準卸価格!J746),IF(入力!$C$11=1,ROUNDDOWN(全国標準卸価格!J746*地区別掛け率!J746%,-入力!$C$10),IF(入力!$C$11=2,ROUNDUP(全国標準卸価格!J746*地区別掛け率!J746%,-入力!$C$10),IF(入力!$C$11=3,ROUND(全国標準卸価格!J746*地区別掛け率!J746%,-入力!$C$10),""))),全国標準卸価格!J746))</f>
        <v/>
      </c>
      <c r="K746" s="96">
        <f>'6桁'!K746</f>
        <v>0</v>
      </c>
      <c r="L746" s="183">
        <f>IF(全国標準卸価格!L746="","",IF(ISNUMBER(全国標準卸価格!L746),IF(入力!$C$11=1,ROUNDDOWN(全国標準卸価格!L746*地区別掛け率!L746%,-入力!$C$10),IF(入力!$C$11=2,ROUNDUP(全国標準卸価格!L746*地区別掛け率!L746%,-入力!$C$10),IF(入力!$C$11=3,ROUND(全国標準卸価格!L746*地区別掛け率!L746%,-入力!$C$10),""))),全国標準卸価格!L746))</f>
        <v>28600</v>
      </c>
      <c r="M746" s="96">
        <f>'6桁'!M746</f>
        <v>0</v>
      </c>
      <c r="N746" s="176">
        <f>IF(全国標準卸価格!N746="","",IF(ISNUMBER(全国標準卸価格!N746),IF(入力!$C$11=1,ROUNDDOWN(全国標準卸価格!N746*地区別掛け率!N746%,-入力!$C$10),IF(入力!$C$11=2,ROUNDUP(全国標準卸価格!N746*地区別掛け率!N746%,-入力!$C$10),IF(入力!$C$11=3,ROUND(全国標準卸価格!N746*地区別掛け率!N746%,-入力!$C$10),""))),全国標準卸価格!N746))</f>
        <v>28800</v>
      </c>
      <c r="O746" s="96">
        <f>'6桁'!O746</f>
        <v>0</v>
      </c>
      <c r="P746" s="176" t="str">
        <f>IF(全国標準卸価格!P746="","",IF(ISNUMBER(全国標準卸価格!P746),IF(入力!$C$11=1,ROUNDDOWN(全国標準卸価格!P746*地区別掛け率!P746%,-入力!$C$10),IF(入力!$C$11=2,ROUNDUP(全国標準卸価格!P746*地区別掛け率!P746%,-入力!$C$10),IF(入力!$C$11=3,ROUND(全国標準卸価格!P746*地区別掛け率!P746%,-入力!$C$10),""))),全国標準卸価格!P746))</f>
        <v/>
      </c>
      <c r="Q746" s="96">
        <f>'6桁'!Q746</f>
        <v>0</v>
      </c>
      <c r="V746" s="4"/>
      <c r="X746" s="4"/>
    </row>
    <row r="747" spans="2:24" ht="30" customHeight="1">
      <c r="B747" s="669"/>
      <c r="C747" s="674" t="s">
        <v>984</v>
      </c>
      <c r="D747" s="675"/>
      <c r="E747" s="676"/>
      <c r="F747" s="176">
        <f>IF(全国標準卸価格!F747="","",IF(ISNUMBER(全国標準卸価格!F747),IF(入力!$C$11=1,ROUNDDOWN(全国標準卸価格!F747*地区別掛け率!F747%,-入力!$C$10),IF(入力!$C$11=2,ROUNDUP(全国標準卸価格!F747*地区別掛け率!F747%,-入力!$C$10),IF(入力!$C$11=3,ROUND(全国標準卸価格!F747*地区別掛け率!F747%,-入力!$C$10),""))),全国標準卸価格!F747))</f>
        <v>32500</v>
      </c>
      <c r="G747" s="96">
        <f>'6桁'!G747</f>
        <v>0</v>
      </c>
      <c r="H747" s="209" t="str">
        <f>IF(全国標準卸価格!H747="","",IF(ISNUMBER(全国標準卸価格!H747),IF(入力!$C$11=1,ROUNDDOWN(全国標準卸価格!H747*地区別掛け率!H747%,-入力!$C$10),IF(入力!$C$11=2,ROUNDUP(全国標準卸価格!H747*地区別掛け率!H747%,-入力!$C$10),IF(入力!$C$11=3,ROUND(全国標準卸価格!H747*地区別掛け率!H747%,-入力!$C$10),""))),全国標準卸価格!H747))</f>
        <v/>
      </c>
      <c r="I747" s="96">
        <f>'6桁'!I747</f>
        <v>0</v>
      </c>
      <c r="J747" s="176" t="str">
        <f>IF(全国標準卸価格!J747="","",IF(ISNUMBER(全国標準卸価格!J747),IF(入力!$C$11=1,ROUNDDOWN(全国標準卸価格!J747*地区別掛け率!J747%,-入力!$C$10),IF(入力!$C$11=2,ROUNDUP(全国標準卸価格!J747*地区別掛け率!J747%,-入力!$C$10),IF(入力!$C$11=3,ROUND(全国標準卸価格!J747*地区別掛け率!J747%,-入力!$C$10),""))),全国標準卸価格!J747))</f>
        <v/>
      </c>
      <c r="K747" s="96">
        <f>'6桁'!K747</f>
        <v>0</v>
      </c>
      <c r="L747" s="183">
        <f>IF(全国標準卸価格!L747="","",IF(ISNUMBER(全国標準卸価格!L747),IF(入力!$C$11=1,ROUNDDOWN(全国標準卸価格!L747*地区別掛け率!L747%,-入力!$C$10),IF(入力!$C$11=2,ROUNDUP(全国標準卸価格!L747*地区別掛け率!L747%,-入力!$C$10),IF(入力!$C$11=3,ROUND(全国標準卸価格!L747*地区別掛け率!L747%,-入力!$C$10),""))),全国標準卸価格!L747))</f>
        <v>31600</v>
      </c>
      <c r="M747" s="96">
        <f>'6桁'!M747</f>
        <v>0</v>
      </c>
      <c r="N747" s="176" t="str">
        <f>IF(全国標準卸価格!N747="","",IF(ISNUMBER(全国標準卸価格!N747),IF(入力!$C$11=1,ROUNDDOWN(全国標準卸価格!N747*地区別掛け率!N747%,-入力!$C$10),IF(入力!$C$11=2,ROUNDUP(全国標準卸価格!N747*地区別掛け率!N747%,-入力!$C$10),IF(入力!$C$11=3,ROUND(全国標準卸価格!N747*地区別掛け率!N747%,-入力!$C$10),""))),全国標準卸価格!N747))</f>
        <v/>
      </c>
      <c r="O747" s="96">
        <f>'6桁'!O747</f>
        <v>0</v>
      </c>
      <c r="P747" s="176" t="str">
        <f>IF(全国標準卸価格!P747="","",IF(ISNUMBER(全国標準卸価格!P747),IF(入力!$C$11=1,ROUNDDOWN(全国標準卸価格!P747*地区別掛け率!P747%,-入力!$C$10),IF(入力!$C$11=2,ROUNDUP(全国標準卸価格!P747*地区別掛け率!P747%,-入力!$C$10),IF(入力!$C$11=3,ROUND(全国標準卸価格!P747*地区別掛け率!P747%,-入力!$C$10),""))),全国標準卸価格!P747))</f>
        <v/>
      </c>
      <c r="Q747" s="96">
        <f>'6桁'!Q747</f>
        <v>0</v>
      </c>
      <c r="V747" s="4"/>
      <c r="X747" s="4"/>
    </row>
    <row r="748" spans="2:24" ht="30" customHeight="1">
      <c r="B748" s="669"/>
      <c r="C748" s="674" t="s">
        <v>832</v>
      </c>
      <c r="D748" s="675"/>
      <c r="E748" s="676"/>
      <c r="F748" s="176">
        <f>IF(全国標準卸価格!F748="","",IF(ISNUMBER(全国標準卸価格!F748),IF(入力!$C$11=1,ROUNDDOWN(全国標準卸価格!F748*地区別掛け率!F748%,-入力!$C$10),IF(入力!$C$11=2,ROUNDUP(全国標準卸価格!F748*地区別掛け率!F748%,-入力!$C$10),IF(入力!$C$11=3,ROUND(全国標準卸価格!F748*地区別掛け率!F748%,-入力!$C$10),""))),全国標準卸価格!F748))</f>
        <v>28700</v>
      </c>
      <c r="G748" s="96">
        <f>'6桁'!G748</f>
        <v>0</v>
      </c>
      <c r="H748" s="209" t="str">
        <f>IF(全国標準卸価格!H748="","",IF(ISNUMBER(全国標準卸価格!H748),IF(入力!$C$11=1,ROUNDDOWN(全国標準卸価格!H748*地区別掛け率!H748%,-入力!$C$10),IF(入力!$C$11=2,ROUNDUP(全国標準卸価格!H748*地区別掛け率!H748%,-入力!$C$10),IF(入力!$C$11=3,ROUND(全国標準卸価格!H748*地区別掛け率!H748%,-入力!$C$10),""))),全国標準卸価格!H748))</f>
        <v/>
      </c>
      <c r="I748" s="96">
        <f>'6桁'!I748</f>
        <v>0</v>
      </c>
      <c r="J748" s="176" t="str">
        <f>IF(全国標準卸価格!J748="","",IF(ISNUMBER(全国標準卸価格!J748),IF(入力!$C$11=1,ROUNDDOWN(全国標準卸価格!J748*地区別掛け率!J748%,-入力!$C$10),IF(入力!$C$11=2,ROUNDUP(全国標準卸価格!J748*地区別掛け率!J748%,-入力!$C$10),IF(入力!$C$11=3,ROUND(全国標準卸価格!J748*地区別掛け率!J748%,-入力!$C$10),""))),全国標準卸価格!J748))</f>
        <v/>
      </c>
      <c r="K748" s="96">
        <f>'6桁'!K748</f>
        <v>0</v>
      </c>
      <c r="L748" s="183">
        <f>IF(全国標準卸価格!L748="","",IF(ISNUMBER(全国標準卸価格!L748),IF(入力!$C$11=1,ROUNDDOWN(全国標準卸価格!L748*地区別掛け率!L748%,-入力!$C$10),IF(入力!$C$11=2,ROUNDUP(全国標準卸価格!L748*地区別掛け率!L748%,-入力!$C$10),IF(入力!$C$11=3,ROUND(全国標準卸価格!L748*地区別掛け率!L748%,-入力!$C$10),""))),全国標準卸価格!L748))</f>
        <v>28400</v>
      </c>
      <c r="M748" s="96">
        <f>'6桁'!M748</f>
        <v>0</v>
      </c>
      <c r="N748" s="176" t="str">
        <f>IF(全国標準卸価格!N748="","",IF(ISNUMBER(全国標準卸価格!N748),IF(入力!$C$11=1,ROUNDDOWN(全国標準卸価格!N748*地区別掛け率!N748%,-入力!$C$10),IF(入力!$C$11=2,ROUNDUP(全国標準卸価格!N748*地区別掛け率!N748%,-入力!$C$10),IF(入力!$C$11=3,ROUND(全国標準卸価格!N748*地区別掛け率!N748%,-入力!$C$10),""))),全国標準卸価格!N748))</f>
        <v/>
      </c>
      <c r="O748" s="96">
        <f>'6桁'!O748</f>
        <v>0</v>
      </c>
      <c r="P748" s="176" t="str">
        <f>IF(全国標準卸価格!P748="","",IF(ISNUMBER(全国標準卸価格!P748),IF(入力!$C$11=1,ROUNDDOWN(全国標準卸価格!P748*地区別掛け率!P748%,-入力!$C$10),IF(入力!$C$11=2,ROUNDUP(全国標準卸価格!P748*地区別掛け率!P748%,-入力!$C$10),IF(入力!$C$11=3,ROUND(全国標準卸価格!P748*地区別掛け率!P748%,-入力!$C$10),""))),全国標準卸価格!P748))</f>
        <v/>
      </c>
      <c r="Q748" s="96">
        <f>'6桁'!Q748</f>
        <v>0</v>
      </c>
      <c r="V748" s="4"/>
      <c r="X748" s="4"/>
    </row>
    <row r="749" spans="2:24" ht="30" customHeight="1">
      <c r="B749" s="669"/>
      <c r="C749" s="674" t="s">
        <v>427</v>
      </c>
      <c r="D749" s="675"/>
      <c r="E749" s="676"/>
      <c r="F749" s="176" t="str">
        <f>IF(全国標準卸価格!F749="","",IF(ISNUMBER(全国標準卸価格!F749),IF(入力!$C$11=1,ROUNDDOWN(全国標準卸価格!F749*地区別掛け率!F749%,-入力!$C$10),IF(入力!$C$11=2,ROUNDUP(全国標準卸価格!F749*地区別掛け率!F749%,-入力!$C$10),IF(入力!$C$11=3,ROUND(全国標準卸価格!F749*地区別掛け率!F749%,-入力!$C$10),""))),全国標準卸価格!F749))</f>
        <v/>
      </c>
      <c r="G749" s="96">
        <f>'6桁'!G749</f>
        <v>0</v>
      </c>
      <c r="H749" s="209" t="str">
        <f>IF(全国標準卸価格!H749="","",IF(ISNUMBER(全国標準卸価格!H749),IF(入力!$C$11=1,ROUNDDOWN(全国標準卸価格!H749*地区別掛け率!H749%,-入力!$C$10),IF(入力!$C$11=2,ROUNDUP(全国標準卸価格!H749*地区別掛け率!H749%,-入力!$C$10),IF(入力!$C$11=3,ROUND(全国標準卸価格!H749*地区別掛け率!H749%,-入力!$C$10),""))),全国標準卸価格!H749))</f>
        <v/>
      </c>
      <c r="I749" s="96">
        <f>'6桁'!I749</f>
        <v>0</v>
      </c>
      <c r="J749" s="176" t="str">
        <f>IF(全国標準卸価格!J749="","",IF(ISNUMBER(全国標準卸価格!J749),IF(入力!$C$11=1,ROUNDDOWN(全国標準卸価格!J749*地区別掛け率!J749%,-入力!$C$10),IF(入力!$C$11=2,ROUNDUP(全国標準卸価格!J749*地区別掛け率!J749%,-入力!$C$10),IF(入力!$C$11=3,ROUND(全国標準卸価格!J749*地区別掛け率!J749%,-入力!$C$10),""))),全国標準卸価格!J749))</f>
        <v/>
      </c>
      <c r="K749" s="96">
        <f>'6桁'!K749</f>
        <v>0</v>
      </c>
      <c r="L749" s="183" t="str">
        <f>IF(全国標準卸価格!L749="","",IF(ISNUMBER(全国標準卸価格!L749),IF(入力!$C$11=1,ROUNDDOWN(全国標準卸価格!L749*地区別掛け率!L749%,-入力!$C$10),IF(入力!$C$11=2,ROUNDUP(全国標準卸価格!L749*地区別掛け率!L749%,-入力!$C$10),IF(入力!$C$11=3,ROUND(全国標準卸価格!L749*地区別掛け率!L749%,-入力!$C$10),""))),全国標準卸価格!L749))</f>
        <v/>
      </c>
      <c r="M749" s="96">
        <f>'6桁'!M749</f>
        <v>0</v>
      </c>
      <c r="N749" s="176">
        <f>IF(全国標準卸価格!N749="","",IF(ISNUMBER(全国標準卸価格!N749),IF(入力!$C$11=1,ROUNDDOWN(全国標準卸価格!N749*地区別掛け率!N749%,-入力!$C$10),IF(入力!$C$11=2,ROUNDUP(全国標準卸価格!N749*地区別掛け率!N749%,-入力!$C$10),IF(入力!$C$11=3,ROUND(全国標準卸価格!N749*地区別掛け率!N749%,-入力!$C$10),""))),全国標準卸価格!N749))</f>
        <v>28500</v>
      </c>
      <c r="O749" s="96">
        <f>'6桁'!O749</f>
        <v>0</v>
      </c>
      <c r="P749" s="176" t="str">
        <f>IF(全国標準卸価格!P749="","",IF(ISNUMBER(全国標準卸価格!P749),IF(入力!$C$11=1,ROUNDDOWN(全国標準卸価格!P749*地区別掛け率!P749%,-入力!$C$10),IF(入力!$C$11=2,ROUNDUP(全国標準卸価格!P749*地区別掛け率!P749%,-入力!$C$10),IF(入力!$C$11=3,ROUND(全国標準卸価格!P749*地区別掛け率!P749%,-入力!$C$10),""))),全国標準卸価格!P749))</f>
        <v/>
      </c>
      <c r="Q749" s="96">
        <f>'6桁'!Q749</f>
        <v>0</v>
      </c>
      <c r="V749" s="4"/>
      <c r="X749" s="4"/>
    </row>
    <row r="750" spans="2:24" ht="30" customHeight="1">
      <c r="B750" s="669"/>
      <c r="C750" s="674" t="s">
        <v>833</v>
      </c>
      <c r="D750" s="675"/>
      <c r="E750" s="676"/>
      <c r="F750" s="176">
        <f>IF(全国標準卸価格!F750="","",IF(ISNUMBER(全国標準卸価格!F750),IF(入力!$C$11=1,ROUNDDOWN(全国標準卸価格!F750*地区別掛け率!F750%,-入力!$C$10),IF(入力!$C$11=2,ROUNDUP(全国標準卸価格!F750*地区別掛け率!F750%,-入力!$C$10),IF(入力!$C$11=3,ROUND(全国標準卸価格!F750*地区別掛け率!F750%,-入力!$C$10),""))),全国標準卸価格!F750))</f>
        <v>33000</v>
      </c>
      <c r="G750" s="96">
        <f>'6桁'!G750</f>
        <v>0</v>
      </c>
      <c r="H750" s="209" t="str">
        <f>IF(全国標準卸価格!H750="","",IF(ISNUMBER(全国標準卸価格!H750),IF(入力!$C$11=1,ROUNDDOWN(全国標準卸価格!H750*地区別掛け率!H750%,-入力!$C$10),IF(入力!$C$11=2,ROUNDUP(全国標準卸価格!H750*地区別掛け率!H750%,-入力!$C$10),IF(入力!$C$11=3,ROUND(全国標準卸価格!H750*地区別掛け率!H750%,-入力!$C$10),""))),全国標準卸価格!H750))</f>
        <v/>
      </c>
      <c r="I750" s="96">
        <f>'6桁'!I750</f>
        <v>0</v>
      </c>
      <c r="J750" s="176" t="str">
        <f>IF(全国標準卸価格!J750="","",IF(ISNUMBER(全国標準卸価格!J750),IF(入力!$C$11=1,ROUNDDOWN(全国標準卸価格!J750*地区別掛け率!J750%,-入力!$C$10),IF(入力!$C$11=2,ROUNDUP(全国標準卸価格!J750*地区別掛け率!J750%,-入力!$C$10),IF(入力!$C$11=3,ROUND(全国標準卸価格!J750*地区別掛け率!J750%,-入力!$C$10),""))),全国標準卸価格!J750))</f>
        <v/>
      </c>
      <c r="K750" s="96">
        <f>'6桁'!K750</f>
        <v>0</v>
      </c>
      <c r="L750" s="183">
        <f>IF(全国標準卸価格!L750="","",IF(ISNUMBER(全国標準卸価格!L750),IF(入力!$C$11=1,ROUNDDOWN(全国標準卸価格!L750*地区別掛け率!L750%,-入力!$C$10),IF(入力!$C$11=2,ROUNDUP(全国標準卸価格!L750*地区別掛け率!L750%,-入力!$C$10),IF(入力!$C$11=3,ROUND(全国標準卸価格!L750*地区別掛け率!L750%,-入力!$C$10),""))),全国標準卸価格!L750))</f>
        <v>32700</v>
      </c>
      <c r="M750" s="96">
        <f>'6桁'!M750</f>
        <v>0</v>
      </c>
      <c r="N750" s="176" t="str">
        <f>IF(全国標準卸価格!N750="","",IF(ISNUMBER(全国標準卸価格!N750),IF(入力!$C$11=1,ROUNDDOWN(全国標準卸価格!N750*地区別掛け率!N750%,-入力!$C$10),IF(入力!$C$11=2,ROUNDUP(全国標準卸価格!N750*地区別掛け率!N750%,-入力!$C$10),IF(入力!$C$11=3,ROUND(全国標準卸価格!N750*地区別掛け率!N750%,-入力!$C$10),""))),全国標準卸価格!N750))</f>
        <v/>
      </c>
      <c r="O750" s="96">
        <f>'6桁'!O750</f>
        <v>0</v>
      </c>
      <c r="P750" s="176" t="str">
        <f>IF(全国標準卸価格!P750="","",IF(ISNUMBER(全国標準卸価格!P750),IF(入力!$C$11=1,ROUNDDOWN(全国標準卸価格!P750*地区別掛け率!P750%,-入力!$C$10),IF(入力!$C$11=2,ROUNDUP(全国標準卸価格!P750*地区別掛け率!P750%,-入力!$C$10),IF(入力!$C$11=3,ROUND(全国標準卸価格!P750*地区別掛け率!P750%,-入力!$C$10),""))),全国標準卸価格!P750))</f>
        <v/>
      </c>
      <c r="Q750" s="96">
        <f>'6桁'!Q750</f>
        <v>0</v>
      </c>
      <c r="V750" s="4"/>
      <c r="X750" s="4"/>
    </row>
    <row r="751" spans="2:24" ht="30" customHeight="1">
      <c r="B751" s="669"/>
      <c r="C751" s="674" t="s">
        <v>834</v>
      </c>
      <c r="D751" s="675"/>
      <c r="E751" s="676"/>
      <c r="F751" s="173">
        <f>IF(全国標準卸価格!F751="","",IF(ISNUMBER(全国標準卸価格!F751),IF(入力!$C$11=1,ROUNDDOWN(全国標準卸価格!F751*地区別掛け率!F751%,-入力!$C$10),IF(入力!$C$11=2,ROUNDUP(全国標準卸価格!F751*地区別掛け率!F751%,-入力!$C$10),IF(入力!$C$11=3,ROUND(全国標準卸価格!F751*地区別掛け率!F751%,-入力!$C$10),""))),全国標準卸価格!F751))</f>
        <v>24300</v>
      </c>
      <c r="G751" s="360">
        <f>'6桁'!G751</f>
        <v>0</v>
      </c>
      <c r="H751" s="210" t="str">
        <f>IF(全国標準卸価格!H751="","",IF(ISNUMBER(全国標準卸価格!H751),IF(入力!$C$11=1,ROUNDDOWN(全国標準卸価格!H751*地区別掛け率!H751%,-入力!$C$10),IF(入力!$C$11=2,ROUNDUP(全国標準卸価格!H751*地区別掛け率!H751%,-入力!$C$10),IF(入力!$C$11=3,ROUND(全国標準卸価格!H751*地区別掛け率!H751%,-入力!$C$10),""))),全国標準卸価格!H751))</f>
        <v/>
      </c>
      <c r="I751" s="360">
        <f>'6桁'!I751</f>
        <v>0</v>
      </c>
      <c r="J751" s="173" t="str">
        <f>IF(全国標準卸価格!J751="","",IF(ISNUMBER(全国標準卸価格!J751),IF(入力!$C$11=1,ROUNDDOWN(全国標準卸価格!J751*地区別掛け率!J751%,-入力!$C$10),IF(入力!$C$11=2,ROUNDUP(全国標準卸価格!J751*地区別掛け率!J751%,-入力!$C$10),IF(入力!$C$11=3,ROUND(全国標準卸価格!J751*地区別掛け率!J751%,-入力!$C$10),""))),全国標準卸価格!J751))</f>
        <v/>
      </c>
      <c r="K751" s="360">
        <f>'6桁'!K751</f>
        <v>0</v>
      </c>
      <c r="L751" s="194">
        <f>IF(全国標準卸価格!L751="","",IF(ISNUMBER(全国標準卸価格!L751),IF(入力!$C$11=1,ROUNDDOWN(全国標準卸価格!L751*地区別掛け率!L751%,-入力!$C$10),IF(入力!$C$11=2,ROUNDUP(全国標準卸価格!L751*地区別掛け率!L751%,-入力!$C$10),IF(入力!$C$11=3,ROUND(全国標準卸価格!L751*地区別掛け率!L751%,-入力!$C$10),""))),全国標準卸価格!L751))</f>
        <v>24000</v>
      </c>
      <c r="M751" s="360">
        <f>'6桁'!M751</f>
        <v>0</v>
      </c>
      <c r="N751" s="173">
        <f>IF(全国標準卸価格!N751="","",IF(ISNUMBER(全国標準卸価格!N751),IF(入力!$C$11=1,ROUNDDOWN(全国標準卸価格!N751*地区別掛け率!N751%,-入力!$C$10),IF(入力!$C$11=2,ROUNDUP(全国標準卸価格!N751*地区別掛け率!N751%,-入力!$C$10),IF(入力!$C$11=3,ROUND(全国標準卸価格!N751*地区別掛け率!N751%,-入力!$C$10),""))),全国標準卸価格!N751))</f>
        <v>24100</v>
      </c>
      <c r="O751" s="360">
        <f>'6桁'!O751</f>
        <v>0</v>
      </c>
      <c r="P751" s="173" t="str">
        <f>IF(全国標準卸価格!P751="","",IF(ISNUMBER(全国標準卸価格!P751),IF(入力!$C$11=1,ROUNDDOWN(全国標準卸価格!P751*地区別掛け率!P751%,-入力!$C$10),IF(入力!$C$11=2,ROUNDUP(全国標準卸価格!P751*地区別掛け率!P751%,-入力!$C$10),IF(入力!$C$11=3,ROUND(全国標準卸価格!P751*地区別掛け率!P751%,-入力!$C$10),""))),全国標準卸価格!P751))</f>
        <v/>
      </c>
      <c r="Q751" s="360">
        <f>'6桁'!Q751</f>
        <v>0</v>
      </c>
      <c r="T751" s="40" t="s">
        <v>719</v>
      </c>
      <c r="V751" s="4"/>
      <c r="X751" s="4"/>
    </row>
    <row r="752" spans="2:24" ht="30" customHeight="1">
      <c r="B752" s="669"/>
      <c r="C752" s="674" t="s">
        <v>835</v>
      </c>
      <c r="D752" s="675"/>
      <c r="E752" s="676"/>
      <c r="F752" s="176">
        <f>IF(全国標準卸価格!F752="","",IF(ISNUMBER(全国標準卸価格!F752),IF(入力!$C$11=1,ROUNDDOWN(全国標準卸価格!F752*地区別掛け率!F752%,-入力!$C$10),IF(入力!$C$11=2,ROUNDUP(全国標準卸価格!F752*地区別掛け率!F752%,-入力!$C$10),IF(入力!$C$11=3,ROUND(全国標準卸価格!F752*地区別掛け率!F752%,-入力!$C$10),""))),全国標準卸価格!F752))</f>
        <v>25300</v>
      </c>
      <c r="G752" s="96">
        <f>'6桁'!G752</f>
        <v>0</v>
      </c>
      <c r="H752" s="209" t="str">
        <f>IF(全国標準卸価格!H752="","",IF(ISNUMBER(全国標準卸価格!H752),IF(入力!$C$11=1,ROUNDDOWN(全国標準卸価格!H752*地区別掛け率!H752%,-入力!$C$10),IF(入力!$C$11=2,ROUNDUP(全国標準卸価格!H752*地区別掛け率!H752%,-入力!$C$10),IF(入力!$C$11=3,ROUND(全国標準卸価格!H752*地区別掛け率!H752%,-入力!$C$10),""))),全国標準卸価格!H752))</f>
        <v/>
      </c>
      <c r="I752" s="96">
        <f>'6桁'!I752</f>
        <v>0</v>
      </c>
      <c r="J752" s="176" t="str">
        <f>IF(全国標準卸価格!J752="","",IF(ISNUMBER(全国標準卸価格!J752),IF(入力!$C$11=1,ROUNDDOWN(全国標準卸価格!J752*地区別掛け率!J752%,-入力!$C$10),IF(入力!$C$11=2,ROUNDUP(全国標準卸価格!J752*地区別掛け率!J752%,-入力!$C$10),IF(入力!$C$11=3,ROUND(全国標準卸価格!J752*地区別掛け率!J752%,-入力!$C$10),""))),全国標準卸価格!J752))</f>
        <v/>
      </c>
      <c r="K752" s="96">
        <f>'6桁'!K752</f>
        <v>0</v>
      </c>
      <c r="L752" s="183">
        <f>IF(全国標準卸価格!L752="","",IF(ISNUMBER(全国標準卸価格!L752),IF(入力!$C$11=1,ROUNDDOWN(全国標準卸価格!L752*地区別掛け率!L752%,-入力!$C$10),IF(入力!$C$11=2,ROUNDUP(全国標準卸価格!L752*地区別掛け率!L752%,-入力!$C$10),IF(入力!$C$11=3,ROUND(全国標準卸価格!L752*地区別掛け率!L752%,-入力!$C$10),""))),全国標準卸価格!L752))</f>
        <v>25100</v>
      </c>
      <c r="M752" s="96">
        <f>'6桁'!M752</f>
        <v>0</v>
      </c>
      <c r="N752" s="176">
        <f>IF(全国標準卸価格!N752="","",IF(ISNUMBER(全国標準卸価格!N752),IF(入力!$C$11=1,ROUNDDOWN(全国標準卸価格!N752*地区別掛け率!N752%,-入力!$C$10),IF(入力!$C$11=2,ROUNDUP(全国標準卸価格!N752*地区別掛け率!N752%,-入力!$C$10),IF(入力!$C$11=3,ROUND(全国標準卸価格!N752*地区別掛け率!N752%,-入力!$C$10),""))),全国標準卸価格!N752))</f>
        <v>25100</v>
      </c>
      <c r="O752" s="96">
        <f>'6桁'!O752</f>
        <v>0</v>
      </c>
      <c r="P752" s="176" t="str">
        <f>IF(全国標準卸価格!P752="","",IF(ISNUMBER(全国標準卸価格!P752),IF(入力!$C$11=1,ROUNDDOWN(全国標準卸価格!P752*地区別掛け率!P752%,-入力!$C$10),IF(入力!$C$11=2,ROUNDUP(全国標準卸価格!P752*地区別掛け率!P752%,-入力!$C$10),IF(入力!$C$11=3,ROUND(全国標準卸価格!P752*地区別掛け率!P752%,-入力!$C$10),""))),全国標準卸価格!P752))</f>
        <v/>
      </c>
      <c r="Q752" s="96">
        <f>'6桁'!Q752</f>
        <v>0</v>
      </c>
      <c r="V752" s="4"/>
      <c r="X752" s="4"/>
    </row>
    <row r="753" spans="2:24" ht="30" customHeight="1">
      <c r="B753" s="669"/>
      <c r="C753" s="674" t="s">
        <v>836</v>
      </c>
      <c r="D753" s="675"/>
      <c r="E753" s="676"/>
      <c r="F753" s="176">
        <f>IF(全国標準卸価格!F753="","",IF(ISNUMBER(全国標準卸価格!F753),IF(入力!$C$11=1,ROUNDDOWN(全国標準卸価格!F753*地区別掛け率!F753%,-入力!$C$10),IF(入力!$C$11=2,ROUNDUP(全国標準卸価格!F753*地区別掛け率!F753%,-入力!$C$10),IF(入力!$C$11=3,ROUND(全国標準卸価格!F753*地区別掛け率!F753%,-入力!$C$10),""))),全国標準卸価格!F753))</f>
        <v>26300</v>
      </c>
      <c r="G753" s="96">
        <f>'6桁'!G753</f>
        <v>0</v>
      </c>
      <c r="H753" s="209" t="str">
        <f>IF(全国標準卸価格!H753="","",IF(ISNUMBER(全国標準卸価格!H753),IF(入力!$C$11=1,ROUNDDOWN(全国標準卸価格!H753*地区別掛け率!H753%,-入力!$C$10),IF(入力!$C$11=2,ROUNDUP(全国標準卸価格!H753*地区別掛け率!H753%,-入力!$C$10),IF(入力!$C$11=3,ROUND(全国標準卸価格!H753*地区別掛け率!H753%,-入力!$C$10),""))),全国標準卸価格!H753))</f>
        <v/>
      </c>
      <c r="I753" s="96">
        <f>'6桁'!I753</f>
        <v>0</v>
      </c>
      <c r="J753" s="176" t="str">
        <f>IF(全国標準卸価格!J753="","",IF(ISNUMBER(全国標準卸価格!J753),IF(入力!$C$11=1,ROUNDDOWN(全国標準卸価格!J753*地区別掛け率!J753%,-入力!$C$10),IF(入力!$C$11=2,ROUNDUP(全国標準卸価格!J753*地区別掛け率!J753%,-入力!$C$10),IF(入力!$C$11=3,ROUND(全国標準卸価格!J753*地区別掛け率!J753%,-入力!$C$10),""))),全国標準卸価格!J753))</f>
        <v/>
      </c>
      <c r="K753" s="96">
        <f>'6桁'!K753</f>
        <v>0</v>
      </c>
      <c r="L753" s="183">
        <f>IF(全国標準卸価格!L753="","",IF(ISNUMBER(全国標準卸価格!L753),IF(入力!$C$11=1,ROUNDDOWN(全国標準卸価格!L753*地区別掛け率!L753%,-入力!$C$10),IF(入力!$C$11=2,ROUNDUP(全国標準卸価格!L753*地区別掛け率!L753%,-入力!$C$10),IF(入力!$C$11=3,ROUND(全国標準卸価格!L753*地区別掛け率!L753%,-入力!$C$10),""))),全国標準卸価格!L753))</f>
        <v>26100</v>
      </c>
      <c r="M753" s="96">
        <f>'6桁'!M753</f>
        <v>0</v>
      </c>
      <c r="N753" s="176" t="str">
        <f>IF(全国標準卸価格!N753="","",IF(ISNUMBER(全国標準卸価格!N753),IF(入力!$C$11=1,ROUNDDOWN(全国標準卸価格!N753*地区別掛け率!N753%,-入力!$C$10),IF(入力!$C$11=2,ROUNDUP(全国標準卸価格!N753*地区別掛け率!N753%,-入力!$C$10),IF(入力!$C$11=3,ROUND(全国標準卸価格!N753*地区別掛け率!N753%,-入力!$C$10),""))),全国標準卸価格!N753))</f>
        <v/>
      </c>
      <c r="O753" s="96">
        <f>'6桁'!O753</f>
        <v>0</v>
      </c>
      <c r="P753" s="176">
        <f>IF(全国標準卸価格!P753="","",IF(ISNUMBER(全国標準卸価格!P753),IF(入力!$C$11=1,ROUNDDOWN(全国標準卸価格!P753*地区別掛け率!P753%,-入力!$C$10),IF(入力!$C$11=2,ROUNDUP(全国標準卸価格!P753*地区別掛け率!P753%,-入力!$C$10),IF(入力!$C$11=3,ROUND(全国標準卸価格!P753*地区別掛け率!P753%,-入力!$C$10),""))),全国標準卸価格!P753))</f>
        <v>27400</v>
      </c>
      <c r="Q753" s="96">
        <f>'6桁'!Q753</f>
        <v>0</v>
      </c>
      <c r="V753" s="4"/>
      <c r="X753" s="4"/>
    </row>
    <row r="754" spans="2:24" ht="30" customHeight="1">
      <c r="B754" s="669"/>
      <c r="C754" s="674" t="s">
        <v>837</v>
      </c>
      <c r="D754" s="675"/>
      <c r="E754" s="676"/>
      <c r="F754" s="176">
        <f>IF(全国標準卸価格!F754="","",IF(ISNUMBER(全国標準卸価格!F754),IF(入力!$C$11=1,ROUNDDOWN(全国標準卸価格!F754*地区別掛け率!F754%,-入力!$C$10),IF(入力!$C$11=2,ROUNDUP(全国標準卸価格!F754*地区別掛け率!F754%,-入力!$C$10),IF(入力!$C$11=3,ROUND(全国標準卸価格!F754*地区別掛け率!F754%,-入力!$C$10),""))),全国標準卸価格!F754))</f>
        <v>27700</v>
      </c>
      <c r="G754" s="96">
        <f>'6桁'!G754</f>
        <v>0</v>
      </c>
      <c r="H754" s="183" t="str">
        <f>IF(全国標準卸価格!H754="","",IF(ISNUMBER(全国標準卸価格!H754),IF(入力!$C$11=1,ROUNDDOWN(全国標準卸価格!H754*地区別掛け率!H754%,-入力!$C$10),IF(入力!$C$11=2,ROUNDUP(全国標準卸価格!H754*地区別掛け率!H754%,-入力!$C$10),IF(入力!$C$11=3,ROUND(全国標準卸価格!H754*地区別掛け率!H754%,-入力!$C$10),""))),全国標準卸価格!H754))</f>
        <v/>
      </c>
      <c r="I754" s="96">
        <f>'6桁'!I754</f>
        <v>0</v>
      </c>
      <c r="J754" s="176" t="str">
        <f>IF(全国標準卸価格!J754="","",IF(ISNUMBER(全国標準卸価格!J754),IF(入力!$C$11=1,ROUNDDOWN(全国標準卸価格!J754*地区別掛け率!J754%,-入力!$C$10),IF(入力!$C$11=2,ROUNDUP(全国標準卸価格!J754*地区別掛け率!J754%,-入力!$C$10),IF(入力!$C$11=3,ROUND(全国標準卸価格!J754*地区別掛け率!J754%,-入力!$C$10),""))),全国標準卸価格!J754))</f>
        <v/>
      </c>
      <c r="K754" s="96">
        <f>'6桁'!K754</f>
        <v>0</v>
      </c>
      <c r="L754" s="183">
        <f>IF(全国標準卸価格!L754="","",IF(ISNUMBER(全国標準卸価格!L754),IF(入力!$C$11=1,ROUNDDOWN(全国標準卸価格!L754*地区別掛け率!L754%,-入力!$C$10),IF(入力!$C$11=2,ROUNDUP(全国標準卸価格!L754*地区別掛け率!L754%,-入力!$C$10),IF(入力!$C$11=3,ROUND(全国標準卸価格!L754*地区別掛け率!L754%,-入力!$C$10),""))),全国標準卸価格!L754))</f>
        <v>27200</v>
      </c>
      <c r="M754" s="96">
        <f>'6桁'!M754</f>
        <v>0</v>
      </c>
      <c r="N754" s="176" t="str">
        <f>IF(全国標準卸価格!N754="","",IF(ISNUMBER(全国標準卸価格!N754),IF(入力!$C$11=1,ROUNDDOWN(全国標準卸価格!N754*地区別掛け率!N754%,-入力!$C$10),IF(入力!$C$11=2,ROUNDUP(全国標準卸価格!N754*地区別掛け率!N754%,-入力!$C$10),IF(入力!$C$11=3,ROUND(全国標準卸価格!N754*地区別掛け率!N754%,-入力!$C$10),""))),全国標準卸価格!N754))</f>
        <v/>
      </c>
      <c r="O754" s="96">
        <f>'6桁'!O754</f>
        <v>0</v>
      </c>
      <c r="P754" s="176" t="str">
        <f>IF(全国標準卸価格!P754="","",IF(ISNUMBER(全国標準卸価格!P754),IF(入力!$C$11=1,ROUNDDOWN(全国標準卸価格!P754*地区別掛け率!P754%,-入力!$C$10),IF(入力!$C$11=2,ROUNDUP(全国標準卸価格!P754*地区別掛け率!P754%,-入力!$C$10),IF(入力!$C$11=3,ROUND(全国標準卸価格!P754*地区別掛け率!P754%,-入力!$C$10),""))),全国標準卸価格!P754))</f>
        <v/>
      </c>
      <c r="Q754" s="96">
        <f>'6桁'!Q754</f>
        <v>0</v>
      </c>
      <c r="V754" s="4"/>
      <c r="X754" s="4"/>
    </row>
    <row r="755" spans="2:24" ht="30" customHeight="1">
      <c r="B755" s="669"/>
      <c r="C755" s="677" t="s">
        <v>838</v>
      </c>
      <c r="D755" s="678"/>
      <c r="E755" s="679"/>
      <c r="F755" s="176">
        <f>IF(全国標準卸価格!F755="","",IF(ISNUMBER(全国標準卸価格!F755),IF(入力!$C$11=1,ROUNDDOWN(全国標準卸価格!F755*地区別掛け率!F755%,-入力!$C$10),IF(入力!$C$11=2,ROUNDUP(全国標準卸価格!F755*地区別掛け率!F755%,-入力!$C$10),IF(入力!$C$11=3,ROUND(全国標準卸価格!F755*地区別掛け率!F755%,-入力!$C$10),""))),全国標準卸価格!F755))</f>
        <v>28700</v>
      </c>
      <c r="G755" s="96">
        <f>'6桁'!G755</f>
        <v>0</v>
      </c>
      <c r="H755" s="183" t="str">
        <f>IF(全国標準卸価格!H755="","",IF(ISNUMBER(全国標準卸価格!H755),IF(入力!$C$11=1,ROUNDDOWN(全国標準卸価格!H755*地区別掛け率!H755%,-入力!$C$10),IF(入力!$C$11=2,ROUNDUP(全国標準卸価格!H755*地区別掛け率!H755%,-入力!$C$10),IF(入力!$C$11=3,ROUND(全国標準卸価格!H755*地区別掛け率!H755%,-入力!$C$10),""))),全国標準卸価格!H755))</f>
        <v/>
      </c>
      <c r="I755" s="96">
        <f>'6桁'!I755</f>
        <v>0</v>
      </c>
      <c r="J755" s="176" t="str">
        <f>IF(全国標準卸価格!J755="","",IF(ISNUMBER(全国標準卸価格!J755),IF(入力!$C$11=1,ROUNDDOWN(全国標準卸価格!J755*地区別掛け率!J755%,-入力!$C$10),IF(入力!$C$11=2,ROUNDUP(全国標準卸価格!J755*地区別掛け率!J755%,-入力!$C$10),IF(入力!$C$11=3,ROUND(全国標準卸価格!J755*地区別掛け率!J755%,-入力!$C$10),""))),全国標準卸価格!J755))</f>
        <v/>
      </c>
      <c r="K755" s="96">
        <f>'6桁'!K755</f>
        <v>0</v>
      </c>
      <c r="L755" s="183">
        <f>IF(全国標準卸価格!L755="","",IF(ISNUMBER(全国標準卸価格!L755),IF(入力!$C$11=1,ROUNDDOWN(全国標準卸価格!L755*地区別掛け率!L755%,-入力!$C$10),IF(入力!$C$11=2,ROUNDUP(全国標準卸価格!L755*地区別掛け率!L755%,-入力!$C$10),IF(入力!$C$11=3,ROUND(全国標準卸価格!L755*地区別掛け率!L755%,-入力!$C$10),""))),全国標準卸価格!L755))</f>
        <v>28000</v>
      </c>
      <c r="M755" s="96">
        <f>'6桁'!M755</f>
        <v>0</v>
      </c>
      <c r="N755" s="176" t="str">
        <f>IF(全国標準卸価格!N755="","",IF(ISNUMBER(全国標準卸価格!N755),IF(入力!$C$11=1,ROUNDDOWN(全国標準卸価格!N755*地区別掛け率!N755%,-入力!$C$10),IF(入力!$C$11=2,ROUNDUP(全国標準卸価格!N755*地区別掛け率!N755%,-入力!$C$10),IF(入力!$C$11=3,ROUND(全国標準卸価格!N755*地区別掛け率!N755%,-入力!$C$10),""))),全国標準卸価格!N755))</f>
        <v/>
      </c>
      <c r="O755" s="96">
        <f>'6桁'!O755</f>
        <v>0</v>
      </c>
      <c r="P755" s="176" t="str">
        <f>IF(全国標準卸価格!P755="","",IF(ISNUMBER(全国標準卸価格!P755),IF(入力!$C$11=1,ROUNDDOWN(全国標準卸価格!P755*地区別掛け率!P755%,-入力!$C$10),IF(入力!$C$11=2,ROUNDUP(全国標準卸価格!P755*地区別掛け率!P755%,-入力!$C$10),IF(入力!$C$11=3,ROUND(全国標準卸価格!P755*地区別掛け率!P755%,-入力!$C$10),""))),全国標準卸価格!P755))</f>
        <v/>
      </c>
      <c r="Q755" s="96">
        <f>'6桁'!Q755</f>
        <v>0</v>
      </c>
      <c r="V755" s="4"/>
      <c r="X755" s="4"/>
    </row>
    <row r="756" spans="2:24" ht="30" customHeight="1">
      <c r="B756" s="668">
        <v>15</v>
      </c>
      <c r="C756" s="671" t="s">
        <v>839</v>
      </c>
      <c r="D756" s="672"/>
      <c r="E756" s="673"/>
      <c r="F756" s="175">
        <f>IF(全国標準卸価格!F756="","",IF(ISNUMBER(全国標準卸価格!F756),IF(入力!$C$11=1,ROUNDDOWN(全国標準卸価格!F756*地区別掛け率!F756%,-入力!$C$10),IF(入力!$C$11=2,ROUNDUP(全国標準卸価格!F756*地区別掛け率!F756%,-入力!$C$10),IF(入力!$C$11=3,ROUND(全国標準卸価格!F756*地区別掛け率!F756%,-入力!$C$10),""))),全国標準卸価格!F756))</f>
        <v>27400</v>
      </c>
      <c r="G756" s="97">
        <f>'6桁'!G756</f>
        <v>0</v>
      </c>
      <c r="H756" s="212" t="str">
        <f>IF(全国標準卸価格!H756="","",IF(ISNUMBER(全国標準卸価格!H756),IF(入力!$C$11=1,ROUNDDOWN(全国標準卸価格!H756*地区別掛け率!H756%,-入力!$C$10),IF(入力!$C$11=2,ROUNDUP(全国標準卸価格!H756*地区別掛け率!H756%,-入力!$C$10),IF(入力!$C$11=3,ROUND(全国標準卸価格!H756*地区別掛け率!H756%,-入力!$C$10),""))),全国標準卸価格!H756))</f>
        <v/>
      </c>
      <c r="I756" s="97">
        <f>'6桁'!I756</f>
        <v>0</v>
      </c>
      <c r="J756" s="175" t="str">
        <f>IF(全国標準卸価格!J756="","",IF(ISNUMBER(全国標準卸価格!J756),IF(入力!$C$11=1,ROUNDDOWN(全国標準卸価格!J756*地区別掛け率!J756%,-入力!$C$10),IF(入力!$C$11=2,ROUNDUP(全国標準卸価格!J756*地区別掛け率!J756%,-入力!$C$10),IF(入力!$C$11=3,ROUND(全国標準卸価格!J756*地区別掛け率!J756%,-入力!$C$10),""))),全国標準卸価格!J756))</f>
        <v/>
      </c>
      <c r="K756" s="97">
        <f>'6桁'!K756</f>
        <v>0</v>
      </c>
      <c r="L756" s="199" t="str">
        <f>IF(全国標準卸価格!L756="","",IF(ISNUMBER(全国標準卸価格!L756),IF(入力!$C$11=1,ROUNDDOWN(全国標準卸価格!L756*地区別掛け率!L756%,-入力!$C$10),IF(入力!$C$11=2,ROUNDUP(全国標準卸価格!L756*地区別掛け率!L756%,-入力!$C$10),IF(入力!$C$11=3,ROUND(全国標準卸価格!L756*地区別掛け率!L756%,-入力!$C$10),""))),全国標準卸価格!L756))</f>
        <v/>
      </c>
      <c r="M756" s="97">
        <f>'6桁'!M756</f>
        <v>0</v>
      </c>
      <c r="N756" s="175" t="str">
        <f>IF(全国標準卸価格!N756="","",IF(ISNUMBER(全国標準卸価格!N756),IF(入力!$C$11=1,ROUNDDOWN(全国標準卸価格!N756*地区別掛け率!N756%,-入力!$C$10),IF(入力!$C$11=2,ROUNDUP(全国標準卸価格!N756*地区別掛け率!N756%,-入力!$C$10),IF(入力!$C$11=3,ROUND(全国標準卸価格!N756*地区別掛け率!N756%,-入力!$C$10),""))),全国標準卸価格!N756))</f>
        <v/>
      </c>
      <c r="O756" s="97">
        <f>'6桁'!O756</f>
        <v>0</v>
      </c>
      <c r="P756" s="175" t="str">
        <f>IF(全国標準卸価格!P756="","",IF(ISNUMBER(全国標準卸価格!P756),IF(入力!$C$11=1,ROUNDDOWN(全国標準卸価格!P756*地区別掛け率!P756%,-入力!$C$10),IF(入力!$C$11=2,ROUNDUP(全国標準卸価格!P756*地区別掛け率!P756%,-入力!$C$10),IF(入力!$C$11=3,ROUND(全国標準卸価格!P756*地区別掛け率!P756%,-入力!$C$10),""))),全国標準卸価格!P756))</f>
        <v/>
      </c>
      <c r="Q756" s="97">
        <f>'6桁'!Q756</f>
        <v>0</v>
      </c>
      <c r="V756" s="4"/>
      <c r="X756" s="4"/>
    </row>
    <row r="757" spans="2:24" ht="30" customHeight="1">
      <c r="B757" s="669"/>
      <c r="C757" s="674" t="s">
        <v>52</v>
      </c>
      <c r="D757" s="675"/>
      <c r="E757" s="676"/>
      <c r="F757" s="173" t="str">
        <f>IF(全国標準卸価格!F757="","",IF(ISNUMBER(全国標準卸価格!F757),IF(入力!$C$11=1,ROUNDDOWN(全国標準卸価格!F757*地区別掛け率!F757%,-入力!$C$10),IF(入力!$C$11=2,ROUNDUP(全国標準卸価格!F757*地区別掛け率!F757%,-入力!$C$10),IF(入力!$C$11=3,ROUND(全国標準卸価格!F757*地区別掛け率!F757%,-入力!$C$10),""))),全国標準卸価格!F757))</f>
        <v/>
      </c>
      <c r="G757" s="360">
        <f>'6桁'!G757</f>
        <v>0</v>
      </c>
      <c r="H757" s="210" t="str">
        <f>IF(全国標準卸価格!H757="","",IF(ISNUMBER(全国標準卸価格!H757),IF(入力!$C$11=1,ROUNDDOWN(全国標準卸価格!H757*地区別掛け率!H757%,-入力!$C$10),IF(入力!$C$11=2,ROUNDUP(全国標準卸価格!H757*地区別掛け率!H757%,-入力!$C$10),IF(入力!$C$11=3,ROUND(全国標準卸価格!H757*地区別掛け率!H757%,-入力!$C$10),""))),全国標準卸価格!H757))</f>
        <v/>
      </c>
      <c r="I757" s="360">
        <f>'6桁'!I757</f>
        <v>0</v>
      </c>
      <c r="J757" s="173">
        <f>IF(全国標準卸価格!J757="","",IF(ISNUMBER(全国標準卸価格!J757),IF(入力!$C$11=1,ROUNDDOWN(全国標準卸価格!J757*地区別掛け率!J757%,-入力!$C$10),IF(入力!$C$11=2,ROUNDUP(全国標準卸価格!J757*地区別掛け率!J757%,-入力!$C$10),IF(入力!$C$11=3,ROUND(全国標準卸価格!J757*地区別掛け率!J757%,-入力!$C$10),""))),全国標準卸価格!J757))</f>
        <v>31800</v>
      </c>
      <c r="K757" s="360">
        <f>'6桁'!K757</f>
        <v>0</v>
      </c>
      <c r="L757" s="194" t="str">
        <f>IF(全国標準卸価格!L757="","",IF(ISNUMBER(全国標準卸価格!L757),IF(入力!$C$11=1,ROUNDDOWN(全国標準卸価格!L757*地区別掛け率!L757%,-入力!$C$10),IF(入力!$C$11=2,ROUNDUP(全国標準卸価格!L757*地区別掛け率!L757%,-入力!$C$10),IF(入力!$C$11=3,ROUND(全国標準卸価格!L757*地区別掛け率!L757%,-入力!$C$10),""))),全国標準卸価格!L757))</f>
        <v/>
      </c>
      <c r="M757" s="360">
        <f>'6桁'!M757</f>
        <v>0</v>
      </c>
      <c r="N757" s="173" t="str">
        <f>IF(全国標準卸価格!N757="","",IF(ISNUMBER(全国標準卸価格!N757),IF(入力!$C$11=1,ROUNDDOWN(全国標準卸価格!N757*地区別掛け率!N757%,-入力!$C$10),IF(入力!$C$11=2,ROUNDUP(全国標準卸価格!N757*地区別掛け率!N757%,-入力!$C$10),IF(入力!$C$11=3,ROUND(全国標準卸価格!N757*地区別掛け率!N757%,-入力!$C$10),""))),全国標準卸価格!N757))</f>
        <v/>
      </c>
      <c r="O757" s="360">
        <f>'6桁'!O757</f>
        <v>0</v>
      </c>
      <c r="P757" s="173" t="str">
        <f>IF(全国標準卸価格!P757="","",IF(ISNUMBER(全国標準卸価格!P757),IF(入力!$C$11=1,ROUNDDOWN(全国標準卸価格!P757*地区別掛け率!P757%,-入力!$C$10),IF(入力!$C$11=2,ROUNDUP(全国標準卸価格!P757*地区別掛け率!P757%,-入力!$C$10),IF(入力!$C$11=3,ROUND(全国標準卸価格!P757*地区別掛け率!P757%,-入力!$C$10),""))),全国標準卸価格!P757))</f>
        <v/>
      </c>
      <c r="Q757" s="360">
        <f>'6桁'!Q757</f>
        <v>0</v>
      </c>
      <c r="T757" s="40" t="s">
        <v>719</v>
      </c>
      <c r="V757" s="4"/>
      <c r="X757" s="4"/>
    </row>
    <row r="758" spans="2:24" ht="30" customHeight="1">
      <c r="B758" s="669"/>
      <c r="C758" s="674" t="s">
        <v>840</v>
      </c>
      <c r="D758" s="675"/>
      <c r="E758" s="676"/>
      <c r="F758" s="176">
        <f>IF(全国標準卸価格!F758="","",IF(ISNUMBER(全国標準卸価格!F758),IF(入力!$C$11=1,ROUNDDOWN(全国標準卸価格!F758*地区別掛け率!F758%,-入力!$C$10),IF(入力!$C$11=2,ROUNDUP(全国標準卸価格!F758*地区別掛け率!F758%,-入力!$C$10),IF(入力!$C$11=3,ROUND(全国標準卸価格!F758*地区別掛け率!F758%,-入力!$C$10),""))),全国標準卸価格!F758))</f>
        <v>21500</v>
      </c>
      <c r="G758" s="96">
        <f>'6桁'!G758</f>
        <v>0</v>
      </c>
      <c r="H758" s="209" t="str">
        <f>IF(全国標準卸価格!H758="","",IF(ISNUMBER(全国標準卸価格!H758),IF(入力!$C$11=1,ROUNDDOWN(全国標準卸価格!H758*地区別掛け率!H758%,-入力!$C$10),IF(入力!$C$11=2,ROUNDUP(全国標準卸価格!H758*地区別掛け率!H758%,-入力!$C$10),IF(入力!$C$11=3,ROUND(全国標準卸価格!H758*地区別掛け率!H758%,-入力!$C$10),""))),全国標準卸価格!H758))</f>
        <v/>
      </c>
      <c r="I758" s="96">
        <f>'6桁'!I758</f>
        <v>0</v>
      </c>
      <c r="J758" s="176" t="str">
        <f>IF(全国標準卸価格!J758="","",IF(ISNUMBER(全国標準卸価格!J758),IF(入力!$C$11=1,ROUNDDOWN(全国標準卸価格!J758*地区別掛け率!J758%,-入力!$C$10),IF(入力!$C$11=2,ROUNDUP(全国標準卸価格!J758*地区別掛け率!J758%,-入力!$C$10),IF(入力!$C$11=3,ROUND(全国標準卸価格!J758*地区別掛け率!J758%,-入力!$C$10),""))),全国標準卸価格!J758))</f>
        <v/>
      </c>
      <c r="K758" s="96">
        <f>'6桁'!K758</f>
        <v>0</v>
      </c>
      <c r="L758" s="183" t="str">
        <f>IF(全国標準卸価格!L758="","",IF(ISNUMBER(全国標準卸価格!L758),IF(入力!$C$11=1,ROUNDDOWN(全国標準卸価格!L758*地区別掛け率!L758%,-入力!$C$10),IF(入力!$C$11=2,ROUNDUP(全国標準卸価格!L758*地区別掛け率!L758%,-入力!$C$10),IF(入力!$C$11=3,ROUND(全国標準卸価格!L758*地区別掛け率!L758%,-入力!$C$10),""))),全国標準卸価格!L758))</f>
        <v/>
      </c>
      <c r="M758" s="96">
        <f>'6桁'!M758</f>
        <v>0</v>
      </c>
      <c r="N758" s="176" t="str">
        <f>IF(全国標準卸価格!N758="","",IF(ISNUMBER(全国標準卸価格!N758),IF(入力!$C$11=1,ROUNDDOWN(全国標準卸価格!N758*地区別掛け率!N758%,-入力!$C$10),IF(入力!$C$11=2,ROUNDUP(全国標準卸価格!N758*地区別掛け率!N758%,-入力!$C$10),IF(入力!$C$11=3,ROUND(全国標準卸価格!N758*地区別掛け率!N758%,-入力!$C$10),""))),全国標準卸価格!N758))</f>
        <v/>
      </c>
      <c r="O758" s="96">
        <f>'6桁'!O758</f>
        <v>0</v>
      </c>
      <c r="P758" s="176" t="str">
        <f>IF(全国標準卸価格!P758="","",IF(ISNUMBER(全国標準卸価格!P758),IF(入力!$C$11=1,ROUNDDOWN(全国標準卸価格!P758*地区別掛け率!P758%,-入力!$C$10),IF(入力!$C$11=2,ROUNDUP(全国標準卸価格!P758*地区別掛け率!P758%,-入力!$C$10),IF(入力!$C$11=3,ROUND(全国標準卸価格!P758*地区別掛け率!P758%,-入力!$C$10),""))),全国標準卸価格!P758))</f>
        <v/>
      </c>
      <c r="Q758" s="96">
        <f>'6桁'!Q758</f>
        <v>0</v>
      </c>
      <c r="T758" s="40" t="s">
        <v>719</v>
      </c>
      <c r="V758" s="4"/>
      <c r="X758" s="4"/>
    </row>
    <row r="759" spans="2:24" ht="30" customHeight="1">
      <c r="B759" s="669"/>
      <c r="C759" s="674" t="s">
        <v>841</v>
      </c>
      <c r="D759" s="675"/>
      <c r="E759" s="676"/>
      <c r="F759" s="173">
        <f>IF(全国標準卸価格!F759="","",IF(ISNUMBER(全国標準卸価格!F759),IF(入力!$C$11=1,ROUNDDOWN(全国標準卸価格!F759*地区別掛け率!F759%,-入力!$C$10),IF(入力!$C$11=2,ROUNDUP(全国標準卸価格!F759*地区別掛け率!F759%,-入力!$C$10),IF(入力!$C$11=3,ROUND(全国標準卸価格!F759*地区別掛け率!F759%,-入力!$C$10),""))),全国標準卸価格!F759))</f>
        <v>21100</v>
      </c>
      <c r="G759" s="360">
        <f>'6桁'!G759</f>
        <v>0</v>
      </c>
      <c r="H759" s="210" t="str">
        <f>IF(全国標準卸価格!H759="","",IF(ISNUMBER(全国標準卸価格!H759),IF(入力!$C$11=1,ROUNDDOWN(全国標準卸価格!H759*地区別掛け率!H759%,-入力!$C$10),IF(入力!$C$11=2,ROUNDUP(全国標準卸価格!H759*地区別掛け率!H759%,-入力!$C$10),IF(入力!$C$11=3,ROUND(全国標準卸価格!H759*地区別掛け率!H759%,-入力!$C$10),""))),全国標準卸価格!H759))</f>
        <v/>
      </c>
      <c r="I759" s="360">
        <f>'6桁'!I759</f>
        <v>0</v>
      </c>
      <c r="J759" s="173" t="str">
        <f>IF(全国標準卸価格!J759="","",IF(ISNUMBER(全国標準卸価格!J759),IF(入力!$C$11=1,ROUNDDOWN(全国標準卸価格!J759*地区別掛け率!J759%,-入力!$C$10),IF(入力!$C$11=2,ROUNDUP(全国標準卸価格!J759*地区別掛け率!J759%,-入力!$C$10),IF(入力!$C$11=3,ROUND(全国標準卸価格!J759*地区別掛け率!J759%,-入力!$C$10),""))),全国標準卸価格!J759))</f>
        <v/>
      </c>
      <c r="K759" s="360">
        <f>'6桁'!K759</f>
        <v>0</v>
      </c>
      <c r="L759" s="194">
        <f>IF(全国標準卸価格!L759="","",IF(ISNUMBER(全国標準卸価格!L759),IF(入力!$C$11=1,ROUNDDOWN(全国標準卸価格!L759*地区別掛け率!L759%,-入力!$C$10),IF(入力!$C$11=2,ROUNDUP(全国標準卸価格!L759*地区別掛け率!L759%,-入力!$C$10),IF(入力!$C$11=3,ROUND(全国標準卸価格!L759*地区別掛け率!L759%,-入力!$C$10),""))),全国標準卸価格!L759))</f>
        <v>20800</v>
      </c>
      <c r="M759" s="360">
        <f>'6桁'!M759</f>
        <v>0</v>
      </c>
      <c r="N759" s="173" t="str">
        <f>IF(全国標準卸価格!N759="","",IF(ISNUMBER(全国標準卸価格!N759),IF(入力!$C$11=1,ROUNDDOWN(全国標準卸価格!N759*地区別掛け率!N759%,-入力!$C$10),IF(入力!$C$11=2,ROUNDUP(全国標準卸価格!N759*地区別掛け率!N759%,-入力!$C$10),IF(入力!$C$11=3,ROUND(全国標準卸価格!N759*地区別掛け率!N759%,-入力!$C$10),""))),全国標準卸価格!N759))</f>
        <v/>
      </c>
      <c r="O759" s="360">
        <f>'6桁'!O759</f>
        <v>0</v>
      </c>
      <c r="P759" s="173" t="str">
        <f>IF(全国標準卸価格!P759="","",IF(ISNUMBER(全国標準卸価格!P759),IF(入力!$C$11=1,ROUNDDOWN(全国標準卸価格!P759*地区別掛け率!P759%,-入力!$C$10),IF(入力!$C$11=2,ROUNDUP(全国標準卸価格!P759*地区別掛け率!P759%,-入力!$C$10),IF(入力!$C$11=3,ROUND(全国標準卸価格!P759*地区別掛け率!P759%,-入力!$C$10),""))),全国標準卸価格!P759))</f>
        <v/>
      </c>
      <c r="Q759" s="360">
        <f>'6桁'!Q759</f>
        <v>0</v>
      </c>
      <c r="V759" s="4"/>
      <c r="X759" s="4"/>
    </row>
    <row r="760" spans="2:24" ht="30" customHeight="1">
      <c r="B760" s="669"/>
      <c r="C760" s="674" t="s">
        <v>842</v>
      </c>
      <c r="D760" s="675"/>
      <c r="E760" s="676"/>
      <c r="F760" s="176">
        <f>IF(全国標準卸価格!F760="","",IF(ISNUMBER(全国標準卸価格!F760),IF(入力!$C$11=1,ROUNDDOWN(全国標準卸価格!F760*地区別掛け率!F760%,-入力!$C$10),IF(入力!$C$11=2,ROUNDUP(全国標準卸価格!F760*地区別掛け率!F760%,-入力!$C$10),IF(入力!$C$11=3,ROUND(全国標準卸価格!F760*地区別掛け率!F760%,-入力!$C$10),""))),全国標準卸価格!F760))</f>
        <v>22000</v>
      </c>
      <c r="G760" s="96">
        <f>'6桁'!G760</f>
        <v>0</v>
      </c>
      <c r="H760" s="209" t="str">
        <f>IF(全国標準卸価格!H760="","",IF(ISNUMBER(全国標準卸価格!H760),IF(入力!$C$11=1,ROUNDDOWN(全国標準卸価格!H760*地区別掛け率!H760%,-入力!$C$10),IF(入力!$C$11=2,ROUNDUP(全国標準卸価格!H760*地区別掛け率!H760%,-入力!$C$10),IF(入力!$C$11=3,ROUND(全国標準卸価格!H760*地区別掛け率!H760%,-入力!$C$10),""))),全国標準卸価格!H760))</f>
        <v/>
      </c>
      <c r="I760" s="96">
        <f>'6桁'!I760</f>
        <v>0</v>
      </c>
      <c r="J760" s="176" t="str">
        <f>IF(全国標準卸価格!J760="","",IF(ISNUMBER(全国標準卸価格!J760),IF(入力!$C$11=1,ROUNDDOWN(全国標準卸価格!J760*地区別掛け率!J760%,-入力!$C$10),IF(入力!$C$11=2,ROUNDUP(全国標準卸価格!J760*地区別掛け率!J760%,-入力!$C$10),IF(入力!$C$11=3,ROUND(全国標準卸価格!J760*地区別掛け率!J760%,-入力!$C$10),""))),全国標準卸価格!J760))</f>
        <v/>
      </c>
      <c r="K760" s="96">
        <f>'6桁'!K760</f>
        <v>0</v>
      </c>
      <c r="L760" s="183" t="str">
        <f>IF(全国標準卸価格!L760="","",IF(ISNUMBER(全国標準卸価格!L760),IF(入力!$C$11=1,ROUNDDOWN(全国標準卸価格!L760*地区別掛け率!L760%,-入力!$C$10),IF(入力!$C$11=2,ROUNDUP(全国標準卸価格!L760*地区別掛け率!L760%,-入力!$C$10),IF(入力!$C$11=3,ROUND(全国標準卸価格!L760*地区別掛け率!L760%,-入力!$C$10),""))),全国標準卸価格!L760))</f>
        <v/>
      </c>
      <c r="M760" s="96">
        <f>'6桁'!M760</f>
        <v>0</v>
      </c>
      <c r="N760" s="176" t="str">
        <f>IF(全国標準卸価格!N760="","",IF(ISNUMBER(全国標準卸価格!N760),IF(入力!$C$11=1,ROUNDDOWN(全国標準卸価格!N760*地区別掛け率!N760%,-入力!$C$10),IF(入力!$C$11=2,ROUNDUP(全国標準卸価格!N760*地区別掛け率!N760%,-入力!$C$10),IF(入力!$C$11=3,ROUND(全国標準卸価格!N760*地区別掛け率!N760%,-入力!$C$10),""))),全国標準卸価格!N760))</f>
        <v/>
      </c>
      <c r="O760" s="96">
        <f>'6桁'!O760</f>
        <v>0</v>
      </c>
      <c r="P760" s="176" t="str">
        <f>IF(全国標準卸価格!P760="","",IF(ISNUMBER(全国標準卸価格!P760),IF(入力!$C$11=1,ROUNDDOWN(全国標準卸価格!P760*地区別掛け率!P760%,-入力!$C$10),IF(入力!$C$11=2,ROUNDUP(全国標準卸価格!P760*地区別掛け率!P760%,-入力!$C$10),IF(入力!$C$11=3,ROUND(全国標準卸価格!P760*地区別掛け率!P760%,-入力!$C$10),""))),全国標準卸価格!P760))</f>
        <v/>
      </c>
      <c r="Q760" s="96">
        <f>'6桁'!Q760</f>
        <v>0</v>
      </c>
      <c r="V760" s="4"/>
      <c r="X760" s="4"/>
    </row>
    <row r="761" spans="2:24" ht="30" customHeight="1">
      <c r="B761" s="669"/>
      <c r="C761" s="674" t="s">
        <v>843</v>
      </c>
      <c r="D761" s="675"/>
      <c r="E761" s="676"/>
      <c r="F761" s="176">
        <f>IF(全国標準卸価格!F761="","",IF(ISNUMBER(全国標準卸価格!F761),IF(入力!$C$11=1,ROUNDDOWN(全国標準卸価格!F761*地区別掛け率!F761%,-入力!$C$10),IF(入力!$C$11=2,ROUNDUP(全国標準卸価格!F761*地区別掛け率!F761%,-入力!$C$10),IF(入力!$C$11=3,ROUND(全国標準卸価格!F761*地区別掛け率!F761%,-入力!$C$10),""))),全国標準卸価格!F761))</f>
        <v>24900</v>
      </c>
      <c r="G761" s="96">
        <f>'6桁'!G761</f>
        <v>0</v>
      </c>
      <c r="H761" s="209" t="str">
        <f>IF(全国標準卸価格!H761="","",IF(ISNUMBER(全国標準卸価格!H761),IF(入力!$C$11=1,ROUNDDOWN(全国標準卸価格!H761*地区別掛け率!H761%,-入力!$C$10),IF(入力!$C$11=2,ROUNDUP(全国標準卸価格!H761*地区別掛け率!H761%,-入力!$C$10),IF(入力!$C$11=3,ROUND(全国標準卸価格!H761*地区別掛け率!H761%,-入力!$C$10),""))),全国標準卸価格!H761))</f>
        <v/>
      </c>
      <c r="I761" s="96">
        <f>'6桁'!I761</f>
        <v>0</v>
      </c>
      <c r="J761" s="176" t="str">
        <f>IF(全国標準卸価格!J761="","",IF(ISNUMBER(全国標準卸価格!J761),IF(入力!$C$11=1,ROUNDDOWN(全国標準卸価格!J761*地区別掛け率!J761%,-入力!$C$10),IF(入力!$C$11=2,ROUNDUP(全国標準卸価格!J761*地区別掛け率!J761%,-入力!$C$10),IF(入力!$C$11=3,ROUND(全国標準卸価格!J761*地区別掛け率!J761%,-入力!$C$10),""))),全国標準卸価格!J761))</f>
        <v/>
      </c>
      <c r="K761" s="96">
        <f>'6桁'!K761</f>
        <v>0</v>
      </c>
      <c r="L761" s="183">
        <f>IF(全国標準卸価格!L761="","",IF(ISNUMBER(全国標準卸価格!L761),IF(入力!$C$11=1,ROUNDDOWN(全国標準卸価格!L761*地区別掛け率!L761%,-入力!$C$10),IF(入力!$C$11=2,ROUNDUP(全国標準卸価格!L761*地区別掛け率!L761%,-入力!$C$10),IF(入力!$C$11=3,ROUND(全国標準卸価格!L761*地区別掛け率!L761%,-入力!$C$10),""))),全国標準卸価格!L761))</f>
        <v>24500</v>
      </c>
      <c r="M761" s="96">
        <f>'6桁'!M761</f>
        <v>0</v>
      </c>
      <c r="N761" s="176">
        <f>IF(全国標準卸価格!N761="","",IF(ISNUMBER(全国標準卸価格!N761),IF(入力!$C$11=1,ROUNDDOWN(全国標準卸価格!N761*地区別掛け率!N761%,-入力!$C$10),IF(入力!$C$11=2,ROUNDUP(全国標準卸価格!N761*地区別掛け率!N761%,-入力!$C$10),IF(入力!$C$11=3,ROUND(全国標準卸価格!N761*地区別掛け率!N761%,-入力!$C$10),""))),全国標準卸価格!N761))</f>
        <v>24500</v>
      </c>
      <c r="O761" s="96">
        <f>'6桁'!O761</f>
        <v>0</v>
      </c>
      <c r="P761" s="176" t="str">
        <f>IF(全国標準卸価格!P761="","",IF(ISNUMBER(全国標準卸価格!P761),IF(入力!$C$11=1,ROUNDDOWN(全国標準卸価格!P761*地区別掛け率!P761%,-入力!$C$10),IF(入力!$C$11=2,ROUNDUP(全国標準卸価格!P761*地区別掛け率!P761%,-入力!$C$10),IF(入力!$C$11=3,ROUND(全国標準卸価格!P761*地区別掛け率!P761%,-入力!$C$10),""))),全国標準卸価格!P761))</f>
        <v/>
      </c>
      <c r="Q761" s="96">
        <f>'6桁'!Q761</f>
        <v>0</v>
      </c>
      <c r="V761" s="4"/>
      <c r="X761" s="4"/>
    </row>
    <row r="762" spans="2:24" ht="30" customHeight="1">
      <c r="B762" s="669"/>
      <c r="C762" s="674" t="s">
        <v>37</v>
      </c>
      <c r="D762" s="675"/>
      <c r="E762" s="676"/>
      <c r="F762" s="176" t="str">
        <f>IF(全国標準卸価格!F762="","",IF(ISNUMBER(全国標準卸価格!F762),IF(入力!$C$11=1,ROUNDDOWN(全国標準卸価格!F762*地区別掛け率!F762%,-入力!$C$10),IF(入力!$C$11=2,ROUNDUP(全国標準卸価格!F762*地区別掛け率!F762%,-入力!$C$10),IF(入力!$C$11=3,ROUND(全国標準卸価格!F762*地区別掛け率!F762%,-入力!$C$10),""))),全国標準卸価格!F762))</f>
        <v/>
      </c>
      <c r="G762" s="96">
        <f>'6桁'!G762</f>
        <v>0</v>
      </c>
      <c r="H762" s="209" t="str">
        <f>IF(全国標準卸価格!H762="","",IF(ISNUMBER(全国標準卸価格!H762),IF(入力!$C$11=1,ROUNDDOWN(全国標準卸価格!H762*地区別掛け率!H762%,-入力!$C$10),IF(入力!$C$11=2,ROUNDUP(全国標準卸価格!H762*地区別掛け率!H762%,-入力!$C$10),IF(入力!$C$11=3,ROUND(全国標準卸価格!H762*地区別掛け率!H762%,-入力!$C$10),""))),全国標準卸価格!H762))</f>
        <v/>
      </c>
      <c r="I762" s="96">
        <f>'6桁'!I762</f>
        <v>0</v>
      </c>
      <c r="J762" s="176">
        <f>IF(全国標準卸価格!J762="","",IF(ISNUMBER(全国標準卸価格!J762),IF(入力!$C$11=1,ROUNDDOWN(全国標準卸価格!J762*地区別掛け率!J762%,-入力!$C$10),IF(入力!$C$11=2,ROUNDUP(全国標準卸価格!J762*地区別掛け率!J762%,-入力!$C$10),IF(入力!$C$11=3,ROUND(全国標準卸価格!J762*地区別掛け率!J762%,-入力!$C$10),""))),全国標準卸価格!J762))</f>
        <v>27600</v>
      </c>
      <c r="K762" s="96" t="str">
        <f>'6桁'!K762</f>
        <v>※</v>
      </c>
      <c r="L762" s="183" t="str">
        <f>IF(全国標準卸価格!L762="","",IF(ISNUMBER(全国標準卸価格!L762),IF(入力!$C$11=1,ROUNDDOWN(全国標準卸価格!L762*地区別掛け率!L762%,-入力!$C$10),IF(入力!$C$11=2,ROUNDUP(全国標準卸価格!L762*地区別掛け率!L762%,-入力!$C$10),IF(入力!$C$11=3,ROUND(全国標準卸価格!L762*地区別掛け率!L762%,-入力!$C$10),""))),全国標準卸価格!L762))</f>
        <v/>
      </c>
      <c r="M762" s="96">
        <f>'6桁'!M762</f>
        <v>0</v>
      </c>
      <c r="N762" s="176" t="str">
        <f>IF(全国標準卸価格!N762="","",IF(ISNUMBER(全国標準卸価格!N762),IF(入力!$C$11=1,ROUNDDOWN(全国標準卸価格!N762*地区別掛け率!N762%,-入力!$C$10),IF(入力!$C$11=2,ROUNDUP(全国標準卸価格!N762*地区別掛け率!N762%,-入力!$C$10),IF(入力!$C$11=3,ROUND(全国標準卸価格!N762*地区別掛け率!N762%,-入力!$C$10),""))),全国標準卸価格!N762))</f>
        <v/>
      </c>
      <c r="O762" s="96">
        <f>'6桁'!O762</f>
        <v>0</v>
      </c>
      <c r="P762" s="176" t="str">
        <f>IF(全国標準卸価格!P762="","",IF(ISNUMBER(全国標準卸価格!P762),IF(入力!$C$11=1,ROUNDDOWN(全国標準卸価格!P762*地区別掛け率!P762%,-入力!$C$10),IF(入力!$C$11=2,ROUNDUP(全国標準卸価格!P762*地区別掛け率!P762%,-入力!$C$10),IF(入力!$C$11=3,ROUND(全国標準卸価格!P762*地区別掛け率!P762%,-入力!$C$10),""))),全国標準卸価格!P762))</f>
        <v/>
      </c>
      <c r="Q762" s="96">
        <f>'6桁'!Q762</f>
        <v>0</v>
      </c>
      <c r="V762" s="4"/>
      <c r="X762" s="4"/>
    </row>
    <row r="763" spans="2:24" ht="30" customHeight="1">
      <c r="B763" s="669"/>
      <c r="C763" s="674" t="s">
        <v>844</v>
      </c>
      <c r="D763" s="675"/>
      <c r="E763" s="676"/>
      <c r="F763" s="176">
        <f>IF(全国標準卸価格!F763="","",IF(ISNUMBER(全国標準卸価格!F763),IF(入力!$C$11=1,ROUNDDOWN(全国標準卸価格!F763*地区別掛け率!F763%,-入力!$C$10),IF(入力!$C$11=2,ROUNDUP(全国標準卸価格!F763*地区別掛け率!F763%,-入力!$C$10),IF(入力!$C$11=3,ROUND(全国標準卸価格!F763*地区別掛け率!F763%,-入力!$C$10),""))),全国標準卸価格!F763))</f>
        <v>18000</v>
      </c>
      <c r="G763" s="96">
        <f>'6桁'!G763</f>
        <v>0</v>
      </c>
      <c r="H763" s="209" t="str">
        <f>IF(全国標準卸価格!H763="","",IF(ISNUMBER(全国標準卸価格!H763),IF(入力!$C$11=1,ROUNDDOWN(全国標準卸価格!H763*地区別掛け率!H763%,-入力!$C$10),IF(入力!$C$11=2,ROUNDUP(全国標準卸価格!H763*地区別掛け率!H763%,-入力!$C$10),IF(入力!$C$11=3,ROUND(全国標準卸価格!H763*地区別掛け率!H763%,-入力!$C$10),""))),全国標準卸価格!H763))</f>
        <v/>
      </c>
      <c r="I763" s="96">
        <f>'6桁'!I763</f>
        <v>0</v>
      </c>
      <c r="J763" s="176" t="str">
        <f>IF(全国標準卸価格!J763="","",IF(ISNUMBER(全国標準卸価格!J763),IF(入力!$C$11=1,ROUNDDOWN(全国標準卸価格!J763*地区別掛け率!J763%,-入力!$C$10),IF(入力!$C$11=2,ROUNDUP(全国標準卸価格!J763*地区別掛け率!J763%,-入力!$C$10),IF(入力!$C$11=3,ROUND(全国標準卸価格!J763*地区別掛け率!J763%,-入力!$C$10),""))),全国標準卸価格!J763))</f>
        <v/>
      </c>
      <c r="K763" s="96">
        <f>'6桁'!K763</f>
        <v>0</v>
      </c>
      <c r="L763" s="183" t="str">
        <f>IF(全国標準卸価格!L763="","",IF(ISNUMBER(全国標準卸価格!L763),IF(入力!$C$11=1,ROUNDDOWN(全国標準卸価格!L763*地区別掛け率!L763%,-入力!$C$10),IF(入力!$C$11=2,ROUNDUP(全国標準卸価格!L763*地区別掛け率!L763%,-入力!$C$10),IF(入力!$C$11=3,ROUND(全国標準卸価格!L763*地区別掛け率!L763%,-入力!$C$10),""))),全国標準卸価格!L763))</f>
        <v/>
      </c>
      <c r="M763" s="96">
        <f>'6桁'!M763</f>
        <v>0</v>
      </c>
      <c r="N763" s="176" t="str">
        <f>IF(全国標準卸価格!N763="","",IF(ISNUMBER(全国標準卸価格!N763),IF(入力!$C$11=1,ROUNDDOWN(全国標準卸価格!N763*地区別掛け率!N763%,-入力!$C$10),IF(入力!$C$11=2,ROUNDUP(全国標準卸価格!N763*地区別掛け率!N763%,-入力!$C$10),IF(入力!$C$11=3,ROUND(全国標準卸価格!N763*地区別掛け率!N763%,-入力!$C$10),""))),全国標準卸価格!N763))</f>
        <v/>
      </c>
      <c r="O763" s="96">
        <f>'6桁'!O763</f>
        <v>0</v>
      </c>
      <c r="P763" s="176" t="str">
        <f>IF(全国標準卸価格!P763="","",IF(ISNUMBER(全国標準卸価格!P763),IF(入力!$C$11=1,ROUNDDOWN(全国標準卸価格!P763*地区別掛け率!P763%,-入力!$C$10),IF(入力!$C$11=2,ROUNDUP(全国標準卸価格!P763*地区別掛け率!P763%,-入力!$C$10),IF(入力!$C$11=3,ROUND(全国標準卸価格!P763*地区別掛け率!P763%,-入力!$C$10),""))),全国標準卸価格!P763))</f>
        <v/>
      </c>
      <c r="Q763" s="96">
        <f>'6桁'!Q763</f>
        <v>0</v>
      </c>
      <c r="V763" s="4"/>
      <c r="X763" s="4"/>
    </row>
    <row r="764" spans="2:24" ht="30" customHeight="1">
      <c r="B764" s="669"/>
      <c r="C764" s="674" t="s">
        <v>61</v>
      </c>
      <c r="D764" s="675"/>
      <c r="E764" s="676"/>
      <c r="F764" s="176" t="str">
        <f>IF(全国標準卸価格!F764="","",IF(ISNUMBER(全国標準卸価格!F764),IF(入力!$C$11=1,ROUNDDOWN(全国標準卸価格!F764*地区別掛け率!F764%,-入力!$C$10),IF(入力!$C$11=2,ROUNDUP(全国標準卸価格!F764*地区別掛け率!F764%,-入力!$C$10),IF(入力!$C$11=3,ROUND(全国標準卸価格!F764*地区別掛け率!F764%,-入力!$C$10),""))),全国標準卸価格!F764))</f>
        <v/>
      </c>
      <c r="G764" s="96">
        <f>'6桁'!G764</f>
        <v>0</v>
      </c>
      <c r="H764" s="183">
        <f>IF(全国標準卸価格!H764="","",IF(ISNUMBER(全国標準卸価格!H764),IF(入力!$C$11=1,ROUNDDOWN(全国標準卸価格!H764*地区別掛け率!H764%,-入力!$C$10),IF(入力!$C$11=2,ROUNDUP(全国標準卸価格!H764*地区別掛け率!H764%,-入力!$C$10),IF(入力!$C$11=3,ROUND(全国標準卸価格!H764*地区別掛け率!H764%,-入力!$C$10),""))),全国標準卸価格!H764))</f>
        <v>18800</v>
      </c>
      <c r="I764" s="96" t="str">
        <f>'6桁'!I764</f>
        <v>SP
LT38</v>
      </c>
      <c r="J764" s="176" t="str">
        <f>IF(全国標準卸価格!J764="","",IF(ISNUMBER(全国標準卸価格!J764),IF(入力!$C$11=1,ROUNDDOWN(全国標準卸価格!J764*地区別掛け率!J764%,-入力!$C$10),IF(入力!$C$11=2,ROUNDUP(全国標準卸価格!J764*地区別掛け率!J764%,-入力!$C$10),IF(入力!$C$11=3,ROUND(全国標準卸価格!J764*地区別掛け率!J764%,-入力!$C$10),""))),全国標準卸価格!J764))</f>
        <v/>
      </c>
      <c r="K764" s="96">
        <f>'6桁'!K764</f>
        <v>0</v>
      </c>
      <c r="L764" s="183" t="str">
        <f>IF(全国標準卸価格!L764="","",IF(ISNUMBER(全国標準卸価格!L764),IF(入力!$C$11=1,ROUNDDOWN(全国標準卸価格!L764*地区別掛け率!L764%,-入力!$C$10),IF(入力!$C$11=2,ROUNDUP(全国標準卸価格!L764*地区別掛け率!L764%,-入力!$C$10),IF(入力!$C$11=3,ROUND(全国標準卸価格!L764*地区別掛け率!L764%,-入力!$C$10),""))),全国標準卸価格!L764))</f>
        <v/>
      </c>
      <c r="M764" s="96">
        <f>'6桁'!M764</f>
        <v>0</v>
      </c>
      <c r="N764" s="176" t="str">
        <f>IF(全国標準卸価格!N764="","",IF(ISNUMBER(全国標準卸価格!N764),IF(入力!$C$11=1,ROUNDDOWN(全国標準卸価格!N764*地区別掛け率!N764%,-入力!$C$10),IF(入力!$C$11=2,ROUNDUP(全国標準卸価格!N764*地区別掛け率!N764%,-入力!$C$10),IF(入力!$C$11=3,ROUND(全国標準卸価格!N764*地区別掛け率!N764%,-入力!$C$10),""))),全国標準卸価格!N764))</f>
        <v/>
      </c>
      <c r="O764" s="96">
        <f>'6桁'!O764</f>
        <v>0</v>
      </c>
      <c r="P764" s="176" t="str">
        <f>IF(全国標準卸価格!P764="","",IF(ISNUMBER(全国標準卸価格!P764),IF(入力!$C$11=1,ROUNDDOWN(全国標準卸価格!P764*地区別掛け率!P764%,-入力!$C$10),IF(入力!$C$11=2,ROUNDUP(全国標準卸価格!P764*地区別掛け率!P764%,-入力!$C$10),IF(入力!$C$11=3,ROUND(全国標準卸価格!P764*地区別掛け率!P764%,-入力!$C$10),""))),全国標準卸価格!P764))</f>
        <v/>
      </c>
      <c r="Q764" s="96">
        <f>'6桁'!Q764</f>
        <v>0</v>
      </c>
      <c r="V764" s="4"/>
      <c r="X764" s="4"/>
    </row>
    <row r="765" spans="2:24" ht="30" customHeight="1">
      <c r="B765" s="669"/>
      <c r="C765" s="674" t="s">
        <v>845</v>
      </c>
      <c r="D765" s="675"/>
      <c r="E765" s="676"/>
      <c r="F765" s="176">
        <f>IF(全国標準卸価格!F765="","",IF(ISNUMBER(全国標準卸価格!F765),IF(入力!$C$11=1,ROUNDDOWN(全国標準卸価格!F765*地区別掛け率!F765%,-入力!$C$10),IF(入力!$C$11=2,ROUNDUP(全国標準卸価格!F765*地区別掛け率!F765%,-入力!$C$10),IF(入力!$C$11=3,ROUND(全国標準卸価格!F765*地区別掛け率!F765%,-入力!$C$10),""))),全国標準卸価格!F765))</f>
        <v>19900</v>
      </c>
      <c r="G765" s="96">
        <f>'6桁'!G765</f>
        <v>0</v>
      </c>
      <c r="H765" s="209" t="str">
        <f>IF(全国標準卸価格!H765="","",IF(ISNUMBER(全国標準卸価格!H765),IF(入力!$C$11=1,ROUNDDOWN(全国標準卸価格!H765*地区別掛け率!H765%,-入力!$C$10),IF(入力!$C$11=2,ROUNDUP(全国標準卸価格!H765*地区別掛け率!H765%,-入力!$C$10),IF(入力!$C$11=3,ROUND(全国標準卸価格!H765*地区別掛け率!H765%,-入力!$C$10),""))),全国標準卸価格!H765))</f>
        <v/>
      </c>
      <c r="I765" s="96">
        <f>'6桁'!I765</f>
        <v>0</v>
      </c>
      <c r="J765" s="176" t="str">
        <f>IF(全国標準卸価格!J765="","",IF(ISNUMBER(全国標準卸価格!J765),IF(入力!$C$11=1,ROUNDDOWN(全国標準卸価格!J765*地区別掛け率!J765%,-入力!$C$10),IF(入力!$C$11=2,ROUNDUP(全国標準卸価格!J765*地区別掛け率!J765%,-入力!$C$10),IF(入力!$C$11=3,ROUND(全国標準卸価格!J765*地区別掛け率!J765%,-入力!$C$10),""))),全国標準卸価格!J765))</f>
        <v/>
      </c>
      <c r="K765" s="96">
        <f>'6桁'!K765</f>
        <v>0</v>
      </c>
      <c r="L765" s="183" t="str">
        <f>IF(全国標準卸価格!L765="","",IF(ISNUMBER(全国標準卸価格!L765),IF(入力!$C$11=1,ROUNDDOWN(全国標準卸価格!L765*地区別掛け率!L765%,-入力!$C$10),IF(入力!$C$11=2,ROUNDUP(全国標準卸価格!L765*地区別掛け率!L765%,-入力!$C$10),IF(入力!$C$11=3,ROUND(全国標準卸価格!L765*地区別掛け率!L765%,-入力!$C$10),""))),全国標準卸価格!L765))</f>
        <v/>
      </c>
      <c r="M765" s="96">
        <f>'6桁'!M765</f>
        <v>0</v>
      </c>
      <c r="N765" s="176" t="str">
        <f>IF(全国標準卸価格!N765="","",IF(ISNUMBER(全国標準卸価格!N765),IF(入力!$C$11=1,ROUNDDOWN(全国標準卸価格!N765*地区別掛け率!N765%,-入力!$C$10),IF(入力!$C$11=2,ROUNDUP(全国標準卸価格!N765*地区別掛け率!N765%,-入力!$C$10),IF(入力!$C$11=3,ROUND(全国標準卸価格!N765*地区別掛け率!N765%,-入力!$C$10),""))),全国標準卸価格!N765))</f>
        <v/>
      </c>
      <c r="O765" s="96">
        <f>'6桁'!O765</f>
        <v>0</v>
      </c>
      <c r="P765" s="176" t="str">
        <f>IF(全国標準卸価格!P765="","",IF(ISNUMBER(全国標準卸価格!P765),IF(入力!$C$11=1,ROUNDDOWN(全国標準卸価格!P765*地区別掛け率!P765%,-入力!$C$10),IF(入力!$C$11=2,ROUNDUP(全国標準卸価格!P765*地区別掛け率!P765%,-入力!$C$10),IF(入力!$C$11=3,ROUND(全国標準卸価格!P765*地区別掛け率!P765%,-入力!$C$10),""))),全国標準卸価格!P765))</f>
        <v/>
      </c>
      <c r="Q765" s="96">
        <f>'6桁'!Q765</f>
        <v>0</v>
      </c>
      <c r="V765" s="4"/>
      <c r="X765" s="4"/>
    </row>
    <row r="766" spans="2:24" ht="30" customHeight="1">
      <c r="B766" s="670"/>
      <c r="C766" s="677" t="s">
        <v>846</v>
      </c>
      <c r="D766" s="678"/>
      <c r="E766" s="679"/>
      <c r="F766" s="177">
        <f>IF(全国標準卸価格!F766="","",IF(ISNUMBER(全国標準卸価格!F766),IF(入力!$C$11=1,ROUNDDOWN(全国標準卸価格!F766*地区別掛け率!F766%,-入力!$C$10),IF(入力!$C$11=2,ROUNDUP(全国標準卸価格!F766*地区別掛け率!F766%,-入力!$C$10),IF(入力!$C$11=3,ROUND(全国標準卸価格!F766*地区別掛け率!F766%,-入力!$C$10),""))),全国標準卸価格!F766))</f>
        <v>24900</v>
      </c>
      <c r="G766" s="99">
        <f>'6桁'!G766</f>
        <v>0</v>
      </c>
      <c r="H766" s="211" t="str">
        <f>IF(全国標準卸価格!H766="","",IF(ISNUMBER(全国標準卸価格!H766),IF(入力!$C$11=1,ROUNDDOWN(全国標準卸価格!H766*地区別掛け率!H766%,-入力!$C$10),IF(入力!$C$11=2,ROUNDUP(全国標準卸価格!H766*地区別掛け率!H766%,-入力!$C$10),IF(入力!$C$11=3,ROUND(全国標準卸価格!H766*地区別掛け率!H766%,-入力!$C$10),""))),全国標準卸価格!H766))</f>
        <v/>
      </c>
      <c r="I766" s="99">
        <f>'6桁'!I766</f>
        <v>0</v>
      </c>
      <c r="J766" s="177" t="str">
        <f>IF(全国標準卸価格!J766="","",IF(ISNUMBER(全国標準卸価格!J766),IF(入力!$C$11=1,ROUNDDOWN(全国標準卸価格!J766*地区別掛け率!J766%,-入力!$C$10),IF(入力!$C$11=2,ROUNDUP(全国標準卸価格!J766*地区別掛け率!J766%,-入力!$C$10),IF(入力!$C$11=3,ROUND(全国標準卸価格!J766*地区別掛け率!J766%,-入力!$C$10),""))),全国標準卸価格!J766))</f>
        <v/>
      </c>
      <c r="K766" s="99">
        <f>'6桁'!K766</f>
        <v>0</v>
      </c>
      <c r="L766" s="184">
        <f>IF(全国標準卸価格!L766="","",IF(ISNUMBER(全国標準卸価格!L766),IF(入力!$C$11=1,ROUNDDOWN(全国標準卸価格!L766*地区別掛け率!L766%,-入力!$C$10),IF(入力!$C$11=2,ROUNDUP(全国標準卸価格!L766*地区別掛け率!L766%,-入力!$C$10),IF(入力!$C$11=3,ROUND(全国標準卸価格!L766*地区別掛け率!L766%,-入力!$C$10),""))),全国標準卸価格!L766))</f>
        <v>25600</v>
      </c>
      <c r="M766" s="99">
        <f>'6桁'!M766</f>
        <v>0</v>
      </c>
      <c r="N766" s="177" t="str">
        <f>IF(全国標準卸価格!N766="","",IF(ISNUMBER(全国標準卸価格!N766),IF(入力!$C$11=1,ROUNDDOWN(全国標準卸価格!N766*地区別掛け率!N766%,-入力!$C$10),IF(入力!$C$11=2,ROUNDUP(全国標準卸価格!N766*地区別掛け率!N766%,-入力!$C$10),IF(入力!$C$11=3,ROUND(全国標準卸価格!N766*地区別掛け率!N766%,-入力!$C$10),""))),全国標準卸価格!N766))</f>
        <v/>
      </c>
      <c r="O766" s="99">
        <f>'6桁'!O766</f>
        <v>0</v>
      </c>
      <c r="P766" s="177" t="str">
        <f>IF(全国標準卸価格!P766="","",IF(ISNUMBER(全国標準卸価格!P766),IF(入力!$C$11=1,ROUNDDOWN(全国標準卸価格!P766*地区別掛け率!P766%,-入力!$C$10),IF(入力!$C$11=2,ROUNDUP(全国標準卸価格!P766*地区別掛け率!P766%,-入力!$C$10),IF(入力!$C$11=3,ROUND(全国標準卸価格!P766*地区別掛け率!P766%,-入力!$C$10),""))),全国標準卸価格!P766))</f>
        <v/>
      </c>
      <c r="Q766" s="99">
        <f>'6桁'!Q766</f>
        <v>0</v>
      </c>
      <c r="V766" s="4"/>
      <c r="X766" s="4"/>
    </row>
    <row r="767" spans="2:24" ht="30" customHeight="1">
      <c r="B767" s="696">
        <v>14</v>
      </c>
      <c r="C767" s="671" t="s">
        <v>38</v>
      </c>
      <c r="D767" s="672"/>
      <c r="E767" s="673"/>
      <c r="F767" s="175" t="str">
        <f>IF(全国標準卸価格!F767="","",IF(ISNUMBER(全国標準卸価格!F767),IF(入力!$C$11=1,ROUNDDOWN(全国標準卸価格!F767*地区別掛け率!F767%,-入力!$C$10),IF(入力!$C$11=2,ROUNDUP(全国標準卸価格!F767*地区別掛け率!F767%,-入力!$C$10),IF(入力!$C$11=3,ROUND(全国標準卸価格!F767*地区別掛け率!F767%,-入力!$C$10),""))),全国標準卸価格!F767))</f>
        <v/>
      </c>
      <c r="G767" s="97">
        <f>'6桁'!G767</f>
        <v>0</v>
      </c>
      <c r="H767" s="212" t="str">
        <f>IF(全国標準卸価格!H767="","",IF(ISNUMBER(全国標準卸価格!H767),IF(入力!$C$11=1,ROUNDDOWN(全国標準卸価格!H767*地区別掛け率!H767%,-入力!$C$10),IF(入力!$C$11=2,ROUNDUP(全国標準卸価格!H767*地区別掛け率!H767%,-入力!$C$10),IF(入力!$C$11=3,ROUND(全国標準卸価格!H767*地区別掛け率!H767%,-入力!$C$10),""))),全国標準卸価格!H767))</f>
        <v/>
      </c>
      <c r="I767" s="97">
        <f>'6桁'!I767</f>
        <v>0</v>
      </c>
      <c r="J767" s="175">
        <f>IF(全国標準卸価格!J767="","",IF(ISNUMBER(全国標準卸価格!J767),IF(入力!$C$11=1,ROUNDDOWN(全国標準卸価格!J767*地区別掛け率!J767%,-入力!$C$10),IF(入力!$C$11=2,ROUNDUP(全国標準卸価格!J767*地区別掛け率!J767%,-入力!$C$10),IF(入力!$C$11=3,ROUND(全国標準卸価格!J767*地区別掛け率!J767%,-入力!$C$10),""))),全国標準卸価格!J767))</f>
        <v>21800</v>
      </c>
      <c r="K767" s="97">
        <f>'6桁'!K767</f>
        <v>0</v>
      </c>
      <c r="L767" s="199" t="str">
        <f>IF(全国標準卸価格!L767="","",IF(ISNUMBER(全国標準卸価格!L767),IF(入力!$C$11=1,ROUNDDOWN(全国標準卸価格!L767*地区別掛け率!L767%,-入力!$C$10),IF(入力!$C$11=2,ROUNDUP(全国標準卸価格!L767*地区別掛け率!L767%,-入力!$C$10),IF(入力!$C$11=3,ROUND(全国標準卸価格!L767*地区別掛け率!L767%,-入力!$C$10),""))),全国標準卸価格!L767))</f>
        <v/>
      </c>
      <c r="M767" s="97">
        <f>'6桁'!M767</f>
        <v>0</v>
      </c>
      <c r="N767" s="175" t="str">
        <f>IF(全国標準卸価格!N767="","",IF(ISNUMBER(全国標準卸価格!N767),IF(入力!$C$11=1,ROUNDDOWN(全国標準卸価格!N767*地区別掛け率!N767%,-入力!$C$10),IF(入力!$C$11=2,ROUNDUP(全国標準卸価格!N767*地区別掛け率!N767%,-入力!$C$10),IF(入力!$C$11=3,ROUND(全国標準卸価格!N767*地区別掛け率!N767%,-入力!$C$10),""))),全国標準卸価格!N767))</f>
        <v/>
      </c>
      <c r="O767" s="97">
        <f>'6桁'!O767</f>
        <v>0</v>
      </c>
      <c r="P767" s="175" t="str">
        <f>IF(全国標準卸価格!P767="","",IF(ISNUMBER(全国標準卸価格!P767),IF(入力!$C$11=1,ROUNDDOWN(全国標準卸価格!P767*地区別掛け率!P767%,-入力!$C$10),IF(入力!$C$11=2,ROUNDUP(全国標準卸価格!P767*地区別掛け率!P767%,-入力!$C$10),IF(入力!$C$11=3,ROUND(全国標準卸価格!P767*地区別掛け率!P767%,-入力!$C$10),""))),全国標準卸価格!P767))</f>
        <v/>
      </c>
      <c r="Q767" s="97">
        <f>'6桁'!Q767</f>
        <v>0</v>
      </c>
      <c r="V767" s="4"/>
      <c r="X767" s="4"/>
    </row>
    <row r="768" spans="2:24" ht="30" customHeight="1" thickBot="1">
      <c r="B768" s="697"/>
      <c r="C768" s="698" t="s">
        <v>39</v>
      </c>
      <c r="D768" s="699"/>
      <c r="E768" s="700"/>
      <c r="F768" s="176" t="str">
        <f>IF(全国標準卸価格!F768="","",IF(ISNUMBER(全国標準卸価格!F768),IF(入力!$C$11=1,ROUNDDOWN(全国標準卸価格!F768*地区別掛け率!F768%,-入力!$C$10),IF(入力!$C$11=2,ROUNDUP(全国標準卸価格!F768*地区別掛け率!F768%,-入力!$C$10),IF(入力!$C$11=3,ROUND(全国標準卸価格!F768*地区別掛け率!F768%,-入力!$C$10),""))),全国標準卸価格!F768))</f>
        <v/>
      </c>
      <c r="G768" s="96">
        <f>'6桁'!G768</f>
        <v>0</v>
      </c>
      <c r="H768" s="213" t="str">
        <f>IF(全国標準卸価格!H768="","",IF(ISNUMBER(全国標準卸価格!H768),IF(入力!$C$11=1,ROUNDDOWN(全国標準卸価格!H768*地区別掛け率!H768%,-入力!$C$10),IF(入力!$C$11=2,ROUNDUP(全国標準卸価格!H768*地区別掛け率!H768%,-入力!$C$10),IF(入力!$C$11=3,ROUND(全国標準卸価格!H768*地区別掛け率!H768%,-入力!$C$10),""))),全国標準卸価格!H768))</f>
        <v/>
      </c>
      <c r="I768" s="119">
        <f>'6桁'!I768</f>
        <v>0</v>
      </c>
      <c r="J768" s="176">
        <f>IF(全国標準卸価格!J768="","",IF(ISNUMBER(全国標準卸価格!J768),IF(入力!$C$11=1,ROUNDDOWN(全国標準卸価格!J768*地区別掛け率!J768%,-入力!$C$10),IF(入力!$C$11=2,ROUNDUP(全国標準卸価格!J768*地区別掛け率!J768%,-入力!$C$10),IF(入力!$C$11=3,ROUND(全国標準卸価格!J768*地区別掛け率!J768%,-入力!$C$10),""))),全国標準卸価格!J768))</f>
        <v>25600</v>
      </c>
      <c r="K768" s="96" t="str">
        <f>'6桁'!K768</f>
        <v>SP
355★</v>
      </c>
      <c r="L768" s="183" t="str">
        <f>IF(全国標準卸価格!L768="","",IF(ISNUMBER(全国標準卸価格!L768),IF(入力!$C$11=1,ROUNDDOWN(全国標準卸価格!L768*地区別掛け率!L768%,-入力!$C$10),IF(入力!$C$11=2,ROUNDUP(全国標準卸価格!L768*地区別掛け率!L768%,-入力!$C$10),IF(入力!$C$11=3,ROUND(全国標準卸価格!L768*地区別掛け率!L768%,-入力!$C$10),""))),全国標準卸価格!L768))</f>
        <v/>
      </c>
      <c r="M768" s="96">
        <f>'6桁'!M768</f>
        <v>0</v>
      </c>
      <c r="N768" s="118" t="str">
        <f>IF(全国標準卸価格!N768="","",IF(ISNUMBER(全国標準卸価格!N768),IF(入力!$C$11=1,ROUNDDOWN(全国標準卸価格!N768*地区別掛け率!N768%,-入力!$C$10),IF(入力!$C$11=2,ROUNDUP(全国標準卸価格!N768*地区別掛け率!N768%,-入力!$C$10),IF(入力!$C$11=3,ROUND(全国標準卸価格!N768*地区別掛け率!N768%,-入力!$C$10),""))),全国標準卸価格!N768))</f>
        <v/>
      </c>
      <c r="O768" s="119">
        <f>'6桁'!O768</f>
        <v>0</v>
      </c>
      <c r="P768" s="118" t="str">
        <f>IF(全国標準卸価格!P768="","",IF(ISNUMBER(全国標準卸価格!P768),IF(入力!$C$11=1,ROUNDDOWN(全国標準卸価格!P768*地区別掛け率!P768%,-入力!$C$10),IF(入力!$C$11=2,ROUNDUP(全国標準卸価格!P768*地区別掛け率!P768%,-入力!$C$10),IF(入力!$C$11=3,ROUND(全国標準卸価格!P768*地区別掛け率!P768%,-入力!$C$10),""))),全国標準卸価格!P768))</f>
        <v/>
      </c>
      <c r="Q768" s="119">
        <f>'6桁'!Q768</f>
        <v>0</v>
      </c>
      <c r="T768" s="40" t="s">
        <v>719</v>
      </c>
      <c r="V768" s="4"/>
      <c r="X768" s="4"/>
    </row>
    <row r="769" spans="2:27" ht="35.25" customHeight="1">
      <c r="B769" s="545" t="s">
        <v>2121</v>
      </c>
      <c r="C769" s="545"/>
      <c r="D769" s="545"/>
      <c r="E769" s="545"/>
      <c r="F769" s="545"/>
      <c r="G769" s="545"/>
      <c r="H769" s="545"/>
      <c r="I769" s="545"/>
      <c r="J769" s="545"/>
      <c r="K769" s="545"/>
      <c r="L769" s="545"/>
      <c r="M769" s="545"/>
      <c r="N769" s="545"/>
      <c r="O769" s="545"/>
      <c r="P769" s="546"/>
      <c r="Q769" s="546"/>
      <c r="R769" s="546"/>
      <c r="S769" s="546"/>
      <c r="T769" s="546"/>
      <c r="U769" s="546"/>
    </row>
    <row r="770" spans="2:27" ht="13.5" customHeight="1"/>
    <row r="775" spans="2:27" ht="14.25" thickBot="1"/>
    <row r="776" spans="2:27" ht="25.5" customHeight="1" thickTop="1" thickBot="1">
      <c r="B776" s="518" t="s">
        <v>531</v>
      </c>
      <c r="C776" s="519"/>
      <c r="D776" s="519"/>
      <c r="E776" s="519"/>
      <c r="F776" s="519"/>
      <c r="G776" s="519"/>
      <c r="H776" s="519"/>
      <c r="I776" s="519"/>
      <c r="J776" s="519"/>
      <c r="K776" s="519"/>
      <c r="L776" s="519"/>
      <c r="M776" s="519"/>
      <c r="N776" s="519"/>
      <c r="O776" s="519"/>
      <c r="P776" s="519"/>
      <c r="Q776" s="519"/>
      <c r="R776" s="519"/>
      <c r="S776" s="519"/>
      <c r="T776" s="519"/>
      <c r="U776" s="519"/>
      <c r="V776" s="519"/>
      <c r="W776" s="519"/>
      <c r="X776" s="519"/>
      <c r="Y776" s="519"/>
      <c r="Z776" s="519"/>
      <c r="AA776" s="520"/>
    </row>
    <row r="777" spans="2:27" ht="25.5" customHeight="1" thickTop="1" thickBot="1">
      <c r="B777" s="24"/>
      <c r="C777" s="24"/>
      <c r="D777" s="24"/>
      <c r="E777" s="24"/>
      <c r="F777" s="82"/>
      <c r="G777" s="24"/>
      <c r="H777" s="82"/>
      <c r="I777" s="24"/>
      <c r="J777" s="82"/>
      <c r="K777" s="24"/>
      <c r="L777" s="82"/>
      <c r="M777" s="24"/>
      <c r="N777" s="82"/>
      <c r="O777" s="24"/>
      <c r="P777" s="82"/>
      <c r="Q777" s="24"/>
      <c r="R777" s="82"/>
      <c r="S777" s="24"/>
      <c r="T777" s="82"/>
      <c r="U777" s="24"/>
      <c r="V777" s="82"/>
      <c r="W777" s="24"/>
      <c r="X777" s="82"/>
      <c r="Y777" s="24"/>
    </row>
    <row r="778" spans="2:27" ht="20.100000000000001" customHeight="1" thickBot="1">
      <c r="B778" s="691" t="s">
        <v>452</v>
      </c>
      <c r="C778" s="534" t="s">
        <v>524</v>
      </c>
      <c r="D778" s="637"/>
      <c r="E778" s="535"/>
      <c r="F778" s="531" t="s">
        <v>453</v>
      </c>
      <c r="G778" s="532"/>
      <c r="H778" s="532"/>
      <c r="I778" s="532"/>
      <c r="J778" s="532"/>
      <c r="K778" s="532"/>
      <c r="L778" s="532"/>
      <c r="M778" s="532"/>
      <c r="N778" s="532"/>
      <c r="O778" s="532"/>
      <c r="P778" s="532"/>
      <c r="Q778" s="532"/>
      <c r="R778" s="532"/>
      <c r="S778" s="533"/>
      <c r="T778" s="11"/>
      <c r="U778" s="11"/>
    </row>
    <row r="779" spans="2:27" ht="39.950000000000003" customHeight="1">
      <c r="B779" s="692"/>
      <c r="C779" s="536"/>
      <c r="D779" s="547"/>
      <c r="E779" s="537"/>
      <c r="F779" s="683" t="s">
        <v>932</v>
      </c>
      <c r="G779" s="694"/>
      <c r="H779" s="695" t="s">
        <v>935</v>
      </c>
      <c r="I779" s="694"/>
      <c r="J779" s="683" t="s">
        <v>847</v>
      </c>
      <c r="K779" s="694"/>
      <c r="L779" s="683" t="s">
        <v>848</v>
      </c>
      <c r="M779" s="694"/>
      <c r="N779" s="683" t="s">
        <v>856</v>
      </c>
      <c r="O779" s="694"/>
      <c r="P779" s="683" t="s">
        <v>849</v>
      </c>
      <c r="Q779" s="694"/>
      <c r="R779" s="683" t="s">
        <v>2120</v>
      </c>
      <c r="S779" s="694"/>
      <c r="V779" s="4"/>
      <c r="X779" s="4"/>
    </row>
    <row r="780" spans="2:27" ht="20.100000000000001" customHeight="1" thickBot="1">
      <c r="B780" s="693" t="s">
        <v>525</v>
      </c>
      <c r="C780" s="538"/>
      <c r="D780" s="618"/>
      <c r="E780" s="539"/>
      <c r="F780" s="514" t="s">
        <v>825</v>
      </c>
      <c r="G780" s="515"/>
      <c r="H780" s="555" t="s">
        <v>825</v>
      </c>
      <c r="I780" s="515"/>
      <c r="J780" s="514" t="s">
        <v>825</v>
      </c>
      <c r="K780" s="515"/>
      <c r="L780" s="514" t="s">
        <v>825</v>
      </c>
      <c r="M780" s="515"/>
      <c r="N780" s="514" t="s">
        <v>825</v>
      </c>
      <c r="O780" s="515"/>
      <c r="P780" s="514" t="s">
        <v>825</v>
      </c>
      <c r="Q780" s="515"/>
      <c r="R780" s="514" t="s">
        <v>825</v>
      </c>
      <c r="S780" s="515"/>
      <c r="V780" s="4"/>
      <c r="X780" s="4"/>
    </row>
    <row r="781" spans="2:27" ht="30" customHeight="1">
      <c r="B781" s="707">
        <v>17.5</v>
      </c>
      <c r="C781" s="671" t="s">
        <v>98</v>
      </c>
      <c r="D781" s="672"/>
      <c r="E781" s="672"/>
      <c r="F781" s="91">
        <f>IF(全国標準卸価格!F781="","",IF(ISNUMBER(全国標準卸価格!F781),IF(入力!$C$11=1,ROUNDDOWN(全国標準卸価格!F781*地区別掛け率!F781%,-入力!$C$10),IF(入力!$C$11=2,ROUNDUP(全国標準卸価格!F781*地区別掛け率!F781%,-入力!$C$10),IF(入力!$C$11=3,ROUND(全国標準卸価格!F781*地区別掛け率!F781%,-入力!$C$10),""))),全国標準卸価格!F781))</f>
        <v>29600</v>
      </c>
      <c r="G781" s="96">
        <f>'6桁'!G781</f>
        <v>0</v>
      </c>
      <c r="H781" s="172" t="str">
        <f>IF(全国標準卸価格!H781="","",IF(ISNUMBER(全国標準卸価格!H781),IF(入力!$C$11=1,ROUNDDOWN(全国標準卸価格!H781*地区別掛け率!H781%,-入力!$C$10),IF(入力!$C$11=2,ROUNDUP(全国標準卸価格!H781*地区別掛け率!H781%,-入力!$C$10),IF(入力!$C$11=3,ROUND(全国標準卸価格!H781*地区別掛け率!H781%,-入力!$C$10),""))),全国標準卸価格!H781))</f>
        <v/>
      </c>
      <c r="I781" s="125">
        <f>'6桁'!I781</f>
        <v>0</v>
      </c>
      <c r="J781" s="172" t="str">
        <f>IF(全国標準卸価格!J781="","",IF(ISNUMBER(全国標準卸価格!J781),IF(入力!$C$11=1,ROUNDDOWN(全国標準卸価格!J781*地区別掛け率!J781%,-入力!$C$10),IF(入力!$C$11=2,ROUNDUP(全国標準卸価格!J781*地区別掛け率!J781%,-入力!$C$10),IF(入力!$C$11=3,ROUND(全国標準卸価格!J781*地区別掛け率!J781%,-入力!$C$10),""))),全国標準卸価格!J781))</f>
        <v/>
      </c>
      <c r="K781" s="125">
        <f>'6桁'!K781</f>
        <v>0</v>
      </c>
      <c r="L781" s="182" t="str">
        <f>IF(全国標準卸価格!L781="","",IF(ISNUMBER(全国標準卸価格!L781),IF(入力!$C$11=1,ROUNDDOWN(全国標準卸価格!L781*地区別掛け率!L781%,-入力!$C$10),IF(入力!$C$11=2,ROUNDUP(全国標準卸価格!L781*地区別掛け率!L781%,-入力!$C$10),IF(入力!$C$11=3,ROUND(全国標準卸価格!L781*地区別掛け率!L781%,-入力!$C$10),""))),全国標準卸価格!L781))</f>
        <v/>
      </c>
      <c r="M781" s="125">
        <f>'6桁'!M781</f>
        <v>0</v>
      </c>
      <c r="N781" s="172" t="str">
        <f>IF(全国標準卸価格!N781="","",IF(ISNUMBER(全国標準卸価格!N781),IF(入力!$C$11=1,ROUNDDOWN(全国標準卸価格!N781*地区別掛け率!N781%,-入力!$C$10),IF(入力!$C$11=2,ROUNDUP(全国標準卸価格!N781*地区別掛け率!N781%,-入力!$C$10),IF(入力!$C$11=3,ROUND(全国標準卸価格!N781*地区別掛け率!N781%,-入力!$C$10),""))),全国標準卸価格!N781))</f>
        <v/>
      </c>
      <c r="O781" s="125">
        <f>'6桁'!O781</f>
        <v>0</v>
      </c>
      <c r="P781" s="172" t="str">
        <f>IF(全国標準卸価格!P781="","",IF(ISNUMBER(全国標準卸価格!P781),IF(入力!$C$11=1,ROUNDDOWN(全国標準卸価格!P781*地区別掛け率!P781%,-入力!$C$10),IF(入力!$C$11=2,ROUNDUP(全国標準卸価格!P781*地区別掛け率!P781%,-入力!$C$10),IF(入力!$C$11=3,ROUND(全国標準卸価格!P781*地区別掛け率!P781%,-入力!$C$10),""))),全国標準卸価格!P781))</f>
        <v/>
      </c>
      <c r="Q781" s="125">
        <f>'6桁'!Q781</f>
        <v>0</v>
      </c>
      <c r="R781" s="172" t="str">
        <f>IF(全国標準卸価格!R781="","",IF(ISNUMBER(全国標準卸価格!R781),IF(入力!$C$11=1,ROUNDDOWN(全国標準卸価格!R781*地区別掛け率!R781%,-入力!$C$10),IF(入力!$C$11=2,ROUNDUP(全国標準卸価格!R781*地区別掛け率!R781%,-入力!$C$10),IF(入力!$C$11=3,ROUND(全国標準卸価格!R781*地区別掛け率!R781%,-入力!$C$10),""))),全国標準卸価格!R781))</f>
        <v/>
      </c>
      <c r="S781" s="125">
        <f>'6桁'!S781</f>
        <v>0</v>
      </c>
      <c r="V781" s="4"/>
      <c r="X781" s="4"/>
    </row>
    <row r="782" spans="2:27" ht="30" customHeight="1">
      <c r="B782" s="702"/>
      <c r="C782" s="674" t="s">
        <v>850</v>
      </c>
      <c r="D782" s="675"/>
      <c r="E782" s="675"/>
      <c r="F782" s="95" t="str">
        <f>IF(全国標準卸価格!F782="","",IF(ISNUMBER(全国標準卸価格!F782),IF(入力!$C$11=1,ROUNDDOWN(全国標準卸価格!F782*地区別掛け率!F782%,-入力!$C$10),IF(入力!$C$11=2,ROUNDUP(全国標準卸価格!F782*地区別掛け率!F782%,-入力!$C$10),IF(入力!$C$11=3,ROUND(全国標準卸価格!F782*地区別掛け率!F782%,-入力!$C$10),""))),全国標準卸価格!F782))</f>
        <v/>
      </c>
      <c r="G782" s="384">
        <f>'6桁'!G782</f>
        <v>0</v>
      </c>
      <c r="H782" s="176" t="str">
        <f>IF(全国標準卸価格!H782="","",IF(ISNUMBER(全国標準卸価格!H782),IF(入力!$C$11=1,ROUNDDOWN(全国標準卸価格!H782*地区別掛け率!H782%,-入力!$C$10),IF(入力!$C$11=2,ROUNDUP(全国標準卸価格!H782*地区別掛け率!H782%,-入力!$C$10),IF(入力!$C$11=3,ROUND(全国標準卸価格!H782*地区別掛け率!H782%,-入力!$C$10),""))),全国標準卸価格!H782))</f>
        <v/>
      </c>
      <c r="I782" s="96">
        <f>'6桁'!I782</f>
        <v>0</v>
      </c>
      <c r="J782" s="176" t="str">
        <f>IF(全国標準卸価格!J782="","",IF(ISNUMBER(全国標準卸価格!J782),IF(入力!$C$11=1,ROUNDDOWN(全国標準卸価格!J782*地区別掛け率!J782%,-入力!$C$10),IF(入力!$C$11=2,ROUNDUP(全国標準卸価格!J782*地区別掛け率!J782%,-入力!$C$10),IF(入力!$C$11=3,ROUND(全国標準卸価格!J782*地区別掛け率!J782%,-入力!$C$10),""))),全国標準卸価格!J782))</f>
        <v/>
      </c>
      <c r="K782" s="96">
        <f>'6桁'!K782</f>
        <v>0</v>
      </c>
      <c r="L782" s="183">
        <f>IF(全国標準卸価格!L782="","",IF(ISNUMBER(全国標準卸価格!L782),IF(入力!$C$11=1,ROUNDDOWN(全国標準卸価格!L782*地区別掛け率!L782%,-入力!$C$10),IF(入力!$C$11=2,ROUNDUP(全国標準卸価格!L782*地区別掛け率!L782%,-入力!$C$10),IF(入力!$C$11=3,ROUND(全国標準卸価格!L782*地区別掛け率!L782%,-入力!$C$10),""))),全国標準卸価格!L782))</f>
        <v>30400</v>
      </c>
      <c r="M782" s="96">
        <f>'6桁'!M782</f>
        <v>0</v>
      </c>
      <c r="N782" s="176" t="str">
        <f>IF(全国標準卸価格!N782="","",IF(ISNUMBER(全国標準卸価格!N782),IF(入力!$C$11=1,ROUNDDOWN(全国標準卸価格!N782*地区別掛け率!N782%,-入力!$C$10),IF(入力!$C$11=2,ROUNDUP(全国標準卸価格!N782*地区別掛け率!N782%,-入力!$C$10),IF(入力!$C$11=3,ROUND(全国標準卸価格!N782*地区別掛け率!N782%,-入力!$C$10),""))),全国標準卸価格!N782))</f>
        <v/>
      </c>
      <c r="O782" s="96">
        <f>'6桁'!O782</f>
        <v>0</v>
      </c>
      <c r="P782" s="176" t="str">
        <f>IF(全国標準卸価格!P782="","",IF(ISNUMBER(全国標準卸価格!P782),IF(入力!$C$11=1,ROUNDDOWN(全国標準卸価格!P782*地区別掛け率!P782%,-入力!$C$10),IF(入力!$C$11=2,ROUNDUP(全国標準卸価格!P782*地区別掛け率!P782%,-入力!$C$10),IF(入力!$C$11=3,ROUND(全国標準卸価格!P782*地区別掛け率!P782%,-入力!$C$10),""))),全国標準卸価格!P782))</f>
        <v/>
      </c>
      <c r="Q782" s="96">
        <f>'6桁'!Q782</f>
        <v>0</v>
      </c>
      <c r="R782" s="176" t="str">
        <f>IF(全国標準卸価格!R782="","",IF(ISNUMBER(全国標準卸価格!R782),IF(入力!$C$11=1,ROUNDDOWN(全国標準卸価格!R782*地区別掛け率!R782%,-入力!$C$10),IF(入力!$C$11=2,ROUNDUP(全国標準卸価格!R782*地区別掛け率!R782%,-入力!$C$10),IF(入力!$C$11=3,ROUND(全国標準卸価格!R782*地区別掛け率!R782%,-入力!$C$10),""))),全国標準卸価格!R782))</f>
        <v/>
      </c>
      <c r="S782" s="96">
        <f>'6桁'!S782</f>
        <v>0</v>
      </c>
      <c r="V782" s="4"/>
      <c r="X782" s="4"/>
    </row>
    <row r="783" spans="2:27" ht="30" customHeight="1">
      <c r="B783" s="702"/>
      <c r="C783" s="674" t="s">
        <v>99</v>
      </c>
      <c r="D783" s="675"/>
      <c r="E783" s="675"/>
      <c r="F783" s="95">
        <f>IF(全国標準卸価格!F783="","",IF(ISNUMBER(全国標準卸価格!F783),IF(入力!$C$11=1,ROUNDDOWN(全国標準卸価格!F783*地区別掛け率!F783%,-入力!$C$10),IF(入力!$C$11=2,ROUNDUP(全国標準卸価格!F783*地区別掛け率!F783%,-入力!$C$10),IF(入力!$C$11=3,ROUND(全国標準卸価格!F783*地区別掛け率!F783%,-入力!$C$10),""))),全国標準卸価格!F783))</f>
        <v>30800</v>
      </c>
      <c r="G783" s="96">
        <f>'6桁'!G783</f>
        <v>0</v>
      </c>
      <c r="H783" s="176" t="str">
        <f>IF(全国標準卸価格!H783="","",IF(ISNUMBER(全国標準卸価格!H783),IF(入力!$C$11=1,ROUNDDOWN(全国標準卸価格!H783*地区別掛け率!H783%,-入力!$C$10),IF(入力!$C$11=2,ROUNDUP(全国標準卸価格!H783*地区別掛け率!H783%,-入力!$C$10),IF(入力!$C$11=3,ROUND(全国標準卸価格!H783*地区別掛け率!H783%,-入力!$C$10),""))),全国標準卸価格!H783))</f>
        <v/>
      </c>
      <c r="I783" s="96">
        <f>'6桁'!I783</f>
        <v>0</v>
      </c>
      <c r="J783" s="176" t="str">
        <f>IF(全国標準卸価格!J783="","",IF(ISNUMBER(全国標準卸価格!J783),IF(入力!$C$11=1,ROUNDDOWN(全国標準卸価格!J783*地区別掛け率!J783%,-入力!$C$10),IF(入力!$C$11=2,ROUNDUP(全国標準卸価格!J783*地区別掛け率!J783%,-入力!$C$10),IF(入力!$C$11=3,ROUND(全国標準卸価格!J783*地区別掛け率!J783%,-入力!$C$10),""))),全国標準卸価格!J783))</f>
        <v/>
      </c>
      <c r="K783" s="96">
        <f>'6桁'!K783</f>
        <v>0</v>
      </c>
      <c r="L783" s="183" t="str">
        <f>IF(全国標準卸価格!L783="","",IF(ISNUMBER(全国標準卸価格!L783),IF(入力!$C$11=1,ROUNDDOWN(全国標準卸価格!L783*地区別掛け率!L783%,-入力!$C$10),IF(入力!$C$11=2,ROUNDUP(全国標準卸価格!L783*地区別掛け率!L783%,-入力!$C$10),IF(入力!$C$11=3,ROUND(全国標準卸価格!L783*地区別掛け率!L783%,-入力!$C$10),""))),全国標準卸価格!L783))</f>
        <v/>
      </c>
      <c r="M783" s="96">
        <f>'6桁'!M783</f>
        <v>0</v>
      </c>
      <c r="N783" s="176" t="str">
        <f>IF(全国標準卸価格!N783="","",IF(ISNUMBER(全国標準卸価格!N783),IF(入力!$C$11=1,ROUNDDOWN(全国標準卸価格!N783*地区別掛け率!N783%,-入力!$C$10),IF(入力!$C$11=2,ROUNDUP(全国標準卸価格!N783*地区別掛け率!N783%,-入力!$C$10),IF(入力!$C$11=3,ROUND(全国標準卸価格!N783*地区別掛け率!N783%,-入力!$C$10),""))),全国標準卸価格!N783))</f>
        <v/>
      </c>
      <c r="O783" s="96">
        <f>'6桁'!O783</f>
        <v>0</v>
      </c>
      <c r="P783" s="176" t="str">
        <f>IF(全国標準卸価格!P783="","",IF(ISNUMBER(全国標準卸価格!P783),IF(入力!$C$11=1,ROUNDDOWN(全国標準卸価格!P783*地区別掛け率!P783%,-入力!$C$10),IF(入力!$C$11=2,ROUNDUP(全国標準卸価格!P783*地区別掛け率!P783%,-入力!$C$10),IF(入力!$C$11=3,ROUND(全国標準卸価格!P783*地区別掛け率!P783%,-入力!$C$10),""))),全国標準卸価格!P783))</f>
        <v/>
      </c>
      <c r="Q783" s="96">
        <f>'6桁'!Q783</f>
        <v>0</v>
      </c>
      <c r="R783" s="176" t="str">
        <f>IF(全国標準卸価格!R783="","",IF(ISNUMBER(全国標準卸価格!R783),IF(入力!$C$11=1,ROUNDDOWN(全国標準卸価格!R783*地区別掛け率!R783%,-入力!$C$10),IF(入力!$C$11=2,ROUNDUP(全国標準卸価格!R783*地区別掛け率!R783%,-入力!$C$10),IF(入力!$C$11=3,ROUND(全国標準卸価格!R783*地区別掛け率!R783%,-入力!$C$10),""))),全国標準卸価格!R783))</f>
        <v/>
      </c>
      <c r="S783" s="96">
        <f>'6桁'!S783</f>
        <v>0</v>
      </c>
      <c r="V783" s="4"/>
      <c r="X783" s="4"/>
    </row>
    <row r="784" spans="2:27" ht="30" customHeight="1">
      <c r="B784" s="702"/>
      <c r="C784" s="674" t="s">
        <v>851</v>
      </c>
      <c r="D784" s="675"/>
      <c r="E784" s="675"/>
      <c r="F784" s="95" t="str">
        <f>IF(全国標準卸価格!F784="","",IF(ISNUMBER(全国標準卸価格!F784),IF(入力!$C$11=1,ROUNDDOWN(全国標準卸価格!F784*地区別掛け率!F784%,-入力!$C$10),IF(入力!$C$11=2,ROUNDUP(全国標準卸価格!F784*地区別掛け率!F784%,-入力!$C$10),IF(入力!$C$11=3,ROUND(全国標準卸価格!F784*地区別掛け率!F784%,-入力!$C$10),""))),全国標準卸価格!F784))</f>
        <v/>
      </c>
      <c r="G784" s="384">
        <f>'6桁'!G784</f>
        <v>0</v>
      </c>
      <c r="H784" s="176" t="str">
        <f>IF(全国標準卸価格!H784="","",IF(ISNUMBER(全国標準卸価格!H784),IF(入力!$C$11=1,ROUNDDOWN(全国標準卸価格!H784*地区別掛け率!H784%,-入力!$C$10),IF(入力!$C$11=2,ROUNDUP(全国標準卸価格!H784*地区別掛け率!H784%,-入力!$C$10),IF(入力!$C$11=3,ROUND(全国標準卸価格!H784*地区別掛け率!H784%,-入力!$C$10),""))),全国標準卸価格!H784))</f>
        <v/>
      </c>
      <c r="I784" s="96">
        <f>'6桁'!I784</f>
        <v>0</v>
      </c>
      <c r="J784" s="176" t="str">
        <f>IF(全国標準卸価格!J784="","",IF(ISNUMBER(全国標準卸価格!J784),IF(入力!$C$11=1,ROUNDDOWN(全国標準卸価格!J784*地区別掛け率!J784%,-入力!$C$10),IF(入力!$C$11=2,ROUNDUP(全国標準卸価格!J784*地区別掛け率!J784%,-入力!$C$10),IF(入力!$C$11=3,ROUND(全国標準卸価格!J784*地区別掛け率!J784%,-入力!$C$10),""))),全国標準卸価格!J784))</f>
        <v/>
      </c>
      <c r="K784" s="96">
        <f>'6桁'!K784</f>
        <v>0</v>
      </c>
      <c r="L784" s="183">
        <f>IF(全国標準卸価格!L784="","",IF(ISNUMBER(全国標準卸価格!L784),IF(入力!$C$11=1,ROUNDDOWN(全国標準卸価格!L784*地区別掛け率!L784%,-入力!$C$10),IF(入力!$C$11=2,ROUNDUP(全国標準卸価格!L784*地区別掛け率!L784%,-入力!$C$10),IF(入力!$C$11=3,ROUND(全国標準卸価格!L784*地区別掛け率!L784%,-入力!$C$10),""))),全国標準卸価格!L784))</f>
        <v>31500</v>
      </c>
      <c r="M784" s="96">
        <f>'6桁'!M784</f>
        <v>0</v>
      </c>
      <c r="N784" s="176" t="str">
        <f>IF(全国標準卸価格!N784="","",IF(ISNUMBER(全国標準卸価格!N784),IF(入力!$C$11=1,ROUNDDOWN(全国標準卸価格!N784*地区別掛け率!N784%,-入力!$C$10),IF(入力!$C$11=2,ROUNDUP(全国標準卸価格!N784*地区別掛け率!N784%,-入力!$C$10),IF(入力!$C$11=3,ROUND(全国標準卸価格!N784*地区別掛け率!N784%,-入力!$C$10),""))),全国標準卸価格!N784))</f>
        <v/>
      </c>
      <c r="O784" s="96">
        <f>'6桁'!O784</f>
        <v>0</v>
      </c>
      <c r="P784" s="176" t="str">
        <f>IF(全国標準卸価格!P784="","",IF(ISNUMBER(全国標準卸価格!P784),IF(入力!$C$11=1,ROUNDDOWN(全国標準卸価格!P784*地区別掛け率!P784%,-入力!$C$10),IF(入力!$C$11=2,ROUNDUP(全国標準卸価格!P784*地区別掛け率!P784%,-入力!$C$10),IF(入力!$C$11=3,ROUND(全国標準卸価格!P784*地区別掛け率!P784%,-入力!$C$10),""))),全国標準卸価格!P784))</f>
        <v/>
      </c>
      <c r="Q784" s="96">
        <f>'6桁'!Q784</f>
        <v>0</v>
      </c>
      <c r="R784" s="176" t="str">
        <f>IF(全国標準卸価格!R784="","",IF(ISNUMBER(全国標準卸価格!R784),IF(入力!$C$11=1,ROUNDDOWN(全国標準卸価格!R784*地区別掛け率!R784%,-入力!$C$10),IF(入力!$C$11=2,ROUNDUP(全国標準卸価格!R784*地区別掛け率!R784%,-入力!$C$10),IF(入力!$C$11=3,ROUND(全国標準卸価格!R784*地区別掛け率!R784%,-入力!$C$10),""))),全国標準卸価格!R784))</f>
        <v/>
      </c>
      <c r="S784" s="96">
        <f>'6桁'!S784</f>
        <v>0</v>
      </c>
      <c r="V784" s="4"/>
      <c r="X784" s="4"/>
    </row>
    <row r="785" spans="2:24" ht="30" customHeight="1">
      <c r="B785" s="702"/>
      <c r="C785" s="674" t="s">
        <v>100</v>
      </c>
      <c r="D785" s="675"/>
      <c r="E785" s="675"/>
      <c r="F785" s="95">
        <f>IF(全国標準卸価格!F785="","",IF(ISNUMBER(全国標準卸価格!F785),IF(入力!$C$11=1,ROUNDDOWN(全国標準卸価格!F785*地区別掛け率!F785%,-入力!$C$10),IF(入力!$C$11=2,ROUNDUP(全国標準卸価格!F785*地区別掛け率!F785%,-入力!$C$10),IF(入力!$C$11=3,ROUND(全国標準卸価格!F785*地区別掛け率!F785%,-入力!$C$10),""))),全国標準卸価格!F785))</f>
        <v>32100</v>
      </c>
      <c r="G785" s="96">
        <f>'6桁'!G785</f>
        <v>0</v>
      </c>
      <c r="H785" s="176" t="str">
        <f>IF(全国標準卸価格!H785="","",IF(ISNUMBER(全国標準卸価格!H785),IF(入力!$C$11=1,ROUNDDOWN(全国標準卸価格!H785*地区別掛け率!H785%,-入力!$C$10),IF(入力!$C$11=2,ROUNDUP(全国標準卸価格!H785*地区別掛け率!H785%,-入力!$C$10),IF(入力!$C$11=3,ROUND(全国標準卸価格!H785*地区別掛け率!H785%,-入力!$C$10),""))),全国標準卸価格!H785))</f>
        <v/>
      </c>
      <c r="I785" s="96">
        <f>'6桁'!I785</f>
        <v>0</v>
      </c>
      <c r="J785" s="176" t="str">
        <f>IF(全国標準卸価格!J785="","",IF(ISNUMBER(全国標準卸価格!J785),IF(入力!$C$11=1,ROUNDDOWN(全国標準卸価格!J785*地区別掛け率!J785%,-入力!$C$10),IF(入力!$C$11=2,ROUNDUP(全国標準卸価格!J785*地区別掛け率!J785%,-入力!$C$10),IF(入力!$C$11=3,ROUND(全国標準卸価格!J785*地区別掛け率!J785%,-入力!$C$10),""))),全国標準卸価格!J785))</f>
        <v/>
      </c>
      <c r="K785" s="96">
        <f>'6桁'!K785</f>
        <v>0</v>
      </c>
      <c r="L785" s="183" t="str">
        <f>IF(全国標準卸価格!L785="","",IF(ISNUMBER(全国標準卸価格!L785),IF(入力!$C$11=1,ROUNDDOWN(全国標準卸価格!L785*地区別掛け率!L785%,-入力!$C$10),IF(入力!$C$11=2,ROUNDUP(全国標準卸価格!L785*地区別掛け率!L785%,-入力!$C$10),IF(入力!$C$11=3,ROUND(全国標準卸価格!L785*地区別掛け率!L785%,-入力!$C$10),""))),全国標準卸価格!L785))</f>
        <v/>
      </c>
      <c r="M785" s="96">
        <f>'6桁'!M785</f>
        <v>0</v>
      </c>
      <c r="N785" s="176" t="str">
        <f>IF(全国標準卸価格!N785="","",IF(ISNUMBER(全国標準卸価格!N785),IF(入力!$C$11=1,ROUNDDOWN(全国標準卸価格!N785*地区別掛け率!N785%,-入力!$C$10),IF(入力!$C$11=2,ROUNDUP(全国標準卸価格!N785*地区別掛け率!N785%,-入力!$C$10),IF(入力!$C$11=3,ROUND(全国標準卸価格!N785*地区別掛け率!N785%,-入力!$C$10),""))),全国標準卸価格!N785))</f>
        <v/>
      </c>
      <c r="O785" s="96">
        <f>'6桁'!O785</f>
        <v>0</v>
      </c>
      <c r="P785" s="176" t="str">
        <f>IF(全国標準卸価格!P785="","",IF(ISNUMBER(全国標準卸価格!P785),IF(入力!$C$11=1,ROUNDDOWN(全国標準卸価格!P785*地区別掛け率!P785%,-入力!$C$10),IF(入力!$C$11=2,ROUNDUP(全国標準卸価格!P785*地区別掛け率!P785%,-入力!$C$10),IF(入力!$C$11=3,ROUND(全国標準卸価格!P785*地区別掛け率!P785%,-入力!$C$10),""))),全国標準卸価格!P785))</f>
        <v/>
      </c>
      <c r="Q785" s="96">
        <f>'6桁'!Q785</f>
        <v>0</v>
      </c>
      <c r="R785" s="176" t="str">
        <f>IF(全国標準卸価格!R785="","",IF(ISNUMBER(全国標準卸価格!R785),IF(入力!$C$11=1,ROUNDDOWN(全国標準卸価格!R785*地区別掛け率!R785%,-入力!$C$10),IF(入力!$C$11=2,ROUNDUP(全国標準卸価格!R785*地区別掛け率!R785%,-入力!$C$10),IF(入力!$C$11=3,ROUND(全国標準卸価格!R785*地区別掛け率!R785%,-入力!$C$10),""))),全国標準卸価格!R785))</f>
        <v/>
      </c>
      <c r="S785" s="96">
        <f>'6桁'!S785</f>
        <v>0</v>
      </c>
      <c r="V785" s="4"/>
      <c r="X785" s="4"/>
    </row>
    <row r="786" spans="2:24" ht="30" customHeight="1">
      <c r="B786" s="702"/>
      <c r="C786" s="674" t="s">
        <v>852</v>
      </c>
      <c r="D786" s="675"/>
      <c r="E786" s="675"/>
      <c r="F786" s="95" t="str">
        <f>IF(全国標準卸価格!F786="","",IF(ISNUMBER(全国標準卸価格!F786),IF(入力!$C$11=1,ROUNDDOWN(全国標準卸価格!F786*地区別掛け率!F786%,-入力!$C$10),IF(入力!$C$11=2,ROUNDUP(全国標準卸価格!F786*地区別掛け率!F786%,-入力!$C$10),IF(入力!$C$11=3,ROUND(全国標準卸価格!F786*地区別掛け率!F786%,-入力!$C$10),""))),全国標準卸価格!F786))</f>
        <v/>
      </c>
      <c r="G786" s="384">
        <f>'6桁'!G786</f>
        <v>0</v>
      </c>
      <c r="H786" s="176" t="str">
        <f>IF(全国標準卸価格!H786="","",IF(ISNUMBER(全国標準卸価格!H786),IF(入力!$C$11=1,ROUNDDOWN(全国標準卸価格!H786*地区別掛け率!H786%,-入力!$C$10),IF(入力!$C$11=2,ROUNDUP(全国標準卸価格!H786*地区別掛け率!H786%,-入力!$C$10),IF(入力!$C$11=3,ROUND(全国標準卸価格!H786*地区別掛け率!H786%,-入力!$C$10),""))),全国標準卸価格!H786))</f>
        <v/>
      </c>
      <c r="I786" s="96">
        <f>'6桁'!I786</f>
        <v>0</v>
      </c>
      <c r="J786" s="176" t="str">
        <f>IF(全国標準卸価格!J786="","",IF(ISNUMBER(全国標準卸価格!J786),IF(入力!$C$11=1,ROUNDDOWN(全国標準卸価格!J786*地区別掛け率!J786%,-入力!$C$10),IF(入力!$C$11=2,ROUNDUP(全国標準卸価格!J786*地区別掛け率!J786%,-入力!$C$10),IF(入力!$C$11=3,ROUND(全国標準卸価格!J786*地区別掛け率!J786%,-入力!$C$10),""))),全国標準卸価格!J786))</f>
        <v/>
      </c>
      <c r="K786" s="96">
        <f>'6桁'!K786</f>
        <v>0</v>
      </c>
      <c r="L786" s="183">
        <f>IF(全国標準卸価格!L786="","",IF(ISNUMBER(全国標準卸価格!L786),IF(入力!$C$11=1,ROUNDDOWN(全国標準卸価格!L786*地区別掛け率!L786%,-入力!$C$10),IF(入力!$C$11=2,ROUNDUP(全国標準卸価格!L786*地区別掛け率!L786%,-入力!$C$10),IF(入力!$C$11=3,ROUND(全国標準卸価格!L786*地区別掛け率!L786%,-入力!$C$10),""))),全国標準卸価格!L786))</f>
        <v>27500</v>
      </c>
      <c r="M786" s="96">
        <f>'6桁'!M786</f>
        <v>0</v>
      </c>
      <c r="N786" s="176" t="str">
        <f>IF(全国標準卸価格!N786="","",IF(ISNUMBER(全国標準卸価格!N786),IF(入力!$C$11=1,ROUNDDOWN(全国標準卸価格!N786*地区別掛け率!N786%,-入力!$C$10),IF(入力!$C$11=2,ROUNDUP(全国標準卸価格!N786*地区別掛け率!N786%,-入力!$C$10),IF(入力!$C$11=3,ROUND(全国標準卸価格!N786*地区別掛け率!N786%,-入力!$C$10),""))),全国標準卸価格!N786))</f>
        <v/>
      </c>
      <c r="O786" s="96">
        <f>'6桁'!O786</f>
        <v>0</v>
      </c>
      <c r="P786" s="176" t="str">
        <f>IF(全国標準卸価格!P786="","",IF(ISNUMBER(全国標準卸価格!P786),IF(入力!$C$11=1,ROUNDDOWN(全国標準卸価格!P786*地区別掛け率!P786%,-入力!$C$10),IF(入力!$C$11=2,ROUNDUP(全国標準卸価格!P786*地区別掛け率!P786%,-入力!$C$10),IF(入力!$C$11=3,ROUND(全国標準卸価格!P786*地区別掛け率!P786%,-入力!$C$10),""))),全国標準卸価格!P786))</f>
        <v/>
      </c>
      <c r="Q786" s="96">
        <f>'6桁'!Q786</f>
        <v>0</v>
      </c>
      <c r="R786" s="176" t="str">
        <f>IF(全国標準卸価格!R786="","",IF(ISNUMBER(全国標準卸価格!R786),IF(入力!$C$11=1,ROUNDDOWN(全国標準卸価格!R786*地区別掛け率!R786%,-入力!$C$10),IF(入力!$C$11=2,ROUNDUP(全国標準卸価格!R786*地区別掛け率!R786%,-入力!$C$10),IF(入力!$C$11=3,ROUND(全国標準卸価格!R786*地区別掛け率!R786%,-入力!$C$10),""))),全国標準卸価格!R786))</f>
        <v/>
      </c>
      <c r="S786" s="96">
        <f>'6桁'!S786</f>
        <v>0</v>
      </c>
      <c r="V786" s="4"/>
      <c r="X786" s="4"/>
    </row>
    <row r="787" spans="2:24" ht="30" customHeight="1">
      <c r="B787" s="702"/>
      <c r="C787" s="674" t="s">
        <v>101</v>
      </c>
      <c r="D787" s="675"/>
      <c r="E787" s="675"/>
      <c r="F787" s="95">
        <f>IF(全国標準卸価格!F787="","",IF(ISNUMBER(全国標準卸価格!F787),IF(入力!$C$11=1,ROUNDDOWN(全国標準卸価格!F787*地区別掛け率!F787%,-入力!$C$10),IF(入力!$C$11=2,ROUNDUP(全国標準卸価格!F787*地区別掛け率!F787%,-入力!$C$10),IF(入力!$C$11=3,ROUND(全国標準卸価格!F787*地区別掛け率!F787%,-入力!$C$10),""))),全国標準卸価格!F787))</f>
        <v>28000</v>
      </c>
      <c r="G787" s="96">
        <f>'6桁'!G787</f>
        <v>0</v>
      </c>
      <c r="H787" s="176" t="str">
        <f>IF(全国標準卸価格!H787="","",IF(ISNUMBER(全国標準卸価格!H787),IF(入力!$C$11=1,ROUNDDOWN(全国標準卸価格!H787*地区別掛け率!H787%,-入力!$C$10),IF(入力!$C$11=2,ROUNDUP(全国標準卸価格!H787*地区別掛け率!H787%,-入力!$C$10),IF(入力!$C$11=3,ROUND(全国標準卸価格!H787*地区別掛け率!H787%,-入力!$C$10),""))),全国標準卸価格!H787))</f>
        <v/>
      </c>
      <c r="I787" s="96">
        <f>'6桁'!I787</f>
        <v>0</v>
      </c>
      <c r="J787" s="176" t="str">
        <f>IF(全国標準卸価格!J787="","",IF(ISNUMBER(全国標準卸価格!J787),IF(入力!$C$11=1,ROUNDDOWN(全国標準卸価格!J787*地区別掛け率!J787%,-入力!$C$10),IF(入力!$C$11=2,ROUNDUP(全国標準卸価格!J787*地区別掛け率!J787%,-入力!$C$10),IF(入力!$C$11=3,ROUND(全国標準卸価格!J787*地区別掛け率!J787%,-入力!$C$10),""))),全国標準卸価格!J787))</f>
        <v/>
      </c>
      <c r="K787" s="96">
        <f>'6桁'!K787</f>
        <v>0</v>
      </c>
      <c r="L787" s="183" t="str">
        <f>IF(全国標準卸価格!L787="","",IF(ISNUMBER(全国標準卸価格!L787),IF(入力!$C$11=1,ROUNDDOWN(全国標準卸価格!L787*地区別掛け率!L787%,-入力!$C$10),IF(入力!$C$11=2,ROUNDUP(全国標準卸価格!L787*地区別掛け率!L787%,-入力!$C$10),IF(入力!$C$11=3,ROUND(全国標準卸価格!L787*地区別掛け率!L787%,-入力!$C$10),""))),全国標準卸価格!L787))</f>
        <v/>
      </c>
      <c r="M787" s="96">
        <f>'6桁'!M787</f>
        <v>0</v>
      </c>
      <c r="N787" s="176" t="str">
        <f>IF(全国標準卸価格!N787="","",IF(ISNUMBER(全国標準卸価格!N787),IF(入力!$C$11=1,ROUNDDOWN(全国標準卸価格!N787*地区別掛け率!N787%,-入力!$C$10),IF(入力!$C$11=2,ROUNDUP(全国標準卸価格!N787*地区別掛け率!N787%,-入力!$C$10),IF(入力!$C$11=3,ROUND(全国標準卸価格!N787*地区別掛け率!N787%,-入力!$C$10),""))),全国標準卸価格!N787))</f>
        <v/>
      </c>
      <c r="O787" s="96">
        <f>'6桁'!O787</f>
        <v>0</v>
      </c>
      <c r="P787" s="176" t="str">
        <f>IF(全国標準卸価格!P787="","",IF(ISNUMBER(全国標準卸価格!P787),IF(入力!$C$11=1,ROUNDDOWN(全国標準卸価格!P787*地区別掛け率!P787%,-入力!$C$10),IF(入力!$C$11=2,ROUNDUP(全国標準卸価格!P787*地区別掛け率!P787%,-入力!$C$10),IF(入力!$C$11=3,ROUND(全国標準卸価格!P787*地区別掛け率!P787%,-入力!$C$10),""))),全国標準卸価格!P787))</f>
        <v/>
      </c>
      <c r="Q787" s="96">
        <f>'6桁'!Q787</f>
        <v>0</v>
      </c>
      <c r="R787" s="176" t="str">
        <f>IF(全国標準卸価格!R787="","",IF(ISNUMBER(全国標準卸価格!R787),IF(入力!$C$11=1,ROUNDDOWN(全国標準卸価格!R787*地区別掛け率!R787%,-入力!$C$10),IF(入力!$C$11=2,ROUNDUP(全国標準卸価格!R787*地区別掛け率!R787%,-入力!$C$10),IF(入力!$C$11=3,ROUND(全国標準卸価格!R787*地区別掛け率!R787%,-入力!$C$10),""))),全国標準卸価格!R787))</f>
        <v/>
      </c>
      <c r="S787" s="96">
        <f>'6桁'!S787</f>
        <v>0</v>
      </c>
      <c r="V787" s="4"/>
      <c r="X787" s="4"/>
    </row>
    <row r="788" spans="2:24" ht="30" customHeight="1">
      <c r="B788" s="702"/>
      <c r="C788" s="674" t="s">
        <v>853</v>
      </c>
      <c r="D788" s="675"/>
      <c r="E788" s="675"/>
      <c r="F788" s="95" t="str">
        <f>IF(全国標準卸価格!F788="","",IF(ISNUMBER(全国標準卸価格!F788),IF(入力!$C$11=1,ROUNDDOWN(全国標準卸価格!F788*地区別掛け率!F788%,-入力!$C$10),IF(入力!$C$11=2,ROUNDUP(全国標準卸価格!F788*地区別掛け率!F788%,-入力!$C$10),IF(入力!$C$11=3,ROUND(全国標準卸価格!F788*地区別掛け率!F788%,-入力!$C$10),""))),全国標準卸価格!F788))</f>
        <v/>
      </c>
      <c r="G788" s="384">
        <f>'6桁'!G788</f>
        <v>0</v>
      </c>
      <c r="H788" s="176" t="str">
        <f>IF(全国標準卸価格!H788="","",IF(ISNUMBER(全国標準卸価格!H788),IF(入力!$C$11=1,ROUNDDOWN(全国標準卸価格!H788*地区別掛け率!H788%,-入力!$C$10),IF(入力!$C$11=2,ROUNDUP(全国標準卸価格!H788*地区別掛け率!H788%,-入力!$C$10),IF(入力!$C$11=3,ROUND(全国標準卸価格!H788*地区別掛け率!H788%,-入力!$C$10),""))),全国標準卸価格!H788))</f>
        <v/>
      </c>
      <c r="I788" s="96">
        <f>'6桁'!I788</f>
        <v>0</v>
      </c>
      <c r="J788" s="176" t="str">
        <f>IF(全国標準卸価格!J788="","",IF(ISNUMBER(全国標準卸価格!J788),IF(入力!$C$11=1,ROUNDDOWN(全国標準卸価格!J788*地区別掛け率!J788%,-入力!$C$10),IF(入力!$C$11=2,ROUNDUP(全国標準卸価格!J788*地区別掛け率!J788%,-入力!$C$10),IF(入力!$C$11=3,ROUND(全国標準卸価格!J788*地区別掛け率!J788%,-入力!$C$10),""))),全国標準卸価格!J788))</f>
        <v/>
      </c>
      <c r="K788" s="96">
        <f>'6桁'!K788</f>
        <v>0</v>
      </c>
      <c r="L788" s="183">
        <f>IF(全国標準卸価格!L788="","",IF(ISNUMBER(全国標準卸価格!L788),IF(入力!$C$11=1,ROUNDDOWN(全国標準卸価格!L788*地区別掛け率!L788%,-入力!$C$10),IF(入力!$C$11=2,ROUNDUP(全国標準卸価格!L788*地区別掛け率!L788%,-入力!$C$10),IF(入力!$C$11=3,ROUND(全国標準卸価格!L788*地区別掛け率!L788%,-入力!$C$10),""))),全国標準卸価格!L788))</f>
        <v>29200</v>
      </c>
      <c r="M788" s="96">
        <f>'6桁'!M788</f>
        <v>0</v>
      </c>
      <c r="N788" s="176" t="str">
        <f>IF(全国標準卸価格!N788="","",IF(ISNUMBER(全国標準卸価格!N788),IF(入力!$C$11=1,ROUNDDOWN(全国標準卸価格!N788*地区別掛け率!N788%,-入力!$C$10),IF(入力!$C$11=2,ROUNDUP(全国標準卸価格!N788*地区別掛け率!N788%,-入力!$C$10),IF(入力!$C$11=3,ROUND(全国標準卸価格!N788*地区別掛け率!N788%,-入力!$C$10),""))),全国標準卸価格!N788))</f>
        <v/>
      </c>
      <c r="O788" s="96">
        <f>'6桁'!O788</f>
        <v>0</v>
      </c>
      <c r="P788" s="176" t="str">
        <f>IF(全国標準卸価格!P788="","",IF(ISNUMBER(全国標準卸価格!P788),IF(入力!$C$11=1,ROUNDDOWN(全国標準卸価格!P788*地区別掛け率!P788%,-入力!$C$10),IF(入力!$C$11=2,ROUNDUP(全国標準卸価格!P788*地区別掛け率!P788%,-入力!$C$10),IF(入力!$C$11=3,ROUND(全国標準卸価格!P788*地区別掛け率!P788%,-入力!$C$10),""))),全国標準卸価格!P788))</f>
        <v/>
      </c>
      <c r="Q788" s="96">
        <f>'6桁'!Q788</f>
        <v>0</v>
      </c>
      <c r="R788" s="176" t="str">
        <f>IF(全国標準卸価格!R788="","",IF(ISNUMBER(全国標準卸価格!R788),IF(入力!$C$11=1,ROUNDDOWN(全国標準卸価格!R788*地区別掛け率!R788%,-入力!$C$10),IF(入力!$C$11=2,ROUNDUP(全国標準卸価格!R788*地区別掛け率!R788%,-入力!$C$10),IF(入力!$C$11=3,ROUND(全国標準卸価格!R788*地区別掛け率!R788%,-入力!$C$10),""))),全国標準卸価格!R788))</f>
        <v/>
      </c>
      <c r="S788" s="96">
        <f>'6桁'!S788</f>
        <v>0</v>
      </c>
      <c r="V788" s="4"/>
      <c r="X788" s="4"/>
    </row>
    <row r="789" spans="2:24" ht="30" customHeight="1">
      <c r="B789" s="702"/>
      <c r="C789" s="674" t="s">
        <v>103</v>
      </c>
      <c r="D789" s="675"/>
      <c r="E789" s="675"/>
      <c r="F789" s="95">
        <f>IF(全国標準卸価格!F789="","",IF(ISNUMBER(全国標準卸価格!F789),IF(入力!$C$11=1,ROUNDDOWN(全国標準卸価格!F789*地区別掛け率!F789%,-入力!$C$10),IF(入力!$C$11=2,ROUNDUP(全国標準卸価格!F789*地区別掛け率!F789%,-入力!$C$10),IF(入力!$C$11=3,ROUND(全国標準卸価格!F789*地区別掛け率!F789%,-入力!$C$10),""))),全国標準卸価格!F789))</f>
        <v>29800</v>
      </c>
      <c r="G789" s="96">
        <f>'6桁'!G789</f>
        <v>0</v>
      </c>
      <c r="H789" s="176" t="str">
        <f>IF(全国標準卸価格!H789="","",IF(ISNUMBER(全国標準卸価格!H789),IF(入力!$C$11=1,ROUNDDOWN(全国標準卸価格!H789*地区別掛け率!H789%,-入力!$C$10),IF(入力!$C$11=2,ROUNDUP(全国標準卸価格!H789*地区別掛け率!H789%,-入力!$C$10),IF(入力!$C$11=3,ROUND(全国標準卸価格!H789*地区別掛け率!H789%,-入力!$C$10),""))),全国標準卸価格!H789))</f>
        <v/>
      </c>
      <c r="I789" s="96">
        <f>'6桁'!I789</f>
        <v>0</v>
      </c>
      <c r="J789" s="176" t="str">
        <f>IF(全国標準卸価格!J789="","",IF(ISNUMBER(全国標準卸価格!J789),IF(入力!$C$11=1,ROUNDDOWN(全国標準卸価格!J789*地区別掛け率!J789%,-入力!$C$10),IF(入力!$C$11=2,ROUNDUP(全国標準卸価格!J789*地区別掛け率!J789%,-入力!$C$10),IF(入力!$C$11=3,ROUND(全国標準卸価格!J789*地区別掛け率!J789%,-入力!$C$10),""))),全国標準卸価格!J789))</f>
        <v/>
      </c>
      <c r="K789" s="96">
        <f>'6桁'!K789</f>
        <v>0</v>
      </c>
      <c r="L789" s="183" t="str">
        <f>IF(全国標準卸価格!L789="","",IF(ISNUMBER(全国標準卸価格!L789),IF(入力!$C$11=1,ROUNDDOWN(全国標準卸価格!L789*地区別掛け率!L789%,-入力!$C$10),IF(入力!$C$11=2,ROUNDUP(全国標準卸価格!L789*地区別掛け率!L789%,-入力!$C$10),IF(入力!$C$11=3,ROUND(全国標準卸価格!L789*地区別掛け率!L789%,-入力!$C$10),""))),全国標準卸価格!L789))</f>
        <v/>
      </c>
      <c r="M789" s="96">
        <f>'6桁'!M789</f>
        <v>0</v>
      </c>
      <c r="N789" s="176" t="str">
        <f>IF(全国標準卸価格!N789="","",IF(ISNUMBER(全国標準卸価格!N789),IF(入力!$C$11=1,ROUNDDOWN(全国標準卸価格!N789*地区別掛け率!N789%,-入力!$C$10),IF(入力!$C$11=2,ROUNDUP(全国標準卸価格!N789*地区別掛け率!N789%,-入力!$C$10),IF(入力!$C$11=3,ROUND(全国標準卸価格!N789*地区別掛け率!N789%,-入力!$C$10),""))),全国標準卸価格!N789))</f>
        <v/>
      </c>
      <c r="O789" s="96">
        <f>'6桁'!O789</f>
        <v>0</v>
      </c>
      <c r="P789" s="176" t="str">
        <f>IF(全国標準卸価格!P789="","",IF(ISNUMBER(全国標準卸価格!P789),IF(入力!$C$11=1,ROUNDDOWN(全国標準卸価格!P789*地区別掛け率!P789%,-入力!$C$10),IF(入力!$C$11=2,ROUNDUP(全国標準卸価格!P789*地区別掛け率!P789%,-入力!$C$10),IF(入力!$C$11=3,ROUND(全国標準卸価格!P789*地区別掛け率!P789%,-入力!$C$10),""))),全国標準卸価格!P789))</f>
        <v/>
      </c>
      <c r="Q789" s="96">
        <f>'6桁'!Q789</f>
        <v>0</v>
      </c>
      <c r="R789" s="176" t="str">
        <f>IF(全国標準卸価格!R789="","",IF(ISNUMBER(全国標準卸価格!R789),IF(入力!$C$11=1,ROUNDDOWN(全国標準卸価格!R789*地区別掛け率!R789%,-入力!$C$10),IF(入力!$C$11=2,ROUNDUP(全国標準卸価格!R789*地区別掛け率!R789%,-入力!$C$10),IF(入力!$C$11=3,ROUND(全国標準卸価格!R789*地区別掛け率!R789%,-入力!$C$10),""))),全国標準卸価格!R789))</f>
        <v/>
      </c>
      <c r="S789" s="96">
        <f>'6桁'!S789</f>
        <v>0</v>
      </c>
      <c r="V789" s="4"/>
      <c r="X789" s="4"/>
    </row>
    <row r="790" spans="2:24" ht="30" customHeight="1">
      <c r="B790" s="702"/>
      <c r="C790" s="674" t="s">
        <v>105</v>
      </c>
      <c r="D790" s="675"/>
      <c r="E790" s="675"/>
      <c r="F790" s="95" t="str">
        <f>IF(全国標準卸価格!F790="","",IF(ISNUMBER(全国標準卸価格!F790),IF(入力!$C$11=1,ROUNDDOWN(全国標準卸価格!F790*地区別掛け率!F790%,-入力!$C$10),IF(入力!$C$11=2,ROUNDUP(全国標準卸価格!F790*地区別掛け率!F790%,-入力!$C$10),IF(入力!$C$11=3,ROUND(全国標準卸価格!F790*地区別掛け率!F790%,-入力!$C$10),""))),全国標準卸価格!F790))</f>
        <v/>
      </c>
      <c r="G790" s="384">
        <f>'6桁'!G790</f>
        <v>0</v>
      </c>
      <c r="H790" s="176" t="str">
        <f>IF(全国標準卸価格!H790="","",IF(ISNUMBER(全国標準卸価格!H790),IF(入力!$C$11=1,ROUNDDOWN(全国標準卸価格!H790*地区別掛け率!H790%,-入力!$C$10),IF(入力!$C$11=2,ROUNDUP(全国標準卸価格!H790*地区別掛け率!H790%,-入力!$C$10),IF(入力!$C$11=3,ROUND(全国標準卸価格!H790*地区別掛け率!H790%,-入力!$C$10),""))),全国標準卸価格!H790))</f>
        <v/>
      </c>
      <c r="I790" s="96">
        <f>'6桁'!I790</f>
        <v>0</v>
      </c>
      <c r="J790" s="176">
        <f>IF(全国標準卸価格!J790="","",IF(ISNUMBER(全国標準卸価格!J790),IF(入力!$C$11=1,ROUNDDOWN(全国標準卸価格!J790*地区別掛け率!J790%,-入力!$C$10),IF(入力!$C$11=2,ROUNDUP(全国標準卸価格!J790*地区別掛け率!J790%,-入力!$C$10),IF(入力!$C$11=3,ROUND(全国標準卸価格!J790*地区別掛け率!J790%,-入力!$C$10),""))),全国標準卸価格!J790))</f>
        <v>30200</v>
      </c>
      <c r="K790" s="96" t="str">
        <f>'6桁'!K790</f>
        <v>※◎</v>
      </c>
      <c r="L790" s="183" t="str">
        <f>IF(全国標準卸価格!L790="","",IF(ISNUMBER(全国標準卸価格!L790),IF(入力!$C$11=1,ROUNDDOWN(全国標準卸価格!L790*地区別掛け率!L790%,-入力!$C$10),IF(入力!$C$11=2,ROUNDUP(全国標準卸価格!L790*地区別掛け率!L790%,-入力!$C$10),IF(入力!$C$11=3,ROUND(全国標準卸価格!L790*地区別掛け率!L790%,-入力!$C$10),""))),全国標準卸価格!L790))</f>
        <v/>
      </c>
      <c r="M790" s="96">
        <f>'6桁'!M790</f>
        <v>0</v>
      </c>
      <c r="N790" s="176" t="str">
        <f>IF(全国標準卸価格!N790="","",IF(ISNUMBER(全国標準卸価格!N790),IF(入力!$C$11=1,ROUNDDOWN(全国標準卸価格!N790*地区別掛け率!N790%,-入力!$C$10),IF(入力!$C$11=2,ROUNDUP(全国標準卸価格!N790*地区別掛け率!N790%,-入力!$C$10),IF(入力!$C$11=3,ROUND(全国標準卸価格!N790*地区別掛け率!N790%,-入力!$C$10),""))),全国標準卸価格!N790))</f>
        <v/>
      </c>
      <c r="O790" s="96">
        <f>'6桁'!O790</f>
        <v>0</v>
      </c>
      <c r="P790" s="176" t="str">
        <f>IF(全国標準卸価格!P790="","",IF(ISNUMBER(全国標準卸価格!P790),IF(入力!$C$11=1,ROUNDDOWN(全国標準卸価格!P790*地区別掛け率!P790%,-入力!$C$10),IF(入力!$C$11=2,ROUNDUP(全国標準卸価格!P790*地区別掛け率!P790%,-入力!$C$10),IF(入力!$C$11=3,ROUND(全国標準卸価格!P790*地区別掛け率!P790%,-入力!$C$10),""))),全国標準卸価格!P790))</f>
        <v/>
      </c>
      <c r="Q790" s="96">
        <f>'6桁'!Q790</f>
        <v>0</v>
      </c>
      <c r="R790" s="176" t="str">
        <f>IF(全国標準卸価格!R790="","",IF(ISNUMBER(全国標準卸価格!R790),IF(入力!$C$11=1,ROUNDDOWN(全国標準卸価格!R790*地区別掛け率!R790%,-入力!$C$10),IF(入力!$C$11=2,ROUNDUP(全国標準卸価格!R790*地区別掛け率!R790%,-入力!$C$10),IF(入力!$C$11=3,ROUND(全国標準卸価格!R790*地区別掛け率!R790%,-入力!$C$10),""))),全国標準卸価格!R790))</f>
        <v/>
      </c>
      <c r="S790" s="96">
        <f>'6桁'!S790</f>
        <v>0</v>
      </c>
      <c r="V790" s="4"/>
      <c r="X790" s="4"/>
    </row>
    <row r="791" spans="2:24" ht="30" customHeight="1">
      <c r="B791" s="702"/>
      <c r="C791" s="674" t="s">
        <v>854</v>
      </c>
      <c r="D791" s="675"/>
      <c r="E791" s="675"/>
      <c r="F791" s="95" t="str">
        <f>IF(全国標準卸価格!F791="","",IF(ISNUMBER(全国標準卸価格!F791),IF(入力!$C$11=1,ROUNDDOWN(全国標準卸価格!F791*地区別掛け率!F791%,-入力!$C$10),IF(入力!$C$11=2,ROUNDUP(全国標準卸価格!F791*地区別掛け率!F791%,-入力!$C$10),IF(入力!$C$11=3,ROUND(全国標準卸価格!F791*地区別掛け率!F791%,-入力!$C$10),""))),全国標準卸価格!F791))</f>
        <v/>
      </c>
      <c r="G791" s="384">
        <f>'6桁'!G791</f>
        <v>0</v>
      </c>
      <c r="H791" s="176" t="str">
        <f>IF(全国標準卸価格!H791="","",IF(ISNUMBER(全国標準卸価格!H791),IF(入力!$C$11=1,ROUNDDOWN(全国標準卸価格!H791*地区別掛け率!H791%,-入力!$C$10),IF(入力!$C$11=2,ROUNDUP(全国標準卸価格!H791*地区別掛け率!H791%,-入力!$C$10),IF(入力!$C$11=3,ROUND(全国標準卸価格!H791*地区別掛け率!H791%,-入力!$C$10),""))),全国標準卸価格!H791))</f>
        <v/>
      </c>
      <c r="I791" s="96">
        <f>'6桁'!I791</f>
        <v>0</v>
      </c>
      <c r="J791" s="176" t="str">
        <f>IF(全国標準卸価格!J791="","",IF(ISNUMBER(全国標準卸価格!J791),IF(入力!$C$11=1,ROUNDDOWN(全国標準卸価格!J791*地区別掛け率!J791%,-入力!$C$10),IF(入力!$C$11=2,ROUNDUP(全国標準卸価格!J791*地区別掛け率!J791%,-入力!$C$10),IF(入力!$C$11=3,ROUND(全国標準卸価格!J791*地区別掛け率!J791%,-入力!$C$10),""))),全国標準卸価格!J791))</f>
        <v/>
      </c>
      <c r="K791" s="96">
        <f>'6桁'!K791</f>
        <v>0</v>
      </c>
      <c r="L791" s="183">
        <f>IF(全国標準卸価格!L791="","",IF(ISNUMBER(全国標準卸価格!L791),IF(入力!$C$11=1,ROUNDDOWN(全国標準卸価格!L791*地区別掛け率!L791%,-入力!$C$10),IF(入力!$C$11=2,ROUNDUP(全国標準卸価格!L791*地区別掛け率!L791%,-入力!$C$10),IF(入力!$C$11=3,ROUND(全国標準卸価格!L791*地区別掛け率!L791%,-入力!$C$10),""))),全国標準卸価格!L791))</f>
        <v>30500</v>
      </c>
      <c r="M791" s="96">
        <f>'6桁'!M791</f>
        <v>0</v>
      </c>
      <c r="N791" s="176" t="str">
        <f>IF(全国標準卸価格!N791="","",IF(ISNUMBER(全国標準卸価格!N791),IF(入力!$C$11=1,ROUNDDOWN(全国標準卸価格!N791*地区別掛け率!N791%,-入力!$C$10),IF(入力!$C$11=2,ROUNDUP(全国標準卸価格!N791*地区別掛け率!N791%,-入力!$C$10),IF(入力!$C$11=3,ROUND(全国標準卸価格!N791*地区別掛け率!N791%,-入力!$C$10),""))),全国標準卸価格!N791))</f>
        <v/>
      </c>
      <c r="O791" s="96">
        <f>'6桁'!O791</f>
        <v>0</v>
      </c>
      <c r="P791" s="176" t="str">
        <f>IF(全国標準卸価格!P791="","",IF(ISNUMBER(全国標準卸価格!P791),IF(入力!$C$11=1,ROUNDDOWN(全国標準卸価格!P791*地区別掛け率!P791%,-入力!$C$10),IF(入力!$C$11=2,ROUNDUP(全国標準卸価格!P791*地区別掛け率!P791%,-入力!$C$10),IF(入力!$C$11=3,ROUND(全国標準卸価格!P791*地区別掛け率!P791%,-入力!$C$10),""))),全国標準卸価格!P791))</f>
        <v/>
      </c>
      <c r="Q791" s="96">
        <f>'6桁'!Q791</f>
        <v>0</v>
      </c>
      <c r="R791" s="176" t="str">
        <f>IF(全国標準卸価格!R791="","",IF(ISNUMBER(全国標準卸価格!R791),IF(入力!$C$11=1,ROUNDDOWN(全国標準卸価格!R791*地区別掛け率!R791%,-入力!$C$10),IF(入力!$C$11=2,ROUNDUP(全国標準卸価格!R791*地区別掛け率!R791%,-入力!$C$10),IF(入力!$C$11=3,ROUND(全国標準卸価格!R791*地区別掛け率!R791%,-入力!$C$10),""))),全国標準卸価格!R791))</f>
        <v/>
      </c>
      <c r="S791" s="96">
        <f>'6桁'!S791</f>
        <v>0</v>
      </c>
      <c r="V791" s="4"/>
      <c r="X791" s="4"/>
    </row>
    <row r="792" spans="2:24" ht="30" customHeight="1">
      <c r="B792" s="702"/>
      <c r="C792" s="674" t="s">
        <v>106</v>
      </c>
      <c r="D792" s="675"/>
      <c r="E792" s="675"/>
      <c r="F792" s="95">
        <f>IF(全国標準卸価格!F792="","",IF(ISNUMBER(全国標準卸価格!F792),IF(入力!$C$11=1,ROUNDDOWN(全国標準卸価格!F792*地区別掛け率!F792%,-入力!$C$10),IF(入力!$C$11=2,ROUNDUP(全国標準卸価格!F792*地区別掛け率!F792%,-入力!$C$10),IF(入力!$C$11=3,ROUND(全国標準卸価格!F792*地区別掛け率!F792%,-入力!$C$10),""))),全国標準卸価格!F792))</f>
        <v>30900</v>
      </c>
      <c r="G792" s="96" t="str">
        <f>'6桁'!G792</f>
        <v>▲◎</v>
      </c>
      <c r="H792" s="176" t="str">
        <f>IF(全国標準卸価格!H792="","",IF(ISNUMBER(全国標準卸価格!H792),IF(入力!$C$11=1,ROUNDDOWN(全国標準卸価格!H792*地区別掛け率!H792%,-入力!$C$10),IF(入力!$C$11=2,ROUNDUP(全国標準卸価格!H792*地区別掛け率!H792%,-入力!$C$10),IF(入力!$C$11=3,ROUND(全国標準卸価格!H792*地区別掛け率!H792%,-入力!$C$10),""))),全国標準卸価格!H792))</f>
        <v/>
      </c>
      <c r="I792" s="96">
        <f>'6桁'!I792</f>
        <v>0</v>
      </c>
      <c r="J792" s="176" t="str">
        <f>IF(全国標準卸価格!J792="","",IF(ISNUMBER(全国標準卸価格!J792),IF(入力!$C$11=1,ROUNDDOWN(全国標準卸価格!J792*地区別掛け率!J792%,-入力!$C$10),IF(入力!$C$11=2,ROUNDUP(全国標準卸価格!J792*地区別掛け率!J792%,-入力!$C$10),IF(入力!$C$11=3,ROUND(全国標準卸価格!J792*地区別掛け率!J792%,-入力!$C$10),""))),全国標準卸価格!J792))</f>
        <v/>
      </c>
      <c r="K792" s="96">
        <f>'6桁'!K792</f>
        <v>0</v>
      </c>
      <c r="L792" s="183" t="str">
        <f>IF(全国標準卸価格!L792="","",IF(ISNUMBER(全国標準卸価格!L792),IF(入力!$C$11=1,ROUNDDOWN(全国標準卸価格!L792*地区別掛け率!L792%,-入力!$C$10),IF(入力!$C$11=2,ROUNDUP(全国標準卸価格!L792*地区別掛け率!L792%,-入力!$C$10),IF(入力!$C$11=3,ROUND(全国標準卸価格!L792*地区別掛け率!L792%,-入力!$C$10),""))),全国標準卸価格!L792))</f>
        <v/>
      </c>
      <c r="M792" s="96">
        <f>'6桁'!M792</f>
        <v>0</v>
      </c>
      <c r="N792" s="176" t="str">
        <f>IF(全国標準卸価格!N792="","",IF(ISNUMBER(全国標準卸価格!N792),IF(入力!$C$11=1,ROUNDDOWN(全国標準卸価格!N792*地区別掛け率!N792%,-入力!$C$10),IF(入力!$C$11=2,ROUNDUP(全国標準卸価格!N792*地区別掛け率!N792%,-入力!$C$10),IF(入力!$C$11=3,ROUND(全国標準卸価格!N792*地区別掛け率!N792%,-入力!$C$10),""))),全国標準卸価格!N792))</f>
        <v/>
      </c>
      <c r="O792" s="96">
        <f>'6桁'!O792</f>
        <v>0</v>
      </c>
      <c r="P792" s="176" t="str">
        <f>IF(全国標準卸価格!P792="","",IF(ISNUMBER(全国標準卸価格!P792),IF(入力!$C$11=1,ROUNDDOWN(全国標準卸価格!P792*地区別掛け率!P792%,-入力!$C$10),IF(入力!$C$11=2,ROUNDUP(全国標準卸価格!P792*地区別掛け率!P792%,-入力!$C$10),IF(入力!$C$11=3,ROUND(全国標準卸価格!P792*地区別掛け率!P792%,-入力!$C$10),""))),全国標準卸価格!P792))</f>
        <v/>
      </c>
      <c r="Q792" s="96">
        <f>'6桁'!Q792</f>
        <v>0</v>
      </c>
      <c r="R792" s="176" t="str">
        <f>IF(全国標準卸価格!R792="","",IF(ISNUMBER(全国標準卸価格!R792),IF(入力!$C$11=1,ROUNDDOWN(全国標準卸価格!R792*地区別掛け率!R792%,-入力!$C$10),IF(入力!$C$11=2,ROUNDUP(全国標準卸価格!R792*地区別掛け率!R792%,-入力!$C$10),IF(入力!$C$11=3,ROUND(全国標準卸価格!R792*地区別掛け率!R792%,-入力!$C$10),""))),全国標準卸価格!R792))</f>
        <v/>
      </c>
      <c r="S792" s="96">
        <f>'6桁'!S792</f>
        <v>0</v>
      </c>
      <c r="V792" s="4"/>
      <c r="X792" s="4"/>
    </row>
    <row r="793" spans="2:24" ht="30" customHeight="1">
      <c r="B793" s="702"/>
      <c r="C793" s="674" t="s">
        <v>5</v>
      </c>
      <c r="D793" s="675"/>
      <c r="E793" s="675"/>
      <c r="F793" s="95" t="str">
        <f>IF(全国標準卸価格!F793="","",IF(ISNUMBER(全国標準卸価格!F793),IF(入力!$C$11=1,ROUNDDOWN(全国標準卸価格!F793*地区別掛け率!F793%,-入力!$C$10),IF(入力!$C$11=2,ROUNDUP(全国標準卸価格!F793*地区別掛け率!F793%,-入力!$C$10),IF(入力!$C$11=3,ROUND(全国標準卸価格!F793*地区別掛け率!F793%,-入力!$C$10),""))),全国標準卸価格!F793))</f>
        <v/>
      </c>
      <c r="G793" s="384">
        <f>'6桁'!G793</f>
        <v>0</v>
      </c>
      <c r="H793" s="176" t="str">
        <f>IF(全国標準卸価格!H793="","",IF(ISNUMBER(全国標準卸価格!H793),IF(入力!$C$11=1,ROUNDDOWN(全国標準卸価格!H793*地区別掛け率!H793%,-入力!$C$10),IF(入力!$C$11=2,ROUNDUP(全国標準卸価格!H793*地区別掛け率!H793%,-入力!$C$10),IF(入力!$C$11=3,ROUND(全国標準卸価格!H793*地区別掛け率!H793%,-入力!$C$10),""))),全国標準卸価格!H793))</f>
        <v/>
      </c>
      <c r="I793" s="96">
        <f>'6桁'!I793</f>
        <v>0</v>
      </c>
      <c r="J793" s="176">
        <f>IF(全国標準卸価格!J793="","",IF(ISNUMBER(全国標準卸価格!J793),IF(入力!$C$11=1,ROUNDDOWN(全国標準卸価格!J793*地区別掛け率!J793%,-入力!$C$10),IF(入力!$C$11=2,ROUNDUP(全国標準卸価格!J793*地区別掛け率!J793%,-入力!$C$10),IF(入力!$C$11=3,ROUND(全国標準卸価格!J793*地区別掛け率!J793%,-入力!$C$10),""))),全国標準卸価格!J793))</f>
        <v>25700</v>
      </c>
      <c r="K793" s="96" t="str">
        <f>'6桁'!K793</f>
        <v>※◎</v>
      </c>
      <c r="L793" s="183" t="str">
        <f>IF(全国標準卸価格!L793="","",IF(ISNUMBER(全国標準卸価格!L793),IF(入力!$C$11=1,ROUNDDOWN(全国標準卸価格!L793*地区別掛け率!L793%,-入力!$C$10),IF(入力!$C$11=2,ROUNDUP(全国標準卸価格!L793*地区別掛け率!L793%,-入力!$C$10),IF(入力!$C$11=3,ROUND(全国標準卸価格!L793*地区別掛け率!L793%,-入力!$C$10),""))),全国標準卸価格!L793))</f>
        <v/>
      </c>
      <c r="M793" s="96">
        <f>'6桁'!M793</f>
        <v>0</v>
      </c>
      <c r="N793" s="176" t="str">
        <f>IF(全国標準卸価格!N793="","",IF(ISNUMBER(全国標準卸価格!N793),IF(入力!$C$11=1,ROUNDDOWN(全国標準卸価格!N793*地区別掛け率!N793%,-入力!$C$10),IF(入力!$C$11=2,ROUNDUP(全国標準卸価格!N793*地区別掛け率!N793%,-入力!$C$10),IF(入力!$C$11=3,ROUND(全国標準卸価格!N793*地区別掛け率!N793%,-入力!$C$10),""))),全国標準卸価格!N793))</f>
        <v/>
      </c>
      <c r="O793" s="96">
        <f>'6桁'!O793</f>
        <v>0</v>
      </c>
      <c r="P793" s="176" t="str">
        <f>IF(全国標準卸価格!P793="","",IF(ISNUMBER(全国標準卸価格!P793),IF(入力!$C$11=1,ROUNDDOWN(全国標準卸価格!P793*地区別掛け率!P793%,-入力!$C$10),IF(入力!$C$11=2,ROUNDUP(全国標準卸価格!P793*地区別掛け率!P793%,-入力!$C$10),IF(入力!$C$11=3,ROUND(全国標準卸価格!P793*地区別掛け率!P793%,-入力!$C$10),""))),全国標準卸価格!P793))</f>
        <v/>
      </c>
      <c r="Q793" s="96">
        <f>'6桁'!Q793</f>
        <v>0</v>
      </c>
      <c r="R793" s="176" t="str">
        <f>IF(全国標準卸価格!R793="","",IF(ISNUMBER(全国標準卸価格!R793),IF(入力!$C$11=1,ROUNDDOWN(全国標準卸価格!R793*地区別掛け率!R793%,-入力!$C$10),IF(入力!$C$11=2,ROUNDUP(全国標準卸価格!R793*地区別掛け率!R793%,-入力!$C$10),IF(入力!$C$11=3,ROUND(全国標準卸価格!R793*地区別掛け率!R793%,-入力!$C$10),""))),全国標準卸価格!R793))</f>
        <v/>
      </c>
      <c r="S793" s="96">
        <f>'6桁'!S793</f>
        <v>0</v>
      </c>
      <c r="V793" s="4"/>
      <c r="X793" s="4"/>
    </row>
    <row r="794" spans="2:24" ht="30" customHeight="1">
      <c r="B794" s="702"/>
      <c r="C794" s="674" t="s">
        <v>855</v>
      </c>
      <c r="D794" s="675"/>
      <c r="E794" s="675"/>
      <c r="F794" s="94" t="str">
        <f>IF(全国標準卸価格!F794="","",IF(ISNUMBER(全国標準卸価格!F794),IF(入力!$C$11=1,ROUNDDOWN(全国標準卸価格!F794*地区別掛け率!F794%,-入力!$C$10),IF(入力!$C$11=2,ROUNDUP(全国標準卸価格!F794*地区別掛け率!F794%,-入力!$C$10),IF(入力!$C$11=3,ROUND(全国標準卸価格!F794*地区別掛け率!F794%,-入力!$C$10),""))),全国標準卸価格!F794))</f>
        <v/>
      </c>
      <c r="G794" s="388">
        <f>'6桁'!G794</f>
        <v>0</v>
      </c>
      <c r="H794" s="173" t="str">
        <f>IF(全国標準卸価格!H794="","",IF(ISNUMBER(全国標準卸価格!H794),IF(入力!$C$11=1,ROUNDDOWN(全国標準卸価格!H794*地区別掛け率!H794%,-入力!$C$10),IF(入力!$C$11=2,ROUNDUP(全国標準卸価格!H794*地区別掛け率!H794%,-入力!$C$10),IF(入力!$C$11=3,ROUND(全国標準卸価格!H794*地区別掛け率!H794%,-入力!$C$10),""))),全国標準卸価格!H794))</f>
        <v/>
      </c>
      <c r="I794" s="360">
        <f>'6桁'!I794</f>
        <v>0</v>
      </c>
      <c r="J794" s="173" t="str">
        <f>IF(全国標準卸価格!J794="","",IF(ISNUMBER(全国標準卸価格!J794),IF(入力!$C$11=1,ROUNDDOWN(全国標準卸価格!J794*地区別掛け率!J794%,-入力!$C$10),IF(入力!$C$11=2,ROUNDUP(全国標準卸価格!J794*地区別掛け率!J794%,-入力!$C$10),IF(入力!$C$11=3,ROUND(全国標準卸価格!J794*地区別掛け率!J794%,-入力!$C$10),""))),全国標準卸価格!J794))</f>
        <v/>
      </c>
      <c r="K794" s="360">
        <f>'6桁'!K794</f>
        <v>0</v>
      </c>
      <c r="L794" s="194">
        <f>IF(全国標準卸価格!L794="","",IF(ISNUMBER(全国標準卸価格!L794),IF(入力!$C$11=1,ROUNDDOWN(全国標準卸価格!L794*地区別掛け率!L794%,-入力!$C$10),IF(入力!$C$11=2,ROUNDUP(全国標準卸価格!L794*地区別掛け率!L794%,-入力!$C$10),IF(入力!$C$11=3,ROUND(全国標準卸価格!L794*地区別掛け率!L794%,-入力!$C$10),""))),全国標準卸価格!L794))</f>
        <v>27600</v>
      </c>
      <c r="M794" s="360">
        <f>'6桁'!M794</f>
        <v>0</v>
      </c>
      <c r="N794" s="173" t="str">
        <f>IF(全国標準卸価格!N794="","",IF(ISNUMBER(全国標準卸価格!N794),IF(入力!$C$11=1,ROUNDDOWN(全国標準卸価格!N794*地区別掛け率!N794%,-入力!$C$10),IF(入力!$C$11=2,ROUNDUP(全国標準卸価格!N794*地区別掛け率!N794%,-入力!$C$10),IF(入力!$C$11=3,ROUND(全国標準卸価格!N794*地区別掛け率!N794%,-入力!$C$10),""))),全国標準卸価格!N794))</f>
        <v/>
      </c>
      <c r="O794" s="360">
        <f>'6桁'!O794</f>
        <v>0</v>
      </c>
      <c r="P794" s="173" t="str">
        <f>IF(全国標準卸価格!P794="","",IF(ISNUMBER(全国標準卸価格!P794),IF(入力!$C$11=1,ROUNDDOWN(全国標準卸価格!P794*地区別掛け率!P794%,-入力!$C$10),IF(入力!$C$11=2,ROUNDUP(全国標準卸価格!P794*地区別掛け率!P794%,-入力!$C$10),IF(入力!$C$11=3,ROUND(全国標準卸価格!P794*地区別掛け率!P794%,-入力!$C$10),""))),全国標準卸価格!P794))</f>
        <v/>
      </c>
      <c r="Q794" s="360">
        <f>'6桁'!Q794</f>
        <v>0</v>
      </c>
      <c r="R794" s="173">
        <f>IF(全国標準卸価格!R794="","",IF(ISNUMBER(全国標準卸価格!R794),IF(入力!$C$11=1,ROUNDDOWN(全国標準卸価格!R794*地区別掛け率!R794%,-入力!$C$10),IF(入力!$C$11=2,ROUNDUP(全国標準卸価格!R794*地区別掛け率!R794%,-入力!$C$10),IF(入力!$C$11=3,ROUND(全国標準卸価格!R794*地区別掛け率!R794%,-入力!$C$10),""))),全国標準卸価格!R794))</f>
        <v>29500</v>
      </c>
      <c r="S794" s="360">
        <f>'6桁'!S794</f>
        <v>0</v>
      </c>
      <c r="V794" s="4"/>
      <c r="X794" s="4"/>
    </row>
    <row r="795" spans="2:24" ht="30" customHeight="1">
      <c r="B795" s="703"/>
      <c r="C795" s="677" t="s">
        <v>6</v>
      </c>
      <c r="D795" s="678"/>
      <c r="E795" s="679"/>
      <c r="F795" s="111" t="str">
        <f>IF(全国標準卸価格!F795="","",IF(ISNUMBER(全国標準卸価格!F795),IF(入力!$C$11=1,ROUNDDOWN(全国標準卸価格!F795*地区別掛け率!F795%,-入力!$C$10),IF(入力!$C$11=2,ROUNDUP(全国標準卸価格!F795*地区別掛け率!F795%,-入力!$C$10),IF(入力!$C$11=3,ROUND(全国標準卸価格!F795*地区別掛け率!F795%,-入力!$C$10),""))),全国標準卸価格!F795))</f>
        <v/>
      </c>
      <c r="G795" s="381">
        <f>'6桁'!G795</f>
        <v>0</v>
      </c>
      <c r="H795" s="177">
        <f>IF(全国標準卸価格!H795="","",IF(ISNUMBER(全国標準卸価格!H795),IF(入力!$C$11=1,ROUNDDOWN(全国標準卸価格!H795*地区別掛け率!H795%,-入力!$C$10),IF(入力!$C$11=2,ROUNDUP(全国標準卸価格!H795*地区別掛け率!H795%,-入力!$C$10),IF(入力!$C$11=3,ROUND(全国標準卸価格!H795*地区別掛け率!H795%,-入力!$C$10),""))),全国標準卸価格!H795))</f>
        <v>28400</v>
      </c>
      <c r="I795" s="99" t="str">
        <f>'6桁'!I795</f>
        <v>▲◎</v>
      </c>
      <c r="J795" s="177" t="str">
        <f>IF(全国標準卸価格!J795="","",IF(ISNUMBER(全国標準卸価格!J795),IF(入力!$C$11=1,ROUNDDOWN(全国標準卸価格!J795*地区別掛け率!J795%,-入力!$C$10),IF(入力!$C$11=2,ROUNDUP(全国標準卸価格!J795*地区別掛け率!J795%,-入力!$C$10),IF(入力!$C$11=3,ROUND(全国標準卸価格!J795*地区別掛け率!J795%,-入力!$C$10),""))),全国標準卸価格!J795))</f>
        <v/>
      </c>
      <c r="K795" s="99">
        <f>'6桁'!K795</f>
        <v>0</v>
      </c>
      <c r="L795" s="184" t="str">
        <f>IF(全国標準卸価格!L795="","",IF(ISNUMBER(全国標準卸価格!L795),IF(入力!$C$11=1,ROUNDDOWN(全国標準卸価格!L795*地区別掛け率!L795%,-入力!$C$10),IF(入力!$C$11=2,ROUNDUP(全国標準卸価格!L795*地区別掛け率!L795%,-入力!$C$10),IF(入力!$C$11=3,ROUND(全国標準卸価格!L795*地区別掛け率!L795%,-入力!$C$10),""))),全国標準卸価格!L795))</f>
        <v/>
      </c>
      <c r="M795" s="99">
        <f>'6桁'!M795</f>
        <v>0</v>
      </c>
      <c r="N795" s="177" t="str">
        <f>IF(全国標準卸価格!N795="","",IF(ISNUMBER(全国標準卸価格!N795),IF(入力!$C$11=1,ROUNDDOWN(全国標準卸価格!N795*地区別掛け率!N795%,-入力!$C$10),IF(入力!$C$11=2,ROUNDUP(全国標準卸価格!N795*地区別掛け率!N795%,-入力!$C$10),IF(入力!$C$11=3,ROUND(全国標準卸価格!N795*地区別掛け率!N795%,-入力!$C$10),""))),全国標準卸価格!N795))</f>
        <v/>
      </c>
      <c r="O795" s="99">
        <f>'6桁'!O795</f>
        <v>0</v>
      </c>
      <c r="P795" s="177" t="str">
        <f>IF(全国標準卸価格!P795="","",IF(ISNUMBER(全国標準卸価格!P795),IF(入力!$C$11=1,ROUNDDOWN(全国標準卸価格!P795*地区別掛け率!P795%,-入力!$C$10),IF(入力!$C$11=2,ROUNDUP(全国標準卸価格!P795*地区別掛け率!P795%,-入力!$C$10),IF(入力!$C$11=3,ROUND(全国標準卸価格!P795*地区別掛け率!P795%,-入力!$C$10),""))),全国標準卸価格!P795))</f>
        <v/>
      </c>
      <c r="Q795" s="99">
        <f>'6桁'!Q795</f>
        <v>0</v>
      </c>
      <c r="R795" s="177" t="str">
        <f>IF(全国標準卸価格!R795="","",IF(ISNUMBER(全国標準卸価格!R795),IF(入力!$C$11=1,ROUNDDOWN(全国標準卸価格!R795*地区別掛け率!R795%,-入力!$C$10),IF(入力!$C$11=2,ROUNDUP(全国標準卸価格!R795*地区別掛け率!R795%,-入力!$C$10),IF(入力!$C$11=3,ROUND(全国標準卸価格!R795*地区別掛け率!R795%,-入力!$C$10),""))),全国標準卸価格!R795))</f>
        <v/>
      </c>
      <c r="S795" s="99">
        <f>'6桁'!S795</f>
        <v>0</v>
      </c>
      <c r="V795" s="4"/>
      <c r="X795" s="4"/>
    </row>
    <row r="796" spans="2:24" ht="30" customHeight="1">
      <c r="B796" s="701">
        <v>15.5</v>
      </c>
      <c r="C796" s="671" t="s">
        <v>92</v>
      </c>
      <c r="D796" s="672"/>
      <c r="E796" s="672"/>
      <c r="F796" s="114" t="str">
        <f>IF(全国標準卸価格!F796="","",IF(ISNUMBER(全国標準卸価格!F796),IF(入力!$C$11=1,ROUNDDOWN(全国標準卸価格!F796*地区別掛け率!F796%,-入力!$C$10),IF(入力!$C$11=2,ROUNDUP(全国標準卸価格!F796*地区別掛け率!F796%,-入力!$C$10),IF(入力!$C$11=3,ROUND(全国標準卸価格!F796*地区別掛け率!F796%,-入力!$C$10),""))),全国標準卸価格!F796))</f>
        <v/>
      </c>
      <c r="G796" s="245">
        <f>'6桁'!G796</f>
        <v>0</v>
      </c>
      <c r="H796" s="175" t="str">
        <f>IF(全国標準卸価格!H796="","",IF(ISNUMBER(全国標準卸価格!H796),IF(入力!$C$11=1,ROUNDDOWN(全国標準卸価格!H796*地区別掛け率!H796%,-入力!$C$10),IF(入力!$C$11=2,ROUNDUP(全国標準卸価格!H796*地区別掛け率!H796%,-入力!$C$10),IF(入力!$C$11=3,ROUND(全国標準卸価格!H796*地区別掛け率!H796%,-入力!$C$10),""))),全国標準卸価格!H796))</f>
        <v/>
      </c>
      <c r="I796" s="97">
        <f>'6桁'!I796</f>
        <v>0</v>
      </c>
      <c r="J796" s="175">
        <f>IF(全国標準卸価格!J796="","",IF(ISNUMBER(全国標準卸価格!J796),IF(入力!$C$11=1,ROUNDDOWN(全国標準卸価格!J796*地区別掛け率!J796%,-入力!$C$10),IF(入力!$C$11=2,ROUNDUP(全国標準卸価格!J796*地区別掛け率!J796%,-入力!$C$10),IF(入力!$C$11=3,ROUND(全国標準卸価格!J796*地区別掛け率!J796%,-入力!$C$10),""))),全国標準卸価格!J796))</f>
        <v>31000</v>
      </c>
      <c r="K796" s="97" t="str">
        <f>'6桁'!K796</f>
        <v>※</v>
      </c>
      <c r="L796" s="199" t="str">
        <f>IF(全国標準卸価格!L796="","",IF(ISNUMBER(全国標準卸価格!L796),IF(入力!$C$11=1,ROUNDDOWN(全国標準卸価格!L796*地区別掛け率!L796%,-入力!$C$10),IF(入力!$C$11=2,ROUNDUP(全国標準卸価格!L796*地区別掛け率!L796%,-入力!$C$10),IF(入力!$C$11=3,ROUND(全国標準卸価格!L796*地区別掛け率!L796%,-入力!$C$10),""))),全国標準卸価格!L796))</f>
        <v/>
      </c>
      <c r="M796" s="97">
        <f>'6桁'!M796</f>
        <v>0</v>
      </c>
      <c r="N796" s="175" t="str">
        <f>IF(全国標準卸価格!N796="","",IF(ISNUMBER(全国標準卸価格!N796),IF(入力!$C$11=1,ROUNDDOWN(全国標準卸価格!N796*地区別掛け率!N796%,-入力!$C$10),IF(入力!$C$11=2,ROUNDUP(全国標準卸価格!N796*地区別掛け率!N796%,-入力!$C$10),IF(入力!$C$11=3,ROUND(全国標準卸価格!N796*地区別掛け率!N796%,-入力!$C$10),""))),全国標準卸価格!N796))</f>
        <v/>
      </c>
      <c r="O796" s="97">
        <f>'6桁'!O796</f>
        <v>0</v>
      </c>
      <c r="P796" s="175" t="str">
        <f>IF(全国標準卸価格!P796="","",IF(ISNUMBER(全国標準卸価格!P796),IF(入力!$C$11=1,ROUNDDOWN(全国標準卸価格!P796*地区別掛け率!P796%,-入力!$C$10),IF(入力!$C$11=2,ROUNDUP(全国標準卸価格!P796*地区別掛け率!P796%,-入力!$C$10),IF(入力!$C$11=3,ROUND(全国標準卸価格!P796*地区別掛け率!P796%,-入力!$C$10),""))),全国標準卸価格!P796))</f>
        <v/>
      </c>
      <c r="Q796" s="97">
        <f>'6桁'!Q796</f>
        <v>0</v>
      </c>
      <c r="R796" s="175" t="str">
        <f>IF(全国標準卸価格!R796="","",IF(ISNUMBER(全国標準卸価格!R796),IF(入力!$C$11=1,ROUNDDOWN(全国標準卸価格!R796*地区別掛け率!R796%,-入力!$C$10),IF(入力!$C$11=2,ROUNDUP(全国標準卸価格!R796*地区別掛け率!R796%,-入力!$C$10),IF(入力!$C$11=3,ROUND(全国標準卸価格!R796*地区別掛け率!R796%,-入力!$C$10),""))),全国標準卸価格!R796))</f>
        <v/>
      </c>
      <c r="S796" s="97">
        <f>'6桁'!S796</f>
        <v>0</v>
      </c>
      <c r="V796" s="4"/>
      <c r="X796" s="4"/>
    </row>
    <row r="797" spans="2:24" ht="30" customHeight="1">
      <c r="B797" s="702"/>
      <c r="C797" s="674" t="s">
        <v>94</v>
      </c>
      <c r="D797" s="675"/>
      <c r="E797" s="675"/>
      <c r="F797" s="95" t="str">
        <f>IF(全国標準卸価格!F797="","",IF(ISNUMBER(全国標準卸価格!F797),IF(入力!$C$11=1,ROUNDDOWN(全国標準卸価格!F797*地区別掛け率!F797%,-入力!$C$10),IF(入力!$C$11=2,ROUNDUP(全国標準卸価格!F797*地区別掛け率!F797%,-入力!$C$10),IF(入力!$C$11=3,ROUND(全国標準卸価格!F797*地区別掛け率!F797%,-入力!$C$10),""))),全国標準卸価格!F797))</f>
        <v/>
      </c>
      <c r="G797" s="384">
        <f>'6桁'!G797</f>
        <v>0</v>
      </c>
      <c r="H797" s="176" t="str">
        <f>IF(全国標準卸価格!H797="","",IF(ISNUMBER(全国標準卸価格!H797),IF(入力!$C$11=1,ROUNDDOWN(全国標準卸価格!H797*地区別掛け率!H797%,-入力!$C$10),IF(入力!$C$11=2,ROUNDUP(全国標準卸価格!H797*地区別掛け率!H797%,-入力!$C$10),IF(入力!$C$11=3,ROUND(全国標準卸価格!H797*地区別掛け率!H797%,-入力!$C$10),""))),全国標準卸価格!H797))</f>
        <v/>
      </c>
      <c r="I797" s="96">
        <f>'6桁'!I797</f>
        <v>0</v>
      </c>
      <c r="J797" s="176">
        <f>IF(全国標準卸価格!J797="","",IF(ISNUMBER(全国標準卸価格!J797),IF(入力!$C$11=1,ROUNDDOWN(全国標準卸価格!J797*地区別掛け率!J797%,-入力!$C$10),IF(入力!$C$11=2,ROUNDUP(全国標準卸価格!J797*地区別掛け率!J797%,-入力!$C$10),IF(入力!$C$11=3,ROUND(全国標準卸価格!J797*地区別掛け率!J797%,-入力!$C$10),""))),全国標準卸価格!J797))</f>
        <v>25500</v>
      </c>
      <c r="K797" s="96" t="str">
        <f>'6桁'!K797</f>
        <v>※</v>
      </c>
      <c r="L797" s="183" t="str">
        <f>IF(全国標準卸価格!L797="","",IF(ISNUMBER(全国標準卸価格!L797),IF(入力!$C$11=1,ROUNDDOWN(全国標準卸価格!L797*地区別掛け率!L797%,-入力!$C$10),IF(入力!$C$11=2,ROUNDUP(全国標準卸価格!L797*地区別掛け率!L797%,-入力!$C$10),IF(入力!$C$11=3,ROUND(全国標準卸価格!L797*地区別掛け率!L797%,-入力!$C$10),""))),全国標準卸価格!L797))</f>
        <v/>
      </c>
      <c r="M797" s="96">
        <f>'6桁'!M797</f>
        <v>0</v>
      </c>
      <c r="N797" s="176" t="str">
        <f>IF(全国標準卸価格!N797="","",IF(ISNUMBER(全国標準卸価格!N797),IF(入力!$C$11=1,ROUNDDOWN(全国標準卸価格!N797*地区別掛け率!N797%,-入力!$C$10),IF(入力!$C$11=2,ROUNDUP(全国標準卸価格!N797*地区別掛け率!N797%,-入力!$C$10),IF(入力!$C$11=3,ROUND(全国標準卸価格!N797*地区別掛け率!N797%,-入力!$C$10),""))),全国標準卸価格!N797))</f>
        <v/>
      </c>
      <c r="O797" s="96">
        <f>'6桁'!O797</f>
        <v>0</v>
      </c>
      <c r="P797" s="176" t="str">
        <f>IF(全国標準卸価格!P797="","",IF(ISNUMBER(全国標準卸価格!P797),IF(入力!$C$11=1,ROUNDDOWN(全国標準卸価格!P797*地区別掛け率!P797%,-入力!$C$10),IF(入力!$C$11=2,ROUNDUP(全国標準卸価格!P797*地区別掛け率!P797%,-入力!$C$10),IF(入力!$C$11=3,ROUND(全国標準卸価格!P797*地区別掛け率!P797%,-入力!$C$10),""))),全国標準卸価格!P797))</f>
        <v/>
      </c>
      <c r="Q797" s="96">
        <f>'6桁'!Q797</f>
        <v>0</v>
      </c>
      <c r="R797" s="176" t="str">
        <f>IF(全国標準卸価格!R797="","",IF(ISNUMBER(全国標準卸価格!R797),IF(入力!$C$11=1,ROUNDDOWN(全国標準卸価格!R797*地区別掛け率!R797%,-入力!$C$10),IF(入力!$C$11=2,ROUNDUP(全国標準卸価格!R797*地区別掛け率!R797%,-入力!$C$10),IF(入力!$C$11=3,ROUND(全国標準卸価格!R797*地区別掛け率!R797%,-入力!$C$10),""))),全国標準卸価格!R797))</f>
        <v/>
      </c>
      <c r="S797" s="96">
        <f>'6桁'!S797</f>
        <v>0</v>
      </c>
      <c r="V797" s="4"/>
      <c r="X797" s="4"/>
    </row>
    <row r="798" spans="2:24" ht="30" customHeight="1">
      <c r="B798" s="703"/>
      <c r="C798" s="677" t="s">
        <v>96</v>
      </c>
      <c r="D798" s="678"/>
      <c r="E798" s="679"/>
      <c r="F798" s="111">
        <f>IF(全国標準卸価格!F798="","",IF(ISNUMBER(全国標準卸価格!F798),IF(入力!$C$11=1,ROUNDDOWN(全国標準卸価格!F798*地区別掛け率!F798%,-入力!$C$10),IF(入力!$C$11=2,ROUNDUP(全国標準卸価格!F798*地区別掛け率!F798%,-入力!$C$10),IF(入力!$C$11=3,ROUND(全国標準卸価格!F798*地区別掛け率!F798%,-入力!$C$10),""))),全国標準卸価格!F798))</f>
        <v>27000</v>
      </c>
      <c r="G798" s="96">
        <f>'6桁'!G798</f>
        <v>0</v>
      </c>
      <c r="H798" s="177" t="str">
        <f>IF(全国標準卸価格!H798="","",IF(ISNUMBER(全国標準卸価格!H798),IF(入力!$C$11=1,ROUNDDOWN(全国標準卸価格!H798*地区別掛け率!H798%,-入力!$C$10),IF(入力!$C$11=2,ROUNDUP(全国標準卸価格!H798*地区別掛け率!H798%,-入力!$C$10),IF(入力!$C$11=3,ROUND(全国標準卸価格!H798*地区別掛け率!H798%,-入力!$C$10),""))),全国標準卸価格!H798))</f>
        <v/>
      </c>
      <c r="I798" s="99">
        <f>'6桁'!I798</f>
        <v>0</v>
      </c>
      <c r="J798" s="177" t="str">
        <f>IF(全国標準卸価格!J798="","",IF(ISNUMBER(全国標準卸価格!J798),IF(入力!$C$11=1,ROUNDDOWN(全国標準卸価格!J798*地区別掛け率!J798%,-入力!$C$10),IF(入力!$C$11=2,ROUNDUP(全国標準卸価格!J798*地区別掛け率!J798%,-入力!$C$10),IF(入力!$C$11=3,ROUND(全国標準卸価格!J798*地区別掛け率!J798%,-入力!$C$10),""))),全国標準卸価格!J798))</f>
        <v/>
      </c>
      <c r="K798" s="99">
        <f>'6桁'!K798</f>
        <v>0</v>
      </c>
      <c r="L798" s="184">
        <f>IF(全国標準卸価格!L798="","",IF(ISNUMBER(全国標準卸価格!L798),IF(入力!$C$11=1,ROUNDDOWN(全国標準卸価格!L798*地区別掛け率!L798%,-入力!$C$10),IF(入力!$C$11=2,ROUNDUP(全国標準卸価格!L798*地区別掛け率!L798%,-入力!$C$10),IF(入力!$C$11=3,ROUND(全国標準卸価格!L798*地区別掛け率!L798%,-入力!$C$10),""))),全国標準卸価格!L798))</f>
        <v>26800</v>
      </c>
      <c r="M798" s="99">
        <f>'6桁'!M798</f>
        <v>0</v>
      </c>
      <c r="N798" s="177" t="str">
        <f>IF(全国標準卸価格!N798="","",IF(ISNUMBER(全国標準卸価格!N798),IF(入力!$C$11=1,ROUNDDOWN(全国標準卸価格!N798*地区別掛け率!N798%,-入力!$C$10),IF(入力!$C$11=2,ROUNDUP(全国標準卸価格!N798*地区別掛け率!N798%,-入力!$C$10),IF(入力!$C$11=3,ROUND(全国標準卸価格!N798*地区別掛け率!N798%,-入力!$C$10),""))),全国標準卸価格!N798))</f>
        <v/>
      </c>
      <c r="O798" s="99">
        <f>'6桁'!O798</f>
        <v>0</v>
      </c>
      <c r="P798" s="177">
        <f>IF(全国標準卸価格!P798="","",IF(ISNUMBER(全国標準卸価格!P798),IF(入力!$C$11=1,ROUNDDOWN(全国標準卸価格!P798*地区別掛け率!P798%,-入力!$C$10),IF(入力!$C$11=2,ROUNDUP(全国標準卸価格!P798*地区別掛け率!P798%,-入力!$C$10),IF(入力!$C$11=3,ROUND(全国標準卸価格!P798*地区別掛け率!P798%,-入力!$C$10),""))),全国標準卸価格!P798))</f>
        <v>26800</v>
      </c>
      <c r="Q798" s="99">
        <f>'6桁'!Q798</f>
        <v>0</v>
      </c>
      <c r="R798" s="177" t="str">
        <f>IF(全国標準卸価格!R798="","",IF(ISNUMBER(全国標準卸価格!R798),IF(入力!$C$11=1,ROUNDDOWN(全国標準卸価格!R798*地区別掛け率!R798%,-入力!$C$10),IF(入力!$C$11=2,ROUNDUP(全国標準卸価格!R798*地区別掛け率!R798%,-入力!$C$10),IF(入力!$C$11=3,ROUND(全国標準卸価格!R798*地区別掛け率!R798%,-入力!$C$10),""))),全国標準卸価格!R798))</f>
        <v/>
      </c>
      <c r="S798" s="99">
        <f>'6桁'!S798</f>
        <v>0</v>
      </c>
      <c r="V798" s="4"/>
      <c r="X798" s="4"/>
    </row>
    <row r="799" spans="2:24" ht="30" customHeight="1">
      <c r="B799" s="233">
        <v>14.5</v>
      </c>
      <c r="C799" s="704" t="s">
        <v>69</v>
      </c>
      <c r="D799" s="705"/>
      <c r="E799" s="706"/>
      <c r="F799" s="185" t="str">
        <f>IF(全国標準卸価格!F799="","",IF(ISNUMBER(全国標準卸価格!F799),IF(入力!$C$11=1,ROUNDDOWN(全国標準卸価格!F799*地区別掛け率!F799%,-入力!$C$10),IF(入力!$C$11=2,ROUNDUP(全国標準卸価格!F799*地区別掛け率!F799%,-入力!$C$10),IF(入力!$C$11=3,ROUND(全国標準卸価格!F799*地区別掛け率!F799%,-入力!$C$10),""))),全国標準卸価格!F799))</f>
        <v/>
      </c>
      <c r="G799" s="387">
        <f>'6桁'!G799</f>
        <v>0</v>
      </c>
      <c r="H799" s="234">
        <f>IF(全国標準卸価格!H799="","",IF(ISNUMBER(全国標準卸価格!H799),IF(入力!$C$11=1,ROUNDDOWN(全国標準卸価格!H799*地区別掛け率!H799%,-入力!$C$10),IF(入力!$C$11=2,ROUNDUP(全国標準卸価格!H799*地区別掛け率!H799%,-入力!$C$10),IF(入力!$C$11=3,ROUND(全国標準卸価格!H799*地区別掛け率!H799%,-入力!$C$10),""))),全国標準卸価格!H799))</f>
        <v>25800</v>
      </c>
      <c r="I799" s="186" t="str">
        <f>'6桁'!I799</f>
        <v>SP
LT38</v>
      </c>
      <c r="J799" s="234" t="str">
        <f>IF(全国標準卸価格!J799="","",IF(ISNUMBER(全国標準卸価格!J799),IF(入力!$C$11=1,ROUNDDOWN(全国標準卸価格!J799*地区別掛け率!J799%,-入力!$C$10),IF(入力!$C$11=2,ROUNDUP(全国標準卸価格!J799*地区別掛け率!J799%,-入力!$C$10),IF(入力!$C$11=3,ROUND(全国標準卸価格!J799*地区別掛け率!J799%,-入力!$C$10),""))),全国標準卸価格!J799))</f>
        <v/>
      </c>
      <c r="K799" s="186">
        <f>'6桁'!K799</f>
        <v>0</v>
      </c>
      <c r="L799" s="187" t="str">
        <f>IF(全国標準卸価格!L799="","",IF(ISNUMBER(全国標準卸価格!L799),IF(入力!$C$11=1,ROUNDDOWN(全国標準卸価格!L799*地区別掛け率!L799%,-入力!$C$10),IF(入力!$C$11=2,ROUNDUP(全国標準卸価格!L799*地区別掛け率!L799%,-入力!$C$10),IF(入力!$C$11=3,ROUND(全国標準卸価格!L799*地区別掛け率!L799%,-入力!$C$10),""))),全国標準卸価格!L799))</f>
        <v/>
      </c>
      <c r="M799" s="186">
        <f>'6桁'!M799</f>
        <v>0</v>
      </c>
      <c r="N799" s="234" t="str">
        <f>IF(全国標準卸価格!N799="","",IF(ISNUMBER(全国標準卸価格!N799),IF(入力!$C$11=1,ROUNDDOWN(全国標準卸価格!N799*地区別掛け率!N799%,-入力!$C$10),IF(入力!$C$11=2,ROUNDUP(全国標準卸価格!N799*地区別掛け率!N799%,-入力!$C$10),IF(入力!$C$11=3,ROUND(全国標準卸価格!N799*地区別掛け率!N799%,-入力!$C$10),""))),全国標準卸価格!N799))</f>
        <v/>
      </c>
      <c r="O799" s="186">
        <f>'6桁'!O799</f>
        <v>0</v>
      </c>
      <c r="P799" s="234" t="str">
        <f>IF(全国標準卸価格!P799="","",IF(ISNUMBER(全国標準卸価格!P799),IF(入力!$C$11=1,ROUNDDOWN(全国標準卸価格!P799*地区別掛け率!P799%,-入力!$C$10),IF(入力!$C$11=2,ROUNDUP(全国標準卸価格!P799*地区別掛け率!P799%,-入力!$C$10),IF(入力!$C$11=3,ROUND(全国標準卸価格!P799*地区別掛け率!P799%,-入力!$C$10),""))),全国標準卸価格!P799))</f>
        <v/>
      </c>
      <c r="Q799" s="186">
        <f>'6桁'!Q799</f>
        <v>0</v>
      </c>
      <c r="R799" s="234" t="str">
        <f>IF(全国標準卸価格!R799="","",IF(ISNUMBER(全国標準卸価格!R799),IF(入力!$C$11=1,ROUNDDOWN(全国標準卸価格!R799*地区別掛け率!R799%,-入力!$C$10),IF(入力!$C$11=2,ROUNDUP(全国標準卸価格!R799*地区別掛け率!R799%,-入力!$C$10),IF(入力!$C$11=3,ROUND(全国標準卸価格!R799*地区別掛け率!R799%,-入力!$C$10),""))),全国標準卸価格!R799))</f>
        <v/>
      </c>
      <c r="S799" s="186">
        <f>'6桁'!S799</f>
        <v>0</v>
      </c>
      <c r="V799" s="4"/>
      <c r="X799" s="4"/>
    </row>
    <row r="800" spans="2:24" ht="30" customHeight="1">
      <c r="B800" s="702">
        <v>13.5</v>
      </c>
      <c r="C800" s="671" t="s">
        <v>72</v>
      </c>
      <c r="D800" s="672"/>
      <c r="E800" s="672"/>
      <c r="F800" s="291" t="str">
        <f>IF(全国標準卸価格!F800="","",IF(ISNUMBER(全国標準卸価格!F800),IF(入力!$C$11=1,ROUNDDOWN(全国標準卸価格!F800*地区別掛け率!F800%,-入力!$C$10),IF(入力!$C$11=2,ROUNDUP(全国標準卸価格!F800*地区別掛け率!F800%,-入力!$C$10),IF(入力!$C$11=3,ROUND(全国標準卸価格!F800*地区別掛け率!F800%,-入力!$C$10),""))),全国標準卸価格!F800))</f>
        <v/>
      </c>
      <c r="G800" s="388">
        <f>'6桁'!G800</f>
        <v>0</v>
      </c>
      <c r="H800" s="173" t="str">
        <f>IF(全国標準卸価格!H800="","",IF(ISNUMBER(全国標準卸価格!H800),IF(入力!$C$11=1,ROUNDDOWN(全国標準卸価格!H800*地区別掛け率!H800%,-入力!$C$10),IF(入力!$C$11=2,ROUNDUP(全国標準卸価格!H800*地区別掛け率!H800%,-入力!$C$10),IF(入力!$C$11=3,ROUND(全国標準卸価格!H800*地区別掛け率!H800%,-入力!$C$10),""))),全国標準卸価格!H800))</f>
        <v/>
      </c>
      <c r="I800" s="360">
        <f>'6桁'!I800</f>
        <v>0</v>
      </c>
      <c r="J800" s="173">
        <f>IF(全国標準卸価格!J800="","",IF(ISNUMBER(全国標準卸価格!J800),IF(入力!$C$11=1,ROUNDDOWN(全国標準卸価格!J800*地区別掛け率!J800%,-入力!$C$10),IF(入力!$C$11=2,ROUNDUP(全国標準卸価格!J800*地区別掛け率!J800%,-入力!$C$10),IF(入力!$C$11=3,ROUND(全国標準卸価格!J800*地区別掛け率!J800%,-入力!$C$10),""))),全国標準卸価格!J800))</f>
        <v>21800</v>
      </c>
      <c r="K800" s="360">
        <f>'6桁'!K800</f>
        <v>0</v>
      </c>
      <c r="L800" s="194" t="str">
        <f>IF(全国標準卸価格!L800="","",IF(ISNUMBER(全国標準卸価格!L800),IF(入力!$C$11=1,ROUNDDOWN(全国標準卸価格!L800*地区別掛け率!L800%,-入力!$C$10),IF(入力!$C$11=2,ROUNDUP(全国標準卸価格!L800*地区別掛け率!L800%,-入力!$C$10),IF(入力!$C$11=3,ROUND(全国標準卸価格!L800*地区別掛け率!L800%,-入力!$C$10),""))),全国標準卸価格!L800))</f>
        <v/>
      </c>
      <c r="M800" s="360">
        <f>'6桁'!M800</f>
        <v>0</v>
      </c>
      <c r="N800" s="173" t="str">
        <f>IF(全国標準卸価格!N800="","",IF(ISNUMBER(全国標準卸価格!N800),IF(入力!$C$11=1,ROUNDDOWN(全国標準卸価格!N800*地区別掛け率!N800%,-入力!$C$10),IF(入力!$C$11=2,ROUNDUP(全国標準卸価格!N800*地区別掛け率!N800%,-入力!$C$10),IF(入力!$C$11=3,ROUND(全国標準卸価格!N800*地区別掛け率!N800%,-入力!$C$10),""))),全国標準卸価格!N800))</f>
        <v/>
      </c>
      <c r="O800" s="360">
        <f>'6桁'!O800</f>
        <v>0</v>
      </c>
      <c r="P800" s="173" t="str">
        <f>IF(全国標準卸価格!P800="","",IF(ISNUMBER(全国標準卸価格!P800),IF(入力!$C$11=1,ROUNDDOWN(全国標準卸価格!P800*地区別掛け率!P800%,-入力!$C$10),IF(入力!$C$11=2,ROUNDUP(全国標準卸価格!P800*地区別掛け率!P800%,-入力!$C$10),IF(入力!$C$11=3,ROUND(全国標準卸価格!P800*地区別掛け率!P800%,-入力!$C$10),""))),全国標準卸価格!P800))</f>
        <v/>
      </c>
      <c r="Q800" s="360">
        <f>'6桁'!Q800</f>
        <v>0</v>
      </c>
      <c r="R800" s="173" t="str">
        <f>IF(全国標準卸価格!R800="","",IF(ISNUMBER(全国標準卸価格!R800),IF(入力!$C$11=1,ROUNDDOWN(全国標準卸価格!R800*地区別掛け率!R800%,-入力!$C$10),IF(入力!$C$11=2,ROUNDUP(全国標準卸価格!R800*地区別掛け率!R800%,-入力!$C$10),IF(入力!$C$11=3,ROUND(全国標準卸価格!R800*地区別掛け率!R800%,-入力!$C$10),""))),全国標準卸価格!R800))</f>
        <v/>
      </c>
      <c r="S800" s="360">
        <f>'6桁'!S800</f>
        <v>0</v>
      </c>
      <c r="V800" s="4"/>
      <c r="X800" s="4"/>
    </row>
    <row r="801" spans="2:24" ht="30" customHeight="1">
      <c r="B801" s="703"/>
      <c r="C801" s="677" t="s">
        <v>40</v>
      </c>
      <c r="D801" s="678"/>
      <c r="E801" s="679"/>
      <c r="F801" s="292" t="str">
        <f>IF(全国標準卸価格!F801="","",IF(ISNUMBER(全国標準卸価格!F801),IF(入力!$C$11=1,ROUNDDOWN(全国標準卸価格!F801*地区別掛け率!F801%,-入力!$C$10),IF(入力!$C$11=2,ROUNDUP(全国標準卸価格!F801*地区別掛け率!F801%,-入力!$C$10),IF(入力!$C$11=3,ROUND(全国標準卸価格!F801*地区別掛け率!F801%,-入力!$C$10),""))),全国標準卸価格!F801))</f>
        <v/>
      </c>
      <c r="G801" s="381">
        <f>'6桁'!G801</f>
        <v>0</v>
      </c>
      <c r="H801" s="177" t="str">
        <f>IF(全国標準卸価格!H801="","",IF(ISNUMBER(全国標準卸価格!H801),IF(入力!$C$11=1,ROUNDDOWN(全国標準卸価格!H801*地区別掛け率!H801%,-入力!$C$10),IF(入力!$C$11=2,ROUNDUP(全国標準卸価格!H801*地区別掛け率!H801%,-入力!$C$10),IF(入力!$C$11=3,ROUND(全国標準卸価格!H801*地区別掛け率!H801%,-入力!$C$10),""))),全国標準卸価格!H801))</f>
        <v/>
      </c>
      <c r="I801" s="99">
        <f>'6桁'!I801</f>
        <v>0</v>
      </c>
      <c r="J801" s="177" t="str">
        <f>IF(全国標準卸価格!J801="","",IF(ISNUMBER(全国標準卸価格!J801),IF(入力!$C$11=1,ROUNDDOWN(全国標準卸価格!J801*地区別掛け率!J801%,-入力!$C$10),IF(入力!$C$11=2,ROUNDUP(全国標準卸価格!J801*地区別掛け率!J801%,-入力!$C$10),IF(入力!$C$11=3,ROUND(全国標準卸価格!J801*地区別掛け率!J801%,-入力!$C$10),""))),全国標準卸価格!J801))</f>
        <v/>
      </c>
      <c r="K801" s="99">
        <f>'6桁'!K801</f>
        <v>0</v>
      </c>
      <c r="L801" s="184" t="str">
        <f>IF(全国標準卸価格!L801="","",IF(ISNUMBER(全国標準卸価格!L801),IF(入力!$C$11=1,ROUNDDOWN(全国標準卸価格!L801*地区別掛け率!L801%,-入力!$C$10),IF(入力!$C$11=2,ROUNDUP(全国標準卸価格!L801*地区別掛け率!L801%,-入力!$C$10),IF(入力!$C$11=3,ROUND(全国標準卸価格!L801*地区別掛け率!L801%,-入力!$C$10),""))),全国標準卸価格!L801))</f>
        <v/>
      </c>
      <c r="M801" s="99">
        <f>'6桁'!M801</f>
        <v>0</v>
      </c>
      <c r="N801" s="177">
        <f>IF(全国標準卸価格!N801="","",IF(ISNUMBER(全国標準卸価格!N801),IF(入力!$C$11=1,ROUNDDOWN(全国標準卸価格!N801*地区別掛け率!N801%,-入力!$C$10),IF(入力!$C$11=2,ROUNDUP(全国標準卸価格!N801*地区別掛け率!N801%,-入力!$C$10),IF(入力!$C$11=3,ROUND(全国標準卸価格!N801*地区別掛け率!N801%,-入力!$C$10),""))),全国標準卸価格!N801))</f>
        <v>19800</v>
      </c>
      <c r="O801" s="99" t="str">
        <f>'6桁'!O801</f>
        <v>※</v>
      </c>
      <c r="P801" s="177" t="str">
        <f>IF(全国標準卸価格!P801="","",IF(ISNUMBER(全国標準卸価格!P801),IF(入力!$C$11=1,ROUNDDOWN(全国標準卸価格!P801*地区別掛け率!P801%,-入力!$C$10),IF(入力!$C$11=2,ROUNDUP(全国標準卸価格!P801*地区別掛け率!P801%,-入力!$C$10),IF(入力!$C$11=3,ROUND(全国標準卸価格!P801*地区別掛け率!P801%,-入力!$C$10),""))),全国標準卸価格!P801))</f>
        <v/>
      </c>
      <c r="Q801" s="99">
        <f>'6桁'!Q801</f>
        <v>0</v>
      </c>
      <c r="R801" s="177" t="str">
        <f>IF(全国標準卸価格!R801="","",IF(ISNUMBER(全国標準卸価格!R801),IF(入力!$C$11=1,ROUNDDOWN(全国標準卸価格!R801*地区別掛け率!R801%,-入力!$C$10),IF(入力!$C$11=2,ROUNDUP(全国標準卸価格!R801*地区別掛け率!R801%,-入力!$C$10),IF(入力!$C$11=3,ROUND(全国標準卸価格!R801*地区別掛け率!R801%,-入力!$C$10),""))),全国標準卸価格!R801))</f>
        <v/>
      </c>
      <c r="S801" s="99">
        <f>'6桁'!S801</f>
        <v>0</v>
      </c>
      <c r="V801" s="4"/>
      <c r="X801" s="4"/>
    </row>
    <row r="802" spans="2:24" ht="30" customHeight="1" thickBot="1">
      <c r="B802" s="386">
        <v>12.5</v>
      </c>
      <c r="C802" s="671" t="s">
        <v>570</v>
      </c>
      <c r="D802" s="672"/>
      <c r="E802" s="672"/>
      <c r="F802" s="293" t="str">
        <f>IF(全国標準卸価格!F802="","",IF(ISNUMBER(全国標準卸価格!F802),IF(入力!$C$11=1,ROUNDDOWN(全国標準卸価格!F802*地区別掛け率!F802%,-入力!$C$10),IF(入力!$C$11=2,ROUNDUP(全国標準卸価格!F802*地区別掛け率!F802%,-入力!$C$10),IF(入力!$C$11=3,ROUND(全国標準卸価格!F802*地区別掛け率!F802%,-入力!$C$10),""))),全国標準卸価格!F802))</f>
        <v/>
      </c>
      <c r="G802" s="214">
        <f>'6桁'!G802</f>
        <v>0</v>
      </c>
      <c r="H802" s="175">
        <f>IF(全国標準卸価格!H802="","",IF(ISNUMBER(全国標準卸価格!H802),IF(入力!$C$11=1,ROUNDDOWN(全国標準卸価格!H802*地区別掛け率!H802%,-入力!$C$10),IF(入力!$C$11=2,ROUNDUP(全国標準卸価格!H802*地区別掛け率!H802%,-入力!$C$10),IF(入力!$C$11=3,ROUND(全国標準卸価格!H802*地区別掛け率!H802%,-入力!$C$10),""))),全国標準卸価格!H802))</f>
        <v>18900</v>
      </c>
      <c r="I802" s="97" t="str">
        <f>'6桁'!I802</f>
        <v>SP
LT38</v>
      </c>
      <c r="J802" s="175" t="str">
        <f>IF(全国標準卸価格!J802="","",IF(ISNUMBER(全国標準卸価格!J802),IF(入力!$C$11=1,ROUNDDOWN(全国標準卸価格!J802*地区別掛け率!J802%,-入力!$C$10),IF(入力!$C$11=2,ROUNDUP(全国標準卸価格!J802*地区別掛け率!J802%,-入力!$C$10),IF(入力!$C$11=3,ROUND(全国標準卸価格!J802*地区別掛け率!J802%,-入力!$C$10),""))),全国標準卸価格!J802))</f>
        <v/>
      </c>
      <c r="K802" s="97">
        <f>'6桁'!K802</f>
        <v>0</v>
      </c>
      <c r="L802" s="199" t="str">
        <f>IF(全国標準卸価格!L802="","",IF(ISNUMBER(全国標準卸価格!L802),IF(入力!$C$11=1,ROUNDDOWN(全国標準卸価格!L802*地区別掛け率!L802%,-入力!$C$10),IF(入力!$C$11=2,ROUNDUP(全国標準卸価格!L802*地区別掛け率!L802%,-入力!$C$10),IF(入力!$C$11=3,ROUND(全国標準卸価格!L802*地区別掛け率!L802%,-入力!$C$10),""))),全国標準卸価格!L802))</f>
        <v/>
      </c>
      <c r="M802" s="97">
        <f>'6桁'!M802</f>
        <v>0</v>
      </c>
      <c r="N802" s="200" t="str">
        <f>IF(全国標準卸価格!N802="","",IF(ISNUMBER(全国標準卸価格!N802),IF(入力!$C$11=1,ROUNDDOWN(全国標準卸価格!N802*地区別掛け率!N802%,-入力!$C$10),IF(入力!$C$11=2,ROUNDUP(全国標準卸価格!N802*地区別掛け率!N802%,-入力!$C$10),IF(入力!$C$11=3,ROUND(全国標準卸価格!N802*地区別掛け率!N802%,-入力!$C$10),""))),全国標準卸価格!N802))</f>
        <v/>
      </c>
      <c r="O802" s="201">
        <f>'6桁'!O802</f>
        <v>0</v>
      </c>
      <c r="P802" s="200" t="str">
        <f>IF(全国標準卸価格!P802="","",IF(ISNUMBER(全国標準卸価格!P802),IF(入力!$C$11=1,ROUNDDOWN(全国標準卸価格!P802*地区別掛け率!P802%,-入力!$C$10),IF(入力!$C$11=2,ROUNDUP(全国標準卸価格!P802*地区別掛け率!P802%,-入力!$C$10),IF(入力!$C$11=3,ROUND(全国標準卸価格!P802*地区別掛け率!P802%,-入力!$C$10),""))),全国標準卸価格!P802))</f>
        <v/>
      </c>
      <c r="Q802" s="201">
        <f>'6桁'!Q802</f>
        <v>0</v>
      </c>
      <c r="R802" s="200" t="str">
        <f>IF(全国標準卸価格!R802="","",IF(ISNUMBER(全国標準卸価格!R802),IF(入力!$C$11=1,ROUNDDOWN(全国標準卸価格!R802*地区別掛け率!R802%,-入力!$C$10),IF(入力!$C$11=2,ROUNDUP(全国標準卸価格!R802*地区別掛け率!R802%,-入力!$C$10),IF(入力!$C$11=3,ROUND(全国標準卸価格!R802*地区別掛け率!R802%,-入力!$C$10),""))),全国標準卸価格!R802))</f>
        <v/>
      </c>
      <c r="S802" s="201">
        <f>'6桁'!S802</f>
        <v>0</v>
      </c>
      <c r="V802" s="4"/>
      <c r="X802" s="4"/>
    </row>
    <row r="803" spans="2:24" ht="45.75" customHeight="1">
      <c r="B803" s="545" t="s">
        <v>2123</v>
      </c>
      <c r="C803" s="545"/>
      <c r="D803" s="545"/>
      <c r="E803" s="545"/>
      <c r="F803" s="545"/>
      <c r="G803" s="545"/>
      <c r="H803" s="545"/>
      <c r="I803" s="545"/>
      <c r="J803" s="545"/>
      <c r="K803" s="545"/>
      <c r="L803" s="545"/>
      <c r="M803" s="545"/>
      <c r="N803" s="545"/>
      <c r="O803" s="545"/>
      <c r="P803" s="545"/>
      <c r="Q803" s="545"/>
      <c r="R803" s="546"/>
      <c r="S803" s="546"/>
      <c r="T803" s="546"/>
      <c r="U803" s="546"/>
    </row>
    <row r="804" spans="2:24" ht="13.5" customHeight="1" thickBot="1">
      <c r="B804" s="380"/>
      <c r="C804" s="380"/>
      <c r="D804" s="380"/>
      <c r="E804" s="380"/>
      <c r="F804" s="380"/>
      <c r="G804" s="380"/>
      <c r="H804" s="380"/>
      <c r="I804" s="380"/>
      <c r="J804" s="380"/>
      <c r="K804" s="380"/>
      <c r="L804" s="380"/>
      <c r="M804" s="380"/>
      <c r="N804" s="380"/>
      <c r="O804" s="380"/>
      <c r="P804" s="380"/>
      <c r="Q804" s="380"/>
      <c r="R804" s="380"/>
      <c r="S804" s="380"/>
      <c r="T804" s="380"/>
      <c r="U804" s="380"/>
    </row>
    <row r="805" spans="2:24" ht="20.100000000000001" customHeight="1" thickBot="1">
      <c r="B805" s="691" t="s">
        <v>452</v>
      </c>
      <c r="C805" s="534" t="s">
        <v>524</v>
      </c>
      <c r="D805" s="637"/>
      <c r="E805" s="535"/>
      <c r="F805" s="531" t="s">
        <v>453</v>
      </c>
      <c r="G805" s="532"/>
      <c r="H805" s="532"/>
      <c r="I805" s="532"/>
      <c r="J805" s="532"/>
      <c r="K805" s="532"/>
      <c r="L805" s="532"/>
      <c r="M805" s="532"/>
      <c r="N805" s="532"/>
      <c r="O805" s="533"/>
      <c r="X805" s="4"/>
    </row>
    <row r="806" spans="2:24" ht="39.950000000000003" customHeight="1">
      <c r="B806" s="692"/>
      <c r="C806" s="536"/>
      <c r="D806" s="547"/>
      <c r="E806" s="537"/>
      <c r="F806" s="634" t="s">
        <v>857</v>
      </c>
      <c r="G806" s="635"/>
      <c r="H806" s="635"/>
      <c r="I806" s="636"/>
      <c r="J806" s="634" t="s">
        <v>859</v>
      </c>
      <c r="K806" s="636"/>
      <c r="L806" s="634" t="s">
        <v>860</v>
      </c>
      <c r="M806" s="636"/>
      <c r="N806" s="634" t="s">
        <v>861</v>
      </c>
      <c r="O806" s="636"/>
      <c r="X806" s="4"/>
    </row>
    <row r="807" spans="2:24" ht="20.100000000000001" customHeight="1" thickBot="1">
      <c r="B807" s="693"/>
      <c r="C807" s="538"/>
      <c r="D807" s="618"/>
      <c r="E807" s="539"/>
      <c r="F807" s="538" t="s">
        <v>858</v>
      </c>
      <c r="G807" s="618"/>
      <c r="H807" s="708" t="s">
        <v>825</v>
      </c>
      <c r="I807" s="539"/>
      <c r="J807" s="538" t="s">
        <v>858</v>
      </c>
      <c r="K807" s="539"/>
      <c r="L807" s="538" t="s">
        <v>858</v>
      </c>
      <c r="M807" s="539"/>
      <c r="N807" s="538" t="s">
        <v>858</v>
      </c>
      <c r="O807" s="539"/>
      <c r="X807" s="4"/>
    </row>
    <row r="808" spans="2:24" ht="30" customHeight="1">
      <c r="B808" s="687">
        <v>16</v>
      </c>
      <c r="C808" s="680" t="s">
        <v>571</v>
      </c>
      <c r="D808" s="681"/>
      <c r="E808" s="682"/>
      <c r="F808" s="202">
        <f>IF(全国標準卸価格!F808="","",IF(ISNUMBER(全国標準卸価格!F808),IF(入力!$C$11=1,ROUNDDOWN(全国標準卸価格!F808*地区別掛け率!F808%,-入力!$C$10),IF(入力!$C$11=2,ROUNDUP(全国標準卸価格!F808*地区別掛け率!F808%,-入力!$C$10),IF(入力!$C$11=3,ROUND(全国標準卸価格!F808*地区別掛け率!F808%,-入力!$C$10),""))),全国標準卸価格!F808))</f>
        <v>19100</v>
      </c>
      <c r="G808" s="138">
        <f>'6桁'!G808</f>
        <v>0</v>
      </c>
      <c r="H808" s="203" t="str">
        <f>IF(全国標準卸価格!H808="","",IF(ISNUMBER(全国標準卸価格!H808),IF(入力!$C$11=1,ROUNDDOWN(全国標準卸価格!H808*地区別掛け率!H808%,-入力!$C$10),IF(入力!$C$11=2,ROUNDUP(全国標準卸価格!H808*地区別掛け率!H808%,-入力!$C$10),IF(入力!$C$11=3,ROUND(全国標準卸価格!H808*地区別掛け率!H808%,-入力!$C$10),""))),全国標準卸価格!H808))</f>
        <v/>
      </c>
      <c r="I808" s="92">
        <f>'6桁'!I808</f>
        <v>0</v>
      </c>
      <c r="J808" s="93" t="str">
        <f>IF(全国標準卸価格!J808="","",IF(ISNUMBER(全国標準卸価格!J808),IF(入力!$C$11=1,ROUNDDOWN(全国標準卸価格!J808*地区別掛け率!J808%,-入力!$C$10),IF(入力!$C$11=2,ROUNDUP(全国標準卸価格!J808*地区別掛け率!J808%,-入力!$C$10),IF(入力!$C$11=3,ROUND(全国標準卸価格!J808*地区別掛け率!J808%,-入力!$C$10),""))),全国標準卸価格!J808))</f>
        <v/>
      </c>
      <c r="K808" s="92">
        <f>'6桁'!K808</f>
        <v>0</v>
      </c>
      <c r="L808" s="93" t="str">
        <f>IF(全国標準卸価格!L808="","",IF(ISNUMBER(全国標準卸価格!L808),IF(入力!$C$11=1,ROUNDDOWN(全国標準卸価格!L808*地区別掛け率!L808%,-入力!$C$10),IF(入力!$C$11=2,ROUNDUP(全国標準卸価格!L808*地区別掛け率!L808%,-入力!$C$10),IF(入力!$C$11=3,ROUND(全国標準卸価格!L808*地区別掛け率!L808%,-入力!$C$10),""))),全国標準卸価格!L808))</f>
        <v/>
      </c>
      <c r="M808" s="92">
        <f>'6桁'!M808</f>
        <v>0</v>
      </c>
      <c r="N808" s="202" t="str">
        <f>IF(全国標準卸価格!N808="","",IF(ISNUMBER(全国標準卸価格!N808),IF(入力!$C$11=1,ROUNDDOWN(全国標準卸価格!N808*地区別掛け率!N808%,-入力!$C$10),IF(入力!$C$11=2,ROUNDUP(全国標準卸価格!N808*地区別掛け率!N808%,-入力!$C$10),IF(入力!$C$11=3,ROUND(全国標準卸価格!N808*地区別掛け率!N808%,-入力!$C$10),""))),全国標準卸価格!N808))</f>
        <v/>
      </c>
      <c r="O808" s="204">
        <f>'6桁'!O808</f>
        <v>0</v>
      </c>
      <c r="P808" s="267"/>
      <c r="X808" s="4"/>
    </row>
    <row r="809" spans="2:24" ht="30" customHeight="1">
      <c r="B809" s="669"/>
      <c r="C809" s="674" t="s">
        <v>120</v>
      </c>
      <c r="D809" s="675"/>
      <c r="E809" s="676"/>
      <c r="F809" s="14">
        <f>IF(全国標準卸価格!F809="","",IF(ISNUMBER(全国標準卸価格!F809),IF(入力!$C$11=1,ROUNDDOWN(全国標準卸価格!F809*地区別掛け率!F809%,-入力!$C$10),IF(入力!$C$11=2,ROUNDUP(全国標準卸価格!F809*地区別掛け率!F809%,-入力!$C$10),IF(入力!$C$11=3,ROUND(全国標準卸価格!F809*地区別掛け率!F809%,-入力!$C$10),""))),全国標準卸価格!F809))</f>
        <v>21700</v>
      </c>
      <c r="G809" s="19">
        <f>'6桁'!G809</f>
        <v>0</v>
      </c>
      <c r="H809" s="205" t="str">
        <f>IF(全国標準卸価格!H809="","",IF(ISNUMBER(全国標準卸価格!H809),IF(入力!$C$11=1,ROUNDDOWN(全国標準卸価格!H809*地区別掛け率!H809%,-入力!$C$10),IF(入力!$C$11=2,ROUNDUP(全国標準卸価格!H809*地区別掛け率!H809%,-入力!$C$10),IF(入力!$C$11=3,ROUND(全国標準卸価格!H809*地区別掛け率!H809%,-入力!$C$10),""))),全国標準卸価格!H809))</f>
        <v/>
      </c>
      <c r="I809" s="20">
        <f>'6桁'!I809</f>
        <v>0</v>
      </c>
      <c r="J809" s="12">
        <f>IF(全国標準卸価格!J809="","",IF(ISNUMBER(全国標準卸価格!J809),IF(入力!$C$11=1,ROUNDDOWN(全国標準卸価格!J809*地区別掛け率!J809%,-入力!$C$10),IF(入力!$C$11=2,ROUNDUP(全国標準卸価格!J809*地区別掛け率!J809%,-入力!$C$10),IF(入力!$C$11=3,ROUND(全国標準卸価格!J809*地区別掛け率!J809%,-入力!$C$10),""))),全国標準卸価格!J809))</f>
        <v>21700</v>
      </c>
      <c r="K809" s="20">
        <f>'6桁'!K809</f>
        <v>0</v>
      </c>
      <c r="L809" s="12">
        <f>IF(全国標準卸価格!L809="","",IF(ISNUMBER(全国標準卸価格!L809),IF(入力!$C$11=1,ROUNDDOWN(全国標準卸価格!L809*地区別掛け率!L809%,-入力!$C$10),IF(入力!$C$11=2,ROUNDUP(全国標準卸価格!L809*地区別掛け率!L809%,-入力!$C$10),IF(入力!$C$11=3,ROUND(全国標準卸価格!L809*地区別掛け率!L809%,-入力!$C$10),""))),全国標準卸価格!L809))</f>
        <v>21700</v>
      </c>
      <c r="M809" s="20">
        <f>'6桁'!M809</f>
        <v>0</v>
      </c>
      <c r="N809" s="14" t="str">
        <f>IF(全国標準卸価格!N809="","",IF(ISNUMBER(全国標準卸価格!N809),IF(入力!$C$11=1,ROUNDDOWN(全国標準卸価格!N809*地区別掛け率!N809%,-入力!$C$10),IF(入力!$C$11=2,ROUNDUP(全国標準卸価格!N809*地区別掛け率!N809%,-入力!$C$10),IF(入力!$C$11=3,ROUND(全国標準卸価格!N809*地区別掛け率!N809%,-入力!$C$10),""))),全国標準卸価格!N809))</f>
        <v/>
      </c>
      <c r="O809" s="206">
        <f>'6桁'!O809</f>
        <v>0</v>
      </c>
      <c r="P809" s="267"/>
      <c r="X809" s="4"/>
    </row>
    <row r="810" spans="2:24" ht="30" customHeight="1">
      <c r="B810" s="669"/>
      <c r="C810" s="674" t="s">
        <v>124</v>
      </c>
      <c r="D810" s="675"/>
      <c r="E810" s="676"/>
      <c r="F810" s="14">
        <f>IF(全国標準卸価格!F810="","",IF(ISNUMBER(全国標準卸価格!F810),IF(入力!$C$11=1,ROUNDDOWN(全国標準卸価格!F810*地区別掛け率!F810%,-入力!$C$10),IF(入力!$C$11=2,ROUNDUP(全国標準卸価格!F810*地区別掛け率!F810%,-入力!$C$10),IF(入力!$C$11=3,ROUND(全国標準卸価格!F810*地区別掛け率!F810%,-入力!$C$10),""))),全国標準卸価格!F810))</f>
        <v>22600</v>
      </c>
      <c r="G810" s="19">
        <f>'6桁'!G810</f>
        <v>0</v>
      </c>
      <c r="H810" s="205" t="str">
        <f>IF(全国標準卸価格!H810="","",IF(ISNUMBER(全国標準卸価格!H810),IF(入力!$C$11=1,ROUNDDOWN(全国標準卸価格!H810*地区別掛け率!H810%,-入力!$C$10),IF(入力!$C$11=2,ROUNDUP(全国標準卸価格!H810*地区別掛け率!H810%,-入力!$C$10),IF(入力!$C$11=3,ROUND(全国標準卸価格!H810*地区別掛け率!H810%,-入力!$C$10),""))),全国標準卸価格!H810))</f>
        <v/>
      </c>
      <c r="I810" s="20">
        <f>'6桁'!I810</f>
        <v>0</v>
      </c>
      <c r="J810" s="12">
        <f>IF(全国標準卸価格!J810="","",IF(ISNUMBER(全国標準卸価格!J810),IF(入力!$C$11=1,ROUNDDOWN(全国標準卸価格!J810*地区別掛け率!J810%,-入力!$C$10),IF(入力!$C$11=2,ROUNDUP(全国標準卸価格!J810*地区別掛け率!J810%,-入力!$C$10),IF(入力!$C$11=3,ROUND(全国標準卸価格!J810*地区別掛け率!J810%,-入力!$C$10),""))),全国標準卸価格!J810))</f>
        <v>22600</v>
      </c>
      <c r="K810" s="20">
        <f>'6桁'!K810</f>
        <v>0</v>
      </c>
      <c r="L810" s="12" t="str">
        <f>IF(全国標準卸価格!L810="","",IF(ISNUMBER(全国標準卸価格!L810),IF(入力!$C$11=1,ROUNDDOWN(全国標準卸価格!L810*地区別掛け率!L810%,-入力!$C$10),IF(入力!$C$11=2,ROUNDUP(全国標準卸価格!L810*地区別掛け率!L810%,-入力!$C$10),IF(入力!$C$11=3,ROUND(全国標準卸価格!L810*地区別掛け率!L810%,-入力!$C$10),""))),全国標準卸価格!L810))</f>
        <v/>
      </c>
      <c r="M810" s="20">
        <f>'6桁'!M810</f>
        <v>0</v>
      </c>
      <c r="N810" s="14" t="str">
        <f>IF(全国標準卸価格!N810="","",IF(ISNUMBER(全国標準卸価格!N810),IF(入力!$C$11=1,ROUNDDOWN(全国標準卸価格!N810*地区別掛け率!N810%,-入力!$C$10),IF(入力!$C$11=2,ROUNDUP(全国標準卸価格!N810*地区別掛け率!N810%,-入力!$C$10),IF(入力!$C$11=3,ROUND(全国標準卸価格!N810*地区別掛け率!N810%,-入力!$C$10),""))),全国標準卸価格!N810))</f>
        <v/>
      </c>
      <c r="O810" s="206">
        <f>'6桁'!O810</f>
        <v>0</v>
      </c>
      <c r="P810" s="267"/>
      <c r="X810" s="4"/>
    </row>
    <row r="811" spans="2:24" ht="30" customHeight="1">
      <c r="B811" s="669"/>
      <c r="C811" s="674" t="s">
        <v>132</v>
      </c>
      <c r="D811" s="675"/>
      <c r="E811" s="676"/>
      <c r="F811" s="14">
        <f>IF(全国標準卸価格!F811="","",IF(ISNUMBER(全国標準卸価格!F811),IF(入力!$C$11=1,ROUNDDOWN(全国標準卸価格!F811*地区別掛け率!F811%,-入力!$C$10),IF(入力!$C$11=2,ROUNDUP(全国標準卸価格!F811*地区別掛け率!F811%,-入力!$C$10),IF(入力!$C$11=3,ROUND(全国標準卸価格!F811*地区別掛け率!F811%,-入力!$C$10),""))),全国標準卸価格!F811))</f>
        <v>22700</v>
      </c>
      <c r="G811" s="19">
        <f>'6桁'!G811</f>
        <v>0</v>
      </c>
      <c r="H811" s="205" t="str">
        <f>IF(全国標準卸価格!H811="","",IF(ISNUMBER(全国標準卸価格!H811),IF(入力!$C$11=1,ROUNDDOWN(全国標準卸価格!H811*地区別掛け率!H811%,-入力!$C$10),IF(入力!$C$11=2,ROUNDUP(全国標準卸価格!H811*地区別掛け率!H811%,-入力!$C$10),IF(入力!$C$11=3,ROUND(全国標準卸価格!H811*地区別掛け率!H811%,-入力!$C$10),""))),全国標準卸価格!H811))</f>
        <v/>
      </c>
      <c r="I811" s="20">
        <f>'6桁'!I811</f>
        <v>0</v>
      </c>
      <c r="J811" s="12">
        <f>IF(全国標準卸価格!J811="","",IF(ISNUMBER(全国標準卸価格!J811),IF(入力!$C$11=1,ROUNDDOWN(全国標準卸価格!J811*地区別掛け率!J811%,-入力!$C$10),IF(入力!$C$11=2,ROUNDUP(全国標準卸価格!J811*地区別掛け率!J811%,-入力!$C$10),IF(入力!$C$11=3,ROUND(全国標準卸価格!J811*地区別掛け率!J811%,-入力!$C$10),""))),全国標準卸価格!J811))</f>
        <v>22700</v>
      </c>
      <c r="K811" s="20">
        <f>'6桁'!K811</f>
        <v>0</v>
      </c>
      <c r="L811" s="12">
        <f>IF(全国標準卸価格!L811="","",IF(ISNUMBER(全国標準卸価格!L811),IF(入力!$C$11=1,ROUNDDOWN(全国標準卸価格!L811*地区別掛け率!L811%,-入力!$C$10),IF(入力!$C$11=2,ROUNDUP(全国標準卸価格!L811*地区別掛け率!L811%,-入力!$C$10),IF(入力!$C$11=3,ROUND(全国標準卸価格!L811*地区別掛け率!L811%,-入力!$C$10),""))),全国標準卸価格!L811))</f>
        <v>22700</v>
      </c>
      <c r="M811" s="20">
        <f>'6桁'!M811</f>
        <v>0</v>
      </c>
      <c r="N811" s="14" t="str">
        <f>IF(全国標準卸価格!N811="","",IF(ISNUMBER(全国標準卸価格!N811),IF(入力!$C$11=1,ROUNDDOWN(全国標準卸価格!N811*地区別掛け率!N811%,-入力!$C$10),IF(入力!$C$11=2,ROUNDUP(全国標準卸価格!N811*地区別掛け率!N811%,-入力!$C$10),IF(入力!$C$11=3,ROUND(全国標準卸価格!N811*地区別掛け率!N811%,-入力!$C$10),""))),全国標準卸価格!N811))</f>
        <v/>
      </c>
      <c r="O811" s="206">
        <f>'6桁'!O811</f>
        <v>0</v>
      </c>
      <c r="P811" s="267"/>
      <c r="X811" s="4"/>
    </row>
    <row r="812" spans="2:24" ht="30" customHeight="1">
      <c r="B812" s="669"/>
      <c r="C812" s="674" t="s">
        <v>47</v>
      </c>
      <c r="D812" s="675"/>
      <c r="E812" s="676"/>
      <c r="F812" s="14">
        <f>IF(全国標準卸価格!F812="","",IF(ISNUMBER(全国標準卸価格!F812),IF(入力!$C$11=1,ROUNDDOWN(全国標準卸価格!F812*地区別掛け率!F812%,-入力!$C$10),IF(入力!$C$11=2,ROUNDUP(全国標準卸価格!F812*地区別掛け率!F812%,-入力!$C$10),IF(入力!$C$11=3,ROUND(全国標準卸価格!F812*地区別掛け率!F812%,-入力!$C$10),""))),全国標準卸価格!F812))</f>
        <v>24500</v>
      </c>
      <c r="G812" s="19">
        <f>'6桁'!G812</f>
        <v>0</v>
      </c>
      <c r="H812" s="205" t="str">
        <f>IF(全国標準卸価格!H812="","",IF(ISNUMBER(全国標準卸価格!H812),IF(入力!$C$11=1,ROUNDDOWN(全国標準卸価格!H812*地区別掛け率!H812%,-入力!$C$10),IF(入力!$C$11=2,ROUNDUP(全国標準卸価格!H812*地区別掛け率!H812%,-入力!$C$10),IF(入力!$C$11=3,ROUND(全国標準卸価格!H812*地区別掛け率!H812%,-入力!$C$10),""))),全国標準卸価格!H812))</f>
        <v/>
      </c>
      <c r="I812" s="20">
        <f>'6桁'!I812</f>
        <v>0</v>
      </c>
      <c r="J812" s="12">
        <f>IF(全国標準卸価格!J812="","",IF(ISNUMBER(全国標準卸価格!J812),IF(入力!$C$11=1,ROUNDDOWN(全国標準卸価格!J812*地区別掛け率!J812%,-入力!$C$10),IF(入力!$C$11=2,ROUNDUP(全国標準卸価格!J812*地区別掛け率!J812%,-入力!$C$10),IF(入力!$C$11=3,ROUND(全国標準卸価格!J812*地区別掛け率!J812%,-入力!$C$10),""))),全国標準卸価格!J812))</f>
        <v>24500</v>
      </c>
      <c r="K812" s="20">
        <f>'6桁'!K812</f>
        <v>0</v>
      </c>
      <c r="L812" s="12">
        <f>IF(全国標準卸価格!L812="","",IF(ISNUMBER(全国標準卸価格!L812),IF(入力!$C$11=1,ROUNDDOWN(全国標準卸価格!L812*地区別掛け率!L812%,-入力!$C$10),IF(入力!$C$11=2,ROUNDUP(全国標準卸価格!L812*地区別掛け率!L812%,-入力!$C$10),IF(入力!$C$11=3,ROUND(全国標準卸価格!L812*地区別掛け率!L812%,-入力!$C$10),""))),全国標準卸価格!L812))</f>
        <v>24500</v>
      </c>
      <c r="M812" s="20">
        <f>'6桁'!M812</f>
        <v>0</v>
      </c>
      <c r="N812" s="14" t="str">
        <f>IF(全国標準卸価格!N812="","",IF(ISNUMBER(全国標準卸価格!N812),IF(入力!$C$11=1,ROUNDDOWN(全国標準卸価格!N812*地区別掛け率!N812%,-入力!$C$10),IF(入力!$C$11=2,ROUNDUP(全国標準卸価格!N812*地区別掛け率!N812%,-入力!$C$10),IF(入力!$C$11=3,ROUND(全国標準卸価格!N812*地区別掛け率!N812%,-入力!$C$10),""))),全国標準卸価格!N812))</f>
        <v/>
      </c>
      <c r="O812" s="206">
        <f>'6桁'!O812</f>
        <v>0</v>
      </c>
      <c r="P812" s="267"/>
      <c r="X812" s="4"/>
    </row>
    <row r="813" spans="2:24" ht="30" customHeight="1">
      <c r="B813" s="670"/>
      <c r="C813" s="677" t="s">
        <v>1</v>
      </c>
      <c r="D813" s="678"/>
      <c r="E813" s="679"/>
      <c r="F813" s="154" t="str">
        <f>IF(全国標準卸価格!F813="","",IF(ISNUMBER(全国標準卸価格!F813),IF(入力!$C$11=1,ROUNDDOWN(全国標準卸価格!F813*地区別掛け率!F813%,-入力!$C$10),IF(入力!$C$11=2,ROUNDUP(全国標準卸価格!F813*地区別掛け率!F813%,-入力!$C$10),IF(入力!$C$11=3,ROUND(全国標準卸価格!F813*地区別掛け率!F813%,-入力!$C$10),""))),全国標準卸価格!F813))</f>
        <v/>
      </c>
      <c r="G813" s="181">
        <f>'6桁'!G813</f>
        <v>0</v>
      </c>
      <c r="H813" s="207" t="str">
        <f>IF(全国標準卸価格!H813="","",IF(ISNUMBER(全国標準卸価格!H813),IF(入力!$C$11=1,ROUNDDOWN(全国標準卸価格!H813*地区別掛け率!H813%,-入力!$C$10),IF(入力!$C$11=2,ROUNDUP(全国標準卸価格!H813*地区別掛け率!H813%,-入力!$C$10),IF(入力!$C$11=3,ROUND(全国標準卸価格!H813*地区別掛け率!H813%,-入力!$C$10),""))),全国標準卸価格!H813))</f>
        <v/>
      </c>
      <c r="I813" s="98">
        <f>'6桁'!I813</f>
        <v>0</v>
      </c>
      <c r="J813" s="100" t="str">
        <f>IF(全国標準卸価格!J813="","",IF(ISNUMBER(全国標準卸価格!J813),IF(入力!$C$11=1,ROUNDDOWN(全国標準卸価格!J813*地区別掛け率!J813%,-入力!$C$10),IF(入力!$C$11=2,ROUNDUP(全国標準卸価格!J813*地区別掛け率!J813%,-入力!$C$10),IF(入力!$C$11=3,ROUND(全国標準卸価格!J813*地区別掛け率!J813%,-入力!$C$10),""))),全国標準卸価格!J813))</f>
        <v/>
      </c>
      <c r="K813" s="98">
        <f>'6桁'!K813</f>
        <v>0</v>
      </c>
      <c r="L813" s="100" t="str">
        <f>IF(全国標準卸価格!L813="","",IF(ISNUMBER(全国標準卸価格!L813),IF(入力!$C$11=1,ROUNDDOWN(全国標準卸価格!L813*地区別掛け率!L813%,-入力!$C$10),IF(入力!$C$11=2,ROUNDUP(全国標準卸価格!L813*地区別掛け率!L813%,-入力!$C$10),IF(入力!$C$11=3,ROUND(全国標準卸価格!L813*地区別掛け率!L813%,-入力!$C$10),""))),全国標準卸価格!L813))</f>
        <v/>
      </c>
      <c r="M813" s="98">
        <f>'6桁'!M813</f>
        <v>0</v>
      </c>
      <c r="N813" s="154">
        <f>IF(全国標準卸価格!N813="","",IF(ISNUMBER(全国標準卸価格!N813),IF(入力!$C$11=1,ROUNDDOWN(全国標準卸価格!N813*地区別掛け率!N813%,-入力!$C$10),IF(入力!$C$11=2,ROUNDUP(全国標準卸価格!N813*地区別掛け率!N813%,-入力!$C$10),IF(入力!$C$11=3,ROUND(全国標準卸価格!N813*地区別掛け率!N813%,-入力!$C$10),""))),全国標準卸価格!N813))</f>
        <v>24500</v>
      </c>
      <c r="O813" s="98" t="str">
        <f>'6桁'!O813</f>
        <v>※</v>
      </c>
      <c r="P813" s="267"/>
      <c r="X813" s="4"/>
    </row>
    <row r="814" spans="2:24" ht="30" customHeight="1">
      <c r="B814" s="668">
        <v>15</v>
      </c>
      <c r="C814" s="711" t="s">
        <v>572</v>
      </c>
      <c r="D814" s="712"/>
      <c r="E814" s="712"/>
      <c r="F814" s="75">
        <f>IF(全国標準卸価格!F814="","",IF(ISNUMBER(全国標準卸価格!F814),IF(入力!$C$11=1,ROUNDDOWN(全国標準卸価格!F814*地区別掛け率!F814%,-入力!$C$10),IF(入力!$C$11=2,ROUNDUP(全国標準卸価格!F814*地区別掛け率!F814%,-入力!$C$10),IF(入力!$C$11=3,ROUND(全国標準卸価格!F814*地区別掛け率!F814%,-入力!$C$10),""))),全国標準卸価格!F814))</f>
        <v>16400</v>
      </c>
      <c r="G814" s="57" t="str">
        <f>'6桁'!G814</f>
        <v>※</v>
      </c>
      <c r="H814" s="231">
        <f>IF(全国標準卸価格!H814="","",IF(ISNUMBER(全国標準卸価格!H814),IF(入力!$C$11=1,ROUNDDOWN(全国標準卸価格!H814*地区別掛け率!H814%,-入力!$C$10),IF(入力!$C$11=2,ROUNDUP(全国標準卸価格!H814*地区別掛け率!H814%,-入力!$C$10),IF(入力!$C$11=3,ROUND(全国標準卸価格!H814*地区別掛け率!H814%,-入力!$C$10),""))),全国標準卸価格!H814))</f>
        <v>18800</v>
      </c>
      <c r="I814" s="29">
        <f>'6桁'!I814</f>
        <v>0</v>
      </c>
      <c r="J814" s="75" t="str">
        <f>IF(全国標準卸価格!J814="","",IF(ISNUMBER(全国標準卸価格!J814),IF(入力!$C$11=1,ROUNDDOWN(全国標準卸価格!J814*地区別掛け率!J814%,-入力!$C$10),IF(入力!$C$11=2,ROUNDUP(全国標準卸価格!J814*地区別掛け率!J814%,-入力!$C$10),IF(入力!$C$11=3,ROUND(全国標準卸価格!J814*地区別掛け率!J814%,-入力!$C$10),""))),全国標準卸価格!J814))</f>
        <v/>
      </c>
      <c r="K814" s="29">
        <f>'6桁'!K814</f>
        <v>0</v>
      </c>
      <c r="L814" s="75" t="str">
        <f>IF(全国標準卸価格!L814="","",IF(ISNUMBER(全国標準卸価格!L814),IF(入力!$C$11=1,ROUNDDOWN(全国標準卸価格!L814*地区別掛け率!L814%,-入力!$C$10),IF(入力!$C$11=2,ROUNDUP(全国標準卸価格!L814*地区別掛け率!L814%,-入力!$C$10),IF(入力!$C$11=3,ROUND(全国標準卸価格!L814*地区別掛け率!L814%,-入力!$C$10),""))),全国標準卸価格!L814))</f>
        <v/>
      </c>
      <c r="M814" s="29">
        <f>'6桁'!M814</f>
        <v>0</v>
      </c>
      <c r="N814" s="76" t="str">
        <f>IF(全国標準卸価格!N814="","",IF(ISNUMBER(全国標準卸価格!N814),IF(入力!$C$11=1,ROUNDDOWN(全国標準卸価格!N814*地区別掛け率!N814%,-入力!$C$10),IF(入力!$C$11=2,ROUNDUP(全国標準卸価格!N814*地区別掛け率!N814%,-入力!$C$10),IF(入力!$C$11=3,ROUND(全国標準卸価格!N814*地区別掛け率!N814%,-入力!$C$10),""))),全国標準卸価格!N814))</f>
        <v/>
      </c>
      <c r="O814" s="232">
        <f>'6桁'!O814</f>
        <v>0</v>
      </c>
      <c r="P814" s="267"/>
      <c r="X814" s="4"/>
    </row>
    <row r="815" spans="2:24" ht="30" customHeight="1">
      <c r="B815" s="669"/>
      <c r="C815" s="674" t="s">
        <v>573</v>
      </c>
      <c r="D815" s="675"/>
      <c r="E815" s="675"/>
      <c r="F815" s="12">
        <f>IF(全国標準卸価格!F815="","",IF(ISNUMBER(全国標準卸価格!F815),IF(入力!$C$11=1,ROUNDDOWN(全国標準卸価格!F815*地区別掛け率!F815%,-入力!$C$10),IF(入力!$C$11=2,ROUNDUP(全国標準卸価格!F815*地区別掛け率!F815%,-入力!$C$10),IF(入力!$C$11=3,ROUND(全国標準卸価格!F815*地区別掛け率!F815%,-入力!$C$10),""))),全国標準卸価格!F815))</f>
        <v>18700</v>
      </c>
      <c r="G815" s="19" t="str">
        <f>'6桁'!G815</f>
        <v>※</v>
      </c>
      <c r="H815" s="205">
        <f>IF(全国標準卸価格!H815="","",IF(ISNUMBER(全国標準卸価格!H815),IF(入力!$C$11=1,ROUNDDOWN(全国標準卸価格!H815*地区別掛け率!H815%,-入力!$C$10),IF(入力!$C$11=2,ROUNDUP(全国標準卸価格!H815*地区別掛け率!H815%,-入力!$C$10),IF(入力!$C$11=3,ROUND(全国標準卸価格!H815*地区別掛け率!H815%,-入力!$C$10),""))),全国標準卸価格!H815))</f>
        <v>21500</v>
      </c>
      <c r="I815" s="20">
        <f>'6桁'!I815</f>
        <v>0</v>
      </c>
      <c r="J815" s="12" t="str">
        <f>IF(全国標準卸価格!J815="","",IF(ISNUMBER(全国標準卸価格!J815),IF(入力!$C$11=1,ROUNDDOWN(全国標準卸価格!J815*地区別掛け率!J815%,-入力!$C$10),IF(入力!$C$11=2,ROUNDUP(全国標準卸価格!J815*地区別掛け率!J815%,-入力!$C$10),IF(入力!$C$11=3,ROUND(全国標準卸価格!J815*地区別掛け率!J815%,-入力!$C$10),""))),全国標準卸価格!J815))</f>
        <v/>
      </c>
      <c r="K815" s="20">
        <f>'6桁'!K815</f>
        <v>0</v>
      </c>
      <c r="L815" s="12" t="str">
        <f>IF(全国標準卸価格!L815="","",IF(ISNUMBER(全国標準卸価格!L815),IF(入力!$C$11=1,ROUNDDOWN(全国標準卸価格!L815*地区別掛け率!L815%,-入力!$C$10),IF(入力!$C$11=2,ROUNDUP(全国標準卸価格!L815*地区別掛け率!L815%,-入力!$C$10),IF(入力!$C$11=3,ROUND(全国標準卸価格!L815*地区別掛け率!L815%,-入力!$C$10),""))),全国標準卸価格!L815))</f>
        <v/>
      </c>
      <c r="M815" s="20">
        <f>'6桁'!M815</f>
        <v>0</v>
      </c>
      <c r="N815" s="14" t="str">
        <f>IF(全国標準卸価格!N815="","",IF(ISNUMBER(全国標準卸価格!N815),IF(入力!$C$11=1,ROUNDDOWN(全国標準卸価格!N815*地区別掛け率!N815%,-入力!$C$10),IF(入力!$C$11=2,ROUNDUP(全国標準卸価格!N815*地区別掛け率!N815%,-入力!$C$10),IF(入力!$C$11=3,ROUND(全国標準卸価格!N815*地区別掛け率!N815%,-入力!$C$10),""))),全国標準卸価格!N815))</f>
        <v/>
      </c>
      <c r="O815" s="206">
        <f>'6桁'!O815</f>
        <v>0</v>
      </c>
      <c r="P815" s="267"/>
      <c r="X815" s="4"/>
    </row>
    <row r="816" spans="2:24" ht="30" customHeight="1">
      <c r="B816" s="669"/>
      <c r="C816" s="674" t="s">
        <v>171</v>
      </c>
      <c r="D816" s="675"/>
      <c r="E816" s="675"/>
      <c r="F816" s="12">
        <f>IF(全国標準卸価格!F816="","",IF(ISNUMBER(全国標準卸価格!F816),IF(入力!$C$11=1,ROUNDDOWN(全国標準卸価格!F816*地区別掛け率!F816%,-入力!$C$10),IF(入力!$C$11=2,ROUNDUP(全国標準卸価格!F816*地区別掛け率!F816%,-入力!$C$10),IF(入力!$C$11=3,ROUND(全国標準卸価格!F816*地区別掛け率!F816%,-入力!$C$10),""))),全国標準卸価格!F816))</f>
        <v>19900</v>
      </c>
      <c r="G816" s="19">
        <f>'6桁'!G816</f>
        <v>0</v>
      </c>
      <c r="H816" s="205" t="str">
        <f>IF(全国標準卸価格!H816="","",IF(ISNUMBER(全国標準卸価格!H816),IF(入力!$C$11=1,ROUNDDOWN(全国標準卸価格!H816*地区別掛け率!H816%,-入力!$C$10),IF(入力!$C$11=2,ROUNDUP(全国標準卸価格!H816*地区別掛け率!H816%,-入力!$C$10),IF(入力!$C$11=3,ROUND(全国標準卸価格!H816*地区別掛け率!H816%,-入力!$C$10),""))),全国標準卸価格!H816))</f>
        <v/>
      </c>
      <c r="I816" s="20">
        <f>'6桁'!I816</f>
        <v>0</v>
      </c>
      <c r="J816" s="12" t="str">
        <f>IF(全国標準卸価格!J816="","",IF(ISNUMBER(全国標準卸価格!J816),IF(入力!$C$11=1,ROUNDDOWN(全国標準卸価格!J816*地区別掛け率!J816%,-入力!$C$10),IF(入力!$C$11=2,ROUNDUP(全国標準卸価格!J816*地区別掛け率!J816%,-入力!$C$10),IF(入力!$C$11=3,ROUND(全国標準卸価格!J816*地区別掛け率!J816%,-入力!$C$10),""))),全国標準卸価格!J816))</f>
        <v/>
      </c>
      <c r="K816" s="20">
        <f>'6桁'!K816</f>
        <v>0</v>
      </c>
      <c r="L816" s="12" t="str">
        <f>IF(全国標準卸価格!L816="","",IF(ISNUMBER(全国標準卸価格!L816),IF(入力!$C$11=1,ROUNDDOWN(全国標準卸価格!L816*地区別掛け率!L816%,-入力!$C$10),IF(入力!$C$11=2,ROUNDUP(全国標準卸価格!L816*地区別掛け率!L816%,-入力!$C$10),IF(入力!$C$11=3,ROUND(全国標準卸価格!L816*地区別掛け率!L816%,-入力!$C$10),""))),全国標準卸価格!L816))</f>
        <v/>
      </c>
      <c r="M816" s="20">
        <f>'6桁'!M816</f>
        <v>0</v>
      </c>
      <c r="N816" s="14" t="str">
        <f>IF(全国標準卸価格!N816="","",IF(ISNUMBER(全国標準卸価格!N816),IF(入力!$C$11=1,ROUNDDOWN(全国標準卸価格!N816*地区別掛け率!N816%,-入力!$C$10),IF(入力!$C$11=2,ROUNDUP(全国標準卸価格!N816*地区別掛け率!N816%,-入力!$C$10),IF(入力!$C$11=3,ROUND(全国標準卸価格!N816*地区別掛け率!N816%,-入力!$C$10),""))),全国標準卸価格!N816))</f>
        <v/>
      </c>
      <c r="O816" s="206">
        <f>'6桁'!O816</f>
        <v>0</v>
      </c>
      <c r="P816" s="267"/>
      <c r="X816" s="4"/>
    </row>
    <row r="817" spans="2:27" ht="30" customHeight="1">
      <c r="B817" s="669"/>
      <c r="C817" s="674" t="s">
        <v>574</v>
      </c>
      <c r="D817" s="675"/>
      <c r="E817" s="675"/>
      <c r="F817" s="12">
        <f>IF(全国標準卸価格!F817="","",IF(ISNUMBER(全国標準卸価格!F817),IF(入力!$C$11=1,ROUNDDOWN(全国標準卸価格!F817*地区別掛け率!F817%,-入力!$C$10),IF(入力!$C$11=2,ROUNDUP(全国標準卸価格!F817*地区別掛け率!F817%,-入力!$C$10),IF(入力!$C$11=3,ROUND(全国標準卸価格!F817*地区別掛け率!F817%,-入力!$C$10),""))),全国標準卸価格!F817))</f>
        <v>19900</v>
      </c>
      <c r="G817" s="19">
        <f>'6桁'!G817</f>
        <v>0</v>
      </c>
      <c r="H817" s="205">
        <f>IF(全国標準卸価格!H817="","",IF(ISNUMBER(全国標準卸価格!H817),IF(入力!$C$11=1,ROUNDDOWN(全国標準卸価格!H817*地区別掛け率!H817%,-入力!$C$10),IF(入力!$C$11=2,ROUNDUP(全国標準卸価格!H817*地区別掛け率!H817%,-入力!$C$10),IF(入力!$C$11=3,ROUND(全国標準卸価格!H817*地区別掛け率!H817%,-入力!$C$10),""))),全国標準卸価格!H817))</f>
        <v>22600</v>
      </c>
      <c r="I817" s="20" t="str">
        <f>'6桁'!I817</f>
        <v>※</v>
      </c>
      <c r="J817" s="12" t="str">
        <f>IF(全国標準卸価格!J817="","",IF(ISNUMBER(全国標準卸価格!J817),IF(入力!$C$11=1,ROUNDDOWN(全国標準卸価格!J817*地区別掛け率!J817%,-入力!$C$10),IF(入力!$C$11=2,ROUNDUP(全国標準卸価格!J817*地区別掛け率!J817%,-入力!$C$10),IF(入力!$C$11=3,ROUND(全国標準卸価格!J817*地区別掛け率!J817%,-入力!$C$10),""))),全国標準卸価格!J817))</f>
        <v/>
      </c>
      <c r="K817" s="20">
        <f>'6桁'!K817</f>
        <v>0</v>
      </c>
      <c r="L817" s="12" t="str">
        <f>IF(全国標準卸価格!L817="","",IF(ISNUMBER(全国標準卸価格!L817),IF(入力!$C$11=1,ROUNDDOWN(全国標準卸価格!L817*地区別掛け率!L817%,-入力!$C$10),IF(入力!$C$11=2,ROUNDUP(全国標準卸価格!L817*地区別掛け率!L817%,-入力!$C$10),IF(入力!$C$11=3,ROUND(全国標準卸価格!L817*地区別掛け率!L817%,-入力!$C$10),""))),全国標準卸価格!L817))</f>
        <v/>
      </c>
      <c r="M817" s="20">
        <f>'6桁'!M817</f>
        <v>0</v>
      </c>
      <c r="N817" s="14" t="str">
        <f>IF(全国標準卸価格!N817="","",IF(ISNUMBER(全国標準卸価格!N817),IF(入力!$C$11=1,ROUNDDOWN(全国標準卸価格!N817*地区別掛け率!N817%,-入力!$C$10),IF(入力!$C$11=2,ROUNDUP(全国標準卸価格!N817*地区別掛け率!N817%,-入力!$C$10),IF(入力!$C$11=3,ROUND(全国標準卸価格!N817*地区別掛け率!N817%,-入力!$C$10),""))),全国標準卸価格!N817))</f>
        <v/>
      </c>
      <c r="O817" s="206">
        <f>'6桁'!O817</f>
        <v>0</v>
      </c>
      <c r="P817" s="267"/>
      <c r="X817" s="4"/>
    </row>
    <row r="818" spans="2:27" ht="30" customHeight="1">
      <c r="B818" s="669"/>
      <c r="C818" s="674" t="s">
        <v>174</v>
      </c>
      <c r="D818" s="675"/>
      <c r="E818" s="675"/>
      <c r="F818" s="12">
        <f>IF(全国標準卸価格!F818="","",IF(ISNUMBER(全国標準卸価格!F818),IF(入力!$C$11=1,ROUNDDOWN(全国標準卸価格!F818*地区別掛け率!F818%,-入力!$C$10),IF(入力!$C$11=2,ROUNDUP(全国標準卸価格!F818*地区別掛け率!F818%,-入力!$C$10),IF(入力!$C$11=3,ROUND(全国標準卸価格!F818*地区別掛け率!F818%,-入力!$C$10),""))),全国標準卸価格!F818))</f>
        <v>22000</v>
      </c>
      <c r="G818" s="19">
        <f>'6桁'!G818</f>
        <v>0</v>
      </c>
      <c r="H818" s="205" t="str">
        <f>IF(全国標準卸価格!H818="","",IF(ISNUMBER(全国標準卸価格!H818),IF(入力!$C$11=1,ROUNDDOWN(全国標準卸価格!H818*地区別掛け率!H818%,-入力!$C$10),IF(入力!$C$11=2,ROUNDUP(全国標準卸価格!H818*地区別掛け率!H818%,-入力!$C$10),IF(入力!$C$11=3,ROUND(全国標準卸価格!H818*地区別掛け率!H818%,-入力!$C$10),""))),全国標準卸価格!H818))</f>
        <v/>
      </c>
      <c r="I818" s="20">
        <f>'6桁'!I818</f>
        <v>0</v>
      </c>
      <c r="J818" s="12">
        <f>IF(全国標準卸価格!J818="","",IF(ISNUMBER(全国標準卸価格!J818),IF(入力!$C$11=1,ROUNDDOWN(全国標準卸価格!J818*地区別掛け率!J818%,-入力!$C$10),IF(入力!$C$11=2,ROUNDUP(全国標準卸価格!J818*地区別掛け率!J818%,-入力!$C$10),IF(入力!$C$11=3,ROUND(全国標準卸価格!J818*地区別掛け率!J818%,-入力!$C$10),""))),全国標準卸価格!J818))</f>
        <v>22000</v>
      </c>
      <c r="K818" s="20" t="str">
        <f>'6桁'!K818</f>
        <v>※</v>
      </c>
      <c r="L818" s="12">
        <f>IF(全国標準卸価格!L818="","",IF(ISNUMBER(全国標準卸価格!L818),IF(入力!$C$11=1,ROUNDDOWN(全国標準卸価格!L818*地区別掛け率!L818%,-入力!$C$10),IF(入力!$C$11=2,ROUNDUP(全国標準卸価格!L818*地区別掛け率!L818%,-入力!$C$10),IF(入力!$C$11=3,ROUND(全国標準卸価格!L818*地区別掛け率!L818%,-入力!$C$10),""))),全国標準卸価格!L818))</f>
        <v>22000</v>
      </c>
      <c r="M818" s="20">
        <f>'6桁'!M818</f>
        <v>0</v>
      </c>
      <c r="N818" s="14" t="str">
        <f>IF(全国標準卸価格!N818="","",IF(ISNUMBER(全国標準卸価格!N818),IF(入力!$C$11=1,ROUNDDOWN(全国標準卸価格!N818*地区別掛け率!N818%,-入力!$C$10),IF(入力!$C$11=2,ROUNDUP(全国標準卸価格!N818*地区別掛け率!N818%,-入力!$C$10),IF(入力!$C$11=3,ROUND(全国標準卸価格!N818*地区別掛け率!N818%,-入力!$C$10),""))),全国標準卸価格!N818))</f>
        <v/>
      </c>
      <c r="O818" s="206">
        <f>'6桁'!O818</f>
        <v>0</v>
      </c>
      <c r="P818" s="267"/>
      <c r="X818" s="4"/>
    </row>
    <row r="819" spans="2:27" ht="30" customHeight="1">
      <c r="B819" s="669"/>
      <c r="C819" s="674" t="s">
        <v>155</v>
      </c>
      <c r="D819" s="675"/>
      <c r="E819" s="675"/>
      <c r="F819" s="12">
        <f>IF(全国標準卸価格!F819="","",IF(ISNUMBER(全国標準卸価格!F819),IF(入力!$C$11=1,ROUNDDOWN(全国標準卸価格!F819*地区別掛け率!F819%,-入力!$C$10),IF(入力!$C$11=2,ROUNDUP(全国標準卸価格!F819*地区別掛け率!F819%,-入力!$C$10),IF(入力!$C$11=3,ROUND(全国標準卸価格!F819*地区別掛け率!F819%,-入力!$C$10),""))),全国標準卸価格!F819))</f>
        <v>24200</v>
      </c>
      <c r="G819" s="19">
        <f>'6桁'!G819</f>
        <v>0</v>
      </c>
      <c r="H819" s="205" t="str">
        <f>IF(全国標準卸価格!H819="","",IF(ISNUMBER(全国標準卸価格!H819),IF(入力!$C$11=1,ROUNDDOWN(全国標準卸価格!H819*地区別掛け率!H819%,-入力!$C$10),IF(入力!$C$11=2,ROUNDUP(全国標準卸価格!H819*地区別掛け率!H819%,-入力!$C$10),IF(入力!$C$11=3,ROUND(全国標準卸価格!H819*地区別掛け率!H819%,-入力!$C$10),""))),全国標準卸価格!H819))</f>
        <v/>
      </c>
      <c r="I819" s="20">
        <f>'6桁'!I819</f>
        <v>0</v>
      </c>
      <c r="J819" s="12" t="str">
        <f>IF(全国標準卸価格!J819="","",IF(ISNUMBER(全国標準卸価格!J819),IF(入力!$C$11=1,ROUNDDOWN(全国標準卸価格!J819*地区別掛け率!J819%,-入力!$C$10),IF(入力!$C$11=2,ROUNDUP(全国標準卸価格!J819*地区別掛け率!J819%,-入力!$C$10),IF(入力!$C$11=3,ROUND(全国標準卸価格!J819*地区別掛け率!J819%,-入力!$C$10),""))),全国標準卸価格!J819))</f>
        <v/>
      </c>
      <c r="K819" s="20">
        <f>'6桁'!K819</f>
        <v>0</v>
      </c>
      <c r="L819" s="12">
        <f>IF(全国標準卸価格!L819="","",IF(ISNUMBER(全国標準卸価格!L819),IF(入力!$C$11=1,ROUNDDOWN(全国標準卸価格!L819*地区別掛け率!L819%,-入力!$C$10),IF(入力!$C$11=2,ROUNDUP(全国標準卸価格!L819*地区別掛け率!L819%,-入力!$C$10),IF(入力!$C$11=3,ROUND(全国標準卸価格!L819*地区別掛け率!L819%,-入力!$C$10),""))),全国標準卸価格!L819))</f>
        <v>24200</v>
      </c>
      <c r="M819" s="20">
        <f>'6桁'!M819</f>
        <v>0</v>
      </c>
      <c r="N819" s="14" t="str">
        <f>IF(全国標準卸価格!N819="","",IF(ISNUMBER(全国標準卸価格!N819),IF(入力!$C$11=1,ROUNDDOWN(全国標準卸価格!N819*地区別掛け率!N819%,-入力!$C$10),IF(入力!$C$11=2,ROUNDUP(全国標準卸価格!N819*地区別掛け率!N819%,-入力!$C$10),IF(入力!$C$11=3,ROUND(全国標準卸価格!N819*地区別掛け率!N819%,-入力!$C$10),""))),全国標準卸価格!N819))</f>
        <v/>
      </c>
      <c r="O819" s="206">
        <f>'6桁'!O819</f>
        <v>0</v>
      </c>
      <c r="P819" s="267"/>
      <c r="X819" s="4"/>
    </row>
    <row r="820" spans="2:27" ht="30" customHeight="1">
      <c r="B820" s="669"/>
      <c r="C820" s="674" t="s">
        <v>111</v>
      </c>
      <c r="D820" s="675"/>
      <c r="E820" s="675"/>
      <c r="F820" s="12">
        <f>IF(全国標準卸価格!F820="","",IF(ISNUMBER(全国標準卸価格!F820),IF(入力!$C$11=1,ROUNDDOWN(全国標準卸価格!F820*地区別掛け率!F820%,-入力!$C$10),IF(入力!$C$11=2,ROUNDUP(全国標準卸価格!F820*地区別掛け率!F820%,-入力!$C$10),IF(入力!$C$11=3,ROUND(全国標準卸価格!F820*地区別掛け率!F820%,-入力!$C$10),""))),全国標準卸価格!F820))</f>
        <v>24200</v>
      </c>
      <c r="G820" s="19">
        <f>'6桁'!G820</f>
        <v>0</v>
      </c>
      <c r="H820" s="205" t="str">
        <f>IF(全国標準卸価格!H820="","",IF(ISNUMBER(全国標準卸価格!H820),IF(入力!$C$11=1,ROUNDDOWN(全国標準卸価格!H820*地区別掛け率!H820%,-入力!$C$10),IF(入力!$C$11=2,ROUNDUP(全国標準卸価格!H820*地区別掛け率!H820%,-入力!$C$10),IF(入力!$C$11=3,ROUND(全国標準卸価格!H820*地区別掛け率!H820%,-入力!$C$10),""))),全国標準卸価格!H820))</f>
        <v/>
      </c>
      <c r="I820" s="20">
        <f>'6桁'!I820</f>
        <v>0</v>
      </c>
      <c r="J820" s="12" t="str">
        <f>IF(全国標準卸価格!J820="","",IF(ISNUMBER(全国標準卸価格!J820),IF(入力!$C$11=1,ROUNDDOWN(全国標準卸価格!J820*地区別掛け率!J820%,-入力!$C$10),IF(入力!$C$11=2,ROUNDUP(全国標準卸価格!J820*地区別掛け率!J820%,-入力!$C$10),IF(入力!$C$11=3,ROUND(全国標準卸価格!J820*地区別掛け率!J820%,-入力!$C$10),""))),全国標準卸価格!J820))</f>
        <v/>
      </c>
      <c r="K820" s="20">
        <f>'6桁'!K820</f>
        <v>0</v>
      </c>
      <c r="L820" s="12" t="str">
        <f>IF(全国標準卸価格!L820="","",IF(ISNUMBER(全国標準卸価格!L820),IF(入力!$C$11=1,ROUNDDOWN(全国標準卸価格!L820*地区別掛け率!L820%,-入力!$C$10),IF(入力!$C$11=2,ROUNDUP(全国標準卸価格!L820*地区別掛け率!L820%,-入力!$C$10),IF(入力!$C$11=3,ROUND(全国標準卸価格!L820*地区別掛け率!L820%,-入力!$C$10),""))),全国標準卸価格!L820))</f>
        <v/>
      </c>
      <c r="M820" s="20">
        <f>'6桁'!M820</f>
        <v>0</v>
      </c>
      <c r="N820" s="14" t="str">
        <f>IF(全国標準卸価格!N820="","",IF(ISNUMBER(全国標準卸価格!N820),IF(入力!$C$11=1,ROUNDDOWN(全国標準卸価格!N820*地区別掛け率!N820%,-入力!$C$10),IF(入力!$C$11=2,ROUNDUP(全国標準卸価格!N820*地区別掛け率!N820%,-入力!$C$10),IF(入力!$C$11=3,ROUND(全国標準卸価格!N820*地区別掛け率!N820%,-入力!$C$10),""))),全国標準卸価格!N820))</f>
        <v/>
      </c>
      <c r="O820" s="206">
        <f>'6桁'!O820</f>
        <v>0</v>
      </c>
      <c r="P820" s="267"/>
      <c r="X820" s="4"/>
    </row>
    <row r="821" spans="2:27" ht="30" customHeight="1">
      <c r="B821" s="670"/>
      <c r="C821" s="677" t="s">
        <v>115</v>
      </c>
      <c r="D821" s="678"/>
      <c r="E821" s="678"/>
      <c r="F821" s="100">
        <f>IF(全国標準卸価格!F821="","",IF(ISNUMBER(全国標準卸価格!F821),IF(入力!$C$11=1,ROUNDDOWN(全国標準卸価格!F821*地区別掛け率!F821%,-入力!$C$10),IF(入力!$C$11=2,ROUNDUP(全国標準卸価格!F821*地区別掛け率!F821%,-入力!$C$10),IF(入力!$C$11=3,ROUND(全国標準卸価格!F821*地区別掛け率!F821%,-入力!$C$10),""))),全国標準卸価格!F821))</f>
        <v>27200</v>
      </c>
      <c r="G821" s="181">
        <f>'6桁'!G821</f>
        <v>0</v>
      </c>
      <c r="H821" s="207" t="str">
        <f>IF(全国標準卸価格!H821="","",IF(ISNUMBER(全国標準卸価格!H821),IF(入力!$C$11=1,ROUNDDOWN(全国標準卸価格!H821*地区別掛け率!H821%,-入力!$C$10),IF(入力!$C$11=2,ROUNDUP(全国標準卸価格!H821*地区別掛け率!H821%,-入力!$C$10),IF(入力!$C$11=3,ROUND(全国標準卸価格!H821*地区別掛け率!H821%,-入力!$C$10),""))),全国標準卸価格!H821))</f>
        <v/>
      </c>
      <c r="I821" s="98">
        <f>'6桁'!I821</f>
        <v>0</v>
      </c>
      <c r="J821" s="100" t="str">
        <f>IF(全国標準卸価格!J821="","",IF(ISNUMBER(全国標準卸価格!J821),IF(入力!$C$11=1,ROUNDDOWN(全国標準卸価格!J821*地区別掛け率!J821%,-入力!$C$10),IF(入力!$C$11=2,ROUNDUP(全国標準卸価格!J821*地区別掛け率!J821%,-入力!$C$10),IF(入力!$C$11=3,ROUND(全国標準卸価格!J821*地区別掛け率!J821%,-入力!$C$10),""))),全国標準卸価格!J821))</f>
        <v/>
      </c>
      <c r="K821" s="98">
        <f>'6桁'!K821</f>
        <v>0</v>
      </c>
      <c r="L821" s="100" t="str">
        <f>IF(全国標準卸価格!L821="","",IF(ISNUMBER(全国標準卸価格!L821),IF(入力!$C$11=1,ROUNDDOWN(全国標準卸価格!L821*地区別掛け率!L821%,-入力!$C$10),IF(入力!$C$11=2,ROUNDUP(全国標準卸価格!L821*地区別掛け率!L821%,-入力!$C$10),IF(入力!$C$11=3,ROUND(全国標準卸価格!L821*地区別掛け率!L821%,-入力!$C$10),""))),全国標準卸価格!L821))</f>
        <v/>
      </c>
      <c r="M821" s="98">
        <f>'6桁'!M821</f>
        <v>0</v>
      </c>
      <c r="N821" s="154" t="str">
        <f>IF(全国標準卸価格!N821="","",IF(ISNUMBER(全国標準卸価格!N821),IF(入力!$C$11=1,ROUNDDOWN(全国標準卸価格!N821*地区別掛け率!N821%,-入力!$C$10),IF(入力!$C$11=2,ROUNDUP(全国標準卸価格!N821*地区別掛け率!N821%,-入力!$C$10),IF(入力!$C$11=3,ROUND(全国標準卸価格!N821*地区別掛け率!N821%,-入力!$C$10),""))),全国標準卸価格!N821))</f>
        <v/>
      </c>
      <c r="O821" s="334">
        <f>'6桁'!O821</f>
        <v>0</v>
      </c>
      <c r="P821" s="267"/>
      <c r="X821" s="4"/>
    </row>
    <row r="822" spans="2:27" ht="30" customHeight="1" thickBot="1">
      <c r="B822" s="383">
        <v>14</v>
      </c>
      <c r="C822" s="671" t="s">
        <v>1028</v>
      </c>
      <c r="D822" s="672"/>
      <c r="E822" s="672"/>
      <c r="F822" s="103" t="str">
        <f>IF(全国標準卸価格!F822="","",IF(ISNUMBER(全国標準卸価格!F822),IF(入力!$C$11=1,ROUNDDOWN(全国標準卸価格!F822*地区別掛け率!F822%,-入力!$C$10),IF(入力!$C$11=2,ROUNDUP(全国標準卸価格!F822*地区別掛け率!F822%,-入力!$C$10),IF(入力!$C$11=3,ROUND(全国標準卸価格!F822*地区別掛け率!F822%,-入力!$C$10),""))),全国標準卸価格!F822))</f>
        <v/>
      </c>
      <c r="G822" s="22">
        <f>'6桁'!G822</f>
        <v>0</v>
      </c>
      <c r="H822" s="229" t="str">
        <f>IF(全国標準卸価格!H822="","",IF(ISNUMBER(全国標準卸価格!H822),IF(入力!$C$11=1,ROUNDDOWN(全国標準卸価格!H822*地区別掛け率!H822%,-入力!$C$10),IF(入力!$C$11=2,ROUNDUP(全国標準卸価格!H822*地区別掛け率!H822%,-入力!$C$10),IF(入力!$C$11=3,ROUND(全国標準卸価格!H822*地区別掛け率!H822%,-入力!$C$10),""))),全国標準卸価格!H822))</f>
        <v/>
      </c>
      <c r="I822" s="230">
        <f>'6桁'!I822</f>
        <v>0</v>
      </c>
      <c r="J822" s="103" t="str">
        <f>IF(全国標準卸価格!J822="","",IF(ISNUMBER(全国標準卸価格!J822),IF(入力!$C$11=1,ROUNDDOWN(全国標準卸価格!J822*地区別掛け率!J822%,-入力!$C$10),IF(入力!$C$11=2,ROUNDUP(全国標準卸価格!J822*地区別掛け率!J822%,-入力!$C$10),IF(入力!$C$11=3,ROUND(全国標準卸価格!J822*地区別掛け率!J822%,-入力!$C$10),""))),全国標準卸価格!J822))</f>
        <v/>
      </c>
      <c r="K822" s="230">
        <f>'6桁'!K822</f>
        <v>0</v>
      </c>
      <c r="L822" s="103" t="str">
        <f>IF(全国標準卸価格!L822="","",IF(ISNUMBER(全国標準卸価格!L822),IF(入力!$C$11=1,ROUNDDOWN(全国標準卸価格!L822*地区別掛け率!L822%,-入力!$C$10),IF(入力!$C$11=2,ROUNDUP(全国標準卸価格!L822*地区別掛け率!L822%,-入力!$C$10),IF(入力!$C$11=3,ROUND(全国標準卸価格!L822*地区別掛け率!L822%,-入力!$C$10),""))),全国標準卸価格!L822))</f>
        <v/>
      </c>
      <c r="M822" s="230">
        <f>'6桁'!M822</f>
        <v>0</v>
      </c>
      <c r="N822" s="10">
        <f>IF(全国標準卸価格!N822="","",IF(ISNUMBER(全国標準卸価格!N822),IF(入力!$C$11=1,ROUNDDOWN(全国標準卸価格!N822*地区別掛け率!N822%,-入力!$C$10),IF(入力!$C$11=2,ROUNDUP(全国標準卸価格!N822*地区別掛け率!N822%,-入力!$C$10),IF(入力!$C$11=3,ROUND(全国標準卸価格!N822*地区別掛け率!N822%,-入力!$C$10),""))),全国標準卸価格!N822))</f>
        <v>19900</v>
      </c>
      <c r="O822" s="230" t="str">
        <f>'6桁'!O822</f>
        <v>※○
SP 183W</v>
      </c>
      <c r="P822" s="267"/>
      <c r="X822" s="4"/>
    </row>
    <row r="823" spans="2:27" ht="30.75" customHeight="1">
      <c r="B823" s="545" t="s">
        <v>1137</v>
      </c>
      <c r="C823" s="545"/>
      <c r="D823" s="545"/>
      <c r="E823" s="545"/>
      <c r="F823" s="545"/>
      <c r="G823" s="545"/>
      <c r="H823" s="545"/>
      <c r="I823" s="545"/>
      <c r="J823" s="545"/>
      <c r="K823" s="545"/>
      <c r="L823" s="545"/>
      <c r="M823" s="545"/>
      <c r="N823" s="545"/>
      <c r="O823" s="545"/>
      <c r="P823" s="546"/>
      <c r="Q823" s="546"/>
      <c r="R823" s="546"/>
      <c r="S823" s="546"/>
      <c r="T823" s="546"/>
      <c r="U823" s="546"/>
    </row>
    <row r="825" spans="2:27" ht="14.25" customHeight="1" thickBot="1"/>
    <row r="826" spans="2:27" ht="25.5" customHeight="1" thickTop="1" thickBot="1">
      <c r="B826" s="518" t="s">
        <v>532</v>
      </c>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c r="Z826" s="519"/>
      <c r="AA826" s="520"/>
    </row>
    <row r="827" spans="2:27" ht="14.1" customHeight="1" thickTop="1">
      <c r="B827" s="24"/>
      <c r="C827" s="24"/>
      <c r="D827" s="24"/>
      <c r="E827" s="24"/>
      <c r="F827" s="82"/>
      <c r="G827" s="24"/>
      <c r="H827" s="82"/>
      <c r="I827" s="24"/>
      <c r="J827" s="82"/>
      <c r="K827" s="24"/>
      <c r="L827" s="82"/>
      <c r="M827" s="24"/>
      <c r="N827" s="82"/>
      <c r="O827" s="24"/>
      <c r="P827" s="82"/>
      <c r="Q827" s="24"/>
      <c r="R827" s="82"/>
      <c r="S827" s="24"/>
      <c r="T827" s="82"/>
      <c r="U827" s="24"/>
      <c r="V827" s="82"/>
      <c r="W827" s="24"/>
      <c r="X827" s="82"/>
      <c r="Y827" s="24"/>
    </row>
    <row r="828" spans="2:27" s="239" customFormat="1" ht="20.100000000000001" customHeight="1" thickBot="1">
      <c r="B828" s="238" t="s">
        <v>736</v>
      </c>
      <c r="F828" s="240"/>
      <c r="H828" s="240"/>
      <c r="J828" s="240"/>
      <c r="L828" s="240"/>
      <c r="N828" s="240"/>
      <c r="P828" s="240"/>
      <c r="R828" s="240"/>
      <c r="T828" s="240"/>
      <c r="V828" s="240"/>
      <c r="X828" s="240"/>
    </row>
    <row r="829" spans="2:27" ht="20.100000000000001" customHeight="1" thickBot="1">
      <c r="B829" s="531" t="s">
        <v>536</v>
      </c>
      <c r="C829" s="532"/>
      <c r="D829" s="532"/>
      <c r="E829" s="532"/>
      <c r="F829" s="532"/>
      <c r="G829" s="532"/>
      <c r="H829" s="532"/>
      <c r="I829" s="532"/>
      <c r="J829" s="532"/>
      <c r="K829" s="532"/>
      <c r="L829" s="532"/>
      <c r="M829" s="532"/>
      <c r="N829" s="532"/>
      <c r="O829" s="532"/>
      <c r="P829" s="532"/>
      <c r="Q829" s="532"/>
      <c r="R829" s="532"/>
      <c r="S829" s="532"/>
      <c r="T829" s="532"/>
      <c r="U829" s="532"/>
      <c r="V829" s="533"/>
      <c r="X829" s="4"/>
    </row>
    <row r="830" spans="2:27" ht="15" customHeight="1" thickBot="1">
      <c r="B830" s="709" t="s">
        <v>42</v>
      </c>
      <c r="C830" s="710" t="s">
        <v>0</v>
      </c>
      <c r="D830" s="710" t="s">
        <v>524</v>
      </c>
      <c r="E830" s="710"/>
      <c r="F830" s="710"/>
      <c r="G830" s="710"/>
      <c r="H830" s="710" t="s">
        <v>491</v>
      </c>
      <c r="I830" s="710"/>
      <c r="J830" s="710"/>
      <c r="K830" s="710"/>
      <c r="L830" s="710"/>
      <c r="M830" s="710"/>
      <c r="N830" s="710"/>
      <c r="O830" s="710"/>
      <c r="P830" s="710" t="s">
        <v>43</v>
      </c>
      <c r="Q830" s="710"/>
      <c r="R830" s="710"/>
      <c r="S830" s="710"/>
      <c r="T830" s="710"/>
      <c r="U830" s="710"/>
      <c r="V830" s="710"/>
      <c r="X830" s="4"/>
    </row>
    <row r="831" spans="2:27" ht="15" customHeight="1" thickBot="1">
      <c r="B831" s="709"/>
      <c r="C831" s="710"/>
      <c r="D831" s="710"/>
      <c r="E831" s="710"/>
      <c r="F831" s="710"/>
      <c r="G831" s="710"/>
      <c r="H831" s="710"/>
      <c r="I831" s="710"/>
      <c r="J831" s="710"/>
      <c r="K831" s="710"/>
      <c r="L831" s="710"/>
      <c r="M831" s="710"/>
      <c r="N831" s="710"/>
      <c r="O831" s="710"/>
      <c r="P831" s="710"/>
      <c r="Q831" s="710"/>
      <c r="R831" s="710"/>
      <c r="S831" s="710"/>
      <c r="T831" s="710"/>
      <c r="U831" s="710"/>
      <c r="V831" s="710"/>
      <c r="X831" s="4"/>
    </row>
    <row r="832" spans="2:27" ht="24" customHeight="1">
      <c r="B832" s="731">
        <v>21</v>
      </c>
      <c r="C832" s="339">
        <v>30</v>
      </c>
      <c r="D832" s="734" t="s">
        <v>2125</v>
      </c>
      <c r="E832" s="735"/>
      <c r="F832" s="735"/>
      <c r="G832" s="736"/>
      <c r="H832" s="737" t="s">
        <v>1031</v>
      </c>
      <c r="I832" s="738"/>
      <c r="J832" s="738"/>
      <c r="K832" s="739"/>
      <c r="L832" s="740">
        <f>IF(全国標準卸価格!L832="","",IF(ISNUMBER(全国標準卸価格!L832),IF(入力!$C$11=1,ROUNDDOWN(全国標準卸価格!L832*地区別掛け率!L832%,-入力!$C$10),IF(入力!$C$11=2,ROUNDUP(全国標準卸価格!L832*地区別掛け率!L832%,-入力!$C$10),IF(入力!$C$11=3,ROUND(全国標準卸価格!L832*地区別掛け率!L832%,-入力!$C$10),""))),全国標準卸価格!L832))</f>
        <v>101500</v>
      </c>
      <c r="M832" s="741" t="str">
        <f>IF(全国標準卸価格!M832="","",IF(ISNUMBER(全国標準卸価格!M832),IF(入力!$C$11=1,ROUNDDOWN(全国標準卸価格!M832*地区別掛け率!M832%,-入力!$C$10),IF(入力!$C$11=2,ROUNDUP(全国標準卸価格!M832*地区別掛け率!M832%,-入力!$C$10),IF(入力!$C$11=3,ROUND(全国標準卸価格!M832*地区別掛け率!M832%,-入力!$C$10),""))),全国標準卸価格!M832))</f>
        <v/>
      </c>
      <c r="N832" s="741" t="str">
        <f>IF(全国標準卸価格!N832="","",IF(ISNUMBER(全国標準卸価格!N832),IF(入力!$C$11=1,ROUNDDOWN(全国標準卸価格!N832*地区別掛け率!N832%,-入力!$C$10),IF(入力!$C$11=2,ROUNDUP(全国標準卸価格!N832*地区別掛け率!N832%,-入力!$C$10),IF(入力!$C$11=3,ROUND(全国標準卸価格!N832*地区別掛け率!N832%,-入力!$C$10),""))),全国標準卸価格!N832))</f>
        <v/>
      </c>
      <c r="O832" s="742" t="str">
        <f>IF(全国標準卸価格!O832="","",IF(ISNUMBER(全国標準卸価格!O832),IF(入力!$C$11=1,ROUNDDOWN(全国標準卸価格!O832*地区別掛け率!O832%,-入力!$C$10),IF(入力!$C$11=2,ROUNDUP(全国標準卸価格!O832*地区別掛け率!O832%,-入力!$C$10),IF(入力!$C$11=3,ROUND(全国標準卸価格!O832*地区別掛け率!O832%,-入力!$C$10),""))),全国標準卸価格!O832))</f>
        <v/>
      </c>
      <c r="P832" s="737" t="s">
        <v>1035</v>
      </c>
      <c r="Q832" s="738"/>
      <c r="R832" s="738"/>
      <c r="S832" s="738"/>
      <c r="T832" s="738"/>
      <c r="U832" s="738"/>
      <c r="V832" s="739"/>
      <c r="W832" s="265"/>
      <c r="X832" s="4"/>
    </row>
    <row r="833" spans="2:24" ht="24" customHeight="1">
      <c r="B833" s="732"/>
      <c r="C833" s="89">
        <v>35</v>
      </c>
      <c r="D833" s="743" t="s">
        <v>1585</v>
      </c>
      <c r="E833" s="744"/>
      <c r="F833" s="744"/>
      <c r="G833" s="745"/>
      <c r="H833" s="746" t="s">
        <v>1043</v>
      </c>
      <c r="I833" s="747"/>
      <c r="J833" s="747"/>
      <c r="K833" s="748"/>
      <c r="L833" s="749">
        <f>IF(全国標準卸価格!L833="","",IF(ISNUMBER(全国標準卸価格!L833),IF(入力!$C$11=1,ROUNDDOWN(全国標準卸価格!L833*地区別掛け率!L833%,-入力!$C$10),IF(入力!$C$11=2,ROUNDUP(全国標準卸価格!L833*地区別掛け率!L833%,-入力!$C$10),IF(入力!$C$11=3,ROUND(全国標準卸価格!L833*地区別掛け率!L833%,-入力!$C$10),""))),全国標準卸価格!L833))</f>
        <v>92500</v>
      </c>
      <c r="M833" s="750" t="str">
        <f>IF(全国標準卸価格!M833="","",IF(ISNUMBER(全国標準卸価格!M833),IF(入力!$C$11=1,ROUNDDOWN(全国標準卸価格!M833*地区別掛け率!M833%,-入力!$C$10),IF(入力!$C$11=2,ROUNDUP(全国標準卸価格!M833*地区別掛け率!M833%,-入力!$C$10),IF(入力!$C$11=3,ROUND(全国標準卸価格!M833*地区別掛け率!M833%,-入力!$C$10),""))),全国標準卸価格!M833))</f>
        <v/>
      </c>
      <c r="N833" s="750" t="str">
        <f>IF(全国標準卸価格!N833="","",IF(ISNUMBER(全国標準卸価格!N833),IF(入力!$C$11=1,ROUNDDOWN(全国標準卸価格!N833*地区別掛け率!N833%,-入力!$C$10),IF(入力!$C$11=2,ROUNDUP(全国標準卸価格!N833*地区別掛け率!N833%,-入力!$C$10),IF(入力!$C$11=3,ROUND(全国標準卸価格!N833*地区別掛け率!N833%,-入力!$C$10),""))),全国標準卸価格!N833))</f>
        <v/>
      </c>
      <c r="O833" s="751" t="str">
        <f>IF(全国標準卸価格!O833="","",IF(ISNUMBER(全国標準卸価格!O833),IF(入力!$C$11=1,ROUNDDOWN(全国標準卸価格!O833*地区別掛け率!O833%,-入力!$C$10),IF(入力!$C$11=2,ROUNDUP(全国標準卸価格!O833*地区別掛け率!O833%,-入力!$C$10),IF(入力!$C$11=3,ROUND(全国標準卸価格!O833*地区別掛け率!O833%,-入力!$C$10),""))),全国標準卸価格!O833))</f>
        <v/>
      </c>
      <c r="P833" s="746" t="s">
        <v>1036</v>
      </c>
      <c r="Q833" s="747"/>
      <c r="R833" s="747"/>
      <c r="S833" s="747"/>
      <c r="T833" s="747"/>
      <c r="U833" s="747"/>
      <c r="V833" s="748"/>
      <c r="W833" s="265"/>
      <c r="X833" s="4"/>
    </row>
    <row r="834" spans="2:24" ht="24" customHeight="1">
      <c r="B834" s="732"/>
      <c r="C834" s="752">
        <v>40</v>
      </c>
      <c r="D834" s="713" t="s">
        <v>1584</v>
      </c>
      <c r="E834" s="714"/>
      <c r="F834" s="714"/>
      <c r="G834" s="715"/>
      <c r="H834" s="716" t="s">
        <v>1043</v>
      </c>
      <c r="I834" s="717"/>
      <c r="J834" s="717"/>
      <c r="K834" s="718"/>
      <c r="L834" s="719">
        <f>IF(全国標準卸価格!L834="","",IF(ISNUMBER(全国標準卸価格!L834),IF(入力!$C$11=1,ROUNDDOWN(全国標準卸価格!L834*地区別掛け率!L834%,-入力!$C$10),IF(入力!$C$11=2,ROUNDUP(全国標準卸価格!L834*地区別掛け率!L834%,-入力!$C$10),IF(入力!$C$11=3,ROUND(全国標準卸価格!L834*地区別掛け率!L834%,-入力!$C$10),""))),全国標準卸価格!L834))</f>
        <v>95200</v>
      </c>
      <c r="M834" s="720" t="str">
        <f>IF(全国標準卸価格!M834="","",IF(ISNUMBER(全国標準卸価格!M834),IF(入力!$C$11=1,ROUNDDOWN(全国標準卸価格!M834*地区別掛け率!M834%,-入力!$C$10),IF(入力!$C$11=2,ROUNDUP(全国標準卸価格!M834*地区別掛け率!M834%,-入力!$C$10),IF(入力!$C$11=3,ROUND(全国標準卸価格!M834*地区別掛け率!M834%,-入力!$C$10),""))),全国標準卸価格!M834))</f>
        <v/>
      </c>
      <c r="N834" s="720" t="str">
        <f>IF(全国標準卸価格!N834="","",IF(ISNUMBER(全国標準卸価格!N834),IF(入力!$C$11=1,ROUNDDOWN(全国標準卸価格!N834*地区別掛け率!N834%,-入力!$C$10),IF(入力!$C$11=2,ROUNDUP(全国標準卸価格!N834*地区別掛け率!N834%,-入力!$C$10),IF(入力!$C$11=3,ROUND(全国標準卸価格!N834*地区別掛け率!N834%,-入力!$C$10),""))),全国標準卸価格!N834))</f>
        <v/>
      </c>
      <c r="O834" s="721" t="str">
        <f>IF(全国標準卸価格!O834="","",IF(ISNUMBER(全国標準卸価格!O834),IF(入力!$C$11=1,ROUNDDOWN(全国標準卸価格!O834*地区別掛け率!O834%,-入力!$C$10),IF(入力!$C$11=2,ROUNDUP(全国標準卸価格!O834*地区別掛け率!O834%,-入力!$C$10),IF(入力!$C$11=3,ROUND(全国標準卸価格!O834*地区別掛け率!O834%,-入力!$C$10),""))),全国標準卸価格!O834))</f>
        <v/>
      </c>
      <c r="P834" s="716" t="s">
        <v>1036</v>
      </c>
      <c r="Q834" s="717"/>
      <c r="R834" s="717"/>
      <c r="S834" s="717"/>
      <c r="T834" s="717"/>
      <c r="U834" s="717"/>
      <c r="V834" s="718"/>
      <c r="W834" s="265"/>
      <c r="X834" s="4"/>
    </row>
    <row r="835" spans="2:24" ht="24" customHeight="1" thickBot="1">
      <c r="B835" s="733"/>
      <c r="C835" s="753"/>
      <c r="D835" s="722" t="s">
        <v>1228</v>
      </c>
      <c r="E835" s="723"/>
      <c r="F835" s="723"/>
      <c r="G835" s="724"/>
      <c r="H835" s="725" t="s">
        <v>1031</v>
      </c>
      <c r="I835" s="726"/>
      <c r="J835" s="726"/>
      <c r="K835" s="727"/>
      <c r="L835" s="728">
        <f>IF(全国標準卸価格!L835="","",IF(ISNUMBER(全国標準卸価格!L835),IF(入力!$C$11=1,ROUNDDOWN(全国標準卸価格!L835*地区別掛け率!L835%,-入力!$C$10),IF(入力!$C$11=2,ROUNDUP(全国標準卸価格!L835*地区別掛け率!L835%,-入力!$C$10),IF(入力!$C$11=3,ROUND(全国標準卸価格!L835*地区別掛け率!L835%,-入力!$C$10),""))),全国標準卸価格!L835))</f>
        <v>95200</v>
      </c>
      <c r="M835" s="729" t="str">
        <f>IF(全国標準卸価格!M835="","",IF(ISNUMBER(全国標準卸価格!M835),IF(入力!$C$11=1,ROUNDDOWN(全国標準卸価格!M835*地区別掛け率!M835%,-入力!$C$10),IF(入力!$C$11=2,ROUNDUP(全国標準卸価格!M835*地区別掛け率!M835%,-入力!$C$10),IF(入力!$C$11=3,ROUND(全国標準卸価格!M835*地区別掛け率!M835%,-入力!$C$10),""))),全国標準卸価格!M835))</f>
        <v/>
      </c>
      <c r="N835" s="729" t="str">
        <f>IF(全国標準卸価格!N835="","",IF(ISNUMBER(全国標準卸価格!N835),IF(入力!$C$11=1,ROUNDDOWN(全国標準卸価格!N835*地区別掛け率!N835%,-入力!$C$10),IF(入力!$C$11=2,ROUNDUP(全国標準卸価格!N835*地区別掛け率!N835%,-入力!$C$10),IF(入力!$C$11=3,ROUND(全国標準卸価格!N835*地区別掛け率!N835%,-入力!$C$10),""))),全国標準卸価格!N835))</f>
        <v/>
      </c>
      <c r="O835" s="730" t="str">
        <f>IF(全国標準卸価格!O835="","",IF(ISNUMBER(全国標準卸価格!O835),IF(入力!$C$11=1,ROUNDDOWN(全国標準卸価格!O835*地区別掛け率!O835%,-入力!$C$10),IF(入力!$C$11=2,ROUNDUP(全国標準卸価格!O835*地区別掛け率!O835%,-入力!$C$10),IF(入力!$C$11=3,ROUND(全国標準卸価格!O835*地区別掛け率!O835%,-入力!$C$10),""))),全国標準卸価格!O835))</f>
        <v/>
      </c>
      <c r="P835" s="725" t="s">
        <v>274</v>
      </c>
      <c r="Q835" s="726"/>
      <c r="R835" s="726"/>
      <c r="S835" s="726"/>
      <c r="T835" s="726"/>
      <c r="U835" s="726"/>
      <c r="V835" s="727"/>
      <c r="W835" s="265"/>
      <c r="X835" s="4"/>
    </row>
    <row r="836" spans="2:24" ht="24" customHeight="1">
      <c r="B836" s="731">
        <v>20</v>
      </c>
      <c r="C836" s="772">
        <v>30</v>
      </c>
      <c r="D836" s="713" t="s">
        <v>862</v>
      </c>
      <c r="E836" s="714"/>
      <c r="F836" s="714"/>
      <c r="G836" s="715"/>
      <c r="H836" s="716" t="s">
        <v>180</v>
      </c>
      <c r="I836" s="717"/>
      <c r="J836" s="717"/>
      <c r="K836" s="718"/>
      <c r="L836" s="719">
        <f>IF(全国標準卸価格!L836="","",IF(ISNUMBER(全国標準卸価格!L836),IF(入力!$C$11=1,ROUNDDOWN(全国標準卸価格!L836*地区別掛け率!L836%,-入力!$C$10),IF(入力!$C$11=2,ROUNDUP(全国標準卸価格!L836*地区別掛け率!L836%,-入力!$C$10),IF(入力!$C$11=3,ROUND(全国標準卸価格!L836*地区別掛け率!L836%,-入力!$C$10),""))),全国標準卸価格!L836))</f>
        <v>102900</v>
      </c>
      <c r="M836" s="720" t="str">
        <f>IF(全国標準卸価格!M836="","",IF(ISNUMBER(全国標準卸価格!M836),IF(入力!$C$11=1,ROUNDDOWN(全国標準卸価格!M836*地区別掛け率!M836%,-入力!$C$10),IF(入力!$C$11=2,ROUNDUP(全国標準卸価格!M836*地区別掛け率!M836%,-入力!$C$10),IF(入力!$C$11=3,ROUND(全国標準卸価格!M836*地区別掛け率!M836%,-入力!$C$10),""))),全国標準卸価格!M836))</f>
        <v/>
      </c>
      <c r="N836" s="720" t="str">
        <f>IF(全国標準卸価格!N836="","",IF(ISNUMBER(全国標準卸価格!N836),IF(入力!$C$11=1,ROUNDDOWN(全国標準卸価格!N836*地区別掛け率!N836%,-入力!$C$10),IF(入力!$C$11=2,ROUNDUP(全国標準卸価格!N836*地区別掛け率!N836%,-入力!$C$10),IF(入力!$C$11=3,ROUND(全国標準卸価格!N836*地区別掛け率!N836%,-入力!$C$10),""))),全国標準卸価格!N836))</f>
        <v/>
      </c>
      <c r="O836" s="721" t="str">
        <f>IF(全国標準卸価格!O836="","",IF(ISNUMBER(全国標準卸価格!O836),IF(入力!$C$11=1,ROUNDDOWN(全国標準卸価格!O836*地区別掛け率!O836%,-入力!$C$10),IF(入力!$C$11=2,ROUNDUP(全国標準卸価格!O836*地区別掛け率!O836%,-入力!$C$10),IF(入力!$C$11=3,ROUND(全国標準卸価格!O836*地区別掛け率!O836%,-入力!$C$10),""))),全国標準卸価格!O836))</f>
        <v/>
      </c>
      <c r="P836" s="716" t="s">
        <v>275</v>
      </c>
      <c r="Q836" s="717"/>
      <c r="R836" s="717"/>
      <c r="S836" s="717"/>
      <c r="T836" s="717"/>
      <c r="U836" s="717"/>
      <c r="V836" s="718"/>
      <c r="W836" s="265"/>
      <c r="X836" s="4"/>
    </row>
    <row r="837" spans="2:24" ht="24" customHeight="1">
      <c r="B837" s="732"/>
      <c r="C837" s="752"/>
      <c r="D837" s="754" t="s">
        <v>1251</v>
      </c>
      <c r="E837" s="755"/>
      <c r="F837" s="755"/>
      <c r="G837" s="756"/>
      <c r="H837" s="757" t="s">
        <v>1138</v>
      </c>
      <c r="I837" s="758"/>
      <c r="J837" s="758"/>
      <c r="K837" s="759"/>
      <c r="L837" s="760">
        <f>IF(全国標準卸価格!L837="","",IF(ISNUMBER(全国標準卸価格!L837),IF(入力!$C$11=1,ROUNDDOWN(全国標準卸価格!L837*地区別掛け率!L837%,-入力!$C$10),IF(入力!$C$11=2,ROUNDUP(全国標準卸価格!L837*地区別掛け率!L837%,-入力!$C$10),IF(入力!$C$11=3,ROUND(全国標準卸価格!L837*地区別掛け率!L837%,-入力!$C$10),""))),全国標準卸価格!L837))</f>
        <v>89300</v>
      </c>
      <c r="M837" s="761" t="str">
        <f>IF(全国標準卸価格!M837="","",IF(ISNUMBER(全国標準卸価格!M837),IF(入力!$C$11=1,ROUNDDOWN(全国標準卸価格!M837*地区別掛け率!M837%,-入力!$C$10),IF(入力!$C$11=2,ROUNDUP(全国標準卸価格!M837*地区別掛け率!M837%,-入力!$C$10),IF(入力!$C$11=3,ROUND(全国標準卸価格!M837*地区別掛け率!M837%,-入力!$C$10),""))),全国標準卸価格!M837))</f>
        <v/>
      </c>
      <c r="N837" s="761" t="str">
        <f>IF(全国標準卸価格!N837="","",IF(ISNUMBER(全国標準卸価格!N837),IF(入力!$C$11=1,ROUNDDOWN(全国標準卸価格!N837*地区別掛け率!N837%,-入力!$C$10),IF(入力!$C$11=2,ROUNDUP(全国標準卸価格!N837*地区別掛け率!N837%,-入力!$C$10),IF(入力!$C$11=3,ROUND(全国標準卸価格!N837*地区別掛け率!N837%,-入力!$C$10),""))),全国標準卸価格!N837))</f>
        <v/>
      </c>
      <c r="O837" s="762" t="str">
        <f>IF(全国標準卸価格!O837="","",IF(ISNUMBER(全国標準卸価格!O837),IF(入力!$C$11=1,ROUNDDOWN(全国標準卸価格!O837*地区別掛け率!O837%,-入力!$C$10),IF(入力!$C$11=2,ROUNDUP(全国標準卸価格!O837*地区別掛け率!O837%,-入力!$C$10),IF(入力!$C$11=3,ROUND(全国標準卸価格!O837*地区別掛け率!O837%,-入力!$C$10),""))),全国標準卸価格!O837))</f>
        <v/>
      </c>
      <c r="P837" s="757" t="s">
        <v>276</v>
      </c>
      <c r="Q837" s="758"/>
      <c r="R837" s="758"/>
      <c r="S837" s="758"/>
      <c r="T837" s="758"/>
      <c r="U837" s="758"/>
      <c r="V837" s="759"/>
      <c r="W837" s="265"/>
      <c r="X837" s="4"/>
    </row>
    <row r="838" spans="2:24" ht="24" customHeight="1">
      <c r="B838" s="732"/>
      <c r="C838" s="752"/>
      <c r="D838" s="754" t="s">
        <v>1249</v>
      </c>
      <c r="E838" s="755"/>
      <c r="F838" s="755"/>
      <c r="G838" s="756"/>
      <c r="H838" s="757" t="s">
        <v>1139</v>
      </c>
      <c r="I838" s="758"/>
      <c r="J838" s="758"/>
      <c r="K838" s="759"/>
      <c r="L838" s="760">
        <f>IF(全国標準卸価格!L838="","",IF(ISNUMBER(全国標準卸価格!L838),IF(入力!$C$11=1,ROUNDDOWN(全国標準卸価格!L838*地区別掛け率!L838%,-入力!$C$10),IF(入力!$C$11=2,ROUNDUP(全国標準卸価格!L838*地区別掛け率!L838%,-入力!$C$10),IF(入力!$C$11=3,ROUND(全国標準卸価格!L838*地区別掛け率!L838%,-入力!$C$10),""))),全国標準卸価格!L838))</f>
        <v>88700</v>
      </c>
      <c r="M838" s="761" t="str">
        <f>IF(全国標準卸価格!M838="","",IF(ISNUMBER(全国標準卸価格!M838),IF(入力!$C$11=1,ROUNDDOWN(全国標準卸価格!M838*地区別掛け率!M838%,-入力!$C$10),IF(入力!$C$11=2,ROUNDUP(全国標準卸価格!M838*地区別掛け率!M838%,-入力!$C$10),IF(入力!$C$11=3,ROUND(全国標準卸価格!M838*地区別掛け率!M838%,-入力!$C$10),""))),全国標準卸価格!M838))</f>
        <v/>
      </c>
      <c r="N838" s="761" t="str">
        <f>IF(全国標準卸価格!N838="","",IF(ISNUMBER(全国標準卸価格!N838),IF(入力!$C$11=1,ROUNDDOWN(全国標準卸価格!N838*地区別掛け率!N838%,-入力!$C$10),IF(入力!$C$11=2,ROUNDUP(全国標準卸価格!N838*地区別掛け率!N838%,-入力!$C$10),IF(入力!$C$11=3,ROUND(全国標準卸価格!N838*地区別掛け率!N838%,-入力!$C$10),""))),全国標準卸価格!N838))</f>
        <v/>
      </c>
      <c r="O838" s="762" t="str">
        <f>IF(全国標準卸価格!O838="","",IF(ISNUMBER(全国標準卸価格!O838),IF(入力!$C$11=1,ROUNDDOWN(全国標準卸価格!O838*地区別掛け率!O838%,-入力!$C$10),IF(入力!$C$11=2,ROUNDUP(全国標準卸価格!O838*地区別掛け率!O838%,-入力!$C$10),IF(入力!$C$11=3,ROUND(全国標準卸価格!O838*地区別掛け率!O838%,-入力!$C$10),""))),全国標準卸価格!O838))</f>
        <v/>
      </c>
      <c r="P838" s="757" t="s">
        <v>1037</v>
      </c>
      <c r="Q838" s="758"/>
      <c r="R838" s="758"/>
      <c r="S838" s="758"/>
      <c r="T838" s="758"/>
      <c r="U838" s="758"/>
      <c r="V838" s="759"/>
      <c r="W838" s="265"/>
      <c r="X838" s="4"/>
    </row>
    <row r="839" spans="2:24" ht="24" customHeight="1">
      <c r="B839" s="732"/>
      <c r="C839" s="752"/>
      <c r="D839" s="763" t="s">
        <v>1205</v>
      </c>
      <c r="E839" s="764"/>
      <c r="F839" s="764"/>
      <c r="G839" s="765"/>
      <c r="H839" s="766" t="s">
        <v>1139</v>
      </c>
      <c r="I839" s="767"/>
      <c r="J839" s="767"/>
      <c r="K839" s="768"/>
      <c r="L839" s="769">
        <f>IF(全国標準卸価格!L839="","",IF(ISNUMBER(全国標準卸価格!L839),IF(入力!$C$11=1,ROUNDDOWN(全国標準卸価格!L839*地区別掛け率!L839%,-入力!$C$10),IF(入力!$C$11=2,ROUNDUP(全国標準卸価格!L839*地区別掛け率!L839%,-入力!$C$10),IF(入力!$C$11=3,ROUND(全国標準卸価格!L839*地区別掛け率!L839%,-入力!$C$10),""))),全国標準卸価格!L839))</f>
        <v>96700</v>
      </c>
      <c r="M839" s="770" t="str">
        <f>IF(全国標準卸価格!M839="","",IF(ISNUMBER(全国標準卸価格!M839),IF(入力!$C$11=1,ROUNDDOWN(全国標準卸価格!M839*地区別掛け率!M839%,-入力!$C$10),IF(入力!$C$11=2,ROUNDUP(全国標準卸価格!M839*地区別掛け率!M839%,-入力!$C$10),IF(入力!$C$11=3,ROUND(全国標準卸価格!M839*地区別掛け率!M839%,-入力!$C$10),""))),全国標準卸価格!M839))</f>
        <v/>
      </c>
      <c r="N839" s="770" t="str">
        <f>IF(全国標準卸価格!N839="","",IF(ISNUMBER(全国標準卸価格!N839),IF(入力!$C$11=1,ROUNDDOWN(全国標準卸価格!N839*地区別掛け率!N839%,-入力!$C$10),IF(入力!$C$11=2,ROUNDUP(全国標準卸価格!N839*地区別掛け率!N839%,-入力!$C$10),IF(入力!$C$11=3,ROUND(全国標準卸価格!N839*地区別掛け率!N839%,-入力!$C$10),""))),全国標準卸価格!N839))</f>
        <v/>
      </c>
      <c r="O839" s="771" t="str">
        <f>IF(全国標準卸価格!O839="","",IF(ISNUMBER(全国標準卸価格!O839),IF(入力!$C$11=1,ROUNDDOWN(全国標準卸価格!O839*地区別掛け率!O839%,-入力!$C$10),IF(入力!$C$11=2,ROUNDUP(全国標準卸価格!O839*地区別掛け率!O839%,-入力!$C$10),IF(入力!$C$11=3,ROUND(全国標準卸価格!O839*地区別掛け率!O839%,-入力!$C$10),""))),全国標準卸価格!O839))</f>
        <v/>
      </c>
      <c r="P839" s="766" t="s">
        <v>1038</v>
      </c>
      <c r="Q839" s="767"/>
      <c r="R839" s="767"/>
      <c r="S839" s="767"/>
      <c r="T839" s="767"/>
      <c r="U839" s="767"/>
      <c r="V839" s="768"/>
      <c r="W839" s="265"/>
      <c r="X839" s="4"/>
    </row>
    <row r="840" spans="2:24" ht="24" customHeight="1">
      <c r="B840" s="732"/>
      <c r="C840" s="773">
        <v>35</v>
      </c>
      <c r="D840" s="713" t="s">
        <v>863</v>
      </c>
      <c r="E840" s="714"/>
      <c r="F840" s="714"/>
      <c r="G840" s="715"/>
      <c r="H840" s="716" t="s">
        <v>180</v>
      </c>
      <c r="I840" s="717"/>
      <c r="J840" s="717"/>
      <c r="K840" s="718"/>
      <c r="L840" s="719">
        <f>IF(全国標準卸価格!L840="","",IF(ISNUMBER(全国標準卸価格!L840),IF(入力!$C$11=1,ROUNDDOWN(全国標準卸価格!L840*地区別掛け率!L840%,-入力!$C$10),IF(入力!$C$11=2,ROUNDUP(全国標準卸価格!L840*地区別掛け率!L840%,-入力!$C$10),IF(入力!$C$11=3,ROUND(全国標準卸価格!L840*地区別掛け率!L840%,-入力!$C$10),""))),全国標準卸価格!L840))</f>
        <v>91300</v>
      </c>
      <c r="M840" s="720" t="str">
        <f>IF(全国標準卸価格!M840="","",IF(ISNUMBER(全国標準卸価格!M840),IF(入力!$C$11=1,ROUNDDOWN(全国標準卸価格!M840*地区別掛け率!M840%,-入力!$C$10),IF(入力!$C$11=2,ROUNDUP(全国標準卸価格!M840*地区別掛け率!M840%,-入力!$C$10),IF(入力!$C$11=3,ROUND(全国標準卸価格!M840*地区別掛け率!M840%,-入力!$C$10),""))),全国標準卸価格!M840))</f>
        <v/>
      </c>
      <c r="N840" s="720" t="str">
        <f>IF(全国標準卸価格!N840="","",IF(ISNUMBER(全国標準卸価格!N840),IF(入力!$C$11=1,ROUNDDOWN(全国標準卸価格!N840*地区別掛け率!N840%,-入力!$C$10),IF(入力!$C$11=2,ROUNDUP(全国標準卸価格!N840*地区別掛け率!N840%,-入力!$C$10),IF(入力!$C$11=3,ROUND(全国標準卸価格!N840*地区別掛け率!N840%,-入力!$C$10),""))),全国標準卸価格!N840))</f>
        <v/>
      </c>
      <c r="O840" s="721" t="str">
        <f>IF(全国標準卸価格!O840="","",IF(ISNUMBER(全国標準卸価格!O840),IF(入力!$C$11=1,ROUNDDOWN(全国標準卸価格!O840*地区別掛け率!O840%,-入力!$C$10),IF(入力!$C$11=2,ROUNDUP(全国標準卸価格!O840*地区別掛け率!O840%,-入力!$C$10),IF(入力!$C$11=3,ROUND(全国標準卸価格!O840*地区別掛け率!O840%,-入力!$C$10),""))),全国標準卸価格!O840))</f>
        <v/>
      </c>
      <c r="P840" s="716" t="s">
        <v>275</v>
      </c>
      <c r="Q840" s="717"/>
      <c r="R840" s="717"/>
      <c r="S840" s="717"/>
      <c r="T840" s="717"/>
      <c r="U840" s="717"/>
      <c r="V840" s="718"/>
      <c r="W840" s="265"/>
      <c r="X840" s="4"/>
    </row>
    <row r="841" spans="2:24" ht="24" customHeight="1">
      <c r="B841" s="732"/>
      <c r="C841" s="752"/>
      <c r="D841" s="754" t="s">
        <v>1232</v>
      </c>
      <c r="E841" s="755"/>
      <c r="F841" s="755"/>
      <c r="G841" s="756"/>
      <c r="H841" s="757" t="s">
        <v>1139</v>
      </c>
      <c r="I841" s="758"/>
      <c r="J841" s="758"/>
      <c r="K841" s="759"/>
      <c r="L841" s="760">
        <f>IF(全国標準卸価格!L841="","",IF(ISNUMBER(全国標準卸価格!L841),IF(入力!$C$11=1,ROUNDDOWN(全国標準卸価格!L841*地区別掛け率!L841%,-入力!$C$10),IF(入力!$C$11=2,ROUNDUP(全国標準卸価格!L841*地区別掛け率!L841%,-入力!$C$10),IF(入力!$C$11=3,ROUND(全国標準卸価格!L841*地区別掛け率!L841%,-入力!$C$10),""))),全国標準卸価格!L841))</f>
        <v>78500</v>
      </c>
      <c r="M841" s="761" t="str">
        <f>IF(全国標準卸価格!M841="","",IF(ISNUMBER(全国標準卸価格!M841),IF(入力!$C$11=1,ROUNDDOWN(全国標準卸価格!M841*地区別掛け率!M841%,-入力!$C$10),IF(入力!$C$11=2,ROUNDUP(全国標準卸価格!M841*地区別掛け率!M841%,-入力!$C$10),IF(入力!$C$11=3,ROUND(全国標準卸価格!M841*地区別掛け率!M841%,-入力!$C$10),""))),全国標準卸価格!M841))</f>
        <v/>
      </c>
      <c r="N841" s="761" t="str">
        <f>IF(全国標準卸価格!N841="","",IF(ISNUMBER(全国標準卸価格!N841),IF(入力!$C$11=1,ROUNDDOWN(全国標準卸価格!N841*地区別掛け率!N841%,-入力!$C$10),IF(入力!$C$11=2,ROUNDUP(全国標準卸価格!N841*地区別掛け率!N841%,-入力!$C$10),IF(入力!$C$11=3,ROUND(全国標準卸価格!N841*地区別掛け率!N841%,-入力!$C$10),""))),全国標準卸価格!N841))</f>
        <v/>
      </c>
      <c r="O841" s="762" t="str">
        <f>IF(全国標準卸価格!O841="","",IF(ISNUMBER(全国標準卸価格!O841),IF(入力!$C$11=1,ROUNDDOWN(全国標準卸価格!O841*地区別掛け率!O841%,-入力!$C$10),IF(入力!$C$11=2,ROUNDUP(全国標準卸価格!O841*地区別掛け率!O841%,-入力!$C$10),IF(入力!$C$11=3,ROUND(全国標準卸価格!O841*地区別掛け率!O841%,-入力!$C$10),""))),全国標準卸価格!O841))</f>
        <v/>
      </c>
      <c r="P841" s="757" t="s">
        <v>1039</v>
      </c>
      <c r="Q841" s="758"/>
      <c r="R841" s="758"/>
      <c r="S841" s="758"/>
      <c r="T841" s="758"/>
      <c r="U841" s="758"/>
      <c r="V841" s="759"/>
      <c r="W841" s="265"/>
      <c r="X841" s="4"/>
    </row>
    <row r="842" spans="2:24" ht="24" customHeight="1">
      <c r="B842" s="732"/>
      <c r="C842" s="752"/>
      <c r="D842" s="754" t="s">
        <v>1550</v>
      </c>
      <c r="E842" s="755"/>
      <c r="F842" s="755"/>
      <c r="G842" s="756"/>
      <c r="H842" s="757" t="s">
        <v>1138</v>
      </c>
      <c r="I842" s="758"/>
      <c r="J842" s="758"/>
      <c r="K842" s="759"/>
      <c r="L842" s="760">
        <f>IF(全国標準卸価格!L842="","",IF(ISNUMBER(全国標準卸価格!L842),IF(入力!$C$11=1,ROUNDDOWN(全国標準卸価格!L842*地区別掛け率!L842%,-入力!$C$10),IF(入力!$C$11=2,ROUNDUP(全国標準卸価格!L842*地区別掛け率!L842%,-入力!$C$10),IF(入力!$C$11=3,ROUND(全国標準卸価格!L842*地区別掛け率!L842%,-入力!$C$10),""))),全国標準卸価格!L842))</f>
        <v>83500</v>
      </c>
      <c r="M842" s="761" t="str">
        <f>IF(全国標準卸価格!M842="","",IF(ISNUMBER(全国標準卸価格!M842),IF(入力!$C$11=1,ROUNDDOWN(全国標準卸価格!M842*地区別掛け率!M842%,-入力!$C$10),IF(入力!$C$11=2,ROUNDUP(全国標準卸価格!M842*地区別掛け率!M842%,-入力!$C$10),IF(入力!$C$11=3,ROUND(全国標準卸価格!M842*地区別掛け率!M842%,-入力!$C$10),""))),全国標準卸価格!M842))</f>
        <v/>
      </c>
      <c r="N842" s="761" t="str">
        <f>IF(全国標準卸価格!N842="","",IF(ISNUMBER(全国標準卸価格!N842),IF(入力!$C$11=1,ROUNDDOWN(全国標準卸価格!N842*地区別掛け率!N842%,-入力!$C$10),IF(入力!$C$11=2,ROUNDUP(全国標準卸価格!N842*地区別掛け率!N842%,-入力!$C$10),IF(入力!$C$11=3,ROUND(全国標準卸価格!N842*地区別掛け率!N842%,-入力!$C$10),""))),全国標準卸価格!N842))</f>
        <v/>
      </c>
      <c r="O842" s="762" t="str">
        <f>IF(全国標準卸価格!O842="","",IF(ISNUMBER(全国標準卸価格!O842),IF(入力!$C$11=1,ROUNDDOWN(全国標準卸価格!O842*地区別掛け率!O842%,-入力!$C$10),IF(入力!$C$11=2,ROUNDUP(全国標準卸価格!O842*地区別掛け率!O842%,-入力!$C$10),IF(入力!$C$11=3,ROUND(全国標準卸価格!O842*地区別掛け率!O842%,-入力!$C$10),""))),全国標準卸価格!O842))</f>
        <v/>
      </c>
      <c r="P842" s="757" t="s">
        <v>265</v>
      </c>
      <c r="Q842" s="758"/>
      <c r="R842" s="758"/>
      <c r="S842" s="758"/>
      <c r="T842" s="758"/>
      <c r="U842" s="758"/>
      <c r="V842" s="759"/>
      <c r="W842" s="265"/>
      <c r="X842" s="4"/>
    </row>
    <row r="843" spans="2:24" ht="24" customHeight="1">
      <c r="B843" s="732"/>
      <c r="C843" s="752"/>
      <c r="D843" s="754" t="s">
        <v>1465</v>
      </c>
      <c r="E843" s="755"/>
      <c r="F843" s="755"/>
      <c r="G843" s="756"/>
      <c r="H843" s="757" t="s">
        <v>1034</v>
      </c>
      <c r="I843" s="758"/>
      <c r="J843" s="758"/>
      <c r="K843" s="759"/>
      <c r="L843" s="760">
        <f>IF(全国標準卸価格!L843="","",IF(ISNUMBER(全国標準卸価格!L843),IF(入力!$C$11=1,ROUNDDOWN(全国標準卸価格!L843*地区別掛け率!L843%,-入力!$C$10),IF(入力!$C$11=2,ROUNDUP(全国標準卸価格!L843*地区別掛け率!L843%,-入力!$C$10),IF(入力!$C$11=3,ROUND(全国標準卸価格!L843*地区別掛け率!L843%,-入力!$C$10),""))),全国標準卸価格!L843))</f>
        <v>85000</v>
      </c>
      <c r="M843" s="761" t="str">
        <f>IF(全国標準卸価格!M843="","",IF(ISNUMBER(全国標準卸価格!M843),IF(入力!$C$11=1,ROUNDDOWN(全国標準卸価格!M843*地区別掛け率!M843%,-入力!$C$10),IF(入力!$C$11=2,ROUNDUP(全国標準卸価格!M843*地区別掛け率!M843%,-入力!$C$10),IF(入力!$C$11=3,ROUND(全国標準卸価格!M843*地区別掛け率!M843%,-入力!$C$10),""))),全国標準卸価格!M843))</f>
        <v/>
      </c>
      <c r="N843" s="761" t="str">
        <f>IF(全国標準卸価格!N843="","",IF(ISNUMBER(全国標準卸価格!N843),IF(入力!$C$11=1,ROUNDDOWN(全国標準卸価格!N843*地区別掛け率!N843%,-入力!$C$10),IF(入力!$C$11=2,ROUNDUP(全国標準卸価格!N843*地区別掛け率!N843%,-入力!$C$10),IF(入力!$C$11=3,ROUND(全国標準卸価格!N843*地区別掛け率!N843%,-入力!$C$10),""))),全国標準卸価格!N843))</f>
        <v/>
      </c>
      <c r="O843" s="762" t="str">
        <f>IF(全国標準卸価格!O843="","",IF(ISNUMBER(全国標準卸価格!O843),IF(入力!$C$11=1,ROUNDDOWN(全国標準卸価格!O843*地区別掛け率!O843%,-入力!$C$10),IF(入力!$C$11=2,ROUNDUP(全国標準卸価格!O843*地区別掛け率!O843%,-入力!$C$10),IF(入力!$C$11=3,ROUND(全国標準卸価格!O843*地区別掛け率!O843%,-入力!$C$10),""))),全国標準卸価格!O843))</f>
        <v/>
      </c>
      <c r="P843" s="757" t="s">
        <v>2131</v>
      </c>
      <c r="Q843" s="758"/>
      <c r="R843" s="758"/>
      <c r="S843" s="758"/>
      <c r="T843" s="758"/>
      <c r="U843" s="758"/>
      <c r="V843" s="759"/>
      <c r="W843" s="265"/>
      <c r="X843" s="4"/>
    </row>
    <row r="844" spans="2:24" ht="24" customHeight="1">
      <c r="B844" s="732"/>
      <c r="C844" s="752"/>
      <c r="D844" s="754" t="s">
        <v>1248</v>
      </c>
      <c r="E844" s="755"/>
      <c r="F844" s="755"/>
      <c r="G844" s="756"/>
      <c r="H844" s="757" t="s">
        <v>1030</v>
      </c>
      <c r="I844" s="758"/>
      <c r="J844" s="758"/>
      <c r="K844" s="759"/>
      <c r="L844" s="760">
        <f>IF(全国標準卸価格!L844="","",IF(ISNUMBER(全国標準卸価格!L844),IF(入力!$C$11=1,ROUNDDOWN(全国標準卸価格!L844*地区別掛け率!L844%,-入力!$C$10),IF(入力!$C$11=2,ROUNDUP(全国標準卸価格!L844*地区別掛け率!L844%,-入力!$C$10),IF(入力!$C$11=3,ROUND(全国標準卸価格!L844*地区別掛け率!L844%,-入力!$C$10),""))),全国標準卸価格!L844))</f>
        <v>85000</v>
      </c>
      <c r="M844" s="761" t="str">
        <f>IF(全国標準卸価格!M844="","",IF(ISNUMBER(全国標準卸価格!M844),IF(入力!$C$11=1,ROUNDDOWN(全国標準卸価格!M844*地区別掛け率!M844%,-入力!$C$10),IF(入力!$C$11=2,ROUNDUP(全国標準卸価格!M844*地区別掛け率!M844%,-入力!$C$10),IF(入力!$C$11=3,ROUND(全国標準卸価格!M844*地区別掛け率!M844%,-入力!$C$10),""))),全国標準卸価格!M844))</f>
        <v/>
      </c>
      <c r="N844" s="761" t="str">
        <f>IF(全国標準卸価格!N844="","",IF(ISNUMBER(全国標準卸価格!N844),IF(入力!$C$11=1,ROUNDDOWN(全国標準卸価格!N844*地区別掛け率!N844%,-入力!$C$10),IF(入力!$C$11=2,ROUNDUP(全国標準卸価格!N844*地区別掛け率!N844%,-入力!$C$10),IF(入力!$C$11=3,ROUND(全国標準卸価格!N844*地区別掛け率!N844%,-入力!$C$10),""))),全国標準卸価格!N844))</f>
        <v/>
      </c>
      <c r="O844" s="762" t="str">
        <f>IF(全国標準卸価格!O844="","",IF(ISNUMBER(全国標準卸価格!O844),IF(入力!$C$11=1,ROUNDDOWN(全国標準卸価格!O844*地区別掛け率!O844%,-入力!$C$10),IF(入力!$C$11=2,ROUNDUP(全国標準卸価格!O844*地区別掛け率!O844%,-入力!$C$10),IF(入力!$C$11=3,ROUND(全国標準卸価格!O844*地区別掛け率!O844%,-入力!$C$10),""))),全国標準卸価格!O844))</f>
        <v/>
      </c>
      <c r="P844" s="757" t="s">
        <v>577</v>
      </c>
      <c r="Q844" s="758"/>
      <c r="R844" s="758"/>
      <c r="S844" s="758"/>
      <c r="T844" s="758"/>
      <c r="U844" s="758"/>
      <c r="V844" s="759"/>
      <c r="W844" s="265"/>
      <c r="X844" s="4"/>
    </row>
    <row r="845" spans="2:24" ht="24" customHeight="1">
      <c r="B845" s="732"/>
      <c r="C845" s="752"/>
      <c r="D845" s="754" t="s">
        <v>1239</v>
      </c>
      <c r="E845" s="755"/>
      <c r="F845" s="755"/>
      <c r="G845" s="756"/>
      <c r="H845" s="757" t="s">
        <v>1140</v>
      </c>
      <c r="I845" s="758"/>
      <c r="J845" s="758"/>
      <c r="K845" s="759"/>
      <c r="L845" s="760">
        <f>IF(全国標準卸価格!L845="","",IF(ISNUMBER(全国標準卸価格!L845),IF(入力!$C$11=1,ROUNDDOWN(全国標準卸価格!L845*地区別掛け率!L845%,-入力!$C$10),IF(入力!$C$11=2,ROUNDUP(全国標準卸価格!L845*地区別掛け率!L845%,-入力!$C$10),IF(入力!$C$11=3,ROUND(全国標準卸価格!L845*地区別掛け率!L845%,-入力!$C$10),""))),全国標準卸価格!L845))</f>
        <v>84100</v>
      </c>
      <c r="M845" s="761" t="str">
        <f>IF(全国標準卸価格!M845="","",IF(ISNUMBER(全国標準卸価格!M845),IF(入力!$C$11=1,ROUNDDOWN(全国標準卸価格!M845*地区別掛け率!M845%,-入力!$C$10),IF(入力!$C$11=2,ROUNDUP(全国標準卸価格!M845*地区別掛け率!M845%,-入力!$C$10),IF(入力!$C$11=3,ROUND(全国標準卸価格!M845*地区別掛け率!M845%,-入力!$C$10),""))),全国標準卸価格!M845))</f>
        <v/>
      </c>
      <c r="N845" s="761" t="str">
        <f>IF(全国標準卸価格!N845="","",IF(ISNUMBER(全国標準卸価格!N845),IF(入力!$C$11=1,ROUNDDOWN(全国標準卸価格!N845*地区別掛け率!N845%,-入力!$C$10),IF(入力!$C$11=2,ROUNDUP(全国標準卸価格!N845*地区別掛け率!N845%,-入力!$C$10),IF(入力!$C$11=3,ROUND(全国標準卸価格!N845*地区別掛け率!N845%,-入力!$C$10),""))),全国標準卸価格!N845))</f>
        <v/>
      </c>
      <c r="O845" s="762" t="str">
        <f>IF(全国標準卸価格!O845="","",IF(ISNUMBER(全国標準卸価格!O845),IF(入力!$C$11=1,ROUNDDOWN(全国標準卸価格!O845*地区別掛け率!O845%,-入力!$C$10),IF(入力!$C$11=2,ROUNDUP(全国標準卸価格!O845*地区別掛け率!O845%,-入力!$C$10),IF(入力!$C$11=3,ROUND(全国標準卸価格!O845*地区別掛け率!O845%,-入力!$C$10),""))),全国標準卸価格!O845))</f>
        <v/>
      </c>
      <c r="P845" s="757" t="s">
        <v>266</v>
      </c>
      <c r="Q845" s="758"/>
      <c r="R845" s="758"/>
      <c r="S845" s="758"/>
      <c r="T845" s="758"/>
      <c r="U845" s="758"/>
      <c r="V845" s="759"/>
      <c r="W845" s="265"/>
      <c r="X845" s="4"/>
    </row>
    <row r="846" spans="2:24" ht="24" customHeight="1">
      <c r="B846" s="732"/>
      <c r="C846" s="774"/>
      <c r="D846" s="763" t="s">
        <v>864</v>
      </c>
      <c r="E846" s="764"/>
      <c r="F846" s="764"/>
      <c r="G846" s="765"/>
      <c r="H846" s="766" t="s">
        <v>180</v>
      </c>
      <c r="I846" s="767"/>
      <c r="J846" s="767"/>
      <c r="K846" s="768"/>
      <c r="L846" s="769">
        <f>IF(全国標準卸価格!L846="","",IF(ISNUMBER(全国標準卸価格!L846),IF(入力!$C$11=1,ROUNDDOWN(全国標準卸価格!L846*地区別掛け率!L846%,-入力!$C$10),IF(入力!$C$11=2,ROUNDUP(全国標準卸価格!L846*地区別掛け率!L846%,-入力!$C$10),IF(入力!$C$11=3,ROUND(全国標準卸価格!L846*地区別掛け率!L846%,-入力!$C$10),""))),全国標準卸価格!L846))</f>
        <v>109100</v>
      </c>
      <c r="M846" s="770" t="str">
        <f>IF(全国標準卸価格!M846="","",IF(ISNUMBER(全国標準卸価格!M846),IF(入力!$C$11=1,ROUNDDOWN(全国標準卸価格!M846*地区別掛け率!M846%,-入力!$C$10),IF(入力!$C$11=2,ROUNDUP(全国標準卸価格!M846*地区別掛け率!M846%,-入力!$C$10),IF(入力!$C$11=3,ROUND(全国標準卸価格!M846*地区別掛け率!M846%,-入力!$C$10),""))),全国標準卸価格!M846))</f>
        <v/>
      </c>
      <c r="N846" s="770" t="str">
        <f>IF(全国標準卸価格!N846="","",IF(ISNUMBER(全国標準卸価格!N846),IF(入力!$C$11=1,ROUNDDOWN(全国標準卸価格!N846*地区別掛け率!N846%,-入力!$C$10),IF(入力!$C$11=2,ROUNDUP(全国標準卸価格!N846*地区別掛け率!N846%,-入力!$C$10),IF(入力!$C$11=3,ROUND(全国標準卸価格!N846*地区別掛け率!N846%,-入力!$C$10),""))),全国標準卸価格!N846))</f>
        <v/>
      </c>
      <c r="O846" s="771" t="str">
        <f>IF(全国標準卸価格!O846="","",IF(ISNUMBER(全国標準卸価格!O846),IF(入力!$C$11=1,ROUNDDOWN(全国標準卸価格!O846*地区別掛け率!O846%,-入力!$C$10),IF(入力!$C$11=2,ROUNDUP(全国標準卸価格!O846*地区別掛け率!O846%,-入力!$C$10),IF(入力!$C$11=3,ROUND(全国標準卸価格!O846*地区別掛け率!O846%,-入力!$C$10),""))),全国標準卸価格!O846))</f>
        <v/>
      </c>
      <c r="P846" s="766" t="s">
        <v>277</v>
      </c>
      <c r="Q846" s="767"/>
      <c r="R846" s="767"/>
      <c r="S846" s="767"/>
      <c r="T846" s="767"/>
      <c r="U846" s="767"/>
      <c r="V846" s="768"/>
      <c r="W846" s="265"/>
      <c r="X846" s="4"/>
    </row>
    <row r="847" spans="2:24" ht="24" customHeight="1">
      <c r="B847" s="732"/>
      <c r="C847" s="773">
        <v>40</v>
      </c>
      <c r="D847" s="713" t="s">
        <v>1192</v>
      </c>
      <c r="E847" s="714"/>
      <c r="F847" s="714"/>
      <c r="G847" s="715"/>
      <c r="H847" s="716" t="s">
        <v>1140</v>
      </c>
      <c r="I847" s="717"/>
      <c r="J847" s="717"/>
      <c r="K847" s="718"/>
      <c r="L847" s="719">
        <f>IF(全国標準卸価格!L847="","",IF(ISNUMBER(全国標準卸価格!L847),IF(入力!$C$11=1,ROUNDDOWN(全国標準卸価格!L847*地区別掛け率!L847%,-入力!$C$10),IF(入力!$C$11=2,ROUNDUP(全国標準卸価格!L847*地区別掛け率!L847%,-入力!$C$10),IF(入力!$C$11=3,ROUND(全国標準卸価格!L847*地区別掛け率!L847%,-入力!$C$10),""))),全国標準卸価格!L847))</f>
        <v>70100</v>
      </c>
      <c r="M847" s="720" t="str">
        <f>IF(全国標準卸価格!M847="","",IF(ISNUMBER(全国標準卸価格!M847),IF(入力!$C$11=1,ROUNDDOWN(全国標準卸価格!M847*地区別掛け率!M847%,-入力!$C$10),IF(入力!$C$11=2,ROUNDUP(全国標準卸価格!M847*地区別掛け率!M847%,-入力!$C$10),IF(入力!$C$11=3,ROUND(全国標準卸価格!M847*地区別掛け率!M847%,-入力!$C$10),""))),全国標準卸価格!M847))</f>
        <v/>
      </c>
      <c r="N847" s="720" t="str">
        <f>IF(全国標準卸価格!N847="","",IF(ISNUMBER(全国標準卸価格!N847),IF(入力!$C$11=1,ROUNDDOWN(全国標準卸価格!N847*地区別掛け率!N847%,-入力!$C$10),IF(入力!$C$11=2,ROUNDUP(全国標準卸価格!N847*地区別掛け率!N847%,-入力!$C$10),IF(入力!$C$11=3,ROUND(全国標準卸価格!N847*地区別掛け率!N847%,-入力!$C$10),""))),全国標準卸価格!N847))</f>
        <v/>
      </c>
      <c r="O847" s="721" t="str">
        <f>IF(全国標準卸価格!O847="","",IF(ISNUMBER(全国標準卸価格!O847),IF(入力!$C$11=1,ROUNDDOWN(全国標準卸価格!O847*地区別掛け率!O847%,-入力!$C$10),IF(入力!$C$11=2,ROUNDUP(全国標準卸価格!O847*地区別掛け率!O847%,-入力!$C$10),IF(入力!$C$11=3,ROUND(全国標準卸価格!O847*地区別掛け率!O847%,-入力!$C$10),""))),全国標準卸価格!O847))</f>
        <v/>
      </c>
      <c r="P847" s="716" t="s">
        <v>266</v>
      </c>
      <c r="Q847" s="717"/>
      <c r="R847" s="717"/>
      <c r="S847" s="717"/>
      <c r="T847" s="717"/>
      <c r="U847" s="717"/>
      <c r="V847" s="718"/>
      <c r="W847" s="265"/>
      <c r="X847" s="4"/>
    </row>
    <row r="848" spans="2:24" ht="24" customHeight="1">
      <c r="B848" s="732"/>
      <c r="C848" s="752"/>
      <c r="D848" s="754" t="s">
        <v>1441</v>
      </c>
      <c r="E848" s="755"/>
      <c r="F848" s="755"/>
      <c r="G848" s="756"/>
      <c r="H848" s="757" t="s">
        <v>1032</v>
      </c>
      <c r="I848" s="758"/>
      <c r="J848" s="758"/>
      <c r="K848" s="759"/>
      <c r="L848" s="760">
        <f>IF(全国標準卸価格!L848="","",IF(ISNUMBER(全国標準卸価格!L848),IF(入力!$C$11=1,ROUNDDOWN(全国標準卸価格!L848*地区別掛け率!L848%,-入力!$C$10),IF(入力!$C$11=2,ROUNDUP(全国標準卸価格!L848*地区別掛け率!L848%,-入力!$C$10),IF(入力!$C$11=3,ROUND(全国標準卸価格!L848*地区別掛け率!L848%,-入力!$C$10),""))),全国標準卸価格!L848))</f>
        <v>70600</v>
      </c>
      <c r="M848" s="761" t="str">
        <f>IF(全国標準卸価格!M848="","",IF(ISNUMBER(全国標準卸価格!M848),IF(入力!$C$11=1,ROUNDDOWN(全国標準卸価格!M848*地区別掛け率!M848%,-入力!$C$10),IF(入力!$C$11=2,ROUNDUP(全国標準卸価格!M848*地区別掛け率!M848%,-入力!$C$10),IF(入力!$C$11=3,ROUND(全国標準卸価格!M848*地区別掛け率!M848%,-入力!$C$10),""))),全国標準卸価格!M848))</f>
        <v/>
      </c>
      <c r="N848" s="761" t="str">
        <f>IF(全国標準卸価格!N848="","",IF(ISNUMBER(全国標準卸価格!N848),IF(入力!$C$11=1,ROUNDDOWN(全国標準卸価格!N848*地区別掛け率!N848%,-入力!$C$10),IF(入力!$C$11=2,ROUNDUP(全国標準卸価格!N848*地区別掛け率!N848%,-入力!$C$10),IF(入力!$C$11=3,ROUND(全国標準卸価格!N848*地区別掛け率!N848%,-入力!$C$10),""))),全国標準卸価格!N848))</f>
        <v/>
      </c>
      <c r="O848" s="762" t="str">
        <f>IF(全国標準卸価格!O848="","",IF(ISNUMBER(全国標準卸価格!O848),IF(入力!$C$11=1,ROUNDDOWN(全国標準卸価格!O848*地区別掛け率!O848%,-入力!$C$10),IF(入力!$C$11=2,ROUNDUP(全国標準卸価格!O848*地区別掛け率!O848%,-入力!$C$10),IF(入力!$C$11=3,ROUND(全国標準卸価格!O848*地区別掛け率!O848%,-入力!$C$10),""))),全国標準卸価格!O848))</f>
        <v/>
      </c>
      <c r="P848" s="757" t="s">
        <v>278</v>
      </c>
      <c r="Q848" s="758"/>
      <c r="R848" s="758"/>
      <c r="S848" s="758"/>
      <c r="T848" s="758"/>
      <c r="U848" s="758"/>
      <c r="V848" s="759"/>
      <c r="W848" s="265"/>
      <c r="X848" s="4"/>
    </row>
    <row r="849" spans="2:24" ht="24" customHeight="1">
      <c r="B849" s="732"/>
      <c r="C849" s="752"/>
      <c r="D849" s="754" t="s">
        <v>865</v>
      </c>
      <c r="E849" s="755"/>
      <c r="F849" s="755"/>
      <c r="G849" s="756"/>
      <c r="H849" s="757" t="s">
        <v>180</v>
      </c>
      <c r="I849" s="758"/>
      <c r="J849" s="758"/>
      <c r="K849" s="759"/>
      <c r="L849" s="760">
        <f>IF(全国標準卸価格!L849="","",IF(ISNUMBER(全国標準卸価格!L849),IF(入力!$C$11=1,ROUNDDOWN(全国標準卸価格!L849*地区別掛け率!L849%,-入力!$C$10),IF(入力!$C$11=2,ROUNDUP(全国標準卸価格!L849*地区別掛け率!L849%,-入力!$C$10),IF(入力!$C$11=3,ROUND(全国標準卸価格!L849*地区別掛け率!L849%,-入力!$C$10),""))),全国標準卸価格!L849))</f>
        <v>88300</v>
      </c>
      <c r="M849" s="761" t="str">
        <f>IF(全国標準卸価格!M849="","",IF(ISNUMBER(全国標準卸価格!M849),IF(入力!$C$11=1,ROUNDDOWN(全国標準卸価格!M849*地区別掛け率!M849%,-入力!$C$10),IF(入力!$C$11=2,ROUNDUP(全国標準卸価格!M849*地区別掛け率!M849%,-入力!$C$10),IF(入力!$C$11=3,ROUND(全国標準卸価格!M849*地区別掛け率!M849%,-入力!$C$10),""))),全国標準卸価格!M849))</f>
        <v/>
      </c>
      <c r="N849" s="761" t="str">
        <f>IF(全国標準卸価格!N849="","",IF(ISNUMBER(全国標準卸価格!N849),IF(入力!$C$11=1,ROUNDDOWN(全国標準卸価格!N849*地区別掛け率!N849%,-入力!$C$10),IF(入力!$C$11=2,ROUNDUP(全国標準卸価格!N849*地区別掛け率!N849%,-入力!$C$10),IF(入力!$C$11=3,ROUND(全国標準卸価格!N849*地区別掛け率!N849%,-入力!$C$10),""))),全国標準卸価格!N849))</f>
        <v/>
      </c>
      <c r="O849" s="762" t="str">
        <f>IF(全国標準卸価格!O849="","",IF(ISNUMBER(全国標準卸価格!O849),IF(入力!$C$11=1,ROUNDDOWN(全国標準卸価格!O849*地区別掛け率!O849%,-入力!$C$10),IF(入力!$C$11=2,ROUNDUP(全国標準卸価格!O849*地区別掛け率!O849%,-入力!$C$10),IF(入力!$C$11=3,ROUND(全国標準卸価格!O849*地区別掛け率!O849%,-入力!$C$10),""))),全国標準卸価格!O849))</f>
        <v/>
      </c>
      <c r="P849" s="757" t="s">
        <v>277</v>
      </c>
      <c r="Q849" s="758"/>
      <c r="R849" s="758"/>
      <c r="S849" s="758"/>
      <c r="T849" s="758"/>
      <c r="U849" s="758"/>
      <c r="V849" s="759"/>
      <c r="W849" s="265"/>
      <c r="X849" s="4"/>
    </row>
    <row r="850" spans="2:24" ht="24" customHeight="1">
      <c r="B850" s="732"/>
      <c r="C850" s="774"/>
      <c r="D850" s="763" t="s">
        <v>1586</v>
      </c>
      <c r="E850" s="764"/>
      <c r="F850" s="764"/>
      <c r="G850" s="765"/>
      <c r="H850" s="766" t="s">
        <v>1043</v>
      </c>
      <c r="I850" s="767"/>
      <c r="J850" s="767"/>
      <c r="K850" s="768"/>
      <c r="L850" s="769">
        <f>IF(全国標準卸価格!L850="","",IF(ISNUMBER(全国標準卸価格!L850),IF(入力!$C$11=1,ROUNDDOWN(全国標準卸価格!L850*地区別掛け率!L850%,-入力!$C$10),IF(入力!$C$11=2,ROUNDUP(全国標準卸価格!L850*地区別掛け率!L850%,-入力!$C$10),IF(入力!$C$11=3,ROUND(全国標準卸価格!L850*地区別掛け率!L850%,-入力!$C$10),""))),全国標準卸価格!L850))</f>
        <v>79400</v>
      </c>
      <c r="M850" s="770" t="str">
        <f>IF(全国標準卸価格!M850="","",IF(ISNUMBER(全国標準卸価格!M850),IF(入力!$C$11=1,ROUNDDOWN(全国標準卸価格!M850*地区別掛け率!M850%,-入力!$C$10),IF(入力!$C$11=2,ROUNDUP(全国標準卸価格!M850*地区別掛け率!M850%,-入力!$C$10),IF(入力!$C$11=3,ROUND(全国標準卸価格!M850*地区別掛け率!M850%,-入力!$C$10),""))),全国標準卸価格!M850))</f>
        <v/>
      </c>
      <c r="N850" s="770" t="str">
        <f>IF(全国標準卸価格!N850="","",IF(ISNUMBER(全国標準卸価格!N850),IF(入力!$C$11=1,ROUNDDOWN(全国標準卸価格!N850*地区別掛け率!N850%,-入力!$C$10),IF(入力!$C$11=2,ROUNDUP(全国標準卸価格!N850*地区別掛け率!N850%,-入力!$C$10),IF(入力!$C$11=3,ROUND(全国標準卸価格!N850*地区別掛け率!N850%,-入力!$C$10),""))),全国標準卸価格!N850))</f>
        <v/>
      </c>
      <c r="O850" s="771" t="str">
        <f>IF(全国標準卸価格!O850="","",IF(ISNUMBER(全国標準卸価格!O850),IF(入力!$C$11=1,ROUNDDOWN(全国標準卸価格!O850*地区別掛け率!O850%,-入力!$C$10),IF(入力!$C$11=2,ROUNDUP(全国標準卸価格!O850*地区別掛け率!O850%,-入力!$C$10),IF(入力!$C$11=3,ROUND(全国標準卸価格!O850*地区別掛け率!O850%,-入力!$C$10),""))),全国標準卸価格!O850))</f>
        <v/>
      </c>
      <c r="P850" s="766" t="s">
        <v>1036</v>
      </c>
      <c r="Q850" s="767"/>
      <c r="R850" s="767"/>
      <c r="S850" s="767"/>
      <c r="T850" s="767"/>
      <c r="U850" s="767"/>
      <c r="V850" s="768"/>
      <c r="W850" s="265"/>
      <c r="X850" s="4"/>
    </row>
    <row r="851" spans="2:24" ht="24" customHeight="1">
      <c r="B851" s="732"/>
      <c r="C851" s="773">
        <v>45</v>
      </c>
      <c r="D851" s="713" t="s">
        <v>1440</v>
      </c>
      <c r="E851" s="714"/>
      <c r="F851" s="714"/>
      <c r="G851" s="715"/>
      <c r="H851" s="716" t="s">
        <v>1032</v>
      </c>
      <c r="I851" s="717"/>
      <c r="J851" s="717"/>
      <c r="K851" s="718"/>
      <c r="L851" s="719">
        <f>IF(全国標準卸価格!L851="","",IF(ISNUMBER(全国標準卸価格!L851),IF(入力!$C$11=1,ROUNDDOWN(全国標準卸価格!L851*地区別掛け率!L851%,-入力!$C$10),IF(入力!$C$11=2,ROUNDUP(全国標準卸価格!L851*地区別掛け率!L851%,-入力!$C$10),IF(入力!$C$11=3,ROUND(全国標準卸価格!L851*地区別掛け率!L851%,-入力!$C$10),""))),全国標準卸価格!L851))</f>
        <v>55200</v>
      </c>
      <c r="M851" s="720" t="str">
        <f>IF(全国標準卸価格!M851="","",IF(ISNUMBER(全国標準卸価格!M851),IF(入力!$C$11=1,ROUNDDOWN(全国標準卸価格!M851*地区別掛け率!M851%,-入力!$C$10),IF(入力!$C$11=2,ROUNDUP(全国標準卸価格!M851*地区別掛け率!M851%,-入力!$C$10),IF(入力!$C$11=3,ROUND(全国標準卸価格!M851*地区別掛け率!M851%,-入力!$C$10),""))),全国標準卸価格!M851))</f>
        <v/>
      </c>
      <c r="N851" s="720" t="str">
        <f>IF(全国標準卸価格!N851="","",IF(ISNUMBER(全国標準卸価格!N851),IF(入力!$C$11=1,ROUNDDOWN(全国標準卸価格!N851*地区別掛け率!N851%,-入力!$C$10),IF(入力!$C$11=2,ROUNDUP(全国標準卸価格!N851*地区別掛け率!N851%,-入力!$C$10),IF(入力!$C$11=3,ROUND(全国標準卸価格!N851*地区別掛け率!N851%,-入力!$C$10),""))),全国標準卸価格!N851))</f>
        <v/>
      </c>
      <c r="O851" s="721" t="str">
        <f>IF(全国標準卸価格!O851="","",IF(ISNUMBER(全国標準卸価格!O851),IF(入力!$C$11=1,ROUNDDOWN(全国標準卸価格!O851*地区別掛け率!O851%,-入力!$C$10),IF(入力!$C$11=2,ROUNDUP(全国標準卸価格!O851*地区別掛け率!O851%,-入力!$C$10),IF(入力!$C$11=3,ROUND(全国標準卸価格!O851*地区別掛け率!O851%,-入力!$C$10),""))),全国標準卸価格!O851))</f>
        <v/>
      </c>
      <c r="P851" s="716" t="s">
        <v>278</v>
      </c>
      <c r="Q851" s="717"/>
      <c r="R851" s="717"/>
      <c r="S851" s="717"/>
      <c r="T851" s="717"/>
      <c r="U851" s="717"/>
      <c r="V851" s="718"/>
      <c r="W851" s="265"/>
      <c r="X851" s="4"/>
    </row>
    <row r="852" spans="2:24" ht="24" customHeight="1">
      <c r="B852" s="732"/>
      <c r="C852" s="752"/>
      <c r="D852" s="754" t="s">
        <v>1587</v>
      </c>
      <c r="E852" s="755"/>
      <c r="F852" s="755"/>
      <c r="G852" s="756"/>
      <c r="H852" s="757" t="s">
        <v>1043</v>
      </c>
      <c r="I852" s="758"/>
      <c r="J852" s="758"/>
      <c r="K852" s="759"/>
      <c r="L852" s="760">
        <f>IF(全国標準卸価格!L852="","",IF(ISNUMBER(全国標準卸価格!L852),IF(入力!$C$11=1,ROUNDDOWN(全国標準卸価格!L852*地区別掛け率!L852%,-入力!$C$10),IF(入力!$C$11=2,ROUNDUP(全国標準卸価格!L852*地区別掛け率!L852%,-入力!$C$10),IF(入力!$C$11=3,ROUND(全国標準卸価格!L852*地区別掛け率!L852%,-入力!$C$10),""))),全国標準卸価格!L852))</f>
        <v>65300</v>
      </c>
      <c r="M852" s="761" t="str">
        <f>IF(全国標準卸価格!M852="","",IF(ISNUMBER(全国標準卸価格!M852),IF(入力!$C$11=1,ROUNDDOWN(全国標準卸価格!M852*地区別掛け率!M852%,-入力!$C$10),IF(入力!$C$11=2,ROUNDUP(全国標準卸価格!M852*地区別掛け率!M852%,-入力!$C$10),IF(入力!$C$11=3,ROUND(全国標準卸価格!M852*地区別掛け率!M852%,-入力!$C$10),""))),全国標準卸価格!M852))</f>
        <v/>
      </c>
      <c r="N852" s="761" t="str">
        <f>IF(全国標準卸価格!N852="","",IF(ISNUMBER(全国標準卸価格!N852),IF(入力!$C$11=1,ROUNDDOWN(全国標準卸価格!N852*地区別掛け率!N852%,-入力!$C$10),IF(入力!$C$11=2,ROUNDUP(全国標準卸価格!N852*地区別掛け率!N852%,-入力!$C$10),IF(入力!$C$11=3,ROUND(全国標準卸価格!N852*地区別掛け率!N852%,-入力!$C$10),""))),全国標準卸価格!N852))</f>
        <v/>
      </c>
      <c r="O852" s="762" t="str">
        <f>IF(全国標準卸価格!O852="","",IF(ISNUMBER(全国標準卸価格!O852),IF(入力!$C$11=1,ROUNDDOWN(全国標準卸価格!O852*地区別掛け率!O852%,-入力!$C$10),IF(入力!$C$11=2,ROUNDUP(全国標準卸価格!O852*地区別掛け率!O852%,-入力!$C$10),IF(入力!$C$11=3,ROUND(全国標準卸価格!O852*地区別掛け率!O852%,-入力!$C$10),""))),全国標準卸価格!O852))</f>
        <v/>
      </c>
      <c r="P852" s="757" t="s">
        <v>1036</v>
      </c>
      <c r="Q852" s="758"/>
      <c r="R852" s="758"/>
      <c r="S852" s="758"/>
      <c r="T852" s="758"/>
      <c r="U852" s="758"/>
      <c r="V852" s="759"/>
      <c r="W852" s="265"/>
      <c r="X852" s="4"/>
    </row>
    <row r="853" spans="2:24" ht="24" customHeight="1">
      <c r="B853" s="732"/>
      <c r="C853" s="752"/>
      <c r="D853" s="754" t="s">
        <v>2126</v>
      </c>
      <c r="E853" s="755"/>
      <c r="F853" s="755"/>
      <c r="G853" s="756"/>
      <c r="H853" s="757" t="s">
        <v>151</v>
      </c>
      <c r="I853" s="758"/>
      <c r="J853" s="758"/>
      <c r="K853" s="759"/>
      <c r="L853" s="760">
        <f>IF(全国標準卸価格!L853="","",IF(ISNUMBER(全国標準卸価格!L853),IF(入力!$C$11=1,ROUNDDOWN(全国標準卸価格!L853*地区別掛け率!L853%,-入力!$C$10),IF(入力!$C$11=2,ROUNDUP(全国標準卸価格!L853*地区別掛け率!L853%,-入力!$C$10),IF(入力!$C$11=3,ROUND(全国標準卸価格!L853*地区別掛け率!L853%,-入力!$C$10),""))),全国標準卸価格!L853))</f>
        <v>65700</v>
      </c>
      <c r="M853" s="761" t="str">
        <f>IF(全国標準卸価格!M853="","",IF(ISNUMBER(全国標準卸価格!M853),IF(入力!$C$11=1,ROUNDDOWN(全国標準卸価格!M853*地区別掛け率!M853%,-入力!$C$10),IF(入力!$C$11=2,ROUNDUP(全国標準卸価格!M853*地区別掛け率!M853%,-入力!$C$10),IF(入力!$C$11=3,ROUND(全国標準卸価格!M853*地区別掛け率!M853%,-入力!$C$10),""))),全国標準卸価格!M853))</f>
        <v/>
      </c>
      <c r="N853" s="761" t="str">
        <f>IF(全国標準卸価格!N853="","",IF(ISNUMBER(全国標準卸価格!N853),IF(入力!$C$11=1,ROUNDDOWN(全国標準卸価格!N853*地区別掛け率!N853%,-入力!$C$10),IF(入力!$C$11=2,ROUNDUP(全国標準卸価格!N853*地区別掛け率!N853%,-入力!$C$10),IF(入力!$C$11=3,ROUND(全国標準卸価格!N853*地区別掛け率!N853%,-入力!$C$10),""))),全国標準卸価格!N853))</f>
        <v/>
      </c>
      <c r="O853" s="762" t="str">
        <f>IF(全国標準卸価格!O853="","",IF(ISNUMBER(全国標準卸価格!O853),IF(入力!$C$11=1,ROUNDDOWN(全国標準卸価格!O853*地区別掛け率!O853%,-入力!$C$10),IF(入力!$C$11=2,ROUNDUP(全国標準卸価格!O853*地区別掛け率!O853%,-入力!$C$10),IF(入力!$C$11=3,ROUND(全国標準卸価格!O853*地区別掛け率!O853%,-入力!$C$10),""))),全国標準卸価格!O853))</f>
        <v/>
      </c>
      <c r="P853" s="757" t="s">
        <v>533</v>
      </c>
      <c r="Q853" s="758"/>
      <c r="R853" s="758"/>
      <c r="S853" s="758"/>
      <c r="T853" s="758"/>
      <c r="U853" s="758"/>
      <c r="V853" s="759"/>
      <c r="W853" s="265"/>
      <c r="X853" s="4"/>
    </row>
    <row r="854" spans="2:24" ht="24" customHeight="1">
      <c r="B854" s="732"/>
      <c r="C854" s="774"/>
      <c r="D854" s="763" t="s">
        <v>1200</v>
      </c>
      <c r="E854" s="764"/>
      <c r="F854" s="764"/>
      <c r="G854" s="765"/>
      <c r="H854" s="766" t="s">
        <v>575</v>
      </c>
      <c r="I854" s="767"/>
      <c r="J854" s="767"/>
      <c r="K854" s="768"/>
      <c r="L854" s="769">
        <f>IF(全国標準卸価格!L854="","",IF(ISNUMBER(全国標準卸価格!L854),IF(入力!$C$11=1,ROUNDDOWN(全国標準卸価格!L854*地区別掛け率!L854%,-入力!$C$10),IF(入力!$C$11=2,ROUNDUP(全国標準卸価格!L854*地区別掛け率!L854%,-入力!$C$10),IF(入力!$C$11=3,ROUND(全国標準卸価格!L854*地区別掛け率!L854%,-入力!$C$10),""))),全国標準卸価格!L854))</f>
        <v>68800</v>
      </c>
      <c r="M854" s="770" t="str">
        <f>IF(全国標準卸価格!M854="","",IF(ISNUMBER(全国標準卸価格!M854),IF(入力!$C$11=1,ROUNDDOWN(全国標準卸価格!M854*地区別掛け率!M854%,-入力!$C$10),IF(入力!$C$11=2,ROUNDUP(全国標準卸価格!M854*地区別掛け率!M854%,-入力!$C$10),IF(入力!$C$11=3,ROUND(全国標準卸価格!M854*地区別掛け率!M854%,-入力!$C$10),""))),全国標準卸価格!M854))</f>
        <v/>
      </c>
      <c r="N854" s="770" t="str">
        <f>IF(全国標準卸価格!N854="","",IF(ISNUMBER(全国標準卸価格!N854),IF(入力!$C$11=1,ROUNDDOWN(全国標準卸価格!N854*地区別掛け率!N854%,-入力!$C$10),IF(入力!$C$11=2,ROUNDUP(全国標準卸価格!N854*地区別掛け率!N854%,-入力!$C$10),IF(入力!$C$11=3,ROUND(全国標準卸価格!N854*地区別掛け率!N854%,-入力!$C$10),""))),全国標準卸価格!N854))</f>
        <v/>
      </c>
      <c r="O854" s="771" t="str">
        <f>IF(全国標準卸価格!O854="","",IF(ISNUMBER(全国標準卸価格!O854),IF(入力!$C$11=1,ROUNDDOWN(全国標準卸価格!O854*地区別掛け率!O854%,-入力!$C$10),IF(入力!$C$11=2,ROUNDUP(全国標準卸価格!O854*地区別掛け率!O854%,-入力!$C$10),IF(入力!$C$11=3,ROUND(全国標準卸価格!O854*地区別掛け率!O854%,-入力!$C$10),""))),全国標準卸価格!O854))</f>
        <v/>
      </c>
      <c r="P854" s="766" t="s">
        <v>279</v>
      </c>
      <c r="Q854" s="767"/>
      <c r="R854" s="767"/>
      <c r="S854" s="767"/>
      <c r="T854" s="767"/>
      <c r="U854" s="767"/>
      <c r="V854" s="768"/>
      <c r="W854" s="265"/>
      <c r="X854" s="4"/>
    </row>
    <row r="855" spans="2:24" ht="24" customHeight="1">
      <c r="B855" s="732"/>
      <c r="C855" s="773">
        <v>50</v>
      </c>
      <c r="D855" s="713" t="s">
        <v>1182</v>
      </c>
      <c r="E855" s="714"/>
      <c r="F855" s="714"/>
      <c r="G855" s="715"/>
      <c r="H855" s="716" t="s">
        <v>2129</v>
      </c>
      <c r="I855" s="717"/>
      <c r="J855" s="717"/>
      <c r="K855" s="718"/>
      <c r="L855" s="719">
        <f>IF(全国標準卸価格!L855="","",IF(ISNUMBER(全国標準卸価格!L855),IF(入力!$E$11=1,ROUNDDOWN(全国標準卸価格!L855*地区別掛け率!L855%,-入力!$E$10),IF(入力!$E$11=2,ROUNDUP(全国標準卸価格!L855*地区別掛け率!L855%,-入力!$E$10),IF(入力!$E$11=3,ROUND(全国標準卸価格!L855*地区別掛け率!L855%,-入力!$E$10),""))),全国標準卸価格!L855))</f>
        <v>68700</v>
      </c>
      <c r="M855" s="720" t="str">
        <f>IF(全国標準卸価格!M855="","",IF(ISNUMBER(全国標準卸価格!M855),IF(入力!$E$11=1,ROUNDDOWN(全国標準卸価格!M855*地区別掛け率!M855%,-入力!$E$10),IF(入力!$E$11=2,ROUNDUP(全国標準卸価格!M855*地区別掛け率!M855%,-入力!$E$10),IF(入力!$E$11=3,ROUND(全国標準卸価格!M855*地区別掛け率!M855%,-入力!$E$10),""))),全国標準卸価格!M855))</f>
        <v/>
      </c>
      <c r="N855" s="720" t="str">
        <f>IF(全国標準卸価格!N855="","",IF(ISNUMBER(全国標準卸価格!N855),IF(入力!$E$11=1,ROUNDDOWN(全国標準卸価格!N855*地区別掛け率!N855%,-入力!$E$10),IF(入力!$E$11=2,ROUNDUP(全国標準卸価格!N855*地区別掛け率!N855%,-入力!$E$10),IF(入力!$E$11=3,ROUND(全国標準卸価格!N855*地区別掛け率!N855%,-入力!$E$10),""))),全国標準卸価格!N855))</f>
        <v/>
      </c>
      <c r="O855" s="721" t="str">
        <f>IF(全国標準卸価格!O855="","",IF(ISNUMBER(全国標準卸価格!O855),IF(入力!$E$11=1,ROUNDDOWN(全国標準卸価格!O855*地区別掛け率!O855%,-入力!$E$10),IF(入力!$E$11=2,ROUNDUP(全国標準卸価格!O855*地区別掛け率!O855%,-入力!$E$10),IF(入力!$E$11=3,ROUND(全国標準卸価格!O855*地区別掛け率!O855%,-入力!$E$10),""))),全国標準卸価格!O855))</f>
        <v/>
      </c>
      <c r="P855" s="716" t="s">
        <v>433</v>
      </c>
      <c r="Q855" s="717"/>
      <c r="R855" s="717"/>
      <c r="S855" s="717"/>
      <c r="T855" s="717"/>
      <c r="U855" s="717"/>
      <c r="V855" s="718"/>
      <c r="W855" s="265"/>
      <c r="X855" s="4"/>
    </row>
    <row r="856" spans="2:24" ht="24" customHeight="1" thickBot="1">
      <c r="B856" s="733"/>
      <c r="C856" s="753"/>
      <c r="D856" s="722" t="s">
        <v>1525</v>
      </c>
      <c r="E856" s="723"/>
      <c r="F856" s="723"/>
      <c r="G856" s="724"/>
      <c r="H856" s="725" t="s">
        <v>1032</v>
      </c>
      <c r="I856" s="726"/>
      <c r="J856" s="726"/>
      <c r="K856" s="727"/>
      <c r="L856" s="728">
        <f>IF(全国標準卸価格!L856="","",IF(ISNUMBER(全国標準卸価格!L856),IF(入力!$C$11=1,ROUNDDOWN(全国標準卸価格!L856*地区別掛け率!L856%,-入力!$C$10),IF(入力!$C$11=2,ROUNDUP(全国標準卸価格!L856*地区別掛け率!L856%,-入力!$C$10),IF(入力!$C$11=3,ROUND(全国標準卸価格!L856*地区別掛け率!L856%,-入力!$C$10),""))),全国標準卸価格!L856))</f>
        <v>68700</v>
      </c>
      <c r="M856" s="729" t="str">
        <f>IF(全国標準卸価格!M856="","",IF(ISNUMBER(全国標準卸価格!M856),IF(入力!$C$11=1,ROUNDDOWN(全国標準卸価格!M856*地区別掛け率!M856%,-入力!$C$10),IF(入力!$C$11=2,ROUNDUP(全国標準卸価格!M856*地区別掛け率!M856%,-入力!$C$10),IF(入力!$C$11=3,ROUND(全国標準卸価格!M856*地区別掛け率!M856%,-入力!$C$10),""))),全国標準卸価格!M856))</f>
        <v/>
      </c>
      <c r="N856" s="729" t="str">
        <f>IF(全国標準卸価格!N856="","",IF(ISNUMBER(全国標準卸価格!N856),IF(入力!$C$11=1,ROUNDDOWN(全国標準卸価格!N856*地区別掛け率!N856%,-入力!$C$10),IF(入力!$C$11=2,ROUNDUP(全国標準卸価格!N856*地区別掛け率!N856%,-入力!$C$10),IF(入力!$C$11=3,ROUND(全国標準卸価格!N856*地区別掛け率!N856%,-入力!$C$10),""))),全国標準卸価格!N856))</f>
        <v/>
      </c>
      <c r="O856" s="730" t="str">
        <f>IF(全国標準卸価格!O856="","",IF(ISNUMBER(全国標準卸価格!O856),IF(入力!$C$11=1,ROUNDDOWN(全国標準卸価格!O856*地区別掛け率!O856%,-入力!$C$10),IF(入力!$C$11=2,ROUNDUP(全国標準卸価格!O856*地区別掛け率!O856%,-入力!$C$10),IF(入力!$C$11=3,ROUND(全国標準卸価格!O856*地区別掛け率!O856%,-入力!$C$10),""))),全国標準卸価格!O856))</f>
        <v/>
      </c>
      <c r="P856" s="725" t="s">
        <v>433</v>
      </c>
      <c r="Q856" s="726"/>
      <c r="R856" s="726"/>
      <c r="S856" s="726"/>
      <c r="T856" s="726"/>
      <c r="U856" s="726"/>
      <c r="V856" s="727"/>
      <c r="W856" s="265"/>
      <c r="X856" s="4"/>
    </row>
    <row r="857" spans="2:24" ht="24" customHeight="1">
      <c r="B857" s="731">
        <v>19</v>
      </c>
      <c r="C857" s="772">
        <v>35</v>
      </c>
      <c r="D857" s="713" t="s">
        <v>1235</v>
      </c>
      <c r="E857" s="714"/>
      <c r="F857" s="714"/>
      <c r="G857" s="715"/>
      <c r="H857" s="716" t="s">
        <v>1033</v>
      </c>
      <c r="I857" s="717"/>
      <c r="J857" s="717"/>
      <c r="K857" s="718"/>
      <c r="L857" s="719">
        <f>IF(全国標準卸価格!L857="","",IF(ISNUMBER(全国標準卸価格!L857),IF(入力!$C$11=1,ROUNDDOWN(全国標準卸価格!L857*地区別掛け率!L857%,-入力!$C$10),IF(入力!$C$11=2,ROUNDUP(全国標準卸価格!L857*地区別掛け率!L857%,-入力!$C$10),IF(入力!$C$11=3,ROUND(全国標準卸価格!L857*地区別掛け率!L857%,-入力!$C$10),""))),全国標準卸価格!L857))</f>
        <v>64200</v>
      </c>
      <c r="M857" s="720" t="str">
        <f>IF(全国標準卸価格!M857="","",IF(ISNUMBER(全国標準卸価格!M857),IF(入力!$C$11=1,ROUNDDOWN(全国標準卸価格!M857*地区別掛け率!M857%,-入力!$C$10),IF(入力!$C$11=2,ROUNDUP(全国標準卸価格!M857*地区別掛け率!M857%,-入力!$C$10),IF(入力!$C$11=3,ROUND(全国標準卸価格!M857*地区別掛け率!M857%,-入力!$C$10),""))),全国標準卸価格!M857))</f>
        <v/>
      </c>
      <c r="N857" s="720" t="str">
        <f>IF(全国標準卸価格!N857="","",IF(ISNUMBER(全国標準卸価格!N857),IF(入力!$C$11=1,ROUNDDOWN(全国標準卸価格!N857*地区別掛け率!N857%,-入力!$C$10),IF(入力!$C$11=2,ROUNDUP(全国標準卸価格!N857*地区別掛け率!N857%,-入力!$C$10),IF(入力!$C$11=3,ROUND(全国標準卸価格!N857*地区別掛け率!N857%,-入力!$C$10),""))),全国標準卸価格!N857))</f>
        <v/>
      </c>
      <c r="O857" s="721" t="str">
        <f>IF(全国標準卸価格!O857="","",IF(ISNUMBER(全国標準卸価格!O857),IF(入力!$C$11=1,ROUNDDOWN(全国標準卸価格!O857*地区別掛け率!O857%,-入力!$C$10),IF(入力!$C$11=2,ROUNDUP(全国標準卸価格!O857*地区別掛け率!O857%,-入力!$C$10),IF(入力!$C$11=3,ROUND(全国標準卸価格!O857*地区別掛け率!O857%,-入力!$C$10),""))),全国標準卸価格!O857))</f>
        <v/>
      </c>
      <c r="P857" s="716" t="s">
        <v>534</v>
      </c>
      <c r="Q857" s="717"/>
      <c r="R857" s="717"/>
      <c r="S857" s="717"/>
      <c r="T857" s="717"/>
      <c r="U857" s="717"/>
      <c r="V857" s="718"/>
      <c r="W857" s="265"/>
      <c r="X857" s="4"/>
    </row>
    <row r="858" spans="2:24" ht="24" customHeight="1">
      <c r="B858" s="732"/>
      <c r="C858" s="752"/>
      <c r="D858" s="754" t="s">
        <v>1517</v>
      </c>
      <c r="E858" s="755"/>
      <c r="F858" s="755"/>
      <c r="G858" s="756"/>
      <c r="H858" s="757" t="s">
        <v>1141</v>
      </c>
      <c r="I858" s="758"/>
      <c r="J858" s="758"/>
      <c r="K858" s="759"/>
      <c r="L858" s="760">
        <f>IF(全国標準卸価格!L858="","",IF(ISNUMBER(全国標準卸価格!L858),IF(入力!$C$11=1,ROUNDDOWN(全国標準卸価格!L858*地区別掛け率!L858%,-入力!$C$10),IF(入力!$C$11=2,ROUNDUP(全国標準卸価格!L858*地区別掛け率!L858%,-入力!$C$10),IF(入力!$C$11=3,ROUND(全国標準卸価格!L858*地区別掛け率!L858%,-入力!$C$10),""))),全国標準卸価格!L858))</f>
        <v>65300</v>
      </c>
      <c r="M858" s="761" t="str">
        <f>IF(全国標準卸価格!M858="","",IF(ISNUMBER(全国標準卸価格!M858),IF(入力!$C$11=1,ROUNDDOWN(全国標準卸価格!M858*地区別掛け率!M858%,-入力!$C$10),IF(入力!$C$11=2,ROUNDUP(全国標準卸価格!M858*地区別掛け率!M858%,-入力!$C$10),IF(入力!$C$11=3,ROUND(全国標準卸価格!M858*地区別掛け率!M858%,-入力!$C$10),""))),全国標準卸価格!M858))</f>
        <v/>
      </c>
      <c r="N858" s="761" t="str">
        <f>IF(全国標準卸価格!N858="","",IF(ISNUMBER(全国標準卸価格!N858),IF(入力!$C$11=1,ROUNDDOWN(全国標準卸価格!N858*地区別掛け率!N858%,-入力!$C$10),IF(入力!$C$11=2,ROUNDUP(全国標準卸価格!N858*地区別掛け率!N858%,-入力!$C$10),IF(入力!$C$11=3,ROUND(全国標準卸価格!N858*地区別掛け率!N858%,-入力!$C$10),""))),全国標準卸価格!N858))</f>
        <v/>
      </c>
      <c r="O858" s="762" t="str">
        <f>IF(全国標準卸価格!O858="","",IF(ISNUMBER(全国標準卸価格!O858),IF(入力!$C$11=1,ROUNDDOWN(全国標準卸価格!O858*地区別掛け率!O858%,-入力!$C$10),IF(入力!$C$11=2,ROUNDUP(全国標準卸価格!O858*地区別掛け率!O858%,-入力!$C$10),IF(入力!$C$11=3,ROUND(全国標準卸価格!O858*地区別掛け率!O858%,-入力!$C$10),""))),全国標準卸価格!O858))</f>
        <v/>
      </c>
      <c r="P858" s="757" t="s">
        <v>264</v>
      </c>
      <c r="Q858" s="758"/>
      <c r="R858" s="758"/>
      <c r="S858" s="758"/>
      <c r="T858" s="758"/>
      <c r="U858" s="758"/>
      <c r="V858" s="759"/>
      <c r="W858" s="265"/>
      <c r="X858" s="4"/>
    </row>
    <row r="859" spans="2:24" ht="24" customHeight="1">
      <c r="B859" s="732"/>
      <c r="C859" s="752"/>
      <c r="D859" s="754" t="s">
        <v>1238</v>
      </c>
      <c r="E859" s="755"/>
      <c r="F859" s="755"/>
      <c r="G859" s="756"/>
      <c r="H859" s="757" t="s">
        <v>1034</v>
      </c>
      <c r="I859" s="758"/>
      <c r="J859" s="758"/>
      <c r="K859" s="759"/>
      <c r="L859" s="760">
        <f>IF(全国標準卸価格!L859="","",IF(ISNUMBER(全国標準卸価格!L859),IF(入力!$C$11=1,ROUNDDOWN(全国標準卸価格!L859*地区別掛け率!L859%,-入力!$C$10),IF(入力!$C$11=2,ROUNDUP(全国標準卸価格!L859*地区別掛け率!L859%,-入力!$C$10),IF(入力!$C$11=3,ROUND(全国標準卸価格!L859*地区別掛け率!L859%,-入力!$C$10),""))),全国標準卸価格!L859))</f>
        <v>65300</v>
      </c>
      <c r="M859" s="761" t="str">
        <f>IF(全国標準卸価格!M859="","",IF(ISNUMBER(全国標準卸価格!M859),IF(入力!$C$11=1,ROUNDDOWN(全国標準卸価格!M859*地区別掛け率!M859%,-入力!$C$10),IF(入力!$C$11=2,ROUNDUP(全国標準卸価格!M859*地区別掛け率!M859%,-入力!$C$10),IF(入力!$C$11=3,ROUND(全国標準卸価格!M859*地区別掛け率!M859%,-入力!$C$10),""))),全国標準卸価格!M859))</f>
        <v/>
      </c>
      <c r="N859" s="761" t="str">
        <f>IF(全国標準卸価格!N859="","",IF(ISNUMBER(全国標準卸価格!N859),IF(入力!$C$11=1,ROUNDDOWN(全国標準卸価格!N859*地区別掛け率!N859%,-入力!$C$10),IF(入力!$C$11=2,ROUNDUP(全国標準卸価格!N859*地区別掛け率!N859%,-入力!$C$10),IF(入力!$C$11=3,ROUND(全国標準卸価格!N859*地区別掛け率!N859%,-入力!$C$10),""))),全国標準卸価格!N859))</f>
        <v/>
      </c>
      <c r="O859" s="762" t="str">
        <f>IF(全国標準卸価格!O859="","",IF(ISNUMBER(全国標準卸価格!O859),IF(入力!$C$11=1,ROUNDDOWN(全国標準卸価格!O859*地区別掛け率!O859%,-入力!$C$10),IF(入力!$C$11=2,ROUNDUP(全国標準卸価格!O859*地区別掛け率!O859%,-入力!$C$10),IF(入力!$C$11=3,ROUND(全国標準卸価格!O859*地区別掛け率!O859%,-入力!$C$10),""))),全国標準卸価格!O859))</f>
        <v/>
      </c>
      <c r="P859" s="757" t="s">
        <v>386</v>
      </c>
      <c r="Q859" s="758"/>
      <c r="R859" s="758"/>
      <c r="S859" s="758"/>
      <c r="T859" s="758"/>
      <c r="U859" s="758"/>
      <c r="V859" s="759"/>
      <c r="W859" s="265"/>
      <c r="X859" s="4"/>
    </row>
    <row r="860" spans="2:24" ht="24" customHeight="1">
      <c r="B860" s="732"/>
      <c r="C860" s="752"/>
      <c r="D860" s="754" t="s">
        <v>1238</v>
      </c>
      <c r="E860" s="755"/>
      <c r="F860" s="755"/>
      <c r="G860" s="756"/>
      <c r="H860" s="757" t="s">
        <v>1033</v>
      </c>
      <c r="I860" s="758"/>
      <c r="J860" s="758"/>
      <c r="K860" s="759"/>
      <c r="L860" s="760">
        <f>IF(全国標準卸価格!L860="","",IF(ISNUMBER(全国標準卸価格!L860),IF(入力!$C$11=1,ROUNDDOWN(全国標準卸価格!L860*地区別掛け率!L860%,-入力!$C$10),IF(入力!$C$11=2,ROUNDUP(全国標準卸価格!L860*地区別掛け率!L860%,-入力!$C$10),IF(入力!$C$11=3,ROUND(全国標準卸価格!L860*地区別掛け率!L860%,-入力!$C$10),""))),全国標準卸価格!L860))</f>
        <v>65300</v>
      </c>
      <c r="M860" s="761" t="str">
        <f>IF(全国標準卸価格!M860="","",IF(ISNUMBER(全国標準卸価格!M860),IF(入力!$C$11=1,ROUNDDOWN(全国標準卸価格!M860*地区別掛け率!M860%,-入力!$C$10),IF(入力!$C$11=2,ROUNDUP(全国標準卸価格!M860*地区別掛け率!M860%,-入力!$C$10),IF(入力!$C$11=3,ROUND(全国標準卸価格!M860*地区別掛け率!M860%,-入力!$C$10),""))),全国標準卸価格!M860))</f>
        <v/>
      </c>
      <c r="N860" s="761" t="str">
        <f>IF(全国標準卸価格!N860="","",IF(ISNUMBER(全国標準卸価格!N860),IF(入力!$C$11=1,ROUNDDOWN(全国標準卸価格!N860*地区別掛け率!N860%,-入力!$C$10),IF(入力!$C$11=2,ROUNDUP(全国標準卸価格!N860*地区別掛け率!N860%,-入力!$C$10),IF(入力!$C$11=3,ROUND(全国標準卸価格!N860*地区別掛け率!N860%,-入力!$C$10),""))),全国標準卸価格!N860))</f>
        <v/>
      </c>
      <c r="O860" s="762" t="str">
        <f>IF(全国標準卸価格!O860="","",IF(ISNUMBER(全国標準卸価格!O860),IF(入力!$C$11=1,ROUNDDOWN(全国標準卸価格!O860*地区別掛け率!O860%,-入力!$C$10),IF(入力!$C$11=2,ROUNDUP(全国標準卸価格!O860*地区別掛け率!O860%,-入力!$C$10),IF(入力!$C$11=3,ROUND(全国標準卸価格!O860*地区別掛け率!O860%,-入力!$C$10),""))),全国標準卸価格!O860))</f>
        <v/>
      </c>
      <c r="P860" s="757" t="s">
        <v>387</v>
      </c>
      <c r="Q860" s="758"/>
      <c r="R860" s="758"/>
      <c r="S860" s="758"/>
      <c r="T860" s="758"/>
      <c r="U860" s="758"/>
      <c r="V860" s="759"/>
      <c r="W860" s="265"/>
      <c r="X860" s="4"/>
    </row>
    <row r="861" spans="2:24" ht="24" customHeight="1">
      <c r="B861" s="732"/>
      <c r="C861" s="752"/>
      <c r="D861" s="754" t="s">
        <v>1244</v>
      </c>
      <c r="E861" s="755"/>
      <c r="F861" s="755"/>
      <c r="G861" s="756"/>
      <c r="H861" s="757" t="s">
        <v>1033</v>
      </c>
      <c r="I861" s="758"/>
      <c r="J861" s="758"/>
      <c r="K861" s="759"/>
      <c r="L861" s="760">
        <f>IF(全国標準卸価格!L861="","",IF(ISNUMBER(全国標準卸価格!L861),IF(入力!$C$11=1,ROUNDDOWN(全国標準卸価格!L861*地区別掛け率!L861%,-入力!$C$10),IF(入力!$C$11=2,ROUNDUP(全国標準卸価格!L861*地区別掛け率!L861%,-入力!$C$10),IF(入力!$C$11=3,ROUND(全国標準卸価格!L861*地区別掛け率!L861%,-入力!$C$10),""))),全国標準卸価格!L861))</f>
        <v>69600</v>
      </c>
      <c r="M861" s="761" t="str">
        <f>IF(全国標準卸価格!M861="","",IF(ISNUMBER(全国標準卸価格!M861),IF(入力!$C$11=1,ROUNDDOWN(全国標準卸価格!M861*地区別掛け率!M861%,-入力!$C$10),IF(入力!$C$11=2,ROUNDUP(全国標準卸価格!M861*地区別掛け率!M861%,-入力!$C$10),IF(入力!$C$11=3,ROUND(全国標準卸価格!M861*地区別掛け率!M861%,-入力!$C$10),""))),全国標準卸価格!M861))</f>
        <v/>
      </c>
      <c r="N861" s="761" t="str">
        <f>IF(全国標準卸価格!N861="","",IF(ISNUMBER(全国標準卸価格!N861),IF(入力!$C$11=1,ROUNDDOWN(全国標準卸価格!N861*地区別掛け率!N861%,-入力!$C$10),IF(入力!$C$11=2,ROUNDUP(全国標準卸価格!N861*地区別掛け率!N861%,-入力!$C$10),IF(入力!$C$11=3,ROUND(全国標準卸価格!N861*地区別掛け率!N861%,-入力!$C$10),""))),全国標準卸価格!N861))</f>
        <v/>
      </c>
      <c r="O861" s="762" t="str">
        <f>IF(全国標準卸価格!O861="","",IF(ISNUMBER(全国標準卸価格!O861),IF(入力!$C$11=1,ROUNDDOWN(全国標準卸価格!O861*地区別掛け率!O861%,-入力!$C$10),IF(入力!$C$11=2,ROUNDUP(全国標準卸価格!O861*地区別掛け率!O861%,-入力!$C$10),IF(入力!$C$11=3,ROUND(全国標準卸価格!O861*地区別掛け率!O861%,-入力!$C$10),""))),全国標準卸価格!O861))</f>
        <v/>
      </c>
      <c r="P861" s="757" t="s">
        <v>534</v>
      </c>
      <c r="Q861" s="758"/>
      <c r="R861" s="758"/>
      <c r="S861" s="758"/>
      <c r="T861" s="758"/>
      <c r="U861" s="758"/>
      <c r="V861" s="759"/>
      <c r="W861" s="265"/>
      <c r="X861" s="4"/>
    </row>
    <row r="862" spans="2:24" ht="24" customHeight="1">
      <c r="B862" s="732"/>
      <c r="C862" s="774"/>
      <c r="D862" s="763" t="s">
        <v>1652</v>
      </c>
      <c r="E862" s="764"/>
      <c r="F862" s="764"/>
      <c r="G862" s="765"/>
      <c r="H862" s="766" t="s">
        <v>2130</v>
      </c>
      <c r="I862" s="767"/>
      <c r="J862" s="767"/>
      <c r="K862" s="768"/>
      <c r="L862" s="769">
        <f>IF(全国標準卸価格!L862="","",IF(ISNUMBER(全国標準卸価格!L862),IF(入力!$C$11=1,ROUNDDOWN(全国標準卸価格!L862*地区別掛け率!L862%,-入力!$C$10),IF(入力!$C$11=2,ROUNDUP(全国標準卸価格!L862*地区別掛け率!L862%,-入力!$C$10),IF(入力!$C$11=3,ROUND(全国標準卸価格!L862*地区別掛け率!L862%,-入力!$C$10),""))),全国標準卸価格!L862))</f>
        <v>69600</v>
      </c>
      <c r="M862" s="770" t="str">
        <f>IF(全国標準卸価格!M862="","",IF(ISNUMBER(全国標準卸価格!M862),IF(入力!$C$11=1,ROUNDDOWN(全国標準卸価格!M862*地区別掛け率!M862%,-入力!$C$10),IF(入力!$C$11=2,ROUNDUP(全国標準卸価格!M862*地区別掛け率!M862%,-入力!$C$10),IF(入力!$C$11=3,ROUND(全国標準卸価格!M862*地区別掛け率!M862%,-入力!$C$10),""))),全国標準卸価格!M862))</f>
        <v/>
      </c>
      <c r="N862" s="770" t="str">
        <f>IF(全国標準卸価格!N862="","",IF(ISNUMBER(全国標準卸価格!N862),IF(入力!$C$11=1,ROUNDDOWN(全国標準卸価格!N862*地区別掛け率!N862%,-入力!$C$10),IF(入力!$C$11=2,ROUNDUP(全国標準卸価格!N862*地区別掛け率!N862%,-入力!$C$10),IF(入力!$C$11=3,ROUND(全国標準卸価格!N862*地区別掛け率!N862%,-入力!$C$10),""))),全国標準卸価格!N862))</f>
        <v/>
      </c>
      <c r="O862" s="771" t="str">
        <f>IF(全国標準卸価格!O862="","",IF(ISNUMBER(全国標準卸価格!O862),IF(入力!$C$11=1,ROUNDDOWN(全国標準卸価格!O862*地区別掛け率!O862%,-入力!$C$10),IF(入力!$C$11=2,ROUNDUP(全国標準卸価格!O862*地区別掛け率!O862%,-入力!$C$10),IF(入力!$C$11=3,ROUND(全国標準卸価格!O862*地区別掛け率!O862%,-入力!$C$10),""))),全国標準卸価格!O862))</f>
        <v/>
      </c>
      <c r="P862" s="766" t="s">
        <v>535</v>
      </c>
      <c r="Q862" s="767"/>
      <c r="R862" s="767"/>
      <c r="S862" s="767"/>
      <c r="T862" s="767"/>
      <c r="U862" s="767"/>
      <c r="V862" s="768"/>
      <c r="W862" s="265"/>
      <c r="X862" s="4"/>
    </row>
    <row r="863" spans="2:24" ht="24" customHeight="1">
      <c r="B863" s="732"/>
      <c r="C863" s="773">
        <v>40</v>
      </c>
      <c r="D863" s="713" t="s">
        <v>1516</v>
      </c>
      <c r="E863" s="714"/>
      <c r="F863" s="714"/>
      <c r="G863" s="715"/>
      <c r="H863" s="716" t="s">
        <v>1141</v>
      </c>
      <c r="I863" s="717"/>
      <c r="J863" s="717"/>
      <c r="K863" s="718"/>
      <c r="L863" s="719">
        <f>IF(全国標準卸価格!L863="","",IF(ISNUMBER(全国標準卸価格!L863),IF(入力!$C$11=1,ROUNDDOWN(全国標準卸価格!L863*地区別掛け率!L863%,-入力!$C$10),IF(入力!$C$11=2,ROUNDUP(全国標準卸価格!L863*地区別掛け率!L863%,-入力!$C$10),IF(入力!$C$11=3,ROUND(全国標準卸価格!L863*地区別掛け率!L863%,-入力!$C$10),""))),全国標準卸価格!L863))</f>
        <v>57200</v>
      </c>
      <c r="M863" s="720" t="str">
        <f>IF(全国標準卸価格!M863="","",IF(ISNUMBER(全国標準卸価格!M863),IF(入力!$C$11=1,ROUNDDOWN(全国標準卸価格!M863*地区別掛け率!M863%,-入力!$C$10),IF(入力!$C$11=2,ROUNDUP(全国標準卸価格!M863*地区別掛け率!M863%,-入力!$C$10),IF(入力!$C$11=3,ROUND(全国標準卸価格!M863*地区別掛け率!M863%,-入力!$C$10),""))),全国標準卸価格!M863))</f>
        <v/>
      </c>
      <c r="N863" s="720" t="str">
        <f>IF(全国標準卸価格!N863="","",IF(ISNUMBER(全国標準卸価格!N863),IF(入力!$C$11=1,ROUNDDOWN(全国標準卸価格!N863*地区別掛け率!N863%,-入力!$C$10),IF(入力!$C$11=2,ROUNDUP(全国標準卸価格!N863*地区別掛け率!N863%,-入力!$C$10),IF(入力!$C$11=3,ROUND(全国標準卸価格!N863*地区別掛け率!N863%,-入力!$C$10),""))),全国標準卸価格!N863))</f>
        <v/>
      </c>
      <c r="O863" s="721" t="str">
        <f>IF(全国標準卸価格!O863="","",IF(ISNUMBER(全国標準卸価格!O863),IF(入力!$C$11=1,ROUNDDOWN(全国標準卸価格!O863*地区別掛け率!O863%,-入力!$C$10),IF(入力!$C$11=2,ROUNDUP(全国標準卸価格!O863*地区別掛け率!O863%,-入力!$C$10),IF(入力!$C$11=3,ROUND(全国標準卸価格!O863*地区別掛け率!O863%,-入力!$C$10),""))),全国標準卸価格!O863))</f>
        <v/>
      </c>
      <c r="P863" s="716" t="s">
        <v>264</v>
      </c>
      <c r="Q863" s="717"/>
      <c r="R863" s="717"/>
      <c r="S863" s="717"/>
      <c r="T863" s="717"/>
      <c r="U863" s="717"/>
      <c r="V863" s="718"/>
      <c r="W863" s="265"/>
      <c r="X863" s="4"/>
    </row>
    <row r="864" spans="2:24" ht="24" customHeight="1">
      <c r="B864" s="732"/>
      <c r="C864" s="752"/>
      <c r="D864" s="754" t="s">
        <v>1196</v>
      </c>
      <c r="E864" s="755"/>
      <c r="F864" s="755"/>
      <c r="G864" s="756"/>
      <c r="H864" s="757" t="s">
        <v>1033</v>
      </c>
      <c r="I864" s="758"/>
      <c r="J864" s="758"/>
      <c r="K864" s="759"/>
      <c r="L864" s="760">
        <f>IF(全国標準卸価格!L864="","",IF(ISNUMBER(全国標準卸価格!L864),IF(入力!$C$11=1,ROUNDDOWN(全国標準卸価格!L864*地区別掛け率!L864%,-入力!$C$10),IF(入力!$C$11=2,ROUNDUP(全国標準卸価格!L864*地区別掛け率!L864%,-入力!$C$10),IF(入力!$C$11=3,ROUND(全国標準卸価格!L864*地区別掛け率!L864%,-入力!$C$10),""))),全国標準卸価格!L864))</f>
        <v>57200</v>
      </c>
      <c r="M864" s="761" t="str">
        <f>IF(全国標準卸価格!M864="","",IF(ISNUMBER(全国標準卸価格!M864),IF(入力!$C$11=1,ROUNDDOWN(全国標準卸価格!M864*地区別掛け率!M864%,-入力!$C$10),IF(入力!$C$11=2,ROUNDUP(全国標準卸価格!M864*地区別掛け率!M864%,-入力!$C$10),IF(入力!$C$11=3,ROUND(全国標準卸価格!M864*地区別掛け率!M864%,-入力!$C$10),""))),全国標準卸価格!M864))</f>
        <v/>
      </c>
      <c r="N864" s="761" t="str">
        <f>IF(全国標準卸価格!N864="","",IF(ISNUMBER(全国標準卸価格!N864),IF(入力!$C$11=1,ROUNDDOWN(全国標準卸価格!N864*地区別掛け率!N864%,-入力!$C$10),IF(入力!$C$11=2,ROUNDUP(全国標準卸価格!N864*地区別掛け率!N864%,-入力!$C$10),IF(入力!$C$11=3,ROUND(全国標準卸価格!N864*地区別掛け率!N864%,-入力!$C$10),""))),全国標準卸価格!N864))</f>
        <v/>
      </c>
      <c r="O864" s="762" t="str">
        <f>IF(全国標準卸価格!O864="","",IF(ISNUMBER(全国標準卸価格!O864),IF(入力!$C$11=1,ROUNDDOWN(全国標準卸価格!O864*地区別掛け率!O864%,-入力!$C$10),IF(入力!$C$11=2,ROUNDUP(全国標準卸価格!O864*地区別掛け率!O864%,-入力!$C$10),IF(入力!$C$11=3,ROUND(全国標準卸価格!O864*地区別掛け率!O864%,-入力!$C$10),""))),全国標準卸価格!O864))</f>
        <v/>
      </c>
      <c r="P864" s="757" t="s">
        <v>387</v>
      </c>
      <c r="Q864" s="758"/>
      <c r="R864" s="758"/>
      <c r="S864" s="758"/>
      <c r="T864" s="758"/>
      <c r="U864" s="758"/>
      <c r="V864" s="759"/>
      <c r="W864" s="265"/>
      <c r="X864" s="4"/>
    </row>
    <row r="865" spans="2:27" ht="24" customHeight="1">
      <c r="B865" s="732"/>
      <c r="C865" s="752"/>
      <c r="D865" s="775" t="s">
        <v>1177</v>
      </c>
      <c r="E865" s="776"/>
      <c r="F865" s="776"/>
      <c r="G865" s="777"/>
      <c r="H865" s="787" t="s">
        <v>2130</v>
      </c>
      <c r="I865" s="788"/>
      <c r="J865" s="788"/>
      <c r="K865" s="789"/>
      <c r="L865" s="790">
        <f>IF(全国標準卸価格!L865="","",IF(ISNUMBER(全国標準卸価格!L865),IF(入力!$C$11=1,ROUNDDOWN(全国標準卸価格!L865*地区別掛け率!L865%,-入力!$C$10),IF(入力!$C$11=2,ROUNDUP(全国標準卸価格!L865*地区別掛け率!L865%,-入力!$C$10),IF(入力!$C$11=3,ROUND(全国標準卸価格!L865*地区別掛け率!L865%,-入力!$C$10),""))),全国標準卸価格!L865))</f>
        <v>60800</v>
      </c>
      <c r="M865" s="791" t="str">
        <f>IF(全国標準卸価格!M865="","",IF(ISNUMBER(全国標準卸価格!M865),IF(入力!$C$11=1,ROUNDDOWN(全国標準卸価格!M865*地区別掛け率!M865%,-入力!$C$10),IF(入力!$C$11=2,ROUNDUP(全国標準卸価格!M865*地区別掛け率!M865%,-入力!$C$10),IF(入力!$C$11=3,ROUND(全国標準卸価格!M865*地区別掛け率!M865%,-入力!$C$10),""))),全国標準卸価格!M865))</f>
        <v/>
      </c>
      <c r="N865" s="791" t="str">
        <f>IF(全国標準卸価格!N865="","",IF(ISNUMBER(全国標準卸価格!N865),IF(入力!$C$11=1,ROUNDDOWN(全国標準卸価格!N865*地区別掛け率!N865%,-入力!$C$10),IF(入力!$C$11=2,ROUNDUP(全国標準卸価格!N865*地区別掛け率!N865%,-入力!$C$10),IF(入力!$C$11=3,ROUND(全国標準卸価格!N865*地区別掛け率!N865%,-入力!$C$10),""))),全国標準卸価格!N865))</f>
        <v/>
      </c>
      <c r="O865" s="792" t="str">
        <f>IF(全国標準卸価格!O865="","",IF(ISNUMBER(全国標準卸価格!O865),IF(入力!$C$11=1,ROUNDDOWN(全国標準卸価格!O865*地区別掛け率!O865%,-入力!$C$10),IF(入力!$C$11=2,ROUNDUP(全国標準卸価格!O865*地区別掛け率!O865%,-入力!$C$10),IF(入力!$C$11=3,ROUND(全国標準卸価格!O865*地区別掛け率!O865%,-入力!$C$10),""))),全国標準卸価格!O865))</f>
        <v/>
      </c>
      <c r="P865" s="787" t="s">
        <v>535</v>
      </c>
      <c r="Q865" s="788"/>
      <c r="R865" s="788"/>
      <c r="S865" s="788"/>
      <c r="T865" s="788"/>
      <c r="U865" s="788"/>
      <c r="V865" s="789"/>
      <c r="W865" s="265"/>
      <c r="X865" s="4"/>
    </row>
    <row r="866" spans="2:27" ht="24" customHeight="1">
      <c r="B866" s="732"/>
      <c r="C866" s="379">
        <v>45</v>
      </c>
      <c r="D866" s="743" t="s">
        <v>866</v>
      </c>
      <c r="E866" s="744"/>
      <c r="F866" s="744"/>
      <c r="G866" s="745"/>
      <c r="H866" s="746" t="s">
        <v>1142</v>
      </c>
      <c r="I866" s="747"/>
      <c r="J866" s="747"/>
      <c r="K866" s="748"/>
      <c r="L866" s="749">
        <f>IF(全国標準卸価格!L866="","",IF(ISNUMBER(全国標準卸価格!L866),IF(入力!$C$11=1,ROUNDDOWN(全国標準卸価格!L866*地区別掛け率!L866%,-入力!$C$10),IF(入力!$C$11=2,ROUNDUP(全国標準卸価格!L866*地区別掛け率!L866%,-入力!$C$10),IF(入力!$C$11=3,ROUND(全国標準卸価格!L866*地区別掛け率!L866%,-入力!$C$10),""))),全国標準卸価格!L866))</f>
        <v>55400</v>
      </c>
      <c r="M866" s="750" t="str">
        <f>IF(全国標準卸価格!M866="","",IF(ISNUMBER(全国標準卸価格!M866),IF(入力!$C$11=1,ROUNDDOWN(全国標準卸価格!M866*地区別掛け率!M866%,-入力!$C$10),IF(入力!$C$11=2,ROUNDUP(全国標準卸価格!M866*地区別掛け率!M866%,-入力!$C$10),IF(入力!$C$11=3,ROUND(全国標準卸価格!M866*地区別掛け率!M866%,-入力!$C$10),""))),全国標準卸価格!M866))</f>
        <v/>
      </c>
      <c r="N866" s="750" t="str">
        <f>IF(全国標準卸価格!N866="","",IF(ISNUMBER(全国標準卸価格!N866),IF(入力!$C$11=1,ROUNDDOWN(全国標準卸価格!N866*地区別掛け率!N866%,-入力!$C$10),IF(入力!$C$11=2,ROUNDUP(全国標準卸価格!N866*地区別掛け率!N866%,-入力!$C$10),IF(入力!$C$11=3,ROUND(全国標準卸価格!N866*地区別掛け率!N866%,-入力!$C$10),""))),全国標準卸価格!N866))</f>
        <v/>
      </c>
      <c r="O866" s="751" t="str">
        <f>IF(全国標準卸価格!O866="","",IF(ISNUMBER(全国標準卸価格!O866),IF(入力!$C$11=1,ROUNDDOWN(全国標準卸価格!O866*地区別掛け率!O866%,-入力!$C$10),IF(入力!$C$11=2,ROUNDUP(全国標準卸価格!O866*地区別掛け率!O866%,-入力!$C$10),IF(入力!$C$11=3,ROUND(全国標準卸価格!O866*地区別掛け率!O866%,-入力!$C$10),""))),全国標準卸価格!O866))</f>
        <v/>
      </c>
      <c r="P866" s="746" t="s">
        <v>388</v>
      </c>
      <c r="Q866" s="747"/>
      <c r="R866" s="747"/>
      <c r="S866" s="747"/>
      <c r="T866" s="747"/>
      <c r="U866" s="747"/>
      <c r="V866" s="748"/>
      <c r="W866" s="265"/>
      <c r="X866" s="4"/>
    </row>
    <row r="867" spans="2:27" ht="24" customHeight="1" thickBot="1">
      <c r="B867" s="732"/>
      <c r="C867" s="290">
        <v>50</v>
      </c>
      <c r="D867" s="796" t="s">
        <v>2127</v>
      </c>
      <c r="E867" s="797"/>
      <c r="F867" s="797"/>
      <c r="G867" s="798"/>
      <c r="H867" s="778" t="s">
        <v>1032</v>
      </c>
      <c r="I867" s="779"/>
      <c r="J867" s="779"/>
      <c r="K867" s="780"/>
      <c r="L867" s="793">
        <f>IF(全国標準卸価格!L867="","",IF(ISNUMBER(全国標準卸価格!L867),IF(入力!$C$11=1,ROUNDDOWN(全国標準卸価格!L867*地区別掛け率!L867%,-入力!$C$10),IF(入力!$C$11=2,ROUNDUP(全国標準卸価格!L867*地区別掛け率!L867%,-入力!$C$10),IF(入力!$C$11=3,ROUND(全国標準卸価格!L867*地区別掛け率!L867%,-入力!$C$10),""))),全国標準卸価格!L867))</f>
        <v>49200</v>
      </c>
      <c r="M867" s="794" t="str">
        <f>IF(全国標準卸価格!M867="","",IF(ISNUMBER(全国標準卸価格!M867),IF(入力!$C$11=1,ROUNDDOWN(全国標準卸価格!M867*地区別掛け率!M867%,-入力!$C$10),IF(入力!$C$11=2,ROUNDUP(全国標準卸価格!M867*地区別掛け率!M867%,-入力!$C$10),IF(入力!$C$11=3,ROUND(全国標準卸価格!M867*地区別掛け率!M867%,-入力!$C$10),""))),全国標準卸価格!M867))</f>
        <v/>
      </c>
      <c r="N867" s="794" t="str">
        <f>IF(全国標準卸価格!N867="","",IF(ISNUMBER(全国標準卸価格!N867),IF(入力!$C$11=1,ROUNDDOWN(全国標準卸価格!N867*地区別掛け率!N867%,-入力!$C$10),IF(入力!$C$11=2,ROUNDUP(全国標準卸価格!N867*地区別掛け率!N867%,-入力!$C$10),IF(入力!$C$11=3,ROUND(全国標準卸価格!N867*地区別掛け率!N867%,-入力!$C$10),""))),全国標準卸価格!N867))</f>
        <v/>
      </c>
      <c r="O867" s="795" t="str">
        <f>IF(全国標準卸価格!O867="","",IF(ISNUMBER(全国標準卸価格!O867),IF(入力!$C$11=1,ROUNDDOWN(全国標準卸価格!O867*地区別掛け率!O867%,-入力!$C$10),IF(入力!$C$11=2,ROUNDUP(全国標準卸価格!O867*地区別掛け率!O867%,-入力!$C$10),IF(入力!$C$11=3,ROUND(全国標準卸価格!O867*地区別掛け率!O867%,-入力!$C$10),""))),全国標準卸価格!O867))</f>
        <v/>
      </c>
      <c r="P867" s="778" t="s">
        <v>278</v>
      </c>
      <c r="Q867" s="779"/>
      <c r="R867" s="779"/>
      <c r="S867" s="779"/>
      <c r="T867" s="779"/>
      <c r="U867" s="779"/>
      <c r="V867" s="780"/>
      <c r="W867" s="265"/>
      <c r="X867" s="4"/>
    </row>
    <row r="868" spans="2:27" ht="24" customHeight="1">
      <c r="B868" s="731">
        <v>18</v>
      </c>
      <c r="C868" s="772">
        <v>40</v>
      </c>
      <c r="D868" s="713" t="s">
        <v>1176</v>
      </c>
      <c r="E868" s="714"/>
      <c r="F868" s="714"/>
      <c r="G868" s="715"/>
      <c r="H868" s="716" t="s">
        <v>1143</v>
      </c>
      <c r="I868" s="717"/>
      <c r="J868" s="717"/>
      <c r="K868" s="718"/>
      <c r="L868" s="719">
        <f>IF(全国標準卸価格!L868="","",IF(ISNUMBER(全国標準卸価格!L868),IF(入力!$C$11=1,ROUNDDOWN(全国標準卸価格!L868*地区別掛け率!L868%,-入力!$C$10),IF(入力!$C$11=2,ROUNDUP(全国標準卸価格!L868*地区別掛け率!L868%,-入力!$C$10),IF(入力!$C$11=3,ROUND(全国標準卸価格!L868*地区別掛け率!L868%,-入力!$C$10),""))),全国標準卸価格!L868))</f>
        <v>51100</v>
      </c>
      <c r="M868" s="720" t="str">
        <f>IF(全国標準卸価格!M868="","",IF(ISNUMBER(全国標準卸価格!M868),IF(入力!$C$11=1,ROUNDDOWN(全国標準卸価格!M868*地区別掛け率!M868%,-入力!$C$10),IF(入力!$C$11=2,ROUNDUP(全国標準卸価格!M868*地区別掛け率!M868%,-入力!$C$10),IF(入力!$C$11=3,ROUND(全国標準卸価格!M868*地区別掛け率!M868%,-入力!$C$10),""))),全国標準卸価格!M868))</f>
        <v/>
      </c>
      <c r="N868" s="720" t="str">
        <f>IF(全国標準卸価格!N868="","",IF(ISNUMBER(全国標準卸価格!N868),IF(入力!$C$11=1,ROUNDDOWN(全国標準卸価格!N868*地区別掛け率!N868%,-入力!$C$10),IF(入力!$C$11=2,ROUNDUP(全国標準卸価格!N868*地区別掛け率!N868%,-入力!$C$10),IF(入力!$C$11=3,ROUND(全国標準卸価格!N868*地区別掛け率!N868%,-入力!$C$10),""))),全国標準卸価格!N868))</f>
        <v/>
      </c>
      <c r="O868" s="721" t="str">
        <f>IF(全国標準卸価格!O868="","",IF(ISNUMBER(全国標準卸価格!O868),IF(入力!$C$11=1,ROUNDDOWN(全国標準卸価格!O868*地区別掛け率!O868%,-入力!$C$10),IF(入力!$C$11=2,ROUNDUP(全国標準卸価格!O868*地区別掛け率!O868%,-入力!$C$10),IF(入力!$C$11=3,ROUND(全国標準卸価格!O868*地区別掛け率!O868%,-入力!$C$10),""))),全国標準卸価格!O868))</f>
        <v/>
      </c>
      <c r="P868" s="716" t="s">
        <v>269</v>
      </c>
      <c r="Q868" s="717"/>
      <c r="R868" s="717"/>
      <c r="S868" s="717"/>
      <c r="T868" s="717"/>
      <c r="U868" s="717"/>
      <c r="V868" s="718"/>
      <c r="W868" s="265"/>
      <c r="X868" s="4"/>
    </row>
    <row r="869" spans="2:27" ht="24" customHeight="1" thickBot="1">
      <c r="B869" s="733"/>
      <c r="C869" s="753"/>
      <c r="D869" s="722" t="s">
        <v>2128</v>
      </c>
      <c r="E869" s="723"/>
      <c r="F869" s="723"/>
      <c r="G869" s="724"/>
      <c r="H869" s="725" t="s">
        <v>151</v>
      </c>
      <c r="I869" s="726"/>
      <c r="J869" s="726"/>
      <c r="K869" s="727"/>
      <c r="L869" s="728">
        <f>IF(全国標準卸価格!L869="","",IF(ISNUMBER(全国標準卸価格!L869),IF(入力!$C$11=1,ROUNDDOWN(全国標準卸価格!L869*地区別掛け率!L869%,-入力!$C$10),IF(入力!$C$11=2,ROUNDUP(全国標準卸価格!L869*地区別掛け率!L869%,-入力!$C$10),IF(入力!$C$11=3,ROUND(全国標準卸価格!L869*地区別掛け率!L869%,-入力!$C$10),""))),全国標準卸価格!L869))</f>
        <v>50200</v>
      </c>
      <c r="M869" s="729" t="str">
        <f>IF(全国標準卸価格!M869="","",IF(ISNUMBER(全国標準卸価格!M869),IF(入力!$C$11=1,ROUNDDOWN(全国標準卸価格!M869*地区別掛け率!M869%,-入力!$C$10),IF(入力!$C$11=2,ROUNDUP(全国標準卸価格!M869*地区別掛け率!M869%,-入力!$C$10),IF(入力!$C$11=3,ROUND(全国標準卸価格!M869*地区別掛け率!M869%,-入力!$C$10),""))),全国標準卸価格!M869))</f>
        <v/>
      </c>
      <c r="N869" s="729" t="str">
        <f>IF(全国標準卸価格!N869="","",IF(ISNUMBER(全国標準卸価格!N869),IF(入力!$C$11=1,ROUNDDOWN(全国標準卸価格!N869*地区別掛け率!N869%,-入力!$C$10),IF(入力!$C$11=2,ROUNDUP(全国標準卸価格!N869*地区別掛け率!N869%,-入力!$C$10),IF(入力!$C$11=3,ROUND(全国標準卸価格!N869*地区別掛け率!N869%,-入力!$C$10),""))),全国標準卸価格!N869))</f>
        <v/>
      </c>
      <c r="O869" s="730" t="str">
        <f>IF(全国標準卸価格!O869="","",IF(ISNUMBER(全国標準卸価格!O869),IF(入力!$C$11=1,ROUNDDOWN(全国標準卸価格!O869*地区別掛け率!O869%,-入力!$C$10),IF(入力!$C$11=2,ROUNDUP(全国標準卸価格!O869*地区別掛け率!O869%,-入力!$C$10),IF(入力!$C$11=3,ROUND(全国標準卸価格!O869*地区別掛け率!O869%,-入力!$C$10),""))),全国標準卸価格!O869))</f>
        <v/>
      </c>
      <c r="P869" s="725" t="s">
        <v>263</v>
      </c>
      <c r="Q869" s="726"/>
      <c r="R869" s="726"/>
      <c r="S869" s="726"/>
      <c r="T869" s="726"/>
      <c r="U869" s="726"/>
      <c r="V869" s="727"/>
      <c r="W869" s="265"/>
      <c r="X869" s="4"/>
    </row>
    <row r="870" spans="2:27" ht="94.5" customHeight="1">
      <c r="B870" s="545" t="s">
        <v>2132</v>
      </c>
      <c r="C870" s="545"/>
      <c r="D870" s="545"/>
      <c r="E870" s="545"/>
      <c r="F870" s="545"/>
      <c r="G870" s="545"/>
      <c r="H870" s="545"/>
      <c r="I870" s="545"/>
      <c r="J870" s="545"/>
      <c r="K870" s="545"/>
      <c r="L870" s="545"/>
      <c r="M870" s="545"/>
      <c r="N870" s="545"/>
      <c r="O870" s="545"/>
      <c r="P870" s="545"/>
      <c r="Q870" s="545"/>
      <c r="R870" s="545"/>
      <c r="S870" s="545"/>
      <c r="T870" s="545"/>
      <c r="U870" s="545"/>
      <c r="V870" s="545"/>
      <c r="W870" s="122"/>
      <c r="X870" s="122"/>
    </row>
    <row r="871" spans="2:27" ht="13.5" customHeight="1">
      <c r="B871" s="39"/>
    </row>
    <row r="872" spans="2:27" ht="14.25" customHeight="1" thickBot="1">
      <c r="B872" s="39"/>
    </row>
    <row r="873" spans="2:27" ht="25.5" customHeight="1" thickTop="1" thickBot="1">
      <c r="B873" s="518" t="s">
        <v>532</v>
      </c>
      <c r="C873" s="519"/>
      <c r="D873" s="519"/>
      <c r="E873" s="519"/>
      <c r="F873" s="519"/>
      <c r="G873" s="519"/>
      <c r="H873" s="519"/>
      <c r="I873" s="519"/>
      <c r="J873" s="519"/>
      <c r="K873" s="519"/>
      <c r="L873" s="519"/>
      <c r="M873" s="519"/>
      <c r="N873" s="519"/>
      <c r="O873" s="519"/>
      <c r="P873" s="519"/>
      <c r="Q873" s="519"/>
      <c r="R873" s="519"/>
      <c r="S873" s="519"/>
      <c r="T873" s="519"/>
      <c r="U873" s="519"/>
      <c r="V873" s="519"/>
      <c r="W873" s="519"/>
      <c r="X873" s="519"/>
      <c r="Y873" s="519"/>
      <c r="Z873" s="519"/>
      <c r="AA873" s="520"/>
    </row>
    <row r="874" spans="2:27" ht="14.25" customHeight="1" thickTop="1">
      <c r="B874" s="24"/>
      <c r="C874" s="24"/>
      <c r="D874" s="24"/>
      <c r="E874" s="24"/>
      <c r="F874" s="82"/>
      <c r="G874" s="24"/>
      <c r="H874" s="82"/>
      <c r="I874" s="24"/>
      <c r="J874" s="82"/>
      <c r="K874" s="24"/>
      <c r="L874" s="82"/>
      <c r="M874" s="24"/>
      <c r="N874" s="82"/>
      <c r="O874" s="24"/>
      <c r="P874" s="82"/>
      <c r="Q874" s="24"/>
      <c r="R874" s="82"/>
      <c r="S874" s="24"/>
      <c r="T874" s="82"/>
      <c r="U874" s="24"/>
      <c r="V874" s="82"/>
      <c r="W874" s="24"/>
      <c r="X874" s="82"/>
      <c r="Y874" s="24"/>
    </row>
    <row r="875" spans="2:27" s="239" customFormat="1" ht="20.100000000000001" customHeight="1" thickBot="1">
      <c r="B875" s="238" t="s">
        <v>1381</v>
      </c>
      <c r="F875" s="240"/>
      <c r="H875" s="240"/>
      <c r="J875" s="240"/>
      <c r="L875" s="240"/>
      <c r="N875" s="240"/>
      <c r="P875" s="240"/>
      <c r="R875" s="240"/>
      <c r="T875" s="240"/>
      <c r="V875" s="240"/>
      <c r="X875" s="240"/>
    </row>
    <row r="876" spans="2:27" ht="20.100000000000001" customHeight="1" thickBot="1">
      <c r="B876" s="531" t="s">
        <v>536</v>
      </c>
      <c r="C876" s="532"/>
      <c r="D876" s="532"/>
      <c r="E876" s="532"/>
      <c r="F876" s="532"/>
      <c r="G876" s="532"/>
      <c r="H876" s="532"/>
      <c r="I876" s="532"/>
      <c r="J876" s="532"/>
      <c r="K876" s="532"/>
      <c r="L876" s="532"/>
      <c r="M876" s="532"/>
      <c r="N876" s="532"/>
      <c r="O876" s="532"/>
      <c r="P876" s="532"/>
      <c r="Q876" s="532"/>
      <c r="R876" s="532"/>
      <c r="S876" s="532"/>
      <c r="T876" s="532"/>
      <c r="U876" s="532"/>
      <c r="V876" s="533"/>
      <c r="X876" s="4"/>
    </row>
    <row r="877" spans="2:27" ht="15" customHeight="1" thickBot="1">
      <c r="B877" s="709" t="s">
        <v>42</v>
      </c>
      <c r="C877" s="710" t="s">
        <v>0</v>
      </c>
      <c r="D877" s="710" t="s">
        <v>524</v>
      </c>
      <c r="E877" s="710"/>
      <c r="F877" s="710"/>
      <c r="G877" s="710"/>
      <c r="H877" s="710" t="s">
        <v>491</v>
      </c>
      <c r="I877" s="710"/>
      <c r="J877" s="710"/>
      <c r="K877" s="710"/>
      <c r="L877" s="710"/>
      <c r="M877" s="710"/>
      <c r="N877" s="710"/>
      <c r="O877" s="710"/>
      <c r="P877" s="710" t="s">
        <v>43</v>
      </c>
      <c r="Q877" s="710"/>
      <c r="R877" s="710"/>
      <c r="S877" s="710"/>
      <c r="T877" s="710"/>
      <c r="U877" s="710"/>
      <c r="V877" s="710"/>
      <c r="X877" s="4"/>
    </row>
    <row r="878" spans="2:27" ht="15" customHeight="1" thickBot="1">
      <c r="B878" s="709"/>
      <c r="C878" s="710"/>
      <c r="D878" s="710"/>
      <c r="E878" s="710"/>
      <c r="F878" s="710"/>
      <c r="G878" s="710"/>
      <c r="H878" s="710"/>
      <c r="I878" s="710"/>
      <c r="J878" s="710"/>
      <c r="K878" s="710"/>
      <c r="L878" s="710"/>
      <c r="M878" s="710"/>
      <c r="N878" s="710"/>
      <c r="O878" s="710"/>
      <c r="P878" s="710"/>
      <c r="Q878" s="710"/>
      <c r="R878" s="710"/>
      <c r="S878" s="710"/>
      <c r="T878" s="710"/>
      <c r="U878" s="710"/>
      <c r="V878" s="710"/>
      <c r="X878" s="4"/>
    </row>
    <row r="879" spans="2:27" ht="23.1" customHeight="1">
      <c r="B879" s="731">
        <v>18</v>
      </c>
      <c r="C879" s="524">
        <v>45</v>
      </c>
      <c r="D879" s="800" t="s">
        <v>702</v>
      </c>
      <c r="E879" s="801"/>
      <c r="F879" s="801"/>
      <c r="G879" s="802"/>
      <c r="H879" s="800" t="s">
        <v>1141</v>
      </c>
      <c r="I879" s="801"/>
      <c r="J879" s="801"/>
      <c r="K879" s="802"/>
      <c r="L879" s="803">
        <f>IF(全国標準卸価格!L879="","",IF(ISNUMBER(全国標準卸価格!L879),IF(入力!$C$11=1,ROUNDDOWN(全国標準卸価格!L879*地区別掛け率!L879%,-入力!$C$10),IF(入力!$C$11=2,ROUNDUP(全国標準卸価格!L879*地区別掛け率!L879%,-入力!$C$10),IF(入力!$C$11=3,ROUND(全国標準卸価格!L879*地区別掛け率!L879%,-入力!$C$10),""))),全国標準卸価格!L879))</f>
        <v>45100</v>
      </c>
      <c r="M879" s="804" t="str">
        <f>IF(全国標準卸価格!M879="","",IF(ISNUMBER(全国標準卸価格!M879),IF(入力!$C$11=1,ROUNDDOWN(全国標準卸価格!M879*地区別掛け率!M879%,-入力!$C$10),IF(入力!$C$11=2,ROUNDUP(全国標準卸価格!M879*地区別掛け率!M879%,-入力!$C$10),IF(入力!$C$11=3,ROUND(全国標準卸価格!M879*地区別掛け率!M879%,-入力!$C$10),""))),全国標準卸価格!M879))</f>
        <v/>
      </c>
      <c r="N879" s="804" t="str">
        <f>IF(全国標準卸価格!N879="","",IF(ISNUMBER(全国標準卸価格!N879),IF(入力!$C$11=1,ROUNDDOWN(全国標準卸価格!N879*地区別掛け率!N879%,-入力!$C$10),IF(入力!$C$11=2,ROUNDUP(全国標準卸価格!N879*地区別掛け率!N879%,-入力!$C$10),IF(入力!$C$11=3,ROUND(全国標準卸価格!N879*地区別掛け率!N879%,-入力!$C$10),""))),全国標準卸価格!N879))</f>
        <v/>
      </c>
      <c r="O879" s="805" t="str">
        <f>IF(全国標準卸価格!O879="","",IF(ISNUMBER(全国標準卸価格!O879),IF(入力!$C$11=1,ROUNDDOWN(全国標準卸価格!O879*地区別掛け率!O879%,-入力!$C$10),IF(入力!$C$11=2,ROUNDUP(全国標準卸価格!O879*地区別掛け率!O879%,-入力!$C$10),IF(入力!$C$11=3,ROUND(全国標準卸価格!O879*地区別掛け率!O879%,-入力!$C$10),""))),全国標準卸価格!O879))</f>
        <v/>
      </c>
      <c r="P879" s="800" t="s">
        <v>264</v>
      </c>
      <c r="Q879" s="801"/>
      <c r="R879" s="801"/>
      <c r="S879" s="801"/>
      <c r="T879" s="801"/>
      <c r="U879" s="801"/>
      <c r="V879" s="802"/>
      <c r="W879" s="265"/>
      <c r="X879" s="4"/>
    </row>
    <row r="880" spans="2:27" ht="23.1" customHeight="1">
      <c r="B880" s="732"/>
      <c r="C880" s="799"/>
      <c r="D880" s="766" t="s">
        <v>703</v>
      </c>
      <c r="E880" s="767"/>
      <c r="F880" s="767"/>
      <c r="G880" s="768"/>
      <c r="H880" s="766" t="s">
        <v>1140</v>
      </c>
      <c r="I880" s="767"/>
      <c r="J880" s="767"/>
      <c r="K880" s="768"/>
      <c r="L880" s="769">
        <f>IF(全国標準卸価格!L880="","",IF(ISNUMBER(全国標準卸価格!L880),IF(入力!$C$11=1,ROUNDDOWN(全国標準卸価格!L880*地区別掛け率!L880%,-入力!$C$10),IF(入力!$C$11=2,ROUNDUP(全国標準卸価格!L880*地区別掛け率!L880%,-入力!$C$10),IF(入力!$C$11=3,ROUND(全国標準卸価格!L880*地区別掛け率!L880%,-入力!$C$10),""))),全国標準卸価格!L880))</f>
        <v>57800</v>
      </c>
      <c r="M880" s="770" t="str">
        <f>IF(全国標準卸価格!M880="","",IF(ISNUMBER(全国標準卸価格!M880),IF(入力!$C$11=1,ROUNDDOWN(全国標準卸価格!M880*地区別掛け率!M880%,-入力!$C$10),IF(入力!$C$11=2,ROUNDUP(全国標準卸価格!M880*地区別掛け率!M880%,-入力!$C$10),IF(入力!$C$11=3,ROUND(全国標準卸価格!M880*地区別掛け率!M880%,-入力!$C$10),""))),全国標準卸価格!M880))</f>
        <v/>
      </c>
      <c r="N880" s="770" t="str">
        <f>IF(全国標準卸価格!N880="","",IF(ISNUMBER(全国標準卸価格!N880),IF(入力!$C$11=1,ROUNDDOWN(全国標準卸価格!N880*地区別掛け率!N880%,-入力!$C$10),IF(入力!$C$11=2,ROUNDUP(全国標準卸価格!N880*地区別掛け率!N880%,-入力!$C$10),IF(入力!$C$11=3,ROUND(全国標準卸価格!N880*地区別掛け率!N880%,-入力!$C$10),""))),全国標準卸価格!N880))</f>
        <v/>
      </c>
      <c r="O880" s="771" t="str">
        <f>IF(全国標準卸価格!O880="","",IF(ISNUMBER(全国標準卸価格!O880),IF(入力!$C$11=1,ROUNDDOWN(全国標準卸価格!O880*地区別掛け率!O880%,-入力!$C$10),IF(入力!$C$11=2,ROUNDUP(全国標準卸価格!O880*地区別掛け率!O880%,-入力!$C$10),IF(入力!$C$11=3,ROUND(全国標準卸価格!O880*地区別掛け率!O880%,-入力!$C$10),""))),全国標準卸価格!O880))</f>
        <v/>
      </c>
      <c r="P880" s="766" t="s">
        <v>266</v>
      </c>
      <c r="Q880" s="767"/>
      <c r="R880" s="767"/>
      <c r="S880" s="767"/>
      <c r="T880" s="767"/>
      <c r="U880" s="767"/>
      <c r="V880" s="768"/>
      <c r="W880" s="265"/>
      <c r="X880" s="4"/>
    </row>
    <row r="881" spans="2:24" ht="23.1" customHeight="1">
      <c r="B881" s="732"/>
      <c r="C881" s="809">
        <v>50</v>
      </c>
      <c r="D881" s="810" t="s">
        <v>867</v>
      </c>
      <c r="E881" s="811"/>
      <c r="F881" s="811"/>
      <c r="G881" s="812"/>
      <c r="H881" s="787" t="s">
        <v>1042</v>
      </c>
      <c r="I881" s="788"/>
      <c r="J881" s="788"/>
      <c r="K881" s="789"/>
      <c r="L881" s="813">
        <f>IF(全国標準卸価格!L881="","",IF(ISNUMBER(全国標準卸価格!L881),IF(入力!$E$11=1,ROUNDDOWN(全国標準卸価格!L881*地区別掛け率!L881%,-入力!$E$10),IF(入力!$E$11=2,ROUNDUP(全国標準卸価格!L881*地区別掛け率!L881%,-入力!$E$10),IF(入力!$E$11=3,ROUND(全国標準卸価格!L881*地区別掛け率!L881%,-入力!$E$10),""))),全国標準卸価格!L881))</f>
        <v>32800</v>
      </c>
      <c r="M881" s="814" t="str">
        <f>IF(全国標準卸価格!M881="","",IF(ISNUMBER(全国標準卸価格!M881),IF(入力!$E$11=1,ROUNDDOWN(全国標準卸価格!M881*地区別掛け率!M881%,-入力!$E$10),IF(入力!$E$11=2,ROUNDUP(全国標準卸価格!M881*地区別掛け率!M881%,-入力!$E$10),IF(入力!$E$11=3,ROUND(全国標準卸価格!M881*地区別掛け率!M881%,-入力!$E$10),""))),全国標準卸価格!M881))</f>
        <v/>
      </c>
      <c r="N881" s="814" t="str">
        <f>IF(全国標準卸価格!N881="","",IF(ISNUMBER(全国標準卸価格!N881),IF(入力!$E$11=1,ROUNDDOWN(全国標準卸価格!N881*地区別掛け率!N881%,-入力!$E$10),IF(入力!$E$11=2,ROUNDUP(全国標準卸価格!N881*地区別掛け率!N881%,-入力!$E$10),IF(入力!$E$11=3,ROUND(全国標準卸価格!N881*地区別掛け率!N881%,-入力!$E$10),""))),全国標準卸価格!N881))</f>
        <v/>
      </c>
      <c r="O881" s="815" t="str">
        <f>IF(全国標準卸価格!O881="","",IF(ISNUMBER(全国標準卸価格!O881),IF(入力!$E$11=1,ROUNDDOWN(全国標準卸価格!O881*地区別掛け率!O881%,-入力!$E$10),IF(入力!$E$11=2,ROUNDUP(全国標準卸価格!O881*地区別掛け率!O881%,-入力!$E$10),IF(入力!$E$11=3,ROUND(全国標準卸価格!O881*地区別掛け率!O881%,-入力!$E$10),""))),全国標準卸価格!O881))</f>
        <v/>
      </c>
      <c r="P881" s="810" t="s">
        <v>871</v>
      </c>
      <c r="Q881" s="811"/>
      <c r="R881" s="811"/>
      <c r="S881" s="811"/>
      <c r="T881" s="811"/>
      <c r="U881" s="811"/>
      <c r="V881" s="812"/>
      <c r="W881" s="265"/>
      <c r="X881" s="4"/>
    </row>
    <row r="882" spans="2:24" ht="23.1" customHeight="1">
      <c r="B882" s="732"/>
      <c r="C882" s="525"/>
      <c r="D882" s="757" t="s">
        <v>868</v>
      </c>
      <c r="E882" s="758"/>
      <c r="F882" s="758"/>
      <c r="G882" s="759"/>
      <c r="H882" s="757" t="s">
        <v>1144</v>
      </c>
      <c r="I882" s="758"/>
      <c r="J882" s="758"/>
      <c r="K882" s="759"/>
      <c r="L882" s="760">
        <f>IF(全国標準卸価格!L882="","",IF(ISNUMBER(全国標準卸価格!L882),IF(入力!$C$11=1,ROUNDDOWN(全国標準卸価格!L882*地区別掛け率!L882%,-入力!$C$10),IF(入力!$C$11=2,ROUNDUP(全国標準卸価格!L882*地区別掛け率!L882%,-入力!$C$10),IF(入力!$C$11=3,ROUND(全国標準卸価格!L882*地区別掛け率!L882%,-入力!$C$10),""))),全国標準卸価格!L882))</f>
        <v>46300</v>
      </c>
      <c r="M882" s="761" t="str">
        <f>IF(全国標準卸価格!M882="","",IF(ISNUMBER(全国標準卸価格!M882),IF(入力!$C$11=1,ROUNDDOWN(全国標準卸価格!M882*地区別掛け率!M882%,-入力!$C$10),IF(入力!$C$11=2,ROUNDUP(全国標準卸価格!M882*地区別掛け率!M882%,-入力!$C$10),IF(入力!$C$11=3,ROUND(全国標準卸価格!M882*地区別掛け率!M882%,-入力!$C$10),""))),全国標準卸価格!M882))</f>
        <v/>
      </c>
      <c r="N882" s="761" t="str">
        <f>IF(全国標準卸価格!N882="","",IF(ISNUMBER(全国標準卸価格!N882),IF(入力!$C$11=1,ROUNDDOWN(全国標準卸価格!N882*地区別掛け率!N882%,-入力!$C$10),IF(入力!$C$11=2,ROUNDUP(全国標準卸価格!N882*地区別掛け率!N882%,-入力!$C$10),IF(入力!$C$11=3,ROUND(全国標準卸価格!N882*地区別掛け率!N882%,-入力!$C$10),""))),全国標準卸価格!N882))</f>
        <v/>
      </c>
      <c r="O882" s="762" t="str">
        <f>IF(全国標準卸価格!O882="","",IF(ISNUMBER(全国標準卸価格!O882),IF(入力!$C$11=1,ROUNDDOWN(全国標準卸価格!O882*地区別掛け率!O882%,-入力!$C$10),IF(入力!$C$11=2,ROUNDUP(全国標準卸価格!O882*地区別掛け率!O882%,-入力!$C$10),IF(入力!$C$11=3,ROUND(全国標準卸価格!O882*地区別掛け率!O882%,-入力!$C$10),""))),全国標準卸価格!O882))</f>
        <v/>
      </c>
      <c r="P882" s="757" t="s">
        <v>537</v>
      </c>
      <c r="Q882" s="758"/>
      <c r="R882" s="758"/>
      <c r="S882" s="758"/>
      <c r="T882" s="758"/>
      <c r="U882" s="758"/>
      <c r="V882" s="759"/>
      <c r="W882" s="265"/>
      <c r="X882" s="4"/>
    </row>
    <row r="883" spans="2:24" ht="23.1" customHeight="1">
      <c r="B883" s="732"/>
      <c r="C883" s="525"/>
      <c r="D883" s="757" t="s">
        <v>869</v>
      </c>
      <c r="E883" s="758"/>
      <c r="F883" s="758"/>
      <c r="G883" s="759"/>
      <c r="H883" s="757" t="s">
        <v>180</v>
      </c>
      <c r="I883" s="758"/>
      <c r="J883" s="758"/>
      <c r="K883" s="759"/>
      <c r="L883" s="760">
        <f>IF(全国標準卸価格!L883="","",IF(ISNUMBER(全国標準卸価格!L883),IF(入力!$C$11=1,ROUNDDOWN(全国標準卸価格!L883*地区別掛け率!L883%,-入力!$C$10),IF(入力!$C$11=2,ROUNDUP(全国標準卸価格!L883*地区別掛け率!L883%,-入力!$C$10),IF(入力!$C$11=3,ROUND(全国標準卸価格!L883*地区別掛け率!L883%,-入力!$C$10),""))),全国標準卸価格!L883))</f>
        <v>49700</v>
      </c>
      <c r="M883" s="761" t="str">
        <f>IF(全国標準卸価格!M883="","",IF(ISNUMBER(全国標準卸価格!M883),IF(入力!$C$11=1,ROUNDDOWN(全国標準卸価格!M883*地区別掛け率!M883%,-入力!$C$10),IF(入力!$C$11=2,ROUNDUP(全国標準卸価格!M883*地区別掛け率!M883%,-入力!$C$10),IF(入力!$C$11=3,ROUND(全国標準卸価格!M883*地区別掛け率!M883%,-入力!$C$10),""))),全国標準卸価格!M883))</f>
        <v/>
      </c>
      <c r="N883" s="761" t="str">
        <f>IF(全国標準卸価格!N883="","",IF(ISNUMBER(全国標準卸価格!N883),IF(入力!$C$11=1,ROUNDDOWN(全国標準卸価格!N883*地区別掛け率!N883%,-入力!$C$10),IF(入力!$C$11=2,ROUNDUP(全国標準卸価格!N883*地区別掛け率!N883%,-入力!$C$10),IF(入力!$C$11=3,ROUND(全国標準卸価格!N883*地区別掛け率!N883%,-入力!$C$10),""))),全国標準卸価格!N883))</f>
        <v/>
      </c>
      <c r="O883" s="762" t="str">
        <f>IF(全国標準卸価格!O883="","",IF(ISNUMBER(全国標準卸価格!O883),IF(入力!$C$11=1,ROUNDDOWN(全国標準卸価格!O883*地区別掛け率!O883%,-入力!$C$10),IF(入力!$C$11=2,ROUNDUP(全国標準卸価格!O883*地区別掛け率!O883%,-入力!$C$10),IF(入力!$C$11=3,ROUND(全国標準卸価格!O883*地区別掛け率!O883%,-入力!$C$10),""))),全国標準卸価格!O883))</f>
        <v/>
      </c>
      <c r="P883" s="757" t="s">
        <v>267</v>
      </c>
      <c r="Q883" s="758"/>
      <c r="R883" s="758"/>
      <c r="S883" s="758"/>
      <c r="T883" s="758"/>
      <c r="U883" s="758"/>
      <c r="V883" s="759"/>
      <c r="W883" s="265"/>
      <c r="X883" s="4"/>
    </row>
    <row r="884" spans="2:24" ht="23.1" customHeight="1">
      <c r="B884" s="732"/>
      <c r="C884" s="799"/>
      <c r="D884" s="766" t="s">
        <v>870</v>
      </c>
      <c r="E884" s="767"/>
      <c r="F884" s="767"/>
      <c r="G884" s="768"/>
      <c r="H884" s="766" t="s">
        <v>180</v>
      </c>
      <c r="I884" s="767"/>
      <c r="J884" s="767"/>
      <c r="K884" s="768"/>
      <c r="L884" s="769">
        <f>IF(全国標準卸価格!L884="","",IF(ISNUMBER(全国標準卸価格!L884),IF(入力!$C$11=1,ROUNDDOWN(全国標準卸価格!L884*地区別掛け率!L884%,-入力!$C$10),IF(入力!$C$11=2,ROUNDUP(全国標準卸価格!L884*地区別掛け率!L884%,-入力!$C$10),IF(入力!$C$11=3,ROUND(全国標準卸価格!L884*地区別掛け率!L884%,-入力!$C$10),""))),全国標準卸価格!L884))</f>
        <v>49700</v>
      </c>
      <c r="M884" s="770" t="str">
        <f>IF(全国標準卸価格!M884="","",IF(ISNUMBER(全国標準卸価格!M884),IF(入力!$C$11=1,ROUNDDOWN(全国標準卸価格!M884*地区別掛け率!M884%,-入力!$C$10),IF(入力!$C$11=2,ROUNDUP(全国標準卸価格!M884*地区別掛け率!M884%,-入力!$C$10),IF(入力!$C$11=3,ROUND(全国標準卸価格!M884*地区別掛け率!M884%,-入力!$C$10),""))),全国標準卸価格!M884))</f>
        <v/>
      </c>
      <c r="N884" s="770" t="str">
        <f>IF(全国標準卸価格!N884="","",IF(ISNUMBER(全国標準卸価格!N884),IF(入力!$C$11=1,ROUNDDOWN(全国標準卸価格!N884*地区別掛け率!N884%,-入力!$C$10),IF(入力!$C$11=2,ROUNDUP(全国標準卸価格!N884*地区別掛け率!N884%,-入力!$C$10),IF(入力!$C$11=3,ROUND(全国標準卸価格!N884*地区別掛け率!N884%,-入力!$C$10),""))),全国標準卸価格!N884))</f>
        <v/>
      </c>
      <c r="O884" s="771" t="str">
        <f>IF(全国標準卸価格!O884="","",IF(ISNUMBER(全国標準卸価格!O884),IF(入力!$C$11=1,ROUNDDOWN(全国標準卸価格!O884*地区別掛け率!O884%,-入力!$C$10),IF(入力!$C$11=2,ROUNDUP(全国標準卸価格!O884*地区別掛け率!O884%,-入力!$C$10),IF(入力!$C$11=3,ROUND(全国標準卸価格!O884*地区別掛け率!O884%,-入力!$C$10),""))),全国標準卸価格!O884))</f>
        <v/>
      </c>
      <c r="P884" s="766" t="s">
        <v>268</v>
      </c>
      <c r="Q884" s="767"/>
      <c r="R884" s="767"/>
      <c r="S884" s="767"/>
      <c r="T884" s="767"/>
      <c r="U884" s="767"/>
      <c r="V884" s="768"/>
      <c r="W884" s="265"/>
      <c r="X884" s="4"/>
    </row>
    <row r="885" spans="2:24" ht="23.1" customHeight="1" thickBot="1">
      <c r="B885" s="733"/>
      <c r="C885" s="409">
        <v>60</v>
      </c>
      <c r="D885" s="781" t="s">
        <v>1356</v>
      </c>
      <c r="E885" s="782"/>
      <c r="F885" s="782"/>
      <c r="G885" s="783"/>
      <c r="H885" s="781" t="s">
        <v>1382</v>
      </c>
      <c r="I885" s="782"/>
      <c r="J885" s="782"/>
      <c r="K885" s="783"/>
      <c r="L885" s="784">
        <f>IF(全国標準卸価格!L885="","",IF(ISNUMBER(全国標準卸価格!L885),IF(入力!$E$11=1,ROUNDDOWN(全国標準卸価格!L885*地区別掛け率!L885%,-入力!$E$10),IF(入力!$E$11=2,ROUNDUP(全国標準卸価格!L885*地区別掛け率!L885%,-入力!$E$10),IF(入力!$E$11=3,ROUND(全国標準卸価格!L885*地区別掛け率!L885%,-入力!$E$10),""))),全国標準卸価格!L885))</f>
        <v>50300</v>
      </c>
      <c r="M885" s="785" t="str">
        <f>IF(全国標準卸価格!M885="","",IF(ISNUMBER(全国標準卸価格!M885),IF(入力!$E$11=1,ROUNDDOWN(全国標準卸価格!M885*地区別掛け率!M885%,-入力!$E$10),IF(入力!$E$11=2,ROUNDUP(全国標準卸価格!M885*地区別掛け率!M885%,-入力!$E$10),IF(入力!$E$11=3,ROUND(全国標準卸価格!M885*地区別掛け率!M885%,-入力!$E$10),""))),全国標準卸価格!M885))</f>
        <v/>
      </c>
      <c r="N885" s="785" t="str">
        <f>IF(全国標準卸価格!N885="","",IF(ISNUMBER(全国標準卸価格!N885),IF(入力!$E$11=1,ROUNDDOWN(全国標準卸価格!N885*地区別掛け率!N885%,-入力!$E$10),IF(入力!$E$11=2,ROUNDUP(全国標準卸価格!N885*地区別掛け率!N885%,-入力!$E$10),IF(入力!$E$11=3,ROUND(全国標準卸価格!N885*地区別掛け率!N885%,-入力!$E$10),""))),全国標準卸価格!N885))</f>
        <v/>
      </c>
      <c r="O885" s="786" t="str">
        <f>IF(全国標準卸価格!O885="","",IF(ISNUMBER(全国標準卸価格!O885),IF(入力!$E$11=1,ROUNDDOWN(全国標準卸価格!O885*地区別掛け率!O885%,-入力!$E$10),IF(入力!$E$11=2,ROUNDUP(全国標準卸価格!O885*地区別掛け率!O885%,-入力!$E$10),IF(入力!$E$11=3,ROUND(全国標準卸価格!O885*地区別掛け率!O885%,-入力!$E$10),""))),全国標準卸価格!O885))</f>
        <v/>
      </c>
      <c r="P885" s="781" t="s">
        <v>1355</v>
      </c>
      <c r="Q885" s="782"/>
      <c r="R885" s="782"/>
      <c r="S885" s="782"/>
      <c r="T885" s="782"/>
      <c r="U885" s="782"/>
      <c r="V885" s="783"/>
      <c r="W885" s="265"/>
      <c r="X885" s="4"/>
    </row>
    <row r="886" spans="2:24" ht="23.1" customHeight="1">
      <c r="B886" s="731">
        <v>17</v>
      </c>
      <c r="C886" s="378">
        <v>40</v>
      </c>
      <c r="D886" s="806" t="s">
        <v>1040</v>
      </c>
      <c r="E886" s="807"/>
      <c r="F886" s="807"/>
      <c r="G886" s="808"/>
      <c r="H886" s="806" t="s">
        <v>252</v>
      </c>
      <c r="I886" s="807"/>
      <c r="J886" s="807"/>
      <c r="K886" s="808"/>
      <c r="L886" s="816">
        <f>IF(全国標準卸価格!L886="","",IF(ISNUMBER(全国標準卸価格!L886),IF(入力!$C$11=1,ROUNDDOWN(全国標準卸価格!L886*地区別掛け率!L886%,-入力!$C$10),IF(入力!$C$11=2,ROUNDUP(全国標準卸価格!L886*地区別掛け率!L886%,-入力!$C$10),IF(入力!$C$11=3,ROUND(全国標準卸価格!L886*地区別掛け率!L886%,-入力!$C$10),""))),全国標準卸価格!L886))</f>
        <v>43900</v>
      </c>
      <c r="M886" s="817" t="str">
        <f>IF(全国標準卸価格!M886="","",IF(ISNUMBER(全国標準卸価格!M886),IF(入力!$C$11=1,ROUNDDOWN(全国標準卸価格!M886*地区別掛け率!M886%,-入力!$C$10),IF(入力!$C$11=2,ROUNDUP(全国標準卸価格!M886*地区別掛け率!M886%,-入力!$C$10),IF(入力!$C$11=3,ROUND(全国標準卸価格!M886*地区別掛け率!M886%,-入力!$C$10),""))),全国標準卸価格!M886))</f>
        <v/>
      </c>
      <c r="N886" s="817" t="str">
        <f>IF(全国標準卸価格!N886="","",IF(ISNUMBER(全国標準卸価格!N886),IF(入力!$C$11=1,ROUNDDOWN(全国標準卸価格!N886*地区別掛け率!N886%,-入力!$C$10),IF(入力!$C$11=2,ROUNDUP(全国標準卸価格!N886*地区別掛け率!N886%,-入力!$C$10),IF(入力!$C$11=3,ROUND(全国標準卸価格!N886*地区別掛け率!N886%,-入力!$C$10),""))),全国標準卸価格!N886))</f>
        <v/>
      </c>
      <c r="O886" s="818" t="str">
        <f>IF(全国標準卸価格!O886="","",IF(ISNUMBER(全国標準卸価格!O886),IF(入力!$C$11=1,ROUNDDOWN(全国標準卸価格!O886*地区別掛け率!O886%,-入力!$C$10),IF(入力!$C$11=2,ROUNDUP(全国標準卸価格!O886*地区別掛け率!O886%,-入力!$C$10),IF(入力!$C$11=3,ROUND(全国標準卸価格!O886*地区別掛け率!O886%,-入力!$C$10),""))),全国標準卸価格!O886))</f>
        <v/>
      </c>
      <c r="P886" s="806" t="s">
        <v>273</v>
      </c>
      <c r="Q886" s="807"/>
      <c r="R886" s="807"/>
      <c r="S886" s="807"/>
      <c r="T886" s="807"/>
      <c r="U886" s="807"/>
      <c r="V886" s="808"/>
      <c r="W886" s="265"/>
      <c r="X886" s="4"/>
    </row>
    <row r="887" spans="2:24" ht="23.1" customHeight="1">
      <c r="B887" s="732"/>
      <c r="C887" s="272">
        <v>45</v>
      </c>
      <c r="D887" s="766" t="s">
        <v>704</v>
      </c>
      <c r="E887" s="767"/>
      <c r="F887" s="767"/>
      <c r="G887" s="768"/>
      <c r="H887" s="806" t="s">
        <v>1145</v>
      </c>
      <c r="I887" s="807"/>
      <c r="J887" s="807"/>
      <c r="K887" s="808"/>
      <c r="L887" s="769">
        <f>IF(全国標準卸価格!L887="","",IF(ISNUMBER(全国標準卸価格!L887),IF(入力!$C$11=1,ROUNDDOWN(全国標準卸価格!L887*地区別掛け率!L887%,-入力!$C$10),IF(入力!$C$11=2,ROUNDUP(全国標準卸価格!L887*地区別掛け率!L887%,-入力!$C$10),IF(入力!$C$11=3,ROUND(全国標準卸価格!L887*地区別掛け率!L887%,-入力!$C$10),""))),全国標準卸価格!L887))</f>
        <v>37700</v>
      </c>
      <c r="M887" s="770" t="str">
        <f>IF(全国標準卸価格!M887="","",IF(ISNUMBER(全国標準卸価格!M887),IF(入力!$C$11=1,ROUNDDOWN(全国標準卸価格!M887*地区別掛け率!M887%,-入力!$C$10),IF(入力!$C$11=2,ROUNDUP(全国標準卸価格!M887*地区別掛け率!M887%,-入力!$C$10),IF(入力!$C$11=3,ROUND(全国標準卸価格!M887*地区別掛け率!M887%,-入力!$C$10),""))),全国標準卸価格!M887))</f>
        <v/>
      </c>
      <c r="N887" s="770" t="str">
        <f>IF(全国標準卸価格!N887="","",IF(ISNUMBER(全国標準卸価格!N887),IF(入力!$C$11=1,ROUNDDOWN(全国標準卸価格!N887*地区別掛け率!N887%,-入力!$C$10),IF(入力!$C$11=2,ROUNDUP(全国標準卸価格!N887*地区別掛け率!N887%,-入力!$C$10),IF(入力!$C$11=3,ROUND(全国標準卸価格!N887*地区別掛け率!N887%,-入力!$C$10),""))),全国標準卸価格!N887))</f>
        <v/>
      </c>
      <c r="O887" s="771" t="str">
        <f>IF(全国標準卸価格!O887="","",IF(ISNUMBER(全国標準卸価格!O887),IF(入力!$C$11=1,ROUNDDOWN(全国標準卸価格!O887*地区別掛け率!O887%,-入力!$C$10),IF(入力!$C$11=2,ROUNDUP(全国標準卸価格!O887*地区別掛け率!O887%,-入力!$C$10),IF(入力!$C$11=3,ROUND(全国標準卸価格!O887*地区別掛け率!O887%,-入力!$C$10),""))),全国標準卸価格!O887))</f>
        <v/>
      </c>
      <c r="P887" s="766" t="s">
        <v>269</v>
      </c>
      <c r="Q887" s="767"/>
      <c r="R887" s="767"/>
      <c r="S887" s="767"/>
      <c r="T887" s="767"/>
      <c r="U887" s="767"/>
      <c r="V887" s="768"/>
      <c r="W887" s="265"/>
      <c r="X887" s="4"/>
    </row>
    <row r="888" spans="2:24" ht="23.1" customHeight="1">
      <c r="B888" s="732"/>
      <c r="C888" s="378">
        <v>50</v>
      </c>
      <c r="D888" s="766" t="s">
        <v>705</v>
      </c>
      <c r="E888" s="767"/>
      <c r="F888" s="767"/>
      <c r="G888" s="768"/>
      <c r="H888" s="806" t="s">
        <v>1141</v>
      </c>
      <c r="I888" s="807"/>
      <c r="J888" s="807"/>
      <c r="K888" s="808"/>
      <c r="L888" s="769">
        <f>IF(全国標準卸価格!L888="","",IF(ISNUMBER(全国標準卸価格!L888),IF(入力!$C$11=1,ROUNDDOWN(全国標準卸価格!L888*地区別掛け率!L888%,-入力!$C$10),IF(入力!$C$11=2,ROUNDUP(全国標準卸価格!L888*地区別掛け率!L888%,-入力!$C$10),IF(入力!$C$11=3,ROUND(全国標準卸価格!L888*地区別掛け率!L888%,-入力!$C$10),""))),全国標準卸価格!L888))</f>
        <v>38800</v>
      </c>
      <c r="M888" s="770" t="str">
        <f>IF(全国標準卸価格!M888="","",IF(ISNUMBER(全国標準卸価格!M888),IF(入力!$C$11=1,ROUNDDOWN(全国標準卸価格!M888*地区別掛け率!M888%,-入力!$C$10),IF(入力!$C$11=2,ROUNDUP(全国標準卸価格!M888*地区別掛け率!M888%,-入力!$C$10),IF(入力!$C$11=3,ROUND(全国標準卸価格!M888*地区別掛け率!M888%,-入力!$C$10),""))),全国標準卸価格!M888))</f>
        <v/>
      </c>
      <c r="N888" s="770" t="str">
        <f>IF(全国標準卸価格!N888="","",IF(ISNUMBER(全国標準卸価格!N888),IF(入力!$C$11=1,ROUNDDOWN(全国標準卸価格!N888*地区別掛け率!N888%,-入力!$C$10),IF(入力!$C$11=2,ROUNDUP(全国標準卸価格!N888*地区別掛け率!N888%,-入力!$C$10),IF(入力!$C$11=3,ROUND(全国標準卸価格!N888*地区別掛け率!N888%,-入力!$C$10),""))),全国標準卸価格!N888))</f>
        <v/>
      </c>
      <c r="O888" s="771" t="str">
        <f>IF(全国標準卸価格!O888="","",IF(ISNUMBER(全国標準卸価格!O888),IF(入力!$C$11=1,ROUNDDOWN(全国標準卸価格!O888*地区別掛け率!O888%,-入力!$C$10),IF(入力!$C$11=2,ROUNDUP(全国標準卸価格!O888*地区別掛け率!O888%,-入力!$C$10),IF(入力!$C$11=3,ROUND(全国標準卸価格!O888*地区別掛け率!O888%,-入力!$C$10),""))),全国標準卸価格!O888))</f>
        <v/>
      </c>
      <c r="P888" s="766" t="s">
        <v>264</v>
      </c>
      <c r="Q888" s="767"/>
      <c r="R888" s="767"/>
      <c r="S888" s="767"/>
      <c r="T888" s="767"/>
      <c r="U888" s="767"/>
      <c r="V888" s="768"/>
      <c r="W888" s="265"/>
      <c r="X888" s="4"/>
    </row>
    <row r="889" spans="2:24" ht="23.1" customHeight="1">
      <c r="B889" s="732"/>
      <c r="C889" s="809">
        <v>55</v>
      </c>
      <c r="D889" s="810" t="s">
        <v>706</v>
      </c>
      <c r="E889" s="811"/>
      <c r="F889" s="811"/>
      <c r="G889" s="812"/>
      <c r="H889" s="810" t="s">
        <v>1146</v>
      </c>
      <c r="I889" s="811"/>
      <c r="J889" s="811"/>
      <c r="K889" s="812"/>
      <c r="L889" s="813">
        <f>IF(全国標準卸価格!L889="","",IF(ISNUMBER(全国標準卸価格!L889),IF(入力!$C$11=1,ROUNDDOWN(全国標準卸価格!L889*地区別掛け率!L889%,-入力!$C$10),IF(入力!$C$11=2,ROUNDUP(全国標準卸価格!L889*地区別掛け率!L889%,-入力!$C$10),IF(入力!$C$11=3,ROUND(全国標準卸価格!L889*地区別掛け率!L889%,-入力!$C$10),""))),全国標準卸価格!L889))</f>
        <v>36400</v>
      </c>
      <c r="M889" s="814" t="str">
        <f>IF(全国標準卸価格!M889="","",IF(ISNUMBER(全国標準卸価格!M889),IF(入力!$C$11=1,ROUNDDOWN(全国標準卸価格!M889*地区別掛け率!M889%,-入力!$C$10),IF(入力!$C$11=2,ROUNDUP(全国標準卸価格!M889*地区別掛け率!M889%,-入力!$C$10),IF(入力!$C$11=3,ROUND(全国標準卸価格!M889*地区別掛け率!M889%,-入力!$C$10),""))),全国標準卸価格!M889))</f>
        <v/>
      </c>
      <c r="N889" s="814" t="str">
        <f>IF(全国標準卸価格!N889="","",IF(ISNUMBER(全国標準卸価格!N889),IF(入力!$C$11=1,ROUNDDOWN(全国標準卸価格!N889*地区別掛け率!N889%,-入力!$C$10),IF(入力!$C$11=2,ROUNDUP(全国標準卸価格!N889*地区別掛け率!N889%,-入力!$C$10),IF(入力!$C$11=3,ROUND(全国標準卸価格!N889*地区別掛け率!N889%,-入力!$C$10),""))),全国標準卸価格!N889))</f>
        <v/>
      </c>
      <c r="O889" s="815" t="str">
        <f>IF(全国標準卸価格!O889="","",IF(ISNUMBER(全国標準卸価格!O889),IF(入力!$C$11=1,ROUNDDOWN(全国標準卸価格!O889*地区別掛け率!O889%,-入力!$C$10),IF(入力!$C$11=2,ROUNDUP(全国標準卸価格!O889*地区別掛け率!O889%,-入力!$C$10),IF(入力!$C$11=3,ROUND(全国標準卸価格!O889*地区別掛け率!O889%,-入力!$C$10),""))),全国標準卸価格!O889))</f>
        <v/>
      </c>
      <c r="P889" s="810" t="s">
        <v>264</v>
      </c>
      <c r="Q889" s="811"/>
      <c r="R889" s="811"/>
      <c r="S889" s="811"/>
      <c r="T889" s="811"/>
      <c r="U889" s="811"/>
      <c r="V889" s="812"/>
      <c r="W889" s="265"/>
      <c r="X889" s="4"/>
    </row>
    <row r="890" spans="2:24" ht="23.1" customHeight="1">
      <c r="B890" s="732"/>
      <c r="C890" s="525"/>
      <c r="D890" s="757" t="s">
        <v>737</v>
      </c>
      <c r="E890" s="758"/>
      <c r="F890" s="758"/>
      <c r="G890" s="759"/>
      <c r="H890" s="716" t="s">
        <v>738</v>
      </c>
      <c r="I890" s="717"/>
      <c r="J890" s="717"/>
      <c r="K890" s="718"/>
      <c r="L890" s="760">
        <f>IF(全国標準卸価格!L890="","",IF(ISNUMBER(全国標準卸価格!L890),IF(入力!$E$11=1,ROUNDDOWN(全国標準卸価格!L890*地区別掛け率!L890%,-入力!$E$10),IF(入力!$E$11=2,ROUNDUP(全国標準卸価格!L890*地区別掛け率!L890%,-入力!$E$10),IF(入力!$E$11=3,ROUND(全国標準卸価格!L890*地区別掛け率!L890%,-入力!$E$10),""))),全国標準卸価格!L890))</f>
        <v>22000</v>
      </c>
      <c r="M890" s="761" t="str">
        <f>IF(全国標準卸価格!M890="","",IF(ISNUMBER(全国標準卸価格!M890),IF(入力!$E$11=1,ROUNDDOWN(全国標準卸価格!M890*地区別掛け率!M890%,-入力!$E$10),IF(入力!$E$11=2,ROUNDUP(全国標準卸価格!M890*地区別掛け率!M890%,-入力!$E$10),IF(入力!$E$11=3,ROUND(全国標準卸価格!M890*地区別掛け率!M890%,-入力!$E$10),""))),全国標準卸価格!M890))</f>
        <v/>
      </c>
      <c r="N890" s="761" t="str">
        <f>IF(全国標準卸価格!N890="","",IF(ISNUMBER(全国標準卸価格!N890),IF(入力!$E$11=1,ROUNDDOWN(全国標準卸価格!N890*地区別掛け率!N890%,-入力!$E$10),IF(入力!$E$11=2,ROUNDUP(全国標準卸価格!N890*地区別掛け率!N890%,-入力!$E$10),IF(入力!$E$11=3,ROUND(全国標準卸価格!N890*地区別掛け率!N890%,-入力!$E$10),""))),全国標準卸価格!N890))</f>
        <v/>
      </c>
      <c r="O890" s="762" t="str">
        <f>IF(全国標準卸価格!O890="","",IF(ISNUMBER(全国標準卸価格!O890),IF(入力!$E$11=1,ROUNDDOWN(全国標準卸価格!O890*地区別掛け率!O890%,-入力!$E$10),IF(入力!$E$11=2,ROUNDUP(全国標準卸価格!O890*地区別掛け率!O890%,-入力!$E$10),IF(入力!$E$11=3,ROUND(全国標準卸価格!O890*地区別掛け率!O890%,-入力!$E$10),""))),全国標準卸価格!O890))</f>
        <v/>
      </c>
      <c r="P890" s="757" t="s">
        <v>739</v>
      </c>
      <c r="Q890" s="758"/>
      <c r="R890" s="758"/>
      <c r="S890" s="758"/>
      <c r="T890" s="758"/>
      <c r="U890" s="758"/>
      <c r="V890" s="759"/>
      <c r="W890" s="265"/>
      <c r="X890" s="4"/>
    </row>
    <row r="891" spans="2:24" ht="23.1" customHeight="1">
      <c r="B891" s="732"/>
      <c r="C891" s="525"/>
      <c r="D891" s="757" t="s">
        <v>707</v>
      </c>
      <c r="E891" s="758"/>
      <c r="F891" s="758"/>
      <c r="G891" s="759"/>
      <c r="H891" s="757" t="s">
        <v>1043</v>
      </c>
      <c r="I891" s="758"/>
      <c r="J891" s="758"/>
      <c r="K891" s="759"/>
      <c r="L891" s="760">
        <f>IF(全国標準卸価格!L891="","",IF(ISNUMBER(全国標準卸価格!L891),IF(入力!$C$11=1,ROUNDDOWN(全国標準卸価格!L891*地区別掛け率!L891%,-入力!$C$10),IF(入力!$C$11=2,ROUNDUP(全国標準卸価格!L891*地区別掛け率!L891%,-入力!$C$10),IF(入力!$C$11=3,ROUND(全国標準卸価格!L891*地区別掛け率!L891%,-入力!$C$10),""))),全国標準卸価格!L891))</f>
        <v>36600</v>
      </c>
      <c r="M891" s="761" t="str">
        <f>IF(全国標準卸価格!M891="","",IF(ISNUMBER(全国標準卸価格!M891),IF(入力!$C$11=1,ROUNDDOWN(全国標準卸価格!M891*地区別掛け率!M891%,-入力!$C$10),IF(入力!$C$11=2,ROUNDUP(全国標準卸価格!M891*地区別掛け率!M891%,-入力!$C$10),IF(入力!$C$11=3,ROUND(全国標準卸価格!M891*地区別掛け率!M891%,-入力!$C$10),""))),全国標準卸価格!M891))</f>
        <v/>
      </c>
      <c r="N891" s="761" t="str">
        <f>IF(全国標準卸価格!N891="","",IF(ISNUMBER(全国標準卸価格!N891),IF(入力!$C$11=1,ROUNDDOWN(全国標準卸価格!N891*地区別掛け率!N891%,-入力!$C$10),IF(入力!$C$11=2,ROUNDUP(全国標準卸価格!N891*地区別掛け率!N891%,-入力!$C$10),IF(入力!$C$11=3,ROUND(全国標準卸価格!N891*地区別掛け率!N891%,-入力!$C$10),""))),全国標準卸価格!N891))</f>
        <v/>
      </c>
      <c r="O891" s="762" t="str">
        <f>IF(全国標準卸価格!O891="","",IF(ISNUMBER(全国標準卸価格!O891),IF(入力!$C$11=1,ROUNDDOWN(全国標準卸価格!O891*地区別掛け率!O891%,-入力!$C$10),IF(入力!$C$11=2,ROUNDUP(全国標準卸価格!O891*地区別掛け率!O891%,-入力!$C$10),IF(入力!$C$11=3,ROUND(全国標準卸価格!O891*地区別掛け率!O891%,-入力!$C$10),""))),全国標準卸価格!O891))</f>
        <v/>
      </c>
      <c r="P891" s="757" t="s">
        <v>538</v>
      </c>
      <c r="Q891" s="758"/>
      <c r="R891" s="758"/>
      <c r="S891" s="758"/>
      <c r="T891" s="758"/>
      <c r="U891" s="758"/>
      <c r="V891" s="759"/>
      <c r="W891" s="265"/>
      <c r="X891" s="4"/>
    </row>
    <row r="892" spans="2:24" ht="23.1" customHeight="1">
      <c r="B892" s="732"/>
      <c r="C892" s="525"/>
      <c r="D892" s="787" t="s">
        <v>708</v>
      </c>
      <c r="E892" s="788"/>
      <c r="F892" s="788"/>
      <c r="G892" s="789"/>
      <c r="H892" s="716" t="s">
        <v>1147</v>
      </c>
      <c r="I892" s="717"/>
      <c r="J892" s="717"/>
      <c r="K892" s="718"/>
      <c r="L892" s="760">
        <f>IF(全国標準卸価格!L892="","",IF(ISNUMBER(全国標準卸価格!L892),IF(入力!$C$11=1,ROUNDDOWN(全国標準卸価格!L892*地区別掛け率!L892%,-入力!$C$10),IF(入力!$C$11=2,ROUNDUP(全国標準卸価格!L892*地区別掛け率!L892%,-入力!$C$10),IF(入力!$C$11=3,ROUND(全国標準卸価格!L892*地区別掛け率!L892%,-入力!$C$10),""))),全国標準卸価格!L892))</f>
        <v>37300</v>
      </c>
      <c r="M892" s="761" t="str">
        <f>IF(全国標準卸価格!M892="","",IF(ISNUMBER(全国標準卸価格!M892),IF(入力!$C$11=1,ROUNDDOWN(全国標準卸価格!M892*地区別掛け率!M892%,-入力!$C$10),IF(入力!$C$11=2,ROUNDUP(全国標準卸価格!M892*地区別掛け率!M892%,-入力!$C$10),IF(入力!$C$11=3,ROUND(全国標準卸価格!M892*地区別掛け率!M892%,-入力!$C$10),""))),全国標準卸価格!M892))</f>
        <v/>
      </c>
      <c r="N892" s="761" t="str">
        <f>IF(全国標準卸価格!N892="","",IF(ISNUMBER(全国標準卸価格!N892),IF(入力!$C$11=1,ROUNDDOWN(全国標準卸価格!N892*地区別掛け率!N892%,-入力!$C$10),IF(入力!$C$11=2,ROUNDUP(全国標準卸価格!N892*地区別掛け率!N892%,-入力!$C$10),IF(入力!$C$11=3,ROUND(全国標準卸価格!N892*地区別掛け率!N892%,-入力!$C$10),""))),全国標準卸価格!N892))</f>
        <v/>
      </c>
      <c r="O892" s="762" t="str">
        <f>IF(全国標準卸価格!O892="","",IF(ISNUMBER(全国標準卸価格!O892),IF(入力!$C$11=1,ROUNDDOWN(全国標準卸価格!O892*地区別掛け率!O892%,-入力!$C$10),IF(入力!$C$11=2,ROUNDUP(全国標準卸価格!O892*地区別掛け率!O892%,-入力!$C$10),IF(入力!$C$11=3,ROUND(全国標準卸価格!O892*地区別掛け率!O892%,-入力!$C$10),""))),全国標準卸価格!O892))</f>
        <v/>
      </c>
      <c r="P892" s="757" t="s">
        <v>270</v>
      </c>
      <c r="Q892" s="758"/>
      <c r="R892" s="758"/>
      <c r="S892" s="758"/>
      <c r="T892" s="758"/>
      <c r="U892" s="758"/>
      <c r="V892" s="759"/>
      <c r="W892" s="265"/>
      <c r="X892" s="4"/>
    </row>
    <row r="893" spans="2:24" ht="23.1" customHeight="1">
      <c r="B893" s="732"/>
      <c r="C893" s="799"/>
      <c r="D893" s="806"/>
      <c r="E893" s="807"/>
      <c r="F893" s="807"/>
      <c r="G893" s="808"/>
      <c r="H893" s="806" t="s">
        <v>576</v>
      </c>
      <c r="I893" s="807"/>
      <c r="J893" s="807"/>
      <c r="K893" s="808"/>
      <c r="L893" s="769">
        <f>IF(全国標準卸価格!L893="","",IF(ISNUMBER(全国標準卸価格!L893),IF(入力!$C$11=1,ROUNDDOWN(全国標準卸価格!L893*地区別掛け率!L893%,-入力!$C$10),IF(入力!$C$11=2,ROUNDUP(全国標準卸価格!L893*地区別掛け率!L893%,-入力!$C$10),IF(入力!$C$11=3,ROUND(全国標準卸価格!L893*地区別掛け率!L893%,-入力!$C$10),""))),全国標準卸価格!L893))</f>
        <v>41700</v>
      </c>
      <c r="M893" s="770" t="str">
        <f>IF(全国標準卸価格!M893="","",IF(ISNUMBER(全国標準卸価格!M893),IF(入力!$C$11=1,ROUNDDOWN(全国標準卸価格!M893*地区別掛け率!M893%,-入力!$C$10),IF(入力!$C$11=2,ROUNDUP(全国標準卸価格!M893*地区別掛け率!M893%,-入力!$C$10),IF(入力!$C$11=3,ROUND(全国標準卸価格!M893*地区別掛け率!M893%,-入力!$C$10),""))),全国標準卸価格!M893))</f>
        <v/>
      </c>
      <c r="N893" s="770" t="str">
        <f>IF(全国標準卸価格!N893="","",IF(ISNUMBER(全国標準卸価格!N893),IF(入力!$C$11=1,ROUNDDOWN(全国標準卸価格!N893*地区別掛け率!N893%,-入力!$C$10),IF(入力!$C$11=2,ROUNDUP(全国標準卸価格!N893*地区別掛け率!N893%,-入力!$C$10),IF(入力!$C$11=3,ROUND(全国標準卸価格!N893*地区別掛け率!N893%,-入力!$C$10),""))),全国標準卸価格!N893))</f>
        <v/>
      </c>
      <c r="O893" s="771" t="str">
        <f>IF(全国標準卸価格!O893="","",IF(ISNUMBER(全国標準卸価格!O893),IF(入力!$C$11=1,ROUNDDOWN(全国標準卸価格!O893*地区別掛け率!O893%,-入力!$C$10),IF(入力!$C$11=2,ROUNDUP(全国標準卸価格!O893*地区別掛け率!O893%,-入力!$C$10),IF(入力!$C$11=3,ROUND(全国標準卸価格!O893*地区別掛け率!O893%,-入力!$C$10),""))),全国標準卸価格!O893))</f>
        <v/>
      </c>
      <c r="P893" s="766" t="s">
        <v>271</v>
      </c>
      <c r="Q893" s="767"/>
      <c r="R893" s="767"/>
      <c r="S893" s="767"/>
      <c r="T893" s="767"/>
      <c r="U893" s="767"/>
      <c r="V893" s="768"/>
      <c r="W893" s="265"/>
      <c r="X893" s="4"/>
    </row>
    <row r="894" spans="2:24" ht="23.1" customHeight="1" thickBot="1">
      <c r="B894" s="733"/>
      <c r="C894" s="252">
        <v>65</v>
      </c>
      <c r="D894" s="781" t="s">
        <v>1041</v>
      </c>
      <c r="E894" s="782"/>
      <c r="F894" s="782"/>
      <c r="G894" s="783"/>
      <c r="H894" s="778" t="s">
        <v>152</v>
      </c>
      <c r="I894" s="779"/>
      <c r="J894" s="779"/>
      <c r="K894" s="780"/>
      <c r="L894" s="728">
        <f>IF(全国標準卸価格!L894="","",IF(ISNUMBER(全国標準卸価格!L894),IF(入力!$C$11=1,ROUNDDOWN(全国標準卸価格!L894*地区別掛け率!L894%,-入力!$C$10),IF(入力!$C$11=2,ROUNDUP(全国標準卸価格!L894*地区別掛け率!L894%,-入力!$C$10),IF(入力!$C$11=3,ROUND(全国標準卸価格!L894*地区別掛け率!L894%,-入力!$C$10),""))),全国標準卸価格!L894))</f>
        <v>34400</v>
      </c>
      <c r="M894" s="729" t="str">
        <f>IF(全国標準卸価格!M894="","",IF(ISNUMBER(全国標準卸価格!M894),IF(入力!$C$11=1,ROUNDDOWN(全国標準卸価格!M894*地区別掛け率!M894%,-入力!$C$10),IF(入力!$C$11=2,ROUNDUP(全国標準卸価格!M894*地区別掛け率!M894%,-入力!$C$10),IF(入力!$C$11=3,ROUND(全国標準卸価格!M894*地区別掛け率!M894%,-入力!$C$10),""))),全国標準卸価格!M894))</f>
        <v/>
      </c>
      <c r="N894" s="729" t="str">
        <f>IF(全国標準卸価格!N894="","",IF(ISNUMBER(全国標準卸価格!N894),IF(入力!$C$11=1,ROUNDDOWN(全国標準卸価格!N894*地区別掛け率!N894%,-入力!$C$10),IF(入力!$C$11=2,ROUNDUP(全国標準卸価格!N894*地区別掛け率!N894%,-入力!$C$10),IF(入力!$C$11=3,ROUND(全国標準卸価格!N894*地区別掛け率!N894%,-入力!$C$10),""))),全国標準卸価格!N894))</f>
        <v/>
      </c>
      <c r="O894" s="730" t="str">
        <f>IF(全国標準卸価格!O894="","",IF(ISNUMBER(全国標準卸価格!O894),IF(入力!$C$11=1,ROUNDDOWN(全国標準卸価格!O894*地区別掛け率!O894%,-入力!$C$10),IF(入力!$C$11=2,ROUNDUP(全国標準卸価格!O894*地区別掛け率!O894%,-入力!$C$10),IF(入力!$C$11=3,ROUND(全国標準卸価格!O894*地区別掛け率!O894%,-入力!$C$10),""))),全国標準卸価格!O894))</f>
        <v/>
      </c>
      <c r="P894" s="725" t="s">
        <v>272</v>
      </c>
      <c r="Q894" s="726"/>
      <c r="R894" s="726"/>
      <c r="S894" s="726"/>
      <c r="T894" s="726"/>
      <c r="U894" s="726"/>
      <c r="V894" s="727"/>
      <c r="W894" s="265"/>
      <c r="X894" s="4"/>
    </row>
    <row r="895" spans="2:24" ht="23.1" customHeight="1">
      <c r="B895" s="732">
        <v>16</v>
      </c>
      <c r="C895" s="819">
        <v>55</v>
      </c>
      <c r="D895" s="757" t="s">
        <v>709</v>
      </c>
      <c r="E895" s="758"/>
      <c r="F895" s="758"/>
      <c r="G895" s="759"/>
      <c r="H895" s="757" t="s">
        <v>252</v>
      </c>
      <c r="I895" s="758"/>
      <c r="J895" s="758"/>
      <c r="K895" s="759"/>
      <c r="L895" s="760">
        <f>IF(全国標準卸価格!L895="","",IF(ISNUMBER(全国標準卸価格!L895),IF(入力!$C$11=1,ROUNDDOWN(全国標準卸価格!L895*地区別掛け率!L895%,-入力!$C$10),IF(入力!$C$11=2,ROUNDUP(全国標準卸価格!L895*地区別掛け率!L895%,-入力!$C$10),IF(入力!$C$11=3,ROUND(全国標準卸価格!L895*地区別掛け率!L895%,-入力!$C$10),""))),全国標準卸価格!L895))</f>
        <v>27300</v>
      </c>
      <c r="M895" s="761" t="str">
        <f>IF(全国標準卸価格!M895="","",IF(ISNUMBER(全国標準卸価格!M895),IF(入力!$C$11=1,ROUNDDOWN(全国標準卸価格!M895*地区別掛け率!M895%,-入力!$C$10),IF(入力!$C$11=2,ROUNDUP(全国標準卸価格!M895*地区別掛け率!M895%,-入力!$C$10),IF(入力!$C$11=3,ROUND(全国標準卸価格!M895*地区別掛け率!M895%,-入力!$C$10),""))),全国標準卸価格!M895))</f>
        <v/>
      </c>
      <c r="N895" s="761" t="str">
        <f>IF(全国標準卸価格!N895="","",IF(ISNUMBER(全国標準卸価格!N895),IF(入力!$C$11=1,ROUNDDOWN(全国標準卸価格!N895*地区別掛け率!N895%,-入力!$C$10),IF(入力!$C$11=2,ROUNDUP(全国標準卸価格!N895*地区別掛け率!N895%,-入力!$C$10),IF(入力!$C$11=3,ROUND(全国標準卸価格!N895*地区別掛け率!N895%,-入力!$C$10),""))),全国標準卸価格!N895))</f>
        <v/>
      </c>
      <c r="O895" s="762" t="str">
        <f>IF(全国標準卸価格!O895="","",IF(ISNUMBER(全国標準卸価格!O895),IF(入力!$C$11=1,ROUNDDOWN(全国標準卸価格!O895*地区別掛け率!O895%,-入力!$C$10),IF(入力!$C$11=2,ROUNDUP(全国標準卸価格!O895*地区別掛け率!O895%,-入力!$C$10),IF(入力!$C$11=3,ROUND(全国標準卸価格!O895*地区別掛け率!O895%,-入力!$C$10),""))),全国標準卸価格!O895))</f>
        <v/>
      </c>
      <c r="P895" s="757" t="s">
        <v>269</v>
      </c>
      <c r="Q895" s="758"/>
      <c r="R895" s="758"/>
      <c r="S895" s="758"/>
      <c r="T895" s="758"/>
      <c r="U895" s="758"/>
      <c r="V895" s="759"/>
      <c r="W895" s="265"/>
      <c r="X895" s="4"/>
    </row>
    <row r="896" spans="2:24" ht="23.1" customHeight="1">
      <c r="B896" s="732"/>
      <c r="C896" s="819"/>
      <c r="D896" s="716" t="s">
        <v>2133</v>
      </c>
      <c r="E896" s="717"/>
      <c r="F896" s="717"/>
      <c r="G896" s="718"/>
      <c r="H896" s="757" t="s">
        <v>1051</v>
      </c>
      <c r="I896" s="758"/>
      <c r="J896" s="758"/>
      <c r="K896" s="759"/>
      <c r="L896" s="760">
        <f>IF(全国標準卸価格!L896="","",IF(ISNUMBER(全国標準卸価格!L896),IF(入力!$E$11=1,ROUNDDOWN(全国標準卸価格!L896*地区別掛け率!L896%,-入力!$E$10),IF(入力!$E$11=2,ROUNDUP(全国標準卸価格!L896*地区別掛け率!L896%,-入力!$E$10),IF(入力!$E$11=3,ROUND(全国標準卸価格!L896*地区別掛け率!L896%,-入力!$E$10),""))),全国標準卸価格!L896))</f>
        <v>23600</v>
      </c>
      <c r="M896" s="761" t="str">
        <f>IF(全国標準卸価格!M896="","",IF(ISNUMBER(全国標準卸価格!M896),IF(入力!$E$11=1,ROUNDDOWN(全国標準卸価格!M896*地区別掛け率!M896%,-入力!$E$10),IF(入力!$E$11=2,ROUNDUP(全国標準卸価格!M896*地区別掛け率!M896%,-入力!$E$10),IF(入力!$E$11=3,ROUND(全国標準卸価格!M896*地区別掛け率!M896%,-入力!$E$10),""))),全国標準卸価格!M896))</f>
        <v/>
      </c>
      <c r="N896" s="761" t="str">
        <f>IF(全国標準卸価格!N896="","",IF(ISNUMBER(全国標準卸価格!N896),IF(入力!$E$11=1,ROUNDDOWN(全国標準卸価格!N896*地区別掛け率!N896%,-入力!$E$10),IF(入力!$E$11=2,ROUNDUP(全国標準卸価格!N896*地区別掛け率!N896%,-入力!$E$10),IF(入力!$E$11=3,ROUND(全国標準卸価格!N896*地区別掛け率!N896%,-入力!$E$10),""))),全国標準卸価格!N896))</f>
        <v/>
      </c>
      <c r="O896" s="762" t="str">
        <f>IF(全国標準卸価格!O896="","",IF(ISNUMBER(全国標準卸価格!O896),IF(入力!$E$11=1,ROUNDDOWN(全国標準卸価格!O896*地区別掛け率!O896%,-入力!$E$10),IF(入力!$E$11=2,ROUNDUP(全国標準卸価格!O896*地区別掛け率!O896%,-入力!$E$10),IF(入力!$E$11=3,ROUND(全国標準卸価格!O896*地区別掛け率!O896%,-入力!$E$10),""))),全国標準卸価格!O896))</f>
        <v/>
      </c>
      <c r="P896" s="372" t="s">
        <v>1098</v>
      </c>
      <c r="Q896" s="373"/>
      <c r="R896" s="373"/>
      <c r="S896" s="373"/>
      <c r="T896" s="373"/>
      <c r="U896" s="373"/>
      <c r="V896" s="374"/>
      <c r="W896" s="265"/>
      <c r="X896" s="4"/>
    </row>
    <row r="897" spans="2:27" ht="23.1" customHeight="1" thickBot="1">
      <c r="B897" s="732"/>
      <c r="C897" s="820"/>
      <c r="D897" s="766" t="s">
        <v>710</v>
      </c>
      <c r="E897" s="767"/>
      <c r="F897" s="767"/>
      <c r="G897" s="768"/>
      <c r="H897" s="806" t="s">
        <v>578</v>
      </c>
      <c r="I897" s="807"/>
      <c r="J897" s="807"/>
      <c r="K897" s="808"/>
      <c r="L897" s="769">
        <f>IF(全国標準卸価格!L897="","",IF(ISNUMBER(全国標準卸価格!L897),IF(入力!$C$11=1,ROUNDDOWN(全国標準卸価格!L897*地区別掛け率!L897%,-入力!$C$10),IF(入力!$C$11=2,ROUNDUP(全国標準卸価格!L897*地区別掛け率!L897%,-入力!$C$10),IF(入力!$C$11=3,ROUND(全国標準卸価格!L897*地区別掛け率!L897%,-入力!$C$10),""))),全国標準卸価格!L897))</f>
        <v>34800</v>
      </c>
      <c r="M897" s="770" t="str">
        <f>IF(全国標準卸価格!M897="","",IF(ISNUMBER(全国標準卸価格!M897),IF(入力!$C$11=1,ROUNDDOWN(全国標準卸価格!M897*地区別掛け率!M897%,-入力!$C$10),IF(入力!$C$11=2,ROUNDUP(全国標準卸価格!M897*地区別掛け率!M897%,-入力!$C$10),IF(入力!$C$11=3,ROUND(全国標準卸価格!M897*地区別掛け率!M897%,-入力!$C$10),""))),全国標準卸価格!M897))</f>
        <v/>
      </c>
      <c r="N897" s="770" t="str">
        <f>IF(全国標準卸価格!N897="","",IF(ISNUMBER(全国標準卸価格!N897),IF(入力!$C$11=1,ROUNDDOWN(全国標準卸価格!N897*地区別掛け率!N897%,-入力!$C$10),IF(入力!$C$11=2,ROUNDUP(全国標準卸価格!N897*地区別掛け率!N897%,-入力!$C$10),IF(入力!$C$11=3,ROUND(全国標準卸価格!N897*地区別掛け率!N897%,-入力!$C$10),""))),全国標準卸価格!N897))</f>
        <v/>
      </c>
      <c r="O897" s="771" t="str">
        <f>IF(全国標準卸価格!O897="","",IF(ISNUMBER(全国標準卸価格!O897),IF(入力!$C$11=1,ROUNDDOWN(全国標準卸価格!O897*地区別掛け率!O897%,-入力!$C$10),IF(入力!$C$11=2,ROUNDUP(全国標準卸価格!O897*地区別掛け率!O897%,-入力!$C$10),IF(入力!$C$11=3,ROUND(全国標準卸価格!O897*地区別掛け率!O897%,-入力!$C$10),""))),全国標準卸価格!O897))</f>
        <v/>
      </c>
      <c r="P897" s="766" t="s">
        <v>762</v>
      </c>
      <c r="Q897" s="767"/>
      <c r="R897" s="767"/>
      <c r="S897" s="767"/>
      <c r="T897" s="767"/>
      <c r="U897" s="767"/>
      <c r="V897" s="768"/>
      <c r="W897" s="265"/>
      <c r="X897" s="4"/>
    </row>
    <row r="898" spans="2:27" ht="23.1" customHeight="1" thickBot="1">
      <c r="B898" s="338">
        <v>15</v>
      </c>
      <c r="C898" s="235">
        <v>60</v>
      </c>
      <c r="D898" s="312" t="s">
        <v>711</v>
      </c>
      <c r="E898" s="313"/>
      <c r="F898" s="313"/>
      <c r="G898" s="314"/>
      <c r="H898" s="821" t="s">
        <v>579</v>
      </c>
      <c r="I898" s="822"/>
      <c r="J898" s="822"/>
      <c r="K898" s="823"/>
      <c r="L898" s="824">
        <f>IF(全国標準卸価格!L898="","",IF(ISNUMBER(全国標準卸価格!L898),IF(入力!$C$11=1,ROUNDDOWN(全国標準卸価格!L898*地区別掛け率!L898%,-入力!$C$10),IF(入力!$C$11=2,ROUNDUP(全国標準卸価格!L898*地区別掛け率!L898%,-入力!$C$10),IF(入力!$C$11=3,ROUND(全国標準卸価格!L898*地区別掛け率!L898%,-入力!$C$10),""))),全国標準卸価格!L898))</f>
        <v>22700</v>
      </c>
      <c r="M898" s="825" t="str">
        <f>IF(全国標準卸価格!M898="","",IF(ISNUMBER(全国標準卸価格!M898),IF(入力!$C$11=1,ROUNDDOWN(全国標準卸価格!M898*地区別掛け率!M898%,-入力!$C$10),IF(入力!$C$11=2,ROUNDUP(全国標準卸価格!M898*地区別掛け率!M898%,-入力!$C$10),IF(入力!$C$11=3,ROUND(全国標準卸価格!M898*地区別掛け率!M898%,-入力!$C$10),""))),全国標準卸価格!M898))</f>
        <v/>
      </c>
      <c r="N898" s="825" t="str">
        <f>IF(全国標準卸価格!N898="","",IF(ISNUMBER(全国標準卸価格!N898),IF(入力!$C$11=1,ROUNDDOWN(全国標準卸価格!N898*地区別掛け率!N898%,-入力!$C$10),IF(入力!$C$11=2,ROUNDUP(全国標準卸価格!N898*地区別掛け率!N898%,-入力!$C$10),IF(入力!$C$11=3,ROUND(全国標準卸価格!N898*地区別掛け率!N898%,-入力!$C$10),""))),全国標準卸価格!N898))</f>
        <v/>
      </c>
      <c r="O898" s="826" t="str">
        <f>IF(全国標準卸価格!O898="","",IF(ISNUMBER(全国標準卸価格!O898),IF(入力!$C$11=1,ROUNDDOWN(全国標準卸価格!O898*地区別掛け率!O898%,-入力!$C$10),IF(入力!$C$11=2,ROUNDUP(全国標準卸価格!O898*地区別掛け率!O898%,-入力!$C$10),IF(入力!$C$11=3,ROUND(全国標準卸価格!O898*地区別掛け率!O898%,-入力!$C$10),""))),全国標準卸価格!O898))</f>
        <v/>
      </c>
      <c r="P898" s="821" t="s">
        <v>273</v>
      </c>
      <c r="Q898" s="822"/>
      <c r="R898" s="822"/>
      <c r="S898" s="822"/>
      <c r="T898" s="822"/>
      <c r="U898" s="822"/>
      <c r="V898" s="823"/>
      <c r="W898" s="265"/>
      <c r="X898" s="4"/>
    </row>
    <row r="899" spans="2:27" ht="99" customHeight="1">
      <c r="B899" s="545" t="s">
        <v>2134</v>
      </c>
      <c r="C899" s="545"/>
      <c r="D899" s="545"/>
      <c r="E899" s="545"/>
      <c r="F899" s="545"/>
      <c r="G899" s="545"/>
      <c r="H899" s="545"/>
      <c r="I899" s="545"/>
      <c r="J899" s="545"/>
      <c r="K899" s="545"/>
      <c r="L899" s="545"/>
      <c r="M899" s="545"/>
      <c r="N899" s="545"/>
      <c r="O899" s="545"/>
      <c r="P899" s="545"/>
      <c r="Q899" s="545"/>
      <c r="R899" s="545"/>
      <c r="S899" s="545"/>
      <c r="T899" s="545"/>
      <c r="U899" s="545"/>
      <c r="V899" s="545"/>
      <c r="W899" s="122"/>
      <c r="X899" s="122"/>
      <c r="Y899" s="24"/>
    </row>
    <row r="900" spans="2:27" ht="13.5" customHeight="1">
      <c r="C900" s="24"/>
      <c r="D900" s="24"/>
      <c r="E900" s="24"/>
      <c r="F900" s="82"/>
      <c r="G900" s="24"/>
      <c r="H900" s="82"/>
      <c r="I900" s="24"/>
      <c r="J900" s="82"/>
      <c r="K900" s="24"/>
      <c r="L900" s="82"/>
      <c r="M900" s="24"/>
      <c r="N900" s="82"/>
      <c r="O900" s="24"/>
      <c r="P900" s="82"/>
      <c r="Q900" s="24"/>
      <c r="R900" s="82"/>
      <c r="S900" s="24"/>
      <c r="T900" s="82"/>
      <c r="U900" s="24"/>
      <c r="V900" s="82"/>
      <c r="W900" s="24"/>
      <c r="X900" s="82"/>
      <c r="Y900" s="24"/>
    </row>
    <row r="901" spans="2:27" ht="14.25" customHeight="1" thickBot="1">
      <c r="B901" s="39"/>
    </row>
    <row r="902" spans="2:27" ht="25.5" customHeight="1" thickTop="1" thickBot="1">
      <c r="B902" s="518" t="s">
        <v>580</v>
      </c>
      <c r="C902" s="519"/>
      <c r="D902" s="519"/>
      <c r="E902" s="519"/>
      <c r="F902" s="519"/>
      <c r="G902" s="519"/>
      <c r="H902" s="519"/>
      <c r="I902" s="519"/>
      <c r="J902" s="519"/>
      <c r="K902" s="519"/>
      <c r="L902" s="519"/>
      <c r="M902" s="519"/>
      <c r="N902" s="519"/>
      <c r="O902" s="519"/>
      <c r="P902" s="519"/>
      <c r="Q902" s="519"/>
      <c r="R902" s="519"/>
      <c r="S902" s="519"/>
      <c r="T902" s="519"/>
      <c r="U902" s="519"/>
      <c r="V902" s="519"/>
      <c r="W902" s="519"/>
      <c r="X902" s="519"/>
      <c r="Y902" s="519"/>
      <c r="Z902" s="519"/>
      <c r="AA902" s="520"/>
    </row>
    <row r="903" spans="2:27" ht="14.25" customHeight="1" thickTop="1">
      <c r="B903" s="24"/>
      <c r="C903" s="24"/>
      <c r="D903" s="24"/>
      <c r="E903" s="24"/>
      <c r="F903" s="82"/>
      <c r="G903" s="24"/>
      <c r="H903" s="82"/>
      <c r="I903" s="24"/>
      <c r="J903" s="82"/>
      <c r="K903" s="24"/>
      <c r="L903" s="82"/>
      <c r="M903" s="24"/>
      <c r="N903" s="82"/>
      <c r="O903" s="24"/>
      <c r="P903" s="82"/>
      <c r="Q903" s="24"/>
      <c r="R903" s="82"/>
      <c r="S903" s="24"/>
      <c r="T903" s="82"/>
      <c r="U903" s="24"/>
      <c r="V903" s="82"/>
      <c r="W903" s="24"/>
      <c r="X903" s="82"/>
      <c r="Y903" s="24"/>
    </row>
    <row r="904" spans="2:27" s="239" customFormat="1" ht="20.100000000000001" customHeight="1" thickBot="1">
      <c r="B904" s="241" t="s">
        <v>653</v>
      </c>
      <c r="C904" s="24"/>
      <c r="D904" s="24"/>
      <c r="E904" s="24"/>
      <c r="F904" s="82"/>
      <c r="G904" s="24"/>
      <c r="H904" s="82"/>
      <c r="I904" s="24"/>
      <c r="J904" s="82"/>
      <c r="K904" s="24"/>
      <c r="L904" s="82"/>
      <c r="M904" s="24"/>
      <c r="N904" s="82"/>
      <c r="O904" s="24"/>
      <c r="P904" s="82"/>
      <c r="Q904" s="24"/>
      <c r="R904" s="82"/>
      <c r="S904" s="24"/>
      <c r="T904" s="82"/>
      <c r="U904" s="24"/>
      <c r="V904" s="82"/>
      <c r="W904" s="24"/>
      <c r="X904" s="82"/>
      <c r="Y904" s="24"/>
    </row>
    <row r="905" spans="2:27" ht="20.100000000000001" customHeight="1" thickBot="1">
      <c r="B905" s="531" t="s">
        <v>453</v>
      </c>
      <c r="C905" s="532"/>
      <c r="D905" s="532"/>
      <c r="E905" s="532"/>
      <c r="F905" s="532"/>
      <c r="G905" s="532"/>
      <c r="H905" s="532"/>
      <c r="I905" s="532"/>
      <c r="J905" s="532"/>
      <c r="K905" s="532"/>
      <c r="L905" s="532"/>
      <c r="M905" s="532"/>
      <c r="N905" s="532"/>
      <c r="O905" s="532"/>
      <c r="P905" s="532"/>
      <c r="Q905" s="532"/>
      <c r="R905" s="532"/>
      <c r="S905" s="532"/>
      <c r="T905" s="532"/>
      <c r="U905" s="533"/>
      <c r="V905" s="10"/>
      <c r="X905" s="4"/>
    </row>
    <row r="906" spans="2:27" ht="30" customHeight="1" thickBot="1">
      <c r="B906" s="622" t="s">
        <v>581</v>
      </c>
      <c r="C906" s="623"/>
      <c r="D906" s="623"/>
      <c r="E906" s="623"/>
      <c r="F906" s="623"/>
      <c r="G906" s="624"/>
      <c r="H906" s="710" t="s">
        <v>524</v>
      </c>
      <c r="I906" s="710"/>
      <c r="J906" s="710"/>
      <c r="K906" s="710"/>
      <c r="L906" s="710"/>
      <c r="M906" s="710" t="s">
        <v>491</v>
      </c>
      <c r="N906" s="710"/>
      <c r="O906" s="710"/>
      <c r="P906" s="710"/>
      <c r="Q906" s="710"/>
      <c r="R906" s="710"/>
      <c r="S906" s="710"/>
      <c r="T906" s="710"/>
      <c r="U906" s="710"/>
      <c r="X906" s="4"/>
    </row>
    <row r="907" spans="2:27" ht="23.1" customHeight="1">
      <c r="B907" s="737" t="s">
        <v>872</v>
      </c>
      <c r="C907" s="738"/>
      <c r="D907" s="738"/>
      <c r="E907" s="738"/>
      <c r="F907" s="738"/>
      <c r="G907" s="739"/>
      <c r="H907" s="800" t="s">
        <v>740</v>
      </c>
      <c r="I907" s="801"/>
      <c r="J907" s="801"/>
      <c r="K907" s="801"/>
      <c r="L907" s="802"/>
      <c r="M907" s="800" t="s">
        <v>323</v>
      </c>
      <c r="N907" s="801"/>
      <c r="O907" s="801"/>
      <c r="P907" s="801"/>
      <c r="Q907" s="802"/>
      <c r="R907" s="839">
        <f>IF(全国標準卸価格!R907="","",IF(ISNUMBER(全国標準卸価格!R907),IF(入力!$C$11=1,ROUNDDOWN(全国標準卸価格!R907*地区別掛け率!R907%,-入力!$C$10),IF(入力!$C$11=2,ROUNDUP(全国標準卸価格!R907*地区別掛け率!R907%,-入力!$C$10),IF(入力!$C$11=3,ROUND(全国標準卸価格!R907*地区別掛け率!R907%,-入力!$C$10),""))),全国標準卸価格!R907))</f>
        <v>57500</v>
      </c>
      <c r="S907" s="840" t="str">
        <f>IF(全国標準卸価格!S907="","",IF(ISNUMBER(全国標準卸価格!S907),IF(入力!$C$11=1,ROUNDDOWN(全国標準卸価格!S907*地区別掛け率!S907%,-入力!$C$10),IF(入力!$C$11=2,ROUNDUP(全国標準卸価格!S907*地区別掛け率!S907%,-入力!$C$10),IF(入力!$C$11=3,ROUND(全国標準卸価格!S907*地区別掛け率!S907%,-入力!$C$10),""))),全国標準卸価格!S907))</f>
        <v/>
      </c>
      <c r="T907" s="840" t="str">
        <f>IF(全国標準卸価格!T907="","",IF(ISNUMBER(全国標準卸価格!T907),IF(入力!$C$11=1,ROUNDDOWN(全国標準卸価格!T907*地区別掛け率!T907%,-入力!$C$10),IF(入力!$C$11=2,ROUNDUP(全国標準卸価格!T907*地区別掛け率!T907%,-入力!$C$10),IF(入力!$C$11=3,ROUND(全国標準卸価格!T907*地区別掛け率!T907%,-入力!$C$10),""))),全国標準卸価格!T907))</f>
        <v/>
      </c>
      <c r="U907" s="841" t="str">
        <f>IF(全国標準卸価格!U907="","",IF(ISNUMBER(全国標準卸価格!U907),IF(入力!$C$11=1,ROUNDDOWN(全国標準卸価格!U907*地区別掛け率!U907%,-入力!$C$10),IF(入力!$C$11=2,ROUNDUP(全国標準卸価格!U907*地区別掛け率!U907%,-入力!$C$10),IF(入力!$C$11=3,ROUND(全国標準卸価格!U907*地区別掛け率!U907%,-入力!$C$10),""))),全国標準卸価格!U907))</f>
        <v/>
      </c>
      <c r="V907" s="83"/>
      <c r="X907" s="4"/>
    </row>
    <row r="908" spans="2:27" ht="23.1" customHeight="1">
      <c r="B908" s="830"/>
      <c r="C908" s="831"/>
      <c r="D908" s="831"/>
      <c r="E908" s="831"/>
      <c r="F908" s="831"/>
      <c r="G908" s="832"/>
      <c r="H908" s="766" t="s">
        <v>741</v>
      </c>
      <c r="I908" s="767"/>
      <c r="J908" s="767"/>
      <c r="K908" s="767"/>
      <c r="L908" s="768"/>
      <c r="M908" s="766"/>
      <c r="N908" s="767"/>
      <c r="O908" s="767"/>
      <c r="P908" s="767"/>
      <c r="Q908" s="768"/>
      <c r="R908" s="827">
        <f>IF(全国標準卸価格!R908="","",IF(ISNUMBER(全国標準卸価格!R908),IF(入力!$C$11=1,ROUNDDOWN(全国標準卸価格!R908*地区別掛け率!R908%,-入力!$C$10),IF(入力!$C$11=2,ROUNDUP(全国標準卸価格!R908*地区別掛け率!R908%,-入力!$C$10),IF(入力!$C$11=3,ROUND(全国標準卸価格!R908*地区別掛け率!R908%,-入力!$C$10),""))),全国標準卸価格!R908))</f>
        <v>47500</v>
      </c>
      <c r="S908" s="828" t="str">
        <f>IF(全国標準卸価格!S908="","",IF(ISNUMBER(全国標準卸価格!S908),IF(入力!$C$11=1,ROUNDDOWN(全国標準卸価格!S908*地区別掛け率!S908%,-入力!$C$10),IF(入力!$C$11=2,ROUNDUP(全国標準卸価格!S908*地区別掛け率!S908%,-入力!$C$10),IF(入力!$C$11=3,ROUND(全国標準卸価格!S908*地区別掛け率!S908%,-入力!$C$10),""))),全国標準卸価格!S908))</f>
        <v/>
      </c>
      <c r="T908" s="828" t="str">
        <f>IF(全国標準卸価格!T908="","",IF(ISNUMBER(全国標準卸価格!T908),IF(入力!$C$11=1,ROUNDDOWN(全国標準卸価格!T908*地区別掛け率!T908%,-入力!$C$10),IF(入力!$C$11=2,ROUNDUP(全国標準卸価格!T908*地区別掛け率!T908%,-入力!$C$10),IF(入力!$C$11=3,ROUND(全国標準卸価格!T908*地区別掛け率!T908%,-入力!$C$10),""))),全国標準卸価格!T908))</f>
        <v/>
      </c>
      <c r="U908" s="829" t="str">
        <f>IF(全国標準卸価格!U908="","",IF(ISNUMBER(全国標準卸価格!U908),IF(入力!$C$11=1,ROUNDDOWN(全国標準卸価格!U908*地区別掛け率!U908%,-入力!$C$10),IF(入力!$C$11=2,ROUNDUP(全国標準卸価格!U908*地区別掛け率!U908%,-入力!$C$10),IF(入力!$C$11=3,ROUND(全国標準卸価格!U908*地区別掛け率!U908%,-入力!$C$10),""))),全国標準卸価格!U908))</f>
        <v/>
      </c>
      <c r="V908" s="83"/>
      <c r="X908" s="4"/>
    </row>
    <row r="909" spans="2:27" ht="23.1" customHeight="1">
      <c r="B909" s="746" t="s">
        <v>1148</v>
      </c>
      <c r="C909" s="747"/>
      <c r="D909" s="747"/>
      <c r="E909" s="747"/>
      <c r="F909" s="747"/>
      <c r="G909" s="748"/>
      <c r="H909" s="757" t="s">
        <v>741</v>
      </c>
      <c r="I909" s="758"/>
      <c r="J909" s="758"/>
      <c r="K909" s="758"/>
      <c r="L909" s="759"/>
      <c r="M909" s="746" t="s">
        <v>323</v>
      </c>
      <c r="N909" s="747"/>
      <c r="O909" s="747"/>
      <c r="P909" s="747"/>
      <c r="Q909" s="748"/>
      <c r="R909" s="836">
        <f>IF(全国標準卸価格!R909="","",IF(ISNUMBER(全国標準卸価格!R909),IF(入力!$C$11=1,ROUNDDOWN(全国標準卸価格!R909*地区別掛け率!R909%,-入力!$C$10),IF(入力!$C$11=2,ROUNDUP(全国標準卸価格!R909*地区別掛け率!R909%,-入力!$C$10),IF(入力!$C$11=3,ROUND(全国標準卸価格!R909*地区別掛け率!R909%,-入力!$C$10),""))),全国標準卸価格!R909))</f>
        <v>47500</v>
      </c>
      <c r="S909" s="837" t="str">
        <f>IF(全国標準卸価格!S909="","",IF(ISNUMBER(全国標準卸価格!S909),IF(入力!$C$11=1,ROUNDDOWN(全国標準卸価格!S909*地区別掛け率!S909%,-入力!$C$10),IF(入力!$C$11=2,ROUNDUP(全国標準卸価格!S909*地区別掛け率!S909%,-入力!$C$10),IF(入力!$C$11=3,ROUND(全国標準卸価格!S909*地区別掛け率!S909%,-入力!$C$10),""))),全国標準卸価格!S909))</f>
        <v/>
      </c>
      <c r="T909" s="837" t="str">
        <f>IF(全国標準卸価格!T909="","",IF(ISNUMBER(全国標準卸価格!T909),IF(入力!$C$11=1,ROUNDDOWN(全国標準卸価格!T909*地区別掛け率!T909%,-入力!$C$10),IF(入力!$C$11=2,ROUNDUP(全国標準卸価格!T909*地区別掛け率!T909%,-入力!$C$10),IF(入力!$C$11=3,ROUND(全国標準卸価格!T909*地区別掛け率!T909%,-入力!$C$10),""))),全国標準卸価格!T909))</f>
        <v/>
      </c>
      <c r="U909" s="838" t="str">
        <f>IF(全国標準卸価格!U909="","",IF(ISNUMBER(全国標準卸価格!U909),IF(入力!$C$11=1,ROUNDDOWN(全国標準卸価格!U909*地区別掛け率!U909%,-入力!$C$10),IF(入力!$C$11=2,ROUNDUP(全国標準卸価格!U909*地区別掛け率!U909%,-入力!$C$10),IF(入力!$C$11=3,ROUND(全国標準卸価格!U909*地区別掛け率!U909%,-入力!$C$10),""))),全国標準卸価格!U909))</f>
        <v/>
      </c>
      <c r="V909" s="83"/>
      <c r="X909" s="4"/>
    </row>
    <row r="910" spans="2:27" ht="23.1" customHeight="1">
      <c r="B910" s="830" t="s">
        <v>674</v>
      </c>
      <c r="C910" s="831"/>
      <c r="D910" s="831"/>
      <c r="E910" s="831"/>
      <c r="F910" s="831"/>
      <c r="G910" s="832"/>
      <c r="H910" s="810" t="s">
        <v>742</v>
      </c>
      <c r="I910" s="811"/>
      <c r="J910" s="811"/>
      <c r="K910" s="811"/>
      <c r="L910" s="812"/>
      <c r="M910" s="810" t="s">
        <v>323</v>
      </c>
      <c r="N910" s="811"/>
      <c r="O910" s="811"/>
      <c r="P910" s="811"/>
      <c r="Q910" s="812"/>
      <c r="R910" s="833">
        <f>IF(全国標準卸価格!R910="","",IF(ISNUMBER(全国標準卸価格!R910),IF(入力!$C$11=1,ROUNDDOWN(全国標準卸価格!R910*地区別掛け率!R910%,-入力!$C$10),IF(入力!$C$11=2,ROUNDUP(全国標準卸価格!R910*地区別掛け率!R910%,-入力!$C$10),IF(入力!$C$11=3,ROUND(全国標準卸価格!R910*地区別掛け率!R910%,-入力!$C$10),""))),全国標準卸価格!R910))</f>
        <v>66200</v>
      </c>
      <c r="S910" s="834" t="str">
        <f>IF(全国標準卸価格!S910="","",IF(ISNUMBER(全国標準卸価格!S910),IF(入力!$C$11=1,ROUNDDOWN(全国標準卸価格!S910*地区別掛け率!S910%,-入力!$C$10),IF(入力!$C$11=2,ROUNDUP(全国標準卸価格!S910*地区別掛け率!S910%,-入力!$C$10),IF(入力!$C$11=3,ROUND(全国標準卸価格!S910*地区別掛け率!S910%,-入力!$C$10),""))),全国標準卸価格!S910))</f>
        <v/>
      </c>
      <c r="T910" s="834" t="str">
        <f>IF(全国標準卸価格!T910="","",IF(ISNUMBER(全国標準卸価格!T910),IF(入力!$C$11=1,ROUNDDOWN(全国標準卸価格!T910*地区別掛け率!T910%,-入力!$C$10),IF(入力!$C$11=2,ROUNDUP(全国標準卸価格!T910*地区別掛け率!T910%,-入力!$C$10),IF(入力!$C$11=3,ROUND(全国標準卸価格!T910*地区別掛け率!T910%,-入力!$C$10),""))),全国標準卸価格!T910))</f>
        <v/>
      </c>
      <c r="U910" s="835" t="str">
        <f>IF(全国標準卸価格!U910="","",IF(ISNUMBER(全国標準卸価格!U910),IF(入力!$C$11=1,ROUNDDOWN(全国標準卸価格!U910*地区別掛け率!U910%,-入力!$C$10),IF(入力!$C$11=2,ROUNDUP(全国標準卸価格!U910*地区別掛け率!U910%,-入力!$C$10),IF(入力!$C$11=3,ROUND(全国標準卸価格!U910*地区別掛け率!U910%,-入力!$C$10),""))),全国標準卸価格!U910))</f>
        <v/>
      </c>
      <c r="V910" s="83"/>
      <c r="X910" s="4"/>
    </row>
    <row r="911" spans="2:27" ht="23.1" customHeight="1">
      <c r="B911" s="806"/>
      <c r="C911" s="807"/>
      <c r="D911" s="807"/>
      <c r="E911" s="807"/>
      <c r="F911" s="807"/>
      <c r="G911" s="808"/>
      <c r="H911" s="766" t="s">
        <v>740</v>
      </c>
      <c r="I911" s="767"/>
      <c r="J911" s="767"/>
      <c r="K911" s="767"/>
      <c r="L911" s="768"/>
      <c r="M911" s="766"/>
      <c r="N911" s="767"/>
      <c r="O911" s="767"/>
      <c r="P911" s="767"/>
      <c r="Q911" s="768"/>
      <c r="R911" s="827">
        <f>IF(全国標準卸価格!R911="","",IF(ISNUMBER(全国標準卸価格!R911),IF(入力!$C$11=1,ROUNDDOWN(全国標準卸価格!R911*地区別掛け率!R911%,-入力!$C$10),IF(入力!$C$11=2,ROUNDUP(全国標準卸価格!R911*地区別掛け率!R911%,-入力!$C$10),IF(入力!$C$11=3,ROUND(全国標準卸価格!R911*地区別掛け率!R911%,-入力!$C$10),""))),全国標準卸価格!R911))</f>
        <v>57500</v>
      </c>
      <c r="S911" s="828" t="str">
        <f>IF(全国標準卸価格!S911="","",IF(ISNUMBER(全国標準卸価格!S911),IF(入力!$C$11=1,ROUNDDOWN(全国標準卸価格!S911*地区別掛け率!S911%,-入力!$C$10),IF(入力!$C$11=2,ROUNDUP(全国標準卸価格!S911*地区別掛け率!S911%,-入力!$C$10),IF(入力!$C$11=3,ROUND(全国標準卸価格!S911*地区別掛け率!S911%,-入力!$C$10),""))),全国標準卸価格!S911))</f>
        <v/>
      </c>
      <c r="T911" s="828" t="str">
        <f>IF(全国標準卸価格!T911="","",IF(ISNUMBER(全国標準卸価格!T911),IF(入力!$C$11=1,ROUNDDOWN(全国標準卸価格!T911*地区別掛け率!T911%,-入力!$C$10),IF(入力!$C$11=2,ROUNDUP(全国標準卸価格!T911*地区別掛け率!T911%,-入力!$C$10),IF(入力!$C$11=3,ROUND(全国標準卸価格!T911*地区別掛け率!T911%,-入力!$C$10),""))),全国標準卸価格!T911))</f>
        <v/>
      </c>
      <c r="U911" s="829" t="str">
        <f>IF(全国標準卸価格!U911="","",IF(ISNUMBER(全国標準卸価格!U911),IF(入力!$C$11=1,ROUNDDOWN(全国標準卸価格!U911*地区別掛け率!U911%,-入力!$C$10),IF(入力!$C$11=2,ROUNDUP(全国標準卸価格!U911*地区別掛け率!U911%,-入力!$C$10),IF(入力!$C$11=3,ROUND(全国標準卸価格!U911*地区別掛け率!U911%,-入力!$C$10),""))),全国標準卸価格!U911))</f>
        <v/>
      </c>
      <c r="V911" s="83"/>
      <c r="X911" s="4"/>
    </row>
    <row r="912" spans="2:27" ht="23.1" customHeight="1">
      <c r="B912" s="746" t="s">
        <v>1149</v>
      </c>
      <c r="C912" s="747"/>
      <c r="D912" s="747"/>
      <c r="E912" s="747"/>
      <c r="F912" s="747"/>
      <c r="G912" s="748"/>
      <c r="H912" s="335" t="s">
        <v>1156</v>
      </c>
      <c r="I912" s="336"/>
      <c r="J912" s="336"/>
      <c r="K912" s="336"/>
      <c r="L912" s="337"/>
      <c r="M912" s="746" t="s">
        <v>1054</v>
      </c>
      <c r="N912" s="747"/>
      <c r="O912" s="747"/>
      <c r="P912" s="747"/>
      <c r="Q912" s="748"/>
      <c r="R912" s="827">
        <f>IF(全国標準卸価格!R912="","",IF(ISNUMBER(全国標準卸価格!R912),IF(入力!$C$11=1,ROUNDDOWN(全国標準卸価格!R912*地区別掛け率!R912%,-入力!$C$10),IF(入力!$C$11=2,ROUNDUP(全国標準卸価格!R912*地区別掛け率!R912%,-入力!$C$10),IF(入力!$C$11=3,ROUND(全国標準卸価格!R912*地区別掛け率!R912%,-入力!$C$10),""))),全国標準卸価格!R912))</f>
        <v>39900</v>
      </c>
      <c r="S912" s="828" t="str">
        <f>IF(全国標準卸価格!S912="","",IF(ISNUMBER(全国標準卸価格!S912),IF(入力!$C$11=1,ROUNDDOWN(全国標準卸価格!S912*地区別掛け率!S912%,-入力!$C$10),IF(入力!$C$11=2,ROUNDUP(全国標準卸価格!S912*地区別掛け率!S912%,-入力!$C$10),IF(入力!$C$11=3,ROUND(全国標準卸価格!S912*地区別掛け率!S912%,-入力!$C$10),""))),全国標準卸価格!S912))</f>
        <v/>
      </c>
      <c r="T912" s="828" t="str">
        <f>IF(全国標準卸価格!T912="","",IF(ISNUMBER(全国標準卸価格!T912),IF(入力!$C$11=1,ROUNDDOWN(全国標準卸価格!T912*地区別掛け率!T912%,-入力!$C$10),IF(入力!$C$11=2,ROUNDUP(全国標準卸価格!T912*地区別掛け率!T912%,-入力!$C$10),IF(入力!$C$11=3,ROUND(全国標準卸価格!T912*地区別掛け率!T912%,-入力!$C$10),""))),全国標準卸価格!T912))</f>
        <v/>
      </c>
      <c r="U912" s="829" t="str">
        <f>IF(全国標準卸価格!U912="","",IF(ISNUMBER(全国標準卸価格!U912),IF(入力!$C$11=1,ROUNDDOWN(全国標準卸価格!U912*地区別掛け率!U912%,-入力!$C$10),IF(入力!$C$11=2,ROUNDUP(全国標準卸価格!U912*地区別掛け率!U912%,-入力!$C$10),IF(入力!$C$11=3,ROUND(全国標準卸価格!U912*地区別掛け率!U912%,-入力!$C$10),""))),全国標準卸価格!U912))</f>
        <v/>
      </c>
      <c r="V912" s="83"/>
      <c r="X912" s="4"/>
    </row>
    <row r="913" spans="2:24" ht="23.1" customHeight="1">
      <c r="B913" s="830" t="s">
        <v>1150</v>
      </c>
      <c r="C913" s="831"/>
      <c r="D913" s="831"/>
      <c r="E913" s="831"/>
      <c r="F913" s="831"/>
      <c r="G913" s="832"/>
      <c r="H913" s="810" t="s">
        <v>1071</v>
      </c>
      <c r="I913" s="811"/>
      <c r="J913" s="811"/>
      <c r="K913" s="811"/>
      <c r="L913" s="812"/>
      <c r="M913" s="810" t="s">
        <v>1054</v>
      </c>
      <c r="N913" s="811"/>
      <c r="O913" s="811"/>
      <c r="P913" s="811"/>
      <c r="Q913" s="812"/>
      <c r="R913" s="833">
        <f>IF(全国標準卸価格!R913="","",IF(ISNUMBER(全国標準卸価格!R913),IF(入力!$C$11=1,ROUNDDOWN(全国標準卸価格!R913*地区別掛け率!R913%,-入力!$C$10),IF(入力!$C$11=2,ROUNDUP(全国標準卸価格!R913*地区別掛け率!R913%,-入力!$C$10),IF(入力!$C$11=3,ROUND(全国標準卸価格!R913*地区別掛け率!R913%,-入力!$C$10),""))),全国標準卸価格!R913))</f>
        <v>94700</v>
      </c>
      <c r="S913" s="834" t="str">
        <f>IF(全国標準卸価格!S913="","",IF(ISNUMBER(全国標準卸価格!S913),IF(入力!$C$11=1,ROUNDDOWN(全国標準卸価格!S913*地区別掛け率!S913%,-入力!$C$10),IF(入力!$C$11=2,ROUNDUP(全国標準卸価格!S913*地区別掛け率!S913%,-入力!$C$10),IF(入力!$C$11=3,ROUND(全国標準卸価格!S913*地区別掛け率!S913%,-入力!$C$10),""))),全国標準卸価格!S913))</f>
        <v/>
      </c>
      <c r="T913" s="834" t="str">
        <f>IF(全国標準卸価格!T913="","",IF(ISNUMBER(全国標準卸価格!T913),IF(入力!$C$11=1,ROUNDDOWN(全国標準卸価格!T913*地区別掛け率!T913%,-入力!$C$10),IF(入力!$C$11=2,ROUNDUP(全国標準卸価格!T913*地区別掛け率!T913%,-入力!$C$10),IF(入力!$C$11=3,ROUND(全国標準卸価格!T913*地区別掛け率!T913%,-入力!$C$10),""))),全国標準卸価格!T913))</f>
        <v/>
      </c>
      <c r="U913" s="835" t="str">
        <f>IF(全国標準卸価格!U913="","",IF(ISNUMBER(全国標準卸価格!U913),IF(入力!$C$11=1,ROUNDDOWN(全国標準卸価格!U913*地区別掛け率!U913%,-入力!$C$10),IF(入力!$C$11=2,ROUNDUP(全国標準卸価格!U913*地区別掛け率!U913%,-入力!$C$10),IF(入力!$C$11=3,ROUND(全国標準卸価格!U913*地区別掛け率!U913%,-入力!$C$10),""))),全国標準卸価格!U913))</f>
        <v/>
      </c>
      <c r="V913" s="83"/>
      <c r="X913" s="4"/>
    </row>
    <row r="914" spans="2:24" ht="23.1" customHeight="1">
      <c r="B914" s="806"/>
      <c r="C914" s="807"/>
      <c r="D914" s="807"/>
      <c r="E914" s="807"/>
      <c r="F914" s="807"/>
      <c r="G914" s="808"/>
      <c r="H914" s="806" t="s">
        <v>1070</v>
      </c>
      <c r="I914" s="807"/>
      <c r="J914" s="807"/>
      <c r="K914" s="807"/>
      <c r="L914" s="808"/>
      <c r="M914" s="766"/>
      <c r="N914" s="767"/>
      <c r="O914" s="767"/>
      <c r="P914" s="767"/>
      <c r="Q914" s="768"/>
      <c r="R914" s="827">
        <f>IF(全国標準卸価格!R914="","",IF(ISNUMBER(全国標準卸価格!R914),IF(入力!$C$11=1,ROUNDDOWN(全国標準卸価格!R914*地区別掛け率!R914%,-入力!$C$10),IF(入力!$C$11=2,ROUNDUP(全国標準卸価格!R914*地区別掛け率!R914%,-入力!$C$10),IF(入力!$C$11=3,ROUND(全国標準卸価格!R914*地区別掛け率!R914%,-入力!$C$10),""))),全国標準卸価格!R914))</f>
        <v>73400</v>
      </c>
      <c r="S914" s="828" t="str">
        <f>IF(全国標準卸価格!S914="","",IF(ISNUMBER(全国標準卸価格!S914),IF(入力!$C$11=1,ROUNDDOWN(全国標準卸価格!S914*地区別掛け率!S914%,-入力!$C$10),IF(入力!$C$11=2,ROUNDUP(全国標準卸価格!S914*地区別掛け率!S914%,-入力!$C$10),IF(入力!$C$11=3,ROUND(全国標準卸価格!S914*地区別掛け率!S914%,-入力!$C$10),""))),全国標準卸価格!S914))</f>
        <v/>
      </c>
      <c r="T914" s="828" t="str">
        <f>IF(全国標準卸価格!T914="","",IF(ISNUMBER(全国標準卸価格!T914),IF(入力!$C$11=1,ROUNDDOWN(全国標準卸価格!T914*地区別掛け率!T914%,-入力!$C$10),IF(入力!$C$11=2,ROUNDUP(全国標準卸価格!T914*地区別掛け率!T914%,-入力!$C$10),IF(入力!$C$11=3,ROUND(全国標準卸価格!T914*地区別掛け率!T914%,-入力!$C$10),""))),全国標準卸価格!T914))</f>
        <v/>
      </c>
      <c r="U914" s="829" t="str">
        <f>IF(全国標準卸価格!U914="","",IF(ISNUMBER(全国標準卸価格!U914),IF(入力!$C$11=1,ROUNDDOWN(全国標準卸価格!U914*地区別掛け率!U914%,-入力!$C$10),IF(入力!$C$11=2,ROUNDUP(全国標準卸価格!U914*地区別掛け率!U914%,-入力!$C$10),IF(入力!$C$11=3,ROUND(全国標準卸価格!U914*地区別掛け率!U914%,-入力!$C$10),""))),全国標準卸価格!U914))</f>
        <v/>
      </c>
      <c r="V914" s="83"/>
      <c r="X914" s="4"/>
    </row>
    <row r="915" spans="2:24" ht="23.1" customHeight="1">
      <c r="B915" s="842" t="s">
        <v>1151</v>
      </c>
      <c r="C915" s="843"/>
      <c r="D915" s="843"/>
      <c r="E915" s="843"/>
      <c r="F915" s="843"/>
      <c r="G915" s="844"/>
      <c r="H915" s="842" t="s">
        <v>744</v>
      </c>
      <c r="I915" s="843"/>
      <c r="J915" s="843"/>
      <c r="K915" s="843"/>
      <c r="L915" s="844"/>
      <c r="M915" s="716" t="s">
        <v>2135</v>
      </c>
      <c r="N915" s="717"/>
      <c r="O915" s="717"/>
      <c r="P915" s="717"/>
      <c r="Q915" s="718"/>
      <c r="R915" s="833">
        <f>IF(全国標準卸価格!R915="","",IF(ISNUMBER(全国標準卸価格!R915),IF(入力!$C$11=1,ROUNDDOWN(全国標準卸価格!R915*地区別掛け率!R915%,-入力!$C$10),IF(入力!$C$11=2,ROUNDUP(全国標準卸価格!R915*地区別掛け率!R915%,-入力!$C$10),IF(入力!$C$11=3,ROUND(全国標準卸価格!R915*地区別掛け率!R915%,-入力!$C$10),""))),全国標準卸価格!R915))</f>
        <v>59600</v>
      </c>
      <c r="S915" s="834" t="str">
        <f>IF(全国標準卸価格!S915="","",IF(ISNUMBER(全国標準卸価格!S915),IF(入力!$C$11=1,ROUNDDOWN(全国標準卸価格!S915*地区別掛け率!S915%,-入力!$C$10),IF(入力!$C$11=2,ROUNDUP(全国標準卸価格!S915*地区別掛け率!S915%,-入力!$C$10),IF(入力!$C$11=3,ROUND(全国標準卸価格!S915*地区別掛け率!S915%,-入力!$C$10),""))),全国標準卸価格!S915))</f>
        <v/>
      </c>
      <c r="T915" s="834" t="str">
        <f>IF(全国標準卸価格!T915="","",IF(ISNUMBER(全国標準卸価格!T915),IF(入力!$C$11=1,ROUNDDOWN(全国標準卸価格!T915*地区別掛け率!T915%,-入力!$C$10),IF(入力!$C$11=2,ROUNDUP(全国標準卸価格!T915*地区別掛け率!T915%,-入力!$C$10),IF(入力!$C$11=3,ROUND(全国標準卸価格!T915*地区別掛け率!T915%,-入力!$C$10),""))),全国標準卸価格!T915))</f>
        <v/>
      </c>
      <c r="U915" s="835" t="str">
        <f>IF(全国標準卸価格!U915="","",IF(ISNUMBER(全国標準卸価格!U915),IF(入力!$C$11=1,ROUNDDOWN(全国標準卸価格!U915*地区別掛け率!U915%,-入力!$C$10),IF(入力!$C$11=2,ROUNDUP(全国標準卸価格!U915*地区別掛け率!U915%,-入力!$C$10),IF(入力!$C$11=3,ROUND(全国標準卸価格!U915*地区別掛け率!U915%,-入力!$C$10),""))),全国標準卸価格!U915))</f>
        <v/>
      </c>
      <c r="V915" s="83"/>
      <c r="X915" s="4"/>
    </row>
    <row r="916" spans="2:24" ht="23.1" customHeight="1">
      <c r="B916" s="830"/>
      <c r="C916" s="831"/>
      <c r="D916" s="831"/>
      <c r="E916" s="831"/>
      <c r="F916" s="831"/>
      <c r="G916" s="832"/>
      <c r="H916" s="716"/>
      <c r="I916" s="717"/>
      <c r="J916" s="717"/>
      <c r="K916" s="717"/>
      <c r="L916" s="718"/>
      <c r="M916" s="757" t="s">
        <v>323</v>
      </c>
      <c r="N916" s="758"/>
      <c r="O916" s="758"/>
      <c r="P916" s="758"/>
      <c r="Q916" s="759"/>
      <c r="R916" s="836">
        <f>IF(全国標準卸価格!R916="","",IF(ISNUMBER(全国標準卸価格!R916),IF(入力!$C$11=1,ROUNDDOWN(全国標準卸価格!R916*地区別掛け率!R916%,-入力!$C$10),IF(入力!$C$11=2,ROUNDUP(全国標準卸価格!R916*地区別掛け率!R916%,-入力!$C$10),IF(入力!$C$11=3,ROUND(全国標準卸価格!R916*地区別掛け率!R916%,-入力!$C$10),""))),全国標準卸価格!R916))</f>
        <v>50900</v>
      </c>
      <c r="S916" s="837" t="str">
        <f>IF(全国標準卸価格!S916="","",IF(ISNUMBER(全国標準卸価格!S916),IF(入力!$C$11=1,ROUNDDOWN(全国標準卸価格!S916*地区別掛け率!S916%,-入力!$C$10),IF(入力!$C$11=2,ROUNDUP(全国標準卸価格!S916*地区別掛け率!S916%,-入力!$C$10),IF(入力!$C$11=3,ROUND(全国標準卸価格!S916*地区別掛け率!S916%,-入力!$C$10),""))),全国標準卸価格!S916))</f>
        <v/>
      </c>
      <c r="T916" s="837" t="str">
        <f>IF(全国標準卸価格!T916="","",IF(ISNUMBER(全国標準卸価格!T916),IF(入力!$C$11=1,ROUNDDOWN(全国標準卸価格!T916*地区別掛け率!T916%,-入力!$C$10),IF(入力!$C$11=2,ROUNDUP(全国標準卸価格!T916*地区別掛け率!T916%,-入力!$C$10),IF(入力!$C$11=3,ROUND(全国標準卸価格!T916*地区別掛け率!T916%,-入力!$C$10),""))),全国標準卸価格!T916))</f>
        <v/>
      </c>
      <c r="U916" s="838" t="str">
        <f>IF(全国標準卸価格!U916="","",IF(ISNUMBER(全国標準卸価格!U916),IF(入力!$C$11=1,ROUNDDOWN(全国標準卸価格!U916*地区別掛け率!U916%,-入力!$C$10),IF(入力!$C$11=2,ROUNDUP(全国標準卸価格!U916*地区別掛け率!U916%,-入力!$C$10),IF(入力!$C$11=3,ROUND(全国標準卸価格!U916*地区別掛け率!U916%,-入力!$C$10),""))),全国標準卸価格!U916))</f>
        <v/>
      </c>
      <c r="V916" s="83"/>
      <c r="X916" s="4"/>
    </row>
    <row r="917" spans="2:24" ht="23.1" customHeight="1">
      <c r="B917" s="806"/>
      <c r="C917" s="807"/>
      <c r="D917" s="807"/>
      <c r="E917" s="807"/>
      <c r="F917" s="807"/>
      <c r="G917" s="808"/>
      <c r="H917" s="766" t="s">
        <v>745</v>
      </c>
      <c r="I917" s="767"/>
      <c r="J917" s="767"/>
      <c r="K917" s="767"/>
      <c r="L917" s="768"/>
      <c r="M917" s="766" t="s">
        <v>2135</v>
      </c>
      <c r="N917" s="767"/>
      <c r="O917" s="767"/>
      <c r="P917" s="767"/>
      <c r="Q917" s="768"/>
      <c r="R917" s="827">
        <f>IF(全国標準卸価格!R917="","",IF(ISNUMBER(全国標準卸価格!R917),IF(入力!$C$11=1,ROUNDDOWN(全国標準卸価格!R917*地区別掛け率!R917%,-入力!$C$10),IF(入力!$C$11=2,ROUNDUP(全国標準卸価格!R917*地区別掛け率!R917%,-入力!$C$10),IF(入力!$C$11=3,ROUND(全国標準卸価格!R917*地区別掛け率!R917%,-入力!$C$10),""))),全国標準卸価格!R917))</f>
        <v>69600</v>
      </c>
      <c r="S917" s="828" t="str">
        <f>IF(全国標準卸価格!S917="","",IF(ISNUMBER(全国標準卸価格!S917),IF(入力!$C$11=1,ROUNDDOWN(全国標準卸価格!S917*地区別掛け率!S917%,-入力!$C$10),IF(入力!$C$11=2,ROUNDUP(全国標準卸価格!S917*地区別掛け率!S917%,-入力!$C$10),IF(入力!$C$11=3,ROUND(全国標準卸価格!S917*地区別掛け率!S917%,-入力!$C$10),""))),全国標準卸価格!S917))</f>
        <v/>
      </c>
      <c r="T917" s="828" t="str">
        <f>IF(全国標準卸価格!T917="","",IF(ISNUMBER(全国標準卸価格!T917),IF(入力!$C$11=1,ROUNDDOWN(全国標準卸価格!T917*地区別掛け率!T917%,-入力!$C$10),IF(入力!$C$11=2,ROUNDUP(全国標準卸価格!T917*地区別掛け率!T917%,-入力!$C$10),IF(入力!$C$11=3,ROUND(全国標準卸価格!T917*地区別掛け率!T917%,-入力!$C$10),""))),全国標準卸価格!T917))</f>
        <v/>
      </c>
      <c r="U917" s="829" t="str">
        <f>IF(全国標準卸価格!U917="","",IF(ISNUMBER(全国標準卸価格!U917),IF(入力!$C$11=1,ROUNDDOWN(全国標準卸価格!U917*地区別掛け率!U917%,-入力!$C$10),IF(入力!$C$11=2,ROUNDUP(全国標準卸価格!U917*地区別掛け率!U917%,-入力!$C$10),IF(入力!$C$11=3,ROUND(全国標準卸価格!U917*地区別掛け率!U917%,-入力!$C$10),""))),全国標準卸価格!U917))</f>
        <v/>
      </c>
      <c r="V917" s="83"/>
      <c r="X917" s="4"/>
    </row>
    <row r="918" spans="2:24" ht="23.1" customHeight="1">
      <c r="B918" s="842" t="s">
        <v>1152</v>
      </c>
      <c r="C918" s="843"/>
      <c r="D918" s="843"/>
      <c r="E918" s="843"/>
      <c r="F918" s="843"/>
      <c r="G918" s="844"/>
      <c r="H918" s="810" t="s">
        <v>936</v>
      </c>
      <c r="I918" s="811"/>
      <c r="J918" s="811"/>
      <c r="K918" s="811"/>
      <c r="L918" s="812"/>
      <c r="M918" s="810" t="s">
        <v>876</v>
      </c>
      <c r="N918" s="811"/>
      <c r="O918" s="811"/>
      <c r="P918" s="811"/>
      <c r="Q918" s="812"/>
      <c r="R918" s="833">
        <f>IF(全国標準卸価格!R918="","",IF(ISNUMBER(全国標準卸価格!R918),IF(入力!$C$11=1,ROUNDDOWN(全国標準卸価格!R918*地区別掛け率!R918%,-入力!$C$10),IF(入力!$C$11=2,ROUNDUP(全国標準卸価格!R918*地区別掛け率!R918%,-入力!$C$10),IF(入力!$C$11=3,ROUND(全国標準卸価格!R918*地区別掛け率!R918%,-入力!$C$10),""))),全国標準卸価格!R918))</f>
        <v>61800</v>
      </c>
      <c r="S918" s="834" t="str">
        <f>IF(全国標準卸価格!S918="","",IF(ISNUMBER(全国標準卸価格!S918),IF(入力!$C$11=1,ROUNDDOWN(全国標準卸価格!S918*地区別掛け率!S918%,-入力!$C$10),IF(入力!$C$11=2,ROUNDUP(全国標準卸価格!S918*地区別掛け率!S918%,-入力!$C$10),IF(入力!$C$11=3,ROUND(全国標準卸価格!S918*地区別掛け率!S918%,-入力!$C$10),""))),全国標準卸価格!S918))</f>
        <v/>
      </c>
      <c r="T918" s="834" t="str">
        <f>IF(全国標準卸価格!T918="","",IF(ISNUMBER(全国標準卸価格!T918),IF(入力!$C$11=1,ROUNDDOWN(全国標準卸価格!T918*地区別掛け率!T918%,-入力!$C$10),IF(入力!$C$11=2,ROUNDUP(全国標準卸価格!T918*地区別掛け率!T918%,-入力!$C$10),IF(入力!$C$11=3,ROUND(全国標準卸価格!T918*地区別掛け率!T918%,-入力!$C$10),""))),全国標準卸価格!T918))</f>
        <v/>
      </c>
      <c r="U918" s="835" t="str">
        <f>IF(全国標準卸価格!U918="","",IF(ISNUMBER(全国標準卸価格!U918),IF(入力!$C$11=1,ROUNDDOWN(全国標準卸価格!U918*地区別掛け率!U918%,-入力!$C$10),IF(入力!$C$11=2,ROUNDUP(全国標準卸価格!U918*地区別掛け率!U918%,-入力!$C$10),IF(入力!$C$11=3,ROUND(全国標準卸価格!U918*地区別掛け率!U918%,-入力!$C$10),""))),全国標準卸価格!U918))</f>
        <v/>
      </c>
      <c r="V918" s="83"/>
      <c r="X918" s="4"/>
    </row>
    <row r="919" spans="2:24" ht="23.1" customHeight="1">
      <c r="B919" s="806"/>
      <c r="C919" s="807"/>
      <c r="D919" s="807"/>
      <c r="E919" s="807"/>
      <c r="F919" s="807"/>
      <c r="G919" s="808"/>
      <c r="H919" s="766" t="s">
        <v>937</v>
      </c>
      <c r="I919" s="767"/>
      <c r="J919" s="767"/>
      <c r="K919" s="767"/>
      <c r="L919" s="768"/>
      <c r="M919" s="766"/>
      <c r="N919" s="767"/>
      <c r="O919" s="767"/>
      <c r="P919" s="767"/>
      <c r="Q919" s="768"/>
      <c r="R919" s="827">
        <f>IF(全国標準卸価格!R919="","",IF(ISNUMBER(全国標準卸価格!R919),IF(入力!$C$11=1,ROUNDDOWN(全国標準卸価格!R919*地区別掛け率!R919%,-入力!$C$10),IF(入力!$C$11=2,ROUNDUP(全国標準卸価格!R919*地区別掛け率!R919%,-入力!$C$10),IF(入力!$C$11=3,ROUND(全国標準卸価格!R919*地区別掛け率!R919%,-入力!$C$10),""))),全国標準卸価格!R919))</f>
        <v>82400</v>
      </c>
      <c r="S919" s="828" t="str">
        <f>IF(全国標準卸価格!S919="","",IF(ISNUMBER(全国標準卸価格!S919),IF(入力!$C$11=1,ROUNDDOWN(全国標準卸価格!S919*地区別掛け率!S919%,-入力!$C$10),IF(入力!$C$11=2,ROUNDUP(全国標準卸価格!S919*地区別掛け率!S919%,-入力!$C$10),IF(入力!$C$11=3,ROUND(全国標準卸価格!S919*地区別掛け率!S919%,-入力!$C$10),""))),全国標準卸価格!S919))</f>
        <v/>
      </c>
      <c r="T919" s="828" t="str">
        <f>IF(全国標準卸価格!T919="","",IF(ISNUMBER(全国標準卸価格!T919),IF(入力!$C$11=1,ROUNDDOWN(全国標準卸価格!T919*地区別掛け率!T919%,-入力!$C$10),IF(入力!$C$11=2,ROUNDUP(全国標準卸価格!T919*地区別掛け率!T919%,-入力!$C$10),IF(入力!$C$11=3,ROUND(全国標準卸価格!T919*地区別掛け率!T919%,-入力!$C$10),""))),全国標準卸価格!T919))</f>
        <v/>
      </c>
      <c r="U919" s="829" t="str">
        <f>IF(全国標準卸価格!U919="","",IF(ISNUMBER(全国標準卸価格!U919),IF(入力!$C$11=1,ROUNDDOWN(全国標準卸価格!U919*地区別掛け率!U919%,-入力!$C$10),IF(入力!$C$11=2,ROUNDUP(全国標準卸価格!U919*地区別掛け率!U919%,-入力!$C$10),IF(入力!$C$11=3,ROUND(全国標準卸価格!U919*地区別掛け率!U919%,-入力!$C$10),""))),全国標準卸価格!U919))</f>
        <v/>
      </c>
      <c r="V919" s="83"/>
      <c r="X919" s="4"/>
    </row>
    <row r="920" spans="2:24" ht="23.1" customHeight="1">
      <c r="B920" s="746" t="s">
        <v>1153</v>
      </c>
      <c r="C920" s="747"/>
      <c r="D920" s="747"/>
      <c r="E920" s="747"/>
      <c r="F920" s="747"/>
      <c r="G920" s="748"/>
      <c r="H920" s="335" t="s">
        <v>1157</v>
      </c>
      <c r="I920" s="336"/>
      <c r="J920" s="336"/>
      <c r="K920" s="336"/>
      <c r="L920" s="337"/>
      <c r="M920" s="746" t="s">
        <v>2136</v>
      </c>
      <c r="N920" s="747"/>
      <c r="O920" s="747"/>
      <c r="P920" s="747"/>
      <c r="Q920" s="748"/>
      <c r="R920" s="848">
        <f>IF(全国標準卸価格!R920="","",IF(ISNUMBER(全国標準卸価格!R920),IF(入力!$C$11=1,ROUNDDOWN(全国標準卸価格!R920*地区別掛け率!R920%,-入力!$C$10),IF(入力!$C$11=2,ROUNDUP(全国標準卸価格!R920*地区別掛け率!R920%,-入力!$C$10),IF(入力!$C$11=3,ROUND(全国標準卸価格!R920*地区別掛け率!R920%,-入力!$C$10),""))),全国標準卸価格!R920))</f>
        <v>41100</v>
      </c>
      <c r="S920" s="849" t="str">
        <f>IF(全国標準卸価格!S920="","",IF(ISNUMBER(全国標準卸価格!S920),IF(入力!$C$11=1,ROUNDDOWN(全国標準卸価格!S920*地区別掛け率!S920%,-入力!$C$10),IF(入力!$C$11=2,ROUNDUP(全国標準卸価格!S920*地区別掛け率!S920%,-入力!$C$10),IF(入力!$C$11=3,ROUND(全国標準卸価格!S920*地区別掛け率!S920%,-入力!$C$10),""))),全国標準卸価格!S920))</f>
        <v/>
      </c>
      <c r="T920" s="849" t="str">
        <f>IF(全国標準卸価格!T920="","",IF(ISNUMBER(全国標準卸価格!T920),IF(入力!$C$11=1,ROUNDDOWN(全国標準卸価格!T920*地区別掛け率!T920%,-入力!$C$10),IF(入力!$C$11=2,ROUNDUP(全国標準卸価格!T920*地区別掛け率!T920%,-入力!$C$10),IF(入力!$C$11=3,ROUND(全国標準卸価格!T920*地区別掛け率!T920%,-入力!$C$10),""))),全国標準卸価格!T920))</f>
        <v/>
      </c>
      <c r="U920" s="850" t="str">
        <f>IF(全国標準卸価格!U920="","",IF(ISNUMBER(全国標準卸価格!U920),IF(入力!$C$11=1,ROUNDDOWN(全国標準卸価格!U920*地区別掛け率!U920%,-入力!$C$10),IF(入力!$C$11=2,ROUNDUP(全国標準卸価格!U920*地区別掛け率!U920%,-入力!$C$10),IF(入力!$C$11=3,ROUND(全国標準卸価格!U920*地区別掛け率!U920%,-入力!$C$10),""))),全国標準卸価格!U920))</f>
        <v/>
      </c>
      <c r="V920" s="83"/>
      <c r="X920" s="4"/>
    </row>
    <row r="921" spans="2:24" ht="23.1" customHeight="1">
      <c r="B921" s="842" t="s">
        <v>582</v>
      </c>
      <c r="C921" s="843"/>
      <c r="D921" s="843"/>
      <c r="E921" s="843"/>
      <c r="F921" s="843"/>
      <c r="G921" s="844"/>
      <c r="H921" s="810" t="s">
        <v>742</v>
      </c>
      <c r="I921" s="811"/>
      <c r="J921" s="811"/>
      <c r="K921" s="811"/>
      <c r="L921" s="812"/>
      <c r="M921" s="810" t="s">
        <v>323</v>
      </c>
      <c r="N921" s="811"/>
      <c r="O921" s="811"/>
      <c r="P921" s="811"/>
      <c r="Q921" s="812"/>
      <c r="R921" s="833">
        <f>IF(全国標準卸価格!R921="","",IF(ISNUMBER(全国標準卸価格!R921),IF(入力!$C$11=1,ROUNDDOWN(全国標準卸価格!R921*地区別掛け率!R921%,-入力!$C$10),IF(入力!$C$11=2,ROUNDUP(全国標準卸価格!R921*地区別掛け率!R921%,-入力!$C$10),IF(入力!$C$11=3,ROUND(全国標準卸価格!R921*地区別掛け率!R921%,-入力!$C$10),""))),全国標準卸価格!R921))</f>
        <v>66200</v>
      </c>
      <c r="S921" s="834" t="str">
        <f>IF(全国標準卸価格!S921="","",IF(ISNUMBER(全国標準卸価格!S921),IF(入力!$C$11=1,ROUNDDOWN(全国標準卸価格!S921*地区別掛け率!S921%,-入力!$C$10),IF(入力!$C$11=2,ROUNDUP(全国標準卸価格!S921*地区別掛け率!S921%,-入力!$C$10),IF(入力!$C$11=3,ROUND(全国標準卸価格!S921*地区別掛け率!S921%,-入力!$C$10),""))),全国標準卸価格!S921))</f>
        <v/>
      </c>
      <c r="T921" s="834" t="str">
        <f>IF(全国標準卸価格!T921="","",IF(ISNUMBER(全国標準卸価格!T921),IF(入力!$C$11=1,ROUNDDOWN(全国標準卸価格!T921*地区別掛け率!T921%,-入力!$C$10),IF(入力!$C$11=2,ROUNDUP(全国標準卸価格!T921*地区別掛け率!T921%,-入力!$C$10),IF(入力!$C$11=3,ROUND(全国標準卸価格!T921*地区別掛け率!T921%,-入力!$C$10),""))),全国標準卸価格!T921))</f>
        <v/>
      </c>
      <c r="U921" s="835" t="str">
        <f>IF(全国標準卸価格!U921="","",IF(ISNUMBER(全国標準卸価格!U921),IF(入力!$C$11=1,ROUNDDOWN(全国標準卸価格!U921*地区別掛け率!U921%,-入力!$C$10),IF(入力!$C$11=2,ROUNDUP(全国標準卸価格!U921*地区別掛け率!U921%,-入力!$C$10),IF(入力!$C$11=3,ROUND(全国標準卸価格!U921*地区別掛け率!U921%,-入力!$C$10),""))),全国標準卸価格!U921))</f>
        <v/>
      </c>
      <c r="V921" s="83"/>
      <c r="X921" s="4"/>
    </row>
    <row r="922" spans="2:24" ht="23.1" customHeight="1">
      <c r="B922" s="830"/>
      <c r="C922" s="831"/>
      <c r="D922" s="831"/>
      <c r="E922" s="831"/>
      <c r="F922" s="831"/>
      <c r="G922" s="832"/>
      <c r="H922" s="757" t="s">
        <v>740</v>
      </c>
      <c r="I922" s="758"/>
      <c r="J922" s="758"/>
      <c r="K922" s="758"/>
      <c r="L922" s="759"/>
      <c r="M922" s="757"/>
      <c r="N922" s="758"/>
      <c r="O922" s="758"/>
      <c r="P922" s="758"/>
      <c r="Q922" s="759"/>
      <c r="R922" s="836">
        <f>IF(全国標準卸価格!R922="","",IF(ISNUMBER(全国標準卸価格!R922),IF(入力!$C$11=1,ROUNDDOWN(全国標準卸価格!R922*地区別掛け率!R922%,-入力!$C$10),IF(入力!$C$11=2,ROUNDUP(全国標準卸価格!R922*地区別掛け率!R922%,-入力!$C$10),IF(入力!$C$11=3,ROUND(全国標準卸価格!R922*地区別掛け率!R922%,-入力!$C$10),""))),全国標準卸価格!R922))</f>
        <v>57500</v>
      </c>
      <c r="S922" s="837" t="str">
        <f>IF(全国標準卸価格!S922="","",IF(ISNUMBER(全国標準卸価格!S922),IF(入力!$C$11=1,ROUNDDOWN(全国標準卸価格!S922*地区別掛け率!S922%,-入力!$C$10),IF(入力!$C$11=2,ROUNDUP(全国標準卸価格!S922*地区別掛け率!S922%,-入力!$C$10),IF(入力!$C$11=3,ROUND(全国標準卸価格!S922*地区別掛け率!S922%,-入力!$C$10),""))),全国標準卸価格!S922))</f>
        <v/>
      </c>
      <c r="T922" s="837" t="str">
        <f>IF(全国標準卸価格!T922="","",IF(ISNUMBER(全国標準卸価格!T922),IF(入力!$C$11=1,ROUNDDOWN(全国標準卸価格!T922*地区別掛け率!T922%,-入力!$C$10),IF(入力!$C$11=2,ROUNDUP(全国標準卸価格!T922*地区別掛け率!T922%,-入力!$C$10),IF(入力!$C$11=3,ROUND(全国標準卸価格!T922*地区別掛け率!T922%,-入力!$C$10),""))),全国標準卸価格!T922))</f>
        <v/>
      </c>
      <c r="U922" s="838" t="str">
        <f>IF(全国標準卸価格!U922="","",IF(ISNUMBER(全国標準卸価格!U922),IF(入力!$C$11=1,ROUNDDOWN(全国標準卸価格!U922*地区別掛け率!U922%,-入力!$C$10),IF(入力!$C$11=2,ROUNDUP(全国標準卸価格!U922*地区別掛け率!U922%,-入力!$C$10),IF(入力!$C$11=3,ROUND(全国標準卸価格!U922*地区別掛け率!U922%,-入力!$C$10),""))),全国標準卸価格!U922))</f>
        <v/>
      </c>
      <c r="V922" s="83"/>
      <c r="X922" s="4"/>
    </row>
    <row r="923" spans="2:24" ht="23.1" customHeight="1">
      <c r="B923" s="830"/>
      <c r="C923" s="831"/>
      <c r="D923" s="831"/>
      <c r="E923" s="831"/>
      <c r="F923" s="831"/>
      <c r="G923" s="832"/>
      <c r="H923" s="757" t="s">
        <v>741</v>
      </c>
      <c r="I923" s="758"/>
      <c r="J923" s="758"/>
      <c r="K923" s="758"/>
      <c r="L923" s="759"/>
      <c r="M923" s="766"/>
      <c r="N923" s="767"/>
      <c r="O923" s="767"/>
      <c r="P923" s="767"/>
      <c r="Q923" s="768"/>
      <c r="R923" s="836">
        <f>IF(全国標準卸価格!R923="","",IF(ISNUMBER(全国標準卸価格!R923),IF(入力!$C$11=1,ROUNDDOWN(全国標準卸価格!R923*地区別掛け率!R923%,-入力!$C$10),IF(入力!$C$11=2,ROUNDUP(全国標準卸価格!R923*地区別掛け率!R923%,-入力!$C$10),IF(入力!$C$11=3,ROUND(全国標準卸価格!R923*地区別掛け率!R923%,-入力!$C$10),""))),全国標準卸価格!R923))</f>
        <v>47500</v>
      </c>
      <c r="S923" s="837" t="str">
        <f>IF(全国標準卸価格!S923="","",IF(ISNUMBER(全国標準卸価格!S923),IF(入力!$C$11=1,ROUNDDOWN(全国標準卸価格!S923*地区別掛け率!S923%,-入力!$C$10),IF(入力!$C$11=2,ROUNDUP(全国標準卸価格!S923*地区別掛け率!S923%,-入力!$C$10),IF(入力!$C$11=3,ROUND(全国標準卸価格!S923*地区別掛け率!S923%,-入力!$C$10),""))),全国標準卸価格!S923))</f>
        <v/>
      </c>
      <c r="T923" s="837" t="str">
        <f>IF(全国標準卸価格!T923="","",IF(ISNUMBER(全国標準卸価格!T923),IF(入力!$C$11=1,ROUNDDOWN(全国標準卸価格!T923*地区別掛け率!T923%,-入力!$C$10),IF(入力!$C$11=2,ROUNDUP(全国標準卸価格!T923*地区別掛け率!T923%,-入力!$C$10),IF(入力!$C$11=3,ROUND(全国標準卸価格!T923*地区別掛け率!T923%,-入力!$C$10),""))),全国標準卸価格!T923))</f>
        <v/>
      </c>
      <c r="U923" s="838" t="str">
        <f>IF(全国標準卸価格!U923="","",IF(ISNUMBER(全国標準卸価格!U923),IF(入力!$C$11=1,ROUNDDOWN(全国標準卸価格!U923*地区別掛け率!U923%,-入力!$C$10),IF(入力!$C$11=2,ROUNDUP(全国標準卸価格!U923*地区別掛け率!U923%,-入力!$C$10),IF(入力!$C$11=3,ROUND(全国標準卸価格!U923*地区別掛け率!U923%,-入力!$C$10),""))),全国標準卸価格!U923))</f>
        <v/>
      </c>
      <c r="V923" s="83"/>
      <c r="X923" s="4"/>
    </row>
    <row r="924" spans="2:24" ht="23.1" customHeight="1">
      <c r="B924" s="842" t="s">
        <v>1154</v>
      </c>
      <c r="C924" s="843"/>
      <c r="D924" s="843"/>
      <c r="E924" s="843"/>
      <c r="F924" s="843"/>
      <c r="G924" s="844"/>
      <c r="H924" s="810" t="s">
        <v>987</v>
      </c>
      <c r="I924" s="811"/>
      <c r="J924" s="811"/>
      <c r="K924" s="811"/>
      <c r="L924" s="812"/>
      <c r="M924" s="810" t="s">
        <v>1054</v>
      </c>
      <c r="N924" s="811"/>
      <c r="O924" s="811"/>
      <c r="P924" s="811"/>
      <c r="Q924" s="812"/>
      <c r="R924" s="833">
        <f>IF(全国標準卸価格!R924="","",IF(ISNUMBER(全国標準卸価格!R924),IF(入力!$C$11=1,ROUNDDOWN(全国標準卸価格!R924*地区別掛け率!R924%,-入力!$C$10),IF(入力!$C$11=2,ROUNDUP(全国標準卸価格!R924*地区別掛け率!R924%,-入力!$C$10),IF(入力!$C$11=3,ROUND(全国標準卸価格!R924*地区別掛け率!R924%,-入力!$C$10),""))),全国標準卸価格!R924))</f>
        <v>41500</v>
      </c>
      <c r="S924" s="834" t="str">
        <f>IF(全国標準卸価格!S924="","",IF(ISNUMBER(全国標準卸価格!S924),IF(入力!$C$11=1,ROUNDDOWN(全国標準卸価格!S924*地区別掛け率!S924%,-入力!$C$10),IF(入力!$C$11=2,ROUNDUP(全国標準卸価格!S924*地区別掛け率!S924%,-入力!$C$10),IF(入力!$C$11=3,ROUND(全国標準卸価格!S924*地区別掛け率!S924%,-入力!$C$10),""))),全国標準卸価格!S924))</f>
        <v/>
      </c>
      <c r="T924" s="834" t="str">
        <f>IF(全国標準卸価格!T924="","",IF(ISNUMBER(全国標準卸価格!T924),IF(入力!$C$11=1,ROUNDDOWN(全国標準卸価格!T924*地区別掛け率!T924%,-入力!$C$10),IF(入力!$C$11=2,ROUNDUP(全国標準卸価格!T924*地区別掛け率!T924%,-入力!$C$10),IF(入力!$C$11=3,ROUND(全国標準卸価格!T924*地区別掛け率!T924%,-入力!$C$10),""))),全国標準卸価格!T924))</f>
        <v/>
      </c>
      <c r="U924" s="835" t="str">
        <f>IF(全国標準卸価格!U924="","",IF(ISNUMBER(全国標準卸価格!U924),IF(入力!$C$11=1,ROUNDDOWN(全国標準卸価格!U924*地区別掛け率!U924%,-入力!$C$10),IF(入力!$C$11=2,ROUNDUP(全国標準卸価格!U924*地区別掛け率!U924%,-入力!$C$10),IF(入力!$C$11=3,ROUND(全国標準卸価格!U924*地区別掛け率!U924%,-入力!$C$10),""))),全国標準卸価格!U924))</f>
        <v/>
      </c>
      <c r="V924" s="83"/>
      <c r="X924" s="4"/>
    </row>
    <row r="925" spans="2:24" ht="23.1" customHeight="1">
      <c r="B925" s="806"/>
      <c r="C925" s="807"/>
      <c r="D925" s="807"/>
      <c r="E925" s="807"/>
      <c r="F925" s="807"/>
      <c r="G925" s="808"/>
      <c r="H925" s="806" t="s">
        <v>988</v>
      </c>
      <c r="I925" s="807"/>
      <c r="J925" s="807"/>
      <c r="K925" s="807"/>
      <c r="L925" s="808"/>
      <c r="M925" s="766"/>
      <c r="N925" s="767"/>
      <c r="O925" s="767"/>
      <c r="P925" s="767"/>
      <c r="Q925" s="768"/>
      <c r="R925" s="845">
        <f>IF(全国標準卸価格!R925="","",IF(ISNUMBER(全国標準卸価格!R925),IF(入力!$C$11=1,ROUNDDOWN(全国標準卸価格!R925*地区別掛け率!R925%,-入力!$C$10),IF(入力!$C$11=2,ROUNDUP(全国標準卸価格!R925*地区別掛け率!R925%,-入力!$C$10),IF(入力!$C$11=3,ROUND(全国標準卸価格!R925*地区別掛け率!R925%,-入力!$C$10),""))),全国標準卸価格!R925))</f>
        <v>71400</v>
      </c>
      <c r="S925" s="846" t="str">
        <f>IF(全国標準卸価格!S925="","",IF(ISNUMBER(全国標準卸価格!S925),IF(入力!$C$11=1,ROUNDDOWN(全国標準卸価格!S925*地区別掛け率!S925%,-入力!$C$10),IF(入力!$C$11=2,ROUNDUP(全国標準卸価格!S925*地区別掛け率!S925%,-入力!$C$10),IF(入力!$C$11=3,ROUND(全国標準卸価格!S925*地区別掛け率!S925%,-入力!$C$10),""))),全国標準卸価格!S925))</f>
        <v/>
      </c>
      <c r="T925" s="846" t="str">
        <f>IF(全国標準卸価格!T925="","",IF(ISNUMBER(全国標準卸価格!T925),IF(入力!$C$11=1,ROUNDDOWN(全国標準卸価格!T925*地区別掛け率!T925%,-入力!$C$10),IF(入力!$C$11=2,ROUNDUP(全国標準卸価格!T925*地区別掛け率!T925%,-入力!$C$10),IF(入力!$C$11=3,ROUND(全国標準卸価格!T925*地区別掛け率!T925%,-入力!$C$10),""))),全国標準卸価格!T925))</f>
        <v/>
      </c>
      <c r="U925" s="847" t="str">
        <f>IF(全国標準卸価格!U925="","",IF(ISNUMBER(全国標準卸価格!U925),IF(入力!$C$11=1,ROUNDDOWN(全国標準卸価格!U925*地区別掛け率!U925%,-入力!$C$10),IF(入力!$C$11=2,ROUNDUP(全国標準卸価格!U925*地区別掛け率!U925%,-入力!$C$10),IF(入力!$C$11=3,ROUND(全国標準卸価格!U925*地区別掛け率!U925%,-入力!$C$10),""))),全国標準卸価格!U925))</f>
        <v/>
      </c>
      <c r="V925" s="83"/>
      <c r="X925" s="4"/>
    </row>
    <row r="926" spans="2:24" ht="23.1" customHeight="1">
      <c r="B926" s="830" t="s">
        <v>1155</v>
      </c>
      <c r="C926" s="831"/>
      <c r="D926" s="831"/>
      <c r="E926" s="831"/>
      <c r="F926" s="831"/>
      <c r="G926" s="832"/>
      <c r="H926" s="810" t="s">
        <v>968</v>
      </c>
      <c r="I926" s="811"/>
      <c r="J926" s="811"/>
      <c r="K926" s="811"/>
      <c r="L926" s="812"/>
      <c r="M926" s="810" t="s">
        <v>1054</v>
      </c>
      <c r="N926" s="811"/>
      <c r="O926" s="811"/>
      <c r="P926" s="811"/>
      <c r="Q926" s="812"/>
      <c r="R926" s="833">
        <f>IF(全国標準卸価格!R926="","",IF(ISNUMBER(全国標準卸価格!R926),IF(入力!$C$11=1,ROUNDDOWN(全国標準卸価格!R926*地区別掛け率!R926%,-入力!$C$10),IF(入力!$C$11=2,ROUNDUP(全国標準卸価格!R926*地区別掛け率!R926%,-入力!$C$10),IF(入力!$C$11=3,ROUND(全国標準卸価格!R926*地区別掛け率!R926%,-入力!$C$10),""))),全国標準卸価格!R926))</f>
        <v>65300</v>
      </c>
      <c r="S926" s="834" t="str">
        <f>IF(全国標準卸価格!S926="","",IF(ISNUMBER(全国標準卸価格!S926),IF(入力!$C$11=1,ROUNDDOWN(全国標準卸価格!S926*地区別掛け率!S926%,-入力!$C$10),IF(入力!$C$11=2,ROUNDUP(全国標準卸価格!S926*地区別掛け率!S926%,-入力!$C$10),IF(入力!$C$11=3,ROUND(全国標準卸価格!S926*地区別掛け率!S926%,-入力!$C$10),""))),全国標準卸価格!S926))</f>
        <v/>
      </c>
      <c r="T926" s="834" t="str">
        <f>IF(全国標準卸価格!T926="","",IF(ISNUMBER(全国標準卸価格!T926),IF(入力!$C$11=1,ROUNDDOWN(全国標準卸価格!T926*地区別掛け率!T926%,-入力!$C$10),IF(入力!$C$11=2,ROUNDUP(全国標準卸価格!T926*地区別掛け率!T926%,-入力!$C$10),IF(入力!$C$11=3,ROUND(全国標準卸価格!T926*地区別掛け率!T926%,-入力!$C$10),""))),全国標準卸価格!T926))</f>
        <v/>
      </c>
      <c r="U926" s="835" t="str">
        <f>IF(全国標準卸価格!U926="","",IF(ISNUMBER(全国標準卸価格!U926),IF(入力!$C$11=1,ROUNDDOWN(全国標準卸価格!U926*地区別掛け率!U926%,-入力!$C$10),IF(入力!$C$11=2,ROUNDUP(全国標準卸価格!U926*地区別掛け率!U926%,-入力!$C$10),IF(入力!$C$11=3,ROUND(全国標準卸価格!U926*地区別掛け率!U926%,-入力!$C$10),""))),全国標準卸価格!U926))</f>
        <v/>
      </c>
      <c r="V926" s="83"/>
      <c r="X926" s="4"/>
    </row>
    <row r="927" spans="2:24" ht="23.1" customHeight="1">
      <c r="B927" s="806"/>
      <c r="C927" s="807"/>
      <c r="D927" s="807"/>
      <c r="E927" s="807"/>
      <c r="F927" s="807"/>
      <c r="G927" s="808"/>
      <c r="H927" s="806" t="s">
        <v>955</v>
      </c>
      <c r="I927" s="807"/>
      <c r="J927" s="807"/>
      <c r="K927" s="807"/>
      <c r="L927" s="808"/>
      <c r="M927" s="766"/>
      <c r="N927" s="767"/>
      <c r="O927" s="767"/>
      <c r="P927" s="767"/>
      <c r="Q927" s="768"/>
      <c r="R927" s="845">
        <f>IF(全国標準卸価格!R927="","",IF(ISNUMBER(全国標準卸価格!R927),IF(入力!$C$11=1,ROUNDDOWN(全国標準卸価格!R927*地区別掛け率!R927%,-入力!$C$10),IF(入力!$C$11=2,ROUNDUP(全国標準卸価格!R927*地区別掛け率!R927%,-入力!$C$10),IF(入力!$C$11=3,ROUND(全国標準卸価格!R927*地区別掛け率!R927%,-入力!$C$10),""))),全国標準卸価格!R927))</f>
        <v>46200</v>
      </c>
      <c r="S927" s="846" t="str">
        <f>IF(全国標準卸価格!S927="","",IF(ISNUMBER(全国標準卸価格!S927),IF(入力!$C$11=1,ROUNDDOWN(全国標準卸価格!S927*地区別掛け率!S927%,-入力!$C$10),IF(入力!$C$11=2,ROUNDUP(全国標準卸価格!S927*地区別掛け率!S927%,-入力!$C$10),IF(入力!$C$11=3,ROUND(全国標準卸価格!S927*地区別掛け率!S927%,-入力!$C$10),""))),全国標準卸価格!S927))</f>
        <v/>
      </c>
      <c r="T927" s="846" t="str">
        <f>IF(全国標準卸価格!T927="","",IF(ISNUMBER(全国標準卸価格!T927),IF(入力!$C$11=1,ROUNDDOWN(全国標準卸価格!T927*地区別掛け率!T927%,-入力!$C$10),IF(入力!$C$11=2,ROUNDUP(全国標準卸価格!T927*地区別掛け率!T927%,-入力!$C$10),IF(入力!$C$11=3,ROUND(全国標準卸価格!T927*地区別掛け率!T927%,-入力!$C$10),""))),全国標準卸価格!T927))</f>
        <v/>
      </c>
      <c r="U927" s="847" t="str">
        <f>IF(全国標準卸価格!U927="","",IF(ISNUMBER(全国標準卸価格!U927),IF(入力!$C$11=1,ROUNDDOWN(全国標準卸価格!U927*地区別掛け率!U927%,-入力!$C$10),IF(入力!$C$11=2,ROUNDUP(全国標準卸価格!U927*地区別掛け率!U927%,-入力!$C$10),IF(入力!$C$11=3,ROUND(全国標準卸価格!U927*地区別掛け率!U927%,-入力!$C$10),""))),全国標準卸価格!U927))</f>
        <v/>
      </c>
      <c r="V927" s="83"/>
      <c r="X927" s="4"/>
    </row>
    <row r="928" spans="2:24" ht="23.1" customHeight="1">
      <c r="B928" s="830" t="s">
        <v>543</v>
      </c>
      <c r="C928" s="831"/>
      <c r="D928" s="831"/>
      <c r="E928" s="831"/>
      <c r="F928" s="831"/>
      <c r="G928" s="832"/>
      <c r="H928" s="810" t="s">
        <v>1008</v>
      </c>
      <c r="I928" s="811"/>
      <c r="J928" s="811"/>
      <c r="K928" s="811"/>
      <c r="L928" s="812"/>
      <c r="M928" s="716" t="s">
        <v>323</v>
      </c>
      <c r="N928" s="717"/>
      <c r="O928" s="717"/>
      <c r="P928" s="717"/>
      <c r="Q928" s="718"/>
      <c r="R928" s="833">
        <f>IF(全国標準卸価格!R928="","",IF(ISNUMBER(全国標準卸価格!R928),IF(入力!$C$11=1,ROUNDDOWN(全国標準卸価格!R928*地区別掛け率!R928%,-入力!$C$10),IF(入力!$C$11=2,ROUNDUP(全国標準卸価格!R928*地区別掛け率!R928%,-入力!$C$10),IF(入力!$C$11=3,ROUND(全国標準卸価格!R928*地区別掛け率!R928%,-入力!$C$10),""))),全国標準卸価格!R928))</f>
        <v>40200</v>
      </c>
      <c r="S928" s="834" t="str">
        <f>IF(全国標準卸価格!S928="","",IF(ISNUMBER(全国標準卸価格!S928),IF(入力!$C$11=1,ROUNDDOWN(全国標準卸価格!S928*地区別掛け率!S928%,-入力!$C$10),IF(入力!$C$11=2,ROUNDUP(全国標準卸価格!S928*地区別掛け率!S928%,-入力!$C$10),IF(入力!$C$11=3,ROUND(全国標準卸価格!S928*地区別掛け率!S928%,-入力!$C$10),""))),全国標準卸価格!S928))</f>
        <v/>
      </c>
      <c r="T928" s="834" t="str">
        <f>IF(全国標準卸価格!T928="","",IF(ISNUMBER(全国標準卸価格!T928),IF(入力!$C$11=1,ROUNDDOWN(全国標準卸価格!T928*地区別掛け率!T928%,-入力!$C$10),IF(入力!$C$11=2,ROUNDUP(全国標準卸価格!T928*地区別掛け率!T928%,-入力!$C$10),IF(入力!$C$11=3,ROUND(全国標準卸価格!T928*地区別掛け率!T928%,-入力!$C$10),""))),全国標準卸価格!T928))</f>
        <v/>
      </c>
      <c r="U928" s="835" t="str">
        <f>IF(全国標準卸価格!U928="","",IF(ISNUMBER(全国標準卸価格!U928),IF(入力!$C$11=1,ROUNDDOWN(全国標準卸価格!U928*地区別掛け率!U928%,-入力!$C$10),IF(入力!$C$11=2,ROUNDUP(全国標準卸価格!U928*地区別掛け率!U928%,-入力!$C$10),IF(入力!$C$11=3,ROUND(全国標準卸価格!U928*地区別掛け率!U928%,-入力!$C$10),""))),全国標準卸価格!U928))</f>
        <v/>
      </c>
      <c r="V928" s="83"/>
      <c r="X928" s="4"/>
    </row>
    <row r="929" spans="2:26" ht="23.1" customHeight="1">
      <c r="B929" s="806"/>
      <c r="C929" s="807"/>
      <c r="D929" s="807"/>
      <c r="E929" s="807"/>
      <c r="F929" s="807"/>
      <c r="G929" s="808"/>
      <c r="H929" s="806" t="s">
        <v>986</v>
      </c>
      <c r="I929" s="807"/>
      <c r="J929" s="807"/>
      <c r="K929" s="807"/>
      <c r="L929" s="808"/>
      <c r="M929" s="766" t="s">
        <v>389</v>
      </c>
      <c r="N929" s="767"/>
      <c r="O929" s="767"/>
      <c r="P929" s="767"/>
      <c r="Q929" s="768"/>
      <c r="R929" s="845">
        <f>IF(全国標準卸価格!R929="","",IF(ISNUMBER(全国標準卸価格!R929),IF(入力!$C$11=1,ROUNDDOWN(全国標準卸価格!R929*地区別掛け率!R929%,-入力!$C$10),IF(入力!$C$11=2,ROUNDUP(全国標準卸価格!R929*地区別掛け率!R929%,-入力!$C$10),IF(入力!$C$11=3,ROUND(全国標準卸価格!R929*地区別掛け率!R929%,-入力!$C$10),""))),全国標準卸価格!R929))</f>
        <v>47100</v>
      </c>
      <c r="S929" s="846" t="str">
        <f>IF(全国標準卸価格!S929="","",IF(ISNUMBER(全国標準卸価格!S929),IF(入力!$C$11=1,ROUNDDOWN(全国標準卸価格!S929*地区別掛け率!S929%,-入力!$C$10),IF(入力!$C$11=2,ROUNDUP(全国標準卸価格!S929*地区別掛け率!S929%,-入力!$C$10),IF(入力!$C$11=3,ROUND(全国標準卸価格!S929*地区別掛け率!S929%,-入力!$C$10),""))),全国標準卸価格!S929))</f>
        <v/>
      </c>
      <c r="T929" s="846" t="str">
        <f>IF(全国標準卸価格!T929="","",IF(ISNUMBER(全国標準卸価格!T929),IF(入力!$C$11=1,ROUNDDOWN(全国標準卸価格!T929*地区別掛け率!T929%,-入力!$C$10),IF(入力!$C$11=2,ROUNDUP(全国標準卸価格!T929*地区別掛け率!T929%,-入力!$C$10),IF(入力!$C$11=3,ROUND(全国標準卸価格!T929*地区別掛け率!T929%,-入力!$C$10),""))),全国標準卸価格!T929))</f>
        <v/>
      </c>
      <c r="U929" s="847" t="str">
        <f>IF(全国標準卸価格!U929="","",IF(ISNUMBER(全国標準卸価格!U929),IF(入力!$C$11=1,ROUNDDOWN(全国標準卸価格!U929*地区別掛け率!U929%,-入力!$C$10),IF(入力!$C$11=2,ROUNDUP(全国標準卸価格!U929*地区別掛け率!U929%,-入力!$C$10),IF(入力!$C$11=3,ROUND(全国標準卸価格!U929*地区別掛け率!U929%,-入力!$C$10),""))),全国標準卸価格!U929))</f>
        <v/>
      </c>
      <c r="V929" s="83"/>
      <c r="X929" s="4"/>
    </row>
    <row r="930" spans="2:26" ht="23.1" customHeight="1" thickBot="1">
      <c r="B930" s="778" t="s">
        <v>675</v>
      </c>
      <c r="C930" s="779"/>
      <c r="D930" s="779"/>
      <c r="E930" s="779"/>
      <c r="F930" s="779"/>
      <c r="G930" s="780"/>
      <c r="H930" s="778" t="s">
        <v>390</v>
      </c>
      <c r="I930" s="779"/>
      <c r="J930" s="779"/>
      <c r="K930" s="779"/>
      <c r="L930" s="780"/>
      <c r="M930" s="781" t="s">
        <v>254</v>
      </c>
      <c r="N930" s="782"/>
      <c r="O930" s="782"/>
      <c r="P930" s="782"/>
      <c r="Q930" s="783"/>
      <c r="R930" s="854">
        <f>IF(全国標準卸価格!R930="","",IF(ISNUMBER(全国標準卸価格!R930),IF(入力!$C$11=1,ROUNDDOWN(全国標準卸価格!R930*地区別掛け率!R930%,-入力!$C$10),IF(入力!$C$11=2,ROUNDUP(全国標準卸価格!R930*地区別掛け率!R930%,-入力!$C$10),IF(入力!$C$11=3,ROUND(全国標準卸価格!R930*地区別掛け率!R930%,-入力!$C$10),""))),全国標準卸価格!R930))</f>
        <v>26000</v>
      </c>
      <c r="S930" s="855" t="str">
        <f>IF(全国標準卸価格!S930="","",IF(ISNUMBER(全国標準卸価格!S930),IF(入力!$C$11=1,ROUNDDOWN(全国標準卸価格!S930*地区別掛け率!S930%,-入力!$C$10),IF(入力!$C$11=2,ROUNDUP(全国標準卸価格!S930*地区別掛け率!S930%,-入力!$C$10),IF(入力!$C$11=3,ROUND(全国標準卸価格!S930*地区別掛け率!S930%,-入力!$C$10),""))),全国標準卸価格!S930))</f>
        <v/>
      </c>
      <c r="T930" s="855" t="str">
        <f>IF(全国標準卸価格!T930="","",IF(ISNUMBER(全国標準卸価格!T930),IF(入力!$C$11=1,ROUNDDOWN(全国標準卸価格!T930*地区別掛け率!T930%,-入力!$C$10),IF(入力!$C$11=2,ROUNDUP(全国標準卸価格!T930*地区別掛け率!T930%,-入力!$C$10),IF(入力!$C$11=3,ROUND(全国標準卸価格!T930*地区別掛け率!T930%,-入力!$C$10),""))),全国標準卸価格!T930))</f>
        <v/>
      </c>
      <c r="U930" s="856" t="str">
        <f>IF(全国標準卸価格!U930="","",IF(ISNUMBER(全国標準卸価格!U930),IF(入力!$C$11=1,ROUNDDOWN(全国標準卸価格!U930*地区別掛け率!U930%,-入力!$C$10),IF(入力!$C$11=2,ROUNDUP(全国標準卸価格!U930*地区別掛け率!U930%,-入力!$C$10),IF(入力!$C$11=3,ROUND(全国標準卸価格!U930*地区別掛け率!U930%,-入力!$C$10),""))),全国標準卸価格!U930))</f>
        <v/>
      </c>
      <c r="V930" s="83"/>
      <c r="X930" s="4"/>
    </row>
    <row r="931" spans="2:26" ht="23.1" customHeight="1">
      <c r="B931" s="336"/>
      <c r="C931" s="336"/>
      <c r="D931" s="336"/>
      <c r="E931" s="336"/>
      <c r="F931" s="83"/>
      <c r="G931" s="336"/>
      <c r="H931" s="83"/>
      <c r="I931" s="336"/>
      <c r="J931" s="83"/>
      <c r="K931" s="336"/>
      <c r="L931" s="83"/>
      <c r="M931" s="336"/>
      <c r="N931" s="83"/>
      <c r="O931" s="336"/>
      <c r="P931" s="83"/>
      <c r="Q931" s="336"/>
      <c r="R931" s="83"/>
      <c r="S931" s="336"/>
      <c r="T931" s="10"/>
      <c r="U931" s="371"/>
      <c r="V931" s="10"/>
      <c r="W931" s="371"/>
      <c r="X931" s="83"/>
    </row>
    <row r="932" spans="2:26" s="239" customFormat="1" ht="20.100000000000001" customHeight="1" thickBot="1">
      <c r="B932" s="241" t="s">
        <v>654</v>
      </c>
      <c r="C932" s="24"/>
      <c r="D932" s="24"/>
      <c r="E932" s="24"/>
      <c r="F932" s="82"/>
      <c r="G932" s="24"/>
      <c r="H932" s="82"/>
      <c r="I932" s="24"/>
      <c r="J932" s="82"/>
      <c r="K932" s="24"/>
      <c r="L932" s="82"/>
      <c r="M932" s="24"/>
      <c r="N932" s="82"/>
      <c r="O932" s="24"/>
      <c r="P932" s="82"/>
      <c r="Q932" s="24"/>
      <c r="R932" s="82"/>
      <c r="S932" s="24"/>
      <c r="T932" s="82"/>
      <c r="U932" s="24"/>
      <c r="V932" s="82"/>
      <c r="W932" s="24"/>
      <c r="X932" s="82"/>
      <c r="Y932" s="24"/>
    </row>
    <row r="933" spans="2:26" ht="20.100000000000001" customHeight="1" thickBot="1">
      <c r="B933" s="531" t="s">
        <v>536</v>
      </c>
      <c r="C933" s="532"/>
      <c r="D933" s="532"/>
      <c r="E933" s="532"/>
      <c r="F933" s="532"/>
      <c r="G933" s="532"/>
      <c r="H933" s="532"/>
      <c r="I933" s="532"/>
      <c r="J933" s="532"/>
      <c r="K933" s="532"/>
      <c r="L933" s="532"/>
      <c r="M933" s="532"/>
      <c r="N933" s="532"/>
      <c r="O933" s="532"/>
      <c r="P933" s="532"/>
      <c r="Q933" s="532"/>
      <c r="R933" s="532"/>
      <c r="S933" s="532"/>
      <c r="T933" s="532"/>
      <c r="U933" s="533"/>
      <c r="V933" s="10"/>
      <c r="X933" s="4"/>
    </row>
    <row r="934" spans="2:26" ht="30" customHeight="1" thickBot="1">
      <c r="B934" s="622" t="s">
        <v>581</v>
      </c>
      <c r="C934" s="623"/>
      <c r="D934" s="623"/>
      <c r="E934" s="623"/>
      <c r="F934" s="623"/>
      <c r="G934" s="624"/>
      <c r="H934" s="710" t="s">
        <v>524</v>
      </c>
      <c r="I934" s="710"/>
      <c r="J934" s="710"/>
      <c r="K934" s="710"/>
      <c r="L934" s="710"/>
      <c r="M934" s="710" t="s">
        <v>491</v>
      </c>
      <c r="N934" s="710"/>
      <c r="O934" s="710"/>
      <c r="P934" s="710"/>
      <c r="Q934" s="710"/>
      <c r="R934" s="710"/>
      <c r="S934" s="710"/>
      <c r="T934" s="710"/>
      <c r="U934" s="710"/>
      <c r="X934" s="4"/>
    </row>
    <row r="935" spans="2:26" ht="23.1" customHeight="1">
      <c r="B935" s="737" t="s">
        <v>873</v>
      </c>
      <c r="C935" s="738"/>
      <c r="D935" s="738"/>
      <c r="E935" s="738"/>
      <c r="F935" s="738"/>
      <c r="G935" s="739"/>
      <c r="H935" s="821" t="s">
        <v>429</v>
      </c>
      <c r="I935" s="822"/>
      <c r="J935" s="822"/>
      <c r="K935" s="822"/>
      <c r="L935" s="823"/>
      <c r="M935" s="821" t="s">
        <v>2138</v>
      </c>
      <c r="N935" s="822"/>
      <c r="O935" s="822"/>
      <c r="P935" s="822"/>
      <c r="Q935" s="823"/>
      <c r="R935" s="851">
        <f>IF(全国標準卸価格!R935="","",IF(ISNUMBER(全国標準卸価格!R935),IF(入力!$E$11=1,ROUNDDOWN(全国標準卸価格!R935*地区別掛け率!R935%,-入力!$E$10),IF(入力!$E$11=2,ROUNDUP(全国標準卸価格!R935*地区別掛け率!R935%,-入力!$E$10),IF(入力!$E$11=3,ROUND(全国標準卸価格!R935*地区別掛け率!R935%,-入力!$E$10),""))),全国標準卸価格!R935))</f>
        <v>25900</v>
      </c>
      <c r="S935" s="852" t="str">
        <f>IF(全国標準卸価格!S935="","",IF(ISNUMBER(全国標準卸価格!S935),IF(入力!$E$11=1,ROUNDDOWN(全国標準卸価格!S935*地区別掛け率!S935%,-入力!$E$10),IF(入力!$E$11=2,ROUNDUP(全国標準卸価格!S935*地区別掛け率!S935%,-入力!$E$10),IF(入力!$E$11=3,ROUND(全国標準卸価格!S935*地区別掛け率!S935%,-入力!$E$10),""))),全国標準卸価格!S935))</f>
        <v/>
      </c>
      <c r="T935" s="852" t="str">
        <f>IF(全国標準卸価格!T935="","",IF(ISNUMBER(全国標準卸価格!T935),IF(入力!$E$11=1,ROUNDDOWN(全国標準卸価格!T935*地区別掛け率!T935%,-入力!$E$10),IF(入力!$E$11=2,ROUNDUP(全国標準卸価格!T935*地区別掛け率!T935%,-入力!$E$10),IF(入力!$E$11=3,ROUND(全国標準卸価格!T935*地区別掛け率!T935%,-入力!$E$10),""))),全国標準卸価格!T935))</f>
        <v/>
      </c>
      <c r="U935" s="853" t="str">
        <f>IF(全国標準卸価格!U935="","",IF(ISNUMBER(全国標準卸価格!U935),IF(入力!$E$11=1,ROUNDDOWN(全国標準卸価格!U935*地区別掛け率!U935%,-入力!$E$10),IF(入力!$E$11=2,ROUNDUP(全国標準卸価格!U935*地区別掛け率!U935%,-入力!$E$10),IF(入力!$E$11=3,ROUND(全国標準卸価格!U935*地区別掛け率!U935%,-入力!$E$10),""))),全国標準卸価格!U935))</f>
        <v/>
      </c>
      <c r="V935" s="83"/>
      <c r="X935" s="4"/>
    </row>
    <row r="936" spans="2:26" ht="23.1" customHeight="1">
      <c r="B936" s="746" t="s">
        <v>1045</v>
      </c>
      <c r="C936" s="747"/>
      <c r="D936" s="747"/>
      <c r="E936" s="747"/>
      <c r="F936" s="747"/>
      <c r="G936" s="748"/>
      <c r="H936" s="806" t="s">
        <v>1044</v>
      </c>
      <c r="I936" s="807"/>
      <c r="J936" s="807"/>
      <c r="K936" s="807"/>
      <c r="L936" s="808"/>
      <c r="M936" s="746" t="s">
        <v>254</v>
      </c>
      <c r="N936" s="747"/>
      <c r="O936" s="747"/>
      <c r="P936" s="747"/>
      <c r="Q936" s="748"/>
      <c r="R936" s="845">
        <f>IF(全国標準卸価格!R936="","",IF(ISNUMBER(全国標準卸価格!R936),IF(入力!$C$11=1,ROUNDDOWN(全国標準卸価格!R936*地区別掛け率!R936%,-入力!$C$10),IF(入力!$C$11=2,ROUNDUP(全国標準卸価格!R936*地区別掛け率!R936%,-入力!$C$10),IF(入力!$C$11=3,ROUND(全国標準卸価格!R936*地区別掛け率!R936%,-入力!$C$10),""))),全国標準卸価格!R936))</f>
        <v>15300</v>
      </c>
      <c r="S936" s="846" t="str">
        <f>IF(全国標準卸価格!S936="","",IF(ISNUMBER(全国標準卸価格!S936),IF(入力!$C$11=1,ROUNDDOWN(全国標準卸価格!S936*地区別掛け率!S936%,-入力!$C$10),IF(入力!$C$11=2,ROUNDUP(全国標準卸価格!S936*地区別掛け率!S936%,-入力!$C$10),IF(入力!$C$11=3,ROUND(全国標準卸価格!S936*地区別掛け率!S936%,-入力!$C$10),""))),全国標準卸価格!S936))</f>
        <v/>
      </c>
      <c r="T936" s="846" t="str">
        <f>IF(全国標準卸価格!T936="","",IF(ISNUMBER(全国標準卸価格!T936),IF(入力!$C$11=1,ROUNDDOWN(全国標準卸価格!T936*地区別掛け率!T936%,-入力!$C$10),IF(入力!$C$11=2,ROUNDUP(全国標準卸価格!T936*地区別掛け率!T936%,-入力!$C$10),IF(入力!$C$11=3,ROUND(全国標準卸価格!T936*地区別掛け率!T936%,-入力!$C$10),""))),全国標準卸価格!T936))</f>
        <v/>
      </c>
      <c r="U936" s="847" t="str">
        <f>IF(全国標準卸価格!U936="","",IF(ISNUMBER(全国標準卸価格!U936),IF(入力!$C$11=1,ROUNDDOWN(全国標準卸価格!U936*地区別掛け率!U936%,-入力!$C$10),IF(入力!$C$11=2,ROUNDUP(全国標準卸価格!U936*地区別掛け率!U936%,-入力!$C$10),IF(入力!$C$11=3,ROUND(全国標準卸価格!U936*地区別掛け率!U936%,-入力!$C$10),""))),全国標準卸価格!U936))</f>
        <v/>
      </c>
      <c r="V936" s="83"/>
      <c r="X936" s="4"/>
    </row>
    <row r="937" spans="2:26" ht="23.1" customHeight="1">
      <c r="B937" s="746" t="s">
        <v>587</v>
      </c>
      <c r="C937" s="747"/>
      <c r="D937" s="747"/>
      <c r="E937" s="747"/>
      <c r="F937" s="747"/>
      <c r="G937" s="748"/>
      <c r="H937" s="746" t="s">
        <v>429</v>
      </c>
      <c r="I937" s="747"/>
      <c r="J937" s="747"/>
      <c r="K937" s="747"/>
      <c r="L937" s="748"/>
      <c r="M937" s="746" t="s">
        <v>254</v>
      </c>
      <c r="N937" s="747"/>
      <c r="O937" s="747"/>
      <c r="P937" s="747"/>
      <c r="Q937" s="748"/>
      <c r="R937" s="848">
        <f>IF(全国標準卸価格!R937="","",IF(ISNUMBER(全国標準卸価格!R937),IF(入力!$C$11=1,ROUNDDOWN(全国標準卸価格!R937*地区別掛け率!R937%,-入力!$C$10),IF(入力!$C$11=2,ROUNDUP(全国標準卸価格!R937*地区別掛け率!R937%,-入力!$C$10),IF(入力!$C$11=3,ROUND(全国標準卸価格!R937*地区別掛け率!R937%,-入力!$C$10),""))),全国標準卸価格!R937))</f>
        <v>25600</v>
      </c>
      <c r="S937" s="849" t="str">
        <f>IF(全国標準卸価格!S937="","",IF(ISNUMBER(全国標準卸価格!S937),IF(入力!$C$11=1,ROUNDDOWN(全国標準卸価格!S937*地区別掛け率!S937%,-入力!$C$10),IF(入力!$C$11=2,ROUNDUP(全国標準卸価格!S937*地区別掛け率!S937%,-入力!$C$10),IF(入力!$C$11=3,ROUND(全国標準卸価格!S937*地区別掛け率!S937%,-入力!$C$10),""))),全国標準卸価格!S937))</f>
        <v/>
      </c>
      <c r="T937" s="849" t="str">
        <f>IF(全国標準卸価格!T937="","",IF(ISNUMBER(全国標準卸価格!T937),IF(入力!$C$11=1,ROUNDDOWN(全国標準卸価格!T937*地区別掛け率!T937%,-入力!$C$10),IF(入力!$C$11=2,ROUNDUP(全国標準卸価格!T937*地区別掛け率!T937%,-入力!$C$10),IF(入力!$C$11=3,ROUND(全国標準卸価格!T937*地区別掛け率!T937%,-入力!$C$10),""))),全国標準卸価格!T937))</f>
        <v/>
      </c>
      <c r="U937" s="850" t="str">
        <f>IF(全国標準卸価格!U937="","",IF(ISNUMBER(全国標準卸価格!U937),IF(入力!$C$11=1,ROUNDDOWN(全国標準卸価格!U937*地区別掛け率!U937%,-入力!$C$10),IF(入力!$C$11=2,ROUNDUP(全国標準卸価格!U937*地区別掛け率!U937%,-入力!$C$10),IF(入力!$C$11=3,ROUND(全国標準卸価格!U937*地区別掛け率!U937%,-入力!$C$10),""))),全国標準卸価格!U937))</f>
        <v/>
      </c>
      <c r="V937" s="83"/>
      <c r="X937" s="4"/>
    </row>
    <row r="938" spans="2:26" ht="23.1" customHeight="1">
      <c r="B938" s="746" t="s">
        <v>588</v>
      </c>
      <c r="C938" s="747"/>
      <c r="D938" s="747"/>
      <c r="E938" s="747"/>
      <c r="F938" s="747"/>
      <c r="G938" s="748"/>
      <c r="H938" s="810" t="s">
        <v>257</v>
      </c>
      <c r="I938" s="811"/>
      <c r="J938" s="811"/>
      <c r="K938" s="811"/>
      <c r="L938" s="812"/>
      <c r="M938" s="842" t="s">
        <v>254</v>
      </c>
      <c r="N938" s="843"/>
      <c r="O938" s="843"/>
      <c r="P938" s="843"/>
      <c r="Q938" s="844"/>
      <c r="R938" s="833">
        <f>IF(全国標準卸価格!R938="","",IF(ISNUMBER(全国標準卸価格!R938),IF(入力!$C$11=1,ROUNDDOWN(全国標準卸価格!R938*地区別掛け率!R938%,-入力!$C$10),IF(入力!$C$11=2,ROUNDUP(全国標準卸価格!R938*地区別掛け率!R938%,-入力!$C$10),IF(入力!$C$11=3,ROUND(全国標準卸価格!R938*地区別掛け率!R938%,-入力!$C$10),""))),全国標準卸価格!R938))</f>
        <v>10900</v>
      </c>
      <c r="S938" s="834" t="str">
        <f>IF(全国標準卸価格!S938="","",IF(ISNUMBER(全国標準卸価格!S938),IF(入力!$C$11=1,ROUNDDOWN(全国標準卸価格!S938*地区別掛け率!S938%,-入力!$C$10),IF(入力!$C$11=2,ROUNDUP(全国標準卸価格!S938*地区別掛け率!S938%,-入力!$C$10),IF(入力!$C$11=3,ROUND(全国標準卸価格!S938*地区別掛け率!S938%,-入力!$C$10),""))),全国標準卸価格!S938))</f>
        <v/>
      </c>
      <c r="T938" s="834" t="str">
        <f>IF(全国標準卸価格!T938="","",IF(ISNUMBER(全国標準卸価格!T938),IF(入力!$C$11=1,ROUNDDOWN(全国標準卸価格!T938*地区別掛け率!T938%,-入力!$C$10),IF(入力!$C$11=2,ROUNDUP(全国標準卸価格!T938*地区別掛け率!T938%,-入力!$C$10),IF(入力!$C$11=3,ROUND(全国標準卸価格!T938*地区別掛け率!T938%,-入力!$C$10),""))),全国標準卸価格!T938))</f>
        <v/>
      </c>
      <c r="U938" s="835" t="str">
        <f>IF(全国標準卸価格!U938="","",IF(ISNUMBER(全国標準卸価格!U938),IF(入力!$C$11=1,ROUNDDOWN(全国標準卸価格!U938*地区別掛け率!U938%,-入力!$C$10),IF(入力!$C$11=2,ROUNDUP(全国標準卸価格!U938*地区別掛け率!U938%,-入力!$C$10),IF(入力!$C$11=3,ROUND(全国標準卸価格!U938*地区別掛け率!U938%,-入力!$C$10),""))),全国標準卸価格!U938))</f>
        <v/>
      </c>
      <c r="V938" s="83"/>
      <c r="X938" s="4"/>
    </row>
    <row r="939" spans="2:26" ht="23.1" customHeight="1">
      <c r="B939" s="746"/>
      <c r="C939" s="747"/>
      <c r="D939" s="747"/>
      <c r="E939" s="747"/>
      <c r="F939" s="747"/>
      <c r="G939" s="748"/>
      <c r="H939" s="766" t="s">
        <v>256</v>
      </c>
      <c r="I939" s="767"/>
      <c r="J939" s="767"/>
      <c r="K939" s="767"/>
      <c r="L939" s="768"/>
      <c r="M939" s="806"/>
      <c r="N939" s="807"/>
      <c r="O939" s="807"/>
      <c r="P939" s="807"/>
      <c r="Q939" s="808"/>
      <c r="R939" s="827">
        <f>IF(全国標準卸価格!R939="","",IF(ISNUMBER(全国標準卸価格!R939),IF(入力!$C$11=1,ROUNDDOWN(全国標準卸価格!R939*地区別掛け率!R939%,-入力!$C$10),IF(入力!$C$11=2,ROUNDUP(全国標準卸価格!R939*地区別掛け率!R939%,-入力!$C$10),IF(入力!$C$11=3,ROUND(全国標準卸価格!R939*地区別掛け率!R939%,-入力!$C$10),""))),全国標準卸価格!R939))</f>
        <v>15300</v>
      </c>
      <c r="S939" s="828" t="str">
        <f>IF(全国標準卸価格!S939="","",IF(ISNUMBER(全国標準卸価格!S939),IF(入力!$C$11=1,ROUNDDOWN(全国標準卸価格!S939*地区別掛け率!S939%,-入力!$C$10),IF(入力!$C$11=2,ROUNDUP(全国標準卸価格!S939*地区別掛け率!S939%,-入力!$C$10),IF(入力!$C$11=3,ROUND(全国標準卸価格!S939*地区別掛け率!S939%,-入力!$C$10),""))),全国標準卸価格!S939))</f>
        <v/>
      </c>
      <c r="T939" s="828" t="str">
        <f>IF(全国標準卸価格!T939="","",IF(ISNUMBER(全国標準卸価格!T939),IF(入力!$C$11=1,ROUNDDOWN(全国標準卸価格!T939*地区別掛け率!T939%,-入力!$C$10),IF(入力!$C$11=2,ROUNDUP(全国標準卸価格!T939*地区別掛け率!T939%,-入力!$C$10),IF(入力!$C$11=3,ROUND(全国標準卸価格!T939*地区別掛け率!T939%,-入力!$C$10),""))),全国標準卸価格!T939))</f>
        <v/>
      </c>
      <c r="U939" s="829" t="str">
        <f>IF(全国標準卸価格!U939="","",IF(ISNUMBER(全国標準卸価格!U939),IF(入力!$C$11=1,ROUNDDOWN(全国標準卸価格!U939*地区別掛け率!U939%,-入力!$C$10),IF(入力!$C$11=2,ROUNDUP(全国標準卸価格!U939*地区別掛け率!U939%,-入力!$C$10),IF(入力!$C$11=3,ROUND(全国標準卸価格!U939*地区別掛け率!U939%,-入力!$C$10),""))),全国標準卸価格!U939))</f>
        <v/>
      </c>
      <c r="V939" s="83"/>
      <c r="X939" s="4"/>
    </row>
    <row r="940" spans="2:26" ht="23.1" customHeight="1">
      <c r="B940" s="746" t="s">
        <v>885</v>
      </c>
      <c r="C940" s="747"/>
      <c r="D940" s="747"/>
      <c r="E940" s="747"/>
      <c r="F940" s="747"/>
      <c r="G940" s="748"/>
      <c r="H940" s="810" t="s">
        <v>257</v>
      </c>
      <c r="I940" s="811"/>
      <c r="J940" s="811"/>
      <c r="K940" s="811"/>
      <c r="L940" s="812"/>
      <c r="M940" s="842" t="s">
        <v>254</v>
      </c>
      <c r="N940" s="843"/>
      <c r="O940" s="843"/>
      <c r="P940" s="843"/>
      <c r="Q940" s="844"/>
      <c r="R940" s="833">
        <f>IF(全国標準卸価格!R940="","",IF(ISNUMBER(全国標準卸価格!R940),IF(入力!$C$11=1,ROUNDDOWN(全国標準卸価格!R940*地区別掛け率!R940%,-入力!$C$10),IF(入力!$C$11=2,ROUNDUP(全国標準卸価格!R940*地区別掛け率!R940%,-入力!$C$10),IF(入力!$C$11=3,ROUND(全国標準卸価格!R940*地区別掛け率!R940%,-入力!$C$10),""))),全国標準卸価格!R940))</f>
        <v>10900</v>
      </c>
      <c r="S940" s="834" t="str">
        <f>IF(全国標準卸価格!S940="","",IF(ISNUMBER(全国標準卸価格!S940),IF(入力!$C$11=1,ROUNDDOWN(全国標準卸価格!S940*地区別掛け率!S940%,-入力!$C$10),IF(入力!$C$11=2,ROUNDUP(全国標準卸価格!S940*地区別掛け率!S940%,-入力!$C$10),IF(入力!$C$11=3,ROUND(全国標準卸価格!S940*地区別掛け率!S940%,-入力!$C$10),""))),全国標準卸価格!S940))</f>
        <v/>
      </c>
      <c r="T940" s="834" t="str">
        <f>IF(全国標準卸価格!T940="","",IF(ISNUMBER(全国標準卸価格!T940),IF(入力!$C$11=1,ROUNDDOWN(全国標準卸価格!T940*地区別掛け率!T940%,-入力!$C$10),IF(入力!$C$11=2,ROUNDUP(全国標準卸価格!T940*地区別掛け率!T940%,-入力!$C$10),IF(入力!$C$11=3,ROUND(全国標準卸価格!T940*地区別掛け率!T940%,-入力!$C$10),""))),全国標準卸価格!T940))</f>
        <v/>
      </c>
      <c r="U940" s="835" t="str">
        <f>IF(全国標準卸価格!U940="","",IF(ISNUMBER(全国標準卸価格!U940),IF(入力!$C$11=1,ROUNDDOWN(全国標準卸価格!U940*地区別掛け率!U940%,-入力!$C$10),IF(入力!$C$11=2,ROUNDUP(全国標準卸価格!U940*地区別掛け率!U940%,-入力!$C$10),IF(入力!$C$11=3,ROUND(全国標準卸価格!U940*地区別掛け率!U940%,-入力!$C$10),""))),全国標準卸価格!U940))</f>
        <v/>
      </c>
      <c r="V940" s="83"/>
      <c r="X940" s="4"/>
    </row>
    <row r="941" spans="2:26" ht="23.1" customHeight="1">
      <c r="B941" s="746"/>
      <c r="C941" s="747"/>
      <c r="D941" s="747"/>
      <c r="E941" s="747"/>
      <c r="F941" s="747"/>
      <c r="G941" s="748"/>
      <c r="H941" s="766" t="s">
        <v>256</v>
      </c>
      <c r="I941" s="767"/>
      <c r="J941" s="767"/>
      <c r="K941" s="767"/>
      <c r="L941" s="768"/>
      <c r="M941" s="806"/>
      <c r="N941" s="807"/>
      <c r="O941" s="807"/>
      <c r="P941" s="807"/>
      <c r="Q941" s="808"/>
      <c r="R941" s="827">
        <f>IF(全国標準卸価格!R941="","",IF(ISNUMBER(全国標準卸価格!R941),IF(入力!$C$11=1,ROUNDDOWN(全国標準卸価格!R941*地区別掛け率!R941%,-入力!$C$10),IF(入力!$C$11=2,ROUNDUP(全国標準卸価格!R941*地区別掛け率!R941%,-入力!$C$10),IF(入力!$C$11=3,ROUND(全国標準卸価格!R941*地区別掛け率!R941%,-入力!$C$10),""))),全国標準卸価格!R941))</f>
        <v>15300</v>
      </c>
      <c r="S941" s="828" t="str">
        <f>IF(全国標準卸価格!S941="","",IF(ISNUMBER(全国標準卸価格!S941),IF(入力!$C$11=1,ROUNDDOWN(全国標準卸価格!S941*地区別掛け率!S941%,-入力!$C$10),IF(入力!$C$11=2,ROUNDUP(全国標準卸価格!S941*地区別掛け率!S941%,-入力!$C$10),IF(入力!$C$11=3,ROUND(全国標準卸価格!S941*地区別掛け率!S941%,-入力!$C$10),""))),全国標準卸価格!S941))</f>
        <v/>
      </c>
      <c r="T941" s="828" t="str">
        <f>IF(全国標準卸価格!T941="","",IF(ISNUMBER(全国標準卸価格!T941),IF(入力!$C$11=1,ROUNDDOWN(全国標準卸価格!T941*地区別掛け率!T941%,-入力!$C$10),IF(入力!$C$11=2,ROUNDUP(全国標準卸価格!T941*地区別掛け率!T941%,-入力!$C$10),IF(入力!$C$11=3,ROUND(全国標準卸価格!T941*地区別掛け率!T941%,-入力!$C$10),""))),全国標準卸価格!T941))</f>
        <v/>
      </c>
      <c r="U941" s="829" t="str">
        <f>IF(全国標準卸価格!U941="","",IF(ISNUMBER(全国標準卸価格!U941),IF(入力!$C$11=1,ROUNDDOWN(全国標準卸価格!U941*地区別掛け率!U941%,-入力!$C$10),IF(入力!$C$11=2,ROUNDUP(全国標準卸価格!U941*地区別掛け率!U941%,-入力!$C$10),IF(入力!$C$11=3,ROUND(全国標準卸価格!U941*地区別掛け率!U941%,-入力!$C$10),""))),全国標準卸価格!U941))</f>
        <v/>
      </c>
      <c r="V941" s="83"/>
      <c r="X941" s="4"/>
    </row>
    <row r="942" spans="2:26" ht="23.1" customHeight="1">
      <c r="B942" s="746" t="s">
        <v>589</v>
      </c>
      <c r="C942" s="747"/>
      <c r="D942" s="747"/>
      <c r="E942" s="747"/>
      <c r="F942" s="747"/>
      <c r="G942" s="748"/>
      <c r="H942" s="746" t="s">
        <v>585</v>
      </c>
      <c r="I942" s="747"/>
      <c r="J942" s="747"/>
      <c r="K942" s="747"/>
      <c r="L942" s="748"/>
      <c r="M942" s="746" t="s">
        <v>583</v>
      </c>
      <c r="N942" s="747"/>
      <c r="O942" s="747"/>
      <c r="P942" s="747"/>
      <c r="Q942" s="748"/>
      <c r="R942" s="848">
        <f>IF(全国標準卸価格!R942="","",IF(ISNUMBER(全国標準卸価格!R942),IF(入力!$C$11=1,ROUNDDOWN(全国標準卸価格!R942*地区別掛け率!R942%,-入力!$C$10),IF(入力!$C$11=2,ROUNDUP(全国標準卸価格!R942*地区別掛け率!R942%,-入力!$C$10),IF(入力!$C$11=3,ROUND(全国標準卸価格!R942*地区別掛け率!R942%,-入力!$C$10),""))),全国標準卸価格!R942))</f>
        <v>19100</v>
      </c>
      <c r="S942" s="849" t="str">
        <f>IF(全国標準卸価格!S942="","",IF(ISNUMBER(全国標準卸価格!S942),IF(入力!$C$11=1,ROUNDDOWN(全国標準卸価格!S942*地区別掛け率!S942%,-入力!$C$10),IF(入力!$C$11=2,ROUNDUP(全国標準卸価格!S942*地区別掛け率!S942%,-入力!$C$10),IF(入力!$C$11=3,ROUND(全国標準卸価格!S942*地区別掛け率!S942%,-入力!$C$10),""))),全国標準卸価格!S942))</f>
        <v/>
      </c>
      <c r="T942" s="849" t="str">
        <f>IF(全国標準卸価格!T942="","",IF(ISNUMBER(全国標準卸価格!T942),IF(入力!$C$11=1,ROUNDDOWN(全国標準卸価格!T942*地区別掛け率!T942%,-入力!$C$10),IF(入力!$C$11=2,ROUNDUP(全国標準卸価格!T942*地区別掛け率!T942%,-入力!$C$10),IF(入力!$C$11=3,ROUND(全国標準卸価格!T942*地区別掛け率!T942%,-入力!$C$10),""))),全国標準卸価格!T942))</f>
        <v/>
      </c>
      <c r="U942" s="850" t="str">
        <f>IF(全国標準卸価格!U942="","",IF(ISNUMBER(全国標準卸価格!U942),IF(入力!$C$11=1,ROUNDDOWN(全国標準卸価格!U942*地区別掛け率!U942%,-入力!$C$10),IF(入力!$C$11=2,ROUNDUP(全国標準卸価格!U942*地区別掛け率!U942%,-入力!$C$10),IF(入力!$C$11=3,ROUND(全国標準卸価格!U942*地区別掛け率!U942%,-入力!$C$10),""))),全国標準卸価格!U942))</f>
        <v/>
      </c>
      <c r="V942" s="83"/>
      <c r="X942" s="4"/>
    </row>
    <row r="943" spans="2:26" ht="23.1" customHeight="1" thickBot="1">
      <c r="B943" s="806" t="s">
        <v>712</v>
      </c>
      <c r="C943" s="807"/>
      <c r="D943" s="807"/>
      <c r="E943" s="807"/>
      <c r="F943" s="807"/>
      <c r="G943" s="808"/>
      <c r="H943" s="781" t="s">
        <v>561</v>
      </c>
      <c r="I943" s="782"/>
      <c r="J943" s="782"/>
      <c r="K943" s="782"/>
      <c r="L943" s="783"/>
      <c r="M943" s="778" t="s">
        <v>584</v>
      </c>
      <c r="N943" s="779"/>
      <c r="O943" s="779"/>
      <c r="P943" s="779"/>
      <c r="Q943" s="780"/>
      <c r="R943" s="857">
        <f>IF(全国標準卸価格!R943="","",IF(ISNUMBER(全国標準卸価格!R943),IF(入力!$C$11=1,ROUNDDOWN(全国標準卸価格!R943*地区別掛け率!R943%,-入力!$C$10),IF(入力!$C$11=2,ROUNDUP(全国標準卸価格!R943*地区別掛け率!R943%,-入力!$C$10),IF(入力!$C$11=3,ROUND(全国標準卸価格!R943*地区別掛け率!R943%,-入力!$C$10),""))),全国標準卸価格!R943))</f>
        <v>36100</v>
      </c>
      <c r="S943" s="858" t="str">
        <f>IF(全国標準卸価格!S943="","",IF(ISNUMBER(全国標準卸価格!S943),IF(入力!$C$11=1,ROUNDDOWN(全国標準卸価格!S943*地区別掛け率!S943%,-入力!$C$10),IF(入力!$C$11=2,ROUNDUP(全国標準卸価格!S943*地区別掛け率!S943%,-入力!$C$10),IF(入力!$C$11=3,ROUND(全国標準卸価格!S943*地区別掛け率!S943%,-入力!$C$10),""))),全国標準卸価格!S943))</f>
        <v/>
      </c>
      <c r="T943" s="858" t="str">
        <f>IF(全国標準卸価格!T943="","",IF(ISNUMBER(全国標準卸価格!T943),IF(入力!$C$11=1,ROUNDDOWN(全国標準卸価格!T943*地区別掛け率!T943%,-入力!$C$10),IF(入力!$C$11=2,ROUNDUP(全国標準卸価格!T943*地区別掛け率!T943%,-入力!$C$10),IF(入力!$C$11=3,ROUND(全国標準卸価格!T943*地区別掛け率!T943%,-入力!$C$10),""))),全国標準卸価格!T943))</f>
        <v/>
      </c>
      <c r="U943" s="859" t="str">
        <f>IF(全国標準卸価格!U943="","",IF(ISNUMBER(全国標準卸価格!U943),IF(入力!$C$11=1,ROUNDDOWN(全国標準卸価格!U943*地区別掛け率!U943%,-入力!$C$10),IF(入力!$C$11=2,ROUNDUP(全国標準卸価格!U943*地区別掛け率!U943%,-入力!$C$10),IF(入力!$C$11=3,ROUND(全国標準卸価格!U943*地区別掛け率!U943%,-入力!$C$10),""))),全国標準卸価格!U943))</f>
        <v/>
      </c>
      <c r="V943" s="83"/>
      <c r="X943" s="4"/>
    </row>
    <row r="944" spans="2:26" ht="99.75" customHeight="1">
      <c r="B944" s="545" t="s">
        <v>2137</v>
      </c>
      <c r="C944" s="545"/>
      <c r="D944" s="545"/>
      <c r="E944" s="545"/>
      <c r="F944" s="545"/>
      <c r="G944" s="545"/>
      <c r="H944" s="545"/>
      <c r="I944" s="545"/>
      <c r="J944" s="545"/>
      <c r="K944" s="545"/>
      <c r="L944" s="545"/>
      <c r="M944" s="545"/>
      <c r="N944" s="545"/>
      <c r="O944" s="545"/>
      <c r="P944" s="545"/>
      <c r="Q944" s="545"/>
      <c r="R944" s="545"/>
      <c r="S944" s="545"/>
      <c r="T944" s="545"/>
      <c r="U944" s="545"/>
      <c r="V944" s="221"/>
      <c r="W944" s="221"/>
      <c r="X944" s="221"/>
      <c r="Y944" s="221"/>
      <c r="Z944" s="221"/>
    </row>
    <row r="945" spans="2:27" ht="13.5" customHeight="1">
      <c r="C945" s="24"/>
      <c r="D945" s="24"/>
      <c r="E945" s="24"/>
      <c r="F945" s="82"/>
      <c r="G945" s="24"/>
      <c r="H945" s="82"/>
      <c r="I945" s="24"/>
      <c r="J945" s="82"/>
      <c r="K945" s="24"/>
      <c r="L945" s="82"/>
      <c r="M945" s="24"/>
      <c r="N945" s="82"/>
      <c r="O945" s="24"/>
      <c r="P945" s="82"/>
      <c r="Q945" s="24"/>
      <c r="R945" s="82"/>
      <c r="S945" s="24"/>
      <c r="T945" s="82"/>
      <c r="U945" s="24"/>
      <c r="V945" s="82"/>
      <c r="W945" s="24"/>
      <c r="X945" s="82"/>
      <c r="Y945" s="24"/>
    </row>
    <row r="946" spans="2:27" ht="14.25" customHeight="1" thickBot="1">
      <c r="B946" s="39"/>
    </row>
    <row r="947" spans="2:27" ht="25.5" customHeight="1" thickTop="1" thickBot="1">
      <c r="B947" s="518" t="s">
        <v>580</v>
      </c>
      <c r="C947" s="519"/>
      <c r="D947" s="519"/>
      <c r="E947" s="519"/>
      <c r="F947" s="519"/>
      <c r="G947" s="519"/>
      <c r="H947" s="519"/>
      <c r="I947" s="519"/>
      <c r="J947" s="519"/>
      <c r="K947" s="519"/>
      <c r="L947" s="519"/>
      <c r="M947" s="519"/>
      <c r="N947" s="519"/>
      <c r="O947" s="519"/>
      <c r="P947" s="519"/>
      <c r="Q947" s="519"/>
      <c r="R947" s="519"/>
      <c r="S947" s="519"/>
      <c r="T947" s="519"/>
      <c r="U947" s="519"/>
      <c r="V947" s="519"/>
      <c r="W947" s="519"/>
      <c r="X947" s="519"/>
      <c r="Y947" s="519"/>
      <c r="Z947" s="519"/>
      <c r="AA947" s="520"/>
    </row>
    <row r="948" spans="2:27" ht="14.25" customHeight="1" thickTop="1">
      <c r="B948" s="24"/>
      <c r="C948" s="24"/>
      <c r="D948" s="24"/>
      <c r="E948" s="24"/>
      <c r="F948" s="82"/>
      <c r="G948" s="24"/>
      <c r="H948" s="82"/>
      <c r="I948" s="24"/>
      <c r="J948" s="82"/>
      <c r="K948" s="24"/>
      <c r="L948" s="82"/>
      <c r="M948" s="24"/>
      <c r="N948" s="82"/>
      <c r="O948" s="24"/>
      <c r="P948" s="82"/>
      <c r="Q948" s="24"/>
      <c r="R948" s="82"/>
      <c r="S948" s="24"/>
      <c r="T948" s="82"/>
      <c r="U948" s="24"/>
      <c r="V948" s="82"/>
      <c r="W948" s="24"/>
      <c r="X948" s="82"/>
      <c r="Y948" s="24"/>
    </row>
    <row r="949" spans="2:27" s="239" customFormat="1" ht="20.100000000000001" customHeight="1" thickBot="1">
      <c r="B949" s="241" t="s">
        <v>655</v>
      </c>
      <c r="C949" s="24"/>
      <c r="D949" s="82"/>
      <c r="E949" s="24"/>
      <c r="F949" s="82"/>
      <c r="G949" s="24"/>
      <c r="H949" s="82"/>
      <c r="I949" s="24"/>
      <c r="J949" s="82"/>
      <c r="K949" s="24"/>
      <c r="L949" s="82"/>
      <c r="M949" s="24"/>
      <c r="N949" s="82"/>
      <c r="O949" s="24"/>
      <c r="P949" s="82"/>
      <c r="Q949" s="24"/>
      <c r="R949" s="82"/>
      <c r="S949" s="24"/>
      <c r="T949" s="82"/>
      <c r="U949" s="24"/>
      <c r="V949" s="82"/>
      <c r="W949" s="24"/>
    </row>
    <row r="950" spans="2:27" ht="20.100000000000001" customHeight="1" thickBot="1">
      <c r="B950" s="531" t="s">
        <v>536</v>
      </c>
      <c r="C950" s="532"/>
      <c r="D950" s="532"/>
      <c r="E950" s="532"/>
      <c r="F950" s="532"/>
      <c r="G950" s="532"/>
      <c r="H950" s="532"/>
      <c r="I950" s="532"/>
      <c r="J950" s="532"/>
      <c r="K950" s="532"/>
      <c r="L950" s="532"/>
      <c r="M950" s="532"/>
      <c r="N950" s="532"/>
      <c r="O950" s="532"/>
      <c r="P950" s="532"/>
      <c r="Q950" s="532"/>
      <c r="R950" s="532"/>
      <c r="S950" s="532"/>
      <c r="T950" s="532"/>
      <c r="U950" s="533"/>
      <c r="V950" s="10"/>
      <c r="X950" s="4"/>
    </row>
    <row r="951" spans="2:27" ht="30" customHeight="1" thickBot="1">
      <c r="B951" s="622" t="s">
        <v>581</v>
      </c>
      <c r="C951" s="623"/>
      <c r="D951" s="623"/>
      <c r="E951" s="623"/>
      <c r="F951" s="623"/>
      <c r="G951" s="624"/>
      <c r="H951" s="710" t="s">
        <v>524</v>
      </c>
      <c r="I951" s="710"/>
      <c r="J951" s="710"/>
      <c r="K951" s="710"/>
      <c r="L951" s="710"/>
      <c r="M951" s="710" t="s">
        <v>491</v>
      </c>
      <c r="N951" s="710"/>
      <c r="O951" s="710"/>
      <c r="P951" s="710"/>
      <c r="Q951" s="710"/>
      <c r="R951" s="710"/>
      <c r="S951" s="710"/>
      <c r="T951" s="710"/>
      <c r="U951" s="710"/>
      <c r="X951" s="4"/>
    </row>
    <row r="952" spans="2:27" ht="23.1" customHeight="1">
      <c r="B952" s="737" t="s">
        <v>875</v>
      </c>
      <c r="C952" s="738"/>
      <c r="D952" s="738"/>
      <c r="E952" s="738"/>
      <c r="F952" s="738"/>
      <c r="G952" s="739"/>
      <c r="H952" s="800" t="s">
        <v>1048</v>
      </c>
      <c r="I952" s="801"/>
      <c r="J952" s="801"/>
      <c r="K952" s="801"/>
      <c r="L952" s="802"/>
      <c r="M952" s="737" t="s">
        <v>1111</v>
      </c>
      <c r="N952" s="738"/>
      <c r="O952" s="738"/>
      <c r="P952" s="738"/>
      <c r="Q952" s="739"/>
      <c r="R952" s="839">
        <f>IF(全国標準卸価格!R952="","",IF(ISNUMBER(全国標準卸価格!R952),IF(入力!$C$11=1,ROUNDDOWN(全国標準卸価格!R952*地区別掛け率!R952%,-入力!$C$10),IF(入力!$C$11=2,ROUNDUP(全国標準卸価格!R952*地区別掛け率!R952%,-入力!$C$10),IF(入力!$C$11=3,ROUND(全国標準卸価格!R952*地区別掛け率!R952%,-入力!$C$10),""))),全国標準卸価格!R952))</f>
        <v>43600</v>
      </c>
      <c r="S952" s="840" t="str">
        <f>IF(全国標準卸価格!S952="","",IF(ISNUMBER(全国標準卸価格!S952),IF(入力!$C$11=1,ROUNDDOWN(全国標準卸価格!S952*地区別掛け率!S952%,-入力!$C$10),IF(入力!$C$11=2,ROUNDUP(全国標準卸価格!S952*地区別掛け率!S952%,-入力!$C$10),IF(入力!$C$11=3,ROUND(全国標準卸価格!S952*地区別掛け率!S952%,-入力!$C$10),""))),全国標準卸価格!S952))</f>
        <v/>
      </c>
      <c r="T952" s="840" t="str">
        <f>IF(全国標準卸価格!T952="","",IF(ISNUMBER(全国標準卸価格!T952),IF(入力!$C$11=1,ROUNDDOWN(全国標準卸価格!T952*地区別掛け率!T952%,-入力!$C$10),IF(入力!$C$11=2,ROUNDUP(全国標準卸価格!T952*地区別掛け率!T952%,-入力!$C$10),IF(入力!$C$11=3,ROUND(全国標準卸価格!T952*地区別掛け率!T952%,-入力!$C$10),""))),全国標準卸価格!T952))</f>
        <v/>
      </c>
      <c r="U952" s="841" t="str">
        <f>IF(全国標準卸価格!U952="","",IF(ISNUMBER(全国標準卸価格!U952),IF(入力!$C$11=1,ROUNDDOWN(全国標準卸価格!U952*地区別掛け率!U952%,-入力!$C$10),IF(入力!$C$11=2,ROUNDUP(全国標準卸価格!U952*地区別掛け率!U952%,-入力!$C$10),IF(入力!$C$11=3,ROUND(全国標準卸価格!U952*地区別掛け率!U952%,-入力!$C$10),""))),全国標準卸価格!U952))</f>
        <v/>
      </c>
      <c r="V952" s="83"/>
      <c r="X952" s="4"/>
    </row>
    <row r="953" spans="2:27" ht="23.1" customHeight="1">
      <c r="B953" s="806"/>
      <c r="C953" s="807"/>
      <c r="D953" s="807"/>
      <c r="E953" s="807"/>
      <c r="F953" s="807"/>
      <c r="G953" s="808"/>
      <c r="H953" s="766" t="s">
        <v>874</v>
      </c>
      <c r="I953" s="767"/>
      <c r="J953" s="767"/>
      <c r="K953" s="767"/>
      <c r="L953" s="768"/>
      <c r="M953" s="806"/>
      <c r="N953" s="807"/>
      <c r="O953" s="807"/>
      <c r="P953" s="807"/>
      <c r="Q953" s="808"/>
      <c r="R953" s="827">
        <f>IF(全国標準卸価格!R953="","",IF(ISNUMBER(全国標準卸価格!R953),IF(入力!$C$11=1,ROUNDDOWN(全国標準卸価格!R953*地区別掛け率!R953%,-入力!$C$10),IF(入力!$C$11=2,ROUNDUP(全国標準卸価格!R953*地区別掛け率!R953%,-入力!$C$10),IF(入力!$C$11=3,ROUND(全国標準卸価格!R953*地区別掛け率!R953%,-入力!$C$10),""))),全国標準卸価格!R953))</f>
        <v>62300</v>
      </c>
      <c r="S953" s="828" t="str">
        <f>IF(全国標準卸価格!S953="","",IF(ISNUMBER(全国標準卸価格!S953),IF(入力!$C$11=1,ROUNDDOWN(全国標準卸価格!S953*地区別掛け率!S953%,-入力!$C$10),IF(入力!$C$11=2,ROUNDUP(全国標準卸価格!S953*地区別掛け率!S953%,-入力!$C$10),IF(入力!$C$11=3,ROUND(全国標準卸価格!S953*地区別掛け率!S953%,-入力!$C$10),""))),全国標準卸価格!S953))</f>
        <v/>
      </c>
      <c r="T953" s="828" t="str">
        <f>IF(全国標準卸価格!T953="","",IF(ISNUMBER(全国標準卸価格!T953),IF(入力!$C$11=1,ROUNDDOWN(全国標準卸価格!T953*地区別掛け率!T953%,-入力!$C$10),IF(入力!$C$11=2,ROUNDUP(全国標準卸価格!T953*地区別掛け率!T953%,-入力!$C$10),IF(入力!$C$11=3,ROUND(全国標準卸価格!T953*地区別掛け率!T953%,-入力!$C$10),""))),全国標準卸価格!T953))</f>
        <v/>
      </c>
      <c r="U953" s="829" t="str">
        <f>IF(全国標準卸価格!U953="","",IF(ISNUMBER(全国標準卸価格!U953),IF(入力!$C$11=1,ROUNDDOWN(全国標準卸価格!U953*地区別掛け率!U953%,-入力!$C$10),IF(入力!$C$11=2,ROUNDUP(全国標準卸価格!U953*地区別掛け率!U953%,-入力!$C$10),IF(入力!$C$11=3,ROUND(全国標準卸価格!U953*地区別掛け率!U953%,-入力!$C$10),""))),全国標準卸価格!U953))</f>
        <v/>
      </c>
      <c r="V953" s="83"/>
      <c r="X953" s="4"/>
    </row>
    <row r="954" spans="2:27" ht="23.1" customHeight="1">
      <c r="B954" s="746" t="s">
        <v>886</v>
      </c>
      <c r="C954" s="747"/>
      <c r="D954" s="747"/>
      <c r="E954" s="747"/>
      <c r="F954" s="747"/>
      <c r="G954" s="748"/>
      <c r="H954" s="810" t="s">
        <v>257</v>
      </c>
      <c r="I954" s="811"/>
      <c r="J954" s="811"/>
      <c r="K954" s="811"/>
      <c r="L954" s="812"/>
      <c r="M954" s="842" t="s">
        <v>254</v>
      </c>
      <c r="N954" s="843"/>
      <c r="O954" s="843"/>
      <c r="P954" s="843"/>
      <c r="Q954" s="844"/>
      <c r="R954" s="833">
        <f>IF(全国標準卸価格!R954="","",IF(ISNUMBER(全国標準卸価格!R954),IF(入力!$C$11=1,ROUNDDOWN(全国標準卸価格!R954*地区別掛け率!R954%,-入力!$C$10),IF(入力!$C$11=2,ROUNDUP(全国標準卸価格!R954*地区別掛け率!R954%,-入力!$C$10),IF(入力!$C$11=3,ROUND(全国標準卸価格!R954*地区別掛け率!R954%,-入力!$C$10),""))),全国標準卸価格!R954))</f>
        <v>10900</v>
      </c>
      <c r="S954" s="834" t="str">
        <f>IF(全国標準卸価格!S954="","",IF(ISNUMBER(全国標準卸価格!S954),IF(入力!$C$11=1,ROUNDDOWN(全国標準卸価格!S954*地区別掛け率!S954%,-入力!$C$10),IF(入力!$C$11=2,ROUNDUP(全国標準卸価格!S954*地区別掛け率!S954%,-入力!$C$10),IF(入力!$C$11=3,ROUND(全国標準卸価格!S954*地区別掛け率!S954%,-入力!$C$10),""))),全国標準卸価格!S954))</f>
        <v/>
      </c>
      <c r="T954" s="834" t="str">
        <f>IF(全国標準卸価格!T954="","",IF(ISNUMBER(全国標準卸価格!T954),IF(入力!$C$11=1,ROUNDDOWN(全国標準卸価格!T954*地区別掛け率!T954%,-入力!$C$10),IF(入力!$C$11=2,ROUNDUP(全国標準卸価格!T954*地区別掛け率!T954%,-入力!$C$10),IF(入力!$C$11=3,ROUND(全国標準卸価格!T954*地区別掛け率!T954%,-入力!$C$10),""))),全国標準卸価格!T954))</f>
        <v/>
      </c>
      <c r="U954" s="835" t="str">
        <f>IF(全国標準卸価格!U954="","",IF(ISNUMBER(全国標準卸価格!U954),IF(入力!$C$11=1,ROUNDDOWN(全国標準卸価格!U954*地区別掛け率!U954%,-入力!$C$10),IF(入力!$C$11=2,ROUNDUP(全国標準卸価格!U954*地区別掛け率!U954%,-入力!$C$10),IF(入力!$C$11=3,ROUND(全国標準卸価格!U954*地区別掛け率!U954%,-入力!$C$10),""))),全国標準卸価格!U954))</f>
        <v/>
      </c>
      <c r="V954" s="83"/>
      <c r="X954" s="4"/>
    </row>
    <row r="955" spans="2:27" ht="23.1" customHeight="1">
      <c r="B955" s="746"/>
      <c r="C955" s="747"/>
      <c r="D955" s="747"/>
      <c r="E955" s="747"/>
      <c r="F955" s="747"/>
      <c r="G955" s="748"/>
      <c r="H955" s="787" t="s">
        <v>256</v>
      </c>
      <c r="I955" s="758"/>
      <c r="J955" s="758"/>
      <c r="K955" s="758"/>
      <c r="L955" s="759"/>
      <c r="M955" s="806"/>
      <c r="N955" s="807"/>
      <c r="O955" s="807"/>
      <c r="P955" s="807"/>
      <c r="Q955" s="808"/>
      <c r="R955" s="827">
        <f>IF(全国標準卸価格!R955="","",IF(ISNUMBER(全国標準卸価格!R955),IF(入力!$C$11=1,ROUNDDOWN(全国標準卸価格!R955*地区別掛け率!R955%,-入力!$C$10),IF(入力!$C$11=2,ROUNDUP(全国標準卸価格!R955*地区別掛け率!R955%,-入力!$C$10),IF(入力!$C$11=3,ROUND(全国標準卸価格!R955*地区別掛け率!R955%,-入力!$C$10),""))),全国標準卸価格!R955))</f>
        <v>15300</v>
      </c>
      <c r="S955" s="828" t="str">
        <f>IF(全国標準卸価格!S955="","",IF(ISNUMBER(全国標準卸価格!S955),IF(入力!$C$11=1,ROUNDDOWN(全国標準卸価格!S955*地区別掛け率!S955%,-入力!$C$10),IF(入力!$C$11=2,ROUNDUP(全国標準卸価格!S955*地区別掛け率!S955%,-入力!$C$10),IF(入力!$C$11=3,ROUND(全国標準卸価格!S955*地区別掛け率!S955%,-入力!$C$10),""))),全国標準卸価格!S955))</f>
        <v/>
      </c>
      <c r="T955" s="828" t="str">
        <f>IF(全国標準卸価格!T955="","",IF(ISNUMBER(全国標準卸価格!T955),IF(入力!$C$11=1,ROUNDDOWN(全国標準卸価格!T955*地区別掛け率!T955%,-入力!$C$10),IF(入力!$C$11=2,ROUNDUP(全国標準卸価格!T955*地区別掛け率!T955%,-入力!$C$10),IF(入力!$C$11=3,ROUND(全国標準卸価格!T955*地区別掛け率!T955%,-入力!$C$10),""))),全国標準卸価格!T955))</f>
        <v/>
      </c>
      <c r="U955" s="829" t="str">
        <f>IF(全国標準卸価格!U955="","",IF(ISNUMBER(全国標準卸価格!U955),IF(入力!$C$11=1,ROUNDDOWN(全国標準卸価格!U955*地区別掛け率!U955%,-入力!$C$10),IF(入力!$C$11=2,ROUNDUP(全国標準卸価格!U955*地区別掛け率!U955%,-入力!$C$10),IF(入力!$C$11=3,ROUND(全国標準卸価格!U955*地区別掛け率!U955%,-入力!$C$10),""))),全国標準卸価格!U955))</f>
        <v/>
      </c>
      <c r="V955" s="83"/>
      <c r="X955" s="4"/>
    </row>
    <row r="956" spans="2:27" ht="23.1" customHeight="1">
      <c r="B956" s="746" t="s">
        <v>1046</v>
      </c>
      <c r="C956" s="747"/>
      <c r="D956" s="747"/>
      <c r="E956" s="747"/>
      <c r="F956" s="747"/>
      <c r="G956" s="748"/>
      <c r="H956" s="810" t="s">
        <v>1067</v>
      </c>
      <c r="I956" s="811"/>
      <c r="J956" s="811"/>
      <c r="K956" s="811"/>
      <c r="L956" s="812"/>
      <c r="M956" s="842" t="s">
        <v>1049</v>
      </c>
      <c r="N956" s="843"/>
      <c r="O956" s="843"/>
      <c r="P956" s="843"/>
      <c r="Q956" s="844"/>
      <c r="R956" s="833">
        <f>IF(全国標準卸価格!R956="","",IF(ISNUMBER(全国標準卸価格!R956),IF(入力!$C$11=1,ROUNDDOWN(全国標準卸価格!R956*地区別掛け率!R956%,-入力!$C$10),IF(入力!$C$11=2,ROUNDUP(全国標準卸価格!R956*地区別掛け率!R956%,-入力!$C$10),IF(入力!$C$11=3,ROUND(全国標準卸価格!R956*地区別掛け率!R956%,-入力!$C$10),""))),全国標準卸価格!R956))</f>
        <v>74200</v>
      </c>
      <c r="S956" s="834" t="str">
        <f>IF(全国標準卸価格!S956="","",IF(ISNUMBER(全国標準卸価格!S956),IF(入力!$C$11=1,ROUNDDOWN(全国標準卸価格!S956*地区別掛け率!S956%,-入力!$C$10),IF(入力!$C$11=2,ROUNDUP(全国標準卸価格!S956*地区別掛け率!S956%,-入力!$C$10),IF(入力!$C$11=3,ROUND(全国標準卸価格!S956*地区別掛け率!S956%,-入力!$C$10),""))),全国標準卸価格!S956))</f>
        <v/>
      </c>
      <c r="T956" s="834" t="str">
        <f>IF(全国標準卸価格!T956="","",IF(ISNUMBER(全国標準卸価格!T956),IF(入力!$C$11=1,ROUNDDOWN(全国標準卸価格!T956*地区別掛け率!T956%,-入力!$C$10),IF(入力!$C$11=2,ROUNDUP(全国標準卸価格!T956*地区別掛け率!T956%,-入力!$C$10),IF(入力!$C$11=3,ROUND(全国標準卸価格!T956*地区別掛け率!T956%,-入力!$C$10),""))),全国標準卸価格!T956))</f>
        <v/>
      </c>
      <c r="U956" s="835" t="str">
        <f>IF(全国標準卸価格!U956="","",IF(ISNUMBER(全国標準卸価格!U956),IF(入力!$C$11=1,ROUNDDOWN(全国標準卸価格!U956*地区別掛け率!U956%,-入力!$C$10),IF(入力!$C$11=2,ROUNDUP(全国標準卸価格!U956*地区別掛け率!U956%,-入力!$C$10),IF(入力!$C$11=3,ROUND(全国標準卸価格!U956*地区別掛け率!U956%,-入力!$C$10),""))),全国標準卸価格!U956))</f>
        <v/>
      </c>
      <c r="V956" s="83"/>
      <c r="X956" s="4"/>
    </row>
    <row r="957" spans="2:27" ht="23.1" customHeight="1">
      <c r="B957" s="746"/>
      <c r="C957" s="747"/>
      <c r="D957" s="747"/>
      <c r="E957" s="747"/>
      <c r="F957" s="747"/>
      <c r="G957" s="748"/>
      <c r="H957" s="787" t="s">
        <v>1068</v>
      </c>
      <c r="I957" s="758"/>
      <c r="J957" s="758"/>
      <c r="K957" s="758"/>
      <c r="L957" s="759"/>
      <c r="M957" s="806"/>
      <c r="N957" s="807"/>
      <c r="O957" s="807"/>
      <c r="P957" s="807"/>
      <c r="Q957" s="808"/>
      <c r="R957" s="827">
        <f>IF(全国標準卸価格!R957="","",IF(ISNUMBER(全国標準卸価格!R957),IF(入力!$C$11=1,ROUNDDOWN(全国標準卸価格!R957*地区別掛け率!R957%,-入力!$C$10),IF(入力!$C$11=2,ROUNDUP(全国標準卸価格!R957*地区別掛け率!R957%,-入力!$C$10),IF(入力!$C$11=3,ROUND(全国標準卸価格!R957*地区別掛け率!R957%,-入力!$C$10),""))),全国標準卸価格!R957))</f>
        <v>62200</v>
      </c>
      <c r="S957" s="828" t="str">
        <f>IF(全国標準卸価格!S957="","",IF(ISNUMBER(全国標準卸価格!S957),IF(入力!$C$11=1,ROUNDDOWN(全国標準卸価格!S957*地区別掛け率!S957%,-入力!$C$10),IF(入力!$C$11=2,ROUNDUP(全国標準卸価格!S957*地区別掛け率!S957%,-入力!$C$10),IF(入力!$C$11=3,ROUND(全国標準卸価格!S957*地区別掛け率!S957%,-入力!$C$10),""))),全国標準卸価格!S957))</f>
        <v/>
      </c>
      <c r="T957" s="828" t="str">
        <f>IF(全国標準卸価格!T957="","",IF(ISNUMBER(全国標準卸価格!T957),IF(入力!$C$11=1,ROUNDDOWN(全国標準卸価格!T957*地区別掛け率!T957%,-入力!$C$10),IF(入力!$C$11=2,ROUNDUP(全国標準卸価格!T957*地区別掛け率!T957%,-入力!$C$10),IF(入力!$C$11=3,ROUND(全国標準卸価格!T957*地区別掛け率!T957%,-入力!$C$10),""))),全国標準卸価格!T957))</f>
        <v/>
      </c>
      <c r="U957" s="829" t="str">
        <f>IF(全国標準卸価格!U957="","",IF(ISNUMBER(全国標準卸価格!U957),IF(入力!$C$11=1,ROUNDDOWN(全国標準卸価格!U957*地区別掛け率!U957%,-入力!$C$10),IF(入力!$C$11=2,ROUNDUP(全国標準卸価格!U957*地区別掛け率!U957%,-入力!$C$10),IF(入力!$C$11=3,ROUND(全国標準卸価格!U957*地区別掛け率!U957%,-入力!$C$10),""))),全国標準卸価格!U957))</f>
        <v/>
      </c>
      <c r="V957" s="83"/>
      <c r="X957" s="4"/>
    </row>
    <row r="958" spans="2:27" ht="23.1" customHeight="1">
      <c r="B958" s="746" t="s">
        <v>1047</v>
      </c>
      <c r="C958" s="747"/>
      <c r="D958" s="747"/>
      <c r="E958" s="747"/>
      <c r="F958" s="747"/>
      <c r="G958" s="748"/>
      <c r="H958" s="746" t="s">
        <v>259</v>
      </c>
      <c r="I958" s="747"/>
      <c r="J958" s="747"/>
      <c r="K958" s="747"/>
      <c r="L958" s="748"/>
      <c r="M958" s="746" t="s">
        <v>253</v>
      </c>
      <c r="N958" s="747"/>
      <c r="O958" s="747"/>
      <c r="P958" s="747"/>
      <c r="Q958" s="748"/>
      <c r="R958" s="848">
        <f>IF(全国標準卸価格!R958="","",IF(ISNUMBER(全国標準卸価格!R958),IF(入力!$C$11=1,ROUNDDOWN(全国標準卸価格!R958*地区別掛け率!R958%,-入力!$C$10),IF(入力!$C$11=2,ROUNDUP(全国標準卸価格!R958*地区別掛け率!R958%,-入力!$C$10),IF(入力!$C$11=3,ROUND(全国標準卸価格!R958*地区別掛け率!R958%,-入力!$C$10),""))),全国標準卸価格!R958))</f>
        <v>32100</v>
      </c>
      <c r="S958" s="849" t="str">
        <f>IF(全国標準卸価格!S958="","",IF(ISNUMBER(全国標準卸価格!S958),IF(入力!$C$11=1,ROUNDDOWN(全国標準卸価格!S958*地区別掛け率!S958%,-入力!$C$10),IF(入力!$C$11=2,ROUNDUP(全国標準卸価格!S958*地区別掛け率!S958%,-入力!$C$10),IF(入力!$C$11=3,ROUND(全国標準卸価格!S958*地区別掛け率!S958%,-入力!$C$10),""))),全国標準卸価格!S958))</f>
        <v/>
      </c>
      <c r="T958" s="849" t="str">
        <f>IF(全国標準卸価格!T958="","",IF(ISNUMBER(全国標準卸価格!T958),IF(入力!$C$11=1,ROUNDDOWN(全国標準卸価格!T958*地区別掛け率!T958%,-入力!$C$10),IF(入力!$C$11=2,ROUNDUP(全国標準卸価格!T958*地区別掛け率!T958%,-入力!$C$10),IF(入力!$C$11=3,ROUND(全国標準卸価格!T958*地区別掛け率!T958%,-入力!$C$10),""))),全国標準卸価格!T958))</f>
        <v/>
      </c>
      <c r="U958" s="850" t="str">
        <f>IF(全国標準卸価格!U958="","",IF(ISNUMBER(全国標準卸価格!U958),IF(入力!$C$11=1,ROUNDDOWN(全国標準卸価格!U958*地区別掛け率!U958%,-入力!$C$10),IF(入力!$C$11=2,ROUNDUP(全国標準卸価格!U958*地区別掛け率!U958%,-入力!$C$10),IF(入力!$C$11=3,ROUND(全国標準卸価格!U958*地区別掛け率!U958%,-入力!$C$10),""))),全国標準卸価格!U958))</f>
        <v/>
      </c>
      <c r="V958" s="83"/>
      <c r="X958" s="4"/>
    </row>
    <row r="959" spans="2:27" ht="23.1" customHeight="1">
      <c r="B959" s="746" t="s">
        <v>1158</v>
      </c>
      <c r="C959" s="747"/>
      <c r="D959" s="747"/>
      <c r="E959" s="747"/>
      <c r="F959" s="747"/>
      <c r="G959" s="748"/>
      <c r="H959" s="746" t="s">
        <v>748</v>
      </c>
      <c r="I959" s="747"/>
      <c r="J959" s="747"/>
      <c r="K959" s="747"/>
      <c r="L959" s="748"/>
      <c r="M959" s="746" t="s">
        <v>254</v>
      </c>
      <c r="N959" s="747"/>
      <c r="O959" s="747"/>
      <c r="P959" s="747"/>
      <c r="Q959" s="748"/>
      <c r="R959" s="848">
        <f>IF(全国標準卸価格!R959="","",IF(ISNUMBER(全国標準卸価格!R959),IF(入力!$C$11=1,ROUNDDOWN(全国標準卸価格!R959*地区別掛け率!R959%,-入力!$C$10),IF(入力!$C$11=2,ROUNDUP(全国標準卸価格!R959*地区別掛け率!R959%,-入力!$C$10),IF(入力!$C$11=3,ROUND(全国標準卸価格!R959*地区別掛け率!R959%,-入力!$C$10),""))),全国標準卸価格!R959))</f>
        <v>16400</v>
      </c>
      <c r="S959" s="849" t="str">
        <f>IF(全国標準卸価格!S959="","",IF(ISNUMBER(全国標準卸価格!S959),IF(入力!$C$11=1,ROUNDDOWN(全国標準卸価格!S959*地区別掛け率!S959%,-入力!$C$10),IF(入力!$C$11=2,ROUNDUP(全国標準卸価格!S959*地区別掛け率!S959%,-入力!$C$10),IF(入力!$C$11=3,ROUND(全国標準卸価格!S959*地区別掛け率!S959%,-入力!$C$10),""))),全国標準卸価格!S959))</f>
        <v/>
      </c>
      <c r="T959" s="849" t="str">
        <f>IF(全国標準卸価格!T959="","",IF(ISNUMBER(全国標準卸価格!T959),IF(入力!$C$11=1,ROUNDDOWN(全国標準卸価格!T959*地区別掛け率!T959%,-入力!$C$10),IF(入力!$C$11=2,ROUNDUP(全国標準卸価格!T959*地区別掛け率!T959%,-入力!$C$10),IF(入力!$C$11=3,ROUND(全国標準卸価格!T959*地区別掛け率!T959%,-入力!$C$10),""))),全国標準卸価格!T959))</f>
        <v/>
      </c>
      <c r="U959" s="850" t="str">
        <f>IF(全国標準卸価格!U959="","",IF(ISNUMBER(全国標準卸価格!U959),IF(入力!$C$11=1,ROUNDDOWN(全国標準卸価格!U959*地区別掛け率!U959%,-入力!$C$10),IF(入力!$C$11=2,ROUNDUP(全国標準卸価格!U959*地区別掛け率!U959%,-入力!$C$10),IF(入力!$C$11=3,ROUND(全国標準卸価格!U959*地区別掛け率!U959%,-入力!$C$10),""))),全国標準卸価格!U959))</f>
        <v/>
      </c>
      <c r="V959" s="83"/>
      <c r="X959" s="4"/>
    </row>
    <row r="960" spans="2:27" ht="23.1" customHeight="1">
      <c r="B960" s="842" t="s">
        <v>591</v>
      </c>
      <c r="C960" s="843"/>
      <c r="D960" s="843"/>
      <c r="E960" s="843"/>
      <c r="F960" s="843"/>
      <c r="G960" s="844"/>
      <c r="H960" s="830" t="s">
        <v>679</v>
      </c>
      <c r="I960" s="831"/>
      <c r="J960" s="831"/>
      <c r="K960" s="831"/>
      <c r="L960" s="832"/>
      <c r="M960" s="830" t="s">
        <v>1050</v>
      </c>
      <c r="N960" s="831"/>
      <c r="O960" s="831"/>
      <c r="P960" s="831"/>
      <c r="Q960" s="832"/>
      <c r="R960" s="833">
        <f>IF(全国標準卸価格!R960="","",IF(ISNUMBER(全国標準卸価格!R960),IF(入力!$C$11=1,ROUNDDOWN(全国標準卸価格!R960*地区別掛け率!R960%,-入力!$C$10),IF(入力!$C$11=2,ROUNDUP(全国標準卸価格!R960*地区別掛け率!R960%,-入力!$C$10),IF(入力!$C$11=3,ROUND(全国標準卸価格!R960*地区別掛け率!R960%,-入力!$C$10),""))),全国標準卸価格!R960))</f>
        <v>24000</v>
      </c>
      <c r="S960" s="834" t="str">
        <f>IF(全国標準卸価格!S960="","",IF(ISNUMBER(全国標準卸価格!S960),IF(入力!$C$11=1,ROUNDDOWN(全国標準卸価格!S960*地区別掛け率!S960%,-入力!$C$10),IF(入力!$C$11=2,ROUNDUP(全国標準卸価格!S960*地区別掛け率!S960%,-入力!$C$10),IF(入力!$C$11=3,ROUND(全国標準卸価格!S960*地区別掛け率!S960%,-入力!$C$10),""))),全国標準卸価格!S960))</f>
        <v/>
      </c>
      <c r="T960" s="834" t="str">
        <f>IF(全国標準卸価格!T960="","",IF(ISNUMBER(全国標準卸価格!T960),IF(入力!$C$11=1,ROUNDDOWN(全国標準卸価格!T960*地区別掛け率!T960%,-入力!$C$10),IF(入力!$C$11=2,ROUNDUP(全国標準卸価格!T960*地区別掛け率!T960%,-入力!$C$10),IF(入力!$C$11=3,ROUND(全国標準卸価格!T960*地区別掛け率!T960%,-入力!$C$10),""))),全国標準卸価格!T960))</f>
        <v/>
      </c>
      <c r="U960" s="835" t="str">
        <f>IF(全国標準卸価格!U960="","",IF(ISNUMBER(全国標準卸価格!U960),IF(入力!$C$11=1,ROUNDDOWN(全国標準卸価格!U960*地区別掛け率!U960%,-入力!$C$10),IF(入力!$C$11=2,ROUNDUP(全国標準卸価格!U960*地区別掛け率!U960%,-入力!$C$10),IF(入力!$C$11=3,ROUND(全国標準卸価格!U960*地区別掛け率!U960%,-入力!$C$10),""))),全国標準卸価格!U960))</f>
        <v/>
      </c>
      <c r="V960" s="83"/>
      <c r="X960" s="4"/>
    </row>
    <row r="961" spans="2:24" ht="23.1" customHeight="1">
      <c r="B961" s="806"/>
      <c r="C961" s="807"/>
      <c r="D961" s="807"/>
      <c r="E961" s="807"/>
      <c r="F961" s="807"/>
      <c r="G961" s="808"/>
      <c r="H961" s="806"/>
      <c r="I961" s="807"/>
      <c r="J961" s="807"/>
      <c r="K961" s="807"/>
      <c r="L961" s="808"/>
      <c r="M961" s="806"/>
      <c r="N961" s="807"/>
      <c r="O961" s="807"/>
      <c r="P961" s="807"/>
      <c r="Q961" s="808"/>
      <c r="R961" s="827">
        <f>IF(全国標準卸価格!R961="","",IF(ISNUMBER(全国標準卸価格!R961),IF(入力!$C$11=1,ROUNDDOWN(全国標準卸価格!R961*地区別掛け率!R961%,-入力!$C$10),IF(入力!$C$11=2,ROUNDUP(全国標準卸価格!R961*地区別掛け率!R961%,-入力!$C$10),IF(入力!$C$11=3,ROUND(全国標準卸価格!R961*地区別掛け率!R961%,-入力!$C$10),""))),全国標準卸価格!R961))</f>
        <v>24000</v>
      </c>
      <c r="S961" s="828" t="str">
        <f>IF(全国標準卸価格!S961="","",IF(ISNUMBER(全国標準卸価格!S961),IF(入力!$C$11=1,ROUNDDOWN(全国標準卸価格!S961*地区別掛け率!S961%,-入力!$C$10),IF(入力!$C$11=2,ROUNDUP(全国標準卸価格!S961*地区別掛け率!S961%,-入力!$C$10),IF(入力!$C$11=3,ROUND(全国標準卸価格!S961*地区別掛け率!S961%,-入力!$C$10),""))),全国標準卸価格!S961))</f>
        <v/>
      </c>
      <c r="T961" s="828" t="str">
        <f>IF(全国標準卸価格!T961="","",IF(ISNUMBER(全国標準卸価格!T961),IF(入力!$C$11=1,ROUNDDOWN(全国標準卸価格!T961*地区別掛け率!T961%,-入力!$C$10),IF(入力!$C$11=2,ROUNDUP(全国標準卸価格!T961*地区別掛け率!T961%,-入力!$C$10),IF(入力!$C$11=3,ROUND(全国標準卸価格!T961*地区別掛け率!T961%,-入力!$C$10),""))),全国標準卸価格!T961))</f>
        <v/>
      </c>
      <c r="U961" s="829" t="str">
        <f>IF(全国標準卸価格!U961="","",IF(ISNUMBER(全国標準卸価格!U961),IF(入力!$C$11=1,ROUNDDOWN(全国標準卸価格!U961*地区別掛け率!U961%,-入力!$C$10),IF(入力!$C$11=2,ROUNDUP(全国標準卸価格!U961*地区別掛け率!U961%,-入力!$C$10),IF(入力!$C$11=3,ROUND(全国標準卸価格!U961*地区別掛け率!U961%,-入力!$C$10),""))),全国標準卸価格!U961))</f>
        <v/>
      </c>
      <c r="V961" s="83"/>
      <c r="X961" s="4"/>
    </row>
    <row r="962" spans="2:24" ht="23.1" customHeight="1">
      <c r="B962" s="285" t="s">
        <v>592</v>
      </c>
      <c r="C962" s="286"/>
      <c r="D962" s="286"/>
      <c r="E962" s="286"/>
      <c r="F962" s="286"/>
      <c r="G962" s="287"/>
      <c r="H962" s="810" t="s">
        <v>542</v>
      </c>
      <c r="I962" s="811"/>
      <c r="J962" s="811"/>
      <c r="K962" s="811"/>
      <c r="L962" s="812"/>
      <c r="M962" s="810" t="s">
        <v>254</v>
      </c>
      <c r="N962" s="811"/>
      <c r="O962" s="811"/>
      <c r="P962" s="811"/>
      <c r="Q962" s="812"/>
      <c r="R962" s="848">
        <f>IF(全国標準卸価格!R962="","",IF(ISNUMBER(全国標準卸価格!R962),IF(入力!$C$11=1,ROUNDDOWN(全国標準卸価格!R962*地区別掛け率!R962%,-入力!$C$10),IF(入力!$C$11=2,ROUNDUP(全国標準卸価格!R962*地区別掛け率!R962%,-入力!$C$10),IF(入力!$C$11=3,ROUND(全国標準卸価格!R962*地区別掛け率!R962%,-入力!$C$10),""))),全国標準卸価格!R962))</f>
        <v>21200</v>
      </c>
      <c r="S962" s="849" t="str">
        <f>IF(全国標準卸価格!S962="","",IF(ISNUMBER(全国標準卸価格!S962),IF(入力!$C$11=1,ROUNDDOWN(全国標準卸価格!S962*地区別掛け率!S962%,-入力!$C$10),IF(入力!$C$11=2,ROUNDUP(全国標準卸価格!S962*地区別掛け率!S962%,-入力!$C$10),IF(入力!$C$11=3,ROUND(全国標準卸価格!S962*地区別掛け率!S962%,-入力!$C$10),""))),全国標準卸価格!S962))</f>
        <v/>
      </c>
      <c r="T962" s="849" t="str">
        <f>IF(全国標準卸価格!T962="","",IF(ISNUMBER(全国標準卸価格!T962),IF(入力!$C$11=1,ROUNDDOWN(全国標準卸価格!T962*地区別掛け率!T962%,-入力!$C$10),IF(入力!$C$11=2,ROUNDUP(全国標準卸価格!T962*地区別掛け率!T962%,-入力!$C$10),IF(入力!$C$11=3,ROUND(全国標準卸価格!T962*地区別掛け率!T962%,-入力!$C$10),""))),全国標準卸価格!T962))</f>
        <v/>
      </c>
      <c r="U962" s="850" t="str">
        <f>IF(全国標準卸価格!U962="","",IF(ISNUMBER(全国標準卸価格!U962),IF(入力!$C$11=1,ROUNDDOWN(全国標準卸価格!U962*地区別掛け率!U962%,-入力!$C$10),IF(入力!$C$11=2,ROUNDUP(全国標準卸価格!U962*地区別掛け率!U962%,-入力!$C$10),IF(入力!$C$11=3,ROUND(全国標準卸価格!U962*地区別掛け率!U962%,-入力!$C$10),""))),全国標準卸価格!U962))</f>
        <v/>
      </c>
      <c r="V962" s="83"/>
      <c r="X962" s="4"/>
    </row>
    <row r="963" spans="2:24" ht="23.1" customHeight="1">
      <c r="B963" s="842" t="s">
        <v>544</v>
      </c>
      <c r="C963" s="843"/>
      <c r="D963" s="843"/>
      <c r="E963" s="843"/>
      <c r="F963" s="843"/>
      <c r="G963" s="844"/>
      <c r="H963" s="842" t="s">
        <v>749</v>
      </c>
      <c r="I963" s="843"/>
      <c r="J963" s="843"/>
      <c r="K963" s="843"/>
      <c r="L963" s="844"/>
      <c r="M963" s="810" t="s">
        <v>389</v>
      </c>
      <c r="N963" s="811"/>
      <c r="O963" s="811"/>
      <c r="P963" s="811"/>
      <c r="Q963" s="812"/>
      <c r="R963" s="833">
        <f>IF(全国標準卸価格!R963="","",IF(ISNUMBER(全国標準卸価格!R963),IF(入力!$C$11=1,ROUNDDOWN(全国標準卸価格!R963*地区別掛け率!R963%,-入力!$C$10),IF(入力!$C$11=2,ROUNDUP(全国標準卸価格!R963*地区別掛け率!R963%,-入力!$C$10),IF(入力!$C$11=3,ROUND(全国標準卸価格!R963*地区別掛け率!R963%,-入力!$C$10),""))),全国標準卸価格!R963))</f>
        <v>67800</v>
      </c>
      <c r="S963" s="834" t="str">
        <f>IF(全国標準卸価格!S963="","",IF(ISNUMBER(全国標準卸価格!S963),IF(入力!$C$11=1,ROUNDDOWN(全国標準卸価格!S963*地区別掛け率!S963%,-入力!$C$10),IF(入力!$C$11=2,ROUNDUP(全国標準卸価格!S963*地区別掛け率!S963%,-入力!$C$10),IF(入力!$C$11=3,ROUND(全国標準卸価格!S963*地区別掛け率!S963%,-入力!$C$10),""))),全国標準卸価格!S963))</f>
        <v/>
      </c>
      <c r="T963" s="834" t="str">
        <f>IF(全国標準卸価格!T963="","",IF(ISNUMBER(全国標準卸価格!T963),IF(入力!$C$11=1,ROUNDDOWN(全国標準卸価格!T963*地区別掛け率!T963%,-入力!$C$10),IF(入力!$C$11=2,ROUNDUP(全国標準卸価格!T963*地区別掛け率!T963%,-入力!$C$10),IF(入力!$C$11=3,ROUND(全国標準卸価格!T963*地区別掛け率!T963%,-入力!$C$10),""))),全国標準卸価格!T963))</f>
        <v/>
      </c>
      <c r="U963" s="835" t="str">
        <f>IF(全国標準卸価格!U963="","",IF(ISNUMBER(全国標準卸価格!U963),IF(入力!$C$11=1,ROUNDDOWN(全国標準卸価格!U963*地区別掛け率!U963%,-入力!$C$10),IF(入力!$C$11=2,ROUNDUP(全国標準卸価格!U963*地区別掛け率!U963%,-入力!$C$10),IF(入力!$C$11=3,ROUND(全国標準卸価格!U963*地区別掛け率!U963%,-入力!$C$10),""))),全国標準卸価格!U963))</f>
        <v/>
      </c>
      <c r="V963" s="83"/>
      <c r="X963" s="4"/>
    </row>
    <row r="964" spans="2:24" ht="23.1" customHeight="1">
      <c r="B964" s="806"/>
      <c r="C964" s="807"/>
      <c r="D964" s="807"/>
      <c r="E964" s="807"/>
      <c r="F964" s="807"/>
      <c r="G964" s="808"/>
      <c r="H964" s="806"/>
      <c r="I964" s="807"/>
      <c r="J964" s="807"/>
      <c r="K964" s="807"/>
      <c r="L964" s="808"/>
      <c r="M964" s="806" t="s">
        <v>1916</v>
      </c>
      <c r="N964" s="807"/>
      <c r="O964" s="807"/>
      <c r="P964" s="807"/>
      <c r="Q964" s="808"/>
      <c r="R964" s="827">
        <f>IF(全国標準卸価格!R964="","",IF(ISNUMBER(全国標準卸価格!R964),IF(入力!$C$11=1,ROUNDDOWN(全国標準卸価格!R964*地区別掛け率!R964%,-入力!$C$10),IF(入力!$C$11=2,ROUNDUP(全国標準卸価格!R964*地区別掛け率!R964%,-入力!$C$10),IF(入力!$C$11=3,ROUND(全国標準卸価格!R964*地区別掛け率!R964%,-入力!$C$10),""))),全国標準卸価格!R964))</f>
        <v>67800</v>
      </c>
      <c r="S964" s="828" t="str">
        <f>IF(全国標準卸価格!S964="","",IF(ISNUMBER(全国標準卸価格!S964),IF(入力!$C$11=1,ROUNDDOWN(全国標準卸価格!S964*地区別掛け率!S964%,-入力!$C$10),IF(入力!$C$11=2,ROUNDUP(全国標準卸価格!S964*地区別掛け率!S964%,-入力!$C$10),IF(入力!$C$11=3,ROUND(全国標準卸価格!S964*地区別掛け率!S964%,-入力!$C$10),""))),全国標準卸価格!S964))</f>
        <v/>
      </c>
      <c r="T964" s="828" t="str">
        <f>IF(全国標準卸価格!T964="","",IF(ISNUMBER(全国標準卸価格!T964),IF(入力!$C$11=1,ROUNDDOWN(全国標準卸価格!T964*地区別掛け率!T964%,-入力!$C$10),IF(入力!$C$11=2,ROUNDUP(全国標準卸価格!T964*地区別掛け率!T964%,-入力!$C$10),IF(入力!$C$11=3,ROUND(全国標準卸価格!T964*地区別掛け率!T964%,-入力!$C$10),""))),全国標準卸価格!T964))</f>
        <v/>
      </c>
      <c r="U964" s="829" t="str">
        <f>IF(全国標準卸価格!U964="","",IF(ISNUMBER(全国標準卸価格!U964),IF(入力!$C$11=1,ROUNDDOWN(全国標準卸価格!U964*地区別掛け率!U964%,-入力!$C$10),IF(入力!$C$11=2,ROUNDUP(全国標準卸価格!U964*地区別掛け率!U964%,-入力!$C$10),IF(入力!$C$11=3,ROUND(全国標準卸価格!U964*地区別掛け率!U964%,-入力!$C$10),""))),全国標準卸価格!U964))</f>
        <v/>
      </c>
      <c r="V964" s="83"/>
      <c r="X964" s="4"/>
    </row>
    <row r="965" spans="2:24" ht="23.1" customHeight="1">
      <c r="B965" s="746" t="s">
        <v>1100</v>
      </c>
      <c r="C965" s="747"/>
      <c r="D965" s="747"/>
      <c r="E965" s="747"/>
      <c r="F965" s="747"/>
      <c r="G965" s="748"/>
      <c r="H965" s="375" t="s">
        <v>1172</v>
      </c>
      <c r="I965" s="376"/>
      <c r="J965" s="376"/>
      <c r="K965" s="376"/>
      <c r="L965" s="377"/>
      <c r="M965" s="842" t="s">
        <v>1049</v>
      </c>
      <c r="N965" s="843"/>
      <c r="O965" s="843"/>
      <c r="P965" s="843"/>
      <c r="Q965" s="844"/>
      <c r="R965" s="833">
        <f>IF(全国標準卸価格!R965="","",IF(ISNUMBER(全国標準卸価格!R965),IF(入力!$C$11=1,ROUNDDOWN(全国標準卸価格!R965*地区別掛け率!R965%,-入力!$C$10),IF(入力!$C$11=2,ROUNDUP(全国標準卸価格!R965*地区別掛け率!R965%,-入力!$C$10),IF(入力!$C$11=3,ROUND(全国標準卸価格!R965*地区別掛け率!R965%,-入力!$C$10),""))),全国標準卸価格!R965))</f>
        <v>69600</v>
      </c>
      <c r="S965" s="834" t="str">
        <f>IF(全国標準卸価格!S965="","",IF(ISNUMBER(全国標準卸価格!S965),IF(入力!$C$11=1,ROUNDDOWN(全国標準卸価格!S965*地区別掛け率!S965%,-入力!$C$10),IF(入力!$C$11=2,ROUNDUP(全国標準卸価格!S965*地区別掛け率!S965%,-入力!$C$10),IF(入力!$C$11=3,ROUND(全国標準卸価格!S965*地区別掛け率!S965%,-入力!$C$10),""))),全国標準卸価格!S965))</f>
        <v/>
      </c>
      <c r="T965" s="834" t="str">
        <f>IF(全国標準卸価格!T965="","",IF(ISNUMBER(全国標準卸価格!T965),IF(入力!$C$11=1,ROUNDDOWN(全国標準卸価格!T965*地区別掛け率!T965%,-入力!$C$10),IF(入力!$C$11=2,ROUNDUP(全国標準卸価格!T965*地区別掛け率!T965%,-入力!$C$10),IF(入力!$C$11=3,ROUND(全国標準卸価格!T965*地区別掛け率!T965%,-入力!$C$10),""))),全国標準卸価格!T965))</f>
        <v/>
      </c>
      <c r="U965" s="835" t="str">
        <f>IF(全国標準卸価格!U965="","",IF(ISNUMBER(全国標準卸価格!U965),IF(入力!$C$11=1,ROUNDDOWN(全国標準卸価格!U965*地区別掛け率!U965%,-入力!$C$10),IF(入力!$C$11=2,ROUNDUP(全国標準卸価格!U965*地区別掛け率!U965%,-入力!$C$10),IF(入力!$C$11=3,ROUND(全国標準卸価格!U965*地区別掛け率!U965%,-入力!$C$10),""))),全国標準卸価格!U965))</f>
        <v/>
      </c>
      <c r="V965" s="83"/>
      <c r="X965" s="4"/>
    </row>
    <row r="966" spans="2:24" ht="23.1" customHeight="1">
      <c r="B966" s="746"/>
      <c r="C966" s="747"/>
      <c r="D966" s="747"/>
      <c r="E966" s="747"/>
      <c r="F966" s="747"/>
      <c r="G966" s="748"/>
      <c r="H966" s="367" t="s">
        <v>1171</v>
      </c>
      <c r="I966" s="368"/>
      <c r="J966" s="368"/>
      <c r="K966" s="368"/>
      <c r="L966" s="369"/>
      <c r="M966" s="806"/>
      <c r="N966" s="807"/>
      <c r="O966" s="807"/>
      <c r="P966" s="807"/>
      <c r="Q966" s="808"/>
      <c r="R966" s="827">
        <f>IF(全国標準卸価格!R966="","",IF(ISNUMBER(全国標準卸価格!R966),IF(入力!$C$11=1,ROUNDDOWN(全国標準卸価格!R966*地区別掛け率!R966%,-入力!$C$10),IF(入力!$C$11=2,ROUNDUP(全国標準卸価格!R966*地区別掛け率!R966%,-入力!$C$10),IF(入力!$C$11=3,ROUND(全国標準卸価格!R966*地区別掛け率!R966%,-入力!$C$10),""))),全国標準卸価格!R966))</f>
        <v>60800</v>
      </c>
      <c r="S966" s="828" t="str">
        <f>IF(全国標準卸価格!S966="","",IF(ISNUMBER(全国標準卸価格!S966),IF(入力!$C$11=1,ROUNDDOWN(全国標準卸価格!S966*地区別掛け率!S966%,-入力!$C$10),IF(入力!$C$11=2,ROUNDUP(全国標準卸価格!S966*地区別掛け率!S966%,-入力!$C$10),IF(入力!$C$11=3,ROUND(全国標準卸価格!S966*地区別掛け率!S966%,-入力!$C$10),""))),全国標準卸価格!S966))</f>
        <v/>
      </c>
      <c r="T966" s="828" t="str">
        <f>IF(全国標準卸価格!T966="","",IF(ISNUMBER(全国標準卸価格!T966),IF(入力!$C$11=1,ROUNDDOWN(全国標準卸価格!T966*地区別掛け率!T966%,-入力!$C$10),IF(入力!$C$11=2,ROUNDUP(全国標準卸価格!T966*地区別掛け率!T966%,-入力!$C$10),IF(入力!$C$11=3,ROUND(全国標準卸価格!T966*地区別掛け率!T966%,-入力!$C$10),""))),全国標準卸価格!T966))</f>
        <v/>
      </c>
      <c r="U966" s="829" t="str">
        <f>IF(全国標準卸価格!U966="","",IF(ISNUMBER(全国標準卸価格!U966),IF(入力!$C$11=1,ROUNDDOWN(全国標準卸価格!U966*地区別掛け率!U966%,-入力!$C$10),IF(入力!$C$11=2,ROUNDUP(全国標準卸価格!U966*地区別掛け率!U966%,-入力!$C$10),IF(入力!$C$11=3,ROUND(全国標準卸価格!U966*地区別掛け率!U966%,-入力!$C$10),""))),全国標準卸価格!U966))</f>
        <v/>
      </c>
      <c r="V966" s="83"/>
      <c r="X966" s="4"/>
    </row>
    <row r="967" spans="2:24" ht="23.1" customHeight="1" thickBot="1">
      <c r="B967" s="746" t="s">
        <v>1159</v>
      </c>
      <c r="C967" s="747"/>
      <c r="D967" s="747"/>
      <c r="E967" s="747"/>
      <c r="F967" s="747"/>
      <c r="G967" s="748"/>
      <c r="H967" s="766" t="s">
        <v>613</v>
      </c>
      <c r="I967" s="767"/>
      <c r="J967" s="767"/>
      <c r="K967" s="767"/>
      <c r="L967" s="768"/>
      <c r="M967" s="766" t="s">
        <v>1051</v>
      </c>
      <c r="N967" s="767"/>
      <c r="O967" s="767"/>
      <c r="P967" s="767"/>
      <c r="Q967" s="768"/>
      <c r="R967" s="854">
        <f>IF(全国標準卸価格!R967="","",IF(ISNUMBER(全国標準卸価格!R967),IF(入力!$E$11=1,ROUNDDOWN(全国標準卸価格!R967*地区別掛け率!R967%,-入力!$E$10),IF(入力!$E$11=2,ROUNDUP(全国標準卸価格!R967*地区別掛け率!R967%,-入力!$E$10),IF(入力!$E$11=3,ROUND(全国標準卸価格!R967*地区別掛け率!R967%,-入力!$E$10),""))),全国標準卸価格!R967))</f>
        <v>31600</v>
      </c>
      <c r="S967" s="855" t="str">
        <f>IF(全国標準卸価格!S967="","",IF(ISNUMBER(全国標準卸価格!S967),IF(入力!$E$11=1,ROUNDDOWN(全国標準卸価格!S967*地区別掛け率!S967%,-入力!$E$10),IF(入力!$E$11=2,ROUNDUP(全国標準卸価格!S967*地区別掛け率!S967%,-入力!$E$10),IF(入力!$E$11=3,ROUND(全国標準卸価格!S967*地区別掛け率!S967%,-入力!$E$10),""))),全国標準卸価格!S967))</f>
        <v/>
      </c>
      <c r="T967" s="855" t="str">
        <f>IF(全国標準卸価格!T967="","",IF(ISNUMBER(全国標準卸価格!T967),IF(入力!$E$11=1,ROUNDDOWN(全国標準卸価格!T967*地区別掛け率!T967%,-入力!$E$10),IF(入力!$E$11=2,ROUNDUP(全国標準卸価格!T967*地区別掛け率!T967%,-入力!$E$10),IF(入力!$E$11=3,ROUND(全国標準卸価格!T967*地区別掛け率!T967%,-入力!$E$10),""))),全国標準卸価格!T967))</f>
        <v/>
      </c>
      <c r="U967" s="856" t="str">
        <f>IF(全国標準卸価格!U967="","",IF(ISNUMBER(全国標準卸価格!U967),IF(入力!$E$11=1,ROUNDDOWN(全国標準卸価格!U967*地区別掛け率!U967%,-入力!$E$10),IF(入力!$E$11=2,ROUNDUP(全国標準卸価格!U967*地区別掛け率!U967%,-入力!$E$10),IF(入力!$E$11=3,ROUND(全国標準卸価格!U967*地区別掛け率!U967%,-入力!$E$10),""))),全国標準卸価格!U967))</f>
        <v/>
      </c>
      <c r="V967" s="83"/>
      <c r="X967" s="4"/>
    </row>
    <row r="968" spans="2:24" ht="23.1" customHeight="1">
      <c r="B968" s="86"/>
      <c r="C968" s="86"/>
      <c r="D968" s="86"/>
      <c r="E968" s="86"/>
      <c r="F968" s="86"/>
      <c r="G968" s="86"/>
      <c r="H968" s="738"/>
      <c r="I968" s="738"/>
      <c r="J968" s="738"/>
      <c r="K968" s="738"/>
      <c r="L968" s="738"/>
      <c r="M968" s="738"/>
      <c r="N968" s="738"/>
      <c r="O968" s="738"/>
      <c r="P968" s="738"/>
      <c r="Q968" s="738"/>
      <c r="R968" s="860"/>
      <c r="S968" s="860"/>
      <c r="T968" s="860"/>
      <c r="U968" s="860"/>
      <c r="V968" s="83"/>
      <c r="X968" s="4"/>
    </row>
    <row r="969" spans="2:24" s="239" customFormat="1" ht="20.100000000000001" customHeight="1" thickBot="1">
      <c r="B969" s="241" t="s">
        <v>656</v>
      </c>
      <c r="C969" s="24"/>
      <c r="D969" s="82"/>
      <c r="E969" s="24"/>
      <c r="F969" s="82"/>
      <c r="G969" s="24"/>
      <c r="H969" s="82"/>
      <c r="I969" s="24"/>
      <c r="J969" s="82"/>
      <c r="K969" s="24"/>
      <c r="L969" s="82"/>
      <c r="M969" s="24"/>
      <c r="N969" s="82"/>
      <c r="O969" s="24"/>
      <c r="P969" s="82"/>
      <c r="Q969" s="24"/>
      <c r="R969" s="82"/>
      <c r="S969" s="24"/>
      <c r="T969" s="82"/>
      <c r="U969" s="24"/>
      <c r="V969" s="82"/>
      <c r="W969" s="24"/>
    </row>
    <row r="970" spans="2:24" ht="20.100000000000001" customHeight="1" thickBot="1">
      <c r="B970" s="531" t="s">
        <v>453</v>
      </c>
      <c r="C970" s="532"/>
      <c r="D970" s="532"/>
      <c r="E970" s="532"/>
      <c r="F970" s="532"/>
      <c r="G970" s="532"/>
      <c r="H970" s="532"/>
      <c r="I970" s="532"/>
      <c r="J970" s="532"/>
      <c r="K970" s="532"/>
      <c r="L970" s="532"/>
      <c r="M970" s="532"/>
      <c r="N970" s="532"/>
      <c r="O970" s="532"/>
      <c r="P970" s="532"/>
      <c r="Q970" s="532"/>
      <c r="R970" s="532"/>
      <c r="S970" s="532"/>
      <c r="T970" s="532"/>
      <c r="U970" s="533"/>
      <c r="V970" s="10"/>
      <c r="X970" s="4"/>
    </row>
    <row r="971" spans="2:24" ht="30" customHeight="1" thickBot="1">
      <c r="B971" s="622" t="s">
        <v>581</v>
      </c>
      <c r="C971" s="623"/>
      <c r="D971" s="623"/>
      <c r="E971" s="623"/>
      <c r="F971" s="623"/>
      <c r="G971" s="624"/>
      <c r="H971" s="710" t="s">
        <v>524</v>
      </c>
      <c r="I971" s="710"/>
      <c r="J971" s="710"/>
      <c r="K971" s="710"/>
      <c r="L971" s="710"/>
      <c r="M971" s="710" t="s">
        <v>491</v>
      </c>
      <c r="N971" s="710"/>
      <c r="O971" s="710"/>
      <c r="P971" s="710"/>
      <c r="Q971" s="710"/>
      <c r="R971" s="710"/>
      <c r="S971" s="710"/>
      <c r="T971" s="710"/>
      <c r="U971" s="710"/>
      <c r="X971" s="4"/>
    </row>
    <row r="972" spans="2:24" ht="23.1" customHeight="1">
      <c r="B972" s="312" t="s">
        <v>750</v>
      </c>
      <c r="C972" s="313"/>
      <c r="D972" s="313"/>
      <c r="E972" s="313"/>
      <c r="F972" s="313"/>
      <c r="G972" s="314"/>
      <c r="H972" s="821" t="s">
        <v>257</v>
      </c>
      <c r="I972" s="822"/>
      <c r="J972" s="822"/>
      <c r="K972" s="822"/>
      <c r="L972" s="823"/>
      <c r="M972" s="821" t="s">
        <v>254</v>
      </c>
      <c r="N972" s="822"/>
      <c r="O972" s="822"/>
      <c r="P972" s="822"/>
      <c r="Q972" s="823"/>
      <c r="R972" s="851">
        <f>IF(全国標準卸価格!R972="","",IF(ISNUMBER(全国標準卸価格!R972),IF(入力!$C$11=1,ROUNDDOWN(全国標準卸価格!R972*地区別掛け率!R972%,-入力!$C$10),IF(入力!$C$11=2,ROUNDUP(全国標準卸価格!R972*地区別掛け率!R972%,-入力!$C$10),IF(入力!$C$11=3,ROUND(全国標準卸価格!R972*地区別掛け率!R972%,-入力!$C$10),""))),全国標準卸価格!R972))</f>
        <v>10900</v>
      </c>
      <c r="S972" s="852" t="str">
        <f>IF(全国標準卸価格!S972="","",IF(ISNUMBER(全国標準卸価格!S972),IF(入力!$C$11=1,ROUNDDOWN(全国標準卸価格!S972*地区別掛け率!S972%,-入力!$C$10),IF(入力!$C$11=2,ROUNDUP(全国標準卸価格!S972*地区別掛け率!S972%,-入力!$C$10),IF(入力!$C$11=3,ROUND(全国標準卸価格!S972*地区別掛け率!S972%,-入力!$C$10),""))),全国標準卸価格!S972))</f>
        <v/>
      </c>
      <c r="T972" s="852" t="str">
        <f>IF(全国標準卸価格!T972="","",IF(ISNUMBER(全国標準卸価格!T972),IF(入力!$C$11=1,ROUNDDOWN(全国標準卸価格!T972*地区別掛け率!T972%,-入力!$C$10),IF(入力!$C$11=2,ROUNDUP(全国標準卸価格!T972*地区別掛け率!T972%,-入力!$C$10),IF(入力!$C$11=3,ROUND(全国標準卸価格!T972*地区別掛け率!T972%,-入力!$C$10),""))),全国標準卸価格!T972))</f>
        <v/>
      </c>
      <c r="U972" s="853" t="str">
        <f>IF(全国標準卸価格!U972="","",IF(ISNUMBER(全国標準卸価格!U972),IF(入力!$C$11=1,ROUNDDOWN(全国標準卸価格!U972*地区別掛け率!U972%,-入力!$C$10),IF(入力!$C$11=2,ROUNDUP(全国標準卸価格!U972*地区別掛け率!U972%,-入力!$C$10),IF(入力!$C$11=3,ROUND(全国標準卸価格!U972*地区別掛け率!U972%,-入力!$C$10),""))),全国標準卸価格!U972))</f>
        <v/>
      </c>
      <c r="V972" s="83"/>
      <c r="X972" s="4"/>
    </row>
    <row r="973" spans="2:24" ht="23.1" customHeight="1">
      <c r="B973" s="285" t="s">
        <v>751</v>
      </c>
      <c r="C973" s="286"/>
      <c r="D973" s="286"/>
      <c r="E973" s="286"/>
      <c r="F973" s="286"/>
      <c r="G973" s="287"/>
      <c r="H973" s="746" t="s">
        <v>585</v>
      </c>
      <c r="I973" s="747"/>
      <c r="J973" s="747"/>
      <c r="K973" s="747"/>
      <c r="L973" s="748"/>
      <c r="M973" s="746" t="s">
        <v>583</v>
      </c>
      <c r="N973" s="747"/>
      <c r="O973" s="747"/>
      <c r="P973" s="747"/>
      <c r="Q973" s="748"/>
      <c r="R973" s="848">
        <f>IF(全国標準卸価格!R973="","",IF(ISNUMBER(全国標準卸価格!R973),IF(入力!$C$11=1,ROUNDDOWN(全国標準卸価格!R973*地区別掛け率!R973%,-入力!$C$10),IF(入力!$C$11=2,ROUNDUP(全国標準卸価格!R973*地区別掛け率!R973%,-入力!$C$10),IF(入力!$C$11=3,ROUND(全国標準卸価格!R973*地区別掛け率!R973%,-入力!$C$10),""))),全国標準卸価格!R973))</f>
        <v>19100</v>
      </c>
      <c r="S973" s="849" t="str">
        <f>IF(全国標準卸価格!S973="","",IF(ISNUMBER(全国標準卸価格!S973),IF(入力!$C$11=1,ROUNDDOWN(全国標準卸価格!S973*地区別掛け率!S973%,-入力!$C$10),IF(入力!$C$11=2,ROUNDUP(全国標準卸価格!S973*地区別掛け率!S973%,-入力!$C$10),IF(入力!$C$11=3,ROUND(全国標準卸価格!S973*地区別掛け率!S973%,-入力!$C$10),""))),全国標準卸価格!S973))</f>
        <v/>
      </c>
      <c r="T973" s="849" t="str">
        <f>IF(全国標準卸価格!T973="","",IF(ISNUMBER(全国標準卸価格!T973),IF(入力!$C$11=1,ROUNDDOWN(全国標準卸価格!T973*地区別掛け率!T973%,-入力!$C$10),IF(入力!$C$11=2,ROUNDUP(全国標準卸価格!T973*地区別掛け率!T973%,-入力!$C$10),IF(入力!$C$11=3,ROUND(全国標準卸価格!T973*地区別掛け率!T973%,-入力!$C$10),""))),全国標準卸価格!T973))</f>
        <v/>
      </c>
      <c r="U973" s="850" t="str">
        <f>IF(全国標準卸価格!U973="","",IF(ISNUMBER(全国標準卸価格!U973),IF(入力!$C$11=1,ROUNDDOWN(全国標準卸価格!U973*地区別掛け率!U973%,-入力!$C$10),IF(入力!$C$11=2,ROUNDUP(全国標準卸価格!U973*地区別掛け率!U973%,-入力!$C$10),IF(入力!$C$11=3,ROUND(全国標準卸価格!U973*地区別掛け率!U973%,-入力!$C$10),""))),全国標準卸価格!U973))</f>
        <v/>
      </c>
      <c r="V973" s="83"/>
      <c r="X973" s="4"/>
    </row>
    <row r="974" spans="2:24" ht="23.1" customHeight="1">
      <c r="B974" s="309" t="s">
        <v>2139</v>
      </c>
      <c r="C974" s="310"/>
      <c r="D974" s="310"/>
      <c r="E974" s="310"/>
      <c r="F974" s="310"/>
      <c r="G974" s="311"/>
      <c r="H974" s="746" t="s">
        <v>1795</v>
      </c>
      <c r="I974" s="747"/>
      <c r="J974" s="747"/>
      <c r="K974" s="747"/>
      <c r="L974" s="748"/>
      <c r="M974" s="746" t="s">
        <v>2142</v>
      </c>
      <c r="N974" s="747"/>
      <c r="O974" s="747"/>
      <c r="P974" s="747"/>
      <c r="Q974" s="748"/>
      <c r="R974" s="848">
        <f>IF(全国標準卸価格!R974="","",IF(ISNUMBER(全国標準卸価格!R974),IF(入力!$C$11=1,ROUNDDOWN(全国標準卸価格!R974*地区別掛け率!R974%,-入力!$C$10),IF(入力!$C$11=2,ROUNDUP(全国標準卸価格!R974*地区別掛け率!R974%,-入力!$C$10),IF(入力!$C$11=3,ROUND(全国標準卸価格!R974*地区別掛け率!R974%,-入力!$C$10),""))),全国標準卸価格!R974))</f>
        <v>22100</v>
      </c>
      <c r="S974" s="849" t="str">
        <f>IF(全国標準卸価格!S974="","",IF(ISNUMBER(全国標準卸価格!S974),IF(入力!$C$11=1,ROUNDDOWN(全国標準卸価格!S974*地区別掛け率!S974%,-入力!$C$10),IF(入力!$C$11=2,ROUNDUP(全国標準卸価格!S974*地区別掛け率!S974%,-入力!$C$10),IF(入力!$C$11=3,ROUND(全国標準卸価格!S974*地区別掛け率!S974%,-入力!$C$10),""))),全国標準卸価格!S974))</f>
        <v/>
      </c>
      <c r="T974" s="849" t="str">
        <f>IF(全国標準卸価格!T974="","",IF(ISNUMBER(全国標準卸価格!T974),IF(入力!$C$11=1,ROUNDDOWN(全国標準卸価格!T974*地区別掛け率!T974%,-入力!$C$10),IF(入力!$C$11=2,ROUNDUP(全国標準卸価格!T974*地区別掛け率!T974%,-入力!$C$10),IF(入力!$C$11=3,ROUND(全国標準卸価格!T974*地区別掛け率!T974%,-入力!$C$10),""))),全国標準卸価格!T974))</f>
        <v/>
      </c>
      <c r="U974" s="850" t="str">
        <f>IF(全国標準卸価格!U974="","",IF(ISNUMBER(全国標準卸価格!U974),IF(入力!$C$11=1,ROUNDDOWN(全国標準卸価格!U974*地区別掛け率!U974%,-入力!$C$10),IF(入力!$C$11=2,ROUNDUP(全国標準卸価格!U974*地区別掛け率!U974%,-入力!$C$10),IF(入力!$C$11=3,ROUND(全国標準卸価格!U974*地区別掛け率!U974%,-入力!$C$10),""))),全国標準卸価格!U974))</f>
        <v/>
      </c>
      <c r="V974" s="83"/>
      <c r="X974" s="4"/>
    </row>
    <row r="975" spans="2:24" ht="23.1" customHeight="1">
      <c r="B975" s="285" t="s">
        <v>752</v>
      </c>
      <c r="C975" s="286"/>
      <c r="D975" s="286"/>
      <c r="E975" s="286"/>
      <c r="F975" s="286"/>
      <c r="G975" s="287"/>
      <c r="H975" s="746" t="s">
        <v>392</v>
      </c>
      <c r="I975" s="747"/>
      <c r="J975" s="747"/>
      <c r="K975" s="747"/>
      <c r="L975" s="748"/>
      <c r="M975" s="746" t="s">
        <v>254</v>
      </c>
      <c r="N975" s="747"/>
      <c r="O975" s="747"/>
      <c r="P975" s="747"/>
      <c r="Q975" s="748"/>
      <c r="R975" s="848">
        <f>IF(全国標準卸価格!R975="","",IF(ISNUMBER(全国標準卸価格!R975),IF(入力!$C$11=1,ROUNDDOWN(全国標準卸価格!R975*地区別掛け率!R975%,-入力!$C$10),IF(入力!$C$11=2,ROUNDUP(全国標準卸価格!R975*地区別掛け率!R975%,-入力!$C$10),IF(入力!$C$11=3,ROUND(全国標準卸価格!R975*地区別掛け率!R975%,-入力!$C$10),""))),全国標準卸価格!R975))</f>
        <v>15300</v>
      </c>
      <c r="S975" s="849" t="str">
        <f>IF(全国標準卸価格!S975="","",IF(ISNUMBER(全国標準卸価格!S975),IF(入力!$C$11=1,ROUNDDOWN(全国標準卸価格!S975*地区別掛け率!S975%,-入力!$C$10),IF(入力!$C$11=2,ROUNDUP(全国標準卸価格!S975*地区別掛け率!S975%,-入力!$C$10),IF(入力!$C$11=3,ROUND(全国標準卸価格!S975*地区別掛け率!S975%,-入力!$C$10),""))),全国標準卸価格!S975))</f>
        <v/>
      </c>
      <c r="T975" s="849" t="str">
        <f>IF(全国標準卸価格!T975="","",IF(ISNUMBER(全国標準卸価格!T975),IF(入力!$C$11=1,ROUNDDOWN(全国標準卸価格!T975*地区別掛け率!T975%,-入力!$C$10),IF(入力!$C$11=2,ROUNDUP(全国標準卸価格!T975*地区別掛け率!T975%,-入力!$C$10),IF(入力!$C$11=3,ROUND(全国標準卸価格!T975*地区別掛け率!T975%,-入力!$C$10),""))),全国標準卸価格!T975))</f>
        <v/>
      </c>
      <c r="U975" s="850" t="str">
        <f>IF(全国標準卸価格!U975="","",IF(ISNUMBER(全国標準卸価格!U975),IF(入力!$C$11=1,ROUNDDOWN(全国標準卸価格!U975*地区別掛け率!U975%,-入力!$C$10),IF(入力!$C$11=2,ROUNDUP(全国標準卸価格!U975*地区別掛け率!U975%,-入力!$C$10),IF(入力!$C$11=3,ROUND(全国標準卸価格!U975*地区別掛け率!U975%,-入力!$C$10),""))),全国標準卸価格!U975))</f>
        <v/>
      </c>
      <c r="V975" s="83"/>
      <c r="X975" s="4"/>
    </row>
    <row r="976" spans="2:24" ht="23.1" customHeight="1">
      <c r="B976" s="285" t="s">
        <v>753</v>
      </c>
      <c r="C976" s="286"/>
      <c r="D976" s="286"/>
      <c r="E976" s="286"/>
      <c r="F976" s="286"/>
      <c r="G976" s="287"/>
      <c r="H976" s="746" t="s">
        <v>183</v>
      </c>
      <c r="I976" s="747"/>
      <c r="J976" s="747"/>
      <c r="K976" s="747"/>
      <c r="L976" s="748"/>
      <c r="M976" s="746" t="s">
        <v>254</v>
      </c>
      <c r="N976" s="747"/>
      <c r="O976" s="747"/>
      <c r="P976" s="747"/>
      <c r="Q976" s="748"/>
      <c r="R976" s="848">
        <f>IF(全国標準卸価格!R976="","",IF(ISNUMBER(全国標準卸価格!R976),IF(入力!$C$11=1,ROUNDDOWN(全国標準卸価格!R976*地区別掛け率!R976%,-入力!$C$10),IF(入力!$C$11=2,ROUNDUP(全国標準卸価格!R976*地区別掛け率!R976%,-入力!$C$10),IF(入力!$C$11=3,ROUND(全国標準卸価格!R976*地区別掛け率!R976%,-入力!$C$10),""))),全国標準卸価格!R976))</f>
        <v>15200</v>
      </c>
      <c r="S976" s="849" t="str">
        <f>IF(全国標準卸価格!S976="","",IF(ISNUMBER(全国標準卸価格!S976),IF(入力!$C$11=1,ROUNDDOWN(全国標準卸価格!S976*地区別掛け率!S976%,-入力!$C$10),IF(入力!$C$11=2,ROUNDUP(全国標準卸価格!S976*地区別掛け率!S976%,-入力!$C$10),IF(入力!$C$11=3,ROUND(全国標準卸価格!S976*地区別掛け率!S976%,-入力!$C$10),""))),全国標準卸価格!S976))</f>
        <v/>
      </c>
      <c r="T976" s="849" t="str">
        <f>IF(全国標準卸価格!T976="","",IF(ISNUMBER(全国標準卸価格!T976),IF(入力!$C$11=1,ROUNDDOWN(全国標準卸価格!T976*地区別掛け率!T976%,-入力!$C$10),IF(入力!$C$11=2,ROUNDUP(全国標準卸価格!T976*地区別掛け率!T976%,-入力!$C$10),IF(入力!$C$11=3,ROUND(全国標準卸価格!T976*地区別掛け率!T976%,-入力!$C$10),""))),全国標準卸価格!T976))</f>
        <v/>
      </c>
      <c r="U976" s="850" t="str">
        <f>IF(全国標準卸価格!U976="","",IF(ISNUMBER(全国標準卸価格!U976),IF(入力!$C$11=1,ROUNDDOWN(全国標準卸価格!U976*地区別掛け率!U976%,-入力!$C$10),IF(入力!$C$11=2,ROUNDUP(全国標準卸価格!U976*地区別掛け率!U976%,-入力!$C$10),IF(入力!$C$11=3,ROUND(全国標準卸価格!U976*地区別掛け率!U976%,-入力!$C$10),""))),全国標準卸価格!U976))</f>
        <v/>
      </c>
      <c r="V976" s="83"/>
      <c r="X976" s="4"/>
    </row>
    <row r="977" spans="2:28" ht="23.1" customHeight="1">
      <c r="B977" s="285" t="s">
        <v>754</v>
      </c>
      <c r="C977" s="286"/>
      <c r="D977" s="286"/>
      <c r="E977" s="286"/>
      <c r="F977" s="286"/>
      <c r="G977" s="287"/>
      <c r="H977" s="746" t="s">
        <v>257</v>
      </c>
      <c r="I977" s="747"/>
      <c r="J977" s="747"/>
      <c r="K977" s="747"/>
      <c r="L977" s="748"/>
      <c r="M977" s="746" t="s">
        <v>254</v>
      </c>
      <c r="N977" s="747"/>
      <c r="O977" s="747"/>
      <c r="P977" s="747"/>
      <c r="Q977" s="748"/>
      <c r="R977" s="848">
        <f>IF(全国標準卸価格!R977="","",IF(ISNUMBER(全国標準卸価格!R977),IF(入力!$C$11=1,ROUNDDOWN(全国標準卸価格!R977*地区別掛け率!R977%,-入力!$C$10),IF(入力!$C$11=2,ROUNDUP(全国標準卸価格!R977*地区別掛け率!R977%,-入力!$C$10),IF(入力!$C$11=3,ROUND(全国標準卸価格!R977*地区別掛け率!R977%,-入力!$C$10),""))),全国標準卸価格!R977))</f>
        <v>10900</v>
      </c>
      <c r="S977" s="849" t="str">
        <f>IF(全国標準卸価格!S977="","",IF(ISNUMBER(全国標準卸価格!S977),IF(入力!$C$11=1,ROUNDDOWN(全国標準卸価格!S977*地区別掛け率!S977%,-入力!$C$10),IF(入力!$C$11=2,ROUNDUP(全国標準卸価格!S977*地区別掛け率!S977%,-入力!$C$10),IF(入力!$C$11=3,ROUND(全国標準卸価格!S977*地区別掛け率!S977%,-入力!$C$10),""))),全国標準卸価格!S977))</f>
        <v/>
      </c>
      <c r="T977" s="849" t="str">
        <f>IF(全国標準卸価格!T977="","",IF(ISNUMBER(全国標準卸価格!T977),IF(入力!$C$11=1,ROUNDDOWN(全国標準卸価格!T977*地区別掛け率!T977%,-入力!$C$10),IF(入力!$C$11=2,ROUNDUP(全国標準卸価格!T977*地区別掛け率!T977%,-入力!$C$10),IF(入力!$C$11=3,ROUND(全国標準卸価格!T977*地区別掛け率!T977%,-入力!$C$10),""))),全国標準卸価格!T977))</f>
        <v/>
      </c>
      <c r="U977" s="850" t="str">
        <f>IF(全国標準卸価格!U977="","",IF(ISNUMBER(全国標準卸価格!U977),IF(入力!$C$11=1,ROUNDDOWN(全国標準卸価格!U977*地区別掛け率!U977%,-入力!$C$10),IF(入力!$C$11=2,ROUNDUP(全国標準卸価格!U977*地区別掛け率!U977%,-入力!$C$10),IF(入力!$C$11=3,ROUND(全国標準卸価格!U977*地区別掛け率!U977%,-入力!$C$10),""))),全国標準卸価格!U977))</f>
        <v/>
      </c>
      <c r="V977" s="83"/>
      <c r="X977" s="4"/>
    </row>
    <row r="978" spans="2:28" ht="23.1" customHeight="1">
      <c r="B978" s="842" t="s">
        <v>755</v>
      </c>
      <c r="C978" s="843"/>
      <c r="D978" s="843"/>
      <c r="E978" s="843"/>
      <c r="F978" s="843"/>
      <c r="G978" s="844"/>
      <c r="H978" s="810" t="s">
        <v>563</v>
      </c>
      <c r="I978" s="811"/>
      <c r="J978" s="811"/>
      <c r="K978" s="811"/>
      <c r="L978" s="812"/>
      <c r="M978" s="842" t="s">
        <v>254</v>
      </c>
      <c r="N978" s="843"/>
      <c r="O978" s="843"/>
      <c r="P978" s="843"/>
      <c r="Q978" s="844"/>
      <c r="R978" s="833">
        <f>IF(全国標準卸価格!R978="","",IF(ISNUMBER(全国標準卸価格!R978),IF(入力!$C$11=1,ROUNDDOWN(全国標準卸価格!R978*地区別掛け率!R978%,-入力!$C$10),IF(入力!$C$11=2,ROUNDUP(全国標準卸価格!R978*地区別掛け率!R978%,-入力!$C$10),IF(入力!$C$11=3,ROUND(全国標準卸価格!R978*地区別掛け率!R978%,-入力!$C$10),""))),全国標準卸価格!R978))</f>
        <v>11900</v>
      </c>
      <c r="S978" s="834" t="str">
        <f>IF(全国標準卸価格!S978="","",IF(ISNUMBER(全国標準卸価格!S978),IF(入力!$C$11=1,ROUNDDOWN(全国標準卸価格!S978*地区別掛け率!S978%,-入力!$C$10),IF(入力!$C$11=2,ROUNDUP(全国標準卸価格!S978*地区別掛け率!S978%,-入力!$C$10),IF(入力!$C$11=3,ROUND(全国標準卸価格!S978*地区別掛け率!S978%,-入力!$C$10),""))),全国標準卸価格!S978))</f>
        <v/>
      </c>
      <c r="T978" s="834" t="str">
        <f>IF(全国標準卸価格!T978="","",IF(ISNUMBER(全国標準卸価格!T978),IF(入力!$C$11=1,ROUNDDOWN(全国標準卸価格!T978*地区別掛け率!T978%,-入力!$C$10),IF(入力!$C$11=2,ROUNDUP(全国標準卸価格!T978*地区別掛け率!T978%,-入力!$C$10),IF(入力!$C$11=3,ROUND(全国標準卸価格!T978*地区別掛け率!T978%,-入力!$C$10),""))),全国標準卸価格!T978))</f>
        <v/>
      </c>
      <c r="U978" s="835" t="str">
        <f>IF(全国標準卸価格!U978="","",IF(ISNUMBER(全国標準卸価格!U978),IF(入力!$C$11=1,ROUNDDOWN(全国標準卸価格!U978*地区別掛け率!U978%,-入力!$C$10),IF(入力!$C$11=2,ROUNDUP(全国標準卸価格!U978*地区別掛け率!U978%,-入力!$C$10),IF(入力!$C$11=3,ROUND(全国標準卸価格!U978*地区別掛け率!U978%,-入力!$C$10),""))),全国標準卸価格!U978))</f>
        <v/>
      </c>
      <c r="V978" s="83"/>
      <c r="X978" s="4"/>
    </row>
    <row r="979" spans="2:28" ht="23.1" customHeight="1">
      <c r="B979" s="806"/>
      <c r="C979" s="807"/>
      <c r="D979" s="807"/>
      <c r="E979" s="807"/>
      <c r="F979" s="807"/>
      <c r="G979" s="808"/>
      <c r="H979" s="806" t="s">
        <v>676</v>
      </c>
      <c r="I979" s="807"/>
      <c r="J979" s="807"/>
      <c r="K979" s="807"/>
      <c r="L979" s="808"/>
      <c r="M979" s="806"/>
      <c r="N979" s="807"/>
      <c r="O979" s="807"/>
      <c r="P979" s="807"/>
      <c r="Q979" s="808"/>
      <c r="R979" s="827">
        <f>IF(全国標準卸価格!R979="","",IF(ISNUMBER(全国標準卸価格!R979),IF(入力!$C$11=1,ROUNDDOWN(全国標準卸価格!R979*地区別掛け率!R979%,-入力!$C$10),IF(入力!$C$11=2,ROUNDUP(全国標準卸価格!R979*地区別掛け率!R979%,-入力!$C$10),IF(入力!$C$11=3,ROUND(全国標準卸価格!R979*地区別掛け率!R979%,-入力!$C$10),""))),全国標準卸価格!R979))</f>
        <v>13800</v>
      </c>
      <c r="S979" s="828" t="str">
        <f>IF(全国標準卸価格!S979="","",IF(ISNUMBER(全国標準卸価格!S979),IF(入力!$C$11=1,ROUNDDOWN(全国標準卸価格!S979*地区別掛け率!S979%,-入力!$C$10),IF(入力!$C$11=2,ROUNDUP(全国標準卸価格!S979*地区別掛け率!S979%,-入力!$C$10),IF(入力!$C$11=3,ROUND(全国標準卸価格!S979*地区別掛け率!S979%,-入力!$C$10),""))),全国標準卸価格!S979))</f>
        <v/>
      </c>
      <c r="T979" s="828" t="str">
        <f>IF(全国標準卸価格!T979="","",IF(ISNUMBER(全国標準卸価格!T979),IF(入力!$C$11=1,ROUNDDOWN(全国標準卸価格!T979*地区別掛け率!T979%,-入力!$C$10),IF(入力!$C$11=2,ROUNDUP(全国標準卸価格!T979*地区別掛け率!T979%,-入力!$C$10),IF(入力!$C$11=3,ROUND(全国標準卸価格!T979*地区別掛け率!T979%,-入力!$C$10),""))),全国標準卸価格!T979))</f>
        <v/>
      </c>
      <c r="U979" s="829" t="str">
        <f>IF(全国標準卸価格!U979="","",IF(ISNUMBER(全国標準卸価格!U979),IF(入力!$C$11=1,ROUNDDOWN(全国標準卸価格!U979*地区別掛け率!U979%,-入力!$C$10),IF(入力!$C$11=2,ROUNDUP(全国標準卸価格!U979*地区別掛け率!U979%,-入力!$C$10),IF(入力!$C$11=3,ROUND(全国標準卸価格!U979*地区別掛け率!U979%,-入力!$C$10),""))),全国標準卸価格!U979))</f>
        <v/>
      </c>
      <c r="V979" s="83"/>
      <c r="X979" s="4"/>
    </row>
    <row r="980" spans="2:28" ht="23.1" customHeight="1">
      <c r="B980" s="842" t="s">
        <v>756</v>
      </c>
      <c r="C980" s="843"/>
      <c r="D980" s="843"/>
      <c r="E980" s="843"/>
      <c r="F980" s="843"/>
      <c r="G980" s="844"/>
      <c r="H980" s="746" t="s">
        <v>257</v>
      </c>
      <c r="I980" s="747"/>
      <c r="J980" s="747"/>
      <c r="K980" s="747"/>
      <c r="L980" s="748"/>
      <c r="M980" s="810" t="s">
        <v>254</v>
      </c>
      <c r="N980" s="811"/>
      <c r="O980" s="811"/>
      <c r="P980" s="811"/>
      <c r="Q980" s="812"/>
      <c r="R980" s="833">
        <f>IF(全国標準卸価格!R980="","",IF(ISNUMBER(全国標準卸価格!R980),IF(入力!$C$11=1,ROUNDDOWN(全国標準卸価格!R980*地区別掛け率!R980%,-入力!$C$10),IF(入力!$C$11=2,ROUNDUP(全国標準卸価格!R980*地区別掛け率!R980%,-入力!$C$10),IF(入力!$C$11=3,ROUND(全国標準卸価格!R980*地区別掛け率!R980%,-入力!$C$10),""))),全国標準卸価格!R980))</f>
        <v>10900</v>
      </c>
      <c r="S980" s="834" t="str">
        <f>IF(全国標準卸価格!S980="","",IF(ISNUMBER(全国標準卸価格!S980),IF(入力!$C$11=1,ROUNDDOWN(全国標準卸価格!S980*地区別掛け率!S980%,-入力!$C$10),IF(入力!$C$11=2,ROUNDUP(全国標準卸価格!S980*地区別掛け率!S980%,-入力!$C$10),IF(入力!$C$11=3,ROUND(全国標準卸価格!S980*地区別掛け率!S980%,-入力!$C$10),""))),全国標準卸価格!S980))</f>
        <v/>
      </c>
      <c r="T980" s="834" t="str">
        <f>IF(全国標準卸価格!T980="","",IF(ISNUMBER(全国標準卸価格!T980),IF(入力!$C$11=1,ROUNDDOWN(全国標準卸価格!T980*地区別掛け率!T980%,-入力!$C$10),IF(入力!$C$11=2,ROUNDUP(全国標準卸価格!T980*地区別掛け率!T980%,-入力!$C$10),IF(入力!$C$11=3,ROUND(全国標準卸価格!T980*地区別掛け率!T980%,-入力!$C$10),""))),全国標準卸価格!T980))</f>
        <v/>
      </c>
      <c r="U980" s="835" t="str">
        <f>IF(全国標準卸価格!U980="","",IF(ISNUMBER(全国標準卸価格!U980),IF(入力!$C$11=1,ROUNDDOWN(全国標準卸価格!U980*地区別掛け率!U980%,-入力!$C$10),IF(入力!$C$11=2,ROUNDUP(全国標準卸価格!U980*地区別掛け率!U980%,-入力!$C$10),IF(入力!$C$11=3,ROUND(全国標準卸価格!U980*地区別掛け率!U980%,-入力!$C$10),""))),全国標準卸価格!U980))</f>
        <v/>
      </c>
      <c r="V980" s="83"/>
      <c r="X980" s="4"/>
    </row>
    <row r="981" spans="2:28" ht="23.1" customHeight="1">
      <c r="B981" s="806"/>
      <c r="C981" s="807"/>
      <c r="D981" s="807"/>
      <c r="E981" s="807"/>
      <c r="F981" s="807"/>
      <c r="G981" s="808"/>
      <c r="H981" s="746"/>
      <c r="I981" s="747"/>
      <c r="J981" s="747"/>
      <c r="K981" s="747"/>
      <c r="L981" s="748"/>
      <c r="M981" s="806" t="s">
        <v>1050</v>
      </c>
      <c r="N981" s="807"/>
      <c r="O981" s="807"/>
      <c r="P981" s="807"/>
      <c r="Q981" s="808"/>
      <c r="R981" s="827">
        <f>IF(全国標準卸価格!R981="","",IF(ISNUMBER(全国標準卸価格!R981),IF(入力!$C$11=1,ROUNDDOWN(全国標準卸価格!R981*地区別掛け率!R981%,-入力!$C$10),IF(入力!$C$11=2,ROUNDUP(全国標準卸価格!R981*地区別掛け率!R981%,-入力!$C$10),IF(入力!$C$11=3,ROUND(全国標準卸価格!R981*地区別掛け率!R981%,-入力!$C$10),""))),全国標準卸価格!R981))</f>
        <v>10900</v>
      </c>
      <c r="S981" s="828" t="str">
        <f>IF(全国標準卸価格!S981="","",IF(ISNUMBER(全国標準卸価格!S981),IF(入力!$C$11=1,ROUNDDOWN(全国標準卸価格!S981*地区別掛け率!S981%,-入力!$C$10),IF(入力!$C$11=2,ROUNDUP(全国標準卸価格!S981*地区別掛け率!S981%,-入力!$C$10),IF(入力!$C$11=3,ROUND(全国標準卸価格!S981*地区別掛け率!S981%,-入力!$C$10),""))),全国標準卸価格!S981))</f>
        <v/>
      </c>
      <c r="T981" s="828" t="str">
        <f>IF(全国標準卸価格!T981="","",IF(ISNUMBER(全国標準卸価格!T981),IF(入力!$C$11=1,ROUNDDOWN(全国標準卸価格!T981*地区別掛け率!T981%,-入力!$C$10),IF(入力!$C$11=2,ROUNDUP(全国標準卸価格!T981*地区別掛け率!T981%,-入力!$C$10),IF(入力!$C$11=3,ROUND(全国標準卸価格!T981*地区別掛け率!T981%,-入力!$C$10),""))),全国標準卸価格!T981))</f>
        <v/>
      </c>
      <c r="U981" s="829" t="str">
        <f>IF(全国標準卸価格!U981="","",IF(ISNUMBER(全国標準卸価格!U981),IF(入力!$C$11=1,ROUNDDOWN(全国標準卸価格!U981*地区別掛け率!U981%,-入力!$C$10),IF(入力!$C$11=2,ROUNDUP(全国標準卸価格!U981*地区別掛け率!U981%,-入力!$C$10),IF(入力!$C$11=3,ROUND(全国標準卸価格!U981*地区別掛け率!U981%,-入力!$C$10),""))),全国標準卸価格!U981))</f>
        <v/>
      </c>
      <c r="V981" s="83"/>
      <c r="X981" s="4"/>
      <c r="Y981" s="575"/>
      <c r="Z981" s="575"/>
      <c r="AA981" s="575"/>
      <c r="AB981" s="575"/>
    </row>
    <row r="982" spans="2:28" ht="23.1" customHeight="1">
      <c r="B982" s="285" t="s">
        <v>2140</v>
      </c>
      <c r="C982" s="286"/>
      <c r="D982" s="286"/>
      <c r="E982" s="286"/>
      <c r="F982" s="286"/>
      <c r="G982" s="287"/>
      <c r="H982" s="746" t="s">
        <v>257</v>
      </c>
      <c r="I982" s="747"/>
      <c r="J982" s="747"/>
      <c r="K982" s="747"/>
      <c r="L982" s="748"/>
      <c r="M982" s="746" t="s">
        <v>254</v>
      </c>
      <c r="N982" s="747"/>
      <c r="O982" s="747"/>
      <c r="P982" s="747"/>
      <c r="Q982" s="748"/>
      <c r="R982" s="848">
        <f>IF(全国標準卸価格!R982="","",IF(ISNUMBER(全国標準卸価格!R982),IF(入力!$C$11=1,ROUNDDOWN(全国標準卸価格!R982*地区別掛け率!R982%,-入力!$C$10),IF(入力!$C$11=2,ROUNDUP(全国標準卸価格!R982*地区別掛け率!R982%,-入力!$C$10),IF(入力!$C$11=3,ROUND(全国標準卸価格!R982*地区別掛け率!R982%,-入力!$C$10),""))),全国標準卸価格!R982))</f>
        <v>10900</v>
      </c>
      <c r="S982" s="849" t="str">
        <f>IF(全国標準卸価格!S982="","",IF(ISNUMBER(全国標準卸価格!S982),IF(入力!$C$11=1,ROUNDDOWN(全国標準卸価格!S982*地区別掛け率!S982%,-入力!$C$10),IF(入力!$C$11=2,ROUNDUP(全国標準卸価格!S982*地区別掛け率!S982%,-入力!$C$10),IF(入力!$C$11=3,ROUND(全国標準卸価格!S982*地区別掛け率!S982%,-入力!$C$10),""))),全国標準卸価格!S982))</f>
        <v/>
      </c>
      <c r="T982" s="849" t="str">
        <f>IF(全国標準卸価格!T982="","",IF(ISNUMBER(全国標準卸価格!T982),IF(入力!$C$11=1,ROUNDDOWN(全国標準卸価格!T982*地区別掛け率!T982%,-入力!$C$10),IF(入力!$C$11=2,ROUNDUP(全国標準卸価格!T982*地区別掛け率!T982%,-入力!$C$10),IF(入力!$C$11=3,ROUND(全国標準卸価格!T982*地区別掛け率!T982%,-入力!$C$10),""))),全国標準卸価格!T982))</f>
        <v/>
      </c>
      <c r="U982" s="850" t="str">
        <f>IF(全国標準卸価格!U982="","",IF(ISNUMBER(全国標準卸価格!U982),IF(入力!$C$11=1,ROUNDDOWN(全国標準卸価格!U982*地区別掛け率!U982%,-入力!$C$10),IF(入力!$C$11=2,ROUNDUP(全国標準卸価格!U982*地区別掛け率!U982%,-入力!$C$10),IF(入力!$C$11=3,ROUND(全国標準卸価格!U982*地区別掛け率!U982%,-入力!$C$10),""))),全国標準卸価格!U982))</f>
        <v/>
      </c>
      <c r="V982" s="83"/>
      <c r="X982" s="4"/>
    </row>
    <row r="983" spans="2:28" ht="23.1" customHeight="1" thickBot="1">
      <c r="B983" s="302" t="s">
        <v>2141</v>
      </c>
      <c r="C983" s="303"/>
      <c r="D983" s="303"/>
      <c r="E983" s="303"/>
      <c r="F983" s="303"/>
      <c r="G983" s="304"/>
      <c r="H983" s="806" t="s">
        <v>257</v>
      </c>
      <c r="I983" s="807"/>
      <c r="J983" s="807"/>
      <c r="K983" s="807"/>
      <c r="L983" s="808"/>
      <c r="M983" s="778" t="s">
        <v>254</v>
      </c>
      <c r="N983" s="779"/>
      <c r="O983" s="779"/>
      <c r="P983" s="779"/>
      <c r="Q983" s="780"/>
      <c r="R983" s="854">
        <f>IF(全国標準卸価格!R983="","",IF(ISNUMBER(全国標準卸価格!R983),IF(入力!$C$11=1,ROUNDDOWN(全国標準卸価格!R983*地区別掛け率!R983%,-入力!$C$10),IF(入力!$C$11=2,ROUNDUP(全国標準卸価格!R983*地区別掛け率!R983%,-入力!$C$10),IF(入力!$C$11=3,ROUND(全国標準卸価格!R983*地区別掛け率!R983%,-入力!$C$10),""))),全国標準卸価格!R983))</f>
        <v>10900</v>
      </c>
      <c r="S983" s="855" t="str">
        <f>IF(全国標準卸価格!S983="","",IF(ISNUMBER(全国標準卸価格!S983),IF(入力!$C$11=1,ROUNDDOWN(全国標準卸価格!S983*地区別掛け率!S983%,-入力!$C$10),IF(入力!$C$11=2,ROUNDUP(全国標準卸価格!S983*地区別掛け率!S983%,-入力!$C$10),IF(入力!$C$11=3,ROUND(全国標準卸価格!S983*地区別掛け率!S983%,-入力!$C$10),""))),全国標準卸価格!S983))</f>
        <v/>
      </c>
      <c r="T983" s="855" t="str">
        <f>IF(全国標準卸価格!T983="","",IF(ISNUMBER(全国標準卸価格!T983),IF(入力!$C$11=1,ROUNDDOWN(全国標準卸価格!T983*地区別掛け率!T983%,-入力!$C$10),IF(入力!$C$11=2,ROUNDUP(全国標準卸価格!T983*地区別掛け率!T983%,-入力!$C$10),IF(入力!$C$11=3,ROUND(全国標準卸価格!T983*地区別掛け率!T983%,-入力!$C$10),""))),全国標準卸価格!T983))</f>
        <v/>
      </c>
      <c r="U983" s="856" t="str">
        <f>IF(全国標準卸価格!U983="","",IF(ISNUMBER(全国標準卸価格!U983),IF(入力!$C$11=1,ROUNDDOWN(全国標準卸価格!U983*地区別掛け率!U983%,-入力!$C$10),IF(入力!$C$11=2,ROUNDUP(全国標準卸価格!U983*地区別掛け率!U983%,-入力!$C$10),IF(入力!$C$11=3,ROUND(全国標準卸価格!U983*地区別掛け率!U983%,-入力!$C$10),""))),全国標準卸価格!U983))</f>
        <v/>
      </c>
      <c r="V983" s="83"/>
      <c r="X983" s="4"/>
    </row>
    <row r="984" spans="2:28" ht="105.75" customHeight="1">
      <c r="B984" s="545" t="s">
        <v>2143</v>
      </c>
      <c r="C984" s="545"/>
      <c r="D984" s="545"/>
      <c r="E984" s="545"/>
      <c r="F984" s="545"/>
      <c r="G984" s="545"/>
      <c r="H984" s="545"/>
      <c r="I984" s="545"/>
      <c r="J984" s="545"/>
      <c r="K984" s="545"/>
      <c r="L984" s="545"/>
      <c r="M984" s="545"/>
      <c r="N984" s="545"/>
      <c r="O984" s="545"/>
      <c r="P984" s="545"/>
      <c r="Q984" s="545"/>
      <c r="R984" s="545"/>
      <c r="S984" s="545"/>
      <c r="T984" s="545"/>
      <c r="U984" s="545"/>
      <c r="V984" s="221"/>
      <c r="W984" s="221"/>
      <c r="X984" s="221"/>
      <c r="Y984" s="221"/>
      <c r="Z984" s="221"/>
    </row>
    <row r="985" spans="2:28" ht="13.5" customHeight="1">
      <c r="C985" s="24"/>
      <c r="D985" s="24"/>
      <c r="E985" s="24"/>
      <c r="F985" s="82"/>
      <c r="G985" s="24"/>
      <c r="H985" s="82"/>
      <c r="I985" s="24"/>
      <c r="J985" s="82"/>
      <c r="K985" s="24"/>
      <c r="L985" s="82"/>
      <c r="M985" s="24"/>
      <c r="N985" s="82"/>
      <c r="O985" s="24"/>
      <c r="P985" s="82"/>
      <c r="Q985" s="24"/>
      <c r="R985" s="82"/>
      <c r="S985" s="24"/>
      <c r="T985" s="82"/>
      <c r="U985" s="24"/>
      <c r="V985" s="82"/>
      <c r="W985" s="24"/>
      <c r="X985" s="82"/>
      <c r="Y985" s="24"/>
    </row>
    <row r="986" spans="2:28" ht="14.25" customHeight="1" thickBot="1">
      <c r="B986" s="39"/>
    </row>
    <row r="987" spans="2:28" ht="25.5" customHeight="1" thickTop="1" thickBot="1">
      <c r="B987" s="518" t="s">
        <v>580</v>
      </c>
      <c r="C987" s="519"/>
      <c r="D987" s="519"/>
      <c r="E987" s="519"/>
      <c r="F987" s="519"/>
      <c r="G987" s="519"/>
      <c r="H987" s="519"/>
      <c r="I987" s="519"/>
      <c r="J987" s="519"/>
      <c r="K987" s="519"/>
      <c r="L987" s="519"/>
      <c r="M987" s="519"/>
      <c r="N987" s="519"/>
      <c r="O987" s="519"/>
      <c r="P987" s="519"/>
      <c r="Q987" s="519"/>
      <c r="R987" s="519"/>
      <c r="S987" s="519"/>
      <c r="T987" s="519"/>
      <c r="U987" s="519"/>
      <c r="V987" s="519"/>
      <c r="W987" s="519"/>
      <c r="X987" s="519"/>
      <c r="Y987" s="519"/>
      <c r="Z987" s="519"/>
      <c r="AA987" s="520"/>
    </row>
    <row r="988" spans="2:28" ht="14.25" customHeight="1" thickTop="1">
      <c r="B988" s="24"/>
      <c r="C988" s="24"/>
      <c r="D988" s="24"/>
      <c r="E988" s="24"/>
      <c r="F988" s="82"/>
      <c r="G988" s="24"/>
      <c r="H988" s="82"/>
      <c r="I988" s="24"/>
      <c r="J988" s="82"/>
      <c r="K988" s="24"/>
      <c r="L988" s="82"/>
      <c r="M988" s="24"/>
      <c r="N988" s="82"/>
      <c r="O988" s="24"/>
      <c r="P988" s="82"/>
      <c r="Q988" s="24"/>
      <c r="R988" s="82"/>
      <c r="S988" s="24"/>
      <c r="T988" s="82"/>
      <c r="U988" s="24"/>
      <c r="V988" s="82"/>
      <c r="W988" s="24"/>
      <c r="X988" s="82"/>
      <c r="Y988" s="24"/>
    </row>
    <row r="989" spans="2:28" s="239" customFormat="1" ht="20.100000000000001" customHeight="1" thickBot="1">
      <c r="B989" s="241" t="s">
        <v>657</v>
      </c>
      <c r="C989" s="24"/>
      <c r="D989" s="24"/>
      <c r="E989" s="24"/>
      <c r="F989" s="82"/>
      <c r="G989" s="24"/>
      <c r="H989" s="82"/>
      <c r="I989" s="24"/>
      <c r="J989" s="82"/>
      <c r="K989" s="24"/>
      <c r="L989" s="82"/>
      <c r="M989" s="24"/>
      <c r="N989" s="82"/>
      <c r="O989" s="24"/>
      <c r="P989" s="82"/>
      <c r="Q989" s="24"/>
      <c r="R989" s="82"/>
      <c r="S989" s="24"/>
      <c r="T989" s="82"/>
      <c r="U989" s="24"/>
      <c r="V989" s="82"/>
      <c r="W989" s="24"/>
      <c r="X989" s="82"/>
      <c r="Y989" s="24"/>
    </row>
    <row r="990" spans="2:28" ht="20.100000000000001" customHeight="1" thickBot="1">
      <c r="B990" s="531" t="s">
        <v>536</v>
      </c>
      <c r="C990" s="532"/>
      <c r="D990" s="532"/>
      <c r="E990" s="532"/>
      <c r="F990" s="532"/>
      <c r="G990" s="532"/>
      <c r="H990" s="532"/>
      <c r="I990" s="532"/>
      <c r="J990" s="532"/>
      <c r="K990" s="532"/>
      <c r="L990" s="532"/>
      <c r="M990" s="532"/>
      <c r="N990" s="532"/>
      <c r="O990" s="532"/>
      <c r="P990" s="532"/>
      <c r="Q990" s="532"/>
      <c r="R990" s="532"/>
      <c r="S990" s="532"/>
      <c r="T990" s="532"/>
      <c r="U990" s="533"/>
      <c r="V990" s="10"/>
      <c r="X990" s="4"/>
    </row>
    <row r="991" spans="2:28" ht="30" customHeight="1" thickBot="1">
      <c r="B991" s="622" t="s">
        <v>581</v>
      </c>
      <c r="C991" s="623"/>
      <c r="D991" s="623"/>
      <c r="E991" s="623"/>
      <c r="F991" s="623"/>
      <c r="G991" s="624"/>
      <c r="H991" s="710" t="s">
        <v>524</v>
      </c>
      <c r="I991" s="710"/>
      <c r="J991" s="710"/>
      <c r="K991" s="710"/>
      <c r="L991" s="710"/>
      <c r="M991" s="710" t="s">
        <v>491</v>
      </c>
      <c r="N991" s="710"/>
      <c r="O991" s="710"/>
      <c r="P991" s="710"/>
      <c r="Q991" s="710"/>
      <c r="R991" s="710"/>
      <c r="S991" s="710"/>
      <c r="T991" s="710"/>
      <c r="U991" s="710"/>
      <c r="X991" s="4"/>
    </row>
    <row r="992" spans="2:28" ht="22.5" customHeight="1">
      <c r="B992" s="821" t="s">
        <v>1053</v>
      </c>
      <c r="C992" s="822"/>
      <c r="D992" s="822"/>
      <c r="E992" s="822"/>
      <c r="F992" s="822"/>
      <c r="G992" s="822"/>
      <c r="H992" s="861" t="s">
        <v>1359</v>
      </c>
      <c r="I992" s="862"/>
      <c r="J992" s="862"/>
      <c r="K992" s="862"/>
      <c r="L992" s="863"/>
      <c r="M992" s="821" t="s">
        <v>1054</v>
      </c>
      <c r="N992" s="822"/>
      <c r="O992" s="822"/>
      <c r="P992" s="822"/>
      <c r="Q992" s="823"/>
      <c r="R992" s="864">
        <f>IF(全国標準卸価格!R992="","",IF(ISNUMBER(全国標準卸価格!R992),IF(入力!$C$11=1,ROUNDDOWN(全国標準卸価格!R992*地区別掛け率!R992%,-入力!$C$10),IF(入力!$C$11=2,ROUNDUP(全国標準卸価格!R992*地区別掛け率!R992%,-入力!$C$10),IF(入力!$C$11=3,ROUND(全国標準卸価格!R992*地区別掛け率!R992%,-入力!$C$10),""))),全国標準卸価格!R992))</f>
        <v>42900</v>
      </c>
      <c r="S992" s="865" t="str">
        <f>IF(全国標準卸価格!S992="","",IF(ISNUMBER(全国標準卸価格!S992),IF(入力!$C$11=1,ROUNDDOWN(全国標準卸価格!S992*地区別掛け率!S992%,-入力!$C$10),IF(入力!$C$11=2,ROUNDUP(全国標準卸価格!S992*地区別掛け率!S992%,-入力!$C$10),IF(入力!$C$11=3,ROUND(全国標準卸価格!S992*地区別掛け率!S992%,-入力!$C$10),""))),全国標準卸価格!S992))</f>
        <v/>
      </c>
      <c r="T992" s="865" t="str">
        <f>IF(全国標準卸価格!T992="","",IF(ISNUMBER(全国標準卸価格!T992),IF(入力!$C$11=1,ROUNDDOWN(全国標準卸価格!T992*地区別掛け率!T992%,-入力!$C$10),IF(入力!$C$11=2,ROUNDUP(全国標準卸価格!T992*地区別掛け率!T992%,-入力!$C$10),IF(入力!$C$11=3,ROUND(全国標準卸価格!T992*地区別掛け率!T992%,-入力!$C$10),""))),全国標準卸価格!T992))</f>
        <v/>
      </c>
      <c r="U992" s="866" t="str">
        <f>IF(全国標準卸価格!U992="","",IF(ISNUMBER(全国標準卸価格!U992),IF(入力!$C$11=1,ROUNDDOWN(全国標準卸価格!U992*地区別掛け率!U992%,-入力!$C$10),IF(入力!$C$11=2,ROUNDUP(全国標準卸価格!U992*地区別掛け率!U992%,-入力!$C$10),IF(入力!$C$11=3,ROUND(全国標準卸価格!U992*地区別掛け率!U992%,-入力!$C$10),""))),全国標準卸価格!U992))</f>
        <v/>
      </c>
      <c r="V992" s="83"/>
      <c r="W992" s="265"/>
      <c r="X992" s="4"/>
    </row>
    <row r="993" spans="2:24" ht="23.1" customHeight="1">
      <c r="B993" s="746" t="s">
        <v>594</v>
      </c>
      <c r="C993" s="747"/>
      <c r="D993" s="747"/>
      <c r="E993" s="747"/>
      <c r="F993" s="747"/>
      <c r="G993" s="747"/>
      <c r="H993" s="867" t="s">
        <v>261</v>
      </c>
      <c r="I993" s="868"/>
      <c r="J993" s="868"/>
      <c r="K993" s="868"/>
      <c r="L993" s="869"/>
      <c r="M993" s="746" t="s">
        <v>254</v>
      </c>
      <c r="N993" s="747"/>
      <c r="O993" s="747"/>
      <c r="P993" s="747"/>
      <c r="Q993" s="748"/>
      <c r="R993" s="870">
        <f>IF(全国標準卸価格!R993="","",IF(ISNUMBER(全国標準卸価格!R993),IF(入力!$C$11=1,ROUNDDOWN(全国標準卸価格!R993*地区別掛け率!R993%,-入力!$C$10),IF(入力!$C$11=2,ROUNDUP(全国標準卸価格!R993*地区別掛け率!R993%,-入力!$C$10),IF(入力!$C$11=3,ROUND(全国標準卸価格!R993*地区別掛け率!R993%,-入力!$C$10),""))),全国標準卸価格!R993))</f>
        <v>12900</v>
      </c>
      <c r="S993" s="871" t="str">
        <f>IF(全国標準卸価格!S993="","",IF(ISNUMBER(全国標準卸価格!S993),IF(入力!$C$11=1,ROUNDDOWN(全国標準卸価格!S993*地区別掛け率!S993%,-入力!$C$10),IF(入力!$C$11=2,ROUNDUP(全国標準卸価格!S993*地区別掛け率!S993%,-入力!$C$10),IF(入力!$C$11=3,ROUND(全国標準卸価格!S993*地区別掛け率!S993%,-入力!$C$10),""))),全国標準卸価格!S993))</f>
        <v/>
      </c>
      <c r="T993" s="871" t="str">
        <f>IF(全国標準卸価格!T993="","",IF(ISNUMBER(全国標準卸価格!T993),IF(入力!$C$11=1,ROUNDDOWN(全国標準卸価格!T993*地区別掛け率!T993%,-入力!$C$10),IF(入力!$C$11=2,ROUNDUP(全国標準卸価格!T993*地区別掛け率!T993%,-入力!$C$10),IF(入力!$C$11=3,ROUND(全国標準卸価格!T993*地区別掛け率!T993%,-入力!$C$10),""))),全国標準卸価格!T993))</f>
        <v/>
      </c>
      <c r="U993" s="872" t="str">
        <f>IF(全国標準卸価格!U993="","",IF(ISNUMBER(全国標準卸価格!U993),IF(入力!$C$11=1,ROUNDDOWN(全国標準卸価格!U993*地区別掛け率!U993%,-入力!$C$10),IF(入力!$C$11=2,ROUNDUP(全国標準卸価格!U993*地区別掛け率!U993%,-入力!$C$10),IF(入力!$C$11=3,ROUND(全国標準卸価格!U993*地区別掛け率!U993%,-入力!$C$10),""))),全国標準卸価格!U993))</f>
        <v/>
      </c>
      <c r="V993" s="83"/>
      <c r="W993" s="265"/>
      <c r="X993" s="4"/>
    </row>
    <row r="994" spans="2:24" ht="23.1" customHeight="1">
      <c r="B994" s="746"/>
      <c r="C994" s="747"/>
      <c r="D994" s="747"/>
      <c r="E994" s="747"/>
      <c r="F994" s="747"/>
      <c r="G994" s="747"/>
      <c r="H994" s="873" t="s">
        <v>411</v>
      </c>
      <c r="I994" s="874"/>
      <c r="J994" s="874"/>
      <c r="K994" s="874"/>
      <c r="L994" s="875"/>
      <c r="M994" s="746"/>
      <c r="N994" s="747"/>
      <c r="O994" s="747"/>
      <c r="P994" s="747"/>
      <c r="Q994" s="748"/>
      <c r="R994" s="876">
        <f>IF(全国標準卸価格!R994="","",IF(ISNUMBER(全国標準卸価格!R994),IF(入力!$C$11=1,ROUNDDOWN(全国標準卸価格!R994*地区別掛け率!R994%,-入力!$C$10),IF(入力!$C$11=2,ROUNDUP(全国標準卸価格!R994*地区別掛け率!R994%,-入力!$C$10),IF(入力!$C$11=3,ROUND(全国標準卸価格!R994*地区別掛け率!R994%,-入力!$C$10),""))),全国標準卸価格!R994))</f>
        <v>16400</v>
      </c>
      <c r="S994" s="877" t="str">
        <f>IF(全国標準卸価格!S994="","",IF(ISNUMBER(全国標準卸価格!S994),IF(入力!$C$11=1,ROUNDDOWN(全国標準卸価格!S994*地区別掛け率!S994%,-入力!$C$10),IF(入力!$C$11=2,ROUNDUP(全国標準卸価格!S994*地区別掛け率!S994%,-入力!$C$10),IF(入力!$C$11=3,ROUND(全国標準卸価格!S994*地区別掛け率!S994%,-入力!$C$10),""))),全国標準卸価格!S994))</f>
        <v/>
      </c>
      <c r="T994" s="877" t="str">
        <f>IF(全国標準卸価格!T994="","",IF(ISNUMBER(全国標準卸価格!T994),IF(入力!$C$11=1,ROUNDDOWN(全国標準卸価格!T994*地区別掛け率!T994%,-入力!$C$10),IF(入力!$C$11=2,ROUNDUP(全国標準卸価格!T994*地区別掛け率!T994%,-入力!$C$10),IF(入力!$C$11=3,ROUND(全国標準卸価格!T994*地区別掛け率!T994%,-入力!$C$10),""))),全国標準卸価格!T994))</f>
        <v/>
      </c>
      <c r="U994" s="878" t="str">
        <f>IF(全国標準卸価格!U994="","",IF(ISNUMBER(全国標準卸価格!U994),IF(入力!$C$11=1,ROUNDDOWN(全国標準卸価格!U994*地区別掛け率!U994%,-入力!$C$10),IF(入力!$C$11=2,ROUNDUP(全国標準卸価格!U994*地区別掛け率!U994%,-入力!$C$10),IF(入力!$C$11=3,ROUND(全国標準卸価格!U994*地区別掛け率!U994%,-入力!$C$10),""))),全国標準卸価格!U994))</f>
        <v/>
      </c>
      <c r="V994" s="83"/>
      <c r="W994" s="265"/>
      <c r="X994" s="4"/>
    </row>
    <row r="995" spans="2:24" ht="23.1" customHeight="1">
      <c r="B995" s="746" t="s">
        <v>940</v>
      </c>
      <c r="C995" s="747"/>
      <c r="D995" s="747"/>
      <c r="E995" s="747"/>
      <c r="F995" s="747"/>
      <c r="G995" s="747"/>
      <c r="H995" s="879" t="s">
        <v>955</v>
      </c>
      <c r="I995" s="880"/>
      <c r="J995" s="880"/>
      <c r="K995" s="880"/>
      <c r="L995" s="881"/>
      <c r="M995" s="746" t="s">
        <v>1054</v>
      </c>
      <c r="N995" s="747"/>
      <c r="O995" s="747"/>
      <c r="P995" s="747"/>
      <c r="Q995" s="748"/>
      <c r="R995" s="882">
        <f>IF(全国標準卸価格!R995="","",IF(ISNUMBER(全国標準卸価格!R995),IF(入力!$C$11=1,ROUNDDOWN(全国標準卸価格!R995*地区別掛け率!R995%,-入力!$C$10),IF(入力!$C$11=2,ROUNDUP(全国標準卸価格!R995*地区別掛け率!R995%,-入力!$C$10),IF(入力!$C$11=3,ROUND(全国標準卸価格!R995*地区別掛け率!R995%,-入力!$C$10),""))),全国標準卸価格!R995))</f>
        <v>46200</v>
      </c>
      <c r="S995" s="883" t="str">
        <f>IF(全国標準卸価格!S995="","",IF(ISNUMBER(全国標準卸価格!S995),IF(入力!$C$11=1,ROUNDDOWN(全国標準卸価格!S995*地区別掛け率!S995%,-入力!$C$10),IF(入力!$C$11=2,ROUNDUP(全国標準卸価格!S995*地区別掛け率!S995%,-入力!$C$10),IF(入力!$C$11=3,ROUND(全国標準卸価格!S995*地区別掛け率!S995%,-入力!$C$10),""))),全国標準卸価格!S995))</f>
        <v/>
      </c>
      <c r="T995" s="883" t="str">
        <f>IF(全国標準卸価格!T995="","",IF(ISNUMBER(全国標準卸価格!T995),IF(入力!$C$11=1,ROUNDDOWN(全国標準卸価格!T995*地区別掛け率!T995%,-入力!$C$10),IF(入力!$C$11=2,ROUNDUP(全国標準卸価格!T995*地区別掛け率!T995%,-入力!$C$10),IF(入力!$C$11=3,ROUND(全国標準卸価格!T995*地区別掛け率!T995%,-入力!$C$10),""))),全国標準卸価格!T995))</f>
        <v/>
      </c>
      <c r="U995" s="884" t="str">
        <f>IF(全国標準卸価格!U995="","",IF(ISNUMBER(全国標準卸価格!U995),IF(入力!$C$11=1,ROUNDDOWN(全国標準卸価格!U995*地区別掛け率!U995%,-入力!$C$10),IF(入力!$C$11=2,ROUNDUP(全国標準卸価格!U995*地区別掛け率!U995%,-入力!$C$10),IF(入力!$C$11=3,ROUND(全国標準卸価格!U995*地区別掛け率!U995%,-入力!$C$10),""))),全国標準卸価格!U995))</f>
        <v/>
      </c>
      <c r="V995" s="83"/>
      <c r="W995" s="265"/>
      <c r="X995" s="4"/>
    </row>
    <row r="996" spans="2:24" ht="23.1" customHeight="1">
      <c r="B996" s="746" t="s">
        <v>1160</v>
      </c>
      <c r="C996" s="747"/>
      <c r="D996" s="747"/>
      <c r="E996" s="747"/>
      <c r="F996" s="747"/>
      <c r="G996" s="747"/>
      <c r="H996" s="879" t="s">
        <v>390</v>
      </c>
      <c r="I996" s="880"/>
      <c r="J996" s="880"/>
      <c r="K996" s="880"/>
      <c r="L996" s="881"/>
      <c r="M996" s="746" t="s">
        <v>254</v>
      </c>
      <c r="N996" s="747"/>
      <c r="O996" s="747"/>
      <c r="P996" s="747"/>
      <c r="Q996" s="748"/>
      <c r="R996" s="882">
        <f>IF(全国標準卸価格!R996="","",IF(ISNUMBER(全国標準卸価格!R996),IF(入力!$C$11=1,ROUNDDOWN(全国標準卸価格!R996*地区別掛け率!R996%,-入力!$C$10),IF(入力!$C$11=2,ROUNDUP(全国標準卸価格!R996*地区別掛け率!R996%,-入力!$C$10),IF(入力!$C$11=3,ROUND(全国標準卸価格!R996*地区別掛け率!R996%,-入力!$C$10),""))),全国標準卸価格!R996))</f>
        <v>26000</v>
      </c>
      <c r="S996" s="883" t="str">
        <f>IF(全国標準卸価格!S996="","",IF(ISNUMBER(全国標準卸価格!S996),IF(入力!$C$11=1,ROUNDDOWN(全国標準卸価格!S996*地区別掛け率!S996%,-入力!$C$10),IF(入力!$C$11=2,ROUNDUP(全国標準卸価格!S996*地区別掛け率!S996%,-入力!$C$10),IF(入力!$C$11=3,ROUND(全国標準卸価格!S996*地区別掛け率!S996%,-入力!$C$10),""))),全国標準卸価格!S996))</f>
        <v/>
      </c>
      <c r="T996" s="883" t="str">
        <f>IF(全国標準卸価格!T996="","",IF(ISNUMBER(全国標準卸価格!T996),IF(入力!$C$11=1,ROUNDDOWN(全国標準卸価格!T996*地区別掛け率!T996%,-入力!$C$10),IF(入力!$C$11=2,ROUNDUP(全国標準卸価格!T996*地区別掛け率!T996%,-入力!$C$10),IF(入力!$C$11=3,ROUND(全国標準卸価格!T996*地区別掛け率!T996%,-入力!$C$10),""))),全国標準卸価格!T996))</f>
        <v/>
      </c>
      <c r="U996" s="884" t="str">
        <f>IF(全国標準卸価格!U996="","",IF(ISNUMBER(全国標準卸価格!U996),IF(入力!$C$11=1,ROUNDDOWN(全国標準卸価格!U996*地区別掛け率!U996%,-入力!$C$10),IF(入力!$C$11=2,ROUNDUP(全国標準卸価格!U996*地区別掛け率!U996%,-入力!$C$10),IF(入力!$C$11=3,ROUND(全国標準卸価格!U996*地区別掛け率!U996%,-入力!$C$10),""))),全国標準卸価格!U996))</f>
        <v/>
      </c>
      <c r="V996" s="83"/>
      <c r="W996" s="265"/>
      <c r="X996" s="4"/>
    </row>
    <row r="997" spans="2:24" ht="23.1" customHeight="1">
      <c r="B997" s="746" t="s">
        <v>595</v>
      </c>
      <c r="C997" s="747"/>
      <c r="D997" s="747"/>
      <c r="E997" s="747"/>
      <c r="F997" s="747"/>
      <c r="G997" s="747"/>
      <c r="H997" s="867" t="s">
        <v>184</v>
      </c>
      <c r="I997" s="868"/>
      <c r="J997" s="868"/>
      <c r="K997" s="868"/>
      <c r="L997" s="869"/>
      <c r="M997" s="746" t="s">
        <v>254</v>
      </c>
      <c r="N997" s="747"/>
      <c r="O997" s="747"/>
      <c r="P997" s="747"/>
      <c r="Q997" s="748"/>
      <c r="R997" s="870">
        <f>IF(全国標準卸価格!R997="","",IF(ISNUMBER(全国標準卸価格!R997),IF(入力!$C$11=1,ROUNDDOWN(全国標準卸価格!R997*地区別掛け率!R997%,-入力!$C$10),IF(入力!$C$11=2,ROUNDUP(全国標準卸価格!R997*地区別掛け率!R997%,-入力!$C$10),IF(入力!$C$11=3,ROUND(全国標準卸価格!R997*地区別掛け率!R997%,-入力!$C$10),""))),全国標準卸価格!R997))</f>
        <v>17900</v>
      </c>
      <c r="S997" s="871" t="str">
        <f>IF(全国標準卸価格!S997="","",IF(ISNUMBER(全国標準卸価格!S997),IF(入力!$C$11=1,ROUNDDOWN(全国標準卸価格!S997*地区別掛け率!S997%,-入力!$C$10),IF(入力!$C$11=2,ROUNDUP(全国標準卸価格!S997*地区別掛け率!S997%,-入力!$C$10),IF(入力!$C$11=3,ROUND(全国標準卸価格!S997*地区別掛け率!S997%,-入力!$C$10),""))),全国標準卸価格!S997))</f>
        <v/>
      </c>
      <c r="T997" s="871" t="str">
        <f>IF(全国標準卸価格!T997="","",IF(ISNUMBER(全国標準卸価格!T997),IF(入力!$C$11=1,ROUNDDOWN(全国標準卸価格!T997*地区別掛け率!T997%,-入力!$C$10),IF(入力!$C$11=2,ROUNDUP(全国標準卸価格!T997*地区別掛け率!T997%,-入力!$C$10),IF(入力!$C$11=3,ROUND(全国標準卸価格!T997*地区別掛け率!T997%,-入力!$C$10),""))),全国標準卸価格!T997))</f>
        <v/>
      </c>
      <c r="U997" s="872" t="str">
        <f>IF(全国標準卸価格!U997="","",IF(ISNUMBER(全国標準卸価格!U997),IF(入力!$C$11=1,ROUNDDOWN(全国標準卸価格!U997*地区別掛け率!U997%,-入力!$C$10),IF(入力!$C$11=2,ROUNDUP(全国標準卸価格!U997*地区別掛け率!U997%,-入力!$C$10),IF(入力!$C$11=3,ROUND(全国標準卸価格!U997*地区別掛け率!U997%,-入力!$C$10),""))),全国標準卸価格!U997))</f>
        <v/>
      </c>
      <c r="V997" s="83"/>
      <c r="W997" s="265"/>
      <c r="X997" s="4"/>
    </row>
    <row r="998" spans="2:24" ht="23.1" customHeight="1">
      <c r="B998" s="746"/>
      <c r="C998" s="747"/>
      <c r="D998" s="747"/>
      <c r="E998" s="747"/>
      <c r="F998" s="747"/>
      <c r="G998" s="747"/>
      <c r="H998" s="873" t="s">
        <v>431</v>
      </c>
      <c r="I998" s="874"/>
      <c r="J998" s="874"/>
      <c r="K998" s="874"/>
      <c r="L998" s="875"/>
      <c r="M998" s="746"/>
      <c r="N998" s="747"/>
      <c r="O998" s="747"/>
      <c r="P998" s="747"/>
      <c r="Q998" s="748"/>
      <c r="R998" s="876">
        <f>IF(全国標準卸価格!R998="","",IF(ISNUMBER(全国標準卸価格!R998),IF(入力!$C$11=1,ROUNDDOWN(全国標準卸価格!R998*地区別掛け率!R998%,-入力!$C$10),IF(入力!$C$11=2,ROUNDUP(全国標準卸価格!R998*地区別掛け率!R998%,-入力!$C$10),IF(入力!$C$11=3,ROUND(全国標準卸価格!R998*地区別掛け率!R998%,-入力!$C$10),""))),全国標準卸価格!R998))</f>
        <v>24500</v>
      </c>
      <c r="S998" s="877" t="str">
        <f>IF(全国標準卸価格!S998="","",IF(ISNUMBER(全国標準卸価格!S998),IF(入力!$C$11=1,ROUNDDOWN(全国標準卸価格!S998*地区別掛け率!S998%,-入力!$C$10),IF(入力!$C$11=2,ROUNDUP(全国標準卸価格!S998*地区別掛け率!S998%,-入力!$C$10),IF(入力!$C$11=3,ROUND(全国標準卸価格!S998*地区別掛け率!S998%,-入力!$C$10),""))),全国標準卸価格!S998))</f>
        <v/>
      </c>
      <c r="T998" s="877" t="str">
        <f>IF(全国標準卸価格!T998="","",IF(ISNUMBER(全国標準卸価格!T998),IF(入力!$C$11=1,ROUNDDOWN(全国標準卸価格!T998*地区別掛け率!T998%,-入力!$C$10),IF(入力!$C$11=2,ROUNDUP(全国標準卸価格!T998*地区別掛け率!T998%,-入力!$C$10),IF(入力!$C$11=3,ROUND(全国標準卸価格!T998*地区別掛け率!T998%,-入力!$C$10),""))),全国標準卸価格!T998))</f>
        <v/>
      </c>
      <c r="U998" s="878" t="str">
        <f>IF(全国標準卸価格!U998="","",IF(ISNUMBER(全国標準卸価格!U998),IF(入力!$C$11=1,ROUNDDOWN(全国標準卸価格!U998*地区別掛け率!U998%,-入力!$C$10),IF(入力!$C$11=2,ROUNDUP(全国標準卸価格!U998*地区別掛け率!U998%,-入力!$C$10),IF(入力!$C$11=3,ROUND(全国標準卸価格!U998*地区別掛け率!U998%,-入力!$C$10),""))),全国標準卸価格!U998))</f>
        <v/>
      </c>
      <c r="V998" s="83"/>
      <c r="W998" s="265"/>
      <c r="X998" s="4"/>
    </row>
    <row r="999" spans="2:24" ht="23.1" customHeight="1">
      <c r="B999" s="746" t="s">
        <v>1102</v>
      </c>
      <c r="C999" s="747"/>
      <c r="D999" s="747"/>
      <c r="E999" s="747"/>
      <c r="F999" s="747"/>
      <c r="G999" s="747"/>
      <c r="H999" s="879" t="s">
        <v>183</v>
      </c>
      <c r="I999" s="880"/>
      <c r="J999" s="880"/>
      <c r="K999" s="880"/>
      <c r="L999" s="881"/>
      <c r="M999" s="746" t="s">
        <v>602</v>
      </c>
      <c r="N999" s="747"/>
      <c r="O999" s="747"/>
      <c r="P999" s="747"/>
      <c r="Q999" s="748"/>
      <c r="R999" s="882">
        <f>IF(全国標準卸価格!R999="","",IF(ISNUMBER(全国標準卸価格!R999),IF(入力!$C$11=1,ROUNDDOWN(全国標準卸価格!R999*地区別掛け率!R999%,-入力!$C$10),IF(入力!$C$11=2,ROUNDUP(全国標準卸価格!R999*地区別掛け率!R999%,-入力!$C$10),IF(入力!$C$11=3,ROUND(全国標準卸価格!R999*地区別掛け率!R999%,-入力!$C$10),""))),全国標準卸価格!R999))</f>
        <v>18500</v>
      </c>
      <c r="S999" s="883" t="str">
        <f>IF(全国標準卸価格!S999="","",IF(ISNUMBER(全国標準卸価格!S999),IF(入力!$C$11=1,ROUNDDOWN(全国標準卸価格!S999*地区別掛け率!S999%,-入力!$C$10),IF(入力!$C$11=2,ROUNDUP(全国標準卸価格!S999*地区別掛け率!S999%,-入力!$C$10),IF(入力!$C$11=3,ROUND(全国標準卸価格!S999*地区別掛け率!S999%,-入力!$C$10),""))),全国標準卸価格!S999))</f>
        <v/>
      </c>
      <c r="T999" s="883" t="str">
        <f>IF(全国標準卸価格!T999="","",IF(ISNUMBER(全国標準卸価格!T999),IF(入力!$C$11=1,ROUNDDOWN(全国標準卸価格!T999*地区別掛け率!T999%,-入力!$C$10),IF(入力!$C$11=2,ROUNDUP(全国標準卸価格!T999*地区別掛け率!T999%,-入力!$C$10),IF(入力!$C$11=3,ROUND(全国標準卸価格!T999*地区別掛け率!T999%,-入力!$C$10),""))),全国標準卸価格!T999))</f>
        <v/>
      </c>
      <c r="U999" s="884" t="str">
        <f>IF(全国標準卸価格!U999="","",IF(ISNUMBER(全国標準卸価格!U999),IF(入力!$C$11=1,ROUNDDOWN(全国標準卸価格!U999*地区別掛け率!U999%,-入力!$C$10),IF(入力!$C$11=2,ROUNDUP(全国標準卸価格!U999*地区別掛け率!U999%,-入力!$C$10),IF(入力!$C$11=3,ROUND(全国標準卸価格!U999*地区別掛け率!U999%,-入力!$C$10),""))),全国標準卸価格!U999))</f>
        <v/>
      </c>
      <c r="V999" s="83"/>
      <c r="W999" s="265"/>
      <c r="X999" s="4"/>
    </row>
    <row r="1000" spans="2:24" ht="23.1" customHeight="1">
      <c r="B1000" s="842" t="s">
        <v>596</v>
      </c>
      <c r="C1000" s="843"/>
      <c r="D1000" s="843"/>
      <c r="E1000" s="843"/>
      <c r="F1000" s="843"/>
      <c r="G1000" s="844"/>
      <c r="H1000" s="867" t="s">
        <v>431</v>
      </c>
      <c r="I1000" s="868"/>
      <c r="J1000" s="868"/>
      <c r="K1000" s="868"/>
      <c r="L1000" s="869"/>
      <c r="M1000" s="810" t="s">
        <v>254</v>
      </c>
      <c r="N1000" s="811"/>
      <c r="O1000" s="811"/>
      <c r="P1000" s="811"/>
      <c r="Q1000" s="812"/>
      <c r="R1000" s="870">
        <f>IF(全国標準卸価格!R1000="","",IF(ISNUMBER(全国標準卸価格!R1000),IF(入力!$C$11=1,ROUNDDOWN(全国標準卸価格!R1000*地区別掛け率!R1000%,-入力!$C$10),IF(入力!$C$11=2,ROUNDUP(全国標準卸価格!R1000*地区別掛け率!R1000%,-入力!$C$10),IF(入力!$C$11=3,ROUND(全国標準卸価格!R1000*地区別掛け率!R1000%,-入力!$C$10),""))),全国標準卸価格!R1000))</f>
        <v>24500</v>
      </c>
      <c r="S1000" s="871" t="str">
        <f>IF(全国標準卸価格!S1000="","",IF(ISNUMBER(全国標準卸価格!S1000),IF(入力!$C$11=1,ROUNDDOWN(全国標準卸価格!S1000*地区別掛け率!S1000%,-入力!$C$10),IF(入力!$C$11=2,ROUNDUP(全国標準卸価格!S1000*地区別掛け率!S1000%,-入力!$C$10),IF(入力!$C$11=3,ROUND(全国標準卸価格!S1000*地区別掛け率!S1000%,-入力!$C$10),""))),全国標準卸価格!S1000))</f>
        <v/>
      </c>
      <c r="T1000" s="871" t="str">
        <f>IF(全国標準卸価格!T1000="","",IF(ISNUMBER(全国標準卸価格!T1000),IF(入力!$C$11=1,ROUNDDOWN(全国標準卸価格!T1000*地区別掛け率!T1000%,-入力!$C$10),IF(入力!$C$11=2,ROUNDUP(全国標準卸価格!T1000*地区別掛け率!T1000%,-入力!$C$10),IF(入力!$C$11=3,ROUND(全国標準卸価格!T1000*地区別掛け率!T1000%,-入力!$C$10),""))),全国標準卸価格!T1000))</f>
        <v/>
      </c>
      <c r="U1000" s="872" t="str">
        <f>IF(全国標準卸価格!U1000="","",IF(ISNUMBER(全国標準卸価格!U1000),IF(入力!$C$11=1,ROUNDDOWN(全国標準卸価格!U1000*地区別掛け率!U1000%,-入力!$C$10),IF(入力!$C$11=2,ROUNDUP(全国標準卸価格!U1000*地区別掛け率!U1000%,-入力!$C$10),IF(入力!$C$11=3,ROUND(全国標準卸価格!U1000*地区別掛け率!U1000%,-入力!$C$10),""))),全国標準卸価格!U1000))</f>
        <v/>
      </c>
      <c r="V1000" s="83"/>
      <c r="W1000" s="265"/>
      <c r="X1000" s="4"/>
    </row>
    <row r="1001" spans="2:24" ht="23.1" customHeight="1">
      <c r="B1001" s="806"/>
      <c r="C1001" s="807"/>
      <c r="D1001" s="807"/>
      <c r="E1001" s="807"/>
      <c r="F1001" s="807"/>
      <c r="G1001" s="808"/>
      <c r="H1001" s="873" t="s">
        <v>1383</v>
      </c>
      <c r="I1001" s="874"/>
      <c r="J1001" s="874"/>
      <c r="K1001" s="874"/>
      <c r="L1001" s="875"/>
      <c r="M1001" s="806" t="s">
        <v>323</v>
      </c>
      <c r="N1001" s="807"/>
      <c r="O1001" s="807"/>
      <c r="P1001" s="807"/>
      <c r="Q1001" s="808"/>
      <c r="R1001" s="876">
        <f>IF(全国標準卸価格!R1001="","",IF(ISNUMBER(全国標準卸価格!R1001),IF(入力!$C$11=1,ROUNDDOWN(全国標準卸価格!R1001*地区別掛け率!R1001%,-入力!$C$10),IF(入力!$C$11=2,ROUNDUP(全国標準卸価格!R1001*地区別掛け率!R1001%,-入力!$C$10),IF(入力!$C$11=3,ROUND(全国標準卸価格!R1001*地区別掛け率!R1001%,-入力!$C$10),""))),全国標準卸価格!R1001))</f>
        <v>48800</v>
      </c>
      <c r="S1001" s="877" t="str">
        <f>IF(全国標準卸価格!S1001="","",IF(ISNUMBER(全国標準卸価格!S1001),IF(入力!$C$11=1,ROUNDDOWN(全国標準卸価格!S1001*地区別掛け率!S1001%,-入力!$C$10),IF(入力!$C$11=2,ROUNDUP(全国標準卸価格!S1001*地区別掛け率!S1001%,-入力!$C$10),IF(入力!$C$11=3,ROUND(全国標準卸価格!S1001*地区別掛け率!S1001%,-入力!$C$10),""))),全国標準卸価格!S1001))</f>
        <v/>
      </c>
      <c r="T1001" s="877" t="str">
        <f>IF(全国標準卸価格!T1001="","",IF(ISNUMBER(全国標準卸価格!T1001),IF(入力!$C$11=1,ROUNDDOWN(全国標準卸価格!T1001*地区別掛け率!T1001%,-入力!$C$10),IF(入力!$C$11=2,ROUNDUP(全国標準卸価格!T1001*地区別掛け率!T1001%,-入力!$C$10),IF(入力!$C$11=3,ROUND(全国標準卸価格!T1001*地区別掛け率!T1001%,-入力!$C$10),""))),全国標準卸価格!T1001))</f>
        <v/>
      </c>
      <c r="U1001" s="878" t="str">
        <f>IF(全国標準卸価格!U1001="","",IF(ISNUMBER(全国標準卸価格!U1001),IF(入力!$C$11=1,ROUNDDOWN(全国標準卸価格!U1001*地区別掛け率!U1001%,-入力!$C$10),IF(入力!$C$11=2,ROUNDUP(全国標準卸価格!U1001*地区別掛け率!U1001%,-入力!$C$10),IF(入力!$C$11=3,ROUND(全国標準卸価格!U1001*地区別掛け率!U1001%,-入力!$C$10),""))),全国標準卸価格!U1001))</f>
        <v/>
      </c>
      <c r="V1001" s="83"/>
      <c r="W1001" s="265"/>
      <c r="X1001" s="4"/>
    </row>
    <row r="1002" spans="2:24" ht="23.1" customHeight="1">
      <c r="B1002" s="746" t="s">
        <v>1101</v>
      </c>
      <c r="C1002" s="747"/>
      <c r="D1002" s="747"/>
      <c r="E1002" s="747"/>
      <c r="F1002" s="747"/>
      <c r="G1002" s="747"/>
      <c r="H1002" s="879" t="s">
        <v>1360</v>
      </c>
      <c r="I1002" s="880"/>
      <c r="J1002" s="880"/>
      <c r="K1002" s="880"/>
      <c r="L1002" s="881"/>
      <c r="M1002" s="746" t="s">
        <v>323</v>
      </c>
      <c r="N1002" s="747"/>
      <c r="O1002" s="747"/>
      <c r="P1002" s="747"/>
      <c r="Q1002" s="748"/>
      <c r="R1002" s="882">
        <f>IF(全国標準卸価格!R1002="","",IF(ISNUMBER(全国標準卸価格!R1002),IF(入力!$C$11=1,ROUNDDOWN(全国標準卸価格!R1002*地区別掛け率!R1002%,-入力!$C$10),IF(入力!$C$11=2,ROUNDUP(全国標準卸価格!R1002*地区別掛け率!R1002%,-入力!$C$10),IF(入力!$C$11=3,ROUND(全国標準卸価格!R1002*地区別掛け率!R1002%,-入力!$C$10),""))),全国標準卸価格!R1002))</f>
        <v>40200</v>
      </c>
      <c r="S1002" s="883" t="str">
        <f>IF(全国標準卸価格!S1002="","",IF(ISNUMBER(全国標準卸価格!S1002),IF(入力!$C$11=1,ROUNDDOWN(全国標準卸価格!S1002*地区別掛け率!S1002%,-入力!$C$10),IF(入力!$C$11=2,ROUNDUP(全国標準卸価格!S1002*地区別掛け率!S1002%,-入力!$C$10),IF(入力!$C$11=3,ROUND(全国標準卸価格!S1002*地区別掛け率!S1002%,-入力!$C$10),""))),全国標準卸価格!S1002))</f>
        <v/>
      </c>
      <c r="T1002" s="883" t="str">
        <f>IF(全国標準卸価格!T1002="","",IF(ISNUMBER(全国標準卸価格!T1002),IF(入力!$C$11=1,ROUNDDOWN(全国標準卸価格!T1002*地区別掛け率!T1002%,-入力!$C$10),IF(入力!$C$11=2,ROUNDUP(全国標準卸価格!T1002*地区別掛け率!T1002%,-入力!$C$10),IF(入力!$C$11=3,ROUND(全国標準卸価格!T1002*地区別掛け率!T1002%,-入力!$C$10),""))),全国標準卸価格!T1002))</f>
        <v/>
      </c>
      <c r="U1002" s="884" t="str">
        <f>IF(全国標準卸価格!U1002="","",IF(ISNUMBER(全国標準卸価格!U1002),IF(入力!$C$11=1,ROUNDDOWN(全国標準卸価格!U1002*地区別掛け率!U1002%,-入力!$C$10),IF(入力!$C$11=2,ROUNDUP(全国標準卸価格!U1002*地区別掛け率!U1002%,-入力!$C$10),IF(入力!$C$11=3,ROUND(全国標準卸価格!U1002*地区別掛け率!U1002%,-入力!$C$10),""))),全国標準卸価格!U1002))</f>
        <v/>
      </c>
      <c r="V1002" s="83"/>
      <c r="W1002" s="265"/>
      <c r="X1002" s="4"/>
    </row>
    <row r="1003" spans="2:24" ht="23.1" customHeight="1">
      <c r="B1003" s="746" t="s">
        <v>989</v>
      </c>
      <c r="C1003" s="747"/>
      <c r="D1003" s="747"/>
      <c r="E1003" s="747"/>
      <c r="F1003" s="747"/>
      <c r="G1003" s="747"/>
      <c r="H1003" s="867" t="s">
        <v>1052</v>
      </c>
      <c r="I1003" s="868"/>
      <c r="J1003" s="868"/>
      <c r="K1003" s="868"/>
      <c r="L1003" s="869"/>
      <c r="M1003" s="810" t="s">
        <v>1055</v>
      </c>
      <c r="N1003" s="811"/>
      <c r="O1003" s="811"/>
      <c r="P1003" s="811"/>
      <c r="Q1003" s="812"/>
      <c r="R1003" s="870">
        <f>IF(全国標準卸価格!R1003="","",IF(ISNUMBER(全国標準卸価格!R1003),IF(入力!$C$11=1,ROUNDDOWN(全国標準卸価格!R1003*地区別掛け率!R1003%,-入力!$C$10),IF(入力!$C$11=2,ROUNDUP(全国標準卸価格!R1003*地区別掛け率!R1003%,-入力!$C$10),IF(入力!$C$11=3,ROUND(全国標準卸価格!R1003*地区別掛け率!R1003%,-入力!$C$10),""))),全国標準卸価格!R1003))</f>
        <v>56000</v>
      </c>
      <c r="S1003" s="871" t="str">
        <f>IF(全国標準卸価格!S1003="","",IF(ISNUMBER(全国標準卸価格!S1003),IF(入力!$C$11=1,ROUNDDOWN(全国標準卸価格!S1003*地区別掛け率!S1003%,-入力!$C$10),IF(入力!$C$11=2,ROUNDUP(全国標準卸価格!S1003*地区別掛け率!S1003%,-入力!$C$10),IF(入力!$C$11=3,ROUND(全国標準卸価格!S1003*地区別掛け率!S1003%,-入力!$C$10),""))),全国標準卸価格!S1003))</f>
        <v/>
      </c>
      <c r="T1003" s="871" t="str">
        <f>IF(全国標準卸価格!T1003="","",IF(ISNUMBER(全国標準卸価格!T1003),IF(入力!$C$11=1,ROUNDDOWN(全国標準卸価格!T1003*地区別掛け率!T1003%,-入力!$C$10),IF(入力!$C$11=2,ROUNDUP(全国標準卸価格!T1003*地区別掛け率!T1003%,-入力!$C$10),IF(入力!$C$11=3,ROUND(全国標準卸価格!T1003*地区別掛け率!T1003%,-入力!$C$10),""))),全国標準卸価格!T1003))</f>
        <v/>
      </c>
      <c r="U1003" s="872" t="str">
        <f>IF(全国標準卸価格!U1003="","",IF(ISNUMBER(全国標準卸価格!U1003),IF(入力!$C$11=1,ROUNDDOWN(全国標準卸価格!U1003*地区別掛け率!U1003%,-入力!$C$10),IF(入力!$C$11=2,ROUNDUP(全国標準卸価格!U1003*地区別掛け率!U1003%,-入力!$C$10),IF(入力!$C$11=3,ROUND(全国標準卸価格!U1003*地区別掛け率!U1003%,-入力!$C$10),""))),全国標準卸価格!U1003))</f>
        <v/>
      </c>
      <c r="V1003" s="83"/>
      <c r="W1003" s="265"/>
      <c r="X1003" s="4"/>
    </row>
    <row r="1004" spans="2:24" ht="23.1" customHeight="1">
      <c r="B1004" s="746"/>
      <c r="C1004" s="747"/>
      <c r="D1004" s="747"/>
      <c r="E1004" s="747"/>
      <c r="F1004" s="747"/>
      <c r="G1004" s="747"/>
      <c r="H1004" s="873" t="s">
        <v>558</v>
      </c>
      <c r="I1004" s="874"/>
      <c r="J1004" s="874"/>
      <c r="K1004" s="874"/>
      <c r="L1004" s="875"/>
      <c r="M1004" s="806" t="s">
        <v>545</v>
      </c>
      <c r="N1004" s="807"/>
      <c r="O1004" s="807"/>
      <c r="P1004" s="807"/>
      <c r="Q1004" s="808"/>
      <c r="R1004" s="876">
        <f>IF(全国標準卸価格!R1004="","",IF(ISNUMBER(全国標準卸価格!R1004),IF(入力!$C$11=1,ROUNDDOWN(全国標準卸価格!R1004*地区別掛け率!R1004%,-入力!$C$10),IF(入力!$C$11=2,ROUNDUP(全国標準卸価格!R1004*地区別掛け率!R1004%,-入力!$C$10),IF(入力!$C$11=3,ROUND(全国標準卸価格!R1004*地区別掛け率!R1004%,-入力!$C$10),""))),全国標準卸価格!R1004))</f>
        <v>38500</v>
      </c>
      <c r="S1004" s="877" t="str">
        <f>IF(全国標準卸価格!S1004="","",IF(ISNUMBER(全国標準卸価格!S1004),IF(入力!$C$11=1,ROUNDDOWN(全国標準卸価格!S1004*地区別掛け率!S1004%,-入力!$C$10),IF(入力!$C$11=2,ROUNDUP(全国標準卸価格!S1004*地区別掛け率!S1004%,-入力!$C$10),IF(入力!$C$11=3,ROUND(全国標準卸価格!S1004*地区別掛け率!S1004%,-入力!$C$10),""))),全国標準卸価格!S1004))</f>
        <v/>
      </c>
      <c r="T1004" s="877" t="str">
        <f>IF(全国標準卸価格!T1004="","",IF(ISNUMBER(全国標準卸価格!T1004),IF(入力!$C$11=1,ROUNDDOWN(全国標準卸価格!T1004*地区別掛け率!T1004%,-入力!$C$10),IF(入力!$C$11=2,ROUNDUP(全国標準卸価格!T1004*地区別掛け率!T1004%,-入力!$C$10),IF(入力!$C$11=3,ROUND(全国標準卸価格!T1004*地区別掛け率!T1004%,-入力!$C$10),""))),全国標準卸価格!T1004))</f>
        <v/>
      </c>
      <c r="U1004" s="878" t="str">
        <f>IF(全国標準卸価格!U1004="","",IF(ISNUMBER(全国標準卸価格!U1004),IF(入力!$C$11=1,ROUNDDOWN(全国標準卸価格!U1004*地区別掛け率!U1004%,-入力!$C$10),IF(入力!$C$11=2,ROUNDUP(全国標準卸価格!U1004*地区別掛け率!U1004%,-入力!$C$10),IF(入力!$C$11=3,ROUND(全国標準卸価格!U1004*地区別掛け率!U1004%,-入力!$C$10),""))),全国標準卸価格!U1004))</f>
        <v/>
      </c>
      <c r="V1004" s="83"/>
      <c r="W1004" s="265"/>
      <c r="X1004" s="4"/>
    </row>
    <row r="1005" spans="2:24" ht="23.1" customHeight="1">
      <c r="B1005" s="746" t="s">
        <v>1161</v>
      </c>
      <c r="C1005" s="747"/>
      <c r="D1005" s="747"/>
      <c r="E1005" s="747"/>
      <c r="F1005" s="747"/>
      <c r="G1005" s="747"/>
      <c r="H1005" s="879" t="s">
        <v>715</v>
      </c>
      <c r="I1005" s="880"/>
      <c r="J1005" s="880"/>
      <c r="K1005" s="880"/>
      <c r="L1005" s="881"/>
      <c r="M1005" s="746" t="s">
        <v>1361</v>
      </c>
      <c r="N1005" s="747"/>
      <c r="O1005" s="747"/>
      <c r="P1005" s="747"/>
      <c r="Q1005" s="748"/>
      <c r="R1005" s="882">
        <f>IF(全国標準卸価格!R1005="","",IF(ISNUMBER(全国標準卸価格!R1005),IF(入力!$C$11=1,ROUNDDOWN(全国標準卸価格!R1005*地区別掛け率!R1005%,-入力!$C$10),IF(入力!$C$11=2,ROUNDUP(全国標準卸価格!R1005*地区別掛け率!R1005%,-入力!$C$10),IF(入力!$C$11=3,ROUND(全国標準卸価格!R1005*地区別掛け率!R1005%,-入力!$C$10),""))),全国標準卸価格!R1005))</f>
        <v>66700</v>
      </c>
      <c r="S1005" s="883" t="str">
        <f>IF(全国標準卸価格!S1005="","",IF(ISNUMBER(全国標準卸価格!S1005),IF(入力!$C$11=1,ROUNDDOWN(全国標準卸価格!S1005*地区別掛け率!S1005%,-入力!$C$10),IF(入力!$C$11=2,ROUNDUP(全国標準卸価格!S1005*地区別掛け率!S1005%,-入力!$C$10),IF(入力!$C$11=3,ROUND(全国標準卸価格!S1005*地区別掛け率!S1005%,-入力!$C$10),""))),全国標準卸価格!S1005))</f>
        <v/>
      </c>
      <c r="T1005" s="883" t="str">
        <f>IF(全国標準卸価格!T1005="","",IF(ISNUMBER(全国標準卸価格!T1005),IF(入力!$C$11=1,ROUNDDOWN(全国標準卸価格!T1005*地区別掛け率!T1005%,-入力!$C$10),IF(入力!$C$11=2,ROUNDUP(全国標準卸価格!T1005*地区別掛け率!T1005%,-入力!$C$10),IF(入力!$C$11=3,ROUND(全国標準卸価格!T1005*地区別掛け率!T1005%,-入力!$C$10),""))),全国標準卸価格!T1005))</f>
        <v/>
      </c>
      <c r="U1005" s="884" t="str">
        <f>IF(全国標準卸価格!U1005="","",IF(ISNUMBER(全国標準卸価格!U1005),IF(入力!$C$11=1,ROUNDDOWN(全国標準卸価格!U1005*地区別掛け率!U1005%,-入力!$C$10),IF(入力!$C$11=2,ROUNDUP(全国標準卸価格!U1005*地区別掛け率!U1005%,-入力!$C$10),IF(入力!$C$11=3,ROUND(全国標準卸価格!U1005*地区別掛け率!U1005%,-入力!$C$10),""))),全国標準卸価格!U1005))</f>
        <v/>
      </c>
      <c r="V1005" s="83"/>
      <c r="W1005" s="265"/>
      <c r="X1005" s="4"/>
    </row>
    <row r="1006" spans="2:24" ht="23.1" customHeight="1">
      <c r="B1006" s="746" t="s">
        <v>1162</v>
      </c>
      <c r="C1006" s="747"/>
      <c r="D1006" s="747"/>
      <c r="E1006" s="747"/>
      <c r="F1006" s="747"/>
      <c r="G1006" s="747"/>
      <c r="H1006" s="879" t="s">
        <v>181</v>
      </c>
      <c r="I1006" s="880"/>
      <c r="J1006" s="880"/>
      <c r="K1006" s="880"/>
      <c r="L1006" s="881"/>
      <c r="M1006" s="746" t="s">
        <v>254</v>
      </c>
      <c r="N1006" s="747"/>
      <c r="O1006" s="747"/>
      <c r="P1006" s="747"/>
      <c r="Q1006" s="748"/>
      <c r="R1006" s="882">
        <f>IF(全国標準卸価格!R1006="","",IF(ISNUMBER(全国標準卸価格!R1006),IF(入力!$C$11=1,ROUNDDOWN(全国標準卸価格!R1006*地区別掛け率!R1006%,-入力!$C$10),IF(入力!$C$11=2,ROUNDUP(全国標準卸価格!R1006*地区別掛け率!R1006%,-入力!$C$10),IF(入力!$C$11=3,ROUND(全国標準卸価格!R1006*地区別掛け率!R1006%,-入力!$C$10),""))),全国標準卸価格!R1006))</f>
        <v>23400</v>
      </c>
      <c r="S1006" s="883" t="str">
        <f>IF(全国標準卸価格!S1006="","",IF(ISNUMBER(全国標準卸価格!S1006),IF(入力!$C$11=1,ROUNDDOWN(全国標準卸価格!S1006*地区別掛け率!S1006%,-入力!$C$10),IF(入力!$C$11=2,ROUNDUP(全国標準卸価格!S1006*地区別掛け率!S1006%,-入力!$C$10),IF(入力!$C$11=3,ROUND(全国標準卸価格!S1006*地区別掛け率!S1006%,-入力!$C$10),""))),全国標準卸価格!S1006))</f>
        <v/>
      </c>
      <c r="T1006" s="883" t="str">
        <f>IF(全国標準卸価格!T1006="","",IF(ISNUMBER(全国標準卸価格!T1006),IF(入力!$C$11=1,ROUNDDOWN(全国標準卸価格!T1006*地区別掛け率!T1006%,-入力!$C$10),IF(入力!$C$11=2,ROUNDUP(全国標準卸価格!T1006*地区別掛け率!T1006%,-入力!$C$10),IF(入力!$C$11=3,ROUND(全国標準卸価格!T1006*地区別掛け率!T1006%,-入力!$C$10),""))),全国標準卸価格!T1006))</f>
        <v/>
      </c>
      <c r="U1006" s="884" t="str">
        <f>IF(全国標準卸価格!U1006="","",IF(ISNUMBER(全国標準卸価格!U1006),IF(入力!$C$11=1,ROUNDDOWN(全国標準卸価格!U1006*地区別掛け率!U1006%,-入力!$C$10),IF(入力!$C$11=2,ROUNDUP(全国標準卸価格!U1006*地区別掛け率!U1006%,-入力!$C$10),IF(入力!$C$11=3,ROUND(全国標準卸価格!U1006*地区別掛け率!U1006%,-入力!$C$10),""))),全国標準卸価格!U1006))</f>
        <v/>
      </c>
      <c r="V1006" s="83"/>
      <c r="W1006" s="265"/>
      <c r="X1006" s="4"/>
    </row>
    <row r="1007" spans="2:24" ht="23.1" customHeight="1">
      <c r="B1007" s="746" t="s">
        <v>1163</v>
      </c>
      <c r="C1007" s="747"/>
      <c r="D1007" s="747"/>
      <c r="E1007" s="747"/>
      <c r="F1007" s="747"/>
      <c r="G1007" s="747"/>
      <c r="H1007" s="879" t="s">
        <v>677</v>
      </c>
      <c r="I1007" s="880"/>
      <c r="J1007" s="880"/>
      <c r="K1007" s="880"/>
      <c r="L1007" s="881"/>
      <c r="M1007" s="746" t="s">
        <v>603</v>
      </c>
      <c r="N1007" s="747"/>
      <c r="O1007" s="747"/>
      <c r="P1007" s="747"/>
      <c r="Q1007" s="748"/>
      <c r="R1007" s="882">
        <f>IF(全国標準卸価格!R1007="","",IF(ISNUMBER(全国標準卸価格!R1007),IF(入力!$C$11=1,ROUNDDOWN(全国標準卸価格!R1007*地区別掛け率!R1007%,-入力!$C$10),IF(入力!$C$11=2,ROUNDUP(全国標準卸価格!R1007*地区別掛け率!R1007%,-入力!$C$10),IF(入力!$C$11=3,ROUND(全国標準卸価格!R1007*地区別掛け率!R1007%,-入力!$C$10),""))),全国標準卸価格!R1007))</f>
        <v>28000</v>
      </c>
      <c r="S1007" s="883" t="str">
        <f>IF(全国標準卸価格!S1007="","",IF(ISNUMBER(全国標準卸価格!S1007),IF(入力!$C$11=1,ROUNDDOWN(全国標準卸価格!S1007*地区別掛け率!S1007%,-入力!$C$10),IF(入力!$C$11=2,ROUNDUP(全国標準卸価格!S1007*地区別掛け率!S1007%,-入力!$C$10),IF(入力!$C$11=3,ROUND(全国標準卸価格!S1007*地区別掛け率!S1007%,-入力!$C$10),""))),全国標準卸価格!S1007))</f>
        <v/>
      </c>
      <c r="T1007" s="883" t="str">
        <f>IF(全国標準卸価格!T1007="","",IF(ISNUMBER(全国標準卸価格!T1007),IF(入力!$C$11=1,ROUNDDOWN(全国標準卸価格!T1007*地区別掛け率!T1007%,-入力!$C$10),IF(入力!$C$11=2,ROUNDUP(全国標準卸価格!T1007*地区別掛け率!T1007%,-入力!$C$10),IF(入力!$C$11=3,ROUND(全国標準卸価格!T1007*地区別掛け率!T1007%,-入力!$C$10),""))),全国標準卸価格!T1007))</f>
        <v/>
      </c>
      <c r="U1007" s="884" t="str">
        <f>IF(全国標準卸価格!U1007="","",IF(ISNUMBER(全国標準卸価格!U1007),IF(入力!$C$11=1,ROUNDDOWN(全国標準卸価格!U1007*地区別掛け率!U1007%,-入力!$C$10),IF(入力!$C$11=2,ROUNDUP(全国標準卸価格!U1007*地区別掛け率!U1007%,-入力!$C$10),IF(入力!$C$11=3,ROUND(全国標準卸価格!U1007*地区別掛け率!U1007%,-入力!$C$10),""))),全国標準卸価格!U1007))</f>
        <v/>
      </c>
      <c r="V1007" s="83"/>
      <c r="W1007" s="265"/>
      <c r="X1007" s="4"/>
    </row>
    <row r="1008" spans="2:24" ht="23.1" customHeight="1">
      <c r="B1008" s="746" t="s">
        <v>1164</v>
      </c>
      <c r="C1008" s="747"/>
      <c r="D1008" s="747"/>
      <c r="E1008" s="747"/>
      <c r="F1008" s="747"/>
      <c r="G1008" s="747"/>
      <c r="H1008" s="879" t="s">
        <v>432</v>
      </c>
      <c r="I1008" s="880"/>
      <c r="J1008" s="880"/>
      <c r="K1008" s="880"/>
      <c r="L1008" s="881"/>
      <c r="M1008" s="746" t="s">
        <v>323</v>
      </c>
      <c r="N1008" s="747"/>
      <c r="O1008" s="747"/>
      <c r="P1008" s="747"/>
      <c r="Q1008" s="748"/>
      <c r="R1008" s="882">
        <f>IF(全国標準卸価格!R1008="","",IF(ISNUMBER(全国標準卸価格!R1008),IF(入力!$C$11=1,ROUNDDOWN(全国標準卸価格!R1008*地区別掛け率!R1008%,-入力!$C$10),IF(入力!$C$11=2,ROUNDUP(全国標準卸価格!R1008*地区別掛け率!R1008%,-入力!$C$10),IF(入力!$C$11=3,ROUND(全国標準卸価格!R1008*地区別掛け率!R1008%,-入力!$C$10),""))),全国標準卸価格!R1008))</f>
        <v>48800</v>
      </c>
      <c r="S1008" s="883" t="str">
        <f>IF(全国標準卸価格!S1008="","",IF(ISNUMBER(全国標準卸価格!S1008),IF(入力!$C$11=1,ROUNDDOWN(全国標準卸価格!S1008*地区別掛け率!S1008%,-入力!$C$10),IF(入力!$C$11=2,ROUNDUP(全国標準卸価格!S1008*地区別掛け率!S1008%,-入力!$C$10),IF(入力!$C$11=3,ROUND(全国標準卸価格!S1008*地区別掛け率!S1008%,-入力!$C$10),""))),全国標準卸価格!S1008))</f>
        <v/>
      </c>
      <c r="T1008" s="883" t="str">
        <f>IF(全国標準卸価格!T1008="","",IF(ISNUMBER(全国標準卸価格!T1008),IF(入力!$C$11=1,ROUNDDOWN(全国標準卸価格!T1008*地区別掛け率!T1008%,-入力!$C$10),IF(入力!$C$11=2,ROUNDUP(全国標準卸価格!T1008*地区別掛け率!T1008%,-入力!$C$10),IF(入力!$C$11=3,ROUND(全国標準卸価格!T1008*地区別掛け率!T1008%,-入力!$C$10),""))),全国標準卸価格!T1008))</f>
        <v/>
      </c>
      <c r="U1008" s="884" t="str">
        <f>IF(全国標準卸価格!U1008="","",IF(ISNUMBER(全国標準卸価格!U1008),IF(入力!$C$11=1,ROUNDDOWN(全国標準卸価格!U1008*地区別掛け率!U1008%,-入力!$C$10),IF(入力!$C$11=2,ROUNDUP(全国標準卸価格!U1008*地区別掛け率!U1008%,-入力!$C$10),IF(入力!$C$11=3,ROUND(全国標準卸価格!U1008*地区別掛け率!U1008%,-入力!$C$10),""))),全国標準卸価格!U1008))</f>
        <v/>
      </c>
      <c r="V1008" s="83"/>
      <c r="W1008" s="265"/>
      <c r="X1008" s="4"/>
    </row>
    <row r="1009" spans="2:24" ht="23.1" customHeight="1">
      <c r="B1009" s="746" t="s">
        <v>1165</v>
      </c>
      <c r="C1009" s="747"/>
      <c r="D1009" s="747"/>
      <c r="E1009" s="747"/>
      <c r="F1009" s="747"/>
      <c r="G1009" s="747"/>
      <c r="H1009" s="806" t="s">
        <v>558</v>
      </c>
      <c r="I1009" s="807"/>
      <c r="J1009" s="807"/>
      <c r="K1009" s="807"/>
      <c r="L1009" s="808"/>
      <c r="M1009" s="746" t="s">
        <v>545</v>
      </c>
      <c r="N1009" s="747"/>
      <c r="O1009" s="747"/>
      <c r="P1009" s="747"/>
      <c r="Q1009" s="748"/>
      <c r="R1009" s="845">
        <f>IF(全国標準卸価格!R1009="","",IF(ISNUMBER(全国標準卸価格!R1009),IF(入力!$C$11=1,ROUNDDOWN(全国標準卸価格!R1009*地区別掛け率!R1009%,-入力!$C$10),IF(入力!$C$11=2,ROUNDUP(全国標準卸価格!R1009*地区別掛け率!R1009%,-入力!$C$10),IF(入力!$C$11=3,ROUND(全国標準卸価格!R1009*地区別掛け率!R1009%,-入力!$C$10),""))),全国標準卸価格!R1009))</f>
        <v>38500</v>
      </c>
      <c r="S1009" s="846" t="str">
        <f>IF(全国標準卸価格!S1009="","",IF(ISNUMBER(全国標準卸価格!S1009),IF(入力!$C$11=1,ROUNDDOWN(全国標準卸価格!S1009*地区別掛け率!S1009%,-入力!$C$10),IF(入力!$C$11=2,ROUNDUP(全国標準卸価格!S1009*地区別掛け率!S1009%,-入力!$C$10),IF(入力!$C$11=3,ROUND(全国標準卸価格!S1009*地区別掛け率!S1009%,-入力!$C$10),""))),全国標準卸価格!S1009))</f>
        <v/>
      </c>
      <c r="T1009" s="846" t="str">
        <f>IF(全国標準卸価格!T1009="","",IF(ISNUMBER(全国標準卸価格!T1009),IF(入力!$C$11=1,ROUNDDOWN(全国標準卸価格!T1009*地区別掛け率!T1009%,-入力!$C$10),IF(入力!$C$11=2,ROUNDUP(全国標準卸価格!T1009*地区別掛け率!T1009%,-入力!$C$10),IF(入力!$C$11=3,ROUND(全国標準卸価格!T1009*地区別掛け率!T1009%,-入力!$C$10),""))),全国標準卸価格!T1009))</f>
        <v/>
      </c>
      <c r="U1009" s="847" t="str">
        <f>IF(全国標準卸価格!U1009="","",IF(ISNUMBER(全国標準卸価格!U1009),IF(入力!$C$11=1,ROUNDDOWN(全国標準卸価格!U1009*地区別掛け率!U1009%,-入力!$C$10),IF(入力!$C$11=2,ROUNDUP(全国標準卸価格!U1009*地区別掛け率!U1009%,-入力!$C$10),IF(入力!$C$11=3,ROUND(全国標準卸価格!U1009*地区別掛け率!U1009%,-入力!$C$10),""))),全国標準卸価格!U1009))</f>
        <v/>
      </c>
      <c r="V1009" s="83"/>
      <c r="W1009" s="265"/>
      <c r="X1009" s="4"/>
    </row>
    <row r="1010" spans="2:24" ht="23.1" customHeight="1">
      <c r="B1010" s="746" t="s">
        <v>597</v>
      </c>
      <c r="C1010" s="747"/>
      <c r="D1010" s="747"/>
      <c r="E1010" s="747"/>
      <c r="F1010" s="747"/>
      <c r="G1010" s="748"/>
      <c r="H1010" s="810" t="s">
        <v>1184</v>
      </c>
      <c r="I1010" s="811"/>
      <c r="J1010" s="811"/>
      <c r="K1010" s="811"/>
      <c r="L1010" s="812"/>
      <c r="M1010" s="810" t="s">
        <v>2144</v>
      </c>
      <c r="N1010" s="811"/>
      <c r="O1010" s="811"/>
      <c r="P1010" s="811"/>
      <c r="Q1010" s="812"/>
      <c r="R1010" s="833">
        <f>IF(全国標準卸価格!R1010="","",IF(ISNUMBER(全国標準卸価格!R1010),IF(入力!$C$11=1,ROUNDDOWN(全国標準卸価格!R1010*地区別掛け率!R1010%,-入力!$C$10),IF(入力!$C$11=2,ROUNDUP(全国標準卸価格!R1010*地区別掛け率!R1010%,-入力!$C$10),IF(入力!$C$11=3,ROUND(全国標準卸価格!R1010*地区別掛け率!R1010%,-入力!$C$10),""))),全国標準卸価格!R1010))</f>
        <v>19000</v>
      </c>
      <c r="S1010" s="834" t="str">
        <f>IF(全国標準卸価格!S1010="","",IF(ISNUMBER(全国標準卸価格!S1010),IF(入力!$C$11=1,ROUNDDOWN(全国標準卸価格!S1010*地区別掛け率!S1010%,-入力!$C$10),IF(入力!$C$11=2,ROUNDUP(全国標準卸価格!S1010*地区別掛け率!S1010%,-入力!$C$10),IF(入力!$C$11=3,ROUND(全国標準卸価格!S1010*地区別掛け率!S1010%,-入力!$C$10),""))),全国標準卸価格!S1010))</f>
        <v/>
      </c>
      <c r="T1010" s="834" t="str">
        <f>IF(全国標準卸価格!T1010="","",IF(ISNUMBER(全国標準卸価格!T1010),IF(入力!$C$11=1,ROUNDDOWN(全国標準卸価格!T1010*地区別掛け率!T1010%,-入力!$C$10),IF(入力!$C$11=2,ROUNDUP(全国標準卸価格!T1010*地区別掛け率!T1010%,-入力!$C$10),IF(入力!$C$11=3,ROUND(全国標準卸価格!T1010*地区別掛け率!T1010%,-入力!$C$10),""))),全国標準卸価格!T1010))</f>
        <v/>
      </c>
      <c r="U1010" s="835" t="str">
        <f>IF(全国標準卸価格!U1010="","",IF(ISNUMBER(全国標準卸価格!U1010),IF(入力!$C$11=1,ROUNDDOWN(全国標準卸価格!U1010*地区別掛け率!U1010%,-入力!$C$10),IF(入力!$C$11=2,ROUNDUP(全国標準卸価格!U1010*地区別掛け率!U1010%,-入力!$C$10),IF(入力!$C$11=3,ROUND(全国標準卸価格!U1010*地区別掛け率!U1010%,-入力!$C$10),""))),全国標準卸価格!U1010))</f>
        <v/>
      </c>
      <c r="V1010" s="83"/>
      <c r="W1010" s="265"/>
      <c r="X1010" s="4"/>
    </row>
    <row r="1011" spans="2:24" ht="23.1" customHeight="1">
      <c r="B1011" s="746"/>
      <c r="C1011" s="747"/>
      <c r="D1011" s="747"/>
      <c r="E1011" s="747"/>
      <c r="F1011" s="747"/>
      <c r="G1011" s="748"/>
      <c r="H1011" s="766" t="s">
        <v>1185</v>
      </c>
      <c r="I1011" s="767"/>
      <c r="J1011" s="767"/>
      <c r="K1011" s="767"/>
      <c r="L1011" s="768"/>
      <c r="M1011" s="766"/>
      <c r="N1011" s="767"/>
      <c r="O1011" s="767"/>
      <c r="P1011" s="767"/>
      <c r="Q1011" s="768"/>
      <c r="R1011" s="827">
        <f>IF(全国標準卸価格!R1011="","",IF(ISNUMBER(全国標準卸価格!R1011),IF(入力!$C$11=1,ROUNDDOWN(全国標準卸価格!R1011*地区別掛け率!R1011%,-入力!$C$10),IF(入力!$C$11=2,ROUNDUP(全国標準卸価格!R1011*地区別掛け率!R1011%,-入力!$C$10),IF(入力!$C$11=3,ROUND(全国標準卸価格!R1011*地区別掛け率!R1011%,-入力!$C$10),""))),全国標準卸価格!R1011))</f>
        <v>18400</v>
      </c>
      <c r="S1011" s="828" t="str">
        <f>IF(全国標準卸価格!S1011="","",IF(ISNUMBER(全国標準卸価格!S1011),IF(入力!$C$11=1,ROUNDDOWN(全国標準卸価格!S1011*地区別掛け率!S1011%,-入力!$C$10),IF(入力!$C$11=2,ROUNDUP(全国標準卸価格!S1011*地区別掛け率!S1011%,-入力!$C$10),IF(入力!$C$11=3,ROUND(全国標準卸価格!S1011*地区別掛け率!S1011%,-入力!$C$10),""))),全国標準卸価格!S1011))</f>
        <v/>
      </c>
      <c r="T1011" s="828" t="str">
        <f>IF(全国標準卸価格!T1011="","",IF(ISNUMBER(全国標準卸価格!T1011),IF(入力!$C$11=1,ROUNDDOWN(全国標準卸価格!T1011*地区別掛け率!T1011%,-入力!$C$10),IF(入力!$C$11=2,ROUNDUP(全国標準卸価格!T1011*地区別掛け率!T1011%,-入力!$C$10),IF(入力!$C$11=3,ROUND(全国標準卸価格!T1011*地区別掛け率!T1011%,-入力!$C$10),""))),全国標準卸価格!T1011))</f>
        <v/>
      </c>
      <c r="U1011" s="829" t="str">
        <f>IF(全国標準卸価格!U1011="","",IF(ISNUMBER(全国標準卸価格!U1011),IF(入力!$C$11=1,ROUNDDOWN(全国標準卸価格!U1011*地区別掛け率!U1011%,-入力!$C$10),IF(入力!$C$11=2,ROUNDUP(全国標準卸価格!U1011*地区別掛け率!U1011%,-入力!$C$10),IF(入力!$C$11=3,ROUND(全国標準卸価格!U1011*地区別掛け率!U1011%,-入力!$C$10),""))),全国標準卸価格!U1011))</f>
        <v/>
      </c>
      <c r="V1011" s="83"/>
      <c r="W1011" s="265"/>
      <c r="X1011" s="4"/>
    </row>
    <row r="1012" spans="2:24" ht="23.1" customHeight="1">
      <c r="B1012" s="746" t="s">
        <v>958</v>
      </c>
      <c r="C1012" s="747"/>
      <c r="D1012" s="747"/>
      <c r="E1012" s="747"/>
      <c r="F1012" s="747"/>
      <c r="G1012" s="748"/>
      <c r="H1012" s="810" t="s">
        <v>562</v>
      </c>
      <c r="I1012" s="811"/>
      <c r="J1012" s="811"/>
      <c r="K1012" s="811"/>
      <c r="L1012" s="812"/>
      <c r="M1012" s="810" t="s">
        <v>1056</v>
      </c>
      <c r="N1012" s="811"/>
      <c r="O1012" s="811"/>
      <c r="P1012" s="811"/>
      <c r="Q1012" s="812"/>
      <c r="R1012" s="833">
        <f>IF(全国標準卸価格!R1012="","",IF(ISNUMBER(全国標準卸価格!R1012),IF(入力!$C$11=1,ROUNDDOWN(全国標準卸価格!R1012*地区別掛け率!R1012%,-入力!$C$10),IF(入力!$C$11=2,ROUNDUP(全国標準卸価格!R1012*地区別掛け率!R1012%,-入力!$C$10),IF(入力!$C$11=3,ROUND(全国標準卸価格!R1012*地区別掛け率!R1012%,-入力!$C$10),""))),全国標準卸価格!R1012))</f>
        <v>47400</v>
      </c>
      <c r="S1012" s="834" t="str">
        <f>IF(全国標準卸価格!S1012="","",IF(ISNUMBER(全国標準卸価格!S1012),IF(入力!$C$11=1,ROUNDDOWN(全国標準卸価格!S1012*地区別掛け率!S1012%,-入力!$C$10),IF(入力!$C$11=2,ROUNDUP(全国標準卸価格!S1012*地区別掛け率!S1012%,-入力!$C$10),IF(入力!$C$11=3,ROUND(全国標準卸価格!S1012*地区別掛け率!S1012%,-入力!$C$10),""))),全国標準卸価格!S1012))</f>
        <v/>
      </c>
      <c r="T1012" s="834" t="str">
        <f>IF(全国標準卸価格!T1012="","",IF(ISNUMBER(全国標準卸価格!T1012),IF(入力!$C$11=1,ROUNDDOWN(全国標準卸価格!T1012*地区別掛け率!T1012%,-入力!$C$10),IF(入力!$C$11=2,ROUNDUP(全国標準卸価格!T1012*地区別掛け率!T1012%,-入力!$C$10),IF(入力!$C$11=3,ROUND(全国標準卸価格!T1012*地区別掛け率!T1012%,-入力!$C$10),""))),全国標準卸価格!T1012))</f>
        <v/>
      </c>
      <c r="U1012" s="835" t="str">
        <f>IF(全国標準卸価格!U1012="","",IF(ISNUMBER(全国標準卸価格!U1012),IF(入力!$C$11=1,ROUNDDOWN(全国標準卸価格!U1012*地区別掛け率!U1012%,-入力!$C$10),IF(入力!$C$11=2,ROUNDUP(全国標準卸価格!U1012*地区別掛け率!U1012%,-入力!$C$10),IF(入力!$C$11=3,ROUND(全国標準卸価格!U1012*地区別掛け率!U1012%,-入力!$C$10),""))),全国標準卸価格!U1012))</f>
        <v/>
      </c>
      <c r="V1012" s="83"/>
      <c r="W1012" s="265"/>
      <c r="X1012" s="4"/>
    </row>
    <row r="1013" spans="2:24" ht="23.1" customHeight="1">
      <c r="B1013" s="746"/>
      <c r="C1013" s="747"/>
      <c r="D1013" s="747"/>
      <c r="E1013" s="747"/>
      <c r="F1013" s="747"/>
      <c r="G1013" s="748"/>
      <c r="H1013" s="806" t="s">
        <v>586</v>
      </c>
      <c r="I1013" s="807"/>
      <c r="J1013" s="807"/>
      <c r="K1013" s="807"/>
      <c r="L1013" s="808"/>
      <c r="M1013" s="806" t="s">
        <v>1056</v>
      </c>
      <c r="N1013" s="807"/>
      <c r="O1013" s="807"/>
      <c r="P1013" s="807"/>
      <c r="Q1013" s="808"/>
      <c r="R1013" s="845">
        <f>IF(全国標準卸価格!R1013="","",IF(ISNUMBER(全国標準卸価格!R1013),IF(入力!$C$11=1,ROUNDDOWN(全国標準卸価格!R1013*地区別掛け率!R1013%,-入力!$C$10),IF(入力!$C$11=2,ROUNDUP(全国標準卸価格!R1013*地区別掛け率!R1013%,-入力!$C$10),IF(入力!$C$11=3,ROUND(全国標準卸価格!R1013*地区別掛け率!R1013%,-入力!$C$10),""))),全国標準卸価格!R1013))</f>
        <v>41400</v>
      </c>
      <c r="S1013" s="846" t="str">
        <f>IF(全国標準卸価格!S1013="","",IF(ISNUMBER(全国標準卸価格!S1013),IF(入力!$C$11=1,ROUNDDOWN(全国標準卸価格!S1013*地区別掛け率!S1013%,-入力!$C$10),IF(入力!$C$11=2,ROUNDUP(全国標準卸価格!S1013*地区別掛け率!S1013%,-入力!$C$10),IF(入力!$C$11=3,ROUND(全国標準卸価格!S1013*地区別掛け率!S1013%,-入力!$C$10),""))),全国標準卸価格!S1013))</f>
        <v/>
      </c>
      <c r="T1013" s="846" t="str">
        <f>IF(全国標準卸価格!T1013="","",IF(ISNUMBER(全国標準卸価格!T1013),IF(入力!$C$11=1,ROUNDDOWN(全国標準卸価格!T1013*地区別掛け率!T1013%,-入力!$C$10),IF(入力!$C$11=2,ROUNDUP(全国標準卸価格!T1013*地区別掛け率!T1013%,-入力!$C$10),IF(入力!$C$11=3,ROUND(全国標準卸価格!T1013*地区別掛け率!T1013%,-入力!$C$10),""))),全国標準卸価格!T1013))</f>
        <v/>
      </c>
      <c r="U1013" s="847" t="str">
        <f>IF(全国標準卸価格!U1013="","",IF(ISNUMBER(全国標準卸価格!U1013),IF(入力!$C$11=1,ROUNDDOWN(全国標準卸価格!U1013*地区別掛け率!U1013%,-入力!$C$10),IF(入力!$C$11=2,ROUNDUP(全国標準卸価格!U1013*地区別掛け率!U1013%,-入力!$C$10),IF(入力!$C$11=3,ROUND(全国標準卸価格!U1013*地区別掛け率!U1013%,-入力!$C$10),""))),全国標準卸価格!U1013))</f>
        <v/>
      </c>
      <c r="V1013" s="83"/>
      <c r="W1013" s="265"/>
      <c r="X1013" s="4"/>
    </row>
    <row r="1014" spans="2:24" ht="23.1" customHeight="1">
      <c r="B1014" s="746" t="s">
        <v>1166</v>
      </c>
      <c r="C1014" s="747"/>
      <c r="D1014" s="747"/>
      <c r="E1014" s="747"/>
      <c r="F1014" s="747"/>
      <c r="G1014" s="748"/>
      <c r="H1014" s="806" t="s">
        <v>411</v>
      </c>
      <c r="I1014" s="807"/>
      <c r="J1014" s="807"/>
      <c r="K1014" s="807"/>
      <c r="L1014" s="808"/>
      <c r="M1014" s="746" t="s">
        <v>605</v>
      </c>
      <c r="N1014" s="747"/>
      <c r="O1014" s="747"/>
      <c r="P1014" s="747"/>
      <c r="Q1014" s="748"/>
      <c r="R1014" s="845" t="str">
        <f>IF(全国標準卸価格!R1014="","",IF(ISNUMBER(全国標準卸価格!R1014),IF(入力!$C$11=1,ROUNDDOWN(全国標準卸価格!R1014*地区別掛け率!R1014%,-入力!$C$10),IF(入力!$C$11=2,ROUNDUP(全国標準卸価格!R1014*地区別掛け率!R1014%,-入力!$C$10),IF(入力!$C$11=3,ROUND(全国標準卸価格!R1014*地区別掛け率!R1014%,-入力!$C$10),""))),全国標準卸価格!R1014))</f>
        <v>卸価格設定なし</v>
      </c>
      <c r="S1014" s="846" t="str">
        <f>IF(全国標準卸価格!S1014="","",IF(ISNUMBER(全国標準卸価格!S1014),IF(入力!$C$11=1,ROUNDDOWN(全国標準卸価格!S1014*地区別掛け率!S1014%,-入力!$C$10),IF(入力!$C$11=2,ROUNDUP(全国標準卸価格!S1014*地区別掛け率!S1014%,-入力!$C$10),IF(入力!$C$11=3,ROUND(全国標準卸価格!S1014*地区別掛け率!S1014%,-入力!$C$10),""))),全国標準卸価格!S1014))</f>
        <v/>
      </c>
      <c r="T1014" s="846" t="str">
        <f>IF(全国標準卸価格!T1014="","",IF(ISNUMBER(全国標準卸価格!T1014),IF(入力!$C$11=1,ROUNDDOWN(全国標準卸価格!T1014*地区別掛け率!T1014%,-入力!$C$10),IF(入力!$C$11=2,ROUNDUP(全国標準卸価格!T1014*地区別掛け率!T1014%,-入力!$C$10),IF(入力!$C$11=3,ROUND(全国標準卸価格!T1014*地区別掛け率!T1014%,-入力!$C$10),""))),全国標準卸価格!T1014))</f>
        <v/>
      </c>
      <c r="U1014" s="847" t="str">
        <f>IF(全国標準卸価格!U1014="","",IF(ISNUMBER(全国標準卸価格!U1014),IF(入力!$C$11=1,ROUNDDOWN(全国標準卸価格!U1014*地区別掛け率!U1014%,-入力!$C$10),IF(入力!$C$11=2,ROUNDUP(全国標準卸価格!U1014*地区別掛け率!U1014%,-入力!$C$10),IF(入力!$C$11=3,ROUND(全国標準卸価格!U1014*地区別掛け率!U1014%,-入力!$C$10),""))),全国標準卸価格!U1014))</f>
        <v/>
      </c>
      <c r="V1014" s="83"/>
      <c r="W1014" s="265"/>
      <c r="X1014" s="4"/>
    </row>
    <row r="1015" spans="2:24" ht="23.1" customHeight="1">
      <c r="B1015" s="746" t="s">
        <v>1167</v>
      </c>
      <c r="C1015" s="747"/>
      <c r="D1015" s="747"/>
      <c r="E1015" s="747"/>
      <c r="F1015" s="747"/>
      <c r="G1015" s="748"/>
      <c r="H1015" s="806" t="s">
        <v>1385</v>
      </c>
      <c r="I1015" s="807"/>
      <c r="J1015" s="807"/>
      <c r="K1015" s="807"/>
      <c r="L1015" s="808"/>
      <c r="M1015" s="746" t="s">
        <v>255</v>
      </c>
      <c r="N1015" s="747"/>
      <c r="O1015" s="747"/>
      <c r="P1015" s="747"/>
      <c r="Q1015" s="748"/>
      <c r="R1015" s="845">
        <f>IF(全国標準卸価格!R1015="","",IF(ISNUMBER(全国標準卸価格!R1015),IF(入力!$C$11=1,ROUNDDOWN(全国標準卸価格!R1015*地区別掛け率!R1015%,-入力!$C$10),IF(入力!$C$11=2,ROUNDUP(全国標準卸価格!R1015*地区別掛け率!R1015%,-入力!$C$10),IF(入力!$C$11=3,ROUND(全国標準卸価格!R1015*地区別掛け率!R1015%,-入力!$C$10),""))),全国標準卸価格!R1015))</f>
        <v>36700</v>
      </c>
      <c r="S1015" s="846" t="str">
        <f>IF(全国標準卸価格!S1015="","",IF(ISNUMBER(全国標準卸価格!S1015),IF(入力!$C$11=1,ROUNDDOWN(全国標準卸価格!S1015*地区別掛け率!S1015%,-入力!$C$10),IF(入力!$C$11=2,ROUNDUP(全国標準卸価格!S1015*地区別掛け率!S1015%,-入力!$C$10),IF(入力!$C$11=3,ROUND(全国標準卸価格!S1015*地区別掛け率!S1015%,-入力!$C$10),""))),全国標準卸価格!S1015))</f>
        <v/>
      </c>
      <c r="T1015" s="846" t="str">
        <f>IF(全国標準卸価格!T1015="","",IF(ISNUMBER(全国標準卸価格!T1015),IF(入力!$C$11=1,ROUNDDOWN(全国標準卸価格!T1015*地区別掛け率!T1015%,-入力!$C$10),IF(入力!$C$11=2,ROUNDUP(全国標準卸価格!T1015*地区別掛け率!T1015%,-入力!$C$10),IF(入力!$C$11=3,ROUND(全国標準卸価格!T1015*地区別掛け率!T1015%,-入力!$C$10),""))),全国標準卸価格!T1015))</f>
        <v/>
      </c>
      <c r="U1015" s="847" t="str">
        <f>IF(全国標準卸価格!U1015="","",IF(ISNUMBER(全国標準卸価格!U1015),IF(入力!$C$11=1,ROUNDDOWN(全国標準卸価格!U1015*地区別掛け率!U1015%,-入力!$C$10),IF(入力!$C$11=2,ROUNDUP(全国標準卸価格!U1015*地区別掛け率!U1015%,-入力!$C$10),IF(入力!$C$11=3,ROUND(全国標準卸価格!U1015*地区別掛け率!U1015%,-入力!$C$10),""))),全国標準卸価格!U1015))</f>
        <v/>
      </c>
      <c r="V1015" s="83"/>
      <c r="W1015" s="265"/>
      <c r="X1015" s="4"/>
    </row>
    <row r="1016" spans="2:24" ht="23.1" customHeight="1">
      <c r="B1016" s="746" t="s">
        <v>1357</v>
      </c>
      <c r="C1016" s="747"/>
      <c r="D1016" s="747"/>
      <c r="E1016" s="747"/>
      <c r="F1016" s="747"/>
      <c r="G1016" s="748"/>
      <c r="H1016" s="810" t="s">
        <v>1189</v>
      </c>
      <c r="I1016" s="811"/>
      <c r="J1016" s="811"/>
      <c r="K1016" s="811"/>
      <c r="L1016" s="812"/>
      <c r="M1016" s="810" t="s">
        <v>1362</v>
      </c>
      <c r="N1016" s="811"/>
      <c r="O1016" s="811"/>
      <c r="P1016" s="811"/>
      <c r="Q1016" s="812"/>
      <c r="R1016" s="833">
        <f>IF(全国標準卸価格!R1016="","",IF(ISNUMBER(全国標準卸価格!R1016),IF(入力!$C$11=1,ROUNDDOWN(全国標準卸価格!R1016*地区別掛け率!R1016%,-入力!$C$10),IF(入力!$C$11=2,ROUNDUP(全国標準卸価格!R1016*地区別掛け率!R1016%,-入力!$C$10),IF(入力!$C$11=3,ROUND(全国標準卸価格!R1016*地区別掛け率!R1016%,-入力!$C$10),""))),全国標準卸価格!R1016))</f>
        <v>53300</v>
      </c>
      <c r="S1016" s="834" t="str">
        <f>IF(全国標準卸価格!S1016="","",IF(ISNUMBER(全国標準卸価格!S1016),IF(入力!$C$11=1,ROUNDDOWN(全国標準卸価格!S1016*地区別掛け率!S1016%,-入力!$C$10),IF(入力!$C$11=2,ROUNDUP(全国標準卸価格!S1016*地区別掛け率!S1016%,-入力!$C$10),IF(入力!$C$11=3,ROUND(全国標準卸価格!S1016*地区別掛け率!S1016%,-入力!$C$10),""))),全国標準卸価格!S1016))</f>
        <v/>
      </c>
      <c r="T1016" s="834" t="str">
        <f>IF(全国標準卸価格!T1016="","",IF(ISNUMBER(全国標準卸価格!T1016),IF(入力!$C$11=1,ROUNDDOWN(全国標準卸価格!T1016*地区別掛け率!T1016%,-入力!$C$10),IF(入力!$C$11=2,ROUNDUP(全国標準卸価格!T1016*地区別掛け率!T1016%,-入力!$C$10),IF(入力!$C$11=3,ROUND(全国標準卸価格!T1016*地区別掛け率!T1016%,-入力!$C$10),""))),全国標準卸価格!T1016))</f>
        <v/>
      </c>
      <c r="U1016" s="835" t="str">
        <f>IF(全国標準卸価格!U1016="","",IF(ISNUMBER(全国標準卸価格!U1016),IF(入力!$C$11=1,ROUNDDOWN(全国標準卸価格!U1016*地区別掛け率!U1016%,-入力!$C$10),IF(入力!$C$11=2,ROUNDUP(全国標準卸価格!U1016*地区別掛け率!U1016%,-入力!$C$10),IF(入力!$C$11=3,ROUND(全国標準卸価格!U1016*地区別掛け率!U1016%,-入力!$C$10),""))),全国標準卸価格!U1016))</f>
        <v/>
      </c>
      <c r="V1016" s="83"/>
      <c r="W1016" s="265"/>
      <c r="X1016" s="4"/>
    </row>
    <row r="1017" spans="2:24" ht="23.1" customHeight="1">
      <c r="B1017" s="746"/>
      <c r="C1017" s="747"/>
      <c r="D1017" s="747"/>
      <c r="E1017" s="747"/>
      <c r="F1017" s="747"/>
      <c r="G1017" s="748"/>
      <c r="H1017" s="806" t="s">
        <v>877</v>
      </c>
      <c r="I1017" s="807"/>
      <c r="J1017" s="807"/>
      <c r="K1017" s="807"/>
      <c r="L1017" s="808"/>
      <c r="M1017" s="806" t="s">
        <v>255</v>
      </c>
      <c r="N1017" s="807"/>
      <c r="O1017" s="807"/>
      <c r="P1017" s="807"/>
      <c r="Q1017" s="808"/>
      <c r="R1017" s="845">
        <f>IF(全国標準卸価格!R1017="","",IF(ISNUMBER(全国標準卸価格!R1017),IF(入力!$C$11=1,ROUNDDOWN(全国標準卸価格!R1017*地区別掛け率!R1017%,-入力!$C$10),IF(入力!$C$11=2,ROUNDUP(全国標準卸価格!R1017*地区別掛け率!R1017%,-入力!$C$10),IF(入力!$C$11=3,ROUND(全国標準卸価格!R1017*地区別掛け率!R1017%,-入力!$C$10),""))),全国標準卸価格!R1017))</f>
        <v>45400</v>
      </c>
      <c r="S1017" s="846" t="str">
        <f>IF(全国標準卸価格!S1017="","",IF(ISNUMBER(全国標準卸価格!S1017),IF(入力!$C$11=1,ROUNDDOWN(全国標準卸価格!S1017*地区別掛け率!S1017%,-入力!$C$10),IF(入力!$C$11=2,ROUNDUP(全国標準卸価格!S1017*地区別掛け率!S1017%,-入力!$C$10),IF(入力!$C$11=3,ROUND(全国標準卸価格!S1017*地区別掛け率!S1017%,-入力!$C$10),""))),全国標準卸価格!S1017))</f>
        <v/>
      </c>
      <c r="T1017" s="846" t="str">
        <f>IF(全国標準卸価格!T1017="","",IF(ISNUMBER(全国標準卸価格!T1017),IF(入力!$C$11=1,ROUNDDOWN(全国標準卸価格!T1017*地区別掛け率!T1017%,-入力!$C$10),IF(入力!$C$11=2,ROUNDUP(全国標準卸価格!T1017*地区別掛け率!T1017%,-入力!$C$10),IF(入力!$C$11=3,ROUND(全国標準卸価格!T1017*地区別掛け率!T1017%,-入力!$C$10),""))),全国標準卸価格!T1017))</f>
        <v/>
      </c>
      <c r="U1017" s="847" t="str">
        <f>IF(全国標準卸価格!U1017="","",IF(ISNUMBER(全国標準卸価格!U1017),IF(入力!$C$11=1,ROUNDDOWN(全国標準卸価格!U1017*地区別掛け率!U1017%,-入力!$C$10),IF(入力!$C$11=2,ROUNDUP(全国標準卸価格!U1017*地区別掛け率!U1017%,-入力!$C$10),IF(入力!$C$11=3,ROUND(全国標準卸価格!U1017*地区別掛け率!U1017%,-入力!$C$10),""))),全国標準卸価格!U1017))</f>
        <v/>
      </c>
      <c r="V1017" s="83"/>
      <c r="W1017" s="265"/>
      <c r="X1017" s="4"/>
    </row>
    <row r="1018" spans="2:24" ht="23.1" customHeight="1">
      <c r="B1018" s="842" t="s">
        <v>1358</v>
      </c>
      <c r="C1018" s="843"/>
      <c r="D1018" s="843"/>
      <c r="E1018" s="843"/>
      <c r="F1018" s="843"/>
      <c r="G1018" s="844"/>
      <c r="H1018" s="810" t="s">
        <v>877</v>
      </c>
      <c r="I1018" s="811"/>
      <c r="J1018" s="811"/>
      <c r="K1018" s="811"/>
      <c r="L1018" s="812"/>
      <c r="M1018" s="810" t="s">
        <v>255</v>
      </c>
      <c r="N1018" s="811"/>
      <c r="O1018" s="811"/>
      <c r="P1018" s="811"/>
      <c r="Q1018" s="812"/>
      <c r="R1018" s="833">
        <f>IF(全国標準卸価格!R1018="","",IF(ISNUMBER(全国標準卸価格!R1018),IF(入力!$C$11=1,ROUNDDOWN(全国標準卸価格!R1018*地区別掛け率!R1018%,-入力!$C$10),IF(入力!$C$11=2,ROUNDUP(全国標準卸価格!R1018*地区別掛け率!R1018%,-入力!$C$10),IF(入力!$C$11=3,ROUND(全国標準卸価格!R1018*地区別掛け率!R1018%,-入力!$C$10),""))),全国標準卸価格!R1018))</f>
        <v>45400</v>
      </c>
      <c r="S1018" s="834" t="str">
        <f>IF(全国標準卸価格!S1018="","",IF(ISNUMBER(全国標準卸価格!S1018),IF(入力!$C$11=1,ROUNDDOWN(全国標準卸価格!S1018*地区別掛け率!S1018%,-入力!$C$10),IF(入力!$C$11=2,ROUNDUP(全国標準卸価格!S1018*地区別掛け率!S1018%,-入力!$C$10),IF(入力!$C$11=3,ROUND(全国標準卸価格!S1018*地区別掛け率!S1018%,-入力!$C$10),""))),全国標準卸価格!S1018))</f>
        <v/>
      </c>
      <c r="T1018" s="834" t="str">
        <f>IF(全国標準卸価格!T1018="","",IF(ISNUMBER(全国標準卸価格!T1018),IF(入力!$C$11=1,ROUNDDOWN(全国標準卸価格!T1018*地区別掛け率!T1018%,-入力!$C$10),IF(入力!$C$11=2,ROUNDUP(全国標準卸価格!T1018*地区別掛け率!T1018%,-入力!$C$10),IF(入力!$C$11=3,ROUND(全国標準卸価格!T1018*地区別掛け率!T1018%,-入力!$C$10),""))),全国標準卸価格!T1018))</f>
        <v/>
      </c>
      <c r="U1018" s="835" t="str">
        <f>IF(全国標準卸価格!U1018="","",IF(ISNUMBER(全国標準卸価格!U1018),IF(入力!$C$11=1,ROUNDDOWN(全国標準卸価格!U1018*地区別掛け率!U1018%,-入力!$C$10),IF(入力!$C$11=2,ROUNDUP(全国標準卸価格!U1018*地区別掛け率!U1018%,-入力!$C$10),IF(入力!$C$11=3,ROUND(全国標準卸価格!U1018*地区別掛け率!U1018%,-入力!$C$10),""))),全国標準卸価格!U1018))</f>
        <v/>
      </c>
      <c r="V1018" s="83"/>
      <c r="W1018" s="265"/>
      <c r="X1018" s="4"/>
    </row>
    <row r="1019" spans="2:24" ht="23.1" customHeight="1">
      <c r="B1019" s="806"/>
      <c r="C1019" s="807"/>
      <c r="D1019" s="807"/>
      <c r="E1019" s="807"/>
      <c r="F1019" s="807"/>
      <c r="G1019" s="808"/>
      <c r="H1019" s="806" t="s">
        <v>878</v>
      </c>
      <c r="I1019" s="807"/>
      <c r="J1019" s="807"/>
      <c r="K1019" s="807"/>
      <c r="L1019" s="808"/>
      <c r="M1019" s="806" t="s">
        <v>876</v>
      </c>
      <c r="N1019" s="807"/>
      <c r="O1019" s="807"/>
      <c r="P1019" s="807"/>
      <c r="Q1019" s="808"/>
      <c r="R1019" s="845">
        <f>IF(全国標準卸価格!R1019="","",IF(ISNUMBER(全国標準卸価格!R1019),IF(入力!$C$11=1,ROUNDDOWN(全国標準卸価格!R1019*地区別掛け率!R1019%,-入力!$C$10),IF(入力!$C$11=2,ROUNDUP(全国標準卸価格!R1019*地区別掛け率!R1019%,-入力!$C$10),IF(入力!$C$11=3,ROUND(全国標準卸価格!R1019*地区別掛け率!R1019%,-入力!$C$10),""))),全国標準卸価格!R1019))</f>
        <v>61800</v>
      </c>
      <c r="S1019" s="846" t="str">
        <f>IF(全国標準卸価格!S1019="","",IF(ISNUMBER(全国標準卸価格!S1019),IF(入力!$C$11=1,ROUNDDOWN(全国標準卸価格!S1019*地区別掛け率!S1019%,-入力!$C$10),IF(入力!$C$11=2,ROUNDUP(全国標準卸価格!S1019*地区別掛け率!S1019%,-入力!$C$10),IF(入力!$C$11=3,ROUND(全国標準卸価格!S1019*地区別掛け率!S1019%,-入力!$C$10),""))),全国標準卸価格!S1019))</f>
        <v/>
      </c>
      <c r="T1019" s="846" t="str">
        <f>IF(全国標準卸価格!T1019="","",IF(ISNUMBER(全国標準卸価格!T1019),IF(入力!$C$11=1,ROUNDDOWN(全国標準卸価格!T1019*地区別掛け率!T1019%,-入力!$C$10),IF(入力!$C$11=2,ROUNDUP(全国標準卸価格!T1019*地区別掛け率!T1019%,-入力!$C$10),IF(入力!$C$11=3,ROUND(全国標準卸価格!T1019*地区別掛け率!T1019%,-入力!$C$10),""))),全国標準卸価格!T1019))</f>
        <v/>
      </c>
      <c r="U1019" s="847" t="str">
        <f>IF(全国標準卸価格!U1019="","",IF(ISNUMBER(全国標準卸価格!U1019),IF(入力!$C$11=1,ROUNDDOWN(全国標準卸価格!U1019*地区別掛け率!U1019%,-入力!$C$10),IF(入力!$C$11=2,ROUNDUP(全国標準卸価格!U1019*地区別掛け率!U1019%,-入力!$C$10),IF(入力!$C$11=3,ROUND(全国標準卸価格!U1019*地区別掛け率!U1019%,-入力!$C$10),""))),全国標準卸価格!U1019))</f>
        <v/>
      </c>
      <c r="V1019" s="83"/>
      <c r="W1019" s="265"/>
      <c r="X1019" s="4"/>
    </row>
    <row r="1020" spans="2:24" ht="23.1" customHeight="1">
      <c r="B1020" s="285" t="s">
        <v>1168</v>
      </c>
      <c r="C1020" s="286"/>
      <c r="D1020" s="286"/>
      <c r="E1020" s="286"/>
      <c r="F1020" s="286"/>
      <c r="G1020" s="287"/>
      <c r="H1020" s="806" t="s">
        <v>600</v>
      </c>
      <c r="I1020" s="807"/>
      <c r="J1020" s="807"/>
      <c r="K1020" s="807"/>
      <c r="L1020" s="808"/>
      <c r="M1020" s="746" t="s">
        <v>255</v>
      </c>
      <c r="N1020" s="747"/>
      <c r="O1020" s="747"/>
      <c r="P1020" s="747"/>
      <c r="Q1020" s="748"/>
      <c r="R1020" s="845">
        <f>IF(全国標準卸価格!R1020="","",IF(ISNUMBER(全国標準卸価格!R1020),IF(入力!$C$11=1,ROUNDDOWN(全国標準卸価格!R1020*地区別掛け率!R1020%,-入力!$C$10),IF(入力!$C$11=2,ROUNDUP(全国標準卸価格!R1020*地区別掛け率!R1020%,-入力!$C$10),IF(入力!$C$11=3,ROUND(全国標準卸価格!R1020*地区別掛け率!R1020%,-入力!$C$10),""))),全国標準卸価格!R1020))</f>
        <v>57400</v>
      </c>
      <c r="S1020" s="846" t="str">
        <f>IF(全国標準卸価格!S1020="","",IF(ISNUMBER(全国標準卸価格!S1020),IF(入力!$C$11=1,ROUNDDOWN(全国標準卸価格!S1020*地区別掛け率!S1020%,-入力!$C$10),IF(入力!$C$11=2,ROUNDUP(全国標準卸価格!S1020*地区別掛け率!S1020%,-入力!$C$10),IF(入力!$C$11=3,ROUND(全国標準卸価格!S1020*地区別掛け率!S1020%,-入力!$C$10),""))),全国標準卸価格!S1020))</f>
        <v/>
      </c>
      <c r="T1020" s="846" t="str">
        <f>IF(全国標準卸価格!T1020="","",IF(ISNUMBER(全国標準卸価格!T1020),IF(入力!$C$11=1,ROUNDDOWN(全国標準卸価格!T1020*地区別掛け率!T1020%,-入力!$C$10),IF(入力!$C$11=2,ROUNDUP(全国標準卸価格!T1020*地区別掛け率!T1020%,-入力!$C$10),IF(入力!$C$11=3,ROUND(全国標準卸価格!T1020*地区別掛け率!T1020%,-入力!$C$10),""))),全国標準卸価格!T1020))</f>
        <v/>
      </c>
      <c r="U1020" s="847" t="str">
        <f>IF(全国標準卸価格!U1020="","",IF(ISNUMBER(全国標準卸価格!U1020),IF(入力!$C$11=1,ROUNDDOWN(全国標準卸価格!U1020*地区別掛け率!U1020%,-入力!$C$10),IF(入力!$C$11=2,ROUNDUP(全国標準卸価格!U1020*地区別掛け率!U1020%,-入力!$C$10),IF(入力!$C$11=3,ROUND(全国標準卸価格!U1020*地区別掛け率!U1020%,-入力!$C$10),""))),全国標準卸価格!U1020))</f>
        <v/>
      </c>
      <c r="V1020" s="83"/>
      <c r="W1020" s="265"/>
      <c r="X1020" s="4"/>
    </row>
    <row r="1021" spans="2:24" ht="23.1" customHeight="1">
      <c r="B1021" s="842" t="s">
        <v>713</v>
      </c>
      <c r="C1021" s="843"/>
      <c r="D1021" s="843"/>
      <c r="E1021" s="843"/>
      <c r="F1021" s="843"/>
      <c r="G1021" s="844"/>
      <c r="H1021" s="810" t="s">
        <v>714</v>
      </c>
      <c r="I1021" s="811"/>
      <c r="J1021" s="811"/>
      <c r="K1021" s="811"/>
      <c r="L1021" s="812"/>
      <c r="M1021" s="810" t="s">
        <v>323</v>
      </c>
      <c r="N1021" s="811"/>
      <c r="O1021" s="811"/>
      <c r="P1021" s="811"/>
      <c r="Q1021" s="812"/>
      <c r="R1021" s="833">
        <f>IF(全国標準卸価格!R1021="","",IF(ISNUMBER(全国標準卸価格!R1021),IF(入力!$C$11=1,ROUNDDOWN(全国標準卸価格!R1021*地区別掛け率!R1021%,-入力!$C$10),IF(入力!$C$11=2,ROUNDUP(全国標準卸価格!R1021*地区別掛け率!R1021%,-入力!$C$10),IF(入力!$C$11=3,ROUND(全国標準卸価格!R1021*地区別掛け率!R1021%,-入力!$C$10),""))),全国標準卸価格!R1021))</f>
        <v>43600</v>
      </c>
      <c r="S1021" s="834" t="str">
        <f>IF(全国標準卸価格!S1021="","",IF(ISNUMBER(全国標準卸価格!S1021),IF(入力!$C$11=1,ROUNDDOWN(全国標準卸価格!S1021*地区別掛け率!S1021%,-入力!$C$10),IF(入力!$C$11=2,ROUNDUP(全国標準卸価格!S1021*地区別掛け率!S1021%,-入力!$C$10),IF(入力!$C$11=3,ROUND(全国標準卸価格!S1021*地区別掛け率!S1021%,-入力!$C$10),""))),全国標準卸価格!S1021))</f>
        <v/>
      </c>
      <c r="T1021" s="834" t="str">
        <f>IF(全国標準卸価格!T1021="","",IF(ISNUMBER(全国標準卸価格!T1021),IF(入力!$C$11=1,ROUNDDOWN(全国標準卸価格!T1021*地区別掛け率!T1021%,-入力!$C$10),IF(入力!$C$11=2,ROUNDUP(全国標準卸価格!T1021*地区別掛け率!T1021%,-入力!$C$10),IF(入力!$C$11=3,ROUND(全国標準卸価格!T1021*地区別掛け率!T1021%,-入力!$C$10),""))),全国標準卸価格!T1021))</f>
        <v/>
      </c>
      <c r="U1021" s="835" t="str">
        <f>IF(全国標準卸価格!U1021="","",IF(ISNUMBER(全国標準卸価格!U1021),IF(入力!$C$11=1,ROUNDDOWN(全国標準卸価格!U1021*地区別掛け率!U1021%,-入力!$C$10),IF(入力!$C$11=2,ROUNDUP(全国標準卸価格!U1021*地区別掛け率!U1021%,-入力!$C$10),IF(入力!$C$11=3,ROUND(全国標準卸価格!U1021*地区別掛け率!U1021%,-入力!$C$10),""))),全国標準卸価格!U1021))</f>
        <v/>
      </c>
      <c r="V1021" s="83"/>
      <c r="W1021" s="265"/>
      <c r="X1021" s="4"/>
    </row>
    <row r="1022" spans="2:24" ht="23.1" customHeight="1">
      <c r="B1022" s="806"/>
      <c r="C1022" s="807"/>
      <c r="D1022" s="807"/>
      <c r="E1022" s="807"/>
      <c r="F1022" s="807"/>
      <c r="G1022" s="808"/>
      <c r="H1022" s="806" t="s">
        <v>715</v>
      </c>
      <c r="I1022" s="807"/>
      <c r="J1022" s="807"/>
      <c r="K1022" s="807"/>
      <c r="L1022" s="808"/>
      <c r="M1022" s="806" t="s">
        <v>716</v>
      </c>
      <c r="N1022" s="807"/>
      <c r="O1022" s="807"/>
      <c r="P1022" s="807"/>
      <c r="Q1022" s="808"/>
      <c r="R1022" s="845">
        <f>IF(全国標準卸価格!R1022="","",IF(ISNUMBER(全国標準卸価格!R1022),IF(入力!$E$11=1,ROUNDDOWN(全国標準卸価格!R1022*地区別掛け率!R1022%,-入力!$E$10),IF(入力!$E$11=2,ROUNDUP(全国標準卸価格!R1022*地区別掛け率!R1022%,-入力!$E$10),IF(入力!$E$11=3,ROUND(全国標準卸価格!R1022*地区別掛け率!R1022%,-入力!$E$10),""))),全国標準卸価格!R1022))</f>
        <v>59400</v>
      </c>
      <c r="S1022" s="846" t="str">
        <f>IF(全国標準卸価格!S1022="","",IF(ISNUMBER(全国標準卸価格!S1022),IF(入力!$E$11=1,ROUNDDOWN(全国標準卸価格!S1022*地区別掛け率!S1022%,-入力!$E$10),IF(入力!$E$11=2,ROUNDUP(全国標準卸価格!S1022*地区別掛け率!S1022%,-入力!$E$10),IF(入力!$E$11=3,ROUND(全国標準卸価格!S1022*地区別掛け率!S1022%,-入力!$E$10),""))),全国標準卸価格!S1022))</f>
        <v/>
      </c>
      <c r="T1022" s="846" t="str">
        <f>IF(全国標準卸価格!T1022="","",IF(ISNUMBER(全国標準卸価格!T1022),IF(入力!$E$11=1,ROUNDDOWN(全国標準卸価格!T1022*地区別掛け率!T1022%,-入力!$E$10),IF(入力!$E$11=2,ROUNDUP(全国標準卸価格!T1022*地区別掛け率!T1022%,-入力!$E$10),IF(入力!$E$11=3,ROUND(全国標準卸価格!T1022*地区別掛け率!T1022%,-入力!$E$10),""))),全国標準卸価格!T1022))</f>
        <v/>
      </c>
      <c r="U1022" s="847" t="str">
        <f>IF(全国標準卸価格!U1022="","",IF(ISNUMBER(全国標準卸価格!U1022),IF(入力!$E$11=1,ROUNDDOWN(全国標準卸価格!U1022*地区別掛け率!U1022%,-入力!$E$10),IF(入力!$E$11=2,ROUNDUP(全国標準卸価格!U1022*地区別掛け率!U1022%,-入力!$E$10),IF(入力!$E$11=3,ROUND(全国標準卸価格!U1022*地区別掛け率!U1022%,-入力!$E$10),""))),全国標準卸価格!U1022))</f>
        <v/>
      </c>
      <c r="V1022" s="83"/>
      <c r="W1022" s="265"/>
      <c r="X1022" s="4"/>
    </row>
    <row r="1023" spans="2:24" ht="23.1" customHeight="1">
      <c r="B1023" s="842" t="s">
        <v>941</v>
      </c>
      <c r="C1023" s="843"/>
      <c r="D1023" s="843"/>
      <c r="E1023" s="843"/>
      <c r="F1023" s="843"/>
      <c r="G1023" s="844"/>
      <c r="H1023" s="810" t="s">
        <v>557</v>
      </c>
      <c r="I1023" s="811"/>
      <c r="J1023" s="811"/>
      <c r="K1023" s="811"/>
      <c r="L1023" s="812"/>
      <c r="M1023" s="746" t="s">
        <v>254</v>
      </c>
      <c r="N1023" s="747"/>
      <c r="O1023" s="747"/>
      <c r="P1023" s="747"/>
      <c r="Q1023" s="748"/>
      <c r="R1023" s="833">
        <f>IF(全国標準卸価格!R1023="","",IF(ISNUMBER(全国標準卸価格!R1023),IF(入力!$C$11=1,ROUNDDOWN(全国標準卸価格!R1023*地区別掛け率!R1023%,-入力!$C$10),IF(入力!$C$11=2,ROUNDUP(全国標準卸価格!R1023*地区別掛け率!R1023%,-入力!$C$10),IF(入力!$C$11=3,ROUND(全国標準卸価格!R1023*地区別掛け率!R1023%,-入力!$C$10),""))),全国標準卸価格!R1023))</f>
        <v>21200</v>
      </c>
      <c r="S1023" s="834" t="str">
        <f>IF(全国標準卸価格!S1023="","",IF(ISNUMBER(全国標準卸価格!S1023),IF(入力!$C$11=1,ROUNDDOWN(全国標準卸価格!S1023*地区別掛け率!S1023%,-入力!$C$10),IF(入力!$C$11=2,ROUNDUP(全国標準卸価格!S1023*地区別掛け率!S1023%,-入力!$C$10),IF(入力!$C$11=3,ROUND(全国標準卸価格!S1023*地区別掛け率!S1023%,-入力!$C$10),""))),全国標準卸価格!S1023))</f>
        <v/>
      </c>
      <c r="T1023" s="834" t="str">
        <f>IF(全国標準卸価格!T1023="","",IF(ISNUMBER(全国標準卸価格!T1023),IF(入力!$C$11=1,ROUNDDOWN(全国標準卸価格!T1023*地区別掛け率!T1023%,-入力!$C$10),IF(入力!$C$11=2,ROUNDUP(全国標準卸価格!T1023*地区別掛け率!T1023%,-入力!$C$10),IF(入力!$C$11=3,ROUND(全国標準卸価格!T1023*地区別掛け率!T1023%,-入力!$C$10),""))),全国標準卸価格!T1023))</f>
        <v/>
      </c>
      <c r="U1023" s="835" t="str">
        <f>IF(全国標準卸価格!U1023="","",IF(ISNUMBER(全国標準卸価格!U1023),IF(入力!$C$11=1,ROUNDDOWN(全国標準卸価格!U1023*地区別掛け率!U1023%,-入力!$C$10),IF(入力!$C$11=2,ROUNDUP(全国標準卸価格!U1023*地区別掛け率!U1023%,-入力!$C$10),IF(入力!$C$11=3,ROUND(全国標準卸価格!U1023*地区別掛け率!U1023%,-入力!$C$10),""))),全国標準卸価格!U1023))</f>
        <v/>
      </c>
      <c r="V1023" s="83"/>
      <c r="W1023" s="265"/>
      <c r="X1023" s="4"/>
    </row>
    <row r="1024" spans="2:24" ht="23.1" customHeight="1">
      <c r="B1024" s="806"/>
      <c r="C1024" s="807"/>
      <c r="D1024" s="807"/>
      <c r="E1024" s="807"/>
      <c r="F1024" s="807"/>
      <c r="G1024" s="808"/>
      <c r="H1024" s="806" t="s">
        <v>954</v>
      </c>
      <c r="I1024" s="807"/>
      <c r="J1024" s="807"/>
      <c r="K1024" s="807"/>
      <c r="L1024" s="808"/>
      <c r="M1024" s="746"/>
      <c r="N1024" s="747"/>
      <c r="O1024" s="747"/>
      <c r="P1024" s="747"/>
      <c r="Q1024" s="748"/>
      <c r="R1024" s="845">
        <f>IF(全国標準卸価格!R1024="","",IF(ISNUMBER(全国標準卸価格!R1024),IF(入力!$C$11=1,ROUNDDOWN(全国標準卸価格!R1024*地区別掛け率!R1024%,-入力!$C$10),IF(入力!$C$11=2,ROUNDUP(全国標準卸価格!R1024*地区別掛け率!R1024%,-入力!$C$10),IF(入力!$C$11=3,ROUND(全国標準卸価格!R1024*地区別掛け率!R1024%,-入力!$C$10),""))),全国標準卸価格!R1024))</f>
        <v>30200</v>
      </c>
      <c r="S1024" s="846" t="str">
        <f>IF(全国標準卸価格!S1024="","",IF(ISNUMBER(全国標準卸価格!S1024),IF(入力!$C$11=1,ROUNDDOWN(全国標準卸価格!S1024*地区別掛け率!S1024%,-入力!$C$10),IF(入力!$C$11=2,ROUNDUP(全国標準卸価格!S1024*地区別掛け率!S1024%,-入力!$C$10),IF(入力!$C$11=3,ROUND(全国標準卸価格!S1024*地区別掛け率!S1024%,-入力!$C$10),""))),全国標準卸価格!S1024))</f>
        <v/>
      </c>
      <c r="T1024" s="846" t="str">
        <f>IF(全国標準卸価格!T1024="","",IF(ISNUMBER(全国標準卸価格!T1024),IF(入力!$C$11=1,ROUNDDOWN(全国標準卸価格!T1024*地区別掛け率!T1024%,-入力!$C$10),IF(入力!$C$11=2,ROUNDUP(全国標準卸価格!T1024*地区別掛け率!T1024%,-入力!$C$10),IF(入力!$C$11=3,ROUND(全国標準卸価格!T1024*地区別掛け率!T1024%,-入力!$C$10),""))),全国標準卸価格!T1024))</f>
        <v/>
      </c>
      <c r="U1024" s="847" t="str">
        <f>IF(全国標準卸価格!U1024="","",IF(ISNUMBER(全国標準卸価格!U1024),IF(入力!$C$11=1,ROUNDDOWN(全国標準卸価格!U1024*地区別掛け率!U1024%,-入力!$C$10),IF(入力!$C$11=2,ROUNDUP(全国標準卸価格!U1024*地区別掛け率!U1024%,-入力!$C$10),IF(入力!$C$11=3,ROUND(全国標準卸価格!U1024*地区別掛け率!U1024%,-入力!$C$10),""))),全国標準卸価格!U1024))</f>
        <v/>
      </c>
      <c r="V1024" s="83"/>
      <c r="W1024" s="265"/>
      <c r="X1024" s="4"/>
    </row>
    <row r="1025" spans="2:27" ht="23.1" customHeight="1">
      <c r="B1025" s="842" t="s">
        <v>598</v>
      </c>
      <c r="C1025" s="843"/>
      <c r="D1025" s="843"/>
      <c r="E1025" s="843"/>
      <c r="F1025" s="843"/>
      <c r="G1025" s="844"/>
      <c r="H1025" s="810" t="s">
        <v>262</v>
      </c>
      <c r="I1025" s="811"/>
      <c r="J1025" s="811"/>
      <c r="K1025" s="811"/>
      <c r="L1025" s="812"/>
      <c r="M1025" s="746" t="s">
        <v>254</v>
      </c>
      <c r="N1025" s="747"/>
      <c r="O1025" s="747"/>
      <c r="P1025" s="747"/>
      <c r="Q1025" s="748"/>
      <c r="R1025" s="833">
        <f>IF(全国標準卸価格!R1025="","",IF(ISNUMBER(全国標準卸価格!R1025),IF(入力!$C$11=1,ROUNDDOWN(全国標準卸価格!R1025*地区別掛け率!R1025%,-入力!$C$10),IF(入力!$C$11=2,ROUNDUP(全国標準卸価格!R1025*地区別掛け率!R1025%,-入力!$C$10),IF(入力!$C$11=3,ROUND(全国標準卸価格!R1025*地区別掛け率!R1025%,-入力!$C$10),""))),全国標準卸価格!R1025))</f>
        <v>19400</v>
      </c>
      <c r="S1025" s="834" t="str">
        <f>IF(全国標準卸価格!S1025="","",IF(ISNUMBER(全国標準卸価格!S1025),IF(入力!$C$11=1,ROUNDDOWN(全国標準卸価格!S1025*地区別掛け率!S1025%,-入力!$C$10),IF(入力!$C$11=2,ROUNDUP(全国標準卸価格!S1025*地区別掛け率!S1025%,-入力!$C$10),IF(入力!$C$11=3,ROUND(全国標準卸価格!S1025*地区別掛け率!S1025%,-入力!$C$10),""))),全国標準卸価格!S1025))</f>
        <v/>
      </c>
      <c r="T1025" s="834" t="str">
        <f>IF(全国標準卸価格!T1025="","",IF(ISNUMBER(全国標準卸価格!T1025),IF(入力!$C$11=1,ROUNDDOWN(全国標準卸価格!T1025*地区別掛け率!T1025%,-入力!$C$10),IF(入力!$C$11=2,ROUNDUP(全国標準卸価格!T1025*地区別掛け率!T1025%,-入力!$C$10),IF(入力!$C$11=3,ROUND(全国標準卸価格!T1025*地区別掛け率!T1025%,-入力!$C$10),""))),全国標準卸価格!T1025))</f>
        <v/>
      </c>
      <c r="U1025" s="835" t="str">
        <f>IF(全国標準卸価格!U1025="","",IF(ISNUMBER(全国標準卸価格!U1025),IF(入力!$C$11=1,ROUNDDOWN(全国標準卸価格!U1025*地区別掛け率!U1025%,-入力!$C$10),IF(入力!$C$11=2,ROUNDUP(全国標準卸価格!U1025*地区別掛け率!U1025%,-入力!$C$10),IF(入力!$C$11=3,ROUND(全国標準卸価格!U1025*地区別掛け率!U1025%,-入力!$C$10),""))),全国標準卸価格!U1025))</f>
        <v/>
      </c>
      <c r="V1025" s="83"/>
      <c r="W1025" s="265"/>
      <c r="X1025" s="4"/>
    </row>
    <row r="1026" spans="2:27" ht="23.1" customHeight="1">
      <c r="B1026" s="806"/>
      <c r="C1026" s="807"/>
      <c r="D1026" s="807"/>
      <c r="E1026" s="807"/>
      <c r="F1026" s="807"/>
      <c r="G1026" s="808"/>
      <c r="H1026" s="806" t="s">
        <v>260</v>
      </c>
      <c r="I1026" s="807"/>
      <c r="J1026" s="807"/>
      <c r="K1026" s="807"/>
      <c r="L1026" s="808"/>
      <c r="M1026" s="746"/>
      <c r="N1026" s="747"/>
      <c r="O1026" s="747"/>
      <c r="P1026" s="747"/>
      <c r="Q1026" s="748"/>
      <c r="R1026" s="845">
        <f>IF(全国標準卸価格!R1026="","",IF(ISNUMBER(全国標準卸価格!R1026),IF(入力!$C$11=1,ROUNDDOWN(全国標準卸価格!R1026*地区別掛け率!R1026%,-入力!$C$10),IF(入力!$C$11=2,ROUNDUP(全国標準卸価格!R1026*地区別掛け率!R1026%,-入力!$C$10),IF(入力!$C$11=3,ROUND(全国標準卸価格!R1026*地区別掛け率!R1026%,-入力!$C$10),""))),全国標準卸価格!R1026))</f>
        <v>12100</v>
      </c>
      <c r="S1026" s="846" t="str">
        <f>IF(全国標準卸価格!S1026="","",IF(ISNUMBER(全国標準卸価格!S1026),IF(入力!$C$11=1,ROUNDDOWN(全国標準卸価格!S1026*地区別掛け率!S1026%,-入力!$C$10),IF(入力!$C$11=2,ROUNDUP(全国標準卸価格!S1026*地区別掛け率!S1026%,-入力!$C$10),IF(入力!$C$11=3,ROUND(全国標準卸価格!S1026*地区別掛け率!S1026%,-入力!$C$10),""))),全国標準卸価格!S1026))</f>
        <v/>
      </c>
      <c r="T1026" s="846" t="str">
        <f>IF(全国標準卸価格!T1026="","",IF(ISNUMBER(全国標準卸価格!T1026),IF(入力!$C$11=1,ROUNDDOWN(全国標準卸価格!T1026*地区別掛け率!T1026%,-入力!$C$10),IF(入力!$C$11=2,ROUNDUP(全国標準卸価格!T1026*地区別掛け率!T1026%,-入力!$C$10),IF(入力!$C$11=3,ROUND(全国標準卸価格!T1026*地区別掛け率!T1026%,-入力!$C$10),""))),全国標準卸価格!T1026))</f>
        <v/>
      </c>
      <c r="U1026" s="847" t="str">
        <f>IF(全国標準卸価格!U1026="","",IF(ISNUMBER(全国標準卸価格!U1026),IF(入力!$C$11=1,ROUNDDOWN(全国標準卸価格!U1026*地区別掛け率!U1026%,-入力!$C$10),IF(入力!$C$11=2,ROUNDUP(全国標準卸価格!U1026*地区別掛け率!U1026%,-入力!$C$10),IF(入力!$C$11=3,ROUND(全国標準卸価格!U1026*地区別掛け率!U1026%,-入力!$C$10),""))),全国標準卸価格!U1026))</f>
        <v/>
      </c>
      <c r="V1026" s="83"/>
      <c r="W1026" s="265"/>
      <c r="X1026" s="4"/>
    </row>
    <row r="1027" spans="2:27" ht="23.1" customHeight="1">
      <c r="B1027" s="842" t="s">
        <v>599</v>
      </c>
      <c r="C1027" s="843"/>
      <c r="D1027" s="843"/>
      <c r="E1027" s="843"/>
      <c r="F1027" s="843"/>
      <c r="G1027" s="844"/>
      <c r="H1027" s="810" t="s">
        <v>257</v>
      </c>
      <c r="I1027" s="811"/>
      <c r="J1027" s="811"/>
      <c r="K1027" s="811"/>
      <c r="L1027" s="812"/>
      <c r="M1027" s="746" t="s">
        <v>254</v>
      </c>
      <c r="N1027" s="747"/>
      <c r="O1027" s="747"/>
      <c r="P1027" s="747"/>
      <c r="Q1027" s="748"/>
      <c r="R1027" s="833">
        <f>IF(全国標準卸価格!R1027="","",IF(ISNUMBER(全国標準卸価格!R1027),IF(入力!$C$11=1,ROUNDDOWN(全国標準卸価格!R1027*地区別掛け率!R1027%,-入力!$C$10),IF(入力!$C$11=2,ROUNDUP(全国標準卸価格!R1027*地区別掛け率!R1027%,-入力!$C$10),IF(入力!$C$11=3,ROUND(全国標準卸価格!R1027*地区別掛け率!R1027%,-入力!$C$10),""))),全国標準卸価格!R1027))</f>
        <v>10900</v>
      </c>
      <c r="S1027" s="834" t="str">
        <f>IF(全国標準卸価格!S1027="","",IF(ISNUMBER(全国標準卸価格!S1027),IF(入力!$C$11=1,ROUNDDOWN(全国標準卸価格!S1027*地区別掛け率!S1027%,-入力!$C$10),IF(入力!$C$11=2,ROUNDUP(全国標準卸価格!S1027*地区別掛け率!S1027%,-入力!$C$10),IF(入力!$C$11=3,ROUND(全国標準卸価格!S1027*地区別掛け率!S1027%,-入力!$C$10),""))),全国標準卸価格!S1027))</f>
        <v/>
      </c>
      <c r="T1027" s="834" t="str">
        <f>IF(全国標準卸価格!T1027="","",IF(ISNUMBER(全国標準卸価格!T1027),IF(入力!$C$11=1,ROUNDDOWN(全国標準卸価格!T1027*地区別掛け率!T1027%,-入力!$C$10),IF(入力!$C$11=2,ROUNDUP(全国標準卸価格!T1027*地区別掛け率!T1027%,-入力!$C$10),IF(入力!$C$11=3,ROUND(全国標準卸価格!T1027*地区別掛け率!T1027%,-入力!$C$10),""))),全国標準卸価格!T1027))</f>
        <v/>
      </c>
      <c r="U1027" s="835" t="str">
        <f>IF(全国標準卸価格!U1027="","",IF(ISNUMBER(全国標準卸価格!U1027),IF(入力!$C$11=1,ROUNDDOWN(全国標準卸価格!U1027*地区別掛け率!U1027%,-入力!$C$10),IF(入力!$C$11=2,ROUNDUP(全国標準卸価格!U1027*地区別掛け率!U1027%,-入力!$C$10),IF(入力!$C$11=3,ROUND(全国標準卸価格!U1027*地区別掛け率!U1027%,-入力!$C$10),""))),全国標準卸価格!U1027))</f>
        <v/>
      </c>
      <c r="V1027" s="83"/>
      <c r="W1027" s="265"/>
      <c r="X1027" s="4"/>
    </row>
    <row r="1028" spans="2:27" ht="23.1" customHeight="1" thickBot="1">
      <c r="B1028" s="806"/>
      <c r="C1028" s="807"/>
      <c r="D1028" s="807"/>
      <c r="E1028" s="807"/>
      <c r="F1028" s="807"/>
      <c r="G1028" s="808"/>
      <c r="H1028" s="806" t="s">
        <v>539</v>
      </c>
      <c r="I1028" s="807"/>
      <c r="J1028" s="807"/>
      <c r="K1028" s="807"/>
      <c r="L1028" s="808"/>
      <c r="M1028" s="778"/>
      <c r="N1028" s="779"/>
      <c r="O1028" s="779"/>
      <c r="P1028" s="779"/>
      <c r="Q1028" s="780"/>
      <c r="R1028" s="845">
        <f>IF(全国標準卸価格!R1028="","",IF(ISNUMBER(全国標準卸価格!R1028),IF(入力!$C$11=1,ROUNDDOWN(全国標準卸価格!R1028*地区別掛け率!R1028%,-入力!$C$10),IF(入力!$C$11=2,ROUNDUP(全国標準卸価格!R1028*地区別掛け率!R1028%,-入力!$C$10),IF(入力!$C$11=3,ROUND(全国標準卸価格!R1028*地区別掛け率!R1028%,-入力!$C$10),""))),全国標準卸価格!R1028))</f>
        <v>10400</v>
      </c>
      <c r="S1028" s="846" t="str">
        <f>IF(全国標準卸価格!S1028="","",IF(ISNUMBER(全国標準卸価格!S1028),IF(入力!$C$11=1,ROUNDDOWN(全国標準卸価格!S1028*地区別掛け率!S1028%,-入力!$C$10),IF(入力!$C$11=2,ROUNDUP(全国標準卸価格!S1028*地区別掛け率!S1028%,-入力!$C$10),IF(入力!$C$11=3,ROUND(全国標準卸価格!S1028*地区別掛け率!S1028%,-入力!$C$10),""))),全国標準卸価格!S1028))</f>
        <v/>
      </c>
      <c r="T1028" s="846" t="str">
        <f>IF(全国標準卸価格!T1028="","",IF(ISNUMBER(全国標準卸価格!T1028),IF(入力!$C$11=1,ROUNDDOWN(全国標準卸価格!T1028*地区別掛け率!T1028%,-入力!$C$10),IF(入力!$C$11=2,ROUNDUP(全国標準卸価格!T1028*地区別掛け率!T1028%,-入力!$C$10),IF(入力!$C$11=3,ROUND(全国標準卸価格!T1028*地区別掛け率!T1028%,-入力!$C$10),""))),全国標準卸価格!T1028))</f>
        <v/>
      </c>
      <c r="U1028" s="847" t="str">
        <f>IF(全国標準卸価格!U1028="","",IF(ISNUMBER(全国標準卸価格!U1028),IF(入力!$C$11=1,ROUNDDOWN(全国標準卸価格!U1028*地区別掛け率!U1028%,-入力!$C$10),IF(入力!$C$11=2,ROUNDUP(全国標準卸価格!U1028*地区別掛け率!U1028%,-入力!$C$10),IF(入力!$C$11=3,ROUND(全国標準卸価格!U1028*地区別掛け率!U1028%,-入力!$C$10),""))),全国標準卸価格!U1028))</f>
        <v/>
      </c>
      <c r="V1028" s="83"/>
      <c r="W1028" s="265"/>
      <c r="X1028" s="4"/>
    </row>
    <row r="1029" spans="2:27" ht="66" customHeight="1">
      <c r="B1029" s="545" t="s">
        <v>2145</v>
      </c>
      <c r="C1029" s="545"/>
      <c r="D1029" s="545"/>
      <c r="E1029" s="545"/>
      <c r="F1029" s="545"/>
      <c r="G1029" s="545"/>
      <c r="H1029" s="545"/>
      <c r="I1029" s="545"/>
      <c r="J1029" s="545"/>
      <c r="K1029" s="545"/>
      <c r="L1029" s="545"/>
      <c r="M1029" s="545"/>
      <c r="N1029" s="545"/>
      <c r="O1029" s="545"/>
      <c r="P1029" s="545"/>
      <c r="Q1029" s="545"/>
      <c r="R1029" s="545"/>
      <c r="S1029" s="545"/>
      <c r="T1029" s="545"/>
      <c r="U1029" s="545"/>
      <c r="V1029" s="221"/>
      <c r="W1029" s="221"/>
      <c r="X1029" s="82"/>
      <c r="Y1029" s="265"/>
    </row>
    <row r="1030" spans="2:27" ht="13.5" customHeight="1">
      <c r="C1030" s="24"/>
      <c r="D1030" s="24"/>
      <c r="E1030" s="24"/>
      <c r="F1030" s="82"/>
      <c r="G1030" s="24"/>
      <c r="H1030" s="82"/>
      <c r="I1030" s="24"/>
      <c r="J1030" s="82"/>
      <c r="K1030" s="24"/>
      <c r="L1030" s="82"/>
      <c r="M1030" s="24"/>
      <c r="N1030" s="82"/>
      <c r="O1030" s="24"/>
      <c r="P1030" s="82"/>
      <c r="Q1030" s="24"/>
      <c r="R1030" s="82"/>
      <c r="S1030" s="24"/>
      <c r="T1030" s="82"/>
      <c r="U1030" s="24"/>
      <c r="V1030" s="82"/>
      <c r="W1030" s="24"/>
      <c r="X1030" s="82"/>
      <c r="Y1030" s="265"/>
    </row>
    <row r="1031" spans="2:27" ht="14.25" customHeight="1" thickBot="1">
      <c r="B1031" s="39"/>
    </row>
    <row r="1032" spans="2:27" ht="25.5" customHeight="1" thickTop="1" thickBot="1">
      <c r="B1032" s="518" t="s">
        <v>580</v>
      </c>
      <c r="C1032" s="519"/>
      <c r="D1032" s="519"/>
      <c r="E1032" s="519"/>
      <c r="F1032" s="519"/>
      <c r="G1032" s="519"/>
      <c r="H1032" s="519"/>
      <c r="I1032" s="519"/>
      <c r="J1032" s="519"/>
      <c r="K1032" s="519"/>
      <c r="L1032" s="519"/>
      <c r="M1032" s="519"/>
      <c r="N1032" s="519"/>
      <c r="O1032" s="519"/>
      <c r="P1032" s="519"/>
      <c r="Q1032" s="519"/>
      <c r="R1032" s="519"/>
      <c r="S1032" s="519"/>
      <c r="T1032" s="519"/>
      <c r="U1032" s="519"/>
      <c r="V1032" s="519"/>
      <c r="W1032" s="519"/>
      <c r="X1032" s="519"/>
      <c r="Y1032" s="519"/>
      <c r="Z1032" s="519"/>
      <c r="AA1032" s="520"/>
    </row>
    <row r="1033" spans="2:27" ht="14.25" customHeight="1" thickTop="1">
      <c r="B1033" s="24"/>
      <c r="C1033" s="24"/>
      <c r="D1033" s="24"/>
      <c r="E1033" s="24"/>
      <c r="F1033" s="82"/>
      <c r="G1033" s="24"/>
      <c r="H1033" s="82"/>
      <c r="I1033" s="24"/>
      <c r="J1033" s="82"/>
      <c r="K1033" s="24"/>
      <c r="L1033" s="82"/>
      <c r="M1033" s="24"/>
      <c r="N1033" s="82"/>
      <c r="O1033" s="24"/>
      <c r="P1033" s="82"/>
      <c r="Q1033" s="24"/>
      <c r="R1033" s="82"/>
      <c r="S1033" s="24"/>
      <c r="T1033" s="82"/>
      <c r="U1033" s="24"/>
      <c r="V1033" s="82"/>
      <c r="W1033" s="24"/>
      <c r="X1033" s="82"/>
      <c r="Y1033" s="24"/>
    </row>
    <row r="1034" spans="2:27" s="239" customFormat="1" ht="20.100000000000001" customHeight="1" thickBot="1">
      <c r="B1034" s="241" t="s">
        <v>657</v>
      </c>
      <c r="C1034" s="24"/>
      <c r="D1034" s="24"/>
      <c r="E1034" s="24"/>
      <c r="F1034" s="82"/>
      <c r="G1034" s="24"/>
      <c r="H1034" s="82"/>
      <c r="I1034" s="24"/>
      <c r="J1034" s="82"/>
      <c r="K1034" s="24"/>
      <c r="L1034" s="82"/>
      <c r="M1034" s="24"/>
      <c r="N1034" s="82"/>
      <c r="O1034" s="24"/>
      <c r="P1034" s="82"/>
      <c r="Q1034" s="24"/>
      <c r="R1034" s="82"/>
      <c r="S1034" s="24"/>
      <c r="T1034" s="82"/>
      <c r="U1034" s="24"/>
      <c r="V1034" s="82"/>
      <c r="W1034" s="24"/>
      <c r="X1034" s="82"/>
      <c r="Y1034" s="24"/>
    </row>
    <row r="1035" spans="2:27" ht="20.100000000000001" customHeight="1" thickBot="1">
      <c r="B1035" s="531" t="s">
        <v>536</v>
      </c>
      <c r="C1035" s="532"/>
      <c r="D1035" s="532"/>
      <c r="E1035" s="532"/>
      <c r="F1035" s="532"/>
      <c r="G1035" s="532"/>
      <c r="H1035" s="532"/>
      <c r="I1035" s="532"/>
      <c r="J1035" s="532"/>
      <c r="K1035" s="532"/>
      <c r="L1035" s="532"/>
      <c r="M1035" s="532"/>
      <c r="N1035" s="532"/>
      <c r="O1035" s="532"/>
      <c r="P1035" s="532"/>
      <c r="Q1035" s="532"/>
      <c r="R1035" s="532"/>
      <c r="S1035" s="532"/>
      <c r="T1035" s="532"/>
      <c r="U1035" s="533"/>
      <c r="V1035" s="10"/>
      <c r="X1035" s="4"/>
    </row>
    <row r="1036" spans="2:27" ht="30" customHeight="1" thickBot="1">
      <c r="B1036" s="622" t="s">
        <v>581</v>
      </c>
      <c r="C1036" s="623"/>
      <c r="D1036" s="623"/>
      <c r="E1036" s="623"/>
      <c r="F1036" s="623"/>
      <c r="G1036" s="624"/>
      <c r="H1036" s="710" t="s">
        <v>524</v>
      </c>
      <c r="I1036" s="710"/>
      <c r="J1036" s="710"/>
      <c r="K1036" s="710"/>
      <c r="L1036" s="710"/>
      <c r="M1036" s="710" t="s">
        <v>491</v>
      </c>
      <c r="N1036" s="710"/>
      <c r="O1036" s="710"/>
      <c r="P1036" s="710"/>
      <c r="Q1036" s="710"/>
      <c r="R1036" s="710"/>
      <c r="S1036" s="710"/>
      <c r="T1036" s="710"/>
      <c r="U1036" s="710"/>
      <c r="X1036" s="4"/>
    </row>
    <row r="1037" spans="2:27" ht="23.1" customHeight="1">
      <c r="B1037" s="737" t="s">
        <v>607</v>
      </c>
      <c r="C1037" s="738"/>
      <c r="D1037" s="738"/>
      <c r="E1037" s="738"/>
      <c r="F1037" s="738"/>
      <c r="G1037" s="739"/>
      <c r="H1037" s="737" t="s">
        <v>606</v>
      </c>
      <c r="I1037" s="738"/>
      <c r="J1037" s="738"/>
      <c r="K1037" s="738"/>
      <c r="L1037" s="739"/>
      <c r="M1037" s="737" t="s">
        <v>1050</v>
      </c>
      <c r="N1037" s="738"/>
      <c r="O1037" s="738"/>
      <c r="P1037" s="738"/>
      <c r="Q1037" s="739"/>
      <c r="R1037" s="619">
        <f>IF(全国標準卸価格!R1037="","",IF(ISNUMBER(全国標準卸価格!R1037),IF(入力!$C$11=1,ROUNDDOWN(全国標準卸価格!R1037*地区別掛け率!R1037%,-入力!$C$10),IF(入力!$C$11=2,ROUNDUP(全国標準卸価格!R1037*地区別掛け率!R1037%,-入力!$C$10),IF(入力!$C$11=3,ROUND(全国標準卸価格!R1037*地区別掛け率!R1037%,-入力!$C$10),""))),全国標準卸価格!R1037))</f>
        <v>25500</v>
      </c>
      <c r="S1037" s="860" t="str">
        <f>IF(全国標準卸価格!S1037="","",IF(ISNUMBER(全国標準卸価格!S1037),IF(入力!$C$11=1,ROUNDDOWN(全国標準卸価格!S1037*地区別掛け率!S1037%,-入力!$C$10),IF(入力!$C$11=2,ROUNDUP(全国標準卸価格!S1037*地区別掛け率!S1037%,-入力!$C$10),IF(入力!$C$11=3,ROUND(全国標準卸価格!S1037*地区別掛け率!S1037%,-入力!$C$10),""))),全国標準卸価格!S1037))</f>
        <v/>
      </c>
      <c r="T1037" s="860" t="str">
        <f>IF(全国標準卸価格!T1037="","",IF(ISNUMBER(全国標準卸価格!T1037),IF(入力!$C$11=1,ROUNDDOWN(全国標準卸価格!T1037*地区別掛け率!T1037%,-入力!$C$10),IF(入力!$C$11=2,ROUNDUP(全国標準卸価格!T1037*地区別掛け率!T1037%,-入力!$C$10),IF(入力!$C$11=3,ROUND(全国標準卸価格!T1037*地区別掛け率!T1037%,-入力!$C$10),""))),全国標準卸価格!T1037))</f>
        <v/>
      </c>
      <c r="U1037" s="885" t="str">
        <f>IF(全国標準卸価格!U1037="","",IF(ISNUMBER(全国標準卸価格!U1037),IF(入力!$C$11=1,ROUNDDOWN(全国標準卸価格!U1037*地区別掛け率!U1037%,-入力!$C$10),IF(入力!$C$11=2,ROUNDUP(全国標準卸価格!U1037*地区別掛け率!U1037%,-入力!$C$10),IF(入力!$C$11=3,ROUND(全国標準卸価格!U1037*地区別掛け率!U1037%,-入力!$C$10),""))),全国標準卸価格!U1037))</f>
        <v/>
      </c>
      <c r="V1037" s="83"/>
      <c r="X1037" s="4"/>
    </row>
    <row r="1038" spans="2:27" ht="23.1" customHeight="1">
      <c r="B1038" s="746" t="s">
        <v>608</v>
      </c>
      <c r="C1038" s="747"/>
      <c r="D1038" s="747"/>
      <c r="E1038" s="747"/>
      <c r="F1038" s="747"/>
      <c r="G1038" s="748"/>
      <c r="H1038" s="746" t="s">
        <v>211</v>
      </c>
      <c r="I1038" s="747"/>
      <c r="J1038" s="747"/>
      <c r="K1038" s="747"/>
      <c r="L1038" s="748"/>
      <c r="M1038" s="746" t="s">
        <v>604</v>
      </c>
      <c r="N1038" s="747"/>
      <c r="O1038" s="747"/>
      <c r="P1038" s="747"/>
      <c r="Q1038" s="748"/>
      <c r="R1038" s="848">
        <f>IF(全国標準卸価格!R1038="","",IF(ISNUMBER(全国標準卸価格!R1038),IF(入力!$C$11=1,ROUNDDOWN(全国標準卸価格!R1038*地区別掛け率!R1038%,-入力!$C$10),IF(入力!$C$11=2,ROUNDUP(全国標準卸価格!R1038*地区別掛け率!R1038%,-入力!$C$10),IF(入力!$C$11=3,ROUND(全国標準卸価格!R1038*地区別掛け率!R1038%,-入力!$C$10),""))),全国標準卸価格!R1038))</f>
        <v>12300</v>
      </c>
      <c r="S1038" s="849" t="str">
        <f>IF(全国標準卸価格!S1038="","",IF(ISNUMBER(全国標準卸価格!S1038),IF(入力!$C$11=1,ROUNDDOWN(全国標準卸価格!S1038*地区別掛け率!S1038%,-入力!$C$10),IF(入力!$C$11=2,ROUNDUP(全国標準卸価格!S1038*地区別掛け率!S1038%,-入力!$C$10),IF(入力!$C$11=3,ROUND(全国標準卸価格!S1038*地区別掛け率!S1038%,-入力!$C$10),""))),全国標準卸価格!S1038))</f>
        <v/>
      </c>
      <c r="T1038" s="849" t="str">
        <f>IF(全国標準卸価格!T1038="","",IF(ISNUMBER(全国標準卸価格!T1038),IF(入力!$C$11=1,ROUNDDOWN(全国標準卸価格!T1038*地区別掛け率!T1038%,-入力!$C$10),IF(入力!$C$11=2,ROUNDUP(全国標準卸価格!T1038*地区別掛け率!T1038%,-入力!$C$10),IF(入力!$C$11=3,ROUND(全国標準卸価格!T1038*地区別掛け率!T1038%,-入力!$C$10),""))),全国標準卸価格!T1038))</f>
        <v/>
      </c>
      <c r="U1038" s="850" t="str">
        <f>IF(全国標準卸価格!U1038="","",IF(ISNUMBER(全国標準卸価格!U1038),IF(入力!$C$11=1,ROUNDDOWN(全国標準卸価格!U1038*地区別掛け率!U1038%,-入力!$C$10),IF(入力!$C$11=2,ROUNDUP(全国標準卸価格!U1038*地区別掛け率!U1038%,-入力!$C$10),IF(入力!$C$11=3,ROUND(全国標準卸価格!U1038*地区別掛け率!U1038%,-入力!$C$10),""))),全国標準卸価格!U1038))</f>
        <v/>
      </c>
      <c r="V1038" s="83"/>
      <c r="X1038" s="4"/>
    </row>
    <row r="1039" spans="2:27" ht="23.1" customHeight="1">
      <c r="B1039" s="746" t="s">
        <v>1363</v>
      </c>
      <c r="C1039" s="747"/>
      <c r="D1039" s="747"/>
      <c r="E1039" s="747"/>
      <c r="F1039" s="747"/>
      <c r="G1039" s="748"/>
      <c r="H1039" s="746" t="s">
        <v>1187</v>
      </c>
      <c r="I1039" s="747"/>
      <c r="J1039" s="747"/>
      <c r="K1039" s="747"/>
      <c r="L1039" s="748"/>
      <c r="M1039" s="746" t="s">
        <v>604</v>
      </c>
      <c r="N1039" s="747"/>
      <c r="O1039" s="747"/>
      <c r="P1039" s="747"/>
      <c r="Q1039" s="748"/>
      <c r="R1039" s="848">
        <f>IF(全国標準卸価格!R1039="","",IF(ISNUMBER(全国標準卸価格!R1039),IF(入力!$C$11=1,ROUNDDOWN(全国標準卸価格!R1039*地区別掛け率!R1039%,-入力!$C$10),IF(入力!$C$11=2,ROUNDUP(全国標準卸価格!R1039*地区別掛け率!R1039%,-入力!$C$10),IF(入力!$C$11=3,ROUND(全国標準卸価格!R1039*地区別掛け率!R1039%,-入力!$C$10),""))),全国標準卸価格!R1039))</f>
        <v>12300</v>
      </c>
      <c r="S1039" s="849" t="str">
        <f>IF(全国標準卸価格!S1039="","",IF(ISNUMBER(全国標準卸価格!S1039),IF(入力!$C$11=1,ROUNDDOWN(全国標準卸価格!S1039*地区別掛け率!S1039%,-入力!$C$10),IF(入力!$C$11=2,ROUNDUP(全国標準卸価格!S1039*地区別掛け率!S1039%,-入力!$C$10),IF(入力!$C$11=3,ROUND(全国標準卸価格!S1039*地区別掛け率!S1039%,-入力!$C$10),""))),全国標準卸価格!S1039))</f>
        <v/>
      </c>
      <c r="T1039" s="849" t="str">
        <f>IF(全国標準卸価格!T1039="","",IF(ISNUMBER(全国標準卸価格!T1039),IF(入力!$C$11=1,ROUNDDOWN(全国標準卸価格!T1039*地区別掛け率!T1039%,-入力!$C$10),IF(入力!$C$11=2,ROUNDUP(全国標準卸価格!T1039*地区別掛け率!T1039%,-入力!$C$10),IF(入力!$C$11=3,ROUND(全国標準卸価格!T1039*地区別掛け率!T1039%,-入力!$C$10),""))),全国標準卸価格!T1039))</f>
        <v/>
      </c>
      <c r="U1039" s="850" t="str">
        <f>IF(全国標準卸価格!U1039="","",IF(ISNUMBER(全国標準卸価格!U1039),IF(入力!$C$11=1,ROUNDDOWN(全国標準卸価格!U1039*地区別掛け率!U1039%,-入力!$C$10),IF(入力!$C$11=2,ROUNDUP(全国標準卸価格!U1039*地区別掛け率!U1039%,-入力!$C$10),IF(入力!$C$11=3,ROUND(全国標準卸価格!U1039*地区別掛け率!U1039%,-入力!$C$10),""))),全国標準卸価格!U1039))</f>
        <v/>
      </c>
      <c r="V1039" s="83"/>
      <c r="X1039" s="4"/>
    </row>
    <row r="1040" spans="2:27" ht="23.1" customHeight="1">
      <c r="B1040" s="746" t="s">
        <v>609</v>
      </c>
      <c r="C1040" s="747"/>
      <c r="D1040" s="747"/>
      <c r="E1040" s="747"/>
      <c r="F1040" s="747"/>
      <c r="G1040" s="748"/>
      <c r="H1040" s="746" t="s">
        <v>540</v>
      </c>
      <c r="I1040" s="747"/>
      <c r="J1040" s="747"/>
      <c r="K1040" s="747"/>
      <c r="L1040" s="748"/>
      <c r="M1040" s="746" t="s">
        <v>601</v>
      </c>
      <c r="N1040" s="747"/>
      <c r="O1040" s="747"/>
      <c r="P1040" s="747"/>
      <c r="Q1040" s="748"/>
      <c r="R1040" s="848">
        <f>IF(全国標準卸価格!R1040="","",IF(ISNUMBER(全国標準卸価格!R1040),IF(入力!$C$11=1,ROUNDDOWN(全国標準卸価格!R1040*地区別掛け率!R1040%,-入力!$C$10),IF(入力!$C$11=2,ROUNDUP(全国標準卸価格!R1040*地区別掛け率!R1040%,-入力!$C$10),IF(入力!$C$11=3,ROUND(全国標準卸価格!R1040*地区別掛け率!R1040%,-入力!$C$10),""))),全国標準卸価格!R1040))</f>
        <v>26000</v>
      </c>
      <c r="S1040" s="849" t="str">
        <f>IF(全国標準卸価格!S1040="","",IF(ISNUMBER(全国標準卸価格!S1040),IF(入力!$C$11=1,ROUNDDOWN(全国標準卸価格!S1040*地区別掛け率!S1040%,-入力!$C$10),IF(入力!$C$11=2,ROUNDUP(全国標準卸価格!S1040*地区別掛け率!S1040%,-入力!$C$10),IF(入力!$C$11=3,ROUND(全国標準卸価格!S1040*地区別掛け率!S1040%,-入力!$C$10),""))),全国標準卸価格!S1040))</f>
        <v/>
      </c>
      <c r="T1040" s="849" t="str">
        <f>IF(全国標準卸価格!T1040="","",IF(ISNUMBER(全国標準卸価格!T1040),IF(入力!$C$11=1,ROUNDDOWN(全国標準卸価格!T1040*地区別掛け率!T1040%,-入力!$C$10),IF(入力!$C$11=2,ROUNDUP(全国標準卸価格!T1040*地区別掛け率!T1040%,-入力!$C$10),IF(入力!$C$11=3,ROUND(全国標準卸価格!T1040*地区別掛け率!T1040%,-入力!$C$10),""))),全国標準卸価格!T1040))</f>
        <v/>
      </c>
      <c r="U1040" s="850" t="str">
        <f>IF(全国標準卸価格!U1040="","",IF(ISNUMBER(全国標準卸価格!U1040),IF(入力!$C$11=1,ROUNDDOWN(全国標準卸価格!U1040*地区別掛け率!U1040%,-入力!$C$10),IF(入力!$C$11=2,ROUNDUP(全国標準卸価格!U1040*地区別掛け率!U1040%,-入力!$C$10),IF(入力!$C$11=3,ROUND(全国標準卸価格!U1040*地区別掛け率!U1040%,-入力!$C$10),""))),全国標準卸価格!U1040))</f>
        <v/>
      </c>
      <c r="V1040" s="83"/>
      <c r="X1040" s="4"/>
    </row>
    <row r="1041" spans="2:25" ht="23.1" customHeight="1">
      <c r="B1041" s="842" t="s">
        <v>610</v>
      </c>
      <c r="C1041" s="843"/>
      <c r="D1041" s="843"/>
      <c r="E1041" s="843"/>
      <c r="F1041" s="843"/>
      <c r="G1041" s="844"/>
      <c r="H1041" s="810" t="s">
        <v>541</v>
      </c>
      <c r="I1041" s="811"/>
      <c r="J1041" s="811"/>
      <c r="K1041" s="811"/>
      <c r="L1041" s="812"/>
      <c r="M1041" s="842" t="s">
        <v>254</v>
      </c>
      <c r="N1041" s="843"/>
      <c r="O1041" s="843"/>
      <c r="P1041" s="843"/>
      <c r="Q1041" s="844"/>
      <c r="R1041" s="833">
        <f>IF(全国標準卸価格!R1041="","",IF(ISNUMBER(全国標準卸価格!R1041),IF(入力!$C$11=1,ROUNDDOWN(全国標準卸価格!R1041*地区別掛け率!R1041%,-入力!$C$10),IF(入力!$C$11=2,ROUNDUP(全国標準卸価格!R1041*地区別掛け率!R1041%,-入力!$C$10),IF(入力!$C$11=3,ROUND(全国標準卸価格!R1041*地区別掛け率!R1041%,-入力!$C$10),""))),全国標準卸価格!R1041))</f>
        <v>20200</v>
      </c>
      <c r="S1041" s="834" t="str">
        <f>IF(全国標準卸価格!S1041="","",IF(ISNUMBER(全国標準卸価格!S1041),IF(入力!$C$11=1,ROUNDDOWN(全国標準卸価格!S1041*地区別掛け率!S1041%,-入力!$C$10),IF(入力!$C$11=2,ROUNDUP(全国標準卸価格!S1041*地区別掛け率!S1041%,-入力!$C$10),IF(入力!$C$11=3,ROUND(全国標準卸価格!S1041*地区別掛け率!S1041%,-入力!$C$10),""))),全国標準卸価格!S1041))</f>
        <v/>
      </c>
      <c r="T1041" s="834" t="str">
        <f>IF(全国標準卸価格!T1041="","",IF(ISNUMBER(全国標準卸価格!T1041),IF(入力!$C$11=1,ROUNDDOWN(全国標準卸価格!T1041*地区別掛け率!T1041%,-入力!$C$10),IF(入力!$C$11=2,ROUNDUP(全国標準卸価格!T1041*地区別掛け率!T1041%,-入力!$C$10),IF(入力!$C$11=3,ROUND(全国標準卸価格!T1041*地区別掛け率!T1041%,-入力!$C$10),""))),全国標準卸価格!T1041))</f>
        <v/>
      </c>
      <c r="U1041" s="835" t="str">
        <f>IF(全国標準卸価格!U1041="","",IF(ISNUMBER(全国標準卸価格!U1041),IF(入力!$C$11=1,ROUNDDOWN(全国標準卸価格!U1041*地区別掛け率!U1041%,-入力!$C$10),IF(入力!$C$11=2,ROUNDUP(全国標準卸価格!U1041*地区別掛け率!U1041%,-入力!$C$10),IF(入力!$C$11=3,ROUND(全国標準卸価格!U1041*地区別掛け率!U1041%,-入力!$C$10),""))),全国標準卸価格!U1041))</f>
        <v/>
      </c>
      <c r="V1041" s="83"/>
      <c r="X1041" s="4"/>
    </row>
    <row r="1042" spans="2:25" ht="23.1" customHeight="1">
      <c r="B1042" s="806"/>
      <c r="C1042" s="807"/>
      <c r="D1042" s="807"/>
      <c r="E1042" s="807"/>
      <c r="F1042" s="807"/>
      <c r="G1042" s="808"/>
      <c r="H1042" s="806" t="s">
        <v>606</v>
      </c>
      <c r="I1042" s="807"/>
      <c r="J1042" s="807"/>
      <c r="K1042" s="807"/>
      <c r="L1042" s="808"/>
      <c r="M1042" s="806"/>
      <c r="N1042" s="807"/>
      <c r="O1042" s="807"/>
      <c r="P1042" s="807"/>
      <c r="Q1042" s="808"/>
      <c r="R1042" s="845">
        <f>IF(全国標準卸価格!R1042="","",IF(ISNUMBER(全国標準卸価格!R1042),IF(入力!$C$11=1,ROUNDDOWN(全国標準卸価格!R1042*地区別掛け率!R1042%,-入力!$C$10),IF(入力!$C$11=2,ROUNDUP(全国標準卸価格!R1042*地区別掛け率!R1042%,-入力!$C$10),IF(入力!$C$11=3,ROUND(全国標準卸価格!R1042*地区別掛け率!R1042%,-入力!$C$10),""))),全国標準卸価格!R1042))</f>
        <v>25500</v>
      </c>
      <c r="S1042" s="846" t="str">
        <f>IF(全国標準卸価格!S1042="","",IF(ISNUMBER(全国標準卸価格!S1042),IF(入力!$C$11=1,ROUNDDOWN(全国標準卸価格!S1042*地区別掛け率!S1042%,-入力!$C$10),IF(入力!$C$11=2,ROUNDUP(全国標準卸価格!S1042*地区別掛け率!S1042%,-入力!$C$10),IF(入力!$C$11=3,ROUND(全国標準卸価格!S1042*地区別掛け率!S1042%,-入力!$C$10),""))),全国標準卸価格!S1042))</f>
        <v/>
      </c>
      <c r="T1042" s="846" t="str">
        <f>IF(全国標準卸価格!T1042="","",IF(ISNUMBER(全国標準卸価格!T1042),IF(入力!$C$11=1,ROUNDDOWN(全国標準卸価格!T1042*地区別掛け率!T1042%,-入力!$C$10),IF(入力!$C$11=2,ROUNDUP(全国標準卸価格!T1042*地区別掛け率!T1042%,-入力!$C$10),IF(入力!$C$11=3,ROUND(全国標準卸価格!T1042*地区別掛け率!T1042%,-入力!$C$10),""))),全国標準卸価格!T1042))</f>
        <v/>
      </c>
      <c r="U1042" s="847" t="str">
        <f>IF(全国標準卸価格!U1042="","",IF(ISNUMBER(全国標準卸価格!U1042),IF(入力!$C$11=1,ROUNDDOWN(全国標準卸価格!U1042*地区別掛け率!U1042%,-入力!$C$10),IF(入力!$C$11=2,ROUNDUP(全国標準卸価格!U1042*地区別掛け率!U1042%,-入力!$C$10),IF(入力!$C$11=3,ROUND(全国標準卸価格!U1042*地区別掛け率!U1042%,-入力!$C$10),""))),全国標準卸価格!U1042))</f>
        <v/>
      </c>
      <c r="V1042" s="83"/>
      <c r="X1042" s="4"/>
    </row>
    <row r="1043" spans="2:25" ht="23.1" customHeight="1">
      <c r="B1043" s="746" t="s">
        <v>1364</v>
      </c>
      <c r="C1043" s="747"/>
      <c r="D1043" s="747"/>
      <c r="E1043" s="747"/>
      <c r="F1043" s="747"/>
      <c r="G1043" s="748"/>
      <c r="H1043" s="746" t="s">
        <v>558</v>
      </c>
      <c r="I1043" s="747"/>
      <c r="J1043" s="747"/>
      <c r="K1043" s="747"/>
      <c r="L1043" s="748"/>
      <c r="M1043" s="746" t="s">
        <v>545</v>
      </c>
      <c r="N1043" s="747"/>
      <c r="O1043" s="747"/>
      <c r="P1043" s="747"/>
      <c r="Q1043" s="748"/>
      <c r="R1043" s="848">
        <f>IF(全国標準卸価格!R1043="","",IF(ISNUMBER(全国標準卸価格!R1043),IF(入力!$C$11=1,ROUNDDOWN(全国標準卸価格!R1043*地区別掛け率!R1043%,-入力!$C$10),IF(入力!$C$11=2,ROUNDUP(全国標準卸価格!R1043*地区別掛け率!R1043%,-入力!$C$10),IF(入力!$C$11=3,ROUND(全国標準卸価格!R1043*地区別掛け率!R1043%,-入力!$C$10),""))),全国標準卸価格!R1043))</f>
        <v>38500</v>
      </c>
      <c r="S1043" s="849" t="str">
        <f>IF(全国標準卸価格!S1043="","",IF(ISNUMBER(全国標準卸価格!S1043),IF(入力!$C$11=1,ROUNDDOWN(全国標準卸価格!S1043*地区別掛け率!S1043%,-入力!$C$10),IF(入力!$C$11=2,ROUNDUP(全国標準卸価格!S1043*地区別掛け率!S1043%,-入力!$C$10),IF(入力!$C$11=3,ROUND(全国標準卸価格!S1043*地区別掛け率!S1043%,-入力!$C$10),""))),全国標準卸価格!S1043))</f>
        <v/>
      </c>
      <c r="T1043" s="849" t="str">
        <f>IF(全国標準卸価格!T1043="","",IF(ISNUMBER(全国標準卸価格!T1043),IF(入力!$C$11=1,ROUNDDOWN(全国標準卸価格!T1043*地区別掛け率!T1043%,-入力!$C$10),IF(入力!$C$11=2,ROUNDUP(全国標準卸価格!T1043*地区別掛け率!T1043%,-入力!$C$10),IF(入力!$C$11=3,ROUND(全国標準卸価格!T1043*地区別掛け率!T1043%,-入力!$C$10),""))),全国標準卸価格!T1043))</f>
        <v/>
      </c>
      <c r="U1043" s="850" t="str">
        <f>IF(全国標準卸価格!U1043="","",IF(ISNUMBER(全国標準卸価格!U1043),IF(入力!$C$11=1,ROUNDDOWN(全国標準卸価格!U1043*地区別掛け率!U1043%,-入力!$C$10),IF(入力!$C$11=2,ROUNDUP(全国標準卸価格!U1043*地区別掛け率!U1043%,-入力!$C$10),IF(入力!$C$11=3,ROUND(全国標準卸価格!U1043*地区別掛け率!U1043%,-入力!$C$10),""))),全国標準卸価格!U1043))</f>
        <v/>
      </c>
      <c r="V1043" s="83"/>
      <c r="X1043" s="4"/>
    </row>
    <row r="1044" spans="2:25" ht="23.1" customHeight="1">
      <c r="B1044" s="842" t="s">
        <v>611</v>
      </c>
      <c r="C1044" s="843"/>
      <c r="D1044" s="843"/>
      <c r="E1044" s="843"/>
      <c r="F1044" s="843"/>
      <c r="G1044" s="844"/>
      <c r="H1044" s="810" t="s">
        <v>262</v>
      </c>
      <c r="I1044" s="811"/>
      <c r="J1044" s="811"/>
      <c r="K1044" s="811"/>
      <c r="L1044" s="812"/>
      <c r="M1044" s="842" t="s">
        <v>254</v>
      </c>
      <c r="N1044" s="843"/>
      <c r="O1044" s="843"/>
      <c r="P1044" s="843"/>
      <c r="Q1044" s="844"/>
      <c r="R1044" s="833">
        <f>IF(全国標準卸価格!R1044="","",IF(ISNUMBER(全国標準卸価格!R1044),IF(入力!$C$11=1,ROUNDDOWN(全国標準卸価格!R1044*地区別掛け率!R1044%,-入力!$C$10),IF(入力!$C$11=2,ROUNDUP(全国標準卸価格!R1044*地区別掛け率!R1044%,-入力!$C$10),IF(入力!$C$11=3,ROUND(全国標準卸価格!R1044*地区別掛け率!R1044%,-入力!$C$10),""))),全国標準卸価格!R1044))</f>
        <v>19400</v>
      </c>
      <c r="S1044" s="834" t="str">
        <f>IF(全国標準卸価格!S1044="","",IF(ISNUMBER(全国標準卸価格!S1044),IF(入力!$C$11=1,ROUNDDOWN(全国標準卸価格!S1044*地区別掛け率!S1044%,-入力!$C$10),IF(入力!$C$11=2,ROUNDUP(全国標準卸価格!S1044*地区別掛け率!S1044%,-入力!$C$10),IF(入力!$C$11=3,ROUND(全国標準卸価格!S1044*地区別掛け率!S1044%,-入力!$C$10),""))),全国標準卸価格!S1044))</f>
        <v/>
      </c>
      <c r="T1044" s="834" t="str">
        <f>IF(全国標準卸価格!T1044="","",IF(ISNUMBER(全国標準卸価格!T1044),IF(入力!$C$11=1,ROUNDDOWN(全国標準卸価格!T1044*地区別掛け率!T1044%,-入力!$C$10),IF(入力!$C$11=2,ROUNDUP(全国標準卸価格!T1044*地区別掛け率!T1044%,-入力!$C$10),IF(入力!$C$11=3,ROUND(全国標準卸価格!T1044*地区別掛け率!T1044%,-入力!$C$10),""))),全国標準卸価格!T1044))</f>
        <v/>
      </c>
      <c r="U1044" s="835" t="str">
        <f>IF(全国標準卸価格!U1044="","",IF(ISNUMBER(全国標準卸価格!U1044),IF(入力!$C$11=1,ROUNDDOWN(全国標準卸価格!U1044*地区別掛け率!U1044%,-入力!$C$10),IF(入力!$C$11=2,ROUNDUP(全国標準卸価格!U1044*地区別掛け率!U1044%,-入力!$C$10),IF(入力!$C$11=3,ROUND(全国標準卸価格!U1044*地区別掛け率!U1044%,-入力!$C$10),""))),全国標準卸価格!U1044))</f>
        <v/>
      </c>
      <c r="V1044" s="83"/>
      <c r="X1044" s="4"/>
    </row>
    <row r="1045" spans="2:25" ht="23.1" customHeight="1">
      <c r="B1045" s="806"/>
      <c r="C1045" s="807"/>
      <c r="D1045" s="807"/>
      <c r="E1045" s="807"/>
      <c r="F1045" s="807"/>
      <c r="G1045" s="808"/>
      <c r="H1045" s="806" t="s">
        <v>260</v>
      </c>
      <c r="I1045" s="807"/>
      <c r="J1045" s="807"/>
      <c r="K1045" s="807"/>
      <c r="L1045" s="808"/>
      <c r="M1045" s="806"/>
      <c r="N1045" s="807"/>
      <c r="O1045" s="807"/>
      <c r="P1045" s="807"/>
      <c r="Q1045" s="808"/>
      <c r="R1045" s="845">
        <f>IF(全国標準卸価格!R1045="","",IF(ISNUMBER(全国標準卸価格!R1045),IF(入力!$C$11=1,ROUNDDOWN(全国標準卸価格!R1045*地区別掛け率!R1045%,-入力!$C$10),IF(入力!$C$11=2,ROUNDUP(全国標準卸価格!R1045*地区別掛け率!R1045%,-入力!$C$10),IF(入力!$C$11=3,ROUND(全国標準卸価格!R1045*地区別掛け率!R1045%,-入力!$C$10),""))),全国標準卸価格!R1045))</f>
        <v>12100</v>
      </c>
      <c r="S1045" s="846" t="str">
        <f>IF(全国標準卸価格!S1045="","",IF(ISNUMBER(全国標準卸価格!S1045),IF(入力!$C$11=1,ROUNDDOWN(全国標準卸価格!S1045*地区別掛け率!S1045%,-入力!$C$10),IF(入力!$C$11=2,ROUNDUP(全国標準卸価格!S1045*地区別掛け率!S1045%,-入力!$C$10),IF(入力!$C$11=3,ROUND(全国標準卸価格!S1045*地区別掛け率!S1045%,-入力!$C$10),""))),全国標準卸価格!S1045))</f>
        <v/>
      </c>
      <c r="T1045" s="846" t="str">
        <f>IF(全国標準卸価格!T1045="","",IF(ISNUMBER(全国標準卸価格!T1045),IF(入力!$C$11=1,ROUNDDOWN(全国標準卸価格!T1045*地区別掛け率!T1045%,-入力!$C$10),IF(入力!$C$11=2,ROUNDUP(全国標準卸価格!T1045*地区別掛け率!T1045%,-入力!$C$10),IF(入力!$C$11=3,ROUND(全国標準卸価格!T1045*地区別掛け率!T1045%,-入力!$C$10),""))),全国標準卸価格!T1045))</f>
        <v/>
      </c>
      <c r="U1045" s="847" t="str">
        <f>IF(全国標準卸価格!U1045="","",IF(ISNUMBER(全国標準卸価格!U1045),IF(入力!$C$11=1,ROUNDDOWN(全国標準卸価格!U1045*地区別掛け率!U1045%,-入力!$C$10),IF(入力!$C$11=2,ROUNDUP(全国標準卸価格!U1045*地区別掛け率!U1045%,-入力!$C$10),IF(入力!$C$11=3,ROUND(全国標準卸価格!U1045*地区別掛け率!U1045%,-入力!$C$10),""))),全国標準卸価格!U1045))</f>
        <v/>
      </c>
      <c r="V1045" s="83"/>
      <c r="X1045" s="4"/>
    </row>
    <row r="1046" spans="2:25" ht="23.1" customHeight="1">
      <c r="B1046" s="842" t="s">
        <v>1365</v>
      </c>
      <c r="C1046" s="843"/>
      <c r="D1046" s="843"/>
      <c r="E1046" s="843"/>
      <c r="F1046" s="843"/>
      <c r="G1046" s="844"/>
      <c r="H1046" s="810" t="s">
        <v>411</v>
      </c>
      <c r="I1046" s="811"/>
      <c r="J1046" s="811"/>
      <c r="K1046" s="811"/>
      <c r="L1046" s="812"/>
      <c r="M1046" s="842" t="s">
        <v>254</v>
      </c>
      <c r="N1046" s="843"/>
      <c r="O1046" s="843"/>
      <c r="P1046" s="843"/>
      <c r="Q1046" s="844"/>
      <c r="R1046" s="833">
        <f>IF(全国標準卸価格!R1046="","",IF(ISNUMBER(全国標準卸価格!R1046),IF(入力!$C$11=1,ROUNDDOWN(全国標準卸価格!R1046*地区別掛け率!R1046%,-入力!$C$10),IF(入力!$C$11=2,ROUNDUP(全国標準卸価格!R1046*地区別掛け率!R1046%,-入力!$C$10),IF(入力!$C$11=3,ROUND(全国標準卸価格!R1046*地区別掛け率!R1046%,-入力!$C$10),""))),全国標準卸価格!R1046))</f>
        <v>16400</v>
      </c>
      <c r="S1046" s="834" t="str">
        <f>IF(全国標準卸価格!S1046="","",IF(ISNUMBER(全国標準卸価格!S1046),IF(入力!$C$11=1,ROUNDDOWN(全国標準卸価格!S1046*地区別掛け率!S1046%,-入力!$C$10),IF(入力!$C$11=2,ROUNDUP(全国標準卸価格!S1046*地区別掛け率!S1046%,-入力!$C$10),IF(入力!$C$11=3,ROUND(全国標準卸価格!S1046*地区別掛け率!S1046%,-入力!$C$10),""))),全国標準卸価格!S1046))</f>
        <v/>
      </c>
      <c r="T1046" s="834" t="str">
        <f>IF(全国標準卸価格!T1046="","",IF(ISNUMBER(全国標準卸価格!T1046),IF(入力!$C$11=1,ROUNDDOWN(全国標準卸価格!T1046*地区別掛け率!T1046%,-入力!$C$10),IF(入力!$C$11=2,ROUNDUP(全国標準卸価格!T1046*地区別掛け率!T1046%,-入力!$C$10),IF(入力!$C$11=3,ROUND(全国標準卸価格!T1046*地区別掛け率!T1046%,-入力!$C$10),""))),全国標準卸価格!T1046))</f>
        <v/>
      </c>
      <c r="U1046" s="835" t="str">
        <f>IF(全国標準卸価格!U1046="","",IF(ISNUMBER(全国標準卸価格!U1046),IF(入力!$C$11=1,ROUNDDOWN(全国標準卸価格!U1046*地区別掛け率!U1046%,-入力!$C$10),IF(入力!$C$11=2,ROUNDUP(全国標準卸価格!U1046*地区別掛け率!U1046%,-入力!$C$10),IF(入力!$C$11=3,ROUND(全国標準卸価格!U1046*地区別掛け率!U1046%,-入力!$C$10),""))),全国標準卸価格!U1046))</f>
        <v/>
      </c>
      <c r="V1046" s="83"/>
      <c r="X1046" s="4"/>
    </row>
    <row r="1047" spans="2:25" ht="23.1" customHeight="1">
      <c r="B1047" s="806"/>
      <c r="C1047" s="807"/>
      <c r="D1047" s="807"/>
      <c r="E1047" s="807"/>
      <c r="F1047" s="807"/>
      <c r="G1047" s="808"/>
      <c r="H1047" s="806" t="s">
        <v>182</v>
      </c>
      <c r="I1047" s="807"/>
      <c r="J1047" s="807"/>
      <c r="K1047" s="807"/>
      <c r="L1047" s="808"/>
      <c r="M1047" s="806"/>
      <c r="N1047" s="807"/>
      <c r="O1047" s="807"/>
      <c r="P1047" s="807"/>
      <c r="Q1047" s="808"/>
      <c r="R1047" s="845">
        <f>IF(全国標準卸価格!R1047="","",IF(ISNUMBER(全国標準卸価格!R1047),IF(入力!$C$11=1,ROUNDDOWN(全国標準卸価格!R1047*地区別掛け率!R1047%,-入力!$C$10),IF(入力!$C$11=2,ROUNDUP(全国標準卸価格!R1047*地区別掛け率!R1047%,-入力!$C$10),IF(入力!$C$11=3,ROUND(全国標準卸価格!R1047*地区別掛け率!R1047%,-入力!$C$10),""))),全国標準卸価格!R1047))</f>
        <v>17500</v>
      </c>
      <c r="S1047" s="846" t="str">
        <f>IF(全国標準卸価格!S1047="","",IF(ISNUMBER(全国標準卸価格!S1047),IF(入力!$C$11=1,ROUNDDOWN(全国標準卸価格!S1047*地区別掛け率!S1047%,-入力!$C$10),IF(入力!$C$11=2,ROUNDUP(全国標準卸価格!S1047*地区別掛け率!S1047%,-入力!$C$10),IF(入力!$C$11=3,ROUND(全国標準卸価格!S1047*地区別掛け率!S1047%,-入力!$C$10),""))),全国標準卸価格!S1047))</f>
        <v/>
      </c>
      <c r="T1047" s="846" t="str">
        <f>IF(全国標準卸価格!T1047="","",IF(ISNUMBER(全国標準卸価格!T1047),IF(入力!$C$11=1,ROUNDDOWN(全国標準卸価格!T1047*地区別掛け率!T1047%,-入力!$C$10),IF(入力!$C$11=2,ROUNDUP(全国標準卸価格!T1047*地区別掛け率!T1047%,-入力!$C$10),IF(入力!$C$11=3,ROUND(全国標準卸価格!T1047*地区別掛け率!T1047%,-入力!$C$10),""))),全国標準卸価格!T1047))</f>
        <v/>
      </c>
      <c r="U1047" s="847" t="str">
        <f>IF(全国標準卸価格!U1047="","",IF(ISNUMBER(全国標準卸価格!U1047),IF(入力!$C$11=1,ROUNDDOWN(全国標準卸価格!U1047*地区別掛け率!U1047%,-入力!$C$10),IF(入力!$C$11=2,ROUNDUP(全国標準卸価格!U1047*地区別掛け率!U1047%,-入力!$C$10),IF(入力!$C$11=3,ROUND(全国標準卸価格!U1047*地区別掛け率!U1047%,-入力!$C$10),""))),全国標準卸価格!U1047))</f>
        <v/>
      </c>
      <c r="V1047" s="83"/>
      <c r="X1047" s="4"/>
    </row>
    <row r="1048" spans="2:25" ht="23.1" customHeight="1">
      <c r="B1048" s="842" t="s">
        <v>1366</v>
      </c>
      <c r="C1048" s="843"/>
      <c r="D1048" s="843"/>
      <c r="E1048" s="843"/>
      <c r="F1048" s="843"/>
      <c r="G1048" s="844"/>
      <c r="H1048" s="810" t="s">
        <v>385</v>
      </c>
      <c r="I1048" s="811"/>
      <c r="J1048" s="811"/>
      <c r="K1048" s="811"/>
      <c r="L1048" s="812"/>
      <c r="M1048" s="842" t="s">
        <v>603</v>
      </c>
      <c r="N1048" s="843"/>
      <c r="O1048" s="843"/>
      <c r="P1048" s="843"/>
      <c r="Q1048" s="844"/>
      <c r="R1048" s="833">
        <f>IF(全国標準卸価格!R1048="","",IF(ISNUMBER(全国標準卸価格!R1048),IF(入力!$C$11=1,ROUNDDOWN(全国標準卸価格!R1048*地区別掛け率!R1048%,-入力!$C$10),IF(入力!$C$11=2,ROUNDUP(全国標準卸価格!R1048*地区別掛け率!R1048%,-入力!$C$10),IF(入力!$C$11=3,ROUND(全国標準卸価格!R1048*地区別掛け率!R1048%,-入力!$C$10),""))),全国標準卸価格!R1048))</f>
        <v>16100</v>
      </c>
      <c r="S1048" s="834" t="str">
        <f>IF(全国標準卸価格!S1048="","",IF(ISNUMBER(全国標準卸価格!S1048),IF(入力!$C$11=1,ROUNDDOWN(全国標準卸価格!S1048*地区別掛け率!S1048%,-入力!$C$10),IF(入力!$C$11=2,ROUNDUP(全国標準卸価格!S1048*地区別掛け率!S1048%,-入力!$C$10),IF(入力!$C$11=3,ROUND(全国標準卸価格!S1048*地区別掛け率!S1048%,-入力!$C$10),""))),全国標準卸価格!S1048))</f>
        <v/>
      </c>
      <c r="T1048" s="834" t="str">
        <f>IF(全国標準卸価格!T1048="","",IF(ISNUMBER(全国標準卸価格!T1048),IF(入力!$C$11=1,ROUNDDOWN(全国標準卸価格!T1048*地区別掛け率!T1048%,-入力!$C$10),IF(入力!$C$11=2,ROUNDUP(全国標準卸価格!T1048*地区別掛け率!T1048%,-入力!$C$10),IF(入力!$C$11=3,ROUND(全国標準卸価格!T1048*地区別掛け率!T1048%,-入力!$C$10),""))),全国標準卸価格!T1048))</f>
        <v/>
      </c>
      <c r="U1048" s="835" t="str">
        <f>IF(全国標準卸価格!U1048="","",IF(ISNUMBER(全国標準卸価格!U1048),IF(入力!$C$11=1,ROUNDDOWN(全国標準卸価格!U1048*地区別掛け率!U1048%,-入力!$C$10),IF(入力!$C$11=2,ROUNDUP(全国標準卸価格!U1048*地区別掛け率!U1048%,-入力!$C$10),IF(入力!$C$11=3,ROUND(全国標準卸価格!U1048*地区別掛け率!U1048%,-入力!$C$10),""))),全国標準卸価格!U1048))</f>
        <v/>
      </c>
      <c r="V1048" s="83"/>
      <c r="X1048" s="4"/>
    </row>
    <row r="1049" spans="2:25" ht="23.1" customHeight="1">
      <c r="B1049" s="806"/>
      <c r="C1049" s="807"/>
      <c r="D1049" s="807"/>
      <c r="E1049" s="807"/>
      <c r="F1049" s="807"/>
      <c r="G1049" s="808"/>
      <c r="H1049" s="806" t="s">
        <v>282</v>
      </c>
      <c r="I1049" s="807"/>
      <c r="J1049" s="807"/>
      <c r="K1049" s="807"/>
      <c r="L1049" s="808"/>
      <c r="M1049" s="806"/>
      <c r="N1049" s="807"/>
      <c r="O1049" s="807"/>
      <c r="P1049" s="807"/>
      <c r="Q1049" s="808"/>
      <c r="R1049" s="845">
        <f>IF(全国標準卸価格!R1049="","",IF(ISNUMBER(全国標準卸価格!R1049),IF(入力!$C$11=1,ROUNDDOWN(全国標準卸価格!R1049*地区別掛け率!R1049%,-入力!$C$10),IF(入力!$C$11=2,ROUNDUP(全国標準卸価格!R1049*地区別掛け率!R1049%,-入力!$C$10),IF(入力!$C$11=3,ROUND(全国標準卸価格!R1049*地区別掛け率!R1049%,-入力!$C$10),""))),全国標準卸価格!R1049))</f>
        <v>14400</v>
      </c>
      <c r="S1049" s="846" t="str">
        <f>IF(全国標準卸価格!S1049="","",IF(ISNUMBER(全国標準卸価格!S1049),IF(入力!$C$11=1,ROUNDDOWN(全国標準卸価格!S1049*地区別掛け率!S1049%,-入力!$C$10),IF(入力!$C$11=2,ROUNDUP(全国標準卸価格!S1049*地区別掛け率!S1049%,-入力!$C$10),IF(入力!$C$11=3,ROUND(全国標準卸価格!S1049*地区別掛け率!S1049%,-入力!$C$10),""))),全国標準卸価格!S1049))</f>
        <v/>
      </c>
      <c r="T1049" s="846" t="str">
        <f>IF(全国標準卸価格!T1049="","",IF(ISNUMBER(全国標準卸価格!T1049),IF(入力!$C$11=1,ROUNDDOWN(全国標準卸価格!T1049*地区別掛け率!T1049%,-入力!$C$10),IF(入力!$C$11=2,ROUNDUP(全国標準卸価格!T1049*地区別掛け率!T1049%,-入力!$C$10),IF(入力!$C$11=3,ROUND(全国標準卸価格!T1049*地区別掛け率!T1049%,-入力!$C$10),""))),全国標準卸価格!T1049))</f>
        <v/>
      </c>
      <c r="U1049" s="847" t="str">
        <f>IF(全国標準卸価格!U1049="","",IF(ISNUMBER(全国標準卸価格!U1049),IF(入力!$C$11=1,ROUNDDOWN(全国標準卸価格!U1049*地区別掛け率!U1049%,-入力!$C$10),IF(入力!$C$11=2,ROUNDUP(全国標準卸価格!U1049*地区別掛け率!U1049%,-入力!$C$10),IF(入力!$C$11=3,ROUND(全国標準卸価格!U1049*地区別掛け率!U1049%,-入力!$C$10),""))),全国標準卸価格!U1049))</f>
        <v/>
      </c>
      <c r="V1049" s="83"/>
      <c r="X1049" s="4"/>
    </row>
    <row r="1050" spans="2:25" ht="23.1" customHeight="1">
      <c r="B1050" s="842" t="s">
        <v>612</v>
      </c>
      <c r="C1050" s="843"/>
      <c r="D1050" s="843"/>
      <c r="E1050" s="843"/>
      <c r="F1050" s="843"/>
      <c r="G1050" s="844"/>
      <c r="H1050" s="810" t="s">
        <v>261</v>
      </c>
      <c r="I1050" s="811"/>
      <c r="J1050" s="811"/>
      <c r="K1050" s="811"/>
      <c r="L1050" s="812"/>
      <c r="M1050" s="842" t="s">
        <v>254</v>
      </c>
      <c r="N1050" s="843"/>
      <c r="O1050" s="843"/>
      <c r="P1050" s="843"/>
      <c r="Q1050" s="844"/>
      <c r="R1050" s="833">
        <f>IF(全国標準卸価格!R1050="","",IF(ISNUMBER(全国標準卸価格!R1050),IF(入力!$C$11=1,ROUNDDOWN(全国標準卸価格!R1050*地区別掛け率!R1050%,-入力!$C$10),IF(入力!$C$11=2,ROUNDUP(全国標準卸価格!R1050*地区別掛け率!R1050%,-入力!$C$10),IF(入力!$C$11=3,ROUND(全国標準卸価格!R1050*地区別掛け率!R1050%,-入力!$C$10),""))),全国標準卸価格!R1050))</f>
        <v>12900</v>
      </c>
      <c r="S1050" s="834" t="str">
        <f>IF(全国標準卸価格!S1050="","",IF(ISNUMBER(全国標準卸価格!S1050),IF(入力!$C$11=1,ROUNDDOWN(全国標準卸価格!S1050*地区別掛け率!S1050%,-入力!$C$10),IF(入力!$C$11=2,ROUNDUP(全国標準卸価格!S1050*地区別掛け率!S1050%,-入力!$C$10),IF(入力!$C$11=3,ROUND(全国標準卸価格!S1050*地区別掛け率!S1050%,-入力!$C$10),""))),全国標準卸価格!S1050))</f>
        <v/>
      </c>
      <c r="T1050" s="834" t="str">
        <f>IF(全国標準卸価格!T1050="","",IF(ISNUMBER(全国標準卸価格!T1050),IF(入力!$C$11=1,ROUNDDOWN(全国標準卸価格!T1050*地区別掛け率!T1050%,-入力!$C$10),IF(入力!$C$11=2,ROUNDUP(全国標準卸価格!T1050*地区別掛け率!T1050%,-入力!$C$10),IF(入力!$C$11=3,ROUND(全国標準卸価格!T1050*地区別掛け率!T1050%,-入力!$C$10),""))),全国標準卸価格!T1050))</f>
        <v/>
      </c>
      <c r="U1050" s="835" t="str">
        <f>IF(全国標準卸価格!U1050="","",IF(ISNUMBER(全国標準卸価格!U1050),IF(入力!$C$11=1,ROUNDDOWN(全国標準卸価格!U1050*地区別掛け率!U1050%,-入力!$C$10),IF(入力!$C$11=2,ROUNDUP(全国標準卸価格!U1050*地区別掛け率!U1050%,-入力!$C$10),IF(入力!$C$11=3,ROUND(全国標準卸価格!U1050*地区別掛け率!U1050%,-入力!$C$10),""))),全国標準卸価格!U1050))</f>
        <v/>
      </c>
      <c r="V1050" s="83"/>
      <c r="X1050" s="4"/>
    </row>
    <row r="1051" spans="2:25" ht="23.1" customHeight="1">
      <c r="B1051" s="806"/>
      <c r="C1051" s="807"/>
      <c r="D1051" s="807"/>
      <c r="E1051" s="807"/>
      <c r="F1051" s="807"/>
      <c r="G1051" s="808"/>
      <c r="H1051" s="806" t="s">
        <v>182</v>
      </c>
      <c r="I1051" s="807"/>
      <c r="J1051" s="807"/>
      <c r="K1051" s="807"/>
      <c r="L1051" s="808"/>
      <c r="M1051" s="806"/>
      <c r="N1051" s="807"/>
      <c r="O1051" s="807"/>
      <c r="P1051" s="807"/>
      <c r="Q1051" s="808"/>
      <c r="R1051" s="845">
        <f>IF(全国標準卸価格!R1051="","",IF(ISNUMBER(全国標準卸価格!R1051),IF(入力!$C$11=1,ROUNDDOWN(全国標準卸価格!R1051*地区別掛け率!R1051%,-入力!$C$10),IF(入力!$C$11=2,ROUNDUP(全国標準卸価格!R1051*地区別掛け率!R1051%,-入力!$C$10),IF(入力!$C$11=3,ROUND(全国標準卸価格!R1051*地区別掛け率!R1051%,-入力!$C$10),""))),全国標準卸価格!R1051))</f>
        <v>17500</v>
      </c>
      <c r="S1051" s="846" t="str">
        <f>IF(全国標準卸価格!S1051="","",IF(ISNUMBER(全国標準卸価格!S1051),IF(入力!$C$11=1,ROUNDDOWN(全国標準卸価格!S1051*地区別掛け率!S1051%,-入力!$C$10),IF(入力!$C$11=2,ROUNDUP(全国標準卸価格!S1051*地区別掛け率!S1051%,-入力!$C$10),IF(入力!$C$11=3,ROUND(全国標準卸価格!S1051*地区別掛け率!S1051%,-入力!$C$10),""))),全国標準卸価格!S1051))</f>
        <v/>
      </c>
      <c r="T1051" s="846" t="str">
        <f>IF(全国標準卸価格!T1051="","",IF(ISNUMBER(全国標準卸価格!T1051),IF(入力!$C$11=1,ROUNDDOWN(全国標準卸価格!T1051*地区別掛け率!T1051%,-入力!$C$10),IF(入力!$C$11=2,ROUNDUP(全国標準卸価格!T1051*地区別掛け率!T1051%,-入力!$C$10),IF(入力!$C$11=3,ROUND(全国標準卸価格!T1051*地区別掛け率!T1051%,-入力!$C$10),""))),全国標準卸価格!T1051))</f>
        <v/>
      </c>
      <c r="U1051" s="847" t="str">
        <f>IF(全国標準卸価格!U1051="","",IF(ISNUMBER(全国標準卸価格!U1051),IF(入力!$C$11=1,ROUNDDOWN(全国標準卸価格!U1051*地区別掛け率!U1051%,-入力!$C$10),IF(入力!$C$11=2,ROUNDUP(全国標準卸価格!U1051*地区別掛け率!U1051%,-入力!$C$10),IF(入力!$C$11=3,ROUND(全国標準卸価格!U1051*地区別掛け率!U1051%,-入力!$C$10),""))),全国標準卸価格!U1051))</f>
        <v/>
      </c>
      <c r="V1051" s="83"/>
      <c r="X1051" s="4"/>
    </row>
    <row r="1052" spans="2:25" ht="23.1" customHeight="1">
      <c r="B1052" s="842" t="s">
        <v>1367</v>
      </c>
      <c r="C1052" s="843"/>
      <c r="D1052" s="843"/>
      <c r="E1052" s="843"/>
      <c r="F1052" s="843"/>
      <c r="G1052" s="844"/>
      <c r="H1052" s="810" t="s">
        <v>678</v>
      </c>
      <c r="I1052" s="811"/>
      <c r="J1052" s="811"/>
      <c r="K1052" s="811"/>
      <c r="L1052" s="812"/>
      <c r="M1052" s="842" t="s">
        <v>254</v>
      </c>
      <c r="N1052" s="843"/>
      <c r="O1052" s="843"/>
      <c r="P1052" s="843"/>
      <c r="Q1052" s="844"/>
      <c r="R1052" s="833">
        <f>IF(全国標準卸価格!R1052="","",IF(ISNUMBER(全国標準卸価格!R1052),IF(入力!$C$11=1,ROUNDDOWN(全国標準卸価格!R1052*地区別掛け率!R1052%,-入力!$C$10),IF(入力!$C$11=2,ROUNDUP(全国標準卸価格!R1052*地区別掛け率!R1052%,-入力!$C$10),IF(入力!$C$11=3,ROUND(全国標準卸価格!R1052*地区別掛け率!R1052%,-入力!$C$10),""))),全国標準卸価格!R1052))</f>
        <v>35900</v>
      </c>
      <c r="S1052" s="834" t="str">
        <f>IF(全国標準卸価格!S1052="","",IF(ISNUMBER(全国標準卸価格!S1052),IF(入力!$C$11=1,ROUNDDOWN(全国標準卸価格!S1052*地区別掛け率!S1052%,-入力!$C$10),IF(入力!$C$11=2,ROUNDUP(全国標準卸価格!S1052*地区別掛け率!S1052%,-入力!$C$10),IF(入力!$C$11=3,ROUND(全国標準卸価格!S1052*地区別掛け率!S1052%,-入力!$C$10),""))),全国標準卸価格!S1052))</f>
        <v/>
      </c>
      <c r="T1052" s="834" t="str">
        <f>IF(全国標準卸価格!T1052="","",IF(ISNUMBER(全国標準卸価格!T1052),IF(入力!$C$11=1,ROUNDDOWN(全国標準卸価格!T1052*地区別掛け率!T1052%,-入力!$C$10),IF(入力!$C$11=2,ROUNDUP(全国標準卸価格!T1052*地区別掛け率!T1052%,-入力!$C$10),IF(入力!$C$11=3,ROUND(全国標準卸価格!T1052*地区別掛け率!T1052%,-入力!$C$10),""))),全国標準卸価格!T1052))</f>
        <v/>
      </c>
      <c r="U1052" s="835" t="str">
        <f>IF(全国標準卸価格!U1052="","",IF(ISNUMBER(全国標準卸価格!U1052),IF(入力!$C$11=1,ROUNDDOWN(全国標準卸価格!U1052*地区別掛け率!U1052%,-入力!$C$10),IF(入力!$C$11=2,ROUNDUP(全国標準卸価格!U1052*地区別掛け率!U1052%,-入力!$C$10),IF(入力!$C$11=3,ROUND(全国標準卸価格!U1052*地区別掛け率!U1052%,-入力!$C$10),""))),全国標準卸価格!U1052))</f>
        <v/>
      </c>
      <c r="V1052" s="83"/>
      <c r="X1052" s="4"/>
    </row>
    <row r="1053" spans="2:25" ht="23.1" customHeight="1">
      <c r="B1053" s="830"/>
      <c r="C1053" s="831"/>
      <c r="D1053" s="831"/>
      <c r="E1053" s="831"/>
      <c r="F1053" s="831"/>
      <c r="G1053" s="832"/>
      <c r="H1053" s="806" t="s">
        <v>679</v>
      </c>
      <c r="I1053" s="807"/>
      <c r="J1053" s="807"/>
      <c r="K1053" s="807"/>
      <c r="L1053" s="808"/>
      <c r="M1053" s="806"/>
      <c r="N1053" s="807"/>
      <c r="O1053" s="807"/>
      <c r="P1053" s="807"/>
      <c r="Q1053" s="808"/>
      <c r="R1053" s="845">
        <f>IF(全国標準卸価格!R1053="","",IF(ISNUMBER(全国標準卸価格!R1053),IF(入力!$C$11=1,ROUNDDOWN(全国標準卸価格!R1053*地区別掛け率!R1053%,-入力!$C$10),IF(入力!$C$11=2,ROUNDUP(全国標準卸価格!R1053*地区別掛け率!R1053%,-入力!$C$10),IF(入力!$C$11=3,ROUND(全国標準卸価格!R1053*地区別掛け率!R1053%,-入力!$C$10),""))),全国標準卸価格!R1053))</f>
        <v>24000</v>
      </c>
      <c r="S1053" s="846" t="str">
        <f>IF(全国標準卸価格!S1053="","",IF(ISNUMBER(全国標準卸価格!S1053),IF(入力!$C$11=1,ROUNDDOWN(全国標準卸価格!S1053*地区別掛け率!S1053%,-入力!$C$10),IF(入力!$C$11=2,ROUNDUP(全国標準卸価格!S1053*地区別掛け率!S1053%,-入力!$C$10),IF(入力!$C$11=3,ROUND(全国標準卸価格!S1053*地区別掛け率!S1053%,-入力!$C$10),""))),全国標準卸価格!S1053))</f>
        <v/>
      </c>
      <c r="T1053" s="846" t="str">
        <f>IF(全国標準卸価格!T1053="","",IF(ISNUMBER(全国標準卸価格!T1053),IF(入力!$C$11=1,ROUNDDOWN(全国標準卸価格!T1053*地区別掛け率!T1053%,-入力!$C$10),IF(入力!$C$11=2,ROUNDUP(全国標準卸価格!T1053*地区別掛け率!T1053%,-入力!$C$10),IF(入力!$C$11=3,ROUND(全国標準卸価格!T1053*地区別掛け率!T1053%,-入力!$C$10),""))),全国標準卸価格!T1053))</f>
        <v/>
      </c>
      <c r="U1053" s="847" t="str">
        <f>IF(全国標準卸価格!U1053="","",IF(ISNUMBER(全国標準卸価格!U1053),IF(入力!$C$11=1,ROUNDDOWN(全国標準卸価格!U1053*地区別掛け率!U1053%,-入力!$C$10),IF(入力!$C$11=2,ROUNDUP(全国標準卸価格!U1053*地区別掛け率!U1053%,-入力!$C$10),IF(入力!$C$11=3,ROUND(全国標準卸価格!U1053*地区別掛け率!U1053%,-入力!$C$10),""))),全国標準卸価格!U1053))</f>
        <v/>
      </c>
      <c r="V1053" s="83"/>
      <c r="X1053" s="4"/>
    </row>
    <row r="1054" spans="2:25" ht="23.1" customHeight="1" thickBot="1">
      <c r="B1054" s="781"/>
      <c r="C1054" s="782"/>
      <c r="D1054" s="782"/>
      <c r="E1054" s="782"/>
      <c r="F1054" s="782"/>
      <c r="G1054" s="783"/>
      <c r="H1054" s="778" t="s">
        <v>678</v>
      </c>
      <c r="I1054" s="779"/>
      <c r="J1054" s="779"/>
      <c r="K1054" s="779"/>
      <c r="L1054" s="780"/>
      <c r="M1054" s="778" t="s">
        <v>1368</v>
      </c>
      <c r="N1054" s="779"/>
      <c r="O1054" s="779"/>
      <c r="P1054" s="779"/>
      <c r="Q1054" s="780"/>
      <c r="R1054" s="854">
        <f>IF(全国標準卸価格!R1054="","",IF(ISNUMBER(全国標準卸価格!R1054),IF(入力!$E$11=1,ROUNDDOWN(全国標準卸価格!R1054*地区別掛け率!R1054%,-入力!$E$10),IF(入力!$E$11=2,ROUNDUP(全国標準卸価格!R1054*地区別掛け率!R1054%,-入力!$E$10),IF(入力!$E$11=3,ROUND(全国標準卸価格!R1054*地区別掛け率!R1054%,-入力!$E$10),""))),全国標準卸価格!R1054))</f>
        <v>20900</v>
      </c>
      <c r="S1054" s="855" t="str">
        <f>IF(全国標準卸価格!S1054="","",IF(ISNUMBER(全国標準卸価格!S1054),IF(入力!$E$11=1,ROUNDDOWN(全国標準卸価格!S1054*地区別掛け率!S1054%,-入力!$E$10),IF(入力!$E$11=2,ROUNDUP(全国標準卸価格!S1054*地区別掛け率!S1054%,-入力!$E$10),IF(入力!$E$11=3,ROUND(全国標準卸価格!S1054*地区別掛け率!S1054%,-入力!$E$10),""))),全国標準卸価格!S1054))</f>
        <v/>
      </c>
      <c r="T1054" s="855" t="str">
        <f>IF(全国標準卸価格!T1054="","",IF(ISNUMBER(全国標準卸価格!T1054),IF(入力!$E$11=1,ROUNDDOWN(全国標準卸価格!T1054*地区別掛け率!T1054%,-入力!$E$10),IF(入力!$E$11=2,ROUNDUP(全国標準卸価格!T1054*地区別掛け率!T1054%,-入力!$E$10),IF(入力!$E$11=3,ROUND(全国標準卸価格!T1054*地区別掛け率!T1054%,-入力!$E$10),""))),全国標準卸価格!T1054))</f>
        <v/>
      </c>
      <c r="U1054" s="856" t="str">
        <f>IF(全国標準卸価格!U1054="","",IF(ISNUMBER(全国標準卸価格!U1054),IF(入力!$E$11=1,ROUNDDOWN(全国標準卸価格!U1054*地区別掛け率!U1054%,-入力!$E$10),IF(入力!$E$11=2,ROUNDUP(全国標準卸価格!U1054*地区別掛け率!U1054%,-入力!$E$10),IF(入力!$E$11=3,ROUND(全国標準卸価格!U1054*地区別掛け率!U1054%,-入力!$E$10),""))),全国標準卸価格!U1054))</f>
        <v/>
      </c>
      <c r="V1054" s="83"/>
      <c r="X1054" s="4"/>
    </row>
    <row r="1055" spans="2:25" ht="23.1" customHeight="1">
      <c r="B1055" s="336"/>
      <c r="C1055" s="336"/>
      <c r="D1055" s="336"/>
      <c r="E1055" s="336"/>
      <c r="F1055" s="83"/>
      <c r="G1055" s="336"/>
      <c r="H1055" s="83"/>
      <c r="I1055" s="336"/>
      <c r="J1055" s="83"/>
      <c r="K1055" s="336"/>
      <c r="L1055" s="83"/>
      <c r="M1055" s="336"/>
      <c r="N1055" s="83"/>
      <c r="O1055" s="336"/>
      <c r="P1055" s="83"/>
      <c r="Q1055" s="336"/>
      <c r="R1055" s="83"/>
      <c r="S1055" s="336"/>
      <c r="T1055" s="10"/>
      <c r="U1055" s="371"/>
      <c r="V1055" s="10"/>
      <c r="W1055" s="371"/>
      <c r="X1055" s="83"/>
    </row>
    <row r="1056" spans="2:25" s="239" customFormat="1" ht="20.100000000000001" customHeight="1" thickBot="1">
      <c r="B1056" s="241" t="s">
        <v>658</v>
      </c>
      <c r="C1056" s="24"/>
      <c r="D1056" s="24"/>
      <c r="E1056" s="24"/>
      <c r="F1056" s="82"/>
      <c r="G1056" s="24"/>
      <c r="H1056" s="82"/>
      <c r="I1056" s="24"/>
      <c r="J1056" s="82"/>
      <c r="K1056" s="24"/>
      <c r="L1056" s="82"/>
      <c r="M1056" s="24"/>
      <c r="N1056" s="82"/>
      <c r="O1056" s="24"/>
      <c r="P1056" s="82"/>
      <c r="Q1056" s="24"/>
      <c r="R1056" s="82"/>
      <c r="S1056" s="24"/>
      <c r="T1056" s="82"/>
      <c r="U1056" s="24"/>
      <c r="V1056" s="82"/>
      <c r="W1056" s="24"/>
      <c r="X1056" s="82"/>
      <c r="Y1056" s="24"/>
    </row>
    <row r="1057" spans="2:25" ht="20.100000000000001" customHeight="1" thickBot="1">
      <c r="B1057" s="531" t="s">
        <v>453</v>
      </c>
      <c r="C1057" s="532"/>
      <c r="D1057" s="532"/>
      <c r="E1057" s="532"/>
      <c r="F1057" s="532"/>
      <c r="G1057" s="532"/>
      <c r="H1057" s="532"/>
      <c r="I1057" s="532"/>
      <c r="J1057" s="532"/>
      <c r="K1057" s="532"/>
      <c r="L1057" s="532"/>
      <c r="M1057" s="532"/>
      <c r="N1057" s="532"/>
      <c r="O1057" s="532"/>
      <c r="P1057" s="532"/>
      <c r="Q1057" s="532"/>
      <c r="R1057" s="532"/>
      <c r="S1057" s="532"/>
      <c r="T1057" s="532"/>
      <c r="U1057" s="533"/>
      <c r="V1057" s="10"/>
      <c r="X1057" s="4"/>
    </row>
    <row r="1058" spans="2:25" ht="30" customHeight="1" thickBot="1">
      <c r="B1058" s="622" t="s">
        <v>581</v>
      </c>
      <c r="C1058" s="623"/>
      <c r="D1058" s="623"/>
      <c r="E1058" s="623"/>
      <c r="F1058" s="623"/>
      <c r="G1058" s="624"/>
      <c r="H1058" s="710" t="s">
        <v>524</v>
      </c>
      <c r="I1058" s="710"/>
      <c r="J1058" s="710"/>
      <c r="K1058" s="710"/>
      <c r="L1058" s="710"/>
      <c r="M1058" s="710" t="s">
        <v>491</v>
      </c>
      <c r="N1058" s="710"/>
      <c r="O1058" s="710"/>
      <c r="P1058" s="710"/>
      <c r="Q1058" s="710"/>
      <c r="R1058" s="710"/>
      <c r="S1058" s="710"/>
      <c r="T1058" s="710"/>
      <c r="U1058" s="710"/>
      <c r="X1058" s="4"/>
    </row>
    <row r="1059" spans="2:25" ht="23.1" customHeight="1">
      <c r="B1059" s="746" t="s">
        <v>614</v>
      </c>
      <c r="C1059" s="747"/>
      <c r="D1059" s="747"/>
      <c r="E1059" s="747"/>
      <c r="F1059" s="747"/>
      <c r="G1059" s="748"/>
      <c r="H1059" s="810" t="s">
        <v>540</v>
      </c>
      <c r="I1059" s="811"/>
      <c r="J1059" s="811"/>
      <c r="K1059" s="811"/>
      <c r="L1059" s="812"/>
      <c r="M1059" s="810" t="s">
        <v>254</v>
      </c>
      <c r="N1059" s="811"/>
      <c r="O1059" s="811"/>
      <c r="P1059" s="811"/>
      <c r="Q1059" s="812"/>
      <c r="R1059" s="833">
        <f>IF(全国標準卸価格!R1059="","",IF(ISNUMBER(全国標準卸価格!R1059),IF(入力!$C$11=1,ROUNDDOWN(全国標準卸価格!R1059*地区別掛け率!R1059%,-入力!$C$10),IF(入力!$C$11=2,ROUNDUP(全国標準卸価格!R1059*地区別掛け率!R1059%,-入力!$C$10),IF(入力!$C$11=3,ROUND(全国標準卸価格!R1059*地区別掛け率!R1059%,-入力!$C$10),""))),全国標準卸価格!R1059))</f>
        <v>19900</v>
      </c>
      <c r="S1059" s="834" t="str">
        <f>IF(全国標準卸価格!S1059="","",IF(ISNUMBER(全国標準卸価格!S1059),IF(入力!$C$11=1,ROUNDDOWN(全国標準卸価格!S1059*地区別掛け率!S1059%,-入力!$C$10),IF(入力!$C$11=2,ROUNDUP(全国標準卸価格!S1059*地区別掛け率!S1059%,-入力!$C$10),IF(入力!$C$11=3,ROUND(全国標準卸価格!S1059*地区別掛け率!S1059%,-入力!$C$10),""))),全国標準卸価格!S1059))</f>
        <v/>
      </c>
      <c r="T1059" s="834" t="str">
        <f>IF(全国標準卸価格!T1059="","",IF(ISNUMBER(全国標準卸価格!T1059),IF(入力!$C$11=1,ROUNDDOWN(全国標準卸価格!T1059*地区別掛け率!T1059%,-入力!$C$10),IF(入力!$C$11=2,ROUNDUP(全国標準卸価格!T1059*地区別掛け率!T1059%,-入力!$C$10),IF(入力!$C$11=3,ROUND(全国標準卸価格!T1059*地区別掛け率!T1059%,-入力!$C$10),""))),全国標準卸価格!T1059))</f>
        <v/>
      </c>
      <c r="U1059" s="835" t="str">
        <f>IF(全国標準卸価格!U1059="","",IF(ISNUMBER(全国標準卸価格!U1059),IF(入力!$C$11=1,ROUNDDOWN(全国標準卸価格!U1059*地区別掛け率!U1059%,-入力!$C$10),IF(入力!$C$11=2,ROUNDUP(全国標準卸価格!U1059*地区別掛け率!U1059%,-入力!$C$10),IF(入力!$C$11=3,ROUND(全国標準卸価格!U1059*地区別掛け率!U1059%,-入力!$C$10),""))),全国標準卸価格!U1059))</f>
        <v/>
      </c>
      <c r="V1059" s="83"/>
      <c r="X1059" s="4"/>
    </row>
    <row r="1060" spans="2:25" ht="23.1" customHeight="1">
      <c r="B1060" s="746"/>
      <c r="C1060" s="747"/>
      <c r="D1060" s="747"/>
      <c r="E1060" s="747"/>
      <c r="F1060" s="747"/>
      <c r="G1060" s="748"/>
      <c r="H1060" s="766" t="s">
        <v>182</v>
      </c>
      <c r="I1060" s="767"/>
      <c r="J1060" s="767"/>
      <c r="K1060" s="767"/>
      <c r="L1060" s="768"/>
      <c r="M1060" s="766" t="s">
        <v>253</v>
      </c>
      <c r="N1060" s="767"/>
      <c r="O1060" s="767"/>
      <c r="P1060" s="767"/>
      <c r="Q1060" s="768"/>
      <c r="R1060" s="827">
        <f>IF(全国標準卸価格!R1060="","",IF(ISNUMBER(全国標準卸価格!R1060),IF(入力!$C$11=1,ROUNDDOWN(全国標準卸価格!R1060*地区別掛け率!R1060%,-入力!$C$10),IF(入力!$C$11=2,ROUNDUP(全国標準卸価格!R1060*地区別掛け率!R1060%,-入力!$C$10),IF(入力!$C$11=3,ROUND(全国標準卸価格!R1060*地区別掛け率!R1060%,-入力!$C$10),""))),全国標準卸価格!R1060))</f>
        <v>17500</v>
      </c>
      <c r="S1060" s="828" t="str">
        <f>IF(全国標準卸価格!S1060="","",IF(ISNUMBER(全国標準卸価格!S1060),IF(入力!$C$11=1,ROUNDDOWN(全国標準卸価格!S1060*地区別掛け率!S1060%,-入力!$C$10),IF(入力!$C$11=2,ROUNDUP(全国標準卸価格!S1060*地区別掛け率!S1060%,-入力!$C$10),IF(入力!$C$11=3,ROUND(全国標準卸価格!S1060*地区別掛け率!S1060%,-入力!$C$10),""))),全国標準卸価格!S1060))</f>
        <v/>
      </c>
      <c r="T1060" s="828" t="str">
        <f>IF(全国標準卸価格!T1060="","",IF(ISNUMBER(全国標準卸価格!T1060),IF(入力!$C$11=1,ROUNDDOWN(全国標準卸価格!T1060*地区別掛け率!T1060%,-入力!$C$10),IF(入力!$C$11=2,ROUNDUP(全国標準卸価格!T1060*地区別掛け率!T1060%,-入力!$C$10),IF(入力!$C$11=3,ROUND(全国標準卸価格!T1060*地区別掛け率!T1060%,-入力!$C$10),""))),全国標準卸価格!T1060))</f>
        <v/>
      </c>
      <c r="U1060" s="829" t="str">
        <f>IF(全国標準卸価格!U1060="","",IF(ISNUMBER(全国標準卸価格!U1060),IF(入力!$C$11=1,ROUNDDOWN(全国標準卸価格!U1060*地区別掛け率!U1060%,-入力!$C$10),IF(入力!$C$11=2,ROUNDUP(全国標準卸価格!U1060*地区別掛け率!U1060%,-入力!$C$10),IF(入力!$C$11=3,ROUND(全国標準卸価格!U1060*地区別掛け率!U1060%,-入力!$C$10),""))),全国標準卸価格!U1060))</f>
        <v/>
      </c>
      <c r="V1060" s="83"/>
      <c r="X1060" s="4"/>
    </row>
    <row r="1061" spans="2:25" ht="23.1" customHeight="1">
      <c r="B1061" s="746" t="s">
        <v>757</v>
      </c>
      <c r="C1061" s="747"/>
      <c r="D1061" s="747"/>
      <c r="E1061" s="747"/>
      <c r="F1061" s="747"/>
      <c r="G1061" s="748"/>
      <c r="H1061" s="746" t="s">
        <v>411</v>
      </c>
      <c r="I1061" s="747"/>
      <c r="J1061" s="747"/>
      <c r="K1061" s="747"/>
      <c r="L1061" s="748"/>
      <c r="M1061" s="746" t="s">
        <v>253</v>
      </c>
      <c r="N1061" s="747"/>
      <c r="O1061" s="747"/>
      <c r="P1061" s="747"/>
      <c r="Q1061" s="748"/>
      <c r="R1061" s="848">
        <f>IF(全国標準卸価格!R1061="","",IF(ISNUMBER(全国標準卸価格!R1061),IF(入力!$C$11=1,ROUNDDOWN(全国標準卸価格!R1061*地区別掛け率!R1061%,-入力!$C$10),IF(入力!$C$11=2,ROUNDUP(全国標準卸価格!R1061*地区別掛け率!R1061%,-入力!$C$10),IF(入力!$C$11=3,ROUND(全国標準卸価格!R1061*地区別掛け率!R1061%,-入力!$C$10),""))),全国標準卸価格!R1061))</f>
        <v>16400</v>
      </c>
      <c r="S1061" s="849" t="str">
        <f>IF(全国標準卸価格!S1061="","",IF(ISNUMBER(全国標準卸価格!S1061),IF(入力!$C$11=1,ROUNDDOWN(全国標準卸価格!S1061*地区別掛け率!S1061%,-入力!$C$10),IF(入力!$C$11=2,ROUNDUP(全国標準卸価格!S1061*地区別掛け率!S1061%,-入力!$C$10),IF(入力!$C$11=3,ROUND(全国標準卸価格!S1061*地区別掛け率!S1061%,-入力!$C$10),""))),全国標準卸価格!S1061))</f>
        <v/>
      </c>
      <c r="T1061" s="849" t="str">
        <f>IF(全国標準卸価格!T1061="","",IF(ISNUMBER(全国標準卸価格!T1061),IF(入力!$C$11=1,ROUNDDOWN(全国標準卸価格!T1061*地区別掛け率!T1061%,-入力!$C$10),IF(入力!$C$11=2,ROUNDUP(全国標準卸価格!T1061*地区別掛け率!T1061%,-入力!$C$10),IF(入力!$C$11=3,ROUND(全国標準卸価格!T1061*地区別掛け率!T1061%,-入力!$C$10),""))),全国標準卸価格!T1061))</f>
        <v/>
      </c>
      <c r="U1061" s="850" t="str">
        <f>IF(全国標準卸価格!U1061="","",IF(ISNUMBER(全国標準卸価格!U1061),IF(入力!$C$11=1,ROUNDDOWN(全国標準卸価格!U1061*地区別掛け率!U1061%,-入力!$C$10),IF(入力!$C$11=2,ROUNDUP(全国標準卸価格!U1061*地区別掛け率!U1061%,-入力!$C$10),IF(入力!$C$11=3,ROUND(全国標準卸価格!U1061*地区別掛け率!U1061%,-入力!$C$10),""))),全国標準卸価格!U1061))</f>
        <v/>
      </c>
      <c r="V1061" s="83"/>
      <c r="X1061" s="4"/>
    </row>
    <row r="1062" spans="2:25" ht="23.1" customHeight="1">
      <c r="B1062" s="746" t="s">
        <v>615</v>
      </c>
      <c r="C1062" s="747"/>
      <c r="D1062" s="747"/>
      <c r="E1062" s="747"/>
      <c r="F1062" s="747"/>
      <c r="G1062" s="748"/>
      <c r="H1062" s="746" t="s">
        <v>256</v>
      </c>
      <c r="I1062" s="747"/>
      <c r="J1062" s="747"/>
      <c r="K1062" s="747"/>
      <c r="L1062" s="748"/>
      <c r="M1062" s="746" t="s">
        <v>253</v>
      </c>
      <c r="N1062" s="747"/>
      <c r="O1062" s="747"/>
      <c r="P1062" s="747"/>
      <c r="Q1062" s="748"/>
      <c r="R1062" s="848">
        <f>IF(全国標準卸価格!R1062="","",IF(ISNUMBER(全国標準卸価格!R1062),IF(入力!$C$11=1,ROUNDDOWN(全国標準卸価格!R1062*地区別掛け率!R1062%,-入力!$C$10),IF(入力!$C$11=2,ROUNDUP(全国標準卸価格!R1062*地区別掛け率!R1062%,-入力!$C$10),IF(入力!$C$11=3,ROUND(全国標準卸価格!R1062*地区別掛け率!R1062%,-入力!$C$10),""))),全国標準卸価格!R1062))</f>
        <v>15300</v>
      </c>
      <c r="S1062" s="849" t="str">
        <f>IF(全国標準卸価格!S1062="","",IF(ISNUMBER(全国標準卸価格!S1062),IF(入力!$C$11=1,ROUNDDOWN(全国標準卸価格!S1062*地区別掛け率!S1062%,-入力!$C$10),IF(入力!$C$11=2,ROUNDUP(全国標準卸価格!S1062*地区別掛け率!S1062%,-入力!$C$10),IF(入力!$C$11=3,ROUND(全国標準卸価格!S1062*地区別掛け率!S1062%,-入力!$C$10),""))),全国標準卸価格!S1062))</f>
        <v/>
      </c>
      <c r="T1062" s="849" t="str">
        <f>IF(全国標準卸価格!T1062="","",IF(ISNUMBER(全国標準卸価格!T1062),IF(入力!$C$11=1,ROUNDDOWN(全国標準卸価格!T1062*地区別掛け率!T1062%,-入力!$C$10),IF(入力!$C$11=2,ROUNDUP(全国標準卸価格!T1062*地区別掛け率!T1062%,-入力!$C$10),IF(入力!$C$11=3,ROUND(全国標準卸価格!T1062*地区別掛け率!T1062%,-入力!$C$10),""))),全国標準卸価格!T1062))</f>
        <v/>
      </c>
      <c r="U1062" s="850" t="str">
        <f>IF(全国標準卸価格!U1062="","",IF(ISNUMBER(全国標準卸価格!U1062),IF(入力!$C$11=1,ROUNDDOWN(全国標準卸価格!U1062*地区別掛け率!U1062%,-入力!$C$10),IF(入力!$C$11=2,ROUNDUP(全国標準卸価格!U1062*地区別掛け率!U1062%,-入力!$C$10),IF(入力!$C$11=3,ROUND(全国標準卸価格!U1062*地区別掛け率!U1062%,-入力!$C$10),""))),全国標準卸価格!U1062))</f>
        <v/>
      </c>
      <c r="V1062" s="83"/>
      <c r="X1062" s="4"/>
    </row>
    <row r="1063" spans="2:25" ht="23.1" customHeight="1">
      <c r="B1063" s="746" t="s">
        <v>616</v>
      </c>
      <c r="C1063" s="747"/>
      <c r="D1063" s="747"/>
      <c r="E1063" s="747"/>
      <c r="F1063" s="747"/>
      <c r="G1063" s="748"/>
      <c r="H1063" s="810" t="s">
        <v>256</v>
      </c>
      <c r="I1063" s="811"/>
      <c r="J1063" s="811"/>
      <c r="K1063" s="811"/>
      <c r="L1063" s="812"/>
      <c r="M1063" s="842" t="s">
        <v>253</v>
      </c>
      <c r="N1063" s="843"/>
      <c r="O1063" s="843"/>
      <c r="P1063" s="843"/>
      <c r="Q1063" s="844"/>
      <c r="R1063" s="833">
        <f>IF(全国標準卸価格!R1063="","",IF(ISNUMBER(全国標準卸価格!R1063),IF(入力!$C$11=1,ROUNDDOWN(全国標準卸価格!R1063*地区別掛け率!R1063%,-入力!$C$10),IF(入力!$C$11=2,ROUNDUP(全国標準卸価格!R1063*地区別掛け率!R1063%,-入力!$C$10),IF(入力!$C$11=3,ROUND(全国標準卸価格!R1063*地区別掛け率!R1063%,-入力!$C$10),""))),全国標準卸価格!R1063))</f>
        <v>15300</v>
      </c>
      <c r="S1063" s="834" t="str">
        <f>IF(全国標準卸価格!S1063="","",IF(ISNUMBER(全国標準卸価格!S1063),IF(入力!$C$11=1,ROUNDDOWN(全国標準卸価格!S1063*地区別掛け率!S1063%,-入力!$C$10),IF(入力!$C$11=2,ROUNDUP(全国標準卸価格!S1063*地区別掛け率!S1063%,-入力!$C$10),IF(入力!$C$11=3,ROUND(全国標準卸価格!S1063*地区別掛け率!S1063%,-入力!$C$10),""))),全国標準卸価格!S1063))</f>
        <v/>
      </c>
      <c r="T1063" s="834" t="str">
        <f>IF(全国標準卸価格!T1063="","",IF(ISNUMBER(全国標準卸価格!T1063),IF(入力!$C$11=1,ROUNDDOWN(全国標準卸価格!T1063*地区別掛け率!T1063%,-入力!$C$10),IF(入力!$C$11=2,ROUNDUP(全国標準卸価格!T1063*地区別掛け率!T1063%,-入力!$C$10),IF(入力!$C$11=3,ROUND(全国標準卸価格!T1063*地区別掛け率!T1063%,-入力!$C$10),""))),全国標準卸価格!T1063))</f>
        <v/>
      </c>
      <c r="U1063" s="835" t="str">
        <f>IF(全国標準卸価格!U1063="","",IF(ISNUMBER(全国標準卸価格!U1063),IF(入力!$C$11=1,ROUNDDOWN(全国標準卸価格!U1063*地区別掛け率!U1063%,-入力!$C$10),IF(入力!$C$11=2,ROUNDUP(全国標準卸価格!U1063*地区別掛け率!U1063%,-入力!$C$10),IF(入力!$C$11=3,ROUND(全国標準卸価格!U1063*地区別掛け率!U1063%,-入力!$C$10),""))),全国標準卸価格!U1063))</f>
        <v/>
      </c>
      <c r="V1063" s="83"/>
      <c r="X1063" s="4"/>
    </row>
    <row r="1064" spans="2:25" ht="23.1" customHeight="1">
      <c r="B1064" s="746"/>
      <c r="C1064" s="747"/>
      <c r="D1064" s="747"/>
      <c r="E1064" s="747"/>
      <c r="F1064" s="747"/>
      <c r="G1064" s="748"/>
      <c r="H1064" s="766" t="s">
        <v>257</v>
      </c>
      <c r="I1064" s="767"/>
      <c r="J1064" s="767"/>
      <c r="K1064" s="767"/>
      <c r="L1064" s="768"/>
      <c r="M1064" s="806"/>
      <c r="N1064" s="807"/>
      <c r="O1064" s="807"/>
      <c r="P1064" s="807"/>
      <c r="Q1064" s="808"/>
      <c r="R1064" s="827">
        <f>IF(全国標準卸価格!R1064="","",IF(ISNUMBER(全国標準卸価格!R1064),IF(入力!$C$11=1,ROUNDDOWN(全国標準卸価格!R1064*地区別掛け率!R1064%,-入力!$C$10),IF(入力!$C$11=2,ROUNDUP(全国標準卸価格!R1064*地区別掛け率!R1064%,-入力!$C$10),IF(入力!$C$11=3,ROUND(全国標準卸価格!R1064*地区別掛け率!R1064%,-入力!$C$10),""))),全国標準卸価格!R1064))</f>
        <v>10900</v>
      </c>
      <c r="S1064" s="828" t="str">
        <f>IF(全国標準卸価格!S1064="","",IF(ISNUMBER(全国標準卸価格!S1064),IF(入力!$C$11=1,ROUNDDOWN(全国標準卸価格!S1064*地区別掛け率!S1064%,-入力!$C$10),IF(入力!$C$11=2,ROUNDUP(全国標準卸価格!S1064*地区別掛け率!S1064%,-入力!$C$10),IF(入力!$C$11=3,ROUND(全国標準卸価格!S1064*地区別掛け率!S1064%,-入力!$C$10),""))),全国標準卸価格!S1064))</f>
        <v/>
      </c>
      <c r="T1064" s="828" t="str">
        <f>IF(全国標準卸価格!T1064="","",IF(ISNUMBER(全国標準卸価格!T1064),IF(入力!$C$11=1,ROUNDDOWN(全国標準卸価格!T1064*地区別掛け率!T1064%,-入力!$C$10),IF(入力!$C$11=2,ROUNDUP(全国標準卸価格!T1064*地区別掛け率!T1064%,-入力!$C$10),IF(入力!$C$11=3,ROUND(全国標準卸価格!T1064*地区別掛け率!T1064%,-入力!$C$10),""))),全国標準卸価格!T1064))</f>
        <v/>
      </c>
      <c r="U1064" s="829" t="str">
        <f>IF(全国標準卸価格!U1064="","",IF(ISNUMBER(全国標準卸価格!U1064),IF(入力!$C$11=1,ROUNDDOWN(全国標準卸価格!U1064*地区別掛け率!U1064%,-入力!$C$10),IF(入力!$C$11=2,ROUNDUP(全国標準卸価格!U1064*地区別掛け率!U1064%,-入力!$C$10),IF(入力!$C$11=3,ROUND(全国標準卸価格!U1064*地区別掛け率!U1064%,-入力!$C$10),""))),全国標準卸価格!U1064))</f>
        <v/>
      </c>
      <c r="V1064" s="83"/>
      <c r="X1064" s="4"/>
    </row>
    <row r="1065" spans="2:25" ht="23.1" customHeight="1">
      <c r="B1065" s="746" t="s">
        <v>617</v>
      </c>
      <c r="C1065" s="747"/>
      <c r="D1065" s="747"/>
      <c r="E1065" s="747"/>
      <c r="F1065" s="747"/>
      <c r="G1065" s="748"/>
      <c r="H1065" s="810" t="s">
        <v>256</v>
      </c>
      <c r="I1065" s="811"/>
      <c r="J1065" s="811"/>
      <c r="K1065" s="811"/>
      <c r="L1065" s="812"/>
      <c r="M1065" s="842" t="s">
        <v>253</v>
      </c>
      <c r="N1065" s="843"/>
      <c r="O1065" s="843"/>
      <c r="P1065" s="843"/>
      <c r="Q1065" s="844"/>
      <c r="R1065" s="833">
        <f>IF(全国標準卸価格!R1065="","",IF(ISNUMBER(全国標準卸価格!R1065),IF(入力!$C$11=1,ROUNDDOWN(全国標準卸価格!R1065*地区別掛け率!R1065%,-入力!$C$10),IF(入力!$C$11=2,ROUNDUP(全国標準卸価格!R1065*地区別掛け率!R1065%,-入力!$C$10),IF(入力!$C$11=3,ROUND(全国標準卸価格!R1065*地区別掛け率!R1065%,-入力!$C$10),""))),全国標準卸価格!R1065))</f>
        <v>15300</v>
      </c>
      <c r="S1065" s="834" t="str">
        <f>IF(全国標準卸価格!S1065="","",IF(ISNUMBER(全国標準卸価格!S1065),IF(入力!$C$11=1,ROUNDDOWN(全国標準卸価格!S1065*地区別掛け率!S1065%,-入力!$C$10),IF(入力!$C$11=2,ROUNDUP(全国標準卸価格!S1065*地区別掛け率!S1065%,-入力!$C$10),IF(入力!$C$11=3,ROUND(全国標準卸価格!S1065*地区別掛け率!S1065%,-入力!$C$10),""))),全国標準卸価格!S1065))</f>
        <v/>
      </c>
      <c r="T1065" s="834" t="str">
        <f>IF(全国標準卸価格!T1065="","",IF(ISNUMBER(全国標準卸価格!T1065),IF(入力!$C$11=1,ROUNDDOWN(全国標準卸価格!T1065*地区別掛け率!T1065%,-入力!$C$10),IF(入力!$C$11=2,ROUNDUP(全国標準卸価格!T1065*地区別掛け率!T1065%,-入力!$C$10),IF(入力!$C$11=3,ROUND(全国標準卸価格!T1065*地区別掛け率!T1065%,-入力!$C$10),""))),全国標準卸価格!T1065))</f>
        <v/>
      </c>
      <c r="U1065" s="835" t="str">
        <f>IF(全国標準卸価格!U1065="","",IF(ISNUMBER(全国標準卸価格!U1065),IF(入力!$C$11=1,ROUNDDOWN(全国標準卸価格!U1065*地区別掛け率!U1065%,-入力!$C$10),IF(入力!$C$11=2,ROUNDUP(全国標準卸価格!U1065*地区別掛け率!U1065%,-入力!$C$10),IF(入力!$C$11=3,ROUND(全国標準卸価格!U1065*地区別掛け率!U1065%,-入力!$C$10),""))),全国標準卸価格!U1065))</f>
        <v/>
      </c>
      <c r="V1065" s="83"/>
      <c r="X1065" s="4"/>
    </row>
    <row r="1066" spans="2:25" ht="23.1" customHeight="1">
      <c r="B1066" s="746"/>
      <c r="C1066" s="747"/>
      <c r="D1066" s="747"/>
      <c r="E1066" s="747"/>
      <c r="F1066" s="747"/>
      <c r="G1066" s="748"/>
      <c r="H1066" s="766" t="s">
        <v>257</v>
      </c>
      <c r="I1066" s="767"/>
      <c r="J1066" s="767"/>
      <c r="K1066" s="767"/>
      <c r="L1066" s="768"/>
      <c r="M1066" s="806"/>
      <c r="N1066" s="807"/>
      <c r="O1066" s="807"/>
      <c r="P1066" s="807"/>
      <c r="Q1066" s="808"/>
      <c r="R1066" s="827">
        <f>IF(全国標準卸価格!R1066="","",IF(ISNUMBER(全国標準卸価格!R1066),IF(入力!$C$11=1,ROUNDDOWN(全国標準卸価格!R1066*地区別掛け率!R1066%,-入力!$C$10),IF(入力!$C$11=2,ROUNDUP(全国標準卸価格!R1066*地区別掛け率!R1066%,-入力!$C$10),IF(入力!$C$11=3,ROUND(全国標準卸価格!R1066*地区別掛け率!R1066%,-入力!$C$10),""))),全国標準卸価格!R1066))</f>
        <v>10900</v>
      </c>
      <c r="S1066" s="828" t="str">
        <f>IF(全国標準卸価格!S1066="","",IF(ISNUMBER(全国標準卸価格!S1066),IF(入力!$C$11=1,ROUNDDOWN(全国標準卸価格!S1066*地区別掛け率!S1066%,-入力!$C$10),IF(入力!$C$11=2,ROUNDUP(全国標準卸価格!S1066*地区別掛け率!S1066%,-入力!$C$10),IF(入力!$C$11=3,ROUND(全国標準卸価格!S1066*地区別掛け率!S1066%,-入力!$C$10),""))),全国標準卸価格!S1066))</f>
        <v/>
      </c>
      <c r="T1066" s="828" t="str">
        <f>IF(全国標準卸価格!T1066="","",IF(ISNUMBER(全国標準卸価格!T1066),IF(入力!$C$11=1,ROUNDDOWN(全国標準卸価格!T1066*地区別掛け率!T1066%,-入力!$C$10),IF(入力!$C$11=2,ROUNDUP(全国標準卸価格!T1066*地区別掛け率!T1066%,-入力!$C$10),IF(入力!$C$11=3,ROUND(全国標準卸価格!T1066*地区別掛け率!T1066%,-入力!$C$10),""))),全国標準卸価格!T1066))</f>
        <v/>
      </c>
      <c r="U1066" s="829" t="str">
        <f>IF(全国標準卸価格!U1066="","",IF(ISNUMBER(全国標準卸価格!U1066),IF(入力!$C$11=1,ROUNDDOWN(全国標準卸価格!U1066*地区別掛け率!U1066%,-入力!$C$10),IF(入力!$C$11=2,ROUNDUP(全国標準卸価格!U1066*地区別掛け率!U1066%,-入力!$C$10),IF(入力!$C$11=3,ROUND(全国標準卸価格!U1066*地区別掛け率!U1066%,-入力!$C$10),""))),全国標準卸価格!U1066))</f>
        <v/>
      </c>
      <c r="V1066" s="83"/>
      <c r="X1066" s="4"/>
    </row>
    <row r="1067" spans="2:25" ht="23.1" customHeight="1" thickBot="1">
      <c r="B1067" s="778" t="s">
        <v>618</v>
      </c>
      <c r="C1067" s="779"/>
      <c r="D1067" s="779"/>
      <c r="E1067" s="779"/>
      <c r="F1067" s="779"/>
      <c r="G1067" s="780"/>
      <c r="H1067" s="716" t="s">
        <v>181</v>
      </c>
      <c r="I1067" s="717"/>
      <c r="J1067" s="717"/>
      <c r="K1067" s="717"/>
      <c r="L1067" s="718"/>
      <c r="M1067" s="716" t="s">
        <v>253</v>
      </c>
      <c r="N1067" s="717"/>
      <c r="O1067" s="717"/>
      <c r="P1067" s="717"/>
      <c r="Q1067" s="718"/>
      <c r="R1067" s="886">
        <f>IF(全国標準卸価格!R1067="","",IF(ISNUMBER(全国標準卸価格!R1067),IF(入力!$C$11=1,ROUNDDOWN(全国標準卸価格!R1067*地区別掛け率!R1067%,-入力!$C$10),IF(入力!$C$11=2,ROUNDUP(全国標準卸価格!R1067*地区別掛け率!R1067%,-入力!$C$10),IF(入力!$C$11=3,ROUND(全国標準卸価格!R1067*地区別掛け率!R1067%,-入力!$C$10),""))),全国標準卸価格!R1067))</f>
        <v>23400</v>
      </c>
      <c r="S1067" s="887" t="str">
        <f>IF(全国標準卸価格!S1067="","",IF(ISNUMBER(全国標準卸価格!S1067),IF(入力!$C$11=1,ROUNDDOWN(全国標準卸価格!S1067*地区別掛け率!S1067%,-入力!$C$10),IF(入力!$C$11=2,ROUNDUP(全国標準卸価格!S1067*地区別掛け率!S1067%,-入力!$C$10),IF(入力!$C$11=3,ROUND(全国標準卸価格!S1067*地区別掛け率!S1067%,-入力!$C$10),""))),全国標準卸価格!S1067))</f>
        <v/>
      </c>
      <c r="T1067" s="887" t="str">
        <f>IF(全国標準卸価格!T1067="","",IF(ISNUMBER(全国標準卸価格!T1067),IF(入力!$C$11=1,ROUNDDOWN(全国標準卸価格!T1067*地区別掛け率!T1067%,-入力!$C$10),IF(入力!$C$11=2,ROUNDUP(全国標準卸価格!T1067*地区別掛け率!T1067%,-入力!$C$10),IF(入力!$C$11=3,ROUND(全国標準卸価格!T1067*地区別掛け率!T1067%,-入力!$C$10),""))),全国標準卸価格!T1067))</f>
        <v/>
      </c>
      <c r="U1067" s="888" t="str">
        <f>IF(全国標準卸価格!U1067="","",IF(ISNUMBER(全国標準卸価格!U1067),IF(入力!$C$11=1,ROUNDDOWN(全国標準卸価格!U1067*地区別掛け率!U1067%,-入力!$C$10),IF(入力!$C$11=2,ROUNDUP(全国標準卸価格!U1067*地区別掛け率!U1067%,-入力!$C$10),IF(入力!$C$11=3,ROUND(全国標準卸価格!U1067*地区別掛け率!U1067%,-入力!$C$10),""))),全国標準卸価格!U1067))</f>
        <v/>
      </c>
      <c r="V1067" s="83"/>
      <c r="X1067" s="4"/>
    </row>
    <row r="1068" spans="2:25" ht="22.5" customHeight="1">
      <c r="B1068" s="545"/>
      <c r="C1068" s="588"/>
      <c r="D1068" s="588"/>
      <c r="E1068" s="588"/>
      <c r="F1068" s="588"/>
      <c r="G1068" s="588"/>
      <c r="H1068" s="588"/>
      <c r="I1068" s="588"/>
      <c r="J1068" s="588"/>
      <c r="K1068" s="588"/>
      <c r="L1068" s="588"/>
      <c r="M1068" s="588"/>
      <c r="N1068" s="588"/>
      <c r="O1068" s="588"/>
      <c r="P1068" s="588"/>
      <c r="Q1068" s="588"/>
      <c r="R1068" s="588"/>
      <c r="S1068" s="588"/>
      <c r="T1068" s="588"/>
      <c r="U1068" s="588"/>
      <c r="V1068" s="589"/>
      <c r="W1068" s="589"/>
      <c r="X1068" s="82"/>
      <c r="Y1068" s="24"/>
    </row>
    <row r="1069" spans="2:25" s="239" customFormat="1" ht="20.100000000000001" customHeight="1" thickBot="1">
      <c r="B1069" s="241" t="s">
        <v>659</v>
      </c>
      <c r="C1069" s="24"/>
      <c r="D1069" s="24"/>
      <c r="E1069" s="24"/>
      <c r="F1069" s="82"/>
      <c r="G1069" s="24"/>
      <c r="H1069" s="82"/>
      <c r="I1069" s="24"/>
      <c r="J1069" s="82"/>
      <c r="K1069" s="24"/>
      <c r="L1069" s="82"/>
      <c r="M1069" s="24"/>
      <c r="N1069" s="82"/>
      <c r="O1069" s="24"/>
      <c r="P1069" s="82"/>
      <c r="Q1069" s="24"/>
      <c r="R1069" s="82"/>
      <c r="S1069" s="24"/>
      <c r="T1069" s="82"/>
      <c r="U1069" s="24"/>
      <c r="V1069" s="82"/>
      <c r="W1069" s="24"/>
      <c r="X1069" s="82"/>
      <c r="Y1069" s="24"/>
    </row>
    <row r="1070" spans="2:25" ht="20.100000000000001" customHeight="1" thickBot="1">
      <c r="B1070" s="531" t="s">
        <v>453</v>
      </c>
      <c r="C1070" s="532"/>
      <c r="D1070" s="532"/>
      <c r="E1070" s="532"/>
      <c r="F1070" s="532"/>
      <c r="G1070" s="532"/>
      <c r="H1070" s="532"/>
      <c r="I1070" s="532"/>
      <c r="J1070" s="532"/>
      <c r="K1070" s="532"/>
      <c r="L1070" s="532"/>
      <c r="M1070" s="532"/>
      <c r="N1070" s="532"/>
      <c r="O1070" s="532"/>
      <c r="P1070" s="532"/>
      <c r="Q1070" s="532"/>
      <c r="R1070" s="532"/>
      <c r="S1070" s="532"/>
      <c r="T1070" s="532"/>
      <c r="U1070" s="533"/>
      <c r="V1070" s="10"/>
      <c r="X1070" s="4"/>
    </row>
    <row r="1071" spans="2:25" ht="30" customHeight="1" thickBot="1">
      <c r="B1071" s="622" t="s">
        <v>581</v>
      </c>
      <c r="C1071" s="623"/>
      <c r="D1071" s="623"/>
      <c r="E1071" s="623"/>
      <c r="F1071" s="623"/>
      <c r="G1071" s="624"/>
      <c r="H1071" s="710" t="s">
        <v>524</v>
      </c>
      <c r="I1071" s="710"/>
      <c r="J1071" s="710"/>
      <c r="K1071" s="710"/>
      <c r="L1071" s="710"/>
      <c r="M1071" s="710" t="s">
        <v>491</v>
      </c>
      <c r="N1071" s="710"/>
      <c r="O1071" s="710"/>
      <c r="P1071" s="710"/>
      <c r="Q1071" s="710"/>
      <c r="R1071" s="710"/>
      <c r="S1071" s="710"/>
      <c r="T1071" s="710"/>
      <c r="U1071" s="710"/>
      <c r="X1071" s="4"/>
    </row>
    <row r="1072" spans="2:25" ht="23.1" customHeight="1">
      <c r="B1072" s="821" t="s">
        <v>619</v>
      </c>
      <c r="C1072" s="822"/>
      <c r="D1072" s="822"/>
      <c r="E1072" s="822"/>
      <c r="F1072" s="822"/>
      <c r="G1072" s="823"/>
      <c r="H1072" s="800" t="s">
        <v>262</v>
      </c>
      <c r="I1072" s="801"/>
      <c r="J1072" s="801"/>
      <c r="K1072" s="801"/>
      <c r="L1072" s="802"/>
      <c r="M1072" s="737" t="s">
        <v>254</v>
      </c>
      <c r="N1072" s="738"/>
      <c r="O1072" s="738"/>
      <c r="P1072" s="738"/>
      <c r="Q1072" s="739"/>
      <c r="R1072" s="839">
        <f>IF(全国標準卸価格!R1072="","",IF(ISNUMBER(全国標準卸価格!R1072),IF(入力!$C$11=1,ROUNDDOWN(全国標準卸価格!R1072*地区別掛け率!R1072%,-入力!$C$10),IF(入力!$C$11=2,ROUNDUP(全国標準卸価格!R1072*地区別掛け率!R1072%,-入力!$C$10),IF(入力!$C$11=3,ROUND(全国標準卸価格!R1072*地区別掛け率!R1072%,-入力!$C$10),""))),全国標準卸価格!R1072))</f>
        <v>19400</v>
      </c>
      <c r="S1072" s="840" t="str">
        <f>IF(全国標準卸価格!S1072="","",IF(ISNUMBER(全国標準卸価格!S1072),IF(入力!$C$11=1,ROUNDDOWN(全国標準卸価格!S1072*地区別掛け率!S1072%,-入力!$C$10),IF(入力!$C$11=2,ROUNDUP(全国標準卸価格!S1072*地区別掛け率!S1072%,-入力!$C$10),IF(入力!$C$11=3,ROUND(全国標準卸価格!S1072*地区別掛け率!S1072%,-入力!$C$10),""))),全国標準卸価格!S1072))</f>
        <v/>
      </c>
      <c r="T1072" s="840" t="str">
        <f>IF(全国標準卸価格!T1072="","",IF(ISNUMBER(全国標準卸価格!T1072),IF(入力!$C$11=1,ROUNDDOWN(全国標準卸価格!T1072*地区別掛け率!T1072%,-入力!$C$10),IF(入力!$C$11=2,ROUNDUP(全国標準卸価格!T1072*地区別掛け率!T1072%,-入力!$C$10),IF(入力!$C$11=3,ROUND(全国標準卸価格!T1072*地区別掛け率!T1072%,-入力!$C$10),""))),全国標準卸価格!T1072))</f>
        <v/>
      </c>
      <c r="U1072" s="841" t="str">
        <f>IF(全国標準卸価格!U1072="","",IF(ISNUMBER(全国標準卸価格!U1072),IF(入力!$C$11=1,ROUNDDOWN(全国標準卸価格!U1072*地区別掛け率!U1072%,-入力!$C$10),IF(入力!$C$11=2,ROUNDUP(全国標準卸価格!U1072*地区別掛け率!U1072%,-入力!$C$10),IF(入力!$C$11=3,ROUND(全国標準卸価格!U1072*地区別掛け率!U1072%,-入力!$C$10),""))),全国標準卸価格!U1072))</f>
        <v/>
      </c>
      <c r="V1072" s="83"/>
      <c r="X1072" s="4"/>
    </row>
    <row r="1073" spans="2:27" ht="23.1" customHeight="1">
      <c r="B1073" s="746"/>
      <c r="C1073" s="747"/>
      <c r="D1073" s="747"/>
      <c r="E1073" s="747"/>
      <c r="F1073" s="747"/>
      <c r="G1073" s="748"/>
      <c r="H1073" s="766" t="s">
        <v>260</v>
      </c>
      <c r="I1073" s="767"/>
      <c r="J1073" s="767"/>
      <c r="K1073" s="767"/>
      <c r="L1073" s="768"/>
      <c r="M1073" s="806"/>
      <c r="N1073" s="807"/>
      <c r="O1073" s="807"/>
      <c r="P1073" s="807"/>
      <c r="Q1073" s="808"/>
      <c r="R1073" s="827">
        <f>IF(全国標準卸価格!R1073="","",IF(ISNUMBER(全国標準卸価格!R1073),IF(入力!$C$11=1,ROUNDDOWN(全国標準卸価格!R1073*地区別掛け率!R1073%,-入力!$C$10),IF(入力!$C$11=2,ROUNDUP(全国標準卸価格!R1073*地区別掛け率!R1073%,-入力!$C$10),IF(入力!$C$11=3,ROUND(全国標準卸価格!R1073*地区別掛け率!R1073%,-入力!$C$10),""))),全国標準卸価格!R1073))</f>
        <v>12100</v>
      </c>
      <c r="S1073" s="828" t="str">
        <f>IF(全国標準卸価格!S1073="","",IF(ISNUMBER(全国標準卸価格!S1073),IF(入力!$C$11=1,ROUNDDOWN(全国標準卸価格!S1073*地区別掛け率!S1073%,-入力!$C$10),IF(入力!$C$11=2,ROUNDUP(全国標準卸価格!S1073*地区別掛け率!S1073%,-入力!$C$10),IF(入力!$C$11=3,ROUND(全国標準卸価格!S1073*地区別掛け率!S1073%,-入力!$C$10),""))),全国標準卸価格!S1073))</f>
        <v/>
      </c>
      <c r="T1073" s="828" t="str">
        <f>IF(全国標準卸価格!T1073="","",IF(ISNUMBER(全国標準卸価格!T1073),IF(入力!$C$11=1,ROUNDDOWN(全国標準卸価格!T1073*地区別掛け率!T1073%,-入力!$C$10),IF(入力!$C$11=2,ROUNDUP(全国標準卸価格!T1073*地区別掛け率!T1073%,-入力!$C$10),IF(入力!$C$11=3,ROUND(全国標準卸価格!T1073*地区別掛け率!T1073%,-入力!$C$10),""))),全国標準卸価格!T1073))</f>
        <v/>
      </c>
      <c r="U1073" s="829" t="str">
        <f>IF(全国標準卸価格!U1073="","",IF(ISNUMBER(全国標準卸価格!U1073),IF(入力!$C$11=1,ROUNDDOWN(全国標準卸価格!U1073*地区別掛け率!U1073%,-入力!$C$10),IF(入力!$C$11=2,ROUNDUP(全国標準卸価格!U1073*地区別掛け率!U1073%,-入力!$C$10),IF(入力!$C$11=3,ROUND(全国標準卸価格!U1073*地区別掛け率!U1073%,-入力!$C$10),""))),全国標準卸価格!U1073))</f>
        <v/>
      </c>
      <c r="V1073" s="83"/>
      <c r="X1073" s="4"/>
    </row>
    <row r="1074" spans="2:27" ht="23.1" customHeight="1">
      <c r="B1074" s="746" t="s">
        <v>620</v>
      </c>
      <c r="C1074" s="747"/>
      <c r="D1074" s="747"/>
      <c r="E1074" s="747"/>
      <c r="F1074" s="747"/>
      <c r="G1074" s="748"/>
      <c r="H1074" s="810" t="s">
        <v>257</v>
      </c>
      <c r="I1074" s="811"/>
      <c r="J1074" s="811"/>
      <c r="K1074" s="811"/>
      <c r="L1074" s="812"/>
      <c r="M1074" s="842" t="s">
        <v>254</v>
      </c>
      <c r="N1074" s="843"/>
      <c r="O1074" s="843"/>
      <c r="P1074" s="843"/>
      <c r="Q1074" s="844"/>
      <c r="R1074" s="833">
        <f>IF(全国標準卸価格!R1074="","",IF(ISNUMBER(全国標準卸価格!R1074),IF(入力!$C$11=1,ROUNDDOWN(全国標準卸価格!R1074*地区別掛け率!R1074%,-入力!$C$10),IF(入力!$C$11=2,ROUNDUP(全国標準卸価格!R1074*地区別掛け率!R1074%,-入力!$C$10),IF(入力!$C$11=3,ROUND(全国標準卸価格!R1074*地区別掛け率!R1074%,-入力!$C$10),""))),全国標準卸価格!R1074))</f>
        <v>10900</v>
      </c>
      <c r="S1074" s="834" t="str">
        <f>IF(全国標準卸価格!S1074="","",IF(ISNUMBER(全国標準卸価格!S1074),IF(入力!$C$11=1,ROUNDDOWN(全国標準卸価格!S1074*地区別掛け率!S1074%,-入力!$C$10),IF(入力!$C$11=2,ROUNDUP(全国標準卸価格!S1074*地区別掛け率!S1074%,-入力!$C$10),IF(入力!$C$11=3,ROUND(全国標準卸価格!S1074*地区別掛け率!S1074%,-入力!$C$10),""))),全国標準卸価格!S1074))</f>
        <v/>
      </c>
      <c r="T1074" s="834" t="str">
        <f>IF(全国標準卸価格!T1074="","",IF(ISNUMBER(全国標準卸価格!T1074),IF(入力!$C$11=1,ROUNDDOWN(全国標準卸価格!T1074*地区別掛け率!T1074%,-入力!$C$10),IF(入力!$C$11=2,ROUNDUP(全国標準卸価格!T1074*地区別掛け率!T1074%,-入力!$C$10),IF(入力!$C$11=3,ROUND(全国標準卸価格!T1074*地区別掛け率!T1074%,-入力!$C$10),""))),全国標準卸価格!T1074))</f>
        <v/>
      </c>
      <c r="U1074" s="835" t="str">
        <f>IF(全国標準卸価格!U1074="","",IF(ISNUMBER(全国標準卸価格!U1074),IF(入力!$C$11=1,ROUNDDOWN(全国標準卸価格!U1074*地区別掛け率!U1074%,-入力!$C$10),IF(入力!$C$11=2,ROUNDUP(全国標準卸価格!U1074*地区別掛け率!U1074%,-入力!$C$10),IF(入力!$C$11=3,ROUND(全国標準卸価格!U1074*地区別掛け率!U1074%,-入力!$C$10),""))),全国標準卸価格!U1074))</f>
        <v/>
      </c>
      <c r="V1074" s="83"/>
      <c r="X1074" s="4"/>
    </row>
    <row r="1075" spans="2:27" ht="23.1" customHeight="1">
      <c r="B1075" s="746"/>
      <c r="C1075" s="747"/>
      <c r="D1075" s="747"/>
      <c r="E1075" s="747"/>
      <c r="F1075" s="747"/>
      <c r="G1075" s="748"/>
      <c r="H1075" s="766" t="s">
        <v>539</v>
      </c>
      <c r="I1075" s="767"/>
      <c r="J1075" s="767"/>
      <c r="K1075" s="767"/>
      <c r="L1075" s="768"/>
      <c r="M1075" s="806"/>
      <c r="N1075" s="807"/>
      <c r="O1075" s="807"/>
      <c r="P1075" s="807"/>
      <c r="Q1075" s="808"/>
      <c r="R1075" s="827">
        <f>IF(全国標準卸価格!R1075="","",IF(ISNUMBER(全国標準卸価格!R1075),IF(入力!$C$11=1,ROUNDDOWN(全国標準卸価格!R1075*地区別掛け率!R1075%,-入力!$C$10),IF(入力!$C$11=2,ROUNDUP(全国標準卸価格!R1075*地区別掛け率!R1075%,-入力!$C$10),IF(入力!$C$11=3,ROUND(全国標準卸価格!R1075*地区別掛け率!R1075%,-入力!$C$10),""))),全国標準卸価格!R1075))</f>
        <v>10400</v>
      </c>
      <c r="S1075" s="828" t="str">
        <f>IF(全国標準卸価格!S1075="","",IF(ISNUMBER(全国標準卸価格!S1075),IF(入力!$C$11=1,ROUNDDOWN(全国標準卸価格!S1075*地区別掛け率!S1075%,-入力!$C$10),IF(入力!$C$11=2,ROUNDUP(全国標準卸価格!S1075*地区別掛け率!S1075%,-入力!$C$10),IF(入力!$C$11=3,ROUND(全国標準卸価格!S1075*地区別掛け率!S1075%,-入力!$C$10),""))),全国標準卸価格!S1075))</f>
        <v/>
      </c>
      <c r="T1075" s="828" t="str">
        <f>IF(全国標準卸価格!T1075="","",IF(ISNUMBER(全国標準卸価格!T1075),IF(入力!$C$11=1,ROUNDDOWN(全国標準卸価格!T1075*地区別掛け率!T1075%,-入力!$C$10),IF(入力!$C$11=2,ROUNDUP(全国標準卸価格!T1075*地区別掛け率!T1075%,-入力!$C$10),IF(入力!$C$11=3,ROUND(全国標準卸価格!T1075*地区別掛け率!T1075%,-入力!$C$10),""))),全国標準卸価格!T1075))</f>
        <v/>
      </c>
      <c r="U1075" s="829" t="str">
        <f>IF(全国標準卸価格!U1075="","",IF(ISNUMBER(全国標準卸価格!U1075),IF(入力!$C$11=1,ROUNDDOWN(全国標準卸価格!U1075*地区別掛け率!U1075%,-入力!$C$10),IF(入力!$C$11=2,ROUNDUP(全国標準卸価格!U1075*地区別掛け率!U1075%,-入力!$C$10),IF(入力!$C$11=3,ROUND(全国標準卸価格!U1075*地区別掛け率!U1075%,-入力!$C$10),""))),全国標準卸価格!U1075))</f>
        <v/>
      </c>
      <c r="V1075" s="83"/>
      <c r="X1075" s="4"/>
    </row>
    <row r="1076" spans="2:27" ht="23.1" customHeight="1">
      <c r="B1076" s="746" t="s">
        <v>621</v>
      </c>
      <c r="C1076" s="747"/>
      <c r="D1076" s="747"/>
      <c r="E1076" s="747"/>
      <c r="F1076" s="747"/>
      <c r="G1076" s="748"/>
      <c r="H1076" s="746" t="s">
        <v>257</v>
      </c>
      <c r="I1076" s="747"/>
      <c r="J1076" s="747"/>
      <c r="K1076" s="747"/>
      <c r="L1076" s="748"/>
      <c r="M1076" s="746" t="s">
        <v>254</v>
      </c>
      <c r="N1076" s="747"/>
      <c r="O1076" s="747"/>
      <c r="P1076" s="747"/>
      <c r="Q1076" s="748"/>
      <c r="R1076" s="848">
        <f>IF(全国標準卸価格!R1076="","",IF(ISNUMBER(全国標準卸価格!R1076),IF(入力!$C$11=1,ROUNDDOWN(全国標準卸価格!R1076*地区別掛け率!R1076%,-入力!$C$10),IF(入力!$C$11=2,ROUNDUP(全国標準卸価格!R1076*地区別掛け率!R1076%,-入力!$C$10),IF(入力!$C$11=3,ROUND(全国標準卸価格!R1076*地区別掛け率!R1076%,-入力!$C$10),""))),全国標準卸価格!R1076))</f>
        <v>10900</v>
      </c>
      <c r="S1076" s="849" t="str">
        <f>IF(全国標準卸価格!S1076="","",IF(ISNUMBER(全国標準卸価格!S1076),IF(入力!$C$11=1,ROUNDDOWN(全国標準卸価格!S1076*地区別掛け率!S1076%,-入力!$C$10),IF(入力!$C$11=2,ROUNDUP(全国標準卸価格!S1076*地区別掛け率!S1076%,-入力!$C$10),IF(入力!$C$11=3,ROUND(全国標準卸価格!S1076*地区別掛け率!S1076%,-入力!$C$10),""))),全国標準卸価格!S1076))</f>
        <v/>
      </c>
      <c r="T1076" s="849" t="str">
        <f>IF(全国標準卸価格!T1076="","",IF(ISNUMBER(全国標準卸価格!T1076),IF(入力!$C$11=1,ROUNDDOWN(全国標準卸価格!T1076*地区別掛け率!T1076%,-入力!$C$10),IF(入力!$C$11=2,ROUNDUP(全国標準卸価格!T1076*地区別掛け率!T1076%,-入力!$C$10),IF(入力!$C$11=3,ROUND(全国標準卸価格!T1076*地区別掛け率!T1076%,-入力!$C$10),""))),全国標準卸価格!T1076))</f>
        <v/>
      </c>
      <c r="U1076" s="850" t="str">
        <f>IF(全国標準卸価格!U1076="","",IF(ISNUMBER(全国標準卸価格!U1076),IF(入力!$C$11=1,ROUNDDOWN(全国標準卸価格!U1076*地区別掛け率!U1076%,-入力!$C$10),IF(入力!$C$11=2,ROUNDUP(全国標準卸価格!U1076*地区別掛け率!U1076%,-入力!$C$10),IF(入力!$C$11=3,ROUND(全国標準卸価格!U1076*地区別掛け率!U1076%,-入力!$C$10),""))),全国標準卸価格!U1076))</f>
        <v/>
      </c>
      <c r="V1076" s="83"/>
      <c r="X1076" s="4"/>
    </row>
    <row r="1077" spans="2:27" ht="23.1" customHeight="1">
      <c r="B1077" s="746" t="s">
        <v>622</v>
      </c>
      <c r="C1077" s="747"/>
      <c r="D1077" s="747"/>
      <c r="E1077" s="747"/>
      <c r="F1077" s="747"/>
      <c r="G1077" s="748"/>
      <c r="H1077" s="746" t="s">
        <v>257</v>
      </c>
      <c r="I1077" s="747"/>
      <c r="J1077" s="747"/>
      <c r="K1077" s="747"/>
      <c r="L1077" s="748"/>
      <c r="M1077" s="746" t="s">
        <v>254</v>
      </c>
      <c r="N1077" s="747"/>
      <c r="O1077" s="747"/>
      <c r="P1077" s="747"/>
      <c r="Q1077" s="748"/>
      <c r="R1077" s="848">
        <f>IF(全国標準卸価格!R1077="","",IF(ISNUMBER(全国標準卸価格!R1077),IF(入力!$C$11=1,ROUNDDOWN(全国標準卸価格!R1077*地区別掛け率!R1077%,-入力!$C$10),IF(入力!$C$11=2,ROUNDUP(全国標準卸価格!R1077*地区別掛け率!R1077%,-入力!$C$10),IF(入力!$C$11=3,ROUND(全国標準卸価格!R1077*地区別掛け率!R1077%,-入力!$C$10),""))),全国標準卸価格!R1077))</f>
        <v>10900</v>
      </c>
      <c r="S1077" s="849" t="str">
        <f>IF(全国標準卸価格!S1077="","",IF(ISNUMBER(全国標準卸価格!S1077),IF(入力!$C$11=1,ROUNDDOWN(全国標準卸価格!S1077*地区別掛け率!S1077%,-入力!$C$10),IF(入力!$C$11=2,ROUNDUP(全国標準卸価格!S1077*地区別掛け率!S1077%,-入力!$C$10),IF(入力!$C$11=3,ROUND(全国標準卸価格!S1077*地区別掛け率!S1077%,-入力!$C$10),""))),全国標準卸価格!S1077))</f>
        <v/>
      </c>
      <c r="T1077" s="849" t="str">
        <f>IF(全国標準卸価格!T1077="","",IF(ISNUMBER(全国標準卸価格!T1077),IF(入力!$C$11=1,ROUNDDOWN(全国標準卸価格!T1077*地区別掛け率!T1077%,-入力!$C$10),IF(入力!$C$11=2,ROUNDUP(全国標準卸価格!T1077*地区別掛け率!T1077%,-入力!$C$10),IF(入力!$C$11=3,ROUND(全国標準卸価格!T1077*地区別掛け率!T1077%,-入力!$C$10),""))),全国標準卸価格!T1077))</f>
        <v/>
      </c>
      <c r="U1077" s="850" t="str">
        <f>IF(全国標準卸価格!U1077="","",IF(ISNUMBER(全国標準卸価格!U1077),IF(入力!$C$11=1,ROUNDDOWN(全国標準卸価格!U1077*地区別掛け率!U1077%,-入力!$C$10),IF(入力!$C$11=2,ROUNDUP(全国標準卸価格!U1077*地区別掛け率!U1077%,-入力!$C$10),IF(入力!$C$11=3,ROUND(全国標準卸価格!U1077*地区別掛け率!U1077%,-入力!$C$10),""))),全国標準卸価格!U1077))</f>
        <v/>
      </c>
      <c r="V1077" s="83"/>
      <c r="X1077" s="4"/>
    </row>
    <row r="1078" spans="2:27" ht="23.1" customHeight="1">
      <c r="B1078" s="746" t="s">
        <v>623</v>
      </c>
      <c r="C1078" s="747"/>
      <c r="D1078" s="747"/>
      <c r="E1078" s="747"/>
      <c r="F1078" s="747"/>
      <c r="G1078" s="748"/>
      <c r="H1078" s="810" t="s">
        <v>541</v>
      </c>
      <c r="I1078" s="811"/>
      <c r="J1078" s="811"/>
      <c r="K1078" s="811"/>
      <c r="L1078" s="812"/>
      <c r="M1078" s="842" t="s">
        <v>254</v>
      </c>
      <c r="N1078" s="843"/>
      <c r="O1078" s="843"/>
      <c r="P1078" s="843"/>
      <c r="Q1078" s="844"/>
      <c r="R1078" s="833">
        <f>IF(全国標準卸価格!R1078="","",IF(ISNUMBER(全国標準卸価格!R1078),IF(入力!$C$11=1,ROUNDDOWN(全国標準卸価格!R1078*地区別掛け率!R1078%,-入力!$C$10),IF(入力!$C$11=2,ROUNDUP(全国標準卸価格!R1078*地区別掛け率!R1078%,-入力!$C$10),IF(入力!$C$11=3,ROUND(全国標準卸価格!R1078*地区別掛け率!R1078%,-入力!$C$10),""))),全国標準卸価格!R1078))</f>
        <v>20200</v>
      </c>
      <c r="S1078" s="834" t="str">
        <f>IF(全国標準卸価格!S1078="","",IF(ISNUMBER(全国標準卸価格!S1078),IF(入力!$C$11=1,ROUNDDOWN(全国標準卸価格!S1078*地区別掛け率!S1078%,-入力!$C$10),IF(入力!$C$11=2,ROUNDUP(全国標準卸価格!S1078*地区別掛け率!S1078%,-入力!$C$10),IF(入力!$C$11=3,ROUND(全国標準卸価格!S1078*地区別掛け率!S1078%,-入力!$C$10),""))),全国標準卸価格!S1078))</f>
        <v/>
      </c>
      <c r="T1078" s="834" t="str">
        <f>IF(全国標準卸価格!T1078="","",IF(ISNUMBER(全国標準卸価格!T1078),IF(入力!$C$11=1,ROUNDDOWN(全国標準卸価格!T1078*地区別掛け率!T1078%,-入力!$C$10),IF(入力!$C$11=2,ROUNDUP(全国標準卸価格!T1078*地区別掛け率!T1078%,-入力!$C$10),IF(入力!$C$11=3,ROUND(全国標準卸価格!T1078*地区別掛け率!T1078%,-入力!$C$10),""))),全国標準卸価格!T1078))</f>
        <v/>
      </c>
      <c r="U1078" s="835" t="str">
        <f>IF(全国標準卸価格!U1078="","",IF(ISNUMBER(全国標準卸価格!U1078),IF(入力!$C$11=1,ROUNDDOWN(全国標準卸価格!U1078*地区別掛け率!U1078%,-入力!$C$10),IF(入力!$C$11=2,ROUNDUP(全国標準卸価格!U1078*地区別掛け率!U1078%,-入力!$C$10),IF(入力!$C$11=3,ROUND(全国標準卸価格!U1078*地区別掛け率!U1078%,-入力!$C$10),""))),全国標準卸価格!U1078))</f>
        <v/>
      </c>
      <c r="V1078" s="83"/>
      <c r="X1078" s="4"/>
    </row>
    <row r="1079" spans="2:27" ht="23.1" customHeight="1">
      <c r="B1079" s="746"/>
      <c r="C1079" s="747"/>
      <c r="D1079" s="747"/>
      <c r="E1079" s="747"/>
      <c r="F1079" s="747"/>
      <c r="G1079" s="748"/>
      <c r="H1079" s="766" t="s">
        <v>606</v>
      </c>
      <c r="I1079" s="767"/>
      <c r="J1079" s="767"/>
      <c r="K1079" s="767"/>
      <c r="L1079" s="768"/>
      <c r="M1079" s="806"/>
      <c r="N1079" s="807"/>
      <c r="O1079" s="807"/>
      <c r="P1079" s="807"/>
      <c r="Q1079" s="808"/>
      <c r="R1079" s="827">
        <f>IF(全国標準卸価格!R1079="","",IF(ISNUMBER(全国標準卸価格!R1079),IF(入力!$C$11=1,ROUNDDOWN(全国標準卸価格!R1079*地区別掛け率!R1079%,-入力!$C$10),IF(入力!$C$11=2,ROUNDUP(全国標準卸価格!R1079*地区別掛け率!R1079%,-入力!$C$10),IF(入力!$C$11=3,ROUND(全国標準卸価格!R1079*地区別掛け率!R1079%,-入力!$C$10),""))),全国標準卸価格!R1079))</f>
        <v>25500</v>
      </c>
      <c r="S1079" s="828" t="str">
        <f>IF(全国標準卸価格!S1079="","",IF(ISNUMBER(全国標準卸価格!S1079),IF(入力!$C$11=1,ROUNDDOWN(全国標準卸価格!S1079*地区別掛け率!S1079%,-入力!$C$10),IF(入力!$C$11=2,ROUNDUP(全国標準卸価格!S1079*地区別掛け率!S1079%,-入力!$C$10),IF(入力!$C$11=3,ROUND(全国標準卸価格!S1079*地区別掛け率!S1079%,-入力!$C$10),""))),全国標準卸価格!S1079))</f>
        <v/>
      </c>
      <c r="T1079" s="828" t="str">
        <f>IF(全国標準卸価格!T1079="","",IF(ISNUMBER(全国標準卸価格!T1079),IF(入力!$C$11=1,ROUNDDOWN(全国標準卸価格!T1079*地区別掛け率!T1079%,-入力!$C$10),IF(入力!$C$11=2,ROUNDUP(全国標準卸価格!T1079*地区別掛け率!T1079%,-入力!$C$10),IF(入力!$C$11=3,ROUND(全国標準卸価格!T1079*地区別掛け率!T1079%,-入力!$C$10),""))),全国標準卸価格!T1079))</f>
        <v/>
      </c>
      <c r="U1079" s="829" t="str">
        <f>IF(全国標準卸価格!U1079="","",IF(ISNUMBER(全国標準卸価格!U1079),IF(入力!$C$11=1,ROUNDDOWN(全国標準卸価格!U1079*地区別掛け率!U1079%,-入力!$C$10),IF(入力!$C$11=2,ROUNDUP(全国標準卸価格!U1079*地区別掛け率!U1079%,-入力!$C$10),IF(入力!$C$11=3,ROUND(全国標準卸価格!U1079*地区別掛け率!U1079%,-入力!$C$10),""))),全国標準卸価格!U1079))</f>
        <v/>
      </c>
      <c r="V1079" s="83"/>
      <c r="X1079" s="4"/>
    </row>
    <row r="1080" spans="2:27" ht="23.1" customHeight="1">
      <c r="B1080" s="746" t="s">
        <v>624</v>
      </c>
      <c r="C1080" s="747"/>
      <c r="D1080" s="747"/>
      <c r="E1080" s="747"/>
      <c r="F1080" s="747"/>
      <c r="G1080" s="748"/>
      <c r="H1080" s="746" t="s">
        <v>256</v>
      </c>
      <c r="I1080" s="747"/>
      <c r="J1080" s="747"/>
      <c r="K1080" s="747"/>
      <c r="L1080" s="748"/>
      <c r="M1080" s="746" t="s">
        <v>254</v>
      </c>
      <c r="N1080" s="747"/>
      <c r="O1080" s="747"/>
      <c r="P1080" s="747"/>
      <c r="Q1080" s="748"/>
      <c r="R1080" s="848">
        <f>IF(全国標準卸価格!R1080="","",IF(ISNUMBER(全国標準卸価格!R1080),IF(入力!$C$11=1,ROUNDDOWN(全国標準卸価格!R1080*地区別掛け率!R1080%,-入力!$C$10),IF(入力!$C$11=2,ROUNDUP(全国標準卸価格!R1080*地区別掛け率!R1080%,-入力!$C$10),IF(入力!$C$11=3,ROUND(全国標準卸価格!R1080*地区別掛け率!R1080%,-入力!$C$10),""))),全国標準卸価格!R1080))</f>
        <v>15300</v>
      </c>
      <c r="S1080" s="849" t="str">
        <f>IF(全国標準卸価格!S1080="","",IF(ISNUMBER(全国標準卸価格!S1080),IF(入力!$C$11=1,ROUNDDOWN(全国標準卸価格!S1080*地区別掛け率!S1080%,-入力!$C$10),IF(入力!$C$11=2,ROUNDUP(全国標準卸価格!S1080*地区別掛け率!S1080%,-入力!$C$10),IF(入力!$C$11=3,ROUND(全国標準卸価格!S1080*地区別掛け率!S1080%,-入力!$C$10),""))),全国標準卸価格!S1080))</f>
        <v/>
      </c>
      <c r="T1080" s="849" t="str">
        <f>IF(全国標準卸価格!T1080="","",IF(ISNUMBER(全国標準卸価格!T1080),IF(入力!$C$11=1,ROUNDDOWN(全国標準卸価格!T1080*地区別掛け率!T1080%,-入力!$C$10),IF(入力!$C$11=2,ROUNDUP(全国標準卸価格!T1080*地区別掛け率!T1080%,-入力!$C$10),IF(入力!$C$11=3,ROUND(全国標準卸価格!T1080*地区別掛け率!T1080%,-入力!$C$10),""))),全国標準卸価格!T1080))</f>
        <v/>
      </c>
      <c r="U1080" s="850" t="str">
        <f>IF(全国標準卸価格!U1080="","",IF(ISNUMBER(全国標準卸価格!U1080),IF(入力!$C$11=1,ROUNDDOWN(全国標準卸価格!U1080*地区別掛け率!U1080%,-入力!$C$10),IF(入力!$C$11=2,ROUNDUP(全国標準卸価格!U1080*地区別掛け率!U1080%,-入力!$C$10),IF(入力!$C$11=3,ROUND(全国標準卸価格!U1080*地区別掛け率!U1080%,-入力!$C$10),""))),全国標準卸価格!U1080))</f>
        <v/>
      </c>
      <c r="V1080" s="83"/>
      <c r="X1080" s="4"/>
    </row>
    <row r="1081" spans="2:27" ht="23.1" customHeight="1">
      <c r="B1081" s="746" t="s">
        <v>625</v>
      </c>
      <c r="C1081" s="747"/>
      <c r="D1081" s="747"/>
      <c r="E1081" s="747"/>
      <c r="F1081" s="747"/>
      <c r="G1081" s="748"/>
      <c r="H1081" s="810" t="s">
        <v>262</v>
      </c>
      <c r="I1081" s="811"/>
      <c r="J1081" s="811"/>
      <c r="K1081" s="811"/>
      <c r="L1081" s="812"/>
      <c r="M1081" s="842" t="s">
        <v>254</v>
      </c>
      <c r="N1081" s="843"/>
      <c r="O1081" s="843"/>
      <c r="P1081" s="843"/>
      <c r="Q1081" s="844"/>
      <c r="R1081" s="833">
        <f>IF(全国標準卸価格!R1081="","",IF(ISNUMBER(全国標準卸価格!R1081),IF(入力!$C$11=1,ROUNDDOWN(全国標準卸価格!R1081*地区別掛け率!R1081%,-入力!$C$10),IF(入力!$C$11=2,ROUNDUP(全国標準卸価格!R1081*地区別掛け率!R1081%,-入力!$C$10),IF(入力!$C$11=3,ROUND(全国標準卸価格!R1081*地区別掛け率!R1081%,-入力!$C$10),""))),全国標準卸価格!R1081))</f>
        <v>19400</v>
      </c>
      <c r="S1081" s="834" t="str">
        <f>IF(全国標準卸価格!S1081="","",IF(ISNUMBER(全国標準卸価格!S1081),IF(入力!$C$11=1,ROUNDDOWN(全国標準卸価格!S1081*地区別掛け率!S1081%,-入力!$C$10),IF(入力!$C$11=2,ROUNDUP(全国標準卸価格!S1081*地区別掛け率!S1081%,-入力!$C$10),IF(入力!$C$11=3,ROUND(全国標準卸価格!S1081*地区別掛け率!S1081%,-入力!$C$10),""))),全国標準卸価格!S1081))</f>
        <v/>
      </c>
      <c r="T1081" s="834" t="str">
        <f>IF(全国標準卸価格!T1081="","",IF(ISNUMBER(全国標準卸価格!T1081),IF(入力!$C$11=1,ROUNDDOWN(全国標準卸価格!T1081*地区別掛け率!T1081%,-入力!$C$10),IF(入力!$C$11=2,ROUNDUP(全国標準卸価格!T1081*地区別掛け率!T1081%,-入力!$C$10),IF(入力!$C$11=3,ROUND(全国標準卸価格!T1081*地区別掛け率!T1081%,-入力!$C$10),""))),全国標準卸価格!T1081))</f>
        <v/>
      </c>
      <c r="U1081" s="835" t="str">
        <f>IF(全国標準卸価格!U1081="","",IF(ISNUMBER(全国標準卸価格!U1081),IF(入力!$C$11=1,ROUNDDOWN(全国標準卸価格!U1081*地区別掛け率!U1081%,-入力!$C$10),IF(入力!$C$11=2,ROUNDUP(全国標準卸価格!U1081*地区別掛け率!U1081%,-入力!$C$10),IF(入力!$C$11=3,ROUND(全国標準卸価格!U1081*地区別掛け率!U1081%,-入力!$C$10),""))),全国標準卸価格!U1081))</f>
        <v/>
      </c>
      <c r="V1081" s="83"/>
      <c r="X1081" s="4"/>
    </row>
    <row r="1082" spans="2:27" ht="23.1" customHeight="1" thickBot="1">
      <c r="B1082" s="746"/>
      <c r="C1082" s="747"/>
      <c r="D1082" s="747"/>
      <c r="E1082" s="747"/>
      <c r="F1082" s="747"/>
      <c r="G1082" s="748"/>
      <c r="H1082" s="766" t="s">
        <v>260</v>
      </c>
      <c r="I1082" s="767"/>
      <c r="J1082" s="767"/>
      <c r="K1082" s="767"/>
      <c r="L1082" s="768"/>
      <c r="M1082" s="806"/>
      <c r="N1082" s="807"/>
      <c r="O1082" s="807"/>
      <c r="P1082" s="807"/>
      <c r="Q1082" s="808"/>
      <c r="R1082" s="827">
        <f>IF(全国標準卸価格!R1082="","",IF(ISNUMBER(全国標準卸価格!R1082),IF(入力!$C$11=1,ROUNDDOWN(全国標準卸価格!R1082*地区別掛け率!R1082%,-入力!$C$10),IF(入力!$C$11=2,ROUNDUP(全国標準卸価格!R1082*地区別掛け率!R1082%,-入力!$C$10),IF(入力!$C$11=3,ROUND(全国標準卸価格!R1082*地区別掛け率!R1082%,-入力!$C$10),""))),全国標準卸価格!R1082))</f>
        <v>12100</v>
      </c>
      <c r="S1082" s="828" t="str">
        <f>IF(全国標準卸価格!S1082="","",IF(ISNUMBER(全国標準卸価格!S1082),IF(入力!$C$11=1,ROUNDDOWN(全国標準卸価格!S1082*地区別掛け率!S1082%,-入力!$C$10),IF(入力!$C$11=2,ROUNDUP(全国標準卸価格!S1082*地区別掛け率!S1082%,-入力!$C$10),IF(入力!$C$11=3,ROUND(全国標準卸価格!S1082*地区別掛け率!S1082%,-入力!$C$10),""))),全国標準卸価格!S1082))</f>
        <v/>
      </c>
      <c r="T1082" s="828" t="str">
        <f>IF(全国標準卸価格!T1082="","",IF(ISNUMBER(全国標準卸価格!T1082),IF(入力!$C$11=1,ROUNDDOWN(全国標準卸価格!T1082*地区別掛け率!T1082%,-入力!$C$10),IF(入力!$C$11=2,ROUNDUP(全国標準卸価格!T1082*地区別掛け率!T1082%,-入力!$C$10),IF(入力!$C$11=3,ROUND(全国標準卸価格!T1082*地区別掛け率!T1082%,-入力!$C$10),""))),全国標準卸価格!T1082))</f>
        <v/>
      </c>
      <c r="U1082" s="829" t="str">
        <f>IF(全国標準卸価格!U1082="","",IF(ISNUMBER(全国標準卸価格!U1082),IF(入力!$C$11=1,ROUNDDOWN(全国標準卸価格!U1082*地区別掛け率!U1082%,-入力!$C$10),IF(入力!$C$11=2,ROUNDUP(全国標準卸価格!U1082*地区別掛け率!U1082%,-入力!$C$10),IF(入力!$C$11=3,ROUND(全国標準卸価格!U1082*地区別掛け率!U1082%,-入力!$C$10),""))),全国標準卸価格!U1082))</f>
        <v/>
      </c>
      <c r="V1082" s="83"/>
      <c r="X1082" s="4"/>
    </row>
    <row r="1083" spans="2:27" ht="60" customHeight="1">
      <c r="B1083" s="545" t="s">
        <v>2146</v>
      </c>
      <c r="C1083" s="545"/>
      <c r="D1083" s="545"/>
      <c r="E1083" s="545"/>
      <c r="F1083" s="545"/>
      <c r="G1083" s="545"/>
      <c r="H1083" s="545"/>
      <c r="I1083" s="545"/>
      <c r="J1083" s="545"/>
      <c r="K1083" s="545"/>
      <c r="L1083" s="545"/>
      <c r="M1083" s="545"/>
      <c r="N1083" s="545"/>
      <c r="O1083" s="545"/>
      <c r="P1083" s="545"/>
      <c r="Q1083" s="545"/>
      <c r="R1083" s="545"/>
      <c r="S1083" s="545"/>
      <c r="T1083" s="545"/>
      <c r="U1083" s="545"/>
      <c r="V1083" s="122"/>
      <c r="W1083" s="122"/>
      <c r="X1083" s="82"/>
      <c r="Y1083" s="24"/>
    </row>
    <row r="1084" spans="2:27" ht="13.5" customHeight="1">
      <c r="C1084" s="24"/>
      <c r="D1084" s="24"/>
      <c r="E1084" s="24"/>
      <c r="F1084" s="82"/>
      <c r="G1084" s="24"/>
      <c r="H1084" s="82"/>
      <c r="I1084" s="24"/>
      <c r="J1084" s="82"/>
      <c r="K1084" s="24"/>
      <c r="L1084" s="82"/>
      <c r="M1084" s="24"/>
      <c r="N1084" s="82"/>
      <c r="O1084" s="24"/>
      <c r="P1084" s="82"/>
      <c r="Q1084" s="24"/>
      <c r="R1084" s="82"/>
      <c r="S1084" s="24"/>
      <c r="T1084" s="82"/>
      <c r="U1084" s="24"/>
      <c r="V1084" s="82"/>
      <c r="W1084" s="24"/>
      <c r="X1084" s="82"/>
      <c r="Y1084" s="24"/>
    </row>
    <row r="1085" spans="2:27" ht="14.25" customHeight="1" thickBot="1">
      <c r="B1085" s="39"/>
    </row>
    <row r="1086" spans="2:27" ht="25.5" customHeight="1" thickTop="1" thickBot="1">
      <c r="B1086" s="518" t="s">
        <v>580</v>
      </c>
      <c r="C1086" s="519"/>
      <c r="D1086" s="519"/>
      <c r="E1086" s="519"/>
      <c r="F1086" s="519"/>
      <c r="G1086" s="519"/>
      <c r="H1086" s="519"/>
      <c r="I1086" s="519"/>
      <c r="J1086" s="519"/>
      <c r="K1086" s="519"/>
      <c r="L1086" s="519"/>
      <c r="M1086" s="519"/>
      <c r="N1086" s="519"/>
      <c r="O1086" s="519"/>
      <c r="P1086" s="519"/>
      <c r="Q1086" s="519"/>
      <c r="R1086" s="519"/>
      <c r="S1086" s="519"/>
      <c r="T1086" s="519"/>
      <c r="U1086" s="519"/>
      <c r="V1086" s="519"/>
      <c r="W1086" s="519"/>
      <c r="X1086" s="519"/>
      <c r="Y1086" s="519"/>
      <c r="Z1086" s="519"/>
      <c r="AA1086" s="520"/>
    </row>
    <row r="1087" spans="2:27" ht="14.25" customHeight="1" thickTop="1">
      <c r="B1087" s="24"/>
      <c r="C1087" s="24"/>
      <c r="D1087" s="24"/>
      <c r="E1087" s="24"/>
      <c r="F1087" s="82"/>
      <c r="G1087" s="24"/>
      <c r="H1087" s="82"/>
      <c r="I1087" s="24"/>
      <c r="J1087" s="82"/>
      <c r="K1087" s="24"/>
      <c r="L1087" s="82"/>
      <c r="M1087" s="24"/>
      <c r="N1087" s="82"/>
      <c r="O1087" s="24"/>
      <c r="P1087" s="82"/>
      <c r="Q1087" s="24"/>
      <c r="R1087" s="82"/>
      <c r="S1087" s="24"/>
      <c r="T1087" s="82"/>
      <c r="U1087" s="24"/>
      <c r="V1087" s="82"/>
      <c r="W1087" s="24"/>
      <c r="X1087" s="82"/>
      <c r="Y1087" s="24"/>
    </row>
    <row r="1088" spans="2:27" s="239" customFormat="1" ht="20.100000000000001" customHeight="1" thickBot="1">
      <c r="B1088" s="241" t="s">
        <v>662</v>
      </c>
      <c r="C1088" s="24"/>
      <c r="D1088" s="24"/>
      <c r="E1088" s="24"/>
      <c r="F1088" s="82"/>
      <c r="G1088" s="24"/>
      <c r="H1088" s="82"/>
      <c r="I1088" s="24"/>
      <c r="J1088" s="82"/>
      <c r="K1088" s="24"/>
      <c r="L1088" s="82"/>
      <c r="M1088" s="24"/>
      <c r="N1088" s="82"/>
      <c r="O1088" s="24"/>
      <c r="P1088" s="82"/>
      <c r="Q1088" s="24"/>
      <c r="R1088" s="82"/>
      <c r="S1088" s="24"/>
      <c r="T1088" s="82"/>
      <c r="U1088" s="24"/>
      <c r="V1088" s="82"/>
      <c r="W1088" s="24"/>
      <c r="X1088" s="82"/>
      <c r="Y1088" s="24"/>
    </row>
    <row r="1089" spans="2:25" ht="20.100000000000001" customHeight="1" thickBot="1">
      <c r="B1089" s="531" t="s">
        <v>536</v>
      </c>
      <c r="C1089" s="532"/>
      <c r="D1089" s="532"/>
      <c r="E1089" s="532"/>
      <c r="F1089" s="532"/>
      <c r="G1089" s="532"/>
      <c r="H1089" s="532"/>
      <c r="I1089" s="532"/>
      <c r="J1089" s="532"/>
      <c r="K1089" s="532"/>
      <c r="L1089" s="532"/>
      <c r="M1089" s="532"/>
      <c r="N1089" s="532"/>
      <c r="O1089" s="532"/>
      <c r="P1089" s="532"/>
      <c r="Q1089" s="532"/>
      <c r="R1089" s="532"/>
      <c r="S1089" s="532"/>
      <c r="T1089" s="532"/>
      <c r="U1089" s="533"/>
      <c r="V1089" s="10"/>
      <c r="X1089" s="4"/>
    </row>
    <row r="1090" spans="2:25" ht="30" customHeight="1" thickBot="1">
      <c r="B1090" s="622" t="s">
        <v>581</v>
      </c>
      <c r="C1090" s="623"/>
      <c r="D1090" s="623"/>
      <c r="E1090" s="623"/>
      <c r="F1090" s="623"/>
      <c r="G1090" s="624"/>
      <c r="H1090" s="710" t="s">
        <v>524</v>
      </c>
      <c r="I1090" s="710"/>
      <c r="J1090" s="710"/>
      <c r="K1090" s="710"/>
      <c r="L1090" s="710"/>
      <c r="M1090" s="710" t="s">
        <v>491</v>
      </c>
      <c r="N1090" s="710"/>
      <c r="O1090" s="710"/>
      <c r="P1090" s="710"/>
      <c r="Q1090" s="710"/>
      <c r="R1090" s="710"/>
      <c r="S1090" s="710"/>
      <c r="T1090" s="710"/>
      <c r="U1090" s="710"/>
      <c r="X1090" s="4"/>
    </row>
    <row r="1091" spans="2:25" ht="23.1" customHeight="1">
      <c r="B1091" s="821" t="s">
        <v>1369</v>
      </c>
      <c r="C1091" s="822"/>
      <c r="D1091" s="822"/>
      <c r="E1091" s="822"/>
      <c r="F1091" s="822"/>
      <c r="G1091" s="823"/>
      <c r="H1091" s="821" t="s">
        <v>1104</v>
      </c>
      <c r="I1091" s="822"/>
      <c r="J1091" s="822"/>
      <c r="K1091" s="822"/>
      <c r="L1091" s="823"/>
      <c r="M1091" s="821" t="s">
        <v>1105</v>
      </c>
      <c r="N1091" s="822"/>
      <c r="O1091" s="822"/>
      <c r="P1091" s="822"/>
      <c r="Q1091" s="823"/>
      <c r="R1091" s="851">
        <f>IF(全国標準卸価格!R1091="","",IF(ISNUMBER(全国標準卸価格!R1091),IF(入力!$E$11=1,ROUNDDOWN(全国標準卸価格!R1091*地区別掛け率!R1091%,-入力!$E$10),IF(入力!$E$11=2,ROUNDUP(全国標準卸価格!R1091*地区別掛け率!R1091%,-入力!$E$10),IF(入力!$E$11=3,ROUND(全国標準卸価格!R1091*地区別掛け率!R1091%,-入力!$E$10),""))),全国標準卸価格!R1091))</f>
        <v>37000</v>
      </c>
      <c r="S1091" s="852" t="str">
        <f>IF(全国標準卸価格!S1091="","",IF(ISNUMBER(全国標準卸価格!S1091),IF(入力!$E$11=1,ROUNDDOWN(全国標準卸価格!S1091*地区別掛け率!S1091%,-入力!$E$10),IF(入力!$E$11=2,ROUNDUP(全国標準卸価格!S1091*地区別掛け率!S1091%,-入力!$E$10),IF(入力!$E$11=3,ROUND(全国標準卸価格!S1091*地区別掛け率!S1091%,-入力!$E$10),""))),全国標準卸価格!S1091))</f>
        <v/>
      </c>
      <c r="T1091" s="852" t="str">
        <f>IF(全国標準卸価格!T1091="","",IF(ISNUMBER(全国標準卸価格!T1091),IF(入力!$E$11=1,ROUNDDOWN(全国標準卸価格!T1091*地区別掛け率!T1091%,-入力!$E$10),IF(入力!$E$11=2,ROUNDUP(全国標準卸価格!T1091*地区別掛け率!T1091%,-入力!$E$10),IF(入力!$E$11=3,ROUND(全国標準卸価格!T1091*地区別掛け率!T1091%,-入力!$E$10),""))),全国標準卸価格!T1091))</f>
        <v/>
      </c>
      <c r="U1091" s="853" t="str">
        <f>IF(全国標準卸価格!U1091="","",IF(ISNUMBER(全国標準卸価格!U1091),IF(入力!$E$11=1,ROUNDDOWN(全国標準卸価格!U1091*地区別掛け率!U1091%,-入力!$E$10),IF(入力!$E$11=2,ROUNDUP(全国標準卸価格!U1091*地区別掛け率!U1091%,-入力!$E$10),IF(入力!$E$11=3,ROUND(全国標準卸価格!U1091*地区別掛け率!U1091%,-入力!$E$10),""))),全国標準卸価格!U1091))</f>
        <v/>
      </c>
      <c r="V1091" s="83"/>
      <c r="X1091" s="4"/>
    </row>
    <row r="1092" spans="2:25" ht="23.1" customHeight="1">
      <c r="B1092" s="806" t="s">
        <v>687</v>
      </c>
      <c r="C1092" s="807"/>
      <c r="D1092" s="807"/>
      <c r="E1092" s="807"/>
      <c r="F1092" s="807"/>
      <c r="G1092" s="808"/>
      <c r="H1092" s="806" t="s">
        <v>686</v>
      </c>
      <c r="I1092" s="807"/>
      <c r="J1092" s="807"/>
      <c r="K1092" s="807"/>
      <c r="L1092" s="808"/>
      <c r="M1092" s="806" t="s">
        <v>685</v>
      </c>
      <c r="N1092" s="807"/>
      <c r="O1092" s="807"/>
      <c r="P1092" s="807"/>
      <c r="Q1092" s="808"/>
      <c r="R1092" s="845">
        <f>IF(全国標準卸価格!R1092="","",IF(ISNUMBER(全国標準卸価格!R1092),IF(入力!$E$11=1,ROUNDDOWN(全国標準卸価格!R1092*地区別掛け率!R1092%,-入力!$E$10),IF(入力!$E$11=2,ROUNDUP(全国標準卸価格!R1092*地区別掛け率!R1092%,-入力!$E$10),IF(入力!$E$11=3,ROUND(全国標準卸価格!R1092*地区別掛け率!R1092%,-入力!$E$10),""))),全国標準卸価格!R1092))</f>
        <v>37800</v>
      </c>
      <c r="S1092" s="846" t="str">
        <f>IF(全国標準卸価格!S1092="","",IF(ISNUMBER(全国標準卸価格!S1092),IF(入力!$E$11=1,ROUNDDOWN(全国標準卸価格!S1092*地区別掛け率!S1092%,-入力!$E$10),IF(入力!$E$11=2,ROUNDUP(全国標準卸価格!S1092*地区別掛け率!S1092%,-入力!$E$10),IF(入力!$E$11=3,ROUND(全国標準卸価格!S1092*地区別掛け率!S1092%,-入力!$E$10),""))),全国標準卸価格!S1092))</f>
        <v/>
      </c>
      <c r="T1092" s="846" t="str">
        <f>IF(全国標準卸価格!T1092="","",IF(ISNUMBER(全国標準卸価格!T1092),IF(入力!$E$11=1,ROUNDDOWN(全国標準卸価格!T1092*地区別掛け率!T1092%,-入力!$E$10),IF(入力!$E$11=2,ROUNDUP(全国標準卸価格!T1092*地区別掛け率!T1092%,-入力!$E$10),IF(入力!$E$11=3,ROUND(全国標準卸価格!T1092*地区別掛け率!T1092%,-入力!$E$10),""))),全国標準卸価格!T1092))</f>
        <v/>
      </c>
      <c r="U1092" s="847" t="str">
        <f>IF(全国標準卸価格!U1092="","",IF(ISNUMBER(全国標準卸価格!U1092),IF(入力!$E$11=1,ROUNDDOWN(全国標準卸価格!U1092*地区別掛け率!U1092%,-入力!$E$10),IF(入力!$E$11=2,ROUNDUP(全国標準卸価格!U1092*地区別掛け率!U1092%,-入力!$E$10),IF(入力!$E$11=3,ROUND(全国標準卸価格!U1092*地区別掛け率!U1092%,-入力!$E$10),""))),全国標準卸価格!U1092))</f>
        <v/>
      </c>
      <c r="V1092" s="83"/>
      <c r="X1092" s="4"/>
    </row>
    <row r="1093" spans="2:25" ht="23.1" customHeight="1">
      <c r="B1093" s="746" t="s">
        <v>1057</v>
      </c>
      <c r="C1093" s="747"/>
      <c r="D1093" s="747"/>
      <c r="E1093" s="747"/>
      <c r="F1093" s="747"/>
      <c r="G1093" s="748"/>
      <c r="H1093" s="806" t="s">
        <v>1058</v>
      </c>
      <c r="I1093" s="807"/>
      <c r="J1093" s="807"/>
      <c r="K1093" s="807"/>
      <c r="L1093" s="808"/>
      <c r="M1093" s="806" t="s">
        <v>899</v>
      </c>
      <c r="N1093" s="807"/>
      <c r="O1093" s="807"/>
      <c r="P1093" s="807"/>
      <c r="Q1093" s="808"/>
      <c r="R1093" s="845">
        <f>IF(全国標準卸価格!R1093="","",IF(ISNUMBER(全国標準卸価格!R1093),IF(入力!$C$11=1,ROUNDDOWN(全国標準卸価格!R1093*地区別掛け率!R1093%,-入力!$C$10),IF(入力!$C$11=2,ROUNDUP(全国標準卸価格!R1093*地区別掛け率!R1093%,-入力!$C$10),IF(入力!$C$11=3,ROUND(全国標準卸価格!R1093*地区別掛け率!R1093%,-入力!$C$10),""))),全国標準卸価格!R1093))</f>
        <v>34800</v>
      </c>
      <c r="S1093" s="846" t="str">
        <f>IF(全国標準卸価格!S1093="","",IF(ISNUMBER(全国標準卸価格!S1093),IF(入力!$C$11=1,ROUNDDOWN(全国標準卸価格!S1093*地区別掛け率!S1093%,-入力!$C$10),IF(入力!$C$11=2,ROUNDUP(全国標準卸価格!S1093*地区別掛け率!S1093%,-入力!$C$10),IF(入力!$C$11=3,ROUND(全国標準卸価格!S1093*地区別掛け率!S1093%,-入力!$C$10),""))),全国標準卸価格!S1093))</f>
        <v/>
      </c>
      <c r="T1093" s="846" t="str">
        <f>IF(全国標準卸価格!T1093="","",IF(ISNUMBER(全国標準卸価格!T1093),IF(入力!$C$11=1,ROUNDDOWN(全国標準卸価格!T1093*地区別掛け率!T1093%,-入力!$C$10),IF(入力!$C$11=2,ROUNDUP(全国標準卸価格!T1093*地区別掛け率!T1093%,-入力!$C$10),IF(入力!$C$11=3,ROUND(全国標準卸価格!T1093*地区別掛け率!T1093%,-入力!$C$10),""))),全国標準卸価格!T1093))</f>
        <v/>
      </c>
      <c r="U1093" s="847" t="str">
        <f>IF(全国標準卸価格!U1093="","",IF(ISNUMBER(全国標準卸価格!U1093),IF(入力!$C$11=1,ROUNDDOWN(全国標準卸価格!U1093*地区別掛け率!U1093%,-入力!$C$10),IF(入力!$C$11=2,ROUNDUP(全国標準卸価格!U1093*地区別掛け率!U1093%,-入力!$C$10),IF(入力!$C$11=3,ROUND(全国標準卸価格!U1093*地区別掛け率!U1093%,-入力!$C$10),""))),全国標準卸価格!U1093))</f>
        <v/>
      </c>
      <c r="V1093" s="83"/>
      <c r="X1093" s="4"/>
    </row>
    <row r="1094" spans="2:25" ht="23.1" customHeight="1">
      <c r="B1094" s="746" t="s">
        <v>1170</v>
      </c>
      <c r="C1094" s="747"/>
      <c r="D1094" s="747"/>
      <c r="E1094" s="747"/>
      <c r="F1094" s="747"/>
      <c r="G1094" s="748"/>
      <c r="H1094" s="810" t="s">
        <v>262</v>
      </c>
      <c r="I1094" s="811"/>
      <c r="J1094" s="811"/>
      <c r="K1094" s="811"/>
      <c r="L1094" s="812"/>
      <c r="M1094" s="842" t="s">
        <v>254</v>
      </c>
      <c r="N1094" s="843"/>
      <c r="O1094" s="843"/>
      <c r="P1094" s="843"/>
      <c r="Q1094" s="844"/>
      <c r="R1094" s="833">
        <f>IF(全国標準卸価格!R1094="","",IF(ISNUMBER(全国標準卸価格!R1094),IF(入力!$C$11=1,ROUNDDOWN(全国標準卸価格!R1094*地区別掛け率!R1094%,-入力!$C$10),IF(入力!$C$11=2,ROUNDUP(全国標準卸価格!R1094*地区別掛け率!R1094%,-入力!$C$10),IF(入力!$C$11=3,ROUND(全国標準卸価格!R1094*地区別掛け率!R1094%,-入力!$C$10),""))),全国標準卸価格!R1094))</f>
        <v>19400</v>
      </c>
      <c r="S1094" s="834" t="str">
        <f>IF(全国標準卸価格!S1094="","",IF(ISNUMBER(全国標準卸価格!S1094),IF(入力!$C$11=1,ROUNDDOWN(全国標準卸価格!S1094*地区別掛け率!S1094%,-入力!$C$10),IF(入力!$C$11=2,ROUNDUP(全国標準卸価格!S1094*地区別掛け率!S1094%,-入力!$C$10),IF(入力!$C$11=3,ROUND(全国標準卸価格!S1094*地区別掛け率!S1094%,-入力!$C$10),""))),全国標準卸価格!S1094))</f>
        <v/>
      </c>
      <c r="T1094" s="834" t="str">
        <f>IF(全国標準卸価格!T1094="","",IF(ISNUMBER(全国標準卸価格!T1094),IF(入力!$C$11=1,ROUNDDOWN(全国標準卸価格!T1094*地区別掛け率!T1094%,-入力!$C$10),IF(入力!$C$11=2,ROUNDUP(全国標準卸価格!T1094*地区別掛け率!T1094%,-入力!$C$10),IF(入力!$C$11=3,ROUND(全国標準卸価格!T1094*地区別掛け率!T1094%,-入力!$C$10),""))),全国標準卸価格!T1094))</f>
        <v/>
      </c>
      <c r="U1094" s="835" t="str">
        <f>IF(全国標準卸価格!U1094="","",IF(ISNUMBER(全国標準卸価格!U1094),IF(入力!$C$11=1,ROUNDDOWN(全国標準卸価格!U1094*地区別掛け率!U1094%,-入力!$C$10),IF(入力!$C$11=2,ROUNDUP(全国標準卸価格!U1094*地区別掛け率!U1094%,-入力!$C$10),IF(入力!$C$11=3,ROUND(全国標準卸価格!U1094*地区別掛け率!U1094%,-入力!$C$10),""))),全国標準卸価格!U1094))</f>
        <v/>
      </c>
      <c r="V1094" s="83"/>
      <c r="X1094" s="4"/>
    </row>
    <row r="1095" spans="2:25" ht="23.1" customHeight="1">
      <c r="B1095" s="746"/>
      <c r="C1095" s="747"/>
      <c r="D1095" s="747"/>
      <c r="E1095" s="747"/>
      <c r="F1095" s="747"/>
      <c r="G1095" s="748"/>
      <c r="H1095" s="766" t="s">
        <v>260</v>
      </c>
      <c r="I1095" s="767"/>
      <c r="J1095" s="767"/>
      <c r="K1095" s="767"/>
      <c r="L1095" s="768"/>
      <c r="M1095" s="806"/>
      <c r="N1095" s="807"/>
      <c r="O1095" s="807"/>
      <c r="P1095" s="807"/>
      <c r="Q1095" s="808"/>
      <c r="R1095" s="827">
        <f>IF(全国標準卸価格!R1095="","",IF(ISNUMBER(全国標準卸価格!R1095),IF(入力!$C$11=1,ROUNDDOWN(全国標準卸価格!R1095*地区別掛け率!R1095%,-入力!$C$10),IF(入力!$C$11=2,ROUNDUP(全国標準卸価格!R1095*地区別掛け率!R1095%,-入力!$C$10),IF(入力!$C$11=3,ROUND(全国標準卸価格!R1095*地区別掛け率!R1095%,-入力!$C$10),""))),全国標準卸価格!R1095))</f>
        <v>12100</v>
      </c>
      <c r="S1095" s="828" t="str">
        <f>IF(全国標準卸価格!S1095="","",IF(ISNUMBER(全国標準卸価格!S1095),IF(入力!$C$11=1,ROUNDDOWN(全国標準卸価格!S1095*地区別掛け率!S1095%,-入力!$C$10),IF(入力!$C$11=2,ROUNDUP(全国標準卸価格!S1095*地区別掛け率!S1095%,-入力!$C$10),IF(入力!$C$11=3,ROUND(全国標準卸価格!S1095*地区別掛け率!S1095%,-入力!$C$10),""))),全国標準卸価格!S1095))</f>
        <v/>
      </c>
      <c r="T1095" s="828" t="str">
        <f>IF(全国標準卸価格!T1095="","",IF(ISNUMBER(全国標準卸価格!T1095),IF(入力!$C$11=1,ROUNDDOWN(全国標準卸価格!T1095*地区別掛け率!T1095%,-入力!$C$10),IF(入力!$C$11=2,ROUNDUP(全国標準卸価格!T1095*地区別掛け率!T1095%,-入力!$C$10),IF(入力!$C$11=3,ROUND(全国標準卸価格!T1095*地区別掛け率!T1095%,-入力!$C$10),""))),全国標準卸価格!T1095))</f>
        <v/>
      </c>
      <c r="U1095" s="829" t="str">
        <f>IF(全国標準卸価格!U1095="","",IF(ISNUMBER(全国標準卸価格!U1095),IF(入力!$C$11=1,ROUNDDOWN(全国標準卸価格!U1095*地区別掛け率!U1095%,-入力!$C$10),IF(入力!$C$11=2,ROUNDUP(全国標準卸価格!U1095*地区別掛け率!U1095%,-入力!$C$10),IF(入力!$C$11=3,ROUND(全国標準卸価格!U1095*地区別掛け率!U1095%,-入力!$C$10),""))),全国標準卸価格!U1095))</f>
        <v/>
      </c>
      <c r="V1095" s="83"/>
      <c r="X1095" s="4"/>
    </row>
    <row r="1096" spans="2:25" ht="23.1" customHeight="1">
      <c r="B1096" s="746" t="s">
        <v>1103</v>
      </c>
      <c r="C1096" s="747"/>
      <c r="D1096" s="747"/>
      <c r="E1096" s="747"/>
      <c r="F1096" s="747"/>
      <c r="G1096" s="748"/>
      <c r="H1096" s="746" t="s">
        <v>1104</v>
      </c>
      <c r="I1096" s="747"/>
      <c r="J1096" s="747"/>
      <c r="K1096" s="747"/>
      <c r="L1096" s="748"/>
      <c r="M1096" s="746" t="s">
        <v>1105</v>
      </c>
      <c r="N1096" s="747"/>
      <c r="O1096" s="747"/>
      <c r="P1096" s="747"/>
      <c r="Q1096" s="748"/>
      <c r="R1096" s="848">
        <f>IF(全国標準卸価格!R1096="","",IF(ISNUMBER(全国標準卸価格!R1096),IF(入力!$E$11=1,ROUNDDOWN(全国標準卸価格!R1096*地区別掛け率!R1096%,-入力!$E$10),IF(入力!$E$11=2,ROUNDUP(全国標準卸価格!R1096*地区別掛け率!R1096%,-入力!$E$10),IF(入力!$E$11=3,ROUND(全国標準卸価格!R1096*地区別掛け率!R1096%,-入力!$E$10),""))),全国標準卸価格!R1096))</f>
        <v>37000</v>
      </c>
      <c r="S1096" s="849" t="str">
        <f>IF(全国標準卸価格!S1096="","",IF(ISNUMBER(全国標準卸価格!S1096),IF(入力!$E$11=1,ROUNDDOWN(全国標準卸価格!S1096*地区別掛け率!S1096%,-入力!$E$10),IF(入力!$E$11=2,ROUNDUP(全国標準卸価格!S1096*地区別掛け率!S1096%,-入力!$E$10),IF(入力!$E$11=3,ROUND(全国標準卸価格!S1096*地区別掛け率!S1096%,-入力!$E$10),""))),全国標準卸価格!S1096))</f>
        <v/>
      </c>
      <c r="T1096" s="849" t="str">
        <f>IF(全国標準卸価格!T1096="","",IF(ISNUMBER(全国標準卸価格!T1096),IF(入力!$E$11=1,ROUNDDOWN(全国標準卸価格!T1096*地区別掛け率!T1096%,-入力!$E$10),IF(入力!$E$11=2,ROUNDUP(全国標準卸価格!T1096*地区別掛け率!T1096%,-入力!$E$10),IF(入力!$E$11=3,ROUND(全国標準卸価格!T1096*地区別掛け率!T1096%,-入力!$E$10),""))),全国標準卸価格!T1096))</f>
        <v/>
      </c>
      <c r="U1096" s="850" t="str">
        <f>IF(全国標準卸価格!U1096="","",IF(ISNUMBER(全国標準卸価格!U1096),IF(入力!$E$11=1,ROUNDDOWN(全国標準卸価格!U1096*地区別掛け率!U1096%,-入力!$E$10),IF(入力!$E$11=2,ROUNDUP(全国標準卸価格!U1096*地区別掛け率!U1096%,-入力!$E$10),IF(入力!$E$11=3,ROUND(全国標準卸価格!U1096*地区別掛け率!U1096%,-入力!$E$10),""))),全国標準卸価格!U1096))</f>
        <v/>
      </c>
      <c r="V1096" s="83"/>
      <c r="X1096" s="4"/>
    </row>
    <row r="1097" spans="2:25" ht="23.1" customHeight="1">
      <c r="B1097" s="746" t="s">
        <v>1169</v>
      </c>
      <c r="C1097" s="747"/>
      <c r="D1097" s="747"/>
      <c r="E1097" s="747"/>
      <c r="F1097" s="747"/>
      <c r="G1097" s="748"/>
      <c r="H1097" s="810" t="s">
        <v>257</v>
      </c>
      <c r="I1097" s="811"/>
      <c r="J1097" s="811"/>
      <c r="K1097" s="811"/>
      <c r="L1097" s="812"/>
      <c r="M1097" s="842" t="s">
        <v>254</v>
      </c>
      <c r="N1097" s="843"/>
      <c r="O1097" s="843"/>
      <c r="P1097" s="843"/>
      <c r="Q1097" s="844"/>
      <c r="R1097" s="833">
        <f>IF(全国標準卸価格!R1097="","",IF(ISNUMBER(全国標準卸価格!R1097),IF(入力!$C$11=1,ROUNDDOWN(全国標準卸価格!R1097*地区別掛け率!R1097%,-入力!$C$10),IF(入力!$C$11=2,ROUNDUP(全国標準卸価格!R1097*地区別掛け率!R1097%,-入力!$C$10),IF(入力!$C$11=3,ROUND(全国標準卸価格!R1097*地区別掛け率!R1097%,-入力!$C$10),""))),全国標準卸価格!R1097))</f>
        <v>10900</v>
      </c>
      <c r="S1097" s="834" t="str">
        <f>IF(全国標準卸価格!S1097="","",IF(ISNUMBER(全国標準卸価格!S1097),IF(入力!$C$11=1,ROUNDDOWN(全国標準卸価格!S1097*地区別掛け率!S1097%,-入力!$C$10),IF(入力!$C$11=2,ROUNDUP(全国標準卸価格!S1097*地区別掛け率!S1097%,-入力!$C$10),IF(入力!$C$11=3,ROUND(全国標準卸価格!S1097*地区別掛け率!S1097%,-入力!$C$10),""))),全国標準卸価格!S1097))</f>
        <v/>
      </c>
      <c r="T1097" s="834" t="str">
        <f>IF(全国標準卸価格!T1097="","",IF(ISNUMBER(全国標準卸価格!T1097),IF(入力!$C$11=1,ROUNDDOWN(全国標準卸価格!T1097*地区別掛け率!T1097%,-入力!$C$10),IF(入力!$C$11=2,ROUNDUP(全国標準卸価格!T1097*地区別掛け率!T1097%,-入力!$C$10),IF(入力!$C$11=3,ROUND(全国標準卸価格!T1097*地区別掛け率!T1097%,-入力!$C$10),""))),全国標準卸価格!T1097))</f>
        <v/>
      </c>
      <c r="U1097" s="835" t="str">
        <f>IF(全国標準卸価格!U1097="","",IF(ISNUMBER(全国標準卸価格!U1097),IF(入力!$C$11=1,ROUNDDOWN(全国標準卸価格!U1097*地区別掛け率!U1097%,-入力!$C$10),IF(入力!$C$11=2,ROUNDUP(全国標準卸価格!U1097*地区別掛け率!U1097%,-入力!$C$10),IF(入力!$C$11=3,ROUND(全国標準卸価格!U1097*地区別掛け率!U1097%,-入力!$C$10),""))),全国標準卸価格!U1097))</f>
        <v/>
      </c>
      <c r="V1097" s="83"/>
      <c r="X1097" s="4"/>
    </row>
    <row r="1098" spans="2:25" ht="23.1" customHeight="1">
      <c r="B1098" s="746"/>
      <c r="C1098" s="747"/>
      <c r="D1098" s="747"/>
      <c r="E1098" s="747"/>
      <c r="F1098" s="747"/>
      <c r="G1098" s="748"/>
      <c r="H1098" s="766" t="s">
        <v>539</v>
      </c>
      <c r="I1098" s="767"/>
      <c r="J1098" s="767"/>
      <c r="K1098" s="767"/>
      <c r="L1098" s="768"/>
      <c r="M1098" s="806"/>
      <c r="N1098" s="807"/>
      <c r="O1098" s="807"/>
      <c r="P1098" s="807"/>
      <c r="Q1098" s="808"/>
      <c r="R1098" s="827">
        <f>IF(全国標準卸価格!R1098="","",IF(ISNUMBER(全国標準卸価格!R1098),IF(入力!$C$11=1,ROUNDDOWN(全国標準卸価格!R1098*地区別掛け率!R1098%,-入力!$C$10),IF(入力!$C$11=2,ROUNDUP(全国標準卸価格!R1098*地区別掛け率!R1098%,-入力!$C$10),IF(入力!$C$11=3,ROUND(全国標準卸価格!R1098*地区別掛け率!R1098%,-入力!$C$10),""))),全国標準卸価格!R1098))</f>
        <v>10400</v>
      </c>
      <c r="S1098" s="828" t="str">
        <f>IF(全国標準卸価格!S1098="","",IF(ISNUMBER(全国標準卸価格!S1098),IF(入力!$C$11=1,ROUNDDOWN(全国標準卸価格!S1098*地区別掛け率!S1098%,-入力!$C$10),IF(入力!$C$11=2,ROUNDUP(全国標準卸価格!S1098*地区別掛け率!S1098%,-入力!$C$10),IF(入力!$C$11=3,ROUND(全国標準卸価格!S1098*地区別掛け率!S1098%,-入力!$C$10),""))),全国標準卸価格!S1098))</f>
        <v/>
      </c>
      <c r="T1098" s="828" t="str">
        <f>IF(全国標準卸価格!T1098="","",IF(ISNUMBER(全国標準卸価格!T1098),IF(入力!$C$11=1,ROUNDDOWN(全国標準卸価格!T1098*地区別掛け率!T1098%,-入力!$C$10),IF(入力!$C$11=2,ROUNDUP(全国標準卸価格!T1098*地区別掛け率!T1098%,-入力!$C$10),IF(入力!$C$11=3,ROUND(全国標準卸価格!T1098*地区別掛け率!T1098%,-入力!$C$10),""))),全国標準卸価格!T1098))</f>
        <v/>
      </c>
      <c r="U1098" s="829" t="str">
        <f>IF(全国標準卸価格!U1098="","",IF(ISNUMBER(全国標準卸価格!U1098),IF(入力!$C$11=1,ROUNDDOWN(全国標準卸価格!U1098*地区別掛け率!U1098%,-入力!$C$10),IF(入力!$C$11=2,ROUNDUP(全国標準卸価格!U1098*地区別掛け率!U1098%,-入力!$C$10),IF(入力!$C$11=3,ROUND(全国標準卸価格!U1098*地区別掛け率!U1098%,-入力!$C$10),""))),全国標準卸価格!U1098))</f>
        <v/>
      </c>
      <c r="V1098" s="83"/>
      <c r="X1098" s="4"/>
    </row>
    <row r="1099" spans="2:25" ht="23.1" customHeight="1">
      <c r="B1099" s="746" t="s">
        <v>942</v>
      </c>
      <c r="C1099" s="747"/>
      <c r="D1099" s="747"/>
      <c r="E1099" s="747"/>
      <c r="F1099" s="747"/>
      <c r="G1099" s="748"/>
      <c r="H1099" s="746" t="s">
        <v>943</v>
      </c>
      <c r="I1099" s="747"/>
      <c r="J1099" s="747"/>
      <c r="K1099" s="747"/>
      <c r="L1099" s="748"/>
      <c r="M1099" s="746" t="s">
        <v>944</v>
      </c>
      <c r="N1099" s="747"/>
      <c r="O1099" s="747"/>
      <c r="P1099" s="747"/>
      <c r="Q1099" s="748"/>
      <c r="R1099" s="848">
        <f>IF(全国標準卸価格!R1099="","",IF(ISNUMBER(全国標準卸価格!R1099),IF(入力!$C$11=1,ROUNDDOWN(全国標準卸価格!R1099*地区別掛け率!R1099%,-入力!$C$10),IF(入力!$C$11=2,ROUNDUP(全国標準卸価格!R1099*地区別掛け率!R1099%,-入力!$C$10),IF(入力!$C$11=3,ROUND(全国標準卸価格!R1099*地区別掛け率!R1099%,-入力!$C$10),""))),全国標準卸価格!R1099))</f>
        <v>46200</v>
      </c>
      <c r="S1099" s="849" t="str">
        <f>IF(全国標準卸価格!S1099="","",IF(ISNUMBER(全国標準卸価格!S1099),IF(入力!$C$11=1,ROUNDDOWN(全国標準卸価格!S1099*地区別掛け率!S1099%,-入力!$C$10),IF(入力!$C$11=2,ROUNDUP(全国標準卸価格!S1099*地区別掛け率!S1099%,-入力!$C$10),IF(入力!$C$11=3,ROUND(全国標準卸価格!S1099*地区別掛け率!S1099%,-入力!$C$10),""))),全国標準卸価格!S1099))</f>
        <v/>
      </c>
      <c r="T1099" s="849" t="str">
        <f>IF(全国標準卸価格!T1099="","",IF(ISNUMBER(全国標準卸価格!T1099),IF(入力!$C$11=1,ROUNDDOWN(全国標準卸価格!T1099*地区別掛け率!T1099%,-入力!$C$10),IF(入力!$C$11=2,ROUNDUP(全国標準卸価格!T1099*地区別掛け率!T1099%,-入力!$C$10),IF(入力!$C$11=3,ROUND(全国標準卸価格!T1099*地区別掛け率!T1099%,-入力!$C$10),""))),全国標準卸価格!T1099))</f>
        <v/>
      </c>
      <c r="U1099" s="850" t="str">
        <f>IF(全国標準卸価格!U1099="","",IF(ISNUMBER(全国標準卸価格!U1099),IF(入力!$C$11=1,ROUNDDOWN(全国標準卸価格!U1099*地区別掛け率!U1099%,-入力!$C$10),IF(入力!$C$11=2,ROUNDUP(全国標準卸価格!U1099*地区別掛け率!U1099%,-入力!$C$10),IF(入力!$C$11=3,ROUND(全国標準卸価格!U1099*地区別掛け率!U1099%,-入力!$C$10),""))),全国標準卸価格!U1099))</f>
        <v/>
      </c>
      <c r="V1099" s="83"/>
      <c r="X1099" s="4"/>
    </row>
    <row r="1100" spans="2:25" ht="23.1" customHeight="1">
      <c r="B1100" s="746" t="s">
        <v>945</v>
      </c>
      <c r="C1100" s="747"/>
      <c r="D1100" s="747"/>
      <c r="E1100" s="747"/>
      <c r="F1100" s="747"/>
      <c r="G1100" s="748"/>
      <c r="H1100" s="716" t="s">
        <v>946</v>
      </c>
      <c r="I1100" s="717"/>
      <c r="J1100" s="717"/>
      <c r="K1100" s="717"/>
      <c r="L1100" s="718"/>
      <c r="M1100" s="842" t="s">
        <v>948</v>
      </c>
      <c r="N1100" s="843"/>
      <c r="O1100" s="843"/>
      <c r="P1100" s="843"/>
      <c r="Q1100" s="844"/>
      <c r="R1100" s="886">
        <f>IF(全国標準卸価格!R1100="","",IF(ISNUMBER(全国標準卸価格!R1100),IF(入力!$C$11=1,ROUNDDOWN(全国標準卸価格!R1100*地区別掛け率!R1100%,-入力!$C$10),IF(入力!$C$11=2,ROUNDUP(全国標準卸価格!R1100*地区別掛け率!R1100%,-入力!$C$10),IF(入力!$C$11=3,ROUND(全国標準卸価格!R1100*地区別掛け率!R1100%,-入力!$C$10),""))),全国標準卸価格!R1100))</f>
        <v>54100</v>
      </c>
      <c r="S1100" s="887" t="str">
        <f>IF(全国標準卸価格!S1100="","",IF(ISNUMBER(全国標準卸価格!S1100),IF(入力!$C$11=1,ROUNDDOWN(全国標準卸価格!S1100*地区別掛け率!S1100%,-入力!$C$10),IF(入力!$C$11=2,ROUNDUP(全国標準卸価格!S1100*地区別掛け率!S1100%,-入力!$C$10),IF(入力!$C$11=3,ROUND(全国標準卸価格!S1100*地区別掛け率!S1100%,-入力!$C$10),""))),全国標準卸価格!S1100))</f>
        <v/>
      </c>
      <c r="T1100" s="887" t="str">
        <f>IF(全国標準卸価格!T1100="","",IF(ISNUMBER(全国標準卸価格!T1100),IF(入力!$C$11=1,ROUNDDOWN(全国標準卸価格!T1100*地区別掛け率!T1100%,-入力!$C$10),IF(入力!$C$11=2,ROUNDUP(全国標準卸価格!T1100*地区別掛け率!T1100%,-入力!$C$10),IF(入力!$C$11=3,ROUND(全国標準卸価格!T1100*地区別掛け率!T1100%,-入力!$C$10),""))),全国標準卸価格!T1100))</f>
        <v/>
      </c>
      <c r="U1100" s="888" t="str">
        <f>IF(全国標準卸価格!U1100="","",IF(ISNUMBER(全国標準卸価格!U1100),IF(入力!$C$11=1,ROUNDDOWN(全国標準卸価格!U1100*地区別掛け率!U1100%,-入力!$C$10),IF(入力!$C$11=2,ROUNDUP(全国標準卸価格!U1100*地区別掛け率!U1100%,-入力!$C$10),IF(入力!$C$11=3,ROUND(全国標準卸価格!U1100*地区別掛け率!U1100%,-入力!$C$10),""))),全国標準卸価格!U1100))</f>
        <v/>
      </c>
      <c r="V1100" s="83"/>
      <c r="X1100" s="4"/>
    </row>
    <row r="1101" spans="2:25" ht="23.1" customHeight="1" thickBot="1">
      <c r="B1101" s="778"/>
      <c r="C1101" s="779"/>
      <c r="D1101" s="779"/>
      <c r="E1101" s="779"/>
      <c r="F1101" s="779"/>
      <c r="G1101" s="780"/>
      <c r="H1101" s="725" t="s">
        <v>947</v>
      </c>
      <c r="I1101" s="726"/>
      <c r="J1101" s="726"/>
      <c r="K1101" s="726"/>
      <c r="L1101" s="727"/>
      <c r="M1101" s="781"/>
      <c r="N1101" s="782"/>
      <c r="O1101" s="782"/>
      <c r="P1101" s="782"/>
      <c r="Q1101" s="783"/>
      <c r="R1101" s="889">
        <f>IF(全国標準卸価格!R1101="","",IF(ISNUMBER(全国標準卸価格!R1101),IF(入力!$C$11=1,ROUNDDOWN(全国標準卸価格!R1101*地区別掛け率!R1101%,-入力!$C$10),IF(入力!$C$11=2,ROUNDUP(全国標準卸価格!R1101*地区別掛け率!R1101%,-入力!$C$10),IF(入力!$C$11=3,ROUND(全国標準卸価格!R1101*地区別掛け率!R1101%,-入力!$C$10),""))),全国標準卸価格!R1101))</f>
        <v>46100</v>
      </c>
      <c r="S1101" s="890" t="str">
        <f>IF(全国標準卸価格!S1101="","",IF(ISNUMBER(全国標準卸価格!S1101),IF(入力!$C$11=1,ROUNDDOWN(全国標準卸価格!S1101*地区別掛け率!S1101%,-入力!$C$10),IF(入力!$C$11=2,ROUNDUP(全国標準卸価格!S1101*地区別掛け率!S1101%,-入力!$C$10),IF(入力!$C$11=3,ROUND(全国標準卸価格!S1101*地区別掛け率!S1101%,-入力!$C$10),""))),全国標準卸価格!S1101))</f>
        <v/>
      </c>
      <c r="T1101" s="890" t="str">
        <f>IF(全国標準卸価格!T1101="","",IF(ISNUMBER(全国標準卸価格!T1101),IF(入力!$C$11=1,ROUNDDOWN(全国標準卸価格!T1101*地区別掛け率!T1101%,-入力!$C$10),IF(入力!$C$11=2,ROUNDUP(全国標準卸価格!T1101*地区別掛け率!T1101%,-入力!$C$10),IF(入力!$C$11=3,ROUND(全国標準卸価格!T1101*地区別掛け率!T1101%,-入力!$C$10),""))),全国標準卸価格!T1101))</f>
        <v/>
      </c>
      <c r="U1101" s="891" t="str">
        <f>IF(全国標準卸価格!U1101="","",IF(ISNUMBER(全国標準卸価格!U1101),IF(入力!$C$11=1,ROUNDDOWN(全国標準卸価格!U1101*地区別掛け率!U1101%,-入力!$C$10),IF(入力!$C$11=2,ROUNDUP(全国標準卸価格!U1101*地区別掛け率!U1101%,-入力!$C$10),IF(入力!$C$11=3,ROUND(全国標準卸価格!U1101*地区別掛け率!U1101%,-入力!$C$10),""))),全国標準卸価格!U1101))</f>
        <v/>
      </c>
      <c r="V1101" s="83"/>
      <c r="X1101" s="4"/>
    </row>
    <row r="1102" spans="2:25" ht="22.5" customHeight="1">
      <c r="B1102" s="336"/>
      <c r="C1102" s="336"/>
      <c r="D1102" s="336"/>
      <c r="E1102" s="336"/>
      <c r="F1102" s="83"/>
      <c r="G1102" s="336"/>
      <c r="H1102" s="83"/>
      <c r="I1102" s="336"/>
      <c r="J1102" s="83"/>
      <c r="K1102" s="336"/>
      <c r="L1102" s="83"/>
      <c r="M1102" s="336"/>
      <c r="N1102" s="83"/>
      <c r="O1102" s="336"/>
      <c r="P1102" s="83"/>
      <c r="Q1102" s="336"/>
      <c r="R1102" s="83"/>
      <c r="S1102" s="336"/>
      <c r="T1102" s="10"/>
      <c r="U1102" s="371"/>
      <c r="V1102" s="10"/>
      <c r="W1102" s="371"/>
      <c r="X1102" s="83"/>
    </row>
    <row r="1103" spans="2:25" s="239" customFormat="1" ht="20.100000000000001" customHeight="1" thickBot="1">
      <c r="B1103" s="241" t="s">
        <v>663</v>
      </c>
      <c r="C1103" s="24"/>
      <c r="D1103" s="24"/>
      <c r="E1103" s="24"/>
      <c r="F1103" s="82"/>
      <c r="G1103" s="24"/>
      <c r="H1103" s="82"/>
      <c r="I1103" s="24"/>
      <c r="J1103" s="82"/>
      <c r="K1103" s="24"/>
      <c r="L1103" s="82"/>
      <c r="M1103" s="24"/>
      <c r="N1103" s="82"/>
      <c r="O1103" s="24"/>
      <c r="P1103" s="82"/>
      <c r="Q1103" s="24"/>
      <c r="R1103" s="82"/>
      <c r="S1103" s="24"/>
      <c r="T1103" s="82"/>
      <c r="U1103" s="24"/>
      <c r="V1103" s="82"/>
      <c r="W1103" s="24"/>
      <c r="X1103" s="82"/>
      <c r="Y1103" s="24"/>
    </row>
    <row r="1104" spans="2:25" ht="20.100000000000001" customHeight="1" thickBot="1">
      <c r="B1104" s="531" t="s">
        <v>536</v>
      </c>
      <c r="C1104" s="532"/>
      <c r="D1104" s="532"/>
      <c r="E1104" s="532"/>
      <c r="F1104" s="532"/>
      <c r="G1104" s="532"/>
      <c r="H1104" s="532"/>
      <c r="I1104" s="532"/>
      <c r="J1104" s="532"/>
      <c r="K1104" s="532"/>
      <c r="L1104" s="532"/>
      <c r="M1104" s="532"/>
      <c r="N1104" s="532"/>
      <c r="O1104" s="532"/>
      <c r="P1104" s="532"/>
      <c r="Q1104" s="532"/>
      <c r="R1104" s="532"/>
      <c r="S1104" s="532"/>
      <c r="T1104" s="532"/>
      <c r="U1104" s="533"/>
      <c r="V1104" s="10"/>
      <c r="X1104" s="4"/>
    </row>
    <row r="1105" spans="2:25" ht="30" customHeight="1" thickBot="1">
      <c r="B1105" s="622" t="s">
        <v>581</v>
      </c>
      <c r="C1105" s="623"/>
      <c r="D1105" s="623"/>
      <c r="E1105" s="623"/>
      <c r="F1105" s="623"/>
      <c r="G1105" s="624"/>
      <c r="H1105" s="710" t="s">
        <v>524</v>
      </c>
      <c r="I1105" s="710"/>
      <c r="J1105" s="710"/>
      <c r="K1105" s="710"/>
      <c r="L1105" s="710"/>
      <c r="M1105" s="710" t="s">
        <v>491</v>
      </c>
      <c r="N1105" s="710"/>
      <c r="O1105" s="710"/>
      <c r="P1105" s="710"/>
      <c r="Q1105" s="710"/>
      <c r="R1105" s="710"/>
      <c r="S1105" s="710"/>
      <c r="T1105" s="710"/>
      <c r="U1105" s="710"/>
      <c r="X1105" s="4"/>
    </row>
    <row r="1106" spans="2:25" ht="23.1" customHeight="1">
      <c r="B1106" s="821" t="s">
        <v>688</v>
      </c>
      <c r="C1106" s="822"/>
      <c r="D1106" s="822"/>
      <c r="E1106" s="822"/>
      <c r="F1106" s="822"/>
      <c r="G1106" s="823"/>
      <c r="H1106" s="806" t="s">
        <v>938</v>
      </c>
      <c r="I1106" s="807"/>
      <c r="J1106" s="807"/>
      <c r="K1106" s="807"/>
      <c r="L1106" s="808"/>
      <c r="M1106" s="806" t="s">
        <v>939</v>
      </c>
      <c r="N1106" s="807"/>
      <c r="O1106" s="807"/>
      <c r="P1106" s="807"/>
      <c r="Q1106" s="808"/>
      <c r="R1106" s="845">
        <f>IF(全国標準卸価格!R1106="","",IF(ISNUMBER(全国標準卸価格!R1106),IF(入力!$C$11=1,ROUNDDOWN(全国標準卸価格!R1106*地区別掛け率!R1106%,-入力!$C$10),IF(入力!$C$11=2,ROUNDUP(全国標準卸価格!R1106*地区別掛け率!R1106%,-入力!$C$10),IF(入力!$C$11=3,ROUND(全国標準卸価格!R1106*地区別掛け率!R1106%,-入力!$C$10),""))),全国標準卸価格!R1106))</f>
        <v>10900</v>
      </c>
      <c r="S1106" s="846" t="str">
        <f>IF(全国標準卸価格!S1106="","",IF(ISNUMBER(全国標準卸価格!S1106),IF(入力!$C$11=1,ROUNDDOWN(全国標準卸価格!S1106*地区別掛け率!S1106%,-入力!$C$10),IF(入力!$C$11=2,ROUNDUP(全国標準卸価格!S1106*地区別掛け率!S1106%,-入力!$C$10),IF(入力!$C$11=3,ROUND(全国標準卸価格!S1106*地区別掛け率!S1106%,-入力!$C$10),""))),全国標準卸価格!S1106))</f>
        <v/>
      </c>
      <c r="T1106" s="846" t="str">
        <f>IF(全国標準卸価格!T1106="","",IF(ISNUMBER(全国標準卸価格!T1106),IF(入力!$C$11=1,ROUNDDOWN(全国標準卸価格!T1106*地区別掛け率!T1106%,-入力!$C$10),IF(入力!$C$11=2,ROUNDUP(全国標準卸価格!T1106*地区別掛け率!T1106%,-入力!$C$10),IF(入力!$C$11=3,ROUND(全国標準卸価格!T1106*地区別掛け率!T1106%,-入力!$C$10),""))),全国標準卸価格!T1106))</f>
        <v/>
      </c>
      <c r="U1106" s="847" t="str">
        <f>IF(全国標準卸価格!U1106="","",IF(ISNUMBER(全国標準卸価格!U1106),IF(入力!$C$11=1,ROUNDDOWN(全国標準卸価格!U1106*地区別掛け率!U1106%,-入力!$C$10),IF(入力!$C$11=2,ROUNDUP(全国標準卸価格!U1106*地区別掛け率!U1106%,-入力!$C$10),IF(入力!$C$11=3,ROUND(全国標準卸価格!U1106*地区別掛け率!U1106%,-入力!$C$10),""))),全国標準卸価格!U1106))</f>
        <v/>
      </c>
      <c r="V1106" s="83"/>
      <c r="X1106" s="4"/>
    </row>
    <row r="1107" spans="2:25" ht="23.1" customHeight="1">
      <c r="B1107" s="746" t="s">
        <v>632</v>
      </c>
      <c r="C1107" s="747"/>
      <c r="D1107" s="747"/>
      <c r="E1107" s="747"/>
      <c r="F1107" s="747"/>
      <c r="G1107" s="748"/>
      <c r="H1107" s="746" t="s">
        <v>593</v>
      </c>
      <c r="I1107" s="747"/>
      <c r="J1107" s="747"/>
      <c r="K1107" s="747"/>
      <c r="L1107" s="748"/>
      <c r="M1107" s="746" t="s">
        <v>631</v>
      </c>
      <c r="N1107" s="747"/>
      <c r="O1107" s="747"/>
      <c r="P1107" s="747"/>
      <c r="Q1107" s="748"/>
      <c r="R1107" s="848">
        <f>IF(全国標準卸価格!R1107="","",IF(ISNUMBER(全国標準卸価格!R1107),IF(入力!$E$11=1,ROUNDDOWN(全国標準卸価格!R1107*地区別掛け率!R1107%,-入力!$E$10),IF(入力!$E$11=2,ROUNDUP(全国標準卸価格!R1107*地区別掛け率!R1107%,-入力!$E$10),IF(入力!$E$11=3,ROUND(全国標準卸価格!R1107*地区別掛け率!R1107%,-入力!$E$10),""))),全国標準卸価格!R1107))</f>
        <v>20700</v>
      </c>
      <c r="S1107" s="849" t="str">
        <f>IF(全国標準卸価格!S1107="","",IF(ISNUMBER(全国標準卸価格!S1107),IF(入力!$E$11=1,ROUNDDOWN(全国標準卸価格!S1107*地区別掛け率!S1107%,-入力!$E$10),IF(入力!$E$11=2,ROUNDUP(全国標準卸価格!S1107*地区別掛け率!S1107%,-入力!$E$10),IF(入力!$E$11=3,ROUND(全国標準卸価格!S1107*地区別掛け率!S1107%,-入力!$E$10),""))),全国標準卸価格!S1107))</f>
        <v/>
      </c>
      <c r="T1107" s="849" t="str">
        <f>IF(全国標準卸価格!T1107="","",IF(ISNUMBER(全国標準卸価格!T1107),IF(入力!$E$11=1,ROUNDDOWN(全国標準卸価格!T1107*地区別掛け率!T1107%,-入力!$E$10),IF(入力!$E$11=2,ROUNDUP(全国標準卸価格!T1107*地区別掛け率!T1107%,-入力!$E$10),IF(入力!$E$11=3,ROUND(全国標準卸価格!T1107*地区別掛け率!T1107%,-入力!$E$10),""))),全国標準卸価格!T1107))</f>
        <v/>
      </c>
      <c r="U1107" s="850" t="str">
        <f>IF(全国標準卸価格!U1107="","",IF(ISNUMBER(全国標準卸価格!U1107),IF(入力!$E$11=1,ROUNDDOWN(全国標準卸価格!U1107*地区別掛け率!U1107%,-入力!$E$10),IF(入力!$E$11=2,ROUNDUP(全国標準卸価格!U1107*地区別掛け率!U1107%,-入力!$E$10),IF(入力!$E$11=3,ROUND(全国標準卸価格!U1107*地区別掛け率!U1107%,-入力!$E$10),""))),全国標準卸価格!U1107))</f>
        <v/>
      </c>
      <c r="V1107" s="83"/>
      <c r="X1107" s="4"/>
    </row>
    <row r="1108" spans="2:25" ht="23.1" customHeight="1">
      <c r="B1108" s="746" t="s">
        <v>633</v>
      </c>
      <c r="C1108" s="747"/>
      <c r="D1108" s="747"/>
      <c r="E1108" s="747"/>
      <c r="F1108" s="747"/>
      <c r="G1108" s="748"/>
      <c r="H1108" s="246" t="s">
        <v>938</v>
      </c>
      <c r="I1108" s="247"/>
      <c r="J1108" s="247"/>
      <c r="K1108" s="247"/>
      <c r="L1108" s="248"/>
      <c r="M1108" s="787" t="s">
        <v>254</v>
      </c>
      <c r="N1108" s="788"/>
      <c r="O1108" s="788"/>
      <c r="P1108" s="788"/>
      <c r="Q1108" s="789"/>
      <c r="R1108" s="886">
        <f>IF(全国標準卸価格!R1108="","",IF(ISNUMBER(全国標準卸価格!R1108),IF(入力!$C$11=1,ROUNDDOWN(全国標準卸価格!R1108*地区別掛け率!R1108%,-入力!$C$10),IF(入力!$C$11=2,ROUNDUP(全国標準卸価格!R1108*地区別掛け率!R1108%,-入力!$C$10),IF(入力!$C$11=3,ROUND(全国標準卸価格!R1108*地区別掛け率!R1108%,-入力!$C$10),""))),全国標準卸価格!R1108))</f>
        <v>10900</v>
      </c>
      <c r="S1108" s="887" t="str">
        <f>IF(全国標準卸価格!S1108="","",IF(ISNUMBER(全国標準卸価格!S1108),IF(入力!$C$11=1,ROUNDDOWN(全国標準卸価格!S1108*地区別掛け率!S1108%,-入力!$C$10),IF(入力!$C$11=2,ROUNDUP(全国標準卸価格!S1108*地区別掛け率!S1108%,-入力!$C$10),IF(入力!$C$11=3,ROUND(全国標準卸価格!S1108*地区別掛け率!S1108%,-入力!$C$10),""))),全国標準卸価格!S1108))</f>
        <v/>
      </c>
      <c r="T1108" s="887" t="str">
        <f>IF(全国標準卸価格!T1108="","",IF(ISNUMBER(全国標準卸価格!T1108),IF(入力!$C$11=1,ROUNDDOWN(全国標準卸価格!T1108*地区別掛け率!T1108%,-入力!$C$10),IF(入力!$C$11=2,ROUNDUP(全国標準卸価格!T1108*地区別掛け率!T1108%,-入力!$C$10),IF(入力!$C$11=3,ROUND(全国標準卸価格!T1108*地区別掛け率!T1108%,-入力!$C$10),""))),全国標準卸価格!T1108))</f>
        <v/>
      </c>
      <c r="U1108" s="888" t="str">
        <f>IF(全国標準卸価格!U1108="","",IF(ISNUMBER(全国標準卸価格!U1108),IF(入力!$C$11=1,ROUNDDOWN(全国標準卸価格!U1108*地区別掛け率!U1108%,-入力!$C$10),IF(入力!$C$11=2,ROUNDUP(全国標準卸価格!U1108*地区別掛け率!U1108%,-入力!$C$10),IF(入力!$C$11=3,ROUND(全国標準卸価格!U1108*地区別掛け率!U1108%,-入力!$C$10),""))),全国標準卸価格!U1108))</f>
        <v/>
      </c>
      <c r="V1108" s="83"/>
      <c r="X1108" s="4"/>
    </row>
    <row r="1109" spans="2:25" ht="23.1" customHeight="1">
      <c r="B1109" s="746" t="s">
        <v>634</v>
      </c>
      <c r="C1109" s="747"/>
      <c r="D1109" s="747"/>
      <c r="E1109" s="747"/>
      <c r="F1109" s="747"/>
      <c r="G1109" s="748"/>
      <c r="H1109" s="746" t="s">
        <v>392</v>
      </c>
      <c r="I1109" s="747"/>
      <c r="J1109" s="747"/>
      <c r="K1109" s="747"/>
      <c r="L1109" s="748"/>
      <c r="M1109" s="746" t="s">
        <v>254</v>
      </c>
      <c r="N1109" s="747"/>
      <c r="O1109" s="747"/>
      <c r="P1109" s="747"/>
      <c r="Q1109" s="748"/>
      <c r="R1109" s="848">
        <f>IF(全国標準卸価格!R1109="","",IF(ISNUMBER(全国標準卸価格!R1109),IF(入力!$C$11=1,ROUNDDOWN(全国標準卸価格!R1109*地区別掛け率!R1109%,-入力!$C$10),IF(入力!$C$11=2,ROUNDUP(全国標準卸価格!R1109*地区別掛け率!R1109%,-入力!$C$10),IF(入力!$C$11=3,ROUND(全国標準卸価格!R1109*地区別掛け率!R1109%,-入力!$C$10),""))),全国標準卸価格!R1109))</f>
        <v>15300</v>
      </c>
      <c r="S1109" s="849" t="str">
        <f>IF(全国標準卸価格!S1109="","",IF(ISNUMBER(全国標準卸価格!S1109),IF(入力!$C$11=1,ROUNDDOWN(全国標準卸価格!S1109*地区別掛け率!S1109%,-入力!$C$10),IF(入力!$C$11=2,ROUNDUP(全国標準卸価格!S1109*地区別掛け率!S1109%,-入力!$C$10),IF(入力!$C$11=3,ROUND(全国標準卸価格!S1109*地区別掛け率!S1109%,-入力!$C$10),""))),全国標準卸価格!S1109))</f>
        <v/>
      </c>
      <c r="T1109" s="849" t="str">
        <f>IF(全国標準卸価格!T1109="","",IF(ISNUMBER(全国標準卸価格!T1109),IF(入力!$C$11=1,ROUNDDOWN(全国標準卸価格!T1109*地区別掛け率!T1109%,-入力!$C$10),IF(入力!$C$11=2,ROUNDUP(全国標準卸価格!T1109*地区別掛け率!T1109%,-入力!$C$10),IF(入力!$C$11=3,ROUND(全国標準卸価格!T1109*地区別掛け率!T1109%,-入力!$C$10),""))),全国標準卸価格!T1109))</f>
        <v/>
      </c>
      <c r="U1109" s="850" t="str">
        <f>IF(全国標準卸価格!U1109="","",IF(ISNUMBER(全国標準卸価格!U1109),IF(入力!$C$11=1,ROUNDDOWN(全国標準卸価格!U1109*地区別掛け率!U1109%,-入力!$C$10),IF(入力!$C$11=2,ROUNDUP(全国標準卸価格!U1109*地区別掛け率!U1109%,-入力!$C$10),IF(入力!$C$11=3,ROUND(全国標準卸価格!U1109*地区別掛け率!U1109%,-入力!$C$10),""))),全国標準卸価格!U1109))</f>
        <v/>
      </c>
      <c r="V1109" s="83"/>
      <c r="X1109" s="4"/>
    </row>
    <row r="1110" spans="2:25" ht="23.1" customHeight="1" thickBot="1">
      <c r="B1110" s="778" t="s">
        <v>635</v>
      </c>
      <c r="C1110" s="779"/>
      <c r="D1110" s="779"/>
      <c r="E1110" s="779"/>
      <c r="F1110" s="779"/>
      <c r="G1110" s="780"/>
      <c r="H1110" s="725" t="s">
        <v>938</v>
      </c>
      <c r="I1110" s="726"/>
      <c r="J1110" s="726"/>
      <c r="K1110" s="726"/>
      <c r="L1110" s="727"/>
      <c r="M1110" s="725" t="s">
        <v>939</v>
      </c>
      <c r="N1110" s="726"/>
      <c r="O1110" s="726"/>
      <c r="P1110" s="726"/>
      <c r="Q1110" s="727"/>
      <c r="R1110" s="857">
        <f>IF(全国標準卸価格!R1110="","",IF(ISNUMBER(全国標準卸価格!R1110),IF(入力!$C$11=1,ROUNDDOWN(全国標準卸価格!R1110*地区別掛け率!R1110%,-入力!$C$10),IF(入力!$C$11=2,ROUNDUP(全国標準卸価格!R1110*地区別掛け率!R1110%,-入力!$C$10),IF(入力!$C$11=3,ROUND(全国標準卸価格!R1110*地区別掛け率!R1110%,-入力!$C$10),""))),全国標準卸価格!R1110))</f>
        <v>10900</v>
      </c>
      <c r="S1110" s="858" t="str">
        <f>IF(全国標準卸価格!S1110="","",IF(ISNUMBER(全国標準卸価格!S1110),IF(入力!$C$11=1,ROUNDDOWN(全国標準卸価格!S1110*地区別掛け率!S1110%,-入力!$C$10),IF(入力!$C$11=2,ROUNDUP(全国標準卸価格!S1110*地区別掛け率!S1110%,-入力!$C$10),IF(入力!$C$11=3,ROUND(全国標準卸価格!S1110*地区別掛け率!S1110%,-入力!$C$10),""))),全国標準卸価格!S1110))</f>
        <v/>
      </c>
      <c r="T1110" s="858" t="str">
        <f>IF(全国標準卸価格!T1110="","",IF(ISNUMBER(全国標準卸価格!T1110),IF(入力!$C$11=1,ROUNDDOWN(全国標準卸価格!T1110*地区別掛け率!T1110%,-入力!$C$10),IF(入力!$C$11=2,ROUNDUP(全国標準卸価格!T1110*地区別掛け率!T1110%,-入力!$C$10),IF(入力!$C$11=3,ROUND(全国標準卸価格!T1110*地区別掛け率!T1110%,-入力!$C$10),""))),全国標準卸価格!T1110))</f>
        <v/>
      </c>
      <c r="U1110" s="859" t="str">
        <f>IF(全国標準卸価格!U1110="","",IF(ISNUMBER(全国標準卸価格!U1110),IF(入力!$C$11=1,ROUNDDOWN(全国標準卸価格!U1110*地区別掛け率!U1110%,-入力!$C$10),IF(入力!$C$11=2,ROUNDUP(全国標準卸価格!U1110*地区別掛け率!U1110%,-入力!$C$10),IF(入力!$C$11=3,ROUND(全国標準卸価格!U1110*地区別掛け率!U1110%,-入力!$C$10),""))),全国標準卸価格!U1110))</f>
        <v/>
      </c>
      <c r="V1110" s="83"/>
      <c r="X1110" s="4"/>
    </row>
    <row r="1111" spans="2:25" ht="22.5" customHeight="1">
      <c r="B1111" s="90"/>
      <c r="C1111" s="90"/>
      <c r="D1111" s="90"/>
      <c r="E1111" s="90"/>
      <c r="F1111" s="83"/>
      <c r="G1111" s="336"/>
      <c r="H1111" s="83"/>
      <c r="I1111" s="336"/>
      <c r="J1111" s="83"/>
      <c r="K1111" s="336"/>
      <c r="L1111" s="83"/>
      <c r="M1111" s="336"/>
      <c r="N1111" s="83"/>
      <c r="O1111" s="336"/>
      <c r="P1111" s="83"/>
      <c r="Q1111" s="336"/>
      <c r="R1111" s="83"/>
      <c r="S1111" s="336"/>
      <c r="T1111" s="10"/>
      <c r="U1111" s="371"/>
      <c r="V1111" s="10"/>
      <c r="W1111" s="371"/>
      <c r="X1111" s="83"/>
    </row>
    <row r="1112" spans="2:25" s="239" customFormat="1" ht="20.100000000000001" customHeight="1" thickBot="1">
      <c r="B1112" s="241" t="s">
        <v>661</v>
      </c>
      <c r="C1112" s="24"/>
      <c r="D1112" s="24"/>
      <c r="E1112" s="24"/>
      <c r="F1112" s="82"/>
      <c r="G1112" s="24"/>
      <c r="H1112" s="82"/>
      <c r="I1112" s="24"/>
      <c r="J1112" s="82"/>
      <c r="K1112" s="24"/>
      <c r="L1112" s="82"/>
      <c r="M1112" s="24"/>
      <c r="N1112" s="82"/>
      <c r="O1112" s="24"/>
      <c r="P1112" s="82"/>
      <c r="Q1112" s="24"/>
      <c r="R1112" s="82"/>
      <c r="S1112" s="24"/>
      <c r="T1112" s="82"/>
      <c r="U1112" s="24"/>
      <c r="V1112" s="82"/>
      <c r="W1112" s="24"/>
      <c r="X1112" s="82"/>
      <c r="Y1112" s="24"/>
    </row>
    <row r="1113" spans="2:25" ht="20.100000000000001" customHeight="1" thickBot="1">
      <c r="B1113" s="531" t="s">
        <v>453</v>
      </c>
      <c r="C1113" s="532"/>
      <c r="D1113" s="532"/>
      <c r="E1113" s="532"/>
      <c r="F1113" s="532"/>
      <c r="G1113" s="532"/>
      <c r="H1113" s="532"/>
      <c r="I1113" s="532"/>
      <c r="J1113" s="532"/>
      <c r="K1113" s="532"/>
      <c r="L1113" s="532"/>
      <c r="M1113" s="532"/>
      <c r="N1113" s="532"/>
      <c r="O1113" s="532"/>
      <c r="P1113" s="532"/>
      <c r="Q1113" s="532"/>
      <c r="R1113" s="532"/>
      <c r="S1113" s="532"/>
      <c r="T1113" s="532"/>
      <c r="U1113" s="533"/>
      <c r="V1113" s="10"/>
      <c r="X1113" s="4"/>
    </row>
    <row r="1114" spans="2:25" ht="30" customHeight="1" thickBot="1">
      <c r="B1114" s="622" t="s">
        <v>581</v>
      </c>
      <c r="C1114" s="623"/>
      <c r="D1114" s="623"/>
      <c r="E1114" s="623"/>
      <c r="F1114" s="623"/>
      <c r="G1114" s="624"/>
      <c r="H1114" s="710" t="s">
        <v>524</v>
      </c>
      <c r="I1114" s="710"/>
      <c r="J1114" s="710"/>
      <c r="K1114" s="710"/>
      <c r="L1114" s="710"/>
      <c r="M1114" s="710" t="s">
        <v>491</v>
      </c>
      <c r="N1114" s="710"/>
      <c r="O1114" s="710"/>
      <c r="P1114" s="710"/>
      <c r="Q1114" s="710"/>
      <c r="R1114" s="710"/>
      <c r="S1114" s="710"/>
      <c r="T1114" s="710"/>
      <c r="U1114" s="710"/>
      <c r="X1114" s="4"/>
    </row>
    <row r="1115" spans="2:25" ht="20.25" customHeight="1">
      <c r="B1115" s="821" t="s">
        <v>629</v>
      </c>
      <c r="C1115" s="822"/>
      <c r="D1115" s="822"/>
      <c r="E1115" s="822"/>
      <c r="F1115" s="822"/>
      <c r="G1115" s="823"/>
      <c r="H1115" s="737" t="s">
        <v>684</v>
      </c>
      <c r="I1115" s="738"/>
      <c r="J1115" s="738"/>
      <c r="K1115" s="738"/>
      <c r="L1115" s="739"/>
      <c r="M1115" s="737" t="s">
        <v>682</v>
      </c>
      <c r="N1115" s="738"/>
      <c r="O1115" s="738"/>
      <c r="P1115" s="738"/>
      <c r="Q1115" s="739"/>
      <c r="R1115" s="619" t="str">
        <f>IF(全国標準卸価格!R1115="","",IF(ISNUMBER(全国標準卸価格!R1115),IF(入力!$C$11=1,ROUNDDOWN(全国標準卸価格!R1115*地区別掛け率!R1115%,-入力!$C$10),IF(入力!$C$11=2,ROUNDUP(全国標準卸価格!R1115*地区別掛け率!R1115%,-入力!$C$10),IF(入力!$C$11=3,ROUND(全国標準卸価格!R1115*地区別掛け率!R1115%,-入力!$C$10),""))),全国標準卸価格!R1115))</f>
        <v>卸価格設定なし</v>
      </c>
      <c r="S1115" s="860" t="str">
        <f>IF(全国標準卸価格!S1115="","",IF(ISNUMBER(全国標準卸価格!S1115),IF(入力!$C$11=1,ROUNDDOWN(全国標準卸価格!S1115*地区別掛け率!S1115%,-入力!$C$10),IF(入力!$C$11=2,ROUNDUP(全国標準卸価格!S1115*地区別掛け率!S1115%,-入力!$C$10),IF(入力!$C$11=3,ROUND(全国標準卸価格!S1115*地区別掛け率!S1115%,-入力!$C$10),""))),全国標準卸価格!S1115))</f>
        <v/>
      </c>
      <c r="T1115" s="860" t="str">
        <f>IF(全国標準卸価格!T1115="","",IF(ISNUMBER(全国標準卸価格!T1115),IF(入力!$C$11=1,ROUNDDOWN(全国標準卸価格!T1115*地区別掛け率!T1115%,-入力!$C$10),IF(入力!$C$11=2,ROUNDUP(全国標準卸価格!T1115*地区別掛け率!T1115%,-入力!$C$10),IF(入力!$C$11=3,ROUND(全国標準卸価格!T1115*地区別掛け率!T1115%,-入力!$C$10),""))),全国標準卸価格!T1115))</f>
        <v/>
      </c>
      <c r="U1115" s="885" t="str">
        <f>IF(全国標準卸価格!U1115="","",IF(ISNUMBER(全国標準卸価格!U1115),IF(入力!$C$11=1,ROUNDDOWN(全国標準卸価格!U1115*地区別掛け率!U1115%,-入力!$C$10),IF(入力!$C$11=2,ROUNDUP(全国標準卸価格!U1115*地区別掛け率!U1115%,-入力!$C$10),IF(入力!$C$11=3,ROUND(全国標準卸価格!U1115*地区別掛け率!U1115%,-入力!$C$10),""))),全国標準卸価格!U1115))</f>
        <v/>
      </c>
      <c r="V1115" s="83"/>
      <c r="X1115" s="4"/>
    </row>
    <row r="1116" spans="2:25" ht="20.25" customHeight="1">
      <c r="B1116" s="746"/>
      <c r="C1116" s="747"/>
      <c r="D1116" s="747"/>
      <c r="E1116" s="747"/>
      <c r="F1116" s="747"/>
      <c r="G1116" s="748"/>
      <c r="H1116" s="757" t="s">
        <v>427</v>
      </c>
      <c r="I1116" s="758"/>
      <c r="J1116" s="758"/>
      <c r="K1116" s="758"/>
      <c r="L1116" s="759"/>
      <c r="M1116" s="757" t="s">
        <v>680</v>
      </c>
      <c r="N1116" s="758"/>
      <c r="O1116" s="758"/>
      <c r="P1116" s="758"/>
      <c r="Q1116" s="759"/>
      <c r="R1116" s="836">
        <f>IF(全国標準卸価格!R1116="","",IF(ISNUMBER(全国標準卸価格!R1116),IF(入力!$C$11=1,ROUNDDOWN(全国標準卸価格!R1116*地区別掛け率!R1116%,-入力!$C$10),IF(入力!$C$11=2,ROUNDUP(全国標準卸価格!R1116*地区別掛け率!R1116%,-入力!$C$10),IF(入力!$C$11=3,ROUND(全国標準卸価格!R1116*地区別掛け率!R1116%,-入力!$C$10),""))),全国標準卸価格!R1116))</f>
        <v>29100</v>
      </c>
      <c r="S1116" s="837" t="str">
        <f>IF(全国標準卸価格!S1116="","",IF(ISNUMBER(全国標準卸価格!S1116),IF(入力!$C$11=1,ROUNDDOWN(全国標準卸価格!S1116*地区別掛け率!S1116%,-入力!$C$10),IF(入力!$C$11=2,ROUNDUP(全国標準卸価格!S1116*地区別掛け率!S1116%,-入力!$C$10),IF(入力!$C$11=3,ROUND(全国標準卸価格!S1116*地区別掛け率!S1116%,-入力!$C$10),""))),全国標準卸価格!S1116))</f>
        <v/>
      </c>
      <c r="T1116" s="837" t="str">
        <f>IF(全国標準卸価格!T1116="","",IF(ISNUMBER(全国標準卸価格!T1116),IF(入力!$C$11=1,ROUNDDOWN(全国標準卸価格!T1116*地区別掛け率!T1116%,-入力!$C$10),IF(入力!$C$11=2,ROUNDUP(全国標準卸価格!T1116*地区別掛け率!T1116%,-入力!$C$10),IF(入力!$C$11=3,ROUND(全国標準卸価格!T1116*地区別掛け率!T1116%,-入力!$C$10),""))),全国標準卸価格!T1116))</f>
        <v/>
      </c>
      <c r="U1116" s="838" t="str">
        <f>IF(全国標準卸価格!U1116="","",IF(ISNUMBER(全国標準卸価格!U1116),IF(入力!$C$11=1,ROUNDDOWN(全国標準卸価格!U1116*地区別掛け率!U1116%,-入力!$C$10),IF(入力!$C$11=2,ROUNDUP(全国標準卸価格!U1116*地区別掛け率!U1116%,-入力!$C$10),IF(入力!$C$11=3,ROUND(全国標準卸価格!U1116*地区別掛け率!U1116%,-入力!$C$10),""))),全国標準卸価格!U1116))</f>
        <v/>
      </c>
      <c r="V1116" s="83"/>
      <c r="X1116" s="4"/>
    </row>
    <row r="1117" spans="2:25" ht="20.25" customHeight="1">
      <c r="B1117" s="746"/>
      <c r="C1117" s="747"/>
      <c r="D1117" s="747"/>
      <c r="E1117" s="747"/>
      <c r="F1117" s="747"/>
      <c r="G1117" s="748"/>
      <c r="H1117" s="757" t="s">
        <v>2148</v>
      </c>
      <c r="I1117" s="758"/>
      <c r="J1117" s="758"/>
      <c r="K1117" s="758"/>
      <c r="L1117" s="759"/>
      <c r="M1117" s="757" t="s">
        <v>2147</v>
      </c>
      <c r="N1117" s="758"/>
      <c r="O1117" s="758"/>
      <c r="P1117" s="758"/>
      <c r="Q1117" s="759"/>
      <c r="R1117" s="836">
        <f>IF(全国標準卸価格!R1117="","",IF(ISNUMBER(全国標準卸価格!R1117),IF(入力!$C$11=1,ROUNDDOWN(全国標準卸価格!R1117*地区別掛け率!R1117%,-入力!$C$10),IF(入力!$C$11=2,ROUNDUP(全国標準卸価格!R1117*地区別掛け率!R1117%,-入力!$C$10),IF(入力!$C$11=3,ROUND(全国標準卸価格!R1117*地区別掛け率!R1117%,-入力!$C$10),""))),全国標準卸価格!R1117))</f>
        <v>29400</v>
      </c>
      <c r="S1117" s="837" t="str">
        <f>IF(全国標準卸価格!S1117="","",IF(ISNUMBER(全国標準卸価格!S1117),IF(入力!$C$11=1,ROUNDDOWN(全国標準卸価格!S1117*地区別掛け率!S1117%,-入力!$C$10),IF(入力!$C$11=2,ROUNDUP(全国標準卸価格!S1117*地区別掛け率!S1117%,-入力!$C$10),IF(入力!$C$11=3,ROUND(全国標準卸価格!S1117*地区別掛け率!S1117%,-入力!$C$10),""))),全国標準卸価格!S1117))</f>
        <v/>
      </c>
      <c r="T1117" s="837" t="str">
        <f>IF(全国標準卸価格!T1117="","",IF(ISNUMBER(全国標準卸価格!T1117),IF(入力!$C$11=1,ROUNDDOWN(全国標準卸価格!T1117*地区別掛け率!T1117%,-入力!$C$10),IF(入力!$C$11=2,ROUNDUP(全国標準卸価格!T1117*地区別掛け率!T1117%,-入力!$C$10),IF(入力!$C$11=3,ROUND(全国標準卸価格!T1117*地区別掛け率!T1117%,-入力!$C$10),""))),全国標準卸価格!T1117))</f>
        <v/>
      </c>
      <c r="U1117" s="838" t="str">
        <f>IF(全国標準卸価格!U1117="","",IF(ISNUMBER(全国標準卸価格!U1117),IF(入力!$C$11=1,ROUNDDOWN(全国標準卸価格!U1117*地区別掛け率!U1117%,-入力!$C$10),IF(入力!$C$11=2,ROUNDUP(全国標準卸価格!U1117*地区別掛け率!U1117%,-入力!$C$10),IF(入力!$C$11=3,ROUND(全国標準卸価格!U1117*地区別掛け率!U1117%,-入力!$C$10),""))),全国標準卸価格!U1117))</f>
        <v/>
      </c>
      <c r="V1117" s="83"/>
      <c r="X1117" s="4"/>
    </row>
    <row r="1118" spans="2:25" ht="20.25" customHeight="1">
      <c r="B1118" s="746"/>
      <c r="C1118" s="747"/>
      <c r="D1118" s="747"/>
      <c r="E1118" s="747"/>
      <c r="F1118" s="747"/>
      <c r="G1118" s="748"/>
      <c r="H1118" s="757"/>
      <c r="I1118" s="758"/>
      <c r="J1118" s="758"/>
      <c r="K1118" s="758"/>
      <c r="L1118" s="759"/>
      <c r="M1118" s="757" t="s">
        <v>79</v>
      </c>
      <c r="N1118" s="758"/>
      <c r="O1118" s="758"/>
      <c r="P1118" s="758"/>
      <c r="Q1118" s="759"/>
      <c r="R1118" s="836">
        <f>IF(全国標準卸価格!R1118="","",IF(ISNUMBER(全国標準卸価格!R1118),IF(入力!$C$11=1,ROUNDDOWN(全国標準卸価格!R1118*地区別掛け率!R1118%,-入力!$C$10),IF(入力!$C$11=2,ROUNDUP(全国標準卸価格!R1118*地区別掛け率!R1118%,-入力!$C$10),IF(入力!$C$11=3,ROUND(全国標準卸価格!R1118*地区別掛け率!R1118%,-入力!$C$10),""))),全国標準卸価格!R1118))</f>
        <v>28800</v>
      </c>
      <c r="S1118" s="837" t="str">
        <f>IF(全国標準卸価格!S1118="","",IF(ISNUMBER(全国標準卸価格!S1118),IF(入力!$C$11=1,ROUNDDOWN(全国標準卸価格!S1118*地区別掛け率!S1118%,-入力!$C$10),IF(入力!$C$11=2,ROUNDUP(全国標準卸価格!S1118*地区別掛け率!S1118%,-入力!$C$10),IF(入力!$C$11=3,ROUND(全国標準卸価格!S1118*地区別掛け率!S1118%,-入力!$C$10),""))),全国標準卸価格!S1118))</f>
        <v/>
      </c>
      <c r="T1118" s="837" t="str">
        <f>IF(全国標準卸価格!T1118="","",IF(ISNUMBER(全国標準卸価格!T1118),IF(入力!$C$11=1,ROUNDDOWN(全国標準卸価格!T1118*地区別掛け率!T1118%,-入力!$C$10),IF(入力!$C$11=2,ROUNDUP(全国標準卸価格!T1118*地区別掛け率!T1118%,-入力!$C$10),IF(入力!$C$11=3,ROUND(全国標準卸価格!T1118*地区別掛け率!T1118%,-入力!$C$10),""))),全国標準卸価格!T1118))</f>
        <v/>
      </c>
      <c r="U1118" s="838" t="str">
        <f>IF(全国標準卸価格!U1118="","",IF(ISNUMBER(全国標準卸価格!U1118),IF(入力!$C$11=1,ROUNDDOWN(全国標準卸価格!U1118*地区別掛け率!U1118%,-入力!$C$10),IF(入力!$C$11=2,ROUNDUP(全国標準卸価格!U1118*地区別掛け率!U1118%,-入力!$C$10),IF(入力!$C$11=3,ROUND(全国標準卸価格!U1118*地区別掛け率!U1118%,-入力!$C$10),""))),全国標準卸価格!U1118))</f>
        <v/>
      </c>
      <c r="V1118" s="83"/>
      <c r="X1118" s="4"/>
    </row>
    <row r="1119" spans="2:25" ht="20.25" customHeight="1">
      <c r="B1119" s="746"/>
      <c r="C1119" s="747"/>
      <c r="D1119" s="747"/>
      <c r="E1119" s="747"/>
      <c r="F1119" s="747"/>
      <c r="G1119" s="748"/>
      <c r="H1119" s="757" t="s">
        <v>528</v>
      </c>
      <c r="I1119" s="758"/>
      <c r="J1119" s="758"/>
      <c r="K1119" s="758"/>
      <c r="L1119" s="759"/>
      <c r="M1119" s="757" t="s">
        <v>79</v>
      </c>
      <c r="N1119" s="758"/>
      <c r="O1119" s="758"/>
      <c r="P1119" s="758"/>
      <c r="Q1119" s="759"/>
      <c r="R1119" s="836">
        <f>IF(全国標準卸価格!R1119="","",IF(ISNUMBER(全国標準卸価格!R1119),IF(入力!$C$11=1,ROUNDDOWN(全国標準卸価格!R1119*地区別掛け率!R1119%,-入力!$C$10),IF(入力!$C$11=2,ROUNDUP(全国標準卸価格!R1119*地区別掛け率!R1119%,-入力!$C$10),IF(入力!$C$11=3,ROUND(全国標準卸価格!R1119*地区別掛け率!R1119%,-入力!$C$10),""))),全国標準卸価格!R1119))</f>
        <v>25100</v>
      </c>
      <c r="S1119" s="837" t="str">
        <f>IF(全国標準卸価格!S1119="","",IF(ISNUMBER(全国標準卸価格!S1119),IF(入力!$C$11=1,ROUNDDOWN(全国標準卸価格!S1119*地区別掛け率!S1119%,-入力!$C$10),IF(入力!$C$11=2,ROUNDUP(全国標準卸価格!S1119*地区別掛け率!S1119%,-入力!$C$10),IF(入力!$C$11=3,ROUND(全国標準卸価格!S1119*地区別掛け率!S1119%,-入力!$C$10),""))),全国標準卸価格!S1119))</f>
        <v/>
      </c>
      <c r="T1119" s="837" t="str">
        <f>IF(全国標準卸価格!T1119="","",IF(ISNUMBER(全国標準卸価格!T1119),IF(入力!$C$11=1,ROUNDDOWN(全国標準卸価格!T1119*地区別掛け率!T1119%,-入力!$C$10),IF(入力!$C$11=2,ROUNDUP(全国標準卸価格!T1119*地区別掛け率!T1119%,-入力!$C$10),IF(入力!$C$11=3,ROUND(全国標準卸価格!T1119*地区別掛け率!T1119%,-入力!$C$10),""))),全国標準卸価格!T1119))</f>
        <v/>
      </c>
      <c r="U1119" s="838" t="str">
        <f>IF(全国標準卸価格!U1119="","",IF(ISNUMBER(全国標準卸価格!U1119),IF(入力!$C$11=1,ROUNDDOWN(全国標準卸価格!U1119*地区別掛け率!U1119%,-入力!$C$10),IF(入力!$C$11=2,ROUNDUP(全国標準卸価格!U1119*地区別掛け率!U1119%,-入力!$C$10),IF(入力!$C$11=3,ROUND(全国標準卸価格!U1119*地区別掛け率!U1119%,-入力!$C$10),""))),全国標準卸価格!U1119))</f>
        <v/>
      </c>
      <c r="V1119" s="83"/>
      <c r="X1119" s="4"/>
    </row>
    <row r="1120" spans="2:25" ht="20.25" customHeight="1">
      <c r="B1120" s="746"/>
      <c r="C1120" s="747"/>
      <c r="D1120" s="747"/>
      <c r="E1120" s="747"/>
      <c r="F1120" s="747"/>
      <c r="G1120" s="748"/>
      <c r="H1120" s="757" t="s">
        <v>530</v>
      </c>
      <c r="I1120" s="758"/>
      <c r="J1120" s="758"/>
      <c r="K1120" s="758"/>
      <c r="L1120" s="759"/>
      <c r="M1120" s="757" t="s">
        <v>79</v>
      </c>
      <c r="N1120" s="758"/>
      <c r="O1120" s="758"/>
      <c r="P1120" s="758"/>
      <c r="Q1120" s="759"/>
      <c r="R1120" s="836">
        <f>IF(全国標準卸価格!R1120="","",IF(ISNUMBER(全国標準卸価格!R1120),IF(入力!$C$11=1,ROUNDDOWN(全国標準卸価格!R1120*地区別掛け率!R1120%,-入力!$C$10),IF(入力!$C$11=2,ROUNDUP(全国標準卸価格!R1120*地区別掛け率!R1120%,-入力!$C$10),IF(入力!$C$11=3,ROUND(全国標準卸価格!R1120*地区別掛け率!R1120%,-入力!$C$10),""))),全国標準卸価格!R1120))</f>
        <v>24500</v>
      </c>
      <c r="S1120" s="837" t="str">
        <f>IF(全国標準卸価格!S1120="","",IF(ISNUMBER(全国標準卸価格!S1120),IF(入力!$C$11=1,ROUNDDOWN(全国標準卸価格!S1120*地区別掛け率!S1120%,-入力!$C$10),IF(入力!$C$11=2,ROUNDUP(全国標準卸価格!S1120*地区別掛け率!S1120%,-入力!$C$10),IF(入力!$C$11=3,ROUND(全国標準卸価格!S1120*地区別掛け率!S1120%,-入力!$C$10),""))),全国標準卸価格!S1120))</f>
        <v/>
      </c>
      <c r="T1120" s="837" t="str">
        <f>IF(全国標準卸価格!T1120="","",IF(ISNUMBER(全国標準卸価格!T1120),IF(入力!$C$11=1,ROUNDDOWN(全国標準卸価格!T1120*地区別掛け率!T1120%,-入力!$C$10),IF(入力!$C$11=2,ROUNDUP(全国標準卸価格!T1120*地区別掛け率!T1120%,-入力!$C$10),IF(入力!$C$11=3,ROUND(全国標準卸価格!T1120*地区別掛け率!T1120%,-入力!$C$10),""))),全国標準卸価格!T1120))</f>
        <v/>
      </c>
      <c r="U1120" s="838" t="str">
        <f>IF(全国標準卸価格!U1120="","",IF(ISNUMBER(全国標準卸価格!U1120),IF(入力!$C$11=1,ROUNDDOWN(全国標準卸価格!U1120*地区別掛け率!U1120%,-入力!$C$10),IF(入力!$C$11=2,ROUNDUP(全国標準卸価格!U1120*地区別掛け率!U1120%,-入力!$C$10),IF(入力!$C$11=3,ROUND(全国標準卸価格!U1120*地区別掛け率!U1120%,-入力!$C$10),""))),全国標準卸価格!U1120))</f>
        <v/>
      </c>
      <c r="V1120" s="83"/>
      <c r="X1120" s="4"/>
    </row>
    <row r="1121" spans="2:25" ht="20.25" customHeight="1">
      <c r="B1121" s="746"/>
      <c r="C1121" s="747"/>
      <c r="D1121" s="747"/>
      <c r="E1121" s="747"/>
      <c r="F1121" s="747"/>
      <c r="G1121" s="748"/>
      <c r="H1121" s="757"/>
      <c r="I1121" s="758"/>
      <c r="J1121" s="758"/>
      <c r="K1121" s="758"/>
      <c r="L1121" s="759"/>
      <c r="M1121" s="757"/>
      <c r="N1121" s="758"/>
      <c r="O1121" s="758"/>
      <c r="P1121" s="758"/>
      <c r="Q1121" s="759"/>
      <c r="R1121" s="836">
        <f>IF(全国標準卸価格!R1121="","",IF(ISNUMBER(全国標準卸価格!R1121),IF(入力!$C$11=1,ROUNDDOWN(全国標準卸価格!R1121*地区別掛け率!R1121%,-入力!$C$10),IF(入力!$C$11=2,ROUNDUP(全国標準卸価格!R1121*地区別掛け率!R1121%,-入力!$C$10),IF(入力!$C$11=3,ROUND(全国標準卸価格!R1121*地区別掛け率!R1121%,-入力!$C$10),""))),全国標準卸価格!R1121))</f>
        <v>24500</v>
      </c>
      <c r="S1121" s="837" t="str">
        <f>IF(全国標準卸価格!S1121="","",IF(ISNUMBER(全国標準卸価格!S1121),IF(入力!$C$11=1,ROUNDDOWN(全国標準卸価格!S1121*地区別掛け率!S1121%,-入力!$C$10),IF(入力!$C$11=2,ROUNDUP(全国標準卸価格!S1121*地区別掛け率!S1121%,-入力!$C$10),IF(入力!$C$11=3,ROUND(全国標準卸価格!S1121*地区別掛け率!S1121%,-入力!$C$10),""))),全国標準卸価格!S1121))</f>
        <v/>
      </c>
      <c r="T1121" s="837" t="str">
        <f>IF(全国標準卸価格!T1121="","",IF(ISNUMBER(全国標準卸価格!T1121),IF(入力!$C$11=1,ROUNDDOWN(全国標準卸価格!T1121*地区別掛け率!T1121%,-入力!$C$10),IF(入力!$C$11=2,ROUNDUP(全国標準卸価格!T1121*地区別掛け率!T1121%,-入力!$C$10),IF(入力!$C$11=3,ROUND(全国標準卸価格!T1121*地区別掛け率!T1121%,-入力!$C$10),""))),全国標準卸価格!T1121))</f>
        <v/>
      </c>
      <c r="U1121" s="838" t="str">
        <f>IF(全国標準卸価格!U1121="","",IF(ISNUMBER(全国標準卸価格!U1121),IF(入力!$C$11=1,ROUNDDOWN(全国標準卸価格!U1121*地区別掛け率!U1121%,-入力!$C$10),IF(入力!$C$11=2,ROUNDUP(全国標準卸価格!U1121*地区別掛け率!U1121%,-入力!$C$10),IF(入力!$C$11=3,ROUND(全国標準卸価格!U1121*地区別掛け率!U1121%,-入力!$C$10),""))),全国標準卸価格!U1121))</f>
        <v/>
      </c>
      <c r="V1121" s="83"/>
      <c r="X1121" s="4"/>
    </row>
    <row r="1122" spans="2:25" ht="20.25" customHeight="1">
      <c r="B1122" s="746"/>
      <c r="C1122" s="747"/>
      <c r="D1122" s="747"/>
      <c r="E1122" s="747"/>
      <c r="F1122" s="747"/>
      <c r="G1122" s="748"/>
      <c r="H1122" s="757" t="s">
        <v>527</v>
      </c>
      <c r="I1122" s="758"/>
      <c r="J1122" s="758"/>
      <c r="K1122" s="758"/>
      <c r="L1122" s="759"/>
      <c r="M1122" s="757" t="s">
        <v>79</v>
      </c>
      <c r="N1122" s="758"/>
      <c r="O1122" s="758"/>
      <c r="P1122" s="758"/>
      <c r="Q1122" s="759"/>
      <c r="R1122" s="836">
        <f>IF(全国標準卸価格!R1122="","",IF(ISNUMBER(全国標準卸価格!R1122),IF(入力!$C$11=1,ROUNDDOWN(全国標準卸価格!R1122*地区別掛け率!R1122%,-入力!$C$10),IF(入力!$C$11=2,ROUNDUP(全国標準卸価格!R1122*地区別掛け率!R1122%,-入力!$C$10),IF(入力!$C$11=3,ROUND(全国標準卸価格!R1122*地区別掛け率!R1122%,-入力!$C$10),""))),全国標準卸価格!R1122))</f>
        <v>24100</v>
      </c>
      <c r="S1122" s="837" t="str">
        <f>IF(全国標準卸価格!S1122="","",IF(ISNUMBER(全国標準卸価格!S1122),IF(入力!$C$11=1,ROUNDDOWN(全国標準卸価格!S1122*地区別掛け率!S1122%,-入力!$C$10),IF(入力!$C$11=2,ROUNDUP(全国標準卸価格!S1122*地区別掛け率!S1122%,-入力!$C$10),IF(入力!$C$11=3,ROUND(全国標準卸価格!S1122*地区別掛け率!S1122%,-入力!$C$10),""))),全国標準卸価格!S1122))</f>
        <v/>
      </c>
      <c r="T1122" s="837" t="str">
        <f>IF(全国標準卸価格!T1122="","",IF(ISNUMBER(全国標準卸価格!T1122),IF(入力!$C$11=1,ROUNDDOWN(全国標準卸価格!T1122*地区別掛け率!T1122%,-入力!$C$10),IF(入力!$C$11=2,ROUNDUP(全国標準卸価格!T1122*地区別掛け率!T1122%,-入力!$C$10),IF(入力!$C$11=3,ROUND(全国標準卸価格!T1122*地区別掛け率!T1122%,-入力!$C$10),""))),全国標準卸価格!T1122))</f>
        <v/>
      </c>
      <c r="U1122" s="838" t="str">
        <f>IF(全国標準卸価格!U1122="","",IF(ISNUMBER(全国標準卸価格!U1122),IF(入力!$C$11=1,ROUNDDOWN(全国標準卸価格!U1122*地区別掛け率!U1122%,-入力!$C$10),IF(入力!$C$11=2,ROUNDUP(全国標準卸価格!U1122*地区別掛け率!U1122%,-入力!$C$10),IF(入力!$C$11=3,ROUND(全国標準卸価格!U1122*地区別掛け率!U1122%,-入力!$C$10),""))),全国標準卸価格!U1122))</f>
        <v/>
      </c>
      <c r="V1122" s="83"/>
      <c r="X1122" s="4"/>
    </row>
    <row r="1123" spans="2:25" ht="20.25" customHeight="1">
      <c r="B1123" s="746"/>
      <c r="C1123" s="747"/>
      <c r="D1123" s="747"/>
      <c r="E1123" s="747"/>
      <c r="F1123" s="747"/>
      <c r="G1123" s="748"/>
      <c r="H1123" s="757"/>
      <c r="I1123" s="758"/>
      <c r="J1123" s="758"/>
      <c r="K1123" s="758"/>
      <c r="L1123" s="759"/>
      <c r="M1123" s="757"/>
      <c r="N1123" s="758"/>
      <c r="O1123" s="758"/>
      <c r="P1123" s="758"/>
      <c r="Q1123" s="759"/>
      <c r="R1123" s="836">
        <f>IF(全国標準卸価格!R1123="","",IF(ISNUMBER(全国標準卸価格!R1123),IF(入力!$C$11=1,ROUNDDOWN(全国標準卸価格!R1123*地区別掛け率!R1123%,-入力!$C$10),IF(入力!$C$11=2,ROUNDUP(全国標準卸価格!R1123*地区別掛け率!R1123%,-入力!$C$10),IF(入力!$C$11=3,ROUND(全国標準卸価格!R1123*地区別掛け率!R1123%,-入力!$C$10),""))),全国標準卸価格!R1123))</f>
        <v>24100</v>
      </c>
      <c r="S1123" s="837" t="str">
        <f>IF(全国標準卸価格!S1123="","",IF(ISNUMBER(全国標準卸価格!S1123),IF(入力!$C$11=1,ROUNDDOWN(全国標準卸価格!S1123*地区別掛け率!S1123%,-入力!$C$10),IF(入力!$C$11=2,ROUNDUP(全国標準卸価格!S1123*地区別掛け率!S1123%,-入力!$C$10),IF(入力!$C$11=3,ROUND(全国標準卸価格!S1123*地区別掛け率!S1123%,-入力!$C$10),""))),全国標準卸価格!S1123))</f>
        <v/>
      </c>
      <c r="T1123" s="837" t="str">
        <f>IF(全国標準卸価格!T1123="","",IF(ISNUMBER(全国標準卸価格!T1123),IF(入力!$C$11=1,ROUNDDOWN(全国標準卸価格!T1123*地区別掛け率!T1123%,-入力!$C$10),IF(入力!$C$11=2,ROUNDUP(全国標準卸価格!T1123*地区別掛け率!T1123%,-入力!$C$10),IF(入力!$C$11=3,ROUND(全国標準卸価格!T1123*地区別掛け率!T1123%,-入力!$C$10),""))),全国標準卸価格!T1123))</f>
        <v/>
      </c>
      <c r="U1123" s="838" t="str">
        <f>IF(全国標準卸価格!U1123="","",IF(ISNUMBER(全国標準卸価格!U1123),IF(入力!$C$11=1,ROUNDDOWN(全国標準卸価格!U1123*地区別掛け率!U1123%,-入力!$C$10),IF(入力!$C$11=2,ROUNDUP(全国標準卸価格!U1123*地区別掛け率!U1123%,-入力!$C$10),IF(入力!$C$11=3,ROUND(全国標準卸価格!U1123*地区別掛け率!U1123%,-入力!$C$10),""))),全国標準卸価格!U1123))</f>
        <v/>
      </c>
      <c r="V1123" s="83"/>
      <c r="X1123" s="4"/>
    </row>
    <row r="1124" spans="2:25" ht="20.25" customHeight="1">
      <c r="B1124" s="746"/>
      <c r="C1124" s="747"/>
      <c r="D1124" s="747"/>
      <c r="E1124" s="747"/>
      <c r="F1124" s="747"/>
      <c r="G1124" s="748"/>
      <c r="H1124" s="757"/>
      <c r="I1124" s="758"/>
      <c r="J1124" s="758"/>
      <c r="K1124" s="758"/>
      <c r="L1124" s="759"/>
      <c r="M1124" s="757" t="s">
        <v>683</v>
      </c>
      <c r="N1124" s="758"/>
      <c r="O1124" s="758"/>
      <c r="P1124" s="758"/>
      <c r="Q1124" s="759"/>
      <c r="R1124" s="836">
        <f>IF(全国標準卸価格!R1124="","",IF(ISNUMBER(全国標準卸価格!R1124),IF(入力!$C$11=1,ROUNDDOWN(全国標準卸価格!R1124*地区別掛け率!R1124%,-入力!$C$10),IF(入力!$C$11=2,ROUNDUP(全国標準卸価格!R1124*地区別掛け率!R1124%,-入力!$C$10),IF(入力!$C$11=3,ROUND(全国標準卸価格!R1124*地区別掛け率!R1124%,-入力!$C$10),""))),全国標準卸価格!R1124))</f>
        <v>24600</v>
      </c>
      <c r="S1124" s="837" t="str">
        <f>IF(全国標準卸価格!S1124="","",IF(ISNUMBER(全国標準卸価格!S1124),IF(入力!$C$11=1,ROUNDDOWN(全国標準卸価格!S1124*地区別掛け率!S1124%,-入力!$C$10),IF(入力!$C$11=2,ROUNDUP(全国標準卸価格!S1124*地区別掛け率!S1124%,-入力!$C$10),IF(入力!$C$11=3,ROUND(全国標準卸価格!S1124*地区別掛け率!S1124%,-入力!$C$10),""))),全国標準卸価格!S1124))</f>
        <v/>
      </c>
      <c r="T1124" s="837" t="str">
        <f>IF(全国標準卸価格!T1124="","",IF(ISNUMBER(全国標準卸価格!T1124),IF(入力!$C$11=1,ROUNDDOWN(全国標準卸価格!T1124*地区別掛け率!T1124%,-入力!$C$10),IF(入力!$C$11=2,ROUNDUP(全国標準卸価格!T1124*地区別掛け率!T1124%,-入力!$C$10),IF(入力!$C$11=3,ROUND(全国標準卸価格!T1124*地区別掛け率!T1124%,-入力!$C$10),""))),全国標準卸価格!T1124))</f>
        <v/>
      </c>
      <c r="U1124" s="838" t="str">
        <f>IF(全国標準卸価格!U1124="","",IF(ISNUMBER(全国標準卸価格!U1124),IF(入力!$C$11=1,ROUNDDOWN(全国標準卸価格!U1124*地区別掛け率!U1124%,-入力!$C$10),IF(入力!$C$11=2,ROUNDUP(全国標準卸価格!U1124*地区別掛け率!U1124%,-入力!$C$10),IF(入力!$C$11=3,ROUND(全国標準卸価格!U1124*地区別掛け率!U1124%,-入力!$C$10),""))),全国標準卸価格!U1124))</f>
        <v/>
      </c>
      <c r="V1124" s="83"/>
      <c r="X1124" s="4"/>
    </row>
    <row r="1125" spans="2:25" ht="20.25" customHeight="1">
      <c r="B1125" s="746"/>
      <c r="C1125" s="747"/>
      <c r="D1125" s="747"/>
      <c r="E1125" s="747"/>
      <c r="F1125" s="747"/>
      <c r="G1125" s="748"/>
      <c r="H1125" s="757"/>
      <c r="I1125" s="758"/>
      <c r="J1125" s="758"/>
      <c r="K1125" s="758"/>
      <c r="L1125" s="759"/>
      <c r="M1125" s="757"/>
      <c r="N1125" s="758"/>
      <c r="O1125" s="758"/>
      <c r="P1125" s="758"/>
      <c r="Q1125" s="759"/>
      <c r="R1125" s="836">
        <f>IF(全国標準卸価格!R1125="","",IF(ISNUMBER(全国標準卸価格!R1125),IF(入力!$C$11=1,ROUNDDOWN(全国標準卸価格!R1125*地区別掛け率!R1125%,-入力!$C$10),IF(入力!$C$11=2,ROUNDUP(全国標準卸価格!R1125*地区別掛け率!R1125%,-入力!$C$10),IF(入力!$C$11=3,ROUND(全国標準卸価格!R1125*地区別掛け率!R1125%,-入力!$C$10),""))),全国標準卸価格!R1125))</f>
        <v>24600</v>
      </c>
      <c r="S1125" s="837" t="str">
        <f>IF(全国標準卸価格!S1125="","",IF(ISNUMBER(全国標準卸価格!S1125),IF(入力!$C$11=1,ROUNDDOWN(全国標準卸価格!S1125*地区別掛け率!S1125%,-入力!$C$10),IF(入力!$C$11=2,ROUNDUP(全国標準卸価格!S1125*地区別掛け率!S1125%,-入力!$C$10),IF(入力!$C$11=3,ROUND(全国標準卸価格!S1125*地区別掛け率!S1125%,-入力!$C$10),""))),全国標準卸価格!S1125))</f>
        <v/>
      </c>
      <c r="T1125" s="837" t="str">
        <f>IF(全国標準卸価格!T1125="","",IF(ISNUMBER(全国標準卸価格!T1125),IF(入力!$C$11=1,ROUNDDOWN(全国標準卸価格!T1125*地区別掛け率!T1125%,-入力!$C$10),IF(入力!$C$11=2,ROUNDUP(全国標準卸価格!T1125*地区別掛け率!T1125%,-入力!$C$10),IF(入力!$C$11=3,ROUND(全国標準卸価格!T1125*地区別掛け率!T1125%,-入力!$C$10),""))),全国標準卸価格!T1125))</f>
        <v/>
      </c>
      <c r="U1125" s="838" t="str">
        <f>IF(全国標準卸価格!U1125="","",IF(ISNUMBER(全国標準卸価格!U1125),IF(入力!$C$11=1,ROUNDDOWN(全国標準卸価格!U1125*地区別掛け率!U1125%,-入力!$C$10),IF(入力!$C$11=2,ROUNDUP(全国標準卸価格!U1125*地区別掛け率!U1125%,-入力!$C$10),IF(入力!$C$11=3,ROUND(全国標準卸価格!U1125*地区別掛け率!U1125%,-入力!$C$10),""))),全国標準卸価格!U1125))</f>
        <v/>
      </c>
      <c r="V1125" s="83"/>
      <c r="X1125" s="4"/>
    </row>
    <row r="1126" spans="2:25" ht="20.25" customHeight="1">
      <c r="B1126" s="746"/>
      <c r="C1126" s="747"/>
      <c r="D1126" s="747"/>
      <c r="E1126" s="747"/>
      <c r="F1126" s="747"/>
      <c r="G1126" s="748"/>
      <c r="H1126" s="757" t="s">
        <v>529</v>
      </c>
      <c r="I1126" s="758"/>
      <c r="J1126" s="758"/>
      <c r="K1126" s="758"/>
      <c r="L1126" s="759"/>
      <c r="M1126" s="757" t="s">
        <v>683</v>
      </c>
      <c r="N1126" s="758"/>
      <c r="O1126" s="758"/>
      <c r="P1126" s="758"/>
      <c r="Q1126" s="759"/>
      <c r="R1126" s="836">
        <f>IF(全国標準卸価格!R1126="","",IF(ISNUMBER(全国標準卸価格!R1126),IF(入力!$C$11=1,ROUNDDOWN(全国標準卸価格!R1126*地区別掛け率!R1126%,-入力!$C$10),IF(入力!$C$11=2,ROUNDUP(全国標準卸価格!R1126*地区別掛け率!R1126%,-入力!$C$10),IF(入力!$C$11=3,ROUND(全国標準卸価格!R1126*地区別掛け率!R1126%,-入力!$C$10),""))),全国標準卸価格!R1126))</f>
        <v>26800</v>
      </c>
      <c r="S1126" s="837" t="str">
        <f>IF(全国標準卸価格!S1126="","",IF(ISNUMBER(全国標準卸価格!S1126),IF(入力!$C$11=1,ROUNDDOWN(全国標準卸価格!S1126*地区別掛け率!S1126%,-入力!$C$10),IF(入力!$C$11=2,ROUNDUP(全国標準卸価格!S1126*地区別掛け率!S1126%,-入力!$C$10),IF(入力!$C$11=3,ROUND(全国標準卸価格!S1126*地区別掛け率!S1126%,-入力!$C$10),""))),全国標準卸価格!S1126))</f>
        <v/>
      </c>
      <c r="T1126" s="837" t="str">
        <f>IF(全国標準卸価格!T1126="","",IF(ISNUMBER(全国標準卸価格!T1126),IF(入力!$C$11=1,ROUNDDOWN(全国標準卸価格!T1126*地区別掛け率!T1126%,-入力!$C$10),IF(入力!$C$11=2,ROUNDUP(全国標準卸価格!T1126*地区別掛け率!T1126%,-入力!$C$10),IF(入力!$C$11=3,ROUND(全国標準卸価格!T1126*地区別掛け率!T1126%,-入力!$C$10),""))),全国標準卸価格!T1126))</f>
        <v/>
      </c>
      <c r="U1126" s="838" t="str">
        <f>IF(全国標準卸価格!U1126="","",IF(ISNUMBER(全国標準卸価格!U1126),IF(入力!$C$11=1,ROUNDDOWN(全国標準卸価格!U1126*地区別掛け率!U1126%,-入力!$C$10),IF(入力!$C$11=2,ROUNDUP(全国標準卸価格!U1126*地区別掛け率!U1126%,-入力!$C$10),IF(入力!$C$11=3,ROUND(全国標準卸価格!U1126*地区別掛け率!U1126%,-入力!$C$10),""))),全国標準卸価格!U1126))</f>
        <v/>
      </c>
      <c r="V1126" s="83"/>
      <c r="X1126" s="4"/>
    </row>
    <row r="1127" spans="2:25" ht="20.25" customHeight="1">
      <c r="B1127" s="746"/>
      <c r="C1127" s="747"/>
      <c r="D1127" s="747"/>
      <c r="E1127" s="747"/>
      <c r="F1127" s="747"/>
      <c r="G1127" s="748"/>
      <c r="H1127" s="806" t="s">
        <v>530</v>
      </c>
      <c r="I1127" s="807"/>
      <c r="J1127" s="807"/>
      <c r="K1127" s="807"/>
      <c r="L1127" s="808"/>
      <c r="M1127" s="806" t="s">
        <v>590</v>
      </c>
      <c r="N1127" s="807"/>
      <c r="O1127" s="807"/>
      <c r="P1127" s="807"/>
      <c r="Q1127" s="808"/>
      <c r="R1127" s="845">
        <f>IF(全国標準卸価格!R1127="","",IF(ISNUMBER(全国標準卸価格!R1127),IF(入力!$C$11=1,ROUNDDOWN(全国標準卸価格!R1127*地区別掛け率!R1127%,-入力!$C$10),IF(入力!$C$11=2,ROUNDUP(全国標準卸価格!R1127*地区別掛け率!R1127%,-入力!$C$10),IF(入力!$C$11=3,ROUND(全国標準卸価格!R1127*地区別掛け率!R1127%,-入力!$C$10),""))),全国標準卸価格!R1127))</f>
        <v>25100</v>
      </c>
      <c r="S1127" s="846" t="str">
        <f>IF(全国標準卸価格!S1127="","",IF(ISNUMBER(全国標準卸価格!S1127),IF(入力!$C$11=1,ROUNDDOWN(全国標準卸価格!S1127*地区別掛け率!S1127%,-入力!$C$10),IF(入力!$C$11=2,ROUNDUP(全国標準卸価格!S1127*地区別掛け率!S1127%,-入力!$C$10),IF(入力!$C$11=3,ROUND(全国標準卸価格!S1127*地区別掛け率!S1127%,-入力!$C$10),""))),全国標準卸価格!S1127))</f>
        <v/>
      </c>
      <c r="T1127" s="846" t="str">
        <f>IF(全国標準卸価格!T1127="","",IF(ISNUMBER(全国標準卸価格!T1127),IF(入力!$C$11=1,ROUNDDOWN(全国標準卸価格!T1127*地区別掛け率!T1127%,-入力!$C$10),IF(入力!$C$11=2,ROUNDUP(全国標準卸価格!T1127*地区別掛け率!T1127%,-入力!$C$10),IF(入力!$C$11=3,ROUND(全国標準卸価格!T1127*地区別掛け率!T1127%,-入力!$C$10),""))),全国標準卸価格!T1127))</f>
        <v/>
      </c>
      <c r="U1127" s="847" t="str">
        <f>IF(全国標準卸価格!U1127="","",IF(ISNUMBER(全国標準卸価格!U1127),IF(入力!$C$11=1,ROUNDDOWN(全国標準卸価格!U1127*地区別掛け率!U1127%,-入力!$C$10),IF(入力!$C$11=2,ROUNDUP(全国標準卸価格!U1127*地区別掛け率!U1127%,-入力!$C$10),IF(入力!$C$11=3,ROUND(全国標準卸価格!U1127*地区別掛け率!U1127%,-入力!$C$10),""))),全国標準卸価格!U1127))</f>
        <v/>
      </c>
      <c r="V1127" s="83"/>
      <c r="X1127" s="4"/>
    </row>
    <row r="1128" spans="2:25" ht="20.25" customHeight="1">
      <c r="B1128" s="746" t="s">
        <v>998</v>
      </c>
      <c r="C1128" s="747"/>
      <c r="D1128" s="747"/>
      <c r="E1128" s="747"/>
      <c r="F1128" s="747"/>
      <c r="G1128" s="748"/>
      <c r="H1128" s="746" t="s">
        <v>992</v>
      </c>
      <c r="I1128" s="747"/>
      <c r="J1128" s="747"/>
      <c r="K1128" s="747"/>
      <c r="L1128" s="748"/>
      <c r="M1128" s="746" t="s">
        <v>689</v>
      </c>
      <c r="N1128" s="747"/>
      <c r="O1128" s="747"/>
      <c r="P1128" s="747"/>
      <c r="Q1128" s="748"/>
      <c r="R1128" s="848" t="str">
        <f>IF(全国標準卸価格!R1128="","",IF(ISNUMBER(全国標準卸価格!R1128),IF(入力!$C$11=1,ROUNDDOWN(全国標準卸価格!R1128*地区別掛け率!R1128%,-入力!$C$10),IF(入力!$C$11=2,ROUNDUP(全国標準卸価格!R1128*地区別掛け率!R1128%,-入力!$C$10),IF(入力!$C$11=3,ROUND(全国標準卸価格!R1128*地区別掛け率!R1128%,-入力!$C$10),""))),全国標準卸価格!R1128))</f>
        <v>卸価格設定なし</v>
      </c>
      <c r="S1128" s="849" t="str">
        <f>IF(全国標準卸価格!S1128="","",IF(ISNUMBER(全国標準卸価格!S1128),IF(入力!$C$11=1,ROUNDDOWN(全国標準卸価格!S1128*地区別掛け率!S1128%,-入力!$C$10),IF(入力!$C$11=2,ROUNDUP(全国標準卸価格!S1128*地区別掛け率!S1128%,-入力!$C$10),IF(入力!$C$11=3,ROUND(全国標準卸価格!S1128*地区別掛け率!S1128%,-入力!$C$10),""))),全国標準卸価格!S1128))</f>
        <v/>
      </c>
      <c r="T1128" s="849" t="str">
        <f>IF(全国標準卸価格!T1128="","",IF(ISNUMBER(全国標準卸価格!T1128),IF(入力!$C$11=1,ROUNDDOWN(全国標準卸価格!T1128*地区別掛け率!T1128%,-入力!$C$10),IF(入力!$C$11=2,ROUNDUP(全国標準卸価格!T1128*地区別掛け率!T1128%,-入力!$C$10),IF(入力!$C$11=3,ROUND(全国標準卸価格!T1128*地区別掛け率!T1128%,-入力!$C$10),""))),全国標準卸価格!T1128))</f>
        <v/>
      </c>
      <c r="U1128" s="850" t="str">
        <f>IF(全国標準卸価格!U1128="","",IF(ISNUMBER(全国標準卸価格!U1128),IF(入力!$C$11=1,ROUNDDOWN(全国標準卸価格!U1128*地区別掛け率!U1128%,-入力!$C$10),IF(入力!$C$11=2,ROUNDUP(全国標準卸価格!U1128*地区別掛け率!U1128%,-入力!$C$10),IF(入力!$C$11=3,ROUND(全国標準卸価格!U1128*地区別掛け率!U1128%,-入力!$C$10),""))),全国標準卸価格!U1128))</f>
        <v/>
      </c>
      <c r="V1128" s="83"/>
      <c r="X1128" s="4"/>
    </row>
    <row r="1129" spans="2:25" ht="20.25" customHeight="1">
      <c r="B1129" s="842" t="s">
        <v>1375</v>
      </c>
      <c r="C1129" s="843"/>
      <c r="D1129" s="843"/>
      <c r="E1129" s="843"/>
      <c r="F1129" s="843"/>
      <c r="G1129" s="844"/>
      <c r="H1129" s="810" t="s">
        <v>970</v>
      </c>
      <c r="I1129" s="811"/>
      <c r="J1129" s="811"/>
      <c r="K1129" s="811"/>
      <c r="L1129" s="812"/>
      <c r="M1129" s="746" t="s">
        <v>1186</v>
      </c>
      <c r="N1129" s="747"/>
      <c r="O1129" s="747"/>
      <c r="P1129" s="747"/>
      <c r="Q1129" s="748"/>
      <c r="R1129" s="833" t="str">
        <f>IF(全国標準卸価格!R1129="","",IF(ISNUMBER(全国標準卸価格!R1129),IF(入力!$C$11=1,ROUNDDOWN(全国標準卸価格!R1129*地区別掛け率!R1129%,-入力!$C$10),IF(入力!$C$11=2,ROUNDUP(全国標準卸価格!R1129*地区別掛け率!R1129%,-入力!$C$10),IF(入力!$C$11=3,ROUND(全国標準卸価格!R1129*地区別掛け率!R1129%,-入力!$C$10),""))),全国標準卸価格!R1129))</f>
        <v>卸価格設定なし</v>
      </c>
      <c r="S1129" s="834" t="str">
        <f>IF(全国標準卸価格!S1129="","",IF(ISNUMBER(全国標準卸価格!S1129),IF(入力!$C$11=1,ROUNDDOWN(全国標準卸価格!S1129*地区別掛け率!S1129%,-入力!$C$10),IF(入力!$C$11=2,ROUNDUP(全国標準卸価格!S1129*地区別掛け率!S1129%,-入力!$C$10),IF(入力!$C$11=3,ROUND(全国標準卸価格!S1129*地区別掛け率!S1129%,-入力!$C$10),""))),全国標準卸価格!S1129))</f>
        <v/>
      </c>
      <c r="T1129" s="834" t="str">
        <f>IF(全国標準卸価格!T1129="","",IF(ISNUMBER(全国標準卸価格!T1129),IF(入力!$C$11=1,ROUNDDOWN(全国標準卸価格!T1129*地区別掛け率!T1129%,-入力!$C$10),IF(入力!$C$11=2,ROUNDUP(全国標準卸価格!T1129*地区別掛け率!T1129%,-入力!$C$10),IF(入力!$C$11=3,ROUND(全国標準卸価格!T1129*地区別掛け率!T1129%,-入力!$C$10),""))),全国標準卸価格!T1129))</f>
        <v/>
      </c>
      <c r="U1129" s="835" t="str">
        <f>IF(全国標準卸価格!U1129="","",IF(ISNUMBER(全国標準卸価格!U1129),IF(入力!$C$11=1,ROUNDDOWN(全国標準卸価格!U1129*地区別掛け率!U1129%,-入力!$C$10),IF(入力!$C$11=2,ROUNDUP(全国標準卸価格!U1129*地区別掛け率!U1129%,-入力!$C$10),IF(入力!$C$11=3,ROUND(全国標準卸価格!U1129*地区別掛け率!U1129%,-入力!$C$10),""))),全国標準卸価格!U1129))</f>
        <v/>
      </c>
      <c r="V1129" s="83"/>
      <c r="X1129" s="4"/>
    </row>
    <row r="1130" spans="2:25" ht="20.25" customHeight="1" thickBot="1">
      <c r="B1130" s="781"/>
      <c r="C1130" s="782"/>
      <c r="D1130" s="782"/>
      <c r="E1130" s="782"/>
      <c r="F1130" s="782"/>
      <c r="G1130" s="783"/>
      <c r="H1130" s="781" t="s">
        <v>969</v>
      </c>
      <c r="I1130" s="782"/>
      <c r="J1130" s="782"/>
      <c r="K1130" s="782"/>
      <c r="L1130" s="783"/>
      <c r="M1130" s="778"/>
      <c r="N1130" s="779"/>
      <c r="O1130" s="779"/>
      <c r="P1130" s="779"/>
      <c r="Q1130" s="780"/>
      <c r="R1130" s="857" t="str">
        <f>IF(全国標準卸価格!R1130="","",IF(ISNUMBER(全国標準卸価格!R1130),IF(入力!$C$11=1,ROUNDDOWN(全国標準卸価格!R1130*地区別掛け率!R1130%,-入力!$C$10),IF(入力!$C$11=2,ROUNDUP(全国標準卸価格!R1130*地区別掛け率!R1130%,-入力!$C$10),IF(入力!$C$11=3,ROUND(全国標準卸価格!R1130*地区別掛け率!R1130%,-入力!$C$10),""))),全国標準卸価格!R1130))</f>
        <v>卸価格設定なし</v>
      </c>
      <c r="S1130" s="858" t="str">
        <f>IF(全国標準卸価格!S1130="","",IF(ISNUMBER(全国標準卸価格!S1130),IF(入力!$C$11=1,ROUNDDOWN(全国標準卸価格!S1130*地区別掛け率!S1130%,-入力!$C$10),IF(入力!$C$11=2,ROUNDUP(全国標準卸価格!S1130*地区別掛け率!S1130%,-入力!$C$10),IF(入力!$C$11=3,ROUND(全国標準卸価格!S1130*地区別掛け率!S1130%,-入力!$C$10),""))),全国標準卸価格!S1130))</f>
        <v/>
      </c>
      <c r="T1130" s="858" t="str">
        <f>IF(全国標準卸価格!T1130="","",IF(ISNUMBER(全国標準卸価格!T1130),IF(入力!$C$11=1,ROUNDDOWN(全国標準卸価格!T1130*地区別掛け率!T1130%,-入力!$C$10),IF(入力!$C$11=2,ROUNDUP(全国標準卸価格!T1130*地区別掛け率!T1130%,-入力!$C$10),IF(入力!$C$11=3,ROUND(全国標準卸価格!T1130*地区別掛け率!T1130%,-入力!$C$10),""))),全国標準卸価格!T1130))</f>
        <v/>
      </c>
      <c r="U1130" s="859" t="str">
        <f>IF(全国標準卸価格!U1130="","",IF(ISNUMBER(全国標準卸価格!U1130),IF(入力!$C$11=1,ROUNDDOWN(全国標準卸価格!U1130*地区別掛け率!U1130%,-入力!$C$10),IF(入力!$C$11=2,ROUNDUP(全国標準卸価格!U1130*地区別掛け率!U1130%,-入力!$C$10),IF(入力!$C$11=3,ROUND(全国標準卸価格!U1130*地区別掛け率!U1130%,-入力!$C$10),""))),全国標準卸価格!U1130))</f>
        <v/>
      </c>
      <c r="V1130" s="83"/>
      <c r="X1130" s="4"/>
    </row>
    <row r="1131" spans="2:25" ht="22.5" customHeight="1">
      <c r="B1131" s="892"/>
      <c r="C1131" s="892"/>
      <c r="D1131" s="892"/>
      <c r="E1131" s="892"/>
      <c r="F1131" s="892"/>
      <c r="G1131" s="892"/>
      <c r="H1131" s="892"/>
      <c r="I1131" s="892"/>
      <c r="J1131" s="892"/>
      <c r="K1131" s="892"/>
      <c r="L1131" s="892"/>
      <c r="M1131" s="892"/>
      <c r="N1131" s="892"/>
      <c r="O1131" s="892"/>
      <c r="P1131" s="892"/>
      <c r="Q1131" s="892"/>
      <c r="R1131" s="892"/>
      <c r="S1131" s="892"/>
      <c r="T1131" s="892"/>
      <c r="U1131" s="892"/>
      <c r="V1131" s="10"/>
      <c r="W1131" s="371"/>
      <c r="X1131" s="83"/>
    </row>
    <row r="1132" spans="2:25" s="239" customFormat="1" ht="20.100000000000001" customHeight="1" thickBot="1">
      <c r="B1132" s="241" t="s">
        <v>994</v>
      </c>
      <c r="C1132" s="24"/>
      <c r="D1132" s="24"/>
      <c r="E1132" s="24"/>
      <c r="F1132" s="82"/>
      <c r="G1132" s="24"/>
      <c r="H1132" s="82"/>
      <c r="I1132" s="24"/>
      <c r="J1132" s="82"/>
      <c r="K1132" s="24"/>
      <c r="L1132" s="82"/>
      <c r="M1132" s="24"/>
      <c r="N1132" s="82"/>
      <c r="O1132" s="24"/>
      <c r="P1132" s="82"/>
      <c r="Q1132" s="24"/>
      <c r="R1132" s="82"/>
      <c r="S1132" s="24"/>
      <c r="T1132" s="82"/>
      <c r="U1132" s="24"/>
      <c r="V1132" s="82"/>
      <c r="W1132" s="24"/>
      <c r="X1132" s="82"/>
      <c r="Y1132" s="24"/>
    </row>
    <row r="1133" spans="2:25" ht="20.100000000000001" customHeight="1" thickBot="1">
      <c r="B1133" s="531" t="s">
        <v>453</v>
      </c>
      <c r="C1133" s="532"/>
      <c r="D1133" s="532"/>
      <c r="E1133" s="532"/>
      <c r="F1133" s="532"/>
      <c r="G1133" s="532"/>
      <c r="H1133" s="532"/>
      <c r="I1133" s="532"/>
      <c r="J1133" s="532"/>
      <c r="K1133" s="532"/>
      <c r="L1133" s="532"/>
      <c r="M1133" s="532"/>
      <c r="N1133" s="532"/>
      <c r="O1133" s="532"/>
      <c r="P1133" s="532"/>
      <c r="Q1133" s="532"/>
      <c r="R1133" s="532"/>
      <c r="S1133" s="532"/>
      <c r="T1133" s="532"/>
      <c r="U1133" s="533"/>
      <c r="V1133" s="10"/>
      <c r="X1133" s="4"/>
    </row>
    <row r="1134" spans="2:25" ht="30" customHeight="1" thickBot="1">
      <c r="B1134" s="622" t="s">
        <v>581</v>
      </c>
      <c r="C1134" s="623"/>
      <c r="D1134" s="623"/>
      <c r="E1134" s="623"/>
      <c r="F1134" s="623"/>
      <c r="G1134" s="624"/>
      <c r="H1134" s="710" t="s">
        <v>524</v>
      </c>
      <c r="I1134" s="710"/>
      <c r="J1134" s="710"/>
      <c r="K1134" s="710"/>
      <c r="L1134" s="710"/>
      <c r="M1134" s="710" t="s">
        <v>491</v>
      </c>
      <c r="N1134" s="710"/>
      <c r="O1134" s="710"/>
      <c r="P1134" s="710"/>
      <c r="Q1134" s="710"/>
      <c r="R1134" s="710"/>
      <c r="S1134" s="710"/>
      <c r="T1134" s="710"/>
      <c r="U1134" s="710"/>
      <c r="X1134" s="4"/>
    </row>
    <row r="1135" spans="2:25" ht="20.25" customHeight="1">
      <c r="B1135" s="737" t="s">
        <v>995</v>
      </c>
      <c r="C1135" s="738"/>
      <c r="D1135" s="738"/>
      <c r="E1135" s="738"/>
      <c r="F1135" s="738"/>
      <c r="G1135" s="739"/>
      <c r="H1135" s="842" t="s">
        <v>1109</v>
      </c>
      <c r="I1135" s="843"/>
      <c r="J1135" s="843"/>
      <c r="K1135" s="843"/>
      <c r="L1135" s="844"/>
      <c r="M1135" s="737" t="s">
        <v>1108</v>
      </c>
      <c r="N1135" s="738"/>
      <c r="O1135" s="738"/>
      <c r="P1135" s="738"/>
      <c r="Q1135" s="739"/>
      <c r="R1135" s="803" t="str">
        <f>IF(全国標準卸価格!R1135="","",IF(ISNUMBER(全国標準卸価格!R1135),IF(入力!$C$11=1,ROUNDDOWN(全国標準卸価格!R1135*地区別掛け率!R1135%,-入力!$C$10),IF(入力!$C$11=2,ROUNDUP(全国標準卸価格!R1135*地区別掛け率!R1135%,-入力!$C$10),IF(入力!$C$11=3,ROUND(全国標準卸価格!R1135*地区別掛け率!R1135%,-入力!$C$10),""))),全国標準卸価格!R1135))</f>
        <v>卸価格設定なし</v>
      </c>
      <c r="S1135" s="804" t="str">
        <f>IF(全国標準卸価格!S1135="","",IF(ISNUMBER(全国標準卸価格!S1135),IF(入力!$C$11=1,ROUNDDOWN(全国標準卸価格!S1135*地区別掛け率!S1135%,-入力!$C$10),IF(入力!$C$11=2,ROUNDUP(全国標準卸価格!S1135*地区別掛け率!S1135%,-入力!$C$10),IF(入力!$C$11=3,ROUND(全国標準卸価格!S1135*地区別掛け率!S1135%,-入力!$C$10),""))),全国標準卸価格!S1135))</f>
        <v/>
      </c>
      <c r="T1135" s="804" t="str">
        <f>IF(全国標準卸価格!T1135="","",IF(ISNUMBER(全国標準卸価格!T1135),IF(入力!$C$11=1,ROUNDDOWN(全国標準卸価格!T1135*地区別掛け率!T1135%,-入力!$C$10),IF(入力!$C$11=2,ROUNDUP(全国標準卸価格!T1135*地区別掛け率!T1135%,-入力!$C$10),IF(入力!$C$11=3,ROUND(全国標準卸価格!T1135*地区別掛け率!T1135%,-入力!$C$10),""))),全国標準卸価格!T1135))</f>
        <v/>
      </c>
      <c r="U1135" s="805" t="str">
        <f>IF(全国標準卸価格!U1135="","",IF(ISNUMBER(全国標準卸価格!U1135),IF(入力!$C$11=1,ROUNDDOWN(全国標準卸価格!U1135*地区別掛け率!U1135%,-入力!$C$10),IF(入力!$C$11=2,ROUNDUP(全国標準卸価格!U1135*地区別掛け率!U1135%,-入力!$C$10),IF(入力!$C$11=3,ROUND(全国標準卸価格!U1135*地区別掛け率!U1135%,-入力!$C$10),""))),全国標準卸価格!U1135))</f>
        <v/>
      </c>
      <c r="V1135" s="83"/>
      <c r="X1135" s="4"/>
    </row>
    <row r="1136" spans="2:25" ht="20.25" customHeight="1">
      <c r="B1136" s="830"/>
      <c r="C1136" s="831"/>
      <c r="D1136" s="831"/>
      <c r="E1136" s="831"/>
      <c r="F1136" s="831"/>
      <c r="G1136" s="832"/>
      <c r="H1136" s="757" t="s">
        <v>993</v>
      </c>
      <c r="I1136" s="758"/>
      <c r="J1136" s="758"/>
      <c r="K1136" s="758"/>
      <c r="L1136" s="759"/>
      <c r="M1136" s="830"/>
      <c r="N1136" s="831"/>
      <c r="O1136" s="831"/>
      <c r="P1136" s="831"/>
      <c r="Q1136" s="832"/>
      <c r="R1136" s="760" t="str">
        <f>IF(全国標準卸価格!R1136="","",IF(ISNUMBER(全国標準卸価格!R1136),IF(入力!$C$11=1,ROUNDDOWN(全国標準卸価格!R1136*地区別掛け率!R1136%,-入力!$C$10),IF(入力!$C$11=2,ROUNDUP(全国標準卸価格!R1136*地区別掛け率!R1136%,-入力!$C$10),IF(入力!$C$11=3,ROUND(全国標準卸価格!R1136*地区別掛け率!R1136%,-入力!$C$10),""))),全国標準卸価格!R1136))</f>
        <v>卸価格設定なし</v>
      </c>
      <c r="S1136" s="761" t="str">
        <f>IF(全国標準卸価格!S1136="","",IF(ISNUMBER(全国標準卸価格!S1136),IF(入力!$C$11=1,ROUNDDOWN(全国標準卸価格!S1136*地区別掛け率!S1136%,-入力!$C$10),IF(入力!$C$11=2,ROUNDUP(全国標準卸価格!S1136*地区別掛け率!S1136%,-入力!$C$10),IF(入力!$C$11=3,ROUND(全国標準卸価格!S1136*地区別掛け率!S1136%,-入力!$C$10),""))),全国標準卸価格!S1136))</f>
        <v/>
      </c>
      <c r="T1136" s="761" t="str">
        <f>IF(全国標準卸価格!T1136="","",IF(ISNUMBER(全国標準卸価格!T1136),IF(入力!$C$11=1,ROUNDDOWN(全国標準卸価格!T1136*地区別掛け率!T1136%,-入力!$C$10),IF(入力!$C$11=2,ROUNDUP(全国標準卸価格!T1136*地区別掛け率!T1136%,-入力!$C$10),IF(入力!$C$11=3,ROUND(全国標準卸価格!T1136*地区別掛け率!T1136%,-入力!$C$10),""))),全国標準卸価格!T1136))</f>
        <v/>
      </c>
      <c r="U1136" s="762" t="str">
        <f>IF(全国標準卸価格!U1136="","",IF(ISNUMBER(全国標準卸価格!U1136),IF(入力!$C$11=1,ROUNDDOWN(全国標準卸価格!U1136*地区別掛け率!U1136%,-入力!$C$10),IF(入力!$C$11=2,ROUNDUP(全国標準卸価格!U1136*地区別掛け率!U1136%,-入力!$C$10),IF(入力!$C$11=3,ROUND(全国標準卸価格!U1136*地区別掛け率!U1136%,-入力!$C$10),""))),全国標準卸価格!U1136))</f>
        <v/>
      </c>
      <c r="V1136" s="83"/>
      <c r="X1136" s="4"/>
    </row>
    <row r="1137" spans="2:27" ht="20.25" customHeight="1">
      <c r="B1137" s="830"/>
      <c r="C1137" s="831"/>
      <c r="D1137" s="831"/>
      <c r="E1137" s="831"/>
      <c r="F1137" s="831"/>
      <c r="G1137" s="832"/>
      <c r="H1137" s="757" t="s">
        <v>996</v>
      </c>
      <c r="I1137" s="758"/>
      <c r="J1137" s="758"/>
      <c r="K1137" s="758"/>
      <c r="L1137" s="759"/>
      <c r="M1137" s="830"/>
      <c r="N1137" s="831"/>
      <c r="O1137" s="831"/>
      <c r="P1137" s="831"/>
      <c r="Q1137" s="832"/>
      <c r="R1137" s="760" t="str">
        <f>IF(全国標準卸価格!R1137="","",IF(ISNUMBER(全国標準卸価格!R1137),IF(入力!$C$11=1,ROUNDDOWN(全国標準卸価格!R1137*地区別掛け率!R1137%,-入力!$C$10),IF(入力!$C$11=2,ROUNDUP(全国標準卸価格!R1137*地区別掛け率!R1137%,-入力!$C$10),IF(入力!$C$11=3,ROUND(全国標準卸価格!R1137*地区別掛け率!R1137%,-入力!$C$10),""))),全国標準卸価格!R1137))</f>
        <v>卸価格設定なし</v>
      </c>
      <c r="S1137" s="761" t="str">
        <f>IF(全国標準卸価格!S1137="","",IF(ISNUMBER(全国標準卸価格!S1137),IF(入力!$C$11=1,ROUNDDOWN(全国標準卸価格!S1137*地区別掛け率!S1137%,-入力!$C$10),IF(入力!$C$11=2,ROUNDUP(全国標準卸価格!S1137*地区別掛け率!S1137%,-入力!$C$10),IF(入力!$C$11=3,ROUND(全国標準卸価格!S1137*地区別掛け率!S1137%,-入力!$C$10),""))),全国標準卸価格!S1137))</f>
        <v/>
      </c>
      <c r="T1137" s="761" t="str">
        <f>IF(全国標準卸価格!T1137="","",IF(ISNUMBER(全国標準卸価格!T1137),IF(入力!$C$11=1,ROUNDDOWN(全国標準卸価格!T1137*地区別掛け率!T1137%,-入力!$C$10),IF(入力!$C$11=2,ROUNDUP(全国標準卸価格!T1137*地区別掛け率!T1137%,-入力!$C$10),IF(入力!$C$11=3,ROUND(全国標準卸価格!T1137*地区別掛け率!T1137%,-入力!$C$10),""))),全国標準卸価格!T1137))</f>
        <v/>
      </c>
      <c r="U1137" s="762" t="str">
        <f>IF(全国標準卸価格!U1137="","",IF(ISNUMBER(全国標準卸価格!U1137),IF(入力!$C$11=1,ROUNDDOWN(全国標準卸価格!U1137*地区別掛け率!U1137%,-入力!$C$10),IF(入力!$C$11=2,ROUNDUP(全国標準卸価格!U1137*地区別掛け率!U1137%,-入力!$C$10),IF(入力!$C$11=3,ROUND(全国標準卸価格!U1137*地区別掛け率!U1137%,-入力!$C$10),""))),全国標準卸価格!U1137))</f>
        <v/>
      </c>
      <c r="V1137" s="83"/>
      <c r="X1137" s="4"/>
    </row>
    <row r="1138" spans="2:27" ht="20.25" customHeight="1" thickBot="1">
      <c r="B1138" s="781"/>
      <c r="C1138" s="782"/>
      <c r="D1138" s="782"/>
      <c r="E1138" s="782"/>
      <c r="F1138" s="782"/>
      <c r="G1138" s="783"/>
      <c r="H1138" s="781" t="s">
        <v>997</v>
      </c>
      <c r="I1138" s="782"/>
      <c r="J1138" s="782"/>
      <c r="K1138" s="782"/>
      <c r="L1138" s="783"/>
      <c r="M1138" s="781"/>
      <c r="N1138" s="782"/>
      <c r="O1138" s="782"/>
      <c r="P1138" s="782"/>
      <c r="Q1138" s="783"/>
      <c r="R1138" s="784" t="str">
        <f>IF(全国標準卸価格!R1138="","",IF(ISNUMBER(全国標準卸価格!R1138),IF(入力!$C$11=1,ROUNDDOWN(全国標準卸価格!R1138*地区別掛け率!R1138%,-入力!$C$10),IF(入力!$C$11=2,ROUNDUP(全国標準卸価格!R1138*地区別掛け率!R1138%,-入力!$C$10),IF(入力!$C$11=3,ROUND(全国標準卸価格!R1138*地区別掛け率!R1138%,-入力!$C$10),""))),全国標準卸価格!R1138))</f>
        <v>卸価格設定なし</v>
      </c>
      <c r="S1138" s="785" t="str">
        <f>IF(全国標準卸価格!S1138="","",IF(ISNUMBER(全国標準卸価格!S1138),IF(入力!$C$11=1,ROUNDDOWN(全国標準卸価格!S1138*地区別掛け率!S1138%,-入力!$C$10),IF(入力!$C$11=2,ROUNDUP(全国標準卸価格!S1138*地区別掛け率!S1138%,-入力!$C$10),IF(入力!$C$11=3,ROUND(全国標準卸価格!S1138*地区別掛け率!S1138%,-入力!$C$10),""))),全国標準卸価格!S1138))</f>
        <v/>
      </c>
      <c r="T1138" s="785" t="str">
        <f>IF(全国標準卸価格!T1138="","",IF(ISNUMBER(全国標準卸価格!T1138),IF(入力!$C$11=1,ROUNDDOWN(全国標準卸価格!T1138*地区別掛け率!T1138%,-入力!$C$10),IF(入力!$C$11=2,ROUNDUP(全国標準卸価格!T1138*地区別掛け率!T1138%,-入力!$C$10),IF(入力!$C$11=3,ROUND(全国標準卸価格!T1138*地区別掛け率!T1138%,-入力!$C$10),""))),全国標準卸価格!T1138))</f>
        <v/>
      </c>
      <c r="U1138" s="786" t="str">
        <f>IF(全国標準卸価格!U1138="","",IF(ISNUMBER(全国標準卸価格!U1138),IF(入力!$C$11=1,ROUNDDOWN(全国標準卸価格!U1138*地区別掛け率!U1138%,-入力!$C$10),IF(入力!$C$11=2,ROUNDUP(全国標準卸価格!U1138*地区別掛け率!U1138%,-入力!$C$10),IF(入力!$C$11=3,ROUND(全国標準卸価格!U1138*地区別掛け率!U1138%,-入力!$C$10),""))),全国標準卸価格!U1138))</f>
        <v/>
      </c>
      <c r="V1138" s="83"/>
      <c r="X1138" s="4"/>
    </row>
    <row r="1139" spans="2:27" ht="38.25" customHeight="1">
      <c r="B1139" s="892" t="s">
        <v>2149</v>
      </c>
      <c r="C1139" s="892"/>
      <c r="D1139" s="892"/>
      <c r="E1139" s="892"/>
      <c r="F1139" s="892"/>
      <c r="G1139" s="892"/>
      <c r="H1139" s="892"/>
      <c r="I1139" s="892"/>
      <c r="J1139" s="892"/>
      <c r="K1139" s="892"/>
      <c r="L1139" s="892"/>
      <c r="M1139" s="892"/>
      <c r="N1139" s="892"/>
      <c r="O1139" s="892"/>
      <c r="P1139" s="892"/>
      <c r="Q1139" s="892"/>
      <c r="R1139" s="892"/>
      <c r="S1139" s="892"/>
      <c r="T1139" s="892"/>
      <c r="U1139" s="892"/>
      <c r="V1139" s="10"/>
      <c r="W1139" s="371"/>
      <c r="X1139" s="83"/>
    </row>
    <row r="1140" spans="2:27" ht="13.5" customHeight="1">
      <c r="C1140" s="24"/>
      <c r="D1140" s="24"/>
      <c r="E1140" s="24"/>
      <c r="F1140" s="82"/>
      <c r="G1140" s="24"/>
      <c r="H1140" s="82"/>
      <c r="I1140" s="24"/>
      <c r="J1140" s="82"/>
      <c r="K1140" s="24"/>
      <c r="L1140" s="82"/>
      <c r="M1140" s="24"/>
      <c r="N1140" s="82"/>
      <c r="O1140" s="24"/>
      <c r="P1140" s="82"/>
      <c r="Q1140" s="24"/>
      <c r="R1140" s="82"/>
      <c r="S1140" s="24"/>
      <c r="T1140" s="82"/>
      <c r="U1140" s="24"/>
      <c r="V1140" s="82"/>
      <c r="W1140" s="24"/>
      <c r="X1140" s="82"/>
      <c r="Y1140" s="24"/>
    </row>
    <row r="1141" spans="2:27" ht="14.25" customHeight="1" thickBot="1">
      <c r="B1141" s="39"/>
    </row>
    <row r="1142" spans="2:27" ht="25.5" customHeight="1" thickTop="1" thickBot="1">
      <c r="B1142" s="518" t="s">
        <v>580</v>
      </c>
      <c r="C1142" s="519"/>
      <c r="D1142" s="519"/>
      <c r="E1142" s="519"/>
      <c r="F1142" s="519"/>
      <c r="G1142" s="519"/>
      <c r="H1142" s="519"/>
      <c r="I1142" s="519"/>
      <c r="J1142" s="519"/>
      <c r="K1142" s="519"/>
      <c r="L1142" s="519"/>
      <c r="M1142" s="519"/>
      <c r="N1142" s="519"/>
      <c r="O1142" s="519"/>
      <c r="P1142" s="519"/>
      <c r="Q1142" s="519"/>
      <c r="R1142" s="519"/>
      <c r="S1142" s="519"/>
      <c r="T1142" s="519"/>
      <c r="U1142" s="519"/>
      <c r="V1142" s="519"/>
      <c r="W1142" s="519"/>
      <c r="X1142" s="519"/>
      <c r="Y1142" s="519"/>
      <c r="Z1142" s="519"/>
      <c r="AA1142" s="520"/>
    </row>
    <row r="1143" spans="2:27" ht="14.25" customHeight="1" thickTop="1">
      <c r="B1143" s="24"/>
      <c r="C1143" s="24"/>
      <c r="D1143" s="24"/>
      <c r="E1143" s="24"/>
      <c r="F1143" s="82"/>
      <c r="G1143" s="24"/>
      <c r="H1143" s="82"/>
      <c r="I1143" s="24"/>
      <c r="J1143" s="82"/>
      <c r="K1143" s="24"/>
      <c r="L1143" s="82"/>
      <c r="M1143" s="24"/>
      <c r="N1143" s="82"/>
      <c r="O1143" s="24"/>
      <c r="P1143" s="82"/>
      <c r="Q1143" s="24"/>
      <c r="R1143" s="82"/>
      <c r="S1143" s="24"/>
      <c r="T1143" s="82"/>
      <c r="U1143" s="24"/>
      <c r="V1143" s="82"/>
      <c r="W1143" s="24"/>
      <c r="X1143" s="82"/>
      <c r="Y1143" s="24"/>
    </row>
    <row r="1144" spans="2:27" s="239" customFormat="1" ht="20.100000000000001" customHeight="1" thickBot="1">
      <c r="B1144" s="241" t="s">
        <v>660</v>
      </c>
      <c r="C1144" s="24"/>
      <c r="D1144" s="24"/>
      <c r="E1144" s="24"/>
      <c r="F1144" s="82"/>
      <c r="G1144" s="24"/>
      <c r="H1144" s="82"/>
      <c r="I1144" s="24"/>
      <c r="J1144" s="82"/>
      <c r="K1144" s="24"/>
      <c r="L1144" s="82"/>
      <c r="M1144" s="24"/>
      <c r="N1144" s="82"/>
      <c r="O1144" s="24"/>
      <c r="P1144" s="82"/>
      <c r="Q1144" s="24"/>
      <c r="R1144" s="82"/>
      <c r="S1144" s="24"/>
      <c r="T1144" s="82"/>
      <c r="U1144" s="24"/>
      <c r="V1144" s="82"/>
      <c r="W1144" s="24"/>
      <c r="X1144" s="82"/>
      <c r="Y1144" s="24"/>
    </row>
    <row r="1145" spans="2:27" ht="20.100000000000001" customHeight="1" thickBot="1">
      <c r="B1145" s="531" t="s">
        <v>453</v>
      </c>
      <c r="C1145" s="532"/>
      <c r="D1145" s="532"/>
      <c r="E1145" s="532"/>
      <c r="F1145" s="532"/>
      <c r="G1145" s="532"/>
      <c r="H1145" s="532"/>
      <c r="I1145" s="532"/>
      <c r="J1145" s="532"/>
      <c r="K1145" s="532"/>
      <c r="L1145" s="532"/>
      <c r="M1145" s="532"/>
      <c r="N1145" s="532"/>
      <c r="O1145" s="532"/>
      <c r="P1145" s="532"/>
      <c r="Q1145" s="532"/>
      <c r="R1145" s="532"/>
      <c r="S1145" s="532"/>
      <c r="T1145" s="532"/>
      <c r="U1145" s="533"/>
      <c r="V1145" s="10"/>
      <c r="X1145" s="4"/>
    </row>
    <row r="1146" spans="2:27" ht="30" customHeight="1" thickBot="1">
      <c r="B1146" s="622" t="s">
        <v>581</v>
      </c>
      <c r="C1146" s="623"/>
      <c r="D1146" s="623"/>
      <c r="E1146" s="623"/>
      <c r="F1146" s="623"/>
      <c r="G1146" s="624"/>
      <c r="H1146" s="710" t="s">
        <v>524</v>
      </c>
      <c r="I1146" s="710"/>
      <c r="J1146" s="710"/>
      <c r="K1146" s="710"/>
      <c r="L1146" s="710"/>
      <c r="M1146" s="710" t="s">
        <v>491</v>
      </c>
      <c r="N1146" s="710"/>
      <c r="O1146" s="710"/>
      <c r="P1146" s="710"/>
      <c r="Q1146" s="710"/>
      <c r="R1146" s="710"/>
      <c r="S1146" s="710"/>
      <c r="T1146" s="710"/>
      <c r="U1146" s="710"/>
      <c r="X1146" s="4"/>
    </row>
    <row r="1147" spans="2:27" ht="20.25" customHeight="1">
      <c r="B1147" s="737" t="s">
        <v>628</v>
      </c>
      <c r="C1147" s="738"/>
      <c r="D1147" s="738"/>
      <c r="E1147" s="738"/>
      <c r="F1147" s="738"/>
      <c r="G1147" s="739"/>
      <c r="H1147" s="800" t="s">
        <v>1106</v>
      </c>
      <c r="I1147" s="801"/>
      <c r="J1147" s="801"/>
      <c r="K1147" s="801"/>
      <c r="L1147" s="802"/>
      <c r="M1147" s="737" t="s">
        <v>626</v>
      </c>
      <c r="N1147" s="738"/>
      <c r="O1147" s="738"/>
      <c r="P1147" s="738"/>
      <c r="Q1147" s="739"/>
      <c r="R1147" s="803">
        <f>IF(全国標準卸価格!R1147="","",IF(ISNUMBER(全国標準卸価格!R1147),IF(入力!$C$11=1,ROUNDDOWN(全国標準卸価格!R1147*地区別掛け率!R1147%,-入力!$C$10),IF(入力!$C$11=2,ROUNDUP(全国標準卸価格!R1147*地区別掛け率!R1147%,-入力!$C$10),IF(入力!$C$11=3,ROUND(全国標準卸価格!R1147*地区別掛け率!R1147%,-入力!$C$10),""))),全国標準卸価格!R1147))</f>
        <v>29300</v>
      </c>
      <c r="S1147" s="804" t="str">
        <f>IF(全国標準卸価格!S1147="","",IF(ISNUMBER(全国標準卸価格!S1147),IF(入力!$C$11=1,ROUNDDOWN(全国標準卸価格!S1147*地区別掛け率!S1147%,-入力!$C$10),IF(入力!$C$11=2,ROUNDUP(全国標準卸価格!S1147*地区別掛け率!S1147%,-入力!$C$10),IF(入力!$C$11=3,ROUND(全国標準卸価格!S1147*地区別掛け率!S1147%,-入力!$C$10),""))),全国標準卸価格!S1147))</f>
        <v/>
      </c>
      <c r="T1147" s="804" t="str">
        <f>IF(全国標準卸価格!T1147="","",IF(ISNUMBER(全国標準卸価格!T1147),IF(入力!$C$11=1,ROUNDDOWN(全国標準卸価格!T1147*地区別掛け率!T1147%,-入力!$C$10),IF(入力!$C$11=2,ROUNDUP(全国標準卸価格!T1147*地区別掛け率!T1147%,-入力!$C$10),IF(入力!$C$11=3,ROUND(全国標準卸価格!T1147*地区別掛け率!T1147%,-入力!$C$10),""))),全国標準卸価格!T1147))</f>
        <v/>
      </c>
      <c r="U1147" s="805" t="str">
        <f>IF(全国標準卸価格!U1147="","",IF(ISNUMBER(全国標準卸価格!U1147),IF(入力!$C$11=1,ROUNDDOWN(全国標準卸価格!U1147*地区別掛け率!U1147%,-入力!$C$10),IF(入力!$C$11=2,ROUNDUP(全国標準卸価格!U1147*地区別掛け率!U1147%,-入力!$C$10),IF(入力!$C$11=3,ROUND(全国標準卸価格!U1147*地区別掛け率!U1147%,-入力!$C$10),""))),全国標準卸価格!U1147))</f>
        <v/>
      </c>
      <c r="V1147" s="83"/>
      <c r="X1147" s="4"/>
    </row>
    <row r="1148" spans="2:27" ht="20.25" customHeight="1">
      <c r="B1148" s="830"/>
      <c r="C1148" s="831"/>
      <c r="D1148" s="831"/>
      <c r="E1148" s="831"/>
      <c r="F1148" s="831"/>
      <c r="G1148" s="832"/>
      <c r="H1148" s="757" t="s">
        <v>832</v>
      </c>
      <c r="I1148" s="758"/>
      <c r="J1148" s="758"/>
      <c r="K1148" s="758"/>
      <c r="L1148" s="759"/>
      <c r="M1148" s="830"/>
      <c r="N1148" s="831"/>
      <c r="O1148" s="831"/>
      <c r="P1148" s="831"/>
      <c r="Q1148" s="832"/>
      <c r="R1148" s="760">
        <f>IF(全国標準卸価格!R1148="","",IF(ISNUMBER(全国標準卸価格!R1148),IF(入力!$C$11=1,ROUNDDOWN(全国標準卸価格!R1148*地区別掛け率!R1148%,-入力!$C$10),IF(入力!$C$11=2,ROUNDUP(全国標準卸価格!R1148*地区別掛け率!R1148%,-入力!$C$10),IF(入力!$C$11=3,ROUND(全国標準卸価格!R1148*地区別掛け率!R1148%,-入力!$C$10),""))),全国標準卸価格!R1148))</f>
        <v>28700</v>
      </c>
      <c r="S1148" s="761" t="str">
        <f>IF(全国標準卸価格!S1148="","",IF(ISNUMBER(全国標準卸価格!S1148),IF(入力!$C$11=1,ROUNDDOWN(全国標準卸価格!S1148*地区別掛け率!S1148%,-入力!$C$10),IF(入力!$C$11=2,ROUNDUP(全国標準卸価格!S1148*地区別掛け率!S1148%,-入力!$C$10),IF(入力!$C$11=3,ROUND(全国標準卸価格!S1148*地区別掛け率!S1148%,-入力!$C$10),""))),全国標準卸価格!S1148))</f>
        <v/>
      </c>
      <c r="T1148" s="761" t="str">
        <f>IF(全国標準卸価格!T1148="","",IF(ISNUMBER(全国標準卸価格!T1148),IF(入力!$C$11=1,ROUNDDOWN(全国標準卸価格!T1148*地区別掛け率!T1148%,-入力!$C$10),IF(入力!$C$11=2,ROUNDUP(全国標準卸価格!T1148*地区別掛け率!T1148%,-入力!$C$10),IF(入力!$C$11=3,ROUND(全国標準卸価格!T1148*地区別掛け率!T1148%,-入力!$C$10),""))),全国標準卸価格!T1148))</f>
        <v/>
      </c>
      <c r="U1148" s="762" t="str">
        <f>IF(全国標準卸価格!U1148="","",IF(ISNUMBER(全国標準卸価格!U1148),IF(入力!$C$11=1,ROUNDDOWN(全国標準卸価格!U1148*地区別掛け率!U1148%,-入力!$C$10),IF(入力!$C$11=2,ROUNDUP(全国標準卸価格!U1148*地区別掛け率!U1148%,-入力!$C$10),IF(入力!$C$11=3,ROUND(全国標準卸価格!U1148*地区別掛け率!U1148%,-入力!$C$10),""))),全国標準卸価格!U1148))</f>
        <v/>
      </c>
      <c r="V1148" s="83"/>
      <c r="X1148" s="4"/>
    </row>
    <row r="1149" spans="2:27" ht="20.25" customHeight="1">
      <c r="B1149" s="830"/>
      <c r="C1149" s="831"/>
      <c r="D1149" s="831"/>
      <c r="E1149" s="831"/>
      <c r="F1149" s="831"/>
      <c r="G1149" s="832"/>
      <c r="H1149" s="757" t="s">
        <v>529</v>
      </c>
      <c r="I1149" s="758"/>
      <c r="J1149" s="758"/>
      <c r="K1149" s="758"/>
      <c r="L1149" s="759"/>
      <c r="M1149" s="830"/>
      <c r="N1149" s="831"/>
      <c r="O1149" s="831"/>
      <c r="P1149" s="831"/>
      <c r="Q1149" s="832"/>
      <c r="R1149" s="760">
        <f>IF(全国標準卸価格!R1149="","",IF(ISNUMBER(全国標準卸価格!R1149),IF(入力!$C$11=1,ROUNDDOWN(全国標準卸価格!R1149*地区別掛け率!R1149%,-入力!$C$10),IF(入力!$C$11=2,ROUNDUP(全国標準卸価格!R1149*地区別掛け率!R1149%,-入力!$C$10),IF(入力!$C$11=3,ROUND(全国標準卸価格!R1149*地区別掛け率!R1149%,-入力!$C$10),""))),全国標準卸価格!R1149))</f>
        <v>27200</v>
      </c>
      <c r="S1149" s="761" t="str">
        <f>IF(全国標準卸価格!S1149="","",IF(ISNUMBER(全国標準卸価格!S1149),IF(入力!$C$11=1,ROUNDDOWN(全国標準卸価格!S1149*地区別掛け率!S1149%,-入力!$C$10),IF(入力!$C$11=2,ROUNDUP(全国標準卸価格!S1149*地区別掛け率!S1149%,-入力!$C$10),IF(入力!$C$11=3,ROUND(全国標準卸価格!S1149*地区別掛け率!S1149%,-入力!$C$10),""))),全国標準卸価格!S1149))</f>
        <v/>
      </c>
      <c r="T1149" s="761" t="str">
        <f>IF(全国標準卸価格!T1149="","",IF(ISNUMBER(全国標準卸価格!T1149),IF(入力!$C$11=1,ROUNDDOWN(全国標準卸価格!T1149*地区別掛け率!T1149%,-入力!$C$10),IF(入力!$C$11=2,ROUNDUP(全国標準卸価格!T1149*地区別掛け率!T1149%,-入力!$C$10),IF(入力!$C$11=3,ROUND(全国標準卸価格!T1149*地区別掛け率!T1149%,-入力!$C$10),""))),全国標準卸価格!T1149))</f>
        <v/>
      </c>
      <c r="U1149" s="762" t="str">
        <f>IF(全国標準卸価格!U1149="","",IF(ISNUMBER(全国標準卸価格!U1149),IF(入力!$C$11=1,ROUNDDOWN(全国標準卸価格!U1149*地区別掛け率!U1149%,-入力!$C$10),IF(入力!$C$11=2,ROUNDUP(全国標準卸価格!U1149*地区別掛け率!U1149%,-入力!$C$10),IF(入力!$C$11=3,ROUND(全国標準卸価格!U1149*地区別掛け率!U1149%,-入力!$C$10),""))),全国標準卸価格!U1149))</f>
        <v/>
      </c>
      <c r="V1149" s="83"/>
      <c r="X1149" s="4"/>
    </row>
    <row r="1150" spans="2:27" ht="20.25" customHeight="1">
      <c r="B1150" s="830"/>
      <c r="C1150" s="831"/>
      <c r="D1150" s="831"/>
      <c r="E1150" s="831"/>
      <c r="F1150" s="831"/>
      <c r="G1150" s="832"/>
      <c r="H1150" s="757" t="s">
        <v>836</v>
      </c>
      <c r="I1150" s="758"/>
      <c r="J1150" s="758"/>
      <c r="K1150" s="758"/>
      <c r="L1150" s="759"/>
      <c r="M1150" s="830"/>
      <c r="N1150" s="831"/>
      <c r="O1150" s="831"/>
      <c r="P1150" s="831"/>
      <c r="Q1150" s="832"/>
      <c r="R1150" s="760">
        <f>IF(全国標準卸価格!R1150="","",IF(ISNUMBER(全国標準卸価格!R1150),IF(入力!$C$11=1,ROUNDDOWN(全国標準卸価格!R1150*地区別掛け率!R1150%,-入力!$C$10),IF(入力!$C$11=2,ROUNDUP(全国標準卸価格!R1150*地区別掛け率!R1150%,-入力!$C$10),IF(入力!$C$11=3,ROUND(全国標準卸価格!R1150*地区別掛け率!R1150%,-入力!$C$10),""))),全国標準卸価格!R1150))</f>
        <v>26300</v>
      </c>
      <c r="S1150" s="761" t="str">
        <f>IF(全国標準卸価格!S1150="","",IF(ISNUMBER(全国標準卸価格!S1150),IF(入力!$C$11=1,ROUNDDOWN(全国標準卸価格!S1150*地区別掛け率!S1150%,-入力!$C$10),IF(入力!$C$11=2,ROUNDUP(全国標準卸価格!S1150*地区別掛け率!S1150%,-入力!$C$10),IF(入力!$C$11=3,ROUND(全国標準卸価格!S1150*地区別掛け率!S1150%,-入力!$C$10),""))),全国標準卸価格!S1150))</f>
        <v/>
      </c>
      <c r="T1150" s="761" t="str">
        <f>IF(全国標準卸価格!T1150="","",IF(ISNUMBER(全国標準卸価格!T1150),IF(入力!$C$11=1,ROUNDDOWN(全国標準卸価格!T1150*地区別掛け率!T1150%,-入力!$C$10),IF(入力!$C$11=2,ROUNDUP(全国標準卸価格!T1150*地区別掛け率!T1150%,-入力!$C$10),IF(入力!$C$11=3,ROUND(全国標準卸価格!T1150*地区別掛け率!T1150%,-入力!$C$10),""))),全国標準卸価格!T1150))</f>
        <v/>
      </c>
      <c r="U1150" s="762" t="str">
        <f>IF(全国標準卸価格!U1150="","",IF(ISNUMBER(全国標準卸価格!U1150),IF(入力!$C$11=1,ROUNDDOWN(全国標準卸価格!U1150*地区別掛け率!U1150%,-入力!$C$10),IF(入力!$C$11=2,ROUNDUP(全国標準卸価格!U1150*地区別掛け率!U1150%,-入力!$C$10),IF(入力!$C$11=3,ROUND(全国標準卸価格!U1150*地区別掛け率!U1150%,-入力!$C$10),""))),全国標準卸価格!U1150))</f>
        <v/>
      </c>
      <c r="V1150" s="83"/>
      <c r="X1150" s="4"/>
    </row>
    <row r="1151" spans="2:27" ht="20.25" customHeight="1">
      <c r="B1151" s="830"/>
      <c r="C1151" s="831"/>
      <c r="D1151" s="831"/>
      <c r="E1151" s="831"/>
      <c r="F1151" s="831"/>
      <c r="G1151" s="832"/>
      <c r="H1151" s="757" t="s">
        <v>89</v>
      </c>
      <c r="I1151" s="758"/>
      <c r="J1151" s="758"/>
      <c r="K1151" s="758"/>
      <c r="L1151" s="759"/>
      <c r="M1151" s="830"/>
      <c r="N1151" s="831"/>
      <c r="O1151" s="831"/>
      <c r="P1151" s="831"/>
      <c r="Q1151" s="832"/>
      <c r="R1151" s="760">
        <f>IF(全国標準卸価格!R1151="","",IF(ISNUMBER(全国標準卸価格!R1151),IF(入力!$C$11=1,ROUNDDOWN(全国標準卸価格!R1151*地区別掛け率!R1151%,-入力!$C$10),IF(入力!$C$11=2,ROUNDUP(全国標準卸価格!R1151*地区別掛け率!R1151%,-入力!$C$10),IF(入力!$C$11=3,ROUND(全国標準卸価格!R1151*地区別掛け率!R1151%,-入力!$C$10),""))),全国標準卸価格!R1151))</f>
        <v>28500</v>
      </c>
      <c r="S1151" s="761" t="str">
        <f>IF(全国標準卸価格!S1151="","",IF(ISNUMBER(全国標準卸価格!S1151),IF(入力!$C$11=1,ROUNDDOWN(全国標準卸価格!S1151*地区別掛け率!S1151%,-入力!$C$10),IF(入力!$C$11=2,ROUNDUP(全国標準卸価格!S1151*地区別掛け率!S1151%,-入力!$C$10),IF(入力!$C$11=3,ROUND(全国標準卸価格!S1151*地区別掛け率!S1151%,-入力!$C$10),""))),全国標準卸価格!S1151))</f>
        <v/>
      </c>
      <c r="T1151" s="761" t="str">
        <f>IF(全国標準卸価格!T1151="","",IF(ISNUMBER(全国標準卸価格!T1151),IF(入力!$C$11=1,ROUNDDOWN(全国標準卸価格!T1151*地区別掛け率!T1151%,-入力!$C$10),IF(入力!$C$11=2,ROUNDUP(全国標準卸価格!T1151*地区別掛け率!T1151%,-入力!$C$10),IF(入力!$C$11=3,ROUND(全国標準卸価格!T1151*地区別掛け率!T1151%,-入力!$C$10),""))),全国標準卸価格!T1151))</f>
        <v/>
      </c>
      <c r="U1151" s="762" t="str">
        <f>IF(全国標準卸価格!U1151="","",IF(ISNUMBER(全国標準卸価格!U1151),IF(入力!$C$11=1,ROUNDDOWN(全国標準卸価格!U1151*地区別掛け率!U1151%,-入力!$C$10),IF(入力!$C$11=2,ROUNDUP(全国標準卸価格!U1151*地区別掛け率!U1151%,-入力!$C$10),IF(入力!$C$11=3,ROUND(全国標準卸価格!U1151*地区別掛け率!U1151%,-入力!$C$10),""))),全国標準卸価格!U1151))</f>
        <v/>
      </c>
      <c r="V1151" s="83"/>
      <c r="X1151" s="4"/>
    </row>
    <row r="1152" spans="2:27" ht="20.25" customHeight="1">
      <c r="B1152" s="830"/>
      <c r="C1152" s="831"/>
      <c r="D1152" s="831"/>
      <c r="E1152" s="831"/>
      <c r="F1152" s="831"/>
      <c r="G1152" s="832"/>
      <c r="H1152" s="757" t="s">
        <v>837</v>
      </c>
      <c r="I1152" s="758"/>
      <c r="J1152" s="758"/>
      <c r="K1152" s="758"/>
      <c r="L1152" s="759"/>
      <c r="M1152" s="830"/>
      <c r="N1152" s="831"/>
      <c r="O1152" s="831"/>
      <c r="P1152" s="831"/>
      <c r="Q1152" s="832"/>
      <c r="R1152" s="760">
        <f>IF(全国標準卸価格!R1152="","",IF(ISNUMBER(全国標準卸価格!R1152),IF(入力!$C$11=1,ROUNDDOWN(全国標準卸価格!R1152*地区別掛け率!R1152%,-入力!$C$10),IF(入力!$C$11=2,ROUNDUP(全国標準卸価格!R1152*地区別掛け率!R1152%,-入力!$C$10),IF(入力!$C$11=3,ROUND(全国標準卸価格!R1152*地区別掛け率!R1152%,-入力!$C$10),""))),全国標準卸価格!R1152))</f>
        <v>27700</v>
      </c>
      <c r="S1152" s="761" t="str">
        <f>IF(全国標準卸価格!S1152="","",IF(ISNUMBER(全国標準卸価格!S1152),IF(入力!$C$11=1,ROUNDDOWN(全国標準卸価格!S1152*地区別掛け率!S1152%,-入力!$C$10),IF(入力!$C$11=2,ROUNDUP(全国標準卸価格!S1152*地区別掛け率!S1152%,-入力!$C$10),IF(入力!$C$11=3,ROUND(全国標準卸価格!S1152*地区別掛け率!S1152%,-入力!$C$10),""))),全国標準卸価格!S1152))</f>
        <v/>
      </c>
      <c r="T1152" s="761" t="str">
        <f>IF(全国標準卸価格!T1152="","",IF(ISNUMBER(全国標準卸価格!T1152),IF(入力!$C$11=1,ROUNDDOWN(全国標準卸価格!T1152*地区別掛け率!T1152%,-入力!$C$10),IF(入力!$C$11=2,ROUNDUP(全国標準卸価格!T1152*地区別掛け率!T1152%,-入力!$C$10),IF(入力!$C$11=3,ROUND(全国標準卸価格!T1152*地区別掛け率!T1152%,-入力!$C$10),""))),全国標準卸価格!T1152))</f>
        <v/>
      </c>
      <c r="U1152" s="762" t="str">
        <f>IF(全国標準卸価格!U1152="","",IF(ISNUMBER(全国標準卸価格!U1152),IF(入力!$C$11=1,ROUNDDOWN(全国標準卸価格!U1152*地区別掛け率!U1152%,-入力!$C$10),IF(入力!$C$11=2,ROUNDUP(全国標準卸価格!U1152*地区別掛け率!U1152%,-入力!$C$10),IF(入力!$C$11=3,ROUND(全国標準卸価格!U1152*地区別掛け率!U1152%,-入力!$C$10),""))),全国標準卸価格!U1152))</f>
        <v/>
      </c>
      <c r="V1152" s="83"/>
      <c r="X1152" s="4"/>
    </row>
    <row r="1153" spans="2:24" ht="20.25" customHeight="1">
      <c r="B1153" s="830"/>
      <c r="C1153" s="831"/>
      <c r="D1153" s="831"/>
      <c r="E1153" s="831"/>
      <c r="F1153" s="831"/>
      <c r="G1153" s="832"/>
      <c r="H1153" s="757" t="s">
        <v>530</v>
      </c>
      <c r="I1153" s="758"/>
      <c r="J1153" s="758"/>
      <c r="K1153" s="758"/>
      <c r="L1153" s="759"/>
      <c r="M1153" s="830"/>
      <c r="N1153" s="831"/>
      <c r="O1153" s="831"/>
      <c r="P1153" s="831"/>
      <c r="Q1153" s="832"/>
      <c r="R1153" s="760">
        <f>IF(全国標準卸価格!R1153="","",IF(ISNUMBER(全国標準卸価格!R1153),IF(入力!$C$11=1,ROUNDDOWN(全国標準卸価格!R1153*地区別掛け率!R1153%,-入力!$C$10),IF(入力!$C$11=2,ROUNDUP(全国標準卸価格!R1153*地区別掛け率!R1153%,-入力!$C$10),IF(入力!$C$11=3,ROUND(全国標準卸価格!R1153*地区別掛け率!R1153%,-入力!$C$10),""))),全国標準卸価格!R1153))</f>
        <v>25600</v>
      </c>
      <c r="S1153" s="761" t="str">
        <f>IF(全国標準卸価格!S1153="","",IF(ISNUMBER(全国標準卸価格!S1153),IF(入力!$C$11=1,ROUNDDOWN(全国標準卸価格!S1153*地区別掛け率!S1153%,-入力!$C$10),IF(入力!$C$11=2,ROUNDUP(全国標準卸価格!S1153*地区別掛け率!S1153%,-入力!$C$10),IF(入力!$C$11=3,ROUND(全国標準卸価格!S1153*地区別掛け率!S1153%,-入力!$C$10),""))),全国標準卸価格!S1153))</f>
        <v/>
      </c>
      <c r="T1153" s="761" t="str">
        <f>IF(全国標準卸価格!T1153="","",IF(ISNUMBER(全国標準卸価格!T1153),IF(入力!$C$11=1,ROUNDDOWN(全国標準卸価格!T1153*地区別掛け率!T1153%,-入力!$C$10),IF(入力!$C$11=2,ROUNDUP(全国標準卸価格!T1153*地区別掛け率!T1153%,-入力!$C$10),IF(入力!$C$11=3,ROUND(全国標準卸価格!T1153*地区別掛け率!T1153%,-入力!$C$10),""))),全国標準卸価格!T1153))</f>
        <v/>
      </c>
      <c r="U1153" s="762" t="str">
        <f>IF(全国標準卸価格!U1153="","",IF(ISNUMBER(全国標準卸価格!U1153),IF(入力!$C$11=1,ROUNDDOWN(全国標準卸価格!U1153*地区別掛け率!U1153%,-入力!$C$10),IF(入力!$C$11=2,ROUNDUP(全国標準卸価格!U1153*地区別掛け率!U1153%,-入力!$C$10),IF(入力!$C$11=3,ROUND(全国標準卸価格!U1153*地区別掛け率!U1153%,-入力!$C$10),""))),全国標準卸価格!U1153))</f>
        <v/>
      </c>
      <c r="V1153" s="83"/>
      <c r="X1153" s="4"/>
    </row>
    <row r="1154" spans="2:24" ht="20.25" customHeight="1">
      <c r="B1154" s="830"/>
      <c r="C1154" s="831"/>
      <c r="D1154" s="831"/>
      <c r="E1154" s="831"/>
      <c r="F1154" s="831"/>
      <c r="G1154" s="832"/>
      <c r="H1154" s="757" t="s">
        <v>843</v>
      </c>
      <c r="I1154" s="758"/>
      <c r="J1154" s="758"/>
      <c r="K1154" s="758"/>
      <c r="L1154" s="759"/>
      <c r="M1154" s="716"/>
      <c r="N1154" s="717"/>
      <c r="O1154" s="717"/>
      <c r="P1154" s="717"/>
      <c r="Q1154" s="718"/>
      <c r="R1154" s="760">
        <f>IF(全国標準卸価格!R1154="","",IF(ISNUMBER(全国標準卸価格!R1154),IF(入力!$C$11=1,ROUNDDOWN(全国標準卸価格!R1154*地区別掛け率!R1154%,-入力!$C$10),IF(入力!$C$11=2,ROUNDUP(全国標準卸価格!R1154*地区別掛け率!R1154%,-入力!$C$10),IF(入力!$C$11=3,ROUND(全国標準卸価格!R1154*地区別掛け率!R1154%,-入力!$C$10),""))),全国標準卸価格!R1154))</f>
        <v>24900</v>
      </c>
      <c r="S1154" s="761" t="str">
        <f>IF(全国標準卸価格!S1154="","",IF(ISNUMBER(全国標準卸価格!S1154),IF(入力!$C$11=1,ROUNDDOWN(全国標準卸価格!S1154*地区別掛け率!S1154%,-入力!$C$10),IF(入力!$C$11=2,ROUNDUP(全国標準卸価格!S1154*地区別掛け率!S1154%,-入力!$C$10),IF(入力!$C$11=3,ROUND(全国標準卸価格!S1154*地区別掛け率!S1154%,-入力!$C$10),""))),全国標準卸価格!S1154))</f>
        <v/>
      </c>
      <c r="T1154" s="761" t="str">
        <f>IF(全国標準卸価格!T1154="","",IF(ISNUMBER(全国標準卸価格!T1154),IF(入力!$C$11=1,ROUNDDOWN(全国標準卸価格!T1154*地区別掛け率!T1154%,-入力!$C$10),IF(入力!$C$11=2,ROUNDUP(全国標準卸価格!T1154*地区別掛け率!T1154%,-入力!$C$10),IF(入力!$C$11=3,ROUND(全国標準卸価格!T1154*地区別掛け率!T1154%,-入力!$C$10),""))),全国標準卸価格!T1154))</f>
        <v/>
      </c>
      <c r="U1154" s="762" t="str">
        <f>IF(全国標準卸価格!U1154="","",IF(ISNUMBER(全国標準卸価格!U1154),IF(入力!$C$11=1,ROUNDDOWN(全国標準卸価格!U1154*地区別掛け率!U1154%,-入力!$C$10),IF(入力!$C$11=2,ROUNDUP(全国標準卸価格!U1154*地区別掛け率!U1154%,-入力!$C$10),IF(入力!$C$11=3,ROUND(全国標準卸価格!U1154*地区別掛け率!U1154%,-入力!$C$10),""))),全国標準卸価格!U1154))</f>
        <v/>
      </c>
      <c r="V1154" s="83"/>
      <c r="X1154" s="4"/>
    </row>
    <row r="1155" spans="2:24" ht="20.25" customHeight="1">
      <c r="B1155" s="830"/>
      <c r="C1155" s="831"/>
      <c r="D1155" s="831"/>
      <c r="E1155" s="831"/>
      <c r="F1155" s="831"/>
      <c r="G1155" s="832"/>
      <c r="H1155" s="757" t="s">
        <v>528</v>
      </c>
      <c r="I1155" s="758"/>
      <c r="J1155" s="758"/>
      <c r="K1155" s="758"/>
      <c r="L1155" s="759"/>
      <c r="M1155" s="787" t="s">
        <v>627</v>
      </c>
      <c r="N1155" s="788"/>
      <c r="O1155" s="788"/>
      <c r="P1155" s="788"/>
      <c r="Q1155" s="789"/>
      <c r="R1155" s="760">
        <f>IF(全国標準卸価格!R1155="","",IF(ISNUMBER(全国標準卸価格!R1155),IF(入力!$C$11=1,ROUNDDOWN(全国標準卸価格!R1155*地区別掛け率!R1155%,-入力!$C$10),IF(入力!$C$11=2,ROUNDUP(全国標準卸価格!R1155*地区別掛け率!R1155%,-入力!$C$10),IF(入力!$C$11=3,ROUND(全国標準卸価格!R1155*地区別掛け率!R1155%,-入力!$C$10),""))),全国標準卸価格!R1155))</f>
        <v>25600</v>
      </c>
      <c r="S1155" s="761" t="str">
        <f>IF(全国標準卸価格!S1155="","",IF(ISNUMBER(全国標準卸価格!S1155),IF(入力!$C$11=1,ROUNDDOWN(全国標準卸価格!S1155*地区別掛け率!S1155%,-入力!$C$10),IF(入力!$C$11=2,ROUNDUP(全国標準卸価格!S1155*地区別掛け率!S1155%,-入力!$C$10),IF(入力!$C$11=3,ROUND(全国標準卸価格!S1155*地区別掛け率!S1155%,-入力!$C$10),""))),全国標準卸価格!S1155))</f>
        <v/>
      </c>
      <c r="T1155" s="761" t="str">
        <f>IF(全国標準卸価格!T1155="","",IF(ISNUMBER(全国標準卸価格!T1155),IF(入力!$C$11=1,ROUNDDOWN(全国標準卸価格!T1155*地区別掛け率!T1155%,-入力!$C$10),IF(入力!$C$11=2,ROUNDUP(全国標準卸価格!T1155*地区別掛け率!T1155%,-入力!$C$10),IF(入力!$C$11=3,ROUND(全国標準卸価格!T1155*地区別掛け率!T1155%,-入力!$C$10),""))),全国標準卸価格!T1155))</f>
        <v/>
      </c>
      <c r="U1155" s="762" t="str">
        <f>IF(全国標準卸価格!U1155="","",IF(ISNUMBER(全国標準卸価格!U1155),IF(入力!$C$11=1,ROUNDDOWN(全国標準卸価格!U1155*地区別掛け率!U1155%,-入力!$C$10),IF(入力!$C$11=2,ROUNDUP(全国標準卸価格!U1155*地区別掛け率!U1155%,-入力!$C$10),IF(入力!$C$11=3,ROUND(全国標準卸価格!U1155*地区別掛け率!U1155%,-入力!$C$10),""))),全国標準卸価格!U1155))</f>
        <v/>
      </c>
      <c r="V1155" s="83"/>
      <c r="X1155" s="4"/>
    </row>
    <row r="1156" spans="2:24" ht="20.25" customHeight="1">
      <c r="B1156" s="830"/>
      <c r="C1156" s="831"/>
      <c r="D1156" s="831"/>
      <c r="E1156" s="831"/>
      <c r="F1156" s="831"/>
      <c r="G1156" s="832"/>
      <c r="H1156" s="757" t="s">
        <v>835</v>
      </c>
      <c r="I1156" s="758"/>
      <c r="J1156" s="758"/>
      <c r="K1156" s="758"/>
      <c r="L1156" s="759"/>
      <c r="M1156" s="716"/>
      <c r="N1156" s="717"/>
      <c r="O1156" s="717"/>
      <c r="P1156" s="717"/>
      <c r="Q1156" s="718"/>
      <c r="R1156" s="760">
        <f>IF(全国標準卸価格!R1156="","",IF(ISNUMBER(全国標準卸価格!R1156),IF(入力!$C$11=1,ROUNDDOWN(全国標準卸価格!R1156*地区別掛け率!R1156%,-入力!$C$10),IF(入力!$C$11=2,ROUNDUP(全国標準卸価格!R1156*地区別掛け率!R1156%,-入力!$C$10),IF(入力!$C$11=3,ROUND(全国標準卸価格!R1156*地区別掛け率!R1156%,-入力!$C$10),""))),全国標準卸価格!R1156))</f>
        <v>25300</v>
      </c>
      <c r="S1156" s="761" t="str">
        <f>IF(全国標準卸価格!S1156="","",IF(ISNUMBER(全国標準卸価格!S1156),IF(入力!$C$11=1,ROUNDDOWN(全国標準卸価格!S1156*地区別掛け率!S1156%,-入力!$C$10),IF(入力!$C$11=2,ROUNDUP(全国標準卸価格!S1156*地区別掛け率!S1156%,-入力!$C$10),IF(入力!$C$11=3,ROUND(全国標準卸価格!S1156*地区別掛け率!S1156%,-入力!$C$10),""))),全国標準卸価格!S1156))</f>
        <v/>
      </c>
      <c r="T1156" s="761" t="str">
        <f>IF(全国標準卸価格!T1156="","",IF(ISNUMBER(全国標準卸価格!T1156),IF(入力!$C$11=1,ROUNDDOWN(全国標準卸価格!T1156*地区別掛け率!T1156%,-入力!$C$10),IF(入力!$C$11=2,ROUNDUP(全国標準卸価格!T1156*地区別掛け率!T1156%,-入力!$C$10),IF(入力!$C$11=3,ROUND(全国標準卸価格!T1156*地区別掛け率!T1156%,-入力!$C$10),""))),全国標準卸価格!T1156))</f>
        <v/>
      </c>
      <c r="U1156" s="762" t="str">
        <f>IF(全国標準卸価格!U1156="","",IF(ISNUMBER(全国標準卸価格!U1156),IF(入力!$C$11=1,ROUNDDOWN(全国標準卸価格!U1156*地区別掛け率!U1156%,-入力!$C$10),IF(入力!$C$11=2,ROUNDUP(全国標準卸価格!U1156*地区別掛け率!U1156%,-入力!$C$10),IF(入力!$C$11=3,ROUND(全国標準卸価格!U1156*地区別掛け率!U1156%,-入力!$C$10),""))),全国標準卸価格!U1156))</f>
        <v/>
      </c>
      <c r="V1156" s="83"/>
      <c r="X1156" s="4"/>
    </row>
    <row r="1157" spans="2:24" ht="20.25" customHeight="1">
      <c r="B1157" s="830"/>
      <c r="C1157" s="831"/>
      <c r="D1157" s="831"/>
      <c r="E1157" s="831"/>
      <c r="F1157" s="831"/>
      <c r="G1157" s="832"/>
      <c r="H1157" s="757" t="s">
        <v>529</v>
      </c>
      <c r="I1157" s="758"/>
      <c r="J1157" s="758"/>
      <c r="K1157" s="758"/>
      <c r="L1157" s="759"/>
      <c r="M1157" s="757" t="s">
        <v>627</v>
      </c>
      <c r="N1157" s="758"/>
      <c r="O1157" s="758"/>
      <c r="P1157" s="758"/>
      <c r="Q1157" s="759"/>
      <c r="R1157" s="760">
        <f>IF(全国標準卸価格!R1157="","",IF(ISNUMBER(全国標準卸価格!R1157),IF(入力!$C$11=1,ROUNDDOWN(全国標準卸価格!R1157*地区別掛け率!R1157%,-入力!$C$10),IF(入力!$C$11=2,ROUNDUP(全国標準卸価格!R1157*地区別掛け率!R1157%,-入力!$C$10),IF(入力!$C$11=3,ROUND(全国標準卸価格!R1157*地区別掛け率!R1157%,-入力!$C$10),""))),全国標準卸価格!R1157))</f>
        <v>26800</v>
      </c>
      <c r="S1157" s="761" t="str">
        <f>IF(全国標準卸価格!S1157="","",IF(ISNUMBER(全国標準卸価格!S1157),IF(入力!$C$11=1,ROUNDDOWN(全国標準卸価格!S1157*地区別掛け率!S1157%,-入力!$C$10),IF(入力!$C$11=2,ROUNDUP(全国標準卸価格!S1157*地区別掛け率!S1157%,-入力!$C$10),IF(入力!$C$11=3,ROUND(全国標準卸価格!S1157*地区別掛け率!S1157%,-入力!$C$10),""))),全国標準卸価格!S1157))</f>
        <v/>
      </c>
      <c r="T1157" s="761" t="str">
        <f>IF(全国標準卸価格!T1157="","",IF(ISNUMBER(全国標準卸価格!T1157),IF(入力!$C$11=1,ROUNDDOWN(全国標準卸価格!T1157*地区別掛け率!T1157%,-入力!$C$10),IF(入力!$C$11=2,ROUNDUP(全国標準卸価格!T1157*地区別掛け率!T1157%,-入力!$C$10),IF(入力!$C$11=3,ROUND(全国標準卸価格!T1157*地区別掛け率!T1157%,-入力!$C$10),""))),全国標準卸価格!T1157))</f>
        <v/>
      </c>
      <c r="U1157" s="762" t="str">
        <f>IF(全国標準卸価格!U1157="","",IF(ISNUMBER(全国標準卸価格!U1157),IF(入力!$C$11=1,ROUNDDOWN(全国標準卸価格!U1157*地区別掛け率!U1157%,-入力!$C$10),IF(入力!$C$11=2,ROUNDUP(全国標準卸価格!U1157*地区別掛け率!U1157%,-入力!$C$10),IF(入力!$C$11=3,ROUND(全国標準卸価格!U1157*地区別掛け率!U1157%,-入力!$C$10),""))),全国標準卸価格!U1157))</f>
        <v/>
      </c>
      <c r="V1157" s="83"/>
      <c r="X1157" s="4"/>
    </row>
    <row r="1158" spans="2:24" ht="20.25" customHeight="1">
      <c r="B1158" s="830"/>
      <c r="C1158" s="831"/>
      <c r="D1158" s="831"/>
      <c r="E1158" s="831"/>
      <c r="F1158" s="831"/>
      <c r="G1158" s="832"/>
      <c r="H1158" s="757" t="s">
        <v>89</v>
      </c>
      <c r="I1158" s="758"/>
      <c r="J1158" s="758"/>
      <c r="K1158" s="758"/>
      <c r="L1158" s="759"/>
      <c r="M1158" s="757" t="s">
        <v>590</v>
      </c>
      <c r="N1158" s="758"/>
      <c r="O1158" s="758"/>
      <c r="P1158" s="758"/>
      <c r="Q1158" s="759"/>
      <c r="R1158" s="760">
        <f>IF(全国標準卸価格!R1158="","",IF(ISNUMBER(全国標準卸価格!R1158),IF(入力!$C$11=1,ROUNDDOWN(全国標準卸価格!R1158*地区別掛け率!R1158%,-入力!$C$10),IF(入力!$C$11=2,ROUNDUP(全国標準卸価格!R1158*地区別掛け率!R1158%,-入力!$C$10),IF(入力!$C$11=3,ROUND(全国標準卸価格!R1158*地区別掛け率!R1158%,-入力!$C$10),""))),全国標準卸価格!R1158))</f>
        <v>27700</v>
      </c>
      <c r="S1158" s="761" t="str">
        <f>IF(全国標準卸価格!S1158="","",IF(ISNUMBER(全国標準卸価格!S1158),IF(入力!$C$11=1,ROUNDDOWN(全国標準卸価格!S1158*地区別掛け率!S1158%,-入力!$C$10),IF(入力!$C$11=2,ROUNDUP(全国標準卸価格!S1158*地区別掛け率!S1158%,-入力!$C$10),IF(入力!$C$11=3,ROUND(全国標準卸価格!S1158*地区別掛け率!S1158%,-入力!$C$10),""))),全国標準卸価格!S1158))</f>
        <v/>
      </c>
      <c r="T1158" s="761" t="str">
        <f>IF(全国標準卸価格!T1158="","",IF(ISNUMBER(全国標準卸価格!T1158),IF(入力!$C$11=1,ROUNDDOWN(全国標準卸価格!T1158*地区別掛け率!T1158%,-入力!$C$10),IF(入力!$C$11=2,ROUNDUP(全国標準卸価格!T1158*地区別掛け率!T1158%,-入力!$C$10),IF(入力!$C$11=3,ROUND(全国標準卸価格!T1158*地区別掛け率!T1158%,-入力!$C$10),""))),全国標準卸価格!T1158))</f>
        <v/>
      </c>
      <c r="U1158" s="762" t="str">
        <f>IF(全国標準卸価格!U1158="","",IF(ISNUMBER(全国標準卸価格!U1158),IF(入力!$C$11=1,ROUNDDOWN(全国標準卸価格!U1158*地区別掛け率!U1158%,-入力!$C$10),IF(入力!$C$11=2,ROUNDUP(全国標準卸価格!U1158*地区別掛け率!U1158%,-入力!$C$10),IF(入力!$C$11=3,ROUND(全国標準卸価格!U1158*地区別掛け率!U1158%,-入力!$C$10),""))),全国標準卸価格!U1158))</f>
        <v/>
      </c>
      <c r="V1158" s="83"/>
      <c r="X1158" s="4"/>
    </row>
    <row r="1159" spans="2:24" ht="20.25" customHeight="1">
      <c r="B1159" s="830"/>
      <c r="C1159" s="831"/>
      <c r="D1159" s="831"/>
      <c r="E1159" s="831"/>
      <c r="F1159" s="831"/>
      <c r="G1159" s="832"/>
      <c r="H1159" s="757" t="s">
        <v>530</v>
      </c>
      <c r="I1159" s="758"/>
      <c r="J1159" s="758"/>
      <c r="K1159" s="758"/>
      <c r="L1159" s="759"/>
      <c r="M1159" s="757" t="s">
        <v>627</v>
      </c>
      <c r="N1159" s="758"/>
      <c r="O1159" s="758"/>
      <c r="P1159" s="758"/>
      <c r="Q1159" s="759"/>
      <c r="R1159" s="760">
        <f>IF(全国標準卸価格!R1159="","",IF(ISNUMBER(全国標準卸価格!R1159),IF(入力!$C$11=1,ROUNDDOWN(全国標準卸価格!R1159*地区別掛け率!R1159%,-入力!$C$10),IF(入力!$C$11=2,ROUNDUP(全国標準卸価格!R1159*地区別掛け率!R1159%,-入力!$C$10),IF(入力!$C$11=3,ROUND(全国標準卸価格!R1159*地区別掛け率!R1159%,-入力!$C$10),""))),全国標準卸価格!R1159))</f>
        <v>25100</v>
      </c>
      <c r="S1159" s="761" t="str">
        <f>IF(全国標準卸価格!S1159="","",IF(ISNUMBER(全国標準卸価格!S1159),IF(入力!$C$11=1,ROUNDDOWN(全国標準卸価格!S1159*地区別掛け率!S1159%,-入力!$C$10),IF(入力!$C$11=2,ROUNDUP(全国標準卸価格!S1159*地区別掛け率!S1159%,-入力!$C$10),IF(入力!$C$11=3,ROUND(全国標準卸価格!S1159*地区別掛け率!S1159%,-入力!$C$10),""))),全国標準卸価格!S1159))</f>
        <v/>
      </c>
      <c r="T1159" s="761" t="str">
        <f>IF(全国標準卸価格!T1159="","",IF(ISNUMBER(全国標準卸価格!T1159),IF(入力!$C$11=1,ROUNDDOWN(全国標準卸価格!T1159*地区別掛け率!T1159%,-入力!$C$10),IF(入力!$C$11=2,ROUNDUP(全国標準卸価格!T1159*地区別掛け率!T1159%,-入力!$C$10),IF(入力!$C$11=3,ROUND(全国標準卸価格!T1159*地区別掛け率!T1159%,-入力!$C$10),""))),全国標準卸価格!T1159))</f>
        <v/>
      </c>
      <c r="U1159" s="762" t="str">
        <f>IF(全国標準卸価格!U1159="","",IF(ISNUMBER(全国標準卸価格!U1159),IF(入力!$C$11=1,ROUNDDOWN(全国標準卸価格!U1159*地区別掛け率!U1159%,-入力!$C$10),IF(入力!$C$11=2,ROUNDUP(全国標準卸価格!U1159*地区別掛け率!U1159%,-入力!$C$10),IF(入力!$C$11=3,ROUND(全国標準卸価格!U1159*地区別掛け率!U1159%,-入力!$C$10),""))),全国標準卸価格!U1159))</f>
        <v/>
      </c>
      <c r="V1159" s="83"/>
      <c r="X1159" s="4"/>
    </row>
    <row r="1160" spans="2:24" ht="20.25" customHeight="1">
      <c r="B1160" s="830"/>
      <c r="C1160" s="831"/>
      <c r="D1160" s="831"/>
      <c r="E1160" s="831"/>
      <c r="F1160" s="831"/>
      <c r="G1160" s="832"/>
      <c r="H1160" s="757" t="s">
        <v>530</v>
      </c>
      <c r="I1160" s="758"/>
      <c r="J1160" s="758"/>
      <c r="K1160" s="758"/>
      <c r="L1160" s="759"/>
      <c r="M1160" s="757" t="s">
        <v>590</v>
      </c>
      <c r="N1160" s="758"/>
      <c r="O1160" s="758"/>
      <c r="P1160" s="758"/>
      <c r="Q1160" s="759"/>
      <c r="R1160" s="760">
        <f>IF(全国標準卸価格!R1160="","",IF(ISNUMBER(全国標準卸価格!R1160),IF(入力!$C$11=1,ROUNDDOWN(全国標準卸価格!R1160*地区別掛け率!R1160%,-入力!$C$10),IF(入力!$C$11=2,ROUNDUP(全国標準卸価格!R1160*地区別掛け率!R1160%,-入力!$C$10),IF(入力!$C$11=3,ROUND(全国標準卸価格!R1160*地区別掛け率!R1160%,-入力!$C$10),""))),全国標準卸価格!R1160))</f>
        <v>25100</v>
      </c>
      <c r="S1160" s="761" t="str">
        <f>IF(全国標準卸価格!S1160="","",IF(ISNUMBER(全国標準卸価格!S1160),IF(入力!$C$11=1,ROUNDDOWN(全国標準卸価格!S1160*地区別掛け率!S1160%,-入力!$C$10),IF(入力!$C$11=2,ROUNDUP(全国標準卸価格!S1160*地区別掛け率!S1160%,-入力!$C$10),IF(入力!$C$11=3,ROUND(全国標準卸価格!S1160*地区別掛け率!S1160%,-入力!$C$10),""))),全国標準卸価格!S1160))</f>
        <v/>
      </c>
      <c r="T1160" s="761" t="str">
        <f>IF(全国標準卸価格!T1160="","",IF(ISNUMBER(全国標準卸価格!T1160),IF(入力!$C$11=1,ROUNDDOWN(全国標準卸価格!T1160*地区別掛け率!T1160%,-入力!$C$10),IF(入力!$C$11=2,ROUNDUP(全国標準卸価格!T1160*地区別掛け率!T1160%,-入力!$C$10),IF(入力!$C$11=3,ROUND(全国標準卸価格!T1160*地区別掛け率!T1160%,-入力!$C$10),""))),全国標準卸価格!T1160))</f>
        <v/>
      </c>
      <c r="U1160" s="762" t="str">
        <f>IF(全国標準卸価格!U1160="","",IF(ISNUMBER(全国標準卸価格!U1160),IF(入力!$C$11=1,ROUNDDOWN(全国標準卸価格!U1160*地区別掛け率!U1160%,-入力!$C$10),IF(入力!$C$11=2,ROUNDUP(全国標準卸価格!U1160*地区別掛け率!U1160%,-入力!$C$10),IF(入力!$C$11=3,ROUND(全国標準卸価格!U1160*地区別掛け率!U1160%,-入力!$C$10),""))),全国標準卸価格!U1160))</f>
        <v/>
      </c>
      <c r="V1160" s="83"/>
      <c r="X1160" s="4"/>
    </row>
    <row r="1161" spans="2:24" ht="20.25" customHeight="1">
      <c r="B1161" s="830"/>
      <c r="C1161" s="831"/>
      <c r="D1161" s="831"/>
      <c r="E1161" s="831"/>
      <c r="F1161" s="831"/>
      <c r="G1161" s="832"/>
      <c r="H1161" s="757" t="s">
        <v>427</v>
      </c>
      <c r="I1161" s="758"/>
      <c r="J1161" s="758"/>
      <c r="K1161" s="758"/>
      <c r="L1161" s="759"/>
      <c r="M1161" s="757" t="s">
        <v>680</v>
      </c>
      <c r="N1161" s="758"/>
      <c r="O1161" s="758"/>
      <c r="P1161" s="758"/>
      <c r="Q1161" s="759"/>
      <c r="R1161" s="760">
        <f>IF(全国標準卸価格!R1161="","",IF(ISNUMBER(全国標準卸価格!R1161),IF(入力!$C$11=1,ROUNDDOWN(全国標準卸価格!R1161*地区別掛け率!R1161%,-入力!$C$10),IF(入力!$C$11=2,ROUNDUP(全国標準卸価格!R1161*地区別掛け率!R1161%,-入力!$C$10),IF(入力!$C$11=3,ROUND(全国標準卸価格!R1161*地区別掛け率!R1161%,-入力!$C$10),""))),全国標準卸価格!R1161))</f>
        <v>29100</v>
      </c>
      <c r="S1161" s="761" t="str">
        <f>IF(全国標準卸価格!S1161="","",IF(ISNUMBER(全国標準卸価格!S1161),IF(入力!$C$11=1,ROUNDDOWN(全国標準卸価格!S1161*地区別掛け率!S1161%,-入力!$C$10),IF(入力!$C$11=2,ROUNDUP(全国標準卸価格!S1161*地区別掛け率!S1161%,-入力!$C$10),IF(入力!$C$11=3,ROUND(全国標準卸価格!S1161*地区別掛け率!S1161%,-入力!$C$10),""))),全国標準卸価格!S1161))</f>
        <v/>
      </c>
      <c r="T1161" s="761" t="str">
        <f>IF(全国標準卸価格!T1161="","",IF(ISNUMBER(全国標準卸価格!T1161),IF(入力!$C$11=1,ROUNDDOWN(全国標準卸価格!T1161*地区別掛け率!T1161%,-入力!$C$10),IF(入力!$C$11=2,ROUNDUP(全国標準卸価格!T1161*地区別掛け率!T1161%,-入力!$C$10),IF(入力!$C$11=3,ROUND(全国標準卸価格!T1161*地区別掛け率!T1161%,-入力!$C$10),""))),全国標準卸価格!T1161))</f>
        <v/>
      </c>
      <c r="U1161" s="762" t="str">
        <f>IF(全国標準卸価格!U1161="","",IF(ISNUMBER(全国標準卸価格!U1161),IF(入力!$C$11=1,ROUNDDOWN(全国標準卸価格!U1161*地区別掛け率!U1161%,-入力!$C$10),IF(入力!$C$11=2,ROUNDUP(全国標準卸価格!U1161*地区別掛け率!U1161%,-入力!$C$10),IF(入力!$C$11=3,ROUND(全国標準卸価格!U1161*地区別掛け率!U1161%,-入力!$C$10),""))),全国標準卸価格!U1161))</f>
        <v/>
      </c>
      <c r="V1161" s="83"/>
      <c r="X1161" s="4"/>
    </row>
    <row r="1162" spans="2:24" ht="20.25" customHeight="1">
      <c r="B1162" s="830"/>
      <c r="C1162" s="831"/>
      <c r="D1162" s="831"/>
      <c r="E1162" s="831"/>
      <c r="F1162" s="831"/>
      <c r="G1162" s="832"/>
      <c r="H1162" s="787" t="s">
        <v>428</v>
      </c>
      <c r="I1162" s="788"/>
      <c r="J1162" s="788"/>
      <c r="K1162" s="788"/>
      <c r="L1162" s="789"/>
      <c r="M1162" s="757" t="s">
        <v>79</v>
      </c>
      <c r="N1162" s="758"/>
      <c r="O1162" s="758"/>
      <c r="P1162" s="758"/>
      <c r="Q1162" s="759"/>
      <c r="R1162" s="760">
        <f>IF(全国標準卸価格!R1162="","",IF(ISNUMBER(全国標準卸価格!R1162),IF(入力!$C$11=1,ROUNDDOWN(全国標準卸価格!R1162*地区別掛け率!R1162%,-入力!$C$10),IF(入力!$C$11=2,ROUNDUP(全国標準卸価格!R1162*地区別掛け率!R1162%,-入力!$C$10),IF(入力!$C$11=3,ROUND(全国標準卸価格!R1162*地区別掛け率!R1162%,-入力!$C$10),""))),全国標準卸価格!R1162))</f>
        <v>28800</v>
      </c>
      <c r="S1162" s="761" t="str">
        <f>IF(全国標準卸価格!S1162="","",IF(ISNUMBER(全国標準卸価格!S1162),IF(入力!$C$11=1,ROUNDDOWN(全国標準卸価格!S1162*地区別掛け率!S1162%,-入力!$C$10),IF(入力!$C$11=2,ROUNDUP(全国標準卸価格!S1162*地区別掛け率!S1162%,-入力!$C$10),IF(入力!$C$11=3,ROUND(全国標準卸価格!S1162*地区別掛け率!S1162%,-入力!$C$10),""))),全国標準卸価格!S1162))</f>
        <v/>
      </c>
      <c r="T1162" s="761" t="str">
        <f>IF(全国標準卸価格!T1162="","",IF(ISNUMBER(全国標準卸価格!T1162),IF(入力!$C$11=1,ROUNDDOWN(全国標準卸価格!T1162*地区別掛け率!T1162%,-入力!$C$10),IF(入力!$C$11=2,ROUNDUP(全国標準卸価格!T1162*地区別掛け率!T1162%,-入力!$C$10),IF(入力!$C$11=3,ROUND(全国標準卸価格!T1162*地区別掛け率!T1162%,-入力!$C$10),""))),全国標準卸価格!T1162))</f>
        <v/>
      </c>
      <c r="U1162" s="762" t="str">
        <f>IF(全国標準卸価格!U1162="","",IF(ISNUMBER(全国標準卸価格!U1162),IF(入力!$C$11=1,ROUNDDOWN(全国標準卸価格!U1162*地区別掛け率!U1162%,-入力!$C$10),IF(入力!$C$11=2,ROUNDUP(全国標準卸価格!U1162*地区別掛け率!U1162%,-入力!$C$10),IF(入力!$C$11=3,ROUND(全国標準卸価格!U1162*地区別掛け率!U1162%,-入力!$C$10),""))),全国標準卸価格!U1162))</f>
        <v/>
      </c>
      <c r="V1162" s="83"/>
      <c r="X1162" s="4"/>
    </row>
    <row r="1163" spans="2:24" ht="20.25" customHeight="1">
      <c r="B1163" s="830"/>
      <c r="C1163" s="831"/>
      <c r="D1163" s="831"/>
      <c r="E1163" s="831"/>
      <c r="F1163" s="831"/>
      <c r="G1163" s="832"/>
      <c r="H1163" s="757" t="s">
        <v>526</v>
      </c>
      <c r="I1163" s="758"/>
      <c r="J1163" s="758"/>
      <c r="K1163" s="758"/>
      <c r="L1163" s="759"/>
      <c r="M1163" s="787" t="s">
        <v>681</v>
      </c>
      <c r="N1163" s="788"/>
      <c r="O1163" s="788"/>
      <c r="P1163" s="788"/>
      <c r="Q1163" s="789"/>
      <c r="R1163" s="760">
        <f>IF(全国標準卸価格!R1163="","",IF(ISNUMBER(全国標準卸価格!R1163),IF(入力!$C$11=1,ROUNDDOWN(全国標準卸価格!R1163*地区別掛け率!R1163%,-入力!$C$10),IF(入力!$C$11=2,ROUNDUP(全国標準卸価格!R1163*地区別掛け率!R1163%,-入力!$C$10),IF(入力!$C$11=3,ROUND(全国標準卸価格!R1163*地区別掛け率!R1163%,-入力!$C$10),""))),全国標準卸価格!R1163))</f>
        <v>31800</v>
      </c>
      <c r="S1163" s="761" t="str">
        <f>IF(全国標準卸価格!S1163="","",IF(ISNUMBER(全国標準卸価格!S1163),IF(入力!$C$11=1,ROUNDDOWN(全国標準卸価格!S1163*地区別掛け率!S1163%,-入力!$C$10),IF(入力!$C$11=2,ROUNDUP(全国標準卸価格!S1163*地区別掛け率!S1163%,-入力!$C$10),IF(入力!$C$11=3,ROUND(全国標準卸価格!S1163*地区別掛け率!S1163%,-入力!$C$10),""))),全国標準卸価格!S1163))</f>
        <v/>
      </c>
      <c r="T1163" s="761" t="str">
        <f>IF(全国標準卸価格!T1163="","",IF(ISNUMBER(全国標準卸価格!T1163),IF(入力!$C$11=1,ROUNDDOWN(全国標準卸価格!T1163*地区別掛け率!T1163%,-入力!$C$10),IF(入力!$C$11=2,ROUNDUP(全国標準卸価格!T1163*地区別掛け率!T1163%,-入力!$C$10),IF(入力!$C$11=3,ROUND(全国標準卸価格!T1163*地区別掛け率!T1163%,-入力!$C$10),""))),全国標準卸価格!T1163))</f>
        <v/>
      </c>
      <c r="U1163" s="762" t="str">
        <f>IF(全国標準卸価格!U1163="","",IF(ISNUMBER(全国標準卸価格!U1163),IF(入力!$C$11=1,ROUNDDOWN(全国標準卸価格!U1163*地区別掛け率!U1163%,-入力!$C$10),IF(入力!$C$11=2,ROUNDUP(全国標準卸価格!U1163*地区別掛け率!U1163%,-入力!$C$10),IF(入力!$C$11=3,ROUND(全国標準卸価格!U1163*地区別掛け率!U1163%,-入力!$C$10),""))),全国標準卸価格!U1163))</f>
        <v/>
      </c>
      <c r="V1163" s="83"/>
      <c r="X1163" s="4"/>
    </row>
    <row r="1164" spans="2:24" ht="20.25" customHeight="1">
      <c r="B1164" s="830"/>
      <c r="C1164" s="831"/>
      <c r="D1164" s="831"/>
      <c r="E1164" s="831"/>
      <c r="F1164" s="831"/>
      <c r="G1164" s="832"/>
      <c r="H1164" s="757" t="s">
        <v>829</v>
      </c>
      <c r="I1164" s="758"/>
      <c r="J1164" s="758"/>
      <c r="K1164" s="758"/>
      <c r="L1164" s="759"/>
      <c r="M1164" s="716"/>
      <c r="N1164" s="717"/>
      <c r="O1164" s="717"/>
      <c r="P1164" s="717"/>
      <c r="Q1164" s="718"/>
      <c r="R1164" s="760">
        <f>IF(全国標準卸価格!R1164="","",IF(ISNUMBER(全国標準卸価格!R1164),IF(入力!$C$11=1,ROUNDDOWN(全国標準卸価格!R1164*地区別掛け率!R1164%,-入力!$C$10),IF(入力!$C$11=2,ROUNDUP(全国標準卸価格!R1164*地区別掛け率!R1164%,-入力!$C$10),IF(入力!$C$11=3,ROUND(全国標準卸価格!R1164*地区別掛け率!R1164%,-入力!$C$10),""))),全国標準卸価格!R1164))</f>
        <v>31600</v>
      </c>
      <c r="S1164" s="761" t="str">
        <f>IF(全国標準卸価格!S1164="","",IF(ISNUMBER(全国標準卸価格!S1164),IF(入力!$C$11=1,ROUNDDOWN(全国標準卸価格!S1164*地区別掛け率!S1164%,-入力!$C$10),IF(入力!$C$11=2,ROUNDUP(全国標準卸価格!S1164*地区別掛け率!S1164%,-入力!$C$10),IF(入力!$C$11=3,ROUND(全国標準卸価格!S1164*地区別掛け率!S1164%,-入力!$C$10),""))),全国標準卸価格!S1164))</f>
        <v/>
      </c>
      <c r="T1164" s="761" t="str">
        <f>IF(全国標準卸価格!T1164="","",IF(ISNUMBER(全国標準卸価格!T1164),IF(入力!$C$11=1,ROUNDDOWN(全国標準卸価格!T1164*地区別掛け率!T1164%,-入力!$C$10),IF(入力!$C$11=2,ROUNDUP(全国標準卸価格!T1164*地区別掛け率!T1164%,-入力!$C$10),IF(入力!$C$11=3,ROUND(全国標準卸価格!T1164*地区別掛け率!T1164%,-入力!$C$10),""))),全国標準卸価格!T1164))</f>
        <v/>
      </c>
      <c r="U1164" s="762" t="str">
        <f>IF(全国標準卸価格!U1164="","",IF(ISNUMBER(全国標準卸価格!U1164),IF(入力!$C$11=1,ROUNDDOWN(全国標準卸価格!U1164*地区別掛け率!U1164%,-入力!$C$10),IF(入力!$C$11=2,ROUNDUP(全国標準卸価格!U1164*地区別掛け率!U1164%,-入力!$C$10),IF(入力!$C$11=3,ROUND(全国標準卸価格!U1164*地区別掛け率!U1164%,-入力!$C$10),""))),全国標準卸価格!U1164))</f>
        <v/>
      </c>
      <c r="V1164" s="83"/>
      <c r="X1164" s="4"/>
    </row>
    <row r="1165" spans="2:24" ht="20.25" customHeight="1">
      <c r="B1165" s="830"/>
      <c r="C1165" s="831"/>
      <c r="D1165" s="831"/>
      <c r="E1165" s="831"/>
      <c r="F1165" s="831"/>
      <c r="G1165" s="832"/>
      <c r="H1165" s="757" t="s">
        <v>528</v>
      </c>
      <c r="I1165" s="758"/>
      <c r="J1165" s="758"/>
      <c r="K1165" s="758"/>
      <c r="L1165" s="759"/>
      <c r="M1165" s="787" t="s">
        <v>79</v>
      </c>
      <c r="N1165" s="788"/>
      <c r="O1165" s="788"/>
      <c r="P1165" s="788"/>
      <c r="Q1165" s="789"/>
      <c r="R1165" s="760">
        <f>IF(全国標準卸価格!R1165="","",IF(ISNUMBER(全国標準卸価格!R1165),IF(入力!$C$11=1,ROUNDDOWN(全国標準卸価格!R1165*地区別掛け率!R1165%,-入力!$C$10),IF(入力!$C$11=2,ROUNDUP(全国標準卸価格!R1165*地区別掛け率!R1165%,-入力!$C$10),IF(入力!$C$11=3,ROUND(全国標準卸価格!R1165*地区別掛け率!R1165%,-入力!$C$10),""))),全国標準卸価格!R1165))</f>
        <v>25100</v>
      </c>
      <c r="S1165" s="761" t="str">
        <f>IF(全国標準卸価格!S1165="","",IF(ISNUMBER(全国標準卸価格!S1165),IF(入力!$C$11=1,ROUNDDOWN(全国標準卸価格!S1165*地区別掛け率!S1165%,-入力!$C$10),IF(入力!$C$11=2,ROUNDUP(全国標準卸価格!S1165*地区別掛け率!S1165%,-入力!$C$10),IF(入力!$C$11=3,ROUND(全国標準卸価格!S1165*地区別掛け率!S1165%,-入力!$C$10),""))),全国標準卸価格!S1165))</f>
        <v/>
      </c>
      <c r="T1165" s="761" t="str">
        <f>IF(全国標準卸価格!T1165="","",IF(ISNUMBER(全国標準卸価格!T1165),IF(入力!$C$11=1,ROUNDDOWN(全国標準卸価格!T1165*地区別掛け率!T1165%,-入力!$C$10),IF(入力!$C$11=2,ROUNDUP(全国標準卸価格!T1165*地区別掛け率!T1165%,-入力!$C$10),IF(入力!$C$11=3,ROUND(全国標準卸価格!T1165*地区別掛け率!T1165%,-入力!$C$10),""))),全国標準卸価格!T1165))</f>
        <v/>
      </c>
      <c r="U1165" s="762" t="str">
        <f>IF(全国標準卸価格!U1165="","",IF(ISNUMBER(全国標準卸価格!U1165),IF(入力!$C$11=1,ROUNDDOWN(全国標準卸価格!U1165*地区別掛け率!U1165%,-入力!$C$10),IF(入力!$C$11=2,ROUNDUP(全国標準卸価格!U1165*地区別掛け率!U1165%,-入力!$C$10),IF(入力!$C$11=3,ROUND(全国標準卸価格!U1165*地区別掛け率!U1165%,-入力!$C$10),""))),全国標準卸価格!U1165))</f>
        <v/>
      </c>
      <c r="V1165" s="83"/>
      <c r="X1165" s="4"/>
    </row>
    <row r="1166" spans="2:24" ht="20.25" customHeight="1">
      <c r="B1166" s="830"/>
      <c r="C1166" s="831"/>
      <c r="D1166" s="831"/>
      <c r="E1166" s="831"/>
      <c r="F1166" s="831"/>
      <c r="G1166" s="832"/>
      <c r="H1166" s="757" t="s">
        <v>1376</v>
      </c>
      <c r="I1166" s="758"/>
      <c r="J1166" s="758"/>
      <c r="K1166" s="758"/>
      <c r="L1166" s="759"/>
      <c r="M1166" s="716"/>
      <c r="N1166" s="717"/>
      <c r="O1166" s="717"/>
      <c r="P1166" s="717"/>
      <c r="Q1166" s="718"/>
      <c r="R1166" s="760">
        <f>IF(全国標準卸価格!R1166="","",IF(ISNUMBER(全国標準卸価格!R1166),IF(入力!$C$11=1,ROUNDDOWN(全国標準卸価格!R1166*地区別掛け率!R1166%,-入力!$C$10),IF(入力!$C$11=2,ROUNDUP(全国標準卸価格!R1166*地区別掛け率!R1166%,-入力!$C$10),IF(入力!$C$11=3,ROUND(全国標準卸価格!R1166*地区別掛け率!R1166%,-入力!$C$10),""))),全国標準卸価格!R1166))</f>
        <v>25100</v>
      </c>
      <c r="S1166" s="761" t="str">
        <f>IF(全国標準卸価格!S1166="","",IF(ISNUMBER(全国標準卸価格!S1166),IF(入力!$C$11=1,ROUNDDOWN(全国標準卸価格!S1166*地区別掛け率!S1166%,-入力!$C$10),IF(入力!$C$11=2,ROUNDUP(全国標準卸価格!S1166*地区別掛け率!S1166%,-入力!$C$10),IF(入力!$C$11=3,ROUND(全国標準卸価格!S1166*地区別掛け率!S1166%,-入力!$C$10),""))),全国標準卸価格!S1166))</f>
        <v/>
      </c>
      <c r="T1166" s="761" t="str">
        <f>IF(全国標準卸価格!T1166="","",IF(ISNUMBER(全国標準卸価格!T1166),IF(入力!$C$11=1,ROUNDDOWN(全国標準卸価格!T1166*地区別掛け率!T1166%,-入力!$C$10),IF(入力!$C$11=2,ROUNDUP(全国標準卸価格!T1166*地区別掛け率!T1166%,-入力!$C$10),IF(入力!$C$11=3,ROUND(全国標準卸価格!T1166*地区別掛け率!T1166%,-入力!$C$10),""))),全国標準卸価格!T1166))</f>
        <v/>
      </c>
      <c r="U1166" s="762" t="str">
        <f>IF(全国標準卸価格!U1166="","",IF(ISNUMBER(全国標準卸価格!U1166),IF(入力!$C$11=1,ROUNDDOWN(全国標準卸価格!U1166*地区別掛け率!U1166%,-入力!$C$10),IF(入力!$C$11=2,ROUNDUP(全国標準卸価格!U1166*地区別掛け率!U1166%,-入力!$C$10),IF(入力!$C$11=3,ROUND(全国標準卸価格!U1166*地区別掛け率!U1166%,-入力!$C$10),""))),全国標準卸価格!U1166))</f>
        <v/>
      </c>
      <c r="V1166" s="83"/>
      <c r="X1166" s="4"/>
    </row>
    <row r="1167" spans="2:24" ht="20.25" customHeight="1">
      <c r="B1167" s="806"/>
      <c r="C1167" s="807"/>
      <c r="D1167" s="807"/>
      <c r="E1167" s="807"/>
      <c r="F1167" s="807"/>
      <c r="G1167" s="808"/>
      <c r="H1167" s="305" t="s">
        <v>527</v>
      </c>
      <c r="I1167" s="306"/>
      <c r="J1167" s="306"/>
      <c r="K1167" s="306"/>
      <c r="L1167" s="307"/>
      <c r="M1167" s="246" t="s">
        <v>683</v>
      </c>
      <c r="N1167" s="306"/>
      <c r="O1167" s="306"/>
      <c r="P1167" s="306"/>
      <c r="Q1167" s="307"/>
      <c r="R1167" s="769">
        <f>IF(全国標準卸価格!R1167="","",IF(ISNUMBER(全国標準卸価格!R1167),IF(入力!$C$11=1,ROUNDDOWN(全国標準卸価格!R1167*地区別掛け率!R1167%,-入力!$C$10),IF(入力!$C$11=2,ROUNDUP(全国標準卸価格!R1167*地区別掛け率!R1167%,-入力!$C$10),IF(入力!$C$11=3,ROUND(全国標準卸価格!R1167*地区別掛け率!R1167%,-入力!$C$10),""))),全国標準卸価格!R1167))</f>
        <v>24600</v>
      </c>
      <c r="S1167" s="770" t="str">
        <f>IF(全国標準卸価格!S1167="","",IF(ISNUMBER(全国標準卸価格!S1167),IF(入力!$C$11=1,ROUNDDOWN(全国標準卸価格!S1167*地区別掛け率!S1167%,-入力!$C$10),IF(入力!$C$11=2,ROUNDUP(全国標準卸価格!S1167*地区別掛け率!S1167%,-入力!$C$10),IF(入力!$C$11=3,ROUND(全国標準卸価格!S1167*地区別掛け率!S1167%,-入力!$C$10),""))),全国標準卸価格!S1167))</f>
        <v/>
      </c>
      <c r="T1167" s="770" t="str">
        <f>IF(全国標準卸価格!T1167="","",IF(ISNUMBER(全国標準卸価格!T1167),IF(入力!$C$11=1,ROUNDDOWN(全国標準卸価格!T1167*地区別掛け率!T1167%,-入力!$C$10),IF(入力!$C$11=2,ROUNDUP(全国標準卸価格!T1167*地区別掛け率!T1167%,-入力!$C$10),IF(入力!$C$11=3,ROUND(全国標準卸価格!T1167*地区別掛け率!T1167%,-入力!$C$10),""))),全国標準卸価格!T1167))</f>
        <v/>
      </c>
      <c r="U1167" s="771" t="str">
        <f>IF(全国標準卸価格!U1167="","",IF(ISNUMBER(全国標準卸価格!U1167),IF(入力!$C$11=1,ROUNDDOWN(全国標準卸価格!U1167*地区別掛け率!U1167%,-入力!$C$10),IF(入力!$C$11=2,ROUNDUP(全国標準卸価格!U1167*地区別掛け率!U1167%,-入力!$C$10),IF(入力!$C$11=3,ROUND(全国標準卸価格!U1167*地区別掛け率!U1167%,-入力!$C$10),""))),全国標準卸価格!U1167))</f>
        <v/>
      </c>
      <c r="V1167" s="83"/>
      <c r="X1167" s="4"/>
    </row>
    <row r="1168" spans="2:24" ht="20.25" customHeight="1">
      <c r="B1168" s="842" t="s">
        <v>990</v>
      </c>
      <c r="C1168" s="843"/>
      <c r="D1168" s="843"/>
      <c r="E1168" s="843"/>
      <c r="F1168" s="843"/>
      <c r="G1168" s="844"/>
      <c r="H1168" s="716" t="s">
        <v>684</v>
      </c>
      <c r="I1168" s="717"/>
      <c r="J1168" s="717"/>
      <c r="K1168" s="717"/>
      <c r="L1168" s="718"/>
      <c r="M1168" s="842" t="s">
        <v>718</v>
      </c>
      <c r="N1168" s="843"/>
      <c r="O1168" s="843"/>
      <c r="P1168" s="843"/>
      <c r="Q1168" s="844"/>
      <c r="R1168" s="719" t="str">
        <f>IF(全国標準卸価格!R1168="","",IF(ISNUMBER(全国標準卸価格!R1168),IF(入力!$C$11=1,ROUNDDOWN(全国標準卸価格!R1168*地区別掛け率!R1168%,-入力!$C$10),IF(入力!$C$11=2,ROUNDUP(全国標準卸価格!R1168*地区別掛け率!R1168%,-入力!$C$10),IF(入力!$C$11=3,ROUND(全国標準卸価格!R1168*地区別掛け率!R1168%,-入力!$C$10),""))),全国標準卸価格!R1168))</f>
        <v>卸価格設定なし</v>
      </c>
      <c r="S1168" s="720" t="str">
        <f>IF(全国標準卸価格!S1168="","",IF(ISNUMBER(全国標準卸価格!S1168),IF(入力!$C$11=1,ROUNDDOWN(全国標準卸価格!S1168*地区別掛け率!S1168%,-入力!$C$10),IF(入力!$C$11=2,ROUNDUP(全国標準卸価格!S1168*地区別掛け率!S1168%,-入力!$C$10),IF(入力!$C$11=3,ROUND(全国標準卸価格!S1168*地区別掛け率!S1168%,-入力!$C$10),""))),全国標準卸価格!S1168))</f>
        <v/>
      </c>
      <c r="T1168" s="720" t="str">
        <f>IF(全国標準卸価格!T1168="","",IF(ISNUMBER(全国標準卸価格!T1168),IF(入力!$C$11=1,ROUNDDOWN(全国標準卸価格!T1168*地区別掛け率!T1168%,-入力!$C$10),IF(入力!$C$11=2,ROUNDUP(全国標準卸価格!T1168*地区別掛け率!T1168%,-入力!$C$10),IF(入力!$C$11=3,ROUND(全国標準卸価格!T1168*地区別掛け率!T1168%,-入力!$C$10),""))),全国標準卸価格!T1168))</f>
        <v/>
      </c>
      <c r="U1168" s="721" t="str">
        <f>IF(全国標準卸価格!U1168="","",IF(ISNUMBER(全国標準卸価格!U1168),IF(入力!$C$11=1,ROUNDDOWN(全国標準卸価格!U1168*地区別掛け率!U1168%,-入力!$C$10),IF(入力!$C$11=2,ROUNDUP(全国標準卸価格!U1168*地区別掛け率!U1168%,-入力!$C$10),IF(入力!$C$11=3,ROUND(全国標準卸価格!U1168*地区別掛け率!U1168%,-入力!$C$10),""))),全国標準卸価格!U1168))</f>
        <v/>
      </c>
      <c r="V1168" s="83"/>
      <c r="X1168" s="4"/>
    </row>
    <row r="1169" spans="2:24" ht="20.25" customHeight="1">
      <c r="B1169" s="830"/>
      <c r="C1169" s="831"/>
      <c r="D1169" s="831"/>
      <c r="E1169" s="831"/>
      <c r="F1169" s="831"/>
      <c r="G1169" s="832"/>
      <c r="H1169" s="757" t="s">
        <v>1065</v>
      </c>
      <c r="I1169" s="758"/>
      <c r="J1169" s="758"/>
      <c r="K1169" s="758"/>
      <c r="L1169" s="759"/>
      <c r="M1169" s="716"/>
      <c r="N1169" s="717"/>
      <c r="O1169" s="717"/>
      <c r="P1169" s="717"/>
      <c r="Q1169" s="718"/>
      <c r="R1169" s="760" t="str">
        <f>IF(全国標準卸価格!R1169="","",IF(ISNUMBER(全国標準卸価格!R1169),IF(入力!$C$11=1,ROUNDDOWN(全国標準卸価格!R1169*地区別掛け率!R1169%,-入力!$C$10),IF(入力!$C$11=2,ROUNDUP(全国標準卸価格!R1169*地区別掛け率!R1169%,-入力!$C$10),IF(入力!$C$11=3,ROUND(全国標準卸価格!R1169*地区別掛け率!R1169%,-入力!$C$10),""))),全国標準卸価格!R1169))</f>
        <v>卸価格設定なし</v>
      </c>
      <c r="S1169" s="761" t="str">
        <f>IF(全国標準卸価格!S1169="","",IF(ISNUMBER(全国標準卸価格!S1169),IF(入力!$C$11=1,ROUNDDOWN(全国標準卸価格!S1169*地区別掛け率!S1169%,-入力!$C$10),IF(入力!$C$11=2,ROUNDUP(全国標準卸価格!S1169*地区別掛け率!S1169%,-入力!$C$10),IF(入力!$C$11=3,ROUND(全国標準卸価格!S1169*地区別掛け率!S1169%,-入力!$C$10),""))),全国標準卸価格!S1169))</f>
        <v/>
      </c>
      <c r="T1169" s="761" t="str">
        <f>IF(全国標準卸価格!T1169="","",IF(ISNUMBER(全国標準卸価格!T1169),IF(入力!$C$11=1,ROUNDDOWN(全国標準卸価格!T1169*地区別掛け率!T1169%,-入力!$C$10),IF(入力!$C$11=2,ROUNDUP(全国標準卸価格!T1169*地区別掛け率!T1169%,-入力!$C$10),IF(入力!$C$11=3,ROUND(全国標準卸価格!T1169*地区別掛け率!T1169%,-入力!$C$10),""))),全国標準卸価格!T1169))</f>
        <v/>
      </c>
      <c r="U1169" s="762" t="str">
        <f>IF(全国標準卸価格!U1169="","",IF(ISNUMBER(全国標準卸価格!U1169),IF(入力!$C$11=1,ROUNDDOWN(全国標準卸価格!U1169*地区別掛け率!U1169%,-入力!$C$10),IF(入力!$C$11=2,ROUNDUP(全国標準卸価格!U1169*地区別掛け率!U1169%,-入力!$C$10),IF(入力!$C$11=3,ROUND(全国標準卸価格!U1169*地区別掛け率!U1169%,-入力!$C$10),""))),全国標準卸価格!U1169))</f>
        <v/>
      </c>
      <c r="V1169" s="83"/>
      <c r="X1169" s="4"/>
    </row>
    <row r="1170" spans="2:24" ht="20.25" customHeight="1">
      <c r="B1170" s="830"/>
      <c r="C1170" s="831"/>
      <c r="D1170" s="831"/>
      <c r="E1170" s="831"/>
      <c r="F1170" s="831"/>
      <c r="G1170" s="832"/>
      <c r="H1170" s="757" t="s">
        <v>684</v>
      </c>
      <c r="I1170" s="758"/>
      <c r="J1170" s="758"/>
      <c r="K1170" s="758"/>
      <c r="L1170" s="759"/>
      <c r="M1170" s="757" t="s">
        <v>717</v>
      </c>
      <c r="N1170" s="758"/>
      <c r="O1170" s="758"/>
      <c r="P1170" s="758"/>
      <c r="Q1170" s="759"/>
      <c r="R1170" s="760" t="str">
        <f>IF(全国標準卸価格!R1170="","",IF(ISNUMBER(全国標準卸価格!R1170),IF(入力!$C$11=1,ROUNDDOWN(全国標準卸価格!R1170*地区別掛け率!R1170%,-入力!$C$10),IF(入力!$C$11=2,ROUNDUP(全国標準卸価格!R1170*地区別掛け率!R1170%,-入力!$C$10),IF(入力!$C$11=3,ROUND(全国標準卸価格!R1170*地区別掛け率!R1170%,-入力!$C$10),""))),全国標準卸価格!R1170))</f>
        <v>卸価格設定なし</v>
      </c>
      <c r="S1170" s="761" t="str">
        <f>IF(全国標準卸価格!S1170="","",IF(ISNUMBER(全国標準卸価格!S1170),IF(入力!$C$11=1,ROUNDDOWN(全国標準卸価格!S1170*地区別掛け率!S1170%,-入力!$C$10),IF(入力!$C$11=2,ROUNDUP(全国標準卸価格!S1170*地区別掛け率!S1170%,-入力!$C$10),IF(入力!$C$11=3,ROUND(全国標準卸価格!S1170*地区別掛け率!S1170%,-入力!$C$10),""))),全国標準卸価格!S1170))</f>
        <v/>
      </c>
      <c r="T1170" s="761" t="str">
        <f>IF(全国標準卸価格!T1170="","",IF(ISNUMBER(全国標準卸価格!T1170),IF(入力!$C$11=1,ROUNDDOWN(全国標準卸価格!T1170*地区別掛け率!T1170%,-入力!$C$10),IF(入力!$C$11=2,ROUNDUP(全国標準卸価格!T1170*地区別掛け率!T1170%,-入力!$C$10),IF(入力!$C$11=3,ROUND(全国標準卸価格!T1170*地区別掛け率!T1170%,-入力!$C$10),""))),全国標準卸価格!T1170))</f>
        <v/>
      </c>
      <c r="U1170" s="762" t="str">
        <f>IF(全国標準卸価格!U1170="","",IF(ISNUMBER(全国標準卸価格!U1170),IF(入力!$C$11=1,ROUNDDOWN(全国標準卸価格!U1170*地区別掛け率!U1170%,-入力!$C$10),IF(入力!$C$11=2,ROUNDUP(全国標準卸価格!U1170*地区別掛け率!U1170%,-入力!$C$10),IF(入力!$C$11=3,ROUND(全国標準卸価格!U1170*地区別掛け率!U1170%,-入力!$C$10),""))),全国標準卸価格!U1170))</f>
        <v/>
      </c>
      <c r="V1170" s="83"/>
      <c r="X1170" s="4"/>
    </row>
    <row r="1171" spans="2:24" ht="20.25" customHeight="1">
      <c r="B1171" s="830"/>
      <c r="C1171" s="831"/>
      <c r="D1171" s="831"/>
      <c r="E1171" s="831"/>
      <c r="F1171" s="831"/>
      <c r="G1171" s="832"/>
      <c r="H1171" s="757" t="s">
        <v>684</v>
      </c>
      <c r="I1171" s="758"/>
      <c r="J1171" s="758"/>
      <c r="K1171" s="758"/>
      <c r="L1171" s="759"/>
      <c r="M1171" s="787" t="s">
        <v>964</v>
      </c>
      <c r="N1171" s="788"/>
      <c r="O1171" s="788"/>
      <c r="P1171" s="788"/>
      <c r="Q1171" s="789"/>
      <c r="R1171" s="760" t="str">
        <f>IF(全国標準卸価格!R1171="","",IF(ISNUMBER(全国標準卸価格!R1171),IF(入力!$C$11=1,ROUNDDOWN(全国標準卸価格!R1171*地区別掛け率!R1171%,-入力!$C$10),IF(入力!$C$11=2,ROUNDUP(全国標準卸価格!R1171*地区別掛け率!R1171%,-入力!$C$10),IF(入力!$C$11=3,ROUND(全国標準卸価格!R1171*地区別掛け率!R1171%,-入力!$C$10),""))),全国標準卸価格!R1171))</f>
        <v>卸価格設定なし</v>
      </c>
      <c r="S1171" s="761" t="str">
        <f>IF(全国標準卸価格!S1171="","",IF(ISNUMBER(全国標準卸価格!S1171),IF(入力!$C$11=1,ROUNDDOWN(全国標準卸価格!S1171*地区別掛け率!S1171%,-入力!$C$10),IF(入力!$C$11=2,ROUNDUP(全国標準卸価格!S1171*地区別掛け率!S1171%,-入力!$C$10),IF(入力!$C$11=3,ROUND(全国標準卸価格!S1171*地区別掛け率!S1171%,-入力!$C$10),""))),全国標準卸価格!S1171))</f>
        <v/>
      </c>
      <c r="T1171" s="761" t="str">
        <f>IF(全国標準卸価格!T1171="","",IF(ISNUMBER(全国標準卸価格!T1171),IF(入力!$C$11=1,ROUNDDOWN(全国標準卸価格!T1171*地区別掛け率!T1171%,-入力!$C$10),IF(入力!$C$11=2,ROUNDUP(全国標準卸価格!T1171*地区別掛け率!T1171%,-入力!$C$10),IF(入力!$C$11=3,ROUND(全国標準卸価格!T1171*地区別掛け率!T1171%,-入力!$C$10),""))),全国標準卸価格!T1171))</f>
        <v/>
      </c>
      <c r="U1171" s="762" t="str">
        <f>IF(全国標準卸価格!U1171="","",IF(ISNUMBER(全国標準卸価格!U1171),IF(入力!$C$11=1,ROUNDDOWN(全国標準卸価格!U1171*地区別掛け率!U1171%,-入力!$C$10),IF(入力!$C$11=2,ROUNDUP(全国標準卸価格!U1171*地区別掛け率!U1171%,-入力!$C$10),IF(入力!$C$11=3,ROUND(全国標準卸価格!U1171*地区別掛け率!U1171%,-入力!$C$10),""))),全国標準卸価格!U1171))</f>
        <v/>
      </c>
      <c r="V1171" s="83"/>
      <c r="X1171" s="4"/>
    </row>
    <row r="1172" spans="2:24" ht="20.25" customHeight="1">
      <c r="B1172" s="830"/>
      <c r="C1172" s="831"/>
      <c r="D1172" s="831"/>
      <c r="E1172" s="831"/>
      <c r="F1172" s="831"/>
      <c r="G1172" s="832"/>
      <c r="H1172" s="757" t="s">
        <v>1065</v>
      </c>
      <c r="I1172" s="758"/>
      <c r="J1172" s="758"/>
      <c r="K1172" s="758"/>
      <c r="L1172" s="759"/>
      <c r="M1172" s="716"/>
      <c r="N1172" s="717"/>
      <c r="O1172" s="717"/>
      <c r="P1172" s="717"/>
      <c r="Q1172" s="718"/>
      <c r="R1172" s="760" t="str">
        <f>IF(全国標準卸価格!R1172="","",IF(ISNUMBER(全国標準卸価格!R1172),IF(入力!$C$11=1,ROUNDDOWN(全国標準卸価格!R1172*地区別掛け率!R1172%,-入力!$C$10),IF(入力!$C$11=2,ROUNDUP(全国標準卸価格!R1172*地区別掛け率!R1172%,-入力!$C$10),IF(入力!$C$11=3,ROUND(全国標準卸価格!R1172*地区別掛け率!R1172%,-入力!$C$10),""))),全国標準卸価格!R1172))</f>
        <v>卸価格設定なし</v>
      </c>
      <c r="S1172" s="761" t="str">
        <f>IF(全国標準卸価格!S1172="","",IF(ISNUMBER(全国標準卸価格!S1172),IF(入力!$C$11=1,ROUNDDOWN(全国標準卸価格!S1172*地区別掛け率!S1172%,-入力!$C$10),IF(入力!$C$11=2,ROUNDUP(全国標準卸価格!S1172*地区別掛け率!S1172%,-入力!$C$10),IF(入力!$C$11=3,ROUND(全国標準卸価格!S1172*地区別掛け率!S1172%,-入力!$C$10),""))),全国標準卸価格!S1172))</f>
        <v/>
      </c>
      <c r="T1172" s="761" t="str">
        <f>IF(全国標準卸価格!T1172="","",IF(ISNUMBER(全国標準卸価格!T1172),IF(入力!$C$11=1,ROUNDDOWN(全国標準卸価格!T1172*地区別掛け率!T1172%,-入力!$C$10),IF(入力!$C$11=2,ROUNDUP(全国標準卸価格!T1172*地区別掛け率!T1172%,-入力!$C$10),IF(入力!$C$11=3,ROUND(全国標準卸価格!T1172*地区別掛け率!T1172%,-入力!$C$10),""))),全国標準卸価格!T1172))</f>
        <v/>
      </c>
      <c r="U1172" s="762" t="str">
        <f>IF(全国標準卸価格!U1172="","",IF(ISNUMBER(全国標準卸価格!U1172),IF(入力!$C$11=1,ROUNDDOWN(全国標準卸価格!U1172*地区別掛け率!U1172%,-入力!$C$10),IF(入力!$C$11=2,ROUNDUP(全国標準卸価格!U1172*地区別掛け率!U1172%,-入力!$C$10),IF(入力!$C$11=3,ROUND(全国標準卸価格!U1172*地区別掛け率!U1172%,-入力!$C$10),""))),全国標準卸価格!U1172))</f>
        <v/>
      </c>
      <c r="V1172" s="83"/>
      <c r="X1172" s="4"/>
    </row>
    <row r="1173" spans="2:24" ht="20.25" customHeight="1">
      <c r="B1173" s="830"/>
      <c r="C1173" s="831"/>
      <c r="D1173" s="831"/>
      <c r="E1173" s="831"/>
      <c r="F1173" s="831"/>
      <c r="G1173" s="832"/>
      <c r="H1173" s="757" t="s">
        <v>1066</v>
      </c>
      <c r="I1173" s="758"/>
      <c r="J1173" s="758"/>
      <c r="K1173" s="758"/>
      <c r="L1173" s="759"/>
      <c r="M1173" s="757" t="s">
        <v>689</v>
      </c>
      <c r="N1173" s="758"/>
      <c r="O1173" s="758"/>
      <c r="P1173" s="758"/>
      <c r="Q1173" s="759"/>
      <c r="R1173" s="760" t="str">
        <f>IF(全国標準卸価格!R1173="","",IF(ISNUMBER(全国標準卸価格!R1173),IF(入力!$C$11=1,ROUNDDOWN(全国標準卸価格!R1173*地区別掛け率!R1173%,-入力!$C$10),IF(入力!$C$11=2,ROUNDUP(全国標準卸価格!R1173*地区別掛け率!R1173%,-入力!$C$10),IF(入力!$C$11=3,ROUND(全国標準卸価格!R1173*地区別掛け率!R1173%,-入力!$C$10),""))),全国標準卸価格!R1173))</f>
        <v>卸価格設定なし</v>
      </c>
      <c r="S1173" s="761" t="str">
        <f>IF(全国標準卸価格!S1173="","",IF(ISNUMBER(全国標準卸価格!S1173),IF(入力!$C$11=1,ROUNDDOWN(全国標準卸価格!S1173*地区別掛け率!S1173%,-入力!$C$10),IF(入力!$C$11=2,ROUNDUP(全国標準卸価格!S1173*地区別掛け率!S1173%,-入力!$C$10),IF(入力!$C$11=3,ROUND(全国標準卸価格!S1173*地区別掛け率!S1173%,-入力!$C$10),""))),全国標準卸価格!S1173))</f>
        <v/>
      </c>
      <c r="T1173" s="761" t="str">
        <f>IF(全国標準卸価格!T1173="","",IF(ISNUMBER(全国標準卸価格!T1173),IF(入力!$C$11=1,ROUNDDOWN(全国標準卸価格!T1173*地区別掛け率!T1173%,-入力!$C$10),IF(入力!$C$11=2,ROUNDUP(全国標準卸価格!T1173*地区別掛け率!T1173%,-入力!$C$10),IF(入力!$C$11=3,ROUND(全国標準卸価格!T1173*地区別掛け率!T1173%,-入力!$C$10),""))),全国標準卸価格!T1173))</f>
        <v/>
      </c>
      <c r="U1173" s="762" t="str">
        <f>IF(全国標準卸価格!U1173="","",IF(ISNUMBER(全国標準卸価格!U1173),IF(入力!$C$11=1,ROUNDDOWN(全国標準卸価格!U1173*地区別掛け率!U1173%,-入力!$C$10),IF(入力!$C$11=2,ROUNDUP(全国標準卸価格!U1173*地区別掛け率!U1173%,-入力!$C$10),IF(入力!$C$11=3,ROUND(全国標準卸価格!U1173*地区別掛け率!U1173%,-入力!$C$10),""))),全国標準卸価格!U1173))</f>
        <v/>
      </c>
      <c r="V1173" s="83"/>
      <c r="X1173" s="4"/>
    </row>
    <row r="1174" spans="2:24" ht="20.25" customHeight="1">
      <c r="B1174" s="806"/>
      <c r="C1174" s="807"/>
      <c r="D1174" s="807"/>
      <c r="E1174" s="807"/>
      <c r="F1174" s="807"/>
      <c r="G1174" s="808"/>
      <c r="H1174" s="766" t="s">
        <v>1386</v>
      </c>
      <c r="I1174" s="767"/>
      <c r="J1174" s="767"/>
      <c r="K1174" s="767"/>
      <c r="L1174" s="768"/>
      <c r="M1174" s="766" t="s">
        <v>406</v>
      </c>
      <c r="N1174" s="767"/>
      <c r="O1174" s="767"/>
      <c r="P1174" s="767"/>
      <c r="Q1174" s="768"/>
      <c r="R1174" s="769" t="str">
        <f>IF(全国標準卸価格!R1174="","",IF(ISNUMBER(全国標準卸価格!R1174),IF(入力!$C$11=1,ROUNDDOWN(全国標準卸価格!R1174*地区別掛け率!R1174%,-入力!$C$10),IF(入力!$C$11=2,ROUNDUP(全国標準卸価格!R1174*地区別掛け率!R1174%,-入力!$C$10),IF(入力!$C$11=3,ROUND(全国標準卸価格!R1174*地区別掛け率!R1174%,-入力!$C$10),""))),全国標準卸価格!R1174))</f>
        <v>卸価格設定なし</v>
      </c>
      <c r="S1174" s="770" t="str">
        <f>IF(全国標準卸価格!S1174="","",IF(ISNUMBER(全国標準卸価格!S1174),IF(入力!$C$11=1,ROUNDDOWN(全国標準卸価格!S1174*地区別掛け率!S1174%,-入力!$C$10),IF(入力!$C$11=2,ROUNDUP(全国標準卸価格!S1174*地区別掛け率!S1174%,-入力!$C$10),IF(入力!$C$11=3,ROUND(全国標準卸価格!S1174*地区別掛け率!S1174%,-入力!$C$10),""))),全国標準卸価格!S1174))</f>
        <v/>
      </c>
      <c r="T1174" s="770" t="str">
        <f>IF(全国標準卸価格!T1174="","",IF(ISNUMBER(全国標準卸価格!T1174),IF(入力!$C$11=1,ROUNDDOWN(全国標準卸価格!T1174*地区別掛け率!T1174%,-入力!$C$10),IF(入力!$C$11=2,ROUNDUP(全国標準卸価格!T1174*地区別掛け率!T1174%,-入力!$C$10),IF(入力!$C$11=3,ROUND(全国標準卸価格!T1174*地区別掛け率!T1174%,-入力!$C$10),""))),全国標準卸価格!T1174))</f>
        <v/>
      </c>
      <c r="U1174" s="771" t="str">
        <f>IF(全国標準卸価格!U1174="","",IF(ISNUMBER(全国標準卸価格!U1174),IF(入力!$C$11=1,ROUNDDOWN(全国標準卸価格!U1174*地区別掛け率!U1174%,-入力!$C$10),IF(入力!$C$11=2,ROUNDUP(全国標準卸価格!U1174*地区別掛け率!U1174%,-入力!$C$10),IF(入力!$C$11=3,ROUND(全国標準卸価格!U1174*地区別掛け率!U1174%,-入力!$C$10),""))),全国標準卸価格!U1174))</f>
        <v/>
      </c>
      <c r="V1174" s="83"/>
      <c r="X1174" s="4"/>
    </row>
    <row r="1175" spans="2:24" ht="20.25" customHeight="1">
      <c r="B1175" s="830" t="s">
        <v>991</v>
      </c>
      <c r="C1175" s="831"/>
      <c r="D1175" s="831"/>
      <c r="E1175" s="831"/>
      <c r="F1175" s="831"/>
      <c r="G1175" s="832"/>
      <c r="H1175" s="810" t="s">
        <v>969</v>
      </c>
      <c r="I1175" s="811"/>
      <c r="J1175" s="811"/>
      <c r="K1175" s="811"/>
      <c r="L1175" s="812"/>
      <c r="M1175" s="842" t="s">
        <v>962</v>
      </c>
      <c r="N1175" s="843"/>
      <c r="O1175" s="843"/>
      <c r="P1175" s="843"/>
      <c r="Q1175" s="844"/>
      <c r="R1175" s="813" t="str">
        <f>IF(全国標準卸価格!R1175="","",IF(ISNUMBER(全国標準卸価格!R1175),IF(入力!$C$11=1,ROUNDDOWN(全国標準卸価格!R1175*地区別掛け率!R1175%,-入力!$C$10),IF(入力!$C$11=2,ROUNDUP(全国標準卸価格!R1175*地区別掛け率!R1175%,-入力!$C$10),IF(入力!$C$11=3,ROUND(全国標準卸価格!R1175*地区別掛け率!R1175%,-入力!$C$10),""))),全国標準卸価格!R1175))</f>
        <v>卸価格設定なし</v>
      </c>
      <c r="S1175" s="814" t="str">
        <f>IF(全国標準卸価格!S1175="","",IF(ISNUMBER(全国標準卸価格!S1175),IF(入力!$C$11=1,ROUNDDOWN(全国標準卸価格!S1175*地区別掛け率!S1175%,-入力!$C$10),IF(入力!$C$11=2,ROUNDUP(全国標準卸価格!S1175*地区別掛け率!S1175%,-入力!$C$10),IF(入力!$C$11=3,ROUND(全国標準卸価格!S1175*地区別掛け率!S1175%,-入力!$C$10),""))),全国標準卸価格!S1175))</f>
        <v/>
      </c>
      <c r="T1175" s="814" t="str">
        <f>IF(全国標準卸価格!T1175="","",IF(ISNUMBER(全国標準卸価格!T1175),IF(入力!$C$11=1,ROUNDDOWN(全国標準卸価格!T1175*地区別掛け率!T1175%,-入力!$C$10),IF(入力!$C$11=2,ROUNDUP(全国標準卸価格!T1175*地区別掛け率!T1175%,-入力!$C$10),IF(入力!$C$11=3,ROUND(全国標準卸価格!T1175*地区別掛け率!T1175%,-入力!$C$10),""))),全国標準卸価格!T1175))</f>
        <v/>
      </c>
      <c r="U1175" s="815" t="str">
        <f>IF(全国標準卸価格!U1175="","",IF(ISNUMBER(全国標準卸価格!U1175),IF(入力!$C$11=1,ROUNDDOWN(全国標準卸価格!U1175*地区別掛け率!U1175%,-入力!$C$10),IF(入力!$C$11=2,ROUNDUP(全国標準卸価格!U1175*地区別掛け率!U1175%,-入力!$C$10),IF(入力!$C$11=3,ROUND(全国標準卸価格!U1175*地区別掛け率!U1175%,-入力!$C$10),""))),全国標準卸価格!U1175))</f>
        <v/>
      </c>
      <c r="V1175" s="83"/>
      <c r="X1175" s="4"/>
    </row>
    <row r="1176" spans="2:24" ht="20.25" customHeight="1">
      <c r="B1176" s="830"/>
      <c r="C1176" s="831"/>
      <c r="D1176" s="831"/>
      <c r="E1176" s="831"/>
      <c r="F1176" s="831"/>
      <c r="G1176" s="832"/>
      <c r="H1176" s="757" t="s">
        <v>970</v>
      </c>
      <c r="I1176" s="758"/>
      <c r="J1176" s="758"/>
      <c r="K1176" s="758"/>
      <c r="L1176" s="759"/>
      <c r="M1176" s="716"/>
      <c r="N1176" s="717"/>
      <c r="O1176" s="717"/>
      <c r="P1176" s="717"/>
      <c r="Q1176" s="718"/>
      <c r="R1176" s="760" t="str">
        <f>IF(全国標準卸価格!R1176="","",IF(ISNUMBER(全国標準卸価格!R1176),IF(入力!$C$11=1,ROUNDDOWN(全国標準卸価格!R1176*地区別掛け率!R1176%,-入力!$C$10),IF(入力!$C$11=2,ROUNDUP(全国標準卸価格!R1176*地区別掛け率!R1176%,-入力!$C$10),IF(入力!$C$11=3,ROUND(全国標準卸価格!R1176*地区別掛け率!R1176%,-入力!$C$10),""))),全国標準卸価格!R1176))</f>
        <v>卸価格設定なし</v>
      </c>
      <c r="S1176" s="761" t="str">
        <f>IF(全国標準卸価格!S1176="","",IF(ISNUMBER(全国標準卸価格!S1176),IF(入力!$C$11=1,ROUNDDOWN(全国標準卸価格!S1176*地区別掛け率!S1176%,-入力!$C$10),IF(入力!$C$11=2,ROUNDUP(全国標準卸価格!S1176*地区別掛け率!S1176%,-入力!$C$10),IF(入力!$C$11=3,ROUND(全国標準卸価格!S1176*地区別掛け率!S1176%,-入力!$C$10),""))),全国標準卸価格!S1176))</f>
        <v/>
      </c>
      <c r="T1176" s="761" t="str">
        <f>IF(全国標準卸価格!T1176="","",IF(ISNUMBER(全国標準卸価格!T1176),IF(入力!$C$11=1,ROUNDDOWN(全国標準卸価格!T1176*地区別掛け率!T1176%,-入力!$C$10),IF(入力!$C$11=2,ROUNDUP(全国標準卸価格!T1176*地区別掛け率!T1176%,-入力!$C$10),IF(入力!$C$11=3,ROUND(全国標準卸価格!T1176*地区別掛け率!T1176%,-入力!$C$10),""))),全国標準卸価格!T1176))</f>
        <v/>
      </c>
      <c r="U1176" s="762" t="str">
        <f>IF(全国標準卸価格!U1176="","",IF(ISNUMBER(全国標準卸価格!U1176),IF(入力!$C$11=1,ROUNDDOWN(全国標準卸価格!U1176*地区別掛け率!U1176%,-入力!$C$10),IF(入力!$C$11=2,ROUNDUP(全国標準卸価格!U1176*地区別掛け率!U1176%,-入力!$C$10),IF(入力!$C$11=3,ROUND(全国標準卸価格!U1176*地区別掛け率!U1176%,-入力!$C$10),""))),全国標準卸価格!U1176))</f>
        <v/>
      </c>
      <c r="V1176" s="83"/>
      <c r="X1176" s="4"/>
    </row>
    <row r="1177" spans="2:24" ht="20.25" customHeight="1">
      <c r="B1177" s="830"/>
      <c r="C1177" s="831"/>
      <c r="D1177" s="831"/>
      <c r="E1177" s="831"/>
      <c r="F1177" s="831"/>
      <c r="G1177" s="832"/>
      <c r="H1177" s="757" t="s">
        <v>969</v>
      </c>
      <c r="I1177" s="758"/>
      <c r="J1177" s="758"/>
      <c r="K1177" s="758"/>
      <c r="L1177" s="759"/>
      <c r="M1177" s="787" t="s">
        <v>963</v>
      </c>
      <c r="N1177" s="788"/>
      <c r="O1177" s="788"/>
      <c r="P1177" s="788"/>
      <c r="Q1177" s="789"/>
      <c r="R1177" s="760" t="str">
        <f>IF(全国標準卸価格!R1177="","",IF(ISNUMBER(全国標準卸価格!R1177),IF(入力!$C$11=1,ROUNDDOWN(全国標準卸価格!R1177*地区別掛け率!R1177%,-入力!$C$10),IF(入力!$C$11=2,ROUNDUP(全国標準卸価格!R1177*地区別掛け率!R1177%,-入力!$C$10),IF(入力!$C$11=3,ROUND(全国標準卸価格!R1177*地区別掛け率!R1177%,-入力!$C$10),""))),全国標準卸価格!R1177))</f>
        <v>卸価格設定なし</v>
      </c>
      <c r="S1177" s="761" t="str">
        <f>IF(全国標準卸価格!S1177="","",IF(ISNUMBER(全国標準卸価格!S1177),IF(入力!$C$11=1,ROUNDDOWN(全国標準卸価格!S1177*地区別掛け率!S1177%,-入力!$C$10),IF(入力!$C$11=2,ROUNDUP(全国標準卸価格!S1177*地区別掛け率!S1177%,-入力!$C$10),IF(入力!$C$11=3,ROUND(全国標準卸価格!S1177*地区別掛け率!S1177%,-入力!$C$10),""))),全国標準卸価格!S1177))</f>
        <v/>
      </c>
      <c r="T1177" s="761" t="str">
        <f>IF(全国標準卸価格!T1177="","",IF(ISNUMBER(全国標準卸価格!T1177),IF(入力!$C$11=1,ROUNDDOWN(全国標準卸価格!T1177*地区別掛け率!T1177%,-入力!$C$10),IF(入力!$C$11=2,ROUNDUP(全国標準卸価格!T1177*地区別掛け率!T1177%,-入力!$C$10),IF(入力!$C$11=3,ROUND(全国標準卸価格!T1177*地区別掛け率!T1177%,-入力!$C$10),""))),全国標準卸価格!T1177))</f>
        <v/>
      </c>
      <c r="U1177" s="762" t="str">
        <f>IF(全国標準卸価格!U1177="","",IF(ISNUMBER(全国標準卸価格!U1177),IF(入力!$C$11=1,ROUNDDOWN(全国標準卸価格!U1177*地区別掛け率!U1177%,-入力!$C$10),IF(入力!$C$11=2,ROUNDUP(全国標準卸価格!U1177*地区別掛け率!U1177%,-入力!$C$10),IF(入力!$C$11=3,ROUND(全国標準卸価格!U1177*地区別掛け率!U1177%,-入力!$C$10),""))),全国標準卸価格!U1177))</f>
        <v/>
      </c>
      <c r="V1177" s="83"/>
      <c r="X1177" s="4"/>
    </row>
    <row r="1178" spans="2:24" ht="20.25" customHeight="1">
      <c r="B1178" s="830"/>
      <c r="C1178" s="831"/>
      <c r="D1178" s="831"/>
      <c r="E1178" s="831"/>
      <c r="F1178" s="831"/>
      <c r="G1178" s="832"/>
      <c r="H1178" s="757" t="s">
        <v>970</v>
      </c>
      <c r="I1178" s="758"/>
      <c r="J1178" s="758"/>
      <c r="K1178" s="758"/>
      <c r="L1178" s="759"/>
      <c r="M1178" s="830"/>
      <c r="N1178" s="831"/>
      <c r="O1178" s="831"/>
      <c r="P1178" s="831"/>
      <c r="Q1178" s="832"/>
      <c r="R1178" s="760" t="str">
        <f>IF(全国標準卸価格!R1178="","",IF(ISNUMBER(全国標準卸価格!R1178),IF(入力!$C$11=1,ROUNDDOWN(全国標準卸価格!R1178*地区別掛け率!R1178%,-入力!$C$10),IF(入力!$C$11=2,ROUNDUP(全国標準卸価格!R1178*地区別掛け率!R1178%,-入力!$C$10),IF(入力!$C$11=3,ROUND(全国標準卸価格!R1178*地区別掛け率!R1178%,-入力!$C$10),""))),全国標準卸価格!R1178))</f>
        <v>卸価格設定なし</v>
      </c>
      <c r="S1178" s="761" t="str">
        <f>IF(全国標準卸価格!S1178="","",IF(ISNUMBER(全国標準卸価格!S1178),IF(入力!$C$11=1,ROUNDDOWN(全国標準卸価格!S1178*地区別掛け率!S1178%,-入力!$C$10),IF(入力!$C$11=2,ROUNDUP(全国標準卸価格!S1178*地区別掛け率!S1178%,-入力!$C$10),IF(入力!$C$11=3,ROUND(全国標準卸価格!S1178*地区別掛け率!S1178%,-入力!$C$10),""))),全国標準卸価格!S1178))</f>
        <v/>
      </c>
      <c r="T1178" s="761" t="str">
        <f>IF(全国標準卸価格!T1178="","",IF(ISNUMBER(全国標準卸価格!T1178),IF(入力!$C$11=1,ROUNDDOWN(全国標準卸価格!T1178*地区別掛け率!T1178%,-入力!$C$10),IF(入力!$C$11=2,ROUNDUP(全国標準卸価格!T1178*地区別掛け率!T1178%,-入力!$C$10),IF(入力!$C$11=3,ROUND(全国標準卸価格!T1178*地区別掛け率!T1178%,-入力!$C$10),""))),全国標準卸価格!T1178))</f>
        <v/>
      </c>
      <c r="U1178" s="762" t="str">
        <f>IF(全国標準卸価格!U1178="","",IF(ISNUMBER(全国標準卸価格!U1178),IF(入力!$C$11=1,ROUNDDOWN(全国標準卸価格!U1178*地区別掛け率!U1178%,-入力!$C$10),IF(入力!$C$11=2,ROUNDUP(全国標準卸価格!U1178*地区別掛け率!U1178%,-入力!$C$10),IF(入力!$C$11=3,ROUND(全国標準卸価格!U1178*地区別掛け率!U1178%,-入力!$C$10),""))),全国標準卸価格!U1178))</f>
        <v/>
      </c>
      <c r="V1178" s="83"/>
      <c r="X1178" s="4"/>
    </row>
    <row r="1179" spans="2:24" ht="20.25" customHeight="1">
      <c r="B1179" s="830"/>
      <c r="C1179" s="831"/>
      <c r="D1179" s="831"/>
      <c r="E1179" s="831"/>
      <c r="F1179" s="831"/>
      <c r="G1179" s="832"/>
      <c r="H1179" s="757"/>
      <c r="I1179" s="758"/>
      <c r="J1179" s="758"/>
      <c r="K1179" s="758"/>
      <c r="L1179" s="759"/>
      <c r="M1179" s="716"/>
      <c r="N1179" s="717"/>
      <c r="O1179" s="717"/>
      <c r="P1179" s="717"/>
      <c r="Q1179" s="718"/>
      <c r="R1179" s="760" t="str">
        <f>IF(全国標準卸価格!R1179="","",IF(ISNUMBER(全国標準卸価格!R1179),IF(入力!$C$11=1,ROUNDDOWN(全国標準卸価格!R1179*地区別掛け率!R1179%,-入力!$C$10),IF(入力!$C$11=2,ROUNDUP(全国標準卸価格!R1179*地区別掛け率!R1179%,-入力!$C$10),IF(入力!$C$11=3,ROUND(全国標準卸価格!R1179*地区別掛け率!R1179%,-入力!$C$10),""))),全国標準卸価格!R1179))</f>
        <v>卸価格設定なし</v>
      </c>
      <c r="S1179" s="761" t="str">
        <f>IF(全国標準卸価格!S1179="","",IF(ISNUMBER(全国標準卸価格!S1179),IF(入力!$C$11=1,ROUNDDOWN(全国標準卸価格!S1179*地区別掛け率!S1179%,-入力!$C$10),IF(入力!$C$11=2,ROUNDUP(全国標準卸価格!S1179*地区別掛け率!S1179%,-入力!$C$10),IF(入力!$C$11=3,ROUND(全国標準卸価格!S1179*地区別掛け率!S1179%,-入力!$C$10),""))),全国標準卸価格!S1179))</f>
        <v/>
      </c>
      <c r="T1179" s="761" t="str">
        <f>IF(全国標準卸価格!T1179="","",IF(ISNUMBER(全国標準卸価格!T1179),IF(入力!$C$11=1,ROUNDDOWN(全国標準卸価格!T1179*地区別掛け率!T1179%,-入力!$C$10),IF(入力!$C$11=2,ROUNDUP(全国標準卸価格!T1179*地区別掛け率!T1179%,-入力!$C$10),IF(入力!$C$11=3,ROUND(全国標準卸価格!T1179*地区別掛け率!T1179%,-入力!$C$10),""))),全国標準卸価格!T1179))</f>
        <v/>
      </c>
      <c r="U1179" s="762" t="str">
        <f>IF(全国標準卸価格!U1179="","",IF(ISNUMBER(全国標準卸価格!U1179),IF(入力!$C$11=1,ROUNDDOWN(全国標準卸価格!U1179*地区別掛け率!U1179%,-入力!$C$10),IF(入力!$C$11=2,ROUNDUP(全国標準卸価格!U1179*地区別掛け率!U1179%,-入力!$C$10),IF(入力!$C$11=3,ROUND(全国標準卸価格!U1179*地区別掛け率!U1179%,-入力!$C$10),""))),全国標準卸価格!U1179))</f>
        <v/>
      </c>
      <c r="V1179" s="83"/>
      <c r="X1179" s="4"/>
    </row>
    <row r="1180" spans="2:24" ht="20.25" customHeight="1">
      <c r="B1180" s="830"/>
      <c r="C1180" s="831"/>
      <c r="D1180" s="831"/>
      <c r="E1180" s="831"/>
      <c r="F1180" s="831"/>
      <c r="G1180" s="832"/>
      <c r="H1180" s="757" t="s">
        <v>1107</v>
      </c>
      <c r="I1180" s="758"/>
      <c r="J1180" s="758"/>
      <c r="K1180" s="758"/>
      <c r="L1180" s="759"/>
      <c r="M1180" s="787" t="s">
        <v>964</v>
      </c>
      <c r="N1180" s="788"/>
      <c r="O1180" s="788"/>
      <c r="P1180" s="788"/>
      <c r="Q1180" s="789"/>
      <c r="R1180" s="760" t="str">
        <f>IF(全国標準卸価格!R1180="","",IF(ISNUMBER(全国標準卸価格!R1180),IF(入力!$C$11=1,ROUNDDOWN(全国標準卸価格!R1180*地区別掛け率!R1180%,-入力!$C$10),IF(入力!$C$11=2,ROUNDUP(全国標準卸価格!R1180*地区別掛け率!R1180%,-入力!$C$10),IF(入力!$C$11=3,ROUND(全国標準卸価格!R1180*地区別掛け率!R1180%,-入力!$C$10),""))),全国標準卸価格!R1180))</f>
        <v>卸価格設定なし</v>
      </c>
      <c r="S1180" s="761" t="str">
        <f>IF(全国標準卸価格!S1180="","",IF(ISNUMBER(全国標準卸価格!S1180),IF(入力!$C$11=1,ROUNDDOWN(全国標準卸価格!S1180*地区別掛け率!S1180%,-入力!$C$10),IF(入力!$C$11=2,ROUNDUP(全国標準卸価格!S1180*地区別掛け率!S1180%,-入力!$C$10),IF(入力!$C$11=3,ROUND(全国標準卸価格!S1180*地区別掛け率!S1180%,-入力!$C$10),""))),全国標準卸価格!S1180))</f>
        <v/>
      </c>
      <c r="T1180" s="761" t="str">
        <f>IF(全国標準卸価格!T1180="","",IF(ISNUMBER(全国標準卸価格!T1180),IF(入力!$C$11=1,ROUNDDOWN(全国標準卸価格!T1180*地区別掛け率!T1180%,-入力!$C$10),IF(入力!$C$11=2,ROUNDUP(全国標準卸価格!T1180*地区別掛け率!T1180%,-入力!$C$10),IF(入力!$C$11=3,ROUND(全国標準卸価格!T1180*地区別掛け率!T1180%,-入力!$C$10),""))),全国標準卸価格!T1180))</f>
        <v/>
      </c>
      <c r="U1180" s="762" t="str">
        <f>IF(全国標準卸価格!U1180="","",IF(ISNUMBER(全国標準卸価格!U1180),IF(入力!$C$11=1,ROUNDDOWN(全国標準卸価格!U1180*地区別掛け率!U1180%,-入力!$C$10),IF(入力!$C$11=2,ROUNDUP(全国標準卸価格!U1180*地区別掛け率!U1180%,-入力!$C$10),IF(入力!$C$11=3,ROUND(全国標準卸価格!U1180*地区別掛け率!U1180%,-入力!$C$10),""))),全国標準卸価格!U1180))</f>
        <v/>
      </c>
      <c r="V1180" s="83"/>
      <c r="X1180" s="4"/>
    </row>
    <row r="1181" spans="2:24" ht="20.25" customHeight="1">
      <c r="B1181" s="830"/>
      <c r="C1181" s="831"/>
      <c r="D1181" s="831"/>
      <c r="E1181" s="831"/>
      <c r="F1181" s="831"/>
      <c r="G1181" s="832"/>
      <c r="H1181" s="757"/>
      <c r="I1181" s="758"/>
      <c r="J1181" s="758"/>
      <c r="K1181" s="758"/>
      <c r="L1181" s="759"/>
      <c r="M1181" s="830"/>
      <c r="N1181" s="831"/>
      <c r="O1181" s="831"/>
      <c r="P1181" s="831"/>
      <c r="Q1181" s="832"/>
      <c r="R1181" s="760" t="str">
        <f>IF(全国標準卸価格!R1181="","",IF(ISNUMBER(全国標準卸価格!R1181),IF(入力!$C$11=1,ROUNDDOWN(全国標準卸価格!R1181*地区別掛け率!R1181%,-入力!$C$10),IF(入力!$C$11=2,ROUNDUP(全国標準卸価格!R1181*地区別掛け率!R1181%,-入力!$C$10),IF(入力!$C$11=3,ROUND(全国標準卸価格!R1181*地区別掛け率!R1181%,-入力!$C$10),""))),全国標準卸価格!R1181))</f>
        <v>卸価格設定なし</v>
      </c>
      <c r="S1181" s="761" t="str">
        <f>IF(全国標準卸価格!S1181="","",IF(ISNUMBER(全国標準卸価格!S1181),IF(入力!$C$11=1,ROUNDDOWN(全国標準卸価格!S1181*地区別掛け率!S1181%,-入力!$C$10),IF(入力!$C$11=2,ROUNDUP(全国標準卸価格!S1181*地区別掛け率!S1181%,-入力!$C$10),IF(入力!$C$11=3,ROUND(全国標準卸価格!S1181*地区別掛け率!S1181%,-入力!$C$10),""))),全国標準卸価格!S1181))</f>
        <v/>
      </c>
      <c r="T1181" s="761" t="str">
        <f>IF(全国標準卸価格!T1181="","",IF(ISNUMBER(全国標準卸価格!T1181),IF(入力!$C$11=1,ROUNDDOWN(全国標準卸価格!T1181*地区別掛け率!T1181%,-入力!$C$10),IF(入力!$C$11=2,ROUNDUP(全国標準卸価格!T1181*地区別掛け率!T1181%,-入力!$C$10),IF(入力!$C$11=3,ROUND(全国標準卸価格!T1181*地区別掛け率!T1181%,-入力!$C$10),""))),全国標準卸価格!T1181))</f>
        <v/>
      </c>
      <c r="U1181" s="762" t="str">
        <f>IF(全国標準卸価格!U1181="","",IF(ISNUMBER(全国標準卸価格!U1181),IF(入力!$C$11=1,ROUNDDOWN(全国標準卸価格!U1181*地区別掛け率!U1181%,-入力!$C$10),IF(入力!$C$11=2,ROUNDUP(全国標準卸価格!U1181*地区別掛け率!U1181%,-入力!$C$10),IF(入力!$C$11=3,ROUND(全国標準卸価格!U1181*地区別掛け率!U1181%,-入力!$C$10),""))),全国標準卸価格!U1181))</f>
        <v/>
      </c>
      <c r="V1181" s="83"/>
      <c r="X1181" s="4"/>
    </row>
    <row r="1182" spans="2:24" ht="20.25" customHeight="1">
      <c r="B1182" s="830"/>
      <c r="C1182" s="831"/>
      <c r="D1182" s="831"/>
      <c r="E1182" s="831"/>
      <c r="F1182" s="831"/>
      <c r="G1182" s="832"/>
      <c r="H1182" s="757" t="s">
        <v>1064</v>
      </c>
      <c r="I1182" s="758"/>
      <c r="J1182" s="758"/>
      <c r="K1182" s="758"/>
      <c r="L1182" s="759"/>
      <c r="M1182" s="830"/>
      <c r="N1182" s="831"/>
      <c r="O1182" s="831"/>
      <c r="P1182" s="831"/>
      <c r="Q1182" s="832"/>
      <c r="R1182" s="760" t="str">
        <f>IF(全国標準卸価格!R1182="","",IF(ISNUMBER(全国標準卸価格!R1182),IF(入力!$C$11=1,ROUNDDOWN(全国標準卸価格!R1182*地区別掛け率!R1182%,-入力!$C$10),IF(入力!$C$11=2,ROUNDUP(全国標準卸価格!R1182*地区別掛け率!R1182%,-入力!$C$10),IF(入力!$C$11=3,ROUND(全国標準卸価格!R1182*地区別掛け率!R1182%,-入力!$C$10),""))),全国標準卸価格!R1182))</f>
        <v>卸価格設定なし</v>
      </c>
      <c r="S1182" s="761" t="str">
        <f>IF(全国標準卸価格!S1182="","",IF(ISNUMBER(全国標準卸価格!S1182),IF(入力!$C$11=1,ROUNDDOWN(全国標準卸価格!S1182*地区別掛け率!S1182%,-入力!$C$10),IF(入力!$C$11=2,ROUNDUP(全国標準卸価格!S1182*地区別掛け率!S1182%,-入力!$C$10),IF(入力!$C$11=3,ROUND(全国標準卸価格!S1182*地区別掛け率!S1182%,-入力!$C$10),""))),全国標準卸価格!S1182))</f>
        <v/>
      </c>
      <c r="T1182" s="761" t="str">
        <f>IF(全国標準卸価格!T1182="","",IF(ISNUMBER(全国標準卸価格!T1182),IF(入力!$C$11=1,ROUNDDOWN(全国標準卸価格!T1182*地区別掛け率!T1182%,-入力!$C$10),IF(入力!$C$11=2,ROUNDUP(全国標準卸価格!T1182*地区別掛け率!T1182%,-入力!$C$10),IF(入力!$C$11=3,ROUND(全国標準卸価格!T1182*地区別掛け率!T1182%,-入力!$C$10),""))),全国標準卸価格!T1182))</f>
        <v/>
      </c>
      <c r="U1182" s="762" t="str">
        <f>IF(全国標準卸価格!U1182="","",IF(ISNUMBER(全国標準卸価格!U1182),IF(入力!$C$11=1,ROUNDDOWN(全国標準卸価格!U1182*地区別掛け率!U1182%,-入力!$C$10),IF(入力!$C$11=2,ROUNDUP(全国標準卸価格!U1182*地区別掛け率!U1182%,-入力!$C$10),IF(入力!$C$11=3,ROUND(全国標準卸価格!U1182*地区別掛け率!U1182%,-入力!$C$10),""))),全国標準卸価格!U1182))</f>
        <v/>
      </c>
      <c r="V1182" s="83"/>
      <c r="X1182" s="4"/>
    </row>
    <row r="1183" spans="2:24" ht="20.25" customHeight="1">
      <c r="B1183" s="830"/>
      <c r="C1183" s="831"/>
      <c r="D1183" s="831"/>
      <c r="E1183" s="831"/>
      <c r="F1183" s="831"/>
      <c r="G1183" s="832"/>
      <c r="H1183" s="757" t="s">
        <v>1062</v>
      </c>
      <c r="I1183" s="758"/>
      <c r="J1183" s="758"/>
      <c r="K1183" s="758"/>
      <c r="L1183" s="759"/>
      <c r="M1183" s="716"/>
      <c r="N1183" s="717"/>
      <c r="O1183" s="717"/>
      <c r="P1183" s="717"/>
      <c r="Q1183" s="718"/>
      <c r="R1183" s="760" t="str">
        <f>IF(全国標準卸価格!R1183="","",IF(ISNUMBER(全国標準卸価格!R1183),IF(入力!$C$11=1,ROUNDDOWN(全国標準卸価格!R1183*地区別掛け率!R1183%,-入力!$C$10),IF(入力!$C$11=2,ROUNDUP(全国標準卸価格!R1183*地区別掛け率!R1183%,-入力!$C$10),IF(入力!$C$11=3,ROUND(全国標準卸価格!R1183*地区別掛け率!R1183%,-入力!$C$10),""))),全国標準卸価格!R1183))</f>
        <v>卸価格設定なし</v>
      </c>
      <c r="S1183" s="761" t="str">
        <f>IF(全国標準卸価格!S1183="","",IF(ISNUMBER(全国標準卸価格!S1183),IF(入力!$C$11=1,ROUNDDOWN(全国標準卸価格!S1183*地区別掛け率!S1183%,-入力!$C$10),IF(入力!$C$11=2,ROUNDUP(全国標準卸価格!S1183*地区別掛け率!S1183%,-入力!$C$10),IF(入力!$C$11=3,ROUND(全国標準卸価格!S1183*地区別掛け率!S1183%,-入力!$C$10),""))),全国標準卸価格!S1183))</f>
        <v/>
      </c>
      <c r="T1183" s="761" t="str">
        <f>IF(全国標準卸価格!T1183="","",IF(ISNUMBER(全国標準卸価格!T1183),IF(入力!$C$11=1,ROUNDDOWN(全国標準卸価格!T1183*地区別掛け率!T1183%,-入力!$C$10),IF(入力!$C$11=2,ROUNDUP(全国標準卸価格!T1183*地区別掛け率!T1183%,-入力!$C$10),IF(入力!$C$11=3,ROUND(全国標準卸価格!T1183*地区別掛け率!T1183%,-入力!$C$10),""))),全国標準卸価格!T1183))</f>
        <v/>
      </c>
      <c r="U1183" s="762" t="str">
        <f>IF(全国標準卸価格!U1183="","",IF(ISNUMBER(全国標準卸価格!U1183),IF(入力!$C$11=1,ROUNDDOWN(全国標準卸価格!U1183*地区別掛け率!U1183%,-入力!$C$10),IF(入力!$C$11=2,ROUNDUP(全国標準卸価格!U1183*地区別掛け率!U1183%,-入力!$C$10),IF(入力!$C$11=3,ROUND(全国標準卸価格!U1183*地区別掛け率!U1183%,-入力!$C$10),""))),全国標準卸価格!U1183))</f>
        <v/>
      </c>
      <c r="V1183" s="83"/>
      <c r="X1183" s="4"/>
    </row>
    <row r="1184" spans="2:24" ht="20.25" customHeight="1">
      <c r="B1184" s="830"/>
      <c r="C1184" s="831"/>
      <c r="D1184" s="831"/>
      <c r="E1184" s="831"/>
      <c r="F1184" s="831"/>
      <c r="G1184" s="832"/>
      <c r="H1184" s="757" t="s">
        <v>969</v>
      </c>
      <c r="I1184" s="758"/>
      <c r="J1184" s="758"/>
      <c r="K1184" s="758"/>
      <c r="L1184" s="759"/>
      <c r="M1184" s="787" t="s">
        <v>1063</v>
      </c>
      <c r="N1184" s="788"/>
      <c r="O1184" s="788"/>
      <c r="P1184" s="788"/>
      <c r="Q1184" s="789"/>
      <c r="R1184" s="760" t="str">
        <f>IF(全国標準卸価格!R1184="","",IF(ISNUMBER(全国標準卸価格!R1184),IF(入力!$C$11=1,ROUNDDOWN(全国標準卸価格!R1184*地区別掛け率!R1184%,-入力!$C$10),IF(入力!$C$11=2,ROUNDUP(全国標準卸価格!R1184*地区別掛け率!R1184%,-入力!$C$10),IF(入力!$C$11=3,ROUND(全国標準卸価格!R1184*地区別掛け率!R1184%,-入力!$C$10),""))),全国標準卸価格!R1184))</f>
        <v>卸価格設定なし</v>
      </c>
      <c r="S1184" s="761" t="str">
        <f>IF(全国標準卸価格!S1184="","",IF(ISNUMBER(全国標準卸価格!S1184),IF(入力!$C$11=1,ROUNDDOWN(全国標準卸価格!S1184*地区別掛け率!S1184%,-入力!$C$10),IF(入力!$C$11=2,ROUNDUP(全国標準卸価格!S1184*地区別掛け率!S1184%,-入力!$C$10),IF(入力!$C$11=3,ROUND(全国標準卸価格!S1184*地区別掛け率!S1184%,-入力!$C$10),""))),全国標準卸価格!S1184))</f>
        <v/>
      </c>
      <c r="T1184" s="761" t="str">
        <f>IF(全国標準卸価格!T1184="","",IF(ISNUMBER(全国標準卸価格!T1184),IF(入力!$C$11=1,ROUNDDOWN(全国標準卸価格!T1184*地区別掛け率!T1184%,-入力!$C$10),IF(入力!$C$11=2,ROUNDUP(全国標準卸価格!T1184*地区別掛け率!T1184%,-入力!$C$10),IF(入力!$C$11=3,ROUND(全国標準卸価格!T1184*地区別掛け率!T1184%,-入力!$C$10),""))),全国標準卸価格!T1184))</f>
        <v/>
      </c>
      <c r="U1184" s="762" t="str">
        <f>IF(全国標準卸価格!U1184="","",IF(ISNUMBER(全国標準卸価格!U1184),IF(入力!$C$11=1,ROUNDDOWN(全国標準卸価格!U1184*地区別掛け率!U1184%,-入力!$C$10),IF(入力!$C$11=2,ROUNDUP(全国標準卸価格!U1184*地区別掛け率!U1184%,-入力!$C$10),IF(入力!$C$11=3,ROUND(全国標準卸価格!U1184*地区別掛け率!U1184%,-入力!$C$10),""))),全国標準卸価格!U1184))</f>
        <v/>
      </c>
      <c r="V1184" s="83"/>
      <c r="X1184" s="4"/>
    </row>
    <row r="1185" spans="2:25" ht="20.25" customHeight="1">
      <c r="B1185" s="830"/>
      <c r="C1185" s="831"/>
      <c r="D1185" s="831"/>
      <c r="E1185" s="831"/>
      <c r="F1185" s="831"/>
      <c r="G1185" s="832"/>
      <c r="H1185" s="757" t="s">
        <v>970</v>
      </c>
      <c r="I1185" s="758"/>
      <c r="J1185" s="758"/>
      <c r="K1185" s="758"/>
      <c r="L1185" s="759"/>
      <c r="M1185" s="830"/>
      <c r="N1185" s="831"/>
      <c r="O1185" s="831"/>
      <c r="P1185" s="831"/>
      <c r="Q1185" s="832"/>
      <c r="R1185" s="760" t="str">
        <f>IF(全国標準卸価格!R1185="","",IF(ISNUMBER(全国標準卸価格!R1185),IF(入力!$C$11=1,ROUNDDOWN(全国標準卸価格!R1185*地区別掛け率!R1185%,-入力!$C$10),IF(入力!$C$11=2,ROUNDUP(全国標準卸価格!R1185*地区別掛け率!R1185%,-入力!$C$10),IF(入力!$C$11=3,ROUND(全国標準卸価格!R1185*地区別掛け率!R1185%,-入力!$C$10),""))),全国標準卸価格!R1185))</f>
        <v>卸価格設定なし</v>
      </c>
      <c r="S1185" s="761" t="str">
        <f>IF(全国標準卸価格!S1185="","",IF(ISNUMBER(全国標準卸価格!S1185),IF(入力!$C$11=1,ROUNDDOWN(全国標準卸価格!S1185*地区別掛け率!S1185%,-入力!$C$10),IF(入力!$C$11=2,ROUNDUP(全国標準卸価格!S1185*地区別掛け率!S1185%,-入力!$C$10),IF(入力!$C$11=3,ROUND(全国標準卸価格!S1185*地区別掛け率!S1185%,-入力!$C$10),""))),全国標準卸価格!S1185))</f>
        <v/>
      </c>
      <c r="T1185" s="761" t="str">
        <f>IF(全国標準卸価格!T1185="","",IF(ISNUMBER(全国標準卸価格!T1185),IF(入力!$C$11=1,ROUNDDOWN(全国標準卸価格!T1185*地区別掛け率!T1185%,-入力!$C$10),IF(入力!$C$11=2,ROUNDUP(全国標準卸価格!T1185*地区別掛け率!T1185%,-入力!$C$10),IF(入力!$C$11=3,ROUND(全国標準卸価格!T1185*地区別掛け率!T1185%,-入力!$C$10),""))),全国標準卸価格!T1185))</f>
        <v/>
      </c>
      <c r="U1185" s="762" t="str">
        <f>IF(全国標準卸価格!U1185="","",IF(ISNUMBER(全国標準卸価格!U1185),IF(入力!$C$11=1,ROUNDDOWN(全国標準卸価格!U1185*地区別掛け率!U1185%,-入力!$C$10),IF(入力!$C$11=2,ROUNDUP(全国標準卸価格!U1185*地区別掛け率!U1185%,-入力!$C$10),IF(入力!$C$11=3,ROUND(全国標準卸価格!U1185*地区別掛け率!U1185%,-入力!$C$10),""))),全国標準卸価格!U1185))</f>
        <v/>
      </c>
      <c r="V1185" s="83"/>
      <c r="X1185" s="4"/>
    </row>
    <row r="1186" spans="2:25" ht="20.25" customHeight="1">
      <c r="B1186" s="830"/>
      <c r="C1186" s="831"/>
      <c r="D1186" s="831"/>
      <c r="E1186" s="831"/>
      <c r="F1186" s="831"/>
      <c r="G1186" s="832"/>
      <c r="H1186" s="757" t="s">
        <v>1064</v>
      </c>
      <c r="I1186" s="758"/>
      <c r="J1186" s="758"/>
      <c r="K1186" s="758"/>
      <c r="L1186" s="759"/>
      <c r="M1186" s="830"/>
      <c r="N1186" s="831"/>
      <c r="O1186" s="831"/>
      <c r="P1186" s="831"/>
      <c r="Q1186" s="832"/>
      <c r="R1186" s="760" t="str">
        <f>IF(全国標準卸価格!R1186="","",IF(ISNUMBER(全国標準卸価格!R1186),IF(入力!$C$11=1,ROUNDDOWN(全国標準卸価格!R1186*地区別掛け率!R1186%,-入力!$C$10),IF(入力!$C$11=2,ROUNDUP(全国標準卸価格!R1186*地区別掛け率!R1186%,-入力!$C$10),IF(入力!$C$11=3,ROUND(全国標準卸価格!R1186*地区別掛け率!R1186%,-入力!$C$10),""))),全国標準卸価格!R1186))</f>
        <v>卸価格設定なし</v>
      </c>
      <c r="S1186" s="761" t="str">
        <f>IF(全国標準卸価格!S1186="","",IF(ISNUMBER(全国標準卸価格!S1186),IF(入力!$C$11=1,ROUNDDOWN(全国標準卸価格!S1186*地区別掛け率!S1186%,-入力!$C$10),IF(入力!$C$11=2,ROUNDUP(全国標準卸価格!S1186*地区別掛け率!S1186%,-入力!$C$10),IF(入力!$C$11=3,ROUND(全国標準卸価格!S1186*地区別掛け率!S1186%,-入力!$C$10),""))),全国標準卸価格!S1186))</f>
        <v/>
      </c>
      <c r="T1186" s="761" t="str">
        <f>IF(全国標準卸価格!T1186="","",IF(ISNUMBER(全国標準卸価格!T1186),IF(入力!$C$11=1,ROUNDDOWN(全国標準卸価格!T1186*地区別掛け率!T1186%,-入力!$C$10),IF(入力!$C$11=2,ROUNDUP(全国標準卸価格!T1186*地区別掛け率!T1186%,-入力!$C$10),IF(入力!$C$11=3,ROUND(全国標準卸価格!T1186*地区別掛け率!T1186%,-入力!$C$10),""))),全国標準卸価格!T1186))</f>
        <v/>
      </c>
      <c r="U1186" s="762" t="str">
        <f>IF(全国標準卸価格!U1186="","",IF(ISNUMBER(全国標準卸価格!U1186),IF(入力!$C$11=1,ROUNDDOWN(全国標準卸価格!U1186*地区別掛け率!U1186%,-入力!$C$10),IF(入力!$C$11=2,ROUNDUP(全国標準卸価格!U1186*地区別掛け率!U1186%,-入力!$C$10),IF(入力!$C$11=3,ROUND(全国標準卸価格!U1186*地区別掛け率!U1186%,-入力!$C$10),""))),全国標準卸価格!U1186))</f>
        <v/>
      </c>
      <c r="V1186" s="83"/>
      <c r="X1186" s="4"/>
    </row>
    <row r="1187" spans="2:25" ht="20.25" customHeight="1">
      <c r="B1187" s="830"/>
      <c r="C1187" s="831"/>
      <c r="D1187" s="831"/>
      <c r="E1187" s="831"/>
      <c r="F1187" s="831"/>
      <c r="G1187" s="832"/>
      <c r="H1187" s="757" t="s">
        <v>1107</v>
      </c>
      <c r="I1187" s="758"/>
      <c r="J1187" s="758"/>
      <c r="K1187" s="758"/>
      <c r="L1187" s="759"/>
      <c r="M1187" s="716"/>
      <c r="N1187" s="717"/>
      <c r="O1187" s="717"/>
      <c r="P1187" s="717"/>
      <c r="Q1187" s="718"/>
      <c r="R1187" s="760" t="str">
        <f>IF(全国標準卸価格!R1187="","",IF(ISNUMBER(全国標準卸価格!R1187),IF(入力!$C$11=1,ROUNDDOWN(全国標準卸価格!R1187*地区別掛け率!R1187%,-入力!$C$10),IF(入力!$C$11=2,ROUNDUP(全国標準卸価格!R1187*地区別掛け率!R1187%,-入力!$C$10),IF(入力!$C$11=3,ROUND(全国標準卸価格!R1187*地区別掛け率!R1187%,-入力!$C$10),""))),全国標準卸価格!R1187))</f>
        <v>卸価格設定なし</v>
      </c>
      <c r="S1187" s="761" t="str">
        <f>IF(全国標準卸価格!S1187="","",IF(ISNUMBER(全国標準卸価格!S1187),IF(入力!$C$11=1,ROUNDDOWN(全国標準卸価格!S1187*地区別掛け率!S1187%,-入力!$C$10),IF(入力!$C$11=2,ROUNDUP(全国標準卸価格!S1187*地区別掛け率!S1187%,-入力!$C$10),IF(入力!$C$11=3,ROUND(全国標準卸価格!S1187*地区別掛け率!S1187%,-入力!$C$10),""))),全国標準卸価格!S1187))</f>
        <v/>
      </c>
      <c r="T1187" s="761" t="str">
        <f>IF(全国標準卸価格!T1187="","",IF(ISNUMBER(全国標準卸価格!T1187),IF(入力!$C$11=1,ROUNDDOWN(全国標準卸価格!T1187*地区別掛け率!T1187%,-入力!$C$10),IF(入力!$C$11=2,ROUNDUP(全国標準卸価格!T1187*地区別掛け率!T1187%,-入力!$C$10),IF(入力!$C$11=3,ROUND(全国標準卸価格!T1187*地区別掛け率!T1187%,-入力!$C$10),""))),全国標準卸価格!T1187))</f>
        <v/>
      </c>
      <c r="U1187" s="762" t="str">
        <f>IF(全国標準卸価格!U1187="","",IF(ISNUMBER(全国標準卸価格!U1187),IF(入力!$C$11=1,ROUNDDOWN(全国標準卸価格!U1187*地区別掛け率!U1187%,-入力!$C$10),IF(入力!$C$11=2,ROUNDUP(全国標準卸価格!U1187*地区別掛け率!U1187%,-入力!$C$10),IF(入力!$C$11=3,ROUND(全国標準卸価格!U1187*地区別掛け率!U1187%,-入力!$C$10),""))),全国標準卸価格!U1187))</f>
        <v/>
      </c>
      <c r="V1187" s="83"/>
      <c r="X1187" s="4"/>
    </row>
    <row r="1188" spans="2:25" ht="20.25" customHeight="1">
      <c r="B1188" s="830"/>
      <c r="C1188" s="831"/>
      <c r="D1188" s="831"/>
      <c r="E1188" s="831"/>
      <c r="F1188" s="831"/>
      <c r="G1188" s="832"/>
      <c r="H1188" s="757" t="s">
        <v>1064</v>
      </c>
      <c r="I1188" s="758"/>
      <c r="J1188" s="758"/>
      <c r="K1188" s="758"/>
      <c r="L1188" s="759"/>
      <c r="M1188" s="757" t="s">
        <v>717</v>
      </c>
      <c r="N1188" s="758"/>
      <c r="O1188" s="758"/>
      <c r="P1188" s="758"/>
      <c r="Q1188" s="759"/>
      <c r="R1188" s="760" t="str">
        <f>IF(全国標準卸価格!R1188="","",IF(ISNUMBER(全国標準卸価格!R1188),IF(入力!$C$11=1,ROUNDDOWN(全国標準卸価格!R1188*地区別掛け率!R1188%,-入力!$C$10),IF(入力!$C$11=2,ROUNDUP(全国標準卸価格!R1188*地区別掛け率!R1188%,-入力!$C$10),IF(入力!$C$11=3,ROUND(全国標準卸価格!R1188*地区別掛け率!R1188%,-入力!$C$10),""))),全国標準卸価格!R1188))</f>
        <v>卸価格設定なし</v>
      </c>
      <c r="S1188" s="761" t="str">
        <f>IF(全国標準卸価格!S1188="","",IF(ISNUMBER(全国標準卸価格!S1188),IF(入力!$C$11=1,ROUNDDOWN(全国標準卸価格!S1188*地区別掛け率!S1188%,-入力!$C$10),IF(入力!$C$11=2,ROUNDUP(全国標準卸価格!S1188*地区別掛け率!S1188%,-入力!$C$10),IF(入力!$C$11=3,ROUND(全国標準卸価格!S1188*地区別掛け率!S1188%,-入力!$C$10),""))),全国標準卸価格!S1188))</f>
        <v/>
      </c>
      <c r="T1188" s="761" t="str">
        <f>IF(全国標準卸価格!T1188="","",IF(ISNUMBER(全国標準卸価格!T1188),IF(入力!$C$11=1,ROUNDDOWN(全国標準卸価格!T1188*地区別掛け率!T1188%,-入力!$C$10),IF(入力!$C$11=2,ROUNDUP(全国標準卸価格!T1188*地区別掛け率!T1188%,-入力!$C$10),IF(入力!$C$11=3,ROUND(全国標準卸価格!T1188*地区別掛け率!T1188%,-入力!$C$10),""))),全国標準卸価格!T1188))</f>
        <v/>
      </c>
      <c r="U1188" s="762" t="str">
        <f>IF(全国標準卸価格!U1188="","",IF(ISNUMBER(全国標準卸価格!U1188),IF(入力!$C$11=1,ROUNDDOWN(全国標準卸価格!U1188*地区別掛け率!U1188%,-入力!$C$10),IF(入力!$C$11=2,ROUNDUP(全国標準卸価格!U1188*地区別掛け率!U1188%,-入力!$C$10),IF(入力!$C$11=3,ROUND(全国標準卸価格!U1188*地区別掛け率!U1188%,-入力!$C$10),""))),全国標準卸価格!U1188))</f>
        <v/>
      </c>
      <c r="V1188" s="83"/>
      <c r="X1188" s="4"/>
    </row>
    <row r="1189" spans="2:25" ht="20.25" customHeight="1">
      <c r="B1189" s="830"/>
      <c r="C1189" s="831"/>
      <c r="D1189" s="831"/>
      <c r="E1189" s="831"/>
      <c r="F1189" s="831"/>
      <c r="G1189" s="832"/>
      <c r="H1189" s="757" t="s">
        <v>1062</v>
      </c>
      <c r="I1189" s="758"/>
      <c r="J1189" s="758"/>
      <c r="K1189" s="758"/>
      <c r="L1189" s="759"/>
      <c r="M1189" s="757" t="s">
        <v>1061</v>
      </c>
      <c r="N1189" s="758"/>
      <c r="O1189" s="758"/>
      <c r="P1189" s="758"/>
      <c r="Q1189" s="759"/>
      <c r="R1189" s="760" t="str">
        <f>IF(全国標準卸価格!R1189="","",IF(ISNUMBER(全国標準卸価格!R1189),IF(入力!$C$11=1,ROUNDDOWN(全国標準卸価格!R1189*地区別掛け率!R1189%,-入力!$C$10),IF(入力!$C$11=2,ROUNDUP(全国標準卸価格!R1189*地区別掛け率!R1189%,-入力!$C$10),IF(入力!$C$11=3,ROUND(全国標準卸価格!R1189*地区別掛け率!R1189%,-入力!$C$10),""))),全国標準卸価格!R1189))</f>
        <v>卸価格設定なし</v>
      </c>
      <c r="S1189" s="761" t="str">
        <f>IF(全国標準卸価格!S1189="","",IF(ISNUMBER(全国標準卸価格!S1189),IF(入力!$C$11=1,ROUNDDOWN(全国標準卸価格!S1189*地区別掛け率!S1189%,-入力!$C$10),IF(入力!$C$11=2,ROUNDUP(全国標準卸価格!S1189*地区別掛け率!S1189%,-入力!$C$10),IF(入力!$C$11=3,ROUND(全国標準卸価格!S1189*地区別掛け率!S1189%,-入力!$C$10),""))),全国標準卸価格!S1189))</f>
        <v/>
      </c>
      <c r="T1189" s="761" t="str">
        <f>IF(全国標準卸価格!T1189="","",IF(ISNUMBER(全国標準卸価格!T1189),IF(入力!$C$11=1,ROUNDDOWN(全国標準卸価格!T1189*地区別掛け率!T1189%,-入力!$C$10),IF(入力!$C$11=2,ROUNDUP(全国標準卸価格!T1189*地区別掛け率!T1189%,-入力!$C$10),IF(入力!$C$11=3,ROUND(全国標準卸価格!T1189*地区別掛け率!T1189%,-入力!$C$10),""))),全国標準卸価格!T1189))</f>
        <v/>
      </c>
      <c r="U1189" s="762" t="str">
        <f>IF(全国標準卸価格!U1189="","",IF(ISNUMBER(全国標準卸価格!U1189),IF(入力!$C$11=1,ROUNDDOWN(全国標準卸価格!U1189*地区別掛け率!U1189%,-入力!$C$10),IF(入力!$C$11=2,ROUNDUP(全国標準卸価格!U1189*地区別掛け率!U1189%,-入力!$C$10),IF(入力!$C$11=3,ROUND(全国標準卸価格!U1189*地区別掛け率!U1189%,-入力!$C$10),""))),全国標準卸価格!U1189))</f>
        <v/>
      </c>
      <c r="V1189" s="83"/>
      <c r="X1189" s="4"/>
    </row>
    <row r="1190" spans="2:25" ht="20.25" customHeight="1" thickBot="1">
      <c r="B1190" s="781"/>
      <c r="C1190" s="782"/>
      <c r="D1190" s="782"/>
      <c r="E1190" s="782"/>
      <c r="F1190" s="782"/>
      <c r="G1190" s="783"/>
      <c r="H1190" s="725" t="s">
        <v>1065</v>
      </c>
      <c r="I1190" s="726"/>
      <c r="J1190" s="726"/>
      <c r="K1190" s="726"/>
      <c r="L1190" s="727"/>
      <c r="M1190" s="725" t="s">
        <v>1181</v>
      </c>
      <c r="N1190" s="726"/>
      <c r="O1190" s="726"/>
      <c r="P1190" s="726"/>
      <c r="Q1190" s="727"/>
      <c r="R1190" s="728" t="str">
        <f>IF(全国標準卸価格!R1190="","",IF(ISNUMBER(全国標準卸価格!R1190),IF(入力!$C$11=1,ROUNDDOWN(全国標準卸価格!R1190*地区別掛け率!R1190%,-入力!$C$10),IF(入力!$C$11=2,ROUNDUP(全国標準卸価格!R1190*地区別掛け率!R1190%,-入力!$C$10),IF(入力!$C$11=3,ROUND(全国標準卸価格!R1190*地区別掛け率!R1190%,-入力!$C$10),""))),全国標準卸価格!R1190))</f>
        <v>卸価格設定なし</v>
      </c>
      <c r="S1190" s="729" t="str">
        <f>IF(全国標準卸価格!S1190="","",IF(ISNUMBER(全国標準卸価格!S1190),IF(入力!$C$11=1,ROUNDDOWN(全国標準卸価格!S1190*地区別掛け率!S1190%,-入力!$C$10),IF(入力!$C$11=2,ROUNDUP(全国標準卸価格!S1190*地区別掛け率!S1190%,-入力!$C$10),IF(入力!$C$11=3,ROUND(全国標準卸価格!S1190*地区別掛け率!S1190%,-入力!$C$10),""))),全国標準卸価格!S1190))</f>
        <v/>
      </c>
      <c r="T1190" s="729" t="str">
        <f>IF(全国標準卸価格!T1190="","",IF(ISNUMBER(全国標準卸価格!T1190),IF(入力!$C$11=1,ROUNDDOWN(全国標準卸価格!T1190*地区別掛け率!T1190%,-入力!$C$10),IF(入力!$C$11=2,ROUNDUP(全国標準卸価格!T1190*地区別掛け率!T1190%,-入力!$C$10),IF(入力!$C$11=3,ROUND(全国標準卸価格!T1190*地区別掛け率!T1190%,-入力!$C$10),""))),全国標準卸価格!T1190))</f>
        <v/>
      </c>
      <c r="U1190" s="730" t="str">
        <f>IF(全国標準卸価格!U1190="","",IF(ISNUMBER(全国標準卸価格!U1190),IF(入力!$C$11=1,ROUNDDOWN(全国標準卸価格!U1190*地区別掛け率!U1190%,-入力!$C$10),IF(入力!$C$11=2,ROUNDUP(全国標準卸価格!U1190*地区別掛け率!U1190%,-入力!$C$10),IF(入力!$C$11=3,ROUND(全国標準卸価格!U1190*地区別掛け率!U1190%,-入力!$C$10),""))),全国標準卸価格!U1190))</f>
        <v/>
      </c>
      <c r="V1190" s="83"/>
      <c r="X1190" s="4"/>
    </row>
    <row r="1191" spans="2:25" ht="23.1" customHeight="1">
      <c r="B1191" s="336"/>
      <c r="C1191" s="336"/>
      <c r="D1191" s="336"/>
      <c r="E1191" s="336"/>
      <c r="F1191" s="336"/>
      <c r="G1191" s="336"/>
      <c r="H1191" s="336"/>
      <c r="I1191" s="336"/>
      <c r="J1191" s="336"/>
      <c r="K1191" s="336"/>
      <c r="L1191" s="336"/>
      <c r="M1191" s="336"/>
      <c r="N1191" s="336"/>
      <c r="O1191" s="336"/>
      <c r="P1191" s="336"/>
      <c r="Q1191" s="336"/>
      <c r="R1191" s="336"/>
      <c r="S1191" s="336"/>
      <c r="T1191" s="308"/>
      <c r="U1191" s="308"/>
      <c r="V1191" s="308"/>
      <c r="W1191" s="308"/>
      <c r="X1191" s="83"/>
    </row>
    <row r="1192" spans="2:25" s="239" customFormat="1" ht="20.100000000000001" customHeight="1" thickBot="1">
      <c r="B1192" s="241" t="s">
        <v>664</v>
      </c>
      <c r="C1192" s="24"/>
      <c r="D1192" s="24"/>
      <c r="E1192" s="24"/>
      <c r="F1192" s="82"/>
      <c r="G1192" s="24"/>
      <c r="H1192" s="82"/>
      <c r="I1192" s="24"/>
      <c r="J1192" s="82"/>
      <c r="K1192" s="24"/>
      <c r="L1192" s="82"/>
      <c r="M1192" s="24"/>
      <c r="N1192" s="82"/>
      <c r="O1192" s="24"/>
      <c r="P1192" s="82"/>
      <c r="Q1192" s="24"/>
      <c r="R1192" s="82"/>
      <c r="S1192" s="24"/>
      <c r="T1192" s="82"/>
      <c r="U1192" s="24"/>
      <c r="V1192" s="82"/>
      <c r="W1192" s="24"/>
      <c r="X1192" s="82"/>
      <c r="Y1192" s="24"/>
    </row>
    <row r="1193" spans="2:25" ht="20.100000000000001" customHeight="1" thickBot="1">
      <c r="B1193" s="531" t="s">
        <v>453</v>
      </c>
      <c r="C1193" s="532"/>
      <c r="D1193" s="532"/>
      <c r="E1193" s="532"/>
      <c r="F1193" s="532"/>
      <c r="G1193" s="532"/>
      <c r="H1193" s="532"/>
      <c r="I1193" s="532"/>
      <c r="J1193" s="532"/>
      <c r="K1193" s="532"/>
      <c r="L1193" s="532"/>
      <c r="M1193" s="532"/>
      <c r="N1193" s="532"/>
      <c r="O1193" s="532"/>
      <c r="P1193" s="532"/>
      <c r="Q1193" s="532"/>
      <c r="R1193" s="532"/>
      <c r="S1193" s="532"/>
      <c r="T1193" s="532"/>
      <c r="U1193" s="533"/>
      <c r="V1193" s="10"/>
      <c r="X1193" s="4"/>
    </row>
    <row r="1194" spans="2:25" ht="30" customHeight="1" thickBot="1">
      <c r="B1194" s="622" t="s">
        <v>581</v>
      </c>
      <c r="C1194" s="623"/>
      <c r="D1194" s="623"/>
      <c r="E1194" s="623"/>
      <c r="F1194" s="623"/>
      <c r="G1194" s="624"/>
      <c r="H1194" s="710" t="s">
        <v>524</v>
      </c>
      <c r="I1194" s="710"/>
      <c r="J1194" s="710"/>
      <c r="K1194" s="710"/>
      <c r="L1194" s="710"/>
      <c r="M1194" s="710" t="s">
        <v>491</v>
      </c>
      <c r="N1194" s="710"/>
      <c r="O1194" s="710"/>
      <c r="P1194" s="710"/>
      <c r="Q1194" s="710"/>
      <c r="R1194" s="710"/>
      <c r="S1194" s="710"/>
      <c r="T1194" s="710"/>
      <c r="U1194" s="710"/>
      <c r="X1194" s="4"/>
    </row>
    <row r="1195" spans="2:25" ht="20.25" customHeight="1">
      <c r="B1195" s="737" t="s">
        <v>638</v>
      </c>
      <c r="C1195" s="738"/>
      <c r="D1195" s="738"/>
      <c r="E1195" s="738"/>
      <c r="F1195" s="738"/>
      <c r="G1195" s="739"/>
      <c r="H1195" s="737" t="s">
        <v>427</v>
      </c>
      <c r="I1195" s="738"/>
      <c r="J1195" s="738"/>
      <c r="K1195" s="738"/>
      <c r="L1195" s="739"/>
      <c r="M1195" s="737" t="s">
        <v>636</v>
      </c>
      <c r="N1195" s="738"/>
      <c r="O1195" s="738"/>
      <c r="P1195" s="738"/>
      <c r="Q1195" s="739"/>
      <c r="R1195" s="619">
        <f>IF(全国標準卸価格!R1195="","",IF(ISNUMBER(全国標準卸価格!R1195),IF(入力!$C$11=1,ROUNDDOWN(全国標準卸価格!R1195*地区別掛け率!R1195%,-入力!$C$10),IF(入力!$C$11=2,ROUNDUP(全国標準卸価格!R1195*地区別掛け率!R1195%,-入力!$C$10),IF(入力!$C$11=3,ROUND(全国標準卸価格!R1195*地区別掛け率!R1195%,-入力!$C$10),""))),全国標準卸価格!R1195))</f>
        <v>29600</v>
      </c>
      <c r="S1195" s="860" t="str">
        <f>IF(全国標準卸価格!S1195="","",IF(ISNUMBER(全国標準卸価格!S1195),IF(入力!$C$11=1,ROUNDDOWN(全国標準卸価格!S1195*地区別掛け率!S1195%,-入力!$C$10),IF(入力!$C$11=2,ROUNDUP(全国標準卸価格!S1195*地区別掛け率!S1195%,-入力!$C$10),IF(入力!$C$11=3,ROUND(全国標準卸価格!S1195*地区別掛け率!S1195%,-入力!$C$10),""))),全国標準卸価格!S1195))</f>
        <v/>
      </c>
      <c r="T1195" s="860" t="str">
        <f>IF(全国標準卸価格!T1195="","",IF(ISNUMBER(全国標準卸価格!T1195),IF(入力!$C$11=1,ROUNDDOWN(全国標準卸価格!T1195*地区別掛け率!T1195%,-入力!$C$10),IF(入力!$C$11=2,ROUNDUP(全国標準卸価格!T1195*地区別掛け率!T1195%,-入力!$C$10),IF(入力!$C$11=3,ROUND(全国標準卸価格!T1195*地区別掛け率!T1195%,-入力!$C$10),""))),全国標準卸価格!T1195))</f>
        <v/>
      </c>
      <c r="U1195" s="885" t="str">
        <f>IF(全国標準卸価格!U1195="","",IF(ISNUMBER(全国標準卸価格!U1195),IF(入力!$C$11=1,ROUNDDOWN(全国標準卸価格!U1195*地区別掛け率!U1195%,-入力!$C$10),IF(入力!$C$11=2,ROUNDUP(全国標準卸価格!U1195*地区別掛け率!U1195%,-入力!$C$10),IF(入力!$C$11=3,ROUND(全国標準卸価格!U1195*地区別掛け率!U1195%,-入力!$C$10),""))),全国標準卸価格!U1195))</f>
        <v/>
      </c>
      <c r="V1195" s="83"/>
      <c r="X1195" s="4"/>
    </row>
    <row r="1196" spans="2:25" ht="20.25" customHeight="1">
      <c r="B1196" s="830"/>
      <c r="C1196" s="831"/>
      <c r="D1196" s="831"/>
      <c r="E1196" s="831"/>
      <c r="F1196" s="831"/>
      <c r="G1196" s="832"/>
      <c r="H1196" s="757" t="s">
        <v>280</v>
      </c>
      <c r="I1196" s="758"/>
      <c r="J1196" s="758"/>
      <c r="K1196" s="758"/>
      <c r="L1196" s="759"/>
      <c r="M1196" s="716"/>
      <c r="N1196" s="717"/>
      <c r="O1196" s="717"/>
      <c r="P1196" s="717"/>
      <c r="Q1196" s="718"/>
      <c r="R1196" s="836">
        <f>IF(全国標準卸価格!R1196="","",IF(ISNUMBER(全国標準卸価格!R1196),IF(入力!$C$11=1,ROUNDDOWN(全国標準卸価格!R1196*地区別掛け率!R1196%,-入力!$C$10),IF(入力!$C$11=2,ROUNDUP(全国標準卸価格!R1196*地区別掛け率!R1196%,-入力!$C$10),IF(入力!$C$11=3,ROUND(全国標準卸価格!R1196*地区別掛け率!R1196%,-入力!$C$10),""))),全国標準卸価格!R1196))</f>
        <v>26800</v>
      </c>
      <c r="S1196" s="837" t="str">
        <f>IF(全国標準卸価格!S1196="","",IF(ISNUMBER(全国標準卸価格!S1196),IF(入力!$C$11=1,ROUNDDOWN(全国標準卸価格!S1196*地区別掛け率!S1196%,-入力!$C$10),IF(入力!$C$11=2,ROUNDUP(全国標準卸価格!S1196*地区別掛け率!S1196%,-入力!$C$10),IF(入力!$C$11=3,ROUND(全国標準卸価格!S1196*地区別掛け率!S1196%,-入力!$C$10),""))),全国標準卸価格!S1196))</f>
        <v/>
      </c>
      <c r="T1196" s="837" t="str">
        <f>IF(全国標準卸価格!T1196="","",IF(ISNUMBER(全国標準卸価格!T1196),IF(入力!$C$11=1,ROUNDDOWN(全国標準卸価格!T1196*地区別掛け率!T1196%,-入力!$C$10),IF(入力!$C$11=2,ROUNDUP(全国標準卸価格!T1196*地区別掛け率!T1196%,-入力!$C$10),IF(入力!$C$11=3,ROUND(全国標準卸価格!T1196*地区別掛け率!T1196%,-入力!$C$10),""))),全国標準卸価格!T1196))</f>
        <v/>
      </c>
      <c r="U1196" s="838" t="str">
        <f>IF(全国標準卸価格!U1196="","",IF(ISNUMBER(全国標準卸価格!U1196),IF(入力!$C$11=1,ROUNDDOWN(全国標準卸価格!U1196*地区別掛け率!U1196%,-入力!$C$10),IF(入力!$C$11=2,ROUNDUP(全国標準卸価格!U1196*地区別掛け率!U1196%,-入力!$C$10),IF(入力!$C$11=3,ROUND(全国標準卸価格!U1196*地区別掛け率!U1196%,-入力!$C$10),""))),全国標準卸価格!U1196))</f>
        <v/>
      </c>
      <c r="V1196" s="83"/>
      <c r="X1196" s="4"/>
    </row>
    <row r="1197" spans="2:25" ht="20.25" customHeight="1">
      <c r="B1197" s="830"/>
      <c r="C1197" s="831"/>
      <c r="D1197" s="831"/>
      <c r="E1197" s="831"/>
      <c r="F1197" s="831"/>
      <c r="G1197" s="832"/>
      <c r="H1197" s="757" t="s">
        <v>684</v>
      </c>
      <c r="I1197" s="758"/>
      <c r="J1197" s="758"/>
      <c r="K1197" s="758"/>
      <c r="L1197" s="759"/>
      <c r="M1197" s="757" t="s">
        <v>689</v>
      </c>
      <c r="N1197" s="758"/>
      <c r="O1197" s="758"/>
      <c r="P1197" s="758"/>
      <c r="Q1197" s="759"/>
      <c r="R1197" s="836" t="str">
        <f>IF(全国標準卸価格!R1197="","",IF(ISNUMBER(全国標準卸価格!R1197),IF(入力!$C$11=1,ROUNDDOWN(全国標準卸価格!R1197*地区別掛け率!R1197%,-入力!$C$10),IF(入力!$C$11=2,ROUNDUP(全国標準卸価格!R1197*地区別掛け率!R1197%,-入力!$C$10),IF(入力!$C$11=3,ROUND(全国標準卸価格!R1197*地区別掛け率!R1197%,-入力!$C$10),""))),全国標準卸価格!R1197))</f>
        <v>卸価格設定なし</v>
      </c>
      <c r="S1197" s="837" t="str">
        <f>IF(全国標準卸価格!S1197="","",IF(ISNUMBER(全国標準卸価格!S1197),IF(入力!$C$11=1,ROUNDDOWN(全国標準卸価格!S1197*地区別掛け率!S1197%,-入力!$C$10),IF(入力!$C$11=2,ROUNDUP(全国標準卸価格!S1197*地区別掛け率!S1197%,-入力!$C$10),IF(入力!$C$11=3,ROUND(全国標準卸価格!S1197*地区別掛け率!S1197%,-入力!$C$10),""))),全国標準卸価格!S1197))</f>
        <v/>
      </c>
      <c r="T1197" s="837" t="str">
        <f>IF(全国標準卸価格!T1197="","",IF(ISNUMBER(全国標準卸価格!T1197),IF(入力!$C$11=1,ROUNDDOWN(全国標準卸価格!T1197*地区別掛け率!T1197%,-入力!$C$10),IF(入力!$C$11=2,ROUNDUP(全国標準卸価格!T1197*地区別掛け率!T1197%,-入力!$C$10),IF(入力!$C$11=3,ROUND(全国標準卸価格!T1197*地区別掛け率!T1197%,-入力!$C$10),""))),全国標準卸価格!T1197))</f>
        <v/>
      </c>
      <c r="U1197" s="838" t="str">
        <f>IF(全国標準卸価格!U1197="","",IF(ISNUMBER(全国標準卸価格!U1197),IF(入力!$C$11=1,ROUNDDOWN(全国標準卸価格!U1197*地区別掛け率!U1197%,-入力!$C$10),IF(入力!$C$11=2,ROUNDUP(全国標準卸価格!U1197*地区別掛け率!U1197%,-入力!$C$10),IF(入力!$C$11=3,ROUND(全国標準卸価格!U1197*地区別掛け率!U1197%,-入力!$C$10),""))),全国標準卸価格!U1197))</f>
        <v/>
      </c>
      <c r="V1197" s="83"/>
      <c r="X1197" s="4"/>
    </row>
    <row r="1198" spans="2:25" ht="20.25" customHeight="1">
      <c r="B1198" s="830"/>
      <c r="C1198" s="831"/>
      <c r="D1198" s="831"/>
      <c r="E1198" s="831"/>
      <c r="F1198" s="831"/>
      <c r="G1198" s="832"/>
      <c r="H1198" s="757" t="s">
        <v>684</v>
      </c>
      <c r="I1198" s="758"/>
      <c r="J1198" s="758"/>
      <c r="K1198" s="758"/>
      <c r="L1198" s="759"/>
      <c r="M1198" s="757" t="s">
        <v>690</v>
      </c>
      <c r="N1198" s="758"/>
      <c r="O1198" s="758"/>
      <c r="P1198" s="758"/>
      <c r="Q1198" s="759"/>
      <c r="R1198" s="836" t="str">
        <f>IF(全国標準卸価格!R1198="","",IF(ISNUMBER(全国標準卸価格!R1198),IF(入力!$C$11=1,ROUNDDOWN(全国標準卸価格!R1198*地区別掛け率!R1198%,-入力!$C$10),IF(入力!$C$11=2,ROUNDUP(全国標準卸価格!R1198*地区別掛け率!R1198%,-入力!$C$10),IF(入力!$C$11=3,ROUND(全国標準卸価格!R1198*地区別掛け率!R1198%,-入力!$C$10),""))),全国標準卸価格!R1198))</f>
        <v>卸価格設定なし</v>
      </c>
      <c r="S1198" s="837" t="str">
        <f>IF(全国標準卸価格!S1198="","",IF(ISNUMBER(全国標準卸価格!S1198),IF(入力!$C$11=1,ROUNDDOWN(全国標準卸価格!S1198*地区別掛け率!S1198%,-入力!$C$10),IF(入力!$C$11=2,ROUNDUP(全国標準卸価格!S1198*地区別掛け率!S1198%,-入力!$C$10),IF(入力!$C$11=3,ROUND(全国標準卸価格!S1198*地区別掛け率!S1198%,-入力!$C$10),""))),全国標準卸価格!S1198))</f>
        <v/>
      </c>
      <c r="T1198" s="837" t="str">
        <f>IF(全国標準卸価格!T1198="","",IF(ISNUMBER(全国標準卸価格!T1198),IF(入力!$C$11=1,ROUNDDOWN(全国標準卸価格!T1198*地区別掛け率!T1198%,-入力!$C$10),IF(入力!$C$11=2,ROUNDUP(全国標準卸価格!T1198*地区別掛け率!T1198%,-入力!$C$10),IF(入力!$C$11=3,ROUND(全国標準卸価格!T1198*地区別掛け率!T1198%,-入力!$C$10),""))),全国標準卸価格!T1198))</f>
        <v/>
      </c>
      <c r="U1198" s="838" t="str">
        <f>IF(全国標準卸価格!U1198="","",IF(ISNUMBER(全国標準卸価格!U1198),IF(入力!$C$11=1,ROUNDDOWN(全国標準卸価格!U1198*地区別掛け率!U1198%,-入力!$C$10),IF(入力!$C$11=2,ROUNDUP(全国標準卸価格!U1198*地区別掛け率!U1198%,-入力!$C$10),IF(入力!$C$11=3,ROUND(全国標準卸価格!U1198*地区別掛け率!U1198%,-入力!$C$10),""))),全国標準卸価格!U1198))</f>
        <v/>
      </c>
      <c r="V1198" s="83"/>
      <c r="X1198" s="4"/>
    </row>
    <row r="1199" spans="2:25" ht="20.25" customHeight="1">
      <c r="B1199" s="830"/>
      <c r="C1199" s="831"/>
      <c r="D1199" s="831"/>
      <c r="E1199" s="831"/>
      <c r="F1199" s="831"/>
      <c r="G1199" s="832"/>
      <c r="H1199" s="757" t="s">
        <v>684</v>
      </c>
      <c r="I1199" s="758"/>
      <c r="J1199" s="758"/>
      <c r="K1199" s="758"/>
      <c r="L1199" s="759"/>
      <c r="M1199" s="787" t="s">
        <v>691</v>
      </c>
      <c r="N1199" s="788"/>
      <c r="O1199" s="788"/>
      <c r="P1199" s="788"/>
      <c r="Q1199" s="789"/>
      <c r="R1199" s="836" t="str">
        <f>IF(全国標準卸価格!R1199="","",IF(ISNUMBER(全国標準卸価格!R1199),IF(入力!$C$11=1,ROUNDDOWN(全国標準卸価格!R1199*地区別掛け率!R1199%,-入力!$C$10),IF(入力!$C$11=2,ROUNDUP(全国標準卸価格!R1199*地区別掛け率!R1199%,-入力!$C$10),IF(入力!$C$11=3,ROUND(全国標準卸価格!R1199*地区別掛け率!R1199%,-入力!$C$10),""))),全国標準卸価格!R1199))</f>
        <v>卸価格設定なし</v>
      </c>
      <c r="S1199" s="837" t="str">
        <f>IF(全国標準卸価格!S1199="","",IF(ISNUMBER(全国標準卸価格!S1199),IF(入力!$C$11=1,ROUNDDOWN(全国標準卸価格!S1199*地区別掛け率!S1199%,-入力!$C$10),IF(入力!$C$11=2,ROUNDUP(全国標準卸価格!S1199*地区別掛け率!S1199%,-入力!$C$10),IF(入力!$C$11=3,ROUND(全国標準卸価格!S1199*地区別掛け率!S1199%,-入力!$C$10),""))),全国標準卸価格!S1199))</f>
        <v/>
      </c>
      <c r="T1199" s="837" t="str">
        <f>IF(全国標準卸価格!T1199="","",IF(ISNUMBER(全国標準卸価格!T1199),IF(入力!$C$11=1,ROUNDDOWN(全国標準卸価格!T1199*地区別掛け率!T1199%,-入力!$C$10),IF(入力!$C$11=2,ROUNDUP(全国標準卸価格!T1199*地区別掛け率!T1199%,-入力!$C$10),IF(入力!$C$11=3,ROUND(全国標準卸価格!T1199*地区別掛け率!T1199%,-入力!$C$10),""))),全国標準卸価格!T1199))</f>
        <v/>
      </c>
      <c r="U1199" s="838" t="str">
        <f>IF(全国標準卸価格!U1199="","",IF(ISNUMBER(全国標準卸価格!U1199),IF(入力!$C$11=1,ROUNDDOWN(全国標準卸価格!U1199*地区別掛け率!U1199%,-入力!$C$10),IF(入力!$C$11=2,ROUNDUP(全国標準卸価格!U1199*地区別掛け率!U1199%,-入力!$C$10),IF(入力!$C$11=3,ROUND(全国標準卸価格!U1199*地区別掛け率!U1199%,-入力!$C$10),""))),全国標準卸価格!U1199))</f>
        <v/>
      </c>
      <c r="V1199" s="83"/>
      <c r="X1199" s="4"/>
    </row>
    <row r="1200" spans="2:25" ht="20.25" customHeight="1">
      <c r="B1200" s="830"/>
      <c r="C1200" s="831"/>
      <c r="D1200" s="831"/>
      <c r="E1200" s="831"/>
      <c r="F1200" s="831"/>
      <c r="G1200" s="832"/>
      <c r="H1200" s="787" t="s">
        <v>637</v>
      </c>
      <c r="I1200" s="788"/>
      <c r="J1200" s="788"/>
      <c r="K1200" s="788"/>
      <c r="L1200" s="789"/>
      <c r="M1200" s="830"/>
      <c r="N1200" s="831"/>
      <c r="O1200" s="831"/>
      <c r="P1200" s="831"/>
      <c r="Q1200" s="832"/>
      <c r="R1200" s="836" t="str">
        <f>IF(全国標準卸価格!R1200="","",IF(ISNUMBER(全国標準卸価格!R1200),IF(入力!$C$11=1,ROUNDDOWN(全国標準卸価格!R1200*地区別掛け率!R1200%,-入力!$C$10),IF(入力!$C$11=2,ROUNDUP(全国標準卸価格!R1200*地区別掛け率!R1200%,-入力!$C$10),IF(入力!$C$11=3,ROUND(全国標準卸価格!R1200*地区別掛け率!R1200%,-入力!$C$10),""))),全国標準卸価格!R1200))</f>
        <v>卸価格設定なし</v>
      </c>
      <c r="S1200" s="837" t="str">
        <f>IF(全国標準卸価格!S1200="","",IF(ISNUMBER(全国標準卸価格!S1200),IF(入力!$C$11=1,ROUNDDOWN(全国標準卸価格!S1200*地区別掛け率!S1200%,-入力!$C$10),IF(入力!$C$11=2,ROUNDUP(全国標準卸価格!S1200*地区別掛け率!S1200%,-入力!$C$10),IF(入力!$C$11=3,ROUND(全国標準卸価格!S1200*地区別掛け率!S1200%,-入力!$C$10),""))),全国標準卸価格!S1200))</f>
        <v/>
      </c>
      <c r="T1200" s="837" t="str">
        <f>IF(全国標準卸価格!T1200="","",IF(ISNUMBER(全国標準卸価格!T1200),IF(入力!$C$11=1,ROUNDDOWN(全国標準卸価格!T1200*地区別掛け率!T1200%,-入力!$C$10),IF(入力!$C$11=2,ROUNDUP(全国標準卸価格!T1200*地区別掛け率!T1200%,-入力!$C$10),IF(入力!$C$11=3,ROUND(全国標準卸価格!T1200*地区別掛け率!T1200%,-入力!$C$10),""))),全国標準卸価格!T1200))</f>
        <v/>
      </c>
      <c r="U1200" s="838" t="str">
        <f>IF(全国標準卸価格!U1200="","",IF(ISNUMBER(全国標準卸価格!U1200),IF(入力!$C$11=1,ROUNDDOWN(全国標準卸価格!U1200*地区別掛け率!U1200%,-入力!$C$10),IF(入力!$C$11=2,ROUNDUP(全国標準卸価格!U1200*地区別掛け率!U1200%,-入力!$C$10),IF(入力!$C$11=3,ROUND(全国標準卸価格!U1200*地区別掛け率!U1200%,-入力!$C$10),""))),全国標準卸価格!U1200))</f>
        <v/>
      </c>
      <c r="V1200" s="83"/>
      <c r="X1200" s="4"/>
    </row>
    <row r="1201" spans="2:27" ht="20.25" customHeight="1">
      <c r="B1201" s="830"/>
      <c r="C1201" s="831"/>
      <c r="D1201" s="831"/>
      <c r="E1201" s="831"/>
      <c r="F1201" s="831"/>
      <c r="G1201" s="832"/>
      <c r="H1201" s="716"/>
      <c r="I1201" s="717"/>
      <c r="J1201" s="717"/>
      <c r="K1201" s="717"/>
      <c r="L1201" s="718"/>
      <c r="M1201" s="716"/>
      <c r="N1201" s="717"/>
      <c r="O1201" s="717"/>
      <c r="P1201" s="717"/>
      <c r="Q1201" s="718"/>
      <c r="R1201" s="836" t="str">
        <f>IF(全国標準卸価格!R1201="","",IF(ISNUMBER(全国標準卸価格!R1201),IF(入力!$C$11=1,ROUNDDOWN(全国標準卸価格!R1201*地区別掛け率!R1201%,-入力!$C$10),IF(入力!$C$11=2,ROUNDUP(全国標準卸価格!R1201*地区別掛け率!R1201%,-入力!$C$10),IF(入力!$C$11=3,ROUND(全国標準卸価格!R1201*地区別掛け率!R1201%,-入力!$C$10),""))),全国標準卸価格!R1201))</f>
        <v>卸価格設定なし</v>
      </c>
      <c r="S1201" s="837" t="str">
        <f>IF(全国標準卸価格!S1201="","",IF(ISNUMBER(全国標準卸価格!S1201),IF(入力!$C$11=1,ROUNDDOWN(全国標準卸価格!S1201*地区別掛け率!S1201%,-入力!$C$10),IF(入力!$C$11=2,ROUNDUP(全国標準卸価格!S1201*地区別掛け率!S1201%,-入力!$C$10),IF(入力!$C$11=3,ROUND(全国標準卸価格!S1201*地区別掛け率!S1201%,-入力!$C$10),""))),全国標準卸価格!S1201))</f>
        <v/>
      </c>
      <c r="T1201" s="837" t="str">
        <f>IF(全国標準卸価格!T1201="","",IF(ISNUMBER(全国標準卸価格!T1201),IF(入力!$C$11=1,ROUNDDOWN(全国標準卸価格!T1201*地区別掛け率!T1201%,-入力!$C$10),IF(入力!$C$11=2,ROUNDUP(全国標準卸価格!T1201*地区別掛け率!T1201%,-入力!$C$10),IF(入力!$C$11=3,ROUND(全国標準卸価格!T1201*地区別掛け率!T1201%,-入力!$C$10),""))),全国標準卸価格!T1201))</f>
        <v/>
      </c>
      <c r="U1201" s="838" t="str">
        <f>IF(全国標準卸価格!U1201="","",IF(ISNUMBER(全国標準卸価格!U1201),IF(入力!$C$11=1,ROUNDDOWN(全国標準卸価格!U1201*地区別掛け率!U1201%,-入力!$C$10),IF(入力!$C$11=2,ROUNDUP(全国標準卸価格!U1201*地区別掛け率!U1201%,-入力!$C$10),IF(入力!$C$11=3,ROUND(全国標準卸価格!U1201*地区別掛け率!U1201%,-入力!$C$10),""))),全国標準卸価格!U1201))</f>
        <v/>
      </c>
      <c r="V1201" s="83"/>
      <c r="X1201" s="4"/>
    </row>
    <row r="1202" spans="2:27" ht="20.25" customHeight="1">
      <c r="B1202" s="830"/>
      <c r="C1202" s="831"/>
      <c r="D1202" s="831"/>
      <c r="E1202" s="831"/>
      <c r="F1202" s="831"/>
      <c r="G1202" s="832"/>
      <c r="H1202" s="757" t="s">
        <v>529</v>
      </c>
      <c r="I1202" s="758"/>
      <c r="J1202" s="758"/>
      <c r="K1202" s="758"/>
      <c r="L1202" s="759"/>
      <c r="M1202" s="787" t="s">
        <v>627</v>
      </c>
      <c r="N1202" s="788"/>
      <c r="O1202" s="788"/>
      <c r="P1202" s="788"/>
      <c r="Q1202" s="789"/>
      <c r="R1202" s="836">
        <f>IF(全国標準卸価格!R1202="","",IF(ISNUMBER(全国標準卸価格!R1202),IF(入力!$C$11=1,ROUNDDOWN(全国標準卸価格!R1202*地区別掛け率!R1202%,-入力!$C$10),IF(入力!$C$11=2,ROUNDUP(全国標準卸価格!R1202*地区別掛け率!R1202%,-入力!$C$10),IF(入力!$C$11=3,ROUND(全国標準卸価格!R1202*地区別掛け率!R1202%,-入力!$C$10),""))),全国標準卸価格!R1202))</f>
        <v>26800</v>
      </c>
      <c r="S1202" s="837" t="str">
        <f>IF(全国標準卸価格!S1202="","",IF(ISNUMBER(全国標準卸価格!S1202),IF(入力!$C$11=1,ROUNDDOWN(全国標準卸価格!S1202*地区別掛け率!S1202%,-入力!$C$10),IF(入力!$C$11=2,ROUNDUP(全国標準卸価格!S1202*地区別掛け率!S1202%,-入力!$C$10),IF(入力!$C$11=3,ROUND(全国標準卸価格!S1202*地区別掛け率!S1202%,-入力!$C$10),""))),全国標準卸価格!S1202))</f>
        <v/>
      </c>
      <c r="T1202" s="837" t="str">
        <f>IF(全国標準卸価格!T1202="","",IF(ISNUMBER(全国標準卸価格!T1202),IF(入力!$C$11=1,ROUNDDOWN(全国標準卸価格!T1202*地区別掛け率!T1202%,-入力!$C$10),IF(入力!$C$11=2,ROUNDUP(全国標準卸価格!T1202*地区別掛け率!T1202%,-入力!$C$10),IF(入力!$C$11=3,ROUND(全国標準卸価格!T1202*地区別掛け率!T1202%,-入力!$C$10),""))),全国標準卸価格!T1202))</f>
        <v/>
      </c>
      <c r="U1202" s="838" t="str">
        <f>IF(全国標準卸価格!U1202="","",IF(ISNUMBER(全国標準卸価格!U1202),IF(入力!$C$11=1,ROUNDDOWN(全国標準卸価格!U1202*地区別掛け率!U1202%,-入力!$C$10),IF(入力!$C$11=2,ROUNDUP(全国標準卸価格!U1202*地区別掛け率!U1202%,-入力!$C$10),IF(入力!$C$11=3,ROUND(全国標準卸価格!U1202*地区別掛け率!U1202%,-入力!$C$10),""))),全国標準卸価格!U1202))</f>
        <v/>
      </c>
      <c r="V1202" s="83"/>
      <c r="X1202" s="4"/>
    </row>
    <row r="1203" spans="2:27" ht="20.25" customHeight="1">
      <c r="B1203" s="830"/>
      <c r="C1203" s="831"/>
      <c r="D1203" s="831"/>
      <c r="E1203" s="831"/>
      <c r="F1203" s="831"/>
      <c r="G1203" s="832"/>
      <c r="H1203" s="757" t="s">
        <v>280</v>
      </c>
      <c r="I1203" s="758"/>
      <c r="J1203" s="758"/>
      <c r="K1203" s="758"/>
      <c r="L1203" s="759"/>
      <c r="M1203" s="716"/>
      <c r="N1203" s="717"/>
      <c r="O1203" s="717"/>
      <c r="P1203" s="717"/>
      <c r="Q1203" s="718"/>
      <c r="R1203" s="836">
        <f>IF(全国標準卸価格!R1203="","",IF(ISNUMBER(全国標準卸価格!R1203),IF(入力!$C$11=1,ROUNDDOWN(全国標準卸価格!R1203*地区別掛け率!R1203%,-入力!$C$10),IF(入力!$C$11=2,ROUNDUP(全国標準卸価格!R1203*地区別掛け率!R1203%,-入力!$C$10),IF(入力!$C$11=3,ROUND(全国標準卸価格!R1203*地区別掛け率!R1203%,-入力!$C$10),""))),全国標準卸価格!R1203))</f>
        <v>32000</v>
      </c>
      <c r="S1203" s="837" t="str">
        <f>IF(全国標準卸価格!S1203="","",IF(ISNUMBER(全国標準卸価格!S1203),IF(入力!$C$11=1,ROUNDDOWN(全国標準卸価格!S1203*地区別掛け率!S1203%,-入力!$C$10),IF(入力!$C$11=2,ROUNDUP(全国標準卸価格!S1203*地区別掛け率!S1203%,-入力!$C$10),IF(入力!$C$11=3,ROUND(全国標準卸価格!S1203*地区別掛け率!S1203%,-入力!$C$10),""))),全国標準卸価格!S1203))</f>
        <v/>
      </c>
      <c r="T1203" s="837" t="str">
        <f>IF(全国標準卸価格!T1203="","",IF(ISNUMBER(全国標準卸価格!T1203),IF(入力!$C$11=1,ROUNDDOWN(全国標準卸価格!T1203*地区別掛け率!T1203%,-入力!$C$10),IF(入力!$C$11=2,ROUNDUP(全国標準卸価格!T1203*地区別掛け率!T1203%,-入力!$C$10),IF(入力!$C$11=3,ROUND(全国標準卸価格!T1203*地区別掛け率!T1203%,-入力!$C$10),""))),全国標準卸価格!T1203))</f>
        <v/>
      </c>
      <c r="U1203" s="838" t="str">
        <f>IF(全国標準卸価格!U1203="","",IF(ISNUMBER(全国標準卸価格!U1203),IF(入力!$C$11=1,ROUNDDOWN(全国標準卸価格!U1203*地区別掛け率!U1203%,-入力!$C$10),IF(入力!$C$11=2,ROUNDUP(全国標準卸価格!U1203*地区別掛け率!U1203%,-入力!$C$10),IF(入力!$C$11=3,ROUND(全国標準卸価格!U1203*地区別掛け率!U1203%,-入力!$C$10),""))),全国標準卸価格!U1203))</f>
        <v/>
      </c>
      <c r="V1203" s="83"/>
      <c r="X1203" s="4"/>
    </row>
    <row r="1204" spans="2:27" ht="20.25" customHeight="1">
      <c r="B1204" s="806"/>
      <c r="C1204" s="807"/>
      <c r="D1204" s="807"/>
      <c r="E1204" s="807"/>
      <c r="F1204" s="807"/>
      <c r="G1204" s="808"/>
      <c r="H1204" s="806" t="s">
        <v>530</v>
      </c>
      <c r="I1204" s="807"/>
      <c r="J1204" s="807"/>
      <c r="K1204" s="807"/>
      <c r="L1204" s="808"/>
      <c r="M1204" s="806" t="s">
        <v>590</v>
      </c>
      <c r="N1204" s="807"/>
      <c r="O1204" s="807"/>
      <c r="P1204" s="807"/>
      <c r="Q1204" s="808"/>
      <c r="R1204" s="845">
        <f>IF(全国標準卸価格!R1204="","",IF(ISNUMBER(全国標準卸価格!R1204),IF(入力!$C$11=1,ROUNDDOWN(全国標準卸価格!R1204*地区別掛け率!R1204%,-入力!$C$10),IF(入力!$C$11=2,ROUNDUP(全国標準卸価格!R1204*地区別掛け率!R1204%,-入力!$C$10),IF(入力!$C$11=3,ROUND(全国標準卸価格!R1204*地区別掛け率!R1204%,-入力!$C$10),""))),全国標準卸価格!R1204))</f>
        <v>25100</v>
      </c>
      <c r="S1204" s="846" t="str">
        <f>IF(全国標準卸価格!S1204="","",IF(ISNUMBER(全国標準卸価格!S1204),IF(入力!$C$11=1,ROUNDDOWN(全国標準卸価格!S1204*地区別掛け率!S1204%,-入力!$C$10),IF(入力!$C$11=2,ROUNDUP(全国標準卸価格!S1204*地区別掛け率!S1204%,-入力!$C$10),IF(入力!$C$11=3,ROUND(全国標準卸価格!S1204*地区別掛け率!S1204%,-入力!$C$10),""))),全国標準卸価格!S1204))</f>
        <v/>
      </c>
      <c r="T1204" s="846" t="str">
        <f>IF(全国標準卸価格!T1204="","",IF(ISNUMBER(全国標準卸価格!T1204),IF(入力!$C$11=1,ROUNDDOWN(全国標準卸価格!T1204*地区別掛け率!T1204%,-入力!$C$10),IF(入力!$C$11=2,ROUNDUP(全国標準卸価格!T1204*地区別掛け率!T1204%,-入力!$C$10),IF(入力!$C$11=3,ROUND(全国標準卸価格!T1204*地区別掛け率!T1204%,-入力!$C$10),""))),全国標準卸価格!T1204))</f>
        <v/>
      </c>
      <c r="U1204" s="847" t="str">
        <f>IF(全国標準卸価格!U1204="","",IF(ISNUMBER(全国標準卸価格!U1204),IF(入力!$C$11=1,ROUNDDOWN(全国標準卸価格!U1204*地区別掛け率!U1204%,-入力!$C$10),IF(入力!$C$11=2,ROUNDUP(全国標準卸価格!U1204*地区別掛け率!U1204%,-入力!$C$10),IF(入力!$C$11=3,ROUND(全国標準卸価格!U1204*地区別掛け率!U1204%,-入力!$C$10),""))),全国標準卸価格!U1204))</f>
        <v/>
      </c>
      <c r="V1204" s="83"/>
      <c r="X1204" s="4"/>
    </row>
    <row r="1205" spans="2:27" ht="20.25" customHeight="1">
      <c r="B1205" s="842" t="s">
        <v>1000</v>
      </c>
      <c r="C1205" s="843"/>
      <c r="D1205" s="843"/>
      <c r="E1205" s="843"/>
      <c r="F1205" s="843"/>
      <c r="G1205" s="844"/>
      <c r="H1205" s="842" t="s">
        <v>992</v>
      </c>
      <c r="I1205" s="843"/>
      <c r="J1205" s="843"/>
      <c r="K1205" s="843"/>
      <c r="L1205" s="844"/>
      <c r="M1205" s="810" t="s">
        <v>999</v>
      </c>
      <c r="N1205" s="811"/>
      <c r="O1205" s="811"/>
      <c r="P1205" s="811"/>
      <c r="Q1205" s="812"/>
      <c r="R1205" s="833" t="str">
        <f>IF(全国標準卸価格!R1205="","",IF(ISNUMBER(全国標準卸価格!R1205),IF(入力!$C$11=1,ROUNDDOWN(全国標準卸価格!R1205*地区別掛け率!R1205%,-入力!$C$10),IF(入力!$C$11=2,ROUNDUP(全国標準卸価格!R1205*地区別掛け率!R1205%,-入力!$C$10),IF(入力!$C$11=3,ROUND(全国標準卸価格!R1205*地区別掛け率!R1205%,-入力!$C$10),""))),全国標準卸価格!R1205))</f>
        <v>卸価格設定なし</v>
      </c>
      <c r="S1205" s="834" t="str">
        <f>IF(全国標準卸価格!S1205="","",IF(ISNUMBER(全国標準卸価格!S1205),IF(入力!$C$11=1,ROUNDDOWN(全国標準卸価格!S1205*地区別掛け率!S1205%,-入力!$C$10),IF(入力!$C$11=2,ROUNDUP(全国標準卸価格!S1205*地区別掛け率!S1205%,-入力!$C$10),IF(入力!$C$11=3,ROUND(全国標準卸価格!S1205*地区別掛け率!S1205%,-入力!$C$10),""))),全国標準卸価格!S1205))</f>
        <v/>
      </c>
      <c r="T1205" s="834" t="str">
        <f>IF(全国標準卸価格!T1205="","",IF(ISNUMBER(全国標準卸価格!T1205),IF(入力!$C$11=1,ROUNDDOWN(全国標準卸価格!T1205*地区別掛け率!T1205%,-入力!$C$10),IF(入力!$C$11=2,ROUNDUP(全国標準卸価格!T1205*地区別掛け率!T1205%,-入力!$C$10),IF(入力!$C$11=3,ROUND(全国標準卸価格!T1205*地区別掛け率!T1205%,-入力!$C$10),""))),全国標準卸価格!T1205))</f>
        <v/>
      </c>
      <c r="U1205" s="835" t="str">
        <f>IF(全国標準卸価格!U1205="","",IF(ISNUMBER(全国標準卸価格!U1205),IF(入力!$C$11=1,ROUNDDOWN(全国標準卸価格!U1205*地区別掛け率!U1205%,-入力!$C$10),IF(入力!$C$11=2,ROUNDUP(全国標準卸価格!U1205*地区別掛け率!U1205%,-入力!$C$10),IF(入力!$C$11=3,ROUND(全国標準卸価格!U1205*地区別掛け率!U1205%,-入力!$C$10),""))),全国標準卸価格!U1205))</f>
        <v/>
      </c>
      <c r="V1205" s="83"/>
      <c r="X1205" s="4"/>
    </row>
    <row r="1206" spans="2:27" ht="20.25" customHeight="1">
      <c r="B1206" s="806"/>
      <c r="C1206" s="807"/>
      <c r="D1206" s="807"/>
      <c r="E1206" s="807"/>
      <c r="F1206" s="807"/>
      <c r="G1206" s="808"/>
      <c r="H1206" s="806"/>
      <c r="I1206" s="807"/>
      <c r="J1206" s="807"/>
      <c r="K1206" s="807"/>
      <c r="L1206" s="808"/>
      <c r="M1206" s="806" t="s">
        <v>1001</v>
      </c>
      <c r="N1206" s="807"/>
      <c r="O1206" s="807"/>
      <c r="P1206" s="807"/>
      <c r="Q1206" s="808"/>
      <c r="R1206" s="845" t="str">
        <f>IF(全国標準卸価格!R1206="","",IF(ISNUMBER(全国標準卸価格!R1206),IF(入力!$C$11=1,ROUNDDOWN(全国標準卸価格!R1206*地区別掛け率!R1206%,-入力!$C$10),IF(入力!$C$11=2,ROUNDUP(全国標準卸価格!R1206*地区別掛け率!R1206%,-入力!$C$10),IF(入力!$C$11=3,ROUND(全国標準卸価格!R1206*地区別掛け率!R1206%,-入力!$C$10),""))),全国標準卸価格!R1206))</f>
        <v>卸価格設定なし</v>
      </c>
      <c r="S1206" s="846" t="str">
        <f>IF(全国標準卸価格!S1206="","",IF(ISNUMBER(全国標準卸価格!S1206),IF(入力!$C$11=1,ROUNDDOWN(全国標準卸価格!S1206*地区別掛け率!S1206%,-入力!$C$10),IF(入力!$C$11=2,ROUNDUP(全国標準卸価格!S1206*地区別掛け率!S1206%,-入力!$C$10),IF(入力!$C$11=3,ROUND(全国標準卸価格!S1206*地区別掛け率!S1206%,-入力!$C$10),""))),全国標準卸価格!S1206))</f>
        <v/>
      </c>
      <c r="T1206" s="846" t="str">
        <f>IF(全国標準卸価格!T1206="","",IF(ISNUMBER(全国標準卸価格!T1206),IF(入力!$C$11=1,ROUNDDOWN(全国標準卸価格!T1206*地区別掛け率!T1206%,-入力!$C$10),IF(入力!$C$11=2,ROUNDUP(全国標準卸価格!T1206*地区別掛け率!T1206%,-入力!$C$10),IF(入力!$C$11=3,ROUND(全国標準卸価格!T1206*地区別掛け率!T1206%,-入力!$C$10),""))),全国標準卸価格!T1206))</f>
        <v/>
      </c>
      <c r="U1206" s="847" t="str">
        <f>IF(全国標準卸価格!U1206="","",IF(ISNUMBER(全国標準卸価格!U1206),IF(入力!$C$11=1,ROUNDDOWN(全国標準卸価格!U1206*地区別掛け率!U1206%,-入力!$C$10),IF(入力!$C$11=2,ROUNDUP(全国標準卸価格!U1206*地区別掛け率!U1206%,-入力!$C$10),IF(入力!$C$11=3,ROUND(全国標準卸価格!U1206*地区別掛け率!U1206%,-入力!$C$10),""))),全国標準卸価格!U1206))</f>
        <v/>
      </c>
      <c r="V1206" s="83"/>
      <c r="X1206" s="4"/>
    </row>
    <row r="1207" spans="2:27" ht="20.25" customHeight="1">
      <c r="B1207" s="842" t="s">
        <v>1370</v>
      </c>
      <c r="C1207" s="843"/>
      <c r="D1207" s="843"/>
      <c r="E1207" s="843"/>
      <c r="F1207" s="843"/>
      <c r="G1207" s="844"/>
      <c r="H1207" s="716" t="s">
        <v>993</v>
      </c>
      <c r="I1207" s="717"/>
      <c r="J1207" s="717"/>
      <c r="K1207" s="717"/>
      <c r="L1207" s="718"/>
      <c r="M1207" s="830" t="s">
        <v>1373</v>
      </c>
      <c r="N1207" s="831"/>
      <c r="O1207" s="831"/>
      <c r="P1207" s="831"/>
      <c r="Q1207" s="832"/>
      <c r="R1207" s="923" t="str">
        <f>IF(全国標準卸価格!R1207="","",IF(ISNUMBER(全国標準卸価格!R1207),IF(入力!$C$11=1,ROUNDDOWN(全国標準卸価格!R1207*地区別掛け率!R1207%,-入力!$C$10),IF(入力!$C$11=2,ROUNDUP(全国標準卸価格!R1207*地区別掛け率!R1207%,-入力!$C$10),IF(入力!$C$11=3,ROUND(全国標準卸価格!R1207*地区別掛け率!R1207%,-入力!$C$10),""))),全国標準卸価格!R1207))</f>
        <v>卸価格設定なし</v>
      </c>
      <c r="S1207" s="575" t="str">
        <f>IF(全国標準卸価格!S1207="","",IF(ISNUMBER(全国標準卸価格!S1207),IF(入力!$C$11=1,ROUNDDOWN(全国標準卸価格!S1207*地区別掛け率!S1207%,-入力!$C$10),IF(入力!$C$11=2,ROUNDUP(全国標準卸価格!S1207*地区別掛け率!S1207%,-入力!$C$10),IF(入力!$C$11=3,ROUND(全国標準卸価格!S1207*地区別掛け率!S1207%,-入力!$C$10),""))),全国標準卸価格!S1207))</f>
        <v/>
      </c>
      <c r="T1207" s="575" t="str">
        <f>IF(全国標準卸価格!T1207="","",IF(ISNUMBER(全国標準卸価格!T1207),IF(入力!$C$11=1,ROUNDDOWN(全国標準卸価格!T1207*地区別掛け率!T1207%,-入力!$C$10),IF(入力!$C$11=2,ROUNDUP(全国標準卸価格!T1207*地区別掛け率!T1207%,-入力!$C$10),IF(入力!$C$11=3,ROUND(全国標準卸価格!T1207*地区別掛け率!T1207%,-入力!$C$10),""))),全国標準卸価格!T1207))</f>
        <v/>
      </c>
      <c r="U1207" s="924" t="str">
        <f>IF(全国標準卸価格!U1207="","",IF(ISNUMBER(全国標準卸価格!U1207),IF(入力!$C$11=1,ROUNDDOWN(全国標準卸価格!U1207*地区別掛け率!U1207%,-入力!$C$10),IF(入力!$C$11=2,ROUNDUP(全国標準卸価格!U1207*地区別掛け率!U1207%,-入力!$C$10),IF(入力!$C$11=3,ROUND(全国標準卸価格!U1207*地区別掛け率!U1207%,-入力!$C$10),""))),全国標準卸価格!U1207))</f>
        <v/>
      </c>
      <c r="V1207" s="83"/>
      <c r="X1207" s="4"/>
    </row>
    <row r="1208" spans="2:27" ht="20.25" customHeight="1">
      <c r="B1208" s="830"/>
      <c r="C1208" s="831"/>
      <c r="D1208" s="831"/>
      <c r="E1208" s="831"/>
      <c r="F1208" s="831"/>
      <c r="G1208" s="832"/>
      <c r="H1208" s="757" t="s">
        <v>1371</v>
      </c>
      <c r="I1208" s="758"/>
      <c r="J1208" s="758"/>
      <c r="K1208" s="758"/>
      <c r="L1208" s="759"/>
      <c r="M1208" s="716"/>
      <c r="N1208" s="717"/>
      <c r="O1208" s="717"/>
      <c r="P1208" s="717"/>
      <c r="Q1208" s="718"/>
      <c r="R1208" s="836" t="str">
        <f>IF(全国標準卸価格!R1208="","",IF(ISNUMBER(全国標準卸価格!R1208),IF(入力!$C$11=1,ROUNDDOWN(全国標準卸価格!R1208*地区別掛け率!R1208%,-入力!$C$10),IF(入力!$C$11=2,ROUNDUP(全国標準卸価格!R1208*地区別掛け率!R1208%,-入力!$C$10),IF(入力!$C$11=3,ROUND(全国標準卸価格!R1208*地区別掛け率!R1208%,-入力!$C$10),""))),全国標準卸価格!R1208))</f>
        <v>卸価格設定なし</v>
      </c>
      <c r="S1208" s="837" t="str">
        <f>IF(全国標準卸価格!S1208="","",IF(ISNUMBER(全国標準卸価格!S1208),IF(入力!$C$11=1,ROUNDDOWN(全国標準卸価格!S1208*地区別掛け率!S1208%,-入力!$C$10),IF(入力!$C$11=2,ROUNDUP(全国標準卸価格!S1208*地区別掛け率!S1208%,-入力!$C$10),IF(入力!$C$11=3,ROUND(全国標準卸価格!S1208*地区別掛け率!S1208%,-入力!$C$10),""))),全国標準卸価格!S1208))</f>
        <v/>
      </c>
      <c r="T1208" s="837" t="str">
        <f>IF(全国標準卸価格!T1208="","",IF(ISNUMBER(全国標準卸価格!T1208),IF(入力!$C$11=1,ROUNDDOWN(全国標準卸価格!T1208*地区別掛け率!T1208%,-入力!$C$10),IF(入力!$C$11=2,ROUNDUP(全国標準卸価格!T1208*地区別掛け率!T1208%,-入力!$C$10),IF(入力!$C$11=3,ROUND(全国標準卸価格!T1208*地区別掛け率!T1208%,-入力!$C$10),""))),全国標準卸価格!T1208))</f>
        <v/>
      </c>
      <c r="U1208" s="838" t="str">
        <f>IF(全国標準卸価格!U1208="","",IF(ISNUMBER(全国標準卸価格!U1208),IF(入力!$C$11=1,ROUNDDOWN(全国標準卸価格!U1208*地区別掛け率!U1208%,-入力!$C$10),IF(入力!$C$11=2,ROUNDUP(全国標準卸価格!U1208*地区別掛け率!U1208%,-入力!$C$10),IF(入力!$C$11=3,ROUND(全国標準卸価格!U1208*地区別掛け率!U1208%,-入力!$C$10),""))),全国標準卸価格!U1208))</f>
        <v/>
      </c>
      <c r="V1208" s="83"/>
      <c r="X1208" s="4"/>
    </row>
    <row r="1209" spans="2:27" ht="20.25" customHeight="1">
      <c r="B1209" s="830"/>
      <c r="C1209" s="831"/>
      <c r="D1209" s="831"/>
      <c r="E1209" s="831"/>
      <c r="F1209" s="831"/>
      <c r="G1209" s="832"/>
      <c r="H1209" s="757" t="s">
        <v>1372</v>
      </c>
      <c r="I1209" s="758"/>
      <c r="J1209" s="758"/>
      <c r="K1209" s="758"/>
      <c r="L1209" s="759"/>
      <c r="M1209" s="757" t="s">
        <v>1374</v>
      </c>
      <c r="N1209" s="758"/>
      <c r="O1209" s="758"/>
      <c r="P1209" s="758"/>
      <c r="Q1209" s="759"/>
      <c r="R1209" s="836" t="str">
        <f>IF(全国標準卸価格!R1209="","",IF(ISNUMBER(全国標準卸価格!R1209),IF(入力!$C$11=1,ROUNDDOWN(全国標準卸価格!R1209*地区別掛け率!R1209%,-入力!$C$10),IF(入力!$C$11=2,ROUNDUP(全国標準卸価格!R1209*地区別掛け率!R1209%,-入力!$C$10),IF(入力!$C$11=3,ROUND(全国標準卸価格!R1209*地区別掛け率!R1209%,-入力!$C$10),""))),全国標準卸価格!R1209))</f>
        <v>卸価格設定なし</v>
      </c>
      <c r="S1209" s="837" t="str">
        <f>IF(全国標準卸価格!S1209="","",IF(ISNUMBER(全国標準卸価格!S1209),IF(入力!$C$11=1,ROUNDDOWN(全国標準卸価格!S1209*地区別掛け率!S1209%,-入力!$C$10),IF(入力!$C$11=2,ROUNDUP(全国標準卸価格!S1209*地区別掛け率!S1209%,-入力!$C$10),IF(入力!$C$11=3,ROUND(全国標準卸価格!S1209*地区別掛け率!S1209%,-入力!$C$10),""))),全国標準卸価格!S1209))</f>
        <v/>
      </c>
      <c r="T1209" s="837" t="str">
        <f>IF(全国標準卸価格!T1209="","",IF(ISNUMBER(全国標準卸価格!T1209),IF(入力!$C$11=1,ROUNDDOWN(全国標準卸価格!T1209*地区別掛け率!T1209%,-入力!$C$10),IF(入力!$C$11=2,ROUNDUP(全国標準卸価格!T1209*地区別掛け率!T1209%,-入力!$C$10),IF(入力!$C$11=3,ROUND(全国標準卸価格!T1209*地区別掛け率!T1209%,-入力!$C$10),""))),全国標準卸価格!T1209))</f>
        <v/>
      </c>
      <c r="U1209" s="838" t="str">
        <f>IF(全国標準卸価格!U1209="","",IF(ISNUMBER(全国標準卸価格!U1209),IF(入力!$C$11=1,ROUNDDOWN(全国標準卸価格!U1209*地区別掛け率!U1209%,-入力!$C$10),IF(入力!$C$11=2,ROUNDUP(全国標準卸価格!U1209*地区別掛け率!U1209%,-入力!$C$10),IF(入力!$C$11=3,ROUND(全国標準卸価格!U1209*地区別掛け率!U1209%,-入力!$C$10),""))),全国標準卸価格!U1209))</f>
        <v/>
      </c>
      <c r="V1209" s="83"/>
      <c r="X1209" s="4"/>
    </row>
    <row r="1210" spans="2:27" ht="20.25" customHeight="1" thickBot="1">
      <c r="B1210" s="781"/>
      <c r="C1210" s="782"/>
      <c r="D1210" s="782"/>
      <c r="E1210" s="782"/>
      <c r="F1210" s="782"/>
      <c r="G1210" s="783"/>
      <c r="H1210" s="725" t="s">
        <v>2150</v>
      </c>
      <c r="I1210" s="726"/>
      <c r="J1210" s="726"/>
      <c r="K1210" s="726"/>
      <c r="L1210" s="727"/>
      <c r="M1210" s="725"/>
      <c r="N1210" s="726"/>
      <c r="O1210" s="726"/>
      <c r="P1210" s="726"/>
      <c r="Q1210" s="727"/>
      <c r="R1210" s="889" t="str">
        <f>IF(全国標準卸価格!R1210="","",IF(ISNUMBER(全国標準卸価格!R1210),IF(入力!$C$11=1,ROUNDDOWN(全国標準卸価格!R1210*地区別掛け率!R1210%,-入力!$C$10),IF(入力!$C$11=2,ROUNDUP(全国標準卸価格!R1210*地区別掛け率!R1210%,-入力!$C$10),IF(入力!$C$11=3,ROUND(全国標準卸価格!R1210*地区別掛け率!R1210%,-入力!$C$10),""))),全国標準卸価格!R1210))</f>
        <v>卸価格設定なし</v>
      </c>
      <c r="S1210" s="890" t="str">
        <f>IF(全国標準卸価格!S1210="","",IF(ISNUMBER(全国標準卸価格!S1210),IF(入力!$C$11=1,ROUNDDOWN(全国標準卸価格!S1210*地区別掛け率!S1210%,-入力!$C$10),IF(入力!$C$11=2,ROUNDUP(全国標準卸価格!S1210*地区別掛け率!S1210%,-入力!$C$10),IF(入力!$C$11=3,ROUND(全国標準卸価格!S1210*地区別掛け率!S1210%,-入力!$C$10),""))),全国標準卸価格!S1210))</f>
        <v/>
      </c>
      <c r="T1210" s="890" t="str">
        <f>IF(全国標準卸価格!T1210="","",IF(ISNUMBER(全国標準卸価格!T1210),IF(入力!$C$11=1,ROUNDDOWN(全国標準卸価格!T1210*地区別掛け率!T1210%,-入力!$C$10),IF(入力!$C$11=2,ROUNDUP(全国標準卸価格!T1210*地区別掛け率!T1210%,-入力!$C$10),IF(入力!$C$11=3,ROUND(全国標準卸価格!T1210*地区別掛け率!T1210%,-入力!$C$10),""))),全国標準卸価格!T1210))</f>
        <v/>
      </c>
      <c r="U1210" s="891" t="str">
        <f>IF(全国標準卸価格!U1210="","",IF(ISNUMBER(全国標準卸価格!U1210),IF(入力!$C$11=1,ROUNDDOWN(全国標準卸価格!U1210*地区別掛け率!U1210%,-入力!$C$10),IF(入力!$C$11=2,ROUNDUP(全国標準卸価格!U1210*地区別掛け率!U1210%,-入力!$C$10),IF(入力!$C$11=3,ROUND(全国標準卸価格!U1210*地区別掛け率!U1210%,-入力!$C$10),""))),全国標準卸価格!U1210))</f>
        <v/>
      </c>
      <c r="V1210" s="83"/>
      <c r="X1210" s="4"/>
    </row>
    <row r="1211" spans="2:27" ht="36.75" customHeight="1">
      <c r="B1211" s="588" t="s">
        <v>2149</v>
      </c>
      <c r="C1211" s="588"/>
      <c r="D1211" s="588"/>
      <c r="E1211" s="588"/>
      <c r="F1211" s="588"/>
      <c r="G1211" s="588"/>
      <c r="H1211" s="588"/>
      <c r="I1211" s="588"/>
      <c r="J1211" s="588"/>
      <c r="K1211" s="588"/>
      <c r="L1211" s="588"/>
      <c r="M1211" s="588"/>
      <c r="N1211" s="588"/>
      <c r="O1211" s="588"/>
      <c r="P1211" s="588"/>
      <c r="Q1211" s="588"/>
      <c r="R1211" s="588"/>
      <c r="S1211" s="588"/>
      <c r="T1211" s="588"/>
      <c r="U1211" s="588"/>
      <c r="V1211" s="82"/>
      <c r="W1211" s="24"/>
      <c r="X1211" s="82"/>
      <c r="Y1211" s="24"/>
    </row>
    <row r="1212" spans="2:27" ht="13.5" customHeight="1">
      <c r="C1212" s="24"/>
      <c r="D1212" s="24"/>
      <c r="E1212" s="24"/>
      <c r="F1212" s="82"/>
      <c r="G1212" s="24"/>
      <c r="H1212" s="82"/>
      <c r="I1212" s="24"/>
      <c r="J1212" s="82"/>
      <c r="K1212" s="24"/>
      <c r="L1212" s="82"/>
      <c r="M1212" s="24"/>
      <c r="N1212" s="82"/>
      <c r="O1212" s="24"/>
      <c r="P1212" s="82"/>
      <c r="Q1212" s="24"/>
      <c r="R1212" s="82"/>
      <c r="S1212" s="24"/>
      <c r="T1212" s="82"/>
      <c r="U1212" s="24"/>
      <c r="V1212" s="82"/>
      <c r="W1212" s="24"/>
      <c r="X1212" s="82"/>
      <c r="Y1212" s="24"/>
    </row>
    <row r="1213" spans="2:27" s="38" customFormat="1" ht="14.25" customHeight="1" thickBot="1">
      <c r="F1213" s="84"/>
      <c r="H1213" s="84"/>
      <c r="J1213" s="84"/>
      <c r="L1213" s="84"/>
      <c r="N1213" s="84"/>
      <c r="P1213" s="84"/>
      <c r="R1213" s="84"/>
      <c r="T1213" s="84"/>
      <c r="V1213" s="84"/>
      <c r="X1213" s="84"/>
    </row>
    <row r="1214" spans="2:27" ht="23.25" customHeight="1" thickTop="1" thickBot="1">
      <c r="B1214" s="518" t="s">
        <v>692</v>
      </c>
      <c r="C1214" s="519"/>
      <c r="D1214" s="519"/>
      <c r="E1214" s="519"/>
      <c r="F1214" s="519"/>
      <c r="G1214" s="519"/>
      <c r="H1214" s="519"/>
      <c r="I1214" s="519"/>
      <c r="J1214" s="519"/>
      <c r="K1214" s="519"/>
      <c r="L1214" s="519"/>
      <c r="M1214" s="519"/>
      <c r="N1214" s="519"/>
      <c r="O1214" s="519"/>
      <c r="P1214" s="519"/>
      <c r="Q1214" s="519"/>
      <c r="R1214" s="519"/>
      <c r="S1214" s="519"/>
      <c r="T1214" s="519"/>
      <c r="U1214" s="519"/>
      <c r="V1214" s="519"/>
      <c r="W1214" s="519"/>
      <c r="X1214" s="519"/>
      <c r="Y1214" s="519"/>
      <c r="Z1214" s="519"/>
      <c r="AA1214" s="520"/>
    </row>
    <row r="1215" spans="2:27" ht="14.25" customHeight="1" thickTop="1" thickBot="1">
      <c r="B1215" s="24"/>
      <c r="C1215" s="24"/>
      <c r="D1215" s="24"/>
      <c r="E1215" s="24"/>
      <c r="F1215" s="82"/>
      <c r="G1215" s="24"/>
      <c r="H1215" s="82"/>
      <c r="I1215" s="24"/>
      <c r="J1215" s="82"/>
      <c r="K1215" s="24"/>
      <c r="L1215" s="82"/>
      <c r="M1215" s="24"/>
      <c r="N1215" s="82"/>
      <c r="O1215" s="24"/>
      <c r="P1215" s="82"/>
      <c r="Q1215" s="24"/>
      <c r="R1215" s="82"/>
      <c r="S1215" s="24"/>
      <c r="T1215" s="82"/>
      <c r="U1215" s="24"/>
      <c r="V1215" s="82"/>
      <c r="W1215" s="24"/>
      <c r="X1215" s="82"/>
      <c r="Y1215" s="24"/>
    </row>
    <row r="1216" spans="2:27" ht="20.100000000000001" customHeight="1" thickBot="1">
      <c r="B1216" s="531" t="s">
        <v>453</v>
      </c>
      <c r="C1216" s="532"/>
      <c r="D1216" s="532"/>
      <c r="E1216" s="532"/>
      <c r="F1216" s="532"/>
      <c r="G1216" s="532"/>
      <c r="H1216" s="532"/>
      <c r="I1216" s="532"/>
      <c r="J1216" s="532"/>
      <c r="K1216" s="532"/>
      <c r="L1216" s="532"/>
      <c r="M1216" s="532"/>
      <c r="N1216" s="532"/>
      <c r="O1216" s="532"/>
      <c r="P1216" s="532"/>
      <c r="Q1216" s="532"/>
      <c r="R1216" s="532"/>
      <c r="S1216" s="532"/>
      <c r="T1216" s="532"/>
      <c r="U1216" s="532"/>
      <c r="V1216" s="533"/>
      <c r="X1216" s="4"/>
    </row>
    <row r="1217" spans="2:24" ht="15" customHeight="1" thickBot="1">
      <c r="B1217" s="709" t="s">
        <v>42</v>
      </c>
      <c r="C1217" s="710" t="s">
        <v>0</v>
      </c>
      <c r="D1217" s="710" t="s">
        <v>524</v>
      </c>
      <c r="E1217" s="710"/>
      <c r="F1217" s="710"/>
      <c r="G1217" s="710"/>
      <c r="H1217" s="710" t="s">
        <v>491</v>
      </c>
      <c r="I1217" s="710"/>
      <c r="J1217" s="710"/>
      <c r="K1217" s="710"/>
      <c r="L1217" s="710"/>
      <c r="M1217" s="710"/>
      <c r="N1217" s="710"/>
      <c r="O1217" s="710"/>
      <c r="P1217" s="710" t="s">
        <v>43</v>
      </c>
      <c r="Q1217" s="710"/>
      <c r="R1217" s="710"/>
      <c r="S1217" s="710"/>
      <c r="T1217" s="710"/>
      <c r="U1217" s="710"/>
      <c r="V1217" s="710"/>
      <c r="X1217" s="4"/>
    </row>
    <row r="1218" spans="2:24" ht="15" customHeight="1" thickBot="1">
      <c r="B1218" s="709"/>
      <c r="C1218" s="710"/>
      <c r="D1218" s="710"/>
      <c r="E1218" s="710"/>
      <c r="F1218" s="710"/>
      <c r="G1218" s="710"/>
      <c r="H1218" s="710"/>
      <c r="I1218" s="710"/>
      <c r="J1218" s="710"/>
      <c r="K1218" s="710"/>
      <c r="L1218" s="710"/>
      <c r="M1218" s="710"/>
      <c r="N1218" s="710"/>
      <c r="O1218" s="710"/>
      <c r="P1218" s="710"/>
      <c r="Q1218" s="710"/>
      <c r="R1218" s="710"/>
      <c r="S1218" s="710"/>
      <c r="T1218" s="710"/>
      <c r="U1218" s="710"/>
      <c r="V1218" s="710"/>
      <c r="X1218" s="4"/>
    </row>
    <row r="1219" spans="2:24" ht="24" customHeight="1" thickBot="1">
      <c r="B1219" s="77">
        <v>18</v>
      </c>
      <c r="C1219" s="78">
        <v>40</v>
      </c>
      <c r="D1219" s="893" t="s">
        <v>639</v>
      </c>
      <c r="E1219" s="894"/>
      <c r="F1219" s="894"/>
      <c r="G1219" s="895"/>
      <c r="H1219" s="893" t="s">
        <v>642</v>
      </c>
      <c r="I1219" s="894"/>
      <c r="J1219" s="894"/>
      <c r="K1219" s="895"/>
      <c r="L1219" s="531">
        <f>IF(全国標準卸価格!L1219="","",IF(ISNUMBER(全国標準卸価格!L1219),IF(入力!$C$11=1,ROUNDDOWN(全国標準卸価格!L1219*地区別掛け率!L1219%,-入力!$C$10),IF(入力!$C$11=2,ROUNDUP(全国標準卸価格!L1219*地区別掛け率!L1219%,-入力!$C$10),IF(入力!$C$11=3,ROUND(全国標準卸価格!L1219*地区別掛け率!L1219%,-入力!$C$10),""))),全国標準卸価格!L1219))</f>
        <v>52000</v>
      </c>
      <c r="M1219" s="532" t="str">
        <f>IF(全国標準卸価格!M1219="","",IF(ISNUMBER(全国標準卸価格!M1219),IF(入力!$C$11=1,ROUNDDOWN(全国標準卸価格!M1219*地区別掛け率!M1219%,-入力!$C$10),IF(入力!$C$11=2,ROUNDUP(全国標準卸価格!M1219*地区別掛け率!M1219%,-入力!$C$10),IF(入力!$C$11=3,ROUND(全国標準卸価格!M1219*地区別掛け率!M1219%,-入力!$C$10),""))),全国標準卸価格!M1219))</f>
        <v/>
      </c>
      <c r="N1219" s="532" t="str">
        <f>IF(全国標準卸価格!N1219="","",IF(ISNUMBER(全国標準卸価格!N1219),IF(入力!$C$11=1,ROUNDDOWN(全国標準卸価格!N1219*地区別掛け率!N1219%,-入力!$C$10),IF(入力!$C$11=2,ROUNDUP(全国標準卸価格!N1219*地区別掛け率!N1219%,-入力!$C$10),IF(入力!$C$11=3,ROUND(全国標準卸価格!N1219*地区別掛け率!N1219%,-入力!$C$10),""))),全国標準卸価格!N1219))</f>
        <v/>
      </c>
      <c r="O1219" s="533" t="str">
        <f>IF(全国標準卸価格!O1219="","",IF(ISNUMBER(全国標準卸価格!O1219),IF(入力!$C$11=1,ROUNDDOWN(全国標準卸価格!O1219*地区別掛け率!O1219%,-入力!$C$10),IF(入力!$C$11=2,ROUNDUP(全国標準卸価格!O1219*地区別掛け率!O1219%,-入力!$C$10),IF(入力!$C$11=3,ROUND(全国標準卸価格!O1219*地区別掛け率!O1219%,-入力!$C$10),""))),全国標準卸価格!O1219))</f>
        <v/>
      </c>
      <c r="P1219" s="896" t="s">
        <v>647</v>
      </c>
      <c r="Q1219" s="897"/>
      <c r="R1219" s="897"/>
      <c r="S1219" s="897"/>
      <c r="T1219" s="897"/>
      <c r="U1219" s="897"/>
      <c r="V1219" s="898"/>
      <c r="X1219" s="4"/>
    </row>
    <row r="1220" spans="2:24" ht="24" customHeight="1">
      <c r="B1220" s="731">
        <v>17</v>
      </c>
      <c r="C1220" s="772">
        <v>45</v>
      </c>
      <c r="D1220" s="800" t="s">
        <v>879</v>
      </c>
      <c r="E1220" s="801"/>
      <c r="F1220" s="801"/>
      <c r="G1220" s="802"/>
      <c r="H1220" s="800" t="s">
        <v>642</v>
      </c>
      <c r="I1220" s="801"/>
      <c r="J1220" s="801"/>
      <c r="K1220" s="802"/>
      <c r="L1220" s="839">
        <f>IF(全国標準卸価格!L1220="","",IF(ISNUMBER(全国標準卸価格!L1220),IF(入力!$C$11=1,ROUNDDOWN(全国標準卸価格!L1220*地区別掛け率!L1220%,-入力!$C$10),IF(入力!$C$11=2,ROUNDUP(全国標準卸価格!L1220*地区別掛け率!L1220%,-入力!$C$10),IF(入力!$C$11=3,ROUND(全国標準卸価格!L1220*地区別掛け率!L1220%,-入力!$C$10),""))),全国標準卸価格!L1220))</f>
        <v>39000</v>
      </c>
      <c r="M1220" s="840" t="str">
        <f>IF(全国標準卸価格!M1220="","",IF(ISNUMBER(全国標準卸価格!M1220),IF(入力!$C$11=1,ROUNDDOWN(全国標準卸価格!M1220*地区別掛け率!M1220%,-入力!$C$10),IF(入力!$C$11=2,ROUNDUP(全国標準卸価格!M1220*地区別掛け率!M1220%,-入力!$C$10),IF(入力!$C$11=3,ROUND(全国標準卸価格!M1220*地区別掛け率!M1220%,-入力!$C$10),""))),全国標準卸価格!M1220))</f>
        <v/>
      </c>
      <c r="N1220" s="840" t="str">
        <f>IF(全国標準卸価格!N1220="","",IF(ISNUMBER(全国標準卸価格!N1220),IF(入力!$C$11=1,ROUNDDOWN(全国標準卸価格!N1220*地区別掛け率!N1220%,-入力!$C$10),IF(入力!$C$11=2,ROUNDUP(全国標準卸価格!N1220*地区別掛け率!N1220%,-入力!$C$10),IF(入力!$C$11=3,ROUND(全国標準卸価格!N1220*地区別掛け率!N1220%,-入力!$C$10),""))),全国標準卸価格!N1220))</f>
        <v/>
      </c>
      <c r="O1220" s="841" t="str">
        <f>IF(全国標準卸価格!O1220="","",IF(ISNUMBER(全国標準卸価格!O1220),IF(入力!$C$11=1,ROUNDDOWN(全国標準卸価格!O1220*地区別掛け率!O1220%,-入力!$C$10),IF(入力!$C$11=2,ROUNDUP(全国標準卸価格!O1220*地区別掛け率!O1220%,-入力!$C$10),IF(入力!$C$11=3,ROUND(全国標準卸価格!O1220*地区別掛け率!O1220%,-入力!$C$10),""))),全国標準卸価格!O1220))</f>
        <v/>
      </c>
      <c r="P1220" s="905" t="s">
        <v>647</v>
      </c>
      <c r="Q1220" s="906"/>
      <c r="R1220" s="906"/>
      <c r="S1220" s="906"/>
      <c r="T1220" s="906"/>
      <c r="U1220" s="906"/>
      <c r="V1220" s="907"/>
      <c r="X1220" s="4"/>
    </row>
    <row r="1221" spans="2:24" ht="24" customHeight="1">
      <c r="B1221" s="732"/>
      <c r="C1221" s="752"/>
      <c r="D1221" s="757" t="s">
        <v>640</v>
      </c>
      <c r="E1221" s="758"/>
      <c r="F1221" s="758"/>
      <c r="G1221" s="759"/>
      <c r="H1221" s="757" t="s">
        <v>642</v>
      </c>
      <c r="I1221" s="758"/>
      <c r="J1221" s="758"/>
      <c r="K1221" s="759"/>
      <c r="L1221" s="836">
        <f>IF(全国標準卸価格!L1221="","",IF(ISNUMBER(全国標準卸価格!L1221),IF(入力!$C$11=1,ROUNDDOWN(全国標準卸価格!L1221*地区別掛け率!L1221%,-入力!$C$10),IF(入力!$C$11=2,ROUNDUP(全国標準卸価格!L1221*地区別掛け率!L1221%,-入力!$C$10),IF(入力!$C$11=3,ROUND(全国標準卸価格!L1221*地区別掛け率!L1221%,-入力!$C$10),""))),全国標準卸価格!L1221))</f>
        <v>45300</v>
      </c>
      <c r="M1221" s="837" t="str">
        <f>IF(全国標準卸価格!M1221="","",IF(ISNUMBER(全国標準卸価格!M1221),IF(入力!$C$11=1,ROUNDDOWN(全国標準卸価格!M1221*地区別掛け率!M1221%,-入力!$C$10),IF(入力!$C$11=2,ROUNDUP(全国標準卸価格!M1221*地区別掛け率!M1221%,-入力!$C$10),IF(入力!$C$11=3,ROUND(全国標準卸価格!M1221*地区別掛け率!M1221%,-入力!$C$10),""))),全国標準卸価格!M1221))</f>
        <v/>
      </c>
      <c r="N1221" s="837" t="str">
        <f>IF(全国標準卸価格!N1221="","",IF(ISNUMBER(全国標準卸価格!N1221),IF(入力!$C$11=1,ROUNDDOWN(全国標準卸価格!N1221*地区別掛け率!N1221%,-入力!$C$10),IF(入力!$C$11=2,ROUNDUP(全国標準卸価格!N1221*地区別掛け率!N1221%,-入力!$C$10),IF(入力!$C$11=3,ROUND(全国標準卸価格!N1221*地区別掛け率!N1221%,-入力!$C$10),""))),全国標準卸価格!N1221))</f>
        <v/>
      </c>
      <c r="O1221" s="838" t="str">
        <f>IF(全国標準卸価格!O1221="","",IF(ISNUMBER(全国標準卸価格!O1221),IF(入力!$C$11=1,ROUNDDOWN(全国標準卸価格!O1221*地区別掛け率!O1221%,-入力!$C$10),IF(入力!$C$11=2,ROUNDUP(全国標準卸価格!O1221*地区別掛け率!O1221%,-入力!$C$10),IF(入力!$C$11=3,ROUND(全国標準卸価格!O1221*地区別掛け率!O1221%,-入力!$C$10),""))),全国標準卸価格!O1221))</f>
        <v/>
      </c>
      <c r="P1221" s="899" t="s">
        <v>647</v>
      </c>
      <c r="Q1221" s="900"/>
      <c r="R1221" s="900"/>
      <c r="S1221" s="900"/>
      <c r="T1221" s="900"/>
      <c r="U1221" s="900"/>
      <c r="V1221" s="901"/>
      <c r="X1221" s="4"/>
    </row>
    <row r="1222" spans="2:24" ht="24" customHeight="1">
      <c r="B1222" s="732"/>
      <c r="C1222" s="774"/>
      <c r="D1222" s="766" t="s">
        <v>880</v>
      </c>
      <c r="E1222" s="767"/>
      <c r="F1222" s="767"/>
      <c r="G1222" s="768"/>
      <c r="H1222" s="766" t="s">
        <v>643</v>
      </c>
      <c r="I1222" s="767"/>
      <c r="J1222" s="767"/>
      <c r="K1222" s="768"/>
      <c r="L1222" s="827">
        <f>IF(全国標準卸価格!L1222="","",IF(ISNUMBER(全国標準卸価格!L1222),IF(入力!$C$11=1,ROUNDDOWN(全国標準卸価格!L1222*地区別掛け率!L1222%,-入力!$C$10),IF(入力!$C$11=2,ROUNDUP(全国標準卸価格!L1222*地区別掛け率!L1222%,-入力!$C$10),IF(入力!$C$11=3,ROUND(全国標準卸価格!L1222*地区別掛け率!L1222%,-入力!$C$10),""))),全国標準卸価格!L1222))</f>
        <v>39500</v>
      </c>
      <c r="M1222" s="828" t="str">
        <f>IF(全国標準卸価格!M1222="","",IF(ISNUMBER(全国標準卸価格!M1222),IF(入力!$C$11=1,ROUNDDOWN(全国標準卸価格!M1222*地区別掛け率!M1222%,-入力!$C$10),IF(入力!$C$11=2,ROUNDUP(全国標準卸価格!M1222*地区別掛け率!M1222%,-入力!$C$10),IF(入力!$C$11=3,ROUND(全国標準卸価格!M1222*地区別掛け率!M1222%,-入力!$C$10),""))),全国標準卸価格!M1222))</f>
        <v/>
      </c>
      <c r="N1222" s="828" t="str">
        <f>IF(全国標準卸価格!N1222="","",IF(ISNUMBER(全国標準卸価格!N1222),IF(入力!$C$11=1,ROUNDDOWN(全国標準卸価格!N1222*地区別掛け率!N1222%,-入力!$C$10),IF(入力!$C$11=2,ROUNDUP(全国標準卸価格!N1222*地区別掛け率!N1222%,-入力!$C$10),IF(入力!$C$11=3,ROUND(全国標準卸価格!N1222*地区別掛け率!N1222%,-入力!$C$10),""))),全国標準卸価格!N1222))</f>
        <v/>
      </c>
      <c r="O1222" s="829" t="str">
        <f>IF(全国標準卸価格!O1222="","",IF(ISNUMBER(全国標準卸価格!O1222),IF(入力!$C$11=1,ROUNDDOWN(全国標準卸価格!O1222*地区別掛け率!O1222%,-入力!$C$10),IF(入力!$C$11=2,ROUNDUP(全国標準卸価格!O1222*地区別掛け率!O1222%,-入力!$C$10),IF(入力!$C$11=3,ROUND(全国標準卸価格!O1222*地区別掛け率!O1222%,-入力!$C$10),""))),全国標準卸価格!O1222))</f>
        <v/>
      </c>
      <c r="P1222" s="902" t="s">
        <v>648</v>
      </c>
      <c r="Q1222" s="903"/>
      <c r="R1222" s="903"/>
      <c r="S1222" s="903"/>
      <c r="T1222" s="903"/>
      <c r="U1222" s="903"/>
      <c r="V1222" s="904"/>
      <c r="X1222" s="4"/>
    </row>
    <row r="1223" spans="2:24" ht="24" customHeight="1" thickBot="1">
      <c r="B1223" s="733"/>
      <c r="C1223" s="340">
        <v>55</v>
      </c>
      <c r="D1223" s="778" t="s">
        <v>881</v>
      </c>
      <c r="E1223" s="779"/>
      <c r="F1223" s="779"/>
      <c r="G1223" s="780"/>
      <c r="H1223" s="778" t="s">
        <v>644</v>
      </c>
      <c r="I1223" s="779"/>
      <c r="J1223" s="779"/>
      <c r="K1223" s="780"/>
      <c r="L1223" s="854">
        <f>IF(全国標準卸価格!L1223="","",IF(ISNUMBER(全国標準卸価格!L1223),IF(入力!$C$11=1,ROUNDDOWN(全国標準卸価格!L1223*地区別掛け率!L1223%,-入力!$C$10),IF(入力!$C$11=2,ROUNDUP(全国標準卸価格!L1223*地区別掛け率!L1223%,-入力!$C$10),IF(入力!$C$11=3,ROUND(全国標準卸価格!L1223*地区別掛け率!L1223%,-入力!$C$10),""))),全国標準卸価格!L1223))</f>
        <v>35800</v>
      </c>
      <c r="M1223" s="855" t="str">
        <f>IF(全国標準卸価格!M1223="","",IF(ISNUMBER(全国標準卸価格!M1223),IF(入力!$C$11=1,ROUNDDOWN(全国標準卸価格!M1223*地区別掛け率!M1223%,-入力!$C$10),IF(入力!$C$11=2,ROUNDUP(全国標準卸価格!M1223*地区別掛け率!M1223%,-入力!$C$10),IF(入力!$C$11=3,ROUND(全国標準卸価格!M1223*地区別掛け率!M1223%,-入力!$C$10),""))),全国標準卸価格!M1223))</f>
        <v/>
      </c>
      <c r="N1223" s="855" t="str">
        <f>IF(全国標準卸価格!N1223="","",IF(ISNUMBER(全国標準卸価格!N1223),IF(入力!$C$11=1,ROUNDDOWN(全国標準卸価格!N1223*地区別掛け率!N1223%,-入力!$C$10),IF(入力!$C$11=2,ROUNDUP(全国標準卸価格!N1223*地区別掛け率!N1223%,-入力!$C$10),IF(入力!$C$11=3,ROUND(全国標準卸価格!N1223*地区別掛け率!N1223%,-入力!$C$10),""))),全国標準卸価格!N1223))</f>
        <v/>
      </c>
      <c r="O1223" s="856" t="str">
        <f>IF(全国標準卸価格!O1223="","",IF(ISNUMBER(全国標準卸価格!O1223),IF(入力!$C$11=1,ROUNDDOWN(全国標準卸価格!O1223*地区別掛け率!O1223%,-入力!$C$10),IF(入力!$C$11=2,ROUNDUP(全国標準卸価格!O1223*地区別掛け率!O1223%,-入力!$C$10),IF(入力!$C$11=3,ROUND(全国標準卸価格!O1223*地区別掛け率!O1223%,-入力!$C$10),""))),全国標準卸価格!O1223))</f>
        <v/>
      </c>
      <c r="P1223" s="925" t="s">
        <v>649</v>
      </c>
      <c r="Q1223" s="926"/>
      <c r="R1223" s="926"/>
      <c r="S1223" s="926"/>
      <c r="T1223" s="926"/>
      <c r="U1223" s="926"/>
      <c r="V1223" s="927"/>
      <c r="X1223" s="4"/>
    </row>
    <row r="1224" spans="2:24" ht="61.5" customHeight="1" thickBot="1">
      <c r="B1224" s="77">
        <v>16</v>
      </c>
      <c r="C1224" s="78">
        <v>55</v>
      </c>
      <c r="D1224" s="893" t="s">
        <v>641</v>
      </c>
      <c r="E1224" s="894"/>
      <c r="F1224" s="894"/>
      <c r="G1224" s="895"/>
      <c r="H1224" s="893" t="s">
        <v>645</v>
      </c>
      <c r="I1224" s="894"/>
      <c r="J1224" s="894"/>
      <c r="K1224" s="895"/>
      <c r="L1224" s="531">
        <f>IF(全国標準卸価格!L1224="","",IF(ISNUMBER(全国標準卸価格!L1224),IF(入力!$C$11=1,ROUNDDOWN(全国標準卸価格!L1224*地区別掛け率!L1224%,-入力!$C$10),IF(入力!$C$11=2,ROUNDUP(全国標準卸価格!L1224*地区別掛け率!L1224%,-入力!$C$10),IF(入力!$C$11=3,ROUND(全国標準卸価格!L1224*地区別掛け率!L1224%,-入力!$C$10),""))),全国標準卸価格!L1224))</f>
        <v>30400</v>
      </c>
      <c r="M1224" s="532" t="str">
        <f>IF(全国標準卸価格!M1224="","",IF(ISNUMBER(全国標準卸価格!M1224),IF(入力!$C$11=1,ROUNDDOWN(全国標準卸価格!M1224*地区別掛け率!M1224%,-入力!$C$10),IF(入力!$C$11=2,ROUNDUP(全国標準卸価格!M1224*地区別掛け率!M1224%,-入力!$C$10),IF(入力!$C$11=3,ROUND(全国標準卸価格!M1224*地区別掛け率!M1224%,-入力!$C$10),""))),全国標準卸価格!M1224))</f>
        <v/>
      </c>
      <c r="N1224" s="532" t="str">
        <f>IF(全国標準卸価格!N1224="","",IF(ISNUMBER(全国標準卸価格!N1224),IF(入力!$C$11=1,ROUNDDOWN(全国標準卸価格!N1224*地区別掛け率!N1224%,-入力!$C$10),IF(入力!$C$11=2,ROUNDUP(全国標準卸価格!N1224*地区別掛け率!N1224%,-入力!$C$10),IF(入力!$C$11=3,ROUND(全国標準卸価格!N1224*地区別掛け率!N1224%,-入力!$C$10),""))),全国標準卸価格!N1224))</f>
        <v/>
      </c>
      <c r="O1224" s="533" t="str">
        <f>IF(全国標準卸価格!O1224="","",IF(ISNUMBER(全国標準卸価格!O1224),IF(入力!$C$11=1,ROUNDDOWN(全国標準卸価格!O1224*地区別掛け率!O1224%,-入力!$C$10),IF(入力!$C$11=2,ROUNDUP(全国標準卸価格!O1224*地区別掛け率!O1224%,-入力!$C$10),IF(入力!$C$11=3,ROUND(全国標準卸価格!O1224*地区別掛け率!O1224%,-入力!$C$10),""))),全国標準卸価格!O1224))</f>
        <v/>
      </c>
      <c r="P1224" s="896" t="s">
        <v>1002</v>
      </c>
      <c r="Q1224" s="897"/>
      <c r="R1224" s="897"/>
      <c r="S1224" s="897"/>
      <c r="T1224" s="897"/>
      <c r="U1224" s="897"/>
      <c r="V1224" s="898"/>
      <c r="X1224" s="4"/>
    </row>
    <row r="1225" spans="2:24" ht="61.5" customHeight="1" thickBot="1">
      <c r="B1225" s="77">
        <v>15</v>
      </c>
      <c r="C1225" s="78">
        <v>65</v>
      </c>
      <c r="D1225" s="893" t="s">
        <v>882</v>
      </c>
      <c r="E1225" s="894"/>
      <c r="F1225" s="894"/>
      <c r="G1225" s="895"/>
      <c r="H1225" s="893" t="s">
        <v>646</v>
      </c>
      <c r="I1225" s="894"/>
      <c r="J1225" s="894"/>
      <c r="K1225" s="895"/>
      <c r="L1225" s="531">
        <f>IF(全国標準卸価格!L1225="","",IF(ISNUMBER(全国標準卸価格!L1225),IF(入力!$C$11=1,ROUNDDOWN(全国標準卸価格!L1225*地区別掛け率!L1225%,-入力!$C$10),IF(入力!$C$11=2,ROUNDUP(全国標準卸価格!L1225*地区別掛け率!L1225%,-入力!$C$10),IF(入力!$C$11=3,ROUND(全国標準卸価格!L1225*地区別掛け率!L1225%,-入力!$C$10),""))),全国標準卸価格!L1225))</f>
        <v>19400</v>
      </c>
      <c r="M1225" s="532" t="str">
        <f>IF(全国標準卸価格!M1225="","",IF(ISNUMBER(全国標準卸価格!M1225),IF(入力!$C$11=1,ROUNDDOWN(全国標準卸価格!M1225*地区別掛け率!M1225%,-入力!$C$10),IF(入力!$C$11=2,ROUNDUP(全国標準卸価格!M1225*地区別掛け率!M1225%,-入力!$C$10),IF(入力!$C$11=3,ROUND(全国標準卸価格!M1225*地区別掛け率!M1225%,-入力!$C$10),""))),全国標準卸価格!M1225))</f>
        <v/>
      </c>
      <c r="N1225" s="532" t="str">
        <f>IF(全国標準卸価格!N1225="","",IF(ISNUMBER(全国標準卸価格!N1225),IF(入力!$C$11=1,ROUNDDOWN(全国標準卸価格!N1225*地区別掛け率!N1225%,-入力!$C$10),IF(入力!$C$11=2,ROUNDUP(全国標準卸価格!N1225*地区別掛け率!N1225%,-入力!$C$10),IF(入力!$C$11=3,ROUND(全国標準卸価格!N1225*地区別掛け率!N1225%,-入力!$C$10),""))),全国標準卸価格!N1225))</f>
        <v/>
      </c>
      <c r="O1225" s="533" t="str">
        <f>IF(全国標準卸価格!O1225="","",IF(ISNUMBER(全国標準卸価格!O1225),IF(入力!$C$11=1,ROUNDDOWN(全国標準卸価格!O1225*地区別掛け率!O1225%,-入力!$C$10),IF(入力!$C$11=2,ROUNDUP(全国標準卸価格!O1225*地区別掛け率!O1225%,-入力!$C$10),IF(入力!$C$11=3,ROUND(全国標準卸価格!O1225*地区別掛け率!O1225%,-入力!$C$10),""))),全国標準卸価格!O1225))</f>
        <v/>
      </c>
      <c r="P1225" s="896" t="s">
        <v>1003</v>
      </c>
      <c r="Q1225" s="897"/>
      <c r="R1225" s="897"/>
      <c r="S1225" s="897"/>
      <c r="T1225" s="897"/>
      <c r="U1225" s="897"/>
      <c r="V1225" s="898"/>
      <c r="W1225" s="137"/>
      <c r="X1225" s="4"/>
    </row>
    <row r="1226" spans="2:24" ht="69" customHeight="1">
      <c r="B1226" s="545" t="s">
        <v>1004</v>
      </c>
      <c r="C1226" s="588"/>
      <c r="D1226" s="588"/>
      <c r="E1226" s="588"/>
      <c r="F1226" s="588"/>
      <c r="G1226" s="588"/>
      <c r="H1226" s="588"/>
      <c r="I1226" s="588"/>
      <c r="J1226" s="588"/>
      <c r="K1226" s="588"/>
      <c r="L1226" s="588"/>
      <c r="M1226" s="588"/>
      <c r="N1226" s="588"/>
      <c r="O1226" s="588"/>
      <c r="P1226" s="588"/>
      <c r="Q1226" s="588"/>
      <c r="R1226" s="588"/>
      <c r="S1226" s="588"/>
      <c r="T1226" s="588"/>
      <c r="U1226" s="588"/>
      <c r="V1226" s="588"/>
      <c r="W1226" s="589"/>
      <c r="X1226" s="589"/>
    </row>
    <row r="1227" spans="2:24" ht="13.5" customHeight="1">
      <c r="C1227" s="327"/>
      <c r="D1227" s="327"/>
      <c r="E1227" s="327"/>
      <c r="N1227" s="10"/>
      <c r="O1227" s="10"/>
      <c r="P1227" s="10"/>
      <c r="Q1227" s="10"/>
    </row>
    <row r="1228" spans="2:24" ht="22.5" customHeight="1" thickBot="1">
      <c r="B1228" s="371"/>
      <c r="C1228" s="327"/>
      <c r="D1228" s="327"/>
      <c r="E1228" s="327"/>
      <c r="F1228" s="10"/>
      <c r="G1228" s="17"/>
      <c r="H1228" s="10"/>
      <c r="I1228" s="17"/>
      <c r="J1228" s="10"/>
      <c r="K1228" s="17"/>
      <c r="L1228" s="10"/>
      <c r="M1228" s="371"/>
      <c r="N1228" s="10"/>
      <c r="O1228" s="17"/>
      <c r="P1228" s="10"/>
      <c r="Q1228" s="17"/>
      <c r="R1228" s="10"/>
      <c r="S1228" s="17"/>
      <c r="T1228" s="10"/>
      <c r="U1228" s="17"/>
    </row>
    <row r="1229" spans="2:24" ht="22.5" customHeight="1" thickBot="1">
      <c r="B1229" s="908" t="s">
        <v>41</v>
      </c>
      <c r="C1229" s="622" t="s">
        <v>665</v>
      </c>
      <c r="D1229" s="623"/>
      <c r="E1229" s="624"/>
      <c r="F1229" s="531" t="s">
        <v>150</v>
      </c>
      <c r="G1229" s="532"/>
      <c r="H1229" s="532"/>
      <c r="I1229" s="532"/>
      <c r="J1229" s="532"/>
      <c r="K1229" s="532"/>
      <c r="L1229" s="532"/>
      <c r="M1229" s="533"/>
      <c r="N1229" s="531" t="s">
        <v>650</v>
      </c>
      <c r="O1229" s="532"/>
      <c r="P1229" s="532"/>
      <c r="Q1229" s="532"/>
      <c r="R1229" s="532"/>
      <c r="S1229" s="533"/>
      <c r="T1229" s="10"/>
      <c r="U1229" s="17"/>
    </row>
    <row r="1230" spans="2:24" ht="39.950000000000003" customHeight="1" thickBot="1">
      <c r="B1230" s="909"/>
      <c r="C1230" s="622" t="s">
        <v>159</v>
      </c>
      <c r="D1230" s="623"/>
      <c r="E1230" s="624"/>
      <c r="F1230" s="622" t="s">
        <v>697</v>
      </c>
      <c r="G1230" s="624"/>
      <c r="H1230" s="622" t="s">
        <v>651</v>
      </c>
      <c r="I1230" s="624"/>
      <c r="J1230" s="622" t="s">
        <v>698</v>
      </c>
      <c r="K1230" s="624"/>
      <c r="L1230" s="622" t="s">
        <v>699</v>
      </c>
      <c r="M1230" s="624"/>
      <c r="N1230" s="622" t="s">
        <v>700</v>
      </c>
      <c r="O1230" s="624"/>
      <c r="P1230" s="622" t="s">
        <v>696</v>
      </c>
      <c r="Q1230" s="624"/>
      <c r="R1230" s="622" t="s">
        <v>701</v>
      </c>
      <c r="S1230" s="624"/>
      <c r="T1230" s="10"/>
      <c r="U1230" s="17"/>
    </row>
    <row r="1231" spans="2:24" ht="22.5" customHeight="1" thickBot="1">
      <c r="B1231" s="910"/>
      <c r="C1231" s="622" t="s">
        <v>164</v>
      </c>
      <c r="D1231" s="623"/>
      <c r="E1231" s="624"/>
      <c r="F1231" s="622" t="s">
        <v>492</v>
      </c>
      <c r="G1231" s="623"/>
      <c r="H1231" s="622" t="s">
        <v>511</v>
      </c>
      <c r="I1231" s="623"/>
      <c r="J1231" s="622" t="s">
        <v>511</v>
      </c>
      <c r="K1231" s="623"/>
      <c r="L1231" s="622" t="s">
        <v>511</v>
      </c>
      <c r="M1231" s="624"/>
      <c r="N1231" s="622" t="s">
        <v>728</v>
      </c>
      <c r="O1231" s="623"/>
      <c r="P1231" s="622" t="s">
        <v>492</v>
      </c>
      <c r="Q1231" s="623"/>
      <c r="R1231" s="622" t="s">
        <v>652</v>
      </c>
      <c r="S1231" s="624"/>
      <c r="T1231" s="10"/>
      <c r="U1231" s="17"/>
    </row>
    <row r="1232" spans="2:24" ht="30" customHeight="1">
      <c r="B1232" s="562">
        <v>12</v>
      </c>
      <c r="C1232" s="498" t="s">
        <v>87</v>
      </c>
      <c r="D1232" s="606"/>
      <c r="E1232" s="499"/>
      <c r="F1232" s="14" t="str">
        <f>IF(全国標準卸価格!F1232="","",IF(ISNUMBER(全国標準卸価格!F1232),IF(入力!$C$11=1,ROUNDDOWN(全国標準卸価格!F1232*地区別掛け率!F1232%,-入力!$C$10),IF(入力!$C$11=2,ROUNDUP(全国標準卸価格!F1232*地区別掛け率!F1232%,-入力!$C$10),IF(入力!$C$11=3,ROUND(全国標準卸価格!F1232*地区別掛け率!F1232%,-入力!$C$10),""))),全国標準卸価格!F1232))</f>
        <v/>
      </c>
      <c r="G1232" s="19">
        <f>'6桁'!G1232</f>
        <v>0</v>
      </c>
      <c r="H1232" s="12" t="str">
        <f>IF(全国標準卸価格!H1232="","",IF(ISNUMBER(全国標準卸価格!H1232),IF(入力!$C$11=1,ROUNDDOWN(全国標準卸価格!H1232*地区別掛け率!H1232%,-入力!$C$10),IF(入力!$C$11=2,ROUNDUP(全国標準卸価格!H1232*地区別掛け率!H1232%,-入力!$C$10),IF(入力!$C$11=3,ROUND(全国標準卸価格!H1232*地区別掛け率!H1232%,-入力!$C$10),""))),全国標準卸価格!H1232))</f>
        <v/>
      </c>
      <c r="I1232" s="20">
        <f>'6桁'!I1232</f>
        <v>0</v>
      </c>
      <c r="J1232" s="14" t="str">
        <f>IF(全国標準卸価格!J1232="","",IF(ISNUMBER(全国標準卸価格!J1232),IF(入力!$C$11=1,ROUNDDOWN(全国標準卸価格!J1232*地区別掛け率!J1232%,-入力!$C$10),IF(入力!$C$11=2,ROUNDUP(全国標準卸価格!J1232*地区別掛け率!J1232%,-入力!$C$10),IF(入力!$C$11=3,ROUND(全国標準卸価格!J1232*地区別掛け率!J1232%,-入力!$C$10),""))),全国標準卸価格!J1232))</f>
        <v/>
      </c>
      <c r="K1232" s="19">
        <f>'6桁'!K1232</f>
        <v>0</v>
      </c>
      <c r="L1232" s="12" t="str">
        <f>IF(全国標準卸価格!L1232="","",IF(ISNUMBER(全国標準卸価格!L1232),IF(入力!$C$11=1,ROUNDDOWN(全国標準卸価格!L1232*地区別掛け率!L1232%,-入力!$C$10),IF(入力!$C$11=2,ROUNDUP(全国標準卸価格!L1232*地区別掛け率!L1232%,-入力!$C$10),IF(入力!$C$11=3,ROUND(全国標準卸価格!L1232*地区別掛け率!L1232%,-入力!$C$10),""))),全国標準卸価格!L1232))</f>
        <v/>
      </c>
      <c r="M1232" s="20">
        <f>'6桁'!M1232</f>
        <v>0</v>
      </c>
      <c r="N1232" s="12">
        <f>IF(全国標準卸価格!N1232="","",IF(ISNUMBER(全国標準卸価格!N1232),IF(入力!$C$11=1,ROUNDDOWN(全国標準卸価格!N1232*地区別掛け率!N1232%,-入力!$C$10),IF(入力!$C$11=2,ROUNDUP(全国標準卸価格!N1232*地区別掛け率!N1232%,-入力!$C$10),IF(入力!$C$11=3,ROUND(全国標準卸価格!N1232*地区別掛け率!N1232%,-入力!$C$10),""))),全国標準卸価格!N1232))</f>
        <v>20800</v>
      </c>
      <c r="O1232" s="20" t="str">
        <f>'6桁'!O1232</f>
        <v>V</v>
      </c>
      <c r="P1232" s="14" t="str">
        <f>IF(全国標準卸価格!P1232="","",IF(ISNUMBER(全国標準卸価格!P1232),IF(入力!$C$11=1,ROUNDDOWN(全国標準卸価格!P1232*地区別掛け率!P1232%,-入力!$C$10),IF(入力!$C$11=2,ROUNDUP(全国標準卸価格!P1232*地区別掛け率!P1232%,-入力!$C$10),IF(入力!$C$11=3,ROUND(全国標準卸価格!P1232*地区別掛け率!P1232%,-入力!$C$10),""))),全国標準卸価格!P1232))</f>
        <v/>
      </c>
      <c r="Q1232" s="19">
        <f>'6桁'!Q1232</f>
        <v>0</v>
      </c>
      <c r="R1232" s="12">
        <f>IF(全国標準卸価格!R1232="","",IF(ISNUMBER(全国標準卸価格!R1232),IF(入力!$C$11=1,ROUNDDOWN(全国標準卸価格!R1232*地区別掛け率!R1232%,-入力!$C$10),IF(入力!$C$11=2,ROUNDUP(全国標準卸価格!R1232*地区別掛け率!R1232%,-入力!$C$10),IF(入力!$C$11=3,ROUND(全国標準卸価格!R1232*地区別掛け率!R1232%,-入力!$C$10),""))),全国標準卸価格!R1232))</f>
        <v>20800</v>
      </c>
      <c r="S1232" s="20" t="str">
        <f>'6桁'!S1232</f>
        <v>V</v>
      </c>
      <c r="T1232" s="10"/>
      <c r="U1232" s="17"/>
    </row>
    <row r="1233" spans="2:24" ht="30" customHeight="1">
      <c r="B1233" s="563"/>
      <c r="C1233" s="500" t="s">
        <v>351</v>
      </c>
      <c r="D1233" s="605"/>
      <c r="E1233" s="501"/>
      <c r="F1233" s="14" t="str">
        <f>IF(全国標準卸価格!F1233="","",IF(ISNUMBER(全国標準卸価格!F1233),IF(入力!$C$11=1,ROUNDDOWN(全国標準卸価格!F1233*地区別掛け率!F1233%,-入力!$C$10),IF(入力!$C$11=2,ROUNDUP(全国標準卸価格!F1233*地区別掛け率!F1233%,-入力!$C$10),IF(入力!$C$11=3,ROUND(全国標準卸価格!F1233*地区別掛け率!F1233%,-入力!$C$10),""))),全国標準卸価格!F1233))</f>
        <v/>
      </c>
      <c r="G1233" s="19">
        <f>'6桁'!G1233</f>
        <v>0</v>
      </c>
      <c r="H1233" s="12">
        <f>IF(全国標準卸価格!H1233="","",IF(ISNUMBER(全国標準卸価格!H1233),IF(入力!$C$11=1,ROUNDDOWN(全国標準卸価格!H1233*地区別掛け率!H1233%,-入力!$C$10),IF(入力!$C$11=2,ROUNDUP(全国標準卸価格!H1233*地区別掛け率!H1233%,-入力!$C$10),IF(入力!$C$11=3,ROUND(全国標準卸価格!H1233*地区別掛け率!H1233%,-入力!$C$10),""))),全国標準卸価格!H1233))</f>
        <v>9100</v>
      </c>
      <c r="I1233" s="20" t="str">
        <f>'6桁'!I1233</f>
        <v>S</v>
      </c>
      <c r="J1233" s="14" t="str">
        <f>IF(全国標準卸価格!J1233="","",IF(ISNUMBER(全国標準卸価格!J1233),IF(入力!$C$11=1,ROUNDDOWN(全国標準卸価格!J1233*地区別掛け率!J1233%,-入力!$C$10),IF(入力!$C$11=2,ROUNDUP(全国標準卸価格!J1233*地区別掛け率!J1233%,-入力!$C$10),IF(入力!$C$11=3,ROUND(全国標準卸価格!J1233*地区別掛け率!J1233%,-入力!$C$10),""))),全国標準卸価格!J1233))</f>
        <v/>
      </c>
      <c r="K1233" s="19">
        <f>'6桁'!K1233</f>
        <v>0</v>
      </c>
      <c r="L1233" s="12" t="str">
        <f>IF(全国標準卸価格!L1233="","",IF(ISNUMBER(全国標準卸価格!L1233),IF(入力!$C$11=1,ROUNDDOWN(全国標準卸価格!L1233*地区別掛け率!L1233%,-入力!$C$10),IF(入力!$C$11=2,ROUNDUP(全国標準卸価格!L1233*地区別掛け率!L1233%,-入力!$C$10),IF(入力!$C$11=3,ROUND(全国標準卸価格!L1233*地区別掛け率!L1233%,-入力!$C$10),""))),全国標準卸価格!L1233))</f>
        <v/>
      </c>
      <c r="M1233" s="20">
        <f>'6桁'!M1233</f>
        <v>0</v>
      </c>
      <c r="N1233" s="12" t="str">
        <f>IF(全国標準卸価格!N1233="","",IF(ISNUMBER(全国標準卸価格!N1233),IF(入力!$C$11=1,ROUNDDOWN(全国標準卸価格!N1233*地区別掛け率!N1233%,-入力!$C$10),IF(入力!$C$11=2,ROUNDUP(全国標準卸価格!N1233*地区別掛け率!N1233%,-入力!$C$10),IF(入力!$C$11=3,ROUND(全国標準卸価格!N1233*地区別掛け率!N1233%,-入力!$C$10),""))),全国標準卸価格!N1233))</f>
        <v/>
      </c>
      <c r="O1233" s="20">
        <f>'6桁'!O1233</f>
        <v>0</v>
      </c>
      <c r="P1233" s="14" t="str">
        <f>IF(全国標準卸価格!P1233="","",IF(ISNUMBER(全国標準卸価格!P1233),IF(入力!$C$11=1,ROUNDDOWN(全国標準卸価格!P1233*地区別掛け率!P1233%,-入力!$C$10),IF(入力!$C$11=2,ROUNDUP(全国標準卸価格!P1233*地区別掛け率!P1233%,-入力!$C$10),IF(入力!$C$11=3,ROUND(全国標準卸価格!P1233*地区別掛け率!P1233%,-入力!$C$10),""))),全国標準卸価格!P1233))</f>
        <v/>
      </c>
      <c r="Q1233" s="19">
        <f>'6桁'!Q1233</f>
        <v>0</v>
      </c>
      <c r="R1233" s="12" t="str">
        <f>IF(全国標準卸価格!R1233="","",IF(ISNUMBER(全国標準卸価格!R1233),IF(入力!$C$11=1,ROUNDDOWN(全国標準卸価格!R1233*地区別掛け率!R1233%,-入力!$C$10),IF(入力!$C$11=2,ROUNDUP(全国標準卸価格!R1233*地区別掛け率!R1233%,-入力!$C$10),IF(入力!$C$11=3,ROUND(全国標準卸価格!R1233*地区別掛け率!R1233%,-入力!$C$10),""))),全国標準卸価格!R1233))</f>
        <v/>
      </c>
      <c r="S1233" s="20">
        <f>'6桁'!S1233</f>
        <v>0</v>
      </c>
      <c r="T1233" s="10"/>
      <c r="U1233" s="17"/>
    </row>
    <row r="1234" spans="2:24" ht="30" customHeight="1">
      <c r="B1234" s="920"/>
      <c r="C1234" s="560" t="s">
        <v>361</v>
      </c>
      <c r="D1234" s="607"/>
      <c r="E1234" s="561"/>
      <c r="F1234" s="27" t="str">
        <f>IF(全国標準卸価格!F1234="","",IF(ISNUMBER(全国標準卸価格!F1234),IF(入力!$C$11=1,ROUNDDOWN(全国標準卸価格!F1234*地区別掛け率!F1234%,-入力!$C$10),IF(入力!$C$11=2,ROUNDUP(全国標準卸価格!F1234*地区別掛け率!F1234%,-入力!$C$10),IF(入力!$C$11=3,ROUND(全国標準卸価格!F1234*地区別掛け率!F1234%,-入力!$C$10),""))),全国標準卸価格!F1234))</f>
        <v/>
      </c>
      <c r="G1234" s="30">
        <f>'6桁'!G1234</f>
        <v>0</v>
      </c>
      <c r="H1234" s="244" t="str">
        <f>IF(全国標準卸価格!H1234="","",IF(ISNUMBER(全国標準卸価格!H1234),IF(入力!$C$11=1,ROUNDDOWN(全国標準卸価格!H1234*地区別掛け率!H1234%,-入力!$C$10),IF(入力!$C$11=2,ROUNDUP(全国標準卸価格!H1234*地区別掛け率!H1234%,-入力!$C$10),IF(入力!$C$11=3,ROUND(全国標準卸価格!H1234*地区別掛け率!H1234%,-入力!$C$10),""))),全国標準卸価格!H1234))</f>
        <v/>
      </c>
      <c r="I1234" s="236">
        <f>'6桁'!I1234</f>
        <v>0</v>
      </c>
      <c r="J1234" s="27">
        <f>IF(全国標準卸価格!J1234="","",IF(ISNUMBER(全国標準卸価格!J1234),IF(入力!$C$11=1,ROUNDDOWN(全国標準卸価格!J1234*地区別掛け率!J1234%,-入力!$C$10),IF(入力!$C$11=2,ROUNDUP(全国標準卸価格!J1234*地区別掛け率!J1234%,-入力!$C$10),IF(入力!$C$11=3,ROUND(全国標準卸価格!J1234*地区別掛け率!J1234%,-入力!$C$10),""))),全国標準卸価格!J1234))</f>
        <v>6600</v>
      </c>
      <c r="K1234" s="30" t="str">
        <f>'6桁'!K1234</f>
        <v>S</v>
      </c>
      <c r="L1234" s="244" t="str">
        <f>IF(全国標準卸価格!L1234="","",IF(ISNUMBER(全国標準卸価格!L1234),IF(入力!$C$11=1,ROUNDDOWN(全国標準卸価格!L1234*地区別掛け率!L1234%,-入力!$C$10),IF(入力!$C$11=2,ROUNDUP(全国標準卸価格!L1234*地区別掛け率!L1234%,-入力!$C$10),IF(入力!$C$11=3,ROUND(全国標準卸価格!L1234*地区別掛け率!L1234%,-入力!$C$10),""))),全国標準卸価格!L1234))</f>
        <v/>
      </c>
      <c r="M1234" s="236">
        <f>'6桁'!M1234</f>
        <v>0</v>
      </c>
      <c r="N1234" s="244" t="str">
        <f>IF(全国標準卸価格!N1234="","",IF(ISNUMBER(全国標準卸価格!N1234),IF(入力!$C$11=1,ROUNDDOWN(全国標準卸価格!N1234*地区別掛け率!N1234%,-入力!$C$10),IF(入力!$C$11=2,ROUNDUP(全国標準卸価格!N1234*地区別掛け率!N1234%,-入力!$C$10),IF(入力!$C$11=3,ROUND(全国標準卸価格!N1234*地区別掛け率!N1234%,-入力!$C$10),""))),全国標準卸価格!N1234))</f>
        <v/>
      </c>
      <c r="O1234" s="236">
        <f>'6桁'!O1234</f>
        <v>0</v>
      </c>
      <c r="P1234" s="27" t="str">
        <f>IF(全国標準卸価格!P1234="","",IF(ISNUMBER(全国標準卸価格!P1234),IF(入力!$C$11=1,ROUNDDOWN(全国標準卸価格!P1234*地区別掛け率!P1234%,-入力!$C$10),IF(入力!$C$11=2,ROUNDUP(全国標準卸価格!P1234*地区別掛け率!P1234%,-入力!$C$10),IF(入力!$C$11=3,ROUND(全国標準卸価格!P1234*地区別掛け率!P1234%,-入力!$C$10),""))),全国標準卸価格!P1234))</f>
        <v/>
      </c>
      <c r="Q1234" s="30">
        <f>'6桁'!Q1234</f>
        <v>0</v>
      </c>
      <c r="R1234" s="244" t="str">
        <f>IF(全国標準卸価格!R1234="","",IF(ISNUMBER(全国標準卸価格!R1234),IF(入力!$C$11=1,ROUNDDOWN(全国標準卸価格!R1234*地区別掛け率!R1234%,-入力!$C$10),IF(入力!$C$11=2,ROUNDUP(全国標準卸価格!R1234*地区別掛け率!R1234%,-入力!$C$10),IF(入力!$C$11=3,ROUND(全国標準卸価格!R1234*地区別掛け率!R1234%,-入力!$C$10),""))),全国標準卸価格!R1234))</f>
        <v/>
      </c>
      <c r="S1234" s="236">
        <f>'6桁'!S1234</f>
        <v>0</v>
      </c>
      <c r="T1234" s="10"/>
      <c r="U1234" s="17"/>
    </row>
    <row r="1235" spans="2:24" ht="30" customHeight="1">
      <c r="B1235" s="921">
        <v>10</v>
      </c>
      <c r="C1235" s="576" t="s">
        <v>88</v>
      </c>
      <c r="D1235" s="610"/>
      <c r="E1235" s="577"/>
      <c r="F1235" s="76">
        <f>IF(全国標準卸価格!F1235="","",IF(ISNUMBER(全国標準卸価格!F1235),IF(入力!$C$11=1,ROUNDDOWN(全国標準卸価格!F1235*地区別掛け率!F1235%,-入力!$C$10),IF(入力!$C$11=2,ROUNDUP(全国標準卸価格!F1235*地区別掛け率!F1235%,-入力!$C$10),IF(入力!$C$11=3,ROUND(全国標準卸価格!F1235*地区別掛け率!F1235%,-入力!$C$10),""))),全国標準卸価格!F1235))</f>
        <v>10500</v>
      </c>
      <c r="G1235" s="57" t="str">
        <f>'6桁'!G1235</f>
        <v>H</v>
      </c>
      <c r="H1235" s="75" t="str">
        <f>IF(全国標準卸価格!H1235="","",IF(ISNUMBER(全国標準卸価格!H1235),IF(入力!$C$11=1,ROUNDDOWN(全国標準卸価格!H1235*地区別掛け率!H1235%,-入力!$C$10),IF(入力!$C$11=2,ROUNDUP(全国標準卸価格!H1235*地区別掛け率!H1235%,-入力!$C$10),IF(入力!$C$11=3,ROUND(全国標準卸価格!H1235*地区別掛け率!H1235%,-入力!$C$10),""))),全国標準卸価格!H1235))</f>
        <v/>
      </c>
      <c r="I1235" s="29">
        <f>'6桁'!I1235</f>
        <v>0</v>
      </c>
      <c r="J1235" s="76" t="str">
        <f>IF(全国標準卸価格!J1235="","",IF(ISNUMBER(全国標準卸価格!J1235),IF(入力!$C$11=1,ROUNDDOWN(全国標準卸価格!J1235*地区別掛け率!J1235%,-入力!$C$10),IF(入力!$C$11=2,ROUNDUP(全国標準卸価格!J1235*地区別掛け率!J1235%,-入力!$C$10),IF(入力!$C$11=3,ROUND(全国標準卸価格!J1235*地区別掛け率!J1235%,-入力!$C$10),""))),全国標準卸価格!J1235))</f>
        <v/>
      </c>
      <c r="K1235" s="57">
        <f>'6桁'!K1235</f>
        <v>0</v>
      </c>
      <c r="L1235" s="75" t="str">
        <f>IF(全国標準卸価格!L1235="","",IF(ISNUMBER(全国標準卸価格!L1235),IF(入力!$C$11=1,ROUNDDOWN(全国標準卸価格!L1235*地区別掛け率!L1235%,-入力!$C$10),IF(入力!$C$11=2,ROUNDUP(全国標準卸価格!L1235*地区別掛け率!L1235%,-入力!$C$10),IF(入力!$C$11=3,ROUND(全国標準卸価格!L1235*地区別掛け率!L1235%,-入力!$C$10),""))),全国標準卸価格!L1235))</f>
        <v/>
      </c>
      <c r="M1235" s="29">
        <f>'6桁'!M1235</f>
        <v>0</v>
      </c>
      <c r="N1235" s="75">
        <f>IF(全国標準卸価格!N1235="","",IF(ISNUMBER(全国標準卸価格!N1235),IF(入力!$C$11=1,ROUNDDOWN(全国標準卸価格!N1235*地区別掛け率!N1235%,-入力!$C$10),IF(入力!$C$11=2,ROUNDUP(全国標準卸価格!N1235*地区別掛け率!N1235%,-入力!$C$10),IF(入力!$C$11=3,ROUND(全国標準卸価格!N1235*地区別掛け率!N1235%,-入力!$C$10),""))),全国標準卸価格!N1235))</f>
        <v>13100</v>
      </c>
      <c r="O1235" s="29" t="str">
        <f>'6桁'!O1235</f>
        <v>H</v>
      </c>
      <c r="P1235" s="76">
        <f>IF(全国標準卸価格!P1235="","",IF(ISNUMBER(全国標準卸価格!P1235),IF(入力!$C$11=1,ROUNDDOWN(全国標準卸価格!P1235*地区別掛け率!P1235%,-入力!$C$10),IF(入力!$C$11=2,ROUNDUP(全国標準卸価格!P1235*地区別掛け率!P1235%,-入力!$C$10),IF(入力!$C$11=3,ROUND(全国標準卸価格!P1235*地区別掛け率!P1235%,-入力!$C$10),""))),全国標準卸価格!P1235))</f>
        <v>13100</v>
      </c>
      <c r="Q1235" s="57" t="str">
        <f>'6桁'!Q1235</f>
        <v>H</v>
      </c>
      <c r="R1235" s="75" t="str">
        <f>IF(全国標準卸価格!R1235="","",IF(ISNUMBER(全国標準卸価格!R1235),IF(入力!$C$11=1,ROUNDDOWN(全国標準卸価格!R1235*地区別掛け率!R1235%,-入力!$C$10),IF(入力!$C$11=2,ROUNDUP(全国標準卸価格!R1235*地区別掛け率!R1235%,-入力!$C$10),IF(入力!$C$11=3,ROUND(全国標準卸価格!R1235*地区別掛け率!R1235%,-入力!$C$10),""))),全国標準卸価格!R1235))</f>
        <v/>
      </c>
      <c r="S1235" s="29">
        <f>'6桁'!S1235</f>
        <v>0</v>
      </c>
      <c r="T1235" s="10"/>
      <c r="U1235" s="17"/>
      <c r="V1235" s="10"/>
      <c r="W1235" s="17"/>
    </row>
    <row r="1236" spans="2:24" ht="30" customHeight="1" thickBot="1">
      <c r="B1236" s="922"/>
      <c r="C1236" s="558" t="s">
        <v>83</v>
      </c>
      <c r="D1236" s="656"/>
      <c r="E1236" s="559"/>
      <c r="F1236" s="16" t="str">
        <f>IF(全国標準卸価格!F1236="","",IF(ISNUMBER(全国標準卸価格!F1236),IF(入力!$C$11=1,ROUNDDOWN(全国標準卸価格!F1236*地区別掛け率!F1236%,-入力!$C$10),IF(入力!$C$11=2,ROUNDUP(全国標準卸価格!F1236*地区別掛け率!F1236%,-入力!$C$10),IF(入力!$C$11=3,ROUND(全国標準卸価格!F1236*地区別掛け率!F1236%,-入力!$C$10),""))),全国標準卸価格!F1236))</f>
        <v/>
      </c>
      <c r="G1236" s="31">
        <f>'6桁'!G1236</f>
        <v>0</v>
      </c>
      <c r="H1236" s="15" t="str">
        <f>IF(全国標準卸価格!H1236="","",IF(ISNUMBER(全国標準卸価格!H1236),IF(入力!$C$11=1,ROUNDDOWN(全国標準卸価格!H1236*地区別掛け率!H1236%,-入力!$C$10),IF(入力!$C$11=2,ROUNDUP(全国標準卸価格!H1236*地区別掛け率!H1236%,-入力!$C$10),IF(入力!$C$11=3,ROUND(全国標準卸価格!H1236*地区別掛け率!H1236%,-入力!$C$10),""))),全国標準卸価格!H1236))</f>
        <v/>
      </c>
      <c r="I1236" s="21">
        <f>'6桁'!I1236</f>
        <v>0</v>
      </c>
      <c r="J1236" s="16" t="str">
        <f>IF(全国標準卸価格!J1236="","",IF(ISNUMBER(全国標準卸価格!J1236),IF(入力!$C$11=1,ROUNDDOWN(全国標準卸価格!J1236*地区別掛け率!J1236%,-入力!$C$10),IF(入力!$C$11=2,ROUNDUP(全国標準卸価格!J1236*地区別掛け率!J1236%,-入力!$C$10),IF(入力!$C$11=3,ROUND(全国標準卸価格!J1236*地区別掛け率!J1236%,-入力!$C$10),""))),全国標準卸価格!J1236))</f>
        <v/>
      </c>
      <c r="K1236" s="31">
        <f>'6桁'!K1236</f>
        <v>0</v>
      </c>
      <c r="L1236" s="15">
        <f>IF(全国標準卸価格!L1236="","",IF(ISNUMBER(全国標準卸価格!L1236),IF(入力!$C$11=1,ROUNDDOWN(全国標準卸価格!L1236*地区別掛け率!L1236%,-入力!$C$10),IF(入力!$C$11=2,ROUNDUP(全国標準卸価格!L1236*地区別掛け率!L1236%,-入力!$C$10),IF(入力!$C$11=3,ROUND(全国標準卸価格!L1236*地区別掛け率!L1236%,-入力!$C$10),""))),全国標準卸価格!L1236))</f>
        <v>5800</v>
      </c>
      <c r="M1236" s="21" t="str">
        <f>'6桁'!M1236</f>
        <v>S</v>
      </c>
      <c r="N1236" s="15" t="str">
        <f>IF(全国標準卸価格!N1236="","",IF(ISNUMBER(全国標準卸価格!N1236),IF(入力!$C$11=1,ROUNDDOWN(全国標準卸価格!N1236*地区別掛け率!N1236%,-入力!$C$10),IF(入力!$C$11=2,ROUNDUP(全国標準卸価格!N1236*地区別掛け率!N1236%,-入力!$C$10),IF(入力!$C$11=3,ROUND(全国標準卸価格!N1236*地区別掛け率!N1236%,-入力!$C$10),""))),全国標準卸価格!N1236))</f>
        <v/>
      </c>
      <c r="O1236" s="21">
        <f>'6桁'!O1236</f>
        <v>0</v>
      </c>
      <c r="P1236" s="16" t="str">
        <f>IF(全国標準卸価格!P1236="","",IF(ISNUMBER(全国標準卸価格!P1236),IF(入力!$C$11=1,ROUNDDOWN(全国標準卸価格!P1236*地区別掛け率!P1236%,-入力!$C$10),IF(入力!$C$11=2,ROUNDUP(全国標準卸価格!P1236*地区別掛け率!P1236%,-入力!$C$10),IF(入力!$C$11=3,ROUND(全国標準卸価格!P1236*地区別掛け率!P1236%,-入力!$C$10),""))),全国標準卸価格!P1236))</f>
        <v/>
      </c>
      <c r="Q1236" s="31">
        <f>'6桁'!Q1236</f>
        <v>0</v>
      </c>
      <c r="R1236" s="15" t="str">
        <f>IF(全国標準卸価格!R1236="","",IF(ISNUMBER(全国標準卸価格!R1236),IF(入力!$C$11=1,ROUNDDOWN(全国標準卸価格!R1236*地区別掛け率!R1236%,-入力!$C$10),IF(入力!$C$11=2,ROUNDUP(全国標準卸価格!R1236*地区別掛け率!R1236%,-入力!$C$10),IF(入力!$C$11=3,ROUND(全国標準卸価格!R1236*地区別掛け率!R1236%,-入力!$C$10),""))),全国標準卸価格!R1236))</f>
        <v/>
      </c>
      <c r="S1236" s="21">
        <f>'6桁'!S1236</f>
        <v>0</v>
      </c>
      <c r="T1236" s="10"/>
      <c r="U1236" s="17"/>
      <c r="V1236" s="10"/>
      <c r="W1236" s="17"/>
    </row>
    <row r="1237" spans="2:24" s="38" customFormat="1">
      <c r="B1237" s="4"/>
      <c r="F1237" s="84"/>
      <c r="H1237" s="84"/>
      <c r="J1237" s="84"/>
      <c r="L1237" s="84"/>
      <c r="N1237" s="84"/>
      <c r="P1237" s="84"/>
      <c r="R1237" s="84"/>
      <c r="T1237" s="84"/>
      <c r="V1237" s="84"/>
      <c r="X1237" s="84"/>
    </row>
    <row r="1239" spans="2:24" s="239" customFormat="1" ht="20.100000000000001" customHeight="1" thickBot="1">
      <c r="B1239" s="242" t="s">
        <v>546</v>
      </c>
      <c r="F1239" s="240"/>
      <c r="H1239" s="240"/>
      <c r="J1239" s="240"/>
      <c r="L1239" s="240"/>
      <c r="N1239" s="240"/>
      <c r="P1239" s="240"/>
      <c r="R1239" s="240"/>
      <c r="T1239" s="240"/>
      <c r="V1239" s="240"/>
      <c r="X1239" s="240"/>
    </row>
    <row r="1240" spans="2:24" ht="30" customHeight="1">
      <c r="B1240" s="917" t="s">
        <v>547</v>
      </c>
      <c r="C1240" s="918"/>
      <c r="D1240" s="918"/>
      <c r="E1240" s="919"/>
      <c r="F1240" s="824">
        <f>IF(全国標準卸価格!F1240="","",IF(ISNUMBER(全国標準卸価格!F1240),IF(入力!$C$11=1,ROUNDDOWN(全国標準卸価格!F1240*地区別掛け率!F1240%,-入力!$C$10),IF(入力!$C$11=2,ROUNDUP(全国標準卸価格!F1240*地区別掛け率!F1240%,-入力!$C$10),IF(入力!$C$11=3,ROUND(全国標準卸価格!F1240*地区別掛け率!F1240%,-入力!$C$10),""))),全国標準卸価格!F1240))</f>
        <v>2900</v>
      </c>
      <c r="G1240" s="826" t="str">
        <f>IF(全国標準卸価格!G1240="","",IF(ISNUMBER(全国標準卸価格!G1240),IF(入力!$C$11=1,ROUNDDOWN(全国標準卸価格!G1240*地区別掛け率!G1240%,-入力!$C$10),IF(入力!$C$11=2,ROUNDUP(全国標準卸価格!G1240*地区別掛け率!G1240%,-入力!$C$10),IF(入力!$C$11=3,ROUND(全国標準卸価格!G1240*地区別掛け率!G1240%,-入力!$C$10),""))),全国標準卸価格!G1240))</f>
        <v/>
      </c>
      <c r="H1240" s="85"/>
      <c r="I1240" s="13"/>
    </row>
    <row r="1241" spans="2:24" ht="30" customHeight="1">
      <c r="B1241" s="914" t="s">
        <v>548</v>
      </c>
      <c r="C1241" s="915"/>
      <c r="D1241" s="915"/>
      <c r="E1241" s="916"/>
      <c r="F1241" s="749">
        <f>IF(全国標準卸価格!F1241="","",IF(ISNUMBER(全国標準卸価格!F1241),IF(入力!$C$11=1,ROUNDDOWN(全国標準卸価格!F1241*地区別掛け率!F1241%,-入力!$C$10),IF(入力!$C$11=2,ROUNDUP(全国標準卸価格!F1241*地区別掛け率!F1241%,-入力!$C$10),IF(入力!$C$11=3,ROUND(全国標準卸価格!F1241*地区別掛け率!F1241%,-入力!$C$10),""))),全国標準卸価格!F1241))</f>
        <v>3000</v>
      </c>
      <c r="G1241" s="751" t="str">
        <f>IF(全国標準卸価格!G1241="","",IF(ISNUMBER(全国標準卸価格!G1241),IF(入力!$C$11=1,ROUNDDOWN(全国標準卸価格!G1241*地区別掛け率!G1241%,-入力!$C$10),IF(入力!$C$11=2,ROUNDUP(全国標準卸価格!G1241*地区別掛け率!G1241%,-入力!$C$10),IF(入力!$C$11=3,ROUND(全国標準卸価格!G1241*地区別掛け率!G1241%,-入力!$C$10),""))),全国標準卸価格!G1241))</f>
        <v/>
      </c>
      <c r="H1241" s="85"/>
      <c r="I1241" s="13"/>
    </row>
    <row r="1242" spans="2:24" ht="30" customHeight="1">
      <c r="B1242" s="914" t="s">
        <v>549</v>
      </c>
      <c r="C1242" s="915"/>
      <c r="D1242" s="915"/>
      <c r="E1242" s="916"/>
      <c r="F1242" s="749">
        <f>IF(全国標準卸価格!F1242="","",IF(ISNUMBER(全国標準卸価格!F1242),IF(入力!$C$11=1,ROUNDDOWN(全国標準卸価格!F1242*地区別掛け率!F1242%,-入力!$C$10),IF(入力!$C$11=2,ROUNDUP(全国標準卸価格!F1242*地区別掛け率!F1242%,-入力!$C$10),IF(入力!$C$11=3,ROUND(全国標準卸価格!F1242*地区別掛け率!F1242%,-入力!$C$10),""))),全国標準卸価格!F1242))</f>
        <v>4000</v>
      </c>
      <c r="G1242" s="751" t="str">
        <f>IF(全国標準卸価格!G1242="","",IF(ISNUMBER(全国標準卸価格!G1242),IF(入力!$C$11=1,ROUNDDOWN(全国標準卸価格!G1242*地区別掛け率!G1242%,-入力!$C$10),IF(入力!$C$11=2,ROUNDUP(全国標準卸価格!G1242*地区別掛け率!G1242%,-入力!$C$10),IF(入力!$C$11=3,ROUND(全国標準卸価格!G1242*地区別掛け率!G1242%,-入力!$C$10),""))),全国標準卸価格!G1242))</f>
        <v/>
      </c>
      <c r="H1242" s="85"/>
      <c r="I1242" s="13"/>
      <c r="M1242" s="13"/>
    </row>
    <row r="1243" spans="2:24" ht="30" customHeight="1">
      <c r="B1243" s="914" t="s">
        <v>550</v>
      </c>
      <c r="C1243" s="915"/>
      <c r="D1243" s="915"/>
      <c r="E1243" s="916"/>
      <c r="F1243" s="749">
        <f>IF(全国標準卸価格!F1243="","",IF(ISNUMBER(全国標準卸価格!F1243),IF(入力!$C$11=1,ROUNDDOWN(全国標準卸価格!F1243*地区別掛け率!F1243%,-入力!$C$10),IF(入力!$C$11=2,ROUNDUP(全国標準卸価格!F1243*地区別掛け率!F1243%,-入力!$C$10),IF(入力!$C$11=3,ROUND(全国標準卸価格!F1243*地区別掛け率!F1243%,-入力!$C$10),""))),全国標準卸価格!F1243))</f>
        <v>4100</v>
      </c>
      <c r="G1243" s="751" t="str">
        <f>IF(全国標準卸価格!G1243="","",IF(ISNUMBER(全国標準卸価格!G1243),IF(入力!$C$11=1,ROUNDDOWN(全国標準卸価格!G1243*地区別掛け率!G1243%,-入力!$C$10),IF(入力!$C$11=2,ROUNDUP(全国標準卸価格!G1243*地区別掛け率!G1243%,-入力!$C$10),IF(入力!$C$11=3,ROUND(全国標準卸価格!G1243*地区別掛け率!G1243%,-入力!$C$10),""))),全国標準卸価格!G1243))</f>
        <v/>
      </c>
      <c r="H1243" s="85"/>
      <c r="I1243" s="13"/>
      <c r="J1243" s="85"/>
      <c r="K1243" s="13"/>
      <c r="L1243" s="85"/>
      <c r="M1243" s="13"/>
    </row>
    <row r="1244" spans="2:24" ht="30" customHeight="1">
      <c r="B1244" s="914" t="s">
        <v>551</v>
      </c>
      <c r="C1244" s="915"/>
      <c r="D1244" s="915"/>
      <c r="E1244" s="916"/>
      <c r="F1244" s="749">
        <f>IF(全国標準卸価格!F1244="","",IF(ISNUMBER(全国標準卸価格!F1244),IF(入力!$C$11=1,ROUNDDOWN(全国標準卸価格!F1244*地区別掛け率!F1244%,-入力!$C$10),IF(入力!$C$11=2,ROUNDUP(全国標準卸価格!F1244*地区別掛け率!F1244%,-入力!$C$10),IF(入力!$C$11=3,ROUND(全国標準卸価格!F1244*地区別掛け率!F1244%,-入力!$C$10),""))),全国標準卸価格!F1244))</f>
        <v>4300</v>
      </c>
      <c r="G1244" s="751" t="str">
        <f>IF(全国標準卸価格!G1244="","",IF(ISNUMBER(全国標準卸価格!G1244),IF(入力!$C$11=1,ROUNDDOWN(全国標準卸価格!G1244*地区別掛け率!G1244%,-入力!$C$10),IF(入力!$C$11=2,ROUNDUP(全国標準卸価格!G1244*地区別掛け率!G1244%,-入力!$C$10),IF(入力!$C$11=3,ROUND(全国標準卸価格!G1244*地区別掛け率!G1244%,-入力!$C$10),""))),全国標準卸価格!G1244))</f>
        <v/>
      </c>
      <c r="H1244" s="85"/>
      <c r="I1244" s="13"/>
      <c r="J1244" s="85"/>
      <c r="K1244" s="13"/>
      <c r="L1244" s="85"/>
      <c r="M1244" s="13"/>
    </row>
    <row r="1245" spans="2:24" ht="30" customHeight="1" thickBot="1">
      <c r="B1245" s="911" t="s">
        <v>552</v>
      </c>
      <c r="C1245" s="912"/>
      <c r="D1245" s="912"/>
      <c r="E1245" s="913"/>
      <c r="F1245" s="793">
        <f>IF(全国標準卸価格!F1245="","",IF(ISNUMBER(全国標準卸価格!F1245),IF(入力!$C$11=1,ROUNDDOWN(全国標準卸価格!F1245*地区別掛け率!F1245%,-入力!$C$10),IF(入力!$C$11=2,ROUNDUP(全国標準卸価格!F1245*地区別掛け率!F1245%,-入力!$C$10),IF(入力!$C$11=3,ROUND(全国標準卸価格!F1245*地区別掛け率!F1245%,-入力!$C$10),""))),全国標準卸価格!F1245))</f>
        <v>4400</v>
      </c>
      <c r="G1245" s="795" t="str">
        <f>IF(全国標準卸価格!G1245="","",IF(ISNUMBER(全国標準卸価格!G1245),IF(入力!$C$11=1,ROUNDDOWN(全国標準卸価格!G1245*地区別掛け率!G1245%,-入力!$C$10),IF(入力!$C$11=2,ROUNDUP(全国標準卸価格!G1245*地区別掛け率!G1245%,-入力!$C$10),IF(入力!$C$11=3,ROUND(全国標準卸価格!G1245*地区別掛け率!G1245%,-入力!$C$10),""))),全国標準卸価格!G1245))</f>
        <v/>
      </c>
      <c r="H1245" s="85"/>
      <c r="I1245" s="13"/>
      <c r="J1245" s="85"/>
      <c r="K1245" s="13"/>
      <c r="L1245" s="85"/>
    </row>
    <row r="1247" spans="2:24" s="239" customFormat="1" ht="20.100000000000001" customHeight="1" thickBot="1">
      <c r="B1247" s="242" t="s">
        <v>553</v>
      </c>
      <c r="F1247" s="240"/>
      <c r="H1247" s="240"/>
      <c r="J1247" s="240"/>
      <c r="L1247" s="240"/>
      <c r="N1247" s="240"/>
      <c r="P1247" s="240"/>
      <c r="R1247" s="240"/>
      <c r="T1247" s="240"/>
      <c r="V1247" s="240"/>
      <c r="X1247" s="240"/>
    </row>
    <row r="1248" spans="2:24" ht="30" customHeight="1">
      <c r="B1248" s="917" t="s">
        <v>554</v>
      </c>
      <c r="C1248" s="918"/>
      <c r="D1248" s="918"/>
      <c r="E1248" s="919"/>
      <c r="F1248" s="824">
        <f>IF(全国標準卸価格!F1248="","",IF(ISNUMBER(全国標準卸価格!F1248),IF(入力!$C$11=1,ROUNDDOWN(全国標準卸価格!F1248*地区別掛け率!F1248%,-入力!$C$10),IF(入力!$C$11=2,ROUNDUP(全国標準卸価格!F1248*地区別掛け率!F1248%,-入力!$C$10),IF(入力!$C$11=3,ROUND(全国標準卸価格!F1248*地区別掛け率!F1248%,-入力!$C$10),""))),全国標準卸価格!F1248))</f>
        <v>2000</v>
      </c>
      <c r="G1248" s="826" t="str">
        <f>IF(全国標準卸価格!G1248="","",IF(ISNUMBER(全国標準卸価格!G1248),IF(入力!$C$11=1,ROUNDDOWN(全国標準卸価格!G1248*地区別掛け率!G1248%,-入力!$C$10),IF(入力!$C$11=2,ROUNDUP(全国標準卸価格!G1248*地区別掛け率!G1248%,-入力!$C$10),IF(入力!$C$11=3,ROUND(全国標準卸価格!G1248*地区別掛け率!G1248%,-入力!$C$10),""))),全国標準卸価格!G1248))</f>
        <v/>
      </c>
    </row>
    <row r="1249" spans="2:7" ht="30" customHeight="1">
      <c r="B1249" s="914" t="s">
        <v>555</v>
      </c>
      <c r="C1249" s="915"/>
      <c r="D1249" s="915"/>
      <c r="E1249" s="916"/>
      <c r="F1249" s="749">
        <f>IF(全国標準卸価格!F1249="","",IF(ISNUMBER(全国標準卸価格!F1249),IF(入力!$C$11=1,ROUNDDOWN(全国標準卸価格!F1249*地区別掛け率!F1249%,-入力!$C$10),IF(入力!$C$11=2,ROUNDUP(全国標準卸価格!F1249*地区別掛け率!F1249%,-入力!$C$10),IF(入力!$C$11=3,ROUND(全国標準卸価格!F1249*地区別掛け率!F1249%,-入力!$C$10),""))),全国標準卸価格!F1249))</f>
        <v>2600</v>
      </c>
      <c r="G1249" s="751" t="str">
        <f>IF(全国標準卸価格!G1249="","",IF(ISNUMBER(全国標準卸価格!G1249),IF(入力!$C$11=1,ROUNDDOWN(全国標準卸価格!G1249*地区別掛け率!G1249%,-入力!$C$10),IF(入力!$C$11=2,ROUNDUP(全国標準卸価格!G1249*地区別掛け率!G1249%,-入力!$C$10),IF(入力!$C$11=3,ROUND(全国標準卸価格!G1249*地区別掛け率!G1249%,-入力!$C$10),""))),全国標準卸価格!G1249))</f>
        <v/>
      </c>
    </row>
    <row r="1250" spans="2:7" ht="30" customHeight="1" thickBot="1">
      <c r="B1250" s="911" t="s">
        <v>556</v>
      </c>
      <c r="C1250" s="912"/>
      <c r="D1250" s="912"/>
      <c r="E1250" s="913"/>
      <c r="F1250" s="793">
        <f>IF(全国標準卸価格!F1250="","",IF(ISNUMBER(全国標準卸価格!F1250),IF(入力!$C$11=1,ROUNDDOWN(全国標準卸価格!F1250*地区別掛け率!F1250%,-入力!$C$10),IF(入力!$C$11=2,ROUNDUP(全国標準卸価格!F1250*地区別掛け率!F1250%,-入力!$C$10),IF(入力!$C$11=3,ROUND(全国標準卸価格!F1250*地区別掛け率!F1250%,-入力!$C$10),""))),全国標準卸価格!F1250))</f>
        <v>3000</v>
      </c>
      <c r="G1250" s="795" t="str">
        <f>IF(全国標準卸価格!G1250="","",IF(ISNUMBER(全国標準卸価格!G1250),IF(入力!$C$11=1,ROUNDDOWN(全国標準卸価格!G1250*地区別掛け率!G1250%,-入力!$C$10),IF(入力!$C$11=2,ROUNDUP(全国標準卸価格!G1250*地区別掛け率!G1250%,-入力!$C$10),IF(入力!$C$11=3,ROUND(全国標準卸価格!G1250*地区別掛け率!G1250%,-入力!$C$10),""))),全国標準卸価格!G1250))</f>
        <v/>
      </c>
    </row>
  </sheetData>
  <mergeCells count="2315">
    <mergeCell ref="L231:L232"/>
    <mergeCell ref="M231:M232"/>
    <mergeCell ref="N231:N232"/>
    <mergeCell ref="O231:O232"/>
    <mergeCell ref="R231:R232"/>
    <mergeCell ref="S231:S232"/>
    <mergeCell ref="V231:V232"/>
    <mergeCell ref="W231:W232"/>
    <mergeCell ref="X231:X232"/>
    <mergeCell ref="Y231:Y232"/>
    <mergeCell ref="B2:W2"/>
    <mergeCell ref="B4:AA4"/>
    <mergeCell ref="B7:B10"/>
    <mergeCell ref="C7:C10"/>
    <mergeCell ref="D7:E8"/>
    <mergeCell ref="F7:K7"/>
    <mergeCell ref="M7:M10"/>
    <mergeCell ref="N7:O10"/>
    <mergeCell ref="P7:Q8"/>
    <mergeCell ref="R7:AA7"/>
    <mergeCell ref="V10:W10"/>
    <mergeCell ref="X10:Y10"/>
    <mergeCell ref="Z10:AA10"/>
    <mergeCell ref="B11:B14"/>
    <mergeCell ref="M11:M41"/>
    <mergeCell ref="N11:O11"/>
    <mergeCell ref="N12:O12"/>
    <mergeCell ref="N13:O13"/>
    <mergeCell ref="N14:O14"/>
    <mergeCell ref="X8:Y9"/>
    <mergeCell ref="Z8:AA9"/>
    <mergeCell ref="D9:D10"/>
    <mergeCell ref="E9:E10"/>
    <mergeCell ref="P9:P10"/>
    <mergeCell ref="Q9:Q10"/>
    <mergeCell ref="F10:G10"/>
    <mergeCell ref="H10:I10"/>
    <mergeCell ref="J10:K10"/>
    <mergeCell ref="R10:S10"/>
    <mergeCell ref="F8:G9"/>
    <mergeCell ref="H8:I9"/>
    <mergeCell ref="J8:K9"/>
    <mergeCell ref="R8:S9"/>
    <mergeCell ref="T8:U9"/>
    <mergeCell ref="V8:W9"/>
    <mergeCell ref="N24:O24"/>
    <mergeCell ref="N25:O25"/>
    <mergeCell ref="N26:O26"/>
    <mergeCell ref="N27:O27"/>
    <mergeCell ref="N28:O28"/>
    <mergeCell ref="N29:O29"/>
    <mergeCell ref="B15:B34"/>
    <mergeCell ref="N15:O15"/>
    <mergeCell ref="N16:O16"/>
    <mergeCell ref="N17:O17"/>
    <mergeCell ref="N18:O18"/>
    <mergeCell ref="N19:O19"/>
    <mergeCell ref="N20:O20"/>
    <mergeCell ref="N21:O21"/>
    <mergeCell ref="N22:O22"/>
    <mergeCell ref="N23:O23"/>
    <mergeCell ref="T10:U10"/>
    <mergeCell ref="M42:AA42"/>
    <mergeCell ref="B44:AA44"/>
    <mergeCell ref="B47:B50"/>
    <mergeCell ref="C47:C50"/>
    <mergeCell ref="D47:E48"/>
    <mergeCell ref="F47:U47"/>
    <mergeCell ref="F48:G49"/>
    <mergeCell ref="H48:I49"/>
    <mergeCell ref="J48:K49"/>
    <mergeCell ref="L48:M49"/>
    <mergeCell ref="N36:O36"/>
    <mergeCell ref="N37:O37"/>
    <mergeCell ref="N38:O38"/>
    <mergeCell ref="N39:O39"/>
    <mergeCell ref="N40:O40"/>
    <mergeCell ref="N41:O41"/>
    <mergeCell ref="N30:O30"/>
    <mergeCell ref="N31:O31"/>
    <mergeCell ref="N32:O32"/>
    <mergeCell ref="B51:B83"/>
    <mergeCell ref="B84:Y84"/>
    <mergeCell ref="B86:AA86"/>
    <mergeCell ref="B89:B92"/>
    <mergeCell ref="C89:C92"/>
    <mergeCell ref="D89:E90"/>
    <mergeCell ref="F89:M89"/>
    <mergeCell ref="O89:O92"/>
    <mergeCell ref="P89:Q92"/>
    <mergeCell ref="V92:W92"/>
    <mergeCell ref="X92:Y92"/>
    <mergeCell ref="Z92:AA92"/>
    <mergeCell ref="N33:O33"/>
    <mergeCell ref="N34:O34"/>
    <mergeCell ref="N35:O35"/>
    <mergeCell ref="X49:Y49"/>
    <mergeCell ref="F50:G50"/>
    <mergeCell ref="H50:I50"/>
    <mergeCell ref="J50:K50"/>
    <mergeCell ref="L50:M50"/>
    <mergeCell ref="N50:O50"/>
    <mergeCell ref="P50:Q50"/>
    <mergeCell ref="R50:S50"/>
    <mergeCell ref="T50:U50"/>
    <mergeCell ref="V50:W50"/>
    <mergeCell ref="N48:O49"/>
    <mergeCell ref="P48:Q49"/>
    <mergeCell ref="R48:S49"/>
    <mergeCell ref="T48:U49"/>
    <mergeCell ref="V48:W49"/>
    <mergeCell ref="P96:Q96"/>
    <mergeCell ref="P97:Q97"/>
    <mergeCell ref="D91:D92"/>
    <mergeCell ref="E91:E92"/>
    <mergeCell ref="R91:R92"/>
    <mergeCell ref="S91:S92"/>
    <mergeCell ref="Z91:AA91"/>
    <mergeCell ref="F92:G92"/>
    <mergeCell ref="H92:I92"/>
    <mergeCell ref="J92:K92"/>
    <mergeCell ref="L92:M92"/>
    <mergeCell ref="T92:U92"/>
    <mergeCell ref="D49:D50"/>
    <mergeCell ref="E49:E50"/>
    <mergeCell ref="R89:S90"/>
    <mergeCell ref="T89:Y89"/>
    <mergeCell ref="F90:G91"/>
    <mergeCell ref="H90:I91"/>
    <mergeCell ref="J90:K91"/>
    <mergeCell ref="L90:M91"/>
    <mergeCell ref="T90:U91"/>
    <mergeCell ref="V90:W91"/>
    <mergeCell ref="X90:Y91"/>
    <mergeCell ref="X50:Y50"/>
    <mergeCell ref="P112:Q112"/>
    <mergeCell ref="P113:Q113"/>
    <mergeCell ref="B114:B133"/>
    <mergeCell ref="P114:Q114"/>
    <mergeCell ref="P115:Q115"/>
    <mergeCell ref="P116:Q116"/>
    <mergeCell ref="P117:Q117"/>
    <mergeCell ref="P118:Q118"/>
    <mergeCell ref="P119:Q119"/>
    <mergeCell ref="P120:Q120"/>
    <mergeCell ref="P106:Q106"/>
    <mergeCell ref="P107:Q107"/>
    <mergeCell ref="P108:Q108"/>
    <mergeCell ref="P109:Q109"/>
    <mergeCell ref="P110:Q110"/>
    <mergeCell ref="P111:Q111"/>
    <mergeCell ref="P98:Q98"/>
    <mergeCell ref="P99:Q99"/>
    <mergeCell ref="P100:Q100"/>
    <mergeCell ref="P101:Q101"/>
    <mergeCell ref="P102:Q102"/>
    <mergeCell ref="B103:B113"/>
    <mergeCell ref="O103:O133"/>
    <mergeCell ref="P103:Q103"/>
    <mergeCell ref="P104:Q104"/>
    <mergeCell ref="P105:Q105"/>
    <mergeCell ref="P133:Q133"/>
    <mergeCell ref="B93:B102"/>
    <mergeCell ref="O93:O102"/>
    <mergeCell ref="P93:Q93"/>
    <mergeCell ref="P94:Q94"/>
    <mergeCell ref="P95:Q95"/>
    <mergeCell ref="B134:V134"/>
    <mergeCell ref="B135:V135"/>
    <mergeCell ref="B139:AA139"/>
    <mergeCell ref="B142:B145"/>
    <mergeCell ref="C142:C145"/>
    <mergeCell ref="D142:E143"/>
    <mergeCell ref="F142:W142"/>
    <mergeCell ref="F143:G144"/>
    <mergeCell ref="H143:I144"/>
    <mergeCell ref="P127:Q127"/>
    <mergeCell ref="P128:Q128"/>
    <mergeCell ref="P129:Q129"/>
    <mergeCell ref="P130:Q130"/>
    <mergeCell ref="P131:Q131"/>
    <mergeCell ref="P132:Q132"/>
    <mergeCell ref="P121:Q121"/>
    <mergeCell ref="P122:Q122"/>
    <mergeCell ref="P123:Q123"/>
    <mergeCell ref="P124:Q124"/>
    <mergeCell ref="P125:Q125"/>
    <mergeCell ref="P126:Q126"/>
    <mergeCell ref="B177:AA177"/>
    <mergeCell ref="B180:B183"/>
    <mergeCell ref="C180:C183"/>
    <mergeCell ref="D180:E181"/>
    <mergeCell ref="F180:M180"/>
    <mergeCell ref="F181:G182"/>
    <mergeCell ref="H181:I182"/>
    <mergeCell ref="J181:K182"/>
    <mergeCell ref="L181:M182"/>
    <mergeCell ref="D182:D183"/>
    <mergeCell ref="R145:S145"/>
    <mergeCell ref="T145:U145"/>
    <mergeCell ref="V145:W145"/>
    <mergeCell ref="X145:Y145"/>
    <mergeCell ref="B146:B174"/>
    <mergeCell ref="B175:Y175"/>
    <mergeCell ref="V143:W144"/>
    <mergeCell ref="X143:Y144"/>
    <mergeCell ref="D144:D145"/>
    <mergeCell ref="E144:E145"/>
    <mergeCell ref="F145:G145"/>
    <mergeCell ref="H145:I145"/>
    <mergeCell ref="J145:K145"/>
    <mergeCell ref="L145:M145"/>
    <mergeCell ref="N145:O145"/>
    <mergeCell ref="P145:Q145"/>
    <mergeCell ref="J143:K144"/>
    <mergeCell ref="L143:M144"/>
    <mergeCell ref="N143:O144"/>
    <mergeCell ref="P143:Q144"/>
    <mergeCell ref="R143:S144"/>
    <mergeCell ref="T143:U144"/>
    <mergeCell ref="B184:B211"/>
    <mergeCell ref="B212:M212"/>
    <mergeCell ref="B216:AA216"/>
    <mergeCell ref="B219:B222"/>
    <mergeCell ref="C219:C222"/>
    <mergeCell ref="D219:E220"/>
    <mergeCell ref="F219:Y219"/>
    <mergeCell ref="F220:G221"/>
    <mergeCell ref="H220:I221"/>
    <mergeCell ref="J220:K221"/>
    <mergeCell ref="E182:E183"/>
    <mergeCell ref="N182:O182"/>
    <mergeCell ref="F183:G183"/>
    <mergeCell ref="H183:I183"/>
    <mergeCell ref="J183:K183"/>
    <mergeCell ref="L183:M183"/>
    <mergeCell ref="N183:O183"/>
    <mergeCell ref="T222:U222"/>
    <mergeCell ref="V222:W222"/>
    <mergeCell ref="X222:Y222"/>
    <mergeCell ref="B223:B248"/>
    <mergeCell ref="B249:Y249"/>
    <mergeCell ref="B252:B255"/>
    <mergeCell ref="C252:C255"/>
    <mergeCell ref="D252:E253"/>
    <mergeCell ref="F252:K252"/>
    <mergeCell ref="O252:O255"/>
    <mergeCell ref="X220:Y221"/>
    <mergeCell ref="D221:D222"/>
    <mergeCell ref="E221:E222"/>
    <mergeCell ref="F222:G222"/>
    <mergeCell ref="H222:I222"/>
    <mergeCell ref="J222:K222"/>
    <mergeCell ref="L222:M222"/>
    <mergeCell ref="N222:O222"/>
    <mergeCell ref="P222:Q222"/>
    <mergeCell ref="R222:S222"/>
    <mergeCell ref="L220:M221"/>
    <mergeCell ref="N220:O221"/>
    <mergeCell ref="P220:Q221"/>
    <mergeCell ref="R220:S221"/>
    <mergeCell ref="T220:U221"/>
    <mergeCell ref="V220:W221"/>
    <mergeCell ref="C231:C232"/>
    <mergeCell ref="D231:D232"/>
    <mergeCell ref="E231:E232"/>
    <mergeCell ref="G231:G232"/>
    <mergeCell ref="F231:F232"/>
    <mergeCell ref="H231:H232"/>
    <mergeCell ref="I231:I232"/>
    <mergeCell ref="J231:J232"/>
    <mergeCell ref="K231:K232"/>
    <mergeCell ref="B256:B268"/>
    <mergeCell ref="O256:O257"/>
    <mergeCell ref="P256:Q256"/>
    <mergeCell ref="P257:Q257"/>
    <mergeCell ref="O258:U258"/>
    <mergeCell ref="O259:V260"/>
    <mergeCell ref="O261:V262"/>
    <mergeCell ref="P263:Q263"/>
    <mergeCell ref="O264:W264"/>
    <mergeCell ref="D254:D255"/>
    <mergeCell ref="E254:E255"/>
    <mergeCell ref="L254:M254"/>
    <mergeCell ref="R254:R255"/>
    <mergeCell ref="S254:S255"/>
    <mergeCell ref="F255:G255"/>
    <mergeCell ref="H255:I255"/>
    <mergeCell ref="J255:K255"/>
    <mergeCell ref="L255:M255"/>
    <mergeCell ref="P252:Q255"/>
    <mergeCell ref="R252:S253"/>
    <mergeCell ref="T252:U252"/>
    <mergeCell ref="F253:G254"/>
    <mergeCell ref="H253:I254"/>
    <mergeCell ref="J253:K254"/>
    <mergeCell ref="T253:U254"/>
    <mergeCell ref="T255:U255"/>
    <mergeCell ref="N278:O278"/>
    <mergeCell ref="P278:Q278"/>
    <mergeCell ref="R278:S278"/>
    <mergeCell ref="T278:U278"/>
    <mergeCell ref="V278:W278"/>
    <mergeCell ref="X278:Y278"/>
    <mergeCell ref="P276:Q277"/>
    <mergeCell ref="R276:S277"/>
    <mergeCell ref="T276:U277"/>
    <mergeCell ref="V276:W277"/>
    <mergeCell ref="D277:D278"/>
    <mergeCell ref="E277:E278"/>
    <mergeCell ref="F278:G278"/>
    <mergeCell ref="H278:I278"/>
    <mergeCell ref="J278:K278"/>
    <mergeCell ref="L278:M278"/>
    <mergeCell ref="B272:AA272"/>
    <mergeCell ref="B275:B278"/>
    <mergeCell ref="C275:C278"/>
    <mergeCell ref="D275:E276"/>
    <mergeCell ref="F275:W275"/>
    <mergeCell ref="F276:G277"/>
    <mergeCell ref="H276:I277"/>
    <mergeCell ref="J276:K277"/>
    <mergeCell ref="L276:M277"/>
    <mergeCell ref="N276:O277"/>
    <mergeCell ref="P313:Q313"/>
    <mergeCell ref="B314:B339"/>
    <mergeCell ref="C332:C333"/>
    <mergeCell ref="D337:E337"/>
    <mergeCell ref="D338:E338"/>
    <mergeCell ref="D339:E339"/>
    <mergeCell ref="L311:M312"/>
    <mergeCell ref="N311:O312"/>
    <mergeCell ref="P311:Q312"/>
    <mergeCell ref="D312:D313"/>
    <mergeCell ref="E312:E313"/>
    <mergeCell ref="F313:G313"/>
    <mergeCell ref="H313:I313"/>
    <mergeCell ref="J313:K313"/>
    <mergeCell ref="L313:M313"/>
    <mergeCell ref="N313:O313"/>
    <mergeCell ref="B279:B303"/>
    <mergeCell ref="B304:Y304"/>
    <mergeCell ref="B307:AA307"/>
    <mergeCell ref="B310:B313"/>
    <mergeCell ref="C310:C313"/>
    <mergeCell ref="D310:E311"/>
    <mergeCell ref="F310:Q310"/>
    <mergeCell ref="F311:G312"/>
    <mergeCell ref="H311:I312"/>
    <mergeCell ref="J311:K312"/>
    <mergeCell ref="N347:O348"/>
    <mergeCell ref="P347:Q348"/>
    <mergeCell ref="D348:D349"/>
    <mergeCell ref="E348:E349"/>
    <mergeCell ref="F349:G349"/>
    <mergeCell ref="H349:I349"/>
    <mergeCell ref="J349:K349"/>
    <mergeCell ref="L349:M349"/>
    <mergeCell ref="N349:O349"/>
    <mergeCell ref="P349:Q349"/>
    <mergeCell ref="B340:U340"/>
    <mergeCell ref="B343:AA343"/>
    <mergeCell ref="B346:B349"/>
    <mergeCell ref="C346:C349"/>
    <mergeCell ref="D346:E347"/>
    <mergeCell ref="F346:Q346"/>
    <mergeCell ref="F347:G348"/>
    <mergeCell ref="H347:I348"/>
    <mergeCell ref="J347:K348"/>
    <mergeCell ref="L347:M348"/>
    <mergeCell ref="B367:Q367"/>
    <mergeCell ref="B370:B373"/>
    <mergeCell ref="C370:C373"/>
    <mergeCell ref="D370:E371"/>
    <mergeCell ref="F370:K370"/>
    <mergeCell ref="F371:G372"/>
    <mergeCell ref="H371:I372"/>
    <mergeCell ref="J371:K372"/>
    <mergeCell ref="D372:D373"/>
    <mergeCell ref="E372:E373"/>
    <mergeCell ref="B350:B366"/>
    <mergeCell ref="D361:E361"/>
    <mergeCell ref="D362:E362"/>
    <mergeCell ref="D363:E363"/>
    <mergeCell ref="D364:E364"/>
    <mergeCell ref="D365:E365"/>
    <mergeCell ref="D366:E366"/>
    <mergeCell ref="D382:E382"/>
    <mergeCell ref="B386:B389"/>
    <mergeCell ref="C386:C389"/>
    <mergeCell ref="D386:E387"/>
    <mergeCell ref="F386:I386"/>
    <mergeCell ref="K386:K389"/>
    <mergeCell ref="D388:D389"/>
    <mergeCell ref="E388:E389"/>
    <mergeCell ref="F373:G373"/>
    <mergeCell ref="H373:I373"/>
    <mergeCell ref="J373:K373"/>
    <mergeCell ref="B374:B382"/>
    <mergeCell ref="D376:E376"/>
    <mergeCell ref="D377:E377"/>
    <mergeCell ref="D378:E378"/>
    <mergeCell ref="D379:E379"/>
    <mergeCell ref="D380:E380"/>
    <mergeCell ref="D381:E381"/>
    <mergeCell ref="R389:S389"/>
    <mergeCell ref="B390:B395"/>
    <mergeCell ref="K390:K391"/>
    <mergeCell ref="L390:M390"/>
    <mergeCell ref="N390:O390"/>
    <mergeCell ref="L391:M391"/>
    <mergeCell ref="N391:O391"/>
    <mergeCell ref="D392:E392"/>
    <mergeCell ref="D393:E393"/>
    <mergeCell ref="D394:E394"/>
    <mergeCell ref="L386:M389"/>
    <mergeCell ref="N386:O389"/>
    <mergeCell ref="P386:S386"/>
    <mergeCell ref="F387:G388"/>
    <mergeCell ref="H387:I388"/>
    <mergeCell ref="P387:Q388"/>
    <mergeCell ref="R387:S388"/>
    <mergeCell ref="F389:G389"/>
    <mergeCell ref="H389:I389"/>
    <mergeCell ref="P389:Q389"/>
    <mergeCell ref="L404:M405"/>
    <mergeCell ref="D405:D406"/>
    <mergeCell ref="E405:E406"/>
    <mergeCell ref="F406:G406"/>
    <mergeCell ref="H406:I406"/>
    <mergeCell ref="J406:K406"/>
    <mergeCell ref="L406:M406"/>
    <mergeCell ref="D395:E395"/>
    <mergeCell ref="B400:AA400"/>
    <mergeCell ref="B403:B406"/>
    <mergeCell ref="C403:C406"/>
    <mergeCell ref="D403:E404"/>
    <mergeCell ref="F403:G403"/>
    <mergeCell ref="J403:K403"/>
    <mergeCell ref="F404:G405"/>
    <mergeCell ref="H404:I405"/>
    <mergeCell ref="J404:K405"/>
    <mergeCell ref="B426:B429"/>
    <mergeCell ref="D426:E426"/>
    <mergeCell ref="D427:E427"/>
    <mergeCell ref="D428:E428"/>
    <mergeCell ref="D429:E429"/>
    <mergeCell ref="B430:J430"/>
    <mergeCell ref="D420:E421"/>
    <mergeCell ref="F421:G421"/>
    <mergeCell ref="B422:B425"/>
    <mergeCell ref="D422:E422"/>
    <mergeCell ref="D423:E423"/>
    <mergeCell ref="D424:E424"/>
    <mergeCell ref="D425:E425"/>
    <mergeCell ref="B407:B408"/>
    <mergeCell ref="B409:B410"/>
    <mergeCell ref="B411:B412"/>
    <mergeCell ref="B413:M413"/>
    <mergeCell ref="B415:AA415"/>
    <mergeCell ref="B418:B421"/>
    <mergeCell ref="C418:C421"/>
    <mergeCell ref="D418:E419"/>
    <mergeCell ref="F418:G418"/>
    <mergeCell ref="F419:G420"/>
    <mergeCell ref="N439:O439"/>
    <mergeCell ref="P439:Q439"/>
    <mergeCell ref="R439:S439"/>
    <mergeCell ref="T439:U439"/>
    <mergeCell ref="V439:W439"/>
    <mergeCell ref="X439:Y439"/>
    <mergeCell ref="P437:Q438"/>
    <mergeCell ref="R437:S438"/>
    <mergeCell ref="T437:U438"/>
    <mergeCell ref="V437:W438"/>
    <mergeCell ref="X437:Y438"/>
    <mergeCell ref="E438:F439"/>
    <mergeCell ref="G438:G439"/>
    <mergeCell ref="H439:I439"/>
    <mergeCell ref="J439:K439"/>
    <mergeCell ref="L439:M439"/>
    <mergeCell ref="B433:AA433"/>
    <mergeCell ref="B436:B439"/>
    <mergeCell ref="C436:D439"/>
    <mergeCell ref="E436:G437"/>
    <mergeCell ref="H436:Q436"/>
    <mergeCell ref="R436:Y436"/>
    <mergeCell ref="H437:I438"/>
    <mergeCell ref="J437:K438"/>
    <mergeCell ref="L437:M438"/>
    <mergeCell ref="N437:O438"/>
    <mergeCell ref="B455:B471"/>
    <mergeCell ref="C455:D455"/>
    <mergeCell ref="E455:F455"/>
    <mergeCell ref="C456:D456"/>
    <mergeCell ref="E456:F456"/>
    <mergeCell ref="C448:D448"/>
    <mergeCell ref="E448:F448"/>
    <mergeCell ref="B449:B454"/>
    <mergeCell ref="C449:D449"/>
    <mergeCell ref="E449:F449"/>
    <mergeCell ref="C450:D450"/>
    <mergeCell ref="E450:F450"/>
    <mergeCell ref="C451:D451"/>
    <mergeCell ref="E451:F451"/>
    <mergeCell ref="C452:D452"/>
    <mergeCell ref="E444:F444"/>
    <mergeCell ref="C445:D445"/>
    <mergeCell ref="E445:F445"/>
    <mergeCell ref="C446:D446"/>
    <mergeCell ref="E446:F446"/>
    <mergeCell ref="C447:D447"/>
    <mergeCell ref="E447:F447"/>
    <mergeCell ref="B440:B448"/>
    <mergeCell ref="C440:D440"/>
    <mergeCell ref="E440:F440"/>
    <mergeCell ref="C441:D441"/>
    <mergeCell ref="E441:F441"/>
    <mergeCell ref="C442:D442"/>
    <mergeCell ref="E442:F442"/>
    <mergeCell ref="C443:D443"/>
    <mergeCell ref="E443:F443"/>
    <mergeCell ref="C444:D444"/>
    <mergeCell ref="C460:D460"/>
    <mergeCell ref="E460:F460"/>
    <mergeCell ref="C461:D461"/>
    <mergeCell ref="E461:F461"/>
    <mergeCell ref="C462:D462"/>
    <mergeCell ref="E462:F462"/>
    <mergeCell ref="C457:D457"/>
    <mergeCell ref="E457:F457"/>
    <mergeCell ref="C458:D458"/>
    <mergeCell ref="E458:F458"/>
    <mergeCell ref="C459:D459"/>
    <mergeCell ref="E459:F459"/>
    <mergeCell ref="E452:F452"/>
    <mergeCell ref="C453:D453"/>
    <mergeCell ref="E453:F453"/>
    <mergeCell ref="C454:D454"/>
    <mergeCell ref="E454:F454"/>
    <mergeCell ref="C469:D469"/>
    <mergeCell ref="E469:F469"/>
    <mergeCell ref="C470:D470"/>
    <mergeCell ref="E470:F470"/>
    <mergeCell ref="C471:D471"/>
    <mergeCell ref="E471:F471"/>
    <mergeCell ref="C466:D466"/>
    <mergeCell ref="E466:F466"/>
    <mergeCell ref="C467:D467"/>
    <mergeCell ref="E467:F467"/>
    <mergeCell ref="C468:D468"/>
    <mergeCell ref="E468:F468"/>
    <mergeCell ref="C463:D463"/>
    <mergeCell ref="E463:F463"/>
    <mergeCell ref="C464:D464"/>
    <mergeCell ref="E464:F464"/>
    <mergeCell ref="C465:D465"/>
    <mergeCell ref="E465:F465"/>
    <mergeCell ref="B480:Y480"/>
    <mergeCell ref="B483:AA483"/>
    <mergeCell ref="B486:B489"/>
    <mergeCell ref="C486:D489"/>
    <mergeCell ref="E486:G487"/>
    <mergeCell ref="H486:Q486"/>
    <mergeCell ref="R486:W486"/>
    <mergeCell ref="H487:I488"/>
    <mergeCell ref="J487:K488"/>
    <mergeCell ref="L487:M488"/>
    <mergeCell ref="E476:F476"/>
    <mergeCell ref="C477:D477"/>
    <mergeCell ref="E477:F477"/>
    <mergeCell ref="C478:D478"/>
    <mergeCell ref="E478:F478"/>
    <mergeCell ref="C479:D479"/>
    <mergeCell ref="E479:F479"/>
    <mergeCell ref="B472:B479"/>
    <mergeCell ref="C472:D472"/>
    <mergeCell ref="E472:F472"/>
    <mergeCell ref="C473:D473"/>
    <mergeCell ref="E473:F473"/>
    <mergeCell ref="C474:D474"/>
    <mergeCell ref="E474:F474"/>
    <mergeCell ref="C475:D475"/>
    <mergeCell ref="E475:F475"/>
    <mergeCell ref="C476:D476"/>
    <mergeCell ref="P489:Q489"/>
    <mergeCell ref="R489:S489"/>
    <mergeCell ref="T489:U489"/>
    <mergeCell ref="V489:W489"/>
    <mergeCell ref="B490:B509"/>
    <mergeCell ref="C490:D490"/>
    <mergeCell ref="E490:F490"/>
    <mergeCell ref="C491:D491"/>
    <mergeCell ref="E491:F491"/>
    <mergeCell ref="C492:D492"/>
    <mergeCell ref="N487:O488"/>
    <mergeCell ref="P487:Q488"/>
    <mergeCell ref="R487:S488"/>
    <mergeCell ref="T487:U488"/>
    <mergeCell ref="V487:W488"/>
    <mergeCell ref="E488:F489"/>
    <mergeCell ref="H489:I489"/>
    <mergeCell ref="J489:K489"/>
    <mergeCell ref="L489:M489"/>
    <mergeCell ref="N489:O489"/>
    <mergeCell ref="C499:D499"/>
    <mergeCell ref="E499:F499"/>
    <mergeCell ref="C500:D500"/>
    <mergeCell ref="E500:F500"/>
    <mergeCell ref="C501:D501"/>
    <mergeCell ref="E501:F501"/>
    <mergeCell ref="C496:D496"/>
    <mergeCell ref="E496:F496"/>
    <mergeCell ref="C497:D497"/>
    <mergeCell ref="E497:F497"/>
    <mergeCell ref="C498:D498"/>
    <mergeCell ref="E498:F498"/>
    <mergeCell ref="E492:F492"/>
    <mergeCell ref="C493:D493"/>
    <mergeCell ref="E493:F493"/>
    <mergeCell ref="C494:D494"/>
    <mergeCell ref="E494:F494"/>
    <mergeCell ref="C495:D495"/>
    <mergeCell ref="E495:F495"/>
    <mergeCell ref="C507:D507"/>
    <mergeCell ref="E507:F507"/>
    <mergeCell ref="C508:D508"/>
    <mergeCell ref="E508:F508"/>
    <mergeCell ref="C509:D509"/>
    <mergeCell ref="E509:F509"/>
    <mergeCell ref="P503:P504"/>
    <mergeCell ref="Q503:Q504"/>
    <mergeCell ref="C505:D505"/>
    <mergeCell ref="E505:F505"/>
    <mergeCell ref="C506:D506"/>
    <mergeCell ref="E506:F506"/>
    <mergeCell ref="C502:D502"/>
    <mergeCell ref="E502:F502"/>
    <mergeCell ref="C503:D504"/>
    <mergeCell ref="E503:F504"/>
    <mergeCell ref="L503:L504"/>
    <mergeCell ref="M503:M504"/>
    <mergeCell ref="E514:F514"/>
    <mergeCell ref="C515:D515"/>
    <mergeCell ref="E515:F515"/>
    <mergeCell ref="C516:D516"/>
    <mergeCell ref="E516:F516"/>
    <mergeCell ref="C517:D517"/>
    <mergeCell ref="E517:F517"/>
    <mergeCell ref="B510:B524"/>
    <mergeCell ref="C510:D510"/>
    <mergeCell ref="E510:F510"/>
    <mergeCell ref="C511:D511"/>
    <mergeCell ref="E511:F511"/>
    <mergeCell ref="C512:D512"/>
    <mergeCell ref="E512:F512"/>
    <mergeCell ref="C513:D513"/>
    <mergeCell ref="E513:F513"/>
    <mergeCell ref="C514:D514"/>
    <mergeCell ref="C524:D524"/>
    <mergeCell ref="E524:F524"/>
    <mergeCell ref="B525:W525"/>
    <mergeCell ref="B528:AA528"/>
    <mergeCell ref="B531:B534"/>
    <mergeCell ref="C531:D534"/>
    <mergeCell ref="E531:G532"/>
    <mergeCell ref="H531:U531"/>
    <mergeCell ref="V531:Y531"/>
    <mergeCell ref="H532:I533"/>
    <mergeCell ref="C521:D521"/>
    <mergeCell ref="E521:F521"/>
    <mergeCell ref="C522:D522"/>
    <mergeCell ref="E522:F522"/>
    <mergeCell ref="C523:D523"/>
    <mergeCell ref="E523:F523"/>
    <mergeCell ref="C518:D518"/>
    <mergeCell ref="E518:F518"/>
    <mergeCell ref="C519:D519"/>
    <mergeCell ref="E519:F519"/>
    <mergeCell ref="C520:D520"/>
    <mergeCell ref="E520:F520"/>
    <mergeCell ref="C538:D538"/>
    <mergeCell ref="E538:F538"/>
    <mergeCell ref="C539:D539"/>
    <mergeCell ref="E539:F539"/>
    <mergeCell ref="C540:D540"/>
    <mergeCell ref="E540:F540"/>
    <mergeCell ref="T534:U534"/>
    <mergeCell ref="V534:W534"/>
    <mergeCell ref="X534:Y534"/>
    <mergeCell ref="B535:B550"/>
    <mergeCell ref="C535:D535"/>
    <mergeCell ref="E535:F535"/>
    <mergeCell ref="C536:D536"/>
    <mergeCell ref="E536:F536"/>
    <mergeCell ref="C537:D537"/>
    <mergeCell ref="E537:F537"/>
    <mergeCell ref="V532:W533"/>
    <mergeCell ref="X532:Y533"/>
    <mergeCell ref="E533:F534"/>
    <mergeCell ref="G533:G534"/>
    <mergeCell ref="H534:I534"/>
    <mergeCell ref="J534:K534"/>
    <mergeCell ref="L534:M534"/>
    <mergeCell ref="N534:O534"/>
    <mergeCell ref="P534:Q534"/>
    <mergeCell ref="R534:S534"/>
    <mergeCell ref="J532:K533"/>
    <mergeCell ref="L532:M533"/>
    <mergeCell ref="N532:O533"/>
    <mergeCell ref="P532:Q533"/>
    <mergeCell ref="R532:S533"/>
    <mergeCell ref="T532:U533"/>
    <mergeCell ref="C547:D547"/>
    <mergeCell ref="E547:F547"/>
    <mergeCell ref="C548:D548"/>
    <mergeCell ref="E548:F548"/>
    <mergeCell ref="C549:D549"/>
    <mergeCell ref="E549:F549"/>
    <mergeCell ref="C544:D544"/>
    <mergeCell ref="E544:F544"/>
    <mergeCell ref="C545:D545"/>
    <mergeCell ref="E545:F545"/>
    <mergeCell ref="C546:D546"/>
    <mergeCell ref="E546:F546"/>
    <mergeCell ref="C541:D541"/>
    <mergeCell ref="E541:F541"/>
    <mergeCell ref="C542:D542"/>
    <mergeCell ref="E542:F542"/>
    <mergeCell ref="C543:D543"/>
    <mergeCell ref="E543:F543"/>
    <mergeCell ref="C559:D559"/>
    <mergeCell ref="E559:F559"/>
    <mergeCell ref="B560:Y560"/>
    <mergeCell ref="B563:AA563"/>
    <mergeCell ref="C566:E566"/>
    <mergeCell ref="F566:M566"/>
    <mergeCell ref="T566:Y566"/>
    <mergeCell ref="C555:D555"/>
    <mergeCell ref="E555:F555"/>
    <mergeCell ref="C556:D556"/>
    <mergeCell ref="E556:F556"/>
    <mergeCell ref="C557:D558"/>
    <mergeCell ref="E557:F557"/>
    <mergeCell ref="E558:F558"/>
    <mergeCell ref="C550:D550"/>
    <mergeCell ref="E550:F550"/>
    <mergeCell ref="B551:B559"/>
    <mergeCell ref="C551:D552"/>
    <mergeCell ref="E551:F551"/>
    <mergeCell ref="E552:F552"/>
    <mergeCell ref="C553:D553"/>
    <mergeCell ref="E553:F553"/>
    <mergeCell ref="C554:D554"/>
    <mergeCell ref="E554:F554"/>
    <mergeCell ref="R572:S572"/>
    <mergeCell ref="C573:E573"/>
    <mergeCell ref="C574:E574"/>
    <mergeCell ref="C575:E575"/>
    <mergeCell ref="C576:E576"/>
    <mergeCell ref="B577:B581"/>
    <mergeCell ref="C577:E577"/>
    <mergeCell ref="C578:E578"/>
    <mergeCell ref="C581:E581"/>
    <mergeCell ref="R581:S581"/>
    <mergeCell ref="C570:E570"/>
    <mergeCell ref="F570:G570"/>
    <mergeCell ref="H570:I570"/>
    <mergeCell ref="J570:K570"/>
    <mergeCell ref="L570:M570"/>
    <mergeCell ref="B571:B576"/>
    <mergeCell ref="C571:E571"/>
    <mergeCell ref="C572:E572"/>
    <mergeCell ref="B567:B570"/>
    <mergeCell ref="C567:E567"/>
    <mergeCell ref="F567:M567"/>
    <mergeCell ref="C568:E568"/>
    <mergeCell ref="F568:M568"/>
    <mergeCell ref="C569:E569"/>
    <mergeCell ref="F569:G569"/>
    <mergeCell ref="H569:I569"/>
    <mergeCell ref="J569:K569"/>
    <mergeCell ref="L569:M569"/>
    <mergeCell ref="T581:U581"/>
    <mergeCell ref="V581:W581"/>
    <mergeCell ref="B582:B584"/>
    <mergeCell ref="C582:E582"/>
    <mergeCell ref="R582:S582"/>
    <mergeCell ref="T582:U582"/>
    <mergeCell ref="V582:W582"/>
    <mergeCell ref="C583:E583"/>
    <mergeCell ref="C584:E584"/>
    <mergeCell ref="T578:W578"/>
    <mergeCell ref="C579:E579"/>
    <mergeCell ref="R579:S579"/>
    <mergeCell ref="T579:W579"/>
    <mergeCell ref="C580:E580"/>
    <mergeCell ref="R580:S580"/>
    <mergeCell ref="T580:U580"/>
    <mergeCell ref="V580:W580"/>
    <mergeCell ref="C593:E593"/>
    <mergeCell ref="B597:C597"/>
    <mergeCell ref="F597:K597"/>
    <mergeCell ref="B598:B601"/>
    <mergeCell ref="C598:E598"/>
    <mergeCell ref="F598:K598"/>
    <mergeCell ref="C599:E599"/>
    <mergeCell ref="F599:I599"/>
    <mergeCell ref="J599:K599"/>
    <mergeCell ref="C600:E600"/>
    <mergeCell ref="B585:B588"/>
    <mergeCell ref="C585:E585"/>
    <mergeCell ref="C586:E586"/>
    <mergeCell ref="C587:E587"/>
    <mergeCell ref="C588:E588"/>
    <mergeCell ref="B589:B592"/>
    <mergeCell ref="C589:E589"/>
    <mergeCell ref="C590:E590"/>
    <mergeCell ref="C591:E591"/>
    <mergeCell ref="C592:E592"/>
    <mergeCell ref="T608:Y608"/>
    <mergeCell ref="B609:B612"/>
    <mergeCell ref="C609:E609"/>
    <mergeCell ref="F609:I609"/>
    <mergeCell ref="Q609:Q612"/>
    <mergeCell ref="R609:S609"/>
    <mergeCell ref="T609:Y609"/>
    <mergeCell ref="C610:E610"/>
    <mergeCell ref="F610:G610"/>
    <mergeCell ref="H610:I610"/>
    <mergeCell ref="C602:E602"/>
    <mergeCell ref="C603:E603"/>
    <mergeCell ref="C604:E604"/>
    <mergeCell ref="B605:K605"/>
    <mergeCell ref="B608:C608"/>
    <mergeCell ref="F608:I608"/>
    <mergeCell ref="F600:G600"/>
    <mergeCell ref="H600:I600"/>
    <mergeCell ref="J600:K600"/>
    <mergeCell ref="C601:E601"/>
    <mergeCell ref="F601:G601"/>
    <mergeCell ref="H601:I601"/>
    <mergeCell ref="J601:K601"/>
    <mergeCell ref="X612:Y612"/>
    <mergeCell ref="C613:E613"/>
    <mergeCell ref="C614:E614"/>
    <mergeCell ref="B618:AA618"/>
    <mergeCell ref="B621:C621"/>
    <mergeCell ref="F621:U621"/>
    <mergeCell ref="V611:W611"/>
    <mergeCell ref="C612:E612"/>
    <mergeCell ref="F612:G612"/>
    <mergeCell ref="H612:I612"/>
    <mergeCell ref="J612:K612"/>
    <mergeCell ref="N612:O612"/>
    <mergeCell ref="R612:S612"/>
    <mergeCell ref="T612:U612"/>
    <mergeCell ref="V612:W612"/>
    <mergeCell ref="J610:K610"/>
    <mergeCell ref="R610:S610"/>
    <mergeCell ref="X610:Y610"/>
    <mergeCell ref="C611:E611"/>
    <mergeCell ref="F611:G611"/>
    <mergeCell ref="H611:I611"/>
    <mergeCell ref="J611:K611"/>
    <mergeCell ref="N611:O611"/>
    <mergeCell ref="R611:S611"/>
    <mergeCell ref="T611:U611"/>
    <mergeCell ref="T623:U623"/>
    <mergeCell ref="V623:W623"/>
    <mergeCell ref="C624:E624"/>
    <mergeCell ref="F624:G624"/>
    <mergeCell ref="H624:I624"/>
    <mergeCell ref="J624:K624"/>
    <mergeCell ref="L624:M624"/>
    <mergeCell ref="N624:O624"/>
    <mergeCell ref="P624:Q624"/>
    <mergeCell ref="R624:S624"/>
    <mergeCell ref="B622:B625"/>
    <mergeCell ref="C622:E622"/>
    <mergeCell ref="F622:U622"/>
    <mergeCell ref="C623:E623"/>
    <mergeCell ref="F623:I623"/>
    <mergeCell ref="J623:K623"/>
    <mergeCell ref="L623:M623"/>
    <mergeCell ref="N623:O623"/>
    <mergeCell ref="P623:Q623"/>
    <mergeCell ref="R623:S623"/>
    <mergeCell ref="T625:U625"/>
    <mergeCell ref="V625:W625"/>
    <mergeCell ref="C626:E626"/>
    <mergeCell ref="C627:E627"/>
    <mergeCell ref="C628:E628"/>
    <mergeCell ref="B629:B635"/>
    <mergeCell ref="C629:E629"/>
    <mergeCell ref="C630:E630"/>
    <mergeCell ref="C631:E631"/>
    <mergeCell ref="C632:E632"/>
    <mergeCell ref="T624:U624"/>
    <mergeCell ref="V624:W624"/>
    <mergeCell ref="C625:E625"/>
    <mergeCell ref="F625:G625"/>
    <mergeCell ref="H625:I625"/>
    <mergeCell ref="J625:K625"/>
    <mergeCell ref="L625:M625"/>
    <mergeCell ref="N625:O625"/>
    <mergeCell ref="P625:Q625"/>
    <mergeCell ref="R625:S625"/>
    <mergeCell ref="F644:G644"/>
    <mergeCell ref="H644:I644"/>
    <mergeCell ref="B645:B646"/>
    <mergeCell ref="C645:E646"/>
    <mergeCell ref="H645:H646"/>
    <mergeCell ref="I645:I646"/>
    <mergeCell ref="B641:B644"/>
    <mergeCell ref="C641:E641"/>
    <mergeCell ref="F641:I641"/>
    <mergeCell ref="C642:E642"/>
    <mergeCell ref="F642:G642"/>
    <mergeCell ref="H642:I642"/>
    <mergeCell ref="C643:E643"/>
    <mergeCell ref="F643:G643"/>
    <mergeCell ref="H643:I643"/>
    <mergeCell ref="C644:E644"/>
    <mergeCell ref="C633:E633"/>
    <mergeCell ref="C634:E634"/>
    <mergeCell ref="C635:E635"/>
    <mergeCell ref="C636:E636"/>
    <mergeCell ref="B640:C640"/>
    <mergeCell ref="F640:I640"/>
    <mergeCell ref="J657:K657"/>
    <mergeCell ref="L657:M657"/>
    <mergeCell ref="N657:O657"/>
    <mergeCell ref="P657:Q657"/>
    <mergeCell ref="H658:I658"/>
    <mergeCell ref="J658:K658"/>
    <mergeCell ref="N658:O658"/>
    <mergeCell ref="P658:Q658"/>
    <mergeCell ref="B647:B648"/>
    <mergeCell ref="C647:E648"/>
    <mergeCell ref="H647:H648"/>
    <mergeCell ref="I647:I648"/>
    <mergeCell ref="B653:AA653"/>
    <mergeCell ref="B656:D658"/>
    <mergeCell ref="E656:G658"/>
    <mergeCell ref="H656:M656"/>
    <mergeCell ref="N656:Q656"/>
    <mergeCell ref="H657:I657"/>
    <mergeCell ref="B665:D665"/>
    <mergeCell ref="E665:G665"/>
    <mergeCell ref="B666:D666"/>
    <mergeCell ref="E666:G666"/>
    <mergeCell ref="B667:D667"/>
    <mergeCell ref="E667:G667"/>
    <mergeCell ref="B662:D662"/>
    <mergeCell ref="E662:G662"/>
    <mergeCell ref="B663:D663"/>
    <mergeCell ref="E663:G663"/>
    <mergeCell ref="B664:D664"/>
    <mergeCell ref="E664:G664"/>
    <mergeCell ref="B659:D659"/>
    <mergeCell ref="E659:G659"/>
    <mergeCell ref="B660:D660"/>
    <mergeCell ref="E660:G660"/>
    <mergeCell ref="B661:D661"/>
    <mergeCell ref="E661:G661"/>
    <mergeCell ref="B674:D674"/>
    <mergeCell ref="E674:G674"/>
    <mergeCell ref="B675:D675"/>
    <mergeCell ref="E675:G675"/>
    <mergeCell ref="B676:D676"/>
    <mergeCell ref="E676:G676"/>
    <mergeCell ref="B671:D671"/>
    <mergeCell ref="E671:G671"/>
    <mergeCell ref="B672:D672"/>
    <mergeCell ref="E672:G672"/>
    <mergeCell ref="B673:D673"/>
    <mergeCell ref="E673:G673"/>
    <mergeCell ref="B668:D668"/>
    <mergeCell ref="E668:G668"/>
    <mergeCell ref="B669:D669"/>
    <mergeCell ref="E669:G669"/>
    <mergeCell ref="B670:D670"/>
    <mergeCell ref="E670:G670"/>
    <mergeCell ref="B683:D683"/>
    <mergeCell ref="E683:G683"/>
    <mergeCell ref="B684:D684"/>
    <mergeCell ref="E684:G684"/>
    <mergeCell ref="B685:Y685"/>
    <mergeCell ref="B688:AA688"/>
    <mergeCell ref="B680:D680"/>
    <mergeCell ref="E680:G680"/>
    <mergeCell ref="B681:D681"/>
    <mergeCell ref="E681:G681"/>
    <mergeCell ref="B682:D682"/>
    <mergeCell ref="E682:G682"/>
    <mergeCell ref="B677:D677"/>
    <mergeCell ref="E677:G677"/>
    <mergeCell ref="B678:D678"/>
    <mergeCell ref="E678:G678"/>
    <mergeCell ref="B679:D679"/>
    <mergeCell ref="E679:G679"/>
    <mergeCell ref="H692:I692"/>
    <mergeCell ref="J692:K692"/>
    <mergeCell ref="L692:M692"/>
    <mergeCell ref="N692:O692"/>
    <mergeCell ref="P692:Q692"/>
    <mergeCell ref="B693:B694"/>
    <mergeCell ref="C693:E693"/>
    <mergeCell ref="C694:E694"/>
    <mergeCell ref="B690:B692"/>
    <mergeCell ref="C690:E692"/>
    <mergeCell ref="F690:Q690"/>
    <mergeCell ref="F691:G691"/>
    <mergeCell ref="H691:I691"/>
    <mergeCell ref="J691:K691"/>
    <mergeCell ref="L691:M691"/>
    <mergeCell ref="N691:O691"/>
    <mergeCell ref="P691:Q691"/>
    <mergeCell ref="F692:G692"/>
    <mergeCell ref="C703:E703"/>
    <mergeCell ref="C704:E704"/>
    <mergeCell ref="C705:E705"/>
    <mergeCell ref="B706:B717"/>
    <mergeCell ref="C706:E706"/>
    <mergeCell ref="C707:E707"/>
    <mergeCell ref="C708:E708"/>
    <mergeCell ref="C709:E709"/>
    <mergeCell ref="C710:E710"/>
    <mergeCell ref="C711:E711"/>
    <mergeCell ref="B695:B697"/>
    <mergeCell ref="C695:E695"/>
    <mergeCell ref="C696:E696"/>
    <mergeCell ref="C697:E697"/>
    <mergeCell ref="B698:B705"/>
    <mergeCell ref="C698:E698"/>
    <mergeCell ref="C699:E699"/>
    <mergeCell ref="C700:E700"/>
    <mergeCell ref="C701:E701"/>
    <mergeCell ref="C702:E702"/>
    <mergeCell ref="B726:B731"/>
    <mergeCell ref="C726:E726"/>
    <mergeCell ref="C727:E727"/>
    <mergeCell ref="C728:E728"/>
    <mergeCell ref="C729:E729"/>
    <mergeCell ref="C730:E730"/>
    <mergeCell ref="C731:E731"/>
    <mergeCell ref="B718:B725"/>
    <mergeCell ref="C718:E718"/>
    <mergeCell ref="C719:E719"/>
    <mergeCell ref="C720:E720"/>
    <mergeCell ref="C721:E721"/>
    <mergeCell ref="C722:E722"/>
    <mergeCell ref="C723:E723"/>
    <mergeCell ref="C724:E724"/>
    <mergeCell ref="C725:E725"/>
    <mergeCell ref="C712:E712"/>
    <mergeCell ref="C713:E713"/>
    <mergeCell ref="C714:E714"/>
    <mergeCell ref="C715:E715"/>
    <mergeCell ref="C716:E716"/>
    <mergeCell ref="C717:E717"/>
    <mergeCell ref="N739:O739"/>
    <mergeCell ref="P739:Q739"/>
    <mergeCell ref="F740:G740"/>
    <mergeCell ref="H740:I740"/>
    <mergeCell ref="J740:K740"/>
    <mergeCell ref="L740:M740"/>
    <mergeCell ref="N740:O740"/>
    <mergeCell ref="P740:Q740"/>
    <mergeCell ref="C732:E732"/>
    <mergeCell ref="B733:S733"/>
    <mergeCell ref="B736:AA736"/>
    <mergeCell ref="B738:B740"/>
    <mergeCell ref="C738:E740"/>
    <mergeCell ref="F738:Q738"/>
    <mergeCell ref="F739:G739"/>
    <mergeCell ref="H739:I739"/>
    <mergeCell ref="J739:K739"/>
    <mergeCell ref="L739:M739"/>
    <mergeCell ref="C765:E765"/>
    <mergeCell ref="C766:E766"/>
    <mergeCell ref="B767:B768"/>
    <mergeCell ref="C767:E767"/>
    <mergeCell ref="C768:E768"/>
    <mergeCell ref="B769:U769"/>
    <mergeCell ref="B756:B766"/>
    <mergeCell ref="C756:E756"/>
    <mergeCell ref="C757:E757"/>
    <mergeCell ref="C758:E758"/>
    <mergeCell ref="C759:E759"/>
    <mergeCell ref="C760:E760"/>
    <mergeCell ref="C761:E761"/>
    <mergeCell ref="C762:E762"/>
    <mergeCell ref="C763:E763"/>
    <mergeCell ref="C764:E764"/>
    <mergeCell ref="C750:E750"/>
    <mergeCell ref="C751:E751"/>
    <mergeCell ref="C752:E752"/>
    <mergeCell ref="C753:E753"/>
    <mergeCell ref="C754:E754"/>
    <mergeCell ref="C755:E755"/>
    <mergeCell ref="B741:B755"/>
    <mergeCell ref="C741:E741"/>
    <mergeCell ref="C742:E742"/>
    <mergeCell ref="C743:E743"/>
    <mergeCell ref="C744:E744"/>
    <mergeCell ref="C745:E745"/>
    <mergeCell ref="C746:E746"/>
    <mergeCell ref="C747:E747"/>
    <mergeCell ref="C748:E748"/>
    <mergeCell ref="C749:E749"/>
    <mergeCell ref="R779:S779"/>
    <mergeCell ref="F780:G780"/>
    <mergeCell ref="H780:I780"/>
    <mergeCell ref="J780:K780"/>
    <mergeCell ref="L780:M780"/>
    <mergeCell ref="N780:O780"/>
    <mergeCell ref="P780:Q780"/>
    <mergeCell ref="R780:S780"/>
    <mergeCell ref="B776:AA776"/>
    <mergeCell ref="B778:B780"/>
    <mergeCell ref="C778:E780"/>
    <mergeCell ref="F778:S778"/>
    <mergeCell ref="F779:G779"/>
    <mergeCell ref="H779:I779"/>
    <mergeCell ref="J779:K779"/>
    <mergeCell ref="L779:M779"/>
    <mergeCell ref="N779:O779"/>
    <mergeCell ref="P779:Q779"/>
    <mergeCell ref="B796:B798"/>
    <mergeCell ref="C796:E796"/>
    <mergeCell ref="C797:E797"/>
    <mergeCell ref="C798:E798"/>
    <mergeCell ref="C799:E799"/>
    <mergeCell ref="B800:B801"/>
    <mergeCell ref="C800:E800"/>
    <mergeCell ref="C801:E801"/>
    <mergeCell ref="C790:E790"/>
    <mergeCell ref="C791:E791"/>
    <mergeCell ref="C792:E792"/>
    <mergeCell ref="C793:E793"/>
    <mergeCell ref="C794:E794"/>
    <mergeCell ref="C795:E795"/>
    <mergeCell ref="B781:B795"/>
    <mergeCell ref="C781:E781"/>
    <mergeCell ref="C782:E782"/>
    <mergeCell ref="C783:E783"/>
    <mergeCell ref="C784:E784"/>
    <mergeCell ref="C785:E785"/>
    <mergeCell ref="C786:E786"/>
    <mergeCell ref="C787:E787"/>
    <mergeCell ref="C788:E788"/>
    <mergeCell ref="C789:E789"/>
    <mergeCell ref="H807:I807"/>
    <mergeCell ref="J807:K807"/>
    <mergeCell ref="L807:M807"/>
    <mergeCell ref="N807:O807"/>
    <mergeCell ref="B808:B813"/>
    <mergeCell ref="C808:E808"/>
    <mergeCell ref="C809:E809"/>
    <mergeCell ref="C810:E810"/>
    <mergeCell ref="C811:E811"/>
    <mergeCell ref="C812:E812"/>
    <mergeCell ref="C802:E802"/>
    <mergeCell ref="B803:U803"/>
    <mergeCell ref="B805:B807"/>
    <mergeCell ref="C805:E807"/>
    <mergeCell ref="F805:O805"/>
    <mergeCell ref="F806:I806"/>
    <mergeCell ref="J806:K806"/>
    <mergeCell ref="L806:M806"/>
    <mergeCell ref="N806:O806"/>
    <mergeCell ref="F807:G807"/>
    <mergeCell ref="C822:E822"/>
    <mergeCell ref="B823:U823"/>
    <mergeCell ref="B826:AA826"/>
    <mergeCell ref="B829:V829"/>
    <mergeCell ref="B830:B831"/>
    <mergeCell ref="C830:C831"/>
    <mergeCell ref="D830:G831"/>
    <mergeCell ref="H830:O831"/>
    <mergeCell ref="P830:V831"/>
    <mergeCell ref="C813:E813"/>
    <mergeCell ref="B814:B821"/>
    <mergeCell ref="C814:E814"/>
    <mergeCell ref="C815:E815"/>
    <mergeCell ref="C816:E816"/>
    <mergeCell ref="C817:E817"/>
    <mergeCell ref="C818:E818"/>
    <mergeCell ref="C819:E819"/>
    <mergeCell ref="C820:E820"/>
    <mergeCell ref="C821:E821"/>
    <mergeCell ref="D834:G834"/>
    <mergeCell ref="H834:K834"/>
    <mergeCell ref="L834:O834"/>
    <mergeCell ref="P834:V834"/>
    <mergeCell ref="D835:G835"/>
    <mergeCell ref="H835:K835"/>
    <mergeCell ref="L835:O835"/>
    <mergeCell ref="P835:V835"/>
    <mergeCell ref="B832:B835"/>
    <mergeCell ref="D832:G832"/>
    <mergeCell ref="H832:K832"/>
    <mergeCell ref="L832:O832"/>
    <mergeCell ref="P832:V832"/>
    <mergeCell ref="D833:G833"/>
    <mergeCell ref="H833:K833"/>
    <mergeCell ref="L833:O833"/>
    <mergeCell ref="P833:V833"/>
    <mergeCell ref="C834:C835"/>
    <mergeCell ref="D838:G838"/>
    <mergeCell ref="H838:K838"/>
    <mergeCell ref="L838:O838"/>
    <mergeCell ref="P838:V838"/>
    <mergeCell ref="D839:G839"/>
    <mergeCell ref="H839:K839"/>
    <mergeCell ref="L839:O839"/>
    <mergeCell ref="P839:V839"/>
    <mergeCell ref="B836:B856"/>
    <mergeCell ref="C836:C839"/>
    <mergeCell ref="D836:G836"/>
    <mergeCell ref="H836:K836"/>
    <mergeCell ref="L836:O836"/>
    <mergeCell ref="P836:V836"/>
    <mergeCell ref="D837:G837"/>
    <mergeCell ref="H837:K837"/>
    <mergeCell ref="L837:O837"/>
    <mergeCell ref="P837:V837"/>
    <mergeCell ref="D844:G844"/>
    <mergeCell ref="H844:K844"/>
    <mergeCell ref="L844:O844"/>
    <mergeCell ref="P844:V844"/>
    <mergeCell ref="D845:G845"/>
    <mergeCell ref="H845:K845"/>
    <mergeCell ref="L845:O845"/>
    <mergeCell ref="P845:V845"/>
    <mergeCell ref="H842:K842"/>
    <mergeCell ref="L842:O842"/>
    <mergeCell ref="P842:V842"/>
    <mergeCell ref="D843:G843"/>
    <mergeCell ref="H843:K843"/>
    <mergeCell ref="L843:O843"/>
    <mergeCell ref="P843:V843"/>
    <mergeCell ref="C840:C846"/>
    <mergeCell ref="D840:G840"/>
    <mergeCell ref="H840:K840"/>
    <mergeCell ref="L840:O840"/>
    <mergeCell ref="P840:V840"/>
    <mergeCell ref="D841:G841"/>
    <mergeCell ref="H841:K841"/>
    <mergeCell ref="L841:O841"/>
    <mergeCell ref="P841:V841"/>
    <mergeCell ref="D842:G842"/>
    <mergeCell ref="H848:K848"/>
    <mergeCell ref="L848:O848"/>
    <mergeCell ref="P848:V848"/>
    <mergeCell ref="D849:G849"/>
    <mergeCell ref="H849:K849"/>
    <mergeCell ref="L849:O849"/>
    <mergeCell ref="P849:V849"/>
    <mergeCell ref="D846:G846"/>
    <mergeCell ref="H846:K846"/>
    <mergeCell ref="L846:O846"/>
    <mergeCell ref="P846:V846"/>
    <mergeCell ref="C847:C850"/>
    <mergeCell ref="D847:G847"/>
    <mergeCell ref="H847:K847"/>
    <mergeCell ref="L847:O847"/>
    <mergeCell ref="P847:V847"/>
    <mergeCell ref="D848:G848"/>
    <mergeCell ref="H852:K852"/>
    <mergeCell ref="L852:O852"/>
    <mergeCell ref="P852:V852"/>
    <mergeCell ref="D853:G853"/>
    <mergeCell ref="H853:K853"/>
    <mergeCell ref="L853:O853"/>
    <mergeCell ref="P853:V853"/>
    <mergeCell ref="D850:G850"/>
    <mergeCell ref="H850:K850"/>
    <mergeCell ref="L850:O850"/>
    <mergeCell ref="P850:V850"/>
    <mergeCell ref="C851:C854"/>
    <mergeCell ref="D851:G851"/>
    <mergeCell ref="H851:K851"/>
    <mergeCell ref="L851:O851"/>
    <mergeCell ref="P851:V851"/>
    <mergeCell ref="D852:G852"/>
    <mergeCell ref="H856:K856"/>
    <mergeCell ref="L856:O856"/>
    <mergeCell ref="P856:V856"/>
    <mergeCell ref="B857:B867"/>
    <mergeCell ref="C857:C862"/>
    <mergeCell ref="D857:G857"/>
    <mergeCell ref="H857:K857"/>
    <mergeCell ref="L857:O857"/>
    <mergeCell ref="P857:V857"/>
    <mergeCell ref="D858:G858"/>
    <mergeCell ref="D854:G854"/>
    <mergeCell ref="H854:K854"/>
    <mergeCell ref="L854:O854"/>
    <mergeCell ref="P854:V854"/>
    <mergeCell ref="C855:C856"/>
    <mergeCell ref="D855:G855"/>
    <mergeCell ref="H855:K855"/>
    <mergeCell ref="L855:O855"/>
    <mergeCell ref="P855:V855"/>
    <mergeCell ref="D856:G856"/>
    <mergeCell ref="C863:C865"/>
    <mergeCell ref="D863:G863"/>
    <mergeCell ref="H863:K863"/>
    <mergeCell ref="L863:O863"/>
    <mergeCell ref="P863:V863"/>
    <mergeCell ref="D864:G864"/>
    <mergeCell ref="D860:G860"/>
    <mergeCell ref="H860:K860"/>
    <mergeCell ref="L860:O860"/>
    <mergeCell ref="P860:V860"/>
    <mergeCell ref="D861:G861"/>
    <mergeCell ref="H861:K861"/>
    <mergeCell ref="L861:O861"/>
    <mergeCell ref="P861:V861"/>
    <mergeCell ref="H858:K858"/>
    <mergeCell ref="L858:O858"/>
    <mergeCell ref="P858:V858"/>
    <mergeCell ref="D859:G859"/>
    <mergeCell ref="H859:K859"/>
    <mergeCell ref="L859:O859"/>
    <mergeCell ref="P859:V859"/>
    <mergeCell ref="D866:G866"/>
    <mergeCell ref="H866:K866"/>
    <mergeCell ref="L866:O866"/>
    <mergeCell ref="P866:V866"/>
    <mergeCell ref="D867:G867"/>
    <mergeCell ref="H867:K867"/>
    <mergeCell ref="L867:O867"/>
    <mergeCell ref="P867:V867"/>
    <mergeCell ref="H864:K864"/>
    <mergeCell ref="L864:O864"/>
    <mergeCell ref="P864:V864"/>
    <mergeCell ref="D865:G865"/>
    <mergeCell ref="H865:K865"/>
    <mergeCell ref="L865:O865"/>
    <mergeCell ref="P865:V865"/>
    <mergeCell ref="D862:G862"/>
    <mergeCell ref="H862:K862"/>
    <mergeCell ref="L862:O862"/>
    <mergeCell ref="P862:V862"/>
    <mergeCell ref="B870:V870"/>
    <mergeCell ref="B873:AA873"/>
    <mergeCell ref="B876:V876"/>
    <mergeCell ref="B877:B878"/>
    <mergeCell ref="C877:C878"/>
    <mergeCell ref="D877:G878"/>
    <mergeCell ref="H877:O878"/>
    <mergeCell ref="P877:V878"/>
    <mergeCell ref="B868:B869"/>
    <mergeCell ref="C868:C869"/>
    <mergeCell ref="D868:G868"/>
    <mergeCell ref="H868:K868"/>
    <mergeCell ref="L868:O868"/>
    <mergeCell ref="P868:V868"/>
    <mergeCell ref="D869:G869"/>
    <mergeCell ref="H869:K869"/>
    <mergeCell ref="L869:O869"/>
    <mergeCell ref="P869:V869"/>
    <mergeCell ref="H883:K883"/>
    <mergeCell ref="L883:O883"/>
    <mergeCell ref="P883:V883"/>
    <mergeCell ref="D884:G884"/>
    <mergeCell ref="H884:K884"/>
    <mergeCell ref="L884:O884"/>
    <mergeCell ref="P884:V884"/>
    <mergeCell ref="C881:C884"/>
    <mergeCell ref="D881:G881"/>
    <mergeCell ref="H881:K881"/>
    <mergeCell ref="L881:O881"/>
    <mergeCell ref="P881:V881"/>
    <mergeCell ref="D882:G882"/>
    <mergeCell ref="H882:K882"/>
    <mergeCell ref="L882:O882"/>
    <mergeCell ref="P882:V882"/>
    <mergeCell ref="D883:G883"/>
    <mergeCell ref="H887:K887"/>
    <mergeCell ref="L887:O887"/>
    <mergeCell ref="P887:V887"/>
    <mergeCell ref="D888:G888"/>
    <mergeCell ref="H888:K888"/>
    <mergeCell ref="L888:O888"/>
    <mergeCell ref="P888:V888"/>
    <mergeCell ref="D885:G885"/>
    <mergeCell ref="H885:K885"/>
    <mergeCell ref="L885:O885"/>
    <mergeCell ref="P885:V885"/>
    <mergeCell ref="B886:B894"/>
    <mergeCell ref="D886:G886"/>
    <mergeCell ref="H886:K886"/>
    <mergeCell ref="L886:O886"/>
    <mergeCell ref="P886:V886"/>
    <mergeCell ref="D887:G887"/>
    <mergeCell ref="B879:B885"/>
    <mergeCell ref="C879:C880"/>
    <mergeCell ref="D879:G879"/>
    <mergeCell ref="H879:K879"/>
    <mergeCell ref="L879:O879"/>
    <mergeCell ref="P879:V879"/>
    <mergeCell ref="D880:G880"/>
    <mergeCell ref="H880:K880"/>
    <mergeCell ref="L880:O880"/>
    <mergeCell ref="P880:V880"/>
    <mergeCell ref="H891:K891"/>
    <mergeCell ref="L891:O891"/>
    <mergeCell ref="P891:V891"/>
    <mergeCell ref="D892:G893"/>
    <mergeCell ref="H892:K892"/>
    <mergeCell ref="L892:O892"/>
    <mergeCell ref="P892:V892"/>
    <mergeCell ref="H893:K893"/>
    <mergeCell ref="L893:O893"/>
    <mergeCell ref="P893:V893"/>
    <mergeCell ref="C889:C893"/>
    <mergeCell ref="D889:G889"/>
    <mergeCell ref="H889:K889"/>
    <mergeCell ref="L889:O889"/>
    <mergeCell ref="P889:V889"/>
    <mergeCell ref="D890:G890"/>
    <mergeCell ref="H890:K890"/>
    <mergeCell ref="L890:O890"/>
    <mergeCell ref="P890:V890"/>
    <mergeCell ref="D891:G891"/>
    <mergeCell ref="P897:V897"/>
    <mergeCell ref="H898:K898"/>
    <mergeCell ref="L898:O898"/>
    <mergeCell ref="P898:V898"/>
    <mergeCell ref="B899:V899"/>
    <mergeCell ref="B902:AA902"/>
    <mergeCell ref="D896:G896"/>
    <mergeCell ref="H896:K896"/>
    <mergeCell ref="L896:O896"/>
    <mergeCell ref="D897:G897"/>
    <mergeCell ref="H897:K897"/>
    <mergeCell ref="L897:O897"/>
    <mergeCell ref="D894:G894"/>
    <mergeCell ref="H894:K894"/>
    <mergeCell ref="L894:O894"/>
    <mergeCell ref="P894:V894"/>
    <mergeCell ref="B895:B897"/>
    <mergeCell ref="C895:C897"/>
    <mergeCell ref="D895:G895"/>
    <mergeCell ref="H895:K895"/>
    <mergeCell ref="L895:O895"/>
    <mergeCell ref="P895:V895"/>
    <mergeCell ref="B909:G909"/>
    <mergeCell ref="H909:L909"/>
    <mergeCell ref="M909:Q909"/>
    <mergeCell ref="R909:U909"/>
    <mergeCell ref="B910:G911"/>
    <mergeCell ref="H910:L910"/>
    <mergeCell ref="M910:Q911"/>
    <mergeCell ref="R910:U910"/>
    <mergeCell ref="H911:L911"/>
    <mergeCell ref="R911:U911"/>
    <mergeCell ref="B905:U905"/>
    <mergeCell ref="B906:G906"/>
    <mergeCell ref="H906:L906"/>
    <mergeCell ref="M906:U906"/>
    <mergeCell ref="B907:G908"/>
    <mergeCell ref="H907:L907"/>
    <mergeCell ref="M907:Q908"/>
    <mergeCell ref="R907:U907"/>
    <mergeCell ref="H908:L908"/>
    <mergeCell ref="R908:U908"/>
    <mergeCell ref="B918:G919"/>
    <mergeCell ref="H918:L918"/>
    <mergeCell ref="M918:Q919"/>
    <mergeCell ref="R918:U918"/>
    <mergeCell ref="H919:L919"/>
    <mergeCell ref="R919:U919"/>
    <mergeCell ref="B915:G917"/>
    <mergeCell ref="H915:L916"/>
    <mergeCell ref="M915:Q915"/>
    <mergeCell ref="R915:U915"/>
    <mergeCell ref="M916:Q916"/>
    <mergeCell ref="R916:U916"/>
    <mergeCell ref="H917:L917"/>
    <mergeCell ref="M917:Q917"/>
    <mergeCell ref="R917:U917"/>
    <mergeCell ref="B912:G912"/>
    <mergeCell ref="M912:Q912"/>
    <mergeCell ref="R912:U912"/>
    <mergeCell ref="B913:G914"/>
    <mergeCell ref="H913:L913"/>
    <mergeCell ref="M913:Q914"/>
    <mergeCell ref="R913:U913"/>
    <mergeCell ref="H914:L914"/>
    <mergeCell ref="R914:U914"/>
    <mergeCell ref="R923:U923"/>
    <mergeCell ref="B924:G925"/>
    <mergeCell ref="H924:L924"/>
    <mergeCell ref="M924:Q925"/>
    <mergeCell ref="R924:U924"/>
    <mergeCell ref="H925:L925"/>
    <mergeCell ref="R925:U925"/>
    <mergeCell ref="B920:G920"/>
    <mergeCell ref="M920:Q920"/>
    <mergeCell ref="R920:U920"/>
    <mergeCell ref="B921:G923"/>
    <mergeCell ref="H921:L921"/>
    <mergeCell ref="M921:Q923"/>
    <mergeCell ref="R921:U921"/>
    <mergeCell ref="H922:L922"/>
    <mergeCell ref="R922:U922"/>
    <mergeCell ref="H923:L923"/>
    <mergeCell ref="B930:G930"/>
    <mergeCell ref="H930:L930"/>
    <mergeCell ref="M930:Q930"/>
    <mergeCell ref="R930:U930"/>
    <mergeCell ref="B933:U933"/>
    <mergeCell ref="B934:G934"/>
    <mergeCell ref="H934:L934"/>
    <mergeCell ref="M934:U934"/>
    <mergeCell ref="B928:G929"/>
    <mergeCell ref="H928:L928"/>
    <mergeCell ref="M928:Q928"/>
    <mergeCell ref="R928:U928"/>
    <mergeCell ref="H929:L929"/>
    <mergeCell ref="M929:Q929"/>
    <mergeCell ref="R929:U929"/>
    <mergeCell ref="B926:G927"/>
    <mergeCell ref="H926:L926"/>
    <mergeCell ref="M926:Q927"/>
    <mergeCell ref="R926:U926"/>
    <mergeCell ref="H927:L927"/>
    <mergeCell ref="R927:U927"/>
    <mergeCell ref="B937:G937"/>
    <mergeCell ref="H937:L937"/>
    <mergeCell ref="M937:Q937"/>
    <mergeCell ref="R937:U937"/>
    <mergeCell ref="B938:G939"/>
    <mergeCell ref="H938:L938"/>
    <mergeCell ref="M938:Q939"/>
    <mergeCell ref="R938:U938"/>
    <mergeCell ref="H939:L939"/>
    <mergeCell ref="R939:U939"/>
    <mergeCell ref="B935:G935"/>
    <mergeCell ref="H935:L935"/>
    <mergeCell ref="M935:Q935"/>
    <mergeCell ref="R935:U935"/>
    <mergeCell ref="B936:G936"/>
    <mergeCell ref="H936:L936"/>
    <mergeCell ref="M936:Q936"/>
    <mergeCell ref="R936:U936"/>
    <mergeCell ref="B944:U944"/>
    <mergeCell ref="B947:AA947"/>
    <mergeCell ref="B950:U950"/>
    <mergeCell ref="B951:G951"/>
    <mergeCell ref="H951:L951"/>
    <mergeCell ref="M951:U951"/>
    <mergeCell ref="B942:G942"/>
    <mergeCell ref="H942:L942"/>
    <mergeCell ref="M942:Q942"/>
    <mergeCell ref="R942:U942"/>
    <mergeCell ref="B943:G943"/>
    <mergeCell ref="H943:L943"/>
    <mergeCell ref="M943:Q943"/>
    <mergeCell ref="R943:U943"/>
    <mergeCell ref="B940:G941"/>
    <mergeCell ref="H940:L940"/>
    <mergeCell ref="M940:Q941"/>
    <mergeCell ref="R940:U940"/>
    <mergeCell ref="H941:L941"/>
    <mergeCell ref="R941:U941"/>
    <mergeCell ref="B956:G957"/>
    <mergeCell ref="H956:L956"/>
    <mergeCell ref="M956:Q957"/>
    <mergeCell ref="R956:U956"/>
    <mergeCell ref="H957:L957"/>
    <mergeCell ref="R957:U957"/>
    <mergeCell ref="B954:G955"/>
    <mergeCell ref="H954:L954"/>
    <mergeCell ref="M954:Q955"/>
    <mergeCell ref="R954:U954"/>
    <mergeCell ref="H955:L955"/>
    <mergeCell ref="R955:U955"/>
    <mergeCell ref="B952:G953"/>
    <mergeCell ref="H952:L952"/>
    <mergeCell ref="M952:Q953"/>
    <mergeCell ref="R952:U952"/>
    <mergeCell ref="H953:L953"/>
    <mergeCell ref="R953:U953"/>
    <mergeCell ref="B963:G964"/>
    <mergeCell ref="H963:L964"/>
    <mergeCell ref="M963:Q963"/>
    <mergeCell ref="R963:U963"/>
    <mergeCell ref="M964:Q964"/>
    <mergeCell ref="R964:U964"/>
    <mergeCell ref="B960:G961"/>
    <mergeCell ref="H960:L961"/>
    <mergeCell ref="M960:Q961"/>
    <mergeCell ref="R960:U960"/>
    <mergeCell ref="R961:U961"/>
    <mergeCell ref="H962:L962"/>
    <mergeCell ref="M962:Q962"/>
    <mergeCell ref="R962:U962"/>
    <mergeCell ref="B958:G958"/>
    <mergeCell ref="H958:L958"/>
    <mergeCell ref="M958:Q958"/>
    <mergeCell ref="R958:U958"/>
    <mergeCell ref="B959:G959"/>
    <mergeCell ref="H959:L959"/>
    <mergeCell ref="M959:Q959"/>
    <mergeCell ref="R959:U959"/>
    <mergeCell ref="H972:L972"/>
    <mergeCell ref="M972:Q972"/>
    <mergeCell ref="R972:U972"/>
    <mergeCell ref="H973:L973"/>
    <mergeCell ref="M973:Q973"/>
    <mergeCell ref="R973:U973"/>
    <mergeCell ref="H968:L968"/>
    <mergeCell ref="M968:Q968"/>
    <mergeCell ref="R968:U968"/>
    <mergeCell ref="B970:U970"/>
    <mergeCell ref="B971:G971"/>
    <mergeCell ref="H971:L971"/>
    <mergeCell ref="M971:U971"/>
    <mergeCell ref="B965:G966"/>
    <mergeCell ref="M965:Q966"/>
    <mergeCell ref="R965:U965"/>
    <mergeCell ref="R966:U966"/>
    <mergeCell ref="B967:G967"/>
    <mergeCell ref="H967:L967"/>
    <mergeCell ref="M967:Q967"/>
    <mergeCell ref="R967:U967"/>
    <mergeCell ref="B978:G979"/>
    <mergeCell ref="H978:L978"/>
    <mergeCell ref="M978:Q979"/>
    <mergeCell ref="R978:U978"/>
    <mergeCell ref="H979:L979"/>
    <mergeCell ref="R979:U979"/>
    <mergeCell ref="H976:L976"/>
    <mergeCell ref="M976:Q976"/>
    <mergeCell ref="R976:U976"/>
    <mergeCell ref="H977:L977"/>
    <mergeCell ref="M977:Q977"/>
    <mergeCell ref="R977:U977"/>
    <mergeCell ref="H974:L974"/>
    <mergeCell ref="M974:Q974"/>
    <mergeCell ref="R974:U974"/>
    <mergeCell ref="H975:L975"/>
    <mergeCell ref="M975:Q975"/>
    <mergeCell ref="R975:U975"/>
    <mergeCell ref="B984:U984"/>
    <mergeCell ref="B987:AA987"/>
    <mergeCell ref="B990:U990"/>
    <mergeCell ref="B991:G991"/>
    <mergeCell ref="H991:L991"/>
    <mergeCell ref="M991:U991"/>
    <mergeCell ref="Y981:AB981"/>
    <mergeCell ref="H982:L982"/>
    <mergeCell ref="M982:Q982"/>
    <mergeCell ref="R982:U982"/>
    <mergeCell ref="H983:L983"/>
    <mergeCell ref="M983:Q983"/>
    <mergeCell ref="R983:U983"/>
    <mergeCell ref="B980:G981"/>
    <mergeCell ref="H980:L981"/>
    <mergeCell ref="M980:Q980"/>
    <mergeCell ref="R980:U980"/>
    <mergeCell ref="M981:Q981"/>
    <mergeCell ref="R981:U981"/>
    <mergeCell ref="B997:G998"/>
    <mergeCell ref="H997:L997"/>
    <mergeCell ref="M997:Q998"/>
    <mergeCell ref="R997:U997"/>
    <mergeCell ref="H998:L998"/>
    <mergeCell ref="R998:U998"/>
    <mergeCell ref="B995:G995"/>
    <mergeCell ref="H995:L995"/>
    <mergeCell ref="M995:Q995"/>
    <mergeCell ref="R995:U995"/>
    <mergeCell ref="B996:G996"/>
    <mergeCell ref="H996:L996"/>
    <mergeCell ref="M996:Q996"/>
    <mergeCell ref="R996:U996"/>
    <mergeCell ref="B992:G992"/>
    <mergeCell ref="H992:L992"/>
    <mergeCell ref="M992:Q992"/>
    <mergeCell ref="R992:U992"/>
    <mergeCell ref="B993:G994"/>
    <mergeCell ref="H993:L993"/>
    <mergeCell ref="M993:Q994"/>
    <mergeCell ref="R993:U993"/>
    <mergeCell ref="H994:L994"/>
    <mergeCell ref="R994:U994"/>
    <mergeCell ref="M1004:Q1004"/>
    <mergeCell ref="R1004:U1004"/>
    <mergeCell ref="B1005:G1005"/>
    <mergeCell ref="H1005:L1005"/>
    <mergeCell ref="M1005:Q1005"/>
    <mergeCell ref="R1005:U1005"/>
    <mergeCell ref="R1001:U1001"/>
    <mergeCell ref="B1002:G1002"/>
    <mergeCell ref="H1002:L1002"/>
    <mergeCell ref="M1002:Q1002"/>
    <mergeCell ref="R1002:U1002"/>
    <mergeCell ref="B1003:G1004"/>
    <mergeCell ref="H1003:L1003"/>
    <mergeCell ref="M1003:Q1003"/>
    <mergeCell ref="R1003:U1003"/>
    <mergeCell ref="H1004:L1004"/>
    <mergeCell ref="B999:G999"/>
    <mergeCell ref="H999:L999"/>
    <mergeCell ref="M999:Q999"/>
    <mergeCell ref="R999:U999"/>
    <mergeCell ref="B1000:G1001"/>
    <mergeCell ref="H1000:L1000"/>
    <mergeCell ref="M1000:Q1000"/>
    <mergeCell ref="R1000:U1000"/>
    <mergeCell ref="H1001:L1001"/>
    <mergeCell ref="M1001:Q1001"/>
    <mergeCell ref="B1010:G1011"/>
    <mergeCell ref="H1010:L1010"/>
    <mergeCell ref="M1010:Q1011"/>
    <mergeCell ref="R1010:U1010"/>
    <mergeCell ref="H1011:L1011"/>
    <mergeCell ref="R1011:U1011"/>
    <mergeCell ref="B1008:G1008"/>
    <mergeCell ref="H1008:L1008"/>
    <mergeCell ref="M1008:Q1008"/>
    <mergeCell ref="R1008:U1008"/>
    <mergeCell ref="B1009:G1009"/>
    <mergeCell ref="H1009:L1009"/>
    <mergeCell ref="M1009:Q1009"/>
    <mergeCell ref="R1009:U1009"/>
    <mergeCell ref="B1006:G1006"/>
    <mergeCell ref="H1006:L1006"/>
    <mergeCell ref="M1006:Q1006"/>
    <mergeCell ref="R1006:U1006"/>
    <mergeCell ref="B1007:G1007"/>
    <mergeCell ref="H1007:L1007"/>
    <mergeCell ref="M1007:Q1007"/>
    <mergeCell ref="R1007:U1007"/>
    <mergeCell ref="B1016:G1017"/>
    <mergeCell ref="H1016:L1016"/>
    <mergeCell ref="M1016:Q1016"/>
    <mergeCell ref="R1016:U1016"/>
    <mergeCell ref="H1017:L1017"/>
    <mergeCell ref="M1017:Q1017"/>
    <mergeCell ref="R1017:U1017"/>
    <mergeCell ref="B1014:G1014"/>
    <mergeCell ref="H1014:L1014"/>
    <mergeCell ref="M1014:Q1014"/>
    <mergeCell ref="R1014:U1014"/>
    <mergeCell ref="B1015:G1015"/>
    <mergeCell ref="H1015:L1015"/>
    <mergeCell ref="M1015:Q1015"/>
    <mergeCell ref="R1015:U1015"/>
    <mergeCell ref="B1012:G1013"/>
    <mergeCell ref="H1012:L1012"/>
    <mergeCell ref="M1012:Q1012"/>
    <mergeCell ref="R1012:U1012"/>
    <mergeCell ref="H1013:L1013"/>
    <mergeCell ref="M1013:Q1013"/>
    <mergeCell ref="R1013:U1013"/>
    <mergeCell ref="H1020:L1020"/>
    <mergeCell ref="M1020:Q1020"/>
    <mergeCell ref="R1020:U1020"/>
    <mergeCell ref="B1021:G1022"/>
    <mergeCell ref="H1021:L1021"/>
    <mergeCell ref="M1021:Q1021"/>
    <mergeCell ref="R1021:U1021"/>
    <mergeCell ref="H1022:L1022"/>
    <mergeCell ref="M1022:Q1022"/>
    <mergeCell ref="R1022:U1022"/>
    <mergeCell ref="B1018:G1019"/>
    <mergeCell ref="H1018:L1018"/>
    <mergeCell ref="M1018:Q1018"/>
    <mergeCell ref="R1018:U1018"/>
    <mergeCell ref="H1019:L1019"/>
    <mergeCell ref="M1019:Q1019"/>
    <mergeCell ref="R1019:U1019"/>
    <mergeCell ref="B1027:G1028"/>
    <mergeCell ref="H1027:L1027"/>
    <mergeCell ref="M1027:Q1028"/>
    <mergeCell ref="R1027:U1027"/>
    <mergeCell ref="H1028:L1028"/>
    <mergeCell ref="R1028:U1028"/>
    <mergeCell ref="B1025:G1026"/>
    <mergeCell ref="H1025:L1025"/>
    <mergeCell ref="M1025:Q1026"/>
    <mergeCell ref="R1025:U1025"/>
    <mergeCell ref="H1026:L1026"/>
    <mergeCell ref="R1026:U1026"/>
    <mergeCell ref="B1023:G1024"/>
    <mergeCell ref="H1023:L1023"/>
    <mergeCell ref="M1023:Q1024"/>
    <mergeCell ref="R1023:U1023"/>
    <mergeCell ref="H1024:L1024"/>
    <mergeCell ref="R1024:U1024"/>
    <mergeCell ref="B1039:G1039"/>
    <mergeCell ref="H1039:L1039"/>
    <mergeCell ref="M1039:Q1039"/>
    <mergeCell ref="R1039:U1039"/>
    <mergeCell ref="B1040:G1040"/>
    <mergeCell ref="H1040:L1040"/>
    <mergeCell ref="M1040:Q1040"/>
    <mergeCell ref="R1040:U1040"/>
    <mergeCell ref="B1037:G1037"/>
    <mergeCell ref="H1037:L1037"/>
    <mergeCell ref="M1037:Q1037"/>
    <mergeCell ref="R1037:U1037"/>
    <mergeCell ref="B1038:G1038"/>
    <mergeCell ref="H1038:L1038"/>
    <mergeCell ref="M1038:Q1038"/>
    <mergeCell ref="R1038:U1038"/>
    <mergeCell ref="B1029:U1029"/>
    <mergeCell ref="B1032:AA1032"/>
    <mergeCell ref="B1035:U1035"/>
    <mergeCell ref="B1036:G1036"/>
    <mergeCell ref="H1036:L1036"/>
    <mergeCell ref="M1036:U1036"/>
    <mergeCell ref="B1046:G1047"/>
    <mergeCell ref="H1046:L1046"/>
    <mergeCell ref="M1046:Q1047"/>
    <mergeCell ref="R1046:U1046"/>
    <mergeCell ref="H1047:L1047"/>
    <mergeCell ref="R1047:U1047"/>
    <mergeCell ref="B1043:G1043"/>
    <mergeCell ref="H1043:L1043"/>
    <mergeCell ref="M1043:Q1043"/>
    <mergeCell ref="R1043:U1043"/>
    <mergeCell ref="B1044:G1045"/>
    <mergeCell ref="H1044:L1044"/>
    <mergeCell ref="M1044:Q1045"/>
    <mergeCell ref="R1044:U1044"/>
    <mergeCell ref="H1045:L1045"/>
    <mergeCell ref="R1045:U1045"/>
    <mergeCell ref="B1041:G1042"/>
    <mergeCell ref="H1041:L1041"/>
    <mergeCell ref="M1041:Q1042"/>
    <mergeCell ref="R1041:U1041"/>
    <mergeCell ref="H1042:L1042"/>
    <mergeCell ref="R1042:U1042"/>
    <mergeCell ref="B1052:G1054"/>
    <mergeCell ref="H1052:L1052"/>
    <mergeCell ref="M1052:Q1053"/>
    <mergeCell ref="R1052:U1052"/>
    <mergeCell ref="H1053:L1053"/>
    <mergeCell ref="R1053:U1053"/>
    <mergeCell ref="H1054:L1054"/>
    <mergeCell ref="M1054:Q1054"/>
    <mergeCell ref="R1054:U1054"/>
    <mergeCell ref="B1050:G1051"/>
    <mergeCell ref="H1050:L1050"/>
    <mergeCell ref="M1050:Q1051"/>
    <mergeCell ref="R1050:U1050"/>
    <mergeCell ref="H1051:L1051"/>
    <mergeCell ref="R1051:U1051"/>
    <mergeCell ref="B1048:G1049"/>
    <mergeCell ref="H1048:L1048"/>
    <mergeCell ref="M1048:Q1049"/>
    <mergeCell ref="R1048:U1048"/>
    <mergeCell ref="H1049:L1049"/>
    <mergeCell ref="R1049:U1049"/>
    <mergeCell ref="B1063:G1064"/>
    <mergeCell ref="H1063:L1063"/>
    <mergeCell ref="M1063:Q1064"/>
    <mergeCell ref="R1063:U1063"/>
    <mergeCell ref="H1064:L1064"/>
    <mergeCell ref="R1064:U1064"/>
    <mergeCell ref="R1060:U1060"/>
    <mergeCell ref="B1061:G1061"/>
    <mergeCell ref="H1061:L1061"/>
    <mergeCell ref="M1061:Q1061"/>
    <mergeCell ref="R1061:U1061"/>
    <mergeCell ref="B1062:G1062"/>
    <mergeCell ref="H1062:L1062"/>
    <mergeCell ref="M1062:Q1062"/>
    <mergeCell ref="R1062:U1062"/>
    <mergeCell ref="B1057:U1057"/>
    <mergeCell ref="B1058:G1058"/>
    <mergeCell ref="H1058:L1058"/>
    <mergeCell ref="M1058:U1058"/>
    <mergeCell ref="B1059:G1060"/>
    <mergeCell ref="H1059:L1059"/>
    <mergeCell ref="M1059:Q1059"/>
    <mergeCell ref="R1059:U1059"/>
    <mergeCell ref="H1060:L1060"/>
    <mergeCell ref="M1060:Q1060"/>
    <mergeCell ref="B1071:G1071"/>
    <mergeCell ref="H1071:L1071"/>
    <mergeCell ref="M1071:U1071"/>
    <mergeCell ref="B1072:G1073"/>
    <mergeCell ref="H1072:L1072"/>
    <mergeCell ref="M1072:Q1073"/>
    <mergeCell ref="R1072:U1072"/>
    <mergeCell ref="H1073:L1073"/>
    <mergeCell ref="R1073:U1073"/>
    <mergeCell ref="B1067:G1067"/>
    <mergeCell ref="H1067:L1067"/>
    <mergeCell ref="M1067:Q1067"/>
    <mergeCell ref="R1067:U1067"/>
    <mergeCell ref="B1068:W1068"/>
    <mergeCell ref="B1070:U1070"/>
    <mergeCell ref="B1065:G1066"/>
    <mergeCell ref="H1065:L1065"/>
    <mergeCell ref="M1065:Q1066"/>
    <mergeCell ref="R1065:U1065"/>
    <mergeCell ref="H1066:L1066"/>
    <mergeCell ref="R1066:U1066"/>
    <mergeCell ref="B1078:G1079"/>
    <mergeCell ref="H1078:L1078"/>
    <mergeCell ref="M1078:Q1079"/>
    <mergeCell ref="R1078:U1078"/>
    <mergeCell ref="H1079:L1079"/>
    <mergeCell ref="R1079:U1079"/>
    <mergeCell ref="B1076:G1076"/>
    <mergeCell ref="H1076:L1076"/>
    <mergeCell ref="M1076:Q1076"/>
    <mergeCell ref="R1076:U1076"/>
    <mergeCell ref="B1077:G1077"/>
    <mergeCell ref="H1077:L1077"/>
    <mergeCell ref="M1077:Q1077"/>
    <mergeCell ref="R1077:U1077"/>
    <mergeCell ref="B1074:G1075"/>
    <mergeCell ref="H1074:L1074"/>
    <mergeCell ref="M1074:Q1075"/>
    <mergeCell ref="R1074:U1074"/>
    <mergeCell ref="H1075:L1075"/>
    <mergeCell ref="R1075:U1075"/>
    <mergeCell ref="B1091:G1091"/>
    <mergeCell ref="H1091:L1091"/>
    <mergeCell ref="M1091:Q1091"/>
    <mergeCell ref="R1091:U1091"/>
    <mergeCell ref="B1092:G1092"/>
    <mergeCell ref="H1092:L1092"/>
    <mergeCell ref="M1092:Q1092"/>
    <mergeCell ref="R1092:U1092"/>
    <mergeCell ref="B1083:U1083"/>
    <mergeCell ref="B1086:AA1086"/>
    <mergeCell ref="B1089:U1089"/>
    <mergeCell ref="B1090:G1090"/>
    <mergeCell ref="H1090:L1090"/>
    <mergeCell ref="M1090:U1090"/>
    <mergeCell ref="B1080:G1080"/>
    <mergeCell ref="H1080:L1080"/>
    <mergeCell ref="M1080:Q1080"/>
    <mergeCell ref="R1080:U1080"/>
    <mergeCell ref="B1081:G1082"/>
    <mergeCell ref="H1081:L1081"/>
    <mergeCell ref="M1081:Q1082"/>
    <mergeCell ref="R1081:U1081"/>
    <mergeCell ref="H1082:L1082"/>
    <mergeCell ref="R1082:U1082"/>
    <mergeCell ref="B1096:G1096"/>
    <mergeCell ref="H1096:L1096"/>
    <mergeCell ref="M1096:Q1096"/>
    <mergeCell ref="R1096:U1096"/>
    <mergeCell ref="B1097:G1098"/>
    <mergeCell ref="H1097:L1097"/>
    <mergeCell ref="M1097:Q1098"/>
    <mergeCell ref="R1097:U1097"/>
    <mergeCell ref="H1098:L1098"/>
    <mergeCell ref="R1098:U1098"/>
    <mergeCell ref="B1093:G1093"/>
    <mergeCell ref="H1093:L1093"/>
    <mergeCell ref="M1093:Q1093"/>
    <mergeCell ref="R1093:U1093"/>
    <mergeCell ref="B1094:G1095"/>
    <mergeCell ref="H1094:L1094"/>
    <mergeCell ref="M1094:Q1095"/>
    <mergeCell ref="R1094:U1094"/>
    <mergeCell ref="H1095:L1095"/>
    <mergeCell ref="R1095:U1095"/>
    <mergeCell ref="B1107:G1107"/>
    <mergeCell ref="H1107:L1107"/>
    <mergeCell ref="M1107:Q1107"/>
    <mergeCell ref="R1107:U1107"/>
    <mergeCell ref="B1108:G1108"/>
    <mergeCell ref="M1108:Q1108"/>
    <mergeCell ref="R1108:U1108"/>
    <mergeCell ref="B1104:U1104"/>
    <mergeCell ref="B1105:G1105"/>
    <mergeCell ref="H1105:L1105"/>
    <mergeCell ref="M1105:U1105"/>
    <mergeCell ref="B1106:G1106"/>
    <mergeCell ref="H1106:L1106"/>
    <mergeCell ref="M1106:Q1106"/>
    <mergeCell ref="R1106:U1106"/>
    <mergeCell ref="B1099:G1099"/>
    <mergeCell ref="H1099:L1099"/>
    <mergeCell ref="M1099:Q1099"/>
    <mergeCell ref="R1099:U1099"/>
    <mergeCell ref="B1100:G1101"/>
    <mergeCell ref="H1100:L1100"/>
    <mergeCell ref="M1100:Q1101"/>
    <mergeCell ref="R1100:U1100"/>
    <mergeCell ref="H1101:L1101"/>
    <mergeCell ref="R1101:U1101"/>
    <mergeCell ref="R1116:U1116"/>
    <mergeCell ref="H1117:L1118"/>
    <mergeCell ref="M1117:Q1117"/>
    <mergeCell ref="R1117:U1117"/>
    <mergeCell ref="M1118:Q1118"/>
    <mergeCell ref="R1118:U1118"/>
    <mergeCell ref="B1113:U1113"/>
    <mergeCell ref="B1114:G1114"/>
    <mergeCell ref="H1114:L1114"/>
    <mergeCell ref="M1114:U1114"/>
    <mergeCell ref="B1115:G1127"/>
    <mergeCell ref="H1115:L1115"/>
    <mergeCell ref="M1115:Q1115"/>
    <mergeCell ref="R1115:U1115"/>
    <mergeCell ref="H1116:L1116"/>
    <mergeCell ref="M1116:Q1116"/>
    <mergeCell ref="B1109:G1109"/>
    <mergeCell ref="H1109:L1109"/>
    <mergeCell ref="M1109:Q1109"/>
    <mergeCell ref="R1109:U1109"/>
    <mergeCell ref="B1110:G1110"/>
    <mergeCell ref="H1110:L1110"/>
    <mergeCell ref="M1110:Q1110"/>
    <mergeCell ref="R1110:U1110"/>
    <mergeCell ref="H1126:L1126"/>
    <mergeCell ref="M1126:Q1126"/>
    <mergeCell ref="R1126:U1126"/>
    <mergeCell ref="H1127:L1127"/>
    <mergeCell ref="M1127:Q1127"/>
    <mergeCell ref="R1127:U1127"/>
    <mergeCell ref="H1122:L1125"/>
    <mergeCell ref="M1122:Q1123"/>
    <mergeCell ref="R1122:U1122"/>
    <mergeCell ref="R1123:U1123"/>
    <mergeCell ref="M1124:Q1125"/>
    <mergeCell ref="R1124:U1124"/>
    <mergeCell ref="R1125:U1125"/>
    <mergeCell ref="H1119:L1119"/>
    <mergeCell ref="M1119:Q1119"/>
    <mergeCell ref="R1119:U1119"/>
    <mergeCell ref="H1120:L1121"/>
    <mergeCell ref="M1120:Q1121"/>
    <mergeCell ref="R1120:U1120"/>
    <mergeCell ref="R1121:U1121"/>
    <mergeCell ref="R1136:U1136"/>
    <mergeCell ref="H1137:L1137"/>
    <mergeCell ref="R1137:U1137"/>
    <mergeCell ref="H1138:L1138"/>
    <mergeCell ref="R1138:U1138"/>
    <mergeCell ref="B1139:U1139"/>
    <mergeCell ref="B1131:U1131"/>
    <mergeCell ref="B1133:U1133"/>
    <mergeCell ref="B1134:G1134"/>
    <mergeCell ref="H1134:L1134"/>
    <mergeCell ref="M1134:U1134"/>
    <mergeCell ref="B1135:G1138"/>
    <mergeCell ref="H1135:L1135"/>
    <mergeCell ref="M1135:Q1138"/>
    <mergeCell ref="R1135:U1135"/>
    <mergeCell ref="H1136:L1136"/>
    <mergeCell ref="B1128:G1128"/>
    <mergeCell ref="H1128:L1128"/>
    <mergeCell ref="M1128:Q1128"/>
    <mergeCell ref="R1128:U1128"/>
    <mergeCell ref="B1129:G1130"/>
    <mergeCell ref="H1129:L1129"/>
    <mergeCell ref="M1129:Q1130"/>
    <mergeCell ref="R1129:U1129"/>
    <mergeCell ref="H1130:L1130"/>
    <mergeCell ref="R1130:U1130"/>
    <mergeCell ref="R1148:U1148"/>
    <mergeCell ref="H1149:L1149"/>
    <mergeCell ref="R1149:U1149"/>
    <mergeCell ref="H1150:L1150"/>
    <mergeCell ref="R1150:U1150"/>
    <mergeCell ref="H1151:L1151"/>
    <mergeCell ref="R1151:U1151"/>
    <mergeCell ref="B1142:AA1142"/>
    <mergeCell ref="B1145:U1145"/>
    <mergeCell ref="B1146:G1146"/>
    <mergeCell ref="H1146:L1146"/>
    <mergeCell ref="M1146:U1146"/>
    <mergeCell ref="B1147:G1167"/>
    <mergeCell ref="H1147:L1147"/>
    <mergeCell ref="M1147:Q1154"/>
    <mergeCell ref="R1147:U1147"/>
    <mergeCell ref="H1148:L1148"/>
    <mergeCell ref="H1158:L1158"/>
    <mergeCell ref="M1158:Q1158"/>
    <mergeCell ref="R1158:U1158"/>
    <mergeCell ref="H1159:L1159"/>
    <mergeCell ref="M1159:Q1159"/>
    <mergeCell ref="R1159:U1159"/>
    <mergeCell ref="H1155:L1155"/>
    <mergeCell ref="M1155:Q1156"/>
    <mergeCell ref="R1155:U1155"/>
    <mergeCell ref="H1156:L1156"/>
    <mergeCell ref="R1156:U1156"/>
    <mergeCell ref="H1157:L1157"/>
    <mergeCell ref="M1157:Q1157"/>
    <mergeCell ref="R1157:U1157"/>
    <mergeCell ref="H1152:L1152"/>
    <mergeCell ref="R1152:U1152"/>
    <mergeCell ref="H1153:L1153"/>
    <mergeCell ref="R1153:U1153"/>
    <mergeCell ref="H1154:L1154"/>
    <mergeCell ref="R1154:U1154"/>
    <mergeCell ref="H1165:L1165"/>
    <mergeCell ref="M1165:Q1166"/>
    <mergeCell ref="R1165:U1165"/>
    <mergeCell ref="H1166:L1166"/>
    <mergeCell ref="R1166:U1166"/>
    <mergeCell ref="R1167:U1167"/>
    <mergeCell ref="H1162:L1162"/>
    <mergeCell ref="M1162:Q1162"/>
    <mergeCell ref="R1162:U1162"/>
    <mergeCell ref="H1163:L1163"/>
    <mergeCell ref="M1163:Q1164"/>
    <mergeCell ref="R1163:U1163"/>
    <mergeCell ref="H1164:L1164"/>
    <mergeCell ref="R1164:U1164"/>
    <mergeCell ref="H1160:L1160"/>
    <mergeCell ref="M1160:Q1160"/>
    <mergeCell ref="R1160:U1160"/>
    <mergeCell ref="H1161:L1161"/>
    <mergeCell ref="M1161:Q1161"/>
    <mergeCell ref="R1161:U1161"/>
    <mergeCell ref="M1171:Q1172"/>
    <mergeCell ref="R1171:U1171"/>
    <mergeCell ref="H1172:L1172"/>
    <mergeCell ref="R1172:U1172"/>
    <mergeCell ref="H1173:L1173"/>
    <mergeCell ref="M1173:Q1173"/>
    <mergeCell ref="R1173:U1173"/>
    <mergeCell ref="B1168:G1174"/>
    <mergeCell ref="H1168:L1168"/>
    <mergeCell ref="M1168:Q1169"/>
    <mergeCell ref="R1168:U1168"/>
    <mergeCell ref="H1169:L1169"/>
    <mergeCell ref="R1169:U1169"/>
    <mergeCell ref="H1170:L1170"/>
    <mergeCell ref="M1170:Q1170"/>
    <mergeCell ref="R1170:U1170"/>
    <mergeCell ref="H1171:L1171"/>
    <mergeCell ref="M1177:Q1179"/>
    <mergeCell ref="R1177:U1177"/>
    <mergeCell ref="H1178:L1179"/>
    <mergeCell ref="R1178:U1178"/>
    <mergeCell ref="R1179:U1179"/>
    <mergeCell ref="H1180:L1181"/>
    <mergeCell ref="M1180:Q1183"/>
    <mergeCell ref="R1180:U1180"/>
    <mergeCell ref="R1181:U1181"/>
    <mergeCell ref="H1182:L1182"/>
    <mergeCell ref="H1174:L1174"/>
    <mergeCell ref="M1174:Q1174"/>
    <mergeCell ref="R1174:U1174"/>
    <mergeCell ref="B1175:G1190"/>
    <mergeCell ref="H1175:L1175"/>
    <mergeCell ref="M1175:Q1176"/>
    <mergeCell ref="R1175:U1175"/>
    <mergeCell ref="H1176:L1176"/>
    <mergeCell ref="R1176:U1176"/>
    <mergeCell ref="H1177:L1177"/>
    <mergeCell ref="H1190:L1190"/>
    <mergeCell ref="M1190:Q1190"/>
    <mergeCell ref="R1190:U1190"/>
    <mergeCell ref="B1193:U1193"/>
    <mergeCell ref="B1194:G1194"/>
    <mergeCell ref="H1194:L1194"/>
    <mergeCell ref="M1194:U1194"/>
    <mergeCell ref="H1187:L1187"/>
    <mergeCell ref="R1187:U1187"/>
    <mergeCell ref="H1188:L1188"/>
    <mergeCell ref="M1188:Q1188"/>
    <mergeCell ref="R1188:U1188"/>
    <mergeCell ref="H1189:L1189"/>
    <mergeCell ref="M1189:Q1189"/>
    <mergeCell ref="R1189:U1189"/>
    <mergeCell ref="R1182:U1182"/>
    <mergeCell ref="H1183:L1183"/>
    <mergeCell ref="R1183:U1183"/>
    <mergeCell ref="H1184:L1184"/>
    <mergeCell ref="M1184:Q1187"/>
    <mergeCell ref="R1184:U1184"/>
    <mergeCell ref="H1185:L1185"/>
    <mergeCell ref="R1185:U1185"/>
    <mergeCell ref="H1186:L1186"/>
    <mergeCell ref="R1186:U1186"/>
    <mergeCell ref="B1205:G1206"/>
    <mergeCell ref="H1205:L1206"/>
    <mergeCell ref="M1205:Q1205"/>
    <mergeCell ref="R1205:U1205"/>
    <mergeCell ref="M1206:Q1206"/>
    <mergeCell ref="R1206:U1206"/>
    <mergeCell ref="H1202:L1202"/>
    <mergeCell ref="M1202:Q1203"/>
    <mergeCell ref="R1202:U1202"/>
    <mergeCell ref="H1203:L1203"/>
    <mergeCell ref="R1203:U1203"/>
    <mergeCell ref="H1204:L1204"/>
    <mergeCell ref="M1204:Q1204"/>
    <mergeCell ref="R1204:U1204"/>
    <mergeCell ref="M1198:Q1198"/>
    <mergeCell ref="R1198:U1198"/>
    <mergeCell ref="H1199:L1199"/>
    <mergeCell ref="M1199:Q1201"/>
    <mergeCell ref="R1199:U1199"/>
    <mergeCell ref="H1200:L1201"/>
    <mergeCell ref="R1200:U1200"/>
    <mergeCell ref="R1201:U1201"/>
    <mergeCell ref="B1195:G1204"/>
    <mergeCell ref="H1195:L1195"/>
    <mergeCell ref="M1195:Q1196"/>
    <mergeCell ref="R1195:U1195"/>
    <mergeCell ref="H1196:L1196"/>
    <mergeCell ref="R1196:U1196"/>
    <mergeCell ref="H1197:L1197"/>
    <mergeCell ref="M1197:Q1197"/>
    <mergeCell ref="R1197:U1197"/>
    <mergeCell ref="H1198:L1198"/>
    <mergeCell ref="R1210:U1210"/>
    <mergeCell ref="B1211:U1211"/>
    <mergeCell ref="B1214:AA1214"/>
    <mergeCell ref="B1216:V1216"/>
    <mergeCell ref="B1217:B1218"/>
    <mergeCell ref="C1217:C1218"/>
    <mergeCell ref="D1217:G1218"/>
    <mergeCell ref="H1217:O1218"/>
    <mergeCell ref="P1217:V1218"/>
    <mergeCell ref="B1207:G1210"/>
    <mergeCell ref="H1207:L1207"/>
    <mergeCell ref="M1207:Q1208"/>
    <mergeCell ref="R1207:U1207"/>
    <mergeCell ref="H1208:L1208"/>
    <mergeCell ref="R1208:U1208"/>
    <mergeCell ref="H1209:L1209"/>
    <mergeCell ref="M1209:Q1210"/>
    <mergeCell ref="R1209:U1209"/>
    <mergeCell ref="H1210:L1210"/>
    <mergeCell ref="D1221:G1221"/>
    <mergeCell ref="H1221:K1221"/>
    <mergeCell ref="L1221:O1221"/>
    <mergeCell ref="P1221:V1221"/>
    <mergeCell ref="D1222:G1222"/>
    <mergeCell ref="H1222:K1222"/>
    <mergeCell ref="L1222:O1222"/>
    <mergeCell ref="P1222:V1222"/>
    <mergeCell ref="D1219:G1219"/>
    <mergeCell ref="H1219:K1219"/>
    <mergeCell ref="L1219:O1219"/>
    <mergeCell ref="P1219:V1219"/>
    <mergeCell ref="B1220:B1223"/>
    <mergeCell ref="C1220:C1222"/>
    <mergeCell ref="D1220:G1220"/>
    <mergeCell ref="H1220:K1220"/>
    <mergeCell ref="L1220:O1220"/>
    <mergeCell ref="P1220:V1220"/>
    <mergeCell ref="D1225:G1225"/>
    <mergeCell ref="H1225:K1225"/>
    <mergeCell ref="L1225:O1225"/>
    <mergeCell ref="P1225:V1225"/>
    <mergeCell ref="B1226:X1226"/>
    <mergeCell ref="B1229:B1231"/>
    <mergeCell ref="C1229:E1229"/>
    <mergeCell ref="F1229:M1229"/>
    <mergeCell ref="N1229:S1229"/>
    <mergeCell ref="C1230:E1230"/>
    <mergeCell ref="D1223:G1223"/>
    <mergeCell ref="H1223:K1223"/>
    <mergeCell ref="L1223:O1223"/>
    <mergeCell ref="P1223:V1223"/>
    <mergeCell ref="D1224:G1224"/>
    <mergeCell ref="H1224:K1224"/>
    <mergeCell ref="L1224:O1224"/>
    <mergeCell ref="P1224:V1224"/>
    <mergeCell ref="B1232:B1234"/>
    <mergeCell ref="C1232:E1232"/>
    <mergeCell ref="C1233:E1233"/>
    <mergeCell ref="C1234:E1234"/>
    <mergeCell ref="B1235:B1236"/>
    <mergeCell ref="C1235:E1235"/>
    <mergeCell ref="C1236:E1236"/>
    <mergeCell ref="R1230:S1230"/>
    <mergeCell ref="C1231:E1231"/>
    <mergeCell ref="F1231:G1231"/>
    <mergeCell ref="H1231:I1231"/>
    <mergeCell ref="J1231:K1231"/>
    <mergeCell ref="L1231:M1231"/>
    <mergeCell ref="N1231:O1231"/>
    <mergeCell ref="P1231:Q1231"/>
    <mergeCell ref="R1231:S1231"/>
    <mergeCell ref="F1230:G1230"/>
    <mergeCell ref="H1230:I1230"/>
    <mergeCell ref="J1230:K1230"/>
    <mergeCell ref="L1230:M1230"/>
    <mergeCell ref="N1230:O1230"/>
    <mergeCell ref="P1230:Q1230"/>
    <mergeCell ref="B1248:E1248"/>
    <mergeCell ref="F1248:G1248"/>
    <mergeCell ref="B1249:E1249"/>
    <mergeCell ref="F1249:G1249"/>
    <mergeCell ref="B1250:E1250"/>
    <mergeCell ref="F1250:G1250"/>
    <mergeCell ref="B1243:E1243"/>
    <mergeCell ref="F1243:G1243"/>
    <mergeCell ref="B1244:E1244"/>
    <mergeCell ref="F1244:G1244"/>
    <mergeCell ref="B1245:E1245"/>
    <mergeCell ref="F1245:G1245"/>
    <mergeCell ref="B1240:E1240"/>
    <mergeCell ref="F1240:G1240"/>
    <mergeCell ref="B1241:E1241"/>
    <mergeCell ref="F1241:G1241"/>
    <mergeCell ref="B1242:E1242"/>
    <mergeCell ref="F1242:G1242"/>
  </mergeCells>
  <phoneticPr fontId="13"/>
  <dataValidations count="1">
    <dataValidation imeMode="off" allowBlank="1" showInputMessage="1" showErrorMessage="1" sqref="L1221:L1225 N1227 R935:R943 T931 T1055 T1102 T1111:T1112 R1114:R1130 T1191 R972:R983 R1147:R1190 L834:L869 L879:L897 R907:R930 R952:R968 R993:R1028 R1037:R1054 R1059:R1067 R1072:R1082 R1092:R1101 R1106:R1110 R1135:R1138 R1195:R1210" xr:uid="{53DEDEC6-FE4E-43E1-95B1-85A1F06F3C92}"/>
  </dataValidations>
  <printOptions horizontalCentered="1" gridLinesSet="0"/>
  <pageMargins left="0.25" right="0.25" top="0.75" bottom="0.75" header="0.3" footer="0.3"/>
  <pageSetup paperSize="9" scale="40" fitToHeight="0" orientation="portrait" r:id="rId1"/>
  <headerFooter alignWithMargins="0">
    <oddFooter>&amp;P / &amp;N ページ</oddFooter>
  </headerFooter>
  <rowBreaks count="27" manualBreakCount="27">
    <brk id="42" max="16383" man="1"/>
    <brk id="84" max="16383" man="1"/>
    <brk id="137" max="16383" man="1"/>
    <brk id="175" max="16383" man="1"/>
    <brk id="214" max="16383" man="1"/>
    <brk id="270" max="16383" man="1"/>
    <brk id="305" max="16383" man="1"/>
    <brk id="341" max="16383" man="1"/>
    <brk id="398" max="16383" man="1"/>
    <brk id="431" max="16383" man="1"/>
    <brk id="481" max="16383" man="1"/>
    <brk id="526" max="16383" man="1"/>
    <brk id="561" max="16383" man="1"/>
    <brk id="616" max="16383" man="1"/>
    <brk id="651" max="16383" man="1"/>
    <brk id="686" max="16383" man="1"/>
    <brk id="734" max="16383" man="1"/>
    <brk id="774" max="16383" man="1"/>
    <brk id="824" max="16383" man="1"/>
    <brk id="871" max="16383" man="1"/>
    <brk id="900" max="16383" man="1"/>
    <brk id="945" max="16383" man="1"/>
    <brk id="985" max="16383" man="1"/>
    <brk id="1030" max="16383" man="1"/>
    <brk id="1084" max="16383" man="1"/>
    <brk id="1140" max="16383" man="1"/>
    <brk id="121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19008-9265-452F-91D1-575C73A6E2DD}">
  <sheetPr>
    <pageSetUpPr fitToPage="1"/>
  </sheetPr>
  <dimension ref="B1:AR1250"/>
  <sheetViews>
    <sheetView showGridLines="0" showZeros="0" view="pageBreakPreview" zoomScale="60" zoomScaleNormal="100" workbookViewId="0"/>
  </sheetViews>
  <sheetFormatPr defaultColWidth="9" defaultRowHeight="13.5"/>
  <cols>
    <col min="1" max="1" width="1.75" style="4" customWidth="1"/>
    <col min="2" max="2" width="5.125" style="4" customWidth="1"/>
    <col min="3" max="3" width="17.5" style="4" customWidth="1"/>
    <col min="4" max="5" width="7" style="4" customWidth="1"/>
    <col min="6" max="6" width="11" style="40" customWidth="1"/>
    <col min="7" max="7" width="7.375" style="4" customWidth="1"/>
    <col min="8" max="8" width="11" style="40" customWidth="1"/>
    <col min="9" max="9" width="7.5" style="4" customWidth="1"/>
    <col min="10" max="10" width="11" style="40" customWidth="1"/>
    <col min="11" max="11" width="7.5" style="4" customWidth="1"/>
    <col min="12" max="12" width="11" style="40" customWidth="1"/>
    <col min="13" max="13" width="7" style="4" customWidth="1"/>
    <col min="14" max="14" width="11" style="40" customWidth="1"/>
    <col min="15" max="15" width="7" style="4" customWidth="1"/>
    <col min="16" max="16" width="11" style="40" customWidth="1"/>
    <col min="17" max="17" width="7" style="4" customWidth="1"/>
    <col min="18" max="18" width="11" style="40" customWidth="1"/>
    <col min="19" max="19" width="7" style="4" customWidth="1"/>
    <col min="20" max="20" width="11" style="40" customWidth="1"/>
    <col min="21" max="21" width="7" style="4" customWidth="1"/>
    <col min="22" max="22" width="11" style="40" customWidth="1"/>
    <col min="23" max="23" width="7" style="4" customWidth="1"/>
    <col min="24" max="24" width="11" style="40" customWidth="1"/>
    <col min="25" max="25" width="7" style="4" customWidth="1"/>
    <col min="26" max="26" width="11.125" style="4" customWidth="1"/>
    <col min="27" max="27" width="7" style="4" customWidth="1"/>
    <col min="28" max="28" width="9.5" style="4" customWidth="1"/>
    <col min="29" max="29" width="8.5" style="4" customWidth="1"/>
    <col min="30" max="30" width="12.25" style="4" customWidth="1"/>
    <col min="31" max="31" width="20.5" style="4" customWidth="1"/>
    <col min="32" max="32" width="43.125" style="4" customWidth="1"/>
    <col min="33" max="16384" width="9" style="4"/>
  </cols>
  <sheetData>
    <row r="1" spans="2:44" ht="15.75" customHeight="1">
      <c r="B1" s="11" t="str">
        <f>CONCATENATE(入力!$G$14,"様")</f>
        <v>○▲タイヤ商会様</v>
      </c>
      <c r="AA1" s="300" t="str">
        <f>入力!$G$5</f>
        <v>2025年7月現在</v>
      </c>
    </row>
    <row r="2" spans="2:44" ht="19.5" customHeight="1">
      <c r="B2" s="505" t="s">
        <v>1918</v>
      </c>
      <c r="C2" s="505"/>
      <c r="D2" s="505"/>
      <c r="E2" s="505"/>
      <c r="F2" s="505"/>
      <c r="G2" s="505"/>
      <c r="H2" s="505"/>
      <c r="I2" s="505"/>
      <c r="J2" s="505"/>
      <c r="K2" s="505"/>
      <c r="L2" s="505"/>
      <c r="M2" s="505"/>
      <c r="N2" s="505"/>
      <c r="O2" s="505"/>
      <c r="P2" s="505"/>
      <c r="Q2" s="505"/>
      <c r="R2" s="505"/>
      <c r="S2" s="505"/>
      <c r="T2" s="505"/>
      <c r="U2" s="505"/>
      <c r="V2" s="505"/>
      <c r="W2" s="505"/>
      <c r="X2" s="241"/>
      <c r="Y2" s="241"/>
      <c r="AA2" s="301">
        <f>入力!$G$6</f>
        <v>0</v>
      </c>
    </row>
    <row r="3" spans="2:44" ht="15.75" customHeight="1" thickBot="1">
      <c r="AA3" s="23" t="str">
        <f>入力!$G$4</f>
        <v>株式会社ダンロップタイヤ ●●カンパニー</v>
      </c>
    </row>
    <row r="4" spans="2:44" ht="25.5" customHeight="1" thickTop="1" thickBot="1">
      <c r="B4" s="518" t="s">
        <v>451</v>
      </c>
      <c r="C4" s="519"/>
      <c r="D4" s="519"/>
      <c r="E4" s="519"/>
      <c r="F4" s="519"/>
      <c r="G4" s="519"/>
      <c r="H4" s="519"/>
      <c r="I4" s="519"/>
      <c r="J4" s="519"/>
      <c r="K4" s="519"/>
      <c r="L4" s="519"/>
      <c r="M4" s="519"/>
      <c r="N4" s="519"/>
      <c r="O4" s="519"/>
      <c r="P4" s="519"/>
      <c r="Q4" s="519"/>
      <c r="R4" s="519"/>
      <c r="S4" s="519"/>
      <c r="T4" s="519"/>
      <c r="U4" s="519"/>
      <c r="V4" s="519"/>
      <c r="W4" s="519"/>
      <c r="X4" s="519"/>
      <c r="Y4" s="519"/>
      <c r="Z4" s="519"/>
      <c r="AA4" s="520"/>
      <c r="AB4" s="24"/>
      <c r="AC4" s="24"/>
      <c r="AD4" s="24"/>
      <c r="AE4" s="24"/>
      <c r="AF4" s="24"/>
      <c r="AG4" s="24"/>
      <c r="AH4" s="24"/>
      <c r="AI4" s="24"/>
      <c r="AJ4" s="24"/>
      <c r="AK4" s="24"/>
      <c r="AL4" s="24"/>
      <c r="AM4" s="24"/>
      <c r="AN4" s="24"/>
      <c r="AO4" s="24"/>
      <c r="AP4" s="24"/>
      <c r="AQ4" s="24"/>
      <c r="AR4" s="24"/>
    </row>
    <row r="5" spans="2:44" ht="10.5" customHeight="1" thickTop="1">
      <c r="C5" s="40"/>
      <c r="D5" s="40"/>
      <c r="E5" s="40"/>
      <c r="F5" s="79"/>
      <c r="H5" s="79"/>
      <c r="K5" s="52"/>
      <c r="M5" s="52"/>
      <c r="Q5" s="52"/>
    </row>
    <row r="6" spans="2:44" s="239" customFormat="1" ht="20.100000000000001" customHeight="1" thickBot="1">
      <c r="B6" s="238" t="s">
        <v>1315</v>
      </c>
      <c r="F6" s="240"/>
      <c r="H6" s="240"/>
      <c r="J6" s="240"/>
      <c r="L6" s="240"/>
      <c r="N6" s="240"/>
      <c r="P6" s="240"/>
      <c r="R6" s="240"/>
      <c r="T6" s="240"/>
      <c r="V6" s="240"/>
      <c r="X6" s="240"/>
    </row>
    <row r="7" spans="2:44" ht="20.100000000000001" customHeight="1" thickBot="1">
      <c r="B7" s="521" t="s">
        <v>452</v>
      </c>
      <c r="C7" s="524" t="s">
        <v>524</v>
      </c>
      <c r="D7" s="527" t="s">
        <v>1113</v>
      </c>
      <c r="E7" s="528"/>
      <c r="F7" s="531" t="s">
        <v>453</v>
      </c>
      <c r="G7" s="532"/>
      <c r="H7" s="532"/>
      <c r="I7" s="532"/>
      <c r="J7" s="532"/>
      <c r="K7" s="533"/>
      <c r="L7" s="11"/>
      <c r="M7" s="521" t="s">
        <v>452</v>
      </c>
      <c r="N7" s="534" t="s">
        <v>524</v>
      </c>
      <c r="O7" s="535"/>
      <c r="P7" s="527" t="s">
        <v>1113</v>
      </c>
      <c r="Q7" s="528"/>
      <c r="R7" s="531" t="s">
        <v>453</v>
      </c>
      <c r="S7" s="532"/>
      <c r="T7" s="532"/>
      <c r="U7" s="532"/>
      <c r="V7" s="532"/>
      <c r="W7" s="532"/>
      <c r="X7" s="532"/>
      <c r="Y7" s="532"/>
      <c r="Z7" s="532"/>
      <c r="AA7" s="533"/>
    </row>
    <row r="8" spans="2:44" ht="20.100000000000001" customHeight="1">
      <c r="B8" s="522"/>
      <c r="C8" s="525"/>
      <c r="D8" s="529"/>
      <c r="E8" s="530"/>
      <c r="F8" s="516" t="s">
        <v>1377</v>
      </c>
      <c r="G8" s="507"/>
      <c r="H8" s="516" t="s">
        <v>1079</v>
      </c>
      <c r="I8" s="507"/>
      <c r="J8" s="516" t="s">
        <v>1378</v>
      </c>
      <c r="K8" s="507"/>
      <c r="L8" s="136"/>
      <c r="M8" s="522"/>
      <c r="N8" s="536"/>
      <c r="O8" s="537"/>
      <c r="P8" s="529"/>
      <c r="Q8" s="530"/>
      <c r="R8" s="516" t="s">
        <v>1377</v>
      </c>
      <c r="S8" s="507"/>
      <c r="T8" s="516" t="s">
        <v>1079</v>
      </c>
      <c r="U8" s="507"/>
      <c r="V8" s="516" t="s">
        <v>1378</v>
      </c>
      <c r="W8" s="507"/>
      <c r="X8" s="506" t="s">
        <v>1075</v>
      </c>
      <c r="Y8" s="507"/>
      <c r="Z8" s="506" t="s">
        <v>1076</v>
      </c>
      <c r="AA8" s="507"/>
    </row>
    <row r="9" spans="2:44" ht="20.100000000000001" customHeight="1">
      <c r="B9" s="522"/>
      <c r="C9" s="525"/>
      <c r="D9" s="510" t="s">
        <v>1115</v>
      </c>
      <c r="E9" s="512" t="s">
        <v>1114</v>
      </c>
      <c r="F9" s="517"/>
      <c r="G9" s="509"/>
      <c r="H9" s="517"/>
      <c r="I9" s="509"/>
      <c r="J9" s="517"/>
      <c r="K9" s="509"/>
      <c r="L9" s="136"/>
      <c r="M9" s="522"/>
      <c r="N9" s="536"/>
      <c r="O9" s="537"/>
      <c r="P9" s="510" t="s">
        <v>1115</v>
      </c>
      <c r="Q9" s="512" t="s">
        <v>1114</v>
      </c>
      <c r="R9" s="517"/>
      <c r="S9" s="509"/>
      <c r="T9" s="517"/>
      <c r="U9" s="509"/>
      <c r="V9" s="517"/>
      <c r="W9" s="509"/>
      <c r="X9" s="508"/>
      <c r="Y9" s="509"/>
      <c r="Z9" s="508"/>
      <c r="AA9" s="509"/>
    </row>
    <row r="10" spans="2:44" ht="20.100000000000001" customHeight="1" thickBot="1">
      <c r="B10" s="523"/>
      <c r="C10" s="526"/>
      <c r="D10" s="511"/>
      <c r="E10" s="513"/>
      <c r="F10" s="514" t="s">
        <v>720</v>
      </c>
      <c r="G10" s="515"/>
      <c r="H10" s="514" t="s">
        <v>764</v>
      </c>
      <c r="I10" s="515"/>
      <c r="J10" s="514" t="s">
        <v>767</v>
      </c>
      <c r="K10" s="515"/>
      <c r="L10" s="4"/>
      <c r="M10" s="523"/>
      <c r="N10" s="538"/>
      <c r="O10" s="539"/>
      <c r="P10" s="511"/>
      <c r="Q10" s="513"/>
      <c r="R10" s="514" t="s">
        <v>720</v>
      </c>
      <c r="S10" s="515"/>
      <c r="T10" s="514" t="s">
        <v>1077</v>
      </c>
      <c r="U10" s="515"/>
      <c r="V10" s="514" t="s">
        <v>1078</v>
      </c>
      <c r="W10" s="515"/>
      <c r="X10" s="514" t="s">
        <v>167</v>
      </c>
      <c r="Y10" s="515"/>
      <c r="Z10" s="514" t="s">
        <v>167</v>
      </c>
      <c r="AA10" s="515"/>
    </row>
    <row r="11" spans="2:44" ht="30" customHeight="1">
      <c r="B11" s="502">
        <v>22</v>
      </c>
      <c r="C11" s="352" t="s">
        <v>1974</v>
      </c>
      <c r="D11" s="253"/>
      <c r="E11" s="353">
        <v>111</v>
      </c>
      <c r="F11" s="91">
        <f>IF(地区標準卸価格!F11="","",IF(ISNUMBER(地区標準卸価格!F11),IF(入力!$C$17=1,ROUNDDOWN(地区標準卸価格!F11*ユーザ別掛け率!F11%,-入力!$C$16),IF(入力!$C$17=2,ROUNDUP(地区標準卸価格!F11*ユーザ別掛け率!F11%,-入力!$C$16),IF(入力!$C$17=3,ROUND(地区標準卸価格!F11*ユーザ別掛け率!F11%,-入力!$C$16),""))),地区標準卸価格!F11))</f>
        <v>100000</v>
      </c>
      <c r="G11" s="92" t="str">
        <f>'6桁'!G11</f>
        <v>Y★</v>
      </c>
      <c r="H11" s="91" t="str">
        <f>IF(地区標準卸価格!H11="","",IF(ISNUMBER(地区標準卸価格!H11),IF(入力!$C$17=1,ROUNDDOWN(地区標準卸価格!H11*ユーザ別掛け率!H11%,-入力!$C$16),IF(入力!$C$17=2,ROUNDUP(地区標準卸価格!H11*ユーザ別掛け率!H11%,-入力!$C$16),IF(入力!$C$17=3,ROUND(地区標準卸価格!H11*ユーザ別掛け率!H11%,-入力!$C$16),""))),地区標準卸価格!H11))</f>
        <v/>
      </c>
      <c r="I11" s="92">
        <f>'6桁'!I11</f>
        <v>0</v>
      </c>
      <c r="J11" s="93" t="str">
        <f>IF(地区標準卸価格!J11="","",IF(ISNUMBER(地区標準卸価格!J11),IF(入力!$C$17=1,ROUNDDOWN(地区標準卸価格!J11*ユーザ別掛け率!J11%,-入力!$C$16),IF(入力!$C$17=2,ROUNDUP(地区標準卸価格!J11*ユーザ別掛け率!J11%,-入力!$C$16),IF(入力!$C$17=3,ROUND(地区標準卸価格!J11*ユーザ別掛け率!J11%,-入力!$C$16),""))),地区標準卸価格!J11))</f>
        <v/>
      </c>
      <c r="K11" s="92">
        <f>'6桁'!K11</f>
        <v>0</v>
      </c>
      <c r="L11" s="10"/>
      <c r="M11" s="495">
        <v>20</v>
      </c>
      <c r="N11" s="498" t="s">
        <v>74</v>
      </c>
      <c r="O11" s="499"/>
      <c r="P11" s="253"/>
      <c r="Q11" s="268">
        <v>90</v>
      </c>
      <c r="R11" s="172">
        <f>IF(地区標準卸価格!R11="","",IF(ISNUMBER(地区標準卸価格!R11),IF(入力!$C$17=1,ROUNDDOWN(地区標準卸価格!R11*ユーザ別掛け率!R11%,-入力!$C$16),IF(入力!$C$17=2,ROUNDUP(地区標準卸価格!R11*ユーザ別掛け率!R11%,-入力!$C$16),IF(入力!$C$17=3,ROUND(地区標準卸価格!R11*ユーザ別掛け率!R11%,-入力!$C$16),""))),地区標準卸価格!R11))</f>
        <v>81700</v>
      </c>
      <c r="S11" s="92" t="str">
        <f>'6桁'!S11</f>
        <v>Y★</v>
      </c>
      <c r="T11" s="172" t="str">
        <f>IF(地区標準卸価格!T11="","",IF(ISNUMBER(地区標準卸価格!T11),IF(入力!$C$17=1,ROUNDDOWN(地区標準卸価格!T11*ユーザ別掛け率!T11%,-入力!$C$16),IF(入力!$C$17=2,ROUNDUP(地区標準卸価格!T11*ユーザ別掛け率!T11%,-入力!$C$16),IF(入力!$C$17=3,ROUND(地区標準卸価格!T11*ユーザ別掛け率!T11%,-入力!$C$16),""))),地区標準卸価格!T11))</f>
        <v/>
      </c>
      <c r="U11" s="92">
        <f>'6桁'!U11</f>
        <v>0</v>
      </c>
      <c r="V11" s="172" t="str">
        <f>IF(地区標準卸価格!V11="","",IF(ISNUMBER(地区標準卸価格!V11),IF(入力!$C$17=1,ROUNDDOWN(地区標準卸価格!V11*ユーザ別掛け率!V11%,-入力!$C$16),IF(入力!$C$17=2,ROUNDUP(地区標準卸価格!V11*ユーザ別掛け率!V11%,-入力!$C$16),IF(入力!$C$17=3,ROUND(地区標準卸価格!V11*ユーザ別掛け率!V11%,-入力!$C$16),""))),地区標準卸価格!V11))</f>
        <v/>
      </c>
      <c r="W11" s="92">
        <f>'6桁'!W11</f>
        <v>0</v>
      </c>
      <c r="X11" s="172" t="str">
        <f>IF(地区標準卸価格!X11="","",IF(ISNUMBER(地区標準卸価格!X11),IF(入力!$C$17=1,ROUNDDOWN(地区標準卸価格!X11*ユーザ別掛け率!X11%,-入力!$C$16),IF(入力!$C$17=2,ROUNDUP(地区標準卸価格!X11*ユーザ別掛け率!X11%,-入力!$C$16),IF(入力!$C$17=3,ROUND(地区標準卸価格!X11*ユーザ別掛け率!X11%,-入力!$C$16),""))),地区標準卸価格!X11))</f>
        <v/>
      </c>
      <c r="Y11" s="92">
        <f>'6桁'!Y11</f>
        <v>0</v>
      </c>
      <c r="Z11" s="172" t="str">
        <f>IF(地区標準卸価格!Z11="","",IF(ISNUMBER(地区標準卸価格!Z11),IF(入力!$C$17=1,ROUNDDOWN(地区標準卸価格!Z11*ユーザ別掛け率!Z11%,-入力!$C$16),IF(入力!$C$17=2,ROUNDUP(地区標準卸価格!Z11*ユーザ別掛け率!Z11%,-入力!$C$16),IF(入力!$C$17=3,ROUND(地区標準卸価格!Z11*ユーザ別掛け率!Z11%,-入力!$C$16),""))),地区標準卸価格!Z11))</f>
        <v/>
      </c>
      <c r="AA11" s="92">
        <f>'6桁'!AA11</f>
        <v>0</v>
      </c>
    </row>
    <row r="12" spans="2:44" ht="30" customHeight="1">
      <c r="B12" s="503"/>
      <c r="C12" s="345" t="s">
        <v>460</v>
      </c>
      <c r="D12" s="318"/>
      <c r="E12" s="361">
        <v>102</v>
      </c>
      <c r="F12" s="94">
        <f>IF(地区標準卸価格!F12="","",IF(ISNUMBER(地区標準卸価格!F12),IF(入力!$C$17=1,ROUNDDOWN(地区標準卸価格!F12*ユーザ別掛け率!F12%,-入力!$C$16),IF(入力!$C$17=2,ROUNDUP(地区標準卸価格!F12*ユーザ別掛け率!F12%,-入力!$C$16),IF(入力!$C$17=3,ROUND(地区標準卸価格!F12*ユーザ別掛け率!F12%,-入力!$C$16),""))),地区標準卸価格!F12))</f>
        <v>120900</v>
      </c>
      <c r="G12" s="237" t="str">
        <f>'6桁'!G12</f>
        <v>Y★</v>
      </c>
      <c r="H12" s="94" t="str">
        <f>IF(地区標準卸価格!H12="","",IF(ISNUMBER(地区標準卸価格!H12),IF(入力!$C$17=1,ROUNDDOWN(地区標準卸価格!H12*ユーザ別掛け率!H12%,-入力!$C$16),IF(入力!$C$17=2,ROUNDUP(地区標準卸価格!H12*ユーザ別掛け率!H12%,-入力!$C$16),IF(入力!$C$17=3,ROUND(地区標準卸価格!H12*ユーザ別掛け率!H12%,-入力!$C$16),""))),地区標準卸価格!H12))</f>
        <v/>
      </c>
      <c r="I12" s="237">
        <f>'6桁'!I12</f>
        <v>0</v>
      </c>
      <c r="J12" s="289" t="str">
        <f>IF(地区標準卸価格!J12="","",IF(ISNUMBER(地区標準卸価格!J12),IF(入力!$C$17=1,ROUNDDOWN(地区標準卸価格!J12*ユーザ別掛け率!J12%,-入力!$C$16),IF(入力!$C$17=2,ROUNDUP(地区標準卸価格!J12*ユーザ別掛け率!J12%,-入力!$C$16),IF(入力!$C$17=3,ROUND(地区標準卸価格!J12*ユーザ別掛け率!J12%,-入力!$C$16),""))),地区標準卸価格!J12))</f>
        <v/>
      </c>
      <c r="K12" s="237">
        <f>'6桁'!K12</f>
        <v>0</v>
      </c>
      <c r="L12" s="10"/>
      <c r="M12" s="496"/>
      <c r="N12" s="500" t="s">
        <v>292</v>
      </c>
      <c r="O12" s="501"/>
      <c r="P12" s="254"/>
      <c r="Q12" s="269">
        <v>92</v>
      </c>
      <c r="R12" s="176">
        <f>IF(地区標準卸価格!R12="","",IF(ISNUMBER(地区標準卸価格!R12),IF(入力!$C$17=1,ROUNDDOWN(地区標準卸価格!R12*ユーザ別掛け率!R12%,-入力!$C$16),IF(入力!$C$17=2,ROUNDUP(地区標準卸価格!R12*ユーザ別掛け率!R12%,-入力!$C$16),IF(入力!$C$17=3,ROUND(地区標準卸価格!R12*ユーザ別掛け率!R12%,-入力!$C$16),""))),地区標準卸価格!R12))</f>
        <v>87400</v>
      </c>
      <c r="S12" s="20" t="str">
        <f>'6桁'!S12</f>
        <v>Y★</v>
      </c>
      <c r="T12" s="176" t="str">
        <f>IF(地区標準卸価格!T12="","",IF(ISNUMBER(地区標準卸価格!T12),IF(入力!$C$17=1,ROUNDDOWN(地区標準卸価格!T12*ユーザ別掛け率!T12%,-入力!$C$16),IF(入力!$C$17=2,ROUNDUP(地区標準卸価格!T12*ユーザ別掛け率!T12%,-入力!$C$16),IF(入力!$C$17=3,ROUND(地区標準卸価格!T12*ユーザ別掛け率!T12%,-入力!$C$16),""))),地区標準卸価格!T12))</f>
        <v/>
      </c>
      <c r="U12" s="20">
        <f>'6桁'!U12</f>
        <v>0</v>
      </c>
      <c r="V12" s="176" t="str">
        <f>IF(地区標準卸価格!V12="","",IF(ISNUMBER(地区標準卸価格!V12),IF(入力!$C$17=1,ROUNDDOWN(地区標準卸価格!V12*ユーザ別掛け率!V12%,-入力!$C$16),IF(入力!$C$17=2,ROUNDUP(地区標準卸価格!V12*ユーザ別掛け率!V12%,-入力!$C$16),IF(入力!$C$17=3,ROUND(地区標準卸価格!V12*ユーザ別掛け率!V12%,-入力!$C$16),""))),地区標準卸価格!V12))</f>
        <v/>
      </c>
      <c r="W12" s="20">
        <f>'6桁'!W12</f>
        <v>0</v>
      </c>
      <c r="X12" s="176" t="str">
        <f>IF(地区標準卸価格!X12="","",IF(ISNUMBER(地区標準卸価格!X12),IF(入力!$C$17=1,ROUNDDOWN(地区標準卸価格!X12*ユーザ別掛け率!X12%,-入力!$C$16),IF(入力!$C$17=2,ROUNDUP(地区標準卸価格!X12*ユーザ別掛け率!X12%,-入力!$C$16),IF(入力!$C$17=3,ROUND(地区標準卸価格!X12*ユーザ別掛け率!X12%,-入力!$C$16),""))),地区標準卸価格!X12))</f>
        <v/>
      </c>
      <c r="Y12" s="20">
        <f>'6桁'!Y12</f>
        <v>0</v>
      </c>
      <c r="Z12" s="176" t="str">
        <f>IF(地区標準卸価格!Z12="","",IF(ISNUMBER(地区標準卸価格!Z12),IF(入力!$C$17=1,ROUNDDOWN(地区標準卸価格!Z12*ユーザ別掛け率!Z12%,-入力!$C$16),IF(入力!$C$17=2,ROUNDUP(地区標準卸価格!Z12*ユーザ別掛け率!Z12%,-入力!$C$16),IF(入力!$C$17=3,ROUND(地区標準卸価格!Z12*ユーザ別掛け率!Z12%,-入力!$C$16),""))),地区標準卸価格!Z12))</f>
        <v/>
      </c>
      <c r="AA12" s="20">
        <f>'6桁'!AA12</f>
        <v>0</v>
      </c>
    </row>
    <row r="13" spans="2:44" ht="30" customHeight="1">
      <c r="B13" s="503"/>
      <c r="C13" s="347" t="s">
        <v>462</v>
      </c>
      <c r="D13" s="317"/>
      <c r="E13" s="249">
        <v>106</v>
      </c>
      <c r="F13" s="319">
        <f>IF(地区標準卸価格!F13="","",IF(ISNUMBER(地区標準卸価格!F13),IF(入力!$C$17=1,ROUNDDOWN(地区標準卸価格!F13*ユーザ別掛け率!F13%,-入力!$C$16),IF(入力!$C$17=2,ROUNDUP(地区標準卸価格!F13*ユーザ別掛け率!F13%,-入力!$C$16),IF(入力!$C$17=3,ROUND(地区標準卸価格!F13*ユーザ別掛け率!F13%,-入力!$C$16),""))),地区標準卸価格!F13))</f>
        <v>123500</v>
      </c>
      <c r="G13" s="236" t="str">
        <f>'6桁'!G13</f>
        <v>Y★</v>
      </c>
      <c r="H13" s="319" t="str">
        <f>IF(地区標準卸価格!H13="","",IF(ISNUMBER(地区標準卸価格!H13),IF(入力!$C$17=1,ROUNDDOWN(地区標準卸価格!H13*ユーザ別掛け率!H13%,-入力!$C$16),IF(入力!$C$17=2,ROUNDUP(地区標準卸価格!H13*ユーザ別掛け率!H13%,-入力!$C$16),IF(入力!$C$17=3,ROUND(地区標準卸価格!H13*ユーザ別掛け率!H13%,-入力!$C$16),""))),地区標準卸価格!H13))</f>
        <v/>
      </c>
      <c r="I13" s="236">
        <f>'6桁'!I13</f>
        <v>0</v>
      </c>
      <c r="J13" s="244" t="str">
        <f>IF(地区標準卸価格!J13="","",IF(ISNUMBER(地区標準卸価格!J13),IF(入力!$C$17=1,ROUNDDOWN(地区標準卸価格!J13*ユーザ別掛け率!J13%,-入力!$C$16),IF(入力!$C$17=2,ROUNDUP(地区標準卸価格!J13*ユーザ別掛け率!J13%,-入力!$C$16),IF(入力!$C$17=3,ROUND(地区標準卸価格!J13*ユーザ別掛け率!J13%,-入力!$C$16),""))),地区標準卸価格!J13))</f>
        <v/>
      </c>
      <c r="K13" s="236">
        <f>'6桁'!K13</f>
        <v>0</v>
      </c>
      <c r="L13" s="10"/>
      <c r="M13" s="496"/>
      <c r="N13" s="500" t="s">
        <v>479</v>
      </c>
      <c r="O13" s="501"/>
      <c r="P13" s="254"/>
      <c r="Q13" s="269">
        <v>94</v>
      </c>
      <c r="R13" s="176">
        <f>IF(地区標準卸価格!R13="","",IF(ISNUMBER(地区標準卸価格!R13),IF(入力!$C$17=1,ROUNDDOWN(地区標準卸価格!R13*ユーザ別掛け率!R13%,-入力!$C$16),IF(入力!$C$17=2,ROUNDUP(地区標準卸価格!R13*ユーザ別掛け率!R13%,-入力!$C$16),IF(入力!$C$17=3,ROUND(地区標準卸価格!R13*ユーザ別掛け率!R13%,-入力!$C$16),""))),地区標準卸価格!R13))</f>
        <v>87700</v>
      </c>
      <c r="S13" s="20" t="str">
        <f>'6桁'!S13</f>
        <v>Y★</v>
      </c>
      <c r="T13" s="176" t="str">
        <f>IF(地区標準卸価格!T13="","",IF(ISNUMBER(地区標準卸価格!T13),IF(入力!$C$17=1,ROUNDDOWN(地区標準卸価格!T13*ユーザ別掛け率!T13%,-入力!$C$16),IF(入力!$C$17=2,ROUNDUP(地区標準卸価格!T13*ユーザ別掛け率!T13%,-入力!$C$16),IF(入力!$C$17=3,ROUND(地区標準卸価格!T13*ユーザ別掛け率!T13%,-入力!$C$16),""))),地区標準卸価格!T13))</f>
        <v/>
      </c>
      <c r="U13" s="20">
        <f>'6桁'!U13</f>
        <v>0</v>
      </c>
      <c r="V13" s="176" t="str">
        <f>IF(地区標準卸価格!V13="","",IF(ISNUMBER(地区標準卸価格!V13),IF(入力!$C$17=1,ROUNDDOWN(地区標準卸価格!V13*ユーザ別掛け率!V13%,-入力!$C$16),IF(入力!$C$17=2,ROUNDUP(地区標準卸価格!V13*ユーザ別掛け率!V13%,-入力!$C$16),IF(入力!$C$17=3,ROUND(地区標準卸価格!V13*ユーザ別掛け率!V13%,-入力!$C$16),""))),地区標準卸価格!V13))</f>
        <v/>
      </c>
      <c r="W13" s="20">
        <f>'6桁'!W13</f>
        <v>0</v>
      </c>
      <c r="X13" s="176" t="str">
        <f>IF(地区標準卸価格!X13="","",IF(ISNUMBER(地区標準卸価格!X13),IF(入力!$C$17=1,ROUNDDOWN(地区標準卸価格!X13*ユーザ別掛け率!X13%,-入力!$C$16),IF(入力!$C$17=2,ROUNDUP(地区標準卸価格!X13*ユーザ別掛け率!X13%,-入力!$C$16),IF(入力!$C$17=3,ROUND(地区標準卸価格!X13*ユーザ別掛け率!X13%,-入力!$C$16),""))),地区標準卸価格!X13))</f>
        <v/>
      </c>
      <c r="Y13" s="20">
        <f>'6桁'!Y13</f>
        <v>0</v>
      </c>
      <c r="Z13" s="176" t="str">
        <f>IF(地区標準卸価格!Z13="","",IF(ISNUMBER(地区標準卸価格!Z13),IF(入力!$C$17=1,ROUNDDOWN(地区標準卸価格!Z13*ユーザ別掛け率!Z13%,-入力!$C$16),IF(入力!$C$17=2,ROUNDUP(地区標準卸価格!Z13*ユーザ別掛け率!Z13%,-入力!$C$16),IF(入力!$C$17=3,ROUND(地区標準卸価格!Z13*ユーザ別掛け率!Z13%,-入力!$C$16),""))),地区標準卸価格!Z13))</f>
        <v/>
      </c>
      <c r="AA13" s="20">
        <f>'6桁'!AA13</f>
        <v>0</v>
      </c>
    </row>
    <row r="14" spans="2:44" ht="30" customHeight="1">
      <c r="B14" s="504"/>
      <c r="C14" s="351" t="s">
        <v>1316</v>
      </c>
      <c r="D14" s="257"/>
      <c r="E14" s="354">
        <v>110</v>
      </c>
      <c r="F14" s="111">
        <f>IF(地区標準卸価格!F14="","",IF(ISNUMBER(地区標準卸価格!F14),IF(入力!$C$17=1,ROUNDDOWN(地区標準卸価格!F14*ユーザ別掛け率!F14%,-入力!$C$16),IF(入力!$C$17=2,ROUNDUP(地区標準卸価格!F14*ユーザ別掛け率!F14%,-入力!$C$16),IF(入力!$C$17=3,ROUND(地区標準卸価格!F14*ユーザ別掛け率!F14%,-入力!$C$16),""))),地区標準卸価格!F14))</f>
        <v>96800</v>
      </c>
      <c r="G14" s="98" t="str">
        <f>'6桁'!G14</f>
        <v>Y★</v>
      </c>
      <c r="H14" s="111" t="str">
        <f>IF(地区標準卸価格!H14="","",IF(ISNUMBER(地区標準卸価格!H14),IF(入力!$C$17=1,ROUNDDOWN(地区標準卸価格!H14*ユーザ別掛け率!H14%,-入力!$C$16),IF(入力!$C$17=2,ROUNDUP(地区標準卸価格!H14*ユーザ別掛け率!H14%,-入力!$C$16),IF(入力!$C$17=3,ROUND(地区標準卸価格!H14*ユーザ別掛け率!H14%,-入力!$C$16),""))),地区標準卸価格!H14))</f>
        <v/>
      </c>
      <c r="I14" s="99">
        <f>'6桁'!I14</f>
        <v>0</v>
      </c>
      <c r="J14" s="100" t="str">
        <f>IF(地区標準卸価格!J14="","",IF(ISNUMBER(地区標準卸価格!J14),IF(入力!$C$17=1,ROUNDDOWN(地区標準卸価格!J14*ユーザ別掛け率!J14%,-入力!$C$16),IF(入力!$C$17=2,ROUNDUP(地区標準卸価格!J14*ユーザ別掛け率!J14%,-入力!$C$16),IF(入力!$C$17=3,ROUND(地区標準卸価格!J14*ユーザ別掛け率!J14%,-入力!$C$16),""))),地区標準卸価格!J14))</f>
        <v/>
      </c>
      <c r="K14" s="98">
        <f>'6桁'!K14</f>
        <v>0</v>
      </c>
      <c r="L14" s="10"/>
      <c r="M14" s="496"/>
      <c r="N14" s="500" t="s">
        <v>75</v>
      </c>
      <c r="O14" s="501"/>
      <c r="P14" s="254">
        <v>93</v>
      </c>
      <c r="Q14" s="273">
        <v>97</v>
      </c>
      <c r="R14" s="14">
        <f>IF(地区標準卸価格!R14="","",IF(ISNUMBER(地区標準卸価格!R14),IF(入力!$C$17=1,ROUNDDOWN(地区標準卸価格!R14*ユーザ別掛け率!R14%,-入力!$C$16),IF(入力!$C$17=2,ROUNDUP(地区標準卸価格!R14*ユーザ別掛け率!R14%,-入力!$C$16),IF(入力!$C$17=3,ROUND(地区標準卸価格!R14*ユーザ別掛け率!R14%,-入力!$C$16),""))),地区標準卸価格!R14))</f>
        <v>89200</v>
      </c>
      <c r="S14" s="109" t="str">
        <f>'6桁'!S14</f>
        <v>Y★</v>
      </c>
      <c r="T14" s="14">
        <f>IF(地区標準卸価格!T14="","",IF(ISNUMBER(地区標準卸価格!T14),IF(入力!$C$17=1,ROUNDDOWN(地区標準卸価格!T14*ユーザ別掛け率!T14%,-入力!$C$16),IF(入力!$C$17=2,ROUNDUP(地区標準卸価格!T14*ユーザ別掛け率!T14%,-入力!$C$16),IF(入力!$C$17=3,ROUND(地区標準卸価格!T14*ユーザ別掛け率!T14%,-入力!$C$16),""))),地区標準卸価格!T14))</f>
        <v>88500</v>
      </c>
      <c r="U14" s="109" t="str">
        <f>'6桁'!U14</f>
        <v>Y★</v>
      </c>
      <c r="V14" s="14">
        <f>IF(地区標準卸価格!V14="","",IF(ISNUMBER(地区標準卸価格!V14),IF(入力!$C$17=1,ROUNDDOWN(地区標準卸価格!V14*ユーザ別掛け率!V14%,-入力!$C$16),IF(入力!$C$17=2,ROUNDUP(地区標準卸価格!V14*ユーザ別掛け率!V14%,-入力!$C$16),IF(入力!$C$17=3,ROUND(地区標準卸価格!V14*ユーザ別掛け率!V14%,-入力!$C$16),""))),地区標準卸価格!V14))</f>
        <v>85700</v>
      </c>
      <c r="W14" s="109" t="str">
        <f>'6桁'!W14</f>
        <v>W★</v>
      </c>
      <c r="X14" s="14" t="str">
        <f>IF(地区標準卸価格!X14="","",IF(ISNUMBER(地区標準卸価格!X14),IF(入力!$C$17=1,ROUNDDOWN(地区標準卸価格!X14*ユーザ別掛け率!X14%,-入力!$C$16),IF(入力!$C$17=2,ROUNDUP(地区標準卸価格!X14*ユーザ別掛け率!X14%,-入力!$C$16),IF(入力!$C$17=3,ROUND(地区標準卸価格!X14*ユーザ別掛け率!X14%,-入力!$C$16),""))),地区標準卸価格!X14))</f>
        <v/>
      </c>
      <c r="Y14" s="109">
        <f>'6桁'!Y14</f>
        <v>0</v>
      </c>
      <c r="Z14" s="14" t="str">
        <f>IF(地区標準卸価格!Z14="","",IF(ISNUMBER(地区標準卸価格!Z14),IF(入力!$C$17=1,ROUNDDOWN(地区標準卸価格!Z14*ユーザ別掛け率!Z14%,-入力!$C$16),IF(入力!$C$17=2,ROUNDUP(地区標準卸価格!Z14*ユーザ別掛け率!Z14%,-入力!$C$16),IF(入力!$C$17=3,ROUND(地区標準卸価格!Z14*ユーザ別掛け率!Z14%,-入力!$C$16),""))),地区標準卸価格!Z14))</f>
        <v/>
      </c>
      <c r="AA14" s="109">
        <f>'6桁'!AA14</f>
        <v>0</v>
      </c>
    </row>
    <row r="15" spans="2:44" ht="30" customHeight="1">
      <c r="B15" s="543">
        <v>21</v>
      </c>
      <c r="C15" s="361" t="s">
        <v>468</v>
      </c>
      <c r="D15" s="318"/>
      <c r="E15" s="361">
        <v>100</v>
      </c>
      <c r="F15" s="94">
        <f>IF(地区標準卸価格!F15="","",IF(ISNUMBER(地区標準卸価格!F15),IF(入力!$C$17=1,ROUNDDOWN(地区標準卸価格!F15*ユーザ別掛け率!F15%,-入力!$C$16),IF(入力!$C$17=2,ROUNDUP(地区標準卸価格!F15*ユーザ別掛け率!F15%,-入力!$C$16),IF(入力!$C$17=3,ROUND(地区標準卸価格!F15*ユーザ別掛け率!F15%,-入力!$C$16),""))),地区標準卸価格!F15))</f>
        <v>111300</v>
      </c>
      <c r="G15" s="237" t="str">
        <f>'6桁'!G15</f>
        <v>Y★</v>
      </c>
      <c r="H15" s="94" t="str">
        <f>IF(地区標準卸価格!H15="","",IF(ISNUMBER(地区標準卸価格!H15),IF(入力!$C$17=1,ROUNDDOWN(地区標準卸価格!H15*ユーザ別掛け率!H15%,-入力!$C$16),IF(入力!$C$17=2,ROUNDUP(地区標準卸価格!H15*ユーザ別掛け率!H15%,-入力!$C$16),IF(入力!$C$17=3,ROUND(地区標準卸価格!H15*ユーザ別掛け率!H15%,-入力!$C$16),""))),地区標準卸価格!H15))</f>
        <v/>
      </c>
      <c r="I15" s="237">
        <f>'6桁'!I15</f>
        <v>0</v>
      </c>
      <c r="J15" s="289" t="str">
        <f>IF(地区標準卸価格!J15="","",IF(ISNUMBER(地区標準卸価格!J15),IF(入力!$C$17=1,ROUNDDOWN(地区標準卸価格!J15*ユーザ別掛け率!J15%,-入力!$C$16),IF(入力!$C$17=2,ROUNDUP(地区標準卸価格!J15*ユーザ別掛け率!J15%,-入力!$C$16),IF(入力!$C$17=3,ROUND(地区標準卸価格!J15*ユーザ別掛け率!J15%,-入力!$C$16),""))),地区標準卸価格!J15))</f>
        <v/>
      </c>
      <c r="K15" s="237">
        <f>'6桁'!K15</f>
        <v>0</v>
      </c>
      <c r="L15" s="10"/>
      <c r="M15" s="496"/>
      <c r="N15" s="500" t="s">
        <v>293</v>
      </c>
      <c r="O15" s="501"/>
      <c r="P15" s="254"/>
      <c r="Q15" s="273">
        <v>99</v>
      </c>
      <c r="R15" s="14">
        <f>IF(地区標準卸価格!R15="","",IF(ISNUMBER(地区標準卸価格!R15),IF(入力!$C$17=1,ROUNDDOWN(地区標準卸価格!R15*ユーザ別掛け率!R15%,-入力!$C$16),IF(入力!$C$17=2,ROUNDUP(地区標準卸価格!R15*ユーザ別掛け率!R15%,-入力!$C$16),IF(入力!$C$17=3,ROUND(地区標準卸価格!R15*ユーザ別掛け率!R15%,-入力!$C$16),""))),地区標準卸価格!R15))</f>
        <v>90100</v>
      </c>
      <c r="S15" s="109" t="str">
        <f>'6桁'!S15</f>
        <v>Y★</v>
      </c>
      <c r="T15" s="14" t="str">
        <f>IF(地区標準卸価格!T15="","",IF(ISNUMBER(地区標準卸価格!T15),IF(入力!$C$17=1,ROUNDDOWN(地区標準卸価格!T15*ユーザ別掛け率!T15%,-入力!$C$16),IF(入力!$C$17=2,ROUNDUP(地区標準卸価格!T15*ユーザ別掛け率!T15%,-入力!$C$16),IF(入力!$C$17=3,ROUND(地区標準卸価格!T15*ユーザ別掛け率!T15%,-入力!$C$16),""))),地区標準卸価格!T15))</f>
        <v/>
      </c>
      <c r="U15" s="109">
        <f>'6桁'!U15</f>
        <v>0</v>
      </c>
      <c r="V15" s="14" t="str">
        <f>IF(地区標準卸価格!V15="","",IF(ISNUMBER(地区標準卸価格!V15),IF(入力!$C$17=1,ROUNDDOWN(地区標準卸価格!V15*ユーザ別掛け率!V15%,-入力!$C$16),IF(入力!$C$17=2,ROUNDUP(地区標準卸価格!V15*ユーザ別掛け率!V15%,-入力!$C$16),IF(入力!$C$17=3,ROUND(地区標準卸価格!V15*ユーザ別掛け率!V15%,-入力!$C$16),""))),地区標準卸価格!V15))</f>
        <v/>
      </c>
      <c r="W15" s="109">
        <f>'6桁'!W15</f>
        <v>0</v>
      </c>
      <c r="X15" s="14" t="str">
        <f>IF(地区標準卸価格!X15="","",IF(ISNUMBER(地区標準卸価格!X15),IF(入力!$C$17=1,ROUNDDOWN(地区標準卸価格!X15*ユーザ別掛け率!X15%,-入力!$C$16),IF(入力!$C$17=2,ROUNDUP(地区標準卸価格!X15*ユーザ別掛け率!X15%,-入力!$C$16),IF(入力!$C$17=3,ROUND(地区標準卸価格!X15*ユーザ別掛け率!X15%,-入力!$C$16),""))),地区標準卸価格!X15))</f>
        <v/>
      </c>
      <c r="Y15" s="109">
        <f>'6桁'!Y15</f>
        <v>0</v>
      </c>
      <c r="Z15" s="14" t="str">
        <f>IF(地区標準卸価格!Z15="","",IF(ISNUMBER(地区標準卸価格!Z15),IF(入力!$C$17=1,ROUNDDOWN(地区標準卸価格!Z15*ユーザ別掛け率!Z15%,-入力!$C$16),IF(入力!$C$17=2,ROUNDUP(地区標準卸価格!Z15*ユーザ別掛け率!Z15%,-入力!$C$16),IF(入力!$C$17=3,ROUND(地区標準卸価格!Z15*ユーザ別掛け率!Z15%,-入力!$C$16),""))),地区標準卸価格!Z15))</f>
        <v/>
      </c>
      <c r="AA15" s="109">
        <f>'6桁'!AA15</f>
        <v>0</v>
      </c>
    </row>
    <row r="16" spans="2:44" ht="30" customHeight="1">
      <c r="B16" s="503"/>
      <c r="C16" s="361" t="s">
        <v>1317</v>
      </c>
      <c r="D16" s="318"/>
      <c r="E16" s="361">
        <v>104</v>
      </c>
      <c r="F16" s="94">
        <f>IF(地区標準卸価格!F16="","",IF(ISNUMBER(地区標準卸価格!F16),IF(入力!$C$17=1,ROUNDDOWN(地区標準卸価格!F16*ユーザ別掛け率!F16%,-入力!$C$16),IF(入力!$C$17=2,ROUNDUP(地区標準卸価格!F16*ユーザ別掛け率!F16%,-入力!$C$16),IF(入力!$C$17=3,ROUND(地区標準卸価格!F16*ユーザ別掛け率!F16%,-入力!$C$16),""))),地区標準卸価格!F16))</f>
        <v>116600</v>
      </c>
      <c r="G16" s="237" t="str">
        <f>'6桁'!G16</f>
        <v>Y★</v>
      </c>
      <c r="H16" s="94" t="str">
        <f>IF(地区標準卸価格!H16="","",IF(ISNUMBER(地区標準卸価格!H16),IF(入力!$C$17=1,ROUNDDOWN(地区標準卸価格!H16*ユーザ別掛け率!H16%,-入力!$C$16),IF(入力!$C$17=2,ROUNDUP(地区標準卸価格!H16*ユーザ別掛け率!H16%,-入力!$C$16),IF(入力!$C$17=3,ROUND(地区標準卸価格!H16*ユーザ別掛け率!H16%,-入力!$C$16),""))),地区標準卸価格!H16))</f>
        <v/>
      </c>
      <c r="I16" s="360">
        <f>'6桁'!I16</f>
        <v>0</v>
      </c>
      <c r="J16" s="289" t="str">
        <f>IF(地区標準卸価格!J16="","",IF(ISNUMBER(地区標準卸価格!J16),IF(入力!$C$17=1,ROUNDDOWN(地区標準卸価格!J16*ユーザ別掛け率!J16%,-入力!$C$16),IF(入力!$C$17=2,ROUNDUP(地区標準卸価格!J16*ユーザ別掛け率!J16%,-入力!$C$16),IF(入力!$C$17=3,ROUND(地区標準卸価格!J16*ユーザ別掛け率!J16%,-入力!$C$16),""))),地区標準卸価格!J16))</f>
        <v/>
      </c>
      <c r="K16" s="237">
        <f>'6桁'!K16</f>
        <v>0</v>
      </c>
      <c r="L16" s="10"/>
      <c r="M16" s="496"/>
      <c r="N16" s="500" t="s">
        <v>481</v>
      </c>
      <c r="O16" s="501"/>
      <c r="P16" s="254"/>
      <c r="Q16" s="273">
        <v>101</v>
      </c>
      <c r="R16" s="14">
        <f>IF(地区標準卸価格!R16="","",IF(ISNUMBER(地区標準卸価格!R16),IF(入力!$C$17=1,ROUNDDOWN(地区標準卸価格!R16*ユーザ別掛け率!R16%,-入力!$C$16),IF(入力!$C$17=2,ROUNDUP(地区標準卸価格!R16*ユーザ別掛け率!R16%,-入力!$C$16),IF(入力!$C$17=3,ROUND(地区標準卸価格!R16*ユーザ別掛け率!R16%,-入力!$C$16),""))),地区標準卸価格!R16))</f>
        <v>89500</v>
      </c>
      <c r="S16" s="109" t="str">
        <f>'6桁'!S16</f>
        <v>Y★</v>
      </c>
      <c r="T16" s="14" t="str">
        <f>IF(地区標準卸価格!T16="","",IF(ISNUMBER(地区標準卸価格!T16),IF(入力!$C$17=1,ROUNDDOWN(地区標準卸価格!T16*ユーザ別掛け率!T16%,-入力!$C$16),IF(入力!$C$17=2,ROUNDUP(地区標準卸価格!T16*ユーザ別掛け率!T16%,-入力!$C$16),IF(入力!$C$17=3,ROUND(地区標準卸価格!T16*ユーザ別掛け率!T16%,-入力!$C$16),""))),地区標準卸価格!T16))</f>
        <v/>
      </c>
      <c r="U16" s="109">
        <f>'6桁'!U16</f>
        <v>0</v>
      </c>
      <c r="V16" s="14" t="str">
        <f>IF(地区標準卸価格!V16="","",IF(ISNUMBER(地区標準卸価格!V16),IF(入力!$C$17=1,ROUNDDOWN(地区標準卸価格!V16*ユーザ別掛け率!V16%,-入力!$C$16),IF(入力!$C$17=2,ROUNDUP(地区標準卸価格!V16*ユーザ別掛け率!V16%,-入力!$C$16),IF(入力!$C$17=3,ROUND(地区標準卸価格!V16*ユーザ別掛け率!V16%,-入力!$C$16),""))),地区標準卸価格!V16))</f>
        <v/>
      </c>
      <c r="W16" s="109">
        <f>'6桁'!W16</f>
        <v>0</v>
      </c>
      <c r="X16" s="14" t="str">
        <f>IF(地区標準卸価格!X16="","",IF(ISNUMBER(地区標準卸価格!X16),IF(入力!$C$17=1,ROUNDDOWN(地区標準卸価格!X16*ユーザ別掛け率!X16%,-入力!$C$16),IF(入力!$C$17=2,ROUNDUP(地区標準卸価格!X16*ユーザ別掛け率!X16%,-入力!$C$16),IF(入力!$C$17=3,ROUND(地区標準卸価格!X16*ユーザ別掛け率!X16%,-入力!$C$16),""))),地区標準卸価格!X16))</f>
        <v/>
      </c>
      <c r="Y16" s="109">
        <f>'6桁'!Y16</f>
        <v>0</v>
      </c>
      <c r="Z16" s="14" t="str">
        <f>IF(地区標準卸価格!Z16="","",IF(ISNUMBER(地区標準卸価格!Z16),IF(入力!$C$17=1,ROUNDDOWN(地区標準卸価格!Z16*ユーザ別掛け率!Z16%,-入力!$C$16),IF(入力!$C$17=2,ROUNDUP(地区標準卸価格!Z16*ユーザ別掛け率!Z16%,-入力!$C$16),IF(入力!$C$17=3,ROUND(地区標準卸価格!Z16*ユーザ別掛け率!Z16%,-入力!$C$16),""))),地区標準卸価格!Z16))</f>
        <v/>
      </c>
      <c r="AA16" s="109">
        <f>'6桁'!AA16</f>
        <v>0</v>
      </c>
    </row>
    <row r="17" spans="2:27" ht="30" customHeight="1">
      <c r="B17" s="503"/>
      <c r="C17" s="342" t="s">
        <v>1318</v>
      </c>
      <c r="D17" s="254"/>
      <c r="E17" s="342">
        <v>105</v>
      </c>
      <c r="F17" s="95">
        <f>IF(地区標準卸価格!F17="","",IF(ISNUMBER(地区標準卸価格!F17),IF(入力!$C$17=1,ROUNDDOWN(地区標準卸価格!F17*ユーザ別掛け率!F17%,-入力!$C$16),IF(入力!$C$17=2,ROUNDUP(地区標準卸価格!F17*ユーザ別掛け率!F17%,-入力!$C$16),IF(入力!$C$17=3,ROUND(地区標準卸価格!F17*ユーザ別掛け率!F17%,-入力!$C$16),""))),地区標準卸価格!F17))</f>
        <v>119300</v>
      </c>
      <c r="G17" s="20" t="str">
        <f>'6桁'!G17</f>
        <v>Y★</v>
      </c>
      <c r="H17" s="95" t="str">
        <f>IF(地区標準卸価格!H17="","",IF(ISNUMBER(地区標準卸価格!H17),IF(入力!$C$17=1,ROUNDDOWN(地区標準卸価格!H17*ユーザ別掛け率!H17%,-入力!$C$16),IF(入力!$C$17=2,ROUNDUP(地区標準卸価格!H17*ユーザ別掛け率!H17%,-入力!$C$16),IF(入力!$C$17=3,ROUND(地区標準卸価格!H17*ユーザ別掛け率!H17%,-入力!$C$16),""))),地区標準卸価格!H17))</f>
        <v/>
      </c>
      <c r="I17" s="96">
        <f>'6桁'!I17</f>
        <v>0</v>
      </c>
      <c r="J17" s="12" t="str">
        <f>IF(地区標準卸価格!J17="","",IF(ISNUMBER(地区標準卸価格!J17),IF(入力!$C$17=1,ROUNDDOWN(地区標準卸価格!J17*ユーザ別掛け率!J17%,-入力!$C$16),IF(入力!$C$17=2,ROUNDUP(地区標準卸価格!J17*ユーザ別掛け率!J17%,-入力!$C$16),IF(入力!$C$17=3,ROUND(地区標準卸価格!J17*ユーザ別掛け率!J17%,-入力!$C$16),""))),地区標準卸価格!J17))</f>
        <v/>
      </c>
      <c r="K17" s="20">
        <f>'6桁'!K17</f>
        <v>0</v>
      </c>
      <c r="L17" s="10"/>
      <c r="M17" s="496"/>
      <c r="N17" s="500" t="s">
        <v>1325</v>
      </c>
      <c r="O17" s="501"/>
      <c r="P17" s="254"/>
      <c r="Q17" s="273">
        <v>103</v>
      </c>
      <c r="R17" s="14">
        <f>IF(地区標準卸価格!R17="","",IF(ISNUMBER(地区標準卸価格!R17),IF(入力!$C$17=1,ROUNDDOWN(地区標準卸価格!R17*ユーザ別掛け率!R17%,-入力!$C$16),IF(入力!$C$17=2,ROUNDUP(地区標準卸価格!R17*ユーザ別掛け率!R17%,-入力!$C$16),IF(入力!$C$17=3,ROUND(地区標準卸価格!R17*ユーザ別掛け率!R17%,-入力!$C$16),""))),地区標準卸価格!R17))</f>
        <v>99600</v>
      </c>
      <c r="S17" s="109" t="str">
        <f>'6桁'!S17</f>
        <v>Y★</v>
      </c>
      <c r="T17" s="14" t="str">
        <f>IF(地区標準卸価格!T17="","",IF(ISNUMBER(地区標準卸価格!T17),IF(入力!$C$17=1,ROUNDDOWN(地区標準卸価格!T17*ユーザ別掛け率!T17%,-入力!$C$16),IF(入力!$C$17=2,ROUNDUP(地区標準卸価格!T17*ユーザ別掛け率!T17%,-入力!$C$16),IF(入力!$C$17=3,ROUND(地区標準卸価格!T17*ユーザ別掛け率!T17%,-入力!$C$16),""))),地区標準卸価格!T17))</f>
        <v/>
      </c>
      <c r="U17" s="109">
        <f>'6桁'!U17</f>
        <v>0</v>
      </c>
      <c r="V17" s="14" t="str">
        <f>IF(地区標準卸価格!V17="","",IF(ISNUMBER(地区標準卸価格!V17),IF(入力!$C$17=1,ROUNDDOWN(地区標準卸価格!V17*ユーザ別掛け率!V17%,-入力!$C$16),IF(入力!$C$17=2,ROUNDUP(地区標準卸価格!V17*ユーザ別掛け率!V17%,-入力!$C$16),IF(入力!$C$17=3,ROUND(地区標準卸価格!V17*ユーザ別掛け率!V17%,-入力!$C$16),""))),地区標準卸価格!V17))</f>
        <v/>
      </c>
      <c r="W17" s="109">
        <f>'6桁'!W17</f>
        <v>0</v>
      </c>
      <c r="X17" s="14" t="str">
        <f>IF(地区標準卸価格!X17="","",IF(ISNUMBER(地区標準卸価格!X17),IF(入力!$C$17=1,ROUNDDOWN(地区標準卸価格!X17*ユーザ別掛け率!X17%,-入力!$C$16),IF(入力!$C$17=2,ROUNDUP(地区標準卸価格!X17*ユーザ別掛け率!X17%,-入力!$C$16),IF(入力!$C$17=3,ROUND(地区標準卸価格!X17*ユーザ別掛け率!X17%,-入力!$C$16),""))),地区標準卸価格!X17))</f>
        <v/>
      </c>
      <c r="Y17" s="109">
        <f>'6桁'!Y17</f>
        <v>0</v>
      </c>
      <c r="Z17" s="14" t="str">
        <f>IF(地区標準卸価格!Z17="","",IF(ISNUMBER(地区標準卸価格!Z17),IF(入力!$C$17=1,ROUNDDOWN(地区標準卸価格!Z17*ユーザ別掛け率!Z17%,-入力!$C$16),IF(入力!$C$17=2,ROUNDUP(地区標準卸価格!Z17*ユーザ別掛け率!Z17%,-入力!$C$16),IF(入力!$C$17=3,ROUND(地区標準卸価格!Z17*ユーザ別掛け率!Z17%,-入力!$C$16),""))),地区標準卸価格!Z17))</f>
        <v/>
      </c>
      <c r="AA17" s="109">
        <f>'6桁'!AA17</f>
        <v>0</v>
      </c>
    </row>
    <row r="18" spans="2:27" ht="30" customHeight="1">
      <c r="B18" s="503"/>
      <c r="C18" s="342" t="s">
        <v>1975</v>
      </c>
      <c r="D18" s="254"/>
      <c r="E18" s="342">
        <v>108</v>
      </c>
      <c r="F18" s="95" t="str">
        <f>IF(地区標準卸価格!F18="","",IF(ISNUMBER(地区標準卸価格!F18),IF(入力!$C$17=1,ROUNDDOWN(地区標準卸価格!F18*ユーザ別掛け率!F18%,-入力!$C$16),IF(入力!$C$17=2,ROUNDUP(地区標準卸価格!F18*ユーザ別掛け率!F18%,-入力!$C$16),IF(入力!$C$17=3,ROUND(地区標準卸価格!F18*ユーザ別掛け率!F18%,-入力!$C$16),""))),地区標準卸価格!F18))</f>
        <v/>
      </c>
      <c r="G18" s="20">
        <f>'6桁'!G18</f>
        <v>0</v>
      </c>
      <c r="H18" s="95">
        <f>IF(地区標準卸価格!H18="","",IF(ISNUMBER(地区標準卸価格!H18),IF(入力!$C$17=1,ROUNDDOWN(地区標準卸価格!H18*ユーザ別掛け率!H18%,-入力!$C$16),IF(入力!$C$17=2,ROUNDUP(地区標準卸価格!H18*ユーザ別掛け率!H18%,-入力!$C$16),IF(入力!$C$17=3,ROUND(地区標準卸価格!H18*ユーザ別掛け率!H18%,-入力!$C$16),""))),地区標準卸価格!H18))</f>
        <v>117300</v>
      </c>
      <c r="I18" s="96" t="str">
        <f>'6桁'!I18</f>
        <v>Y★</v>
      </c>
      <c r="J18" s="12" t="str">
        <f>IF(地区標準卸価格!J18="","",IF(ISNUMBER(地区標準卸価格!J18),IF(入力!$C$17=1,ROUNDDOWN(地区標準卸価格!J18*ユーザ別掛け率!J18%,-入力!$C$16),IF(入力!$C$17=2,ROUNDUP(地区標準卸価格!J18*ユーザ別掛け率!J18%,-入力!$C$16),IF(入力!$C$17=3,ROUND(地区標準卸価格!J18*ユーザ別掛け率!J18%,-入力!$C$16),""))),地区標準卸価格!J18))</f>
        <v/>
      </c>
      <c r="K18" s="20">
        <f>'6桁'!K18</f>
        <v>0</v>
      </c>
      <c r="L18" s="10"/>
      <c r="M18" s="496"/>
      <c r="N18" s="500" t="s">
        <v>483</v>
      </c>
      <c r="O18" s="501"/>
      <c r="P18" s="254"/>
      <c r="Q18" s="273">
        <v>92</v>
      </c>
      <c r="R18" s="14">
        <f>IF(地区標準卸価格!R18="","",IF(ISNUMBER(地区標準卸価格!R18),IF(入力!$C$17=1,ROUNDDOWN(地区標準卸価格!R18*ユーザ別掛け率!R18%,-入力!$C$16),IF(入力!$C$17=2,ROUNDUP(地区標準卸価格!R18*ユーザ別掛け率!R18%,-入力!$C$16),IF(入力!$C$17=3,ROUND(地区標準卸価格!R18*ユーザ別掛け率!R18%,-入力!$C$16),""))),地区標準卸価格!R18))</f>
        <v>78400</v>
      </c>
      <c r="S18" s="109" t="str">
        <f>'6桁'!S18</f>
        <v>Y★</v>
      </c>
      <c r="T18" s="14" t="str">
        <f>IF(地区標準卸価格!T18="","",IF(ISNUMBER(地区標準卸価格!T18),IF(入力!$C$17=1,ROUNDDOWN(地区標準卸価格!T18*ユーザ別掛け率!T18%,-入力!$C$16),IF(入力!$C$17=2,ROUNDUP(地区標準卸価格!T18*ユーザ別掛け率!T18%,-入力!$C$16),IF(入力!$C$17=3,ROUND(地区標準卸価格!T18*ユーザ別掛け率!T18%,-入力!$C$16),""))),地区標準卸価格!T18))</f>
        <v/>
      </c>
      <c r="U18" s="109">
        <f>'6桁'!U18</f>
        <v>0</v>
      </c>
      <c r="V18" s="14" t="str">
        <f>IF(地区標準卸価格!V18="","",IF(ISNUMBER(地区標準卸価格!V18),IF(入力!$C$17=1,ROUNDDOWN(地区標準卸価格!V18*ユーザ別掛け率!V18%,-入力!$C$16),IF(入力!$C$17=2,ROUNDUP(地区標準卸価格!V18*ユーザ別掛け率!V18%,-入力!$C$16),IF(入力!$C$17=3,ROUND(地区標準卸価格!V18*ユーザ別掛け率!V18%,-入力!$C$16),""))),地区標準卸価格!V18))</f>
        <v/>
      </c>
      <c r="W18" s="109">
        <f>'6桁'!W18</f>
        <v>0</v>
      </c>
      <c r="X18" s="14" t="str">
        <f>IF(地区標準卸価格!X18="","",IF(ISNUMBER(地区標準卸価格!X18),IF(入力!$C$17=1,ROUNDDOWN(地区標準卸価格!X18*ユーザ別掛け率!X18%,-入力!$C$16),IF(入力!$C$17=2,ROUNDUP(地区標準卸価格!X18*ユーザ別掛け率!X18%,-入力!$C$16),IF(入力!$C$17=3,ROUND(地区標準卸価格!X18*ユーザ別掛け率!X18%,-入力!$C$16),""))),地区標準卸価格!X18))</f>
        <v/>
      </c>
      <c r="Y18" s="109">
        <f>'6桁'!Y18</f>
        <v>0</v>
      </c>
      <c r="Z18" s="14" t="str">
        <f>IF(地区標準卸価格!Z18="","",IF(ISNUMBER(地区標準卸価格!Z18),IF(入力!$C$17=1,ROUNDDOWN(地区標準卸価格!Z18*ユーザ別掛け率!Z18%,-入力!$C$16),IF(入力!$C$17=2,ROUNDUP(地区標準卸価格!Z18*ユーザ別掛け率!Z18%,-入力!$C$16),IF(入力!$C$17=3,ROUND(地区標準卸価格!Z18*ユーザ別掛け率!Z18%,-入力!$C$16),""))),地区標準卸価格!Z18))</f>
        <v/>
      </c>
      <c r="AA18" s="109">
        <f>'6桁'!AA18</f>
        <v>0</v>
      </c>
    </row>
    <row r="19" spans="2:27" ht="30" customHeight="1">
      <c r="B19" s="503"/>
      <c r="C19" s="342" t="s">
        <v>327</v>
      </c>
      <c r="D19" s="254"/>
      <c r="E19" s="342">
        <v>96</v>
      </c>
      <c r="F19" s="95">
        <f>IF(地区標準卸価格!F19="","",IF(ISNUMBER(地区標準卸価格!F19),IF(入力!$C$17=1,ROUNDDOWN(地区標準卸価格!F19*ユーザ別掛け率!F19%,-入力!$C$16),IF(入力!$C$17=2,ROUNDUP(地区標準卸価格!F19*ユーザ別掛け率!F19%,-入力!$C$16),IF(入力!$C$17=3,ROUND(地区標準卸価格!F19*ユーザ別掛け率!F19%,-入力!$C$16),""))),地区標準卸価格!F19))</f>
        <v>90200</v>
      </c>
      <c r="G19" s="20" t="str">
        <f>'6桁'!G19</f>
        <v>Y★</v>
      </c>
      <c r="H19" s="95" t="str">
        <f>IF(地区標準卸価格!H19="","",IF(ISNUMBER(地区標準卸価格!H19),IF(入力!$C$17=1,ROUNDDOWN(地区標準卸価格!H19*ユーザ別掛け率!H19%,-入力!$C$16),IF(入力!$C$17=2,ROUNDUP(地区標準卸価格!H19*ユーザ別掛け率!H19%,-入力!$C$16),IF(入力!$C$17=3,ROUND(地区標準卸価格!H19*ユーザ別掛け率!H19%,-入力!$C$16),""))),地区標準卸価格!H19))</f>
        <v/>
      </c>
      <c r="I19" s="96">
        <f>'6桁'!I19</f>
        <v>0</v>
      </c>
      <c r="J19" s="12" t="str">
        <f>IF(地区標準卸価格!J19="","",IF(ISNUMBER(地区標準卸価格!J19),IF(入力!$C$17=1,ROUNDDOWN(地区標準卸価格!J19*ユーザ別掛け率!J19%,-入力!$C$16),IF(入力!$C$17=2,ROUNDUP(地区標準卸価格!J19*ユーザ別掛け率!J19%,-入力!$C$16),IF(入力!$C$17=3,ROUND(地区標準卸価格!J19*ユーザ別掛け率!J19%,-入力!$C$16),""))),地区標準卸価格!J19))</f>
        <v/>
      </c>
      <c r="K19" s="20">
        <f>'6桁'!K19</f>
        <v>0</v>
      </c>
      <c r="L19" s="10"/>
      <c r="M19" s="496"/>
      <c r="N19" s="500" t="s">
        <v>175</v>
      </c>
      <c r="O19" s="501"/>
      <c r="P19" s="254">
        <v>91</v>
      </c>
      <c r="Q19" s="273">
        <v>95</v>
      </c>
      <c r="R19" s="14">
        <f>IF(地区標準卸価格!R19="","",IF(ISNUMBER(地区標準卸価格!R19),IF(入力!$C$17=1,ROUNDDOWN(地区標準卸価格!R19*ユーザ別掛け率!R19%,-入力!$C$16),IF(入力!$C$17=2,ROUNDUP(地区標準卸価格!R19*ユーザ別掛け率!R19%,-入力!$C$16),IF(入力!$C$17=3,ROUND(地区標準卸価格!R19*ユーザ別掛け率!R19%,-入力!$C$16),""))),地区標準卸価格!R19))</f>
        <v>79200</v>
      </c>
      <c r="S19" s="109" t="str">
        <f>'6桁'!S19</f>
        <v>Y★</v>
      </c>
      <c r="T19" s="14">
        <f>IF(地区標準卸価格!T19="","",IF(ISNUMBER(地区標準卸価格!T19),IF(入力!$C$17=1,ROUNDDOWN(地区標準卸価格!T19*ユーザ別掛け率!T19%,-入力!$C$16),IF(入力!$C$17=2,ROUNDUP(地区標準卸価格!T19*ユーザ別掛け率!T19%,-入力!$C$16),IF(入力!$C$17=3,ROUND(地区標準卸価格!T19*ユーザ別掛け率!T19%,-入力!$C$16),""))),地区標準卸価格!T19))</f>
        <v>78500</v>
      </c>
      <c r="U19" s="109" t="str">
        <f>'6桁'!U19</f>
        <v>Y★</v>
      </c>
      <c r="V19" s="14">
        <f>IF(地区標準卸価格!V19="","",IF(ISNUMBER(地区標準卸価格!V19),IF(入力!$C$17=1,ROUNDDOWN(地区標準卸価格!V19*ユーザ別掛け率!V19%,-入力!$C$16),IF(入力!$C$17=2,ROUNDUP(地区標準卸価格!V19*ユーザ別掛け率!V19%,-入力!$C$16),IF(入力!$C$17=3,ROUND(地区標準卸価格!V19*ユーザ別掛け率!V19%,-入力!$C$16),""))),地区標準卸価格!V19))</f>
        <v>76500</v>
      </c>
      <c r="W19" s="109" t="str">
        <f>'6桁'!W19</f>
        <v>W★</v>
      </c>
      <c r="X19" s="14">
        <f>IF(地区標準卸価格!X19="","",IF(ISNUMBER(地区標準卸価格!X19),IF(入力!$C$17=1,ROUNDDOWN(地区標準卸価格!X19*ユーザ別掛け率!X19%,-入力!$C$16),IF(入力!$C$17=2,ROUNDUP(地区標準卸価格!X19*ユーザ別掛け率!X19%,-入力!$C$16),IF(入力!$C$17=3,ROUND(地区標準卸価格!X19*ユーザ別掛け率!X19%,-入力!$C$16),""))),地区標準卸価格!X19))</f>
        <v>75100</v>
      </c>
      <c r="Y19" s="109" t="str">
        <f>'6桁'!Y19</f>
        <v>W★</v>
      </c>
      <c r="Z19" s="14">
        <f>IF(地区標準卸価格!Z19="","",IF(ISNUMBER(地区標準卸価格!Z19),IF(入力!$C$17=1,ROUNDDOWN(地区標準卸価格!Z19*ユーザ別掛け率!Z19%,-入力!$C$16),IF(入力!$C$17=2,ROUNDUP(地区標準卸価格!Z19*ユーザ別掛け率!Z19%,-入力!$C$16),IF(入力!$C$17=3,ROUND(地区標準卸価格!Z19*ユーザ別掛け率!Z19%,-入力!$C$16),""))),地区標準卸価格!Z19))</f>
        <v>73400</v>
      </c>
      <c r="AA19" s="109" t="str">
        <f>'6桁'!AA19</f>
        <v>W★</v>
      </c>
    </row>
    <row r="20" spans="2:27" ht="30" customHeight="1">
      <c r="B20" s="503"/>
      <c r="C20" s="342" t="s">
        <v>1319</v>
      </c>
      <c r="D20" s="254"/>
      <c r="E20" s="342">
        <v>98</v>
      </c>
      <c r="F20" s="95">
        <f>IF(地区標準卸価格!F20="","",IF(ISNUMBER(地区標準卸価格!F20),IF(入力!$C$17=1,ROUNDDOWN(地区標準卸価格!F20*ユーザ別掛け率!F20%,-入力!$C$16),IF(入力!$C$17=2,ROUNDUP(地区標準卸価格!F20*ユーザ別掛け率!F20%,-入力!$C$16),IF(入力!$C$17=3,ROUND(地区標準卸価格!F20*ユーザ別掛け率!F20%,-入力!$C$16),""))),地区標準卸価格!F20))</f>
        <v>101000</v>
      </c>
      <c r="G20" s="20" t="str">
        <f>'6桁'!G20</f>
        <v>Y★</v>
      </c>
      <c r="H20" s="95" t="str">
        <f>IF(地区標準卸価格!H20="","",IF(ISNUMBER(地区標準卸価格!H20),IF(入力!$C$17=1,ROUNDDOWN(地区標準卸価格!H20*ユーザ別掛け率!H20%,-入力!$C$16),IF(入力!$C$17=2,ROUNDUP(地区標準卸価格!H20*ユーザ別掛け率!H20%,-入力!$C$16),IF(入力!$C$17=3,ROUND(地区標準卸価格!H20*ユーザ別掛け率!H20%,-入力!$C$16),""))),地区標準卸価格!H20))</f>
        <v/>
      </c>
      <c r="I20" s="96">
        <f>'6桁'!I20</f>
        <v>0</v>
      </c>
      <c r="J20" s="12" t="str">
        <f>IF(地区標準卸価格!J20="","",IF(ISNUMBER(地区標準卸価格!J20),IF(入力!$C$17=1,ROUNDDOWN(地区標準卸価格!J20*ユーザ別掛け率!J20%,-入力!$C$16),IF(入力!$C$17=2,ROUNDUP(地区標準卸価格!J20*ユーザ別掛け率!J20%,-入力!$C$16),IF(入力!$C$17=3,ROUND(地区標準卸価格!J20*ユーザ別掛け率!J20%,-入力!$C$16),""))),地区標準卸価格!J20))</f>
        <v/>
      </c>
      <c r="K20" s="96">
        <f>'6桁'!K20</f>
        <v>0</v>
      </c>
      <c r="L20" s="10"/>
      <c r="M20" s="496"/>
      <c r="N20" s="500" t="s">
        <v>212</v>
      </c>
      <c r="O20" s="501"/>
      <c r="P20" s="254">
        <v>93</v>
      </c>
      <c r="Q20" s="273">
        <v>97</v>
      </c>
      <c r="R20" s="14">
        <f>IF(地区標準卸価格!R20="","",IF(ISNUMBER(地区標準卸価格!R20),IF(入力!$C$17=1,ROUNDDOWN(地区標準卸価格!R20*ユーザ別掛け率!R20%,-入力!$C$16),IF(入力!$C$17=2,ROUNDUP(地区標準卸価格!R20*ユーザ別掛け率!R20%,-入力!$C$16),IF(入力!$C$17=3,ROUND(地区標準卸価格!R20*ユーザ別掛け率!R20%,-入力!$C$16),""))),地区標準卸価格!R20))</f>
        <v>84200</v>
      </c>
      <c r="S20" s="109" t="str">
        <f>'6桁'!S20</f>
        <v>Y★</v>
      </c>
      <c r="T20" s="14">
        <f>IF(地区標準卸価格!T20="","",IF(ISNUMBER(地区標準卸価格!T20),IF(入力!$C$17=1,ROUNDDOWN(地区標準卸価格!T20*ユーザ別掛け率!T20%,-入力!$C$16),IF(入力!$C$17=2,ROUNDUP(地区標準卸価格!T20*ユーザ別掛け率!T20%,-入力!$C$16),IF(入力!$C$17=3,ROUND(地区標準卸価格!T20*ユーザ別掛け率!T20%,-入力!$C$16),""))),地区標準卸価格!T20))</f>
        <v>83500</v>
      </c>
      <c r="U20" s="109" t="str">
        <f>'6桁'!U20</f>
        <v>Y★</v>
      </c>
      <c r="V20" s="14">
        <f>IF(地区標準卸価格!V20="","",IF(ISNUMBER(地区標準卸価格!V20),IF(入力!$C$17=1,ROUNDDOWN(地区標準卸価格!V20*ユーザ別掛け率!V20%,-入力!$C$16),IF(入力!$C$17=2,ROUNDUP(地区標準卸価格!V20*ユーザ別掛け率!V20%,-入力!$C$16),IF(入力!$C$17=3,ROUND(地区標準卸価格!V20*ユーザ別掛け率!V20%,-入力!$C$16),""))),地区標準卸価格!V20))</f>
        <v>78600</v>
      </c>
      <c r="W20" s="109" t="str">
        <f>'6桁'!W20</f>
        <v>W★</v>
      </c>
      <c r="X20" s="14" t="str">
        <f>IF(地区標準卸価格!X20="","",IF(ISNUMBER(地区標準卸価格!X20),IF(入力!$C$17=1,ROUNDDOWN(地区標準卸価格!X20*ユーザ別掛け率!X20%,-入力!$C$16),IF(入力!$C$17=2,ROUNDUP(地区標準卸価格!X20*ユーザ別掛け率!X20%,-入力!$C$16),IF(入力!$C$17=3,ROUND(地区標準卸価格!X20*ユーザ別掛け率!X20%,-入力!$C$16),""))),地区標準卸価格!X20))</f>
        <v/>
      </c>
      <c r="Y20" s="109">
        <f>'6桁'!Y20</f>
        <v>0</v>
      </c>
      <c r="Z20" s="14" t="str">
        <f>IF(地区標準卸価格!Z20="","",IF(ISNUMBER(地区標準卸価格!Z20),IF(入力!$C$17=1,ROUNDDOWN(地区標準卸価格!Z20*ユーザ別掛け率!Z20%,-入力!$C$16),IF(入力!$C$17=2,ROUNDUP(地区標準卸価格!Z20*ユーザ別掛け率!Z20%,-入力!$C$16),IF(入力!$C$17=3,ROUND(地区標準卸価格!Z20*ユーザ別掛け率!Z20%,-入力!$C$16),""))),地区標準卸価格!Z20))</f>
        <v/>
      </c>
      <c r="AA20" s="109">
        <f>'6桁'!AA20</f>
        <v>0</v>
      </c>
    </row>
    <row r="21" spans="2:27" ht="30" customHeight="1">
      <c r="B21" s="503"/>
      <c r="C21" s="342" t="s">
        <v>436</v>
      </c>
      <c r="D21" s="254"/>
      <c r="E21" s="342">
        <v>101</v>
      </c>
      <c r="F21" s="95">
        <f>IF(地区標準卸価格!F21="","",IF(ISNUMBER(地区標準卸価格!F21),IF(入力!$C$17=1,ROUNDDOWN(地区標準卸価格!F21*ユーザ別掛け率!F21%,-入力!$C$16),IF(入力!$C$17=2,ROUNDUP(地区標準卸価格!F21*ユーザ別掛け率!F21%,-入力!$C$16),IF(入力!$C$17=3,ROUND(地区標準卸価格!F21*ユーザ別掛け率!F21%,-入力!$C$16),""))),地区標準卸価格!F21))</f>
        <v>100700</v>
      </c>
      <c r="G21" s="20" t="str">
        <f>'6桁'!G21</f>
        <v>Y★</v>
      </c>
      <c r="H21" s="95" t="str">
        <f>IF(地区標準卸価格!H21="","",IF(ISNUMBER(地区標準卸価格!H21),IF(入力!$C$17=1,ROUNDDOWN(地区標準卸価格!H21*ユーザ別掛け率!H21%,-入力!$C$16),IF(入力!$C$17=2,ROUNDUP(地区標準卸価格!H21*ユーザ別掛け率!H21%,-入力!$C$16),IF(入力!$C$17=3,ROUND(地区標準卸価格!H21*ユーザ別掛け率!H21%,-入力!$C$16),""))),地区標準卸価格!H21))</f>
        <v/>
      </c>
      <c r="I21" s="96">
        <f>'6桁'!I21</f>
        <v>0</v>
      </c>
      <c r="J21" s="12" t="str">
        <f>IF(地区標準卸価格!J21="","",IF(ISNUMBER(地区標準卸価格!J21),IF(入力!$C$17=1,ROUNDDOWN(地区標準卸価格!J21*ユーザ別掛け率!J21%,-入力!$C$16),IF(入力!$C$17=2,ROUNDUP(地区標準卸価格!J21*ユーザ別掛け率!J21%,-入力!$C$16),IF(入力!$C$17=3,ROUND(地区標準卸価格!J21*ユーザ別掛け率!J21%,-入力!$C$16),""))),地区標準卸価格!J21))</f>
        <v/>
      </c>
      <c r="K21" s="20">
        <f>'6桁'!K21</f>
        <v>0</v>
      </c>
      <c r="L21" s="10"/>
      <c r="M21" s="496"/>
      <c r="N21" s="500" t="s">
        <v>485</v>
      </c>
      <c r="O21" s="501"/>
      <c r="P21" s="254"/>
      <c r="Q21" s="273">
        <v>99</v>
      </c>
      <c r="R21" s="14">
        <f>IF(地区標準卸価格!R21="","",IF(ISNUMBER(地区標準卸価格!R21),IF(入力!$C$17=1,ROUNDDOWN(地区標準卸価格!R21*ユーザ別掛け率!R21%,-入力!$C$16),IF(入力!$C$17=2,ROUNDUP(地区標準卸価格!R21*ユーザ別掛け率!R21%,-入力!$C$16),IF(入力!$C$17=3,ROUND(地区標準卸価格!R21*ユーザ別掛け率!R21%,-入力!$C$16),""))),地区標準卸価格!R21))</f>
        <v>84500</v>
      </c>
      <c r="S21" s="109" t="str">
        <f>'6桁'!S21</f>
        <v>Y★</v>
      </c>
      <c r="T21" s="14" t="str">
        <f>IF(地区標準卸価格!T21="","",IF(ISNUMBER(地区標準卸価格!T21),IF(入力!$C$17=1,ROUNDDOWN(地区標準卸価格!T21*ユーザ別掛け率!T21%,-入力!$C$16),IF(入力!$C$17=2,ROUNDUP(地区標準卸価格!T21*ユーザ別掛け率!T21%,-入力!$C$16),IF(入力!$C$17=3,ROUND(地区標準卸価格!T21*ユーザ別掛け率!T21%,-入力!$C$16),""))),地区標準卸価格!T21))</f>
        <v/>
      </c>
      <c r="U21" s="109">
        <f>'6桁'!U21</f>
        <v>0</v>
      </c>
      <c r="V21" s="14" t="str">
        <f>IF(地区標準卸価格!V21="","",IF(ISNUMBER(地区標準卸価格!V21),IF(入力!$C$17=1,ROUNDDOWN(地区標準卸価格!V21*ユーザ別掛け率!V21%,-入力!$C$16),IF(入力!$C$17=2,ROUNDUP(地区標準卸価格!V21*ユーザ別掛け率!V21%,-入力!$C$16),IF(入力!$C$17=3,ROUND(地区標準卸価格!V21*ユーザ別掛け率!V21%,-入力!$C$16),""))),地区標準卸価格!V21))</f>
        <v/>
      </c>
      <c r="W21" s="109">
        <f>'6桁'!W21</f>
        <v>0</v>
      </c>
      <c r="X21" s="14" t="str">
        <f>IF(地区標準卸価格!X21="","",IF(ISNUMBER(地区標準卸価格!X21),IF(入力!$C$17=1,ROUNDDOWN(地区標準卸価格!X21*ユーザ別掛け率!X21%,-入力!$C$16),IF(入力!$C$17=2,ROUNDUP(地区標準卸価格!X21*ユーザ別掛け率!X21%,-入力!$C$16),IF(入力!$C$17=3,ROUND(地区標準卸価格!X21*ユーザ別掛け率!X21%,-入力!$C$16),""))),地区標準卸価格!X21))</f>
        <v/>
      </c>
      <c r="Y21" s="109">
        <f>'6桁'!Y21</f>
        <v>0</v>
      </c>
      <c r="Z21" s="14" t="str">
        <f>IF(地区標準卸価格!Z21="","",IF(ISNUMBER(地区標準卸価格!Z21),IF(入力!$C$17=1,ROUNDDOWN(地区標準卸価格!Z21*ユーザ別掛け率!Z21%,-入力!$C$16),IF(入力!$C$17=2,ROUNDUP(地区標準卸価格!Z21*ユーザ別掛け率!Z21%,-入力!$C$16),IF(入力!$C$17=3,ROUND(地区標準卸価格!Z21*ユーザ別掛け率!Z21%,-入力!$C$16),""))),地区標準卸価格!Z21))</f>
        <v/>
      </c>
      <c r="AA21" s="109">
        <f>'6桁'!AA21</f>
        <v>0</v>
      </c>
    </row>
    <row r="22" spans="2:27" ht="30" customHeight="1">
      <c r="B22" s="503"/>
      <c r="C22" s="342" t="s">
        <v>567</v>
      </c>
      <c r="D22" s="254">
        <v>99</v>
      </c>
      <c r="E22" s="342">
        <v>103</v>
      </c>
      <c r="F22" s="95">
        <f>IF(地区標準卸価格!F22="","",IF(ISNUMBER(地区標準卸価格!F22),IF(入力!$C$17=1,ROUNDDOWN(地区標準卸価格!F22*ユーザ別掛け率!F22%,-入力!$C$16),IF(入力!$C$17=2,ROUNDUP(地区標準卸価格!F22*ユーザ別掛け率!F22%,-入力!$C$16),IF(入力!$C$17=3,ROUND(地区標準卸価格!F22*ユーザ別掛け率!F22%,-入力!$C$16),""))),地区標準卸価格!F22))</f>
        <v>100400</v>
      </c>
      <c r="G22" s="20" t="str">
        <f>'6桁'!G22</f>
        <v>Y★</v>
      </c>
      <c r="H22" s="95" t="str">
        <f>IF(地区標準卸価格!H22="","",IF(ISNUMBER(地区標準卸価格!H22),IF(入力!$C$17=1,ROUNDDOWN(地区標準卸価格!H22*ユーザ別掛け率!H22%,-入力!$C$16),IF(入力!$C$17=2,ROUNDUP(地区標準卸価格!H22*ユーザ別掛け率!H22%,-入力!$C$16),IF(入力!$C$17=3,ROUND(地区標準卸価格!H22*ユーザ別掛け率!H22%,-入力!$C$16),""))),地区標準卸価格!H22))</f>
        <v/>
      </c>
      <c r="I22" s="96">
        <f>'6桁'!I22</f>
        <v>0</v>
      </c>
      <c r="J22" s="12">
        <f>IF(地区標準卸価格!J22="","",IF(ISNUMBER(地区標準卸価格!J22),IF(入力!$C$17=1,ROUNDDOWN(地区標準卸価格!J22*ユーザ別掛け率!J22%,-入力!$C$16),IF(入力!$C$17=2,ROUNDUP(地区標準卸価格!J22*ユーザ別掛け率!J22%,-入力!$C$16),IF(入力!$C$17=3,ROUND(地区標準卸価格!J22*ユーザ別掛け率!J22%,-入力!$C$16),""))),地区標準卸価格!J22))</f>
        <v>96900</v>
      </c>
      <c r="K22" s="20" t="str">
        <f>'6桁'!K22</f>
        <v>W★</v>
      </c>
      <c r="L22" s="10"/>
      <c r="M22" s="496"/>
      <c r="N22" s="500" t="s">
        <v>76</v>
      </c>
      <c r="O22" s="501"/>
      <c r="P22" s="254">
        <v>98</v>
      </c>
      <c r="Q22" s="273">
        <v>102</v>
      </c>
      <c r="R22" s="14">
        <f>IF(地区標準卸価格!R22="","",IF(ISNUMBER(地区標準卸価格!R22),IF(入力!$C$17=1,ROUNDDOWN(地区標準卸価格!R22*ユーザ別掛け率!R22%,-入力!$C$16),IF(入力!$C$17=2,ROUNDUP(地区標準卸価格!R22*ユーザ別掛け率!R22%,-入力!$C$16),IF(入力!$C$17=3,ROUND(地区標準卸価格!R22*ユーザ別掛け率!R22%,-入力!$C$16),""))),地区標準卸価格!R22))</f>
        <v>84900</v>
      </c>
      <c r="S22" s="109" t="str">
        <f>'6桁'!S22</f>
        <v>Y★</v>
      </c>
      <c r="T22" s="14">
        <f>IF(地区標準卸価格!T22="","",IF(ISNUMBER(地区標準卸価格!T22),IF(入力!$C$17=1,ROUNDDOWN(地区標準卸価格!T22*ユーザ別掛け率!T22%,-入力!$C$16),IF(入力!$C$17=2,ROUNDUP(地区標準卸価格!T22*ユーザ別掛け率!T22%,-入力!$C$16),IF(入力!$C$17=3,ROUND(地区標準卸価格!T22*ユーザ別掛け率!T22%,-入力!$C$16),""))),地区標準卸価格!T22))</f>
        <v>84100</v>
      </c>
      <c r="U22" s="109" t="str">
        <f>'6桁'!U22</f>
        <v>Y★</v>
      </c>
      <c r="V22" s="14">
        <f>IF(地区標準卸価格!V22="","",IF(ISNUMBER(地区標準卸価格!V22),IF(入力!$C$17=1,ROUNDDOWN(地区標準卸価格!V22*ユーザ別掛け率!V22%,-入力!$C$16),IF(入力!$C$17=2,ROUNDUP(地区標準卸価格!V22*ユーザ別掛け率!V22%,-入力!$C$16),IF(入力!$C$17=3,ROUND(地区標準卸価格!V22*ユーザ別掛け率!V22%,-入力!$C$16),""))),地区標準卸価格!V22))</f>
        <v>81100</v>
      </c>
      <c r="W22" s="109" t="str">
        <f>'6桁'!W22</f>
        <v>W★</v>
      </c>
      <c r="X22" s="14" t="str">
        <f>IF(地区標準卸価格!X22="","",IF(ISNUMBER(地区標準卸価格!X22),IF(入力!$C$17=1,ROUNDDOWN(地区標準卸価格!X22*ユーザ別掛け率!X22%,-入力!$C$16),IF(入力!$C$17=2,ROUNDUP(地区標準卸価格!X22*ユーザ別掛け率!X22%,-入力!$C$16),IF(入力!$C$17=3,ROUND(地区標準卸価格!X22*ユーザ別掛け率!X22%,-入力!$C$16),""))),地区標準卸価格!X22))</f>
        <v/>
      </c>
      <c r="Y22" s="109">
        <f>'6桁'!Y22</f>
        <v>0</v>
      </c>
      <c r="Z22" s="14" t="str">
        <f>IF(地区標準卸価格!Z22="","",IF(ISNUMBER(地区標準卸価格!Z22),IF(入力!$C$17=1,ROUNDDOWN(地区標準卸価格!Z22*ユーザ別掛け率!Z22%,-入力!$C$16),IF(入力!$C$17=2,ROUNDUP(地区標準卸価格!Z22*ユーザ別掛け率!Z22%,-入力!$C$16),IF(入力!$C$17=3,ROUND(地区標準卸価格!Z22*ユーザ別掛け率!Z22%,-入力!$C$16),""))),地区標準卸価格!Z22))</f>
        <v/>
      </c>
      <c r="AA22" s="109">
        <f>'6桁'!AA22</f>
        <v>0</v>
      </c>
    </row>
    <row r="23" spans="2:27" ht="30" customHeight="1">
      <c r="B23" s="503"/>
      <c r="C23" s="342" t="s">
        <v>470</v>
      </c>
      <c r="D23" s="254"/>
      <c r="E23" s="342">
        <v>105</v>
      </c>
      <c r="F23" s="95" t="str">
        <f>IF(地区標準卸価格!F23="","",IF(ISNUMBER(地区標準卸価格!F23),IF(入力!$C$17=1,ROUNDDOWN(地区標準卸価格!F23*ユーザ別掛け率!F23%,-入力!$C$16),IF(入力!$C$17=2,ROUNDUP(地区標準卸価格!F23*ユーザ別掛け率!F23%,-入力!$C$16),IF(入力!$C$17=3,ROUND(地区標準卸価格!F23*ユーザ別掛け率!F23%,-入力!$C$16),""))),地区標準卸価格!F23))</f>
        <v/>
      </c>
      <c r="G23" s="20">
        <f>'6桁'!G23</f>
        <v>0</v>
      </c>
      <c r="H23" s="95">
        <f>IF(地区標準卸価格!H23="","",IF(ISNUMBER(地区標準卸価格!H23),IF(入力!$C$17=1,ROUNDDOWN(地区標準卸価格!H23*ユーザ別掛け率!H23%,-入力!$C$16),IF(入力!$C$17=2,ROUNDUP(地区標準卸価格!H23*ユーザ別掛け率!H23%,-入力!$C$16),IF(入力!$C$17=3,ROUND(地区標準卸価格!H23*ユーザ別掛け率!H23%,-入力!$C$16),""))),地区標準卸価格!H23))</f>
        <v>95900</v>
      </c>
      <c r="I23" s="96" t="str">
        <f>'6桁'!I23</f>
        <v>Y★</v>
      </c>
      <c r="J23" s="12" t="str">
        <f>IF(地区標準卸価格!J23="","",IF(ISNUMBER(地区標準卸価格!J23),IF(入力!$C$17=1,ROUNDDOWN(地区標準卸価格!J23*ユーザ別掛け率!J23%,-入力!$C$16),IF(入力!$C$17=2,ROUNDUP(地区標準卸価格!J23*ユーザ別掛け率!J23%,-入力!$C$16),IF(入力!$C$17=3,ROUND(地区標準卸価格!J23*ユーザ別掛け率!J23%,-入力!$C$16),""))),地区標準卸価格!J23))</f>
        <v/>
      </c>
      <c r="K23" s="20">
        <f>'6桁'!K23</f>
        <v>0</v>
      </c>
      <c r="L23" s="10"/>
      <c r="M23" s="496"/>
      <c r="N23" s="500" t="s">
        <v>487</v>
      </c>
      <c r="O23" s="501"/>
      <c r="P23" s="254"/>
      <c r="Q23" s="273">
        <v>104</v>
      </c>
      <c r="R23" s="14">
        <f>IF(地区標準卸価格!R23="","",IF(ISNUMBER(地区標準卸価格!R23),IF(入力!$C$17=1,ROUNDDOWN(地区標準卸価格!R23*ユーザ別掛け率!R23%,-入力!$C$16),IF(入力!$C$17=2,ROUNDUP(地区標準卸価格!R23*ユーザ別掛け率!R23%,-入力!$C$16),IF(入力!$C$17=3,ROUND(地区標準卸価格!R23*ユーザ別掛け率!R23%,-入力!$C$16),""))),地区標準卸価格!R23))</f>
        <v>86500</v>
      </c>
      <c r="S23" s="109" t="str">
        <f>'6桁'!S23</f>
        <v>Y★</v>
      </c>
      <c r="T23" s="14" t="str">
        <f>IF(地区標準卸価格!T23="","",IF(ISNUMBER(地区標準卸価格!T23),IF(入力!$C$17=1,ROUNDDOWN(地区標準卸価格!T23*ユーザ別掛け率!T23%,-入力!$C$16),IF(入力!$C$17=2,ROUNDUP(地区標準卸価格!T23*ユーザ別掛け率!T23%,-入力!$C$16),IF(入力!$C$17=3,ROUND(地区標準卸価格!T23*ユーザ別掛け率!T23%,-入力!$C$16),""))),地区標準卸価格!T23))</f>
        <v/>
      </c>
      <c r="U23" s="109">
        <f>'6桁'!U23</f>
        <v>0</v>
      </c>
      <c r="V23" s="14" t="str">
        <f>IF(地区標準卸価格!V23="","",IF(ISNUMBER(地区標準卸価格!V23),IF(入力!$C$17=1,ROUNDDOWN(地区標準卸価格!V23*ユーザ別掛け率!V23%,-入力!$C$16),IF(入力!$C$17=2,ROUNDUP(地区標準卸価格!V23*ユーザ別掛け率!V23%,-入力!$C$16),IF(入力!$C$17=3,ROUND(地区標準卸価格!V23*ユーザ別掛け率!V23%,-入力!$C$16),""))),地区標準卸価格!V23))</f>
        <v/>
      </c>
      <c r="W23" s="109">
        <f>'6桁'!W23</f>
        <v>0</v>
      </c>
      <c r="X23" s="14" t="str">
        <f>IF(地区標準卸価格!X23="","",IF(ISNUMBER(地区標準卸価格!X23),IF(入力!$C$17=1,ROUNDDOWN(地区標準卸価格!X23*ユーザ別掛け率!X23%,-入力!$C$16),IF(入力!$C$17=2,ROUNDUP(地区標準卸価格!X23*ユーザ別掛け率!X23%,-入力!$C$16),IF(入力!$C$17=3,ROUND(地区標準卸価格!X23*ユーザ別掛け率!X23%,-入力!$C$16),""))),地区標準卸価格!X23))</f>
        <v/>
      </c>
      <c r="Y23" s="109">
        <f>'6桁'!Y23</f>
        <v>0</v>
      </c>
      <c r="Z23" s="14" t="str">
        <f>IF(地区標準卸価格!Z23="","",IF(ISNUMBER(地区標準卸価格!Z23),IF(入力!$C$17=1,ROUNDDOWN(地区標準卸価格!Z23*ユーザ別掛け率!Z23%,-入力!$C$16),IF(入力!$C$17=2,ROUNDUP(地区標準卸価格!Z23*ユーザ別掛け率!Z23%,-入力!$C$16),IF(入力!$C$17=3,ROUND(地区標準卸価格!Z23*ユーザ別掛け率!Z23%,-入力!$C$16),""))),地区標準卸価格!Z23))</f>
        <v/>
      </c>
      <c r="AA23" s="109">
        <f>'6桁'!AA23</f>
        <v>0</v>
      </c>
    </row>
    <row r="24" spans="2:27" ht="30" customHeight="1">
      <c r="B24" s="503"/>
      <c r="C24" s="342" t="s">
        <v>290</v>
      </c>
      <c r="D24" s="254">
        <v>103</v>
      </c>
      <c r="E24" s="342">
        <v>107</v>
      </c>
      <c r="F24" s="95">
        <f>IF(地区標準卸価格!F24="","",IF(ISNUMBER(地区標準卸価格!F24),IF(入力!$C$17=1,ROUNDDOWN(地区標準卸価格!F24*ユーザ別掛け率!F24%,-入力!$C$16),IF(入力!$C$17=2,ROUNDUP(地区標準卸価格!F24*ユーザ別掛け率!F24%,-入力!$C$16),IF(入力!$C$17=3,ROUND(地区標準卸価格!F24*ユーザ別掛け率!F24%,-入力!$C$16),""))),地区標準卸価格!F24))</f>
        <v>102000</v>
      </c>
      <c r="G24" s="20" t="str">
        <f>'6桁'!G24</f>
        <v>Y★</v>
      </c>
      <c r="H24" s="95">
        <f>IF(地区標準卸価格!H24="","",IF(ISNUMBER(地区標準卸価格!H24),IF(入力!$C$17=1,ROUNDDOWN(地区標準卸価格!H24*ユーザ別掛け率!H24%,-入力!$C$16),IF(入力!$C$17=2,ROUNDUP(地区標準卸価格!H24*ユーザ別掛け率!H24%,-入力!$C$16),IF(入力!$C$17=3,ROUND(地区標準卸価格!H24*ユーザ別掛け率!H24%,-入力!$C$16),""))),地区標準卸価格!H24))</f>
        <v>103900</v>
      </c>
      <c r="I24" s="96" t="str">
        <f>'6桁'!I24</f>
        <v>Y★</v>
      </c>
      <c r="J24" s="12" t="str">
        <f>IF(地区標準卸価格!J24="","",IF(ISNUMBER(地区標準卸価格!J24),IF(入力!$C$17=1,ROUNDDOWN(地区標準卸価格!J24*ユーザ別掛け率!J24%,-入力!$C$16),IF(入力!$C$17=2,ROUNDUP(地区標準卸価格!J24*ユーザ別掛け率!J24%,-入力!$C$16),IF(入力!$C$17=3,ROUND(地区標準卸価格!J24*ユーザ別掛け率!J24%,-入力!$C$16),""))),地区標準卸価格!J24))</f>
        <v/>
      </c>
      <c r="K24" s="20">
        <f>'6桁'!K24</f>
        <v>0</v>
      </c>
      <c r="L24" s="10"/>
      <c r="M24" s="496"/>
      <c r="N24" s="500" t="s">
        <v>1074</v>
      </c>
      <c r="O24" s="501"/>
      <c r="P24" s="254"/>
      <c r="Q24" s="273">
        <v>105</v>
      </c>
      <c r="R24" s="14">
        <f>IF(地区標準卸価格!R24="","",IF(ISNUMBER(地区標準卸価格!R24),IF(入力!$C$17=1,ROUNDDOWN(地区標準卸価格!R24*ユーザ別掛け率!R24%,-入力!$C$16),IF(入力!$C$17=2,ROUNDUP(地区標準卸価格!R24*ユーザ別掛け率!R24%,-入力!$C$16),IF(入力!$C$17=3,ROUND(地区標準卸価格!R24*ユーザ別掛け率!R24%,-入力!$C$16),""))),地区標準卸価格!R24))</f>
        <v>88300</v>
      </c>
      <c r="S24" s="109" t="str">
        <f>'6桁'!S24</f>
        <v>Y★</v>
      </c>
      <c r="T24" s="14" t="str">
        <f>IF(地区標準卸価格!T24="","",IF(ISNUMBER(地区標準卸価格!T24),IF(入力!$C$17=1,ROUNDDOWN(地区標準卸価格!T24*ユーザ別掛け率!T24%,-入力!$C$16),IF(入力!$C$17=2,ROUNDUP(地区標準卸価格!T24*ユーザ別掛け率!T24%,-入力!$C$16),IF(入力!$C$17=3,ROUND(地区標準卸価格!T24*ユーザ別掛け率!T24%,-入力!$C$16),""))),地区標準卸価格!T24))</f>
        <v/>
      </c>
      <c r="U24" s="109">
        <f>'6桁'!U24</f>
        <v>0</v>
      </c>
      <c r="V24" s="14" t="str">
        <f>IF(地区標準卸価格!V24="","",IF(ISNUMBER(地区標準卸価格!V24),IF(入力!$C$17=1,ROUNDDOWN(地区標準卸価格!V24*ユーザ別掛け率!V24%,-入力!$C$16),IF(入力!$C$17=2,ROUNDUP(地区標準卸価格!V24*ユーザ別掛け率!V24%,-入力!$C$16),IF(入力!$C$17=3,ROUND(地区標準卸価格!V24*ユーザ別掛け率!V24%,-入力!$C$16),""))),地区標準卸価格!V24))</f>
        <v/>
      </c>
      <c r="W24" s="109">
        <f>'6桁'!W24</f>
        <v>0</v>
      </c>
      <c r="X24" s="14" t="str">
        <f>IF(地区標準卸価格!X24="","",IF(ISNUMBER(地区標準卸価格!X24),IF(入力!$C$17=1,ROUNDDOWN(地区標準卸価格!X24*ユーザ別掛け率!X24%,-入力!$C$16),IF(入力!$C$17=2,ROUNDUP(地区標準卸価格!X24*ユーザ別掛け率!X24%,-入力!$C$16),IF(入力!$C$17=3,ROUND(地区標準卸価格!X24*ユーザ別掛け率!X24%,-入力!$C$16),""))),地区標準卸価格!X24))</f>
        <v/>
      </c>
      <c r="Y24" s="109">
        <f>'6桁'!Y24</f>
        <v>0</v>
      </c>
      <c r="Z24" s="14" t="str">
        <f>IF(地区標準卸価格!Z24="","",IF(ISNUMBER(地区標準卸価格!Z24),IF(入力!$C$17=1,ROUNDDOWN(地区標準卸価格!Z24*ユーザ別掛け率!Z24%,-入力!$C$16),IF(入力!$C$17=2,ROUNDUP(地区標準卸価格!Z24*ユーザ別掛け率!Z24%,-入力!$C$16),IF(入力!$C$17=3,ROUND(地区標準卸価格!Z24*ユーザ別掛け率!Z24%,-入力!$C$16),""))),地区標準卸価格!Z24))</f>
        <v/>
      </c>
      <c r="AA24" s="109">
        <f>'6桁'!AA24</f>
        <v>0</v>
      </c>
    </row>
    <row r="25" spans="2:27" ht="30" customHeight="1">
      <c r="B25" s="503"/>
      <c r="C25" s="342" t="s">
        <v>1320</v>
      </c>
      <c r="D25" s="254"/>
      <c r="E25" s="342">
        <v>111</v>
      </c>
      <c r="F25" s="95">
        <f>IF(地区標準卸価格!F25="","",IF(ISNUMBER(地区標準卸価格!F25),IF(入力!$C$17=1,ROUNDDOWN(地区標準卸価格!F25*ユーザ別掛け率!F25%,-入力!$C$16),IF(入力!$C$17=2,ROUNDUP(地区標準卸価格!F25*ユーザ別掛け率!F25%,-入力!$C$16),IF(入力!$C$17=3,ROUND(地区標準卸価格!F25*ユーザ別掛け率!F25%,-入力!$C$16),""))),地区標準卸価格!F25))</f>
        <v>112000</v>
      </c>
      <c r="G25" s="20" t="str">
        <f>'6桁'!G25</f>
        <v>Y★</v>
      </c>
      <c r="H25" s="95" t="str">
        <f>IF(地区標準卸価格!H25="","",IF(ISNUMBER(地区標準卸価格!H25),IF(入力!$C$17=1,ROUNDDOWN(地区標準卸価格!H25*ユーザ別掛け率!H25%,-入力!$C$16),IF(入力!$C$17=2,ROUNDUP(地区標準卸価格!H25*ユーザ別掛け率!H25%,-入力!$C$16),IF(入力!$C$17=3,ROUND(地区標準卸価格!H25*ユーザ別掛け率!H25%,-入力!$C$16),""))),地区標準卸価格!H25))</f>
        <v/>
      </c>
      <c r="I25" s="96">
        <f>'6桁'!I25</f>
        <v>0</v>
      </c>
      <c r="J25" s="12" t="str">
        <f>IF(地区標準卸価格!J25="","",IF(ISNUMBER(地区標準卸価格!J25),IF(入力!$C$17=1,ROUNDDOWN(地区標準卸価格!J25*ユーザ別掛け率!J25%,-入力!$C$16),IF(入力!$C$17=2,ROUNDUP(地区標準卸価格!J25*ユーザ別掛け率!J25%,-入力!$C$16),IF(入力!$C$17=3,ROUND(地区標準卸価格!J25*ユーザ別掛け率!J25%,-入力!$C$16),""))),地区標準卸価格!J25))</f>
        <v/>
      </c>
      <c r="K25" s="20">
        <f>'6桁'!K25</f>
        <v>0</v>
      </c>
      <c r="L25" s="10"/>
      <c r="M25" s="496"/>
      <c r="N25" s="500" t="s">
        <v>294</v>
      </c>
      <c r="O25" s="501"/>
      <c r="P25" s="254">
        <v>106</v>
      </c>
      <c r="Q25" s="273">
        <v>110</v>
      </c>
      <c r="R25" s="14">
        <f>IF(地区標準卸価格!R25="","",IF(ISNUMBER(地区標準卸価格!R25),IF(入力!$C$17=1,ROUNDDOWN(地区標準卸価格!R25*ユーザ別掛け率!R25%,-入力!$C$16),IF(入力!$C$17=2,ROUNDUP(地区標準卸価格!R25*ユーザ別掛け率!R25%,-入力!$C$16),IF(入力!$C$17=3,ROUND(地区標準卸価格!R25*ユーザ別掛け率!R25%,-入力!$C$16),""))),地区標準卸価格!R25))</f>
        <v>96600</v>
      </c>
      <c r="S25" s="109" t="str">
        <f>'6桁'!S25</f>
        <v>Y★</v>
      </c>
      <c r="T25" s="14">
        <f>IF(地区標準卸価格!T25="","",IF(ISNUMBER(地区標準卸価格!T25),IF(入力!$C$17=1,ROUNDDOWN(地区標準卸価格!T25*ユーザ別掛け率!T25%,-入力!$C$16),IF(入力!$C$17=2,ROUNDUP(地区標準卸価格!T25*ユーザ別掛け率!T25%,-入力!$C$16),IF(入力!$C$17=3,ROUND(地区標準卸価格!T25*ユーザ別掛け率!T25%,-入力!$C$16),""))),地区標準卸価格!T25))</f>
        <v>93900</v>
      </c>
      <c r="U25" s="109" t="str">
        <f>'6桁'!U25</f>
        <v>Y★</v>
      </c>
      <c r="V25" s="14" t="str">
        <f>IF(地区標準卸価格!V25="","",IF(ISNUMBER(地区標準卸価格!V25),IF(入力!$C$17=1,ROUNDDOWN(地区標準卸価格!V25*ユーザ別掛け率!V25%,-入力!$C$16),IF(入力!$C$17=2,ROUNDUP(地区標準卸価格!V25*ユーザ別掛け率!V25%,-入力!$C$16),IF(入力!$C$17=3,ROUND(地区標準卸価格!V25*ユーザ別掛け率!V25%,-入力!$C$16),""))),地区標準卸価格!V25))</f>
        <v/>
      </c>
      <c r="W25" s="109">
        <f>'6桁'!W25</f>
        <v>0</v>
      </c>
      <c r="X25" s="14" t="str">
        <f>IF(地区標準卸価格!X25="","",IF(ISNUMBER(地区標準卸価格!X25),IF(入力!$C$17=1,ROUNDDOWN(地区標準卸価格!X25*ユーザ別掛け率!X25%,-入力!$C$16),IF(入力!$C$17=2,ROUNDUP(地区標準卸価格!X25*ユーザ別掛け率!X25%,-入力!$C$16),IF(入力!$C$17=3,ROUND(地区標準卸価格!X25*ユーザ別掛け率!X25%,-入力!$C$16),""))),地区標準卸価格!X25))</f>
        <v/>
      </c>
      <c r="Y25" s="109">
        <f>'6桁'!Y25</f>
        <v>0</v>
      </c>
      <c r="Z25" s="14" t="str">
        <f>IF(地区標準卸価格!Z25="","",IF(ISNUMBER(地区標準卸価格!Z25),IF(入力!$C$17=1,ROUNDDOWN(地区標準卸価格!Z25*ユーザ別掛け率!Z25%,-入力!$C$16),IF(入力!$C$17=2,ROUNDUP(地区標準卸価格!Z25*ユーザ別掛け率!Z25%,-入力!$C$16),IF(入力!$C$17=3,ROUND(地区標準卸価格!Z25*ユーザ別掛け率!Z25%,-入力!$C$16),""))),地区標準卸価格!Z25))</f>
        <v/>
      </c>
      <c r="AA25" s="109">
        <f>'6桁'!AA25</f>
        <v>0</v>
      </c>
    </row>
    <row r="26" spans="2:27" ht="30" customHeight="1">
      <c r="B26" s="503"/>
      <c r="C26" s="361" t="s">
        <v>568</v>
      </c>
      <c r="D26" s="318">
        <v>96</v>
      </c>
      <c r="E26" s="361">
        <v>100</v>
      </c>
      <c r="F26" s="94" t="str">
        <f>IF(地区標準卸価格!F26="","",IF(ISNUMBER(地区標準卸価格!F26),IF(入力!$C$17=1,ROUNDDOWN(地区標準卸価格!F26*ユーザ別掛け率!F26%,-入力!$C$16),IF(入力!$C$17=2,ROUNDUP(地区標準卸価格!F26*ユーザ別掛け率!F26%,-入力!$C$16),IF(入力!$C$17=3,ROUND(地区標準卸価格!F26*ユーザ別掛け率!F26%,-入力!$C$16),""))),地区標準卸価格!F26))</f>
        <v/>
      </c>
      <c r="G26" s="237">
        <f>'6桁'!G26</f>
        <v>0</v>
      </c>
      <c r="H26" s="94" t="str">
        <f>IF(地区標準卸価格!H26="","",IF(ISNUMBER(地区標準卸価格!H26),IF(入力!$C$17=1,ROUNDDOWN(地区標準卸価格!H26*ユーザ別掛け率!H26%,-入力!$C$16),IF(入力!$C$17=2,ROUNDUP(地区標準卸価格!H26*ユーザ別掛け率!H26%,-入力!$C$16),IF(入力!$C$17=3,ROUND(地区標準卸価格!H26*ユーザ別掛け率!H26%,-入力!$C$16),""))),地区標準卸価格!H26))</f>
        <v/>
      </c>
      <c r="I26" s="360">
        <f>'6桁'!I26</f>
        <v>0</v>
      </c>
      <c r="J26" s="289">
        <f>IF(地区標準卸価格!J26="","",IF(ISNUMBER(地区標準卸価格!J26),IF(入力!$C$17=1,ROUNDDOWN(地区標準卸価格!J26*ユーザ別掛け率!J26%,-入力!$C$16),IF(入力!$C$17=2,ROUNDUP(地区標準卸価格!J26*ユーザ別掛け率!J26%,-入力!$C$16),IF(入力!$C$17=3,ROUND(地区標準卸価格!J26*ユーザ別掛け率!J26%,-入力!$C$16),""))),地区標準卸価格!J26))</f>
        <v>76500</v>
      </c>
      <c r="K26" s="237" t="str">
        <f>'6桁'!K26</f>
        <v>W★</v>
      </c>
      <c r="L26" s="10"/>
      <c r="M26" s="496"/>
      <c r="N26" s="500" t="s">
        <v>77</v>
      </c>
      <c r="O26" s="501"/>
      <c r="P26" s="254">
        <v>95</v>
      </c>
      <c r="Q26" s="273">
        <v>99</v>
      </c>
      <c r="R26" s="14">
        <f>IF(地区標準卸価格!R26="","",IF(ISNUMBER(地区標準卸価格!R26),IF(入力!$C$17=1,ROUNDDOWN(地区標準卸価格!R26*ユーザ別掛け率!R26%,-入力!$C$16),IF(入力!$C$17=2,ROUNDUP(地区標準卸価格!R26*ユーザ別掛け率!R26%,-入力!$C$16),IF(入力!$C$17=3,ROUND(地区標準卸価格!R26*ユーザ別掛け率!R26%,-入力!$C$16),""))),地区標準卸価格!R26))</f>
        <v>72300</v>
      </c>
      <c r="S26" s="109" t="str">
        <f>'6桁'!S26</f>
        <v>Y★</v>
      </c>
      <c r="T26" s="14">
        <f>IF(地区標準卸価格!T26="","",IF(ISNUMBER(地区標準卸価格!T26),IF(入力!$C$17=1,ROUNDDOWN(地区標準卸価格!T26*ユーザ別掛け率!T26%,-入力!$C$16),IF(入力!$C$17=2,ROUNDUP(地区標準卸価格!T26*ユーザ別掛け率!T26%,-入力!$C$16),IF(入力!$C$17=3,ROUND(地区標準卸価格!T26*ユーザ別掛け率!T26%,-入力!$C$16),""))),地区標準卸価格!T26))</f>
        <v>70100</v>
      </c>
      <c r="U26" s="109" t="str">
        <f>'6桁'!U26</f>
        <v>Y★</v>
      </c>
      <c r="V26" s="14">
        <f>IF(地区標準卸価格!V26="","",IF(ISNUMBER(地区標準卸価格!V26),IF(入力!$C$17=1,ROUNDDOWN(地区標準卸価格!V26*ユーザ別掛け率!V26%,-入力!$C$16),IF(入力!$C$17=2,ROUNDUP(地区標準卸価格!V26*ユーザ別掛け率!V26%,-入力!$C$16),IF(入力!$C$17=3,ROUND(地区標準卸価格!V26*ユーザ別掛け率!V26%,-入力!$C$16),""))),地区標準卸価格!V26))</f>
        <v>67100</v>
      </c>
      <c r="W26" s="109" t="str">
        <f>'6桁'!W26</f>
        <v>W★</v>
      </c>
      <c r="X26" s="14">
        <f>IF(地区標準卸価格!X26="","",IF(ISNUMBER(地区標準卸価格!X26),IF(入力!$C$17=1,ROUNDDOWN(地区標準卸価格!X26*ユーザ別掛け率!X26%,-入力!$C$16),IF(入力!$C$17=2,ROUNDUP(地区標準卸価格!X26*ユーザ別掛け率!X26%,-入力!$C$16),IF(入力!$C$17=3,ROUND(地区標準卸価格!X26*ユーザ別掛け率!X26%,-入力!$C$16),""))),地区標準卸価格!X26))</f>
        <v>65100</v>
      </c>
      <c r="Y26" s="109" t="str">
        <f>'6桁'!Y26</f>
        <v>W</v>
      </c>
      <c r="Z26" s="14">
        <f>IF(地区標準卸価格!Z26="","",IF(ISNUMBER(地区標準卸価格!Z26),IF(入力!$C$17=1,ROUNDDOWN(地区標準卸価格!Z26*ユーザ別掛け率!Z26%,-入力!$C$16),IF(入力!$C$17=2,ROUNDUP(地区標準卸価格!Z26*ユーザ別掛け率!Z26%,-入力!$C$16),IF(入力!$C$17=3,ROUND(地区標準卸価格!Z26*ユーザ別掛け率!Z26%,-入力!$C$16),""))),地区標準卸価格!Z26))</f>
        <v>62500</v>
      </c>
      <c r="AA26" s="109" t="str">
        <f>'6桁'!AA26</f>
        <v>W★</v>
      </c>
    </row>
    <row r="27" spans="2:27" ht="30" customHeight="1">
      <c r="B27" s="503"/>
      <c r="C27" s="342" t="s">
        <v>1321</v>
      </c>
      <c r="D27" s="254"/>
      <c r="E27" s="342">
        <v>102</v>
      </c>
      <c r="F27" s="95">
        <f>IF(地区標準卸価格!F27="","",IF(ISNUMBER(地区標準卸価格!F27),IF(入力!$C$17=1,ROUNDDOWN(地区標準卸価格!F27*ユーザ別掛け率!F27%,-入力!$C$16),IF(入力!$C$17=2,ROUNDUP(地区標準卸価格!F27*ユーザ別掛け率!F27%,-入力!$C$16),IF(入力!$C$17=3,ROUND(地区標準卸価格!F27*ユーザ別掛け率!F27%,-入力!$C$16),""))),地区標準卸価格!F27))</f>
        <v>79000</v>
      </c>
      <c r="G27" s="20" t="str">
        <f>'6桁'!G27</f>
        <v>Y★</v>
      </c>
      <c r="H27" s="95">
        <f>IF(地区標準卸価格!H27="","",IF(ISNUMBER(地区標準卸価格!H27),IF(入力!$C$17=1,ROUNDDOWN(地区標準卸価格!H27*ユーザ別掛け率!H27%,-入力!$C$16),IF(入力!$C$17=2,ROUNDUP(地区標準卸価格!H27*ユーザ別掛け率!H27%,-入力!$C$16),IF(入力!$C$17=3,ROUND(地区標準卸価格!H27*ユーザ別掛け率!H27%,-入力!$C$16),""))),地区標準卸価格!H27))</f>
        <v>74500</v>
      </c>
      <c r="I27" s="96" t="str">
        <f>'6桁'!I27</f>
        <v>Y★</v>
      </c>
      <c r="J27" s="12" t="str">
        <f>IF(地区標準卸価格!J27="","",IF(ISNUMBER(地区標準卸価格!J27),IF(入力!$C$17=1,ROUNDDOWN(地区標準卸価格!J27*ユーザ別掛け率!J27%,-入力!$C$16),IF(入力!$C$17=2,ROUNDUP(地区標準卸価格!J27*ユーザ別掛け率!J27%,-入力!$C$16),IF(入力!$C$17=3,ROUND(地区標準卸価格!J27*ユーザ別掛け率!J27%,-入力!$C$16),""))),地区標準卸価格!J27))</f>
        <v/>
      </c>
      <c r="K27" s="20">
        <f>'6桁'!K27</f>
        <v>0</v>
      </c>
      <c r="L27" s="10"/>
      <c r="M27" s="496"/>
      <c r="N27" s="500" t="s">
        <v>488</v>
      </c>
      <c r="O27" s="501"/>
      <c r="P27" s="254"/>
      <c r="Q27" s="273">
        <v>101</v>
      </c>
      <c r="R27" s="14">
        <f>IF(地区標準卸価格!R27="","",IF(ISNUMBER(地区標準卸価格!R27),IF(入力!$C$17=1,ROUNDDOWN(地区標準卸価格!R27*ユーザ別掛け率!R27%,-入力!$C$16),IF(入力!$C$17=2,ROUNDUP(地区標準卸価格!R27*ユーザ別掛け率!R27%,-入力!$C$16),IF(入力!$C$17=3,ROUND(地区標準卸価格!R27*ユーザ別掛け率!R27%,-入力!$C$16),""))),地区標準卸価格!R27))</f>
        <v>71300</v>
      </c>
      <c r="S27" s="109" t="str">
        <f>'6桁'!S27</f>
        <v>Y★</v>
      </c>
      <c r="T27" s="14">
        <f>IF(地区標準卸価格!T27="","",IF(ISNUMBER(地区標準卸価格!T27),IF(入力!$C$17=1,ROUNDDOWN(地区標準卸価格!T27*ユーザ別掛け率!T27%,-入力!$C$16),IF(入力!$C$17=2,ROUNDUP(地区標準卸価格!T27*ユーザ別掛け率!T27%,-入力!$C$16),IF(入力!$C$17=3,ROUND(地区標準卸価格!T27*ユーザ別掛け率!T27%,-入力!$C$16),""))),地区標準卸価格!T27))</f>
        <v>70600</v>
      </c>
      <c r="U27" s="109" t="str">
        <f>'6桁'!U27</f>
        <v>Y★</v>
      </c>
      <c r="V27" s="14" t="str">
        <f>IF(地区標準卸価格!V27="","",IF(ISNUMBER(地区標準卸価格!V27),IF(入力!$C$17=1,ROUNDDOWN(地区標準卸価格!V27*ユーザ別掛け率!V27%,-入力!$C$16),IF(入力!$C$17=2,ROUNDUP(地区標準卸価格!V27*ユーザ別掛け率!V27%,-入力!$C$16),IF(入力!$C$17=3,ROUND(地区標準卸価格!V27*ユーザ別掛け率!V27%,-入力!$C$16),""))),地区標準卸価格!V27))</f>
        <v/>
      </c>
      <c r="W27" s="109">
        <f>'6桁'!W27</f>
        <v>0</v>
      </c>
      <c r="X27" s="14" t="str">
        <f>IF(地区標準卸価格!X27="","",IF(ISNUMBER(地区標準卸価格!X27),IF(入力!$C$17=1,ROUNDDOWN(地区標準卸価格!X27*ユーザ別掛け率!X27%,-入力!$C$16),IF(入力!$C$17=2,ROUNDUP(地区標準卸価格!X27*ユーザ別掛け率!X27%,-入力!$C$16),IF(入力!$C$17=3,ROUND(地区標準卸価格!X27*ユーザ別掛け率!X27%,-入力!$C$16),""))),地区標準卸価格!X27))</f>
        <v/>
      </c>
      <c r="Y27" s="109">
        <f>'6桁'!Y27</f>
        <v>0</v>
      </c>
      <c r="Z27" s="14" t="str">
        <f>IF(地区標準卸価格!Z27="","",IF(ISNUMBER(地区標準卸価格!Z27),IF(入力!$C$17=1,ROUNDDOWN(地区標準卸価格!Z27*ユーザ別掛け率!Z27%,-入力!$C$16),IF(入力!$C$17=2,ROUNDUP(地区標準卸価格!Z27*ユーザ別掛け率!Z27%,-入力!$C$16),IF(入力!$C$17=3,ROUND(地区標準卸価格!Z27*ユーザ別掛け率!Z27%,-入力!$C$16),""))),地区標準卸価格!Z27))</f>
        <v/>
      </c>
      <c r="AA27" s="109">
        <f>'6桁'!AA27</f>
        <v>0</v>
      </c>
    </row>
    <row r="28" spans="2:27" ht="30" customHeight="1">
      <c r="B28" s="503"/>
      <c r="C28" s="342" t="s">
        <v>471</v>
      </c>
      <c r="D28" s="254"/>
      <c r="E28" s="342">
        <v>105</v>
      </c>
      <c r="F28" s="95">
        <f>IF(地区標準卸価格!F28="","",IF(ISNUMBER(地区標準卸価格!F28),IF(入力!$C$17=1,ROUNDDOWN(地区標準卸価格!F28*ユーザ別掛け率!F28%,-入力!$C$16),IF(入力!$C$17=2,ROUNDUP(地区標準卸価格!F28*ユーザ別掛け率!F28%,-入力!$C$16),IF(入力!$C$17=3,ROUND(地区標準卸価格!F28*ユーザ別掛け率!F28%,-入力!$C$16),""))),地区標準卸価格!F28))</f>
        <v>83400</v>
      </c>
      <c r="G28" s="20" t="str">
        <f>'6桁'!G28</f>
        <v>Y★</v>
      </c>
      <c r="H28" s="95" t="str">
        <f>IF(地区標準卸価格!H28="","",IF(ISNUMBER(地区標準卸価格!H28),IF(入力!$C$17=1,ROUNDDOWN(地区標準卸価格!H28*ユーザ別掛け率!H28%,-入力!$C$16),IF(入力!$C$17=2,ROUNDUP(地区標準卸価格!H28*ユーザ別掛け率!H28%,-入力!$C$16),IF(入力!$C$17=3,ROUND(地区標準卸価格!H28*ユーザ別掛け率!H28%,-入力!$C$16),""))),地区標準卸価格!H28))</f>
        <v/>
      </c>
      <c r="I28" s="96">
        <f>'6桁'!I28</f>
        <v>0</v>
      </c>
      <c r="J28" s="12" t="str">
        <f>IF(地区標準卸価格!J28="","",IF(ISNUMBER(地区標準卸価格!J28),IF(入力!$C$17=1,ROUNDDOWN(地区標準卸価格!J28*ユーザ別掛け率!J28%,-入力!$C$16),IF(入力!$C$17=2,ROUNDUP(地区標準卸価格!J28*ユーザ別掛け率!J28%,-入力!$C$16),IF(入力!$C$17=3,ROUND(地区標準卸価格!J28*ユーザ別掛け率!J28%,-入力!$C$16),""))),地区標準卸価格!J28))</f>
        <v/>
      </c>
      <c r="K28" s="20">
        <f>'6桁'!K28</f>
        <v>0</v>
      </c>
      <c r="L28" s="10"/>
      <c r="M28" s="496"/>
      <c r="N28" s="500" t="s">
        <v>489</v>
      </c>
      <c r="O28" s="501"/>
      <c r="P28" s="254"/>
      <c r="Q28" s="273">
        <v>104</v>
      </c>
      <c r="R28" s="14">
        <f>IF(地区標準卸価格!R28="","",IF(ISNUMBER(地区標準卸価格!R28),IF(入力!$C$17=1,ROUNDDOWN(地区標準卸価格!R28*ユーザ別掛け率!R28%,-入力!$C$16),IF(入力!$C$17=2,ROUNDUP(地区標準卸価格!R28*ユーザ別掛け率!R28%,-入力!$C$16),IF(入力!$C$17=3,ROUND(地区標準卸価格!R28*ユーザ別掛け率!R28%,-入力!$C$16),""))),地区標準卸価格!R28))</f>
        <v>76000</v>
      </c>
      <c r="S28" s="109" t="str">
        <f>'6桁'!S28</f>
        <v>Y★</v>
      </c>
      <c r="T28" s="14" t="str">
        <f>IF(地区標準卸価格!T28="","",IF(ISNUMBER(地区標準卸価格!T28),IF(入力!$C$17=1,ROUNDDOWN(地区標準卸価格!T28*ユーザ別掛け率!T28%,-入力!$C$16),IF(入力!$C$17=2,ROUNDUP(地区標準卸価格!T28*ユーザ別掛け率!T28%,-入力!$C$16),IF(入力!$C$17=3,ROUND(地区標準卸価格!T28*ユーザ別掛け率!T28%,-入力!$C$16),""))),地区標準卸価格!T28))</f>
        <v/>
      </c>
      <c r="U28" s="109">
        <f>'6桁'!U28</f>
        <v>0</v>
      </c>
      <c r="V28" s="14" t="str">
        <f>IF(地区標準卸価格!V28="","",IF(ISNUMBER(地区標準卸価格!V28),IF(入力!$C$17=1,ROUNDDOWN(地区標準卸価格!V28*ユーザ別掛け率!V28%,-入力!$C$16),IF(入力!$C$17=2,ROUNDUP(地区標準卸価格!V28*ユーザ別掛け率!V28%,-入力!$C$16),IF(入力!$C$17=3,ROUND(地区標準卸価格!V28*ユーザ別掛け率!V28%,-入力!$C$16),""))),地区標準卸価格!V28))</f>
        <v/>
      </c>
      <c r="W28" s="109">
        <f>'6桁'!W28</f>
        <v>0</v>
      </c>
      <c r="X28" s="14" t="str">
        <f>IF(地区標準卸価格!X28="","",IF(ISNUMBER(地区標準卸価格!X28),IF(入力!$C$17=1,ROUNDDOWN(地区標準卸価格!X28*ユーザ別掛け率!X28%,-入力!$C$16),IF(入力!$C$17=2,ROUNDUP(地区標準卸価格!X28*ユーザ別掛け率!X28%,-入力!$C$16),IF(入力!$C$17=3,ROUND(地区標準卸価格!X28*ユーザ別掛け率!X28%,-入力!$C$16),""))),地区標準卸価格!X28))</f>
        <v/>
      </c>
      <c r="Y28" s="109">
        <f>'6桁'!Y28</f>
        <v>0</v>
      </c>
      <c r="Z28" s="14" t="str">
        <f>IF(地区標準卸価格!Z28="","",IF(ISNUMBER(地区標準卸価格!Z28),IF(入力!$C$17=1,ROUNDDOWN(地区標準卸価格!Z28*ユーザ別掛け率!Z28%,-入力!$C$16),IF(入力!$C$17=2,ROUNDUP(地区標準卸価格!Z28*ユーザ別掛け率!Z28%,-入力!$C$16),IF(入力!$C$17=3,ROUND(地区標準卸価格!Z28*ユーザ別掛け率!Z28%,-入力!$C$16),""))),地区標準卸価格!Z28))</f>
        <v/>
      </c>
      <c r="AA28" s="109">
        <f>'6桁'!AA28</f>
        <v>0</v>
      </c>
    </row>
    <row r="29" spans="2:27" ht="30" customHeight="1">
      <c r="B29" s="503"/>
      <c r="C29" s="342" t="s">
        <v>473</v>
      </c>
      <c r="D29" s="254"/>
      <c r="E29" s="342">
        <v>109</v>
      </c>
      <c r="F29" s="95">
        <f>IF(地区標準卸価格!F29="","",IF(ISNUMBER(地区標準卸価格!F29),IF(入力!$C$17=1,ROUNDDOWN(地区標準卸価格!F29*ユーザ別掛け率!F29%,-入力!$C$16),IF(入力!$C$17=2,ROUNDUP(地区標準卸価格!F29*ユーザ別掛け率!F29%,-入力!$C$16),IF(入力!$C$17=3,ROUND(地区標準卸価格!F29*ユーザ別掛け率!F29%,-入力!$C$16),""))),地区標準卸価格!F29))</f>
        <v>90800</v>
      </c>
      <c r="G29" s="20" t="str">
        <f>'6桁'!G29</f>
        <v>Y★</v>
      </c>
      <c r="H29" s="95" t="str">
        <f>IF(地区標準卸価格!H29="","",IF(ISNUMBER(地区標準卸価格!H29),IF(入力!$C$17=1,ROUNDDOWN(地区標準卸価格!H29*ユーザ別掛け率!H29%,-入力!$C$16),IF(入力!$C$17=2,ROUNDUP(地区標準卸価格!H29*ユーザ別掛け率!H29%,-入力!$C$16),IF(入力!$C$17=3,ROUND(地区標準卸価格!H29*ユーザ別掛け率!H29%,-入力!$C$16),""))),地区標準卸価格!H29))</f>
        <v/>
      </c>
      <c r="I29" s="96">
        <f>'6桁'!I29</f>
        <v>0</v>
      </c>
      <c r="J29" s="12" t="str">
        <f>IF(地区標準卸価格!J29="","",IF(ISNUMBER(地区標準卸価格!J29),IF(入力!$C$17=1,ROUNDDOWN(地区標準卸価格!J29*ユーザ別掛け率!J29%,-入力!$C$16),IF(入力!$C$17=2,ROUNDUP(地区標準卸価格!J29*ユーザ別掛け率!J29%,-入力!$C$16),IF(入力!$C$17=3,ROUND(地区標準卸価格!J29*ユーザ別掛け率!J29%,-入力!$C$16),""))),地区標準卸価格!J29))</f>
        <v/>
      </c>
      <c r="K29" s="20">
        <f>'6桁'!K29</f>
        <v>0</v>
      </c>
      <c r="L29" s="10"/>
      <c r="M29" s="496"/>
      <c r="N29" s="500" t="s">
        <v>295</v>
      </c>
      <c r="O29" s="501"/>
      <c r="P29" s="254">
        <v>102</v>
      </c>
      <c r="Q29" s="273">
        <v>106</v>
      </c>
      <c r="R29" s="14">
        <f>IF(地区標準卸価格!R29="","",IF(ISNUMBER(地区標準卸価格!R29),IF(入力!$C$17=1,ROUNDDOWN(地区標準卸価格!R29*ユーザ別掛け率!R29%,-入力!$C$16),IF(入力!$C$17=2,ROUNDUP(地区標準卸価格!R29*ユーザ別掛け率!R29%,-入力!$C$16),IF(入力!$C$17=3,ROUND(地区標準卸価格!R29*ユーザ別掛け率!R29%,-入力!$C$16),""))),地区標準卸価格!R29))</f>
        <v>78400</v>
      </c>
      <c r="S29" s="109" t="str">
        <f>'6桁'!S29</f>
        <v>Y★</v>
      </c>
      <c r="T29" s="14">
        <f>IF(地区標準卸価格!T29="","",IF(ISNUMBER(地区標準卸価格!T29),IF(入力!$C$17=1,ROUNDDOWN(地区標準卸価格!T29*ユーザ別掛け率!T29%,-入力!$C$16),IF(入力!$C$17=2,ROUNDUP(地区標準卸価格!T29*ユーザ別掛け率!T29%,-入力!$C$16),IF(入力!$C$17=3,ROUND(地区標準卸価格!T29*ユーザ別掛け率!T29%,-入力!$C$16),""))),地区標準卸価格!T29))</f>
        <v>75900</v>
      </c>
      <c r="U29" s="109" t="str">
        <f>'6桁'!U29</f>
        <v>Y★</v>
      </c>
      <c r="V29" s="14">
        <f>IF(地区標準卸価格!V29="","",IF(ISNUMBER(地区標準卸価格!V29),IF(入力!$C$17=1,ROUNDDOWN(地区標準卸価格!V29*ユーザ別掛け率!V29%,-入力!$C$16),IF(入力!$C$17=2,ROUNDUP(地区標準卸価格!V29*ユーザ別掛け率!V29%,-入力!$C$16),IF(入力!$C$17=3,ROUND(地区標準卸価格!V29*ユーザ別掛け率!V29%,-入力!$C$16),""))),地区標準卸価格!V29))</f>
        <v>74100</v>
      </c>
      <c r="W29" s="109" t="str">
        <f>'6桁'!W29</f>
        <v>W★</v>
      </c>
      <c r="X29" s="14" t="str">
        <f>IF(地区標準卸価格!X29="","",IF(ISNUMBER(地区標準卸価格!X29),IF(入力!$C$17=1,ROUNDDOWN(地区標準卸価格!X29*ユーザ別掛け率!X29%,-入力!$C$16),IF(入力!$C$17=2,ROUNDUP(地区標準卸価格!X29*ユーザ別掛け率!X29%,-入力!$C$16),IF(入力!$C$17=3,ROUND(地区標準卸価格!X29*ユーザ別掛け率!X29%,-入力!$C$16),""))),地区標準卸価格!X29))</f>
        <v/>
      </c>
      <c r="Y29" s="109">
        <f>'6桁'!Y29</f>
        <v>0</v>
      </c>
      <c r="Z29" s="14" t="str">
        <f>IF(地区標準卸価格!Z29="","",IF(ISNUMBER(地区標準卸価格!Z29),IF(入力!$C$17=1,ROUNDDOWN(地区標準卸価格!Z29*ユーザ別掛け率!Z29%,-入力!$C$16),IF(入力!$C$17=2,ROUNDUP(地区標準卸価格!Z29*ユーザ別掛け率!Z29%,-入力!$C$16),IF(入力!$C$17=3,ROUND(地区標準卸価格!Z29*ユーザ別掛け率!Z29%,-入力!$C$16),""))),地区標準卸価格!Z29))</f>
        <v/>
      </c>
      <c r="AA29" s="109">
        <f>'6桁'!AA29</f>
        <v>0</v>
      </c>
    </row>
    <row r="30" spans="2:27" ht="30" customHeight="1">
      <c r="B30" s="503"/>
      <c r="C30" s="341" t="s">
        <v>763</v>
      </c>
      <c r="D30" s="254"/>
      <c r="E30" s="342">
        <v>111</v>
      </c>
      <c r="F30" s="95">
        <f>IF(地区標準卸価格!F30="","",IF(ISNUMBER(地区標準卸価格!F30),IF(入力!$C$17=1,ROUNDDOWN(地区標準卸価格!F30*ユーザ別掛け率!F30%,-入力!$C$16),IF(入力!$C$17=2,ROUNDUP(地区標準卸価格!F30*ユーザ別掛け率!F30%,-入力!$C$16),IF(入力!$C$17=3,ROUND(地区標準卸価格!F30*ユーザ別掛け率!F30%,-入力!$C$16),""))),地区標準卸価格!F30))</f>
        <v>96400</v>
      </c>
      <c r="G30" s="20" t="str">
        <f>'6桁'!G30</f>
        <v>Y★</v>
      </c>
      <c r="H30" s="95">
        <f>IF(地区標準卸価格!H30="","",IF(ISNUMBER(地区標準卸価格!H30),IF(入力!$C$17=1,ROUNDDOWN(地区標準卸価格!H30*ユーザ別掛け率!H30%,-入力!$C$16),IF(入力!$C$17=2,ROUNDUP(地区標準卸価格!H30*ユーザ別掛け率!H30%,-入力!$C$16),IF(入力!$C$17=3,ROUND(地区標準卸価格!H30*ユーザ別掛け率!H30%,-入力!$C$16),""))),地区標準卸価格!H30))</f>
        <v>93600</v>
      </c>
      <c r="I30" s="96" t="str">
        <f>'6桁'!I30</f>
        <v>Y★</v>
      </c>
      <c r="J30" s="12" t="str">
        <f>IF(地区標準卸価格!J30="","",IF(ISNUMBER(地区標準卸価格!J30),IF(入力!$C$17=1,ROUNDDOWN(地区標準卸価格!J30*ユーザ別掛け率!J30%,-入力!$C$16),IF(入力!$C$17=2,ROUNDUP(地区標準卸価格!J30*ユーザ別掛け率!J30%,-入力!$C$16),IF(入力!$C$17=3,ROUND(地区標準卸価格!J30*ユーザ別掛け率!J30%,-入力!$C$16),""))),地区標準卸価格!J30))</f>
        <v/>
      </c>
      <c r="K30" s="20">
        <f>'6桁'!K30</f>
        <v>0</v>
      </c>
      <c r="L30" s="10"/>
      <c r="M30" s="496"/>
      <c r="N30" s="500" t="s">
        <v>1326</v>
      </c>
      <c r="O30" s="501"/>
      <c r="P30" s="254"/>
      <c r="Q30" s="273">
        <v>108</v>
      </c>
      <c r="R30" s="14">
        <f>IF(地区標準卸価格!R30="","",IF(ISNUMBER(地区標準卸価格!R30),IF(入力!$C$17=1,ROUNDDOWN(地区標準卸価格!R30*ユーザ別掛け率!R30%,-入力!$C$16),IF(入力!$C$17=2,ROUNDUP(地区標準卸価格!R30*ユーザ別掛け率!R30%,-入力!$C$16),IF(入力!$C$17=3,ROUND(地区標準卸価格!R30*ユーザ別掛け率!R30%,-入力!$C$16),""))),地区標準卸価格!R30))</f>
        <v>81600</v>
      </c>
      <c r="S30" s="109" t="str">
        <f>'6桁'!S30</f>
        <v>Y★</v>
      </c>
      <c r="T30" s="14" t="str">
        <f>IF(地区標準卸価格!T30="","",IF(ISNUMBER(地区標準卸価格!T30),IF(入力!$C$17=1,ROUNDDOWN(地区標準卸価格!T30*ユーザ別掛け率!T30%,-入力!$C$16),IF(入力!$C$17=2,ROUNDUP(地区標準卸価格!T30*ユーザ別掛け率!T30%,-入力!$C$16),IF(入力!$C$17=3,ROUND(地区標準卸価格!T30*ユーザ別掛け率!T30%,-入力!$C$16),""))),地区標準卸価格!T30))</f>
        <v/>
      </c>
      <c r="U30" s="109">
        <f>'6桁'!U30</f>
        <v>0</v>
      </c>
      <c r="V30" s="14" t="str">
        <f>IF(地区標準卸価格!V30="","",IF(ISNUMBER(地区標準卸価格!V30),IF(入力!$C$17=1,ROUNDDOWN(地区標準卸価格!V30*ユーザ別掛け率!V30%,-入力!$C$16),IF(入力!$C$17=2,ROUNDUP(地区標準卸価格!V30*ユーザ別掛け率!V30%,-入力!$C$16),IF(入力!$C$17=3,ROUND(地区標準卸価格!V30*ユーザ別掛け率!V30%,-入力!$C$16),""))),地区標準卸価格!V30))</f>
        <v/>
      </c>
      <c r="W30" s="109">
        <f>'6桁'!W30</f>
        <v>0</v>
      </c>
      <c r="X30" s="14" t="str">
        <f>IF(地区標準卸価格!X30="","",IF(ISNUMBER(地区標準卸価格!X30),IF(入力!$C$17=1,ROUNDDOWN(地区標準卸価格!X30*ユーザ別掛け率!X30%,-入力!$C$16),IF(入力!$C$17=2,ROUNDUP(地区標準卸価格!X30*ユーザ別掛け率!X30%,-入力!$C$16),IF(入力!$C$17=3,ROUND(地区標準卸価格!X30*ユーザ別掛け率!X30%,-入力!$C$16),""))),地区標準卸価格!X30))</f>
        <v/>
      </c>
      <c r="Y30" s="109">
        <f>'6桁'!Y30</f>
        <v>0</v>
      </c>
      <c r="Z30" s="14" t="str">
        <f>IF(地区標準卸価格!Z30="","",IF(ISNUMBER(地区標準卸価格!Z30),IF(入力!$C$17=1,ROUNDDOWN(地区標準卸価格!Z30*ユーザ別掛け率!Z30%,-入力!$C$16),IF(入力!$C$17=2,ROUNDUP(地区標準卸価格!Z30*ユーザ別掛け率!Z30%,-入力!$C$16),IF(入力!$C$17=3,ROUND(地区標準卸価格!Z30*ユーザ別掛け率!Z30%,-入力!$C$16),""))),地区標準卸価格!Z30))</f>
        <v/>
      </c>
      <c r="AA30" s="109">
        <f>'6桁'!AA30</f>
        <v>0</v>
      </c>
    </row>
    <row r="31" spans="2:27" ht="30" customHeight="1">
      <c r="B31" s="503"/>
      <c r="C31" s="345" t="s">
        <v>1322</v>
      </c>
      <c r="D31" s="254">
        <v>95</v>
      </c>
      <c r="E31" s="269"/>
      <c r="F31" s="173" t="str">
        <f>IF(地区標準卸価格!F31="","",IF(ISNUMBER(地区標準卸価格!F31),IF(入力!$C$17=1,ROUNDDOWN(地区標準卸価格!F31*ユーザ別掛け率!F31%,-入力!$C$16),IF(入力!$C$17=2,ROUNDUP(地区標準卸価格!F31*ユーザ別掛け率!F31%,-入力!$C$16),IF(入力!$C$17=3,ROUND(地区標準卸価格!F31*ユーザ別掛け率!F31%,-入力!$C$16),""))),地区標準卸価格!F31))</f>
        <v/>
      </c>
      <c r="G31" s="101">
        <f>'6桁'!G31</f>
        <v>0</v>
      </c>
      <c r="H31" s="95" t="str">
        <f>IF(地区標準卸価格!H31="","",IF(ISNUMBER(地区標準卸価格!H31),IF(入力!$C$17=1,ROUNDDOWN(地区標準卸価格!H31*ユーザ別掛け率!H31%,-入力!$C$16),IF(入力!$C$17=2,ROUNDUP(地区標準卸価格!H31*ユーザ別掛け率!H31%,-入力!$C$16),IF(入力!$C$17=3,ROUND(地区標準卸価格!H31*ユーザ別掛け率!H31%,-入力!$C$16),""))),地区標準卸価格!H31))</f>
        <v/>
      </c>
      <c r="I31" s="96">
        <f>'6桁'!I31</f>
        <v>0</v>
      </c>
      <c r="J31" s="320">
        <f>IF(地区標準卸価格!J31="","",IF(ISNUMBER(地区標準卸価格!J31),IF(入力!$C$17=1,ROUNDDOWN(地区標準卸価格!J31*ユーザ別掛け率!J31%,-入力!$C$16),IF(入力!$C$17=2,ROUNDUP(地区標準卸価格!J31*ユーザ別掛け率!J31%,-入力!$C$16),IF(入力!$C$17=3,ROUND(地区標準卸価格!J31*ユーザ別掛け率!J31%,-入力!$C$16),""))),地区標準卸価格!J31))</f>
        <v>58800</v>
      </c>
      <c r="K31" s="237" t="str">
        <f>'6桁'!K31</f>
        <v>W</v>
      </c>
      <c r="L31" s="10"/>
      <c r="M31" s="496"/>
      <c r="N31" s="500" t="s">
        <v>457</v>
      </c>
      <c r="O31" s="501"/>
      <c r="P31" s="254"/>
      <c r="Q31" s="273">
        <v>110</v>
      </c>
      <c r="R31" s="14">
        <f>IF(地区標準卸価格!R31="","",IF(ISNUMBER(地区標準卸価格!R31),IF(入力!$C$17=1,ROUNDDOWN(地区標準卸価格!R31*ユーザ別掛け率!R31%,-入力!$C$16),IF(入力!$C$17=2,ROUNDUP(地区標準卸価格!R31*ユーザ別掛け率!R31%,-入力!$C$16),IF(入力!$C$17=3,ROUND(地区標準卸価格!R31*ユーザ別掛け率!R31%,-入力!$C$16),""))),地区標準卸価格!R31))</f>
        <v>83600</v>
      </c>
      <c r="S31" s="109" t="str">
        <f>'6桁'!S31</f>
        <v>Y★</v>
      </c>
      <c r="T31" s="14" t="str">
        <f>IF(地区標準卸価格!T31="","",IF(ISNUMBER(地区標準卸価格!T31),IF(入力!$C$17=1,ROUNDDOWN(地区標準卸価格!T31*ユーザ別掛け率!T31%,-入力!$C$16),IF(入力!$C$17=2,ROUNDUP(地区標準卸価格!T31*ユーザ別掛け率!T31%,-入力!$C$16),IF(入力!$C$17=3,ROUND(地区標準卸価格!T31*ユーザ別掛け率!T31%,-入力!$C$16),""))),地区標準卸価格!T31))</f>
        <v/>
      </c>
      <c r="U31" s="109">
        <f>'6桁'!U31</f>
        <v>0</v>
      </c>
      <c r="V31" s="14" t="str">
        <f>IF(地区標準卸価格!V31="","",IF(ISNUMBER(地区標準卸価格!V31),IF(入力!$C$17=1,ROUNDDOWN(地区標準卸価格!V31*ユーザ別掛け率!V31%,-入力!$C$16),IF(入力!$C$17=2,ROUNDUP(地区標準卸価格!V31*ユーザ別掛け率!V31%,-入力!$C$16),IF(入力!$C$17=3,ROUND(地区標準卸価格!V31*ユーザ別掛け率!V31%,-入力!$C$16),""))),地区標準卸価格!V31))</f>
        <v/>
      </c>
      <c r="W31" s="109">
        <f>'6桁'!W31</f>
        <v>0</v>
      </c>
      <c r="X31" s="14" t="str">
        <f>IF(地区標準卸価格!X31="","",IF(ISNUMBER(地区標準卸価格!X31),IF(入力!$C$17=1,ROUNDDOWN(地区標準卸価格!X31*ユーザ別掛け率!X31%,-入力!$C$16),IF(入力!$C$17=2,ROUNDUP(地区標準卸価格!X31*ユーザ別掛け率!X31%,-入力!$C$16),IF(入力!$C$17=3,ROUND(地区標準卸価格!X31*ユーザ別掛け率!X31%,-入力!$C$16),""))),地区標準卸価格!X31))</f>
        <v/>
      </c>
      <c r="Y31" s="109">
        <f>'6桁'!Y31</f>
        <v>0</v>
      </c>
      <c r="Z31" s="14" t="str">
        <f>IF(地区標準卸価格!Z31="","",IF(ISNUMBER(地区標準卸価格!Z31),IF(入力!$C$17=1,ROUNDDOWN(地区標準卸価格!Z31*ユーザ別掛け率!Z31%,-入力!$C$16),IF(入力!$C$17=2,ROUNDUP(地区標準卸価格!Z31*ユーザ別掛け率!Z31%,-入力!$C$16),IF(入力!$C$17=3,ROUND(地区標準卸価格!Z31*ユーザ別掛け率!Z31%,-入力!$C$16),""))),地区標準卸価格!Z31))</f>
        <v/>
      </c>
      <c r="AA31" s="109">
        <f>'6桁'!AA31</f>
        <v>0</v>
      </c>
    </row>
    <row r="32" spans="2:27" ht="30" customHeight="1">
      <c r="B32" s="503"/>
      <c r="C32" s="341" t="s">
        <v>1323</v>
      </c>
      <c r="D32" s="254"/>
      <c r="E32" s="269">
        <v>101</v>
      </c>
      <c r="F32" s="176" t="str">
        <f>IF(地区標準卸価格!F32="","",IF(ISNUMBER(地区標準卸価格!F32),IF(入力!$C$17=1,ROUNDDOWN(地区標準卸価格!F32*ユーザ別掛け率!F32%,-入力!$C$16),IF(入力!$C$17=2,ROUNDUP(地区標準卸価格!F32*ユーザ別掛け率!F32%,-入力!$C$16),IF(入力!$C$17=3,ROUND(地区標準卸価格!F32*ユーザ別掛け率!F32%,-入力!$C$16),""))),地区標準卸価格!F32))</f>
        <v/>
      </c>
      <c r="G32" s="19">
        <f>'6桁'!G32</f>
        <v>0</v>
      </c>
      <c r="H32" s="95" t="str">
        <f>IF(地区標準卸価格!H32="","",IF(ISNUMBER(地区標準卸価格!H32),IF(入力!$C$17=1,ROUNDDOWN(地区標準卸価格!H32*ユーザ別掛け率!H32%,-入力!$C$16),IF(入力!$C$17=2,ROUNDUP(地区標準卸価格!H32*ユーザ別掛け率!H32%,-入力!$C$16),IF(入力!$C$17=3,ROUND(地区標準卸価格!H32*ユーザ別掛け率!H32%,-入力!$C$16),""))),地区標準卸価格!H32))</f>
        <v/>
      </c>
      <c r="I32" s="20">
        <f>'6桁'!I32</f>
        <v>0</v>
      </c>
      <c r="J32" s="14">
        <f>IF(地区標準卸価格!J32="","",IF(ISNUMBER(地区標準卸価格!J32),IF(入力!$C$17=1,ROUNDDOWN(地区標準卸価格!J32*ユーザ別掛け率!J32%,-入力!$C$16),IF(入力!$C$17=2,ROUNDUP(地区標準卸価格!J32*ユーザ別掛け率!J32%,-入力!$C$16),IF(入力!$C$17=3,ROUND(地区標準卸価格!J32*ユーザ別掛け率!J32%,-入力!$C$16),""))),地区標準卸価格!J32))</f>
        <v>61500</v>
      </c>
      <c r="K32" s="20" t="str">
        <f>'6桁'!K32</f>
        <v>W★</v>
      </c>
      <c r="L32" s="10"/>
      <c r="M32" s="496"/>
      <c r="N32" s="500" t="s">
        <v>1976</v>
      </c>
      <c r="O32" s="501"/>
      <c r="P32" s="254"/>
      <c r="Q32" s="273">
        <v>112</v>
      </c>
      <c r="R32" s="14">
        <f>IF(地区標準卸価格!R32="","",IF(ISNUMBER(地区標準卸価格!R32),IF(入力!$C$17=1,ROUNDDOWN(地区標準卸価格!R32*ユーザ別掛け率!R32%,-入力!$C$16),IF(入力!$C$17=2,ROUNDUP(地区標準卸価格!R32*ユーザ別掛け率!R32%,-入力!$C$16),IF(入力!$C$17=3,ROUND(地区標準卸価格!R32*ユーザ別掛け率!R32%,-入力!$C$16),""))),地区標準卸価格!R32))</f>
        <v>75000</v>
      </c>
      <c r="S32" s="109" t="str">
        <f>'6桁'!S32</f>
        <v>Y★</v>
      </c>
      <c r="T32" s="14" t="str">
        <f>IF(地区標準卸価格!T32="","",IF(ISNUMBER(地区標準卸価格!T32),IF(入力!$C$17=1,ROUNDDOWN(地区標準卸価格!T32*ユーザ別掛け率!T32%,-入力!$C$16),IF(入力!$C$17=2,ROUNDUP(地区標準卸価格!T32*ユーザ別掛け率!T32%,-入力!$C$16),IF(入力!$C$17=3,ROUND(地区標準卸価格!T32*ユーザ別掛け率!T32%,-入力!$C$16),""))),地区標準卸価格!T32))</f>
        <v/>
      </c>
      <c r="U32" s="109">
        <f>'6桁'!U32</f>
        <v>0</v>
      </c>
      <c r="V32" s="14" t="str">
        <f>IF(地区標準卸価格!V32="","",IF(ISNUMBER(地区標準卸価格!V32),IF(入力!$C$17=1,ROUNDDOWN(地区標準卸価格!V32*ユーザ別掛け率!V32%,-入力!$C$16),IF(入力!$C$17=2,ROUNDUP(地区標準卸価格!V32*ユーザ別掛け率!V32%,-入力!$C$16),IF(入力!$C$17=3,ROUND(地区標準卸価格!V32*ユーザ別掛け率!V32%,-入力!$C$16),""))),地区標準卸価格!V32))</f>
        <v/>
      </c>
      <c r="W32" s="109">
        <f>'6桁'!W32</f>
        <v>0</v>
      </c>
      <c r="X32" s="14" t="str">
        <f>IF(地区標準卸価格!X32="","",IF(ISNUMBER(地区標準卸価格!X32),IF(入力!$C$17=1,ROUNDDOWN(地区標準卸価格!X32*ユーザ別掛け率!X32%,-入力!$C$16),IF(入力!$C$17=2,ROUNDUP(地区標準卸価格!X32*ユーザ別掛け率!X32%,-入力!$C$16),IF(入力!$C$17=3,ROUND(地区標準卸価格!X32*ユーザ別掛け率!X32%,-入力!$C$16),""))),地区標準卸価格!X32))</f>
        <v/>
      </c>
      <c r="Y32" s="109">
        <f>'6桁'!Y32</f>
        <v>0</v>
      </c>
      <c r="Z32" s="14" t="str">
        <f>IF(地区標準卸価格!Z32="","",IF(ISNUMBER(地区標準卸価格!Z32),IF(入力!$C$17=1,ROUNDDOWN(地区標準卸価格!Z32*ユーザ別掛け率!Z32%,-入力!$C$16),IF(入力!$C$17=2,ROUNDUP(地区標準卸価格!Z32*ユーザ別掛け率!Z32%,-入力!$C$16),IF(入力!$C$17=3,ROUND(地区標準卸価格!Z32*ユーザ別掛け率!Z32%,-入力!$C$16),""))),地区標準卸価格!Z32))</f>
        <v/>
      </c>
      <c r="AA32" s="109">
        <f>'6桁'!AA32</f>
        <v>0</v>
      </c>
    </row>
    <row r="33" spans="2:27" ht="30" customHeight="1">
      <c r="B33" s="503"/>
      <c r="C33" s="341" t="s">
        <v>474</v>
      </c>
      <c r="D33" s="254"/>
      <c r="E33" s="269">
        <v>110</v>
      </c>
      <c r="F33" s="176" t="str">
        <f>IF(地区標準卸価格!F33="","",IF(ISNUMBER(地区標準卸価格!F33),IF(入力!$C$17=1,ROUNDDOWN(地区標準卸価格!F33*ユーザ別掛け率!F33%,-入力!$C$16),IF(入力!$C$17=2,ROUNDUP(地区標準卸価格!F33*ユーザ別掛け率!F33%,-入力!$C$16),IF(入力!$C$17=3,ROUND(地区標準卸価格!F33*ユーザ別掛け率!F33%,-入力!$C$16),""))),地区標準卸価格!F33))</f>
        <v/>
      </c>
      <c r="G33" s="19">
        <f>'6桁'!G33</f>
        <v>0</v>
      </c>
      <c r="H33" s="95">
        <f>IF(地区標準卸価格!H33="","",IF(ISNUMBER(地区標準卸価格!H33),IF(入力!$C$17=1,ROUNDDOWN(地区標準卸価格!H33*ユーザ別掛け率!H33%,-入力!$C$16),IF(入力!$C$17=2,ROUNDUP(地区標準卸価格!H33*ユーザ別掛け率!H33%,-入力!$C$16),IF(入力!$C$17=3,ROUND(地区標準卸価格!H33*ユーザ別掛け率!H33%,-入力!$C$16),""))),地区標準卸価格!H33))</f>
        <v>86200</v>
      </c>
      <c r="I33" s="96" t="str">
        <f>'6桁'!I33</f>
        <v>Y★</v>
      </c>
      <c r="J33" s="14" t="str">
        <f>IF(地区標準卸価格!J33="","",IF(ISNUMBER(地区標準卸価格!J33),IF(入力!$C$17=1,ROUNDDOWN(地区標準卸価格!J33*ユーザ別掛け率!J33%,-入力!$C$16),IF(入力!$C$17=2,ROUNDUP(地区標準卸価格!J33*ユーザ別掛け率!J33%,-入力!$C$16),IF(入力!$C$17=3,ROUND(地区標準卸価格!J33*ユーザ別掛け率!J33%,-入力!$C$16),""))),地区標準卸価格!J33))</f>
        <v/>
      </c>
      <c r="K33" s="20">
        <f>'6桁'!K33</f>
        <v>0</v>
      </c>
      <c r="L33" s="10"/>
      <c r="M33" s="496"/>
      <c r="N33" s="500" t="s">
        <v>296</v>
      </c>
      <c r="O33" s="501"/>
      <c r="P33" s="254">
        <v>99</v>
      </c>
      <c r="Q33" s="273">
        <v>103</v>
      </c>
      <c r="R33" s="14">
        <f>IF(地区標準卸価格!R33="","",IF(ISNUMBER(地区標準卸価格!R33),IF(入力!$C$17=1,ROUNDDOWN(地区標準卸価格!R33*ユーザ別掛け率!R33%,-入力!$C$16),IF(入力!$C$17=2,ROUNDUP(地区標準卸価格!R33*ユーザ別掛け率!R33%,-入力!$C$16),IF(入力!$C$17=3,ROUND(地区標準卸価格!R33*ユーザ別掛け率!R33%,-入力!$C$16),""))),地区標準卸価格!R33))</f>
        <v>64300</v>
      </c>
      <c r="S33" s="109" t="str">
        <f>'6桁'!S33</f>
        <v>Y★</v>
      </c>
      <c r="T33" s="14">
        <f>IF(地区標準卸価格!T33="","",IF(ISNUMBER(地区標準卸価格!T33),IF(入力!$C$17=1,ROUNDDOWN(地区標準卸価格!T33*ユーザ別掛け率!T33%,-入力!$C$16),IF(入力!$C$17=2,ROUNDUP(地区標準卸価格!T33*ユーザ別掛け率!T33%,-入力!$C$16),IF(入力!$C$17=3,ROUND(地区標準卸価格!T33*ユーザ別掛け率!T33%,-入力!$C$16),""))),地区標準卸価格!T33))</f>
        <v>62400</v>
      </c>
      <c r="U33" s="109" t="str">
        <f>'6桁'!U33</f>
        <v>Y★</v>
      </c>
      <c r="V33" s="14">
        <f>IF(地区標準卸価格!V33="","",IF(ISNUMBER(地区標準卸価格!V33),IF(入力!$C$17=1,ROUNDDOWN(地区標準卸価格!V33*ユーザ別掛け率!V33%,-入力!$C$16),IF(入力!$C$17=2,ROUNDUP(地区標準卸価格!V33*ユーザ別掛け率!V33%,-入力!$C$16),IF(入力!$C$17=3,ROUND(地区標準卸価格!V33*ユーザ別掛け率!V33%,-入力!$C$16),""))),地区標準卸価格!V33))</f>
        <v>58800</v>
      </c>
      <c r="W33" s="109" t="str">
        <f>'6桁'!W33</f>
        <v>W★</v>
      </c>
      <c r="X33" s="14" t="str">
        <f>IF(地区標準卸価格!X33="","",IF(ISNUMBER(地区標準卸価格!X33),IF(入力!$C$17=1,ROUNDDOWN(地区標準卸価格!X33*ユーザ別掛け率!X33%,-入力!$C$16),IF(入力!$C$17=2,ROUNDUP(地区標準卸価格!X33*ユーザ別掛け率!X33%,-入力!$C$16),IF(入力!$C$17=3,ROUND(地区標準卸価格!X33*ユーザ別掛け率!X33%,-入力!$C$16),""))),地区標準卸価格!X33))</f>
        <v/>
      </c>
      <c r="Y33" s="109">
        <f>'6桁'!Y33</f>
        <v>0</v>
      </c>
      <c r="Z33" s="14" t="str">
        <f>IF(地区標準卸価格!Z33="","",IF(ISNUMBER(地区標準卸価格!Z33),IF(入力!$C$17=1,ROUNDDOWN(地区標準卸価格!Z33*ユーザ別掛け率!Z33%,-入力!$C$16),IF(入力!$C$17=2,ROUNDUP(地区標準卸価格!Z33*ユーザ別掛け率!Z33%,-入力!$C$16),IF(入力!$C$17=3,ROUND(地区標準卸価格!Z33*ユーザ別掛け率!Z33%,-入力!$C$16),""))),地区標準卸価格!Z33))</f>
        <v/>
      </c>
      <c r="AA33" s="109">
        <f>'6桁'!AA33</f>
        <v>0</v>
      </c>
    </row>
    <row r="34" spans="2:27" ht="30" customHeight="1" thickBot="1">
      <c r="B34" s="544"/>
      <c r="C34" s="343" t="s">
        <v>1324</v>
      </c>
      <c r="D34" s="256">
        <v>101</v>
      </c>
      <c r="E34" s="321"/>
      <c r="F34" s="178" t="str">
        <f>IF(地区標準卸価格!F34="","",IF(ISNUMBER(地区標準卸価格!F34),IF(入力!$C$17=1,ROUNDDOWN(地区標準卸価格!F34*ユーザ別掛け率!F34%,-入力!$C$16),IF(入力!$C$17=2,ROUNDUP(地区標準卸価格!F34*ユーザ別掛け率!F34%,-入力!$C$16),IF(入力!$C$17=3,ROUND(地区標準卸価格!F34*ユーザ別掛け率!F34%,-入力!$C$16),""))),地区標準卸価格!F34))</f>
        <v/>
      </c>
      <c r="G34" s="31">
        <f>'6桁'!G34</f>
        <v>0</v>
      </c>
      <c r="H34" s="118" t="str">
        <f>IF(地区標準卸価格!H34="","",IF(ISNUMBER(地区標準卸価格!H34),IF(入力!$C$17=1,ROUNDDOWN(地区標準卸価格!H34*ユーザ別掛け率!H34%,-入力!$C$16),IF(入力!$C$17=2,ROUNDUP(地区標準卸価格!H34*ユーザ別掛け率!H34%,-入力!$C$16),IF(入力!$C$17=3,ROUND(地区標準卸価格!H34*ユーザ別掛け率!H34%,-入力!$C$16),""))),地区標準卸価格!H34))</f>
        <v/>
      </c>
      <c r="I34" s="119">
        <f>'6桁'!I34</f>
        <v>0</v>
      </c>
      <c r="J34" s="16">
        <f>IF(地区標準卸価格!J34="","",IF(ISNUMBER(地区標準卸価格!J34),IF(入力!$C$17=1,ROUNDDOWN(地区標準卸価格!J34*ユーザ別掛け率!J34%,-入力!$C$16),IF(入力!$C$17=2,ROUNDUP(地区標準卸価格!J34*ユーザ別掛け率!J34%,-入力!$C$16),IF(入力!$C$17=3,ROUND(地区標準卸価格!J34*ユーザ別掛け率!J34%,-入力!$C$16),""))),地区標準卸価格!J34))</f>
        <v>49500</v>
      </c>
      <c r="K34" s="21" t="str">
        <f>'6桁'!K34</f>
        <v>W</v>
      </c>
      <c r="L34" s="10"/>
      <c r="M34" s="496"/>
      <c r="N34" s="500" t="s">
        <v>297</v>
      </c>
      <c r="O34" s="501"/>
      <c r="P34" s="254"/>
      <c r="Q34" s="273">
        <v>105</v>
      </c>
      <c r="R34" s="14">
        <f>IF(地区標準卸価格!R34="","",IF(ISNUMBER(地区標準卸価格!R34),IF(入力!$C$17=1,ROUNDDOWN(地区標準卸価格!R34*ユーザ別掛け率!R34%,-入力!$C$16),IF(入力!$C$17=2,ROUNDUP(地区標準卸価格!R34*ユーザ別掛け率!R34%,-入力!$C$16),IF(入力!$C$17=3,ROUND(地区標準卸価格!R34*ユーザ別掛け率!R34%,-入力!$C$16),""))),地区標準卸価格!R34))</f>
        <v>67000</v>
      </c>
      <c r="S34" s="109" t="str">
        <f>'6桁'!S34</f>
        <v>Y★</v>
      </c>
      <c r="T34" s="14">
        <f>IF(地区標準卸価格!T34="","",IF(ISNUMBER(地区標準卸価格!T34),IF(入力!$C$17=1,ROUNDDOWN(地区標準卸価格!T34*ユーザ別掛け率!T34%,-入力!$C$16),IF(入力!$C$17=2,ROUNDUP(地区標準卸価格!T34*ユーザ別掛け率!T34%,-入力!$C$16),IF(入力!$C$17=3,ROUND(地区標準卸価格!T34*ユーザ別掛け率!T34%,-入力!$C$16),""))),地区標準卸価格!T34))</f>
        <v>65300</v>
      </c>
      <c r="U34" s="109" t="str">
        <f>'6桁'!U34</f>
        <v>Y★</v>
      </c>
      <c r="V34" s="14">
        <f>IF(地区標準卸価格!V34="","",IF(ISNUMBER(地区標準卸価格!V34),IF(入力!$C$17=1,ROUNDDOWN(地区標準卸価格!V34*ユーザ別掛け率!V34%,-入力!$C$16),IF(入力!$C$17=2,ROUNDUP(地区標準卸価格!V34*ユーザ別掛け率!V34%,-入力!$C$16),IF(入力!$C$17=3,ROUND(地区標準卸価格!V34*ユーザ別掛け率!V34%,-入力!$C$16),""))),地区標準卸価格!V34))</f>
        <v>61200</v>
      </c>
      <c r="W34" s="109" t="str">
        <f>'6桁'!W34</f>
        <v>W★</v>
      </c>
      <c r="X34" s="14" t="str">
        <f>IF(地区標準卸価格!X34="","",IF(ISNUMBER(地区標準卸価格!X34),IF(入力!$C$17=1,ROUNDDOWN(地区標準卸価格!X34*ユーザ別掛け率!X34%,-入力!$C$16),IF(入力!$C$17=2,ROUNDUP(地区標準卸価格!X34*ユーザ別掛け率!X34%,-入力!$C$16),IF(入力!$C$17=3,ROUND(地区標準卸価格!X34*ユーザ別掛け率!X34%,-入力!$C$16),""))),地区標準卸価格!X34))</f>
        <v/>
      </c>
      <c r="Y34" s="109">
        <f>'6桁'!Y34</f>
        <v>0</v>
      </c>
      <c r="Z34" s="14" t="str">
        <f>IF(地区標準卸価格!Z34="","",IF(ISNUMBER(地区標準卸価格!Z34),IF(入力!$C$17=1,ROUNDDOWN(地区標準卸価格!Z34*ユーザ別掛け率!Z34%,-入力!$C$16),IF(入力!$C$17=2,ROUNDUP(地区標準卸価格!Z34*ユーザ別掛け率!Z34%,-入力!$C$16),IF(入力!$C$17=3,ROUND(地区標準卸価格!Z34*ユーザ別掛け率!Z34%,-入力!$C$16),""))),地区標準卸価格!Z34))</f>
        <v/>
      </c>
      <c r="AA34" s="109">
        <f>'6桁'!AA34</f>
        <v>0</v>
      </c>
    </row>
    <row r="35" spans="2:27" ht="30" customHeight="1">
      <c r="B35" s="219"/>
      <c r="C35" s="327"/>
      <c r="D35" s="327"/>
      <c r="E35" s="327"/>
      <c r="F35" s="74"/>
      <c r="G35" s="22"/>
      <c r="H35" s="74"/>
      <c r="I35" s="251"/>
      <c r="J35" s="10"/>
      <c r="K35" s="22"/>
      <c r="L35" s="10"/>
      <c r="M35" s="496"/>
      <c r="N35" s="500" t="s">
        <v>459</v>
      </c>
      <c r="O35" s="501"/>
      <c r="P35" s="254"/>
      <c r="Q35" s="273">
        <v>108</v>
      </c>
      <c r="R35" s="14">
        <f>IF(地区標準卸価格!R35="","",IF(ISNUMBER(地区標準卸価格!R35),IF(入力!$C$17=1,ROUNDDOWN(地区標準卸価格!R35*ユーザ別掛け率!R35%,-入力!$C$16),IF(入力!$C$17=2,ROUNDUP(地区標準卸価格!R35*ユーザ別掛け率!R35%,-入力!$C$16),IF(入力!$C$17=3,ROUND(地区標準卸価格!R35*ユーザ別掛け率!R35%,-入力!$C$16),""))),地区標準卸価格!R35))</f>
        <v>70900</v>
      </c>
      <c r="S35" s="109" t="str">
        <f>'6桁'!S35</f>
        <v>Y★</v>
      </c>
      <c r="T35" s="14" t="str">
        <f>IF(地区標準卸価格!T35="","",IF(ISNUMBER(地区標準卸価格!T35),IF(入力!$C$17=1,ROUNDDOWN(地区標準卸価格!T35*ユーザ別掛け率!T35%,-入力!$C$16),IF(入力!$C$17=2,ROUNDUP(地区標準卸価格!T35*ユーザ別掛け率!T35%,-入力!$C$16),IF(入力!$C$17=3,ROUND(地区標準卸価格!T35*ユーザ別掛け率!T35%,-入力!$C$16),""))),地区標準卸価格!T35))</f>
        <v/>
      </c>
      <c r="U35" s="109">
        <f>'6桁'!U35</f>
        <v>0</v>
      </c>
      <c r="V35" s="14" t="str">
        <f>IF(地区標準卸価格!V35="","",IF(ISNUMBER(地区標準卸価格!V35),IF(入力!$C$17=1,ROUNDDOWN(地区標準卸価格!V35*ユーザ別掛け率!V35%,-入力!$C$16),IF(入力!$C$17=2,ROUNDUP(地区標準卸価格!V35*ユーザ別掛け率!V35%,-入力!$C$16),IF(入力!$C$17=3,ROUND(地区標準卸価格!V35*ユーザ別掛け率!V35%,-入力!$C$16),""))),地区標準卸価格!V35))</f>
        <v/>
      </c>
      <c r="W35" s="109">
        <f>'6桁'!W35</f>
        <v>0</v>
      </c>
      <c r="X35" s="14" t="str">
        <f>IF(地区標準卸価格!X35="","",IF(ISNUMBER(地区標準卸価格!X35),IF(入力!$C$17=1,ROUNDDOWN(地区標準卸価格!X35*ユーザ別掛け率!X35%,-入力!$C$16),IF(入力!$C$17=2,ROUNDUP(地区標準卸価格!X35*ユーザ別掛け率!X35%,-入力!$C$16),IF(入力!$C$17=3,ROUND(地区標準卸価格!X35*ユーザ別掛け率!X35%,-入力!$C$16),""))),地区標準卸価格!X35))</f>
        <v/>
      </c>
      <c r="Y35" s="109">
        <f>'6桁'!Y35</f>
        <v>0</v>
      </c>
      <c r="Z35" s="14" t="str">
        <f>IF(地区標準卸価格!Z35="","",IF(ISNUMBER(地区標準卸価格!Z35),IF(入力!$C$17=1,ROUNDDOWN(地区標準卸価格!Z35*ユーザ別掛け率!Z35%,-入力!$C$16),IF(入力!$C$17=2,ROUNDUP(地区標準卸価格!Z35*ユーザ別掛け率!Z35%,-入力!$C$16),IF(入力!$C$17=3,ROUND(地区標準卸価格!Z35*ユーザ別掛け率!Z35%,-入力!$C$16),""))),地区標準卸価格!Z35))</f>
        <v/>
      </c>
      <c r="AA35" s="109">
        <f>'6桁'!AA35</f>
        <v>0</v>
      </c>
    </row>
    <row r="36" spans="2:27" ht="30" customHeight="1">
      <c r="B36" s="219"/>
      <c r="C36" s="327"/>
      <c r="D36" s="327"/>
      <c r="E36" s="327"/>
      <c r="F36" s="74"/>
      <c r="G36" s="22"/>
      <c r="H36" s="74"/>
      <c r="I36" s="251"/>
      <c r="J36" s="10"/>
      <c r="K36" s="22"/>
      <c r="L36" s="10"/>
      <c r="M36" s="496"/>
      <c r="N36" s="500" t="s">
        <v>298</v>
      </c>
      <c r="O36" s="501"/>
      <c r="P36" s="254">
        <v>106</v>
      </c>
      <c r="Q36" s="273">
        <v>110</v>
      </c>
      <c r="R36" s="14">
        <f>IF(地区標準卸価格!R36="","",IF(ISNUMBER(地区標準卸価格!R36),IF(入力!$C$17=1,ROUNDDOWN(地区標準卸価格!R36*ユーザ別掛け率!R36%,-入力!$C$16),IF(入力!$C$17=2,ROUNDUP(地区標準卸価格!R36*ユーザ別掛け率!R36%,-入力!$C$16),IF(入力!$C$17=3,ROUND(地区標準卸価格!R36*ユーザ別掛け率!R36%,-入力!$C$16),""))),地区標準卸価格!R36))</f>
        <v>68600</v>
      </c>
      <c r="S36" s="109" t="str">
        <f>'6桁'!S36</f>
        <v>Y★</v>
      </c>
      <c r="T36" s="14">
        <f>IF(地区標準卸価格!T36="","",IF(ISNUMBER(地区標準卸価格!T36),IF(入力!$C$17=1,ROUNDDOWN(地区標準卸価格!T36*ユーザ別掛け率!T36%,-入力!$C$16),IF(入力!$C$17=2,ROUNDUP(地区標準卸価格!T36*ユーザ別掛け率!T36%,-入力!$C$16),IF(入力!$C$17=3,ROUND(地区標準卸価格!T36*ユーザ別掛け率!T36%,-入力!$C$16),""))),地区標準卸価格!T36))</f>
        <v>72600</v>
      </c>
      <c r="U36" s="109" t="str">
        <f>'6桁'!U36</f>
        <v>Y★</v>
      </c>
      <c r="V36" s="14" t="str">
        <f>IF(地区標準卸価格!V36="","",IF(ISNUMBER(地区標準卸価格!V36),IF(入力!$C$17=1,ROUNDDOWN(地区標準卸価格!V36*ユーザ別掛け率!V36%,-入力!$C$16),IF(入力!$C$17=2,ROUNDUP(地区標準卸価格!V36*ユーザ別掛け率!V36%,-入力!$C$16),IF(入力!$C$17=3,ROUND(地区標準卸価格!V36*ユーザ別掛け率!V36%,-入力!$C$16),""))),地区標準卸価格!V36))</f>
        <v/>
      </c>
      <c r="W36" s="109">
        <f>'6桁'!W36</f>
        <v>0</v>
      </c>
      <c r="X36" s="14" t="str">
        <f>IF(地区標準卸価格!X36="","",IF(ISNUMBER(地区標準卸価格!X36),IF(入力!$C$17=1,ROUNDDOWN(地区標準卸価格!X36*ユーザ別掛け率!X36%,-入力!$C$16),IF(入力!$C$17=2,ROUNDUP(地区標準卸価格!X36*ユーザ別掛け率!X36%,-入力!$C$16),IF(入力!$C$17=3,ROUND(地区標準卸価格!X36*ユーザ別掛け率!X36%,-入力!$C$16),""))),地区標準卸価格!X36))</f>
        <v/>
      </c>
      <c r="Y36" s="109">
        <f>'6桁'!Y36</f>
        <v>0</v>
      </c>
      <c r="Z36" s="14" t="str">
        <f>IF(地区標準卸価格!Z36="","",IF(ISNUMBER(地区標準卸価格!Z36),IF(入力!$C$17=1,ROUNDDOWN(地区標準卸価格!Z36*ユーザ別掛け率!Z36%,-入力!$C$16),IF(入力!$C$17=2,ROUNDUP(地区標準卸価格!Z36*ユーザ別掛け率!Z36%,-入力!$C$16),IF(入力!$C$17=3,ROUND(地区標準卸価格!Z36*ユーザ別掛け率!Z36%,-入力!$C$16),""))),地区標準卸価格!Z36))</f>
        <v/>
      </c>
      <c r="AA36" s="109">
        <f>'6桁'!AA36</f>
        <v>0</v>
      </c>
    </row>
    <row r="37" spans="2:27" ht="30" customHeight="1">
      <c r="B37" s="219"/>
      <c r="C37" s="327"/>
      <c r="D37" s="327"/>
      <c r="E37" s="327"/>
      <c r="F37" s="74"/>
      <c r="G37" s="22"/>
      <c r="H37" s="74"/>
      <c r="I37" s="251"/>
      <c r="J37" s="10"/>
      <c r="K37" s="22"/>
      <c r="L37" s="10"/>
      <c r="M37" s="496"/>
      <c r="N37" s="500" t="s">
        <v>1327</v>
      </c>
      <c r="O37" s="501"/>
      <c r="P37" s="254"/>
      <c r="Q37" s="273">
        <v>104</v>
      </c>
      <c r="R37" s="14" t="str">
        <f>IF(地区標準卸価格!R37="","",IF(ISNUMBER(地区標準卸価格!R37),IF(入力!$C$17=1,ROUNDDOWN(地区標準卸価格!R37*ユーザ別掛け率!R37%,-入力!$C$16),IF(入力!$C$17=2,ROUNDUP(地区標準卸価格!R37*ユーザ別掛け率!R37%,-入力!$C$16),IF(入力!$C$17=3,ROUND(地区標準卸価格!R37*ユーザ別掛け率!R37%,-入力!$C$16),""))),地区標準卸価格!R37))</f>
        <v/>
      </c>
      <c r="S37" s="109">
        <f>'6桁'!S37</f>
        <v>0</v>
      </c>
      <c r="T37" s="14" t="str">
        <f>IF(地区標準卸価格!T37="","",IF(ISNUMBER(地区標準卸価格!T37),IF(入力!$C$17=1,ROUNDDOWN(地区標準卸価格!T37*ユーザ別掛け率!T37%,-入力!$C$16),IF(入力!$C$17=2,ROUNDUP(地区標準卸価格!T37*ユーザ別掛け率!T37%,-入力!$C$16),IF(入力!$C$17=3,ROUND(地区標準卸価格!T37*ユーザ別掛け率!T37%,-入力!$C$16),""))),地区標準卸価格!T37))</f>
        <v/>
      </c>
      <c r="U37" s="109">
        <f>'6桁'!U37</f>
        <v>0</v>
      </c>
      <c r="V37" s="14">
        <f>IF(地区標準卸価格!V37="","",IF(ISNUMBER(地区標準卸価格!V37),IF(入力!$C$17=1,ROUNDDOWN(地区標準卸価格!V37*ユーザ別掛け率!V37%,-入力!$C$16),IF(入力!$C$17=2,ROUNDUP(地区標準卸価格!V37*ユーザ別掛け率!V37%,-入力!$C$16),IF(入力!$C$17=3,ROUND(地区標準卸価格!V37*ユーザ別掛け率!V37%,-入力!$C$16),""))),地区標準卸価格!V37))</f>
        <v>47000</v>
      </c>
      <c r="W37" s="109" t="str">
        <f>'6桁'!W37</f>
        <v>W★</v>
      </c>
      <c r="X37" s="14" t="str">
        <f>IF(地区標準卸価格!X37="","",IF(ISNUMBER(地区標準卸価格!X37),IF(入力!$C$17=1,ROUNDDOWN(地区標準卸価格!X37*ユーザ別掛け率!X37%,-入力!$C$16),IF(入力!$C$17=2,ROUNDUP(地区標準卸価格!X37*ユーザ別掛け率!X37%,-入力!$C$16),IF(入力!$C$17=3,ROUND(地区標準卸価格!X37*ユーザ別掛け率!X37%,-入力!$C$16),""))),地区標準卸価格!X37))</f>
        <v/>
      </c>
      <c r="Y37" s="109">
        <f>'6桁'!Y37</f>
        <v>0</v>
      </c>
      <c r="Z37" s="14" t="str">
        <f>IF(地区標準卸価格!Z37="","",IF(ISNUMBER(地区標準卸価格!Z37),IF(入力!$C$17=1,ROUNDDOWN(地区標準卸価格!Z37*ユーザ別掛け率!Z37%,-入力!$C$16),IF(入力!$C$17=2,ROUNDUP(地区標準卸価格!Z37*ユーザ別掛け率!Z37%,-入力!$C$16),IF(入力!$C$17=3,ROUND(地区標準卸価格!Z37*ユーザ別掛け率!Z37%,-入力!$C$16),""))),地区標準卸価格!Z37))</f>
        <v/>
      </c>
      <c r="AA37" s="109">
        <f>'6桁'!AA37</f>
        <v>0</v>
      </c>
    </row>
    <row r="38" spans="2:27" ht="30" customHeight="1">
      <c r="B38" s="219"/>
      <c r="C38" s="327"/>
      <c r="D38" s="327"/>
      <c r="E38" s="327"/>
      <c r="F38" s="74"/>
      <c r="G38" s="22"/>
      <c r="H38" s="74"/>
      <c r="I38" s="251"/>
      <c r="J38" s="10"/>
      <c r="K38" s="22"/>
      <c r="L38" s="10"/>
      <c r="M38" s="496"/>
      <c r="N38" s="500" t="s">
        <v>299</v>
      </c>
      <c r="O38" s="501"/>
      <c r="P38" s="254"/>
      <c r="Q38" s="273">
        <v>109</v>
      </c>
      <c r="R38" s="14" t="str">
        <f>IF(地区標準卸価格!R38="","",IF(ISNUMBER(地区標準卸価格!R38),IF(入力!$C$17=1,ROUNDDOWN(地区標準卸価格!R38*ユーザ別掛け率!R38%,-入力!$C$16),IF(入力!$C$17=2,ROUNDUP(地区標準卸価格!R38*ユーザ別掛け率!R38%,-入力!$C$16),IF(入力!$C$17=3,ROUND(地区標準卸価格!R38*ユーザ別掛け率!R38%,-入力!$C$16),""))),地区標準卸価格!R38))</f>
        <v/>
      </c>
      <c r="S38" s="109">
        <f>'6桁'!S38</f>
        <v>0</v>
      </c>
      <c r="T38" s="14">
        <f>IF(地区標準卸価格!T38="","",IF(ISNUMBER(地区標準卸価格!T38),IF(入力!$C$17=1,ROUNDDOWN(地区標準卸価格!T38*ユーザ別掛け率!T38%,-入力!$C$16),IF(入力!$C$17=2,ROUNDUP(地区標準卸価格!T38*ユーザ別掛け率!T38%,-入力!$C$16),IF(入力!$C$17=3,ROUND(地区標準卸価格!T38*ユーザ別掛け率!T38%,-入力!$C$16),""))),地区標準卸価格!T38))</f>
        <v>64500</v>
      </c>
      <c r="U38" s="109" t="str">
        <f>'6桁'!U38</f>
        <v>Y★</v>
      </c>
      <c r="V38" s="14" t="str">
        <f>IF(地区標準卸価格!V38="","",IF(ISNUMBER(地区標準卸価格!V38),IF(入力!$C$17=1,ROUNDDOWN(地区標準卸価格!V38*ユーザ別掛け率!V38%,-入力!$C$16),IF(入力!$C$17=2,ROUNDUP(地区標準卸価格!V38*ユーザ別掛け率!V38%,-入力!$C$16),IF(入力!$C$17=3,ROUND(地区標準卸価格!V38*ユーザ別掛け率!V38%,-入力!$C$16),""))),地区標準卸価格!V38))</f>
        <v/>
      </c>
      <c r="W38" s="109">
        <f>'6桁'!W38</f>
        <v>0</v>
      </c>
      <c r="X38" s="14" t="str">
        <f>IF(地区標準卸価格!X38="","",IF(ISNUMBER(地区標準卸価格!X38),IF(入力!$C$17=1,ROUNDDOWN(地区標準卸価格!X38*ユーザ別掛け率!X38%,-入力!$C$16),IF(入力!$C$17=2,ROUNDUP(地区標準卸価格!X38*ユーザ別掛け率!X38%,-入力!$C$16),IF(入力!$C$17=3,ROUND(地区標準卸価格!X38*ユーザ別掛け率!X38%,-入力!$C$16),""))),地区標準卸価格!X38))</f>
        <v/>
      </c>
      <c r="Y38" s="109">
        <f>'6桁'!Y38</f>
        <v>0</v>
      </c>
      <c r="Z38" s="14" t="str">
        <f>IF(地区標準卸価格!Z38="","",IF(ISNUMBER(地区標準卸価格!Z38),IF(入力!$C$17=1,ROUNDDOWN(地区標準卸価格!Z38*ユーザ別掛け率!Z38%,-入力!$C$16),IF(入力!$C$17=2,ROUNDUP(地区標準卸価格!Z38*ユーザ別掛け率!Z38%,-入力!$C$16),IF(入力!$C$17=3,ROUND(地区標準卸価格!Z38*ユーザ別掛け率!Z38%,-入力!$C$16),""))),地区標準卸価格!Z38))</f>
        <v/>
      </c>
      <c r="AA38" s="109">
        <f>'6桁'!AA38</f>
        <v>0</v>
      </c>
    </row>
    <row r="39" spans="2:27" ht="30" customHeight="1">
      <c r="B39" s="219"/>
      <c r="C39" s="327"/>
      <c r="D39" s="327"/>
      <c r="E39" s="327"/>
      <c r="F39" s="74"/>
      <c r="G39" s="22"/>
      <c r="H39" s="74"/>
      <c r="I39" s="251"/>
      <c r="J39" s="10"/>
      <c r="K39" s="22"/>
      <c r="L39" s="10"/>
      <c r="M39" s="496"/>
      <c r="N39" s="500" t="s">
        <v>450</v>
      </c>
      <c r="O39" s="501"/>
      <c r="P39" s="254"/>
      <c r="Q39" s="273">
        <v>111</v>
      </c>
      <c r="R39" s="14" t="str">
        <f>IF(地区標準卸価格!R39="","",IF(ISNUMBER(地区標準卸価格!R39),IF(入力!$C$17=1,ROUNDDOWN(地区標準卸価格!R39*ユーザ別掛け率!R39%,-入力!$C$16),IF(入力!$C$17=2,ROUNDUP(地区標準卸価格!R39*ユーザ別掛け率!R39%,-入力!$C$16),IF(入力!$C$17=3,ROUND(地区標準卸価格!R39*ユーザ別掛け率!R39%,-入力!$C$16),""))),地区標準卸価格!R39))</f>
        <v/>
      </c>
      <c r="S39" s="109">
        <f>'6桁'!S39</f>
        <v>0</v>
      </c>
      <c r="T39" s="14">
        <f>IF(地区標準卸価格!T39="","",IF(ISNUMBER(地区標準卸価格!T39),IF(入力!$C$17=1,ROUNDDOWN(地区標準卸価格!T39*ユーザ別掛け率!T39%,-入力!$C$16),IF(入力!$C$17=2,ROUNDUP(地区標準卸価格!T39*ユーザ別掛け率!T39%,-入力!$C$16),IF(入力!$C$17=3,ROUND(地区標準卸価格!T39*ユーザ別掛け率!T39%,-入力!$C$16),""))),地区標準卸価格!T39))</f>
        <v>68100</v>
      </c>
      <c r="U39" s="109" t="str">
        <f>'6桁'!U39</f>
        <v>Y★</v>
      </c>
      <c r="V39" s="14" t="str">
        <f>IF(地区標準卸価格!V39="","",IF(ISNUMBER(地区標準卸価格!V39),IF(入力!$C$17=1,ROUNDDOWN(地区標準卸価格!V39*ユーザ別掛け率!V39%,-入力!$C$16),IF(入力!$C$17=2,ROUNDUP(地区標準卸価格!V39*ユーザ別掛け率!V39%,-入力!$C$16),IF(入力!$C$17=3,ROUND(地区標準卸価格!V39*ユーザ別掛け率!V39%,-入力!$C$16),""))),地区標準卸価格!V39))</f>
        <v/>
      </c>
      <c r="W39" s="109">
        <f>'6桁'!W39</f>
        <v>0</v>
      </c>
      <c r="X39" s="14" t="str">
        <f>IF(地区標準卸価格!X39="","",IF(ISNUMBER(地区標準卸価格!X39),IF(入力!$C$17=1,ROUNDDOWN(地区標準卸価格!X39*ユーザ別掛け率!X39%,-入力!$C$16),IF(入力!$C$17=2,ROUNDUP(地区標準卸価格!X39*ユーザ別掛け率!X39%,-入力!$C$16),IF(入力!$C$17=3,ROUND(地区標準卸価格!X39*ユーザ別掛け率!X39%,-入力!$C$16),""))),地区標準卸価格!X39))</f>
        <v/>
      </c>
      <c r="Y39" s="109">
        <f>'6桁'!Y39</f>
        <v>0</v>
      </c>
      <c r="Z39" s="14" t="str">
        <f>IF(地区標準卸価格!Z39="","",IF(ISNUMBER(地区標準卸価格!Z39),IF(入力!$C$17=1,ROUNDDOWN(地区標準卸価格!Z39*ユーザ別掛け率!Z39%,-入力!$C$16),IF(入力!$C$17=2,ROUNDUP(地区標準卸価格!Z39*ユーザ別掛け率!Z39%,-入力!$C$16),IF(入力!$C$17=3,ROUND(地区標準卸価格!Z39*ユーザ別掛け率!Z39%,-入力!$C$16),""))),地区標準卸価格!Z39))</f>
        <v/>
      </c>
      <c r="AA39" s="109">
        <f>'6桁'!AA39</f>
        <v>0</v>
      </c>
    </row>
    <row r="40" spans="2:27" ht="30" customHeight="1">
      <c r="B40" s="219"/>
      <c r="C40" s="327"/>
      <c r="D40" s="327"/>
      <c r="E40" s="327"/>
      <c r="F40" s="74"/>
      <c r="G40" s="22"/>
      <c r="H40" s="74"/>
      <c r="I40" s="251"/>
      <c r="J40" s="10"/>
      <c r="K40" s="22"/>
      <c r="L40" s="10"/>
      <c r="M40" s="496"/>
      <c r="N40" s="500" t="s">
        <v>466</v>
      </c>
      <c r="O40" s="501"/>
      <c r="P40" s="317">
        <v>109</v>
      </c>
      <c r="Q40" s="322"/>
      <c r="R40" s="27" t="str">
        <f>IF(地区標準卸価格!R40="","",IF(ISNUMBER(地区標準卸価格!R40),IF(入力!$C$17=1,ROUNDDOWN(地区標準卸価格!R40*ユーザ別掛け率!R40%,-入力!$C$16),IF(入力!$C$17=2,ROUNDUP(地区標準卸価格!R40*ユーザ別掛け率!R40%,-入力!$C$16),IF(入力!$C$17=3,ROUND(地区標準卸価格!R40*ユーザ別掛け率!R40%,-入力!$C$16),""))),地区標準卸価格!R40))</f>
        <v/>
      </c>
      <c r="S40" s="323">
        <f>'6桁'!S40</f>
        <v>0</v>
      </c>
      <c r="T40" s="27">
        <f>IF(地区標準卸価格!T40="","",IF(ISNUMBER(地区標準卸価格!T40),IF(入力!$C$17=1,ROUNDDOWN(地区標準卸価格!T40*ユーザ別掛け率!T40%,-入力!$C$16),IF(入力!$C$17=2,ROUNDUP(地区標準卸価格!T40*ユーザ別掛け率!T40%,-入力!$C$16),IF(入力!$C$17=3,ROUND(地区標準卸価格!T40*ユーザ別掛け率!T40%,-入力!$C$16),""))),地区標準卸価格!T40))</f>
        <v>65500</v>
      </c>
      <c r="U40" s="323" t="str">
        <f>'6桁'!U40</f>
        <v>W</v>
      </c>
      <c r="V40" s="27" t="str">
        <f>IF(地区標準卸価格!V40="","",IF(ISNUMBER(地区標準卸価格!V40),IF(入力!$C$17=1,ROUNDDOWN(地区標準卸価格!V40*ユーザ別掛け率!V40%,-入力!$C$16),IF(入力!$C$17=2,ROUNDUP(地区標準卸価格!V40*ユーザ別掛け率!V40%,-入力!$C$16),IF(入力!$C$17=3,ROUND(地区標準卸価格!V40*ユーザ別掛け率!V40%,-入力!$C$16),""))),地区標準卸価格!V40))</f>
        <v/>
      </c>
      <c r="W40" s="323">
        <f>'6桁'!W40</f>
        <v>0</v>
      </c>
      <c r="X40" s="27" t="str">
        <f>IF(地区標準卸価格!X40="","",IF(ISNUMBER(地区標準卸価格!X40),IF(入力!$C$17=1,ROUNDDOWN(地区標準卸価格!X40*ユーザ別掛け率!X40%,-入力!$C$16),IF(入力!$C$17=2,ROUNDUP(地区標準卸価格!X40*ユーザ別掛け率!X40%,-入力!$C$16),IF(入力!$C$17=3,ROUND(地区標準卸価格!X40*ユーザ別掛け率!X40%,-入力!$C$16),""))),地区標準卸価格!X40))</f>
        <v/>
      </c>
      <c r="Y40" s="323">
        <f>'6桁'!Y40</f>
        <v>0</v>
      </c>
      <c r="Z40" s="27" t="str">
        <f>IF(地区標準卸価格!Z40="","",IF(ISNUMBER(地区標準卸価格!Z40),IF(入力!$C$17=1,ROUNDDOWN(地区標準卸価格!Z40*ユーザ別掛け率!Z40%,-入力!$C$16),IF(入力!$C$17=2,ROUNDUP(地区標準卸価格!Z40*ユーザ別掛け率!Z40%,-入力!$C$16),IF(入力!$C$17=3,ROUND(地区標準卸価格!Z40*ユーザ別掛け率!Z40%,-入力!$C$16),""))),地区標準卸価格!Z40))</f>
        <v/>
      </c>
      <c r="AA40" s="323">
        <f>'6桁'!AA40</f>
        <v>0</v>
      </c>
    </row>
    <row r="41" spans="2:27" ht="30" customHeight="1" thickBot="1">
      <c r="B41" s="219"/>
      <c r="C41" s="327"/>
      <c r="D41" s="327"/>
      <c r="E41" s="327"/>
      <c r="F41" s="74"/>
      <c r="G41" s="22"/>
      <c r="H41" s="74"/>
      <c r="I41" s="251"/>
      <c r="J41" s="10"/>
      <c r="K41" s="251"/>
      <c r="L41" s="10"/>
      <c r="M41" s="497"/>
      <c r="N41" s="500" t="s">
        <v>509</v>
      </c>
      <c r="O41" s="501"/>
      <c r="P41" s="256">
        <v>102</v>
      </c>
      <c r="Q41" s="274"/>
      <c r="R41" s="16" t="str">
        <f>IF(地区標準卸価格!R41="","",IF(ISNUMBER(地区標準卸価格!R41),IF(入力!$C$17=1,ROUNDDOWN(地区標準卸価格!R41*ユーザ別掛け率!R41%,-入力!$C$16),IF(入力!$C$17=2,ROUNDUP(地区標準卸価格!R41*ユーザ別掛け率!R41%,-入力!$C$16),IF(入力!$C$17=3,ROUND(地区標準卸価格!R41*ユーザ別掛け率!R41%,-入力!$C$16),""))),地区標準卸価格!R41))</f>
        <v/>
      </c>
      <c r="S41" s="121">
        <f>'6桁'!S41</f>
        <v>0</v>
      </c>
      <c r="T41" s="16">
        <f>IF(地区標準卸価格!T41="","",IF(ISNUMBER(地区標準卸価格!T41),IF(入力!$C$17=1,ROUNDDOWN(地区標準卸価格!T41*ユーザ別掛け率!T41%,-入力!$C$16),IF(入力!$C$17=2,ROUNDUP(地区標準卸価格!T41*ユーザ別掛け率!T41%,-入力!$C$16),IF(入力!$C$17=3,ROUND(地区標準卸価格!T41*ユーザ別掛け率!T41%,-入力!$C$16),""))),地区標準卸価格!T41))</f>
        <v>44700</v>
      </c>
      <c r="U41" s="121" t="str">
        <f>'6桁'!U41</f>
        <v>V</v>
      </c>
      <c r="V41" s="16">
        <f>IF(地区標準卸価格!V41="","",IF(ISNUMBER(地区標準卸価格!V41),IF(入力!$C$17=1,ROUNDDOWN(地区標準卸価格!V41*ユーザ別掛け率!V41%,-入力!$C$16),IF(入力!$C$17=2,ROUNDUP(地区標準卸価格!V41*ユーザ別掛け率!V41%,-入力!$C$16),IF(入力!$C$17=3,ROUND(地区標準卸価格!V41*ユーザ別掛け率!V41%,-入力!$C$16),""))),地区標準卸価格!V41))</f>
        <v>44900</v>
      </c>
      <c r="W41" s="121" t="str">
        <f>'6桁'!W41</f>
        <v>V</v>
      </c>
      <c r="X41" s="16" t="str">
        <f>IF(地区標準卸価格!X41="","",IF(ISNUMBER(地区標準卸価格!X41),IF(入力!$C$17=1,ROUNDDOWN(地区標準卸価格!X41*ユーザ別掛け率!X41%,-入力!$C$16),IF(入力!$C$17=2,ROUNDUP(地区標準卸価格!X41*ユーザ別掛け率!X41%,-入力!$C$16),IF(入力!$C$17=3,ROUND(地区標準卸価格!X41*ユーザ別掛け率!X41%,-入力!$C$16),""))),地区標準卸価格!X41))</f>
        <v/>
      </c>
      <c r="Y41" s="121">
        <f>'6桁'!Y41</f>
        <v>0</v>
      </c>
      <c r="Z41" s="16" t="str">
        <f>IF(地区標準卸価格!Z41="","",IF(ISNUMBER(地区標準卸価格!Z41),IF(入力!$C$17=1,ROUNDDOWN(地区標準卸価格!Z41*ユーザ別掛け率!Z41%,-入力!$C$16),IF(入力!$C$17=2,ROUNDUP(地区標準卸価格!Z41*ユーザ別掛け率!Z41%,-入力!$C$16),IF(入力!$C$17=3,ROUND(地区標準卸価格!Z41*ユーザ別掛け率!Z41%,-入力!$C$16),""))),地区標準卸価格!Z41))</f>
        <v/>
      </c>
      <c r="AA41" s="121">
        <f>'6桁'!AA41</f>
        <v>0</v>
      </c>
    </row>
    <row r="42" spans="2:27" ht="43.5" customHeight="1">
      <c r="C42" s="221"/>
      <c r="D42" s="221"/>
      <c r="E42" s="221"/>
      <c r="F42" s="221"/>
      <c r="G42" s="221"/>
      <c r="H42" s="221"/>
      <c r="I42" s="221"/>
      <c r="J42" s="221"/>
      <c r="K42" s="221"/>
      <c r="L42" s="221"/>
      <c r="M42" s="545" t="s">
        <v>1116</v>
      </c>
      <c r="N42" s="545"/>
      <c r="O42" s="545"/>
      <c r="P42" s="545"/>
      <c r="Q42" s="545"/>
      <c r="R42" s="545"/>
      <c r="S42" s="545"/>
      <c r="T42" s="545"/>
      <c r="U42" s="545"/>
      <c r="V42" s="545"/>
      <c r="W42" s="545"/>
      <c r="X42" s="545"/>
      <c r="Y42" s="545"/>
      <c r="Z42" s="545"/>
      <c r="AA42" s="545"/>
    </row>
    <row r="43" spans="2:27" ht="14.25" customHeight="1" thickBot="1">
      <c r="C43" s="327"/>
      <c r="D43" s="327"/>
      <c r="E43" s="327"/>
      <c r="F43" s="74"/>
      <c r="G43" s="18"/>
      <c r="H43" s="74"/>
      <c r="I43" s="18"/>
      <c r="J43" s="74"/>
      <c r="K43" s="18"/>
      <c r="L43" s="74"/>
      <c r="M43" s="18"/>
      <c r="N43" s="74"/>
      <c r="O43" s="18"/>
      <c r="P43" s="74"/>
      <c r="Q43" s="18"/>
      <c r="R43" s="74"/>
      <c r="S43" s="17"/>
      <c r="T43" s="74"/>
      <c r="U43" s="18"/>
    </row>
    <row r="44" spans="2:27" ht="25.5" customHeight="1" thickTop="1" thickBot="1">
      <c r="B44" s="518" t="s">
        <v>451</v>
      </c>
      <c r="C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c r="AA44" s="520"/>
    </row>
    <row r="45" spans="2:27" ht="10.5" customHeight="1" thickTop="1">
      <c r="C45" s="40"/>
      <c r="D45" s="40"/>
      <c r="E45" s="40"/>
      <c r="F45" s="79"/>
      <c r="H45" s="79"/>
      <c r="K45" s="52"/>
      <c r="M45" s="52"/>
      <c r="Q45" s="52"/>
    </row>
    <row r="46" spans="2:27" ht="20.100000000000001" customHeight="1" thickBot="1">
      <c r="B46" s="238" t="s">
        <v>1379</v>
      </c>
    </row>
    <row r="47" spans="2:27" ht="19.5" customHeight="1" thickBot="1">
      <c r="B47" s="521" t="s">
        <v>452</v>
      </c>
      <c r="C47" s="534" t="s">
        <v>524</v>
      </c>
      <c r="D47" s="527" t="s">
        <v>1113</v>
      </c>
      <c r="E47" s="540"/>
      <c r="F47" s="531" t="s">
        <v>453</v>
      </c>
      <c r="G47" s="532"/>
      <c r="H47" s="532"/>
      <c r="I47" s="532"/>
      <c r="J47" s="532"/>
      <c r="K47" s="532"/>
      <c r="L47" s="532"/>
      <c r="M47" s="532"/>
      <c r="N47" s="532"/>
      <c r="O47" s="532"/>
      <c r="P47" s="532"/>
      <c r="Q47" s="532"/>
      <c r="R47" s="532"/>
      <c r="S47" s="532"/>
      <c r="T47" s="532"/>
      <c r="U47" s="533"/>
      <c r="V47" s="11"/>
      <c r="W47" s="11"/>
      <c r="X47" s="11"/>
      <c r="Y47" s="11"/>
    </row>
    <row r="48" spans="2:27" ht="19.5" customHeight="1">
      <c r="B48" s="522"/>
      <c r="C48" s="536"/>
      <c r="D48" s="541"/>
      <c r="E48" s="542"/>
      <c r="F48" s="516" t="s">
        <v>1377</v>
      </c>
      <c r="G48" s="507"/>
      <c r="H48" s="506" t="s">
        <v>1084</v>
      </c>
      <c r="I48" s="507"/>
      <c r="J48" s="516" t="s">
        <v>1378</v>
      </c>
      <c r="K48" s="507"/>
      <c r="L48" s="506" t="s">
        <v>1075</v>
      </c>
      <c r="M48" s="507"/>
      <c r="N48" s="506" t="s">
        <v>1076</v>
      </c>
      <c r="O48" s="507"/>
      <c r="P48" s="506" t="s">
        <v>1080</v>
      </c>
      <c r="Q48" s="507"/>
      <c r="R48" s="516" t="s">
        <v>1081</v>
      </c>
      <c r="S48" s="507"/>
      <c r="T48" s="506" t="s">
        <v>780</v>
      </c>
      <c r="U48" s="507"/>
      <c r="V48" s="548"/>
      <c r="W48" s="548"/>
      <c r="X48" s="11"/>
      <c r="Y48" s="11"/>
    </row>
    <row r="49" spans="2:25" ht="19.5" customHeight="1">
      <c r="B49" s="522"/>
      <c r="C49" s="536"/>
      <c r="D49" s="510" t="s">
        <v>1115</v>
      </c>
      <c r="E49" s="550" t="s">
        <v>1114</v>
      </c>
      <c r="F49" s="517"/>
      <c r="G49" s="509"/>
      <c r="H49" s="508"/>
      <c r="I49" s="509"/>
      <c r="J49" s="517"/>
      <c r="K49" s="509"/>
      <c r="L49" s="508"/>
      <c r="M49" s="509"/>
      <c r="N49" s="508"/>
      <c r="O49" s="509"/>
      <c r="P49" s="508"/>
      <c r="Q49" s="509"/>
      <c r="R49" s="517"/>
      <c r="S49" s="509"/>
      <c r="T49" s="508"/>
      <c r="U49" s="509"/>
      <c r="V49" s="548"/>
      <c r="W49" s="548"/>
      <c r="X49" s="548"/>
      <c r="Y49" s="548"/>
    </row>
    <row r="50" spans="2:25" ht="19.5" customHeight="1" thickBot="1">
      <c r="B50" s="523"/>
      <c r="C50" s="538"/>
      <c r="D50" s="549"/>
      <c r="E50" s="551"/>
      <c r="F50" s="514" t="s">
        <v>720</v>
      </c>
      <c r="G50" s="515"/>
      <c r="H50" s="514" t="s">
        <v>1082</v>
      </c>
      <c r="I50" s="515"/>
      <c r="J50" s="514" t="s">
        <v>1083</v>
      </c>
      <c r="K50" s="515"/>
      <c r="L50" s="514" t="s">
        <v>167</v>
      </c>
      <c r="M50" s="515"/>
      <c r="N50" s="514" t="s">
        <v>1078</v>
      </c>
      <c r="O50" s="515"/>
      <c r="P50" s="514" t="s">
        <v>163</v>
      </c>
      <c r="Q50" s="515"/>
      <c r="R50" s="514" t="s">
        <v>167</v>
      </c>
      <c r="S50" s="515"/>
      <c r="T50" s="514" t="s">
        <v>167</v>
      </c>
      <c r="U50" s="515"/>
      <c r="V50" s="547"/>
      <c r="W50" s="547"/>
      <c r="X50" s="547"/>
      <c r="Y50" s="547"/>
    </row>
    <row r="51" spans="2:25" ht="30" customHeight="1">
      <c r="B51" s="502">
        <v>19</v>
      </c>
      <c r="C51" s="365" t="s">
        <v>328</v>
      </c>
      <c r="D51" s="253"/>
      <c r="E51" s="353">
        <v>91</v>
      </c>
      <c r="F51" s="91">
        <f>IF(地区標準卸価格!F51="","",IF(ISNUMBER(地区標準卸価格!F51),IF(入力!$C$17=1,ROUNDDOWN(地区標準卸価格!F51*ユーザ別掛け率!F51%,-入力!$C$16),IF(入力!$C$17=2,ROUNDUP(地区標準卸価格!F51*ユーザ別掛け率!F51%,-入力!$C$16),IF(入力!$C$17=3,ROUND(地区標準卸価格!F51*ユーザ別掛け率!F51%,-入力!$C$16),""))),地区標準卸価格!F51))</f>
        <v>64600</v>
      </c>
      <c r="G51" s="124" t="str">
        <f>'6桁'!G51</f>
        <v>Y★</v>
      </c>
      <c r="H51" s="91" t="str">
        <f>IF(地区標準卸価格!H51="","",IF(ISNUMBER(地区標準卸価格!H51),IF(入力!$C$17=1,ROUNDDOWN(地区標準卸価格!H51*ユーザ別掛け率!H51%,-入力!$C$16),IF(入力!$C$17=2,ROUNDUP(地区標準卸価格!H51*ユーザ別掛け率!H51%,-入力!$C$16),IF(入力!$C$17=3,ROUND(地区標準卸価格!H51*ユーザ別掛け率!H51%,-入力!$C$16),""))),地区標準卸価格!H51))</f>
        <v/>
      </c>
      <c r="I51" s="124">
        <f>'6桁'!I51</f>
        <v>0</v>
      </c>
      <c r="J51" s="91" t="str">
        <f>IF(地区標準卸価格!J51="","",IF(ISNUMBER(地区標準卸価格!J51),IF(入力!$C$17=1,ROUNDDOWN(地区標準卸価格!J51*ユーザ別掛け率!J51%,-入力!$C$16),IF(入力!$C$17=2,ROUNDUP(地区標準卸価格!J51*ユーザ別掛け率!J51%,-入力!$C$16),IF(入力!$C$17=3,ROUND(地区標準卸価格!J51*ユーザ別掛け率!J51%,-入力!$C$16),""))),地区標準卸価格!J51))</f>
        <v/>
      </c>
      <c r="K51" s="124">
        <f>'6桁'!K51</f>
        <v>0</v>
      </c>
      <c r="L51" s="91" t="str">
        <f>IF(地区標準卸価格!L51="","",IF(ISNUMBER(地区標準卸価格!L51),IF(入力!$C$17=1,ROUNDDOWN(地区標準卸価格!L51*ユーザ別掛け率!L51%,-入力!$C$16),IF(入力!$C$17=2,ROUNDUP(地区標準卸価格!L51*ユーザ別掛け率!L51%,-入力!$C$16),IF(入力!$C$17=3,ROUND(地区標準卸価格!L51*ユーザ別掛け率!L51%,-入力!$C$16),""))),地区標準卸価格!L51))</f>
        <v/>
      </c>
      <c r="M51" s="124">
        <f>'6桁'!M51</f>
        <v>0</v>
      </c>
      <c r="N51" s="91" t="str">
        <f>IF(地区標準卸価格!N51="","",IF(ISNUMBER(地区標準卸価格!N51),IF(入力!$C$17=1,ROUNDDOWN(地区標準卸価格!N51*ユーザ別掛け率!N51%,-入力!$C$16),IF(入力!$C$17=2,ROUNDUP(地区標準卸価格!N51*ユーザ別掛け率!N51%,-入力!$C$16),IF(入力!$C$17=3,ROUND(地区標準卸価格!N51*ユーザ別掛け率!N51%,-入力!$C$16),""))),地区標準卸価格!N51))</f>
        <v/>
      </c>
      <c r="O51" s="124">
        <f>'6桁'!O51</f>
        <v>0</v>
      </c>
      <c r="P51" s="91" t="str">
        <f>IF(地区標準卸価格!P51="","",IF(ISNUMBER(地区標準卸価格!P51),IF(入力!$C$17=1,ROUNDDOWN(地区標準卸価格!P51*ユーザ別掛け率!P51%,-入力!$C$16),IF(入力!$C$17=2,ROUNDUP(地区標準卸価格!P51*ユーザ別掛け率!P51%,-入力!$C$16),IF(入力!$C$17=3,ROUND(地区標準卸価格!P51*ユーザ別掛け率!P51%,-入力!$C$16),""))),地区標準卸価格!P51))</f>
        <v/>
      </c>
      <c r="Q51" s="125">
        <f>'6桁'!Q51</f>
        <v>0</v>
      </c>
      <c r="R51" s="91" t="str">
        <f>IF(地区標準卸価格!R51="","",IF(ISNUMBER(地区標準卸価格!R51),IF(入力!$C$17=1,ROUNDDOWN(地区標準卸価格!R51*ユーザ別掛け率!R51%,-入力!$C$16),IF(入力!$C$17=2,ROUNDUP(地区標準卸価格!R51*ユーザ別掛け率!R51%,-入力!$C$16),IF(入力!$C$17=3,ROUND(地区標準卸価格!R51*ユーザ別掛け率!R51%,-入力!$C$16),""))),地区標準卸価格!R51))</f>
        <v/>
      </c>
      <c r="S51" s="125">
        <f>'6桁'!S51</f>
        <v>0</v>
      </c>
      <c r="T51" s="91" t="str">
        <f>IF(地区標準卸価格!T51="","",IF(ISNUMBER(地区標準卸価格!T51),IF(入力!$C$17=1,ROUNDDOWN(地区標準卸価格!T51*ユーザ別掛け率!T51%,-入力!$C$16),IF(入力!$C$17=2,ROUNDUP(地区標準卸価格!T51*ユーザ別掛け率!T51%,-入力!$C$16),IF(入力!$C$17=3,ROUND(地区標準卸価格!T51*ユーザ別掛け率!T51%,-入力!$C$16),""))),地区標準卸価格!T51))</f>
        <v/>
      </c>
      <c r="U51" s="125">
        <f>'6桁'!U51</f>
        <v>0</v>
      </c>
      <c r="V51" s="74"/>
      <c r="W51" s="251"/>
      <c r="X51" s="265"/>
      <c r="Y51" s="251"/>
    </row>
    <row r="52" spans="2:25" ht="30" customHeight="1">
      <c r="B52" s="503"/>
      <c r="C52" s="362" t="s">
        <v>127</v>
      </c>
      <c r="D52" s="254">
        <v>89</v>
      </c>
      <c r="E52" s="342">
        <v>93</v>
      </c>
      <c r="F52" s="95" t="str">
        <f>IF(地区標準卸価格!F52="","",IF(ISNUMBER(地区標準卸価格!F52),IF(入力!$C$17=1,ROUNDDOWN(地区標準卸価格!F52*ユーザ別掛け率!F52%,-入力!$C$16),IF(入力!$C$17=2,ROUNDUP(地区標準卸価格!F52*ユーザ別掛け率!F52%,-入力!$C$16),IF(入力!$C$17=3,ROUND(地区標準卸価格!F52*ユーザ別掛け率!F52%,-入力!$C$16),""))),地区標準卸価格!F52))</f>
        <v/>
      </c>
      <c r="G52" s="126">
        <f>'6桁'!G52</f>
        <v>0</v>
      </c>
      <c r="H52" s="95" t="str">
        <f>IF(地区標準卸価格!H52="","",IF(ISNUMBER(地区標準卸価格!H52),IF(入力!$C$17=1,ROUNDDOWN(地区標準卸価格!H52*ユーザ別掛け率!H52%,-入力!$C$16),IF(入力!$C$17=2,ROUNDUP(地区標準卸価格!H52*ユーザ別掛け率!H52%,-入力!$C$16),IF(入力!$C$17=3,ROUND(地区標準卸価格!H52*ユーザ別掛け率!H52%,-入力!$C$16),""))),地区標準卸価格!H52))</f>
        <v/>
      </c>
      <c r="I52" s="126">
        <f>'6桁'!I52</f>
        <v>0</v>
      </c>
      <c r="J52" s="95" t="str">
        <f>IF(地区標準卸価格!J52="","",IF(ISNUMBER(地区標準卸価格!J52),IF(入力!$C$17=1,ROUNDDOWN(地区標準卸価格!J52*ユーザ別掛け率!J52%,-入力!$C$16),IF(入力!$C$17=2,ROUNDUP(地区標準卸価格!J52*ユーザ別掛け率!J52%,-入力!$C$16),IF(入力!$C$17=3,ROUND(地区標準卸価格!J52*ユーザ別掛け率!J52%,-入力!$C$16),""))),地区標準卸価格!J52))</f>
        <v/>
      </c>
      <c r="K52" s="126">
        <f>'6桁'!K52</f>
        <v>0</v>
      </c>
      <c r="L52" s="95" t="str">
        <f>IF(地区標準卸価格!L52="","",IF(ISNUMBER(地区標準卸価格!L52),IF(入力!$C$17=1,ROUNDDOWN(地区標準卸価格!L52*ユーザ別掛け率!L52%,-入力!$C$16),IF(入力!$C$17=2,ROUNDUP(地区標準卸価格!L52*ユーザ別掛け率!L52%,-入力!$C$16),IF(入力!$C$17=3,ROUND(地区標準卸価格!L52*ユーザ別掛け率!L52%,-入力!$C$16),""))),地区標準卸価格!L52))</f>
        <v/>
      </c>
      <c r="M52" s="126">
        <f>'6桁'!M52</f>
        <v>0</v>
      </c>
      <c r="N52" s="95" t="str">
        <f>IF(地区標準卸価格!N52="","",IF(ISNUMBER(地区標準卸価格!N52),IF(入力!$C$17=1,ROUNDDOWN(地区標準卸価格!N52*ユーザ別掛け率!N52%,-入力!$C$16),IF(入力!$C$17=2,ROUNDUP(地区標準卸価格!N52*ユーザ別掛け率!N52%,-入力!$C$16),IF(入力!$C$17=3,ROUND(地区標準卸価格!N52*ユーザ別掛け率!N52%,-入力!$C$16),""))),地区標準卸価格!N52))</f>
        <v/>
      </c>
      <c r="O52" s="126">
        <f>'6桁'!O52</f>
        <v>0</v>
      </c>
      <c r="P52" s="95" t="str">
        <f>IF(地区標準卸価格!P52="","",IF(ISNUMBER(地区標準卸価格!P52),IF(入力!$C$17=1,ROUNDDOWN(地区標準卸価格!P52*ユーザ別掛け率!P52%,-入力!$C$16),IF(入力!$C$17=2,ROUNDUP(地区標準卸価格!P52*ユーザ別掛け率!P52%,-入力!$C$16),IF(入力!$C$17=3,ROUND(地区標準卸価格!P52*ユーザ別掛け率!P52%,-入力!$C$16),""))),地区標準卸価格!P52))</f>
        <v/>
      </c>
      <c r="Q52" s="96">
        <f>'6桁'!Q52</f>
        <v>0</v>
      </c>
      <c r="R52" s="95" t="str">
        <f>IF(地区標準卸価格!R52="","",IF(ISNUMBER(地区標準卸価格!R52),IF(入力!$C$17=1,ROUNDDOWN(地区標準卸価格!R52*ユーザ別掛け率!R52%,-入力!$C$16),IF(入力!$C$17=2,ROUNDUP(地区標準卸価格!R52*ユーザ別掛け率!R52%,-入力!$C$16),IF(入力!$C$17=3,ROUND(地区標準卸価格!R52*ユーザ別掛け率!R52%,-入力!$C$16),""))),地区標準卸価格!R52))</f>
        <v/>
      </c>
      <c r="S52" s="96">
        <f>'6桁'!S52</f>
        <v>0</v>
      </c>
      <c r="T52" s="95">
        <f>IF(地区標準卸価格!T52="","",IF(ISNUMBER(地区標準卸価格!T52),IF(入力!$C$17=1,ROUNDDOWN(地区標準卸価格!T52*ユーザ別掛け率!T52%,-入力!$C$16),IF(入力!$C$17=2,ROUNDUP(地区標準卸価格!T52*ユーザ別掛け率!T52%,-入力!$C$16),IF(入力!$C$17=3,ROUND(地区標準卸価格!T52*ユーザ別掛け率!T52%,-入力!$C$16),""))),地区標準卸価格!T52))</f>
        <v>69200</v>
      </c>
      <c r="U52" s="96" t="str">
        <f>'6桁'!U52</f>
        <v>※W★</v>
      </c>
      <c r="V52" s="74"/>
      <c r="W52" s="251"/>
      <c r="X52" s="265"/>
      <c r="Y52" s="251"/>
    </row>
    <row r="53" spans="2:25" ht="30" customHeight="1">
      <c r="B53" s="503"/>
      <c r="C53" s="362" t="s">
        <v>44</v>
      </c>
      <c r="D53" s="254">
        <v>92</v>
      </c>
      <c r="E53" s="342">
        <v>96</v>
      </c>
      <c r="F53" s="95" t="str">
        <f>IF(地区標準卸価格!F53="","",IF(ISNUMBER(地区標準卸価格!F53),IF(入力!$C$17=1,ROUNDDOWN(地区標準卸価格!F53*ユーザ別掛け率!F53%,-入力!$C$16),IF(入力!$C$17=2,ROUNDUP(地区標準卸価格!F53*ユーザ別掛け率!F53%,-入力!$C$16),IF(入力!$C$17=3,ROUND(地区標準卸価格!F53*ユーザ別掛け率!F53%,-入力!$C$16),""))),地区標準卸価格!F53))</f>
        <v/>
      </c>
      <c r="G53" s="126">
        <f>'6桁'!G53</f>
        <v>0</v>
      </c>
      <c r="H53" s="95" t="str">
        <f>IF(地区標準卸価格!H53="","",IF(ISNUMBER(地区標準卸価格!H53),IF(入力!$C$17=1,ROUNDDOWN(地区標準卸価格!H53*ユーザ別掛け率!H53%,-入力!$C$16),IF(入力!$C$17=2,ROUNDUP(地区標準卸価格!H53*ユーザ別掛け率!H53%,-入力!$C$16),IF(入力!$C$17=3,ROUND(地区標準卸価格!H53*ユーザ別掛け率!H53%,-入力!$C$16),""))),地区標準卸価格!H53))</f>
        <v/>
      </c>
      <c r="I53" s="126">
        <f>'6桁'!I53</f>
        <v>0</v>
      </c>
      <c r="J53" s="95" t="str">
        <f>IF(地区標準卸価格!J53="","",IF(ISNUMBER(地区標準卸価格!J53),IF(入力!$C$17=1,ROUNDDOWN(地区標準卸価格!J53*ユーザ別掛け率!J53%,-入力!$C$16),IF(入力!$C$17=2,ROUNDUP(地区標準卸価格!J53*ユーザ別掛け率!J53%,-入力!$C$16),IF(入力!$C$17=3,ROUND(地区標準卸価格!J53*ユーザ別掛け率!J53%,-入力!$C$16),""))),地区標準卸価格!J53))</f>
        <v/>
      </c>
      <c r="K53" s="126">
        <f>'6桁'!K53</f>
        <v>0</v>
      </c>
      <c r="L53" s="95" t="str">
        <f>IF(地区標準卸価格!L53="","",IF(ISNUMBER(地区標準卸価格!L53),IF(入力!$C$17=1,ROUNDDOWN(地区標準卸価格!L53*ユーザ別掛け率!L53%,-入力!$C$16),IF(入力!$C$17=2,ROUNDUP(地区標準卸価格!L53*ユーザ別掛け率!L53%,-入力!$C$16),IF(入力!$C$17=3,ROUND(地区標準卸価格!L53*ユーザ別掛け率!L53%,-入力!$C$16),""))),地区標準卸価格!L53))</f>
        <v/>
      </c>
      <c r="M53" s="126">
        <f>'6桁'!M53</f>
        <v>0</v>
      </c>
      <c r="N53" s="95" t="str">
        <f>IF(地区標準卸価格!N53="","",IF(ISNUMBER(地区標準卸価格!N53),IF(入力!$C$17=1,ROUNDDOWN(地区標準卸価格!N53*ユーザ別掛け率!N53%,-入力!$C$16),IF(入力!$C$17=2,ROUNDUP(地区標準卸価格!N53*ユーザ別掛け率!N53%,-入力!$C$16),IF(入力!$C$17=3,ROUND(地区標準卸価格!N53*ユーザ別掛け率!N53%,-入力!$C$16),""))),地区標準卸価格!N53))</f>
        <v/>
      </c>
      <c r="O53" s="126">
        <f>'6桁'!O53</f>
        <v>0</v>
      </c>
      <c r="P53" s="95" t="str">
        <f>IF(地区標準卸価格!P53="","",IF(ISNUMBER(地区標準卸価格!P53),IF(入力!$C$17=1,ROUNDDOWN(地区標準卸価格!P53*ユーザ別掛け率!P53%,-入力!$C$16),IF(入力!$C$17=2,ROUNDUP(地区標準卸価格!P53*ユーザ別掛け率!P53%,-入力!$C$16),IF(入力!$C$17=3,ROUND(地区標準卸価格!P53*ユーザ別掛け率!P53%,-入力!$C$16),""))),地区標準卸価格!P53))</f>
        <v/>
      </c>
      <c r="Q53" s="96">
        <f>'6桁'!Q53</f>
        <v>0</v>
      </c>
      <c r="R53" s="95" t="str">
        <f>IF(地区標準卸価格!R53="","",IF(ISNUMBER(地区標準卸価格!R53),IF(入力!$C$17=1,ROUNDDOWN(地区標準卸価格!R53*ユーザ別掛け率!R53%,-入力!$C$16),IF(入力!$C$17=2,ROUNDUP(地区標準卸価格!R53*ユーザ別掛け率!R53%,-入力!$C$16),IF(入力!$C$17=3,ROUND(地区標準卸価格!R53*ユーザ別掛け率!R53%,-入力!$C$16),""))),地区標準卸価格!R53))</f>
        <v/>
      </c>
      <c r="S53" s="96">
        <f>'6桁'!S53</f>
        <v>0</v>
      </c>
      <c r="T53" s="95">
        <f>IF(地区標準卸価格!T53="","",IF(ISNUMBER(地区標準卸価格!T53),IF(入力!$C$17=1,ROUNDDOWN(地区標準卸価格!T53*ユーザ別掛け率!T53%,-入力!$C$16),IF(入力!$C$17=2,ROUNDUP(地区標準卸価格!T53*ユーザ別掛け率!T53%,-入力!$C$16),IF(入力!$C$17=3,ROUND(地区標準卸価格!T53*ユーザ別掛け率!T53%,-入力!$C$16),""))),地区標準卸価格!T53))</f>
        <v>73100</v>
      </c>
      <c r="U53" s="96" t="str">
        <f>'6桁'!U53</f>
        <v>※W★</v>
      </c>
      <c r="V53" s="74"/>
      <c r="W53" s="251"/>
      <c r="X53" s="265"/>
      <c r="Y53" s="251"/>
    </row>
    <row r="54" spans="2:25" ht="30" customHeight="1">
      <c r="B54" s="503"/>
      <c r="C54" s="362" t="s">
        <v>329</v>
      </c>
      <c r="D54" s="254"/>
      <c r="E54" s="342">
        <v>98</v>
      </c>
      <c r="F54" s="95">
        <f>IF(地区標準卸価格!F54="","",IF(ISNUMBER(地区標準卸価格!F54),IF(入力!$C$17=1,ROUNDDOWN(地区標準卸価格!F54*ユーザ別掛け率!F54%,-入力!$C$16),IF(入力!$C$17=2,ROUNDUP(地区標準卸価格!F54*ユーザ別掛け率!F54%,-入力!$C$16),IF(入力!$C$17=3,ROUND(地区標準卸価格!F54*ユーザ別掛け率!F54%,-入力!$C$16),""))),地区標準卸価格!F54))</f>
        <v>75900</v>
      </c>
      <c r="G54" s="126" t="str">
        <f>'6桁'!G54</f>
        <v>Y★</v>
      </c>
      <c r="H54" s="95" t="str">
        <f>IF(地区標準卸価格!H54="","",IF(ISNUMBER(地区標準卸価格!H54),IF(入力!$C$17=1,ROUNDDOWN(地区標準卸価格!H54*ユーザ別掛け率!H54%,-入力!$C$16),IF(入力!$C$17=2,ROUNDUP(地区標準卸価格!H54*ユーザ別掛け率!H54%,-入力!$C$16),IF(入力!$C$17=3,ROUND(地区標準卸価格!H54*ユーザ別掛け率!H54%,-入力!$C$16),""))),地区標準卸価格!H54))</f>
        <v/>
      </c>
      <c r="I54" s="126">
        <f>'6桁'!I54</f>
        <v>0</v>
      </c>
      <c r="J54" s="95" t="str">
        <f>IF(地区標準卸価格!J54="","",IF(ISNUMBER(地区標準卸価格!J54),IF(入力!$C$17=1,ROUNDDOWN(地区標準卸価格!J54*ユーザ別掛け率!J54%,-入力!$C$16),IF(入力!$C$17=2,ROUNDUP(地区標準卸価格!J54*ユーザ別掛け率!J54%,-入力!$C$16),IF(入力!$C$17=3,ROUND(地区標準卸価格!J54*ユーザ別掛け率!J54%,-入力!$C$16),""))),地区標準卸価格!J54))</f>
        <v/>
      </c>
      <c r="K54" s="126">
        <f>'6桁'!K54</f>
        <v>0</v>
      </c>
      <c r="L54" s="95" t="str">
        <f>IF(地区標準卸価格!L54="","",IF(ISNUMBER(地区標準卸価格!L54),IF(入力!$C$17=1,ROUNDDOWN(地区標準卸価格!L54*ユーザ別掛け率!L54%,-入力!$C$16),IF(入力!$C$17=2,ROUNDUP(地区標準卸価格!L54*ユーザ別掛け率!L54%,-入力!$C$16),IF(入力!$C$17=3,ROUND(地区標準卸価格!L54*ユーザ別掛け率!L54%,-入力!$C$16),""))),地区標準卸価格!L54))</f>
        <v/>
      </c>
      <c r="M54" s="126">
        <f>'6桁'!M54</f>
        <v>0</v>
      </c>
      <c r="N54" s="95" t="str">
        <f>IF(地区標準卸価格!N54="","",IF(ISNUMBER(地区標準卸価格!N54),IF(入力!$C$17=1,ROUNDDOWN(地区標準卸価格!N54*ユーザ別掛け率!N54%,-入力!$C$16),IF(入力!$C$17=2,ROUNDUP(地区標準卸価格!N54*ユーザ別掛け率!N54%,-入力!$C$16),IF(入力!$C$17=3,ROUND(地区標準卸価格!N54*ユーザ別掛け率!N54%,-入力!$C$16),""))),地区標準卸価格!N54))</f>
        <v/>
      </c>
      <c r="O54" s="126">
        <f>'6桁'!O54</f>
        <v>0</v>
      </c>
      <c r="P54" s="95" t="str">
        <f>IF(地区標準卸価格!P54="","",IF(ISNUMBER(地区標準卸価格!P54),IF(入力!$C$17=1,ROUNDDOWN(地区標準卸価格!P54*ユーザ別掛け率!P54%,-入力!$C$16),IF(入力!$C$17=2,ROUNDUP(地区標準卸価格!P54*ユーザ別掛け率!P54%,-入力!$C$16),IF(入力!$C$17=3,ROUND(地区標準卸価格!P54*ユーザ別掛け率!P54%,-入力!$C$16),""))),地区標準卸価格!P54))</f>
        <v/>
      </c>
      <c r="Q54" s="96">
        <f>'6桁'!Q54</f>
        <v>0</v>
      </c>
      <c r="R54" s="95" t="str">
        <f>IF(地区標準卸価格!R54="","",IF(ISNUMBER(地区標準卸価格!R54),IF(入力!$C$17=1,ROUNDDOWN(地区標準卸価格!R54*ユーザ別掛け率!R54%,-入力!$C$16),IF(入力!$C$17=2,ROUNDUP(地区標準卸価格!R54*ユーザ別掛け率!R54%,-入力!$C$16),IF(入力!$C$17=3,ROUND(地区標準卸価格!R54*ユーザ別掛け率!R54%,-入力!$C$16),""))),地区標準卸価格!R54))</f>
        <v/>
      </c>
      <c r="S54" s="96">
        <f>'6桁'!S54</f>
        <v>0</v>
      </c>
      <c r="T54" s="95" t="str">
        <f>IF(地区標準卸価格!T54="","",IF(ISNUMBER(地区標準卸価格!T54),IF(入力!$C$17=1,ROUNDDOWN(地区標準卸価格!T54*ユーザ別掛け率!T54%,-入力!$C$16),IF(入力!$C$17=2,ROUNDUP(地区標準卸価格!T54*ユーザ別掛け率!T54%,-入力!$C$16),IF(入力!$C$17=3,ROUND(地区標準卸価格!T54*ユーザ別掛け率!T54%,-入力!$C$16),""))),地区標準卸価格!T54))</f>
        <v/>
      </c>
      <c r="U54" s="96">
        <f>'6桁'!U54</f>
        <v>0</v>
      </c>
      <c r="V54" s="74"/>
      <c r="W54" s="251"/>
      <c r="X54" s="265"/>
      <c r="Y54" s="251"/>
    </row>
    <row r="55" spans="2:25" ht="30" customHeight="1">
      <c r="B55" s="503"/>
      <c r="C55" s="362" t="s">
        <v>330</v>
      </c>
      <c r="D55" s="254"/>
      <c r="E55" s="342">
        <v>100</v>
      </c>
      <c r="F55" s="95">
        <f>IF(地区標準卸価格!F55="","",IF(ISNUMBER(地区標準卸価格!F55),IF(入力!$C$17=1,ROUNDDOWN(地区標準卸価格!F55*ユーザ別掛け率!F55%,-入力!$C$16),IF(入力!$C$17=2,ROUNDUP(地区標準卸価格!F55*ユーザ別掛け率!F55%,-入力!$C$16),IF(入力!$C$17=3,ROUND(地区標準卸価格!F55*ユーザ別掛け率!F55%,-入力!$C$16),""))),地区標準卸価格!F55))</f>
        <v>86700</v>
      </c>
      <c r="G55" s="20" t="str">
        <f>'6桁'!G55</f>
        <v>Y★</v>
      </c>
      <c r="H55" s="95" t="str">
        <f>IF(地区標準卸価格!H55="","",IF(ISNUMBER(地区標準卸価格!H55),IF(入力!$C$17=1,ROUNDDOWN(地区標準卸価格!H55*ユーザ別掛け率!H55%,-入力!$C$16),IF(入力!$C$17=2,ROUNDUP(地区標準卸価格!H55*ユーザ別掛け率!H55%,-入力!$C$16),IF(入力!$C$17=3,ROUND(地区標準卸価格!H55*ユーザ別掛け率!H55%,-入力!$C$16),""))),地区標準卸価格!H55))</f>
        <v/>
      </c>
      <c r="I55" s="126">
        <f>'6桁'!I55</f>
        <v>0</v>
      </c>
      <c r="J55" s="95" t="str">
        <f>IF(地区標準卸価格!J55="","",IF(ISNUMBER(地区標準卸価格!J55),IF(入力!$C$17=1,ROUNDDOWN(地区標準卸価格!J55*ユーザ別掛け率!J55%,-入力!$C$16),IF(入力!$C$17=2,ROUNDUP(地区標準卸価格!J55*ユーザ別掛け率!J55%,-入力!$C$16),IF(入力!$C$17=3,ROUND(地区標準卸価格!J55*ユーザ別掛け率!J55%,-入力!$C$16),""))),地区標準卸価格!J55))</f>
        <v/>
      </c>
      <c r="K55" s="126">
        <f>'6桁'!K55</f>
        <v>0</v>
      </c>
      <c r="L55" s="95" t="str">
        <f>IF(地区標準卸価格!L55="","",IF(ISNUMBER(地区標準卸価格!L55),IF(入力!$C$17=1,ROUNDDOWN(地区標準卸価格!L55*ユーザ別掛け率!L55%,-入力!$C$16),IF(入力!$C$17=2,ROUNDUP(地区標準卸価格!L55*ユーザ別掛け率!L55%,-入力!$C$16),IF(入力!$C$17=3,ROUND(地区標準卸価格!L55*ユーザ別掛け率!L55%,-入力!$C$16),""))),地区標準卸価格!L55))</f>
        <v/>
      </c>
      <c r="M55" s="126">
        <f>'6桁'!M55</f>
        <v>0</v>
      </c>
      <c r="N55" s="95" t="str">
        <f>IF(地区標準卸価格!N55="","",IF(ISNUMBER(地区標準卸価格!N55),IF(入力!$C$17=1,ROUNDDOWN(地区標準卸価格!N55*ユーザ別掛け率!N55%,-入力!$C$16),IF(入力!$C$17=2,ROUNDUP(地区標準卸価格!N55*ユーザ別掛け率!N55%,-入力!$C$16),IF(入力!$C$17=3,ROUND(地区標準卸価格!N55*ユーザ別掛け率!N55%,-入力!$C$16),""))),地区標準卸価格!N55))</f>
        <v/>
      </c>
      <c r="O55" s="126">
        <f>'6桁'!O55</f>
        <v>0</v>
      </c>
      <c r="P55" s="95" t="str">
        <f>IF(地区標準卸価格!P55="","",IF(ISNUMBER(地区標準卸価格!P55),IF(入力!$C$17=1,ROUNDDOWN(地区標準卸価格!P55*ユーザ別掛け率!P55%,-入力!$C$16),IF(入力!$C$17=2,ROUNDUP(地区標準卸価格!P55*ユーザ別掛け率!P55%,-入力!$C$16),IF(入力!$C$17=3,ROUND(地区標準卸価格!P55*ユーザ別掛け率!P55%,-入力!$C$16),""))),地区標準卸価格!P55))</f>
        <v/>
      </c>
      <c r="Q55" s="96">
        <f>'6桁'!Q55</f>
        <v>0</v>
      </c>
      <c r="R55" s="95" t="str">
        <f>IF(地区標準卸価格!R55="","",IF(ISNUMBER(地区標準卸価格!R55),IF(入力!$C$17=1,ROUNDDOWN(地区標準卸価格!R55*ユーザ別掛け率!R55%,-入力!$C$16),IF(入力!$C$17=2,ROUNDUP(地区標準卸価格!R55*ユーザ別掛け率!R55%,-入力!$C$16),IF(入力!$C$17=3,ROUND(地区標準卸価格!R55*ユーザ別掛け率!R55%,-入力!$C$16),""))),地区標準卸価格!R55))</f>
        <v/>
      </c>
      <c r="S55" s="96">
        <f>'6桁'!S55</f>
        <v>0</v>
      </c>
      <c r="T55" s="95" t="str">
        <f>IF(地区標準卸価格!T55="","",IF(ISNUMBER(地区標準卸価格!T55),IF(入力!$C$17=1,ROUNDDOWN(地区標準卸価格!T55*ユーザ別掛け率!T55%,-入力!$C$16),IF(入力!$C$17=2,ROUNDUP(地区標準卸価格!T55*ユーザ別掛け率!T55%,-入力!$C$16),IF(入力!$C$17=3,ROUND(地区標準卸価格!T55*ユーザ別掛け率!T55%,-入力!$C$16),""))),地区標準卸価格!T55))</f>
        <v/>
      </c>
      <c r="U55" s="96">
        <f>'6桁'!U55</f>
        <v>0</v>
      </c>
      <c r="V55" s="74"/>
      <c r="W55" s="251"/>
      <c r="X55" s="265"/>
      <c r="Y55" s="251"/>
    </row>
    <row r="56" spans="2:25" ht="30" customHeight="1">
      <c r="B56" s="503"/>
      <c r="C56" s="362" t="s">
        <v>213</v>
      </c>
      <c r="D56" s="254"/>
      <c r="E56" s="342">
        <v>85</v>
      </c>
      <c r="F56" s="95" t="str">
        <f>IF(地区標準卸価格!F56="","",IF(ISNUMBER(地区標準卸価格!F56),IF(入力!$C$17=1,ROUNDDOWN(地区標準卸価格!F56*ユーザ別掛け率!F56%,-入力!$C$16),IF(入力!$C$17=2,ROUNDUP(地区標準卸価格!F56*ユーザ別掛け率!F56%,-入力!$C$16),IF(入力!$C$17=3,ROUND(地区標準卸価格!F56*ユーザ別掛け率!F56%,-入力!$C$16),""))),地区標準卸価格!F56))</f>
        <v/>
      </c>
      <c r="G56" s="20">
        <f>'6桁'!G56</f>
        <v>0</v>
      </c>
      <c r="H56" s="95" t="str">
        <f>IF(地区標準卸価格!H56="","",IF(ISNUMBER(地区標準卸価格!H56),IF(入力!$C$17=1,ROUNDDOWN(地区標準卸価格!H56*ユーザ別掛け率!H56%,-入力!$C$16),IF(入力!$C$17=2,ROUNDUP(地区標準卸価格!H56*ユーザ別掛け率!H56%,-入力!$C$16),IF(入力!$C$17=3,ROUND(地区標準卸価格!H56*ユーザ別掛け率!H56%,-入力!$C$16),""))),地区標準卸価格!H56))</f>
        <v/>
      </c>
      <c r="I56" s="101">
        <f>'6桁'!I56</f>
        <v>0</v>
      </c>
      <c r="J56" s="95" t="str">
        <f>IF(地区標準卸価格!J56="","",IF(ISNUMBER(地区標準卸価格!J56),IF(入力!$C$17=1,ROUNDDOWN(地区標準卸価格!J56*ユーザ別掛け率!J56%,-入力!$C$16),IF(入力!$C$17=2,ROUNDUP(地区標準卸価格!J56*ユーザ別掛け率!J56%,-入力!$C$16),IF(入力!$C$17=3,ROUND(地区標準卸価格!J56*ユーザ別掛け率!J56%,-入力!$C$16),""))),地区標準卸価格!J56))</f>
        <v/>
      </c>
      <c r="K56" s="101">
        <f>'6桁'!K56</f>
        <v>0</v>
      </c>
      <c r="L56" s="95">
        <f>IF(地区標準卸価格!L56="","",IF(ISNUMBER(地区標準卸価格!L56),IF(入力!$C$17=1,ROUNDDOWN(地区標準卸価格!L56*ユーザ別掛け率!L56%,-入力!$C$16),IF(入力!$C$17=2,ROUNDUP(地区標準卸価格!L56*ユーザ別掛け率!L56%,-入力!$C$16),IF(入力!$C$17=3,ROUND(地区標準卸価格!L56*ユーザ別掛け率!L56%,-入力!$C$16),""))),地区標準卸価格!L56))</f>
        <v>57400</v>
      </c>
      <c r="M56" s="101" t="str">
        <f>'6桁'!M56</f>
        <v>W★</v>
      </c>
      <c r="N56" s="95" t="str">
        <f>IF(地区標準卸価格!N56="","",IF(ISNUMBER(地区標準卸価格!N56),IF(入力!$C$17=1,ROUNDDOWN(地区標準卸価格!N56*ユーザ別掛け率!N56%,-入力!$C$16),IF(入力!$C$17=2,ROUNDUP(地区標準卸価格!N56*ユーザ別掛け率!N56%,-入力!$C$16),IF(入力!$C$17=3,ROUND(地区標準卸価格!N56*ユーザ別掛け率!N56%,-入力!$C$16),""))),地区標準卸価格!N56))</f>
        <v/>
      </c>
      <c r="O56" s="126">
        <f>'6桁'!O56</f>
        <v>0</v>
      </c>
      <c r="P56" s="95" t="str">
        <f>IF(地区標準卸価格!P56="","",IF(ISNUMBER(地区標準卸価格!P56),IF(入力!$C$17=1,ROUNDDOWN(地区標準卸価格!P56*ユーザ別掛け率!P56%,-入力!$C$16),IF(入力!$C$17=2,ROUNDUP(地区標準卸価格!P56*ユーザ別掛け率!P56%,-入力!$C$16),IF(入力!$C$17=3,ROUND(地区標準卸価格!P56*ユーザ別掛け率!P56%,-入力!$C$16),""))),地区標準卸価格!P56))</f>
        <v/>
      </c>
      <c r="Q56" s="96">
        <f>'6桁'!Q56</f>
        <v>0</v>
      </c>
      <c r="R56" s="95" t="str">
        <f>IF(地区標準卸価格!R56="","",IF(ISNUMBER(地区標準卸価格!R56),IF(入力!$C$17=1,ROUNDDOWN(地区標準卸価格!R56*ユーザ別掛け率!R56%,-入力!$C$16),IF(入力!$C$17=2,ROUNDUP(地区標準卸価格!R56*ユーザ別掛け率!R56%,-入力!$C$16),IF(入力!$C$17=3,ROUND(地区標準卸価格!R56*ユーザ別掛け率!R56%,-入力!$C$16),""))),地区標準卸価格!R56))</f>
        <v/>
      </c>
      <c r="S56" s="96">
        <f>'6桁'!S56</f>
        <v>0</v>
      </c>
      <c r="T56" s="95" t="str">
        <f>IF(地区標準卸価格!T56="","",IF(ISNUMBER(地区標準卸価格!T56),IF(入力!$C$17=1,ROUNDDOWN(地区標準卸価格!T56*ユーザ別掛け率!T56%,-入力!$C$16),IF(入力!$C$17=2,ROUNDUP(地区標準卸価格!T56*ユーザ別掛け率!T56%,-入力!$C$16),IF(入力!$C$17=3,ROUND(地区標準卸価格!T56*ユーザ別掛け率!T56%,-入力!$C$16),""))),地区標準卸価格!T56))</f>
        <v/>
      </c>
      <c r="U56" s="96">
        <f>'6桁'!U56</f>
        <v>0</v>
      </c>
      <c r="V56" s="74"/>
      <c r="W56" s="251"/>
      <c r="X56" s="265"/>
      <c r="Y56" s="251"/>
    </row>
    <row r="57" spans="2:25" ht="30" customHeight="1">
      <c r="B57" s="503"/>
      <c r="C57" s="362" t="s">
        <v>214</v>
      </c>
      <c r="D57" s="254">
        <v>84</v>
      </c>
      <c r="E57" s="342">
        <v>88</v>
      </c>
      <c r="F57" s="95">
        <f>IF(地区標準卸価格!F57="","",IF(ISNUMBER(地区標準卸価格!F57),IF(入力!$C$17=1,ROUNDDOWN(地区標準卸価格!F57*ユーザ別掛け率!F57%,-入力!$C$16),IF(入力!$C$17=2,ROUNDUP(地区標準卸価格!F57*ユーザ別掛け率!F57%,-入力!$C$16),IF(入力!$C$17=3,ROUND(地区標準卸価格!F57*ユーザ別掛け率!F57%,-入力!$C$16),""))),地区標準卸価格!F57))</f>
        <v>59200</v>
      </c>
      <c r="G57" s="19" t="str">
        <f>'6桁'!G57</f>
        <v>Y★</v>
      </c>
      <c r="H57" s="95" t="str">
        <f>IF(地区標準卸価格!H57="","",IF(ISNUMBER(地区標準卸価格!H57),IF(入力!$C$17=1,ROUNDDOWN(地区標準卸価格!H57*ユーザ別掛け率!H57%,-入力!$C$16),IF(入力!$C$17=2,ROUNDUP(地区標準卸価格!H57*ユーザ別掛け率!H57%,-入力!$C$16),IF(入力!$C$17=3,ROUND(地区標準卸価格!H57*ユーザ別掛け率!H57%,-入力!$C$16),""))),地区標準卸価格!H57))</f>
        <v/>
      </c>
      <c r="I57" s="101">
        <f>'6桁'!I57</f>
        <v>0</v>
      </c>
      <c r="J57" s="95" t="str">
        <f>IF(地区標準卸価格!J57="","",IF(ISNUMBER(地区標準卸価格!J57),IF(入力!$C$17=1,ROUNDDOWN(地区標準卸価格!J57*ユーザ別掛け率!J57%,-入力!$C$16),IF(入力!$C$17=2,ROUNDUP(地区標準卸価格!J57*ユーザ別掛け率!J57%,-入力!$C$16),IF(入力!$C$17=3,ROUND(地区標準卸価格!J57*ユーザ別掛け率!J57%,-入力!$C$16),""))),地区標準卸価格!J57))</f>
        <v/>
      </c>
      <c r="K57" s="101">
        <f>'6桁'!K57</f>
        <v>0</v>
      </c>
      <c r="L57" s="95">
        <f>IF(地区標準卸価格!L57="","",IF(ISNUMBER(地区標準卸価格!L57),IF(入力!$C$17=1,ROUNDDOWN(地区標準卸価格!L57*ユーザ別掛け率!L57%,-入力!$C$16),IF(入力!$C$17=2,ROUNDUP(地区標準卸価格!L57*ユーザ別掛け率!L57%,-入力!$C$16),IF(入力!$C$17=3,ROUND(地区標準卸価格!L57*ユーザ別掛け率!L57%,-入力!$C$16),""))),地区標準卸価格!L57))</f>
        <v>56500</v>
      </c>
      <c r="M57" s="126" t="str">
        <f>'6桁'!M57</f>
        <v>W★</v>
      </c>
      <c r="N57" s="95" t="str">
        <f>IF(地区標準卸価格!N57="","",IF(ISNUMBER(地区標準卸価格!N57),IF(入力!$C$17=1,ROUNDDOWN(地区標準卸価格!N57*ユーザ別掛け率!N57%,-入力!$C$16),IF(入力!$C$17=2,ROUNDUP(地区標準卸価格!N57*ユーザ別掛け率!N57%,-入力!$C$16),IF(入力!$C$17=3,ROUND(地区標準卸価格!N57*ユーザ別掛け率!N57%,-入力!$C$16),""))),地区標準卸価格!N57))</f>
        <v/>
      </c>
      <c r="O57" s="126">
        <f>'6桁'!O57</f>
        <v>0</v>
      </c>
      <c r="P57" s="95" t="str">
        <f>IF(地区標準卸価格!P57="","",IF(ISNUMBER(地区標準卸価格!P57),IF(入力!$C$17=1,ROUNDDOWN(地区標準卸価格!P57*ユーザ別掛け率!P57%,-入力!$C$16),IF(入力!$C$17=2,ROUNDUP(地区標準卸価格!P57*ユーザ別掛け率!P57%,-入力!$C$16),IF(入力!$C$17=3,ROUND(地区標準卸価格!P57*ユーザ別掛け率!P57%,-入力!$C$16),""))),地区標準卸価格!P57))</f>
        <v/>
      </c>
      <c r="Q57" s="96">
        <f>'6桁'!Q57</f>
        <v>0</v>
      </c>
      <c r="R57" s="95" t="str">
        <f>IF(地区標準卸価格!R57="","",IF(ISNUMBER(地区標準卸価格!R57),IF(入力!$C$17=1,ROUNDDOWN(地区標準卸価格!R57*ユーザ別掛け率!R57%,-入力!$C$16),IF(入力!$C$17=2,ROUNDUP(地区標準卸価格!R57*ユーザ別掛け率!R57%,-入力!$C$16),IF(入力!$C$17=3,ROUND(地区標準卸価格!R57*ユーザ別掛け率!R57%,-入力!$C$16),""))),地区標準卸価格!R57))</f>
        <v/>
      </c>
      <c r="S57" s="96">
        <f>'6桁'!S57</f>
        <v>0</v>
      </c>
      <c r="T57" s="95">
        <f>IF(地区標準卸価格!T57="","",IF(ISNUMBER(地区標準卸価格!T57),IF(入力!$C$17=1,ROUNDDOWN(地区標準卸価格!T57*ユーザ別掛け率!T57%,-入力!$C$16),IF(入力!$C$17=2,ROUNDUP(地区標準卸価格!T57*ユーザ別掛け率!T57%,-入力!$C$16),IF(入力!$C$17=3,ROUND(地区標準卸価格!T57*ユーザ別掛け率!T57%,-入力!$C$16),""))),地区標準卸価格!T57))</f>
        <v>57100</v>
      </c>
      <c r="U57" s="96" t="str">
        <f>'6桁'!U57</f>
        <v>W★</v>
      </c>
      <c r="V57" s="74"/>
      <c r="W57" s="251"/>
      <c r="X57" s="265"/>
      <c r="Y57" s="251"/>
    </row>
    <row r="58" spans="2:25" ht="30" customHeight="1">
      <c r="B58" s="503"/>
      <c r="C58" s="362" t="s">
        <v>215</v>
      </c>
      <c r="D58" s="254">
        <v>87</v>
      </c>
      <c r="E58" s="342">
        <v>91</v>
      </c>
      <c r="F58" s="95">
        <f>IF(地区標準卸価格!F58="","",IF(ISNUMBER(地区標準卸価格!F58),IF(入力!$C$17=1,ROUNDDOWN(地区標準卸価格!F58*ユーザ別掛け率!F58%,-入力!$C$16),IF(入力!$C$17=2,ROUNDUP(地区標準卸価格!F58*ユーザ別掛け率!F58%,-入力!$C$16),IF(入力!$C$17=3,ROUND(地区標準卸価格!F58*ユーザ別掛け率!F58%,-入力!$C$16),""))),地区標準卸価格!F58))</f>
        <v>59200</v>
      </c>
      <c r="G58" s="19" t="str">
        <f>'6桁'!G58</f>
        <v>Y★</v>
      </c>
      <c r="H58" s="95">
        <f>IF(地区標準卸価格!H58="","",IF(ISNUMBER(地区標準卸価格!H58),IF(入力!$C$17=1,ROUNDDOWN(地区標準卸価格!H58*ユーザ別掛け率!H58%,-入力!$C$16),IF(入力!$C$17=2,ROUNDUP(地区標準卸価格!H58*ユーザ別掛け率!H58%,-入力!$C$16),IF(入力!$C$17=3,ROUND(地区標準卸価格!H58*ユーザ別掛け率!H58%,-入力!$C$16),""))),地区標準卸価格!H58))</f>
        <v>61500</v>
      </c>
      <c r="I58" s="96" t="str">
        <f>'6桁'!I58</f>
        <v>Y★</v>
      </c>
      <c r="J58" s="95">
        <f>IF(地区標準卸価格!J58="","",IF(ISNUMBER(地区標準卸価格!J58),IF(入力!$C$17=1,ROUNDDOWN(地区標準卸価格!J58*ユーザ別掛け率!J58%,-入力!$C$16),IF(入力!$C$17=2,ROUNDUP(地区標準卸価格!J58*ユーザ別掛け率!J58%,-入力!$C$16),IF(入力!$C$17=3,ROUND(地区標準卸価格!J58*ユーザ別掛け率!J58%,-入力!$C$16),""))),地区標準卸価格!J58))</f>
        <v>59700</v>
      </c>
      <c r="K58" s="96" t="str">
        <f>'6桁'!K58</f>
        <v>W★</v>
      </c>
      <c r="L58" s="95" t="str">
        <f>IF(地区標準卸価格!L58="","",IF(ISNUMBER(地区標準卸価格!L58),IF(入力!$C$17=1,ROUNDDOWN(地区標準卸価格!L58*ユーザ別掛け率!L58%,-入力!$C$16),IF(入力!$C$17=2,ROUNDUP(地区標準卸価格!L58*ユーザ別掛け率!L58%,-入力!$C$16),IF(入力!$C$17=3,ROUND(地区標準卸価格!L58*ユーザ別掛け率!L58%,-入力!$C$16),""))),地区標準卸価格!L58))</f>
        <v/>
      </c>
      <c r="M58" s="126">
        <f>'6桁'!M58</f>
        <v>0</v>
      </c>
      <c r="N58" s="95" t="str">
        <f>IF(地区標準卸価格!N58="","",IF(ISNUMBER(地区標準卸価格!N58),IF(入力!$C$17=1,ROUNDDOWN(地区標準卸価格!N58*ユーザ別掛け率!N58%,-入力!$C$16),IF(入力!$C$17=2,ROUNDUP(地区標準卸価格!N58*ユーザ別掛け率!N58%,-入力!$C$16),IF(入力!$C$17=3,ROUND(地区標準卸価格!N58*ユーザ別掛け率!N58%,-入力!$C$16),""))),地区標準卸価格!N58))</f>
        <v/>
      </c>
      <c r="O58" s="126">
        <f>'6桁'!O58</f>
        <v>0</v>
      </c>
      <c r="P58" s="95" t="str">
        <f>IF(地区標準卸価格!P58="","",IF(ISNUMBER(地区標準卸価格!P58),IF(入力!$C$17=1,ROUNDDOWN(地区標準卸価格!P58*ユーザ別掛け率!P58%,-入力!$C$16),IF(入力!$C$17=2,ROUNDUP(地区標準卸価格!P58*ユーザ別掛け率!P58%,-入力!$C$16),IF(入力!$C$17=3,ROUND(地区標準卸価格!P58*ユーザ別掛け率!P58%,-入力!$C$16),""))),地区標準卸価格!P58))</f>
        <v/>
      </c>
      <c r="Q58" s="96">
        <f>'6桁'!Q58</f>
        <v>0</v>
      </c>
      <c r="R58" s="95" t="str">
        <f>IF(地区標準卸価格!R58="","",IF(ISNUMBER(地区標準卸価格!R58),IF(入力!$C$17=1,ROUNDDOWN(地区標準卸価格!R58*ユーザ別掛け率!R58%,-入力!$C$16),IF(入力!$C$17=2,ROUNDUP(地区標準卸価格!R58*ユーザ別掛け率!R58%,-入力!$C$16),IF(入力!$C$17=3,ROUND(地区標準卸価格!R58*ユーザ別掛け率!R58%,-入力!$C$16),""))),地区標準卸価格!R58))</f>
        <v/>
      </c>
      <c r="S58" s="96">
        <f>'6桁'!S58</f>
        <v>0</v>
      </c>
      <c r="T58" s="95">
        <f>IF(地区標準卸価格!T58="","",IF(ISNUMBER(地区標準卸価格!T58),IF(入力!$C$17=1,ROUNDDOWN(地区標準卸価格!T58*ユーザ別掛け率!T58%,-入力!$C$16),IF(入力!$C$17=2,ROUNDUP(地区標準卸価格!T58*ユーザ別掛け率!T58%,-入力!$C$16),IF(入力!$C$17=3,ROUND(地区標準卸価格!T58*ユーザ別掛け率!T58%,-入力!$C$16),""))),地区標準卸価格!T58))</f>
        <v>60400</v>
      </c>
      <c r="U58" s="96" t="str">
        <f>'6桁'!U58</f>
        <v>W★</v>
      </c>
      <c r="V58" s="74"/>
      <c r="W58" s="251"/>
      <c r="X58" s="265"/>
      <c r="Y58" s="251"/>
    </row>
    <row r="59" spans="2:25" ht="30" customHeight="1">
      <c r="B59" s="503"/>
      <c r="C59" s="362" t="s">
        <v>216</v>
      </c>
      <c r="D59" s="254">
        <v>89</v>
      </c>
      <c r="E59" s="342">
        <v>93</v>
      </c>
      <c r="F59" s="95">
        <f>IF(地区標準卸価格!F59="","",IF(ISNUMBER(地区標準卸価格!F59),IF(入力!$C$17=1,ROUNDDOWN(地区標準卸価格!F59*ユーザ別掛け率!F59%,-入力!$C$16),IF(入力!$C$17=2,ROUNDUP(地区標準卸価格!F59*ユーザ別掛け率!F59%,-入力!$C$16),IF(入力!$C$17=3,ROUND(地区標準卸価格!F59*ユーザ別掛け率!F59%,-入力!$C$16),""))),地区標準卸価格!F59))</f>
        <v>64700</v>
      </c>
      <c r="G59" s="126" t="str">
        <f>'6桁'!G59</f>
        <v>Y★</v>
      </c>
      <c r="H59" s="95">
        <f>IF(地区標準卸価格!H59="","",IF(ISNUMBER(地区標準卸価格!H59),IF(入力!$C$17=1,ROUNDDOWN(地区標準卸価格!H59*ユーザ別掛け率!H59%,-入力!$C$16),IF(入力!$C$17=2,ROUNDUP(地区標準卸価格!H59*ユーザ別掛け率!H59%,-入力!$C$16),IF(入力!$C$17=3,ROUND(地区標準卸価格!H59*ユーザ別掛け率!H59%,-入力!$C$16),""))),地区標準卸価格!H59))</f>
        <v>64200</v>
      </c>
      <c r="I59" s="126" t="str">
        <f>'6桁'!I59</f>
        <v>Y★</v>
      </c>
      <c r="J59" s="95">
        <f>IF(地区標準卸価格!J59="","",IF(ISNUMBER(地区標準卸価格!J59),IF(入力!$C$17=1,ROUNDDOWN(地区標準卸価格!J59*ユーザ別掛け率!J59%,-入力!$C$16),IF(入力!$C$17=2,ROUNDUP(地区標準卸価格!J59*ユーザ別掛け率!J59%,-入力!$C$16),IF(入力!$C$17=3,ROUND(地区標準卸価格!J59*ユーザ別掛け率!J59%,-入力!$C$16),""))),地区標準卸価格!J59))</f>
        <v>62300</v>
      </c>
      <c r="K59" s="126" t="str">
        <f>'6桁'!K59</f>
        <v>W★</v>
      </c>
      <c r="L59" s="95" t="str">
        <f>IF(地区標準卸価格!L59="","",IF(ISNUMBER(地区標準卸価格!L59),IF(入力!$C$17=1,ROUNDDOWN(地区標準卸価格!L59*ユーザ別掛け率!L59%,-入力!$C$16),IF(入力!$C$17=2,ROUNDUP(地区標準卸価格!L59*ユーザ別掛け率!L59%,-入力!$C$16),IF(入力!$C$17=3,ROUND(地区標準卸価格!L59*ユーザ別掛け率!L59%,-入力!$C$16),""))),地区標準卸価格!L59))</f>
        <v/>
      </c>
      <c r="M59" s="126">
        <f>'6桁'!M59</f>
        <v>0</v>
      </c>
      <c r="N59" s="95" t="str">
        <f>IF(地区標準卸価格!N59="","",IF(ISNUMBER(地区標準卸価格!N59),IF(入力!$C$17=1,ROUNDDOWN(地区標準卸価格!N59*ユーザ別掛け率!N59%,-入力!$C$16),IF(入力!$C$17=2,ROUNDUP(地区標準卸価格!N59*ユーザ別掛け率!N59%,-入力!$C$16),IF(入力!$C$17=3,ROUND(地区標準卸価格!N59*ユーザ別掛け率!N59%,-入力!$C$16),""))),地区標準卸価格!N59))</f>
        <v/>
      </c>
      <c r="O59" s="126">
        <f>'6桁'!O59</f>
        <v>0</v>
      </c>
      <c r="P59" s="95" t="str">
        <f>IF(地区標準卸価格!P59="","",IF(ISNUMBER(地区標準卸価格!P59),IF(入力!$C$17=1,ROUNDDOWN(地区標準卸価格!P59*ユーザ別掛け率!P59%,-入力!$C$16),IF(入力!$C$17=2,ROUNDUP(地区標準卸価格!P59*ユーザ別掛け率!P59%,-入力!$C$16),IF(入力!$C$17=3,ROUND(地区標準卸価格!P59*ユーザ別掛け率!P59%,-入力!$C$16),""))),地区標準卸価格!P59))</f>
        <v/>
      </c>
      <c r="Q59" s="96">
        <f>'6桁'!Q59</f>
        <v>0</v>
      </c>
      <c r="R59" s="95" t="str">
        <f>IF(地区標準卸価格!R59="","",IF(ISNUMBER(地区標準卸価格!R59),IF(入力!$C$17=1,ROUNDDOWN(地区標準卸価格!R59*ユーザ別掛け率!R59%,-入力!$C$16),IF(入力!$C$17=2,ROUNDUP(地区標準卸価格!R59*ユーザ別掛け率!R59%,-入力!$C$16),IF(入力!$C$17=3,ROUND(地区標準卸価格!R59*ユーザ別掛け率!R59%,-入力!$C$16),""))),地区標準卸価格!R59))</f>
        <v/>
      </c>
      <c r="S59" s="96">
        <f>'6桁'!S59</f>
        <v>0</v>
      </c>
      <c r="T59" s="95">
        <f>IF(地区標準卸価格!T59="","",IF(ISNUMBER(地区標準卸価格!T59),IF(入力!$C$17=1,ROUNDDOWN(地区標準卸価格!T59*ユーザ別掛け率!T59%,-入力!$C$16),IF(入力!$C$17=2,ROUNDUP(地区標準卸価格!T59*ユーザ別掛け率!T59%,-入力!$C$16),IF(入力!$C$17=3,ROUND(地区標準卸価格!T59*ユーザ別掛け率!T59%,-入力!$C$16),""))),地区標準卸価格!T59))</f>
        <v>63000</v>
      </c>
      <c r="U59" s="96" t="str">
        <f>'6桁'!U59</f>
        <v>W★</v>
      </c>
      <c r="V59" s="74"/>
      <c r="W59" s="251"/>
      <c r="X59" s="265"/>
      <c r="Y59" s="251"/>
    </row>
    <row r="60" spans="2:25" ht="30" customHeight="1">
      <c r="B60" s="503"/>
      <c r="C60" s="362" t="s">
        <v>300</v>
      </c>
      <c r="D60" s="254">
        <v>92</v>
      </c>
      <c r="E60" s="342">
        <v>96</v>
      </c>
      <c r="F60" s="95">
        <f>IF(地区標準卸価格!F60="","",IF(ISNUMBER(地区標準卸価格!F60),IF(入力!$C$17=1,ROUNDDOWN(地区標準卸価格!F60*ユーザ別掛け率!F60%,-入力!$C$16),IF(入力!$C$17=2,ROUNDUP(地区標準卸価格!F60*ユーザ別掛け率!F60%,-入力!$C$16),IF(入力!$C$17=3,ROUND(地区標準卸価格!F60*ユーザ別掛け率!F60%,-入力!$C$16),""))),地区標準卸価格!F60))</f>
        <v>65900</v>
      </c>
      <c r="G60" s="96" t="str">
        <f>'6桁'!G60</f>
        <v>Y★</v>
      </c>
      <c r="H60" s="95">
        <f>IF(地区標準卸価格!H60="","",IF(ISNUMBER(地区標準卸価格!H60),IF(入力!$C$17=1,ROUNDDOWN(地区標準卸価格!H60*ユーザ別掛け率!H60%,-入力!$C$16),IF(入力!$C$17=2,ROUNDUP(地区標準卸価格!H60*ユーザ別掛け率!H60%,-入力!$C$16),IF(入力!$C$17=3,ROUND(地区標準卸価格!H60*ユーザ別掛け率!H60%,-入力!$C$16),""))),地区標準卸価格!H60))</f>
        <v>65300</v>
      </c>
      <c r="I60" s="126" t="str">
        <f>'6桁'!I60</f>
        <v>Y★</v>
      </c>
      <c r="J60" s="95">
        <f>IF(地区標準卸価格!J60="","",IF(ISNUMBER(地区標準卸価格!J60),IF(入力!$C$17=1,ROUNDDOWN(地区標準卸価格!J60*ユーザ別掛け率!J60%,-入力!$C$16),IF(入力!$C$17=2,ROUNDUP(地区標準卸価格!J60*ユーザ別掛け率!J60%,-入力!$C$16),IF(入力!$C$17=3,ROUND(地区標準卸価格!J60*ユーザ別掛け率!J60%,-入力!$C$16),""))),地区標準卸価格!J60))</f>
        <v>63300</v>
      </c>
      <c r="K60" s="96" t="str">
        <f>'6桁'!K60</f>
        <v>W★</v>
      </c>
      <c r="L60" s="95" t="str">
        <f>IF(地区標準卸価格!L60="","",IF(ISNUMBER(地区標準卸価格!L60),IF(入力!$C$17=1,ROUNDDOWN(地区標準卸価格!L60*ユーザ別掛け率!L60%,-入力!$C$16),IF(入力!$C$17=2,ROUNDUP(地区標準卸価格!L60*ユーザ別掛け率!L60%,-入力!$C$16),IF(入力!$C$17=3,ROUND(地区標準卸価格!L60*ユーザ別掛け率!L60%,-入力!$C$16),""))),地区標準卸価格!L60))</f>
        <v/>
      </c>
      <c r="M60" s="96">
        <f>'6桁'!M60</f>
        <v>0</v>
      </c>
      <c r="N60" s="95" t="str">
        <f>IF(地区標準卸価格!N60="","",IF(ISNUMBER(地区標準卸価格!N60),IF(入力!$C$17=1,ROUNDDOWN(地区標準卸価格!N60*ユーザ別掛け率!N60%,-入力!$C$16),IF(入力!$C$17=2,ROUNDUP(地区標準卸価格!N60*ユーザ別掛け率!N60%,-入力!$C$16),IF(入力!$C$17=3,ROUND(地区標準卸価格!N60*ユーザ別掛け率!N60%,-入力!$C$16),""))),地区標準卸価格!N60))</f>
        <v/>
      </c>
      <c r="O60" s="117">
        <f>'6桁'!O60</f>
        <v>0</v>
      </c>
      <c r="P60" s="95" t="str">
        <f>IF(地区標準卸価格!P60="","",IF(ISNUMBER(地区標準卸価格!P60),IF(入力!$C$17=1,ROUNDDOWN(地区標準卸価格!P60*ユーザ別掛け率!P60%,-入力!$C$16),IF(入力!$C$17=2,ROUNDUP(地区標準卸価格!P60*ユーザ別掛け率!P60%,-入力!$C$16),IF(入力!$C$17=3,ROUND(地区標準卸価格!P60*ユーザ別掛け率!P60%,-入力!$C$16),""))),地区標準卸価格!P60))</f>
        <v/>
      </c>
      <c r="Q60" s="96">
        <f>'6桁'!Q60</f>
        <v>0</v>
      </c>
      <c r="R60" s="95" t="str">
        <f>IF(地区標準卸価格!R60="","",IF(ISNUMBER(地区標準卸価格!R60),IF(入力!$C$17=1,ROUNDDOWN(地区標準卸価格!R60*ユーザ別掛け率!R60%,-入力!$C$16),IF(入力!$C$17=2,ROUNDUP(地区標準卸価格!R60*ユーザ別掛け率!R60%,-入力!$C$16),IF(入力!$C$17=3,ROUND(地区標準卸価格!R60*ユーザ別掛け率!R60%,-入力!$C$16),""))),地区標準卸価格!R60))</f>
        <v/>
      </c>
      <c r="S60" s="96">
        <f>'6桁'!S60</f>
        <v>0</v>
      </c>
      <c r="T60" s="95" t="str">
        <f>IF(地区標準卸価格!T60="","",IF(ISNUMBER(地区標準卸価格!T60),IF(入力!$C$17=1,ROUNDDOWN(地区標準卸価格!T60*ユーザ別掛け率!T60%,-入力!$C$16),IF(入力!$C$17=2,ROUNDUP(地区標準卸価格!T60*ユーザ別掛け率!T60%,-入力!$C$16),IF(入力!$C$17=3,ROUND(地区標準卸価格!T60*ユーザ別掛け率!T60%,-入力!$C$16),""))),地区標準卸価格!T60))</f>
        <v/>
      </c>
      <c r="U60" s="96">
        <f>'6桁'!U60</f>
        <v>0</v>
      </c>
      <c r="V60" s="74"/>
      <c r="W60" s="251"/>
      <c r="X60" s="265"/>
      <c r="Y60" s="251"/>
    </row>
    <row r="61" spans="2:25" ht="30" customHeight="1">
      <c r="B61" s="503"/>
      <c r="C61" s="362" t="s">
        <v>301</v>
      </c>
      <c r="D61" s="254">
        <v>94</v>
      </c>
      <c r="E61" s="342">
        <v>98</v>
      </c>
      <c r="F61" s="95">
        <f>IF(地区標準卸価格!F61="","",IF(ISNUMBER(地区標準卸価格!F61),IF(入力!$C$17=1,ROUNDDOWN(地区標準卸価格!F61*ユーザ別掛け率!F61%,-入力!$C$16),IF(入力!$C$17=2,ROUNDUP(地区標準卸価格!F61*ユーザ別掛け率!F61%,-入力!$C$16),IF(入力!$C$17=3,ROUND(地区標準卸価格!F61*ユーザ別掛け率!F61%,-入力!$C$16),""))),地区標準卸価格!F61))</f>
        <v>70200</v>
      </c>
      <c r="G61" s="96" t="str">
        <f>'6桁'!G61</f>
        <v>Y★</v>
      </c>
      <c r="H61" s="95" t="str">
        <f>IF(地区標準卸価格!H61="","",IF(ISNUMBER(地区標準卸価格!H61),IF(入力!$C$17=1,ROUNDDOWN(地区標準卸価格!H61*ユーザ別掛け率!H61%,-入力!$C$16),IF(入力!$C$17=2,ROUNDUP(地区標準卸価格!H61*ユーザ別掛け率!H61%,-入力!$C$16),IF(入力!$C$17=3,ROUND(地区標準卸価格!H61*ユーザ別掛け率!H61%,-入力!$C$16),""))),地区標準卸価格!H61))</f>
        <v/>
      </c>
      <c r="I61" s="126">
        <f>'6桁'!I61</f>
        <v>0</v>
      </c>
      <c r="J61" s="95">
        <f>IF(地区標準卸価格!J61="","",IF(ISNUMBER(地区標準卸価格!J61),IF(入力!$C$17=1,ROUNDDOWN(地区標準卸価格!J61*ユーザ別掛け率!J61%,-入力!$C$16),IF(入力!$C$17=2,ROUNDUP(地区標準卸価格!J61*ユーザ別掛け率!J61%,-入力!$C$16),IF(入力!$C$17=3,ROUND(地区標準卸価格!J61*ユーザ別掛け率!J61%,-入力!$C$16),""))),地区標準卸価格!J61))</f>
        <v>65300</v>
      </c>
      <c r="K61" s="96" t="str">
        <f>'6桁'!K61</f>
        <v>W</v>
      </c>
      <c r="L61" s="95" t="str">
        <f>IF(地区標準卸価格!L61="","",IF(ISNUMBER(地区標準卸価格!L61),IF(入力!$C$17=1,ROUNDDOWN(地区標準卸価格!L61*ユーザ別掛け率!L61%,-入力!$C$16),IF(入力!$C$17=2,ROUNDUP(地区標準卸価格!L61*ユーザ別掛け率!L61%,-入力!$C$16),IF(入力!$C$17=3,ROUND(地区標準卸価格!L61*ユーザ別掛け率!L61%,-入力!$C$16),""))),地区標準卸価格!L61))</f>
        <v/>
      </c>
      <c r="M61" s="126">
        <f>'6桁'!M61</f>
        <v>0</v>
      </c>
      <c r="N61" s="95" t="str">
        <f>IF(地区標準卸価格!N61="","",IF(ISNUMBER(地区標準卸価格!N61),IF(入力!$C$17=1,ROUNDDOWN(地区標準卸価格!N61*ユーザ別掛け率!N61%,-入力!$C$16),IF(入力!$C$17=2,ROUNDUP(地区標準卸価格!N61*ユーザ別掛け率!N61%,-入力!$C$16),IF(入力!$C$17=3,ROUND(地区標準卸価格!N61*ユーザ別掛け率!N61%,-入力!$C$16),""))),地区標準卸価格!N61))</f>
        <v/>
      </c>
      <c r="O61" s="96">
        <f>'6桁'!O61</f>
        <v>0</v>
      </c>
      <c r="P61" s="95" t="str">
        <f>IF(地区標準卸価格!P61="","",IF(ISNUMBER(地区標準卸価格!P61),IF(入力!$C$17=1,ROUNDDOWN(地区標準卸価格!P61*ユーザ別掛け率!P61%,-入力!$C$16),IF(入力!$C$17=2,ROUNDUP(地区標準卸価格!P61*ユーザ別掛け率!P61%,-入力!$C$16),IF(入力!$C$17=3,ROUND(地区標準卸価格!P61*ユーザ別掛け率!P61%,-入力!$C$16),""))),地区標準卸価格!P61))</f>
        <v/>
      </c>
      <c r="Q61" s="96">
        <f>'6桁'!Q61</f>
        <v>0</v>
      </c>
      <c r="R61" s="95" t="str">
        <f>IF(地区標準卸価格!R61="","",IF(ISNUMBER(地区標準卸価格!R61),IF(入力!$C$17=1,ROUNDDOWN(地区標準卸価格!R61*ユーザ別掛け率!R61%,-入力!$C$16),IF(入力!$C$17=2,ROUNDUP(地区標準卸価格!R61*ユーザ別掛け率!R61%,-入力!$C$16),IF(入力!$C$17=3,ROUND(地区標準卸価格!R61*ユーザ別掛け率!R61%,-入力!$C$16),""))),地区標準卸価格!R61))</f>
        <v/>
      </c>
      <c r="S61" s="96">
        <f>'6桁'!S61</f>
        <v>0</v>
      </c>
      <c r="T61" s="95" t="str">
        <f>IF(地区標準卸価格!T61="","",IF(ISNUMBER(地区標準卸価格!T61),IF(入力!$C$17=1,ROUNDDOWN(地区標準卸価格!T61*ユーザ別掛け率!T61%,-入力!$C$16),IF(入力!$C$17=2,ROUNDUP(地区標準卸価格!T61*ユーザ別掛け率!T61%,-入力!$C$16),IF(入力!$C$17=3,ROUND(地区標準卸価格!T61*ユーザ別掛け率!T61%,-入力!$C$16),""))),地区標準卸価格!T61))</f>
        <v/>
      </c>
      <c r="U61" s="96">
        <f>'6桁'!U61</f>
        <v>0</v>
      </c>
      <c r="V61" s="74"/>
      <c r="W61" s="251"/>
      <c r="X61" s="265"/>
      <c r="Y61" s="251"/>
    </row>
    <row r="62" spans="2:25" ht="30" customHeight="1">
      <c r="B62" s="503"/>
      <c r="C62" s="362" t="s">
        <v>217</v>
      </c>
      <c r="D62" s="254">
        <v>96</v>
      </c>
      <c r="E62" s="342">
        <v>100</v>
      </c>
      <c r="F62" s="95">
        <f>IF(地区標準卸価格!F62="","",IF(ISNUMBER(地区標準卸価格!F62),IF(入力!$C$17=1,ROUNDDOWN(地区標準卸価格!F62*ユーザ別掛け率!F62%,-入力!$C$16),IF(入力!$C$17=2,ROUNDUP(地区標準卸価格!F62*ユーザ別掛け率!F62%,-入力!$C$16),IF(入力!$C$17=3,ROUND(地区標準卸価格!F62*ユーザ別掛け率!F62%,-入力!$C$16),""))),地区標準卸価格!F62))</f>
        <v>70200</v>
      </c>
      <c r="G62" s="20" t="str">
        <f>'6桁'!G62</f>
        <v>Y★</v>
      </c>
      <c r="H62" s="95">
        <f>IF(地区標準卸価格!H62="","",IF(ISNUMBER(地区標準卸価格!H62),IF(入力!$C$17=1,ROUNDDOWN(地区標準卸価格!H62*ユーザ別掛け率!H62%,-入力!$C$16),IF(入力!$C$17=2,ROUNDUP(地区標準卸価格!H62*ユーザ別掛け率!H62%,-入力!$C$16),IF(入力!$C$17=3,ROUND(地区標準卸価格!H62*ユーザ別掛け率!H62%,-入力!$C$16),""))),地区標準卸価格!H62))</f>
        <v>69600</v>
      </c>
      <c r="I62" s="96" t="str">
        <f>'6桁'!I62</f>
        <v>Y★</v>
      </c>
      <c r="J62" s="95">
        <f>IF(地区標準卸価格!J62="","",IF(ISNUMBER(地区標準卸価格!J62),IF(入力!$C$17=1,ROUNDDOWN(地区標準卸価格!J62*ユーザ別掛け率!J62%,-入力!$C$16),IF(入力!$C$17=2,ROUNDUP(地区標準卸価格!J62*ユーザ別掛け率!J62%,-入力!$C$16),IF(入力!$C$17=3,ROUND(地区標準卸価格!J62*ユーザ別掛け率!J62%,-入力!$C$16),""))),地区標準卸価格!J62))</f>
        <v>67400</v>
      </c>
      <c r="K62" s="101" t="str">
        <f>'6桁'!K62</f>
        <v>W★</v>
      </c>
      <c r="L62" s="95" t="str">
        <f>IF(地区標準卸価格!L62="","",IF(ISNUMBER(地区標準卸価格!L62),IF(入力!$C$17=1,ROUNDDOWN(地区標準卸価格!L62*ユーザ別掛け率!L62%,-入力!$C$16),IF(入力!$C$17=2,ROUNDUP(地区標準卸価格!L62*ユーザ別掛け率!L62%,-入力!$C$16),IF(入力!$C$17=3,ROUND(地区標準卸価格!L62*ユーザ別掛け率!L62%,-入力!$C$16),""))),地区標準卸価格!L62))</f>
        <v/>
      </c>
      <c r="M62" s="101">
        <f>'6桁'!M62</f>
        <v>0</v>
      </c>
      <c r="N62" s="95" t="str">
        <f>IF(地区標準卸価格!N62="","",IF(ISNUMBER(地区標準卸価格!N62),IF(入力!$C$17=1,ROUNDDOWN(地区標準卸価格!N62*ユーザ別掛け率!N62%,-入力!$C$16),IF(入力!$C$17=2,ROUNDUP(地区標準卸価格!N62*ユーザ別掛け率!N62%,-入力!$C$16),IF(入力!$C$17=3,ROUND(地区標準卸価格!N62*ユーザ別掛け率!N62%,-入力!$C$16),""))),地区標準卸価格!N62))</f>
        <v/>
      </c>
      <c r="O62" s="126">
        <f>'6桁'!O62</f>
        <v>0</v>
      </c>
      <c r="P62" s="95" t="str">
        <f>IF(地区標準卸価格!P62="","",IF(ISNUMBER(地区標準卸価格!P62),IF(入力!$C$17=1,ROUNDDOWN(地区標準卸価格!P62*ユーザ別掛け率!P62%,-入力!$C$16),IF(入力!$C$17=2,ROUNDUP(地区標準卸価格!P62*ユーザ別掛け率!P62%,-入力!$C$16),IF(入力!$C$17=3,ROUND(地区標準卸価格!P62*ユーザ別掛け率!P62%,-入力!$C$16),""))),地区標準卸価格!P62))</f>
        <v/>
      </c>
      <c r="Q62" s="96">
        <f>'6桁'!Q62</f>
        <v>0</v>
      </c>
      <c r="R62" s="95">
        <f>IF(地区標準卸価格!R62="","",IF(ISNUMBER(地区標準卸価格!R62),IF(入力!$C$17=1,ROUNDDOWN(地区標準卸価格!R62*ユーザ別掛け率!R62%,-入力!$C$16),IF(入力!$C$17=2,ROUNDUP(地区標準卸価格!R62*ユーザ別掛け率!R62%,-入力!$C$16),IF(入力!$C$17=3,ROUND(地区標準卸価格!R62*ユーザ別掛け率!R62%,-入力!$C$16),""))),地区標準卸価格!R62))</f>
        <v>78900</v>
      </c>
      <c r="S62" s="96" t="str">
        <f>'6桁'!S62</f>
        <v>W</v>
      </c>
      <c r="T62" s="95" t="str">
        <f>IF(地区標準卸価格!T62="","",IF(ISNUMBER(地区標準卸価格!T62),IF(入力!$C$17=1,ROUNDDOWN(地区標準卸価格!T62*ユーザ別掛け率!T62%,-入力!$C$16),IF(入力!$C$17=2,ROUNDUP(地区標準卸価格!T62*ユーザ別掛け率!T62%,-入力!$C$16),IF(入力!$C$17=3,ROUND(地区標準卸価格!T62*ユーザ別掛け率!T62%,-入力!$C$16),""))),地区標準卸価格!T62))</f>
        <v/>
      </c>
      <c r="U62" s="96">
        <f>'6桁'!U62</f>
        <v>0</v>
      </c>
      <c r="V62" s="74"/>
      <c r="W62" s="251"/>
      <c r="X62" s="265"/>
      <c r="Y62" s="251"/>
    </row>
    <row r="63" spans="2:25" ht="30" customHeight="1">
      <c r="B63" s="503"/>
      <c r="C63" s="362" t="s">
        <v>477</v>
      </c>
      <c r="D63" s="254"/>
      <c r="E63" s="342">
        <v>103</v>
      </c>
      <c r="F63" s="95">
        <f>IF(地区標準卸価格!F63="","",IF(ISNUMBER(地区標準卸価格!F63),IF(入力!$C$17=1,ROUNDDOWN(地区標準卸価格!F63*ユーザ別掛け率!F63%,-入力!$C$16),IF(入力!$C$17=2,ROUNDUP(地区標準卸価格!F63*ユーザ別掛け率!F63%,-入力!$C$16),IF(入力!$C$17=3,ROUND(地区標準卸価格!F63*ユーザ別掛け率!F63%,-入力!$C$16),""))),地区標準卸価格!F63))</f>
        <v>78600</v>
      </c>
      <c r="G63" s="126" t="str">
        <f>'6桁'!G63</f>
        <v>Y★</v>
      </c>
      <c r="H63" s="95" t="str">
        <f>IF(地区標準卸価格!H63="","",IF(ISNUMBER(地区標準卸価格!H63),IF(入力!$C$17=1,ROUNDDOWN(地区標準卸価格!H63*ユーザ別掛け率!H63%,-入力!$C$16),IF(入力!$C$17=2,ROUNDUP(地区標準卸価格!H63*ユーザ別掛け率!H63%,-入力!$C$16),IF(入力!$C$17=3,ROUND(地区標準卸価格!H63*ユーザ別掛け率!H63%,-入力!$C$16),""))),地区標準卸価格!H63))</f>
        <v/>
      </c>
      <c r="I63" s="96">
        <f>'6桁'!I63</f>
        <v>0</v>
      </c>
      <c r="J63" s="95" t="str">
        <f>IF(地区標準卸価格!J63="","",IF(ISNUMBER(地区標準卸価格!J63),IF(入力!$C$17=1,ROUNDDOWN(地区標準卸価格!J63*ユーザ別掛け率!J63%,-入力!$C$16),IF(入力!$C$17=2,ROUNDUP(地区標準卸価格!J63*ユーザ別掛け率!J63%,-入力!$C$16),IF(入力!$C$17=3,ROUND(地区標準卸価格!J63*ユーザ別掛け率!J63%,-入力!$C$16),""))),地区標準卸価格!J63))</f>
        <v/>
      </c>
      <c r="K63" s="126">
        <f>'6桁'!K63</f>
        <v>0</v>
      </c>
      <c r="L63" s="95" t="str">
        <f>IF(地区標準卸価格!L63="","",IF(ISNUMBER(地区標準卸価格!L63),IF(入力!$C$17=1,ROUNDDOWN(地区標準卸価格!L63*ユーザ別掛け率!L63%,-入力!$C$16),IF(入力!$C$17=2,ROUNDUP(地区標準卸価格!L63*ユーザ別掛け率!L63%,-入力!$C$16),IF(入力!$C$17=3,ROUND(地区標準卸価格!L63*ユーザ別掛け率!L63%,-入力!$C$16),""))),地区標準卸価格!L63))</f>
        <v/>
      </c>
      <c r="M63" s="126">
        <f>'6桁'!M63</f>
        <v>0</v>
      </c>
      <c r="N63" s="95" t="str">
        <f>IF(地区標準卸価格!N63="","",IF(ISNUMBER(地区標準卸価格!N63),IF(入力!$C$17=1,ROUNDDOWN(地区標準卸価格!N63*ユーザ別掛け率!N63%,-入力!$C$16),IF(入力!$C$17=2,ROUNDUP(地区標準卸価格!N63*ユーザ別掛け率!N63%,-入力!$C$16),IF(入力!$C$17=3,ROUND(地区標準卸価格!N63*ユーザ別掛け率!N63%,-入力!$C$16),""))),地区標準卸価格!N63))</f>
        <v/>
      </c>
      <c r="O63" s="126">
        <f>'6桁'!O63</f>
        <v>0</v>
      </c>
      <c r="P63" s="95" t="str">
        <f>IF(地区標準卸価格!P63="","",IF(ISNUMBER(地区標準卸価格!P63),IF(入力!$C$17=1,ROUNDDOWN(地区標準卸価格!P63*ユーザ別掛け率!P63%,-入力!$C$16),IF(入力!$C$17=2,ROUNDUP(地区標準卸価格!P63*ユーザ別掛け率!P63%,-入力!$C$16),IF(入力!$C$17=3,ROUND(地区標準卸価格!P63*ユーザ別掛け率!P63%,-入力!$C$16),""))),地区標準卸価格!P63))</f>
        <v/>
      </c>
      <c r="Q63" s="96">
        <f>'6桁'!Q63</f>
        <v>0</v>
      </c>
      <c r="R63" s="95" t="str">
        <f>IF(地区標準卸価格!R63="","",IF(ISNUMBER(地区標準卸価格!R63),IF(入力!$C$17=1,ROUNDDOWN(地区標準卸価格!R63*ユーザ別掛け率!R63%,-入力!$C$16),IF(入力!$C$17=2,ROUNDUP(地区標準卸価格!R63*ユーザ別掛け率!R63%,-入力!$C$16),IF(入力!$C$17=3,ROUND(地区標準卸価格!R63*ユーザ別掛け率!R63%,-入力!$C$16),""))),地区標準卸価格!R63))</f>
        <v/>
      </c>
      <c r="S63" s="96">
        <f>'6桁'!S63</f>
        <v>0</v>
      </c>
      <c r="T63" s="95" t="str">
        <f>IF(地区標準卸価格!T63="","",IF(ISNUMBER(地区標準卸価格!T63),IF(入力!$C$17=1,ROUNDDOWN(地区標準卸価格!T63*ユーザ別掛け率!T63%,-入力!$C$16),IF(入力!$C$17=2,ROUNDUP(地区標準卸価格!T63*ユーザ別掛け率!T63%,-入力!$C$16),IF(入力!$C$17=3,ROUND(地区標準卸価格!T63*ユーザ別掛け率!T63%,-入力!$C$16),""))),地区標準卸価格!T63))</f>
        <v/>
      </c>
      <c r="U63" s="96">
        <f>'6桁'!U63</f>
        <v>0</v>
      </c>
      <c r="V63" s="74"/>
      <c r="W63" s="251"/>
      <c r="X63" s="265"/>
      <c r="Y63" s="251"/>
    </row>
    <row r="64" spans="2:25" ht="30" customHeight="1">
      <c r="B64" s="503"/>
      <c r="C64" s="362" t="s">
        <v>478</v>
      </c>
      <c r="D64" s="254"/>
      <c r="E64" s="342">
        <v>104</v>
      </c>
      <c r="F64" s="95">
        <f>IF(地区標準卸価格!F64="","",IF(ISNUMBER(地区標準卸価格!F64),IF(入力!$C$17=1,ROUNDDOWN(地区標準卸価格!F64*ユーザ別掛け率!F64%,-入力!$C$16),IF(入力!$C$17=2,ROUNDUP(地区標準卸価格!F64*ユーザ別掛け率!F64%,-入力!$C$16),IF(入力!$C$17=3,ROUND(地区標準卸価格!F64*ユーザ別掛け率!F64%,-入力!$C$16),""))),地区標準卸価格!F64))</f>
        <v>78100</v>
      </c>
      <c r="G64" s="126" t="str">
        <f>'6桁'!G64</f>
        <v>Y★</v>
      </c>
      <c r="H64" s="95" t="str">
        <f>IF(地区標準卸価格!H64="","",IF(ISNUMBER(地区標準卸価格!H64),IF(入力!$C$17=1,ROUNDDOWN(地区標準卸価格!H64*ユーザ別掛け率!H64%,-入力!$C$16),IF(入力!$C$17=2,ROUNDUP(地区標準卸価格!H64*ユーザ別掛け率!H64%,-入力!$C$16),IF(入力!$C$17=3,ROUND(地区標準卸価格!H64*ユーザ別掛け率!H64%,-入力!$C$16),""))),地区標準卸価格!H64))</f>
        <v/>
      </c>
      <c r="I64" s="126">
        <f>'6桁'!I64</f>
        <v>0</v>
      </c>
      <c r="J64" s="95" t="str">
        <f>IF(地区標準卸価格!J64="","",IF(ISNUMBER(地区標準卸価格!J64),IF(入力!$C$17=1,ROUNDDOWN(地区標準卸価格!J64*ユーザ別掛け率!J64%,-入力!$C$16),IF(入力!$C$17=2,ROUNDUP(地区標準卸価格!J64*ユーザ別掛け率!J64%,-入力!$C$16),IF(入力!$C$17=3,ROUND(地区標準卸価格!J64*ユーザ別掛け率!J64%,-入力!$C$16),""))),地区標準卸価格!J64))</f>
        <v/>
      </c>
      <c r="K64" s="101">
        <f>'6桁'!K64</f>
        <v>0</v>
      </c>
      <c r="L64" s="95" t="str">
        <f>IF(地区標準卸価格!L64="","",IF(ISNUMBER(地区標準卸価格!L64),IF(入力!$C$17=1,ROUNDDOWN(地区標準卸価格!L64*ユーザ別掛け率!L64%,-入力!$C$16),IF(入力!$C$17=2,ROUNDUP(地区標準卸価格!L64*ユーザ別掛け率!L64%,-入力!$C$16),IF(入力!$C$17=3,ROUND(地区標準卸価格!L64*ユーザ別掛け率!L64%,-入力!$C$16),""))),地区標準卸価格!L64))</f>
        <v/>
      </c>
      <c r="M64" s="126">
        <f>'6桁'!M64</f>
        <v>0</v>
      </c>
      <c r="N64" s="95" t="str">
        <f>IF(地区標準卸価格!N64="","",IF(ISNUMBER(地区標準卸価格!N64),IF(入力!$C$17=1,ROUNDDOWN(地区標準卸価格!N64*ユーザ別掛け率!N64%,-入力!$C$16),IF(入力!$C$17=2,ROUNDUP(地区標準卸価格!N64*ユーザ別掛け率!N64%,-入力!$C$16),IF(入力!$C$17=3,ROUND(地区標準卸価格!N64*ユーザ別掛け率!N64%,-入力!$C$16),""))),地区標準卸価格!N64))</f>
        <v/>
      </c>
      <c r="O64" s="126">
        <f>'6桁'!O64</f>
        <v>0</v>
      </c>
      <c r="P64" s="95" t="str">
        <f>IF(地区標準卸価格!P64="","",IF(ISNUMBER(地区標準卸価格!P64),IF(入力!$C$17=1,ROUNDDOWN(地区標準卸価格!P64*ユーザ別掛け率!P64%,-入力!$C$16),IF(入力!$C$17=2,ROUNDUP(地区標準卸価格!P64*ユーザ別掛け率!P64%,-入力!$C$16),IF(入力!$C$17=3,ROUND(地区標準卸価格!P64*ユーザ別掛け率!P64%,-入力!$C$16),""))),地区標準卸価格!P64))</f>
        <v/>
      </c>
      <c r="Q64" s="96">
        <f>'6桁'!Q64</f>
        <v>0</v>
      </c>
      <c r="R64" s="95" t="str">
        <f>IF(地区標準卸価格!R64="","",IF(ISNUMBER(地区標準卸価格!R64),IF(入力!$C$17=1,ROUNDDOWN(地区標準卸価格!R64*ユーザ別掛け率!R64%,-入力!$C$16),IF(入力!$C$17=2,ROUNDUP(地区標準卸価格!R64*ユーザ別掛け率!R64%,-入力!$C$16),IF(入力!$C$17=3,ROUND(地区標準卸価格!R64*ユーザ別掛け率!R64%,-入力!$C$16),""))),地区標準卸価格!R64))</f>
        <v/>
      </c>
      <c r="S64" s="96">
        <f>'6桁'!S64</f>
        <v>0</v>
      </c>
      <c r="T64" s="95" t="str">
        <f>IF(地区標準卸価格!T64="","",IF(ISNUMBER(地区標準卸価格!T64),IF(入力!$C$17=1,ROUNDDOWN(地区標準卸価格!T64*ユーザ別掛け率!T64%,-入力!$C$16),IF(入力!$C$17=2,ROUNDUP(地区標準卸価格!T64*ユーザ別掛け率!T64%,-入力!$C$16),IF(入力!$C$17=3,ROUND(地区標準卸価格!T64*ユーザ別掛け率!T64%,-入力!$C$16),""))),地区標準卸価格!T64))</f>
        <v/>
      </c>
      <c r="U64" s="96">
        <f>'6桁'!U64</f>
        <v>0</v>
      </c>
      <c r="V64" s="74"/>
      <c r="W64" s="251"/>
      <c r="X64" s="265"/>
      <c r="Y64" s="251"/>
    </row>
    <row r="65" spans="2:25" ht="30" customHeight="1">
      <c r="B65" s="503"/>
      <c r="C65" s="362" t="s">
        <v>218</v>
      </c>
      <c r="D65" s="254">
        <v>89</v>
      </c>
      <c r="E65" s="342">
        <v>93</v>
      </c>
      <c r="F65" s="95">
        <f>IF(地区標準卸価格!F65="","",IF(ISNUMBER(地区標準卸価格!F65),IF(入力!$C$17=1,ROUNDDOWN(地区標準卸価格!F65*ユーザ別掛け率!F65%,-入力!$C$16),IF(入力!$C$17=2,ROUNDUP(地区標準卸価格!F65*ユーザ別掛け率!F65%,-入力!$C$16),IF(入力!$C$17=3,ROUND(地区標準卸価格!F65*ユーザ別掛け率!F65%,-入力!$C$16),""))),地区標準卸価格!F65))</f>
        <v>59700</v>
      </c>
      <c r="G65" s="126" t="str">
        <f>'6桁'!G65</f>
        <v>Y★</v>
      </c>
      <c r="H65" s="95">
        <f>IF(地区標準卸価格!H65="","",IF(ISNUMBER(地区標準卸価格!H65),IF(入力!$C$17=1,ROUNDDOWN(地区標準卸価格!H65*ユーザ別掛け率!H65%,-入力!$C$16),IF(入力!$C$17=2,ROUNDUP(地区標準卸価格!H65*ユーザ別掛け率!H65%,-入力!$C$16),IF(入力!$C$17=3,ROUND(地区標準卸価格!H65*ユーザ別掛け率!H65%,-入力!$C$16),""))),地区標準卸価格!H65))</f>
        <v>57200</v>
      </c>
      <c r="I65" s="126" t="str">
        <f>'6桁'!I65</f>
        <v>Y★</v>
      </c>
      <c r="J65" s="95">
        <f>IF(地区標準卸価格!J65="","",IF(ISNUMBER(地区標準卸価格!J65),IF(入力!$C$17=1,ROUNDDOWN(地区標準卸価格!J65*ユーザ別掛け率!J65%,-入力!$C$16),IF(入力!$C$17=2,ROUNDUP(地区標準卸価格!J65*ユーザ別掛け率!J65%,-入力!$C$16),IF(入力!$C$17=3,ROUND(地区標準卸価格!J65*ユーザ別掛け率!J65%,-入力!$C$16),""))),地区標準卸価格!J65))</f>
        <v>54600</v>
      </c>
      <c r="K65" s="126" t="str">
        <f>'6桁'!K65</f>
        <v>W★</v>
      </c>
      <c r="L65" s="95">
        <f>IF(地区標準卸価格!L65="","",IF(ISNUMBER(地区標準卸価格!L65),IF(入力!$C$17=1,ROUNDDOWN(地区標準卸価格!L65*ユーザ別掛け率!L65%,-入力!$C$16),IF(入力!$C$17=2,ROUNDUP(地区標準卸価格!L65*ユーザ別掛け率!L65%,-入力!$C$16),IF(入力!$C$17=3,ROUND(地区標準卸価格!L65*ユーザ別掛け率!L65%,-入力!$C$16),""))),地区標準卸価格!L65))</f>
        <v>54400</v>
      </c>
      <c r="M65" s="126" t="str">
        <f>'6桁'!M65</f>
        <v>W</v>
      </c>
      <c r="N65" s="95" t="str">
        <f>IF(地区標準卸価格!N65="","",IF(ISNUMBER(地区標準卸価格!N65),IF(入力!$C$17=1,ROUNDDOWN(地区標準卸価格!N65*ユーザ別掛け率!N65%,-入力!$C$16),IF(入力!$C$17=2,ROUNDUP(地区標準卸価格!N65*ユーザ別掛け率!N65%,-入力!$C$16),IF(入力!$C$17=3,ROUND(地区標準卸価格!N65*ユーザ別掛け率!N65%,-入力!$C$16),""))),地区標準卸価格!N65))</f>
        <v/>
      </c>
      <c r="O65" s="126">
        <f>'6桁'!O65</f>
        <v>0</v>
      </c>
      <c r="P65" s="95" t="str">
        <f>IF(地区標準卸価格!P65="","",IF(ISNUMBER(地区標準卸価格!P65),IF(入力!$C$17=1,ROUNDDOWN(地区標準卸価格!P65*ユーザ別掛け率!P65%,-入力!$C$16),IF(入力!$C$17=2,ROUNDUP(地区標準卸価格!P65*ユーザ別掛け率!P65%,-入力!$C$16),IF(入力!$C$17=3,ROUND(地区標準卸価格!P65*ユーザ別掛け率!P65%,-入力!$C$16),""))),地区標準卸価格!P65))</f>
        <v/>
      </c>
      <c r="Q65" s="96">
        <f>'6桁'!Q65</f>
        <v>0</v>
      </c>
      <c r="R65" s="95" t="str">
        <f>IF(地区標準卸価格!R65="","",IF(ISNUMBER(地区標準卸価格!R65),IF(入力!$C$17=1,ROUNDDOWN(地区標準卸価格!R65*ユーザ別掛け率!R65%,-入力!$C$16),IF(入力!$C$17=2,ROUNDUP(地区標準卸価格!R65*ユーザ別掛け率!R65%,-入力!$C$16),IF(入力!$C$17=3,ROUND(地区標準卸価格!R65*ユーザ別掛け率!R65%,-入力!$C$16),""))),地区標準卸価格!R65))</f>
        <v/>
      </c>
      <c r="S65" s="96">
        <f>'6桁'!S65</f>
        <v>0</v>
      </c>
      <c r="T65" s="95" t="str">
        <f>IF(地区標準卸価格!T65="","",IF(ISNUMBER(地区標準卸価格!T65),IF(入力!$C$17=1,ROUNDDOWN(地区標準卸価格!T65*ユーザ別掛け率!T65%,-入力!$C$16),IF(入力!$C$17=2,ROUNDUP(地区標準卸価格!T65*ユーザ別掛け率!T65%,-入力!$C$16),IF(入力!$C$17=3,ROUND(地区標準卸価格!T65*ユーザ別掛け率!T65%,-入力!$C$16),""))),地区標準卸価格!T65))</f>
        <v/>
      </c>
      <c r="U65" s="96">
        <f>'6桁'!U65</f>
        <v>0</v>
      </c>
      <c r="V65" s="74"/>
      <c r="W65" s="251"/>
      <c r="X65" s="265"/>
      <c r="Y65" s="251"/>
    </row>
    <row r="66" spans="2:25" ht="30" customHeight="1">
      <c r="B66" s="503"/>
      <c r="C66" s="362" t="s">
        <v>302</v>
      </c>
      <c r="D66" s="254">
        <v>92</v>
      </c>
      <c r="E66" s="342">
        <v>96</v>
      </c>
      <c r="F66" s="95">
        <f>IF(地区標準卸価格!F66="","",IF(ISNUMBER(地区標準卸価格!F66),IF(入力!$C$17=1,ROUNDDOWN(地区標準卸価格!F66*ユーザ別掛け率!F66%,-入力!$C$16),IF(入力!$C$17=2,ROUNDUP(地区標準卸価格!F66*ユーザ別掛け率!F66%,-入力!$C$16),IF(入力!$C$17=3,ROUND(地区標準卸価格!F66*ユーザ別掛け率!F66%,-入力!$C$16),""))),地区標準卸価格!F66))</f>
        <v>58100</v>
      </c>
      <c r="G66" s="126" t="str">
        <f>'6桁'!G66</f>
        <v>Y★</v>
      </c>
      <c r="H66" s="95">
        <f>IF(地区標準卸価格!H66="","",IF(ISNUMBER(地区標準卸価格!H66),IF(入力!$C$17=1,ROUNDDOWN(地区標準卸価格!H66*ユーザ別掛け率!H66%,-入力!$C$16),IF(入力!$C$17=2,ROUNDUP(地区標準卸価格!H66*ユーザ別掛け率!H66%,-入力!$C$16),IF(入力!$C$17=3,ROUND(地区標準卸価格!H66*ユーザ別掛け率!H66%,-入力!$C$16),""))),地区標準卸価格!H66))</f>
        <v>60500</v>
      </c>
      <c r="I66" s="126" t="str">
        <f>'6桁'!I66</f>
        <v>Y★</v>
      </c>
      <c r="J66" s="95">
        <f>IF(地区標準卸価格!J66="","",IF(ISNUMBER(地区標準卸価格!J66),IF(入力!$C$17=1,ROUNDDOWN(地区標準卸価格!J66*ユーザ別掛け率!J66%,-入力!$C$16),IF(入力!$C$17=2,ROUNDUP(地区標準卸価格!J66*ユーザ別掛け率!J66%,-入力!$C$16),IF(入力!$C$17=3,ROUND(地区標準卸価格!J66*ユーザ別掛け率!J66%,-入力!$C$16),""))),地区標準卸価格!J66))</f>
        <v>56000</v>
      </c>
      <c r="K66" s="126" t="str">
        <f>'6桁'!K66</f>
        <v>W</v>
      </c>
      <c r="L66" s="95">
        <f>IF(地区標準卸価格!L66="","",IF(ISNUMBER(地区標準卸価格!L66),IF(入力!$C$17=1,ROUNDDOWN(地区標準卸価格!L66*ユーザ別掛け率!L66%,-入力!$C$16),IF(入力!$C$17=2,ROUNDUP(地区標準卸価格!L66*ユーザ別掛け率!L66%,-入力!$C$16),IF(入力!$C$17=3,ROUND(地区標準卸価格!L66*ユーザ別掛け率!L66%,-入力!$C$16),""))),地区標準卸価格!L66))</f>
        <v>55200</v>
      </c>
      <c r="M66" s="126" t="str">
        <f>'6桁'!M66</f>
        <v>W★</v>
      </c>
      <c r="N66" s="95" t="str">
        <f>IF(地区標準卸価格!N66="","",IF(ISNUMBER(地区標準卸価格!N66),IF(入力!$C$17=1,ROUNDDOWN(地区標準卸価格!N66*ユーザ別掛け率!N66%,-入力!$C$16),IF(入力!$C$17=2,ROUNDUP(地区標準卸価格!N66*ユーザ別掛け率!N66%,-入力!$C$16),IF(入力!$C$17=3,ROUND(地区標準卸価格!N66*ユーザ別掛け率!N66%,-入力!$C$16),""))),地区標準卸価格!N66))</f>
        <v/>
      </c>
      <c r="O66" s="126">
        <f>'6桁'!O66</f>
        <v>0</v>
      </c>
      <c r="P66" s="95" t="str">
        <f>IF(地区標準卸価格!P66="","",IF(ISNUMBER(地区標準卸価格!P66),IF(入力!$C$17=1,ROUNDDOWN(地区標準卸価格!P66*ユーザ別掛け率!P66%,-入力!$C$16),IF(入力!$C$17=2,ROUNDUP(地区標準卸価格!P66*ユーザ別掛け率!P66%,-入力!$C$16),IF(入力!$C$17=3,ROUND(地区標準卸価格!P66*ユーザ別掛け率!P66%,-入力!$C$16),""))),地区標準卸価格!P66))</f>
        <v/>
      </c>
      <c r="Q66" s="96">
        <f>'6桁'!Q66</f>
        <v>0</v>
      </c>
      <c r="R66" s="95" t="str">
        <f>IF(地区標準卸価格!R66="","",IF(ISNUMBER(地区標準卸価格!R66),IF(入力!$C$17=1,ROUNDDOWN(地区標準卸価格!R66*ユーザ別掛け率!R66%,-入力!$C$16),IF(入力!$C$17=2,ROUNDUP(地区標準卸価格!R66*ユーザ別掛け率!R66%,-入力!$C$16),IF(入力!$C$17=3,ROUND(地区標準卸価格!R66*ユーザ別掛け率!R66%,-入力!$C$16),""))),地区標準卸価格!R66))</f>
        <v/>
      </c>
      <c r="S66" s="96">
        <f>'6桁'!S66</f>
        <v>0</v>
      </c>
      <c r="T66" s="95" t="str">
        <f>IF(地区標準卸価格!T66="","",IF(ISNUMBER(地区標準卸価格!T66),IF(入力!$C$17=1,ROUNDDOWN(地区標準卸価格!T66*ユーザ別掛け率!T66%,-入力!$C$16),IF(入力!$C$17=2,ROUNDUP(地区標準卸価格!T66*ユーザ別掛け率!T66%,-入力!$C$16),IF(入力!$C$17=3,ROUND(地区標準卸価格!T66*ユーザ別掛け率!T66%,-入力!$C$16),""))),地区標準卸価格!T66))</f>
        <v/>
      </c>
      <c r="U66" s="96">
        <f>'6桁'!U66</f>
        <v>0</v>
      </c>
      <c r="V66" s="74"/>
      <c r="W66" s="251"/>
      <c r="X66" s="265"/>
      <c r="Y66" s="251"/>
    </row>
    <row r="67" spans="2:25" ht="30" customHeight="1">
      <c r="B67" s="503"/>
      <c r="C67" s="362" t="s">
        <v>203</v>
      </c>
      <c r="D67" s="254">
        <v>94</v>
      </c>
      <c r="E67" s="342">
        <v>98</v>
      </c>
      <c r="F67" s="95">
        <f>IF(地区標準卸価格!F67="","",IF(ISNUMBER(地区標準卸価格!F67),IF(入力!$C$17=1,ROUNDDOWN(地区標準卸価格!F67*ユーザ別掛け率!F67%,-入力!$C$16),IF(入力!$C$17=2,ROUNDUP(地区標準卸価格!F67*ユーザ別掛け率!F67%,-入力!$C$16),IF(入力!$C$17=3,ROUND(地区標準卸価格!F67*ユーザ別掛け率!F67%,-入力!$C$16),""))),地区標準卸価格!F67))</f>
        <v>62700</v>
      </c>
      <c r="G67" s="126" t="str">
        <f>'6桁'!G67</f>
        <v>Y★</v>
      </c>
      <c r="H67" s="95">
        <f>IF(地区標準卸価格!H67="","",IF(ISNUMBER(地区標準卸価格!H67),IF(入力!$C$17=1,ROUNDDOWN(地区標準卸価格!H67*ユーザ別掛け率!H67%,-入力!$C$16),IF(入力!$C$17=2,ROUNDUP(地区標準卸価格!H67*ユーザ別掛け率!H67%,-入力!$C$16),IF(入力!$C$17=3,ROUND(地区標準卸価格!H67*ユーザ別掛け率!H67%,-入力!$C$16),""))),地区標準卸価格!H67))</f>
        <v>60800</v>
      </c>
      <c r="I67" s="126" t="str">
        <f>'6桁'!I67</f>
        <v>Y★</v>
      </c>
      <c r="J67" s="95">
        <f>IF(地区標準卸価格!J67="","",IF(ISNUMBER(地区標準卸価格!J67),IF(入力!$C$17=1,ROUNDDOWN(地区標準卸価格!J67*ユーザ別掛け率!J67%,-入力!$C$16),IF(入力!$C$17=2,ROUNDUP(地区標準卸価格!J67*ユーザ別掛け率!J67%,-入力!$C$16),IF(入力!$C$17=3,ROUND(地区標準卸価格!J67*ユーザ別掛け率!J67%,-入力!$C$16),""))),地区標準卸価格!J67))</f>
        <v>57300</v>
      </c>
      <c r="K67" s="126" t="str">
        <f>'6桁'!K67</f>
        <v>W★</v>
      </c>
      <c r="L67" s="95">
        <f>IF(地区標準卸価格!L67="","",IF(ISNUMBER(地区標準卸価格!L67),IF(入力!$C$17=1,ROUNDDOWN(地区標準卸価格!L67*ユーザ別掛け率!L67%,-入力!$C$16),IF(入力!$C$17=2,ROUNDUP(地区標準卸価格!L67*ユーザ別掛け率!L67%,-入力!$C$16),IF(入力!$C$17=3,ROUND(地区標準卸価格!L67*ユーザ別掛け率!L67%,-入力!$C$16),""))),地区標準卸価格!L67))</f>
        <v>57400</v>
      </c>
      <c r="M67" s="126" t="str">
        <f>'6桁'!M67</f>
        <v>W★</v>
      </c>
      <c r="N67" s="95">
        <f>IF(地区標準卸価格!N67="","",IF(ISNUMBER(地区標準卸価格!N67),IF(入力!$C$17=1,ROUNDDOWN(地区標準卸価格!N67*ユーザ別掛け率!N67%,-入力!$C$16),IF(入力!$C$17=2,ROUNDUP(地区標準卸価格!N67*ユーザ別掛け率!N67%,-入力!$C$16),IF(入力!$C$17=3,ROUND(地区標準卸価格!N67*ユーザ別掛け率!N67%,-入力!$C$16),""))),地区標準卸価格!N67))</f>
        <v>56200</v>
      </c>
      <c r="O67" s="126" t="str">
        <f>'6桁'!O67</f>
        <v>W★</v>
      </c>
      <c r="P67" s="95" t="str">
        <f>IF(地区標準卸価格!P67="","",IF(ISNUMBER(地区標準卸価格!P67),IF(入力!$C$17=1,ROUNDDOWN(地区標準卸価格!P67*ユーザ別掛け率!P67%,-入力!$C$16),IF(入力!$C$17=2,ROUNDUP(地区標準卸価格!P67*ユーザ別掛け率!P67%,-入力!$C$16),IF(入力!$C$17=3,ROUND(地区標準卸価格!P67*ユーザ別掛け率!P67%,-入力!$C$16),""))),地区標準卸価格!P67))</f>
        <v/>
      </c>
      <c r="Q67" s="96">
        <f>'6桁'!Q67</f>
        <v>0</v>
      </c>
      <c r="R67" s="95">
        <f>IF(地区標準卸価格!R67="","",IF(ISNUMBER(地区標準卸価格!R67),IF(入力!$C$17=1,ROUNDDOWN(地区標準卸価格!R67*ユーザ別掛け率!R67%,-入力!$C$16),IF(入力!$C$17=2,ROUNDUP(地区標準卸価格!R67*ユーザ別掛け率!R67%,-入力!$C$16),IF(入力!$C$17=3,ROUND(地区標準卸価格!R67*ユーザ別掛け率!R67%,-入力!$C$16),""))),地区標準卸価格!R67))</f>
        <v>68500</v>
      </c>
      <c r="S67" s="96" t="str">
        <f>'6桁'!S67</f>
        <v>W</v>
      </c>
      <c r="T67" s="95" t="str">
        <f>IF(地区標準卸価格!T67="","",IF(ISNUMBER(地区標準卸価格!T67),IF(入力!$C$17=1,ROUNDDOWN(地区標準卸価格!T67*ユーザ別掛け率!T67%,-入力!$C$16),IF(入力!$C$17=2,ROUNDUP(地区標準卸価格!T67*ユーザ別掛け率!T67%,-入力!$C$16),IF(入力!$C$17=3,ROUND(地区標準卸価格!T67*ユーザ別掛け率!T67%,-入力!$C$16),""))),地区標準卸価格!T67))</f>
        <v/>
      </c>
      <c r="U67" s="96">
        <f>'6桁'!U67</f>
        <v>0</v>
      </c>
      <c r="V67" s="74"/>
      <c r="W67" s="251"/>
      <c r="X67" s="265"/>
      <c r="Y67" s="251"/>
    </row>
    <row r="68" spans="2:25" ht="30" customHeight="1">
      <c r="B68" s="503"/>
      <c r="C68" s="362" t="s">
        <v>303</v>
      </c>
      <c r="D68" s="254">
        <v>96</v>
      </c>
      <c r="E68" s="342">
        <v>100</v>
      </c>
      <c r="F68" s="95">
        <f>IF(地区標準卸価格!F68="","",IF(ISNUMBER(地区標準卸価格!F68),IF(入力!$C$17=1,ROUNDDOWN(地区標準卸価格!F68*ユーザ別掛け率!F68%,-入力!$C$16),IF(入力!$C$17=2,ROUNDUP(地区標準卸価格!F68*ユーザ別掛け率!F68%,-入力!$C$16),IF(入力!$C$17=3,ROUND(地区標準卸価格!F68*ユーザ別掛け率!F68%,-入力!$C$16),""))),地区標準卸価格!F68))</f>
        <v>64100</v>
      </c>
      <c r="G68" s="126" t="str">
        <f>'6桁'!G68</f>
        <v>Y★</v>
      </c>
      <c r="H68" s="95">
        <f>IF(地区標準卸価格!H68="","",IF(ISNUMBER(地区標準卸価格!H68),IF(入力!$C$17=1,ROUNDDOWN(地区標準卸価格!H68*ユーザ別掛け率!H68%,-入力!$C$16),IF(入力!$C$17=2,ROUNDUP(地区標準卸価格!H68*ユーザ別掛け率!H68%,-入力!$C$16),IF(入力!$C$17=3,ROUND(地区標準卸価格!H68*ユーザ別掛け率!H68%,-入力!$C$16),""))),地区標準卸価格!H68))</f>
        <v>62200</v>
      </c>
      <c r="I68" s="126" t="str">
        <f>'6桁'!I68</f>
        <v>Y★</v>
      </c>
      <c r="J68" s="95">
        <f>IF(地区標準卸価格!J68="","",IF(ISNUMBER(地区標準卸価格!J68),IF(入力!$C$17=1,ROUNDDOWN(地区標準卸価格!J68*ユーザ別掛け率!J68%,-入力!$C$16),IF(入力!$C$17=2,ROUNDUP(地区標準卸価格!J68*ユーザ別掛け率!J68%,-入力!$C$16),IF(入力!$C$17=3,ROUND(地区標準卸価格!J68*ユーザ別掛け率!J68%,-入力!$C$16),""))),地区標準卸価格!J68))</f>
        <v>58200</v>
      </c>
      <c r="K68" s="126" t="str">
        <f>'6桁'!K68</f>
        <v>W★</v>
      </c>
      <c r="L68" s="95" t="str">
        <f>IF(地区標準卸価格!L68="","",IF(ISNUMBER(地区標準卸価格!L68),IF(入力!$C$17=1,ROUNDDOWN(地区標準卸価格!L68*ユーザ別掛け率!L68%,-入力!$C$16),IF(入力!$C$17=2,ROUNDUP(地区標準卸価格!L68*ユーザ別掛け率!L68%,-入力!$C$16),IF(入力!$C$17=3,ROUND(地区標準卸価格!L68*ユーザ別掛け率!L68%,-入力!$C$16),""))),地区標準卸価格!L68))</f>
        <v/>
      </c>
      <c r="M68" s="126">
        <f>'6桁'!M68</f>
        <v>0</v>
      </c>
      <c r="N68" s="95" t="str">
        <f>IF(地区標準卸価格!N68="","",IF(ISNUMBER(地区標準卸価格!N68),IF(入力!$C$17=1,ROUNDDOWN(地区標準卸価格!N68*ユーザ別掛け率!N68%,-入力!$C$16),IF(入力!$C$17=2,ROUNDUP(地区標準卸価格!N68*ユーザ別掛け率!N68%,-入力!$C$16),IF(入力!$C$17=3,ROUND(地区標準卸価格!N68*ユーザ別掛け率!N68%,-入力!$C$16),""))),地区標準卸価格!N68))</f>
        <v/>
      </c>
      <c r="O68" s="126">
        <f>'6桁'!O68</f>
        <v>0</v>
      </c>
      <c r="P68" s="95" t="str">
        <f>IF(地区標準卸価格!P68="","",IF(ISNUMBER(地区標準卸価格!P68),IF(入力!$C$17=1,ROUNDDOWN(地区標準卸価格!P68*ユーザ別掛け率!P68%,-入力!$C$16),IF(入力!$C$17=2,ROUNDUP(地区標準卸価格!P68*ユーザ別掛け率!P68%,-入力!$C$16),IF(入力!$C$17=3,ROUND(地区標準卸価格!P68*ユーザ別掛け率!P68%,-入力!$C$16),""))),地区標準卸価格!P68))</f>
        <v/>
      </c>
      <c r="Q68" s="96">
        <f>'6桁'!Q68</f>
        <v>0</v>
      </c>
      <c r="R68" s="95" t="str">
        <f>IF(地区標準卸価格!R68="","",IF(ISNUMBER(地区標準卸価格!R68),IF(入力!$C$17=1,ROUNDDOWN(地区標準卸価格!R68*ユーザ別掛け率!R68%,-入力!$C$16),IF(入力!$C$17=2,ROUNDUP(地区標準卸価格!R68*ユーザ別掛け率!R68%,-入力!$C$16),IF(入力!$C$17=3,ROUND(地区標準卸価格!R68*ユーザ別掛け率!R68%,-入力!$C$16),""))),地区標準卸価格!R68))</f>
        <v/>
      </c>
      <c r="S68" s="96">
        <f>'6桁'!S68</f>
        <v>0</v>
      </c>
      <c r="T68" s="95" t="str">
        <f>IF(地区標準卸価格!T68="","",IF(ISNUMBER(地区標準卸価格!T68),IF(入力!$C$17=1,ROUNDDOWN(地区標準卸価格!T68*ユーザ別掛け率!T68%,-入力!$C$16),IF(入力!$C$17=2,ROUNDUP(地区標準卸価格!T68*ユーザ別掛け率!T68%,-入力!$C$16),IF(入力!$C$17=3,ROUND(地区標準卸価格!T68*ユーザ別掛け率!T68%,-入力!$C$16),""))),地区標準卸価格!T68))</f>
        <v/>
      </c>
      <c r="U68" s="96">
        <f>'6桁'!U68</f>
        <v>0</v>
      </c>
      <c r="V68" s="74"/>
      <c r="W68" s="251"/>
      <c r="X68" s="265"/>
      <c r="Y68" s="251"/>
    </row>
    <row r="69" spans="2:25" ht="30" customHeight="1">
      <c r="B69" s="503"/>
      <c r="C69" s="362" t="s">
        <v>480</v>
      </c>
      <c r="D69" s="254"/>
      <c r="E69" s="342">
        <v>102</v>
      </c>
      <c r="F69" s="95">
        <f>IF(地区標準卸価格!F69="","",IF(ISNUMBER(地区標準卸価格!F69),IF(入力!$C$17=1,ROUNDDOWN(地区標準卸価格!F69*ユーザ別掛け率!F69%,-入力!$C$16),IF(入力!$C$17=2,ROUNDUP(地区標準卸価格!F69*ユーザ別掛け率!F69%,-入力!$C$16),IF(入力!$C$17=3,ROUND(地区標準卸価格!F69*ユーザ別掛け率!F69%,-入力!$C$16),""))),地区標準卸価格!F69))</f>
        <v>63700</v>
      </c>
      <c r="G69" s="126" t="str">
        <f>'6桁'!G69</f>
        <v>Y★</v>
      </c>
      <c r="H69" s="95" t="str">
        <f>IF(地区標準卸価格!H69="","",IF(ISNUMBER(地区標準卸価格!H69),IF(入力!$C$17=1,ROUNDDOWN(地区標準卸価格!H69*ユーザ別掛け率!H69%,-入力!$C$16),IF(入力!$C$17=2,ROUNDUP(地区標準卸価格!H69*ユーザ別掛け率!H69%,-入力!$C$16),IF(入力!$C$17=3,ROUND(地区標準卸価格!H69*ユーザ別掛け率!H69%,-入力!$C$16),""))),地区標準卸価格!H69))</f>
        <v/>
      </c>
      <c r="I69" s="126">
        <f>'6桁'!I69</f>
        <v>0</v>
      </c>
      <c r="J69" s="95" t="str">
        <f>IF(地区標準卸価格!J69="","",IF(ISNUMBER(地区標準卸価格!J69),IF(入力!$C$17=1,ROUNDDOWN(地区標準卸価格!J69*ユーザ別掛け率!J69%,-入力!$C$16),IF(入力!$C$17=2,ROUNDUP(地区標準卸価格!J69*ユーザ別掛け率!J69%,-入力!$C$16),IF(入力!$C$17=3,ROUND(地区標準卸価格!J69*ユーザ別掛け率!J69%,-入力!$C$16),""))),地区標準卸価格!J69))</f>
        <v/>
      </c>
      <c r="K69" s="126">
        <f>'6桁'!K69</f>
        <v>0</v>
      </c>
      <c r="L69" s="95" t="str">
        <f>IF(地区標準卸価格!L69="","",IF(ISNUMBER(地区標準卸価格!L69),IF(入力!$C$17=1,ROUNDDOWN(地区標準卸価格!L69*ユーザ別掛け率!L69%,-入力!$C$16),IF(入力!$C$17=2,ROUNDUP(地区標準卸価格!L69*ユーザ別掛け率!L69%,-入力!$C$16),IF(入力!$C$17=3,ROUND(地区標準卸価格!L69*ユーザ別掛け率!L69%,-入力!$C$16),""))),地区標準卸価格!L69))</f>
        <v/>
      </c>
      <c r="M69" s="126">
        <f>'6桁'!M69</f>
        <v>0</v>
      </c>
      <c r="N69" s="95" t="str">
        <f>IF(地区標準卸価格!N69="","",IF(ISNUMBER(地区標準卸価格!N69),IF(入力!$C$17=1,ROUNDDOWN(地区標準卸価格!N69*ユーザ別掛け率!N69%,-入力!$C$16),IF(入力!$C$17=2,ROUNDUP(地区標準卸価格!N69*ユーザ別掛け率!N69%,-入力!$C$16),IF(入力!$C$17=3,ROUND(地区標準卸価格!N69*ユーザ別掛け率!N69%,-入力!$C$16),""))),地区標準卸価格!N69))</f>
        <v/>
      </c>
      <c r="O69" s="126">
        <f>'6桁'!O69</f>
        <v>0</v>
      </c>
      <c r="P69" s="95" t="str">
        <f>IF(地区標準卸価格!P69="","",IF(ISNUMBER(地区標準卸価格!P69),IF(入力!$C$17=1,ROUNDDOWN(地区標準卸価格!P69*ユーザ別掛け率!P69%,-入力!$C$16),IF(入力!$C$17=2,ROUNDUP(地区標準卸価格!P69*ユーザ別掛け率!P69%,-入力!$C$16),IF(入力!$C$17=3,ROUND(地区標準卸価格!P69*ユーザ別掛け率!P69%,-入力!$C$16),""))),地区標準卸価格!P69))</f>
        <v/>
      </c>
      <c r="Q69" s="96">
        <f>'6桁'!Q69</f>
        <v>0</v>
      </c>
      <c r="R69" s="95" t="str">
        <f>IF(地区標準卸価格!R69="","",IF(ISNUMBER(地区標準卸価格!R69),IF(入力!$C$17=1,ROUNDDOWN(地区標準卸価格!R69*ユーザ別掛け率!R69%,-入力!$C$16),IF(入力!$C$17=2,ROUNDUP(地区標準卸価格!R69*ユーザ別掛け率!R69%,-入力!$C$16),IF(入力!$C$17=3,ROUND(地区標準卸価格!R69*ユーザ別掛け率!R69%,-入力!$C$16),""))),地区標準卸価格!R69))</f>
        <v/>
      </c>
      <c r="S69" s="96">
        <f>'6桁'!S69</f>
        <v>0</v>
      </c>
      <c r="T69" s="95" t="str">
        <f>IF(地区標準卸価格!T69="","",IF(ISNUMBER(地区標準卸価格!T69),IF(入力!$C$17=1,ROUNDDOWN(地区標準卸価格!T69*ユーザ別掛け率!T69%,-入力!$C$16),IF(入力!$C$17=2,ROUNDUP(地区標準卸価格!T69*ユーザ別掛け率!T69%,-入力!$C$16),IF(入力!$C$17=3,ROUND(地区標準卸価格!T69*ユーザ別掛け率!T69%,-入力!$C$16),""))),地区標準卸価格!T69))</f>
        <v/>
      </c>
      <c r="U69" s="96">
        <f>'6桁'!U69</f>
        <v>0</v>
      </c>
      <c r="V69" s="74"/>
      <c r="W69" s="251"/>
      <c r="X69" s="265"/>
      <c r="Y69" s="251"/>
    </row>
    <row r="70" spans="2:25" ht="30" customHeight="1">
      <c r="B70" s="503"/>
      <c r="C70" s="362" t="s">
        <v>304</v>
      </c>
      <c r="D70" s="254">
        <v>101</v>
      </c>
      <c r="E70" s="342">
        <v>105</v>
      </c>
      <c r="F70" s="95">
        <f>IF(地区標準卸価格!F70="","",IF(ISNUMBER(地区標準卸価格!F70),IF(入力!$C$17=1,ROUNDDOWN(地区標準卸価格!F70*ユーザ別掛け率!F70%,-入力!$C$16),IF(入力!$C$17=2,ROUNDUP(地区標準卸価格!F70*ユーザ別掛け率!F70%,-入力!$C$16),IF(入力!$C$17=3,ROUND(地区標準卸価格!F70*ユーザ別掛け率!F70%,-入力!$C$16),""))),地区標準卸価格!F70))</f>
        <v>67400</v>
      </c>
      <c r="G70" s="126" t="str">
        <f>'6桁'!G70</f>
        <v>Y★</v>
      </c>
      <c r="H70" s="95">
        <f>IF(地区標準卸価格!H70="","",IF(ISNUMBER(地区標準卸価格!H70),IF(入力!$C$17=1,ROUNDDOWN(地区標準卸価格!H70*ユーザ別掛け率!H70%,-入力!$C$16),IF(入力!$C$17=2,ROUNDUP(地区標準卸価格!H70*ユーザ別掛け率!H70%,-入力!$C$16),IF(入力!$C$17=3,ROUND(地区標準卸価格!H70*ユーザ別掛け率!H70%,-入力!$C$16),""))),地区標準卸価格!H70))</f>
        <v>66800</v>
      </c>
      <c r="I70" s="126" t="str">
        <f>'6桁'!I70</f>
        <v>Y★</v>
      </c>
      <c r="J70" s="95">
        <f>IF(地区標準卸価格!J70="","",IF(ISNUMBER(地区標準卸価格!J70),IF(入力!$C$17=1,ROUNDDOWN(地区標準卸価格!J70*ユーザ別掛け率!J70%,-入力!$C$16),IF(入力!$C$17=2,ROUNDUP(地区標準卸価格!J70*ユーザ別掛け率!J70%,-入力!$C$16),IF(入力!$C$17=3,ROUND(地区標準卸価格!J70*ユーザ別掛け率!J70%,-入力!$C$16),""))),地区標準卸価格!J70))</f>
        <v>64300</v>
      </c>
      <c r="K70" s="126" t="str">
        <f>'6桁'!K70</f>
        <v>W★</v>
      </c>
      <c r="L70" s="95" t="str">
        <f>IF(地区標準卸価格!L70="","",IF(ISNUMBER(地区標準卸価格!L70),IF(入力!$C$17=1,ROUNDDOWN(地区標準卸価格!L70*ユーザ別掛け率!L70%,-入力!$C$16),IF(入力!$C$17=2,ROUNDUP(地区標準卸価格!L70*ユーザ別掛け率!L70%,-入力!$C$16),IF(入力!$C$17=3,ROUND(地区標準卸価格!L70*ユーザ別掛け率!L70%,-入力!$C$16),""))),地区標準卸価格!L70))</f>
        <v/>
      </c>
      <c r="M70" s="126">
        <f>'6桁'!M70</f>
        <v>0</v>
      </c>
      <c r="N70" s="95" t="str">
        <f>IF(地区標準卸価格!N70="","",IF(ISNUMBER(地区標準卸価格!N70),IF(入力!$C$17=1,ROUNDDOWN(地区標準卸価格!N70*ユーザ別掛け率!N70%,-入力!$C$16),IF(入力!$C$17=2,ROUNDUP(地区標準卸価格!N70*ユーザ別掛け率!N70%,-入力!$C$16),IF(入力!$C$17=3,ROUND(地区標準卸価格!N70*ユーザ別掛け率!N70%,-入力!$C$16),""))),地区標準卸価格!N70))</f>
        <v/>
      </c>
      <c r="O70" s="126">
        <f>'6桁'!O70</f>
        <v>0</v>
      </c>
      <c r="P70" s="95" t="str">
        <f>IF(地区標準卸価格!P70="","",IF(ISNUMBER(地区標準卸価格!P70),IF(入力!$C$17=1,ROUNDDOWN(地区標準卸価格!P70*ユーザ別掛け率!P70%,-入力!$C$16),IF(入力!$C$17=2,ROUNDUP(地区標準卸価格!P70*ユーザ別掛け率!P70%,-入力!$C$16),IF(入力!$C$17=3,ROUND(地区標準卸価格!P70*ユーザ別掛け率!P70%,-入力!$C$16),""))),地区標準卸価格!P70))</f>
        <v/>
      </c>
      <c r="Q70" s="126">
        <f>'6桁'!Q70</f>
        <v>0</v>
      </c>
      <c r="R70" s="95" t="str">
        <f>IF(地区標準卸価格!R70="","",IF(ISNUMBER(地区標準卸価格!R70),IF(入力!$C$17=1,ROUNDDOWN(地区標準卸価格!R70*ユーザ別掛け率!R70%,-入力!$C$16),IF(入力!$C$17=2,ROUNDUP(地区標準卸価格!R70*ユーザ別掛け率!R70%,-入力!$C$16),IF(入力!$C$17=3,ROUND(地区標準卸価格!R70*ユーザ別掛け率!R70%,-入力!$C$16),""))),地区標準卸価格!R70))</f>
        <v/>
      </c>
      <c r="S70" s="126">
        <f>'6桁'!S70</f>
        <v>0</v>
      </c>
      <c r="T70" s="95" t="str">
        <f>IF(地区標準卸価格!T70="","",IF(ISNUMBER(地区標準卸価格!T70),IF(入力!$C$17=1,ROUNDDOWN(地区標準卸価格!T70*ユーザ別掛け率!T70%,-入力!$C$16),IF(入力!$C$17=2,ROUNDUP(地区標準卸価格!T70*ユーザ別掛け率!T70%,-入力!$C$16),IF(入力!$C$17=3,ROUND(地区標準卸価格!T70*ユーザ別掛け率!T70%,-入力!$C$16),""))),地区標準卸価格!T70))</f>
        <v/>
      </c>
      <c r="U70" s="96">
        <f>'6桁'!U70</f>
        <v>0</v>
      </c>
      <c r="V70" s="74"/>
      <c r="W70" s="251"/>
      <c r="X70" s="265"/>
      <c r="Y70" s="251"/>
    </row>
    <row r="71" spans="2:25" ht="30" customHeight="1">
      <c r="B71" s="503"/>
      <c r="C71" s="362" t="s">
        <v>206</v>
      </c>
      <c r="D71" s="254">
        <v>92</v>
      </c>
      <c r="E71" s="342">
        <v>96</v>
      </c>
      <c r="F71" s="95">
        <f>IF(地区標準卸価格!F71="","",IF(ISNUMBER(地区標準卸価格!F71),IF(入力!$C$17=1,ROUNDDOWN(地区標準卸価格!F71*ユーザ別掛け率!F71%,-入力!$C$16),IF(入力!$C$17=2,ROUNDUP(地区標準卸価格!F71*ユーザ別掛け率!F71%,-入力!$C$16),IF(入力!$C$17=3,ROUND(地区標準卸価格!F71*ユーザ別掛け率!F71%,-入力!$C$16),""))),地区標準卸価格!F71))</f>
        <v>51300</v>
      </c>
      <c r="G71" s="126" t="str">
        <f>'6桁'!G71</f>
        <v>Y★</v>
      </c>
      <c r="H71" s="95">
        <f>IF(地区標準卸価格!H71="","",IF(ISNUMBER(地区標準卸価格!H71),IF(入力!$C$17=1,ROUNDDOWN(地区標準卸価格!H71*ユーザ別掛け率!H71%,-入力!$C$16),IF(入力!$C$17=2,ROUNDUP(地区標準卸価格!H71*ユーザ別掛け率!H71%,-入力!$C$16),IF(入力!$C$17=3,ROUND(地区標準卸価格!H71*ユーザ別掛け率!H71%,-入力!$C$16),""))),地区標準卸価格!H71))</f>
        <v>47300</v>
      </c>
      <c r="I71" s="126" t="str">
        <f>'6桁'!I71</f>
        <v>W</v>
      </c>
      <c r="J71" s="95">
        <f>IF(地区標準卸価格!J71="","",IF(ISNUMBER(地区標準卸価格!J71),IF(入力!$C$17=1,ROUNDDOWN(地区標準卸価格!J71*ユーザ別掛け率!J71%,-入力!$C$16),IF(入力!$C$17=2,ROUNDUP(地区標準卸価格!J71*ユーザ別掛け率!J71%,-入力!$C$16),IF(入力!$C$17=3,ROUND(地区標準卸価格!J71*ユーザ別掛け率!J71%,-入力!$C$16),""))),地区標準卸価格!J71))</f>
        <v>46900</v>
      </c>
      <c r="K71" s="126" t="str">
        <f>'6桁'!K71</f>
        <v>W★</v>
      </c>
      <c r="L71" s="95">
        <f>IF(地区標準卸価格!L71="","",IF(ISNUMBER(地区標準卸価格!L71),IF(入力!$C$17=1,ROUNDDOWN(地区標準卸価格!L71*ユーザ別掛け率!L71%,-入力!$C$16),IF(入力!$C$17=2,ROUNDUP(地区標準卸価格!L71*ユーザ別掛け率!L71%,-入力!$C$16),IF(入力!$C$17=3,ROUND(地区標準卸価格!L71*ユーザ別掛け率!L71%,-入力!$C$16),""))),地区標準卸価格!L71))</f>
        <v>46200</v>
      </c>
      <c r="M71" s="126" t="str">
        <f>'6桁'!M71</f>
        <v>W★</v>
      </c>
      <c r="N71" s="95">
        <f>IF(地区標準卸価格!N71="","",IF(ISNUMBER(地区標準卸価格!N71),IF(入力!$C$17=1,ROUNDDOWN(地区標準卸価格!N71*ユーザ別掛け率!N71%,-入力!$C$16),IF(入力!$C$17=2,ROUNDUP(地区標準卸価格!N71*ユーザ別掛け率!N71%,-入力!$C$16),IF(入力!$C$17=3,ROUND(地区標準卸価格!N71*ユーザ別掛け率!N71%,-入力!$C$16),""))),地区標準卸価格!N71))</f>
        <v>42000</v>
      </c>
      <c r="O71" s="126" t="str">
        <f>'6桁'!O71</f>
        <v>W★</v>
      </c>
      <c r="P71" s="95" t="str">
        <f>IF(地区標準卸価格!P71="","",IF(ISNUMBER(地区標準卸価格!P71),IF(入力!$C$17=1,ROUNDDOWN(地区標準卸価格!P71*ユーザ別掛け率!P71%,-入力!$C$16),IF(入力!$C$17=2,ROUNDUP(地区標準卸価格!P71*ユーザ別掛け率!P71%,-入力!$C$16),IF(入力!$C$17=3,ROUND(地区標準卸価格!P71*ユーザ別掛け率!P71%,-入力!$C$16),""))),地区標準卸価格!P71))</f>
        <v/>
      </c>
      <c r="Q71" s="126">
        <f>'6桁'!Q71</f>
        <v>0</v>
      </c>
      <c r="R71" s="95" t="str">
        <f>IF(地区標準卸価格!R71="","",IF(ISNUMBER(地区標準卸価格!R71),IF(入力!$C$17=1,ROUNDDOWN(地区標準卸価格!R71*ユーザ別掛け率!R71%,-入力!$C$16),IF(入力!$C$17=2,ROUNDUP(地区標準卸価格!R71*ユーザ別掛け率!R71%,-入力!$C$16),IF(入力!$C$17=3,ROUND(地区標準卸価格!R71*ユーザ別掛け率!R71%,-入力!$C$16),""))),地区標準卸価格!R71))</f>
        <v/>
      </c>
      <c r="S71" s="126">
        <f>'6桁'!S71</f>
        <v>0</v>
      </c>
      <c r="T71" s="95" t="str">
        <f>IF(地区標準卸価格!T71="","",IF(ISNUMBER(地区標準卸価格!T71),IF(入力!$C$17=1,ROUNDDOWN(地区標準卸価格!T71*ユーザ別掛け率!T71%,-入力!$C$16),IF(入力!$C$17=2,ROUNDUP(地区標準卸価格!T71*ユーザ別掛け率!T71%,-入力!$C$16),IF(入力!$C$17=3,ROUND(地区標準卸価格!T71*ユーザ別掛け率!T71%,-入力!$C$16),""))),地区標準卸価格!T71))</f>
        <v/>
      </c>
      <c r="U71" s="96">
        <f>'6桁'!U71</f>
        <v>0</v>
      </c>
      <c r="V71" s="74"/>
      <c r="W71" s="251"/>
      <c r="X71" s="265"/>
      <c r="Y71" s="251"/>
    </row>
    <row r="72" spans="2:25" ht="30" customHeight="1">
      <c r="B72" s="503"/>
      <c r="C72" s="362" t="s">
        <v>484</v>
      </c>
      <c r="D72" s="254"/>
      <c r="E72" s="342">
        <v>99</v>
      </c>
      <c r="F72" s="95" t="str">
        <f>IF(地区標準卸価格!F72="","",IF(ISNUMBER(地区標準卸価格!F72),IF(入力!$C$17=1,ROUNDDOWN(地区標準卸価格!F72*ユーザ別掛け率!F72%,-入力!$C$16),IF(入力!$C$17=2,ROUNDUP(地区標準卸価格!F72*ユーザ別掛け率!F72%,-入力!$C$16),IF(入力!$C$17=3,ROUND(地区標準卸価格!F72*ユーザ別掛け率!F72%,-入力!$C$16),""))),地区標準卸価格!F72))</f>
        <v/>
      </c>
      <c r="G72" s="126">
        <f>'6桁'!G72</f>
        <v>0</v>
      </c>
      <c r="H72" s="95" t="str">
        <f>IF(地区標準卸価格!H72="","",IF(ISNUMBER(地区標準卸価格!H72),IF(入力!$C$17=1,ROUNDDOWN(地区標準卸価格!H72*ユーザ別掛け率!H72%,-入力!$C$16),IF(入力!$C$17=2,ROUNDUP(地区標準卸価格!H72*ユーザ別掛け率!H72%,-入力!$C$16),IF(入力!$C$17=3,ROUND(地区標準卸価格!H72*ユーザ別掛け率!H72%,-入力!$C$16),""))),地区標準卸価格!H72))</f>
        <v/>
      </c>
      <c r="I72" s="126">
        <f>'6桁'!I72</f>
        <v>0</v>
      </c>
      <c r="J72" s="95">
        <f>IF(地区標準卸価格!J72="","",IF(ISNUMBER(地区標準卸価格!J72),IF(入力!$C$17=1,ROUNDDOWN(地区標準卸価格!J72*ユーザ別掛け率!J72%,-入力!$C$16),IF(入力!$C$17=2,ROUNDUP(地区標準卸価格!J72*ユーザ別掛け率!J72%,-入力!$C$16),IF(入力!$C$17=3,ROUND(地区標準卸価格!J72*ユーザ別掛け率!J72%,-入力!$C$16),""))),地区標準卸価格!J72))</f>
        <v>53100</v>
      </c>
      <c r="K72" s="126" t="str">
        <f>'6桁'!K72</f>
        <v>V★</v>
      </c>
      <c r="L72" s="95" t="str">
        <f>IF(地区標準卸価格!L72="","",IF(ISNUMBER(地区標準卸価格!L72),IF(入力!$C$17=1,ROUNDDOWN(地区標準卸価格!L72*ユーザ別掛け率!L72%,-入力!$C$16),IF(入力!$C$17=2,ROUNDUP(地区標準卸価格!L72*ユーザ別掛け率!L72%,-入力!$C$16),IF(入力!$C$17=3,ROUND(地区標準卸価格!L72*ユーザ別掛け率!L72%,-入力!$C$16),""))),地区標準卸価格!L72))</f>
        <v/>
      </c>
      <c r="M72" s="126">
        <f>'6桁'!M72</f>
        <v>0</v>
      </c>
      <c r="N72" s="95" t="str">
        <f>IF(地区標準卸価格!N72="","",IF(ISNUMBER(地区標準卸価格!N72),IF(入力!$C$17=1,ROUNDDOWN(地区標準卸価格!N72*ユーザ別掛け率!N72%,-入力!$C$16),IF(入力!$C$17=2,ROUNDUP(地区標準卸価格!N72*ユーザ別掛け率!N72%,-入力!$C$16),IF(入力!$C$17=3,ROUND(地区標準卸価格!N72*ユーザ別掛け率!N72%,-入力!$C$16),""))),地区標準卸価格!N72))</f>
        <v/>
      </c>
      <c r="O72" s="126">
        <f>'6桁'!O72</f>
        <v>0</v>
      </c>
      <c r="P72" s="95" t="str">
        <f>IF(地区標準卸価格!P72="","",IF(ISNUMBER(地区標準卸価格!P72),IF(入力!$C$17=1,ROUNDDOWN(地区標準卸価格!P72*ユーザ別掛け率!P72%,-入力!$C$16),IF(入力!$C$17=2,ROUNDUP(地区標準卸価格!P72*ユーザ別掛け率!P72%,-入力!$C$16),IF(入力!$C$17=3,ROUND(地区標準卸価格!P72*ユーザ別掛け率!P72%,-入力!$C$16),""))),地区標準卸価格!P72))</f>
        <v/>
      </c>
      <c r="Q72" s="126">
        <f>'6桁'!Q72</f>
        <v>0</v>
      </c>
      <c r="R72" s="95" t="str">
        <f>IF(地区標準卸価格!R72="","",IF(ISNUMBER(地区標準卸価格!R72),IF(入力!$C$17=1,ROUNDDOWN(地区標準卸価格!R72*ユーザ別掛け率!R72%,-入力!$C$16),IF(入力!$C$17=2,ROUNDUP(地区標準卸価格!R72*ユーザ別掛け率!R72%,-入力!$C$16),IF(入力!$C$17=3,ROUND(地区標準卸価格!R72*ユーザ別掛け率!R72%,-入力!$C$16),""))),地区標準卸価格!R72))</f>
        <v/>
      </c>
      <c r="S72" s="126">
        <f>'6桁'!S72</f>
        <v>0</v>
      </c>
      <c r="T72" s="95" t="str">
        <f>IF(地区標準卸価格!T72="","",IF(ISNUMBER(地区標準卸価格!T72),IF(入力!$C$17=1,ROUNDDOWN(地区標準卸価格!T72*ユーザ別掛け率!T72%,-入力!$C$16),IF(入力!$C$17=2,ROUNDUP(地区標準卸価格!T72*ユーザ別掛け率!T72%,-入力!$C$16),IF(入力!$C$17=3,ROUND(地区標準卸価格!T72*ユーザ別掛け率!T72%,-入力!$C$16),""))),地区標準卸価格!T72))</f>
        <v/>
      </c>
      <c r="U72" s="96">
        <f>'6桁'!U72</f>
        <v>0</v>
      </c>
      <c r="V72" s="74"/>
      <c r="W72" s="251"/>
      <c r="X72" s="265"/>
      <c r="Y72" s="251"/>
    </row>
    <row r="73" spans="2:25" ht="30" customHeight="1">
      <c r="B73" s="503"/>
      <c r="C73" s="362" t="s">
        <v>219</v>
      </c>
      <c r="D73" s="254">
        <v>98</v>
      </c>
      <c r="E73" s="342">
        <v>102</v>
      </c>
      <c r="F73" s="95">
        <f>IF(地区標準卸価格!F73="","",IF(ISNUMBER(地区標準卸価格!F73),IF(入力!$C$17=1,ROUNDDOWN(地区標準卸価格!F73*ユーザ別掛け率!F73%,-入力!$C$16),IF(入力!$C$17=2,ROUNDUP(地区標準卸価格!F73*ユーザ別掛け率!F73%,-入力!$C$16),IF(入力!$C$17=3,ROUND(地区標準卸価格!F73*ユーザ別掛け率!F73%,-入力!$C$16),""))),地区標準卸価格!F73))</f>
        <v>56700</v>
      </c>
      <c r="G73" s="126" t="str">
        <f>'6桁'!G73</f>
        <v>Y★</v>
      </c>
      <c r="H73" s="95">
        <f>IF(地区標準卸価格!H73="","",IF(ISNUMBER(地区標準卸価格!H73),IF(入力!$C$17=1,ROUNDDOWN(地区標準卸価格!H73*ユーザ別掛け率!H73%,-入力!$C$16),IF(入力!$C$17=2,ROUNDUP(地区標準卸価格!H73*ユーザ別掛け率!H73%,-入力!$C$16),IF(入力!$C$17=3,ROUND(地区標準卸価格!H73*ユーザ別掛け率!H73%,-入力!$C$16),""))),地区標準卸価格!H73))</f>
        <v>55000</v>
      </c>
      <c r="I73" s="126" t="str">
        <f>'6桁'!I73</f>
        <v>Y★</v>
      </c>
      <c r="J73" s="95">
        <f>IF(地区標準卸価格!J73="","",IF(ISNUMBER(地区標準卸価格!J73),IF(入力!$C$17=1,ROUNDDOWN(地区標準卸価格!J73*ユーザ別掛け率!J73%,-入力!$C$16),IF(入力!$C$17=2,ROUNDUP(地区標準卸価格!J73*ユーザ別掛け率!J73%,-入力!$C$16),IF(入力!$C$17=3,ROUND(地区標準卸価格!J73*ユーザ別掛け率!J73%,-入力!$C$16),""))),地区標準卸価格!J73))</f>
        <v>53300</v>
      </c>
      <c r="K73" s="126" t="str">
        <f>'6桁'!K73</f>
        <v>W★</v>
      </c>
      <c r="L73" s="95">
        <f>IF(地区標準卸価格!L73="","",IF(ISNUMBER(地区標準卸価格!L73),IF(入力!$C$17=1,ROUNDDOWN(地区標準卸価格!L73*ユーザ別掛け率!L73%,-入力!$C$16),IF(入力!$C$17=2,ROUNDUP(地区標準卸価格!L73*ユーザ別掛け率!L73%,-入力!$C$16),IF(入力!$C$17=3,ROUND(地区標準卸価格!L73*ユーザ別掛け率!L73%,-入力!$C$16),""))),地区標準卸価格!L73))</f>
        <v>50300</v>
      </c>
      <c r="M73" s="126" t="str">
        <f>'6桁'!M73</f>
        <v>W</v>
      </c>
      <c r="N73" s="95">
        <f>IF(地区標準卸価格!N73="","",IF(ISNUMBER(地区標準卸価格!N73),IF(入力!$C$17=1,ROUNDDOWN(地区標準卸価格!N73*ユーザ別掛け率!N73%,-入力!$C$16),IF(入力!$C$17=2,ROUNDUP(地区標準卸価格!N73*ユーザ別掛け率!N73%,-入力!$C$16),IF(入力!$C$17=3,ROUND(地区標準卸価格!N73*ユーザ別掛け率!N73%,-入力!$C$16),""))),地区標準卸価格!N73))</f>
        <v>47000</v>
      </c>
      <c r="O73" s="126" t="str">
        <f>'6桁'!O73</f>
        <v>W</v>
      </c>
      <c r="P73" s="95" t="str">
        <f>IF(地区標準卸価格!P73="","",IF(ISNUMBER(地区標準卸価格!P73),IF(入力!$C$17=1,ROUNDDOWN(地区標準卸価格!P73*ユーザ別掛け率!P73%,-入力!$C$16),IF(入力!$C$17=2,ROUNDUP(地区標準卸価格!P73*ユーザ別掛け率!P73%,-入力!$C$16),IF(入力!$C$17=3,ROUND(地区標準卸価格!P73*ユーザ別掛け率!P73%,-入力!$C$16),""))),地区標準卸価格!P73))</f>
        <v/>
      </c>
      <c r="Q73" s="126">
        <f>'6桁'!Q73</f>
        <v>0</v>
      </c>
      <c r="R73" s="95" t="str">
        <f>IF(地区標準卸価格!R73="","",IF(ISNUMBER(地区標準卸価格!R73),IF(入力!$C$17=1,ROUNDDOWN(地区標準卸価格!R73*ユーザ別掛け率!R73%,-入力!$C$16),IF(入力!$C$17=2,ROUNDUP(地区標準卸価格!R73*ユーザ別掛け率!R73%,-入力!$C$16),IF(入力!$C$17=3,ROUND(地区標準卸価格!R73*ユーザ別掛け率!R73%,-入力!$C$16),""))),地区標準卸価格!R73))</f>
        <v/>
      </c>
      <c r="S73" s="126">
        <f>'6桁'!S73</f>
        <v>0</v>
      </c>
      <c r="T73" s="95" t="str">
        <f>IF(地区標準卸価格!T73="","",IF(ISNUMBER(地区標準卸価格!T73),IF(入力!$C$17=1,ROUNDDOWN(地区標準卸価格!T73*ユーザ別掛け率!T73%,-入力!$C$16),IF(入力!$C$17=2,ROUNDUP(地区標準卸価格!T73*ユーザ別掛け率!T73%,-入力!$C$16),IF(入力!$C$17=3,ROUND(地区標準卸価格!T73*ユーザ別掛け率!T73%,-入力!$C$16),""))),地区標準卸価格!T73))</f>
        <v/>
      </c>
      <c r="U73" s="96">
        <f>'6桁'!U73</f>
        <v>0</v>
      </c>
      <c r="V73" s="74"/>
      <c r="W73" s="251"/>
      <c r="X73" s="265"/>
      <c r="Y73" s="251"/>
    </row>
    <row r="74" spans="2:25" ht="30" customHeight="1">
      <c r="B74" s="503"/>
      <c r="C74" s="362" t="s">
        <v>435</v>
      </c>
      <c r="D74" s="254"/>
      <c r="E74" s="342">
        <v>104</v>
      </c>
      <c r="F74" s="95">
        <f>IF(地区標準卸価格!F74="","",IF(ISNUMBER(地区標準卸価格!F74),IF(入力!$C$17=1,ROUNDDOWN(地区標準卸価格!F74*ユーザ別掛け率!F74%,-入力!$C$16),IF(入力!$C$17=2,ROUNDUP(地区標準卸価格!F74*ユーザ別掛け率!F74%,-入力!$C$16),IF(入力!$C$17=3,ROUND(地区標準卸価格!F74*ユーザ別掛け率!F74%,-入力!$C$16),""))),地区標準卸価格!F74))</f>
        <v>58000</v>
      </c>
      <c r="G74" s="126" t="str">
        <f>'6桁'!G74</f>
        <v>Y★</v>
      </c>
      <c r="H74" s="95" t="str">
        <f>IF(地区標準卸価格!H74="","",IF(ISNUMBER(地区標準卸価格!H74),IF(入力!$C$17=1,ROUNDDOWN(地区標準卸価格!H74*ユーザ別掛け率!H74%,-入力!$C$16),IF(入力!$C$17=2,ROUNDUP(地区標準卸価格!H74*ユーザ別掛け率!H74%,-入力!$C$16),IF(入力!$C$17=3,ROUND(地区標準卸価格!H74*ユーザ別掛け率!H74%,-入力!$C$16),""))),地区標準卸価格!H74))</f>
        <v/>
      </c>
      <c r="I74" s="126">
        <f>'6桁'!I74</f>
        <v>0</v>
      </c>
      <c r="J74" s="95" t="str">
        <f>IF(地区標準卸価格!J74="","",IF(ISNUMBER(地区標準卸価格!J74),IF(入力!$C$17=1,ROUNDDOWN(地区標準卸価格!J74*ユーザ別掛け率!J74%,-入力!$C$16),IF(入力!$C$17=2,ROUNDUP(地区標準卸価格!J74*ユーザ別掛け率!J74%,-入力!$C$16),IF(入力!$C$17=3,ROUND(地区標準卸価格!J74*ユーザ別掛け率!J74%,-入力!$C$16),""))),地区標準卸価格!J74))</f>
        <v/>
      </c>
      <c r="K74" s="126">
        <f>'6桁'!K74</f>
        <v>0</v>
      </c>
      <c r="L74" s="95" t="str">
        <f>IF(地区標準卸価格!L74="","",IF(ISNUMBER(地区標準卸価格!L74),IF(入力!$C$17=1,ROUNDDOWN(地区標準卸価格!L74*ユーザ別掛け率!L74%,-入力!$C$16),IF(入力!$C$17=2,ROUNDUP(地区標準卸価格!L74*ユーザ別掛け率!L74%,-入力!$C$16),IF(入力!$C$17=3,ROUND(地区標準卸価格!L74*ユーザ別掛け率!L74%,-入力!$C$16),""))),地区標準卸価格!L74))</f>
        <v/>
      </c>
      <c r="M74" s="126">
        <f>'6桁'!M74</f>
        <v>0</v>
      </c>
      <c r="N74" s="95" t="str">
        <f>IF(地区標準卸価格!N74="","",IF(ISNUMBER(地区標準卸価格!N74),IF(入力!$C$17=1,ROUNDDOWN(地区標準卸価格!N74*ユーザ別掛け率!N74%,-入力!$C$16),IF(入力!$C$17=2,ROUNDUP(地区標準卸価格!N74*ユーザ別掛け率!N74%,-入力!$C$16),IF(入力!$C$17=3,ROUND(地区標準卸価格!N74*ユーザ別掛け率!N74%,-入力!$C$16),""))),地区標準卸価格!N74))</f>
        <v/>
      </c>
      <c r="O74" s="126">
        <f>'6桁'!O74</f>
        <v>0</v>
      </c>
      <c r="P74" s="95" t="str">
        <f>IF(地区標準卸価格!P74="","",IF(ISNUMBER(地区標準卸価格!P74),IF(入力!$C$17=1,ROUNDDOWN(地区標準卸価格!P74*ユーザ別掛け率!P74%,-入力!$C$16),IF(入力!$C$17=2,ROUNDUP(地区標準卸価格!P74*ユーザ別掛け率!P74%,-入力!$C$16),IF(入力!$C$17=3,ROUND(地区標準卸価格!P74*ユーザ別掛け率!P74%,-入力!$C$16),""))),地区標準卸価格!P74))</f>
        <v/>
      </c>
      <c r="Q74" s="126">
        <f>'6桁'!Q74</f>
        <v>0</v>
      </c>
      <c r="R74" s="95" t="str">
        <f>IF(地区標準卸価格!R74="","",IF(ISNUMBER(地区標準卸価格!R74),IF(入力!$C$17=1,ROUNDDOWN(地区標準卸価格!R74*ユーザ別掛け率!R74%,-入力!$C$16),IF(入力!$C$17=2,ROUNDUP(地区標準卸価格!R74*ユーザ別掛け率!R74%,-入力!$C$16),IF(入力!$C$17=3,ROUND(地区標準卸価格!R74*ユーザ別掛け率!R74%,-入力!$C$16),""))),地区標準卸価格!R74))</f>
        <v/>
      </c>
      <c r="S74" s="126">
        <f>'6桁'!S74</f>
        <v>0</v>
      </c>
      <c r="T74" s="95" t="str">
        <f>IF(地区標準卸価格!T74="","",IF(ISNUMBER(地区標準卸価格!T74),IF(入力!$C$17=1,ROUNDDOWN(地区標準卸価格!T74*ユーザ別掛け率!T74%,-入力!$C$16),IF(入力!$C$17=2,ROUNDUP(地区標準卸価格!T74*ユーザ別掛け率!T74%,-入力!$C$16),IF(入力!$C$17=3,ROUND(地区標準卸価格!T74*ユーザ別掛け率!T74%,-入力!$C$16),""))),地区標準卸価格!T74))</f>
        <v/>
      </c>
      <c r="U74" s="96">
        <f>'6桁'!U74</f>
        <v>0</v>
      </c>
      <c r="V74" s="74"/>
      <c r="W74" s="251"/>
      <c r="X74" s="265"/>
      <c r="Y74" s="251"/>
    </row>
    <row r="75" spans="2:25" ht="30" customHeight="1">
      <c r="B75" s="503"/>
      <c r="C75" s="362" t="s">
        <v>972</v>
      </c>
      <c r="D75" s="254">
        <v>88</v>
      </c>
      <c r="E75" s="342"/>
      <c r="F75" s="95" t="str">
        <f>IF(地区標準卸価格!F75="","",IF(ISNUMBER(地区標準卸価格!F75),IF(入力!$C$17=1,ROUNDDOWN(地区標準卸価格!F75*ユーザ別掛け率!F75%,-入力!$C$16),IF(入力!$C$17=2,ROUNDUP(地区標準卸価格!F75*ユーザ別掛け率!F75%,-入力!$C$16),IF(入力!$C$17=3,ROUND(地区標準卸価格!F75*ユーザ別掛け率!F75%,-入力!$C$16),""))),地区標準卸価格!F75))</f>
        <v/>
      </c>
      <c r="G75" s="126">
        <f>'6桁'!G75</f>
        <v>0</v>
      </c>
      <c r="H75" s="95" t="str">
        <f>IF(地区標準卸価格!H75="","",IF(ISNUMBER(地区標準卸価格!H75),IF(入力!$C$17=1,ROUNDDOWN(地区標準卸価格!H75*ユーザ別掛け率!H75%,-入力!$C$16),IF(入力!$C$17=2,ROUNDUP(地区標準卸価格!H75*ユーザ別掛け率!H75%,-入力!$C$16),IF(入力!$C$17=3,ROUND(地区標準卸価格!H75*ユーザ別掛け率!H75%,-入力!$C$16),""))),地区標準卸価格!H75))</f>
        <v/>
      </c>
      <c r="I75" s="126">
        <f>'6桁'!I75</f>
        <v>0</v>
      </c>
      <c r="J75" s="95">
        <f>IF(地区標準卸価格!J75="","",IF(ISNUMBER(地区標準卸価格!J75),IF(入力!$C$17=1,ROUNDDOWN(地区標準卸価格!J75*ユーザ別掛け率!J75%,-入力!$C$16),IF(入力!$C$17=2,ROUNDUP(地区標準卸価格!J75*ユーザ別掛け率!J75%,-入力!$C$16),IF(入力!$C$17=3,ROUND(地区標準卸価格!J75*ユーザ別掛け率!J75%,-入力!$C$16),""))),地区標準卸価格!J75))</f>
        <v>36000</v>
      </c>
      <c r="K75" s="126" t="str">
        <f>'6桁'!K75</f>
        <v>H</v>
      </c>
      <c r="L75" s="95" t="str">
        <f>IF(地区標準卸価格!L75="","",IF(ISNUMBER(地区標準卸価格!L75),IF(入力!$C$17=1,ROUNDDOWN(地区標準卸価格!L75*ユーザ別掛け率!L75%,-入力!$C$16),IF(入力!$C$17=2,ROUNDUP(地区標準卸価格!L75*ユーザ別掛け率!L75%,-入力!$C$16),IF(入力!$C$17=3,ROUND(地区標準卸価格!L75*ユーザ別掛け率!L75%,-入力!$C$16),""))),地区標準卸価格!L75))</f>
        <v/>
      </c>
      <c r="M75" s="126">
        <f>'6桁'!M75</f>
        <v>0</v>
      </c>
      <c r="N75" s="95" t="str">
        <f>IF(地区標準卸価格!N75="","",IF(ISNUMBER(地区標準卸価格!N75),IF(入力!$C$17=1,ROUNDDOWN(地区標準卸価格!N75*ユーザ別掛け率!N75%,-入力!$C$16),IF(入力!$C$17=2,ROUNDUP(地区標準卸価格!N75*ユーザ別掛け率!N75%,-入力!$C$16),IF(入力!$C$17=3,ROUND(地区標準卸価格!N75*ユーザ別掛け率!N75%,-入力!$C$16),""))),地区標準卸価格!N75))</f>
        <v/>
      </c>
      <c r="O75" s="126">
        <f>'6桁'!O75</f>
        <v>0</v>
      </c>
      <c r="P75" s="95">
        <f>IF(地区標準卸価格!P75="","",IF(ISNUMBER(地区標準卸価格!P75),IF(入力!$C$17=1,ROUNDDOWN(地区標準卸価格!P75*ユーザ別掛け率!P75%,-入力!$C$16),IF(入力!$C$17=2,ROUNDUP(地区標準卸価格!P75*ユーザ別掛け率!P75%,-入力!$C$16),IF(入力!$C$17=3,ROUND(地区標準卸価格!P75*ユーザ別掛け率!P75%,-入力!$C$16),""))),地区標準卸価格!P75))</f>
        <v>31400</v>
      </c>
      <c r="Q75" s="126" t="str">
        <f>'6桁'!Q75</f>
        <v>H</v>
      </c>
      <c r="R75" s="95" t="str">
        <f>IF(地区標準卸価格!R75="","",IF(ISNUMBER(地区標準卸価格!R75),IF(入力!$C$17=1,ROUNDDOWN(地区標準卸価格!R75*ユーザ別掛け率!R75%,-入力!$C$16),IF(入力!$C$17=2,ROUNDUP(地区標準卸価格!R75*ユーザ別掛け率!R75%,-入力!$C$16),IF(入力!$C$17=3,ROUND(地区標準卸価格!R75*ユーザ別掛け率!R75%,-入力!$C$16),""))),地区標準卸価格!R75))</f>
        <v/>
      </c>
      <c r="S75" s="126">
        <f>'6桁'!S75</f>
        <v>0</v>
      </c>
      <c r="T75" s="95" t="str">
        <f>IF(地区標準卸価格!T75="","",IF(ISNUMBER(地区標準卸価格!T75),IF(入力!$C$17=1,ROUNDDOWN(地区標準卸価格!T75*ユーザ別掛け率!T75%,-入力!$C$16),IF(入力!$C$17=2,ROUNDUP(地区標準卸価格!T75*ユーザ別掛け率!T75%,-入力!$C$16),IF(入力!$C$17=3,ROUND(地区標準卸価格!T75*ユーザ別掛け率!T75%,-入力!$C$16),""))),地区標準卸価格!T75))</f>
        <v/>
      </c>
      <c r="U75" s="96">
        <f>'6桁'!U75</f>
        <v>0</v>
      </c>
      <c r="V75" s="74"/>
      <c r="W75" s="251"/>
      <c r="X75" s="265"/>
      <c r="Y75" s="251"/>
    </row>
    <row r="76" spans="2:25" ht="30" customHeight="1">
      <c r="B76" s="503"/>
      <c r="C76" s="362" t="s">
        <v>486</v>
      </c>
      <c r="D76" s="254"/>
      <c r="E76" s="342">
        <v>103</v>
      </c>
      <c r="F76" s="95" t="str">
        <f>IF(地区標準卸価格!F76="","",IF(ISNUMBER(地区標準卸価格!F76),IF(入力!$C$17=1,ROUNDDOWN(地区標準卸価格!F76*ユーザ別掛け率!F76%,-入力!$C$16),IF(入力!$C$17=2,ROUNDUP(地区標準卸価格!F76*ユーザ別掛け率!F76%,-入力!$C$16),IF(入力!$C$17=3,ROUND(地区標準卸価格!F76*ユーザ別掛け率!F76%,-入力!$C$16),""))),地区標準卸価格!F76))</f>
        <v/>
      </c>
      <c r="G76" s="126">
        <f>'6桁'!G76</f>
        <v>0</v>
      </c>
      <c r="H76" s="95">
        <f>IF(地区標準卸価格!H76="","",IF(ISNUMBER(地区標準卸価格!H76),IF(入力!$C$17=1,ROUNDDOWN(地区標準卸価格!H76*ユーザ別掛け率!H76%,-入力!$C$16),IF(入力!$C$17=2,ROUNDUP(地区標準卸価格!H76*ユーザ別掛け率!H76%,-入力!$C$16),IF(入力!$C$17=3,ROUND(地区標準卸価格!H76*ユーザ別掛け率!H76%,-入力!$C$16),""))),地区標準卸価格!H76))</f>
        <v>46700</v>
      </c>
      <c r="I76" s="126" t="str">
        <f>'6桁'!I76</f>
        <v>W★</v>
      </c>
      <c r="J76" s="95">
        <f>IF(地区標準卸価格!J76="","",IF(ISNUMBER(地区標準卸価格!J76),IF(入力!$C$17=1,ROUNDDOWN(地区標準卸価格!J76*ユーザ別掛け率!J76%,-入力!$C$16),IF(入力!$C$17=2,ROUNDUP(地区標準卸価格!J76*ユーザ別掛け率!J76%,-入力!$C$16),IF(入力!$C$17=3,ROUND(地区標準卸価格!J76*ユーザ別掛け率!J76%,-入力!$C$16),""))),地区標準卸価格!J76))</f>
        <v>43100</v>
      </c>
      <c r="K76" s="126" t="str">
        <f>'6桁'!K76</f>
        <v>V★</v>
      </c>
      <c r="L76" s="95" t="str">
        <f>IF(地区標準卸価格!L76="","",IF(ISNUMBER(地区標準卸価格!L76),IF(入力!$C$17=1,ROUNDDOWN(地区標準卸価格!L76*ユーザ別掛け率!L76%,-入力!$C$16),IF(入力!$C$17=2,ROUNDUP(地区標準卸価格!L76*ユーザ別掛け率!L76%,-入力!$C$16),IF(入力!$C$17=3,ROUND(地区標準卸価格!L76*ユーザ別掛け率!L76%,-入力!$C$16),""))),地区標準卸価格!L76))</f>
        <v/>
      </c>
      <c r="M76" s="126">
        <f>'6桁'!M76</f>
        <v>0</v>
      </c>
      <c r="N76" s="95" t="str">
        <f>IF(地区標準卸価格!N76="","",IF(ISNUMBER(地区標準卸価格!N76),IF(入力!$C$17=1,ROUNDDOWN(地区標準卸価格!N76*ユーザ別掛け率!N76%,-入力!$C$16),IF(入力!$C$17=2,ROUNDUP(地区標準卸価格!N76*ユーザ別掛け率!N76%,-入力!$C$16),IF(入力!$C$17=3,ROUND(地区標準卸価格!N76*ユーザ別掛け率!N76%,-入力!$C$16),""))),地区標準卸価格!N76))</f>
        <v/>
      </c>
      <c r="O76" s="126">
        <f>'6桁'!O76</f>
        <v>0</v>
      </c>
      <c r="P76" s="95" t="str">
        <f>IF(地区標準卸価格!P76="","",IF(ISNUMBER(地区標準卸価格!P76),IF(入力!$C$17=1,ROUNDDOWN(地区標準卸価格!P76*ユーザ別掛け率!P76%,-入力!$C$16),IF(入力!$C$17=2,ROUNDUP(地区標準卸価格!P76*ユーザ別掛け率!P76%,-入力!$C$16),IF(入力!$C$17=3,ROUND(地区標準卸価格!P76*ユーザ別掛け率!P76%,-入力!$C$16),""))),地区標準卸価格!P76))</f>
        <v/>
      </c>
      <c r="Q76" s="126">
        <f>'6桁'!Q76</f>
        <v>0</v>
      </c>
      <c r="R76" s="95" t="str">
        <f>IF(地区標準卸価格!R76="","",IF(ISNUMBER(地区標準卸価格!R76),IF(入力!$C$17=1,ROUNDDOWN(地区標準卸価格!R76*ユーザ別掛け率!R76%,-入力!$C$16),IF(入力!$C$17=2,ROUNDUP(地区標準卸価格!R76*ユーザ別掛け率!R76%,-入力!$C$16),IF(入力!$C$17=3,ROUND(地区標準卸価格!R76*ユーザ別掛け率!R76%,-入力!$C$16),""))),地区標準卸価格!R76))</f>
        <v/>
      </c>
      <c r="S76" s="126">
        <f>'6桁'!S76</f>
        <v>0</v>
      </c>
      <c r="T76" s="95" t="str">
        <f>IF(地区標準卸価格!T76="","",IF(ISNUMBER(地区標準卸価格!T76),IF(入力!$C$17=1,ROUNDDOWN(地区標準卸価格!T76*ユーザ別掛け率!T76%,-入力!$C$16),IF(入力!$C$17=2,ROUNDUP(地区標準卸価格!T76*ユーザ別掛け率!T76%,-入力!$C$16),IF(入力!$C$17=3,ROUND(地区標準卸価格!T76*ユーザ別掛け率!T76%,-入力!$C$16),""))),地区標準卸価格!T76))</f>
        <v/>
      </c>
      <c r="U76" s="96">
        <f>'6桁'!U76</f>
        <v>0</v>
      </c>
      <c r="V76" s="74"/>
      <c r="W76" s="251"/>
      <c r="X76" s="265"/>
      <c r="Y76" s="251"/>
    </row>
    <row r="77" spans="2:25" ht="30" customHeight="1">
      <c r="B77" s="503"/>
      <c r="C77" s="362" t="s">
        <v>454</v>
      </c>
      <c r="D77" s="254">
        <v>101</v>
      </c>
      <c r="E77" s="342">
        <v>105</v>
      </c>
      <c r="F77" s="95" t="str">
        <f>IF(地区標準卸価格!F77="","",IF(ISNUMBER(地区標準卸価格!F77),IF(入力!$C$17=1,ROUNDDOWN(地区標準卸価格!F77*ユーザ別掛け率!F77%,-入力!$C$16),IF(入力!$C$17=2,ROUNDUP(地区標準卸価格!F77*ユーザ別掛け率!F77%,-入力!$C$16),IF(入力!$C$17=3,ROUND(地区標準卸価格!F77*ユーザ別掛け率!F77%,-入力!$C$16),""))),地区標準卸価格!F77))</f>
        <v/>
      </c>
      <c r="G77" s="126">
        <f>'6桁'!G77</f>
        <v>0</v>
      </c>
      <c r="H77" s="95">
        <f>IF(地区標準卸価格!H77="","",IF(ISNUMBER(地区標準卸価格!H77),IF(入力!$C$17=1,ROUNDDOWN(地区標準卸価格!H77*ユーザ別掛け率!H77%,-入力!$C$16),IF(入力!$C$17=2,ROUNDUP(地区標準卸価格!H77*ユーザ別掛け率!H77%,-入力!$C$16),IF(入力!$C$17=3,ROUND(地区標準卸価格!H77*ユーザ別掛け率!H77%,-入力!$C$16),""))),地区標準卸価格!H77))</f>
        <v>53500</v>
      </c>
      <c r="I77" s="126" t="str">
        <f>'6桁'!I77</f>
        <v>W★</v>
      </c>
      <c r="J77" s="95">
        <f>IF(地区標準卸価格!J77="","",IF(ISNUMBER(地区標準卸価格!J77),IF(入力!$C$17=1,ROUNDDOWN(地区標準卸価格!J77*ユーザ別掛け率!J77%,-入力!$C$16),IF(入力!$C$17=2,ROUNDUP(地区標準卸価格!J77*ユーザ別掛け率!J77%,-入力!$C$16),IF(入力!$C$17=3,ROUND(地区標準卸価格!J77*ユーザ別掛け率!J77%,-入力!$C$16),""))),地区標準卸価格!J77))</f>
        <v>44000</v>
      </c>
      <c r="K77" s="126" t="str">
        <f>'6桁'!K77</f>
        <v>W</v>
      </c>
      <c r="L77" s="95" t="str">
        <f>IF(地区標準卸価格!L77="","",IF(ISNUMBER(地区標準卸価格!L77),IF(入力!$C$17=1,ROUNDDOWN(地区標準卸価格!L77*ユーザ別掛け率!L77%,-入力!$C$16),IF(入力!$C$17=2,ROUNDUP(地区標準卸価格!L77*ユーザ別掛け率!L77%,-入力!$C$16),IF(入力!$C$17=3,ROUND(地区標準卸価格!L77*ユーザ別掛け率!L77%,-入力!$C$16),""))),地区標準卸価格!L77))</f>
        <v/>
      </c>
      <c r="M77" s="126">
        <f>'6桁'!M77</f>
        <v>0</v>
      </c>
      <c r="N77" s="95" t="str">
        <f>IF(地区標準卸価格!N77="","",IF(ISNUMBER(地区標準卸価格!N77),IF(入力!$C$17=1,ROUNDDOWN(地区標準卸価格!N77*ユーザ別掛け率!N77%,-入力!$C$16),IF(入力!$C$17=2,ROUNDUP(地区標準卸価格!N77*ユーザ別掛け率!N77%,-入力!$C$16),IF(入力!$C$17=3,ROUND(地区標準卸価格!N77*ユーザ別掛け率!N77%,-入力!$C$16),""))),地区標準卸価格!N77))</f>
        <v/>
      </c>
      <c r="O77" s="126">
        <f>'6桁'!O77</f>
        <v>0</v>
      </c>
      <c r="P77" s="95" t="str">
        <f>IF(地区標準卸価格!P77="","",IF(ISNUMBER(地区標準卸価格!P77),IF(入力!$C$17=1,ROUNDDOWN(地区標準卸価格!P77*ユーザ別掛け率!P77%,-入力!$C$16),IF(入力!$C$17=2,ROUNDUP(地区標準卸価格!P77*ユーザ別掛け率!P77%,-入力!$C$16),IF(入力!$C$17=3,ROUND(地区標準卸価格!P77*ユーザ別掛け率!P77%,-入力!$C$16),""))),地区標準卸価格!P77))</f>
        <v/>
      </c>
      <c r="Q77" s="126">
        <f>'6桁'!Q77</f>
        <v>0</v>
      </c>
      <c r="R77" s="95" t="str">
        <f>IF(地区標準卸価格!R77="","",IF(ISNUMBER(地区標準卸価格!R77),IF(入力!$C$17=1,ROUNDDOWN(地区標準卸価格!R77*ユーザ別掛け率!R77%,-入力!$C$16),IF(入力!$C$17=2,ROUNDUP(地区標準卸価格!R77*ユーザ別掛け率!R77%,-入力!$C$16),IF(入力!$C$17=3,ROUND(地区標準卸価格!R77*ユーザ別掛け率!R77%,-入力!$C$16),""))),地区標準卸価格!R77))</f>
        <v/>
      </c>
      <c r="S77" s="126">
        <f>'6桁'!S77</f>
        <v>0</v>
      </c>
      <c r="T77" s="95" t="str">
        <f>IF(地区標準卸価格!T77="","",IF(ISNUMBER(地区標準卸価格!T77),IF(入力!$C$17=1,ROUNDDOWN(地区標準卸価格!T77*ユーザ別掛け率!T77%,-入力!$C$16),IF(入力!$C$17=2,ROUNDUP(地区標準卸価格!T77*ユーザ別掛け率!T77%,-入力!$C$16),IF(入力!$C$17=3,ROUND(地区標準卸価格!T77*ユーザ別掛け率!T77%,-入力!$C$16),""))),地区標準卸価格!T77))</f>
        <v/>
      </c>
      <c r="U77" s="96">
        <f>'6桁'!U77</f>
        <v>0</v>
      </c>
      <c r="V77" s="74"/>
      <c r="W77" s="251"/>
      <c r="X77" s="265"/>
      <c r="Y77" s="251"/>
    </row>
    <row r="78" spans="2:25" ht="30" customHeight="1">
      <c r="B78" s="503"/>
      <c r="C78" s="362" t="s">
        <v>305</v>
      </c>
      <c r="D78" s="254"/>
      <c r="E78" s="342">
        <v>107</v>
      </c>
      <c r="F78" s="95" t="str">
        <f>IF(地区標準卸価格!F78="","",IF(ISNUMBER(地区標準卸価格!F78),IF(入力!$C$17=1,ROUNDDOWN(地区標準卸価格!F78*ユーザ別掛け率!F78%,-入力!$C$16),IF(入力!$C$17=2,ROUNDUP(地区標準卸価格!F78*ユーザ別掛け率!F78%,-入力!$C$16),IF(入力!$C$17=3,ROUND(地区標準卸価格!F78*ユーザ別掛け率!F78%,-入力!$C$16),""))),地区標準卸価格!F78))</f>
        <v/>
      </c>
      <c r="G78" s="126">
        <f>'6桁'!G78</f>
        <v>0</v>
      </c>
      <c r="H78" s="95">
        <f>IF(地区標準卸価格!H78="","",IF(ISNUMBER(地区標準卸価格!H78),IF(入力!$C$17=1,ROUNDDOWN(地区標準卸価格!H78*ユーザ別掛け率!H78%,-入力!$C$16),IF(入力!$C$17=2,ROUNDUP(地区標準卸価格!H78*ユーザ別掛け率!H78%,-入力!$C$16),IF(入力!$C$17=3,ROUND(地区標準卸価格!H78*ユーザ別掛け率!H78%,-入力!$C$16),""))),地区標準卸価格!H78))</f>
        <v>54200</v>
      </c>
      <c r="I78" s="126" t="str">
        <f>'6桁'!I78</f>
        <v>Y★</v>
      </c>
      <c r="J78" s="95" t="str">
        <f>IF(地区標準卸価格!J78="","",IF(ISNUMBER(地区標準卸価格!J78),IF(入力!$C$17=1,ROUNDDOWN(地区標準卸価格!J78*ユーザ別掛け率!J78%,-入力!$C$16),IF(入力!$C$17=2,ROUNDUP(地区標準卸価格!J78*ユーザ別掛け率!J78%,-入力!$C$16),IF(入力!$C$17=3,ROUND(地区標準卸価格!J78*ユーザ別掛け率!J78%,-入力!$C$16),""))),地区標準卸価格!J78))</f>
        <v/>
      </c>
      <c r="K78" s="126">
        <f>'6桁'!K78</f>
        <v>0</v>
      </c>
      <c r="L78" s="95" t="str">
        <f>IF(地区標準卸価格!L78="","",IF(ISNUMBER(地区標準卸価格!L78),IF(入力!$C$17=1,ROUNDDOWN(地区標準卸価格!L78*ユーザ別掛け率!L78%,-入力!$C$16),IF(入力!$C$17=2,ROUNDUP(地区標準卸価格!L78*ユーザ別掛け率!L78%,-入力!$C$16),IF(入力!$C$17=3,ROUND(地区標準卸価格!L78*ユーザ別掛け率!L78%,-入力!$C$16),""))),地区標準卸価格!L78))</f>
        <v/>
      </c>
      <c r="M78" s="126">
        <f>'6桁'!M78</f>
        <v>0</v>
      </c>
      <c r="N78" s="95" t="str">
        <f>IF(地区標準卸価格!N78="","",IF(ISNUMBER(地区標準卸価格!N78),IF(入力!$C$17=1,ROUNDDOWN(地区標準卸価格!N78*ユーザ別掛け率!N78%,-入力!$C$16),IF(入力!$C$17=2,ROUNDUP(地区標準卸価格!N78*ユーザ別掛け率!N78%,-入力!$C$16),IF(入力!$C$17=3,ROUND(地区標準卸価格!N78*ユーザ別掛け率!N78%,-入力!$C$16),""))),地区標準卸価格!N78))</f>
        <v/>
      </c>
      <c r="O78" s="126">
        <f>'6桁'!O78</f>
        <v>0</v>
      </c>
      <c r="P78" s="95" t="str">
        <f>IF(地区標準卸価格!P78="","",IF(ISNUMBER(地区標準卸価格!P78),IF(入力!$C$17=1,ROUNDDOWN(地区標準卸価格!P78*ユーザ別掛け率!P78%,-入力!$C$16),IF(入力!$C$17=2,ROUNDUP(地区標準卸価格!P78*ユーザ別掛け率!P78%,-入力!$C$16),IF(入力!$C$17=3,ROUND(地区標準卸価格!P78*ユーザ別掛け率!P78%,-入力!$C$16),""))),地区標準卸価格!P78))</f>
        <v/>
      </c>
      <c r="Q78" s="126">
        <f>'6桁'!Q78</f>
        <v>0</v>
      </c>
      <c r="R78" s="95" t="str">
        <f>IF(地区標準卸価格!R78="","",IF(ISNUMBER(地区標準卸価格!R78),IF(入力!$C$17=1,ROUNDDOWN(地区標準卸価格!R78*ユーザ別掛け率!R78%,-入力!$C$16),IF(入力!$C$17=2,ROUNDUP(地区標準卸価格!R78*ユーザ別掛け率!R78%,-入力!$C$16),IF(入力!$C$17=3,ROUND(地区標準卸価格!R78*ユーザ別掛け率!R78%,-入力!$C$16),""))),地区標準卸価格!R78))</f>
        <v/>
      </c>
      <c r="S78" s="126">
        <f>'6桁'!S78</f>
        <v>0</v>
      </c>
      <c r="T78" s="95" t="str">
        <f>IF(地区標準卸価格!T78="","",IF(ISNUMBER(地区標準卸価格!T78),IF(入力!$C$17=1,ROUNDDOWN(地区標準卸価格!T78*ユーザ別掛け率!T78%,-入力!$C$16),IF(入力!$C$17=2,ROUNDUP(地区標準卸価格!T78*ユーザ別掛け率!T78%,-入力!$C$16),IF(入力!$C$17=3,ROUND(地区標準卸価格!T78*ユーザ別掛け率!T78%,-入力!$C$16),""))),地区標準卸価格!T78))</f>
        <v/>
      </c>
      <c r="U78" s="96">
        <f>'6桁'!U78</f>
        <v>0</v>
      </c>
      <c r="V78" s="74"/>
      <c r="W78" s="251"/>
      <c r="X78" s="265"/>
      <c r="Y78" s="251"/>
    </row>
    <row r="79" spans="2:25" ht="30" customHeight="1">
      <c r="B79" s="503"/>
      <c r="C79" s="362" t="s">
        <v>331</v>
      </c>
      <c r="D79" s="254"/>
      <c r="E79" s="342">
        <v>110</v>
      </c>
      <c r="F79" s="95" t="str">
        <f>IF(地区標準卸価格!F79="","",IF(ISNUMBER(地区標準卸価格!F79),IF(入力!$C$17=1,ROUNDDOWN(地区標準卸価格!F79*ユーザ別掛け率!F79%,-入力!$C$16),IF(入力!$C$17=2,ROUNDUP(地区標準卸価格!F79*ユーザ別掛け率!F79%,-入力!$C$16),IF(入力!$C$17=3,ROUND(地区標準卸価格!F79*ユーザ別掛け率!F79%,-入力!$C$16),""))),地区標準卸価格!F79))</f>
        <v/>
      </c>
      <c r="G79" s="126">
        <f>'6桁'!G79</f>
        <v>0</v>
      </c>
      <c r="H79" s="95">
        <f>IF(地区標準卸価格!H79="","",IF(ISNUMBER(地区標準卸価格!H79),IF(入力!$C$17=1,ROUNDDOWN(地区標準卸価格!H79*ユーザ別掛け率!H79%,-入力!$C$16),IF(入力!$C$17=2,ROUNDUP(地区標準卸価格!H79*ユーザ別掛け率!H79%,-入力!$C$16),IF(入力!$C$17=3,ROUND(地区標準卸価格!H79*ユーザ別掛け率!H79%,-入力!$C$16),""))),地区標準卸価格!H79))</f>
        <v>65500</v>
      </c>
      <c r="I79" s="126" t="str">
        <f>'6桁'!I79</f>
        <v>Y★</v>
      </c>
      <c r="J79" s="95" t="str">
        <f>IF(地区標準卸価格!J79="","",IF(ISNUMBER(地区標準卸価格!J79),IF(入力!$C$17=1,ROUNDDOWN(地区標準卸価格!J79*ユーザ別掛け率!J79%,-入力!$C$16),IF(入力!$C$17=2,ROUNDUP(地区標準卸価格!J79*ユーザ別掛け率!J79%,-入力!$C$16),IF(入力!$C$17=3,ROUND(地区標準卸価格!J79*ユーザ別掛け率!J79%,-入力!$C$16),""))),地区標準卸価格!J79))</f>
        <v/>
      </c>
      <c r="K79" s="126">
        <f>'6桁'!K79</f>
        <v>0</v>
      </c>
      <c r="L79" s="95" t="str">
        <f>IF(地区標準卸価格!L79="","",IF(ISNUMBER(地区標準卸価格!L79),IF(入力!$C$17=1,ROUNDDOWN(地区標準卸価格!L79*ユーザ別掛け率!L79%,-入力!$C$16),IF(入力!$C$17=2,ROUNDUP(地区標準卸価格!L79*ユーザ別掛け率!L79%,-入力!$C$16),IF(入力!$C$17=3,ROUND(地区標準卸価格!L79*ユーザ別掛け率!L79%,-入力!$C$16),""))),地区標準卸価格!L79))</f>
        <v/>
      </c>
      <c r="M79" s="126">
        <f>'6桁'!M79</f>
        <v>0</v>
      </c>
      <c r="N79" s="95" t="str">
        <f>IF(地区標準卸価格!N79="","",IF(ISNUMBER(地区標準卸価格!N79),IF(入力!$C$17=1,ROUNDDOWN(地区標準卸価格!N79*ユーザ別掛け率!N79%,-入力!$C$16),IF(入力!$C$17=2,ROUNDUP(地区標準卸価格!N79*ユーザ別掛け率!N79%,-入力!$C$16),IF(入力!$C$17=3,ROUND(地区標準卸価格!N79*ユーザ別掛け率!N79%,-入力!$C$16),""))),地区標準卸価格!N79))</f>
        <v/>
      </c>
      <c r="O79" s="126">
        <f>'6桁'!O79</f>
        <v>0</v>
      </c>
      <c r="P79" s="95" t="str">
        <f>IF(地区標準卸価格!P79="","",IF(ISNUMBER(地区標準卸価格!P79),IF(入力!$C$17=1,ROUNDDOWN(地区標準卸価格!P79*ユーザ別掛け率!P79%,-入力!$C$16),IF(入力!$C$17=2,ROUNDUP(地区標準卸価格!P79*ユーザ別掛け率!P79%,-入力!$C$16),IF(入力!$C$17=3,ROUND(地区標準卸価格!P79*ユーザ別掛け率!P79%,-入力!$C$16),""))),地区標準卸価格!P79))</f>
        <v/>
      </c>
      <c r="Q79" s="126">
        <f>'6桁'!Q79</f>
        <v>0</v>
      </c>
      <c r="R79" s="95" t="str">
        <f>IF(地区標準卸価格!R79="","",IF(ISNUMBER(地区標準卸価格!R79),IF(入力!$C$17=1,ROUNDDOWN(地区標準卸価格!R79*ユーザ別掛け率!R79%,-入力!$C$16),IF(入力!$C$17=2,ROUNDUP(地区標準卸価格!R79*ユーザ別掛け率!R79%,-入力!$C$16),IF(入力!$C$17=3,ROUND(地区標準卸価格!R79*ユーザ別掛け率!R79%,-入力!$C$16),""))),地区標準卸価格!R79))</f>
        <v/>
      </c>
      <c r="S79" s="126">
        <f>'6桁'!S79</f>
        <v>0</v>
      </c>
      <c r="T79" s="95" t="str">
        <f>IF(地区標準卸価格!T79="","",IF(ISNUMBER(地区標準卸価格!T79),IF(入力!$C$17=1,ROUNDDOWN(地区標準卸価格!T79*ユーザ別掛け率!T79%,-入力!$C$16),IF(入力!$C$17=2,ROUNDUP(地区標準卸価格!T79*ユーザ別掛け率!T79%,-入力!$C$16),IF(入力!$C$17=3,ROUND(地区標準卸価格!T79*ユーザ別掛け率!T79%,-入力!$C$16),""))),地区標準卸価格!T79))</f>
        <v/>
      </c>
      <c r="U79" s="96">
        <f>'6桁'!U79</f>
        <v>0</v>
      </c>
      <c r="V79" s="74"/>
      <c r="W79" s="251"/>
      <c r="X79" s="265"/>
      <c r="Y79" s="251"/>
    </row>
    <row r="80" spans="2:25" ht="30" customHeight="1">
      <c r="B80" s="503"/>
      <c r="C80" s="362" t="s">
        <v>364</v>
      </c>
      <c r="D80" s="254">
        <v>99</v>
      </c>
      <c r="E80" s="342">
        <v>103</v>
      </c>
      <c r="F80" s="95" t="str">
        <f>IF(地区標準卸価格!F80="","",IF(ISNUMBER(地区標準卸価格!F80),IF(入力!$C$17=1,ROUNDDOWN(地区標準卸価格!F80*ユーザ別掛け率!F80%,-入力!$C$16),IF(入力!$C$17=2,ROUNDUP(地区標準卸価格!F80*ユーザ別掛け率!F80%,-入力!$C$16),IF(入力!$C$17=3,ROUND(地区標準卸価格!F80*ユーザ別掛け率!F80%,-入力!$C$16),""))),地区標準卸価格!F80))</f>
        <v/>
      </c>
      <c r="G80" s="126">
        <f>'6桁'!G80</f>
        <v>0</v>
      </c>
      <c r="H80" s="95">
        <f>IF(地区標準卸価格!H80="","",IF(ISNUMBER(地区標準卸価格!H80),IF(入力!$C$17=1,ROUNDDOWN(地区標準卸価格!H80*ユーザ別掛け率!H80%,-入力!$C$16),IF(入力!$C$17=2,ROUNDUP(地区標準卸価格!H80*ユーザ別掛け率!H80%,-入力!$C$16),IF(入力!$C$17=3,ROUND(地区標準卸価格!H80*ユーザ別掛け率!H80%,-入力!$C$16),""))),地区標準卸価格!H80))</f>
        <v>42900</v>
      </c>
      <c r="I80" s="126" t="str">
        <f>'6桁'!I80</f>
        <v>Y★</v>
      </c>
      <c r="J80" s="95">
        <f>IF(地区標準卸価格!J80="","",IF(ISNUMBER(地区標準卸価格!J80),IF(入力!$C$17=1,ROUNDDOWN(地区標準卸価格!J80*ユーザ別掛け率!J80%,-入力!$C$16),IF(入力!$C$17=2,ROUNDUP(地区標準卸価格!J80*ユーザ別掛け率!J80%,-入力!$C$16),IF(入力!$C$17=3,ROUND(地区標準卸価格!J80*ユーザ別掛け率!J80%,-入力!$C$16),""))),地区標準卸価格!J80))</f>
        <v>39200</v>
      </c>
      <c r="K80" s="126" t="str">
        <f>'6桁'!K80</f>
        <v>V★</v>
      </c>
      <c r="L80" s="95" t="str">
        <f>IF(地区標準卸価格!L80="","",IF(ISNUMBER(地区標準卸価格!L80),IF(入力!$C$17=1,ROUNDDOWN(地区標準卸価格!L80*ユーザ別掛け率!L80%,-入力!$C$16),IF(入力!$C$17=2,ROUNDUP(地区標準卸価格!L80*ユーザ別掛け率!L80%,-入力!$C$16),IF(入力!$C$17=3,ROUND(地区標準卸価格!L80*ユーザ別掛け率!L80%,-入力!$C$16),""))),地区標準卸価格!L80))</f>
        <v/>
      </c>
      <c r="M80" s="126">
        <f>'6桁'!M80</f>
        <v>0</v>
      </c>
      <c r="N80" s="95">
        <f>IF(地区標準卸価格!N80="","",IF(ISNUMBER(地区標準卸価格!N80),IF(入力!$C$17=1,ROUNDDOWN(地区標準卸価格!N80*ユーザ別掛け率!N80%,-入力!$C$16),IF(入力!$C$17=2,ROUNDUP(地区標準卸価格!N80*ユーザ別掛け率!N80%,-入力!$C$16),IF(入力!$C$17=3,ROUND(地区標準卸価格!N80*ユーザ別掛け率!N80%,-入力!$C$16),""))),地区標準卸価格!N80))</f>
        <v>37300</v>
      </c>
      <c r="O80" s="126" t="str">
        <f>'6桁'!O80</f>
        <v>V</v>
      </c>
      <c r="P80" s="95" t="str">
        <f>IF(地区標準卸価格!P80="","",IF(ISNUMBER(地区標準卸価格!P80),IF(入力!$C$17=1,ROUNDDOWN(地区標準卸価格!P80*ユーザ別掛け率!P80%,-入力!$C$16),IF(入力!$C$17=2,ROUNDUP(地区標準卸価格!P80*ユーザ別掛け率!P80%,-入力!$C$16),IF(入力!$C$17=3,ROUND(地区標準卸価格!P80*ユーザ別掛け率!P80%,-入力!$C$16),""))),地区標準卸価格!P80))</f>
        <v/>
      </c>
      <c r="Q80" s="126">
        <f>'6桁'!Q80</f>
        <v>0</v>
      </c>
      <c r="R80" s="95" t="str">
        <f>IF(地区標準卸価格!R80="","",IF(ISNUMBER(地区標準卸価格!R80),IF(入力!$C$17=1,ROUNDDOWN(地区標準卸価格!R80*ユーザ別掛け率!R80%,-入力!$C$16),IF(入力!$C$17=2,ROUNDUP(地区標準卸価格!R80*ユーザ別掛け率!R80%,-入力!$C$16),IF(入力!$C$17=3,ROUND(地区標準卸価格!R80*ユーザ別掛け率!R80%,-入力!$C$16),""))),地区標準卸価格!R80))</f>
        <v/>
      </c>
      <c r="S80" s="126">
        <f>'6桁'!S80</f>
        <v>0</v>
      </c>
      <c r="T80" s="95" t="str">
        <f>IF(地区標準卸価格!T80="","",IF(ISNUMBER(地区標準卸価格!T80),IF(入力!$C$17=1,ROUNDDOWN(地区標準卸価格!T80*ユーザ別掛け率!T80%,-入力!$C$16),IF(入力!$C$17=2,ROUNDUP(地区標準卸価格!T80*ユーザ別掛け率!T80%,-入力!$C$16),IF(入力!$C$17=3,ROUND(地区標準卸価格!T80*ユーザ別掛け率!T80%,-入力!$C$16),""))),地区標準卸価格!T80))</f>
        <v/>
      </c>
      <c r="U80" s="96">
        <f>'6桁'!U80</f>
        <v>0</v>
      </c>
      <c r="V80" s="74"/>
      <c r="W80" s="251"/>
      <c r="X80" s="265"/>
      <c r="Y80" s="251"/>
    </row>
    <row r="81" spans="2:28" ht="30" customHeight="1">
      <c r="B81" s="503"/>
      <c r="C81" s="362" t="s">
        <v>306</v>
      </c>
      <c r="D81" s="254">
        <v>101</v>
      </c>
      <c r="E81" s="342">
        <v>105</v>
      </c>
      <c r="F81" s="95">
        <f>IF(地区標準卸価格!F81="","",IF(ISNUMBER(地区標準卸価格!F81),IF(入力!$C$17=1,ROUNDDOWN(地区標準卸価格!F81*ユーザ別掛け率!F81%,-入力!$C$16),IF(入力!$C$17=2,ROUNDUP(地区標準卸価格!F81*ユーザ別掛け率!F81%,-入力!$C$16),IF(入力!$C$17=3,ROUND(地区標準卸価格!F81*ユーザ別掛け率!F81%,-入力!$C$16),""))),地区標準卸価格!F81))</f>
        <v>47300</v>
      </c>
      <c r="G81" s="126" t="str">
        <f>'6桁'!G81</f>
        <v>Y★</v>
      </c>
      <c r="H81" s="95">
        <f>IF(地区標準卸価格!H81="","",IF(ISNUMBER(地区標準卸価格!H81),IF(入力!$C$17=1,ROUNDDOWN(地区標準卸価格!H81*ユーザ別掛け率!H81%,-入力!$C$16),IF(入力!$C$17=2,ROUNDUP(地区標準卸価格!H81*ユーザ別掛け率!H81%,-入力!$C$16),IF(入力!$C$17=3,ROUND(地区標準卸価格!H81*ユーザ別掛け率!H81%,-入力!$C$16),""))),地区標準卸価格!H81))</f>
        <v>45800</v>
      </c>
      <c r="I81" s="126" t="str">
        <f>'6桁'!I81</f>
        <v>Y★</v>
      </c>
      <c r="J81" s="95">
        <f>IF(地区標準卸価格!J81="","",IF(ISNUMBER(地区標準卸価格!J81),IF(入力!$C$17=1,ROUNDDOWN(地区標準卸価格!J81*ユーザ別掛け率!J81%,-入力!$C$16),IF(入力!$C$17=2,ROUNDUP(地区標準卸価格!J81*ユーザ別掛け率!J81%,-入力!$C$16),IF(入力!$C$17=3,ROUND(地区標準卸価格!J81*ユーザ別掛け率!J81%,-入力!$C$16),""))),地区標準卸価格!J81))</f>
        <v>41100</v>
      </c>
      <c r="K81" s="126" t="str">
        <f>'6桁'!K81</f>
        <v>W★</v>
      </c>
      <c r="L81" s="95" t="str">
        <f>IF(地区標準卸価格!L81="","",IF(ISNUMBER(地区標準卸価格!L81),IF(入力!$C$17=1,ROUNDDOWN(地区標準卸価格!L81*ユーザ別掛け率!L81%,-入力!$C$16),IF(入力!$C$17=2,ROUNDUP(地区標準卸価格!L81*ユーザ別掛け率!L81%,-入力!$C$16),IF(入力!$C$17=3,ROUND(地区標準卸価格!L81*ユーザ別掛け率!L81%,-入力!$C$16),""))),地区標準卸価格!L81))</f>
        <v/>
      </c>
      <c r="M81" s="126">
        <f>'6桁'!M81</f>
        <v>0</v>
      </c>
      <c r="N81" s="95" t="str">
        <f>IF(地区標準卸価格!N81="","",IF(ISNUMBER(地区標準卸価格!N81),IF(入力!$C$17=1,ROUNDDOWN(地区標準卸価格!N81*ユーザ別掛け率!N81%,-入力!$C$16),IF(入力!$C$17=2,ROUNDUP(地区標準卸価格!N81*ユーザ別掛け率!N81%,-入力!$C$16),IF(入力!$C$17=3,ROUND(地区標準卸価格!N81*ユーザ別掛け率!N81%,-入力!$C$16),""))),地区標準卸価格!N81))</f>
        <v/>
      </c>
      <c r="O81" s="126">
        <f>'6桁'!O81</f>
        <v>0</v>
      </c>
      <c r="P81" s="95" t="str">
        <f>IF(地区標準卸価格!P81="","",IF(ISNUMBER(地区標準卸価格!P81),IF(入力!$C$17=1,ROUNDDOWN(地区標準卸価格!P81*ユーザ別掛け率!P81%,-入力!$C$16),IF(入力!$C$17=2,ROUNDUP(地区標準卸価格!P81*ユーザ別掛け率!P81%,-入力!$C$16),IF(入力!$C$17=3,ROUND(地区標準卸価格!P81*ユーザ別掛け率!P81%,-入力!$C$16),""))),地区標準卸価格!P81))</f>
        <v/>
      </c>
      <c r="Q81" s="126">
        <f>'6桁'!Q81</f>
        <v>0</v>
      </c>
      <c r="R81" s="95" t="str">
        <f>IF(地区標準卸価格!R81="","",IF(ISNUMBER(地区標準卸価格!R81),IF(入力!$C$17=1,ROUNDDOWN(地区標準卸価格!R81*ユーザ別掛け率!R81%,-入力!$C$16),IF(入力!$C$17=2,ROUNDUP(地区標準卸価格!R81*ユーザ別掛け率!R81%,-入力!$C$16),IF(入力!$C$17=3,ROUND(地区標準卸価格!R81*ユーザ別掛け率!R81%,-入力!$C$16),""))),地区標準卸価格!R81))</f>
        <v/>
      </c>
      <c r="S81" s="126">
        <f>'6桁'!S81</f>
        <v>0</v>
      </c>
      <c r="T81" s="95" t="str">
        <f>IF(地区標準卸価格!T81="","",IF(ISNUMBER(地区標準卸価格!T81),IF(入力!$C$17=1,ROUNDDOWN(地区標準卸価格!T81*ユーザ別掛け率!T81%,-入力!$C$16),IF(入力!$C$17=2,ROUNDUP(地区標準卸価格!T81*ユーザ別掛け率!T81%,-入力!$C$16),IF(入力!$C$17=3,ROUND(地区標準卸価格!T81*ユーザ別掛け率!T81%,-入力!$C$16),""))),地区標準卸価格!T81))</f>
        <v/>
      </c>
      <c r="U81" s="96">
        <f>'6桁'!U81</f>
        <v>0</v>
      </c>
      <c r="V81" s="74"/>
      <c r="W81" s="251"/>
      <c r="X81" s="265"/>
      <c r="Y81" s="251"/>
    </row>
    <row r="82" spans="2:28" ht="30" customHeight="1">
      <c r="B82" s="503"/>
      <c r="C82" s="362" t="s">
        <v>307</v>
      </c>
      <c r="D82" s="254">
        <v>107</v>
      </c>
      <c r="E82" s="342">
        <v>111</v>
      </c>
      <c r="F82" s="95" t="str">
        <f>IF(地区標準卸価格!F82="","",IF(ISNUMBER(地区標準卸価格!F82),IF(入力!$C$17=1,ROUNDDOWN(地区標準卸価格!F82*ユーザ別掛け率!F82%,-入力!$C$16),IF(入力!$C$17=2,ROUNDUP(地区標準卸価格!F82*ユーザ別掛け率!F82%,-入力!$C$16),IF(入力!$C$17=3,ROUND(地区標準卸価格!F82*ユーザ別掛け率!F82%,-入力!$C$16),""))),地区標準卸価格!F82))</f>
        <v/>
      </c>
      <c r="G82" s="126">
        <f>'6桁'!G82</f>
        <v>0</v>
      </c>
      <c r="H82" s="95">
        <f>IF(地区標準卸価格!H82="","",IF(ISNUMBER(地区標準卸価格!H82),IF(入力!$C$17=1,ROUNDDOWN(地区標準卸価格!H82*ユーザ別掛け率!H82%,-入力!$C$16),IF(入力!$C$17=2,ROUNDUP(地区標準卸価格!H82*ユーザ別掛け率!H82%,-入力!$C$16),IF(入力!$C$17=3,ROUND(地区標準卸価格!H82*ユーザ別掛け率!H82%,-入力!$C$16),""))),地区標準卸価格!H82))</f>
        <v>49400</v>
      </c>
      <c r="I82" s="126" t="str">
        <f>'6桁'!I82</f>
        <v>W★</v>
      </c>
      <c r="J82" s="95" t="str">
        <f>IF(地区標準卸価格!J82="","",IF(ISNUMBER(地区標準卸価格!J82),IF(入力!$C$17=1,ROUNDDOWN(地区標準卸価格!J82*ユーザ別掛け率!J82%,-入力!$C$16),IF(入力!$C$17=2,ROUNDUP(地区標準卸価格!J82*ユーザ別掛け率!J82%,-入力!$C$16),IF(入力!$C$17=3,ROUND(地区標準卸価格!J82*ユーザ別掛け率!J82%,-入力!$C$16),""))),地区標準卸価格!J82))</f>
        <v/>
      </c>
      <c r="K82" s="126">
        <f>'6桁'!K82</f>
        <v>0</v>
      </c>
      <c r="L82" s="95" t="str">
        <f>IF(地区標準卸価格!L82="","",IF(ISNUMBER(地区標準卸価格!L82),IF(入力!$C$17=1,ROUNDDOWN(地区標準卸価格!L82*ユーザ別掛け率!L82%,-入力!$C$16),IF(入力!$C$17=2,ROUNDUP(地区標準卸価格!L82*ユーザ別掛け率!L82%,-入力!$C$16),IF(入力!$C$17=3,ROUND(地区標準卸価格!L82*ユーザ別掛け率!L82%,-入力!$C$16),""))),地区標準卸価格!L82))</f>
        <v/>
      </c>
      <c r="M82" s="126">
        <f>'6桁'!M82</f>
        <v>0</v>
      </c>
      <c r="N82" s="95" t="str">
        <f>IF(地区標準卸価格!N82="","",IF(ISNUMBER(地区標準卸価格!N82),IF(入力!$C$17=1,ROUNDDOWN(地区標準卸価格!N82*ユーザ別掛け率!N82%,-入力!$C$16),IF(入力!$C$17=2,ROUNDUP(地区標準卸価格!N82*ユーザ別掛け率!N82%,-入力!$C$16),IF(入力!$C$17=3,ROUND(地区標準卸価格!N82*ユーザ別掛け率!N82%,-入力!$C$16),""))),地区標準卸価格!N82))</f>
        <v/>
      </c>
      <c r="O82" s="126">
        <f>'6桁'!O82</f>
        <v>0</v>
      </c>
      <c r="P82" s="95" t="str">
        <f>IF(地区標準卸価格!P82="","",IF(ISNUMBER(地区標準卸価格!P82),IF(入力!$C$17=1,ROUNDDOWN(地区標準卸価格!P82*ユーザ別掛け率!P82%,-入力!$C$16),IF(入力!$C$17=2,ROUNDUP(地区標準卸価格!P82*ユーザ別掛け率!P82%,-入力!$C$16),IF(入力!$C$17=3,ROUND(地区標準卸価格!P82*ユーザ別掛け率!P82%,-入力!$C$16),""))),地区標準卸価格!P82))</f>
        <v/>
      </c>
      <c r="Q82" s="126">
        <f>'6桁'!Q82</f>
        <v>0</v>
      </c>
      <c r="R82" s="95" t="str">
        <f>IF(地区標準卸価格!R82="","",IF(ISNUMBER(地区標準卸価格!R82),IF(入力!$C$17=1,ROUNDDOWN(地区標準卸価格!R82*ユーザ別掛け率!R82%,-入力!$C$16),IF(入力!$C$17=2,ROUNDUP(地区標準卸価格!R82*ユーザ別掛け率!R82%,-入力!$C$16),IF(入力!$C$17=3,ROUND(地区標準卸価格!R82*ユーザ別掛け率!R82%,-入力!$C$16),""))),地区標準卸価格!R82))</f>
        <v/>
      </c>
      <c r="S82" s="126">
        <f>'6桁'!S82</f>
        <v>0</v>
      </c>
      <c r="T82" s="95" t="str">
        <f>IF(地区標準卸価格!T82="","",IF(ISNUMBER(地区標準卸価格!T82),IF(入力!$C$17=1,ROUNDDOWN(地区標準卸価格!T82*ユーザ別掛け率!T82%,-入力!$C$16),IF(入力!$C$17=2,ROUNDUP(地区標準卸価格!T82*ユーザ別掛け率!T82%,-入力!$C$16),IF(入力!$C$17=3,ROUND(地区標準卸価格!T82*ユーザ別掛け率!T82%,-入力!$C$16),""))),地区標準卸価格!T82))</f>
        <v/>
      </c>
      <c r="U82" s="96">
        <f>'6桁'!U82</f>
        <v>0</v>
      </c>
      <c r="V82" s="74"/>
      <c r="W82" s="251"/>
      <c r="X82" s="265"/>
      <c r="Y82" s="251"/>
    </row>
    <row r="83" spans="2:28" ht="30" customHeight="1" thickBot="1">
      <c r="B83" s="544"/>
      <c r="C83" s="364" t="s">
        <v>1328</v>
      </c>
      <c r="D83" s="256">
        <v>103</v>
      </c>
      <c r="E83" s="344"/>
      <c r="F83" s="118" t="str">
        <f>IF(地区標準卸価格!F83="","",IF(ISNUMBER(地区標準卸価格!F83),IF(入力!$C$17=1,ROUNDDOWN(地区標準卸価格!F83*ユーザ別掛け率!F83%,-入力!$C$16),IF(入力!$C$17=2,ROUNDUP(地区標準卸価格!F83*ユーザ別掛け率!F83%,-入力!$C$16),IF(入力!$C$17=3,ROUND(地区標準卸価格!F83*ユーザ別掛け率!F83%,-入力!$C$16),""))),地区標準卸価格!F83))</f>
        <v/>
      </c>
      <c r="G83" s="21">
        <f>'6桁'!G83</f>
        <v>0</v>
      </c>
      <c r="H83" s="118" t="str">
        <f>IF(地区標準卸価格!H83="","",IF(ISNUMBER(地区標準卸価格!H83),IF(入力!$C$17=1,ROUNDDOWN(地区標準卸価格!H83*ユーザ別掛け率!H83%,-入力!$C$16),IF(入力!$C$17=2,ROUNDUP(地区標準卸価格!H83*ユーザ別掛け率!H83%,-入力!$C$16),IF(入力!$C$17=3,ROUND(地区標準卸価格!H83*ユーザ別掛け率!H83%,-入力!$C$16),""))),地区標準卸価格!H83))</f>
        <v/>
      </c>
      <c r="I83" s="127">
        <f>'6桁'!I83</f>
        <v>0</v>
      </c>
      <c r="J83" s="118">
        <f>IF(地区標準卸価格!J83="","",IF(ISNUMBER(地区標準卸価格!J83),IF(入力!$C$17=1,ROUNDDOWN(地区標準卸価格!J83*ユーザ別掛け率!J83%,-入力!$C$16),IF(入力!$C$17=2,ROUNDUP(地区標準卸価格!J83*ユーザ別掛け率!J83%,-入力!$C$16),IF(入力!$C$17=3,ROUND(地区標準卸価格!J83*ユーザ別掛け率!J83%,-入力!$C$16),""))),地区標準卸価格!J83))</f>
        <v>39000</v>
      </c>
      <c r="K83" s="127" t="str">
        <f>'6桁'!K83</f>
        <v>V</v>
      </c>
      <c r="L83" s="118" t="str">
        <f>IF(地区標準卸価格!L83="","",IF(ISNUMBER(地区標準卸価格!L83),IF(入力!$C$17=1,ROUNDDOWN(地区標準卸価格!L83*ユーザ別掛け率!L83%,-入力!$C$16),IF(入力!$C$17=2,ROUNDUP(地区標準卸価格!L83*ユーザ別掛け率!L83%,-入力!$C$16),IF(入力!$C$17=3,ROUND(地区標準卸価格!L83*ユーザ別掛け率!L83%,-入力!$C$16),""))),地区標準卸価格!L83))</f>
        <v/>
      </c>
      <c r="M83" s="127">
        <f>'6桁'!M83</f>
        <v>0</v>
      </c>
      <c r="N83" s="118" t="str">
        <f>IF(地区標準卸価格!N83="","",IF(ISNUMBER(地区標準卸価格!N83),IF(入力!$C$17=1,ROUNDDOWN(地区標準卸価格!N83*ユーザ別掛け率!N83%,-入力!$C$16),IF(入力!$C$17=2,ROUNDUP(地区標準卸価格!N83*ユーザ別掛け率!N83%,-入力!$C$16),IF(入力!$C$17=3,ROUND(地区標準卸価格!N83*ユーザ別掛け率!N83%,-入力!$C$16),""))),地区標準卸価格!N83))</f>
        <v/>
      </c>
      <c r="O83" s="127">
        <f>'6桁'!O83</f>
        <v>0</v>
      </c>
      <c r="P83" s="118" t="str">
        <f>IF(地区標準卸価格!P83="","",IF(ISNUMBER(地区標準卸価格!P83),IF(入力!$C$17=1,ROUNDDOWN(地区標準卸価格!P83*ユーザ別掛け率!P83%,-入力!$C$16),IF(入力!$C$17=2,ROUNDUP(地区標準卸価格!P83*ユーザ別掛け率!P83%,-入力!$C$16),IF(入力!$C$17=3,ROUND(地区標準卸価格!P83*ユーザ別掛け率!P83%,-入力!$C$16),""))),地区標準卸価格!P83))</f>
        <v/>
      </c>
      <c r="Q83" s="127">
        <f>'6桁'!Q83</f>
        <v>0</v>
      </c>
      <c r="R83" s="118" t="str">
        <f>IF(地区標準卸価格!R83="","",IF(ISNUMBER(地区標準卸価格!R83),IF(入力!$C$17=1,ROUNDDOWN(地区標準卸価格!R83*ユーザ別掛け率!R83%,-入力!$C$16),IF(入力!$C$17=2,ROUNDUP(地区標準卸価格!R83*ユーザ別掛け率!R83%,-入力!$C$16),IF(入力!$C$17=3,ROUND(地区標準卸価格!R83*ユーザ別掛け率!R83%,-入力!$C$16),""))),地区標準卸価格!R83))</f>
        <v/>
      </c>
      <c r="S83" s="127">
        <f>'6桁'!S83</f>
        <v>0</v>
      </c>
      <c r="T83" s="118" t="str">
        <f>IF(地区標準卸価格!T83="","",IF(ISNUMBER(地区標準卸価格!T83),IF(入力!$C$17=1,ROUNDDOWN(地区標準卸価格!T83*ユーザ別掛け率!T83%,-入力!$C$16),IF(入力!$C$17=2,ROUNDUP(地区標準卸価格!T83*ユーザ別掛け率!T83%,-入力!$C$16),IF(入力!$C$17=3,ROUND(地区標準卸価格!T83*ユーザ別掛け率!T83%,-入力!$C$16),""))),地区標準卸価格!T83))</f>
        <v/>
      </c>
      <c r="U83" s="119">
        <f>'6桁'!U83</f>
        <v>0</v>
      </c>
      <c r="V83" s="74"/>
      <c r="W83" s="251"/>
      <c r="X83" s="265"/>
      <c r="Y83" s="251"/>
    </row>
    <row r="84" spans="2:28" ht="51" customHeight="1">
      <c r="B84" s="545" t="s">
        <v>1977</v>
      </c>
      <c r="C84" s="545"/>
      <c r="D84" s="545"/>
      <c r="E84" s="545"/>
      <c r="F84" s="545"/>
      <c r="G84" s="545"/>
      <c r="H84" s="545"/>
      <c r="I84" s="545"/>
      <c r="J84" s="545"/>
      <c r="K84" s="545"/>
      <c r="L84" s="545"/>
      <c r="M84" s="545"/>
      <c r="N84" s="545"/>
      <c r="O84" s="545"/>
      <c r="P84" s="545"/>
      <c r="Q84" s="545"/>
      <c r="R84" s="545"/>
      <c r="S84" s="545"/>
      <c r="T84" s="545"/>
      <c r="U84" s="545"/>
      <c r="V84" s="546"/>
      <c r="W84" s="546"/>
      <c r="X84" s="546"/>
      <c r="Y84" s="546"/>
    </row>
    <row r="85" spans="2:28" ht="14.25" customHeight="1" thickBot="1"/>
    <row r="86" spans="2:28" ht="25.5" customHeight="1" thickTop="1" thickBot="1">
      <c r="B86" s="518" t="s">
        <v>451</v>
      </c>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19"/>
      <c r="AA86" s="520"/>
    </row>
    <row r="87" spans="2:28" ht="10.5" customHeight="1" thickTop="1">
      <c r="C87" s="40"/>
      <c r="D87" s="40"/>
      <c r="E87" s="40"/>
      <c r="F87" s="79"/>
      <c r="H87" s="79"/>
      <c r="K87" s="52"/>
      <c r="M87" s="52"/>
      <c r="Q87" s="52"/>
    </row>
    <row r="88" spans="2:28" ht="20.100000000000001" customHeight="1" thickBot="1">
      <c r="B88" s="238" t="s">
        <v>721</v>
      </c>
    </row>
    <row r="89" spans="2:28" ht="19.5" customHeight="1" thickBot="1">
      <c r="B89" s="521" t="s">
        <v>452</v>
      </c>
      <c r="C89" s="534" t="s">
        <v>524</v>
      </c>
      <c r="D89" s="527" t="s">
        <v>1113</v>
      </c>
      <c r="E89" s="540"/>
      <c r="F89" s="531" t="s">
        <v>455</v>
      </c>
      <c r="G89" s="532"/>
      <c r="H89" s="532"/>
      <c r="I89" s="532"/>
      <c r="J89" s="532"/>
      <c r="K89" s="532"/>
      <c r="L89" s="532"/>
      <c r="M89" s="533"/>
      <c r="N89" s="103"/>
      <c r="O89" s="521" t="s">
        <v>452</v>
      </c>
      <c r="P89" s="534" t="s">
        <v>524</v>
      </c>
      <c r="Q89" s="535"/>
      <c r="R89" s="527" t="s">
        <v>1113</v>
      </c>
      <c r="S89" s="540"/>
      <c r="T89" s="531" t="s">
        <v>455</v>
      </c>
      <c r="U89" s="532"/>
      <c r="V89" s="532"/>
      <c r="W89" s="532"/>
      <c r="X89" s="532"/>
      <c r="Y89" s="533"/>
      <c r="Z89" s="135"/>
      <c r="AA89" s="11"/>
    </row>
    <row r="90" spans="2:28" ht="19.5" customHeight="1">
      <c r="B90" s="522"/>
      <c r="C90" s="536"/>
      <c r="D90" s="541"/>
      <c r="E90" s="542"/>
      <c r="F90" s="516" t="s">
        <v>973</v>
      </c>
      <c r="G90" s="507"/>
      <c r="H90" s="506" t="s">
        <v>670</v>
      </c>
      <c r="I90" s="507"/>
      <c r="J90" s="506" t="s">
        <v>765</v>
      </c>
      <c r="K90" s="507"/>
      <c r="L90" s="506" t="s">
        <v>974</v>
      </c>
      <c r="M90" s="507"/>
      <c r="N90" s="103"/>
      <c r="O90" s="522"/>
      <c r="P90" s="536"/>
      <c r="Q90" s="537"/>
      <c r="R90" s="541"/>
      <c r="S90" s="542"/>
      <c r="T90" s="516" t="s">
        <v>973</v>
      </c>
      <c r="U90" s="507"/>
      <c r="V90" s="516" t="s">
        <v>670</v>
      </c>
      <c r="W90" s="507"/>
      <c r="X90" s="516" t="s">
        <v>765</v>
      </c>
      <c r="Y90" s="507"/>
      <c r="Z90" s="135"/>
      <c r="AA90" s="11"/>
    </row>
    <row r="91" spans="2:28" ht="19.5" customHeight="1">
      <c r="B91" s="522"/>
      <c r="C91" s="536"/>
      <c r="D91" s="510" t="s">
        <v>1115</v>
      </c>
      <c r="E91" s="550" t="s">
        <v>1114</v>
      </c>
      <c r="F91" s="517"/>
      <c r="G91" s="509"/>
      <c r="H91" s="508"/>
      <c r="I91" s="509"/>
      <c r="J91" s="508"/>
      <c r="K91" s="509"/>
      <c r="L91" s="508"/>
      <c r="M91" s="509"/>
      <c r="N91" s="104"/>
      <c r="O91" s="522"/>
      <c r="P91" s="536"/>
      <c r="Q91" s="537"/>
      <c r="R91" s="510" t="s">
        <v>1115</v>
      </c>
      <c r="S91" s="550" t="s">
        <v>1114</v>
      </c>
      <c r="T91" s="517"/>
      <c r="U91" s="509"/>
      <c r="V91" s="517"/>
      <c r="W91" s="509"/>
      <c r="X91" s="517"/>
      <c r="Y91" s="509"/>
      <c r="Z91" s="552"/>
      <c r="AA91" s="548"/>
      <c r="AB91" s="40"/>
    </row>
    <row r="92" spans="2:28" ht="19.5" customHeight="1" thickBot="1">
      <c r="B92" s="523"/>
      <c r="C92" s="538"/>
      <c r="D92" s="549"/>
      <c r="E92" s="551"/>
      <c r="F92" s="553" t="s">
        <v>764</v>
      </c>
      <c r="G92" s="554"/>
      <c r="H92" s="514" t="s">
        <v>764</v>
      </c>
      <c r="I92" s="555"/>
      <c r="J92" s="514" t="s">
        <v>764</v>
      </c>
      <c r="K92" s="555"/>
      <c r="L92" s="553" t="s">
        <v>764</v>
      </c>
      <c r="M92" s="554"/>
      <c r="N92" s="105"/>
      <c r="O92" s="523"/>
      <c r="P92" s="538"/>
      <c r="Q92" s="539"/>
      <c r="R92" s="549"/>
      <c r="S92" s="551"/>
      <c r="T92" s="514" t="s">
        <v>1082</v>
      </c>
      <c r="U92" s="515"/>
      <c r="V92" s="514" t="s">
        <v>764</v>
      </c>
      <c r="W92" s="515"/>
      <c r="X92" s="514" t="s">
        <v>766</v>
      </c>
      <c r="Y92" s="515"/>
      <c r="Z92" s="536"/>
      <c r="AA92" s="547"/>
      <c r="AB92" s="40"/>
    </row>
    <row r="93" spans="2:28" ht="30" customHeight="1">
      <c r="B93" s="502">
        <v>22</v>
      </c>
      <c r="C93" s="352" t="s">
        <v>287</v>
      </c>
      <c r="D93" s="253"/>
      <c r="E93" s="353">
        <v>97</v>
      </c>
      <c r="F93" s="93" t="str">
        <f>IF(地区標準卸価格!F93="","",IF(ISNUMBER(地区標準卸価格!F93),IF(入力!$E$17=1,ROUNDDOWN(地区標準卸価格!F93*ユーザ別掛け率!F93%,-入力!$E$16),IF(入力!$E$17=2,ROUNDUP(地区標準卸価格!F93*ユーザ別掛け率!F93%,-入力!$E$16),IF(入力!$E$17=3,ROUND(地区標準卸価格!F93*ユーザ別掛け率!F93%,-入力!$E$16),""))),地区標準卸価格!F93))</f>
        <v/>
      </c>
      <c r="G93" s="106">
        <f>'6桁'!G93</f>
        <v>0</v>
      </c>
      <c r="H93" s="476" t="str">
        <f>IF(地区標準卸価格!H93="","",IF(ISNUMBER(地区標準卸価格!H93),IF(入力!$E$17=1,ROUNDDOWN(地区標準卸価格!H93*ユーザ別掛け率!H93%,-入力!$E$16),IF(入力!$E$17=2,ROUNDUP(地区標準卸価格!H93*ユーザ別掛け率!H93%,-入力!$E$16),IF(入力!$E$17=3,ROUND(地区標準卸価格!H93*ユーザ別掛け率!H93%,-入力!$E$16),""))),地区標準卸価格!H93))</f>
        <v>卸価格設定なし</v>
      </c>
      <c r="I93" s="106" t="str">
        <f>'6桁'!I93</f>
        <v>Y★</v>
      </c>
      <c r="J93" s="476" t="str">
        <f>IF(地区標準卸価格!J93="","",IF(ISNUMBER(地区標準卸価格!J93),IF(入力!$E$17=1,ROUNDDOWN(地区標準卸価格!J93*ユーザ別掛け率!J93%,-入力!$E$16),IF(入力!$E$17=2,ROUNDUP(地区標準卸価格!J93*ユーザ別掛け率!J93%,-入力!$E$16),IF(入力!$E$17=3,ROUND(地区標準卸価格!J93*ユーザ別掛け率!J93%,-入力!$E$16),""))),地区標準卸価格!J93))</f>
        <v/>
      </c>
      <c r="K93" s="107">
        <f>'6桁'!K93</f>
        <v>0</v>
      </c>
      <c r="L93" s="476" t="str">
        <f>IF(地区標準卸価格!L93="","",IF(ISNUMBER(地区標準卸価格!L93),IF(入力!$E$17=1,ROUNDDOWN(地区標準卸価格!L93*ユーザ別掛け率!L93%,-入力!$E$16),IF(入力!$E$17=2,ROUNDUP(地区標準卸価格!L93*ユーザ別掛け率!L93%,-入力!$E$16),IF(入力!$E$17=3,ROUND(地区標準卸価格!L93*ユーザ別掛け率!L93%,-入力!$E$16),""))),地区標準卸価格!L93))</f>
        <v/>
      </c>
      <c r="M93" s="106">
        <f>'6桁'!M93</f>
        <v>0</v>
      </c>
      <c r="N93" s="265"/>
      <c r="O93" s="502">
        <v>20</v>
      </c>
      <c r="P93" s="498" t="s">
        <v>295</v>
      </c>
      <c r="Q93" s="499"/>
      <c r="R93" s="253">
        <v>102</v>
      </c>
      <c r="S93" s="365">
        <v>106</v>
      </c>
      <c r="T93" s="93">
        <f>IF(地区標準卸価格!T93="","",IF(ISNUMBER(地区標準卸価格!T93),IF(入力!$E$17=1,ROUNDDOWN(地区標準卸価格!T93*ユーザ別掛け率!T93%,-入力!$E$16),IF(入力!$E$17=2,ROUNDUP(地区標準卸価格!T93*ユーザ別掛け率!T93%,-入力!$E$16),IF(入力!$E$17=3,ROUND(地区標準卸価格!T93*ユーザ別掛け率!T93%,-入力!$E$16),""))),地区標準卸価格!T93))</f>
        <v>54600</v>
      </c>
      <c r="U93" s="106" t="str">
        <f>'6桁'!U93</f>
        <v>Y★</v>
      </c>
      <c r="V93" s="476" t="str">
        <f>IF(地区標準卸価格!V93="","",IF(ISNUMBER(地区標準卸価格!V93),IF(入力!$E$17=1,ROUNDDOWN(地区標準卸価格!V93*ユーザ別掛け率!V93%,-入力!$E$16),IF(入力!$E$17=2,ROUNDUP(地区標準卸価格!V93*ユーザ別掛け率!V93%,-入力!$E$16),IF(入力!$E$17=3,ROUND(地区標準卸価格!V93*ユーザ別掛け率!V93%,-入力!$E$16),""))),地区標準卸価格!V93))</f>
        <v/>
      </c>
      <c r="W93" s="107">
        <f>'6桁'!W93</f>
        <v>0</v>
      </c>
      <c r="X93" s="476" t="str">
        <f>IF(地区標準卸価格!X93="","",IF(ISNUMBER(地区標準卸価格!X93),IF(入力!$E$17=1,ROUNDDOWN(地区標準卸価格!X93*ユーザ別掛け率!X93%,-入力!$E$16),IF(入力!$E$17=2,ROUNDUP(地区標準卸価格!X93*ユーザ別掛け率!X93%,-入力!$E$16),IF(入力!$E$17=3,ROUND(地区標準卸価格!X93*ユーザ別掛け率!X93%,-入力!$E$16),""))),地区標準卸価格!X93))</f>
        <v/>
      </c>
      <c r="Y93" s="107">
        <f>'6桁'!Y93</f>
        <v>0</v>
      </c>
      <c r="Z93" s="103"/>
      <c r="AA93" s="123"/>
      <c r="AB93" s="40"/>
    </row>
    <row r="94" spans="2:28" ht="30" customHeight="1">
      <c r="B94" s="503"/>
      <c r="C94" s="341" t="s">
        <v>456</v>
      </c>
      <c r="D94" s="254"/>
      <c r="E94" s="342">
        <v>92</v>
      </c>
      <c r="F94" s="12" t="str">
        <f>IF(地区標準卸価格!F94="","",IF(ISNUMBER(地区標準卸価格!F94),IF(入力!$E$17=1,ROUNDDOWN(地区標準卸価格!F94*ユーザ別掛け率!F94%,-入力!$E$16),IF(入力!$E$17=2,ROUNDUP(地区標準卸価格!F94*ユーザ別掛け率!F94%,-入力!$E$16),IF(入力!$E$17=3,ROUND(地区標準卸価格!F94*ユーザ別掛け率!F94%,-入力!$E$16),""))),地区標準卸価格!F94))</f>
        <v/>
      </c>
      <c r="G94" s="109">
        <f>'6桁'!G94</f>
        <v>0</v>
      </c>
      <c r="H94" s="472" t="str">
        <f>IF(地区標準卸価格!H94="","",IF(ISNUMBER(地区標準卸価格!H94),IF(入力!$E$17=1,ROUNDDOWN(地区標準卸価格!H94*ユーザ別掛け率!H94%,-入力!$E$16),IF(入力!$E$17=2,ROUNDUP(地区標準卸価格!H94*ユーザ別掛け率!H94%,-入力!$E$16),IF(入力!$E$17=3,ROUND(地区標準卸価格!H94*ユーザ別掛け率!H94%,-入力!$E$16),""))),地区標準卸価格!H94))</f>
        <v/>
      </c>
      <c r="I94" s="109">
        <f>'6桁'!I94</f>
        <v>0</v>
      </c>
      <c r="J94" s="472" t="str">
        <f>IF(地区標準卸価格!J94="","",IF(ISNUMBER(地区標準卸価格!J94),IF(入力!$E$17=1,ROUNDDOWN(地区標準卸価格!J94*ユーザ別掛け率!J94%,-入力!$E$16),IF(入力!$E$17=2,ROUNDUP(地区標準卸価格!J94*ユーザ別掛け率!J94%,-入力!$E$16),IF(入力!$E$17=3,ROUND(地区標準卸価格!J94*ユーザ別掛け率!J94%,-入力!$E$16),""))),地区標準卸価格!J94))</f>
        <v/>
      </c>
      <c r="K94" s="110">
        <f>'6桁'!K94</f>
        <v>0</v>
      </c>
      <c r="L94" s="472" t="str">
        <f>IF(地区標準卸価格!L94="","",IF(ISNUMBER(地区標準卸価格!L94),IF(入力!$E$17=1,ROUNDDOWN(地区標準卸価格!L94*ユーザ別掛け率!L94%,-入力!$E$16),IF(入力!$E$17=2,ROUNDUP(地区標準卸価格!L94*ユーザ別掛け率!L94%,-入力!$E$16),IF(入力!$E$17=3,ROUND(地区標準卸価格!L94*ユーザ別掛け率!L94%,-入力!$E$16),""))),地区標準卸価格!L94))</f>
        <v>卸価格設定なし</v>
      </c>
      <c r="M94" s="109" t="str">
        <f>'6桁'!M94</f>
        <v>Y★</v>
      </c>
      <c r="N94" s="265"/>
      <c r="O94" s="503"/>
      <c r="P94" s="500" t="s">
        <v>457</v>
      </c>
      <c r="Q94" s="501"/>
      <c r="R94" s="254">
        <v>106</v>
      </c>
      <c r="S94" s="362">
        <v>110</v>
      </c>
      <c r="T94" s="12" t="str">
        <f>IF(地区標準卸価格!T94="","",IF(ISNUMBER(地区標準卸価格!T94),IF(入力!$E$17=1,ROUNDDOWN(地区標準卸価格!T94*ユーザ別掛け率!T94%,-入力!$E$16),IF(入力!$E$17=2,ROUNDUP(地区標準卸価格!T94*ユーザ別掛け率!T94%,-入力!$E$16),IF(入力!$E$17=3,ROUND(地区標準卸価格!T94*ユーザ別掛け率!T94%,-入力!$E$16),""))),地区標準卸価格!T94))</f>
        <v/>
      </c>
      <c r="U94" s="109">
        <f>'6桁'!U94</f>
        <v>0</v>
      </c>
      <c r="V94" s="472" t="str">
        <f>IF(地区標準卸価格!V94="","",IF(ISNUMBER(地区標準卸価格!V94),IF(入力!$E$17=1,ROUNDDOWN(地区標準卸価格!V94*ユーザ別掛け率!V94%,-入力!$E$16),IF(入力!$E$17=2,ROUNDUP(地区標準卸価格!V94*ユーザ別掛け率!V94%,-入力!$E$16),IF(入力!$E$17=3,ROUND(地区標準卸価格!V94*ユーザ別掛け率!V94%,-入力!$E$16),""))),地区標準卸価格!V94))</f>
        <v/>
      </c>
      <c r="W94" s="110">
        <f>'6桁'!W94</f>
        <v>0</v>
      </c>
      <c r="X94" s="472" t="str">
        <f>IF(地区標準卸価格!X94="","",IF(ISNUMBER(地区標準卸価格!X94),IF(入力!$E$17=1,ROUNDDOWN(地区標準卸価格!X94*ユーザ別掛け率!X94%,-入力!$E$16),IF(入力!$E$17=2,ROUNDUP(地区標準卸価格!X94*ユーザ別掛け率!X94%,-入力!$E$16),IF(入力!$E$17=3,ROUND(地区標準卸価格!X94*ユーザ別掛け率!X94%,-入力!$E$16),""))),地区標準卸価格!X94))</f>
        <v>卸価格設定なし</v>
      </c>
      <c r="Y94" s="110" t="str">
        <f>'6桁'!Y94</f>
        <v>Y★</v>
      </c>
      <c r="Z94" s="103"/>
      <c r="AA94" s="123"/>
      <c r="AB94" s="40"/>
    </row>
    <row r="95" spans="2:28" ht="30" customHeight="1">
      <c r="B95" s="503"/>
      <c r="C95" s="341" t="s">
        <v>288</v>
      </c>
      <c r="D95" s="254"/>
      <c r="E95" s="342">
        <v>95</v>
      </c>
      <c r="F95" s="12" t="str">
        <f>IF(地区標準卸価格!F95="","",IF(ISNUMBER(地区標準卸価格!F95),IF(入力!$E$17=1,ROUNDDOWN(地区標準卸価格!F95*ユーザ別掛け率!F95%,-入力!$E$16),IF(入力!$E$17=2,ROUNDUP(地区標準卸価格!F95*ユーザ別掛け率!F95%,-入力!$E$16),IF(入力!$E$17=3,ROUND(地区標準卸価格!F95*ユーザ別掛け率!F95%,-入力!$E$16),""))),地区標準卸価格!F95))</f>
        <v/>
      </c>
      <c r="G95" s="109">
        <f>'6桁'!G95</f>
        <v>0</v>
      </c>
      <c r="H95" s="472" t="str">
        <f>IF(地区標準卸価格!H95="","",IF(ISNUMBER(地区標準卸価格!H95),IF(入力!$E$17=1,ROUNDDOWN(地区標準卸価格!H95*ユーザ別掛け率!H95%,-入力!$E$16),IF(入力!$E$17=2,ROUNDUP(地区標準卸価格!H95*ユーザ別掛け率!H95%,-入力!$E$16),IF(入力!$E$17=3,ROUND(地区標準卸価格!H95*ユーザ別掛け率!H95%,-入力!$E$16),""))),地区標準卸価格!H95))</f>
        <v/>
      </c>
      <c r="I95" s="109">
        <f>'6桁'!I95</f>
        <v>0</v>
      </c>
      <c r="J95" s="472" t="str">
        <f>IF(地区標準卸価格!J95="","",IF(ISNUMBER(地区標準卸価格!J95),IF(入力!$E$17=1,ROUNDDOWN(地区標準卸価格!J95*ユーザ別掛け率!J95%,-入力!$E$16),IF(入力!$E$17=2,ROUNDUP(地区標準卸価格!J95*ユーザ別掛け率!J95%,-入力!$E$16),IF(入力!$E$17=3,ROUND(地区標準卸価格!J95*ユーザ別掛け率!J95%,-入力!$E$16),""))),地区標準卸価格!J95))</f>
        <v/>
      </c>
      <c r="K95" s="110">
        <f>'6桁'!K95</f>
        <v>0</v>
      </c>
      <c r="L95" s="472" t="str">
        <f>IF(地区標準卸価格!L95="","",IF(ISNUMBER(地区標準卸価格!L95),IF(入力!$E$17=1,ROUNDDOWN(地区標準卸価格!L95*ユーザ別掛け率!L95%,-入力!$E$16),IF(入力!$E$17=2,ROUNDUP(地区標準卸価格!L95*ユーザ別掛け率!L95%,-入力!$E$16),IF(入力!$E$17=3,ROUND(地区標準卸価格!L95*ユーザ別掛け率!L95%,-入力!$E$16),""))),地区標準卸価格!L95))</f>
        <v>卸価格設定なし</v>
      </c>
      <c r="M95" s="109" t="str">
        <f>'6桁'!M95</f>
        <v>Y★</v>
      </c>
      <c r="N95" s="265"/>
      <c r="O95" s="503"/>
      <c r="P95" s="500" t="s">
        <v>296</v>
      </c>
      <c r="Q95" s="501"/>
      <c r="R95" s="254">
        <v>99</v>
      </c>
      <c r="S95" s="362">
        <v>103</v>
      </c>
      <c r="T95" s="12">
        <f>IF(地区標準卸価格!T95="","",IF(ISNUMBER(地区標準卸価格!T95),IF(入力!$E$17=1,ROUNDDOWN(地区標準卸価格!T95*ユーザ別掛け率!T95%,-入力!$E$16),IF(入力!$E$17=2,ROUNDUP(地区標準卸価格!T95*ユーザ別掛け率!T95%,-入力!$E$16),IF(入力!$E$17=3,ROUND(地区標準卸価格!T95*ユーザ別掛け率!T95%,-入力!$E$16),""))),地区標準卸価格!T95))</f>
        <v>45900</v>
      </c>
      <c r="U95" s="109" t="str">
        <f>'6桁'!U95</f>
        <v>Y★</v>
      </c>
      <c r="V95" s="472" t="str">
        <f>IF(地区標準卸価格!V95="","",IF(ISNUMBER(地区標準卸価格!V95),IF(入力!$E$17=1,ROUNDDOWN(地区標準卸価格!V95*ユーザ別掛け率!V95%,-入力!$E$16),IF(入力!$E$17=2,ROUNDUP(地区標準卸価格!V95*ユーザ別掛け率!V95%,-入力!$E$16),IF(入力!$E$17=3,ROUND(地区標準卸価格!V95*ユーザ別掛け率!V95%,-入力!$E$16),""))),地区標準卸価格!V95))</f>
        <v/>
      </c>
      <c r="W95" s="110">
        <f>'6桁'!W95</f>
        <v>0</v>
      </c>
      <c r="X95" s="472" t="str">
        <f>IF(地区標準卸価格!X95="","",IF(ISNUMBER(地区標準卸価格!X95),IF(入力!$E$17=1,ROUNDDOWN(地区標準卸価格!X95*ユーザ別掛け率!X95%,-入力!$E$16),IF(入力!$E$17=2,ROUNDUP(地区標準卸価格!X95*ユーザ別掛け率!X95%,-入力!$E$16),IF(入力!$E$17=3,ROUND(地区標準卸価格!X95*ユーザ別掛け率!X95%,-入力!$E$16),""))),地区標準卸価格!X95))</f>
        <v/>
      </c>
      <c r="Y95" s="110">
        <f>'6桁'!Y95</f>
        <v>0</v>
      </c>
      <c r="Z95" s="103"/>
      <c r="AA95" s="123"/>
      <c r="AB95" s="40"/>
    </row>
    <row r="96" spans="2:28" ht="30" customHeight="1">
      <c r="B96" s="503"/>
      <c r="C96" s="341" t="s">
        <v>289</v>
      </c>
      <c r="D96" s="254"/>
      <c r="E96" s="342">
        <v>97</v>
      </c>
      <c r="F96" s="95" t="str">
        <f>IF(地区標準卸価格!F96="","",IF(ISNUMBER(地区標準卸価格!F96),IF(入力!$E$17=1,ROUNDDOWN(地区標準卸価格!F96*ユーザ別掛け率!F96%,-入力!$E$16),IF(入力!$E$17=2,ROUNDUP(地区標準卸価格!F96*ユーザ別掛け率!F96%,-入力!$E$16),IF(入力!$E$17=3,ROUND(地区標準卸価格!F96*ユーザ別掛け率!F96%,-入力!$E$16),""))),地区標準卸価格!F96))</f>
        <v/>
      </c>
      <c r="G96" s="96">
        <f>'6桁'!G96</f>
        <v>0</v>
      </c>
      <c r="H96" s="456" t="str">
        <f>IF(地区標準卸価格!H96="","",IF(ISNUMBER(地区標準卸価格!H96),IF(入力!$E$17=1,ROUNDDOWN(地区標準卸価格!H96*ユーザ別掛け率!H96%,-入力!$E$16),IF(入力!$E$17=2,ROUNDUP(地区標準卸価格!H96*ユーザ別掛け率!H96%,-入力!$E$16),IF(入力!$E$17=3,ROUND(地区標準卸価格!H96*ユーザ別掛け率!H96%,-入力!$E$16),""))),地区標準卸価格!H96))</f>
        <v/>
      </c>
      <c r="I96" s="96">
        <f>'6桁'!I96</f>
        <v>0</v>
      </c>
      <c r="J96" s="456" t="str">
        <f>IF(地区標準卸価格!J96="","",IF(ISNUMBER(地区標準卸価格!J96),IF(入力!$E$17=1,ROUNDDOWN(地区標準卸価格!J96*ユーザ別掛け率!J96%,-入力!$E$16),IF(入力!$E$17=2,ROUNDUP(地区標準卸価格!J96*ユーザ別掛け率!J96%,-入力!$E$16),IF(入力!$E$17=3,ROUND(地区標準卸価格!J96*ユーザ別掛け率!J96%,-入力!$E$16),""))),地区標準卸価格!J96))</f>
        <v/>
      </c>
      <c r="K96" s="19">
        <f>'6桁'!K96</f>
        <v>0</v>
      </c>
      <c r="L96" s="456" t="str">
        <f>IF(地区標準卸価格!L96="","",IF(ISNUMBER(地区標準卸価格!L96),IF(入力!$E$17=1,ROUNDDOWN(地区標準卸価格!L96*ユーザ別掛け率!L96%,-入力!$E$16),IF(入力!$E$17=2,ROUNDUP(地区標準卸価格!L96*ユーザ別掛け率!L96%,-入力!$E$16),IF(入力!$E$17=3,ROUND(地区標準卸価格!L96*ユーザ別掛け率!L96%,-入力!$E$16),""))),地区標準卸価格!L96))</f>
        <v>卸価格設定なし</v>
      </c>
      <c r="M96" s="96" t="str">
        <f>'6桁'!M96</f>
        <v>Y★
FK452</v>
      </c>
      <c r="N96" s="265"/>
      <c r="O96" s="503"/>
      <c r="P96" s="500" t="s">
        <v>297</v>
      </c>
      <c r="Q96" s="501"/>
      <c r="R96" s="275">
        <v>101</v>
      </c>
      <c r="S96" s="276">
        <v>105</v>
      </c>
      <c r="T96" s="95">
        <f>IF(地区標準卸価格!T96="","",IF(ISNUMBER(地区標準卸価格!T96),IF(入力!$E$17=1,ROUNDDOWN(地区標準卸価格!T96*ユーザ別掛け率!T96%,-入力!$E$16),IF(入力!$E$17=2,ROUNDUP(地区標準卸価格!T96*ユーザ別掛け率!T96%,-入力!$E$16),IF(入力!$E$17=3,ROUND(地区標準卸価格!T96*ユーザ別掛け率!T96%,-入力!$E$16),""))),地区標準卸価格!T96))</f>
        <v>47900</v>
      </c>
      <c r="U96" s="96" t="str">
        <f>'6桁'!U96</f>
        <v>Y★</v>
      </c>
      <c r="V96" s="456" t="str">
        <f>IF(地区標準卸価格!V96="","",IF(ISNUMBER(地区標準卸価格!V96),IF(入力!$E$17=1,ROUNDDOWN(地区標準卸価格!V96*ユーザ別掛け率!V96%,-入力!$E$16),IF(入力!$E$17=2,ROUNDUP(地区標準卸価格!V96*ユーザ別掛け率!V96%,-入力!$E$16),IF(入力!$E$17=3,ROUND(地区標準卸価格!V96*ユーザ別掛け率!V96%,-入力!$E$16),""))),地区標準卸価格!V96))</f>
        <v/>
      </c>
      <c r="W96" s="19">
        <f>'6桁'!W96</f>
        <v>0</v>
      </c>
      <c r="X96" s="456" t="str">
        <f>IF(地区標準卸価格!X96="","",IF(ISNUMBER(地区標準卸価格!X96),IF(入力!$E$17=1,ROUNDDOWN(地区標準卸価格!X96*ユーザ別掛け率!X96%,-入力!$E$16),IF(入力!$E$17=2,ROUNDUP(地区標準卸価格!X96*ユーザ別掛け率!X96%,-入力!$E$16),IF(入力!$E$17=3,ROUND(地区標準卸価格!X96*ユーザ別掛け率!X96%,-入力!$E$16),""))),地区標準卸価格!X96))</f>
        <v/>
      </c>
      <c r="Y96" s="126">
        <f>'6桁'!Y96</f>
        <v>0</v>
      </c>
      <c r="Z96" s="108"/>
      <c r="AA96" s="22"/>
      <c r="AB96" s="40"/>
    </row>
    <row r="97" spans="2:28" ht="30" customHeight="1">
      <c r="B97" s="503"/>
      <c r="C97" s="341" t="s">
        <v>458</v>
      </c>
      <c r="D97" s="254"/>
      <c r="E97" s="342">
        <v>101</v>
      </c>
      <c r="F97" s="95" t="str">
        <f>IF(地区標準卸価格!F97="","",IF(ISNUMBER(地区標準卸価格!F97),IF(入力!$E$17=1,ROUNDDOWN(地区標準卸価格!F97*ユーザ別掛け率!F97%,-入力!$E$16),IF(入力!$E$17=2,ROUNDUP(地区標準卸価格!F97*ユーザ別掛け率!F97%,-入力!$E$16),IF(入力!$E$17=3,ROUND(地区標準卸価格!F97*ユーザ別掛け率!F97%,-入力!$E$16),""))),地区標準卸価格!F97))</f>
        <v/>
      </c>
      <c r="G97" s="96">
        <f>'6桁'!G97</f>
        <v>0</v>
      </c>
      <c r="H97" s="456" t="str">
        <f>IF(地区標準卸価格!H97="","",IF(ISNUMBER(地区標準卸価格!H97),IF(入力!$E$17=1,ROUNDDOWN(地区標準卸価格!H97*ユーザ別掛け率!H97%,-入力!$E$16),IF(入力!$E$17=2,ROUNDUP(地区標準卸価格!H97*ユーザ別掛け率!H97%,-入力!$E$16),IF(入力!$E$17=3,ROUND(地区標準卸価格!H97*ユーザ別掛け率!H97%,-入力!$E$16),""))),地区標準卸価格!H97))</f>
        <v/>
      </c>
      <c r="I97" s="96">
        <f>'6桁'!I97</f>
        <v>0</v>
      </c>
      <c r="J97" s="456" t="str">
        <f>IF(地区標準卸価格!J97="","",IF(ISNUMBER(地区標準卸価格!J97),IF(入力!$E$17=1,ROUNDDOWN(地区標準卸価格!J97*ユーザ別掛け率!J97%,-入力!$E$16),IF(入力!$E$17=2,ROUNDUP(地区標準卸価格!J97*ユーザ別掛け率!J97%,-入力!$E$16),IF(入力!$E$17=3,ROUND(地区標準卸価格!J97*ユーザ別掛け率!J97%,-入力!$E$16),""))),地区標準卸価格!J97))</f>
        <v>卸価格設定なし</v>
      </c>
      <c r="K97" s="19" t="str">
        <f>'6桁'!K97</f>
        <v>Y★</v>
      </c>
      <c r="L97" s="456" t="str">
        <f>IF(地区標準卸価格!L97="","",IF(ISNUMBER(地区標準卸価格!L97),IF(入力!$E$17=1,ROUNDDOWN(地区標準卸価格!L97*ユーザ別掛け率!L97%,-入力!$E$16),IF(入力!$E$17=2,ROUNDUP(地区標準卸価格!L97*ユーザ別掛け率!L97%,-入力!$E$16),IF(入力!$E$17=3,ROUND(地区標準卸価格!L97*ユーザ別掛け率!L97%,-入力!$E$16),""))),地区標準卸価格!L97))</f>
        <v/>
      </c>
      <c r="M97" s="96">
        <f>'6桁'!M97</f>
        <v>0</v>
      </c>
      <c r="N97" s="265"/>
      <c r="O97" s="503"/>
      <c r="P97" s="500" t="s">
        <v>459</v>
      </c>
      <c r="Q97" s="501"/>
      <c r="R97" s="275">
        <v>100</v>
      </c>
      <c r="S97" s="276">
        <v>108</v>
      </c>
      <c r="T97" s="95">
        <f>IF(地区標準卸価格!T97="","",IF(ISNUMBER(地区標準卸価格!T97),IF(入力!$E$17=1,ROUNDDOWN(地区標準卸価格!T97*ユーザ別掛け率!T97%,-入力!$E$16),IF(入力!$E$17=2,ROUNDUP(地区標準卸価格!T97*ユーザ別掛け率!T97%,-入力!$E$16),IF(入力!$E$17=3,ROUND(地区標準卸価格!T97*ユーザ別掛け率!T97%,-入力!$E$16),""))),地区標準卸価格!T97))</f>
        <v>49900</v>
      </c>
      <c r="U97" s="96" t="str">
        <f>'6桁'!U97</f>
        <v>Y★</v>
      </c>
      <c r="V97" s="456" t="str">
        <f>IF(地区標準卸価格!V97="","",IF(ISNUMBER(地区標準卸価格!V97),IF(入力!$E$17=1,ROUNDDOWN(地区標準卸価格!V97*ユーザ別掛け率!V97%,-入力!$E$16),IF(入力!$E$17=2,ROUNDUP(地区標準卸価格!V97*ユーザ別掛け率!V97%,-入力!$E$16),IF(入力!$E$17=3,ROUND(地区標準卸価格!V97*ユーザ別掛け率!V97%,-入力!$E$16),""))),地区標準卸価格!V97))</f>
        <v/>
      </c>
      <c r="W97" s="19">
        <f>'6桁'!W97</f>
        <v>0</v>
      </c>
      <c r="X97" s="456" t="str">
        <f>IF(地区標準卸価格!X97="","",IF(ISNUMBER(地区標準卸価格!X97),IF(入力!$E$17=1,ROUNDDOWN(地区標準卸価格!X97*ユーザ別掛け率!X97%,-入力!$E$16),IF(入力!$E$17=2,ROUNDUP(地区標準卸価格!X97*ユーザ別掛け率!X97%,-入力!$E$16),IF(入力!$E$17=3,ROUND(地区標準卸価格!X97*ユーザ別掛け率!X97%,-入力!$E$16),""))),地区標準卸価格!X97))</f>
        <v/>
      </c>
      <c r="Y97" s="126">
        <f>'6桁'!Y97</f>
        <v>0</v>
      </c>
      <c r="Z97" s="108"/>
      <c r="AA97" s="22"/>
      <c r="AB97" s="40"/>
    </row>
    <row r="98" spans="2:28" ht="30" customHeight="1">
      <c r="B98" s="503"/>
      <c r="C98" s="341" t="s">
        <v>326</v>
      </c>
      <c r="D98" s="254"/>
      <c r="E98" s="342">
        <v>103</v>
      </c>
      <c r="F98" s="95" t="str">
        <f>IF(地区標準卸価格!F98="","",IF(ISNUMBER(地区標準卸価格!F98),IF(入力!$E$17=1,ROUNDDOWN(地区標準卸価格!F98*ユーザ別掛け率!F98%,-入力!$E$16),IF(入力!$E$17=2,ROUNDUP(地区標準卸価格!F98*ユーザ別掛け率!F98%,-入力!$E$16),IF(入力!$E$17=3,ROUND(地区標準卸価格!F98*ユーザ別掛け率!F98%,-入力!$E$16),""))),地区標準卸価格!F98))</f>
        <v/>
      </c>
      <c r="G98" s="96">
        <f>'6桁'!G98</f>
        <v>0</v>
      </c>
      <c r="H98" s="456" t="str">
        <f>IF(地区標準卸価格!H98="","",IF(ISNUMBER(地区標準卸価格!H98),IF(入力!$E$17=1,ROUNDDOWN(地区標準卸価格!H98*ユーザ別掛け率!H98%,-入力!$E$16),IF(入力!$E$17=2,ROUNDUP(地区標準卸価格!H98*ユーザ別掛け率!H98%,-入力!$E$16),IF(入力!$E$17=3,ROUND(地区標準卸価格!H98*ユーザ別掛け率!H98%,-入力!$E$16),""))),地区標準卸価格!H98))</f>
        <v/>
      </c>
      <c r="I98" s="96">
        <f>'6桁'!I98</f>
        <v>0</v>
      </c>
      <c r="J98" s="456" t="str">
        <f>IF(地区標準卸価格!J98="","",IF(ISNUMBER(地区標準卸価格!J98),IF(入力!$E$17=1,ROUNDDOWN(地区標準卸価格!J98*ユーザ別掛け率!J98%,-入力!$E$16),IF(入力!$E$17=2,ROUNDUP(地区標準卸価格!J98*ユーザ別掛け率!J98%,-入力!$E$16),IF(入力!$E$17=3,ROUND(地区標準卸価格!J98*ユーザ別掛け率!J98%,-入力!$E$16),""))),地区標準卸価格!J98))</f>
        <v>卸価格設定なし</v>
      </c>
      <c r="K98" s="19" t="str">
        <f>'6桁'!K98</f>
        <v>Y★</v>
      </c>
      <c r="L98" s="456" t="str">
        <f>IF(地区標準卸価格!L98="","",IF(ISNUMBER(地区標準卸価格!L98),IF(入力!$E$17=1,ROUNDDOWN(地区標準卸価格!L98*ユーザ別掛け率!L98%,-入力!$E$16),IF(入力!$E$17=2,ROUNDUP(地区標準卸価格!L98*ユーザ別掛け率!L98%,-入力!$E$16),IF(入力!$E$17=3,ROUND(地区標準卸価格!L98*ユーザ別掛け率!L98%,-入力!$E$16),""))),地区標準卸価格!L98))</f>
        <v/>
      </c>
      <c r="M98" s="96">
        <f>'6桁'!M98</f>
        <v>0</v>
      </c>
      <c r="N98" s="265"/>
      <c r="O98" s="503"/>
      <c r="P98" s="500" t="s">
        <v>298</v>
      </c>
      <c r="Q98" s="501"/>
      <c r="R98" s="275">
        <v>106</v>
      </c>
      <c r="S98" s="276">
        <v>110</v>
      </c>
      <c r="T98" s="95" t="str">
        <f>IF(地区標準卸価格!T98="","",IF(ISNUMBER(地区標準卸価格!T98),IF(入力!$E$17=1,ROUNDDOWN(地区標準卸価格!T98*ユーザ別掛け率!T98%,-入力!$E$16),IF(入力!$E$17=2,ROUNDUP(地区標準卸価格!T98*ユーザ別掛け率!T98%,-入力!$E$16),IF(入力!$E$17=3,ROUND(地区標準卸価格!T98*ユーザ別掛け率!T98%,-入力!$E$16),""))),地区標準卸価格!T98))</f>
        <v/>
      </c>
      <c r="U98" s="96">
        <f>'6桁'!U98</f>
        <v>0</v>
      </c>
      <c r="V98" s="456" t="str">
        <f>IF(地区標準卸価格!V98="","",IF(ISNUMBER(地区標準卸価格!V98),IF(入力!$E$17=1,ROUNDDOWN(地区標準卸価格!V98*ユーザ別掛け率!V98%,-入力!$E$16),IF(入力!$E$17=2,ROUNDUP(地区標準卸価格!V98*ユーザ別掛け率!V98%,-入力!$E$16),IF(入力!$E$17=3,ROUND(地区標準卸価格!V98*ユーザ別掛け率!V98%,-入力!$E$16),""))),地区標準卸価格!V98))</f>
        <v/>
      </c>
      <c r="W98" s="19">
        <f>'6桁'!W98</f>
        <v>0</v>
      </c>
      <c r="X98" s="456" t="str">
        <f>IF(地区標準卸価格!X98="","",IF(ISNUMBER(地区標準卸価格!X98),IF(入力!$E$17=1,ROUNDDOWN(地区標準卸価格!X98*ユーザ別掛け率!X98%,-入力!$E$16),IF(入力!$E$17=2,ROUNDUP(地区標準卸価格!X98*ユーザ別掛け率!X98%,-入力!$E$16),IF(入力!$E$17=3,ROUND(地区標準卸価格!X98*ユーザ別掛け率!X98%,-入力!$E$16),""))),地区標準卸価格!X98))</f>
        <v>卸価格設定なし</v>
      </c>
      <c r="Y98" s="126" t="str">
        <f>'6桁'!Y98</f>
        <v>W★</v>
      </c>
      <c r="Z98" s="108"/>
      <c r="AA98" s="22"/>
      <c r="AB98" s="40"/>
    </row>
    <row r="99" spans="2:28" ht="30" customHeight="1">
      <c r="B99" s="503"/>
      <c r="C99" s="341" t="s">
        <v>460</v>
      </c>
      <c r="D99" s="254"/>
      <c r="E99" s="342">
        <v>102</v>
      </c>
      <c r="F99" s="95" t="str">
        <f>IF(地区標準卸価格!F99="","",IF(ISNUMBER(地区標準卸価格!F99),IF(入力!$E$17=1,ROUNDDOWN(地区標準卸価格!F99*ユーザ別掛け率!F99%,-入力!$E$16),IF(入力!$E$17=2,ROUNDUP(地区標準卸価格!F99*ユーザ別掛け率!F99%,-入力!$E$16),IF(入力!$E$17=3,ROUND(地区標準卸価格!F99*ユーザ別掛け率!F99%,-入力!$E$16),""))),地区標準卸価格!F99))</f>
        <v/>
      </c>
      <c r="G99" s="96">
        <f>'6桁'!G99</f>
        <v>0</v>
      </c>
      <c r="H99" s="456" t="str">
        <f>IF(地区標準卸価格!H99="","",IF(ISNUMBER(地区標準卸価格!H99),IF(入力!$E$17=1,ROUNDDOWN(地区標準卸価格!H99*ユーザ別掛け率!H99%,-入力!$E$16),IF(入力!$E$17=2,ROUNDUP(地区標準卸価格!H99*ユーザ別掛け率!H99%,-入力!$E$16),IF(入力!$E$17=3,ROUND(地区標準卸価格!H99*ユーザ別掛け率!H99%,-入力!$E$16),""))),地区標準卸価格!H99))</f>
        <v/>
      </c>
      <c r="I99" s="96">
        <f>'6桁'!I99</f>
        <v>0</v>
      </c>
      <c r="J99" s="456" t="str">
        <f>IF(地区標準卸価格!J99="","",IF(ISNUMBER(地区標準卸価格!J99),IF(入力!$E$17=1,ROUNDDOWN(地区標準卸価格!J99*ユーザ別掛け率!J99%,-入力!$E$16),IF(入力!$E$17=2,ROUNDUP(地区標準卸価格!J99*ユーザ別掛け率!J99%,-入力!$E$16),IF(入力!$E$17=3,ROUND(地区標準卸価格!J99*ユーザ別掛け率!J99%,-入力!$E$16),""))),地区標準卸価格!J99))</f>
        <v>卸価格設定なし</v>
      </c>
      <c r="K99" s="110" t="str">
        <f>'6桁'!K99</f>
        <v>Y★</v>
      </c>
      <c r="L99" s="456" t="str">
        <f>IF(地区標準卸価格!L99="","",IF(ISNUMBER(地区標準卸価格!L99),IF(入力!$E$17=1,ROUNDDOWN(地区標準卸価格!L99*ユーザ別掛け率!L99%,-入力!$E$16),IF(入力!$E$17=2,ROUNDUP(地区標準卸価格!L99*ユーザ別掛け率!L99%,-入力!$E$16),IF(入力!$E$17=3,ROUND(地区標準卸価格!L99*ユーザ別掛け率!L99%,-入力!$E$16),""))),地区標準卸価格!L99))</f>
        <v/>
      </c>
      <c r="M99" s="96">
        <f>'6桁'!M99</f>
        <v>0</v>
      </c>
      <c r="N99" s="265"/>
      <c r="O99" s="503"/>
      <c r="P99" s="500" t="s">
        <v>461</v>
      </c>
      <c r="Q99" s="501"/>
      <c r="R99" s="275"/>
      <c r="S99" s="276">
        <v>112</v>
      </c>
      <c r="T99" s="95" t="str">
        <f>IF(地区標準卸価格!T99="","",IF(ISNUMBER(地区標準卸価格!T99),IF(入力!$E$17=1,ROUNDDOWN(地区標準卸価格!T99*ユーザ別掛け率!T99%,-入力!$E$16),IF(入力!$E$17=2,ROUNDUP(地区標準卸価格!T99*ユーザ別掛け率!T99%,-入力!$E$16),IF(入力!$E$17=3,ROUND(地区標準卸価格!T99*ユーザ別掛け率!T99%,-入力!$E$16),""))),地区標準卸価格!T99))</f>
        <v/>
      </c>
      <c r="U99" s="96">
        <f>'6桁'!U99</f>
        <v>0</v>
      </c>
      <c r="V99" s="456" t="str">
        <f>IF(地区標準卸価格!V99="","",IF(ISNUMBER(地区標準卸価格!V99),IF(入力!$E$17=1,ROUNDDOWN(地区標準卸価格!V99*ユーザ別掛け率!V99%,-入力!$E$16),IF(入力!$E$17=2,ROUNDUP(地区標準卸価格!V99*ユーザ別掛け率!V99%,-入力!$E$16),IF(入力!$E$17=3,ROUND(地区標準卸価格!V99*ユーザ別掛け率!V99%,-入力!$E$16),""))),地区標準卸価格!V99))</f>
        <v/>
      </c>
      <c r="W99" s="110">
        <f>'6桁'!W99</f>
        <v>0</v>
      </c>
      <c r="X99" s="456" t="str">
        <f>IF(地区標準卸価格!X99="","",IF(ISNUMBER(地区標準卸価格!X99),IF(入力!$E$17=1,ROUNDDOWN(地区標準卸価格!X99*ユーザ別掛け率!X99%,-入力!$E$16),IF(入力!$E$17=2,ROUNDUP(地区標準卸価格!X99*ユーザ別掛け率!X99%,-入力!$E$16),IF(入力!$E$17=3,ROUND(地区標準卸価格!X99*ユーザ別掛け率!X99%,-入力!$E$16),""))),地区標準卸価格!X99))</f>
        <v>卸価格設定なし</v>
      </c>
      <c r="Y99" s="126" t="str">
        <f>'6桁'!Y99</f>
        <v>Y★</v>
      </c>
      <c r="Z99" s="108"/>
      <c r="AA99" s="123"/>
      <c r="AB99" s="40"/>
    </row>
    <row r="100" spans="2:28" ht="30" customHeight="1">
      <c r="B100" s="503"/>
      <c r="C100" s="341" t="s">
        <v>462</v>
      </c>
      <c r="D100" s="254"/>
      <c r="E100" s="342">
        <v>106</v>
      </c>
      <c r="F100" s="95" t="str">
        <f>IF(地区標準卸価格!F100="","",IF(ISNUMBER(地区標準卸価格!F100),IF(入力!$E$17=1,ROUNDDOWN(地区標準卸価格!F100*ユーザ別掛け率!F100%,-入力!$E$16),IF(入力!$E$17=2,ROUNDUP(地区標準卸価格!F100*ユーザ別掛け率!F100%,-入力!$E$16),IF(入力!$E$17=3,ROUND(地区標準卸価格!F100*ユーザ別掛け率!F100%,-入力!$E$16),""))),地区標準卸価格!F100))</f>
        <v/>
      </c>
      <c r="G100" s="96">
        <f>'6桁'!G100</f>
        <v>0</v>
      </c>
      <c r="H100" s="456" t="str">
        <f>IF(地区標準卸価格!H100="","",IF(ISNUMBER(地区標準卸価格!H100),IF(入力!$E$17=1,ROUNDDOWN(地区標準卸価格!H100*ユーザ別掛け率!H100%,-入力!$E$16),IF(入力!$E$17=2,ROUNDUP(地区標準卸価格!H100*ユーザ別掛け率!H100%,-入力!$E$16),IF(入力!$E$17=3,ROUND(地区標準卸価格!H100*ユーザ別掛け率!H100%,-入力!$E$16),""))),地区標準卸価格!H100))</f>
        <v/>
      </c>
      <c r="I100" s="96">
        <f>'6桁'!I100</f>
        <v>0</v>
      </c>
      <c r="J100" s="456" t="str">
        <f>IF(地区標準卸価格!J100="","",IF(ISNUMBER(地区標準卸価格!J100),IF(入力!$E$17=1,ROUNDDOWN(地区標準卸価格!J100*ユーザ別掛け率!J100%,-入力!$E$16),IF(入力!$E$17=2,ROUNDUP(地区標準卸価格!J100*ユーザ別掛け率!J100%,-入力!$E$16),IF(入力!$E$17=3,ROUND(地区標準卸価格!J100*ユーザ別掛け率!J100%,-入力!$E$16),""))),地区標準卸価格!J100))</f>
        <v>卸価格設定なし</v>
      </c>
      <c r="K100" s="110" t="str">
        <f>'6桁'!K100</f>
        <v>Y★</v>
      </c>
      <c r="L100" s="456" t="str">
        <f>IF(地区標準卸価格!L100="","",IF(ISNUMBER(地区標準卸価格!L100),IF(入力!$E$17=1,ROUNDDOWN(地区標準卸価格!L100*ユーザ別掛け率!L100%,-入力!$E$16),IF(入力!$E$17=2,ROUNDUP(地区標準卸価格!L100*ユーザ別掛け率!L100%,-入力!$E$16),IF(入力!$E$17=3,ROUND(地区標準卸価格!L100*ユーザ別掛け率!L100%,-入力!$E$16),""))),地区標準卸価格!L100))</f>
        <v/>
      </c>
      <c r="M100" s="96">
        <f>'6桁'!M100</f>
        <v>0</v>
      </c>
      <c r="N100" s="265"/>
      <c r="O100" s="503"/>
      <c r="P100" s="500" t="s">
        <v>463</v>
      </c>
      <c r="Q100" s="501"/>
      <c r="R100" s="275">
        <v>110</v>
      </c>
      <c r="S100" s="276">
        <v>114</v>
      </c>
      <c r="T100" s="95" t="str">
        <f>IF(地区標準卸価格!T100="","",IF(ISNUMBER(地区標準卸価格!T100),IF(入力!$E$17=1,ROUNDDOWN(地区標準卸価格!T100*ユーザ別掛け率!T100%,-入力!$E$16),IF(入力!$E$17=2,ROUNDUP(地区標準卸価格!T100*ユーザ別掛け率!T100%,-入力!$E$16),IF(入力!$E$17=3,ROUND(地区標準卸価格!T100*ユーザ別掛け率!T100%,-入力!$E$16),""))),地区標準卸価格!T100))</f>
        <v/>
      </c>
      <c r="U100" s="96">
        <f>'6桁'!U100</f>
        <v>0</v>
      </c>
      <c r="V100" s="456" t="str">
        <f>IF(地区標準卸価格!V100="","",IF(ISNUMBER(地区標準卸価格!V100),IF(入力!$E$17=1,ROUNDDOWN(地区標準卸価格!V100*ユーザ別掛け率!V100%,-入力!$E$16),IF(入力!$E$17=2,ROUNDUP(地区標準卸価格!V100*ユーザ別掛け率!V100%,-入力!$E$16),IF(入力!$E$17=3,ROUND(地区標準卸価格!V100*ユーザ別掛け率!V100%,-入力!$E$16),""))),地区標準卸価格!V100))</f>
        <v/>
      </c>
      <c r="W100" s="110">
        <f>'6桁'!W100</f>
        <v>0</v>
      </c>
      <c r="X100" s="456" t="str">
        <f>IF(地区標準卸価格!X100="","",IF(ISNUMBER(地区標準卸価格!X100),IF(入力!$E$17=1,ROUNDDOWN(地区標準卸価格!X100*ユーザ別掛け率!X100%,-入力!$E$16),IF(入力!$E$17=2,ROUNDUP(地区標準卸価格!X100*ユーザ別掛け率!X100%,-入力!$E$16),IF(入力!$E$17=3,ROUND(地区標準卸価格!X100*ユーザ別掛け率!X100%,-入力!$E$16),""))),地区標準卸価格!X100))</f>
        <v>卸価格設定なし</v>
      </c>
      <c r="Y100" s="126" t="str">
        <f>'6桁'!Y100</f>
        <v>W★</v>
      </c>
      <c r="Z100" s="108"/>
      <c r="AA100" s="123"/>
      <c r="AB100" s="40"/>
    </row>
    <row r="101" spans="2:28" ht="30" customHeight="1">
      <c r="B101" s="503"/>
      <c r="C101" s="341" t="s">
        <v>464</v>
      </c>
      <c r="D101" s="254"/>
      <c r="E101" s="342">
        <v>106</v>
      </c>
      <c r="F101" s="95" t="str">
        <f>IF(地区標準卸価格!F101="","",IF(ISNUMBER(地区標準卸価格!F101),IF(入力!$E$17=1,ROUNDDOWN(地区標準卸価格!F101*ユーザ別掛け率!F101%,-入力!$E$16),IF(入力!$E$17=2,ROUNDUP(地区標準卸価格!F101*ユーザ別掛け率!F101%,-入力!$E$16),IF(入力!$E$17=3,ROUND(地区標準卸価格!F101*ユーザ別掛け率!F101%,-入力!$E$16),""))),地区標準卸価格!F101))</f>
        <v/>
      </c>
      <c r="G101" s="96">
        <f>'6桁'!G101</f>
        <v>0</v>
      </c>
      <c r="H101" s="456" t="str">
        <f>IF(地区標準卸価格!H101="","",IF(ISNUMBER(地区標準卸価格!H101),IF(入力!$E$17=1,ROUNDDOWN(地区標準卸価格!H101*ユーザ別掛け率!H101%,-入力!$E$16),IF(入力!$E$17=2,ROUNDUP(地区標準卸価格!H101*ユーザ別掛け率!H101%,-入力!$E$16),IF(入力!$E$17=3,ROUND(地区標準卸価格!H101*ユーザ別掛け率!H101%,-入力!$E$16),""))),地区標準卸価格!H101))</f>
        <v/>
      </c>
      <c r="I101" s="96">
        <f>'6桁'!I101</f>
        <v>0</v>
      </c>
      <c r="J101" s="456" t="str">
        <f>IF(地区標準卸価格!J101="","",IF(ISNUMBER(地区標準卸価格!J101),IF(入力!$E$17=1,ROUNDDOWN(地区標準卸価格!J101*ユーザ別掛け率!J101%,-入力!$E$16),IF(入力!$E$17=2,ROUNDUP(地区標準卸価格!J101*ユーザ別掛け率!J101%,-入力!$E$16),IF(入力!$E$17=3,ROUND(地区標準卸価格!J101*ユーザ別掛け率!J101%,-入力!$E$16),""))),地区標準卸価格!J101))</f>
        <v>卸価格設定なし</v>
      </c>
      <c r="K101" s="110" t="str">
        <f>'6桁'!K101</f>
        <v>Y★</v>
      </c>
      <c r="L101" s="456" t="str">
        <f>IF(地区標準卸価格!L101="","",IF(ISNUMBER(地区標準卸価格!L101),IF(入力!$E$17=1,ROUNDDOWN(地区標準卸価格!L101*ユーザ別掛け率!L101%,-入力!$E$16),IF(入力!$E$17=2,ROUNDUP(地区標準卸価格!L101*ユーザ別掛け率!L101%,-入力!$E$16),IF(入力!$E$17=3,ROUND(地区標準卸価格!L101*ユーザ別掛け率!L101%,-入力!$E$16),""))),地区標準卸価格!L101))</f>
        <v/>
      </c>
      <c r="M101" s="96">
        <f>'6桁'!M101</f>
        <v>0</v>
      </c>
      <c r="N101" s="265"/>
      <c r="O101" s="503"/>
      <c r="P101" s="500" t="s">
        <v>299</v>
      </c>
      <c r="Q101" s="501"/>
      <c r="R101" s="275">
        <v>105</v>
      </c>
      <c r="S101" s="276">
        <v>109</v>
      </c>
      <c r="T101" s="95">
        <f>IF(地区標準卸価格!T101="","",IF(ISNUMBER(地区標準卸価格!T101),IF(入力!$E$17=1,ROUNDDOWN(地区標準卸価格!T101*ユーザ別掛け率!T101%,-入力!$E$16),IF(入力!$E$17=2,ROUNDUP(地区標準卸価格!T101*ユーザ別掛け率!T101%,-入力!$E$16),IF(入力!$E$17=3,ROUND(地区標準卸価格!T101*ユーザ別掛け率!T101%,-入力!$E$16),""))),地区標準卸価格!T101))</f>
        <v>47500</v>
      </c>
      <c r="U101" s="96" t="str">
        <f>'6桁'!U101</f>
        <v>Y★</v>
      </c>
      <c r="V101" s="456" t="str">
        <f>IF(地区標準卸価格!V101="","",IF(ISNUMBER(地区標準卸価格!V101),IF(入力!$E$17=1,ROUNDDOWN(地区標準卸価格!V101*ユーザ別掛け率!V101%,-入力!$E$16),IF(入力!$E$17=2,ROUNDUP(地区標準卸価格!V101*ユーザ別掛け率!V101%,-入力!$E$16),IF(入力!$E$17=3,ROUND(地区標準卸価格!V101*ユーザ別掛け率!V101%,-入力!$E$16),""))),地区標準卸価格!V101))</f>
        <v/>
      </c>
      <c r="W101" s="110">
        <f>'6桁'!W101</f>
        <v>0</v>
      </c>
      <c r="X101" s="456" t="str">
        <f>IF(地区標準卸価格!X101="","",IF(ISNUMBER(地区標準卸価格!X101),IF(入力!$E$17=1,ROUNDDOWN(地区標準卸価格!X101*ユーザ別掛け率!X101%,-入力!$E$16),IF(入力!$E$17=2,ROUNDUP(地区標準卸価格!X101*ユーザ別掛け率!X101%,-入力!$E$16),IF(入力!$E$17=3,ROUND(地区標準卸価格!X101*ユーザ別掛け率!X101%,-入力!$E$16),""))),地区標準卸価格!X101))</f>
        <v/>
      </c>
      <c r="Y101" s="126">
        <f>'6桁'!Y101</f>
        <v>0</v>
      </c>
      <c r="Z101" s="108"/>
      <c r="AA101" s="123"/>
      <c r="AB101" s="40"/>
    </row>
    <row r="102" spans="2:28" ht="30" customHeight="1">
      <c r="B102" s="504"/>
      <c r="C102" s="351" t="s">
        <v>465</v>
      </c>
      <c r="D102" s="257"/>
      <c r="E102" s="354">
        <v>107</v>
      </c>
      <c r="F102" s="111" t="str">
        <f>IF(地区標準卸価格!F102="","",IF(ISNUMBER(地区標準卸価格!F102),IF(入力!$E$17=1,ROUNDDOWN(地区標準卸価格!F102*ユーザ別掛け率!F102%,-入力!$E$16),IF(入力!$E$17=2,ROUNDUP(地区標準卸価格!F102*ユーザ別掛け率!F102%,-入力!$E$16),IF(入力!$E$17=3,ROUND(地区標準卸価格!F102*ユーザ別掛け率!F102%,-入力!$E$16),""))),地区標準卸価格!F102))</f>
        <v/>
      </c>
      <c r="G102" s="99">
        <f>'6桁'!G102</f>
        <v>0</v>
      </c>
      <c r="H102" s="458" t="str">
        <f>IF(地区標準卸価格!H102="","",IF(ISNUMBER(地区標準卸価格!H102),IF(入力!$E$17=1,ROUNDDOWN(地区標準卸価格!H102*ユーザ別掛け率!H102%,-入力!$E$16),IF(入力!$E$17=2,ROUNDUP(地区標準卸価格!H102*ユーザ別掛け率!H102%,-入力!$E$16),IF(入力!$E$17=3,ROUND(地区標準卸価格!H102*ユーザ別掛け率!H102%,-入力!$E$16),""))),地区標準卸価格!H102))</f>
        <v/>
      </c>
      <c r="I102" s="99">
        <f>'6桁'!I102</f>
        <v>0</v>
      </c>
      <c r="J102" s="458" t="str">
        <f>IF(地区標準卸価格!J102="","",IF(ISNUMBER(地区標準卸価格!J102),IF(入力!$E$17=1,ROUNDDOWN(地区標準卸価格!J102*ユーザ別掛け率!J102%,-入力!$E$16),IF(入力!$E$17=2,ROUNDUP(地区標準卸価格!J102*ユーザ別掛け率!J102%,-入力!$E$16),IF(入力!$E$17=3,ROUND(地区標準卸価格!J102*ユーザ別掛け率!J102%,-入力!$E$16),""))),地区標準卸価格!J102))</f>
        <v>卸価格設定なし</v>
      </c>
      <c r="K102" s="112" t="str">
        <f>'6桁'!K102</f>
        <v>Y★</v>
      </c>
      <c r="L102" s="458" t="str">
        <f>IF(地区標準卸価格!L102="","",IF(ISNUMBER(地区標準卸価格!L102),IF(入力!$E$17=1,ROUNDDOWN(地区標準卸価格!L102*ユーザ別掛け率!L102%,-入力!$E$16),IF(入力!$E$17=2,ROUNDUP(地区標準卸価格!L102*ユーザ別掛け率!L102%,-入力!$E$16),IF(入力!$E$17=3,ROUND(地区標準卸価格!L102*ユーザ別掛け率!L102%,-入力!$E$16),""))),地区標準卸価格!L102))</f>
        <v/>
      </c>
      <c r="M102" s="99">
        <f>'6桁'!M102</f>
        <v>0</v>
      </c>
      <c r="N102" s="265"/>
      <c r="O102" s="504"/>
      <c r="P102" s="560" t="s">
        <v>466</v>
      </c>
      <c r="Q102" s="561"/>
      <c r="R102" s="277"/>
      <c r="S102" s="278">
        <v>113</v>
      </c>
      <c r="T102" s="111" t="str">
        <f>IF(地区標準卸価格!T102="","",IF(ISNUMBER(地区標準卸価格!T102),IF(入力!$E$17=1,ROUNDDOWN(地区標準卸価格!T102*ユーザ別掛け率!T102%,-入力!$E$16),IF(入力!$E$17=2,ROUNDUP(地区標準卸価格!T102*ユーザ別掛け率!T102%,-入力!$E$16),IF(入力!$E$17=3,ROUND(地区標準卸価格!T102*ユーザ別掛け率!T102%,-入力!$E$16),""))),地区標準卸価格!T102))</f>
        <v/>
      </c>
      <c r="U102" s="99">
        <f>'6桁'!U102</f>
        <v>0</v>
      </c>
      <c r="V102" s="458" t="str">
        <f>IF(地区標準卸価格!V102="","",IF(ISNUMBER(地区標準卸価格!V102),IF(入力!$E$17=1,ROUNDDOWN(地区標準卸価格!V102*ユーザ別掛け率!V102%,-入力!$E$16),IF(入力!$E$17=2,ROUNDUP(地区標準卸価格!V102*ユーザ別掛け率!V102%,-入力!$E$16),IF(入力!$E$17=3,ROUND(地区標準卸価格!V102*ユーザ別掛け率!V102%,-入力!$E$16),""))),地区標準卸価格!V102))</f>
        <v/>
      </c>
      <c r="W102" s="112">
        <f>'6桁'!W102</f>
        <v>0</v>
      </c>
      <c r="X102" s="458" t="str">
        <f>IF(地区標準卸価格!X102="","",IF(ISNUMBER(地区標準卸価格!X102),IF(入力!$E$17=1,ROUNDDOWN(地区標準卸価格!X102*ユーザ別掛け率!X102%,-入力!$E$16),IF(入力!$E$17=2,ROUNDUP(地区標準卸価格!X102*ユーザ別掛け率!X102%,-入力!$E$16),IF(入力!$E$17=3,ROUND(地区標準卸価格!X102*ユーザ別掛け率!X102%,-入力!$E$16),""))),地区標準卸価格!X102))</f>
        <v>卸価格設定なし</v>
      </c>
      <c r="Y102" s="142" t="str">
        <f>'6桁'!Y102</f>
        <v>Y★</v>
      </c>
      <c r="Z102" s="108"/>
      <c r="AA102" s="123"/>
      <c r="AB102" s="40"/>
    </row>
    <row r="103" spans="2:28" ht="30" customHeight="1">
      <c r="B103" s="543">
        <v>21</v>
      </c>
      <c r="C103" s="401" t="s">
        <v>467</v>
      </c>
      <c r="D103" s="255"/>
      <c r="E103" s="402">
        <v>93</v>
      </c>
      <c r="F103" s="114" t="str">
        <f>IF(地区標準卸価格!F103="","",IF(ISNUMBER(地区標準卸価格!F103),IF(入力!$E$17=1,ROUNDDOWN(地区標準卸価格!F103*ユーザ別掛け率!F103%,-入力!$E$16),IF(入力!$E$17=2,ROUNDUP(地区標準卸価格!F103*ユーザ別掛け率!F103%,-入力!$E$16),IF(入力!$E$17=3,ROUND(地区標準卸価格!F103*ユーザ別掛け率!F103%,-入力!$E$16),""))),地区標準卸価格!F103))</f>
        <v/>
      </c>
      <c r="G103" s="97">
        <f>'6桁'!G103</f>
        <v>0</v>
      </c>
      <c r="H103" s="459" t="str">
        <f>IF(地区標準卸価格!H103="","",IF(ISNUMBER(地区標準卸価格!H103),IF(入力!$E$17=1,ROUNDDOWN(地区標準卸価格!H103*ユーザ別掛け率!H103%,-入力!$E$16),IF(入力!$E$17=2,ROUNDUP(地区標準卸価格!H103*ユーザ別掛け率!H103%,-入力!$E$16),IF(入力!$E$17=3,ROUND(地区標準卸価格!H103*ユーザ別掛け率!H103%,-入力!$E$16),""))),地区標準卸価格!H103))</f>
        <v>卸価格設定なし</v>
      </c>
      <c r="I103" s="97" t="str">
        <f>'6桁'!I103</f>
        <v>Y★</v>
      </c>
      <c r="J103" s="459" t="str">
        <f>IF(地区標準卸価格!J103="","",IF(ISNUMBER(地区標準卸価格!J103),IF(入力!$E$17=1,ROUNDDOWN(地区標準卸価格!J103*ユーザ別掛け率!J103%,-入力!$E$16),IF(入力!$E$17=2,ROUNDUP(地区標準卸価格!J103*ユーザ別掛け率!J103%,-入力!$E$16),IF(入力!$E$17=3,ROUND(地区標準卸価格!J103*ユーザ別掛け率!J103%,-入力!$E$16),""))),地区標準卸価格!J103))</f>
        <v/>
      </c>
      <c r="K103" s="115">
        <f>'6桁'!K103</f>
        <v>0</v>
      </c>
      <c r="L103" s="459" t="str">
        <f>IF(地区標準卸価格!L103="","",IF(ISNUMBER(地区標準卸価格!L103),IF(入力!$E$17=1,ROUNDDOWN(地区標準卸価格!L103*ユーザ別掛け率!L103%,-入力!$E$16),IF(入力!$E$17=2,ROUNDUP(地区標準卸価格!L103*ユーザ別掛け率!L103%,-入力!$E$16),IF(入力!$E$17=3,ROUND(地区標準卸価格!L103*ユーザ別掛け率!L103%,-入力!$E$16),""))),地区標準卸価格!L103))</f>
        <v/>
      </c>
      <c r="M103" s="97">
        <f>'6桁'!M103</f>
        <v>0</v>
      </c>
      <c r="N103" s="265"/>
      <c r="O103" s="543">
        <v>19</v>
      </c>
      <c r="P103" s="556" t="s">
        <v>434</v>
      </c>
      <c r="Q103" s="557"/>
      <c r="R103" s="279"/>
      <c r="S103" s="280">
        <v>89</v>
      </c>
      <c r="T103" s="114" t="str">
        <f>IF(地区標準卸価格!T103="","",IF(ISNUMBER(地区標準卸価格!T103),IF(入力!$E$17=1,ROUNDDOWN(地区標準卸価格!T103*ユーザ別掛け率!T103%,-入力!$E$16),IF(入力!$E$17=2,ROUNDUP(地区標準卸価格!T103*ユーザ別掛け率!T103%,-入力!$E$16),IF(入力!$E$17=3,ROUND(地区標準卸価格!T103*ユーザ別掛け率!T103%,-入力!$E$16),""))),地区標準卸価格!T103))</f>
        <v/>
      </c>
      <c r="U103" s="360">
        <f>'6桁'!U103</f>
        <v>0</v>
      </c>
      <c r="V103" s="459" t="str">
        <f>IF(地区標準卸価格!V103="","",IF(ISNUMBER(地区標準卸価格!V103),IF(入力!$E$17=1,ROUNDDOWN(地区標準卸価格!V103*ユーザ別掛け率!V103%,-入力!$E$16),IF(入力!$E$17=2,ROUNDUP(地区標準卸価格!V103*ユーザ別掛け率!V103%,-入力!$E$16),IF(入力!$E$17=3,ROUND(地区標準卸価格!V103*ユーザ別掛け率!V103%,-入力!$E$16),""))),地区標準卸価格!V103))</f>
        <v>卸価格設定なし</v>
      </c>
      <c r="W103" s="116" t="str">
        <f>'6桁'!W103</f>
        <v>Y★</v>
      </c>
      <c r="X103" s="459" t="str">
        <f>IF(地区標準卸価格!X103="","",IF(ISNUMBER(地区標準卸価格!X103),IF(入力!$E$17=1,ROUNDDOWN(地区標準卸価格!X103*ユーザ別掛け率!X103%,-入力!$E$16),IF(入力!$E$17=2,ROUNDUP(地区標準卸価格!X103*ユーザ別掛け率!X103%,-入力!$E$16),IF(入力!$E$17=3,ROUND(地区標準卸価格!X103*ユーザ別掛け率!X103%,-入力!$E$16),""))),地区標準卸価格!X103))</f>
        <v/>
      </c>
      <c r="Y103" s="133">
        <f>'6桁'!Y103</f>
        <v>0</v>
      </c>
      <c r="Z103" s="108"/>
      <c r="AA103" s="123"/>
      <c r="AB103" s="40"/>
    </row>
    <row r="104" spans="2:28" ht="30" customHeight="1">
      <c r="B104" s="503"/>
      <c r="C104" s="341" t="s">
        <v>468</v>
      </c>
      <c r="D104" s="254"/>
      <c r="E104" s="342">
        <v>100</v>
      </c>
      <c r="F104" s="95">
        <f>IF(地区標準卸価格!F104="","",IF(ISNUMBER(地区標準卸価格!F104),IF(入力!$E$17=1,ROUNDDOWN(地区標準卸価格!F104*ユーザ別掛け率!F104%,-入力!$E$16),IF(入力!$E$17=2,ROUNDUP(地区標準卸価格!F104*ユーザ別掛け率!F104%,-入力!$E$16),IF(入力!$E$17=3,ROUND(地区標準卸価格!F104*ユーザ別掛け率!F104%,-入力!$E$16),""))),地区標準卸価格!F104))</f>
        <v>68000</v>
      </c>
      <c r="G104" s="96" t="str">
        <f>'6桁'!G104</f>
        <v>Y★</v>
      </c>
      <c r="H104" s="456" t="str">
        <f>IF(地区標準卸価格!H104="","",IF(ISNUMBER(地区標準卸価格!H104),IF(入力!$E$17=1,ROUNDDOWN(地区標準卸価格!H104*ユーザ別掛け率!H104%,-入力!$E$16),IF(入力!$E$17=2,ROUNDUP(地区標準卸価格!H104*ユーザ別掛け率!H104%,-入力!$E$16),IF(入力!$E$17=3,ROUND(地区標準卸価格!H104*ユーザ別掛け率!H104%,-入力!$E$16),""))),地区標準卸価格!H104))</f>
        <v/>
      </c>
      <c r="I104" s="96">
        <f>'6桁'!I104</f>
        <v>0</v>
      </c>
      <c r="J104" s="456" t="str">
        <f>IF(地区標準卸価格!J104="","",IF(ISNUMBER(地区標準卸価格!J104),IF(入力!$E$17=1,ROUNDDOWN(地区標準卸価格!J104*ユーザ別掛け率!J104%,-入力!$E$16),IF(入力!$E$17=2,ROUNDUP(地区標準卸価格!J104*ユーザ別掛け率!J104%,-入力!$E$16),IF(入力!$E$17=3,ROUND(地区標準卸価格!J104*ユーザ別掛け率!J104%,-入力!$E$16),""))),地区標準卸価格!J104))</f>
        <v/>
      </c>
      <c r="K104" s="110">
        <f>'6桁'!K104</f>
        <v>0</v>
      </c>
      <c r="L104" s="456" t="str">
        <f>IF(地区標準卸価格!L104="","",IF(ISNUMBER(地区標準卸価格!L104),IF(入力!$E$17=1,ROUNDDOWN(地区標準卸価格!L104*ユーザ別掛け率!L104%,-入力!$E$16),IF(入力!$E$17=2,ROUNDUP(地区標準卸価格!L104*ユーザ別掛け率!L104%,-入力!$E$16),IF(入力!$E$17=3,ROUND(地区標準卸価格!L104*ユーザ別掛け率!L104%,-入力!$E$16),""))),地区標準卸価格!L104))</f>
        <v/>
      </c>
      <c r="M104" s="96">
        <f>'6桁'!M104</f>
        <v>0</v>
      </c>
      <c r="N104" s="265"/>
      <c r="O104" s="503"/>
      <c r="P104" s="500" t="s">
        <v>328</v>
      </c>
      <c r="Q104" s="501"/>
      <c r="R104" s="275"/>
      <c r="S104" s="276">
        <v>91</v>
      </c>
      <c r="T104" s="95">
        <f>IF(地区標準卸価格!T104="","",IF(ISNUMBER(地区標準卸価格!T104),IF(入力!$E$17=1,ROUNDDOWN(地区標準卸価格!T104*ユーザ別掛け率!T104%,-入力!$E$16),IF(入力!$E$17=2,ROUNDUP(地区標準卸価格!T104*ユーザ別掛け率!T104%,-入力!$E$16),IF(入力!$E$17=3,ROUND(地区標準卸価格!T104*ユーザ別掛け率!T104%,-入力!$E$16),""))),地区標準卸価格!T104))</f>
        <v>47900</v>
      </c>
      <c r="U104" s="96" t="str">
        <f>'6桁'!U104</f>
        <v>Y★</v>
      </c>
      <c r="V104" s="456" t="str">
        <f>IF(地区標準卸価格!V104="","",IF(ISNUMBER(地区標準卸価格!V104),IF(入力!$E$17=1,ROUNDDOWN(地区標準卸価格!V104*ユーザ別掛け率!V104%,-入力!$E$16),IF(入力!$E$17=2,ROUNDUP(地区標準卸価格!V104*ユーザ別掛け率!V104%,-入力!$E$16),IF(入力!$E$17=3,ROUND(地区標準卸価格!V104*ユーザ別掛け率!V104%,-入力!$E$16),""))),地区標準卸価格!V104))</f>
        <v/>
      </c>
      <c r="W104" s="110">
        <f>'6桁'!W104</f>
        <v>0</v>
      </c>
      <c r="X104" s="456" t="str">
        <f>IF(地区標準卸価格!X104="","",IF(ISNUMBER(地区標準卸価格!X104),IF(入力!$E$17=1,ROUNDDOWN(地区標準卸価格!X104*ユーザ別掛け率!X104%,-入力!$E$16),IF(入力!$E$17=2,ROUNDUP(地区標準卸価格!X104*ユーザ別掛け率!X104%,-入力!$E$16),IF(入力!$E$17=3,ROUND(地区標準卸価格!X104*ユーザ別掛け率!X104%,-入力!$E$16),""))),地区標準卸価格!X104))</f>
        <v/>
      </c>
      <c r="Y104" s="126">
        <f>'6桁'!Y104</f>
        <v>0</v>
      </c>
      <c r="Z104" s="108"/>
      <c r="AA104" s="123"/>
      <c r="AB104" s="40"/>
    </row>
    <row r="105" spans="2:28" ht="30" customHeight="1">
      <c r="B105" s="503"/>
      <c r="C105" s="341" t="s">
        <v>469</v>
      </c>
      <c r="D105" s="254"/>
      <c r="E105" s="342">
        <v>102</v>
      </c>
      <c r="F105" s="95" t="str">
        <f>IF(地区標準卸価格!F105="","",IF(ISNUMBER(地区標準卸価格!F105),IF(入力!$E$17=1,ROUNDDOWN(地区標準卸価格!F105*ユーザ別掛け率!F105%,-入力!$E$16),IF(入力!$E$17=2,ROUNDUP(地区標準卸価格!F105*ユーザ別掛け率!F105%,-入力!$E$16),IF(入力!$E$17=3,ROUND(地区標準卸価格!F105*ユーザ別掛け率!F105%,-入力!$E$16),""))),地区標準卸価格!F105))</f>
        <v/>
      </c>
      <c r="G105" s="96">
        <f>'6桁'!G105</f>
        <v>0</v>
      </c>
      <c r="H105" s="456" t="str">
        <f>IF(地区標準卸価格!H105="","",IF(ISNUMBER(地区標準卸価格!H105),IF(入力!$E$17=1,ROUNDDOWN(地区標準卸価格!H105*ユーザ別掛け率!H105%,-入力!$E$16),IF(入力!$E$17=2,ROUNDUP(地区標準卸価格!H105*ユーザ別掛け率!H105%,-入力!$E$16),IF(入力!$E$17=3,ROUND(地区標準卸価格!H105*ユーザ別掛け率!H105%,-入力!$E$16),""))),地区標準卸価格!H105))</f>
        <v>卸価格設定なし</v>
      </c>
      <c r="I105" s="96" t="str">
        <f>'6桁'!I105</f>
        <v>Y★</v>
      </c>
      <c r="J105" s="456" t="str">
        <f>IF(地区標準卸価格!J105="","",IF(ISNUMBER(地区標準卸価格!J105),IF(入力!$E$17=1,ROUNDDOWN(地区標準卸価格!J105*ユーザ別掛け率!J105%,-入力!$E$16),IF(入力!$E$17=2,ROUNDUP(地区標準卸価格!J105*ユーザ別掛け率!J105%,-入力!$E$16),IF(入力!$E$17=3,ROUND(地区標準卸価格!J105*ユーザ別掛け率!J105%,-入力!$E$16),""))),地区標準卸価格!J105))</f>
        <v/>
      </c>
      <c r="K105" s="110">
        <f>'6桁'!K105</f>
        <v>0</v>
      </c>
      <c r="L105" s="456" t="str">
        <f>IF(地区標準卸価格!L105="","",IF(ISNUMBER(地区標準卸価格!L105),IF(入力!$E$17=1,ROUNDDOWN(地区標準卸価格!L105*ユーザ別掛け率!L105%,-入力!$E$16),IF(入力!$E$17=2,ROUNDUP(地区標準卸価格!L105*ユーザ別掛け率!L105%,-入力!$E$16),IF(入力!$E$17=3,ROUND(地区標準卸価格!L105*ユーザ別掛け率!L105%,-入力!$E$16),""))),地区標準卸価格!L105))</f>
        <v/>
      </c>
      <c r="M105" s="96">
        <f>'6桁'!M105</f>
        <v>0</v>
      </c>
      <c r="N105" s="265"/>
      <c r="O105" s="503"/>
      <c r="P105" s="500" t="s">
        <v>127</v>
      </c>
      <c r="Q105" s="501"/>
      <c r="R105" s="275">
        <v>89</v>
      </c>
      <c r="S105" s="276">
        <v>93</v>
      </c>
      <c r="T105" s="95">
        <f>IF(地区標準卸価格!T105="","",IF(ISNUMBER(地区標準卸価格!T105),IF(入力!$E$17=1,ROUNDDOWN(地区標準卸価格!T105*ユーザ別掛け率!T105%,-入力!$E$16),IF(入力!$E$17=2,ROUNDUP(地区標準卸価格!T105*ユーザ別掛け率!T105%,-入力!$E$16),IF(入力!$E$17=3,ROUND(地区標準卸価格!T105*ユーザ別掛け率!T105%,-入力!$E$16),""))),地区標準卸価格!T105))</f>
        <v>50200</v>
      </c>
      <c r="U105" s="96" t="str">
        <f>'6桁'!U105</f>
        <v>Y★</v>
      </c>
      <c r="V105" s="456" t="str">
        <f>IF(地区標準卸価格!V105="","",IF(ISNUMBER(地区標準卸価格!V105),IF(入力!$E$17=1,ROUNDDOWN(地区標準卸価格!V105*ユーザ別掛け率!V105%,-入力!$E$16),IF(入力!$E$17=2,ROUNDUP(地区標準卸価格!V105*ユーザ別掛け率!V105%,-入力!$E$16),IF(入力!$E$17=3,ROUND(地区標準卸価格!V105*ユーザ別掛け率!V105%,-入力!$E$16),""))),地区標準卸価格!V105))</f>
        <v/>
      </c>
      <c r="W105" s="110">
        <f>'6桁'!W105</f>
        <v>0</v>
      </c>
      <c r="X105" s="456" t="str">
        <f>IF(地区標準卸価格!X105="","",IF(ISNUMBER(地区標準卸価格!X105),IF(入力!$E$17=1,ROUNDDOWN(地区標準卸価格!X105*ユーザ別掛け率!X105%,-入力!$E$16),IF(入力!$E$17=2,ROUNDUP(地区標準卸価格!X105*ユーザ別掛け率!X105%,-入力!$E$16),IF(入力!$E$17=3,ROUND(地区標準卸価格!X105*ユーザ別掛け率!X105%,-入力!$E$16),""))),地区標準卸価格!X105))</f>
        <v/>
      </c>
      <c r="Y105" s="126">
        <f>'6桁'!Y105</f>
        <v>0</v>
      </c>
      <c r="Z105" s="108"/>
      <c r="AA105" s="123"/>
      <c r="AB105" s="40"/>
    </row>
    <row r="106" spans="2:28" ht="30" customHeight="1">
      <c r="B106" s="503"/>
      <c r="C106" s="341" t="s">
        <v>327</v>
      </c>
      <c r="D106" s="254"/>
      <c r="E106" s="342">
        <v>96</v>
      </c>
      <c r="F106" s="95">
        <f>IF(地区標準卸価格!F106="","",IF(ISNUMBER(地区標準卸価格!F106),IF(入力!$E$17=1,ROUNDDOWN(地区標準卸価格!F106*ユーザ別掛け率!F106%,-入力!$E$16),IF(入力!$E$17=2,ROUNDUP(地区標準卸価格!F106*ユーザ別掛け率!F106%,-入力!$E$16),IF(入力!$E$17=3,ROUND(地区標準卸価格!F106*ユーザ別掛け率!F106%,-入力!$E$16),""))),地区標準卸価格!F106))</f>
        <v>62800</v>
      </c>
      <c r="G106" s="96" t="str">
        <f>'6桁'!G106</f>
        <v>Y★</v>
      </c>
      <c r="H106" s="456" t="str">
        <f>IF(地区標準卸価格!H106="","",IF(ISNUMBER(地区標準卸価格!H106),IF(入力!$E$17=1,ROUNDDOWN(地区標準卸価格!H106*ユーザ別掛け率!H106%,-入力!$E$16),IF(入力!$E$17=2,ROUNDUP(地区標準卸価格!H106*ユーザ別掛け率!H106%,-入力!$E$16),IF(入力!$E$17=3,ROUND(地区標準卸価格!H106*ユーザ別掛け率!H106%,-入力!$E$16),""))),地区標準卸価格!H106))</f>
        <v/>
      </c>
      <c r="I106" s="96">
        <f>'6桁'!I106</f>
        <v>0</v>
      </c>
      <c r="J106" s="456" t="str">
        <f>IF(地区標準卸価格!J106="","",IF(ISNUMBER(地区標準卸価格!J106),IF(入力!$E$17=1,ROUNDDOWN(地区標準卸価格!J106*ユーザ別掛け率!J106%,-入力!$E$16),IF(入力!$E$17=2,ROUNDUP(地区標準卸価格!J106*ユーザ別掛け率!J106%,-入力!$E$16),IF(入力!$E$17=3,ROUND(地区標準卸価格!J106*ユーザ別掛け率!J106%,-入力!$E$16),""))),地区標準卸価格!J106))</f>
        <v/>
      </c>
      <c r="K106" s="110">
        <f>'6桁'!K106</f>
        <v>0</v>
      </c>
      <c r="L106" s="456" t="str">
        <f>IF(地区標準卸価格!L106="","",IF(ISNUMBER(地区標準卸価格!L106),IF(入力!$E$17=1,ROUNDDOWN(地区標準卸価格!L106*ユーザ別掛け率!L106%,-入力!$E$16),IF(入力!$E$17=2,ROUNDUP(地区標準卸価格!L106*ユーザ別掛け率!L106%,-入力!$E$16),IF(入力!$E$17=3,ROUND(地区標準卸価格!L106*ユーザ別掛け率!L106%,-入力!$E$16),""))),地区標準卸価格!L106))</f>
        <v/>
      </c>
      <c r="M106" s="96">
        <f>'6桁'!M106</f>
        <v>0</v>
      </c>
      <c r="N106" s="265"/>
      <c r="O106" s="503"/>
      <c r="P106" s="500" t="s">
        <v>44</v>
      </c>
      <c r="Q106" s="501"/>
      <c r="R106" s="275">
        <v>92</v>
      </c>
      <c r="S106" s="276">
        <v>96</v>
      </c>
      <c r="T106" s="95">
        <f>IF(地区標準卸価格!T106="","",IF(ISNUMBER(地区標準卸価格!T106),IF(入力!$E$17=1,ROUNDDOWN(地区標準卸価格!T106*ユーザ別掛け率!T106%,-入力!$E$16),IF(入力!$E$17=2,ROUNDUP(地区標準卸価格!T106*ユーザ別掛け率!T106%,-入力!$E$16),IF(入力!$E$17=3,ROUND(地区標準卸価格!T106*ユーザ別掛け率!T106%,-入力!$E$16),""))),地区標準卸価格!T106))</f>
        <v>52600</v>
      </c>
      <c r="U106" s="96" t="str">
        <f>'6桁'!U106</f>
        <v>Y★</v>
      </c>
      <c r="V106" s="456" t="str">
        <f>IF(地区標準卸価格!V106="","",IF(ISNUMBER(地区標準卸価格!V106),IF(入力!$E$17=1,ROUNDDOWN(地区標準卸価格!V106*ユーザ別掛け率!V106%,-入力!$E$16),IF(入力!$E$17=2,ROUNDUP(地区標準卸価格!V106*ユーザ別掛け率!V106%,-入力!$E$16),IF(入力!$E$17=3,ROUND(地区標準卸価格!V106*ユーザ別掛け率!V106%,-入力!$E$16),""))),地区標準卸価格!V106))</f>
        <v/>
      </c>
      <c r="W106" s="110">
        <f>'6桁'!W106</f>
        <v>0</v>
      </c>
      <c r="X106" s="456" t="str">
        <f>IF(地区標準卸価格!X106="","",IF(ISNUMBER(地区標準卸価格!X106),IF(入力!$E$17=1,ROUNDDOWN(地区標準卸価格!X106*ユーザ別掛け率!X106%,-入力!$E$16),IF(入力!$E$17=2,ROUNDUP(地区標準卸価格!X106*ユーザ別掛け率!X106%,-入力!$E$16),IF(入力!$E$17=3,ROUND(地区標準卸価格!X106*ユーザ別掛け率!X106%,-入力!$E$16),""))),地区標準卸価格!X106))</f>
        <v/>
      </c>
      <c r="Y106" s="126">
        <f>'6桁'!Y106</f>
        <v>0</v>
      </c>
      <c r="Z106" s="108"/>
      <c r="AA106" s="123"/>
      <c r="AB106" s="40"/>
    </row>
    <row r="107" spans="2:28" ht="30" customHeight="1">
      <c r="B107" s="503"/>
      <c r="C107" s="341" t="s">
        <v>436</v>
      </c>
      <c r="D107" s="254"/>
      <c r="E107" s="342">
        <v>101</v>
      </c>
      <c r="F107" s="95" t="str">
        <f>IF(地区標準卸価格!F107="","",IF(ISNUMBER(地区標準卸価格!F107),IF(入力!$E$17=1,ROUNDDOWN(地区標準卸価格!F107*ユーザ別掛け率!F107%,-入力!$E$16),IF(入力!$E$17=2,ROUNDUP(地区標準卸価格!F107*ユーザ別掛け率!F107%,-入力!$E$16),IF(入力!$E$17=3,ROUND(地区標準卸価格!F107*ユーザ別掛け率!F107%,-入力!$E$16),""))),地区標準卸価格!F107))</f>
        <v/>
      </c>
      <c r="G107" s="96">
        <f>'6桁'!G107</f>
        <v>0</v>
      </c>
      <c r="H107" s="456" t="str">
        <f>IF(地区標準卸価格!H107="","",IF(ISNUMBER(地区標準卸価格!H107),IF(入力!$E$17=1,ROUNDDOWN(地区標準卸価格!H107*ユーザ別掛け率!H107%,-入力!$E$16),IF(入力!$E$17=2,ROUNDUP(地区標準卸価格!H107*ユーザ別掛け率!H107%,-入力!$E$16),IF(入力!$E$17=3,ROUND(地区標準卸価格!H107*ユーザ別掛け率!H107%,-入力!$E$16),""))),地区標準卸価格!H107))</f>
        <v>卸価格設定なし</v>
      </c>
      <c r="I107" s="96" t="str">
        <f>'6桁'!I107</f>
        <v>Y★</v>
      </c>
      <c r="J107" s="456" t="str">
        <f>IF(地区標準卸価格!J107="","",IF(ISNUMBER(地区標準卸価格!J107),IF(入力!$E$17=1,ROUNDDOWN(地区標準卸価格!J107*ユーザ別掛け率!J107%,-入力!$E$16),IF(入力!$E$17=2,ROUNDUP(地区標準卸価格!J107*ユーザ別掛け率!J107%,-入力!$E$16),IF(入力!$E$17=3,ROUND(地区標準卸価格!J107*ユーザ別掛け率!J107%,-入力!$E$16),""))),地区標準卸価格!J107))</f>
        <v/>
      </c>
      <c r="K107" s="110">
        <f>'6桁'!K107</f>
        <v>0</v>
      </c>
      <c r="L107" s="456" t="str">
        <f>IF(地区標準卸価格!L107="","",IF(ISNUMBER(地区標準卸価格!L107),IF(入力!$E$17=1,ROUNDDOWN(地区標準卸価格!L107*ユーザ別掛け率!L107%,-入力!$E$16),IF(入力!$E$17=2,ROUNDUP(地区標準卸価格!L107*ユーザ別掛け率!L107%,-入力!$E$16),IF(入力!$E$17=3,ROUND(地区標準卸価格!L107*ユーザ別掛け率!L107%,-入力!$E$16),""))),地区標準卸価格!L107))</f>
        <v/>
      </c>
      <c r="M107" s="96">
        <f>'6桁'!M107</f>
        <v>0</v>
      </c>
      <c r="N107" s="265"/>
      <c r="O107" s="503"/>
      <c r="P107" s="500" t="s">
        <v>329</v>
      </c>
      <c r="Q107" s="501"/>
      <c r="R107" s="275">
        <v>94</v>
      </c>
      <c r="S107" s="276">
        <v>98</v>
      </c>
      <c r="T107" s="95">
        <f>IF(地区標準卸価格!T107="","",IF(ISNUMBER(地区標準卸価格!T107),IF(入力!$E$17=1,ROUNDDOWN(地区標準卸価格!T107*ユーザ別掛け率!T107%,-入力!$E$16),IF(入力!$E$17=2,ROUNDUP(地区標準卸価格!T107*ユーザ別掛け率!T107%,-入力!$E$16),IF(入力!$E$17=3,ROUND(地区標準卸価格!T107*ユーザ別掛け率!T107%,-入力!$E$16),""))),地区標準卸価格!T107))</f>
        <v>53800</v>
      </c>
      <c r="U107" s="96" t="str">
        <f>'6桁'!U107</f>
        <v>Y★</v>
      </c>
      <c r="V107" s="456" t="str">
        <f>IF(地区標準卸価格!V107="","",IF(ISNUMBER(地区標準卸価格!V107),IF(入力!$E$17=1,ROUNDDOWN(地区標準卸価格!V107*ユーザ別掛け率!V107%,-入力!$E$16),IF(入力!$E$17=2,ROUNDUP(地区標準卸価格!V107*ユーザ別掛け率!V107%,-入力!$E$16),IF(入力!$E$17=3,ROUND(地区標準卸価格!V107*ユーザ別掛け率!V107%,-入力!$E$16),""))),地区標準卸価格!V107))</f>
        <v/>
      </c>
      <c r="W107" s="110">
        <f>'6桁'!W107</f>
        <v>0</v>
      </c>
      <c r="X107" s="456" t="str">
        <f>IF(地区標準卸価格!X107="","",IF(ISNUMBER(地区標準卸価格!X107),IF(入力!$E$17=1,ROUNDDOWN(地区標準卸価格!X107*ユーザ別掛け率!X107%,-入力!$E$16),IF(入力!$E$17=2,ROUNDUP(地区標準卸価格!X107*ユーザ別掛け率!X107%,-入力!$E$16),IF(入力!$E$17=3,ROUND(地区標準卸価格!X107*ユーザ別掛け率!X107%,-入力!$E$16),""))),地区標準卸価格!X107))</f>
        <v/>
      </c>
      <c r="Y107" s="126">
        <f>'6桁'!Y107</f>
        <v>0</v>
      </c>
      <c r="Z107" s="108"/>
      <c r="AA107" s="123"/>
      <c r="AB107" s="40"/>
    </row>
    <row r="108" spans="2:28" ht="30" customHeight="1">
      <c r="B108" s="503"/>
      <c r="C108" s="341" t="s">
        <v>470</v>
      </c>
      <c r="D108" s="254"/>
      <c r="E108" s="342">
        <v>105</v>
      </c>
      <c r="F108" s="95" t="str">
        <f>IF(地区標準卸価格!F108="","",IF(ISNUMBER(地区標準卸価格!F108),IF(入力!$E$17=1,ROUNDDOWN(地区標準卸価格!F108*ユーザ別掛け率!F108%,-入力!$E$16),IF(入力!$E$17=2,ROUNDUP(地区標準卸価格!F108*ユーザ別掛け率!F108%,-入力!$E$16),IF(入力!$E$17=3,ROUND(地区標準卸価格!F108*ユーザ別掛け率!F108%,-入力!$E$16),""))),地区標準卸価格!F108))</f>
        <v/>
      </c>
      <c r="G108" s="96">
        <f>'6桁'!G108</f>
        <v>0</v>
      </c>
      <c r="H108" s="456" t="str">
        <f>IF(地区標準卸価格!H108="","",IF(ISNUMBER(地区標準卸価格!H108),IF(入力!$E$17=1,ROUNDDOWN(地区標準卸価格!H108*ユーザ別掛け率!H108%,-入力!$E$16),IF(入力!$E$17=2,ROUNDUP(地区標準卸価格!H108*ユーザ別掛け率!H108%,-入力!$E$16),IF(入力!$E$17=3,ROUND(地区標準卸価格!H108*ユーザ別掛け率!H108%,-入力!$E$16),""))),地区標準卸価格!H108))</f>
        <v/>
      </c>
      <c r="I108" s="96">
        <f>'6桁'!I108</f>
        <v>0</v>
      </c>
      <c r="J108" s="456" t="str">
        <f>IF(地区標準卸価格!J108="","",IF(ISNUMBER(地区標準卸価格!J108),IF(入力!$E$17=1,ROUNDDOWN(地区標準卸価格!J108*ユーザ別掛け率!J108%,-入力!$E$16),IF(入力!$E$17=2,ROUNDUP(地区標準卸価格!J108*ユーザ別掛け率!J108%,-入力!$E$16),IF(入力!$E$17=3,ROUND(地区標準卸価格!J108*ユーザ別掛け率!J108%,-入力!$E$16),""))),地区標準卸価格!J108))</f>
        <v>卸価格設定なし</v>
      </c>
      <c r="K108" s="110" t="str">
        <f>'6桁'!K108</f>
        <v>Y★</v>
      </c>
      <c r="L108" s="456" t="str">
        <f>IF(地区標準卸価格!L108="","",IF(ISNUMBER(地区標準卸価格!L108),IF(入力!$E$17=1,ROUNDDOWN(地区標準卸価格!L108*ユーザ別掛け率!L108%,-入力!$E$16),IF(入力!$E$17=2,ROUNDUP(地区標準卸価格!L108*ユーザ別掛け率!L108%,-入力!$E$16),IF(入力!$E$17=3,ROUND(地区標準卸価格!L108*ユーザ別掛け率!L108%,-入力!$E$16),""))),地区標準卸価格!L108))</f>
        <v/>
      </c>
      <c r="M108" s="96">
        <f>'6桁'!M108</f>
        <v>0</v>
      </c>
      <c r="N108" s="265"/>
      <c r="O108" s="503"/>
      <c r="P108" s="500" t="s">
        <v>330</v>
      </c>
      <c r="Q108" s="501"/>
      <c r="R108" s="275">
        <v>96</v>
      </c>
      <c r="S108" s="276">
        <v>100</v>
      </c>
      <c r="T108" s="95" t="str">
        <f>IF(地区標準卸価格!T108="","",IF(ISNUMBER(地区標準卸価格!T108),IF(入力!$E$17=1,ROUNDDOWN(地区標準卸価格!T108*ユーザ別掛け率!T108%,-入力!$E$16),IF(入力!$E$17=2,ROUNDUP(地区標準卸価格!T108*ユーザ別掛け率!T108%,-入力!$E$16),IF(入力!$E$17=3,ROUND(地区標準卸価格!T108*ユーザ別掛け率!T108%,-入力!$E$16),""))),地区標準卸価格!T108))</f>
        <v/>
      </c>
      <c r="U108" s="96">
        <f>'6桁'!U108</f>
        <v>0</v>
      </c>
      <c r="V108" s="456" t="str">
        <f>IF(地区標準卸価格!V108="","",IF(ISNUMBER(地区標準卸価格!V108),IF(入力!$E$17=1,ROUNDDOWN(地区標準卸価格!V108*ユーザ別掛け率!V108%,-入力!$E$16),IF(入力!$E$17=2,ROUNDUP(地区標準卸価格!V108*ユーザ別掛け率!V108%,-入力!$E$16),IF(入力!$E$17=3,ROUND(地区標準卸価格!V108*ユーザ別掛け率!V108%,-入力!$E$16),""))),地区標準卸価格!V108))</f>
        <v>卸価格設定なし</v>
      </c>
      <c r="W108" s="110" t="str">
        <f>'6桁'!W108</f>
        <v>Y★</v>
      </c>
      <c r="X108" s="456" t="str">
        <f>IF(地区標準卸価格!X108="","",IF(ISNUMBER(地区標準卸価格!X108),IF(入力!$E$17=1,ROUNDDOWN(地区標準卸価格!X108*ユーザ別掛け率!X108%,-入力!$E$16),IF(入力!$E$17=2,ROUNDUP(地区標準卸価格!X108*ユーザ別掛け率!X108%,-入力!$E$16),IF(入力!$E$17=3,ROUND(地区標準卸価格!X108*ユーザ別掛け率!X108%,-入力!$E$16),""))),地区標準卸価格!X108))</f>
        <v/>
      </c>
      <c r="Y108" s="126">
        <f>'6桁'!Y108</f>
        <v>0</v>
      </c>
      <c r="Z108" s="108"/>
      <c r="AA108" s="123"/>
      <c r="AB108" s="40"/>
    </row>
    <row r="109" spans="2:28" ht="30" customHeight="1">
      <c r="B109" s="503"/>
      <c r="C109" s="341" t="s">
        <v>290</v>
      </c>
      <c r="D109" s="254"/>
      <c r="E109" s="342">
        <v>107</v>
      </c>
      <c r="F109" s="95">
        <f>IF(地区標準卸価格!F109="","",IF(ISNUMBER(地区標準卸価格!F109),IF(入力!$E$17=1,ROUNDDOWN(地区標準卸価格!F109*ユーザ別掛け率!F109%,-入力!$E$16),IF(入力!$E$17=2,ROUNDUP(地区標準卸価格!F109*ユーザ別掛け率!F109%,-入力!$E$16),IF(入力!$E$17=3,ROUND(地区標準卸価格!F109*ユーザ別掛け率!F109%,-入力!$E$16),""))),地区標準卸価格!F109))</f>
        <v>74800</v>
      </c>
      <c r="G109" s="96" t="str">
        <f>'6桁'!G109</f>
        <v>Y★</v>
      </c>
      <c r="H109" s="456" t="str">
        <f>IF(地区標準卸価格!H109="","",IF(ISNUMBER(地区標準卸価格!H109),IF(入力!$E$17=1,ROUNDDOWN(地区標準卸価格!H109*ユーザ別掛け率!H109%,-入力!$E$16),IF(入力!$E$17=2,ROUNDUP(地区標準卸価格!H109*ユーザ別掛け率!H109%,-入力!$E$16),IF(入力!$E$17=3,ROUND(地区標準卸価格!H109*ユーザ別掛け率!H109%,-入力!$E$16),""))),地区標準卸価格!H109))</f>
        <v/>
      </c>
      <c r="I109" s="96">
        <f>'6桁'!I109</f>
        <v>0</v>
      </c>
      <c r="J109" s="456" t="str">
        <f>IF(地区標準卸価格!J109="","",IF(ISNUMBER(地区標準卸価格!J109),IF(入力!$E$17=1,ROUNDDOWN(地区標準卸価格!J109*ユーザ別掛け率!J109%,-入力!$E$16),IF(入力!$E$17=2,ROUNDUP(地区標準卸価格!J109*ユーザ別掛け率!J109%,-入力!$E$16),IF(入力!$E$17=3,ROUND(地区標準卸価格!J109*ユーザ別掛け率!J109%,-入力!$E$16),""))),地区標準卸価格!J109))</f>
        <v/>
      </c>
      <c r="K109" s="110">
        <f>'6桁'!K109</f>
        <v>0</v>
      </c>
      <c r="L109" s="456" t="str">
        <f>IF(地区標準卸価格!L109="","",IF(ISNUMBER(地区標準卸価格!L109),IF(入力!$E$17=1,ROUNDDOWN(地区標準卸価格!L109*ユーザ別掛け率!L109%,-入力!$E$16),IF(入力!$E$17=2,ROUNDUP(地区標準卸価格!L109*ユーザ別掛け率!L109%,-入力!$E$16),IF(入力!$E$17=3,ROUND(地区標準卸価格!L109*ユーザ別掛け率!L109%,-入力!$E$16),""))),地区標準卸価格!L109))</f>
        <v/>
      </c>
      <c r="M109" s="96">
        <f>'6桁'!M109</f>
        <v>0</v>
      </c>
      <c r="N109" s="265"/>
      <c r="O109" s="503"/>
      <c r="P109" s="500" t="s">
        <v>213</v>
      </c>
      <c r="Q109" s="501"/>
      <c r="R109" s="275"/>
      <c r="S109" s="276">
        <v>85</v>
      </c>
      <c r="T109" s="95" t="str">
        <f>IF(地区標準卸価格!T109="","",IF(ISNUMBER(地区標準卸価格!T109),IF(入力!$E$17=1,ROUNDDOWN(地区標準卸価格!T109*ユーザ別掛け率!T109%,-入力!$E$16),IF(入力!$E$17=2,ROUNDUP(地区標準卸価格!T109*ユーザ別掛け率!T109%,-入力!$E$16),IF(入力!$E$17=3,ROUND(地区標準卸価格!T109*ユーザ別掛け率!T109%,-入力!$E$16),""))),地区標準卸価格!T109))</f>
        <v/>
      </c>
      <c r="U109" s="96">
        <f>'6桁'!U109</f>
        <v>0</v>
      </c>
      <c r="V109" s="456" t="str">
        <f>IF(地区標準卸価格!V109="","",IF(ISNUMBER(地区標準卸価格!V109),IF(入力!$E$17=1,ROUNDDOWN(地区標準卸価格!V109*ユーザ別掛け率!V109%,-入力!$E$16),IF(入力!$E$17=2,ROUNDUP(地区標準卸価格!V109*ユーザ別掛け率!V109%,-入力!$E$16),IF(入力!$E$17=3,ROUND(地区標準卸価格!V109*ユーザ別掛け率!V109%,-入力!$E$16),""))),地区標準卸価格!V109))</f>
        <v>卸価格設定なし</v>
      </c>
      <c r="W109" s="110" t="str">
        <f>'6桁'!W109</f>
        <v>Y★</v>
      </c>
      <c r="X109" s="456" t="str">
        <f>IF(地区標準卸価格!X109="","",IF(ISNUMBER(地区標準卸価格!X109),IF(入力!$E$17=1,ROUNDDOWN(地区標準卸価格!X109*ユーザ別掛け率!X109%,-入力!$E$16),IF(入力!$E$17=2,ROUNDUP(地区標準卸価格!X109*ユーザ別掛け率!X109%,-入力!$E$16),IF(入力!$E$17=3,ROUND(地区標準卸価格!X109*ユーザ別掛け率!X109%,-入力!$E$16),""))),地区標準卸価格!X109))</f>
        <v/>
      </c>
      <c r="Y109" s="126">
        <f>'6桁'!Y109</f>
        <v>0</v>
      </c>
      <c r="Z109" s="108"/>
      <c r="AA109" s="123"/>
      <c r="AB109" s="40"/>
    </row>
    <row r="110" spans="2:28" ht="30" customHeight="1">
      <c r="B110" s="503"/>
      <c r="C110" s="341" t="s">
        <v>471</v>
      </c>
      <c r="D110" s="254"/>
      <c r="E110" s="342">
        <v>105</v>
      </c>
      <c r="F110" s="95">
        <f>IF(地区標準卸価格!F110="","",IF(ISNUMBER(地区標準卸価格!F110),IF(入力!$E$17=1,ROUNDDOWN(地区標準卸価格!F110*ユーザ別掛け率!F110%,-入力!$E$16),IF(入力!$E$17=2,ROUNDUP(地区標準卸価格!F110*ユーザ別掛け率!F110%,-入力!$E$16),IF(入力!$E$17=3,ROUND(地区標準卸価格!F110*ユーザ別掛け率!F110%,-入力!$E$16),""))),地区標準卸価格!F110))</f>
        <v>57900</v>
      </c>
      <c r="G110" s="96" t="str">
        <f>'6桁'!G110</f>
        <v>Y★</v>
      </c>
      <c r="H110" s="456" t="str">
        <f>IF(地区標準卸価格!H110="","",IF(ISNUMBER(地区標準卸価格!H110),IF(入力!$E$17=1,ROUNDDOWN(地区標準卸価格!H110*ユーザ別掛け率!H110%,-入力!$E$16),IF(入力!$E$17=2,ROUNDUP(地区標準卸価格!H110*ユーザ別掛け率!H110%,-入力!$E$16),IF(入力!$E$17=3,ROUND(地区標準卸価格!H110*ユーザ別掛け率!H110%,-入力!$E$16),""))),地区標準卸価格!H110))</f>
        <v/>
      </c>
      <c r="I110" s="96">
        <f>'6桁'!I110</f>
        <v>0</v>
      </c>
      <c r="J110" s="456" t="str">
        <f>IF(地区標準卸価格!J110="","",IF(ISNUMBER(地区標準卸価格!J110),IF(入力!$E$17=1,ROUNDDOWN(地区標準卸価格!J110*ユーザ別掛け率!J110%,-入力!$E$16),IF(入力!$E$17=2,ROUNDUP(地区標準卸価格!J110*ユーザ別掛け率!J110%,-入力!$E$16),IF(入力!$E$17=3,ROUND(地区標準卸価格!J110*ユーザ別掛け率!J110%,-入力!$E$16),""))),地区標準卸価格!J110))</f>
        <v/>
      </c>
      <c r="K110" s="110">
        <f>'6桁'!K110</f>
        <v>0</v>
      </c>
      <c r="L110" s="456" t="str">
        <f>IF(地区標準卸価格!L110="","",IF(ISNUMBER(地区標準卸価格!L110),IF(入力!$E$17=1,ROUNDDOWN(地区標準卸価格!L110*ユーザ別掛け率!L110%,-入力!$E$16),IF(入力!$E$17=2,ROUNDUP(地区標準卸価格!L110*ユーザ別掛け率!L110%,-入力!$E$16),IF(入力!$E$17=3,ROUND(地区標準卸価格!L110*ユーザ別掛け率!L110%,-入力!$E$16),""))),地区標準卸価格!L110))</f>
        <v/>
      </c>
      <c r="M110" s="96">
        <f>'6桁'!M110</f>
        <v>0</v>
      </c>
      <c r="N110" s="265"/>
      <c r="O110" s="503"/>
      <c r="P110" s="500" t="s">
        <v>214</v>
      </c>
      <c r="Q110" s="501"/>
      <c r="R110" s="275">
        <v>84</v>
      </c>
      <c r="S110" s="276">
        <v>88</v>
      </c>
      <c r="T110" s="95">
        <f>IF(地区標準卸価格!T110="","",IF(ISNUMBER(地区標準卸価格!T110),IF(入力!$E$17=1,ROUNDDOWN(地区標準卸価格!T110*ユーザ別掛け率!T110%,-入力!$E$16),IF(入力!$E$17=2,ROUNDUP(地区標準卸価格!T110*ユーザ別掛け率!T110%,-入力!$E$16),IF(入力!$E$17=3,ROUND(地区標準卸価格!T110*ユーザ別掛け率!T110%,-入力!$E$16),""))),地区標準卸価格!T110))</f>
        <v>42000</v>
      </c>
      <c r="U110" s="96" t="str">
        <f>'6桁'!U110</f>
        <v>Y★</v>
      </c>
      <c r="V110" s="456" t="str">
        <f>IF(地区標準卸価格!V110="","",IF(ISNUMBER(地区標準卸価格!V110),IF(入力!$E$17=1,ROUNDDOWN(地区標準卸価格!V110*ユーザ別掛け率!V110%,-入力!$E$16),IF(入力!$E$17=2,ROUNDUP(地区標準卸価格!V110*ユーザ別掛け率!V110%,-入力!$E$16),IF(入力!$E$17=3,ROUND(地区標準卸価格!V110*ユーザ別掛け率!V110%,-入力!$E$16),""))),地区標準卸価格!V110))</f>
        <v/>
      </c>
      <c r="W110" s="110">
        <f>'6桁'!W110</f>
        <v>0</v>
      </c>
      <c r="X110" s="456" t="str">
        <f>IF(地区標準卸価格!X110="","",IF(ISNUMBER(地区標準卸価格!X110),IF(入力!$E$17=1,ROUNDDOWN(地区標準卸価格!X110*ユーザ別掛け率!X110%,-入力!$E$16),IF(入力!$E$17=2,ROUNDUP(地区標準卸価格!X110*ユーザ別掛け率!X110%,-入力!$E$16),IF(入力!$E$17=3,ROUND(地区標準卸価格!X110*ユーザ別掛け率!X110%,-入力!$E$16),""))),地区標準卸価格!X110))</f>
        <v/>
      </c>
      <c r="Y110" s="126">
        <f>'6桁'!Y110</f>
        <v>0</v>
      </c>
      <c r="Z110" s="108"/>
      <c r="AA110" s="123"/>
      <c r="AB110" s="40"/>
    </row>
    <row r="111" spans="2:28" ht="30" customHeight="1">
      <c r="B111" s="503"/>
      <c r="C111" s="341" t="s">
        <v>472</v>
      </c>
      <c r="D111" s="254"/>
      <c r="E111" s="342">
        <v>107</v>
      </c>
      <c r="F111" s="95" t="str">
        <f>IF(地区標準卸価格!F111="","",IF(ISNUMBER(地区標準卸価格!F111),IF(入力!$E$17=1,ROUNDDOWN(地区標準卸価格!F111*ユーザ別掛け率!F111%,-入力!$E$16),IF(入力!$E$17=2,ROUNDUP(地区標準卸価格!F111*ユーザ別掛け率!F111%,-入力!$E$16),IF(入力!$E$17=3,ROUND(地区標準卸価格!F111*ユーザ別掛け率!F111%,-入力!$E$16),""))),地区標準卸価格!F111))</f>
        <v/>
      </c>
      <c r="G111" s="96">
        <f>'6桁'!G111</f>
        <v>0</v>
      </c>
      <c r="H111" s="456" t="str">
        <f>IF(地区標準卸価格!H111="","",IF(ISNUMBER(地区標準卸価格!H111),IF(入力!$E$17=1,ROUNDDOWN(地区標準卸価格!H111*ユーザ別掛け率!H111%,-入力!$E$16),IF(入力!$E$17=2,ROUNDUP(地区標準卸価格!H111*ユーザ別掛け率!H111%,-入力!$E$16),IF(入力!$E$17=3,ROUND(地区標準卸価格!H111*ユーザ別掛け率!H111%,-入力!$E$16),""))),地区標準卸価格!H111))</f>
        <v/>
      </c>
      <c r="I111" s="96">
        <f>'6桁'!I111</f>
        <v>0</v>
      </c>
      <c r="J111" s="456" t="str">
        <f>IF(地区標準卸価格!J111="","",IF(ISNUMBER(地区標準卸価格!J111),IF(入力!$E$17=1,ROUNDDOWN(地区標準卸価格!J111*ユーザ別掛け率!J111%,-入力!$E$16),IF(入力!$E$17=2,ROUNDUP(地区標準卸価格!J111*ユーザ別掛け率!J111%,-入力!$E$16),IF(入力!$E$17=3,ROUND(地区標準卸価格!J111*ユーザ別掛け率!J111%,-入力!$E$16),""))),地区標準卸価格!J111))</f>
        <v>卸価格設定なし</v>
      </c>
      <c r="K111" s="110" t="str">
        <f>'6桁'!K111</f>
        <v>Y★</v>
      </c>
      <c r="L111" s="456" t="str">
        <f>IF(地区標準卸価格!L111="","",IF(ISNUMBER(地区標準卸価格!L111),IF(入力!$E$17=1,ROUNDDOWN(地区標準卸価格!L111*ユーザ別掛け率!L111%,-入力!$E$16),IF(入力!$E$17=2,ROUNDUP(地区標準卸価格!L111*ユーザ別掛け率!L111%,-入力!$E$16),IF(入力!$E$17=3,ROUND(地区標準卸価格!L111*ユーザ別掛け率!L111%,-入力!$E$16),""))),地区標準卸価格!L111))</f>
        <v/>
      </c>
      <c r="M111" s="96">
        <f>'6桁'!M111</f>
        <v>0</v>
      </c>
      <c r="N111" s="265"/>
      <c r="O111" s="503"/>
      <c r="P111" s="500" t="s">
        <v>215</v>
      </c>
      <c r="Q111" s="501"/>
      <c r="R111" s="275">
        <v>87</v>
      </c>
      <c r="S111" s="276">
        <v>91</v>
      </c>
      <c r="T111" s="95">
        <f>IF(地区標準卸価格!T111="","",IF(ISNUMBER(地区標準卸価格!T111),IF(入力!$E$17=1,ROUNDDOWN(地区標準卸価格!T111*ユーザ別掛け率!T111%,-入力!$E$16),IF(入力!$E$17=2,ROUNDUP(地区標準卸価格!T111*ユーザ別掛け率!T111%,-入力!$E$16),IF(入力!$E$17=3,ROUND(地区標準卸価格!T111*ユーザ別掛け率!T111%,-入力!$E$16),""))),地区標準卸価格!T111))</f>
        <v>43900</v>
      </c>
      <c r="U111" s="96" t="str">
        <f>'6桁'!U111</f>
        <v>Y★</v>
      </c>
      <c r="V111" s="456" t="str">
        <f>IF(地区標準卸価格!V111="","",IF(ISNUMBER(地区標準卸価格!V111),IF(入力!$E$17=1,ROUNDDOWN(地区標準卸価格!V111*ユーザ別掛け率!V111%,-入力!$E$16),IF(入力!$E$17=2,ROUNDUP(地区標準卸価格!V111*ユーザ別掛け率!V111%,-入力!$E$16),IF(入力!$E$17=3,ROUND(地区標準卸価格!V111*ユーザ別掛け率!V111%,-入力!$E$16),""))),地区標準卸価格!V111))</f>
        <v/>
      </c>
      <c r="W111" s="110">
        <f>'6桁'!W111</f>
        <v>0</v>
      </c>
      <c r="X111" s="456" t="str">
        <f>IF(地区標準卸価格!X111="","",IF(ISNUMBER(地区標準卸価格!X111),IF(入力!$E$17=1,ROUNDDOWN(地区標準卸価格!X111*ユーザ別掛け率!X111%,-入力!$E$16),IF(入力!$E$17=2,ROUNDUP(地区標準卸価格!X111*ユーザ別掛け率!X111%,-入力!$E$16),IF(入力!$E$17=3,ROUND(地区標準卸価格!X111*ユーザ別掛け率!X111%,-入力!$E$16),""))),地区標準卸価格!X111))</f>
        <v/>
      </c>
      <c r="Y111" s="126">
        <f>'6桁'!Y111</f>
        <v>0</v>
      </c>
      <c r="Z111" s="108"/>
      <c r="AA111" s="123"/>
      <c r="AB111" s="40"/>
    </row>
    <row r="112" spans="2:28" ht="30" customHeight="1">
      <c r="B112" s="503"/>
      <c r="C112" s="341" t="s">
        <v>473</v>
      </c>
      <c r="D112" s="254"/>
      <c r="E112" s="342">
        <v>109</v>
      </c>
      <c r="F112" s="95" t="str">
        <f>IF(地区標準卸価格!F112="","",IF(ISNUMBER(地区標準卸価格!F112),IF(入力!$E$17=1,ROUNDDOWN(地区標準卸価格!F112*ユーザ別掛け率!F112%,-入力!$E$16),IF(入力!$E$17=2,ROUNDUP(地区標準卸価格!F112*ユーザ別掛け率!F112%,-入力!$E$16),IF(入力!$E$17=3,ROUND(地区標準卸価格!F112*ユーザ別掛け率!F112%,-入力!$E$16),""))),地区標準卸価格!F112))</f>
        <v/>
      </c>
      <c r="G112" s="117">
        <f>'6桁'!G112</f>
        <v>0</v>
      </c>
      <c r="H112" s="456" t="str">
        <f>IF(地区標準卸価格!H112="","",IF(ISNUMBER(地区標準卸価格!H112),IF(入力!$E$17=1,ROUNDDOWN(地区標準卸価格!H112*ユーザ別掛け率!H112%,-入力!$E$16),IF(入力!$E$17=2,ROUNDUP(地区標準卸価格!H112*ユーザ別掛け率!H112%,-入力!$E$16),IF(入力!$E$17=3,ROUND(地区標準卸価格!H112*ユーザ別掛け率!H112%,-入力!$E$16),""))),地区標準卸価格!H112))</f>
        <v/>
      </c>
      <c r="I112" s="96">
        <f>'6桁'!I112</f>
        <v>0</v>
      </c>
      <c r="J112" s="456" t="str">
        <f>IF(地区標準卸価格!J112="","",IF(ISNUMBER(地区標準卸価格!J112),IF(入力!$E$17=1,ROUNDDOWN(地区標準卸価格!J112*ユーザ別掛け率!J112%,-入力!$E$16),IF(入力!$E$17=2,ROUNDUP(地区標準卸価格!J112*ユーザ別掛け率!J112%,-入力!$E$16),IF(入力!$E$17=3,ROUND(地区標準卸価格!J112*ユーザ別掛け率!J112%,-入力!$E$16),""))),地区標準卸価格!J112))</f>
        <v>卸価格設定なし</v>
      </c>
      <c r="K112" s="110" t="str">
        <f>'6桁'!K112</f>
        <v>Y★</v>
      </c>
      <c r="L112" s="456" t="str">
        <f>IF(地区標準卸価格!L112="","",IF(ISNUMBER(地区標準卸価格!L112),IF(入力!$E$17=1,ROUNDDOWN(地区標準卸価格!L112*ユーザ別掛け率!L112%,-入力!$E$16),IF(入力!$E$17=2,ROUNDUP(地区標準卸価格!L112*ユーザ別掛け率!L112%,-入力!$E$16),IF(入力!$E$17=3,ROUND(地区標準卸価格!L112*ユーザ別掛け率!L112%,-入力!$E$16),""))),地区標準卸価格!L112))</f>
        <v/>
      </c>
      <c r="M112" s="117">
        <f>'6桁'!M112</f>
        <v>0</v>
      </c>
      <c r="N112" s="265"/>
      <c r="O112" s="503"/>
      <c r="P112" s="500" t="s">
        <v>216</v>
      </c>
      <c r="Q112" s="501"/>
      <c r="R112" s="275">
        <v>89</v>
      </c>
      <c r="S112" s="276">
        <v>93</v>
      </c>
      <c r="T112" s="95">
        <f>IF(地区標準卸価格!T112="","",IF(ISNUMBER(地区標準卸価格!T112),IF(入力!$E$17=1,ROUNDDOWN(地区標準卸価格!T112*ユーザ別掛け率!T112%,-入力!$E$16),IF(入力!$E$17=2,ROUNDUP(地区標準卸価格!T112*ユーザ別掛け率!T112%,-入力!$E$16),IF(入力!$E$17=3,ROUND(地区標準卸価格!T112*ユーザ別掛け率!T112%,-入力!$E$16),""))),地区標準卸価格!T112))</f>
        <v>45900</v>
      </c>
      <c r="U112" s="96" t="str">
        <f>'6桁'!U112</f>
        <v>Y★</v>
      </c>
      <c r="V112" s="456" t="str">
        <f>IF(地区標準卸価格!V112="","",IF(ISNUMBER(地区標準卸価格!V112),IF(入力!$E$17=1,ROUNDDOWN(地区標準卸価格!V112*ユーザ別掛け率!V112%,-入力!$E$16),IF(入力!$E$17=2,ROUNDUP(地区標準卸価格!V112*ユーザ別掛け率!V112%,-入力!$E$16),IF(入力!$E$17=3,ROUND(地区標準卸価格!V112*ユーザ別掛け率!V112%,-入力!$E$16),""))),地区標準卸価格!V112))</f>
        <v/>
      </c>
      <c r="W112" s="110">
        <f>'6桁'!W112</f>
        <v>0</v>
      </c>
      <c r="X112" s="456" t="str">
        <f>IF(地区標準卸価格!X112="","",IF(ISNUMBER(地区標準卸価格!X112),IF(入力!$E$17=1,ROUNDDOWN(地区標準卸価格!X112*ユーザ別掛け率!X112%,-入力!$E$16),IF(入力!$E$17=2,ROUNDUP(地区標準卸価格!X112*ユーザ別掛け率!X112%,-入力!$E$16),IF(入力!$E$17=3,ROUND(地区標準卸価格!X112*ユーザ別掛け率!X112%,-入力!$E$16),""))),地区標準卸価格!X112))</f>
        <v/>
      </c>
      <c r="Y112" s="126">
        <f>'6桁'!Y112</f>
        <v>0</v>
      </c>
      <c r="Z112" s="108"/>
      <c r="AA112" s="123"/>
      <c r="AB112" s="40"/>
    </row>
    <row r="113" spans="2:28" ht="30" customHeight="1">
      <c r="B113" s="504"/>
      <c r="C113" s="351" t="s">
        <v>475</v>
      </c>
      <c r="D113" s="257"/>
      <c r="E113" s="354">
        <v>113</v>
      </c>
      <c r="F113" s="111" t="str">
        <f>IF(地区標準卸価格!F113="","",IF(ISNUMBER(地区標準卸価格!F113),IF(入力!$E$17=1,ROUNDDOWN(地区標準卸価格!F113*ユーザ別掛け率!F113%,-入力!$E$16),IF(入力!$E$17=2,ROUNDUP(地区標準卸価格!F113*ユーザ別掛け率!F113%,-入力!$E$16),IF(入力!$E$17=3,ROUND(地区標準卸価格!F113*ユーザ別掛け率!F113%,-入力!$E$16),""))),地区標準卸価格!F113))</f>
        <v/>
      </c>
      <c r="G113" s="99">
        <f>'6桁'!G113</f>
        <v>0</v>
      </c>
      <c r="H113" s="458" t="str">
        <f>IF(地区標準卸価格!H113="","",IF(ISNUMBER(地区標準卸価格!H113),IF(入力!$E$17=1,ROUNDDOWN(地区標準卸価格!H113*ユーザ別掛け率!H113%,-入力!$E$16),IF(入力!$E$17=2,ROUNDUP(地区標準卸価格!H113*ユーザ別掛け率!H113%,-入力!$E$16),IF(入力!$E$17=3,ROUND(地区標準卸価格!H113*ユーザ別掛け率!H113%,-入力!$E$16),""))),地区標準卸価格!H113))</f>
        <v/>
      </c>
      <c r="I113" s="99">
        <f>'6桁'!I113</f>
        <v>0</v>
      </c>
      <c r="J113" s="458" t="str">
        <f>IF(地区標準卸価格!J113="","",IF(ISNUMBER(地区標準卸価格!J113),IF(入力!$E$17=1,ROUNDDOWN(地区標準卸価格!J113*ユーザ別掛け率!J113%,-入力!$E$16),IF(入力!$E$17=2,ROUNDUP(地区標準卸価格!J113*ユーザ別掛け率!J113%,-入力!$E$16),IF(入力!$E$17=3,ROUND(地区標準卸価格!J113*ユーザ別掛け率!J113%,-入力!$E$16),""))),地区標準卸価格!J113))</f>
        <v>卸価格設定なし</v>
      </c>
      <c r="K113" s="112" t="str">
        <f>'6桁'!K113</f>
        <v>Y★</v>
      </c>
      <c r="L113" s="458" t="str">
        <f>IF(地区標準卸価格!L113="","",IF(ISNUMBER(地区標準卸価格!L113),IF(入力!$E$17=1,ROUNDDOWN(地区標準卸価格!L113*ユーザ別掛け率!L113%,-入力!$E$16),IF(入力!$E$17=2,ROUNDUP(地区標準卸価格!L113*ユーザ別掛け率!L113%,-入力!$E$16),IF(入力!$E$17=3,ROUND(地区標準卸価格!L113*ユーザ別掛け率!L113%,-入力!$E$16),""))),地区標準卸価格!L113))</f>
        <v/>
      </c>
      <c r="M113" s="99">
        <f>'6桁'!M113</f>
        <v>0</v>
      </c>
      <c r="N113" s="265"/>
      <c r="O113" s="503"/>
      <c r="P113" s="500" t="s">
        <v>300</v>
      </c>
      <c r="Q113" s="501"/>
      <c r="R113" s="275">
        <v>92</v>
      </c>
      <c r="S113" s="276">
        <v>96</v>
      </c>
      <c r="T113" s="95">
        <f>IF(地区標準卸価格!T113="","",IF(ISNUMBER(地区標準卸価格!T113),IF(入力!$E$17=1,ROUNDDOWN(地区標準卸価格!T113*ユーザ別掛け率!T113%,-入力!$E$16),IF(入力!$E$17=2,ROUNDUP(地区標準卸価格!T113*ユーザ別掛け率!T113%,-入力!$E$16),IF(入力!$E$17=3,ROUND(地区標準卸価格!T113*ユーザ別掛け率!T113%,-入力!$E$16),""))),地区標準卸価格!T113))</f>
        <v>46900</v>
      </c>
      <c r="U113" s="96" t="str">
        <f>'6桁'!U113</f>
        <v>Y★</v>
      </c>
      <c r="V113" s="456" t="str">
        <f>IF(地区標準卸価格!V113="","",IF(ISNUMBER(地区標準卸価格!V113),IF(入力!$E$17=1,ROUNDDOWN(地区標準卸価格!V113*ユーザ別掛け率!V113%,-入力!$E$16),IF(入力!$E$17=2,ROUNDUP(地区標準卸価格!V113*ユーザ別掛け率!V113%,-入力!$E$16),IF(入力!$E$17=3,ROUND(地区標準卸価格!V113*ユーザ別掛け率!V113%,-入力!$E$16),""))),地区標準卸価格!V113))</f>
        <v/>
      </c>
      <c r="W113" s="110">
        <f>'6桁'!W113</f>
        <v>0</v>
      </c>
      <c r="X113" s="456" t="str">
        <f>IF(地区標準卸価格!X113="","",IF(ISNUMBER(地区標準卸価格!X113),IF(入力!$E$17=1,ROUNDDOWN(地区標準卸価格!X113*ユーザ別掛け率!X113%,-入力!$E$16),IF(入力!$E$17=2,ROUNDUP(地区標準卸価格!X113*ユーザ別掛け率!X113%,-入力!$E$16),IF(入力!$E$17=3,ROUND(地区標準卸価格!X113*ユーザ別掛け率!X113%,-入力!$E$16),""))),地区標準卸価格!X113))</f>
        <v/>
      </c>
      <c r="Y113" s="126">
        <f>'6桁'!Y113</f>
        <v>0</v>
      </c>
      <c r="Z113" s="108"/>
      <c r="AA113" s="123"/>
      <c r="AB113" s="40"/>
    </row>
    <row r="114" spans="2:28" ht="30" customHeight="1">
      <c r="B114" s="543">
        <v>20</v>
      </c>
      <c r="C114" s="345" t="s">
        <v>291</v>
      </c>
      <c r="D114" s="318"/>
      <c r="E114" s="361">
        <v>93</v>
      </c>
      <c r="F114" s="94" t="str">
        <f>IF(地区標準卸価格!F114="","",IF(ISNUMBER(地区標準卸価格!F114),IF(入力!$E$17=1,ROUNDDOWN(地区標準卸価格!F114*ユーザ別掛け率!F114%,-入力!$E$16),IF(入力!$E$17=2,ROUNDUP(地区標準卸価格!F114*ユーザ別掛け率!F114%,-入力!$E$16),IF(入力!$E$17=3,ROUND(地区標準卸価格!F114*ユーザ別掛け率!F114%,-入力!$E$16),""))),地区標準卸価格!F114))</f>
        <v/>
      </c>
      <c r="G114" s="360">
        <f>'6桁'!G114</f>
        <v>0</v>
      </c>
      <c r="H114" s="475" t="str">
        <f>IF(地区標準卸価格!H114="","",IF(ISNUMBER(地区標準卸価格!H114),IF(入力!$E$17=1,ROUNDDOWN(地区標準卸価格!H114*ユーザ別掛け率!H114%,-入力!$E$16),IF(入力!$E$17=2,ROUNDUP(地区標準卸価格!H114*ユーザ別掛け率!H114%,-入力!$E$16),IF(入力!$E$17=3,ROUND(地区標準卸価格!H114*ユーザ別掛け率!H114%,-入力!$E$16),""))),地区標準卸価格!H114))</f>
        <v>卸価格設定なし</v>
      </c>
      <c r="I114" s="360" t="str">
        <f>'6桁'!I114</f>
        <v>Y★</v>
      </c>
      <c r="J114" s="475" t="str">
        <f>IF(地区標準卸価格!J114="","",IF(ISNUMBER(地区標準卸価格!J114),IF(入力!$E$17=1,ROUNDDOWN(地区標準卸価格!J114*ユーザ別掛け率!J114%,-入力!$E$16),IF(入力!$E$17=2,ROUNDUP(地区標準卸価格!J114*ユーザ別掛け率!J114%,-入力!$E$16),IF(入力!$E$17=3,ROUND(地区標準卸価格!J114*ユーザ別掛け率!J114%,-入力!$E$16),""))),地区標準卸価格!J114))</f>
        <v/>
      </c>
      <c r="K114" s="116">
        <f>'6桁'!K114</f>
        <v>0</v>
      </c>
      <c r="L114" s="475" t="str">
        <f>IF(地区標準卸価格!L114="","",IF(ISNUMBER(地区標準卸価格!L114),IF(入力!$E$17=1,ROUNDDOWN(地区標準卸価格!L114*ユーザ別掛け率!L114%,-入力!$E$16),IF(入力!$E$17=2,ROUNDUP(地区標準卸価格!L114*ユーザ別掛け率!L114%,-入力!$E$16),IF(入力!$E$17=3,ROUND(地区標準卸価格!L114*ユーザ別掛け率!L114%,-入力!$E$16),""))),地区標準卸価格!L114))</f>
        <v/>
      </c>
      <c r="M114" s="360">
        <f>'6桁'!M114</f>
        <v>0</v>
      </c>
      <c r="N114" s="265"/>
      <c r="O114" s="503"/>
      <c r="P114" s="500" t="s">
        <v>301</v>
      </c>
      <c r="Q114" s="501"/>
      <c r="R114" s="275">
        <v>94</v>
      </c>
      <c r="S114" s="276">
        <v>98</v>
      </c>
      <c r="T114" s="95">
        <f>IF(地区標準卸価格!T114="","",IF(ISNUMBER(地区標準卸価格!T114),IF(入力!$E$17=1,ROUNDDOWN(地区標準卸価格!T114*ユーザ別掛け率!T114%,-入力!$E$16),IF(入力!$E$17=2,ROUNDUP(地区標準卸価格!T114*ユーザ別掛け率!T114%,-入力!$E$16),IF(入力!$E$17=3,ROUND(地区標準卸価格!T114*ユーザ別掛け率!T114%,-入力!$E$16),""))),地区標準卸価格!T114))</f>
        <v>50800</v>
      </c>
      <c r="U114" s="96" t="str">
        <f>'6桁'!U114</f>
        <v>Y★</v>
      </c>
      <c r="V114" s="456" t="str">
        <f>IF(地区標準卸価格!V114="","",IF(ISNUMBER(地区標準卸価格!V114),IF(入力!$E$17=1,ROUNDDOWN(地区標準卸価格!V114*ユーザ別掛け率!V114%,-入力!$E$16),IF(入力!$E$17=2,ROUNDUP(地区標準卸価格!V114*ユーザ別掛け率!V114%,-入力!$E$16),IF(入力!$E$17=3,ROUND(地区標準卸価格!V114*ユーザ別掛け率!V114%,-入力!$E$16),""))),地区標準卸価格!V114))</f>
        <v/>
      </c>
      <c r="W114" s="110">
        <f>'6桁'!W114</f>
        <v>0</v>
      </c>
      <c r="X114" s="456" t="str">
        <f>IF(地区標準卸価格!X114="","",IF(ISNUMBER(地区標準卸価格!X114),IF(入力!$E$17=1,ROUNDDOWN(地区標準卸価格!X114*ユーザ別掛け率!X114%,-入力!$E$16),IF(入力!$E$17=2,ROUNDUP(地区標準卸価格!X114*ユーザ別掛け率!X114%,-入力!$E$16),IF(入力!$E$17=3,ROUND(地区標準卸価格!X114*ユーザ別掛け率!X114%,-入力!$E$16),""))),地区標準卸価格!X114))</f>
        <v/>
      </c>
      <c r="Y114" s="126">
        <f>'6桁'!Y114</f>
        <v>0</v>
      </c>
      <c r="Z114" s="108"/>
      <c r="AA114" s="123"/>
      <c r="AB114" s="40"/>
    </row>
    <row r="115" spans="2:28" ht="30" customHeight="1">
      <c r="B115" s="503"/>
      <c r="C115" s="341" t="s">
        <v>476</v>
      </c>
      <c r="D115" s="254"/>
      <c r="E115" s="342">
        <v>95</v>
      </c>
      <c r="F115" s="95" t="str">
        <f>IF(地区標準卸価格!F115="","",IF(ISNUMBER(地区標準卸価格!F115),IF(入力!$E$17=1,ROUNDDOWN(地区標準卸価格!F115*ユーザ別掛け率!F115%,-入力!$E$16),IF(入力!$E$17=2,ROUNDUP(地区標準卸価格!F115*ユーザ別掛け率!F115%,-入力!$E$16),IF(入力!$E$17=3,ROUND(地区標準卸価格!F115*ユーザ別掛け率!F115%,-入力!$E$16),""))),地区標準卸価格!F115))</f>
        <v/>
      </c>
      <c r="G115" s="96">
        <f>'6桁'!G115</f>
        <v>0</v>
      </c>
      <c r="H115" s="456" t="str">
        <f>IF(地区標準卸価格!H115="","",IF(ISNUMBER(地区標準卸価格!H115),IF(入力!$E$17=1,ROUNDDOWN(地区標準卸価格!H115*ユーザ別掛け率!H115%,-入力!$E$16),IF(入力!$E$17=2,ROUNDUP(地区標準卸価格!H115*ユーザ別掛け率!H115%,-入力!$E$16),IF(入力!$E$17=3,ROUND(地区標準卸価格!H115*ユーザ別掛け率!H115%,-入力!$E$16),""))),地区標準卸価格!H115))</f>
        <v>卸価格設定なし</v>
      </c>
      <c r="I115" s="96" t="str">
        <f>'6桁'!I115</f>
        <v>Y★</v>
      </c>
      <c r="J115" s="456" t="str">
        <f>IF(地区標準卸価格!J115="","",IF(ISNUMBER(地区標準卸価格!J115),IF(入力!$E$17=1,ROUNDDOWN(地区標準卸価格!J115*ユーザ別掛け率!J115%,-入力!$E$16),IF(入力!$E$17=2,ROUNDUP(地区標準卸価格!J115*ユーザ別掛け率!J115%,-入力!$E$16),IF(入力!$E$17=3,ROUND(地区標準卸価格!J115*ユーザ別掛け率!J115%,-入力!$E$16),""))),地区標準卸価格!J115))</f>
        <v/>
      </c>
      <c r="K115" s="110">
        <f>'6桁'!K115</f>
        <v>0</v>
      </c>
      <c r="L115" s="456" t="str">
        <f>IF(地区標準卸価格!L115="","",IF(ISNUMBER(地区標準卸価格!L115),IF(入力!$E$17=1,ROUNDDOWN(地区標準卸価格!L115*ユーザ別掛け率!L115%,-入力!$E$16),IF(入力!$E$17=2,ROUNDUP(地区標準卸価格!L115*ユーザ別掛け率!L115%,-入力!$E$16),IF(入力!$E$17=3,ROUND(地区標準卸価格!L115*ユーザ別掛け率!L115%,-入力!$E$16),""))),地区標準卸価格!L115))</f>
        <v/>
      </c>
      <c r="M115" s="96">
        <f>'6桁'!M115</f>
        <v>0</v>
      </c>
      <c r="N115" s="265"/>
      <c r="O115" s="503"/>
      <c r="P115" s="500" t="s">
        <v>217</v>
      </c>
      <c r="Q115" s="501"/>
      <c r="R115" s="281">
        <v>96</v>
      </c>
      <c r="S115" s="276">
        <v>100</v>
      </c>
      <c r="T115" s="94">
        <f>IF(地区標準卸価格!T115="","",IF(ISNUMBER(地区標準卸価格!T115),IF(入力!$E$17=1,ROUNDDOWN(地区標準卸価格!T115*ユーザ別掛け率!T115%,-入力!$E$16),IF(入力!$E$17=2,ROUNDUP(地区標準卸価格!T115*ユーザ別掛け率!T115%,-入力!$E$16),IF(入力!$E$17=3,ROUND(地区標準卸価格!T115*ユーザ別掛け率!T115%,-入力!$E$16),""))),地区標準卸価格!T115))</f>
        <v>50200</v>
      </c>
      <c r="U115" s="96" t="str">
        <f>'6桁'!U115</f>
        <v>Y★</v>
      </c>
      <c r="V115" s="475" t="str">
        <f>IF(地区標準卸価格!V115="","",IF(ISNUMBER(地区標準卸価格!V115),IF(入力!$E$17=1,ROUNDDOWN(地区標準卸価格!V115*ユーザ別掛け率!V115%,-入力!$E$16),IF(入力!$E$17=2,ROUNDUP(地区標準卸価格!V115*ユーザ別掛け率!V115%,-入力!$E$16),IF(入力!$E$17=3,ROUND(地区標準卸価格!V115*ユーザ別掛け率!V115%,-入力!$E$16),""))),地区標準卸価格!V115))</f>
        <v/>
      </c>
      <c r="W115" s="110">
        <f>'6桁'!W115</f>
        <v>0</v>
      </c>
      <c r="X115" s="475" t="str">
        <f>IF(地区標準卸価格!X115="","",IF(ISNUMBER(地区標準卸価格!X115),IF(入力!$E$17=1,ROUNDDOWN(地区標準卸価格!X115*ユーザ別掛け率!X115%,-入力!$E$16),IF(入力!$E$17=2,ROUNDUP(地区標準卸価格!X115*ユーザ別掛け率!X115%,-入力!$E$16),IF(入力!$E$17=3,ROUND(地区標準卸価格!X115*ユーザ別掛け率!X115%,-入力!$E$16),""))),地区標準卸価格!X115))</f>
        <v/>
      </c>
      <c r="Y115" s="126">
        <f>'6桁'!Y115</f>
        <v>0</v>
      </c>
      <c r="Z115" s="108"/>
      <c r="AA115" s="123"/>
      <c r="AB115" s="40"/>
    </row>
    <row r="116" spans="2:28" ht="30" customHeight="1">
      <c r="B116" s="503"/>
      <c r="C116" s="341" t="s">
        <v>73</v>
      </c>
      <c r="D116" s="254"/>
      <c r="E116" s="342">
        <v>88</v>
      </c>
      <c r="F116" s="95" t="str">
        <f>IF(地区標準卸価格!F116="","",IF(ISNUMBER(地区標準卸価格!F116),IF(入力!$E$17=1,ROUNDDOWN(地区標準卸価格!F116*ユーザ別掛け率!F116%,-入力!$E$16),IF(入力!$E$17=2,ROUNDUP(地区標準卸価格!F116*ユーザ別掛け率!F116%,-入力!$E$16),IF(入力!$E$17=3,ROUND(地区標準卸価格!F116*ユーザ別掛け率!F116%,-入力!$E$16),""))),地区標準卸価格!F116))</f>
        <v/>
      </c>
      <c r="G116" s="96">
        <f>'6桁'!G116</f>
        <v>0</v>
      </c>
      <c r="H116" s="456" t="str">
        <f>IF(地区標準卸価格!H116="","",IF(ISNUMBER(地区標準卸価格!H116),IF(入力!$E$17=1,ROUNDDOWN(地区標準卸価格!H116*ユーザ別掛け率!H116%,-入力!$E$16),IF(入力!$E$17=2,ROUNDUP(地区標準卸価格!H116*ユーザ別掛け率!H116%,-入力!$E$16),IF(入力!$E$17=3,ROUND(地区標準卸価格!H116*ユーザ別掛け率!H116%,-入力!$E$16),""))),地区標準卸価格!H116))</f>
        <v>卸価格設定なし</v>
      </c>
      <c r="I116" s="96" t="str">
        <f>'6桁'!I116</f>
        <v>Y★</v>
      </c>
      <c r="J116" s="456" t="str">
        <f>IF(地区標準卸価格!J116="","",IF(ISNUMBER(地区標準卸価格!J116),IF(入力!$E$17=1,ROUNDDOWN(地区標準卸価格!J116*ユーザ別掛け率!J116%,-入力!$E$16),IF(入力!$E$17=2,ROUNDUP(地区標準卸価格!J116*ユーザ別掛け率!J116%,-入力!$E$16),IF(入力!$E$17=3,ROUND(地区標準卸価格!J116*ユーザ別掛け率!J116%,-入力!$E$16),""))),地区標準卸価格!J116))</f>
        <v/>
      </c>
      <c r="K116" s="110">
        <f>'6桁'!K116</f>
        <v>0</v>
      </c>
      <c r="L116" s="456" t="str">
        <f>IF(地区標準卸価格!L116="","",IF(ISNUMBER(地区標準卸価格!L116),IF(入力!$E$17=1,ROUNDDOWN(地区標準卸価格!L116*ユーザ別掛け率!L116%,-入力!$E$16),IF(入力!$E$17=2,ROUNDUP(地区標準卸価格!L116*ユーザ別掛け率!L116%,-入力!$E$16),IF(入力!$E$17=3,ROUND(地区標準卸価格!L116*ユーザ別掛け率!L116%,-入力!$E$16),""))),地区標準卸価格!L116))</f>
        <v/>
      </c>
      <c r="M116" s="96">
        <f>'6桁'!M116</f>
        <v>0</v>
      </c>
      <c r="N116" s="265"/>
      <c r="O116" s="503"/>
      <c r="P116" s="500" t="s">
        <v>477</v>
      </c>
      <c r="Q116" s="501"/>
      <c r="R116" s="275"/>
      <c r="S116" s="276">
        <v>103</v>
      </c>
      <c r="T116" s="95" t="str">
        <f>IF(地区標準卸価格!T116="","",IF(ISNUMBER(地区標準卸価格!T116),IF(入力!$E$17=1,ROUNDDOWN(地区標準卸価格!T116*ユーザ別掛け率!T116%,-入力!$E$16),IF(入力!$E$17=2,ROUNDUP(地区標準卸価格!T116*ユーザ別掛け率!T116%,-入力!$E$16),IF(入力!$E$17=3,ROUND(地区標準卸価格!T116*ユーザ別掛け率!T116%,-入力!$E$16),""))),地区標準卸価格!T116))</f>
        <v/>
      </c>
      <c r="U116" s="96">
        <f>'6桁'!U116</f>
        <v>0</v>
      </c>
      <c r="V116" s="456" t="str">
        <f>IF(地区標準卸価格!V116="","",IF(ISNUMBER(地区標準卸価格!V116),IF(入力!$E$17=1,ROUNDDOWN(地区標準卸価格!V116*ユーザ別掛け率!V116%,-入力!$E$16),IF(入力!$E$17=2,ROUNDUP(地区標準卸価格!V116*ユーザ別掛け率!V116%,-入力!$E$16),IF(入力!$E$17=3,ROUND(地区標準卸価格!V116*ユーザ別掛け率!V116%,-入力!$E$16),""))),地区標準卸価格!V116))</f>
        <v>卸価格設定なし</v>
      </c>
      <c r="W116" s="110" t="str">
        <f>'6桁'!W116</f>
        <v>Y★</v>
      </c>
      <c r="X116" s="456" t="str">
        <f>IF(地区標準卸価格!X116="","",IF(ISNUMBER(地区標準卸価格!X116),IF(入力!$E$17=1,ROUNDDOWN(地区標準卸価格!X116*ユーザ別掛け率!X116%,-入力!$E$16),IF(入力!$E$17=2,ROUNDUP(地区標準卸価格!X116*ユーザ別掛け率!X116%,-入力!$E$16),IF(入力!$E$17=3,ROUND(地区標準卸価格!X116*ユーザ別掛け率!X116%,-入力!$E$16),""))),地区標準卸価格!X116))</f>
        <v/>
      </c>
      <c r="Y116" s="126">
        <f>'6桁'!Y116</f>
        <v>0</v>
      </c>
      <c r="Z116" s="108"/>
      <c r="AA116" s="123"/>
      <c r="AB116" s="40"/>
    </row>
    <row r="117" spans="2:28" ht="30" customHeight="1">
      <c r="B117" s="503"/>
      <c r="C117" s="341" t="s">
        <v>74</v>
      </c>
      <c r="D117" s="254">
        <v>86</v>
      </c>
      <c r="E117" s="342">
        <v>90</v>
      </c>
      <c r="F117" s="95">
        <f>IF(地区標準卸価格!F117="","",IF(ISNUMBER(地区標準卸価格!F117),IF(入力!$E$17=1,ROUNDDOWN(地区標準卸価格!F117*ユーザ別掛け率!F117%,-入力!$E$16),IF(入力!$E$17=2,ROUNDUP(地区標準卸価格!F117*ユーザ別掛け率!F117%,-入力!$E$16),IF(入力!$E$17=3,ROUND(地区標準卸価格!F117*ユーザ別掛け率!F117%,-入力!$E$16),""))),地区標準卸価格!F117))</f>
        <v>58600</v>
      </c>
      <c r="G117" s="96" t="str">
        <f>'6桁'!G117</f>
        <v>Y★</v>
      </c>
      <c r="H117" s="456" t="str">
        <f>IF(地区標準卸価格!H117="","",IF(ISNUMBER(地区標準卸価格!H117),IF(入力!$E$17=1,ROUNDDOWN(地区標準卸価格!H117*ユーザ別掛け率!H117%,-入力!$E$16),IF(入力!$E$17=2,ROUNDUP(地区標準卸価格!H117*ユーザ別掛け率!H117%,-入力!$E$16),IF(入力!$E$17=3,ROUND(地区標準卸価格!H117*ユーザ別掛け率!H117%,-入力!$E$16),""))),地区標準卸価格!H117))</f>
        <v/>
      </c>
      <c r="I117" s="96">
        <f>'6桁'!I117</f>
        <v>0</v>
      </c>
      <c r="J117" s="456" t="str">
        <f>IF(地区標準卸価格!J117="","",IF(ISNUMBER(地区標準卸価格!J117),IF(入力!$E$17=1,ROUNDDOWN(地区標準卸価格!J117*ユーザ別掛け率!J117%,-入力!$E$16),IF(入力!$E$17=2,ROUNDUP(地区標準卸価格!J117*ユーザ別掛け率!J117%,-入力!$E$16),IF(入力!$E$17=3,ROUND(地区標準卸価格!J117*ユーザ別掛け率!J117%,-入力!$E$16),""))),地区標準卸価格!J117))</f>
        <v/>
      </c>
      <c r="K117" s="110">
        <f>'6桁'!K117</f>
        <v>0</v>
      </c>
      <c r="L117" s="456" t="str">
        <f>IF(地区標準卸価格!L117="","",IF(ISNUMBER(地区標準卸価格!L117),IF(入力!$E$17=1,ROUNDDOWN(地区標準卸価格!L117*ユーザ別掛け率!L117%,-入力!$E$16),IF(入力!$E$17=2,ROUNDUP(地区標準卸価格!L117*ユーザ別掛け率!L117%,-入力!$E$16),IF(入力!$E$17=3,ROUND(地区標準卸価格!L117*ユーザ別掛け率!L117%,-入力!$E$16),""))),地区標準卸価格!L117))</f>
        <v/>
      </c>
      <c r="M117" s="96">
        <f>'6桁'!M117</f>
        <v>0</v>
      </c>
      <c r="N117" s="265"/>
      <c r="O117" s="503"/>
      <c r="P117" s="500" t="s">
        <v>478</v>
      </c>
      <c r="Q117" s="501"/>
      <c r="R117" s="275"/>
      <c r="S117" s="276">
        <v>104</v>
      </c>
      <c r="T117" s="95" t="str">
        <f>IF(地区標準卸価格!T117="","",IF(ISNUMBER(地区標準卸価格!T117),IF(入力!$E$17=1,ROUNDDOWN(地区標準卸価格!T117*ユーザ別掛け率!T117%,-入力!$E$16),IF(入力!$E$17=2,ROUNDUP(地区標準卸価格!T117*ユーザ別掛け率!T117%,-入力!$E$16),IF(入力!$E$17=3,ROUND(地区標準卸価格!T117*ユーザ別掛け率!T117%,-入力!$E$16),""))),地区標準卸価格!T117))</f>
        <v/>
      </c>
      <c r="U117" s="96">
        <f>'6桁'!U117</f>
        <v>0</v>
      </c>
      <c r="V117" s="456" t="str">
        <f>IF(地区標準卸価格!V117="","",IF(ISNUMBER(地区標準卸価格!V117),IF(入力!$E$17=1,ROUNDDOWN(地区標準卸価格!V117*ユーザ別掛け率!V117%,-入力!$E$16),IF(入力!$E$17=2,ROUNDUP(地区標準卸価格!V117*ユーザ別掛け率!V117%,-入力!$E$16),IF(入力!$E$17=3,ROUND(地区標準卸価格!V117*ユーザ別掛け率!V117%,-入力!$E$16),""))),地区標準卸価格!V117))</f>
        <v>卸価格設定なし</v>
      </c>
      <c r="W117" s="110" t="str">
        <f>'6桁'!W117</f>
        <v>Y★</v>
      </c>
      <c r="X117" s="456" t="str">
        <f>IF(地区標準卸価格!X117="","",IF(ISNUMBER(地区標準卸価格!X117),IF(入力!$E$17=1,ROUNDDOWN(地区標準卸価格!X117*ユーザ別掛け率!X117%,-入力!$E$16),IF(入力!$E$17=2,ROUNDUP(地区標準卸価格!X117*ユーザ別掛け率!X117%,-入力!$E$16),IF(入力!$E$17=3,ROUND(地区標準卸価格!X117*ユーザ別掛け率!X117%,-入力!$E$16),""))),地区標準卸価格!X117))</f>
        <v/>
      </c>
      <c r="Y117" s="126">
        <f>'6桁'!Y117</f>
        <v>0</v>
      </c>
      <c r="Z117" s="108"/>
      <c r="AA117" s="123"/>
      <c r="AB117" s="40"/>
    </row>
    <row r="118" spans="2:28" ht="30" customHeight="1">
      <c r="B118" s="503"/>
      <c r="C118" s="341" t="s">
        <v>292</v>
      </c>
      <c r="D118" s="254">
        <v>88</v>
      </c>
      <c r="E118" s="342">
        <v>92</v>
      </c>
      <c r="F118" s="95">
        <f>IF(地区標準卸価格!F118="","",IF(ISNUMBER(地区標準卸価格!F118),IF(入力!$E$17=1,ROUNDDOWN(地区標準卸価格!F118*ユーザ別掛け率!F118%,-入力!$E$16),IF(入力!$E$17=2,ROUNDUP(地区標準卸価格!F118*ユーザ別掛け率!F118%,-入力!$E$16),IF(入力!$E$17=3,ROUND(地区標準卸価格!F118*ユーザ別掛け率!F118%,-入力!$E$16),""))),地区標準卸価格!F118))</f>
        <v>59600</v>
      </c>
      <c r="G118" s="96" t="str">
        <f>'6桁'!G118</f>
        <v>Y★</v>
      </c>
      <c r="H118" s="456" t="str">
        <f>IF(地区標準卸価格!H118="","",IF(ISNUMBER(地区標準卸価格!H118),IF(入力!$E$17=1,ROUNDDOWN(地区標準卸価格!H118*ユーザ別掛け率!H118%,-入力!$E$16),IF(入力!$E$17=2,ROUNDUP(地区標準卸価格!H118*ユーザ別掛け率!H118%,-入力!$E$16),IF(入力!$E$17=3,ROUND(地区標準卸価格!H118*ユーザ別掛け率!H118%,-入力!$E$16),""))),地区標準卸価格!H118))</f>
        <v/>
      </c>
      <c r="I118" s="96">
        <f>'6桁'!I118</f>
        <v>0</v>
      </c>
      <c r="J118" s="456" t="str">
        <f>IF(地区標準卸価格!J118="","",IF(ISNUMBER(地区標準卸価格!J118),IF(入力!$E$17=1,ROUNDDOWN(地区標準卸価格!J118*ユーザ別掛け率!J118%,-入力!$E$16),IF(入力!$E$17=2,ROUNDUP(地区標準卸価格!J118*ユーザ別掛け率!J118%,-入力!$E$16),IF(入力!$E$17=3,ROUND(地区標準卸価格!J118*ユーザ別掛け率!J118%,-入力!$E$16),""))),地区標準卸価格!J118))</f>
        <v/>
      </c>
      <c r="K118" s="110">
        <f>'6桁'!K118</f>
        <v>0</v>
      </c>
      <c r="L118" s="456" t="str">
        <f>IF(地区標準卸価格!L118="","",IF(ISNUMBER(地区標準卸価格!L118),IF(入力!$E$17=1,ROUNDDOWN(地区標準卸価格!L118*ユーザ別掛け率!L118%,-入力!$E$16),IF(入力!$E$17=2,ROUNDUP(地区標準卸価格!L118*ユーザ別掛け率!L118%,-入力!$E$16),IF(入力!$E$17=3,ROUND(地区標準卸価格!L118*ユーザ別掛け率!L118%,-入力!$E$16),""))),地区標準卸価格!L118))</f>
        <v/>
      </c>
      <c r="M118" s="96">
        <f>'6桁'!M118</f>
        <v>0</v>
      </c>
      <c r="N118" s="265"/>
      <c r="O118" s="503"/>
      <c r="P118" s="500" t="s">
        <v>218</v>
      </c>
      <c r="Q118" s="501"/>
      <c r="R118" s="275">
        <v>89</v>
      </c>
      <c r="S118" s="276">
        <v>93</v>
      </c>
      <c r="T118" s="95">
        <f>IF(地区標準卸価格!T118="","",IF(ISNUMBER(地区標準卸価格!T118),IF(入力!$E$17=1,ROUNDDOWN(地区標準卸価格!T118*ユーザ別掛け率!T118%,-入力!$E$16),IF(入力!$E$17=2,ROUNDUP(地区標準卸価格!T118*ユーザ別掛け率!T118%,-入力!$E$16),IF(入力!$E$17=3,ROUND(地区標準卸価格!T118*ユーザ別掛け率!T118%,-入力!$E$16),""))),地区標準卸価格!T118))</f>
        <v>41100</v>
      </c>
      <c r="U118" s="96" t="str">
        <f>'6桁'!U118</f>
        <v>Y★</v>
      </c>
      <c r="V118" s="456" t="str">
        <f>IF(地区標準卸価格!V118="","",IF(ISNUMBER(地区標準卸価格!V118),IF(入力!$E$17=1,ROUNDDOWN(地区標準卸価格!V118*ユーザ別掛け率!V118%,-入力!$E$16),IF(入力!$E$17=2,ROUNDUP(地区標準卸価格!V118*ユーザ別掛け率!V118%,-入力!$E$16),IF(入力!$E$17=3,ROUND(地区標準卸価格!V118*ユーザ別掛け率!V118%,-入力!$E$16),""))),地区標準卸価格!V118))</f>
        <v/>
      </c>
      <c r="W118" s="110">
        <f>'6桁'!W118</f>
        <v>0</v>
      </c>
      <c r="X118" s="456" t="str">
        <f>IF(地区標準卸価格!X118="","",IF(ISNUMBER(地区標準卸価格!X118),IF(入力!$E$17=1,ROUNDDOWN(地区標準卸価格!X118*ユーザ別掛け率!X118%,-入力!$E$16),IF(入力!$E$17=2,ROUNDUP(地区標準卸価格!X118*ユーザ別掛け率!X118%,-入力!$E$16),IF(入力!$E$17=3,ROUND(地区標準卸価格!X118*ユーザ別掛け率!X118%,-入力!$E$16),""))),地区標準卸価格!X118))</f>
        <v/>
      </c>
      <c r="Y118" s="126">
        <f>'6桁'!Y118</f>
        <v>0</v>
      </c>
      <c r="Z118" s="108"/>
      <c r="AA118" s="123"/>
      <c r="AB118" s="40"/>
    </row>
    <row r="119" spans="2:28" ht="30" customHeight="1">
      <c r="B119" s="503"/>
      <c r="C119" s="341" t="s">
        <v>479</v>
      </c>
      <c r="D119" s="254"/>
      <c r="E119" s="342">
        <v>94</v>
      </c>
      <c r="F119" s="95">
        <f>IF(地区標準卸価格!F119="","",IF(ISNUMBER(地区標準卸価格!F119),IF(入力!$E$17=1,ROUNDDOWN(地区標準卸価格!F119*ユーザ別掛け率!F119%,-入力!$E$16),IF(入力!$E$17=2,ROUNDUP(地区標準卸価格!F119*ユーザ別掛け率!F119%,-入力!$E$16),IF(入力!$E$17=3,ROUND(地区標準卸価格!F119*ユーザ別掛け率!F119%,-入力!$E$16),""))),地区標準卸価格!F119))</f>
        <v>61400</v>
      </c>
      <c r="G119" s="96" t="str">
        <f>'6桁'!G119</f>
        <v>Y★</v>
      </c>
      <c r="H119" s="456" t="str">
        <f>IF(地区標準卸価格!H119="","",IF(ISNUMBER(地区標準卸価格!H119),IF(入力!$E$17=1,ROUNDDOWN(地区標準卸価格!H119*ユーザ別掛け率!H119%,-入力!$E$16),IF(入力!$E$17=2,ROUNDUP(地区標準卸価格!H119*ユーザ別掛け率!H119%,-入力!$E$16),IF(入力!$E$17=3,ROUND(地区標準卸価格!H119*ユーザ別掛け率!H119%,-入力!$E$16),""))),地区標準卸価格!H119))</f>
        <v/>
      </c>
      <c r="I119" s="96">
        <f>'6桁'!I119</f>
        <v>0</v>
      </c>
      <c r="J119" s="456" t="str">
        <f>IF(地区標準卸価格!J119="","",IF(ISNUMBER(地区標準卸価格!J119),IF(入力!$E$17=1,ROUNDDOWN(地区標準卸価格!J119*ユーザ別掛け率!J119%,-入力!$E$16),IF(入力!$E$17=2,ROUNDUP(地区標準卸価格!J119*ユーザ別掛け率!J119%,-入力!$E$16),IF(入力!$E$17=3,ROUND(地区標準卸価格!J119*ユーザ別掛け率!J119%,-入力!$E$16),""))),地区標準卸価格!J119))</f>
        <v/>
      </c>
      <c r="K119" s="110">
        <f>'6桁'!K119</f>
        <v>0</v>
      </c>
      <c r="L119" s="456" t="str">
        <f>IF(地区標準卸価格!L119="","",IF(ISNUMBER(地区標準卸価格!L119),IF(入力!$E$17=1,ROUNDDOWN(地区標準卸価格!L119*ユーザ別掛け率!L119%,-入力!$E$16),IF(入力!$E$17=2,ROUNDUP(地区標準卸価格!L119*ユーザ別掛け率!L119%,-入力!$E$16),IF(入力!$E$17=3,ROUND(地区標準卸価格!L119*ユーザ別掛け率!L119%,-入力!$E$16),""))),地区標準卸価格!L119))</f>
        <v/>
      </c>
      <c r="M119" s="96">
        <f>'6桁'!M119</f>
        <v>0</v>
      </c>
      <c r="N119" s="265"/>
      <c r="O119" s="503"/>
      <c r="P119" s="500" t="s">
        <v>302</v>
      </c>
      <c r="Q119" s="501"/>
      <c r="R119" s="275"/>
      <c r="S119" s="276">
        <v>96</v>
      </c>
      <c r="T119" s="95">
        <f>IF(地区標準卸価格!T119="","",IF(ISNUMBER(地区標準卸価格!T119),IF(入力!$E$17=1,ROUNDDOWN(地区標準卸価格!T119*ユーザ別掛け率!T119%,-入力!$E$16),IF(入力!$E$17=2,ROUNDUP(地区標準卸価格!T119*ユーザ別掛け率!T119%,-入力!$E$16),IF(入力!$E$17=3,ROUND(地区標準卸価格!T119*ユーザ別掛け率!T119%,-入力!$E$16),""))),地区標準卸価格!T119))</f>
        <v>44800</v>
      </c>
      <c r="U119" s="96" t="str">
        <f>'6桁'!U119</f>
        <v>Y★</v>
      </c>
      <c r="V119" s="456" t="str">
        <f>IF(地区標準卸価格!V119="","",IF(ISNUMBER(地区標準卸価格!V119),IF(入力!$E$17=1,ROUNDDOWN(地区標準卸価格!V119*ユーザ別掛け率!V119%,-入力!$E$16),IF(入力!$E$17=2,ROUNDUP(地区標準卸価格!V119*ユーザ別掛け率!V119%,-入力!$E$16),IF(入力!$E$17=3,ROUND(地区標準卸価格!V119*ユーザ別掛け率!V119%,-入力!$E$16),""))),地区標準卸価格!V119))</f>
        <v/>
      </c>
      <c r="W119" s="110">
        <f>'6桁'!W119</f>
        <v>0</v>
      </c>
      <c r="X119" s="456" t="str">
        <f>IF(地区標準卸価格!X119="","",IF(ISNUMBER(地区標準卸価格!X119),IF(入力!$E$17=1,ROUNDDOWN(地区標準卸価格!X119*ユーザ別掛け率!X119%,-入力!$E$16),IF(入力!$E$17=2,ROUNDUP(地区標準卸価格!X119*ユーザ別掛け率!X119%,-入力!$E$16),IF(入力!$E$17=3,ROUND(地区標準卸価格!X119*ユーザ別掛け率!X119%,-入力!$E$16),""))),地区標準卸価格!X119))</f>
        <v/>
      </c>
      <c r="Y119" s="126">
        <f>'6桁'!Y119</f>
        <v>0</v>
      </c>
      <c r="Z119" s="108"/>
      <c r="AA119" s="123"/>
      <c r="AB119" s="40"/>
    </row>
    <row r="120" spans="2:28" ht="30" customHeight="1">
      <c r="B120" s="503"/>
      <c r="C120" s="341" t="s">
        <v>75</v>
      </c>
      <c r="D120" s="254">
        <v>93</v>
      </c>
      <c r="E120" s="342">
        <v>97</v>
      </c>
      <c r="F120" s="95">
        <f>IF(地区標準卸価格!F120="","",IF(ISNUMBER(地区標準卸価格!F120),IF(入力!$E$17=1,ROUNDDOWN(地区標準卸価格!F120*ユーザ別掛け率!F120%,-入力!$E$16),IF(入力!$E$17=2,ROUNDUP(地区標準卸価格!F120*ユーザ別掛け率!F120%,-入力!$E$16),IF(入力!$E$17=3,ROUND(地区標準卸価格!F120*ユーザ別掛け率!F120%,-入力!$E$16),""))),地区標準卸価格!F120))</f>
        <v>64700</v>
      </c>
      <c r="G120" s="96" t="str">
        <f>'6桁'!G120</f>
        <v>Y★</v>
      </c>
      <c r="H120" s="456" t="str">
        <f>IF(地区標準卸価格!H120="","",IF(ISNUMBER(地区標準卸価格!H120),IF(入力!$E$17=1,ROUNDDOWN(地区標準卸価格!H120*ユーザ別掛け率!H120%,-入力!$E$16),IF(入力!$E$17=2,ROUNDUP(地区標準卸価格!H120*ユーザ別掛け率!H120%,-入力!$E$16),IF(入力!$E$17=3,ROUND(地区標準卸価格!H120*ユーザ別掛け率!H120%,-入力!$E$16),""))),地区標準卸価格!H120))</f>
        <v/>
      </c>
      <c r="I120" s="96">
        <f>'6桁'!I120</f>
        <v>0</v>
      </c>
      <c r="J120" s="456" t="str">
        <f>IF(地区標準卸価格!J120="","",IF(ISNUMBER(地区標準卸価格!J120),IF(入力!$E$17=1,ROUNDDOWN(地区標準卸価格!J120*ユーザ別掛け率!J120%,-入力!$E$16),IF(入力!$E$17=2,ROUNDUP(地区標準卸価格!J120*ユーザ別掛け率!J120%,-入力!$E$16),IF(入力!$E$17=3,ROUND(地区標準卸価格!J120*ユーザ別掛け率!J120%,-入力!$E$16),""))),地区標準卸価格!J120))</f>
        <v/>
      </c>
      <c r="K120" s="110">
        <f>'6桁'!K120</f>
        <v>0</v>
      </c>
      <c r="L120" s="456" t="str">
        <f>IF(地区標準卸価格!L120="","",IF(ISNUMBER(地区標準卸価格!L120),IF(入力!$E$17=1,ROUNDDOWN(地区標準卸価格!L120*ユーザ別掛け率!L120%,-入力!$E$16),IF(入力!$E$17=2,ROUNDUP(地区標準卸価格!L120*ユーザ別掛け率!L120%,-入力!$E$16),IF(入力!$E$17=3,ROUND(地区標準卸価格!L120*ユーザ別掛け率!L120%,-入力!$E$16),""))),地区標準卸価格!L120))</f>
        <v/>
      </c>
      <c r="M120" s="96">
        <f>'6桁'!M120</f>
        <v>0</v>
      </c>
      <c r="N120" s="265"/>
      <c r="O120" s="503"/>
      <c r="P120" s="500" t="s">
        <v>203</v>
      </c>
      <c r="Q120" s="501"/>
      <c r="R120" s="275">
        <v>94</v>
      </c>
      <c r="S120" s="276">
        <v>98</v>
      </c>
      <c r="T120" s="95">
        <f>IF(地区標準卸価格!T120="","",IF(ISNUMBER(地区標準卸価格!T120),IF(入力!$E$17=1,ROUNDDOWN(地区標準卸価格!T120*ユーザ別掛け率!T120%,-入力!$E$16),IF(入力!$E$17=2,ROUNDUP(地区標準卸価格!T120*ユーザ別掛け率!T120%,-入力!$E$16),IF(入力!$E$17=3,ROUND(地区標準卸価格!T120*ユーザ別掛け率!T120%,-入力!$E$16),""))),地区標準卸価格!T120))</f>
        <v>44300</v>
      </c>
      <c r="U120" s="96" t="str">
        <f>'6桁'!U120</f>
        <v>Y★</v>
      </c>
      <c r="V120" s="456" t="str">
        <f>IF(地区標準卸価格!V120="","",IF(ISNUMBER(地区標準卸価格!V120),IF(入力!$E$17=1,ROUNDDOWN(地区標準卸価格!V120*ユーザ別掛け率!V120%,-入力!$E$16),IF(入力!$E$17=2,ROUNDUP(地区標準卸価格!V120*ユーザ別掛け率!V120%,-入力!$E$16),IF(入力!$E$17=3,ROUND(地区標準卸価格!V120*ユーザ別掛け率!V120%,-入力!$E$16),""))),地区標準卸価格!V120))</f>
        <v/>
      </c>
      <c r="W120" s="110">
        <f>'6桁'!W120</f>
        <v>0</v>
      </c>
      <c r="X120" s="456" t="str">
        <f>IF(地区標準卸価格!X120="","",IF(ISNUMBER(地区標準卸価格!X120),IF(入力!$E$17=1,ROUNDDOWN(地区標準卸価格!X120*ユーザ別掛け率!X120%,-入力!$E$16),IF(入力!$E$17=2,ROUNDUP(地区標準卸価格!X120*ユーザ別掛け率!X120%,-入力!$E$16),IF(入力!$E$17=3,ROUND(地区標準卸価格!X120*ユーザ別掛け率!X120%,-入力!$E$16),""))),地区標準卸価格!X120))</f>
        <v/>
      </c>
      <c r="Y120" s="126">
        <f>'6桁'!Y120</f>
        <v>0</v>
      </c>
      <c r="Z120" s="108"/>
      <c r="AA120" s="123"/>
      <c r="AB120" s="40"/>
    </row>
    <row r="121" spans="2:28" ht="30" customHeight="1">
      <c r="B121" s="503"/>
      <c r="C121" s="341" t="s">
        <v>293</v>
      </c>
      <c r="D121" s="254">
        <v>95</v>
      </c>
      <c r="E121" s="342">
        <v>99</v>
      </c>
      <c r="F121" s="95">
        <f>IF(地区標準卸価格!F121="","",IF(ISNUMBER(地区標準卸価格!F121),IF(入力!$E$17=1,ROUNDDOWN(地区標準卸価格!F121*ユーザ別掛け率!F121%,-入力!$E$16),IF(入力!$E$17=2,ROUNDUP(地区標準卸価格!F121*ユーザ別掛け率!F121%,-入力!$E$16),IF(入力!$E$17=3,ROUND(地区標準卸価格!F121*ユーザ別掛け率!F121%,-入力!$E$16),""))),地区標準卸価格!F121))</f>
        <v>68200</v>
      </c>
      <c r="G121" s="96" t="str">
        <f>'6桁'!G121</f>
        <v>Y★</v>
      </c>
      <c r="H121" s="456" t="str">
        <f>IF(地区標準卸価格!H121="","",IF(ISNUMBER(地区標準卸価格!H121),IF(入力!$E$17=1,ROUNDDOWN(地区標準卸価格!H121*ユーザ別掛け率!H121%,-入力!$E$16),IF(入力!$E$17=2,ROUNDUP(地区標準卸価格!H121*ユーザ別掛け率!H121%,-入力!$E$16),IF(入力!$E$17=3,ROUND(地区標準卸価格!H121*ユーザ別掛け率!H121%,-入力!$E$16),""))),地区標準卸価格!H121))</f>
        <v/>
      </c>
      <c r="I121" s="96">
        <f>'6桁'!I121</f>
        <v>0</v>
      </c>
      <c r="J121" s="456" t="str">
        <f>IF(地区標準卸価格!J121="","",IF(ISNUMBER(地区標準卸価格!J121),IF(入力!$E$17=1,ROUNDDOWN(地区標準卸価格!J121*ユーザ別掛け率!J121%,-入力!$E$16),IF(入力!$E$17=2,ROUNDUP(地区標準卸価格!J121*ユーザ別掛け率!J121%,-入力!$E$16),IF(入力!$E$17=3,ROUND(地区標準卸価格!J121*ユーザ別掛け率!J121%,-入力!$E$16),""))),地区標準卸価格!J121))</f>
        <v/>
      </c>
      <c r="K121" s="110">
        <f>'6桁'!K121</f>
        <v>0</v>
      </c>
      <c r="L121" s="456" t="str">
        <f>IF(地区標準卸価格!L121="","",IF(ISNUMBER(地区標準卸価格!L121),IF(入力!$E$17=1,ROUNDDOWN(地区標準卸価格!L121*ユーザ別掛け率!L121%,-入力!$E$16),IF(入力!$E$17=2,ROUNDUP(地区標準卸価格!L121*ユーザ別掛け率!L121%,-入力!$E$16),IF(入力!$E$17=3,ROUND(地区標準卸価格!L121*ユーザ別掛け率!L121%,-入力!$E$16),""))),地区標準卸価格!L121))</f>
        <v/>
      </c>
      <c r="M121" s="96">
        <f>'6桁'!M121</f>
        <v>0</v>
      </c>
      <c r="N121" s="265"/>
      <c r="O121" s="503"/>
      <c r="P121" s="500" t="s">
        <v>303</v>
      </c>
      <c r="Q121" s="501"/>
      <c r="R121" s="275">
        <v>96</v>
      </c>
      <c r="S121" s="276">
        <v>100</v>
      </c>
      <c r="T121" s="95">
        <f>IF(地区標準卸価格!T121="","",IF(ISNUMBER(地区標準卸価格!T121),IF(入力!$E$17=1,ROUNDDOWN(地区標準卸価格!T121*ユーザ別掛け率!T121%,-入力!$E$16),IF(入力!$E$17=2,ROUNDUP(地区標準卸価格!T121*ユーザ別掛け率!T121%,-入力!$E$16),IF(入力!$E$17=3,ROUND(地区標準卸価格!T121*ユーザ別掛け率!T121%,-入力!$E$16),""))),地区標準卸価格!T121))</f>
        <v>44600</v>
      </c>
      <c r="U121" s="96" t="str">
        <f>'6桁'!U121</f>
        <v>Y★</v>
      </c>
      <c r="V121" s="456" t="str">
        <f>IF(地区標準卸価格!V121="","",IF(ISNUMBER(地区標準卸価格!V121),IF(入力!$E$17=1,ROUNDDOWN(地区標準卸価格!V121*ユーザ別掛け率!V121%,-入力!$E$16),IF(入力!$E$17=2,ROUNDUP(地区標準卸価格!V121*ユーザ別掛け率!V121%,-入力!$E$16),IF(入力!$E$17=3,ROUND(地区標準卸価格!V121*ユーザ別掛け率!V121%,-入力!$E$16),""))),地区標準卸価格!V121))</f>
        <v/>
      </c>
      <c r="W121" s="110">
        <f>'6桁'!W121</f>
        <v>0</v>
      </c>
      <c r="X121" s="456" t="str">
        <f>IF(地区標準卸価格!X121="","",IF(ISNUMBER(地区標準卸価格!X121),IF(入力!$E$17=1,ROUNDDOWN(地区標準卸価格!X121*ユーザ別掛け率!X121%,-入力!$E$16),IF(入力!$E$17=2,ROUNDUP(地区標準卸価格!X121*ユーザ別掛け率!X121%,-入力!$E$16),IF(入力!$E$17=3,ROUND(地区標準卸価格!X121*ユーザ別掛け率!X121%,-入力!$E$16),""))),地区標準卸価格!X121))</f>
        <v/>
      </c>
      <c r="Y121" s="126">
        <f>'6桁'!Y121</f>
        <v>0</v>
      </c>
      <c r="Z121" s="108"/>
      <c r="AA121" s="123"/>
      <c r="AB121" s="40"/>
    </row>
    <row r="122" spans="2:28" ht="30" customHeight="1">
      <c r="B122" s="503"/>
      <c r="C122" s="341" t="s">
        <v>481</v>
      </c>
      <c r="D122" s="254">
        <v>97</v>
      </c>
      <c r="E122" s="342">
        <v>101</v>
      </c>
      <c r="F122" s="95" t="str">
        <f>IF(地区標準卸価格!F122="","",IF(ISNUMBER(地区標準卸価格!F122),IF(入力!$E$17=1,ROUNDDOWN(地区標準卸価格!F122*ユーザ別掛け率!F122%,-入力!$E$16),IF(入力!$E$17=2,ROUNDUP(地区標準卸価格!F122*ユーザ別掛け率!F122%,-入力!$E$16),IF(入力!$E$17=3,ROUND(地区標準卸価格!F122*ユーザ別掛け率!F122%,-入力!$E$16),""))),地区標準卸価格!F122))</f>
        <v/>
      </c>
      <c r="G122" s="96">
        <f>'6桁'!G122</f>
        <v>0</v>
      </c>
      <c r="H122" s="456" t="str">
        <f>IF(地区標準卸価格!H122="","",IF(ISNUMBER(地区標準卸価格!H122),IF(入力!$E$17=1,ROUNDDOWN(地区標準卸価格!H122*ユーザ別掛け率!H122%,-入力!$E$16),IF(入力!$E$17=2,ROUNDUP(地区標準卸価格!H122*ユーザ別掛け率!H122%,-入力!$E$16),IF(入力!$E$17=3,ROUND(地区標準卸価格!H122*ユーザ別掛け率!H122%,-入力!$E$16),""))),地区標準卸価格!H122))</f>
        <v>卸価格設定なし</v>
      </c>
      <c r="I122" s="96" t="str">
        <f>'6桁'!I122</f>
        <v>Y★</v>
      </c>
      <c r="J122" s="456" t="str">
        <f>IF(地区標準卸価格!J122="","",IF(ISNUMBER(地区標準卸価格!J122),IF(入力!$E$17=1,ROUNDDOWN(地区標準卸価格!J122*ユーザ別掛け率!J122%,-入力!$E$16),IF(入力!$E$17=2,ROUNDUP(地区標準卸価格!J122*ユーザ別掛け率!J122%,-入力!$E$16),IF(入力!$E$17=3,ROUND(地区標準卸価格!J122*ユーザ別掛け率!J122%,-入力!$E$16),""))),地区標準卸価格!J122))</f>
        <v/>
      </c>
      <c r="K122" s="110">
        <f>'6桁'!K122</f>
        <v>0</v>
      </c>
      <c r="L122" s="456" t="str">
        <f>IF(地区標準卸価格!L122="","",IF(ISNUMBER(地区標準卸価格!L122),IF(入力!$E$17=1,ROUNDDOWN(地区標準卸価格!L122*ユーザ別掛け率!L122%,-入力!$E$16),IF(入力!$E$17=2,ROUNDUP(地区標準卸価格!L122*ユーザ別掛け率!L122%,-入力!$E$16),IF(入力!$E$17=3,ROUND(地区標準卸価格!L122*ユーザ別掛け率!L122%,-入力!$E$16),""))),地区標準卸価格!L122))</f>
        <v/>
      </c>
      <c r="M122" s="96">
        <f>'6桁'!M122</f>
        <v>0</v>
      </c>
      <c r="N122" s="265"/>
      <c r="O122" s="503"/>
      <c r="P122" s="500" t="s">
        <v>480</v>
      </c>
      <c r="Q122" s="501"/>
      <c r="R122" s="275"/>
      <c r="S122" s="276">
        <v>102</v>
      </c>
      <c r="T122" s="95" t="str">
        <f>IF(地区標準卸価格!T122="","",IF(ISNUMBER(地区標準卸価格!T122),IF(入力!$E$17=1,ROUNDDOWN(地区標準卸価格!T122*ユーザ別掛け率!T122%,-入力!$E$16),IF(入力!$E$17=2,ROUNDUP(地区標準卸価格!T122*ユーザ別掛け率!T122%,-入力!$E$16),IF(入力!$E$17=3,ROUND(地区標準卸価格!T122*ユーザ別掛け率!T122%,-入力!$E$16),""))),地区標準卸価格!T122))</f>
        <v/>
      </c>
      <c r="U122" s="96">
        <f>'6桁'!U122</f>
        <v>0</v>
      </c>
      <c r="V122" s="456" t="str">
        <f>IF(地区標準卸価格!V122="","",IF(ISNUMBER(地区標準卸価格!V122),IF(入力!$E$17=1,ROUNDDOWN(地区標準卸価格!V122*ユーザ別掛け率!V122%,-入力!$E$16),IF(入力!$E$17=2,ROUNDUP(地区標準卸価格!V122*ユーザ別掛け率!V122%,-入力!$E$16),IF(入力!$E$17=3,ROUND(地区標準卸価格!V122*ユーザ別掛け率!V122%,-入力!$E$16),""))),地区標準卸価格!V122))</f>
        <v>卸価格設定なし</v>
      </c>
      <c r="W122" s="110" t="str">
        <f>'6桁'!W122</f>
        <v>Y★</v>
      </c>
      <c r="X122" s="456" t="str">
        <f>IF(地区標準卸価格!X122="","",IF(ISNUMBER(地区標準卸価格!X122),IF(入力!$E$17=1,ROUNDDOWN(地区標準卸価格!X122*ユーザ別掛け率!X122%,-入力!$E$16),IF(入力!$E$17=2,ROUNDUP(地区標準卸価格!X122*ユーザ別掛け率!X122%,-入力!$E$16),IF(入力!$E$17=3,ROUND(地区標準卸価格!X122*ユーザ別掛け率!X122%,-入力!$E$16),""))),地区標準卸価格!X122))</f>
        <v/>
      </c>
      <c r="Y122" s="126">
        <f>'6桁'!Y122</f>
        <v>0</v>
      </c>
      <c r="Z122" s="108"/>
      <c r="AA122" s="123"/>
      <c r="AB122" s="40"/>
    </row>
    <row r="123" spans="2:28" ht="30" customHeight="1">
      <c r="B123" s="503"/>
      <c r="C123" s="341" t="s">
        <v>482</v>
      </c>
      <c r="D123" s="254"/>
      <c r="E123" s="342">
        <v>90</v>
      </c>
      <c r="F123" s="95">
        <f>IF(地区標準卸価格!F123="","",IF(ISNUMBER(地区標準卸価格!F123),IF(入力!$E$17=1,ROUNDDOWN(地区標準卸価格!F123*ユーザ別掛け率!F123%,-入力!$E$16),IF(入力!$E$17=2,ROUNDUP(地区標準卸価格!F123*ユーザ別掛け率!F123%,-入力!$E$16),IF(入力!$E$17=3,ROUND(地区標準卸価格!F123*ユーザ別掛け率!F123%,-入力!$E$16),""))),地区標準卸価格!F123))</f>
        <v>52900</v>
      </c>
      <c r="G123" s="96" t="str">
        <f>'6桁'!G123</f>
        <v>Y★</v>
      </c>
      <c r="H123" s="456" t="str">
        <f>IF(地区標準卸価格!H123="","",IF(ISNUMBER(地区標準卸価格!H123),IF(入力!$E$17=1,ROUNDDOWN(地区標準卸価格!H123*ユーザ別掛け率!H123%,-入力!$E$16),IF(入力!$E$17=2,ROUNDUP(地区標準卸価格!H123*ユーザ別掛け率!H123%,-入力!$E$16),IF(入力!$E$17=3,ROUND(地区標準卸価格!H123*ユーザ別掛け率!H123%,-入力!$E$16),""))),地区標準卸価格!H123))</f>
        <v/>
      </c>
      <c r="I123" s="96">
        <f>'6桁'!I123</f>
        <v>0</v>
      </c>
      <c r="J123" s="456" t="str">
        <f>IF(地区標準卸価格!J123="","",IF(ISNUMBER(地区標準卸価格!J123),IF(入力!$E$17=1,ROUNDDOWN(地区標準卸価格!J123*ユーザ別掛け率!J123%,-入力!$E$16),IF(入力!$E$17=2,ROUNDUP(地区標準卸価格!J123*ユーザ別掛け率!J123%,-入力!$E$16),IF(入力!$E$17=3,ROUND(地区標準卸価格!J123*ユーザ別掛け率!J123%,-入力!$E$16),""))),地区標準卸価格!J123))</f>
        <v/>
      </c>
      <c r="K123" s="110">
        <f>'6桁'!K123</f>
        <v>0</v>
      </c>
      <c r="L123" s="456" t="str">
        <f>IF(地区標準卸価格!L123="","",IF(ISNUMBER(地区標準卸価格!L123),IF(入力!$E$17=1,ROUNDDOWN(地区標準卸価格!L123*ユーザ別掛け率!L123%,-入力!$E$16),IF(入力!$E$17=2,ROUNDUP(地区標準卸価格!L123*ユーザ別掛け率!L123%,-入力!$E$16),IF(入力!$E$17=3,ROUND(地区標準卸価格!L123*ユーザ別掛け率!L123%,-入力!$E$16),""))),地区標準卸価格!L123))</f>
        <v/>
      </c>
      <c r="M123" s="96">
        <f>'6桁'!M123</f>
        <v>0</v>
      </c>
      <c r="N123" s="265"/>
      <c r="O123" s="503"/>
      <c r="P123" s="500" t="s">
        <v>304</v>
      </c>
      <c r="Q123" s="501"/>
      <c r="R123" s="275">
        <v>101</v>
      </c>
      <c r="S123" s="276">
        <v>105</v>
      </c>
      <c r="T123" s="95">
        <f>IF(地区標準卸価格!T123="","",IF(ISNUMBER(地区標準卸価格!T123),IF(入力!$E$17=1,ROUNDDOWN(地区標準卸価格!T123*ユーザ別掛け率!T123%,-入力!$E$16),IF(入力!$E$17=2,ROUNDUP(地区標準卸価格!T123*ユーザ別掛け率!T123%,-入力!$E$16),IF(入力!$E$17=3,ROUND(地区標準卸価格!T123*ユーザ別掛け率!T123%,-入力!$E$16),""))),地区標準卸価格!T123))</f>
        <v>48500</v>
      </c>
      <c r="U123" s="96" t="str">
        <f>'6桁'!U123</f>
        <v>Y★</v>
      </c>
      <c r="V123" s="456" t="str">
        <f>IF(地区標準卸価格!V123="","",IF(ISNUMBER(地区標準卸価格!V123),IF(入力!$E$17=1,ROUNDDOWN(地区標準卸価格!V123*ユーザ別掛け率!V123%,-入力!$E$16),IF(入力!$E$17=2,ROUNDUP(地区標準卸価格!V123*ユーザ別掛け率!V123%,-入力!$E$16),IF(入力!$E$17=3,ROUND(地区標準卸価格!V123*ユーザ別掛け率!V123%,-入力!$E$16),""))),地区標準卸価格!V123))</f>
        <v/>
      </c>
      <c r="W123" s="110">
        <f>'6桁'!W123</f>
        <v>0</v>
      </c>
      <c r="X123" s="456" t="str">
        <f>IF(地区標準卸価格!X123="","",IF(ISNUMBER(地区標準卸価格!X123),IF(入力!$E$17=1,ROUNDDOWN(地区標準卸価格!X123*ユーザ別掛け率!X123%,-入力!$E$16),IF(入力!$E$17=2,ROUNDUP(地区標準卸価格!X123*ユーザ別掛け率!X123%,-入力!$E$16),IF(入力!$E$17=3,ROUND(地区標準卸価格!X123*ユーザ別掛け率!X123%,-入力!$E$16),""))),地区標準卸価格!X123))</f>
        <v/>
      </c>
      <c r="Y123" s="126">
        <f>'6桁'!Y123</f>
        <v>0</v>
      </c>
      <c r="Z123" s="108"/>
      <c r="AA123" s="123"/>
      <c r="AB123" s="40"/>
    </row>
    <row r="124" spans="2:28" ht="30" customHeight="1">
      <c r="B124" s="503"/>
      <c r="C124" s="341" t="s">
        <v>483</v>
      </c>
      <c r="D124" s="254"/>
      <c r="E124" s="342">
        <v>92</v>
      </c>
      <c r="F124" s="95">
        <f>IF(地区標準卸価格!F124="","",IF(ISNUMBER(地区標準卸価格!F124),IF(入力!$E$17=1,ROUNDDOWN(地区標準卸価格!F124*ユーザ別掛け率!F124%,-入力!$E$16),IF(入力!$E$17=2,ROUNDUP(地区標準卸価格!F124*ユーザ別掛け率!F124%,-入力!$E$16),IF(入力!$E$17=3,ROUND(地区標準卸価格!F124*ユーザ別掛け率!F124%,-入力!$E$16),""))),地区標準卸価格!F124))</f>
        <v>54500</v>
      </c>
      <c r="G124" s="96" t="str">
        <f>'6桁'!G124</f>
        <v>Y★</v>
      </c>
      <c r="H124" s="456" t="str">
        <f>IF(地区標準卸価格!H124="","",IF(ISNUMBER(地区標準卸価格!H124),IF(入力!$E$17=1,ROUNDDOWN(地区標準卸価格!H124*ユーザ別掛け率!H124%,-入力!$E$16),IF(入力!$E$17=2,ROUNDUP(地区標準卸価格!H124*ユーザ別掛け率!H124%,-入力!$E$16),IF(入力!$E$17=3,ROUND(地区標準卸価格!H124*ユーザ別掛け率!H124%,-入力!$E$16),""))),地区標準卸価格!H124))</f>
        <v/>
      </c>
      <c r="I124" s="96">
        <f>'6桁'!I124</f>
        <v>0</v>
      </c>
      <c r="J124" s="456" t="str">
        <f>IF(地区標準卸価格!J124="","",IF(ISNUMBER(地区標準卸価格!J124),IF(入力!$E$17=1,ROUNDDOWN(地区標準卸価格!J124*ユーザ別掛け率!J124%,-入力!$E$16),IF(入力!$E$17=2,ROUNDUP(地区標準卸価格!J124*ユーザ別掛け率!J124%,-入力!$E$16),IF(入力!$E$17=3,ROUND(地区標準卸価格!J124*ユーザ別掛け率!J124%,-入力!$E$16),""))),地区標準卸価格!J124))</f>
        <v/>
      </c>
      <c r="K124" s="110">
        <f>'6桁'!K124</f>
        <v>0</v>
      </c>
      <c r="L124" s="456" t="str">
        <f>IF(地区標準卸価格!L124="","",IF(ISNUMBER(地区標準卸価格!L124),IF(入力!$E$17=1,ROUNDDOWN(地区標準卸価格!L124*ユーザ別掛け率!L124%,-入力!$E$16),IF(入力!$E$17=2,ROUNDUP(地区標準卸価格!L124*ユーザ別掛け率!L124%,-入力!$E$16),IF(入力!$E$17=3,ROUND(地区標準卸価格!L124*ユーザ別掛け率!L124%,-入力!$E$16),""))),地区標準卸価格!L124))</f>
        <v/>
      </c>
      <c r="M124" s="96">
        <f>'6桁'!M124</f>
        <v>0</v>
      </c>
      <c r="N124" s="265"/>
      <c r="O124" s="503"/>
      <c r="P124" s="500" t="s">
        <v>206</v>
      </c>
      <c r="Q124" s="501"/>
      <c r="R124" s="275">
        <v>92</v>
      </c>
      <c r="S124" s="276">
        <v>96</v>
      </c>
      <c r="T124" s="95">
        <f>IF(地区標準卸価格!T124="","",IF(ISNUMBER(地区標準卸価格!T124),IF(入力!$E$17=1,ROUNDDOWN(地区標準卸価格!T124*ユーザ別掛け率!T124%,-入力!$E$16),IF(入力!$E$17=2,ROUNDUP(地区標準卸価格!T124*ユーザ別掛け率!T124%,-入力!$E$16),IF(入力!$E$17=3,ROUND(地区標準卸価格!T124*ユーザ別掛け率!T124%,-入力!$E$16),""))),地区標準卸価格!T124))</f>
        <v>35100</v>
      </c>
      <c r="U124" s="96" t="str">
        <f>'6桁'!U124</f>
        <v>Y★</v>
      </c>
      <c r="V124" s="456" t="str">
        <f>IF(地区標準卸価格!V124="","",IF(ISNUMBER(地区標準卸価格!V124),IF(入力!$E$17=1,ROUNDDOWN(地区標準卸価格!V124*ユーザ別掛け率!V124%,-入力!$E$16),IF(入力!$E$17=2,ROUNDUP(地区標準卸価格!V124*ユーザ別掛け率!V124%,-入力!$E$16),IF(入力!$E$17=3,ROUND(地区標準卸価格!V124*ユーザ別掛け率!V124%,-入力!$E$16),""))),地区標準卸価格!V124))</f>
        <v/>
      </c>
      <c r="W124" s="110">
        <f>'6桁'!W124</f>
        <v>0</v>
      </c>
      <c r="X124" s="456" t="str">
        <f>IF(地区標準卸価格!X124="","",IF(ISNUMBER(地区標準卸価格!X124),IF(入力!$E$17=1,ROUNDDOWN(地区標準卸価格!X124*ユーザ別掛け率!X124%,-入力!$E$16),IF(入力!$E$17=2,ROUNDUP(地区標準卸価格!X124*ユーザ別掛け率!X124%,-入力!$E$16),IF(入力!$E$17=3,ROUND(地区標準卸価格!X124*ユーザ別掛け率!X124%,-入力!$E$16),""))),地区標準卸価格!X124))</f>
        <v/>
      </c>
      <c r="Y124" s="126">
        <f>'6桁'!Y124</f>
        <v>0</v>
      </c>
      <c r="Z124" s="108"/>
      <c r="AA124" s="123"/>
      <c r="AB124" s="40"/>
    </row>
    <row r="125" spans="2:28" ht="30" customHeight="1">
      <c r="B125" s="503"/>
      <c r="C125" s="341" t="s">
        <v>175</v>
      </c>
      <c r="D125" s="254">
        <v>91</v>
      </c>
      <c r="E125" s="342">
        <v>95</v>
      </c>
      <c r="F125" s="95">
        <f>IF(地区標準卸価格!F125="","",IF(ISNUMBER(地区標準卸価格!F125),IF(入力!$E$17=1,ROUNDDOWN(地区標準卸価格!F125*ユーザ別掛け率!F125%,-入力!$E$16),IF(入力!$E$17=2,ROUNDUP(地区標準卸価格!F125*ユーザ別掛け率!F125%,-入力!$E$16),IF(入力!$E$17=3,ROUND(地区標準卸価格!F125*ユーザ別掛け率!F125%,-入力!$E$16),""))),地区標準卸価格!F125))</f>
        <v>56200</v>
      </c>
      <c r="G125" s="96" t="str">
        <f>'6桁'!G125</f>
        <v>Y★</v>
      </c>
      <c r="H125" s="456" t="str">
        <f>IF(地区標準卸価格!H125="","",IF(ISNUMBER(地区標準卸価格!H125),IF(入力!$E$17=1,ROUNDDOWN(地区標準卸価格!H125*ユーザ別掛け率!H125%,-入力!$E$16),IF(入力!$E$17=2,ROUNDUP(地区標準卸価格!H125*ユーザ別掛け率!H125%,-入力!$E$16),IF(入力!$E$17=3,ROUND(地区標準卸価格!H125*ユーザ別掛け率!H125%,-入力!$E$16),""))),地区標準卸価格!H125))</f>
        <v/>
      </c>
      <c r="I125" s="96">
        <f>'6桁'!I125</f>
        <v>0</v>
      </c>
      <c r="J125" s="456" t="str">
        <f>IF(地区標準卸価格!J125="","",IF(ISNUMBER(地区標準卸価格!J125),IF(入力!$E$17=1,ROUNDDOWN(地区標準卸価格!J125*ユーザ別掛け率!J125%,-入力!$E$16),IF(入力!$E$17=2,ROUNDUP(地区標準卸価格!J125*ユーザ別掛け率!J125%,-入力!$E$16),IF(入力!$E$17=3,ROUND(地区標準卸価格!J125*ユーザ別掛け率!J125%,-入力!$E$16),""))),地区標準卸価格!J125))</f>
        <v/>
      </c>
      <c r="K125" s="110">
        <f>'6桁'!K125</f>
        <v>0</v>
      </c>
      <c r="L125" s="456" t="str">
        <f>IF(地区標準卸価格!L125="","",IF(ISNUMBER(地区標準卸価格!L125),IF(入力!$E$17=1,ROUNDDOWN(地区標準卸価格!L125*ユーザ別掛け率!L125%,-入力!$E$16),IF(入力!$E$17=2,ROUNDUP(地区標準卸価格!L125*ユーザ別掛け率!L125%,-入力!$E$16),IF(入力!$E$17=3,ROUND(地区標準卸価格!L125*ユーザ別掛け率!L125%,-入力!$E$16),""))),地区標準卸価格!L125))</f>
        <v/>
      </c>
      <c r="M125" s="96">
        <f>'6桁'!M125</f>
        <v>0</v>
      </c>
      <c r="N125" s="265"/>
      <c r="O125" s="503"/>
      <c r="P125" s="500" t="s">
        <v>484</v>
      </c>
      <c r="Q125" s="501"/>
      <c r="R125" s="275"/>
      <c r="S125" s="276">
        <v>99</v>
      </c>
      <c r="T125" s="95" t="str">
        <f>IF(地区標準卸価格!T125="","",IF(ISNUMBER(地区標準卸価格!T125),IF(入力!$E$17=1,ROUNDDOWN(地区標準卸価格!T125*ユーザ別掛け率!T125%,-入力!$E$16),IF(入力!$E$17=2,ROUNDUP(地区標準卸価格!T125*ユーザ別掛け率!T125%,-入力!$E$16),IF(入力!$E$17=3,ROUND(地区標準卸価格!T125*ユーザ別掛け率!T125%,-入力!$E$16),""))),地区標準卸価格!T125))</f>
        <v/>
      </c>
      <c r="U125" s="96">
        <f>'6桁'!U125</f>
        <v>0</v>
      </c>
      <c r="V125" s="456" t="str">
        <f>IF(地区標準卸価格!V125="","",IF(ISNUMBER(地区標準卸価格!V125),IF(入力!$E$17=1,ROUNDDOWN(地区標準卸価格!V125*ユーザ別掛け率!V125%,-入力!$E$16),IF(入力!$E$17=2,ROUNDUP(地区標準卸価格!V125*ユーザ別掛け率!V125%,-入力!$E$16),IF(入力!$E$17=3,ROUND(地区標準卸価格!V125*ユーザ別掛け率!V125%,-入力!$E$16),""))),地区標準卸価格!V125))</f>
        <v>卸価格設定なし</v>
      </c>
      <c r="W125" s="110" t="str">
        <f>'6桁'!W125</f>
        <v>Y★</v>
      </c>
      <c r="X125" s="456" t="str">
        <f>IF(地区標準卸価格!X125="","",IF(ISNUMBER(地区標準卸価格!X125),IF(入力!$E$17=1,ROUNDDOWN(地区標準卸価格!X125*ユーザ別掛け率!X125%,-入力!$E$16),IF(入力!$E$17=2,ROUNDUP(地区標準卸価格!X125*ユーザ別掛け率!X125%,-入力!$E$16),IF(入力!$E$17=3,ROUND(地区標準卸価格!X125*ユーザ別掛け率!X125%,-入力!$E$16),""))),地区標準卸価格!X125))</f>
        <v/>
      </c>
      <c r="Y125" s="126">
        <f>'6桁'!Y125</f>
        <v>0</v>
      </c>
      <c r="Z125" s="108"/>
      <c r="AA125" s="123"/>
      <c r="AB125" s="40"/>
    </row>
    <row r="126" spans="2:28" ht="30" customHeight="1">
      <c r="B126" s="503"/>
      <c r="C126" s="341" t="s">
        <v>212</v>
      </c>
      <c r="D126" s="254">
        <v>93</v>
      </c>
      <c r="E126" s="342">
        <v>97</v>
      </c>
      <c r="F126" s="95">
        <f>IF(地区標準卸価格!F126="","",IF(ISNUMBER(地区標準卸価格!F126),IF(入力!$E$17=1,ROUNDDOWN(地区標準卸価格!F126*ユーザ別掛け率!F126%,-入力!$E$16),IF(入力!$E$17=2,ROUNDUP(地区標準卸価格!F126*ユーザ別掛け率!F126%,-入力!$E$16),IF(入力!$E$17=3,ROUND(地区標準卸価格!F126*ユーザ別掛け率!F126%,-入力!$E$16),""))),地区標準卸価格!F126))</f>
        <v>59300</v>
      </c>
      <c r="G126" s="96" t="str">
        <f>'6桁'!G126</f>
        <v>Y★</v>
      </c>
      <c r="H126" s="456" t="str">
        <f>IF(地区標準卸価格!H126="","",IF(ISNUMBER(地区標準卸価格!H126),IF(入力!$E$17=1,ROUNDDOWN(地区標準卸価格!H126*ユーザ別掛け率!H126%,-入力!$E$16),IF(入力!$E$17=2,ROUNDUP(地区標準卸価格!H126*ユーザ別掛け率!H126%,-入力!$E$16),IF(入力!$E$17=3,ROUND(地区標準卸価格!H126*ユーザ別掛け率!H126%,-入力!$E$16),""))),地区標準卸価格!H126))</f>
        <v/>
      </c>
      <c r="I126" s="96">
        <f>'6桁'!I126</f>
        <v>0</v>
      </c>
      <c r="J126" s="456" t="str">
        <f>IF(地区標準卸価格!J126="","",IF(ISNUMBER(地区標準卸価格!J126),IF(入力!$E$17=1,ROUNDDOWN(地区標準卸価格!J126*ユーザ別掛け率!J126%,-入力!$E$16),IF(入力!$E$17=2,ROUNDUP(地区標準卸価格!J126*ユーザ別掛け率!J126%,-入力!$E$16),IF(入力!$E$17=3,ROUND(地区標準卸価格!J126*ユーザ別掛け率!J126%,-入力!$E$16),""))),地区標準卸価格!J126))</f>
        <v/>
      </c>
      <c r="K126" s="110">
        <f>'6桁'!K126</f>
        <v>0</v>
      </c>
      <c r="L126" s="456" t="str">
        <f>IF(地区標準卸価格!L126="","",IF(ISNUMBER(地区標準卸価格!L126),IF(入力!$E$17=1,ROUNDDOWN(地区標準卸価格!L126*ユーザ別掛け率!L126%,-入力!$E$16),IF(入力!$E$17=2,ROUNDUP(地区標準卸価格!L126*ユーザ別掛け率!L126%,-入力!$E$16),IF(入力!$E$17=3,ROUND(地区標準卸価格!L126*ユーザ別掛け率!L126%,-入力!$E$16),""))),地区標準卸価格!L126))</f>
        <v/>
      </c>
      <c r="M126" s="96">
        <f>'6桁'!M126</f>
        <v>0</v>
      </c>
      <c r="N126" s="265"/>
      <c r="O126" s="503"/>
      <c r="P126" s="500" t="s">
        <v>219</v>
      </c>
      <c r="Q126" s="501"/>
      <c r="R126" s="275">
        <v>98</v>
      </c>
      <c r="S126" s="276">
        <v>102</v>
      </c>
      <c r="T126" s="95">
        <f>IF(地区標準卸価格!T126="","",IF(ISNUMBER(地区標準卸価格!T126),IF(入力!$E$17=1,ROUNDDOWN(地区標準卸価格!T126*ユーザ別掛け率!T126%,-入力!$E$16),IF(入力!$E$17=2,ROUNDUP(地区標準卸価格!T126*ユーザ別掛け率!T126%,-入力!$E$16),IF(入力!$E$17=3,ROUND(地区標準卸価格!T126*ユーザ別掛け率!T126%,-入力!$E$16),""))),地区標準卸価格!T126))</f>
        <v>39200</v>
      </c>
      <c r="U126" s="96" t="str">
        <f>'6桁'!U126</f>
        <v>Y★</v>
      </c>
      <c r="V126" s="456" t="str">
        <f>IF(地区標準卸価格!V126="","",IF(ISNUMBER(地区標準卸価格!V126),IF(入力!$E$17=1,ROUNDDOWN(地区標準卸価格!V126*ユーザ別掛け率!V126%,-入力!$E$16),IF(入力!$E$17=2,ROUNDUP(地区標準卸価格!V126*ユーザ別掛け率!V126%,-入力!$E$16),IF(入力!$E$17=3,ROUND(地区標準卸価格!V126*ユーザ別掛け率!V126%,-入力!$E$16),""))),地区標準卸価格!V126))</f>
        <v/>
      </c>
      <c r="W126" s="110">
        <f>'6桁'!W126</f>
        <v>0</v>
      </c>
      <c r="X126" s="456" t="str">
        <f>IF(地区標準卸価格!X126="","",IF(ISNUMBER(地区標準卸価格!X126),IF(入力!$E$17=1,ROUNDDOWN(地区標準卸価格!X126*ユーザ別掛け率!X126%,-入力!$E$16),IF(入力!$E$17=2,ROUNDUP(地区標準卸価格!X126*ユーザ別掛け率!X126%,-入力!$E$16),IF(入力!$E$17=3,ROUND(地区標準卸価格!X126*ユーザ別掛け率!X126%,-入力!$E$16),""))),地区標準卸価格!X126))</f>
        <v/>
      </c>
      <c r="Y126" s="126">
        <f>'6桁'!Y126</f>
        <v>0</v>
      </c>
      <c r="Z126" s="108"/>
      <c r="AA126" s="123"/>
      <c r="AB126" s="40"/>
    </row>
    <row r="127" spans="2:28" ht="30" customHeight="1">
      <c r="B127" s="503"/>
      <c r="C127" s="341" t="s">
        <v>485</v>
      </c>
      <c r="D127" s="254"/>
      <c r="E127" s="342">
        <v>99</v>
      </c>
      <c r="F127" s="95" t="str">
        <f>IF(地区標準卸価格!F127="","",IF(ISNUMBER(地区標準卸価格!F127),IF(入力!$E$17=1,ROUNDDOWN(地区標準卸価格!F127*ユーザ別掛け率!F127%,-入力!$E$16),IF(入力!$E$17=2,ROUNDUP(地区標準卸価格!F127*ユーザ別掛け率!F127%,-入力!$E$16),IF(入力!$E$17=3,ROUND(地区標準卸価格!F127*ユーザ別掛け率!F127%,-入力!$E$16),""))),地区標準卸価格!F127))</f>
        <v/>
      </c>
      <c r="G127" s="96">
        <f>'6桁'!G127</f>
        <v>0</v>
      </c>
      <c r="H127" s="456" t="str">
        <f>IF(地区標準卸価格!H127="","",IF(ISNUMBER(地区標準卸価格!H127),IF(入力!$E$17=1,ROUNDDOWN(地区標準卸価格!H127*ユーザ別掛け率!H127%,-入力!$E$16),IF(入力!$E$17=2,ROUNDUP(地区標準卸価格!H127*ユーザ別掛け率!H127%,-入力!$E$16),IF(入力!$E$17=3,ROUND(地区標準卸価格!H127*ユーザ別掛け率!H127%,-入力!$E$16),""))),地区標準卸価格!H127))</f>
        <v>卸価格設定なし</v>
      </c>
      <c r="I127" s="96" t="str">
        <f>'6桁'!I127</f>
        <v>Y★</v>
      </c>
      <c r="J127" s="456" t="str">
        <f>IF(地区標準卸価格!J127="","",IF(ISNUMBER(地区標準卸価格!J127),IF(入力!$E$17=1,ROUNDDOWN(地区標準卸価格!J127*ユーザ別掛け率!J127%,-入力!$E$16),IF(入力!$E$17=2,ROUNDUP(地区標準卸価格!J127*ユーザ別掛け率!J127%,-入力!$E$16),IF(入力!$E$17=3,ROUND(地区標準卸価格!J127*ユーザ別掛け率!J127%,-入力!$E$16),""))),地区標準卸価格!J127))</f>
        <v/>
      </c>
      <c r="K127" s="110">
        <f>'6桁'!K127</f>
        <v>0</v>
      </c>
      <c r="L127" s="456" t="str">
        <f>IF(地区標準卸価格!L127="","",IF(ISNUMBER(地区標準卸価格!L127),IF(入力!$E$17=1,ROUNDDOWN(地区標準卸価格!L127*ユーザ別掛け率!L127%,-入力!$E$16),IF(入力!$E$17=2,ROUNDUP(地区標準卸価格!L127*ユーザ別掛け率!L127%,-入力!$E$16),IF(入力!$E$17=3,ROUND(地区標準卸価格!L127*ユーザ別掛け率!L127%,-入力!$E$16),""))),地区標準卸価格!L127))</f>
        <v/>
      </c>
      <c r="M127" s="96">
        <f>'6桁'!M127</f>
        <v>0</v>
      </c>
      <c r="N127" s="265"/>
      <c r="O127" s="503"/>
      <c r="P127" s="500" t="s">
        <v>435</v>
      </c>
      <c r="Q127" s="501"/>
      <c r="R127" s="275"/>
      <c r="S127" s="276">
        <v>104</v>
      </c>
      <c r="T127" s="95" t="str">
        <f>IF(地区標準卸価格!T127="","",IF(ISNUMBER(地区標準卸価格!T127),IF(入力!$E$17=1,ROUNDDOWN(地区標準卸価格!T127*ユーザ別掛け率!T127%,-入力!$E$16),IF(入力!$E$17=2,ROUNDUP(地区標準卸価格!T127*ユーザ別掛け率!T127%,-入力!$E$16),IF(入力!$E$17=3,ROUND(地区標準卸価格!T127*ユーザ別掛け率!T127%,-入力!$E$16),""))),地区標準卸価格!T127))</f>
        <v/>
      </c>
      <c r="U127" s="96">
        <f>'6桁'!U127</f>
        <v>0</v>
      </c>
      <c r="V127" s="456" t="str">
        <f>IF(地区標準卸価格!V127="","",IF(ISNUMBER(地区標準卸価格!V127),IF(入力!$E$17=1,ROUNDDOWN(地区標準卸価格!V127*ユーザ別掛け率!V127%,-入力!$E$16),IF(入力!$E$17=2,ROUNDUP(地区標準卸価格!V127*ユーザ別掛け率!V127%,-入力!$E$16),IF(入力!$E$17=3,ROUND(地区標準卸価格!V127*ユーザ別掛け率!V127%,-入力!$E$16),""))),地区標準卸価格!V127))</f>
        <v>卸価格設定なし</v>
      </c>
      <c r="W127" s="110" t="str">
        <f>'6桁'!W127</f>
        <v>Y★</v>
      </c>
      <c r="X127" s="456" t="str">
        <f>IF(地区標準卸価格!X127="","",IF(ISNUMBER(地区標準卸価格!X127),IF(入力!$E$17=1,ROUNDDOWN(地区標準卸価格!X127*ユーザ別掛け率!X127%,-入力!$E$16),IF(入力!$E$17=2,ROUNDUP(地区標準卸価格!X127*ユーザ別掛け率!X127%,-入力!$E$16),IF(入力!$E$17=3,ROUND(地区標準卸価格!X127*ユーザ別掛け率!X127%,-入力!$E$16),""))),地区標準卸価格!X127))</f>
        <v/>
      </c>
      <c r="Y127" s="126">
        <f>'6桁'!Y127</f>
        <v>0</v>
      </c>
      <c r="Z127" s="108"/>
      <c r="AA127" s="123"/>
      <c r="AB127" s="40"/>
    </row>
    <row r="128" spans="2:28" ht="30" customHeight="1">
      <c r="B128" s="503"/>
      <c r="C128" s="341" t="s">
        <v>76</v>
      </c>
      <c r="D128" s="254">
        <v>98</v>
      </c>
      <c r="E128" s="342">
        <v>102</v>
      </c>
      <c r="F128" s="95">
        <f>IF(地区標準卸価格!F128="","",IF(ISNUMBER(地区標準卸価格!F128),IF(入力!$E$17=1,ROUNDDOWN(地区標準卸価格!F128*ユーザ別掛け率!F128%,-入力!$E$16),IF(入力!$E$17=2,ROUNDUP(地区標準卸価格!F128*ユーザ別掛け率!F128%,-入力!$E$16),IF(入力!$E$17=3,ROUND(地区標準卸価格!F128*ユーザ別掛け率!F128%,-入力!$E$16),""))),地区標準卸価格!F128))</f>
        <v>60200</v>
      </c>
      <c r="G128" s="96" t="str">
        <f>'6桁'!G128</f>
        <v>Y★</v>
      </c>
      <c r="H128" s="456" t="str">
        <f>IF(地区標準卸価格!H128="","",IF(ISNUMBER(地区標準卸価格!H128),IF(入力!$E$17=1,ROUNDDOWN(地区標準卸価格!H128*ユーザ別掛け率!H128%,-入力!$E$16),IF(入力!$E$17=2,ROUNDUP(地区標準卸価格!H128*ユーザ別掛け率!H128%,-入力!$E$16),IF(入力!$E$17=3,ROUND(地区標準卸価格!H128*ユーザ別掛け率!H128%,-入力!$E$16),""))),地区標準卸価格!H128))</f>
        <v/>
      </c>
      <c r="I128" s="96">
        <f>'6桁'!I128</f>
        <v>0</v>
      </c>
      <c r="J128" s="456" t="str">
        <f>IF(地区標準卸価格!J128="","",IF(ISNUMBER(地区標準卸価格!J128),IF(入力!$E$17=1,ROUNDDOWN(地区標準卸価格!J128*ユーザ別掛け率!J128%,-入力!$E$16),IF(入力!$E$17=2,ROUNDUP(地区標準卸価格!J128*ユーザ別掛け率!J128%,-入力!$E$16),IF(入力!$E$17=3,ROUND(地区標準卸価格!J128*ユーザ別掛け率!J128%,-入力!$E$16),""))),地区標準卸価格!J128))</f>
        <v/>
      </c>
      <c r="K128" s="110">
        <f>'6桁'!K128</f>
        <v>0</v>
      </c>
      <c r="L128" s="456" t="str">
        <f>IF(地区標準卸価格!L128="","",IF(ISNUMBER(地区標準卸価格!L128),IF(入力!$E$17=1,ROUNDDOWN(地区標準卸価格!L128*ユーザ別掛け率!L128%,-入力!$E$16),IF(入力!$E$17=2,ROUNDUP(地区標準卸価格!L128*ユーザ別掛け率!L128%,-入力!$E$16),IF(入力!$E$17=3,ROUND(地区標準卸価格!L128*ユーザ別掛け率!L128%,-入力!$E$16),""))),地区標準卸価格!L128))</f>
        <v/>
      </c>
      <c r="M128" s="96">
        <f>'6桁'!M128</f>
        <v>0</v>
      </c>
      <c r="N128" s="265"/>
      <c r="O128" s="503"/>
      <c r="P128" s="500" t="s">
        <v>486</v>
      </c>
      <c r="Q128" s="501"/>
      <c r="R128" s="275"/>
      <c r="S128" s="276">
        <v>103</v>
      </c>
      <c r="T128" s="95">
        <f>IF(地区標準卸価格!T128="","",IF(ISNUMBER(地区標準卸価格!T128),IF(入力!$E$17=1,ROUNDDOWN(地区標準卸価格!T128*ユーザ別掛け率!T128%,-入力!$E$16),IF(入力!$E$17=2,ROUNDUP(地区標準卸価格!T128*ユーザ別掛け率!T128%,-入力!$E$16),IF(入力!$E$17=3,ROUND(地区標準卸価格!T128*ユーザ別掛け率!T128%,-入力!$E$16),""))),地区標準卸価格!T128))</f>
        <v>37300</v>
      </c>
      <c r="U128" s="96" t="str">
        <f>'6桁'!U128</f>
        <v>W★</v>
      </c>
      <c r="V128" s="456" t="str">
        <f>IF(地区標準卸価格!V128="","",IF(ISNUMBER(地区標準卸価格!V128),IF(入力!$E$17=1,ROUNDDOWN(地区標準卸価格!V128*ユーザ別掛け率!V128%,-入力!$E$16),IF(入力!$E$17=2,ROUNDUP(地区標準卸価格!V128*ユーザ別掛け率!V128%,-入力!$E$16),IF(入力!$E$17=3,ROUND(地区標準卸価格!V128*ユーザ別掛け率!V128%,-入力!$E$16),""))),地区標準卸価格!V128))</f>
        <v/>
      </c>
      <c r="W128" s="110">
        <f>'6桁'!W128</f>
        <v>0</v>
      </c>
      <c r="X128" s="456" t="str">
        <f>IF(地区標準卸価格!X128="","",IF(ISNUMBER(地区標準卸価格!X128),IF(入力!$E$17=1,ROUNDDOWN(地区標準卸価格!X128*ユーザ別掛け率!X128%,-入力!$E$16),IF(入力!$E$17=2,ROUNDUP(地区標準卸価格!X128*ユーザ別掛け率!X128%,-入力!$E$16),IF(入力!$E$17=3,ROUND(地区標準卸価格!X128*ユーザ別掛け率!X128%,-入力!$E$16),""))),地区標準卸価格!X128))</f>
        <v/>
      </c>
      <c r="Y128" s="126">
        <f>'6桁'!Y128</f>
        <v>0</v>
      </c>
      <c r="Z128" s="108"/>
      <c r="AA128" s="123"/>
      <c r="AB128" s="40"/>
    </row>
    <row r="129" spans="2:28" ht="30" customHeight="1">
      <c r="B129" s="503"/>
      <c r="C129" s="341" t="s">
        <v>487</v>
      </c>
      <c r="D129" s="254"/>
      <c r="E129" s="342">
        <v>104</v>
      </c>
      <c r="F129" s="95">
        <f>IF(地区標準卸価格!F129="","",IF(ISNUMBER(地区標準卸価格!F129),IF(入力!$E$17=1,ROUNDDOWN(地区標準卸価格!F129*ユーザ別掛け率!F129%,-入力!$E$16),IF(入力!$E$17=2,ROUNDUP(地区標準卸価格!F129*ユーザ別掛け率!F129%,-入力!$E$16),IF(入力!$E$17=3,ROUND(地区標準卸価格!F129*ユーザ別掛け率!F129%,-入力!$E$16),""))),地区標準卸価格!F129))</f>
        <v>61400</v>
      </c>
      <c r="G129" s="96" t="str">
        <f>'6桁'!G129</f>
        <v>Y★</v>
      </c>
      <c r="H129" s="456" t="str">
        <f>IF(地区標準卸価格!H129="","",IF(ISNUMBER(地区標準卸価格!H129),IF(入力!$E$17=1,ROUNDDOWN(地区標準卸価格!H129*ユーザ別掛け率!H129%,-入力!$E$16),IF(入力!$E$17=2,ROUNDUP(地区標準卸価格!H129*ユーザ別掛け率!H129%,-入力!$E$16),IF(入力!$E$17=3,ROUND(地区標準卸価格!H129*ユーザ別掛け率!H129%,-入力!$E$16),""))),地区標準卸価格!H129))</f>
        <v/>
      </c>
      <c r="I129" s="96">
        <f>'6桁'!I129</f>
        <v>0</v>
      </c>
      <c r="J129" s="456" t="str">
        <f>IF(地区標準卸価格!J129="","",IF(ISNUMBER(地区標準卸価格!J129),IF(入力!$E$17=1,ROUNDDOWN(地区標準卸価格!J129*ユーザ別掛け率!J129%,-入力!$E$16),IF(入力!$E$17=2,ROUNDUP(地区標準卸価格!J129*ユーザ別掛け率!J129%,-入力!$E$16),IF(入力!$E$17=3,ROUND(地区標準卸価格!J129*ユーザ別掛け率!J129%,-入力!$E$16),""))),地区標準卸価格!J129))</f>
        <v/>
      </c>
      <c r="K129" s="110">
        <f>'6桁'!K129</f>
        <v>0</v>
      </c>
      <c r="L129" s="456" t="str">
        <f>IF(地区標準卸価格!L129="","",IF(ISNUMBER(地区標準卸価格!L129),IF(入力!$E$17=1,ROUNDDOWN(地区標準卸価格!L129*ユーザ別掛け率!L129%,-入力!$E$16),IF(入力!$E$17=2,ROUNDUP(地区標準卸価格!L129*ユーザ別掛け率!L129%,-入力!$E$16),IF(入力!$E$17=3,ROUND(地区標準卸価格!L129*ユーザ別掛け率!L129%,-入力!$E$16),""))),地区標準卸価格!L129))</f>
        <v/>
      </c>
      <c r="M129" s="96">
        <f>'6桁'!M129</f>
        <v>0</v>
      </c>
      <c r="N129" s="265"/>
      <c r="O129" s="503"/>
      <c r="P129" s="500" t="s">
        <v>305</v>
      </c>
      <c r="Q129" s="501"/>
      <c r="R129" s="275"/>
      <c r="S129" s="276">
        <v>107</v>
      </c>
      <c r="T129" s="95" t="str">
        <f>IF(地区標準卸価格!T129="","",IF(ISNUMBER(地区標準卸価格!T129),IF(入力!$E$17=1,ROUNDDOWN(地区標準卸価格!T129*ユーザ別掛け率!T129%,-入力!$E$16),IF(入力!$E$17=2,ROUNDUP(地区標準卸価格!T129*ユーザ別掛け率!T129%,-入力!$E$16),IF(入力!$E$17=3,ROUND(地区標準卸価格!T129*ユーザ別掛け率!T129%,-入力!$E$16),""))),地区標準卸価格!T129))</f>
        <v/>
      </c>
      <c r="U129" s="96">
        <f>'6桁'!U129</f>
        <v>0</v>
      </c>
      <c r="V129" s="456" t="str">
        <f>IF(地区標準卸価格!V129="","",IF(ISNUMBER(地区標準卸価格!V129),IF(入力!$E$17=1,ROUNDDOWN(地区標準卸価格!V129*ユーザ別掛け率!V129%,-入力!$E$16),IF(入力!$E$17=2,ROUNDUP(地区標準卸価格!V129*ユーザ別掛け率!V129%,-入力!$E$16),IF(入力!$E$17=3,ROUND(地区標準卸価格!V129*ユーザ別掛け率!V129%,-入力!$E$16),""))),地区標準卸価格!V129))</f>
        <v/>
      </c>
      <c r="W129" s="110">
        <f>'6桁'!W129</f>
        <v>0</v>
      </c>
      <c r="X129" s="456" t="str">
        <f>IF(地区標準卸価格!X129="","",IF(ISNUMBER(地区標準卸価格!X129),IF(入力!$E$17=1,ROUNDDOWN(地区標準卸価格!X129*ユーザ別掛け率!X129%,-入力!$E$16),IF(入力!$E$17=2,ROUNDUP(地区標準卸価格!X129*ユーザ別掛け率!X129%,-入力!$E$16),IF(入力!$E$17=3,ROUND(地区標準卸価格!X129*ユーザ別掛け率!X129%,-入力!$E$16),""))),地区標準卸価格!X129))</f>
        <v>卸価格設定なし</v>
      </c>
      <c r="Y129" s="126" t="str">
        <f>'6桁'!Y129</f>
        <v>Y★</v>
      </c>
      <c r="Z129" s="108"/>
      <c r="AA129" s="123"/>
      <c r="AB129" s="40"/>
    </row>
    <row r="130" spans="2:28" ht="30" customHeight="1">
      <c r="B130" s="503"/>
      <c r="C130" s="341" t="s">
        <v>294</v>
      </c>
      <c r="D130" s="254">
        <v>106</v>
      </c>
      <c r="E130" s="342">
        <v>110</v>
      </c>
      <c r="F130" s="95">
        <f>IF(地区標準卸価格!F130="","",IF(ISNUMBER(地区標準卸価格!F130),IF(入力!$E$17=1,ROUNDDOWN(地区標準卸価格!F130*ユーザ別掛け率!F130%,-入力!$E$16),IF(入力!$E$17=2,ROUNDUP(地区標準卸価格!F130*ユーザ別掛け率!F130%,-入力!$E$16),IF(入力!$E$17=3,ROUND(地区標準卸価格!F130*ユーザ別掛け率!F130%,-入力!$E$16),""))),地区標準卸価格!F130))</f>
        <v>68100</v>
      </c>
      <c r="G130" s="96" t="str">
        <f>'6桁'!G130</f>
        <v>Y★</v>
      </c>
      <c r="H130" s="456" t="str">
        <f>IF(地区標準卸価格!H130="","",IF(ISNUMBER(地区標準卸価格!H130),IF(入力!$E$17=1,ROUNDDOWN(地区標準卸価格!H130*ユーザ別掛け率!H130%,-入力!$E$16),IF(入力!$E$17=2,ROUNDUP(地区標準卸価格!H130*ユーザ別掛け率!H130%,-入力!$E$16),IF(入力!$E$17=3,ROUND(地区標準卸価格!H130*ユーザ別掛け率!H130%,-入力!$E$16),""))),地区標準卸価格!H130))</f>
        <v/>
      </c>
      <c r="I130" s="96">
        <f>'6桁'!I130</f>
        <v>0</v>
      </c>
      <c r="J130" s="456" t="str">
        <f>IF(地区標準卸価格!J130="","",IF(ISNUMBER(地区標準卸価格!J130),IF(入力!$E$17=1,ROUNDDOWN(地区標準卸価格!J130*ユーザ別掛け率!J130%,-入力!$E$16),IF(入力!$E$17=2,ROUNDUP(地区標準卸価格!J130*ユーザ別掛け率!J130%,-入力!$E$16),IF(入力!$E$17=3,ROUND(地区標準卸価格!J130*ユーザ別掛け率!J130%,-入力!$E$16),""))),地区標準卸価格!J130))</f>
        <v/>
      </c>
      <c r="K130" s="110">
        <f>'6桁'!K130</f>
        <v>0</v>
      </c>
      <c r="L130" s="456" t="str">
        <f>IF(地区標準卸価格!L130="","",IF(ISNUMBER(地区標準卸価格!L130),IF(入力!$E$17=1,ROUNDDOWN(地区標準卸価格!L130*ユーザ別掛け率!L130%,-入力!$E$16),IF(入力!$E$17=2,ROUNDUP(地区標準卸価格!L130*ユーザ別掛け率!L130%,-入力!$E$16),IF(入力!$E$17=3,ROUND(地区標準卸価格!L130*ユーザ別掛け率!L130%,-入力!$E$16),""))),地区標準卸価格!L130))</f>
        <v/>
      </c>
      <c r="M130" s="96">
        <f>'6桁'!M130</f>
        <v>0</v>
      </c>
      <c r="N130" s="265"/>
      <c r="O130" s="503"/>
      <c r="P130" s="500" t="s">
        <v>364</v>
      </c>
      <c r="Q130" s="501"/>
      <c r="R130" s="275">
        <v>99</v>
      </c>
      <c r="S130" s="276"/>
      <c r="T130" s="95">
        <f>IF(地区標準卸価格!T130="","",IF(ISNUMBER(地区標準卸価格!T130),IF(入力!$E$17=1,ROUNDDOWN(地区標準卸価格!T130*ユーザ別掛け率!T130%,-入力!$E$16),IF(入力!$E$17=2,ROUNDUP(地区標準卸価格!T130*ユーザ別掛け率!T130%,-入力!$E$16),IF(入力!$E$17=3,ROUND(地区標準卸価格!T130*ユーザ別掛け率!T130%,-入力!$E$16),""))),地区標準卸価格!T130))</f>
        <v>29300</v>
      </c>
      <c r="U130" s="96" t="str">
        <f>'6桁'!U130</f>
        <v>W</v>
      </c>
      <c r="V130" s="456" t="str">
        <f>IF(地区標準卸価格!V130="","",IF(ISNUMBER(地区標準卸価格!V130),IF(入力!$E$17=1,ROUNDDOWN(地区標準卸価格!V130*ユーザ別掛け率!V130%,-入力!$E$16),IF(入力!$E$17=2,ROUNDUP(地区標準卸価格!V130*ユーザ別掛け率!V130%,-入力!$E$16),IF(入力!$E$17=3,ROUND(地区標準卸価格!V130*ユーザ別掛け率!V130%,-入力!$E$16),""))),地区標準卸価格!V130))</f>
        <v/>
      </c>
      <c r="W130" s="110">
        <f>'6桁'!W130</f>
        <v>0</v>
      </c>
      <c r="X130" s="456" t="str">
        <f>IF(地区標準卸価格!X130="","",IF(ISNUMBER(地区標準卸価格!X130),IF(入力!$E$17=1,ROUNDDOWN(地区標準卸価格!X130*ユーザ別掛け率!X130%,-入力!$E$16),IF(入力!$E$17=2,ROUNDUP(地区標準卸価格!X130*ユーザ別掛け率!X130%,-入力!$E$16),IF(入力!$E$17=3,ROUND(地区標準卸価格!X130*ユーザ別掛け率!X130%,-入力!$E$16),""))),地区標準卸価格!X130))</f>
        <v/>
      </c>
      <c r="Y130" s="126">
        <f>'6桁'!Y130</f>
        <v>0</v>
      </c>
      <c r="Z130" s="108"/>
      <c r="AA130" s="123"/>
      <c r="AB130" s="40"/>
    </row>
    <row r="131" spans="2:28" ht="30" customHeight="1">
      <c r="B131" s="503"/>
      <c r="C131" s="341" t="s">
        <v>77</v>
      </c>
      <c r="D131" s="254">
        <v>95</v>
      </c>
      <c r="E131" s="342">
        <v>99</v>
      </c>
      <c r="F131" s="95">
        <f>IF(地区標準卸価格!F131="","",IF(ISNUMBER(地区標準卸価格!F131),IF(入力!$E$17=1,ROUNDDOWN(地区標準卸価格!F131*ユーザ別掛け率!F131%,-入力!$E$16),IF(入力!$E$17=2,ROUNDUP(地区標準卸価格!F131*ユーザ別掛け率!F131%,-入力!$E$16),IF(入力!$E$17=3,ROUND(地区標準卸価格!F131*ユーザ別掛け率!F131%,-入力!$E$16),""))),地区標準卸価格!F131))</f>
        <v>49700</v>
      </c>
      <c r="G131" s="96" t="str">
        <f>'6桁'!G131</f>
        <v>Y★</v>
      </c>
      <c r="H131" s="456" t="str">
        <f>IF(地区標準卸価格!H131="","",IF(ISNUMBER(地区標準卸価格!H131),IF(入力!$E$17=1,ROUNDDOWN(地区標準卸価格!H131*ユーザ別掛け率!H131%,-入力!$E$16),IF(入力!$E$17=2,ROUNDUP(地区標準卸価格!H131*ユーザ別掛け率!H131%,-入力!$E$16),IF(入力!$E$17=3,ROUND(地区標準卸価格!H131*ユーザ別掛け率!H131%,-入力!$E$16),""))),地区標準卸価格!H131))</f>
        <v/>
      </c>
      <c r="I131" s="96">
        <f>'6桁'!I131</f>
        <v>0</v>
      </c>
      <c r="J131" s="456" t="str">
        <f>IF(地区標準卸価格!J131="","",IF(ISNUMBER(地区標準卸価格!J131),IF(入力!$E$17=1,ROUNDDOWN(地区標準卸価格!J131*ユーザ別掛け率!J131%,-入力!$E$16),IF(入力!$E$17=2,ROUNDUP(地区標準卸価格!J131*ユーザ別掛け率!J131%,-入力!$E$16),IF(入力!$E$17=3,ROUND(地区標準卸価格!J131*ユーザ別掛け率!J131%,-入力!$E$16),""))),地区標準卸価格!J131))</f>
        <v/>
      </c>
      <c r="K131" s="110">
        <f>'6桁'!K131</f>
        <v>0</v>
      </c>
      <c r="L131" s="456" t="str">
        <f>IF(地区標準卸価格!L131="","",IF(ISNUMBER(地区標準卸価格!L131),IF(入力!$E$17=1,ROUNDDOWN(地区標準卸価格!L131*ユーザ別掛け率!L131%,-入力!$E$16),IF(入力!$E$17=2,ROUNDUP(地区標準卸価格!L131*ユーザ別掛け率!L131%,-入力!$E$16),IF(入力!$E$17=3,ROUND(地区標準卸価格!L131*ユーザ別掛け率!L131%,-入力!$E$16),""))),地区標準卸価格!L131))</f>
        <v/>
      </c>
      <c r="M131" s="96">
        <f>'6桁'!M131</f>
        <v>0</v>
      </c>
      <c r="N131" s="265"/>
      <c r="O131" s="503"/>
      <c r="P131" s="500" t="s">
        <v>306</v>
      </c>
      <c r="Q131" s="501"/>
      <c r="R131" s="275">
        <v>101</v>
      </c>
      <c r="S131" s="276">
        <v>105</v>
      </c>
      <c r="T131" s="95">
        <f>IF(地区標準卸価格!T131="","",IF(ISNUMBER(地区標準卸価格!T131),IF(入力!$E$17=1,ROUNDDOWN(地区標準卸価格!T131*ユーザ別掛け率!T131%,-入力!$E$16),IF(入力!$E$17=2,ROUNDUP(地区標準卸価格!T131*ユーザ別掛け率!T131%,-入力!$E$16),IF(入力!$E$17=3,ROUND(地区標準卸価格!T131*ユーザ別掛け率!T131%,-入力!$E$16),""))),地区標準卸価格!T131))</f>
        <v>32800</v>
      </c>
      <c r="U131" s="96" t="str">
        <f>'6桁'!U131</f>
        <v>Y★</v>
      </c>
      <c r="V131" s="456" t="str">
        <f>IF(地区標準卸価格!V131="","",IF(ISNUMBER(地区標準卸価格!V131),IF(入力!$E$17=1,ROUNDDOWN(地区標準卸価格!V131*ユーザ別掛け率!V131%,-入力!$E$16),IF(入力!$E$17=2,ROUNDUP(地区標準卸価格!V131*ユーザ別掛け率!V131%,-入力!$E$16),IF(入力!$E$17=3,ROUND(地区標準卸価格!V131*ユーザ別掛け率!V131%,-入力!$E$16),""))),地区標準卸価格!V131))</f>
        <v/>
      </c>
      <c r="W131" s="110">
        <f>'6桁'!W131</f>
        <v>0</v>
      </c>
      <c r="X131" s="456" t="str">
        <f>IF(地区標準卸価格!X131="","",IF(ISNUMBER(地区標準卸価格!X131),IF(入力!$E$17=1,ROUNDDOWN(地区標準卸価格!X131*ユーザ別掛け率!X131%,-入力!$E$16),IF(入力!$E$17=2,ROUNDUP(地区標準卸価格!X131*ユーザ別掛け率!X131%,-入力!$E$16),IF(入力!$E$17=3,ROUND(地区標準卸価格!X131*ユーザ別掛け率!X131%,-入力!$E$16),""))),地区標準卸価格!X131))</f>
        <v/>
      </c>
      <c r="Y131" s="126">
        <f>'6桁'!Y131</f>
        <v>0</v>
      </c>
      <c r="Z131" s="108"/>
      <c r="AA131" s="123"/>
      <c r="AB131" s="40"/>
    </row>
    <row r="132" spans="2:28" ht="30" customHeight="1">
      <c r="B132" s="503"/>
      <c r="C132" s="341" t="s">
        <v>488</v>
      </c>
      <c r="D132" s="254">
        <v>97</v>
      </c>
      <c r="E132" s="342">
        <v>101</v>
      </c>
      <c r="F132" s="95">
        <f>IF(地区標準卸価格!F132="","",IF(ISNUMBER(地区標準卸価格!F132),IF(入力!$E$17=1,ROUNDDOWN(地区標準卸価格!F132*ユーザ別掛け率!F132%,-入力!$E$16),IF(入力!$E$17=2,ROUNDUP(地区標準卸価格!F132*ユーザ別掛け率!F132%,-入力!$E$16),IF(入力!$E$17=3,ROUND(地区標準卸価格!F132*ユーザ別掛け率!F132%,-入力!$E$16),""))),地区標準卸価格!F132))</f>
        <v>52600</v>
      </c>
      <c r="G132" s="96" t="str">
        <f>'6桁'!G132</f>
        <v>Y★</v>
      </c>
      <c r="H132" s="456" t="str">
        <f>IF(地区標準卸価格!H132="","",IF(ISNUMBER(地区標準卸価格!H132),IF(入力!$E$17=1,ROUNDDOWN(地区標準卸価格!H132*ユーザ別掛け率!H132%,-入力!$E$16),IF(入力!$E$17=2,ROUNDUP(地区標準卸価格!H132*ユーザ別掛け率!H132%,-入力!$E$16),IF(入力!$E$17=3,ROUND(地区標準卸価格!H132*ユーザ別掛け率!H132%,-入力!$E$16),""))),地区標準卸価格!H132))</f>
        <v/>
      </c>
      <c r="I132" s="96">
        <f>'6桁'!I132</f>
        <v>0</v>
      </c>
      <c r="J132" s="456" t="str">
        <f>IF(地区標準卸価格!J132="","",IF(ISNUMBER(地区標準卸価格!J132),IF(入力!$E$17=1,ROUNDDOWN(地区標準卸価格!J132*ユーザ別掛け率!J132%,-入力!$E$16),IF(入力!$E$17=2,ROUNDUP(地区標準卸価格!J132*ユーザ別掛け率!J132%,-入力!$E$16),IF(入力!$E$17=3,ROUND(地区標準卸価格!J132*ユーザ別掛け率!J132%,-入力!$E$16),""))),地区標準卸価格!J132))</f>
        <v/>
      </c>
      <c r="K132" s="110">
        <f>'6桁'!K132</f>
        <v>0</v>
      </c>
      <c r="L132" s="456" t="str">
        <f>IF(地区標準卸価格!L132="","",IF(ISNUMBER(地区標準卸価格!L132),IF(入力!$E$17=1,ROUNDDOWN(地区標準卸価格!L132*ユーザ別掛け率!L132%,-入力!$E$16),IF(入力!$E$17=2,ROUNDUP(地区標準卸価格!L132*ユーザ別掛け率!L132%,-入力!$E$16),IF(入力!$E$17=3,ROUND(地区標準卸価格!L132*ユーザ別掛け率!L132%,-入力!$E$16),""))),地区標準卸価格!L132))</f>
        <v/>
      </c>
      <c r="M132" s="96">
        <f>'6桁'!M132</f>
        <v>0</v>
      </c>
      <c r="N132" s="265"/>
      <c r="O132" s="503"/>
      <c r="P132" s="500" t="s">
        <v>307</v>
      </c>
      <c r="Q132" s="501"/>
      <c r="R132" s="275">
        <v>107</v>
      </c>
      <c r="S132" s="276">
        <v>111</v>
      </c>
      <c r="T132" s="95" t="str">
        <f>IF(地区標準卸価格!T132="","",IF(ISNUMBER(地区標準卸価格!T132),IF(入力!$E$17=1,ROUNDDOWN(地区標準卸価格!T132*ユーザ別掛け率!T132%,-入力!$E$16),IF(入力!$E$17=2,ROUNDUP(地区標準卸価格!T132*ユーザ別掛け率!T132%,-入力!$E$16),IF(入力!$E$17=3,ROUND(地区標準卸価格!T132*ユーザ別掛け率!T132%,-入力!$E$16),""))),地区標準卸価格!T132))</f>
        <v/>
      </c>
      <c r="U132" s="96">
        <f>'6桁'!U132</f>
        <v>0</v>
      </c>
      <c r="V132" s="456" t="str">
        <f>IF(地区標準卸価格!V132="","",IF(ISNUMBER(地区標準卸価格!V132),IF(入力!$E$17=1,ROUNDDOWN(地区標準卸価格!V132*ユーザ別掛け率!V132%,-入力!$E$16),IF(入力!$E$17=2,ROUNDUP(地区標準卸価格!V132*ユーザ別掛け率!V132%,-入力!$E$16),IF(入力!$E$17=3,ROUND(地区標準卸価格!V132*ユーザ別掛け率!V132%,-入力!$E$16),""))),地区標準卸価格!V132))</f>
        <v/>
      </c>
      <c r="W132" s="110">
        <f>'6桁'!W132</f>
        <v>0</v>
      </c>
      <c r="X132" s="456" t="str">
        <f>IF(地区標準卸価格!X132="","",IF(ISNUMBER(地区標準卸価格!X132),IF(入力!$E$17=1,ROUNDDOWN(地区標準卸価格!X132*ユーザ別掛け率!X132%,-入力!$E$16),IF(入力!$E$17=2,ROUNDUP(地区標準卸価格!X132*ユーザ別掛け率!X132%,-入力!$E$16),IF(入力!$E$17=3,ROUND(地区標準卸価格!X132*ユーザ別掛け率!X132%,-入力!$E$16),""))),地区標準卸価格!X132))</f>
        <v>卸価格設定なし</v>
      </c>
      <c r="Y132" s="126" t="str">
        <f>'6桁'!Y132</f>
        <v>W★</v>
      </c>
      <c r="Z132" s="108"/>
      <c r="AA132" s="123"/>
      <c r="AB132" s="40"/>
    </row>
    <row r="133" spans="2:28" ht="30" customHeight="1" thickBot="1">
      <c r="B133" s="544"/>
      <c r="C133" s="343" t="s">
        <v>489</v>
      </c>
      <c r="D133" s="256"/>
      <c r="E133" s="344">
        <v>104</v>
      </c>
      <c r="F133" s="118" t="str">
        <f>IF(地区標準卸価格!F133="","",IF(ISNUMBER(地区標準卸価格!F133),IF(入力!$E$17=1,ROUNDDOWN(地区標準卸価格!F133*ユーザ別掛け率!F133%,-入力!$E$16),IF(入力!$E$17=2,ROUNDUP(地区標準卸価格!F133*ユーザ別掛け率!F133%,-入力!$E$16),IF(入力!$E$17=3,ROUND(地区標準卸価格!F133*ユーザ別掛け率!F133%,-入力!$E$16),""))),地区標準卸価格!F133))</f>
        <v/>
      </c>
      <c r="G133" s="119">
        <f>'6桁'!G133</f>
        <v>0</v>
      </c>
      <c r="H133" s="460" t="str">
        <f>IF(地区標準卸価格!H133="","",IF(ISNUMBER(地区標準卸価格!H133),IF(入力!$E$17=1,ROUNDDOWN(地区標準卸価格!H133*ユーザ別掛け率!H133%,-入力!$E$16),IF(入力!$E$17=2,ROUNDUP(地区標準卸価格!H133*ユーザ別掛け率!H133%,-入力!$E$16),IF(入力!$E$17=3,ROUND(地区標準卸価格!H133*ユーザ別掛け率!H133%,-入力!$E$16),""))),地区標準卸価格!H133))</f>
        <v>卸価格設定なし</v>
      </c>
      <c r="I133" s="119" t="str">
        <f>'6桁'!I133</f>
        <v>Y★</v>
      </c>
      <c r="J133" s="460" t="str">
        <f>IF(地区標準卸価格!J133="","",IF(ISNUMBER(地区標準卸価格!J133),IF(入力!$E$17=1,ROUNDDOWN(地区標準卸価格!J133*ユーザ別掛け率!J133%,-入力!$E$16),IF(入力!$E$17=2,ROUNDUP(地区標準卸価格!J133*ユーザ別掛け率!J133%,-入力!$E$16),IF(入力!$E$17=3,ROUND(地区標準卸価格!J133*ユーザ別掛け率!J133%,-入力!$E$16),""))),地区標準卸価格!J133))</f>
        <v/>
      </c>
      <c r="K133" s="120">
        <f>'6桁'!K133</f>
        <v>0</v>
      </c>
      <c r="L133" s="460" t="str">
        <f>IF(地区標準卸価格!L133="","",IF(ISNUMBER(地区標準卸価格!L133),IF(入力!$E$17=1,ROUNDDOWN(地区標準卸価格!L133*ユーザ別掛け率!L133%,-入力!$E$16),IF(入力!$E$17=2,ROUNDUP(地区標準卸価格!L133*ユーザ別掛け率!L133%,-入力!$E$16),IF(入力!$E$17=3,ROUND(地区標準卸価格!L133*ユーザ別掛け率!L133%,-入力!$E$16),""))),地区標準卸価格!L133))</f>
        <v/>
      </c>
      <c r="M133" s="119">
        <f>'6桁'!M133</f>
        <v>0</v>
      </c>
      <c r="N133" s="265"/>
      <c r="O133" s="544"/>
      <c r="P133" s="558" t="s">
        <v>490</v>
      </c>
      <c r="Q133" s="559"/>
      <c r="R133" s="282">
        <v>109</v>
      </c>
      <c r="S133" s="283"/>
      <c r="T133" s="118" t="str">
        <f>IF(地区標準卸価格!T133="","",IF(ISNUMBER(地区標準卸価格!T133),IF(入力!$E$17=1,ROUNDDOWN(地区標準卸価格!T133*ユーザ別掛け率!T133%,-入力!$E$16),IF(入力!$E$17=2,ROUNDUP(地区標準卸価格!T133*ユーザ別掛け率!T133%,-入力!$E$16),IF(入力!$E$17=3,ROUND(地区標準卸価格!T133*ユーザ別掛け率!T133%,-入力!$E$16),""))),地区標準卸価格!T133))</f>
        <v/>
      </c>
      <c r="U133" s="119">
        <f>'6桁'!U133</f>
        <v>0</v>
      </c>
      <c r="V133" s="460" t="str">
        <f>IF(地区標準卸価格!V133="","",IF(ISNUMBER(地区標準卸価格!V133),IF(入力!$E$17=1,ROUNDDOWN(地区標準卸価格!V133*ユーザ別掛け率!V133%,-入力!$E$16),IF(入力!$E$17=2,ROUNDUP(地区標準卸価格!V133*ユーザ別掛け率!V133%,-入力!$E$16),IF(入力!$E$17=3,ROUND(地区標準卸価格!V133*ユーザ別掛け率!V133%,-入力!$E$16),""))),地区標準卸価格!V133))</f>
        <v/>
      </c>
      <c r="W133" s="294">
        <f>'6桁'!W133</f>
        <v>0</v>
      </c>
      <c r="X133" s="474" t="str">
        <f>IF(地区標準卸価格!X133="","",IF(ISNUMBER(地区標準卸価格!X133),IF(入力!$E$17=1,ROUNDDOWN(地区標準卸価格!X133*ユーザ別掛け率!X133%,-入力!$E$16),IF(入力!$E$17=2,ROUNDUP(地区標準卸価格!X133*ユーザ別掛け率!X133%,-入力!$E$16),IF(入力!$E$17=3,ROUND(地区標準卸価格!X133*ユーザ別掛け率!X133%,-入力!$E$16),""))),地区標準卸価格!X133))</f>
        <v>卸価格設定なし</v>
      </c>
      <c r="Y133" s="132" t="str">
        <f>'6桁'!Y133</f>
        <v>Y</v>
      </c>
      <c r="Z133" s="108"/>
      <c r="AA133" s="123"/>
      <c r="AB133" s="40"/>
    </row>
    <row r="134" spans="2:28" ht="30" customHeight="1">
      <c r="B134" s="546" t="s">
        <v>934</v>
      </c>
      <c r="C134" s="546"/>
      <c r="D134" s="546"/>
      <c r="E134" s="546"/>
      <c r="F134" s="546"/>
      <c r="G134" s="546"/>
      <c r="H134" s="546"/>
      <c r="I134" s="546"/>
      <c r="J134" s="546"/>
      <c r="K134" s="546"/>
      <c r="L134" s="546"/>
      <c r="M134" s="546"/>
      <c r="N134" s="546"/>
      <c r="O134" s="546"/>
      <c r="P134" s="546"/>
      <c r="Q134" s="546"/>
      <c r="R134" s="546"/>
      <c r="S134" s="546"/>
      <c r="T134" s="546"/>
      <c r="U134" s="546"/>
      <c r="V134" s="546"/>
      <c r="W134" s="297"/>
      <c r="X134" s="295"/>
      <c r="Y134" s="296"/>
      <c r="Z134" s="74"/>
      <c r="AA134" s="123"/>
      <c r="AB134" s="40"/>
    </row>
    <row r="135" spans="2:28" ht="36" customHeight="1">
      <c r="B135" s="546"/>
      <c r="C135" s="546"/>
      <c r="D135" s="546"/>
      <c r="E135" s="546"/>
      <c r="F135" s="546"/>
      <c r="G135" s="546"/>
      <c r="H135" s="546"/>
      <c r="I135" s="546"/>
      <c r="J135" s="546"/>
      <c r="K135" s="546"/>
      <c r="L135" s="546"/>
      <c r="M135" s="546"/>
      <c r="N135" s="546"/>
      <c r="O135" s="546"/>
      <c r="P135" s="546"/>
      <c r="Q135" s="546"/>
      <c r="R135" s="546"/>
      <c r="S135" s="546"/>
      <c r="T135" s="546"/>
      <c r="U135" s="546"/>
      <c r="V135" s="546"/>
      <c r="W135" s="123"/>
    </row>
    <row r="136" spans="2:28" ht="13.5" customHeight="1">
      <c r="B136" s="220"/>
    </row>
    <row r="137" spans="2:28" ht="13.5" customHeight="1">
      <c r="F137" s="74"/>
      <c r="G137" s="18"/>
      <c r="H137" s="74"/>
      <c r="I137" s="18"/>
      <c r="J137" s="74"/>
      <c r="K137" s="18"/>
      <c r="L137" s="74"/>
      <c r="M137" s="18"/>
      <c r="N137" s="74"/>
      <c r="O137" s="18"/>
      <c r="P137" s="74"/>
      <c r="Q137" s="18"/>
      <c r="R137" s="74"/>
      <c r="S137" s="17"/>
      <c r="T137" s="74"/>
      <c r="U137" s="18"/>
    </row>
    <row r="138" spans="2:28" ht="14.25" customHeight="1" thickBot="1">
      <c r="C138" s="327"/>
      <c r="D138" s="327"/>
      <c r="E138" s="327"/>
      <c r="F138" s="74"/>
      <c r="G138" s="18"/>
      <c r="H138" s="74"/>
      <c r="I138" s="18"/>
      <c r="J138" s="74"/>
      <c r="K138" s="18"/>
      <c r="L138" s="74"/>
      <c r="M138" s="18"/>
      <c r="N138" s="74"/>
      <c r="O138" s="18"/>
      <c r="P138" s="74"/>
      <c r="Q138" s="18"/>
      <c r="R138" s="74"/>
      <c r="S138" s="17"/>
      <c r="T138" s="74"/>
      <c r="U138" s="18"/>
    </row>
    <row r="139" spans="2:28" ht="25.5" customHeight="1" thickTop="1" thickBot="1">
      <c r="B139" s="518" t="s">
        <v>451</v>
      </c>
      <c r="C139" s="519"/>
      <c r="D139" s="519"/>
      <c r="E139" s="519"/>
      <c r="F139" s="519"/>
      <c r="G139" s="519"/>
      <c r="H139" s="519"/>
      <c r="I139" s="519"/>
      <c r="J139" s="519"/>
      <c r="K139" s="519"/>
      <c r="L139" s="519"/>
      <c r="M139" s="519"/>
      <c r="N139" s="519"/>
      <c r="O139" s="519"/>
      <c r="P139" s="519"/>
      <c r="Q139" s="519"/>
      <c r="R139" s="519"/>
      <c r="S139" s="519"/>
      <c r="T139" s="519"/>
      <c r="U139" s="519"/>
      <c r="V139" s="519"/>
      <c r="W139" s="519"/>
      <c r="X139" s="519"/>
      <c r="Y139" s="519"/>
      <c r="Z139" s="519"/>
      <c r="AA139" s="520"/>
    </row>
    <row r="140" spans="2:28" ht="10.5" customHeight="1" thickTop="1">
      <c r="C140" s="40"/>
      <c r="D140" s="40"/>
      <c r="E140" s="40"/>
      <c r="F140" s="79"/>
      <c r="H140" s="79"/>
      <c r="K140" s="52"/>
      <c r="M140" s="52"/>
      <c r="Q140" s="52"/>
    </row>
    <row r="141" spans="2:28" ht="20.100000000000001" customHeight="1" thickBot="1">
      <c r="B141" s="238" t="s">
        <v>768</v>
      </c>
    </row>
    <row r="142" spans="2:28" ht="19.5" customHeight="1" thickBot="1">
      <c r="B142" s="521" t="s">
        <v>452</v>
      </c>
      <c r="C142" s="534" t="s">
        <v>524</v>
      </c>
      <c r="D142" s="527" t="s">
        <v>1113</v>
      </c>
      <c r="E142" s="540"/>
      <c r="F142" s="531" t="s">
        <v>453</v>
      </c>
      <c r="G142" s="532"/>
      <c r="H142" s="532"/>
      <c r="I142" s="532"/>
      <c r="J142" s="532"/>
      <c r="K142" s="532"/>
      <c r="L142" s="532"/>
      <c r="M142" s="532"/>
      <c r="N142" s="532"/>
      <c r="O142" s="532"/>
      <c r="P142" s="532"/>
      <c r="Q142" s="532"/>
      <c r="R142" s="532"/>
      <c r="S142" s="532"/>
      <c r="T142" s="532"/>
      <c r="U142" s="532"/>
      <c r="V142" s="532"/>
      <c r="W142" s="533"/>
      <c r="X142" s="11"/>
      <c r="Y142" s="11"/>
    </row>
    <row r="143" spans="2:28" ht="19.5" customHeight="1">
      <c r="B143" s="522"/>
      <c r="C143" s="536"/>
      <c r="D143" s="541"/>
      <c r="E143" s="542"/>
      <c r="F143" s="516" t="s">
        <v>1079</v>
      </c>
      <c r="G143" s="507"/>
      <c r="H143" s="516" t="s">
        <v>1378</v>
      </c>
      <c r="I143" s="507"/>
      <c r="J143" s="506" t="s">
        <v>1075</v>
      </c>
      <c r="K143" s="507"/>
      <c r="L143" s="506" t="s">
        <v>1076</v>
      </c>
      <c r="M143" s="507"/>
      <c r="N143" s="506" t="s">
        <v>1080</v>
      </c>
      <c r="O143" s="507"/>
      <c r="P143" s="516" t="s">
        <v>1081</v>
      </c>
      <c r="Q143" s="507"/>
      <c r="R143" s="516" t="s">
        <v>1085</v>
      </c>
      <c r="S143" s="507"/>
      <c r="T143" s="516" t="s">
        <v>1086</v>
      </c>
      <c r="U143" s="507"/>
      <c r="V143" s="506" t="s">
        <v>780</v>
      </c>
      <c r="W143" s="507"/>
      <c r="X143" s="548"/>
      <c r="Y143" s="548"/>
    </row>
    <row r="144" spans="2:28" ht="19.5" customHeight="1">
      <c r="B144" s="522"/>
      <c r="C144" s="536"/>
      <c r="D144" s="510" t="s">
        <v>1115</v>
      </c>
      <c r="E144" s="550" t="s">
        <v>1114</v>
      </c>
      <c r="F144" s="517"/>
      <c r="G144" s="509"/>
      <c r="H144" s="517"/>
      <c r="I144" s="509"/>
      <c r="J144" s="508"/>
      <c r="K144" s="509"/>
      <c r="L144" s="508"/>
      <c r="M144" s="509"/>
      <c r="N144" s="508"/>
      <c r="O144" s="509"/>
      <c r="P144" s="517"/>
      <c r="Q144" s="509"/>
      <c r="R144" s="517"/>
      <c r="S144" s="509"/>
      <c r="T144" s="517"/>
      <c r="U144" s="509"/>
      <c r="V144" s="508"/>
      <c r="W144" s="509"/>
      <c r="X144" s="548"/>
      <c r="Y144" s="548"/>
    </row>
    <row r="145" spans="2:25" ht="19.5" customHeight="1" thickBot="1">
      <c r="B145" s="523"/>
      <c r="C145" s="538"/>
      <c r="D145" s="549"/>
      <c r="E145" s="551"/>
      <c r="F145" s="553" t="s">
        <v>1077</v>
      </c>
      <c r="G145" s="554"/>
      <c r="H145" s="553" t="s">
        <v>1083</v>
      </c>
      <c r="I145" s="554"/>
      <c r="J145" s="553" t="s">
        <v>167</v>
      </c>
      <c r="K145" s="554"/>
      <c r="L145" s="553" t="s">
        <v>1078</v>
      </c>
      <c r="M145" s="554"/>
      <c r="N145" s="553" t="s">
        <v>1078</v>
      </c>
      <c r="O145" s="554"/>
      <c r="P145" s="553" t="s">
        <v>167</v>
      </c>
      <c r="Q145" s="554"/>
      <c r="R145" s="553" t="s">
        <v>167</v>
      </c>
      <c r="S145" s="554"/>
      <c r="T145" s="553" t="s">
        <v>167</v>
      </c>
      <c r="U145" s="554"/>
      <c r="V145" s="553" t="s">
        <v>167</v>
      </c>
      <c r="W145" s="554"/>
      <c r="X145" s="547"/>
      <c r="Y145" s="547"/>
    </row>
    <row r="146" spans="2:25" ht="30" customHeight="1">
      <c r="B146" s="502">
        <v>18</v>
      </c>
      <c r="C146" s="365" t="s">
        <v>309</v>
      </c>
      <c r="D146" s="253">
        <v>93</v>
      </c>
      <c r="E146" s="353">
        <v>97</v>
      </c>
      <c r="F146" s="91" t="str">
        <f>IF(地区標準卸価格!F146="","",IF(ISNUMBER(地区標準卸価格!F146),IF(入力!$C$17=1,ROUNDDOWN(地区標準卸価格!F146*ユーザ別掛け率!F146%,-入力!$C$16),IF(入力!$C$17=2,ROUNDUP(地区標準卸価格!F146*ユーザ別掛け率!F146%,-入力!$C$16),IF(入力!$C$17=3,ROUND(地区標準卸価格!F146*ユーザ別掛け率!F146%,-入力!$C$16),""))),地区標準卸価格!F146))</f>
        <v/>
      </c>
      <c r="G146" s="124">
        <f>'6桁'!G146</f>
        <v>0</v>
      </c>
      <c r="H146" s="91" t="str">
        <f>IF(地区標準卸価格!H146="","",IF(ISNUMBER(地区標準卸価格!H146),IF(入力!$C$17=1,ROUNDDOWN(地区標準卸価格!H146*ユーザ別掛け率!H146%,-入力!$C$16),IF(入力!$C$17=2,ROUNDUP(地区標準卸価格!H146*ユーザ別掛け率!H146%,-入力!$C$16),IF(入力!$C$17=3,ROUND(地区標準卸価格!H146*ユーザ別掛け率!H146%,-入力!$C$16),""))),地区標準卸価格!H146))</f>
        <v/>
      </c>
      <c r="I146" s="124">
        <f>'6桁'!I146</f>
        <v>0</v>
      </c>
      <c r="J146" s="91" t="str">
        <f>IF(地区標準卸価格!J146="","",IF(ISNUMBER(地区標準卸価格!J146),IF(入力!$C$17=1,ROUNDDOWN(地区標準卸価格!J146*ユーザ別掛け率!J146%,-入力!$C$16),IF(入力!$C$17=2,ROUNDUP(地区標準卸価格!J146*ユーザ別掛け率!J146%,-入力!$C$16),IF(入力!$C$17=3,ROUND(地区標準卸価格!J146*ユーザ別掛け率!J146%,-入力!$C$16),""))),地区標準卸価格!J146))</f>
        <v/>
      </c>
      <c r="K146" s="124">
        <f>'6桁'!K146</f>
        <v>0</v>
      </c>
      <c r="L146" s="91" t="str">
        <f>IF(地区標準卸価格!L146="","",IF(ISNUMBER(地区標準卸価格!L146),IF(入力!$C$17=1,ROUNDDOWN(地区標準卸価格!L146*ユーザ別掛け率!L146%,-入力!$C$16),IF(入力!$C$17=2,ROUNDUP(地区標準卸価格!L146*ユーザ別掛け率!L146%,-入力!$C$16),IF(入力!$C$17=3,ROUND(地区標準卸価格!L146*ユーザ別掛け率!L146%,-入力!$C$16),""))),地区標準卸価格!L146))</f>
        <v/>
      </c>
      <c r="M146" s="124">
        <f>'6桁'!M146</f>
        <v>0</v>
      </c>
      <c r="N146" s="91" t="str">
        <f>IF(地区標準卸価格!N146="","",IF(ISNUMBER(地区標準卸価格!N146),IF(入力!$C$17=1,ROUNDDOWN(地区標準卸価格!N146*ユーザ別掛け率!N146%,-入力!$C$16),IF(入力!$C$17=2,ROUNDUP(地区標準卸価格!N146*ユーザ別掛け率!N146%,-入力!$C$16),IF(入力!$C$17=3,ROUND(地区標準卸価格!N146*ユーザ別掛け率!N146%,-入力!$C$16),""))),地区標準卸価格!N146))</f>
        <v/>
      </c>
      <c r="O146" s="124">
        <f>'6桁'!O146</f>
        <v>0</v>
      </c>
      <c r="P146" s="91">
        <f>IF(地区標準卸価格!P146="","",IF(ISNUMBER(地区標準卸価格!P146),IF(入力!$C$17=1,ROUNDDOWN(地区標準卸価格!P146*ユーザ別掛け率!P146%,-入力!$C$16),IF(入力!$C$17=2,ROUNDUP(地区標準卸価格!P146*ユーザ別掛け率!P146%,-入力!$C$16),IF(入力!$C$17=3,ROUND(地区標準卸価格!P146*ユーザ別掛け率!P146%,-入力!$C$16),""))),地区標準卸価格!P146))</f>
        <v>77600</v>
      </c>
      <c r="Q146" s="125" t="str">
        <f>'6桁'!Q146</f>
        <v>W</v>
      </c>
      <c r="R146" s="91" t="str">
        <f>IF(地区標準卸価格!R146="","",IF(ISNUMBER(地区標準卸価格!R146),IF(入力!$C$17=1,ROUNDDOWN(地区標準卸価格!R146*ユーザ別掛け率!R146%,-入力!$C$16),IF(入力!$C$17=2,ROUNDUP(地区標準卸価格!R146*ユーザ別掛け率!R146%,-入力!$C$16),IF(入力!$C$17=3,ROUND(地区標準卸価格!R146*ユーザ別掛け率!R146%,-入力!$C$16),""))),地区標準卸価格!R146))</f>
        <v/>
      </c>
      <c r="S146" s="125">
        <f>'6桁'!S146</f>
        <v>0</v>
      </c>
      <c r="T146" s="91" t="str">
        <f>IF(地区標準卸価格!T146="","",IF(ISNUMBER(地区標準卸価格!T146),IF(入力!$C$17=1,ROUNDDOWN(地区標準卸価格!T146*ユーザ別掛け率!T146%,-入力!$C$16),IF(入力!$C$17=2,ROUNDUP(地区標準卸価格!T146*ユーザ別掛け率!T146%,-入力!$C$16),IF(入力!$C$17=3,ROUND(地区標準卸価格!T146*ユーザ別掛け率!T146%,-入力!$C$16),""))),地区標準卸価格!T146))</f>
        <v/>
      </c>
      <c r="U146" s="125">
        <f>'6桁'!U146</f>
        <v>0</v>
      </c>
      <c r="V146" s="91" t="str">
        <f>IF(地区標準卸価格!V146="","",IF(ISNUMBER(地区標準卸価格!V146),IF(入力!$C$17=1,ROUNDDOWN(地区標準卸価格!V146*ユーザ別掛け率!V146%,-入力!$C$16),IF(入力!$C$17=2,ROUNDUP(地区標準卸価格!V146*ユーザ別掛け率!V146%,-入力!$C$16),IF(入力!$C$17=3,ROUND(地区標準卸価格!V146*ユーザ別掛け率!V146%,-入力!$C$16),""))),地区標準卸価格!V146))</f>
        <v/>
      </c>
      <c r="W146" s="125">
        <f>'6桁'!W146</f>
        <v>0</v>
      </c>
      <c r="X146" s="74"/>
      <c r="Y146" s="251"/>
    </row>
    <row r="147" spans="2:25" ht="30" customHeight="1">
      <c r="B147" s="503"/>
      <c r="C147" s="362" t="s">
        <v>310</v>
      </c>
      <c r="D147" s="254">
        <v>94</v>
      </c>
      <c r="E147" s="342">
        <v>98</v>
      </c>
      <c r="F147" s="95" t="str">
        <f>IF(地区標準卸価格!F147="","",IF(ISNUMBER(地区標準卸価格!F147),IF(入力!$C$17=1,ROUNDDOWN(地区標準卸価格!F147*ユーザ別掛け率!F147%,-入力!$C$16),IF(入力!$C$17=2,ROUNDUP(地区標準卸価格!F147*ユーザ別掛け率!F147%,-入力!$C$16),IF(入力!$C$17=3,ROUND(地区標準卸価格!F147*ユーザ別掛け率!F147%,-入力!$C$16),""))),地区標準卸価格!F147))</f>
        <v/>
      </c>
      <c r="G147" s="126">
        <f>'6桁'!G147</f>
        <v>0</v>
      </c>
      <c r="H147" s="95" t="str">
        <f>IF(地区標準卸価格!H147="","",IF(ISNUMBER(地区標準卸価格!H147),IF(入力!$C$17=1,ROUNDDOWN(地区標準卸価格!H147*ユーザ別掛け率!H147%,-入力!$C$16),IF(入力!$C$17=2,ROUNDUP(地区標準卸価格!H147*ユーザ別掛け率!H147%,-入力!$C$16),IF(入力!$C$17=3,ROUND(地区標準卸価格!H147*ユーザ別掛け率!H147%,-入力!$C$16),""))),地区標準卸価格!H147))</f>
        <v/>
      </c>
      <c r="I147" s="126">
        <f>'6桁'!I147</f>
        <v>0</v>
      </c>
      <c r="J147" s="95" t="str">
        <f>IF(地区標準卸価格!J147="","",IF(ISNUMBER(地区標準卸価格!J147),IF(入力!$C$17=1,ROUNDDOWN(地区標準卸価格!J147*ユーザ別掛け率!J147%,-入力!$C$16),IF(入力!$C$17=2,ROUNDUP(地区標準卸価格!J147*ユーザ別掛け率!J147%,-入力!$C$16),IF(入力!$C$17=3,ROUND(地区標準卸価格!J147*ユーザ別掛け率!J147%,-入力!$C$16),""))),地区標準卸価格!J147))</f>
        <v/>
      </c>
      <c r="K147" s="126">
        <f>'6桁'!K147</f>
        <v>0</v>
      </c>
      <c r="L147" s="95" t="str">
        <f>IF(地区標準卸価格!L147="","",IF(ISNUMBER(地区標準卸価格!L147),IF(入力!$C$17=1,ROUNDDOWN(地区標準卸価格!L147*ユーザ別掛け率!L147%,-入力!$C$16),IF(入力!$C$17=2,ROUNDUP(地区標準卸価格!L147*ユーザ別掛け率!L147%,-入力!$C$16),IF(入力!$C$17=3,ROUND(地区標準卸価格!L147*ユーザ別掛け率!L147%,-入力!$C$16),""))),地区標準卸価格!L147))</f>
        <v/>
      </c>
      <c r="M147" s="126">
        <f>'6桁'!M147</f>
        <v>0</v>
      </c>
      <c r="N147" s="95" t="str">
        <f>IF(地区標準卸価格!N147="","",IF(ISNUMBER(地区標準卸価格!N147),IF(入力!$C$17=1,ROUNDDOWN(地区標準卸価格!N147*ユーザ別掛け率!N147%,-入力!$C$16),IF(入力!$C$17=2,ROUNDUP(地区標準卸価格!N147*ユーザ別掛け率!N147%,-入力!$C$16),IF(入力!$C$17=3,ROUND(地区標準卸価格!N147*ユーザ別掛け率!N147%,-入力!$C$16),""))),地区標準卸価格!N147))</f>
        <v/>
      </c>
      <c r="O147" s="126">
        <f>'6桁'!O147</f>
        <v>0</v>
      </c>
      <c r="P147" s="95">
        <f>IF(地区標準卸価格!P147="","",IF(ISNUMBER(地区標準卸価格!P147),IF(入力!$C$17=1,ROUNDDOWN(地区標準卸価格!P147*ユーザ別掛け率!P147%,-入力!$C$16),IF(入力!$C$17=2,ROUNDUP(地区標準卸価格!P147*ユーザ別掛け率!P147%,-入力!$C$16),IF(入力!$C$17=3,ROUND(地区標準卸価格!P147*ユーザ別掛け率!P147%,-入力!$C$16),""))),地区標準卸価格!P147))</f>
        <v>79800</v>
      </c>
      <c r="Q147" s="96" t="str">
        <f>'6桁'!Q147</f>
        <v>W</v>
      </c>
      <c r="R147" s="95" t="str">
        <f>IF(地区標準卸価格!R147="","",IF(ISNUMBER(地区標準卸価格!R147),IF(入力!$C$17=1,ROUNDDOWN(地区標準卸価格!R147*ユーザ別掛け率!R147%,-入力!$C$16),IF(入力!$C$17=2,ROUNDUP(地区標準卸価格!R147*ユーザ別掛け率!R147%,-入力!$C$16),IF(入力!$C$17=3,ROUND(地区標準卸価格!R147*ユーザ別掛け率!R147%,-入力!$C$16),""))),地区標準卸価格!R147))</f>
        <v/>
      </c>
      <c r="S147" s="96">
        <f>'6桁'!S147</f>
        <v>0</v>
      </c>
      <c r="T147" s="95" t="str">
        <f>IF(地区標準卸価格!T147="","",IF(ISNUMBER(地区標準卸価格!T147),IF(入力!$C$17=1,ROUNDDOWN(地区標準卸価格!T147*ユーザ別掛け率!T147%,-入力!$C$16),IF(入力!$C$17=2,ROUNDUP(地区標準卸価格!T147*ユーザ別掛け率!T147%,-入力!$C$16),IF(入力!$C$17=3,ROUND(地区標準卸価格!T147*ユーザ別掛け率!T147%,-入力!$C$16),""))),地区標準卸価格!T147))</f>
        <v/>
      </c>
      <c r="U147" s="96">
        <f>'6桁'!U147</f>
        <v>0</v>
      </c>
      <c r="V147" s="95" t="str">
        <f>IF(地区標準卸価格!V147="","",IF(ISNUMBER(地区標準卸価格!V147),IF(入力!$C$17=1,ROUNDDOWN(地区標準卸価格!V147*ユーザ別掛け率!V147%,-入力!$C$16),IF(入力!$C$17=2,ROUNDUP(地区標準卸価格!V147*ユーザ別掛け率!V147%,-入力!$C$16),IF(入力!$C$17=3,ROUND(地区標準卸価格!V147*ユーザ別掛け率!V147%,-入力!$C$16),""))),地区標準卸価格!V147))</f>
        <v/>
      </c>
      <c r="W147" s="96">
        <f>'6桁'!W147</f>
        <v>0</v>
      </c>
      <c r="X147" s="74"/>
      <c r="Y147" s="251"/>
    </row>
    <row r="148" spans="2:25" ht="30" customHeight="1">
      <c r="B148" s="503"/>
      <c r="C148" s="362" t="s">
        <v>78</v>
      </c>
      <c r="D148" s="254">
        <v>80</v>
      </c>
      <c r="E148" s="342">
        <v>84</v>
      </c>
      <c r="F148" s="95" t="str">
        <f>IF(地区標準卸価格!F148="","",IF(ISNUMBER(地区標準卸価格!F148),IF(入力!$C$17=1,ROUNDDOWN(地区標準卸価格!F148*ユーザ別掛け率!F148%,-入力!$C$16),IF(入力!$C$17=2,ROUNDUP(地区標準卸価格!F148*ユーザ別掛け率!F148%,-入力!$C$16),IF(入力!$C$17=3,ROUND(地区標準卸価格!F148*ユーザ別掛け率!F148%,-入力!$C$16),""))),地区標準卸価格!F148))</f>
        <v/>
      </c>
      <c r="G148" s="126">
        <f>'6桁'!G148</f>
        <v>0</v>
      </c>
      <c r="H148" s="95" t="str">
        <f>IF(地区標準卸価格!H148="","",IF(ISNUMBER(地区標準卸価格!H148),IF(入力!$C$17=1,ROUNDDOWN(地区標準卸価格!H148*ユーザ別掛け率!H148%,-入力!$C$16),IF(入力!$C$17=2,ROUNDUP(地区標準卸価格!H148*ユーザ別掛け率!H148%,-入力!$C$16),IF(入力!$C$17=3,ROUND(地区標準卸価格!H148*ユーザ別掛け率!H148%,-入力!$C$16),""))),地区標準卸価格!H148))</f>
        <v/>
      </c>
      <c r="I148" s="126">
        <f>'6桁'!I148</f>
        <v>0</v>
      </c>
      <c r="J148" s="95" t="str">
        <f>IF(地区標準卸価格!J148="","",IF(ISNUMBER(地区標準卸価格!J148),IF(入力!$C$17=1,ROUNDDOWN(地区標準卸価格!J148*ユーザ別掛け率!J148%,-入力!$C$16),IF(入力!$C$17=2,ROUNDUP(地区標準卸価格!J148*ユーザ別掛け率!J148%,-入力!$C$16),IF(入力!$C$17=3,ROUND(地区標準卸価格!J148*ユーザ別掛け率!J148%,-入力!$C$16),""))),地区標準卸価格!J148))</f>
        <v/>
      </c>
      <c r="K148" s="126">
        <f>'6桁'!K148</f>
        <v>0</v>
      </c>
      <c r="L148" s="95" t="str">
        <f>IF(地区標準卸価格!L148="","",IF(ISNUMBER(地区標準卸価格!L148),IF(入力!$C$17=1,ROUNDDOWN(地区標準卸価格!L148*ユーザ別掛け率!L148%,-入力!$C$16),IF(入力!$C$17=2,ROUNDUP(地区標準卸価格!L148*ユーザ別掛け率!L148%,-入力!$C$16),IF(入力!$C$17=3,ROUND(地区標準卸価格!L148*ユーザ別掛け率!L148%,-入力!$C$16),""))),地区標準卸価格!L148))</f>
        <v/>
      </c>
      <c r="M148" s="126">
        <f>'6桁'!M148</f>
        <v>0</v>
      </c>
      <c r="N148" s="95" t="str">
        <f>IF(地区標準卸価格!N148="","",IF(ISNUMBER(地区標準卸価格!N148),IF(入力!$C$17=1,ROUNDDOWN(地区標準卸価格!N148*ユーザ別掛け率!N148%,-入力!$C$16),IF(入力!$C$17=2,ROUNDUP(地区標準卸価格!N148*ユーザ別掛け率!N148%,-入力!$C$16),IF(入力!$C$17=3,ROUND(地区標準卸価格!N148*ユーザ別掛け率!N148%,-入力!$C$16),""))),地区標準卸価格!N148))</f>
        <v/>
      </c>
      <c r="O148" s="126">
        <f>'6桁'!O148</f>
        <v>0</v>
      </c>
      <c r="P148" s="95" t="str">
        <f>IF(地区標準卸価格!P148="","",IF(ISNUMBER(地区標準卸価格!P148),IF(入力!$C$17=1,ROUNDDOWN(地区標準卸価格!P148*ユーザ別掛け率!P148%,-入力!$C$16),IF(入力!$C$17=2,ROUNDUP(地区標準卸価格!P148*ユーザ別掛け率!P148%,-入力!$C$16),IF(入力!$C$17=3,ROUND(地区標準卸価格!P148*ユーザ別掛け率!P148%,-入力!$C$16),""))),地区標準卸価格!P148))</f>
        <v/>
      </c>
      <c r="Q148" s="96">
        <f>'6桁'!Q148</f>
        <v>0</v>
      </c>
      <c r="R148" s="95" t="str">
        <f>IF(地区標準卸価格!R148="","",IF(ISNUMBER(地区標準卸価格!R148),IF(入力!$C$17=1,ROUNDDOWN(地区標準卸価格!R148*ユーザ別掛け率!R148%,-入力!$C$16),IF(入力!$C$17=2,ROUNDUP(地区標準卸価格!R148*ユーザ別掛け率!R148%,-入力!$C$16),IF(入力!$C$17=3,ROUND(地区標準卸価格!R148*ユーザ別掛け率!R148%,-入力!$C$16),""))),地区標準卸価格!R148))</f>
        <v/>
      </c>
      <c r="S148" s="96">
        <f>'6桁'!S148</f>
        <v>0</v>
      </c>
      <c r="T148" s="95" t="str">
        <f>IF(地区標準卸価格!T148="","",IF(ISNUMBER(地区標準卸価格!T148),IF(入力!$C$17=1,ROUNDDOWN(地区標準卸価格!T148*ユーザ別掛け率!T148%,-入力!$C$16),IF(入力!$C$17=2,ROUNDUP(地区標準卸価格!T148*ユーザ別掛け率!T148%,-入力!$C$16),IF(入力!$C$17=3,ROUND(地区標準卸価格!T148*ユーザ別掛け率!T148%,-入力!$C$16),""))),地区標準卸価格!T148))</f>
        <v/>
      </c>
      <c r="U148" s="96">
        <f>'6桁'!U148</f>
        <v>0</v>
      </c>
      <c r="V148" s="95">
        <f>IF(地区標準卸価格!V148="","",IF(ISNUMBER(地区標準卸価格!V148),IF(入力!$C$17=1,ROUNDDOWN(地区標準卸価格!V148*ユーザ別掛け率!V148%,-入力!$C$16),IF(入力!$C$17=2,ROUNDUP(地区標準卸価格!V148*ユーザ別掛け率!V148%,-入力!$C$16),IF(入力!$C$17=3,ROUND(地区標準卸価格!V148*ユーザ別掛け率!V148%,-入力!$C$16),""))),地区標準卸価格!V148))</f>
        <v>49000</v>
      </c>
      <c r="W148" s="96" t="str">
        <f>'6桁'!W148</f>
        <v>W★</v>
      </c>
      <c r="X148" s="74"/>
      <c r="Y148" s="251"/>
    </row>
    <row r="149" spans="2:25" ht="30" customHeight="1">
      <c r="B149" s="503"/>
      <c r="C149" s="362" t="s">
        <v>57</v>
      </c>
      <c r="D149" s="254">
        <v>90</v>
      </c>
      <c r="E149" s="342">
        <v>94</v>
      </c>
      <c r="F149" s="95">
        <f>IF(地区標準卸価格!F149="","",IF(ISNUMBER(地区標準卸価格!F149),IF(入力!$C$17=1,ROUNDDOWN(地区標準卸価格!F149*ユーザ別掛け率!F149%,-入力!$C$16),IF(入力!$C$17=2,ROUNDUP(地区標準卸価格!F149*ユーザ別掛け率!F149%,-入力!$C$16),IF(入力!$C$17=3,ROUND(地区標準卸価格!F149*ユーザ別掛け率!F149%,-入力!$C$16),""))),地区標準卸価格!F149))</f>
        <v>58900</v>
      </c>
      <c r="G149" s="126" t="str">
        <f>'6桁'!G149</f>
        <v>Y★</v>
      </c>
      <c r="H149" s="95">
        <f>IF(地区標準卸価格!H149="","",IF(ISNUMBER(地区標準卸価格!H149),IF(入力!$C$17=1,ROUNDDOWN(地区標準卸価格!H149*ユーザ別掛け率!H149%,-入力!$C$16),IF(入力!$C$17=2,ROUNDUP(地区標準卸価格!H149*ユーザ別掛け率!H149%,-入力!$C$16),IF(入力!$C$17=3,ROUND(地区標準卸価格!H149*ユーザ別掛け率!H149%,-入力!$C$16),""))),地区標準卸価格!H149))</f>
        <v>56100</v>
      </c>
      <c r="I149" s="126" t="str">
        <f>'6桁'!I149</f>
        <v>W★</v>
      </c>
      <c r="J149" s="95">
        <f>IF(地区標準卸価格!J149="","",IF(ISNUMBER(地区標準卸価格!J149),IF(入力!$C$17=1,ROUNDDOWN(地区標準卸価格!J149*ユーザ別掛け率!J149%,-入力!$C$16),IF(入力!$C$17=2,ROUNDUP(地区標準卸価格!J149*ユーザ別掛け率!J149%,-入力!$C$16),IF(入力!$C$17=3,ROUND(地区標準卸価格!J149*ユーザ別掛け率!J149%,-入力!$C$16),""))),地区標準卸価格!J149))</f>
        <v>54700</v>
      </c>
      <c r="K149" s="126" t="str">
        <f>'6桁'!K149</f>
        <v>W★</v>
      </c>
      <c r="L149" s="95" t="str">
        <f>IF(地区標準卸価格!L149="","",IF(ISNUMBER(地区標準卸価格!L149),IF(入力!$C$17=1,ROUNDDOWN(地区標準卸価格!L149*ユーザ別掛け率!L149%,-入力!$C$16),IF(入力!$C$17=2,ROUNDUP(地区標準卸価格!L149*ユーザ別掛け率!L149%,-入力!$C$16),IF(入力!$C$17=3,ROUND(地区標準卸価格!L149*ユーザ別掛け率!L149%,-入力!$C$16),""))),地区標準卸価格!L149))</f>
        <v/>
      </c>
      <c r="M149" s="126">
        <f>'6桁'!M149</f>
        <v>0</v>
      </c>
      <c r="N149" s="95" t="str">
        <f>IF(地区標準卸価格!N149="","",IF(ISNUMBER(地区標準卸価格!N149),IF(入力!$C$17=1,ROUNDDOWN(地区標準卸価格!N149*ユーザ別掛け率!N149%,-入力!$C$16),IF(入力!$C$17=2,ROUNDUP(地区標準卸価格!N149*ユーザ別掛け率!N149%,-入力!$C$16),IF(入力!$C$17=3,ROUND(地区標準卸価格!N149*ユーザ別掛け率!N149%,-入力!$C$16),""))),地区標準卸価格!N149))</f>
        <v/>
      </c>
      <c r="O149" s="126">
        <f>'6桁'!O149</f>
        <v>0</v>
      </c>
      <c r="P149" s="95">
        <f>IF(地区標準卸価格!P149="","",IF(ISNUMBER(地区標準卸価格!P149),IF(入力!$C$17=1,ROUNDDOWN(地区標準卸価格!P149*ユーザ別掛け率!P149%,-入力!$C$16),IF(入力!$C$17=2,ROUNDUP(地区標準卸価格!P149*ユーザ別掛け率!P149%,-入力!$C$16),IF(入力!$C$17=3,ROUND(地区標準卸価格!P149*ユーザ別掛け率!P149%,-入力!$C$16),""))),地区標準卸価格!P149))</f>
        <v>66600</v>
      </c>
      <c r="Q149" s="96" t="str">
        <f>'6桁'!Q149</f>
        <v>W</v>
      </c>
      <c r="R149" s="95" t="str">
        <f>IF(地区標準卸価格!R149="","",IF(ISNUMBER(地区標準卸価格!R149),IF(入力!$C$17=1,ROUNDDOWN(地区標準卸価格!R149*ユーザ別掛け率!R149%,-入力!$C$16),IF(入力!$C$17=2,ROUNDUP(地区標準卸価格!R149*ユーザ別掛け率!R149%,-入力!$C$16),IF(入力!$C$17=3,ROUND(地区標準卸価格!R149*ユーザ別掛け率!R149%,-入力!$C$16),""))),地区標準卸価格!R149))</f>
        <v/>
      </c>
      <c r="S149" s="96">
        <f>'6桁'!S149</f>
        <v>0</v>
      </c>
      <c r="T149" s="95" t="str">
        <f>IF(地区標準卸価格!T149="","",IF(ISNUMBER(地区標準卸価格!T149),IF(入力!$C$17=1,ROUNDDOWN(地区標準卸価格!T149*ユーザ別掛け率!T149%,-入力!$C$16),IF(入力!$C$17=2,ROUNDUP(地区標準卸価格!T149*ユーザ別掛け率!T149%,-入力!$C$16),IF(入力!$C$17=3,ROUND(地区標準卸価格!T149*ユーザ別掛け率!T149%,-入力!$C$16),""))),地区標準卸価格!T149))</f>
        <v/>
      </c>
      <c r="U149" s="96">
        <f>'6桁'!U149</f>
        <v>0</v>
      </c>
      <c r="V149" s="95">
        <f>IF(地区標準卸価格!V149="","",IF(ISNUMBER(地区標準卸価格!V149),IF(入力!$C$17=1,ROUNDDOWN(地区標準卸価格!V149*ユーザ別掛け率!V149%,-入力!$C$16),IF(入力!$C$17=2,ROUNDUP(地区標準卸価格!V149*ユーザ別掛け率!V149%,-入力!$C$16),IF(入力!$C$17=3,ROUND(地区標準卸価格!V149*ユーザ別掛け率!V149%,-入力!$C$16),""))),地区標準卸価格!V149))</f>
        <v>53200</v>
      </c>
      <c r="W149" s="96" t="str">
        <f>'6桁'!W149</f>
        <v>W★</v>
      </c>
      <c r="X149" s="74"/>
      <c r="Y149" s="251"/>
    </row>
    <row r="150" spans="2:25" ht="30" customHeight="1">
      <c r="B150" s="503"/>
      <c r="C150" s="362" t="s">
        <v>169</v>
      </c>
      <c r="D150" s="254">
        <v>93</v>
      </c>
      <c r="E150" s="342">
        <v>97</v>
      </c>
      <c r="F150" s="95">
        <f>IF(地区標準卸価格!F150="","",IF(ISNUMBER(地区標準卸価格!F150),IF(入力!$C$17=1,ROUNDDOWN(地区標準卸価格!F150*ユーザ別掛け率!F150%,-入力!$C$16),IF(入力!$C$17=2,ROUNDUP(地区標準卸価格!F150*ユーザ別掛け率!F150%,-入力!$C$16),IF(入力!$C$17=3,ROUND(地区標準卸価格!F150*ユーザ別掛け率!F150%,-入力!$C$16),""))),地区標準卸価格!F150))</f>
        <v>62400</v>
      </c>
      <c r="G150" s="20" t="str">
        <f>'6桁'!G150</f>
        <v>Y★</v>
      </c>
      <c r="H150" s="95">
        <f>IF(地区標準卸価格!H150="","",IF(ISNUMBER(地区標準卸価格!H150),IF(入力!$C$17=1,ROUNDDOWN(地区標準卸価格!H150*ユーザ別掛け率!H150%,-入力!$C$16),IF(入力!$C$17=2,ROUNDUP(地区標準卸価格!H150*ユーザ別掛け率!H150%,-入力!$C$16),IF(入力!$C$17=3,ROUND(地区標準卸価格!H150*ユーザ別掛け率!H150%,-入力!$C$16),""))),地区標準卸価格!H150))</f>
        <v>59100</v>
      </c>
      <c r="I150" s="126" t="str">
        <f>'6桁'!I150</f>
        <v>W★</v>
      </c>
      <c r="J150" s="95" t="str">
        <f>IF(地区標準卸価格!J150="","",IF(ISNUMBER(地区標準卸価格!J150),IF(入力!$C$17=1,ROUNDDOWN(地区標準卸価格!J150*ユーザ別掛け率!J150%,-入力!$C$16),IF(入力!$C$17=2,ROUNDUP(地区標準卸価格!J150*ユーザ別掛け率!J150%,-入力!$C$16),IF(入力!$C$17=3,ROUND(地区標準卸価格!J150*ユーザ別掛け率!J150%,-入力!$C$16),""))),地区標準卸価格!J150))</f>
        <v/>
      </c>
      <c r="K150" s="126">
        <f>'6桁'!K150</f>
        <v>0</v>
      </c>
      <c r="L150" s="95" t="str">
        <f>IF(地区標準卸価格!L150="","",IF(ISNUMBER(地区標準卸価格!L150),IF(入力!$C$17=1,ROUNDDOWN(地区標準卸価格!L150*ユーザ別掛け率!L150%,-入力!$C$16),IF(入力!$C$17=2,ROUNDUP(地区標準卸価格!L150*ユーザ別掛け率!L150%,-入力!$C$16),IF(入力!$C$17=3,ROUND(地区標準卸価格!L150*ユーザ別掛け率!L150%,-入力!$C$16),""))),地区標準卸価格!L150))</f>
        <v/>
      </c>
      <c r="M150" s="126">
        <f>'6桁'!M150</f>
        <v>0</v>
      </c>
      <c r="N150" s="95" t="str">
        <f>IF(地区標準卸価格!N150="","",IF(ISNUMBER(地区標準卸価格!N150),IF(入力!$C$17=1,ROUNDDOWN(地区標準卸価格!N150*ユーザ別掛け率!N150%,-入力!$C$16),IF(入力!$C$17=2,ROUNDUP(地区標準卸価格!N150*ユーザ別掛け率!N150%,-入力!$C$16),IF(入力!$C$17=3,ROUND(地区標準卸価格!N150*ユーザ別掛け率!N150%,-入力!$C$16),""))),地区標準卸価格!N150))</f>
        <v/>
      </c>
      <c r="O150" s="126">
        <f>'6桁'!O150</f>
        <v>0</v>
      </c>
      <c r="P150" s="95">
        <f>IF(地区標準卸価格!P150="","",IF(ISNUMBER(地区標準卸価格!P150),IF(入力!$C$17=1,ROUNDDOWN(地区標準卸価格!P150*ユーザ別掛け率!P150%,-入力!$C$16),IF(入力!$C$17=2,ROUNDUP(地区標準卸価格!P150*ユーザ別掛け率!P150%,-入力!$C$16),IF(入力!$C$17=3,ROUND(地区標準卸価格!P150*ユーザ別掛け率!P150%,-入力!$C$16),""))),地区標準卸価格!P150))</f>
        <v>69900</v>
      </c>
      <c r="Q150" s="96" t="str">
        <f>'6桁'!Q150</f>
        <v>W</v>
      </c>
      <c r="R150" s="95">
        <f>IF(地区標準卸価格!R150="","",IF(ISNUMBER(地区標準卸価格!R150),IF(入力!$C$17=1,ROUNDDOWN(地区標準卸価格!R150*ユーザ別掛け率!R150%,-入力!$C$16),IF(入力!$C$17=2,ROUNDUP(地区標準卸価格!R150*ユーザ別掛け率!R150%,-入力!$C$16),IF(入力!$C$17=3,ROUND(地区標準卸価格!R150*ユーザ別掛け率!R150%,-入力!$C$16),""))),地区標準卸価格!R150))</f>
        <v>80900</v>
      </c>
      <c r="S150" s="96" t="str">
        <f>'6桁'!S150</f>
        <v>▽W★</v>
      </c>
      <c r="T150" s="95" t="str">
        <f>IF(地区標準卸価格!T150="","",IF(ISNUMBER(地区標準卸価格!T150),IF(入力!$C$17=1,ROUNDDOWN(地区標準卸価格!T150*ユーザ別掛け率!T150%,-入力!$C$16),IF(入力!$C$17=2,ROUNDUP(地区標準卸価格!T150*ユーザ別掛け率!T150%,-入力!$C$16),IF(入力!$C$17=3,ROUND(地区標準卸価格!T150*ユーザ別掛け率!T150%,-入力!$C$16),""))),地区標準卸価格!T150))</f>
        <v/>
      </c>
      <c r="U150" s="96">
        <f>'6桁'!U150</f>
        <v>0</v>
      </c>
      <c r="V150" s="95">
        <f>IF(地区標準卸価格!V150="","",IF(ISNUMBER(地区標準卸価格!V150),IF(入力!$C$17=1,ROUNDDOWN(地区標準卸価格!V150*ユーザ別掛け率!V150%,-入力!$C$16),IF(入力!$C$17=2,ROUNDUP(地区標準卸価格!V150*ユーザ別掛け率!V150%,-入力!$C$16),IF(入力!$C$17=3,ROUND(地区標準卸価格!V150*ユーザ別掛け率!V150%,-入力!$C$16),""))),地区標準卸価格!V150))</f>
        <v>56200</v>
      </c>
      <c r="W150" s="96" t="str">
        <f>'6桁'!W150</f>
        <v>W★</v>
      </c>
      <c r="X150" s="74"/>
      <c r="Y150" s="251"/>
    </row>
    <row r="151" spans="2:25" ht="30" customHeight="1">
      <c r="B151" s="503"/>
      <c r="C151" s="362" t="s">
        <v>62</v>
      </c>
      <c r="D151" s="254">
        <v>95</v>
      </c>
      <c r="E151" s="342">
        <v>99</v>
      </c>
      <c r="F151" s="95" t="str">
        <f>IF(地区標準卸価格!F151="","",IF(ISNUMBER(地区標準卸価格!F151),IF(入力!$C$17=1,ROUNDDOWN(地区標準卸価格!F151*ユーザ別掛け率!F151%,-入力!$C$16),IF(入力!$C$17=2,ROUNDUP(地区標準卸価格!F151*ユーザ別掛け率!F151%,-入力!$C$16),IF(入力!$C$17=3,ROUND(地区標準卸価格!F151*ユーザ別掛け率!F151%,-入力!$C$16),""))),地区標準卸価格!F151))</f>
        <v/>
      </c>
      <c r="G151" s="20">
        <f>'6桁'!G151</f>
        <v>0</v>
      </c>
      <c r="H151" s="95" t="str">
        <f>IF(地区標準卸価格!H151="","",IF(ISNUMBER(地区標準卸価格!H151),IF(入力!$C$17=1,ROUNDDOWN(地区標準卸価格!H151*ユーザ別掛け率!H151%,-入力!$C$16),IF(入力!$C$17=2,ROUNDUP(地区標準卸価格!H151*ユーザ別掛け率!H151%,-入力!$C$16),IF(入力!$C$17=3,ROUND(地区標準卸価格!H151*ユーザ別掛け率!H151%,-入力!$C$16),""))),地区標準卸価格!H151))</f>
        <v/>
      </c>
      <c r="I151" s="101">
        <f>'6桁'!I151</f>
        <v>0</v>
      </c>
      <c r="J151" s="95" t="str">
        <f>IF(地区標準卸価格!J151="","",IF(ISNUMBER(地区標準卸価格!J151),IF(入力!$C$17=1,ROUNDDOWN(地区標準卸価格!J151*ユーザ別掛け率!J151%,-入力!$C$16),IF(入力!$C$17=2,ROUNDUP(地区標準卸価格!J151*ユーザ別掛け率!J151%,-入力!$C$16),IF(入力!$C$17=3,ROUND(地区標準卸価格!J151*ユーザ別掛け率!J151%,-入力!$C$16),""))),地区標準卸価格!J151))</f>
        <v/>
      </c>
      <c r="K151" s="101">
        <f>'6桁'!K151</f>
        <v>0</v>
      </c>
      <c r="L151" s="95" t="str">
        <f>IF(地区標準卸価格!L151="","",IF(ISNUMBER(地区標準卸価格!L151),IF(入力!$C$17=1,ROUNDDOWN(地区標準卸価格!L151*ユーザ別掛け率!L151%,-入力!$C$16),IF(入力!$C$17=2,ROUNDUP(地区標準卸価格!L151*ユーザ別掛け率!L151%,-入力!$C$16),IF(入力!$C$17=3,ROUND(地区標準卸価格!L151*ユーザ別掛け率!L151%,-入力!$C$16),""))),地区標準卸価格!L151))</f>
        <v/>
      </c>
      <c r="M151" s="101">
        <f>'6桁'!M151</f>
        <v>0</v>
      </c>
      <c r="N151" s="95" t="str">
        <f>IF(地区標準卸価格!N151="","",IF(ISNUMBER(地区標準卸価格!N151),IF(入力!$C$17=1,ROUNDDOWN(地区標準卸価格!N151*ユーザ別掛け率!N151%,-入力!$C$16),IF(入力!$C$17=2,ROUNDUP(地区標準卸価格!N151*ユーザ別掛け率!N151%,-入力!$C$16),IF(入力!$C$17=3,ROUND(地区標準卸価格!N151*ユーザ別掛け率!N151%,-入力!$C$16),""))),地区標準卸価格!N151))</f>
        <v/>
      </c>
      <c r="O151" s="126">
        <f>'6桁'!O151</f>
        <v>0</v>
      </c>
      <c r="P151" s="95">
        <f>IF(地区標準卸価格!P151="","",IF(ISNUMBER(地区標準卸価格!P151),IF(入力!$C$17=1,ROUNDDOWN(地区標準卸価格!P151*ユーザ別掛け率!P151%,-入力!$C$16),IF(入力!$C$17=2,ROUNDUP(地区標準卸価格!P151*ユーザ別掛け率!P151%,-入力!$C$16),IF(入力!$C$17=3,ROUND(地区標準卸価格!P151*ユーザ別掛け率!P151%,-入力!$C$16),""))),地区標準卸価格!P151))</f>
        <v>71800</v>
      </c>
      <c r="Q151" s="96" t="str">
        <f>'6桁'!Q151</f>
        <v>W</v>
      </c>
      <c r="R151" s="95" t="str">
        <f>IF(地区標準卸価格!R151="","",IF(ISNUMBER(地区標準卸価格!R151),IF(入力!$C$17=1,ROUNDDOWN(地区標準卸価格!R151*ユーザ別掛け率!R151%,-入力!$C$16),IF(入力!$C$17=2,ROUNDUP(地区標準卸価格!R151*ユーザ別掛け率!R151%,-入力!$C$16),IF(入力!$C$17=3,ROUND(地区標準卸価格!R151*ユーザ別掛け率!R151%,-入力!$C$16),""))),地区標準卸価格!R151))</f>
        <v/>
      </c>
      <c r="S151" s="96">
        <f>'6桁'!S151</f>
        <v>0</v>
      </c>
      <c r="T151" s="95" t="str">
        <f>IF(地区標準卸価格!T151="","",IF(ISNUMBER(地区標準卸価格!T151),IF(入力!$C$17=1,ROUNDDOWN(地区標準卸価格!T151*ユーザ別掛け率!T151%,-入力!$C$16),IF(入力!$C$17=2,ROUNDUP(地区標準卸価格!T151*ユーザ別掛け率!T151%,-入力!$C$16),IF(入力!$C$17=3,ROUND(地区標準卸価格!T151*ユーザ別掛け率!T151%,-入力!$C$16),""))),地区標準卸価格!T151))</f>
        <v/>
      </c>
      <c r="U151" s="96">
        <f>'6桁'!U151</f>
        <v>0</v>
      </c>
      <c r="V151" s="95">
        <f>IF(地区標準卸価格!V151="","",IF(ISNUMBER(地区標準卸価格!V151),IF(入力!$C$17=1,ROUNDDOWN(地区標準卸価格!V151*ユーザ別掛け率!V151%,-入力!$C$16),IF(入力!$C$17=2,ROUNDUP(地区標準卸価格!V151*ユーザ別掛け率!V151%,-入力!$C$16),IF(入力!$C$17=3,ROUND(地区標準卸価格!V151*ユーザ別掛け率!V151%,-入力!$C$16),""))),地区標準卸価格!V151))</f>
        <v>59700</v>
      </c>
      <c r="W151" s="96" t="str">
        <f>'6桁'!W151</f>
        <v>W</v>
      </c>
      <c r="X151" s="74"/>
      <c r="Y151" s="251"/>
    </row>
    <row r="152" spans="2:25" ht="30" customHeight="1">
      <c r="B152" s="503"/>
      <c r="C152" s="362" t="s">
        <v>495</v>
      </c>
      <c r="D152" s="254"/>
      <c r="E152" s="342">
        <v>101</v>
      </c>
      <c r="F152" s="95" t="str">
        <f>IF(地区標準卸価格!F152="","",IF(ISNUMBER(地区標準卸価格!F152),IF(入力!$C$17=1,ROUNDDOWN(地区標準卸価格!F152*ユーザ別掛け率!F152%,-入力!$C$16),IF(入力!$C$17=2,ROUNDUP(地区標準卸価格!F152*ユーザ別掛け率!F152%,-入力!$C$16),IF(入力!$C$17=3,ROUND(地区標準卸価格!F152*ユーザ別掛け率!F152%,-入力!$C$16),""))),地区標準卸価格!F152))</f>
        <v/>
      </c>
      <c r="G152" s="19">
        <f>'6桁'!G152</f>
        <v>0</v>
      </c>
      <c r="H152" s="95" t="str">
        <f>IF(地区標準卸価格!H152="","",IF(ISNUMBER(地区標準卸価格!H152),IF(入力!$C$17=1,ROUNDDOWN(地区標準卸価格!H152*ユーザ別掛け率!H152%,-入力!$C$16),IF(入力!$C$17=2,ROUNDUP(地区標準卸価格!H152*ユーザ別掛け率!H152%,-入力!$C$16),IF(入力!$C$17=3,ROUND(地区標準卸価格!H152*ユーザ別掛け率!H152%,-入力!$C$16),""))),地区標準卸価格!H152))</f>
        <v/>
      </c>
      <c r="I152" s="101">
        <f>'6桁'!I152</f>
        <v>0</v>
      </c>
      <c r="J152" s="95" t="str">
        <f>IF(地区標準卸価格!J152="","",IF(ISNUMBER(地区標準卸価格!J152),IF(入力!$C$17=1,ROUNDDOWN(地区標準卸価格!J152*ユーザ別掛け率!J152%,-入力!$C$16),IF(入力!$C$17=2,ROUNDUP(地区標準卸価格!J152*ユーザ別掛け率!J152%,-入力!$C$16),IF(入力!$C$17=3,ROUND(地区標準卸価格!J152*ユーザ別掛け率!J152%,-入力!$C$16),""))),地区標準卸価格!J152))</f>
        <v/>
      </c>
      <c r="K152" s="101">
        <f>'6桁'!K152</f>
        <v>0</v>
      </c>
      <c r="L152" s="95" t="str">
        <f>IF(地区標準卸価格!L152="","",IF(ISNUMBER(地区標準卸価格!L152),IF(入力!$C$17=1,ROUNDDOWN(地区標準卸価格!L152*ユーザ別掛け率!L152%,-入力!$C$16),IF(入力!$C$17=2,ROUNDUP(地区標準卸価格!L152*ユーザ別掛け率!L152%,-入力!$C$16),IF(入力!$C$17=3,ROUND(地区標準卸価格!L152*ユーザ別掛け率!L152%,-入力!$C$16),""))),地区標準卸価格!L152))</f>
        <v/>
      </c>
      <c r="M152" s="101">
        <f>'6桁'!M152</f>
        <v>0</v>
      </c>
      <c r="N152" s="95" t="str">
        <f>IF(地区標準卸価格!N152="","",IF(ISNUMBER(地区標準卸価格!N152),IF(入力!$C$17=1,ROUNDDOWN(地区標準卸価格!N152*ユーザ別掛け率!N152%,-入力!$C$16),IF(入力!$C$17=2,ROUNDUP(地区標準卸価格!N152*ユーザ別掛け率!N152%,-入力!$C$16),IF(入力!$C$17=3,ROUND(地区標準卸価格!N152*ユーザ別掛け率!N152%,-入力!$C$16),""))),地区標準卸価格!N152))</f>
        <v/>
      </c>
      <c r="O152" s="126">
        <f>'6桁'!O152</f>
        <v>0</v>
      </c>
      <c r="P152" s="95" t="str">
        <f>IF(地区標準卸価格!P152="","",IF(ISNUMBER(地区標準卸価格!P152),IF(入力!$C$17=1,ROUNDDOWN(地区標準卸価格!P152*ユーザ別掛け率!P152%,-入力!$C$16),IF(入力!$C$17=2,ROUNDUP(地区標準卸価格!P152*ユーザ別掛け率!P152%,-入力!$C$16),IF(入力!$C$17=3,ROUND(地区標準卸価格!P152*ユーザ別掛け率!P152%,-入力!$C$16),""))),地区標準卸価格!P152))</f>
        <v/>
      </c>
      <c r="Q152" s="96">
        <f>'6桁'!Q152</f>
        <v>0</v>
      </c>
      <c r="R152" s="95">
        <f>IF(地区標準卸価格!R152="","",IF(ISNUMBER(地区標準卸価格!R152),IF(入力!$C$17=1,ROUNDDOWN(地区標準卸価格!R152*ユーザ別掛け率!R152%,-入力!$C$16),IF(入力!$C$17=2,ROUNDUP(地区標準卸価格!R152*ユーザ別掛け率!R152%,-入力!$C$16),IF(入力!$C$17=3,ROUND(地区標準卸価格!R152*ユーザ別掛け率!R152%,-入力!$C$16),""))),地区標準卸価格!R152))</f>
        <v>93100</v>
      </c>
      <c r="S152" s="96" t="str">
        <f>'6桁'!S152</f>
        <v>▽W★</v>
      </c>
      <c r="T152" s="95" t="str">
        <f>IF(地区標準卸価格!T152="","",IF(ISNUMBER(地区標準卸価格!T152),IF(入力!$C$17=1,ROUNDDOWN(地区標準卸価格!T152*ユーザ別掛け率!T152%,-入力!$C$16),IF(入力!$C$17=2,ROUNDUP(地区標準卸価格!T152*ユーザ別掛け率!T152%,-入力!$C$16),IF(入力!$C$17=3,ROUND(地区標準卸価格!T152*ユーザ別掛け率!T152%,-入力!$C$16),""))),地区標準卸価格!T152))</f>
        <v/>
      </c>
      <c r="U152" s="96">
        <f>'6桁'!U152</f>
        <v>0</v>
      </c>
      <c r="V152" s="95" t="str">
        <f>IF(地区標準卸価格!V152="","",IF(ISNUMBER(地区標準卸価格!V152),IF(入力!$C$17=1,ROUNDDOWN(地区標準卸価格!V152*ユーザ別掛け率!V152%,-入力!$C$16),IF(入力!$C$17=2,ROUNDUP(地区標準卸価格!V152*ユーザ別掛け率!V152%,-入力!$C$16),IF(入力!$C$17=3,ROUND(地区標準卸価格!V152*ユーザ別掛け率!V152%,-入力!$C$16),""))),地区標準卸価格!V152))</f>
        <v/>
      </c>
      <c r="W152" s="96">
        <f>'6桁'!W152</f>
        <v>0</v>
      </c>
      <c r="X152" s="74"/>
      <c r="Y152" s="251"/>
    </row>
    <row r="153" spans="2:25" ht="30" customHeight="1">
      <c r="B153" s="503"/>
      <c r="C153" s="362" t="s">
        <v>65</v>
      </c>
      <c r="D153" s="254">
        <v>85</v>
      </c>
      <c r="E153" s="342">
        <v>89</v>
      </c>
      <c r="F153" s="95" t="str">
        <f>IF(地区標準卸価格!F153="","",IF(ISNUMBER(地区標準卸価格!F153),IF(入力!$C$17=1,ROUNDDOWN(地区標準卸価格!F153*ユーザ別掛け率!F153%,-入力!$C$16),IF(入力!$C$17=2,ROUNDUP(地区標準卸価格!F153*ユーザ別掛け率!F153%,-入力!$C$16),IF(入力!$C$17=3,ROUND(地区標準卸価格!F153*ユーザ別掛け率!F153%,-入力!$C$16),""))),地区標準卸価格!F153))</f>
        <v/>
      </c>
      <c r="G153" s="19">
        <f>'6桁'!G153</f>
        <v>0</v>
      </c>
      <c r="H153" s="95" t="str">
        <f>IF(地区標準卸価格!H153="","",IF(ISNUMBER(地区標準卸価格!H153),IF(入力!$C$17=1,ROUNDDOWN(地区標準卸価格!H153*ユーザ別掛け率!H153%,-入力!$C$16),IF(入力!$C$17=2,ROUNDUP(地区標準卸価格!H153*ユーザ別掛け率!H153%,-入力!$C$16),IF(入力!$C$17=3,ROUND(地区標準卸価格!H153*ユーザ別掛け率!H153%,-入力!$C$16),""))),地区標準卸価格!H153))</f>
        <v/>
      </c>
      <c r="I153" s="96">
        <f>'6桁'!I153</f>
        <v>0</v>
      </c>
      <c r="J153" s="95">
        <f>IF(地区標準卸価格!J153="","",IF(ISNUMBER(地区標準卸価格!J153),IF(入力!$C$17=1,ROUNDDOWN(地区標準卸価格!J153*ユーザ別掛け率!J153%,-入力!$C$16),IF(入力!$C$17=2,ROUNDUP(地区標準卸価格!J153*ユーザ別掛け率!J153%,-入力!$C$16),IF(入力!$C$17=3,ROUND(地区標準卸価格!J153*ユーザ別掛け率!J153%,-入力!$C$16),""))),地区標準卸価格!J153))</f>
        <v>48300</v>
      </c>
      <c r="K153" s="96" t="str">
        <f>'6桁'!K153</f>
        <v>W★</v>
      </c>
      <c r="L153" s="95" t="str">
        <f>IF(地区標準卸価格!L153="","",IF(ISNUMBER(地区標準卸価格!L153),IF(入力!$C$17=1,ROUNDDOWN(地区標準卸価格!L153*ユーザ別掛け率!L153%,-入力!$C$16),IF(入力!$C$17=2,ROUNDUP(地区標準卸価格!L153*ユーザ別掛け率!L153%,-入力!$C$16),IF(入力!$C$17=3,ROUND(地区標準卸価格!L153*ユーザ別掛け率!L153%,-入力!$C$16),""))),地区標準卸価格!L153))</f>
        <v/>
      </c>
      <c r="M153" s="96">
        <f>'6桁'!M153</f>
        <v>0</v>
      </c>
      <c r="N153" s="95" t="str">
        <f>IF(地区標準卸価格!N153="","",IF(ISNUMBER(地区標準卸価格!N153),IF(入力!$C$17=1,ROUNDDOWN(地区標準卸価格!N153*ユーザ別掛け率!N153%,-入力!$C$16),IF(入力!$C$17=2,ROUNDUP(地区標準卸価格!N153*ユーザ別掛け率!N153%,-入力!$C$16),IF(入力!$C$17=3,ROUND(地区標準卸価格!N153*ユーザ別掛け率!N153%,-入力!$C$16),""))),地区標準卸価格!N153))</f>
        <v/>
      </c>
      <c r="O153" s="126">
        <f>'6桁'!O153</f>
        <v>0</v>
      </c>
      <c r="P153" s="95" t="str">
        <f>IF(地区標準卸価格!P153="","",IF(ISNUMBER(地区標準卸価格!P153),IF(入力!$C$17=1,ROUNDDOWN(地区標準卸価格!P153*ユーザ別掛け率!P153%,-入力!$C$16),IF(入力!$C$17=2,ROUNDUP(地区標準卸価格!P153*ユーザ別掛け率!P153%,-入力!$C$16),IF(入力!$C$17=3,ROUND(地区標準卸価格!P153*ユーザ別掛け率!P153%,-入力!$C$16),""))),地区標準卸価格!P153))</f>
        <v/>
      </c>
      <c r="Q153" s="96">
        <f>'6桁'!Q153</f>
        <v>0</v>
      </c>
      <c r="R153" s="95" t="str">
        <f>IF(地区標準卸価格!R153="","",IF(ISNUMBER(地区標準卸価格!R153),IF(入力!$C$17=1,ROUNDDOWN(地区標準卸価格!R153*ユーザ別掛け率!R153%,-入力!$C$16),IF(入力!$C$17=2,ROUNDUP(地区標準卸価格!R153*ユーザ別掛け率!R153%,-入力!$C$16),IF(入力!$C$17=3,ROUND(地区標準卸価格!R153*ユーザ別掛け率!R153%,-入力!$C$16),""))),地区標準卸価格!R153))</f>
        <v/>
      </c>
      <c r="S153" s="96">
        <f>'6桁'!S153</f>
        <v>0</v>
      </c>
      <c r="T153" s="95" t="str">
        <f>IF(地区標準卸価格!T153="","",IF(ISNUMBER(地区標準卸価格!T153),IF(入力!$C$17=1,ROUNDDOWN(地区標準卸価格!T153*ユーザ別掛け率!T153%,-入力!$C$16),IF(入力!$C$17=2,ROUNDUP(地区標準卸価格!T153*ユーザ別掛け率!T153%,-入力!$C$16),IF(入力!$C$17=3,ROUND(地区標準卸価格!T153*ユーザ別掛け率!T153%,-入力!$C$16),""))),地区標準卸価格!T153))</f>
        <v/>
      </c>
      <c r="U153" s="96">
        <f>'6桁'!U153</f>
        <v>0</v>
      </c>
      <c r="V153" s="95">
        <f>IF(地区標準卸価格!V153="","",IF(ISNUMBER(地区標準卸価格!V153),IF(入力!$C$17=1,ROUNDDOWN(地区標準卸価格!V153*ユーザ別掛け率!V153%,-入力!$C$16),IF(入力!$C$17=2,ROUNDUP(地区標準卸価格!V153*ユーザ別掛け率!V153%,-入力!$C$16),IF(入力!$C$17=3,ROUND(地区標準卸価格!V153*ユーザ別掛け率!V153%,-入力!$C$16),""))),地区標準卸価格!V153))</f>
        <v>44100</v>
      </c>
      <c r="W153" s="96" t="str">
        <f>'6桁'!W153</f>
        <v>W
DZ101</v>
      </c>
      <c r="X153" s="74"/>
      <c r="Y153" s="251"/>
    </row>
    <row r="154" spans="2:25" ht="30" customHeight="1">
      <c r="B154" s="503"/>
      <c r="C154" s="362" t="s">
        <v>66</v>
      </c>
      <c r="D154" s="254">
        <v>88</v>
      </c>
      <c r="E154" s="342">
        <v>92</v>
      </c>
      <c r="F154" s="95">
        <f>IF(地区標準卸価格!F154="","",IF(ISNUMBER(地区標準卸価格!F154),IF(入力!$C$17=1,ROUNDDOWN(地区標準卸価格!F154*ユーザ別掛け率!F154%,-入力!$C$16),IF(入力!$C$17=2,ROUNDUP(地区標準卸価格!F154*ユーザ別掛け率!F154%,-入力!$C$16),IF(入力!$C$17=3,ROUND(地区標準卸価格!F154*ユーザ別掛け率!F154%,-入力!$C$16),""))),地区標準卸価格!F154))</f>
        <v>51100</v>
      </c>
      <c r="G154" s="126" t="str">
        <f>'6桁'!G154</f>
        <v>Y★</v>
      </c>
      <c r="H154" s="95">
        <f>IF(地区標準卸価格!H154="","",IF(ISNUMBER(地区標準卸価格!H154),IF(入力!$C$17=1,ROUNDDOWN(地区標準卸価格!H154*ユーザ別掛け率!H154%,-入力!$C$16),IF(入力!$C$17=2,ROUNDUP(地区標準卸価格!H154*ユーザ別掛け率!H154%,-入力!$C$16),IF(入力!$C$17=3,ROUND(地区標準卸価格!H154*ユーザ別掛け率!H154%,-入力!$C$16),""))),地区標準卸価格!H154))</f>
        <v>47800</v>
      </c>
      <c r="I154" s="126" t="str">
        <f>'6桁'!I154</f>
        <v>W★</v>
      </c>
      <c r="J154" s="95">
        <f>IF(地区標準卸価格!J154="","",IF(ISNUMBER(地区標準卸価格!J154),IF(入力!$C$17=1,ROUNDDOWN(地区標準卸価格!J154*ユーザ別掛け率!J154%,-入力!$C$16),IF(入力!$C$17=2,ROUNDUP(地区標準卸価格!J154*ユーザ別掛け率!J154%,-入力!$C$16),IF(入力!$C$17=3,ROUND(地区標準卸価格!J154*ユーザ別掛け率!J154%,-入力!$C$16),""))),地区標準卸価格!J154))</f>
        <v>47400</v>
      </c>
      <c r="K154" s="126" t="str">
        <f>'6桁'!K154</f>
        <v>W★</v>
      </c>
      <c r="L154" s="95" t="str">
        <f>IF(地区標準卸価格!L154="","",IF(ISNUMBER(地区標準卸価格!L154),IF(入力!$C$17=1,ROUNDDOWN(地区標準卸価格!L154*ユーザ別掛け率!L154%,-入力!$C$16),IF(入力!$C$17=2,ROUNDUP(地区標準卸価格!L154*ユーザ別掛け率!L154%,-入力!$C$16),IF(入力!$C$17=3,ROUND(地区標準卸価格!L154*ユーザ別掛け率!L154%,-入力!$C$16),""))),地区標準卸価格!L154))</f>
        <v/>
      </c>
      <c r="M154" s="126">
        <f>'6桁'!M154</f>
        <v>0</v>
      </c>
      <c r="N154" s="95" t="str">
        <f>IF(地区標準卸価格!N154="","",IF(ISNUMBER(地区標準卸価格!N154),IF(入力!$C$17=1,ROUNDDOWN(地区標準卸価格!N154*ユーザ別掛け率!N154%,-入力!$C$16),IF(入力!$C$17=2,ROUNDUP(地区標準卸価格!N154*ユーザ別掛け率!N154%,-入力!$C$16),IF(入力!$C$17=3,ROUND(地区標準卸価格!N154*ユーザ別掛け率!N154%,-入力!$C$16),""))),地区標準卸価格!N154))</f>
        <v/>
      </c>
      <c r="O154" s="126">
        <f>'6桁'!O154</f>
        <v>0</v>
      </c>
      <c r="P154" s="95">
        <f>IF(地区標準卸価格!P154="","",IF(ISNUMBER(地区標準卸価格!P154),IF(入力!$C$17=1,ROUNDDOWN(地区標準卸価格!P154*ユーザ別掛け率!P154%,-入力!$C$16),IF(入力!$C$17=2,ROUNDUP(地区標準卸価格!P154*ユーザ別掛け率!P154%,-入力!$C$16),IF(入力!$C$17=3,ROUND(地区標準卸価格!P154*ユーザ別掛け率!P154%,-入力!$C$16),""))),地区標準卸価格!P154))</f>
        <v>57700</v>
      </c>
      <c r="Q154" s="96" t="str">
        <f>'6桁'!Q154</f>
        <v>W</v>
      </c>
      <c r="R154" s="95" t="str">
        <f>IF(地区標準卸価格!R154="","",IF(ISNUMBER(地区標準卸価格!R154),IF(入力!$C$17=1,ROUNDDOWN(地区標準卸価格!R154*ユーザ別掛け率!R154%,-入力!$C$16),IF(入力!$C$17=2,ROUNDUP(地区標準卸価格!R154*ユーザ別掛け率!R154%,-入力!$C$16),IF(入力!$C$17=3,ROUND(地区標準卸価格!R154*ユーザ別掛け率!R154%,-入力!$C$16),""))),地区標準卸価格!R154))</f>
        <v/>
      </c>
      <c r="S154" s="96">
        <f>'6桁'!S154</f>
        <v>0</v>
      </c>
      <c r="T154" s="95">
        <f>IF(地区標準卸価格!T154="","",IF(ISNUMBER(地区標準卸価格!T154),IF(入力!$C$17=1,ROUNDDOWN(地区標準卸価格!T154*ユーザ別掛け率!T154%,-入力!$C$16),IF(入力!$C$17=2,ROUNDUP(地区標準卸価格!T154*ユーザ別掛け率!T154%,-入力!$C$16),IF(入力!$C$17=3,ROUND(地区標準卸価格!T154*ユーザ別掛け率!T154%,-入力!$C$16),""))),地区標準卸価格!T154))</f>
        <v>67100</v>
      </c>
      <c r="U154" s="96" t="str">
        <f>'6桁'!U154</f>
        <v>▽W★</v>
      </c>
      <c r="V154" s="95">
        <f>IF(地区標準卸価格!V154="","",IF(ISNUMBER(地区標準卸価格!V154),IF(入力!$C$17=1,ROUNDDOWN(地区標準卸価格!V154*ユーザ別掛け率!V154%,-入力!$C$16),IF(入力!$C$17=2,ROUNDUP(地区標準卸価格!V154*ユーザ別掛け率!V154%,-入力!$C$16),IF(入力!$C$17=3,ROUND(地区標準卸価格!V154*ユーザ別掛け率!V154%,-入力!$C$16),""))),地区標準卸価格!V154))</f>
        <v>46700</v>
      </c>
      <c r="W154" s="96" t="str">
        <f>'6桁'!W154</f>
        <v>W★</v>
      </c>
      <c r="X154" s="74"/>
      <c r="Y154" s="251"/>
    </row>
    <row r="155" spans="2:25" ht="30" customHeight="1">
      <c r="B155" s="503"/>
      <c r="C155" s="362" t="s">
        <v>172</v>
      </c>
      <c r="D155" s="254">
        <v>91</v>
      </c>
      <c r="E155" s="342">
        <v>95</v>
      </c>
      <c r="F155" s="95">
        <f>IF(地区標準卸価格!F155="","",IF(ISNUMBER(地区標準卸価格!F155),IF(入力!$C$17=1,ROUNDDOWN(地区標準卸価格!F155*ユーザ別掛け率!F155%,-入力!$C$16),IF(入力!$C$17=2,ROUNDUP(地区標準卸価格!F155*ユーザ別掛け率!F155%,-入力!$C$16),IF(入力!$C$17=3,ROUND(地区標準卸価格!F155*ユーザ別掛け率!F155%,-入力!$C$16),""))),地区標準卸価格!F155))</f>
        <v>52600</v>
      </c>
      <c r="G155" s="96" t="str">
        <f>'6桁'!G155</f>
        <v>Y★</v>
      </c>
      <c r="H155" s="95">
        <f>IF(地区標準卸価格!H155="","",IF(ISNUMBER(地区標準卸価格!H155),IF(入力!$C$17=1,ROUNDDOWN(地区標準卸価格!H155*ユーザ別掛け率!H155%,-入力!$C$16),IF(入力!$C$17=2,ROUNDUP(地区標準卸価格!H155*ユーザ別掛け率!H155%,-入力!$C$16),IF(入力!$C$17=3,ROUND(地区標準卸価格!H155*ユーザ別掛け率!H155%,-入力!$C$16),""))),地区標準卸価格!H155))</f>
        <v>50500</v>
      </c>
      <c r="I155" s="126" t="str">
        <f>'6桁'!I155</f>
        <v>W★</v>
      </c>
      <c r="J155" s="95">
        <f>IF(地区標準卸価格!J155="","",IF(ISNUMBER(地区標準卸価格!J155),IF(入力!$C$17=1,ROUNDDOWN(地区標準卸価格!J155*ユーザ別掛け率!J155%,-入力!$C$16),IF(入力!$C$17=2,ROUNDUP(地区標準卸価格!J155*ユーザ別掛け率!J155%,-入力!$C$16),IF(入力!$C$17=3,ROUND(地区標準卸価格!J155*ユーザ別掛け率!J155%,-入力!$C$16),""))),地区標準卸価格!J155))</f>
        <v>50600</v>
      </c>
      <c r="K155" s="96" t="str">
        <f>'6桁'!K155</f>
        <v>W★</v>
      </c>
      <c r="L155" s="95" t="str">
        <f>IF(地区標準卸価格!L155="","",IF(ISNUMBER(地区標準卸価格!L155),IF(入力!$C$17=1,ROUNDDOWN(地区標準卸価格!L155*ユーザ別掛け率!L155%,-入力!$C$16),IF(入力!$C$17=2,ROUNDUP(地区標準卸価格!L155*ユーザ別掛け率!L155%,-入力!$C$16),IF(入力!$C$17=3,ROUND(地区標準卸価格!L155*ユーザ別掛け率!L155%,-入力!$C$16),""))),地区標準卸価格!L155))</f>
        <v/>
      </c>
      <c r="M155" s="96">
        <f>'6桁'!M155</f>
        <v>0</v>
      </c>
      <c r="N155" s="95" t="str">
        <f>IF(地区標準卸価格!N155="","",IF(ISNUMBER(地区標準卸価格!N155),IF(入力!$C$17=1,ROUNDDOWN(地区標準卸価格!N155*ユーザ別掛け率!N155%,-入力!$C$16),IF(入力!$C$17=2,ROUNDUP(地区標準卸価格!N155*ユーザ別掛け率!N155%,-入力!$C$16),IF(入力!$C$17=3,ROUND(地区標準卸価格!N155*ユーザ別掛け率!N155%,-入力!$C$16),""))),地区標準卸価格!N155))</f>
        <v/>
      </c>
      <c r="O155" s="117">
        <f>'6桁'!O155</f>
        <v>0</v>
      </c>
      <c r="P155" s="95">
        <f>IF(地区標準卸価格!P155="","",IF(ISNUMBER(地区標準卸価格!P155),IF(入力!$C$17=1,ROUNDDOWN(地区標準卸価格!P155*ユーザ別掛け率!P155%,-入力!$C$16),IF(入力!$C$17=2,ROUNDUP(地区標準卸価格!P155*ユーザ別掛け率!P155%,-入力!$C$16),IF(入力!$C$17=3,ROUND(地区標準卸価格!P155*ユーザ別掛け率!P155%,-入力!$C$16),""))),地区標準卸価格!P155))</f>
        <v>58900</v>
      </c>
      <c r="Q155" s="96" t="str">
        <f>'6桁'!Q155</f>
        <v>W</v>
      </c>
      <c r="R155" s="95">
        <f>IF(地区標準卸価格!R155="","",IF(ISNUMBER(地区標準卸価格!R155),IF(入力!$C$17=1,ROUNDDOWN(地区標準卸価格!R155*ユーザ別掛け率!R155%,-入力!$C$16),IF(入力!$C$17=2,ROUNDUP(地区標準卸価格!R155*ユーザ別掛け率!R155%,-入力!$C$16),IF(入力!$C$17=3,ROUND(地区標準卸価格!R155*ユーザ別掛け率!R155%,-入力!$C$16),""))),地区標準卸価格!R155))</f>
        <v>68400</v>
      </c>
      <c r="S155" s="96" t="str">
        <f>'6桁'!S155</f>
        <v>▽W★</v>
      </c>
      <c r="T155" s="95">
        <f>IF(地区標準卸価格!T155="","",IF(ISNUMBER(地区標準卸価格!T155),IF(入力!$C$17=1,ROUNDDOWN(地区標準卸価格!T155*ユーザ別掛け率!T155%,-入力!$C$16),IF(入力!$C$17=2,ROUNDUP(地区標準卸価格!T155*ユーザ別掛け率!T155%,-入力!$C$16),IF(入力!$C$17=3,ROUND(地区標準卸価格!T155*ユーザ別掛け率!T155%,-入力!$C$16),""))),地区標準卸価格!T155))</f>
        <v>68400</v>
      </c>
      <c r="U155" s="96" t="str">
        <f>'6桁'!U155</f>
        <v>▽W★</v>
      </c>
      <c r="V155" s="95">
        <f>IF(地区標準卸価格!V155="","",IF(ISNUMBER(地区標準卸価格!V155),IF(入力!$C$17=1,ROUNDDOWN(地区標準卸価格!V155*ユーザ別掛け率!V155%,-入力!$C$16),IF(入力!$C$17=2,ROUNDUP(地区標準卸価格!V155*ユーザ別掛け率!V155%,-入力!$C$16),IF(入力!$C$17=3,ROUND(地区標準卸価格!V155*ユーザ別掛け率!V155%,-入力!$C$16),""))),地区標準卸価格!V155))</f>
        <v>47200</v>
      </c>
      <c r="W155" s="96" t="str">
        <f>'6桁'!W155</f>
        <v>W★</v>
      </c>
      <c r="X155" s="74"/>
      <c r="Y155" s="251"/>
    </row>
    <row r="156" spans="2:25" ht="30" customHeight="1">
      <c r="B156" s="503"/>
      <c r="C156" s="362" t="s">
        <v>70</v>
      </c>
      <c r="D156" s="254">
        <v>93</v>
      </c>
      <c r="E156" s="342">
        <v>97</v>
      </c>
      <c r="F156" s="95">
        <f>IF(地区標準卸価格!F156="","",IF(ISNUMBER(地区標準卸価格!F156),IF(入力!$C$17=1,ROUNDDOWN(地区標準卸価格!F156*ユーザ別掛け率!F156%,-入力!$C$16),IF(入力!$C$17=2,ROUNDUP(地区標準卸価格!F156*ユーザ別掛け率!F156%,-入力!$C$16),IF(入力!$C$17=3,ROUND(地区標準卸価格!F156*ユーザ別掛け率!F156%,-入力!$C$16),""))),地区標準卸価格!F156))</f>
        <v>55500</v>
      </c>
      <c r="G156" s="96" t="str">
        <f>'6桁'!G156</f>
        <v>Y★</v>
      </c>
      <c r="H156" s="95">
        <f>IF(地区標準卸価格!H156="","",IF(ISNUMBER(地区標準卸価格!H156),IF(入力!$C$17=1,ROUNDDOWN(地区標準卸価格!H156*ユーザ別掛け率!H156%,-入力!$C$16),IF(入力!$C$17=2,ROUNDUP(地区標準卸価格!H156*ユーザ別掛け率!H156%,-入力!$C$16),IF(入力!$C$17=3,ROUND(地区標準卸価格!H156*ユーザ別掛け率!H156%,-入力!$C$16),""))),地区標準卸価格!H156))</f>
        <v>51000</v>
      </c>
      <c r="I156" s="126" t="str">
        <f>'6桁'!I156</f>
        <v>W★</v>
      </c>
      <c r="J156" s="95">
        <f>IF(地区標準卸価格!J156="","",IF(ISNUMBER(地区標準卸価格!J156),IF(入力!$C$17=1,ROUNDDOWN(地区標準卸価格!J156*ユーザ別掛け率!J156%,-入力!$C$16),IF(入力!$C$17=2,ROUNDUP(地区標準卸価格!J156*ユーザ別掛け率!J156%,-入力!$C$16),IF(入力!$C$17=3,ROUND(地区標準卸価格!J156*ユーザ別掛け率!J156%,-入力!$C$16),""))),地区標準卸価格!J156))</f>
        <v>51400</v>
      </c>
      <c r="K156" s="96" t="str">
        <f>'6桁'!K156</f>
        <v>W</v>
      </c>
      <c r="L156" s="95" t="str">
        <f>IF(地区標準卸価格!L156="","",IF(ISNUMBER(地区標準卸価格!L156),IF(入力!$C$17=1,ROUNDDOWN(地区標準卸価格!L156*ユーザ別掛け率!L156%,-入力!$C$16),IF(入力!$C$17=2,ROUNDUP(地区標準卸価格!L156*ユーザ別掛け率!L156%,-入力!$C$16),IF(入力!$C$17=3,ROUND(地区標準卸価格!L156*ユーザ別掛け率!L156%,-入力!$C$16),""))),地区標準卸価格!L156))</f>
        <v/>
      </c>
      <c r="M156" s="96">
        <f>'6桁'!M156</f>
        <v>0</v>
      </c>
      <c r="N156" s="95" t="str">
        <f>IF(地区標準卸価格!N156="","",IF(ISNUMBER(地区標準卸価格!N156),IF(入力!$C$17=1,ROUNDDOWN(地区標準卸価格!N156*ユーザ別掛け率!N156%,-入力!$C$16),IF(入力!$C$17=2,ROUNDUP(地区標準卸価格!N156*ユーザ別掛け率!N156%,-入力!$C$16),IF(入力!$C$17=3,ROUND(地区標準卸価格!N156*ユーザ別掛け率!N156%,-入力!$C$16),""))),地区標準卸価格!N156))</f>
        <v/>
      </c>
      <c r="O156" s="96">
        <f>'6桁'!O156</f>
        <v>0</v>
      </c>
      <c r="P156" s="95">
        <f>IF(地区標準卸価格!P156="","",IF(ISNUMBER(地区標準卸価格!P156),IF(入力!$C$17=1,ROUNDDOWN(地区標準卸価格!P156*ユーザ別掛け率!P156%,-入力!$C$16),IF(入力!$C$17=2,ROUNDUP(地区標準卸価格!P156*ユーザ別掛け率!P156%,-入力!$C$16),IF(入力!$C$17=3,ROUND(地区標準卸価格!P156*ユーザ別掛け率!P156%,-入力!$C$16),""))),地区標準卸価格!P156))</f>
        <v>61300</v>
      </c>
      <c r="Q156" s="96" t="str">
        <f>'6桁'!Q156</f>
        <v>W</v>
      </c>
      <c r="R156" s="95">
        <f>IF(地区標準卸価格!R156="","",IF(ISNUMBER(地区標準卸価格!R156),IF(入力!$C$17=1,ROUNDDOWN(地区標準卸価格!R156*ユーザ別掛け率!R156%,-入力!$C$16),IF(入力!$C$17=2,ROUNDUP(地区標準卸価格!R156*ユーザ別掛け率!R156%,-入力!$C$16),IF(入力!$C$17=3,ROUND(地区標準卸価格!R156*ユーザ別掛け率!R156%,-入力!$C$16),""))),地区標準卸価格!R156))</f>
        <v>71200</v>
      </c>
      <c r="S156" s="96" t="str">
        <f>'6桁'!S156</f>
        <v>▽W★</v>
      </c>
      <c r="T156" s="95" t="str">
        <f>IF(地区標準卸価格!T156="","",IF(ISNUMBER(地区標準卸価格!T156),IF(入力!$C$17=1,ROUNDDOWN(地区標準卸価格!T156*ユーザ別掛け率!T156%,-入力!$C$16),IF(入力!$C$17=2,ROUNDUP(地区標準卸価格!T156*ユーザ別掛け率!T156%,-入力!$C$16),IF(入力!$C$17=3,ROUND(地区標準卸価格!T156*ユーザ別掛け率!T156%,-入力!$C$16),""))),地区標準卸価格!T156))</f>
        <v/>
      </c>
      <c r="U156" s="96">
        <f>'6桁'!U156</f>
        <v>0</v>
      </c>
      <c r="V156" s="95">
        <f>IF(地区標準卸価格!V156="","",IF(ISNUMBER(地区標準卸価格!V156),IF(入力!$C$17=1,ROUNDDOWN(地区標準卸価格!V156*ユーザ別掛け率!V156%,-入力!$C$16),IF(入力!$C$17=2,ROUNDUP(地区標準卸価格!V156*ユーザ別掛け率!V156%,-入力!$C$16),IF(入力!$C$17=3,ROUND(地区標準卸価格!V156*ユーザ別掛け率!V156%,-入力!$C$16),""))),地区標準卸価格!V156))</f>
        <v>49800</v>
      </c>
      <c r="W156" s="96" t="str">
        <f>'6桁'!W156</f>
        <v>W★</v>
      </c>
      <c r="X156" s="74"/>
      <c r="Y156" s="251"/>
    </row>
    <row r="157" spans="2:25" ht="30" customHeight="1">
      <c r="B157" s="503"/>
      <c r="C157" s="362" t="s">
        <v>136</v>
      </c>
      <c r="D157" s="254">
        <v>95</v>
      </c>
      <c r="E157" s="342">
        <v>99</v>
      </c>
      <c r="F157" s="95" t="str">
        <f>IF(地区標準卸価格!F157="","",IF(ISNUMBER(地区標準卸価格!F157),IF(入力!$C$17=1,ROUNDDOWN(地区標準卸価格!F157*ユーザ別掛け率!F157%,-入力!$C$16),IF(入力!$C$17=2,ROUNDUP(地区標準卸価格!F157*ユーザ別掛け率!F157%,-入力!$C$16),IF(入力!$C$17=3,ROUND(地区標準卸価格!F157*ユーザ別掛け率!F157%,-入力!$C$16),""))),地区標準卸価格!F157))</f>
        <v/>
      </c>
      <c r="G157" s="20">
        <f>'6桁'!G157</f>
        <v>0</v>
      </c>
      <c r="H157" s="95">
        <f>IF(地区標準卸価格!H157="","",IF(ISNUMBER(地区標準卸価格!H157),IF(入力!$C$17=1,ROUNDDOWN(地区標準卸価格!H157*ユーザ別掛け率!H157%,-入力!$C$16),IF(入力!$C$17=2,ROUNDUP(地区標準卸価格!H157*ユーザ別掛け率!H157%,-入力!$C$16),IF(入力!$C$17=3,ROUND(地区標準卸価格!H157*ユーザ別掛け率!H157%,-入力!$C$16),""))),地区標準卸価格!H157))</f>
        <v>54800</v>
      </c>
      <c r="I157" s="96" t="str">
        <f>'6桁'!I157</f>
        <v>W★</v>
      </c>
      <c r="J157" s="95">
        <f>IF(地区標準卸価格!J157="","",IF(ISNUMBER(地区標準卸価格!J157),IF(入力!$C$17=1,ROUNDDOWN(地区標準卸価格!J157*ユーザ別掛け率!J157%,-入力!$C$16),IF(入力!$C$17=2,ROUNDUP(地区標準卸価格!J157*ユーザ別掛け率!J157%,-入力!$C$16),IF(入力!$C$17=3,ROUND(地区標準卸価格!J157*ユーザ別掛け率!J157%,-入力!$C$16),""))),地区標準卸価格!J157))</f>
        <v>55600</v>
      </c>
      <c r="K157" s="101" t="str">
        <f>'6桁'!K157</f>
        <v>W★</v>
      </c>
      <c r="L157" s="95" t="str">
        <f>IF(地区標準卸価格!L157="","",IF(ISNUMBER(地区標準卸価格!L157),IF(入力!$C$17=1,ROUNDDOWN(地区標準卸価格!L157*ユーザ別掛け率!L157%,-入力!$C$16),IF(入力!$C$17=2,ROUNDUP(地区標準卸価格!L157*ユーザ別掛け率!L157%,-入力!$C$16),IF(入力!$C$17=3,ROUND(地区標準卸価格!L157*ユーザ別掛け率!L157%,-入力!$C$16),""))),地区標準卸価格!L157))</f>
        <v/>
      </c>
      <c r="M157" s="101">
        <f>'6桁'!M157</f>
        <v>0</v>
      </c>
      <c r="N157" s="95" t="str">
        <f>IF(地区標準卸価格!N157="","",IF(ISNUMBER(地区標準卸価格!N157),IF(入力!$C$17=1,ROUNDDOWN(地区標準卸価格!N157*ユーザ別掛け率!N157%,-入力!$C$16),IF(入力!$C$17=2,ROUNDUP(地区標準卸価格!N157*ユーザ別掛け率!N157%,-入力!$C$16),IF(入力!$C$17=3,ROUND(地区標準卸価格!N157*ユーザ別掛け率!N157%,-入力!$C$16),""))),地区標準卸価格!N157))</f>
        <v/>
      </c>
      <c r="O157" s="126">
        <f>'6桁'!O157</f>
        <v>0</v>
      </c>
      <c r="P157" s="95" t="str">
        <f>IF(地区標準卸価格!P157="","",IF(ISNUMBER(地区標準卸価格!P157),IF(入力!$C$17=1,ROUNDDOWN(地区標準卸価格!P157*ユーザ別掛け率!P157%,-入力!$C$16),IF(入力!$C$17=2,ROUNDUP(地区標準卸価格!P157*ユーザ別掛け率!P157%,-入力!$C$16),IF(入力!$C$17=3,ROUND(地区標準卸価格!P157*ユーザ別掛け率!P157%,-入力!$C$16),""))),地区標準卸価格!P157))</f>
        <v/>
      </c>
      <c r="Q157" s="96">
        <f>'6桁'!Q157</f>
        <v>0</v>
      </c>
      <c r="R157" s="95" t="str">
        <f>IF(地区標準卸価格!R157="","",IF(ISNUMBER(地区標準卸価格!R157),IF(入力!$C$17=1,ROUNDDOWN(地区標準卸価格!R157*ユーザ別掛け率!R157%,-入力!$C$16),IF(入力!$C$17=2,ROUNDUP(地区標準卸価格!R157*ユーザ別掛け率!R157%,-入力!$C$16),IF(入力!$C$17=3,ROUND(地区標準卸価格!R157*ユーザ別掛け率!R157%,-入力!$C$16),""))),地区標準卸価格!R157))</f>
        <v/>
      </c>
      <c r="S157" s="96">
        <f>'6桁'!S157</f>
        <v>0</v>
      </c>
      <c r="T157" s="95">
        <f>IF(地区標準卸価格!T157="","",IF(ISNUMBER(地区標準卸価格!T157),IF(入力!$C$17=1,ROUNDDOWN(地区標準卸価格!T157*ユーザ別掛け率!T157%,-入力!$C$16),IF(入力!$C$17=2,ROUNDUP(地区標準卸価格!T157*ユーザ別掛け率!T157%,-入力!$C$16),IF(入力!$C$17=3,ROUND(地区標準卸価格!T157*ユーザ別掛け率!T157%,-入力!$C$16),""))),地区標準卸価格!T157))</f>
        <v>73500</v>
      </c>
      <c r="U157" s="96" t="str">
        <f>'6桁'!U157</f>
        <v>▽W★</v>
      </c>
      <c r="V157" s="95" t="str">
        <f>IF(地区標準卸価格!V157="","",IF(ISNUMBER(地区標準卸価格!V157),IF(入力!$C$17=1,ROUNDDOWN(地区標準卸価格!V157*ユーザ別掛け率!V157%,-入力!$C$16),IF(入力!$C$17=2,ROUNDUP(地区標準卸価格!V157*ユーザ別掛け率!V157%,-入力!$C$16),IF(入力!$C$17=3,ROUND(地区標準卸価格!V157*ユーザ別掛け率!V157%,-入力!$C$16),""))),地区標準卸価格!V157))</f>
        <v/>
      </c>
      <c r="W157" s="96">
        <f>'6桁'!W157</f>
        <v>0</v>
      </c>
      <c r="X157" s="74"/>
      <c r="Y157" s="251"/>
    </row>
    <row r="158" spans="2:25" ht="30" customHeight="1">
      <c r="B158" s="503"/>
      <c r="C158" s="362" t="s">
        <v>137</v>
      </c>
      <c r="D158" s="254">
        <v>89</v>
      </c>
      <c r="E158" s="342">
        <v>93</v>
      </c>
      <c r="F158" s="95">
        <f>IF(地区標準卸価格!F158="","",IF(ISNUMBER(地区標準卸価格!F158),IF(入力!$C$17=1,ROUNDDOWN(地区標準卸価格!F158*ユーザ別掛け率!F158%,-入力!$C$16),IF(入力!$C$17=2,ROUNDUP(地区標準卸価格!F158*ユーザ別掛け率!F158%,-入力!$C$16),IF(入力!$C$17=3,ROUND(地区標準卸価格!F158*ユーザ別掛け率!F158%,-入力!$C$16),""))),地区標準卸価格!F158))</f>
        <v>43300</v>
      </c>
      <c r="G158" s="243" t="str">
        <f>'6桁'!G158</f>
        <v>Y★
MAXX050+</v>
      </c>
      <c r="H158" s="95">
        <f>IF(地区標準卸価格!H158="","",IF(ISNUMBER(地区標準卸価格!H158),IF(入力!$C$17=1,ROUNDDOWN(地区標準卸価格!H158*ユーザ別掛け率!H158%,-入力!$C$16),IF(入力!$C$17=2,ROUNDUP(地区標準卸価格!H158*ユーザ別掛け率!H158%,-入力!$C$16),IF(入力!$C$17=3,ROUND(地区標準卸価格!H158*ユーザ別掛け率!H158%,-入力!$C$16),""))),地区標準卸価格!H158))</f>
        <v>41600</v>
      </c>
      <c r="I158" s="96" t="str">
        <f>'6桁'!I158</f>
        <v>W★</v>
      </c>
      <c r="J158" s="95">
        <f>IF(地区標準卸価格!J158="","",IF(ISNUMBER(地区標準卸価格!J158),IF(入力!$C$17=1,ROUNDDOWN(地区標準卸価格!J158*ユーザ別掛け率!J158%,-入力!$C$16),IF(入力!$C$17=2,ROUNDUP(地区標準卸価格!J158*ユーザ別掛け率!J158%,-入力!$C$16),IF(入力!$C$17=3,ROUND(地区標準卸価格!J158*ユーザ別掛け率!J158%,-入力!$C$16),""))),地区標準卸価格!J158))</f>
        <v>40100</v>
      </c>
      <c r="K158" s="126" t="str">
        <f>'6桁'!K158</f>
        <v>W★</v>
      </c>
      <c r="L158" s="95">
        <f>IF(地区標準卸価格!L158="","",IF(ISNUMBER(地区標準卸価格!L158),IF(入力!$C$17=1,ROUNDDOWN(地区標準卸価格!L158*ユーザ別掛け率!L158%,-入力!$C$16),IF(入力!$C$17=2,ROUNDUP(地区標準卸価格!L158*ユーザ別掛け率!L158%,-入力!$C$16),IF(入力!$C$17=3,ROUND(地区標準卸価格!L158*ユーザ別掛け率!L158%,-入力!$C$16),""))),地区標準卸価格!L158))</f>
        <v>37700</v>
      </c>
      <c r="M158" s="126" t="str">
        <f>'6桁'!M158</f>
        <v>W★</v>
      </c>
      <c r="N158" s="95">
        <f>IF(地区標準卸価格!N158="","",IF(ISNUMBER(地区標準卸価格!N158),IF(入力!$C$17=1,ROUNDDOWN(地区標準卸価格!N158*ユーザ別掛け率!N158%,-入力!$C$16),IF(入力!$C$17=2,ROUNDUP(地区標準卸価格!N158*ユーザ別掛け率!N158%,-入力!$C$16),IF(入力!$C$17=3,ROUND(地区標準卸価格!N158*ユーザ別掛け率!N158%,-入力!$C$16),""))),地区標準卸価格!N158))</f>
        <v>37300</v>
      </c>
      <c r="O158" s="126" t="str">
        <f>'6桁'!O158</f>
        <v>W★</v>
      </c>
      <c r="P158" s="95" t="str">
        <f>IF(地区標準卸価格!P158="","",IF(ISNUMBER(地区標準卸価格!P158),IF(入力!$C$17=1,ROUNDDOWN(地区標準卸価格!P158*ユーザ別掛け率!P158%,-入力!$C$16),IF(入力!$C$17=2,ROUNDUP(地区標準卸価格!P158*ユーザ別掛け率!P158%,-入力!$C$16),IF(入力!$C$17=3,ROUND(地区標準卸価格!P158*ユーザ別掛け率!P158%,-入力!$C$16),""))),地区標準卸価格!P158))</f>
        <v/>
      </c>
      <c r="Q158" s="96">
        <f>'6桁'!Q158</f>
        <v>0</v>
      </c>
      <c r="R158" s="95" t="str">
        <f>IF(地区標準卸価格!R158="","",IF(ISNUMBER(地区標準卸価格!R158),IF(入力!$C$17=1,ROUNDDOWN(地区標準卸価格!R158*ユーザ別掛け率!R158%,-入力!$C$16),IF(入力!$C$17=2,ROUNDUP(地区標準卸価格!R158*ユーザ別掛け率!R158%,-入力!$C$16),IF(入力!$C$17=3,ROUND(地区標準卸価格!R158*ユーザ別掛け率!R158%,-入力!$C$16),""))),地区標準卸価格!R158))</f>
        <v/>
      </c>
      <c r="S158" s="96">
        <f>'6桁'!S158</f>
        <v>0</v>
      </c>
      <c r="T158" s="95" t="str">
        <f>IF(地区標準卸価格!T158="","",IF(ISNUMBER(地区標準卸価格!T158),IF(入力!$C$17=1,ROUNDDOWN(地区標準卸価格!T158*ユーザ別掛け率!T158%,-入力!$C$16),IF(入力!$C$17=2,ROUNDUP(地区標準卸価格!T158*ユーザ別掛け率!T158%,-入力!$C$16),IF(入力!$C$17=3,ROUND(地区標準卸価格!T158*ユーザ別掛け率!T158%,-入力!$C$16),""))),地区標準卸価格!T158))</f>
        <v/>
      </c>
      <c r="U158" s="96">
        <f>'6桁'!U158</f>
        <v>0</v>
      </c>
      <c r="V158" s="95" t="str">
        <f>IF(地区標準卸価格!V158="","",IF(ISNUMBER(地区標準卸価格!V158),IF(入力!$C$17=1,ROUNDDOWN(地区標準卸価格!V158*ユーザ別掛け率!V158%,-入力!$C$16),IF(入力!$C$17=2,ROUNDUP(地区標準卸価格!V158*ユーザ別掛け率!V158%,-入力!$C$16),IF(入力!$C$17=3,ROUND(地区標準卸価格!V158*ユーザ別掛け率!V158%,-入力!$C$16),""))),地区標準卸価格!V158))</f>
        <v/>
      </c>
      <c r="W158" s="96">
        <f>'6桁'!W158</f>
        <v>0</v>
      </c>
      <c r="X158" s="74"/>
      <c r="Y158" s="251"/>
    </row>
    <row r="159" spans="2:25" ht="30" customHeight="1">
      <c r="B159" s="503"/>
      <c r="C159" s="362" t="s">
        <v>86</v>
      </c>
      <c r="D159" s="254">
        <v>91</v>
      </c>
      <c r="E159" s="342">
        <v>95</v>
      </c>
      <c r="F159" s="95">
        <f>IF(地区標準卸価格!F159="","",IF(ISNUMBER(地区標準卸価格!F159),IF(入力!$C$17=1,ROUNDDOWN(地区標準卸価格!F159*ユーザ別掛け率!F159%,-入力!$C$16),IF(入力!$C$17=2,ROUNDUP(地区標準卸価格!F159*ユーザ別掛け率!F159%,-入力!$C$16),IF(入力!$C$17=3,ROUND(地区標準卸価格!F159*ユーザ別掛け率!F159%,-入力!$C$16),""))),地区標準卸価格!F159))</f>
        <v>45100</v>
      </c>
      <c r="G159" s="126" t="str">
        <f>'6桁'!G159</f>
        <v>Y★</v>
      </c>
      <c r="H159" s="95">
        <f>IF(地区標準卸価格!H159="","",IF(ISNUMBER(地区標準卸価格!H159),IF(入力!$C$17=1,ROUNDDOWN(地区標準卸価格!H159*ユーザ別掛け率!H159%,-入力!$C$16),IF(入力!$C$17=2,ROUNDUP(地区標準卸価格!H159*ユーザ別掛け率!H159%,-入力!$C$16),IF(入力!$C$17=3,ROUND(地区標準卸価格!H159*ユーザ別掛け率!H159%,-入力!$C$16),""))),地区標準卸価格!H159))</f>
        <v>44800</v>
      </c>
      <c r="I159" s="126" t="str">
        <f>'6桁'!I159</f>
        <v>W★</v>
      </c>
      <c r="J159" s="456">
        <f>IF(地区標準卸価格!J159="","",IF(ISNUMBER(地区標準卸価格!J159),IF(入力!$C$17=1,ROUNDDOWN(地区標準卸価格!J159*ユーザ別掛け率!J159%,-入力!$C$16),IF(入力!$C$17=2,ROUNDUP(地区標準卸価格!J159*ユーザ別掛け率!J159%,-入力!$C$16),IF(入力!$C$17=3,ROUND(地区標準卸価格!J159*ユーザ別掛け率!J159%,-入力!$C$16),""))),地区標準卸価格!J159))</f>
        <v>42200</v>
      </c>
      <c r="K159" s="101" t="str">
        <f>'6桁'!K159</f>
        <v>W★</v>
      </c>
      <c r="L159" s="95">
        <f>IF(地区標準卸価格!L159="","",IF(ISNUMBER(地区標準卸価格!L159),IF(入力!$C$17=1,ROUNDDOWN(地区標準卸価格!L159*ユーザ別掛け率!L159%,-入力!$C$16),IF(入力!$C$17=2,ROUNDUP(地区標準卸価格!L159*ユーザ別掛け率!L159%,-入力!$C$16),IF(入力!$C$17=3,ROUND(地区標準卸価格!L159*ユーザ別掛け率!L159%,-入力!$C$16),""))),地区標準卸価格!L159))</f>
        <v>38800</v>
      </c>
      <c r="M159" s="126" t="str">
        <f>'6桁'!M159</f>
        <v>W★</v>
      </c>
      <c r="N159" s="95">
        <f>IF(地区標準卸価格!N159="","",IF(ISNUMBER(地区標準卸価格!N159),IF(入力!$C$17=1,ROUNDDOWN(地区標準卸価格!N159*ユーザ別掛け率!N159%,-入力!$C$16),IF(入力!$C$17=2,ROUNDUP(地区標準卸価格!N159*ユーザ別掛け率!N159%,-入力!$C$16),IF(入力!$C$17=3,ROUND(地区標準卸価格!N159*ユーザ別掛け率!N159%,-入力!$C$16),""))),地区標準卸価格!N159))</f>
        <v>37300</v>
      </c>
      <c r="O159" s="126" t="str">
        <f>'6桁'!O159</f>
        <v>W★</v>
      </c>
      <c r="P159" s="95">
        <f>IF(地区標準卸価格!P159="","",IF(ISNUMBER(地区標準卸価格!P159),IF(入力!$C$17=1,ROUNDDOWN(地区標準卸価格!P159*ユーザ別掛け率!P159%,-入力!$C$16),IF(入力!$C$17=2,ROUNDUP(地区標準卸価格!P159*ユーザ別掛け率!P159%,-入力!$C$16),IF(入力!$C$17=3,ROUND(地区標準卸価格!P159*ユーザ別掛け率!P159%,-入力!$C$16),""))),地区標準卸価格!P159))</f>
        <v>49300</v>
      </c>
      <c r="Q159" s="96" t="str">
        <f>'6桁'!Q159</f>
        <v>W</v>
      </c>
      <c r="R159" s="95" t="str">
        <f>IF(地区標準卸価格!R159="","",IF(ISNUMBER(地区標準卸価格!R159),IF(入力!$C$17=1,ROUNDDOWN(地区標準卸価格!R159*ユーザ別掛け率!R159%,-入力!$C$16),IF(入力!$C$17=2,ROUNDUP(地区標準卸価格!R159*ユーザ別掛け率!R159%,-入力!$C$16),IF(入力!$C$17=3,ROUND(地区標準卸価格!R159*ユーザ別掛け率!R159%,-入力!$C$16),""))),地区標準卸価格!R159))</f>
        <v/>
      </c>
      <c r="S159" s="96">
        <f>'6桁'!S159</f>
        <v>0</v>
      </c>
      <c r="T159" s="95" t="str">
        <f>IF(地区標準卸価格!T159="","",IF(ISNUMBER(地区標準卸価格!T159),IF(入力!$C$17=1,ROUNDDOWN(地区標準卸価格!T159*ユーザ別掛け率!T159%,-入力!$C$16),IF(入力!$C$17=2,ROUNDUP(地区標準卸価格!T159*ユーザ別掛け率!T159%,-入力!$C$16),IF(入力!$C$17=3,ROUND(地区標準卸価格!T159*ユーザ別掛け率!T159%,-入力!$C$16),""))),地区標準卸価格!T159))</f>
        <v/>
      </c>
      <c r="U159" s="96">
        <f>'6桁'!U159</f>
        <v>0</v>
      </c>
      <c r="V159" s="456">
        <f>IF(地区標準卸価格!V159="","",IF(ISNUMBER(地区標準卸価格!V159),IF(入力!$C$17=1,ROUNDDOWN(地区標準卸価格!V159*ユーザ別掛け率!V159%,-入力!$C$16),IF(入力!$C$17=2,ROUNDUP(地区標準卸価格!V159*ユーザ別掛け率!V159%,-入力!$C$16),IF(入力!$C$17=3,ROUND(地区標準卸価格!V159*ユーザ別掛け率!V159%,-入力!$C$16),""))),地区標準卸価格!V159))</f>
        <v>39400</v>
      </c>
      <c r="W159" s="96" t="str">
        <f>'6桁'!W159</f>
        <v>W★</v>
      </c>
      <c r="X159" s="74"/>
      <c r="Y159" s="251"/>
    </row>
    <row r="160" spans="2:25" ht="30" customHeight="1">
      <c r="B160" s="503"/>
      <c r="C160" s="362" t="s">
        <v>138</v>
      </c>
      <c r="D160" s="254">
        <v>94</v>
      </c>
      <c r="E160" s="342">
        <v>98</v>
      </c>
      <c r="F160" s="95">
        <f>IF(地区標準卸価格!F160="","",IF(ISNUMBER(地区標準卸価格!F160),IF(入力!$C$17=1,ROUNDDOWN(地区標準卸価格!F160*ユーザ別掛け率!F160%,-入力!$C$16),IF(入力!$C$17=2,ROUNDUP(地区標準卸価格!F160*ユーザ別掛け率!F160%,-入力!$C$16),IF(入力!$C$17=3,ROUND(地区標準卸価格!F160*ユーザ別掛け率!F160%,-入力!$C$16),""))),地区標準卸価格!F160))</f>
        <v>49900</v>
      </c>
      <c r="G160" s="126" t="str">
        <f>'6桁'!G160</f>
        <v>Y★</v>
      </c>
      <c r="H160" s="95">
        <f>IF(地区標準卸価格!H160="","",IF(ISNUMBER(地区標準卸価格!H160),IF(入力!$C$17=1,ROUNDDOWN(地区標準卸価格!H160*ユーザ別掛け率!H160%,-入力!$C$16),IF(入力!$C$17=2,ROUNDUP(地区標準卸価格!H160*ユーザ別掛け率!H160%,-入力!$C$16),IF(入力!$C$17=3,ROUND(地区標準卸価格!H160*ユーザ別掛け率!H160%,-入力!$C$16),""))),地区標準卸価格!H160))</f>
        <v>47300</v>
      </c>
      <c r="I160" s="126" t="str">
        <f>'6桁'!I160</f>
        <v>W★</v>
      </c>
      <c r="J160" s="95">
        <f>IF(地区標準卸価格!J160="","",IF(ISNUMBER(地区標準卸価格!J160),IF(入力!$C$17=1,ROUNDDOWN(地区標準卸価格!J160*ユーザ別掛け率!J160%,-入力!$C$16),IF(入力!$C$17=2,ROUNDUP(地区標準卸価格!J160*ユーザ別掛け率!J160%,-入力!$C$16),IF(入力!$C$17=3,ROUND(地区標準卸価格!J160*ユーザ別掛け率!J160%,-入力!$C$16),""))),地区標準卸価格!J160))</f>
        <v>46300</v>
      </c>
      <c r="K160" s="126" t="str">
        <f>'6桁'!K160</f>
        <v>W</v>
      </c>
      <c r="L160" s="95" t="str">
        <f>IF(地区標準卸価格!L160="","",IF(ISNUMBER(地区標準卸価格!L160),IF(入力!$C$17=1,ROUNDDOWN(地区標準卸価格!L160*ユーザ別掛け率!L160%,-入力!$C$16),IF(入力!$C$17=2,ROUNDUP(地区標準卸価格!L160*ユーザ別掛け率!L160%,-入力!$C$16),IF(入力!$C$17=3,ROUND(地区標準卸価格!L160*ユーザ別掛け率!L160%,-入力!$C$16),""))),地区標準卸価格!L160))</f>
        <v/>
      </c>
      <c r="M160" s="126">
        <f>'6桁'!M160</f>
        <v>0</v>
      </c>
      <c r="N160" s="95" t="str">
        <f>IF(地区標準卸価格!N160="","",IF(ISNUMBER(地区標準卸価格!N160),IF(入力!$C$17=1,ROUNDDOWN(地区標準卸価格!N160*ユーザ別掛け率!N160%,-入力!$C$16),IF(入力!$C$17=2,ROUNDUP(地区標準卸価格!N160*ユーザ別掛け率!N160%,-入力!$C$16),IF(入力!$C$17=3,ROUND(地区標準卸価格!N160*ユーザ別掛け率!N160%,-入力!$C$16),""))),地区標準卸価格!N160))</f>
        <v/>
      </c>
      <c r="O160" s="126">
        <f>'6桁'!O160</f>
        <v>0</v>
      </c>
      <c r="P160" s="95" t="str">
        <f>IF(地区標準卸価格!P160="","",IF(ISNUMBER(地区標準卸価格!P160),IF(入力!$C$17=1,ROUNDDOWN(地区標準卸価格!P160*ユーザ別掛け率!P160%,-入力!$C$16),IF(入力!$C$17=2,ROUNDUP(地区標準卸価格!P160*ユーザ別掛け率!P160%,-入力!$C$16),IF(入力!$C$17=3,ROUND(地区標準卸価格!P160*ユーザ別掛け率!P160%,-入力!$C$16),""))),地区標準卸価格!P160))</f>
        <v/>
      </c>
      <c r="Q160" s="96">
        <f>'6桁'!Q160</f>
        <v>0</v>
      </c>
      <c r="R160" s="95" t="str">
        <f>IF(地区標準卸価格!R160="","",IF(ISNUMBER(地区標準卸価格!R160),IF(入力!$C$17=1,ROUNDDOWN(地区標準卸価格!R160*ユーザ別掛け率!R160%,-入力!$C$16),IF(入力!$C$17=2,ROUNDUP(地区標準卸価格!R160*ユーザ別掛け率!R160%,-入力!$C$16),IF(入力!$C$17=3,ROUND(地区標準卸価格!R160*ユーザ別掛け率!R160%,-入力!$C$16),""))),地区標準卸価格!R160))</f>
        <v/>
      </c>
      <c r="S160" s="96">
        <f>'6桁'!S160</f>
        <v>0</v>
      </c>
      <c r="T160" s="95" t="str">
        <f>IF(地区標準卸価格!T160="","",IF(ISNUMBER(地区標準卸価格!T160),IF(入力!$C$17=1,ROUNDDOWN(地区標準卸価格!T160*ユーザ別掛け率!T160%,-入力!$C$16),IF(入力!$C$17=2,ROUNDUP(地区標準卸価格!T160*ユーザ別掛け率!T160%,-入力!$C$16),IF(入力!$C$17=3,ROUND(地区標準卸価格!T160*ユーザ別掛け率!T160%,-入力!$C$16),""))),地区標準卸価格!T160))</f>
        <v/>
      </c>
      <c r="U160" s="96">
        <f>'6桁'!U160</f>
        <v>0</v>
      </c>
      <c r="V160" s="95" t="str">
        <f>IF(地区標準卸価格!V160="","",IF(ISNUMBER(地区標準卸価格!V160),IF(入力!$C$17=1,ROUNDDOWN(地区標準卸価格!V160*ユーザ別掛け率!V160%,-入力!$C$16),IF(入力!$C$17=2,ROUNDUP(地区標準卸価格!V160*ユーザ別掛け率!V160%,-入力!$C$16),IF(入力!$C$17=3,ROUND(地区標準卸価格!V160*ユーザ別掛け率!V160%,-入力!$C$16),""))),地区標準卸価格!V160))</f>
        <v/>
      </c>
      <c r="W160" s="96">
        <f>'6桁'!W160</f>
        <v>0</v>
      </c>
      <c r="X160" s="74"/>
      <c r="Y160" s="251"/>
    </row>
    <row r="161" spans="2:25" ht="30" customHeight="1">
      <c r="B161" s="503"/>
      <c r="C161" s="362" t="s">
        <v>90</v>
      </c>
      <c r="D161" s="254">
        <v>96</v>
      </c>
      <c r="E161" s="342">
        <v>100</v>
      </c>
      <c r="F161" s="95">
        <f>IF(地区標準卸価格!F161="","",IF(ISNUMBER(地区標準卸価格!F161),IF(入力!$C$17=1,ROUNDDOWN(地区標準卸価格!F161*ユーザ別掛け率!F161%,-入力!$C$16),IF(入力!$C$17=2,ROUNDUP(地区標準卸価格!F161*ユーザ別掛け率!F161%,-入力!$C$16),IF(入力!$C$17=3,ROUND(地区標準卸価格!F161*ユーザ別掛け率!F161%,-入力!$C$16),""))),地区標準卸価格!F161))</f>
        <v>51000</v>
      </c>
      <c r="G161" s="126" t="str">
        <f>'6桁'!G161</f>
        <v>Y★</v>
      </c>
      <c r="H161" s="95">
        <f>IF(地区標準卸価格!H161="","",IF(ISNUMBER(地区標準卸価格!H161),IF(入力!$C$17=1,ROUNDDOWN(地区標準卸価格!H161*ユーザ別掛け率!H161%,-入力!$C$16),IF(入力!$C$17=2,ROUNDUP(地区標準卸価格!H161*ユーザ別掛け率!H161%,-入力!$C$16),IF(入力!$C$17=3,ROUND(地区標準卸価格!H161*ユーザ別掛け率!H161%,-入力!$C$16),""))),地区標準卸価格!H161))</f>
        <v>49500</v>
      </c>
      <c r="I161" s="126" t="str">
        <f>'6桁'!I161</f>
        <v>W★</v>
      </c>
      <c r="J161" s="95">
        <f>IF(地区標準卸価格!J161="","",IF(ISNUMBER(地区標準卸価格!J161),IF(入力!$C$17=1,ROUNDDOWN(地区標準卸価格!J161*ユーザ別掛け率!J161%,-入力!$C$16),IF(入力!$C$17=2,ROUNDUP(地区標準卸価格!J161*ユーザ別掛け率!J161%,-入力!$C$16),IF(入力!$C$17=3,ROUND(地区標準卸価格!J161*ユーザ別掛け率!J161%,-入力!$C$16),""))),地区標準卸価格!J161))</f>
        <v>47300</v>
      </c>
      <c r="K161" s="126" t="str">
        <f>'6桁'!K161</f>
        <v>W★</v>
      </c>
      <c r="L161" s="95">
        <f>IF(地区標準卸価格!L161="","",IF(ISNUMBER(地区標準卸価格!L161),IF(入力!$C$17=1,ROUNDDOWN(地区標準卸価格!L161*ユーザ別掛け率!L161%,-入力!$C$16),IF(入力!$C$17=2,ROUNDUP(地区標準卸価格!L161*ユーザ別掛け率!L161%,-入力!$C$16),IF(入力!$C$17=3,ROUND(地区標準卸価格!L161*ユーザ別掛け率!L161%,-入力!$C$16),""))),地区標準卸価格!L161))</f>
        <v>45300</v>
      </c>
      <c r="M161" s="126" t="str">
        <f>'6桁'!M161</f>
        <v>W★</v>
      </c>
      <c r="N161" s="95" t="str">
        <f>IF(地区標準卸価格!N161="","",IF(ISNUMBER(地区標準卸価格!N161),IF(入力!$C$17=1,ROUNDDOWN(地区標準卸価格!N161*ユーザ別掛け率!N161%,-入力!$C$16),IF(入力!$C$17=2,ROUNDUP(地区標準卸価格!N161*ユーザ別掛け率!N161%,-入力!$C$16),IF(入力!$C$17=3,ROUND(地区標準卸価格!N161*ユーザ別掛け率!N161%,-入力!$C$16),""))),地区標準卸価格!N161))</f>
        <v/>
      </c>
      <c r="O161" s="126">
        <f>'6桁'!O161</f>
        <v>0</v>
      </c>
      <c r="P161" s="95" t="str">
        <f>IF(地区標準卸価格!P161="","",IF(ISNUMBER(地区標準卸価格!P161),IF(入力!$C$17=1,ROUNDDOWN(地区標準卸価格!P161*ユーザ別掛け率!P161%,-入力!$C$16),IF(入力!$C$17=2,ROUNDUP(地区標準卸価格!P161*ユーザ別掛け率!P161%,-入力!$C$16),IF(入力!$C$17=3,ROUND(地区標準卸価格!P161*ユーザ別掛け率!P161%,-入力!$C$16),""))),地区標準卸価格!P161))</f>
        <v/>
      </c>
      <c r="Q161" s="96">
        <f>'6桁'!Q161</f>
        <v>0</v>
      </c>
      <c r="R161" s="95" t="str">
        <f>IF(地区標準卸価格!R161="","",IF(ISNUMBER(地区標準卸価格!R161),IF(入力!$C$17=1,ROUNDDOWN(地区標準卸価格!R161*ユーザ別掛け率!R161%,-入力!$C$16),IF(入力!$C$17=2,ROUNDUP(地区標準卸価格!R161*ユーザ別掛け率!R161%,-入力!$C$16),IF(入力!$C$17=3,ROUND(地区標準卸価格!R161*ユーザ別掛け率!R161%,-入力!$C$16),""))),地区標準卸価格!R161))</f>
        <v/>
      </c>
      <c r="S161" s="96">
        <f>'6桁'!S161</f>
        <v>0</v>
      </c>
      <c r="T161" s="95" t="str">
        <f>IF(地区標準卸価格!T161="","",IF(ISNUMBER(地区標準卸価格!T161),IF(入力!$C$17=1,ROUNDDOWN(地区標準卸価格!T161*ユーザ別掛け率!T161%,-入力!$C$16),IF(入力!$C$17=2,ROUNDUP(地区標準卸価格!T161*ユーザ別掛け率!T161%,-入力!$C$16),IF(入力!$C$17=3,ROUND(地区標準卸価格!T161*ユーザ別掛け率!T161%,-入力!$C$16),""))),地区標準卸価格!T161))</f>
        <v/>
      </c>
      <c r="U161" s="96">
        <f>'6桁'!U161</f>
        <v>0</v>
      </c>
      <c r="V161" s="95">
        <f>IF(地区標準卸価格!V161="","",IF(ISNUMBER(地区標準卸価格!V161),IF(入力!$C$17=1,ROUNDDOWN(地区標準卸価格!V161*ユーザ別掛け率!V161%,-入力!$C$16),IF(入力!$C$17=2,ROUNDUP(地区標準卸価格!V161*ユーザ別掛け率!V161%,-入力!$C$16),IF(入力!$C$17=3,ROUND(地区標準卸価格!V161*ユーザ別掛け率!V161%,-入力!$C$16),""))),地区標準卸価格!V161))</f>
        <v>43800</v>
      </c>
      <c r="W161" s="96" t="str">
        <f>'6桁'!W161</f>
        <v>W★</v>
      </c>
      <c r="X161" s="74"/>
      <c r="Y161" s="251"/>
    </row>
    <row r="162" spans="2:25" ht="30" customHeight="1">
      <c r="B162" s="503"/>
      <c r="C162" s="362" t="s">
        <v>91</v>
      </c>
      <c r="D162" s="254">
        <v>99</v>
      </c>
      <c r="E162" s="342">
        <v>103</v>
      </c>
      <c r="F162" s="95">
        <f>IF(地区標準卸価格!F162="","",IF(ISNUMBER(地区標準卸価格!F162),IF(入力!$C$17=1,ROUNDDOWN(地区標準卸価格!F162*ユーザ別掛け率!F162%,-入力!$C$16),IF(入力!$C$17=2,ROUNDUP(地区標準卸価格!F162*ユーザ別掛け率!F162%,-入力!$C$16),IF(入力!$C$17=3,ROUND(地区標準卸価格!F162*ユーザ別掛け率!F162%,-入力!$C$16),""))),地区標準卸価格!F162))</f>
        <v>54200</v>
      </c>
      <c r="G162" s="126" t="str">
        <f>'6桁'!G162</f>
        <v>Y★</v>
      </c>
      <c r="H162" s="95" t="str">
        <f>IF(地区標準卸価格!H162="","",IF(ISNUMBER(地区標準卸価格!H162),IF(入力!$C$17=1,ROUNDDOWN(地区標準卸価格!H162*ユーザ別掛け率!H162%,-入力!$C$16),IF(入力!$C$17=2,ROUNDUP(地区標準卸価格!H162*ユーザ別掛け率!H162%,-入力!$C$16),IF(入力!$C$17=3,ROUND(地区標準卸価格!H162*ユーザ別掛け率!H162%,-入力!$C$16),""))),地区標準卸価格!H162))</f>
        <v/>
      </c>
      <c r="I162" s="126">
        <f>'6桁'!I162</f>
        <v>0</v>
      </c>
      <c r="J162" s="95" t="str">
        <f>IF(地区標準卸価格!J162="","",IF(ISNUMBER(地区標準卸価格!J162),IF(入力!$C$17=1,ROUNDDOWN(地区標準卸価格!J162*ユーザ別掛け率!J162%,-入力!$C$16),IF(入力!$C$17=2,ROUNDUP(地区標準卸価格!J162*ユーザ別掛け率!J162%,-入力!$C$16),IF(入力!$C$17=3,ROUND(地区標準卸価格!J162*ユーザ別掛け率!J162%,-入力!$C$16),""))),地区標準卸価格!J162))</f>
        <v/>
      </c>
      <c r="K162" s="126">
        <f>'6桁'!K162</f>
        <v>0</v>
      </c>
      <c r="L162" s="95" t="str">
        <f>IF(地区標準卸価格!L162="","",IF(ISNUMBER(地区標準卸価格!L162),IF(入力!$C$17=1,ROUNDDOWN(地区標準卸価格!L162*ユーザ別掛け率!L162%,-入力!$C$16),IF(入力!$C$17=2,ROUNDUP(地区標準卸価格!L162*ユーザ別掛け率!L162%,-入力!$C$16),IF(入力!$C$17=3,ROUND(地区標準卸価格!L162*ユーザ別掛け率!L162%,-入力!$C$16),""))),地区標準卸価格!L162))</f>
        <v/>
      </c>
      <c r="M162" s="126">
        <f>'6桁'!M162</f>
        <v>0</v>
      </c>
      <c r="N162" s="95" t="str">
        <f>IF(地区標準卸価格!N162="","",IF(ISNUMBER(地区標準卸価格!N162),IF(入力!$C$17=1,ROUNDDOWN(地区標準卸価格!N162*ユーザ別掛け率!N162%,-入力!$C$16),IF(入力!$C$17=2,ROUNDUP(地区標準卸価格!N162*ユーザ別掛け率!N162%,-入力!$C$16),IF(入力!$C$17=3,ROUND(地区標準卸価格!N162*ユーザ別掛け率!N162%,-入力!$C$16),""))),地区標準卸価格!N162))</f>
        <v/>
      </c>
      <c r="O162" s="126">
        <f>'6桁'!O162</f>
        <v>0</v>
      </c>
      <c r="P162" s="95" t="str">
        <f>IF(地区標準卸価格!P162="","",IF(ISNUMBER(地区標準卸価格!P162),IF(入力!$C$17=1,ROUNDDOWN(地区標準卸価格!P162*ユーザ別掛け率!P162%,-入力!$C$16),IF(入力!$C$17=2,ROUNDUP(地区標準卸価格!P162*ユーザ別掛け率!P162%,-入力!$C$16),IF(入力!$C$17=3,ROUND(地区標準卸価格!P162*ユーザ別掛け率!P162%,-入力!$C$16),""))),地区標準卸価格!P162))</f>
        <v/>
      </c>
      <c r="Q162" s="96">
        <f>'6桁'!Q162</f>
        <v>0</v>
      </c>
      <c r="R162" s="95" t="str">
        <f>IF(地区標準卸価格!R162="","",IF(ISNUMBER(地区標準卸価格!R162),IF(入力!$C$17=1,ROUNDDOWN(地区標準卸価格!R162*ユーザ別掛け率!R162%,-入力!$C$16),IF(入力!$C$17=2,ROUNDUP(地区標準卸価格!R162*ユーザ別掛け率!R162%,-入力!$C$16),IF(入力!$C$17=3,ROUND(地区標準卸価格!R162*ユーザ別掛け率!R162%,-入力!$C$16),""))),地区標準卸価格!R162))</f>
        <v/>
      </c>
      <c r="S162" s="96">
        <f>'6桁'!S162</f>
        <v>0</v>
      </c>
      <c r="T162" s="95" t="str">
        <f>IF(地区標準卸価格!T162="","",IF(ISNUMBER(地区標準卸価格!T162),IF(入力!$C$17=1,ROUNDDOWN(地区標準卸価格!T162*ユーザ別掛け率!T162%,-入力!$C$16),IF(入力!$C$17=2,ROUNDUP(地区標準卸価格!T162*ユーザ別掛け率!T162%,-入力!$C$16),IF(入力!$C$17=3,ROUND(地区標準卸価格!T162*ユーザ別掛け率!T162%,-入力!$C$16),""))),地区標準卸価格!T162))</f>
        <v/>
      </c>
      <c r="U162" s="96">
        <f>'6桁'!U162</f>
        <v>0</v>
      </c>
      <c r="V162" s="95" t="str">
        <f>IF(地区標準卸価格!V162="","",IF(ISNUMBER(地区標準卸価格!V162),IF(入力!$C$17=1,ROUNDDOWN(地区標準卸価格!V162*ユーザ別掛け率!V162%,-入力!$C$16),IF(入力!$C$17=2,ROUNDUP(地区標準卸価格!V162*ユーザ別掛け率!V162%,-入力!$C$16),IF(入力!$C$17=3,ROUND(地区標準卸価格!V162*ユーザ別掛け率!V162%,-入力!$C$16),""))),地区標準卸価格!V162))</f>
        <v/>
      </c>
      <c r="W162" s="96">
        <f>'6桁'!W162</f>
        <v>0</v>
      </c>
      <c r="X162" s="74"/>
      <c r="Y162" s="251"/>
    </row>
    <row r="163" spans="2:25" ht="30" customHeight="1">
      <c r="B163" s="503"/>
      <c r="C163" s="362" t="s">
        <v>308</v>
      </c>
      <c r="D163" s="254">
        <v>92</v>
      </c>
      <c r="E163" s="342"/>
      <c r="F163" s="95" t="str">
        <f>IF(地区標準卸価格!F163="","",IF(ISNUMBER(地区標準卸価格!F163),IF(入力!$C$17=1,ROUNDDOWN(地区標準卸価格!F163*ユーザ別掛け率!F163%,-入力!$C$16),IF(入力!$C$17=2,ROUNDUP(地区標準卸価格!F163*ユーザ別掛け率!F163%,-入力!$C$16),IF(入力!$C$17=3,ROUND(地区標準卸価格!F163*ユーザ別掛け率!F163%,-入力!$C$16),""))),地区標準卸価格!F163))</f>
        <v/>
      </c>
      <c r="G163" s="126">
        <f>'6桁'!G163</f>
        <v>0</v>
      </c>
      <c r="H163" s="95">
        <f>IF(地区標準卸価格!H163="","",IF(ISNUMBER(地区標準卸価格!H163),IF(入力!$C$17=1,ROUNDDOWN(地区標準卸価格!H163*ユーザ別掛け率!H163%,-入力!$C$16),IF(入力!$C$17=2,ROUNDUP(地区標準卸価格!H163*ユーザ別掛け率!H163%,-入力!$C$16),IF(入力!$C$17=3,ROUND(地区標準卸価格!H163*ユーザ別掛け率!H163%,-入力!$C$16),""))),地区標準卸価格!H163))</f>
        <v>36400</v>
      </c>
      <c r="I163" s="126" t="str">
        <f>'6桁'!I163</f>
        <v>V</v>
      </c>
      <c r="J163" s="95" t="str">
        <f>IF(地区標準卸価格!J163="","",IF(ISNUMBER(地区標準卸価格!J163),IF(入力!$C$17=1,ROUNDDOWN(地区標準卸価格!J163*ユーザ別掛け率!J163%,-入力!$C$16),IF(入力!$C$17=2,ROUNDUP(地区標準卸価格!J163*ユーザ別掛け率!J163%,-入力!$C$16),IF(入力!$C$17=3,ROUND(地区標準卸価格!J163*ユーザ別掛け率!J163%,-入力!$C$16),""))),地区標準卸価格!J163))</f>
        <v/>
      </c>
      <c r="K163" s="126">
        <f>'6桁'!K163</f>
        <v>0</v>
      </c>
      <c r="L163" s="95">
        <f>IF(地区標準卸価格!L163="","",IF(ISNUMBER(地区標準卸価格!L163),IF(入力!$C$17=1,ROUNDDOWN(地区標準卸価格!L163*ユーザ別掛け率!L163%,-入力!$C$16),IF(入力!$C$17=2,ROUNDUP(地区標準卸価格!L163*ユーザ別掛け率!L163%,-入力!$C$16),IF(入力!$C$17=3,ROUND(地区標準卸価格!L163*ユーザ別掛け率!L163%,-入力!$C$16),""))),地区標準卸価格!L163))</f>
        <v>35700</v>
      </c>
      <c r="M163" s="126" t="str">
        <f>'6桁'!M163</f>
        <v>V</v>
      </c>
      <c r="N163" s="95">
        <f>IF(地区標準卸価格!N163="","",IF(ISNUMBER(地区標準卸価格!N163),IF(入力!$C$17=1,ROUNDDOWN(地区標準卸価格!N163*ユーザ別掛け率!N163%,-入力!$C$16),IF(入力!$C$17=2,ROUNDUP(地区標準卸価格!N163*ユーザ別掛け率!N163%,-入力!$C$16),IF(入力!$C$17=3,ROUND(地区標準卸価格!N163*ユーザ別掛け率!N163%,-入力!$C$16),""))),地区標準卸価格!N163))</f>
        <v>34100</v>
      </c>
      <c r="O163" s="126" t="str">
        <f>'6桁'!O163</f>
        <v>V</v>
      </c>
      <c r="P163" s="95" t="str">
        <f>IF(地区標準卸価格!P163="","",IF(ISNUMBER(地区標準卸価格!P163),IF(入力!$C$17=1,ROUNDDOWN(地区標準卸価格!P163*ユーザ別掛け率!P163%,-入力!$C$16),IF(入力!$C$17=2,ROUNDUP(地区標準卸価格!P163*ユーザ別掛け率!P163%,-入力!$C$16),IF(入力!$C$17=3,ROUND(地区標準卸価格!P163*ユーザ別掛け率!P163%,-入力!$C$16),""))),地区標準卸価格!P163))</f>
        <v/>
      </c>
      <c r="Q163" s="96">
        <f>'6桁'!Q163</f>
        <v>0</v>
      </c>
      <c r="R163" s="95" t="str">
        <f>IF(地区標準卸価格!R163="","",IF(ISNUMBER(地区標準卸価格!R163),IF(入力!$C$17=1,ROUNDDOWN(地区標準卸価格!R163*ユーザ別掛け率!R163%,-入力!$C$16),IF(入力!$C$17=2,ROUNDUP(地区標準卸価格!R163*ユーザ別掛け率!R163%,-入力!$C$16),IF(入力!$C$17=3,ROUND(地区標準卸価格!R163*ユーザ別掛け率!R163%,-入力!$C$16),""))),地区標準卸価格!R163))</f>
        <v/>
      </c>
      <c r="S163" s="96">
        <f>'6桁'!S163</f>
        <v>0</v>
      </c>
      <c r="T163" s="95" t="str">
        <f>IF(地区標準卸価格!T163="","",IF(ISNUMBER(地区標準卸価格!T163),IF(入力!$C$17=1,ROUNDDOWN(地区標準卸価格!T163*ユーザ別掛け率!T163%,-入力!$C$16),IF(入力!$C$17=2,ROUNDUP(地区標準卸価格!T163*ユーザ別掛け率!T163%,-入力!$C$16),IF(入力!$C$17=3,ROUND(地区標準卸価格!T163*ユーザ別掛け率!T163%,-入力!$C$16),""))),地区標準卸価格!T163))</f>
        <v/>
      </c>
      <c r="U163" s="96">
        <f>'6桁'!U163</f>
        <v>0</v>
      </c>
      <c r="V163" s="95" t="str">
        <f>IF(地区標準卸価格!V163="","",IF(ISNUMBER(地区標準卸価格!V163),IF(入力!$C$17=1,ROUNDDOWN(地区標準卸価格!V163*ユーザ別掛け率!V163%,-入力!$C$16),IF(入力!$C$17=2,ROUNDUP(地区標準卸価格!V163*ユーザ別掛け率!V163%,-入力!$C$16),IF(入力!$C$17=3,ROUND(地区標準卸価格!V163*ユーザ別掛け率!V163%,-入力!$C$16),""))),地区標準卸価格!V163))</f>
        <v/>
      </c>
      <c r="W163" s="96">
        <f>'6桁'!W163</f>
        <v>0</v>
      </c>
      <c r="X163" s="74"/>
      <c r="Y163" s="251"/>
    </row>
    <row r="164" spans="2:25" ht="30" customHeight="1">
      <c r="B164" s="503"/>
      <c r="C164" s="362" t="s">
        <v>139</v>
      </c>
      <c r="D164" s="254">
        <v>95</v>
      </c>
      <c r="E164" s="342">
        <v>99</v>
      </c>
      <c r="F164" s="95">
        <f>IF(地区標準卸価格!F164="","",IF(ISNUMBER(地区標準卸価格!F164),IF(入力!$C$17=1,ROUNDDOWN(地区標準卸価格!F164*ユーザ別掛け率!F164%,-入力!$C$16),IF(入力!$C$17=2,ROUNDUP(地区標準卸価格!F164*ユーザ別掛け率!F164%,-入力!$C$16),IF(入力!$C$17=3,ROUND(地区標準卸価格!F164*ユーザ別掛け率!F164%,-入力!$C$16),""))),地区標準卸価格!F164))</f>
        <v>42200</v>
      </c>
      <c r="G164" s="126" t="str">
        <f>'6桁'!G164</f>
        <v>Y★</v>
      </c>
      <c r="H164" s="456">
        <f>IF(地区標準卸価格!H164="","",IF(ISNUMBER(地区標準卸価格!H164),IF(入力!$C$17=1,ROUNDDOWN(地区標準卸価格!H164*ユーザ別掛け率!H164%,-入力!$C$16),IF(入力!$C$17=2,ROUNDUP(地区標準卸価格!H164*ユーザ別掛け率!H164%,-入力!$C$16),IF(入力!$C$17=3,ROUND(地区標準卸価格!H164*ユーザ別掛け率!H164%,-入力!$C$16),""))),地区標準卸価格!H164))</f>
        <v>37800</v>
      </c>
      <c r="I164" s="126" t="str">
        <f>'6桁'!I164</f>
        <v>W</v>
      </c>
      <c r="J164" s="95" t="str">
        <f>IF(地区標準卸価格!J164="","",IF(ISNUMBER(地区標準卸価格!J164),IF(入力!$C$17=1,ROUNDDOWN(地区標準卸価格!J164*ユーザ別掛け率!J164%,-入力!$C$16),IF(入力!$C$17=2,ROUNDUP(地区標準卸価格!J164*ユーザ別掛け率!J164%,-入力!$C$16),IF(入力!$C$17=3,ROUND(地区標準卸価格!J164*ユーザ別掛け率!J164%,-入力!$C$16),""))),地区標準卸価格!J164))</f>
        <v/>
      </c>
      <c r="K164" s="126">
        <f>'6桁'!K164</f>
        <v>0</v>
      </c>
      <c r="L164" s="95">
        <f>IF(地区標準卸価格!L164="","",IF(ISNUMBER(地区標準卸価格!L164),IF(入力!$C$17=1,ROUNDDOWN(地区標準卸価格!L164*ユーザ別掛け率!L164%,-入力!$C$16),IF(入力!$C$17=2,ROUNDUP(地区標準卸価格!L164*ユーザ別掛け率!L164%,-入力!$C$16),IF(入力!$C$17=3,ROUND(地区標準卸価格!L164*ユーザ別掛け率!L164%,-入力!$C$16),""))),地区標準卸価格!L164))</f>
        <v>36000</v>
      </c>
      <c r="M164" s="126" t="str">
        <f>'6桁'!M164</f>
        <v>V</v>
      </c>
      <c r="N164" s="95">
        <f>IF(地区標準卸価格!N164="","",IF(ISNUMBER(地区標準卸価格!N164),IF(入力!$C$17=1,ROUNDDOWN(地区標準卸価格!N164*ユーザ別掛け率!N164%,-入力!$C$16),IF(入力!$C$17=2,ROUNDUP(地区標準卸価格!N164*ユーザ別掛け率!N164%,-入力!$C$16),IF(入力!$C$17=3,ROUND(地区標準卸価格!N164*ユーザ別掛け率!N164%,-入力!$C$16),""))),地区標準卸価格!N164))</f>
        <v>34400</v>
      </c>
      <c r="O164" s="126" t="str">
        <f>'6桁'!O164</f>
        <v>V</v>
      </c>
      <c r="P164" s="95" t="str">
        <f>IF(地区標準卸価格!P164="","",IF(ISNUMBER(地区標準卸価格!P164),IF(入力!$C$17=1,ROUNDDOWN(地区標準卸価格!P164*ユーザ別掛け率!P164%,-入力!$C$16),IF(入力!$C$17=2,ROUNDUP(地区標準卸価格!P164*ユーザ別掛け率!P164%,-入力!$C$16),IF(入力!$C$17=3,ROUND(地区標準卸価格!P164*ユーザ別掛け率!P164%,-入力!$C$16),""))),地区標準卸価格!P164))</f>
        <v/>
      </c>
      <c r="Q164" s="96">
        <f>'6桁'!Q164</f>
        <v>0</v>
      </c>
      <c r="R164" s="95" t="str">
        <f>IF(地区標準卸価格!R164="","",IF(ISNUMBER(地区標準卸価格!R164),IF(入力!$C$17=1,ROUNDDOWN(地区標準卸価格!R164*ユーザ別掛け率!R164%,-入力!$C$16),IF(入力!$C$17=2,ROUNDUP(地区標準卸価格!R164*ユーザ別掛け率!R164%,-入力!$C$16),IF(入力!$C$17=3,ROUND(地区標準卸価格!R164*ユーザ別掛け率!R164%,-入力!$C$16),""))),地区標準卸価格!R164))</f>
        <v/>
      </c>
      <c r="S164" s="96">
        <f>'6桁'!S164</f>
        <v>0</v>
      </c>
      <c r="T164" s="95" t="str">
        <f>IF(地区標準卸価格!T164="","",IF(ISNUMBER(地区標準卸価格!T164),IF(入力!$C$17=1,ROUNDDOWN(地区標準卸価格!T164*ユーザ別掛け率!T164%,-入力!$C$16),IF(入力!$C$17=2,ROUNDUP(地区標準卸価格!T164*ユーザ別掛け率!T164%,-入力!$C$16),IF(入力!$C$17=3,ROUND(地区標準卸価格!T164*ユーザ別掛け率!T164%,-入力!$C$16),""))),地区標準卸価格!T164))</f>
        <v/>
      </c>
      <c r="U164" s="96">
        <f>'6桁'!U164</f>
        <v>0</v>
      </c>
      <c r="V164" s="95">
        <f>IF(地区標準卸価格!V164="","",IF(ISNUMBER(地区標準卸価格!V164),IF(入力!$C$17=1,ROUNDDOWN(地区標準卸価格!V164*ユーザ別掛け率!V164%,-入力!$C$16),IF(入力!$C$17=2,ROUNDUP(地区標準卸価格!V164*ユーザ別掛け率!V164%,-入力!$C$16),IF(入力!$C$17=3,ROUND(地区標準卸価格!V164*ユーザ別掛け率!V164%,-入力!$C$16),""))),地区標準卸価格!V164))</f>
        <v>36400</v>
      </c>
      <c r="W164" s="96" t="str">
        <f>'6桁'!W164</f>
        <v>W</v>
      </c>
      <c r="X164" s="74"/>
      <c r="Y164" s="251"/>
    </row>
    <row r="165" spans="2:25" ht="30" customHeight="1">
      <c r="B165" s="503"/>
      <c r="C165" s="362" t="s">
        <v>140</v>
      </c>
      <c r="D165" s="254">
        <v>97</v>
      </c>
      <c r="E165" s="342">
        <v>101</v>
      </c>
      <c r="F165" s="95">
        <f>IF(地区標準卸価格!F165="","",IF(ISNUMBER(地区標準卸価格!F165),IF(入力!$C$17=1,ROUNDDOWN(地区標準卸価格!F165*ユーザ別掛け率!F165%,-入力!$C$16),IF(入力!$C$17=2,ROUNDUP(地区標準卸価格!F165*ユーザ別掛け率!F165%,-入力!$C$16),IF(入力!$C$17=3,ROUND(地区標準卸価格!F165*ユーザ別掛け率!F165%,-入力!$C$16),""))),地区標準卸価格!F165))</f>
        <v>41500</v>
      </c>
      <c r="G165" s="126" t="str">
        <f>'6桁'!G165</f>
        <v>Y★</v>
      </c>
      <c r="H165" s="95">
        <f>IF(地区標準卸価格!H165="","",IF(ISNUMBER(地区標準卸価格!H165),IF(入力!$C$17=1,ROUNDDOWN(地区標準卸価格!H165*ユーザ別掛け率!H165%,-入力!$C$16),IF(入力!$C$17=2,ROUNDUP(地区標準卸価格!H165*ユーザ別掛け率!H165%,-入力!$C$16),IF(入力!$C$17=3,ROUND(地区標準卸価格!H165*ユーザ別掛け率!H165%,-入力!$C$16),""))),地区標準卸価格!H165))</f>
        <v>39200</v>
      </c>
      <c r="I165" s="126" t="str">
        <f>'6桁'!I165</f>
        <v>W</v>
      </c>
      <c r="J165" s="95" t="str">
        <f>IF(地区標準卸価格!J165="","",IF(ISNUMBER(地区標準卸価格!J165),IF(入力!$C$17=1,ROUNDDOWN(地区標準卸価格!J165*ユーザ別掛け率!J165%,-入力!$C$16),IF(入力!$C$17=2,ROUNDUP(地区標準卸価格!J165*ユーザ別掛け率!J165%,-入力!$C$16),IF(入力!$C$17=3,ROUND(地区標準卸価格!J165*ユーザ別掛け率!J165%,-入力!$C$16),""))),地区標準卸価格!J165))</f>
        <v/>
      </c>
      <c r="K165" s="126">
        <f>'6桁'!K165</f>
        <v>0</v>
      </c>
      <c r="L165" s="95">
        <f>IF(地区標準卸価格!L165="","",IF(ISNUMBER(地区標準卸価格!L165),IF(入力!$C$17=1,ROUNDDOWN(地区標準卸価格!L165*ユーザ別掛け率!L165%,-入力!$C$16),IF(入力!$C$17=2,ROUNDUP(地区標準卸価格!L165*ユーザ別掛け率!L165%,-入力!$C$16),IF(入力!$C$17=3,ROUND(地区標準卸価格!L165*ユーザ別掛け率!L165%,-入力!$C$16),""))),地区標準卸価格!L165))</f>
        <v>33000</v>
      </c>
      <c r="M165" s="126" t="str">
        <f>'6桁'!M165</f>
        <v>W</v>
      </c>
      <c r="N165" s="95" t="str">
        <f>IF(地区標準卸価格!N165="","",IF(ISNUMBER(地区標準卸価格!N165),IF(入力!$C$17=1,ROUNDDOWN(地区標準卸価格!N165*ユーザ別掛け率!N165%,-入力!$C$16),IF(入力!$C$17=2,ROUNDUP(地区標準卸価格!N165*ユーザ別掛け率!N165%,-入力!$C$16),IF(入力!$C$17=3,ROUND(地区標準卸価格!N165*ユーザ別掛け率!N165%,-入力!$C$16),""))),地区標準卸価格!N165))</f>
        <v/>
      </c>
      <c r="O165" s="126">
        <f>'6桁'!O165</f>
        <v>0</v>
      </c>
      <c r="P165" s="95" t="str">
        <f>IF(地区標準卸価格!P165="","",IF(ISNUMBER(地区標準卸価格!P165),IF(入力!$C$17=1,ROUNDDOWN(地区標準卸価格!P165*ユーザ別掛け率!P165%,-入力!$C$16),IF(入力!$C$17=2,ROUNDUP(地区標準卸価格!P165*ユーザ別掛け率!P165%,-入力!$C$16),IF(入力!$C$17=3,ROUND(地区標準卸価格!P165*ユーザ別掛け率!P165%,-入力!$C$16),""))),地区標準卸価格!P165))</f>
        <v/>
      </c>
      <c r="Q165" s="126">
        <f>'6桁'!Q165</f>
        <v>0</v>
      </c>
      <c r="R165" s="95" t="str">
        <f>IF(地区標準卸価格!R165="","",IF(ISNUMBER(地区標準卸価格!R165),IF(入力!$C$17=1,ROUNDDOWN(地区標準卸価格!R165*ユーザ別掛け率!R165%,-入力!$C$16),IF(入力!$C$17=2,ROUNDUP(地区標準卸価格!R165*ユーザ別掛け率!R165%,-入力!$C$16),IF(入力!$C$17=3,ROUND(地区標準卸価格!R165*ユーザ別掛け率!R165%,-入力!$C$16),""))),地区標準卸価格!R165))</f>
        <v/>
      </c>
      <c r="S165" s="126">
        <f>'6桁'!S165</f>
        <v>0</v>
      </c>
      <c r="T165" s="95" t="str">
        <f>IF(地区標準卸価格!T165="","",IF(ISNUMBER(地区標準卸価格!T165),IF(入力!$C$17=1,ROUNDDOWN(地区標準卸価格!T165*ユーザ別掛け率!T165%,-入力!$C$16),IF(入力!$C$17=2,ROUNDUP(地区標準卸価格!T165*ユーザ別掛け率!T165%,-入力!$C$16),IF(入力!$C$17=3,ROUND(地区標準卸価格!T165*ユーザ別掛け率!T165%,-入力!$C$16),""))),地区標準卸価格!T165))</f>
        <v/>
      </c>
      <c r="U165" s="96">
        <f>'6桁'!U165</f>
        <v>0</v>
      </c>
      <c r="V165" s="95" t="str">
        <f>IF(地区標準卸価格!V165="","",IF(ISNUMBER(地区標準卸価格!V165),IF(入力!$C$17=1,ROUNDDOWN(地区標準卸価格!V165*ユーザ別掛け率!V165%,-入力!$C$16),IF(入力!$C$17=2,ROUNDUP(地区標準卸価格!V165*ユーザ別掛け率!V165%,-入力!$C$16),IF(入力!$C$17=3,ROUND(地区標準卸価格!V165*ユーザ別掛け率!V165%,-入力!$C$16),""))),地区標準卸価格!V165))</f>
        <v/>
      </c>
      <c r="W165" s="96">
        <f>'6桁'!W165</f>
        <v>0</v>
      </c>
      <c r="X165" s="74"/>
      <c r="Y165" s="251"/>
    </row>
    <row r="166" spans="2:25" ht="30" customHeight="1">
      <c r="B166" s="503"/>
      <c r="C166" s="362" t="s">
        <v>141</v>
      </c>
      <c r="D166" s="254">
        <v>100</v>
      </c>
      <c r="E166" s="342">
        <v>104</v>
      </c>
      <c r="F166" s="95">
        <f>IF(地区標準卸価格!F166="","",IF(ISNUMBER(地区標準卸価格!F166),IF(入力!$C$17=1,ROUNDDOWN(地区標準卸価格!F166*ユーザ別掛け率!F166%,-入力!$C$16),IF(入力!$C$17=2,ROUNDUP(地区標準卸価格!F166*ユーザ別掛け率!F166%,-入力!$C$16),IF(入力!$C$17=3,ROUND(地区標準卸価格!F166*ユーザ別掛け率!F166%,-入力!$C$16),""))),地区標準卸価格!F166))</f>
        <v>42400</v>
      </c>
      <c r="G166" s="126" t="str">
        <f>'6桁'!G166</f>
        <v>Y</v>
      </c>
      <c r="H166" s="95">
        <f>IF(地区標準卸価格!H166="","",IF(ISNUMBER(地区標準卸価格!H166),IF(入力!$C$17=1,ROUNDDOWN(地区標準卸価格!H166*ユーザ別掛け率!H166%,-入力!$C$16),IF(入力!$C$17=2,ROUNDUP(地区標準卸価格!H166*ユーザ別掛け率!H166%,-入力!$C$16),IF(入力!$C$17=3,ROUND(地区標準卸価格!H166*ユーザ別掛け率!H166%,-入力!$C$16),""))),地区標準卸価格!H166))</f>
        <v>39900</v>
      </c>
      <c r="I166" s="126" t="str">
        <f>'6桁'!I166</f>
        <v>W</v>
      </c>
      <c r="J166" s="95">
        <f>IF(地区標準卸価格!J166="","",IF(ISNUMBER(地区標準卸価格!J166),IF(入力!$C$17=1,ROUNDDOWN(地区標準卸価格!J166*ユーザ別掛け率!J166%,-入力!$C$16),IF(入力!$C$17=2,ROUNDUP(地区標準卸価格!J166*ユーザ別掛け率!J166%,-入力!$C$16),IF(入力!$C$17=3,ROUND(地区標準卸価格!J166*ユーザ別掛け率!J166%,-入力!$C$16),""))),地区標準卸価格!J166))</f>
        <v>39600</v>
      </c>
      <c r="K166" s="126" t="str">
        <f>'6桁'!K166</f>
        <v>W</v>
      </c>
      <c r="L166" s="95" t="str">
        <f>IF(地区標準卸価格!L166="","",IF(ISNUMBER(地区標準卸価格!L166),IF(入力!$C$17=1,ROUNDDOWN(地区標準卸価格!L166*ユーザ別掛け率!L166%,-入力!$C$16),IF(入力!$C$17=2,ROUNDUP(地区標準卸価格!L166*ユーザ別掛け率!L166%,-入力!$C$16),IF(入力!$C$17=3,ROUND(地区標準卸価格!L166*ユーザ別掛け率!L166%,-入力!$C$16),""))),地区標準卸価格!L166))</f>
        <v/>
      </c>
      <c r="M166" s="126">
        <f>'6桁'!M166</f>
        <v>0</v>
      </c>
      <c r="N166" s="95" t="str">
        <f>IF(地区標準卸価格!N166="","",IF(ISNUMBER(地区標準卸価格!N166),IF(入力!$C$17=1,ROUNDDOWN(地区標準卸価格!N166*ユーザ別掛け率!N166%,-入力!$C$16),IF(入力!$C$17=2,ROUNDUP(地区標準卸価格!N166*ユーザ別掛け率!N166%,-入力!$C$16),IF(入力!$C$17=3,ROUND(地区標準卸価格!N166*ユーザ別掛け率!N166%,-入力!$C$16),""))),地区標準卸価格!N166))</f>
        <v/>
      </c>
      <c r="O166" s="126">
        <f>'6桁'!O166</f>
        <v>0</v>
      </c>
      <c r="P166" s="95" t="str">
        <f>IF(地区標準卸価格!P166="","",IF(ISNUMBER(地区標準卸価格!P166),IF(入力!$C$17=1,ROUNDDOWN(地区標準卸価格!P166*ユーザ別掛け率!P166%,-入力!$C$16),IF(入力!$C$17=2,ROUNDUP(地区標準卸価格!P166*ユーザ別掛け率!P166%,-入力!$C$16),IF(入力!$C$17=3,ROUND(地区標準卸価格!P166*ユーザ別掛け率!P166%,-入力!$C$16),""))),地区標準卸価格!P166))</f>
        <v/>
      </c>
      <c r="Q166" s="126">
        <f>'6桁'!Q166</f>
        <v>0</v>
      </c>
      <c r="R166" s="95" t="str">
        <f>IF(地区標準卸価格!R166="","",IF(ISNUMBER(地区標準卸価格!R166),IF(入力!$C$17=1,ROUNDDOWN(地区標準卸価格!R166*ユーザ別掛け率!R166%,-入力!$C$16),IF(入力!$C$17=2,ROUNDUP(地区標準卸価格!R166*ユーザ別掛け率!R166%,-入力!$C$16),IF(入力!$C$17=3,ROUND(地区標準卸価格!R166*ユーザ別掛け率!R166%,-入力!$C$16),""))),地区標準卸価格!R166))</f>
        <v/>
      </c>
      <c r="S166" s="126">
        <f>'6桁'!S166</f>
        <v>0</v>
      </c>
      <c r="T166" s="95" t="str">
        <f>IF(地区標準卸価格!T166="","",IF(ISNUMBER(地区標準卸価格!T166),IF(入力!$C$17=1,ROUNDDOWN(地区標準卸価格!T166*ユーザ別掛け率!T166%,-入力!$C$16),IF(入力!$C$17=2,ROUNDUP(地区標準卸価格!T166*ユーザ別掛け率!T166%,-入力!$C$16),IF(入力!$C$17=3,ROUND(地区標準卸価格!T166*ユーザ別掛け率!T166%,-入力!$C$16),""))),地区標準卸価格!T166))</f>
        <v/>
      </c>
      <c r="U166" s="96">
        <f>'6桁'!U166</f>
        <v>0</v>
      </c>
      <c r="V166" s="95" t="str">
        <f>IF(地区標準卸価格!V166="","",IF(ISNUMBER(地区標準卸価格!V166),IF(入力!$C$17=1,ROUNDDOWN(地区標準卸価格!V166*ユーザ別掛け率!V166%,-入力!$C$16),IF(入力!$C$17=2,ROUNDUP(地区標準卸価格!V166*ユーザ別掛け率!V166%,-入力!$C$16),IF(入力!$C$17=3,ROUND(地区標準卸価格!V166*ユーザ別掛け率!V166%,-入力!$C$16),""))),地区標準卸価格!V166))</f>
        <v/>
      </c>
      <c r="W166" s="96">
        <f>'6桁'!W166</f>
        <v>0</v>
      </c>
      <c r="X166" s="74"/>
      <c r="Y166" s="251"/>
    </row>
    <row r="167" spans="2:25" ht="30" customHeight="1">
      <c r="B167" s="503"/>
      <c r="C167" s="362" t="s">
        <v>142</v>
      </c>
      <c r="D167" s="254">
        <v>95</v>
      </c>
      <c r="E167" s="342">
        <v>99</v>
      </c>
      <c r="F167" s="95" t="str">
        <f>IF(地区標準卸価格!F167="","",IF(ISNUMBER(地区標準卸価格!F167),IF(入力!$C$17=1,ROUNDDOWN(地区標準卸価格!F167*ユーザ別掛け率!F167%,-入力!$C$16),IF(入力!$C$17=2,ROUNDUP(地区標準卸価格!F167*ユーザ別掛け率!F167%,-入力!$C$16),IF(入力!$C$17=3,ROUND(地区標準卸価格!F167*ユーザ別掛け率!F167%,-入力!$C$16),""))),地区標準卸価格!F167))</f>
        <v/>
      </c>
      <c r="G167" s="126">
        <f>'6桁'!G167</f>
        <v>0</v>
      </c>
      <c r="H167" s="95">
        <f>IF(地区標準卸価格!H167="","",IF(ISNUMBER(地区標準卸価格!H167),IF(入力!$C$17=1,ROUNDDOWN(地区標準卸価格!H167*ユーザ別掛け率!H167%,-入力!$C$16),IF(入力!$C$17=2,ROUNDUP(地区標準卸価格!H167*ユーザ別掛け率!H167%,-入力!$C$16),IF(入力!$C$17=3,ROUND(地区標準卸価格!H167*ユーザ別掛け率!H167%,-入力!$C$16),""))),地区標準卸価格!H167))</f>
        <v>35100</v>
      </c>
      <c r="I167" s="126" t="str">
        <f>'6桁'!I167</f>
        <v>V★</v>
      </c>
      <c r="J167" s="95" t="str">
        <f>IF(地区標準卸価格!J167="","",IF(ISNUMBER(地区標準卸価格!J167),IF(入力!$C$17=1,ROUNDDOWN(地区標準卸価格!J167*ユーザ別掛け率!J167%,-入力!$C$16),IF(入力!$C$17=2,ROUNDUP(地区標準卸価格!J167*ユーザ別掛け率!J167%,-入力!$C$16),IF(入力!$C$17=3,ROUND(地区標準卸価格!J167*ユーザ別掛け率!J167%,-入力!$C$16),""))),地区標準卸価格!J167))</f>
        <v/>
      </c>
      <c r="K167" s="126">
        <f>'6桁'!K167</f>
        <v>0</v>
      </c>
      <c r="L167" s="95">
        <f>IF(地区標準卸価格!L167="","",IF(ISNUMBER(地区標準卸価格!L167),IF(入力!$C$17=1,ROUNDDOWN(地区標準卸価格!L167*ユーザ別掛け率!L167%,-入力!$C$16),IF(入力!$C$17=2,ROUNDUP(地区標準卸価格!L167*ユーザ別掛け率!L167%,-入力!$C$16),IF(入力!$C$17=3,ROUND(地区標準卸価格!L167*ユーザ別掛け率!L167%,-入力!$C$16),""))),地区標準卸価格!L167))</f>
        <v>31100</v>
      </c>
      <c r="M167" s="126" t="str">
        <f>'6桁'!M167</f>
        <v>V</v>
      </c>
      <c r="N167" s="95" t="str">
        <f>IF(地区標準卸価格!N167="","",IF(ISNUMBER(地区標準卸価格!N167),IF(入力!$C$17=1,ROUNDDOWN(地区標準卸価格!N167*ユーザ別掛け率!N167%,-入力!$C$16),IF(入力!$C$17=2,ROUNDUP(地区標準卸価格!N167*ユーザ別掛け率!N167%,-入力!$C$16),IF(入力!$C$17=3,ROUND(地区標準卸価格!N167*ユーザ別掛け率!N167%,-入力!$C$16),""))),地区標準卸価格!N167))</f>
        <v/>
      </c>
      <c r="O167" s="126">
        <f>'6桁'!O167</f>
        <v>0</v>
      </c>
      <c r="P167" s="95" t="str">
        <f>IF(地区標準卸価格!P167="","",IF(ISNUMBER(地区標準卸価格!P167),IF(入力!$C$17=1,ROUNDDOWN(地区標準卸価格!P167*ユーザ別掛け率!P167%,-入力!$C$16),IF(入力!$C$17=2,ROUNDUP(地区標準卸価格!P167*ユーザ別掛け率!P167%,-入力!$C$16),IF(入力!$C$17=3,ROUND(地区標準卸価格!P167*ユーザ別掛け率!P167%,-入力!$C$16),""))),地区標準卸価格!P167))</f>
        <v/>
      </c>
      <c r="Q167" s="126">
        <f>'6桁'!Q167</f>
        <v>0</v>
      </c>
      <c r="R167" s="95" t="str">
        <f>IF(地区標準卸価格!R167="","",IF(ISNUMBER(地区標準卸価格!R167),IF(入力!$C$17=1,ROUNDDOWN(地区標準卸価格!R167*ユーザ別掛け率!R167%,-入力!$C$16),IF(入力!$C$17=2,ROUNDUP(地区標準卸価格!R167*ユーザ別掛け率!R167%,-入力!$C$16),IF(入力!$C$17=3,ROUND(地区標準卸価格!R167*ユーザ別掛け率!R167%,-入力!$C$16),""))),地区標準卸価格!R167))</f>
        <v/>
      </c>
      <c r="S167" s="126">
        <f>'6桁'!S167</f>
        <v>0</v>
      </c>
      <c r="T167" s="95" t="str">
        <f>IF(地区標準卸価格!T167="","",IF(ISNUMBER(地区標準卸価格!T167),IF(入力!$C$17=1,ROUNDDOWN(地区標準卸価格!T167*ユーザ別掛け率!T167%,-入力!$C$16),IF(入力!$C$17=2,ROUNDUP(地区標準卸価格!T167*ユーザ別掛け率!T167%,-入力!$C$16),IF(入力!$C$17=3,ROUND(地区標準卸価格!T167*ユーザ別掛け率!T167%,-入力!$C$16),""))),地区標準卸価格!T167))</f>
        <v/>
      </c>
      <c r="U167" s="96">
        <f>'6桁'!U167</f>
        <v>0</v>
      </c>
      <c r="V167" s="95" t="str">
        <f>IF(地区標準卸価格!V167="","",IF(ISNUMBER(地区標準卸価格!V167),IF(入力!$C$17=1,ROUNDDOWN(地区標準卸価格!V167*ユーザ別掛け率!V167%,-入力!$C$16),IF(入力!$C$17=2,ROUNDUP(地区標準卸価格!V167*ユーザ別掛け率!V167%,-入力!$C$16),IF(入力!$C$17=3,ROUND(地区標準卸価格!V167*ユーザ別掛け率!V167%,-入力!$C$16),""))),地区標準卸価格!V167))</f>
        <v/>
      </c>
      <c r="W167" s="96">
        <f>'6桁'!W167</f>
        <v>0</v>
      </c>
      <c r="X167" s="74"/>
      <c r="Y167" s="251"/>
    </row>
    <row r="168" spans="2:25" ht="30" customHeight="1">
      <c r="B168" s="503"/>
      <c r="C168" s="362" t="s">
        <v>4</v>
      </c>
      <c r="D168" s="254">
        <v>98</v>
      </c>
      <c r="E168" s="342">
        <v>102</v>
      </c>
      <c r="F168" s="95">
        <f>IF(地区標準卸価格!F168="","",IF(ISNUMBER(地区標準卸価格!F168),IF(入力!$C$17=1,ROUNDDOWN(地区標準卸価格!F168*ユーザ別掛け率!F168%,-入力!$C$16),IF(入力!$C$17=2,ROUNDUP(地区標準卸価格!F168*ユーザ別掛け率!F168%,-入力!$C$16),IF(入力!$C$17=3,ROUND(地区標準卸価格!F168*ユーザ別掛け率!F168%,-入力!$C$16),""))),地区標準卸価格!F168))</f>
        <v>41900</v>
      </c>
      <c r="G168" s="126" t="str">
        <f>'6桁'!G168</f>
        <v>Y★</v>
      </c>
      <c r="H168" s="95">
        <f>IF(地区標準卸価格!H168="","",IF(ISNUMBER(地区標準卸価格!H168),IF(入力!$C$17=1,ROUNDDOWN(地区標準卸価格!H168*ユーザ別掛け率!H168%,-入力!$C$16),IF(入力!$C$17=2,ROUNDUP(地区標準卸価格!H168*ユーザ別掛け率!H168%,-入力!$C$16),IF(入力!$C$17=3,ROUND(地区標準卸価格!H168*ユーザ別掛け率!H168%,-入力!$C$16),""))),地区標準卸価格!H168))</f>
        <v>37400</v>
      </c>
      <c r="I168" s="126" t="str">
        <f>'6桁'!I168</f>
        <v>V</v>
      </c>
      <c r="J168" s="95" t="str">
        <f>IF(地区標準卸価格!J168="","",IF(ISNUMBER(地区標準卸価格!J168),IF(入力!$C$17=1,ROUNDDOWN(地区標準卸価格!J168*ユーザ別掛け率!J168%,-入力!$C$16),IF(入力!$C$17=2,ROUNDUP(地区標準卸価格!J168*ユーザ別掛け率!J168%,-入力!$C$16),IF(入力!$C$17=3,ROUND(地区標準卸価格!J168*ユーザ別掛け率!J168%,-入力!$C$16),""))),地区標準卸価格!J168))</f>
        <v/>
      </c>
      <c r="K168" s="126">
        <f>'6桁'!K168</f>
        <v>0</v>
      </c>
      <c r="L168" s="95">
        <f>IF(地区標準卸価格!L168="","",IF(ISNUMBER(地区標準卸価格!L168),IF(入力!$C$17=1,ROUNDDOWN(地区標準卸価格!L168*ユーザ別掛け率!L168%,-入力!$C$16),IF(入力!$C$17=2,ROUNDUP(地区標準卸価格!L168*ユーザ別掛け率!L168%,-入力!$C$16),IF(入力!$C$17=3,ROUND(地区標準卸価格!L168*ユーザ別掛け率!L168%,-入力!$C$16),""))),地区標準卸価格!L168))</f>
        <v>34900</v>
      </c>
      <c r="M168" s="126" t="str">
        <f>'6桁'!M168</f>
        <v>V</v>
      </c>
      <c r="N168" s="95" t="str">
        <f>IF(地区標準卸価格!N168="","",IF(ISNUMBER(地区標準卸価格!N168),IF(入力!$C$17=1,ROUNDDOWN(地区標準卸価格!N168*ユーザ別掛け率!N168%,-入力!$C$16),IF(入力!$C$17=2,ROUNDUP(地区標準卸価格!N168*ユーザ別掛け率!N168%,-入力!$C$16),IF(入力!$C$17=3,ROUND(地区標準卸価格!N168*ユーザ別掛け率!N168%,-入力!$C$16),""))),地区標準卸価格!N168))</f>
        <v/>
      </c>
      <c r="O168" s="126">
        <f>'6桁'!O168</f>
        <v>0</v>
      </c>
      <c r="P168" s="95" t="str">
        <f>IF(地区標準卸価格!P168="","",IF(ISNUMBER(地区標準卸価格!P168),IF(入力!$C$17=1,ROUNDDOWN(地区標準卸価格!P168*ユーザ別掛け率!P168%,-入力!$C$16),IF(入力!$C$17=2,ROUNDUP(地区標準卸価格!P168*ユーザ別掛け率!P168%,-入力!$C$16),IF(入力!$C$17=3,ROUND(地区標準卸価格!P168*ユーザ別掛け率!P168%,-入力!$C$16),""))),地区標準卸価格!P168))</f>
        <v/>
      </c>
      <c r="Q168" s="126">
        <f>'6桁'!Q168</f>
        <v>0</v>
      </c>
      <c r="R168" s="95" t="str">
        <f>IF(地区標準卸価格!R168="","",IF(ISNUMBER(地区標準卸価格!R168),IF(入力!$C$17=1,ROUNDDOWN(地区標準卸価格!R168*ユーザ別掛け率!R168%,-入力!$C$16),IF(入力!$C$17=2,ROUNDUP(地区標準卸価格!R168*ユーザ別掛け率!R168%,-入力!$C$16),IF(入力!$C$17=3,ROUND(地区標準卸価格!R168*ユーザ別掛け率!R168%,-入力!$C$16),""))),地区標準卸価格!R168))</f>
        <v/>
      </c>
      <c r="S168" s="126">
        <f>'6桁'!S168</f>
        <v>0</v>
      </c>
      <c r="T168" s="95" t="str">
        <f>IF(地区標準卸価格!T168="","",IF(ISNUMBER(地区標準卸価格!T168),IF(入力!$C$17=1,ROUNDDOWN(地区標準卸価格!T168*ユーザ別掛け率!T168%,-入力!$C$16),IF(入力!$C$17=2,ROUNDUP(地区標準卸価格!T168*ユーザ別掛け率!T168%,-入力!$C$16),IF(入力!$C$17=3,ROUND(地区標準卸価格!T168*ユーザ別掛け率!T168%,-入力!$C$16),""))),地区標準卸価格!T168))</f>
        <v/>
      </c>
      <c r="U168" s="96">
        <f>'6桁'!U168</f>
        <v>0</v>
      </c>
      <c r="V168" s="95" t="str">
        <f>IF(地区標準卸価格!V168="","",IF(ISNUMBER(地区標準卸価格!V168),IF(入力!$C$17=1,ROUNDDOWN(地区標準卸価格!V168*ユーザ別掛け率!V168%,-入力!$C$16),IF(入力!$C$17=2,ROUNDUP(地区標準卸価格!V168*ユーザ別掛け率!V168%,-入力!$C$16),IF(入力!$C$17=3,ROUND(地区標準卸価格!V168*ユーザ別掛け率!V168%,-入力!$C$16),""))),地区標準卸価格!V168))</f>
        <v/>
      </c>
      <c r="W168" s="96">
        <f>'6桁'!W168</f>
        <v>0</v>
      </c>
      <c r="X168" s="74"/>
      <c r="Y168" s="251"/>
    </row>
    <row r="169" spans="2:25" ht="30" customHeight="1">
      <c r="B169" s="503"/>
      <c r="C169" s="362" t="s">
        <v>205</v>
      </c>
      <c r="D169" s="254">
        <v>100</v>
      </c>
      <c r="E169" s="342">
        <v>104</v>
      </c>
      <c r="F169" s="95">
        <f>IF(地区標準卸価格!F169="","",IF(ISNUMBER(地区標準卸価格!F169),IF(入力!$C$17=1,ROUNDDOWN(地区標準卸価格!F169*ユーザ別掛け率!F169%,-入力!$C$16),IF(入力!$C$17=2,ROUNDUP(地区標準卸価格!F169*ユーザ別掛け率!F169%,-入力!$C$16),IF(入力!$C$17=3,ROUND(地区標準卸価格!F169*ユーザ別掛け率!F169%,-入力!$C$16),""))),地区標準卸価格!F169))</f>
        <v>40600</v>
      </c>
      <c r="G169" s="126" t="str">
        <f>'6桁'!G169</f>
        <v>Y★</v>
      </c>
      <c r="H169" s="95">
        <f>IF(地区標準卸価格!H169="","",IF(ISNUMBER(地区標準卸価格!H169),IF(入力!$C$17=1,ROUNDDOWN(地区標準卸価格!H169*ユーザ別掛け率!H169%,-入力!$C$16),IF(入力!$C$17=2,ROUNDUP(地区標準卸価格!H169*ユーザ別掛け率!H169%,-入力!$C$16),IF(入力!$C$17=3,ROUND(地区標準卸価格!H169*ユーザ別掛け率!H169%,-入力!$C$16),""))),地区標準卸価格!H169))</f>
        <v>38700</v>
      </c>
      <c r="I169" s="126" t="str">
        <f>'6桁'!I169</f>
        <v>V</v>
      </c>
      <c r="J169" s="95" t="str">
        <f>IF(地区標準卸価格!J169="","",IF(ISNUMBER(地区標準卸価格!J169),IF(入力!$C$17=1,ROUNDDOWN(地区標準卸価格!J169*ユーザ別掛け率!J169%,-入力!$C$16),IF(入力!$C$17=2,ROUNDUP(地区標準卸価格!J169*ユーザ別掛け率!J169%,-入力!$C$16),IF(入力!$C$17=3,ROUND(地区標準卸価格!J169*ユーザ別掛け率!J169%,-入力!$C$16),""))),地区標準卸価格!J169))</f>
        <v/>
      </c>
      <c r="K169" s="126">
        <f>'6桁'!K169</f>
        <v>0</v>
      </c>
      <c r="L169" s="95">
        <f>IF(地区標準卸価格!L169="","",IF(ISNUMBER(地区標準卸価格!L169),IF(入力!$C$17=1,ROUNDDOWN(地区標準卸価格!L169*ユーザ別掛け率!L169%,-入力!$C$16),IF(入力!$C$17=2,ROUNDUP(地区標準卸価格!L169*ユーザ別掛け率!L169%,-入力!$C$16),IF(入力!$C$17=3,ROUND(地区標準卸価格!L169*ユーザ別掛け率!L169%,-入力!$C$16),""))),地区標準卸価格!L169))</f>
        <v>33200</v>
      </c>
      <c r="M169" s="126" t="str">
        <f>'6桁'!M169</f>
        <v>V</v>
      </c>
      <c r="N169" s="95" t="str">
        <f>IF(地区標準卸価格!N169="","",IF(ISNUMBER(地区標準卸価格!N169),IF(入力!$C$17=1,ROUNDDOWN(地区標準卸価格!N169*ユーザ別掛け率!N169%,-入力!$C$16),IF(入力!$C$17=2,ROUNDUP(地区標準卸価格!N169*ユーザ別掛け率!N169%,-入力!$C$16),IF(入力!$C$17=3,ROUND(地区標準卸価格!N169*ユーザ別掛け率!N169%,-入力!$C$16),""))),地区標準卸価格!N169))</f>
        <v/>
      </c>
      <c r="O169" s="126">
        <f>'6桁'!O169</f>
        <v>0</v>
      </c>
      <c r="P169" s="95" t="str">
        <f>IF(地区標準卸価格!P169="","",IF(ISNUMBER(地区標準卸価格!P169),IF(入力!$C$17=1,ROUNDDOWN(地区標準卸価格!P169*ユーザ別掛け率!P169%,-入力!$C$16),IF(入力!$C$17=2,ROUNDUP(地区標準卸価格!P169*ユーザ別掛け率!P169%,-入力!$C$16),IF(入力!$C$17=3,ROUND(地区標準卸価格!P169*ユーザ別掛け率!P169%,-入力!$C$16),""))),地区標準卸価格!P169))</f>
        <v/>
      </c>
      <c r="Q169" s="126">
        <f>'6桁'!Q169</f>
        <v>0</v>
      </c>
      <c r="R169" s="95" t="str">
        <f>IF(地区標準卸価格!R169="","",IF(ISNUMBER(地区標準卸価格!R169),IF(入力!$C$17=1,ROUNDDOWN(地区標準卸価格!R169*ユーザ別掛け率!R169%,-入力!$C$16),IF(入力!$C$17=2,ROUNDUP(地区標準卸価格!R169*ユーザ別掛け率!R169%,-入力!$C$16),IF(入力!$C$17=3,ROUND(地区標準卸価格!R169*ユーザ別掛け率!R169%,-入力!$C$16),""))),地区標準卸価格!R169))</f>
        <v/>
      </c>
      <c r="S169" s="126">
        <f>'6桁'!S169</f>
        <v>0</v>
      </c>
      <c r="T169" s="95" t="str">
        <f>IF(地区標準卸価格!T169="","",IF(ISNUMBER(地区標準卸価格!T169),IF(入力!$C$17=1,ROUNDDOWN(地区標準卸価格!T169*ユーザ別掛け率!T169%,-入力!$C$16),IF(入力!$C$17=2,ROUNDUP(地区標準卸価格!T169*ユーザ別掛け率!T169%,-入力!$C$16),IF(入力!$C$17=3,ROUND(地区標準卸価格!T169*ユーザ別掛け率!T169%,-入力!$C$16),""))),地区標準卸価格!T169))</f>
        <v/>
      </c>
      <c r="U169" s="96">
        <f>'6桁'!U169</f>
        <v>0</v>
      </c>
      <c r="V169" s="95" t="str">
        <f>IF(地区標準卸価格!V169="","",IF(ISNUMBER(地区標準卸価格!V169),IF(入力!$C$17=1,ROUNDDOWN(地区標準卸価格!V169*ユーザ別掛け率!V169%,-入力!$C$16),IF(入力!$C$17=2,ROUNDUP(地区標準卸価格!V169*ユーザ別掛け率!V169%,-入力!$C$16),IF(入力!$C$17=3,ROUND(地区標準卸価格!V169*ユーザ別掛け率!V169%,-入力!$C$16),""))),地区標準卸価格!V169))</f>
        <v/>
      </c>
      <c r="W169" s="96">
        <f>'6桁'!W169</f>
        <v>0</v>
      </c>
      <c r="X169" s="74"/>
      <c r="Y169" s="251"/>
    </row>
    <row r="170" spans="2:25" ht="30" customHeight="1">
      <c r="B170" s="503"/>
      <c r="C170" s="362" t="s">
        <v>207</v>
      </c>
      <c r="D170" s="254">
        <v>105</v>
      </c>
      <c r="E170" s="342">
        <v>109</v>
      </c>
      <c r="F170" s="95">
        <f>IF(地区標準卸価格!F170="","",IF(ISNUMBER(地区標準卸価格!F170),IF(入力!$C$17=1,ROUNDDOWN(地区標準卸価格!F170*ユーザ別掛け率!F170%,-入力!$C$16),IF(入力!$C$17=2,ROUNDUP(地区標準卸価格!F170*ユーザ別掛け率!F170%,-入力!$C$16),IF(入力!$C$17=3,ROUND(地区標準卸価格!F170*ユーザ別掛け率!F170%,-入力!$C$16),""))),地区標準卸価格!F170))</f>
        <v>45800</v>
      </c>
      <c r="G170" s="126" t="str">
        <f>'6桁'!G170</f>
        <v>Y★</v>
      </c>
      <c r="H170" s="95">
        <f>IF(地区標準卸価格!H170="","",IF(ISNUMBER(地区標準卸価格!H170),IF(入力!$C$17=1,ROUNDDOWN(地区標準卸価格!H170*ユーザ別掛け率!H170%,-入力!$C$16),IF(入力!$C$17=2,ROUNDUP(地区標準卸価格!H170*ユーザ別掛け率!H170%,-入力!$C$16),IF(入力!$C$17=3,ROUND(地区標準卸価格!H170*ユーザ別掛け率!H170%,-入力!$C$16),""))),地区標準卸価格!H170))</f>
        <v>42900</v>
      </c>
      <c r="I170" s="126" t="str">
        <f>'6桁'!I170</f>
        <v>V★</v>
      </c>
      <c r="J170" s="95" t="str">
        <f>IF(地区標準卸価格!J170="","",IF(ISNUMBER(地区標準卸価格!J170),IF(入力!$C$17=1,ROUNDDOWN(地区標準卸価格!J170*ユーザ別掛け率!J170%,-入力!$C$16),IF(入力!$C$17=2,ROUNDUP(地区標準卸価格!J170*ユーザ別掛け率!J170%,-入力!$C$16),IF(入力!$C$17=3,ROUND(地区標準卸価格!J170*ユーザ別掛け率!J170%,-入力!$C$16),""))),地区標準卸価格!J170))</f>
        <v/>
      </c>
      <c r="K170" s="126">
        <f>'6桁'!K170</f>
        <v>0</v>
      </c>
      <c r="L170" s="95" t="str">
        <f>IF(地区標準卸価格!L170="","",IF(ISNUMBER(地区標準卸価格!L170),IF(入力!$C$17=1,ROUNDDOWN(地区標準卸価格!L170*ユーザ別掛け率!L170%,-入力!$C$16),IF(入力!$C$17=2,ROUNDUP(地区標準卸価格!L170*ユーザ別掛け率!L170%,-入力!$C$16),IF(入力!$C$17=3,ROUND(地区標準卸価格!L170*ユーザ別掛け率!L170%,-入力!$C$16),""))),地区標準卸価格!L170))</f>
        <v/>
      </c>
      <c r="M170" s="126">
        <f>'6桁'!M170</f>
        <v>0</v>
      </c>
      <c r="N170" s="95" t="str">
        <f>IF(地区標準卸価格!N170="","",IF(ISNUMBER(地区標準卸価格!N170),IF(入力!$C$17=1,ROUNDDOWN(地区標準卸価格!N170*ユーザ別掛け率!N170%,-入力!$C$16),IF(入力!$C$17=2,ROUNDUP(地区標準卸価格!N170*ユーザ別掛け率!N170%,-入力!$C$16),IF(入力!$C$17=3,ROUND(地区標準卸価格!N170*ユーザ別掛け率!N170%,-入力!$C$16),""))),地区標準卸価格!N170))</f>
        <v/>
      </c>
      <c r="O170" s="126">
        <f>'6桁'!O170</f>
        <v>0</v>
      </c>
      <c r="P170" s="95" t="str">
        <f>IF(地区標準卸価格!P170="","",IF(ISNUMBER(地区標準卸価格!P170),IF(入力!$C$17=1,ROUNDDOWN(地区標準卸価格!P170*ユーザ別掛け率!P170%,-入力!$C$16),IF(入力!$C$17=2,ROUNDUP(地区標準卸価格!P170*ユーザ別掛け率!P170%,-入力!$C$16),IF(入力!$C$17=3,ROUND(地区標準卸価格!P170*ユーザ別掛け率!P170%,-入力!$C$16),""))),地区標準卸価格!P170))</f>
        <v/>
      </c>
      <c r="Q170" s="126">
        <f>'6桁'!Q170</f>
        <v>0</v>
      </c>
      <c r="R170" s="95" t="str">
        <f>IF(地区標準卸価格!R170="","",IF(ISNUMBER(地区標準卸価格!R170),IF(入力!$C$17=1,ROUNDDOWN(地区標準卸価格!R170*ユーザ別掛け率!R170%,-入力!$C$16),IF(入力!$C$17=2,ROUNDUP(地区標準卸価格!R170*ユーザ別掛け率!R170%,-入力!$C$16),IF(入力!$C$17=3,ROUND(地区標準卸価格!R170*ユーザ別掛け率!R170%,-入力!$C$16),""))),地区標準卸価格!R170))</f>
        <v/>
      </c>
      <c r="S170" s="126">
        <f>'6桁'!S170</f>
        <v>0</v>
      </c>
      <c r="T170" s="95" t="str">
        <f>IF(地区標準卸価格!T170="","",IF(ISNUMBER(地区標準卸価格!T170),IF(入力!$C$17=1,ROUNDDOWN(地区標準卸価格!T170*ユーザ別掛け率!T170%,-入力!$C$16),IF(入力!$C$17=2,ROUNDUP(地区標準卸価格!T170*ユーザ別掛け率!T170%,-入力!$C$16),IF(入力!$C$17=3,ROUND(地区標準卸価格!T170*ユーザ別掛け率!T170%,-入力!$C$16),""))),地区標準卸価格!T170))</f>
        <v/>
      </c>
      <c r="U170" s="96">
        <f>'6桁'!U170</f>
        <v>0</v>
      </c>
      <c r="V170" s="95" t="str">
        <f>IF(地区標準卸価格!V170="","",IF(ISNUMBER(地区標準卸価格!V170),IF(入力!$C$17=1,ROUNDDOWN(地区標準卸価格!V170*ユーザ別掛け率!V170%,-入力!$C$16),IF(入力!$C$17=2,ROUNDUP(地区標準卸価格!V170*ユーザ別掛け率!V170%,-入力!$C$16),IF(入力!$C$17=3,ROUND(地区標準卸価格!V170*ユーザ別掛け率!V170%,-入力!$C$16),""))),地区標準卸価格!V170))</f>
        <v/>
      </c>
      <c r="W170" s="96">
        <f>'6桁'!W170</f>
        <v>0</v>
      </c>
      <c r="X170" s="74"/>
      <c r="Y170" s="251"/>
    </row>
    <row r="171" spans="2:25" ht="30" customHeight="1">
      <c r="B171" s="503"/>
      <c r="C171" s="362" t="s">
        <v>365</v>
      </c>
      <c r="D171" s="254">
        <v>100</v>
      </c>
      <c r="E171" s="342"/>
      <c r="F171" s="95">
        <f>IF(地区標準卸価格!F171="","",IF(ISNUMBER(地区標準卸価格!F171),IF(入力!$C$17=1,ROUNDDOWN(地区標準卸価格!F171*ユーザ別掛け率!F171%,-入力!$C$16),IF(入力!$C$17=2,ROUNDUP(地区標準卸価格!F171*ユーザ別掛け率!F171%,-入力!$C$16),IF(入力!$C$17=3,ROUND(地区標準卸価格!F171*ユーザ別掛け率!F171%,-入力!$C$16),""))),地区標準卸価格!F171))</f>
        <v>37300</v>
      </c>
      <c r="G171" s="126" t="str">
        <f>'6桁'!G171</f>
        <v>W</v>
      </c>
      <c r="H171" s="95">
        <f>IF(地区標準卸価格!H171="","",IF(ISNUMBER(地区標準卸価格!H171),IF(入力!$C$17=1,ROUNDDOWN(地区標準卸価格!H171*ユーザ別掛け率!H171%,-入力!$C$16),IF(入力!$C$17=2,ROUNDUP(地区標準卸価格!H171*ユーザ別掛け率!H171%,-入力!$C$16),IF(入力!$C$17=3,ROUND(地区標準卸価格!H171*ユーザ別掛け率!H171%,-入力!$C$16),""))),地区標準卸価格!H171))</f>
        <v>35300</v>
      </c>
      <c r="I171" s="126" t="str">
        <f>'6桁'!I171</f>
        <v>H</v>
      </c>
      <c r="J171" s="95" t="str">
        <f>IF(地区標準卸価格!J171="","",IF(ISNUMBER(地区標準卸価格!J171),IF(入力!$C$17=1,ROUNDDOWN(地区標準卸価格!J171*ユーザ別掛け率!J171%,-入力!$C$16),IF(入力!$C$17=2,ROUNDUP(地区標準卸価格!J171*ユーザ別掛け率!J171%,-入力!$C$16),IF(入力!$C$17=3,ROUND(地区標準卸価格!J171*ユーザ別掛け率!J171%,-入力!$C$16),""))),地区標準卸価格!J171))</f>
        <v/>
      </c>
      <c r="K171" s="126">
        <f>'6桁'!K171</f>
        <v>0</v>
      </c>
      <c r="L171" s="95" t="str">
        <f>IF(地区標準卸価格!L171="","",IF(ISNUMBER(地区標準卸価格!L171),IF(入力!$C$17=1,ROUNDDOWN(地区標準卸価格!L171*ユーザ別掛け率!L171%,-入力!$C$16),IF(入力!$C$17=2,ROUNDUP(地区標準卸価格!L171*ユーザ別掛け率!L171%,-入力!$C$16),IF(入力!$C$17=3,ROUND(地区標準卸価格!L171*ユーザ別掛け率!L171%,-入力!$C$16),""))),地区標準卸価格!L171))</f>
        <v/>
      </c>
      <c r="M171" s="126">
        <f>'6桁'!M171</f>
        <v>0</v>
      </c>
      <c r="N171" s="95" t="str">
        <f>IF(地区標準卸価格!N171="","",IF(ISNUMBER(地区標準卸価格!N171),IF(入力!$C$17=1,ROUNDDOWN(地区標準卸価格!N171*ユーザ別掛け率!N171%,-入力!$C$16),IF(入力!$C$17=2,ROUNDUP(地区標準卸価格!N171*ユーザ別掛け率!N171%,-入力!$C$16),IF(入力!$C$17=3,ROUND(地区標準卸価格!N171*ユーザ別掛け率!N171%,-入力!$C$16),""))),地区標準卸価格!N171))</f>
        <v/>
      </c>
      <c r="O171" s="126">
        <f>'6桁'!O171</f>
        <v>0</v>
      </c>
      <c r="P171" s="95" t="str">
        <f>IF(地区標準卸価格!P171="","",IF(ISNUMBER(地区標準卸価格!P171),IF(入力!$C$17=1,ROUNDDOWN(地区標準卸価格!P171*ユーザ別掛け率!P171%,-入力!$C$16),IF(入力!$C$17=2,ROUNDUP(地区標準卸価格!P171*ユーザ別掛け率!P171%,-入力!$C$16),IF(入力!$C$17=3,ROUND(地区標準卸価格!P171*ユーザ別掛け率!P171%,-入力!$C$16),""))),地区標準卸価格!P171))</f>
        <v/>
      </c>
      <c r="Q171" s="126">
        <f>'6桁'!Q171</f>
        <v>0</v>
      </c>
      <c r="R171" s="95" t="str">
        <f>IF(地区標準卸価格!R171="","",IF(ISNUMBER(地区標準卸価格!R171),IF(入力!$C$17=1,ROUNDDOWN(地区標準卸価格!R171*ユーザ別掛け率!R171%,-入力!$C$16),IF(入力!$C$17=2,ROUNDUP(地区標準卸価格!R171*ユーザ別掛け率!R171%,-入力!$C$16),IF(入力!$C$17=3,ROUND(地区標準卸価格!R171*ユーザ別掛け率!R171%,-入力!$C$16),""))),地区標準卸価格!R171))</f>
        <v/>
      </c>
      <c r="S171" s="126">
        <f>'6桁'!S171</f>
        <v>0</v>
      </c>
      <c r="T171" s="95" t="str">
        <f>IF(地区標準卸価格!T171="","",IF(ISNUMBER(地区標準卸価格!T171),IF(入力!$C$17=1,ROUNDDOWN(地区標準卸価格!T171*ユーザ別掛け率!T171%,-入力!$C$16),IF(入力!$C$17=2,ROUNDUP(地区標準卸価格!T171*ユーザ別掛け率!T171%,-入力!$C$16),IF(入力!$C$17=3,ROUND(地区標準卸価格!T171*ユーザ別掛け率!T171%,-入力!$C$16),""))),地区標準卸価格!T171))</f>
        <v/>
      </c>
      <c r="U171" s="96">
        <f>'6桁'!U171</f>
        <v>0</v>
      </c>
      <c r="V171" s="95" t="str">
        <f>IF(地区標準卸価格!V171="","",IF(ISNUMBER(地区標準卸価格!V171),IF(入力!$C$17=1,ROUNDDOWN(地区標準卸価格!V171*ユーザ別掛け率!V171%,-入力!$C$16),IF(入力!$C$17=2,ROUNDUP(地区標準卸価格!V171*ユーザ別掛け率!V171%,-入力!$C$16),IF(入力!$C$17=3,ROUND(地区標準卸価格!V171*ユーザ別掛け率!V171%,-入力!$C$16),""))),地区標準卸価格!V171))</f>
        <v/>
      </c>
      <c r="W171" s="96">
        <f>'6桁'!W171</f>
        <v>0</v>
      </c>
      <c r="X171" s="74"/>
      <c r="Y171" s="251"/>
    </row>
    <row r="172" spans="2:25" ht="30" customHeight="1">
      <c r="B172" s="503"/>
      <c r="C172" s="362" t="s">
        <v>339</v>
      </c>
      <c r="D172" s="254">
        <v>103</v>
      </c>
      <c r="E172" s="342">
        <v>107</v>
      </c>
      <c r="F172" s="95">
        <f>IF(地区標準卸価格!F172="","",IF(ISNUMBER(地区標準卸価格!F172),IF(入力!$C$17=1,ROUNDDOWN(地区標準卸価格!F172*ユーザ別掛け率!F172%,-入力!$C$16),IF(入力!$C$17=2,ROUNDUP(地区標準卸価格!F172*ユーザ別掛け率!F172%,-入力!$C$16),IF(入力!$C$17=3,ROUND(地区標準卸価格!F172*ユーザ別掛け率!F172%,-入力!$C$16),""))),地区標準卸価格!F172))</f>
        <v>40100</v>
      </c>
      <c r="G172" s="126" t="str">
        <f>'6桁'!G172</f>
        <v>W★</v>
      </c>
      <c r="H172" s="95">
        <f>IF(地区標準卸価格!H172="","",IF(ISNUMBER(地区標準卸価格!H172),IF(入力!$C$17=1,ROUNDDOWN(地区標準卸価格!H172*ユーザ別掛け率!H172%,-入力!$C$16),IF(入力!$C$17=2,ROUNDUP(地区標準卸価格!H172*ユーザ別掛け率!H172%,-入力!$C$16),IF(入力!$C$17=3,ROUND(地区標準卸価格!H172*ユーザ別掛け率!H172%,-入力!$C$16),""))),地区標準卸価格!H172))</f>
        <v>36700</v>
      </c>
      <c r="I172" s="126" t="str">
        <f>'6桁'!I172</f>
        <v>V</v>
      </c>
      <c r="J172" s="95" t="str">
        <f>IF(地区標準卸価格!J172="","",IF(ISNUMBER(地区標準卸価格!J172),IF(入力!$C$17=1,ROUNDDOWN(地区標準卸価格!J172*ユーザ別掛け率!J172%,-入力!$C$16),IF(入力!$C$17=2,ROUNDUP(地区標準卸価格!J172*ユーザ別掛け率!J172%,-入力!$C$16),IF(入力!$C$17=3,ROUND(地区標準卸価格!J172*ユーザ別掛け率!J172%,-入力!$C$16),""))),地区標準卸価格!J172))</f>
        <v/>
      </c>
      <c r="K172" s="126">
        <f>'6桁'!K172</f>
        <v>0</v>
      </c>
      <c r="L172" s="95" t="str">
        <f>IF(地区標準卸価格!L172="","",IF(ISNUMBER(地区標準卸価格!L172),IF(入力!$C$17=1,ROUNDDOWN(地区標準卸価格!L172*ユーザ別掛け率!L172%,-入力!$C$16),IF(入力!$C$17=2,ROUNDUP(地区標準卸価格!L172*ユーザ別掛け率!L172%,-入力!$C$16),IF(入力!$C$17=3,ROUND(地区標準卸価格!L172*ユーザ別掛け率!L172%,-入力!$C$16),""))),地区標準卸価格!L172))</f>
        <v/>
      </c>
      <c r="M172" s="126">
        <f>'6桁'!M172</f>
        <v>0</v>
      </c>
      <c r="N172" s="95" t="str">
        <f>IF(地区標準卸価格!N172="","",IF(ISNUMBER(地区標準卸価格!N172),IF(入力!$C$17=1,ROUNDDOWN(地区標準卸価格!N172*ユーザ別掛け率!N172%,-入力!$C$16),IF(入力!$C$17=2,ROUNDUP(地区標準卸価格!N172*ユーザ別掛け率!N172%,-入力!$C$16),IF(入力!$C$17=3,ROUND(地区標準卸価格!N172*ユーザ別掛け率!N172%,-入力!$C$16),""))),地区標準卸価格!N172))</f>
        <v/>
      </c>
      <c r="O172" s="126">
        <f>'6桁'!O172</f>
        <v>0</v>
      </c>
      <c r="P172" s="95" t="str">
        <f>IF(地区標準卸価格!P172="","",IF(ISNUMBER(地区標準卸価格!P172),IF(入力!$C$17=1,ROUNDDOWN(地区標準卸価格!P172*ユーザ別掛け率!P172%,-入力!$C$16),IF(入力!$C$17=2,ROUNDUP(地区標準卸価格!P172*ユーザ別掛け率!P172%,-入力!$C$16),IF(入力!$C$17=3,ROUND(地区標準卸価格!P172*ユーザ別掛け率!P172%,-入力!$C$16),""))),地区標準卸価格!P172))</f>
        <v/>
      </c>
      <c r="Q172" s="126">
        <f>'6桁'!Q172</f>
        <v>0</v>
      </c>
      <c r="R172" s="95" t="str">
        <f>IF(地区標準卸価格!R172="","",IF(ISNUMBER(地区標準卸価格!R172),IF(入力!$C$17=1,ROUNDDOWN(地区標準卸価格!R172*ユーザ別掛け率!R172%,-入力!$C$16),IF(入力!$C$17=2,ROUNDUP(地区標準卸価格!R172*ユーザ別掛け率!R172%,-入力!$C$16),IF(入力!$C$17=3,ROUND(地区標準卸価格!R172*ユーザ別掛け率!R172%,-入力!$C$16),""))),地区標準卸価格!R172))</f>
        <v/>
      </c>
      <c r="S172" s="126">
        <f>'6桁'!S172</f>
        <v>0</v>
      </c>
      <c r="T172" s="95" t="str">
        <f>IF(地区標準卸価格!T172="","",IF(ISNUMBER(地区標準卸価格!T172),IF(入力!$C$17=1,ROUNDDOWN(地区標準卸価格!T172*ユーザ別掛け率!T172%,-入力!$C$16),IF(入力!$C$17=2,ROUNDUP(地区標準卸価格!T172*ユーザ別掛け率!T172%,-入力!$C$16),IF(入力!$C$17=3,ROUND(地区標準卸価格!T172*ユーザ別掛け率!T172%,-入力!$C$16),""))),地区標準卸価格!T172))</f>
        <v/>
      </c>
      <c r="U172" s="96">
        <f>'6桁'!U172</f>
        <v>0</v>
      </c>
      <c r="V172" s="95" t="str">
        <f>IF(地区標準卸価格!V172="","",IF(ISNUMBER(地区標準卸価格!V172),IF(入力!$C$17=1,ROUNDDOWN(地区標準卸価格!V172*ユーザ別掛け率!V172%,-入力!$C$16),IF(入力!$C$17=2,ROUNDUP(地区標準卸価格!V172*ユーザ別掛け率!V172%,-入力!$C$16),IF(入力!$C$17=3,ROUND(地区標準卸価格!V172*ユーザ別掛け率!V172%,-入力!$C$16),""))),地区標準卸価格!V172))</f>
        <v/>
      </c>
      <c r="W172" s="96">
        <f>'6桁'!W172</f>
        <v>0</v>
      </c>
      <c r="X172" s="74"/>
      <c r="Y172" s="251"/>
    </row>
    <row r="173" spans="2:25" ht="30" customHeight="1">
      <c r="B173" s="503"/>
      <c r="C173" s="362" t="s">
        <v>769</v>
      </c>
      <c r="D173" s="254">
        <v>105</v>
      </c>
      <c r="E173" s="342"/>
      <c r="F173" s="95">
        <f>IF(地区標準卸価格!F173="","",IF(ISNUMBER(地区標準卸価格!F173),IF(入力!$C$17=1,ROUNDDOWN(地区標準卸価格!F173*ユーザ別掛け率!F173%,-入力!$C$16),IF(入力!$C$17=2,ROUNDUP(地区標準卸価格!F173*ユーザ別掛け率!F173%,-入力!$C$16),IF(入力!$C$17=3,ROUND(地区標準卸価格!F173*ユーザ別掛け率!F173%,-入力!$C$16),""))),地区標準卸価格!F173))</f>
        <v>40100</v>
      </c>
      <c r="G173" s="126" t="str">
        <f>'6桁'!G173</f>
        <v>V</v>
      </c>
      <c r="H173" s="95" t="str">
        <f>IF(地区標準卸価格!H173="","",IF(ISNUMBER(地区標準卸価格!H173),IF(入力!$C$17=1,ROUNDDOWN(地区標準卸価格!H173*ユーザ別掛け率!H173%,-入力!$C$16),IF(入力!$C$17=2,ROUNDUP(地区標準卸価格!H173*ユーザ別掛け率!H173%,-入力!$C$16),IF(入力!$C$17=3,ROUND(地区標準卸価格!H173*ユーザ別掛け率!H173%,-入力!$C$16),""))),地区標準卸価格!H173))</f>
        <v/>
      </c>
      <c r="I173" s="126">
        <f>'6桁'!I173</f>
        <v>0</v>
      </c>
      <c r="J173" s="95" t="str">
        <f>IF(地区標準卸価格!J173="","",IF(ISNUMBER(地区標準卸価格!J173),IF(入力!$C$17=1,ROUNDDOWN(地区標準卸価格!J173*ユーザ別掛け率!J173%,-入力!$C$16),IF(入力!$C$17=2,ROUNDUP(地区標準卸価格!J173*ユーザ別掛け率!J173%,-入力!$C$16),IF(入力!$C$17=3,ROUND(地区標準卸価格!J173*ユーザ別掛け率!J173%,-入力!$C$16),""))),地区標準卸価格!J173))</f>
        <v/>
      </c>
      <c r="K173" s="126">
        <f>'6桁'!K173</f>
        <v>0</v>
      </c>
      <c r="L173" s="95" t="str">
        <f>IF(地区標準卸価格!L173="","",IF(ISNUMBER(地区標準卸価格!L173),IF(入力!$C$17=1,ROUNDDOWN(地区標準卸価格!L173*ユーザ別掛け率!L173%,-入力!$C$16),IF(入力!$C$17=2,ROUNDUP(地区標準卸価格!L173*ユーザ別掛け率!L173%,-入力!$C$16),IF(入力!$C$17=3,ROUND(地区標準卸価格!L173*ユーザ別掛け率!L173%,-入力!$C$16),""))),地区標準卸価格!L173))</f>
        <v/>
      </c>
      <c r="M173" s="126">
        <f>'6桁'!M173</f>
        <v>0</v>
      </c>
      <c r="N173" s="95" t="str">
        <f>IF(地区標準卸価格!N173="","",IF(ISNUMBER(地区標準卸価格!N173),IF(入力!$C$17=1,ROUNDDOWN(地区標準卸価格!N173*ユーザ別掛け率!N173%,-入力!$C$16),IF(入力!$C$17=2,ROUNDUP(地区標準卸価格!N173*ユーザ別掛け率!N173%,-入力!$C$16),IF(入力!$C$17=3,ROUND(地区標準卸価格!N173*ユーザ別掛け率!N173%,-入力!$C$16),""))),地区標準卸価格!N173))</f>
        <v/>
      </c>
      <c r="O173" s="126">
        <f>'6桁'!O173</f>
        <v>0</v>
      </c>
      <c r="P173" s="95" t="str">
        <f>IF(地区標準卸価格!P173="","",IF(ISNUMBER(地区標準卸価格!P173),IF(入力!$C$17=1,ROUNDDOWN(地区標準卸価格!P173*ユーザ別掛け率!P173%,-入力!$C$16),IF(入力!$C$17=2,ROUNDUP(地区標準卸価格!P173*ユーザ別掛け率!P173%,-入力!$C$16),IF(入力!$C$17=3,ROUND(地区標準卸価格!P173*ユーザ別掛け率!P173%,-入力!$C$16),""))),地区標準卸価格!P173))</f>
        <v/>
      </c>
      <c r="Q173" s="126">
        <f>'6桁'!Q173</f>
        <v>0</v>
      </c>
      <c r="R173" s="95" t="str">
        <f>IF(地区標準卸価格!R173="","",IF(ISNUMBER(地区標準卸価格!R173),IF(入力!$C$17=1,ROUNDDOWN(地区標準卸価格!R173*ユーザ別掛け率!R173%,-入力!$C$16),IF(入力!$C$17=2,ROUNDUP(地区標準卸価格!R173*ユーザ別掛け率!R173%,-入力!$C$16),IF(入力!$C$17=3,ROUND(地区標準卸価格!R173*ユーザ別掛け率!R173%,-入力!$C$16),""))),地区標準卸価格!R173))</f>
        <v/>
      </c>
      <c r="S173" s="126">
        <f>'6桁'!S173</f>
        <v>0</v>
      </c>
      <c r="T173" s="95" t="str">
        <f>IF(地区標準卸価格!T173="","",IF(ISNUMBER(地区標準卸価格!T173),IF(入力!$C$17=1,ROUNDDOWN(地区標準卸価格!T173*ユーザ別掛け率!T173%,-入力!$C$16),IF(入力!$C$17=2,ROUNDUP(地区標準卸価格!T173*ユーザ別掛け率!T173%,-入力!$C$16),IF(入力!$C$17=3,ROUND(地区標準卸価格!T173*ユーザ別掛け率!T173%,-入力!$C$16),""))),地区標準卸価格!T173))</f>
        <v/>
      </c>
      <c r="U173" s="96">
        <f>'6桁'!U173</f>
        <v>0</v>
      </c>
      <c r="V173" s="95" t="str">
        <f>IF(地区標準卸価格!V173="","",IF(ISNUMBER(地区標準卸価格!V173),IF(入力!$C$17=1,ROUNDDOWN(地区標準卸価格!V173*ユーザ別掛け率!V173%,-入力!$C$16),IF(入力!$C$17=2,ROUNDUP(地区標準卸価格!V173*ユーザ別掛け率!V173%,-入力!$C$16),IF(入力!$C$17=3,ROUND(地区標準卸価格!V173*ユーザ別掛け率!V173%,-入力!$C$16),""))),地区標準卸価格!V173))</f>
        <v/>
      </c>
      <c r="W173" s="96">
        <f>'6桁'!W173</f>
        <v>0</v>
      </c>
      <c r="X173" s="74"/>
      <c r="Y173" s="251"/>
    </row>
    <row r="174" spans="2:25" ht="30" customHeight="1" thickBot="1">
      <c r="B174" s="544"/>
      <c r="C174" s="364" t="s">
        <v>369</v>
      </c>
      <c r="D174" s="256">
        <v>106</v>
      </c>
      <c r="E174" s="344"/>
      <c r="F174" s="118" t="str">
        <f>IF(地区標準卸価格!F174="","",IF(ISNUMBER(地区標準卸価格!F174),IF(入力!$C$17=1,ROUNDDOWN(地区標準卸価格!F174*ユーザ別掛け率!F174%,-入力!$C$16),IF(入力!$C$17=2,ROUNDUP(地区標準卸価格!F174*ユーザ別掛け率!F174%,-入力!$C$16),IF(入力!$C$17=3,ROUND(地区標準卸価格!F174*ユーザ別掛け率!F174%,-入力!$C$16),""))),地区標準卸価格!F174))</f>
        <v/>
      </c>
      <c r="G174" s="21">
        <f>'6桁'!G174</f>
        <v>0</v>
      </c>
      <c r="H174" s="118">
        <f>IF(地区標準卸価格!H174="","",IF(ISNUMBER(地区標準卸価格!H174),IF(入力!$C$17=1,ROUNDDOWN(地区標準卸価格!H174*ユーザ別掛け率!H174%,-入力!$C$16),IF(入力!$C$17=2,ROUNDUP(地区標準卸価格!H174*ユーザ別掛け率!H174%,-入力!$C$16),IF(入力!$C$17=3,ROUND(地区標準卸価格!H174*ユーザ別掛け率!H174%,-入力!$C$16),""))),地区標準卸価格!H174))</f>
        <v>32400</v>
      </c>
      <c r="I174" s="127" t="str">
        <f>'6桁'!I174</f>
        <v>V</v>
      </c>
      <c r="J174" s="118" t="str">
        <f>IF(地区標準卸価格!J174="","",IF(ISNUMBER(地区標準卸価格!J174),IF(入力!$C$17=1,ROUNDDOWN(地区標準卸価格!J174*ユーザ別掛け率!J174%,-入力!$C$16),IF(入力!$C$17=2,ROUNDUP(地区標準卸価格!J174*ユーザ別掛け率!J174%,-入力!$C$16),IF(入力!$C$17=3,ROUND(地区標準卸価格!J174*ユーザ別掛け率!J174%,-入力!$C$16),""))),地区標準卸価格!J174))</f>
        <v/>
      </c>
      <c r="K174" s="127">
        <f>'6桁'!K174</f>
        <v>0</v>
      </c>
      <c r="L174" s="118" t="str">
        <f>IF(地区標準卸価格!L174="","",IF(ISNUMBER(地区標準卸価格!L174),IF(入力!$C$17=1,ROUNDDOWN(地区標準卸価格!L174*ユーザ別掛け率!L174%,-入力!$C$16),IF(入力!$C$17=2,ROUNDUP(地区標準卸価格!L174*ユーザ別掛け率!L174%,-入力!$C$16),IF(入力!$C$17=3,ROUND(地区標準卸価格!L174*ユーザ別掛け率!L174%,-入力!$C$16),""))),地区標準卸価格!L174))</f>
        <v/>
      </c>
      <c r="M174" s="127">
        <f>'6桁'!M174</f>
        <v>0</v>
      </c>
      <c r="N174" s="118" t="str">
        <f>IF(地区標準卸価格!N174="","",IF(ISNUMBER(地区標準卸価格!N174),IF(入力!$C$17=1,ROUNDDOWN(地区標準卸価格!N174*ユーザ別掛け率!N174%,-入力!$C$16),IF(入力!$C$17=2,ROUNDUP(地区標準卸価格!N174*ユーザ別掛け率!N174%,-入力!$C$16),IF(入力!$C$17=3,ROUND(地区標準卸価格!N174*ユーザ別掛け率!N174%,-入力!$C$16),""))),地区標準卸価格!N174))</f>
        <v/>
      </c>
      <c r="O174" s="127">
        <f>'6桁'!O174</f>
        <v>0</v>
      </c>
      <c r="P174" s="118" t="str">
        <f>IF(地区標準卸価格!P174="","",IF(ISNUMBER(地区標準卸価格!P174),IF(入力!$C$17=1,ROUNDDOWN(地区標準卸価格!P174*ユーザ別掛け率!P174%,-入力!$C$16),IF(入力!$C$17=2,ROUNDUP(地区標準卸価格!P174*ユーザ別掛け率!P174%,-入力!$C$16),IF(入力!$C$17=3,ROUND(地区標準卸価格!P174*ユーザ別掛け率!P174%,-入力!$C$16),""))),地区標準卸価格!P174))</f>
        <v/>
      </c>
      <c r="Q174" s="127">
        <f>'6桁'!Q174</f>
        <v>0</v>
      </c>
      <c r="R174" s="118" t="str">
        <f>IF(地区標準卸価格!R174="","",IF(ISNUMBER(地区標準卸価格!R174),IF(入力!$C$17=1,ROUNDDOWN(地区標準卸価格!R174*ユーザ別掛け率!R174%,-入力!$C$16),IF(入力!$C$17=2,ROUNDUP(地区標準卸価格!R174*ユーザ別掛け率!R174%,-入力!$C$16),IF(入力!$C$17=3,ROUND(地区標準卸価格!R174*ユーザ別掛け率!R174%,-入力!$C$16),""))),地区標準卸価格!R174))</f>
        <v/>
      </c>
      <c r="S174" s="127">
        <f>'6桁'!S174</f>
        <v>0</v>
      </c>
      <c r="T174" s="118" t="str">
        <f>IF(地区標準卸価格!T174="","",IF(ISNUMBER(地区標準卸価格!T174),IF(入力!$C$17=1,ROUNDDOWN(地区標準卸価格!T174*ユーザ別掛け率!T174%,-入力!$C$16),IF(入力!$C$17=2,ROUNDUP(地区標準卸価格!T174*ユーザ別掛け率!T174%,-入力!$C$16),IF(入力!$C$17=3,ROUND(地区標準卸価格!T174*ユーザ別掛け率!T174%,-入力!$C$16),""))),地区標準卸価格!T174))</f>
        <v/>
      </c>
      <c r="U174" s="119">
        <f>'6桁'!U174</f>
        <v>0</v>
      </c>
      <c r="V174" s="118" t="str">
        <f>IF(地区標準卸価格!V174="","",IF(ISNUMBER(地区標準卸価格!V174),IF(入力!$C$17=1,ROUNDDOWN(地区標準卸価格!V174*ユーザ別掛け率!V174%,-入力!$C$16),IF(入力!$C$17=2,ROUNDUP(地区標準卸価格!V174*ユーザ別掛け率!V174%,-入力!$C$16),IF(入力!$C$17=3,ROUND(地区標準卸価格!V174*ユーザ別掛け率!V174%,-入力!$C$16),""))),地区標準卸価格!V174))</f>
        <v/>
      </c>
      <c r="W174" s="119">
        <f>'6桁'!W174</f>
        <v>0</v>
      </c>
      <c r="X174" s="74"/>
      <c r="Y174" s="251"/>
    </row>
    <row r="175" spans="2:25" ht="51" customHeight="1">
      <c r="B175" s="545" t="s">
        <v>1980</v>
      </c>
      <c r="C175" s="545"/>
      <c r="D175" s="545"/>
      <c r="E175" s="545"/>
      <c r="F175" s="545"/>
      <c r="G175" s="545"/>
      <c r="H175" s="545"/>
      <c r="I175" s="545"/>
      <c r="J175" s="545"/>
      <c r="K175" s="545"/>
      <c r="L175" s="545"/>
      <c r="M175" s="545"/>
      <c r="N175" s="545"/>
      <c r="O175" s="545"/>
      <c r="P175" s="545"/>
      <c r="Q175" s="545"/>
      <c r="R175" s="545"/>
      <c r="S175" s="545"/>
      <c r="T175" s="545"/>
      <c r="U175" s="545"/>
      <c r="V175" s="545"/>
      <c r="W175" s="545"/>
      <c r="X175" s="546"/>
      <c r="Y175" s="546"/>
    </row>
    <row r="176" spans="2:25" ht="14.25" customHeight="1" thickBot="1"/>
    <row r="177" spans="2:27" ht="25.5" customHeight="1" thickTop="1" thickBot="1">
      <c r="B177" s="518" t="s">
        <v>451</v>
      </c>
      <c r="C177" s="519"/>
      <c r="D177" s="519"/>
      <c r="E177" s="519"/>
      <c r="F177" s="519"/>
      <c r="G177" s="519"/>
      <c r="H177" s="519"/>
      <c r="I177" s="519"/>
      <c r="J177" s="519"/>
      <c r="K177" s="519"/>
      <c r="L177" s="519"/>
      <c r="M177" s="519"/>
      <c r="N177" s="519"/>
      <c r="O177" s="519"/>
      <c r="P177" s="519"/>
      <c r="Q177" s="519"/>
      <c r="R177" s="519"/>
      <c r="S177" s="519"/>
      <c r="T177" s="519"/>
      <c r="U177" s="519"/>
      <c r="V177" s="519"/>
      <c r="W177" s="519"/>
      <c r="X177" s="519"/>
      <c r="Y177" s="519"/>
      <c r="Z177" s="519"/>
      <c r="AA177" s="520"/>
    </row>
    <row r="178" spans="2:27" ht="14.25" thickTop="1"/>
    <row r="179" spans="2:27" s="239" customFormat="1" ht="20.100000000000001" customHeight="1" thickBot="1">
      <c r="B179" s="238" t="s">
        <v>768</v>
      </c>
      <c r="F179" s="240"/>
      <c r="H179" s="240"/>
      <c r="J179" s="240"/>
      <c r="L179" s="240"/>
      <c r="N179" s="240"/>
      <c r="P179" s="240"/>
      <c r="R179" s="240"/>
      <c r="T179" s="240"/>
      <c r="V179" s="240"/>
      <c r="X179" s="240"/>
    </row>
    <row r="180" spans="2:27" ht="19.5" customHeight="1" thickBot="1">
      <c r="B180" s="521" t="s">
        <v>452</v>
      </c>
      <c r="C180" s="524" t="s">
        <v>524</v>
      </c>
      <c r="D180" s="527" t="s">
        <v>1113</v>
      </c>
      <c r="E180" s="540"/>
      <c r="F180" s="531" t="s">
        <v>455</v>
      </c>
      <c r="G180" s="532"/>
      <c r="H180" s="532"/>
      <c r="I180" s="532"/>
      <c r="J180" s="532"/>
      <c r="K180" s="532"/>
      <c r="L180" s="532"/>
      <c r="M180" s="532"/>
      <c r="N180" s="135"/>
      <c r="O180" s="11"/>
      <c r="P180" s="10"/>
      <c r="Q180" s="11"/>
      <c r="R180" s="10"/>
      <c r="S180" s="11"/>
      <c r="T180" s="10"/>
      <c r="U180" s="371"/>
    </row>
    <row r="181" spans="2:27" ht="19.5" customHeight="1">
      <c r="B181" s="522"/>
      <c r="C181" s="525"/>
      <c r="D181" s="541"/>
      <c r="E181" s="542"/>
      <c r="F181" s="516" t="s">
        <v>973</v>
      </c>
      <c r="G181" s="507"/>
      <c r="H181" s="506" t="s">
        <v>670</v>
      </c>
      <c r="I181" s="507"/>
      <c r="J181" s="506" t="s">
        <v>765</v>
      </c>
      <c r="K181" s="507"/>
      <c r="L181" s="506" t="s">
        <v>771</v>
      </c>
      <c r="M181" s="507"/>
      <c r="N181" s="135"/>
      <c r="O181" s="11"/>
      <c r="P181" s="10"/>
      <c r="Q181" s="11"/>
      <c r="R181" s="10"/>
      <c r="S181" s="11"/>
      <c r="T181" s="10"/>
      <c r="U181" s="371"/>
    </row>
    <row r="182" spans="2:27" ht="19.5" customHeight="1">
      <c r="B182" s="522"/>
      <c r="C182" s="525"/>
      <c r="D182" s="510" t="s">
        <v>1115</v>
      </c>
      <c r="E182" s="550" t="s">
        <v>1114</v>
      </c>
      <c r="F182" s="517"/>
      <c r="G182" s="509"/>
      <c r="H182" s="508"/>
      <c r="I182" s="509"/>
      <c r="J182" s="508"/>
      <c r="K182" s="509"/>
      <c r="L182" s="508"/>
      <c r="M182" s="509"/>
      <c r="N182" s="552"/>
      <c r="O182" s="548"/>
      <c r="P182" s="407"/>
      <c r="Q182" s="407"/>
      <c r="R182" s="407"/>
      <c r="S182" s="407"/>
      <c r="T182" s="407"/>
      <c r="U182" s="407"/>
      <c r="Z182" s="40"/>
    </row>
    <row r="183" spans="2:27" ht="19.5" customHeight="1" thickBot="1">
      <c r="B183" s="523"/>
      <c r="C183" s="526"/>
      <c r="D183" s="549"/>
      <c r="E183" s="551"/>
      <c r="F183" s="514" t="s">
        <v>766</v>
      </c>
      <c r="G183" s="515"/>
      <c r="H183" s="514" t="s">
        <v>764</v>
      </c>
      <c r="I183" s="515"/>
      <c r="J183" s="514" t="s">
        <v>767</v>
      </c>
      <c r="K183" s="555"/>
      <c r="L183" s="514" t="s">
        <v>767</v>
      </c>
      <c r="M183" s="555"/>
      <c r="N183" s="536"/>
      <c r="O183" s="547"/>
      <c r="P183" s="327"/>
      <c r="Q183" s="327"/>
      <c r="R183" s="327"/>
      <c r="S183" s="327"/>
      <c r="T183" s="327"/>
      <c r="U183" s="327"/>
      <c r="Z183" s="40"/>
    </row>
    <row r="184" spans="2:27" ht="30" customHeight="1">
      <c r="B184" s="562">
        <v>18</v>
      </c>
      <c r="C184" s="134" t="s">
        <v>310</v>
      </c>
      <c r="D184" s="253">
        <v>94</v>
      </c>
      <c r="E184" s="365">
        <v>98</v>
      </c>
      <c r="F184" s="91" t="str">
        <f>IF(地区標準卸価格!F184="","",IF(ISNUMBER(地区標準卸価格!F184),IF(入力!$E$17=1,ROUNDDOWN(地区標準卸価格!F184*ユーザ別掛け率!F184%,-入力!$E$16),IF(入力!$E$17=2,ROUNDUP(地区標準卸価格!F184*ユーザ別掛け率!F184%,-入力!$E$16),IF(入力!$E$17=3,ROUND(地区標準卸価格!F184*ユーザ別掛け率!F184%,-入力!$E$16),""))),地区標準卸価格!F184))</f>
        <v/>
      </c>
      <c r="G184" s="125">
        <f>'6桁'!G184</f>
        <v>0</v>
      </c>
      <c r="H184" s="457" t="str">
        <f>IF(地区標準卸価格!H184="","",IF(ISNUMBER(地区標準卸価格!H184),IF(入力!$E$17=1,ROUNDDOWN(地区標準卸価格!H184*ユーザ別掛け率!H184%,-入力!$E$16),IF(入力!$E$17=2,ROUNDUP(地区標準卸価格!H184*ユーザ別掛け率!H184%,-入力!$E$16),IF(入力!$E$17=3,ROUND(地区標準卸価格!H184*ユーザ別掛け率!H184%,-入力!$E$16),""))),地区標準卸価格!H184))</f>
        <v>卸価格設定なし</v>
      </c>
      <c r="I184" s="125" t="str">
        <f>'6桁'!I184</f>
        <v>Y★</v>
      </c>
      <c r="J184" s="457" t="str">
        <f>IF(地区標準卸価格!J184="","",IF(ISNUMBER(地区標準卸価格!J184),IF(入力!$E$17=1,ROUNDDOWN(地区標準卸価格!J184*ユーザ別掛け率!J184%,-入力!$E$16),IF(入力!$E$17=2,ROUNDUP(地区標準卸価格!J184*ユーザ別掛け率!J184%,-入力!$E$16),IF(入力!$E$17=3,ROUND(地区標準卸価格!J184*ユーザ別掛け率!J184%,-入力!$E$16),""))),地区標準卸価格!J184))</f>
        <v/>
      </c>
      <c r="K184" s="125">
        <f>'6桁'!K184</f>
        <v>0</v>
      </c>
      <c r="L184" s="91" t="str">
        <f>IF(地区標準卸価格!L184="","",IF(ISNUMBER(地区標準卸価格!L184),IF(入力!$E$17=1,ROUNDDOWN(地区標準卸価格!L184*ユーザ別掛け率!L184%,-入力!$E$16),IF(入力!$E$17=2,ROUNDUP(地区標準卸価格!L184*ユーザ別掛け率!L184%,-入力!$E$16),IF(入力!$E$17=3,ROUND(地区標準卸価格!L184*ユーザ別掛け率!L184%,-入力!$E$16),""))),地区標準卸価格!L184))</f>
        <v/>
      </c>
      <c r="M184" s="124">
        <f>'6桁'!M184</f>
        <v>0</v>
      </c>
      <c r="N184" s="266"/>
      <c r="O184" s="251"/>
      <c r="P184" s="10"/>
      <c r="Q184" s="123"/>
      <c r="R184" s="74"/>
      <c r="S184" s="251"/>
      <c r="T184" s="74"/>
      <c r="U184" s="22"/>
      <c r="Z184" s="40"/>
    </row>
    <row r="185" spans="2:27" ht="30" customHeight="1">
      <c r="B185" s="563"/>
      <c r="C185" s="412" t="s">
        <v>78</v>
      </c>
      <c r="D185" s="318">
        <v>80</v>
      </c>
      <c r="E185" s="346">
        <v>84</v>
      </c>
      <c r="F185" s="94" t="str">
        <f>IF(地区標準卸価格!F185="","",IF(ISNUMBER(地区標準卸価格!F185),IF(入力!$E$17=1,ROUNDDOWN(地区標準卸価格!F185*ユーザ別掛け率!F185%,-入力!$E$16),IF(入力!$E$17=2,ROUNDUP(地区標準卸価格!F185*ユーザ別掛け率!F185%,-入力!$E$16),IF(入力!$E$17=3,ROUND(地区標準卸価格!F185*ユーザ別掛け率!F185%,-入力!$E$16),""))),地区標準卸価格!F185))</f>
        <v/>
      </c>
      <c r="G185" s="360">
        <f>'6桁'!G185</f>
        <v>0</v>
      </c>
      <c r="H185" s="475" t="str">
        <f>IF(地区標準卸価格!H185="","",IF(ISNUMBER(地区標準卸価格!H185),IF(入力!$E$17=1,ROUNDDOWN(地区標準卸価格!H185*ユーザ別掛け率!H185%,-入力!$E$16),IF(入力!$E$17=2,ROUNDUP(地区標準卸価格!H185*ユーザ別掛け率!H185%,-入力!$E$16),IF(入力!$E$17=3,ROUND(地区標準卸価格!H185*ユーザ別掛け率!H185%,-入力!$E$16),""))),地区標準卸価格!H185))</f>
        <v>卸価格設定なし</v>
      </c>
      <c r="I185" s="360" t="str">
        <f>'6桁'!I185</f>
        <v>Y★</v>
      </c>
      <c r="J185" s="475" t="str">
        <f>IF(地区標準卸価格!J185="","",IF(ISNUMBER(地区標準卸価格!J185),IF(入力!$E$17=1,ROUNDDOWN(地区標準卸価格!J185*ユーザ別掛け率!J185%,-入力!$E$16),IF(入力!$E$17=2,ROUNDUP(地区標準卸価格!J185*ユーザ別掛け率!J185%,-入力!$E$16),IF(入力!$E$17=3,ROUND(地区標準卸価格!J185*ユーザ別掛け率!J185%,-入力!$E$16),""))),地区標準卸価格!J185))</f>
        <v/>
      </c>
      <c r="K185" s="360">
        <f>'6桁'!K185</f>
        <v>0</v>
      </c>
      <c r="L185" s="94" t="str">
        <f>IF(地区標準卸価格!L185="","",IF(ISNUMBER(地区標準卸価格!L185),IF(入力!$E$17=1,ROUNDDOWN(地区標準卸価格!L185*ユーザ別掛け率!L185%,-入力!$E$16),IF(入力!$E$17=2,ROUNDUP(地区標準卸価格!L185*ユーザ別掛け率!L185%,-入力!$E$16),IF(入力!$E$17=3,ROUND(地区標準卸価格!L185*ユーザ別掛け率!L185%,-入力!$E$16),""))),地区標準卸価格!L185))</f>
        <v/>
      </c>
      <c r="M185" s="133">
        <f>'6桁'!M185</f>
        <v>0</v>
      </c>
      <c r="N185" s="266"/>
      <c r="O185" s="251"/>
      <c r="P185" s="10"/>
      <c r="Q185" s="123"/>
      <c r="R185" s="74"/>
      <c r="S185" s="251"/>
      <c r="T185" s="74"/>
      <c r="U185" s="251"/>
      <c r="Z185" s="40"/>
    </row>
    <row r="186" spans="2:27" ht="30" customHeight="1">
      <c r="B186" s="563"/>
      <c r="C186" s="87" t="s">
        <v>493</v>
      </c>
      <c r="D186" s="317"/>
      <c r="E186" s="348">
        <v>87</v>
      </c>
      <c r="F186" s="319" t="str">
        <f>IF(地区標準卸価格!F186="","",IF(ISNUMBER(地区標準卸価格!F186),IF(入力!$E$17=1,ROUNDDOWN(地区標準卸価格!F186*ユーザ別掛け率!F186%,-入力!$E$16),IF(入力!$E$17=2,ROUNDUP(地区標準卸価格!F186*ユーザ別掛け率!F186%,-入力!$E$16),IF(入力!$E$17=3,ROUND(地区標準卸価格!F186*ユーザ別掛け率!F186%,-入力!$E$16),""))),地区標準卸価格!F186))</f>
        <v/>
      </c>
      <c r="G186" s="360">
        <f>'6桁'!G186</f>
        <v>0</v>
      </c>
      <c r="H186" s="474" t="str">
        <f>IF(地区標準卸価格!H186="","",IF(ISNUMBER(地区標準卸価格!H186),IF(入力!$E$17=1,ROUNDDOWN(地区標準卸価格!H186*ユーザ別掛け率!H186%,-入力!$E$16),IF(入力!$E$17=2,ROUNDUP(地区標準卸価格!H186*ユーザ別掛け率!H186%,-入力!$E$16),IF(入力!$E$17=3,ROUND(地区標準卸価格!H186*ユーザ別掛け率!H186%,-入力!$E$16),""))),地区標準卸価格!H186))</f>
        <v>卸価格設定なし</v>
      </c>
      <c r="I186" s="360" t="str">
        <f>'6桁'!I186</f>
        <v>Y★</v>
      </c>
      <c r="J186" s="474" t="str">
        <f>IF(地区標準卸価格!J186="","",IF(ISNUMBER(地区標準卸価格!J186),IF(入力!$E$17=1,ROUNDDOWN(地区標準卸価格!J186*ユーザ別掛け率!J186%,-入力!$E$16),IF(入力!$E$17=2,ROUNDUP(地区標準卸価格!J186*ユーザ別掛け率!J186%,-入力!$E$16),IF(入力!$E$17=3,ROUND(地区標準卸価格!J186*ユーザ別掛け率!J186%,-入力!$E$16),""))),地区標準卸価格!J186))</f>
        <v/>
      </c>
      <c r="K186" s="359">
        <f>'6桁'!K186</f>
        <v>0</v>
      </c>
      <c r="L186" s="319" t="str">
        <f>IF(地区標準卸価格!L186="","",IF(ISNUMBER(地区標準卸価格!L186),IF(入力!$E$17=1,ROUNDDOWN(地区標準卸価格!L186*ユーザ別掛け率!L186%,-入力!$E$16),IF(入力!$E$17=2,ROUNDUP(地区標準卸価格!L186*ユーザ別掛け率!L186%,-入力!$E$16),IF(入力!$E$17=3,ROUND(地区標準卸価格!L186*ユーザ別掛け率!L186%,-入力!$E$16),""))),地区標準卸価格!L186))</f>
        <v/>
      </c>
      <c r="M186" s="132">
        <f>'6桁'!M186</f>
        <v>0</v>
      </c>
      <c r="N186" s="266"/>
      <c r="O186" s="251"/>
      <c r="P186" s="10"/>
      <c r="Q186" s="123"/>
      <c r="R186" s="74"/>
      <c r="S186" s="251"/>
      <c r="T186" s="74"/>
      <c r="U186" s="251"/>
      <c r="Z186" s="40"/>
    </row>
    <row r="187" spans="2:27" ht="30" customHeight="1">
      <c r="B187" s="563"/>
      <c r="C187" s="87" t="s">
        <v>494</v>
      </c>
      <c r="D187" s="317">
        <v>88</v>
      </c>
      <c r="E187" s="348">
        <v>92</v>
      </c>
      <c r="F187" s="319" t="str">
        <f>IF(地区標準卸価格!F187="","",IF(ISNUMBER(地区標準卸価格!F187),IF(入力!$E$17=1,ROUNDDOWN(地区標準卸価格!F187*ユーザ別掛け率!F187%,-入力!$E$16),IF(入力!$E$17=2,ROUNDUP(地区標準卸価格!F187*ユーザ別掛け率!F187%,-入力!$E$16),IF(入力!$E$17=3,ROUND(地区標準卸価格!F187*ユーザ別掛け率!F187%,-入力!$E$16),""))),地区標準卸価格!F187))</f>
        <v/>
      </c>
      <c r="G187" s="360">
        <f>'6桁'!G187</f>
        <v>0</v>
      </c>
      <c r="H187" s="474" t="str">
        <f>IF(地区標準卸価格!H187="","",IF(ISNUMBER(地区標準卸価格!H187),IF(入力!$E$17=1,ROUNDDOWN(地区標準卸価格!H187*ユーザ別掛け率!H187%,-入力!$E$16),IF(入力!$E$17=2,ROUNDUP(地区標準卸価格!H187*ユーザ別掛け率!H187%,-入力!$E$16),IF(入力!$E$17=3,ROUND(地区標準卸価格!H187*ユーザ別掛け率!H187%,-入力!$E$16),""))),地区標準卸価格!H187))</f>
        <v>卸価格設定なし</v>
      </c>
      <c r="I187" s="360" t="str">
        <f>'6桁'!I187</f>
        <v>Y★</v>
      </c>
      <c r="J187" s="474" t="str">
        <f>IF(地区標準卸価格!J187="","",IF(ISNUMBER(地区標準卸価格!J187),IF(入力!$E$17=1,ROUNDDOWN(地区標準卸価格!J187*ユーザ別掛け率!J187%,-入力!$E$16),IF(入力!$E$17=2,ROUNDUP(地区標準卸価格!J187*ユーザ別掛け率!J187%,-入力!$E$16),IF(入力!$E$17=3,ROUND(地区標準卸価格!J187*ユーザ別掛け率!J187%,-入力!$E$16),""))),地区標準卸価格!J187))</f>
        <v/>
      </c>
      <c r="K187" s="359">
        <f>'6桁'!K187</f>
        <v>0</v>
      </c>
      <c r="L187" s="319" t="str">
        <f>IF(地区標準卸価格!L187="","",IF(ISNUMBER(地区標準卸価格!L187),IF(入力!$E$17=1,ROUNDDOWN(地区標準卸価格!L187*ユーザ別掛け率!L187%,-入力!$E$16),IF(入力!$E$17=2,ROUNDUP(地区標準卸価格!L187*ユーザ別掛け率!L187%,-入力!$E$16),IF(入力!$E$17=3,ROUND(地区標準卸価格!L187*ユーザ別掛け率!L187%,-入力!$E$16),""))),地区標準卸価格!L187))</f>
        <v/>
      </c>
      <c r="M187" s="132">
        <f>'6桁'!M187</f>
        <v>0</v>
      </c>
      <c r="N187" s="266"/>
      <c r="O187" s="251"/>
      <c r="P187" s="10"/>
      <c r="Q187" s="123"/>
      <c r="R187" s="74"/>
      <c r="S187" s="251"/>
      <c r="T187" s="74"/>
      <c r="U187" s="251"/>
      <c r="Z187" s="40"/>
    </row>
    <row r="188" spans="2:27" ht="30" customHeight="1">
      <c r="B188" s="563"/>
      <c r="C188" s="87" t="s">
        <v>57</v>
      </c>
      <c r="D188" s="317">
        <v>90</v>
      </c>
      <c r="E188" s="348">
        <v>94</v>
      </c>
      <c r="F188" s="319">
        <f>IF(地区標準卸価格!F188="","",IF(ISNUMBER(地区標準卸価格!F188),IF(入力!$E$17=1,ROUNDDOWN(地区標準卸価格!F188*ユーザ別掛け率!F188%,-入力!$E$16),IF(入力!$E$17=2,ROUNDUP(地区標準卸価格!F188*ユーザ別掛け率!F188%,-入力!$E$16),IF(入力!$E$17=3,ROUND(地区標準卸価格!F188*ユーザ別掛け率!F188%,-入力!$E$16),""))),地区標準卸価格!F188))</f>
        <v>43400</v>
      </c>
      <c r="G188" s="360" t="str">
        <f>'6桁'!G188</f>
        <v>Y★</v>
      </c>
      <c r="H188" s="474" t="str">
        <f>IF(地区標準卸価格!H188="","",IF(ISNUMBER(地区標準卸価格!H188),IF(入力!$E$17=1,ROUNDDOWN(地区標準卸価格!H188*ユーザ別掛け率!H188%,-入力!$E$16),IF(入力!$E$17=2,ROUNDUP(地区標準卸価格!H188*ユーザ別掛け率!H188%,-入力!$E$16),IF(入力!$E$17=3,ROUND(地区標準卸価格!H188*ユーザ別掛け率!H188%,-入力!$E$16),""))),地区標準卸価格!H188))</f>
        <v/>
      </c>
      <c r="I188" s="360">
        <f>'6桁'!I188</f>
        <v>0</v>
      </c>
      <c r="J188" s="474" t="str">
        <f>IF(地区標準卸価格!J188="","",IF(ISNUMBER(地区標準卸価格!J188),IF(入力!$E$17=1,ROUNDDOWN(地区標準卸価格!J188*ユーザ別掛け率!J188%,-入力!$E$16),IF(入力!$E$17=2,ROUNDUP(地区標準卸価格!J188*ユーザ別掛け率!J188%,-入力!$E$16),IF(入力!$E$17=3,ROUND(地区標準卸価格!J188*ユーザ別掛け率!J188%,-入力!$E$16),""))),地区標準卸価格!J188))</f>
        <v/>
      </c>
      <c r="K188" s="359">
        <f>'6桁'!K188</f>
        <v>0</v>
      </c>
      <c r="L188" s="319" t="str">
        <f>IF(地区標準卸価格!L188="","",IF(ISNUMBER(地区標準卸価格!L188),IF(入力!$E$17=1,ROUNDDOWN(地区標準卸価格!L188*ユーザ別掛け率!L188%,-入力!$E$16),IF(入力!$E$17=2,ROUNDUP(地区標準卸価格!L188*ユーザ別掛け率!L188%,-入力!$E$16),IF(入力!$E$17=3,ROUND(地区標準卸価格!L188*ユーザ別掛け率!L188%,-入力!$E$16),""))),地区標準卸価格!L188))</f>
        <v/>
      </c>
      <c r="M188" s="132">
        <f>'6桁'!M188</f>
        <v>0</v>
      </c>
      <c r="N188" s="266"/>
      <c r="O188" s="251"/>
      <c r="P188" s="10"/>
      <c r="Q188" s="123"/>
      <c r="R188" s="74"/>
      <c r="S188" s="251"/>
      <c r="T188" s="74"/>
      <c r="U188" s="251"/>
      <c r="Z188" s="40"/>
    </row>
    <row r="189" spans="2:27" ht="30" customHeight="1">
      <c r="B189" s="563"/>
      <c r="C189" s="87" t="s">
        <v>169</v>
      </c>
      <c r="D189" s="317">
        <v>93</v>
      </c>
      <c r="E189" s="348">
        <v>97</v>
      </c>
      <c r="F189" s="319">
        <f>IF(地区標準卸価格!F189="","",IF(ISNUMBER(地区標準卸価格!F189),IF(入力!$E$17=1,ROUNDDOWN(地区標準卸価格!F189*ユーザ別掛け率!F189%,-入力!$E$16),IF(入力!$E$17=2,ROUNDUP(地区標準卸価格!F189*ユーザ別掛け率!F189%,-入力!$E$16),IF(入力!$E$17=3,ROUND(地区標準卸価格!F189*ユーザ別掛け率!F189%,-入力!$E$16),""))),地区標準卸価格!F189))</f>
        <v>45800</v>
      </c>
      <c r="G189" s="360" t="str">
        <f>'6桁'!G189</f>
        <v>Y★</v>
      </c>
      <c r="H189" s="474" t="str">
        <f>IF(地区標準卸価格!H189="","",IF(ISNUMBER(地区標準卸価格!H189),IF(入力!$E$17=1,ROUNDDOWN(地区標準卸価格!H189*ユーザ別掛け率!H189%,-入力!$E$16),IF(入力!$E$17=2,ROUNDUP(地区標準卸価格!H189*ユーザ別掛け率!H189%,-入力!$E$16),IF(入力!$E$17=3,ROUND(地区標準卸価格!H189*ユーザ別掛け率!H189%,-入力!$E$16),""))),地区標準卸価格!H189))</f>
        <v/>
      </c>
      <c r="I189" s="360">
        <f>'6桁'!I189</f>
        <v>0</v>
      </c>
      <c r="J189" s="474" t="str">
        <f>IF(地区標準卸価格!J189="","",IF(ISNUMBER(地区標準卸価格!J189),IF(入力!$E$17=1,ROUNDDOWN(地区標準卸価格!J189*ユーザ別掛け率!J189%,-入力!$E$16),IF(入力!$E$17=2,ROUNDUP(地区標準卸価格!J189*ユーザ別掛け率!J189%,-入力!$E$16),IF(入力!$E$17=3,ROUND(地区標準卸価格!J189*ユーザ別掛け率!J189%,-入力!$E$16),""))),地区標準卸価格!J189))</f>
        <v/>
      </c>
      <c r="K189" s="359">
        <f>'6桁'!K189</f>
        <v>0</v>
      </c>
      <c r="L189" s="319">
        <f>IF(地区標準卸価格!L189="","",IF(ISNUMBER(地区標準卸価格!L189),IF(入力!$E$17=1,ROUNDDOWN(地区標準卸価格!L189*ユーザ別掛け率!L189%,-入力!$E$16),IF(入力!$E$17=2,ROUNDUP(地区標準卸価格!L189*ユーザ別掛け率!L189%,-入力!$E$16),IF(入力!$E$17=3,ROUND(地区標準卸価格!L189*ユーザ別掛け率!L189%,-入力!$E$16),""))),地区標準卸価格!L189))</f>
        <v>54600</v>
      </c>
      <c r="M189" s="126" t="str">
        <f>'6桁'!M189</f>
        <v>W★</v>
      </c>
      <c r="N189" s="266"/>
      <c r="O189" s="251"/>
      <c r="P189" s="10"/>
      <c r="Q189" s="123"/>
      <c r="R189" s="74"/>
      <c r="S189" s="251"/>
      <c r="T189" s="74"/>
      <c r="U189" s="251"/>
      <c r="Z189" s="40"/>
    </row>
    <row r="190" spans="2:27" ht="30" customHeight="1">
      <c r="B190" s="563"/>
      <c r="C190" s="87" t="s">
        <v>62</v>
      </c>
      <c r="D190" s="317">
        <v>95</v>
      </c>
      <c r="E190" s="348">
        <v>99</v>
      </c>
      <c r="F190" s="319" t="str">
        <f>IF(地区標準卸価格!F190="","",IF(ISNUMBER(地区標準卸価格!F190),IF(入力!$E$17=1,ROUNDDOWN(地区標準卸価格!F190*ユーザ別掛け率!F190%,-入力!$E$16),IF(入力!$E$17=2,ROUNDUP(地区標準卸価格!F190*ユーザ別掛け率!F190%,-入力!$E$16),IF(入力!$E$17=3,ROUND(地区標準卸価格!F190*ユーザ別掛け率!F190%,-入力!$E$16),""))),地区標準卸価格!F190))</f>
        <v/>
      </c>
      <c r="G190" s="360">
        <f>'6桁'!G190</f>
        <v>0</v>
      </c>
      <c r="H190" s="474" t="str">
        <f>IF(地区標準卸価格!H190="","",IF(ISNUMBER(地区標準卸価格!H190),IF(入力!$E$17=1,ROUNDDOWN(地区標準卸価格!H190*ユーザ別掛け率!H190%,-入力!$E$16),IF(入力!$E$17=2,ROUNDUP(地区標準卸価格!H190*ユーザ別掛け率!H190%,-入力!$E$16),IF(入力!$E$17=3,ROUND(地区標準卸価格!H190*ユーザ別掛け率!H190%,-入力!$E$16),""))),地区標準卸価格!H190))</f>
        <v>卸価格設定なし</v>
      </c>
      <c r="I190" s="360" t="str">
        <f>'6桁'!I190</f>
        <v>Y★</v>
      </c>
      <c r="J190" s="474" t="str">
        <f>IF(地区標準卸価格!J190="","",IF(ISNUMBER(地区標準卸価格!J190),IF(入力!$E$17=1,ROUNDDOWN(地区標準卸価格!J190*ユーザ別掛け率!J190%,-入力!$E$16),IF(入力!$E$17=2,ROUNDUP(地区標準卸価格!J190*ユーザ別掛け率!J190%,-入力!$E$16),IF(入力!$E$17=3,ROUND(地区標準卸価格!J190*ユーザ別掛け率!J190%,-入力!$E$16),""))),地区標準卸価格!J190))</f>
        <v/>
      </c>
      <c r="K190" s="359">
        <f>'6桁'!K190</f>
        <v>0</v>
      </c>
      <c r="L190" s="319">
        <f>IF(地区標準卸価格!L190="","",IF(ISNUMBER(地区標準卸価格!L190),IF(入力!$E$17=1,ROUNDDOWN(地区標準卸価格!L190*ユーザ別掛け率!L190%,-入力!$E$16),IF(入力!$E$17=2,ROUNDUP(地区標準卸価格!L190*ユーザ別掛け率!L190%,-入力!$E$16),IF(入力!$E$17=3,ROUND(地区標準卸価格!L190*ユーザ別掛け率!L190%,-入力!$E$16),""))),地区標準卸価格!L190))</f>
        <v>56900</v>
      </c>
      <c r="M190" s="132" t="str">
        <f>'6桁'!M190</f>
        <v>W</v>
      </c>
      <c r="N190" s="266"/>
      <c r="O190" s="251"/>
      <c r="P190" s="10"/>
      <c r="Q190" s="123"/>
      <c r="R190" s="74"/>
      <c r="S190" s="251"/>
      <c r="T190" s="74"/>
      <c r="U190" s="251"/>
      <c r="Z190" s="40"/>
    </row>
    <row r="191" spans="2:27" ht="30" customHeight="1">
      <c r="B191" s="563"/>
      <c r="C191" s="87" t="s">
        <v>495</v>
      </c>
      <c r="D191" s="254"/>
      <c r="E191" s="350">
        <v>101</v>
      </c>
      <c r="F191" s="319" t="str">
        <f>IF(地区標準卸価格!F191="","",IF(ISNUMBER(地区標準卸価格!F191),IF(入力!$E$17=1,ROUNDDOWN(地区標準卸価格!F191*ユーザ別掛け率!F191%,-入力!$E$16),IF(入力!$E$17=2,ROUNDUP(地区標準卸価格!F191*ユーザ別掛け率!F191%,-入力!$E$16),IF(入力!$E$17=3,ROUND(地区標準卸価格!F191*ユーザ別掛け率!F191%,-入力!$E$16),""))),地区標準卸価格!F191))</f>
        <v/>
      </c>
      <c r="G191" s="360">
        <f>'6桁'!G191</f>
        <v>0</v>
      </c>
      <c r="H191" s="474" t="str">
        <f>IF(地区標準卸価格!H191="","",IF(ISNUMBER(地区標準卸価格!H191),IF(入力!$E$17=1,ROUNDDOWN(地区標準卸価格!H191*ユーザ別掛け率!H191%,-入力!$E$16),IF(入力!$E$17=2,ROUNDUP(地区標準卸価格!H191*ユーザ別掛け率!H191%,-入力!$E$16),IF(入力!$E$17=3,ROUND(地区標準卸価格!H191*ユーザ別掛け率!H191%,-入力!$E$16),""))),地区標準卸価格!H191))</f>
        <v>卸価格設定なし</v>
      </c>
      <c r="I191" s="360" t="str">
        <f>'6桁'!I191</f>
        <v>Y★</v>
      </c>
      <c r="J191" s="474" t="str">
        <f>IF(地区標準卸価格!J191="","",IF(ISNUMBER(地区標準卸価格!J191),IF(入力!$E$17=1,ROUNDDOWN(地区標準卸価格!J191*ユーザ別掛け率!J191%,-入力!$E$16),IF(入力!$E$17=2,ROUNDUP(地区標準卸価格!J191*ユーザ別掛け率!J191%,-入力!$E$16),IF(入力!$E$17=3,ROUND(地区標準卸価格!J191*ユーザ別掛け率!J191%,-入力!$E$16),""))),地区標準卸価格!J191))</f>
        <v/>
      </c>
      <c r="K191" s="359">
        <f>'6桁'!K191</f>
        <v>0</v>
      </c>
      <c r="L191" s="319" t="str">
        <f>IF(地区標準卸価格!L191="","",IF(ISNUMBER(地区標準卸価格!L191),IF(入力!$E$17=1,ROUNDDOWN(地区標準卸価格!L191*ユーザ別掛け率!L191%,-入力!$E$16),IF(入力!$E$17=2,ROUNDUP(地区標準卸価格!L191*ユーザ別掛け率!L191%,-入力!$E$16),IF(入力!$E$17=3,ROUND(地区標準卸価格!L191*ユーザ別掛け率!L191%,-入力!$E$16),""))),地区標準卸価格!L191))</f>
        <v/>
      </c>
      <c r="M191" s="132">
        <f>'6桁'!M191</f>
        <v>0</v>
      </c>
      <c r="N191" s="266"/>
      <c r="O191" s="251"/>
      <c r="P191" s="10"/>
      <c r="Q191" s="123"/>
      <c r="R191" s="74"/>
      <c r="S191" s="251"/>
      <c r="T191" s="74"/>
      <c r="U191" s="251"/>
      <c r="Z191" s="40"/>
    </row>
    <row r="192" spans="2:27" ht="30" customHeight="1">
      <c r="B192" s="563"/>
      <c r="C192" s="87" t="s">
        <v>66</v>
      </c>
      <c r="D192" s="317">
        <v>88</v>
      </c>
      <c r="E192" s="348">
        <v>92</v>
      </c>
      <c r="F192" s="319">
        <f>IF(地区標準卸価格!F192="","",IF(ISNUMBER(地区標準卸価格!F192),IF(入力!$E$17=1,ROUNDDOWN(地区標準卸価格!F192*ユーザ別掛け率!F192%,-入力!$E$16),IF(入力!$E$17=2,ROUNDUP(地区標準卸価格!F192*ユーザ別掛け率!F192%,-入力!$E$16),IF(入力!$E$17=3,ROUND(地区標準卸価格!F192*ユーザ別掛け率!F192%,-入力!$E$16),""))),地区標準卸価格!F192))</f>
        <v>36500</v>
      </c>
      <c r="G192" s="360" t="str">
        <f>'6桁'!G192</f>
        <v>Y★</v>
      </c>
      <c r="H192" s="474" t="str">
        <f>IF(地区標準卸価格!H192="","",IF(ISNUMBER(地区標準卸価格!H192),IF(入力!$E$17=1,ROUNDDOWN(地区標準卸価格!H192*ユーザ別掛け率!H192%,-入力!$E$16),IF(入力!$E$17=2,ROUNDUP(地区標準卸価格!H192*ユーザ別掛け率!H192%,-入力!$E$16),IF(入力!$E$17=3,ROUND(地区標準卸価格!H192*ユーザ別掛け率!H192%,-入力!$E$16),""))),地区標準卸価格!H192))</f>
        <v/>
      </c>
      <c r="I192" s="360">
        <f>'6桁'!I192</f>
        <v>0</v>
      </c>
      <c r="J192" s="474" t="str">
        <f>IF(地区標準卸価格!J192="","",IF(ISNUMBER(地区標準卸価格!J192),IF(入力!$E$17=1,ROUNDDOWN(地区標準卸価格!J192*ユーザ別掛け率!J192%,-入力!$E$16),IF(入力!$E$17=2,ROUNDUP(地区標準卸価格!J192*ユーザ別掛け率!J192%,-入力!$E$16),IF(入力!$E$17=3,ROUND(地区標準卸価格!J192*ユーザ別掛け率!J192%,-入力!$E$16),""))),地区標準卸価格!J192))</f>
        <v/>
      </c>
      <c r="K192" s="359">
        <f>'6桁'!K192</f>
        <v>0</v>
      </c>
      <c r="L192" s="319">
        <f>IF(地区標準卸価格!L192="","",IF(ISNUMBER(地区標準卸価格!L192),IF(入力!$E$17=1,ROUNDDOWN(地区標準卸価格!L192*ユーザ別掛け率!L192%,-入力!$E$16),IF(入力!$E$17=2,ROUNDUP(地区標準卸価格!L192*ユーザ別掛け率!L192%,-入力!$E$16),IF(入力!$E$17=3,ROUND(地区標準卸価格!L192*ユーザ別掛け率!L192%,-入力!$E$16),""))),地区標準卸価格!L192))</f>
        <v>47200</v>
      </c>
      <c r="M192" s="132" t="str">
        <f>'6桁'!M192</f>
        <v>W★</v>
      </c>
      <c r="N192" s="266"/>
      <c r="O192" s="251"/>
      <c r="P192" s="10"/>
      <c r="Q192" s="123"/>
      <c r="R192" s="74"/>
      <c r="S192" s="251"/>
      <c r="T192" s="74"/>
      <c r="U192" s="251"/>
      <c r="Z192" s="40"/>
    </row>
    <row r="193" spans="2:26" ht="30" customHeight="1">
      <c r="B193" s="563"/>
      <c r="C193" s="87" t="s">
        <v>172</v>
      </c>
      <c r="D193" s="317">
        <v>91</v>
      </c>
      <c r="E193" s="348">
        <v>95</v>
      </c>
      <c r="F193" s="319">
        <f>IF(地区標準卸価格!F193="","",IF(ISNUMBER(地区標準卸価格!F193),IF(入力!$E$17=1,ROUNDDOWN(地区標準卸価格!F193*ユーザ別掛け率!F193%,-入力!$E$16),IF(入力!$E$17=2,ROUNDUP(地区標準卸価格!F193*ユーザ別掛け率!F193%,-入力!$E$16),IF(入力!$E$17=3,ROUND(地区標準卸価格!F193*ユーザ別掛け率!F193%,-入力!$E$16),""))),地区標準卸価格!F193))</f>
        <v>37500</v>
      </c>
      <c r="G193" s="96" t="str">
        <f>'6桁'!G193</f>
        <v>Y★</v>
      </c>
      <c r="H193" s="474" t="str">
        <f>IF(地区標準卸価格!H193="","",IF(ISNUMBER(地区標準卸価格!H193),IF(入力!$E$17=1,ROUNDDOWN(地区標準卸価格!H193*ユーザ別掛け率!H193%,-入力!$E$16),IF(入力!$E$17=2,ROUNDUP(地区標準卸価格!H193*ユーザ別掛け率!H193%,-入力!$E$16),IF(入力!$E$17=3,ROUND(地区標準卸価格!H193*ユーザ別掛け率!H193%,-入力!$E$16),""))),地区標準卸価格!H193))</f>
        <v/>
      </c>
      <c r="I193" s="96">
        <f>'6桁'!I193</f>
        <v>0</v>
      </c>
      <c r="J193" s="474" t="str">
        <f>IF(地区標準卸価格!J193="","",IF(ISNUMBER(地区標準卸価格!J193),IF(入力!$E$17=1,ROUNDDOWN(地区標準卸価格!J193*ユーザ別掛け率!J193%,-入力!$E$16),IF(入力!$E$17=2,ROUNDUP(地区標準卸価格!J193*ユーザ別掛け率!J193%,-入力!$E$16),IF(入力!$E$17=3,ROUND(地区標準卸価格!J193*ユーザ別掛け率!J193%,-入力!$E$16),""))),地区標準卸価格!J193))</f>
        <v/>
      </c>
      <c r="K193" s="359">
        <f>'6桁'!K193</f>
        <v>0</v>
      </c>
      <c r="L193" s="319">
        <f>IF(地区標準卸価格!L193="","",IF(ISNUMBER(地区標準卸価格!L193),IF(入力!$E$17=1,ROUNDDOWN(地区標準卸価格!L193*ユーザ別掛け率!L193%,-入力!$E$16),IF(入力!$E$17=2,ROUNDUP(地区標準卸価格!L193*ユーザ別掛け率!L193%,-入力!$E$16),IF(入力!$E$17=3,ROUND(地区標準卸価格!L193*ユーザ別掛け率!L193%,-入力!$E$16),""))),地区標準卸価格!L193))</f>
        <v>47600</v>
      </c>
      <c r="M193" s="132" t="str">
        <f>'6桁'!M193</f>
        <v>W★</v>
      </c>
      <c r="N193" s="266"/>
      <c r="O193" s="251"/>
      <c r="P193" s="10"/>
      <c r="Q193" s="123"/>
      <c r="R193" s="74"/>
      <c r="S193" s="251"/>
      <c r="T193" s="74"/>
      <c r="U193" s="251"/>
      <c r="Z193" s="40"/>
    </row>
    <row r="194" spans="2:26" ht="30" customHeight="1">
      <c r="B194" s="563"/>
      <c r="C194" s="87" t="s">
        <v>70</v>
      </c>
      <c r="D194" s="317">
        <v>93</v>
      </c>
      <c r="E194" s="348">
        <v>97</v>
      </c>
      <c r="F194" s="319">
        <f>IF(地区標準卸価格!F194="","",IF(ISNUMBER(地区標準卸価格!F194),IF(入力!$E$17=1,ROUNDDOWN(地区標準卸価格!F194*ユーザ別掛け率!F194%,-入力!$E$16),IF(入力!$E$17=2,ROUNDUP(地区標準卸価格!F194*ユーザ別掛け率!F194%,-入力!$E$16),IF(入力!$E$17=3,ROUND(地区標準卸価格!F194*ユーザ別掛け率!F194%,-入力!$E$16),""))),地区標準卸価格!F194))</f>
        <v>39600</v>
      </c>
      <c r="G194" s="360" t="str">
        <f>'6桁'!G194</f>
        <v>Y★</v>
      </c>
      <c r="H194" s="474" t="str">
        <f>IF(地区標準卸価格!H194="","",IF(ISNUMBER(地区標準卸価格!H194),IF(入力!$E$17=1,ROUNDDOWN(地区標準卸価格!H194*ユーザ別掛け率!H194%,-入力!$E$16),IF(入力!$E$17=2,ROUNDUP(地区標準卸価格!H194*ユーザ別掛け率!H194%,-入力!$E$16),IF(入力!$E$17=3,ROUND(地区標準卸価格!H194*ユーザ別掛け率!H194%,-入力!$E$16),""))),地区標準卸価格!H194))</f>
        <v/>
      </c>
      <c r="I194" s="360">
        <f>'6桁'!I194</f>
        <v>0</v>
      </c>
      <c r="J194" s="474" t="str">
        <f>IF(地区標準卸価格!J194="","",IF(ISNUMBER(地区標準卸価格!J194),IF(入力!$E$17=1,ROUNDDOWN(地区標準卸価格!J194*ユーザ別掛け率!J194%,-入力!$E$16),IF(入力!$E$17=2,ROUNDUP(地区標準卸価格!J194*ユーザ別掛け率!J194%,-入力!$E$16),IF(入力!$E$17=3,ROUND(地区標準卸価格!J194*ユーザ別掛け率!J194%,-入力!$E$16),""))),地区標準卸価格!J194))</f>
        <v/>
      </c>
      <c r="K194" s="359">
        <f>'6桁'!K194</f>
        <v>0</v>
      </c>
      <c r="L194" s="319" t="str">
        <f>IF(地区標準卸価格!L194="","",IF(ISNUMBER(地区標準卸価格!L194),IF(入力!$E$17=1,ROUNDDOWN(地区標準卸価格!L194*ユーザ別掛け率!L194%,-入力!$E$16),IF(入力!$E$17=2,ROUNDUP(地区標準卸価格!L194*ユーザ別掛け率!L194%,-入力!$E$16),IF(入力!$E$17=3,ROUND(地区標準卸価格!L194*ユーザ別掛け率!L194%,-入力!$E$16),""))),地区標準卸価格!L194))</f>
        <v/>
      </c>
      <c r="M194" s="126">
        <f>'6桁'!M194</f>
        <v>0</v>
      </c>
      <c r="N194" s="266"/>
      <c r="O194" s="251"/>
      <c r="P194" s="10"/>
      <c r="Q194" s="123"/>
      <c r="R194" s="74"/>
      <c r="S194" s="251"/>
      <c r="T194" s="74"/>
      <c r="U194" s="251"/>
      <c r="Z194" s="40"/>
    </row>
    <row r="195" spans="2:26" ht="30" customHeight="1">
      <c r="B195" s="563"/>
      <c r="C195" s="87" t="s">
        <v>136</v>
      </c>
      <c r="D195" s="317">
        <v>95</v>
      </c>
      <c r="E195" s="348">
        <v>99</v>
      </c>
      <c r="F195" s="319">
        <f>IF(地区標準卸価格!F195="","",IF(ISNUMBER(地区標準卸価格!F195),IF(入力!$E$17=1,ROUNDDOWN(地区標準卸価格!F195*ユーザ別掛け率!F195%,-入力!$E$16),IF(入力!$E$17=2,ROUNDUP(地区標準卸価格!F195*ユーザ別掛け率!F195%,-入力!$E$16),IF(入力!$E$17=3,ROUND(地区標準卸価格!F195*ユーザ別掛け率!F195%,-入力!$E$16),""))),地区標準卸価格!F195))</f>
        <v>45600</v>
      </c>
      <c r="G195" s="360" t="str">
        <f>'6桁'!G195</f>
        <v>Y★</v>
      </c>
      <c r="H195" s="474" t="str">
        <f>IF(地区標準卸価格!H195="","",IF(ISNUMBER(地区標準卸価格!H195),IF(入力!$E$17=1,ROUNDDOWN(地区標準卸価格!H195*ユーザ別掛け率!H195%,-入力!$E$16),IF(入力!$E$17=2,ROUNDUP(地区標準卸価格!H195*ユーザ別掛け率!H195%,-入力!$E$16),IF(入力!$E$17=3,ROUND(地区標準卸価格!H195*ユーザ別掛け率!H195%,-入力!$E$16),""))),地区標準卸価格!H195))</f>
        <v/>
      </c>
      <c r="I195" s="360">
        <f>'6桁'!I195</f>
        <v>0</v>
      </c>
      <c r="J195" s="474" t="str">
        <f>IF(地区標準卸価格!J195="","",IF(ISNUMBER(地区標準卸価格!J195),IF(入力!$E$17=1,ROUNDDOWN(地区標準卸価格!J195*ユーザ別掛け率!J195%,-入力!$E$16),IF(入力!$E$17=2,ROUNDUP(地区標準卸価格!J195*ユーザ別掛け率!J195%,-入力!$E$16),IF(入力!$E$17=3,ROUND(地区標準卸価格!J195*ユーザ別掛け率!J195%,-入力!$E$16),""))),地区標準卸価格!J195))</f>
        <v/>
      </c>
      <c r="K195" s="359">
        <f>'6桁'!K195</f>
        <v>0</v>
      </c>
      <c r="L195" s="319" t="str">
        <f>IF(地区標準卸価格!L195="","",IF(ISNUMBER(地区標準卸価格!L195),IF(入力!$E$17=1,ROUNDDOWN(地区標準卸価格!L195*ユーザ別掛け率!L195%,-入力!$E$16),IF(入力!$E$17=2,ROUNDUP(地区標準卸価格!L195*ユーザ別掛け率!L195%,-入力!$E$16),IF(入力!$E$17=3,ROUND(地区標準卸価格!L195*ユーザ別掛け率!L195%,-入力!$E$16),""))),地区標準卸価格!L195))</f>
        <v/>
      </c>
      <c r="M195" s="126">
        <f>'6桁'!M195</f>
        <v>0</v>
      </c>
      <c r="N195" s="266"/>
      <c r="O195" s="251"/>
      <c r="P195" s="10"/>
      <c r="Q195" s="123"/>
      <c r="R195" s="74"/>
      <c r="S195" s="251"/>
      <c r="T195" s="74"/>
      <c r="U195" s="251"/>
      <c r="Z195" s="40"/>
    </row>
    <row r="196" spans="2:26" ht="30" customHeight="1">
      <c r="B196" s="563"/>
      <c r="C196" s="87" t="s">
        <v>71</v>
      </c>
      <c r="D196" s="317">
        <v>99</v>
      </c>
      <c r="E196" s="348">
        <v>103</v>
      </c>
      <c r="F196" s="319" t="str">
        <f>IF(地区標準卸価格!F196="","",IF(ISNUMBER(地区標準卸価格!F196),IF(入力!$E$17=1,ROUNDDOWN(地区標準卸価格!F196*ユーザ別掛け率!F196%,-入力!$E$16),IF(入力!$E$17=2,ROUNDUP(地区標準卸価格!F196*ユーザ別掛け率!F196%,-入力!$E$16),IF(入力!$E$17=3,ROUND(地区標準卸価格!F196*ユーザ別掛け率!F196%,-入力!$E$16),""))),地区標準卸価格!F196))</f>
        <v/>
      </c>
      <c r="G196" s="360">
        <f>'6桁'!G196</f>
        <v>0</v>
      </c>
      <c r="H196" s="474" t="str">
        <f>IF(地区標準卸価格!H196="","",IF(ISNUMBER(地区標準卸価格!H196),IF(入力!$E$17=1,ROUNDDOWN(地区標準卸価格!H196*ユーザ別掛け率!H196%,-入力!$E$16),IF(入力!$E$17=2,ROUNDUP(地区標準卸価格!H196*ユーザ別掛け率!H196%,-入力!$E$16),IF(入力!$E$17=3,ROUND(地区標準卸価格!H196*ユーザ別掛け率!H196%,-入力!$E$16),""))),地区標準卸価格!H196))</f>
        <v>卸価格設定なし</v>
      </c>
      <c r="I196" s="360" t="str">
        <f>'6桁'!I196</f>
        <v>Y</v>
      </c>
      <c r="J196" s="474" t="str">
        <f>IF(地区標準卸価格!J196="","",IF(ISNUMBER(地区標準卸価格!J196),IF(入力!$E$17=1,ROUNDDOWN(地区標準卸価格!J196*ユーザ別掛け率!J196%,-入力!$E$16),IF(入力!$E$17=2,ROUNDUP(地区標準卸価格!J196*ユーザ別掛け率!J196%,-入力!$E$16),IF(入力!$E$17=3,ROUND(地区標準卸価格!J196*ユーザ別掛け率!J196%,-入力!$E$16),""))),地区標準卸価格!J196))</f>
        <v/>
      </c>
      <c r="K196" s="359">
        <f>'6桁'!K196</f>
        <v>0</v>
      </c>
      <c r="L196" s="319" t="str">
        <f>IF(地区標準卸価格!L196="","",IF(ISNUMBER(地区標準卸価格!L196),IF(入力!$E$17=1,ROUNDDOWN(地区標準卸価格!L196*ユーザ別掛け率!L196%,-入力!$E$16),IF(入力!$E$17=2,ROUNDUP(地区標準卸価格!L196*ユーザ別掛け率!L196%,-入力!$E$16),IF(入力!$E$17=3,ROUND(地区標準卸価格!L196*ユーザ別掛け率!L196%,-入力!$E$16),""))),地区標準卸価格!L196))</f>
        <v/>
      </c>
      <c r="M196" s="132">
        <f>'6桁'!M196</f>
        <v>0</v>
      </c>
      <c r="N196" s="266"/>
      <c r="O196" s="251"/>
      <c r="P196" s="10"/>
      <c r="Q196" s="123"/>
      <c r="R196" s="74"/>
      <c r="S196" s="251"/>
      <c r="T196" s="74"/>
      <c r="U196" s="251"/>
      <c r="Z196" s="40"/>
    </row>
    <row r="197" spans="2:26" ht="30" customHeight="1">
      <c r="B197" s="563"/>
      <c r="C197" s="87" t="s">
        <v>86</v>
      </c>
      <c r="D197" s="317">
        <v>91</v>
      </c>
      <c r="E197" s="348">
        <v>95</v>
      </c>
      <c r="F197" s="319">
        <f>IF(地区標準卸価格!F197="","",IF(ISNUMBER(地区標準卸価格!F197),IF(入力!$E$17=1,ROUNDDOWN(地区標準卸価格!F197*ユーザ別掛け率!F197%,-入力!$E$16),IF(入力!$E$17=2,ROUNDUP(地区標準卸価格!F197*ユーザ別掛け率!F197%,-入力!$E$16),IF(入力!$E$17=3,ROUND(地区標準卸価格!F197*ユーザ別掛け率!F197%,-入力!$E$16),""))),地区標準卸価格!F197))</f>
        <v>32600</v>
      </c>
      <c r="G197" s="360" t="str">
        <f>'6桁'!G197</f>
        <v>Y★</v>
      </c>
      <c r="H197" s="474" t="str">
        <f>IF(地区標準卸価格!H197="","",IF(ISNUMBER(地区標準卸価格!H197),IF(入力!$E$17=1,ROUNDDOWN(地区標準卸価格!H197*ユーザ別掛け率!H197%,-入力!$E$16),IF(入力!$E$17=2,ROUNDUP(地区標準卸価格!H197*ユーザ別掛け率!H197%,-入力!$E$16),IF(入力!$E$17=3,ROUND(地区標準卸価格!H197*ユーザ別掛け率!H197%,-入力!$E$16),""))),地区標準卸価格!H197))</f>
        <v/>
      </c>
      <c r="I197" s="360">
        <f>'6桁'!I197</f>
        <v>0</v>
      </c>
      <c r="J197" s="474" t="str">
        <f>IF(地区標準卸価格!J197="","",IF(ISNUMBER(地区標準卸価格!J197),IF(入力!$E$17=1,ROUNDDOWN(地区標準卸価格!J197*ユーザ別掛け率!J197%,-入力!$E$16),IF(入力!$E$17=2,ROUNDUP(地区標準卸価格!J197*ユーザ別掛け率!J197%,-入力!$E$16),IF(入力!$E$17=3,ROUND(地区標準卸価格!J197*ユーザ別掛け率!J197%,-入力!$E$16),""))),地区標準卸価格!J197))</f>
        <v/>
      </c>
      <c r="K197" s="359">
        <f>'6桁'!K197</f>
        <v>0</v>
      </c>
      <c r="L197" s="319" t="str">
        <f>IF(地区標準卸価格!L197="","",IF(ISNUMBER(地区標準卸価格!L197),IF(入力!$E$17=1,ROUNDDOWN(地区標準卸価格!L197*ユーザ別掛け率!L197%,-入力!$E$16),IF(入力!$E$17=2,ROUNDUP(地区標準卸価格!L197*ユーザ別掛け率!L197%,-入力!$E$16),IF(入力!$E$17=3,ROUND(地区標準卸価格!L197*ユーザ別掛け率!L197%,-入力!$E$16),""))),地区標準卸価格!L197))</f>
        <v/>
      </c>
      <c r="M197" s="132">
        <f>'6桁'!M197</f>
        <v>0</v>
      </c>
      <c r="N197" s="266"/>
      <c r="O197" s="251"/>
      <c r="P197" s="10"/>
      <c r="Q197" s="123"/>
      <c r="R197" s="74"/>
      <c r="S197" s="251"/>
      <c r="T197" s="74"/>
      <c r="U197" s="251"/>
      <c r="Z197" s="40"/>
    </row>
    <row r="198" spans="2:26" ht="30" customHeight="1">
      <c r="B198" s="563"/>
      <c r="C198" s="87" t="s">
        <v>138</v>
      </c>
      <c r="D198" s="317">
        <v>94</v>
      </c>
      <c r="E198" s="348">
        <v>98</v>
      </c>
      <c r="F198" s="319">
        <f>IF(地区標準卸価格!F198="","",IF(ISNUMBER(地区標準卸価格!F198),IF(入力!$E$17=1,ROUNDDOWN(地区標準卸価格!F198*ユーザ別掛け率!F198%,-入力!$E$16),IF(入力!$E$17=2,ROUNDUP(地区標準卸価格!F198*ユーザ別掛け率!F198%,-入力!$E$16),IF(入力!$E$17=3,ROUND(地区標準卸価格!F198*ユーザ別掛け率!F198%,-入力!$E$16),""))),地区標準卸価格!F198))</f>
        <v>35100</v>
      </c>
      <c r="G198" s="96" t="str">
        <f>'6桁'!G198</f>
        <v>Y★</v>
      </c>
      <c r="H198" s="474" t="str">
        <f>IF(地区標準卸価格!H198="","",IF(ISNUMBER(地区標準卸価格!H198),IF(入力!$E$17=1,ROUNDDOWN(地区標準卸価格!H198*ユーザ別掛け率!H198%,-入力!$E$16),IF(入力!$E$17=2,ROUNDUP(地区標準卸価格!H198*ユーザ別掛け率!H198%,-入力!$E$16),IF(入力!$E$17=3,ROUND(地区標準卸価格!H198*ユーザ別掛け率!H198%,-入力!$E$16),""))),地区標準卸価格!H198))</f>
        <v/>
      </c>
      <c r="I198" s="96">
        <f>'6桁'!I198</f>
        <v>0</v>
      </c>
      <c r="J198" s="474" t="str">
        <f>IF(地区標準卸価格!J198="","",IF(ISNUMBER(地区標準卸価格!J198),IF(入力!$E$17=1,ROUNDDOWN(地区標準卸価格!J198*ユーザ別掛け率!J198%,-入力!$E$16),IF(入力!$E$17=2,ROUNDUP(地区標準卸価格!J198*ユーザ別掛け率!J198%,-入力!$E$16),IF(入力!$E$17=3,ROUND(地区標準卸価格!J198*ユーザ別掛け率!J198%,-入力!$E$16),""))),地区標準卸価格!J198))</f>
        <v/>
      </c>
      <c r="K198" s="359">
        <f>'6桁'!K198</f>
        <v>0</v>
      </c>
      <c r="L198" s="319" t="str">
        <f>IF(地区標準卸価格!L198="","",IF(ISNUMBER(地区標準卸価格!L198),IF(入力!$E$17=1,ROUNDDOWN(地区標準卸価格!L198*ユーザ別掛け率!L198%,-入力!$E$16),IF(入力!$E$17=2,ROUNDUP(地区標準卸価格!L198*ユーザ別掛け率!L198%,-入力!$E$16),IF(入力!$E$17=3,ROUND(地区標準卸価格!L198*ユーザ別掛け率!L198%,-入力!$E$16),""))),地区標準卸価格!L198))</f>
        <v/>
      </c>
      <c r="M198" s="132">
        <f>'6桁'!M198</f>
        <v>0</v>
      </c>
      <c r="N198" s="266"/>
      <c r="O198" s="251"/>
      <c r="P198" s="10"/>
      <c r="Q198" s="123"/>
      <c r="R198" s="74"/>
      <c r="S198" s="251"/>
      <c r="T198" s="74"/>
      <c r="U198" s="251"/>
      <c r="Z198" s="40"/>
    </row>
    <row r="199" spans="2:26" ht="30" customHeight="1">
      <c r="B199" s="563"/>
      <c r="C199" s="87" t="s">
        <v>90</v>
      </c>
      <c r="D199" s="317">
        <v>96</v>
      </c>
      <c r="E199" s="348">
        <v>100</v>
      </c>
      <c r="F199" s="319">
        <f>IF(地区標準卸価格!F199="","",IF(ISNUMBER(地区標準卸価格!F199),IF(入力!$E$17=1,ROUNDDOWN(地区標準卸価格!F199*ユーザ別掛け率!F199%,-入力!$E$16),IF(入力!$E$17=2,ROUNDUP(地区標準卸価格!F199*ユーザ別掛け率!F199%,-入力!$E$16),IF(入力!$E$17=3,ROUND(地区標準卸価格!F199*ユーザ別掛け率!F199%,-入力!$E$16),""))),地区標準卸価格!F199))</f>
        <v>36500</v>
      </c>
      <c r="G199" s="360" t="str">
        <f>'6桁'!G199</f>
        <v>Y★</v>
      </c>
      <c r="H199" s="474" t="str">
        <f>IF(地区標準卸価格!H199="","",IF(ISNUMBER(地区標準卸価格!H199),IF(入力!$E$17=1,ROUNDDOWN(地区標準卸価格!H199*ユーザ別掛け率!H199%,-入力!$E$16),IF(入力!$E$17=2,ROUNDUP(地区標準卸価格!H199*ユーザ別掛け率!H199%,-入力!$E$16),IF(入力!$E$17=3,ROUND(地区標準卸価格!H199*ユーザ別掛け率!H199%,-入力!$E$16),""))),地区標準卸価格!H199))</f>
        <v/>
      </c>
      <c r="I199" s="360">
        <f>'6桁'!I199</f>
        <v>0</v>
      </c>
      <c r="J199" s="474" t="str">
        <f>IF(地区標準卸価格!J199="","",IF(ISNUMBER(地区標準卸価格!J199),IF(入力!$E$17=1,ROUNDDOWN(地区標準卸価格!J199*ユーザ別掛け率!J199%,-入力!$E$16),IF(入力!$E$17=2,ROUNDUP(地区標準卸価格!J199*ユーザ別掛け率!J199%,-入力!$E$16),IF(入力!$E$17=3,ROUND(地区標準卸価格!J199*ユーザ別掛け率!J199%,-入力!$E$16),""))),地区標準卸価格!J199))</f>
        <v/>
      </c>
      <c r="K199" s="359">
        <f>'6桁'!K199</f>
        <v>0</v>
      </c>
      <c r="L199" s="319" t="str">
        <f>IF(地区標準卸価格!L199="","",IF(ISNUMBER(地区標準卸価格!L199),IF(入力!$E$17=1,ROUNDDOWN(地区標準卸価格!L199*ユーザ別掛け率!L199%,-入力!$E$16),IF(入力!$E$17=2,ROUNDUP(地区標準卸価格!L199*ユーザ別掛け率!L199%,-入力!$E$16),IF(入力!$E$17=3,ROUND(地区標準卸価格!L199*ユーザ別掛け率!L199%,-入力!$E$16),""))),地区標準卸価格!L199))</f>
        <v/>
      </c>
      <c r="M199" s="132">
        <f>'6桁'!M199</f>
        <v>0</v>
      </c>
      <c r="N199" s="266"/>
      <c r="O199" s="251"/>
      <c r="P199" s="10"/>
      <c r="Q199" s="123"/>
      <c r="R199" s="74"/>
      <c r="S199" s="251"/>
      <c r="T199" s="74"/>
      <c r="U199" s="251"/>
      <c r="Z199" s="40"/>
    </row>
    <row r="200" spans="2:26" ht="30" customHeight="1">
      <c r="B200" s="563"/>
      <c r="C200" s="87" t="s">
        <v>91</v>
      </c>
      <c r="D200" s="317">
        <v>99</v>
      </c>
      <c r="E200" s="348">
        <v>103</v>
      </c>
      <c r="F200" s="319" t="str">
        <f>IF(地区標準卸価格!F200="","",IF(ISNUMBER(地区標準卸価格!F200),IF(入力!$E$17=1,ROUNDDOWN(地区標準卸価格!F200*ユーザ別掛け率!F200%,-入力!$E$16),IF(入力!$E$17=2,ROUNDUP(地区標準卸価格!F200*ユーザ別掛け率!F200%,-入力!$E$16),IF(入力!$E$17=3,ROUND(地区標準卸価格!F200*ユーザ別掛け率!F200%,-入力!$E$16),""))),地区標準卸価格!F200))</f>
        <v/>
      </c>
      <c r="G200" s="360">
        <f>'6桁'!G200</f>
        <v>0</v>
      </c>
      <c r="H200" s="474" t="str">
        <f>IF(地区標準卸価格!H200="","",IF(ISNUMBER(地区標準卸価格!H200),IF(入力!$E$17=1,ROUNDDOWN(地区標準卸価格!H200*ユーザ別掛け率!H200%,-入力!$E$16),IF(入力!$E$17=2,ROUNDUP(地区標準卸価格!H200*ユーザ別掛け率!H200%,-入力!$E$16),IF(入力!$E$17=3,ROUND(地区標準卸価格!H200*ユーザ別掛け率!H200%,-入力!$E$16),""))),地区標準卸価格!H200))</f>
        <v>卸価格設定なし</v>
      </c>
      <c r="I200" s="360" t="str">
        <f>'6桁'!I200</f>
        <v>Y★</v>
      </c>
      <c r="J200" s="474" t="str">
        <f>IF(地区標準卸価格!J200="","",IF(ISNUMBER(地区標準卸価格!J200),IF(入力!$E$17=1,ROUNDDOWN(地区標準卸価格!J200*ユーザ別掛け率!J200%,-入力!$E$16),IF(入力!$E$17=2,ROUNDUP(地区標準卸価格!J200*ユーザ別掛け率!J200%,-入力!$E$16),IF(入力!$E$17=3,ROUND(地区標準卸価格!J200*ユーザ別掛け率!J200%,-入力!$E$16),""))),地区標準卸価格!J200))</f>
        <v/>
      </c>
      <c r="K200" s="359">
        <f>'6桁'!K200</f>
        <v>0</v>
      </c>
      <c r="L200" s="319" t="str">
        <f>IF(地区標準卸価格!L200="","",IF(ISNUMBER(地区標準卸価格!L200),IF(入力!$E$17=1,ROUNDDOWN(地区標準卸価格!L200*ユーザ別掛け率!L200%,-入力!$E$16),IF(入力!$E$17=2,ROUNDUP(地区標準卸価格!L200*ユーザ別掛け率!L200%,-入力!$E$16),IF(入力!$E$17=3,ROUND(地区標準卸価格!L200*ユーザ別掛け率!L200%,-入力!$E$16),""))),地区標準卸価格!L200))</f>
        <v/>
      </c>
      <c r="M200" s="132">
        <f>'6桁'!M200</f>
        <v>0</v>
      </c>
      <c r="N200" s="266"/>
      <c r="O200" s="251"/>
      <c r="P200" s="10"/>
      <c r="Q200" s="123"/>
      <c r="R200" s="74"/>
      <c r="S200" s="22"/>
      <c r="T200" s="74"/>
      <c r="U200" s="251"/>
      <c r="Z200" s="40"/>
    </row>
    <row r="201" spans="2:26" ht="30" customHeight="1">
      <c r="B201" s="563"/>
      <c r="C201" s="87" t="s">
        <v>308</v>
      </c>
      <c r="D201" s="317">
        <v>92</v>
      </c>
      <c r="E201" s="348"/>
      <c r="F201" s="319">
        <f>IF(地区標準卸価格!F201="","",IF(ISNUMBER(地区標準卸価格!F201),IF(入力!$E$17=1,ROUNDDOWN(地区標準卸価格!F201*ユーザ別掛け率!F201%,-入力!$E$16),IF(入力!$E$17=2,ROUNDUP(地区標準卸価格!F201*ユーザ別掛け率!F201%,-入力!$E$16),IF(入力!$E$17=3,ROUND(地区標準卸価格!F201*ユーザ別掛け率!F201%,-入力!$E$16),""))),地区標準卸価格!F201))</f>
        <v>27500</v>
      </c>
      <c r="G201" s="360" t="str">
        <f>'6桁'!G201</f>
        <v>W</v>
      </c>
      <c r="H201" s="474" t="str">
        <f>IF(地区標準卸価格!H201="","",IF(ISNUMBER(地区標準卸価格!H201),IF(入力!$E$17=1,ROUNDDOWN(地区標準卸価格!H201*ユーザ別掛け率!H201%,-入力!$E$16),IF(入力!$E$17=2,ROUNDUP(地区標準卸価格!H201*ユーザ別掛け率!H201%,-入力!$E$16),IF(入力!$E$17=3,ROUND(地区標準卸価格!H201*ユーザ別掛け率!H201%,-入力!$E$16),""))),地区標準卸価格!H201))</f>
        <v/>
      </c>
      <c r="I201" s="360">
        <f>'6桁'!I201</f>
        <v>0</v>
      </c>
      <c r="J201" s="474" t="str">
        <f>IF(地区標準卸価格!J201="","",IF(ISNUMBER(地区標準卸価格!J201),IF(入力!$E$17=1,ROUNDDOWN(地区標準卸価格!J201*ユーザ別掛け率!J201%,-入力!$E$16),IF(入力!$E$17=2,ROUNDUP(地区標準卸価格!J201*ユーザ別掛け率!J201%,-入力!$E$16),IF(入力!$E$17=3,ROUND(地区標準卸価格!J201*ユーザ別掛け率!J201%,-入力!$E$16),""))),地区標準卸価格!J201))</f>
        <v/>
      </c>
      <c r="K201" s="359">
        <f>'6桁'!K201</f>
        <v>0</v>
      </c>
      <c r="L201" s="319" t="str">
        <f>IF(地区標準卸価格!L201="","",IF(ISNUMBER(地区標準卸価格!L201),IF(入力!$E$17=1,ROUNDDOWN(地区標準卸価格!L201*ユーザ別掛け率!L201%,-入力!$E$16),IF(入力!$E$17=2,ROUNDUP(地区標準卸価格!L201*ユーザ別掛け率!L201%,-入力!$E$16),IF(入力!$E$17=3,ROUND(地区標準卸価格!L201*ユーザ別掛け率!L201%,-入力!$E$16),""))),地区標準卸価格!L201))</f>
        <v/>
      </c>
      <c r="M201" s="132">
        <f>'6桁'!M201</f>
        <v>0</v>
      </c>
      <c r="N201" s="266"/>
      <c r="O201" s="251"/>
      <c r="P201" s="10"/>
      <c r="Q201" s="123"/>
      <c r="R201" s="74"/>
      <c r="S201" s="251"/>
      <c r="T201" s="74"/>
      <c r="U201" s="251"/>
      <c r="Z201" s="40"/>
    </row>
    <row r="202" spans="2:26" ht="30" customHeight="1">
      <c r="B202" s="563"/>
      <c r="C202" s="87" t="s">
        <v>139</v>
      </c>
      <c r="D202" s="317">
        <v>95</v>
      </c>
      <c r="E202" s="348">
        <v>99</v>
      </c>
      <c r="F202" s="319">
        <f>IF(地区標準卸価格!F202="","",IF(ISNUMBER(地区標準卸価格!F202),IF(入力!$E$17=1,ROUNDDOWN(地区標準卸価格!F202*ユーザ別掛け率!F202%,-入力!$E$16),IF(入力!$E$17=2,ROUNDUP(地区標準卸価格!F202*ユーザ別掛け率!F202%,-入力!$E$16),IF(入力!$E$17=3,ROUND(地区標準卸価格!F202*ユーザ別掛け率!F202%,-入力!$E$16),""))),地区標準卸価格!F202))</f>
        <v>30500</v>
      </c>
      <c r="G202" s="360" t="str">
        <f>'6桁'!G202</f>
        <v>W★</v>
      </c>
      <c r="H202" s="474" t="str">
        <f>IF(地区標準卸価格!H202="","",IF(ISNUMBER(地区標準卸価格!H202),IF(入力!$E$17=1,ROUNDDOWN(地区標準卸価格!H202*ユーザ別掛け率!H202%,-入力!$E$16),IF(入力!$E$17=2,ROUNDUP(地区標準卸価格!H202*ユーザ別掛け率!H202%,-入力!$E$16),IF(入力!$E$17=3,ROUND(地区標準卸価格!H202*ユーザ別掛け率!H202%,-入力!$E$16),""))),地区標準卸価格!H202))</f>
        <v/>
      </c>
      <c r="I202" s="360">
        <f>'6桁'!I202</f>
        <v>0</v>
      </c>
      <c r="J202" s="474" t="str">
        <f>IF(地区標準卸価格!J202="","",IF(ISNUMBER(地区標準卸価格!J202),IF(入力!$E$17=1,ROUNDDOWN(地区標準卸価格!J202*ユーザ別掛け率!J202%,-入力!$E$16),IF(入力!$E$17=2,ROUNDUP(地区標準卸価格!J202*ユーザ別掛け率!J202%,-入力!$E$16),IF(入力!$E$17=3,ROUND(地区標準卸価格!J202*ユーザ別掛け率!J202%,-入力!$E$16),""))),地区標準卸価格!J202))</f>
        <v/>
      </c>
      <c r="K202" s="359">
        <f>'6桁'!K202</f>
        <v>0</v>
      </c>
      <c r="L202" s="319" t="str">
        <f>IF(地区標準卸価格!L202="","",IF(ISNUMBER(地区標準卸価格!L202),IF(入力!$E$17=1,ROUNDDOWN(地区標準卸価格!L202*ユーザ別掛け率!L202%,-入力!$E$16),IF(入力!$E$17=2,ROUNDUP(地区標準卸価格!L202*ユーザ別掛け率!L202%,-入力!$E$16),IF(入力!$E$17=3,ROUND(地区標準卸価格!L202*ユーザ別掛け率!L202%,-入力!$E$16),""))),地区標準卸価格!L202))</f>
        <v/>
      </c>
      <c r="M202" s="132">
        <f>'6桁'!M202</f>
        <v>0</v>
      </c>
      <c r="N202" s="266"/>
      <c r="O202" s="251"/>
      <c r="P202" s="10"/>
      <c r="Q202" s="123"/>
      <c r="R202" s="74"/>
      <c r="S202" s="251"/>
      <c r="T202" s="74"/>
      <c r="U202" s="251"/>
      <c r="Z202" s="40"/>
    </row>
    <row r="203" spans="2:26" ht="30" customHeight="1">
      <c r="B203" s="563"/>
      <c r="C203" s="87" t="s">
        <v>140</v>
      </c>
      <c r="D203" s="317">
        <v>97</v>
      </c>
      <c r="E203" s="348">
        <v>101</v>
      </c>
      <c r="F203" s="319">
        <f>IF(地区標準卸価格!F203="","",IF(ISNUMBER(地区標準卸価格!F203),IF(入力!$E$17=1,ROUNDDOWN(地区標準卸価格!F203*ユーザ別掛け率!F203%,-入力!$E$16),IF(入力!$E$17=2,ROUNDUP(地区標準卸価格!F203*ユーザ別掛け率!F203%,-入力!$E$16),IF(入力!$E$17=3,ROUND(地区標準卸価格!F203*ユーザ別掛け率!F203%,-入力!$E$16),""))),地区標準卸価格!F203))</f>
        <v>30000</v>
      </c>
      <c r="G203" s="359" t="str">
        <f>'6桁'!G203</f>
        <v>Y★</v>
      </c>
      <c r="H203" s="474" t="str">
        <f>IF(地区標準卸価格!H203="","",IF(ISNUMBER(地区標準卸価格!H203),IF(入力!$E$17=1,ROUNDDOWN(地区標準卸価格!H203*ユーザ別掛け率!H203%,-入力!$E$16),IF(入力!$E$17=2,ROUNDUP(地区標準卸価格!H203*ユーザ別掛け率!H203%,-入力!$E$16),IF(入力!$E$17=3,ROUND(地区標準卸価格!H203*ユーザ別掛け率!H203%,-入力!$E$16),""))),地区標準卸価格!H203))</f>
        <v/>
      </c>
      <c r="I203" s="359">
        <f>'6桁'!I203</f>
        <v>0</v>
      </c>
      <c r="J203" s="474" t="str">
        <f>IF(地区標準卸価格!J203="","",IF(ISNUMBER(地区標準卸価格!J203),IF(入力!$E$17=1,ROUNDDOWN(地区標準卸価格!J203*ユーザ別掛け率!J203%,-入力!$E$16),IF(入力!$E$17=2,ROUNDUP(地区標準卸価格!J203*ユーザ別掛け率!J203%,-入力!$E$16),IF(入力!$E$17=3,ROUND(地区標準卸価格!J203*ユーザ別掛け率!J203%,-入力!$E$16),""))),地区標準卸価格!J203))</f>
        <v/>
      </c>
      <c r="K203" s="359">
        <f>'6桁'!K203</f>
        <v>0</v>
      </c>
      <c r="L203" s="319" t="str">
        <f>IF(地区標準卸価格!L203="","",IF(ISNUMBER(地区標準卸価格!L203),IF(入力!$E$17=1,ROUNDDOWN(地区標準卸価格!L203*ユーザ別掛け率!L203%,-入力!$E$16),IF(入力!$E$17=2,ROUNDUP(地区標準卸価格!L203*ユーザ別掛け率!L203%,-入力!$E$16),IF(入力!$E$17=3,ROUND(地区標準卸価格!L203*ユーザ別掛け率!L203%,-入力!$E$16),""))),地区標準卸価格!L203))</f>
        <v/>
      </c>
      <c r="M203" s="132">
        <f>'6桁'!M203</f>
        <v>0</v>
      </c>
      <c r="N203" s="266"/>
      <c r="O203" s="251"/>
      <c r="P203" s="10"/>
      <c r="Q203" s="123"/>
      <c r="R203" s="74"/>
      <c r="S203" s="251"/>
      <c r="T203" s="74"/>
      <c r="U203" s="251"/>
      <c r="Z203" s="40"/>
    </row>
    <row r="204" spans="2:26" ht="30" customHeight="1">
      <c r="B204" s="563"/>
      <c r="C204" s="87" t="s">
        <v>141</v>
      </c>
      <c r="D204" s="317">
        <v>100</v>
      </c>
      <c r="E204" s="348">
        <v>104</v>
      </c>
      <c r="F204" s="319">
        <f>IF(地区標準卸価格!F204="","",IF(ISNUMBER(地区標準卸価格!F204),IF(入力!$E$17=1,ROUNDDOWN(地区標準卸価格!F204*ユーザ別掛け率!F204%,-入力!$E$16),IF(入力!$E$17=2,ROUNDUP(地区標準卸価格!F204*ユーザ別掛け率!F204%,-入力!$E$16),IF(入力!$E$17=3,ROUND(地区標準卸価格!F204*ユーザ別掛け率!F204%,-入力!$E$16),""))),地区標準卸価格!F204))</f>
        <v>32000</v>
      </c>
      <c r="G204" s="359" t="str">
        <f>'6桁'!G204</f>
        <v>Y★</v>
      </c>
      <c r="H204" s="474" t="str">
        <f>IF(地区標準卸価格!H204="","",IF(ISNUMBER(地区標準卸価格!H204),IF(入力!$E$17=1,ROUNDDOWN(地区標準卸価格!H204*ユーザ別掛け率!H204%,-入力!$E$16),IF(入力!$E$17=2,ROUNDUP(地区標準卸価格!H204*ユーザ別掛け率!H204%,-入力!$E$16),IF(入力!$E$17=3,ROUND(地区標準卸価格!H204*ユーザ別掛け率!H204%,-入力!$E$16),""))),地区標準卸価格!H204))</f>
        <v>卸価格設定なし</v>
      </c>
      <c r="I204" s="359" t="str">
        <f>'6桁'!I204</f>
        <v>Y★</v>
      </c>
      <c r="J204" s="474" t="str">
        <f>IF(地区標準卸価格!J204="","",IF(ISNUMBER(地区標準卸価格!J204),IF(入力!$E$17=1,ROUNDDOWN(地区標準卸価格!J204*ユーザ別掛け率!J204%,-入力!$E$16),IF(入力!$E$17=2,ROUNDUP(地区標準卸価格!J204*ユーザ別掛け率!J204%,-入力!$E$16),IF(入力!$E$17=3,ROUND(地区標準卸価格!J204*ユーザ別掛け率!J204%,-入力!$E$16),""))),地区標準卸価格!J204))</f>
        <v/>
      </c>
      <c r="K204" s="96">
        <f>'6桁'!K204</f>
        <v>0</v>
      </c>
      <c r="L204" s="319" t="str">
        <f>IF(地区標準卸価格!L204="","",IF(ISNUMBER(地区標準卸価格!L204),IF(入力!$E$17=1,ROUNDDOWN(地区標準卸価格!L204*ユーザ別掛け率!L204%,-入力!$E$16),IF(入力!$E$17=2,ROUNDUP(地区標準卸価格!L204*ユーザ別掛け率!L204%,-入力!$E$16),IF(入力!$E$17=3,ROUND(地区標準卸価格!L204*ユーザ別掛け率!L204%,-入力!$E$16),""))),地区標準卸価格!L204))</f>
        <v/>
      </c>
      <c r="M204" s="132">
        <f>'6桁'!M204</f>
        <v>0</v>
      </c>
      <c r="N204" s="266"/>
      <c r="O204" s="251"/>
      <c r="P204" s="10"/>
      <c r="Q204" s="123"/>
      <c r="R204" s="74"/>
      <c r="S204" s="251"/>
      <c r="T204" s="74"/>
      <c r="U204" s="251"/>
      <c r="Z204" s="40"/>
    </row>
    <row r="205" spans="2:26" ht="30" customHeight="1">
      <c r="B205" s="563"/>
      <c r="C205" s="87" t="s">
        <v>496</v>
      </c>
      <c r="D205" s="317"/>
      <c r="E205" s="348">
        <v>106</v>
      </c>
      <c r="F205" s="319" t="str">
        <f>IF(地区標準卸価格!F205="","",IF(ISNUMBER(地区標準卸価格!F205),IF(入力!$E$17=1,ROUNDDOWN(地区標準卸価格!F205*ユーザ別掛け率!F205%,-入力!$E$16),IF(入力!$E$17=2,ROUNDUP(地区標準卸価格!F205*ユーザ別掛け率!F205%,-入力!$E$16),IF(入力!$E$17=3,ROUND(地区標準卸価格!F205*ユーザ別掛け率!F205%,-入力!$E$16),""))),地区標準卸価格!F205))</f>
        <v/>
      </c>
      <c r="G205" s="359">
        <f>'6桁'!G205</f>
        <v>0</v>
      </c>
      <c r="H205" s="474" t="str">
        <f>IF(地区標準卸価格!H205="","",IF(ISNUMBER(地区標準卸価格!H205),IF(入力!$E$17=1,ROUNDDOWN(地区標準卸価格!H205*ユーザ別掛け率!H205%,-入力!$E$16),IF(入力!$E$17=2,ROUNDUP(地区標準卸価格!H205*ユーザ別掛け率!H205%,-入力!$E$16),IF(入力!$E$17=3,ROUND(地区標準卸価格!H205*ユーザ別掛け率!H205%,-入力!$E$16),""))),地区標準卸価格!H205))</f>
        <v/>
      </c>
      <c r="I205" s="359">
        <f>'6桁'!I205</f>
        <v>0</v>
      </c>
      <c r="J205" s="474" t="str">
        <f>IF(地区標準卸価格!J205="","",IF(ISNUMBER(地区標準卸価格!J205),IF(入力!$E$17=1,ROUNDDOWN(地区標準卸価格!J205*ユーザ別掛け率!J205%,-入力!$E$16),IF(入力!$E$17=2,ROUNDUP(地区標準卸価格!J205*ユーザ別掛け率!J205%,-入力!$E$16),IF(入力!$E$17=3,ROUND(地区標準卸価格!J205*ユーザ別掛け率!J205%,-入力!$E$16),""))),地区標準卸価格!J205))</f>
        <v>卸価格設定なし</v>
      </c>
      <c r="K205" s="360" t="str">
        <f>'6桁'!K205</f>
        <v>W★</v>
      </c>
      <c r="L205" s="319" t="str">
        <f>IF(地区標準卸価格!L205="","",IF(ISNUMBER(地区標準卸価格!L205),IF(入力!$E$17=1,ROUNDDOWN(地区標準卸価格!L205*ユーザ別掛け率!L205%,-入力!$E$16),IF(入力!$E$17=2,ROUNDUP(地区標準卸価格!L205*ユーザ別掛け率!L205%,-入力!$E$16),IF(入力!$E$17=3,ROUND(地区標準卸価格!L205*ユーザ別掛け率!L205%,-入力!$E$16),""))),地区標準卸価格!L205))</f>
        <v/>
      </c>
      <c r="M205" s="132">
        <f>'6桁'!M205</f>
        <v>0</v>
      </c>
      <c r="N205" s="266"/>
      <c r="O205" s="251"/>
      <c r="P205" s="10"/>
      <c r="Q205" s="123"/>
      <c r="R205" s="74"/>
      <c r="S205" s="251"/>
      <c r="T205" s="74"/>
      <c r="U205" s="251"/>
      <c r="Z205" s="40"/>
    </row>
    <row r="206" spans="2:26" ht="30" customHeight="1">
      <c r="B206" s="563"/>
      <c r="C206" s="87" t="s">
        <v>142</v>
      </c>
      <c r="D206" s="317">
        <v>95</v>
      </c>
      <c r="E206" s="348">
        <v>99</v>
      </c>
      <c r="F206" s="319" t="str">
        <f>IF(地区標準卸価格!F206="","",IF(ISNUMBER(地区標準卸価格!F206),IF(入力!$E$17=1,ROUNDDOWN(地区標準卸価格!F206*ユーザ別掛け率!F206%,-入力!$E$16),IF(入力!$E$17=2,ROUNDUP(地区標準卸価格!F206*ユーザ別掛け率!F206%,-入力!$E$16),IF(入力!$E$17=3,ROUND(地区標準卸価格!F206*ユーザ別掛け率!F206%,-入力!$E$16),""))),地区標準卸価格!F206))</f>
        <v/>
      </c>
      <c r="G206" s="359">
        <f>'6桁'!G206</f>
        <v>0</v>
      </c>
      <c r="H206" s="474" t="str">
        <f>IF(地区標準卸価格!H206="","",IF(ISNUMBER(地区標準卸価格!H206),IF(入力!$E$17=1,ROUNDDOWN(地区標準卸価格!H206*ユーザ別掛け率!H206%,-入力!$E$16),IF(入力!$E$17=2,ROUNDUP(地区標準卸価格!H206*ユーザ別掛け率!H206%,-入力!$E$16),IF(入力!$E$17=3,ROUND(地区標準卸価格!H206*ユーザ別掛け率!H206%,-入力!$E$16),""))),地区標準卸価格!H206))</f>
        <v/>
      </c>
      <c r="I206" s="359">
        <f>'6桁'!I206</f>
        <v>0</v>
      </c>
      <c r="J206" s="474" t="str">
        <f>IF(地区標準卸価格!J206="","",IF(ISNUMBER(地区標準卸価格!J206),IF(入力!$E$17=1,ROUNDDOWN(地区標準卸価格!J206*ユーザ別掛け率!J206%,-入力!$E$16),IF(入力!$E$17=2,ROUNDUP(地区標準卸価格!J206*ユーザ別掛け率!J206%,-入力!$E$16),IF(入力!$E$17=3,ROUND(地区標準卸価格!J206*ユーザ別掛け率!J206%,-入力!$E$16),""))),地区標準卸価格!J206))</f>
        <v>卸価格設定なし</v>
      </c>
      <c r="K206" s="359" t="str">
        <f>'6桁'!K206</f>
        <v>W★</v>
      </c>
      <c r="L206" s="319" t="str">
        <f>IF(地区標準卸価格!L206="","",IF(ISNUMBER(地区標準卸価格!L206),IF(入力!$E$17=1,ROUNDDOWN(地区標準卸価格!L206*ユーザ別掛け率!L206%,-入力!$E$16),IF(入力!$E$17=2,ROUNDUP(地区標準卸価格!L206*ユーザ別掛け率!L206%,-入力!$E$16),IF(入力!$E$17=3,ROUND(地区標準卸価格!L206*ユーザ別掛け率!L206%,-入力!$E$16),""))),地区標準卸価格!L206))</f>
        <v/>
      </c>
      <c r="M206" s="132">
        <f>'6桁'!M206</f>
        <v>0</v>
      </c>
      <c r="N206" s="266"/>
      <c r="O206" s="251"/>
      <c r="P206" s="10"/>
      <c r="Q206" s="123"/>
      <c r="R206" s="74"/>
      <c r="S206" s="251"/>
      <c r="T206" s="74"/>
      <c r="U206" s="251"/>
      <c r="Z206" s="40"/>
    </row>
    <row r="207" spans="2:26" ht="30" customHeight="1">
      <c r="B207" s="563"/>
      <c r="C207" s="87" t="s">
        <v>4</v>
      </c>
      <c r="D207" s="317">
        <v>98</v>
      </c>
      <c r="E207" s="348">
        <v>102</v>
      </c>
      <c r="F207" s="319">
        <f>IF(地区標準卸価格!F207="","",IF(ISNUMBER(地区標準卸価格!F207),IF(入力!$E$17=1,ROUNDDOWN(地区標準卸価格!F207*ユーザ別掛け率!F207%,-入力!$E$16),IF(入力!$E$17=2,ROUNDUP(地区標準卸価格!F207*ユーザ別掛け率!F207%,-入力!$E$16),IF(入力!$E$17=3,ROUND(地区標準卸価格!F207*ユーザ別掛け率!F207%,-入力!$E$16),""))),地区標準卸価格!F207))</f>
        <v>29600</v>
      </c>
      <c r="G207" s="359" t="str">
        <f>'6桁'!G207</f>
        <v>W★</v>
      </c>
      <c r="H207" s="474" t="str">
        <f>IF(地区標準卸価格!H207="","",IF(ISNUMBER(地区標準卸価格!H207),IF(入力!$E$17=1,ROUNDDOWN(地区標準卸価格!H207*ユーザ別掛け率!H207%,-入力!$E$16),IF(入力!$E$17=2,ROUNDUP(地区標準卸価格!H207*ユーザ別掛け率!H207%,-入力!$E$16),IF(入力!$E$17=3,ROUND(地区標準卸価格!H207*ユーザ別掛け率!H207%,-入力!$E$16),""))),地区標準卸価格!H207))</f>
        <v/>
      </c>
      <c r="I207" s="359">
        <f>'6桁'!I207</f>
        <v>0</v>
      </c>
      <c r="J207" s="474" t="str">
        <f>IF(地区標準卸価格!J207="","",IF(ISNUMBER(地区標準卸価格!J207),IF(入力!$E$17=1,ROUNDDOWN(地区標準卸価格!J207*ユーザ別掛け率!J207%,-入力!$E$16),IF(入力!$E$17=2,ROUNDUP(地区標準卸価格!J207*ユーザ別掛け率!J207%,-入力!$E$16),IF(入力!$E$17=3,ROUND(地区標準卸価格!J207*ユーザ別掛け率!J207%,-入力!$E$16),""))),地区標準卸価格!J207))</f>
        <v/>
      </c>
      <c r="K207" s="359">
        <f>'6桁'!K207</f>
        <v>0</v>
      </c>
      <c r="L207" s="319" t="str">
        <f>IF(地区標準卸価格!L207="","",IF(ISNUMBER(地区標準卸価格!L207),IF(入力!$E$17=1,ROUNDDOWN(地区標準卸価格!L207*ユーザ別掛け率!L207%,-入力!$E$16),IF(入力!$E$17=2,ROUNDUP(地区標準卸価格!L207*ユーザ別掛け率!L207%,-入力!$E$16),IF(入力!$E$17=3,ROUND(地区標準卸価格!L207*ユーザ別掛け率!L207%,-入力!$E$16),""))),地区標準卸価格!L207))</f>
        <v/>
      </c>
      <c r="M207" s="132">
        <f>'6桁'!M207</f>
        <v>0</v>
      </c>
      <c r="N207" s="266"/>
      <c r="O207" s="251"/>
      <c r="P207" s="10"/>
      <c r="Q207" s="123"/>
      <c r="R207" s="74"/>
      <c r="S207" s="251"/>
      <c r="T207" s="74"/>
      <c r="U207" s="251"/>
      <c r="Z207" s="40"/>
    </row>
    <row r="208" spans="2:26" ht="30" customHeight="1">
      <c r="B208" s="563"/>
      <c r="C208" s="87" t="s">
        <v>205</v>
      </c>
      <c r="D208" s="317">
        <v>100</v>
      </c>
      <c r="E208" s="348">
        <v>104</v>
      </c>
      <c r="F208" s="319">
        <f>IF(地区標準卸価格!F208="","",IF(ISNUMBER(地区標準卸価格!F208),IF(入力!$E$17=1,ROUNDDOWN(地区標準卸価格!F208*ユーザ別掛け率!F208%,-入力!$E$16),IF(入力!$E$17=2,ROUNDUP(地区標準卸価格!F208*ユーザ別掛け率!F208%,-入力!$E$16),IF(入力!$E$17=3,ROUND(地区標準卸価格!F208*ユーザ別掛け率!F208%,-入力!$E$16),""))),地区標準卸価格!F208))</f>
        <v>29100</v>
      </c>
      <c r="G208" s="359" t="str">
        <f>'6桁'!G208</f>
        <v>Y★</v>
      </c>
      <c r="H208" s="474" t="str">
        <f>IF(地区標準卸価格!H208="","",IF(ISNUMBER(地区標準卸価格!H208),IF(入力!$E$17=1,ROUNDDOWN(地区標準卸価格!H208*ユーザ別掛け率!H208%,-入力!$E$16),IF(入力!$E$17=2,ROUNDUP(地区標準卸価格!H208*ユーザ別掛け率!H208%,-入力!$E$16),IF(入力!$E$17=3,ROUND(地区標準卸価格!H208*ユーザ別掛け率!H208%,-入力!$E$16),""))),地区標準卸価格!H208))</f>
        <v/>
      </c>
      <c r="I208" s="359">
        <f>'6桁'!I208</f>
        <v>0</v>
      </c>
      <c r="J208" s="474" t="str">
        <f>IF(地区標準卸価格!J208="","",IF(ISNUMBER(地区標準卸価格!J208),IF(入力!$E$17=1,ROUNDDOWN(地区標準卸価格!J208*ユーザ別掛け率!J208%,-入力!$E$16),IF(入力!$E$17=2,ROUNDUP(地区標準卸価格!J208*ユーザ別掛け率!J208%,-入力!$E$16),IF(入力!$E$17=3,ROUND(地区標準卸価格!J208*ユーザ別掛け率!J208%,-入力!$E$16),""))),地区標準卸価格!J208))</f>
        <v/>
      </c>
      <c r="K208" s="359">
        <f>'6桁'!K208</f>
        <v>0</v>
      </c>
      <c r="L208" s="319" t="str">
        <f>IF(地区標準卸価格!L208="","",IF(ISNUMBER(地区標準卸価格!L208),IF(入力!$E$17=1,ROUNDDOWN(地区標準卸価格!L208*ユーザ別掛け率!L208%,-入力!$E$16),IF(入力!$E$17=2,ROUNDUP(地区標準卸価格!L208*ユーザ別掛け率!L208%,-入力!$E$16),IF(入力!$E$17=3,ROUND(地区標準卸価格!L208*ユーザ別掛け率!L208%,-入力!$E$16),""))),地区標準卸価格!L208))</f>
        <v/>
      </c>
      <c r="M208" s="132">
        <f>'6桁'!M208</f>
        <v>0</v>
      </c>
      <c r="N208" s="266"/>
      <c r="O208" s="251"/>
      <c r="P208" s="10"/>
      <c r="Q208" s="123"/>
      <c r="R208" s="74"/>
      <c r="S208" s="251"/>
      <c r="T208" s="74"/>
      <c r="U208" s="251"/>
      <c r="Z208" s="40"/>
    </row>
    <row r="209" spans="2:27" ht="30" customHeight="1">
      <c r="B209" s="563"/>
      <c r="C209" s="87" t="s">
        <v>207</v>
      </c>
      <c r="D209" s="317">
        <v>105</v>
      </c>
      <c r="E209" s="348">
        <v>109</v>
      </c>
      <c r="F209" s="319" t="str">
        <f>IF(地区標準卸価格!F209="","",IF(ISNUMBER(地区標準卸価格!F209),IF(入力!$E$17=1,ROUNDDOWN(地区標準卸価格!F209*ユーザ別掛け率!F209%,-入力!$E$16),IF(入力!$E$17=2,ROUNDUP(地区標準卸価格!F209*ユーザ別掛け率!F209%,-入力!$E$16),IF(入力!$E$17=3,ROUND(地区標準卸価格!F209*ユーザ別掛け率!F209%,-入力!$E$16),""))),地区標準卸価格!F209))</f>
        <v/>
      </c>
      <c r="G209" s="359">
        <f>'6桁'!G209</f>
        <v>0</v>
      </c>
      <c r="H209" s="474" t="str">
        <f>IF(地区標準卸価格!H209="","",IF(ISNUMBER(地区標準卸価格!H209),IF(入力!$E$17=1,ROUNDDOWN(地区標準卸価格!H209*ユーザ別掛け率!H209%,-入力!$E$16),IF(入力!$E$17=2,ROUNDUP(地区標準卸価格!H209*ユーザ別掛け率!H209%,-入力!$E$16),IF(入力!$E$17=3,ROUND(地区標準卸価格!H209*ユーザ別掛け率!H209%,-入力!$E$16),""))),地区標準卸価格!H209))</f>
        <v/>
      </c>
      <c r="I209" s="359">
        <f>'6桁'!I209</f>
        <v>0</v>
      </c>
      <c r="J209" s="474" t="str">
        <f>IF(地区標準卸価格!J209="","",IF(ISNUMBER(地区標準卸価格!J209),IF(入力!$E$17=1,ROUNDDOWN(地区標準卸価格!J209*ユーザ別掛け率!J209%,-入力!$E$16),IF(入力!$E$17=2,ROUNDUP(地区標準卸価格!J209*ユーザ別掛け率!J209%,-入力!$E$16),IF(入力!$E$17=3,ROUND(地区標準卸価格!J209*ユーザ別掛け率!J209%,-入力!$E$16),""))),地区標準卸価格!J209))</f>
        <v>卸価格設定なし</v>
      </c>
      <c r="K209" s="96" t="str">
        <f>'6桁'!K209</f>
        <v>W★</v>
      </c>
      <c r="L209" s="319" t="str">
        <f>IF(地区標準卸価格!L209="","",IF(ISNUMBER(地区標準卸価格!L209),IF(入力!$E$17=1,ROUNDDOWN(地区標準卸価格!L209*ユーザ別掛け率!L209%,-入力!$E$16),IF(入力!$E$17=2,ROUNDUP(地区標準卸価格!L209*ユーザ別掛け率!L209%,-入力!$E$16),IF(入力!$E$17=3,ROUND(地区標準卸価格!L209*ユーザ別掛け率!L209%,-入力!$E$16),""))),地区標準卸価格!L209))</f>
        <v/>
      </c>
      <c r="M209" s="132">
        <f>'6桁'!M209</f>
        <v>0</v>
      </c>
      <c r="N209" s="266"/>
      <c r="O209" s="251"/>
      <c r="P209" s="10"/>
      <c r="Q209" s="123"/>
      <c r="R209" s="74"/>
      <c r="S209" s="22"/>
      <c r="T209" s="74"/>
      <c r="U209" s="251"/>
      <c r="Z209" s="40"/>
    </row>
    <row r="210" spans="2:27" ht="30" customHeight="1">
      <c r="B210" s="563"/>
      <c r="C210" s="87" t="s">
        <v>339</v>
      </c>
      <c r="D210" s="317">
        <v>103</v>
      </c>
      <c r="E210" s="348">
        <v>107</v>
      </c>
      <c r="F210" s="319">
        <f>IF(地区標準卸価格!F210="","",IF(ISNUMBER(地区標準卸価格!F210),IF(入力!$E$17=1,ROUNDDOWN(地区標準卸価格!F210*ユーザ別掛け率!F210%,-入力!$E$16),IF(入力!$E$17=2,ROUNDUP(地区標準卸価格!F210*ユーザ別掛け率!F210%,-入力!$E$16),IF(入力!$E$17=3,ROUND(地区標準卸価格!F210*ユーザ別掛け率!F210%,-入力!$E$16),""))),地区標準卸価格!F210))</f>
        <v>28800</v>
      </c>
      <c r="G210" s="359" t="str">
        <f>'6桁'!G210</f>
        <v>W★</v>
      </c>
      <c r="H210" s="474" t="str">
        <f>IF(地区標準卸価格!H210="","",IF(ISNUMBER(地区標準卸価格!H210),IF(入力!$E$17=1,ROUNDDOWN(地区標準卸価格!H210*ユーザ別掛け率!H210%,-入力!$E$16),IF(入力!$E$17=2,ROUNDUP(地区標準卸価格!H210*ユーザ別掛け率!H210%,-入力!$E$16),IF(入力!$E$17=3,ROUND(地区標準卸価格!H210*ユーザ別掛け率!H210%,-入力!$E$16),""))),地区標準卸価格!H210))</f>
        <v/>
      </c>
      <c r="I210" s="359">
        <f>'6桁'!I210</f>
        <v>0</v>
      </c>
      <c r="J210" s="474" t="str">
        <f>IF(地区標準卸価格!J210="","",IF(ISNUMBER(地区標準卸価格!J210),IF(入力!$E$17=1,ROUNDDOWN(地区標準卸価格!J210*ユーザ別掛け率!J210%,-入力!$E$16),IF(入力!$E$17=2,ROUNDUP(地区標準卸価格!J210*ユーザ別掛け率!J210%,-入力!$E$16),IF(入力!$E$17=3,ROUND(地区標準卸価格!J210*ユーザ別掛け率!J210%,-入力!$E$16),""))),地区標準卸価格!J210))</f>
        <v>卸価格設定なし</v>
      </c>
      <c r="K210" s="96" t="str">
        <f>'6桁'!K210</f>
        <v>W★</v>
      </c>
      <c r="L210" s="319" t="str">
        <f>IF(地区標準卸価格!L210="","",IF(ISNUMBER(地区標準卸価格!L210),IF(入力!$E$17=1,ROUNDDOWN(地区標準卸価格!L210*ユーザ別掛け率!L210%,-入力!$E$16),IF(入力!$E$17=2,ROUNDUP(地区標準卸価格!L210*ユーザ別掛け率!L210%,-入力!$E$16),IF(入力!$E$17=3,ROUND(地区標準卸価格!L210*ユーザ別掛け率!L210%,-入力!$E$16),""))),地区標準卸価格!L210))</f>
        <v/>
      </c>
      <c r="M210" s="132">
        <f>'6桁'!M210</f>
        <v>0</v>
      </c>
      <c r="N210" s="266"/>
      <c r="O210" s="251"/>
      <c r="P210" s="10"/>
      <c r="Q210" s="123"/>
      <c r="R210" s="74"/>
      <c r="S210" s="22"/>
      <c r="T210" s="74"/>
      <c r="U210" s="251"/>
      <c r="Z210" s="40"/>
    </row>
    <row r="211" spans="2:27" ht="30" customHeight="1" thickBot="1">
      <c r="B211" s="563"/>
      <c r="C211" s="87" t="s">
        <v>369</v>
      </c>
      <c r="D211" s="256">
        <v>106</v>
      </c>
      <c r="E211" s="362">
        <v>102</v>
      </c>
      <c r="F211" s="319" t="str">
        <f>IF(地区標準卸価格!F211="","",IF(ISNUMBER(地区標準卸価格!F211),IF(入力!$E$17=1,ROUNDDOWN(地区標準卸価格!F211*ユーザ別掛け率!F211%,-入力!$E$16),IF(入力!$E$17=2,ROUNDUP(地区標準卸価格!F211*ユーザ別掛け率!F211%,-入力!$E$16),IF(入力!$E$17=3,ROUND(地区標準卸価格!F211*ユーザ別掛け率!F211%,-入力!$E$16),""))),地区標準卸価格!F211))</f>
        <v/>
      </c>
      <c r="G211" s="359">
        <f>'6桁'!G211</f>
        <v>0</v>
      </c>
      <c r="H211" s="474" t="str">
        <f>IF(地区標準卸価格!H211="","",IF(ISNUMBER(地区標準卸価格!H211),IF(入力!$E$17=1,ROUNDDOWN(地区標準卸価格!H211*ユーザ別掛け率!H211%,-入力!$E$16),IF(入力!$E$17=2,ROUNDUP(地区標準卸価格!H211*ユーザ別掛け率!H211%,-入力!$E$16),IF(入力!$E$17=3,ROUND(地区標準卸価格!H211*ユーザ別掛け率!H211%,-入力!$E$16),""))),地区標準卸価格!H211))</f>
        <v/>
      </c>
      <c r="I211" s="359">
        <f>'6桁'!I211</f>
        <v>0</v>
      </c>
      <c r="J211" s="474" t="str">
        <f>IF(地区標準卸価格!J211="","",IF(ISNUMBER(地区標準卸価格!J211),IF(入力!$E$17=1,ROUNDDOWN(地区標準卸価格!J211*ユーザ別掛け率!J211%,-入力!$E$16),IF(入力!$E$17=2,ROUNDUP(地区標準卸価格!J211*ユーザ別掛け率!J211%,-入力!$E$16),IF(入力!$E$17=3,ROUND(地区標準卸価格!J211*ユーザ別掛け率!J211%,-入力!$E$16),""))),地区標準卸価格!J211))</f>
        <v>卸価格設定なし</v>
      </c>
      <c r="K211" s="96" t="str">
        <f>'6桁'!K211</f>
        <v>W</v>
      </c>
      <c r="L211" s="319" t="str">
        <f>IF(地区標準卸価格!L211="","",IF(ISNUMBER(地区標準卸価格!L211),IF(入力!$E$17=1,ROUNDDOWN(地区標準卸価格!L211*ユーザ別掛け率!L211%,-入力!$E$16),IF(入力!$E$17=2,ROUNDUP(地区標準卸価格!L211*ユーザ別掛け率!L211%,-入力!$E$16),IF(入力!$E$17=3,ROUND(地区標準卸価格!L211*ユーザ別掛け率!L211%,-入力!$E$16),""))),地区標準卸価格!L211))</f>
        <v/>
      </c>
      <c r="M211" s="132">
        <f>'6桁'!M211</f>
        <v>0</v>
      </c>
      <c r="N211" s="266"/>
      <c r="O211" s="251"/>
      <c r="P211" s="10"/>
      <c r="Q211" s="123"/>
      <c r="R211" s="74"/>
      <c r="S211" s="22"/>
      <c r="T211" s="74"/>
      <c r="U211" s="251"/>
      <c r="Z211" s="40"/>
    </row>
    <row r="212" spans="2:27" ht="49.5" customHeight="1">
      <c r="B212" s="545" t="s">
        <v>1116</v>
      </c>
      <c r="C212" s="545"/>
      <c r="D212" s="545"/>
      <c r="E212" s="545"/>
      <c r="F212" s="545"/>
      <c r="G212" s="545"/>
      <c r="H212" s="545"/>
      <c r="I212" s="545"/>
      <c r="J212" s="545"/>
      <c r="K212" s="545"/>
      <c r="L212" s="545"/>
      <c r="M212" s="545"/>
    </row>
    <row r="215" spans="2:27" ht="14.25" customHeight="1" thickBot="1"/>
    <row r="216" spans="2:27" ht="25.5" customHeight="1" thickTop="1" thickBot="1">
      <c r="B216" s="518" t="s">
        <v>451</v>
      </c>
      <c r="C216" s="519"/>
      <c r="D216" s="519"/>
      <c r="E216" s="519"/>
      <c r="F216" s="519"/>
      <c r="G216" s="519"/>
      <c r="H216" s="519"/>
      <c r="I216" s="519"/>
      <c r="J216" s="519"/>
      <c r="K216" s="519"/>
      <c r="L216" s="519"/>
      <c r="M216" s="519"/>
      <c r="N216" s="519"/>
      <c r="O216" s="519"/>
      <c r="P216" s="519"/>
      <c r="Q216" s="519"/>
      <c r="R216" s="519"/>
      <c r="S216" s="519"/>
      <c r="T216" s="519"/>
      <c r="U216" s="519"/>
      <c r="V216" s="519"/>
      <c r="W216" s="519"/>
      <c r="X216" s="519"/>
      <c r="Y216" s="519"/>
      <c r="Z216" s="519"/>
      <c r="AA216" s="520"/>
    </row>
    <row r="217" spans="2:27" ht="10.5" customHeight="1" thickTop="1">
      <c r="C217" s="40"/>
      <c r="D217" s="40"/>
      <c r="E217" s="40"/>
      <c r="F217" s="79"/>
      <c r="H217" s="79"/>
      <c r="K217" s="52"/>
      <c r="M217" s="52"/>
      <c r="Q217" s="52"/>
    </row>
    <row r="218" spans="2:27" s="239" customFormat="1" ht="20.100000000000001" customHeight="1" thickBot="1">
      <c r="B218" s="238" t="s">
        <v>724</v>
      </c>
      <c r="F218" s="240"/>
      <c r="H218" s="240"/>
      <c r="J218" s="240"/>
      <c r="L218" s="240"/>
      <c r="N218" s="240"/>
      <c r="P218" s="240"/>
      <c r="R218" s="240"/>
      <c r="T218" s="240"/>
      <c r="V218" s="240"/>
      <c r="X218" s="240"/>
    </row>
    <row r="219" spans="2:27" ht="19.5" customHeight="1" thickBot="1">
      <c r="B219" s="521" t="s">
        <v>452</v>
      </c>
      <c r="C219" s="524" t="s">
        <v>524</v>
      </c>
      <c r="D219" s="527" t="s">
        <v>1113</v>
      </c>
      <c r="E219" s="540"/>
      <c r="F219" s="531" t="s">
        <v>453</v>
      </c>
      <c r="G219" s="532"/>
      <c r="H219" s="532"/>
      <c r="I219" s="532"/>
      <c r="J219" s="532"/>
      <c r="K219" s="532"/>
      <c r="L219" s="532"/>
      <c r="M219" s="532"/>
      <c r="N219" s="532"/>
      <c r="O219" s="532"/>
      <c r="P219" s="532"/>
      <c r="Q219" s="532"/>
      <c r="R219" s="532"/>
      <c r="S219" s="532"/>
      <c r="T219" s="532"/>
      <c r="U219" s="532"/>
      <c r="V219" s="532"/>
      <c r="W219" s="532"/>
      <c r="X219" s="532"/>
      <c r="Y219" s="533"/>
    </row>
    <row r="220" spans="2:27" ht="19.5" customHeight="1">
      <c r="B220" s="522"/>
      <c r="C220" s="525"/>
      <c r="D220" s="541"/>
      <c r="E220" s="542"/>
      <c r="F220" s="516" t="s">
        <v>1079</v>
      </c>
      <c r="G220" s="507"/>
      <c r="H220" s="516" t="s">
        <v>1378</v>
      </c>
      <c r="I220" s="507"/>
      <c r="J220" s="506" t="s">
        <v>1075</v>
      </c>
      <c r="K220" s="507"/>
      <c r="L220" s="506" t="s">
        <v>1076</v>
      </c>
      <c r="M220" s="507"/>
      <c r="N220" s="506" t="s">
        <v>1080</v>
      </c>
      <c r="O220" s="507"/>
      <c r="P220" s="506" t="s">
        <v>1081</v>
      </c>
      <c r="Q220" s="507"/>
      <c r="R220" s="506" t="s">
        <v>1085</v>
      </c>
      <c r="S220" s="507"/>
      <c r="T220" s="506" t="s">
        <v>1987</v>
      </c>
      <c r="U220" s="507"/>
      <c r="V220" s="506" t="s">
        <v>1086</v>
      </c>
      <c r="W220" s="507"/>
      <c r="X220" s="506" t="s">
        <v>780</v>
      </c>
      <c r="Y220" s="507"/>
    </row>
    <row r="221" spans="2:27" ht="19.5" customHeight="1">
      <c r="B221" s="522"/>
      <c r="C221" s="525"/>
      <c r="D221" s="510" t="s">
        <v>1115</v>
      </c>
      <c r="E221" s="550" t="s">
        <v>1114</v>
      </c>
      <c r="F221" s="517"/>
      <c r="G221" s="509"/>
      <c r="H221" s="517"/>
      <c r="I221" s="509"/>
      <c r="J221" s="508"/>
      <c r="K221" s="509"/>
      <c r="L221" s="508"/>
      <c r="M221" s="509"/>
      <c r="N221" s="508"/>
      <c r="O221" s="509"/>
      <c r="P221" s="508"/>
      <c r="Q221" s="509"/>
      <c r="R221" s="508"/>
      <c r="S221" s="509"/>
      <c r="T221" s="508"/>
      <c r="U221" s="509"/>
      <c r="V221" s="508"/>
      <c r="W221" s="509"/>
      <c r="X221" s="508"/>
      <c r="Y221" s="509"/>
    </row>
    <row r="222" spans="2:27" ht="19.5" customHeight="1" thickBot="1">
      <c r="B222" s="523"/>
      <c r="C222" s="526"/>
      <c r="D222" s="549"/>
      <c r="E222" s="551"/>
      <c r="F222" s="514" t="s">
        <v>1082</v>
      </c>
      <c r="G222" s="515"/>
      <c r="H222" s="514" t="s">
        <v>1083</v>
      </c>
      <c r="I222" s="515"/>
      <c r="J222" s="514" t="s">
        <v>1078</v>
      </c>
      <c r="K222" s="515"/>
      <c r="L222" s="514" t="s">
        <v>1083</v>
      </c>
      <c r="M222" s="515"/>
      <c r="N222" s="514" t="s">
        <v>1083</v>
      </c>
      <c r="O222" s="515"/>
      <c r="P222" s="514" t="s">
        <v>167</v>
      </c>
      <c r="Q222" s="515"/>
      <c r="R222" s="514" t="s">
        <v>2249</v>
      </c>
      <c r="S222" s="515"/>
      <c r="T222" s="514" t="s">
        <v>167</v>
      </c>
      <c r="U222" s="515"/>
      <c r="V222" s="514" t="s">
        <v>165</v>
      </c>
      <c r="W222" s="515"/>
      <c r="X222" s="514" t="s">
        <v>1078</v>
      </c>
      <c r="Y222" s="515"/>
    </row>
    <row r="223" spans="2:27" ht="30" customHeight="1">
      <c r="B223" s="502">
        <v>17</v>
      </c>
      <c r="C223" s="357" t="s">
        <v>311</v>
      </c>
      <c r="D223" s="258"/>
      <c r="E223" s="385">
        <v>81</v>
      </c>
      <c r="F223" s="128" t="str">
        <f>IF(地区標準卸価格!F223="","",IF(ISNUMBER(地区標準卸価格!F223),IF(入力!$C$17=1,ROUNDDOWN(地区標準卸価格!F223*ユーザ別掛け率!F223%,-入力!$C$16),IF(入力!$C$17=2,ROUNDUP(地区標準卸価格!F223*ユーザ別掛け率!F223%,-入力!$C$16),IF(入力!$C$17=3,ROUND(地区標準卸価格!F223*ユーザ別掛け率!F223%,-入力!$C$16),""))),地区標準卸価格!F223))</f>
        <v/>
      </c>
      <c r="G223" s="129">
        <f>'6桁'!G223</f>
        <v>0</v>
      </c>
      <c r="H223" s="397" t="str">
        <f>IF(地区標準卸価格!H223="","",IF(ISNUMBER(地区標準卸価格!H223),IF(入力!$C$17=1,ROUNDDOWN(地区標準卸価格!H223*ユーザ別掛け率!H223%,-入力!$C$16),IF(入力!$C$17=2,ROUNDUP(地区標準卸価格!H223*ユーザ別掛け率!H223%,-入力!$C$16),IF(入力!$C$17=3,ROUND(地区標準卸価格!H223*ユーザ別掛け率!H223%,-入力!$C$16),""))),地区標準卸価格!H223))</f>
        <v/>
      </c>
      <c r="I223" s="130">
        <f>'6桁'!I223</f>
        <v>0</v>
      </c>
      <c r="J223" s="397">
        <f>IF(地区標準卸価格!J223="","",IF(ISNUMBER(地区標準卸価格!J223),IF(入力!$C$17=1,ROUNDDOWN(地区標準卸価格!J223*ユーザ別掛け率!J223%,-入力!$C$16),IF(入力!$C$17=2,ROUNDUP(地区標準卸価格!J223*ユーザ別掛け率!J223%,-入力!$C$16),IF(入力!$C$17=3,ROUND(地区標準卸価格!J223*ユーザ別掛け率!J223%,-入力!$C$16),""))),地区標準卸価格!J223))</f>
        <v>33300</v>
      </c>
      <c r="K223" s="130" t="str">
        <f>'6桁'!K223</f>
        <v>W★
LM703</v>
      </c>
      <c r="L223" s="397" t="str">
        <f>IF(地区標準卸価格!L223="","",IF(ISNUMBER(地区標準卸価格!L223),IF(入力!$C$17=1,ROUNDDOWN(地区標準卸価格!L223*ユーザ別掛け率!L223%,-入力!$C$16),IF(入力!$C$17=2,ROUNDUP(地区標準卸価格!L223*ユーザ別掛け率!L223%,-入力!$C$16),IF(入力!$C$17=3,ROUND(地区標準卸価格!L223*ユーザ別掛け率!L223%,-入力!$C$16),""))),地区標準卸価格!L223))</f>
        <v/>
      </c>
      <c r="M223" s="130">
        <f>'6桁'!M223</f>
        <v>0</v>
      </c>
      <c r="N223" s="397" t="str">
        <f>IF(地区標準卸価格!N223="","",IF(ISNUMBER(地区標準卸価格!N223),IF(入力!$C$17=1,ROUNDDOWN(地区標準卸価格!N223*ユーザ別掛け率!N223%,-入力!$C$16),IF(入力!$C$17=2,ROUNDUP(地区標準卸価格!N223*ユーザ別掛け率!N223%,-入力!$C$16),IF(入力!$C$17=3,ROUND(地区標準卸価格!N223*ユーザ別掛け率!N223%,-入力!$C$16),""))),地区標準卸価格!N223))</f>
        <v/>
      </c>
      <c r="O223" s="130">
        <f>'6桁'!O223</f>
        <v>0</v>
      </c>
      <c r="P223" s="397" t="str">
        <f>IF(地区標準卸価格!P223="","",IF(ISNUMBER(地区標準卸価格!P223),IF(入力!$C$17=1,ROUNDDOWN(地区標準卸価格!P223*ユーザ別掛け率!P223%,-入力!$C$16),IF(入力!$C$17=2,ROUNDUP(地区標準卸価格!P223*ユーザ別掛け率!P223%,-入力!$C$16),IF(入力!$C$17=3,ROUND(地区標準卸価格!P223*ユーザ別掛け率!P223%,-入力!$C$16),""))),地区標準卸価格!P223))</f>
        <v/>
      </c>
      <c r="Q223" s="131">
        <f>'6桁'!Q223</f>
        <v>0</v>
      </c>
      <c r="R223" s="397" t="str">
        <f>IF(地区標準卸価格!R223="","",IF(ISNUMBER(地区標準卸価格!R223),IF(入力!$C$17=1,ROUNDDOWN(地区標準卸価格!R223*ユーザ別掛け率!R223%,-入力!$C$16),IF(入力!$C$17=2,ROUNDUP(地区標準卸価格!R223*ユーザ別掛け率!R223%,-入力!$C$16),IF(入力!$C$17=3,ROUND(地区標準卸価格!R223*ユーザ別掛け率!R223%,-入力!$C$16),""))),地区標準卸価格!R223))</f>
        <v/>
      </c>
      <c r="S223" s="130">
        <f>'6桁'!S223</f>
        <v>0</v>
      </c>
      <c r="T223" s="397" t="str">
        <f>IF(地区標準卸価格!T223="","",IF(ISNUMBER(地区標準卸価格!T223),IF(入力!$C$17=1,ROUNDDOWN(地区標準卸価格!T223*ユーザ別掛け率!T223%,-入力!$C$16),IF(入力!$C$17=2,ROUNDUP(地区標準卸価格!T223*ユーザ別掛け率!T223%,-入力!$C$16),IF(入力!$C$17=3,ROUND(地区標準卸価格!T223*ユーザ別掛け率!T223%,-入力!$C$16),""))),地区標準卸価格!T223))</f>
        <v/>
      </c>
      <c r="U223" s="130">
        <f>'6桁'!U223</f>
        <v>0</v>
      </c>
      <c r="V223" s="397" t="str">
        <f>IF(地区標準卸価格!V223="","",IF(ISNUMBER(地区標準卸価格!V223),IF(入力!$C$17=1,ROUNDDOWN(地区標準卸価格!V223*ユーザ別掛け率!V223%,-入力!$C$16),IF(入力!$C$17=2,ROUNDUP(地区標準卸価格!V223*ユーザ別掛け率!V223%,-入力!$C$16),IF(入力!$C$17=3,ROUND(地区標準卸価格!V223*ユーザ別掛け率!V223%,-入力!$C$16),""))),地区標準卸価格!V223))</f>
        <v/>
      </c>
      <c r="W223" s="131">
        <f>'6桁'!W223</f>
        <v>0</v>
      </c>
      <c r="X223" s="93" t="str">
        <f>IF(地区標準卸価格!X223="","",IF(ISNUMBER(地区標準卸価格!X223),IF(入力!$C$17=1,ROUNDDOWN(地区標準卸価格!X223*ユーザ別掛け率!X223%,-入力!$C$16),IF(入力!$C$17=2,ROUNDUP(地区標準卸価格!X223*ユーザ別掛け率!X223%,-入力!$C$16),IF(入力!$C$17=3,ROUND(地区標準卸価格!X223*ユーザ別掛け率!X223%,-入力!$C$16),""))),地区標準卸価格!X223))</f>
        <v/>
      </c>
      <c r="Y223" s="92">
        <f>'6桁'!Y223</f>
        <v>0</v>
      </c>
      <c r="Z223" s="265"/>
    </row>
    <row r="224" spans="2:27" ht="30" customHeight="1">
      <c r="B224" s="503"/>
      <c r="C224" s="341" t="s">
        <v>312</v>
      </c>
      <c r="D224" s="254">
        <v>80</v>
      </c>
      <c r="E224" s="342">
        <v>84</v>
      </c>
      <c r="F224" s="95" t="str">
        <f>IF(地区標準卸価格!F224="","",IF(ISNUMBER(地区標準卸価格!F224),IF(入力!$C$17=1,ROUNDDOWN(地区標準卸価格!F224*ユーザ別掛け率!F224%,-入力!$C$16),IF(入力!$C$17=2,ROUNDUP(地区標準卸価格!F224*ユーザ別掛け率!F224%,-入力!$C$16),IF(入力!$C$17=3,ROUND(地区標準卸価格!F224*ユーザ別掛け率!F224%,-入力!$C$16),""))),地区標準卸価格!F224))</f>
        <v/>
      </c>
      <c r="G224" s="96">
        <f>'6桁'!G224</f>
        <v>0</v>
      </c>
      <c r="H224" s="12" t="str">
        <f>IF(地区標準卸価格!H224="","",IF(ISNUMBER(地区標準卸価格!H224),IF(入力!$C$17=1,ROUNDDOWN(地区標準卸価格!H224*ユーザ別掛け率!H224%,-入力!$C$16),IF(入力!$C$17=2,ROUNDUP(地区標準卸価格!H224*ユーザ別掛け率!H224%,-入力!$C$16),IF(入力!$C$17=3,ROUND(地区標準卸価格!H224*ユーザ別掛け率!H224%,-入力!$C$16),""))),地区標準卸価格!H224))</f>
        <v/>
      </c>
      <c r="I224" s="19">
        <f>'6桁'!I224</f>
        <v>0</v>
      </c>
      <c r="J224" s="12">
        <f>IF(地区標準卸価格!J224="","",IF(ISNUMBER(地区標準卸価格!J224),IF(入力!$C$17=1,ROUNDDOWN(地区標準卸価格!J224*ユーザ別掛け率!J224%,-入力!$C$16),IF(入力!$C$17=2,ROUNDUP(地区標準卸価格!J224*ユーザ別掛け率!J224%,-入力!$C$16),IF(入力!$C$17=3,ROUND(地区標準卸価格!J224*ユーザ別掛け率!J224%,-入力!$C$16),""))),地区標準卸価格!J224))</f>
        <v>36800</v>
      </c>
      <c r="K224" s="19" t="str">
        <f>'6桁'!K224</f>
        <v>W★</v>
      </c>
      <c r="L224" s="12" t="str">
        <f>IF(地区標準卸価格!L224="","",IF(ISNUMBER(地区標準卸価格!L224),IF(入力!$C$17=1,ROUNDDOWN(地区標準卸価格!L224*ユーザ別掛け率!L224%,-入力!$C$16),IF(入力!$C$17=2,ROUNDUP(地区標準卸価格!L224*ユーザ別掛け率!L224%,-入力!$C$16),IF(入力!$C$17=3,ROUND(地区標準卸価格!L224*ユーザ別掛け率!L224%,-入力!$C$16),""))),地区標準卸価格!L224))</f>
        <v/>
      </c>
      <c r="M224" s="19">
        <f>'6桁'!M224</f>
        <v>0</v>
      </c>
      <c r="N224" s="12" t="str">
        <f>IF(地区標準卸価格!N224="","",IF(ISNUMBER(地区標準卸価格!N224),IF(入力!$C$17=1,ROUNDDOWN(地区標準卸価格!N224*ユーザ別掛け率!N224%,-入力!$C$16),IF(入力!$C$17=2,ROUNDUP(地区標準卸価格!N224*ユーザ別掛け率!N224%,-入力!$C$16),IF(入力!$C$17=3,ROUND(地区標準卸価格!N224*ユーザ別掛け率!N224%,-入力!$C$16),""))),地区標準卸価格!N224))</f>
        <v/>
      </c>
      <c r="O224" s="19">
        <f>'6桁'!O224</f>
        <v>0</v>
      </c>
      <c r="P224" s="12" t="str">
        <f>IF(地区標準卸価格!P224="","",IF(ISNUMBER(地区標準卸価格!P224),IF(入力!$C$17=1,ROUNDDOWN(地区標準卸価格!P224*ユーザ別掛け率!P224%,-入力!$C$16),IF(入力!$C$17=2,ROUNDUP(地区標準卸価格!P224*ユーザ別掛け率!P224%,-入力!$C$16),IF(入力!$C$17=3,ROUND(地区標準卸価格!P224*ユーザ別掛け率!P224%,-入力!$C$16),""))),地区標準卸価格!P224))</f>
        <v/>
      </c>
      <c r="Q224" s="19">
        <f>'6桁'!Q224</f>
        <v>0</v>
      </c>
      <c r="R224" s="12" t="str">
        <f>IF(地区標準卸価格!R224="","",IF(ISNUMBER(地区標準卸価格!R224),IF(入力!$C$17=1,ROUNDDOWN(地区標準卸価格!R224*ユーザ別掛け率!R224%,-入力!$C$16),IF(入力!$C$17=2,ROUNDUP(地区標準卸価格!R224*ユーザ別掛け率!R224%,-入力!$C$16),IF(入力!$C$17=3,ROUND(地区標準卸価格!R224*ユーザ別掛け率!R224%,-入力!$C$16),""))),地区標準卸価格!R224))</f>
        <v/>
      </c>
      <c r="S224" s="19">
        <f>'6桁'!S224</f>
        <v>0</v>
      </c>
      <c r="T224" s="12" t="str">
        <f>IF(地区標準卸価格!T224="","",IF(ISNUMBER(地区標準卸価格!T224),IF(入力!$C$17=1,ROUNDDOWN(地区標準卸価格!T224*ユーザ別掛け率!T224%,-入力!$C$16),IF(入力!$C$17=2,ROUNDUP(地区標準卸価格!T224*ユーザ別掛け率!T224%,-入力!$C$16),IF(入力!$C$17=3,ROUND(地区標準卸価格!T224*ユーザ別掛け率!T224%,-入力!$C$16),""))),地区標準卸価格!T224))</f>
        <v/>
      </c>
      <c r="U224" s="19">
        <f>'6桁'!U224</f>
        <v>0</v>
      </c>
      <c r="V224" s="12" t="str">
        <f>IF(地区標準卸価格!V224="","",IF(ISNUMBER(地区標準卸価格!V224),IF(入力!$C$17=1,ROUNDDOWN(地区標準卸価格!V224*ユーザ別掛け率!V224%,-入力!$C$16),IF(入力!$C$17=2,ROUNDUP(地区標準卸価格!V224*ユーザ別掛け率!V224%,-入力!$C$16),IF(入力!$C$17=3,ROUND(地区標準卸価格!V224*ユーザ別掛け率!V224%,-入力!$C$16),""))),地区標準卸価格!V224))</f>
        <v/>
      </c>
      <c r="W224" s="20">
        <f>'6桁'!W224</f>
        <v>0</v>
      </c>
      <c r="X224" s="12">
        <f>IF(地区標準卸価格!X224="","",IF(ISNUMBER(地区標準卸価格!X224),IF(入力!$C$17=1,ROUNDDOWN(地区標準卸価格!X224*ユーザ別掛け率!X224%,-入力!$C$16),IF(入力!$C$17=2,ROUNDUP(地区標準卸価格!X224*ユーザ別掛け率!X224%,-入力!$C$16),IF(入力!$C$17=3,ROUND(地区標準卸価格!X224*ユーザ別掛け率!X224%,-入力!$C$16),""))),地区標準卸価格!X224))</f>
        <v>35800</v>
      </c>
      <c r="Y224" s="20" t="str">
        <f>'6桁'!Y224</f>
        <v>W★</v>
      </c>
      <c r="Z224" s="265"/>
    </row>
    <row r="225" spans="2:26" ht="30" customHeight="1">
      <c r="B225" s="503"/>
      <c r="C225" s="345" t="s">
        <v>313</v>
      </c>
      <c r="D225" s="318">
        <v>83</v>
      </c>
      <c r="E225" s="361">
        <v>87</v>
      </c>
      <c r="F225" s="289" t="str">
        <f>IF(地区標準卸価格!F225="","",IF(ISNUMBER(地区標準卸価格!F225),IF(入力!$C$17=1,ROUNDDOWN(地区標準卸価格!F225*ユーザ別掛け率!F225%,-入力!$C$16),IF(入力!$C$17=2,ROUNDUP(地区標準卸価格!F225*ユーザ別掛け率!F225%,-入力!$C$16),IF(入力!$C$17=3,ROUND(地区標準卸価格!F225*ユーザ別掛け率!F225%,-入力!$C$16),""))),地区標準卸価格!F225))</f>
        <v/>
      </c>
      <c r="G225" s="101">
        <f>'6桁'!G225</f>
        <v>0</v>
      </c>
      <c r="H225" s="289" t="str">
        <f>IF(地区標準卸価格!H225="","",IF(ISNUMBER(地区標準卸価格!H225),IF(入力!$C$17=1,ROUNDDOWN(地区標準卸価格!H225*ユーザ別掛け率!H225%,-入力!$C$16),IF(入力!$C$17=2,ROUNDUP(地区標準卸価格!H225*ユーザ別掛け率!H225%,-入力!$C$16),IF(入力!$C$17=3,ROUND(地区標準卸価格!H225*ユーザ別掛け率!H225%,-入力!$C$16),""))),地区標準卸価格!H225))</f>
        <v/>
      </c>
      <c r="I225" s="19">
        <f>'6桁'!I225</f>
        <v>0</v>
      </c>
      <c r="J225" s="289">
        <f>IF(地区標準卸価格!J225="","",IF(ISNUMBER(地区標準卸価格!J225),IF(入力!$C$17=1,ROUNDDOWN(地区標準卸価格!J225*ユーザ別掛け率!J225%,-入力!$C$16),IF(入力!$C$17=2,ROUNDUP(地区標準卸価格!J225*ユーザ別掛け率!J225%,-入力!$C$16),IF(入力!$C$17=3,ROUND(地区標準卸価格!J225*ユーザ別掛け率!J225%,-入力!$C$16),""))),地区標準卸価格!J225))</f>
        <v>36900</v>
      </c>
      <c r="K225" s="101" t="str">
        <f>'6桁'!K225</f>
        <v>W★</v>
      </c>
      <c r="L225" s="289" t="str">
        <f>IF(地区標準卸価格!L225="","",IF(ISNUMBER(地区標準卸価格!L225),IF(入力!$C$17=1,ROUNDDOWN(地区標準卸価格!L225*ユーザ別掛け率!L225%,-入力!$C$16),IF(入力!$C$17=2,ROUNDUP(地区標準卸価格!L225*ユーザ別掛け率!L225%,-入力!$C$16),IF(入力!$C$17=3,ROUND(地区標準卸価格!L225*ユーザ別掛け率!L225%,-入力!$C$16),""))),地区標準卸価格!L225))</f>
        <v/>
      </c>
      <c r="M225" s="101">
        <f>'6桁'!M225</f>
        <v>0</v>
      </c>
      <c r="N225" s="12" t="str">
        <f>IF(地区標準卸価格!N225="","",IF(ISNUMBER(地区標準卸価格!N225),IF(入力!$C$17=1,ROUNDDOWN(地区標準卸価格!N225*ユーザ別掛け率!N225%,-入力!$C$16),IF(入力!$C$17=2,ROUNDUP(地区標準卸価格!N225*ユーザ別掛け率!N225%,-入力!$C$16),IF(入力!$C$17=3,ROUND(地区標準卸価格!N225*ユーザ別掛け率!N225%,-入力!$C$16),""))),地区標準卸価格!N225))</f>
        <v/>
      </c>
      <c r="O225" s="19">
        <f>'6桁'!O225</f>
        <v>0</v>
      </c>
      <c r="P225" s="289">
        <f>IF(地区標準卸価格!P225="","",IF(ISNUMBER(地区標準卸価格!P225),IF(入力!$C$17=1,ROUNDDOWN(地区標準卸価格!P225*ユーザ別掛け率!P225%,-入力!$C$16),IF(入力!$C$17=2,ROUNDUP(地区標準卸価格!P225*ユーザ別掛け率!P225%,-入力!$C$16),IF(入力!$C$17=3,ROUND(地区標準卸価格!P225*ユーザ別掛け率!P225%,-入力!$C$16),""))),地区標準卸価格!P225))</f>
        <v>43900</v>
      </c>
      <c r="Q225" s="20" t="str">
        <f>'6桁'!Q225</f>
        <v>W</v>
      </c>
      <c r="R225" s="12" t="str">
        <f>IF(地区標準卸価格!R225="","",IF(ISNUMBER(地区標準卸価格!R225),IF(入力!$C$17=1,ROUNDDOWN(地区標準卸価格!R225*ユーザ別掛け率!R225%,-入力!$C$16),IF(入力!$C$17=2,ROUNDUP(地区標準卸価格!R225*ユーザ別掛け率!R225%,-入力!$C$16),IF(入力!$C$17=3,ROUND(地区標準卸価格!R225*ユーザ別掛け率!R225%,-入力!$C$16),""))),地区標準卸価格!R225))</f>
        <v/>
      </c>
      <c r="S225" s="19">
        <f>'6桁'!S225</f>
        <v>0</v>
      </c>
      <c r="T225" s="12" t="str">
        <f>IF(地区標準卸価格!T225="","",IF(ISNUMBER(地区標準卸価格!T225),IF(入力!$C$17=1,ROUNDDOWN(地区標準卸価格!T225*ユーザ別掛け率!T225%,-入力!$C$16),IF(入力!$C$17=2,ROUNDUP(地区標準卸価格!T225*ユーザ別掛け率!T225%,-入力!$C$16),IF(入力!$C$17=3,ROUND(地区標準卸価格!T225*ユーザ別掛け率!T225%,-入力!$C$16),""))),地区標準卸価格!T225))</f>
        <v/>
      </c>
      <c r="U225" s="19">
        <f>'6桁'!U225</f>
        <v>0</v>
      </c>
      <c r="V225" s="12" t="str">
        <f>IF(地区標準卸価格!V225="","",IF(ISNUMBER(地区標準卸価格!V225),IF(入力!$C$17=1,ROUNDDOWN(地区標準卸価格!V225*ユーザ別掛け率!V225%,-入力!$C$16),IF(入力!$C$17=2,ROUNDUP(地区標準卸価格!V225*ユーザ別掛け率!V225%,-入力!$C$16),IF(入力!$C$17=3,ROUND(地区標準卸価格!V225*ユーザ別掛け率!V225%,-入力!$C$16),""))),地区標準卸価格!V225))</f>
        <v/>
      </c>
      <c r="W225" s="20">
        <f>'6桁'!W225</f>
        <v>0</v>
      </c>
      <c r="X225" s="12">
        <f>IF(地区標準卸価格!X225="","",IF(ISNUMBER(地区標準卸価格!X225),IF(入力!$C$17=1,ROUNDDOWN(地区標準卸価格!X225*ユーザ別掛け率!X225%,-入力!$C$16),IF(入力!$C$17=2,ROUNDUP(地区標準卸価格!X225*ユーザ別掛け率!X225%,-入力!$C$16),IF(入力!$C$17=3,ROUND(地区標準卸価格!X225*ユーザ別掛け率!X225%,-入力!$C$16),""))),地区標準卸価格!X225))</f>
        <v>36000</v>
      </c>
      <c r="Y225" s="20" t="str">
        <f>'6桁'!Y225</f>
        <v>W★</v>
      </c>
      <c r="Z225" s="265"/>
    </row>
    <row r="226" spans="2:26" ht="30" customHeight="1">
      <c r="B226" s="503"/>
      <c r="C226" s="341" t="s">
        <v>314</v>
      </c>
      <c r="D226" s="254">
        <v>90</v>
      </c>
      <c r="E226" s="342">
        <v>94</v>
      </c>
      <c r="F226" s="12" t="str">
        <f>IF(地区標準卸価格!F226="","",IF(ISNUMBER(地区標準卸価格!F226),IF(入力!$C$17=1,ROUNDDOWN(地区標準卸価格!F226*ユーザ別掛け率!F226%,-入力!$C$16),IF(入力!$C$17=2,ROUNDUP(地区標準卸価格!F226*ユーザ別掛け率!F226%,-入力!$C$16),IF(入力!$C$17=3,ROUND(地区標準卸価格!F226*ユーザ別掛け率!F226%,-入力!$C$16),""))),地区標準卸価格!F226))</f>
        <v/>
      </c>
      <c r="G226" s="19">
        <f>'6桁'!G226</f>
        <v>0</v>
      </c>
      <c r="H226" s="12" t="str">
        <f>IF(地区標準卸価格!H226="","",IF(ISNUMBER(地区標準卸価格!H226),IF(入力!$C$17=1,ROUNDDOWN(地区標準卸価格!H226*ユーザ別掛け率!H226%,-入力!$C$16),IF(入力!$C$17=2,ROUNDUP(地区標準卸価格!H226*ユーザ別掛け率!H226%,-入力!$C$16),IF(入力!$C$17=3,ROUND(地区標準卸価格!H226*ユーザ別掛け率!H226%,-入力!$C$16),""))),地区標準卸価格!H226))</f>
        <v/>
      </c>
      <c r="I226" s="19">
        <f>'6桁'!I226</f>
        <v>0</v>
      </c>
      <c r="J226" s="12" t="str">
        <f>IF(地区標準卸価格!J226="","",IF(ISNUMBER(地区標準卸価格!J226),IF(入力!$C$17=1,ROUNDDOWN(地区標準卸価格!J226*ユーザ別掛け率!J226%,-入力!$C$16),IF(入力!$C$17=2,ROUNDUP(地区標準卸価格!J226*ユーザ別掛け率!J226%,-入力!$C$16),IF(入力!$C$17=3,ROUND(地区標準卸価格!J226*ユーザ別掛け率!J226%,-入力!$C$16),""))),地区標準卸価格!J226))</f>
        <v/>
      </c>
      <c r="K226" s="19">
        <f>'6桁'!K226</f>
        <v>0</v>
      </c>
      <c r="L226" s="12" t="str">
        <f>IF(地区標準卸価格!L226="","",IF(ISNUMBER(地区標準卸価格!L226),IF(入力!$C$17=1,ROUNDDOWN(地区標準卸価格!L226*ユーザ別掛け率!L226%,-入力!$C$16),IF(入力!$C$17=2,ROUNDUP(地区標準卸価格!L226*ユーザ別掛け率!L226%,-入力!$C$16),IF(入力!$C$17=3,ROUND(地区標準卸価格!L226*ユーザ別掛け率!L226%,-入力!$C$16),""))),地区標準卸価格!L226))</f>
        <v/>
      </c>
      <c r="M226" s="19">
        <f>'6桁'!M226</f>
        <v>0</v>
      </c>
      <c r="N226" s="12" t="str">
        <f>IF(地区標準卸価格!N226="","",IF(ISNUMBER(地区標準卸価格!N226),IF(入力!$C$17=1,ROUNDDOWN(地区標準卸価格!N226*ユーザ別掛け率!N226%,-入力!$C$16),IF(入力!$C$17=2,ROUNDUP(地区標準卸価格!N226*ユーザ別掛け率!N226%,-入力!$C$16),IF(入力!$C$17=3,ROUND(地区標準卸価格!N226*ユーザ別掛け率!N226%,-入力!$C$16),""))),地区標準卸価格!N226))</f>
        <v/>
      </c>
      <c r="O226" s="19">
        <f>'6桁'!O226</f>
        <v>0</v>
      </c>
      <c r="P226" s="12">
        <f>IF(地区標準卸価格!P226="","",IF(ISNUMBER(地区標準卸価格!P226),IF(入力!$C$17=1,ROUNDDOWN(地区標準卸価格!P226*ユーザ別掛け率!P226%,-入力!$C$16),IF(入力!$C$17=2,ROUNDUP(地区標準卸価格!P226*ユーザ別掛け率!P226%,-入力!$C$16),IF(入力!$C$17=3,ROUND(地区標準卸価格!P226*ユーザ別掛け率!P226%,-入力!$C$16),""))),地区標準卸価格!P226))</f>
        <v>48400</v>
      </c>
      <c r="Q226" s="20" t="str">
        <f>'6桁'!Q226</f>
        <v>W</v>
      </c>
      <c r="R226" s="12">
        <f>IF(地区標準卸価格!R226="","",IF(ISNUMBER(地区標準卸価格!R226),IF(入力!$C$17=1,ROUNDDOWN(地区標準卸価格!R226*ユーザ別掛け率!R226%,-入力!$C$16),IF(入力!$C$17=2,ROUNDUP(地区標準卸価格!R226*ユーザ別掛け率!R226%,-入力!$C$16),IF(入力!$C$17=3,ROUND(地区標準卸価格!R226*ユーザ別掛け率!R226%,-入力!$C$16),""))),地区標準卸価格!R226))</f>
        <v>56900</v>
      </c>
      <c r="S226" s="19" t="str">
        <f>'6桁'!S226</f>
        <v>▽W</v>
      </c>
      <c r="T226" s="12" t="str">
        <f>IF(地区標準卸価格!T226="","",IF(ISNUMBER(地区標準卸価格!T226),IF(入力!$C$17=1,ROUNDDOWN(地区標準卸価格!T226*ユーザ別掛け率!T226%,-入力!$C$16),IF(入力!$C$17=2,ROUNDUP(地区標準卸価格!T226*ユーザ別掛け率!T226%,-入力!$C$16),IF(入力!$C$17=3,ROUND(地区標準卸価格!T226*ユーザ別掛け率!T226%,-入力!$C$16),""))),地区標準卸価格!T226))</f>
        <v/>
      </c>
      <c r="U226" s="19">
        <f>'6桁'!U226</f>
        <v>0</v>
      </c>
      <c r="V226" s="12" t="str">
        <f>IF(地区標準卸価格!V226="","",IF(ISNUMBER(地区標準卸価格!V226),IF(入力!$C$17=1,ROUNDDOWN(地区標準卸価格!V226*ユーザ別掛け率!V226%,-入力!$C$16),IF(入力!$C$17=2,ROUNDUP(地区標準卸価格!V226*ユーザ別掛け率!V226%,-入力!$C$16),IF(入力!$C$17=3,ROUND(地区標準卸価格!V226*ユーザ別掛け率!V226%,-入力!$C$16),""))),地区標準卸価格!V226))</f>
        <v/>
      </c>
      <c r="W226" s="20">
        <f>'6桁'!W226</f>
        <v>0</v>
      </c>
      <c r="X226" s="12" t="str">
        <f>IF(地区標準卸価格!X226="","",IF(ISNUMBER(地区標準卸価格!X226),IF(入力!$C$17=1,ROUNDDOWN(地区標準卸価格!X226*ユーザ別掛け率!X226%,-入力!$C$16),IF(入力!$C$17=2,ROUNDUP(地区標準卸価格!X226*ユーザ別掛け率!X226%,-入力!$C$16),IF(入力!$C$17=3,ROUND(地区標準卸価格!X226*ユーザ別掛け率!X226%,-入力!$C$16),""))),地区標準卸価格!X226))</f>
        <v/>
      </c>
      <c r="Y226" s="20">
        <f>'6桁'!Y226</f>
        <v>0</v>
      </c>
      <c r="Z226" s="265"/>
    </row>
    <row r="227" spans="2:26" ht="30" customHeight="1">
      <c r="B227" s="503"/>
      <c r="C227" s="341" t="s">
        <v>177</v>
      </c>
      <c r="D227" s="254">
        <v>91</v>
      </c>
      <c r="E227" s="342">
        <v>95</v>
      </c>
      <c r="F227" s="12" t="str">
        <f>IF(地区標準卸価格!F227="","",IF(ISNUMBER(地区標準卸価格!F227),IF(入力!$C$17=1,ROUNDDOWN(地区標準卸価格!F227*ユーザ別掛け率!F227%,-入力!$C$16),IF(入力!$C$17=2,ROUNDUP(地区標準卸価格!F227*ユーザ別掛け率!F227%,-入力!$C$16),IF(入力!$C$17=3,ROUND(地区標準卸価格!F227*ユーザ別掛け率!F227%,-入力!$C$16),""))),地区標準卸価格!F227))</f>
        <v/>
      </c>
      <c r="G227" s="19">
        <f>'6桁'!G227</f>
        <v>0</v>
      </c>
      <c r="H227" s="12">
        <f>IF(地区標準卸価格!H227="","",IF(ISNUMBER(地区標準卸価格!H227),IF(入力!$C$17=1,ROUNDDOWN(地区標準卸価格!H227*ユーザ別掛け率!H227%,-入力!$C$16),IF(入力!$C$17=2,ROUNDUP(地区標準卸価格!H227*ユーザ別掛け率!H227%,-入力!$C$16),IF(入力!$C$17=3,ROUND(地区標準卸価格!H227*ユーザ別掛け率!H227%,-入力!$C$16),""))),地区標準卸価格!H227))</f>
        <v>42900</v>
      </c>
      <c r="I227" s="19" t="str">
        <f>'6桁'!I227</f>
        <v>W</v>
      </c>
      <c r="J227" s="12" t="str">
        <f>IF(地区標準卸価格!J227="","",IF(ISNUMBER(地区標準卸価格!J227),IF(入力!$C$17=1,ROUNDDOWN(地区標準卸価格!J227*ユーザ別掛け率!J227%,-入力!$C$16),IF(入力!$C$17=2,ROUNDUP(地区標準卸価格!J227*ユーザ別掛け率!J227%,-入力!$C$16),IF(入力!$C$17=3,ROUND(地区標準卸価格!J227*ユーザ別掛け率!J227%,-入力!$C$16),""))),地区標準卸価格!J227))</f>
        <v/>
      </c>
      <c r="K227" s="19">
        <f>'6桁'!K227</f>
        <v>0</v>
      </c>
      <c r="L227" s="12" t="str">
        <f>IF(地区標準卸価格!L227="","",IF(ISNUMBER(地区標準卸価格!L227),IF(入力!$C$17=1,ROUNDDOWN(地区標準卸価格!L227*ユーザ別掛け率!L227%,-入力!$C$16),IF(入力!$C$17=2,ROUNDUP(地区標準卸価格!L227*ユーザ別掛け率!L227%,-入力!$C$16),IF(入力!$C$17=3,ROUND(地区標準卸価格!L227*ユーザ別掛け率!L227%,-入力!$C$16),""))),地区標準卸価格!L227))</f>
        <v/>
      </c>
      <c r="M227" s="19">
        <f>'6桁'!M227</f>
        <v>0</v>
      </c>
      <c r="N227" s="12" t="str">
        <f>IF(地区標準卸価格!N227="","",IF(ISNUMBER(地区標準卸価格!N227),IF(入力!$C$17=1,ROUNDDOWN(地区標準卸価格!N227*ユーザ別掛け率!N227%,-入力!$C$16),IF(入力!$C$17=2,ROUNDUP(地区標準卸価格!N227*ユーザ別掛け率!N227%,-入力!$C$16),IF(入力!$C$17=3,ROUND(地区標準卸価格!N227*ユーザ別掛け率!N227%,-入力!$C$16),""))),地区標準卸価格!N227))</f>
        <v/>
      </c>
      <c r="O227" s="19">
        <f>'6桁'!O227</f>
        <v>0</v>
      </c>
      <c r="P227" s="12">
        <f>IF(地区標準卸価格!P227="","",IF(ISNUMBER(地区標準卸価格!P227),IF(入力!$C$17=1,ROUNDDOWN(地区標準卸価格!P227*ユーザ別掛け率!P227%,-入力!$C$16),IF(入力!$C$17=2,ROUNDUP(地区標準卸価格!P227*ユーザ別掛け率!P227%,-入力!$C$16),IF(入力!$C$17=3,ROUND(地区標準卸価格!P227*ユーザ別掛け率!P227%,-入力!$C$16),""))),地区標準卸価格!P227))</f>
        <v>50100</v>
      </c>
      <c r="Q227" s="20" t="str">
        <f>'6桁'!Q227</f>
        <v>W</v>
      </c>
      <c r="R227" s="12" t="str">
        <f>IF(地区標準卸価格!R227="","",IF(ISNUMBER(地区標準卸価格!R227),IF(入力!$C$17=1,ROUNDDOWN(地区標準卸価格!R227*ユーザ別掛け率!R227%,-入力!$C$16),IF(入力!$C$17=2,ROUNDUP(地区標準卸価格!R227*ユーザ別掛け率!R227%,-入力!$C$16),IF(入力!$C$17=3,ROUND(地区標準卸価格!R227*ユーザ別掛け率!R227%,-入力!$C$16),""))),地区標準卸価格!R227))</f>
        <v/>
      </c>
      <c r="S227" s="19">
        <f>'6桁'!S227</f>
        <v>0</v>
      </c>
      <c r="T227" s="12" t="str">
        <f>IF(地区標準卸価格!T227="","",IF(ISNUMBER(地区標準卸価格!T227),IF(入力!$C$17=1,ROUNDDOWN(地区標準卸価格!T227*ユーザ別掛け率!T227%,-入力!$C$16),IF(入力!$C$17=2,ROUNDUP(地区標準卸価格!T227*ユーザ別掛け率!T227%,-入力!$C$16),IF(入力!$C$17=3,ROUND(地区標準卸価格!T227*ユーザ別掛け率!T227%,-入力!$C$16),""))),地区標準卸価格!T227))</f>
        <v/>
      </c>
      <c r="U227" s="19">
        <f>'6桁'!U227</f>
        <v>0</v>
      </c>
      <c r="V227" s="12" t="str">
        <f>IF(地区標準卸価格!V227="","",IF(ISNUMBER(地区標準卸価格!V227),IF(入力!$C$17=1,ROUNDDOWN(地区標準卸価格!V227*ユーザ別掛け率!V227%,-入力!$C$16),IF(入力!$C$17=2,ROUNDUP(地区標準卸価格!V227*ユーザ別掛け率!V227%,-入力!$C$16),IF(入力!$C$17=3,ROUND(地区標準卸価格!V227*ユーザ別掛け率!V227%,-入力!$C$16),""))),地区標準卸価格!V227))</f>
        <v/>
      </c>
      <c r="W227" s="20">
        <f>'6桁'!W227</f>
        <v>0</v>
      </c>
      <c r="X227" s="12">
        <f>IF(地区標準卸価格!X227="","",IF(ISNUMBER(地区標準卸価格!X227),IF(入力!$C$17=1,ROUNDDOWN(地区標準卸価格!X227*ユーザ別掛け率!X227%,-入力!$C$16),IF(入力!$C$17=2,ROUNDUP(地区標準卸価格!X227*ユーザ別掛け率!X227%,-入力!$C$16),IF(入力!$C$17=3,ROUND(地区標準卸価格!X227*ユーザ別掛け率!X227%,-入力!$C$16),""))),地区標準卸価格!X227))</f>
        <v>41000</v>
      </c>
      <c r="Y227" s="20" t="str">
        <f>'6桁'!Y227</f>
        <v>W</v>
      </c>
      <c r="Z227" s="265"/>
    </row>
    <row r="228" spans="2:26" ht="30" customHeight="1">
      <c r="B228" s="503"/>
      <c r="C228" s="341" t="s">
        <v>178</v>
      </c>
      <c r="D228" s="254">
        <v>94</v>
      </c>
      <c r="E228" s="342">
        <v>98</v>
      </c>
      <c r="F228" s="12" t="str">
        <f>IF(地区標準卸価格!F228="","",IF(ISNUMBER(地区標準卸価格!F228),IF(入力!$C$17=1,ROUNDDOWN(地区標準卸価格!F228*ユーザ別掛け率!F228%,-入力!$C$16),IF(入力!$C$17=2,ROUNDUP(地区標準卸価格!F228*ユーザ別掛け率!F228%,-入力!$C$16),IF(入力!$C$17=3,ROUND(地区標準卸価格!F228*ユーザ別掛け率!F228%,-入力!$C$16),""))),地区標準卸価格!F228))</f>
        <v/>
      </c>
      <c r="G228" s="19">
        <f>'6桁'!G228</f>
        <v>0</v>
      </c>
      <c r="H228" s="12" t="str">
        <f>IF(地区標準卸価格!H228="","",IF(ISNUMBER(地区標準卸価格!H228),IF(入力!$C$17=1,ROUNDDOWN(地区標準卸価格!H228*ユーザ別掛け率!H228%,-入力!$C$16),IF(入力!$C$17=2,ROUNDUP(地区標準卸価格!H228*ユーザ別掛け率!H228%,-入力!$C$16),IF(入力!$C$17=3,ROUND(地区標準卸価格!H228*ユーザ別掛け率!H228%,-入力!$C$16),""))),地区標準卸価格!H228))</f>
        <v/>
      </c>
      <c r="I228" s="19">
        <f>'6桁'!I228</f>
        <v>0</v>
      </c>
      <c r="J228" s="12" t="str">
        <f>IF(地区標準卸価格!J228="","",IF(ISNUMBER(地区標準卸価格!J228),IF(入力!$C$17=1,ROUNDDOWN(地区標準卸価格!J228*ユーザ別掛け率!J228%,-入力!$C$16),IF(入力!$C$17=2,ROUNDUP(地区標準卸価格!J228*ユーザ別掛け率!J228%,-入力!$C$16),IF(入力!$C$17=3,ROUND(地区標準卸価格!J228*ユーザ別掛け率!J228%,-入力!$C$16),""))),地区標準卸価格!J228))</f>
        <v/>
      </c>
      <c r="K228" s="19">
        <f>'6桁'!K228</f>
        <v>0</v>
      </c>
      <c r="L228" s="12" t="str">
        <f>IF(地区標準卸価格!L228="","",IF(ISNUMBER(地区標準卸価格!L228),IF(入力!$C$17=1,ROUNDDOWN(地区標準卸価格!L228*ユーザ別掛け率!L228%,-入力!$C$16),IF(入力!$C$17=2,ROUNDUP(地区標準卸価格!L228*ユーザ別掛け率!L228%,-入力!$C$16),IF(入力!$C$17=3,ROUND(地区標準卸価格!L228*ユーザ別掛け率!L228%,-入力!$C$16),""))),地区標準卸価格!L228))</f>
        <v/>
      </c>
      <c r="M228" s="19">
        <f>'6桁'!M228</f>
        <v>0</v>
      </c>
      <c r="N228" s="12" t="str">
        <f>IF(地区標準卸価格!N228="","",IF(ISNUMBER(地区標準卸価格!N228),IF(入力!$C$17=1,ROUNDDOWN(地区標準卸価格!N228*ユーザ別掛け率!N228%,-入力!$C$16),IF(入力!$C$17=2,ROUNDUP(地区標準卸価格!N228*ユーザ別掛け率!N228%,-入力!$C$16),IF(入力!$C$17=3,ROUND(地区標準卸価格!N228*ユーザ別掛け率!N228%,-入力!$C$16),""))),地区標準卸価格!N228))</f>
        <v/>
      </c>
      <c r="O228" s="19">
        <f>'6桁'!O228</f>
        <v>0</v>
      </c>
      <c r="P228" s="12">
        <f>IF(地区標準卸価格!P228="","",IF(ISNUMBER(地区標準卸価格!P228),IF(入力!$C$17=1,ROUNDDOWN(地区標準卸価格!P228*ユーザ別掛け率!P228%,-入力!$C$16),IF(入力!$C$17=2,ROUNDUP(地区標準卸価格!P228*ユーザ別掛け率!P228%,-入力!$C$16),IF(入力!$C$17=3,ROUND(地区標準卸価格!P228*ユーザ別掛け率!P228%,-入力!$C$16),""))),地区標準卸価格!P228))</f>
        <v>53000</v>
      </c>
      <c r="Q228" s="20" t="str">
        <f>'6桁'!Q228</f>
        <v>W</v>
      </c>
      <c r="R228" s="12">
        <f>IF(地区標準卸価格!R228="","",IF(ISNUMBER(地区標準卸価格!R228),IF(入力!$C$17=1,ROUNDDOWN(地区標準卸価格!R228*ユーザ別掛け率!R228%,-入力!$C$16),IF(入力!$C$17=2,ROUNDUP(地区標準卸価格!R228*ユーザ別掛け率!R228%,-入力!$C$16),IF(入力!$C$17=3,ROUND(地区標準卸価格!R228*ユーザ別掛け率!R228%,-入力!$C$16),""))),地区標準卸価格!R228))</f>
        <v>62400</v>
      </c>
      <c r="S228" s="19" t="str">
        <f>'6桁'!S228</f>
        <v>▽W★</v>
      </c>
      <c r="T228" s="12" t="str">
        <f>IF(地区標準卸価格!T228="","",IF(ISNUMBER(地区標準卸価格!T228),IF(入力!$C$17=1,ROUNDDOWN(地区標準卸価格!T228*ユーザ別掛け率!T228%,-入力!$C$16),IF(入力!$C$17=2,ROUNDUP(地区標準卸価格!T228*ユーザ別掛け率!T228%,-入力!$C$16),IF(入力!$C$17=3,ROUND(地区標準卸価格!T228*ユーザ別掛け率!T228%,-入力!$C$16),""))),地区標準卸価格!T228))</f>
        <v/>
      </c>
      <c r="U228" s="19">
        <f>'6桁'!U228</f>
        <v>0</v>
      </c>
      <c r="V228" s="12" t="str">
        <f>IF(地区標準卸価格!V228="","",IF(ISNUMBER(地区標準卸価格!V228),IF(入力!$C$17=1,ROUNDDOWN(地区標準卸価格!V228*ユーザ別掛け率!V228%,-入力!$C$16),IF(入力!$C$17=2,ROUNDUP(地区標準卸価格!V228*ユーザ別掛け率!V228%,-入力!$C$16),IF(入力!$C$17=3,ROUND(地区標準卸価格!V228*ユーザ別掛け率!V228%,-入力!$C$16),""))),地区標準卸価格!V228))</f>
        <v/>
      </c>
      <c r="W228" s="20">
        <f>'6桁'!W228</f>
        <v>0</v>
      </c>
      <c r="X228" s="12">
        <f>IF(地区標準卸価格!X228="","",IF(ISNUMBER(地区標準卸価格!X228),IF(入力!$C$17=1,ROUNDDOWN(地区標準卸価格!X228*ユーザ別掛け率!X228%,-入力!$C$16),IF(入力!$C$17=2,ROUNDUP(地区標準卸価格!X228*ユーザ別掛け率!X228%,-入力!$C$16),IF(入力!$C$17=3,ROUND(地区標準卸価格!X228*ユーザ別掛け率!X228%,-入力!$C$16),""))),地区標準卸価格!X228))</f>
        <v>42800</v>
      </c>
      <c r="Y228" s="20" t="str">
        <f>'6桁'!Y228</f>
        <v>W</v>
      </c>
      <c r="Z228" s="265"/>
    </row>
    <row r="229" spans="2:26" ht="30" customHeight="1">
      <c r="B229" s="503"/>
      <c r="C229" s="341" t="s">
        <v>332</v>
      </c>
      <c r="D229" s="254">
        <v>81</v>
      </c>
      <c r="E229" s="342"/>
      <c r="F229" s="12" t="str">
        <f>IF(地区標準卸価格!F229="","",IF(ISNUMBER(地区標準卸価格!F229),IF(入力!$C$17=1,ROUNDDOWN(地区標準卸価格!F229*ユーザ別掛け率!F229%,-入力!$C$16),IF(入力!$C$17=2,ROUNDUP(地区標準卸価格!F229*ユーザ別掛け率!F229%,-入力!$C$16),IF(入力!$C$17=3,ROUND(地区標準卸価格!F229*ユーザ別掛け率!F229%,-入力!$C$16),""))),地区標準卸価格!F229))</f>
        <v/>
      </c>
      <c r="G229" s="19">
        <f>'6桁'!G229</f>
        <v>0</v>
      </c>
      <c r="H229" s="12" t="str">
        <f>IF(地区標準卸価格!H229="","",IF(ISNUMBER(地区標準卸価格!H229),IF(入力!$C$17=1,ROUNDDOWN(地区標準卸価格!H229*ユーザ別掛け率!H229%,-入力!$C$16),IF(入力!$C$17=2,ROUNDUP(地区標準卸価格!H229*ユーザ別掛け率!H229%,-入力!$C$16),IF(入力!$C$17=3,ROUND(地区標準卸価格!H229*ユーザ別掛け率!H229%,-入力!$C$16),""))),地区標準卸価格!H229))</f>
        <v/>
      </c>
      <c r="I229" s="19">
        <f>'6桁'!I229</f>
        <v>0</v>
      </c>
      <c r="J229" s="12">
        <f>IF(地区標準卸価格!J229="","",IF(ISNUMBER(地区標準卸価格!J229),IF(入力!$C$17=1,ROUNDDOWN(地区標準卸価格!J229*ユーザ別掛け率!J229%,-入力!$C$16),IF(入力!$C$17=2,ROUNDUP(地区標準卸価格!J229*ユーザ別掛け率!J229%,-入力!$C$16),IF(入力!$C$17=3,ROUND(地区標準卸価格!J229*ユーザ別掛け率!J229%,-入力!$C$16),""))),地区標準卸価格!J229))</f>
        <v>31000</v>
      </c>
      <c r="K229" s="19" t="str">
        <f>'6桁'!K229</f>
        <v>W</v>
      </c>
      <c r="L229" s="12" t="str">
        <f>IF(地区標準卸価格!L229="","",IF(ISNUMBER(地区標準卸価格!L229),IF(入力!$C$17=1,ROUNDDOWN(地区標準卸価格!L229*ユーザ別掛け率!L229%,-入力!$C$16),IF(入力!$C$17=2,ROUNDUP(地区標準卸価格!L229*ユーザ別掛け率!L229%,-入力!$C$16),IF(入力!$C$17=3,ROUND(地区標準卸価格!L229*ユーザ別掛け率!L229%,-入力!$C$16),""))),地区標準卸価格!L229))</f>
        <v/>
      </c>
      <c r="M229" s="19">
        <f>'6桁'!M229</f>
        <v>0</v>
      </c>
      <c r="N229" s="12" t="str">
        <f>IF(地区標準卸価格!N229="","",IF(ISNUMBER(地区標準卸価格!N229),IF(入力!$C$17=1,ROUNDDOWN(地区標準卸価格!N229*ユーザ別掛け率!N229%,-入力!$C$16),IF(入力!$C$17=2,ROUNDUP(地区標準卸価格!N229*ユーザ別掛け率!N229%,-入力!$C$16),IF(入力!$C$17=3,ROUND(地区標準卸価格!N229*ユーザ別掛け率!N229%,-入力!$C$16),""))),地区標準卸価格!N229))</f>
        <v/>
      </c>
      <c r="O229" s="19">
        <f>'6桁'!O229</f>
        <v>0</v>
      </c>
      <c r="P229" s="12">
        <f>IF(地区標準卸価格!P229="","",IF(ISNUMBER(地区標準卸価格!P229),IF(入力!$C$17=1,ROUNDDOWN(地区標準卸価格!P229*ユーザ別掛け率!P229%,-入力!$C$16),IF(入力!$C$17=2,ROUNDUP(地区標準卸価格!P229*ユーザ別掛け率!P229%,-入力!$C$16),IF(入力!$C$17=3,ROUND(地区標準卸価格!P229*ユーザ別掛け率!P229%,-入力!$C$16),""))),地区標準卸価格!P229))</f>
        <v>39600</v>
      </c>
      <c r="Q229" s="20" t="str">
        <f>'6桁'!Q229</f>
        <v>W</v>
      </c>
      <c r="R229" s="12" t="str">
        <f>IF(地区標準卸価格!R229="","",IF(ISNUMBER(地区標準卸価格!R229),IF(入力!$C$17=1,ROUNDDOWN(地区標準卸価格!R229*ユーザ別掛け率!R229%,-入力!$C$16),IF(入力!$C$17=2,ROUNDUP(地区標準卸価格!R229*ユーザ別掛け率!R229%,-入力!$C$16),IF(入力!$C$17=3,ROUND(地区標準卸価格!R229*ユーザ別掛け率!R229%,-入力!$C$16),""))),地区標準卸価格!R229))</f>
        <v/>
      </c>
      <c r="S229" s="19">
        <f>'6桁'!S229</f>
        <v>0</v>
      </c>
      <c r="T229" s="12" t="str">
        <f>IF(地区標準卸価格!T229="","",IF(ISNUMBER(地区標準卸価格!T229),IF(入力!$C$17=1,ROUNDDOWN(地区標準卸価格!T229*ユーザ別掛け率!T229%,-入力!$C$16),IF(入力!$C$17=2,ROUNDUP(地区標準卸価格!T229*ユーザ別掛け率!T229%,-入力!$C$16),IF(入力!$C$17=3,ROUND(地区標準卸価格!T229*ユーザ別掛け率!T229%,-入力!$C$16),""))),地区標準卸価格!T229))</f>
        <v/>
      </c>
      <c r="U229" s="19">
        <f>'6桁'!U229</f>
        <v>0</v>
      </c>
      <c r="V229" s="12" t="str">
        <f>IF(地区標準卸価格!V229="","",IF(ISNUMBER(地区標準卸価格!V229),IF(入力!$C$17=1,ROUNDDOWN(地区標準卸価格!V229*ユーザ別掛け率!V229%,-入力!$C$16),IF(入力!$C$17=2,ROUNDUP(地区標準卸価格!V229*ユーザ別掛け率!V229%,-入力!$C$16),IF(入力!$C$17=3,ROUND(地区標準卸価格!V229*ユーザ別掛け率!V229%,-入力!$C$16),""))),地区標準卸価格!V229))</f>
        <v/>
      </c>
      <c r="W229" s="20">
        <f>'6桁'!W229</f>
        <v>0</v>
      </c>
      <c r="X229" s="12" t="str">
        <f>IF(地区標準卸価格!X229="","",IF(ISNUMBER(地区標準卸価格!X229),IF(入力!$C$17=1,ROUNDDOWN(地区標準卸価格!X229*ユーザ別掛け率!X229%,-入力!$C$16),IF(入力!$C$17=2,ROUNDUP(地区標準卸価格!X229*ユーザ別掛け率!X229%,-入力!$C$16),IF(入力!$C$17=3,ROUND(地区標準卸価格!X229*ユーザ別掛け率!X229%,-入力!$C$16),""))),地区標準卸価格!X229))</f>
        <v/>
      </c>
      <c r="Y229" s="20">
        <f>'6桁'!Y229</f>
        <v>0</v>
      </c>
      <c r="Z229" s="265"/>
    </row>
    <row r="230" spans="2:26" ht="30" customHeight="1">
      <c r="B230" s="503"/>
      <c r="C230" s="341" t="s">
        <v>7</v>
      </c>
      <c r="D230" s="254">
        <v>84</v>
      </c>
      <c r="E230" s="342">
        <v>88</v>
      </c>
      <c r="F230" s="12">
        <f>IF(地区標準卸価格!F230="","",IF(ISNUMBER(地区標準卸価格!F230),IF(入力!$C$17=1,ROUNDDOWN(地区標準卸価格!F230*ユーザ別掛け率!F230%,-入力!$C$16),IF(入力!$C$17=2,ROUNDUP(地区標準卸価格!F230*ユーザ別掛け率!F230%,-入力!$C$16),IF(入力!$C$17=3,ROUND(地区標準卸価格!F230*ユーザ別掛け率!F230%,-入力!$C$16),""))),地区標準卸価格!F230))</f>
        <v>39000</v>
      </c>
      <c r="G230" s="19" t="str">
        <f>'6桁'!G230</f>
        <v>Y★</v>
      </c>
      <c r="H230" s="12">
        <f>IF(地区標準卸価格!H230="","",IF(ISNUMBER(地区標準卸価格!H230),IF(入力!$C$17=1,ROUNDDOWN(地区標準卸価格!H230*ユーザ別掛け率!H230%,-入力!$C$16),IF(入力!$C$17=2,ROUNDUP(地区標準卸価格!H230*ユーザ別掛け率!H230%,-入力!$C$16),IF(入力!$C$17=3,ROUND(地区標準卸価格!H230*ユーザ別掛け率!H230%,-入力!$C$16),""))),地区標準卸価格!H230))</f>
        <v>36200</v>
      </c>
      <c r="I230" s="19" t="str">
        <f>'6桁'!I230</f>
        <v>W★</v>
      </c>
      <c r="J230" s="12">
        <f>IF(地区標準卸価格!J230="","",IF(ISNUMBER(地区標準卸価格!J230),IF(入力!$C$17=1,ROUNDDOWN(地区標準卸価格!J230*ユーザ別掛け率!J230%,-入力!$C$16),IF(入力!$C$17=2,ROUNDUP(地区標準卸価格!J230*ユーザ別掛け率!J230%,-入力!$C$16),IF(入力!$C$17=3,ROUND(地区標準卸価格!J230*ユーザ別掛け率!J230%,-入力!$C$16),""))),地区標準卸価格!J230))</f>
        <v>34000</v>
      </c>
      <c r="K230" s="19" t="str">
        <f>'6桁'!K230</f>
        <v>W★</v>
      </c>
      <c r="L230" s="12" t="str">
        <f>IF(地区標準卸価格!L230="","",IF(ISNUMBER(地区標準卸価格!L230),IF(入力!$C$17=1,ROUNDDOWN(地区標準卸価格!L230*ユーザ別掛け率!L230%,-入力!$C$16),IF(入力!$C$17=2,ROUNDUP(地区標準卸価格!L230*ユーザ別掛け率!L230%,-入力!$C$16),IF(入力!$C$17=3,ROUND(地区標準卸価格!L230*ユーザ別掛け率!L230%,-入力!$C$16),""))),地区標準卸価格!L230))</f>
        <v/>
      </c>
      <c r="M230" s="19">
        <f>'6桁'!M230</f>
        <v>0</v>
      </c>
      <c r="N230" s="12" t="str">
        <f>IF(地区標準卸価格!N230="","",IF(ISNUMBER(地区標準卸価格!N230),IF(入力!$C$17=1,ROUNDDOWN(地区標準卸価格!N230*ユーザ別掛け率!N230%,-入力!$C$16),IF(入力!$C$17=2,ROUNDUP(地区標準卸価格!N230*ユーザ別掛け率!N230%,-入力!$C$16),IF(入力!$C$17=3,ROUND(地区標準卸価格!N230*ユーザ別掛け率!N230%,-入力!$C$16),""))),地区標準卸価格!N230))</f>
        <v/>
      </c>
      <c r="O230" s="19">
        <f>'6桁'!O230</f>
        <v>0</v>
      </c>
      <c r="P230" s="12">
        <f>IF(地区標準卸価格!P230="","",IF(ISNUMBER(地区標準卸価格!P230),IF(入力!$C$17=1,ROUNDDOWN(地区標準卸価格!P230*ユーザ別掛け率!P230%,-入力!$C$16),IF(入力!$C$17=2,ROUNDUP(地区標準卸価格!P230*ユーザ別掛け率!P230%,-入力!$C$16),IF(入力!$C$17=3,ROUND(地区標準卸価格!P230*ユーザ別掛け率!P230%,-入力!$C$16),""))),地区標準卸価格!P230))</f>
        <v>39400</v>
      </c>
      <c r="Q230" s="20" t="str">
        <f>'6桁'!Q230</f>
        <v>W</v>
      </c>
      <c r="R230" s="12" t="str">
        <f>IF(地区標準卸価格!R230="","",IF(ISNUMBER(地区標準卸価格!R230),IF(入力!$C$17=1,ROUNDDOWN(地区標準卸価格!R230*ユーザ別掛け率!R230%,-入力!$C$16),IF(入力!$C$17=2,ROUNDUP(地区標準卸価格!R230*ユーザ別掛け率!R230%,-入力!$C$16),IF(入力!$C$17=3,ROUND(地区標準卸価格!R230*ユーザ別掛け率!R230%,-入力!$C$16),""))),地区標準卸価格!R230))</f>
        <v/>
      </c>
      <c r="S230" s="19">
        <f>'6桁'!S230</f>
        <v>0</v>
      </c>
      <c r="T230" s="12" t="str">
        <f>IF(地区標準卸価格!T230="","",IF(ISNUMBER(地区標準卸価格!T230),IF(入力!$C$17=1,ROUNDDOWN(地区標準卸価格!T230*ユーザ別掛け率!T230%,-入力!$C$16),IF(入力!$C$17=2,ROUNDUP(地区標準卸価格!T230*ユーザ別掛け率!T230%,-入力!$C$16),IF(入力!$C$17=3,ROUND(地区標準卸価格!T230*ユーザ別掛け率!T230%,-入力!$C$16),""))),地区標準卸価格!T230))</f>
        <v/>
      </c>
      <c r="U230" s="19">
        <f>'6桁'!U230</f>
        <v>0</v>
      </c>
      <c r="V230" s="12" t="str">
        <f>IF(地区標準卸価格!V230="","",IF(ISNUMBER(地区標準卸価格!V230),IF(入力!$C$17=1,ROUNDDOWN(地区標準卸価格!V230*ユーザ別掛け率!V230%,-入力!$C$16),IF(入力!$C$17=2,ROUNDUP(地区標準卸価格!V230*ユーザ別掛け率!V230%,-入力!$C$16),IF(入力!$C$17=3,ROUND(地区標準卸価格!V230*ユーザ別掛け率!V230%,-入力!$C$16),""))),地区標準卸価格!V230))</f>
        <v/>
      </c>
      <c r="W230" s="20">
        <f>'6桁'!W230</f>
        <v>0</v>
      </c>
      <c r="X230" s="12">
        <f>IF(地区標準卸価格!X230="","",IF(ISNUMBER(地区標準卸価格!X230),IF(入力!$C$17=1,ROUNDDOWN(地区標準卸価格!X230*ユーザ別掛け率!X230%,-入力!$C$16),IF(入力!$C$17=2,ROUNDUP(地区標準卸価格!X230*ユーザ別掛け率!X230%,-入力!$C$16),IF(入力!$C$17=3,ROUND(地区標準卸価格!X230*ユーザ別掛け率!X230%,-入力!$C$16),""))),地区標準卸価格!X230))</f>
        <v>32400</v>
      </c>
      <c r="Y230" s="20" t="str">
        <f>'6桁'!Y230</f>
        <v>W★</v>
      </c>
      <c r="Z230" s="265"/>
    </row>
    <row r="231" spans="2:26" ht="30" customHeight="1">
      <c r="B231" s="503"/>
      <c r="C231" s="570" t="s">
        <v>110</v>
      </c>
      <c r="D231" s="939">
        <v>87</v>
      </c>
      <c r="E231" s="941">
        <v>91</v>
      </c>
      <c r="F231" s="937">
        <f>IF(地区標準卸価格!F231="","",IF(ISNUMBER(地区標準卸価格!F231),IF(入力!$C$17=1,ROUNDDOWN(地区標準卸価格!F231*ユーザ別掛け率!F231%,-入力!$C$16),IF(入力!$C$17=2,ROUNDUP(地区標準卸価格!F231*ユーザ別掛け率!F231%,-入力!$C$16),IF(入力!$C$17=3,ROUND(地区標準卸価格!F231*ユーザ別掛け率!F231%,-入力!$C$16),""))),地区標準卸価格!F231))</f>
        <v>37100</v>
      </c>
      <c r="G231" s="933" t="str">
        <f>'6桁'!G231</f>
        <v>Y★</v>
      </c>
      <c r="H231" s="937">
        <f>IF(地区標準卸価格!H231="","",IF(ISNUMBER(地区標準卸価格!H231),IF(入力!$C$17=1,ROUNDDOWN(地区標準卸価格!H231*ユーザ別掛け率!H231%,-入力!$C$16),IF(入力!$C$17=2,ROUNDUP(地区標準卸価格!H231*ユーザ別掛け率!H231%,-入力!$C$16),IF(入力!$C$17=3,ROUND(地区標準卸価格!H231*ユーザ別掛け率!H231%,-入力!$C$16),""))),地区標準卸価格!H231))</f>
        <v>36400</v>
      </c>
      <c r="I231" s="933" t="str">
        <f>'6桁'!I231</f>
        <v>W★</v>
      </c>
      <c r="J231" s="937">
        <f>IF(地区標準卸価格!J231="","",IF(ISNUMBER(地区標準卸価格!J231),IF(入力!$C$17=1,ROUNDDOWN(地区標準卸価格!J231*ユーザ別掛け率!J231%,-入力!$C$16),IF(入力!$C$17=2,ROUNDUP(地区標準卸価格!J231*ユーザ別掛け率!J231%,-入力!$C$16),IF(入力!$C$17=3,ROUND(地区標準卸価格!J231*ユーザ別掛け率!J231%,-入力!$C$16),""))),地区標準卸価格!J231))</f>
        <v>34700</v>
      </c>
      <c r="K231" s="933" t="str">
        <f>'6桁'!K231</f>
        <v>W★</v>
      </c>
      <c r="L231" s="937">
        <f>IF(地区標準卸価格!L231="","",IF(ISNUMBER(地区標準卸価格!L231),IF(入力!$C$17=1,ROUNDDOWN(地区標準卸価格!L231*ユーザ別掛け率!L231%,-入力!$C$16),IF(入力!$C$17=2,ROUNDUP(地区標準卸価格!L231*ユーザ別掛け率!L231%,-入力!$C$16),IF(入力!$C$17=3,ROUND(地区標準卸価格!L231*ユーザ別掛け率!L231%,-入力!$C$16),""))),地区標準卸価格!L231))</f>
        <v>32300</v>
      </c>
      <c r="M231" s="933" t="str">
        <f>'6桁'!M231</f>
        <v>W★</v>
      </c>
      <c r="N231" s="937">
        <f>IF(地区標準卸価格!N231="","",IF(ISNUMBER(地区標準卸価格!N231),IF(入力!$C$17=1,ROUNDDOWN(地区標準卸価格!N231*ユーザ別掛け率!N231%,-入力!$C$16),IF(入力!$C$17=2,ROUNDUP(地区標準卸価格!N231*ユーザ別掛け率!N231%,-入力!$C$16),IF(入力!$C$17=3,ROUND(地区標準卸価格!N231*ユーザ別掛け率!N231%,-入力!$C$16),""))),地区標準卸価格!N231))</f>
        <v>32000</v>
      </c>
      <c r="O231" s="933" t="str">
        <f>'6桁'!O231</f>
        <v>W★</v>
      </c>
      <c r="P231" s="244">
        <f>IF(地区標準卸価格!P231="","",IF(ISNUMBER(地区標準卸価格!P231),IF(入力!$C$17=1,ROUNDDOWN(地区標準卸価格!P231*ユーザ別掛け率!P231%,-入力!$C$16),IF(入力!$C$17=2,ROUNDUP(地区標準卸価格!P231*ユーザ別掛け率!P231%,-入力!$C$16),IF(入力!$C$17=3,ROUND(地区標準卸価格!P231*ユーザ別掛け率!P231%,-入力!$C$16),""))),地区標準卸価格!P231))</f>
        <v>42200</v>
      </c>
      <c r="Q231" s="20" t="str">
        <f>'6桁'!Q231</f>
        <v>W</v>
      </c>
      <c r="R231" s="937">
        <f>IF(地区標準卸価格!R231="","",IF(ISNUMBER(地区標準卸価格!R231),IF(入力!$C$17=1,ROUNDDOWN(地区標準卸価格!R231*ユーザ別掛け率!R231%,-入力!$C$16),IF(入力!$C$17=2,ROUNDUP(地区標準卸価格!R231*ユーザ別掛け率!R231%,-入力!$C$16),IF(入力!$C$17=3,ROUND(地区標準卸価格!R231*ユーザ別掛け率!R231%,-入力!$C$16),""))),地区標準卸価格!R231))</f>
        <v>49100</v>
      </c>
      <c r="S231" s="943" t="str">
        <f>'6桁'!S231</f>
        <v>▽W★</v>
      </c>
      <c r="T231" s="12">
        <f>IF(地区標準卸価格!T231="","",IF(ISNUMBER(地区標準卸価格!T231),IF(入力!$C$17=1,ROUNDDOWN(地区標準卸価格!T231*ユーザ別掛け率!T231%,-入力!$C$16),IF(入力!$C$17=2,ROUNDUP(地区標準卸価格!T231*ユーザ別掛け率!T231%,-入力!$C$16),IF(入力!$C$17=3,ROUND(地区標準卸価格!T231*ユーザ別掛け率!T231%,-入力!$C$16),""))),地区標準卸価格!T231))</f>
        <v>78100</v>
      </c>
      <c r="U231" s="19" t="str">
        <f>'6桁'!U231</f>
        <v>W
β06</v>
      </c>
      <c r="V231" s="937">
        <f>IF(地区標準卸価格!V231="","",IF(ISNUMBER(地区標準卸価格!V231),IF(入力!$C$17=1,ROUNDDOWN(地区標準卸価格!V231*ユーザ別掛け率!V231%,-入力!$C$16),IF(入力!$C$17=2,ROUNDUP(地区標準卸価格!V231*ユーザ別掛け率!V231%,-入力!$C$16),IF(入力!$C$17=3,ROUND(地区標準卸価格!V231*ユーザ別掛け率!V231%,-入力!$C$16),""))),地区標準卸価格!V231))</f>
        <v>49100</v>
      </c>
      <c r="W231" s="933" t="str">
        <f>'6桁'!W231</f>
        <v>▽V★</v>
      </c>
      <c r="X231" s="937">
        <f>IF(地区標準卸価格!X231="","",IF(ISNUMBER(地区標準卸価格!X231),IF(入力!$C$17=1,ROUNDDOWN(地区標準卸価格!X231*ユーザ別掛け率!X231%,-入力!$C$16),IF(入力!$C$17=2,ROUNDUP(地区標準卸価格!X231*ユーザ別掛け率!X231%,-入力!$C$16),IF(入力!$C$17=3,ROUND(地区標準卸価格!X231*ユーザ別掛け率!X231%,-入力!$C$16),""))),地区標準卸価格!X231))</f>
        <v>33800</v>
      </c>
      <c r="Y231" s="933" t="str">
        <f>'6桁'!Y231</f>
        <v>W★</v>
      </c>
      <c r="Z231" s="265"/>
    </row>
    <row r="232" spans="2:26" ht="30" customHeight="1">
      <c r="B232" s="503"/>
      <c r="C232" s="571"/>
      <c r="D232" s="940"/>
      <c r="E232" s="942"/>
      <c r="F232" s="938"/>
      <c r="G232" s="934"/>
      <c r="H232" s="938"/>
      <c r="I232" s="934"/>
      <c r="J232" s="938"/>
      <c r="K232" s="934"/>
      <c r="L232" s="938"/>
      <c r="M232" s="934"/>
      <c r="N232" s="938"/>
      <c r="O232" s="934"/>
      <c r="P232" s="244">
        <f>IF(地区標準卸価格!P232="","",IF(ISNUMBER(地区標準卸価格!P232),IF(入力!$C$17=1,ROUNDDOWN(地区標準卸価格!P232*ユーザ別掛け率!P232%,-入力!$C$16),IF(入力!$C$17=2,ROUNDUP(地区標準卸価格!P232*ユーザ別掛け率!P232%,-入力!$C$16),IF(入力!$C$17=3,ROUND(地区標準卸価格!P232*ユーザ別掛け率!P232%,-入力!$C$16),""))),地区標準卸価格!P232))</f>
        <v>43800</v>
      </c>
      <c r="Q232" s="20" t="str">
        <f>'6桁'!Q232</f>
        <v>W
ZⅢCUP</v>
      </c>
      <c r="R232" s="938"/>
      <c r="S232" s="944"/>
      <c r="T232" s="12">
        <f>IF(地区標準卸価格!T232="","",IF(ISNUMBER(地区標準卸価格!T232),IF(入力!$C$17=1,ROUNDDOWN(地区標準卸価格!T232*ユーザ別掛け率!T232%,-入力!$C$16),IF(入力!$C$17=2,ROUNDUP(地区標準卸価格!T232*ユーザ別掛け率!T232%,-入力!$C$16),IF(入力!$C$17=3,ROUND(地区標準卸価格!T232*ユーザ別掛け率!T232%,-入力!$C$16),""))),地区標準卸価格!T232))</f>
        <v>78100</v>
      </c>
      <c r="U232" s="19" t="str">
        <f>'6桁'!U232</f>
        <v>W
β07</v>
      </c>
      <c r="V232" s="938"/>
      <c r="W232" s="934"/>
      <c r="X232" s="938"/>
      <c r="Y232" s="934"/>
      <c r="Z232" s="265"/>
    </row>
    <row r="233" spans="2:26" ht="30" customHeight="1">
      <c r="B233" s="503"/>
      <c r="C233" s="341" t="s">
        <v>113</v>
      </c>
      <c r="D233" s="254">
        <v>91</v>
      </c>
      <c r="E233" s="342">
        <v>94</v>
      </c>
      <c r="F233" s="12">
        <f>IF(地区標準卸価格!F233="","",IF(ISNUMBER(地区標準卸価格!F233),IF(入力!$C$17=1,ROUNDDOWN(地区標準卸価格!F233*ユーザ別掛け率!F233%,-入力!$C$16),IF(入力!$C$17=2,ROUNDUP(地区標準卸価格!F233*ユーザ別掛け率!F233%,-入力!$C$16),IF(入力!$C$17=3,ROUND(地区標準卸価格!F233*ユーザ別掛け率!F233%,-入力!$C$16),""))),地区標準卸価格!F233))</f>
        <v>39500</v>
      </c>
      <c r="G233" s="96" t="str">
        <f>'6桁'!G233</f>
        <v>Y★</v>
      </c>
      <c r="H233" s="12">
        <f>IF(地区標準卸価格!H233="","",IF(ISNUMBER(地区標準卸価格!H233),IF(入力!$C$17=1,ROUNDDOWN(地区標準卸価格!H233*ユーザ別掛け率!H233%,-入力!$C$16),IF(入力!$C$17=2,ROUNDUP(地区標準卸価格!H233*ユーザ別掛け率!H233%,-入力!$C$16),IF(入力!$C$17=3,ROUND(地区標準卸価格!H233*ユーザ別掛け率!H233%,-入力!$C$16),""))),地区標準卸価格!H233))</f>
        <v>38200</v>
      </c>
      <c r="I233" s="19" t="str">
        <f>'6桁'!I233</f>
        <v>W★</v>
      </c>
      <c r="J233" s="12">
        <f>IF(地区標準卸価格!J233="","",IF(ISNUMBER(地区標準卸価格!J233),IF(入力!$C$17=1,ROUNDDOWN(地区標準卸価格!J233*ユーザ別掛け率!J233%,-入力!$C$16),IF(入力!$C$17=2,ROUNDUP(地区標準卸価格!J233*ユーザ別掛け率!J233%,-入力!$C$16),IF(入力!$C$17=3,ROUND(地区標準卸価格!J233*ユーザ別掛け率!J233%,-入力!$C$16),""))),地区標準卸価格!J233))</f>
        <v>37400</v>
      </c>
      <c r="K233" s="19" t="str">
        <f>'6桁'!K233</f>
        <v>W★</v>
      </c>
      <c r="L233" s="12" t="str">
        <f>IF(地区標準卸価格!L233="","",IF(ISNUMBER(地区標準卸価格!L233),IF(入力!$C$17=1,ROUNDDOWN(地区標準卸価格!L233*ユーザ別掛け率!L233%,-入力!$C$16),IF(入力!$C$17=2,ROUNDUP(地区標準卸価格!L233*ユーザ別掛け率!L233%,-入力!$C$16),IF(入力!$C$17=3,ROUND(地区標準卸価格!L233*ユーザ別掛け率!L233%,-入力!$C$16),""))),地区標準卸価格!L233))</f>
        <v/>
      </c>
      <c r="M233" s="19">
        <f>'6桁'!M233</f>
        <v>0</v>
      </c>
      <c r="N233" s="12" t="str">
        <f>IF(地区標準卸価格!N233="","",IF(ISNUMBER(地区標準卸価格!N233),IF(入力!$C$17=1,ROUNDDOWN(地区標準卸価格!N233*ユーザ別掛け率!N233%,-入力!$C$16),IF(入力!$C$17=2,ROUNDUP(地区標準卸価格!N233*ユーザ別掛け率!N233%,-入力!$C$16),IF(入力!$C$17=3,ROUND(地区標準卸価格!N233*ユーザ別掛け率!N233%,-入力!$C$16),""))),地区標準卸価格!N233))</f>
        <v/>
      </c>
      <c r="O233" s="19">
        <f>'6桁'!O233</f>
        <v>0</v>
      </c>
      <c r="P233" s="12">
        <f>IF(地区標準卸価格!P233="","",IF(ISNUMBER(地区標準卸価格!P233),IF(入力!$C$17=1,ROUNDDOWN(地区標準卸価格!P233*ユーザ別掛け率!P233%,-入力!$C$16),IF(入力!$C$17=2,ROUNDUP(地区標準卸価格!P233*ユーザ別掛け率!P233%,-入力!$C$16),IF(入力!$C$17=3,ROUND(地区標準卸価格!P233*ユーザ別掛け率!P233%,-入力!$C$16),""))),地区標準卸価格!P233))</f>
        <v>44900</v>
      </c>
      <c r="Q233" s="20" t="str">
        <f>'6桁'!Q233</f>
        <v>W</v>
      </c>
      <c r="R233" s="12" t="str">
        <f>IF(地区標準卸価格!R233="","",IF(ISNUMBER(地区標準卸価格!R233),IF(入力!$C$17=1,ROUNDDOWN(地区標準卸価格!R233*ユーザ別掛け率!R233%,-入力!$C$16),IF(入力!$C$17=2,ROUNDUP(地区標準卸価格!R233*ユーザ別掛け率!R233%,-入力!$C$16),IF(入力!$C$17=3,ROUND(地区標準卸価格!R233*ユーザ別掛け率!R233%,-入力!$C$16),""))),地区標準卸価格!R233))</f>
        <v/>
      </c>
      <c r="S233" s="19">
        <f>'6桁'!S233</f>
        <v>0</v>
      </c>
      <c r="T233" s="12" t="str">
        <f>IF(地区標準卸価格!T233="","",IF(ISNUMBER(地区標準卸価格!T233),IF(入力!$C$17=1,ROUNDDOWN(地区標準卸価格!T233*ユーザ別掛け率!T233%,-入力!$C$16),IF(入力!$C$17=2,ROUNDUP(地区標準卸価格!T233*ユーザ別掛け率!T233%,-入力!$C$16),IF(入力!$C$17=3,ROUND(地区標準卸価格!T233*ユーザ別掛け率!T233%,-入力!$C$16),""))),地区標準卸価格!T233))</f>
        <v/>
      </c>
      <c r="U233" s="19">
        <f>'6桁'!U233</f>
        <v>0</v>
      </c>
      <c r="V233" s="12">
        <f>IF(地区標準卸価格!V233="","",IF(ISNUMBER(地区標準卸価格!V233),IF(入力!$C$17=1,ROUNDDOWN(地区標準卸価格!V233*ユーザ別掛け率!V233%,-入力!$C$16),IF(入力!$C$17=2,ROUNDUP(地区標準卸価格!V233*ユーザ別掛け率!V233%,-入力!$C$16),IF(入力!$C$17=3,ROUND(地区標準卸価格!V233*ユーザ別掛け率!V233%,-入力!$C$16),""))),地区標準卸価格!V233))</f>
        <v>54100</v>
      </c>
      <c r="W233" s="20" t="str">
        <f>'6桁'!W233</f>
        <v>▽V★</v>
      </c>
      <c r="X233" s="12">
        <f>IF(地区標準卸価格!X233="","",IF(ISNUMBER(地区標準卸価格!X233),IF(入力!$C$17=1,ROUNDDOWN(地区標準卸価格!X233*ユーザ別掛け率!X233%,-入力!$C$16),IF(入力!$C$17=2,ROUNDUP(地区標準卸価格!X233*ユーザ別掛け率!X233%,-入力!$C$16),IF(入力!$C$17=3,ROUND(地区標準卸価格!X233*ユーザ別掛け率!X233%,-入力!$C$16),""))),地区標準卸価格!X233))</f>
        <v>35100</v>
      </c>
      <c r="Y233" s="20" t="str">
        <f>'6桁'!Y233</f>
        <v>W★</v>
      </c>
      <c r="Z233" s="265"/>
    </row>
    <row r="234" spans="2:26" ht="30" customHeight="1">
      <c r="B234" s="503"/>
      <c r="C234" s="87" t="s">
        <v>116</v>
      </c>
      <c r="D234" s="254">
        <v>94</v>
      </c>
      <c r="E234" s="342">
        <v>97</v>
      </c>
      <c r="F234" s="12">
        <f>IF(地区標準卸価格!F234="","",IF(ISNUMBER(地区標準卸価格!F234),IF(入力!$C$17=1,ROUNDDOWN(地区標準卸価格!F234*ユーザ別掛け率!F234%,-入力!$C$16),IF(入力!$C$17=2,ROUNDUP(地区標準卸価格!F234*ユーザ別掛け率!F234%,-入力!$C$16),IF(入力!$C$17=3,ROUND(地区標準卸価格!F234*ユーザ別掛け率!F234%,-入力!$C$16),""))),地区標準卸価格!F234))</f>
        <v>43400</v>
      </c>
      <c r="G234" s="96" t="str">
        <f>'6桁'!G234</f>
        <v>Y★</v>
      </c>
      <c r="H234" s="12">
        <f>IF(地区標準卸価格!H234="","",IF(ISNUMBER(地区標準卸価格!H234),IF(入力!$C$17=1,ROUNDDOWN(地区標準卸価格!H234*ユーザ別掛け率!H234%,-入力!$C$16),IF(入力!$C$17=2,ROUNDUP(地区標準卸価格!H234*ユーザ別掛け率!H234%,-入力!$C$16),IF(入力!$C$17=3,ROUND(地区標準卸価格!H234*ユーザ別掛け率!H234%,-入力!$C$16),""))),地区標準卸価格!H234))</f>
        <v>40900</v>
      </c>
      <c r="I234" s="19" t="str">
        <f>'6桁'!I234</f>
        <v>W★</v>
      </c>
      <c r="J234" s="12" t="str">
        <f>IF(地区標準卸価格!J234="","",IF(ISNUMBER(地区標準卸価格!J234),IF(入力!$C$17=1,ROUNDDOWN(地区標準卸価格!J234*ユーザ別掛け率!J234%,-入力!$C$16),IF(入力!$C$17=2,ROUNDUP(地区標準卸価格!J234*ユーザ別掛け率!J234%,-入力!$C$16),IF(入力!$C$17=3,ROUND(地区標準卸価格!J234*ユーザ別掛け率!J234%,-入力!$C$16),""))),地区標準卸価格!J234))</f>
        <v/>
      </c>
      <c r="K234" s="19">
        <f>'6桁'!K234</f>
        <v>0</v>
      </c>
      <c r="L234" s="12" t="str">
        <f>IF(地区標準卸価格!L234="","",IF(ISNUMBER(地区標準卸価格!L234),IF(入力!$C$17=1,ROUNDDOWN(地区標準卸価格!L234*ユーザ別掛け率!L234%,-入力!$C$16),IF(入力!$C$17=2,ROUNDUP(地区標準卸価格!L234*ユーザ別掛け率!L234%,-入力!$C$16),IF(入力!$C$17=3,ROUND(地区標準卸価格!L234*ユーザ別掛け率!L234%,-入力!$C$16),""))),地区標準卸価格!L234))</f>
        <v/>
      </c>
      <c r="M234" s="19">
        <f>'6桁'!M234</f>
        <v>0</v>
      </c>
      <c r="N234" s="12" t="str">
        <f>IF(地区標準卸価格!N234="","",IF(ISNUMBER(地区標準卸価格!N234),IF(入力!$C$17=1,ROUNDDOWN(地区標準卸価格!N234*ユーザ別掛け率!N234%,-入力!$C$16),IF(入力!$C$17=2,ROUNDUP(地区標準卸価格!N234*ユーザ別掛け率!N234%,-入力!$C$16),IF(入力!$C$17=3,ROUND(地区標準卸価格!N234*ユーザ別掛け率!N234%,-入力!$C$16),""))),地区標準卸価格!N234))</f>
        <v/>
      </c>
      <c r="O234" s="19">
        <f>'6桁'!O234</f>
        <v>0</v>
      </c>
      <c r="P234" s="12">
        <f>IF(地区標準卸価格!P234="","",IF(ISNUMBER(地区標準卸価格!P234),IF(入力!$C$17=1,ROUNDDOWN(地区標準卸価格!P234*ユーザ別掛け率!P234%,-入力!$C$16),IF(入力!$C$17=2,ROUNDUP(地区標準卸価格!P234*ユーザ別掛け率!P234%,-入力!$C$16),IF(入力!$C$17=3,ROUND(地区標準卸価格!P234*ユーザ別掛け率!P234%,-入力!$C$16),""))),地区標準卸価格!P234))</f>
        <v>47400</v>
      </c>
      <c r="Q234" s="20" t="str">
        <f>'6桁'!Q234</f>
        <v>W</v>
      </c>
      <c r="R234" s="12" t="str">
        <f>IF(地区標準卸価格!R234="","",IF(ISNUMBER(地区標準卸価格!R234),IF(入力!$C$17=1,ROUNDDOWN(地区標準卸価格!R234*ユーザ別掛け率!R234%,-入力!$C$16),IF(入力!$C$17=2,ROUNDUP(地区標準卸価格!R234*ユーザ別掛け率!R234%,-入力!$C$16),IF(入力!$C$17=3,ROUND(地区標準卸価格!R234*ユーザ別掛け率!R234%,-入力!$C$16),""))),地区標準卸価格!R234))</f>
        <v/>
      </c>
      <c r="S234" s="19">
        <f>'6桁'!S234</f>
        <v>0</v>
      </c>
      <c r="T234" s="12" t="str">
        <f>IF(地区標準卸価格!T234="","",IF(ISNUMBER(地区標準卸価格!T234),IF(入力!$C$17=1,ROUNDDOWN(地区標準卸価格!T234*ユーザ別掛け率!T234%,-入力!$C$16),IF(入力!$C$17=2,ROUNDUP(地区標準卸価格!T234*ユーザ別掛け率!T234%,-入力!$C$16),IF(入力!$C$17=3,ROUND(地区標準卸価格!T234*ユーザ別掛け率!T234%,-入力!$C$16),""))),地区標準卸価格!T234))</f>
        <v/>
      </c>
      <c r="U234" s="19">
        <f>'6桁'!U234</f>
        <v>0</v>
      </c>
      <c r="V234" s="12" t="str">
        <f>IF(地区標準卸価格!V234="","",IF(ISNUMBER(地区標準卸価格!V234),IF(入力!$C$17=1,ROUNDDOWN(地区標準卸価格!V234*ユーザ別掛け率!V234%,-入力!$C$16),IF(入力!$C$17=2,ROUNDUP(地区標準卸価格!V234*ユーザ別掛け率!V234%,-入力!$C$16),IF(入力!$C$17=3,ROUND(地区標準卸価格!V234*ユーザ別掛け率!V234%,-入力!$C$16),""))),地区標準卸価格!V234))</f>
        <v/>
      </c>
      <c r="W234" s="20">
        <f>'6桁'!W234</f>
        <v>0</v>
      </c>
      <c r="X234" s="12">
        <f>IF(地区標準卸価格!X234="","",IF(ISNUMBER(地区標準卸価格!X234),IF(入力!$C$17=1,ROUNDDOWN(地区標準卸価格!X234*ユーザ別掛け率!X234%,-入力!$C$16),IF(入力!$C$17=2,ROUNDUP(地区標準卸価格!X234*ユーザ別掛け率!X234%,-入力!$C$16),IF(入力!$C$17=3,ROUND(地区標準卸価格!X234*ユーザ別掛け率!X234%,-入力!$C$16),""))),地区標準卸価格!X234))</f>
        <v>38500</v>
      </c>
      <c r="Y234" s="20" t="str">
        <f>'6桁'!Y234</f>
        <v>W</v>
      </c>
      <c r="Z234" s="265"/>
    </row>
    <row r="235" spans="2:26" ht="30" customHeight="1">
      <c r="B235" s="503"/>
      <c r="C235" s="345" t="s">
        <v>119</v>
      </c>
      <c r="D235" s="318">
        <v>95</v>
      </c>
      <c r="E235" s="361">
        <v>99</v>
      </c>
      <c r="F235" s="289">
        <f>IF(地区標準卸価格!F235="","",IF(ISNUMBER(地区標準卸価格!F235),IF(入力!$C$17=1,ROUNDDOWN(地区標準卸価格!F235*ユーザ別掛け率!F235%,-入力!$C$16),IF(入力!$C$17=2,ROUNDUP(地区標準卸価格!F235*ユーザ別掛け率!F235%,-入力!$C$16),IF(入力!$C$17=3,ROUND(地区標準卸価格!F235*ユーザ別掛け率!F235%,-入力!$C$16),""))),地区標準卸価格!F235))</f>
        <v>48600</v>
      </c>
      <c r="G235" s="96" t="str">
        <f>'6桁'!G235</f>
        <v>Y★</v>
      </c>
      <c r="H235" s="289">
        <f>IF(地区標準卸価格!H235="","",IF(ISNUMBER(地区標準卸価格!H235),IF(入力!$C$17=1,ROUNDDOWN(地区標準卸価格!H235*ユーザ別掛け率!H235%,-入力!$C$16),IF(入力!$C$17=2,ROUNDUP(地区標準卸価格!H235*ユーザ別掛け率!H235%,-入力!$C$16),IF(入力!$C$17=3,ROUND(地区標準卸価格!H235*ユーザ別掛け率!H235%,-入力!$C$16),""))),地区標準卸価格!H235))</f>
        <v>46800</v>
      </c>
      <c r="I235" s="19" t="str">
        <f>'6桁'!I235</f>
        <v>W★</v>
      </c>
      <c r="J235" s="289">
        <f>IF(地区標準卸価格!J235="","",IF(ISNUMBER(地区標準卸価格!J235),IF(入力!$C$17=1,ROUNDDOWN(地区標準卸価格!J235*ユーザ別掛け率!J235%,-入力!$C$16),IF(入力!$C$17=2,ROUNDUP(地区標準卸価格!J235*ユーザ別掛け率!J235%,-入力!$C$16),IF(入力!$C$17=3,ROUND(地区標準卸価格!J235*ユーザ別掛け率!J235%,-入力!$C$16),""))),地区標準卸価格!J235))</f>
        <v>45300</v>
      </c>
      <c r="K235" s="101" t="str">
        <f>'6桁'!K235</f>
        <v>W</v>
      </c>
      <c r="L235" s="289" t="str">
        <f>IF(地区標準卸価格!L235="","",IF(ISNUMBER(地区標準卸価格!L235),IF(入力!$C$17=1,ROUNDDOWN(地区標準卸価格!L235*ユーザ別掛け率!L235%,-入力!$C$16),IF(入力!$C$17=2,ROUNDUP(地区標準卸価格!L235*ユーザ別掛け率!L235%,-入力!$C$16),IF(入力!$C$17=3,ROUND(地区標準卸価格!L235*ユーザ別掛け率!L235%,-入力!$C$16),""))),地区標準卸価格!L235))</f>
        <v/>
      </c>
      <c r="M235" s="101">
        <f>'6桁'!M235</f>
        <v>0</v>
      </c>
      <c r="N235" s="12" t="str">
        <f>IF(地区標準卸価格!N235="","",IF(ISNUMBER(地区標準卸価格!N235),IF(入力!$C$17=1,ROUNDDOWN(地区標準卸価格!N235*ユーザ別掛け率!N235%,-入力!$C$16),IF(入力!$C$17=2,ROUNDUP(地区標準卸価格!N235*ユーザ別掛け率!N235%,-入力!$C$16),IF(入力!$C$17=3,ROUND(地区標準卸価格!N235*ユーザ別掛け率!N235%,-入力!$C$16),""))),地区標準卸価格!N235))</f>
        <v/>
      </c>
      <c r="O235" s="19">
        <f>'6桁'!O235</f>
        <v>0</v>
      </c>
      <c r="P235" s="289" t="str">
        <f>IF(地区標準卸価格!P235="","",IF(ISNUMBER(地区標準卸価格!P235),IF(入力!$C$17=1,ROUNDDOWN(地区標準卸価格!P235*ユーザ別掛け率!P235%,-入力!$C$16),IF(入力!$C$17=2,ROUNDUP(地区標準卸価格!P235*ユーザ別掛け率!P235%,-入力!$C$16),IF(入力!$C$17=3,ROUND(地区標準卸価格!P235*ユーザ別掛け率!P235%,-入力!$C$16),""))),地区標準卸価格!P235))</f>
        <v/>
      </c>
      <c r="Q235" s="20">
        <f>'6桁'!Q235</f>
        <v>0</v>
      </c>
      <c r="R235" s="12" t="str">
        <f>IF(地区標準卸価格!R235="","",IF(ISNUMBER(地区標準卸価格!R235),IF(入力!$C$17=1,ROUNDDOWN(地区標準卸価格!R235*ユーザ別掛け率!R235%,-入力!$C$16),IF(入力!$C$17=2,ROUNDUP(地区標準卸価格!R235*ユーザ別掛け率!R235%,-入力!$C$16),IF(入力!$C$17=3,ROUND(地区標準卸価格!R235*ユーザ別掛け率!R235%,-入力!$C$16),""))),地区標準卸価格!R235))</f>
        <v/>
      </c>
      <c r="S235" s="19">
        <f>'6桁'!S235</f>
        <v>0</v>
      </c>
      <c r="T235" s="12" t="str">
        <f>IF(地区標準卸価格!T235="","",IF(ISNUMBER(地区標準卸価格!T235),IF(入力!$C$17=1,ROUNDDOWN(地区標準卸価格!T235*ユーザ別掛け率!T235%,-入力!$C$16),IF(入力!$C$17=2,ROUNDUP(地区標準卸価格!T235*ユーザ別掛け率!T235%,-入力!$C$16),IF(入力!$C$17=3,ROUND(地区標準卸価格!T235*ユーザ別掛け率!T235%,-入力!$C$16),""))),地区標準卸価格!T235))</f>
        <v/>
      </c>
      <c r="U235" s="19">
        <f>'6桁'!U235</f>
        <v>0</v>
      </c>
      <c r="V235" s="12" t="str">
        <f>IF(地区標準卸価格!V235="","",IF(ISNUMBER(地区標準卸価格!V235),IF(入力!$C$17=1,ROUNDDOWN(地区標準卸価格!V235*ユーザ別掛け率!V235%,-入力!$C$16),IF(入力!$C$17=2,ROUNDUP(地区標準卸価格!V235*ユーザ別掛け率!V235%,-入力!$C$16),IF(入力!$C$17=3,ROUND(地区標準卸価格!V235*ユーザ別掛け率!V235%,-入力!$C$16),""))),地区標準卸価格!V235))</f>
        <v/>
      </c>
      <c r="W235" s="20">
        <f>'6桁'!W235</f>
        <v>0</v>
      </c>
      <c r="X235" s="12">
        <f>IF(地区標準卸価格!X235="","",IF(ISNUMBER(地区標準卸価格!X235),IF(入力!$C$17=1,ROUNDDOWN(地区標準卸価格!X235*ユーザ別掛け率!X235%,-入力!$C$16),IF(入力!$C$17=2,ROUNDUP(地区標準卸価格!X235*ユーザ別掛け率!X235%,-入力!$C$16),IF(入力!$C$17=3,ROUND(地区標準卸価格!X235*ユーザ別掛け率!X235%,-入力!$C$16),""))),地区標準卸価格!X235))</f>
        <v>46200</v>
      </c>
      <c r="Y235" s="20" t="str">
        <f>'6桁'!Y235</f>
        <v>W</v>
      </c>
      <c r="Z235" s="265"/>
    </row>
    <row r="236" spans="2:26" ht="30" customHeight="1">
      <c r="B236" s="503"/>
      <c r="C236" s="87" t="s">
        <v>9</v>
      </c>
      <c r="D236" s="254">
        <v>89</v>
      </c>
      <c r="E236" s="342">
        <v>93</v>
      </c>
      <c r="F236" s="12">
        <f>IF(地区標準卸価格!F236="","",IF(ISNUMBER(地区標準卸価格!F236),IF(入力!$C$17=1,ROUNDDOWN(地区標準卸価格!F236*ユーザ別掛け率!F236%,-入力!$C$16),IF(入力!$C$17=2,ROUNDUP(地区標準卸価格!F236*ユーザ別掛け率!F236%,-入力!$C$16),IF(入力!$C$17=3,ROUND(地区標準卸価格!F236*ユーザ別掛け率!F236%,-入力!$C$16),""))),地区標準卸価格!F236))</f>
        <v>34300</v>
      </c>
      <c r="G236" s="96" t="str">
        <f>'6桁'!G236</f>
        <v>Y★</v>
      </c>
      <c r="H236" s="12">
        <f>IF(地区標準卸価格!H236="","",IF(ISNUMBER(地区標準卸価格!H236),IF(入力!$C$17=1,ROUNDDOWN(地区標準卸価格!H236*ユーザ別掛け率!H236%,-入力!$C$16),IF(入力!$C$17=2,ROUNDUP(地区標準卸価格!H236*ユーザ別掛け率!H236%,-入力!$C$16),IF(入力!$C$17=3,ROUND(地区標準卸価格!H236*ユーザ別掛け率!H236%,-入力!$C$16),""))),地区標準卸価格!H236))</f>
        <v>32100</v>
      </c>
      <c r="I236" s="19" t="str">
        <f>'6桁'!I236</f>
        <v>V</v>
      </c>
      <c r="J236" s="12">
        <f>IF(地区標準卸価格!J236="","",IF(ISNUMBER(地区標準卸価格!J236),IF(入力!$C$17=1,ROUNDDOWN(地区標準卸価格!J236*ユーザ別掛け率!J236%,-入力!$C$16),IF(入力!$C$17=2,ROUNDUP(地区標準卸価格!J236*ユーザ別掛け率!J236%,-入力!$C$16),IF(入力!$C$17=3,ROUND(地区標準卸価格!J236*ユーザ別掛け率!J236%,-入力!$C$16),""))),地区標準卸価格!J236))</f>
        <v>30700</v>
      </c>
      <c r="K236" s="19" t="str">
        <f>'6桁'!K236</f>
        <v>V★</v>
      </c>
      <c r="L236" s="12">
        <f>IF(地区標準卸価格!L236="","",IF(ISNUMBER(地区標準卸価格!L236),IF(入力!$C$17=1,ROUNDDOWN(地区標準卸価格!L236*ユーザ別掛け率!L236%,-入力!$C$16),IF(入力!$C$17=2,ROUNDUP(地区標準卸価格!L236*ユーザ別掛け率!L236%,-入力!$C$16),IF(入力!$C$17=3,ROUND(地区標準卸価格!L236*ユーザ別掛け率!L236%,-入力!$C$16),""))),地区標準卸価格!L236))</f>
        <v>27900</v>
      </c>
      <c r="M236" s="19" t="str">
        <f>'6桁'!M236</f>
        <v>V★△</v>
      </c>
      <c r="N236" s="12">
        <f>IF(地区標準卸価格!N236="","",IF(ISNUMBER(地区標準卸価格!N236),IF(入力!$C$17=1,ROUNDDOWN(地区標準卸価格!N236*ユーザ別掛け率!N236%,-入力!$C$16),IF(入力!$C$17=2,ROUNDUP(地区標準卸価格!N236*ユーザ別掛け率!N236%,-入力!$C$16),IF(入力!$C$17=3,ROUND(地区標準卸価格!N236*ユーザ別掛け率!N236%,-入力!$C$16),""))),地区標準卸価格!N236))</f>
        <v>27500</v>
      </c>
      <c r="O236" s="19" t="str">
        <f>'6桁'!O236</f>
        <v>V◇</v>
      </c>
      <c r="P236" s="12" t="str">
        <f>IF(地区標準卸価格!P236="","",IF(ISNUMBER(地区標準卸価格!P236),IF(入力!$C$17=1,ROUNDDOWN(地区標準卸価格!P236*ユーザ別掛け率!P236%,-入力!$C$16),IF(入力!$C$17=2,ROUNDUP(地区標準卸価格!P236*ユーザ別掛け率!P236%,-入力!$C$16),IF(入力!$C$17=3,ROUND(地区標準卸価格!P236*ユーザ別掛け率!P236%,-入力!$C$16),""))),地区標準卸価格!P236))</f>
        <v/>
      </c>
      <c r="Q236" s="20">
        <f>'6桁'!Q236</f>
        <v>0</v>
      </c>
      <c r="R236" s="12" t="str">
        <f>IF(地区標準卸価格!R236="","",IF(ISNUMBER(地区標準卸価格!R236),IF(入力!$C$17=1,ROUNDDOWN(地区標準卸価格!R236*ユーザ別掛け率!R236%,-入力!$C$16),IF(入力!$C$17=2,ROUNDUP(地区標準卸価格!R236*ユーザ別掛け率!R236%,-入力!$C$16),IF(入力!$C$17=3,ROUND(地区標準卸価格!R236*ユーザ別掛け率!R236%,-入力!$C$16),""))),地区標準卸価格!R236))</f>
        <v/>
      </c>
      <c r="S236" s="19">
        <f>'6桁'!S236</f>
        <v>0</v>
      </c>
      <c r="T236" s="12" t="str">
        <f>IF(地区標準卸価格!T236="","",IF(ISNUMBER(地区標準卸価格!T236),IF(入力!$C$17=1,ROUNDDOWN(地区標準卸価格!T236*ユーザ別掛け率!T236%,-入力!$C$16),IF(入力!$C$17=2,ROUNDUP(地区標準卸価格!T236*ユーザ別掛け率!T236%,-入力!$C$16),IF(入力!$C$17=3,ROUND(地区標準卸価格!T236*ユーザ別掛け率!T236%,-入力!$C$16),""))),地区標準卸価格!T236))</f>
        <v/>
      </c>
      <c r="U236" s="19">
        <f>'6桁'!U236</f>
        <v>0</v>
      </c>
      <c r="V236" s="12" t="str">
        <f>IF(地区標準卸価格!V236="","",IF(ISNUMBER(地区標準卸価格!V236),IF(入力!$C$17=1,ROUNDDOWN(地区標準卸価格!V236*ユーザ別掛け率!V236%,-入力!$C$16),IF(入力!$C$17=2,ROUNDUP(地区標準卸価格!V236*ユーザ別掛け率!V236%,-入力!$C$16),IF(入力!$C$17=3,ROUND(地区標準卸価格!V236*ユーザ別掛け率!V236%,-入力!$C$16),""))),地区標準卸価格!V236))</f>
        <v/>
      </c>
      <c r="W236" s="20">
        <f>'6桁'!W236</f>
        <v>0</v>
      </c>
      <c r="X236" s="12">
        <f>IF(地区標準卸価格!X236="","",IF(ISNUMBER(地区標準卸価格!X236),IF(入力!$C$17=1,ROUNDDOWN(地区標準卸価格!X236*ユーザ別掛け率!X236%,-入力!$C$16),IF(入力!$C$17=2,ROUNDUP(地区標準卸価格!X236*ユーザ別掛け率!X236%,-入力!$C$16),IF(入力!$C$17=3,ROUND(地区標準卸価格!X236*ユーザ別掛け率!X236%,-入力!$C$16),""))),地区標準卸価格!X236))</f>
        <v>30700</v>
      </c>
      <c r="Y236" s="20" t="str">
        <f>'6桁'!Y236</f>
        <v>W★</v>
      </c>
      <c r="Z236" s="265"/>
    </row>
    <row r="237" spans="2:26" ht="30" customHeight="1">
      <c r="B237" s="503"/>
      <c r="C237" s="87" t="s">
        <v>130</v>
      </c>
      <c r="D237" s="254">
        <v>91</v>
      </c>
      <c r="E237" s="342">
        <v>95</v>
      </c>
      <c r="F237" s="12">
        <f>IF(地区標準卸価格!F237="","",IF(ISNUMBER(地区標準卸価格!F237),IF(入力!$C$17=1,ROUNDDOWN(地区標準卸価格!F237*ユーザ別掛け率!F237%,-入力!$C$16),IF(入力!$C$17=2,ROUNDUP(地区標準卸価格!F237*ユーザ別掛け率!F237%,-入力!$C$16),IF(入力!$C$17=3,ROUND(地区標準卸価格!F237*ユーザ別掛け率!F237%,-入力!$C$16),""))),地区標準卸価格!F237))</f>
        <v>36600</v>
      </c>
      <c r="G237" s="19" t="str">
        <f>'6桁'!G237</f>
        <v>Y★</v>
      </c>
      <c r="H237" s="12">
        <f>IF(地区標準卸価格!H237="","",IF(ISNUMBER(地区標準卸価格!H237),IF(入力!$C$17=1,ROUNDDOWN(地区標準卸価格!H237*ユーザ別掛け率!H237%,-入力!$C$16),IF(入力!$C$17=2,ROUNDUP(地区標準卸価格!H237*ユーザ別掛け率!H237%,-入力!$C$16),IF(入力!$C$17=3,ROUND(地区標準卸価格!H237*ユーザ別掛け率!H237%,-入力!$C$16),""))),地区標準卸価格!H237))</f>
        <v>35900</v>
      </c>
      <c r="I237" s="19" t="str">
        <f>'6桁'!I237</f>
        <v>V★</v>
      </c>
      <c r="J237" s="12">
        <f>IF(地区標準卸価格!J237="","",IF(ISNUMBER(地区標準卸価格!J237),IF(入力!$C$17=1,ROUNDDOWN(地区標準卸価格!J237*ユーザ別掛け率!J237%,-入力!$C$16),IF(入力!$C$17=2,ROUNDUP(地区標準卸価格!J237*ユーザ別掛け率!J237%,-入力!$C$16),IF(入力!$C$17=3,ROUND(地区標準卸価格!J237*ユーザ別掛け率!J237%,-入力!$C$16),""))),地区標準卸価格!J237))</f>
        <v>32900</v>
      </c>
      <c r="K237" s="19" t="str">
        <f>'6桁'!K237</f>
        <v>V★</v>
      </c>
      <c r="L237" s="12">
        <f>IF(地区標準卸価格!L237="","",IF(ISNUMBER(地区標準卸価格!L237),IF(入力!$C$17=1,ROUNDDOWN(地区標準卸価格!L237*ユーザ別掛け率!L237%,-入力!$C$16),IF(入力!$C$17=2,ROUNDUP(地区標準卸価格!L237*ユーザ別掛け率!L237%,-入力!$C$16),IF(入力!$C$17=3,ROUND(地区標準卸価格!L237*ユーザ別掛け率!L237%,-入力!$C$16),""))),地区標準卸価格!L237))</f>
        <v>31300</v>
      </c>
      <c r="M237" s="19" t="str">
        <f>'6桁'!M237</f>
        <v>V★</v>
      </c>
      <c r="N237" s="12">
        <f>IF(地区標準卸価格!N237="","",IF(ISNUMBER(地区標準卸価格!N237),IF(入力!$C$17=1,ROUNDDOWN(地区標準卸価格!N237*ユーザ別掛け率!N237%,-入力!$C$16),IF(入力!$C$17=2,ROUNDUP(地区標準卸価格!N237*ユーザ別掛け率!N237%,-入力!$C$16),IF(入力!$C$17=3,ROUND(地区標準卸価格!N237*ユーザ別掛け率!N237%,-入力!$C$16),""))),地区標準卸価格!N237))</f>
        <v>30500</v>
      </c>
      <c r="O237" s="19" t="str">
        <f>'6桁'!O237</f>
        <v>V</v>
      </c>
      <c r="P237" s="12" t="str">
        <f>IF(地区標準卸価格!P237="","",IF(ISNUMBER(地区標準卸価格!P237),IF(入力!$C$17=1,ROUNDDOWN(地区標準卸価格!P237*ユーザ別掛け率!P237%,-入力!$C$16),IF(入力!$C$17=2,ROUNDUP(地区標準卸価格!P237*ユーザ別掛け率!P237%,-入力!$C$16),IF(入力!$C$17=3,ROUND(地区標準卸価格!P237*ユーザ別掛け率!P237%,-入力!$C$16),""))),地区標準卸価格!P237))</f>
        <v/>
      </c>
      <c r="Q237" s="20">
        <f>'6桁'!Q237</f>
        <v>0</v>
      </c>
      <c r="R237" s="12" t="str">
        <f>IF(地区標準卸価格!R237="","",IF(ISNUMBER(地区標準卸価格!R237),IF(入力!$C$17=1,ROUNDDOWN(地区標準卸価格!R237*ユーザ別掛け率!R237%,-入力!$C$16),IF(入力!$C$17=2,ROUNDUP(地区標準卸価格!R237*ユーザ別掛け率!R237%,-入力!$C$16),IF(入力!$C$17=3,ROUND(地区標準卸価格!R237*ユーザ別掛け率!R237%,-入力!$C$16),""))),地区標準卸価格!R237))</f>
        <v/>
      </c>
      <c r="S237" s="19">
        <f>'6桁'!S237</f>
        <v>0</v>
      </c>
      <c r="T237" s="12" t="str">
        <f>IF(地区標準卸価格!T237="","",IF(ISNUMBER(地区標準卸価格!T237),IF(入力!$C$17=1,ROUNDDOWN(地区標準卸価格!T237*ユーザ別掛け率!T237%,-入力!$C$16),IF(入力!$C$17=2,ROUNDUP(地区標準卸価格!T237*ユーザ別掛け率!T237%,-入力!$C$16),IF(入力!$C$17=3,ROUND(地区標準卸価格!T237*ユーザ別掛け率!T237%,-入力!$C$16),""))),地区標準卸価格!T237))</f>
        <v/>
      </c>
      <c r="U237" s="19">
        <f>'6桁'!U237</f>
        <v>0</v>
      </c>
      <c r="V237" s="12" t="str">
        <f>IF(地区標準卸価格!V237="","",IF(ISNUMBER(地区標準卸価格!V237),IF(入力!$C$17=1,ROUNDDOWN(地区標準卸価格!V237*ユーザ別掛け率!V237%,-入力!$C$16),IF(入力!$C$17=2,ROUNDUP(地区標準卸価格!V237*ユーザ別掛け率!V237%,-入力!$C$16),IF(入力!$C$17=3,ROUND(地区標準卸価格!V237*ユーザ別掛け率!V237%,-入力!$C$16),""))),地区標準卸価格!V237))</f>
        <v/>
      </c>
      <c r="W237" s="20">
        <f>'6桁'!W237</f>
        <v>0</v>
      </c>
      <c r="X237" s="12">
        <f>IF(地区標準卸価格!X237="","",IF(ISNUMBER(地区標準卸価格!X237),IF(入力!$C$17=1,ROUNDDOWN(地区標準卸価格!X237*ユーザ別掛け率!X237%,-入力!$C$16),IF(入力!$C$17=2,ROUNDUP(地区標準卸価格!X237*ユーザ別掛け率!X237%,-入力!$C$16),IF(入力!$C$17=3,ROUND(地区標準卸価格!X237*ユーザ別掛け率!X237%,-入力!$C$16),""))),地区標準卸価格!X237))</f>
        <v>33800</v>
      </c>
      <c r="Y237" s="20" t="str">
        <f>'6桁'!Y237</f>
        <v>V</v>
      </c>
      <c r="Z237" s="265"/>
    </row>
    <row r="238" spans="2:26" ht="30" customHeight="1">
      <c r="B238" s="503"/>
      <c r="C238" s="341" t="s">
        <v>10</v>
      </c>
      <c r="D238" s="254">
        <v>94</v>
      </c>
      <c r="E238" s="342">
        <v>98</v>
      </c>
      <c r="F238" s="12">
        <f>IF(地区標準卸価格!F238="","",IF(ISNUMBER(地区標準卸価格!F238),IF(入力!$C$17=1,ROUNDDOWN(地区標準卸価格!F238*ユーザ別掛け率!F238%,-入力!$C$16),IF(入力!$C$17=2,ROUNDUP(地区標準卸価格!F238*ユーザ別掛け率!F238%,-入力!$C$16),IF(入力!$C$17=3,ROUND(地区標準卸価格!F238*ユーザ別掛け率!F238%,-入力!$C$16),""))),地区標準卸価格!F238))</f>
        <v>38800</v>
      </c>
      <c r="G238" s="19" t="str">
        <f>'6桁'!G238</f>
        <v>Y★</v>
      </c>
      <c r="H238" s="12">
        <f>IF(地区標準卸価格!H238="","",IF(ISNUMBER(地区標準卸価格!H238),IF(入力!$C$17=1,ROUNDDOWN(地区標準卸価格!H238*ユーザ別掛け率!H238%,-入力!$C$16),IF(入力!$C$17=2,ROUNDUP(地区標準卸価格!H238*ユーザ別掛け率!H238%,-入力!$C$16),IF(入力!$C$17=3,ROUND(地区標準卸価格!H238*ユーザ別掛け率!H238%,-入力!$C$16),""))),地区標準卸価格!H238))</f>
        <v>36000</v>
      </c>
      <c r="I238" s="101" t="str">
        <f>'6桁'!I238</f>
        <v>V★</v>
      </c>
      <c r="J238" s="12">
        <f>IF(地区標準卸価格!J238="","",IF(ISNUMBER(地区標準卸価格!J238),IF(入力!$C$17=1,ROUNDDOWN(地区標準卸価格!J238*ユーザ別掛け率!J238%,-入力!$C$16),IF(入力!$C$17=2,ROUNDUP(地区標準卸価格!J238*ユーザ別掛け率!J238%,-入力!$C$16),IF(入力!$C$17=3,ROUND(地区標準卸価格!J238*ユーザ別掛け率!J238%,-入力!$C$16),""))),地区標準卸価格!J238))</f>
        <v>34800</v>
      </c>
      <c r="K238" s="19" t="str">
        <f>'6桁'!K238</f>
        <v>V★</v>
      </c>
      <c r="L238" s="12">
        <f>IF(地区標準卸価格!L238="","",IF(ISNUMBER(地区標準卸価格!L238),IF(入力!$C$17=1,ROUNDDOWN(地区標準卸価格!L238*ユーザ別掛け率!L238%,-入力!$C$16),IF(入力!$C$17=2,ROUNDUP(地区標準卸価格!L238*ユーザ別掛け率!L238%,-入力!$C$16),IF(入力!$C$17=3,ROUND(地区標準卸価格!L238*ユーザ別掛け率!L238%,-入力!$C$16),""))),地区標準卸価格!L238))</f>
        <v>34300</v>
      </c>
      <c r="M238" s="19" t="str">
        <f>'6桁'!M238</f>
        <v>V★</v>
      </c>
      <c r="N238" s="12" t="str">
        <f>IF(地区標準卸価格!N238="","",IF(ISNUMBER(地区標準卸価格!N238),IF(入力!$C$17=1,ROUNDDOWN(地区標準卸価格!N238*ユーザ別掛け率!N238%,-入力!$C$16),IF(入力!$C$17=2,ROUNDUP(地区標準卸価格!N238*ユーザ別掛け率!N238%,-入力!$C$16),IF(入力!$C$17=3,ROUND(地区標準卸価格!N238*ユーザ別掛け率!N238%,-入力!$C$16),""))),地区標準卸価格!N238))</f>
        <v/>
      </c>
      <c r="O238" s="19">
        <f>'6桁'!O238</f>
        <v>0</v>
      </c>
      <c r="P238" s="12" t="str">
        <f>IF(地区標準卸価格!P238="","",IF(ISNUMBER(地区標準卸価格!P238),IF(入力!$C$17=1,ROUNDDOWN(地区標準卸価格!P238*ユーザ別掛け率!P238%,-入力!$C$16),IF(入力!$C$17=2,ROUNDUP(地区標準卸価格!P238*ユーザ別掛け率!P238%,-入力!$C$16),IF(入力!$C$17=3,ROUND(地区標準卸価格!P238*ユーザ別掛け率!P238%,-入力!$C$16),""))),地区標準卸価格!P238))</f>
        <v/>
      </c>
      <c r="Q238" s="19">
        <f>'6桁'!Q238</f>
        <v>0</v>
      </c>
      <c r="R238" s="12" t="str">
        <f>IF(地区標準卸価格!R238="","",IF(ISNUMBER(地区標準卸価格!R238),IF(入力!$C$17=1,ROUNDDOWN(地区標準卸価格!R238*ユーザ別掛け率!R238%,-入力!$C$16),IF(入力!$C$17=2,ROUNDUP(地区標準卸価格!R238*ユーザ別掛け率!R238%,-入力!$C$16),IF(入力!$C$17=3,ROUND(地区標準卸価格!R238*ユーザ別掛け率!R238%,-入力!$C$16),""))),地区標準卸価格!R238))</f>
        <v/>
      </c>
      <c r="S238" s="19">
        <f>'6桁'!S238</f>
        <v>0</v>
      </c>
      <c r="T238" s="12" t="str">
        <f>IF(地区標準卸価格!T238="","",IF(ISNUMBER(地区標準卸価格!T238),IF(入力!$C$17=1,ROUNDDOWN(地区標準卸価格!T238*ユーザ別掛け率!T238%,-入力!$C$16),IF(入力!$C$17=2,ROUNDUP(地区標準卸価格!T238*ユーザ別掛け率!T238%,-入力!$C$16),IF(入力!$C$17=3,ROUND(地区標準卸価格!T238*ユーザ別掛け率!T238%,-入力!$C$16),""))),地区標準卸価格!T238))</f>
        <v/>
      </c>
      <c r="U238" s="19">
        <f>'6桁'!U238</f>
        <v>0</v>
      </c>
      <c r="V238" s="12" t="str">
        <f>IF(地区標準卸価格!V238="","",IF(ISNUMBER(地区標準卸価格!V238),IF(入力!$C$17=1,ROUNDDOWN(地区標準卸価格!V238*ユーザ別掛け率!V238%,-入力!$C$16),IF(入力!$C$17=2,ROUNDUP(地区標準卸価格!V238*ユーザ別掛け率!V238%,-入力!$C$16),IF(入力!$C$17=3,ROUND(地区標準卸価格!V238*ユーザ別掛け率!V238%,-入力!$C$16),""))),地区標準卸価格!V238))</f>
        <v/>
      </c>
      <c r="W238" s="20">
        <f>'6桁'!W238</f>
        <v>0</v>
      </c>
      <c r="X238" s="12">
        <f>IF(地区標準卸価格!X238="","",IF(ISNUMBER(地区標準卸価格!X238),IF(入力!$C$17=1,ROUNDDOWN(地区標準卸価格!X238*ユーザ別掛け率!X238%,-入力!$C$16),IF(入力!$C$17=2,ROUNDUP(地区標準卸価格!X238*ユーザ別掛け率!X238%,-入力!$C$16),IF(入力!$C$17=3,ROUND(地区標準卸価格!X238*ユーザ別掛け率!X238%,-入力!$C$16),""))),地区標準卸価格!X238))</f>
        <v>35800</v>
      </c>
      <c r="Y238" s="20" t="str">
        <f>'6桁'!Y238</f>
        <v>W</v>
      </c>
      <c r="Z238" s="265"/>
    </row>
    <row r="239" spans="2:26" ht="30" customHeight="1">
      <c r="B239" s="503"/>
      <c r="C239" s="341" t="s">
        <v>143</v>
      </c>
      <c r="D239" s="254">
        <v>96</v>
      </c>
      <c r="E239" s="342">
        <v>100</v>
      </c>
      <c r="F239" s="12" t="str">
        <f>IF(地区標準卸価格!F239="","",IF(ISNUMBER(地区標準卸価格!F239),IF(入力!$C$17=1,ROUNDDOWN(地区標準卸価格!F239*ユーザ別掛け率!F239%,-入力!$C$16),IF(入力!$C$17=2,ROUNDUP(地区標準卸価格!F239*ユーザ別掛け率!F239%,-入力!$C$16),IF(入力!$C$17=3,ROUND(地区標準卸価格!F239*ユーザ別掛け率!F239%,-入力!$C$16),""))),地区標準卸価格!F239))</f>
        <v/>
      </c>
      <c r="G239" s="19">
        <f>'6桁'!G239</f>
        <v>0</v>
      </c>
      <c r="H239" s="12">
        <f>IF(地区標準卸価格!H239="","",IF(ISNUMBER(地区標準卸価格!H239),IF(入力!$C$17=1,ROUNDDOWN(地区標準卸価格!H239*ユーザ別掛け率!H239%,-入力!$C$16),IF(入力!$C$17=2,ROUNDUP(地区標準卸価格!H239*ユーザ別掛け率!H239%,-入力!$C$16),IF(入力!$C$17=3,ROUND(地区標準卸価格!H239*ユーザ別掛け率!H239%,-入力!$C$16),""))),地区標準卸価格!H239))</f>
        <v>40600</v>
      </c>
      <c r="I239" s="101" t="str">
        <f>'6桁'!I239</f>
        <v>※V
VE303</v>
      </c>
      <c r="J239" s="12">
        <f>IF(地区標準卸価格!J239="","",IF(ISNUMBER(地区標準卸価格!J239),IF(入力!$C$17=1,ROUNDDOWN(地区標準卸価格!J239*ユーザ別掛け率!J239%,-入力!$C$16),IF(入力!$C$17=2,ROUNDUP(地区標準卸価格!J239*ユーザ別掛け率!J239%,-入力!$C$16),IF(入力!$C$17=3,ROUND(地区標準卸価格!J239*ユーザ別掛け率!J239%,-入力!$C$16),""))),地区標準卸価格!J239))</f>
        <v>36900</v>
      </c>
      <c r="K239" s="19" t="str">
        <f>'6桁'!K239</f>
        <v>V</v>
      </c>
      <c r="L239" s="12" t="str">
        <f>IF(地区標準卸価格!L239="","",IF(ISNUMBER(地区標準卸価格!L239),IF(入力!$C$17=1,ROUNDDOWN(地区標準卸価格!L239*ユーザ別掛け率!L239%,-入力!$C$16),IF(入力!$C$17=2,ROUNDUP(地区標準卸価格!L239*ユーザ別掛け率!L239%,-入力!$C$16),IF(入力!$C$17=3,ROUND(地区標準卸価格!L239*ユーザ別掛け率!L239%,-入力!$C$16),""))),地区標準卸価格!L239))</f>
        <v/>
      </c>
      <c r="M239" s="19">
        <f>'6桁'!M239</f>
        <v>0</v>
      </c>
      <c r="N239" s="12" t="str">
        <f>IF(地区標準卸価格!N239="","",IF(ISNUMBER(地区標準卸価格!N239),IF(入力!$C$17=1,ROUNDDOWN(地区標準卸価格!N239*ユーザ別掛け率!N239%,-入力!$C$16),IF(入力!$C$17=2,ROUNDUP(地区標準卸価格!N239*ユーザ別掛け率!N239%,-入力!$C$16),IF(入力!$C$17=3,ROUND(地区標準卸価格!N239*ユーザ別掛け率!N239%,-入力!$C$16),""))),地区標準卸価格!N239))</f>
        <v/>
      </c>
      <c r="O239" s="19">
        <f>'6桁'!O239</f>
        <v>0</v>
      </c>
      <c r="P239" s="12" t="str">
        <f>IF(地区標準卸価格!P239="","",IF(ISNUMBER(地区標準卸価格!P239),IF(入力!$C$17=1,ROUNDDOWN(地区標準卸価格!P239*ユーザ別掛け率!P239%,-入力!$C$16),IF(入力!$C$17=2,ROUNDUP(地区標準卸価格!P239*ユーザ別掛け率!P239%,-入力!$C$16),IF(入力!$C$17=3,ROUND(地区標準卸価格!P239*ユーザ別掛け率!P239%,-入力!$C$16),""))),地区標準卸価格!P239))</f>
        <v/>
      </c>
      <c r="Q239" s="20">
        <f>'6桁'!Q239</f>
        <v>0</v>
      </c>
      <c r="R239" s="12" t="str">
        <f>IF(地区標準卸価格!R239="","",IF(ISNUMBER(地区標準卸価格!R239),IF(入力!$C$17=1,ROUNDDOWN(地区標準卸価格!R239*ユーザ別掛け率!R239%,-入力!$C$16),IF(入力!$C$17=2,ROUNDUP(地区標準卸価格!R239*ユーザ別掛け率!R239%,-入力!$C$16),IF(入力!$C$17=3,ROUND(地区標準卸価格!R239*ユーザ別掛け率!R239%,-入力!$C$16),""))),地区標準卸価格!R239))</f>
        <v/>
      </c>
      <c r="S239" s="19">
        <f>'6桁'!S239</f>
        <v>0</v>
      </c>
      <c r="T239" s="12" t="str">
        <f>IF(地区標準卸価格!T239="","",IF(ISNUMBER(地区標準卸価格!T239),IF(入力!$C$17=1,ROUNDDOWN(地区標準卸価格!T239*ユーザ別掛け率!T239%,-入力!$C$16),IF(入力!$C$17=2,ROUNDUP(地区標準卸価格!T239*ユーザ別掛け率!T239%,-入力!$C$16),IF(入力!$C$17=3,ROUND(地区標準卸価格!T239*ユーザ別掛け率!T239%,-入力!$C$16),""))),地区標準卸価格!T239))</f>
        <v/>
      </c>
      <c r="U239" s="19">
        <f>'6桁'!U239</f>
        <v>0</v>
      </c>
      <c r="V239" s="12" t="str">
        <f>IF(地区標準卸価格!V239="","",IF(ISNUMBER(地区標準卸価格!V239),IF(入力!$C$17=1,ROUNDDOWN(地区標準卸価格!V239*ユーザ別掛け率!V239%,-入力!$C$16),IF(入力!$C$17=2,ROUNDUP(地区標準卸価格!V239*ユーザ別掛け率!V239%,-入力!$C$16),IF(入力!$C$17=3,ROUND(地区標準卸価格!V239*ユーザ別掛け率!V239%,-入力!$C$16),""))),地区標準卸価格!V239))</f>
        <v/>
      </c>
      <c r="W239" s="20">
        <f>'6桁'!W239</f>
        <v>0</v>
      </c>
      <c r="X239" s="12" t="str">
        <f>IF(地区標準卸価格!X239="","",IF(ISNUMBER(地区標準卸価格!X239),IF(入力!$C$17=1,ROUNDDOWN(地区標準卸価格!X239*ユーザ別掛け率!X239%,-入力!$C$16),IF(入力!$C$17=2,ROUNDUP(地区標準卸価格!X239*ユーザ別掛け率!X239%,-入力!$C$16),IF(入力!$C$17=3,ROUND(地区標準卸価格!X239*ユーザ別掛け率!X239%,-入力!$C$16),""))),地区標準卸価格!X239))</f>
        <v/>
      </c>
      <c r="Y239" s="20">
        <f>'6桁'!Y239</f>
        <v>0</v>
      </c>
      <c r="Z239" s="265"/>
    </row>
    <row r="240" spans="2:26" ht="30" customHeight="1">
      <c r="B240" s="503"/>
      <c r="C240" s="341" t="s">
        <v>144</v>
      </c>
      <c r="D240" s="254">
        <v>91</v>
      </c>
      <c r="E240" s="342">
        <v>95</v>
      </c>
      <c r="F240" s="12" t="str">
        <f>IF(地区標準卸価格!F240="","",IF(ISNUMBER(地区標準卸価格!F240),IF(入力!$C$17=1,ROUNDDOWN(地区標準卸価格!F240*ユーザ別掛け率!F240%,-入力!$C$16),IF(入力!$C$17=2,ROUNDUP(地区標準卸価格!F240*ユーザ別掛け率!F240%,-入力!$C$16),IF(入力!$C$17=3,ROUND(地区標準卸価格!F240*ユーザ別掛け率!F240%,-入力!$C$16),""))),地区標準卸価格!F240))</f>
        <v/>
      </c>
      <c r="G240" s="19">
        <f>'6桁'!G240</f>
        <v>0</v>
      </c>
      <c r="H240" s="12">
        <f>IF(地区標準卸価格!H240="","",IF(ISNUMBER(地区標準卸価格!H240),IF(入力!$C$17=1,ROUNDDOWN(地区標準卸価格!H240*ユーザ別掛け率!H240%,-入力!$C$16),IF(入力!$C$17=2,ROUNDUP(地区標準卸価格!H240*ユーザ別掛け率!H240%,-入力!$C$16),IF(入力!$C$17=3,ROUND(地区標準卸価格!H240*ユーザ別掛け率!H240%,-入力!$C$16),""))),地区標準卸価格!H240))</f>
        <v>32500</v>
      </c>
      <c r="I240" s="19" t="str">
        <f>'6桁'!I240</f>
        <v>V★</v>
      </c>
      <c r="J240" s="12">
        <f>IF(地区標準卸価格!J240="","",IF(ISNUMBER(地区標準卸価格!J240),IF(入力!$C$17=1,ROUNDDOWN(地区標準卸価格!J240*ユーザ別掛け率!J240%,-入力!$C$16),IF(入力!$C$17=2,ROUNDUP(地区標準卸価格!J240*ユーザ別掛け率!J240%,-入力!$C$16),IF(入力!$C$17=3,ROUND(地区標準卸価格!J240*ユーザ別掛け率!J240%,-入力!$C$16),""))),地区標準卸価格!J240))</f>
        <v>28200</v>
      </c>
      <c r="K240" s="19" t="str">
        <f>'6桁'!K240</f>
        <v>V</v>
      </c>
      <c r="L240" s="12">
        <f>IF(地区標準卸価格!L240="","",IF(ISNUMBER(地区標準卸価格!L240),IF(入力!$C$17=1,ROUNDDOWN(地区標準卸価格!L240*ユーザ別掛け率!L240%,-入力!$C$16),IF(入力!$C$17=2,ROUNDUP(地区標準卸価格!L240*ユーザ別掛け率!L240%,-入力!$C$16),IF(入力!$C$17=3,ROUND(地区標準卸価格!L240*ユーザ別掛け率!L240%,-入力!$C$16),""))),地区標準卸価格!L240))</f>
        <v>25900</v>
      </c>
      <c r="M240" s="19" t="str">
        <f>'6桁'!M240</f>
        <v>V★△</v>
      </c>
      <c r="N240" s="12" t="str">
        <f>IF(地区標準卸価格!N240="","",IF(ISNUMBER(地区標準卸価格!N240),IF(入力!$C$17=1,ROUNDDOWN(地区標準卸価格!N240*ユーザ別掛け率!N240%,-入力!$C$16),IF(入力!$C$17=2,ROUNDUP(地区標準卸価格!N240*ユーザ別掛け率!N240%,-入力!$C$16),IF(入力!$C$17=3,ROUND(地区標準卸価格!N240*ユーザ別掛け率!N240%,-入力!$C$16),""))),地区標準卸価格!N240))</f>
        <v/>
      </c>
      <c r="O240" s="19">
        <f>'6桁'!O240</f>
        <v>0</v>
      </c>
      <c r="P240" s="12" t="str">
        <f>IF(地区標準卸価格!P240="","",IF(ISNUMBER(地区標準卸価格!P240),IF(入力!$C$17=1,ROUNDDOWN(地区標準卸価格!P240*ユーザ別掛け率!P240%,-入力!$C$16),IF(入力!$C$17=2,ROUNDUP(地区標準卸価格!P240*ユーザ別掛け率!P240%,-入力!$C$16),IF(入力!$C$17=3,ROUND(地区標準卸価格!P240*ユーザ別掛け率!P240%,-入力!$C$16),""))),地区標準卸価格!P240))</f>
        <v/>
      </c>
      <c r="Q240" s="20">
        <f>'6桁'!Q240</f>
        <v>0</v>
      </c>
      <c r="R240" s="12" t="str">
        <f>IF(地区標準卸価格!R240="","",IF(ISNUMBER(地区標準卸価格!R240),IF(入力!$C$17=1,ROUNDDOWN(地区標準卸価格!R240*ユーザ別掛け率!R240%,-入力!$C$16),IF(入力!$C$17=2,ROUNDUP(地区標準卸価格!R240*ユーザ別掛け率!R240%,-入力!$C$16),IF(入力!$C$17=3,ROUND(地区標準卸価格!R240*ユーザ別掛け率!R240%,-入力!$C$16),""))),地区標準卸価格!R240))</f>
        <v/>
      </c>
      <c r="S240" s="19">
        <f>'6桁'!S240</f>
        <v>0</v>
      </c>
      <c r="T240" s="12" t="str">
        <f>IF(地区標準卸価格!T240="","",IF(ISNUMBER(地区標準卸価格!T240),IF(入力!$C$17=1,ROUNDDOWN(地区標準卸価格!T240*ユーザ別掛け率!T240%,-入力!$C$16),IF(入力!$C$17=2,ROUNDUP(地区標準卸価格!T240*ユーザ別掛け率!T240%,-入力!$C$16),IF(入力!$C$17=3,ROUND(地区標準卸価格!T240*ユーザ別掛け率!T240%,-入力!$C$16),""))),地区標準卸価格!T240))</f>
        <v/>
      </c>
      <c r="U240" s="19">
        <f>'6桁'!U240</f>
        <v>0</v>
      </c>
      <c r="V240" s="12" t="str">
        <f>IF(地区標準卸価格!V240="","",IF(ISNUMBER(地区標準卸価格!V240),IF(入力!$C$17=1,ROUNDDOWN(地区標準卸価格!V240*ユーザ別掛け率!V240%,-入力!$C$16),IF(入力!$C$17=2,ROUNDUP(地区標準卸価格!V240*ユーザ別掛け率!V240%,-入力!$C$16),IF(入力!$C$17=3,ROUND(地区標準卸価格!V240*ユーザ別掛け率!V240%,-入力!$C$16),""))),地区標準卸価格!V240))</f>
        <v/>
      </c>
      <c r="W240" s="20">
        <f>'6桁'!W240</f>
        <v>0</v>
      </c>
      <c r="X240" s="12" t="str">
        <f>IF(地区標準卸価格!X240="","",IF(ISNUMBER(地区標準卸価格!X240),IF(入力!$C$17=1,ROUNDDOWN(地区標準卸価格!X240*ユーザ別掛け率!X240%,-入力!$C$16),IF(入力!$C$17=2,ROUNDUP(地区標準卸価格!X240*ユーザ別掛け率!X240%,-入力!$C$16),IF(入力!$C$17=3,ROUND(地区標準卸価格!X240*ユーザ別掛け率!X240%,-入力!$C$16),""))),地区標準卸価格!X240))</f>
        <v/>
      </c>
      <c r="Y240" s="20">
        <f>'6桁'!Y240</f>
        <v>0</v>
      </c>
      <c r="Z240" s="265"/>
    </row>
    <row r="241" spans="2:27" ht="30" customHeight="1">
      <c r="B241" s="503"/>
      <c r="C241" s="341" t="s">
        <v>51</v>
      </c>
      <c r="D241" s="254">
        <v>94</v>
      </c>
      <c r="E241" s="342">
        <v>98</v>
      </c>
      <c r="F241" s="12">
        <f>IF(地区標準卸価格!F241="","",IF(ISNUMBER(地区標準卸価格!F241),IF(入力!$C$17=1,ROUNDDOWN(地区標準卸価格!F241*ユーザ別掛け率!F241%,-入力!$C$16),IF(入力!$C$17=2,ROUNDUP(地区標準卸価格!F241*ユーザ別掛け率!F241%,-入力!$C$16),IF(入力!$C$17=3,ROUND(地区標準卸価格!F241*ユーザ別掛け率!F241%,-入力!$C$16),""))),地区標準卸価格!F241))</f>
        <v>33400</v>
      </c>
      <c r="G241" s="19" t="str">
        <f>'6桁'!G241</f>
        <v>Y</v>
      </c>
      <c r="H241" s="12">
        <f>IF(地区標準卸価格!H241="","",IF(ISNUMBER(地区標準卸価格!H241),IF(入力!$C$17=1,ROUNDDOWN(地区標準卸価格!H241*ユーザ別掛け率!H241%,-入力!$C$16),IF(入力!$C$17=2,ROUNDUP(地区標準卸価格!H241*ユーザ別掛け率!H241%,-入力!$C$16),IF(入力!$C$17=3,ROUND(地区標準卸価格!H241*ユーザ別掛け率!H241%,-入力!$C$16),""))),地区標準卸価格!H241))</f>
        <v>32900</v>
      </c>
      <c r="I241" s="19" t="str">
        <f>'6桁'!I241</f>
        <v>W</v>
      </c>
      <c r="J241" s="12">
        <f>IF(地区標準卸価格!J241="","",IF(ISNUMBER(地区標準卸価格!J241),IF(入力!$C$17=1,ROUNDDOWN(地区標準卸価格!J241*ユーザ別掛け率!J241%,-入力!$C$16),IF(入力!$C$17=2,ROUNDUP(地区標準卸価格!J241*ユーザ別掛け率!J241%,-入力!$C$16),IF(入力!$C$17=3,ROUND(地区標準卸価格!J241*ユーザ別掛け率!J241%,-入力!$C$16),""))),地区標準卸価格!J241))</f>
        <v>29400</v>
      </c>
      <c r="K241" s="19" t="str">
        <f>'6桁'!K241</f>
        <v>V</v>
      </c>
      <c r="L241" s="12">
        <f>IF(地区標準卸価格!L241="","",IF(ISNUMBER(地区標準卸価格!L241),IF(入力!$C$17=1,ROUNDDOWN(地区標準卸価格!L241*ユーザ別掛け率!L241%,-入力!$C$16),IF(入力!$C$17=2,ROUNDUP(地区標準卸価格!L241*ユーザ別掛け率!L241%,-入力!$C$16),IF(入力!$C$17=3,ROUND(地区標準卸価格!L241*ユーザ別掛け率!L241%,-入力!$C$16),""))),地区標準卸価格!L241))</f>
        <v>26400</v>
      </c>
      <c r="M241" s="19" t="str">
        <f>'6桁'!M241</f>
        <v>V</v>
      </c>
      <c r="N241" s="12">
        <f>IF(地区標準卸価格!N241="","",IF(ISNUMBER(地区標準卸価格!N241),IF(入力!$C$17=1,ROUNDDOWN(地区標準卸価格!N241*ユーザ別掛け率!N241%,-入力!$C$16),IF(入力!$C$17=2,ROUNDUP(地区標準卸価格!N241*ユーザ別掛け率!N241%,-入力!$C$16),IF(入力!$C$17=3,ROUND(地区標準卸価格!N241*ユーザ別掛け率!N241%,-入力!$C$16),""))),地区標準卸価格!N241))</f>
        <v>25700</v>
      </c>
      <c r="O241" s="19" t="str">
        <f>'6桁'!O241</f>
        <v>V</v>
      </c>
      <c r="P241" s="12" t="str">
        <f>IF(地区標準卸価格!P241="","",IF(ISNUMBER(地区標準卸価格!P241),IF(入力!$C$17=1,ROUNDDOWN(地区標準卸価格!P241*ユーザ別掛け率!P241%,-入力!$C$16),IF(入力!$C$17=2,ROUNDUP(地区標準卸価格!P241*ユーザ別掛け率!P241%,-入力!$C$16),IF(入力!$C$17=3,ROUND(地区標準卸価格!P241*ユーザ別掛け率!P241%,-入力!$C$16),""))),地区標準卸価格!P241))</f>
        <v/>
      </c>
      <c r="Q241" s="20">
        <f>'6桁'!Q241</f>
        <v>0</v>
      </c>
      <c r="R241" s="12" t="str">
        <f>IF(地区標準卸価格!R241="","",IF(ISNUMBER(地区標準卸価格!R241),IF(入力!$C$17=1,ROUNDDOWN(地区標準卸価格!R241*ユーザ別掛け率!R241%,-入力!$C$16),IF(入力!$C$17=2,ROUNDUP(地区標準卸価格!R241*ユーザ別掛け率!R241%,-入力!$C$16),IF(入力!$C$17=3,ROUND(地区標準卸価格!R241*ユーザ別掛け率!R241%,-入力!$C$16),""))),地区標準卸価格!R241))</f>
        <v/>
      </c>
      <c r="S241" s="19">
        <f>'6桁'!S241</f>
        <v>0</v>
      </c>
      <c r="T241" s="12" t="str">
        <f>IF(地区標準卸価格!T241="","",IF(ISNUMBER(地区標準卸価格!T241),IF(入力!$C$17=1,ROUNDDOWN(地区標準卸価格!T241*ユーザ別掛け率!T241%,-入力!$C$16),IF(入力!$C$17=2,ROUNDUP(地区標準卸価格!T241*ユーザ別掛け率!T241%,-入力!$C$16),IF(入力!$C$17=3,ROUND(地区標準卸価格!T241*ユーザ別掛け率!T241%,-入力!$C$16),""))),地区標準卸価格!T241))</f>
        <v/>
      </c>
      <c r="U241" s="19">
        <f>'6桁'!U241</f>
        <v>0</v>
      </c>
      <c r="V241" s="12" t="str">
        <f>IF(地区標準卸価格!V241="","",IF(ISNUMBER(地区標準卸価格!V241),IF(入力!$C$17=1,ROUNDDOWN(地区標準卸価格!V241*ユーザ別掛け率!V241%,-入力!$C$16),IF(入力!$C$17=2,ROUNDUP(地区標準卸価格!V241*ユーザ別掛け率!V241%,-入力!$C$16),IF(入力!$C$17=3,ROUND(地区標準卸価格!V241*ユーザ別掛け率!V241%,-入力!$C$16),""))),地区標準卸価格!V241))</f>
        <v/>
      </c>
      <c r="W241" s="20">
        <f>'6桁'!W241</f>
        <v>0</v>
      </c>
      <c r="X241" s="12">
        <f>IF(地区標準卸価格!X241="","",IF(ISNUMBER(地区標準卸価格!X241),IF(入力!$C$17=1,ROUNDDOWN(地区標準卸価格!X241*ユーザ別掛け率!X241%,-入力!$C$16),IF(入力!$C$17=2,ROUNDUP(地区標準卸価格!X241*ユーザ別掛け率!X241%,-入力!$C$16),IF(入力!$C$17=3,ROUND(地区標準卸価格!X241*ユーザ別掛け率!X241%,-入力!$C$16),""))),地区標準卸価格!X241))</f>
        <v>29600</v>
      </c>
      <c r="Y241" s="20" t="str">
        <f>'6桁'!Y241</f>
        <v>V</v>
      </c>
      <c r="Z241" s="265"/>
    </row>
    <row r="242" spans="2:27" ht="30" customHeight="1">
      <c r="B242" s="503"/>
      <c r="C242" s="341" t="s">
        <v>145</v>
      </c>
      <c r="D242" s="254">
        <v>97</v>
      </c>
      <c r="E242" s="342">
        <v>101</v>
      </c>
      <c r="F242" s="12">
        <f>IF(地区標準卸価格!F242="","",IF(ISNUMBER(地区標準卸価格!F242),IF(入力!$C$17=1,ROUNDDOWN(地区標準卸価格!F242*ユーザ別掛け率!F242%,-入力!$C$16),IF(入力!$C$17=2,ROUNDUP(地区標準卸価格!F242*ユーザ別掛け率!F242%,-入力!$C$16),IF(入力!$C$17=3,ROUND(地区標準卸価格!F242*ユーザ別掛け率!F242%,-入力!$C$16),""))),地区標準卸価格!F242))</f>
        <v>38400</v>
      </c>
      <c r="G242" s="19" t="str">
        <f>'6桁'!G242</f>
        <v>Y★</v>
      </c>
      <c r="H242" s="12">
        <f>IF(地区標準卸価格!H242="","",IF(ISNUMBER(地区標準卸価格!H242),IF(入力!$C$17=1,ROUNDDOWN(地区標準卸価格!H242*ユーザ別掛け率!H242%,-入力!$C$16),IF(入力!$C$17=2,ROUNDUP(地区標準卸価格!H242*ユーザ別掛け率!H242%,-入力!$C$16),IF(入力!$C$17=3,ROUND(地区標準卸価格!H242*ユーザ別掛け率!H242%,-入力!$C$16),""))),地区標準卸価格!H242))</f>
        <v>35000</v>
      </c>
      <c r="I242" s="19" t="str">
        <f>'6桁'!I242</f>
        <v>W</v>
      </c>
      <c r="J242" s="12">
        <f>IF(地区標準卸価格!J242="","",IF(ISNUMBER(地区標準卸価格!J242),IF(入力!$C$17=1,ROUNDDOWN(地区標準卸価格!J242*ユーザ別掛け率!J242%,-入力!$C$16),IF(入力!$C$17=2,ROUNDUP(地区標準卸価格!J242*ユーザ別掛け率!J242%,-入力!$C$16),IF(入力!$C$17=3,ROUND(地区標準卸価格!J242*ユーザ別掛け率!J242%,-入力!$C$16),""))),地区標準卸価格!J242))</f>
        <v>33700</v>
      </c>
      <c r="K242" s="19" t="str">
        <f>'6桁'!K242</f>
        <v>W★</v>
      </c>
      <c r="L242" s="12">
        <f>IF(地区標準卸価格!L242="","",IF(ISNUMBER(地区標準卸価格!L242),IF(入力!$C$17=1,ROUNDDOWN(地区標準卸価格!L242*ユーザ別掛け率!L242%,-入力!$C$16),IF(入力!$C$17=2,ROUNDUP(地区標準卸価格!L242*ユーザ別掛け率!L242%,-入力!$C$16),IF(入力!$C$17=3,ROUND(地区標準卸価格!L242*ユーザ別掛け率!L242%,-入力!$C$16),""))),地区標準卸価格!L242))</f>
        <v>31500</v>
      </c>
      <c r="M242" s="19" t="str">
        <f>'6桁'!M242</f>
        <v>W</v>
      </c>
      <c r="N242" s="12">
        <f>IF(地区標準卸価格!N242="","",IF(ISNUMBER(地区標準卸価格!N242),IF(入力!$C$17=1,ROUNDDOWN(地区標準卸価格!N242*ユーザ別掛け率!N242%,-入力!$C$16),IF(入力!$C$17=2,ROUNDUP(地区標準卸価格!N242*ユーザ別掛け率!N242%,-入力!$C$16),IF(入力!$C$17=3,ROUND(地区標準卸価格!N242*ユーザ別掛け率!N242%,-入力!$C$16),""))),地区標準卸価格!N242))</f>
        <v>28700</v>
      </c>
      <c r="O242" s="19" t="str">
        <f>'6桁'!O242</f>
        <v>W</v>
      </c>
      <c r="P242" s="12" t="str">
        <f>IF(地区標準卸価格!P242="","",IF(ISNUMBER(地区標準卸価格!P242),IF(入力!$C$17=1,ROUNDDOWN(地区標準卸価格!P242*ユーザ別掛け率!P242%,-入力!$C$16),IF(入力!$C$17=2,ROUNDUP(地区標準卸価格!P242*ユーザ別掛け率!P242%,-入力!$C$16),IF(入力!$C$17=3,ROUND(地区標準卸価格!P242*ユーザ別掛け率!P242%,-入力!$C$16),""))),地区標準卸価格!P242))</f>
        <v/>
      </c>
      <c r="Q242" s="20">
        <f>'6桁'!Q242</f>
        <v>0</v>
      </c>
      <c r="R242" s="12" t="str">
        <f>IF(地区標準卸価格!R242="","",IF(ISNUMBER(地区標準卸価格!R242),IF(入力!$C$17=1,ROUNDDOWN(地区標準卸価格!R242*ユーザ別掛け率!R242%,-入力!$C$16),IF(入力!$C$17=2,ROUNDUP(地区標準卸価格!R242*ユーザ別掛け率!R242%,-入力!$C$16),IF(入力!$C$17=3,ROUND(地区標準卸価格!R242*ユーザ別掛け率!R242%,-入力!$C$16),""))),地区標準卸価格!R242))</f>
        <v/>
      </c>
      <c r="S242" s="19">
        <f>'6桁'!S242</f>
        <v>0</v>
      </c>
      <c r="T242" s="12" t="str">
        <f>IF(地区標準卸価格!T242="","",IF(ISNUMBER(地区標準卸価格!T242),IF(入力!$C$17=1,ROUNDDOWN(地区標準卸価格!T242*ユーザ別掛け率!T242%,-入力!$C$16),IF(入力!$C$17=2,ROUNDUP(地区標準卸価格!T242*ユーザ別掛け率!T242%,-入力!$C$16),IF(入力!$C$17=3,ROUND(地区標準卸価格!T242*ユーザ別掛け率!T242%,-入力!$C$16),""))),地区標準卸価格!T242))</f>
        <v/>
      </c>
      <c r="U242" s="19">
        <f>'6桁'!U242</f>
        <v>0</v>
      </c>
      <c r="V242" s="12" t="str">
        <f>IF(地区標準卸価格!V242="","",IF(ISNUMBER(地区標準卸価格!V242),IF(入力!$C$17=1,ROUNDDOWN(地区標準卸価格!V242*ユーザ別掛け率!V242%,-入力!$C$16),IF(入力!$C$17=2,ROUNDUP(地区標準卸価格!V242*ユーザ別掛け率!V242%,-入力!$C$16),IF(入力!$C$17=3,ROUND(地区標準卸価格!V242*ユーザ別掛け率!V242%,-入力!$C$16),""))),地区標準卸価格!V242))</f>
        <v/>
      </c>
      <c r="W242" s="20">
        <f>'6桁'!W242</f>
        <v>0</v>
      </c>
      <c r="X242" s="12" t="str">
        <f>IF(地区標準卸価格!X242="","",IF(ISNUMBER(地区標準卸価格!X242),IF(入力!$C$17=1,ROUNDDOWN(地区標準卸価格!X242*ユーザ別掛け率!X242%,-入力!$C$16),IF(入力!$C$17=2,ROUNDUP(地区標準卸価格!X242*ユーザ別掛け率!X242%,-入力!$C$16),IF(入力!$C$17=3,ROUND(地区標準卸価格!X242*ユーザ別掛け率!X242%,-入力!$C$16),""))),地区標準卸価格!X242))</f>
        <v/>
      </c>
      <c r="Y242" s="20">
        <f>'6桁'!Y242</f>
        <v>0</v>
      </c>
      <c r="Z242" s="265"/>
    </row>
    <row r="243" spans="2:27" ht="30" customHeight="1">
      <c r="B243" s="503"/>
      <c r="C243" s="341" t="s">
        <v>146</v>
      </c>
      <c r="D243" s="254">
        <v>99</v>
      </c>
      <c r="E243" s="342">
        <v>103</v>
      </c>
      <c r="F243" s="12">
        <f>IF(地区標準卸価格!F243="","",IF(ISNUMBER(地区標準卸価格!F243),IF(入力!$C$17=1,ROUNDDOWN(地区標準卸価格!F243*ユーザ別掛け率!F243%,-入力!$C$16),IF(入力!$C$17=2,ROUNDUP(地区標準卸価格!F243*ユーザ別掛け率!F243%,-入力!$C$16),IF(入力!$C$17=3,ROUND(地区標準卸価格!F243*ユーザ別掛け率!F243%,-入力!$C$16),""))),地区標準卸価格!F243))</f>
        <v>39000</v>
      </c>
      <c r="G243" s="19" t="str">
        <f>'6桁'!G243</f>
        <v>Y★</v>
      </c>
      <c r="H243" s="12">
        <f>IF(地区標準卸価格!H243="","",IF(ISNUMBER(地区標準卸価格!H243),IF(入力!$C$17=1,ROUNDDOWN(地区標準卸価格!H243*ユーザ別掛け率!H243%,-入力!$C$16),IF(入力!$C$17=2,ROUNDUP(地区標準卸価格!H243*ユーザ別掛け率!H243%,-入力!$C$16),IF(入力!$C$17=3,ROUND(地区標準卸価格!H243*ユーザ別掛け率!H243%,-入力!$C$16),""))),地区標準卸価格!H243))</f>
        <v>36200</v>
      </c>
      <c r="I243" s="19" t="str">
        <f>'6桁'!I243</f>
        <v>W</v>
      </c>
      <c r="J243" s="12" t="str">
        <f>IF(地区標準卸価格!J243="","",IF(ISNUMBER(地区標準卸価格!J243),IF(入力!$C$17=1,ROUNDDOWN(地区標準卸価格!J243*ユーザ別掛け率!J243%,-入力!$C$16),IF(入力!$C$17=2,ROUNDUP(地区標準卸価格!J243*ユーザ別掛け率!J243%,-入力!$C$16),IF(入力!$C$17=3,ROUND(地区標準卸価格!J243*ユーザ別掛け率!J243%,-入力!$C$16),""))),地区標準卸価格!J243))</f>
        <v/>
      </c>
      <c r="K243" s="19">
        <f>'6桁'!K243</f>
        <v>0</v>
      </c>
      <c r="L243" s="12" t="str">
        <f>IF(地区標準卸価格!L243="","",IF(ISNUMBER(地区標準卸価格!L243),IF(入力!$C$17=1,ROUNDDOWN(地区標準卸価格!L243*ユーザ別掛け率!L243%,-入力!$C$16),IF(入力!$C$17=2,ROUNDUP(地区標準卸価格!L243*ユーザ別掛け率!L243%,-入力!$C$16),IF(入力!$C$17=3,ROUND(地区標準卸価格!L243*ユーザ別掛け率!L243%,-入力!$C$16),""))),地区標準卸価格!L243))</f>
        <v/>
      </c>
      <c r="M243" s="19">
        <f>'6桁'!M243</f>
        <v>0</v>
      </c>
      <c r="N243" s="12" t="str">
        <f>IF(地区標準卸価格!N243="","",IF(ISNUMBER(地区標準卸価格!N243),IF(入力!$C$17=1,ROUNDDOWN(地区標準卸価格!N243*ユーザ別掛け率!N243%,-入力!$C$16),IF(入力!$C$17=2,ROUNDUP(地区標準卸価格!N243*ユーザ別掛け率!N243%,-入力!$C$16),IF(入力!$C$17=3,ROUND(地区標準卸価格!N243*ユーザ別掛け率!N243%,-入力!$C$16),""))),地区標準卸価格!N243))</f>
        <v/>
      </c>
      <c r="O243" s="19">
        <f>'6桁'!O243</f>
        <v>0</v>
      </c>
      <c r="P243" s="12" t="str">
        <f>IF(地区標準卸価格!P243="","",IF(ISNUMBER(地区標準卸価格!P243),IF(入力!$C$17=1,ROUNDDOWN(地区標準卸価格!P243*ユーザ別掛け率!P243%,-入力!$C$16),IF(入力!$C$17=2,ROUNDUP(地区標準卸価格!P243*ユーザ別掛け率!P243%,-入力!$C$16),IF(入力!$C$17=3,ROUND(地区標準卸価格!P243*ユーザ別掛け率!P243%,-入力!$C$16),""))),地区標準卸価格!P243))</f>
        <v/>
      </c>
      <c r="Q243" s="20">
        <f>'6桁'!Q243</f>
        <v>0</v>
      </c>
      <c r="R243" s="12" t="str">
        <f>IF(地区標準卸価格!R243="","",IF(ISNUMBER(地区標準卸価格!R243),IF(入力!$C$17=1,ROUNDDOWN(地区標準卸価格!R243*ユーザ別掛け率!R243%,-入力!$C$16),IF(入力!$C$17=2,ROUNDUP(地区標準卸価格!R243*ユーザ別掛け率!R243%,-入力!$C$16),IF(入力!$C$17=3,ROUND(地区標準卸価格!R243*ユーザ別掛け率!R243%,-入力!$C$16),""))),地区標準卸価格!R243))</f>
        <v/>
      </c>
      <c r="S243" s="19">
        <f>'6桁'!S243</f>
        <v>0</v>
      </c>
      <c r="T243" s="12" t="str">
        <f>IF(地区標準卸価格!T243="","",IF(ISNUMBER(地区標準卸価格!T243),IF(入力!$C$17=1,ROUNDDOWN(地区標準卸価格!T243*ユーザ別掛け率!T243%,-入力!$C$16),IF(入力!$C$17=2,ROUNDUP(地区標準卸価格!T243*ユーザ別掛け率!T243%,-入力!$C$16),IF(入力!$C$17=3,ROUND(地区標準卸価格!T243*ユーザ別掛け率!T243%,-入力!$C$16),""))),地区標準卸価格!T243))</f>
        <v/>
      </c>
      <c r="U243" s="19">
        <f>'6桁'!U243</f>
        <v>0</v>
      </c>
      <c r="V243" s="12" t="str">
        <f>IF(地区標準卸価格!V243="","",IF(ISNUMBER(地区標準卸価格!V243),IF(入力!$C$17=1,ROUNDDOWN(地区標準卸価格!V243*ユーザ別掛け率!V243%,-入力!$C$16),IF(入力!$C$17=2,ROUNDUP(地区標準卸価格!V243*ユーザ別掛け率!V243%,-入力!$C$16),IF(入力!$C$17=3,ROUND(地区標準卸価格!V243*ユーザ別掛け率!V243%,-入力!$C$16),""))),地区標準卸価格!V243))</f>
        <v/>
      </c>
      <c r="W243" s="20">
        <f>'6桁'!W243</f>
        <v>0</v>
      </c>
      <c r="X243" s="12" t="str">
        <f>IF(地区標準卸価格!X243="","",IF(ISNUMBER(地区標準卸価格!X243),IF(入力!$C$17=1,ROUNDDOWN(地区標準卸価格!X243*ユーザ別掛け率!X243%,-入力!$C$16),IF(入力!$C$17=2,ROUNDUP(地区標準卸価格!X243*ユーザ別掛け率!X243%,-入力!$C$16),IF(入力!$C$17=3,ROUND(地区標準卸価格!X243*ユーザ別掛け率!X243%,-入力!$C$16),""))),地区標準卸価格!X243))</f>
        <v/>
      </c>
      <c r="Y243" s="20">
        <f>'6桁'!Y243</f>
        <v>0</v>
      </c>
      <c r="Z243" s="265"/>
    </row>
    <row r="244" spans="2:27" ht="30" customHeight="1">
      <c r="B244" s="503"/>
      <c r="C244" s="87" t="s">
        <v>772</v>
      </c>
      <c r="D244" s="254">
        <v>90</v>
      </c>
      <c r="E244" s="342"/>
      <c r="F244" s="12" t="str">
        <f>IF(地区標準卸価格!F244="","",IF(ISNUMBER(地区標準卸価格!F244),IF(入力!$C$17=1,ROUNDDOWN(地区標準卸価格!F244*ユーザ別掛け率!F244%,-入力!$C$16),IF(入力!$C$17=2,ROUNDUP(地区標準卸価格!F244*ユーザ別掛け率!F244%,-入力!$C$16),IF(入力!$C$17=3,ROUND(地区標準卸価格!F244*ユーザ別掛け率!F244%,-入力!$C$16),""))),地区標準卸価格!F244))</f>
        <v/>
      </c>
      <c r="G244" s="19">
        <f>'6桁'!G244</f>
        <v>0</v>
      </c>
      <c r="H244" s="12">
        <f>IF(地区標準卸価格!H244="","",IF(ISNUMBER(地区標準卸価格!H244),IF(入力!$C$17=1,ROUNDDOWN(地区標準卸価格!H244*ユーザ別掛け率!H244%,-入力!$C$16),IF(入力!$C$17=2,ROUNDUP(地区標準卸価格!H244*ユーザ別掛け率!H244%,-入力!$C$16),IF(入力!$C$17=3,ROUND(地区標準卸価格!H244*ユーザ別掛け率!H244%,-入力!$C$16),""))),地区標準卸価格!H244))</f>
        <v>26500</v>
      </c>
      <c r="I244" s="101" t="str">
        <f>'6桁'!I244</f>
        <v>H</v>
      </c>
      <c r="J244" s="12" t="str">
        <f>IF(地区標準卸価格!J244="","",IF(ISNUMBER(地区標準卸価格!J244),IF(入力!$C$17=1,ROUNDDOWN(地区標準卸価格!J244*ユーザ別掛け率!J244%,-入力!$C$16),IF(入力!$C$17=2,ROUNDUP(地区標準卸価格!J244*ユーザ別掛け率!J244%,-入力!$C$16),IF(入力!$C$17=3,ROUND(地区標準卸価格!J244*ユーザ別掛け率!J244%,-入力!$C$16),""))),地区標準卸価格!J244))</f>
        <v/>
      </c>
      <c r="K244" s="19">
        <f>'6桁'!K244</f>
        <v>0</v>
      </c>
      <c r="L244" s="12" t="str">
        <f>IF(地区標準卸価格!L244="","",IF(ISNUMBER(地区標準卸価格!L244),IF(入力!$C$17=1,ROUNDDOWN(地区標準卸価格!L244*ユーザ別掛け率!L244%,-入力!$C$16),IF(入力!$C$17=2,ROUNDUP(地区標準卸価格!L244*ユーザ別掛け率!L244%,-入力!$C$16),IF(入力!$C$17=3,ROUND(地区標準卸価格!L244*ユーザ別掛け率!L244%,-入力!$C$16),""))),地区標準卸価格!L244))</f>
        <v/>
      </c>
      <c r="M244" s="19">
        <f>'6桁'!M244</f>
        <v>0</v>
      </c>
      <c r="N244" s="12">
        <f>IF(地区標準卸価格!N244="","",IF(ISNUMBER(地区標準卸価格!N244),IF(入力!$C$17=1,ROUNDDOWN(地区標準卸価格!N244*ユーザ別掛け率!N244%,-入力!$C$16),IF(入力!$C$17=2,ROUNDUP(地区標準卸価格!N244*ユーザ別掛け率!N244%,-入力!$C$16),IF(入力!$C$17=3,ROUND(地区標準卸価格!N244*ユーザ別掛け率!N244%,-入力!$C$16),""))),地区標準卸価格!N244))</f>
        <v>24400</v>
      </c>
      <c r="O244" s="19" t="str">
        <f>'6桁'!O244</f>
        <v>H</v>
      </c>
      <c r="P244" s="12" t="str">
        <f>IF(地区標準卸価格!P244="","",IF(ISNUMBER(地区標準卸価格!P244),IF(入力!$C$17=1,ROUNDDOWN(地区標準卸価格!P244*ユーザ別掛け率!P244%,-入力!$C$16),IF(入力!$C$17=2,ROUNDUP(地区標準卸価格!P244*ユーザ別掛け率!P244%,-入力!$C$16),IF(入力!$C$17=3,ROUND(地区標準卸価格!P244*ユーザ別掛け率!P244%,-入力!$C$16),""))),地区標準卸価格!P244))</f>
        <v/>
      </c>
      <c r="Q244" s="20">
        <f>'6桁'!Q244</f>
        <v>0</v>
      </c>
      <c r="R244" s="12" t="str">
        <f>IF(地区標準卸価格!R244="","",IF(ISNUMBER(地区標準卸価格!R244),IF(入力!$C$17=1,ROUNDDOWN(地区標準卸価格!R244*ユーザ別掛け率!R244%,-入力!$C$16),IF(入力!$C$17=2,ROUNDUP(地区標準卸価格!R244*ユーザ別掛け率!R244%,-入力!$C$16),IF(入力!$C$17=3,ROUND(地区標準卸価格!R244*ユーザ別掛け率!R244%,-入力!$C$16),""))),地区標準卸価格!R244))</f>
        <v/>
      </c>
      <c r="S244" s="19">
        <f>'6桁'!S244</f>
        <v>0</v>
      </c>
      <c r="T244" s="12" t="str">
        <f>IF(地区標準卸価格!T244="","",IF(ISNUMBER(地区標準卸価格!T244),IF(入力!$C$17=1,ROUNDDOWN(地区標準卸価格!T244*ユーザ別掛け率!T244%,-入力!$C$16),IF(入力!$C$17=2,ROUNDUP(地区標準卸価格!T244*ユーザ別掛け率!T244%,-入力!$C$16),IF(入力!$C$17=3,ROUND(地区標準卸価格!T244*ユーザ別掛け率!T244%,-入力!$C$16),""))),地区標準卸価格!T244))</f>
        <v/>
      </c>
      <c r="U244" s="19">
        <f>'6桁'!U244</f>
        <v>0</v>
      </c>
      <c r="V244" s="12" t="str">
        <f>IF(地区標準卸価格!V244="","",IF(ISNUMBER(地区標準卸価格!V244),IF(入力!$C$17=1,ROUNDDOWN(地区標準卸価格!V244*ユーザ別掛け率!V244%,-入力!$C$16),IF(入力!$C$17=2,ROUNDUP(地区標準卸価格!V244*ユーザ別掛け率!V244%,-入力!$C$16),IF(入力!$C$17=3,ROUND(地区標準卸価格!V244*ユーザ別掛け率!V244%,-入力!$C$16),""))),地区標準卸価格!V244))</f>
        <v/>
      </c>
      <c r="W244" s="20">
        <f>'6桁'!W244</f>
        <v>0</v>
      </c>
      <c r="X244" s="12" t="str">
        <f>IF(地区標準卸価格!X244="","",IF(ISNUMBER(地区標準卸価格!X244),IF(入力!$C$17=1,ROUNDDOWN(地区標準卸価格!X244*ユーザ別掛け率!X244%,-入力!$C$16),IF(入力!$C$17=2,ROUNDUP(地区標準卸価格!X244*ユーザ別掛け率!X244%,-入力!$C$16),IF(入力!$C$17=3,ROUND(地区標準卸価格!X244*ユーザ別掛け率!X244%,-入力!$C$16),""))),地区標準卸価格!X244))</f>
        <v/>
      </c>
      <c r="Y244" s="20">
        <f>'6桁'!Y244</f>
        <v>0</v>
      </c>
      <c r="Z244" s="265"/>
    </row>
    <row r="245" spans="2:27" ht="30" customHeight="1">
      <c r="B245" s="503"/>
      <c r="C245" s="87" t="s">
        <v>82</v>
      </c>
      <c r="D245" s="254">
        <v>96</v>
      </c>
      <c r="E245" s="342">
        <v>100</v>
      </c>
      <c r="F245" s="12" t="str">
        <f>IF(地区標準卸価格!F245="","",IF(ISNUMBER(地区標準卸価格!F245),IF(入力!$C$17=1,ROUNDDOWN(地区標準卸価格!F245*ユーザ別掛け率!F245%,-入力!$C$16),IF(入力!$C$17=2,ROUNDUP(地区標準卸価格!F245*ユーザ別掛け率!F245%,-入力!$C$16),IF(入力!$C$17=3,ROUND(地区標準卸価格!F245*ユーザ別掛け率!F245%,-入力!$C$16),""))),地区標準卸価格!F245))</f>
        <v/>
      </c>
      <c r="G245" s="19">
        <f>'6桁'!G245</f>
        <v>0</v>
      </c>
      <c r="H245" s="12">
        <f>IF(地区標準卸価格!H245="","",IF(ISNUMBER(地区標準卸価格!H245),IF(入力!$C$17=1,ROUNDDOWN(地区標準卸価格!H245*ユーザ別掛け率!H245%,-入力!$C$16),IF(入力!$C$17=2,ROUNDUP(地区標準卸価格!H245*ユーザ別掛け率!H245%,-入力!$C$16),IF(入力!$C$17=3,ROUND(地区標準卸価格!H245*ユーザ別掛け率!H245%,-入力!$C$16),""))),地区標準卸価格!H245))</f>
        <v>29900</v>
      </c>
      <c r="I245" s="101" t="str">
        <f>'6桁'!I245</f>
        <v>H</v>
      </c>
      <c r="J245" s="12" t="str">
        <f>IF(地区標準卸価格!J245="","",IF(ISNUMBER(地区標準卸価格!J245),IF(入力!$C$17=1,ROUNDDOWN(地区標準卸価格!J245*ユーザ別掛け率!J245%,-入力!$C$16),IF(入力!$C$17=2,ROUNDUP(地区標準卸価格!J245*ユーザ別掛け率!J245%,-入力!$C$16),IF(入力!$C$17=3,ROUND(地区標準卸価格!J245*ユーザ別掛け率!J245%,-入力!$C$16),""))),地区標準卸価格!J245))</f>
        <v/>
      </c>
      <c r="K245" s="19">
        <f>'6桁'!K245</f>
        <v>0</v>
      </c>
      <c r="L245" s="12">
        <f>IF(地区標準卸価格!L245="","",IF(ISNUMBER(地区標準卸価格!L245),IF(入力!$C$17=1,ROUNDDOWN(地区標準卸価格!L245*ユーザ別掛け率!L245%,-入力!$C$16),IF(入力!$C$17=2,ROUNDUP(地区標準卸価格!L245*ユーザ別掛け率!L245%,-入力!$C$16),IF(入力!$C$17=3,ROUND(地区標準卸価格!L245*ユーザ別掛け率!L245%,-入力!$C$16),""))),地区標準卸価格!L245))</f>
        <v>25500</v>
      </c>
      <c r="M245" s="19" t="str">
        <f>'6桁'!M245</f>
        <v>H</v>
      </c>
      <c r="N245" s="12">
        <f>IF(地区標準卸価格!N245="","",IF(ISNUMBER(地区標準卸価格!N245),IF(入力!$C$17=1,ROUNDDOWN(地区標準卸価格!N245*ユーザ別掛け率!N245%,-入力!$C$16),IF(入力!$C$17=2,ROUNDUP(地区標準卸価格!N245*ユーザ別掛け率!N245%,-入力!$C$16),IF(入力!$C$17=3,ROUND(地区標準卸価格!N245*ユーザ別掛け率!N245%,-入力!$C$16),""))),地区標準卸価格!N245))</f>
        <v>24900</v>
      </c>
      <c r="O245" s="19" t="str">
        <f>'6桁'!O245</f>
        <v>H</v>
      </c>
      <c r="P245" s="12" t="str">
        <f>IF(地区標準卸価格!P245="","",IF(ISNUMBER(地区標準卸価格!P245),IF(入力!$C$17=1,ROUNDDOWN(地区標準卸価格!P245*ユーザ別掛け率!P245%,-入力!$C$16),IF(入力!$C$17=2,ROUNDUP(地区標準卸価格!P245*ユーザ別掛け率!P245%,-入力!$C$16),IF(入力!$C$17=3,ROUND(地区標準卸価格!P245*ユーザ別掛け率!P245%,-入力!$C$16),""))),地区標準卸価格!P245))</f>
        <v/>
      </c>
      <c r="Q245" s="20">
        <f>'6桁'!Q245</f>
        <v>0</v>
      </c>
      <c r="R245" s="12" t="str">
        <f>IF(地区標準卸価格!R245="","",IF(ISNUMBER(地区標準卸価格!R245),IF(入力!$C$17=1,ROUNDDOWN(地区標準卸価格!R245*ユーザ別掛け率!R245%,-入力!$C$16),IF(入力!$C$17=2,ROUNDUP(地区標準卸価格!R245*ユーザ別掛け率!R245%,-入力!$C$16),IF(入力!$C$17=3,ROUND(地区標準卸価格!R245*ユーザ別掛け率!R245%,-入力!$C$16),""))),地区標準卸価格!R245))</f>
        <v/>
      </c>
      <c r="S245" s="19">
        <f>'6桁'!S245</f>
        <v>0</v>
      </c>
      <c r="T245" s="12" t="str">
        <f>IF(地区標準卸価格!T245="","",IF(ISNUMBER(地区標準卸価格!T245),IF(入力!$C$17=1,ROUNDDOWN(地区標準卸価格!T245*ユーザ別掛け率!T245%,-入力!$C$16),IF(入力!$C$17=2,ROUNDUP(地区標準卸価格!T245*ユーザ別掛け率!T245%,-入力!$C$16),IF(入力!$C$17=3,ROUND(地区標準卸価格!T245*ユーザ別掛け率!T245%,-入力!$C$16),""))),地区標準卸価格!T245))</f>
        <v/>
      </c>
      <c r="U245" s="19">
        <f>'6桁'!U245</f>
        <v>0</v>
      </c>
      <c r="V245" s="12" t="str">
        <f>IF(地区標準卸価格!V245="","",IF(ISNUMBER(地区標準卸価格!V245),IF(入力!$C$17=1,ROUNDDOWN(地区標準卸価格!V245*ユーザ別掛け率!V245%,-入力!$C$16),IF(入力!$C$17=2,ROUNDUP(地区標準卸価格!V245*ユーザ別掛け率!V245%,-入力!$C$16),IF(入力!$C$17=3,ROUND(地区標準卸価格!V245*ユーザ別掛け率!V245%,-入力!$C$16),""))),地区標準卸価格!V245))</f>
        <v/>
      </c>
      <c r="W245" s="20">
        <f>'6桁'!W245</f>
        <v>0</v>
      </c>
      <c r="X245" s="12" t="str">
        <f>IF(地区標準卸価格!X245="","",IF(ISNUMBER(地区標準卸価格!X245),IF(入力!$C$17=1,ROUNDDOWN(地区標準卸価格!X245*ユーザ別掛け率!X245%,-入力!$C$16),IF(入力!$C$17=2,ROUNDUP(地区標準卸価格!X245*ユーザ別掛け率!X245%,-入力!$C$16),IF(入力!$C$17=3,ROUND(地区標準卸価格!X245*ユーザ別掛け率!X245%,-入力!$C$16),""))),地区標準卸価格!X245))</f>
        <v/>
      </c>
      <c r="Y245" s="20">
        <f>'6桁'!Y245</f>
        <v>0</v>
      </c>
      <c r="Z245" s="265"/>
    </row>
    <row r="246" spans="2:27" ht="30" customHeight="1">
      <c r="B246" s="503"/>
      <c r="C246" s="87" t="s">
        <v>208</v>
      </c>
      <c r="D246" s="254">
        <v>99</v>
      </c>
      <c r="E246" s="342">
        <v>103</v>
      </c>
      <c r="F246" s="12" t="str">
        <f>IF(地区標準卸価格!F246="","",IF(ISNUMBER(地区標準卸価格!F246),IF(入力!$C$17=1,ROUNDDOWN(地区標準卸価格!F246*ユーザ別掛け率!F246%,-入力!$C$16),IF(入力!$C$17=2,ROUNDUP(地区標準卸価格!F246*ユーザ別掛け率!F246%,-入力!$C$16),IF(入力!$C$17=3,ROUND(地区標準卸価格!F246*ユーザ別掛け率!F246%,-入力!$C$16),""))),地区標準卸価格!F246))</f>
        <v/>
      </c>
      <c r="G246" s="19">
        <f>'6桁'!G246</f>
        <v>0</v>
      </c>
      <c r="H246" s="12">
        <f>IF(地区標準卸価格!H246="","",IF(ISNUMBER(地区標準卸価格!H246),IF(入力!$C$17=1,ROUNDDOWN(地区標準卸価格!H246*ユーザ別掛け率!H246%,-入力!$C$16),IF(入力!$C$17=2,ROUNDUP(地区標準卸価格!H246*ユーザ別掛け率!H246%,-入力!$C$16),IF(入力!$C$17=3,ROUND(地区標準卸価格!H246*ユーザ別掛け率!H246%,-入力!$C$16),""))),地区標準卸価格!H246))</f>
        <v>31100</v>
      </c>
      <c r="I246" s="101" t="str">
        <f>'6桁'!I246</f>
        <v>H</v>
      </c>
      <c r="J246" s="12" t="str">
        <f>IF(地区標準卸価格!J246="","",IF(ISNUMBER(地区標準卸価格!J246),IF(入力!$C$17=1,ROUNDDOWN(地区標準卸価格!J246*ユーザ別掛け率!J246%,-入力!$C$16),IF(入力!$C$17=2,ROUNDUP(地区標準卸価格!J246*ユーザ別掛け率!J246%,-入力!$C$16),IF(入力!$C$17=3,ROUND(地区標準卸価格!J246*ユーザ別掛け率!J246%,-入力!$C$16),""))),地区標準卸価格!J246))</f>
        <v/>
      </c>
      <c r="K246" s="19">
        <f>'6桁'!K246</f>
        <v>0</v>
      </c>
      <c r="L246" s="12">
        <f>IF(地区標準卸価格!L246="","",IF(ISNUMBER(地区標準卸価格!L246),IF(入力!$C$17=1,ROUNDDOWN(地区標準卸価格!L246*ユーザ別掛け率!L246%,-入力!$C$16),IF(入力!$C$17=2,ROUNDUP(地区標準卸価格!L246*ユーザ別掛け率!L246%,-入力!$C$16),IF(入力!$C$17=3,ROUND(地区標準卸価格!L246*ユーザ別掛け率!L246%,-入力!$C$16),""))),地区標準卸価格!L246))</f>
        <v>25200</v>
      </c>
      <c r="M246" s="19" t="str">
        <f>'6桁'!M246</f>
        <v>H</v>
      </c>
      <c r="N246" s="12" t="str">
        <f>IF(地区標準卸価格!N246="","",IF(ISNUMBER(地区標準卸価格!N246),IF(入力!$C$17=1,ROUNDDOWN(地区標準卸価格!N246*ユーザ別掛け率!N246%,-入力!$C$16),IF(入力!$C$17=2,ROUNDUP(地区標準卸価格!N246*ユーザ別掛け率!N246%,-入力!$C$16),IF(入力!$C$17=3,ROUND(地区標準卸価格!N246*ユーザ別掛け率!N246%,-入力!$C$16),""))),地区標準卸価格!N246))</f>
        <v/>
      </c>
      <c r="O246" s="19">
        <f>'6桁'!O246</f>
        <v>0</v>
      </c>
      <c r="P246" s="12" t="str">
        <f>IF(地区標準卸価格!P246="","",IF(ISNUMBER(地区標準卸価格!P246),IF(入力!$C$17=1,ROUNDDOWN(地区標準卸価格!P246*ユーザ別掛け率!P246%,-入力!$C$16),IF(入力!$C$17=2,ROUNDUP(地区標準卸価格!P246*ユーザ別掛け率!P246%,-入力!$C$16),IF(入力!$C$17=3,ROUND(地区標準卸価格!P246*ユーザ別掛け率!P246%,-入力!$C$16),""))),地区標準卸価格!P246))</f>
        <v/>
      </c>
      <c r="Q246" s="20">
        <f>'6桁'!Q246</f>
        <v>0</v>
      </c>
      <c r="R246" s="12" t="str">
        <f>IF(地区標準卸価格!R246="","",IF(ISNUMBER(地区標準卸価格!R246),IF(入力!$C$17=1,ROUNDDOWN(地区標準卸価格!R246*ユーザ別掛け率!R246%,-入力!$C$16),IF(入力!$C$17=2,ROUNDUP(地区標準卸価格!R246*ユーザ別掛け率!R246%,-入力!$C$16),IF(入力!$C$17=3,ROUND(地区標準卸価格!R246*ユーザ別掛け率!R246%,-入力!$C$16),""))),地区標準卸価格!R246))</f>
        <v/>
      </c>
      <c r="S246" s="19">
        <f>'6桁'!S246</f>
        <v>0</v>
      </c>
      <c r="T246" s="12" t="str">
        <f>IF(地区標準卸価格!T246="","",IF(ISNUMBER(地区標準卸価格!T246),IF(入力!$C$17=1,ROUNDDOWN(地区標準卸価格!T246*ユーザ別掛け率!T246%,-入力!$C$16),IF(入力!$C$17=2,ROUNDUP(地区標準卸価格!T246*ユーザ別掛け率!T246%,-入力!$C$16),IF(入力!$C$17=3,ROUND(地区標準卸価格!T246*ユーザ別掛け率!T246%,-入力!$C$16),""))),地区標準卸価格!T246))</f>
        <v/>
      </c>
      <c r="U246" s="19">
        <f>'6桁'!U246</f>
        <v>0</v>
      </c>
      <c r="V246" s="12" t="str">
        <f>IF(地区標準卸価格!V246="","",IF(ISNUMBER(地区標準卸価格!V246),IF(入力!$C$17=1,ROUNDDOWN(地区標準卸価格!V246*ユーザ別掛け率!V246%,-入力!$C$16),IF(入力!$C$17=2,ROUNDUP(地区標準卸価格!V246*ユーザ別掛け率!V246%,-入力!$C$16),IF(入力!$C$17=3,ROUND(地区標準卸価格!V246*ユーザ別掛け率!V246%,-入力!$C$16),""))),地区標準卸価格!V246))</f>
        <v/>
      </c>
      <c r="W246" s="20">
        <f>'6桁'!W246</f>
        <v>0</v>
      </c>
      <c r="X246" s="12" t="str">
        <f>IF(地区標準卸価格!X246="","",IF(ISNUMBER(地区標準卸価格!X246),IF(入力!$C$17=1,ROUNDDOWN(地区標準卸価格!X246*ユーザ別掛け率!X246%,-入力!$C$16),IF(入力!$C$17=2,ROUNDUP(地区標準卸価格!X246*ユーザ別掛け率!X246%,-入力!$C$16),IF(入力!$C$17=3,ROUND(地区標準卸価格!X246*ユーザ別掛け率!X246%,-入力!$C$16),""))),地区標準卸価格!X246))</f>
        <v/>
      </c>
      <c r="Y246" s="20">
        <f>'6桁'!Y246</f>
        <v>0</v>
      </c>
      <c r="Z246" s="265"/>
    </row>
    <row r="247" spans="2:27" ht="30" customHeight="1">
      <c r="B247" s="503"/>
      <c r="C247" s="87" t="s">
        <v>340</v>
      </c>
      <c r="D247" s="254">
        <v>102</v>
      </c>
      <c r="E247" s="342">
        <v>106</v>
      </c>
      <c r="F247" s="12" t="str">
        <f>IF(地区標準卸価格!F247="","",IF(ISNUMBER(地区標準卸価格!F247),IF(入力!$C$17=1,ROUNDDOWN(地区標準卸価格!F247*ユーザ別掛け率!F247%,-入力!$C$16),IF(入力!$C$17=2,ROUNDUP(地区標準卸価格!F247*ユーザ別掛け率!F247%,-入力!$C$16),IF(入力!$C$17=3,ROUND(地区標準卸価格!F247*ユーザ別掛け率!F247%,-入力!$C$16),""))),地区標準卸価格!F247))</f>
        <v/>
      </c>
      <c r="G247" s="19">
        <f>'6桁'!G247</f>
        <v>0</v>
      </c>
      <c r="H247" s="12">
        <f>IF(地区標準卸価格!H247="","",IF(ISNUMBER(地区標準卸価格!H247),IF(入力!$C$17=1,ROUNDDOWN(地区標準卸価格!H247*ユーザ別掛け率!H247%,-入力!$C$16),IF(入力!$C$17=2,ROUNDUP(地区標準卸価格!H247*ユーザ別掛け率!H247%,-入力!$C$16),IF(入力!$C$17=3,ROUND(地区標準卸価格!H247*ユーザ別掛け率!H247%,-入力!$C$16),""))),地区標準卸価格!H247))</f>
        <v>27800</v>
      </c>
      <c r="I247" s="101" t="str">
        <f>'6桁'!I247</f>
        <v>H</v>
      </c>
      <c r="J247" s="12" t="str">
        <f>IF(地区標準卸価格!J247="","",IF(ISNUMBER(地区標準卸価格!J247),IF(入力!$C$17=1,ROUNDDOWN(地区標準卸価格!J247*ユーザ別掛け率!J247%,-入力!$C$16),IF(入力!$C$17=2,ROUNDUP(地区標準卸価格!J247*ユーザ別掛け率!J247%,-入力!$C$16),IF(入力!$C$17=3,ROUND(地区標準卸価格!J247*ユーザ別掛け率!J247%,-入力!$C$16),""))),地区標準卸価格!J247))</f>
        <v/>
      </c>
      <c r="K247" s="19">
        <f>'6桁'!K247</f>
        <v>0</v>
      </c>
      <c r="L247" s="12" t="str">
        <f>IF(地区標準卸価格!L247="","",IF(ISNUMBER(地区標準卸価格!L247),IF(入力!$C$17=1,ROUNDDOWN(地区標準卸価格!L247*ユーザ別掛け率!L247%,-入力!$C$16),IF(入力!$C$17=2,ROUNDUP(地区標準卸価格!L247*ユーザ別掛け率!L247%,-入力!$C$16),IF(入力!$C$17=3,ROUND(地区標準卸価格!L247*ユーザ別掛け率!L247%,-入力!$C$16),""))),地区標準卸価格!L247))</f>
        <v/>
      </c>
      <c r="M247" s="19">
        <f>'6桁'!M247</f>
        <v>0</v>
      </c>
      <c r="N247" s="12" t="str">
        <f>IF(地区標準卸価格!N247="","",IF(ISNUMBER(地区標準卸価格!N247),IF(入力!$C$17=1,ROUNDDOWN(地区標準卸価格!N247*ユーザ別掛け率!N247%,-入力!$C$16),IF(入力!$C$17=2,ROUNDUP(地区標準卸価格!N247*ユーザ別掛け率!N247%,-入力!$C$16),IF(入力!$C$17=3,ROUND(地区標準卸価格!N247*ユーザ別掛け率!N247%,-入力!$C$16),""))),地区標準卸価格!N247))</f>
        <v/>
      </c>
      <c r="O247" s="19">
        <f>'6桁'!O247</f>
        <v>0</v>
      </c>
      <c r="P247" s="12" t="str">
        <f>IF(地区標準卸価格!P247="","",IF(ISNUMBER(地区標準卸価格!P247),IF(入力!$C$17=1,ROUNDDOWN(地区標準卸価格!P247*ユーザ別掛け率!P247%,-入力!$C$16),IF(入力!$C$17=2,ROUNDUP(地区標準卸価格!P247*ユーザ別掛け率!P247%,-入力!$C$16),IF(入力!$C$17=3,ROUND(地区標準卸価格!P247*ユーザ別掛け率!P247%,-入力!$C$16),""))),地区標準卸価格!P247))</f>
        <v/>
      </c>
      <c r="Q247" s="20">
        <f>'6桁'!Q247</f>
        <v>0</v>
      </c>
      <c r="R247" s="12" t="str">
        <f>IF(地区標準卸価格!R247="","",IF(ISNUMBER(地区標準卸価格!R247),IF(入力!$C$17=1,ROUNDDOWN(地区標準卸価格!R247*ユーザ別掛け率!R247%,-入力!$C$16),IF(入力!$C$17=2,ROUNDUP(地区標準卸価格!R247*ユーザ別掛け率!R247%,-入力!$C$16),IF(入力!$C$17=3,ROUND(地区標準卸価格!R247*ユーザ別掛け率!R247%,-入力!$C$16),""))),地区標準卸価格!R247))</f>
        <v/>
      </c>
      <c r="S247" s="19">
        <f>'6桁'!S247</f>
        <v>0</v>
      </c>
      <c r="T247" s="12" t="str">
        <f>IF(地区標準卸価格!T247="","",IF(ISNUMBER(地区標準卸価格!T247),IF(入力!$C$17=1,ROUNDDOWN(地区標準卸価格!T247*ユーザ別掛け率!T247%,-入力!$C$16),IF(入力!$C$17=2,ROUNDUP(地区標準卸価格!T247*ユーザ別掛け率!T247%,-入力!$C$16),IF(入力!$C$17=3,ROUND(地区標準卸価格!T247*ユーザ別掛け率!T247%,-入力!$C$16),""))),地区標準卸価格!T247))</f>
        <v/>
      </c>
      <c r="U247" s="19">
        <f>'6桁'!U247</f>
        <v>0</v>
      </c>
      <c r="V247" s="12" t="str">
        <f>IF(地区標準卸価格!V247="","",IF(ISNUMBER(地区標準卸価格!V247),IF(入力!$C$17=1,ROUNDDOWN(地区標準卸価格!V247*ユーザ別掛け率!V247%,-入力!$C$16),IF(入力!$C$17=2,ROUNDUP(地区標準卸価格!V247*ユーザ別掛け率!V247%,-入力!$C$16),IF(入力!$C$17=3,ROUND(地区標準卸価格!V247*ユーザ別掛け率!V247%,-入力!$C$16),""))),地区標準卸価格!V247))</f>
        <v/>
      </c>
      <c r="W247" s="20">
        <f>'6桁'!W247</f>
        <v>0</v>
      </c>
      <c r="X247" s="12" t="str">
        <f>IF(地区標準卸価格!X247="","",IF(ISNUMBER(地区標準卸価格!X247),IF(入力!$C$17=1,ROUNDDOWN(地区標準卸価格!X247*ユーザ別掛け率!X247%,-入力!$C$16),IF(入力!$C$17=2,ROUNDUP(地区標準卸価格!X247*ユーザ別掛け率!X247%,-入力!$C$16),IF(入力!$C$17=3,ROUND(地区標準卸価格!X247*ユーザ別掛け率!X247%,-入力!$C$16),""))),地区標準卸価格!X247))</f>
        <v/>
      </c>
      <c r="Y247" s="20">
        <f>'6桁'!Y247</f>
        <v>0</v>
      </c>
      <c r="Z247" s="265"/>
    </row>
    <row r="248" spans="2:27" ht="30" customHeight="1" thickBot="1">
      <c r="B248" s="544"/>
      <c r="C248" s="88" t="s">
        <v>317</v>
      </c>
      <c r="D248" s="256"/>
      <c r="E248" s="344">
        <v>108</v>
      </c>
      <c r="F248" s="15">
        <f>IF(地区標準卸価格!F248="","",IF(ISNUMBER(地区標準卸価格!F248),IF(入力!$C$17=1,ROUNDDOWN(地区標準卸価格!F248*ユーザ別掛け率!F248%,-入力!$C$16),IF(入力!$C$17=2,ROUNDUP(地区標準卸価格!F248*ユーザ別掛け率!F248%,-入力!$C$16),IF(入力!$C$17=3,ROUND(地区標準卸価格!F248*ユーザ別掛け率!F248%,-入力!$C$16),""))),地区標準卸価格!F248))</f>
        <v>39000</v>
      </c>
      <c r="G248" s="31" t="str">
        <f>'6桁'!G248</f>
        <v>W★</v>
      </c>
      <c r="H248" s="15" t="str">
        <f>IF(地区標準卸価格!H248="","",IF(ISNUMBER(地区標準卸価格!H248),IF(入力!$C$17=1,ROUNDDOWN(地区標準卸価格!H248*ユーザ別掛け率!H248%,-入力!$C$16),IF(入力!$C$17=2,ROUNDUP(地区標準卸価格!H248*ユーザ別掛け率!H248%,-入力!$C$16),IF(入力!$C$17=3,ROUND(地区標準卸価格!H248*ユーザ別掛け率!H248%,-入力!$C$16),""))),地区標準卸価格!H248))</f>
        <v/>
      </c>
      <c r="I248" s="102">
        <f>'6桁'!I248</f>
        <v>0</v>
      </c>
      <c r="J248" s="15" t="str">
        <f>IF(地区標準卸価格!J248="","",IF(ISNUMBER(地区標準卸価格!J248),IF(入力!$C$17=1,ROUNDDOWN(地区標準卸価格!J248*ユーザ別掛け率!J248%,-入力!$C$16),IF(入力!$C$17=2,ROUNDUP(地区標準卸価格!J248*ユーザ別掛け率!J248%,-入力!$C$16),IF(入力!$C$17=3,ROUND(地区標準卸価格!J248*ユーザ別掛け率!J248%,-入力!$C$16),""))),地区標準卸価格!J248))</f>
        <v/>
      </c>
      <c r="K248" s="31">
        <f>'6桁'!K248</f>
        <v>0</v>
      </c>
      <c r="L248" s="15" t="str">
        <f>IF(地区標準卸価格!L248="","",IF(ISNUMBER(地区標準卸価格!L248),IF(入力!$C$17=1,ROUNDDOWN(地区標準卸価格!L248*ユーザ別掛け率!L248%,-入力!$C$16),IF(入力!$C$17=2,ROUNDUP(地区標準卸価格!L248*ユーザ別掛け率!L248%,-入力!$C$16),IF(入力!$C$17=3,ROUND(地区標準卸価格!L248*ユーザ別掛け率!L248%,-入力!$C$16),""))),地区標準卸価格!L248))</f>
        <v/>
      </c>
      <c r="M248" s="31">
        <f>'6桁'!M248</f>
        <v>0</v>
      </c>
      <c r="N248" s="15" t="str">
        <f>IF(地区標準卸価格!N248="","",IF(ISNUMBER(地区標準卸価格!N248),IF(入力!$C$17=1,ROUNDDOWN(地区標準卸価格!N248*ユーザ別掛け率!N248%,-入力!$C$16),IF(入力!$C$17=2,ROUNDUP(地区標準卸価格!N248*ユーザ別掛け率!N248%,-入力!$C$16),IF(入力!$C$17=3,ROUND(地区標準卸価格!N248*ユーザ別掛け率!N248%,-入力!$C$16),""))),地区標準卸価格!N248))</f>
        <v/>
      </c>
      <c r="O248" s="31">
        <f>'6桁'!O248</f>
        <v>0</v>
      </c>
      <c r="P248" s="15" t="str">
        <f>IF(地区標準卸価格!P248="","",IF(ISNUMBER(地区標準卸価格!P248),IF(入力!$C$17=1,ROUNDDOWN(地区標準卸価格!P248*ユーザ別掛け率!P248%,-入力!$C$16),IF(入力!$C$17=2,ROUNDUP(地区標準卸価格!P248*ユーザ別掛け率!P248%,-入力!$C$16),IF(入力!$C$17=3,ROUND(地区標準卸価格!P248*ユーザ別掛け率!P248%,-入力!$C$16),""))),地区標準卸価格!P248))</f>
        <v/>
      </c>
      <c r="Q248" s="21">
        <f>'6桁'!Q248</f>
        <v>0</v>
      </c>
      <c r="R248" s="15" t="str">
        <f>IF(地区標準卸価格!R248="","",IF(ISNUMBER(地区標準卸価格!R248),IF(入力!$C$17=1,ROUNDDOWN(地区標準卸価格!R248*ユーザ別掛け率!R248%,-入力!$C$16),IF(入力!$C$17=2,ROUNDUP(地区標準卸価格!R248*ユーザ別掛け率!R248%,-入力!$C$16),IF(入力!$C$17=3,ROUND(地区標準卸価格!R248*ユーザ別掛け率!R248%,-入力!$C$16),""))),地区標準卸価格!R248))</f>
        <v/>
      </c>
      <c r="S248" s="31">
        <f>'6桁'!S248</f>
        <v>0</v>
      </c>
      <c r="T248" s="15" t="str">
        <f>IF(地区標準卸価格!T248="","",IF(ISNUMBER(地区標準卸価格!T248),IF(入力!$C$17=1,ROUNDDOWN(地区標準卸価格!T248*ユーザ別掛け率!T248%,-入力!$C$16),IF(入力!$C$17=2,ROUNDUP(地区標準卸価格!T248*ユーザ別掛け率!T248%,-入力!$C$16),IF(入力!$C$17=3,ROUND(地区標準卸価格!T248*ユーザ別掛け率!T248%,-入力!$C$16),""))),地区標準卸価格!T248))</f>
        <v/>
      </c>
      <c r="U248" s="31">
        <f>'6桁'!U248</f>
        <v>0</v>
      </c>
      <c r="V248" s="15" t="str">
        <f>IF(地区標準卸価格!V248="","",IF(ISNUMBER(地区標準卸価格!V248),IF(入力!$C$17=1,ROUNDDOWN(地区標準卸価格!V248*ユーザ別掛け率!V248%,-入力!$C$16),IF(入力!$C$17=2,ROUNDUP(地区標準卸価格!V248*ユーザ別掛け率!V248%,-入力!$C$16),IF(入力!$C$17=3,ROUND(地区標準卸価格!V248*ユーザ別掛け率!V248%,-入力!$C$16),""))),地区標準卸価格!V248))</f>
        <v/>
      </c>
      <c r="W248" s="21">
        <f>'6桁'!W248</f>
        <v>0</v>
      </c>
      <c r="X248" s="15" t="str">
        <f>IF(地区標準卸価格!X248="","",IF(ISNUMBER(地区標準卸価格!X248),IF(入力!$C$17=1,ROUNDDOWN(地区標準卸価格!X248*ユーザ別掛け率!X248%,-入力!$C$16),IF(入力!$C$17=2,ROUNDUP(地区標準卸価格!X248*ユーザ別掛け率!X248%,-入力!$C$16),IF(入力!$C$17=3,ROUND(地区標準卸価格!X248*ユーザ別掛け率!X248%,-入力!$C$16),""))),地区標準卸価格!X248))</f>
        <v/>
      </c>
      <c r="Y248" s="21">
        <f>'6桁'!Y248</f>
        <v>0</v>
      </c>
    </row>
    <row r="249" spans="2:27" ht="30.75" customHeight="1">
      <c r="B249" s="545" t="s">
        <v>1983</v>
      </c>
      <c r="C249" s="545"/>
      <c r="D249" s="545"/>
      <c r="E249" s="545"/>
      <c r="F249" s="545"/>
      <c r="G249" s="545"/>
      <c r="H249" s="545"/>
      <c r="I249" s="545"/>
      <c r="J249" s="545"/>
      <c r="K249" s="545"/>
      <c r="L249" s="545"/>
      <c r="M249" s="545"/>
      <c r="N249" s="545"/>
      <c r="O249" s="545"/>
      <c r="P249" s="545"/>
      <c r="Q249" s="545"/>
      <c r="R249" s="545"/>
      <c r="S249" s="545"/>
      <c r="T249" s="545"/>
      <c r="U249" s="545"/>
      <c r="V249" s="545"/>
      <c r="W249" s="545"/>
      <c r="X249" s="546"/>
      <c r="Y249" s="546"/>
    </row>
    <row r="250" spans="2:27" ht="13.5" customHeight="1">
      <c r="C250" s="327"/>
      <c r="D250" s="327"/>
      <c r="E250" s="327"/>
      <c r="F250" s="10"/>
      <c r="G250" s="17"/>
      <c r="H250" s="10"/>
      <c r="I250" s="17"/>
      <c r="J250" s="10"/>
      <c r="K250" s="17"/>
      <c r="L250" s="10"/>
      <c r="M250" s="17"/>
      <c r="N250" s="10"/>
      <c r="O250" s="17"/>
      <c r="P250" s="10"/>
      <c r="Q250" s="17"/>
      <c r="R250" s="10"/>
      <c r="S250" s="17"/>
      <c r="T250" s="10"/>
      <c r="U250" s="17"/>
      <c r="V250" s="10"/>
      <c r="W250" s="17"/>
    </row>
    <row r="251" spans="2:27" ht="13.5" customHeight="1" thickBot="1">
      <c r="C251" s="327"/>
      <c r="D251" s="327"/>
      <c r="E251" s="327"/>
      <c r="F251" s="10"/>
      <c r="G251" s="17"/>
      <c r="H251" s="10"/>
      <c r="I251" s="17"/>
      <c r="J251" s="10"/>
      <c r="K251" s="17"/>
      <c r="L251" s="10"/>
      <c r="M251" s="17"/>
      <c r="N251" s="10"/>
      <c r="O251" s="17"/>
      <c r="P251" s="10"/>
      <c r="Q251" s="17"/>
      <c r="R251" s="10"/>
      <c r="S251" s="17"/>
      <c r="T251" s="10"/>
      <c r="U251" s="17"/>
      <c r="V251" s="10"/>
      <c r="W251" s="17"/>
    </row>
    <row r="252" spans="2:27" ht="19.5" customHeight="1" thickBot="1">
      <c r="B252" s="521" t="s">
        <v>452</v>
      </c>
      <c r="C252" s="524" t="s">
        <v>524</v>
      </c>
      <c r="D252" s="527" t="s">
        <v>1113</v>
      </c>
      <c r="E252" s="540"/>
      <c r="F252" s="531" t="s">
        <v>455</v>
      </c>
      <c r="G252" s="532"/>
      <c r="H252" s="532"/>
      <c r="I252" s="532"/>
      <c r="J252" s="532"/>
      <c r="K252" s="533"/>
      <c r="L252" s="11"/>
      <c r="M252" s="11"/>
      <c r="N252" s="371"/>
      <c r="O252" s="521" t="s">
        <v>452</v>
      </c>
      <c r="P252" s="534" t="s">
        <v>904</v>
      </c>
      <c r="Q252" s="535"/>
      <c r="R252" s="527" t="s">
        <v>1113</v>
      </c>
      <c r="S252" s="540"/>
      <c r="T252" s="531" t="s">
        <v>455</v>
      </c>
      <c r="U252" s="533"/>
      <c r="X252" s="10"/>
      <c r="Y252" s="11"/>
      <c r="Z252" s="10"/>
      <c r="AA252" s="11"/>
    </row>
    <row r="253" spans="2:27" ht="19.5" customHeight="1">
      <c r="B253" s="522"/>
      <c r="C253" s="525"/>
      <c r="D253" s="541"/>
      <c r="E253" s="542"/>
      <c r="F253" s="516" t="s">
        <v>973</v>
      </c>
      <c r="G253" s="507"/>
      <c r="H253" s="506" t="s">
        <v>670</v>
      </c>
      <c r="I253" s="507"/>
      <c r="J253" s="506" t="s">
        <v>771</v>
      </c>
      <c r="K253" s="507"/>
      <c r="L253" s="11"/>
      <c r="M253" s="11"/>
      <c r="N253" s="371"/>
      <c r="O253" s="522"/>
      <c r="P253" s="536"/>
      <c r="Q253" s="537"/>
      <c r="R253" s="541"/>
      <c r="S253" s="542"/>
      <c r="T253" s="516" t="s">
        <v>765</v>
      </c>
      <c r="U253" s="507"/>
      <c r="X253" s="10"/>
      <c r="Y253" s="11"/>
      <c r="Z253" s="10"/>
      <c r="AA253" s="11"/>
    </row>
    <row r="254" spans="2:27" ht="19.5" customHeight="1">
      <c r="B254" s="522"/>
      <c r="C254" s="525"/>
      <c r="D254" s="510" t="s">
        <v>1115</v>
      </c>
      <c r="E254" s="550" t="s">
        <v>1114</v>
      </c>
      <c r="F254" s="517"/>
      <c r="G254" s="509"/>
      <c r="H254" s="508"/>
      <c r="I254" s="509"/>
      <c r="J254" s="508"/>
      <c r="K254" s="509"/>
      <c r="L254" s="548"/>
      <c r="M254" s="548"/>
      <c r="N254" s="407"/>
      <c r="O254" s="522"/>
      <c r="P254" s="536"/>
      <c r="Q254" s="537"/>
      <c r="R254" s="510" t="s">
        <v>1115</v>
      </c>
      <c r="S254" s="565" t="s">
        <v>1114</v>
      </c>
      <c r="T254" s="517"/>
      <c r="U254" s="509"/>
      <c r="V254" s="4"/>
      <c r="X254" s="4"/>
    </row>
    <row r="255" spans="2:27" ht="19.5" customHeight="1" thickBot="1">
      <c r="B255" s="523"/>
      <c r="C255" s="526"/>
      <c r="D255" s="549"/>
      <c r="E255" s="551"/>
      <c r="F255" s="553" t="s">
        <v>764</v>
      </c>
      <c r="G255" s="554"/>
      <c r="H255" s="553" t="s">
        <v>766</v>
      </c>
      <c r="I255" s="554"/>
      <c r="J255" s="514" t="s">
        <v>767</v>
      </c>
      <c r="K255" s="515"/>
      <c r="L255" s="547"/>
      <c r="M255" s="547"/>
      <c r="N255" s="327"/>
      <c r="O255" s="523"/>
      <c r="P255" s="538"/>
      <c r="Q255" s="539"/>
      <c r="R255" s="564"/>
      <c r="S255" s="566"/>
      <c r="T255" s="514" t="s">
        <v>767</v>
      </c>
      <c r="U255" s="515"/>
      <c r="V255" s="4"/>
      <c r="X255" s="4"/>
    </row>
    <row r="256" spans="2:27" ht="30" customHeight="1">
      <c r="B256" s="502">
        <v>17</v>
      </c>
      <c r="C256" s="357" t="s">
        <v>497</v>
      </c>
      <c r="D256" s="258"/>
      <c r="E256" s="385">
        <v>86</v>
      </c>
      <c r="F256" s="128" t="str">
        <f>IF(地区標準卸価格!F256="","",IF(ISNUMBER(地区標準卸価格!F256),IF(入力!$E$17=1,ROUNDDOWN(地区標準卸価格!F256*ユーザ別掛け率!F256%,-入力!$E$16),IF(入力!$E$17=2,ROUNDUP(地区標準卸価格!F256*ユーザ別掛け率!F256%,-入力!$E$16),IF(入力!$E$17=3,ROUND(地区標準卸価格!F256*ユーザ別掛け率!F256%,-入力!$E$16),""))),地区標準卸価格!F256))</f>
        <v/>
      </c>
      <c r="G256" s="129">
        <f>'6桁'!G256</f>
        <v>0</v>
      </c>
      <c r="H256" s="477" t="str">
        <f>IF(地区標準卸価格!H256="","",IF(ISNUMBER(地区標準卸価格!H256),IF(入力!$E$17=1,ROUNDDOWN(地区標準卸価格!H256*ユーザ別掛け率!H256%,-入力!$E$16),IF(入力!$E$17=2,ROUNDUP(地区標準卸価格!H256*ユーザ別掛け率!H256%,-入力!$E$16),IF(入力!$E$17=3,ROUND(地区標準卸価格!H256*ユーザ別掛け率!H256%,-入力!$E$16),""))),地区標準卸価格!H256))</f>
        <v>卸価格設定なし</v>
      </c>
      <c r="I256" s="129" t="str">
        <f>'6桁'!I256</f>
        <v>Y★</v>
      </c>
      <c r="J256" s="128" t="str">
        <f>IF(地区標準卸価格!J256="","",IF(ISNUMBER(地区標準卸価格!J256),IF(入力!$E$17=1,ROUNDDOWN(地区標準卸価格!J256*ユーザ別掛け率!J256%,-入力!$E$16),IF(入力!$E$17=2,ROUNDUP(地区標準卸価格!J256*ユーザ別掛け率!J256%,-入力!$E$16),IF(入力!$E$17=3,ROUND(地区標準卸価格!J256*ユーザ別掛け率!J256%,-入力!$E$16),""))),地区標準卸価格!J256))</f>
        <v/>
      </c>
      <c r="K256" s="131">
        <f>'6桁'!K256</f>
        <v>0</v>
      </c>
      <c r="L256" s="10"/>
      <c r="M256" s="22"/>
      <c r="N256" s="10"/>
      <c r="O256" s="502">
        <v>17</v>
      </c>
      <c r="P256" s="498" t="s">
        <v>1059</v>
      </c>
      <c r="Q256" s="499"/>
      <c r="R256" s="318">
        <v>99</v>
      </c>
      <c r="S256" s="361">
        <v>103</v>
      </c>
      <c r="T256" s="477" t="str">
        <f>IF(地区標準卸価格!T256="","",IF(ISNUMBER(地区標準卸価格!T256),IF(入力!$E$17=1,ROUNDDOWN(地区標準卸価格!T256*ユーザ別掛け率!T256%,-入力!$E$16),IF(入力!$E$17=2,ROUNDUP(地区標準卸価格!T256*ユーザ別掛け率!T256%,-入力!$E$16),IF(入力!$E$17=3,ROUND(地区標準卸価格!T256*ユーザ別掛け率!T256%,-入力!$E$16),""))),地区標準卸価格!T256))</f>
        <v>卸価格設定なし</v>
      </c>
      <c r="U256" s="129" t="str">
        <f>'6桁'!U256</f>
        <v>W★</v>
      </c>
      <c r="V256" s="4"/>
      <c r="X256" s="4"/>
    </row>
    <row r="257" spans="2:27" ht="30" customHeight="1" thickBot="1">
      <c r="B257" s="503"/>
      <c r="C257" s="341" t="s">
        <v>313</v>
      </c>
      <c r="D257" s="254">
        <v>83</v>
      </c>
      <c r="E257" s="342">
        <v>87</v>
      </c>
      <c r="F257" s="95" t="str">
        <f>IF(地区標準卸価格!F257="","",IF(ISNUMBER(地区標準卸価格!F257),IF(入力!$E$17=1,ROUNDDOWN(地区標準卸価格!F257*ユーザ別掛け率!F257%,-入力!$E$16),IF(入力!$E$17=2,ROUNDUP(地区標準卸価格!F257*ユーザ別掛け率!F257%,-入力!$E$16),IF(入力!$E$17=3,ROUND(地区標準卸価格!F257*ユーザ別掛け率!F257%,-入力!$E$16),""))),地区標準卸価格!F257))</f>
        <v/>
      </c>
      <c r="G257" s="96">
        <f>'6桁'!G257</f>
        <v>0</v>
      </c>
      <c r="H257" s="456" t="str">
        <f>IF(地区標準卸価格!H257="","",IF(ISNUMBER(地区標準卸価格!H257),IF(入力!$E$17=1,ROUNDDOWN(地区標準卸価格!H257*ユーザ別掛け率!H257%,-入力!$E$16),IF(入力!$E$17=2,ROUNDUP(地区標準卸価格!H257*ユーザ別掛け率!H257%,-入力!$E$16),IF(入力!$E$17=3,ROUND(地区標準卸価格!H257*ユーザ別掛け率!H257%,-入力!$E$16),""))),地区標準卸価格!H257))</f>
        <v/>
      </c>
      <c r="I257" s="96">
        <f>'6桁'!I257</f>
        <v>0</v>
      </c>
      <c r="J257" s="95">
        <f>IF(地区標準卸価格!J257="","",IF(ISNUMBER(地区標準卸価格!J257),IF(入力!$E$17=1,ROUNDDOWN(地区標準卸価格!J257*ユーザ別掛け率!J257%,-入力!$E$16),IF(入力!$E$17=2,ROUNDUP(地区標準卸価格!J257*ユーザ別掛け率!J257%,-入力!$E$16),IF(入力!$E$17=3,ROUND(地区標準卸価格!J257*ユーザ別掛け率!J257%,-入力!$E$16),""))),地区標準卸価格!J257))</f>
        <v>35500</v>
      </c>
      <c r="K257" s="20" t="str">
        <f>'6桁'!K257</f>
        <v>W★</v>
      </c>
      <c r="L257" s="10"/>
      <c r="M257" s="22"/>
      <c r="N257" s="10"/>
      <c r="O257" s="544"/>
      <c r="P257" s="567" t="s">
        <v>1013</v>
      </c>
      <c r="Q257" s="568"/>
      <c r="R257" s="317">
        <v>102</v>
      </c>
      <c r="S257" s="249"/>
      <c r="T257" s="474" t="str">
        <f>IF(地区標準卸価格!T257="","",IF(ISNUMBER(地区標準卸価格!T257),IF(入力!$E$17=1,ROUNDDOWN(地区標準卸価格!T257*ユーザ別掛け率!T257%,-入力!$E$16),IF(入力!$E$17=2,ROUNDUP(地区標準卸価格!T257*ユーザ別掛け率!T257%,-入力!$E$16),IF(入力!$E$17=3,ROUND(地区標準卸価格!T257*ユーザ別掛け率!T257%,-入力!$E$16),""))),地区標準卸価格!T257))</f>
        <v>卸価格設定なし</v>
      </c>
      <c r="U257" s="359" t="str">
        <f>'6桁'!U257</f>
        <v>W</v>
      </c>
      <c r="V257" s="4"/>
      <c r="X257" s="4"/>
    </row>
    <row r="258" spans="2:27" ht="30" customHeight="1">
      <c r="B258" s="503"/>
      <c r="C258" s="345" t="s">
        <v>314</v>
      </c>
      <c r="D258" s="318">
        <v>90</v>
      </c>
      <c r="E258" s="361">
        <v>94</v>
      </c>
      <c r="F258" s="289" t="str">
        <f>IF(地区標準卸価格!F258="","",IF(ISNUMBER(地区標準卸価格!F258),IF(入力!$E$17=1,ROUNDDOWN(地区標準卸価格!F258*ユーザ別掛け率!F258%,-入力!$E$16),IF(入力!$E$17=2,ROUNDUP(地区標準卸価格!F258*ユーザ別掛け率!F258%,-入力!$E$16),IF(入力!$E$17=3,ROUND(地区標準卸価格!F258*ユーザ別掛け率!F258%,-入力!$E$16),""))),地区標準卸価格!F258))</f>
        <v/>
      </c>
      <c r="G258" s="101">
        <f>'6桁'!G258</f>
        <v>0</v>
      </c>
      <c r="H258" s="478" t="str">
        <f>IF(地区標準卸価格!H258="","",IF(ISNUMBER(地区標準卸価格!H258),IF(入力!$E$17=1,ROUNDDOWN(地区標準卸価格!H258*ユーザ別掛け率!H258%,-入力!$E$16),IF(入力!$E$17=2,ROUNDUP(地区標準卸価格!H258*ユーザ別掛け率!H258%,-入力!$E$16),IF(入力!$E$17=3,ROUND(地区標準卸価格!H258*ユーザ別掛け率!H258%,-入力!$E$16),""))),地区標準卸価格!H258))</f>
        <v/>
      </c>
      <c r="I258" s="101">
        <f>'6桁'!I258</f>
        <v>0</v>
      </c>
      <c r="J258" s="289">
        <f>IF(地区標準卸価格!J258="","",IF(ISNUMBER(地区標準卸価格!J258),IF(入力!$E$17=1,ROUNDDOWN(地区標準卸価格!J258*ユーザ別掛け率!J258%,-入力!$E$16),IF(入力!$E$17=2,ROUNDUP(地区標準卸価格!J258*ユーザ別掛け率!J258%,-入力!$E$16),IF(入力!$E$17=3,ROUND(地区標準卸価格!J258*ユーザ別掛け率!J258%,-入力!$E$16),""))),地区標準卸価格!J258))</f>
        <v>39000</v>
      </c>
      <c r="K258" s="20" t="str">
        <f>'6桁'!K258</f>
        <v>W</v>
      </c>
      <c r="L258" s="10"/>
      <c r="M258" s="22"/>
      <c r="N258" s="10"/>
      <c r="O258" s="569" t="s">
        <v>1116</v>
      </c>
      <c r="P258" s="569"/>
      <c r="Q258" s="569"/>
      <c r="R258" s="569"/>
      <c r="S258" s="569"/>
      <c r="T258" s="569"/>
      <c r="U258" s="569"/>
      <c r="V258" s="4"/>
      <c r="X258" s="4"/>
    </row>
    <row r="259" spans="2:27" ht="30" customHeight="1">
      <c r="B259" s="503"/>
      <c r="C259" s="341" t="s">
        <v>177</v>
      </c>
      <c r="D259" s="254">
        <v>91</v>
      </c>
      <c r="E259" s="342">
        <v>95</v>
      </c>
      <c r="F259" s="12" t="str">
        <f>IF(地区標準卸価格!F259="","",IF(ISNUMBER(地区標準卸価格!F259),IF(入力!$E$17=1,ROUNDDOWN(地区標準卸価格!F259*ユーザ別掛け率!F259%,-入力!$E$16),IF(入力!$E$17=2,ROUNDUP(地区標準卸価格!F259*ユーザ別掛け率!F259%,-入力!$E$16),IF(入力!$E$17=3,ROUND(地区標準卸価格!F259*ユーザ別掛け率!F259%,-入力!$E$16),""))),地区標準卸価格!F259))</f>
        <v/>
      </c>
      <c r="G259" s="19">
        <f>'6桁'!G259</f>
        <v>0</v>
      </c>
      <c r="H259" s="472" t="str">
        <f>IF(地区標準卸価格!H259="","",IF(ISNUMBER(地区標準卸価格!H259),IF(入力!$E$17=1,ROUNDDOWN(地区標準卸価格!H259*ユーザ別掛け率!H259%,-入力!$E$16),IF(入力!$E$17=2,ROUNDUP(地区標準卸価格!H259*ユーザ別掛け率!H259%,-入力!$E$16),IF(入力!$E$17=3,ROUND(地区標準卸価格!H259*ユーザ別掛け率!H259%,-入力!$E$16),""))),地区標準卸価格!H259))</f>
        <v>卸価格設定なし</v>
      </c>
      <c r="I259" s="19" t="str">
        <f>'6桁'!I259</f>
        <v>Y★</v>
      </c>
      <c r="J259" s="12" t="str">
        <f>IF(地区標準卸価格!J259="","",IF(ISNUMBER(地区標準卸価格!J259),IF(入力!$E$17=1,ROUNDDOWN(地区標準卸価格!J259*ユーザ別掛け率!J259%,-入力!$E$16),IF(入力!$E$17=2,ROUNDUP(地区標準卸価格!J259*ユーザ別掛け率!J259%,-入力!$E$16),IF(入力!$E$17=3,ROUND(地区標準卸価格!J259*ユーザ別掛け率!J259%,-入力!$E$16),""))),地区標準卸価格!J259))</f>
        <v/>
      </c>
      <c r="K259" s="20">
        <f>'6桁'!K259</f>
        <v>0</v>
      </c>
      <c r="L259" s="10"/>
      <c r="M259" s="22"/>
      <c r="N259" s="10"/>
      <c r="O259" s="546"/>
      <c r="P259" s="546"/>
      <c r="Q259" s="546"/>
      <c r="R259" s="546"/>
      <c r="S259" s="546"/>
      <c r="T259" s="546"/>
      <c r="U259" s="546"/>
      <c r="V259" s="546"/>
      <c r="X259" s="4"/>
    </row>
    <row r="260" spans="2:27" ht="30" customHeight="1">
      <c r="B260" s="503"/>
      <c r="C260" s="341" t="s">
        <v>178</v>
      </c>
      <c r="D260" s="254">
        <v>94</v>
      </c>
      <c r="E260" s="342">
        <v>98</v>
      </c>
      <c r="F260" s="12" t="str">
        <f>IF(地区標準卸価格!F260="","",IF(ISNUMBER(地区標準卸価格!F260),IF(入力!$E$17=1,ROUNDDOWN(地区標準卸価格!F260*ユーザ別掛け率!F260%,-入力!$E$16),IF(入力!$E$17=2,ROUNDUP(地区標準卸価格!F260*ユーザ別掛け率!F260%,-入力!$E$16),IF(入力!$E$17=3,ROUND(地区標準卸価格!F260*ユーザ別掛け率!F260%,-入力!$E$16),""))),地区標準卸価格!F260))</f>
        <v/>
      </c>
      <c r="G260" s="19">
        <f>'6桁'!G260</f>
        <v>0</v>
      </c>
      <c r="H260" s="472" t="str">
        <f>IF(地区標準卸価格!H260="","",IF(ISNUMBER(地区標準卸価格!H260),IF(入力!$E$17=1,ROUNDDOWN(地区標準卸価格!H260*ユーザ別掛け率!H260%,-入力!$E$16),IF(入力!$E$17=2,ROUNDUP(地区標準卸価格!H260*ユーザ別掛け率!H260%,-入力!$E$16),IF(入力!$E$17=3,ROUND(地区標準卸価格!H260*ユーザ別掛け率!H260%,-入力!$E$16),""))),地区標準卸価格!H260))</f>
        <v>卸価格設定なし</v>
      </c>
      <c r="I260" s="19" t="str">
        <f>'6桁'!I260</f>
        <v>W</v>
      </c>
      <c r="J260" s="12">
        <f>IF(地区標準卸価格!J260="","",IF(ISNUMBER(地区標準卸価格!J260),IF(入力!$E$17=1,ROUNDDOWN(地区標準卸価格!J260*ユーザ別掛け率!J260%,-入力!$E$16),IF(入力!$E$17=2,ROUNDUP(地区標準卸価格!J260*ユーザ別掛け率!J260%,-入力!$E$16),IF(入力!$E$17=3,ROUND(地区標準卸価格!J260*ユーザ別掛け率!J260%,-入力!$E$16),""))),地区標準卸価格!J260))</f>
        <v>42600</v>
      </c>
      <c r="K260" s="20" t="str">
        <f>'6桁'!K260</f>
        <v>W</v>
      </c>
      <c r="L260" s="10"/>
      <c r="M260" s="22"/>
      <c r="N260" s="10"/>
      <c r="O260" s="546"/>
      <c r="P260" s="546"/>
      <c r="Q260" s="546"/>
      <c r="R260" s="546"/>
      <c r="S260" s="546"/>
      <c r="T260" s="546"/>
      <c r="U260" s="546"/>
      <c r="V260" s="546"/>
      <c r="X260" s="4"/>
    </row>
    <row r="261" spans="2:27" ht="30" customHeight="1">
      <c r="B261" s="503"/>
      <c r="C261" s="341" t="s">
        <v>498</v>
      </c>
      <c r="D261" s="254">
        <v>98</v>
      </c>
      <c r="E261" s="342"/>
      <c r="F261" s="12" t="str">
        <f>IF(地区標準卸価格!F261="","",IF(ISNUMBER(地区標準卸価格!F261),IF(入力!$E$17=1,ROUNDDOWN(地区標準卸価格!F261*ユーザ別掛け率!F261%,-入力!$E$16),IF(入力!$E$17=2,ROUNDUP(地区標準卸価格!F261*ユーザ別掛け率!F261%,-入力!$E$16),IF(入力!$E$17=3,ROUND(地区標準卸価格!F261*ユーザ別掛け率!F261%,-入力!$E$16),""))),地区標準卸価格!F261))</f>
        <v/>
      </c>
      <c r="G261" s="19">
        <f>'6桁'!G261</f>
        <v>0</v>
      </c>
      <c r="H261" s="472" t="str">
        <f>IF(地区標準卸価格!H261="","",IF(ISNUMBER(地区標準卸価格!H261),IF(入力!$E$17=1,ROUNDDOWN(地区標準卸価格!H261*ユーザ別掛け率!H261%,-入力!$E$16),IF(入力!$E$17=2,ROUNDUP(地区標準卸価格!H261*ユーザ別掛け率!H261%,-入力!$E$16),IF(入力!$E$17=3,ROUND(地区標準卸価格!H261*ユーザ別掛け率!H261%,-入力!$E$16),""))),地区標準卸価格!H261))</f>
        <v>卸価格設定なし</v>
      </c>
      <c r="I261" s="19" t="str">
        <f>'6桁'!I261</f>
        <v>W</v>
      </c>
      <c r="J261" s="12" t="str">
        <f>IF(地区標準卸価格!J261="","",IF(ISNUMBER(地区標準卸価格!J261),IF(入力!$E$17=1,ROUNDDOWN(地区標準卸価格!J261*ユーザ別掛け率!J261%,-入力!$E$16),IF(入力!$E$17=2,ROUNDUP(地区標準卸価格!J261*ユーザ別掛け率!J261%,-入力!$E$16),IF(入力!$E$17=3,ROUND(地区標準卸価格!J261*ユーザ別掛け率!J261%,-入力!$E$16),""))),地区標準卸価格!J261))</f>
        <v/>
      </c>
      <c r="K261" s="20">
        <f>'6桁'!K261</f>
        <v>0</v>
      </c>
      <c r="L261" s="10"/>
      <c r="M261" s="22"/>
      <c r="N261" s="10"/>
      <c r="O261" s="546"/>
      <c r="P261" s="546"/>
      <c r="Q261" s="546"/>
      <c r="R261" s="546"/>
      <c r="S261" s="546"/>
      <c r="T261" s="546"/>
      <c r="U261" s="546"/>
      <c r="V261" s="546"/>
      <c r="W261" s="221"/>
      <c r="X261" s="4"/>
    </row>
    <row r="262" spans="2:27" ht="30" customHeight="1">
      <c r="B262" s="503"/>
      <c r="C262" s="341" t="s">
        <v>110</v>
      </c>
      <c r="D262" s="254">
        <v>87</v>
      </c>
      <c r="E262" s="342">
        <v>91</v>
      </c>
      <c r="F262" s="12">
        <f>IF(地区標準卸価格!F262="","",IF(ISNUMBER(地区標準卸価格!F262),IF(入力!$E$17=1,ROUNDDOWN(地区標準卸価格!F262*ユーザ別掛け率!F262%,-入力!$E$16),IF(入力!$E$17=2,ROUNDUP(地区標準卸価格!F262*ユーザ別掛け率!F262%,-入力!$E$16),IF(入力!$E$17=3,ROUND(地区標準卸価格!F262*ユーザ別掛け率!F262%,-入力!$E$16),""))),地区標準卸価格!F262))</f>
        <v>22400</v>
      </c>
      <c r="G262" s="19" t="str">
        <f>'6桁'!G262</f>
        <v>Y★</v>
      </c>
      <c r="H262" s="472" t="str">
        <f>IF(地区標準卸価格!H262="","",IF(ISNUMBER(地区標準卸価格!H262),IF(入力!$E$17=1,ROUNDDOWN(地区標準卸価格!H262*ユーザ別掛け率!H262%,-入力!$E$16),IF(入力!$E$17=2,ROUNDUP(地区標準卸価格!H262*ユーザ別掛け率!H262%,-入力!$E$16),IF(入力!$E$17=3,ROUND(地区標準卸価格!H262*ユーザ別掛け率!H262%,-入力!$E$16),""))),地区標準卸価格!H262))</f>
        <v/>
      </c>
      <c r="I262" s="19">
        <f>'6桁'!I262</f>
        <v>0</v>
      </c>
      <c r="J262" s="12">
        <f>IF(地区標準卸価格!J262="","",IF(ISNUMBER(地区標準卸価格!J262),IF(入力!$E$17=1,ROUNDDOWN(地区標準卸価格!J262*ユーザ別掛け率!J262%,-入力!$E$16),IF(入力!$E$17=2,ROUNDUP(地区標準卸価格!J262*ユーザ別掛け率!J262%,-入力!$E$16),IF(入力!$E$17=3,ROUND(地区標準卸価格!J262*ユーザ別掛け率!J262%,-入力!$E$16),""))),地区標準卸価格!J262))</f>
        <v>35500</v>
      </c>
      <c r="K262" s="20" t="str">
        <f>'6桁'!K262</f>
        <v>W</v>
      </c>
      <c r="L262" s="10"/>
      <c r="M262" s="22"/>
      <c r="N262" s="10"/>
      <c r="O262" s="546"/>
      <c r="P262" s="546"/>
      <c r="Q262" s="546"/>
      <c r="R262" s="546"/>
      <c r="S262" s="546"/>
      <c r="T262" s="546"/>
      <c r="U262" s="546"/>
      <c r="V262" s="546"/>
      <c r="X262" s="4"/>
    </row>
    <row r="263" spans="2:27" ht="30" customHeight="1">
      <c r="B263" s="503"/>
      <c r="C263" s="341" t="s">
        <v>113</v>
      </c>
      <c r="D263" s="254">
        <v>91</v>
      </c>
      <c r="E263" s="342">
        <v>94</v>
      </c>
      <c r="F263" s="12">
        <f>IF(地区標準卸価格!F263="","",IF(ISNUMBER(地区標準卸価格!F263),IF(入力!$E$17=1,ROUNDDOWN(地区標準卸価格!F263*ユーザ別掛け率!F263%,-入力!$E$16),IF(入力!$E$17=2,ROUNDUP(地区標準卸価格!F263*ユーザ別掛け率!F263%,-入力!$E$16),IF(入力!$E$17=3,ROUND(地区標準卸価格!F263*ユーザ別掛け率!F263%,-入力!$E$16),""))),地区標準卸価格!F263))</f>
        <v>24200</v>
      </c>
      <c r="G263" s="19" t="str">
        <f>'6桁'!G263</f>
        <v>Y★</v>
      </c>
      <c r="H263" s="472" t="str">
        <f>IF(地区標準卸価格!H263="","",IF(ISNUMBER(地区標準卸価格!H263),IF(入力!$E$17=1,ROUNDDOWN(地区標準卸価格!H263*ユーザ別掛け率!H263%,-入力!$E$16),IF(入力!$E$17=2,ROUNDUP(地区標準卸価格!H263*ユーザ別掛け率!H263%,-入力!$E$16),IF(入力!$E$17=3,ROUND(地区標準卸価格!H263*ユーザ別掛け率!H263%,-入力!$E$16),""))),地区標準卸価格!H263))</f>
        <v/>
      </c>
      <c r="I263" s="19">
        <f>'6桁'!I263</f>
        <v>0</v>
      </c>
      <c r="J263" s="12">
        <f>IF(地区標準卸価格!J263="","",IF(ISNUMBER(地区標準卸価格!J263),IF(入力!$E$17=1,ROUNDDOWN(地区標準卸価格!J263*ユーザ別掛け率!J263%,-入力!$E$16),IF(入力!$E$17=2,ROUNDUP(地区標準卸価格!J263*ユーザ別掛け率!J263%,-入力!$E$16),IF(入力!$E$17=3,ROUND(地区標準卸価格!J263*ユーザ別掛け率!J263%,-入力!$E$16),""))),地区標準卸価格!J263))</f>
        <v>37300</v>
      </c>
      <c r="K263" s="20" t="str">
        <f>'6桁'!K263</f>
        <v>W★</v>
      </c>
      <c r="L263" s="10"/>
      <c r="M263" s="22"/>
      <c r="N263" s="10"/>
      <c r="O263" s="219"/>
      <c r="P263" s="547"/>
      <c r="Q263" s="547"/>
      <c r="R263" s="74"/>
      <c r="S263" s="251"/>
      <c r="T263" s="10"/>
      <c r="U263" s="22"/>
      <c r="V263" s="4"/>
      <c r="X263" s="4"/>
    </row>
    <row r="264" spans="2:27" ht="30" customHeight="1">
      <c r="B264" s="503"/>
      <c r="C264" s="341" t="s">
        <v>116</v>
      </c>
      <c r="D264" s="254">
        <v>94</v>
      </c>
      <c r="E264" s="342">
        <v>97</v>
      </c>
      <c r="F264" s="12" t="str">
        <f>IF(地区標準卸価格!F264="","",IF(ISNUMBER(地区標準卸価格!F264),IF(入力!$E$17=1,ROUNDDOWN(地区標準卸価格!F264*ユーザ別掛け率!F264%,-入力!$E$16),IF(入力!$E$17=2,ROUNDUP(地区標準卸価格!F264*ユーザ別掛け率!F264%,-入力!$E$16),IF(入力!$E$17=3,ROUND(地区標準卸価格!F264*ユーザ別掛け率!F264%,-入力!$E$16),""))),地区標準卸価格!F264))</f>
        <v/>
      </c>
      <c r="G264" s="96">
        <f>'6桁'!G264</f>
        <v>0</v>
      </c>
      <c r="H264" s="472" t="str">
        <f>IF(地区標準卸価格!H264="","",IF(ISNUMBER(地区標準卸価格!H264),IF(入力!$E$17=1,ROUNDDOWN(地区標準卸価格!H264*ユーザ別掛け率!H264%,-入力!$E$16),IF(入力!$E$17=2,ROUNDUP(地区標準卸価格!H264*ユーザ別掛け率!H264%,-入力!$E$16),IF(入力!$E$17=3,ROUND(地区標準卸価格!H264*ユーザ別掛け率!H264%,-入力!$E$16),""))),地区標準卸価格!H264))</f>
        <v>卸価格設定なし</v>
      </c>
      <c r="I264" s="96" t="str">
        <f>'6桁'!I264</f>
        <v>Y★</v>
      </c>
      <c r="J264" s="12" t="str">
        <f>IF(地区標準卸価格!J264="","",IF(ISNUMBER(地区標準卸価格!J264),IF(入力!$E$17=1,ROUNDDOWN(地区標準卸価格!J264*ユーザ別掛け率!J264%,-入力!$E$16),IF(入力!$E$17=2,ROUNDUP(地区標準卸価格!J264*ユーザ別掛け率!J264%,-入力!$E$16),IF(入力!$E$17=3,ROUND(地区標準卸価格!J264*ユーザ別掛け率!J264%,-入力!$E$16),""))),地区標準卸価格!J264))</f>
        <v/>
      </c>
      <c r="K264" s="20">
        <f>'6桁'!K264</f>
        <v>0</v>
      </c>
      <c r="L264" s="10"/>
      <c r="M264" s="22"/>
      <c r="N264" s="10"/>
      <c r="O264" s="546"/>
      <c r="P264" s="546"/>
      <c r="Q264" s="546"/>
      <c r="R264" s="546"/>
      <c r="S264" s="546"/>
      <c r="T264" s="546"/>
      <c r="U264" s="546"/>
      <c r="V264" s="546"/>
      <c r="W264" s="546"/>
      <c r="X264" s="4"/>
    </row>
    <row r="265" spans="2:27" ht="30" customHeight="1">
      <c r="B265" s="503"/>
      <c r="C265" s="341" t="s">
        <v>119</v>
      </c>
      <c r="D265" s="254">
        <v>95</v>
      </c>
      <c r="E265" s="342">
        <v>99</v>
      </c>
      <c r="F265" s="12" t="str">
        <f>IF(地区標準卸価格!F265="","",IF(ISNUMBER(地区標準卸価格!F265),IF(入力!$E$17=1,ROUNDDOWN(地区標準卸価格!F265*ユーザ別掛け率!F265%,-入力!$E$16),IF(入力!$E$17=2,ROUNDUP(地区標準卸価格!F265*ユーザ別掛け率!F265%,-入力!$E$16),IF(入力!$E$17=3,ROUND(地区標準卸価格!F265*ユーザ別掛け率!F265%,-入力!$E$16),""))),地区標準卸価格!F265))</f>
        <v/>
      </c>
      <c r="G265" s="96">
        <f>'6桁'!G265</f>
        <v>0</v>
      </c>
      <c r="H265" s="472" t="str">
        <f>IF(地区標準卸価格!H265="","",IF(ISNUMBER(地区標準卸価格!H265),IF(入力!$E$17=1,ROUNDDOWN(地区標準卸価格!H265*ユーザ別掛け率!H265%,-入力!$E$16),IF(入力!$E$17=2,ROUNDUP(地区標準卸価格!H265*ユーザ別掛け率!H265%,-入力!$E$16),IF(入力!$E$17=3,ROUND(地区標準卸価格!H265*ユーザ別掛け率!H265%,-入力!$E$16),""))),地区標準卸価格!H265))</f>
        <v>卸価格設定なし</v>
      </c>
      <c r="I265" s="96" t="str">
        <f>'6桁'!I265</f>
        <v>Y★</v>
      </c>
      <c r="J265" s="12" t="str">
        <f>IF(地区標準卸価格!J265="","",IF(ISNUMBER(地区標準卸価格!J265),IF(入力!$E$17=1,ROUNDDOWN(地区標準卸価格!J265*ユーザ別掛け率!J265%,-入力!$E$16),IF(入力!$E$17=2,ROUNDUP(地区標準卸価格!J265*ユーザ別掛け率!J265%,-入力!$E$16),IF(入力!$E$17=3,ROUND(地区標準卸価格!J265*ユーザ別掛け率!J265%,-入力!$E$16),""))),地区標準卸価格!J265))</f>
        <v/>
      </c>
      <c r="K265" s="237">
        <f>'6桁'!K265</f>
        <v>0</v>
      </c>
      <c r="L265" s="10"/>
      <c r="M265" s="22"/>
      <c r="N265" s="10"/>
      <c r="O265" s="22"/>
      <c r="P265" s="10"/>
      <c r="Q265" s="22"/>
      <c r="R265" s="10"/>
      <c r="S265" s="22"/>
      <c r="T265" s="10"/>
      <c r="U265" s="22"/>
      <c r="V265" s="4"/>
      <c r="X265" s="4"/>
    </row>
    <row r="266" spans="2:27" ht="30" customHeight="1">
      <c r="B266" s="503"/>
      <c r="C266" s="345" t="s">
        <v>9</v>
      </c>
      <c r="D266" s="318">
        <v>89</v>
      </c>
      <c r="E266" s="361">
        <v>93</v>
      </c>
      <c r="F266" s="289">
        <f>IF(地区標準卸価格!F266="","",IF(ISNUMBER(地区標準卸価格!F266),IF(入力!$E$17=1,ROUNDDOWN(地区標準卸価格!F266*ユーザ別掛け率!F266%,-入力!$E$16),IF(入力!$E$17=2,ROUNDUP(地区標準卸価格!F266*ユーザ別掛け率!F266%,-入力!$E$16),IF(入力!$E$17=3,ROUND(地区標準卸価格!F266*ユーザ別掛け率!F266%,-入力!$E$16),""))),地区標準卸価格!F266))</f>
        <v>21000</v>
      </c>
      <c r="G266" s="19" t="str">
        <f>'6桁'!G266</f>
        <v>Y★</v>
      </c>
      <c r="H266" s="478" t="str">
        <f>IF(地区標準卸価格!H266="","",IF(ISNUMBER(地区標準卸価格!H266),IF(入力!$E$17=1,ROUNDDOWN(地区標準卸価格!H266*ユーザ別掛け率!H266%,-入力!$E$16),IF(入力!$E$17=2,ROUNDUP(地区標準卸価格!H266*ユーザ別掛け率!H266%,-入力!$E$16),IF(入力!$E$17=3,ROUND(地区標準卸価格!H266*ユーザ別掛け率!H266%,-入力!$E$16),""))),地区標準卸価格!H266))</f>
        <v>卸価格設定なし</v>
      </c>
      <c r="I266" s="19" t="str">
        <f>'6桁'!I266</f>
        <v>Y★</v>
      </c>
      <c r="J266" s="289" t="str">
        <f>IF(地区標準卸価格!J266="","",IF(ISNUMBER(地区標準卸価格!J266),IF(入力!$E$17=1,ROUNDDOWN(地区標準卸価格!J266*ユーザ別掛け率!J266%,-入力!$E$16),IF(入力!$E$17=2,ROUNDUP(地区標準卸価格!J266*ユーザ別掛け率!J266%,-入力!$E$16),IF(入力!$E$17=3,ROUND(地区標準卸価格!J266*ユーザ別掛け率!J266%,-入力!$E$16),""))),地区標準卸価格!J266))</f>
        <v/>
      </c>
      <c r="K266" s="237">
        <f>'6桁'!K266</f>
        <v>0</v>
      </c>
      <c r="L266" s="10"/>
      <c r="M266" s="22"/>
      <c r="N266" s="10"/>
      <c r="O266" s="22"/>
      <c r="P266" s="10"/>
      <c r="Q266" s="22"/>
      <c r="R266" s="10"/>
      <c r="S266" s="22"/>
      <c r="T266" s="10"/>
      <c r="U266" s="22"/>
      <c r="V266" s="4"/>
      <c r="X266" s="4"/>
    </row>
    <row r="267" spans="2:27" ht="30" customHeight="1">
      <c r="B267" s="503"/>
      <c r="C267" s="341" t="s">
        <v>130</v>
      </c>
      <c r="D267" s="254">
        <v>91</v>
      </c>
      <c r="E267" s="342">
        <v>95</v>
      </c>
      <c r="F267" s="12" t="str">
        <f>IF(地区標準卸価格!F267="","",IF(ISNUMBER(地区標準卸価格!F267),IF(入力!$E$17=1,ROUNDDOWN(地区標準卸価格!F267*ユーザ別掛け率!F267%,-入力!$E$16),IF(入力!$E$17=2,ROUNDUP(地区標準卸価格!F267*ユーザ別掛け率!F267%,-入力!$E$16),IF(入力!$E$17=3,ROUND(地区標準卸価格!F267*ユーザ別掛け率!F267%,-入力!$E$16),""))),地区標準卸価格!F267))</f>
        <v/>
      </c>
      <c r="G267" s="19">
        <f>'6桁'!G267</f>
        <v>0</v>
      </c>
      <c r="H267" s="472" t="str">
        <f>IF(地区標準卸価格!H267="","",IF(ISNUMBER(地区標準卸価格!H267),IF(入力!$E$17=1,ROUNDDOWN(地区標準卸価格!H267*ユーザ別掛け率!H267%,-入力!$E$16),IF(入力!$E$17=2,ROUNDUP(地区標準卸価格!H267*ユーザ別掛け率!H267%,-入力!$E$16),IF(入力!$E$17=3,ROUND(地区標準卸価格!H267*ユーザ別掛け率!H267%,-入力!$E$16),""))),地区標準卸価格!H267))</f>
        <v>卸価格設定なし</v>
      </c>
      <c r="I267" s="19" t="str">
        <f>'6桁'!I267</f>
        <v>W★</v>
      </c>
      <c r="J267" s="12" t="str">
        <f>IF(地区標準卸価格!J267="","",IF(ISNUMBER(地区標準卸価格!J267),IF(入力!$E$17=1,ROUNDDOWN(地区標準卸価格!J267*ユーザ別掛け率!J267%,-入力!$E$16),IF(入力!$E$17=2,ROUNDUP(地区標準卸価格!J267*ユーザ別掛け率!J267%,-入力!$E$16),IF(入力!$E$17=3,ROUND(地区標準卸価格!J267*ユーザ別掛け率!J267%,-入力!$E$16),""))),地区標準卸価格!J267))</f>
        <v/>
      </c>
      <c r="K267" s="20">
        <f>'6桁'!K267</f>
        <v>0</v>
      </c>
      <c r="L267" s="10"/>
      <c r="M267" s="22"/>
      <c r="N267" s="10"/>
      <c r="O267" s="22"/>
      <c r="P267" s="10"/>
      <c r="Q267" s="22"/>
      <c r="R267" s="10"/>
      <c r="S267" s="22"/>
      <c r="T267" s="10"/>
      <c r="U267" s="22"/>
      <c r="V267" s="10"/>
      <c r="W267" s="22"/>
      <c r="X267" s="10"/>
      <c r="Y267" s="22"/>
      <c r="Z267" s="10"/>
      <c r="AA267" s="22"/>
    </row>
    <row r="268" spans="2:27" ht="30" customHeight="1" thickBot="1">
      <c r="B268" s="544"/>
      <c r="C268" s="343" t="s">
        <v>10</v>
      </c>
      <c r="D268" s="256">
        <v>94</v>
      </c>
      <c r="E268" s="344">
        <v>98</v>
      </c>
      <c r="F268" s="15">
        <f>IF(地区標準卸価格!F268="","",IF(ISNUMBER(地区標準卸価格!F268),IF(入力!$E$17=1,ROUNDDOWN(地区標準卸価格!F268*ユーザ別掛け率!F268%,-入力!$E$16),IF(入力!$E$17=2,ROUNDUP(地区標準卸価格!F268*ユーザ別掛け率!F268%,-入力!$E$16),IF(入力!$E$17=3,ROUND(地区標準卸価格!F268*ユーザ別掛け率!F268%,-入力!$E$16),""))),地区標準卸価格!F268))</f>
        <v>23700</v>
      </c>
      <c r="G268" s="31" t="str">
        <f>'6桁'!G268</f>
        <v>Y★</v>
      </c>
      <c r="H268" s="479" t="str">
        <f>IF(地区標準卸価格!H268="","",IF(ISNUMBER(地区標準卸価格!H268),IF(入力!$E$17=1,ROUNDDOWN(地区標準卸価格!H268*ユーザ別掛け率!H268%,-入力!$E$16),IF(入力!$E$17=2,ROUNDUP(地区標準卸価格!H268*ユーザ別掛け率!H268%,-入力!$E$16),IF(入力!$E$17=3,ROUND(地区標準卸価格!H268*ユーザ別掛け率!H268%,-入力!$E$16),""))),地区標準卸価格!H268))</f>
        <v/>
      </c>
      <c r="I268" s="31">
        <f>'6桁'!I268</f>
        <v>0</v>
      </c>
      <c r="J268" s="15" t="str">
        <f>IF(地区標準卸価格!J268="","",IF(ISNUMBER(地区標準卸価格!J268),IF(入力!$E$17=1,ROUNDDOWN(地区標準卸価格!J268*ユーザ別掛け率!J268%,-入力!$E$16),IF(入力!$E$17=2,ROUNDUP(地区標準卸価格!J268*ユーザ別掛け率!J268%,-入力!$E$16),IF(入力!$E$17=3,ROUND(地区標準卸価格!J268*ユーザ別掛け率!J268%,-入力!$E$16),""))),地区標準卸価格!J268))</f>
        <v/>
      </c>
      <c r="K268" s="21">
        <f>'6桁'!K268</f>
        <v>0</v>
      </c>
      <c r="L268" s="10"/>
      <c r="M268" s="22"/>
      <c r="N268" s="10"/>
      <c r="O268" s="22"/>
      <c r="P268" s="10"/>
      <c r="Q268" s="22"/>
      <c r="R268" s="10"/>
      <c r="S268" s="22"/>
      <c r="T268" s="10"/>
      <c r="U268" s="22"/>
      <c r="V268" s="10"/>
      <c r="W268" s="22"/>
      <c r="X268" s="10"/>
      <c r="Y268" s="22"/>
      <c r="Z268" s="10"/>
      <c r="AA268" s="22"/>
    </row>
    <row r="269" spans="2:27" ht="14.25" customHeight="1"/>
    <row r="271" spans="2:27" ht="14.25" customHeight="1" thickBot="1">
      <c r="C271" s="327"/>
      <c r="D271" s="327"/>
      <c r="E271" s="327"/>
      <c r="F271" s="74"/>
      <c r="G271" s="18"/>
      <c r="H271" s="74"/>
      <c r="I271" s="18"/>
      <c r="J271" s="74"/>
      <c r="K271" s="18"/>
      <c r="L271" s="74"/>
      <c r="M271" s="18"/>
      <c r="N271" s="74"/>
      <c r="O271" s="18"/>
      <c r="P271" s="74"/>
      <c r="Q271" s="18"/>
      <c r="R271" s="74"/>
      <c r="S271" s="17"/>
      <c r="T271" s="74"/>
      <c r="U271" s="18"/>
    </row>
    <row r="272" spans="2:27" ht="25.5" customHeight="1" thickTop="1" thickBot="1">
      <c r="B272" s="518" t="s">
        <v>451</v>
      </c>
      <c r="C272" s="519"/>
      <c r="D272" s="519"/>
      <c r="E272" s="519"/>
      <c r="F272" s="519"/>
      <c r="G272" s="519"/>
      <c r="H272" s="519"/>
      <c r="I272" s="519"/>
      <c r="J272" s="519"/>
      <c r="K272" s="519"/>
      <c r="L272" s="519"/>
      <c r="M272" s="519"/>
      <c r="N272" s="519"/>
      <c r="O272" s="519"/>
      <c r="P272" s="519"/>
      <c r="Q272" s="519"/>
      <c r="R272" s="519"/>
      <c r="S272" s="519"/>
      <c r="T272" s="519"/>
      <c r="U272" s="519"/>
      <c r="V272" s="519"/>
      <c r="W272" s="519"/>
      <c r="X272" s="519"/>
      <c r="Y272" s="519"/>
      <c r="Z272" s="519"/>
      <c r="AA272" s="520"/>
    </row>
    <row r="273" spans="2:26" ht="14.25" thickTop="1"/>
    <row r="274" spans="2:26" s="239" customFormat="1" ht="20.100000000000001" customHeight="1" thickBot="1">
      <c r="B274" s="238" t="s">
        <v>977</v>
      </c>
      <c r="F274" s="240"/>
      <c r="H274" s="240"/>
      <c r="J274" s="240"/>
      <c r="L274" s="240"/>
      <c r="N274" s="240"/>
      <c r="P274" s="240"/>
      <c r="R274" s="240"/>
      <c r="T274" s="240"/>
      <c r="V274" s="240"/>
      <c r="X274" s="240"/>
    </row>
    <row r="275" spans="2:26" ht="19.5" customHeight="1" thickBot="1">
      <c r="B275" s="521" t="s">
        <v>452</v>
      </c>
      <c r="C275" s="524" t="s">
        <v>524</v>
      </c>
      <c r="D275" s="527" t="s">
        <v>1113</v>
      </c>
      <c r="E275" s="540"/>
      <c r="F275" s="531" t="s">
        <v>453</v>
      </c>
      <c r="G275" s="532"/>
      <c r="H275" s="532"/>
      <c r="I275" s="532"/>
      <c r="J275" s="532"/>
      <c r="K275" s="532"/>
      <c r="L275" s="532"/>
      <c r="M275" s="532"/>
      <c r="N275" s="532"/>
      <c r="O275" s="532"/>
      <c r="P275" s="532"/>
      <c r="Q275" s="532"/>
      <c r="R275" s="532"/>
      <c r="S275" s="532"/>
      <c r="T275" s="532"/>
      <c r="U275" s="532"/>
      <c r="V275" s="532"/>
      <c r="W275" s="533"/>
      <c r="X275" s="135"/>
      <c r="Y275" s="11"/>
      <c r="Z275" s="11"/>
    </row>
    <row r="276" spans="2:26" ht="19.5" customHeight="1">
      <c r="B276" s="522"/>
      <c r="C276" s="525"/>
      <c r="D276" s="541"/>
      <c r="E276" s="542"/>
      <c r="F276" s="516" t="s">
        <v>1079</v>
      </c>
      <c r="G276" s="507"/>
      <c r="H276" s="516" t="s">
        <v>1378</v>
      </c>
      <c r="I276" s="507"/>
      <c r="J276" s="506" t="s">
        <v>1075</v>
      </c>
      <c r="K276" s="507"/>
      <c r="L276" s="506" t="s">
        <v>1076</v>
      </c>
      <c r="M276" s="507"/>
      <c r="N276" s="506" t="s">
        <v>1080</v>
      </c>
      <c r="O276" s="507"/>
      <c r="P276" s="506" t="s">
        <v>1081</v>
      </c>
      <c r="Q276" s="507"/>
      <c r="R276" s="506" t="s">
        <v>1085</v>
      </c>
      <c r="S276" s="507"/>
      <c r="T276" s="506" t="s">
        <v>1380</v>
      </c>
      <c r="U276" s="507"/>
      <c r="V276" s="506" t="s">
        <v>780</v>
      </c>
      <c r="W276" s="506"/>
      <c r="X276" s="105"/>
      <c r="Z276" s="11"/>
    </row>
    <row r="277" spans="2:26" ht="19.5" customHeight="1">
      <c r="B277" s="522"/>
      <c r="C277" s="525"/>
      <c r="D277" s="510" t="s">
        <v>1115</v>
      </c>
      <c r="E277" s="550" t="s">
        <v>1114</v>
      </c>
      <c r="F277" s="517"/>
      <c r="G277" s="509"/>
      <c r="H277" s="517"/>
      <c r="I277" s="509"/>
      <c r="J277" s="508"/>
      <c r="K277" s="509"/>
      <c r="L277" s="508"/>
      <c r="M277" s="509"/>
      <c r="N277" s="508"/>
      <c r="O277" s="509"/>
      <c r="P277" s="508"/>
      <c r="Q277" s="509"/>
      <c r="R277" s="508"/>
      <c r="S277" s="509"/>
      <c r="T277" s="508"/>
      <c r="U277" s="509"/>
      <c r="V277" s="508"/>
      <c r="W277" s="508"/>
      <c r="X277" s="105"/>
    </row>
    <row r="278" spans="2:26" ht="19.5" customHeight="1" thickBot="1">
      <c r="B278" s="523"/>
      <c r="C278" s="526"/>
      <c r="D278" s="549"/>
      <c r="E278" s="551"/>
      <c r="F278" s="553" t="s">
        <v>1082</v>
      </c>
      <c r="G278" s="554"/>
      <c r="H278" s="553" t="s">
        <v>1087</v>
      </c>
      <c r="I278" s="554"/>
      <c r="J278" s="514" t="s">
        <v>1083</v>
      </c>
      <c r="K278" s="515"/>
      <c r="L278" s="514" t="s">
        <v>1087</v>
      </c>
      <c r="M278" s="515"/>
      <c r="N278" s="514" t="s">
        <v>1087</v>
      </c>
      <c r="O278" s="515"/>
      <c r="P278" s="514" t="s">
        <v>1078</v>
      </c>
      <c r="Q278" s="515"/>
      <c r="R278" s="514" t="s">
        <v>1078</v>
      </c>
      <c r="S278" s="515"/>
      <c r="T278" s="514" t="s">
        <v>165</v>
      </c>
      <c r="U278" s="555"/>
      <c r="V278" s="514" t="s">
        <v>1078</v>
      </c>
      <c r="W278" s="515"/>
      <c r="X278" s="536"/>
      <c r="Y278" s="547"/>
    </row>
    <row r="279" spans="2:26" ht="30" customHeight="1">
      <c r="B279" s="502">
        <v>16</v>
      </c>
      <c r="C279" s="352" t="s">
        <v>333</v>
      </c>
      <c r="D279" s="253">
        <v>70</v>
      </c>
      <c r="E279" s="353">
        <v>74</v>
      </c>
      <c r="F279" s="91" t="str">
        <f>IF(地区標準卸価格!F279="","",IF(ISNUMBER(地区標準卸価格!F279),IF(入力!$C$17=1,ROUNDDOWN(地区標準卸価格!F279*ユーザ別掛け率!F279%,-入力!$C$16),IF(入力!$C$17=2,ROUNDUP(地区標準卸価格!F279*ユーザ別掛け率!F279%,-入力!$C$16),IF(入力!$C$17=3,ROUND(地区標準卸価格!F279*ユーザ別掛け率!F279%,-入力!$C$16),""))),地区標準卸価格!F279))</f>
        <v/>
      </c>
      <c r="G279" s="124">
        <f>'6桁'!G279</f>
        <v>0</v>
      </c>
      <c r="H279" s="91" t="str">
        <f>IF(地区標準卸価格!H279="","",IF(ISNUMBER(地区標準卸価格!H279),IF(入力!$C$17=1,ROUNDDOWN(地区標準卸価格!H279*ユーザ別掛け率!H279%,-入力!$C$16),IF(入力!$C$17=2,ROUNDUP(地区標準卸価格!H279*ユーザ別掛け率!H279%,-入力!$C$16),IF(入力!$C$17=3,ROUND(地区標準卸価格!H279*ユーザ別掛け率!H279%,-入力!$C$16),""))),地区標準卸価格!H279))</f>
        <v/>
      </c>
      <c r="I279" s="124">
        <f>'6桁'!I279</f>
        <v>0</v>
      </c>
      <c r="J279" s="91">
        <f>IF(地区標準卸価格!J279="","",IF(ISNUMBER(地区標準卸価格!J279),IF(入力!$C$17=1,ROUNDDOWN(地区標準卸価格!J279*ユーザ別掛け率!J279%,-入力!$C$16),IF(入力!$C$17=2,ROUNDUP(地区標準卸価格!J279*ユーザ別掛け率!J279%,-入力!$C$16),IF(入力!$C$17=3,ROUND(地区標準卸価格!J279*ユーザ別掛け率!J279%,-入力!$C$16),""))),地区標準卸価格!J279))</f>
        <v>22100</v>
      </c>
      <c r="K279" s="92" t="str">
        <f>'6桁'!K279</f>
        <v>V★◇</v>
      </c>
      <c r="L279" s="128" t="str">
        <f>IF(地区標準卸価格!L279="","",IF(ISNUMBER(地区標準卸価格!L279),IF(入力!$C$17=1,ROUNDDOWN(地区標準卸価格!L279*ユーザ別掛け率!L279%,-入力!$C$16),IF(入力!$C$17=2,ROUNDUP(地区標準卸価格!L279*ユーザ別掛け率!L279%,-入力!$C$16),IF(入力!$C$17=3,ROUND(地区標準卸価格!L279*ユーザ別掛け率!L279%,-入力!$C$16),""))),地区標準卸価格!L279))</f>
        <v/>
      </c>
      <c r="M279" s="131">
        <f>'6桁'!M279</f>
        <v>0</v>
      </c>
      <c r="N279" s="91" t="str">
        <f>IF(地区標準卸価格!N279="","",IF(ISNUMBER(地区標準卸価格!N279),IF(入力!$C$17=1,ROUNDDOWN(地区標準卸価格!N279*ユーザ別掛け率!N279%,-入力!$C$16),IF(入力!$C$17=2,ROUNDUP(地区標準卸価格!N279*ユーザ別掛け率!N279%,-入力!$C$16),IF(入力!$C$17=3,ROUND(地区標準卸価格!N279*ユーザ別掛け率!N279%,-入力!$C$16),""))),地区標準卸価格!N279))</f>
        <v/>
      </c>
      <c r="O279" s="124">
        <f>'6桁'!O279</f>
        <v>0</v>
      </c>
      <c r="P279" s="91" t="str">
        <f>IF(地区標準卸価格!P279="","",IF(ISNUMBER(地区標準卸価格!P279),IF(入力!$C$17=1,ROUNDDOWN(地区標準卸価格!P279*ユーザ別掛け率!P279%,-入力!$C$16),IF(入力!$C$17=2,ROUNDUP(地区標準卸価格!P279*ユーザ別掛け率!P279%,-入力!$C$16),IF(入力!$C$17=3,ROUND(地区標準卸価格!P279*ユーザ別掛け率!P279%,-入力!$C$16),""))),地区標準卸価格!P279))</f>
        <v/>
      </c>
      <c r="Q279" s="92">
        <f>'6桁'!Q279</f>
        <v>0</v>
      </c>
      <c r="R279" s="91" t="str">
        <f>IF(地区標準卸価格!R279="","",IF(ISNUMBER(地区標準卸価格!R279),IF(入力!$C$17=1,ROUNDDOWN(地区標準卸価格!R279*ユーザ別掛け率!R279%,-入力!$C$16),IF(入力!$C$17=2,ROUNDUP(地区標準卸価格!R279*ユーザ別掛け率!R279%,-入力!$C$16),IF(入力!$C$17=3,ROUND(地区標準卸価格!R279*ユーザ別掛け率!R279%,-入力!$C$16),""))),地区標準卸価格!R279))</f>
        <v/>
      </c>
      <c r="S279" s="92">
        <f>'6桁'!S279</f>
        <v>0</v>
      </c>
      <c r="T279" s="91" t="str">
        <f>IF(地区標準卸価格!T279="","",IF(ISNUMBER(地区標準卸価格!T279),IF(入力!$C$17=1,ROUNDDOWN(地区標準卸価格!T279*ユーザ別掛け率!T279%,-入力!$C$16),IF(入力!$C$17=2,ROUNDUP(地区標準卸価格!T279*ユーザ別掛け率!T279%,-入力!$C$16),IF(入力!$C$17=3,ROUND(地区標準卸価格!T279*ユーザ別掛け率!T279%,-入力!$C$16),""))),地区標準卸価格!T279))</f>
        <v/>
      </c>
      <c r="U279" s="92">
        <f>'6桁'!U279</f>
        <v>0</v>
      </c>
      <c r="V279" s="91" t="str">
        <f>IF(地区標準卸価格!V279="","",IF(ISNUMBER(地区標準卸価格!V279),IF(入力!$C$17=1,ROUNDDOWN(地区標準卸価格!V279*ユーザ別掛け率!V279%,-入力!$C$16),IF(入力!$C$17=2,ROUNDUP(地区標準卸価格!V279*ユーザ別掛け率!V279%,-入力!$C$16),IF(入力!$C$17=3,ROUND(地区標準卸価格!V279*ユーザ別掛け率!V279%,-入力!$C$16),""))),地区標準卸価格!V279))</f>
        <v/>
      </c>
      <c r="W279" s="138">
        <f>'6桁'!W279</f>
        <v>0</v>
      </c>
      <c r="X279" s="108"/>
      <c r="Y279" s="22"/>
      <c r="Z279" s="267"/>
    </row>
    <row r="280" spans="2:26" ht="30" customHeight="1">
      <c r="B280" s="503"/>
      <c r="C280" s="341" t="s">
        <v>147</v>
      </c>
      <c r="D280" s="254">
        <v>80</v>
      </c>
      <c r="E280" s="342">
        <v>84</v>
      </c>
      <c r="F280" s="95" t="str">
        <f>IF(地区標準卸価格!F280="","",IF(ISNUMBER(地区標準卸価格!F280),IF(入力!$C$17=1,ROUNDDOWN(地区標準卸価格!F280*ユーザ別掛け率!F280%,-入力!$C$16),IF(入力!$C$17=2,ROUNDUP(地区標準卸価格!F280*ユーザ別掛け率!F280%,-入力!$C$16),IF(入力!$C$17=3,ROUND(地区標準卸価格!F280*ユーザ別掛け率!F280%,-入力!$C$16),""))),地区標準卸価格!F280))</f>
        <v/>
      </c>
      <c r="G280" s="126">
        <f>'6桁'!G280</f>
        <v>0</v>
      </c>
      <c r="H280" s="95" t="str">
        <f>IF(地区標準卸価格!H280="","",IF(ISNUMBER(地区標準卸価格!H280),IF(入力!$C$17=1,ROUNDDOWN(地区標準卸価格!H280*ユーザ別掛け率!H280%,-入力!$C$16),IF(入力!$C$17=2,ROUNDUP(地区標準卸価格!H280*ユーザ別掛け率!H280%,-入力!$C$16),IF(入力!$C$17=3,ROUND(地区標準卸価格!H280*ユーザ別掛け率!H280%,-入力!$C$16),""))),地区標準卸価格!H280))</f>
        <v/>
      </c>
      <c r="I280" s="126">
        <f>'6桁'!I280</f>
        <v>0</v>
      </c>
      <c r="J280" s="95">
        <f>IF(地区標準卸価格!J280="","",IF(ISNUMBER(地区標準卸価格!J280),IF(入力!$C$17=1,ROUNDDOWN(地区標準卸価格!J280*ユーザ別掛け率!J280%,-入力!$C$16),IF(入力!$C$17=2,ROUNDUP(地区標準卸価格!J280*ユーザ別掛け率!J280%,-入力!$C$16),IF(入力!$C$17=3,ROUND(地区標準卸価格!J280*ユーザ別掛け率!J280%,-入力!$C$16),""))),地区標準卸価格!J280))</f>
        <v>26500</v>
      </c>
      <c r="K280" s="20" t="str">
        <f>'6桁'!K280</f>
        <v>W</v>
      </c>
      <c r="L280" s="95" t="str">
        <f>IF(地区標準卸価格!L280="","",IF(ISNUMBER(地区標準卸価格!L280),IF(入力!$C$17=1,ROUNDDOWN(地区標準卸価格!L280*ユーザ別掛け率!L280%,-入力!$C$16),IF(入力!$C$17=2,ROUNDUP(地区標準卸価格!L280*ユーザ別掛け率!L280%,-入力!$C$16),IF(入力!$C$17=3,ROUND(地区標準卸価格!L280*ユーザ別掛け率!L280%,-入力!$C$16),""))),地区標準卸価格!L280))</f>
        <v/>
      </c>
      <c r="M280" s="20">
        <f>'6桁'!M280</f>
        <v>0</v>
      </c>
      <c r="N280" s="95" t="str">
        <f>IF(地区標準卸価格!N280="","",IF(ISNUMBER(地区標準卸価格!N280),IF(入力!$C$17=1,ROUNDDOWN(地区標準卸価格!N280*ユーザ別掛け率!N280%,-入力!$C$16),IF(入力!$C$17=2,ROUNDUP(地区標準卸価格!N280*ユーザ別掛け率!N280%,-入力!$C$16),IF(入力!$C$17=3,ROUND(地区標準卸価格!N280*ユーザ別掛け率!N280%,-入力!$C$16),""))),地区標準卸価格!N280))</f>
        <v/>
      </c>
      <c r="O280" s="126">
        <f>'6桁'!O280</f>
        <v>0</v>
      </c>
      <c r="P280" s="95">
        <f>IF(地区標準卸価格!P280="","",IF(ISNUMBER(地区標準卸価格!P280),IF(入力!$C$17=1,ROUNDDOWN(地区標準卸価格!P280*ユーザ別掛け率!P280%,-入力!$C$16),IF(入力!$C$17=2,ROUNDUP(地区標準卸価格!P280*ユーザ別掛け率!P280%,-入力!$C$16),IF(入力!$C$17=3,ROUND(地区標準卸価格!P280*ユーザ別掛け率!P280%,-入力!$C$16),""))),地区標準卸価格!P280))</f>
        <v>36000</v>
      </c>
      <c r="Q280" s="20" t="str">
        <f>'6桁'!Q280</f>
        <v>W</v>
      </c>
      <c r="R280" s="95" t="str">
        <f>IF(地区標準卸価格!R280="","",IF(ISNUMBER(地区標準卸価格!R280),IF(入力!$C$17=1,ROUNDDOWN(地区標準卸価格!R280*ユーザ別掛け率!R280%,-入力!$C$16),IF(入力!$C$17=2,ROUNDUP(地区標準卸価格!R280*ユーザ別掛け率!R280%,-入力!$C$16),IF(入力!$C$17=3,ROUND(地区標準卸価格!R280*ユーザ別掛け率!R280%,-入力!$C$16),""))),地区標準卸価格!R280))</f>
        <v/>
      </c>
      <c r="S280" s="20">
        <f>'6桁'!S280</f>
        <v>0</v>
      </c>
      <c r="T280" s="95" t="str">
        <f>IF(地区標準卸価格!T280="","",IF(ISNUMBER(地区標準卸価格!T280),IF(入力!$C$17=1,ROUNDDOWN(地区標準卸価格!T280*ユーザ別掛け率!T280%,-入力!$C$16),IF(入力!$C$17=2,ROUNDUP(地区標準卸価格!T280*ユーザ別掛け率!T280%,-入力!$C$16),IF(入力!$C$17=3,ROUND(地区標準卸価格!T280*ユーザ別掛け率!T280%,-入力!$C$16),""))),地区標準卸価格!T280))</f>
        <v/>
      </c>
      <c r="U280" s="20">
        <f>'6桁'!U280</f>
        <v>0</v>
      </c>
      <c r="V280" s="95">
        <f>IF(地区標準卸価格!V280="","",IF(ISNUMBER(地区標準卸価格!V280),IF(入力!$C$17=1,ROUNDDOWN(地区標準卸価格!V280*ユーザ別掛け率!V280%,-入力!$C$16),IF(入力!$C$17=2,ROUNDUP(地区標準卸価格!V280*ユーザ別掛け率!V280%,-入力!$C$16),IF(入力!$C$17=3,ROUND(地区標準卸価格!V280*ユーザ別掛け率!V280%,-入力!$C$16),""))),地区標準卸価格!V280))</f>
        <v>24600</v>
      </c>
      <c r="W280" s="19" t="str">
        <f>'6桁'!W280</f>
        <v>W★</v>
      </c>
      <c r="X280" s="108"/>
      <c r="Y280" s="22"/>
      <c r="Z280" s="267"/>
    </row>
    <row r="281" spans="2:26" ht="30" customHeight="1">
      <c r="B281" s="503"/>
      <c r="C281" s="341" t="s">
        <v>156</v>
      </c>
      <c r="D281" s="254">
        <v>83</v>
      </c>
      <c r="E281" s="342">
        <v>87</v>
      </c>
      <c r="F281" s="95" t="str">
        <f>IF(地区標準卸価格!F281="","",IF(ISNUMBER(地区標準卸価格!F281),IF(入力!$C$17=1,ROUNDDOWN(地区標準卸価格!F281*ユーザ別掛け率!F281%,-入力!$C$16),IF(入力!$C$17=2,ROUNDUP(地区標準卸価格!F281*ユーザ別掛け率!F281%,-入力!$C$16),IF(入力!$C$17=3,ROUND(地区標準卸価格!F281*ユーザ別掛け率!F281%,-入力!$C$16),""))),地区標準卸価格!F281))</f>
        <v/>
      </c>
      <c r="G281" s="126">
        <f>'6桁'!G281</f>
        <v>0</v>
      </c>
      <c r="H281" s="95" t="str">
        <f>IF(地区標準卸価格!H281="","",IF(ISNUMBER(地区標準卸価格!H281),IF(入力!$C$17=1,ROUNDDOWN(地区標準卸価格!H281*ユーザ別掛け率!H281%,-入力!$C$16),IF(入力!$C$17=2,ROUNDUP(地区標準卸価格!H281*ユーザ別掛け率!H281%,-入力!$C$16),IF(入力!$C$17=3,ROUND(地区標準卸価格!H281*ユーザ別掛け率!H281%,-入力!$C$16),""))),地区標準卸価格!H281))</f>
        <v/>
      </c>
      <c r="I281" s="126">
        <f>'6桁'!I281</f>
        <v>0</v>
      </c>
      <c r="J281" s="95">
        <f>IF(地区標準卸価格!J281="","",IF(ISNUMBER(地区標準卸価格!J281),IF(入力!$C$17=1,ROUNDDOWN(地区標準卸価格!J281*ユーザ別掛け率!J281%,-入力!$C$16),IF(入力!$C$17=2,ROUNDUP(地区標準卸価格!J281*ユーザ別掛け率!J281%,-入力!$C$16),IF(入力!$C$17=3,ROUND(地区標準卸価格!J281*ユーザ別掛け率!J281%,-入力!$C$16),""))),地区標準卸価格!J281))</f>
        <v>27300</v>
      </c>
      <c r="K281" s="20" t="str">
        <f>'6桁'!K281</f>
        <v>V★
LM704</v>
      </c>
      <c r="L281" s="95" t="str">
        <f>IF(地区標準卸価格!L281="","",IF(ISNUMBER(地区標準卸価格!L281),IF(入力!$C$17=1,ROUNDDOWN(地区標準卸価格!L281*ユーザ別掛け率!L281%,-入力!$C$16),IF(入力!$C$17=2,ROUNDUP(地区標準卸価格!L281*ユーザ別掛け率!L281%,-入力!$C$16),IF(入力!$C$17=3,ROUND(地区標準卸価格!L281*ユーザ別掛け率!L281%,-入力!$C$16),""))),地区標準卸価格!L281))</f>
        <v/>
      </c>
      <c r="M281" s="20">
        <f>'6桁'!M281</f>
        <v>0</v>
      </c>
      <c r="N281" s="95" t="str">
        <f>IF(地区標準卸価格!N281="","",IF(ISNUMBER(地区標準卸価格!N281),IF(入力!$C$17=1,ROUNDDOWN(地区標準卸価格!N281*ユーザ別掛け率!N281%,-入力!$C$16),IF(入力!$C$17=2,ROUNDUP(地区標準卸価格!N281*ユーザ別掛け率!N281%,-入力!$C$16),IF(入力!$C$17=3,ROUND(地区標準卸価格!N281*ユーザ別掛け率!N281%,-入力!$C$16),""))),地区標準卸価格!N281))</f>
        <v/>
      </c>
      <c r="O281" s="126">
        <f>'6桁'!O281</f>
        <v>0</v>
      </c>
      <c r="P281" s="95">
        <f>IF(地区標準卸価格!P281="","",IF(ISNUMBER(地区標準卸価格!P281),IF(入力!$C$17=1,ROUNDDOWN(地区標準卸価格!P281*ユーザ別掛け率!P281%,-入力!$C$16),IF(入力!$C$17=2,ROUNDUP(地区標準卸価格!P281*ユーザ別掛け率!P281%,-入力!$C$16),IF(入力!$C$17=3,ROUND(地区標準卸価格!P281*ユーザ別掛け率!P281%,-入力!$C$16),""))),地区標準卸価格!P281))</f>
        <v>37800</v>
      </c>
      <c r="Q281" s="20" t="str">
        <f>'6桁'!Q281</f>
        <v>W</v>
      </c>
      <c r="R281" s="95" t="str">
        <f>IF(地区標準卸価格!R281="","",IF(ISNUMBER(地区標準卸価格!R281),IF(入力!$C$17=1,ROUNDDOWN(地区標準卸価格!R281*ユーザ別掛け率!R281%,-入力!$C$16),IF(入力!$C$17=2,ROUNDUP(地区標準卸価格!R281*ユーザ別掛け率!R281%,-入力!$C$16),IF(入力!$C$17=3,ROUND(地区標準卸価格!R281*ユーザ別掛け率!R281%,-入力!$C$16),""))),地区標準卸価格!R281))</f>
        <v/>
      </c>
      <c r="S281" s="20">
        <f>'6桁'!S281</f>
        <v>0</v>
      </c>
      <c r="T281" s="95" t="str">
        <f>IF(地区標準卸価格!T281="","",IF(ISNUMBER(地区標準卸価格!T281),IF(入力!$C$17=1,ROUNDDOWN(地区標準卸価格!T281*ユーザ別掛け率!T281%,-入力!$C$16),IF(入力!$C$17=2,ROUNDUP(地区標準卸価格!T281*ユーザ別掛け率!T281%,-入力!$C$16),IF(入力!$C$17=3,ROUND(地区標準卸価格!T281*ユーザ別掛け率!T281%,-入力!$C$16),""))),地区標準卸価格!T281))</f>
        <v/>
      </c>
      <c r="U281" s="20">
        <f>'6桁'!U281</f>
        <v>0</v>
      </c>
      <c r="V281" s="95">
        <f>IF(地区標準卸価格!V281="","",IF(ISNUMBER(地区標準卸価格!V281),IF(入力!$C$17=1,ROUNDDOWN(地区標準卸価格!V281*ユーザ別掛け率!V281%,-入力!$C$16),IF(入力!$C$17=2,ROUNDUP(地区標準卸価格!V281*ユーザ別掛け率!V281%,-入力!$C$16),IF(入力!$C$17=3,ROUND(地区標準卸価格!V281*ユーザ別掛け率!V281%,-入力!$C$16),""))),地区標準卸価格!V281))</f>
        <v>27800</v>
      </c>
      <c r="W281" s="19" t="str">
        <f>'6桁'!W281</f>
        <v>W★</v>
      </c>
      <c r="X281" s="108"/>
      <c r="Y281" s="22"/>
      <c r="Z281" s="267"/>
    </row>
    <row r="282" spans="2:26" ht="30" customHeight="1">
      <c r="B282" s="503"/>
      <c r="C282" s="341" t="s">
        <v>108</v>
      </c>
      <c r="D282" s="254">
        <v>86</v>
      </c>
      <c r="E282" s="342">
        <v>90</v>
      </c>
      <c r="F282" s="95" t="str">
        <f>IF(地区標準卸価格!F282="","",IF(ISNUMBER(地区標準卸価格!F282),IF(入力!$C$17=1,ROUNDDOWN(地区標準卸価格!F282*ユーザ別掛け率!F282%,-入力!$C$16),IF(入力!$C$17=2,ROUNDUP(地区標準卸価格!F282*ユーザ別掛け率!F282%,-入力!$C$16),IF(入力!$C$17=3,ROUND(地区標準卸価格!F282*ユーザ別掛け率!F282%,-入力!$C$16),""))),地区標準卸価格!F282))</f>
        <v/>
      </c>
      <c r="G282" s="126">
        <f>'6桁'!G282</f>
        <v>0</v>
      </c>
      <c r="H282" s="95" t="str">
        <f>IF(地区標準卸価格!H282="","",IF(ISNUMBER(地区標準卸価格!H282),IF(入力!$C$17=1,ROUNDDOWN(地区標準卸価格!H282*ユーザ別掛け率!H282%,-入力!$C$16),IF(入力!$C$17=2,ROUNDUP(地区標準卸価格!H282*ユーザ別掛け率!H282%,-入力!$C$16),IF(入力!$C$17=3,ROUND(地区標準卸価格!H282*ユーザ別掛け率!H282%,-入力!$C$16),""))),地区標準卸価格!H282))</f>
        <v/>
      </c>
      <c r="I282" s="126">
        <f>'6桁'!I282</f>
        <v>0</v>
      </c>
      <c r="J282" s="95" t="str">
        <f>IF(地区標準卸価格!J282="","",IF(ISNUMBER(地区標準卸価格!J282),IF(入力!$C$17=1,ROUNDDOWN(地区標準卸価格!J282*ユーザ別掛け率!J282%,-入力!$C$16),IF(入力!$C$17=2,ROUNDUP(地区標準卸価格!J282*ユーザ別掛け率!J282%,-入力!$C$16),IF(入力!$C$17=3,ROUND(地区標準卸価格!J282*ユーザ別掛け率!J282%,-入力!$C$16),""))),地区標準卸価格!J282))</f>
        <v/>
      </c>
      <c r="K282" s="20">
        <f>'6桁'!K282</f>
        <v>0</v>
      </c>
      <c r="L282" s="95" t="str">
        <f>IF(地区標準卸価格!L282="","",IF(ISNUMBER(地区標準卸価格!L282),IF(入力!$C$17=1,ROUNDDOWN(地区標準卸価格!L282*ユーザ別掛け率!L282%,-入力!$C$16),IF(入力!$C$17=2,ROUNDUP(地区標準卸価格!L282*ユーザ別掛け率!L282%,-入力!$C$16),IF(入力!$C$17=3,ROUND(地区標準卸価格!L282*ユーザ別掛け率!L282%,-入力!$C$16),""))),地区標準卸価格!L282))</f>
        <v/>
      </c>
      <c r="M282" s="20">
        <f>'6桁'!M282</f>
        <v>0</v>
      </c>
      <c r="N282" s="95" t="str">
        <f>IF(地区標準卸価格!N282="","",IF(ISNUMBER(地区標準卸価格!N282),IF(入力!$C$17=1,ROUNDDOWN(地区標準卸価格!N282*ユーザ別掛け率!N282%,-入力!$C$16),IF(入力!$C$17=2,ROUNDUP(地区標準卸価格!N282*ユーザ別掛け率!N282%,-入力!$C$16),IF(入力!$C$17=3,ROUND(地区標準卸価格!N282*ユーザ別掛け率!N282%,-入力!$C$16),""))),地区標準卸価格!N282))</f>
        <v/>
      </c>
      <c r="O282" s="126">
        <f>'6桁'!O282</f>
        <v>0</v>
      </c>
      <c r="P282" s="95" t="str">
        <f>IF(地区標準卸価格!P282="","",IF(ISNUMBER(地区標準卸価格!P282),IF(入力!$C$17=1,ROUNDDOWN(地区標準卸価格!P282*ユーザ別掛け率!P282%,-入力!$C$16),IF(入力!$C$17=2,ROUNDUP(地区標準卸価格!P282*ユーザ別掛け率!P282%,-入力!$C$16),IF(入力!$C$17=3,ROUND(地区標準卸価格!P282*ユーザ別掛け率!P282%,-入力!$C$16),""))),地区標準卸価格!P282))</f>
        <v/>
      </c>
      <c r="Q282" s="20">
        <f>'6桁'!Q282</f>
        <v>0</v>
      </c>
      <c r="R282" s="95">
        <f>IF(地区標準卸価格!R282="","",IF(ISNUMBER(地区標準卸価格!R282),IF(入力!$C$17=1,ROUNDDOWN(地区標準卸価格!R282*ユーザ別掛け率!R282%,-入力!$C$16),IF(入力!$C$17=2,ROUNDUP(地区標準卸価格!R282*ユーザ別掛け率!R282%,-入力!$C$16),IF(入力!$C$17=3,ROUND(地区標準卸価格!R282*ユーザ別掛け率!R282%,-入力!$C$16),""))),地区標準卸価格!R282))</f>
        <v>46200</v>
      </c>
      <c r="S282" s="20" t="str">
        <f>'6桁'!S282</f>
        <v>▽V★</v>
      </c>
      <c r="T282" s="95" t="str">
        <f>IF(地区標準卸価格!T282="","",IF(ISNUMBER(地区標準卸価格!T282),IF(入力!$C$17=1,ROUNDDOWN(地区標準卸価格!T282*ユーザ別掛け率!T282%,-入力!$C$16),IF(入力!$C$17=2,ROUNDUP(地区標準卸価格!T282*ユーザ別掛け率!T282%,-入力!$C$16),IF(入力!$C$17=3,ROUND(地区標準卸価格!T282*ユーザ別掛け率!T282%,-入力!$C$16),""))),地区標準卸価格!T282))</f>
        <v/>
      </c>
      <c r="U282" s="20">
        <f>'6桁'!U282</f>
        <v>0</v>
      </c>
      <c r="V282" s="95">
        <f>IF(地区標準卸価格!V282="","",IF(ISNUMBER(地区標準卸価格!V282),IF(入力!$C$17=1,ROUNDDOWN(地区標準卸価格!V282*ユーザ別掛け率!V282%,-入力!$C$16),IF(入力!$C$17=2,ROUNDUP(地区標準卸価格!V282*ユーザ別掛け率!V282%,-入力!$C$16),IF(入力!$C$17=3,ROUND(地区標準卸価格!V282*ユーザ別掛け率!V282%,-入力!$C$16),""))),地区標準卸価格!V282))</f>
        <v>28500</v>
      </c>
      <c r="W282" s="19" t="str">
        <f>'6桁'!W282</f>
        <v>W
DZ101</v>
      </c>
      <c r="X282" s="108"/>
      <c r="Y282" s="22"/>
      <c r="Z282" s="267"/>
    </row>
    <row r="283" spans="2:26" ht="30" customHeight="1">
      <c r="B283" s="503"/>
      <c r="C283" s="341" t="s">
        <v>112</v>
      </c>
      <c r="D283" s="254">
        <v>89</v>
      </c>
      <c r="E283" s="342">
        <v>93</v>
      </c>
      <c r="F283" s="95" t="str">
        <f>IF(地区標準卸価格!F283="","",IF(ISNUMBER(地区標準卸価格!F283),IF(入力!$C$17=1,ROUNDDOWN(地区標準卸価格!F283*ユーザ別掛け率!F283%,-入力!$C$16),IF(入力!$C$17=2,ROUNDUP(地区標準卸価格!F283*ユーザ別掛け率!F283%,-入力!$C$16),IF(入力!$C$17=3,ROUND(地区標準卸価格!F283*ユーザ別掛け率!F283%,-入力!$C$16),""))),地区標準卸価格!F283))</f>
        <v/>
      </c>
      <c r="G283" s="126">
        <f>'6桁'!G283</f>
        <v>0</v>
      </c>
      <c r="H283" s="95" t="str">
        <f>IF(地区標準卸価格!H283="","",IF(ISNUMBER(地区標準卸価格!H283),IF(入力!$C$17=1,ROUNDDOWN(地区標準卸価格!H283*ユーザ別掛け率!H283%,-入力!$C$16),IF(入力!$C$17=2,ROUNDUP(地区標準卸価格!H283*ユーザ別掛け率!H283%,-入力!$C$16),IF(入力!$C$17=3,ROUND(地区標準卸価格!H283*ユーザ別掛け率!H283%,-入力!$C$16),""))),地区標準卸価格!H283))</f>
        <v/>
      </c>
      <c r="I283" s="126">
        <f>'6桁'!I283</f>
        <v>0</v>
      </c>
      <c r="J283" s="95" t="str">
        <f>IF(地区標準卸価格!J283="","",IF(ISNUMBER(地区標準卸価格!J283),IF(入力!$C$17=1,ROUNDDOWN(地区標準卸価格!J283*ユーザ別掛け率!J283%,-入力!$C$16),IF(入力!$C$17=2,ROUNDUP(地区標準卸価格!J283*ユーザ別掛け率!J283%,-入力!$C$16),IF(入力!$C$17=3,ROUND(地区標準卸価格!J283*ユーザ別掛け率!J283%,-入力!$C$16),""))),地区標準卸価格!J283))</f>
        <v/>
      </c>
      <c r="K283" s="20">
        <f>'6桁'!K283</f>
        <v>0</v>
      </c>
      <c r="L283" s="95" t="str">
        <f>IF(地区標準卸価格!L283="","",IF(ISNUMBER(地区標準卸価格!L283),IF(入力!$C$17=1,ROUNDDOWN(地区標準卸価格!L283*ユーザ別掛け率!L283%,-入力!$C$16),IF(入力!$C$17=2,ROUNDUP(地区標準卸価格!L283*ユーザ別掛け率!L283%,-入力!$C$16),IF(入力!$C$17=3,ROUND(地区標準卸価格!L283*ユーザ別掛け率!L283%,-入力!$C$16),""))),地区標準卸価格!L283))</f>
        <v/>
      </c>
      <c r="M283" s="20">
        <f>'6桁'!M283</f>
        <v>0</v>
      </c>
      <c r="N283" s="95" t="str">
        <f>IF(地区標準卸価格!N283="","",IF(ISNUMBER(地区標準卸価格!N283),IF(入力!$C$17=1,ROUNDDOWN(地区標準卸価格!N283*ユーザ別掛け率!N283%,-入力!$C$16),IF(入力!$C$17=2,ROUNDUP(地区標準卸価格!N283*ユーザ別掛け率!N283%,-入力!$C$16),IF(入力!$C$17=3,ROUND(地区標準卸価格!N283*ユーザ別掛け率!N283%,-入力!$C$16),""))),地区標準卸価格!N283))</f>
        <v/>
      </c>
      <c r="O283" s="126">
        <f>'6桁'!O283</f>
        <v>0</v>
      </c>
      <c r="P283" s="95">
        <f>IF(地区標準卸価格!P283="","",IF(ISNUMBER(地区標準卸価格!P283),IF(入力!$C$17=1,ROUNDDOWN(地区標準卸価格!P283*ユーザ別掛け率!P283%,-入力!$C$16),IF(入力!$C$17=2,ROUNDUP(地区標準卸価格!P283*ユーザ別掛け率!P283%,-入力!$C$16),IF(入力!$C$17=3,ROUND(地区標準卸価格!P283*ユーザ別掛け率!P283%,-入力!$C$16),""))),地区標準卸価格!P283))</f>
        <v>40500</v>
      </c>
      <c r="Q283" s="20" t="str">
        <f>'6桁'!Q283</f>
        <v>W</v>
      </c>
      <c r="R283" s="95">
        <f>IF(地区標準卸価格!R283="","",IF(ISNUMBER(地区標準卸価格!R283),IF(入力!$C$17=1,ROUNDDOWN(地区標準卸価格!R283*ユーザ別掛け率!R283%,-入力!$C$16),IF(入力!$C$17=2,ROUNDUP(地区標準卸価格!R283*ユーザ別掛け率!R283%,-入力!$C$16),IF(入力!$C$17=3,ROUND(地区標準卸価格!R283*ユーザ別掛け率!R283%,-入力!$C$16),""))),地区標準卸価格!R283))</f>
        <v>48000</v>
      </c>
      <c r="S283" s="20" t="str">
        <f>'6桁'!S283</f>
        <v>▽W</v>
      </c>
      <c r="T283" s="95">
        <f>IF(地区標準卸価格!T283="","",IF(ISNUMBER(地区標準卸価格!T283),IF(入力!$C$17=1,ROUNDDOWN(地区標準卸価格!T283*ユーザ別掛け率!T283%,-入力!$C$16),IF(入力!$C$17=2,ROUNDUP(地区標準卸価格!T283*ユーザ別掛け率!T283%,-入力!$C$16),IF(入力!$C$17=3,ROUND(地区標準卸価格!T283*ユーザ別掛け率!T283%,-入力!$C$16),""))),地区標準卸価格!T283))</f>
        <v>48000</v>
      </c>
      <c r="U283" s="20" t="str">
        <f>'6桁'!U283</f>
        <v>▽V</v>
      </c>
      <c r="V283" s="95" t="str">
        <f>IF(地区標準卸価格!V283="","",IF(ISNUMBER(地区標準卸価格!V283),IF(入力!$C$17=1,ROUNDDOWN(地区標準卸価格!V283*ユーザ別掛け率!V283%,-入力!$C$16),IF(入力!$C$17=2,ROUNDUP(地区標準卸価格!V283*ユーザ別掛け率!V283%,-入力!$C$16),IF(入力!$C$17=3,ROUND(地区標準卸価格!V283*ユーザ別掛け率!V283%,-入力!$C$16),""))),地区標準卸価格!V283))</f>
        <v/>
      </c>
      <c r="W283" s="19">
        <f>'6桁'!W283</f>
        <v>0</v>
      </c>
      <c r="X283" s="108"/>
      <c r="Y283" s="22"/>
      <c r="Z283" s="267"/>
    </row>
    <row r="284" spans="2:26" ht="30" customHeight="1">
      <c r="B284" s="503"/>
      <c r="C284" s="341" t="s">
        <v>334</v>
      </c>
      <c r="D284" s="254">
        <v>75</v>
      </c>
      <c r="E284" s="342">
        <v>77</v>
      </c>
      <c r="F284" s="95" t="str">
        <f>IF(地区標準卸価格!F284="","",IF(ISNUMBER(地区標準卸価格!F284),IF(入力!$C$17=1,ROUNDDOWN(地区標準卸価格!F284*ユーザ別掛け率!F284%,-入力!$C$16),IF(入力!$C$17=2,ROUNDUP(地区標準卸価格!F284*ユーザ別掛け率!F284%,-入力!$C$16),IF(入力!$C$17=3,ROUND(地区標準卸価格!F284*ユーザ別掛け率!F284%,-入力!$C$16),""))),地区標準卸価格!F284))</f>
        <v/>
      </c>
      <c r="G284" s="126">
        <f>'6桁'!G284</f>
        <v>0</v>
      </c>
      <c r="H284" s="95" t="str">
        <f>IF(地区標準卸価格!H284="","",IF(ISNUMBER(地区標準卸価格!H284),IF(入力!$C$17=1,ROUNDDOWN(地区標準卸価格!H284*ユーザ別掛け率!H284%,-入力!$C$16),IF(入力!$C$17=2,ROUNDUP(地区標準卸価格!H284*ユーザ別掛け率!H284%,-入力!$C$16),IF(入力!$C$17=3,ROUND(地区標準卸価格!H284*ユーザ別掛け率!H284%,-入力!$C$16),""))),地区標準卸価格!H284))</f>
        <v/>
      </c>
      <c r="I284" s="126">
        <f>'6桁'!I284</f>
        <v>0</v>
      </c>
      <c r="J284" s="95">
        <f>IF(地区標準卸価格!J284="","",IF(ISNUMBER(地区標準卸価格!J284),IF(入力!$C$17=1,ROUNDDOWN(地区標準卸価格!J284*ユーザ別掛け率!J284%,-入力!$C$16),IF(入力!$C$17=2,ROUNDUP(地区標準卸価格!J284*ユーザ別掛け率!J284%,-入力!$C$16),IF(入力!$C$17=3,ROUND(地区標準卸価格!J284*ユーザ別掛け率!J284%,-入力!$C$16),""))),地区標準卸価格!J284))</f>
        <v>21800</v>
      </c>
      <c r="K284" s="20" t="str">
        <f>'6桁'!K284</f>
        <v>V◇</v>
      </c>
      <c r="L284" s="95" t="str">
        <f>IF(地区標準卸価格!L284="","",IF(ISNUMBER(地区標準卸価格!L284),IF(入力!$C$17=1,ROUNDDOWN(地区標準卸価格!L284*ユーザ別掛け率!L284%,-入力!$C$16),IF(入力!$C$17=2,ROUNDUP(地区標準卸価格!L284*ユーザ別掛け率!L284%,-入力!$C$16),IF(入力!$C$17=3,ROUND(地区標準卸価格!L284*ユーザ別掛け率!L284%,-入力!$C$16),""))),地区標準卸価格!L284))</f>
        <v/>
      </c>
      <c r="M284" s="20">
        <f>'6桁'!M284</f>
        <v>0</v>
      </c>
      <c r="N284" s="95">
        <f>IF(地区標準卸価格!N284="","",IF(ISNUMBER(地区標準卸価格!N284),IF(入力!$C$17=1,ROUNDDOWN(地区標準卸価格!N284*ユーザ別掛け率!N284%,-入力!$C$16),IF(入力!$C$17=2,ROUNDUP(地区標準卸価格!N284*ユーザ別掛け率!N284%,-入力!$C$16),IF(入力!$C$17=3,ROUND(地区標準卸価格!N284*ユーザ別掛け率!N284%,-入力!$C$16),""))),地区標準卸価格!N284))</f>
        <v>18600</v>
      </c>
      <c r="O284" s="126" t="str">
        <f>'6桁'!O284</f>
        <v>V◇</v>
      </c>
      <c r="P284" s="95">
        <f>IF(地区標準卸価格!P284="","",IF(ISNUMBER(地区標準卸価格!P284),IF(入力!$C$17=1,ROUNDDOWN(地区標準卸価格!P284*ユーザ別掛け率!P284%,-入力!$C$16),IF(入力!$C$17=2,ROUNDUP(地区標準卸価格!P284*ユーザ別掛け率!P284%,-入力!$C$16),IF(入力!$C$17=3,ROUND(地区標準卸価格!P284*ユーザ別掛け率!P284%,-入力!$C$16),""))),地区標準卸価格!P284))</f>
        <v>23500</v>
      </c>
      <c r="Q284" s="20" t="str">
        <f>'6桁'!Q284</f>
        <v>V</v>
      </c>
      <c r="R284" s="95" t="str">
        <f>IF(地区標準卸価格!R284="","",IF(ISNUMBER(地区標準卸価格!R284),IF(入力!$C$17=1,ROUNDDOWN(地区標準卸価格!R284*ユーザ別掛け率!R284%,-入力!$C$16),IF(入力!$C$17=2,ROUNDUP(地区標準卸価格!R284*ユーザ別掛け率!R284%,-入力!$C$16),IF(入力!$C$17=3,ROUND(地区標準卸価格!R284*ユーザ別掛け率!R284%,-入力!$C$16),""))),地区標準卸価格!R284))</f>
        <v/>
      </c>
      <c r="S284" s="20">
        <f>'6桁'!S284</f>
        <v>0</v>
      </c>
      <c r="T284" s="95" t="str">
        <f>IF(地区標準卸価格!T284="","",IF(ISNUMBER(地区標準卸価格!T284),IF(入力!$C$17=1,ROUNDDOWN(地区標準卸価格!T284*ユーザ別掛け率!T284%,-入力!$C$16),IF(入力!$C$17=2,ROUNDUP(地区標準卸価格!T284*ユーザ別掛け率!T284%,-入力!$C$16),IF(入力!$C$17=3,ROUND(地区標準卸価格!T284*ユーザ別掛け率!T284%,-入力!$C$16),""))),地区標準卸価格!T284))</f>
        <v/>
      </c>
      <c r="U284" s="20">
        <f>'6桁'!U284</f>
        <v>0</v>
      </c>
      <c r="V284" s="95" t="str">
        <f>IF(地区標準卸価格!V284="","",IF(ISNUMBER(地区標準卸価格!V284),IF(入力!$C$17=1,ROUNDDOWN(地区標準卸価格!V284*ユーザ別掛け率!V284%,-入力!$C$16),IF(入力!$C$17=2,ROUNDUP(地区標準卸価格!V284*ユーザ別掛け率!V284%,-入力!$C$16),IF(入力!$C$17=3,ROUND(地区標準卸価格!V284*ユーザ別掛け率!V284%,-入力!$C$16),""))),地区標準卸価格!V284))</f>
        <v/>
      </c>
      <c r="W284" s="19">
        <f>'6桁'!W284</f>
        <v>0</v>
      </c>
      <c r="X284" s="108"/>
      <c r="Y284" s="22"/>
      <c r="Z284" s="267"/>
    </row>
    <row r="285" spans="2:26" ht="30" customHeight="1">
      <c r="B285" s="503"/>
      <c r="C285" s="341" t="s">
        <v>118</v>
      </c>
      <c r="D285" s="254">
        <v>84</v>
      </c>
      <c r="E285" s="342">
        <v>88</v>
      </c>
      <c r="F285" s="95" t="str">
        <f>IF(地区標準卸価格!F285="","",IF(ISNUMBER(地区標準卸価格!F285),IF(入力!$C$17=1,ROUNDDOWN(地区標準卸価格!F285*ユーザ別掛け率!F285%,-入力!$C$16),IF(入力!$C$17=2,ROUNDUP(地区標準卸価格!F285*ユーザ別掛け率!F285%,-入力!$C$16),IF(入力!$C$17=3,ROUND(地区標準卸価格!F285*ユーザ別掛け率!F285%,-入力!$C$16),""))),地区標準卸価格!F285))</f>
        <v/>
      </c>
      <c r="G285" s="126">
        <f>'6桁'!G285</f>
        <v>0</v>
      </c>
      <c r="H285" s="95" t="str">
        <f>IF(地区標準卸価格!H285="","",IF(ISNUMBER(地区標準卸価格!H285),IF(入力!$C$17=1,ROUNDDOWN(地区標準卸価格!H285*ユーザ別掛け率!H285%,-入力!$C$16),IF(入力!$C$17=2,ROUNDUP(地区標準卸価格!H285*ユーザ別掛け率!H285%,-入力!$C$16),IF(入力!$C$17=3,ROUND(地区標準卸価格!H285*ユーザ別掛け率!H285%,-入力!$C$16),""))),地区標準卸価格!H285))</f>
        <v/>
      </c>
      <c r="I285" s="126">
        <f>'6桁'!I285</f>
        <v>0</v>
      </c>
      <c r="J285" s="95">
        <f>IF(地区標準卸価格!J285="","",IF(ISNUMBER(地区標準卸価格!J285),IF(入力!$C$17=1,ROUNDDOWN(地区標準卸価格!J285*ユーザ別掛け率!J285%,-入力!$C$16),IF(入力!$C$17=2,ROUNDUP(地区標準卸価格!J285*ユーザ別掛け率!J285%,-入力!$C$16),IF(入力!$C$17=3,ROUND(地区標準卸価格!J285*ユーザ別掛け率!J285%,-入力!$C$16),""))),地区標準卸価格!J285))</f>
        <v>25500</v>
      </c>
      <c r="K285" s="20" t="str">
        <f>'6桁'!K285</f>
        <v>V</v>
      </c>
      <c r="L285" s="95" t="str">
        <f>IF(地区標準卸価格!L285="","",IF(ISNUMBER(地区標準卸価格!L285),IF(入力!$C$17=1,ROUNDDOWN(地区標準卸価格!L285*ユーザ別掛け率!L285%,-入力!$C$16),IF(入力!$C$17=2,ROUNDUP(地区標準卸価格!L285*ユーザ別掛け率!L285%,-入力!$C$16),IF(入力!$C$17=3,ROUND(地区標準卸価格!L285*ユーザ別掛け率!L285%,-入力!$C$16),""))),地区標準卸価格!L285))</f>
        <v/>
      </c>
      <c r="M285" s="126">
        <f>'6桁'!M285</f>
        <v>0</v>
      </c>
      <c r="N285" s="95">
        <f>IF(地区標準卸価格!N285="","",IF(ISNUMBER(地区標準卸価格!N285),IF(入力!$C$17=1,ROUNDDOWN(地区標準卸価格!N285*ユーザ別掛け率!N285%,-入力!$C$16),IF(入力!$C$17=2,ROUNDUP(地区標準卸価格!N285*ユーザ別掛け率!N285%,-入力!$C$16),IF(入力!$C$17=3,ROUND(地区標準卸価格!N285*ユーザ別掛け率!N285%,-入力!$C$16),""))),地区標準卸価格!N285))</f>
        <v>24900</v>
      </c>
      <c r="O285" s="126" t="str">
        <f>'6桁'!O285</f>
        <v>V◇</v>
      </c>
      <c r="P285" s="95">
        <f>IF(地区標準卸価格!P285="","",IF(ISNUMBER(地区標準卸価格!P285),IF(入力!$C$17=1,ROUNDDOWN(地区標準卸価格!P285*ユーザ別掛け率!P285%,-入力!$C$16),IF(入力!$C$17=2,ROUNDUP(地区標準卸価格!P285*ユーザ別掛け率!P285%,-入力!$C$16),IF(入力!$C$17=3,ROUND(地区標準卸価格!P285*ユーザ別掛け率!P285%,-入力!$C$16),""))),地区標準卸価格!P285))</f>
        <v>29400</v>
      </c>
      <c r="Q285" s="20" t="str">
        <f>'6桁'!Q285</f>
        <v>V</v>
      </c>
      <c r="R285" s="95" t="str">
        <f>IF(地区標準卸価格!R285="","",IF(ISNUMBER(地区標準卸価格!R285),IF(入力!$C$17=1,ROUNDDOWN(地区標準卸価格!R285*ユーザ別掛け率!R285%,-入力!$C$16),IF(入力!$C$17=2,ROUNDUP(地区標準卸価格!R285*ユーザ別掛け率!R285%,-入力!$C$16),IF(入力!$C$17=3,ROUND(地区標準卸価格!R285*ユーザ別掛け率!R285%,-入力!$C$16),""))),地区標準卸価格!R285))</f>
        <v/>
      </c>
      <c r="S285" s="20">
        <f>'6桁'!S285</f>
        <v>0</v>
      </c>
      <c r="T285" s="95">
        <f>IF(地区標準卸価格!T285="","",IF(ISNUMBER(地区標準卸価格!T285),IF(入力!$C$17=1,ROUNDDOWN(地区標準卸価格!T285*ユーザ別掛け率!T285%,-入力!$C$16),IF(入力!$C$17=2,ROUNDUP(地区標準卸価格!T285*ユーザ別掛け率!T285%,-入力!$C$16),IF(入力!$C$17=3,ROUND(地区標準卸価格!T285*ユーザ別掛け率!T285%,-入力!$C$16),""))),地区標準卸価格!T285))</f>
        <v>34400</v>
      </c>
      <c r="U285" s="20" t="str">
        <f>'6桁'!U285</f>
        <v>▽V★</v>
      </c>
      <c r="V285" s="95">
        <f>IF(地区標準卸価格!V285="","",IF(ISNUMBER(地区標準卸価格!V285),IF(入力!$C$17=1,ROUNDDOWN(地区標準卸価格!V285*ユーザ別掛け率!V285%,-入力!$C$16),IF(入力!$C$17=2,ROUNDUP(地区標準卸価格!V285*ユーザ別掛け率!V285%,-入力!$C$16),IF(入力!$C$17=3,ROUND(地区標準卸価格!V285*ユーザ別掛け率!V285%,-入力!$C$16),""))),地区標準卸価格!V285))</f>
        <v>27000</v>
      </c>
      <c r="W285" s="19" t="str">
        <f>'6桁'!W285</f>
        <v>V</v>
      </c>
      <c r="X285" s="108"/>
      <c r="Y285" s="22"/>
      <c r="Z285" s="267"/>
    </row>
    <row r="286" spans="2:26" ht="30" customHeight="1">
      <c r="B286" s="503"/>
      <c r="C286" s="341" t="s">
        <v>121</v>
      </c>
      <c r="D286" s="254">
        <v>87</v>
      </c>
      <c r="E286" s="342">
        <v>91</v>
      </c>
      <c r="F286" s="95" t="str">
        <f>IF(地区標準卸価格!F286="","",IF(ISNUMBER(地区標準卸価格!F286),IF(入力!$C$17=1,ROUNDDOWN(地区標準卸価格!F286*ユーザ別掛け率!F286%,-入力!$C$16),IF(入力!$C$17=2,ROUNDUP(地区標準卸価格!F286*ユーザ別掛け率!F286%,-入力!$C$16),IF(入力!$C$17=3,ROUND(地区標準卸価格!F286*ユーザ別掛け率!F286%,-入力!$C$16),""))),地区標準卸価格!F286))</f>
        <v/>
      </c>
      <c r="G286" s="126">
        <f>'6桁'!G286</f>
        <v>0</v>
      </c>
      <c r="H286" s="95" t="str">
        <f>IF(地区標準卸価格!H286="","",IF(ISNUMBER(地区標準卸価格!H286),IF(入力!$C$17=1,ROUNDDOWN(地区標準卸価格!H286*ユーザ別掛け率!H286%,-入力!$C$16),IF(入力!$C$17=2,ROUNDUP(地区標準卸価格!H286*ユーザ別掛け率!H286%,-入力!$C$16),IF(入力!$C$17=3,ROUND(地区標準卸価格!H286*ユーザ別掛け率!H286%,-入力!$C$16),""))),地区標準卸価格!H286))</f>
        <v/>
      </c>
      <c r="I286" s="126">
        <f>'6桁'!I286</f>
        <v>0</v>
      </c>
      <c r="J286" s="95">
        <f>IF(地区標準卸価格!J286="","",IF(ISNUMBER(地区標準卸価格!J286),IF(入力!$C$17=1,ROUNDDOWN(地区標準卸価格!J286*ユーザ別掛け率!J286%,-入力!$C$16),IF(入力!$C$17=2,ROUNDUP(地区標準卸価格!J286*ユーザ別掛け率!J286%,-入力!$C$16),IF(入力!$C$17=3,ROUND(地区標準卸価格!J286*ユーザ別掛け率!J286%,-入力!$C$16),""))),地区標準卸価格!J286))</f>
        <v>25400</v>
      </c>
      <c r="K286" s="20" t="str">
        <f>'6桁'!K286</f>
        <v>※V
LM704</v>
      </c>
      <c r="L286" s="95" t="str">
        <f>IF(地区標準卸価格!L286="","",IF(ISNUMBER(地区標準卸価格!L286),IF(入力!$C$17=1,ROUNDDOWN(地区標準卸価格!L286*ユーザ別掛け率!L286%,-入力!$C$16),IF(入力!$C$17=2,ROUNDUP(地区標準卸価格!L286*ユーザ別掛け率!L286%,-入力!$C$16),IF(入力!$C$17=3,ROUND(地区標準卸価格!L286*ユーザ別掛け率!L286%,-入力!$C$16),""))),地区標準卸価格!L286))</f>
        <v/>
      </c>
      <c r="M286" s="20">
        <f>'6桁'!M286</f>
        <v>0</v>
      </c>
      <c r="N286" s="95" t="str">
        <f>IF(地区標準卸価格!N286="","",IF(ISNUMBER(地区標準卸価格!N286),IF(入力!$C$17=1,ROUNDDOWN(地区標準卸価格!N286*ユーザ別掛け率!N286%,-入力!$C$16),IF(入力!$C$17=2,ROUNDUP(地区標準卸価格!N286*ユーザ別掛け率!N286%,-入力!$C$16),IF(入力!$C$17=3,ROUND(地区標準卸価格!N286*ユーザ別掛け率!N286%,-入力!$C$16),""))),地区標準卸価格!N286))</f>
        <v/>
      </c>
      <c r="O286" s="126">
        <f>'6桁'!O286</f>
        <v>0</v>
      </c>
      <c r="P286" s="95">
        <f>IF(地区標準卸価格!P286="","",IF(ISNUMBER(地区標準卸価格!P286),IF(入力!$C$17=1,ROUNDDOWN(地区標準卸価格!P286*ユーザ別掛け率!P286%,-入力!$C$16),IF(入力!$C$17=2,ROUNDUP(地区標準卸価格!P286*ユーザ別掛け率!P286%,-入力!$C$16),IF(入力!$C$17=3,ROUND(地区標準卸価格!P286*ユーザ別掛け率!P286%,-入力!$C$16),""))),地区標準卸価格!P286))</f>
        <v>31800</v>
      </c>
      <c r="Q286" s="20" t="str">
        <f>'6桁'!Q286</f>
        <v>V</v>
      </c>
      <c r="R286" s="95" t="str">
        <f>IF(地区標準卸価格!R286="","",IF(ISNUMBER(地区標準卸価格!R286),IF(入力!$C$17=1,ROUNDDOWN(地区標準卸価格!R286*ユーザ別掛け率!R286%,-入力!$C$16),IF(入力!$C$17=2,ROUNDUP(地区標準卸価格!R286*ユーザ別掛け率!R286%,-入力!$C$16),IF(入力!$C$17=3,ROUND(地区標準卸価格!R286*ユーザ別掛け率!R286%,-入力!$C$16),""))),地区標準卸価格!R286))</f>
        <v/>
      </c>
      <c r="S286" s="20">
        <f>'6桁'!S286</f>
        <v>0</v>
      </c>
      <c r="T286" s="95">
        <f>IF(地区標準卸価格!T286="","",IF(ISNUMBER(地区標準卸価格!T286),IF(入力!$C$17=1,ROUNDDOWN(地区標準卸価格!T286*ユーザ別掛け率!T286%,-入力!$C$16),IF(入力!$C$17=2,ROUNDUP(地区標準卸価格!T286*ユーザ別掛け率!T286%,-入力!$C$16),IF(入力!$C$17=3,ROUND(地区標準卸価格!T286*ユーザ別掛け率!T286%,-入力!$C$16),""))),地区標準卸価格!T286))</f>
        <v>37300</v>
      </c>
      <c r="U286" s="20" t="str">
        <f>'6桁'!U286</f>
        <v>▽V★</v>
      </c>
      <c r="V286" s="95">
        <f>IF(地区標準卸価格!V286="","",IF(ISNUMBER(地区標準卸価格!V286),IF(入力!$C$17=1,ROUNDDOWN(地区標準卸価格!V286*ユーザ別掛け率!V286%,-入力!$C$16),IF(入力!$C$17=2,ROUNDUP(地区標準卸価格!V286*ユーザ別掛け率!V286%,-入力!$C$16),IF(入力!$C$17=3,ROUND(地区標準卸価格!V286*ユーザ別掛け率!V286%,-入力!$C$16),""))),地区標準卸価格!V286))</f>
        <v>25900</v>
      </c>
      <c r="W286" s="19" t="str">
        <f>'6桁'!W286</f>
        <v>V</v>
      </c>
      <c r="X286" s="108"/>
      <c r="Y286" s="22"/>
      <c r="Z286" s="267"/>
    </row>
    <row r="287" spans="2:26" ht="30" customHeight="1">
      <c r="B287" s="503"/>
      <c r="C287" s="341" t="s">
        <v>125</v>
      </c>
      <c r="D287" s="254">
        <v>90</v>
      </c>
      <c r="E287" s="342">
        <v>94</v>
      </c>
      <c r="F287" s="95" t="str">
        <f>IF(地区標準卸価格!F287="","",IF(ISNUMBER(地区標準卸価格!F287),IF(入力!$C$17=1,ROUNDDOWN(地区標準卸価格!F287*ユーザ別掛け率!F287%,-入力!$C$16),IF(入力!$C$17=2,ROUNDUP(地区標準卸価格!F287*ユーザ別掛け率!F287%,-入力!$C$16),IF(入力!$C$17=3,ROUND(地区標準卸価格!F287*ユーザ別掛け率!F287%,-入力!$C$16),""))),地区標準卸価格!F287))</f>
        <v/>
      </c>
      <c r="G287" s="126">
        <f>'6桁'!G287</f>
        <v>0</v>
      </c>
      <c r="H287" s="95" t="str">
        <f>IF(地区標準卸価格!H287="","",IF(ISNUMBER(地区標準卸価格!H287),IF(入力!$C$17=1,ROUNDDOWN(地区標準卸価格!H287*ユーザ別掛け率!H287%,-入力!$C$16),IF(入力!$C$17=2,ROUNDUP(地区標準卸価格!H287*ユーザ別掛け率!H287%,-入力!$C$16),IF(入力!$C$17=3,ROUND(地区標準卸価格!H287*ユーザ別掛け率!H287%,-入力!$C$16),""))),地区標準卸価格!H287))</f>
        <v/>
      </c>
      <c r="I287" s="126">
        <f>'6桁'!I287</f>
        <v>0</v>
      </c>
      <c r="J287" s="95" t="str">
        <f>IF(地区標準卸価格!J287="","",IF(ISNUMBER(地区標準卸価格!J287),IF(入力!$C$17=1,ROUNDDOWN(地区標準卸価格!J287*ユーザ別掛け率!J287%,-入力!$C$16),IF(入力!$C$17=2,ROUNDUP(地区標準卸価格!J287*ユーザ別掛け率!J287%,-入力!$C$16),IF(入力!$C$17=3,ROUND(地区標準卸価格!J287*ユーザ別掛け率!J287%,-入力!$C$16),""))),地区標準卸価格!J287))</f>
        <v/>
      </c>
      <c r="K287" s="20">
        <f>'6桁'!K287</f>
        <v>0</v>
      </c>
      <c r="L287" s="95" t="str">
        <f>IF(地区標準卸価格!L287="","",IF(ISNUMBER(地区標準卸価格!L287),IF(入力!$C$17=1,ROUNDDOWN(地区標準卸価格!L287*ユーザ別掛け率!L287%,-入力!$C$16),IF(入力!$C$17=2,ROUNDUP(地区標準卸価格!L287*ユーザ別掛け率!L287%,-入力!$C$16),IF(入力!$C$17=3,ROUND(地区標準卸価格!L287*ユーザ別掛け率!L287%,-入力!$C$16),""))),地区標準卸価格!L287))</f>
        <v/>
      </c>
      <c r="M287" s="20">
        <f>'6桁'!M287</f>
        <v>0</v>
      </c>
      <c r="N287" s="95" t="str">
        <f>IF(地区標準卸価格!N287="","",IF(ISNUMBER(地区標準卸価格!N287),IF(入力!$C$17=1,ROUNDDOWN(地区標準卸価格!N287*ユーザ別掛け率!N287%,-入力!$C$16),IF(入力!$C$17=2,ROUNDUP(地区標準卸価格!N287*ユーザ別掛け率!N287%,-入力!$C$16),IF(入力!$C$17=3,ROUND(地区標準卸価格!N287*ユーザ別掛け率!N287%,-入力!$C$16),""))),地区標準卸価格!N287))</f>
        <v/>
      </c>
      <c r="O287" s="126">
        <f>'6桁'!O287</f>
        <v>0</v>
      </c>
      <c r="P287" s="95" t="str">
        <f>IF(地区標準卸価格!P287="","",IF(ISNUMBER(地区標準卸価格!P287),IF(入力!$C$17=1,ROUNDDOWN(地区標準卸価格!P287*ユーザ別掛け率!P287%,-入力!$C$16),IF(入力!$C$17=2,ROUNDUP(地区標準卸価格!P287*ユーザ別掛け率!P287%,-入力!$C$16),IF(入力!$C$17=3,ROUND(地区標準卸価格!P287*ユーザ別掛け率!P287%,-入力!$C$16),""))),地区標準卸価格!P287))</f>
        <v/>
      </c>
      <c r="Q287" s="20">
        <f>'6桁'!Q287</f>
        <v>0</v>
      </c>
      <c r="R287" s="95" t="str">
        <f>IF(地区標準卸価格!R287="","",IF(ISNUMBER(地区標準卸価格!R287),IF(入力!$C$17=1,ROUNDDOWN(地区標準卸価格!R287*ユーザ別掛け率!R287%,-入力!$C$16),IF(入力!$C$17=2,ROUNDUP(地区標準卸価格!R287*ユーザ別掛け率!R287%,-入力!$C$16),IF(入力!$C$17=3,ROUND(地区標準卸価格!R287*ユーザ別掛け率!R287%,-入力!$C$16),""))),地区標準卸価格!R287))</f>
        <v/>
      </c>
      <c r="S287" s="20">
        <f>'6桁'!S287</f>
        <v>0</v>
      </c>
      <c r="T287" s="95" t="str">
        <f>IF(地区標準卸価格!T287="","",IF(ISNUMBER(地区標準卸価格!T287),IF(入力!$C$17=1,ROUNDDOWN(地区標準卸価格!T287*ユーザ別掛け率!T287%,-入力!$C$16),IF(入力!$C$17=2,ROUNDUP(地区標準卸価格!T287*ユーザ別掛け率!T287%,-入力!$C$16),IF(入力!$C$17=3,ROUND(地区標準卸価格!T287*ユーザ別掛け率!T287%,-入力!$C$16),""))),地区標準卸価格!T287))</f>
        <v/>
      </c>
      <c r="U287" s="20">
        <f>'6桁'!U287</f>
        <v>0</v>
      </c>
      <c r="V287" s="95">
        <f>IF(地区標準卸価格!V287="","",IF(ISNUMBER(地区標準卸価格!V287),IF(入力!$C$17=1,ROUNDDOWN(地区標準卸価格!V287*ユーザ別掛け率!V287%,-入力!$C$16),IF(入力!$C$17=2,ROUNDUP(地区標準卸価格!V287*ユーザ別掛け率!V287%,-入力!$C$16),IF(入力!$C$17=3,ROUND(地区標準卸価格!V287*ユーザ別掛け率!V287%,-入力!$C$16),""))),地区標準卸価格!V287))</f>
        <v>29700</v>
      </c>
      <c r="W287" s="19" t="str">
        <f>'6桁'!W287</f>
        <v>※V</v>
      </c>
      <c r="X287" s="108"/>
      <c r="Y287" s="22"/>
      <c r="Z287" s="267"/>
    </row>
    <row r="288" spans="2:26" ht="30" customHeight="1">
      <c r="B288" s="503"/>
      <c r="C288" s="341" t="s">
        <v>128</v>
      </c>
      <c r="D288" s="254">
        <v>92</v>
      </c>
      <c r="E288" s="342">
        <v>96</v>
      </c>
      <c r="F288" s="95" t="str">
        <f>IF(地区標準卸価格!F288="","",IF(ISNUMBER(地区標準卸価格!F288),IF(入力!$C$17=1,ROUNDDOWN(地区標準卸価格!F288*ユーザ別掛け率!F288%,-入力!$C$16),IF(入力!$C$17=2,ROUNDUP(地区標準卸価格!F288*ユーザ別掛け率!F288%,-入力!$C$16),IF(入力!$C$17=3,ROUND(地区標準卸価格!F288*ユーザ別掛け率!F288%,-入力!$C$16),""))),地区標準卸価格!F288))</f>
        <v/>
      </c>
      <c r="G288" s="96">
        <f>'6桁'!G288</f>
        <v>0</v>
      </c>
      <c r="H288" s="95" t="str">
        <f>IF(地区標準卸価格!H288="","",IF(ISNUMBER(地区標準卸価格!H288),IF(入力!$C$17=1,ROUNDDOWN(地区標準卸価格!H288*ユーザ別掛け率!H288%,-入力!$C$16),IF(入力!$C$17=2,ROUNDUP(地区標準卸価格!H288*ユーザ別掛け率!H288%,-入力!$C$16),IF(入力!$C$17=3,ROUND(地区標準卸価格!H288*ユーザ別掛け率!H288%,-入力!$C$16),""))),地区標準卸価格!H288))</f>
        <v/>
      </c>
      <c r="I288" s="126">
        <f>'6桁'!I288</f>
        <v>0</v>
      </c>
      <c r="J288" s="95" t="str">
        <f>IF(地区標準卸価格!J288="","",IF(ISNUMBER(地区標準卸価格!J288),IF(入力!$C$17=1,ROUNDDOWN(地区標準卸価格!J288*ユーザ別掛け率!J288%,-入力!$C$16),IF(入力!$C$17=2,ROUNDUP(地区標準卸価格!J288*ユーザ別掛け率!J288%,-入力!$C$16),IF(入力!$C$17=3,ROUND(地区標準卸価格!J288*ユーザ別掛け率!J288%,-入力!$C$16),""))),地区標準卸価格!J288))</f>
        <v/>
      </c>
      <c r="K288" s="20">
        <f>'6桁'!K288</f>
        <v>0</v>
      </c>
      <c r="L288" s="95" t="str">
        <f>IF(地区標準卸価格!L288="","",IF(ISNUMBER(地区標準卸価格!L288),IF(入力!$C$17=1,ROUNDDOWN(地区標準卸価格!L288*ユーザ別掛け率!L288%,-入力!$C$16),IF(入力!$C$17=2,ROUNDUP(地区標準卸価格!L288*ユーザ別掛け率!L288%,-入力!$C$16),IF(入力!$C$17=3,ROUND(地区標準卸価格!L288*ユーザ別掛け率!L288%,-入力!$C$16),""))),地区標準卸価格!L288))</f>
        <v/>
      </c>
      <c r="M288" s="20">
        <f>'6桁'!M288</f>
        <v>0</v>
      </c>
      <c r="N288" s="95" t="str">
        <f>IF(地区標準卸価格!N288="","",IF(ISNUMBER(地区標準卸価格!N288),IF(入力!$C$17=1,ROUNDDOWN(地区標準卸価格!N288*ユーザ別掛け率!N288%,-入力!$C$16),IF(入力!$C$17=2,ROUNDUP(地区標準卸価格!N288*ユーザ別掛け率!N288%,-入力!$C$16),IF(入力!$C$17=3,ROUND(地区標準卸価格!N288*ユーザ別掛け率!N288%,-入力!$C$16),""))),地区標準卸価格!N288))</f>
        <v/>
      </c>
      <c r="O288" s="126">
        <f>'6桁'!O288</f>
        <v>0</v>
      </c>
      <c r="P288" s="95">
        <f>IF(地区標準卸価格!P288="","",IF(ISNUMBER(地区標準卸価格!P288),IF(入力!$C$17=1,ROUNDDOWN(地区標準卸価格!P288*ユーザ別掛け率!P288%,-入力!$C$16),IF(入力!$C$17=2,ROUNDUP(地区標準卸価格!P288*ユーザ別掛け率!P288%,-入力!$C$16),IF(入力!$C$17=3,ROUND(地区標準卸価格!P288*ユーザ別掛け率!P288%,-入力!$C$16),""))),地区標準卸価格!P288))</f>
        <v>36100</v>
      </c>
      <c r="Q288" s="20" t="str">
        <f>'6桁'!Q288</f>
        <v>V</v>
      </c>
      <c r="R288" s="95" t="str">
        <f>IF(地区標準卸価格!R288="","",IF(ISNUMBER(地区標準卸価格!R288),IF(入力!$C$17=1,ROUNDDOWN(地区標準卸価格!R288*ユーザ別掛け率!R288%,-入力!$C$16),IF(入力!$C$17=2,ROUNDUP(地区標準卸価格!R288*ユーザ別掛け率!R288%,-入力!$C$16),IF(入力!$C$17=3,ROUND(地区標準卸価格!R288*ユーザ別掛け率!R288%,-入力!$C$16),""))),地区標準卸価格!R288))</f>
        <v/>
      </c>
      <c r="S288" s="20">
        <f>'6桁'!S288</f>
        <v>0</v>
      </c>
      <c r="T288" s="95" t="str">
        <f>IF(地区標準卸価格!T288="","",IF(ISNUMBER(地区標準卸価格!T288),IF(入力!$C$17=1,ROUNDDOWN(地区標準卸価格!T288*ユーザ別掛け率!T288%,-入力!$C$16),IF(入力!$C$17=2,ROUNDUP(地区標準卸価格!T288*ユーザ別掛け率!T288%,-入力!$C$16),IF(入力!$C$17=3,ROUND(地区標準卸価格!T288*ユーザ別掛け率!T288%,-入力!$C$16),""))),地区標準卸価格!T288))</f>
        <v/>
      </c>
      <c r="U288" s="20">
        <f>'6桁'!U288</f>
        <v>0</v>
      </c>
      <c r="V288" s="95">
        <f>IF(地区標準卸価格!V288="","",IF(ISNUMBER(地区標準卸価格!V288),IF(入力!$C$17=1,ROUNDDOWN(地区標準卸価格!V288*ユーザ別掛け率!V288%,-入力!$C$16),IF(入力!$C$17=2,ROUNDUP(地区標準卸価格!V288*ユーザ別掛け率!V288%,-入力!$C$16),IF(入力!$C$17=3,ROUND(地区標準卸価格!V288*ユーザ別掛け率!V288%,-入力!$C$16),""))),地区標準卸価格!V288))</f>
        <v>29400</v>
      </c>
      <c r="W288" s="19" t="str">
        <f>'6桁'!W288</f>
        <v>V</v>
      </c>
      <c r="X288" s="108"/>
      <c r="Y288" s="22"/>
      <c r="Z288" s="267"/>
    </row>
    <row r="289" spans="2:26" ht="30" customHeight="1">
      <c r="B289" s="503"/>
      <c r="C289" s="411" t="s">
        <v>335</v>
      </c>
      <c r="D289" s="317">
        <v>83</v>
      </c>
      <c r="E289" s="249">
        <v>87</v>
      </c>
      <c r="F289" s="319" t="str">
        <f>IF(地区標準卸価格!F289="","",IF(ISNUMBER(地区標準卸価格!F289),IF(入力!$C$17=1,ROUNDDOWN(地区標準卸価格!F289*ユーザ別掛け率!F289%,-入力!$C$16),IF(入力!$C$17=2,ROUNDUP(地区標準卸価格!F289*ユーザ別掛け率!F289%,-入力!$C$16),IF(入力!$C$17=3,ROUND(地区標準卸価格!F289*ユーザ別掛け率!F289%,-入力!$C$16),""))),地区標準卸価格!F289))</f>
        <v/>
      </c>
      <c r="G289" s="126">
        <f>'6桁'!G289</f>
        <v>0</v>
      </c>
      <c r="H289" s="319" t="str">
        <f>IF(地区標準卸価格!H289="","",IF(ISNUMBER(地区標準卸価格!H289),IF(入力!$C$17=1,ROUNDDOWN(地区標準卸価格!H289*ユーザ別掛け率!H289%,-入力!$C$16),IF(入力!$C$17=2,ROUNDUP(地区標準卸価格!H289*ユーザ別掛け率!H289%,-入力!$C$16),IF(入力!$C$17=3,ROUND(地区標準卸価格!H289*ユーザ別掛け率!H289%,-入力!$C$16),""))),地区標準卸価格!H289))</f>
        <v/>
      </c>
      <c r="I289" s="132">
        <f>'6桁'!I289</f>
        <v>0</v>
      </c>
      <c r="J289" s="95">
        <f>IF(地区標準卸価格!J289="","",IF(ISNUMBER(地区標準卸価格!J289),IF(入力!$C$17=1,ROUNDDOWN(地区標準卸価格!J289*ユーザ別掛け率!J289%,-入力!$C$16),IF(入力!$C$17=2,ROUNDUP(地区標準卸価格!J289*ユーザ別掛け率!J289%,-入力!$C$16),IF(入力!$C$17=3,ROUND(地区標準卸価格!J289*ユーザ別掛け率!J289%,-入力!$C$16),""))),地区標準卸価格!J289))</f>
        <v>24100</v>
      </c>
      <c r="K289" s="20" t="str">
        <f>'6桁'!K289</f>
        <v>V</v>
      </c>
      <c r="L289" s="319" t="str">
        <f>IF(地区標準卸価格!L289="","",IF(ISNUMBER(地区標準卸価格!L289),IF(入力!$C$17=1,ROUNDDOWN(地区標準卸価格!L289*ユーザ別掛け率!L289%,-入力!$C$16),IF(入力!$C$17=2,ROUNDUP(地区標準卸価格!L289*ユーザ別掛け率!L289%,-入力!$C$16),IF(入力!$C$17=3,ROUND(地区標準卸価格!L289*ユーザ別掛け率!L289%,-入力!$C$16),""))),地区標準卸価格!L289))</f>
        <v/>
      </c>
      <c r="M289" s="236">
        <f>'6桁'!M289</f>
        <v>0</v>
      </c>
      <c r="N289" s="319">
        <f>IF(地区標準卸価格!N289="","",IF(ISNUMBER(地区標準卸価格!N289),IF(入力!$C$17=1,ROUNDDOWN(地区標準卸価格!N289*ユーザ別掛け率!N289%,-入力!$C$16),IF(入力!$C$17=2,ROUNDUP(地区標準卸価格!N289*ユーザ別掛け率!N289%,-入力!$C$16),IF(入力!$C$17=3,ROUND(地区標準卸価格!N289*ユーザ別掛け率!N289%,-入力!$C$16),""))),地区標準卸価格!N289))</f>
        <v>21100</v>
      </c>
      <c r="O289" s="126" t="str">
        <f>'6桁'!O289</f>
        <v>V◇</v>
      </c>
      <c r="P289" s="319" t="str">
        <f>IF(地区標準卸価格!P289="","",IF(ISNUMBER(地区標準卸価格!P289),IF(入力!$C$17=1,ROUNDDOWN(地区標準卸価格!P289*ユーザ別掛け率!P289%,-入力!$C$16),IF(入力!$C$17=2,ROUNDUP(地区標準卸価格!P289*ユーザ別掛け率!P289%,-入力!$C$16),IF(入力!$C$17=3,ROUND(地区標準卸価格!P289*ユーザ別掛け率!P289%,-入力!$C$16),""))),地区標準卸価格!P289))</f>
        <v/>
      </c>
      <c r="Q289" s="20">
        <f>'6桁'!Q289</f>
        <v>0</v>
      </c>
      <c r="R289" s="319" t="str">
        <f>IF(地区標準卸価格!R289="","",IF(ISNUMBER(地区標準卸価格!R289),IF(入力!$C$17=1,ROUNDDOWN(地区標準卸価格!R289*ユーザ別掛け率!R289%,-入力!$C$16),IF(入力!$C$17=2,ROUNDUP(地区標準卸価格!R289*ユーザ別掛け率!R289%,-入力!$C$16),IF(入力!$C$17=3,ROUND(地区標準卸価格!R289*ユーザ別掛け率!R289%,-入力!$C$16),""))),地区標準卸価格!R289))</f>
        <v/>
      </c>
      <c r="S289" s="236">
        <f>'6桁'!S289</f>
        <v>0</v>
      </c>
      <c r="T289" s="319" t="str">
        <f>IF(地区標準卸価格!T289="","",IF(ISNUMBER(地区標準卸価格!T289),IF(入力!$C$17=1,ROUNDDOWN(地区標準卸価格!T289*ユーザ別掛け率!T289%,-入力!$C$16),IF(入力!$C$17=2,ROUNDUP(地区標準卸価格!T289*ユーザ別掛け率!T289%,-入力!$C$16),IF(入力!$C$17=3,ROUND(地区標準卸価格!T289*ユーザ別掛け率!T289%,-入力!$C$16),""))),地区標準卸価格!T289))</f>
        <v/>
      </c>
      <c r="U289" s="20">
        <f>'6桁'!U289</f>
        <v>0</v>
      </c>
      <c r="V289" s="319" t="str">
        <f>IF(地区標準卸価格!V289="","",IF(ISNUMBER(地区標準卸価格!V289),IF(入力!$C$17=1,ROUNDDOWN(地区標準卸価格!V289*ユーザ別掛け率!V289%,-入力!$C$16),IF(入力!$C$17=2,ROUNDUP(地区標準卸価格!V289*ユーザ別掛け率!V289%,-入力!$C$16),IF(入力!$C$17=3,ROUND(地区標準卸価格!V289*ユーザ別掛け率!V289%,-入力!$C$16),""))),地区標準卸価格!V289))</f>
        <v/>
      </c>
      <c r="W289" s="19">
        <f>'6桁'!W289</f>
        <v>0</v>
      </c>
      <c r="X289" s="108"/>
      <c r="Y289" s="22"/>
      <c r="Z289" s="267"/>
    </row>
    <row r="290" spans="2:26" ht="30" customHeight="1">
      <c r="B290" s="503"/>
      <c r="C290" s="87" t="s">
        <v>336</v>
      </c>
      <c r="D290" s="254">
        <v>87</v>
      </c>
      <c r="E290" s="342">
        <v>91</v>
      </c>
      <c r="F290" s="95" t="str">
        <f>IF(地区標準卸価格!F290="","",IF(ISNUMBER(地区標準卸価格!F290),IF(入力!$C$17=1,ROUNDDOWN(地区標準卸価格!F290*ユーザ別掛け率!F290%,-入力!$C$16),IF(入力!$C$17=2,ROUNDUP(地区標準卸価格!F290*ユーザ別掛け率!F290%,-入力!$C$16),IF(入力!$C$17=3,ROUND(地区標準卸価格!F290*ユーザ別掛け率!F290%,-入力!$C$16),""))),地区標準卸価格!F290))</f>
        <v/>
      </c>
      <c r="G290" s="126">
        <f>'6桁'!G290</f>
        <v>0</v>
      </c>
      <c r="H290" s="95" t="str">
        <f>IF(地区標準卸価格!H290="","",IF(ISNUMBER(地区標準卸価格!H290),IF(入力!$C$17=1,ROUNDDOWN(地区標準卸価格!H290*ユーザ別掛け率!H290%,-入力!$C$16),IF(入力!$C$17=2,ROUNDUP(地区標準卸価格!H290*ユーザ別掛け率!H290%,-入力!$C$16),IF(入力!$C$17=3,ROUND(地区標準卸価格!H290*ユーザ別掛け率!H290%,-入力!$C$16),""))),地区標準卸価格!H290))</f>
        <v/>
      </c>
      <c r="I290" s="126">
        <f>'6桁'!I290</f>
        <v>0</v>
      </c>
      <c r="J290" s="95">
        <f>IF(地区標準卸価格!J290="","",IF(ISNUMBER(地区標準卸価格!J290),IF(入力!$C$17=1,ROUNDDOWN(地区標準卸価格!J290*ユーザ別掛け率!J290%,-入力!$C$16),IF(入力!$C$17=2,ROUNDUP(地区標準卸価格!J290*ユーザ別掛け率!J290%,-入力!$C$16),IF(入力!$C$17=3,ROUND(地区標準卸価格!J290*ユーザ別掛け率!J290%,-入力!$C$16),""))),地区標準卸価格!J290))</f>
        <v>24300</v>
      </c>
      <c r="K290" s="20" t="str">
        <f>'6桁'!K290</f>
        <v>V</v>
      </c>
      <c r="L290" s="95" t="str">
        <f>IF(地区標準卸価格!L290="","",IF(ISNUMBER(地区標準卸価格!L290),IF(入力!$C$17=1,ROUNDDOWN(地区標準卸価格!L290*ユーザ別掛け率!L290%,-入力!$C$16),IF(入力!$C$17=2,ROUNDUP(地区標準卸価格!L290*ユーザ別掛け率!L290%,-入力!$C$16),IF(入力!$C$17=3,ROUND(地区標準卸価格!L290*ユーザ別掛け率!L290%,-入力!$C$16),""))),地区標準卸価格!L290))</f>
        <v/>
      </c>
      <c r="M290" s="126">
        <f>'6桁'!M290</f>
        <v>0</v>
      </c>
      <c r="N290" s="95">
        <f>IF(地区標準卸価格!N290="","",IF(ISNUMBER(地区標準卸価格!N290),IF(入力!$C$17=1,ROUNDDOWN(地区標準卸価格!N290*ユーザ別掛け率!N290%,-入力!$C$16),IF(入力!$C$17=2,ROUNDUP(地区標準卸価格!N290*ユーザ別掛け率!N290%,-入力!$C$16),IF(入力!$C$17=3,ROUND(地区標準卸価格!N290*ユーザ別掛け率!N290%,-入力!$C$16),""))),地区標準卸価格!N290))</f>
        <v>22400</v>
      </c>
      <c r="O290" s="126" t="str">
        <f>'6桁'!O290</f>
        <v>V◇</v>
      </c>
      <c r="P290" s="95" t="str">
        <f>IF(地区標準卸価格!P290="","",IF(ISNUMBER(地区標準卸価格!P290),IF(入力!$C$17=1,ROUNDDOWN(地区標準卸価格!P290*ユーザ別掛け率!P290%,-入力!$C$16),IF(入力!$C$17=2,ROUNDUP(地区標準卸価格!P290*ユーザ別掛け率!P290%,-入力!$C$16),IF(入力!$C$17=3,ROUND(地区標準卸価格!P290*ユーザ別掛け率!P290%,-入力!$C$16),""))),地区標準卸価格!P290))</f>
        <v/>
      </c>
      <c r="Q290" s="20">
        <f>'6桁'!Q290</f>
        <v>0</v>
      </c>
      <c r="R290" s="95" t="str">
        <f>IF(地区標準卸価格!R290="","",IF(ISNUMBER(地区標準卸価格!R290),IF(入力!$C$17=1,ROUNDDOWN(地区標準卸価格!R290*ユーザ別掛け率!R290%,-入力!$C$16),IF(入力!$C$17=2,ROUNDUP(地区標準卸価格!R290*ユーザ別掛け率!R290%,-入力!$C$16),IF(入力!$C$17=3,ROUND(地区標準卸価格!R290*ユーザ別掛け率!R290%,-入力!$C$16),""))),地区標準卸価格!R290))</f>
        <v/>
      </c>
      <c r="S290" s="20">
        <f>'6桁'!S290</f>
        <v>0</v>
      </c>
      <c r="T290" s="95" t="str">
        <f>IF(地区標準卸価格!T290="","",IF(ISNUMBER(地区標準卸価格!T290),IF(入力!$C$17=1,ROUNDDOWN(地区標準卸価格!T290*ユーザ別掛け率!T290%,-入力!$C$16),IF(入力!$C$17=2,ROUNDUP(地区標準卸価格!T290*ユーザ別掛け率!T290%,-入力!$C$16),IF(入力!$C$17=3,ROUND(地区標準卸価格!T290*ユーザ別掛け率!T290%,-入力!$C$16),""))),地区標準卸価格!T290))</f>
        <v/>
      </c>
      <c r="U290" s="20">
        <f>'6桁'!U290</f>
        <v>0</v>
      </c>
      <c r="V290" s="95" t="str">
        <f>IF(地区標準卸価格!V290="","",IF(ISNUMBER(地区標準卸価格!V290),IF(入力!$C$17=1,ROUNDDOWN(地区標準卸価格!V290*ユーザ別掛け率!V290%,-入力!$C$16),IF(入力!$C$17=2,ROUNDUP(地区標準卸価格!V290*ユーザ別掛け率!V290%,-入力!$C$16),IF(入力!$C$17=3,ROUND(地区標準卸価格!V290*ユーザ別掛け率!V290%,-入力!$C$16),""))),地区標準卸価格!V290))</f>
        <v/>
      </c>
      <c r="W290" s="19">
        <f>'6桁'!W290</f>
        <v>0</v>
      </c>
      <c r="X290" s="108"/>
      <c r="Y290" s="22"/>
      <c r="Z290" s="267"/>
    </row>
    <row r="291" spans="2:26" ht="30" customHeight="1">
      <c r="B291" s="503"/>
      <c r="C291" s="341" t="s">
        <v>126</v>
      </c>
      <c r="D291" s="254">
        <v>91</v>
      </c>
      <c r="E291" s="342">
        <v>94</v>
      </c>
      <c r="F291" s="95">
        <f>IF(地区標準卸価格!F291="","",IF(ISNUMBER(地区標準卸価格!F291),IF(入力!$C$17=1,ROUNDDOWN(地区標準卸価格!F291*ユーザ別掛け率!F291%,-入力!$C$16),IF(入力!$C$17=2,ROUNDUP(地区標準卸価格!F291*ユーザ別掛け率!F291%,-入力!$C$16),IF(入力!$C$17=3,ROUND(地区標準卸価格!F291*ユーザ別掛け率!F291%,-入力!$C$16),""))),地区標準卸価格!F291))</f>
        <v>28700</v>
      </c>
      <c r="G291" s="126" t="str">
        <f>'6桁'!G291</f>
        <v>W★</v>
      </c>
      <c r="H291" s="95">
        <f>IF(地区標準卸価格!H291="","",IF(ISNUMBER(地区標準卸価格!H291),IF(入力!$C$17=1,ROUNDDOWN(地区標準卸価格!H291*ユーザ別掛け率!H291%,-入力!$C$16),IF(入力!$C$17=2,ROUNDUP(地区標準卸価格!H291*ユーザ別掛け率!H291%,-入力!$C$16),IF(入力!$C$17=3,ROUND(地区標準卸価格!H291*ユーザ別掛け率!H291%,-入力!$C$16),""))),地区標準卸価格!H291))</f>
        <v>27300</v>
      </c>
      <c r="I291" s="126" t="str">
        <f>'6桁'!I291</f>
        <v>V
VE304</v>
      </c>
      <c r="J291" s="95">
        <f>IF(地区標準卸価格!J291="","",IF(ISNUMBER(地区標準卸価格!J291),IF(入力!$C$17=1,ROUNDDOWN(地区標準卸価格!J291*ユーザ別掛け率!J291%,-入力!$C$16),IF(入力!$C$17=2,ROUNDUP(地区標準卸価格!J291*ユーザ別掛け率!J291%,-入力!$C$16),IF(入力!$C$17=3,ROUND(地区標準卸価格!J291*ユーザ別掛け率!J291%,-入力!$C$16),""))),地区標準卸価格!J291))</f>
        <v>25300</v>
      </c>
      <c r="K291" s="20" t="str">
        <f>'6桁'!K291</f>
        <v>V</v>
      </c>
      <c r="L291" s="95">
        <f>IF(地区標準卸価格!L291="","",IF(ISNUMBER(地区標準卸価格!L291),IF(入力!$C$17=1,ROUNDDOWN(地区標準卸価格!L291*ユーザ別掛け率!L291%,-入力!$C$16),IF(入力!$C$17=2,ROUNDUP(地区標準卸価格!L291*ユーザ別掛け率!L291%,-入力!$C$16),IF(入力!$C$17=3,ROUND(地区標準卸価格!L291*ユーザ別掛け率!L291%,-入力!$C$16),""))),地区標準卸価格!L291))</f>
        <v>23700</v>
      </c>
      <c r="M291" s="20" t="str">
        <f>'6桁'!M291</f>
        <v>V△</v>
      </c>
      <c r="N291" s="95">
        <f>IF(地区標準卸価格!N291="","",IF(ISNUMBER(地区標準卸価格!N291),IF(入力!$C$17=1,ROUNDDOWN(地区標準卸価格!N291*ユーザ別掛け率!N291%,-入力!$C$16),IF(入力!$C$17=2,ROUNDUP(地区標準卸価格!N291*ユーザ別掛け率!N291%,-入力!$C$16),IF(入力!$C$17=3,ROUND(地区標準卸価格!N291*ユーザ別掛け率!N291%,-入力!$C$16),""))),地区標準卸価格!N291))</f>
        <v>23400</v>
      </c>
      <c r="O291" s="126" t="str">
        <f>'6桁'!O291</f>
        <v>V◇</v>
      </c>
      <c r="P291" s="95">
        <f>IF(地区標準卸価格!P291="","",IF(ISNUMBER(地区標準卸価格!P291),IF(入力!$C$17=1,ROUNDDOWN(地区標準卸価格!P291*ユーザ別掛け率!P291%,-入力!$C$16),IF(入力!$C$17=2,ROUNDUP(地区標準卸価格!P291*ユーザ別掛け率!P291%,-入力!$C$16),IF(入力!$C$17=3,ROUND(地区標準卸価格!P291*ユーザ別掛け率!P291%,-入力!$C$16),""))),地区標準卸価格!P291))</f>
        <v>31500</v>
      </c>
      <c r="Q291" s="20" t="str">
        <f>'6桁'!Q291</f>
        <v>V</v>
      </c>
      <c r="R291" s="95">
        <f>IF(地区標準卸価格!R291="","",IF(ISNUMBER(地区標準卸価格!R291),IF(入力!$C$17=1,ROUNDDOWN(地区標準卸価格!R291*ユーザ別掛け率!R291%,-入力!$C$16),IF(入力!$C$17=2,ROUNDUP(地区標準卸価格!R291*ユーザ別掛け率!R291%,-入力!$C$16),IF(入力!$C$17=3,ROUND(地区標準卸価格!R291*ユーザ別掛け率!R291%,-入力!$C$16),""))),地区標準卸価格!R291))</f>
        <v>36900</v>
      </c>
      <c r="S291" s="20" t="str">
        <f>'6桁'!S291</f>
        <v>▽V</v>
      </c>
      <c r="T291" s="95" t="str">
        <f>IF(地区標準卸価格!T291="","",IF(ISNUMBER(地区標準卸価格!T291),IF(入力!$C$17=1,ROUNDDOWN(地区標準卸価格!T291*ユーザ別掛け率!T291%,-入力!$C$16),IF(入力!$C$17=2,ROUNDUP(地区標準卸価格!T291*ユーザ別掛け率!T291%,-入力!$C$16),IF(入力!$C$17=3,ROUND(地区標準卸価格!T291*ユーザ別掛け率!T291%,-入力!$C$16),""))),地区標準卸価格!T291))</f>
        <v/>
      </c>
      <c r="U291" s="20">
        <f>'6桁'!U291</f>
        <v>0</v>
      </c>
      <c r="V291" s="95">
        <f>IF(地区標準卸価格!V291="","",IF(ISNUMBER(地区標準卸価格!V291),IF(入力!$C$17=1,ROUNDDOWN(地区標準卸価格!V291*ユーザ別掛け率!V291%,-入力!$C$16),IF(入力!$C$17=2,ROUNDUP(地区標準卸価格!V291*ユーザ別掛け率!V291%,-入力!$C$16),IF(入力!$C$17=3,ROUND(地区標準卸価格!V291*ユーザ別掛け率!V291%,-入力!$C$16),""))),地区標準卸価格!V291))</f>
        <v>26000</v>
      </c>
      <c r="W291" s="19" t="str">
        <f>'6桁'!W291</f>
        <v>V</v>
      </c>
      <c r="X291" s="108"/>
      <c r="Y291" s="22"/>
      <c r="Z291" s="267"/>
    </row>
    <row r="292" spans="2:26" ht="30" customHeight="1">
      <c r="B292" s="503"/>
      <c r="C292" s="341" t="s">
        <v>2</v>
      </c>
      <c r="D292" s="254">
        <v>93</v>
      </c>
      <c r="E292" s="342">
        <v>97</v>
      </c>
      <c r="F292" s="95">
        <f>IF(地区標準卸価格!F292="","",IF(ISNUMBER(地区標準卸価格!F292),IF(入力!$C$17=1,ROUNDDOWN(地区標準卸価格!F292*ユーザ別掛け率!F292%,-入力!$C$16),IF(入力!$C$17=2,ROUNDUP(地区標準卸価格!F292*ユーザ別掛け率!F292%,-入力!$C$16),IF(入力!$C$17=3,ROUND(地区標準卸価格!F292*ユーザ別掛け率!F292%,-入力!$C$16),""))),地区標準卸価格!F292))</f>
        <v>33200</v>
      </c>
      <c r="G292" s="126" t="str">
        <f>'6桁'!G292</f>
        <v>Y★</v>
      </c>
      <c r="H292" s="95" t="str">
        <f>IF(地区標準卸価格!H292="","",IF(ISNUMBER(地区標準卸価格!H292),IF(入力!$C$17=1,ROUNDDOWN(地区標準卸価格!H292*ユーザ別掛け率!H292%,-入力!$C$16),IF(入力!$C$17=2,ROUNDUP(地区標準卸価格!H292*ユーザ別掛け率!H292%,-入力!$C$16),IF(入力!$C$17=3,ROUND(地区標準卸価格!H292*ユーザ別掛け率!H292%,-入力!$C$16),""))),地区標準卸価格!H292))</f>
        <v/>
      </c>
      <c r="I292" s="126">
        <f>'6桁'!I292</f>
        <v>0</v>
      </c>
      <c r="J292" s="95">
        <f>IF(地区標準卸価格!J292="","",IF(ISNUMBER(地区標準卸価格!J292),IF(入力!$C$17=1,ROUNDDOWN(地区標準卸価格!J292*ユーザ別掛け率!J292%,-入力!$C$16),IF(入力!$C$17=2,ROUNDUP(地区標準卸価格!J292*ユーザ別掛け率!J292%,-入力!$C$16),IF(入力!$C$17=3,ROUND(地区標準卸価格!J292*ユーザ別掛け率!J292%,-入力!$C$16),""))),地区標準卸価格!J292))</f>
        <v>26300</v>
      </c>
      <c r="K292" s="20" t="str">
        <f>'6桁'!K292</f>
        <v>V★
LM704</v>
      </c>
      <c r="L292" s="95" t="str">
        <f>IF(地区標準卸価格!L292="","",IF(ISNUMBER(地区標準卸価格!L292),IF(入力!$C$17=1,ROUNDDOWN(地区標準卸価格!L292*ユーザ別掛け率!L292%,-入力!$C$16),IF(入力!$C$17=2,ROUNDUP(地区標準卸価格!L292*ユーザ別掛け率!L292%,-入力!$C$16),IF(入力!$C$17=3,ROUND(地区標準卸価格!L292*ユーザ別掛け率!L292%,-入力!$C$16),""))),地区標準卸価格!L292))</f>
        <v/>
      </c>
      <c r="M292" s="126">
        <f>'6桁'!M292</f>
        <v>0</v>
      </c>
      <c r="N292" s="95">
        <f>IF(地区標準卸価格!N292="","",IF(ISNUMBER(地区標準卸価格!N292),IF(入力!$C$17=1,ROUNDDOWN(地区標準卸価格!N292*ユーザ別掛け率!N292%,-入力!$C$16),IF(入力!$C$17=2,ROUNDUP(地区標準卸価格!N292*ユーザ別掛け率!N292%,-入力!$C$16),IF(入力!$C$17=3,ROUND(地区標準卸価格!N292*ユーザ別掛け率!N292%,-入力!$C$16),""))),地区標準卸価格!N292))</f>
        <v>25000</v>
      </c>
      <c r="O292" s="126" t="str">
        <f>'6桁'!O292</f>
        <v>V</v>
      </c>
      <c r="P292" s="95" t="str">
        <f>IF(地区標準卸価格!P292="","",IF(ISNUMBER(地区標準卸価格!P292),IF(入力!$C$17=1,ROUNDDOWN(地区標準卸価格!P292*ユーザ別掛け率!P292%,-入力!$C$16),IF(入力!$C$17=2,ROUNDUP(地区標準卸価格!P292*ユーザ別掛け率!P292%,-入力!$C$16),IF(入力!$C$17=3,ROUND(地区標準卸価格!P292*ユーザ別掛け率!P292%,-入力!$C$16),""))),地区標準卸価格!P292))</f>
        <v/>
      </c>
      <c r="Q292" s="20">
        <f>'6桁'!Q292</f>
        <v>0</v>
      </c>
      <c r="R292" s="95" t="str">
        <f>IF(地区標準卸価格!R292="","",IF(ISNUMBER(地区標準卸価格!R292),IF(入力!$C$17=1,ROUNDDOWN(地区標準卸価格!R292*ユーザ別掛け率!R292%,-入力!$C$16),IF(入力!$C$17=2,ROUNDUP(地区標準卸価格!R292*ユーザ別掛け率!R292%,-入力!$C$16),IF(入力!$C$17=3,ROUND(地区標準卸価格!R292*ユーザ別掛け率!R292%,-入力!$C$16),""))),地区標準卸価格!R292))</f>
        <v/>
      </c>
      <c r="S292" s="20">
        <f>'6桁'!S292</f>
        <v>0</v>
      </c>
      <c r="T292" s="95" t="str">
        <f>IF(地区標準卸価格!T292="","",IF(ISNUMBER(地区標準卸価格!T292),IF(入力!$C$17=1,ROUNDDOWN(地区標準卸価格!T292*ユーザ別掛け率!T292%,-入力!$C$16),IF(入力!$C$17=2,ROUNDUP(地区標準卸価格!T292*ユーザ別掛け率!T292%,-入力!$C$16),IF(入力!$C$17=3,ROUND(地区標準卸価格!T292*ユーザ別掛け率!T292%,-入力!$C$16),""))),地区標準卸価格!T292))</f>
        <v/>
      </c>
      <c r="U292" s="20">
        <f>'6桁'!U292</f>
        <v>0</v>
      </c>
      <c r="V292" s="95">
        <f>IF(地区標準卸価格!V292="","",IF(ISNUMBER(地区標準卸価格!V292),IF(入力!$C$17=1,ROUNDDOWN(地区標準卸価格!V292*ユーザ別掛け率!V292%,-入力!$C$16),IF(入力!$C$17=2,ROUNDUP(地区標準卸価格!V292*ユーザ別掛け率!V292%,-入力!$C$16),IF(入力!$C$17=3,ROUND(地区標準卸価格!V292*ユーザ別掛け率!V292%,-入力!$C$16),""))),地区標準卸価格!V292))</f>
        <v>26900</v>
      </c>
      <c r="W292" s="19" t="str">
        <f>'6桁'!W292</f>
        <v>V</v>
      </c>
      <c r="X292" s="108"/>
      <c r="Y292" s="22"/>
      <c r="Z292" s="267"/>
    </row>
    <row r="293" spans="2:26" ht="30" customHeight="1">
      <c r="B293" s="503"/>
      <c r="C293" s="341" t="s">
        <v>3</v>
      </c>
      <c r="D293" s="254">
        <v>95</v>
      </c>
      <c r="E293" s="342">
        <v>99</v>
      </c>
      <c r="F293" s="95" t="str">
        <f>IF(地区標準卸価格!F293="","",IF(ISNUMBER(地区標準卸価格!F293),IF(入力!$C$17=1,ROUNDDOWN(地区標準卸価格!F293*ユーザ別掛け率!F293%,-入力!$C$16),IF(入力!$C$17=2,ROUNDUP(地区標準卸価格!F293*ユーザ別掛け率!F293%,-入力!$C$16),IF(入力!$C$17=3,ROUND(地区標準卸価格!F293*ユーザ別掛け率!F293%,-入力!$C$16),""))),地区標準卸価格!F293))</f>
        <v/>
      </c>
      <c r="G293" s="126">
        <f>'6桁'!G293</f>
        <v>0</v>
      </c>
      <c r="H293" s="95" t="str">
        <f>IF(地区標準卸価格!H293="","",IF(ISNUMBER(地区標準卸価格!H293),IF(入力!$C$17=1,ROUNDDOWN(地区標準卸価格!H293*ユーザ別掛け率!H293%,-入力!$C$16),IF(入力!$C$17=2,ROUNDUP(地区標準卸価格!H293*ユーザ別掛け率!H293%,-入力!$C$16),IF(入力!$C$17=3,ROUND(地区標準卸価格!H293*ユーザ別掛け率!H293%,-入力!$C$16),""))),地区標準卸価格!H293))</f>
        <v/>
      </c>
      <c r="I293" s="126">
        <f>'6桁'!I293</f>
        <v>0</v>
      </c>
      <c r="J293" s="95">
        <f>IF(地区標準卸価格!J293="","",IF(ISNUMBER(地区標準卸価格!J293),IF(入力!$C$17=1,ROUNDDOWN(地区標準卸価格!J293*ユーザ別掛け率!J293%,-入力!$C$16),IF(入力!$C$17=2,ROUNDUP(地区標準卸価格!J293*ユーザ別掛け率!J293%,-入力!$C$16),IF(入力!$C$17=3,ROUND(地区標準卸価格!J293*ユーザ別掛け率!J293%,-入力!$C$16),""))),地区標準卸価格!J293))</f>
        <v>27800</v>
      </c>
      <c r="K293" s="20" t="str">
        <f>'6桁'!K293</f>
        <v>V
LM704</v>
      </c>
      <c r="L293" s="95" t="str">
        <f>IF(地区標準卸価格!L293="","",IF(ISNUMBER(地区標準卸価格!L293),IF(入力!$C$17=1,ROUNDDOWN(地区標準卸価格!L293*ユーザ別掛け率!L293%,-入力!$C$16),IF(入力!$C$17=2,ROUNDUP(地区標準卸価格!L293*ユーザ別掛け率!L293%,-入力!$C$16),IF(入力!$C$17=3,ROUND(地区標準卸価格!L293*ユーザ別掛け率!L293%,-入力!$C$16),""))),地区標準卸価格!L293))</f>
        <v/>
      </c>
      <c r="M293" s="20">
        <f>'6桁'!M293</f>
        <v>0</v>
      </c>
      <c r="N293" s="95" t="str">
        <f>IF(地区標準卸価格!N293="","",IF(ISNUMBER(地区標準卸価格!N293),IF(入力!$C$17=1,ROUNDDOWN(地区標準卸価格!N293*ユーザ別掛け率!N293%,-入力!$C$16),IF(入力!$C$17=2,ROUNDUP(地区標準卸価格!N293*ユーザ別掛け率!N293%,-入力!$C$16),IF(入力!$C$17=3,ROUND(地区標準卸価格!N293*ユーザ別掛け率!N293%,-入力!$C$16),""))),地区標準卸価格!N293))</f>
        <v/>
      </c>
      <c r="O293" s="126">
        <f>'6桁'!O293</f>
        <v>0</v>
      </c>
      <c r="P293" s="95" t="str">
        <f>IF(地区標準卸価格!P293="","",IF(ISNUMBER(地区標準卸価格!P293),IF(入力!$C$17=1,ROUNDDOWN(地区標準卸価格!P293*ユーザ別掛け率!P293%,-入力!$C$16),IF(入力!$C$17=2,ROUNDUP(地区標準卸価格!P293*ユーザ別掛け率!P293%,-入力!$C$16),IF(入力!$C$17=3,ROUND(地区標準卸価格!P293*ユーザ別掛け率!P293%,-入力!$C$16),""))),地区標準卸価格!P293))</f>
        <v/>
      </c>
      <c r="Q293" s="20">
        <f>'6桁'!Q293</f>
        <v>0</v>
      </c>
      <c r="R293" s="95" t="str">
        <f>IF(地区標準卸価格!R293="","",IF(ISNUMBER(地区標準卸価格!R293),IF(入力!$C$17=1,ROUNDDOWN(地区標準卸価格!R293*ユーザ別掛け率!R293%,-入力!$C$16),IF(入力!$C$17=2,ROUNDUP(地区標準卸価格!R293*ユーザ別掛け率!R293%,-入力!$C$16),IF(入力!$C$17=3,ROUND(地区標準卸価格!R293*ユーザ別掛け率!R293%,-入力!$C$16),""))),地区標準卸価格!R293))</f>
        <v/>
      </c>
      <c r="S293" s="20">
        <f>'6桁'!S293</f>
        <v>0</v>
      </c>
      <c r="T293" s="95" t="str">
        <f>IF(地区標準卸価格!T293="","",IF(ISNUMBER(地区標準卸価格!T293),IF(入力!$C$17=1,ROUNDDOWN(地区標準卸価格!T293*ユーザ別掛け率!T293%,-入力!$C$16),IF(入力!$C$17=2,ROUNDUP(地区標準卸価格!T293*ユーザ別掛け率!T293%,-入力!$C$16),IF(入力!$C$17=3,ROUND(地区標準卸価格!T293*ユーザ別掛け率!T293%,-入力!$C$16),""))),地区標準卸価格!T293))</f>
        <v/>
      </c>
      <c r="U293" s="20">
        <f>'6桁'!U293</f>
        <v>0</v>
      </c>
      <c r="V293" s="95">
        <f>IF(地区標準卸価格!V293="","",IF(ISNUMBER(地区標準卸価格!V293),IF(入力!$C$17=1,ROUNDDOWN(地区標準卸価格!V293*ユーザ別掛け率!V293%,-入力!$C$16),IF(入力!$C$17=2,ROUNDUP(地区標準卸価格!V293*ユーザ別掛け率!V293%,-入力!$C$16),IF(入力!$C$17=3,ROUND(地区標準卸価格!V293*ユーザ別掛け率!V293%,-入力!$C$16),""))),地区標準卸価格!V293))</f>
        <v>28500</v>
      </c>
      <c r="W293" s="19" t="str">
        <f>'6桁'!W293</f>
        <v>V</v>
      </c>
      <c r="X293" s="108"/>
      <c r="Y293" s="22"/>
      <c r="Z293" s="267"/>
    </row>
    <row r="294" spans="2:26" ht="30" customHeight="1">
      <c r="B294" s="503"/>
      <c r="C294" s="345" t="s">
        <v>133</v>
      </c>
      <c r="D294" s="318">
        <v>82</v>
      </c>
      <c r="E294" s="361">
        <v>86</v>
      </c>
      <c r="F294" s="94" t="str">
        <f>IF(地区標準卸価格!F294="","",IF(ISNUMBER(地区標準卸価格!F294),IF(入力!$C$17=1,ROUNDDOWN(地区標準卸価格!F294*ユーザ別掛け率!F294%,-入力!$C$16),IF(入力!$C$17=2,ROUNDUP(地区標準卸価格!F294*ユーザ別掛け率!F294%,-入力!$C$16),IF(入力!$C$17=3,ROUND(地区標準卸価格!F294*ユーザ別掛け率!F294%,-入力!$C$16),""))),地区標準卸価格!F294))</f>
        <v/>
      </c>
      <c r="G294" s="133">
        <f>'6桁'!G294</f>
        <v>0</v>
      </c>
      <c r="H294" s="94" t="str">
        <f>IF(地区標準卸価格!H294="","",IF(ISNUMBER(地区標準卸価格!H294),IF(入力!$C$17=1,ROUNDDOWN(地区標準卸価格!H294*ユーザ別掛け率!H294%,-入力!$C$16),IF(入力!$C$17=2,ROUNDUP(地区標準卸価格!H294*ユーザ別掛け率!H294%,-入力!$C$16),IF(入力!$C$17=3,ROUND(地区標準卸価格!H294*ユーザ別掛け率!H294%,-入力!$C$16),""))),地区標準卸価格!H294))</f>
        <v/>
      </c>
      <c r="I294" s="133">
        <f>'6桁'!I294</f>
        <v>0</v>
      </c>
      <c r="J294" s="94">
        <f>IF(地区標準卸価格!J294="","",IF(ISNUMBER(地区標準卸価格!J294),IF(入力!$C$17=1,ROUNDDOWN(地区標準卸価格!J294*ユーザ別掛け率!J294%,-入力!$C$16),IF(入力!$C$17=2,ROUNDUP(地区標準卸価格!J294*ユーザ別掛け率!J294%,-入力!$C$16),IF(入力!$C$17=3,ROUND(地区標準卸価格!J294*ユーザ別掛け率!J294%,-入力!$C$16),""))),地区標準卸価格!J294))</f>
        <v>20200</v>
      </c>
      <c r="K294" s="237" t="str">
        <f>'6桁'!K294</f>
        <v>H</v>
      </c>
      <c r="L294" s="94">
        <f>IF(地区標準卸価格!L294="","",IF(ISNUMBER(地区標準卸価格!L294),IF(入力!$C$17=1,ROUNDDOWN(地区標準卸価格!L294*ユーザ別掛け率!L294%,-入力!$C$16),IF(入力!$C$17=2,ROUNDUP(地区標準卸価格!L294*ユーザ別掛け率!L294%,-入力!$C$16),IF(入力!$C$17=3,ROUND(地区標準卸価格!L294*ユーザ別掛け率!L294%,-入力!$C$16),""))),地区標準卸価格!L294))</f>
        <v>19000</v>
      </c>
      <c r="M294" s="237" t="str">
        <f>'6桁'!M294</f>
        <v>H△</v>
      </c>
      <c r="N294" s="94">
        <f>IF(地区標準卸価格!N294="","",IF(ISNUMBER(地区標準卸価格!N294),IF(入力!$C$17=1,ROUNDDOWN(地区標準卸価格!N294*ユーザ別掛け率!N294%,-入力!$C$16),IF(入力!$C$17=2,ROUNDUP(地区標準卸価格!N294*ユーザ別掛け率!N294%,-入力!$C$16),IF(入力!$C$17=3,ROUND(地区標準卸価格!N294*ユーザ別掛け率!N294%,-入力!$C$16),""))),地区標準卸価格!N294))</f>
        <v>17800</v>
      </c>
      <c r="O294" s="133" t="str">
        <f>'6桁'!O294</f>
        <v>H◇</v>
      </c>
      <c r="P294" s="94" t="str">
        <f>IF(地区標準卸価格!P294="","",IF(ISNUMBER(地区標準卸価格!P294),IF(入力!$C$17=1,ROUNDDOWN(地区標準卸価格!P294*ユーザ別掛け率!P294%,-入力!$C$16),IF(入力!$C$17=2,ROUNDUP(地区標準卸価格!P294*ユーザ別掛け率!P294%,-入力!$C$16),IF(入力!$C$17=3,ROUND(地区標準卸価格!P294*ユーザ別掛け率!P294%,-入力!$C$16),""))),地区標準卸価格!P294))</f>
        <v/>
      </c>
      <c r="Q294" s="237">
        <f>'6桁'!Q294</f>
        <v>0</v>
      </c>
      <c r="R294" s="94" t="str">
        <f>IF(地区標準卸価格!R294="","",IF(ISNUMBER(地区標準卸価格!R294),IF(入力!$C$17=1,ROUNDDOWN(地区標準卸価格!R294*ユーザ別掛け率!R294%,-入力!$C$16),IF(入力!$C$17=2,ROUNDUP(地区標準卸価格!R294*ユーザ別掛け率!R294%,-入力!$C$16),IF(入力!$C$17=3,ROUND(地区標準卸価格!R294*ユーザ別掛け率!R294%,-入力!$C$16),""))),地区標準卸価格!R294))</f>
        <v/>
      </c>
      <c r="S294" s="237">
        <f>'6桁'!S294</f>
        <v>0</v>
      </c>
      <c r="T294" s="94" t="str">
        <f>IF(地区標準卸価格!T294="","",IF(ISNUMBER(地区標準卸価格!T294),IF(入力!$C$17=1,ROUNDDOWN(地区標準卸価格!T294*ユーザ別掛け率!T294%,-入力!$C$16),IF(入力!$C$17=2,ROUNDUP(地区標準卸価格!T294*ユーザ別掛け率!T294%,-入力!$C$16),IF(入力!$C$17=3,ROUND(地区標準卸価格!T294*ユーザ別掛け率!T294%,-入力!$C$16),""))),地区標準卸価格!T294))</f>
        <v/>
      </c>
      <c r="U294" s="237">
        <f>'6桁'!U294</f>
        <v>0</v>
      </c>
      <c r="V294" s="94" t="str">
        <f>IF(地区標準卸価格!V294="","",IF(ISNUMBER(地区標準卸価格!V294),IF(入力!$C$17=1,ROUNDDOWN(地区標準卸価格!V294*ユーザ別掛け率!V294%,-入力!$C$16),IF(入力!$C$17=2,ROUNDUP(地区標準卸価格!V294*ユーザ別掛け率!V294%,-入力!$C$16),IF(入力!$C$17=3,ROUND(地区標準卸価格!V294*ユーザ別掛け率!V294%,-入力!$C$16),""))),地区標準卸価格!V294))</f>
        <v/>
      </c>
      <c r="W294" s="101">
        <f>'6桁'!W294</f>
        <v>0</v>
      </c>
      <c r="X294" s="108"/>
      <c r="Y294" s="22"/>
      <c r="Z294" s="267"/>
    </row>
    <row r="295" spans="2:26" ht="30" customHeight="1">
      <c r="B295" s="503"/>
      <c r="C295" s="341" t="s">
        <v>315</v>
      </c>
      <c r="D295" s="254">
        <v>86</v>
      </c>
      <c r="E295" s="342"/>
      <c r="F295" s="95" t="str">
        <f>IF(地区標準卸価格!F295="","",IF(ISNUMBER(地区標準卸価格!F295),IF(入力!$C$17=1,ROUNDDOWN(地区標準卸価格!F295*ユーザ別掛け率!F295%,-入力!$C$16),IF(入力!$C$17=2,ROUNDUP(地区標準卸価格!F295*ユーザ別掛け率!F295%,-入力!$C$16),IF(入力!$C$17=3,ROUND(地区標準卸価格!F295*ユーザ別掛け率!F295%,-入力!$C$16),""))),地区標準卸価格!F295))</f>
        <v/>
      </c>
      <c r="G295" s="126">
        <f>'6桁'!G295</f>
        <v>0</v>
      </c>
      <c r="H295" s="95" t="str">
        <f>IF(地区標準卸価格!H295="","",IF(ISNUMBER(地区標準卸価格!H295),IF(入力!$C$17=1,ROUNDDOWN(地区標準卸価格!H295*ユーザ別掛け率!H295%,-入力!$C$16),IF(入力!$C$17=2,ROUNDUP(地区標準卸価格!H295*ユーザ別掛け率!H295%,-入力!$C$16),IF(入力!$C$17=3,ROUND(地区標準卸価格!H295*ユーザ別掛け率!H295%,-入力!$C$16),""))),地区標準卸価格!H295))</f>
        <v/>
      </c>
      <c r="I295" s="126">
        <f>'6桁'!I295</f>
        <v>0</v>
      </c>
      <c r="J295" s="95">
        <f>IF(地区標準卸価格!J295="","",IF(ISNUMBER(地区標準卸価格!J295),IF(入力!$C$17=1,ROUNDDOWN(地区標準卸価格!J295*ユーザ別掛け率!J295%,-入力!$C$16),IF(入力!$C$17=2,ROUNDUP(地区標準卸価格!J295*ユーザ別掛け率!J295%,-入力!$C$16),IF(入力!$C$17=3,ROUND(地区標準卸価格!J295*ユーザ別掛け率!J295%,-入力!$C$16),""))),地区標準卸価格!J295))</f>
        <v>21200</v>
      </c>
      <c r="K295" s="20" t="str">
        <f>'6桁'!K295</f>
        <v>H</v>
      </c>
      <c r="L295" s="95" t="str">
        <f>IF(地区標準卸価格!L295="","",IF(ISNUMBER(地区標準卸価格!L295),IF(入力!$C$17=1,ROUNDDOWN(地区標準卸価格!L295*ユーザ別掛け率!L295%,-入力!$C$16),IF(入力!$C$17=2,ROUNDUP(地区標準卸価格!L295*ユーザ別掛け率!L295%,-入力!$C$16),IF(入力!$C$17=3,ROUND(地区標準卸価格!L295*ユーザ別掛け率!L295%,-入力!$C$16),""))),地区標準卸価格!L295))</f>
        <v/>
      </c>
      <c r="M295" s="20">
        <f>'6桁'!M295</f>
        <v>0</v>
      </c>
      <c r="N295" s="95">
        <f>IF(地区標準卸価格!N295="","",IF(ISNUMBER(地区標準卸価格!N295),IF(入力!$C$17=1,ROUNDDOWN(地区標準卸価格!N295*ユーザ別掛け率!N295%,-入力!$C$16),IF(入力!$C$17=2,ROUNDUP(地区標準卸価格!N295*ユーザ別掛け率!N295%,-入力!$C$16),IF(入力!$C$17=3,ROUND(地区標準卸価格!N295*ユーザ別掛け率!N295%,-入力!$C$16),""))),地区標準卸価格!N295))</f>
        <v>19900</v>
      </c>
      <c r="O295" s="126" t="str">
        <f>'6桁'!O295</f>
        <v>H◇</v>
      </c>
      <c r="P295" s="95" t="str">
        <f>IF(地区標準卸価格!P295="","",IF(ISNUMBER(地区標準卸価格!P295),IF(入力!$C$17=1,ROUNDDOWN(地区標準卸価格!P295*ユーザ別掛け率!P295%,-入力!$C$16),IF(入力!$C$17=2,ROUNDUP(地区標準卸価格!P295*ユーザ別掛け率!P295%,-入力!$C$16),IF(入力!$C$17=3,ROUND(地区標準卸価格!P295*ユーザ別掛け率!P295%,-入力!$C$16),""))),地区標準卸価格!P295))</f>
        <v/>
      </c>
      <c r="Q295" s="20">
        <f>'6桁'!Q295</f>
        <v>0</v>
      </c>
      <c r="R295" s="95" t="str">
        <f>IF(地区標準卸価格!R295="","",IF(ISNUMBER(地区標準卸価格!R295),IF(入力!$C$17=1,ROUNDDOWN(地区標準卸価格!R295*ユーザ別掛け率!R295%,-入力!$C$16),IF(入力!$C$17=2,ROUNDUP(地区標準卸価格!R295*ユーザ別掛け率!R295%,-入力!$C$16),IF(入力!$C$17=3,ROUND(地区標準卸価格!R295*ユーザ別掛け率!R295%,-入力!$C$16),""))),地区標準卸価格!R295))</f>
        <v/>
      </c>
      <c r="S295" s="20">
        <f>'6桁'!S295</f>
        <v>0</v>
      </c>
      <c r="T295" s="95" t="str">
        <f>IF(地区標準卸価格!T295="","",IF(ISNUMBER(地区標準卸価格!T295),IF(入力!$C$17=1,ROUNDDOWN(地区標準卸価格!T295*ユーザ別掛け率!T295%,-入力!$C$16),IF(入力!$C$17=2,ROUNDUP(地区標準卸価格!T295*ユーザ別掛け率!T295%,-入力!$C$16),IF(入力!$C$17=3,ROUND(地区標準卸価格!T295*ユーザ別掛け率!T295%,-入力!$C$16),""))),地区標準卸価格!T295))</f>
        <v/>
      </c>
      <c r="U295" s="20">
        <f>'6桁'!U295</f>
        <v>0</v>
      </c>
      <c r="V295" s="95" t="str">
        <f>IF(地区標準卸価格!V295="","",IF(ISNUMBER(地区標準卸価格!V295),IF(入力!$C$17=1,ROUNDDOWN(地区標準卸価格!V295*ユーザ別掛け率!V295%,-入力!$C$16),IF(入力!$C$17=2,ROUNDUP(地区標準卸価格!V295*ユーザ別掛け率!V295%,-入力!$C$16),IF(入力!$C$17=3,ROUND(地区標準卸価格!V295*ユーザ別掛け率!V295%,-入力!$C$16),""))),地区標準卸価格!V295))</f>
        <v/>
      </c>
      <c r="W295" s="19">
        <f>'6桁'!W295</f>
        <v>0</v>
      </c>
      <c r="X295" s="108"/>
      <c r="Y295" s="22"/>
      <c r="Z295" s="267"/>
    </row>
    <row r="296" spans="2:26" ht="30" customHeight="1">
      <c r="B296" s="503"/>
      <c r="C296" s="341" t="s">
        <v>134</v>
      </c>
      <c r="D296" s="254">
        <v>89</v>
      </c>
      <c r="E296" s="342"/>
      <c r="F296" s="95" t="str">
        <f>IF(地区標準卸価格!F296="","",IF(ISNUMBER(地区標準卸価格!F296),IF(入力!$C$17=1,ROUNDDOWN(地区標準卸価格!F296*ユーザ別掛け率!F296%,-入力!$C$16),IF(入力!$C$17=2,ROUNDUP(地区標準卸価格!F296*ユーザ別掛け率!F296%,-入力!$C$16),IF(入力!$C$17=3,ROUND(地区標準卸価格!F296*ユーザ別掛け率!F296%,-入力!$C$16),""))),地区標準卸価格!F296))</f>
        <v/>
      </c>
      <c r="G296" s="126">
        <f>'6桁'!G296</f>
        <v>0</v>
      </c>
      <c r="H296" s="95">
        <f>IF(地区標準卸価格!H296="","",IF(ISNUMBER(地区標準卸価格!H296),IF(入力!$C$17=1,ROUNDDOWN(地区標準卸価格!H296*ユーザ別掛け率!H296%,-入力!$C$16),IF(入力!$C$17=2,ROUNDUP(地区標準卸価格!H296*ユーザ別掛け率!H296%,-入力!$C$16),IF(入力!$C$17=3,ROUND(地区標準卸価格!H296*ユーザ別掛け率!H296%,-入力!$C$16),""))),地区標準卸価格!H296))</f>
        <v>24500</v>
      </c>
      <c r="I296" s="126" t="str">
        <f>'6桁'!I296</f>
        <v>H
VE304</v>
      </c>
      <c r="J296" s="95">
        <f>IF(地区標準卸価格!J296="","",IF(ISNUMBER(地区標準卸価格!J296),IF(入力!$C$17=1,ROUNDDOWN(地区標準卸価格!J296*ユーザ別掛け率!J296%,-入力!$C$16),IF(入力!$C$17=2,ROUNDUP(地区標準卸価格!J296*ユーザ別掛け率!J296%,-入力!$C$16),IF(入力!$C$17=3,ROUND(地区標準卸価格!J296*ユーザ別掛け率!J296%,-入力!$C$16),""))),地区標準卸価格!J296))</f>
        <v>21800</v>
      </c>
      <c r="K296" s="20" t="str">
        <f>'6桁'!K296</f>
        <v>H</v>
      </c>
      <c r="L296" s="95">
        <f>IF(地区標準卸価格!L296="","",IF(ISNUMBER(地区標準卸価格!L296),IF(入力!$C$17=1,ROUNDDOWN(地区標準卸価格!L296*ユーザ別掛け率!L296%,-入力!$C$16),IF(入力!$C$17=2,ROUNDUP(地区標準卸価格!L296*ユーザ別掛け率!L296%,-入力!$C$16),IF(入力!$C$17=3,ROUND(地区標準卸価格!L296*ユーザ別掛け率!L296%,-入力!$C$16),""))),地区標準卸価格!L296))</f>
        <v>20700</v>
      </c>
      <c r="M296" s="20" t="str">
        <f>'6桁'!M296</f>
        <v>H△</v>
      </c>
      <c r="N296" s="95">
        <f>IF(地区標準卸価格!N296="","",IF(ISNUMBER(地区標準卸価格!N296),IF(入力!$C$17=1,ROUNDDOWN(地区標準卸価格!N296*ユーザ別掛け率!N296%,-入力!$C$16),IF(入力!$C$17=2,ROUNDUP(地区標準卸価格!N296*ユーザ別掛け率!N296%,-入力!$C$16),IF(入力!$C$17=3,ROUND(地区標準卸価格!N296*ユーザ別掛け率!N296%,-入力!$C$16),""))),地区標準卸価格!N296))</f>
        <v>20300</v>
      </c>
      <c r="O296" s="126" t="str">
        <f>'6桁'!O296</f>
        <v>H◇</v>
      </c>
      <c r="P296" s="95" t="str">
        <f>IF(地区標準卸価格!P296="","",IF(ISNUMBER(地区標準卸価格!P296),IF(入力!$C$17=1,ROUNDDOWN(地区標準卸価格!P296*ユーザ別掛け率!P296%,-入力!$C$16),IF(入力!$C$17=2,ROUNDUP(地区標準卸価格!P296*ユーザ別掛け率!P296%,-入力!$C$16),IF(入力!$C$17=3,ROUND(地区標準卸価格!P296*ユーザ別掛け率!P296%,-入力!$C$16),""))),地区標準卸価格!P296))</f>
        <v/>
      </c>
      <c r="Q296" s="20">
        <f>'6桁'!Q296</f>
        <v>0</v>
      </c>
      <c r="R296" s="95" t="str">
        <f>IF(地区標準卸価格!R296="","",IF(ISNUMBER(地区標準卸価格!R296),IF(入力!$C$17=1,ROUNDDOWN(地区標準卸価格!R296*ユーザ別掛け率!R296%,-入力!$C$16),IF(入力!$C$17=2,ROUNDUP(地区標準卸価格!R296*ユーザ別掛け率!R296%,-入力!$C$16),IF(入力!$C$17=3,ROUND(地区標準卸価格!R296*ユーザ別掛け率!R296%,-入力!$C$16),""))),地区標準卸価格!R296))</f>
        <v/>
      </c>
      <c r="S296" s="20">
        <f>'6桁'!S296</f>
        <v>0</v>
      </c>
      <c r="T296" s="95" t="str">
        <f>IF(地区標準卸価格!T296="","",IF(ISNUMBER(地区標準卸価格!T296),IF(入力!$C$17=1,ROUNDDOWN(地区標準卸価格!T296*ユーザ別掛け率!T296%,-入力!$C$16),IF(入力!$C$17=2,ROUNDUP(地区標準卸価格!T296*ユーザ別掛け率!T296%,-入力!$C$16),IF(入力!$C$17=3,ROUND(地区標準卸価格!T296*ユーザ別掛け率!T296%,-入力!$C$16),""))),地区標準卸価格!T296))</f>
        <v/>
      </c>
      <c r="U296" s="20">
        <f>'6桁'!U296</f>
        <v>0</v>
      </c>
      <c r="V296" s="95" t="str">
        <f>IF(地区標準卸価格!V296="","",IF(ISNUMBER(地区標準卸価格!V296),IF(入力!$C$17=1,ROUNDDOWN(地区標準卸価格!V296*ユーザ別掛け率!V296%,-入力!$C$16),IF(入力!$C$17=2,ROUNDUP(地区標準卸価格!V296*ユーザ別掛け率!V296%,-入力!$C$16),IF(入力!$C$17=3,ROUND(地区標準卸価格!V296*ユーザ別掛け率!V296%,-入力!$C$16),""))),地区標準卸価格!V296))</f>
        <v/>
      </c>
      <c r="W296" s="19">
        <f>'6桁'!W296</f>
        <v>0</v>
      </c>
      <c r="X296" s="108"/>
      <c r="Y296" s="22"/>
      <c r="Z296" s="267"/>
    </row>
    <row r="297" spans="2:26" ht="30" customHeight="1">
      <c r="B297" s="503"/>
      <c r="C297" s="341" t="s">
        <v>56</v>
      </c>
      <c r="D297" s="318">
        <v>92</v>
      </c>
      <c r="E297" s="361">
        <v>96</v>
      </c>
      <c r="F297" s="94" t="str">
        <f>IF(地区標準卸価格!F297="","",IF(ISNUMBER(地区標準卸価格!F297),IF(入力!$C$17=1,ROUNDDOWN(地区標準卸価格!F297*ユーザ別掛け率!F297%,-入力!$C$16),IF(入力!$C$17=2,ROUNDUP(地区標準卸価格!F297*ユーザ別掛け率!F297%,-入力!$C$16),IF(入力!$C$17=3,ROUND(地区標準卸価格!F297*ユーザ別掛け率!F297%,-入力!$C$16),""))),地区標準卸価格!F297))</f>
        <v/>
      </c>
      <c r="G297" s="133">
        <f>'6桁'!G297</f>
        <v>0</v>
      </c>
      <c r="H297" s="94">
        <f>IF(地区標準卸価格!H297="","",IF(ISNUMBER(地区標準卸価格!H297),IF(入力!$C$17=1,ROUNDDOWN(地区標準卸価格!H297*ユーザ別掛け率!H297%,-入力!$C$16),IF(入力!$C$17=2,ROUNDUP(地区標準卸価格!H297*ユーザ別掛け率!H297%,-入力!$C$16),IF(入力!$C$17=3,ROUND(地区標準卸価格!H297*ユーザ別掛け率!H297%,-入力!$C$16),""))),地区標準卸価格!H297))</f>
        <v>27400</v>
      </c>
      <c r="I297" s="133" t="str">
        <f>'6桁'!I297</f>
        <v>H★
VE304</v>
      </c>
      <c r="J297" s="94">
        <f>IF(地区標準卸価格!J297="","",IF(ISNUMBER(地区標準卸価格!J297),IF(入力!$C$17=1,ROUNDDOWN(地区標準卸価格!J297*ユーザ別掛け率!J297%,-入力!$C$16),IF(入力!$C$17=2,ROUNDUP(地区標準卸価格!J297*ユーザ別掛け率!J297%,-入力!$C$16),IF(入力!$C$17=3,ROUND(地区標準卸価格!J297*ユーザ別掛け率!J297%,-入力!$C$16),""))),地区標準卸価格!J297))</f>
        <v>23600</v>
      </c>
      <c r="K297" s="237" t="str">
        <f>'6桁'!K297</f>
        <v>H</v>
      </c>
      <c r="L297" s="95">
        <f>IF(地区標準卸価格!L297="","",IF(ISNUMBER(地区標準卸価格!L297),IF(入力!$C$17=1,ROUNDDOWN(地区標準卸価格!L297*ユーザ別掛け率!L297%,-入力!$C$16),IF(入力!$C$17=2,ROUNDUP(地区標準卸価格!L297*ユーザ別掛け率!L297%,-入力!$C$16),IF(入力!$C$17=3,ROUND(地区標準卸価格!L297*ユーザ別掛け率!L297%,-入力!$C$16),""))),地区標準卸価格!L297))</f>
        <v>21800</v>
      </c>
      <c r="M297" s="20" t="str">
        <f>'6桁'!M297</f>
        <v>H★△</v>
      </c>
      <c r="N297" s="94">
        <f>IF(地区標準卸価格!N297="","",IF(ISNUMBER(地区標準卸価格!N297),IF(入力!$C$17=1,ROUNDDOWN(地区標準卸価格!N297*ユーザ別掛け率!N297%,-入力!$C$16),IF(入力!$C$17=2,ROUNDUP(地区標準卸価格!N297*ユーザ別掛け率!N297%,-入力!$C$16),IF(入力!$C$17=3,ROUND(地区標準卸価格!N297*ユーザ別掛け率!N297%,-入力!$C$16),""))),地区標準卸価格!N297))</f>
        <v>20300</v>
      </c>
      <c r="O297" s="133" t="str">
        <f>'6桁'!O297</f>
        <v>H◇</v>
      </c>
      <c r="P297" s="94" t="str">
        <f>IF(地区標準卸価格!P297="","",IF(ISNUMBER(地区標準卸価格!P297),IF(入力!$C$17=1,ROUNDDOWN(地区標準卸価格!P297*ユーザ別掛け率!P297%,-入力!$C$16),IF(入力!$C$17=2,ROUNDUP(地区標準卸価格!P297*ユーザ別掛け率!P297%,-入力!$C$16),IF(入力!$C$17=3,ROUND(地区標準卸価格!P297*ユーザ別掛け率!P297%,-入力!$C$16),""))),地区標準卸価格!P297))</f>
        <v/>
      </c>
      <c r="Q297" s="20">
        <f>'6桁'!Q297</f>
        <v>0</v>
      </c>
      <c r="R297" s="94" t="str">
        <f>IF(地区標準卸価格!R297="","",IF(ISNUMBER(地区標準卸価格!R297),IF(入力!$C$17=1,ROUNDDOWN(地区標準卸価格!R297*ユーザ別掛け率!R297%,-入力!$C$16),IF(入力!$C$17=2,ROUNDUP(地区標準卸価格!R297*ユーザ別掛け率!R297%,-入力!$C$16),IF(入力!$C$17=3,ROUND(地区標準卸価格!R297*ユーザ別掛け率!R297%,-入力!$C$16),""))),地区標準卸価格!R297))</f>
        <v/>
      </c>
      <c r="S297" s="237">
        <f>'6桁'!S297</f>
        <v>0</v>
      </c>
      <c r="T297" s="94" t="str">
        <f>IF(地区標準卸価格!T297="","",IF(ISNUMBER(地区標準卸価格!T297),IF(入力!$C$17=1,ROUNDDOWN(地区標準卸価格!T297*ユーザ別掛け率!T297%,-入力!$C$16),IF(入力!$C$17=2,ROUNDUP(地区標準卸価格!T297*ユーザ別掛け率!T297%,-入力!$C$16),IF(入力!$C$17=3,ROUND(地区標準卸価格!T297*ユーザ別掛け率!T297%,-入力!$C$16),""))),地区標準卸価格!T297))</f>
        <v/>
      </c>
      <c r="U297" s="20">
        <f>'6桁'!U297</f>
        <v>0</v>
      </c>
      <c r="V297" s="94" t="str">
        <f>IF(地区標準卸価格!V297="","",IF(ISNUMBER(地区標準卸価格!V297),IF(入力!$C$17=1,ROUNDDOWN(地区標準卸価格!V297*ユーザ別掛け率!V297%,-入力!$C$16),IF(入力!$C$17=2,ROUNDUP(地区標準卸価格!V297*ユーザ別掛け率!V297%,-入力!$C$16),IF(入力!$C$17=3,ROUND(地区標準卸価格!V297*ユーザ別掛け率!V297%,-入力!$C$16),""))),地区標準卸価格!V297))</f>
        <v/>
      </c>
      <c r="W297" s="101">
        <f>'6桁'!W297</f>
        <v>0</v>
      </c>
      <c r="X297" s="108"/>
      <c r="Y297" s="22"/>
      <c r="Z297" s="267"/>
    </row>
    <row r="298" spans="2:26" ht="30" customHeight="1">
      <c r="B298" s="503"/>
      <c r="C298" s="341" t="s">
        <v>60</v>
      </c>
      <c r="D298" s="254">
        <v>95</v>
      </c>
      <c r="E298" s="342">
        <v>99</v>
      </c>
      <c r="F298" s="95" t="str">
        <f>IF(地区標準卸価格!F298="","",IF(ISNUMBER(地区標準卸価格!F298),IF(入力!$C$17=1,ROUNDDOWN(地区標準卸価格!F298*ユーザ別掛け率!F298%,-入力!$C$16),IF(入力!$C$17=2,ROUNDUP(地区標準卸価格!F298*ユーザ別掛け率!F298%,-入力!$C$16),IF(入力!$C$17=3,ROUND(地区標準卸価格!F298*ユーザ別掛け率!F298%,-入力!$C$16),""))),地区標準卸価格!F298))</f>
        <v/>
      </c>
      <c r="G298" s="126">
        <f>'6桁'!G298</f>
        <v>0</v>
      </c>
      <c r="H298" s="95">
        <f>IF(地区標準卸価格!H298="","",IF(ISNUMBER(地区標準卸価格!H298),IF(入力!$C$17=1,ROUNDDOWN(地区標準卸価格!H298*ユーザ別掛け率!H298%,-入力!$C$16),IF(入力!$C$17=2,ROUNDUP(地区標準卸価格!H298*ユーザ別掛け率!H298%,-入力!$C$16),IF(入力!$C$17=3,ROUND(地区標準卸価格!H298*ユーザ別掛け率!H298%,-入力!$C$16),""))),地区標準卸価格!H298))</f>
        <v>27100</v>
      </c>
      <c r="I298" s="126" t="str">
        <f>'6桁'!I298</f>
        <v>V
VE304</v>
      </c>
      <c r="J298" s="95">
        <f>IF(地区標準卸価格!J298="","",IF(ISNUMBER(地区標準卸価格!J298),IF(入力!$C$17=1,ROUNDDOWN(地区標準卸価格!J298*ユーザ別掛け率!J298%,-入力!$C$16),IF(入力!$C$17=2,ROUNDUP(地区標準卸価格!J298*ユーザ別掛け率!J298%,-入力!$C$16),IF(入力!$C$17=3,ROUND(地区標準卸価格!J298*ユーザ別掛け率!J298%,-入力!$C$16),""))),地区標準卸価格!J298))</f>
        <v>25100</v>
      </c>
      <c r="K298" s="20" t="str">
        <f>'6桁'!K298</f>
        <v>H</v>
      </c>
      <c r="L298" s="95">
        <f>IF(地区標準卸価格!L298="","",IF(ISNUMBER(地区標準卸価格!L298),IF(入力!$C$17=1,ROUNDDOWN(地区標準卸価格!L298*ユーザ別掛け率!L298%,-入力!$C$16),IF(入力!$C$17=2,ROUNDUP(地区標準卸価格!L298*ユーザ別掛け率!L298%,-入力!$C$16),IF(入力!$C$17=3,ROUND(地区標準卸価格!L298*ユーザ別掛け率!L298%,-入力!$C$16),""))),地区標準卸価格!L298))</f>
        <v>22800</v>
      </c>
      <c r="M298" s="20" t="str">
        <f>'6桁'!M298</f>
        <v>H</v>
      </c>
      <c r="N298" s="95">
        <f>IF(地区標準卸価格!N298="","",IF(ISNUMBER(地区標準卸価格!N298),IF(入力!$C$17=1,ROUNDDOWN(地区標準卸価格!N298*ユーザ別掛け率!N298%,-入力!$C$16),IF(入力!$C$17=2,ROUNDUP(地区標準卸価格!N298*ユーザ別掛け率!N298%,-入力!$C$16),IF(入力!$C$17=3,ROUND(地区標準卸価格!N298*ユーザ別掛け率!N298%,-入力!$C$16),""))),地区標準卸価格!N298))</f>
        <v>22300</v>
      </c>
      <c r="O298" s="126" t="str">
        <f>'6桁'!O298</f>
        <v>H</v>
      </c>
      <c r="P298" s="95" t="str">
        <f>IF(地区標準卸価格!P298="","",IF(ISNUMBER(地区標準卸価格!P298),IF(入力!$C$17=1,ROUNDDOWN(地区標準卸価格!P298*ユーザ別掛け率!P298%,-入力!$C$16),IF(入力!$C$17=2,ROUNDUP(地区標準卸価格!P298*ユーザ別掛け率!P298%,-入力!$C$16),IF(入力!$C$17=3,ROUND(地区標準卸価格!P298*ユーザ別掛け率!P298%,-入力!$C$16),""))),地区標準卸価格!P298))</f>
        <v/>
      </c>
      <c r="Q298" s="20">
        <f>'6桁'!Q298</f>
        <v>0</v>
      </c>
      <c r="R298" s="95" t="str">
        <f>IF(地区標準卸価格!R298="","",IF(ISNUMBER(地区標準卸価格!R298),IF(入力!$C$17=1,ROUNDDOWN(地区標準卸価格!R298*ユーザ別掛け率!R298%,-入力!$C$16),IF(入力!$C$17=2,ROUNDUP(地区標準卸価格!R298*ユーザ別掛け率!R298%,-入力!$C$16),IF(入力!$C$17=3,ROUND(地区標準卸価格!R298*ユーザ別掛け率!R298%,-入力!$C$16),""))),地区標準卸価格!R298))</f>
        <v/>
      </c>
      <c r="S298" s="20">
        <f>'6桁'!S298</f>
        <v>0</v>
      </c>
      <c r="T298" s="95" t="str">
        <f>IF(地区標準卸価格!T298="","",IF(ISNUMBER(地区標準卸価格!T298),IF(入力!$C$17=1,ROUNDDOWN(地区標準卸価格!T298*ユーザ別掛け率!T298%,-入力!$C$16),IF(入力!$C$17=2,ROUNDUP(地区標準卸価格!T298*ユーザ別掛け率!T298%,-入力!$C$16),IF(入力!$C$17=3,ROUND(地区標準卸価格!T298*ユーザ別掛け率!T298%,-入力!$C$16),""))),地区標準卸価格!T298))</f>
        <v/>
      </c>
      <c r="U298" s="20">
        <f>'6桁'!U298</f>
        <v>0</v>
      </c>
      <c r="V298" s="95" t="str">
        <f>IF(地区標準卸価格!V298="","",IF(ISNUMBER(地区標準卸価格!V298),IF(入力!$C$17=1,ROUNDDOWN(地区標準卸価格!V298*ユーザ別掛け率!V298%,-入力!$C$16),IF(入力!$C$17=2,ROUNDUP(地区標準卸価格!V298*ユーザ別掛け率!V298%,-入力!$C$16),IF(入力!$C$17=3,ROUND(地区標準卸価格!V298*ユーザ別掛け率!V298%,-入力!$C$16),""))),地区標準卸価格!V298))</f>
        <v/>
      </c>
      <c r="W298" s="19">
        <f>'6桁'!W298</f>
        <v>0</v>
      </c>
      <c r="X298" s="108"/>
      <c r="Y298" s="22"/>
      <c r="Z298" s="267"/>
    </row>
    <row r="299" spans="2:26" ht="30" customHeight="1">
      <c r="B299" s="503"/>
      <c r="C299" s="341" t="s">
        <v>67</v>
      </c>
      <c r="D299" s="254">
        <v>98</v>
      </c>
      <c r="E299" s="342">
        <v>102</v>
      </c>
      <c r="F299" s="95" t="str">
        <f>IF(地区標準卸価格!F299="","",IF(ISNUMBER(地区標準卸価格!F299),IF(入力!$C$17=1,ROUNDDOWN(地区標準卸価格!F299*ユーザ別掛け率!F299%,-入力!$C$16),IF(入力!$C$17=2,ROUNDUP(地区標準卸価格!F299*ユーザ別掛け率!F299%,-入力!$C$16),IF(入力!$C$17=3,ROUND(地区標準卸価格!F299*ユーザ別掛け率!F299%,-入力!$C$16),""))),地区標準卸価格!F299))</f>
        <v/>
      </c>
      <c r="G299" s="126">
        <f>'6桁'!G299</f>
        <v>0</v>
      </c>
      <c r="H299" s="95">
        <f>IF(地区標準卸価格!H299="","",IF(ISNUMBER(地区標準卸価格!H299),IF(入力!$C$17=1,ROUNDDOWN(地区標準卸価格!H299*ユーザ別掛け率!H299%,-入力!$C$16),IF(入力!$C$17=2,ROUNDUP(地区標準卸価格!H299*ユーザ別掛け率!H299%,-入力!$C$16),IF(入力!$C$17=3,ROUND(地区標準卸価格!H299*ユーザ別掛け率!H299%,-入力!$C$16),""))),地区標準卸価格!H299))</f>
        <v>30400</v>
      </c>
      <c r="I299" s="126" t="str">
        <f>'6桁'!I299</f>
        <v>※V
VE303</v>
      </c>
      <c r="J299" s="95">
        <f>IF(地区標準卸価格!J299="","",IF(ISNUMBER(地区標準卸価格!J299),IF(入力!$C$17=1,ROUNDDOWN(地区標準卸価格!J299*ユーザ別掛け率!J299%,-入力!$C$16),IF(入力!$C$17=2,ROUNDUP(地区標準卸価格!J299*ユーザ別掛け率!J299%,-入力!$C$16),IF(入力!$C$17=3,ROUND(地区標準卸価格!J299*ユーザ別掛け率!J299%,-入力!$C$16),""))),地区標準卸価格!J299))</f>
        <v>25200</v>
      </c>
      <c r="K299" s="20" t="str">
        <f>'6桁'!K299</f>
        <v>H
LM704</v>
      </c>
      <c r="L299" s="95" t="str">
        <f>IF(地区標準卸価格!L299="","",IF(ISNUMBER(地区標準卸価格!L299),IF(入力!$C$17=1,ROUNDDOWN(地区標準卸価格!L299*ユーザ別掛け率!L299%,-入力!$C$16),IF(入力!$C$17=2,ROUNDUP(地区標準卸価格!L299*ユーザ別掛け率!L299%,-入力!$C$16),IF(入力!$C$17=3,ROUND(地区標準卸価格!L299*ユーザ別掛け率!L299%,-入力!$C$16),""))),地区標準卸価格!L299))</f>
        <v/>
      </c>
      <c r="M299" s="20">
        <f>'6桁'!M299</f>
        <v>0</v>
      </c>
      <c r="N299" s="95" t="str">
        <f>IF(地区標準卸価格!N299="","",IF(ISNUMBER(地区標準卸価格!N299),IF(入力!$C$17=1,ROUNDDOWN(地区標準卸価格!N299*ユーザ別掛け率!N299%,-入力!$C$16),IF(入力!$C$17=2,ROUNDUP(地区標準卸価格!N299*ユーザ別掛け率!N299%,-入力!$C$16),IF(入力!$C$17=3,ROUND(地区標準卸価格!N299*ユーザ別掛け率!N299%,-入力!$C$16),""))),地区標準卸価格!N299))</f>
        <v/>
      </c>
      <c r="O299" s="126">
        <f>'6桁'!O299</f>
        <v>0</v>
      </c>
      <c r="P299" s="95" t="str">
        <f>IF(地区標準卸価格!P299="","",IF(ISNUMBER(地区標準卸価格!P299),IF(入力!$C$17=1,ROUNDDOWN(地区標準卸価格!P299*ユーザ別掛け率!P299%,-入力!$C$16),IF(入力!$C$17=2,ROUNDUP(地区標準卸価格!P299*ユーザ別掛け率!P299%,-入力!$C$16),IF(入力!$C$17=3,ROUND(地区標準卸価格!P299*ユーザ別掛け率!P299%,-入力!$C$16),""))),地区標準卸価格!P299))</f>
        <v/>
      </c>
      <c r="Q299" s="20">
        <f>'6桁'!Q299</f>
        <v>0</v>
      </c>
      <c r="R299" s="95" t="str">
        <f>IF(地区標準卸価格!R299="","",IF(ISNUMBER(地区標準卸価格!R299),IF(入力!$C$17=1,ROUNDDOWN(地区標準卸価格!R299*ユーザ別掛け率!R299%,-入力!$C$16),IF(入力!$C$17=2,ROUNDUP(地区標準卸価格!R299*ユーザ別掛け率!R299%,-入力!$C$16),IF(入力!$C$17=3,ROUND(地区標準卸価格!R299*ユーザ別掛け率!R299%,-入力!$C$16),""))),地区標準卸価格!R299))</f>
        <v/>
      </c>
      <c r="S299" s="20">
        <f>'6桁'!S299</f>
        <v>0</v>
      </c>
      <c r="T299" s="95" t="str">
        <f>IF(地区標準卸価格!T299="","",IF(ISNUMBER(地区標準卸価格!T299),IF(入力!$C$17=1,ROUNDDOWN(地区標準卸価格!T299*ユーザ別掛け率!T299%,-入力!$C$16),IF(入力!$C$17=2,ROUNDUP(地区標準卸価格!T299*ユーザ別掛け率!T299%,-入力!$C$16),IF(入力!$C$17=3,ROUND(地区標準卸価格!T299*ユーザ別掛け率!T299%,-入力!$C$16),""))),地区標準卸価格!T299))</f>
        <v/>
      </c>
      <c r="U299" s="20">
        <f>'6桁'!U299</f>
        <v>0</v>
      </c>
      <c r="V299" s="95" t="str">
        <f>IF(地区標準卸価格!V299="","",IF(ISNUMBER(地区標準卸価格!V299),IF(入力!$C$17=1,ROUNDDOWN(地区標準卸価格!V299*ユーザ別掛け率!V299%,-入力!$C$16),IF(入力!$C$17=2,ROUNDUP(地区標準卸価格!V299*ユーザ別掛け率!V299%,-入力!$C$16),IF(入力!$C$17=3,ROUND(地区標準卸価格!V299*ユーザ別掛け率!V299%,-入力!$C$16),""))),地区標準卸価格!V299))</f>
        <v/>
      </c>
      <c r="W299" s="19">
        <f>'6桁'!W299</f>
        <v>0</v>
      </c>
      <c r="X299" s="108"/>
      <c r="Y299" s="22"/>
      <c r="Z299" s="267"/>
    </row>
    <row r="300" spans="2:26" ht="30" customHeight="1">
      <c r="B300" s="503"/>
      <c r="C300" s="341" t="s">
        <v>341</v>
      </c>
      <c r="D300" s="254">
        <v>92</v>
      </c>
      <c r="E300" s="342"/>
      <c r="F300" s="95" t="str">
        <f>IF(地区標準卸価格!F300="","",IF(ISNUMBER(地区標準卸価格!F300),IF(入力!$C$17=1,ROUNDDOWN(地区標準卸価格!F300*ユーザ別掛け率!F300%,-入力!$C$16),IF(入力!$C$17=2,ROUNDUP(地区標準卸価格!F300*ユーザ別掛け率!F300%,-入力!$C$16),IF(入力!$C$17=3,ROUND(地区標準卸価格!F300*ユーザ別掛け率!F300%,-入力!$C$16),""))),地区標準卸価格!F300))</f>
        <v/>
      </c>
      <c r="G300" s="126">
        <f>'6桁'!G300</f>
        <v>0</v>
      </c>
      <c r="H300" s="95" t="str">
        <f>IF(地区標準卸価格!H300="","",IF(ISNUMBER(地区標準卸価格!H300),IF(入力!$C$17=1,ROUNDDOWN(地区標準卸価格!H300*ユーザ別掛け率!H300%,-入力!$C$16),IF(入力!$C$17=2,ROUNDUP(地区標準卸価格!H300*ユーザ別掛け率!H300%,-入力!$C$16),IF(入力!$C$17=3,ROUND(地区標準卸価格!H300*ユーザ別掛け率!H300%,-入力!$C$16),""))),地区標準卸価格!H300))</f>
        <v/>
      </c>
      <c r="I300" s="126">
        <f>'6桁'!I300</f>
        <v>0</v>
      </c>
      <c r="J300" s="95">
        <f>IF(地区標準卸価格!J300="","",IF(ISNUMBER(地区標準卸価格!J300),IF(入力!$C$17=1,ROUNDDOWN(地区標準卸価格!J300*ユーザ別掛け率!J300%,-入力!$C$16),IF(入力!$C$17=2,ROUNDUP(地区標準卸価格!J300*ユーザ別掛け率!J300%,-入力!$C$16),IF(入力!$C$17=3,ROUND(地区標準卸価格!J300*ユーザ別掛け率!J300%,-入力!$C$16),""))),地区標準卸価格!J300))</f>
        <v>22600</v>
      </c>
      <c r="K300" s="20" t="str">
        <f>'6桁'!K300</f>
        <v>V
LM704</v>
      </c>
      <c r="L300" s="95" t="str">
        <f>IF(地区標準卸価格!L300="","",IF(ISNUMBER(地区標準卸価格!L300),IF(入力!$C$17=1,ROUNDDOWN(地区標準卸価格!L300*ユーザ別掛け率!L300%,-入力!$C$16),IF(入力!$C$17=2,ROUNDUP(地区標準卸価格!L300*ユーザ別掛け率!L300%,-入力!$C$16),IF(入力!$C$17=3,ROUND(地区標準卸価格!L300*ユーザ別掛け率!L300%,-入力!$C$16),""))),地区標準卸価格!L300))</f>
        <v/>
      </c>
      <c r="M300" s="20">
        <f>'6桁'!M300</f>
        <v>0</v>
      </c>
      <c r="N300" s="95">
        <f>IF(地区標準卸価格!N300="","",IF(ISNUMBER(地区標準卸価格!N300),IF(入力!$C$17=1,ROUNDDOWN(地区標準卸価格!N300*ユーザ別掛け率!N300%,-入力!$C$16),IF(入力!$C$17=2,ROUNDUP(地区標準卸価格!N300*ユーザ別掛け率!N300%,-入力!$C$16),IF(入力!$C$17=3,ROUND(地区標準卸価格!N300*ユーザ別掛け率!N300%,-入力!$C$16),""))),地区標準卸価格!N300))</f>
        <v>19600</v>
      </c>
      <c r="O300" s="126" t="str">
        <f>'6桁'!O300</f>
        <v>V</v>
      </c>
      <c r="P300" s="95" t="str">
        <f>IF(地区標準卸価格!P300="","",IF(ISNUMBER(地区標準卸価格!P300),IF(入力!$C$17=1,ROUNDDOWN(地区標準卸価格!P300*ユーザ別掛け率!P300%,-入力!$C$16),IF(入力!$C$17=2,ROUNDUP(地区標準卸価格!P300*ユーザ別掛け率!P300%,-入力!$C$16),IF(入力!$C$17=3,ROUND(地区標準卸価格!P300*ユーザ別掛け率!P300%,-入力!$C$16),""))),地区標準卸価格!P300))</f>
        <v/>
      </c>
      <c r="Q300" s="20">
        <f>'6桁'!Q300</f>
        <v>0</v>
      </c>
      <c r="R300" s="95" t="str">
        <f>IF(地区標準卸価格!R300="","",IF(ISNUMBER(地区標準卸価格!R300),IF(入力!$C$17=1,ROUNDDOWN(地区標準卸価格!R300*ユーザ別掛け率!R300%,-入力!$C$16),IF(入力!$C$17=2,ROUNDUP(地区標準卸価格!R300*ユーザ別掛け率!R300%,-入力!$C$16),IF(入力!$C$17=3,ROUND(地区標準卸価格!R300*ユーザ別掛け率!R300%,-入力!$C$16),""))),地区標準卸価格!R300))</f>
        <v/>
      </c>
      <c r="S300" s="236">
        <f>'6桁'!S300</f>
        <v>0</v>
      </c>
      <c r="T300" s="95" t="str">
        <f>IF(地区標準卸価格!T300="","",IF(ISNUMBER(地区標準卸価格!T300),IF(入力!$C$17=1,ROUNDDOWN(地区標準卸価格!T300*ユーザ別掛け率!T300%,-入力!$C$16),IF(入力!$C$17=2,ROUNDUP(地区標準卸価格!T300*ユーザ別掛け率!T300%,-入力!$C$16),IF(入力!$C$17=3,ROUND(地区標準卸価格!T300*ユーザ別掛け率!T300%,-入力!$C$16),""))),地区標準卸価格!T300))</f>
        <v/>
      </c>
      <c r="U300" s="20">
        <f>'6桁'!U300</f>
        <v>0</v>
      </c>
      <c r="V300" s="95" t="str">
        <f>IF(地区標準卸価格!V300="","",IF(ISNUMBER(地区標準卸価格!V300),IF(入力!$C$17=1,ROUNDDOWN(地区標準卸価格!V300*ユーザ別掛け率!V300%,-入力!$C$16),IF(入力!$C$17=2,ROUNDUP(地区標準卸価格!V300*ユーザ別掛け率!V300%,-入力!$C$16),IF(入力!$C$17=3,ROUND(地区標準卸価格!V300*ユーザ別掛け率!V300%,-入力!$C$16),""))),地区標準卸価格!V300))</f>
        <v/>
      </c>
      <c r="W300" s="19">
        <f>'6桁'!W300</f>
        <v>0</v>
      </c>
      <c r="X300" s="108"/>
      <c r="Y300" s="22"/>
      <c r="Z300" s="267"/>
    </row>
    <row r="301" spans="2:26" ht="30" customHeight="1">
      <c r="B301" s="503"/>
      <c r="C301" s="341" t="s">
        <v>342</v>
      </c>
      <c r="D301" s="254">
        <v>95</v>
      </c>
      <c r="E301" s="342">
        <v>99</v>
      </c>
      <c r="F301" s="95" t="str">
        <f>IF(地区標準卸価格!F301="","",IF(ISNUMBER(地区標準卸価格!F301),IF(入力!$C$17=1,ROUNDDOWN(地区標準卸価格!F301*ユーザ別掛け率!F301%,-入力!$C$16),IF(入力!$C$17=2,ROUNDUP(地区標準卸価格!F301*ユーザ別掛け率!F301%,-入力!$C$16),IF(入力!$C$17=3,ROUND(地区標準卸価格!F301*ユーザ別掛け率!F301%,-入力!$C$16),""))),地区標準卸価格!F301))</f>
        <v/>
      </c>
      <c r="G301" s="126">
        <f>'6桁'!G301</f>
        <v>0</v>
      </c>
      <c r="H301" s="95" t="str">
        <f>IF(地区標準卸価格!H301="","",IF(ISNUMBER(地区標準卸価格!H301),IF(入力!$C$17=1,ROUNDDOWN(地区標準卸価格!H301*ユーザ別掛け率!H301%,-入力!$C$16),IF(入力!$C$17=2,ROUNDUP(地区標準卸価格!H301*ユーザ別掛け率!H301%,-入力!$C$16),IF(入力!$C$17=3,ROUND(地区標準卸価格!H301*ユーザ別掛け率!H301%,-入力!$C$16),""))),地区標準卸価格!H301))</f>
        <v/>
      </c>
      <c r="I301" s="126">
        <f>'6桁'!I301</f>
        <v>0</v>
      </c>
      <c r="J301" s="95">
        <f>IF(地区標準卸価格!J301="","",IF(ISNUMBER(地区標準卸価格!J301),IF(入力!$C$17=1,ROUNDDOWN(地区標準卸価格!J301*ユーザ別掛け率!J301%,-入力!$C$16),IF(入力!$C$17=2,ROUNDUP(地区標準卸価格!J301*ユーザ別掛け率!J301%,-入力!$C$16),IF(入力!$C$17=3,ROUND(地区標準卸価格!J301*ユーザ別掛け率!J301%,-入力!$C$16),""))),地区標準卸価格!J301))</f>
        <v>26400</v>
      </c>
      <c r="K301" s="20" t="str">
        <f>'6桁'!K301</f>
        <v>H</v>
      </c>
      <c r="L301" s="95">
        <f>IF(地区標準卸価格!L301="","",IF(ISNUMBER(地区標準卸価格!L301),IF(入力!$C$17=1,ROUNDDOWN(地区標準卸価格!L301*ユーザ別掛け率!L301%,-入力!$C$16),IF(入力!$C$17=2,ROUNDUP(地区標準卸価格!L301*ユーザ別掛け率!L301%,-入力!$C$16),IF(入力!$C$17=3,ROUND(地区標準卸価格!L301*ユーザ別掛け率!L301%,-入力!$C$16),""))),地区標準卸価格!L301))</f>
        <v>24000</v>
      </c>
      <c r="M301" s="20" t="str">
        <f>'6桁'!M301</f>
        <v>H△</v>
      </c>
      <c r="N301" s="95">
        <f>IF(地区標準卸価格!N301="","",IF(ISNUMBER(地区標準卸価格!N301),IF(入力!$C$17=1,ROUNDDOWN(地区標準卸価格!N301*ユーザ別掛け率!N301%,-入力!$C$16),IF(入力!$C$17=2,ROUNDUP(地区標準卸価格!N301*ユーザ別掛け率!N301%,-入力!$C$16),IF(入力!$C$17=3,ROUND(地区標準卸価格!N301*ユーザ別掛け率!N301%,-入力!$C$16),""))),地区標準卸価格!N301))</f>
        <v>23700</v>
      </c>
      <c r="O301" s="126" t="str">
        <f>'6桁'!O301</f>
        <v>H◇</v>
      </c>
      <c r="P301" s="95" t="str">
        <f>IF(地区標準卸価格!P301="","",IF(ISNUMBER(地区標準卸価格!P301),IF(入力!$C$17=1,ROUNDDOWN(地区標準卸価格!P301*ユーザ別掛け率!P301%,-入力!$C$16),IF(入力!$C$17=2,ROUNDUP(地区標準卸価格!P301*ユーザ別掛け率!P301%,-入力!$C$16),IF(入力!$C$17=3,ROUND(地区標準卸価格!P301*ユーザ別掛け率!P301%,-入力!$C$16),""))),地区標準卸価格!P301))</f>
        <v/>
      </c>
      <c r="Q301" s="20">
        <f>'6桁'!Q301</f>
        <v>0</v>
      </c>
      <c r="R301" s="95" t="str">
        <f>IF(地区標準卸価格!R301="","",IF(ISNUMBER(地区標準卸価格!R301),IF(入力!$C$17=1,ROUNDDOWN(地区標準卸価格!R301*ユーザ別掛け率!R301%,-入力!$C$16),IF(入力!$C$17=2,ROUNDUP(地区標準卸価格!R301*ユーザ別掛け率!R301%,-入力!$C$16),IF(入力!$C$17=3,ROUND(地区標準卸価格!R301*ユーザ別掛け率!R301%,-入力!$C$16),""))),地区標準卸価格!R301))</f>
        <v/>
      </c>
      <c r="S301" s="20">
        <f>'6桁'!S301</f>
        <v>0</v>
      </c>
      <c r="T301" s="95" t="str">
        <f>IF(地区標準卸価格!T301="","",IF(ISNUMBER(地区標準卸価格!T301),IF(入力!$C$17=1,ROUNDDOWN(地区標準卸価格!T301*ユーザ別掛け率!T301%,-入力!$C$16),IF(入力!$C$17=2,ROUNDUP(地区標準卸価格!T301*ユーザ別掛け率!T301%,-入力!$C$16),IF(入力!$C$17=3,ROUND(地区標準卸価格!T301*ユーザ別掛け率!T301%,-入力!$C$16),""))),地区標準卸価格!T301))</f>
        <v/>
      </c>
      <c r="U301" s="20">
        <f>'6桁'!U301</f>
        <v>0</v>
      </c>
      <c r="V301" s="95" t="str">
        <f>IF(地区標準卸価格!V301="","",IF(ISNUMBER(地区標準卸価格!V301),IF(入力!$C$17=1,ROUNDDOWN(地区標準卸価格!V301*ユーザ別掛け率!V301%,-入力!$C$16),IF(入力!$C$17=2,ROUNDUP(地区標準卸価格!V301*ユーザ別掛け率!V301%,-入力!$C$16),IF(入力!$C$17=3,ROUND(地区標準卸価格!V301*ユーザ別掛け率!V301%,-入力!$C$16),""))),地区標準卸価格!V301))</f>
        <v/>
      </c>
      <c r="W301" s="19">
        <f>'6桁'!W301</f>
        <v>0</v>
      </c>
      <c r="X301" s="108"/>
      <c r="Y301" s="22"/>
      <c r="Z301" s="267"/>
    </row>
    <row r="302" spans="2:26" ht="30" customHeight="1">
      <c r="B302" s="503"/>
      <c r="C302" s="347" t="s">
        <v>343</v>
      </c>
      <c r="D302" s="317">
        <v>98</v>
      </c>
      <c r="E302" s="249">
        <v>102</v>
      </c>
      <c r="F302" s="319" t="str">
        <f>IF(地区標準卸価格!F302="","",IF(ISNUMBER(地区標準卸価格!F302),IF(入力!$C$17=1,ROUNDDOWN(地区標準卸価格!F302*ユーザ別掛け率!F302%,-入力!$C$16),IF(入力!$C$17=2,ROUNDUP(地区標準卸価格!F302*ユーザ別掛け率!F302%,-入力!$C$16),IF(入力!$C$17=3,ROUND(地区標準卸価格!F302*ユーザ別掛け率!F302%,-入力!$C$16),""))),地区標準卸価格!F302))</f>
        <v/>
      </c>
      <c r="G302" s="132">
        <f>'6桁'!G302</f>
        <v>0</v>
      </c>
      <c r="H302" s="319" t="str">
        <f>IF(地区標準卸価格!H302="","",IF(ISNUMBER(地区標準卸価格!H302),IF(入力!$C$17=1,ROUNDDOWN(地区標準卸価格!H302*ユーザ別掛け率!H302%,-入力!$C$16),IF(入力!$C$17=2,ROUNDUP(地区標準卸価格!H302*ユーザ別掛け率!H302%,-入力!$C$16),IF(入力!$C$17=3,ROUND(地区標準卸価格!H302*ユーザ別掛け率!H302%,-入力!$C$16),""))),地区標準卸価格!H302))</f>
        <v/>
      </c>
      <c r="I302" s="132">
        <f>'6桁'!I302</f>
        <v>0</v>
      </c>
      <c r="J302" s="319" t="str">
        <f>IF(地区標準卸価格!J302="","",IF(ISNUMBER(地区標準卸価格!J302),IF(入力!$C$17=1,ROUNDDOWN(地区標準卸価格!J302*ユーザ別掛け率!J302%,-入力!$C$16),IF(入力!$C$17=2,ROUNDUP(地区標準卸価格!J302*ユーザ別掛け率!J302%,-入力!$C$16),IF(入力!$C$17=3,ROUND(地区標準卸価格!J302*ユーザ別掛け率!J302%,-入力!$C$16),""))),地区標準卸価格!J302))</f>
        <v/>
      </c>
      <c r="K302" s="236">
        <f>'6桁'!K302</f>
        <v>0</v>
      </c>
      <c r="L302" s="319">
        <f>IF(地区標準卸価格!L302="","",IF(ISNUMBER(地区標準卸価格!L302),IF(入力!$C$17=1,ROUNDDOWN(地区標準卸価格!L302*ユーザ別掛け率!L302%,-入力!$C$16),IF(入力!$C$17=2,ROUNDUP(地区標準卸価格!L302*ユーザ別掛け率!L302%,-入力!$C$16),IF(入力!$C$17=3,ROUND(地区標準卸価格!L302*ユーザ別掛け率!L302%,-入力!$C$16),""))),地区標準卸価格!L302))</f>
        <v>25600</v>
      </c>
      <c r="M302" s="236" t="str">
        <f>'6桁'!M302</f>
        <v>H</v>
      </c>
      <c r="N302" s="319">
        <f>IF(地区標準卸価格!N302="","",IF(ISNUMBER(地区標準卸価格!N302),IF(入力!$C$17=1,ROUNDDOWN(地区標準卸価格!N302*ユーザ別掛け率!N302%,-入力!$C$16),IF(入力!$C$17=2,ROUNDUP(地区標準卸価格!N302*ユーザ別掛け率!N302%,-入力!$C$16),IF(入力!$C$17=3,ROUND(地区標準卸価格!N302*ユーザ別掛け率!N302%,-入力!$C$16),""))),地区標準卸価格!N302))</f>
        <v>25100</v>
      </c>
      <c r="O302" s="132" t="str">
        <f>'6桁'!O302</f>
        <v>H</v>
      </c>
      <c r="P302" s="319" t="str">
        <f>IF(地区標準卸価格!P302="","",IF(ISNUMBER(地区標準卸価格!P302),IF(入力!$C$17=1,ROUNDDOWN(地区標準卸価格!P302*ユーザ別掛け率!P302%,-入力!$C$16),IF(入力!$C$17=2,ROUNDUP(地区標準卸価格!P302*ユーザ別掛け率!P302%,-入力!$C$16),IF(入力!$C$17=3,ROUND(地区標準卸価格!P302*ユーザ別掛け率!P302%,-入力!$C$16),""))),地区標準卸価格!P302))</f>
        <v/>
      </c>
      <c r="Q302" s="236">
        <f>'6桁'!Q302</f>
        <v>0</v>
      </c>
      <c r="R302" s="319" t="str">
        <f>IF(地区標準卸価格!R302="","",IF(ISNUMBER(地区標準卸価格!R302),IF(入力!$C$17=1,ROUNDDOWN(地区標準卸価格!R302*ユーザ別掛け率!R302%,-入力!$C$16),IF(入力!$C$17=2,ROUNDUP(地区標準卸価格!R302*ユーザ別掛け率!R302%,-入力!$C$16),IF(入力!$C$17=3,ROUND(地区標準卸価格!R302*ユーザ別掛け率!R302%,-入力!$C$16),""))),地区標準卸価格!R302))</f>
        <v/>
      </c>
      <c r="S302" s="236">
        <f>'6桁'!S302</f>
        <v>0</v>
      </c>
      <c r="T302" s="319" t="str">
        <f>IF(地区標準卸価格!T302="","",IF(ISNUMBER(地区標準卸価格!T302),IF(入力!$C$17=1,ROUNDDOWN(地区標準卸価格!T302*ユーザ別掛け率!T302%,-入力!$C$16),IF(入力!$C$17=2,ROUNDUP(地区標準卸価格!T302*ユーザ別掛け率!T302%,-入力!$C$16),IF(入力!$C$17=3,ROUND(地区標準卸価格!T302*ユーザ別掛け率!T302%,-入力!$C$16),""))),地区標準卸価格!T302))</f>
        <v/>
      </c>
      <c r="U302" s="236">
        <f>'6桁'!U302</f>
        <v>0</v>
      </c>
      <c r="V302" s="319" t="str">
        <f>IF(地区標準卸価格!V302="","",IF(ISNUMBER(地区標準卸価格!V302),IF(入力!$C$17=1,ROUNDDOWN(地区標準卸価格!V302*ユーザ別掛け率!V302%,-入力!$C$16),IF(入力!$C$17=2,ROUNDUP(地区標準卸価格!V302*ユーザ別掛け率!V302%,-入力!$C$16),IF(入力!$C$17=3,ROUND(地区標準卸価格!V302*ユーザ別掛け率!V302%,-入力!$C$16),""))),地区標準卸価格!V302))</f>
        <v/>
      </c>
      <c r="W302" s="30">
        <f>'6桁'!W302</f>
        <v>0</v>
      </c>
      <c r="X302" s="108"/>
      <c r="Y302" s="22"/>
      <c r="Z302" s="267"/>
    </row>
    <row r="303" spans="2:26" ht="30" customHeight="1" thickBot="1">
      <c r="B303" s="544"/>
      <c r="C303" s="343" t="s">
        <v>373</v>
      </c>
      <c r="D303" s="256">
        <v>100</v>
      </c>
      <c r="E303" s="344"/>
      <c r="F303" s="118" t="str">
        <f>IF(地区標準卸価格!F303="","",IF(ISNUMBER(地区標準卸価格!F303),IF(入力!$C$17=1,ROUNDDOWN(地区標準卸価格!F303*ユーザ別掛け率!F303%,-入力!$C$16),IF(入力!$C$17=2,ROUNDUP(地区標準卸価格!F303*ユーザ別掛け率!F303%,-入力!$C$16),IF(入力!$C$17=3,ROUND(地区標準卸価格!F303*ユーザ別掛け率!F303%,-入力!$C$16),""))),地区標準卸価格!F303))</f>
        <v/>
      </c>
      <c r="G303" s="127">
        <f>'6桁'!G303</f>
        <v>0</v>
      </c>
      <c r="H303" s="118" t="str">
        <f>IF(地区標準卸価格!H303="","",IF(ISNUMBER(地区標準卸価格!H303),IF(入力!$C$17=1,ROUNDDOWN(地区標準卸価格!H303*ユーザ別掛け率!H303%,-入力!$C$16),IF(入力!$C$17=2,ROUNDUP(地区標準卸価格!H303*ユーザ別掛け率!H303%,-入力!$C$16),IF(入力!$C$17=3,ROUND(地区標準卸価格!H303*ユーザ別掛け率!H303%,-入力!$C$16),""))),地区標準卸価格!H303))</f>
        <v/>
      </c>
      <c r="I303" s="127">
        <f>'6桁'!I303</f>
        <v>0</v>
      </c>
      <c r="J303" s="118" t="str">
        <f>IF(地区標準卸価格!J303="","",IF(ISNUMBER(地区標準卸価格!J303),IF(入力!$C$17=1,ROUNDDOWN(地区標準卸価格!J303*ユーザ別掛け率!J303%,-入力!$C$16),IF(入力!$C$17=2,ROUNDUP(地区標準卸価格!J303*ユーザ別掛け率!J303%,-入力!$C$16),IF(入力!$C$17=3,ROUND(地区標準卸価格!J303*ユーザ別掛け率!J303%,-入力!$C$16),""))),地区標準卸価格!J303))</f>
        <v/>
      </c>
      <c r="K303" s="21">
        <f>'6桁'!K303</f>
        <v>0</v>
      </c>
      <c r="L303" s="118">
        <f>IF(地区標準卸価格!L303="","",IF(ISNUMBER(地区標準卸価格!L303),IF(入力!$C$17=1,ROUNDDOWN(地区標準卸価格!L303*ユーザ別掛け率!L303%,-入力!$C$16),IF(入力!$C$17=2,ROUNDUP(地区標準卸価格!L303*ユーザ別掛け率!L303%,-入力!$C$16),IF(入力!$C$17=3,ROUND(地区標準卸価格!L303*ユーザ別掛け率!L303%,-入力!$C$16),""))),地区標準卸価格!L303))</f>
        <v>21600</v>
      </c>
      <c r="M303" s="21" t="str">
        <f>'6桁'!M303</f>
        <v>H</v>
      </c>
      <c r="N303" s="118" t="str">
        <f>IF(地区標準卸価格!N303="","",IF(ISNUMBER(地区標準卸価格!N303),IF(入力!$C$17=1,ROUNDDOWN(地区標準卸価格!N303*ユーザ別掛け率!N303%,-入力!$C$16),IF(入力!$C$17=2,ROUNDUP(地区標準卸価格!N303*ユーザ別掛け率!N303%,-入力!$C$16),IF(入力!$C$17=3,ROUND(地区標準卸価格!N303*ユーザ別掛け率!N303%,-入力!$C$16),""))),地区標準卸価格!N303))</f>
        <v/>
      </c>
      <c r="O303" s="127">
        <f>'6桁'!O303</f>
        <v>0</v>
      </c>
      <c r="P303" s="118" t="str">
        <f>IF(地区標準卸価格!P303="","",IF(ISNUMBER(地区標準卸価格!P303),IF(入力!$C$17=1,ROUNDDOWN(地区標準卸価格!P303*ユーザ別掛け率!P303%,-入力!$C$16),IF(入力!$C$17=2,ROUNDUP(地区標準卸価格!P303*ユーザ別掛け率!P303%,-入力!$C$16),IF(入力!$C$17=3,ROUND(地区標準卸価格!P303*ユーザ別掛け率!P303%,-入力!$C$16),""))),地区標準卸価格!P303))</f>
        <v/>
      </c>
      <c r="Q303" s="21">
        <f>'6桁'!Q303</f>
        <v>0</v>
      </c>
      <c r="R303" s="118" t="str">
        <f>IF(地区標準卸価格!R303="","",IF(ISNUMBER(地区標準卸価格!R303),IF(入力!$C$17=1,ROUNDDOWN(地区標準卸価格!R303*ユーザ別掛け率!R303%,-入力!$C$16),IF(入力!$C$17=2,ROUNDUP(地区標準卸価格!R303*ユーザ別掛け率!R303%,-入力!$C$16),IF(入力!$C$17=3,ROUND(地区標準卸価格!R303*ユーザ別掛け率!R303%,-入力!$C$16),""))),地区標準卸価格!R303))</f>
        <v/>
      </c>
      <c r="S303" s="21">
        <f>'6桁'!S303</f>
        <v>0</v>
      </c>
      <c r="T303" s="118" t="str">
        <f>IF(地区標準卸価格!T303="","",IF(ISNUMBER(地区標準卸価格!T303),IF(入力!$C$17=1,ROUNDDOWN(地区標準卸価格!T303*ユーザ別掛け率!T303%,-入力!$C$16),IF(入力!$C$17=2,ROUNDUP(地区標準卸価格!T303*ユーザ別掛け率!T303%,-入力!$C$16),IF(入力!$C$17=3,ROUND(地区標準卸価格!T303*ユーザ別掛け率!T303%,-入力!$C$16),""))),地区標準卸価格!T303))</f>
        <v/>
      </c>
      <c r="U303" s="21">
        <f>'6桁'!U303</f>
        <v>0</v>
      </c>
      <c r="V303" s="118" t="str">
        <f>IF(地区標準卸価格!V303="","",IF(ISNUMBER(地区標準卸価格!V303),IF(入力!$C$17=1,ROUNDDOWN(地区標準卸価格!V303*ユーザ別掛け率!V303%,-入力!$C$16),IF(入力!$C$17=2,ROUNDUP(地区標準卸価格!V303*ユーザ別掛け率!V303%,-入力!$C$16),IF(入力!$C$17=3,ROUND(地区標準卸価格!V303*ユーザ別掛け率!V303%,-入力!$C$16),""))),地区標準卸価格!V303))</f>
        <v/>
      </c>
      <c r="W303" s="31">
        <f>'6桁'!W303</f>
        <v>0</v>
      </c>
      <c r="X303" s="108"/>
      <c r="Y303" s="22"/>
      <c r="Z303" s="267"/>
    </row>
    <row r="304" spans="2:26" ht="31.5" customHeight="1">
      <c r="B304" s="545" t="s">
        <v>1988</v>
      </c>
      <c r="C304" s="545"/>
      <c r="D304" s="545"/>
      <c r="E304" s="545"/>
      <c r="F304" s="545"/>
      <c r="G304" s="545"/>
      <c r="H304" s="545"/>
      <c r="I304" s="545"/>
      <c r="J304" s="545"/>
      <c r="K304" s="545"/>
      <c r="L304" s="545"/>
      <c r="M304" s="545"/>
      <c r="N304" s="545"/>
      <c r="O304" s="545"/>
      <c r="P304" s="545"/>
      <c r="Q304" s="545"/>
      <c r="R304" s="545"/>
      <c r="S304" s="545"/>
      <c r="T304" s="545"/>
      <c r="U304" s="545"/>
      <c r="V304" s="545"/>
      <c r="W304" s="545"/>
      <c r="X304" s="546"/>
      <c r="Y304" s="546"/>
    </row>
    <row r="306" spans="2:27" ht="14.25" customHeight="1" thickBot="1">
      <c r="C306" s="327"/>
      <c r="D306" s="327"/>
      <c r="E306" s="327"/>
      <c r="F306" s="74"/>
      <c r="G306" s="18"/>
      <c r="H306" s="74"/>
      <c r="I306" s="18"/>
      <c r="J306" s="74"/>
      <c r="K306" s="18"/>
      <c r="L306" s="74"/>
      <c r="M306" s="18"/>
      <c r="N306" s="74"/>
      <c r="O306" s="18"/>
      <c r="P306" s="74"/>
      <c r="Q306" s="18"/>
      <c r="R306" s="74"/>
      <c r="S306" s="17"/>
      <c r="T306" s="74"/>
      <c r="U306" s="18"/>
    </row>
    <row r="307" spans="2:27" ht="25.5" customHeight="1" thickTop="1" thickBot="1">
      <c r="B307" s="518" t="s">
        <v>451</v>
      </c>
      <c r="C307" s="519"/>
      <c r="D307" s="519"/>
      <c r="E307" s="519"/>
      <c r="F307" s="519"/>
      <c r="G307" s="519"/>
      <c r="H307" s="519"/>
      <c r="I307" s="519"/>
      <c r="J307" s="519"/>
      <c r="K307" s="519"/>
      <c r="L307" s="519"/>
      <c r="M307" s="519"/>
      <c r="N307" s="519"/>
      <c r="O307" s="519"/>
      <c r="P307" s="519"/>
      <c r="Q307" s="519"/>
      <c r="R307" s="519"/>
      <c r="S307" s="519"/>
      <c r="T307" s="519"/>
      <c r="U307" s="519"/>
      <c r="V307" s="519"/>
      <c r="W307" s="519"/>
      <c r="X307" s="519"/>
      <c r="Y307" s="519"/>
      <c r="Z307" s="519"/>
      <c r="AA307" s="520"/>
    </row>
    <row r="308" spans="2:27" ht="14.25" thickTop="1"/>
    <row r="309" spans="2:27" s="239" customFormat="1" ht="20.100000000000001" customHeight="1" thickBot="1">
      <c r="B309" s="238" t="s">
        <v>949</v>
      </c>
      <c r="F309" s="240"/>
      <c r="H309" s="240"/>
      <c r="J309" s="240"/>
      <c r="L309" s="240"/>
      <c r="N309" s="240"/>
      <c r="P309" s="240"/>
      <c r="R309" s="240"/>
      <c r="T309" s="240"/>
      <c r="V309" s="240"/>
      <c r="X309" s="240"/>
    </row>
    <row r="310" spans="2:27" ht="19.5" customHeight="1" thickBot="1">
      <c r="B310" s="521" t="s">
        <v>452</v>
      </c>
      <c r="C310" s="524" t="s">
        <v>524</v>
      </c>
      <c r="D310" s="527" t="s">
        <v>1113</v>
      </c>
      <c r="E310" s="540"/>
      <c r="F310" s="531" t="s">
        <v>453</v>
      </c>
      <c r="G310" s="532"/>
      <c r="H310" s="532"/>
      <c r="I310" s="532"/>
      <c r="J310" s="532"/>
      <c r="K310" s="532"/>
      <c r="L310" s="532"/>
      <c r="M310" s="532"/>
      <c r="N310" s="532"/>
      <c r="O310" s="532"/>
      <c r="P310" s="532"/>
      <c r="Q310" s="533"/>
      <c r="R310" s="11"/>
      <c r="S310" s="11"/>
      <c r="T310" s="11"/>
      <c r="U310" s="11"/>
      <c r="V310" s="11"/>
      <c r="W310" s="11"/>
      <c r="X310" s="11"/>
    </row>
    <row r="311" spans="2:27" ht="19.5" customHeight="1">
      <c r="B311" s="522"/>
      <c r="C311" s="525"/>
      <c r="D311" s="541"/>
      <c r="E311" s="542"/>
      <c r="F311" s="506" t="s">
        <v>971</v>
      </c>
      <c r="G311" s="507"/>
      <c r="H311" s="506" t="s">
        <v>775</v>
      </c>
      <c r="I311" s="507"/>
      <c r="J311" s="506" t="s">
        <v>770</v>
      </c>
      <c r="K311" s="507"/>
      <c r="L311" s="506" t="s">
        <v>778</v>
      </c>
      <c r="M311" s="507"/>
      <c r="N311" s="506" t="s">
        <v>779</v>
      </c>
      <c r="O311" s="507"/>
      <c r="P311" s="506" t="s">
        <v>780</v>
      </c>
      <c r="Q311" s="507"/>
      <c r="V311" s="11"/>
      <c r="W311" s="11"/>
      <c r="X311" s="11"/>
    </row>
    <row r="312" spans="2:27" ht="19.5" customHeight="1">
      <c r="B312" s="522"/>
      <c r="C312" s="525"/>
      <c r="D312" s="510" t="s">
        <v>1115</v>
      </c>
      <c r="E312" s="512" t="s">
        <v>1114</v>
      </c>
      <c r="F312" s="508"/>
      <c r="G312" s="509"/>
      <c r="H312" s="508"/>
      <c r="I312" s="509"/>
      <c r="J312" s="508"/>
      <c r="K312" s="509"/>
      <c r="L312" s="508"/>
      <c r="M312" s="509"/>
      <c r="N312" s="508"/>
      <c r="O312" s="509"/>
      <c r="P312" s="508"/>
      <c r="Q312" s="509"/>
      <c r="V312" s="136"/>
      <c r="W312" s="136"/>
      <c r="X312" s="4"/>
    </row>
    <row r="313" spans="2:27" ht="19.5" customHeight="1" thickBot="1">
      <c r="B313" s="523"/>
      <c r="C313" s="526"/>
      <c r="D313" s="549"/>
      <c r="E313" s="572"/>
      <c r="F313" s="573" t="s">
        <v>774</v>
      </c>
      <c r="G313" s="554"/>
      <c r="H313" s="514" t="s">
        <v>781</v>
      </c>
      <c r="I313" s="515"/>
      <c r="J313" s="514" t="s">
        <v>774</v>
      </c>
      <c r="K313" s="515"/>
      <c r="L313" s="514" t="s">
        <v>652</v>
      </c>
      <c r="M313" s="515"/>
      <c r="N313" s="514" t="s">
        <v>652</v>
      </c>
      <c r="O313" s="515"/>
      <c r="P313" s="514" t="s">
        <v>781</v>
      </c>
      <c r="Q313" s="515"/>
      <c r="V313" s="4"/>
      <c r="X313" s="4"/>
    </row>
    <row r="314" spans="2:27" ht="30" customHeight="1">
      <c r="B314" s="502">
        <v>15</v>
      </c>
      <c r="C314" s="352" t="s">
        <v>337</v>
      </c>
      <c r="D314" s="253">
        <v>73</v>
      </c>
      <c r="E314" s="353">
        <v>76</v>
      </c>
      <c r="F314" s="91">
        <f>IF(地区標準卸価格!F314="","",IF(ISNUMBER(地区標準卸価格!F314),IF(入力!$C$17=1,ROUNDDOWN(地区標準卸価格!F314*ユーザ別掛け率!F314%,-入力!$C$16),IF(入力!$C$17=2,ROUNDUP(地区標準卸価格!F314*ユーザ別掛け率!F314%,-入力!$C$16),IF(入力!$C$17=3,ROUND(地区標準卸価格!F314*ユーザ別掛け率!F314%,-入力!$C$16),""))),地区標準卸価格!F314))</f>
        <v>18200</v>
      </c>
      <c r="G314" s="124" t="str">
        <f>'6桁'!G314</f>
        <v>V◇</v>
      </c>
      <c r="H314" s="91" t="str">
        <f>IF(地区標準卸価格!H314="","",IF(ISNUMBER(地区標準卸価格!H314),IF(入力!$C$17=1,ROUNDDOWN(地区標準卸価格!H314*ユーザ別掛け率!H314%,-入力!$C$16),IF(入力!$C$17=2,ROUNDUP(地区標準卸価格!H314*ユーザ別掛け率!H314%,-入力!$C$16),IF(入力!$C$17=3,ROUND(地区標準卸価格!H314*ユーザ別掛け率!H314%,-入力!$C$16),""))),地区標準卸価格!H314))</f>
        <v/>
      </c>
      <c r="I314" s="124">
        <f>'6桁'!I314</f>
        <v>0</v>
      </c>
      <c r="J314" s="91">
        <f>IF(地区標準卸価格!J314="","",IF(ISNUMBER(地区標準卸価格!J314),IF(入力!$C$17=1,ROUNDDOWN(地区標準卸価格!J314*ユーザ別掛け率!J314%,-入力!$C$16),IF(入力!$C$17=2,ROUNDUP(地区標準卸価格!J314*ユーザ別掛け率!J314%,-入力!$C$16),IF(入力!$C$17=3,ROUND(地区標準卸価格!J314*ユーザ別掛け率!J314%,-入力!$C$16),""))),地区標準卸価格!J314))</f>
        <v>15000</v>
      </c>
      <c r="K314" s="92" t="str">
        <f>'6桁'!K314</f>
        <v>V◇</v>
      </c>
      <c r="L314" s="128">
        <f>IF(地区標準卸価格!L314="","",IF(ISNUMBER(地区標準卸価格!L314),IF(入力!$C$17=1,ROUNDDOWN(地区標準卸価格!L314*ユーザ別掛け率!L314%,-入力!$C$16),IF(入力!$C$17=2,ROUNDUP(地区標準卸価格!L314*ユーザ別掛け率!L314%,-入力!$C$16),IF(入力!$C$17=3,ROUND(地区標準卸価格!L314*ユーザ別掛け率!L314%,-入力!$C$16),""))),地区標準卸価格!L314))</f>
        <v>22300</v>
      </c>
      <c r="M314" s="131" t="str">
        <f>'6桁'!M314</f>
        <v>V</v>
      </c>
      <c r="N314" s="91" t="str">
        <f>IF(地区標準卸価格!N314="","",IF(ISNUMBER(地区標準卸価格!N314),IF(入力!$C$17=1,ROUNDDOWN(地区標準卸価格!N314*ユーザ別掛け率!N314%,-入力!$C$16),IF(入力!$C$17=2,ROUNDUP(地区標準卸価格!N314*ユーザ別掛け率!N314%,-入力!$C$16),IF(入力!$C$17=3,ROUND(地区標準卸価格!N314*ユーザ別掛け率!N314%,-入力!$C$16),""))),地区標準卸価格!N314))</f>
        <v/>
      </c>
      <c r="O314" s="124">
        <f>'6桁'!O314</f>
        <v>0</v>
      </c>
      <c r="P314" s="91" t="str">
        <f>IF(地区標準卸価格!P314="","",IF(ISNUMBER(地区標準卸価格!P314),IF(入力!$C$17=1,ROUNDDOWN(地区標準卸価格!P314*ユーザ別掛け率!P314%,-入力!$C$16),IF(入力!$C$17=2,ROUNDUP(地区標準卸価格!P314*ユーザ別掛け率!P314%,-入力!$C$16),IF(入力!$C$17=3,ROUND(地区標準卸価格!P314*ユーザ別掛け率!P314%,-入力!$C$16),""))),地区標準卸価格!P314))</f>
        <v/>
      </c>
      <c r="Q314" s="92">
        <f>'6桁'!Q314</f>
        <v>0</v>
      </c>
      <c r="R314" s="161"/>
      <c r="S314" s="22"/>
      <c r="T314" s="74"/>
      <c r="U314" s="22"/>
      <c r="V314" s="267"/>
      <c r="W314" s="22"/>
      <c r="X314" s="4"/>
    </row>
    <row r="315" spans="2:27" ht="30" customHeight="1">
      <c r="B315" s="503"/>
      <c r="C315" s="341" t="s">
        <v>129</v>
      </c>
      <c r="D315" s="254">
        <v>82</v>
      </c>
      <c r="E315" s="342">
        <v>86</v>
      </c>
      <c r="F315" s="95" t="str">
        <f>IF(地区標準卸価格!F315="","",IF(ISNUMBER(地区標準卸価格!F315),IF(入力!$C$17=1,ROUNDDOWN(地区標準卸価格!F315*ユーザ別掛け率!F315%,-入力!$C$16),IF(入力!$C$17=2,ROUNDUP(地区標準卸価格!F315*ユーザ別掛け率!F315%,-入力!$C$16),IF(入力!$C$17=3,ROUND(地区標準卸価格!F315*ユーザ別掛け率!F315%,-入力!$C$16),""))),地区標準卸価格!F315))</f>
        <v/>
      </c>
      <c r="G315" s="126">
        <f>'6桁'!G315</f>
        <v>0</v>
      </c>
      <c r="H315" s="95" t="str">
        <f>IF(地区標準卸価格!H315="","",IF(ISNUMBER(地区標準卸価格!H315),IF(入力!$C$17=1,ROUNDDOWN(地区標準卸価格!H315*ユーザ別掛け率!H315%,-入力!$C$16),IF(入力!$C$17=2,ROUNDUP(地区標準卸価格!H315*ユーザ別掛け率!H315%,-入力!$C$16),IF(入力!$C$17=3,ROUND(地区標準卸価格!H315*ユーザ別掛け率!H315%,-入力!$C$16),""))),地区標準卸価格!H315))</f>
        <v/>
      </c>
      <c r="I315" s="126">
        <f>'6桁'!I315</f>
        <v>0</v>
      </c>
      <c r="J315" s="95" t="str">
        <f>IF(地区標準卸価格!J315="","",IF(ISNUMBER(地区標準卸価格!J315),IF(入力!$C$17=1,ROUNDDOWN(地区標準卸価格!J315*ユーザ別掛け率!J315%,-入力!$C$16),IF(入力!$C$17=2,ROUNDUP(地区標準卸価格!J315*ユーザ別掛け率!J315%,-入力!$C$16),IF(入力!$C$17=3,ROUND(地区標準卸価格!J315*ユーザ別掛け率!J315%,-入力!$C$16),""))),地区標準卸価格!J315))</f>
        <v/>
      </c>
      <c r="K315" s="20">
        <f>'6桁'!K315</f>
        <v>0</v>
      </c>
      <c r="L315" s="95">
        <f>IF(地区標準卸価格!L315="","",IF(ISNUMBER(地区標準卸価格!L315),IF(入力!$C$17=1,ROUNDDOWN(地区標準卸価格!L315*ユーザ別掛け率!L315%,-入力!$C$16),IF(入力!$C$17=2,ROUNDUP(地区標準卸価格!L315*ユーザ別掛け率!L315%,-入力!$C$16),IF(入力!$C$17=3,ROUND(地区標準卸価格!L315*ユーザ別掛け率!L315%,-入力!$C$16),""))),地区標準卸価格!L315))</f>
        <v>24100</v>
      </c>
      <c r="M315" s="20" t="str">
        <f>'6桁'!M315</f>
        <v>V</v>
      </c>
      <c r="N315" s="95" t="str">
        <f>IF(地区標準卸価格!N315="","",IF(ISNUMBER(地区標準卸価格!N315),IF(入力!$C$17=1,ROUNDDOWN(地区標準卸価格!N315*ユーザ別掛け率!N315%,-入力!$C$16),IF(入力!$C$17=2,ROUNDUP(地区標準卸価格!N315*ユーザ別掛け率!N315%,-入力!$C$16),IF(入力!$C$17=3,ROUND(地区標準卸価格!N315*ユーザ別掛け率!N315%,-入力!$C$16),""))),地区標準卸価格!N315))</f>
        <v/>
      </c>
      <c r="O315" s="126">
        <f>'6桁'!O315</f>
        <v>0</v>
      </c>
      <c r="P315" s="95">
        <f>IF(地区標準卸価格!P315="","",IF(ISNUMBER(地区標準卸価格!P315),IF(入力!$C$17=1,ROUNDDOWN(地区標準卸価格!P315*ユーザ別掛け率!P315%,-入力!$C$16),IF(入力!$C$17=2,ROUNDUP(地区標準卸価格!P315*ユーザ別掛け率!P315%,-入力!$C$16),IF(入力!$C$17=3,ROUND(地区標準卸価格!P315*ユーザ別掛け率!P315%,-入力!$C$16),""))),地区標準卸価格!P315))</f>
        <v>19600</v>
      </c>
      <c r="Q315" s="20" t="str">
        <f>'6桁'!Q315</f>
        <v>V</v>
      </c>
      <c r="R315" s="161"/>
      <c r="S315" s="22"/>
      <c r="T315" s="74"/>
      <c r="U315" s="22"/>
      <c r="V315" s="267"/>
      <c r="W315" s="22"/>
      <c r="X315" s="4"/>
    </row>
    <row r="316" spans="2:27" ht="30" customHeight="1">
      <c r="B316" s="503"/>
      <c r="C316" s="341" t="s">
        <v>45</v>
      </c>
      <c r="D316" s="254">
        <v>86</v>
      </c>
      <c r="E316" s="342">
        <v>89</v>
      </c>
      <c r="F316" s="95" t="str">
        <f>IF(地区標準卸価格!F316="","",IF(ISNUMBER(地区標準卸価格!F316),IF(入力!$C$17=1,ROUNDDOWN(地区標準卸価格!F316*ユーザ別掛け率!F316%,-入力!$C$16),IF(入力!$C$17=2,ROUNDUP(地区標準卸価格!F316*ユーザ別掛け率!F316%,-入力!$C$16),IF(入力!$C$17=3,ROUND(地区標準卸価格!F316*ユーザ別掛け率!F316%,-入力!$C$16),""))),地区標準卸価格!F316))</f>
        <v/>
      </c>
      <c r="G316" s="126">
        <f>'6桁'!G316</f>
        <v>0</v>
      </c>
      <c r="H316" s="95" t="str">
        <f>IF(地区標準卸価格!H316="","",IF(ISNUMBER(地区標準卸価格!H316),IF(入力!$C$17=1,ROUNDDOWN(地区標準卸価格!H316*ユーザ別掛け率!H316%,-入力!$C$16),IF(入力!$C$17=2,ROUNDUP(地区標準卸価格!H316*ユーザ別掛け率!H316%,-入力!$C$16),IF(入力!$C$17=3,ROUND(地区標準卸価格!H316*ユーザ別掛け率!H316%,-入力!$C$16),""))),地区標準卸価格!H316))</f>
        <v/>
      </c>
      <c r="I316" s="126">
        <f>'6桁'!I316</f>
        <v>0</v>
      </c>
      <c r="J316" s="95" t="str">
        <f>IF(地区標準卸価格!J316="","",IF(ISNUMBER(地区標準卸価格!J316),IF(入力!$C$17=1,ROUNDDOWN(地区標準卸価格!J316*ユーザ別掛け率!J316%,-入力!$C$16),IF(入力!$C$17=2,ROUNDUP(地区標準卸価格!J316*ユーザ別掛け率!J316%,-入力!$C$16),IF(入力!$C$17=3,ROUND(地区標準卸価格!J316*ユーザ別掛け率!J316%,-入力!$C$16),""))),地区標準卸価格!J316))</f>
        <v/>
      </c>
      <c r="K316" s="20">
        <f>'6桁'!K316</f>
        <v>0</v>
      </c>
      <c r="L316" s="95">
        <f>IF(地区標準卸価格!L316="","",IF(ISNUMBER(地区標準卸価格!L316),IF(入力!$C$17=1,ROUNDDOWN(地区標準卸価格!L316*ユーザ別掛け率!L316%,-入力!$C$16),IF(入力!$C$17=2,ROUNDUP(地区標準卸価格!L316*ユーザ別掛け率!L316%,-入力!$C$16),IF(入力!$C$17=3,ROUND(地区標準卸価格!L316*ユーザ別掛け率!L316%,-入力!$C$16),""))),地区標準卸価格!L316))</f>
        <v>28700</v>
      </c>
      <c r="M316" s="20" t="str">
        <f>'6桁'!M316</f>
        <v>V</v>
      </c>
      <c r="N316" s="95">
        <f>IF(地区標準卸価格!N316="","",IF(ISNUMBER(地区標準卸価格!N316),IF(入力!$C$17=1,ROUNDDOWN(地区標準卸価格!N316*ユーザ別掛け率!N316%,-入力!$C$16),IF(入力!$C$17=2,ROUNDUP(地区標準卸価格!N316*ユーザ別掛け率!N316%,-入力!$C$16),IF(入力!$C$17=3,ROUND(地区標準卸価格!N316*ユーザ別掛け率!N316%,-入力!$C$16),""))),地区標準卸価格!N316))</f>
        <v>34000</v>
      </c>
      <c r="O316" s="126" t="str">
        <f>'6桁'!O316</f>
        <v>▽V</v>
      </c>
      <c r="P316" s="95">
        <f>IF(地区標準卸価格!P316="","",IF(ISNUMBER(地区標準卸価格!P316),IF(入力!$C$17=1,ROUNDDOWN(地区標準卸価格!P316*ユーザ別掛け率!P316%,-入力!$C$16),IF(入力!$C$17=2,ROUNDUP(地区標準卸価格!P316*ユーザ別掛け率!P316%,-入力!$C$16),IF(入力!$C$17=3,ROUND(地区標準卸価格!P316*ユーザ別掛け率!P316%,-入力!$C$16),""))),地区標準卸価格!P316))</f>
        <v>23800</v>
      </c>
      <c r="Q316" s="20" t="str">
        <f>'6桁'!Q316</f>
        <v>※V</v>
      </c>
      <c r="R316" s="161"/>
      <c r="S316" s="22"/>
      <c r="T316" s="74"/>
      <c r="U316" s="22"/>
      <c r="V316" s="267"/>
      <c r="W316" s="22"/>
      <c r="X316" s="4"/>
    </row>
    <row r="317" spans="2:27" ht="30" customHeight="1">
      <c r="B317" s="503"/>
      <c r="C317" s="341" t="s">
        <v>363</v>
      </c>
      <c r="D317" s="254">
        <v>88</v>
      </c>
      <c r="E317" s="342"/>
      <c r="F317" s="95" t="str">
        <f>IF(地区標準卸価格!F317="","",IF(ISNUMBER(地区標準卸価格!F317),IF(入力!$C$17=1,ROUNDDOWN(地区標準卸価格!F317*ユーザ別掛け率!F317%,-入力!$C$16),IF(入力!$C$17=2,ROUNDUP(地区標準卸価格!F317*ユーザ別掛け率!F317%,-入力!$C$16),IF(入力!$C$17=3,ROUND(地区標準卸価格!F317*ユーザ別掛け率!F317%,-入力!$C$16),""))),地区標準卸価格!F317))</f>
        <v/>
      </c>
      <c r="G317" s="126">
        <f>'6桁'!G317</f>
        <v>0</v>
      </c>
      <c r="H317" s="95" t="str">
        <f>IF(地区標準卸価格!H317="","",IF(ISNUMBER(地区標準卸価格!H317),IF(入力!$C$17=1,ROUNDDOWN(地区標準卸価格!H317*ユーザ別掛け率!H317%,-入力!$C$16),IF(入力!$C$17=2,ROUNDUP(地区標準卸価格!H317*ユーザ別掛け率!H317%,-入力!$C$16),IF(入力!$C$17=3,ROUND(地区標準卸価格!H317*ユーザ別掛け率!H317%,-入力!$C$16),""))),地区標準卸価格!H317))</f>
        <v/>
      </c>
      <c r="I317" s="126">
        <f>'6桁'!I317</f>
        <v>0</v>
      </c>
      <c r="J317" s="95" t="str">
        <f>IF(地区標準卸価格!J317="","",IF(ISNUMBER(地区標準卸価格!J317),IF(入力!$C$17=1,ROUNDDOWN(地区標準卸価格!J317*ユーザ別掛け率!J317%,-入力!$C$16),IF(入力!$C$17=2,ROUNDUP(地区標準卸価格!J317*ユーザ別掛け率!J317%,-入力!$C$16),IF(入力!$C$17=3,ROUND(地区標準卸価格!J317*ユーザ別掛け率!J317%,-入力!$C$16),""))),地区標準卸価格!J317))</f>
        <v/>
      </c>
      <c r="K317" s="20">
        <f>'6桁'!K317</f>
        <v>0</v>
      </c>
      <c r="L317" s="95" t="str">
        <f>IF(地区標準卸価格!L317="","",IF(ISNUMBER(地区標準卸価格!L317),IF(入力!$C$17=1,ROUNDDOWN(地区標準卸価格!L317*ユーザ別掛け率!L317%,-入力!$C$16),IF(入力!$C$17=2,ROUNDUP(地区標準卸価格!L317*ユーザ別掛け率!L317%,-入力!$C$16),IF(入力!$C$17=3,ROUND(地区標準卸価格!L317*ユーザ別掛け率!L317%,-入力!$C$16),""))),地区標準卸価格!L317))</f>
        <v/>
      </c>
      <c r="M317" s="20">
        <f>'6桁'!M317</f>
        <v>0</v>
      </c>
      <c r="N317" s="95">
        <f>IF(地区標準卸価格!N317="","",IF(ISNUMBER(地区標準卸価格!N317),IF(入力!$C$17=1,ROUNDDOWN(地区標準卸価格!N317*ユーザ別掛け率!N317%,-入力!$C$16),IF(入力!$C$17=2,ROUNDUP(地区標準卸価格!N317*ユーザ別掛け率!N317%,-入力!$C$16),IF(入力!$C$17=3,ROUND(地区標準卸価格!N317*ユーザ別掛け率!N317%,-入力!$C$16),""))),地区標準卸価格!N317))</f>
        <v>36500</v>
      </c>
      <c r="O317" s="126" t="str">
        <f>'6桁'!O317</f>
        <v>▽V</v>
      </c>
      <c r="P317" s="95" t="str">
        <f>IF(地区標準卸価格!P317="","",IF(ISNUMBER(地区標準卸価格!P317),IF(入力!$C$17=1,ROUNDDOWN(地区標準卸価格!P317*ユーザ別掛け率!P317%,-入力!$C$16),IF(入力!$C$17=2,ROUNDUP(地区標準卸価格!P317*ユーザ別掛け率!P317%,-入力!$C$16),IF(入力!$C$17=3,ROUND(地区標準卸価格!P317*ユーザ別掛け率!P317%,-入力!$C$16),""))),地区標準卸価格!P317))</f>
        <v/>
      </c>
      <c r="Q317" s="20">
        <f>'6桁'!Q317</f>
        <v>0</v>
      </c>
      <c r="R317" s="161"/>
      <c r="S317" s="22"/>
      <c r="T317" s="74"/>
      <c r="U317" s="22"/>
      <c r="V317" s="267"/>
      <c r="W317" s="22"/>
      <c r="X317" s="4"/>
    </row>
    <row r="318" spans="2:27" ht="30" customHeight="1">
      <c r="B318" s="503"/>
      <c r="C318" s="341" t="s">
        <v>338</v>
      </c>
      <c r="D318" s="254">
        <v>75</v>
      </c>
      <c r="E318" s="342"/>
      <c r="F318" s="95">
        <f>IF(地区標準卸価格!F318="","",IF(ISNUMBER(地区標準卸価格!F318),IF(入力!$C$17=1,ROUNDDOWN(地区標準卸価格!F318*ユーザ別掛け率!F318%,-入力!$C$16),IF(入力!$C$17=2,ROUNDUP(地区標準卸価格!F318*ユーザ別掛け率!F318%,-入力!$C$16),IF(入力!$C$17=3,ROUND(地区標準卸価格!F318*ユーザ別掛け率!F318%,-入力!$C$16),""))),地区標準卸価格!F318))</f>
        <v>16800</v>
      </c>
      <c r="G318" s="126" t="str">
        <f>'6桁'!G318</f>
        <v>V◇</v>
      </c>
      <c r="H318" s="95">
        <f>IF(地区標準卸価格!H318="","",IF(ISNUMBER(地区標準卸価格!H318),IF(入力!$C$17=1,ROUNDDOWN(地区標準卸価格!H318*ユーザ別掛け率!H318%,-入力!$C$16),IF(入力!$C$17=2,ROUNDUP(地区標準卸価格!H318*ユーザ別掛け率!H318%,-入力!$C$16),IF(入力!$C$17=3,ROUND(地区標準卸価格!H318*ユーザ別掛け率!H318%,-入力!$C$16),""))),地区標準卸価格!H318))</f>
        <v>16300</v>
      </c>
      <c r="I318" s="126" t="str">
        <f>'6桁'!I318</f>
        <v>V△</v>
      </c>
      <c r="J318" s="95">
        <f>IF(地区標準卸価格!J318="","",IF(ISNUMBER(地区標準卸価格!J318),IF(入力!$C$17=1,ROUNDDOWN(地区標準卸価格!J318*ユーザ別掛け率!J318%,-入力!$C$16),IF(入力!$C$17=2,ROUNDUP(地区標準卸価格!J318*ユーザ別掛け率!J318%,-入力!$C$16),IF(入力!$C$17=3,ROUND(地区標準卸価格!J318*ユーザ別掛け率!J318%,-入力!$C$16),""))),地区標準卸価格!J318))</f>
        <v>13700</v>
      </c>
      <c r="K318" s="20" t="str">
        <f>'6桁'!K318</f>
        <v>V◇</v>
      </c>
      <c r="L318" s="95">
        <f>IF(地区標準卸価格!L318="","",IF(ISNUMBER(地区標準卸価格!L318),IF(入力!$C$17=1,ROUNDDOWN(地区標準卸価格!L318*ユーザ別掛け率!L318%,-入力!$C$16),IF(入力!$C$17=2,ROUNDUP(地区標準卸価格!L318*ユーザ別掛け率!L318%,-入力!$C$16),IF(入力!$C$17=3,ROUND(地区標準卸価格!L318*ユーザ別掛け率!L318%,-入力!$C$16),""))),地区標準卸価格!L318))</f>
        <v>21400</v>
      </c>
      <c r="M318" s="20" t="str">
        <f>'6桁'!M318</f>
        <v>V</v>
      </c>
      <c r="N318" s="95">
        <f>IF(地区標準卸価格!N318="","",IF(ISNUMBER(地区標準卸価格!N318),IF(入力!$C$17=1,ROUNDDOWN(地区標準卸価格!N318*ユーザ別掛け率!N318%,-入力!$C$16),IF(入力!$C$17=2,ROUNDUP(地区標準卸価格!N318*ユーザ別掛け率!N318%,-入力!$C$16),IF(入力!$C$17=3,ROUND(地区標準卸価格!N318*ユーザ別掛け率!N318%,-入力!$C$16),""))),地区標準卸価格!N318))</f>
        <v>25200</v>
      </c>
      <c r="O318" s="126" t="str">
        <f>'6桁'!O318</f>
        <v>▽V</v>
      </c>
      <c r="P318" s="95" t="str">
        <f>IF(地区標準卸価格!P318="","",IF(ISNUMBER(地区標準卸価格!P318),IF(入力!$C$17=1,ROUNDDOWN(地区標準卸価格!P318*ユーザ別掛け率!P318%,-入力!$C$16),IF(入力!$C$17=2,ROUNDUP(地区標準卸価格!P318*ユーザ別掛け率!P318%,-入力!$C$16),IF(入力!$C$17=3,ROUND(地区標準卸価格!P318*ユーザ別掛け率!P318%,-入力!$C$16),""))),地区標準卸価格!P318))</f>
        <v/>
      </c>
      <c r="Q318" s="20">
        <f>'6桁'!Q318</f>
        <v>0</v>
      </c>
      <c r="R318" s="161"/>
      <c r="S318" s="22"/>
      <c r="T318" s="74"/>
      <c r="U318" s="22"/>
      <c r="V318" s="267"/>
      <c r="W318" s="22"/>
      <c r="X318" s="4"/>
    </row>
    <row r="319" spans="2:27" ht="30" customHeight="1">
      <c r="B319" s="503"/>
      <c r="C319" s="341" t="s">
        <v>729</v>
      </c>
      <c r="D319" s="254">
        <v>77</v>
      </c>
      <c r="E319" s="342"/>
      <c r="F319" s="95">
        <f>IF(地区標準卸価格!F319="","",IF(ISNUMBER(地区標準卸価格!F319),IF(入力!$C$17=1,ROUNDDOWN(地区標準卸価格!F319*ユーザ別掛け率!F319%,-入力!$C$16),IF(入力!$C$17=2,ROUNDUP(地区標準卸価格!F319*ユーザ別掛け率!F319%,-入力!$C$16),IF(入力!$C$17=3,ROUND(地区標準卸価格!F319*ユーザ別掛け率!F319%,-入力!$C$16),""))),地区標準卸価格!F319))</f>
        <v>20500</v>
      </c>
      <c r="G319" s="126" t="str">
        <f>'6桁'!G319</f>
        <v>V</v>
      </c>
      <c r="H319" s="95">
        <f>IF(地区標準卸価格!H319="","",IF(ISNUMBER(地区標準卸価格!H319),IF(入力!$C$17=1,ROUNDDOWN(地区標準卸価格!H319*ユーザ別掛け率!H319%,-入力!$C$16),IF(入力!$C$17=2,ROUNDUP(地区標準卸価格!H319*ユーザ別掛け率!H319%,-入力!$C$16),IF(入力!$C$17=3,ROUND(地区標準卸価格!H319*ユーザ別掛け率!H319%,-入力!$C$16),""))),地区標準卸価格!H319))</f>
        <v>19900</v>
      </c>
      <c r="I319" s="126" t="str">
        <f>'6桁'!I319</f>
        <v>V△</v>
      </c>
      <c r="J319" s="95">
        <f>IF(地区標準卸価格!J319="","",IF(ISNUMBER(地区標準卸価格!J319),IF(入力!$C$17=1,ROUNDDOWN(地区標準卸価格!J319*ユーザ別掛け率!J319%,-入力!$C$16),IF(入力!$C$17=2,ROUNDUP(地区標準卸価格!J319*ユーザ別掛け率!J319%,-入力!$C$16),IF(入力!$C$17=3,ROUND(地区標準卸価格!J319*ユーザ別掛け率!J319%,-入力!$C$16),""))),地区標準卸価格!J319))</f>
        <v>18500</v>
      </c>
      <c r="K319" s="20" t="str">
        <f>'6桁'!K319</f>
        <v>V◇</v>
      </c>
      <c r="L319" s="95" t="str">
        <f>IF(地区標準卸価格!L319="","",IF(ISNUMBER(地区標準卸価格!L319),IF(入力!$C$17=1,ROUNDDOWN(地区標準卸価格!L319*ユーザ別掛け率!L319%,-入力!$C$16),IF(入力!$C$17=2,ROUNDUP(地区標準卸価格!L319*ユーザ別掛け率!L319%,-入力!$C$16),IF(入力!$C$17=3,ROUND(地区標準卸価格!L319*ユーザ別掛け率!L319%,-入力!$C$16),""))),地区標準卸価格!L319))</f>
        <v/>
      </c>
      <c r="M319" s="20">
        <f>'6桁'!M319</f>
        <v>0</v>
      </c>
      <c r="N319" s="95" t="str">
        <f>IF(地区標準卸価格!N319="","",IF(ISNUMBER(地区標準卸価格!N319),IF(入力!$C$17=1,ROUNDDOWN(地区標準卸価格!N319*ユーザ別掛け率!N319%,-入力!$C$16),IF(入力!$C$17=2,ROUNDUP(地区標準卸価格!N319*ユーザ別掛け率!N319%,-入力!$C$16),IF(入力!$C$17=3,ROUND(地区標準卸価格!N319*ユーザ別掛け率!N319%,-入力!$C$16),""))),地区標準卸価格!N319))</f>
        <v/>
      </c>
      <c r="O319" s="126">
        <f>'6桁'!O319</f>
        <v>0</v>
      </c>
      <c r="P319" s="95" t="str">
        <f>IF(地区標準卸価格!P319="","",IF(ISNUMBER(地区標準卸価格!P319),IF(入力!$C$17=1,ROUNDDOWN(地区標準卸価格!P319*ユーザ別掛け率!P319%,-入力!$C$16),IF(入力!$C$17=2,ROUNDUP(地区標準卸価格!P319*ユーザ別掛け率!P319%,-入力!$C$16),IF(入力!$C$17=3,ROUND(地区標準卸価格!P319*ユーザ別掛け率!P319%,-入力!$C$16),""))),地区標準卸価格!P319))</f>
        <v/>
      </c>
      <c r="Q319" s="20">
        <f>'6桁'!Q319</f>
        <v>0</v>
      </c>
      <c r="R319" s="161"/>
      <c r="S319" s="22"/>
      <c r="T319" s="74"/>
      <c r="U319" s="22"/>
      <c r="V319" s="267"/>
      <c r="W319" s="22"/>
      <c r="X319" s="4"/>
    </row>
    <row r="320" spans="2:27" ht="30" customHeight="1">
      <c r="B320" s="503"/>
      <c r="C320" s="341" t="s">
        <v>53</v>
      </c>
      <c r="D320" s="254" t="s">
        <v>1117</v>
      </c>
      <c r="E320" s="342">
        <v>86</v>
      </c>
      <c r="F320" s="95">
        <f>IF(地区標準卸価格!F320="","",IF(ISNUMBER(地区標準卸価格!F320),IF(入力!$C$17=1,ROUNDDOWN(地区標準卸価格!F320*ユーザ別掛け率!F320%,-入力!$C$16),IF(入力!$C$17=2,ROUNDUP(地区標準卸価格!F320*ユーザ別掛け率!F320%,-入力!$C$16),IF(入力!$C$17=3,ROUND(地区標準卸価格!F320*ユーザ別掛け率!F320%,-入力!$C$16),""))),地区標準卸価格!F320))</f>
        <v>20800</v>
      </c>
      <c r="G320" s="126" t="str">
        <f>'6桁'!G320</f>
        <v>V</v>
      </c>
      <c r="H320" s="95" t="str">
        <f>IF(地区標準卸価格!H320="","",IF(ISNUMBER(地区標準卸価格!H320),IF(入力!$C$17=1,ROUNDDOWN(地区標準卸価格!H320*ユーザ別掛け率!H320%,-入力!$C$16),IF(入力!$C$17=2,ROUNDUP(地区標準卸価格!H320*ユーザ別掛け率!H320%,-入力!$C$16),IF(入力!$C$17=3,ROUND(地区標準卸価格!H320*ユーザ別掛け率!H320%,-入力!$C$16),""))),地区標準卸価格!H320))</f>
        <v/>
      </c>
      <c r="I320" s="126">
        <f>'6桁'!I320</f>
        <v>0</v>
      </c>
      <c r="J320" s="95">
        <f>IF(地区標準卸価格!J320="","",IF(ISNUMBER(地区標準卸価格!J320),IF(入力!$C$17=1,ROUNDDOWN(地区標準卸価格!J320*ユーザ別掛け率!J320%,-入力!$C$16),IF(入力!$C$17=2,ROUNDUP(地区標準卸価格!J320*ユーザ別掛け率!J320%,-入力!$C$16),IF(入力!$C$17=3,ROUND(地区標準卸価格!J320*ユーザ別掛け率!J320%,-入力!$C$16),""))),地区標準卸価格!J320))</f>
        <v>19100</v>
      </c>
      <c r="K320" s="20" t="str">
        <f>'6桁'!K320</f>
        <v>V◇</v>
      </c>
      <c r="L320" s="95" t="str">
        <f>IF(地区標準卸価格!L320="","",IF(ISNUMBER(地区標準卸価格!L320),IF(入力!$C$17=1,ROUNDDOWN(地区標準卸価格!L320*ユーザ別掛け率!L320%,-入力!$C$16),IF(入力!$C$17=2,ROUNDUP(地区標準卸価格!L320*ユーザ別掛け率!L320%,-入力!$C$16),IF(入力!$C$17=3,ROUND(地区標準卸価格!L320*ユーザ別掛け率!L320%,-入力!$C$16),""))),地区標準卸価格!L320))</f>
        <v/>
      </c>
      <c r="M320" s="126">
        <f>'6桁'!M320</f>
        <v>0</v>
      </c>
      <c r="N320" s="95" t="str">
        <f>IF(地区標準卸価格!N320="","",IF(ISNUMBER(地区標準卸価格!N320),IF(入力!$C$17=1,ROUNDDOWN(地区標準卸価格!N320*ユーザ別掛け率!N320%,-入力!$C$16),IF(入力!$C$17=2,ROUNDUP(地区標準卸価格!N320*ユーザ別掛け率!N320%,-入力!$C$16),IF(入力!$C$17=3,ROUND(地区標準卸価格!N320*ユーザ別掛け率!N320%,-入力!$C$16),""))),地区標準卸価格!N320))</f>
        <v/>
      </c>
      <c r="O320" s="126">
        <f>'6桁'!O320</f>
        <v>0</v>
      </c>
      <c r="P320" s="95">
        <f>IF(地区標準卸価格!P320="","",IF(ISNUMBER(地区標準卸価格!P320),IF(入力!$C$17=1,ROUNDDOWN(地区標準卸価格!P320*ユーザ別掛け率!P320%,-入力!$C$16),IF(入力!$C$17=2,ROUNDUP(地区標準卸価格!P320*ユーザ別掛け率!P320%,-入力!$C$16),IF(入力!$C$17=3,ROUND(地区標準卸価格!P320*ユーザ別掛け率!P320%,-入力!$C$16),""))),地区標準卸価格!P320))</f>
        <v>20800</v>
      </c>
      <c r="Q320" s="20" t="str">
        <f>'6桁'!Q320</f>
        <v>V
DZ101</v>
      </c>
      <c r="R320" s="161"/>
      <c r="S320" s="22"/>
      <c r="T320" s="74"/>
      <c r="U320" s="22"/>
      <c r="V320" s="267"/>
      <c r="W320" s="22"/>
      <c r="X320" s="4"/>
    </row>
    <row r="321" spans="2:24" ht="30" customHeight="1">
      <c r="B321" s="503"/>
      <c r="C321" s="341" t="s">
        <v>48</v>
      </c>
      <c r="D321" s="254">
        <v>85</v>
      </c>
      <c r="E321" s="342">
        <v>89</v>
      </c>
      <c r="F321" s="95">
        <f>IF(地区標準卸価格!F321="","",IF(ISNUMBER(地区標準卸価格!F321),IF(入力!$C$17=1,ROUNDDOWN(地区標準卸価格!F321*ユーザ別掛け率!F321%,-入力!$C$16),IF(入力!$C$17=2,ROUNDUP(地区標準卸価格!F321*ユーザ別掛け率!F321%,-入力!$C$16),IF(入力!$C$17=3,ROUND(地区標準卸価格!F321*ユーザ別掛け率!F321%,-入力!$C$16),""))),地区標準卸価格!F321))</f>
        <v>21200</v>
      </c>
      <c r="G321" s="126" t="str">
        <f>'6桁'!G321</f>
        <v>V</v>
      </c>
      <c r="H321" s="95" t="str">
        <f>IF(地区標準卸価格!H321="","",IF(ISNUMBER(地区標準卸価格!H321),IF(入力!$C$17=1,ROUNDDOWN(地区標準卸価格!H321*ユーザ別掛け率!H321%,-入力!$C$16),IF(入力!$C$17=2,ROUNDUP(地区標準卸価格!H321*ユーザ別掛け率!H321%,-入力!$C$16),IF(入力!$C$17=3,ROUND(地区標準卸価格!H321*ユーザ別掛け率!H321%,-入力!$C$16),""))),地区標準卸価格!H321))</f>
        <v/>
      </c>
      <c r="I321" s="126">
        <f>'6桁'!I321</f>
        <v>0</v>
      </c>
      <c r="J321" s="95">
        <f>IF(地区標準卸価格!J321="","",IF(ISNUMBER(地区標準卸価格!J321),IF(入力!$C$17=1,ROUNDDOWN(地区標準卸価格!J321*ユーザ別掛け率!J321%,-入力!$C$16),IF(入力!$C$17=2,ROUNDUP(地区標準卸価格!J321*ユーザ別掛け率!J321%,-入力!$C$16),IF(入力!$C$17=3,ROUND(地区標準卸価格!J321*ユーザ別掛け率!J321%,-入力!$C$16),""))),地区標準卸価格!J321))</f>
        <v>19400</v>
      </c>
      <c r="K321" s="20" t="str">
        <f>'6桁'!K321</f>
        <v>V◇</v>
      </c>
      <c r="L321" s="95">
        <f>IF(地区標準卸価格!L321="","",IF(ISNUMBER(地区標準卸価格!L321),IF(入力!$C$17=1,ROUNDDOWN(地区標準卸価格!L321*ユーザ別掛け率!L321%,-入力!$C$16),IF(入力!$C$17=2,ROUNDUP(地区標準卸価格!L321*ユーザ別掛け率!L321%,-入力!$C$16),IF(入力!$C$17=3,ROUND(地区標準卸価格!L321*ユーザ別掛け率!L321%,-入力!$C$16),""))),地区標準卸価格!L321))</f>
        <v>23800</v>
      </c>
      <c r="M321" s="20" t="str">
        <f>'6桁'!M321</f>
        <v>V</v>
      </c>
      <c r="N321" s="95" t="str">
        <f>IF(地区標準卸価格!N321="","",IF(ISNUMBER(地区標準卸価格!N321),IF(入力!$C$17=1,ROUNDDOWN(地区標準卸価格!N321*ユーザ別掛け率!N321%,-入力!$C$16),IF(入力!$C$17=2,ROUNDUP(地区標準卸価格!N321*ユーザ別掛け率!N321%,-入力!$C$16),IF(入力!$C$17=3,ROUND(地区標準卸価格!N321*ユーザ別掛け率!N321%,-入力!$C$16),""))),地区標準卸価格!N321))</f>
        <v/>
      </c>
      <c r="O321" s="126">
        <f>'6桁'!O321</f>
        <v>0</v>
      </c>
      <c r="P321" s="95">
        <f>IF(地区標準卸価格!P321="","",IF(ISNUMBER(地区標準卸価格!P321),IF(入力!$C$17=1,ROUNDDOWN(地区標準卸価格!P321*ユーザ別掛け率!P321%,-入力!$C$16),IF(入力!$C$17=2,ROUNDUP(地区標準卸価格!P321*ユーザ別掛け率!P321%,-入力!$C$16),IF(入力!$C$17=3,ROUND(地区標準卸価格!P321*ユーザ別掛け率!P321%,-入力!$C$16),""))),地区標準卸価格!P321))</f>
        <v>20600</v>
      </c>
      <c r="Q321" s="20" t="str">
        <f>'6桁'!Q321</f>
        <v>V</v>
      </c>
      <c r="R321" s="161"/>
      <c r="S321" s="22"/>
      <c r="T321" s="74"/>
      <c r="U321" s="22"/>
      <c r="V321" s="267"/>
      <c r="W321" s="22"/>
      <c r="X321" s="4"/>
    </row>
    <row r="322" spans="2:24" ht="30" customHeight="1">
      <c r="B322" s="503"/>
      <c r="C322" s="341" t="s">
        <v>54</v>
      </c>
      <c r="D322" s="254" t="s">
        <v>1118</v>
      </c>
      <c r="E322" s="342"/>
      <c r="F322" s="95" t="str">
        <f>IF(地区標準卸価格!F322="","",IF(ISNUMBER(地区標準卸価格!F322),IF(入力!$C$17=1,ROUNDDOWN(地区標準卸価格!F322*ユーザ別掛け率!F322%,-入力!$C$16),IF(入力!$C$17=2,ROUNDUP(地区標準卸価格!F322*ユーザ別掛け率!F322%,-入力!$C$16),IF(入力!$C$17=3,ROUND(地区標準卸価格!F322*ユーザ別掛け率!F322%,-入力!$C$16),""))),地区標準卸価格!F322))</f>
        <v/>
      </c>
      <c r="G322" s="126">
        <f>'6桁'!G322</f>
        <v>0</v>
      </c>
      <c r="H322" s="95" t="str">
        <f>IF(地区標準卸価格!H322="","",IF(ISNUMBER(地区標準卸価格!H322),IF(入力!$C$17=1,ROUNDDOWN(地区標準卸価格!H322*ユーザ別掛け率!H322%,-入力!$C$16),IF(入力!$C$17=2,ROUNDUP(地区標準卸価格!H322*ユーザ別掛け率!H322%,-入力!$C$16),IF(入力!$C$17=3,ROUND(地区標準卸価格!H322*ユーザ別掛け率!H322%,-入力!$C$16),""))),地区標準卸価格!H322))</f>
        <v/>
      </c>
      <c r="I322" s="126">
        <f>'6桁'!I322</f>
        <v>0</v>
      </c>
      <c r="J322" s="95" t="str">
        <f>IF(地区標準卸価格!J322="","",IF(ISNUMBER(地区標準卸価格!J322),IF(入力!$C$17=1,ROUNDDOWN(地区標準卸価格!J322*ユーザ別掛け率!J322%,-入力!$C$16),IF(入力!$C$17=2,ROUNDUP(地区標準卸価格!J322*ユーザ別掛け率!J322%,-入力!$C$16),IF(入力!$C$17=3,ROUND(地区標準卸価格!J322*ユーザ別掛け率!J322%,-入力!$C$16),""))),地区標準卸価格!J322))</f>
        <v/>
      </c>
      <c r="K322" s="20">
        <f>'6桁'!K322</f>
        <v>0</v>
      </c>
      <c r="L322" s="95" t="str">
        <f>IF(地区標準卸価格!L322="","",IF(ISNUMBER(地区標準卸価格!L322),IF(入力!$C$17=1,ROUNDDOWN(地区標準卸価格!L322*ユーザ別掛け率!L322%,-入力!$C$16),IF(入力!$C$17=2,ROUNDUP(地区標準卸価格!L322*ユーザ別掛け率!L322%,-入力!$C$16),IF(入力!$C$17=3,ROUND(地区標準卸価格!L322*ユーザ別掛け率!L322%,-入力!$C$16),""))),地区標準卸価格!L322))</f>
        <v/>
      </c>
      <c r="M322" s="20">
        <f>'6桁'!M322</f>
        <v>0</v>
      </c>
      <c r="N322" s="95" t="str">
        <f>IF(地区標準卸価格!N322="","",IF(ISNUMBER(地区標準卸価格!N322),IF(入力!$C$17=1,ROUNDDOWN(地区標準卸価格!N322*ユーザ別掛け率!N322%,-入力!$C$16),IF(入力!$C$17=2,ROUNDUP(地区標準卸価格!N322*ユーザ別掛け率!N322%,-入力!$C$16),IF(入力!$C$17=3,ROUND(地区標準卸価格!N322*ユーザ別掛け率!N322%,-入力!$C$16),""))),地区標準卸価格!N322))</f>
        <v/>
      </c>
      <c r="O322" s="126">
        <f>'6桁'!O322</f>
        <v>0</v>
      </c>
      <c r="P322" s="95">
        <f>IF(地区標準卸価格!P322="","",IF(ISNUMBER(地区標準卸価格!P322),IF(入力!$C$17=1,ROUNDDOWN(地区標準卸価格!P322*ユーザ別掛け率!P322%,-入力!$C$16),IF(入力!$C$17=2,ROUNDUP(地区標準卸価格!P322*ユーザ別掛け率!P322%,-入力!$C$16),IF(入力!$C$17=3,ROUND(地区標準卸価格!P322*ユーザ別掛け率!P322%,-入力!$C$16),""))),地区標準卸価格!P322))</f>
        <v>23100</v>
      </c>
      <c r="Q322" s="20" t="str">
        <f>'6桁'!Q322</f>
        <v>V</v>
      </c>
      <c r="R322" s="161"/>
      <c r="S322" s="22"/>
      <c r="T322" s="74"/>
      <c r="U322" s="22"/>
      <c r="V322" s="267"/>
      <c r="W322" s="22"/>
      <c r="X322" s="4"/>
    </row>
    <row r="323" spans="2:24" ht="30" customHeight="1">
      <c r="B323" s="503"/>
      <c r="C323" s="341" t="s">
        <v>316</v>
      </c>
      <c r="D323" s="254">
        <v>74</v>
      </c>
      <c r="E323" s="342"/>
      <c r="F323" s="95" t="str">
        <f>IF(地区標準卸価格!F323="","",IF(ISNUMBER(地区標準卸価格!F323),IF(入力!$C$17=1,ROUNDDOWN(地区標準卸価格!F323*ユーザ別掛け率!F323%,-入力!$C$16),IF(入力!$C$17=2,ROUNDUP(地区標準卸価格!F323*ユーザ別掛け率!F323%,-入力!$C$16),IF(入力!$C$17=3,ROUND(地区標準卸価格!F323*ユーザ別掛け率!F323%,-入力!$C$16),""))),地区標準卸価格!F323))</f>
        <v/>
      </c>
      <c r="G323" s="96">
        <f>'6桁'!G323</f>
        <v>0</v>
      </c>
      <c r="H323" s="95" t="str">
        <f>IF(地区標準卸価格!H323="","",IF(ISNUMBER(地区標準卸価格!H323),IF(入力!$C$17=1,ROUNDDOWN(地区標準卸価格!H323*ユーザ別掛け率!H323%,-入力!$C$16),IF(入力!$C$17=2,ROUNDUP(地区標準卸価格!H323*ユーザ別掛け率!H323%,-入力!$C$16),IF(入力!$C$17=3,ROUND(地区標準卸価格!H323*ユーザ別掛け率!H323%,-入力!$C$16),""))),地区標準卸価格!H323))</f>
        <v/>
      </c>
      <c r="I323" s="126">
        <f>'6桁'!I323</f>
        <v>0</v>
      </c>
      <c r="J323" s="95">
        <f>IF(地区標準卸価格!J323="","",IF(ISNUMBER(地区標準卸価格!J323),IF(入力!$C$17=1,ROUNDDOWN(地区標準卸価格!J323*ユーザ別掛け率!J323%,-入力!$C$16),IF(入力!$C$17=2,ROUNDUP(地区標準卸価格!J323*ユーザ別掛け率!J323%,-入力!$C$16),IF(入力!$C$17=3,ROUND(地区標準卸価格!J323*ユーザ別掛け率!J323%,-入力!$C$16),""))),地区標準卸価格!J323))</f>
        <v>13900</v>
      </c>
      <c r="K323" s="20" t="str">
        <f>'6桁'!K323</f>
        <v>H◇</v>
      </c>
      <c r="L323" s="95" t="str">
        <f>IF(地区標準卸価格!L323="","",IF(ISNUMBER(地区標準卸価格!L323),IF(入力!$C$17=1,ROUNDDOWN(地区標準卸価格!L323*ユーザ別掛け率!L323%,-入力!$C$16),IF(入力!$C$17=2,ROUNDUP(地区標準卸価格!L323*ユーザ別掛け率!L323%,-入力!$C$16),IF(入力!$C$17=3,ROUND(地区標準卸価格!L323*ユーザ別掛け率!L323%,-入力!$C$16),""))),地区標準卸価格!L323))</f>
        <v/>
      </c>
      <c r="M323" s="20">
        <f>'6桁'!M323</f>
        <v>0</v>
      </c>
      <c r="N323" s="95" t="str">
        <f>IF(地区標準卸価格!N323="","",IF(ISNUMBER(地区標準卸価格!N323),IF(入力!$C$17=1,ROUNDDOWN(地区標準卸価格!N323*ユーザ別掛け率!N323%,-入力!$C$16),IF(入力!$C$17=2,ROUNDUP(地区標準卸価格!N323*ユーザ別掛け率!N323%,-入力!$C$16),IF(入力!$C$17=3,ROUND(地区標準卸価格!N323*ユーザ別掛け率!N323%,-入力!$C$16),""))),地区標準卸価格!N323))</f>
        <v/>
      </c>
      <c r="O323" s="126">
        <f>'6桁'!O323</f>
        <v>0</v>
      </c>
      <c r="P323" s="95" t="str">
        <f>IF(地区標準卸価格!P323="","",IF(ISNUMBER(地区標準卸価格!P323),IF(入力!$C$17=1,ROUNDDOWN(地区標準卸価格!P323*ユーザ別掛け率!P323%,-入力!$C$16),IF(入力!$C$17=2,ROUNDUP(地区標準卸価格!P323*ユーザ別掛け率!P323%,-入力!$C$16),IF(入力!$C$17=3,ROUND(地区標準卸価格!P323*ユーザ別掛け率!P323%,-入力!$C$16),""))),地区標準卸価格!P323))</f>
        <v/>
      </c>
      <c r="Q323" s="20">
        <f>'6桁'!Q323</f>
        <v>0</v>
      </c>
      <c r="R323" s="161"/>
      <c r="S323" s="22"/>
      <c r="T323" s="74"/>
      <c r="U323" s="22"/>
      <c r="V323" s="267"/>
      <c r="W323" s="22"/>
      <c r="X323" s="4"/>
    </row>
    <row r="324" spans="2:24" ht="30" customHeight="1">
      <c r="B324" s="503"/>
      <c r="C324" s="411" t="s">
        <v>204</v>
      </c>
      <c r="D324" s="317">
        <v>77</v>
      </c>
      <c r="E324" s="249"/>
      <c r="F324" s="319">
        <f>IF(地区標準卸価格!F324="","",IF(ISNUMBER(地区標準卸価格!F324),IF(入力!$C$17=1,ROUNDDOWN(地区標準卸価格!F324*ユーザ別掛け率!F324%,-入力!$C$16),IF(入力!$C$17=2,ROUNDUP(地区標準卸価格!F324*ユーザ別掛け率!F324%,-入力!$C$16),IF(入力!$C$17=3,ROUND(地区標準卸価格!F324*ユーザ別掛け率!F324%,-入力!$C$16),""))),地区標準卸価格!F324))</f>
        <v>16800</v>
      </c>
      <c r="G324" s="126" t="str">
        <f>'6桁'!G324</f>
        <v>H◇</v>
      </c>
      <c r="H324" s="319">
        <f>IF(地区標準卸価格!H324="","",IF(ISNUMBER(地区標準卸価格!H324),IF(入力!$C$17=1,ROUNDDOWN(地区標準卸価格!H324*ユーザ別掛け率!H324%,-入力!$C$16),IF(入力!$C$17=2,ROUNDUP(地区標準卸価格!H324*ユーザ別掛け率!H324%,-入力!$C$16),IF(入力!$C$17=3,ROUND(地区標準卸価格!H324*ユーザ別掛け率!H324%,-入力!$C$16),""))),地区標準卸価格!H324))</f>
        <v>16500</v>
      </c>
      <c r="I324" s="132" t="str">
        <f>'6桁'!I324</f>
        <v>H△</v>
      </c>
      <c r="J324" s="95">
        <f>IF(地区標準卸価格!J324="","",IF(ISNUMBER(地区標準卸価格!J324),IF(入力!$C$17=1,ROUNDDOWN(地区標準卸価格!J324*ユーザ別掛け率!J324%,-入力!$C$16),IF(入力!$C$17=2,ROUNDUP(地区標準卸価格!J324*ユーザ別掛け率!J324%,-入力!$C$16),IF(入力!$C$17=3,ROUND(地区標準卸価格!J324*ユーザ別掛け率!J324%,-入力!$C$16),""))),地区標準卸価格!J324))</f>
        <v>13700</v>
      </c>
      <c r="K324" s="20" t="str">
        <f>'6桁'!K324</f>
        <v>H◇</v>
      </c>
      <c r="L324" s="319" t="str">
        <f>IF(地区標準卸価格!L324="","",IF(ISNUMBER(地区標準卸価格!L324),IF(入力!$C$17=1,ROUNDDOWN(地区標準卸価格!L324*ユーザ別掛け率!L324%,-入力!$C$16),IF(入力!$C$17=2,ROUNDUP(地区標準卸価格!L324*ユーザ別掛け率!L324%,-入力!$C$16),IF(入力!$C$17=3,ROUND(地区標準卸価格!L324*ユーザ別掛け率!L324%,-入力!$C$16),""))),地区標準卸価格!L324))</f>
        <v/>
      </c>
      <c r="M324" s="236">
        <f>'6桁'!M324</f>
        <v>0</v>
      </c>
      <c r="N324" s="319" t="str">
        <f>IF(地区標準卸価格!N324="","",IF(ISNUMBER(地区標準卸価格!N324),IF(入力!$C$17=1,ROUNDDOWN(地区標準卸価格!N324*ユーザ別掛け率!N324%,-入力!$C$16),IF(入力!$C$17=2,ROUNDUP(地区標準卸価格!N324*ユーザ別掛け率!N324%,-入力!$C$16),IF(入力!$C$17=3,ROUND(地区標準卸価格!N324*ユーザ別掛け率!N324%,-入力!$C$16),""))),地区標準卸価格!N324))</f>
        <v/>
      </c>
      <c r="O324" s="126">
        <f>'6桁'!O324</f>
        <v>0</v>
      </c>
      <c r="P324" s="319" t="str">
        <f>IF(地区標準卸価格!P324="","",IF(ISNUMBER(地区標準卸価格!P324),IF(入力!$C$17=1,ROUNDDOWN(地区標準卸価格!P324*ユーザ別掛け率!P324%,-入力!$C$16),IF(入力!$C$17=2,ROUNDUP(地区標準卸価格!P324*ユーザ別掛け率!P324%,-入力!$C$16),IF(入力!$C$17=3,ROUND(地区標準卸価格!P324*ユーザ別掛け率!P324%,-入力!$C$16),""))),地区標準卸価格!P324))</f>
        <v/>
      </c>
      <c r="Q324" s="236">
        <f>'6桁'!Q324</f>
        <v>0</v>
      </c>
      <c r="R324" s="161"/>
      <c r="S324" s="22"/>
      <c r="T324" s="74"/>
      <c r="U324" s="22"/>
      <c r="V324" s="267"/>
      <c r="W324" s="22"/>
      <c r="X324" s="4"/>
    </row>
    <row r="325" spans="2:24" ht="30" customHeight="1">
      <c r="B325" s="503"/>
      <c r="C325" s="87" t="s">
        <v>135</v>
      </c>
      <c r="D325" s="254">
        <v>81</v>
      </c>
      <c r="E325" s="342"/>
      <c r="F325" s="95" t="str">
        <f>IF(地区標準卸価格!F325="","",IF(ISNUMBER(地区標準卸価格!F325),IF(入力!$C$17=1,ROUNDDOWN(地区標準卸価格!F325*ユーザ別掛け率!F325%,-入力!$C$16),IF(入力!$C$17=2,ROUNDUP(地区標準卸価格!F325*ユーザ別掛け率!F325%,-入力!$C$16),IF(入力!$C$17=3,ROUND(地区標準卸価格!F325*ユーザ別掛け率!F325%,-入力!$C$16),""))),地区標準卸価格!F325))</f>
        <v/>
      </c>
      <c r="G325" s="126">
        <f>'6桁'!G325</f>
        <v>0</v>
      </c>
      <c r="H325" s="95" t="str">
        <f>IF(地区標準卸価格!H325="","",IF(ISNUMBER(地区標準卸価格!H325),IF(入力!$C$17=1,ROUNDDOWN(地区標準卸価格!H325*ユーザ別掛け率!H325%,-入力!$C$16),IF(入力!$C$17=2,ROUNDUP(地区標準卸価格!H325*ユーザ別掛け率!H325%,-入力!$C$16),IF(入力!$C$17=3,ROUND(地区標準卸価格!H325*ユーザ別掛け率!H325%,-入力!$C$16),""))),地区標準卸価格!H325))</f>
        <v/>
      </c>
      <c r="I325" s="126">
        <f>'6桁'!I325</f>
        <v>0</v>
      </c>
      <c r="J325" s="95">
        <f>IF(地区標準卸価格!J325="","",IF(ISNUMBER(地区標準卸価格!J325),IF(入力!$C$17=1,ROUNDDOWN(地区標準卸価格!J325*ユーザ別掛け率!J325%,-入力!$C$16),IF(入力!$C$17=2,ROUNDUP(地区標準卸価格!J325*ユーザ別掛け率!J325%,-入力!$C$16),IF(入力!$C$17=3,ROUND(地区標準卸価格!J325*ユーザ別掛け率!J325%,-入力!$C$16),""))),地区標準卸価格!J325))</f>
        <v>16200</v>
      </c>
      <c r="K325" s="20" t="str">
        <f>'6桁'!K325</f>
        <v>H◇</v>
      </c>
      <c r="L325" s="95" t="str">
        <f>IF(地区標準卸価格!L325="","",IF(ISNUMBER(地区標準卸価格!L325),IF(入力!$C$17=1,ROUNDDOWN(地区標準卸価格!L325*ユーザ別掛け率!L325%,-入力!$C$16),IF(入力!$C$17=2,ROUNDUP(地区標準卸価格!L325*ユーザ別掛け率!L325%,-入力!$C$16),IF(入力!$C$17=3,ROUND(地区標準卸価格!L325*ユーザ別掛け率!L325%,-入力!$C$16),""))),地区標準卸価格!L325))</f>
        <v/>
      </c>
      <c r="M325" s="126">
        <f>'6桁'!M325</f>
        <v>0</v>
      </c>
      <c r="N325" s="95" t="str">
        <f>IF(地区標準卸価格!N325="","",IF(ISNUMBER(地区標準卸価格!N325),IF(入力!$C$17=1,ROUNDDOWN(地区標準卸価格!N325*ユーザ別掛け率!N325%,-入力!$C$16),IF(入力!$C$17=2,ROUNDUP(地区標準卸価格!N325*ユーザ別掛け率!N325%,-入力!$C$16),IF(入力!$C$17=3,ROUND(地区標準卸価格!N325*ユーザ別掛け率!N325%,-入力!$C$16),""))),地区標準卸価格!N325))</f>
        <v/>
      </c>
      <c r="O325" s="126">
        <f>'6桁'!O325</f>
        <v>0</v>
      </c>
      <c r="P325" s="95" t="str">
        <f>IF(地区標準卸価格!P325="","",IF(ISNUMBER(地区標準卸価格!P325),IF(入力!$C$17=1,ROUNDDOWN(地区標準卸価格!P325*ユーザ別掛け率!P325%,-入力!$C$16),IF(入力!$C$17=2,ROUNDUP(地区標準卸価格!P325*ユーザ別掛け率!P325%,-入力!$C$16),IF(入力!$C$17=3,ROUND(地区標準卸価格!P325*ユーザ別掛け率!P325%,-入力!$C$16),""))),地区標準卸価格!P325))</f>
        <v/>
      </c>
      <c r="Q325" s="20">
        <f>'6桁'!Q325</f>
        <v>0</v>
      </c>
      <c r="R325" s="161"/>
      <c r="S325" s="22"/>
      <c r="T325" s="74"/>
      <c r="U325" s="22"/>
      <c r="V325" s="267"/>
      <c r="W325" s="22"/>
      <c r="X325" s="4"/>
    </row>
    <row r="326" spans="2:24" ht="30" customHeight="1">
      <c r="B326" s="503"/>
      <c r="C326" s="341" t="s">
        <v>102</v>
      </c>
      <c r="D326" s="254">
        <v>84</v>
      </c>
      <c r="E326" s="342">
        <v>88</v>
      </c>
      <c r="F326" s="95">
        <f>IF(地区標準卸価格!F326="","",IF(ISNUMBER(地区標準卸価格!F326),IF(入力!$C$17=1,ROUNDDOWN(地区標準卸価格!F326*ユーザ別掛け率!F326%,-入力!$C$16),IF(入力!$C$17=2,ROUNDUP(地区標準卸価格!F326*ユーザ別掛け率!F326%,-入力!$C$16),IF(入力!$C$17=3,ROUND(地区標準卸価格!F326*ユーザ別掛け率!F326%,-入力!$C$16),""))),地区標準卸価格!F326))</f>
        <v>18600</v>
      </c>
      <c r="G326" s="126" t="str">
        <f>'6桁'!G326</f>
        <v>H</v>
      </c>
      <c r="H326" s="95">
        <f>IF(地区標準卸価格!H326="","",IF(ISNUMBER(地区標準卸価格!H326),IF(入力!$C$17=1,ROUNDDOWN(地区標準卸価格!H326*ユーザ別掛け率!H326%,-入力!$C$16),IF(入力!$C$17=2,ROUNDUP(地区標準卸価格!H326*ユーザ別掛け率!H326%,-入力!$C$16),IF(入力!$C$17=3,ROUND(地区標準卸価格!H326*ユーザ別掛け率!H326%,-入力!$C$16),""))),地区標準卸価格!H326))</f>
        <v>17600</v>
      </c>
      <c r="I326" s="126" t="str">
        <f>'6桁'!I326</f>
        <v>H△</v>
      </c>
      <c r="J326" s="95">
        <f>IF(地区標準卸価格!J326="","",IF(ISNUMBER(地区標準卸価格!J326),IF(入力!$C$17=1,ROUNDDOWN(地区標準卸価格!J326*ユーザ別掛け率!J326%,-入力!$C$16),IF(入力!$C$17=2,ROUNDUP(地区標準卸価格!J326*ユーザ別掛け率!J326%,-入力!$C$16),IF(入力!$C$17=3,ROUND(地区標準卸価格!J326*ユーザ別掛け率!J326%,-入力!$C$16),""))),地区標準卸価格!J326))</f>
        <v>16700</v>
      </c>
      <c r="K326" s="20" t="str">
        <f>'6桁'!K326</f>
        <v>H◇</v>
      </c>
      <c r="L326" s="95" t="str">
        <f>IF(地区標準卸価格!L326="","",IF(ISNUMBER(地区標準卸価格!L326),IF(入力!$C$17=1,ROUNDDOWN(地区標準卸価格!L326*ユーザ別掛け率!L326%,-入力!$C$16),IF(入力!$C$17=2,ROUNDUP(地区標準卸価格!L326*ユーザ別掛け率!L326%,-入力!$C$16),IF(入力!$C$17=3,ROUND(地区標準卸価格!L326*ユーザ別掛け率!L326%,-入力!$C$16),""))),地区標準卸価格!L326))</f>
        <v/>
      </c>
      <c r="M326" s="20">
        <f>'6桁'!M326</f>
        <v>0</v>
      </c>
      <c r="N326" s="95" t="str">
        <f>IF(地区標準卸価格!N326="","",IF(ISNUMBER(地区標準卸価格!N326),IF(入力!$C$17=1,ROUNDDOWN(地区標準卸価格!N326*ユーザ別掛け率!N326%,-入力!$C$16),IF(入力!$C$17=2,ROUNDUP(地区標準卸価格!N326*ユーザ別掛け率!N326%,-入力!$C$16),IF(入力!$C$17=3,ROUND(地区標準卸価格!N326*ユーザ別掛け率!N326%,-入力!$C$16),""))),地区標準卸価格!N326))</f>
        <v/>
      </c>
      <c r="O326" s="126">
        <f>'6桁'!O326</f>
        <v>0</v>
      </c>
      <c r="P326" s="95" t="str">
        <f>IF(地区標準卸価格!P326="","",IF(ISNUMBER(地区標準卸価格!P326),IF(入力!$C$17=1,ROUNDDOWN(地区標準卸価格!P326*ユーザ別掛け率!P326%,-入力!$C$16),IF(入力!$C$17=2,ROUNDUP(地区標準卸価格!P326*ユーザ別掛け率!P326%,-入力!$C$16),IF(入力!$C$17=3,ROUND(地区標準卸価格!P326*ユーザ別掛け率!P326%,-入力!$C$16),""))),地区標準卸価格!P326))</f>
        <v/>
      </c>
      <c r="Q326" s="20">
        <f>'6桁'!Q326</f>
        <v>0</v>
      </c>
      <c r="R326" s="161"/>
      <c r="S326" s="22"/>
      <c r="T326" s="74"/>
      <c r="U326" s="22"/>
      <c r="V326" s="267"/>
      <c r="W326" s="22"/>
      <c r="X326" s="4"/>
    </row>
    <row r="327" spans="2:24" ht="30" customHeight="1">
      <c r="B327" s="503"/>
      <c r="C327" s="341" t="s">
        <v>85</v>
      </c>
      <c r="D327" s="254">
        <v>88</v>
      </c>
      <c r="E327" s="342">
        <v>92</v>
      </c>
      <c r="F327" s="95">
        <f>IF(地区標準卸価格!F327="","",IF(ISNUMBER(地区標準卸価格!F327),IF(入力!$C$17=1,ROUNDDOWN(地区標準卸価格!F327*ユーザ別掛け率!F327%,-入力!$C$16),IF(入力!$C$17=2,ROUNDUP(地区標準卸価格!F327*ユーザ別掛け率!F327%,-入力!$C$16),IF(入力!$C$17=3,ROUND(地区標準卸価格!F327*ユーザ別掛け率!F327%,-入力!$C$16),""))),地区標準卸価格!F327))</f>
        <v>19400</v>
      </c>
      <c r="G327" s="126" t="str">
        <f>'6桁'!G327</f>
        <v>H
LM704</v>
      </c>
      <c r="H327" s="95">
        <f>IF(地区標準卸価格!H327="","",IF(ISNUMBER(地区標準卸価格!H327),IF(入力!$C$17=1,ROUNDDOWN(地区標準卸価格!H327*ユーザ別掛け率!H327%,-入力!$C$16),IF(入力!$C$17=2,ROUNDUP(地区標準卸価格!H327*ユーザ別掛け率!H327%,-入力!$C$16),IF(入力!$C$17=3,ROUND(地区標準卸価格!H327*ユーザ別掛け率!H327%,-入力!$C$16),""))),地区標準卸価格!H327))</f>
        <v>18500</v>
      </c>
      <c r="I327" s="126" t="str">
        <f>'6桁'!I327</f>
        <v>H△</v>
      </c>
      <c r="J327" s="95">
        <f>IF(地区標準卸価格!J327="","",IF(ISNUMBER(地区標準卸価格!J327),IF(入力!$C$17=1,ROUNDDOWN(地区標準卸価格!J327*ユーザ別掛け率!J327%,-入力!$C$16),IF(入力!$C$17=2,ROUNDUP(地区標準卸価格!J327*ユーザ別掛け率!J327%,-入力!$C$16),IF(入力!$C$17=3,ROUND(地区標準卸価格!J327*ユーザ別掛け率!J327%,-入力!$C$16),""))),地区標準卸価格!J327))</f>
        <v>18300</v>
      </c>
      <c r="K327" s="20" t="str">
        <f>'6桁'!K327</f>
        <v>H◇</v>
      </c>
      <c r="L327" s="95" t="str">
        <f>IF(地区標準卸価格!L327="","",IF(ISNUMBER(地区標準卸価格!L327),IF(入力!$C$17=1,ROUNDDOWN(地区標準卸価格!L327*ユーザ別掛け率!L327%,-入力!$C$16),IF(入力!$C$17=2,ROUNDUP(地区標準卸価格!L327*ユーザ別掛け率!L327%,-入力!$C$16),IF(入力!$C$17=3,ROUND(地区標準卸価格!L327*ユーザ別掛け率!L327%,-入力!$C$16),""))),地区標準卸価格!L327))</f>
        <v/>
      </c>
      <c r="M327" s="126">
        <f>'6桁'!M327</f>
        <v>0</v>
      </c>
      <c r="N327" s="95" t="str">
        <f>IF(地区標準卸価格!N327="","",IF(ISNUMBER(地区標準卸価格!N327),IF(入力!$C$17=1,ROUNDDOWN(地区標準卸価格!N327*ユーザ別掛け率!N327%,-入力!$C$16),IF(入力!$C$17=2,ROUNDUP(地区標準卸価格!N327*ユーザ別掛け率!N327%,-入力!$C$16),IF(入力!$C$17=3,ROUND(地区標準卸価格!N327*ユーザ別掛け率!N327%,-入力!$C$16),""))),地区標準卸価格!N327))</f>
        <v/>
      </c>
      <c r="O327" s="126">
        <f>'6桁'!O327</f>
        <v>0</v>
      </c>
      <c r="P327" s="95">
        <f>IF(地区標準卸価格!P327="","",IF(ISNUMBER(地区標準卸価格!P327),IF(入力!$C$17=1,ROUNDDOWN(地区標準卸価格!P327*ユーザ別掛け率!P327%,-入力!$C$16),IF(入力!$C$17=2,ROUNDUP(地区標準卸価格!P327*ユーザ別掛け率!P327%,-入力!$C$16),IF(入力!$C$17=3,ROUND(地区標準卸価格!P327*ユーザ別掛け率!P327%,-入力!$C$16),""))),地区標準卸価格!P327))</f>
        <v>20100</v>
      </c>
      <c r="Q327" s="20" t="str">
        <f>'6桁'!Q327</f>
        <v>H</v>
      </c>
      <c r="R327" s="161"/>
      <c r="S327" s="22"/>
      <c r="T327" s="74"/>
      <c r="U327" s="22"/>
      <c r="V327" s="267"/>
      <c r="W327" s="22"/>
      <c r="X327" s="4"/>
    </row>
    <row r="328" spans="2:24" ht="30" customHeight="1">
      <c r="B328" s="503"/>
      <c r="C328" s="341" t="s">
        <v>68</v>
      </c>
      <c r="D328" s="254">
        <v>91</v>
      </c>
      <c r="E328" s="342">
        <v>95</v>
      </c>
      <c r="F328" s="95">
        <f>IF(地区標準卸価格!F328="","",IF(ISNUMBER(地区標準卸価格!F328),IF(入力!$C$17=1,ROUNDDOWN(地区標準卸価格!F328*ユーザ別掛け率!F328%,-入力!$C$16),IF(入力!$C$17=2,ROUNDUP(地区標準卸価格!F328*ユーザ別掛け率!F328%,-入力!$C$16),IF(入力!$C$17=3,ROUND(地区標準卸価格!F328*ユーザ別掛け率!F328%,-入力!$C$16),""))),地区標準卸価格!F328))</f>
        <v>20700</v>
      </c>
      <c r="G328" s="126" t="str">
        <f>'6桁'!G328</f>
        <v>H
LM704</v>
      </c>
      <c r="H328" s="95" t="str">
        <f>IF(地区標準卸価格!H328="","",IF(ISNUMBER(地区標準卸価格!H328),IF(入力!$C$17=1,ROUNDDOWN(地区標準卸価格!H328*ユーザ別掛け率!H328%,-入力!$C$16),IF(入力!$C$17=2,ROUNDUP(地区標準卸価格!H328*ユーザ別掛け率!H328%,-入力!$C$16),IF(入力!$C$17=3,ROUND(地区標準卸価格!H328*ユーザ別掛け率!H328%,-入力!$C$16),""))),地区標準卸価格!H328))</f>
        <v/>
      </c>
      <c r="I328" s="126">
        <f>'6桁'!I328</f>
        <v>0</v>
      </c>
      <c r="J328" s="95">
        <f>IF(地区標準卸価格!J328="","",IF(ISNUMBER(地区標準卸価格!J328),IF(入力!$C$17=1,ROUNDDOWN(地区標準卸価格!J328*ユーザ別掛け率!J328%,-入力!$C$16),IF(入力!$C$17=2,ROUNDUP(地区標準卸価格!J328*ユーザ別掛け率!J328%,-入力!$C$16),IF(入力!$C$17=3,ROUND(地区標準卸価格!J328*ユーザ別掛け率!J328%,-入力!$C$16),""))),地区標準卸価格!J328))</f>
        <v>19800</v>
      </c>
      <c r="K328" s="20" t="str">
        <f>'6桁'!K328</f>
        <v>H◇</v>
      </c>
      <c r="L328" s="95" t="str">
        <f>IF(地区標準卸価格!L328="","",IF(ISNUMBER(地区標準卸価格!L328),IF(入力!$C$17=1,ROUNDDOWN(地区標準卸価格!L328*ユーザ別掛け率!L328%,-入力!$C$16),IF(入力!$C$17=2,ROUNDUP(地区標準卸価格!L328*ユーザ別掛け率!L328%,-入力!$C$16),IF(入力!$C$17=3,ROUND(地区標準卸価格!L328*ユーザ別掛け率!L328%,-入力!$C$16),""))),地区標準卸価格!L328))</f>
        <v/>
      </c>
      <c r="M328" s="20">
        <f>'6桁'!M328</f>
        <v>0</v>
      </c>
      <c r="N328" s="95" t="str">
        <f>IF(地区標準卸価格!N328="","",IF(ISNUMBER(地区標準卸価格!N328),IF(入力!$C$17=1,ROUNDDOWN(地区標準卸価格!N328*ユーザ別掛け率!N328%,-入力!$C$16),IF(入力!$C$17=2,ROUNDUP(地区標準卸価格!N328*ユーザ別掛け率!N328%,-入力!$C$16),IF(入力!$C$17=3,ROUND(地区標準卸価格!N328*ユーザ別掛け率!N328%,-入力!$C$16),""))),地区標準卸価格!N328))</f>
        <v/>
      </c>
      <c r="O328" s="126">
        <f>'6桁'!O328</f>
        <v>0</v>
      </c>
      <c r="P328" s="95">
        <f>IF(地区標準卸価格!P328="","",IF(ISNUMBER(地区標準卸価格!P328),IF(入力!$C$17=1,ROUNDDOWN(地区標準卸価格!P328*ユーザ別掛け率!P328%,-入力!$C$16),IF(入力!$C$17=2,ROUNDUP(地区標準卸価格!P328*ユーザ別掛け率!P328%,-入力!$C$16),IF(入力!$C$17=3,ROUND(地区標準卸価格!P328*ユーザ別掛け率!P328%,-入力!$C$16),""))),地区標準卸価格!P328))</f>
        <v>21200</v>
      </c>
      <c r="Q328" s="20" t="str">
        <f>'6桁'!Q328</f>
        <v>H</v>
      </c>
      <c r="R328" s="161"/>
      <c r="S328" s="22"/>
      <c r="T328" s="74"/>
      <c r="U328" s="22"/>
      <c r="V328" s="267"/>
      <c r="W328" s="22"/>
      <c r="X328" s="4"/>
    </row>
    <row r="329" spans="2:24" ht="30" customHeight="1">
      <c r="B329" s="503"/>
      <c r="C329" s="345" t="s">
        <v>344</v>
      </c>
      <c r="D329" s="318">
        <v>72</v>
      </c>
      <c r="E329" s="361"/>
      <c r="F329" s="94" t="str">
        <f>IF(地区標準卸価格!F329="","",IF(ISNUMBER(地区標準卸価格!F329),IF(入力!$C$17=1,ROUNDDOWN(地区標準卸価格!F329*ユーザ別掛け率!F329%,-入力!$C$16),IF(入力!$C$17=2,ROUNDUP(地区標準卸価格!F329*ユーザ別掛け率!F329%,-入力!$C$16),IF(入力!$C$17=3,ROUND(地区標準卸価格!F329*ユーザ別掛け率!F329%,-入力!$C$16),""))),地区標準卸価格!F329))</f>
        <v/>
      </c>
      <c r="G329" s="133">
        <f>'6桁'!G329</f>
        <v>0</v>
      </c>
      <c r="H329" s="94" t="str">
        <f>IF(地区標準卸価格!H329="","",IF(ISNUMBER(地区標準卸価格!H329),IF(入力!$C$17=1,ROUNDDOWN(地区標準卸価格!H329*ユーザ別掛け率!H329%,-入力!$C$16),IF(入力!$C$17=2,ROUNDUP(地区標準卸価格!H329*ユーザ別掛け率!H329%,-入力!$C$16),IF(入力!$C$17=3,ROUND(地区標準卸価格!H329*ユーザ別掛け率!H329%,-入力!$C$16),""))),地区標準卸価格!H329))</f>
        <v/>
      </c>
      <c r="I329" s="133">
        <f>'6桁'!I329</f>
        <v>0</v>
      </c>
      <c r="J329" s="94">
        <f>IF(地区標準卸価格!J329="","",IF(ISNUMBER(地区標準卸価格!J329),IF(入力!$C$17=1,ROUNDDOWN(地区標準卸価格!J329*ユーザ別掛け率!J329%,-入力!$C$16),IF(入力!$C$17=2,ROUNDUP(地区標準卸価格!J329*ユーザ別掛け率!J329%,-入力!$C$16),IF(入力!$C$17=3,ROUND(地区標準卸価格!J329*ユーザ別掛け率!J329%,-入力!$C$16),""))),地区標準卸価格!J329))</f>
        <v>11200</v>
      </c>
      <c r="K329" s="237" t="str">
        <f>'6桁'!K329</f>
        <v>S◇</v>
      </c>
      <c r="L329" s="94" t="str">
        <f>IF(地区標準卸価格!L329="","",IF(ISNUMBER(地区標準卸価格!L329),IF(入力!$C$17=1,ROUNDDOWN(地区標準卸価格!L329*ユーザ別掛け率!L329%,-入力!$C$16),IF(入力!$C$17=2,ROUNDUP(地区標準卸価格!L329*ユーザ別掛け率!L329%,-入力!$C$16),IF(入力!$C$17=3,ROUND(地区標準卸価格!L329*ユーザ別掛け率!L329%,-入力!$C$16),""))),地区標準卸価格!L329))</f>
        <v/>
      </c>
      <c r="M329" s="237">
        <f>'6桁'!M329</f>
        <v>0</v>
      </c>
      <c r="N329" s="94" t="str">
        <f>IF(地区標準卸価格!N329="","",IF(ISNUMBER(地区標準卸価格!N329),IF(入力!$C$17=1,ROUNDDOWN(地区標準卸価格!N329*ユーザ別掛け率!N329%,-入力!$C$16),IF(入力!$C$17=2,ROUNDUP(地区標準卸価格!N329*ユーザ別掛け率!N329%,-入力!$C$16),IF(入力!$C$17=3,ROUND(地区標準卸価格!N329*ユーザ別掛け率!N329%,-入力!$C$16),""))),地区標準卸価格!N329))</f>
        <v/>
      </c>
      <c r="O329" s="133">
        <f>'6桁'!O329</f>
        <v>0</v>
      </c>
      <c r="P329" s="94" t="str">
        <f>IF(地区標準卸価格!P329="","",IF(ISNUMBER(地区標準卸価格!P329),IF(入力!$C$17=1,ROUNDDOWN(地区標準卸価格!P329*ユーザ別掛け率!P329%,-入力!$C$16),IF(入力!$C$17=2,ROUNDUP(地区標準卸価格!P329*ユーザ別掛け率!P329%,-入力!$C$16),IF(入力!$C$17=3,ROUND(地区標準卸価格!P329*ユーザ別掛け率!P329%,-入力!$C$16),""))),地区標準卸価格!P329))</f>
        <v/>
      </c>
      <c r="Q329" s="237">
        <f>'6桁'!Q329</f>
        <v>0</v>
      </c>
      <c r="R329" s="161"/>
      <c r="S329" s="22"/>
      <c r="T329" s="74"/>
      <c r="U329" s="22"/>
      <c r="V329" s="267"/>
      <c r="W329" s="22"/>
      <c r="X329" s="4"/>
    </row>
    <row r="330" spans="2:24" ht="30" customHeight="1">
      <c r="B330" s="503"/>
      <c r="C330" s="341" t="s">
        <v>345</v>
      </c>
      <c r="D330" s="254">
        <v>81</v>
      </c>
      <c r="E330" s="342"/>
      <c r="F330" s="95">
        <f>IF(地区標準卸価格!F330="","",IF(ISNUMBER(地区標準卸価格!F330),IF(入力!$C$17=1,ROUNDDOWN(地区標準卸価格!F330*ユーザ別掛け率!F330%,-入力!$C$16),IF(入力!$C$17=2,ROUNDUP(地区標準卸価格!F330*ユーザ別掛け率!F330%,-入力!$C$16),IF(入力!$C$17=3,ROUND(地区標準卸価格!F330*ユーザ別掛け率!F330%,-入力!$C$16),""))),地区標準卸価格!F330))</f>
        <v>14700</v>
      </c>
      <c r="G330" s="126" t="str">
        <f>'6桁'!G330</f>
        <v>S◇</v>
      </c>
      <c r="H330" s="95" t="str">
        <f>IF(地区標準卸価格!H330="","",IF(ISNUMBER(地区標準卸価格!H330),IF(入力!$C$17=1,ROUNDDOWN(地区標準卸価格!H330*ユーザ別掛け率!H330%,-入力!$C$16),IF(入力!$C$17=2,ROUNDUP(地区標準卸価格!H330*ユーザ別掛け率!H330%,-入力!$C$16),IF(入力!$C$17=3,ROUND(地区標準卸価格!H330*ユーザ別掛け率!H330%,-入力!$C$16),""))),地区標準卸価格!H330))</f>
        <v/>
      </c>
      <c r="I330" s="126">
        <f>'6桁'!I330</f>
        <v>0</v>
      </c>
      <c r="J330" s="95">
        <f>IF(地区標準卸価格!J330="","",IF(ISNUMBER(地区標準卸価格!J330),IF(入力!$C$17=1,ROUNDDOWN(地区標準卸価格!J330*ユーザ別掛け率!J330%,-入力!$C$16),IF(入力!$C$17=2,ROUNDUP(地区標準卸価格!J330*ユーザ別掛け率!J330%,-入力!$C$16),IF(入力!$C$17=3,ROUND(地区標準卸価格!J330*ユーザ別掛け率!J330%,-入力!$C$16),""))),地区標準卸価格!J330))</f>
        <v>12000</v>
      </c>
      <c r="K330" s="20" t="str">
        <f>'6桁'!K330</f>
        <v>S◇</v>
      </c>
      <c r="L330" s="95" t="str">
        <f>IF(地区標準卸価格!L330="","",IF(ISNUMBER(地区標準卸価格!L330),IF(入力!$C$17=1,ROUNDDOWN(地区標準卸価格!L330*ユーザ別掛け率!L330%,-入力!$C$16),IF(入力!$C$17=2,ROUNDUP(地区標準卸価格!L330*ユーザ別掛け率!L330%,-入力!$C$16),IF(入力!$C$17=3,ROUND(地区標準卸価格!L330*ユーザ別掛け率!L330%,-入力!$C$16),""))),地区標準卸価格!L330))</f>
        <v/>
      </c>
      <c r="M330" s="20">
        <f>'6桁'!M330</f>
        <v>0</v>
      </c>
      <c r="N330" s="95" t="str">
        <f>IF(地区標準卸価格!N330="","",IF(ISNUMBER(地区標準卸価格!N330),IF(入力!$C$17=1,ROUNDDOWN(地区標準卸価格!N330*ユーザ別掛け率!N330%,-入力!$C$16),IF(入力!$C$17=2,ROUNDUP(地区標準卸価格!N330*ユーザ別掛け率!N330%,-入力!$C$16),IF(入力!$C$17=3,ROUND(地区標準卸価格!N330*ユーザ別掛け率!N330%,-入力!$C$16),""))),地区標準卸価格!N330))</f>
        <v/>
      </c>
      <c r="O330" s="126">
        <f>'6桁'!O330</f>
        <v>0</v>
      </c>
      <c r="P330" s="95" t="str">
        <f>IF(地区標準卸価格!P330="","",IF(ISNUMBER(地区標準卸価格!P330),IF(入力!$C$17=1,ROUNDDOWN(地区標準卸価格!P330*ユーザ別掛け率!P330%,-入力!$C$16),IF(入力!$C$17=2,ROUNDUP(地区標準卸価格!P330*ユーザ別掛け率!P330%,-入力!$C$16),IF(入力!$C$17=3,ROUND(地区標準卸価格!P330*ユーザ別掛け率!P330%,-入力!$C$16),""))),地区標準卸価格!P330))</f>
        <v/>
      </c>
      <c r="Q330" s="20">
        <f>'6桁'!Q330</f>
        <v>0</v>
      </c>
      <c r="R330" s="161"/>
      <c r="S330" s="22"/>
      <c r="T330" s="74"/>
      <c r="U330" s="22"/>
      <c r="V330" s="267"/>
      <c r="W330" s="22"/>
      <c r="X330" s="4"/>
    </row>
    <row r="331" spans="2:24" ht="30" customHeight="1">
      <c r="B331" s="503"/>
      <c r="C331" s="341" t="s">
        <v>346</v>
      </c>
      <c r="D331" s="254">
        <v>84</v>
      </c>
      <c r="E331" s="342">
        <v>88</v>
      </c>
      <c r="F331" s="95">
        <f>IF(地区標準卸価格!F331="","",IF(ISNUMBER(地区標準卸価格!F331),IF(入力!$C$17=1,ROUNDDOWN(地区標準卸価格!F331*ユーザ別掛け率!F331%,-入力!$C$16),IF(入力!$C$17=2,ROUNDUP(地区標準卸価格!F331*ユーザ別掛け率!F331%,-入力!$C$16),IF(入力!$C$17=3,ROUND(地区標準卸価格!F331*ユーザ別掛け率!F331%,-入力!$C$16),""))),地区標準卸価格!F331))</f>
        <v>15400</v>
      </c>
      <c r="G331" s="126" t="str">
        <f>'6桁'!G331</f>
        <v>H</v>
      </c>
      <c r="H331" s="95">
        <f>IF(地区標準卸価格!H331="","",IF(ISNUMBER(地区標準卸価格!H331),IF(入力!$C$17=1,ROUNDDOWN(地区標準卸価格!H331*ユーザ別掛け率!H331%,-入力!$C$16),IF(入力!$C$17=2,ROUNDUP(地区標準卸価格!H331*ユーザ別掛け率!H331%,-入力!$C$16),IF(入力!$C$17=3,ROUND(地区標準卸価格!H331*ユーザ別掛け率!H331%,-入力!$C$16),""))),地区標準卸価格!H331))</f>
        <v>15300</v>
      </c>
      <c r="I331" s="126" t="str">
        <f>'6桁'!I331</f>
        <v>H△</v>
      </c>
      <c r="J331" s="95">
        <f>IF(地区標準卸価格!J331="","",IF(ISNUMBER(地区標準卸価格!J331),IF(入力!$C$17=1,ROUNDDOWN(地区標準卸価格!J331*ユーザ別掛け率!J331%,-入力!$C$16),IF(入力!$C$17=2,ROUNDUP(地区標準卸価格!J331*ユーザ別掛け率!J331%,-入力!$C$16),IF(入力!$C$17=3,ROUND(地区標準卸価格!J331*ユーザ別掛け率!J331%,-入力!$C$16),""))),地区標準卸価格!J331))</f>
        <v>13600</v>
      </c>
      <c r="K331" s="20" t="str">
        <f>'6桁'!K331</f>
        <v>H◇</v>
      </c>
      <c r="L331" s="95" t="str">
        <f>IF(地区標準卸価格!L331="","",IF(ISNUMBER(地区標準卸価格!L331),IF(入力!$C$17=1,ROUNDDOWN(地区標準卸価格!L331*ユーザ別掛け率!L331%,-入力!$C$16),IF(入力!$C$17=2,ROUNDUP(地区標準卸価格!L331*ユーザ別掛け率!L331%,-入力!$C$16),IF(入力!$C$17=3,ROUND(地区標準卸価格!L331*ユーザ別掛け率!L331%,-入力!$C$16),""))),地区標準卸価格!L331))</f>
        <v/>
      </c>
      <c r="M331" s="20">
        <f>'6桁'!M331</f>
        <v>0</v>
      </c>
      <c r="N331" s="95" t="str">
        <f>IF(地区標準卸価格!N331="","",IF(ISNUMBER(地区標準卸価格!N331),IF(入力!$C$17=1,ROUNDDOWN(地区標準卸価格!N331*ユーザ別掛け率!N331%,-入力!$C$16),IF(入力!$C$17=2,ROUNDUP(地区標準卸価格!N331*ユーザ別掛け率!N331%,-入力!$C$16),IF(入力!$C$17=3,ROUND(地区標準卸価格!N331*ユーザ別掛け率!N331%,-入力!$C$16),""))),地区標準卸価格!N331))</f>
        <v/>
      </c>
      <c r="O331" s="126">
        <f>'6桁'!O331</f>
        <v>0</v>
      </c>
      <c r="P331" s="95" t="str">
        <f>IF(地区標準卸価格!P331="","",IF(ISNUMBER(地区標準卸価格!P331),IF(入力!$C$17=1,ROUNDDOWN(地区標準卸価格!P331*ユーザ別掛け率!P331%,-入力!$C$16),IF(入力!$C$17=2,ROUNDUP(地区標準卸価格!P331*ユーザ別掛け率!P331%,-入力!$C$16),IF(入力!$C$17=3,ROUND(地区標準卸価格!P331*ユーザ別掛け率!P331%,-入力!$C$16),""))),地区標準卸価格!P331))</f>
        <v/>
      </c>
      <c r="Q331" s="20">
        <f>'6桁'!Q331</f>
        <v>0</v>
      </c>
      <c r="R331" s="161"/>
      <c r="S331" s="22"/>
      <c r="T331" s="74"/>
      <c r="U331" s="22"/>
      <c r="V331" s="267"/>
      <c r="W331" s="22"/>
      <c r="X331" s="4"/>
    </row>
    <row r="332" spans="2:24" ht="30" customHeight="1">
      <c r="B332" s="503"/>
      <c r="C332" s="570" t="s">
        <v>176</v>
      </c>
      <c r="D332" s="254">
        <v>88</v>
      </c>
      <c r="E332" s="342">
        <v>92</v>
      </c>
      <c r="F332" s="95">
        <f>IF(地区標準卸価格!F332="","",IF(ISNUMBER(地区標準卸価格!F332),IF(入力!$C$17=1,ROUNDDOWN(地区標準卸価格!F332*ユーザ別掛け率!F332%,-入力!$C$16),IF(入力!$C$17=2,ROUNDUP(地区標準卸価格!F332*ユーザ別掛け率!F332%,-入力!$C$16),IF(入力!$C$17=3,ROUND(地区標準卸価格!F332*ユーザ別掛け率!F332%,-入力!$C$16),""))),地区標準卸価格!F332))</f>
        <v>17900</v>
      </c>
      <c r="G332" s="133" t="str">
        <f>'6桁'!G332</f>
        <v>H</v>
      </c>
      <c r="H332" s="94">
        <f>IF(地区標準卸価格!H332="","",IF(ISNUMBER(地区標準卸価格!H332),IF(入力!$C$17=1,ROUNDDOWN(地区標準卸価格!H332*ユーザ別掛け率!H332%,-入力!$C$16),IF(入力!$C$17=2,ROUNDUP(地区標準卸価格!H332*ユーザ別掛け率!H332%,-入力!$C$16),IF(入力!$C$17=3,ROUND(地区標準卸価格!H332*ユーザ別掛け率!H332%,-入力!$C$16),""))),地区標準卸価格!H332))</f>
        <v>20500</v>
      </c>
      <c r="I332" s="133" t="str">
        <f>'6桁'!I332</f>
        <v>H★△</v>
      </c>
      <c r="J332" s="94">
        <f>IF(地区標準卸価格!J332="","",IF(ISNUMBER(地区標準卸価格!J332),IF(入力!$C$17=1,ROUNDDOWN(地区標準卸価格!J332*ユーザ別掛け率!J332%,-入力!$C$16),IF(入力!$C$17=2,ROUNDUP(地区標準卸価格!J332*ユーザ別掛け率!J332%,-入力!$C$16),IF(入力!$C$17=3,ROUND(地区標準卸価格!J332*ユーザ別掛け率!J332%,-入力!$C$16),""))),地区標準卸価格!J332))</f>
        <v>15500</v>
      </c>
      <c r="K332" s="237" t="str">
        <f>'6桁'!K332</f>
        <v>S◇</v>
      </c>
      <c r="L332" s="95" t="str">
        <f>IF(地区標準卸価格!L332="","",IF(ISNUMBER(地区標準卸価格!L332),IF(入力!$C$17=1,ROUNDDOWN(地区標準卸価格!L332*ユーザ別掛け率!L332%,-入力!$C$16),IF(入力!$C$17=2,ROUNDUP(地区標準卸価格!L332*ユーザ別掛け率!L332%,-入力!$C$16),IF(入力!$C$17=3,ROUND(地区標準卸価格!L332*ユーザ別掛け率!L332%,-入力!$C$16),""))),地区標準卸価格!L332))</f>
        <v/>
      </c>
      <c r="M332" s="20">
        <f>'6桁'!M332</f>
        <v>0</v>
      </c>
      <c r="N332" s="94" t="str">
        <f>IF(地区標準卸価格!N332="","",IF(ISNUMBER(地区標準卸価格!N332),IF(入力!$C$17=1,ROUNDDOWN(地区標準卸価格!N332*ユーザ別掛け率!N332%,-入力!$C$16),IF(入力!$C$17=2,ROUNDUP(地区標準卸価格!N332*ユーザ別掛け率!N332%,-入力!$C$16),IF(入力!$C$17=3,ROUND(地区標準卸価格!N332*ユーザ別掛け率!N332%,-入力!$C$16),""))),地区標準卸価格!N332))</f>
        <v/>
      </c>
      <c r="O332" s="133">
        <f>'6桁'!O332</f>
        <v>0</v>
      </c>
      <c r="P332" s="94" t="str">
        <f>IF(地区標準卸価格!P332="","",IF(ISNUMBER(地区標準卸価格!P332),IF(入力!$C$17=1,ROUNDDOWN(地区標準卸価格!P332*ユーザ別掛け率!P332%,-入力!$C$16),IF(入力!$C$17=2,ROUNDUP(地区標準卸価格!P332*ユーザ別掛け率!P332%,-入力!$C$16),IF(入力!$C$17=3,ROUND(地区標準卸価格!P332*ユーザ別掛け率!P332%,-入力!$C$16),""))),地区標準卸価格!P332))</f>
        <v/>
      </c>
      <c r="Q332" s="237">
        <f>'6桁'!Q332</f>
        <v>0</v>
      </c>
      <c r="R332" s="161"/>
      <c r="S332" s="22"/>
      <c r="T332" s="74"/>
      <c r="U332" s="22"/>
      <c r="V332" s="267"/>
      <c r="W332" s="22"/>
      <c r="X332" s="4"/>
    </row>
    <row r="333" spans="2:24" ht="30" customHeight="1">
      <c r="B333" s="503"/>
      <c r="C333" s="571"/>
      <c r="D333" s="318">
        <v>88</v>
      </c>
      <c r="E333" s="361"/>
      <c r="F333" s="94" t="str">
        <f>IF(地区標準卸価格!F333="","",IF(ISNUMBER(地区標準卸価格!F333),IF(入力!$C$17=1,ROUNDDOWN(地区標準卸価格!F333*ユーザ別掛け率!F333%,-入力!$C$16),IF(入力!$C$17=2,ROUNDUP(地区標準卸価格!F333*ユーザ別掛け率!F333%,-入力!$C$16),IF(入力!$C$17=3,ROUND(地区標準卸価格!F333*ユーザ別掛け率!F333%,-入力!$C$16),""))),地区標準卸価格!F333))</f>
        <v/>
      </c>
      <c r="G333" s="126">
        <f>'6桁'!G333</f>
        <v>0</v>
      </c>
      <c r="H333" s="95">
        <f>IF(地区標準卸価格!H333="","",IF(ISNUMBER(地区標準卸価格!H333),IF(入力!$C$17=1,ROUNDDOWN(地区標準卸価格!H333*ユーザ別掛け率!H333%,-入力!$C$16),IF(入力!$C$17=2,ROUNDUP(地区標準卸価格!H333*ユーザ別掛け率!H333%,-入力!$C$16),IF(入力!$C$17=3,ROUND(地区標準卸価格!H333*ユーザ別掛け率!H333%,-入力!$C$16),""))),地区標準卸価格!H333))</f>
        <v>17600</v>
      </c>
      <c r="I333" s="126" t="str">
        <f>'6桁'!I333</f>
        <v>H△</v>
      </c>
      <c r="J333" s="95" t="str">
        <f>IF(地区標準卸価格!J333="","",IF(ISNUMBER(地区標準卸価格!J333),IF(入力!$C$17=1,ROUNDDOWN(地区標準卸価格!J333*ユーザ別掛け率!J333%,-入力!$C$16),IF(入力!$C$17=2,ROUNDUP(地区標準卸価格!J333*ユーザ別掛け率!J333%,-入力!$C$16),IF(入力!$C$17=3,ROUND(地区標準卸価格!J333*ユーザ別掛け率!J333%,-入力!$C$16),""))),地区標準卸価格!J333))</f>
        <v/>
      </c>
      <c r="K333" s="20">
        <f>'6桁'!K333</f>
        <v>0</v>
      </c>
      <c r="L333" s="95" t="str">
        <f>IF(地区標準卸価格!L333="","",IF(ISNUMBER(地区標準卸価格!L333),IF(入力!$C$17=1,ROUNDDOWN(地区標準卸価格!L333*ユーザ別掛け率!L333%,-入力!$C$16),IF(入力!$C$17=2,ROUNDUP(地区標準卸価格!L333*ユーザ別掛け率!L333%,-入力!$C$16),IF(入力!$C$17=3,ROUND(地区標準卸価格!L333*ユーザ別掛け率!L333%,-入力!$C$16),""))),地区標準卸価格!L333))</f>
        <v/>
      </c>
      <c r="M333" s="20">
        <f>'6桁'!M333</f>
        <v>0</v>
      </c>
      <c r="N333" s="95" t="str">
        <f>IF(地区標準卸価格!N333="","",IF(ISNUMBER(地区標準卸価格!N333),IF(入力!$C$17=1,ROUNDDOWN(地区標準卸価格!N333*ユーザ別掛け率!N333%,-入力!$C$16),IF(入力!$C$17=2,ROUNDUP(地区標準卸価格!N333*ユーザ別掛け率!N333%,-入力!$C$16),IF(入力!$C$17=3,ROUND(地区標準卸価格!N333*ユーザ別掛け率!N333%,-入力!$C$16),""))),地区標準卸価格!N333))</f>
        <v/>
      </c>
      <c r="O333" s="126">
        <f>'6桁'!O333</f>
        <v>0</v>
      </c>
      <c r="P333" s="95" t="str">
        <f>IF(地区標準卸価格!P333="","",IF(ISNUMBER(地区標準卸価格!P333),IF(入力!$C$17=1,ROUNDDOWN(地区標準卸価格!P333*ユーザ別掛け率!P333%,-入力!$C$16),IF(入力!$C$17=2,ROUNDUP(地区標準卸価格!P333*ユーザ別掛け率!P333%,-入力!$C$16),IF(入力!$C$17=3,ROUND(地区標準卸価格!P333*ユーザ別掛け率!P333%,-入力!$C$16),""))),地区標準卸価格!P333))</f>
        <v/>
      </c>
      <c r="Q333" s="20">
        <f>'6桁'!Q333</f>
        <v>0</v>
      </c>
      <c r="R333" s="161"/>
      <c r="S333" s="22"/>
      <c r="T333" s="74"/>
      <c r="U333" s="22"/>
      <c r="V333" s="267"/>
      <c r="W333" s="22"/>
      <c r="X333" s="4"/>
    </row>
    <row r="334" spans="2:24" ht="30" customHeight="1">
      <c r="B334" s="503"/>
      <c r="C334" s="341" t="s">
        <v>107</v>
      </c>
      <c r="D334" s="254">
        <v>91</v>
      </c>
      <c r="E334" s="342">
        <v>95</v>
      </c>
      <c r="F334" s="95">
        <f>IF(地区標準卸価格!F334="","",IF(ISNUMBER(地区標準卸価格!F334),IF(入力!$C$17=1,ROUNDDOWN(地区標準卸価格!F334*ユーザ別掛け率!F334%,-入力!$C$16),IF(入力!$C$17=2,ROUNDUP(地区標準卸価格!F334*ユーザ別掛け率!F334%,-入力!$C$16),IF(入力!$C$17=3,ROUND(地区標準卸価格!F334*ユーザ別掛け率!F334%,-入力!$C$16),""))),地区標準卸価格!F334))</f>
        <v>20100</v>
      </c>
      <c r="G334" s="126" t="str">
        <f>'6桁'!G334</f>
        <v>H</v>
      </c>
      <c r="H334" s="95">
        <f>IF(地区標準卸価格!H334="","",IF(ISNUMBER(地区標準卸価格!H334),IF(入力!$C$17=1,ROUNDDOWN(地区標準卸価格!H334*ユーザ別掛け率!H334%,-入力!$C$16),IF(入力!$C$17=2,ROUNDUP(地区標準卸価格!H334*ユーザ別掛け率!H334%,-入力!$C$16),IF(入力!$C$17=3,ROUND(地区標準卸価格!H334*ユーザ別掛け率!H334%,-入力!$C$16),""))),地区標準卸価格!H334))</f>
        <v>17800</v>
      </c>
      <c r="I334" s="126" t="str">
        <f>'6桁'!I334</f>
        <v>H△</v>
      </c>
      <c r="J334" s="95">
        <f>IF(地区標準卸価格!J334="","",IF(ISNUMBER(地区標準卸価格!J334),IF(入力!$C$17=1,ROUNDDOWN(地区標準卸価格!J334*ユーザ別掛け率!J334%,-入力!$C$16),IF(入力!$C$17=2,ROUNDUP(地区標準卸価格!J334*ユーザ別掛け率!J334%,-入力!$C$16),IF(入力!$C$17=3,ROUND(地区標準卸価格!J334*ユーザ別掛け率!J334%,-入力!$C$16),""))),地区標準卸価格!J334))</f>
        <v>17000</v>
      </c>
      <c r="K334" s="20" t="str">
        <f>'6桁'!K334</f>
        <v>H◇</v>
      </c>
      <c r="L334" s="95" t="str">
        <f>IF(地区標準卸価格!L334="","",IF(ISNUMBER(地区標準卸価格!L334),IF(入力!$C$17=1,ROUNDDOWN(地区標準卸価格!L334*ユーザ別掛け率!L334%,-入力!$C$16),IF(入力!$C$17=2,ROUNDUP(地区標準卸価格!L334*ユーザ別掛け率!L334%,-入力!$C$16),IF(入力!$C$17=3,ROUND(地区標準卸価格!L334*ユーザ別掛け率!L334%,-入力!$C$16),""))),地区標準卸価格!L334))</f>
        <v/>
      </c>
      <c r="M334" s="20">
        <f>'6桁'!M334</f>
        <v>0</v>
      </c>
      <c r="N334" s="95" t="str">
        <f>IF(地区標準卸価格!N334="","",IF(ISNUMBER(地区標準卸価格!N334),IF(入力!$C$17=1,ROUNDDOWN(地区標準卸価格!N334*ユーザ別掛け率!N334%,-入力!$C$16),IF(入力!$C$17=2,ROUNDUP(地区標準卸価格!N334*ユーザ別掛け率!N334%,-入力!$C$16),IF(入力!$C$17=3,ROUND(地区標準卸価格!N334*ユーザ別掛け率!N334%,-入力!$C$16),""))),地区標準卸価格!N334))</f>
        <v/>
      </c>
      <c r="O334" s="126">
        <f>'6桁'!O334</f>
        <v>0</v>
      </c>
      <c r="P334" s="95" t="str">
        <f>IF(地区標準卸価格!P334="","",IF(ISNUMBER(地区標準卸価格!P334),IF(入力!$C$17=1,ROUNDDOWN(地区標準卸価格!P334*ユーザ別掛け率!P334%,-入力!$C$16),IF(入力!$C$17=2,ROUNDUP(地区標準卸価格!P334*ユーザ別掛け率!P334%,-入力!$C$16),IF(入力!$C$17=3,ROUND(地区標準卸価格!P334*ユーザ別掛け率!P334%,-入力!$C$16),""))),地区標準卸価格!P334))</f>
        <v/>
      </c>
      <c r="Q334" s="20">
        <f>'6桁'!Q334</f>
        <v>0</v>
      </c>
      <c r="R334" s="161"/>
      <c r="S334" s="22"/>
      <c r="T334" s="74"/>
      <c r="U334" s="22"/>
      <c r="V334" s="267"/>
      <c r="W334" s="22"/>
      <c r="X334" s="4"/>
    </row>
    <row r="335" spans="2:24" ht="30" customHeight="1">
      <c r="B335" s="503"/>
      <c r="C335" s="341" t="s">
        <v>109</v>
      </c>
      <c r="D335" s="254">
        <v>94</v>
      </c>
      <c r="E335" s="342">
        <v>99</v>
      </c>
      <c r="F335" s="95">
        <f>IF(地区標準卸価格!F335="","",IF(ISNUMBER(地区標準卸価格!F335),IF(入力!$C$17=1,ROUNDDOWN(地区標準卸価格!F335*ユーザ別掛け率!F335%,-入力!$C$16),IF(入力!$C$17=2,ROUNDUP(地区標準卸価格!F335*ユーザ別掛け率!F335%,-入力!$C$16),IF(入力!$C$17=3,ROUND(地区標準卸価格!F335*ユーザ別掛け率!F335%,-入力!$C$16),""))),地区標準卸価格!F335))</f>
        <v>21800</v>
      </c>
      <c r="G335" s="126" t="str">
        <f>'6桁'!G335</f>
        <v>H</v>
      </c>
      <c r="H335" s="95">
        <f>IF(地区標準卸価格!H335="","",IF(ISNUMBER(地区標準卸価格!H335),IF(入力!$C$17=1,ROUNDDOWN(地区標準卸価格!H335*ユーザ別掛け率!H335%,-入力!$C$16),IF(入力!$C$17=2,ROUNDUP(地区標準卸価格!H335*ユーザ別掛け率!H335%,-入力!$C$16),IF(入力!$C$17=3,ROUND(地区標準卸価格!H335*ユーザ別掛け率!H335%,-入力!$C$16),""))),地区標準卸価格!H335))</f>
        <v>20100</v>
      </c>
      <c r="I335" s="126" t="str">
        <f>'6桁'!I335</f>
        <v>H△</v>
      </c>
      <c r="J335" s="95">
        <f>IF(地区標準卸価格!J335="","",IF(ISNUMBER(地区標準卸価格!J335),IF(入力!$C$17=1,ROUNDDOWN(地区標準卸価格!J335*ユーザ別掛け率!J335%,-入力!$C$16),IF(入力!$C$17=2,ROUNDUP(地区標準卸価格!J335*ユーザ別掛け率!J335%,-入力!$C$16),IF(入力!$C$17=3,ROUND(地区標準卸価格!J335*ユーザ別掛け率!J335%,-入力!$C$16),""))),地区標準卸価格!J335))</f>
        <v>19900</v>
      </c>
      <c r="K335" s="20" t="str">
        <f>'6桁'!K335</f>
        <v>H◇</v>
      </c>
      <c r="L335" s="95" t="str">
        <f>IF(地区標準卸価格!L335="","",IF(ISNUMBER(地区標準卸価格!L335),IF(入力!$C$17=1,ROUNDDOWN(地区標準卸価格!L335*ユーザ別掛け率!L335%,-入力!$C$16),IF(入力!$C$17=2,ROUNDUP(地区標準卸価格!L335*ユーザ別掛け率!L335%,-入力!$C$16),IF(入力!$C$17=3,ROUND(地区標準卸価格!L335*ユーザ別掛け率!L335%,-入力!$C$16),""))),地区標準卸価格!L335))</f>
        <v/>
      </c>
      <c r="M335" s="20">
        <f>'6桁'!M335</f>
        <v>0</v>
      </c>
      <c r="N335" s="95" t="str">
        <f>IF(地区標準卸価格!N335="","",IF(ISNUMBER(地区標準卸価格!N335),IF(入力!$C$17=1,ROUNDDOWN(地区標準卸価格!N335*ユーザ別掛け率!N335%,-入力!$C$16),IF(入力!$C$17=2,ROUNDUP(地区標準卸価格!N335*ユーザ別掛け率!N335%,-入力!$C$16),IF(入力!$C$17=3,ROUND(地区標準卸価格!N335*ユーザ別掛け率!N335%,-入力!$C$16),""))),地区標準卸価格!N335))</f>
        <v/>
      </c>
      <c r="O335" s="126">
        <f>'6桁'!O335</f>
        <v>0</v>
      </c>
      <c r="P335" s="95" t="str">
        <f>IF(地区標準卸価格!P335="","",IF(ISNUMBER(地区標準卸価格!P335),IF(入力!$C$17=1,ROUNDDOWN(地区標準卸価格!P335*ユーザ別掛け率!P335%,-入力!$C$16),IF(入力!$C$17=2,ROUNDUP(地区標準卸価格!P335*ユーザ別掛け率!P335%,-入力!$C$16),IF(入力!$C$17=3,ROUND(地区標準卸価格!P335*ユーザ別掛け率!P335%,-入力!$C$16),""))),地区標準卸価格!P335))</f>
        <v/>
      </c>
      <c r="Q335" s="20">
        <f>'6桁'!Q335</f>
        <v>0</v>
      </c>
      <c r="R335" s="161"/>
      <c r="S335" s="22"/>
      <c r="T335" s="74"/>
      <c r="U335" s="22"/>
      <c r="V335" s="267"/>
      <c r="W335" s="22"/>
      <c r="X335" s="4"/>
    </row>
    <row r="336" spans="2:24" ht="30" customHeight="1">
      <c r="B336" s="503"/>
      <c r="C336" s="341" t="s">
        <v>347</v>
      </c>
      <c r="D336" s="254">
        <v>96</v>
      </c>
      <c r="E336" s="342">
        <v>100</v>
      </c>
      <c r="F336" s="95" t="str">
        <f>IF(地区標準卸価格!F336="","",IF(ISNUMBER(地区標準卸価格!F336),IF(入力!$C$17=1,ROUNDDOWN(地区標準卸価格!F336*ユーザ別掛け率!F336%,-入力!$C$16),IF(入力!$C$17=2,ROUNDUP(地区標準卸価格!F336*ユーザ別掛け率!F336%,-入力!$C$16),IF(入力!$C$17=3,ROUND(地区標準卸価格!F336*ユーザ別掛け率!F336%,-入力!$C$16),""))),地区標準卸価格!F336))</f>
        <v/>
      </c>
      <c r="G336" s="126">
        <f>'6桁'!G336</f>
        <v>0</v>
      </c>
      <c r="H336" s="95">
        <f>IF(地区標準卸価格!H336="","",IF(ISNUMBER(地区標準卸価格!H336),IF(入力!$C$17=1,ROUNDDOWN(地区標準卸価格!H336*ユーザ別掛け率!H336%,-入力!$C$16),IF(入力!$C$17=2,ROUNDUP(地区標準卸価格!H336*ユーザ別掛け率!H336%,-入力!$C$16),IF(入力!$C$17=3,ROUND(地区標準卸価格!H336*ユーザ別掛け率!H336%,-入力!$C$16),""))),地区標準卸価格!H336))</f>
        <v>23600</v>
      </c>
      <c r="I336" s="126" t="str">
        <f>'6桁'!I336</f>
        <v>H</v>
      </c>
      <c r="J336" s="95">
        <f>IF(地区標準卸価格!J336="","",IF(ISNUMBER(地区標準卸価格!J336),IF(入力!$C$17=1,ROUNDDOWN(地区標準卸価格!J336*ユーザ別掛け率!J336%,-入力!$C$16),IF(入力!$C$17=2,ROUNDUP(地区標準卸価格!J336*ユーザ別掛け率!J336%,-入力!$C$16),IF(入力!$C$17=3,ROUND(地区標準卸価格!J336*ユーザ別掛け率!J336%,-入力!$C$16),""))),地区標準卸価格!J336))</f>
        <v>21600</v>
      </c>
      <c r="K336" s="20" t="str">
        <f>'6桁'!K336</f>
        <v>S</v>
      </c>
      <c r="L336" s="95" t="str">
        <f>IF(地区標準卸価格!L336="","",IF(ISNUMBER(地区標準卸価格!L336),IF(入力!$C$17=1,ROUNDDOWN(地区標準卸価格!L336*ユーザ別掛け率!L336%,-入力!$C$16),IF(入力!$C$17=2,ROUNDUP(地区標準卸価格!L336*ユーザ別掛け率!L336%,-入力!$C$16),IF(入力!$C$17=3,ROUND(地区標準卸価格!L336*ユーザ別掛け率!L336%,-入力!$C$16),""))),地区標準卸価格!L336))</f>
        <v/>
      </c>
      <c r="M336" s="20">
        <f>'6桁'!M336</f>
        <v>0</v>
      </c>
      <c r="N336" s="95" t="str">
        <f>IF(地区標準卸価格!N336="","",IF(ISNUMBER(地区標準卸価格!N336),IF(入力!$C$17=1,ROUNDDOWN(地区標準卸価格!N336*ユーザ別掛け率!N336%,-入力!$C$16),IF(入力!$C$17=2,ROUNDUP(地区標準卸価格!N336*ユーザ別掛け率!N336%,-入力!$C$16),IF(入力!$C$17=3,ROUND(地区標準卸価格!N336*ユーザ別掛け率!N336%,-入力!$C$16),""))),地区標準卸価格!N336))</f>
        <v/>
      </c>
      <c r="O336" s="126">
        <f>'6桁'!O336</f>
        <v>0</v>
      </c>
      <c r="P336" s="95" t="str">
        <f>IF(地区標準卸価格!P336="","",IF(ISNUMBER(地区標準卸価格!P336),IF(入力!$C$17=1,ROUNDDOWN(地区標準卸価格!P336*ユーザ別掛け率!P336%,-入力!$C$16),IF(入力!$C$17=2,ROUNDUP(地区標準卸価格!P336*ユーザ別掛け率!P336%,-入力!$C$16),IF(入力!$C$17=3,ROUND(地区標準卸価格!P336*ユーザ別掛け率!P336%,-入力!$C$16),""))),地区標準卸価格!P336))</f>
        <v/>
      </c>
      <c r="Q336" s="20">
        <f>'6桁'!Q336</f>
        <v>0</v>
      </c>
      <c r="R336" s="161"/>
      <c r="S336" s="22"/>
      <c r="T336" s="74"/>
      <c r="U336" s="22"/>
      <c r="V336" s="267"/>
      <c r="W336" s="22"/>
      <c r="X336" s="4"/>
    </row>
    <row r="337" spans="2:27" ht="30" customHeight="1">
      <c r="B337" s="503"/>
      <c r="C337" s="341" t="s">
        <v>352</v>
      </c>
      <c r="D337" s="500">
        <v>92</v>
      </c>
      <c r="E337" s="501"/>
      <c r="F337" s="95" t="str">
        <f>IF(地区標準卸価格!F337="","",IF(ISNUMBER(地区標準卸価格!F337),IF(入力!$C$17=1,ROUNDDOWN(地区標準卸価格!F337*ユーザ別掛け率!F337%,-入力!$C$16),IF(入力!$C$17=2,ROUNDUP(地区標準卸価格!F337*ユーザ別掛け率!F337%,-入力!$C$16),IF(入力!$C$17=3,ROUND(地区標準卸価格!F337*ユーザ別掛け率!F337%,-入力!$C$16),""))),地区標準卸価格!F337))</f>
        <v/>
      </c>
      <c r="G337" s="126">
        <f>'6桁'!G337</f>
        <v>0</v>
      </c>
      <c r="H337" s="95" t="str">
        <f>IF(地区標準卸価格!H337="","",IF(ISNUMBER(地区標準卸価格!H337),IF(入力!$C$17=1,ROUNDDOWN(地区標準卸価格!H337*ユーザ別掛け率!H337%,-入力!$C$16),IF(入力!$C$17=2,ROUNDUP(地区標準卸価格!H337*ユーザ別掛け率!H337%,-入力!$C$16),IF(入力!$C$17=3,ROUND(地区標準卸価格!H337*ユーザ別掛け率!H337%,-入力!$C$16),""))),地区標準卸価格!H337))</f>
        <v/>
      </c>
      <c r="I337" s="126">
        <f>'6桁'!I337</f>
        <v>0</v>
      </c>
      <c r="J337" s="95">
        <f>IF(地区標準卸価格!J337="","",IF(ISNUMBER(地区標準卸価格!J337),IF(入力!$C$17=1,ROUNDDOWN(地区標準卸価格!J337*ユーザ別掛け率!J337%,-入力!$C$16),IF(入力!$C$17=2,ROUNDUP(地区標準卸価格!J337*ユーザ別掛け率!J337%,-入力!$C$16),IF(入力!$C$17=3,ROUND(地区標準卸価格!J337*ユーザ別掛け率!J337%,-入力!$C$16),""))),地区標準卸価格!J337))</f>
        <v>17300</v>
      </c>
      <c r="K337" s="20" t="str">
        <f>'6桁'!K337</f>
        <v>S◇</v>
      </c>
      <c r="L337" s="95" t="str">
        <f>IF(地区標準卸価格!L337="","",IF(ISNUMBER(地区標準卸価格!L337),IF(入力!$C$17=1,ROUNDDOWN(地区標準卸価格!L337*ユーザ別掛け率!L337%,-入力!$C$16),IF(入力!$C$17=2,ROUNDUP(地区標準卸価格!L337*ユーザ別掛け率!L337%,-入力!$C$16),IF(入力!$C$17=3,ROUND(地区標準卸価格!L337*ユーザ別掛け率!L337%,-入力!$C$16),""))),地区標準卸価格!L337))</f>
        <v/>
      </c>
      <c r="M337" s="20">
        <f>'6桁'!M337</f>
        <v>0</v>
      </c>
      <c r="N337" s="95" t="str">
        <f>IF(地区標準卸価格!N337="","",IF(ISNUMBER(地区標準卸価格!N337),IF(入力!$C$17=1,ROUNDDOWN(地区標準卸価格!N337*ユーザ別掛け率!N337%,-入力!$C$16),IF(入力!$C$17=2,ROUNDUP(地区標準卸価格!N337*ユーザ別掛け率!N337%,-入力!$C$16),IF(入力!$C$17=3,ROUND(地区標準卸価格!N337*ユーザ別掛け率!N337%,-入力!$C$16),""))),地区標準卸価格!N337))</f>
        <v/>
      </c>
      <c r="O337" s="126">
        <f>'6桁'!O337</f>
        <v>0</v>
      </c>
      <c r="P337" s="95" t="str">
        <f>IF(地区標準卸価格!P337="","",IF(ISNUMBER(地区標準卸価格!P337),IF(入力!$C$17=1,ROUNDDOWN(地区標準卸価格!P337*ユーザ別掛け率!P337%,-入力!$C$16),IF(入力!$C$17=2,ROUNDUP(地区標準卸価格!P337*ユーザ別掛け率!P337%,-入力!$C$16),IF(入力!$C$17=3,ROUND(地区標準卸価格!P337*ユーザ別掛け率!P337%,-入力!$C$16),""))),地区標準卸価格!P337))</f>
        <v/>
      </c>
      <c r="Q337" s="236">
        <f>'6桁'!Q337</f>
        <v>0</v>
      </c>
      <c r="R337" s="161"/>
      <c r="S337" s="22"/>
      <c r="T337" s="74"/>
      <c r="U337" s="22"/>
      <c r="V337" s="267"/>
      <c r="W337" s="22"/>
      <c r="X337" s="4"/>
    </row>
    <row r="338" spans="2:27" ht="30" customHeight="1">
      <c r="B338" s="503"/>
      <c r="C338" s="341" t="s">
        <v>353</v>
      </c>
      <c r="D338" s="500">
        <v>96</v>
      </c>
      <c r="E338" s="501"/>
      <c r="F338" s="95" t="str">
        <f>IF(地区標準卸価格!F338="","",IF(ISNUMBER(地区標準卸価格!F338),IF(入力!$C$17=1,ROUNDDOWN(地区標準卸価格!F338*ユーザ別掛け率!F338%,-入力!$C$16),IF(入力!$C$17=2,ROUNDUP(地区標準卸価格!F338*ユーザ別掛け率!F338%,-入力!$C$16),IF(入力!$C$17=3,ROUND(地区標準卸価格!F338*ユーザ別掛け率!F338%,-入力!$C$16),""))),地区標準卸価格!F338))</f>
        <v/>
      </c>
      <c r="G338" s="126">
        <f>'6桁'!G338</f>
        <v>0</v>
      </c>
      <c r="H338" s="95">
        <f>IF(地区標準卸価格!H338="","",IF(ISNUMBER(地区標準卸価格!H338),IF(入力!$C$17=1,ROUNDDOWN(地区標準卸価格!H338*ユーザ別掛け率!H338%,-入力!$C$16),IF(入力!$C$17=2,ROUNDUP(地区標準卸価格!H338*ユーザ別掛け率!H338%,-入力!$C$16),IF(入力!$C$17=3,ROUND(地区標準卸価格!H338*ユーザ別掛け率!H338%,-入力!$C$16),""))),地区標準卸価格!H338))</f>
        <v>18600</v>
      </c>
      <c r="I338" s="126" t="str">
        <f>'6桁'!I338</f>
        <v>H△</v>
      </c>
      <c r="J338" s="95">
        <f>IF(地区標準卸価格!J338="","",IF(ISNUMBER(地区標準卸価格!J338),IF(入力!$C$17=1,ROUNDDOWN(地区標準卸価格!J338*ユーザ別掛け率!J338%,-入力!$C$16),IF(入力!$C$17=2,ROUNDUP(地区標準卸価格!J338*ユーザ別掛け率!J338%,-入力!$C$16),IF(入力!$C$17=3,ROUND(地区標準卸価格!J338*ユーザ別掛け率!J338%,-入力!$C$16),""))),地区標準卸価格!J338))</f>
        <v>18200</v>
      </c>
      <c r="K338" s="20" t="str">
        <f>'6桁'!K338</f>
        <v>S◇</v>
      </c>
      <c r="L338" s="95" t="str">
        <f>IF(地区標準卸価格!L338="","",IF(ISNUMBER(地区標準卸価格!L338),IF(入力!$C$17=1,ROUNDDOWN(地区標準卸価格!L338*ユーザ別掛け率!L338%,-入力!$C$16),IF(入力!$C$17=2,ROUNDUP(地区標準卸価格!L338*ユーザ別掛け率!L338%,-入力!$C$16),IF(入力!$C$17=3,ROUND(地区標準卸価格!L338*ユーザ別掛け率!L338%,-入力!$C$16),""))),地区標準卸価格!L338))</f>
        <v/>
      </c>
      <c r="M338" s="20">
        <f>'6桁'!M338</f>
        <v>0</v>
      </c>
      <c r="N338" s="95" t="str">
        <f>IF(地区標準卸価格!N338="","",IF(ISNUMBER(地区標準卸価格!N338),IF(入力!$C$17=1,ROUNDDOWN(地区標準卸価格!N338*ユーザ別掛け率!N338%,-入力!$C$16),IF(入力!$C$17=2,ROUNDUP(地区標準卸価格!N338*ユーザ別掛け率!N338%,-入力!$C$16),IF(入力!$C$17=3,ROUND(地区標準卸価格!N338*ユーザ別掛け率!N338%,-入力!$C$16),""))),地区標準卸価格!N338))</f>
        <v/>
      </c>
      <c r="O338" s="126">
        <f>'6桁'!O338</f>
        <v>0</v>
      </c>
      <c r="P338" s="95" t="str">
        <f>IF(地区標準卸価格!P338="","",IF(ISNUMBER(地区標準卸価格!P338),IF(入力!$C$17=1,ROUNDDOWN(地区標準卸価格!P338*ユーザ別掛け率!P338%,-入力!$C$16),IF(入力!$C$17=2,ROUNDUP(地区標準卸価格!P338*ユーザ別掛け率!P338%,-入力!$C$16),IF(入力!$C$17=3,ROUND(地区標準卸価格!P338*ユーザ別掛け率!P338%,-入力!$C$16),""))),地区標準卸価格!P338))</f>
        <v/>
      </c>
      <c r="Q338" s="20">
        <f>'6桁'!Q338</f>
        <v>0</v>
      </c>
      <c r="R338" s="161"/>
      <c r="S338" s="22"/>
      <c r="T338" s="74"/>
      <c r="U338" s="22"/>
      <c r="V338" s="267"/>
      <c r="W338" s="22"/>
      <c r="X338" s="4"/>
    </row>
    <row r="339" spans="2:27" ht="30" customHeight="1" thickBot="1">
      <c r="B339" s="544"/>
      <c r="C339" s="343" t="s">
        <v>354</v>
      </c>
      <c r="D339" s="558">
        <v>98</v>
      </c>
      <c r="E339" s="559"/>
      <c r="F339" s="118" t="str">
        <f>IF(地区標準卸価格!F339="","",IF(ISNUMBER(地区標準卸価格!F339),IF(入力!$C$17=1,ROUNDDOWN(地区標準卸価格!F339*ユーザ別掛け率!F339%,-入力!$C$16),IF(入力!$C$17=2,ROUNDUP(地区標準卸価格!F339*ユーザ別掛け率!F339%,-入力!$C$16),IF(入力!$C$17=3,ROUND(地区標準卸価格!F339*ユーザ別掛け率!F339%,-入力!$C$16),""))),地区標準卸価格!F339))</f>
        <v/>
      </c>
      <c r="G339" s="127">
        <f>'6桁'!G339</f>
        <v>0</v>
      </c>
      <c r="H339" s="118">
        <f>IF(地区標準卸価格!H339="","",IF(ISNUMBER(地区標準卸価格!H339),IF(入力!$C$17=1,ROUNDDOWN(地区標準卸価格!H339*ユーザ別掛け率!H339%,-入力!$C$16),IF(入力!$C$17=2,ROUNDUP(地区標準卸価格!H339*ユーザ別掛け率!H339%,-入力!$C$16),IF(入力!$C$17=3,ROUND(地区標準卸価格!H339*ユーザ別掛け率!H339%,-入力!$C$16),""))),地区標準卸価格!H339))</f>
        <v>19900</v>
      </c>
      <c r="I339" s="127" t="str">
        <f>'6桁'!I339</f>
        <v>H</v>
      </c>
      <c r="J339" s="118">
        <f>IF(地区標準卸価格!J339="","",IF(ISNUMBER(地区標準卸価格!J339),IF(入力!$C$17=1,ROUNDDOWN(地区標準卸価格!J339*ユーザ別掛け率!J339%,-入力!$C$16),IF(入力!$C$17=2,ROUNDUP(地区標準卸価格!J339*ユーザ別掛け率!J339%,-入力!$C$16),IF(入力!$C$17=3,ROUND(地区標準卸価格!J339*ユーザ別掛け率!J339%,-入力!$C$16),""))),地区標準卸価格!J339))</f>
        <v>19700</v>
      </c>
      <c r="K339" s="21" t="str">
        <f>'6桁'!K339</f>
        <v>S</v>
      </c>
      <c r="L339" s="118" t="str">
        <f>IF(地区標準卸価格!L339="","",IF(ISNUMBER(地区標準卸価格!L339),IF(入力!$C$17=1,ROUNDDOWN(地区標準卸価格!L339*ユーザ別掛け率!L339%,-入力!$C$16),IF(入力!$C$17=2,ROUNDUP(地区標準卸価格!L339*ユーザ別掛け率!L339%,-入力!$C$16),IF(入力!$C$17=3,ROUND(地区標準卸価格!L339*ユーザ別掛け率!L339%,-入力!$C$16),""))),地区標準卸価格!L339))</f>
        <v/>
      </c>
      <c r="M339" s="21">
        <f>'6桁'!M339</f>
        <v>0</v>
      </c>
      <c r="N339" s="118" t="str">
        <f>IF(地区標準卸価格!N339="","",IF(ISNUMBER(地区標準卸価格!N339),IF(入力!$C$17=1,ROUNDDOWN(地区標準卸価格!N339*ユーザ別掛け率!N339%,-入力!$C$16),IF(入力!$C$17=2,ROUNDUP(地区標準卸価格!N339*ユーザ別掛け率!N339%,-入力!$C$16),IF(入力!$C$17=3,ROUND(地区標準卸価格!N339*ユーザ別掛け率!N339%,-入力!$C$16),""))),地区標準卸価格!N339))</f>
        <v/>
      </c>
      <c r="O339" s="127">
        <f>'6桁'!O339</f>
        <v>0</v>
      </c>
      <c r="P339" s="118" t="str">
        <f>IF(地区標準卸価格!P339="","",IF(ISNUMBER(地区標準卸価格!P339),IF(入力!$C$17=1,ROUNDDOWN(地区標準卸価格!P339*ユーザ別掛け率!P339%,-入力!$C$16),IF(入力!$C$17=2,ROUNDUP(地区標準卸価格!P339*ユーザ別掛け率!P339%,-入力!$C$16),IF(入力!$C$17=3,ROUND(地区標準卸価格!P339*ユーザ別掛け率!P339%,-入力!$C$16),""))),地区標準卸価格!P339))</f>
        <v/>
      </c>
      <c r="Q339" s="21">
        <f>'6桁'!Q339</f>
        <v>0</v>
      </c>
      <c r="R339" s="161"/>
      <c r="S339" s="22"/>
      <c r="T339" s="74"/>
      <c r="U339" s="22"/>
      <c r="V339" s="267"/>
      <c r="W339" s="22"/>
      <c r="X339" s="4"/>
    </row>
    <row r="340" spans="2:27" ht="33.75" customHeight="1">
      <c r="B340" s="545" t="s">
        <v>1119</v>
      </c>
      <c r="C340" s="545"/>
      <c r="D340" s="545"/>
      <c r="E340" s="545"/>
      <c r="F340" s="545"/>
      <c r="G340" s="545"/>
      <c r="H340" s="545"/>
      <c r="I340" s="545"/>
      <c r="J340" s="545"/>
      <c r="K340" s="545"/>
      <c r="L340" s="545"/>
      <c r="M340" s="545"/>
      <c r="N340" s="545"/>
      <c r="O340" s="545"/>
      <c r="P340" s="545"/>
      <c r="Q340" s="545"/>
      <c r="R340" s="546"/>
      <c r="S340" s="546"/>
      <c r="T340" s="546"/>
      <c r="U340" s="546"/>
    </row>
    <row r="341" spans="2:27" ht="13.5" customHeight="1">
      <c r="C341" s="327"/>
      <c r="D341" s="327"/>
      <c r="E341" s="327"/>
      <c r="F341" s="10"/>
      <c r="G341" s="17"/>
      <c r="H341" s="10"/>
      <c r="I341" s="17"/>
      <c r="J341" s="10"/>
      <c r="K341" s="17"/>
      <c r="L341" s="10"/>
      <c r="M341" s="17"/>
      <c r="N341" s="10"/>
      <c r="O341" s="17"/>
      <c r="P341" s="10"/>
      <c r="Q341" s="17"/>
      <c r="R341" s="10"/>
      <c r="S341" s="17"/>
      <c r="T341" s="10"/>
      <c r="U341" s="17"/>
      <c r="V341" s="10"/>
      <c r="W341" s="17"/>
      <c r="X341" s="10"/>
      <c r="Y341" s="17"/>
    </row>
    <row r="342" spans="2:27" ht="14.25" customHeight="1" thickBot="1">
      <c r="C342" s="327"/>
      <c r="D342" s="327"/>
      <c r="E342" s="327"/>
      <c r="F342" s="74"/>
      <c r="G342" s="18"/>
      <c r="H342" s="74"/>
      <c r="I342" s="18"/>
      <c r="J342" s="74"/>
      <c r="K342" s="18"/>
      <c r="L342" s="74"/>
      <c r="M342" s="18"/>
      <c r="N342" s="74"/>
      <c r="O342" s="18"/>
      <c r="P342" s="74"/>
      <c r="Q342" s="18"/>
      <c r="R342" s="74"/>
      <c r="S342" s="17"/>
      <c r="T342" s="74"/>
      <c r="U342" s="18"/>
    </row>
    <row r="343" spans="2:27" ht="25.5" customHeight="1" thickTop="1" thickBot="1">
      <c r="B343" s="518" t="s">
        <v>451</v>
      </c>
      <c r="C343" s="519"/>
      <c r="D343" s="519"/>
      <c r="E343" s="519"/>
      <c r="F343" s="519"/>
      <c r="G343" s="519"/>
      <c r="H343" s="519"/>
      <c r="I343" s="519"/>
      <c r="J343" s="519"/>
      <c r="K343" s="519"/>
      <c r="L343" s="519"/>
      <c r="M343" s="519"/>
      <c r="N343" s="519"/>
      <c r="O343" s="519"/>
      <c r="P343" s="519"/>
      <c r="Q343" s="519"/>
      <c r="R343" s="519"/>
      <c r="S343" s="519"/>
      <c r="T343" s="519"/>
      <c r="U343" s="519"/>
      <c r="V343" s="519"/>
      <c r="W343" s="519"/>
      <c r="X343" s="519"/>
      <c r="Y343" s="519"/>
      <c r="Z343" s="519"/>
      <c r="AA343" s="520"/>
    </row>
    <row r="344" spans="2:27" ht="14.25" thickTop="1"/>
    <row r="345" spans="2:27" s="239" customFormat="1" ht="20.100000000000001" customHeight="1" thickBot="1">
      <c r="B345" s="238" t="s">
        <v>730</v>
      </c>
      <c r="F345" s="240"/>
      <c r="H345" s="240"/>
      <c r="J345" s="240"/>
      <c r="L345" s="240"/>
      <c r="N345" s="240"/>
      <c r="P345" s="240"/>
      <c r="R345" s="240"/>
      <c r="T345" s="240"/>
      <c r="V345" s="240"/>
      <c r="X345" s="240"/>
    </row>
    <row r="346" spans="2:27" ht="19.5" customHeight="1" thickBot="1">
      <c r="B346" s="521" t="s">
        <v>452</v>
      </c>
      <c r="C346" s="524" t="s">
        <v>524</v>
      </c>
      <c r="D346" s="527" t="s">
        <v>1113</v>
      </c>
      <c r="E346" s="540"/>
      <c r="F346" s="531" t="s">
        <v>453</v>
      </c>
      <c r="G346" s="532"/>
      <c r="H346" s="532"/>
      <c r="I346" s="532"/>
      <c r="J346" s="532"/>
      <c r="K346" s="532"/>
      <c r="L346" s="532"/>
      <c r="M346" s="532"/>
      <c r="N346" s="532"/>
      <c r="O346" s="532"/>
      <c r="P346" s="532"/>
      <c r="Q346" s="533"/>
      <c r="R346" s="135"/>
      <c r="S346" s="11"/>
      <c r="T346" s="11"/>
      <c r="U346" s="11"/>
      <c r="V346" s="11"/>
      <c r="W346" s="11"/>
      <c r="X346" s="11"/>
      <c r="Y346" s="11"/>
      <c r="Z346" s="11"/>
    </row>
    <row r="347" spans="2:27" ht="19.5" customHeight="1">
      <c r="B347" s="522"/>
      <c r="C347" s="525"/>
      <c r="D347" s="541"/>
      <c r="E347" s="542"/>
      <c r="F347" s="516" t="s">
        <v>971</v>
      </c>
      <c r="G347" s="507"/>
      <c r="H347" s="506" t="s">
        <v>775</v>
      </c>
      <c r="I347" s="507"/>
      <c r="J347" s="506" t="s">
        <v>770</v>
      </c>
      <c r="K347" s="507"/>
      <c r="L347" s="506" t="s">
        <v>777</v>
      </c>
      <c r="M347" s="507"/>
      <c r="N347" s="506" t="s">
        <v>778</v>
      </c>
      <c r="O347" s="507"/>
      <c r="P347" s="506" t="s">
        <v>780</v>
      </c>
      <c r="Q347" s="507"/>
      <c r="R347" s="135"/>
      <c r="S347" s="11"/>
      <c r="T347" s="11"/>
      <c r="U347" s="11"/>
      <c r="V347" s="11"/>
      <c r="W347" s="11"/>
      <c r="X347" s="11"/>
      <c r="Y347" s="11"/>
      <c r="Z347" s="11"/>
    </row>
    <row r="348" spans="2:27" ht="19.5" customHeight="1">
      <c r="B348" s="522"/>
      <c r="C348" s="525"/>
      <c r="D348" s="510" t="s">
        <v>1115</v>
      </c>
      <c r="E348" s="550" t="s">
        <v>1114</v>
      </c>
      <c r="F348" s="517"/>
      <c r="G348" s="509"/>
      <c r="H348" s="508"/>
      <c r="I348" s="509"/>
      <c r="J348" s="508"/>
      <c r="K348" s="509"/>
      <c r="L348" s="508"/>
      <c r="M348" s="509"/>
      <c r="N348" s="508"/>
      <c r="O348" s="509"/>
      <c r="P348" s="508"/>
      <c r="Q348" s="509"/>
      <c r="R348" s="410"/>
      <c r="S348" s="407"/>
      <c r="T348" s="407"/>
      <c r="U348" s="407"/>
      <c r="V348" s="407"/>
      <c r="W348" s="407"/>
      <c r="X348" s="136"/>
      <c r="Y348" s="136"/>
    </row>
    <row r="349" spans="2:27" ht="19.5" customHeight="1" thickBot="1">
      <c r="B349" s="523"/>
      <c r="C349" s="526"/>
      <c r="D349" s="549"/>
      <c r="E349" s="551"/>
      <c r="F349" s="553" t="s">
        <v>774</v>
      </c>
      <c r="G349" s="554"/>
      <c r="H349" s="553" t="s">
        <v>782</v>
      </c>
      <c r="I349" s="554"/>
      <c r="J349" s="514" t="s">
        <v>774</v>
      </c>
      <c r="K349" s="515"/>
      <c r="L349" s="514" t="s">
        <v>782</v>
      </c>
      <c r="M349" s="515"/>
      <c r="N349" s="514" t="s">
        <v>781</v>
      </c>
      <c r="O349" s="515"/>
      <c r="P349" s="514" t="s">
        <v>781</v>
      </c>
      <c r="Q349" s="555"/>
      <c r="R349" s="358"/>
      <c r="S349" s="327"/>
      <c r="T349" s="327"/>
      <c r="U349" s="327"/>
      <c r="V349" s="327"/>
      <c r="W349" s="327"/>
      <c r="X349" s="4"/>
    </row>
    <row r="350" spans="2:27" ht="30" customHeight="1">
      <c r="B350" s="502">
        <v>14</v>
      </c>
      <c r="C350" s="352" t="s">
        <v>55</v>
      </c>
      <c r="D350" s="253">
        <v>69</v>
      </c>
      <c r="E350" s="353"/>
      <c r="F350" s="91" t="str">
        <f>IF(地区標準卸価格!F350="","",IF(ISNUMBER(地区標準卸価格!F350),IF(入力!$C$17=1,ROUNDDOWN(地区標準卸価格!F350*ユーザ別掛け率!F350%,-入力!$C$16),IF(入力!$C$17=2,ROUNDUP(地区標準卸価格!F350*ユーザ別掛け率!F350%,-入力!$C$16),IF(入力!$C$17=3,ROUND(地区標準卸価格!F350*ユーザ別掛け率!F350%,-入力!$C$16),""))),地区標準卸価格!F350))</f>
        <v/>
      </c>
      <c r="G350" s="124">
        <f>'6桁'!G350</f>
        <v>0</v>
      </c>
      <c r="H350" s="91" t="str">
        <f>IF(地区標準卸価格!H350="","",IF(ISNUMBER(地区標準卸価格!H350),IF(入力!$C$17=1,ROUNDDOWN(地区標準卸価格!H350*ユーザ別掛け率!H350%,-入力!$C$16),IF(入力!$C$17=2,ROUNDUP(地区標準卸価格!H350*ユーザ別掛け率!H350%,-入力!$C$16),IF(入力!$C$17=3,ROUND(地区標準卸価格!H350*ユーザ別掛け率!H350%,-入力!$C$16),""))),地区標準卸価格!H350))</f>
        <v/>
      </c>
      <c r="I350" s="124">
        <f>'6桁'!I350</f>
        <v>0</v>
      </c>
      <c r="J350" s="91">
        <f>IF(地区標準卸価格!J350="","",IF(ISNUMBER(地区標準卸価格!J350),IF(入力!$C$17=1,ROUNDDOWN(地区標準卸価格!J350*ユーザ別掛け率!J350%,-入力!$C$16),IF(入力!$C$17=2,ROUNDUP(地区標準卸価格!J350*ユーザ別掛け率!J350%,-入力!$C$16),IF(入力!$C$17=3,ROUND(地区標準卸価格!J350*ユーザ別掛け率!J350%,-入力!$C$16),""))),地区標準卸価格!J350))</f>
        <v>12500</v>
      </c>
      <c r="K350" s="92" t="str">
        <f>'6桁'!K350</f>
        <v>V◇</v>
      </c>
      <c r="L350" s="128" t="str">
        <f>IF(地区標準卸価格!L350="","",IF(ISNUMBER(地区標準卸価格!L350),IF(入力!$C$17=1,ROUNDDOWN(地区標準卸価格!L350*ユーザ別掛け率!L350%,-入力!$C$16),IF(入力!$C$17=2,ROUNDUP(地区標準卸価格!L350*ユーザ別掛け率!L350%,-入力!$C$16),IF(入力!$C$17=3,ROUND(地区標準卸価格!L350*ユーザ別掛け率!L350%,-入力!$C$16),""))),地区標準卸価格!L350))</f>
        <v/>
      </c>
      <c r="M350" s="131">
        <f>'6桁'!M350</f>
        <v>0</v>
      </c>
      <c r="N350" s="91" t="str">
        <f>IF(地区標準卸価格!N350="","",IF(ISNUMBER(地区標準卸価格!N350),IF(入力!$C$17=1,ROUNDDOWN(地区標準卸価格!N350*ユーザ別掛け率!N350%,-入力!$C$16),IF(入力!$C$17=2,ROUNDUP(地区標準卸価格!N350*ユーザ別掛け率!N350%,-入力!$C$16),IF(入力!$C$17=3,ROUND(地区標準卸価格!N350*ユーザ別掛け率!N350%,-入力!$C$16),""))),地区標準卸価格!N350))</f>
        <v/>
      </c>
      <c r="O350" s="124">
        <f>'6桁'!O350</f>
        <v>0</v>
      </c>
      <c r="P350" s="91">
        <f>IF(地区標準卸価格!P350="","",IF(ISNUMBER(地区標準卸価格!P350),IF(入力!$C$17=1,ROUNDDOWN(地区標準卸価格!P350*ユーザ別掛け率!P350%,-入力!$C$16),IF(入力!$C$17=2,ROUNDUP(地区標準卸価格!P350*ユーザ別掛け率!P350%,-入力!$C$16),IF(入力!$C$17=3,ROUND(地区標準卸価格!P350*ユーザ別掛け率!P350%,-入力!$C$16),""))),地区標準卸価格!P350))</f>
        <v>13000</v>
      </c>
      <c r="Q350" s="92" t="str">
        <f>'6桁'!Q350</f>
        <v>V
DZ101</v>
      </c>
      <c r="R350" s="267"/>
      <c r="S350" s="22"/>
      <c r="T350" s="74"/>
      <c r="U350" s="22"/>
      <c r="V350" s="74"/>
      <c r="W350" s="22"/>
      <c r="X350" s="74"/>
      <c r="Y350" s="22"/>
    </row>
    <row r="351" spans="2:27" ht="30" customHeight="1">
      <c r="B351" s="503"/>
      <c r="C351" s="341" t="s">
        <v>58</v>
      </c>
      <c r="D351" s="254">
        <v>72</v>
      </c>
      <c r="E351" s="342"/>
      <c r="F351" s="95">
        <f>IF(地区標準卸価格!F351="","",IF(ISNUMBER(地区標準卸価格!F351),IF(入力!$C$17=1,ROUNDDOWN(地区標準卸価格!F351*ユーザ別掛け率!F351%,-入力!$C$16),IF(入力!$C$17=2,ROUNDUP(地区標準卸価格!F351*ユーザ別掛け率!F351%,-入力!$C$16),IF(入力!$C$17=3,ROUND(地区標準卸価格!F351*ユーザ別掛け率!F351%,-入力!$C$16),""))),地区標準卸価格!F351))</f>
        <v>16200</v>
      </c>
      <c r="G351" s="126" t="str">
        <f>'6桁'!G351</f>
        <v>V◇</v>
      </c>
      <c r="H351" s="95" t="str">
        <f>IF(地区標準卸価格!H351="","",IF(ISNUMBER(地区標準卸価格!H351),IF(入力!$C$17=1,ROUNDDOWN(地区標準卸価格!H351*ユーザ別掛け率!H351%,-入力!$C$16),IF(入力!$C$17=2,ROUNDUP(地区標準卸価格!H351*ユーザ別掛け率!H351%,-入力!$C$16),IF(入力!$C$17=3,ROUND(地区標準卸価格!H351*ユーザ別掛け率!H351%,-入力!$C$16),""))),地区標準卸価格!H351))</f>
        <v/>
      </c>
      <c r="I351" s="126">
        <f>'6桁'!I351</f>
        <v>0</v>
      </c>
      <c r="J351" s="95">
        <f>IF(地区標準卸価格!J351="","",IF(ISNUMBER(地区標準卸価格!J351),IF(入力!$C$17=1,ROUNDDOWN(地区標準卸価格!J351*ユーザ別掛け率!J351%,-入力!$C$16),IF(入力!$C$17=2,ROUNDUP(地区標準卸価格!J351*ユーザ別掛け率!J351%,-入力!$C$16),IF(入力!$C$17=3,ROUND(地区標準卸価格!J351*ユーザ別掛け率!J351%,-入力!$C$16),""))),地区標準卸価格!J351))</f>
        <v>12700</v>
      </c>
      <c r="K351" s="20" t="str">
        <f>'6桁'!K351</f>
        <v>V◇</v>
      </c>
      <c r="L351" s="95">
        <f>IF(地区標準卸価格!L351="","",IF(ISNUMBER(地区標準卸価格!L351),IF(入力!$C$17=1,ROUNDDOWN(地区標準卸価格!L351*ユーザ別掛け率!L351%,-入力!$C$16),IF(入力!$C$17=2,ROUNDUP(地区標準卸価格!L351*ユーザ別掛け率!L351%,-入力!$C$16),IF(入力!$C$17=3,ROUND(地区標準卸価格!L351*ユーザ別掛け率!L351%,-入力!$C$16),""))),地区標準卸価格!L351))</f>
        <v>17100</v>
      </c>
      <c r="M351" s="20" t="str">
        <f>'6桁'!M351</f>
        <v>H</v>
      </c>
      <c r="N351" s="95">
        <f>IF(地区標準卸価格!N351="","",IF(ISNUMBER(地区標準卸価格!N351),IF(入力!$C$17=1,ROUNDDOWN(地区標準卸価格!N351*ユーザ別掛け率!N351%,-入力!$C$16),IF(入力!$C$17=2,ROUNDUP(地区標準卸価格!N351*ユーザ別掛け率!N351%,-入力!$C$16),IF(入力!$C$17=3,ROUND(地区標準卸価格!N351*ユーザ別掛け率!N351%,-入力!$C$16),""))),地区標準卸価格!N351))</f>
        <v>18200</v>
      </c>
      <c r="O351" s="126" t="str">
        <f>'6桁'!O351</f>
        <v>V</v>
      </c>
      <c r="P351" s="95" t="str">
        <f>IF(地区標準卸価格!P351="","",IF(ISNUMBER(地区標準卸価格!P351),IF(入力!$C$17=1,ROUNDDOWN(地区標準卸価格!P351*ユーザ別掛け率!P351%,-入力!$C$16),IF(入力!$C$17=2,ROUNDUP(地区標準卸価格!P351*ユーザ別掛け率!P351%,-入力!$C$16),IF(入力!$C$17=3,ROUND(地区標準卸価格!P351*ユーザ別掛け率!P351%,-入力!$C$16),""))),地区標準卸価格!P351))</f>
        <v/>
      </c>
      <c r="Q351" s="20">
        <f>'6桁'!Q351</f>
        <v>0</v>
      </c>
      <c r="R351" s="267"/>
      <c r="S351" s="22"/>
      <c r="T351" s="74"/>
      <c r="U351" s="22"/>
      <c r="V351" s="74"/>
      <c r="W351" s="22"/>
      <c r="X351" s="74"/>
      <c r="Y351" s="22"/>
    </row>
    <row r="352" spans="2:27" ht="30" customHeight="1">
      <c r="B352" s="503"/>
      <c r="C352" s="341" t="s">
        <v>59</v>
      </c>
      <c r="D352" s="254" t="s">
        <v>1122</v>
      </c>
      <c r="E352" s="342"/>
      <c r="F352" s="95" t="str">
        <f>IF(地区標準卸価格!F352="","",IF(ISNUMBER(地区標準卸価格!F352),IF(入力!$C$17=1,ROUNDDOWN(地区標準卸価格!F352*ユーザ別掛け率!F352%,-入力!$C$16),IF(入力!$C$17=2,ROUNDUP(地区標準卸価格!F352*ユーザ別掛け率!F352%,-入力!$C$16),IF(入力!$C$17=3,ROUND(地区標準卸価格!F352*ユーザ別掛け率!F352%,-入力!$C$16),""))),地区標準卸価格!F352))</f>
        <v/>
      </c>
      <c r="G352" s="126">
        <f>'6桁'!G352</f>
        <v>0</v>
      </c>
      <c r="H352" s="95" t="str">
        <f>IF(地区標準卸価格!H352="","",IF(ISNUMBER(地区標準卸価格!H352),IF(入力!$C$17=1,ROUNDDOWN(地区標準卸価格!H352*ユーザ別掛け率!H352%,-入力!$C$16),IF(入力!$C$17=2,ROUNDUP(地区標準卸価格!H352*ユーザ別掛け率!H352%,-入力!$C$16),IF(入力!$C$17=3,ROUND(地区標準卸価格!H352*ユーザ別掛け率!H352%,-入力!$C$16),""))),地区標準卸価格!H352))</f>
        <v/>
      </c>
      <c r="I352" s="126">
        <f>'6桁'!I352</f>
        <v>0</v>
      </c>
      <c r="J352" s="95" t="str">
        <f>IF(地区標準卸価格!J352="","",IF(ISNUMBER(地区標準卸価格!J352),IF(入力!$C$17=1,ROUNDDOWN(地区標準卸価格!J352*ユーザ別掛け率!J352%,-入力!$C$16),IF(入力!$C$17=2,ROUNDUP(地区標準卸価格!J352*ユーザ別掛け率!J352%,-入力!$C$16),IF(入力!$C$17=3,ROUND(地区標準卸価格!J352*ユーザ別掛け率!J352%,-入力!$C$16),""))),地区標準卸価格!J352))</f>
        <v/>
      </c>
      <c r="K352" s="20">
        <f>'6桁'!K352</f>
        <v>0</v>
      </c>
      <c r="L352" s="95" t="str">
        <f>IF(地区標準卸価格!L352="","",IF(ISNUMBER(地区標準卸価格!L352),IF(入力!$C$17=1,ROUNDDOWN(地区標準卸価格!L352*ユーザ別掛け率!L352%,-入力!$C$16),IF(入力!$C$17=2,ROUNDUP(地区標準卸価格!L352*ユーザ別掛け率!L352%,-入力!$C$16),IF(入力!$C$17=3,ROUND(地区標準卸価格!L352*ユーザ別掛け率!L352%,-入力!$C$16),""))),地区標準卸価格!L352))</f>
        <v/>
      </c>
      <c r="M352" s="20">
        <f>'6桁'!M352</f>
        <v>0</v>
      </c>
      <c r="N352" s="95" t="str">
        <f>IF(地区標準卸価格!N352="","",IF(ISNUMBER(地区標準卸価格!N352),IF(入力!$C$17=1,ROUNDDOWN(地区標準卸価格!N352*ユーザ別掛け率!N352%,-入力!$C$16),IF(入力!$C$17=2,ROUNDUP(地区標準卸価格!N352*ユーザ別掛け率!N352%,-入力!$C$16),IF(入力!$C$17=3,ROUND(地区標準卸価格!N352*ユーザ別掛け率!N352%,-入力!$C$16),""))),地区標準卸価格!N352))</f>
        <v/>
      </c>
      <c r="O352" s="126">
        <f>'6桁'!O352</f>
        <v>0</v>
      </c>
      <c r="P352" s="95">
        <f>IF(地区標準卸価格!P352="","",IF(ISNUMBER(地区標準卸価格!P352),IF(入力!$C$17=1,ROUNDDOWN(地区標準卸価格!P352*ユーザ別掛け率!P352%,-入力!$C$16),IF(入力!$C$17=2,ROUNDUP(地区標準卸価格!P352*ユーザ別掛け率!P352%,-入力!$C$16),IF(入力!$C$17=3,ROUND(地区標準卸価格!P352*ユーザ別掛け率!P352%,-入力!$C$16),""))),地区標準卸価格!P352))</f>
        <v>18500</v>
      </c>
      <c r="Q352" s="20" t="str">
        <f>'6桁'!Q352</f>
        <v>V
DZ101</v>
      </c>
      <c r="R352" s="267"/>
      <c r="S352" s="22"/>
      <c r="T352" s="74"/>
      <c r="U352" s="22"/>
      <c r="V352" s="74"/>
      <c r="W352" s="22"/>
      <c r="X352" s="74"/>
      <c r="Y352" s="22"/>
    </row>
    <row r="353" spans="2:25" ht="30" customHeight="1">
      <c r="B353" s="503"/>
      <c r="C353" s="341" t="s">
        <v>104</v>
      </c>
      <c r="D353" s="254">
        <v>75</v>
      </c>
      <c r="E353" s="342">
        <v>79</v>
      </c>
      <c r="F353" s="95">
        <f>IF(地区標準卸価格!F353="","",IF(ISNUMBER(地区標準卸価格!F353),IF(入力!$C$17=1,ROUNDDOWN(地区標準卸価格!F353*ユーザ別掛け率!F353%,-入力!$C$16),IF(入力!$C$17=2,ROUNDUP(地区標準卸価格!F353*ユーザ別掛け率!F353%,-入力!$C$16),IF(入力!$C$17=3,ROUND(地区標準卸価格!F353*ユーザ別掛け率!F353%,-入力!$C$16),""))),地区標準卸価格!F353))</f>
        <v>15400</v>
      </c>
      <c r="G353" s="126" t="str">
        <f>'6桁'!G353</f>
        <v>H◇</v>
      </c>
      <c r="H353" s="95" t="str">
        <f>IF(地区標準卸価格!H353="","",IF(ISNUMBER(地区標準卸価格!H353),IF(入力!$C$17=1,ROUNDDOWN(地区標準卸価格!H353*ユーザ別掛け率!H353%,-入力!$C$16),IF(入力!$C$17=2,ROUNDUP(地区標準卸価格!H353*ユーザ別掛け率!H353%,-入力!$C$16),IF(入力!$C$17=3,ROUND(地区標準卸価格!H353*ユーザ別掛け率!H353%,-入力!$C$16),""))),地区標準卸価格!H353))</f>
        <v/>
      </c>
      <c r="I353" s="126">
        <f>'6桁'!I353</f>
        <v>0</v>
      </c>
      <c r="J353" s="95">
        <f>IF(地区標準卸価格!J353="","",IF(ISNUMBER(地区標準卸価格!J353),IF(入力!$C$17=1,ROUNDDOWN(地区標準卸価格!J353*ユーザ別掛け率!J353%,-入力!$C$16),IF(入力!$C$17=2,ROUNDUP(地区標準卸価格!J353*ユーザ別掛け率!J353%,-入力!$C$16),IF(入力!$C$17=3,ROUND(地区標準卸価格!J353*ユーザ別掛け率!J353%,-入力!$C$16),""))),地区標準卸価格!J353))</f>
        <v>12800</v>
      </c>
      <c r="K353" s="20" t="str">
        <f>'6桁'!K353</f>
        <v>H◇</v>
      </c>
      <c r="L353" s="95" t="str">
        <f>IF(地区標準卸価格!L353="","",IF(ISNUMBER(地区標準卸価格!L353),IF(入力!$C$17=1,ROUNDDOWN(地区標準卸価格!L353*ユーザ別掛け率!L353%,-入力!$C$16),IF(入力!$C$17=2,ROUNDUP(地区標準卸価格!L353*ユーザ別掛け率!L353%,-入力!$C$16),IF(入力!$C$17=3,ROUND(地区標準卸価格!L353*ユーザ別掛け率!L353%,-入力!$C$16),""))),地区標準卸価格!L353))</f>
        <v/>
      </c>
      <c r="M353" s="20">
        <f>'6桁'!M353</f>
        <v>0</v>
      </c>
      <c r="N353" s="95" t="str">
        <f>IF(地区標準卸価格!N353="","",IF(ISNUMBER(地区標準卸価格!N353),IF(入力!$C$17=1,ROUNDDOWN(地区標準卸価格!N353*ユーザ別掛け率!N353%,-入力!$C$16),IF(入力!$C$17=2,ROUNDUP(地区標準卸価格!N353*ユーザ別掛け率!N353%,-入力!$C$16),IF(入力!$C$17=3,ROUND(地区標準卸価格!N353*ユーザ別掛け率!N353%,-入力!$C$16),""))),地区標準卸価格!N353))</f>
        <v/>
      </c>
      <c r="O353" s="126">
        <f>'6桁'!O353</f>
        <v>0</v>
      </c>
      <c r="P353" s="95" t="str">
        <f>IF(地区標準卸価格!P353="","",IF(ISNUMBER(地区標準卸価格!P353),IF(入力!$C$17=1,ROUNDDOWN(地区標準卸価格!P353*ユーザ別掛け率!P353%,-入力!$C$16),IF(入力!$C$17=2,ROUNDUP(地区標準卸価格!P353*ユーザ別掛け率!P353%,-入力!$C$16),IF(入力!$C$17=3,ROUND(地区標準卸価格!P353*ユーザ別掛け率!P353%,-入力!$C$16),""))),地区標準卸価格!P353))</f>
        <v/>
      </c>
      <c r="Q353" s="20">
        <f>'6桁'!Q353</f>
        <v>0</v>
      </c>
      <c r="R353" s="267"/>
      <c r="S353" s="22"/>
      <c r="T353" s="74"/>
      <c r="U353" s="22"/>
      <c r="V353" s="74"/>
      <c r="W353" s="22"/>
      <c r="X353" s="74"/>
      <c r="Y353" s="22"/>
    </row>
    <row r="354" spans="2:25" ht="30" customHeight="1">
      <c r="B354" s="503"/>
      <c r="C354" s="341" t="s">
        <v>162</v>
      </c>
      <c r="D354" s="254">
        <v>79</v>
      </c>
      <c r="E354" s="342">
        <v>83</v>
      </c>
      <c r="F354" s="95" t="str">
        <f>IF(地区標準卸価格!F354="","",IF(ISNUMBER(地区標準卸価格!F354),IF(入力!$C$17=1,ROUNDDOWN(地区標準卸価格!F354*ユーザ別掛け率!F354%,-入力!$C$16),IF(入力!$C$17=2,ROUNDUP(地区標準卸価格!F354*ユーザ別掛け率!F354%,-入力!$C$16),IF(入力!$C$17=3,ROUND(地区標準卸価格!F354*ユーザ別掛け率!F354%,-入力!$C$16),""))),地区標準卸価格!F354))</f>
        <v/>
      </c>
      <c r="G354" s="126">
        <f>'6桁'!G354</f>
        <v>0</v>
      </c>
      <c r="H354" s="95" t="str">
        <f>IF(地区標準卸価格!H354="","",IF(ISNUMBER(地区標準卸価格!H354),IF(入力!$C$17=1,ROUNDDOWN(地区標準卸価格!H354*ユーザ別掛け率!H354%,-入力!$C$16),IF(入力!$C$17=2,ROUNDUP(地区標準卸価格!H354*ユーザ別掛け率!H354%,-入力!$C$16),IF(入力!$C$17=3,ROUND(地区標準卸価格!H354*ユーザ別掛け率!H354%,-入力!$C$16),""))),地区標準卸価格!H354))</f>
        <v/>
      </c>
      <c r="I354" s="126">
        <f>'6桁'!I354</f>
        <v>0</v>
      </c>
      <c r="J354" s="95">
        <f>IF(地区標準卸価格!J354="","",IF(ISNUMBER(地区標準卸価格!J354),IF(入力!$C$17=1,ROUNDDOWN(地区標準卸価格!J354*ユーザ別掛け率!J354%,-入力!$C$16),IF(入力!$C$17=2,ROUNDUP(地区標準卸価格!J354*ユーザ別掛け率!J354%,-入力!$C$16),IF(入力!$C$17=3,ROUND(地区標準卸価格!J354*ユーザ別掛け率!J354%,-入力!$C$16),""))),地区標準卸価格!J354))</f>
        <v>14900</v>
      </c>
      <c r="K354" s="20" t="str">
        <f>'6桁'!K354</f>
        <v>H◇</v>
      </c>
      <c r="L354" s="95" t="str">
        <f>IF(地区標準卸価格!L354="","",IF(ISNUMBER(地区標準卸価格!L354),IF(入力!$C$17=1,ROUNDDOWN(地区標準卸価格!L354*ユーザ別掛け率!L354%,-入力!$C$16),IF(入力!$C$17=2,ROUNDUP(地区標準卸価格!L354*ユーザ別掛け率!L354%,-入力!$C$16),IF(入力!$C$17=3,ROUND(地区標準卸価格!L354*ユーザ別掛け率!L354%,-入力!$C$16),""))),地区標準卸価格!L354))</f>
        <v/>
      </c>
      <c r="M354" s="20">
        <f>'6桁'!M354</f>
        <v>0</v>
      </c>
      <c r="N354" s="95">
        <f>IF(地区標準卸価格!N354="","",IF(ISNUMBER(地区標準卸価格!N354),IF(入力!$C$17=1,ROUNDDOWN(地区標準卸価格!N354*ユーザ別掛け率!N354%,-入力!$C$16),IF(入力!$C$17=2,ROUNDUP(地区標準卸価格!N354*ユーザ別掛け率!N354%,-入力!$C$16),IF(入力!$C$17=3,ROUND(地区標準卸価格!N354*ユーザ別掛け率!N354%,-入力!$C$16),""))),地区標準卸価格!N354))</f>
        <v>19900</v>
      </c>
      <c r="O354" s="126" t="str">
        <f>'6桁'!O354</f>
        <v>H</v>
      </c>
      <c r="P354" s="95">
        <f>IF(地区標準卸価格!P354="","",IF(ISNUMBER(地区標準卸価格!P354),IF(入力!$C$17=1,ROUNDDOWN(地区標準卸価格!P354*ユーザ別掛け率!P354%,-入力!$C$16),IF(入力!$C$17=2,ROUNDUP(地区標準卸価格!P354*ユーザ別掛け率!P354%,-入力!$C$16),IF(入力!$C$17=3,ROUND(地区標準卸価格!P354*ユーザ別掛け率!P354%,-入力!$C$16),""))),地区標準卸価格!P354))</f>
        <v>15600</v>
      </c>
      <c r="Q354" s="20" t="str">
        <f>'6桁'!Q354</f>
        <v>H
DZ101</v>
      </c>
      <c r="R354" s="267"/>
      <c r="S354" s="22"/>
      <c r="T354" s="74"/>
      <c r="U354" s="22"/>
      <c r="V354" s="74"/>
      <c r="W354" s="22"/>
      <c r="X354" s="74"/>
      <c r="Y354" s="22"/>
    </row>
    <row r="355" spans="2:25" ht="30" customHeight="1">
      <c r="B355" s="503"/>
      <c r="C355" s="341" t="s">
        <v>80</v>
      </c>
      <c r="D355" s="254">
        <v>82</v>
      </c>
      <c r="E355" s="342">
        <v>86</v>
      </c>
      <c r="F355" s="95">
        <f>IF(地区標準卸価格!F355="","",IF(ISNUMBER(地区標準卸価格!F355),IF(入力!$C$17=1,ROUNDDOWN(地区標準卸価格!F355*ユーザ別掛け率!F355%,-入力!$C$16),IF(入力!$C$17=2,ROUNDUP(地区標準卸価格!F355*ユーザ別掛け率!F355%,-入力!$C$16),IF(入力!$C$17=3,ROUND(地区標準卸価格!F355*ユーザ別掛け率!F355%,-入力!$C$16),""))),地区標準卸価格!F355))</f>
        <v>16600</v>
      </c>
      <c r="G355" s="126" t="str">
        <f>'6桁'!G355</f>
        <v>※H
LM704</v>
      </c>
      <c r="H355" s="95" t="str">
        <f>IF(地区標準卸価格!H355="","",IF(ISNUMBER(地区標準卸価格!H355),IF(入力!$C$17=1,ROUNDDOWN(地区標準卸価格!H355*ユーザ別掛け率!H355%,-入力!$C$16),IF(入力!$C$17=2,ROUNDUP(地区標準卸価格!H355*ユーザ別掛け率!H355%,-入力!$C$16),IF(入力!$C$17=3,ROUND(地区標準卸価格!H355*ユーザ別掛け率!H355%,-入力!$C$16),""))),地区標準卸価格!H355))</f>
        <v/>
      </c>
      <c r="I355" s="126">
        <f>'6桁'!I355</f>
        <v>0</v>
      </c>
      <c r="J355" s="95" t="str">
        <f>IF(地区標準卸価格!J355="","",IF(ISNUMBER(地区標準卸価格!J355),IF(入力!$C$17=1,ROUNDDOWN(地区標準卸価格!J355*ユーザ別掛け率!J355%,-入力!$C$16),IF(入力!$C$17=2,ROUNDUP(地区標準卸価格!J355*ユーザ別掛け率!J355%,-入力!$C$16),IF(入力!$C$17=3,ROUND(地区標準卸価格!J355*ユーザ別掛け率!J355%,-入力!$C$16),""))),地区標準卸価格!J355))</f>
        <v/>
      </c>
      <c r="K355" s="20">
        <f>'6桁'!K355</f>
        <v>0</v>
      </c>
      <c r="L355" s="95" t="str">
        <f>IF(地区標準卸価格!L355="","",IF(ISNUMBER(地区標準卸価格!L355),IF(入力!$C$17=1,ROUNDDOWN(地区標準卸価格!L355*ユーザ別掛け率!L355%,-入力!$C$16),IF(入力!$C$17=2,ROUNDUP(地区標準卸価格!L355*ユーザ別掛け率!L355%,-入力!$C$16),IF(入力!$C$17=3,ROUND(地区標準卸価格!L355*ユーザ別掛け率!L355%,-入力!$C$16),""))),地区標準卸価格!L355))</f>
        <v/>
      </c>
      <c r="M355" s="20">
        <f>'6桁'!M355</f>
        <v>0</v>
      </c>
      <c r="N355" s="95">
        <f>IF(地区標準卸価格!N355="","",IF(ISNUMBER(地区標準卸価格!N355),IF(入力!$C$17=1,ROUNDDOWN(地区標準卸価格!N355*ユーザ別掛け率!N355%,-入力!$C$16),IF(入力!$C$17=2,ROUNDUP(地区標準卸価格!N355*ユーザ別掛け率!N355%,-入力!$C$16),IF(入力!$C$17=3,ROUND(地区標準卸価格!N355*ユーザ別掛け率!N355%,-入力!$C$16),""))),地区標準卸価格!N355))</f>
        <v>19900</v>
      </c>
      <c r="O355" s="126" t="str">
        <f>'6桁'!O355</f>
        <v>H</v>
      </c>
      <c r="P355" s="95">
        <f>IF(地区標準卸価格!P355="","",IF(ISNUMBER(地区標準卸価格!P355),IF(入力!$C$17=1,ROUNDDOWN(地区標準卸価格!P355*ユーザ別掛け率!P355%,-入力!$C$16),IF(入力!$C$17=2,ROUNDUP(地区標準卸価格!P355*ユーザ別掛け率!P355%,-入力!$C$16),IF(入力!$C$17=3,ROUND(地区標準卸価格!P355*ユーザ別掛け率!P355%,-入力!$C$16),""))),地区標準卸価格!P355))</f>
        <v>16800</v>
      </c>
      <c r="Q355" s="20" t="str">
        <f>'6桁'!Q355</f>
        <v>H</v>
      </c>
      <c r="R355" s="267"/>
      <c r="S355" s="22"/>
      <c r="T355" s="74"/>
      <c r="U355" s="22"/>
      <c r="V355" s="74"/>
      <c r="W355" s="22"/>
      <c r="X355" s="74"/>
      <c r="Y355" s="22"/>
    </row>
    <row r="356" spans="2:25" ht="30" customHeight="1">
      <c r="B356" s="503"/>
      <c r="C356" s="341" t="s">
        <v>348</v>
      </c>
      <c r="D356" s="254">
        <v>75</v>
      </c>
      <c r="E356" s="342">
        <v>79</v>
      </c>
      <c r="F356" s="95">
        <f>IF(地区標準卸価格!F356="","",IF(ISNUMBER(地区標準卸価格!F356),IF(入力!$C$17=1,ROUNDDOWN(地区標準卸価格!F356*ユーザ別掛け率!F356%,-入力!$C$16),IF(入力!$C$17=2,ROUNDUP(地区標準卸価格!F356*ユーザ別掛け率!F356%,-入力!$C$16),IF(入力!$C$17=3,ROUND(地区標準卸価格!F356*ユーザ別掛け率!F356%,-入力!$C$16),""))),地区標準卸価格!F356))</f>
        <v>12400</v>
      </c>
      <c r="G356" s="126" t="str">
        <f>'6桁'!G356</f>
        <v>H◇</v>
      </c>
      <c r="H356" s="95">
        <f>IF(地区標準卸価格!H356="","",IF(ISNUMBER(地区標準卸価格!H356),IF(入力!$C$17=1,ROUNDDOWN(地区標準卸価格!H356*ユーザ別掛け率!H356%,-入力!$C$16),IF(入力!$C$17=2,ROUNDUP(地区標準卸価格!H356*ユーザ別掛け率!H356%,-入力!$C$16),IF(入力!$C$17=3,ROUND(地区標準卸価格!H356*ユーザ別掛け率!H356%,-入力!$C$16),""))),地区標準卸価格!H356))</f>
        <v>12000</v>
      </c>
      <c r="I356" s="126" t="str">
        <f>'6桁'!I356</f>
        <v>H△</v>
      </c>
      <c r="J356" s="95">
        <f>IF(地区標準卸価格!J356="","",IF(ISNUMBER(地区標準卸価格!J356),IF(入力!$C$17=1,ROUNDDOWN(地区標準卸価格!J356*ユーザ別掛け率!J356%,-入力!$C$16),IF(入力!$C$17=2,ROUNDUP(地区標準卸価格!J356*ユーザ別掛け率!J356%,-入力!$C$16),IF(入力!$C$17=3,ROUND(地区標準卸価格!J356*ユーザ別掛け率!J356%,-入力!$C$16),""))),地区標準卸価格!J356))</f>
        <v>10300</v>
      </c>
      <c r="K356" s="20" t="str">
        <f>'6桁'!K356</f>
        <v>S◇</v>
      </c>
      <c r="L356" s="95">
        <f>IF(地区標準卸価格!L356="","",IF(ISNUMBER(地区標準卸価格!L356),IF(入力!$C$17=1,ROUNDDOWN(地区標準卸価格!L356*ユーザ別掛け率!L356%,-入力!$C$16),IF(入力!$C$17=2,ROUNDUP(地区標準卸価格!L356*ユーザ別掛け率!L356%,-入力!$C$16),IF(入力!$C$17=3,ROUND(地区標準卸価格!L356*ユーザ別掛け率!L356%,-入力!$C$16),""))),地区標準卸価格!L356))</f>
        <v>12200</v>
      </c>
      <c r="M356" s="126" t="str">
        <f>'6桁'!M356</f>
        <v>H</v>
      </c>
      <c r="N356" s="95" t="str">
        <f>IF(地区標準卸価格!N356="","",IF(ISNUMBER(地区標準卸価格!N356),IF(入力!$C$17=1,ROUNDDOWN(地区標準卸価格!N356*ユーザ別掛け率!N356%,-入力!$C$16),IF(入力!$C$17=2,ROUNDUP(地区標準卸価格!N356*ユーザ別掛け率!N356%,-入力!$C$16),IF(入力!$C$17=3,ROUND(地区標準卸価格!N356*ユーザ別掛け率!N356%,-入力!$C$16),""))),地区標準卸価格!N356))</f>
        <v/>
      </c>
      <c r="O356" s="126">
        <f>'6桁'!O356</f>
        <v>0</v>
      </c>
      <c r="P356" s="95" t="str">
        <f>IF(地区標準卸価格!P356="","",IF(ISNUMBER(地区標準卸価格!P356),IF(入力!$C$17=1,ROUNDDOWN(地区標準卸価格!P356*ユーザ別掛け率!P356%,-入力!$C$16),IF(入力!$C$17=2,ROUNDUP(地区標準卸価格!P356*ユーザ別掛け率!P356%,-入力!$C$16),IF(入力!$C$17=3,ROUND(地区標準卸価格!P356*ユーザ別掛け率!P356%,-入力!$C$16),""))),地区標準卸価格!P356))</f>
        <v/>
      </c>
      <c r="Q356" s="20">
        <f>'6桁'!Q356</f>
        <v>0</v>
      </c>
      <c r="R356" s="267"/>
      <c r="S356" s="22"/>
      <c r="T356" s="74"/>
      <c r="U356" s="22"/>
      <c r="V356" s="74"/>
      <c r="W356" s="22"/>
      <c r="X356" s="74"/>
      <c r="Y356" s="22"/>
    </row>
    <row r="357" spans="2:25" ht="30" customHeight="1">
      <c r="B357" s="503"/>
      <c r="C357" s="341" t="s">
        <v>349</v>
      </c>
      <c r="D357" s="254">
        <v>79</v>
      </c>
      <c r="E357" s="342">
        <v>83</v>
      </c>
      <c r="F357" s="95">
        <f>IF(地区標準卸価格!F357="","",IF(ISNUMBER(地区標準卸価格!F357),IF(入力!$C$17=1,ROUNDDOWN(地区標準卸価格!F357*ユーザ別掛け率!F357%,-入力!$C$16),IF(入力!$C$17=2,ROUNDUP(地区標準卸価格!F357*ユーザ別掛け率!F357%,-入力!$C$16),IF(入力!$C$17=3,ROUND(地区標準卸価格!F357*ユーザ別掛け率!F357%,-入力!$C$16),""))),地区標準卸価格!F357))</f>
        <v>13000</v>
      </c>
      <c r="G357" s="126" t="str">
        <f>'6桁'!G357</f>
        <v>H◇</v>
      </c>
      <c r="H357" s="95">
        <f>IF(地区標準卸価格!H357="","",IF(ISNUMBER(地区標準卸価格!H357),IF(入力!$C$17=1,ROUNDDOWN(地区標準卸価格!H357*ユーザ別掛け率!H357%,-入力!$C$16),IF(入力!$C$17=2,ROUNDUP(地区標準卸価格!H357*ユーザ別掛け率!H357%,-入力!$C$16),IF(入力!$C$17=3,ROUND(地区標準卸価格!H357*ユーザ別掛け率!H357%,-入力!$C$16),""))),地区標準卸価格!H357))</f>
        <v>12800</v>
      </c>
      <c r="I357" s="126" t="str">
        <f>'6桁'!I357</f>
        <v>S△</v>
      </c>
      <c r="J357" s="95">
        <f>IF(地区標準卸価格!J357="","",IF(ISNUMBER(地区標準卸価格!J357),IF(入力!$C$17=1,ROUNDDOWN(地区標準卸価格!J357*ユーザ別掛け率!J357%,-入力!$C$16),IF(入力!$C$17=2,ROUNDUP(地区標準卸価格!J357*ユーザ別掛け率!J357%,-入力!$C$16),IF(入力!$C$17=3,ROUND(地区標準卸価格!J357*ユーザ別掛け率!J357%,-入力!$C$16),""))),地区標準卸価格!J357))</f>
        <v>10400</v>
      </c>
      <c r="K357" s="20" t="str">
        <f>'6桁'!K357</f>
        <v>S◇</v>
      </c>
      <c r="L357" s="95">
        <f>IF(地区標準卸価格!L357="","",IF(ISNUMBER(地区標準卸価格!L357),IF(入力!$C$17=1,ROUNDDOWN(地区標準卸価格!L357*ユーザ別掛け率!L357%,-入力!$C$16),IF(入力!$C$17=2,ROUNDUP(地区標準卸価格!L357*ユーザ別掛け率!L357%,-入力!$C$16),IF(入力!$C$17=3,ROUND(地区標準卸価格!L357*ユーザ別掛け率!L357%,-入力!$C$16),""))),地区標準卸価格!L357))</f>
        <v>13300</v>
      </c>
      <c r="M357" s="20" t="str">
        <f>'6桁'!M357</f>
        <v>H</v>
      </c>
      <c r="N357" s="95" t="str">
        <f>IF(地区標準卸価格!N357="","",IF(ISNUMBER(地区標準卸価格!N357),IF(入力!$C$17=1,ROUNDDOWN(地区標準卸価格!N357*ユーザ別掛け率!N357%,-入力!$C$16),IF(入力!$C$17=2,ROUNDUP(地区標準卸価格!N357*ユーザ別掛け率!N357%,-入力!$C$16),IF(入力!$C$17=3,ROUND(地区標準卸価格!N357*ユーザ別掛け率!N357%,-入力!$C$16),""))),地区標準卸価格!N357))</f>
        <v/>
      </c>
      <c r="O357" s="126">
        <f>'6桁'!O357</f>
        <v>0</v>
      </c>
      <c r="P357" s="95" t="str">
        <f>IF(地区標準卸価格!P357="","",IF(ISNUMBER(地区標準卸価格!P357),IF(入力!$C$17=1,ROUNDDOWN(地区標準卸価格!P357*ユーザ別掛け率!P357%,-入力!$C$16),IF(入力!$C$17=2,ROUNDUP(地区標準卸価格!P357*ユーザ別掛け率!P357%,-入力!$C$16),IF(入力!$C$17=3,ROUND(地区標準卸価格!P357*ユーザ別掛け率!P357%,-入力!$C$16),""))),地区標準卸価格!P357))</f>
        <v/>
      </c>
      <c r="Q357" s="20">
        <f>'6桁'!Q357</f>
        <v>0</v>
      </c>
      <c r="R357" s="267"/>
      <c r="S357" s="22"/>
      <c r="T357" s="74"/>
      <c r="U357" s="22"/>
      <c r="V357" s="74"/>
      <c r="W357" s="22"/>
      <c r="X357" s="74"/>
      <c r="Y357" s="22"/>
    </row>
    <row r="358" spans="2:25" ht="30" customHeight="1">
      <c r="B358" s="503"/>
      <c r="C358" s="341" t="s">
        <v>170</v>
      </c>
      <c r="D358" s="254">
        <v>82</v>
      </c>
      <c r="E358" s="342">
        <v>86</v>
      </c>
      <c r="F358" s="95">
        <f>IF(地区標準卸価格!F358="","",IF(ISNUMBER(地区標準卸価格!F358),IF(入力!$C$17=1,ROUNDDOWN(地区標準卸価格!F358*ユーザ別掛け率!F358%,-入力!$C$16),IF(入力!$C$17=2,ROUNDUP(地区標準卸価格!F358*ユーザ別掛け率!F358%,-入力!$C$16),IF(入力!$C$17=3,ROUND(地区標準卸価格!F358*ユーザ別掛け率!F358%,-入力!$C$16),""))),地区標準卸価格!F358))</f>
        <v>14400</v>
      </c>
      <c r="G358" s="126" t="str">
        <f>'6桁'!G358</f>
        <v>H</v>
      </c>
      <c r="H358" s="95" t="str">
        <f>IF(地区標準卸価格!H358="","",IF(ISNUMBER(地区標準卸価格!H358),IF(入力!$C$17=1,ROUNDDOWN(地区標準卸価格!H358*ユーザ別掛け率!H358%,-入力!$C$16),IF(入力!$C$17=2,ROUNDUP(地区標準卸価格!H358*ユーザ別掛け率!H358%,-入力!$C$16),IF(入力!$C$17=3,ROUND(地区標準卸価格!H358*ユーザ別掛け率!H358%,-入力!$C$16),""))),地区標準卸価格!H358))</f>
        <v/>
      </c>
      <c r="I358" s="126">
        <f>'6桁'!I358</f>
        <v>0</v>
      </c>
      <c r="J358" s="95">
        <f>IF(地区標準卸価格!J358="","",IF(ISNUMBER(地区標準卸価格!J358),IF(入力!$C$17=1,ROUNDDOWN(地区標準卸価格!J358*ユーザ別掛け率!J358%,-入力!$C$16),IF(入力!$C$17=2,ROUNDUP(地区標準卸価格!J358*ユーザ別掛け率!J358%,-入力!$C$16),IF(入力!$C$17=3,ROUND(地区標準卸価格!J358*ユーザ別掛け率!J358%,-入力!$C$16),""))),地区標準卸価格!J358))</f>
        <v>12700</v>
      </c>
      <c r="K358" s="20" t="str">
        <f>'6桁'!K358</f>
        <v>S◇</v>
      </c>
      <c r="L358" s="95" t="str">
        <f>IF(地区標準卸価格!L358="","",IF(ISNUMBER(地区標準卸価格!L358),IF(入力!$C$17=1,ROUNDDOWN(地区標準卸価格!L358*ユーザ別掛け率!L358%,-入力!$C$16),IF(入力!$C$17=2,ROUNDUP(地区標準卸価格!L358*ユーザ別掛け率!L358%,-入力!$C$16),IF(入力!$C$17=3,ROUND(地区標準卸価格!L358*ユーザ別掛け率!L358%,-入力!$C$16),""))),地区標準卸価格!L358))</f>
        <v/>
      </c>
      <c r="M358" s="20">
        <f>'6桁'!M358</f>
        <v>0</v>
      </c>
      <c r="N358" s="95" t="str">
        <f>IF(地区標準卸価格!N358="","",IF(ISNUMBER(地区標準卸価格!N358),IF(入力!$C$17=1,ROUNDDOWN(地区標準卸価格!N358*ユーザ別掛け率!N358%,-入力!$C$16),IF(入力!$C$17=2,ROUNDUP(地区標準卸価格!N358*ユーザ別掛け率!N358%,-入力!$C$16),IF(入力!$C$17=3,ROUND(地区標準卸価格!N358*ユーザ別掛け率!N358%,-入力!$C$16),""))),地区標準卸価格!N358))</f>
        <v/>
      </c>
      <c r="O358" s="126">
        <f>'6桁'!O358</f>
        <v>0</v>
      </c>
      <c r="P358" s="95" t="str">
        <f>IF(地区標準卸価格!P358="","",IF(ISNUMBER(地区標準卸価格!P358),IF(入力!$C$17=1,ROUNDDOWN(地区標準卸価格!P358*ユーザ別掛け率!P358%,-入力!$C$16),IF(入力!$C$17=2,ROUNDUP(地区標準卸価格!P358*ユーザ別掛け率!P358%,-入力!$C$16),IF(入力!$C$17=3,ROUND(地区標準卸価格!P358*ユーザ別掛け率!P358%,-入力!$C$16),""))),地区標準卸価格!P358))</f>
        <v/>
      </c>
      <c r="Q358" s="20">
        <f>'6桁'!Q358</f>
        <v>0</v>
      </c>
      <c r="R358" s="267"/>
      <c r="S358" s="22"/>
      <c r="T358" s="74"/>
      <c r="U358" s="22"/>
      <c r="V358" s="74"/>
      <c r="W358" s="22"/>
      <c r="X358" s="74"/>
      <c r="Y358" s="22"/>
    </row>
    <row r="359" spans="2:25" ht="30" customHeight="1">
      <c r="B359" s="503"/>
      <c r="C359" s="341" t="s">
        <v>173</v>
      </c>
      <c r="D359" s="254">
        <v>86</v>
      </c>
      <c r="E359" s="342">
        <v>90</v>
      </c>
      <c r="F359" s="95" t="str">
        <f>IF(地区標準卸価格!F359="","",IF(ISNUMBER(地区標準卸価格!F359),IF(入力!$C$17=1,ROUNDDOWN(地区標準卸価格!F359*ユーザ別掛け率!F359%,-入力!$C$16),IF(入力!$C$17=2,ROUNDUP(地区標準卸価格!F359*ユーザ別掛け率!F359%,-入力!$C$16),IF(入力!$C$17=3,ROUND(地区標準卸価格!F359*ユーザ別掛け率!F359%,-入力!$C$16),""))),地区標準卸価格!F359))</f>
        <v/>
      </c>
      <c r="G359" s="96">
        <f>'6桁'!G359</f>
        <v>0</v>
      </c>
      <c r="H359" s="95" t="str">
        <f>IF(地区標準卸価格!H359="","",IF(ISNUMBER(地区標準卸価格!H359),IF(入力!$C$17=1,ROUNDDOWN(地区標準卸価格!H359*ユーザ別掛け率!H359%,-入力!$C$16),IF(入力!$C$17=2,ROUNDUP(地区標準卸価格!H359*ユーザ別掛け率!H359%,-入力!$C$16),IF(入力!$C$17=3,ROUND(地区標準卸価格!H359*ユーザ別掛け率!H359%,-入力!$C$16),""))),地区標準卸価格!H359))</f>
        <v/>
      </c>
      <c r="I359" s="126">
        <f>'6桁'!I359</f>
        <v>0</v>
      </c>
      <c r="J359" s="95">
        <f>IF(地区標準卸価格!J359="","",IF(ISNUMBER(地区標準卸価格!J359),IF(入力!$C$17=1,ROUNDDOWN(地区標準卸価格!J359*ユーザ別掛け率!J359%,-入力!$C$16),IF(入力!$C$17=2,ROUNDUP(地区標準卸価格!J359*ユーザ別掛け率!J359%,-入力!$C$16),IF(入力!$C$17=3,ROUND(地区標準卸価格!J359*ユーザ別掛け率!J359%,-入力!$C$16),""))),地区標準卸価格!J359))</f>
        <v>14100</v>
      </c>
      <c r="K359" s="20" t="str">
        <f>'6桁'!K359</f>
        <v>S◇</v>
      </c>
      <c r="L359" s="95" t="str">
        <f>IF(地区標準卸価格!L359="","",IF(ISNUMBER(地区標準卸価格!L359),IF(入力!$C$17=1,ROUNDDOWN(地区標準卸価格!L359*ユーザ別掛け率!L359%,-入力!$C$16),IF(入力!$C$17=2,ROUNDUP(地区標準卸価格!L359*ユーザ別掛け率!L359%,-入力!$C$16),IF(入力!$C$17=3,ROUND(地区標準卸価格!L359*ユーザ別掛け率!L359%,-入力!$C$16),""))),地区標準卸価格!L359))</f>
        <v/>
      </c>
      <c r="M359" s="20">
        <f>'6桁'!M359</f>
        <v>0</v>
      </c>
      <c r="N359" s="95" t="str">
        <f>IF(地区標準卸価格!N359="","",IF(ISNUMBER(地区標準卸価格!N359),IF(入力!$C$17=1,ROUNDDOWN(地区標準卸価格!N359*ユーザ別掛け率!N359%,-入力!$C$16),IF(入力!$C$17=2,ROUNDUP(地区標準卸価格!N359*ユーザ別掛け率!N359%,-入力!$C$16),IF(入力!$C$17=3,ROUND(地区標準卸価格!N359*ユーザ別掛け率!N359%,-入力!$C$16),""))),地区標準卸価格!N359))</f>
        <v/>
      </c>
      <c r="O359" s="126">
        <f>'6桁'!O359</f>
        <v>0</v>
      </c>
      <c r="P359" s="95" t="str">
        <f>IF(地区標準卸価格!P359="","",IF(ISNUMBER(地区標準卸価格!P359),IF(入力!$C$17=1,ROUNDDOWN(地区標準卸価格!P359*ユーザ別掛け率!P359%,-入力!$C$16),IF(入力!$C$17=2,ROUNDUP(地区標準卸価格!P359*ユーザ別掛け率!P359%,-入力!$C$16),IF(入力!$C$17=3,ROUND(地区標準卸価格!P359*ユーザ別掛け率!P359%,-入力!$C$16),""))),地区標準卸価格!P359))</f>
        <v/>
      </c>
      <c r="Q359" s="20">
        <f>'6桁'!Q359</f>
        <v>0</v>
      </c>
      <c r="R359" s="267"/>
      <c r="S359" s="22"/>
      <c r="T359" s="74"/>
      <c r="U359" s="22"/>
      <c r="V359" s="74"/>
      <c r="W359" s="22"/>
      <c r="X359" s="74"/>
      <c r="Y359" s="22"/>
    </row>
    <row r="360" spans="2:25" ht="30" customHeight="1">
      <c r="B360" s="503"/>
      <c r="C360" s="411" t="s">
        <v>350</v>
      </c>
      <c r="D360" s="317">
        <v>89</v>
      </c>
      <c r="E360" s="249">
        <v>93</v>
      </c>
      <c r="F360" s="319" t="str">
        <f>IF(地区標準卸価格!F360="","",IF(ISNUMBER(地区標準卸価格!F360),IF(入力!$C$17=1,ROUNDDOWN(地区標準卸価格!F360*ユーザ別掛け率!F360%,-入力!$C$16),IF(入力!$C$17=2,ROUNDUP(地区標準卸価格!F360*ユーザ別掛け率!F360%,-入力!$C$16),IF(入力!$C$17=3,ROUND(地区標準卸価格!F360*ユーザ別掛け率!F360%,-入力!$C$16),""))),地区標準卸価格!F360))</f>
        <v/>
      </c>
      <c r="G360" s="126">
        <f>'6桁'!G360</f>
        <v>0</v>
      </c>
      <c r="H360" s="319" t="str">
        <f>IF(地区標準卸価格!H360="","",IF(ISNUMBER(地区標準卸価格!H360),IF(入力!$C$17=1,ROUNDDOWN(地区標準卸価格!H360*ユーザ別掛け率!H360%,-入力!$C$16),IF(入力!$C$17=2,ROUNDUP(地区標準卸価格!H360*ユーザ別掛け率!H360%,-入力!$C$16),IF(入力!$C$17=3,ROUND(地区標準卸価格!H360*ユーザ別掛け率!H360%,-入力!$C$16),""))),地区標準卸価格!H360))</f>
        <v/>
      </c>
      <c r="I360" s="132">
        <f>'6桁'!I360</f>
        <v>0</v>
      </c>
      <c r="J360" s="95">
        <f>IF(地区標準卸価格!J360="","",IF(ISNUMBER(地区標準卸価格!J360),IF(入力!$C$17=1,ROUNDDOWN(地区標準卸価格!J360*ユーザ別掛け率!J360%,-入力!$C$16),IF(入力!$C$17=2,ROUNDUP(地区標準卸価格!J360*ユーザ別掛け率!J360%,-入力!$C$16),IF(入力!$C$17=3,ROUND(地区標準卸価格!J360*ユーザ別掛け率!J360%,-入力!$C$16),""))),地区標準卸価格!J360))</f>
        <v>16200</v>
      </c>
      <c r="K360" s="20" t="str">
        <f>'6桁'!K360</f>
        <v>S◇</v>
      </c>
      <c r="L360" s="319" t="str">
        <f>IF(地区標準卸価格!L360="","",IF(ISNUMBER(地区標準卸価格!L360),IF(入力!$C$17=1,ROUNDDOWN(地区標準卸価格!L360*ユーザ別掛け率!L360%,-入力!$C$16),IF(入力!$C$17=2,ROUNDUP(地区標準卸価格!L360*ユーザ別掛け率!L360%,-入力!$C$16),IF(入力!$C$17=3,ROUND(地区標準卸価格!L360*ユーザ別掛け率!L360%,-入力!$C$16),""))),地区標準卸価格!L360))</f>
        <v/>
      </c>
      <c r="M360" s="236">
        <f>'6桁'!M360</f>
        <v>0</v>
      </c>
      <c r="N360" s="319" t="str">
        <f>IF(地区標準卸価格!N360="","",IF(ISNUMBER(地区標準卸価格!N360),IF(入力!$C$17=1,ROUNDDOWN(地区標準卸価格!N360*ユーザ別掛け率!N360%,-入力!$C$16),IF(入力!$C$17=2,ROUNDUP(地区標準卸価格!N360*ユーザ別掛け率!N360%,-入力!$C$16),IF(入力!$C$17=3,ROUND(地区標準卸価格!N360*ユーザ別掛け率!N360%,-入力!$C$16),""))),地区標準卸価格!N360))</f>
        <v/>
      </c>
      <c r="O360" s="126">
        <f>'6桁'!O360</f>
        <v>0</v>
      </c>
      <c r="P360" s="319" t="str">
        <f>IF(地区標準卸価格!P360="","",IF(ISNUMBER(地区標準卸価格!P360),IF(入力!$C$17=1,ROUNDDOWN(地区標準卸価格!P360*ユーザ別掛け率!P360%,-入力!$C$16),IF(入力!$C$17=2,ROUNDUP(地区標準卸価格!P360*ユーザ別掛け率!P360%,-入力!$C$16),IF(入力!$C$17=3,ROUND(地区標準卸価格!P360*ユーザ別掛け率!P360%,-入力!$C$16),""))),地区標準卸価格!P360))</f>
        <v/>
      </c>
      <c r="Q360" s="20">
        <f>'6桁'!Q360</f>
        <v>0</v>
      </c>
      <c r="R360" s="267"/>
      <c r="S360" s="22"/>
      <c r="T360" s="74"/>
      <c r="U360" s="22"/>
      <c r="V360" s="74"/>
      <c r="W360" s="22"/>
      <c r="X360" s="74"/>
      <c r="Y360" s="22"/>
    </row>
    <row r="361" spans="2:25" ht="30" customHeight="1">
      <c r="B361" s="503"/>
      <c r="C361" s="87" t="s">
        <v>355</v>
      </c>
      <c r="D361" s="500">
        <v>81</v>
      </c>
      <c r="E361" s="501"/>
      <c r="F361" s="95">
        <f>IF(地区標準卸価格!F361="","",IF(ISNUMBER(地区標準卸価格!F361),IF(入力!$C$17=1,ROUNDDOWN(地区標準卸価格!F361*ユーザ別掛け率!F361%,-入力!$C$16),IF(入力!$C$17=2,ROUNDUP(地区標準卸価格!F361*ユーザ別掛け率!F361%,-入力!$C$16),IF(入力!$C$17=3,ROUND(地区標準卸価格!F361*ユーザ別掛け率!F361%,-入力!$C$16),""))),地区標準卸価格!F361))</f>
        <v>13100</v>
      </c>
      <c r="G361" s="126" t="str">
        <f>'6桁'!G361</f>
        <v>S◇</v>
      </c>
      <c r="H361" s="95" t="str">
        <f>IF(地区標準卸価格!H361="","",IF(ISNUMBER(地区標準卸価格!H361),IF(入力!$C$17=1,ROUNDDOWN(地区標準卸価格!H361*ユーザ別掛け率!H361%,-入力!$C$16),IF(入力!$C$17=2,ROUNDUP(地区標準卸価格!H361*ユーザ別掛け率!H361%,-入力!$C$16),IF(入力!$C$17=3,ROUND(地区標準卸価格!H361*ユーザ別掛け率!H361%,-入力!$C$16),""))),地区標準卸価格!H361))</f>
        <v/>
      </c>
      <c r="I361" s="126">
        <f>'6桁'!I361</f>
        <v>0</v>
      </c>
      <c r="J361" s="95">
        <f>IF(地区標準卸価格!J361="","",IF(ISNUMBER(地区標準卸価格!J361),IF(入力!$C$17=1,ROUNDDOWN(地区標準卸価格!J361*ユーザ別掛け率!J361%,-入力!$C$16),IF(入力!$C$17=2,ROUNDUP(地区標準卸価格!J361*ユーザ別掛け率!J361%,-入力!$C$16),IF(入力!$C$17=3,ROUND(地区標準卸価格!J361*ユーザ別掛け率!J361%,-入力!$C$16),""))),地区標準卸価格!J361))</f>
        <v>10400</v>
      </c>
      <c r="K361" s="20" t="str">
        <f>'6桁'!K361</f>
        <v>S◇</v>
      </c>
      <c r="L361" s="95">
        <f>IF(地区標準卸価格!L361="","",IF(ISNUMBER(地区標準卸価格!L361),IF(入力!$C$17=1,ROUNDDOWN(地区標準卸価格!L361*ユーザ別掛け率!L361%,-入力!$C$16),IF(入力!$C$17=2,ROUNDUP(地区標準卸価格!L361*ユーザ別掛け率!L361%,-入力!$C$16),IF(入力!$C$17=3,ROUND(地区標準卸価格!L361*ユーザ別掛け率!L361%,-入力!$C$16),""))),地区標準卸価格!L361))</f>
        <v>13700</v>
      </c>
      <c r="M361" s="126" t="str">
        <f>'6桁'!M361</f>
        <v>S</v>
      </c>
      <c r="N361" s="95" t="str">
        <f>IF(地区標準卸価格!N361="","",IF(ISNUMBER(地区標準卸価格!N361),IF(入力!$C$17=1,ROUNDDOWN(地区標準卸価格!N361*ユーザ別掛け率!N361%,-入力!$C$16),IF(入力!$C$17=2,ROUNDUP(地区標準卸価格!N361*ユーザ別掛け率!N361%,-入力!$C$16),IF(入力!$C$17=3,ROUND(地区標準卸価格!N361*ユーザ別掛け率!N361%,-入力!$C$16),""))),地区標準卸価格!N361))</f>
        <v/>
      </c>
      <c r="O361" s="126">
        <f>'6桁'!O361</f>
        <v>0</v>
      </c>
      <c r="P361" s="95" t="str">
        <f>IF(地区標準卸価格!P361="","",IF(ISNUMBER(地区標準卸価格!P361),IF(入力!$C$17=1,ROUNDDOWN(地区標準卸価格!P361*ユーザ別掛け率!P361%,-入力!$C$16),IF(入力!$C$17=2,ROUNDUP(地区標準卸価格!P361*ユーザ別掛け率!P361%,-入力!$C$16),IF(入力!$C$17=3,ROUND(地区標準卸価格!P361*ユーザ別掛け率!P361%,-入力!$C$16),""))),地区標準卸価格!P361))</f>
        <v/>
      </c>
      <c r="Q361" s="20">
        <f>'6桁'!Q361</f>
        <v>0</v>
      </c>
      <c r="R361" s="267"/>
      <c r="S361" s="22"/>
      <c r="T361" s="74"/>
      <c r="U361" s="22"/>
      <c r="V361" s="74"/>
      <c r="W361" s="22"/>
      <c r="X361" s="74"/>
      <c r="Y361" s="22"/>
    </row>
    <row r="362" spans="2:25" ht="30" customHeight="1">
      <c r="B362" s="503"/>
      <c r="C362" s="341" t="s">
        <v>356</v>
      </c>
      <c r="D362" s="500">
        <v>84</v>
      </c>
      <c r="E362" s="501"/>
      <c r="F362" s="95">
        <f>IF(地区標準卸価格!F362="","",IF(ISNUMBER(地区標準卸価格!F362),IF(入力!$C$17=1,ROUNDDOWN(地区標準卸価格!F362*ユーザ別掛け率!F362%,-入力!$C$16),IF(入力!$C$17=2,ROUNDUP(地区標準卸価格!F362*ユーザ別掛け率!F362%,-入力!$C$16),IF(入力!$C$17=3,ROUND(地区標準卸価格!F362*ユーザ別掛け率!F362%,-入力!$C$16),""))),地区標準卸価格!F362))</f>
        <v>14200</v>
      </c>
      <c r="G362" s="126" t="str">
        <f>'6桁'!G362</f>
        <v>H</v>
      </c>
      <c r="H362" s="95" t="str">
        <f>IF(地区標準卸価格!H362="","",IF(ISNUMBER(地区標準卸価格!H362),IF(入力!$C$17=1,ROUNDDOWN(地区標準卸価格!H362*ユーザ別掛け率!H362%,-入力!$C$16),IF(入力!$C$17=2,ROUNDUP(地区標準卸価格!H362*ユーザ別掛け率!H362%,-入力!$C$16),IF(入力!$C$17=3,ROUND(地区標準卸価格!H362*ユーザ別掛け率!H362%,-入力!$C$16),""))),地区標準卸価格!H362))</f>
        <v/>
      </c>
      <c r="I362" s="126">
        <f>'6桁'!I362</f>
        <v>0</v>
      </c>
      <c r="J362" s="95">
        <f>IF(地区標準卸価格!J362="","",IF(ISNUMBER(地区標準卸価格!J362),IF(入力!$C$17=1,ROUNDDOWN(地区標準卸価格!J362*ユーザ別掛け率!J362%,-入力!$C$16),IF(入力!$C$17=2,ROUNDUP(地区標準卸価格!J362*ユーザ別掛け率!J362%,-入力!$C$16),IF(入力!$C$17=3,ROUND(地区標準卸価格!J362*ユーザ別掛け率!J362%,-入力!$C$16),""))),地区標準卸価格!J362))</f>
        <v>11500</v>
      </c>
      <c r="K362" s="20" t="str">
        <f>'6桁'!K362</f>
        <v>S◇</v>
      </c>
      <c r="L362" s="95" t="str">
        <f>IF(地区標準卸価格!L362="","",IF(ISNUMBER(地区標準卸価格!L362),IF(入力!$C$17=1,ROUNDDOWN(地区標準卸価格!L362*ユーザ別掛け率!L362%,-入力!$C$16),IF(入力!$C$17=2,ROUNDUP(地区標準卸価格!L362*ユーザ別掛け率!L362%,-入力!$C$16),IF(入力!$C$17=3,ROUND(地区標準卸価格!L362*ユーザ別掛け率!L362%,-入力!$C$16),""))),地区標準卸価格!L362))</f>
        <v/>
      </c>
      <c r="M362" s="20">
        <f>'6桁'!M362</f>
        <v>0</v>
      </c>
      <c r="N362" s="95" t="str">
        <f>IF(地区標準卸価格!N362="","",IF(ISNUMBER(地区標準卸価格!N362),IF(入力!$C$17=1,ROUNDDOWN(地区標準卸価格!N362*ユーザ別掛け率!N362%,-入力!$C$16),IF(入力!$C$17=2,ROUNDUP(地区標準卸価格!N362*ユーザ別掛け率!N362%,-入力!$C$16),IF(入力!$C$17=3,ROUND(地区標準卸価格!N362*ユーザ別掛け率!N362%,-入力!$C$16),""))),地区標準卸価格!N362))</f>
        <v/>
      </c>
      <c r="O362" s="126">
        <f>'6桁'!O362</f>
        <v>0</v>
      </c>
      <c r="P362" s="95" t="str">
        <f>IF(地区標準卸価格!P362="","",IF(ISNUMBER(地区標準卸価格!P362),IF(入力!$C$17=1,ROUNDDOWN(地区標準卸価格!P362*ユーザ別掛け率!P362%,-入力!$C$16),IF(入力!$C$17=2,ROUNDUP(地区標準卸価格!P362*ユーザ別掛け率!P362%,-入力!$C$16),IF(入力!$C$17=3,ROUND(地区標準卸価格!P362*ユーザ別掛け率!P362%,-入力!$C$16),""))),地区標準卸価格!P362))</f>
        <v/>
      </c>
      <c r="Q362" s="20">
        <f>'6桁'!Q362</f>
        <v>0</v>
      </c>
      <c r="R362" s="267"/>
      <c r="S362" s="22"/>
      <c r="T362" s="74"/>
      <c r="U362" s="22"/>
      <c r="V362" s="74"/>
      <c r="W362" s="22"/>
      <c r="X362" s="74"/>
      <c r="Y362" s="22"/>
    </row>
    <row r="363" spans="2:25" ht="30" customHeight="1">
      <c r="B363" s="503"/>
      <c r="C363" s="341" t="s">
        <v>357</v>
      </c>
      <c r="D363" s="500">
        <v>88</v>
      </c>
      <c r="E363" s="501"/>
      <c r="F363" s="95">
        <f>IF(地区標準卸価格!F363="","",IF(ISNUMBER(地区標準卸価格!F363),IF(入力!$C$17=1,ROUNDDOWN(地区標準卸価格!F363*ユーザ別掛け率!F363%,-入力!$C$16),IF(入力!$C$17=2,ROUNDUP(地区標準卸価格!F363*ユーザ別掛け率!F363%,-入力!$C$16),IF(入力!$C$17=3,ROUND(地区標準卸価格!F363*ユーザ別掛け率!F363%,-入力!$C$16),""))),地区標準卸価格!F363))</f>
        <v>15600</v>
      </c>
      <c r="G363" s="126" t="str">
        <f>'6桁'!G363</f>
        <v>H</v>
      </c>
      <c r="H363" s="95" t="str">
        <f>IF(地区標準卸価格!H363="","",IF(ISNUMBER(地区標準卸価格!H363),IF(入力!$C$17=1,ROUNDDOWN(地区標準卸価格!H363*ユーザ別掛け率!H363%,-入力!$C$16),IF(入力!$C$17=2,ROUNDUP(地区標準卸価格!H363*ユーザ別掛け率!H363%,-入力!$C$16),IF(入力!$C$17=3,ROUND(地区標準卸価格!H363*ユーザ別掛け率!H363%,-入力!$C$16),""))),地区標準卸価格!H363))</f>
        <v/>
      </c>
      <c r="I363" s="126">
        <f>'6桁'!I363</f>
        <v>0</v>
      </c>
      <c r="J363" s="95">
        <f>IF(地区標準卸価格!J363="","",IF(ISNUMBER(地区標準卸価格!J363),IF(入力!$C$17=1,ROUNDDOWN(地区標準卸価格!J363*ユーザ別掛け率!J363%,-入力!$C$16),IF(入力!$C$17=2,ROUNDUP(地区標準卸価格!J363*ユーザ別掛け率!J363%,-入力!$C$16),IF(入力!$C$17=3,ROUND(地区標準卸価格!J363*ユーザ別掛け率!J363%,-入力!$C$16),""))),地区標準卸価格!J363))</f>
        <v>13600</v>
      </c>
      <c r="K363" s="20" t="str">
        <f>'6桁'!K363</f>
        <v>S◇</v>
      </c>
      <c r="L363" s="95" t="str">
        <f>IF(地区標準卸価格!L363="","",IF(ISNUMBER(地区標準卸価格!L363),IF(入力!$C$17=1,ROUNDDOWN(地区標準卸価格!L363*ユーザ別掛け率!L363%,-入力!$C$16),IF(入力!$C$17=2,ROUNDUP(地区標準卸価格!L363*ユーザ別掛け率!L363%,-入力!$C$16),IF(入力!$C$17=3,ROUND(地区標準卸価格!L363*ユーザ別掛け率!L363%,-入力!$C$16),""))),地区標準卸価格!L363))</f>
        <v/>
      </c>
      <c r="M363" s="126">
        <f>'6桁'!M363</f>
        <v>0</v>
      </c>
      <c r="N363" s="95" t="str">
        <f>IF(地区標準卸価格!N363="","",IF(ISNUMBER(地区標準卸価格!N363),IF(入力!$C$17=1,ROUNDDOWN(地区標準卸価格!N363*ユーザ別掛け率!N363%,-入力!$C$16),IF(入力!$C$17=2,ROUNDUP(地区標準卸価格!N363*ユーザ別掛け率!N363%,-入力!$C$16),IF(入力!$C$17=3,ROUND(地区標準卸価格!N363*ユーザ別掛け率!N363%,-入力!$C$16),""))),地区標準卸価格!N363))</f>
        <v/>
      </c>
      <c r="O363" s="126">
        <f>'6桁'!O363</f>
        <v>0</v>
      </c>
      <c r="P363" s="95" t="str">
        <f>IF(地区標準卸価格!P363="","",IF(ISNUMBER(地区標準卸価格!P363),IF(入力!$C$17=1,ROUNDDOWN(地区標準卸価格!P363*ユーザ別掛け率!P363%,-入力!$C$16),IF(入力!$C$17=2,ROUNDUP(地区標準卸価格!P363*ユーザ別掛け率!P363%,-入力!$C$16),IF(入力!$C$17=3,ROUND(地区標準卸価格!P363*ユーザ別掛け率!P363%,-入力!$C$16),""))),地区標準卸価格!P363))</f>
        <v/>
      </c>
      <c r="Q363" s="20">
        <f>'6桁'!Q363</f>
        <v>0</v>
      </c>
      <c r="R363" s="267"/>
      <c r="S363" s="22"/>
      <c r="T363" s="74"/>
      <c r="U363" s="22"/>
      <c r="V363" s="74"/>
      <c r="W363" s="22"/>
      <c r="X363" s="74"/>
      <c r="Y363" s="22"/>
    </row>
    <row r="364" spans="2:25" ht="30" customHeight="1">
      <c r="B364" s="503"/>
      <c r="C364" s="341" t="s">
        <v>358</v>
      </c>
      <c r="D364" s="500">
        <v>91</v>
      </c>
      <c r="E364" s="501"/>
      <c r="F364" s="95" t="str">
        <f>IF(地区標準卸価格!F364="","",IF(ISNUMBER(地区標準卸価格!F364),IF(入力!$C$17=1,ROUNDDOWN(地区標準卸価格!F364*ユーザ別掛け率!F364%,-入力!$C$16),IF(入力!$C$17=2,ROUNDUP(地区標準卸価格!F364*ユーザ別掛け率!F364%,-入力!$C$16),IF(入力!$C$17=3,ROUND(地区標準卸価格!F364*ユーザ別掛け率!F364%,-入力!$C$16),""))),地区標準卸価格!F364))</f>
        <v/>
      </c>
      <c r="G364" s="126">
        <f>'6桁'!G364</f>
        <v>0</v>
      </c>
      <c r="H364" s="95" t="str">
        <f>IF(地区標準卸価格!H364="","",IF(ISNUMBER(地区標準卸価格!H364),IF(入力!$C$17=1,ROUNDDOWN(地区標準卸価格!H364*ユーザ別掛け率!H364%,-入力!$C$16),IF(入力!$C$17=2,ROUNDUP(地区標準卸価格!H364*ユーザ別掛け率!H364%,-入力!$C$16),IF(入力!$C$17=3,ROUND(地区標準卸価格!H364*ユーザ別掛け率!H364%,-入力!$C$16),""))),地区標準卸価格!H364))</f>
        <v/>
      </c>
      <c r="I364" s="126">
        <f>'6桁'!I364</f>
        <v>0</v>
      </c>
      <c r="J364" s="95">
        <f>IF(地区標準卸価格!J364="","",IF(ISNUMBER(地区標準卸価格!J364),IF(入力!$C$17=1,ROUNDDOWN(地区標準卸価格!J364*ユーザ別掛け率!J364%,-入力!$C$16),IF(入力!$C$17=2,ROUNDUP(地区標準卸価格!J364*ユーザ別掛け率!J364%,-入力!$C$16),IF(入力!$C$17=3,ROUND(地区標準卸価格!J364*ユーザ別掛け率!J364%,-入力!$C$16),""))),地区標準卸価格!J364))</f>
        <v>15500</v>
      </c>
      <c r="K364" s="20" t="str">
        <f>'6桁'!K364</f>
        <v>S◇</v>
      </c>
      <c r="L364" s="95" t="str">
        <f>IF(地区標準卸価格!L364="","",IF(ISNUMBER(地区標準卸価格!L364),IF(入力!$C$17=1,ROUNDDOWN(地区標準卸価格!L364*ユーザ別掛け率!L364%,-入力!$C$16),IF(入力!$C$17=2,ROUNDUP(地区標準卸価格!L364*ユーザ別掛け率!L364%,-入力!$C$16),IF(入力!$C$17=3,ROUND(地区標準卸価格!L364*ユーザ別掛け率!L364%,-入力!$C$16),""))),地区標準卸価格!L364))</f>
        <v/>
      </c>
      <c r="M364" s="20">
        <f>'6桁'!M364</f>
        <v>0</v>
      </c>
      <c r="N364" s="95" t="str">
        <f>IF(地区標準卸価格!N364="","",IF(ISNUMBER(地区標準卸価格!N364),IF(入力!$C$17=1,ROUNDDOWN(地区標準卸価格!N364*ユーザ別掛け率!N364%,-入力!$C$16),IF(入力!$C$17=2,ROUNDUP(地区標準卸価格!N364*ユーザ別掛け率!N364%,-入力!$C$16),IF(入力!$C$17=3,ROUND(地区標準卸価格!N364*ユーザ別掛け率!N364%,-入力!$C$16),""))),地区標準卸価格!N364))</f>
        <v/>
      </c>
      <c r="O364" s="126">
        <f>'6桁'!O364</f>
        <v>0</v>
      </c>
      <c r="P364" s="95" t="str">
        <f>IF(地区標準卸価格!P364="","",IF(ISNUMBER(地区標準卸価格!P364),IF(入力!$C$17=1,ROUNDDOWN(地区標準卸価格!P364*ユーザ別掛け率!P364%,-入力!$C$16),IF(入力!$C$17=2,ROUNDUP(地区標準卸価格!P364*ユーザ別掛け率!P364%,-入力!$C$16),IF(入力!$C$17=3,ROUND(地区標準卸価格!P364*ユーザ別掛け率!P364%,-入力!$C$16),""))),地区標準卸価格!P364))</f>
        <v/>
      </c>
      <c r="Q364" s="20">
        <f>'6桁'!Q364</f>
        <v>0</v>
      </c>
      <c r="R364" s="267"/>
      <c r="S364" s="22"/>
      <c r="T364" s="74"/>
      <c r="U364" s="22"/>
      <c r="V364" s="74"/>
      <c r="W364" s="22"/>
      <c r="X364" s="74"/>
      <c r="Y364" s="22"/>
    </row>
    <row r="365" spans="2:25" ht="30" customHeight="1">
      <c r="B365" s="503"/>
      <c r="C365" s="341" t="s">
        <v>148</v>
      </c>
      <c r="D365" s="500">
        <v>88</v>
      </c>
      <c r="E365" s="501"/>
      <c r="F365" s="95" t="str">
        <f>IF(地区標準卸価格!F365="","",IF(ISNUMBER(地区標準卸価格!F365),IF(入力!$C$17=1,ROUNDDOWN(地区標準卸価格!F365*ユーザ別掛け率!F365%,-入力!$C$16),IF(入力!$C$17=2,ROUNDUP(地区標準卸価格!F365*ユーザ別掛け率!F365%,-入力!$C$16),IF(入力!$C$17=3,ROUND(地区標準卸価格!F365*ユーザ別掛け率!F365%,-入力!$C$16),""))),地区標準卸価格!F365))</f>
        <v/>
      </c>
      <c r="G365" s="126">
        <f>'6桁'!G365</f>
        <v>0</v>
      </c>
      <c r="H365" s="95" t="str">
        <f>IF(地区標準卸価格!H365="","",IF(ISNUMBER(地区標準卸価格!H365),IF(入力!$C$17=1,ROUNDDOWN(地区標準卸価格!H365*ユーザ別掛け率!H365%,-入力!$C$16),IF(入力!$C$17=2,ROUNDUP(地区標準卸価格!H365*ユーザ別掛け率!H365%,-入力!$C$16),IF(入力!$C$17=3,ROUND(地区標準卸価格!H365*ユーザ別掛け率!H365%,-入力!$C$16),""))),地区標準卸価格!H365))</f>
        <v/>
      </c>
      <c r="I365" s="126">
        <f>'6桁'!I365</f>
        <v>0</v>
      </c>
      <c r="J365" s="95">
        <f>IF(地区標準卸価格!J365="","",IF(ISNUMBER(地区標準卸価格!J365),IF(入力!$C$17=1,ROUNDDOWN(地区標準卸価格!J365*ユーザ別掛け率!J365%,-入力!$C$16),IF(入力!$C$17=2,ROUNDUP(地区標準卸価格!J365*ユーザ別掛け率!J365%,-入力!$C$16),IF(入力!$C$17=3,ROUND(地区標準卸価格!J365*ユーザ別掛け率!J365%,-入力!$C$16),""))),地区標準卸価格!J365))</f>
        <v>13100</v>
      </c>
      <c r="K365" s="20" t="str">
        <f>'6桁'!K365</f>
        <v>S◇
EC202</v>
      </c>
      <c r="L365" s="95" t="str">
        <f>IF(地区標準卸価格!L365="","",IF(ISNUMBER(地区標準卸価格!L365),IF(入力!$C$17=1,ROUNDDOWN(地区標準卸価格!L365*ユーザ別掛け率!L365%,-入力!$C$16),IF(入力!$C$17=2,ROUNDUP(地区標準卸価格!L365*ユーザ別掛け率!L365%,-入力!$C$16),IF(入力!$C$17=3,ROUND(地区標準卸価格!L365*ユーザ別掛け率!L365%,-入力!$C$16),""))),地区標準卸価格!L365))</f>
        <v/>
      </c>
      <c r="M365" s="20">
        <f>'6桁'!M365</f>
        <v>0</v>
      </c>
      <c r="N365" s="95" t="str">
        <f>IF(地区標準卸価格!N365="","",IF(ISNUMBER(地区標準卸価格!N365),IF(入力!$C$17=1,ROUNDDOWN(地区標準卸価格!N365*ユーザ別掛け率!N365%,-入力!$C$16),IF(入力!$C$17=2,ROUNDUP(地区標準卸価格!N365*ユーザ別掛け率!N365%,-入力!$C$16),IF(入力!$C$17=3,ROUND(地区標準卸価格!N365*ユーザ別掛け率!N365%,-入力!$C$16),""))),地区標準卸価格!N365))</f>
        <v/>
      </c>
      <c r="O365" s="126">
        <f>'6桁'!O365</f>
        <v>0</v>
      </c>
      <c r="P365" s="95" t="str">
        <f>IF(地区標準卸価格!P365="","",IF(ISNUMBER(地区標準卸価格!P365),IF(入力!$C$17=1,ROUNDDOWN(地区標準卸価格!P365*ユーザ別掛け率!P365%,-入力!$C$16),IF(入力!$C$17=2,ROUNDUP(地区標準卸価格!P365*ユーザ別掛け率!P365%,-入力!$C$16),IF(入力!$C$17=3,ROUND(地区標準卸価格!P365*ユーザ別掛け率!P365%,-入力!$C$16),""))),地区標準卸価格!P365))</f>
        <v/>
      </c>
      <c r="Q365" s="20">
        <f>'6桁'!Q365</f>
        <v>0</v>
      </c>
      <c r="R365" s="267"/>
      <c r="S365" s="22"/>
      <c r="T365" s="74"/>
      <c r="U365" s="22"/>
      <c r="V365" s="74"/>
      <c r="W365" s="22"/>
      <c r="X365" s="74"/>
      <c r="Y365" s="22"/>
    </row>
    <row r="366" spans="2:25" ht="30" customHeight="1" thickBot="1">
      <c r="B366" s="544"/>
      <c r="C366" s="343" t="s">
        <v>149</v>
      </c>
      <c r="D366" s="558">
        <v>91</v>
      </c>
      <c r="E366" s="559"/>
      <c r="F366" s="118" t="str">
        <f>IF(地区標準卸価格!F366="","",IF(ISNUMBER(地区標準卸価格!F366),IF(入力!$C$17=1,ROUNDDOWN(地区標準卸価格!F366*ユーザ別掛け率!F366%,-入力!$C$16),IF(入力!$C$17=2,ROUNDUP(地区標準卸価格!F366*ユーザ別掛け率!F366%,-入力!$C$16),IF(入力!$C$17=3,ROUND(地区標準卸価格!F366*ユーザ別掛け率!F366%,-入力!$C$16),""))),地区標準卸価格!F366))</f>
        <v/>
      </c>
      <c r="G366" s="127">
        <f>'6桁'!G366</f>
        <v>0</v>
      </c>
      <c r="H366" s="118" t="str">
        <f>IF(地区標準卸価格!H366="","",IF(ISNUMBER(地区標準卸価格!H366),IF(入力!$C$17=1,ROUNDDOWN(地区標準卸価格!H366*ユーザ別掛け率!H366%,-入力!$C$16),IF(入力!$C$17=2,ROUNDUP(地区標準卸価格!H366*ユーザ別掛け率!H366%,-入力!$C$16),IF(入力!$C$17=3,ROUND(地区標準卸価格!H366*ユーザ別掛け率!H366%,-入力!$C$16),""))),地区標準卸価格!H366))</f>
        <v/>
      </c>
      <c r="I366" s="127">
        <f>'6桁'!I366</f>
        <v>0</v>
      </c>
      <c r="J366" s="118">
        <f>IF(地区標準卸価格!J366="","",IF(ISNUMBER(地区標準卸価格!J366),IF(入力!$C$17=1,ROUNDDOWN(地区標準卸価格!J366*ユーザ別掛け率!J366%,-入力!$C$16),IF(入力!$C$17=2,ROUNDUP(地区標準卸価格!J366*ユーザ別掛け率!J366%,-入力!$C$16),IF(入力!$C$17=3,ROUND(地区標準卸価格!J366*ユーザ別掛け率!J366%,-入力!$C$16),""))),地区標準卸価格!J366))</f>
        <v>13900</v>
      </c>
      <c r="K366" s="21" t="str">
        <f>'6桁'!K366</f>
        <v>S
EC202</v>
      </c>
      <c r="L366" s="118" t="str">
        <f>IF(地区標準卸価格!L366="","",IF(ISNUMBER(地区標準卸価格!L366),IF(入力!$C$17=1,ROUNDDOWN(地区標準卸価格!L366*ユーザ別掛け率!L366%,-入力!$C$16),IF(入力!$C$17=2,ROUNDUP(地区標準卸価格!L366*ユーザ別掛け率!L366%,-入力!$C$16),IF(入力!$C$17=3,ROUND(地区標準卸価格!L366*ユーザ別掛け率!L366%,-入力!$C$16),""))),地区標準卸価格!L366))</f>
        <v/>
      </c>
      <c r="M366" s="21">
        <f>'6桁'!M366</f>
        <v>0</v>
      </c>
      <c r="N366" s="118" t="str">
        <f>IF(地区標準卸価格!N366="","",IF(ISNUMBER(地区標準卸価格!N366),IF(入力!$C$17=1,ROUNDDOWN(地区標準卸価格!N366*ユーザ別掛け率!N366%,-入力!$C$16),IF(入力!$C$17=2,ROUNDUP(地区標準卸価格!N366*ユーザ別掛け率!N366%,-入力!$C$16),IF(入力!$C$17=3,ROUND(地区標準卸価格!N366*ユーザ別掛け率!N366%,-入力!$C$16),""))),地区標準卸価格!N366))</f>
        <v/>
      </c>
      <c r="O366" s="127">
        <f>'6桁'!O366</f>
        <v>0</v>
      </c>
      <c r="P366" s="118" t="str">
        <f>IF(地区標準卸価格!P366="","",IF(ISNUMBER(地区標準卸価格!P366),IF(入力!$C$17=1,ROUNDDOWN(地区標準卸価格!P366*ユーザ別掛け率!P366%,-入力!$C$16),IF(入力!$C$17=2,ROUNDUP(地区標準卸価格!P366*ユーザ別掛け率!P366%,-入力!$C$16),IF(入力!$C$17=3,ROUND(地区標準卸価格!P366*ユーザ別掛け率!P366%,-入力!$C$16),""))),地区標準卸価格!P366))</f>
        <v/>
      </c>
      <c r="Q366" s="21">
        <f>'6桁'!Q366</f>
        <v>0</v>
      </c>
      <c r="R366" s="267"/>
      <c r="S366" s="22"/>
      <c r="T366" s="74"/>
      <c r="U366" s="22"/>
      <c r="V366" s="74"/>
      <c r="W366" s="22"/>
      <c r="X366" s="74"/>
      <c r="Y366" s="22"/>
    </row>
    <row r="367" spans="2:25" ht="28.5" customHeight="1">
      <c r="B367" s="545" t="s">
        <v>1088</v>
      </c>
      <c r="C367" s="545"/>
      <c r="D367" s="545"/>
      <c r="E367" s="545"/>
      <c r="F367" s="545"/>
      <c r="G367" s="545"/>
      <c r="H367" s="545"/>
      <c r="I367" s="545"/>
      <c r="J367" s="545"/>
      <c r="K367" s="545"/>
      <c r="L367" s="545"/>
      <c r="M367" s="545"/>
      <c r="N367" s="545"/>
      <c r="O367" s="545"/>
      <c r="P367" s="545"/>
      <c r="Q367" s="545"/>
      <c r="X367" s="74"/>
    </row>
    <row r="368" spans="2:25" ht="13.5" customHeight="1">
      <c r="C368" s="327"/>
      <c r="D368" s="327"/>
      <c r="E368" s="327"/>
      <c r="F368" s="10"/>
      <c r="G368" s="17"/>
      <c r="H368" s="10"/>
      <c r="I368" s="17"/>
      <c r="J368" s="10"/>
      <c r="K368" s="17"/>
      <c r="L368" s="10"/>
      <c r="M368" s="17"/>
      <c r="N368" s="10"/>
      <c r="O368" s="17"/>
      <c r="P368" s="10"/>
      <c r="Q368" s="17"/>
      <c r="R368" s="10"/>
      <c r="S368" s="17"/>
      <c r="T368" s="10"/>
      <c r="U368" s="17"/>
      <c r="V368" s="10"/>
      <c r="W368" s="17"/>
      <c r="X368" s="10"/>
      <c r="Y368" s="17"/>
    </row>
    <row r="369" spans="2:26" s="239" customFormat="1" ht="20.100000000000001" customHeight="1" thickBot="1">
      <c r="B369" s="238" t="s">
        <v>979</v>
      </c>
      <c r="F369" s="240"/>
      <c r="H369" s="240"/>
      <c r="J369" s="240"/>
      <c r="L369" s="240"/>
      <c r="N369" s="240"/>
      <c r="P369" s="240"/>
      <c r="R369" s="240"/>
      <c r="T369" s="240"/>
      <c r="V369" s="240"/>
      <c r="X369" s="240"/>
    </row>
    <row r="370" spans="2:26" ht="19.5" customHeight="1" thickBot="1">
      <c r="B370" s="521" t="s">
        <v>452</v>
      </c>
      <c r="C370" s="524" t="s">
        <v>524</v>
      </c>
      <c r="D370" s="527" t="s">
        <v>1113</v>
      </c>
      <c r="E370" s="540"/>
      <c r="F370" s="531" t="s">
        <v>453</v>
      </c>
      <c r="G370" s="532"/>
      <c r="H370" s="532"/>
      <c r="I370" s="532"/>
      <c r="J370" s="532"/>
      <c r="K370" s="533"/>
      <c r="N370" s="371"/>
      <c r="O370" s="371"/>
      <c r="P370" s="371"/>
      <c r="Q370" s="371"/>
      <c r="R370" s="11"/>
      <c r="S370" s="11"/>
      <c r="T370" s="11"/>
      <c r="U370" s="11"/>
      <c r="V370" s="11"/>
      <c r="W370" s="11"/>
      <c r="X370" s="11"/>
      <c r="Y370" s="11"/>
      <c r="Z370" s="11"/>
    </row>
    <row r="371" spans="2:26" ht="19.5" customHeight="1">
      <c r="B371" s="522"/>
      <c r="C371" s="525"/>
      <c r="D371" s="541"/>
      <c r="E371" s="551"/>
      <c r="F371" s="516" t="s">
        <v>770</v>
      </c>
      <c r="G371" s="507"/>
      <c r="H371" s="506" t="s">
        <v>777</v>
      </c>
      <c r="I371" s="507"/>
      <c r="J371" s="506" t="s">
        <v>883</v>
      </c>
      <c r="K371" s="507"/>
      <c r="N371" s="371"/>
      <c r="O371" s="371"/>
      <c r="P371" s="371"/>
      <c r="Q371" s="371"/>
      <c r="R371" s="11"/>
      <c r="S371" s="11"/>
      <c r="T371" s="11"/>
      <c r="U371" s="11"/>
      <c r="V371" s="11"/>
      <c r="W371" s="11"/>
      <c r="X371" s="11"/>
      <c r="Y371" s="11"/>
      <c r="Z371" s="11"/>
    </row>
    <row r="372" spans="2:26" ht="19.5" customHeight="1">
      <c r="B372" s="522"/>
      <c r="C372" s="525"/>
      <c r="D372" s="510" t="s">
        <v>1115</v>
      </c>
      <c r="E372" s="550" t="s">
        <v>1114</v>
      </c>
      <c r="F372" s="517"/>
      <c r="G372" s="509"/>
      <c r="H372" s="508"/>
      <c r="I372" s="509"/>
      <c r="J372" s="508"/>
      <c r="K372" s="509"/>
      <c r="N372" s="407"/>
      <c r="O372" s="407"/>
      <c r="P372" s="407"/>
      <c r="Q372" s="407"/>
      <c r="R372" s="407"/>
      <c r="S372" s="407"/>
      <c r="T372" s="407"/>
      <c r="U372" s="407"/>
      <c r="V372" s="407"/>
      <c r="W372" s="407"/>
      <c r="X372" s="136"/>
      <c r="Y372" s="136"/>
    </row>
    <row r="373" spans="2:26" ht="19.5" customHeight="1" thickBot="1">
      <c r="B373" s="523"/>
      <c r="C373" s="526"/>
      <c r="D373" s="549"/>
      <c r="E373" s="551"/>
      <c r="F373" s="514" t="s">
        <v>511</v>
      </c>
      <c r="G373" s="515"/>
      <c r="H373" s="514" t="s">
        <v>782</v>
      </c>
      <c r="I373" s="515"/>
      <c r="J373" s="514" t="s">
        <v>492</v>
      </c>
      <c r="K373" s="515"/>
      <c r="N373" s="327"/>
      <c r="O373" s="327"/>
      <c r="P373" s="327"/>
      <c r="Q373" s="327"/>
      <c r="R373" s="327"/>
      <c r="S373" s="327"/>
      <c r="T373" s="327"/>
      <c r="U373" s="327"/>
      <c r="V373" s="327"/>
      <c r="W373" s="327"/>
      <c r="X373" s="4"/>
    </row>
    <row r="374" spans="2:26" ht="30" customHeight="1">
      <c r="B374" s="502">
        <v>13</v>
      </c>
      <c r="C374" s="352" t="s">
        <v>114</v>
      </c>
      <c r="D374" s="253">
        <v>73</v>
      </c>
      <c r="E374" s="353"/>
      <c r="F374" s="91">
        <f>IF(地区標準卸価格!F374="","",IF(ISNUMBER(地区標準卸価格!F374),IF(入力!$C$17=1,ROUNDDOWN(地区標準卸価格!F374*ユーザ別掛け率!F374%,-入力!$C$16),IF(入力!$C$17=2,ROUNDUP(地区標準卸価格!F374*ユーザ別掛け率!F374%,-入力!$C$16),IF(入力!$C$17=3,ROUND(地区標準卸価格!F374*ユーザ別掛け率!F374%,-入力!$C$16),""))),地区標準卸価格!F374))</f>
        <v>9300</v>
      </c>
      <c r="G374" s="124" t="str">
        <f>'6桁'!G374</f>
        <v>S◇</v>
      </c>
      <c r="H374" s="91">
        <f>IF(地区標準卸価格!H374="","",IF(ISNUMBER(地区標準卸価格!H374),IF(入力!$C$17=1,ROUNDDOWN(地区標準卸価格!H374*ユーザ別掛け率!H374%,-入力!$C$16),IF(入力!$C$17=2,ROUNDUP(地区標準卸価格!H374*ユーザ別掛け率!H374%,-入力!$C$16),IF(入力!$C$17=3,ROUND(地区標準卸価格!H374*ユーザ別掛け率!H374%,-入力!$C$16),""))),地区標準卸価格!H374))</f>
        <v>11800</v>
      </c>
      <c r="I374" s="92" t="str">
        <f>'6桁'!I374</f>
        <v>H</v>
      </c>
      <c r="J374" s="128">
        <f>IF(地区標準卸価格!J374="","",IF(ISNUMBER(地区標準卸価格!J374),IF(入力!$C$17=1,ROUNDDOWN(地区標準卸価格!J374*ユーザ別掛け率!J374%,-入力!$C$16),IF(入力!$C$17=2,ROUNDUP(地区標準卸価格!J374*ユーザ別掛け率!J374%,-入力!$C$16),IF(入力!$C$17=3,ROUND(地区標準卸価格!J374*ユーザ別掛け率!J374%,-入力!$C$16),""))),地区標準卸価格!J374))</f>
        <v>10600</v>
      </c>
      <c r="K374" s="131" t="str">
        <f>'6桁'!K374</f>
        <v>H</v>
      </c>
      <c r="N374" s="267"/>
      <c r="O374" s="251"/>
      <c r="P374" s="74"/>
      <c r="Q374" s="22"/>
      <c r="R374" s="74"/>
      <c r="S374" s="22"/>
      <c r="T374" s="74"/>
      <c r="U374" s="22"/>
      <c r="V374" s="74"/>
      <c r="W374" s="22"/>
      <c r="X374" s="74"/>
      <c r="Y374" s="22"/>
    </row>
    <row r="375" spans="2:26" ht="30" customHeight="1">
      <c r="B375" s="503"/>
      <c r="C375" s="341" t="s">
        <v>50</v>
      </c>
      <c r="D375" s="254" t="s">
        <v>1121</v>
      </c>
      <c r="E375" s="342"/>
      <c r="F375" s="95">
        <f>IF(地区標準卸価格!F375="","",IF(ISNUMBER(地区標準卸価格!F375),IF(入力!$C$17=1,ROUNDDOWN(地区標準卸価格!F375*ユーザ別掛け率!F375%,-入力!$C$16),IF(入力!$C$17=2,ROUNDUP(地区標準卸価格!F375*ユーザ別掛け率!F375%,-入力!$C$16),IF(入力!$C$17=3,ROUND(地区標準卸価格!F375*ユーザ別掛け率!F375%,-入力!$C$16),""))),地区標準卸価格!F375))</f>
        <v>11500</v>
      </c>
      <c r="G375" s="126" t="str">
        <f>'6桁'!G375</f>
        <v>S◇</v>
      </c>
      <c r="H375" s="95" t="str">
        <f>IF(地区標準卸価格!H375="","",IF(ISNUMBER(地区標準卸価格!H375),IF(入力!$C$17=1,ROUNDDOWN(地区標準卸価格!H375*ユーザ別掛け率!H375%,-入力!$C$16),IF(入力!$C$17=2,ROUNDUP(地区標準卸価格!H375*ユーザ別掛け率!H375%,-入力!$C$16),IF(入力!$C$17=3,ROUND(地区標準卸価格!H375*ユーザ別掛け率!H375%,-入力!$C$16),""))),地区標準卸価格!H375))</f>
        <v/>
      </c>
      <c r="I375" s="20">
        <f>'6桁'!I375</f>
        <v>0</v>
      </c>
      <c r="J375" s="95" t="str">
        <f>IF(地区標準卸価格!J375="","",IF(ISNUMBER(地区標準卸価格!J375),IF(入力!$C$17=1,ROUNDDOWN(地区標準卸価格!J375*ユーザ別掛け率!J375%,-入力!$C$16),IF(入力!$C$17=2,ROUNDUP(地区標準卸価格!J375*ユーザ別掛け率!J375%,-入力!$C$16),IF(入力!$C$17=3,ROUND(地区標準卸価格!J375*ユーザ別掛け率!J375%,-入力!$C$16),""))),地区標準卸価格!J375))</f>
        <v/>
      </c>
      <c r="K375" s="20">
        <f>'6桁'!K375</f>
        <v>0</v>
      </c>
      <c r="N375" s="267"/>
      <c r="O375" s="251"/>
      <c r="P375" s="74"/>
      <c r="Q375" s="22"/>
      <c r="R375" s="74"/>
      <c r="S375" s="22"/>
      <c r="T375" s="74"/>
      <c r="U375" s="22"/>
      <c r="V375" s="74"/>
      <c r="W375" s="22"/>
      <c r="X375" s="74"/>
      <c r="Y375" s="22"/>
    </row>
    <row r="376" spans="2:26" ht="30" customHeight="1">
      <c r="B376" s="503"/>
      <c r="C376" s="341" t="s">
        <v>359</v>
      </c>
      <c r="D376" s="500">
        <v>75</v>
      </c>
      <c r="E376" s="501"/>
      <c r="F376" s="95">
        <f>IF(地区標準卸価格!F376="","",IF(ISNUMBER(地区標準卸価格!F376),IF(入力!$C$17=1,ROUNDDOWN(地区標準卸価格!F376*ユーザ別掛け率!F376%,-入力!$C$16),IF(入力!$C$17=2,ROUNDUP(地区標準卸価格!F376*ユーザ別掛け率!F376%,-入力!$C$16),IF(入力!$C$17=3,ROUND(地区標準卸価格!F376*ユーザ別掛け率!F376%,-入力!$C$16),""))),地区標準卸価格!F376))</f>
        <v>9700</v>
      </c>
      <c r="G376" s="126" t="str">
        <f>'6桁'!G376</f>
        <v>S◇</v>
      </c>
      <c r="H376" s="95">
        <f>IF(地区標準卸価格!H376="","",IF(ISNUMBER(地区標準卸価格!H376),IF(入力!$C$17=1,ROUNDDOWN(地区標準卸価格!H376*ユーザ別掛け率!H376%,-入力!$C$16),IF(入力!$C$17=2,ROUNDUP(地区標準卸価格!H376*ユーザ別掛け率!H376%,-入力!$C$16),IF(入力!$C$17=3,ROUND(地区標準卸価格!H376*ユーザ別掛け率!H376%,-入力!$C$16),""))),地区標準卸価格!H376))</f>
        <v>11800</v>
      </c>
      <c r="I376" s="20" t="str">
        <f>'6桁'!I376</f>
        <v>H</v>
      </c>
      <c r="J376" s="95" t="str">
        <f>IF(地区標準卸価格!J376="","",IF(ISNUMBER(地区標準卸価格!J376),IF(入力!$C$17=1,ROUNDDOWN(地区標準卸価格!J376*ユーザ別掛け率!J376%,-入力!$C$16),IF(入力!$C$17=2,ROUNDUP(地区標準卸価格!J376*ユーザ別掛け率!J376%,-入力!$C$16),IF(入力!$C$17=3,ROUND(地区標準卸価格!J376*ユーザ別掛け率!J376%,-入力!$C$16),""))),地区標準卸価格!J376))</f>
        <v/>
      </c>
      <c r="K376" s="20">
        <f>'6桁'!K376</f>
        <v>0</v>
      </c>
      <c r="N376" s="267"/>
      <c r="O376" s="251"/>
      <c r="P376" s="74"/>
      <c r="Q376" s="22"/>
      <c r="R376" s="74"/>
      <c r="S376" s="22"/>
      <c r="T376" s="74"/>
      <c r="U376" s="22"/>
      <c r="V376" s="74"/>
      <c r="W376" s="22"/>
      <c r="X376" s="74"/>
      <c r="Y376" s="22"/>
    </row>
    <row r="377" spans="2:26" ht="30" customHeight="1">
      <c r="B377" s="503"/>
      <c r="C377" s="341" t="s">
        <v>360</v>
      </c>
      <c r="D377" s="500">
        <v>79</v>
      </c>
      <c r="E377" s="501"/>
      <c r="F377" s="95">
        <f>IF(地区標準卸価格!F377="","",IF(ISNUMBER(地区標準卸価格!F377),IF(入力!$C$17=1,ROUNDDOWN(地区標準卸価格!F377*ユーザ別掛け率!F377%,-入力!$C$16),IF(入力!$C$17=2,ROUNDUP(地区標準卸価格!F377*ユーザ別掛け率!F377%,-入力!$C$16),IF(入力!$C$17=3,ROUND(地区標準卸価格!F377*ユーザ別掛け率!F377%,-入力!$C$16),""))),地区標準卸価格!F377))</f>
        <v>9900</v>
      </c>
      <c r="G377" s="126" t="str">
        <f>'6桁'!G377</f>
        <v>S◇</v>
      </c>
      <c r="H377" s="95" t="str">
        <f>IF(地区標準卸価格!H377="","",IF(ISNUMBER(地区標準卸価格!H377),IF(入力!$C$17=1,ROUNDDOWN(地区標準卸価格!H377*ユーザ別掛け率!H377%,-入力!$C$16),IF(入力!$C$17=2,ROUNDUP(地区標準卸価格!H377*ユーザ別掛け率!H377%,-入力!$C$16),IF(入力!$C$17=3,ROUND(地区標準卸価格!H377*ユーザ別掛け率!H377%,-入力!$C$16),""))),地区標準卸価格!H377))</f>
        <v/>
      </c>
      <c r="I377" s="20">
        <f>'6桁'!I377</f>
        <v>0</v>
      </c>
      <c r="J377" s="95" t="str">
        <f>IF(地区標準卸価格!J377="","",IF(ISNUMBER(地区標準卸価格!J377),IF(入力!$C$17=1,ROUNDDOWN(地区標準卸価格!J377*ユーザ別掛け率!J377%,-入力!$C$16),IF(入力!$C$17=2,ROUNDUP(地区標準卸価格!J377*ユーザ別掛け率!J377%,-入力!$C$16),IF(入力!$C$17=3,ROUND(地区標準卸価格!J377*ユーザ別掛け率!J377%,-入力!$C$16),""))),地区標準卸価格!J377))</f>
        <v/>
      </c>
      <c r="K377" s="20">
        <f>'6桁'!K377</f>
        <v>0</v>
      </c>
      <c r="N377" s="267"/>
      <c r="O377" s="251"/>
      <c r="P377" s="74"/>
      <c r="Q377" s="22"/>
      <c r="R377" s="74"/>
      <c r="S377" s="22"/>
      <c r="T377" s="74"/>
      <c r="U377" s="22"/>
      <c r="V377" s="74"/>
      <c r="W377" s="22"/>
      <c r="X377" s="74"/>
      <c r="Y377" s="22"/>
    </row>
    <row r="378" spans="2:26" ht="30" customHeight="1">
      <c r="B378" s="503"/>
      <c r="C378" s="341" t="s">
        <v>123</v>
      </c>
      <c r="D378" s="500">
        <v>82</v>
      </c>
      <c r="E378" s="501"/>
      <c r="F378" s="95">
        <f>IF(地区標準卸価格!F378="","",IF(ISNUMBER(地区標準卸価格!F378),IF(入力!$C$17=1,ROUNDDOWN(地区標準卸価格!F378*ユーザ別掛け率!F378%,-入力!$C$16),IF(入力!$C$17=2,ROUNDUP(地区標準卸価格!F378*ユーザ別掛け率!F378%,-入力!$C$16),IF(入力!$C$17=3,ROUND(地区標準卸価格!F378*ユーザ別掛け率!F378%,-入力!$C$16),""))),地区標準卸価格!F378))</f>
        <v>11700</v>
      </c>
      <c r="G378" s="126" t="str">
        <f>'6桁'!G378</f>
        <v>S◇</v>
      </c>
      <c r="H378" s="95" t="str">
        <f>IF(地区標準卸価格!H378="","",IF(ISNUMBER(地区標準卸価格!H378),IF(入力!$C$17=1,ROUNDDOWN(地区標準卸価格!H378*ユーザ別掛け率!H378%,-入力!$C$16),IF(入力!$C$17=2,ROUNDUP(地区標準卸価格!H378*ユーザ別掛け率!H378%,-入力!$C$16),IF(入力!$C$17=3,ROUND(地区標準卸価格!H378*ユーザ別掛け率!H378%,-入力!$C$16),""))),地区標準卸価格!H378))</f>
        <v/>
      </c>
      <c r="I378" s="20">
        <f>'6桁'!I378</f>
        <v>0</v>
      </c>
      <c r="J378" s="95" t="str">
        <f>IF(地区標準卸価格!J378="","",IF(ISNUMBER(地区標準卸価格!J378),IF(入力!$C$17=1,ROUNDDOWN(地区標準卸価格!J378*ユーザ別掛け率!J378%,-入力!$C$16),IF(入力!$C$17=2,ROUNDUP(地区標準卸価格!J378*ユーザ別掛け率!J378%,-入力!$C$16),IF(入力!$C$17=3,ROUND(地区標準卸価格!J378*ユーザ別掛け率!J378%,-入力!$C$16),""))),地区標準卸価格!J378))</f>
        <v/>
      </c>
      <c r="K378" s="20">
        <f>'6桁'!K378</f>
        <v>0</v>
      </c>
      <c r="N378" s="267"/>
      <c r="O378" s="251"/>
      <c r="P378" s="74"/>
      <c r="Q378" s="22"/>
      <c r="R378" s="74"/>
      <c r="S378" s="22"/>
      <c r="T378" s="74"/>
      <c r="U378" s="22"/>
      <c r="V378" s="74"/>
      <c r="W378" s="22"/>
      <c r="X378" s="74"/>
      <c r="Y378" s="22"/>
    </row>
    <row r="379" spans="2:26" ht="30" customHeight="1">
      <c r="B379" s="503"/>
      <c r="C379" s="341" t="s">
        <v>63</v>
      </c>
      <c r="D379" s="500">
        <v>70</v>
      </c>
      <c r="E379" s="501"/>
      <c r="F379" s="95">
        <f>IF(地区標準卸価格!F379="","",IF(ISNUMBER(地区標準卸価格!F379),IF(入力!$C$17=1,ROUNDDOWN(地区標準卸価格!F379*ユーザ別掛け率!F379%,-入力!$C$16),IF(入力!$C$17=2,ROUNDUP(地区標準卸価格!F379*ユーザ別掛け率!F379%,-入力!$C$16),IF(入力!$C$17=3,ROUND(地区標準卸価格!F379*ユーザ別掛け率!F379%,-入力!$C$16),""))),地区標準卸価格!F379))</f>
        <v>8600</v>
      </c>
      <c r="G379" s="126" t="str">
        <f>'6桁'!G379</f>
        <v>S◇
EC202</v>
      </c>
      <c r="H379" s="95" t="str">
        <f>IF(地区標準卸価格!H379="","",IF(ISNUMBER(地区標準卸価格!H379),IF(入力!$C$17=1,ROUNDDOWN(地区標準卸価格!H379*ユーザ別掛け率!H379%,-入力!$C$16),IF(入力!$C$17=2,ROUNDUP(地区標準卸価格!H379*ユーザ別掛け率!H379%,-入力!$C$16),IF(入力!$C$17=3,ROUND(地区標準卸価格!H379*ユーザ別掛け率!H379%,-入力!$C$16),""))),地区標準卸価格!H379))</f>
        <v/>
      </c>
      <c r="I379" s="20">
        <f>'6桁'!I379</f>
        <v>0</v>
      </c>
      <c r="J379" s="95" t="str">
        <f>IF(地区標準卸価格!J379="","",IF(ISNUMBER(地区標準卸価格!J379),IF(入力!$C$17=1,ROUNDDOWN(地区標準卸価格!J379*ユーザ別掛け率!J379%,-入力!$C$16),IF(入力!$C$17=2,ROUNDUP(地区標準卸価格!J379*ユーザ別掛け率!J379%,-入力!$C$16),IF(入力!$C$17=3,ROUND(地区標準卸価格!J379*ユーザ別掛け率!J379%,-入力!$C$16),""))),地区標準卸価格!J379))</f>
        <v/>
      </c>
      <c r="K379" s="20">
        <f>'6桁'!K379</f>
        <v>0</v>
      </c>
      <c r="N379" s="267"/>
      <c r="O379" s="251"/>
      <c r="P379" s="74"/>
      <c r="Q379" s="22"/>
      <c r="R379" s="74"/>
      <c r="S379" s="22"/>
      <c r="T379" s="74"/>
      <c r="U379" s="22"/>
      <c r="V379" s="74"/>
      <c r="W379" s="22"/>
      <c r="X379" s="74"/>
      <c r="Y379" s="22"/>
    </row>
    <row r="380" spans="2:26" ht="30" customHeight="1">
      <c r="B380" s="503"/>
      <c r="C380" s="341" t="s">
        <v>131</v>
      </c>
      <c r="D380" s="500">
        <v>75</v>
      </c>
      <c r="E380" s="501"/>
      <c r="F380" s="95">
        <f>IF(地区標準卸価格!F380="","",IF(ISNUMBER(地区標準卸価格!F380),IF(入力!$C$17=1,ROUNDDOWN(地区標準卸価格!F380*ユーザ別掛け率!F380%,-入力!$C$16),IF(入力!$C$17=2,ROUNDUP(地区標準卸価格!F380*ユーザ別掛け率!F380%,-入力!$C$16),IF(入力!$C$17=3,ROUND(地区標準卸価格!F380*ユーザ別掛け率!F380%,-入力!$C$16),""))),地区標準卸価格!F380))</f>
        <v>8700</v>
      </c>
      <c r="G380" s="126" t="str">
        <f>'6桁'!G380</f>
        <v>S◇</v>
      </c>
      <c r="H380" s="95">
        <f>IF(地区標準卸価格!H380="","",IF(ISNUMBER(地区標準卸価格!H380),IF(入力!$C$17=1,ROUNDDOWN(地区標準卸価格!H380*ユーザ別掛け率!H380%,-入力!$C$16),IF(入力!$C$17=2,ROUNDUP(地区標準卸価格!H380*ユーザ別掛け率!H380%,-入力!$C$16),IF(入力!$C$17=3,ROUND(地区標準卸価格!H380*ユーザ別掛け率!H380%,-入力!$C$16),""))),地区標準卸価格!H380))</f>
        <v>9900</v>
      </c>
      <c r="I380" s="20" t="str">
        <f>'6桁'!I380</f>
        <v>S</v>
      </c>
      <c r="J380" s="95" t="str">
        <f>IF(地区標準卸価格!J380="","",IF(ISNUMBER(地区標準卸価格!J380),IF(入力!$C$17=1,ROUNDDOWN(地区標準卸価格!J380*ユーザ別掛け率!J380%,-入力!$C$16),IF(入力!$C$17=2,ROUNDUP(地区標準卸価格!J380*ユーザ別掛け率!J380%,-入力!$C$16),IF(入力!$C$17=3,ROUND(地区標準卸価格!J380*ユーザ別掛け率!J380%,-入力!$C$16),""))),地区標準卸価格!J380))</f>
        <v/>
      </c>
      <c r="K380" s="96">
        <f>'6桁'!K380</f>
        <v>0</v>
      </c>
      <c r="N380" s="267"/>
      <c r="O380" s="251"/>
      <c r="P380" s="74"/>
      <c r="Q380" s="22"/>
      <c r="R380" s="74"/>
      <c r="S380" s="22"/>
      <c r="T380" s="74"/>
      <c r="U380" s="22"/>
      <c r="V380" s="74"/>
      <c r="W380" s="22"/>
      <c r="X380" s="74"/>
      <c r="Y380" s="22"/>
    </row>
    <row r="381" spans="2:26" ht="30" customHeight="1">
      <c r="B381" s="503"/>
      <c r="C381" s="341" t="s">
        <v>46</v>
      </c>
      <c r="D381" s="500">
        <v>79</v>
      </c>
      <c r="E381" s="501"/>
      <c r="F381" s="95">
        <f>IF(地区標準卸価格!F381="","",IF(ISNUMBER(地区標準卸価格!F381),IF(入力!$C$17=1,ROUNDDOWN(地区標準卸価格!F381*ユーザ別掛け率!F381%,-入力!$C$16),IF(入力!$C$17=2,ROUNDUP(地区標準卸価格!F381*ユーザ別掛け率!F381%,-入力!$C$16),IF(入力!$C$17=3,ROUND(地区標準卸価格!F381*ユーザ別掛け率!F381%,-入力!$C$16),""))),地区標準卸価格!F381))</f>
        <v>10800</v>
      </c>
      <c r="G381" s="126" t="str">
        <f>'6桁'!G381</f>
        <v>S◇</v>
      </c>
      <c r="H381" s="95" t="str">
        <f>IF(地区標準卸価格!H381="","",IF(ISNUMBER(地区標準卸価格!H381),IF(入力!$C$17=1,ROUNDDOWN(地区標準卸価格!H381*ユーザ別掛け率!H381%,-入力!$C$16),IF(入力!$C$17=2,ROUNDUP(地区標準卸価格!H381*ユーザ別掛け率!H381%,-入力!$C$16),IF(入力!$C$17=3,ROUND(地区標準卸価格!H381*ユーザ別掛け率!H381%,-入力!$C$16),""))),地区標準卸価格!H381))</f>
        <v/>
      </c>
      <c r="I381" s="20">
        <f>'6桁'!I381</f>
        <v>0</v>
      </c>
      <c r="J381" s="95" t="str">
        <f>IF(地区標準卸価格!J381="","",IF(ISNUMBER(地区標準卸価格!J381),IF(入力!$C$17=1,ROUNDDOWN(地区標準卸価格!J381*ユーザ別掛け率!J381%,-入力!$C$16),IF(入力!$C$17=2,ROUNDUP(地区標準卸価格!J381*ユーザ別掛け率!J381%,-入力!$C$16),IF(入力!$C$17=3,ROUND(地区標準卸価格!J381*ユーザ別掛け率!J381%,-入力!$C$16),""))),地区標準卸価格!J381))</f>
        <v/>
      </c>
      <c r="K381" s="20">
        <f>'6桁'!K381</f>
        <v>0</v>
      </c>
      <c r="N381" s="267"/>
      <c r="O381" s="251"/>
      <c r="P381" s="74"/>
      <c r="Q381" s="22"/>
      <c r="R381" s="74"/>
      <c r="S381" s="22"/>
      <c r="T381" s="74"/>
      <c r="U381" s="22"/>
      <c r="V381" s="74"/>
      <c r="W381" s="22"/>
      <c r="X381" s="74"/>
      <c r="Y381" s="22"/>
    </row>
    <row r="382" spans="2:26" ht="30" customHeight="1" thickBot="1">
      <c r="B382" s="544"/>
      <c r="C382" s="343" t="s">
        <v>49</v>
      </c>
      <c r="D382" s="558">
        <v>83</v>
      </c>
      <c r="E382" s="559"/>
      <c r="F382" s="118">
        <f>IF(地区標準卸価格!F382="","",IF(ISNUMBER(地区標準卸価格!F382),IF(入力!$C$17=1,ROUNDDOWN(地区標準卸価格!F382*ユーザ別掛け率!F382%,-入力!$C$16),IF(入力!$C$17=2,ROUNDUP(地区標準卸価格!F382*ユーザ別掛け率!F382%,-入力!$C$16),IF(入力!$C$17=3,ROUND(地区標準卸価格!F382*ユーザ別掛け率!F382%,-入力!$C$16),""))),地区標準卸価格!F382))</f>
        <v>11200</v>
      </c>
      <c r="G382" s="127" t="str">
        <f>'6桁'!G382</f>
        <v>S◇</v>
      </c>
      <c r="H382" s="118" t="str">
        <f>IF(地区標準卸価格!H382="","",IF(ISNUMBER(地区標準卸価格!H382),IF(入力!$C$17=1,ROUNDDOWN(地区標準卸価格!H382*ユーザ別掛け率!H382%,-入力!$C$16),IF(入力!$C$17=2,ROUNDUP(地区標準卸価格!H382*ユーザ別掛け率!H382%,-入力!$C$16),IF(入力!$C$17=3,ROUND(地区標準卸価格!H382*ユーザ別掛け率!H382%,-入力!$C$16),""))),地区標準卸価格!H382))</f>
        <v/>
      </c>
      <c r="I382" s="21">
        <f>'6桁'!I382</f>
        <v>0</v>
      </c>
      <c r="J382" s="118" t="str">
        <f>IF(地区標準卸価格!J382="","",IF(ISNUMBER(地区標準卸価格!J382),IF(入力!$C$17=1,ROUNDDOWN(地区標準卸価格!J382*ユーザ別掛け率!J382%,-入力!$C$16),IF(入力!$C$17=2,ROUNDUP(地区標準卸価格!J382*ユーザ別掛け率!J382%,-入力!$C$16),IF(入力!$C$17=3,ROUND(地区標準卸価格!J382*ユーザ別掛け率!J382%,-入力!$C$16),""))),地区標準卸価格!J382))</f>
        <v/>
      </c>
      <c r="K382" s="21">
        <f>'6桁'!K382</f>
        <v>0</v>
      </c>
      <c r="N382" s="267"/>
      <c r="O382" s="251"/>
      <c r="P382" s="74"/>
      <c r="Q382" s="22"/>
      <c r="R382" s="74"/>
      <c r="S382" s="22"/>
      <c r="T382" s="74"/>
      <c r="U382" s="22"/>
      <c r="V382" s="74"/>
      <c r="W382" s="22"/>
      <c r="X382" s="74"/>
      <c r="Y382" s="22"/>
    </row>
    <row r="383" spans="2:26" ht="21" customHeight="1">
      <c r="B383" s="122" t="s">
        <v>1994</v>
      </c>
    </row>
    <row r="384" spans="2:26" ht="13.5" customHeight="1">
      <c r="C384" s="327"/>
      <c r="D384" s="327"/>
      <c r="E384" s="327"/>
      <c r="F384" s="10"/>
      <c r="G384" s="17"/>
      <c r="H384" s="10"/>
      <c r="I384" s="17"/>
      <c r="J384" s="10"/>
      <c r="K384" s="17"/>
      <c r="L384" s="10"/>
      <c r="M384" s="17"/>
      <c r="N384" s="10"/>
      <c r="O384" s="17"/>
      <c r="P384" s="10"/>
      <c r="Q384" s="17"/>
      <c r="R384" s="10"/>
      <c r="S384" s="17"/>
      <c r="T384" s="10"/>
      <c r="U384" s="17"/>
      <c r="V384" s="10"/>
      <c r="W384" s="17"/>
      <c r="X384" s="10"/>
      <c r="Y384" s="17"/>
    </row>
    <row r="385" spans="2:27" s="239" customFormat="1" ht="20.100000000000001" customHeight="1" thickBot="1">
      <c r="B385" s="238" t="s">
        <v>784</v>
      </c>
      <c r="F385" s="240"/>
      <c r="H385" s="240"/>
      <c r="J385" s="240"/>
      <c r="L385" s="240"/>
      <c r="N385" s="240"/>
      <c r="P385" s="240"/>
      <c r="R385" s="240"/>
      <c r="T385" s="240"/>
      <c r="V385" s="240"/>
      <c r="X385" s="240"/>
    </row>
    <row r="386" spans="2:27" ht="19.5" customHeight="1" thickBot="1">
      <c r="B386" s="521" t="s">
        <v>452</v>
      </c>
      <c r="C386" s="524" t="s">
        <v>524</v>
      </c>
      <c r="D386" s="527" t="s">
        <v>1113</v>
      </c>
      <c r="E386" s="540"/>
      <c r="F386" s="531" t="s">
        <v>453</v>
      </c>
      <c r="G386" s="532"/>
      <c r="H386" s="532"/>
      <c r="I386" s="533"/>
      <c r="J386" s="370"/>
      <c r="K386" s="521" t="s">
        <v>452</v>
      </c>
      <c r="L386" s="534" t="s">
        <v>524</v>
      </c>
      <c r="M386" s="535"/>
      <c r="N386" s="516" t="s">
        <v>1127</v>
      </c>
      <c r="O386" s="535"/>
      <c r="P386" s="531" t="s">
        <v>453</v>
      </c>
      <c r="Q386" s="532"/>
      <c r="R386" s="532"/>
      <c r="S386" s="533"/>
      <c r="T386" s="11"/>
      <c r="U386" s="11"/>
      <c r="V386" s="11"/>
      <c r="W386" s="11"/>
      <c r="X386" s="11"/>
      <c r="Y386" s="11"/>
      <c r="Z386" s="11"/>
      <c r="AA386" s="11"/>
    </row>
    <row r="387" spans="2:27" ht="19.5" customHeight="1">
      <c r="B387" s="522"/>
      <c r="C387" s="525"/>
      <c r="D387" s="541"/>
      <c r="E387" s="542"/>
      <c r="F387" s="516" t="s">
        <v>971</v>
      </c>
      <c r="G387" s="507"/>
      <c r="H387" s="506" t="s">
        <v>770</v>
      </c>
      <c r="I387" s="507"/>
      <c r="J387" s="370"/>
      <c r="K387" s="522"/>
      <c r="L387" s="536"/>
      <c r="M387" s="537"/>
      <c r="N387" s="536"/>
      <c r="O387" s="537"/>
      <c r="P387" s="516" t="s">
        <v>785</v>
      </c>
      <c r="Q387" s="507"/>
      <c r="R387" s="506" t="s">
        <v>770</v>
      </c>
      <c r="S387" s="507"/>
      <c r="T387" s="11"/>
      <c r="U387" s="11"/>
      <c r="V387" s="11"/>
      <c r="W387" s="11"/>
      <c r="X387" s="11"/>
      <c r="Y387" s="11"/>
      <c r="Z387" s="11"/>
      <c r="AA387" s="11"/>
    </row>
    <row r="388" spans="2:27" ht="19.5" customHeight="1">
      <c r="B388" s="522"/>
      <c r="C388" s="525"/>
      <c r="D388" s="510" t="s">
        <v>1115</v>
      </c>
      <c r="E388" s="550" t="s">
        <v>1114</v>
      </c>
      <c r="F388" s="517"/>
      <c r="G388" s="509"/>
      <c r="H388" s="508"/>
      <c r="I388" s="509"/>
      <c r="J388" s="410"/>
      <c r="K388" s="522"/>
      <c r="L388" s="536"/>
      <c r="M388" s="537"/>
      <c r="N388" s="536"/>
      <c r="O388" s="537"/>
      <c r="P388" s="517"/>
      <c r="Q388" s="509"/>
      <c r="R388" s="508"/>
      <c r="S388" s="509"/>
      <c r="T388" s="407"/>
      <c r="U388" s="407"/>
      <c r="V388" s="407"/>
      <c r="W388" s="407"/>
      <c r="X388" s="407"/>
      <c r="Y388" s="136"/>
      <c r="Z388" s="136"/>
    </row>
    <row r="389" spans="2:27" ht="19.5" customHeight="1" thickBot="1">
      <c r="B389" s="523"/>
      <c r="C389" s="526"/>
      <c r="D389" s="549"/>
      <c r="E389" s="551"/>
      <c r="F389" s="553" t="s">
        <v>492</v>
      </c>
      <c r="G389" s="554"/>
      <c r="H389" s="553" t="s">
        <v>511</v>
      </c>
      <c r="I389" s="573"/>
      <c r="J389" s="358"/>
      <c r="K389" s="523"/>
      <c r="L389" s="538"/>
      <c r="M389" s="539"/>
      <c r="N389" s="538"/>
      <c r="O389" s="539"/>
      <c r="P389" s="514" t="s">
        <v>492</v>
      </c>
      <c r="Q389" s="515"/>
      <c r="R389" s="514" t="s">
        <v>511</v>
      </c>
      <c r="S389" s="515"/>
      <c r="T389" s="327"/>
      <c r="U389" s="327"/>
      <c r="V389" s="327"/>
      <c r="W389" s="327"/>
      <c r="X389" s="327"/>
    </row>
    <row r="390" spans="2:27" ht="30" customHeight="1">
      <c r="B390" s="502">
        <v>12</v>
      </c>
      <c r="C390" s="352" t="s">
        <v>8</v>
      </c>
      <c r="D390" s="253">
        <v>70</v>
      </c>
      <c r="E390" s="353"/>
      <c r="F390" s="91">
        <f>IF(地区標準卸価格!F390="","",IF(ISNUMBER(地区標準卸価格!F390),IF(入力!$C$17=1,ROUNDDOWN(地区標準卸価格!F390*ユーザ別掛け率!F390%,-入力!$C$16),IF(入力!$C$17=2,ROUNDUP(地区標準卸価格!F390*ユーザ別掛け率!F390%,-入力!$C$16),IF(入力!$C$17=3,ROUND(地区標準卸価格!F390*ユーザ別掛け率!F390%,-入力!$C$16),""))),地区標準卸価格!F390))</f>
        <v>10500</v>
      </c>
      <c r="G390" s="124" t="str">
        <f>'6桁'!G390</f>
        <v>H
Bb490</v>
      </c>
      <c r="H390" s="91" t="str">
        <f>IF(地区標準卸価格!H390="","",IF(ISNUMBER(地区標準卸価格!H390),IF(入力!$C$17=1,ROUNDDOWN(地区標準卸価格!H390*ユーザ別掛け率!H390%,-入力!$C$16),IF(入力!$C$17=2,ROUNDUP(地区標準卸価格!H390*ユーザ別掛け率!H390%,-入力!$C$16),IF(入力!$C$17=3,ROUND(地区標準卸価格!H390*ユーザ別掛け率!H390%,-入力!$C$16),""))),地区標準卸価格!H390))</f>
        <v/>
      </c>
      <c r="I390" s="125" t="str">
        <f>'6桁'!I390</f>
        <v/>
      </c>
      <c r="J390" s="108"/>
      <c r="K390" s="502">
        <v>10</v>
      </c>
      <c r="L390" s="498" t="s">
        <v>88</v>
      </c>
      <c r="M390" s="499"/>
      <c r="N390" s="498">
        <v>72</v>
      </c>
      <c r="O390" s="499"/>
      <c r="P390" s="91">
        <f>IF(地区標準卸価格!P390="","",IF(ISNUMBER(地区標準卸価格!P390),IF(入力!$C$17=1,ROUNDDOWN(地区標準卸価格!P390*ユーザ別掛け率!P390%,-入力!$C$16),IF(入力!$C$17=2,ROUNDUP(地区標準卸価格!P390*ユーザ別掛け率!P390%,-入力!$C$16),IF(入力!$C$17=3,ROUND(地区標準卸価格!P390*ユーザ別掛け率!P390%,-入力!$C$16),""))),地区標準卸価格!P390))</f>
        <v>10500</v>
      </c>
      <c r="Q390" s="124" t="str">
        <f>'6桁'!Q390</f>
        <v>H</v>
      </c>
      <c r="R390" s="91" t="str">
        <f>IF(地区標準卸価格!R390="","",IF(ISNUMBER(地区標準卸価格!R390),IF(入力!$C$17=1,ROUNDDOWN(地区標準卸価格!R390*ユーザ別掛け率!R390%,-入力!$C$16),IF(入力!$C$17=2,ROUNDUP(地区標準卸価格!R390*ユーザ別掛け率!R390%,-入力!$C$16),IF(入力!$C$17=3,ROUND(地区標準卸価格!R390*ユーザ別掛け率!R390%,-入力!$C$16),""))),地区標準卸価格!R390))</f>
        <v/>
      </c>
      <c r="S390" s="125" t="str">
        <f>'6桁'!S390</f>
        <v/>
      </c>
      <c r="T390" s="22"/>
      <c r="U390" s="74"/>
      <c r="V390" s="22"/>
      <c r="W390" s="74"/>
      <c r="X390" s="22"/>
      <c r="Y390" s="74"/>
      <c r="Z390" s="22"/>
    </row>
    <row r="391" spans="2:27" ht="30" customHeight="1" thickBot="1">
      <c r="B391" s="503"/>
      <c r="C391" s="341" t="s">
        <v>351</v>
      </c>
      <c r="D391" s="254">
        <v>71</v>
      </c>
      <c r="E391" s="342"/>
      <c r="F391" s="95" t="str">
        <f>IF(地区標準卸価格!F391="","",IF(ISNUMBER(地区標準卸価格!F391),IF(入力!$C$17=1,ROUNDDOWN(地区標準卸価格!F391*ユーザ別掛け率!F391%,-入力!$C$16),IF(入力!$C$17=2,ROUNDUP(地区標準卸価格!F391*ユーザ別掛け率!F391%,-入力!$C$16),IF(入力!$C$17=3,ROUND(地区標準卸価格!F391*ユーザ別掛け率!F391%,-入力!$C$16),""))),地区標準卸価格!F391))</f>
        <v/>
      </c>
      <c r="G391" s="126" t="str">
        <f>'6桁'!G391</f>
        <v/>
      </c>
      <c r="H391" s="95">
        <f>IF(地区標準卸価格!H391="","",IF(ISNUMBER(地区標準卸価格!H391),IF(入力!$C$17=1,ROUNDDOWN(地区標準卸価格!H391*ユーザ別掛け率!H391%,-入力!$C$16),IF(入力!$C$17=2,ROUNDUP(地区標準卸価格!H391*ユーザ別掛け率!H391%,-入力!$C$16),IF(入力!$C$17=3,ROUND(地区標準卸価格!H391*ユーザ別掛け率!H391%,-入力!$C$16),""))),地区標準卸価格!H391))</f>
        <v>9100</v>
      </c>
      <c r="I391" s="96" t="str">
        <f>'6桁'!I391</f>
        <v>S
SP65j</v>
      </c>
      <c r="J391" s="108"/>
      <c r="K391" s="544"/>
      <c r="L391" s="538" t="s">
        <v>83</v>
      </c>
      <c r="M391" s="539"/>
      <c r="N391" s="558">
        <v>68</v>
      </c>
      <c r="O391" s="559"/>
      <c r="P391" s="118" t="str">
        <f>IF(地区標準卸価格!P391="","",IF(ISNUMBER(地区標準卸価格!P391),IF(入力!$C$17=1,ROUNDDOWN(地区標準卸価格!P391*ユーザ別掛け率!P391%,-入力!$C$16),IF(入力!$C$17=2,ROUNDUP(地区標準卸価格!P391*ユーザ別掛け率!P391%,-入力!$C$16),IF(入力!$C$17=3,ROUND(地区標準卸価格!P391*ユーザ別掛け率!P391%,-入力!$C$16),""))),地区標準卸価格!P391))</f>
        <v/>
      </c>
      <c r="Q391" s="127" t="str">
        <f>'6桁'!Q391</f>
        <v/>
      </c>
      <c r="R391" s="118">
        <f>IF(地区標準卸価格!R391="","",IF(ISNUMBER(地区標準卸価格!R391),IF(入力!$C$17=1,ROUNDDOWN(地区標準卸価格!R391*ユーザ別掛け率!R391%,-入力!$C$16),IF(入力!$C$17=2,ROUNDUP(地区標準卸価格!R391*ユーザ別掛け率!R391%,-入力!$C$16),IF(入力!$C$17=3,ROUND(地区標準卸価格!R391*ユーザ別掛け率!R391%,-入力!$C$16),""))),地区標準卸価格!R391))</f>
        <v>5800</v>
      </c>
      <c r="S391" s="119" t="str">
        <f>'6桁'!S391</f>
        <v>S
SP10</v>
      </c>
      <c r="T391" s="22"/>
      <c r="U391" s="74"/>
      <c r="V391" s="22"/>
      <c r="W391" s="74"/>
      <c r="X391" s="22"/>
      <c r="Y391" s="74"/>
      <c r="Z391" s="22"/>
    </row>
    <row r="392" spans="2:27" ht="30" customHeight="1">
      <c r="B392" s="503"/>
      <c r="C392" s="341" t="s">
        <v>361</v>
      </c>
      <c r="D392" s="500">
        <v>69</v>
      </c>
      <c r="E392" s="501"/>
      <c r="F392" s="95" t="str">
        <f>IF(地区標準卸価格!F392="","",IF(ISNUMBER(地区標準卸価格!F392),IF(入力!$C$17=1,ROUNDDOWN(地区標準卸価格!F392*ユーザ別掛け率!F392%,-入力!$C$16),IF(入力!$C$17=2,ROUNDUP(地区標準卸価格!F392*ユーザ別掛け率!F392%,-入力!$C$16),IF(入力!$C$17=3,ROUND(地区標準卸価格!F392*ユーザ別掛け率!F392%,-入力!$C$16),""))),地区標準卸価格!F392))</f>
        <v/>
      </c>
      <c r="G392" s="126" t="str">
        <f>'6桁'!G392</f>
        <v/>
      </c>
      <c r="H392" s="95">
        <f>IF(地区標準卸価格!H392="","",IF(ISNUMBER(地区標準卸価格!H392),IF(入力!$C$17=1,ROUNDDOWN(地区標準卸価格!H392*ユーザ別掛け率!H392%,-入力!$C$16),IF(入力!$C$17=2,ROUNDUP(地区標準卸価格!H392*ユーザ別掛け率!H392%,-入力!$C$16),IF(入力!$C$17=3,ROUND(地区標準卸価格!H392*ユーザ別掛け率!H392%,-入力!$C$16),""))),地区標準卸価格!H392))</f>
        <v>6600</v>
      </c>
      <c r="I392" s="96" t="str">
        <f>'6桁'!I392</f>
        <v>S
EC201</v>
      </c>
      <c r="J392" s="108"/>
      <c r="K392" s="22"/>
      <c r="L392" s="74"/>
      <c r="M392" s="22"/>
      <c r="N392" s="74"/>
      <c r="O392" s="251"/>
      <c r="P392" s="74"/>
      <c r="Q392" s="22"/>
      <c r="R392" s="74"/>
      <c r="S392" s="22"/>
      <c r="T392" s="74"/>
      <c r="U392" s="22"/>
      <c r="V392" s="74"/>
      <c r="W392" s="22"/>
      <c r="X392" s="74"/>
      <c r="Y392" s="22"/>
    </row>
    <row r="393" spans="2:27" ht="30" customHeight="1">
      <c r="B393" s="503"/>
      <c r="C393" s="341" t="s">
        <v>362</v>
      </c>
      <c r="D393" s="500">
        <v>73</v>
      </c>
      <c r="E393" s="501"/>
      <c r="F393" s="95" t="str">
        <f>IF(地区標準卸価格!F393="","",IF(ISNUMBER(地区標準卸価格!F393),IF(入力!$C$17=1,ROUNDDOWN(地区標準卸価格!F393*ユーザ別掛け率!F393%,-入力!$C$16),IF(入力!$C$17=2,ROUNDUP(地区標準卸価格!F393*ユーザ別掛け率!F393%,-入力!$C$16),IF(入力!$C$17=3,ROUND(地区標準卸価格!F393*ユーザ別掛け率!F393%,-入力!$C$16),""))),地区標準卸価格!F393))</f>
        <v/>
      </c>
      <c r="G393" s="126" t="str">
        <f>'6桁'!G393</f>
        <v/>
      </c>
      <c r="H393" s="95">
        <f>IF(地区標準卸価格!H393="","",IF(ISNUMBER(地区標準卸価格!H393),IF(入力!$C$17=1,ROUNDDOWN(地区標準卸価格!H393*ユーザ別掛け率!H393%,-入力!$C$16),IF(入力!$C$17=2,ROUNDUP(地区標準卸価格!H393*ユーザ別掛け率!H393%,-入力!$C$16),IF(入力!$C$17=3,ROUND(地区標準卸価格!H393*ユーザ別掛け率!H393%,-入力!$C$16),""))),地区標準卸価格!H393))</f>
        <v>8300</v>
      </c>
      <c r="I393" s="96" t="str">
        <f>'6桁'!I393</f>
        <v>S
EC201</v>
      </c>
      <c r="J393" s="108"/>
      <c r="K393" s="22"/>
      <c r="L393" s="74"/>
      <c r="M393" s="22"/>
      <c r="N393" s="74"/>
      <c r="O393" s="251"/>
      <c r="P393" s="74"/>
      <c r="Q393" s="22"/>
      <c r="R393" s="74"/>
      <c r="S393" s="22"/>
      <c r="T393" s="74"/>
      <c r="U393" s="22"/>
      <c r="V393" s="74"/>
      <c r="W393" s="22"/>
      <c r="X393" s="74"/>
      <c r="Y393" s="22"/>
    </row>
    <row r="394" spans="2:27" ht="30" customHeight="1">
      <c r="B394" s="503"/>
      <c r="C394" s="341" t="s">
        <v>502</v>
      </c>
      <c r="D394" s="500">
        <v>68</v>
      </c>
      <c r="E394" s="501"/>
      <c r="F394" s="95" t="str">
        <f>IF(地区標準卸価格!F394="","",IF(ISNUMBER(地区標準卸価格!F394),IF(入力!$C$17=1,ROUNDDOWN(地区標準卸価格!F394*ユーザ別掛け率!F394%,-入力!$C$16),IF(入力!$C$17=2,ROUNDUP(地区標準卸価格!F394*ユーザ別掛け率!F394%,-入力!$C$16),IF(入力!$C$17=3,ROUND(地区標準卸価格!F394*ユーザ別掛け率!F394%,-入力!$C$16),""))),地区標準卸価格!F394))</f>
        <v/>
      </c>
      <c r="G394" s="126" t="str">
        <f>'6桁'!G394</f>
        <v/>
      </c>
      <c r="H394" s="95">
        <f>IF(地区標準卸価格!H394="","",IF(ISNUMBER(地区標準卸価格!H394),IF(入力!$C$17=1,ROUNDDOWN(地区標準卸価格!H394*ユーザ別掛け率!H394%,-入力!$C$16),IF(入力!$C$17=2,ROUNDUP(地区標準卸価格!H394*ユーザ別掛け率!H394%,-入力!$C$16),IF(入力!$C$17=3,ROUND(地区標準卸価格!H394*ユーザ別掛け率!H394%,-入力!$C$16),""))),地区標準卸価格!H394))</f>
        <v>6300</v>
      </c>
      <c r="I394" s="96" t="str">
        <f>'6桁'!I394</f>
        <v>S
EC201</v>
      </c>
      <c r="J394" s="108"/>
      <c r="K394" s="22"/>
      <c r="L394" s="74"/>
      <c r="M394" s="22"/>
      <c r="N394" s="74"/>
      <c r="O394" s="251"/>
      <c r="P394" s="74"/>
      <c r="Q394" s="22"/>
      <c r="R394" s="74"/>
      <c r="S394" s="22"/>
      <c r="T394" s="74"/>
      <c r="U394" s="22"/>
      <c r="V394" s="74"/>
      <c r="W394" s="22"/>
      <c r="X394" s="74"/>
      <c r="Y394" s="22"/>
    </row>
    <row r="395" spans="2:27" ht="30" customHeight="1" thickBot="1">
      <c r="B395" s="544"/>
      <c r="C395" s="343" t="s">
        <v>503</v>
      </c>
      <c r="D395" s="558">
        <v>74</v>
      </c>
      <c r="E395" s="559"/>
      <c r="F395" s="118" t="str">
        <f>IF(地区標準卸価格!F395="","",IF(ISNUMBER(地区標準卸価格!F395),IF(入力!$C$17=1,ROUNDDOWN(地区標準卸価格!F395*ユーザ別掛け率!F395%,-入力!$C$16),IF(入力!$C$17=2,ROUNDUP(地区標準卸価格!F395*ユーザ別掛け率!F395%,-入力!$C$16),IF(入力!$C$17=3,ROUND(地区標準卸価格!F395*ユーザ別掛け率!F395%,-入力!$C$16),""))),地区標準卸価格!F395))</f>
        <v/>
      </c>
      <c r="G395" s="127" t="str">
        <f>'6桁'!G395</f>
        <v/>
      </c>
      <c r="H395" s="118">
        <f>IF(地区標準卸価格!H395="","",IF(ISNUMBER(地区標準卸価格!H395),IF(入力!$C$17=1,ROUNDDOWN(地区標準卸価格!H395*ユーザ別掛け率!H395%,-入力!$C$16),IF(入力!$C$17=2,ROUNDUP(地区標準卸価格!H395*ユーザ別掛け率!H395%,-入力!$C$16),IF(入力!$C$17=3,ROUND(地区標準卸価格!H395*ユーザ別掛け率!H395%,-入力!$C$16),""))),地区標準卸価格!H395))</f>
        <v>7400</v>
      </c>
      <c r="I395" s="119" t="str">
        <f>'6桁'!I395</f>
        <v>S
EC201</v>
      </c>
      <c r="J395" s="108"/>
      <c r="K395" s="22"/>
      <c r="L395" s="74"/>
      <c r="M395" s="22"/>
      <c r="N395" s="74"/>
      <c r="O395" s="251"/>
      <c r="P395" s="74"/>
      <c r="Q395" s="22"/>
      <c r="R395" s="74"/>
      <c r="S395" s="22"/>
      <c r="T395" s="74"/>
      <c r="U395" s="22"/>
      <c r="V395" s="74"/>
      <c r="W395" s="22"/>
      <c r="X395" s="74"/>
      <c r="Y395" s="22"/>
    </row>
    <row r="396" spans="2:27" ht="21" customHeight="1">
      <c r="B396" s="122"/>
    </row>
    <row r="397" spans="2:27" ht="13.5" customHeight="1">
      <c r="C397" s="327"/>
      <c r="D397" s="327"/>
      <c r="E397" s="327"/>
      <c r="F397" s="10"/>
      <c r="G397" s="17"/>
      <c r="H397" s="10"/>
      <c r="I397" s="17"/>
      <c r="J397" s="10"/>
      <c r="K397" s="17"/>
      <c r="L397" s="10"/>
      <c r="M397" s="17"/>
      <c r="N397" s="10"/>
      <c r="O397" s="17"/>
      <c r="P397" s="10"/>
      <c r="Q397" s="17"/>
      <c r="R397" s="10"/>
      <c r="S397" s="17"/>
      <c r="T397" s="10"/>
      <c r="U397" s="17"/>
      <c r="V397" s="10"/>
      <c r="W397" s="17"/>
      <c r="X397" s="10"/>
      <c r="Y397" s="17"/>
    </row>
    <row r="399" spans="2:27" ht="14.25" customHeight="1" thickBot="1">
      <c r="C399" s="315"/>
      <c r="D399" s="315"/>
      <c r="E399" s="315"/>
      <c r="F399" s="10"/>
      <c r="G399" s="17"/>
      <c r="H399" s="10"/>
      <c r="I399" s="17"/>
      <c r="J399" s="10"/>
      <c r="K399" s="22"/>
      <c r="L399" s="10"/>
      <c r="M399" s="17"/>
      <c r="N399" s="10"/>
      <c r="O399" s="407"/>
      <c r="P399" s="10"/>
      <c r="Q399" s="22"/>
    </row>
    <row r="400" spans="2:27" ht="25.5" customHeight="1" thickTop="1" thickBot="1">
      <c r="B400" s="518" t="s">
        <v>504</v>
      </c>
      <c r="C400" s="519"/>
      <c r="D400" s="519"/>
      <c r="E400" s="519"/>
      <c r="F400" s="519"/>
      <c r="G400" s="519"/>
      <c r="H400" s="519"/>
      <c r="I400" s="519"/>
      <c r="J400" s="519"/>
      <c r="K400" s="519"/>
      <c r="L400" s="519"/>
      <c r="M400" s="519"/>
      <c r="N400" s="519"/>
      <c r="O400" s="519"/>
      <c r="P400" s="519"/>
      <c r="Q400" s="519"/>
      <c r="R400" s="519"/>
      <c r="S400" s="519"/>
      <c r="T400" s="519"/>
      <c r="U400" s="519"/>
      <c r="V400" s="519"/>
      <c r="W400" s="519"/>
      <c r="X400" s="519"/>
      <c r="Y400" s="519"/>
      <c r="Z400" s="519"/>
      <c r="AA400" s="520"/>
    </row>
    <row r="401" spans="2:27" ht="10.5" customHeight="1" thickTop="1">
      <c r="C401" s="40"/>
      <c r="D401" s="40"/>
      <c r="E401" s="40"/>
      <c r="F401" s="79"/>
      <c r="H401" s="79"/>
      <c r="K401" s="52"/>
      <c r="M401" s="52"/>
      <c r="Q401" s="52"/>
    </row>
    <row r="402" spans="2:27" s="239" customFormat="1" ht="20.100000000000001" customHeight="1" thickBot="1">
      <c r="B402" s="238" t="s">
        <v>1126</v>
      </c>
      <c r="F402" s="240"/>
      <c r="H402" s="240"/>
      <c r="J402" s="240"/>
      <c r="L402" s="240"/>
      <c r="N402" s="240"/>
      <c r="P402" s="240"/>
      <c r="R402" s="240"/>
      <c r="T402" s="240"/>
      <c r="V402" s="240"/>
      <c r="X402" s="240"/>
    </row>
    <row r="403" spans="2:27" ht="19.5" customHeight="1" thickBot="1">
      <c r="B403" s="521" t="s">
        <v>452</v>
      </c>
      <c r="C403" s="524" t="s">
        <v>524</v>
      </c>
      <c r="D403" s="527" t="s">
        <v>1113</v>
      </c>
      <c r="E403" s="540"/>
      <c r="F403" s="531" t="s">
        <v>453</v>
      </c>
      <c r="G403" s="533"/>
      <c r="H403" s="135"/>
      <c r="I403" s="11"/>
      <c r="J403" s="575"/>
      <c r="K403" s="575"/>
      <c r="L403" s="11"/>
      <c r="M403" s="11"/>
      <c r="N403" s="10"/>
      <c r="O403" s="11"/>
      <c r="P403" s="10"/>
      <c r="Q403" s="11"/>
      <c r="R403" s="10"/>
      <c r="S403" s="11"/>
      <c r="T403" s="10"/>
      <c r="U403" s="11"/>
      <c r="X403" s="10"/>
      <c r="Y403" s="11"/>
    </row>
    <row r="404" spans="2:27" ht="19.5" customHeight="1">
      <c r="B404" s="522"/>
      <c r="C404" s="525"/>
      <c r="D404" s="541"/>
      <c r="E404" s="542"/>
      <c r="F404" s="516" t="s">
        <v>786</v>
      </c>
      <c r="G404" s="506"/>
      <c r="H404" s="552"/>
      <c r="I404" s="548"/>
      <c r="J404" s="548"/>
      <c r="K404" s="548"/>
      <c r="L404" s="548"/>
      <c r="M404" s="548"/>
      <c r="N404" s="10"/>
      <c r="O404" s="11"/>
      <c r="P404" s="10"/>
      <c r="Q404" s="11"/>
      <c r="R404" s="10"/>
      <c r="S404" s="11"/>
      <c r="T404" s="10"/>
      <c r="U404" s="11"/>
      <c r="X404" s="10"/>
      <c r="Y404" s="11"/>
    </row>
    <row r="405" spans="2:27" ht="19.5" customHeight="1">
      <c r="B405" s="522"/>
      <c r="C405" s="525"/>
      <c r="D405" s="510" t="s">
        <v>1115</v>
      </c>
      <c r="E405" s="550" t="s">
        <v>1114</v>
      </c>
      <c r="F405" s="517"/>
      <c r="G405" s="508"/>
      <c r="H405" s="552"/>
      <c r="I405" s="548"/>
      <c r="J405" s="548"/>
      <c r="K405" s="548"/>
      <c r="L405" s="548"/>
      <c r="M405" s="548"/>
      <c r="N405" s="407"/>
      <c r="O405" s="407"/>
      <c r="P405" s="407"/>
      <c r="Q405" s="407"/>
      <c r="R405" s="407"/>
      <c r="S405" s="407"/>
      <c r="T405" s="407"/>
      <c r="U405" s="407"/>
      <c r="X405" s="407"/>
      <c r="Y405" s="407"/>
    </row>
    <row r="406" spans="2:27" ht="19.5" customHeight="1" thickBot="1">
      <c r="B406" s="523"/>
      <c r="C406" s="526"/>
      <c r="D406" s="564"/>
      <c r="E406" s="574"/>
      <c r="F406" s="514" t="s">
        <v>766</v>
      </c>
      <c r="G406" s="555"/>
      <c r="H406" s="536"/>
      <c r="I406" s="547"/>
      <c r="J406" s="547"/>
      <c r="K406" s="547"/>
      <c r="L406" s="547"/>
      <c r="M406" s="547"/>
      <c r="N406" s="327"/>
      <c r="O406" s="327"/>
      <c r="P406" s="327"/>
      <c r="Q406" s="327"/>
      <c r="R406" s="327"/>
      <c r="S406" s="327"/>
      <c r="T406" s="327"/>
      <c r="U406" s="327"/>
      <c r="X406" s="327"/>
      <c r="Y406" s="327"/>
    </row>
    <row r="407" spans="2:27" ht="30" customHeight="1">
      <c r="B407" s="543">
        <v>18</v>
      </c>
      <c r="C407" s="143" t="s">
        <v>210</v>
      </c>
      <c r="D407" s="260">
        <v>99</v>
      </c>
      <c r="E407" s="389">
        <v>103</v>
      </c>
      <c r="F407" s="94">
        <f>IF(地区標準卸価格!F407="","",IF(ISNUMBER(地区標準卸価格!F407),IF(入力!$C$17=1,ROUNDDOWN(地区標準卸価格!F407*ユーザ別掛け率!F407%,-入力!$C$16),IF(入力!$C$17=2,ROUNDUP(地区標準卸価格!F407*ユーザ別掛け率!F407%,-入力!$C$16),IF(入力!$C$17=3,ROUND(地区標準卸価格!F407*ユーザ別掛け率!F407%,-入力!$C$16),""))),地区標準卸価格!F407))</f>
        <v>72100</v>
      </c>
      <c r="G407" s="133" t="str">
        <f>'6桁'!G407</f>
        <v>Y</v>
      </c>
      <c r="H407" s="108"/>
      <c r="J407" s="74"/>
      <c r="K407" s="251"/>
      <c r="L407" s="74"/>
      <c r="M407" s="251"/>
      <c r="N407" s="74"/>
      <c r="O407" s="251"/>
      <c r="P407" s="139"/>
      <c r="Q407" s="251"/>
      <c r="R407" s="74"/>
      <c r="S407" s="251"/>
      <c r="T407" s="74"/>
      <c r="U407" s="251"/>
      <c r="X407" s="74"/>
      <c r="Y407" s="251"/>
    </row>
    <row r="408" spans="2:27" ht="30" customHeight="1">
      <c r="B408" s="504"/>
      <c r="C408" s="141" t="s">
        <v>209</v>
      </c>
      <c r="D408" s="261">
        <v>96</v>
      </c>
      <c r="E408" s="349">
        <v>100</v>
      </c>
      <c r="F408" s="111">
        <f>IF(地区標準卸価格!F408="","",IF(ISNUMBER(地区標準卸価格!F408),IF(入力!$C$17=1,ROUNDDOWN(地区標準卸価格!F408*ユーザ別掛け率!F408%,-入力!$C$16),IF(入力!$C$17=2,ROUNDUP(地区標準卸価格!F408*ユーザ別掛け率!F408%,-入力!$C$16),IF(入力!$C$17=3,ROUND(地区標準卸価格!F408*ユーザ別掛け率!F408%,-入力!$C$16),""))),地区標準卸価格!F408))</f>
        <v>57100</v>
      </c>
      <c r="G408" s="142" t="str">
        <f>'6桁'!G408</f>
        <v>Y</v>
      </c>
      <c r="H408" s="108"/>
      <c r="J408" s="74"/>
      <c r="K408" s="251"/>
      <c r="L408" s="74"/>
      <c r="M408" s="251"/>
      <c r="N408" s="74"/>
      <c r="O408" s="251"/>
      <c r="P408" s="139"/>
      <c r="Q408" s="251"/>
      <c r="R408" s="74"/>
      <c r="S408" s="251"/>
      <c r="T408" s="74"/>
      <c r="U408" s="251"/>
      <c r="X408" s="74"/>
      <c r="Y408" s="251"/>
    </row>
    <row r="409" spans="2:27" ht="30" customHeight="1">
      <c r="B409" s="503">
        <v>17</v>
      </c>
      <c r="C409" s="145" t="s">
        <v>318</v>
      </c>
      <c r="D409" s="260">
        <v>91</v>
      </c>
      <c r="E409" s="389"/>
      <c r="F409" s="94">
        <f>IF(地区標準卸価格!F409="","",IF(ISNUMBER(地区標準卸価格!F409),IF(入力!$C$17=1,ROUNDDOWN(地区標準卸価格!F409*ユーザ別掛け率!F409%,-入力!$C$16),IF(入力!$C$17=2,ROUNDUP(地区標準卸価格!F409*ユーザ別掛け率!F409%,-入力!$C$16),IF(入力!$C$17=3,ROUND(地区標準卸価格!F409*ユーザ別掛け率!F409%,-入力!$C$16),""))),地区標準卸価格!F409))</f>
        <v>44100</v>
      </c>
      <c r="G409" s="133" t="str">
        <f>'6桁'!G409</f>
        <v>W</v>
      </c>
      <c r="H409" s="108"/>
      <c r="I409" s="251"/>
      <c r="J409" s="74"/>
      <c r="K409" s="251"/>
      <c r="L409" s="74"/>
      <c r="M409" s="251"/>
      <c r="N409" s="74"/>
      <c r="O409" s="251"/>
      <c r="P409" s="139"/>
      <c r="Q409" s="251"/>
      <c r="R409" s="74"/>
      <c r="S409" s="251"/>
      <c r="T409" s="74"/>
      <c r="U409" s="251"/>
      <c r="X409" s="74"/>
      <c r="Y409" s="251"/>
    </row>
    <row r="410" spans="2:27" ht="30" customHeight="1">
      <c r="B410" s="504"/>
      <c r="C410" s="141" t="s">
        <v>319</v>
      </c>
      <c r="D410" s="261">
        <v>94</v>
      </c>
      <c r="E410" s="349"/>
      <c r="F410" s="111">
        <f>IF(地区標準卸価格!F410="","",IF(ISNUMBER(地区標準卸価格!F410),IF(入力!$C$17=1,ROUNDDOWN(地区標準卸価格!F410*ユーザ別掛け率!F410%,-入力!$C$16),IF(入力!$C$17=2,ROUNDUP(地区標準卸価格!F410*ユーザ別掛け率!F410%,-入力!$C$16),IF(入力!$C$17=3,ROUND(地区標準卸価格!F410*ユーザ別掛け率!F410%,-入力!$C$16),""))),地区標準卸価格!F410))</f>
        <v>43400</v>
      </c>
      <c r="G410" s="142" t="str">
        <f>'6桁'!G410</f>
        <v>W</v>
      </c>
      <c r="H410" s="108"/>
      <c r="I410" s="251"/>
      <c r="J410" s="74"/>
      <c r="K410" s="251"/>
      <c r="L410" s="74"/>
      <c r="M410" s="251"/>
      <c r="N410" s="74"/>
      <c r="O410" s="251"/>
      <c r="P410" s="74"/>
      <c r="Q410" s="251"/>
      <c r="R410" s="74"/>
      <c r="S410" s="251"/>
      <c r="T410" s="74"/>
      <c r="U410" s="251"/>
      <c r="X410" s="74"/>
      <c r="Y410" s="251"/>
    </row>
    <row r="411" spans="2:27" ht="30" customHeight="1">
      <c r="B411" s="503">
        <v>16</v>
      </c>
      <c r="C411" s="143" t="s">
        <v>320</v>
      </c>
      <c r="D411" s="259">
        <v>87</v>
      </c>
      <c r="E411" s="250"/>
      <c r="F411" s="114">
        <f>IF(地区標準卸価格!F411="","",IF(ISNUMBER(地区標準卸価格!F411),IF(入力!$C$17=1,ROUNDDOWN(地区標準卸価格!F411*ユーザ別掛け率!F411%,-入力!$C$16),IF(入力!$C$17=2,ROUNDUP(地区標準卸価格!F411*ユーザ別掛け率!F411%,-入力!$C$16),IF(入力!$C$17=3,ROUND(地区標準卸価格!F411*ユーザ別掛け率!F411%,-入力!$C$16),""))),地区標準卸価格!F411))</f>
        <v>30400</v>
      </c>
      <c r="G411" s="144" t="str">
        <f>'6桁'!G411</f>
        <v>W</v>
      </c>
      <c r="H411" s="108"/>
      <c r="I411" s="251"/>
      <c r="J411" s="74"/>
      <c r="K411" s="251"/>
      <c r="L411" s="74"/>
      <c r="M411" s="251"/>
      <c r="N411" s="74"/>
      <c r="O411" s="251"/>
      <c r="P411" s="139"/>
      <c r="Q411" s="251"/>
      <c r="R411" s="74"/>
      <c r="S411" s="251"/>
      <c r="T411" s="74"/>
      <c r="U411" s="251"/>
      <c r="X411" s="74"/>
      <c r="Y411" s="251"/>
    </row>
    <row r="412" spans="2:27" ht="30" customHeight="1" thickBot="1">
      <c r="B412" s="544"/>
      <c r="C412" s="140" t="s">
        <v>321</v>
      </c>
      <c r="D412" s="262">
        <v>91</v>
      </c>
      <c r="E412" s="390"/>
      <c r="F412" s="95">
        <f>IF(地区標準卸価格!F412="","",IF(ISNUMBER(地区標準卸価格!F412),IF(入力!$C$17=1,ROUNDDOWN(地区標準卸価格!F412*ユーザ別掛け率!F412%,-入力!$C$16),IF(入力!$C$17=2,ROUNDUP(地区標準卸価格!F412*ユーザ別掛け率!F412%,-入力!$C$16),IF(入力!$C$17=3,ROUND(地区標準卸価格!F412*ユーザ別掛け率!F412%,-入力!$C$16),""))),地区標準卸価格!F412))</f>
        <v>32000</v>
      </c>
      <c r="G412" s="126" t="str">
        <f>'6桁'!G412</f>
        <v>W</v>
      </c>
      <c r="H412" s="108"/>
      <c r="I412" s="251"/>
      <c r="J412" s="74"/>
      <c r="K412" s="251"/>
      <c r="L412" s="74"/>
      <c r="M412" s="251"/>
      <c r="N412" s="74"/>
      <c r="O412" s="251"/>
      <c r="P412" s="139"/>
      <c r="Q412" s="251"/>
      <c r="R412" s="74"/>
      <c r="S412" s="251"/>
      <c r="T412" s="74"/>
      <c r="U412" s="251"/>
      <c r="X412" s="74"/>
      <c r="Y412" s="251"/>
    </row>
    <row r="413" spans="2:27" ht="28.5" customHeight="1">
      <c r="B413" s="545"/>
      <c r="C413" s="545"/>
      <c r="D413" s="545"/>
      <c r="E413" s="545"/>
      <c r="F413" s="545"/>
      <c r="G413" s="545"/>
      <c r="H413" s="546"/>
      <c r="I413" s="546"/>
      <c r="J413" s="546"/>
      <c r="K413" s="546"/>
      <c r="L413" s="546"/>
      <c r="M413" s="546"/>
      <c r="N413" s="10"/>
      <c r="O413" s="407"/>
      <c r="P413" s="10"/>
      <c r="Q413" s="22"/>
    </row>
    <row r="414" spans="2:27" ht="28.5" customHeight="1" thickBot="1">
      <c r="B414" s="380"/>
      <c r="C414" s="380"/>
      <c r="D414" s="380"/>
      <c r="E414" s="380"/>
      <c r="F414" s="380"/>
      <c r="G414" s="380"/>
      <c r="H414" s="380"/>
      <c r="I414" s="380"/>
      <c r="J414" s="380"/>
      <c r="K414" s="380"/>
      <c r="L414" s="380"/>
      <c r="M414" s="380"/>
      <c r="N414" s="10"/>
      <c r="O414" s="407"/>
      <c r="P414" s="10"/>
      <c r="Q414" s="22"/>
    </row>
    <row r="415" spans="2:27" ht="25.5" customHeight="1" thickTop="1" thickBot="1">
      <c r="B415" s="518" t="s">
        <v>980</v>
      </c>
      <c r="C415" s="519"/>
      <c r="D415" s="519"/>
      <c r="E415" s="519"/>
      <c r="F415" s="519"/>
      <c r="G415" s="519"/>
      <c r="H415" s="519"/>
      <c r="I415" s="519"/>
      <c r="J415" s="519"/>
      <c r="K415" s="519"/>
      <c r="L415" s="519"/>
      <c r="M415" s="519"/>
      <c r="N415" s="519"/>
      <c r="O415" s="519"/>
      <c r="P415" s="519"/>
      <c r="Q415" s="519"/>
      <c r="R415" s="519"/>
      <c r="S415" s="519"/>
      <c r="T415" s="519"/>
      <c r="U415" s="519"/>
      <c r="V415" s="519"/>
      <c r="W415" s="519"/>
      <c r="X415" s="519"/>
      <c r="Y415" s="519"/>
      <c r="Z415" s="519"/>
      <c r="AA415" s="520"/>
    </row>
    <row r="416" spans="2:27" ht="10.5" customHeight="1" thickTop="1">
      <c r="C416" s="40"/>
      <c r="D416" s="40"/>
      <c r="E416" s="40"/>
      <c r="F416" s="79"/>
      <c r="H416" s="79"/>
      <c r="K416" s="52"/>
      <c r="M416" s="52"/>
      <c r="Q416" s="52"/>
    </row>
    <row r="417" spans="2:25" s="239" customFormat="1" ht="20.100000000000001" customHeight="1" thickBot="1">
      <c r="B417" s="238" t="s">
        <v>981</v>
      </c>
      <c r="F417" s="240"/>
      <c r="H417" s="240"/>
      <c r="J417" s="240"/>
      <c r="L417" s="240"/>
      <c r="N417" s="240"/>
      <c r="P417" s="240"/>
      <c r="R417" s="240"/>
      <c r="T417" s="240"/>
      <c r="V417" s="240"/>
      <c r="X417" s="240"/>
    </row>
    <row r="418" spans="2:25" ht="19.5" customHeight="1" thickBot="1">
      <c r="B418" s="521" t="s">
        <v>452</v>
      </c>
      <c r="C418" s="524" t="s">
        <v>524</v>
      </c>
      <c r="D418" s="527" t="s">
        <v>1113</v>
      </c>
      <c r="E418" s="540"/>
      <c r="F418" s="531" t="s">
        <v>455</v>
      </c>
      <c r="G418" s="533"/>
      <c r="H418" s="370"/>
      <c r="I418" s="371"/>
      <c r="J418" s="10"/>
      <c r="K418" s="227"/>
      <c r="L418" s="327"/>
      <c r="M418" s="327"/>
      <c r="N418" s="371"/>
      <c r="O418" s="371"/>
      <c r="P418" s="371"/>
      <c r="Q418" s="371"/>
      <c r="R418" s="10"/>
      <c r="S418" s="11"/>
      <c r="T418" s="10"/>
      <c r="U418" s="11"/>
      <c r="V418" s="10"/>
      <c r="W418" s="11"/>
      <c r="X418" s="10"/>
      <c r="Y418" s="11"/>
    </row>
    <row r="419" spans="2:25" ht="19.5" customHeight="1">
      <c r="B419" s="522"/>
      <c r="C419" s="525"/>
      <c r="D419" s="541"/>
      <c r="E419" s="542"/>
      <c r="F419" s="516" t="s">
        <v>982</v>
      </c>
      <c r="G419" s="507"/>
      <c r="H419" s="370"/>
      <c r="I419" s="371"/>
      <c r="J419" s="10"/>
      <c r="K419" s="227"/>
      <c r="L419" s="327"/>
      <c r="M419" s="327"/>
      <c r="N419" s="371"/>
      <c r="O419" s="371"/>
      <c r="P419" s="371"/>
      <c r="Q419" s="371"/>
      <c r="R419" s="10"/>
      <c r="S419" s="11"/>
      <c r="T419" s="10"/>
      <c r="U419" s="11"/>
      <c r="V419" s="10"/>
      <c r="W419" s="11"/>
      <c r="X419" s="10"/>
      <c r="Y419" s="11"/>
    </row>
    <row r="420" spans="2:25" ht="19.5" customHeight="1">
      <c r="B420" s="522"/>
      <c r="C420" s="525"/>
      <c r="D420" s="578" t="s">
        <v>1114</v>
      </c>
      <c r="E420" s="565"/>
      <c r="F420" s="517"/>
      <c r="G420" s="509"/>
      <c r="H420" s="410"/>
      <c r="I420" s="407"/>
      <c r="J420" s="407"/>
      <c r="K420" s="227"/>
      <c r="L420" s="327"/>
      <c r="M420" s="327"/>
      <c r="N420" s="407"/>
      <c r="O420" s="407"/>
      <c r="P420" s="407"/>
      <c r="Q420" s="407"/>
      <c r="R420" s="407"/>
      <c r="S420" s="407"/>
      <c r="T420" s="407"/>
      <c r="U420" s="407"/>
      <c r="V420" s="407"/>
      <c r="W420" s="407"/>
      <c r="X420" s="407"/>
      <c r="Y420" s="407"/>
    </row>
    <row r="421" spans="2:25" ht="19.5" customHeight="1" thickBot="1">
      <c r="B421" s="523"/>
      <c r="C421" s="526"/>
      <c r="D421" s="579"/>
      <c r="E421" s="580"/>
      <c r="F421" s="514" t="s">
        <v>764</v>
      </c>
      <c r="G421" s="555"/>
      <c r="H421" s="358"/>
      <c r="I421" s="327"/>
      <c r="J421" s="327"/>
      <c r="K421" s="227"/>
      <c r="L421" s="327"/>
      <c r="M421" s="327"/>
      <c r="N421" s="327"/>
      <c r="O421" s="327"/>
      <c r="P421" s="327"/>
      <c r="Q421" s="327"/>
      <c r="R421" s="327"/>
      <c r="S421" s="327"/>
      <c r="T421" s="327"/>
      <c r="U421" s="327"/>
      <c r="V421" s="327"/>
      <c r="W421" s="327"/>
      <c r="X421" s="327"/>
      <c r="Y421" s="327"/>
    </row>
    <row r="422" spans="2:25" ht="30" customHeight="1">
      <c r="B422" s="502">
        <v>19</v>
      </c>
      <c r="C422" s="134" t="s">
        <v>300</v>
      </c>
      <c r="D422" s="498">
        <v>96</v>
      </c>
      <c r="E422" s="499"/>
      <c r="F422" s="91">
        <f>IF(地区標準卸価格!F422="","",IF(ISNUMBER(地区標準卸価格!F422),IF(入力!$E$17=1,ROUNDDOWN(地区標準卸価格!F422*ユーザ別掛け率!F422%,-入力!$E$16),IF(入力!$E$17=2,ROUNDUP(地区標準卸価格!F422*ユーザ別掛け率!F422%,-入力!$E$16),IF(入力!$E$17=3,ROUND(地区標準卸価格!F422*ユーザ別掛け率!F422%,-入力!$E$16),""))),地区標準卸価格!F422))</f>
        <v>54400</v>
      </c>
      <c r="G422" s="125" t="str">
        <f>'6桁'!G422</f>
        <v>Y★</v>
      </c>
      <c r="H422" s="108"/>
      <c r="I422" s="251"/>
      <c r="J422" s="74"/>
      <c r="K422" s="228"/>
      <c r="L422" s="327"/>
      <c r="M422" s="327"/>
      <c r="N422" s="74"/>
      <c r="O422" s="251"/>
      <c r="P422" s="74"/>
      <c r="Q422" s="251"/>
      <c r="R422" s="74"/>
      <c r="S422" s="22"/>
      <c r="T422" s="74"/>
      <c r="U422" s="22"/>
      <c r="V422" s="74"/>
      <c r="W422" s="22"/>
      <c r="X422" s="74"/>
      <c r="Y422" s="22"/>
    </row>
    <row r="423" spans="2:25" ht="30" customHeight="1">
      <c r="B423" s="503"/>
      <c r="C423" s="412" t="s">
        <v>217</v>
      </c>
      <c r="D423" s="500">
        <v>100</v>
      </c>
      <c r="E423" s="501"/>
      <c r="F423" s="94">
        <f>IF(地区標準卸価格!F423="","",IF(ISNUMBER(地区標準卸価格!F423),IF(入力!$E$17=1,ROUNDDOWN(地区標準卸価格!F423*ユーザ別掛け率!F423%,-入力!$E$16),IF(入力!$E$17=2,ROUNDUP(地区標準卸価格!F423*ユーザ別掛け率!F423%,-入力!$E$16),IF(入力!$E$17=3,ROUND(地区標準卸価格!F423*ユーザ別掛け率!F423%,-入力!$E$16),""))),地区標準卸価格!F423))</f>
        <v>58200</v>
      </c>
      <c r="G423" s="360" t="str">
        <f>'6桁'!G423</f>
        <v>Y★</v>
      </c>
      <c r="H423" s="108"/>
      <c r="I423" s="251"/>
      <c r="J423" s="74"/>
      <c r="K423" s="228"/>
      <c r="L423" s="327"/>
      <c r="M423" s="327"/>
      <c r="N423" s="74"/>
      <c r="O423" s="251"/>
      <c r="P423" s="74"/>
      <c r="Q423" s="251"/>
      <c r="R423" s="74"/>
      <c r="S423" s="22"/>
      <c r="T423" s="74"/>
      <c r="U423" s="22"/>
      <c r="V423" s="74"/>
      <c r="W423" s="22"/>
      <c r="X423" s="74"/>
      <c r="Y423" s="22"/>
    </row>
    <row r="424" spans="2:25" ht="30" customHeight="1">
      <c r="B424" s="503"/>
      <c r="C424" s="412" t="s">
        <v>218</v>
      </c>
      <c r="D424" s="500">
        <v>93</v>
      </c>
      <c r="E424" s="501"/>
      <c r="F424" s="94">
        <f>IF(地区標準卸価格!F424="","",IF(ISNUMBER(地区標準卸価格!F424),IF(入力!$E$17=1,ROUNDDOWN(地区標準卸価格!F424*ユーザ別掛け率!F424%,-入力!$E$16),IF(入力!$E$17=2,ROUNDUP(地区標準卸価格!F424*ユーザ別掛け率!F424%,-入力!$E$16),IF(入力!$E$17=3,ROUND(地区標準卸価格!F424*ユーザ別掛け率!F424%,-入力!$E$16),""))),地区標準卸価格!F424))</f>
        <v>47700</v>
      </c>
      <c r="G424" s="360" t="str">
        <f>'6桁'!G424</f>
        <v>Y★</v>
      </c>
      <c r="H424" s="108"/>
      <c r="I424" s="251"/>
      <c r="J424" s="74"/>
      <c r="K424" s="228"/>
      <c r="L424" s="327"/>
      <c r="M424" s="327"/>
      <c r="N424" s="74"/>
      <c r="O424" s="251"/>
      <c r="P424" s="74"/>
      <c r="Q424" s="251"/>
      <c r="R424" s="74"/>
      <c r="S424" s="22"/>
      <c r="T424" s="74"/>
      <c r="U424" s="22"/>
      <c r="V424" s="74"/>
      <c r="W424" s="22"/>
      <c r="X424" s="74"/>
      <c r="Y424" s="22"/>
    </row>
    <row r="425" spans="2:25" ht="30" customHeight="1">
      <c r="B425" s="504"/>
      <c r="C425" s="378" t="s">
        <v>203</v>
      </c>
      <c r="D425" s="560">
        <v>98</v>
      </c>
      <c r="E425" s="561"/>
      <c r="F425" s="190">
        <f>IF(地区標準卸価格!F425="","",IF(ISNUMBER(地区標準卸価格!F425),IF(入力!$E$17=1,ROUNDDOWN(地区標準卸価格!F425*ユーザ別掛け率!F425%,-入力!$E$16),IF(入力!$E$17=2,ROUNDUP(地区標準卸価格!F425*ユーザ別掛け率!F425%,-入力!$E$16),IF(入力!$E$17=3,ROUND(地区標準卸価格!F425*ユーザ別掛け率!F425%,-入力!$E$16),""))),地区標準卸価格!F425))</f>
        <v>51500</v>
      </c>
      <c r="G425" s="191" t="str">
        <f>'6桁'!G425</f>
        <v>Y★</v>
      </c>
      <c r="H425" s="108"/>
      <c r="I425" s="251"/>
      <c r="J425" s="74"/>
      <c r="K425" s="228"/>
      <c r="L425" s="327"/>
      <c r="M425" s="327"/>
      <c r="N425" s="74"/>
      <c r="O425" s="251"/>
      <c r="P425" s="74"/>
      <c r="Q425" s="251"/>
      <c r="R425" s="74"/>
      <c r="S425" s="22"/>
      <c r="T425" s="74"/>
      <c r="U425" s="22"/>
      <c r="V425" s="74"/>
      <c r="W425" s="22"/>
      <c r="X425" s="74"/>
      <c r="Y425" s="22"/>
    </row>
    <row r="426" spans="2:25" ht="30" customHeight="1">
      <c r="B426" s="503">
        <v>18</v>
      </c>
      <c r="C426" s="412" t="s">
        <v>136</v>
      </c>
      <c r="D426" s="576">
        <v>99</v>
      </c>
      <c r="E426" s="577"/>
      <c r="F426" s="94">
        <f>IF(地区標準卸価格!F426="","",IF(ISNUMBER(地区標準卸価格!F426),IF(入力!$E$17=1,ROUNDDOWN(地区標準卸価格!F426*ユーザ別掛け率!F426%,-入力!$E$16),IF(入力!$E$17=2,ROUNDUP(地区標準卸価格!F426*ユーザ別掛け率!F426%,-入力!$E$16),IF(入力!$E$17=3,ROUND(地区標準卸価格!F426*ユーザ別掛け率!F426%,-入力!$E$16),""))),地区標準卸価格!F426))</f>
        <v>53000</v>
      </c>
      <c r="G426" s="360" t="str">
        <f>'6桁'!G426</f>
        <v>Y★</v>
      </c>
      <c r="H426" s="108"/>
      <c r="I426" s="251"/>
      <c r="J426" s="74"/>
      <c r="K426" s="228"/>
      <c r="L426" s="327"/>
      <c r="M426" s="327"/>
      <c r="N426" s="74"/>
      <c r="O426" s="251"/>
      <c r="P426" s="74"/>
      <c r="Q426" s="251"/>
      <c r="R426" s="74"/>
      <c r="S426" s="22"/>
      <c r="T426" s="74"/>
      <c r="U426" s="22"/>
      <c r="V426" s="74"/>
      <c r="W426" s="22"/>
      <c r="X426" s="74"/>
      <c r="Y426" s="22"/>
    </row>
    <row r="427" spans="2:25" ht="30" customHeight="1">
      <c r="B427" s="503"/>
      <c r="C427" s="87" t="s">
        <v>86</v>
      </c>
      <c r="D427" s="500">
        <v>95</v>
      </c>
      <c r="E427" s="501"/>
      <c r="F427" s="95">
        <f>IF(地区標準卸価格!F427="","",IF(ISNUMBER(地区標準卸価格!F427),IF(入力!$E$17=1,ROUNDDOWN(地区標準卸価格!F427*ユーザ別掛け率!F427%,-入力!$E$16),IF(入力!$E$17=2,ROUNDUP(地区標準卸価格!F427*ユーザ別掛け率!F427%,-入力!$E$16),IF(入力!$E$17=3,ROUND(地区標準卸価格!F427*ユーザ別掛け率!F427%,-入力!$E$16),""))),地区標準卸価格!F427))</f>
        <v>37900</v>
      </c>
      <c r="G427" s="96" t="str">
        <f>'6桁'!G427</f>
        <v>Y★</v>
      </c>
      <c r="H427" s="108"/>
      <c r="I427" s="251"/>
      <c r="J427" s="74"/>
      <c r="K427" s="228"/>
      <c r="L427" s="327"/>
      <c r="M427" s="327"/>
      <c r="N427" s="74"/>
      <c r="O427" s="251"/>
      <c r="P427" s="74"/>
      <c r="Q427" s="251"/>
      <c r="R427" s="74"/>
      <c r="S427" s="22"/>
      <c r="T427" s="74"/>
      <c r="U427" s="22"/>
      <c r="V427" s="74"/>
      <c r="W427" s="22"/>
      <c r="X427" s="74"/>
      <c r="Y427" s="22"/>
    </row>
    <row r="428" spans="2:25" ht="30" customHeight="1">
      <c r="B428" s="503"/>
      <c r="C428" s="87" t="s">
        <v>90</v>
      </c>
      <c r="D428" s="500">
        <v>100</v>
      </c>
      <c r="E428" s="501"/>
      <c r="F428" s="95">
        <f>IF(地区標準卸価格!F428="","",IF(ISNUMBER(地区標準卸価格!F428),IF(入力!$E$17=1,ROUNDDOWN(地区標準卸価格!F428*ユーザ別掛け率!F428%,-入力!$E$16),IF(入力!$E$17=2,ROUNDUP(地区標準卸価格!F428*ユーザ別掛け率!F428%,-入力!$E$16),IF(入力!$E$17=3,ROUND(地区標準卸価格!F428*ユーザ別掛け率!F428%,-入力!$E$16),""))),地区標準卸価格!F428))</f>
        <v>42300</v>
      </c>
      <c r="G428" s="96" t="str">
        <f>'6桁'!G428</f>
        <v>Y★</v>
      </c>
      <c r="H428" s="108"/>
      <c r="I428" s="251"/>
      <c r="J428" s="74"/>
      <c r="K428" s="228"/>
      <c r="L428" s="327"/>
      <c r="M428" s="327"/>
      <c r="N428" s="74"/>
      <c r="O428" s="251"/>
      <c r="P428" s="74"/>
      <c r="Q428" s="251"/>
      <c r="R428" s="74"/>
      <c r="S428" s="22"/>
      <c r="T428" s="74"/>
      <c r="U428" s="22"/>
      <c r="V428" s="74"/>
      <c r="W428" s="22"/>
      <c r="X428" s="74"/>
      <c r="Y428" s="22"/>
    </row>
    <row r="429" spans="2:25" ht="30" customHeight="1" thickBot="1">
      <c r="B429" s="544"/>
      <c r="C429" s="88" t="s">
        <v>141</v>
      </c>
      <c r="D429" s="558">
        <v>104</v>
      </c>
      <c r="E429" s="559"/>
      <c r="F429" s="118">
        <f>IF(地区標準卸価格!F429="","",IF(ISNUMBER(地区標準卸価格!F429),IF(入力!$E$17=1,ROUNDDOWN(地区標準卸価格!F429*ユーザ別掛け率!F429%,-入力!$E$16),IF(入力!$E$17=2,ROUNDUP(地区標準卸価格!F429*ユーザ別掛け率!F429%,-入力!$E$16),IF(入力!$E$17=3,ROUND(地区標準卸価格!F429*ユーザ別掛け率!F429%,-入力!$E$16),""))),地区標準卸価格!F429))</f>
        <v>36500</v>
      </c>
      <c r="G429" s="127" t="str">
        <f>'6桁'!G429</f>
        <v>Y★</v>
      </c>
      <c r="H429" s="108"/>
      <c r="I429" s="251"/>
      <c r="J429" s="74"/>
      <c r="K429" s="22"/>
      <c r="L429" s="74"/>
      <c r="M429" s="22"/>
      <c r="N429" s="74"/>
      <c r="O429" s="251"/>
      <c r="P429" s="74"/>
      <c r="Q429" s="22"/>
      <c r="R429" s="74"/>
      <c r="S429" s="22"/>
      <c r="T429" s="74"/>
      <c r="U429" s="22"/>
      <c r="V429" s="74"/>
      <c r="W429" s="22"/>
      <c r="X429" s="74"/>
      <c r="Y429" s="22"/>
    </row>
    <row r="430" spans="2:25" ht="34.5" customHeight="1">
      <c r="B430" s="546" t="s">
        <v>934</v>
      </c>
      <c r="C430" s="546"/>
      <c r="D430" s="546"/>
      <c r="E430" s="546"/>
      <c r="F430" s="546"/>
      <c r="G430" s="546"/>
      <c r="H430" s="546"/>
      <c r="I430" s="546"/>
      <c r="J430" s="546"/>
      <c r="K430" s="17"/>
      <c r="L430" s="10"/>
      <c r="M430" s="17"/>
      <c r="N430" s="10"/>
      <c r="O430" s="17"/>
      <c r="P430" s="10"/>
      <c r="Q430" s="17"/>
      <c r="R430" s="10"/>
      <c r="S430" s="17"/>
      <c r="T430" s="10"/>
      <c r="U430" s="17"/>
      <c r="V430" s="10"/>
      <c r="W430" s="17"/>
      <c r="X430" s="10"/>
      <c r="Y430" s="17"/>
    </row>
    <row r="432" spans="2:25" ht="14.25" customHeight="1" thickBot="1"/>
    <row r="433" spans="2:27" ht="20.25" thickTop="1" thickBot="1">
      <c r="B433" s="518" t="s">
        <v>505</v>
      </c>
      <c r="C433" s="519"/>
      <c r="D433" s="519"/>
      <c r="E433" s="519"/>
      <c r="F433" s="519"/>
      <c r="G433" s="519"/>
      <c r="H433" s="519"/>
      <c r="I433" s="519"/>
      <c r="J433" s="519"/>
      <c r="K433" s="519"/>
      <c r="L433" s="519"/>
      <c r="M433" s="519"/>
      <c r="N433" s="519"/>
      <c r="O433" s="519"/>
      <c r="P433" s="519"/>
      <c r="Q433" s="519"/>
      <c r="R433" s="519"/>
      <c r="S433" s="519"/>
      <c r="T433" s="519"/>
      <c r="U433" s="519"/>
      <c r="V433" s="519"/>
      <c r="W433" s="519"/>
      <c r="X433" s="519"/>
      <c r="Y433" s="519"/>
      <c r="Z433" s="519"/>
      <c r="AA433" s="520"/>
    </row>
    <row r="434" spans="2:27" ht="14.25" thickTop="1">
      <c r="C434" s="40"/>
      <c r="D434" s="40"/>
      <c r="E434" s="40"/>
      <c r="F434" s="79"/>
      <c r="H434" s="79"/>
      <c r="K434" s="52"/>
      <c r="M434" s="52"/>
      <c r="Q434" s="52"/>
    </row>
    <row r="435" spans="2:27" ht="14.25" thickBot="1">
      <c r="B435" s="11"/>
    </row>
    <row r="436" spans="2:27" ht="19.5" customHeight="1" thickBot="1">
      <c r="B436" s="521" t="s">
        <v>41</v>
      </c>
      <c r="C436" s="534" t="s">
        <v>524</v>
      </c>
      <c r="D436" s="535"/>
      <c r="E436" s="527" t="s">
        <v>1113</v>
      </c>
      <c r="F436" s="581"/>
      <c r="G436" s="528"/>
      <c r="H436" s="531" t="s">
        <v>453</v>
      </c>
      <c r="I436" s="532"/>
      <c r="J436" s="532"/>
      <c r="K436" s="532"/>
      <c r="L436" s="532"/>
      <c r="M436" s="532"/>
      <c r="N436" s="532"/>
      <c r="O436" s="532"/>
      <c r="P436" s="532"/>
      <c r="Q436" s="533"/>
      <c r="R436" s="531" t="s">
        <v>455</v>
      </c>
      <c r="S436" s="532"/>
      <c r="T436" s="532"/>
      <c r="U436" s="532"/>
      <c r="V436" s="532"/>
      <c r="W436" s="532"/>
      <c r="X436" s="532"/>
      <c r="Y436" s="533"/>
    </row>
    <row r="437" spans="2:27" ht="19.5" customHeight="1">
      <c r="B437" s="522"/>
      <c r="C437" s="536"/>
      <c r="D437" s="537"/>
      <c r="E437" s="529"/>
      <c r="F437" s="582"/>
      <c r="G437" s="530"/>
      <c r="H437" s="516" t="s">
        <v>1378</v>
      </c>
      <c r="I437" s="507"/>
      <c r="J437" s="516" t="s">
        <v>1075</v>
      </c>
      <c r="K437" s="507"/>
      <c r="L437" s="516" t="s">
        <v>1005</v>
      </c>
      <c r="M437" s="507"/>
      <c r="N437" s="516" t="s">
        <v>790</v>
      </c>
      <c r="O437" s="507"/>
      <c r="P437" s="516" t="s">
        <v>1998</v>
      </c>
      <c r="Q437" s="507"/>
      <c r="R437" s="516" t="s">
        <v>973</v>
      </c>
      <c r="S437" s="507"/>
      <c r="T437" s="516" t="s">
        <v>765</v>
      </c>
      <c r="U437" s="507"/>
      <c r="V437" s="516" t="s">
        <v>788</v>
      </c>
      <c r="W437" s="507"/>
      <c r="X437" s="516" t="s">
        <v>1092</v>
      </c>
      <c r="Y437" s="507"/>
    </row>
    <row r="438" spans="2:27" ht="19.5" customHeight="1">
      <c r="B438" s="522"/>
      <c r="C438" s="536"/>
      <c r="D438" s="537"/>
      <c r="E438" s="583" t="s">
        <v>2033</v>
      </c>
      <c r="F438" s="584"/>
      <c r="G438" s="550" t="s">
        <v>1114</v>
      </c>
      <c r="H438" s="517"/>
      <c r="I438" s="509"/>
      <c r="J438" s="517"/>
      <c r="K438" s="509"/>
      <c r="L438" s="517"/>
      <c r="M438" s="509"/>
      <c r="N438" s="517"/>
      <c r="O438" s="509"/>
      <c r="P438" s="517"/>
      <c r="Q438" s="509"/>
      <c r="R438" s="517"/>
      <c r="S438" s="509"/>
      <c r="T438" s="517"/>
      <c r="U438" s="509"/>
      <c r="V438" s="517"/>
      <c r="W438" s="509"/>
      <c r="X438" s="517"/>
      <c r="Y438" s="509"/>
    </row>
    <row r="439" spans="2:27" ht="19.5" customHeight="1" thickBot="1">
      <c r="B439" s="523"/>
      <c r="C439" s="538"/>
      <c r="D439" s="539"/>
      <c r="E439" s="585"/>
      <c r="F439" s="586"/>
      <c r="G439" s="574"/>
      <c r="H439" s="514" t="s">
        <v>1078</v>
      </c>
      <c r="I439" s="515"/>
      <c r="J439" s="514" t="s">
        <v>167</v>
      </c>
      <c r="K439" s="515"/>
      <c r="L439" s="514" t="s">
        <v>1083</v>
      </c>
      <c r="M439" s="515"/>
      <c r="N439" s="514" t="s">
        <v>1090</v>
      </c>
      <c r="O439" s="515"/>
      <c r="P439" s="514" t="s">
        <v>1999</v>
      </c>
      <c r="Q439" s="515"/>
      <c r="R439" s="514" t="s">
        <v>1082</v>
      </c>
      <c r="S439" s="515"/>
      <c r="T439" s="514" t="s">
        <v>1082</v>
      </c>
      <c r="U439" s="515"/>
      <c r="V439" s="514" t="s">
        <v>1091</v>
      </c>
      <c r="W439" s="515"/>
      <c r="X439" s="514" t="s">
        <v>163</v>
      </c>
      <c r="Y439" s="515"/>
    </row>
    <row r="440" spans="2:27" ht="30" customHeight="1">
      <c r="B440" s="502">
        <v>22</v>
      </c>
      <c r="C440" s="534" t="s">
        <v>458</v>
      </c>
      <c r="D440" s="535"/>
      <c r="E440" s="500"/>
      <c r="F440" s="587"/>
      <c r="G440" s="353">
        <v>101</v>
      </c>
      <c r="H440" s="91" t="str">
        <f>IF(地区標準卸価格!H440="","",IF(ISNUMBER(地区標準卸価格!H440),IF(入力!$C$17=1,ROUNDDOWN(地区標準卸価格!H440*ユーザ別掛け率!H440%,-入力!$C$16),IF(入力!$C$17=2,ROUNDUP(地区標準卸価格!H440*ユーザ別掛け率!H440%,-入力!$C$16),IF(入力!$C$17=3,ROUND(地区標準卸価格!H440*ユーザ別掛け率!H440%,-入力!$C$16),""))),地区標準卸価格!H440))</f>
        <v/>
      </c>
      <c r="I440" s="125">
        <f>'6桁'!I440</f>
        <v>0</v>
      </c>
      <c r="J440" s="91" t="str">
        <f>IF(地区標準卸価格!J440="","",IF(ISNUMBER(地区標準卸価格!J440),IF(入力!$C$17=1,ROUNDDOWN(地区標準卸価格!J440*ユーザ別掛け率!J440%,-入力!$C$16),IF(入力!$C$17=2,ROUNDUP(地区標準卸価格!J440*ユーザ別掛け率!J440%,-入力!$C$16),IF(入力!$C$17=3,ROUND(地区標準卸価格!J440*ユーザ別掛け率!J440%,-入力!$C$16),""))),地区標準卸価格!J440))</f>
        <v/>
      </c>
      <c r="K440" s="125">
        <f>'6桁'!K440</f>
        <v>0</v>
      </c>
      <c r="L440" s="91" t="str">
        <f>IF(地区標準卸価格!L440="","",IF(ISNUMBER(地区標準卸価格!L440),IF(入力!$C$17=1,ROUNDDOWN(地区標準卸価格!L440*ユーザ別掛け率!L440%,-入力!$C$16),IF(入力!$C$17=2,ROUNDUP(地区標準卸価格!L440*ユーザ別掛け率!L440%,-入力!$C$16),IF(入力!$C$17=3,ROUND(地区標準卸価格!L440*ユーザ別掛け率!L440%,-入力!$C$16),""))),地区標準卸価格!L440))</f>
        <v/>
      </c>
      <c r="M440" s="125">
        <f>'6桁'!M440</f>
        <v>0</v>
      </c>
      <c r="N440" s="91" t="str">
        <f>IF(地区標準卸価格!N440="","",IF(ISNUMBER(地区標準卸価格!N440),IF(入力!$C$17=1,ROUNDDOWN(地区標準卸価格!N440*ユーザ別掛け率!N440%,-入力!$C$16),IF(入力!$C$17=2,ROUNDUP(地区標準卸価格!N440*ユーザ別掛け率!N440%,-入力!$C$16),IF(入力!$C$17=3,ROUND(地区標準卸価格!N440*ユーザ別掛け率!N440%,-入力!$C$16),""))),地区標準卸価格!N440))</f>
        <v/>
      </c>
      <c r="O440" s="125">
        <f>'6桁'!O440</f>
        <v>0</v>
      </c>
      <c r="P440" s="91" t="str">
        <f>IF(地区標準卸価格!P440="","",IF(ISNUMBER(地区標準卸価格!P440),IF(入力!$C$17=1,ROUNDDOWN(地区標準卸価格!P440*ユーザ別掛け率!P440%,-入力!$C$16),IF(入力!$C$17=2,ROUNDUP(地区標準卸価格!P440*ユーザ別掛け率!P440%,-入力!$C$16),IF(入力!$C$17=3,ROUND(地区標準卸価格!P440*ユーザ別掛け率!P440%,-入力!$C$16),""))),地区標準卸価格!P440))</f>
        <v/>
      </c>
      <c r="Q440" s="125">
        <f>'6桁'!Q440</f>
        <v>0</v>
      </c>
      <c r="R440" s="91" t="str">
        <f>IF(地区標準卸価格!R440="","",IF(ISNUMBER(地区標準卸価格!R440),IF(入力!$E$17=1,ROUNDDOWN(地区標準卸価格!R440*ユーザ別掛け率!R440%,-入力!$E$16),IF(入力!$E$17=2,ROUNDUP(地区標準卸価格!R440*ユーザ別掛け率!R440%,-入力!$E$16),IF(入力!$E$17=3,ROUND(地区標準卸価格!R440*ユーザ別掛け率!R440%,-入力!$E$16),""))),地区標準卸価格!R440))</f>
        <v/>
      </c>
      <c r="S440" s="125">
        <f>'6桁'!S440</f>
        <v>0</v>
      </c>
      <c r="T440" s="457" t="str">
        <f>IF(地区標準卸価格!T440="","",IF(ISNUMBER(地区標準卸価格!T440),IF(入力!$E$17=1,ROUNDDOWN(地区標準卸価格!T440*ユーザ別掛け率!T440%,-入力!$E$16),IF(入力!$E$17=2,ROUNDUP(地区標準卸価格!T440*ユーザ別掛け率!T440%,-入力!$E$16),IF(入力!$E$17=3,ROUND(地区標準卸価格!T440*ユーザ別掛け率!T440%,-入力!$E$16),""))),地区標準卸価格!T440))</f>
        <v>卸価格設定なし</v>
      </c>
      <c r="U440" s="125" t="str">
        <f>'6桁'!U440</f>
        <v>Y★</v>
      </c>
      <c r="V440" s="457" t="str">
        <f>IF(地区標準卸価格!V440="","",IF(ISNUMBER(地区標準卸価格!V440),IF(入力!$E$17=1,ROUNDDOWN(地区標準卸価格!V440*ユーザ別掛け率!V440%,-入力!$E$16),IF(入力!$E$17=2,ROUNDUP(地区標準卸価格!V440*ユーザ別掛け率!V440%,-入力!$E$16),IF(入力!$E$17=3,ROUND(地区標準卸価格!V440*ユーザ別掛け率!V440%,-入力!$E$16),""))),地区標準卸価格!V440))</f>
        <v/>
      </c>
      <c r="W440" s="124">
        <f>'6桁'!W440</f>
        <v>0</v>
      </c>
      <c r="X440" s="457" t="str">
        <f>IF(地区標準卸価格!X440="","",IF(ISNUMBER(地区標準卸価格!X440),IF(入力!$E$17=1,ROUNDDOWN(地区標準卸価格!X440*ユーザ別掛け率!X440%,-入力!$E$16),IF(入力!$E$17=2,ROUNDUP(地区標準卸価格!X440*ユーザ別掛け率!X440%,-入力!$E$16),IF(入力!$E$17=3,ROUND(地区標準卸価格!X440*ユーザ別掛け率!X440%,-入力!$E$16),""))),地区標準卸価格!X440))</f>
        <v/>
      </c>
      <c r="Y440" s="92">
        <f>'6桁'!Y440</f>
        <v>0</v>
      </c>
    </row>
    <row r="441" spans="2:27" ht="30" customHeight="1">
      <c r="B441" s="503"/>
      <c r="C441" s="500" t="s">
        <v>326</v>
      </c>
      <c r="D441" s="501"/>
      <c r="E441" s="500"/>
      <c r="F441" s="587"/>
      <c r="G441" s="361">
        <v>103</v>
      </c>
      <c r="H441" s="94" t="str">
        <f>IF(地区標準卸価格!H441="","",IF(ISNUMBER(地区標準卸価格!H441),IF(入力!$C$17=1,ROUNDDOWN(地区標準卸価格!H441*ユーザ別掛け率!H441%,-入力!$C$16),IF(入力!$C$17=2,ROUNDUP(地区標準卸価格!H441*ユーザ別掛け率!H441%,-入力!$C$16),IF(入力!$C$17=3,ROUND(地区標準卸価格!H441*ユーザ別掛け率!H441%,-入力!$C$16),""))),地区標準卸価格!H441))</f>
        <v/>
      </c>
      <c r="I441" s="360">
        <f>'6桁'!I441</f>
        <v>0</v>
      </c>
      <c r="J441" s="94" t="str">
        <f>IF(地区標準卸価格!J441="","",IF(ISNUMBER(地区標準卸価格!J441),IF(入力!$C$17=1,ROUNDDOWN(地区標準卸価格!J441*ユーザ別掛け率!J441%,-入力!$C$16),IF(入力!$C$17=2,ROUNDUP(地区標準卸価格!J441*ユーザ別掛け率!J441%,-入力!$C$16),IF(入力!$C$17=3,ROUND(地区標準卸価格!J441*ユーザ別掛け率!J441%,-入力!$C$16),""))),地区標準卸価格!J441))</f>
        <v/>
      </c>
      <c r="K441" s="360">
        <f>'6桁'!K441</f>
        <v>0</v>
      </c>
      <c r="L441" s="94" t="str">
        <f>IF(地区標準卸価格!L441="","",IF(ISNUMBER(地区標準卸価格!L441),IF(入力!$C$17=1,ROUNDDOWN(地区標準卸価格!L441*ユーザ別掛け率!L441%,-入力!$C$16),IF(入力!$C$17=2,ROUNDUP(地区標準卸価格!L441*ユーザ別掛け率!L441%,-入力!$C$16),IF(入力!$C$17=3,ROUND(地区標準卸価格!L441*ユーザ別掛け率!L441%,-入力!$C$16),""))),地区標準卸価格!L441))</f>
        <v/>
      </c>
      <c r="M441" s="360">
        <f>'6桁'!M441</f>
        <v>0</v>
      </c>
      <c r="N441" s="94" t="str">
        <f>IF(地区標準卸価格!N441="","",IF(ISNUMBER(地区標準卸価格!N441),IF(入力!$C$17=1,ROUNDDOWN(地区標準卸価格!N441*ユーザ別掛け率!N441%,-入力!$C$16),IF(入力!$C$17=2,ROUNDUP(地区標準卸価格!N441*ユーザ別掛け率!N441%,-入力!$C$16),IF(入力!$C$17=3,ROUND(地区標準卸価格!N441*ユーザ別掛け率!N441%,-入力!$C$16),""))),地区標準卸価格!N441))</f>
        <v/>
      </c>
      <c r="O441" s="360">
        <f>'6桁'!O441</f>
        <v>0</v>
      </c>
      <c r="P441" s="94" t="str">
        <f>IF(地区標準卸価格!P441="","",IF(ISNUMBER(地区標準卸価格!P441),IF(入力!$C$17=1,ROUNDDOWN(地区標準卸価格!P441*ユーザ別掛け率!P441%,-入力!$C$16),IF(入力!$C$17=2,ROUNDUP(地区標準卸価格!P441*ユーザ別掛け率!P441%,-入力!$C$16),IF(入力!$C$17=3,ROUND(地区標準卸価格!P441*ユーザ別掛け率!P441%,-入力!$C$16),""))),地区標準卸価格!P441))</f>
        <v/>
      </c>
      <c r="Q441" s="360">
        <f>'6桁'!Q441</f>
        <v>0</v>
      </c>
      <c r="R441" s="94" t="str">
        <f>IF(地区標準卸価格!R441="","",IF(ISNUMBER(地区標準卸価格!R441),IF(入力!$E$17=1,ROUNDDOWN(地区標準卸価格!R441*ユーザ別掛け率!R441%,-入力!$E$16),IF(入力!$E$17=2,ROUNDUP(地区標準卸価格!R441*ユーザ別掛け率!R441%,-入力!$E$16),IF(入力!$E$17=3,ROUND(地区標準卸価格!R441*ユーザ別掛け率!R441%,-入力!$E$16),""))),地区標準卸価格!R441))</f>
        <v/>
      </c>
      <c r="S441" s="360">
        <f>'6桁'!S441</f>
        <v>0</v>
      </c>
      <c r="T441" s="475" t="str">
        <f>IF(地区標準卸価格!T441="","",IF(ISNUMBER(地区標準卸価格!T441),IF(入力!$E$17=1,ROUNDDOWN(地区標準卸価格!T441*ユーザ別掛け率!T441%,-入力!$E$16),IF(入力!$E$17=2,ROUNDUP(地区標準卸価格!T441*ユーザ別掛け率!T441%,-入力!$E$16),IF(入力!$E$17=3,ROUND(地区標準卸価格!T441*ユーザ別掛け率!T441%,-入力!$E$16),""))),地区標準卸価格!T441))</f>
        <v>卸価格設定なし</v>
      </c>
      <c r="U441" s="360" t="str">
        <f>'6桁'!U441</f>
        <v>Y★</v>
      </c>
      <c r="V441" s="475" t="str">
        <f>IF(地区標準卸価格!V441="","",IF(ISNUMBER(地区標準卸価格!V441),IF(入力!$E$17=1,ROUNDDOWN(地区標準卸価格!V441*ユーザ別掛け率!V441%,-入力!$E$16),IF(入力!$E$17=2,ROUNDUP(地区標準卸価格!V441*ユーザ別掛け率!V441%,-入力!$E$16),IF(入力!$E$17=3,ROUND(地区標準卸価格!V441*ユーザ別掛け率!V441%,-入力!$E$16),""))),地区標準卸価格!V441))</f>
        <v/>
      </c>
      <c r="W441" s="133">
        <f>'6桁'!W441</f>
        <v>0</v>
      </c>
      <c r="X441" s="475" t="str">
        <f>IF(地区標準卸価格!X441="","",IF(ISNUMBER(地区標準卸価格!X441),IF(入力!$E$17=1,ROUNDDOWN(地区標準卸価格!X441*ユーザ別掛け率!X441%,-入力!$E$16),IF(入力!$E$17=2,ROUNDUP(地区標準卸価格!X441*ユーザ別掛け率!X441%,-入力!$E$16),IF(入力!$E$17=3,ROUND(地区標準卸価格!X441*ユーザ別掛け率!X441%,-入力!$E$16),""))),地区標準卸価格!X441))</f>
        <v/>
      </c>
      <c r="Y441" s="237">
        <f>'6桁'!Y441</f>
        <v>0</v>
      </c>
    </row>
    <row r="442" spans="2:27" ht="30" customHeight="1">
      <c r="B442" s="503"/>
      <c r="C442" s="500" t="s">
        <v>460</v>
      </c>
      <c r="D442" s="501"/>
      <c r="E442" s="500"/>
      <c r="F442" s="587"/>
      <c r="G442" s="342">
        <v>102</v>
      </c>
      <c r="H442" s="95" t="str">
        <f>IF(地区標準卸価格!H442="","",IF(ISNUMBER(地区標準卸価格!H442),IF(入力!$C$17=1,ROUNDDOWN(地区標準卸価格!H442*ユーザ別掛け率!H442%,-入力!$C$16),IF(入力!$C$17=2,ROUNDUP(地区標準卸価格!H442*ユーザ別掛け率!H442%,-入力!$C$16),IF(入力!$C$17=3,ROUND(地区標準卸価格!H442*ユーザ別掛け率!H442%,-入力!$C$16),""))),地区標準卸価格!H442))</f>
        <v/>
      </c>
      <c r="I442" s="96">
        <f>'6桁'!I442</f>
        <v>0</v>
      </c>
      <c r="J442" s="95" t="str">
        <f>IF(地区標準卸価格!J442="","",IF(ISNUMBER(地区標準卸価格!J442),IF(入力!$C$17=1,ROUNDDOWN(地区標準卸価格!J442*ユーザ別掛け率!J442%,-入力!$C$16),IF(入力!$C$17=2,ROUNDUP(地区標準卸価格!J442*ユーザ別掛け率!J442%,-入力!$C$16),IF(入力!$C$17=3,ROUND(地区標準卸価格!J442*ユーザ別掛け率!J442%,-入力!$C$16),""))),地区標準卸価格!J442))</f>
        <v/>
      </c>
      <c r="K442" s="96">
        <f>'6桁'!K442</f>
        <v>0</v>
      </c>
      <c r="L442" s="95" t="str">
        <f>IF(地区標準卸価格!L442="","",IF(ISNUMBER(地区標準卸価格!L442),IF(入力!$C$17=1,ROUNDDOWN(地区標準卸価格!L442*ユーザ別掛け率!L442%,-入力!$C$16),IF(入力!$C$17=2,ROUNDUP(地区標準卸価格!L442*ユーザ別掛け率!L442%,-入力!$C$16),IF(入力!$C$17=3,ROUND(地区標準卸価格!L442*ユーザ別掛け率!L442%,-入力!$C$16),""))),地区標準卸価格!L442))</f>
        <v/>
      </c>
      <c r="M442" s="96">
        <f>'6桁'!M442</f>
        <v>0</v>
      </c>
      <c r="N442" s="95" t="str">
        <f>IF(地区標準卸価格!N442="","",IF(ISNUMBER(地区標準卸価格!N442),IF(入力!$C$17=1,ROUNDDOWN(地区標準卸価格!N442*ユーザ別掛け率!N442%,-入力!$C$16),IF(入力!$C$17=2,ROUNDUP(地区標準卸価格!N442*ユーザ別掛け率!N442%,-入力!$C$16),IF(入力!$C$17=3,ROUND(地区標準卸価格!N442*ユーザ別掛け率!N442%,-入力!$C$16),""))),地区標準卸価格!N442))</f>
        <v/>
      </c>
      <c r="O442" s="96">
        <f>'6桁'!O442</f>
        <v>0</v>
      </c>
      <c r="P442" s="95" t="str">
        <f>IF(地区標準卸価格!P442="","",IF(ISNUMBER(地区標準卸価格!P442),IF(入力!$C$17=1,ROUNDDOWN(地区標準卸価格!P442*ユーザ別掛け率!P442%,-入力!$C$16),IF(入力!$C$17=2,ROUNDUP(地区標準卸価格!P442*ユーザ別掛け率!P442%,-入力!$C$16),IF(入力!$C$17=3,ROUND(地区標準卸価格!P442*ユーザ別掛け率!P442%,-入力!$C$16),""))),地区標準卸価格!P442))</f>
        <v/>
      </c>
      <c r="Q442" s="96">
        <f>'6桁'!Q442</f>
        <v>0</v>
      </c>
      <c r="R442" s="95" t="str">
        <f>IF(地区標準卸価格!R442="","",IF(ISNUMBER(地区標準卸価格!R442),IF(入力!$E$17=1,ROUNDDOWN(地区標準卸価格!R442*ユーザ別掛け率!R442%,-入力!$E$16),IF(入力!$E$17=2,ROUNDUP(地区標準卸価格!R442*ユーザ別掛け率!R442%,-入力!$E$16),IF(入力!$E$17=3,ROUND(地区標準卸価格!R442*ユーザ別掛け率!R442%,-入力!$E$16),""))),地区標準卸価格!R442))</f>
        <v/>
      </c>
      <c r="S442" s="96">
        <f>'6桁'!S442</f>
        <v>0</v>
      </c>
      <c r="T442" s="456" t="str">
        <f>IF(地区標準卸価格!T442="","",IF(ISNUMBER(地区標準卸価格!T442),IF(入力!$E$17=1,ROUNDDOWN(地区標準卸価格!T442*ユーザ別掛け率!T442%,-入力!$E$16),IF(入力!$E$17=2,ROUNDUP(地区標準卸価格!T442*ユーザ別掛け率!T442%,-入力!$E$16),IF(入力!$E$17=3,ROUND(地区標準卸価格!T442*ユーザ別掛け率!T442%,-入力!$E$16),""))),地区標準卸価格!T442))</f>
        <v>卸価格設定なし</v>
      </c>
      <c r="U442" s="96" t="str">
        <f>'6桁'!U442</f>
        <v>Y★</v>
      </c>
      <c r="V442" s="456" t="str">
        <f>IF(地区標準卸価格!V442="","",IF(ISNUMBER(地区標準卸価格!V442),IF(入力!$E$17=1,ROUNDDOWN(地区標準卸価格!V442*ユーザ別掛け率!V442%,-入力!$E$16),IF(入力!$E$17=2,ROUNDUP(地区標準卸価格!V442*ユーザ別掛け率!V442%,-入力!$E$16),IF(入力!$E$17=3,ROUND(地区標準卸価格!V442*ユーザ別掛け率!V442%,-入力!$E$16),""))),地区標準卸価格!V442))</f>
        <v/>
      </c>
      <c r="W442" s="126">
        <f>'6桁'!W442</f>
        <v>0</v>
      </c>
      <c r="X442" s="456" t="str">
        <f>IF(地区標準卸価格!X442="","",IF(ISNUMBER(地区標準卸価格!X442),IF(入力!$E$17=1,ROUNDDOWN(地区標準卸価格!X442*ユーザ別掛け率!X442%,-入力!$E$16),IF(入力!$E$17=2,ROUNDUP(地区標準卸価格!X442*ユーザ別掛け率!X442%,-入力!$E$16),IF(入力!$E$17=3,ROUND(地区標準卸価格!X442*ユーザ別掛け率!X442%,-入力!$E$16),""))),地区標準卸価格!X442))</f>
        <v/>
      </c>
      <c r="Y442" s="20">
        <f>'6桁'!Y442</f>
        <v>0</v>
      </c>
    </row>
    <row r="443" spans="2:27" ht="30" customHeight="1">
      <c r="B443" s="503"/>
      <c r="C443" s="500" t="s">
        <v>462</v>
      </c>
      <c r="D443" s="501"/>
      <c r="E443" s="500"/>
      <c r="F443" s="587"/>
      <c r="G443" s="342">
        <v>106</v>
      </c>
      <c r="H443" s="95" t="str">
        <f>IF(地区標準卸価格!H443="","",IF(ISNUMBER(地区標準卸価格!H443),IF(入力!$C$17=1,ROUNDDOWN(地区標準卸価格!H443*ユーザ別掛け率!H443%,-入力!$C$16),IF(入力!$C$17=2,ROUNDUP(地区標準卸価格!H443*ユーザ別掛け率!H443%,-入力!$C$16),IF(入力!$C$17=3,ROUND(地区標準卸価格!H443*ユーザ別掛け率!H443%,-入力!$C$16),""))),地区標準卸価格!H443))</f>
        <v/>
      </c>
      <c r="I443" s="96">
        <f>'6桁'!I443</f>
        <v>0</v>
      </c>
      <c r="J443" s="95" t="str">
        <f>IF(地区標準卸価格!J443="","",IF(ISNUMBER(地区標準卸価格!J443),IF(入力!$C$17=1,ROUNDDOWN(地区標準卸価格!J443*ユーザ別掛け率!J443%,-入力!$C$16),IF(入力!$C$17=2,ROUNDUP(地区標準卸価格!J443*ユーザ別掛け率!J443%,-入力!$C$16),IF(入力!$C$17=3,ROUND(地区標準卸価格!J443*ユーザ別掛け率!J443%,-入力!$C$16),""))),地区標準卸価格!J443))</f>
        <v/>
      </c>
      <c r="K443" s="96">
        <f>'6桁'!K443</f>
        <v>0</v>
      </c>
      <c r="L443" s="95" t="str">
        <f>IF(地区標準卸価格!L443="","",IF(ISNUMBER(地区標準卸価格!L443),IF(入力!$C$17=1,ROUNDDOWN(地区標準卸価格!L443*ユーザ別掛け率!L443%,-入力!$C$16),IF(入力!$C$17=2,ROUNDUP(地区標準卸価格!L443*ユーザ別掛け率!L443%,-入力!$C$16),IF(入力!$C$17=3,ROUND(地区標準卸価格!L443*ユーザ別掛け率!L443%,-入力!$C$16),""))),地区標準卸価格!L443))</f>
        <v/>
      </c>
      <c r="M443" s="96">
        <f>'6桁'!M443</f>
        <v>0</v>
      </c>
      <c r="N443" s="95" t="str">
        <f>IF(地区標準卸価格!N443="","",IF(ISNUMBER(地区標準卸価格!N443),IF(入力!$C$17=1,ROUNDDOWN(地区標準卸価格!N443*ユーザ別掛け率!N443%,-入力!$C$16),IF(入力!$C$17=2,ROUNDUP(地区標準卸価格!N443*ユーザ別掛け率!N443%,-入力!$C$16),IF(入力!$C$17=3,ROUND(地区標準卸価格!N443*ユーザ別掛け率!N443%,-入力!$C$16),""))),地区標準卸価格!N443))</f>
        <v/>
      </c>
      <c r="O443" s="96">
        <f>'6桁'!O443</f>
        <v>0</v>
      </c>
      <c r="P443" s="95" t="str">
        <f>IF(地区標準卸価格!P443="","",IF(ISNUMBER(地区標準卸価格!P443),IF(入力!$C$17=1,ROUNDDOWN(地区標準卸価格!P443*ユーザ別掛け率!P443%,-入力!$C$16),IF(入力!$C$17=2,ROUNDUP(地区標準卸価格!P443*ユーザ別掛け率!P443%,-入力!$C$16),IF(入力!$C$17=3,ROUND(地区標準卸価格!P443*ユーザ別掛け率!P443%,-入力!$C$16),""))),地区標準卸価格!P443))</f>
        <v/>
      </c>
      <c r="Q443" s="96">
        <f>'6桁'!Q443</f>
        <v>0</v>
      </c>
      <c r="R443" s="95" t="str">
        <f>IF(地区標準卸価格!R443="","",IF(ISNUMBER(地区標準卸価格!R443),IF(入力!$E$17=1,ROUNDDOWN(地区標準卸価格!R443*ユーザ別掛け率!R443%,-入力!$E$16),IF(入力!$E$17=2,ROUNDUP(地区標準卸価格!R443*ユーザ別掛け率!R443%,-入力!$E$16),IF(入力!$E$17=3,ROUND(地区標準卸価格!R443*ユーザ別掛け率!R443%,-入力!$E$16),""))),地区標準卸価格!R443))</f>
        <v/>
      </c>
      <c r="S443" s="96">
        <f>'6桁'!S443</f>
        <v>0</v>
      </c>
      <c r="T443" s="456" t="str">
        <f>IF(地区標準卸価格!T443="","",IF(ISNUMBER(地区標準卸価格!T443),IF(入力!$E$17=1,ROUNDDOWN(地区標準卸価格!T443*ユーザ別掛け率!T443%,-入力!$E$16),IF(入力!$E$17=2,ROUNDUP(地区標準卸価格!T443*ユーザ別掛け率!T443%,-入力!$E$16),IF(入力!$E$17=3,ROUND(地区標準卸価格!T443*ユーザ別掛け率!T443%,-入力!$E$16),""))),地区標準卸価格!T443))</f>
        <v>卸価格設定なし</v>
      </c>
      <c r="U443" s="96" t="str">
        <f>'6桁'!U443</f>
        <v>Y★</v>
      </c>
      <c r="V443" s="456" t="str">
        <f>IF(地区標準卸価格!V443="","",IF(ISNUMBER(地区標準卸価格!V443),IF(入力!$E$17=1,ROUNDDOWN(地区標準卸価格!V443*ユーザ別掛け率!V443%,-入力!$E$16),IF(入力!$E$17=2,ROUNDUP(地区標準卸価格!V443*ユーザ別掛け率!V443%,-入力!$E$16),IF(入力!$E$17=3,ROUND(地区標準卸価格!V443*ユーザ別掛け率!V443%,-入力!$E$16),""))),地区標準卸価格!V443))</f>
        <v/>
      </c>
      <c r="W443" s="126">
        <f>'6桁'!W443</f>
        <v>0</v>
      </c>
      <c r="X443" s="456" t="str">
        <f>IF(地区標準卸価格!X443="","",IF(ISNUMBER(地区標準卸価格!X443),IF(入力!$E$17=1,ROUNDDOWN(地区標準卸価格!X443*ユーザ別掛け率!X443%,-入力!$E$16),IF(入力!$E$17=2,ROUNDUP(地区標準卸価格!X443*ユーザ別掛け率!X443%,-入力!$E$16),IF(入力!$E$17=3,ROUND(地区標準卸価格!X443*ユーザ別掛け率!X443%,-入力!$E$16),""))),地区標準卸価格!X443))</f>
        <v/>
      </c>
      <c r="Y443" s="20">
        <f>'6桁'!Y443</f>
        <v>0</v>
      </c>
    </row>
    <row r="444" spans="2:27" ht="30" customHeight="1">
      <c r="B444" s="503"/>
      <c r="C444" s="500" t="s">
        <v>464</v>
      </c>
      <c r="D444" s="501"/>
      <c r="E444" s="500"/>
      <c r="F444" s="587"/>
      <c r="G444" s="342">
        <v>106</v>
      </c>
      <c r="H444" s="95" t="str">
        <f>IF(地区標準卸価格!H444="","",IF(ISNUMBER(地区標準卸価格!H444),IF(入力!$C$17=1,ROUNDDOWN(地区標準卸価格!H444*ユーザ別掛け率!H444%,-入力!$C$16),IF(入力!$C$17=2,ROUNDUP(地区標準卸価格!H444*ユーザ別掛け率!H444%,-入力!$C$16),IF(入力!$C$17=3,ROUND(地区標準卸価格!H444*ユーザ別掛け率!H444%,-入力!$C$16),""))),地区標準卸価格!H444))</f>
        <v/>
      </c>
      <c r="I444" s="96">
        <f>'6桁'!I444</f>
        <v>0</v>
      </c>
      <c r="J444" s="95" t="str">
        <f>IF(地区標準卸価格!J444="","",IF(ISNUMBER(地区標準卸価格!J444),IF(入力!$C$17=1,ROUNDDOWN(地区標準卸価格!J444*ユーザ別掛け率!J444%,-入力!$C$16),IF(入力!$C$17=2,ROUNDUP(地区標準卸価格!J444*ユーザ別掛け率!J444%,-入力!$C$16),IF(入力!$C$17=3,ROUND(地区標準卸価格!J444*ユーザ別掛け率!J444%,-入力!$C$16),""))),地区標準卸価格!J444))</f>
        <v/>
      </c>
      <c r="K444" s="96">
        <f>'6桁'!K444</f>
        <v>0</v>
      </c>
      <c r="L444" s="95" t="str">
        <f>IF(地区標準卸価格!L444="","",IF(ISNUMBER(地区標準卸価格!L444),IF(入力!$C$17=1,ROUNDDOWN(地区標準卸価格!L444*ユーザ別掛け率!L444%,-入力!$C$16),IF(入力!$C$17=2,ROUNDUP(地区標準卸価格!L444*ユーザ別掛け率!L444%,-入力!$C$16),IF(入力!$C$17=3,ROUND(地区標準卸価格!L444*ユーザ別掛け率!L444%,-入力!$C$16),""))),地区標準卸価格!L444))</f>
        <v/>
      </c>
      <c r="M444" s="96">
        <f>'6桁'!M444</f>
        <v>0</v>
      </c>
      <c r="N444" s="95" t="str">
        <f>IF(地区標準卸価格!N444="","",IF(ISNUMBER(地区標準卸価格!N444),IF(入力!$C$17=1,ROUNDDOWN(地区標準卸価格!N444*ユーザ別掛け率!N444%,-入力!$C$16),IF(入力!$C$17=2,ROUNDUP(地区標準卸価格!N444*ユーザ別掛け率!N444%,-入力!$C$16),IF(入力!$C$17=3,ROUND(地区標準卸価格!N444*ユーザ別掛け率!N444%,-入力!$C$16),""))),地区標準卸価格!N444))</f>
        <v/>
      </c>
      <c r="O444" s="96">
        <f>'6桁'!O444</f>
        <v>0</v>
      </c>
      <c r="P444" s="95" t="str">
        <f>IF(地区標準卸価格!P444="","",IF(ISNUMBER(地区標準卸価格!P444),IF(入力!$C$17=1,ROUNDDOWN(地区標準卸価格!P444*ユーザ別掛け率!P444%,-入力!$C$16),IF(入力!$C$17=2,ROUNDUP(地区標準卸価格!P444*ユーザ別掛け率!P444%,-入力!$C$16),IF(入力!$C$17=3,ROUND(地区標準卸価格!P444*ユーザ別掛け率!P444%,-入力!$C$16),""))),地区標準卸価格!P444))</f>
        <v/>
      </c>
      <c r="Q444" s="96">
        <f>'6桁'!Q444</f>
        <v>0</v>
      </c>
      <c r="R444" s="95" t="str">
        <f>IF(地区標準卸価格!R444="","",IF(ISNUMBER(地区標準卸価格!R444),IF(入力!$E$17=1,ROUNDDOWN(地区標準卸価格!R444*ユーザ別掛け率!R444%,-入力!$E$16),IF(入力!$E$17=2,ROUNDUP(地区標準卸価格!R444*ユーザ別掛け率!R444%,-入力!$E$16),IF(入力!$E$17=3,ROUND(地区標準卸価格!R444*ユーザ別掛け率!R444%,-入力!$E$16),""))),地区標準卸価格!R444))</f>
        <v/>
      </c>
      <c r="S444" s="96">
        <f>'6桁'!S444</f>
        <v>0</v>
      </c>
      <c r="T444" s="456" t="str">
        <f>IF(地区標準卸価格!T444="","",IF(ISNUMBER(地区標準卸価格!T444),IF(入力!$E$17=1,ROUNDDOWN(地区標準卸価格!T444*ユーザ別掛け率!T444%,-入力!$E$16),IF(入力!$E$17=2,ROUNDUP(地区標準卸価格!T444*ユーザ別掛け率!T444%,-入力!$E$16),IF(入力!$E$17=3,ROUND(地区標準卸価格!T444*ユーザ別掛け率!T444%,-入力!$E$16),""))),地区標準卸価格!T444))</f>
        <v>卸価格設定なし</v>
      </c>
      <c r="U444" s="96" t="str">
        <f>'6桁'!U444</f>
        <v>Y★</v>
      </c>
      <c r="V444" s="456" t="str">
        <f>IF(地区標準卸価格!V444="","",IF(ISNUMBER(地区標準卸価格!V444),IF(入力!$E$17=1,ROUNDDOWN(地区標準卸価格!V444*ユーザ別掛け率!V444%,-入力!$E$16),IF(入力!$E$17=2,ROUNDUP(地区標準卸価格!V444*ユーザ別掛け率!V444%,-入力!$E$16),IF(入力!$E$17=3,ROUND(地区標準卸価格!V444*ユーザ別掛け率!V444%,-入力!$E$16),""))),地区標準卸価格!V444))</f>
        <v/>
      </c>
      <c r="W444" s="126">
        <f>'6桁'!W444</f>
        <v>0</v>
      </c>
      <c r="X444" s="456" t="str">
        <f>IF(地区標準卸価格!X444="","",IF(ISNUMBER(地区標準卸価格!X444),IF(入力!$E$17=1,ROUNDDOWN(地区標準卸価格!X444*ユーザ別掛け率!X444%,-入力!$E$16),IF(入力!$E$17=2,ROUNDUP(地区標準卸価格!X444*ユーザ別掛け率!X444%,-入力!$E$16),IF(入力!$E$17=3,ROUND(地区標準卸価格!X444*ユーザ別掛け率!X444%,-入力!$E$16),""))),地区標準卸価格!X444))</f>
        <v/>
      </c>
      <c r="Y444" s="20">
        <f>'6桁'!Y444</f>
        <v>0</v>
      </c>
    </row>
    <row r="445" spans="2:27" ht="30" customHeight="1">
      <c r="B445" s="503"/>
      <c r="C445" s="500" t="s">
        <v>465</v>
      </c>
      <c r="D445" s="501"/>
      <c r="E445" s="500"/>
      <c r="F445" s="587"/>
      <c r="G445" s="342">
        <v>107</v>
      </c>
      <c r="H445" s="95" t="str">
        <f>IF(地区標準卸価格!H445="","",IF(ISNUMBER(地区標準卸価格!H445),IF(入力!$C$17=1,ROUNDDOWN(地区標準卸価格!H445*ユーザ別掛け率!H445%,-入力!$C$16),IF(入力!$C$17=2,ROUNDUP(地区標準卸価格!H445*ユーザ別掛け率!H445%,-入力!$C$16),IF(入力!$C$17=3,ROUND(地区標準卸価格!H445*ユーザ別掛け率!H445%,-入力!$C$16),""))),地区標準卸価格!H445))</f>
        <v/>
      </c>
      <c r="I445" s="96">
        <f>'6桁'!I445</f>
        <v>0</v>
      </c>
      <c r="J445" s="95" t="str">
        <f>IF(地区標準卸価格!J445="","",IF(ISNUMBER(地区標準卸価格!J445),IF(入力!$C$17=1,ROUNDDOWN(地区標準卸価格!J445*ユーザ別掛け率!J445%,-入力!$C$16),IF(入力!$C$17=2,ROUNDUP(地区標準卸価格!J445*ユーザ別掛け率!J445%,-入力!$C$16),IF(入力!$C$17=3,ROUND(地区標準卸価格!J445*ユーザ別掛け率!J445%,-入力!$C$16),""))),地区標準卸価格!J445))</f>
        <v/>
      </c>
      <c r="K445" s="96">
        <f>'6桁'!K445</f>
        <v>0</v>
      </c>
      <c r="L445" s="95" t="str">
        <f>IF(地区標準卸価格!L445="","",IF(ISNUMBER(地区標準卸価格!L445),IF(入力!$C$17=1,ROUNDDOWN(地区標準卸価格!L445*ユーザ別掛け率!L445%,-入力!$C$16),IF(入力!$C$17=2,ROUNDUP(地区標準卸価格!L445*ユーザ別掛け率!L445%,-入力!$C$16),IF(入力!$C$17=3,ROUND(地区標準卸価格!L445*ユーザ別掛け率!L445%,-入力!$C$16),""))),地区標準卸価格!L445))</f>
        <v/>
      </c>
      <c r="M445" s="96">
        <f>'6桁'!M445</f>
        <v>0</v>
      </c>
      <c r="N445" s="95" t="str">
        <f>IF(地区標準卸価格!N445="","",IF(ISNUMBER(地区標準卸価格!N445),IF(入力!$C$17=1,ROUNDDOWN(地区標準卸価格!N445*ユーザ別掛け率!N445%,-入力!$C$16),IF(入力!$C$17=2,ROUNDUP(地区標準卸価格!N445*ユーザ別掛け率!N445%,-入力!$C$16),IF(入力!$C$17=3,ROUND(地区標準卸価格!N445*ユーザ別掛け率!N445%,-入力!$C$16),""))),地区標準卸価格!N445))</f>
        <v/>
      </c>
      <c r="O445" s="96">
        <f>'6桁'!O445</f>
        <v>0</v>
      </c>
      <c r="P445" s="95" t="str">
        <f>IF(地区標準卸価格!P445="","",IF(ISNUMBER(地区標準卸価格!P445),IF(入力!$C$17=1,ROUNDDOWN(地区標準卸価格!P445*ユーザ別掛け率!P445%,-入力!$C$16),IF(入力!$C$17=2,ROUNDUP(地区標準卸価格!P445*ユーザ別掛け率!P445%,-入力!$C$16),IF(入力!$C$17=3,ROUND(地区標準卸価格!P445*ユーザ別掛け率!P445%,-入力!$C$16),""))),地区標準卸価格!P445))</f>
        <v/>
      </c>
      <c r="Q445" s="96">
        <f>'6桁'!Q445</f>
        <v>0</v>
      </c>
      <c r="R445" s="95" t="str">
        <f>IF(地区標準卸価格!R445="","",IF(ISNUMBER(地区標準卸価格!R445),IF(入力!$E$17=1,ROUNDDOWN(地区標準卸価格!R445*ユーザ別掛け率!R445%,-入力!$E$16),IF(入力!$E$17=2,ROUNDUP(地区標準卸価格!R445*ユーザ別掛け率!R445%,-入力!$E$16),IF(入力!$E$17=3,ROUND(地区標準卸価格!R445*ユーザ別掛け率!R445%,-入力!$E$16),""))),地区標準卸価格!R445))</f>
        <v/>
      </c>
      <c r="S445" s="96">
        <f>'6桁'!S445</f>
        <v>0</v>
      </c>
      <c r="T445" s="456" t="str">
        <f>IF(地区標準卸価格!T445="","",IF(ISNUMBER(地区標準卸価格!T445),IF(入力!$E$17=1,ROUNDDOWN(地区標準卸価格!T445*ユーザ別掛け率!T445%,-入力!$E$16),IF(入力!$E$17=2,ROUNDUP(地区標準卸価格!T445*ユーザ別掛け率!T445%,-入力!$E$16),IF(入力!$E$17=3,ROUND(地区標準卸価格!T445*ユーザ別掛け率!T445%,-入力!$E$16),""))),地区標準卸価格!T445))</f>
        <v>卸価格設定なし</v>
      </c>
      <c r="U445" s="96" t="str">
        <f>'6桁'!U445</f>
        <v>Y★</v>
      </c>
      <c r="V445" s="456" t="str">
        <f>IF(地区標準卸価格!V445="","",IF(ISNUMBER(地区標準卸価格!V445),IF(入力!$E$17=1,ROUNDDOWN(地区標準卸価格!V445*ユーザ別掛け率!V445%,-入力!$E$16),IF(入力!$E$17=2,ROUNDUP(地区標準卸価格!V445*ユーザ別掛け率!V445%,-入力!$E$16),IF(入力!$E$17=3,ROUND(地区標準卸価格!V445*ユーザ別掛け率!V445%,-入力!$E$16),""))),地区標準卸価格!V445))</f>
        <v/>
      </c>
      <c r="W445" s="126">
        <f>'6桁'!W445</f>
        <v>0</v>
      </c>
      <c r="X445" s="456" t="str">
        <f>IF(地区標準卸価格!X445="","",IF(ISNUMBER(地区標準卸価格!X445),IF(入力!$E$17=1,ROUNDDOWN(地区標準卸価格!X445*ユーザ別掛け率!X445%,-入力!$E$16),IF(入力!$E$17=2,ROUNDUP(地区標準卸価格!X445*ユーザ別掛け率!X445%,-入力!$E$16),IF(入力!$E$17=3,ROUND(地区標準卸価格!X445*ユーザ別掛け率!X445%,-入力!$E$16),""))),地区標準卸価格!X445))</f>
        <v/>
      </c>
      <c r="Y445" s="109">
        <f>'6桁'!Y445</f>
        <v>0</v>
      </c>
    </row>
    <row r="446" spans="2:27" ht="30" customHeight="1">
      <c r="B446" s="503"/>
      <c r="C446" s="500" t="s">
        <v>506</v>
      </c>
      <c r="D446" s="501"/>
      <c r="E446" s="500"/>
      <c r="F446" s="587"/>
      <c r="G446" s="342">
        <v>114</v>
      </c>
      <c r="H446" s="95" t="str">
        <f>IF(地区標準卸価格!H446="","",IF(ISNUMBER(地区標準卸価格!H446),IF(入力!$C$17=1,ROUNDDOWN(地区標準卸価格!H446*ユーザ別掛け率!H446%,-入力!$C$16),IF(入力!$C$17=2,ROUNDUP(地区標準卸価格!H446*ユーザ別掛け率!H446%,-入力!$C$16),IF(入力!$C$17=3,ROUND(地区標準卸価格!H446*ユーザ別掛け率!H446%,-入力!$C$16),""))),地区標準卸価格!H446))</f>
        <v/>
      </c>
      <c r="I446" s="96">
        <f>'6桁'!I446</f>
        <v>0</v>
      </c>
      <c r="J446" s="95" t="str">
        <f>IF(地区標準卸価格!J446="","",IF(ISNUMBER(地区標準卸価格!J446),IF(入力!$C$17=1,ROUNDDOWN(地区標準卸価格!J446*ユーザ別掛け率!J446%,-入力!$C$16),IF(入力!$C$17=2,ROUNDUP(地区標準卸価格!J446*ユーザ別掛け率!J446%,-入力!$C$16),IF(入力!$C$17=3,ROUND(地区標準卸価格!J446*ユーザ別掛け率!J446%,-入力!$C$16),""))),地区標準卸価格!J446))</f>
        <v/>
      </c>
      <c r="K446" s="96">
        <f>'6桁'!K446</f>
        <v>0</v>
      </c>
      <c r="L446" s="95" t="str">
        <f>IF(地区標準卸価格!L446="","",IF(ISNUMBER(地区標準卸価格!L446),IF(入力!$C$17=1,ROUNDDOWN(地区標準卸価格!L446*ユーザ別掛け率!L446%,-入力!$C$16),IF(入力!$C$17=2,ROUNDUP(地区標準卸価格!L446*ユーザ別掛け率!L446%,-入力!$C$16),IF(入力!$C$17=3,ROUND(地区標準卸価格!L446*ユーザ別掛け率!L446%,-入力!$C$16),""))),地区標準卸価格!L446))</f>
        <v/>
      </c>
      <c r="M446" s="96">
        <f>'6桁'!M446</f>
        <v>0</v>
      </c>
      <c r="N446" s="95" t="str">
        <f>IF(地区標準卸価格!N446="","",IF(ISNUMBER(地区標準卸価格!N446),IF(入力!$C$17=1,ROUNDDOWN(地区標準卸価格!N446*ユーザ別掛け率!N446%,-入力!$C$16),IF(入力!$C$17=2,ROUNDUP(地区標準卸価格!N446*ユーザ別掛け率!N446%,-入力!$C$16),IF(入力!$C$17=3,ROUND(地区標準卸価格!N446*ユーザ別掛け率!N446%,-入力!$C$16),""))),地区標準卸価格!N446))</f>
        <v/>
      </c>
      <c r="O446" s="96">
        <f>'6桁'!O446</f>
        <v>0</v>
      </c>
      <c r="P446" s="95" t="str">
        <f>IF(地区標準卸価格!P446="","",IF(ISNUMBER(地区標準卸価格!P446),IF(入力!$C$17=1,ROUNDDOWN(地区標準卸価格!P446*ユーザ別掛け率!P446%,-入力!$C$16),IF(入力!$C$17=2,ROUNDUP(地区標準卸価格!P446*ユーザ別掛け率!P446%,-入力!$C$16),IF(入力!$C$17=3,ROUND(地区標準卸価格!P446*ユーザ別掛け率!P446%,-入力!$C$16),""))),地区標準卸価格!P446))</f>
        <v/>
      </c>
      <c r="Q446" s="96">
        <f>'6桁'!Q446</f>
        <v>0</v>
      </c>
      <c r="R446" s="95" t="str">
        <f>IF(地区標準卸価格!R446="","",IF(ISNUMBER(地区標準卸価格!R446),IF(入力!$E$17=1,ROUNDDOWN(地区標準卸価格!R446*ユーザ別掛け率!R446%,-入力!$E$16),IF(入力!$E$17=2,ROUNDUP(地区標準卸価格!R446*ユーザ別掛け率!R446%,-入力!$E$16),IF(入力!$E$17=3,ROUND(地区標準卸価格!R446*ユーザ別掛け率!R446%,-入力!$E$16),""))),地区標準卸価格!R446))</f>
        <v/>
      </c>
      <c r="S446" s="96">
        <f>'6桁'!S446</f>
        <v>0</v>
      </c>
      <c r="T446" s="456" t="str">
        <f>IF(地区標準卸価格!T446="","",IF(ISNUMBER(地区標準卸価格!T446),IF(入力!$E$17=1,ROUNDDOWN(地区標準卸価格!T446*ユーザ別掛け率!T446%,-入力!$E$16),IF(入力!$E$17=2,ROUNDUP(地区標準卸価格!T446*ユーザ別掛け率!T446%,-入力!$E$16),IF(入力!$E$17=3,ROUND(地区標準卸価格!T446*ユーザ別掛け率!T446%,-入力!$E$16),""))),地区標準卸価格!T446))</f>
        <v/>
      </c>
      <c r="U446" s="96">
        <f>'6桁'!U446</f>
        <v>0</v>
      </c>
      <c r="V446" s="456" t="str">
        <f>IF(地区標準卸価格!V446="","",IF(ISNUMBER(地区標準卸価格!V446),IF(入力!$E$17=1,ROUNDDOWN(地区標準卸価格!V446*ユーザ別掛け率!V446%,-入力!$E$16),IF(入力!$E$17=2,ROUNDUP(地区標準卸価格!V446*ユーザ別掛け率!V446%,-入力!$E$16),IF(入力!$E$17=3,ROUND(地区標準卸価格!V446*ユーザ別掛け率!V446%,-入力!$E$16),""))),地区標準卸価格!V446))</f>
        <v/>
      </c>
      <c r="W446" s="126">
        <f>'6桁'!W446</f>
        <v>0</v>
      </c>
      <c r="X446" s="456" t="str">
        <f>IF(地区標準卸価格!X446="","",IF(ISNUMBER(地区標準卸価格!X446),IF(入力!$E$17=1,ROUNDDOWN(地区標準卸価格!X446*ユーザ別掛け率!X446%,-入力!$E$16),IF(入力!$E$17=2,ROUNDUP(地区標準卸価格!X446*ユーザ別掛け率!X446%,-入力!$E$16),IF(入力!$E$17=3,ROUND(地区標準卸価格!X446*ユーザ別掛け率!X446%,-入力!$E$16),""))),地区標準卸価格!X446))</f>
        <v>卸価格設定なし</v>
      </c>
      <c r="Y446" s="109" t="str">
        <f>'6桁'!Y446</f>
        <v>H★</v>
      </c>
    </row>
    <row r="447" spans="2:27" ht="30" customHeight="1">
      <c r="B447" s="503"/>
      <c r="C447" s="500" t="s">
        <v>507</v>
      </c>
      <c r="D447" s="501"/>
      <c r="E447" s="500"/>
      <c r="F447" s="587"/>
      <c r="G447" s="342">
        <v>114</v>
      </c>
      <c r="H447" s="95" t="str">
        <f>IF(地区標準卸価格!H447="","",IF(ISNUMBER(地区標準卸価格!H447),IF(入力!$C$17=1,ROUNDDOWN(地区標準卸価格!H447*ユーザ別掛け率!H447%,-入力!$C$16),IF(入力!$C$17=2,ROUNDUP(地区標準卸価格!H447*ユーザ別掛け率!H447%,-入力!$C$16),IF(入力!$C$17=3,ROUND(地区標準卸価格!H447*ユーザ別掛け率!H447%,-入力!$C$16),""))),地区標準卸価格!H447))</f>
        <v/>
      </c>
      <c r="I447" s="96">
        <f>'6桁'!I447</f>
        <v>0</v>
      </c>
      <c r="J447" s="95" t="str">
        <f>IF(地区標準卸価格!J447="","",IF(ISNUMBER(地区標準卸価格!J447),IF(入力!$C$17=1,ROUNDDOWN(地区標準卸価格!J447*ユーザ別掛け率!J447%,-入力!$C$16),IF(入力!$C$17=2,ROUNDUP(地区標準卸価格!J447*ユーザ別掛け率!J447%,-入力!$C$16),IF(入力!$C$17=3,ROUND(地区標準卸価格!J447*ユーザ別掛け率!J447%,-入力!$C$16),""))),地区標準卸価格!J447))</f>
        <v/>
      </c>
      <c r="K447" s="96">
        <f>'6桁'!K447</f>
        <v>0</v>
      </c>
      <c r="L447" s="95" t="str">
        <f>IF(地区標準卸価格!L447="","",IF(ISNUMBER(地区標準卸価格!L447),IF(入力!$C$17=1,ROUNDDOWN(地区標準卸価格!L447*ユーザ別掛け率!L447%,-入力!$C$16),IF(入力!$C$17=2,ROUNDUP(地区標準卸価格!L447*ユーザ別掛け率!L447%,-入力!$C$16),IF(入力!$C$17=3,ROUND(地区標準卸価格!L447*ユーザ別掛け率!L447%,-入力!$C$16),""))),地区標準卸価格!L447))</f>
        <v/>
      </c>
      <c r="M447" s="96">
        <f>'6桁'!M447</f>
        <v>0</v>
      </c>
      <c r="N447" s="95" t="str">
        <f>IF(地区標準卸価格!N447="","",IF(ISNUMBER(地区標準卸価格!N447),IF(入力!$C$17=1,ROUNDDOWN(地区標準卸価格!N447*ユーザ別掛け率!N447%,-入力!$C$16),IF(入力!$C$17=2,ROUNDUP(地区標準卸価格!N447*ユーザ別掛け率!N447%,-入力!$C$16),IF(入力!$C$17=3,ROUND(地区標準卸価格!N447*ユーザ別掛け率!N447%,-入力!$C$16),""))),地区標準卸価格!N447))</f>
        <v/>
      </c>
      <c r="O447" s="96">
        <f>'6桁'!O447</f>
        <v>0</v>
      </c>
      <c r="P447" s="95" t="str">
        <f>IF(地区標準卸価格!P447="","",IF(ISNUMBER(地区標準卸価格!P447),IF(入力!$C$17=1,ROUNDDOWN(地区標準卸価格!P447*ユーザ別掛け率!P447%,-入力!$C$16),IF(入力!$C$17=2,ROUNDUP(地区標準卸価格!P447*ユーザ別掛け率!P447%,-入力!$C$16),IF(入力!$C$17=3,ROUND(地区標準卸価格!P447*ユーザ別掛け率!P447%,-入力!$C$16),""))),地区標準卸価格!P447))</f>
        <v/>
      </c>
      <c r="Q447" s="96">
        <f>'6桁'!Q447</f>
        <v>0</v>
      </c>
      <c r="R447" s="95" t="str">
        <f>IF(地区標準卸価格!R447="","",IF(ISNUMBER(地区標準卸価格!R447),IF(入力!$E$17=1,ROUNDDOWN(地区標準卸価格!R447*ユーザ別掛け率!R447%,-入力!$E$16),IF(入力!$E$17=2,ROUNDUP(地区標準卸価格!R447*ユーザ別掛け率!R447%,-入力!$E$16),IF(入力!$E$17=3,ROUND(地区標準卸価格!R447*ユーザ別掛け率!R447%,-入力!$E$16),""))),地区標準卸価格!R447))</f>
        <v/>
      </c>
      <c r="S447" s="96">
        <f>'6桁'!S447</f>
        <v>0</v>
      </c>
      <c r="T447" s="456" t="str">
        <f>IF(地区標準卸価格!T447="","",IF(ISNUMBER(地区標準卸価格!T447),IF(入力!$E$17=1,ROUNDDOWN(地区標準卸価格!T447*ユーザ別掛け率!T447%,-入力!$E$16),IF(入力!$E$17=2,ROUNDUP(地区標準卸価格!T447*ユーザ別掛け率!T447%,-入力!$E$16),IF(入力!$E$17=3,ROUND(地区標準卸価格!T447*ユーザ別掛け率!T447%,-入力!$E$16),""))),地区標準卸価格!T447))</f>
        <v/>
      </c>
      <c r="U447" s="96">
        <f>'6桁'!U447</f>
        <v>0</v>
      </c>
      <c r="V447" s="456" t="str">
        <f>IF(地区標準卸価格!V447="","",IF(ISNUMBER(地区標準卸価格!V447),IF(入力!$E$17=1,ROUNDDOWN(地区標準卸価格!V447*ユーザ別掛け率!V447%,-入力!$E$16),IF(入力!$E$17=2,ROUNDUP(地区標準卸価格!V447*ユーザ別掛け率!V447%,-入力!$E$16),IF(入力!$E$17=3,ROUND(地区標準卸価格!V447*ユーザ別掛け率!V447%,-入力!$E$16),""))),地区標準卸価格!V447))</f>
        <v/>
      </c>
      <c r="W447" s="96">
        <f>'6桁'!W447</f>
        <v>0</v>
      </c>
      <c r="X447" s="456" t="str">
        <f>IF(地区標準卸価格!X447="","",IF(ISNUMBER(地区標準卸価格!X447),IF(入力!$E$17=1,ROUNDDOWN(地区標準卸価格!X447*ユーザ別掛け率!X447%,-入力!$E$16),IF(入力!$E$17=2,ROUNDUP(地区標準卸価格!X447*ユーザ別掛け率!X447%,-入力!$E$16),IF(入力!$E$17=3,ROUND(地区標準卸価格!X447*ユーザ別掛け率!X447%,-入力!$E$16),""))),地区標準卸価格!X447))</f>
        <v>卸価格設定なし</v>
      </c>
      <c r="Y447" s="109" t="str">
        <f>'6桁'!Y447</f>
        <v>H★</v>
      </c>
    </row>
    <row r="448" spans="2:27" ht="30" customHeight="1">
      <c r="B448" s="504"/>
      <c r="C448" s="560" t="s">
        <v>1995</v>
      </c>
      <c r="D448" s="561"/>
      <c r="E448" s="560"/>
      <c r="F448" s="592"/>
      <c r="G448" s="354">
        <v>118</v>
      </c>
      <c r="H448" s="111" t="str">
        <f>IF(地区標準卸価格!H448="","",IF(ISNUMBER(地区標準卸価格!H448),IF(入力!$C$17=1,ROUNDDOWN(地区標準卸価格!H448*ユーザ別掛け率!H448%,-入力!$C$16),IF(入力!$C$17=2,ROUNDUP(地区標準卸価格!H448*ユーザ別掛け率!H448%,-入力!$C$16),IF(入力!$C$17=3,ROUND(地区標準卸価格!H448*ユーザ別掛け率!H448%,-入力!$C$16),""))),地区標準卸価格!H448))</f>
        <v/>
      </c>
      <c r="I448" s="99">
        <f>'6桁'!I448</f>
        <v>0</v>
      </c>
      <c r="J448" s="111" t="str">
        <f>IF(地区標準卸価格!J448="","",IF(ISNUMBER(地区標準卸価格!J448),IF(入力!$C$17=1,ROUNDDOWN(地区標準卸価格!J448*ユーザ別掛け率!J448%,-入力!$C$16),IF(入力!$C$17=2,ROUNDUP(地区標準卸価格!J448*ユーザ別掛け率!J448%,-入力!$C$16),IF(入力!$C$17=3,ROUND(地区標準卸価格!J448*ユーザ別掛け率!J448%,-入力!$C$16),""))),地区標準卸価格!J448))</f>
        <v/>
      </c>
      <c r="K448" s="99">
        <f>'6桁'!K448</f>
        <v>0</v>
      </c>
      <c r="L448" s="111" t="str">
        <f>IF(地区標準卸価格!L448="","",IF(ISNUMBER(地区標準卸価格!L448),IF(入力!$C$17=1,ROUNDDOWN(地区標準卸価格!L448*ユーザ別掛け率!L448%,-入力!$C$16),IF(入力!$C$17=2,ROUNDUP(地区標準卸価格!L448*ユーザ別掛け率!L448%,-入力!$C$16),IF(入力!$C$17=3,ROUND(地区標準卸価格!L448*ユーザ別掛け率!L448%,-入力!$C$16),""))),地区標準卸価格!L448))</f>
        <v/>
      </c>
      <c r="M448" s="99">
        <f>'6桁'!M448</f>
        <v>0</v>
      </c>
      <c r="N448" s="111" t="str">
        <f>IF(地区標準卸価格!N448="","",IF(ISNUMBER(地区標準卸価格!N448),IF(入力!$C$17=1,ROUNDDOWN(地区標準卸価格!N448*ユーザ別掛け率!N448%,-入力!$C$16),IF(入力!$C$17=2,ROUNDUP(地区標準卸価格!N448*ユーザ別掛け率!N448%,-入力!$C$16),IF(入力!$C$17=3,ROUND(地区標準卸価格!N448*ユーザ別掛け率!N448%,-入力!$C$16),""))),地区標準卸価格!N448))</f>
        <v/>
      </c>
      <c r="O448" s="99">
        <f>'6桁'!O448</f>
        <v>0</v>
      </c>
      <c r="P448" s="111" t="str">
        <f>IF(地区標準卸価格!P448="","",IF(ISNUMBER(地区標準卸価格!P448),IF(入力!$C$17=1,ROUNDDOWN(地区標準卸価格!P448*ユーザ別掛け率!P448%,-入力!$C$16),IF(入力!$C$17=2,ROUNDUP(地区標準卸価格!P448*ユーザ別掛け率!P448%,-入力!$C$16),IF(入力!$C$17=3,ROUND(地区標準卸価格!P448*ユーザ別掛け率!P448%,-入力!$C$16),""))),地区標準卸価格!P448))</f>
        <v/>
      </c>
      <c r="Q448" s="99">
        <f>'6桁'!Q448</f>
        <v>0</v>
      </c>
      <c r="R448" s="111" t="str">
        <f>IF(地区標準卸価格!R448="","",IF(ISNUMBER(地区標準卸価格!R448),IF(入力!$E$17=1,ROUNDDOWN(地区標準卸価格!R448*ユーザ別掛け率!R448%,-入力!$E$16),IF(入力!$E$17=2,ROUNDUP(地区標準卸価格!R448*ユーザ別掛け率!R448%,-入力!$E$16),IF(入力!$E$17=3,ROUND(地区標準卸価格!R448*ユーザ別掛け率!R448%,-入力!$E$16),""))),地区標準卸価格!R448))</f>
        <v/>
      </c>
      <c r="S448" s="99">
        <f>'6桁'!S448</f>
        <v>0</v>
      </c>
      <c r="T448" s="458" t="str">
        <f>IF(地区標準卸価格!T448="","",IF(ISNUMBER(地区標準卸価格!T448),IF(入力!$E$17=1,ROUNDDOWN(地区標準卸価格!T448*ユーザ別掛け率!T448%,-入力!$E$16),IF(入力!$E$17=2,ROUNDUP(地区標準卸価格!T448*ユーザ別掛け率!T448%,-入力!$E$16),IF(入力!$E$17=3,ROUND(地区標準卸価格!T448*ユーザ別掛け率!T448%,-入力!$E$16),""))),地区標準卸価格!T448))</f>
        <v/>
      </c>
      <c r="U448" s="99">
        <f>'6桁'!U448</f>
        <v>0</v>
      </c>
      <c r="V448" s="458" t="str">
        <f>IF(地区標準卸価格!V448="","",IF(ISNUMBER(地区標準卸価格!V448),IF(入力!$E$17=1,ROUNDDOWN(地区標準卸価格!V448*ユーザ別掛け率!V448%,-入力!$E$16),IF(入力!$E$17=2,ROUNDUP(地区標準卸価格!V448*ユーザ別掛け率!V448%,-入力!$E$16),IF(入力!$E$17=3,ROUND(地区標準卸価格!V448*ユーザ別掛け率!V448%,-入力!$E$16),""))),地区標準卸価格!V448))</f>
        <v/>
      </c>
      <c r="W448" s="99">
        <f>'6桁'!W448</f>
        <v>0</v>
      </c>
      <c r="X448" s="458" t="str">
        <f>IF(地区標準卸価格!X448="","",IF(ISNUMBER(地区標準卸価格!X448),IF(入力!$E$17=1,ROUNDDOWN(地区標準卸価格!X448*ユーザ別掛け率!X448%,-入力!$E$16),IF(入力!$E$17=2,ROUNDUP(地区標準卸価格!X448*ユーザ別掛け率!X448%,-入力!$E$16),IF(入力!$E$17=3,ROUND(地区標準卸価格!X448*ユーザ別掛け率!X448%,-入力!$E$16),""))),地区標準卸価格!X448))</f>
        <v>卸価格設定なし</v>
      </c>
      <c r="Y448" s="98" t="str">
        <f>'6桁'!Y448</f>
        <v>H★</v>
      </c>
    </row>
    <row r="449" spans="2:25" ht="30" customHeight="1">
      <c r="B449" s="543">
        <v>21</v>
      </c>
      <c r="C449" s="576" t="s">
        <v>470</v>
      </c>
      <c r="D449" s="577"/>
      <c r="E449" s="576"/>
      <c r="F449" s="593"/>
      <c r="G449" s="402">
        <v>105</v>
      </c>
      <c r="H449" s="114" t="str">
        <f>IF(地区標準卸価格!H449="","",IF(ISNUMBER(地区標準卸価格!H449),IF(入力!$C$17=1,ROUNDDOWN(地区標準卸価格!H449*ユーザ別掛け率!H449%,-入力!$C$16),IF(入力!$C$17=2,ROUNDUP(地区標準卸価格!H449*ユーザ別掛け率!H449%,-入力!$C$16),IF(入力!$C$17=3,ROUND(地区標準卸価格!H449*ユーザ別掛け率!H449%,-入力!$C$16),""))),地区標準卸価格!H449))</f>
        <v/>
      </c>
      <c r="I449" s="97">
        <f>'6桁'!I449</f>
        <v>0</v>
      </c>
      <c r="J449" s="114" t="str">
        <f>IF(地区標準卸価格!J449="","",IF(ISNUMBER(地区標準卸価格!J449),IF(入力!$C$17=1,ROUNDDOWN(地区標準卸価格!J449*ユーザ別掛け率!J449%,-入力!$C$16),IF(入力!$C$17=2,ROUNDUP(地区標準卸価格!J449*ユーザ別掛け率!J449%,-入力!$C$16),IF(入力!$C$17=3,ROUND(地区標準卸価格!J449*ユーザ別掛け率!J449%,-入力!$C$16),""))),地区標準卸価格!J449))</f>
        <v/>
      </c>
      <c r="K449" s="97">
        <f>'6桁'!K449</f>
        <v>0</v>
      </c>
      <c r="L449" s="114" t="str">
        <f>IF(地区標準卸価格!L449="","",IF(ISNUMBER(地区標準卸価格!L449),IF(入力!$C$17=1,ROUNDDOWN(地区標準卸価格!L449*ユーザ別掛け率!L449%,-入力!$C$16),IF(入力!$C$17=2,ROUNDUP(地区標準卸価格!L449*ユーザ別掛け率!L449%,-入力!$C$16),IF(入力!$C$17=3,ROUND(地区標準卸価格!L449*ユーザ別掛け率!L449%,-入力!$C$16),""))),地区標準卸価格!L449))</f>
        <v/>
      </c>
      <c r="M449" s="97">
        <f>'6桁'!M449</f>
        <v>0</v>
      </c>
      <c r="N449" s="114" t="str">
        <f>IF(地区標準卸価格!N449="","",IF(ISNUMBER(地区標準卸価格!N449),IF(入力!$C$17=1,ROUNDDOWN(地区標準卸価格!N449*ユーザ別掛け率!N449%,-入力!$C$16),IF(入力!$C$17=2,ROUNDUP(地区標準卸価格!N449*ユーザ別掛け率!N449%,-入力!$C$16),IF(入力!$C$17=3,ROUND(地区標準卸価格!N449*ユーザ別掛け率!N449%,-入力!$C$16),""))),地区標準卸価格!N449))</f>
        <v/>
      </c>
      <c r="O449" s="97">
        <f>'6桁'!O449</f>
        <v>0</v>
      </c>
      <c r="P449" s="114" t="str">
        <f>IF(地区標準卸価格!P449="","",IF(ISNUMBER(地区標準卸価格!P449),IF(入力!$C$17=1,ROUNDDOWN(地区標準卸価格!P449*ユーザ別掛け率!P449%,-入力!$C$16),IF(入力!$C$17=2,ROUNDUP(地区標準卸価格!P449*ユーザ別掛け率!P449%,-入力!$C$16),IF(入力!$C$17=3,ROUND(地区標準卸価格!P449*ユーザ別掛け率!P449%,-入力!$C$16),""))),地区標準卸価格!P449))</f>
        <v/>
      </c>
      <c r="Q449" s="97">
        <f>'6桁'!Q449</f>
        <v>0</v>
      </c>
      <c r="R449" s="114" t="str">
        <f>IF(地区標準卸価格!R449="","",IF(ISNUMBER(地区標準卸価格!R449),IF(入力!$E$17=1,ROUNDDOWN(地区標準卸価格!R449*ユーザ別掛け率!R449%,-入力!$E$16),IF(入力!$E$17=2,ROUNDUP(地区標準卸価格!R449*ユーザ別掛け率!R449%,-入力!$E$16),IF(入力!$E$17=3,ROUND(地区標準卸価格!R449*ユーザ別掛け率!R449%,-入力!$E$16),""))),地区標準卸価格!R449))</f>
        <v/>
      </c>
      <c r="S449" s="97">
        <f>'6桁'!S449</f>
        <v>0</v>
      </c>
      <c r="T449" s="459" t="str">
        <f>IF(地区標準卸価格!T449="","",IF(ISNUMBER(地区標準卸価格!T449),IF(入力!$E$17=1,ROUNDDOWN(地区標準卸価格!T449*ユーザ別掛け率!T449%,-入力!$E$16),IF(入力!$E$17=2,ROUNDUP(地区標準卸価格!T449*ユーザ別掛け率!T449%,-入力!$E$16),IF(入力!$E$17=3,ROUND(地区標準卸価格!T449*ユーザ別掛け率!T449%,-入力!$E$16),""))),地区標準卸価格!T449))</f>
        <v>卸価格設定なし</v>
      </c>
      <c r="U449" s="97" t="str">
        <f>'6桁'!U449</f>
        <v>Y★</v>
      </c>
      <c r="V449" s="459" t="str">
        <f>IF(地区標準卸価格!V449="","",IF(ISNUMBER(地区標準卸価格!V449),IF(入力!$E$17=1,ROUNDDOWN(地区標準卸価格!V449*ユーザ別掛け率!V449%,-入力!$E$16),IF(入力!$E$17=2,ROUNDUP(地区標準卸価格!V449*ユーザ別掛け率!V449%,-入力!$E$16),IF(入力!$E$17=3,ROUND(地区標準卸価格!V449*ユーザ別掛け率!V449%,-入力!$E$16),""))),地区標準卸価格!V449))</f>
        <v/>
      </c>
      <c r="W449" s="144">
        <f>'6桁'!W449</f>
        <v>0</v>
      </c>
      <c r="X449" s="459" t="str">
        <f>IF(地区標準卸価格!X449="","",IF(ISNUMBER(地区標準卸価格!X449),IF(入力!$E$17=1,ROUNDDOWN(地区標準卸価格!X449*ユーザ別掛け率!X449%,-入力!$E$16),IF(入力!$E$17=2,ROUNDUP(地区標準卸価格!X449*ユーザ別掛け率!X449%,-入力!$E$16),IF(入力!$E$17=3,ROUND(地区標準卸価格!X449*ユーザ別掛け率!X449%,-入力!$E$16),""))),地区標準卸価格!X449))</f>
        <v/>
      </c>
      <c r="Y449" s="29">
        <f>'6桁'!Y449</f>
        <v>0</v>
      </c>
    </row>
    <row r="450" spans="2:25" ht="30" customHeight="1">
      <c r="B450" s="503"/>
      <c r="C450" s="500" t="s">
        <v>290</v>
      </c>
      <c r="D450" s="501"/>
      <c r="E450" s="500"/>
      <c r="F450" s="587"/>
      <c r="G450" s="342">
        <v>107</v>
      </c>
      <c r="H450" s="95" t="str">
        <f>IF(地区標準卸価格!H450="","",IF(ISNUMBER(地区標準卸価格!H450),IF(入力!$C$17=1,ROUNDDOWN(地区標準卸価格!H450*ユーザ別掛け率!H450%,-入力!$C$16),IF(入力!$C$17=2,ROUNDUP(地区標準卸価格!H450*ユーザ別掛け率!H450%,-入力!$C$16),IF(入力!$C$17=3,ROUND(地区標準卸価格!H450*ユーザ別掛け率!H450%,-入力!$C$16),""))),地区標準卸価格!H450))</f>
        <v/>
      </c>
      <c r="I450" s="96">
        <f>'6桁'!I450</f>
        <v>0</v>
      </c>
      <c r="J450" s="95" t="str">
        <f>IF(地区標準卸価格!J450="","",IF(ISNUMBER(地区標準卸価格!J450),IF(入力!$C$17=1,ROUNDDOWN(地区標準卸価格!J450*ユーザ別掛け率!J450%,-入力!$C$16),IF(入力!$C$17=2,ROUNDUP(地区標準卸価格!J450*ユーザ別掛け率!J450%,-入力!$C$16),IF(入力!$C$17=3,ROUND(地区標準卸価格!J450*ユーザ別掛け率!J450%,-入力!$C$16),""))),地区標準卸価格!J450))</f>
        <v/>
      </c>
      <c r="K450" s="96">
        <f>'6桁'!K450</f>
        <v>0</v>
      </c>
      <c r="L450" s="95" t="str">
        <f>IF(地区標準卸価格!L450="","",IF(ISNUMBER(地区標準卸価格!L450),IF(入力!$C$17=1,ROUNDDOWN(地区標準卸価格!L450*ユーザ別掛け率!L450%,-入力!$C$16),IF(入力!$C$17=2,ROUNDUP(地区標準卸価格!L450*ユーザ別掛け率!L450%,-入力!$C$16),IF(入力!$C$17=3,ROUND(地区標準卸価格!L450*ユーザ別掛け率!L450%,-入力!$C$16),""))),地区標準卸価格!L450))</f>
        <v/>
      </c>
      <c r="M450" s="96">
        <f>'6桁'!M450</f>
        <v>0</v>
      </c>
      <c r="N450" s="95" t="str">
        <f>IF(地区標準卸価格!N450="","",IF(ISNUMBER(地区標準卸価格!N450),IF(入力!$C$17=1,ROUNDDOWN(地区標準卸価格!N450*ユーザ別掛け率!N450%,-入力!$C$16),IF(入力!$C$17=2,ROUNDUP(地区標準卸価格!N450*ユーザ別掛け率!N450%,-入力!$C$16),IF(入力!$C$17=3,ROUND(地区標準卸価格!N450*ユーザ別掛け率!N450%,-入力!$C$16),""))),地区標準卸価格!N450))</f>
        <v/>
      </c>
      <c r="O450" s="96">
        <f>'6桁'!O450</f>
        <v>0</v>
      </c>
      <c r="P450" s="95" t="str">
        <f>IF(地区標準卸価格!P450="","",IF(ISNUMBER(地区標準卸価格!P450),IF(入力!$C$17=1,ROUNDDOWN(地区標準卸価格!P450*ユーザ別掛け率!P450%,-入力!$C$16),IF(入力!$C$17=2,ROUNDUP(地区標準卸価格!P450*ユーザ別掛け率!P450%,-入力!$C$16),IF(入力!$C$17=3,ROUND(地区標準卸価格!P450*ユーザ別掛け率!P450%,-入力!$C$16),""))),地区標準卸価格!P450))</f>
        <v/>
      </c>
      <c r="Q450" s="96">
        <f>'6桁'!Q450</f>
        <v>0</v>
      </c>
      <c r="R450" s="95">
        <f>IF(地区標準卸価格!R450="","",IF(ISNUMBER(地区標準卸価格!R450),IF(入力!$E$17=1,ROUNDDOWN(地区標準卸価格!R450*ユーザ別掛け率!R450%,-入力!$E$16),IF(入力!$E$17=2,ROUNDUP(地区標準卸価格!R450*ユーザ別掛け率!R450%,-入力!$E$16),IF(入力!$E$17=3,ROUND(地区標準卸価格!R450*ユーザ別掛け率!R450%,-入力!$E$16),""))),地区標準卸価格!R450))</f>
        <v>74800</v>
      </c>
      <c r="S450" s="96" t="str">
        <f>'6桁'!S450</f>
        <v>Y★</v>
      </c>
      <c r="T450" s="456" t="str">
        <f>IF(地区標準卸価格!T450="","",IF(ISNUMBER(地区標準卸価格!T450),IF(入力!$E$17=1,ROUNDDOWN(地区標準卸価格!T450*ユーザ別掛け率!T450%,-入力!$E$16),IF(入力!$E$17=2,ROUNDUP(地区標準卸価格!T450*ユーザ別掛け率!T450%,-入力!$E$16),IF(入力!$E$17=3,ROUND(地区標準卸価格!T450*ユーザ別掛け率!T450%,-入力!$E$16),""))),地区標準卸価格!T450))</f>
        <v/>
      </c>
      <c r="U450" s="96">
        <f>'6桁'!U450</f>
        <v>0</v>
      </c>
      <c r="V450" s="456" t="str">
        <f>IF(地区標準卸価格!V450="","",IF(ISNUMBER(地区標準卸価格!V450),IF(入力!$E$17=1,ROUNDDOWN(地区標準卸価格!V450*ユーザ別掛け率!V450%,-入力!$E$16),IF(入力!$E$17=2,ROUNDUP(地区標準卸価格!V450*ユーザ別掛け率!V450%,-入力!$E$16),IF(入力!$E$17=3,ROUND(地区標準卸価格!V450*ユーザ別掛け率!V450%,-入力!$E$16),""))),地区標準卸価格!V450))</f>
        <v/>
      </c>
      <c r="W450" s="126">
        <f>'6桁'!W450</f>
        <v>0</v>
      </c>
      <c r="X450" s="456" t="str">
        <f>IF(地区標準卸価格!X450="","",IF(ISNUMBER(地区標準卸価格!X450),IF(入力!$E$17=1,ROUNDDOWN(地区標準卸価格!X450*ユーザ別掛け率!X450%,-入力!$E$16),IF(入力!$E$17=2,ROUNDUP(地区標準卸価格!X450*ユーザ別掛け率!X450%,-入力!$E$16),IF(入力!$E$17=3,ROUND(地区標準卸価格!X450*ユーザ別掛け率!X450%,-入力!$E$16),""))),地区標準卸価格!X450))</f>
        <v/>
      </c>
      <c r="Y450" s="20">
        <f>'6桁'!Y450</f>
        <v>0</v>
      </c>
    </row>
    <row r="451" spans="2:25" ht="30" customHeight="1">
      <c r="B451" s="503"/>
      <c r="C451" s="500" t="s">
        <v>471</v>
      </c>
      <c r="D451" s="501"/>
      <c r="E451" s="500"/>
      <c r="F451" s="587"/>
      <c r="G451" s="342">
        <v>105</v>
      </c>
      <c r="H451" s="95" t="str">
        <f>IF(地区標準卸価格!H451="","",IF(ISNUMBER(地区標準卸価格!H451),IF(入力!$C$17=1,ROUNDDOWN(地区標準卸価格!H451*ユーザ別掛け率!H451%,-入力!$C$16),IF(入力!$C$17=2,ROUNDUP(地区標準卸価格!H451*ユーザ別掛け率!H451%,-入力!$C$16),IF(入力!$C$17=3,ROUND(地区標準卸価格!H451*ユーザ別掛け率!H451%,-入力!$C$16),""))),地区標準卸価格!H451))</f>
        <v/>
      </c>
      <c r="I451" s="96">
        <f>'6桁'!I451</f>
        <v>0</v>
      </c>
      <c r="J451" s="95" t="str">
        <f>IF(地区標準卸価格!J451="","",IF(ISNUMBER(地区標準卸価格!J451),IF(入力!$C$17=1,ROUNDDOWN(地区標準卸価格!J451*ユーザ別掛け率!J451%,-入力!$C$16),IF(入力!$C$17=2,ROUNDUP(地区標準卸価格!J451*ユーザ別掛け率!J451%,-入力!$C$16),IF(入力!$C$17=3,ROUND(地区標準卸価格!J451*ユーザ別掛け率!J451%,-入力!$C$16),""))),地区標準卸価格!J451))</f>
        <v/>
      </c>
      <c r="K451" s="96">
        <f>'6桁'!K451</f>
        <v>0</v>
      </c>
      <c r="L451" s="95" t="str">
        <f>IF(地区標準卸価格!L451="","",IF(ISNUMBER(地区標準卸価格!L451),IF(入力!$C$17=1,ROUNDDOWN(地区標準卸価格!L451*ユーザ別掛け率!L451%,-入力!$C$16),IF(入力!$C$17=2,ROUNDUP(地区標準卸価格!L451*ユーザ別掛け率!L451%,-入力!$C$16),IF(入力!$C$17=3,ROUND(地区標準卸価格!L451*ユーザ別掛け率!L451%,-入力!$C$16),""))),地区標準卸価格!L451))</f>
        <v/>
      </c>
      <c r="M451" s="96">
        <f>'6桁'!M451</f>
        <v>0</v>
      </c>
      <c r="N451" s="95" t="str">
        <f>IF(地区標準卸価格!N451="","",IF(ISNUMBER(地区標準卸価格!N451),IF(入力!$C$17=1,ROUNDDOWN(地区標準卸価格!N451*ユーザ別掛け率!N451%,-入力!$C$16),IF(入力!$C$17=2,ROUNDUP(地区標準卸価格!N451*ユーザ別掛け率!N451%,-入力!$C$16),IF(入力!$C$17=3,ROUND(地区標準卸価格!N451*ユーザ別掛け率!N451%,-入力!$C$16),""))),地区標準卸価格!N451))</f>
        <v/>
      </c>
      <c r="O451" s="96">
        <f>'6桁'!O451</f>
        <v>0</v>
      </c>
      <c r="P451" s="95" t="str">
        <f>IF(地区標準卸価格!P451="","",IF(ISNUMBER(地区標準卸価格!P451),IF(入力!$C$17=1,ROUNDDOWN(地区標準卸価格!P451*ユーザ別掛け率!P451%,-入力!$C$16),IF(入力!$C$17=2,ROUNDUP(地区標準卸価格!P451*ユーザ別掛け率!P451%,-入力!$C$16),IF(入力!$C$17=3,ROUND(地区標準卸価格!P451*ユーザ別掛け率!P451%,-入力!$C$16),""))),地区標準卸価格!P451))</f>
        <v/>
      </c>
      <c r="Q451" s="96">
        <f>'6桁'!Q451</f>
        <v>0</v>
      </c>
      <c r="R451" s="95">
        <f>IF(地区標準卸価格!R451="","",IF(ISNUMBER(地区標準卸価格!R451),IF(入力!$E$17=1,ROUNDDOWN(地区標準卸価格!R451*ユーザ別掛け率!R451%,-入力!$E$16),IF(入力!$E$17=2,ROUNDUP(地区標準卸価格!R451*ユーザ別掛け率!R451%,-入力!$E$16),IF(入力!$E$17=3,ROUND(地区標準卸価格!R451*ユーザ別掛け率!R451%,-入力!$E$16),""))),地区標準卸価格!R451))</f>
        <v>57900</v>
      </c>
      <c r="S451" s="96" t="str">
        <f>'6桁'!S451</f>
        <v>Y★</v>
      </c>
      <c r="T451" s="456" t="str">
        <f>IF(地区標準卸価格!T451="","",IF(ISNUMBER(地区標準卸価格!T451),IF(入力!$E$17=1,ROUNDDOWN(地区標準卸価格!T451*ユーザ別掛け率!T451%,-入力!$E$16),IF(入力!$E$17=2,ROUNDUP(地区標準卸価格!T451*ユーザ別掛け率!T451%,-入力!$E$16),IF(入力!$E$17=3,ROUND(地区標準卸価格!T451*ユーザ別掛け率!T451%,-入力!$E$16),""))),地区標準卸価格!T451))</f>
        <v/>
      </c>
      <c r="U451" s="96">
        <f>'6桁'!U451</f>
        <v>0</v>
      </c>
      <c r="V451" s="456" t="str">
        <f>IF(地区標準卸価格!V451="","",IF(ISNUMBER(地区標準卸価格!V451),IF(入力!$E$17=1,ROUNDDOWN(地区標準卸価格!V451*ユーザ別掛け率!V451%,-入力!$E$16),IF(入力!$E$17=2,ROUNDUP(地区標準卸価格!V451*ユーザ別掛け率!V451%,-入力!$E$16),IF(入力!$E$17=3,ROUND(地区標準卸価格!V451*ユーザ別掛け率!V451%,-入力!$E$16),""))),地区標準卸価格!V451))</f>
        <v/>
      </c>
      <c r="W451" s="126">
        <f>'6桁'!W451</f>
        <v>0</v>
      </c>
      <c r="X451" s="456" t="str">
        <f>IF(地区標準卸価格!X451="","",IF(ISNUMBER(地区標準卸価格!X451),IF(入力!$E$17=1,ROUNDDOWN(地区標準卸価格!X451*ユーザ別掛け率!X451%,-入力!$E$16),IF(入力!$E$17=2,ROUNDUP(地区標準卸価格!X451*ユーザ別掛け率!X451%,-入力!$E$16),IF(入力!$E$17=3,ROUND(地区標準卸価格!X451*ユーザ別掛け率!X451%,-入力!$E$16),""))),地区標準卸価格!X451))</f>
        <v/>
      </c>
      <c r="Y451" s="96">
        <f>'6桁'!Y451</f>
        <v>0</v>
      </c>
    </row>
    <row r="452" spans="2:25" ht="30" customHeight="1">
      <c r="B452" s="503"/>
      <c r="C452" s="500" t="s">
        <v>472</v>
      </c>
      <c r="D452" s="501"/>
      <c r="E452" s="500"/>
      <c r="F452" s="587"/>
      <c r="G452" s="342">
        <v>107</v>
      </c>
      <c r="H452" s="95" t="str">
        <f>IF(地区標準卸価格!H452="","",IF(ISNUMBER(地区標準卸価格!H452),IF(入力!$C$17=1,ROUNDDOWN(地区標準卸価格!H452*ユーザ別掛け率!H452%,-入力!$C$16),IF(入力!$C$17=2,ROUNDUP(地区標準卸価格!H452*ユーザ別掛け率!H452%,-入力!$C$16),IF(入力!$C$17=3,ROUND(地区標準卸価格!H452*ユーザ別掛け率!H452%,-入力!$C$16),""))),地区標準卸価格!H452))</f>
        <v/>
      </c>
      <c r="I452" s="96">
        <f>'6桁'!I452</f>
        <v>0</v>
      </c>
      <c r="J452" s="95" t="str">
        <f>IF(地区標準卸価格!J452="","",IF(ISNUMBER(地区標準卸価格!J452),IF(入力!$C$17=1,ROUNDDOWN(地区標準卸価格!J452*ユーザ別掛け率!J452%,-入力!$C$16),IF(入力!$C$17=2,ROUNDUP(地区標準卸価格!J452*ユーザ別掛け率!J452%,-入力!$C$16),IF(入力!$C$17=3,ROUND(地区標準卸価格!J452*ユーザ別掛け率!J452%,-入力!$C$16),""))),地区標準卸価格!J452))</f>
        <v/>
      </c>
      <c r="K452" s="96">
        <f>'6桁'!K452</f>
        <v>0</v>
      </c>
      <c r="L452" s="95" t="str">
        <f>IF(地区標準卸価格!L452="","",IF(ISNUMBER(地区標準卸価格!L452),IF(入力!$C$17=1,ROUNDDOWN(地区標準卸価格!L452*ユーザ別掛け率!L452%,-入力!$C$16),IF(入力!$C$17=2,ROUNDUP(地区標準卸価格!L452*ユーザ別掛け率!L452%,-入力!$C$16),IF(入力!$C$17=3,ROUND(地区標準卸価格!L452*ユーザ別掛け率!L452%,-入力!$C$16),""))),地区標準卸価格!L452))</f>
        <v/>
      </c>
      <c r="M452" s="96">
        <f>'6桁'!M452</f>
        <v>0</v>
      </c>
      <c r="N452" s="95" t="str">
        <f>IF(地区標準卸価格!N452="","",IF(ISNUMBER(地区標準卸価格!N452),IF(入力!$C$17=1,ROUNDDOWN(地区標準卸価格!N452*ユーザ別掛け率!N452%,-入力!$C$16),IF(入力!$C$17=2,ROUNDUP(地区標準卸価格!N452*ユーザ別掛け率!N452%,-入力!$C$16),IF(入力!$C$17=3,ROUND(地区標準卸価格!N452*ユーザ別掛け率!N452%,-入力!$C$16),""))),地区標準卸価格!N452))</f>
        <v/>
      </c>
      <c r="O452" s="96">
        <f>'6桁'!O452</f>
        <v>0</v>
      </c>
      <c r="P452" s="95" t="str">
        <f>IF(地区標準卸価格!P452="","",IF(ISNUMBER(地区標準卸価格!P452),IF(入力!$C$17=1,ROUNDDOWN(地区標準卸価格!P452*ユーザ別掛け率!P452%,-入力!$C$16),IF(入力!$C$17=2,ROUNDUP(地区標準卸価格!P452*ユーザ別掛け率!P452%,-入力!$C$16),IF(入力!$C$17=3,ROUND(地区標準卸価格!P452*ユーザ別掛け率!P452%,-入力!$C$16),""))),地区標準卸価格!P452))</f>
        <v/>
      </c>
      <c r="Q452" s="96">
        <f>'6桁'!Q452</f>
        <v>0</v>
      </c>
      <c r="R452" s="95" t="str">
        <f>IF(地区標準卸価格!R452="","",IF(ISNUMBER(地区標準卸価格!R452),IF(入力!$E$17=1,ROUNDDOWN(地区標準卸価格!R452*ユーザ別掛け率!R452%,-入力!$E$16),IF(入力!$E$17=2,ROUNDUP(地区標準卸価格!R452*ユーザ別掛け率!R452%,-入力!$E$16),IF(入力!$E$17=3,ROUND(地区標準卸価格!R452*ユーザ別掛け率!R452%,-入力!$E$16),""))),地区標準卸価格!R452))</f>
        <v/>
      </c>
      <c r="S452" s="96">
        <f>'6桁'!S452</f>
        <v>0</v>
      </c>
      <c r="T452" s="456" t="str">
        <f>IF(地区標準卸価格!T452="","",IF(ISNUMBER(地区標準卸価格!T452),IF(入力!$E$17=1,ROUNDDOWN(地区標準卸価格!T452*ユーザ別掛け率!T452%,-入力!$E$16),IF(入力!$E$17=2,ROUNDUP(地区標準卸価格!T452*ユーザ別掛け率!T452%,-入力!$E$16),IF(入力!$E$17=3,ROUND(地区標準卸価格!T452*ユーザ別掛け率!T452%,-入力!$E$16),""))),地区標準卸価格!T452))</f>
        <v>卸価格設定なし</v>
      </c>
      <c r="U452" s="96" t="str">
        <f>'6桁'!U452</f>
        <v>Y★</v>
      </c>
      <c r="V452" s="456" t="str">
        <f>IF(地区標準卸価格!V452="","",IF(ISNUMBER(地区標準卸価格!V452),IF(入力!$E$17=1,ROUNDDOWN(地区標準卸価格!V452*ユーザ別掛け率!V452%,-入力!$E$16),IF(入力!$E$17=2,ROUNDUP(地区標準卸価格!V452*ユーザ別掛け率!V452%,-入力!$E$16),IF(入力!$E$17=3,ROUND(地区標準卸価格!V452*ユーザ別掛け率!V452%,-入力!$E$16),""))),地区標準卸価格!V452))</f>
        <v/>
      </c>
      <c r="W452" s="126">
        <f>'6桁'!W452</f>
        <v>0</v>
      </c>
      <c r="X452" s="456" t="str">
        <f>IF(地区標準卸価格!X452="","",IF(ISNUMBER(地区標準卸価格!X452),IF(入力!$E$17=1,ROUNDDOWN(地区標準卸価格!X452*ユーザ別掛け率!X452%,-入力!$E$16),IF(入力!$E$17=2,ROUNDUP(地区標準卸価格!X452*ユーザ別掛け率!X452%,-入力!$E$16),IF(入力!$E$17=3,ROUND(地区標準卸価格!X452*ユーザ別掛け率!X452%,-入力!$E$16),""))),地区標準卸価格!X452))</f>
        <v/>
      </c>
      <c r="Y452" s="20">
        <f>'6桁'!Y452</f>
        <v>0</v>
      </c>
    </row>
    <row r="453" spans="2:25" ht="30" customHeight="1">
      <c r="B453" s="503"/>
      <c r="C453" s="500" t="s">
        <v>473</v>
      </c>
      <c r="D453" s="501"/>
      <c r="E453" s="500"/>
      <c r="F453" s="587"/>
      <c r="G453" s="342">
        <v>109</v>
      </c>
      <c r="H453" s="95" t="str">
        <f>IF(地区標準卸価格!H453="","",IF(ISNUMBER(地区標準卸価格!H453),IF(入力!$C$17=1,ROUNDDOWN(地区標準卸価格!H453*ユーザ別掛け率!H453%,-入力!$C$16),IF(入力!$C$17=2,ROUNDUP(地区標準卸価格!H453*ユーザ別掛け率!H453%,-入力!$C$16),IF(入力!$C$17=3,ROUND(地区標準卸価格!H453*ユーザ別掛け率!H453%,-入力!$C$16),""))),地区標準卸価格!H453))</f>
        <v/>
      </c>
      <c r="I453" s="96">
        <f>'6桁'!I453</f>
        <v>0</v>
      </c>
      <c r="J453" s="95" t="str">
        <f>IF(地区標準卸価格!J453="","",IF(ISNUMBER(地区標準卸価格!J453),IF(入力!$C$17=1,ROUNDDOWN(地区標準卸価格!J453*ユーザ別掛け率!J453%,-入力!$C$16),IF(入力!$C$17=2,ROUNDUP(地区標準卸価格!J453*ユーザ別掛け率!J453%,-入力!$C$16),IF(入力!$C$17=3,ROUND(地区標準卸価格!J453*ユーザ別掛け率!J453%,-入力!$C$16),""))),地区標準卸価格!J453))</f>
        <v/>
      </c>
      <c r="K453" s="96">
        <f>'6桁'!K453</f>
        <v>0</v>
      </c>
      <c r="L453" s="95" t="str">
        <f>IF(地区標準卸価格!L453="","",IF(ISNUMBER(地区標準卸価格!L453),IF(入力!$C$17=1,ROUNDDOWN(地区標準卸価格!L453*ユーザ別掛け率!L453%,-入力!$C$16),IF(入力!$C$17=2,ROUNDUP(地区標準卸価格!L453*ユーザ別掛け率!L453%,-入力!$C$16),IF(入力!$C$17=3,ROUND(地区標準卸価格!L453*ユーザ別掛け率!L453%,-入力!$C$16),""))),地区標準卸価格!L453))</f>
        <v/>
      </c>
      <c r="M453" s="96">
        <f>'6桁'!M453</f>
        <v>0</v>
      </c>
      <c r="N453" s="95" t="str">
        <f>IF(地区標準卸価格!N453="","",IF(ISNUMBER(地区標準卸価格!N453),IF(入力!$C$17=1,ROUNDDOWN(地区標準卸価格!N453*ユーザ別掛け率!N453%,-入力!$C$16),IF(入力!$C$17=2,ROUNDUP(地区標準卸価格!N453*ユーザ別掛け率!N453%,-入力!$C$16),IF(入力!$C$17=3,ROUND(地区標準卸価格!N453*ユーザ別掛け率!N453%,-入力!$C$16),""))),地区標準卸価格!N453))</f>
        <v/>
      </c>
      <c r="O453" s="96">
        <f>'6桁'!O453</f>
        <v>0</v>
      </c>
      <c r="P453" s="95" t="str">
        <f>IF(地区標準卸価格!P453="","",IF(ISNUMBER(地区標準卸価格!P453),IF(入力!$C$17=1,ROUNDDOWN(地区標準卸価格!P453*ユーザ別掛け率!P453%,-入力!$C$16),IF(入力!$C$17=2,ROUNDUP(地区標準卸価格!P453*ユーザ別掛け率!P453%,-入力!$C$16),IF(入力!$C$17=3,ROUND(地区標準卸価格!P453*ユーザ別掛け率!P453%,-入力!$C$16),""))),地区標準卸価格!P453))</f>
        <v/>
      </c>
      <c r="Q453" s="96">
        <f>'6桁'!Q453</f>
        <v>0</v>
      </c>
      <c r="R453" s="95" t="str">
        <f>IF(地区標準卸価格!R453="","",IF(ISNUMBER(地区標準卸価格!R453),IF(入力!$E$17=1,ROUNDDOWN(地区標準卸価格!R453*ユーザ別掛け率!R453%,-入力!$E$16),IF(入力!$E$17=2,ROUNDUP(地区標準卸価格!R453*ユーザ別掛け率!R453%,-入力!$E$16),IF(入力!$E$17=3,ROUND(地区標準卸価格!R453*ユーザ別掛け率!R453%,-入力!$E$16),""))),地区標準卸価格!R453))</f>
        <v/>
      </c>
      <c r="S453" s="96">
        <f>'6桁'!S453</f>
        <v>0</v>
      </c>
      <c r="T453" s="456" t="str">
        <f>IF(地区標準卸価格!T453="","",IF(ISNUMBER(地区標準卸価格!T453),IF(入力!$E$17=1,ROUNDDOWN(地区標準卸価格!T453*ユーザ別掛け率!T453%,-入力!$E$16),IF(入力!$E$17=2,ROUNDUP(地区標準卸価格!T453*ユーザ別掛け率!T453%,-入力!$E$16),IF(入力!$E$17=3,ROUND(地区標準卸価格!T453*ユーザ別掛け率!T453%,-入力!$E$16),""))),地区標準卸価格!T453))</f>
        <v>卸価格設定なし</v>
      </c>
      <c r="U453" s="96" t="str">
        <f>'6桁'!U453</f>
        <v>Y★</v>
      </c>
      <c r="V453" s="456" t="str">
        <f>IF(地区標準卸価格!V453="","",IF(ISNUMBER(地区標準卸価格!V453),IF(入力!$E$17=1,ROUNDDOWN(地区標準卸価格!V453*ユーザ別掛け率!V453%,-入力!$E$16),IF(入力!$E$17=2,ROUNDUP(地区標準卸価格!V453*ユーザ別掛け率!V453%,-入力!$E$16),IF(入力!$E$17=3,ROUND(地区標準卸価格!V453*ユーザ別掛け率!V453%,-入力!$E$16),""))),地区標準卸価格!V453))</f>
        <v/>
      </c>
      <c r="W453" s="126">
        <f>'6桁'!W453</f>
        <v>0</v>
      </c>
      <c r="X453" s="456" t="str">
        <f>IF(地区標準卸価格!X453="","",IF(ISNUMBER(地区標準卸価格!X453),IF(入力!$E$17=1,ROUNDDOWN(地区標準卸価格!X453*ユーザ別掛け率!X453%,-入力!$E$16),IF(入力!$E$17=2,ROUNDUP(地区標準卸価格!X453*ユーザ別掛け率!X453%,-入力!$E$16),IF(入力!$E$17=3,ROUND(地区標準卸価格!X453*ユーザ別掛け率!X453%,-入力!$E$16),""))),地区標準卸価格!X453))</f>
        <v/>
      </c>
      <c r="Y453" s="96">
        <f>'6桁'!Y453</f>
        <v>0</v>
      </c>
    </row>
    <row r="454" spans="2:25" ht="30" customHeight="1">
      <c r="B454" s="504"/>
      <c r="C454" s="560" t="s">
        <v>475</v>
      </c>
      <c r="D454" s="561"/>
      <c r="E454" s="560"/>
      <c r="F454" s="592"/>
      <c r="G454" s="354">
        <v>113</v>
      </c>
      <c r="H454" s="111" t="str">
        <f>IF(地区標準卸価格!H454="","",IF(ISNUMBER(地区標準卸価格!H454),IF(入力!$C$17=1,ROUNDDOWN(地区標準卸価格!H454*ユーザ別掛け率!H454%,-入力!$C$16),IF(入力!$C$17=2,ROUNDUP(地区標準卸価格!H454*ユーザ別掛け率!H454%,-入力!$C$16),IF(入力!$C$17=3,ROUND(地区標準卸価格!H454*ユーザ別掛け率!H454%,-入力!$C$16),""))),地区標準卸価格!H454))</f>
        <v/>
      </c>
      <c r="I454" s="99">
        <f>'6桁'!I454</f>
        <v>0</v>
      </c>
      <c r="J454" s="111" t="str">
        <f>IF(地区標準卸価格!J454="","",IF(ISNUMBER(地区標準卸価格!J454),IF(入力!$C$17=1,ROUNDDOWN(地区標準卸価格!J454*ユーザ別掛け率!J454%,-入力!$C$16),IF(入力!$C$17=2,ROUNDUP(地区標準卸価格!J454*ユーザ別掛け率!J454%,-入力!$C$16),IF(入力!$C$17=3,ROUND(地区標準卸価格!J454*ユーザ別掛け率!J454%,-入力!$C$16),""))),地区標準卸価格!J454))</f>
        <v/>
      </c>
      <c r="K454" s="99">
        <f>'6桁'!K454</f>
        <v>0</v>
      </c>
      <c r="L454" s="111" t="str">
        <f>IF(地区標準卸価格!L454="","",IF(ISNUMBER(地区標準卸価格!L454),IF(入力!$C$17=1,ROUNDDOWN(地区標準卸価格!L454*ユーザ別掛け率!L454%,-入力!$C$16),IF(入力!$C$17=2,ROUNDUP(地区標準卸価格!L454*ユーザ別掛け率!L454%,-入力!$C$16),IF(入力!$C$17=3,ROUND(地区標準卸価格!L454*ユーザ別掛け率!L454%,-入力!$C$16),""))),地区標準卸価格!L454))</f>
        <v/>
      </c>
      <c r="M454" s="99">
        <f>'6桁'!M454</f>
        <v>0</v>
      </c>
      <c r="N454" s="111" t="str">
        <f>IF(地区標準卸価格!N454="","",IF(ISNUMBER(地区標準卸価格!N454),IF(入力!$C$17=1,ROUNDDOWN(地区標準卸価格!N454*ユーザ別掛け率!N454%,-入力!$C$16),IF(入力!$C$17=2,ROUNDUP(地区標準卸価格!N454*ユーザ別掛け率!N454%,-入力!$C$16),IF(入力!$C$17=3,ROUND(地区標準卸価格!N454*ユーザ別掛け率!N454%,-入力!$C$16),""))),地区標準卸価格!N454))</f>
        <v/>
      </c>
      <c r="O454" s="99">
        <f>'6桁'!O454</f>
        <v>0</v>
      </c>
      <c r="P454" s="111" t="str">
        <f>IF(地区標準卸価格!P454="","",IF(ISNUMBER(地区標準卸価格!P454),IF(入力!$C$17=1,ROUNDDOWN(地区標準卸価格!P454*ユーザ別掛け率!P454%,-入力!$C$16),IF(入力!$C$17=2,ROUNDUP(地区標準卸価格!P454*ユーザ別掛け率!P454%,-入力!$C$16),IF(入力!$C$17=3,ROUND(地区標準卸価格!P454*ユーザ別掛け率!P454%,-入力!$C$16),""))),地区標準卸価格!P454))</f>
        <v/>
      </c>
      <c r="Q454" s="99">
        <f>'6桁'!Q454</f>
        <v>0</v>
      </c>
      <c r="R454" s="111" t="str">
        <f>IF(地区標準卸価格!R454="","",IF(ISNUMBER(地区標準卸価格!R454),IF(入力!$E$17=1,ROUNDDOWN(地区標準卸価格!R454*ユーザ別掛け率!R454%,-入力!$E$16),IF(入力!$E$17=2,ROUNDUP(地区標準卸価格!R454*ユーザ別掛け率!R454%,-入力!$E$16),IF(入力!$E$17=3,ROUND(地区標準卸価格!R454*ユーザ別掛け率!R454%,-入力!$E$16),""))),地区標準卸価格!R454))</f>
        <v/>
      </c>
      <c r="S454" s="99">
        <f>'6桁'!S454</f>
        <v>0</v>
      </c>
      <c r="T454" s="458" t="str">
        <f>IF(地区標準卸価格!T454="","",IF(ISNUMBER(地区標準卸価格!T454),IF(入力!$E$17=1,ROUNDDOWN(地区標準卸価格!T454*ユーザ別掛け率!T454%,-入力!$E$16),IF(入力!$E$17=2,ROUNDUP(地区標準卸価格!T454*ユーザ別掛け率!T454%,-入力!$E$16),IF(入力!$E$17=3,ROUND(地区標準卸価格!T454*ユーザ別掛け率!T454%,-入力!$E$16),""))),地区標準卸価格!T454))</f>
        <v>卸価格設定なし</v>
      </c>
      <c r="U454" s="99" t="str">
        <f>'6桁'!U454</f>
        <v>Y★</v>
      </c>
      <c r="V454" s="458" t="str">
        <f>IF(地区標準卸価格!V454="","",IF(ISNUMBER(地区標準卸価格!V454),IF(入力!$E$17=1,ROUNDDOWN(地区標準卸価格!V454*ユーザ別掛け率!V454%,-入力!$E$16),IF(入力!$E$17=2,ROUNDUP(地区標準卸価格!V454*ユーザ別掛け率!V454%,-入力!$E$16),IF(入力!$E$17=3,ROUND(地区標準卸価格!V454*ユーザ別掛け率!V454%,-入力!$E$16),""))),地区標準卸価格!V454))</f>
        <v/>
      </c>
      <c r="W454" s="142">
        <f>'6桁'!W454</f>
        <v>0</v>
      </c>
      <c r="X454" s="458" t="str">
        <f>IF(地区標準卸価格!X454="","",IF(ISNUMBER(地区標準卸価格!X454),IF(入力!$E$17=1,ROUNDDOWN(地区標準卸価格!X454*ユーザ別掛け率!X454%,-入力!$E$16),IF(入力!$E$17=2,ROUNDUP(地区標準卸価格!X454*ユーザ別掛け率!X454%,-入力!$E$16),IF(入力!$E$17=3,ROUND(地区標準卸価格!X454*ユーザ別掛け率!X454%,-入力!$E$16),""))),地区標準卸価格!X454))</f>
        <v/>
      </c>
      <c r="Y454" s="98">
        <f>'6桁'!Y454</f>
        <v>0</v>
      </c>
    </row>
    <row r="455" spans="2:25" ht="30" customHeight="1">
      <c r="B455" s="543">
        <v>20</v>
      </c>
      <c r="C455" s="576" t="s">
        <v>212</v>
      </c>
      <c r="D455" s="577"/>
      <c r="E455" s="576">
        <v>93</v>
      </c>
      <c r="F455" s="593"/>
      <c r="G455" s="402">
        <v>97</v>
      </c>
      <c r="H455" s="114">
        <f>IF(地区標準卸価格!H455="","",IF(ISNUMBER(地区標準卸価格!H455),IF(入力!$C$17=1,ROUNDDOWN(地区標準卸価格!H455*ユーザ別掛け率!H455%,-入力!$C$16),IF(入力!$C$17=2,ROUNDUP(地区標準卸価格!H455*ユーザ別掛け率!H455%,-入力!$C$16),IF(入力!$C$17=3,ROUND(地区標準卸価格!H455*ユーザ別掛け率!H455%,-入力!$C$16),""))),地区標準卸価格!H455))</f>
        <v>78600</v>
      </c>
      <c r="I455" s="97" t="str">
        <f>'6桁'!I455</f>
        <v>W★</v>
      </c>
      <c r="J455" s="114" t="str">
        <f>IF(地区標準卸価格!J455="","",IF(ISNUMBER(地区標準卸価格!J455),IF(入力!$C$17=1,ROUNDDOWN(地区標準卸価格!J455*ユーザ別掛け率!J455%,-入力!$C$16),IF(入力!$C$17=2,ROUNDUP(地区標準卸価格!J455*ユーザ別掛け率!J455%,-入力!$C$16),IF(入力!$C$17=3,ROUND(地区標準卸価格!J455*ユーザ別掛け率!J455%,-入力!$C$16),""))),地区標準卸価格!J455))</f>
        <v/>
      </c>
      <c r="K455" s="97">
        <f>'6桁'!K455</f>
        <v>0</v>
      </c>
      <c r="L455" s="114" t="str">
        <f>IF(地区標準卸価格!L455="","",IF(ISNUMBER(地区標準卸価格!L455),IF(入力!$C$17=1,ROUNDDOWN(地区標準卸価格!L455*ユーザ別掛け率!L455%,-入力!$C$16),IF(入力!$C$17=2,ROUNDUP(地区標準卸価格!L455*ユーザ別掛け率!L455%,-入力!$C$16),IF(入力!$C$17=3,ROUND(地区標準卸価格!L455*ユーザ別掛け率!L455%,-入力!$C$16),""))),地区標準卸価格!L455))</f>
        <v/>
      </c>
      <c r="M455" s="97">
        <f>'6桁'!M455</f>
        <v>0</v>
      </c>
      <c r="N455" s="114" t="str">
        <f>IF(地区標準卸価格!N455="","",IF(ISNUMBER(地区標準卸価格!N455),IF(入力!$C$17=1,ROUNDDOWN(地区標準卸価格!N455*ユーザ別掛け率!N455%,-入力!$C$16),IF(入力!$C$17=2,ROUNDUP(地区標準卸価格!N455*ユーザ別掛け率!N455%,-入力!$C$16),IF(入力!$C$17=3,ROUND(地区標準卸価格!N455*ユーザ別掛け率!N455%,-入力!$C$16),""))),地区標準卸価格!N455))</f>
        <v/>
      </c>
      <c r="O455" s="144">
        <f>'6桁'!O455</f>
        <v>0</v>
      </c>
      <c r="P455" s="114" t="str">
        <f>IF(地区標準卸価格!P455="","",IF(ISNUMBER(地区標準卸価格!P455),IF(入力!$C$17=1,ROUNDDOWN(地区標準卸価格!P455*ユーザ別掛け率!P455%,-入力!$C$16),IF(入力!$C$17=2,ROUNDUP(地区標準卸価格!P455*ユーザ別掛け率!P455%,-入力!$C$16),IF(入力!$C$17=3,ROUND(地区標準卸価格!P455*ユーザ別掛け率!P455%,-入力!$C$16),""))),地区標準卸価格!P455))</f>
        <v/>
      </c>
      <c r="Q455" s="144">
        <f>'6桁'!Q455</f>
        <v>0</v>
      </c>
      <c r="R455" s="114">
        <f>IF(地区標準卸価格!R455="","",IF(ISNUMBER(地区標準卸価格!R455),IF(入力!$E$17=1,ROUNDDOWN(地区標準卸価格!R455*ユーザ別掛け率!R455%,-入力!$E$16),IF(入力!$E$17=2,ROUNDUP(地区標準卸価格!R455*ユーザ別掛け率!R455%,-入力!$E$16),IF(入力!$E$17=3,ROUND(地区標準卸価格!R455*ユーザ別掛け率!R455%,-入力!$E$16),""))),地区標準卸価格!R455))</f>
        <v>59300</v>
      </c>
      <c r="S455" s="97" t="str">
        <f>'6桁'!S455</f>
        <v>Y★</v>
      </c>
      <c r="T455" s="459" t="str">
        <f>IF(地区標準卸価格!T455="","",IF(ISNUMBER(地区標準卸価格!T455),IF(入力!$E$17=1,ROUNDDOWN(地区標準卸価格!T455*ユーザ別掛け率!T455%,-入力!$E$16),IF(入力!$E$17=2,ROUNDUP(地区標準卸価格!T455*ユーザ別掛け率!T455%,-入力!$E$16),IF(入力!$E$17=3,ROUND(地区標準卸価格!T455*ユーザ別掛け率!T455%,-入力!$E$16),""))),地区標準卸価格!T455))</f>
        <v/>
      </c>
      <c r="U455" s="97">
        <f>'6桁'!U455</f>
        <v>0</v>
      </c>
      <c r="V455" s="459" t="str">
        <f>IF(地区標準卸価格!V455="","",IF(ISNUMBER(地区標準卸価格!V455),IF(入力!$E$17=1,ROUNDDOWN(地区標準卸価格!V455*ユーザ別掛け率!V455%,-入力!$E$16),IF(入力!$E$17=2,ROUNDUP(地区標準卸価格!V455*ユーザ別掛け率!V455%,-入力!$E$16),IF(入力!$E$17=3,ROUND(地区標準卸価格!V455*ユーザ別掛け率!V455%,-入力!$E$16),""))),地区標準卸価格!V455))</f>
        <v/>
      </c>
      <c r="W455" s="144">
        <f>'6桁'!W455</f>
        <v>0</v>
      </c>
      <c r="X455" s="459" t="str">
        <f>IF(地区標準卸価格!X455="","",IF(ISNUMBER(地区標準卸価格!X455),IF(入力!$E$17=1,ROUNDDOWN(地区標準卸価格!X455*ユーザ別掛け率!X455%,-入力!$E$16),IF(入力!$E$17=2,ROUNDUP(地区標準卸価格!X455*ユーザ別掛け率!X455%,-入力!$E$16),IF(入力!$E$17=3,ROUND(地区標準卸価格!X455*ユーザ別掛け率!X455%,-入力!$E$16),""))),地区標準卸価格!X455))</f>
        <v/>
      </c>
      <c r="Y455" s="29">
        <f>'6桁'!Y455</f>
        <v>0</v>
      </c>
    </row>
    <row r="456" spans="2:25" ht="30" customHeight="1">
      <c r="B456" s="503"/>
      <c r="C456" s="500" t="s">
        <v>295</v>
      </c>
      <c r="D456" s="501"/>
      <c r="E456" s="500">
        <v>102</v>
      </c>
      <c r="F456" s="587"/>
      <c r="G456" s="342">
        <v>106</v>
      </c>
      <c r="H456" s="95" t="str">
        <f>IF(地区標準卸価格!H456="","",IF(ISNUMBER(地区標準卸価格!H456),IF(入力!$C$17=1,ROUNDDOWN(地区標準卸価格!H456*ユーザ別掛け率!H456%,-入力!$C$16),IF(入力!$C$17=2,ROUNDUP(地区標準卸価格!H456*ユーザ別掛け率!H456%,-入力!$C$16),IF(入力!$C$17=3,ROUND(地区標準卸価格!H456*ユーザ別掛け率!H456%,-入力!$C$16),""))),地区標準卸価格!H456))</f>
        <v/>
      </c>
      <c r="I456" s="96">
        <f>'6桁'!I456</f>
        <v>0</v>
      </c>
      <c r="J456" s="95" t="str">
        <f>IF(地区標準卸価格!J456="","",IF(ISNUMBER(地区標準卸価格!J456),IF(入力!$C$17=1,ROUNDDOWN(地区標準卸価格!J456*ユーザ別掛け率!J456%,-入力!$C$16),IF(入力!$C$17=2,ROUNDUP(地区標準卸価格!J456*ユーザ別掛け率!J456%,-入力!$C$16),IF(入力!$C$17=3,ROUND(地区標準卸価格!J456*ユーザ別掛け率!J456%,-入力!$C$16),""))),地区標準卸価格!J456))</f>
        <v/>
      </c>
      <c r="K456" s="96">
        <f>'6桁'!K456</f>
        <v>0</v>
      </c>
      <c r="L456" s="95" t="str">
        <f>IF(地区標準卸価格!L456="","",IF(ISNUMBER(地区標準卸価格!L456),IF(入力!$C$17=1,ROUNDDOWN(地区標準卸価格!L456*ユーザ別掛け率!L456%,-入力!$C$16),IF(入力!$C$17=2,ROUNDUP(地区標準卸価格!L456*ユーザ別掛け率!L456%,-入力!$C$16),IF(入力!$C$17=3,ROUND(地区標準卸価格!L456*ユーザ別掛け率!L456%,-入力!$C$16),""))),地区標準卸価格!L456))</f>
        <v/>
      </c>
      <c r="M456" s="96">
        <f>'6桁'!M456</f>
        <v>0</v>
      </c>
      <c r="N456" s="95" t="str">
        <f>IF(地区標準卸価格!N456="","",IF(ISNUMBER(地区標準卸価格!N456),IF(入力!$C$17=1,ROUNDDOWN(地区標準卸価格!N456*ユーザ別掛け率!N456%,-入力!$C$16),IF(入力!$C$17=2,ROUNDUP(地区標準卸価格!N456*ユーザ別掛け率!N456%,-入力!$C$16),IF(入力!$C$17=3,ROUND(地区標準卸価格!N456*ユーザ別掛け率!N456%,-入力!$C$16),""))),地区標準卸価格!N456))</f>
        <v/>
      </c>
      <c r="O456" s="126">
        <f>'6桁'!O456</f>
        <v>0</v>
      </c>
      <c r="P456" s="95" t="str">
        <f>IF(地区標準卸価格!P456="","",IF(ISNUMBER(地区標準卸価格!P456),IF(入力!$C$17=1,ROUNDDOWN(地区標準卸価格!P456*ユーザ別掛け率!P456%,-入力!$C$16),IF(入力!$C$17=2,ROUNDUP(地区標準卸価格!P456*ユーザ別掛け率!P456%,-入力!$C$16),IF(入力!$C$17=3,ROUND(地区標準卸価格!P456*ユーザ別掛け率!P456%,-入力!$C$16),""))),地区標準卸価格!P456))</f>
        <v/>
      </c>
      <c r="Q456" s="126">
        <f>'6桁'!Q456</f>
        <v>0</v>
      </c>
      <c r="R456" s="95">
        <f>IF(地区標準卸価格!R456="","",IF(ISNUMBER(地区標準卸価格!R456),IF(入力!$E$17=1,ROUNDDOWN(地区標準卸価格!R456*ユーザ別掛け率!R456%,-入力!$E$16),IF(入力!$E$17=2,ROUNDUP(地区標準卸価格!R456*ユーザ別掛け率!R456%,-入力!$E$16),IF(入力!$E$17=3,ROUND(地区標準卸価格!R456*ユーザ別掛け率!R456%,-入力!$E$16),""))),地区標準卸価格!R456))</f>
        <v>54600</v>
      </c>
      <c r="S456" s="96" t="str">
        <f>'6桁'!S456</f>
        <v>Y★</v>
      </c>
      <c r="T456" s="456" t="str">
        <f>IF(地区標準卸価格!T456="","",IF(ISNUMBER(地区標準卸価格!T456),IF(入力!$E$17=1,ROUNDDOWN(地区標準卸価格!T456*ユーザ別掛け率!T456%,-入力!$E$16),IF(入力!$E$17=2,ROUNDUP(地区標準卸価格!T456*ユーザ別掛け率!T456%,-入力!$E$16),IF(入力!$E$17=3,ROUND(地区標準卸価格!T456*ユーザ別掛け率!T456%,-入力!$E$16),""))),地区標準卸価格!T456))</f>
        <v/>
      </c>
      <c r="U456" s="96">
        <f>'6桁'!U456</f>
        <v>0</v>
      </c>
      <c r="V456" s="456" t="str">
        <f>IF(地区標準卸価格!V456="","",IF(ISNUMBER(地区標準卸価格!V456),IF(入力!$E$17=1,ROUNDDOWN(地区標準卸価格!V456*ユーザ別掛け率!V456%,-入力!$E$16),IF(入力!$E$17=2,ROUNDUP(地区標準卸価格!V456*ユーザ別掛け率!V456%,-入力!$E$16),IF(入力!$E$17=3,ROUND(地区標準卸価格!V456*ユーザ別掛け率!V456%,-入力!$E$16),""))),地区標準卸価格!V456))</f>
        <v/>
      </c>
      <c r="W456" s="126">
        <f>'6桁'!W456</f>
        <v>0</v>
      </c>
      <c r="X456" s="456" t="str">
        <f>IF(地区標準卸価格!X456="","",IF(ISNUMBER(地区標準卸価格!X456),IF(入力!$E$17=1,ROUNDDOWN(地区標準卸価格!X456*ユーザ別掛け率!X456%,-入力!$E$16),IF(入力!$E$17=2,ROUNDUP(地区標準卸価格!X456*ユーザ別掛け率!X456%,-入力!$E$16),IF(入力!$E$17=3,ROUND(地区標準卸価格!X456*ユーザ別掛け率!X456%,-入力!$E$16),""))),地区標準卸価格!X456))</f>
        <v/>
      </c>
      <c r="Y456" s="20">
        <f>'6桁'!Y456</f>
        <v>0</v>
      </c>
    </row>
    <row r="457" spans="2:25" ht="30" customHeight="1">
      <c r="B457" s="503"/>
      <c r="C457" s="500" t="s">
        <v>457</v>
      </c>
      <c r="D457" s="501"/>
      <c r="E457" s="500">
        <v>106</v>
      </c>
      <c r="F457" s="587"/>
      <c r="G457" s="342">
        <v>110</v>
      </c>
      <c r="H457" s="95" t="str">
        <f>IF(地区標準卸価格!H457="","",IF(ISNUMBER(地区標準卸価格!H457),IF(入力!$C$17=1,ROUNDDOWN(地区標準卸価格!H457*ユーザ別掛け率!H457%,-入力!$C$16),IF(入力!$C$17=2,ROUNDUP(地区標準卸価格!H457*ユーザ別掛け率!H457%,-入力!$C$16),IF(入力!$C$17=3,ROUND(地区標準卸価格!H457*ユーザ別掛け率!H457%,-入力!$C$16),""))),地区標準卸価格!H457))</f>
        <v/>
      </c>
      <c r="I457" s="96">
        <f>'6桁'!I457</f>
        <v>0</v>
      </c>
      <c r="J457" s="95" t="str">
        <f>IF(地区標準卸価格!J457="","",IF(ISNUMBER(地区標準卸価格!J457),IF(入力!$C$17=1,ROUNDDOWN(地区標準卸価格!J457*ユーザ別掛け率!J457%,-入力!$C$16),IF(入力!$C$17=2,ROUNDUP(地区標準卸価格!J457*ユーザ別掛け率!J457%,-入力!$C$16),IF(入力!$C$17=3,ROUND(地区標準卸価格!J457*ユーザ別掛け率!J457%,-入力!$C$16),""))),地区標準卸価格!J457))</f>
        <v/>
      </c>
      <c r="K457" s="96">
        <f>'6桁'!K457</f>
        <v>0</v>
      </c>
      <c r="L457" s="95" t="str">
        <f>IF(地区標準卸価格!L457="","",IF(ISNUMBER(地区標準卸価格!L457),IF(入力!$C$17=1,ROUNDDOWN(地区標準卸価格!L457*ユーザ別掛け率!L457%,-入力!$C$16),IF(入力!$C$17=2,ROUNDUP(地区標準卸価格!L457*ユーザ別掛け率!L457%,-入力!$C$16),IF(入力!$C$17=3,ROUND(地区標準卸価格!L457*ユーザ別掛け率!L457%,-入力!$C$16),""))),地区標準卸価格!L457))</f>
        <v/>
      </c>
      <c r="M457" s="96">
        <f>'6桁'!M457</f>
        <v>0</v>
      </c>
      <c r="N457" s="95" t="str">
        <f>IF(地区標準卸価格!N457="","",IF(ISNUMBER(地区標準卸価格!N457),IF(入力!$C$17=1,ROUNDDOWN(地区標準卸価格!N457*ユーザ別掛け率!N457%,-入力!$C$16),IF(入力!$C$17=2,ROUNDUP(地区標準卸価格!N457*ユーザ別掛け率!N457%,-入力!$C$16),IF(入力!$C$17=3,ROUND(地区標準卸価格!N457*ユーザ別掛け率!N457%,-入力!$C$16),""))),地区標準卸価格!N457))</f>
        <v/>
      </c>
      <c r="O457" s="126">
        <f>'6桁'!O457</f>
        <v>0</v>
      </c>
      <c r="P457" s="95" t="str">
        <f>IF(地区標準卸価格!P457="","",IF(ISNUMBER(地区標準卸価格!P457),IF(入力!$C$17=1,ROUNDDOWN(地区標準卸価格!P457*ユーザ別掛け率!P457%,-入力!$C$16),IF(入力!$C$17=2,ROUNDUP(地区標準卸価格!P457*ユーザ別掛け率!P457%,-入力!$C$16),IF(入力!$C$17=3,ROUND(地区標準卸価格!P457*ユーザ別掛け率!P457%,-入力!$C$16),""))),地区標準卸価格!P457))</f>
        <v/>
      </c>
      <c r="Q457" s="126">
        <f>'6桁'!Q457</f>
        <v>0</v>
      </c>
      <c r="R457" s="95" t="str">
        <f>IF(地区標準卸価格!R457="","",IF(ISNUMBER(地区標準卸価格!R457),IF(入力!$E$17=1,ROUNDDOWN(地区標準卸価格!R457*ユーザ別掛け率!R457%,-入力!$E$16),IF(入力!$E$17=2,ROUNDUP(地区標準卸価格!R457*ユーザ別掛け率!R457%,-入力!$E$16),IF(入力!$E$17=3,ROUND(地区標準卸価格!R457*ユーザ別掛け率!R457%,-入力!$E$16),""))),地区標準卸価格!R457))</f>
        <v/>
      </c>
      <c r="S457" s="96">
        <f>'6桁'!S457</f>
        <v>0</v>
      </c>
      <c r="T457" s="456" t="str">
        <f>IF(地区標準卸価格!T457="","",IF(ISNUMBER(地区標準卸価格!T457),IF(入力!$E$17=1,ROUNDDOWN(地区標準卸価格!T457*ユーザ別掛け率!T457%,-入力!$E$16),IF(入力!$E$17=2,ROUNDUP(地区標準卸価格!T457*ユーザ別掛け率!T457%,-入力!$E$16),IF(入力!$E$17=3,ROUND(地区標準卸価格!T457*ユーザ別掛け率!T457%,-入力!$E$16),""))),地区標準卸価格!T457))</f>
        <v>卸価格設定なし</v>
      </c>
      <c r="U457" s="96" t="str">
        <f>'6桁'!U457</f>
        <v>Y★</v>
      </c>
      <c r="V457" s="456" t="str">
        <f>IF(地区標準卸価格!V457="","",IF(ISNUMBER(地区標準卸価格!V457),IF(入力!$E$17=1,ROUNDDOWN(地区標準卸価格!V457*ユーザ別掛け率!V457%,-入力!$E$16),IF(入力!$E$17=2,ROUNDUP(地区標準卸価格!V457*ユーザ別掛け率!V457%,-入力!$E$16),IF(入力!$E$17=3,ROUND(地区標準卸価格!V457*ユーザ別掛け率!V457%,-入力!$E$16),""))),地区標準卸価格!V457))</f>
        <v/>
      </c>
      <c r="W457" s="126">
        <f>'6桁'!W457</f>
        <v>0</v>
      </c>
      <c r="X457" s="456" t="str">
        <f>IF(地区標準卸価格!X457="","",IF(ISNUMBER(地区標準卸価格!X457),IF(入力!$E$17=1,ROUNDDOWN(地区標準卸価格!X457*ユーザ別掛け率!X457%,-入力!$E$16),IF(入力!$E$17=2,ROUNDUP(地区標準卸価格!X457*ユーザ別掛け率!X457%,-入力!$E$16),IF(入力!$E$17=3,ROUND(地区標準卸価格!X457*ユーザ別掛け率!X457%,-入力!$E$16),""))),地区標準卸価格!X457))</f>
        <v/>
      </c>
      <c r="Y457" s="20">
        <f>'6桁'!Y457</f>
        <v>0</v>
      </c>
    </row>
    <row r="458" spans="2:25" ht="30" customHeight="1">
      <c r="B458" s="503"/>
      <c r="C458" s="500" t="s">
        <v>296</v>
      </c>
      <c r="D458" s="501"/>
      <c r="E458" s="500">
        <v>99</v>
      </c>
      <c r="F458" s="587"/>
      <c r="G458" s="342">
        <v>103</v>
      </c>
      <c r="H458" s="95">
        <f>IF(地区標準卸価格!H458="","",IF(ISNUMBER(地区標準卸価格!H458),IF(入力!$C$17=1,ROUNDDOWN(地区標準卸価格!H458*ユーザ別掛け率!H458%,-入力!$C$16),IF(入力!$C$17=2,ROUNDUP(地区標準卸価格!H458*ユーザ別掛け率!H458%,-入力!$C$16),IF(入力!$C$17=3,ROUND(地区標準卸価格!H458*ユーザ別掛け率!H458%,-入力!$C$16),""))),地区標準卸価格!H458))</f>
        <v>58800</v>
      </c>
      <c r="I458" s="96" t="str">
        <f>'6桁'!I458</f>
        <v>W★</v>
      </c>
      <c r="J458" s="95" t="str">
        <f>IF(地区標準卸価格!J458="","",IF(ISNUMBER(地区標準卸価格!J458),IF(入力!$C$17=1,ROUNDDOWN(地区標準卸価格!J458*ユーザ別掛け率!J458%,-入力!$C$16),IF(入力!$C$17=2,ROUNDUP(地区標準卸価格!J458*ユーザ別掛け率!J458%,-入力!$C$16),IF(入力!$C$17=3,ROUND(地区標準卸価格!J458*ユーザ別掛け率!J458%,-入力!$C$16),""))),地区標準卸価格!J458))</f>
        <v/>
      </c>
      <c r="K458" s="96">
        <f>'6桁'!K458</f>
        <v>0</v>
      </c>
      <c r="L458" s="95" t="str">
        <f>IF(地区標準卸価格!L458="","",IF(ISNUMBER(地区標準卸価格!L458),IF(入力!$C$17=1,ROUNDDOWN(地区標準卸価格!L458*ユーザ別掛け率!L458%,-入力!$C$16),IF(入力!$C$17=2,ROUNDUP(地区標準卸価格!L458*ユーザ別掛け率!L458%,-入力!$C$16),IF(入力!$C$17=3,ROUND(地区標準卸価格!L458*ユーザ別掛け率!L458%,-入力!$C$16),""))),地区標準卸価格!L458))</f>
        <v/>
      </c>
      <c r="M458" s="96">
        <f>'6桁'!M458</f>
        <v>0</v>
      </c>
      <c r="N458" s="95" t="str">
        <f>IF(地区標準卸価格!N458="","",IF(ISNUMBER(地区標準卸価格!N458),IF(入力!$C$17=1,ROUNDDOWN(地区標準卸価格!N458*ユーザ別掛け率!N458%,-入力!$C$16),IF(入力!$C$17=2,ROUNDUP(地区標準卸価格!N458*ユーザ別掛け率!N458%,-入力!$C$16),IF(入力!$C$17=3,ROUND(地区標準卸価格!N458*ユーザ別掛け率!N458%,-入力!$C$16),""))),地区標準卸価格!N458))</f>
        <v/>
      </c>
      <c r="O458" s="126">
        <f>'6桁'!O458</f>
        <v>0</v>
      </c>
      <c r="P458" s="95" t="str">
        <f>IF(地区標準卸価格!P458="","",IF(ISNUMBER(地区標準卸価格!P458),IF(入力!$C$17=1,ROUNDDOWN(地区標準卸価格!P458*ユーザ別掛け率!P458%,-入力!$C$16),IF(入力!$C$17=2,ROUNDUP(地区標準卸価格!P458*ユーザ別掛け率!P458%,-入力!$C$16),IF(入力!$C$17=3,ROUND(地区標準卸価格!P458*ユーザ別掛け率!P458%,-入力!$C$16),""))),地区標準卸価格!P458))</f>
        <v/>
      </c>
      <c r="Q458" s="126">
        <f>'6桁'!Q458</f>
        <v>0</v>
      </c>
      <c r="R458" s="95">
        <f>IF(地区標準卸価格!R458="","",IF(ISNUMBER(地区標準卸価格!R458),IF(入力!$E$17=1,ROUNDDOWN(地区標準卸価格!R458*ユーザ別掛け率!R458%,-入力!$E$16),IF(入力!$E$17=2,ROUNDUP(地区標準卸価格!R458*ユーザ別掛け率!R458%,-入力!$E$16),IF(入力!$E$17=3,ROUND(地区標準卸価格!R458*ユーザ別掛け率!R458%,-入力!$E$16),""))),地区標準卸価格!R458))</f>
        <v>45900</v>
      </c>
      <c r="S458" s="96" t="str">
        <f>'6桁'!S458</f>
        <v>Y★</v>
      </c>
      <c r="T458" s="456" t="str">
        <f>IF(地区標準卸価格!T458="","",IF(ISNUMBER(地区標準卸価格!T458),IF(入力!$E$17=1,ROUNDDOWN(地区標準卸価格!T458*ユーザ別掛け率!T458%,-入力!$E$16),IF(入力!$E$17=2,ROUNDUP(地区標準卸価格!T458*ユーザ別掛け率!T458%,-入力!$E$16),IF(入力!$E$17=3,ROUND(地区標準卸価格!T458*ユーザ別掛け率!T458%,-入力!$E$16),""))),地区標準卸価格!T458))</f>
        <v/>
      </c>
      <c r="U458" s="96">
        <f>'6桁'!U458</f>
        <v>0</v>
      </c>
      <c r="V458" s="456" t="str">
        <f>IF(地区標準卸価格!V458="","",IF(ISNUMBER(地区標準卸価格!V458),IF(入力!$E$17=1,ROUNDDOWN(地区標準卸価格!V458*ユーザ別掛け率!V458%,-入力!$E$16),IF(入力!$E$17=2,ROUNDUP(地区標準卸価格!V458*ユーザ別掛け率!V458%,-入力!$E$16),IF(入力!$E$17=3,ROUND(地区標準卸価格!V458*ユーザ別掛け率!V458%,-入力!$E$16),""))),地区標準卸価格!V458))</f>
        <v/>
      </c>
      <c r="W458" s="126">
        <f>'6桁'!W458</f>
        <v>0</v>
      </c>
      <c r="X458" s="456" t="str">
        <f>IF(地区標準卸価格!X458="","",IF(ISNUMBER(地区標準卸価格!X458),IF(入力!$E$17=1,ROUNDDOWN(地区標準卸価格!X458*ユーザ別掛け率!X458%,-入力!$E$16),IF(入力!$E$17=2,ROUNDUP(地区標準卸価格!X458*ユーザ別掛け率!X458%,-入力!$E$16),IF(入力!$E$17=3,ROUND(地区標準卸価格!X458*ユーザ別掛け率!X458%,-入力!$E$16),""))),地区標準卸価格!X458))</f>
        <v/>
      </c>
      <c r="Y458" s="20">
        <f>'6桁'!Y458</f>
        <v>0</v>
      </c>
    </row>
    <row r="459" spans="2:25" ht="30" customHeight="1">
      <c r="B459" s="503"/>
      <c r="C459" s="500" t="s">
        <v>297</v>
      </c>
      <c r="D459" s="501"/>
      <c r="E459" s="500">
        <v>101</v>
      </c>
      <c r="F459" s="587"/>
      <c r="G459" s="342">
        <v>105</v>
      </c>
      <c r="H459" s="95">
        <f>IF(地区標準卸価格!H459="","",IF(ISNUMBER(地区標準卸価格!H459),IF(入力!$C$17=1,ROUNDDOWN(地区標準卸価格!H459*ユーザ別掛け率!H459%,-入力!$C$16),IF(入力!$C$17=2,ROUNDUP(地区標準卸価格!H459*ユーザ別掛け率!H459%,-入力!$C$16),IF(入力!$C$17=3,ROUND(地区標準卸価格!H459*ユーザ別掛け率!H459%,-入力!$C$16),""))),地区標準卸価格!H459))</f>
        <v>61200</v>
      </c>
      <c r="I459" s="96" t="str">
        <f>'6桁'!I459</f>
        <v>W★</v>
      </c>
      <c r="J459" s="95" t="str">
        <f>IF(地区標準卸価格!J459="","",IF(ISNUMBER(地区標準卸価格!J459),IF(入力!$C$17=1,ROUNDDOWN(地区標準卸価格!J459*ユーザ別掛け率!J459%,-入力!$C$16),IF(入力!$C$17=2,ROUNDUP(地区標準卸価格!J459*ユーザ別掛け率!J459%,-入力!$C$16),IF(入力!$C$17=3,ROUND(地区標準卸価格!J459*ユーザ別掛け率!J459%,-入力!$C$16),""))),地区標準卸価格!J459))</f>
        <v/>
      </c>
      <c r="K459" s="96">
        <f>'6桁'!K459</f>
        <v>0</v>
      </c>
      <c r="L459" s="95">
        <f>IF(地区標準卸価格!L459="","",IF(ISNUMBER(地区標準卸価格!L459),IF(入力!$C$17=1,ROUNDDOWN(地区標準卸価格!L459*ユーザ別掛け率!L459%,-入力!$C$16),IF(入力!$C$17=2,ROUNDUP(地区標準卸価格!L459*ユーザ別掛け率!L459%,-入力!$C$16),IF(入力!$C$17=3,ROUND(地区標準卸価格!L459*ユーザ別掛け率!L459%,-入力!$C$16),""))),地区標準卸価格!L459))</f>
        <v>63300</v>
      </c>
      <c r="M459" s="96" t="str">
        <f>'6桁'!M459</f>
        <v>W</v>
      </c>
      <c r="N459" s="95" t="str">
        <f>IF(地区標準卸価格!N459="","",IF(ISNUMBER(地区標準卸価格!N459),IF(入力!$C$17=1,ROUNDDOWN(地区標準卸価格!N459*ユーザ別掛け率!N459%,-入力!$C$16),IF(入力!$C$17=2,ROUNDUP(地区標準卸価格!N459*ユーザ別掛け率!N459%,-入力!$C$16),IF(入力!$C$17=3,ROUND(地区標準卸価格!N459*ユーザ別掛け率!N459%,-入力!$C$16),""))),地区標準卸価格!N459))</f>
        <v/>
      </c>
      <c r="O459" s="126">
        <f>'6桁'!O459</f>
        <v>0</v>
      </c>
      <c r="P459" s="95" t="str">
        <f>IF(地区標準卸価格!P459="","",IF(ISNUMBER(地区標準卸価格!P459),IF(入力!$C$17=1,ROUNDDOWN(地区標準卸価格!P459*ユーザ別掛け率!P459%,-入力!$C$16),IF(入力!$C$17=2,ROUNDUP(地区標準卸価格!P459*ユーザ別掛け率!P459%,-入力!$C$16),IF(入力!$C$17=3,ROUND(地区標準卸価格!P459*ユーザ別掛け率!P459%,-入力!$C$16),""))),地区標準卸価格!P459))</f>
        <v/>
      </c>
      <c r="Q459" s="126">
        <f>'6桁'!Q459</f>
        <v>0</v>
      </c>
      <c r="R459" s="95">
        <f>IF(地区標準卸価格!R459="","",IF(ISNUMBER(地区標準卸価格!R459),IF(入力!$E$17=1,ROUNDDOWN(地区標準卸価格!R459*ユーザ別掛け率!R459%,-入力!$E$16),IF(入力!$E$17=2,ROUNDUP(地区標準卸価格!R459*ユーザ別掛け率!R459%,-入力!$E$16),IF(入力!$E$17=3,ROUND(地区標準卸価格!R459*ユーザ別掛け率!R459%,-入力!$E$16),""))),地区標準卸価格!R459))</f>
        <v>47900</v>
      </c>
      <c r="S459" s="96" t="str">
        <f>'6桁'!S459</f>
        <v>Y★</v>
      </c>
      <c r="T459" s="456" t="str">
        <f>IF(地区標準卸価格!T459="","",IF(ISNUMBER(地区標準卸価格!T459),IF(入力!$E$17=1,ROUNDDOWN(地区標準卸価格!T459*ユーザ別掛け率!T459%,-入力!$E$16),IF(入力!$E$17=2,ROUNDUP(地区標準卸価格!T459*ユーザ別掛け率!T459%,-入力!$E$16),IF(入力!$E$17=3,ROUND(地区標準卸価格!T459*ユーザ別掛け率!T459%,-入力!$E$16),""))),地区標準卸価格!T459))</f>
        <v/>
      </c>
      <c r="U459" s="96">
        <f>'6桁'!U459</f>
        <v>0</v>
      </c>
      <c r="V459" s="456" t="str">
        <f>IF(地区標準卸価格!V459="","",IF(ISNUMBER(地区標準卸価格!V459),IF(入力!$E$17=1,ROUNDDOWN(地区標準卸価格!V459*ユーザ別掛け率!V459%,-入力!$E$16),IF(入力!$E$17=2,ROUNDUP(地区標準卸価格!V459*ユーザ別掛け率!V459%,-入力!$E$16),IF(入力!$E$17=3,ROUND(地区標準卸価格!V459*ユーザ別掛け率!V459%,-入力!$E$16),""))),地区標準卸価格!V459))</f>
        <v/>
      </c>
      <c r="W459" s="126">
        <f>'6桁'!W459</f>
        <v>0</v>
      </c>
      <c r="X459" s="456" t="str">
        <f>IF(地区標準卸価格!X459="","",IF(ISNUMBER(地区標準卸価格!X459),IF(入力!$E$17=1,ROUNDDOWN(地区標準卸価格!X459*ユーザ別掛け率!X459%,-入力!$E$16),IF(入力!$E$17=2,ROUNDUP(地区標準卸価格!X459*ユーザ別掛け率!X459%,-入力!$E$16),IF(入力!$E$17=3,ROUND(地区標準卸価格!X459*ユーザ別掛け率!X459%,-入力!$E$16),""))),地区標準卸価格!X459))</f>
        <v/>
      </c>
      <c r="Y459" s="20">
        <f>'6桁'!Y459</f>
        <v>0</v>
      </c>
    </row>
    <row r="460" spans="2:25" ht="30" customHeight="1">
      <c r="B460" s="503"/>
      <c r="C460" s="500" t="s">
        <v>459</v>
      </c>
      <c r="D460" s="501"/>
      <c r="E460" s="500">
        <v>100</v>
      </c>
      <c r="F460" s="587"/>
      <c r="G460" s="342">
        <v>108</v>
      </c>
      <c r="H460" s="95" t="str">
        <f>IF(地区標準卸価格!H460="","",IF(ISNUMBER(地区標準卸価格!H460),IF(入力!$C$17=1,ROUNDDOWN(地区標準卸価格!H460*ユーザ別掛け率!H460%,-入力!$C$16),IF(入力!$C$17=2,ROUNDUP(地区標準卸価格!H460*ユーザ別掛け率!H460%,-入力!$C$16),IF(入力!$C$17=3,ROUND(地区標準卸価格!H460*ユーザ別掛け率!H460%,-入力!$C$16),""))),地区標準卸価格!H460))</f>
        <v/>
      </c>
      <c r="I460" s="96">
        <f>'6桁'!I460</f>
        <v>0</v>
      </c>
      <c r="J460" s="95" t="str">
        <f>IF(地区標準卸価格!J460="","",IF(ISNUMBER(地区標準卸価格!J460),IF(入力!$C$17=1,ROUNDDOWN(地区標準卸価格!J460*ユーザ別掛け率!J460%,-入力!$C$16),IF(入力!$C$17=2,ROUNDUP(地区標準卸価格!J460*ユーザ別掛け率!J460%,-入力!$C$16),IF(入力!$C$17=3,ROUND(地区標準卸価格!J460*ユーザ別掛け率!J460%,-入力!$C$16),""))),地区標準卸価格!J460))</f>
        <v/>
      </c>
      <c r="K460" s="96">
        <f>'6桁'!K460</f>
        <v>0</v>
      </c>
      <c r="L460" s="95" t="str">
        <f>IF(地区標準卸価格!L460="","",IF(ISNUMBER(地区標準卸価格!L460),IF(入力!$C$17=1,ROUNDDOWN(地区標準卸価格!L460*ユーザ別掛け率!L460%,-入力!$C$16),IF(入力!$C$17=2,ROUNDUP(地区標準卸価格!L460*ユーザ別掛け率!L460%,-入力!$C$16),IF(入力!$C$17=3,ROUND(地区標準卸価格!L460*ユーザ別掛け率!L460%,-入力!$C$16),""))),地区標準卸価格!L460))</f>
        <v/>
      </c>
      <c r="M460" s="96">
        <f>'6桁'!M460</f>
        <v>0</v>
      </c>
      <c r="N460" s="95" t="str">
        <f>IF(地区標準卸価格!N460="","",IF(ISNUMBER(地区標準卸価格!N460),IF(入力!$C$17=1,ROUNDDOWN(地区標準卸価格!N460*ユーザ別掛け率!N460%,-入力!$C$16),IF(入力!$C$17=2,ROUNDUP(地区標準卸価格!N460*ユーザ別掛け率!N460%,-入力!$C$16),IF(入力!$C$17=3,ROUND(地区標準卸価格!N460*ユーザ別掛け率!N460%,-入力!$C$16),""))),地区標準卸価格!N460))</f>
        <v/>
      </c>
      <c r="O460" s="126">
        <f>'6桁'!O460</f>
        <v>0</v>
      </c>
      <c r="P460" s="95" t="str">
        <f>IF(地区標準卸価格!P460="","",IF(ISNUMBER(地区標準卸価格!P460),IF(入力!$C$17=1,ROUNDDOWN(地区標準卸価格!P460*ユーザ別掛け率!P460%,-入力!$C$16),IF(入力!$C$17=2,ROUNDUP(地区標準卸価格!P460*ユーザ別掛け率!P460%,-入力!$C$16),IF(入力!$C$17=3,ROUND(地区標準卸価格!P460*ユーザ別掛け率!P460%,-入力!$C$16),""))),地区標準卸価格!P460))</f>
        <v/>
      </c>
      <c r="Q460" s="126">
        <f>'6桁'!Q460</f>
        <v>0</v>
      </c>
      <c r="R460" s="95">
        <f>IF(地区標準卸価格!R460="","",IF(ISNUMBER(地区標準卸価格!R460),IF(入力!$E$17=1,ROUNDDOWN(地区標準卸価格!R460*ユーザ別掛け率!R460%,-入力!$E$16),IF(入力!$E$17=2,ROUNDUP(地区標準卸価格!R460*ユーザ別掛け率!R460%,-入力!$E$16),IF(入力!$E$17=3,ROUND(地区標準卸価格!R460*ユーザ別掛け率!R460%,-入力!$E$16),""))),地区標準卸価格!R460))</f>
        <v>49900</v>
      </c>
      <c r="S460" s="96" t="str">
        <f>'6桁'!S460</f>
        <v>Y★</v>
      </c>
      <c r="T460" s="456" t="str">
        <f>IF(地区標準卸価格!T460="","",IF(ISNUMBER(地区標準卸価格!T460),IF(入力!$E$17=1,ROUNDDOWN(地区標準卸価格!T460*ユーザ別掛け率!T460%,-入力!$E$16),IF(入力!$E$17=2,ROUNDUP(地区標準卸価格!T460*ユーザ別掛け率!T460%,-入力!$E$16),IF(入力!$E$17=3,ROUND(地区標準卸価格!T460*ユーザ別掛け率!T460%,-入力!$E$16),""))),地区標準卸価格!T460))</f>
        <v/>
      </c>
      <c r="U460" s="96">
        <f>'6桁'!U460</f>
        <v>0</v>
      </c>
      <c r="V460" s="456" t="str">
        <f>IF(地区標準卸価格!V460="","",IF(ISNUMBER(地区標準卸価格!V460),IF(入力!$E$17=1,ROUNDDOWN(地区標準卸価格!V460*ユーザ別掛け率!V460%,-入力!$E$16),IF(入力!$E$17=2,ROUNDUP(地区標準卸価格!V460*ユーザ別掛け率!V460%,-入力!$E$16),IF(入力!$E$17=3,ROUND(地区標準卸価格!V460*ユーザ別掛け率!V460%,-入力!$E$16),""))),地区標準卸価格!V460))</f>
        <v/>
      </c>
      <c r="W460" s="126">
        <f>'6桁'!W460</f>
        <v>0</v>
      </c>
      <c r="X460" s="456" t="str">
        <f>IF(地区標準卸価格!X460="","",IF(ISNUMBER(地区標準卸価格!X460),IF(入力!$E$17=1,ROUNDDOWN(地区標準卸価格!X460*ユーザ別掛け率!X460%,-入力!$E$16),IF(入力!$E$17=2,ROUNDUP(地区標準卸価格!X460*ユーザ別掛け率!X460%,-入力!$E$16),IF(入力!$E$17=3,ROUND(地区標準卸価格!X460*ユーザ別掛け率!X460%,-入力!$E$16),""))),地区標準卸価格!X460))</f>
        <v/>
      </c>
      <c r="Y460" s="20">
        <f>'6桁'!Y460</f>
        <v>0</v>
      </c>
    </row>
    <row r="461" spans="2:25" ht="30" customHeight="1">
      <c r="B461" s="503"/>
      <c r="C461" s="500" t="s">
        <v>298</v>
      </c>
      <c r="D461" s="501"/>
      <c r="E461" s="500">
        <v>106</v>
      </c>
      <c r="F461" s="587"/>
      <c r="G461" s="342">
        <v>110</v>
      </c>
      <c r="H461" s="95" t="str">
        <f>IF(地区標準卸価格!H461="","",IF(ISNUMBER(地区標準卸価格!H461),IF(入力!$C$17=1,ROUNDDOWN(地区標準卸価格!H461*ユーザ別掛け率!H461%,-入力!$C$16),IF(入力!$C$17=2,ROUNDUP(地区標準卸価格!H461*ユーザ別掛け率!H461%,-入力!$C$16),IF(入力!$C$17=3,ROUND(地区標準卸価格!H461*ユーザ別掛け率!H461%,-入力!$C$16),""))),地区標準卸価格!H461))</f>
        <v/>
      </c>
      <c r="I461" s="96">
        <f>'6桁'!I461</f>
        <v>0</v>
      </c>
      <c r="J461" s="95" t="str">
        <f>IF(地区標準卸価格!J461="","",IF(ISNUMBER(地区標準卸価格!J461),IF(入力!$C$17=1,ROUNDDOWN(地区標準卸価格!J461*ユーザ別掛け率!J461%,-入力!$C$16),IF(入力!$C$17=2,ROUNDUP(地区標準卸価格!J461*ユーザ別掛け率!J461%,-入力!$C$16),IF(入力!$C$17=3,ROUND(地区標準卸価格!J461*ユーザ別掛け率!J461%,-入力!$C$16),""))),地区標準卸価格!J461))</f>
        <v/>
      </c>
      <c r="K461" s="96">
        <f>'6桁'!K461</f>
        <v>0</v>
      </c>
      <c r="L461" s="95" t="str">
        <f>IF(地区標準卸価格!L461="","",IF(ISNUMBER(地区標準卸価格!L461),IF(入力!$C$17=1,ROUNDDOWN(地区標準卸価格!L461*ユーザ別掛け率!L461%,-入力!$C$16),IF(入力!$C$17=2,ROUNDUP(地区標準卸価格!L461*ユーザ別掛け率!L461%,-入力!$C$16),IF(入力!$C$17=3,ROUND(地区標準卸価格!L461*ユーザ別掛け率!L461%,-入力!$C$16),""))),地区標準卸価格!L461))</f>
        <v/>
      </c>
      <c r="M461" s="96">
        <f>'6桁'!M461</f>
        <v>0</v>
      </c>
      <c r="N461" s="95" t="str">
        <f>IF(地区標準卸価格!N461="","",IF(ISNUMBER(地区標準卸価格!N461),IF(入力!$C$17=1,ROUNDDOWN(地区標準卸価格!N461*ユーザ別掛け率!N461%,-入力!$C$16),IF(入力!$C$17=2,ROUNDUP(地区標準卸価格!N461*ユーザ別掛け率!N461%,-入力!$C$16),IF(入力!$C$17=3,ROUND(地区標準卸価格!N461*ユーザ別掛け率!N461%,-入力!$C$16),""))),地区標準卸価格!N461))</f>
        <v/>
      </c>
      <c r="O461" s="126">
        <f>'6桁'!O461</f>
        <v>0</v>
      </c>
      <c r="P461" s="95" t="str">
        <f>IF(地区標準卸価格!P461="","",IF(ISNUMBER(地区標準卸価格!P461),IF(入力!$C$17=1,ROUNDDOWN(地区標準卸価格!P461*ユーザ別掛け率!P461%,-入力!$C$16),IF(入力!$C$17=2,ROUNDUP(地区標準卸価格!P461*ユーザ別掛け率!P461%,-入力!$C$16),IF(入力!$C$17=3,ROUND(地区標準卸価格!P461*ユーザ別掛け率!P461%,-入力!$C$16),""))),地区標準卸価格!P461))</f>
        <v/>
      </c>
      <c r="Q461" s="126">
        <f>'6桁'!Q461</f>
        <v>0</v>
      </c>
      <c r="R461" s="95" t="str">
        <f>IF(地区標準卸価格!R461="","",IF(ISNUMBER(地区標準卸価格!R461),IF(入力!$E$17=1,ROUNDDOWN(地区標準卸価格!R461*ユーザ別掛け率!R461%,-入力!$E$16),IF(入力!$E$17=2,ROUNDUP(地区標準卸価格!R461*ユーザ別掛け率!R461%,-入力!$E$16),IF(入力!$E$17=3,ROUND(地区標準卸価格!R461*ユーザ別掛け率!R461%,-入力!$E$16),""))),地区標準卸価格!R461))</f>
        <v/>
      </c>
      <c r="S461" s="96">
        <f>'6桁'!S461</f>
        <v>0</v>
      </c>
      <c r="T461" s="456" t="str">
        <f>IF(地区標準卸価格!T461="","",IF(ISNUMBER(地区標準卸価格!T461),IF(入力!$E$17=1,ROUNDDOWN(地区標準卸価格!T461*ユーザ別掛け率!T461%,-入力!$E$16),IF(入力!$E$17=2,ROUNDUP(地区標準卸価格!T461*ユーザ別掛け率!T461%,-入力!$E$16),IF(入力!$E$17=3,ROUND(地区標準卸価格!T461*ユーザ別掛け率!T461%,-入力!$E$16),""))),地区標準卸価格!T461))</f>
        <v>卸価格設定なし</v>
      </c>
      <c r="U461" s="96" t="str">
        <f>'6桁'!U461</f>
        <v>W★</v>
      </c>
      <c r="V461" s="456" t="str">
        <f>IF(地区標準卸価格!V461="","",IF(ISNUMBER(地区標準卸価格!V461),IF(入力!$E$17=1,ROUNDDOWN(地区標準卸価格!V461*ユーザ別掛け率!V461%,-入力!$E$16),IF(入力!$E$17=2,ROUNDUP(地区標準卸価格!V461*ユーザ別掛け率!V461%,-入力!$E$16),IF(入力!$E$17=3,ROUND(地区標準卸価格!V461*ユーザ別掛け率!V461%,-入力!$E$16),""))),地区標準卸価格!V461))</f>
        <v/>
      </c>
      <c r="W461" s="126">
        <f>'6桁'!W461</f>
        <v>0</v>
      </c>
      <c r="X461" s="456" t="str">
        <f>IF(地区標準卸価格!X461="","",IF(ISNUMBER(地区標準卸価格!X461),IF(入力!$E$17=1,ROUNDDOWN(地区標準卸価格!X461*ユーザ別掛け率!X461%,-入力!$E$16),IF(入力!$E$17=2,ROUNDUP(地区標準卸価格!X461*ユーザ別掛け率!X461%,-入力!$E$16),IF(入力!$E$17=3,ROUND(地区標準卸価格!X461*ユーザ別掛け率!X461%,-入力!$E$16),""))),地区標準卸価格!X461))</f>
        <v/>
      </c>
      <c r="Y461" s="20">
        <f>'6桁'!Y461</f>
        <v>0</v>
      </c>
    </row>
    <row r="462" spans="2:25" ht="30" customHeight="1">
      <c r="B462" s="503"/>
      <c r="C462" s="500" t="s">
        <v>461</v>
      </c>
      <c r="D462" s="501"/>
      <c r="E462" s="500"/>
      <c r="F462" s="587"/>
      <c r="G462" s="342">
        <v>112</v>
      </c>
      <c r="H462" s="95" t="str">
        <f>IF(地区標準卸価格!H462="","",IF(ISNUMBER(地区標準卸価格!H462),IF(入力!$C$17=1,ROUNDDOWN(地区標準卸価格!H462*ユーザ別掛け率!H462%,-入力!$C$16),IF(入力!$C$17=2,ROUNDUP(地区標準卸価格!H462*ユーザ別掛け率!H462%,-入力!$C$16),IF(入力!$C$17=3,ROUND(地区標準卸価格!H462*ユーザ別掛け率!H462%,-入力!$C$16),""))),地区標準卸価格!H462))</f>
        <v/>
      </c>
      <c r="I462" s="96">
        <f>'6桁'!I462</f>
        <v>0</v>
      </c>
      <c r="J462" s="95" t="str">
        <f>IF(地区標準卸価格!J462="","",IF(ISNUMBER(地区標準卸価格!J462),IF(入力!$C$17=1,ROUNDDOWN(地区標準卸価格!J462*ユーザ別掛け率!J462%,-入力!$C$16),IF(入力!$C$17=2,ROUNDUP(地区標準卸価格!J462*ユーザ別掛け率!J462%,-入力!$C$16),IF(入力!$C$17=3,ROUND(地区標準卸価格!J462*ユーザ別掛け率!J462%,-入力!$C$16),""))),地区標準卸価格!J462))</f>
        <v/>
      </c>
      <c r="K462" s="96">
        <f>'6桁'!K462</f>
        <v>0</v>
      </c>
      <c r="L462" s="95" t="str">
        <f>IF(地区標準卸価格!L462="","",IF(ISNUMBER(地区標準卸価格!L462),IF(入力!$C$17=1,ROUNDDOWN(地区標準卸価格!L462*ユーザ別掛け率!L462%,-入力!$C$16),IF(入力!$C$17=2,ROUNDUP(地区標準卸価格!L462*ユーザ別掛け率!L462%,-入力!$C$16),IF(入力!$C$17=3,ROUND(地区標準卸価格!L462*ユーザ別掛け率!L462%,-入力!$C$16),""))),地区標準卸価格!L462))</f>
        <v/>
      </c>
      <c r="M462" s="96">
        <f>'6桁'!M462</f>
        <v>0</v>
      </c>
      <c r="N462" s="95" t="str">
        <f>IF(地区標準卸価格!N462="","",IF(ISNUMBER(地区標準卸価格!N462),IF(入力!$C$17=1,ROUNDDOWN(地区標準卸価格!N462*ユーザ別掛け率!N462%,-入力!$C$16),IF(入力!$C$17=2,ROUNDUP(地区標準卸価格!N462*ユーザ別掛け率!N462%,-入力!$C$16),IF(入力!$C$17=3,ROUND(地区標準卸価格!N462*ユーザ別掛け率!N462%,-入力!$C$16),""))),地区標準卸価格!N462))</f>
        <v/>
      </c>
      <c r="O462" s="110">
        <f>'6桁'!O462</f>
        <v>0</v>
      </c>
      <c r="P462" s="95" t="str">
        <f>IF(地区標準卸価格!P462="","",IF(ISNUMBER(地区標準卸価格!P462),IF(入力!$C$17=1,ROUNDDOWN(地区標準卸価格!P462*ユーザ別掛け率!P462%,-入力!$C$16),IF(入力!$C$17=2,ROUNDUP(地区標準卸価格!P462*ユーザ別掛け率!P462%,-入力!$C$16),IF(入力!$C$17=3,ROUND(地区標準卸価格!P462*ユーザ別掛け率!P462%,-入力!$C$16),""))),地区標準卸価格!P462))</f>
        <v/>
      </c>
      <c r="Q462" s="110">
        <f>'6桁'!Q462</f>
        <v>0</v>
      </c>
      <c r="R462" s="95" t="str">
        <f>IF(地区標準卸価格!R462="","",IF(ISNUMBER(地区標準卸価格!R462),IF(入力!$E$17=1,ROUNDDOWN(地区標準卸価格!R462*ユーザ別掛け率!R462%,-入力!$E$16),IF(入力!$E$17=2,ROUNDUP(地区標準卸価格!R462*ユーザ別掛け率!R462%,-入力!$E$16),IF(入力!$E$17=3,ROUND(地区標準卸価格!R462*ユーザ別掛け率!R462%,-入力!$E$16),""))),地区標準卸価格!R462))</f>
        <v/>
      </c>
      <c r="S462" s="96">
        <f>'6桁'!S462</f>
        <v>0</v>
      </c>
      <c r="T462" s="456" t="str">
        <f>IF(地区標準卸価格!T462="","",IF(ISNUMBER(地区標準卸価格!T462),IF(入力!$E$17=1,ROUNDDOWN(地区標準卸価格!T462*ユーザ別掛け率!T462%,-入力!$E$16),IF(入力!$E$17=2,ROUNDUP(地区標準卸価格!T462*ユーザ別掛け率!T462%,-入力!$E$16),IF(入力!$E$17=3,ROUND(地区標準卸価格!T462*ユーザ別掛け率!T462%,-入力!$E$16),""))),地区標準卸価格!T462))</f>
        <v>卸価格設定なし</v>
      </c>
      <c r="U462" s="96" t="str">
        <f>'6桁'!U462</f>
        <v>Y★</v>
      </c>
      <c r="V462" s="456" t="str">
        <f>IF(地区標準卸価格!V462="","",IF(ISNUMBER(地区標準卸価格!V462),IF(入力!$E$17=1,ROUNDDOWN(地区標準卸価格!V462*ユーザ別掛け率!V462%,-入力!$E$16),IF(入力!$E$17=2,ROUNDUP(地区標準卸価格!V462*ユーザ別掛け率!V462%,-入力!$E$16),IF(入力!$E$17=3,ROUND(地区標準卸価格!V462*ユーザ別掛け率!V462%,-入力!$E$16),""))),地区標準卸価格!V462))</f>
        <v/>
      </c>
      <c r="W462" s="126">
        <f>'6桁'!W462</f>
        <v>0</v>
      </c>
      <c r="X462" s="456" t="str">
        <f>IF(地区標準卸価格!X462="","",IF(ISNUMBER(地区標準卸価格!X462),IF(入力!$E$17=1,ROUNDDOWN(地区標準卸価格!X462*ユーザ別掛け率!X462%,-入力!$E$16),IF(入力!$E$17=2,ROUNDUP(地区標準卸価格!X462*ユーザ別掛け率!X462%,-入力!$E$16),IF(入力!$E$17=3,ROUND(地区標準卸価格!X462*ユーザ別掛け率!X462%,-入力!$E$16),""))),地区標準卸価格!X462))</f>
        <v/>
      </c>
      <c r="Y462" s="20">
        <f>'6桁'!Y462</f>
        <v>0</v>
      </c>
    </row>
    <row r="463" spans="2:25" ht="30" customHeight="1">
      <c r="B463" s="503"/>
      <c r="C463" s="500" t="s">
        <v>463</v>
      </c>
      <c r="D463" s="501"/>
      <c r="E463" s="500">
        <v>110</v>
      </c>
      <c r="F463" s="587"/>
      <c r="G463" s="342">
        <v>114</v>
      </c>
      <c r="H463" s="95" t="str">
        <f>IF(地区標準卸価格!H463="","",IF(ISNUMBER(地区標準卸価格!H463),IF(入力!$C$17=1,ROUNDDOWN(地区標準卸価格!H463*ユーザ別掛け率!H463%,-入力!$C$16),IF(入力!$C$17=2,ROUNDUP(地区標準卸価格!H463*ユーザ別掛け率!H463%,-入力!$C$16),IF(入力!$C$17=3,ROUND(地区標準卸価格!H463*ユーザ別掛け率!H463%,-入力!$C$16),""))),地区標準卸価格!H463))</f>
        <v/>
      </c>
      <c r="I463" s="96">
        <f>'6桁'!I463</f>
        <v>0</v>
      </c>
      <c r="J463" s="95" t="str">
        <f>IF(地区標準卸価格!J463="","",IF(ISNUMBER(地区標準卸価格!J463),IF(入力!$C$17=1,ROUNDDOWN(地区標準卸価格!J463*ユーザ別掛け率!J463%,-入力!$C$16),IF(入力!$C$17=2,ROUNDUP(地区標準卸価格!J463*ユーザ別掛け率!J463%,-入力!$C$16),IF(入力!$C$17=3,ROUND(地区標準卸価格!J463*ユーザ別掛け率!J463%,-入力!$C$16),""))),地区標準卸価格!J463))</f>
        <v/>
      </c>
      <c r="K463" s="96">
        <f>'6桁'!K463</f>
        <v>0</v>
      </c>
      <c r="L463" s="95" t="str">
        <f>IF(地区標準卸価格!L463="","",IF(ISNUMBER(地区標準卸価格!L463),IF(入力!$C$17=1,ROUNDDOWN(地区標準卸価格!L463*ユーザ別掛け率!L463%,-入力!$C$16),IF(入力!$C$17=2,ROUNDUP(地区標準卸価格!L463*ユーザ別掛け率!L463%,-入力!$C$16),IF(入力!$C$17=3,ROUND(地区標準卸価格!L463*ユーザ別掛け率!L463%,-入力!$C$16),""))),地区標準卸価格!L463))</f>
        <v/>
      </c>
      <c r="M463" s="96">
        <f>'6桁'!M463</f>
        <v>0</v>
      </c>
      <c r="N463" s="95" t="str">
        <f>IF(地区標準卸価格!N463="","",IF(ISNUMBER(地区標準卸価格!N463),IF(入力!$C$17=1,ROUNDDOWN(地区標準卸価格!N463*ユーザ別掛け率!N463%,-入力!$C$16),IF(入力!$C$17=2,ROUNDUP(地区標準卸価格!N463*ユーザ別掛け率!N463%,-入力!$C$16),IF(入力!$C$17=3,ROUND(地区標準卸価格!N463*ユーザ別掛け率!N463%,-入力!$C$16),""))),地区標準卸価格!N463))</f>
        <v/>
      </c>
      <c r="O463" s="96">
        <f>'6桁'!O463</f>
        <v>0</v>
      </c>
      <c r="P463" s="95" t="str">
        <f>IF(地区標準卸価格!P463="","",IF(ISNUMBER(地区標準卸価格!P463),IF(入力!$C$17=1,ROUNDDOWN(地区標準卸価格!P463*ユーザ別掛け率!P463%,-入力!$C$16),IF(入力!$C$17=2,ROUNDUP(地区標準卸価格!P463*ユーザ別掛け率!P463%,-入力!$C$16),IF(入力!$C$17=3,ROUND(地区標準卸価格!P463*ユーザ別掛け率!P463%,-入力!$C$16),""))),地区標準卸価格!P463))</f>
        <v/>
      </c>
      <c r="Q463" s="96">
        <f>'6桁'!Q463</f>
        <v>0</v>
      </c>
      <c r="R463" s="95" t="str">
        <f>IF(地区標準卸価格!R463="","",IF(ISNUMBER(地区標準卸価格!R463),IF(入力!$E$17=1,ROUNDDOWN(地区標準卸価格!R463*ユーザ別掛け率!R463%,-入力!$E$16),IF(入力!$E$17=2,ROUNDUP(地区標準卸価格!R463*ユーザ別掛け率!R463%,-入力!$E$16),IF(入力!$E$17=3,ROUND(地区標準卸価格!R463*ユーザ別掛け率!R463%,-入力!$E$16),""))),地区標準卸価格!R463))</f>
        <v/>
      </c>
      <c r="S463" s="96">
        <f>'6桁'!S463</f>
        <v>0</v>
      </c>
      <c r="T463" s="456" t="str">
        <f>IF(地区標準卸価格!T463="","",IF(ISNUMBER(地区標準卸価格!T463),IF(入力!$E$17=1,ROUNDDOWN(地区標準卸価格!T463*ユーザ別掛け率!T463%,-入力!$E$16),IF(入力!$E$17=2,ROUNDUP(地区標準卸価格!T463*ユーザ別掛け率!T463%,-入力!$E$16),IF(入力!$E$17=3,ROUND(地区標準卸価格!T463*ユーザ別掛け率!T463%,-入力!$E$16),""))),地区標準卸価格!T463))</f>
        <v>卸価格設定なし</v>
      </c>
      <c r="U463" s="96" t="str">
        <f>'6桁'!U463</f>
        <v>W★</v>
      </c>
      <c r="V463" s="456" t="str">
        <f>IF(地区標準卸価格!V463="","",IF(ISNUMBER(地区標準卸価格!V463),IF(入力!$E$17=1,ROUNDDOWN(地区標準卸価格!V463*ユーザ別掛け率!V463%,-入力!$E$16),IF(入力!$E$17=2,ROUNDUP(地区標準卸価格!V463*ユーザ別掛け率!V463%,-入力!$E$16),IF(入力!$E$17=3,ROUND(地区標準卸価格!V463*ユーザ別掛け率!V463%,-入力!$E$16),""))),地区標準卸価格!V463))</f>
        <v/>
      </c>
      <c r="W463" s="126">
        <f>'6桁'!W463</f>
        <v>0</v>
      </c>
      <c r="X463" s="456" t="str">
        <f>IF(地区標準卸価格!X463="","",IF(ISNUMBER(地区標準卸価格!X463),IF(入力!$E$17=1,ROUNDDOWN(地区標準卸価格!X463*ユーザ別掛け率!X463%,-入力!$E$16),IF(入力!$E$17=2,ROUNDUP(地区標準卸価格!X463*ユーザ別掛け率!X463%,-入力!$E$16),IF(入力!$E$17=3,ROUND(地区標準卸価格!X463*ユーザ別掛け率!X463%,-入力!$E$16),""))),地区標準卸価格!X463))</f>
        <v/>
      </c>
      <c r="Y463" s="20">
        <f>'6桁'!Y463</f>
        <v>0</v>
      </c>
    </row>
    <row r="464" spans="2:25" ht="30" customHeight="1">
      <c r="B464" s="503"/>
      <c r="C464" s="500" t="s">
        <v>1327</v>
      </c>
      <c r="D464" s="501"/>
      <c r="E464" s="500"/>
      <c r="F464" s="587"/>
      <c r="G464" s="342">
        <v>104</v>
      </c>
      <c r="H464" s="95" t="str">
        <f>IF(地区標準卸価格!H464="","",IF(ISNUMBER(地区標準卸価格!H464),IF(入力!$C$17=1,ROUNDDOWN(地区標準卸価格!H464*ユーザ別掛け率!H464%,-入力!$C$16),IF(入力!$C$17=2,ROUNDUP(地区標準卸価格!H464*ユーザ別掛け率!H464%,-入力!$C$16),IF(入力!$C$17=3,ROUND(地区標準卸価格!H464*ユーザ別掛け率!H464%,-入力!$C$16),""))),地区標準卸価格!H464))</f>
        <v/>
      </c>
      <c r="I464" s="96">
        <f>'6桁'!I464</f>
        <v>0</v>
      </c>
      <c r="J464" s="95" t="str">
        <f>IF(地区標準卸価格!J464="","",IF(ISNUMBER(地区標準卸価格!J464),IF(入力!$C$17=1,ROUNDDOWN(地区標準卸価格!J464*ユーザ別掛け率!J464%,-入力!$C$16),IF(入力!$C$17=2,ROUNDUP(地区標準卸価格!J464*ユーザ別掛け率!J464%,-入力!$C$16),IF(入力!$C$17=3,ROUND(地区標準卸価格!J464*ユーザ別掛け率!J464%,-入力!$C$16),""))),地区標準卸価格!J464))</f>
        <v/>
      </c>
      <c r="K464" s="96">
        <f>'6桁'!K464</f>
        <v>0</v>
      </c>
      <c r="L464" s="95">
        <f>IF(地区標準卸価格!L464="","",IF(ISNUMBER(地区標準卸価格!L464),IF(入力!$C$17=1,ROUNDDOWN(地区標準卸価格!L464*ユーザ別掛け率!L464%,-入力!$C$16),IF(入力!$C$17=2,ROUNDUP(地区標準卸価格!L464*ユーザ別掛け率!L464%,-入力!$C$16),IF(入力!$C$17=3,ROUND(地区標準卸価格!L464*ユーザ別掛け率!L464%,-入力!$C$16),""))),地区標準卸価格!L464))</f>
        <v>44500</v>
      </c>
      <c r="M464" s="96" t="str">
        <f>'6桁'!M464</f>
        <v>⑨V★</v>
      </c>
      <c r="N464" s="95" t="str">
        <f>IF(地区標準卸価格!N464="","",IF(ISNUMBER(地区標準卸価格!N464),IF(入力!$C$17=1,ROUNDDOWN(地区標準卸価格!N464*ユーザ別掛け率!N464%,-入力!$C$16),IF(入力!$C$17=2,ROUNDUP(地区標準卸価格!N464*ユーザ別掛け率!N464%,-入力!$C$16),IF(入力!$C$17=3,ROUND(地区標準卸価格!N464*ユーザ別掛け率!N464%,-入力!$C$16),""))),地区標準卸価格!N464))</f>
        <v/>
      </c>
      <c r="O464" s="96">
        <f>'6桁'!O464</f>
        <v>0</v>
      </c>
      <c r="P464" s="95" t="str">
        <f>IF(地区標準卸価格!P464="","",IF(ISNUMBER(地区標準卸価格!P464),IF(入力!$C$17=1,ROUNDDOWN(地区標準卸価格!P464*ユーザ別掛け率!P464%,-入力!$C$16),IF(入力!$C$17=2,ROUNDUP(地区標準卸価格!P464*ユーザ別掛け率!P464%,-入力!$C$16),IF(入力!$C$17=3,ROUND(地区標準卸価格!P464*ユーザ別掛け率!P464%,-入力!$C$16),""))),地区標準卸価格!P464))</f>
        <v/>
      </c>
      <c r="Q464" s="96">
        <f>'6桁'!Q464</f>
        <v>0</v>
      </c>
      <c r="R464" s="95" t="str">
        <f>IF(地区標準卸価格!R464="","",IF(ISNUMBER(地区標準卸価格!R464),IF(入力!$E$17=1,ROUNDDOWN(地区標準卸価格!R464*ユーザ別掛け率!R464%,-入力!$E$16),IF(入力!$E$17=2,ROUNDUP(地区標準卸価格!R464*ユーザ別掛け率!R464%,-入力!$E$16),IF(入力!$E$17=3,ROUND(地区標準卸価格!R464*ユーザ別掛け率!R464%,-入力!$E$16),""))),地区標準卸価格!R464))</f>
        <v/>
      </c>
      <c r="S464" s="96">
        <f>'6桁'!S464</f>
        <v>0</v>
      </c>
      <c r="T464" s="456" t="str">
        <f>IF(地区標準卸価格!T464="","",IF(ISNUMBER(地区標準卸価格!T464),IF(入力!$E$17=1,ROUNDDOWN(地区標準卸価格!T464*ユーザ別掛け率!T464%,-入力!$E$16),IF(入力!$E$17=2,ROUNDUP(地区標準卸価格!T464*ユーザ別掛け率!T464%,-入力!$E$16),IF(入力!$E$17=3,ROUND(地区標準卸価格!T464*ユーザ別掛け率!T464%,-入力!$E$16),""))),地区標準卸価格!T464))</f>
        <v/>
      </c>
      <c r="U464" s="96">
        <f>'6桁'!U464</f>
        <v>0</v>
      </c>
      <c r="V464" s="456" t="str">
        <f>IF(地区標準卸価格!V464="","",IF(ISNUMBER(地区標準卸価格!V464),IF(入力!$E$17=1,ROUNDDOWN(地区標準卸価格!V464*ユーザ別掛け率!V464%,-入力!$E$16),IF(入力!$E$17=2,ROUNDUP(地区標準卸価格!V464*ユーザ別掛け率!V464%,-入力!$E$16),IF(入力!$E$17=3,ROUND(地区標準卸価格!V464*ユーザ別掛け率!V464%,-入力!$E$16),""))),地区標準卸価格!V464))</f>
        <v/>
      </c>
      <c r="W464" s="126">
        <f>'6桁'!W464</f>
        <v>0</v>
      </c>
      <c r="X464" s="456" t="str">
        <f>IF(地区標準卸価格!X464="","",IF(ISNUMBER(地区標準卸価格!X464),IF(入力!$E$17=1,ROUNDDOWN(地区標準卸価格!X464*ユーザ別掛け率!X464%,-入力!$E$16),IF(入力!$E$17=2,ROUNDUP(地区標準卸価格!X464*ユーザ別掛け率!X464%,-入力!$E$16),IF(入力!$E$17=3,ROUND(地区標準卸価格!X464*ユーザ別掛け率!X464%,-入力!$E$16),""))),地区標準卸価格!X464))</f>
        <v/>
      </c>
      <c r="Y464" s="20">
        <f>'6桁'!Y464</f>
        <v>0</v>
      </c>
    </row>
    <row r="465" spans="2:25" ht="30" customHeight="1">
      <c r="B465" s="503"/>
      <c r="C465" s="500" t="s">
        <v>299</v>
      </c>
      <c r="D465" s="501"/>
      <c r="E465" s="500">
        <v>105</v>
      </c>
      <c r="F465" s="587"/>
      <c r="G465" s="342">
        <v>109</v>
      </c>
      <c r="H465" s="95" t="str">
        <f>IF(地区標準卸価格!H465="","",IF(ISNUMBER(地区標準卸価格!H465),IF(入力!$C$17=1,ROUNDDOWN(地区標準卸価格!H465*ユーザ別掛け率!H465%,-入力!$C$16),IF(入力!$C$17=2,ROUNDUP(地区標準卸価格!H465*ユーザ別掛け率!H465%,-入力!$C$16),IF(入力!$C$17=3,ROUND(地区標準卸価格!H465*ユーザ別掛け率!H465%,-入力!$C$16),""))),地区標準卸価格!H465))</f>
        <v/>
      </c>
      <c r="I465" s="96">
        <f>'6桁'!I465</f>
        <v>0</v>
      </c>
      <c r="J465" s="95" t="str">
        <f>IF(地区標準卸価格!J465="","",IF(ISNUMBER(地区標準卸価格!J465),IF(入力!$C$17=1,ROUNDDOWN(地区標準卸価格!J465*ユーザ別掛け率!J465%,-入力!$C$16),IF(入力!$C$17=2,ROUNDUP(地区標準卸価格!J465*ユーザ別掛け率!J465%,-入力!$C$16),IF(入力!$C$17=3,ROUND(地区標準卸価格!J465*ユーザ別掛け率!J465%,-入力!$C$16),""))),地区標準卸価格!J465))</f>
        <v/>
      </c>
      <c r="K465" s="96">
        <f>'6桁'!K465</f>
        <v>0</v>
      </c>
      <c r="L465" s="95" t="str">
        <f>IF(地区標準卸価格!L465="","",IF(ISNUMBER(地区標準卸価格!L465),IF(入力!$C$17=1,ROUNDDOWN(地区標準卸価格!L465*ユーザ別掛け率!L465%,-入力!$C$16),IF(入力!$C$17=2,ROUNDUP(地区標準卸価格!L465*ユーザ別掛け率!L465%,-入力!$C$16),IF(入力!$C$17=3,ROUND(地区標準卸価格!L465*ユーザ別掛け率!L465%,-入力!$C$16),""))),地区標準卸価格!L465))</f>
        <v/>
      </c>
      <c r="M465" s="96">
        <f>'6桁'!M465</f>
        <v>0</v>
      </c>
      <c r="N465" s="95" t="str">
        <f>IF(地区標準卸価格!N465="","",IF(ISNUMBER(地区標準卸価格!N465),IF(入力!$C$17=1,ROUNDDOWN(地区標準卸価格!N465*ユーザ別掛け率!N465%,-入力!$C$16),IF(入力!$C$17=2,ROUNDUP(地区標準卸価格!N465*ユーザ別掛け率!N465%,-入力!$C$16),IF(入力!$C$17=3,ROUND(地区標準卸価格!N465*ユーザ別掛け率!N465%,-入力!$C$16),""))),地区標準卸価格!N465))</f>
        <v/>
      </c>
      <c r="O465" s="96">
        <f>'6桁'!O465</f>
        <v>0</v>
      </c>
      <c r="P465" s="95" t="str">
        <f>IF(地区標準卸価格!P465="","",IF(ISNUMBER(地区標準卸価格!P465),IF(入力!$C$17=1,ROUNDDOWN(地区標準卸価格!P465*ユーザ別掛け率!P465%,-入力!$C$16),IF(入力!$C$17=2,ROUNDUP(地区標準卸価格!P465*ユーザ別掛け率!P465%,-入力!$C$16),IF(入力!$C$17=3,ROUND(地区標準卸価格!P465*ユーザ別掛け率!P465%,-入力!$C$16),""))),地区標準卸価格!P465))</f>
        <v/>
      </c>
      <c r="Q465" s="96">
        <f>'6桁'!Q465</f>
        <v>0</v>
      </c>
      <c r="R465" s="95">
        <f>IF(地区標準卸価格!R465="","",IF(ISNUMBER(地区標準卸価格!R465),IF(入力!$E$17=1,ROUNDDOWN(地区標準卸価格!R465*ユーザ別掛け率!R465%,-入力!$E$16),IF(入力!$E$17=2,ROUNDUP(地区標準卸価格!R465*ユーザ別掛け率!R465%,-入力!$E$16),IF(入力!$E$17=3,ROUND(地区標準卸価格!R465*ユーザ別掛け率!R465%,-入力!$E$16),""))),地区標準卸価格!R465))</f>
        <v>47500</v>
      </c>
      <c r="S465" s="96" t="str">
        <f>'6桁'!S465</f>
        <v>Y★</v>
      </c>
      <c r="T465" s="456" t="str">
        <f>IF(地区標準卸価格!T465="","",IF(ISNUMBER(地区標準卸価格!T465),IF(入力!$E$17=1,ROUNDDOWN(地区標準卸価格!T465*ユーザ別掛け率!T465%,-入力!$E$16),IF(入力!$E$17=2,ROUNDUP(地区標準卸価格!T465*ユーザ別掛け率!T465%,-入力!$E$16),IF(入力!$E$17=3,ROUND(地区標準卸価格!T465*ユーザ別掛け率!T465%,-入力!$E$16),""))),地区標準卸価格!T465))</f>
        <v/>
      </c>
      <c r="U465" s="96">
        <f>'6桁'!U465</f>
        <v>0</v>
      </c>
      <c r="V465" s="456" t="str">
        <f>IF(地区標準卸価格!V465="","",IF(ISNUMBER(地区標準卸価格!V465),IF(入力!$E$17=1,ROUNDDOWN(地区標準卸価格!V465*ユーザ別掛け率!V465%,-入力!$E$16),IF(入力!$E$17=2,ROUNDUP(地区標準卸価格!V465*ユーザ別掛け率!V465%,-入力!$E$16),IF(入力!$E$17=3,ROUND(地区標準卸価格!V465*ユーザ別掛け率!V465%,-入力!$E$16),""))),地区標準卸価格!V465))</f>
        <v/>
      </c>
      <c r="W465" s="126">
        <f>'6桁'!W465</f>
        <v>0</v>
      </c>
      <c r="X465" s="456" t="str">
        <f>IF(地区標準卸価格!X465="","",IF(ISNUMBER(地区標準卸価格!X465),IF(入力!$E$17=1,ROUNDDOWN(地区標準卸価格!X465*ユーザ別掛け率!X465%,-入力!$E$16),IF(入力!$E$17=2,ROUNDUP(地区標準卸価格!X465*ユーザ別掛け率!X465%,-入力!$E$16),IF(入力!$E$17=3,ROUND(地区標準卸価格!X465*ユーザ別掛け率!X465%,-入力!$E$16),""))),地区標準卸価格!X465))</f>
        <v/>
      </c>
      <c r="Y465" s="20">
        <f>'6桁'!Y465</f>
        <v>0</v>
      </c>
    </row>
    <row r="466" spans="2:25" ht="30" customHeight="1">
      <c r="B466" s="503"/>
      <c r="C466" s="500" t="s">
        <v>450</v>
      </c>
      <c r="D466" s="501"/>
      <c r="E466" s="500"/>
      <c r="F466" s="587"/>
      <c r="G466" s="342">
        <v>111</v>
      </c>
      <c r="H466" s="95" t="str">
        <f>IF(地区標準卸価格!H466="","",IF(ISNUMBER(地区標準卸価格!H466),IF(入力!$C$17=1,ROUNDDOWN(地区標準卸価格!H466*ユーザ別掛け率!H466%,-入力!$C$16),IF(入力!$C$17=2,ROUNDUP(地区標準卸価格!H466*ユーザ別掛け率!H466%,-入力!$C$16),IF(入力!$C$17=3,ROUND(地区標準卸価格!H466*ユーザ別掛け率!H466%,-入力!$C$16),""))),地区標準卸価格!H466))</f>
        <v/>
      </c>
      <c r="I466" s="96">
        <f>'6桁'!I466</f>
        <v>0</v>
      </c>
      <c r="J466" s="95" t="str">
        <f>IF(地区標準卸価格!J466="","",IF(ISNUMBER(地区標準卸価格!J466),IF(入力!$C$17=1,ROUNDDOWN(地区標準卸価格!J466*ユーザ別掛け率!J466%,-入力!$C$16),IF(入力!$C$17=2,ROUNDUP(地区標準卸価格!J466*ユーザ別掛け率!J466%,-入力!$C$16),IF(入力!$C$17=3,ROUND(地区標準卸価格!J466*ユーザ別掛け率!J466%,-入力!$C$16),""))),地区標準卸価格!J466))</f>
        <v/>
      </c>
      <c r="K466" s="96">
        <f>'6桁'!K466</f>
        <v>0</v>
      </c>
      <c r="L466" s="95" t="str">
        <f>IF(地区標準卸価格!L466="","",IF(ISNUMBER(地区標準卸価格!L466),IF(入力!$C$17=1,ROUNDDOWN(地区標準卸価格!L466*ユーザ別掛け率!L466%,-入力!$C$16),IF(入力!$C$17=2,ROUNDUP(地区標準卸価格!L466*ユーザ別掛け率!L466%,-入力!$C$16),IF(入力!$C$17=3,ROUND(地区標準卸価格!L466*ユーザ別掛け率!L466%,-入力!$C$16),""))),地区標準卸価格!L466))</f>
        <v/>
      </c>
      <c r="M466" s="96">
        <f>'6桁'!M466</f>
        <v>0</v>
      </c>
      <c r="N466" s="95" t="str">
        <f>IF(地区標準卸価格!N466="","",IF(ISNUMBER(地区標準卸価格!N466),IF(入力!$C$17=1,ROUNDDOWN(地区標準卸価格!N466*ユーザ別掛け率!N466%,-入力!$C$16),IF(入力!$C$17=2,ROUNDUP(地区標準卸価格!N466*ユーザ別掛け率!N466%,-入力!$C$16),IF(入力!$C$17=3,ROUND(地区標準卸価格!N466*ユーザ別掛け率!N466%,-入力!$C$16),""))),地区標準卸価格!N466))</f>
        <v/>
      </c>
      <c r="O466" s="96">
        <f>'6桁'!O466</f>
        <v>0</v>
      </c>
      <c r="P466" s="95" t="str">
        <f>IF(地区標準卸価格!P466="","",IF(ISNUMBER(地区標準卸価格!P466),IF(入力!$C$17=1,ROUNDDOWN(地区標準卸価格!P466*ユーザ別掛け率!P466%,-入力!$C$16),IF(入力!$C$17=2,ROUNDUP(地区標準卸価格!P466*ユーザ別掛け率!P466%,-入力!$C$16),IF(入力!$C$17=3,ROUND(地区標準卸価格!P466*ユーザ別掛け率!P466%,-入力!$C$16),""))),地区標準卸価格!P466))</f>
        <v/>
      </c>
      <c r="Q466" s="96">
        <f>'6桁'!Q466</f>
        <v>0</v>
      </c>
      <c r="R466" s="95" t="str">
        <f>IF(地区標準卸価格!R466="","",IF(ISNUMBER(地区標準卸価格!R466),IF(入力!$E$17=1,ROUNDDOWN(地区標準卸価格!R466*ユーザ別掛け率!R466%,-入力!$E$16),IF(入力!$E$17=2,ROUNDUP(地区標準卸価格!R466*ユーザ別掛け率!R466%,-入力!$E$16),IF(入力!$E$17=3,ROUND(地区標準卸価格!R466*ユーザ別掛け率!R466%,-入力!$E$16),""))),地区標準卸価格!R466))</f>
        <v/>
      </c>
      <c r="S466" s="96">
        <f>'6桁'!S466</f>
        <v>0</v>
      </c>
      <c r="T466" s="456" t="str">
        <f>IF(地区標準卸価格!T466="","",IF(ISNUMBER(地区標準卸価格!T466),IF(入力!$E$17=1,ROUNDDOWN(地区標準卸価格!T466*ユーザ別掛け率!T466%,-入力!$E$16),IF(入力!$E$17=2,ROUNDUP(地区標準卸価格!T466*ユーザ別掛け率!T466%,-入力!$E$16),IF(入力!$E$17=3,ROUND(地区標準卸価格!T466*ユーザ別掛け率!T466%,-入力!$E$16),""))),地区標準卸価格!T466))</f>
        <v/>
      </c>
      <c r="U466" s="96">
        <f>'6桁'!U466</f>
        <v>0</v>
      </c>
      <c r="V466" s="456" t="str">
        <f>IF(地区標準卸価格!V466="","",IF(ISNUMBER(地区標準卸価格!V466),IF(入力!$E$17=1,ROUNDDOWN(地区標準卸価格!V466*ユーザ別掛け率!V466%,-入力!$E$16),IF(入力!$E$17=2,ROUNDUP(地区標準卸価格!V466*ユーザ別掛け率!V466%,-入力!$E$16),IF(入力!$E$17=3,ROUND(地区標準卸価格!V466*ユーザ別掛け率!V466%,-入力!$E$16),""))),地区標準卸価格!V466))</f>
        <v/>
      </c>
      <c r="W466" s="126">
        <f>'6桁'!W466</f>
        <v>0</v>
      </c>
      <c r="X466" s="456" t="str">
        <f>IF(地区標準卸価格!X466="","",IF(ISNUMBER(地区標準卸価格!X466),IF(入力!$E$17=1,ROUNDDOWN(地区標準卸価格!X466*ユーザ別掛け率!X466%,-入力!$E$16),IF(入力!$E$17=2,ROUNDUP(地区標準卸価格!X466*ユーザ別掛け率!X466%,-入力!$E$16),IF(入力!$E$17=3,ROUND(地区標準卸価格!X466*ユーザ別掛け率!X466%,-入力!$E$16),""))),地区標準卸価格!X466))</f>
        <v>卸価格設定なし</v>
      </c>
      <c r="Y466" s="20" t="str">
        <f>'6桁'!Y466</f>
        <v>H★</v>
      </c>
    </row>
    <row r="467" spans="2:25" ht="30" customHeight="1">
      <c r="B467" s="503"/>
      <c r="C467" s="500" t="s">
        <v>466</v>
      </c>
      <c r="D467" s="501"/>
      <c r="E467" s="500"/>
      <c r="F467" s="587"/>
      <c r="G467" s="342">
        <v>113</v>
      </c>
      <c r="H467" s="95" t="str">
        <f>IF(地区標準卸価格!H467="","",IF(ISNUMBER(地区標準卸価格!H467),IF(入力!$C$17=1,ROUNDDOWN(地区標準卸価格!H467*ユーザ別掛け率!H467%,-入力!$C$16),IF(入力!$C$17=2,ROUNDUP(地区標準卸価格!H467*ユーザ別掛け率!H467%,-入力!$C$16),IF(入力!$C$17=3,ROUND(地区標準卸価格!H467*ユーザ別掛け率!H467%,-入力!$C$16),""))),地区標準卸価格!H467))</f>
        <v/>
      </c>
      <c r="I467" s="96">
        <f>'6桁'!I467</f>
        <v>0</v>
      </c>
      <c r="J467" s="95" t="str">
        <f>IF(地区標準卸価格!J467="","",IF(ISNUMBER(地区標準卸価格!J467),IF(入力!$C$17=1,ROUNDDOWN(地区標準卸価格!J467*ユーザ別掛け率!J467%,-入力!$C$16),IF(入力!$C$17=2,ROUNDUP(地区標準卸価格!J467*ユーザ別掛け率!J467%,-入力!$C$16),IF(入力!$C$17=3,ROUND(地区標準卸価格!J467*ユーザ別掛け率!J467%,-入力!$C$16),""))),地区標準卸価格!J467))</f>
        <v/>
      </c>
      <c r="K467" s="96">
        <f>'6桁'!K467</f>
        <v>0</v>
      </c>
      <c r="L467" s="95" t="str">
        <f>IF(地区標準卸価格!L467="","",IF(ISNUMBER(地区標準卸価格!L467),IF(入力!$C$17=1,ROUNDDOWN(地区標準卸価格!L467*ユーザ別掛け率!L467%,-入力!$C$16),IF(入力!$C$17=2,ROUNDUP(地区標準卸価格!L467*ユーザ別掛け率!L467%,-入力!$C$16),IF(入力!$C$17=3,ROUND(地区標準卸価格!L467*ユーザ別掛け率!L467%,-入力!$C$16),""))),地区標準卸価格!L467))</f>
        <v/>
      </c>
      <c r="M467" s="96">
        <f>'6桁'!M467</f>
        <v>0</v>
      </c>
      <c r="N467" s="95" t="str">
        <f>IF(地区標準卸価格!N467="","",IF(ISNUMBER(地区標準卸価格!N467),IF(入力!$C$17=1,ROUNDDOWN(地区標準卸価格!N467*ユーザ別掛け率!N467%,-入力!$C$16),IF(入力!$C$17=2,ROUNDUP(地区標準卸価格!N467*ユーザ別掛け率!N467%,-入力!$C$16),IF(入力!$C$17=3,ROUND(地区標準卸価格!N467*ユーザ別掛け率!N467%,-入力!$C$16),""))),地区標準卸価格!N467))</f>
        <v/>
      </c>
      <c r="O467" s="96">
        <f>'6桁'!O467</f>
        <v>0</v>
      </c>
      <c r="P467" s="95" t="str">
        <f>IF(地区標準卸価格!P467="","",IF(ISNUMBER(地区標準卸価格!P467),IF(入力!$C$17=1,ROUNDDOWN(地区標準卸価格!P467*ユーザ別掛け率!P467%,-入力!$C$16),IF(入力!$C$17=2,ROUNDUP(地区標準卸価格!P467*ユーザ別掛け率!P467%,-入力!$C$16),IF(入力!$C$17=3,ROUND(地区標準卸価格!P467*ユーザ別掛け率!P467%,-入力!$C$16),""))),地区標準卸価格!P467))</f>
        <v/>
      </c>
      <c r="Q467" s="96">
        <f>'6桁'!Q467</f>
        <v>0</v>
      </c>
      <c r="R467" s="95" t="str">
        <f>IF(地区標準卸価格!R467="","",IF(ISNUMBER(地区標準卸価格!R467),IF(入力!$E$17=1,ROUNDDOWN(地区標準卸価格!R467*ユーザ別掛け率!R467%,-入力!$E$16),IF(入力!$E$17=2,ROUNDUP(地区標準卸価格!R467*ユーザ別掛け率!R467%,-入力!$E$16),IF(入力!$E$17=3,ROUND(地区標準卸価格!R467*ユーザ別掛け率!R467%,-入力!$E$16),""))),地区標準卸価格!R467))</f>
        <v/>
      </c>
      <c r="S467" s="96">
        <f>'6桁'!S467</f>
        <v>0</v>
      </c>
      <c r="T467" s="456" t="str">
        <f>IF(地区標準卸価格!T467="","",IF(ISNUMBER(地区標準卸価格!T467),IF(入力!$E$17=1,ROUNDDOWN(地区標準卸価格!T467*ユーザ別掛け率!T467%,-入力!$E$16),IF(入力!$E$17=2,ROUNDUP(地区標準卸価格!T467*ユーザ別掛け率!T467%,-入力!$E$16),IF(入力!$E$17=3,ROUND(地区標準卸価格!T467*ユーザ別掛け率!T467%,-入力!$E$16),""))),地区標準卸価格!T467))</f>
        <v>卸価格設定なし</v>
      </c>
      <c r="U467" s="96" t="str">
        <f>'6桁'!U467</f>
        <v>Y★</v>
      </c>
      <c r="V467" s="456" t="str">
        <f>IF(地区標準卸価格!V467="","",IF(ISNUMBER(地区標準卸価格!V467),IF(入力!$E$17=1,ROUNDDOWN(地区標準卸価格!V467*ユーザ別掛け率!V467%,-入力!$E$16),IF(入力!$E$17=2,ROUNDUP(地区標準卸価格!V467*ユーザ別掛け率!V467%,-入力!$E$16),IF(入力!$E$17=3,ROUND(地区標準卸価格!V467*ユーザ別掛け率!V467%,-入力!$E$16),""))),地区標準卸価格!V467))</f>
        <v/>
      </c>
      <c r="W467" s="126">
        <f>'6桁'!W467</f>
        <v>0</v>
      </c>
      <c r="X467" s="456" t="str">
        <f>IF(地区標準卸価格!X467="","",IF(ISNUMBER(地区標準卸価格!X467),IF(入力!$E$17=1,ROUNDDOWN(地区標準卸価格!X467*ユーザ別掛け率!X467%,-入力!$E$16),IF(入力!$E$17=2,ROUNDUP(地区標準卸価格!X467*ユーザ別掛け率!X467%,-入力!$E$16),IF(入力!$E$17=3,ROUND(地区標準卸価格!X467*ユーザ別掛け率!X467%,-入力!$E$16),""))),地区標準卸価格!X467))</f>
        <v/>
      </c>
      <c r="Y467" s="20">
        <f>'6桁'!Y467</f>
        <v>0</v>
      </c>
    </row>
    <row r="468" spans="2:25" ht="30" customHeight="1">
      <c r="B468" s="503"/>
      <c r="C468" s="500" t="s">
        <v>508</v>
      </c>
      <c r="D468" s="501"/>
      <c r="E468" s="500">
        <v>112</v>
      </c>
      <c r="F468" s="587"/>
      <c r="G468" s="342"/>
      <c r="H468" s="95" t="str">
        <f>IF(地区標準卸価格!H468="","",IF(ISNUMBER(地区標準卸価格!H468),IF(入力!$C$17=1,ROUNDDOWN(地区標準卸価格!H468*ユーザ別掛け率!H468%,-入力!$C$16),IF(入力!$C$17=2,ROUNDUP(地区標準卸価格!H468*ユーザ別掛け率!H468%,-入力!$C$16),IF(入力!$C$17=3,ROUND(地区標準卸価格!H468*ユーザ別掛け率!H468%,-入力!$C$16),""))),地区標準卸価格!H468))</f>
        <v/>
      </c>
      <c r="I468" s="96">
        <f>'6桁'!I468</f>
        <v>0</v>
      </c>
      <c r="J468" s="95" t="str">
        <f>IF(地区標準卸価格!J468="","",IF(ISNUMBER(地区標準卸価格!J468),IF(入力!$C$17=1,ROUNDDOWN(地区標準卸価格!J468*ユーザ別掛け率!J468%,-入力!$C$16),IF(入力!$C$17=2,ROUNDUP(地区標準卸価格!J468*ユーザ別掛け率!J468%,-入力!$C$16),IF(入力!$C$17=3,ROUND(地区標準卸価格!J468*ユーザ別掛け率!J468%,-入力!$C$16),""))),地区標準卸価格!J468))</f>
        <v/>
      </c>
      <c r="K468" s="96">
        <f>'6桁'!K468</f>
        <v>0</v>
      </c>
      <c r="L468" s="95">
        <f>IF(地区標準卸価格!L468="","",IF(ISNUMBER(地区標準卸価格!L468),IF(入力!$C$17=1,ROUNDDOWN(地区標準卸価格!L468*ユーザ別掛け率!L468%,-入力!$C$16),IF(入力!$C$17=2,ROUNDUP(地区標準卸価格!L468*ユーザ別掛け率!L468%,-入力!$C$16),IF(入力!$C$17=3,ROUND(地区標準卸価格!L468*ユーザ別掛け率!L468%,-入力!$C$16),""))),地区標準卸価格!L468))</f>
        <v>54300</v>
      </c>
      <c r="M468" s="96" t="str">
        <f>'6桁'!M468</f>
        <v>V</v>
      </c>
      <c r="N468" s="95">
        <f>IF(地区標準卸価格!N468="","",IF(ISNUMBER(地区標準卸価格!N468),IF(入力!$C$17=1,ROUNDDOWN(地区標準卸価格!N468*ユーザ別掛け率!N468%,-入力!$C$16),IF(入力!$C$17=2,ROUNDUP(地区標準卸価格!N468*ユーザ別掛け率!N468%,-入力!$C$16),IF(入力!$C$17=3,ROUND(地区標準卸価格!N468*ユーザ別掛け率!N468%,-入力!$C$16),""))),地区標準卸価格!N468))</f>
        <v>57600</v>
      </c>
      <c r="O468" s="96" t="str">
        <f>'6桁'!O468</f>
        <v>H
RBL</v>
      </c>
      <c r="P468" s="95" t="str">
        <f>IF(地区標準卸価格!P468="","",IF(ISNUMBER(地区標準卸価格!P468),IF(入力!$C$17=1,ROUNDDOWN(地区標準卸価格!P468*ユーザ別掛け率!P468%,-入力!$C$16),IF(入力!$C$17=2,ROUNDUP(地区標準卸価格!P468*ユーザ別掛け率!P468%,-入力!$C$16),IF(入力!$C$17=3,ROUND(地区標準卸価格!P468*ユーザ別掛け率!P468%,-入力!$C$16),""))),地区標準卸価格!P468))</f>
        <v/>
      </c>
      <c r="Q468" s="96">
        <f>'6桁'!Q468</f>
        <v>0</v>
      </c>
      <c r="R468" s="95" t="str">
        <f>IF(地区標準卸価格!R468="","",IF(ISNUMBER(地区標準卸価格!R468),IF(入力!$E$17=1,ROUNDDOWN(地区標準卸価格!R468*ユーザ別掛け率!R468%,-入力!$E$16),IF(入力!$E$17=2,ROUNDUP(地区標準卸価格!R468*ユーザ別掛け率!R468%,-入力!$E$16),IF(入力!$E$17=3,ROUND(地区標準卸価格!R468*ユーザ別掛け率!R468%,-入力!$E$16),""))),地区標準卸価格!R468))</f>
        <v/>
      </c>
      <c r="S468" s="96">
        <f>'6桁'!S468</f>
        <v>0</v>
      </c>
      <c r="T468" s="456" t="str">
        <f>IF(地区標準卸価格!T468="","",IF(ISNUMBER(地区標準卸価格!T468),IF(入力!$E$17=1,ROUNDDOWN(地区標準卸価格!T468*ユーザ別掛け率!T468%,-入力!$E$16),IF(入力!$E$17=2,ROUNDUP(地区標準卸価格!T468*ユーザ別掛け率!T468%,-入力!$E$16),IF(入力!$E$17=3,ROUND(地区標準卸価格!T468*ユーザ別掛け率!T468%,-入力!$E$16),""))),地区標準卸価格!T468))</f>
        <v/>
      </c>
      <c r="U468" s="96">
        <f>'6桁'!U468</f>
        <v>0</v>
      </c>
      <c r="V468" s="456" t="str">
        <f>IF(地区標準卸価格!V468="","",IF(ISNUMBER(地区標準卸価格!V468),IF(入力!$E$17=1,ROUNDDOWN(地区標準卸価格!V468*ユーザ別掛け率!V468%,-入力!$E$16),IF(入力!$E$17=2,ROUNDUP(地区標準卸価格!V468*ユーザ別掛け率!V468%,-入力!$E$16),IF(入力!$E$17=3,ROUND(地区標準卸価格!V468*ユーザ別掛け率!V468%,-入力!$E$16),""))),地区標準卸価格!V468))</f>
        <v/>
      </c>
      <c r="W468" s="126">
        <f>'6桁'!W468</f>
        <v>0</v>
      </c>
      <c r="X468" s="456" t="str">
        <f>IF(地区標準卸価格!X468="","",IF(ISNUMBER(地区標準卸価格!X468),IF(入力!$E$17=1,ROUNDDOWN(地区標準卸価格!X468*ユーザ別掛け率!X468%,-入力!$E$16),IF(入力!$E$17=2,ROUNDUP(地区標準卸価格!X468*ユーザ別掛け率!X468%,-入力!$E$16),IF(入力!$E$17=3,ROUND(地区標準卸価格!X468*ユーザ別掛け率!X468%,-入力!$E$16),""))),地区標準卸価格!X468))</f>
        <v/>
      </c>
      <c r="Y468" s="20">
        <f>'6桁'!Y468</f>
        <v>0</v>
      </c>
    </row>
    <row r="469" spans="2:25" ht="30" customHeight="1">
      <c r="B469" s="503"/>
      <c r="C469" s="500" t="s">
        <v>509</v>
      </c>
      <c r="D469" s="501"/>
      <c r="E469" s="500">
        <v>102</v>
      </c>
      <c r="F469" s="587"/>
      <c r="G469" s="342"/>
      <c r="H469" s="95">
        <f>IF(地区標準卸価格!H469="","",IF(ISNUMBER(地区標準卸価格!H469),IF(入力!$C$17=1,ROUNDDOWN(地区標準卸価格!H469*ユーザ別掛け率!H469%,-入力!$C$16),IF(入力!$C$17=2,ROUNDUP(地区標準卸価格!H469*ユーザ別掛け率!H469%,-入力!$C$16),IF(入力!$C$17=3,ROUND(地区標準卸価格!H469*ユーザ別掛け率!H469%,-入力!$C$16),""))),地区標準卸価格!H469))</f>
        <v>44900</v>
      </c>
      <c r="I469" s="96" t="str">
        <f>'6桁'!I469</f>
        <v>V</v>
      </c>
      <c r="J469" s="95" t="str">
        <f>IF(地区標準卸価格!J469="","",IF(ISNUMBER(地区標準卸価格!J469),IF(入力!$C$17=1,ROUNDDOWN(地区標準卸価格!J469*ユーザ別掛け率!J469%,-入力!$C$16),IF(入力!$C$17=2,ROUNDUP(地区標準卸価格!J469*ユーザ別掛け率!J469%,-入力!$C$16),IF(入力!$C$17=3,ROUND(地区標準卸価格!J469*ユーザ別掛け率!J469%,-入力!$C$16),""))),地区標準卸価格!J469))</f>
        <v/>
      </c>
      <c r="K469" s="96">
        <f>'6桁'!K469</f>
        <v>0</v>
      </c>
      <c r="L469" s="95" t="str">
        <f>IF(地区標準卸価格!L469="","",IF(ISNUMBER(地区標準卸価格!L469),IF(入力!$C$17=1,ROUNDDOWN(地区標準卸価格!L469*ユーザ別掛け率!L469%,-入力!$C$16),IF(入力!$C$17=2,ROUNDUP(地区標準卸価格!L469*ユーザ別掛け率!L469%,-入力!$C$16),IF(入力!$C$17=3,ROUND(地区標準卸価格!L469*ユーザ別掛け率!L469%,-入力!$C$16),""))),地区標準卸価格!L469))</f>
        <v/>
      </c>
      <c r="M469" s="96">
        <f>'6桁'!M469</f>
        <v>0</v>
      </c>
      <c r="N469" s="95" t="str">
        <f>IF(地区標準卸価格!N469="","",IF(ISNUMBER(地区標準卸価格!N469),IF(入力!$C$17=1,ROUNDDOWN(地区標準卸価格!N469*ユーザ別掛け率!N469%,-入力!$C$16),IF(入力!$C$17=2,ROUNDUP(地区標準卸価格!N469*ユーザ別掛け率!N469%,-入力!$C$16),IF(入力!$C$17=3,ROUND(地区標準卸価格!N469*ユーザ別掛け率!N469%,-入力!$C$16),""))),地区標準卸価格!N469))</f>
        <v/>
      </c>
      <c r="O469" s="96">
        <f>'6桁'!O469</f>
        <v>0</v>
      </c>
      <c r="P469" s="95" t="str">
        <f>IF(地区標準卸価格!P469="","",IF(ISNUMBER(地区標準卸価格!P469),IF(入力!$C$17=1,ROUNDDOWN(地区標準卸価格!P469*ユーザ別掛け率!P469%,-入力!$C$16),IF(入力!$C$17=2,ROUNDUP(地区標準卸価格!P469*ユーザ別掛け率!P469%,-入力!$C$16),IF(入力!$C$17=3,ROUND(地区標準卸価格!P469*ユーザ別掛け率!P469%,-入力!$C$16),""))),地区標準卸価格!P469))</f>
        <v/>
      </c>
      <c r="Q469" s="96">
        <f>'6桁'!Q469</f>
        <v>0</v>
      </c>
      <c r="R469" s="95" t="str">
        <f>IF(地区標準卸価格!R469="","",IF(ISNUMBER(地区標準卸価格!R469),IF(入力!$E$17=1,ROUNDDOWN(地区標準卸価格!R469*ユーザ別掛け率!R469%,-入力!$E$16),IF(入力!$E$17=2,ROUNDUP(地区標準卸価格!R469*ユーザ別掛け率!R469%,-入力!$E$16),IF(入力!$E$17=3,ROUND(地区標準卸価格!R469*ユーザ別掛け率!R469%,-入力!$E$16),""))),地区標準卸価格!R469))</f>
        <v/>
      </c>
      <c r="S469" s="96">
        <f>'6桁'!S469</f>
        <v>0</v>
      </c>
      <c r="T469" s="456" t="str">
        <f>IF(地区標準卸価格!T469="","",IF(ISNUMBER(地区標準卸価格!T469),IF(入力!$E$17=1,ROUNDDOWN(地区標準卸価格!T469*ユーザ別掛け率!T469%,-入力!$E$16),IF(入力!$E$17=2,ROUNDUP(地区標準卸価格!T469*ユーザ別掛け率!T469%,-入力!$E$16),IF(入力!$E$17=3,ROUND(地区標準卸価格!T469*ユーザ別掛け率!T469%,-入力!$E$16),""))),地区標準卸価格!T469))</f>
        <v/>
      </c>
      <c r="U469" s="96">
        <f>'6桁'!U469</f>
        <v>0</v>
      </c>
      <c r="V469" s="456" t="str">
        <f>IF(地区標準卸価格!V469="","",IF(ISNUMBER(地区標準卸価格!V469),IF(入力!$E$17=1,ROUNDDOWN(地区標準卸価格!V469*ユーザ別掛け率!V469%,-入力!$E$16),IF(入力!$E$17=2,ROUNDUP(地区標準卸価格!V469*ユーザ別掛け率!V469%,-入力!$E$16),IF(入力!$E$17=3,ROUND(地区標準卸価格!V469*ユーザ別掛け率!V469%,-入力!$E$16),""))),地区標準卸価格!V469))</f>
        <v/>
      </c>
      <c r="W469" s="110">
        <f>'6桁'!W469</f>
        <v>0</v>
      </c>
      <c r="X469" s="456" t="str">
        <f>IF(地区標準卸価格!X469="","",IF(ISNUMBER(地区標準卸価格!X469),IF(入力!$E$17=1,ROUNDDOWN(地区標準卸価格!X469*ユーザ別掛け率!X469%,-入力!$E$16),IF(入力!$E$17=2,ROUNDUP(地区標準卸価格!X469*ユーザ別掛け率!X469%,-入力!$E$16),IF(入力!$E$17=3,ROUND(地区標準卸価格!X469*ユーザ別掛け率!X469%,-入力!$E$16),""))),地区標準卸価格!X469))</f>
        <v/>
      </c>
      <c r="Y469" s="109">
        <f>'6桁'!Y469</f>
        <v>0</v>
      </c>
    </row>
    <row r="470" spans="2:25" ht="30" customHeight="1">
      <c r="B470" s="503"/>
      <c r="C470" s="500" t="s">
        <v>510</v>
      </c>
      <c r="D470" s="501"/>
      <c r="E470" s="590" t="s">
        <v>1996</v>
      </c>
      <c r="F470" s="587"/>
      <c r="G470" s="342">
        <v>117</v>
      </c>
      <c r="H470" s="95" t="str">
        <f>IF(地区標準卸価格!H470="","",IF(ISNUMBER(地区標準卸価格!H470),IF(入力!$C$17=1,ROUNDDOWN(地区標準卸価格!H470*ユーザ別掛け率!H470%,-入力!$C$16),IF(入力!$C$17=2,ROUNDUP(地区標準卸価格!H470*ユーザ別掛け率!H470%,-入力!$C$16),IF(入力!$C$17=3,ROUND(地区標準卸価格!H470*ユーザ別掛け率!H470%,-入力!$C$16),""))),地区標準卸価格!H470))</f>
        <v/>
      </c>
      <c r="I470" s="96">
        <f>'6桁'!I470</f>
        <v>0</v>
      </c>
      <c r="J470" s="95" t="str">
        <f>IF(地区標準卸価格!J470="","",IF(ISNUMBER(地区標準卸価格!J470),IF(入力!$C$17=1,ROUNDDOWN(地区標準卸価格!J470*ユーザ別掛け率!J470%,-入力!$C$16),IF(入力!$C$17=2,ROUNDUP(地区標準卸価格!J470*ユーザ別掛け率!J470%,-入力!$C$16),IF(入力!$C$17=3,ROUND(地区標準卸価格!J470*ユーザ別掛け率!J470%,-入力!$C$16),""))),地区標準卸価格!J470))</f>
        <v/>
      </c>
      <c r="K470" s="96">
        <f>'6桁'!K470</f>
        <v>0</v>
      </c>
      <c r="L470" s="95" t="str">
        <f>IF(地区標準卸価格!L470="","",IF(ISNUMBER(地区標準卸価格!L470),IF(入力!$C$17=1,ROUNDDOWN(地区標準卸価格!L470*ユーザ別掛け率!L470%,-入力!$C$16),IF(入力!$C$17=2,ROUNDUP(地区標準卸価格!L470*ユーザ別掛け率!L470%,-入力!$C$16),IF(入力!$C$17=3,ROUND(地区標準卸価格!L470*ユーザ別掛け率!L470%,-入力!$C$16),""))),地区標準卸価格!L470))</f>
        <v/>
      </c>
      <c r="M470" s="96">
        <f>'6桁'!M470</f>
        <v>0</v>
      </c>
      <c r="N470" s="95">
        <f>IF(地区標準卸価格!N470="","",IF(ISNUMBER(地区標準卸価格!N470),IF(入力!$C$17=1,ROUNDDOWN(地区標準卸価格!N470*ユーザ別掛け率!N470%,-入力!$C$16),IF(入力!$C$17=2,ROUNDUP(地区標準卸価格!N470*ユーザ別掛け率!N470%,-入力!$C$16),IF(入力!$C$17=3,ROUND(地区標準卸価格!N470*ユーザ別掛け率!N470%,-入力!$C$16),""))),地区標準卸価格!N470))</f>
        <v>56500</v>
      </c>
      <c r="O470" s="96" t="str">
        <f>'6桁'!O470</f>
        <v>T
RBL</v>
      </c>
      <c r="P470" s="456" t="str">
        <f>IF(地区標準卸価格!P470="","",IF(ISNUMBER(地区標準卸価格!P470),IF(入力!$C$17=1,ROUNDDOWN(地区標準卸価格!P470*ユーザ別掛け率!P470%,-入力!$C$16),IF(入力!$C$17=2,ROUNDUP(地区標準卸価格!P470*ユーザ別掛け率!P470%,-入力!$C$16),IF(入力!$C$17=3,ROUND(地区標準卸価格!P470*ユーザ別掛け率!P470%,-入力!$C$16),""))),地区標準卸価格!P470))</f>
        <v>卸価格設定なし</v>
      </c>
      <c r="Q470" s="96" t="str">
        <f>'6桁'!Q470</f>
        <v>⑧Q</v>
      </c>
      <c r="R470" s="95" t="str">
        <f>IF(地区標準卸価格!R470="","",IF(ISNUMBER(地区標準卸価格!R470),IF(入力!$E$17=1,ROUNDDOWN(地区標準卸価格!R470*ユーザ別掛け率!R470%,-入力!$E$16),IF(入力!$E$17=2,ROUNDUP(地区標準卸価格!R470*ユーザ別掛け率!R470%,-入力!$E$16),IF(入力!$E$17=3,ROUND(地区標準卸価格!R470*ユーザ別掛け率!R470%,-入力!$E$16),""))),地区標準卸価格!R470))</f>
        <v/>
      </c>
      <c r="S470" s="96">
        <f>'6桁'!S470</f>
        <v>0</v>
      </c>
      <c r="T470" s="456" t="str">
        <f>IF(地区標準卸価格!T470="","",IF(ISNUMBER(地区標準卸価格!T470),IF(入力!$E$17=1,ROUNDDOWN(地区標準卸価格!T470*ユーザ別掛け率!T470%,-入力!$E$16),IF(入力!$E$17=2,ROUNDUP(地区標準卸価格!T470*ユーザ別掛け率!T470%,-入力!$E$16),IF(入力!$E$17=3,ROUND(地区標準卸価格!T470*ユーザ別掛け率!T470%,-入力!$E$16),""))),地区標準卸価格!T470))</f>
        <v/>
      </c>
      <c r="U470" s="96">
        <f>'6桁'!U470</f>
        <v>0</v>
      </c>
      <c r="V470" s="456" t="str">
        <f>IF(地区標準卸価格!V470="","",IF(ISNUMBER(地区標準卸価格!V470),IF(入力!$E$17=1,ROUNDDOWN(地区標準卸価格!V470*ユーザ別掛け率!V470%,-入力!$E$16),IF(入力!$E$17=2,ROUNDUP(地区標準卸価格!V470*ユーザ別掛け率!V470%,-入力!$E$16),IF(入力!$E$17=3,ROUND(地区標準卸価格!V470*ユーザ別掛け率!V470%,-入力!$E$16),""))),地区標準卸価格!V470))</f>
        <v>卸価格設定なし</v>
      </c>
      <c r="W470" s="110" t="str">
        <f>'6桁'!W470</f>
        <v>T★</v>
      </c>
      <c r="X470" s="456" t="str">
        <f>IF(地区標準卸価格!X470="","",IF(ISNUMBER(地区標準卸価格!X470),IF(入力!$E$17=1,ROUNDDOWN(地区標準卸価格!X470*ユーザ別掛け率!X470%,-入力!$E$16),IF(入力!$E$17=2,ROUNDUP(地区標準卸価格!X470*ユーザ別掛け率!X470%,-入力!$E$16),IF(入力!$E$17=3,ROUND(地区標準卸価格!X470*ユーザ別掛け率!X470%,-入力!$E$16),""))),地区標準卸価格!X470))</f>
        <v/>
      </c>
      <c r="Y470" s="109">
        <f>'6桁'!Y470</f>
        <v>0</v>
      </c>
    </row>
    <row r="471" spans="2:25" ht="30" customHeight="1">
      <c r="B471" s="504"/>
      <c r="C471" s="560" t="s">
        <v>1093</v>
      </c>
      <c r="D471" s="561"/>
      <c r="E471" s="560">
        <v>112</v>
      </c>
      <c r="F471" s="592"/>
      <c r="G471" s="354"/>
      <c r="H471" s="111" t="str">
        <f>IF(地区標準卸価格!H471="","",IF(ISNUMBER(地区標準卸価格!H471),IF(入力!$C$17=1,ROUNDDOWN(地区標準卸価格!H471*ユーザ別掛け率!H471%,-入力!$C$16),IF(入力!$C$17=2,ROUNDUP(地区標準卸価格!H471*ユーザ別掛け率!H471%,-入力!$C$16),IF(入力!$C$17=3,ROUND(地区標準卸価格!H471*ユーザ別掛け率!H471%,-入力!$C$16),""))),地区標準卸価格!H471))</f>
        <v/>
      </c>
      <c r="I471" s="99">
        <f>'6桁'!I471</f>
        <v>0</v>
      </c>
      <c r="J471" s="111" t="str">
        <f>IF(地区標準卸価格!J471="","",IF(ISNUMBER(地区標準卸価格!J471),IF(入力!$C$17=1,ROUNDDOWN(地区標準卸価格!J471*ユーザ別掛け率!J471%,-入力!$C$16),IF(入力!$C$17=2,ROUNDUP(地区標準卸価格!J471*ユーザ別掛け率!J471%,-入力!$C$16),IF(入力!$C$17=3,ROUND(地区標準卸価格!J471*ユーザ別掛け率!J471%,-入力!$C$16),""))),地区標準卸価格!J471))</f>
        <v/>
      </c>
      <c r="K471" s="99">
        <f>'6桁'!K471</f>
        <v>0</v>
      </c>
      <c r="L471" s="111">
        <f>IF(地区標準卸価格!L471="","",IF(ISNUMBER(地区標準卸価格!L471),IF(入力!$C$17=1,ROUNDDOWN(地区標準卸価格!L471*ユーザ別掛け率!L471%,-入力!$C$16),IF(入力!$C$17=2,ROUNDUP(地区標準卸価格!L471*ユーザ別掛け率!L471%,-入力!$C$16),IF(入力!$C$17=3,ROUND(地区標準卸価格!L471*ユーザ別掛け率!L471%,-入力!$C$16),""))),地区標準卸価格!L471))</f>
        <v>48400</v>
      </c>
      <c r="M471" s="99" t="str">
        <f>'6桁'!M471</f>
        <v>H</v>
      </c>
      <c r="N471" s="111" t="str">
        <f>IF(地区標準卸価格!N471="","",IF(ISNUMBER(地区標準卸価格!N471),IF(入力!$C$17=1,ROUNDDOWN(地区標準卸価格!N471*ユーザ別掛け率!N471%,-入力!$C$16),IF(入力!$C$17=2,ROUNDUP(地区標準卸価格!N471*ユーザ別掛け率!N471%,-入力!$C$16),IF(入力!$C$17=3,ROUND(地区標準卸価格!N471*ユーザ別掛け率!N471%,-入力!$C$16),""))),地区標準卸価格!N471))</f>
        <v/>
      </c>
      <c r="O471" s="99">
        <f>'6桁'!O471</f>
        <v>0</v>
      </c>
      <c r="P471" s="111" t="str">
        <f>IF(地区標準卸価格!P471="","",IF(ISNUMBER(地区標準卸価格!P471),IF(入力!$C$17=1,ROUNDDOWN(地区標準卸価格!P471*ユーザ別掛け率!P471%,-入力!$C$16),IF(入力!$C$17=2,ROUNDUP(地区標準卸価格!P471*ユーザ別掛け率!P471%,-入力!$C$16),IF(入力!$C$17=3,ROUND(地区標準卸価格!P471*ユーザ別掛け率!P471%,-入力!$C$16),""))),地区標準卸価格!P471))</f>
        <v/>
      </c>
      <c r="Q471" s="99">
        <f>'6桁'!Q471</f>
        <v>0</v>
      </c>
      <c r="R471" s="111" t="str">
        <f>IF(地区標準卸価格!R471="","",IF(ISNUMBER(地区標準卸価格!R471),IF(入力!$E$17=1,ROUNDDOWN(地区標準卸価格!R471*ユーザ別掛け率!R471%,-入力!$E$16),IF(入力!$E$17=2,ROUNDUP(地区標準卸価格!R471*ユーザ別掛け率!R471%,-入力!$E$16),IF(入力!$E$17=3,ROUND(地区標準卸価格!R471*ユーザ別掛け率!R471%,-入力!$E$16),""))),地区標準卸価格!R471))</f>
        <v/>
      </c>
      <c r="S471" s="99">
        <f>'6桁'!S471</f>
        <v>0</v>
      </c>
      <c r="T471" s="458" t="str">
        <f>IF(地区標準卸価格!T471="","",IF(ISNUMBER(地区標準卸価格!T471),IF(入力!$E$17=1,ROUNDDOWN(地区標準卸価格!T471*ユーザ別掛け率!T471%,-入力!$E$16),IF(入力!$E$17=2,ROUNDUP(地区標準卸価格!T471*ユーザ別掛け率!T471%,-入力!$E$16),IF(入力!$E$17=3,ROUND(地区標準卸価格!T471*ユーザ別掛け率!T471%,-入力!$E$16),""))),地区標準卸価格!T471))</f>
        <v/>
      </c>
      <c r="U471" s="99">
        <f>'6桁'!U471</f>
        <v>0</v>
      </c>
      <c r="V471" s="458" t="str">
        <f>IF(地区標準卸価格!V471="","",IF(ISNUMBER(地区標準卸価格!V471),IF(入力!$E$17=1,ROUNDDOWN(地区標準卸価格!V471*ユーザ別掛け率!V471%,-入力!$E$16),IF(入力!$E$17=2,ROUNDUP(地区標準卸価格!V471*ユーザ別掛け率!V471%,-入力!$E$16),IF(入力!$E$17=3,ROUND(地区標準卸価格!V471*ユーザ別掛け率!V471%,-入力!$E$16),""))),地区標準卸価格!V471))</f>
        <v/>
      </c>
      <c r="W471" s="112">
        <f>'6桁'!W471</f>
        <v>0</v>
      </c>
      <c r="X471" s="458" t="str">
        <f>IF(地区標準卸価格!X471="","",IF(ISNUMBER(地区標準卸価格!X471),IF(入力!$E$17=1,ROUNDDOWN(地区標準卸価格!X471*ユーザ別掛け率!X471%,-入力!$E$16),IF(入力!$E$17=2,ROUNDUP(地区標準卸価格!X471*ユーザ別掛け率!X471%,-入力!$E$16),IF(入力!$E$17=3,ROUND(地区標準卸価格!X471*ユーザ別掛け率!X471%,-入力!$E$16),""))),地区標準卸価格!X471))</f>
        <v/>
      </c>
      <c r="Y471" s="113">
        <f>'6桁'!Y471</f>
        <v>0</v>
      </c>
    </row>
    <row r="472" spans="2:25" ht="30" customHeight="1">
      <c r="B472" s="503">
        <v>19</v>
      </c>
      <c r="C472" s="576" t="s">
        <v>218</v>
      </c>
      <c r="D472" s="577"/>
      <c r="E472" s="576"/>
      <c r="F472" s="593"/>
      <c r="G472" s="361">
        <v>93</v>
      </c>
      <c r="H472" s="94">
        <f>IF(地区標準卸価格!H472="","",IF(ISNUMBER(地区標準卸価格!H472),IF(入力!$C$17=1,ROUNDDOWN(地区標準卸価格!H472*ユーザ別掛け率!H472%,-入力!$C$16),IF(入力!$C$17=2,ROUNDUP(地区標準卸価格!H472*ユーザ別掛け率!H472%,-入力!$C$16),IF(入力!$C$17=3,ROUND(地区標準卸価格!H472*ユーザ別掛け率!H472%,-入力!$C$16),""))),地区標準卸価格!H472))</f>
        <v>54600</v>
      </c>
      <c r="I472" s="360" t="str">
        <f>'6桁'!I472</f>
        <v>W★</v>
      </c>
      <c r="J472" s="94" t="str">
        <f>IF(地区標準卸価格!J472="","",IF(ISNUMBER(地区標準卸価格!J472),IF(入力!$C$17=1,ROUNDDOWN(地区標準卸価格!J472*ユーザ別掛け率!J472%,-入力!$C$16),IF(入力!$C$17=2,ROUNDUP(地区標準卸価格!J472*ユーザ別掛け率!J472%,-入力!$C$16),IF(入力!$C$17=3,ROUND(地区標準卸価格!J472*ユーザ別掛け率!J472%,-入力!$C$16),""))),地区標準卸価格!J472))</f>
        <v/>
      </c>
      <c r="K472" s="360">
        <f>'6桁'!K472</f>
        <v>0</v>
      </c>
      <c r="L472" s="94" t="str">
        <f>IF(地区標準卸価格!L472="","",IF(ISNUMBER(地区標準卸価格!L472),IF(入力!$C$17=1,ROUNDDOWN(地区標準卸価格!L472*ユーザ別掛け率!L472%,-入力!$C$16),IF(入力!$C$17=2,ROUNDUP(地区標準卸価格!L472*ユーザ別掛け率!L472%,-入力!$C$16),IF(入力!$C$17=3,ROUND(地区標準卸価格!L472*ユーザ別掛け率!L472%,-入力!$C$16),""))),地区標準卸価格!L472))</f>
        <v/>
      </c>
      <c r="M472" s="360">
        <f>'6桁'!M472</f>
        <v>0</v>
      </c>
      <c r="N472" s="94" t="str">
        <f>IF(地区標準卸価格!N472="","",IF(ISNUMBER(地区標準卸価格!N472),IF(入力!$C$17=1,ROUNDDOWN(地区標準卸価格!N472*ユーザ別掛け率!N472%,-入力!$C$16),IF(入力!$C$17=2,ROUNDUP(地区標準卸価格!N472*ユーザ別掛け率!N472%,-入力!$C$16),IF(入力!$C$17=3,ROUND(地区標準卸価格!N472*ユーザ別掛け率!N472%,-入力!$C$16),""))),地区標準卸価格!N472))</f>
        <v/>
      </c>
      <c r="O472" s="360">
        <f>'6桁'!O472</f>
        <v>0</v>
      </c>
      <c r="P472" s="94" t="str">
        <f>IF(地区標準卸価格!P472="","",IF(ISNUMBER(地区標準卸価格!P472),IF(入力!$C$17=1,ROUNDDOWN(地区標準卸価格!P472*ユーザ別掛け率!P472%,-入力!$C$16),IF(入力!$C$17=2,ROUNDUP(地区標準卸価格!P472*ユーザ別掛け率!P472%,-入力!$C$16),IF(入力!$C$17=3,ROUND(地区標準卸価格!P472*ユーザ別掛け率!P472%,-入力!$C$16),""))),地区標準卸価格!P472))</f>
        <v/>
      </c>
      <c r="Q472" s="360">
        <f>'6桁'!Q472</f>
        <v>0</v>
      </c>
      <c r="R472" s="94" t="str">
        <f>IF(地区標準卸価格!R472="","",IF(ISNUMBER(地区標準卸価格!R472),IF(入力!$E$17=1,ROUNDDOWN(地区標準卸価格!R472*ユーザ別掛け率!R472%,-入力!$E$16),IF(入力!$E$17=2,ROUNDUP(地区標準卸価格!R472*ユーザ別掛け率!R472%,-入力!$E$16),IF(入力!$E$17=3,ROUND(地区標準卸価格!R472*ユーザ別掛け率!R472%,-入力!$E$16),""))),地区標準卸価格!R472))</f>
        <v/>
      </c>
      <c r="S472" s="360">
        <f>'6桁'!S472</f>
        <v>0</v>
      </c>
      <c r="T472" s="475" t="str">
        <f>IF(地区標準卸価格!T472="","",IF(ISNUMBER(地区標準卸価格!T472),IF(入力!$E$17=1,ROUNDDOWN(地区標準卸価格!T472*ユーザ別掛け率!T472%,-入力!$E$16),IF(入力!$E$17=2,ROUNDUP(地区標準卸価格!T472*ユーザ別掛け率!T472%,-入力!$E$16),IF(入力!$E$17=3,ROUND(地区標準卸価格!T472*ユーザ別掛け率!T472%,-入力!$E$16),""))),地区標準卸価格!T472))</f>
        <v/>
      </c>
      <c r="U472" s="360">
        <f>'6桁'!U472</f>
        <v>0</v>
      </c>
      <c r="V472" s="475" t="str">
        <f>IF(地区標準卸価格!V472="","",IF(ISNUMBER(地区標準卸価格!V472),IF(入力!$E$17=1,ROUNDDOWN(地区標準卸価格!V472*ユーザ別掛け率!V472%,-入力!$E$16),IF(入力!$E$17=2,ROUNDUP(地区標準卸価格!V472*ユーザ別掛け率!V472%,-入力!$E$16),IF(入力!$E$17=3,ROUND(地区標準卸価格!V472*ユーザ別掛け率!V472%,-入力!$E$16),""))),地区標準卸価格!V472))</f>
        <v/>
      </c>
      <c r="W472" s="116">
        <f>'6桁'!W472</f>
        <v>0</v>
      </c>
      <c r="X472" s="475" t="str">
        <f>IF(地区標準卸価格!X472="","",IF(ISNUMBER(地区標準卸価格!X472),IF(入力!$E$17=1,ROUNDDOWN(地区標準卸価格!X472*ユーザ別掛け率!X472%,-入力!$E$16),IF(入力!$E$17=2,ROUNDUP(地区標準卸価格!X472*ユーザ別掛け率!X472%,-入力!$E$16),IF(入力!$E$17=3,ROUND(地区標準卸価格!X472*ユーザ別掛け率!X472%,-入力!$E$16),""))),地区標準卸価格!X472))</f>
        <v/>
      </c>
      <c r="Y472" s="288">
        <f>'6桁'!Y472</f>
        <v>0</v>
      </c>
    </row>
    <row r="473" spans="2:25" ht="30" customHeight="1">
      <c r="B473" s="503"/>
      <c r="C473" s="500" t="s">
        <v>219</v>
      </c>
      <c r="D473" s="501"/>
      <c r="E473" s="500">
        <v>98</v>
      </c>
      <c r="F473" s="587"/>
      <c r="G473" s="342">
        <v>102</v>
      </c>
      <c r="H473" s="95">
        <f>IF(地区標準卸価格!H473="","",IF(ISNUMBER(地区標準卸価格!H473),IF(入力!$C$17=1,ROUNDDOWN(地区標準卸価格!H473*ユーザ別掛け率!H473%,-入力!$C$16),IF(入力!$C$17=2,ROUNDUP(地区標準卸価格!H473*ユーザ別掛け率!H473%,-入力!$C$16),IF(入力!$C$17=3,ROUND(地区標準卸価格!H473*ユーザ別掛け率!H473%,-入力!$C$16),""))),地区標準卸価格!H473))</f>
        <v>53300</v>
      </c>
      <c r="I473" s="360" t="str">
        <f>'6桁'!I473</f>
        <v>W★</v>
      </c>
      <c r="J473" s="95">
        <f>IF(地区標準卸価格!J473="","",IF(ISNUMBER(地区標準卸価格!J473),IF(入力!$C$17=1,ROUNDDOWN(地区標準卸価格!J473*ユーザ別掛け率!J473%,-入力!$C$16),IF(入力!$C$17=2,ROUNDUP(地区標準卸価格!J473*ユーザ別掛け率!J473%,-入力!$C$16),IF(入力!$C$17=3,ROUND(地区標準卸価格!J473*ユーザ別掛け率!J473%,-入力!$C$16),""))),地区標準卸価格!J473))</f>
        <v>50300</v>
      </c>
      <c r="K473" s="96" t="str">
        <f>'6桁'!K473</f>
        <v>W</v>
      </c>
      <c r="L473" s="95" t="str">
        <f>IF(地区標準卸価格!L473="","",IF(ISNUMBER(地区標準卸価格!L473),IF(入力!$C$17=1,ROUNDDOWN(地区標準卸価格!L473*ユーザ別掛け率!L473%,-入力!$C$16),IF(入力!$C$17=2,ROUNDUP(地区標準卸価格!L473*ユーザ別掛け率!L473%,-入力!$C$16),IF(入力!$C$17=3,ROUND(地区標準卸価格!L473*ユーザ別掛け率!L473%,-入力!$C$16),""))),地区標準卸価格!L473))</f>
        <v/>
      </c>
      <c r="M473" s="96">
        <f>'6桁'!M473</f>
        <v>0</v>
      </c>
      <c r="N473" s="95" t="str">
        <f>IF(地区標準卸価格!N473="","",IF(ISNUMBER(地区標準卸価格!N473),IF(入力!$C$17=1,ROUNDDOWN(地区標準卸価格!N473*ユーザ別掛け率!N473%,-入力!$C$16),IF(入力!$C$17=2,ROUNDUP(地区標準卸価格!N473*ユーザ別掛け率!N473%,-入力!$C$16),IF(入力!$C$17=3,ROUND(地区標準卸価格!N473*ユーザ別掛け率!N473%,-入力!$C$16),""))),地区標準卸価格!N473))</f>
        <v/>
      </c>
      <c r="O473" s="96">
        <f>'6桁'!O473</f>
        <v>0</v>
      </c>
      <c r="P473" s="95" t="str">
        <f>IF(地区標準卸価格!P473="","",IF(ISNUMBER(地区標準卸価格!P473),IF(入力!$C$17=1,ROUNDDOWN(地区標準卸価格!P473*ユーザ別掛け率!P473%,-入力!$C$16),IF(入力!$C$17=2,ROUNDUP(地区標準卸価格!P473*ユーザ別掛け率!P473%,-入力!$C$16),IF(入力!$C$17=3,ROUND(地区標準卸価格!P473*ユーザ別掛け率!P473%,-入力!$C$16),""))),地区標準卸価格!P473))</f>
        <v/>
      </c>
      <c r="Q473" s="96">
        <f>'6桁'!Q473</f>
        <v>0</v>
      </c>
      <c r="R473" s="95">
        <f>IF(地区標準卸価格!R473="","",IF(ISNUMBER(地区標準卸価格!R473),IF(入力!$E$17=1,ROUNDDOWN(地区標準卸価格!R473*ユーザ別掛け率!R473%,-入力!$E$16),IF(入力!$E$17=2,ROUNDUP(地区標準卸価格!R473*ユーザ別掛け率!R473%,-入力!$E$16),IF(入力!$E$17=3,ROUND(地区標準卸価格!R473*ユーザ別掛け率!R473%,-入力!$E$16),""))),地区標準卸価格!R473))</f>
        <v>39200</v>
      </c>
      <c r="S473" s="96" t="str">
        <f>'6桁'!S473</f>
        <v>Y★</v>
      </c>
      <c r="T473" s="456" t="str">
        <f>IF(地区標準卸価格!T473="","",IF(ISNUMBER(地区標準卸価格!T473),IF(入力!$E$17=1,ROUNDDOWN(地区標準卸価格!T473*ユーザ別掛け率!T473%,-入力!$E$16),IF(入力!$E$17=2,ROUNDUP(地区標準卸価格!T473*ユーザ別掛け率!T473%,-入力!$E$16),IF(入力!$E$17=3,ROUND(地区標準卸価格!T473*ユーザ別掛け率!T473%,-入力!$E$16),""))),地区標準卸価格!T473))</f>
        <v/>
      </c>
      <c r="U473" s="96">
        <f>'6桁'!U473</f>
        <v>0</v>
      </c>
      <c r="V473" s="456" t="str">
        <f>IF(地区標準卸価格!V473="","",IF(ISNUMBER(地区標準卸価格!V473),IF(入力!$E$17=1,ROUNDDOWN(地区標準卸価格!V473*ユーザ別掛け率!V473%,-入力!$E$16),IF(入力!$E$17=2,ROUNDUP(地区標準卸価格!V473*ユーザ別掛け率!V473%,-入力!$E$16),IF(入力!$E$17=3,ROUND(地区標準卸価格!V473*ユーザ別掛け率!V473%,-入力!$E$16),""))),地区標準卸価格!V473))</f>
        <v/>
      </c>
      <c r="W473" s="19">
        <f>'6桁'!W473</f>
        <v>0</v>
      </c>
      <c r="X473" s="456" t="str">
        <f>IF(地区標準卸価格!X473="","",IF(ISNUMBER(地区標準卸価格!X473),IF(入力!$E$17=1,ROUNDDOWN(地区標準卸価格!X473*ユーザ別掛け率!X473%,-入力!$E$16),IF(入力!$E$17=2,ROUNDUP(地区標準卸価格!X473*ユーザ別掛け率!X473%,-入力!$E$16),IF(入力!$E$17=3,ROUND(地区標準卸価格!X473*ユーザ別掛け率!X473%,-入力!$E$16),""))),地区標準卸価格!X473))</f>
        <v/>
      </c>
      <c r="Y473" s="109">
        <f>'6桁'!Y473</f>
        <v>0</v>
      </c>
    </row>
    <row r="474" spans="2:25" ht="30" customHeight="1">
      <c r="B474" s="503"/>
      <c r="C474" s="500" t="s">
        <v>486</v>
      </c>
      <c r="D474" s="501"/>
      <c r="E474" s="500"/>
      <c r="F474" s="587"/>
      <c r="G474" s="342">
        <v>103</v>
      </c>
      <c r="H474" s="95">
        <f>IF(地区標準卸価格!H474="","",IF(ISNUMBER(地区標準卸価格!H474),IF(入力!$C$17=1,ROUNDDOWN(地区標準卸価格!H474*ユーザ別掛け率!H474%,-入力!$C$16),IF(入力!$C$17=2,ROUNDUP(地区標準卸価格!H474*ユーザ別掛け率!H474%,-入力!$C$16),IF(入力!$C$17=3,ROUND(地区標準卸価格!H474*ユーザ別掛け率!H474%,-入力!$C$16),""))),地区標準卸価格!H474))</f>
        <v>43100</v>
      </c>
      <c r="I474" s="96" t="str">
        <f>'6桁'!I474</f>
        <v>V★</v>
      </c>
      <c r="J474" s="95" t="str">
        <f>IF(地区標準卸価格!J474="","",IF(ISNUMBER(地区標準卸価格!J474),IF(入力!$C$17=1,ROUNDDOWN(地区標準卸価格!J474*ユーザ別掛け率!J474%,-入力!$C$16),IF(入力!$C$17=2,ROUNDUP(地区標準卸価格!J474*ユーザ別掛け率!J474%,-入力!$C$16),IF(入力!$C$17=3,ROUND(地区標準卸価格!J474*ユーザ別掛け率!J474%,-入力!$C$16),""))),地区標準卸価格!J474))</f>
        <v/>
      </c>
      <c r="K474" s="96">
        <f>'6桁'!K474</f>
        <v>0</v>
      </c>
      <c r="L474" s="95">
        <f>IF(地区標準卸価格!L474="","",IF(ISNUMBER(地区標準卸価格!L474),IF(入力!$C$17=1,ROUNDDOWN(地区標準卸価格!L474*ユーザ別掛け率!L474%,-入力!$C$16),IF(入力!$C$17=2,ROUNDUP(地区標準卸価格!L474*ユーザ別掛け率!L474%,-入力!$C$16),IF(入力!$C$17=3,ROUND(地区標準卸価格!L474*ユーザ別掛け率!L474%,-入力!$C$16),""))),地区標準卸価格!L474))</f>
        <v>41700</v>
      </c>
      <c r="M474" s="96" t="str">
        <f>'6桁'!M474</f>
        <v>V★</v>
      </c>
      <c r="N474" s="95" t="str">
        <f>IF(地区標準卸価格!N474="","",IF(ISNUMBER(地区標準卸価格!N474),IF(入力!$C$17=1,ROUNDDOWN(地区標準卸価格!N474*ユーザ別掛け率!N474%,-入力!$C$16),IF(入力!$C$17=2,ROUNDUP(地区標準卸価格!N474*ユーザ別掛け率!N474%,-入力!$C$16),IF(入力!$C$17=3,ROUND(地区標準卸価格!N474*ユーザ別掛け率!N474%,-入力!$C$16),""))),地区標準卸価格!N474))</f>
        <v/>
      </c>
      <c r="O474" s="96">
        <f>'6桁'!O474</f>
        <v>0</v>
      </c>
      <c r="P474" s="95" t="str">
        <f>IF(地区標準卸価格!P474="","",IF(ISNUMBER(地区標準卸価格!P474),IF(入力!$C$17=1,ROUNDDOWN(地区標準卸価格!P474*ユーザ別掛け率!P474%,-入力!$C$16),IF(入力!$C$17=2,ROUNDUP(地区標準卸価格!P474*ユーザ別掛け率!P474%,-入力!$C$16),IF(入力!$C$17=3,ROUND(地区標準卸価格!P474*ユーザ別掛け率!P474%,-入力!$C$16),""))),地区標準卸価格!P474))</f>
        <v/>
      </c>
      <c r="Q474" s="96">
        <f>'6桁'!Q474</f>
        <v>0</v>
      </c>
      <c r="R474" s="95">
        <f>IF(地区標準卸価格!R474="","",IF(ISNUMBER(地区標準卸価格!R474),IF(入力!$E$17=1,ROUNDDOWN(地区標準卸価格!R474*ユーザ別掛け率!R474%,-入力!$E$16),IF(入力!$E$17=2,ROUNDUP(地区標準卸価格!R474*ユーザ別掛け率!R474%,-入力!$E$16),IF(入力!$E$17=3,ROUND(地区標準卸価格!R474*ユーザ別掛け率!R474%,-入力!$E$16),""))),地区標準卸価格!R474))</f>
        <v>37300</v>
      </c>
      <c r="S474" s="96" t="str">
        <f>'6桁'!S474</f>
        <v>W★</v>
      </c>
      <c r="T474" s="456" t="str">
        <f>IF(地区標準卸価格!T474="","",IF(ISNUMBER(地区標準卸価格!T474),IF(入力!$E$17=1,ROUNDDOWN(地区標準卸価格!T474*ユーザ別掛け率!T474%,-入力!$E$16),IF(入力!$E$17=2,ROUNDUP(地区標準卸価格!T474*ユーザ別掛け率!T474%,-入力!$E$16),IF(入力!$E$17=3,ROUND(地区標準卸価格!T474*ユーザ別掛け率!T474%,-入力!$E$16),""))),地区標準卸価格!T474))</f>
        <v/>
      </c>
      <c r="U474" s="96">
        <f>'6桁'!U474</f>
        <v>0</v>
      </c>
      <c r="V474" s="456" t="str">
        <f>IF(地区標準卸価格!V474="","",IF(ISNUMBER(地区標準卸価格!V474),IF(入力!$E$17=1,ROUNDDOWN(地区標準卸価格!V474*ユーザ別掛け率!V474%,-入力!$E$16),IF(入力!$E$17=2,ROUNDUP(地区標準卸価格!V474*ユーザ別掛け率!V474%,-入力!$E$16),IF(入力!$E$17=3,ROUND(地区標準卸価格!V474*ユーザ別掛け率!V474%,-入力!$E$16),""))),地区標準卸価格!V474))</f>
        <v/>
      </c>
      <c r="W474" s="110">
        <f>'6桁'!W474</f>
        <v>0</v>
      </c>
      <c r="X474" s="456" t="str">
        <f>IF(地区標準卸価格!X474="","",IF(ISNUMBER(地区標準卸価格!X474),IF(入力!$E$17=1,ROUNDDOWN(地区標準卸価格!X474*ユーザ別掛け率!X474%,-入力!$E$16),IF(入力!$E$17=2,ROUNDUP(地区標準卸価格!X474*ユーザ別掛け率!X474%,-入力!$E$16),IF(入力!$E$17=3,ROUND(地区標準卸価格!X474*ユーザ別掛け率!X474%,-入力!$E$16),""))),地区標準卸価格!X474))</f>
        <v/>
      </c>
      <c r="Y474" s="109">
        <f>'6桁'!Y474</f>
        <v>0</v>
      </c>
    </row>
    <row r="475" spans="2:25" ht="30" customHeight="1">
      <c r="B475" s="503"/>
      <c r="C475" s="500" t="s">
        <v>305</v>
      </c>
      <c r="D475" s="501"/>
      <c r="E475" s="500"/>
      <c r="F475" s="587"/>
      <c r="G475" s="342">
        <v>107</v>
      </c>
      <c r="H475" s="95" t="str">
        <f>IF(地区標準卸価格!H475="","",IF(ISNUMBER(地区標準卸価格!H475),IF(入力!$C$17=1,ROUNDDOWN(地区標準卸価格!H475*ユーザ別掛け率!H475%,-入力!$C$16),IF(入力!$C$17=2,ROUNDUP(地区標準卸価格!H475*ユーザ別掛け率!H475%,-入力!$C$16),IF(入力!$C$17=3,ROUND(地区標準卸価格!H475*ユーザ別掛け率!H475%,-入力!$C$16),""))),地区標準卸価格!H475))</f>
        <v/>
      </c>
      <c r="I475" s="96">
        <f>'6桁'!I475</f>
        <v>0</v>
      </c>
      <c r="J475" s="95" t="str">
        <f>IF(地区標準卸価格!J475="","",IF(ISNUMBER(地区標準卸価格!J475),IF(入力!$C$17=1,ROUNDDOWN(地区標準卸価格!J475*ユーザ別掛け率!J475%,-入力!$C$16),IF(入力!$C$17=2,ROUNDUP(地区標準卸価格!J475*ユーザ別掛け率!J475%,-入力!$C$16),IF(入力!$C$17=3,ROUND(地区標準卸価格!J475*ユーザ別掛け率!J475%,-入力!$C$16),""))),地区標準卸価格!J475))</f>
        <v/>
      </c>
      <c r="K475" s="96">
        <f>'6桁'!K475</f>
        <v>0</v>
      </c>
      <c r="L475" s="95" t="str">
        <f>IF(地区標準卸価格!L475="","",IF(ISNUMBER(地区標準卸価格!L475),IF(入力!$C$17=1,ROUNDDOWN(地区標準卸価格!L475*ユーザ別掛け率!L475%,-入力!$C$16),IF(入力!$C$17=2,ROUNDUP(地区標準卸価格!L475*ユーザ別掛け率!L475%,-入力!$C$16),IF(入力!$C$17=3,ROUND(地区標準卸価格!L475*ユーザ別掛け率!L475%,-入力!$C$16),""))),地区標準卸価格!L475))</f>
        <v/>
      </c>
      <c r="M475" s="96">
        <f>'6桁'!M475</f>
        <v>0</v>
      </c>
      <c r="N475" s="95" t="str">
        <f>IF(地区標準卸価格!N475="","",IF(ISNUMBER(地区標準卸価格!N475),IF(入力!$C$17=1,ROUNDDOWN(地区標準卸価格!N475*ユーザ別掛け率!N475%,-入力!$C$16),IF(入力!$C$17=2,ROUNDUP(地区標準卸価格!N475*ユーザ別掛け率!N475%,-入力!$C$16),IF(入力!$C$17=3,ROUND(地区標準卸価格!N475*ユーザ別掛け率!N475%,-入力!$C$16),""))),地区標準卸価格!N475))</f>
        <v/>
      </c>
      <c r="O475" s="96">
        <f>'6桁'!O475</f>
        <v>0</v>
      </c>
      <c r="P475" s="95" t="str">
        <f>IF(地区標準卸価格!P475="","",IF(ISNUMBER(地区標準卸価格!P475),IF(入力!$C$17=1,ROUNDDOWN(地区標準卸価格!P475*ユーザ別掛け率!P475%,-入力!$C$16),IF(入力!$C$17=2,ROUNDUP(地区標準卸価格!P475*ユーザ別掛け率!P475%,-入力!$C$16),IF(入力!$C$17=3,ROUND(地区標準卸価格!P475*ユーザ別掛け率!P475%,-入力!$C$16),""))),地区標準卸価格!P475))</f>
        <v/>
      </c>
      <c r="Q475" s="96">
        <f>'6桁'!Q475</f>
        <v>0</v>
      </c>
      <c r="R475" s="95" t="str">
        <f>IF(地区標準卸価格!R475="","",IF(ISNUMBER(地区標準卸価格!R475),IF(入力!$E$17=1,ROUNDDOWN(地区標準卸価格!R475*ユーザ別掛け率!R475%,-入力!$E$16),IF(入力!$E$17=2,ROUNDUP(地区標準卸価格!R475*ユーザ別掛け率!R475%,-入力!$E$16),IF(入力!$E$17=3,ROUND(地区標準卸価格!R475*ユーザ別掛け率!R475%,-入力!$E$16),""))),地区標準卸価格!R475))</f>
        <v/>
      </c>
      <c r="S475" s="96">
        <f>'6桁'!S475</f>
        <v>0</v>
      </c>
      <c r="T475" s="456" t="str">
        <f>IF(地区標準卸価格!T475="","",IF(ISNUMBER(地区標準卸価格!T475),IF(入力!$E$17=1,ROUNDDOWN(地区標準卸価格!T475*ユーザ別掛け率!T475%,-入力!$E$16),IF(入力!$E$17=2,ROUNDUP(地区標準卸価格!T475*ユーザ別掛け率!T475%,-入力!$E$16),IF(入力!$E$17=3,ROUND(地区標準卸価格!T475*ユーザ別掛け率!T475%,-入力!$E$16),""))),地区標準卸価格!T475))</f>
        <v>卸価格設定なし</v>
      </c>
      <c r="U475" s="96" t="str">
        <f>'6桁'!U475</f>
        <v>Y★</v>
      </c>
      <c r="V475" s="456" t="str">
        <f>IF(地区標準卸価格!V475="","",IF(ISNUMBER(地区標準卸価格!V475),IF(入力!$E$17=1,ROUNDDOWN(地区標準卸価格!V475*ユーザ別掛け率!V475%,-入力!$E$16),IF(入力!$E$17=2,ROUNDUP(地区標準卸価格!V475*ユーザ別掛け率!V475%,-入力!$E$16),IF(入力!$E$17=3,ROUND(地区標準卸価格!V475*ユーザ別掛け率!V475%,-入力!$E$16),""))),地区標準卸価格!V475))</f>
        <v/>
      </c>
      <c r="W475" s="110">
        <f>'6桁'!W475</f>
        <v>0</v>
      </c>
      <c r="X475" s="456" t="str">
        <f>IF(地区標準卸価格!X475="","",IF(ISNUMBER(地区標準卸価格!X475),IF(入力!$E$17=1,ROUNDDOWN(地区標準卸価格!X475*ユーザ別掛け率!X475%,-入力!$E$16),IF(入力!$E$17=2,ROUNDUP(地区標準卸価格!X475*ユーザ別掛け率!X475%,-入力!$E$16),IF(入力!$E$17=3,ROUND(地区標準卸価格!X475*ユーザ別掛け率!X475%,-入力!$E$16),""))),地区標準卸価格!X475))</f>
        <v/>
      </c>
      <c r="Y475" s="109">
        <f>'6桁'!Y475</f>
        <v>0</v>
      </c>
    </row>
    <row r="476" spans="2:25" ht="30" customHeight="1">
      <c r="B476" s="503"/>
      <c r="C476" s="500" t="s">
        <v>364</v>
      </c>
      <c r="D476" s="501"/>
      <c r="E476" s="500">
        <v>99</v>
      </c>
      <c r="F476" s="587"/>
      <c r="G476" s="342">
        <v>103</v>
      </c>
      <c r="H476" s="95">
        <f>IF(地区標準卸価格!H476="","",IF(ISNUMBER(地区標準卸価格!H476),IF(入力!$C$17=1,ROUNDDOWN(地区標準卸価格!H476*ユーザ別掛け率!H476%,-入力!$C$16),IF(入力!$C$17=2,ROUNDUP(地区標準卸価格!H476*ユーザ別掛け率!H476%,-入力!$C$16),IF(入力!$C$17=3,ROUND(地区標準卸価格!H476*ユーザ別掛け率!H476%,-入力!$C$16),""))),地区標準卸価格!H476))</f>
        <v>39200</v>
      </c>
      <c r="I476" s="96" t="str">
        <f>'6桁'!I476</f>
        <v>V★</v>
      </c>
      <c r="J476" s="95" t="str">
        <f>IF(地区標準卸価格!J476="","",IF(ISNUMBER(地区標準卸価格!J476),IF(入力!$C$17=1,ROUNDDOWN(地区標準卸価格!J476*ユーザ別掛け率!J476%,-入力!$C$16),IF(入力!$C$17=2,ROUNDUP(地区標準卸価格!J476*ユーザ別掛け率!J476%,-入力!$C$16),IF(入力!$C$17=3,ROUND(地区標準卸価格!J476*ユーザ別掛け率!J476%,-入力!$C$16),""))),地区標準卸価格!J476))</f>
        <v/>
      </c>
      <c r="K476" s="96">
        <f>'6桁'!K476</f>
        <v>0</v>
      </c>
      <c r="L476" s="95">
        <f>IF(地区標準卸価格!L476="","",IF(ISNUMBER(地区標準卸価格!L476),IF(入力!$C$17=1,ROUNDDOWN(地区標準卸価格!L476*ユーザ別掛け率!L476%,-入力!$C$16),IF(入力!$C$17=2,ROUNDUP(地区標準卸価格!L476*ユーザ別掛け率!L476%,-入力!$C$16),IF(入力!$C$17=3,ROUND(地区標準卸価格!L476*ユーザ別掛け率!L476%,-入力!$C$16),""))),地区標準卸価格!L476))</f>
        <v>36400</v>
      </c>
      <c r="M476" s="96" t="str">
        <f>'6桁'!M476</f>
        <v>V</v>
      </c>
      <c r="N476" s="95" t="str">
        <f>IF(地区標準卸価格!N476="","",IF(ISNUMBER(地区標準卸価格!N476),IF(入力!$C$17=1,ROUNDDOWN(地区標準卸価格!N476*ユーザ別掛け率!N476%,-入力!$C$16),IF(入力!$C$17=2,ROUNDUP(地区標準卸価格!N476*ユーザ別掛け率!N476%,-入力!$C$16),IF(入力!$C$17=3,ROUND(地区標準卸価格!N476*ユーザ別掛け率!N476%,-入力!$C$16),""))),地区標準卸価格!N476))</f>
        <v/>
      </c>
      <c r="O476" s="96">
        <f>'6桁'!O476</f>
        <v>0</v>
      </c>
      <c r="P476" s="95" t="str">
        <f>IF(地区標準卸価格!P476="","",IF(ISNUMBER(地区標準卸価格!P476),IF(入力!$C$17=1,ROUNDDOWN(地区標準卸価格!P476*ユーザ別掛け率!P476%,-入力!$C$16),IF(入力!$C$17=2,ROUNDUP(地区標準卸価格!P476*ユーザ別掛け率!P476%,-入力!$C$16),IF(入力!$C$17=3,ROUND(地区標準卸価格!P476*ユーザ別掛け率!P476%,-入力!$C$16),""))),地区標準卸価格!P476))</f>
        <v/>
      </c>
      <c r="Q476" s="96">
        <f>'6桁'!Q476</f>
        <v>0</v>
      </c>
      <c r="R476" s="95">
        <f>IF(地区標準卸価格!R476="","",IF(ISNUMBER(地区標準卸価格!R476),IF(入力!$E$17=1,ROUNDDOWN(地区標準卸価格!R476*ユーザ別掛け率!R476%,-入力!$E$16),IF(入力!$E$17=2,ROUNDUP(地区標準卸価格!R476*ユーザ別掛け率!R476%,-入力!$E$16),IF(入力!$E$17=3,ROUND(地区標準卸価格!R476*ユーザ別掛け率!R476%,-入力!$E$16),""))),地区標準卸価格!R476))</f>
        <v>29300</v>
      </c>
      <c r="S476" s="96" t="str">
        <f>'6桁'!S476</f>
        <v>W</v>
      </c>
      <c r="T476" s="456" t="str">
        <f>IF(地区標準卸価格!T476="","",IF(ISNUMBER(地区標準卸価格!T476),IF(入力!$E$17=1,ROUNDDOWN(地区標準卸価格!T476*ユーザ別掛け率!T476%,-入力!$E$16),IF(入力!$E$17=2,ROUNDUP(地区標準卸価格!T476*ユーザ別掛け率!T476%,-入力!$E$16),IF(入力!$E$17=3,ROUND(地区標準卸価格!T476*ユーザ別掛け率!T476%,-入力!$E$16),""))),地区標準卸価格!T476))</f>
        <v/>
      </c>
      <c r="U476" s="96">
        <f>'6桁'!U476</f>
        <v>0</v>
      </c>
      <c r="V476" s="456" t="str">
        <f>IF(地区標準卸価格!V476="","",IF(ISNUMBER(地区標準卸価格!V476),IF(入力!$E$17=1,ROUNDDOWN(地区標準卸価格!V476*ユーザ別掛け率!V476%,-入力!$E$16),IF(入力!$E$17=2,ROUNDUP(地区標準卸価格!V476*ユーザ別掛け率!V476%,-入力!$E$16),IF(入力!$E$17=3,ROUND(地区標準卸価格!V476*ユーザ別掛け率!V476%,-入力!$E$16),""))),地区標準卸価格!V476))</f>
        <v/>
      </c>
      <c r="W476" s="110">
        <f>'6桁'!W476</f>
        <v>0</v>
      </c>
      <c r="X476" s="456" t="str">
        <f>IF(地区標準卸価格!X476="","",IF(ISNUMBER(地区標準卸価格!X476),IF(入力!$E$17=1,ROUNDDOWN(地区標準卸価格!X476*ユーザ別掛け率!X476%,-入力!$E$16),IF(入力!$E$17=2,ROUNDUP(地区標準卸価格!X476*ユーザ別掛け率!X476%,-入力!$E$16),IF(入力!$E$17=3,ROUND(地区標準卸価格!X476*ユーザ別掛け率!X476%,-入力!$E$16),""))),地区標準卸価格!X476))</f>
        <v/>
      </c>
      <c r="Y476" s="109">
        <f>'6桁'!Y476</f>
        <v>0</v>
      </c>
    </row>
    <row r="477" spans="2:25" ht="30" customHeight="1">
      <c r="B477" s="503"/>
      <c r="C477" s="500" t="s">
        <v>306</v>
      </c>
      <c r="D477" s="501"/>
      <c r="E477" s="500">
        <v>101</v>
      </c>
      <c r="F477" s="587"/>
      <c r="G477" s="342">
        <v>105</v>
      </c>
      <c r="H477" s="95">
        <f>IF(地区標準卸価格!H477="","",IF(ISNUMBER(地区標準卸価格!H477),IF(入力!$C$17=1,ROUNDDOWN(地区標準卸価格!H477*ユーザ別掛け率!H477%,-入力!$C$16),IF(入力!$C$17=2,ROUNDUP(地区標準卸価格!H477*ユーザ別掛け率!H477%,-入力!$C$16),IF(入力!$C$17=3,ROUND(地区標準卸価格!H477*ユーザ別掛け率!H477%,-入力!$C$16),""))),地区標準卸価格!H477))</f>
        <v>41100</v>
      </c>
      <c r="I477" s="96" t="str">
        <f>'6桁'!I477</f>
        <v>W★</v>
      </c>
      <c r="J477" s="95" t="str">
        <f>IF(地区標準卸価格!J477="","",IF(ISNUMBER(地区標準卸価格!J477),IF(入力!$C$17=1,ROUNDDOWN(地区標準卸価格!J477*ユーザ別掛け率!J477%,-入力!$C$16),IF(入力!$C$17=2,ROUNDUP(地区標準卸価格!J477*ユーザ別掛け率!J477%,-入力!$C$16),IF(入力!$C$17=3,ROUND(地区標準卸価格!J477*ユーザ別掛け率!J477%,-入力!$C$16),""))),地区標準卸価格!J477))</f>
        <v/>
      </c>
      <c r="K477" s="96">
        <f>'6桁'!K477</f>
        <v>0</v>
      </c>
      <c r="L477" s="95">
        <f>IF(地区標準卸価格!L477="","",IF(ISNUMBER(地区標準卸価格!L477),IF(入力!$C$17=1,ROUNDDOWN(地区標準卸価格!L477*ユーザ別掛け率!L477%,-入力!$C$16),IF(入力!$C$17=2,ROUNDUP(地区標準卸価格!L477*ユーザ別掛け率!L477%,-入力!$C$16),IF(入力!$C$17=3,ROUND(地区標準卸価格!L477*ユーザ別掛け率!L477%,-入力!$C$16),""))),地区標準卸価格!L477))</f>
        <v>39100</v>
      </c>
      <c r="M477" s="96" t="str">
        <f>'6桁'!M477</f>
        <v>V</v>
      </c>
      <c r="N477" s="95">
        <f>IF(地区標準卸価格!N477="","",IF(ISNUMBER(地区標準卸価格!N477),IF(入力!$C$17=1,ROUNDDOWN(地区標準卸価格!N477*ユーザ別掛け率!N477%,-入力!$C$16),IF(入力!$C$17=2,ROUNDUP(地区標準卸価格!N477*ユーザ別掛け率!N477%,-入力!$C$16),IF(入力!$C$17=3,ROUND(地区標準卸価格!N477*ユーザ別掛け率!N477%,-入力!$C$16),""))),地区標準卸価格!N477))</f>
        <v>42600</v>
      </c>
      <c r="O477" s="96" t="str">
        <f>'6桁'!O477</f>
        <v>V
RBL</v>
      </c>
      <c r="P477" s="95" t="str">
        <f>IF(地区標準卸価格!P477="","",IF(ISNUMBER(地区標準卸価格!P477),IF(入力!$C$17=1,ROUNDDOWN(地区標準卸価格!P477*ユーザ別掛け率!P477%,-入力!$C$16),IF(入力!$C$17=2,ROUNDUP(地区標準卸価格!P477*ユーザ別掛け率!P477%,-入力!$C$16),IF(入力!$C$17=3,ROUND(地区標準卸価格!P477*ユーザ別掛け率!P477%,-入力!$C$16),""))),地区標準卸価格!P477))</f>
        <v/>
      </c>
      <c r="Q477" s="96">
        <f>'6桁'!Q477</f>
        <v>0</v>
      </c>
      <c r="R477" s="95">
        <f>IF(地区標準卸価格!R477="","",IF(ISNUMBER(地区標準卸価格!R477),IF(入力!$E$17=1,ROUNDDOWN(地区標準卸価格!R477*ユーザ別掛け率!R477%,-入力!$E$16),IF(入力!$E$17=2,ROUNDUP(地区標準卸価格!R477*ユーザ別掛け率!R477%,-入力!$E$16),IF(入力!$E$17=3,ROUND(地区標準卸価格!R477*ユーザ別掛け率!R477%,-入力!$E$16),""))),地区標準卸価格!R477))</f>
        <v>32800</v>
      </c>
      <c r="S477" s="96" t="str">
        <f>'6桁'!S477</f>
        <v>Y★</v>
      </c>
      <c r="T477" s="456" t="str">
        <f>IF(地区標準卸価格!T477="","",IF(ISNUMBER(地区標準卸価格!T477),IF(入力!$E$17=1,ROUNDDOWN(地区標準卸価格!T477*ユーザ別掛け率!T477%,-入力!$E$16),IF(入力!$E$17=2,ROUNDUP(地区標準卸価格!T477*ユーザ別掛け率!T477%,-入力!$E$16),IF(入力!$E$17=3,ROUND(地区標準卸価格!T477*ユーザ別掛け率!T477%,-入力!$E$16),""))),地区標準卸価格!T477))</f>
        <v/>
      </c>
      <c r="U477" s="96">
        <f>'6桁'!U477</f>
        <v>0</v>
      </c>
      <c r="V477" s="456" t="str">
        <f>IF(地区標準卸価格!V477="","",IF(ISNUMBER(地区標準卸価格!V477),IF(入力!$E$17=1,ROUNDDOWN(地区標準卸価格!V477*ユーザ別掛け率!V477%,-入力!$E$16),IF(入力!$E$17=2,ROUNDUP(地区標準卸価格!V477*ユーザ別掛け率!V477%,-入力!$E$16),IF(入力!$E$17=3,ROUND(地区標準卸価格!V477*ユーザ別掛け率!V477%,-入力!$E$16),""))),地区標準卸価格!V477))</f>
        <v/>
      </c>
      <c r="W477" s="110">
        <f>'6桁'!W477</f>
        <v>0</v>
      </c>
      <c r="X477" s="456" t="str">
        <f>IF(地区標準卸価格!X477="","",IF(ISNUMBER(地区標準卸価格!X477),IF(入力!$E$17=1,ROUNDDOWN(地区標準卸価格!X477*ユーザ別掛け率!X477%,-入力!$E$16),IF(入力!$E$17=2,ROUNDUP(地区標準卸価格!X477*ユーザ別掛け率!X477%,-入力!$E$16),IF(入力!$E$17=3,ROUND(地区標準卸価格!X477*ユーザ別掛け率!X477%,-入力!$E$16),""))),地区標準卸価格!X477))</f>
        <v/>
      </c>
      <c r="Y477" s="109">
        <f>'6桁'!Y477</f>
        <v>0</v>
      </c>
    </row>
    <row r="478" spans="2:25" ht="30" customHeight="1">
      <c r="B478" s="503"/>
      <c r="C478" s="500" t="s">
        <v>307</v>
      </c>
      <c r="D478" s="501"/>
      <c r="E478" s="500">
        <v>107</v>
      </c>
      <c r="F478" s="587"/>
      <c r="G478" s="342">
        <v>111</v>
      </c>
      <c r="H478" s="95" t="str">
        <f>IF(地区標準卸価格!H478="","",IF(ISNUMBER(地区標準卸価格!H478),IF(入力!$C$17=1,ROUNDDOWN(地区標準卸価格!H478*ユーザ別掛け率!H478%,-入力!$C$16),IF(入力!$C$17=2,ROUNDUP(地区標準卸価格!H478*ユーザ別掛け率!H478%,-入力!$C$16),IF(入力!$C$17=3,ROUND(地区標準卸価格!H478*ユーザ別掛け率!H478%,-入力!$C$16),""))),地区標準卸価格!H478))</f>
        <v/>
      </c>
      <c r="I478" s="96">
        <f>'6桁'!I478</f>
        <v>0</v>
      </c>
      <c r="J478" s="95" t="str">
        <f>IF(地区標準卸価格!J478="","",IF(ISNUMBER(地区標準卸価格!J478),IF(入力!$C$17=1,ROUNDDOWN(地区標準卸価格!J478*ユーザ別掛け率!J478%,-入力!$C$16),IF(入力!$C$17=2,ROUNDUP(地区標準卸価格!J478*ユーザ別掛け率!J478%,-入力!$C$16),IF(入力!$C$17=3,ROUND(地区標準卸価格!J478*ユーザ別掛け率!J478%,-入力!$C$16),""))),地区標準卸価格!J478))</f>
        <v/>
      </c>
      <c r="K478" s="96">
        <f>'6桁'!K478</f>
        <v>0</v>
      </c>
      <c r="L478" s="95" t="str">
        <f>IF(地区標準卸価格!L478="","",IF(ISNUMBER(地区標準卸価格!L478),IF(入力!$C$17=1,ROUNDDOWN(地区標準卸価格!L478*ユーザ別掛け率!L478%,-入力!$C$16),IF(入力!$C$17=2,ROUNDUP(地区標準卸価格!L478*ユーザ別掛け率!L478%,-入力!$C$16),IF(入力!$C$17=3,ROUND(地区標準卸価格!L478*ユーザ別掛け率!L478%,-入力!$C$16),""))),地区標準卸価格!L478))</f>
        <v/>
      </c>
      <c r="M478" s="96">
        <f>'6桁'!M478</f>
        <v>0</v>
      </c>
      <c r="N478" s="95" t="str">
        <f>IF(地区標準卸価格!N478="","",IF(ISNUMBER(地区標準卸価格!N478),IF(入力!$C$17=1,ROUNDDOWN(地区標準卸価格!N478*ユーザ別掛け率!N478%,-入力!$C$16),IF(入力!$C$17=2,ROUNDUP(地区標準卸価格!N478*ユーザ別掛け率!N478%,-入力!$C$16),IF(入力!$C$17=3,ROUND(地区標準卸価格!N478*ユーザ別掛け率!N478%,-入力!$C$16),""))),地区標準卸価格!N478))</f>
        <v/>
      </c>
      <c r="O478" s="96">
        <f>'6桁'!O478</f>
        <v>0</v>
      </c>
      <c r="P478" s="95" t="str">
        <f>IF(地区標準卸価格!P478="","",IF(ISNUMBER(地区標準卸価格!P478),IF(入力!$C$17=1,ROUNDDOWN(地区標準卸価格!P478*ユーザ別掛け率!P478%,-入力!$C$16),IF(入力!$C$17=2,ROUNDUP(地区標準卸価格!P478*ユーザ別掛け率!P478%,-入力!$C$16),IF(入力!$C$17=3,ROUND(地区標準卸価格!P478*ユーザ別掛け率!P478%,-入力!$C$16),""))),地区標準卸価格!P478))</f>
        <v/>
      </c>
      <c r="Q478" s="96">
        <f>'6桁'!Q478</f>
        <v>0</v>
      </c>
      <c r="R478" s="95" t="str">
        <f>IF(地区標準卸価格!R478="","",IF(ISNUMBER(地区標準卸価格!R478),IF(入力!$E$17=1,ROUNDDOWN(地区標準卸価格!R478*ユーザ別掛け率!R478%,-入力!$E$16),IF(入力!$E$17=2,ROUNDUP(地区標準卸価格!R478*ユーザ別掛け率!R478%,-入力!$E$16),IF(入力!$E$17=3,ROUND(地区標準卸価格!R478*ユーザ別掛け率!R478%,-入力!$E$16),""))),地区標準卸価格!R478))</f>
        <v/>
      </c>
      <c r="S478" s="96">
        <f>'6桁'!S478</f>
        <v>0</v>
      </c>
      <c r="T478" s="456" t="str">
        <f>IF(地区標準卸価格!T478="","",IF(ISNUMBER(地区標準卸価格!T478),IF(入力!$E$17=1,ROUNDDOWN(地区標準卸価格!T478*ユーザ別掛け率!T478%,-入力!$E$16),IF(入力!$E$17=2,ROUNDUP(地区標準卸価格!T478*ユーザ別掛け率!T478%,-入力!$E$16),IF(入力!$E$17=3,ROUND(地区標準卸価格!T478*ユーザ別掛け率!T478%,-入力!$E$16),""))),地区標準卸価格!T478))</f>
        <v>卸価格設定なし</v>
      </c>
      <c r="U478" s="96" t="str">
        <f>'6桁'!U478</f>
        <v>W★</v>
      </c>
      <c r="V478" s="456" t="str">
        <f>IF(地区標準卸価格!V478="","",IF(ISNUMBER(地区標準卸価格!V478),IF(入力!$E$17=1,ROUNDDOWN(地区標準卸価格!V478*ユーザ別掛け率!V478%,-入力!$E$16),IF(入力!$E$17=2,ROUNDUP(地区標準卸価格!V478*ユーザ別掛け率!V478%,-入力!$E$16),IF(入力!$E$17=3,ROUND(地区標準卸価格!V478*ユーザ別掛け率!V478%,-入力!$E$16),""))),地区標準卸価格!V478))</f>
        <v/>
      </c>
      <c r="W478" s="110">
        <f>'6桁'!W478</f>
        <v>0</v>
      </c>
      <c r="X478" s="456" t="str">
        <f>IF(地区標準卸価格!X478="","",IF(ISNUMBER(地区標準卸価格!X478),IF(入力!$E$17=1,ROUNDDOWN(地区標準卸価格!X478*ユーザ別掛け率!X478%,-入力!$E$16),IF(入力!$E$17=2,ROUNDUP(地区標準卸価格!X478*ユーザ別掛け率!X478%,-入力!$E$16),IF(入力!$E$17=3,ROUND(地区標準卸価格!X478*ユーザ別掛け率!X478%,-入力!$E$16),""))),地区標準卸価格!X478))</f>
        <v/>
      </c>
      <c r="Y478" s="109">
        <f>'6桁'!Y478</f>
        <v>0</v>
      </c>
    </row>
    <row r="479" spans="2:25" ht="30" customHeight="1" thickBot="1">
      <c r="B479" s="544"/>
      <c r="C479" s="558" t="s">
        <v>490</v>
      </c>
      <c r="D479" s="559"/>
      <c r="E479" s="558">
        <v>109</v>
      </c>
      <c r="F479" s="932"/>
      <c r="G479" s="344"/>
      <c r="H479" s="118" t="str">
        <f>IF(地区標準卸価格!H479="","",IF(ISNUMBER(地区標準卸価格!H479),IF(入力!$C$17=1,ROUNDDOWN(地区標準卸価格!H479*ユーザ別掛け率!H479%,-入力!$C$16),IF(入力!$C$17=2,ROUNDUP(地区標準卸価格!H479*ユーザ別掛け率!H479%,-入力!$C$16),IF(入力!$C$17=3,ROUND(地区標準卸価格!H479*ユーザ別掛け率!H479%,-入力!$C$16),""))),地区標準卸価格!H479))</f>
        <v/>
      </c>
      <c r="I479" s="119">
        <f>'6桁'!I479</f>
        <v>0</v>
      </c>
      <c r="J479" s="118" t="str">
        <f>IF(地区標準卸価格!J479="","",IF(ISNUMBER(地区標準卸価格!J479),IF(入力!$C$17=1,ROUNDDOWN(地区標準卸価格!J479*ユーザ別掛け率!J479%,-入力!$C$16),IF(入力!$C$17=2,ROUNDUP(地区標準卸価格!J479*ユーザ別掛け率!J479%,-入力!$C$16),IF(入力!$C$17=3,ROUND(地区標準卸価格!J479*ユーザ別掛け率!J479%,-入力!$C$16),""))),地区標準卸価格!J479))</f>
        <v/>
      </c>
      <c r="K479" s="119">
        <f>'6桁'!K479</f>
        <v>0</v>
      </c>
      <c r="L479" s="118">
        <f>IF(地区標準卸価格!L479="","",IF(ISNUMBER(地区標準卸価格!L479),IF(入力!$C$17=1,ROUNDDOWN(地区標準卸価格!L479*ユーザ別掛け率!L479%,-入力!$C$16),IF(入力!$C$17=2,ROUNDUP(地区標準卸価格!L479*ユーザ別掛け率!L479%,-入力!$C$16),IF(入力!$C$17=3,ROUND(地区標準卸価格!L479*ユーザ別掛け率!L479%,-入力!$C$16),""))),地区標準卸価格!L479))</f>
        <v>43900</v>
      </c>
      <c r="M479" s="119" t="str">
        <f>'6桁'!M479</f>
        <v>W</v>
      </c>
      <c r="N479" s="118">
        <f>IF(地区標準卸価格!N479="","",IF(ISNUMBER(地区標準卸価格!N479),IF(入力!$C$17=1,ROUNDDOWN(地区標準卸価格!N479*ユーザ別掛け率!N479%,-入力!$C$16),IF(入力!$C$17=2,ROUNDUP(地区標準卸価格!N479*ユーザ別掛け率!N479%,-入力!$C$16),IF(入力!$C$17=3,ROUND(地区標準卸価格!N479*ユーザ別掛け率!N479%,-入力!$C$16),""))),地区標準卸価格!N479))</f>
        <v>47200</v>
      </c>
      <c r="O479" s="119" t="str">
        <f>'6桁'!O479</f>
        <v>V
RBL</v>
      </c>
      <c r="P479" s="118" t="str">
        <f>IF(地区標準卸価格!P479="","",IF(ISNUMBER(地区標準卸価格!P479),IF(入力!$C$17=1,ROUNDDOWN(地区標準卸価格!P479*ユーザ別掛け率!P479%,-入力!$C$16),IF(入力!$C$17=2,ROUNDUP(地区標準卸価格!P479*ユーザ別掛け率!P479%,-入力!$C$16),IF(入力!$C$17=3,ROUND(地区標準卸価格!P479*ユーザ別掛け率!P479%,-入力!$C$16),""))),地区標準卸価格!P479))</f>
        <v/>
      </c>
      <c r="Q479" s="119">
        <f>'6桁'!Q479</f>
        <v>0</v>
      </c>
      <c r="R479" s="118" t="str">
        <f>IF(地区標準卸価格!R479="","",IF(ISNUMBER(地区標準卸価格!R479),IF(入力!$E$17=1,ROUNDDOWN(地区標準卸価格!R479*ユーザ別掛け率!R479%,-入力!$E$16),IF(入力!$E$17=2,ROUNDUP(地区標準卸価格!R479*ユーザ別掛け率!R479%,-入力!$E$16),IF(入力!$E$17=3,ROUND(地区標準卸価格!R479*ユーザ別掛け率!R479%,-入力!$E$16),""))),地区標準卸価格!R479))</f>
        <v/>
      </c>
      <c r="S479" s="119">
        <f>'6桁'!S479</f>
        <v>0</v>
      </c>
      <c r="T479" s="460" t="str">
        <f>IF(地区標準卸価格!T479="","",IF(ISNUMBER(地区標準卸価格!T479),IF(入力!$E$17=1,ROUNDDOWN(地区標準卸価格!T479*ユーザ別掛け率!T479%,-入力!$E$16),IF(入力!$E$17=2,ROUNDUP(地区標準卸価格!T479*ユーザ別掛け率!T479%,-入力!$E$16),IF(入力!$E$17=3,ROUND(地区標準卸価格!T479*ユーザ別掛け率!T479%,-入力!$E$16),""))),地区標準卸価格!T479))</f>
        <v>卸価格設定なし</v>
      </c>
      <c r="U479" s="119" t="str">
        <f>'6桁'!U479</f>
        <v>Y</v>
      </c>
      <c r="V479" s="460" t="str">
        <f>IF(地区標準卸価格!V479="","",IF(ISNUMBER(地区標準卸価格!V479),IF(入力!$E$17=1,ROUNDDOWN(地区標準卸価格!V479*ユーザ別掛け率!V479%,-入力!$E$16),IF(入力!$E$17=2,ROUNDUP(地区標準卸価格!V479*ユーザ別掛け率!V479%,-入力!$E$16),IF(入力!$E$17=3,ROUND(地区標準卸価格!V479*ユーザ別掛け率!V479%,-入力!$E$16),""))),地区標準卸価格!V479))</f>
        <v/>
      </c>
      <c r="W479" s="121">
        <f>'6桁'!W479</f>
        <v>0</v>
      </c>
      <c r="X479" s="460" t="str">
        <f>IF(地区標準卸価格!X479="","",IF(ISNUMBER(地区標準卸価格!X479),IF(入力!$E$17=1,ROUNDDOWN(地区標準卸価格!X479*ユーザ別掛け率!X479%,-入力!$E$16),IF(入力!$E$17=2,ROUNDUP(地区標準卸価格!X479*ユーザ別掛け率!X479%,-入力!$E$16),IF(入力!$E$17=3,ROUND(地区標準卸価格!X479*ユーザ別掛け率!X479%,-入力!$E$16),""))),地区標準卸価格!X479))</f>
        <v/>
      </c>
      <c r="Y479" s="121">
        <f>'6桁'!Y479</f>
        <v>0</v>
      </c>
    </row>
    <row r="480" spans="2:25" ht="67.5" customHeight="1">
      <c r="B480" s="546" t="s">
        <v>2250</v>
      </c>
      <c r="C480" s="546"/>
      <c r="D480" s="546"/>
      <c r="E480" s="546"/>
      <c r="F480" s="546"/>
      <c r="G480" s="546"/>
      <c r="H480" s="546"/>
      <c r="I480" s="546"/>
      <c r="J480" s="546"/>
      <c r="K480" s="546"/>
      <c r="L480" s="546"/>
      <c r="M480" s="546"/>
      <c r="N480" s="546"/>
      <c r="O480" s="546"/>
      <c r="P480" s="546"/>
      <c r="Q480" s="546"/>
      <c r="R480" s="546"/>
      <c r="S480" s="546"/>
      <c r="T480" s="546"/>
      <c r="U480" s="546"/>
      <c r="V480" s="546"/>
      <c r="W480" s="546"/>
      <c r="X480" s="546"/>
      <c r="Y480" s="546"/>
    </row>
    <row r="482" spans="2:27" ht="14.25" customHeight="1" thickBot="1"/>
    <row r="483" spans="2:27" ht="20.25" thickTop="1" thickBot="1">
      <c r="B483" s="518" t="s">
        <v>505</v>
      </c>
      <c r="C483" s="519"/>
      <c r="D483" s="519"/>
      <c r="E483" s="519"/>
      <c r="F483" s="519"/>
      <c r="G483" s="519"/>
      <c r="H483" s="519"/>
      <c r="I483" s="519"/>
      <c r="J483" s="519"/>
      <c r="K483" s="519"/>
      <c r="L483" s="519"/>
      <c r="M483" s="519"/>
      <c r="N483" s="519"/>
      <c r="O483" s="519"/>
      <c r="P483" s="519"/>
      <c r="Q483" s="519"/>
      <c r="R483" s="519"/>
      <c r="S483" s="519"/>
      <c r="T483" s="519"/>
      <c r="U483" s="519"/>
      <c r="V483" s="519"/>
      <c r="W483" s="519"/>
      <c r="X483" s="519"/>
      <c r="Y483" s="519"/>
      <c r="Z483" s="519"/>
      <c r="AA483" s="520"/>
    </row>
    <row r="484" spans="2:27" ht="14.25" thickTop="1">
      <c r="C484" s="40"/>
      <c r="D484" s="40"/>
      <c r="E484" s="40"/>
      <c r="F484" s="79"/>
      <c r="H484" s="79"/>
      <c r="K484" s="52"/>
      <c r="M484" s="52"/>
      <c r="Q484" s="52"/>
    </row>
    <row r="485" spans="2:27" ht="14.25" thickBot="1">
      <c r="B485" s="11"/>
    </row>
    <row r="486" spans="2:27" ht="19.5" customHeight="1" thickBot="1">
      <c r="B486" s="521" t="s">
        <v>41</v>
      </c>
      <c r="C486" s="534" t="s">
        <v>524</v>
      </c>
      <c r="D486" s="535"/>
      <c r="E486" s="581" t="s">
        <v>1113</v>
      </c>
      <c r="F486" s="581"/>
      <c r="G486" s="528"/>
      <c r="H486" s="531" t="s">
        <v>453</v>
      </c>
      <c r="I486" s="532"/>
      <c r="J486" s="532"/>
      <c r="K486" s="532"/>
      <c r="L486" s="532"/>
      <c r="M486" s="532"/>
      <c r="N486" s="532"/>
      <c r="O486" s="532"/>
      <c r="P486" s="532"/>
      <c r="Q486" s="533"/>
      <c r="R486" s="531" t="s">
        <v>455</v>
      </c>
      <c r="S486" s="532"/>
      <c r="T486" s="532"/>
      <c r="U486" s="532"/>
      <c r="V486" s="532"/>
      <c r="W486" s="533"/>
      <c r="X486" s="11"/>
      <c r="Y486" s="11"/>
    </row>
    <row r="487" spans="2:27" ht="19.5" customHeight="1">
      <c r="B487" s="522"/>
      <c r="C487" s="536"/>
      <c r="D487" s="537"/>
      <c r="E487" s="582"/>
      <c r="F487" s="582"/>
      <c r="G487" s="530"/>
      <c r="H487" s="516" t="s">
        <v>1378</v>
      </c>
      <c r="I487" s="507"/>
      <c r="J487" s="516" t="s">
        <v>971</v>
      </c>
      <c r="K487" s="507"/>
      <c r="L487" s="516" t="s">
        <v>1005</v>
      </c>
      <c r="M487" s="507"/>
      <c r="N487" s="516" t="s">
        <v>790</v>
      </c>
      <c r="O487" s="507"/>
      <c r="P487" s="516" t="s">
        <v>1998</v>
      </c>
      <c r="Q487" s="507"/>
      <c r="R487" s="516" t="s">
        <v>973</v>
      </c>
      <c r="S487" s="507"/>
      <c r="T487" s="516" t="s">
        <v>765</v>
      </c>
      <c r="U487" s="507"/>
      <c r="V487" s="516" t="s">
        <v>788</v>
      </c>
      <c r="W487" s="507"/>
      <c r="X487" s="11"/>
      <c r="Y487" s="11"/>
    </row>
    <row r="488" spans="2:27" ht="19.5" customHeight="1">
      <c r="B488" s="522"/>
      <c r="C488" s="536"/>
      <c r="D488" s="537"/>
      <c r="E488" s="583" t="s">
        <v>2033</v>
      </c>
      <c r="F488" s="584"/>
      <c r="G488" s="355" t="s">
        <v>1114</v>
      </c>
      <c r="H488" s="517"/>
      <c r="I488" s="509"/>
      <c r="J488" s="517"/>
      <c r="K488" s="509"/>
      <c r="L488" s="517"/>
      <c r="M488" s="509"/>
      <c r="N488" s="517"/>
      <c r="O488" s="509"/>
      <c r="P488" s="517"/>
      <c r="Q488" s="509"/>
      <c r="R488" s="517"/>
      <c r="S488" s="509"/>
      <c r="T488" s="517"/>
      <c r="U488" s="509"/>
      <c r="V488" s="517"/>
      <c r="W488" s="509"/>
      <c r="X488" s="136"/>
      <c r="Z488" s="40"/>
    </row>
    <row r="489" spans="2:27" ht="19.5" customHeight="1" thickBot="1">
      <c r="B489" s="523"/>
      <c r="C489" s="538"/>
      <c r="D489" s="539"/>
      <c r="E489" s="585"/>
      <c r="F489" s="586"/>
      <c r="G489" s="356"/>
      <c r="H489" s="514" t="s">
        <v>1083</v>
      </c>
      <c r="I489" s="515"/>
      <c r="J489" s="514" t="s">
        <v>1078</v>
      </c>
      <c r="K489" s="515"/>
      <c r="L489" s="514" t="s">
        <v>1094</v>
      </c>
      <c r="M489" s="515"/>
      <c r="N489" s="514" t="s">
        <v>1095</v>
      </c>
      <c r="O489" s="515"/>
      <c r="P489" s="514" t="s">
        <v>1999</v>
      </c>
      <c r="Q489" s="515"/>
      <c r="R489" s="514" t="s">
        <v>1082</v>
      </c>
      <c r="S489" s="515"/>
      <c r="T489" s="514" t="s">
        <v>767</v>
      </c>
      <c r="U489" s="515"/>
      <c r="V489" s="514" t="s">
        <v>166</v>
      </c>
      <c r="W489" s="515"/>
      <c r="X489" s="4"/>
      <c r="Z489" s="40"/>
    </row>
    <row r="490" spans="2:27" ht="30" customHeight="1">
      <c r="B490" s="502">
        <v>18</v>
      </c>
      <c r="C490" s="500" t="s">
        <v>137</v>
      </c>
      <c r="D490" s="605"/>
      <c r="E490" s="498"/>
      <c r="F490" s="594"/>
      <c r="G490" s="353">
        <v>93</v>
      </c>
      <c r="H490" s="91">
        <f>IF(地区標準卸価格!H490="","",IF(ISNUMBER(地区標準卸価格!H490),IF(入力!$C$17=1,ROUNDDOWN(地区標準卸価格!H490*ユーザ別掛け率!H490%,-入力!$C$16),IF(入力!$C$17=2,ROUNDUP(地区標準卸価格!H490*ユーザ別掛け率!H490%,-入力!$C$16),IF(入力!$C$17=3,ROUND(地区標準卸価格!H490*ユーザ別掛け率!H490%,-入力!$C$16),""))),地区標準卸価格!H490))</f>
        <v>41600</v>
      </c>
      <c r="I490" s="125" t="str">
        <f>'6桁'!I490</f>
        <v>W★</v>
      </c>
      <c r="J490" s="91" t="str">
        <f>IF(地区標準卸価格!J490="","",IF(ISNUMBER(地区標準卸価格!J490),IF(入力!$C$17=1,ROUNDDOWN(地区標準卸価格!J490*ユーザ別掛け率!J490%,-入力!$C$16),IF(入力!$C$17=2,ROUNDUP(地区標準卸価格!J490*ユーザ別掛け率!J490%,-入力!$C$16),IF(入力!$C$17=3,ROUND(地区標準卸価格!J490*ユーザ別掛け率!J490%,-入力!$C$16),""))),地区標準卸価格!J490))</f>
        <v/>
      </c>
      <c r="K490" s="125">
        <f>'6桁'!K490</f>
        <v>0</v>
      </c>
      <c r="L490" s="91" t="str">
        <f>IF(地区標準卸価格!L490="","",IF(ISNUMBER(地区標準卸価格!L490),IF(入力!$C$17=1,ROUNDDOWN(地区標準卸価格!L490*ユーザ別掛け率!L490%,-入力!$C$16),IF(入力!$C$17=2,ROUNDUP(地区標準卸価格!L490*ユーザ別掛け率!L490%,-入力!$C$16),IF(入力!$C$17=3,ROUND(地区標準卸価格!L490*ユーザ別掛け率!L490%,-入力!$C$16),""))),地区標準卸価格!L490))</f>
        <v/>
      </c>
      <c r="M490" s="125">
        <f>'6桁'!M490</f>
        <v>0</v>
      </c>
      <c r="N490" s="91" t="str">
        <f>IF(地区標準卸価格!N490="","",IF(ISNUMBER(地区標準卸価格!N490),IF(入力!$C$17=1,ROUNDDOWN(地区標準卸価格!N490*ユーザ別掛け率!N490%,-入力!$C$16),IF(入力!$C$17=2,ROUNDUP(地区標準卸価格!N490*ユーザ別掛け率!N490%,-入力!$C$16),IF(入力!$C$17=3,ROUND(地区標準卸価格!N490*ユーザ別掛け率!N490%,-入力!$C$16),""))),地区標準卸価格!N490))</f>
        <v/>
      </c>
      <c r="O490" s="125">
        <f>'6桁'!O490</f>
        <v>0</v>
      </c>
      <c r="P490" s="91" t="str">
        <f>IF(地区標準卸価格!P490="","",IF(ISNUMBER(地区標準卸価格!P490),IF(入力!$C$17=1,ROUNDDOWN(地区標準卸価格!P490*ユーザ別掛け率!P490%,-入力!$C$16),IF(入力!$C$17=2,ROUNDUP(地区標準卸価格!P490*ユーザ別掛け率!P490%,-入力!$C$16),IF(入力!$C$17=3,ROUND(地区標準卸価格!P490*ユーザ別掛け率!P490%,-入力!$C$16),""))),地区標準卸価格!P490))</f>
        <v/>
      </c>
      <c r="Q490" s="125">
        <f>'6桁'!Q490</f>
        <v>0</v>
      </c>
      <c r="R490" s="91" t="str">
        <f>IF(地区標準卸価格!R490="","",IF(ISNUMBER(地区標準卸価格!R490),IF(入力!$E$17=1,ROUNDDOWN(地区標準卸価格!R490*ユーザ別掛け率!R490%,-入力!$E$16),IF(入力!$E$17=2,ROUNDUP(地区標準卸価格!R490*ユーザ別掛け率!R490%,-入力!$E$16),IF(入力!$E$17=3,ROUND(地区標準卸価格!R490*ユーザ別掛け率!R490%,-入力!$E$16),""))),地区標準卸価格!R490))</f>
        <v/>
      </c>
      <c r="S490" s="125">
        <f>'6桁'!S490</f>
        <v>0</v>
      </c>
      <c r="T490" s="457" t="str">
        <f>IF(地区標準卸価格!T490="","",IF(ISNUMBER(地区標準卸価格!T490),IF(入力!$E$17=1,ROUNDDOWN(地区標準卸価格!T490*ユーザ別掛け率!T490%,-入力!$E$16),IF(入力!$E$17=2,ROUNDUP(地区標準卸価格!T490*ユーザ別掛け率!T490%,-入力!$E$16),IF(入力!$E$17=3,ROUND(地区標準卸価格!T490*ユーザ別掛け率!T490%,-入力!$E$16),""))),地区標準卸価格!T490))</f>
        <v/>
      </c>
      <c r="U490" s="124">
        <f>'6桁'!U490</f>
        <v>0</v>
      </c>
      <c r="V490" s="457" t="str">
        <f>IF(地区標準卸価格!V490="","",IF(ISNUMBER(地区標準卸価格!V490),IF(入力!$E$17=1,ROUNDDOWN(地区標準卸価格!V490*ユーザ別掛け率!V490%,-入力!$E$16),IF(入力!$E$17=2,ROUNDUP(地区標準卸価格!V490*ユーザ別掛け率!V490%,-入力!$E$16),IF(入力!$E$17=3,ROUND(地区標準卸価格!V490*ユーザ別掛け率!V490%,-入力!$E$16),""))),地区標準卸価格!V490))</f>
        <v/>
      </c>
      <c r="W490" s="125">
        <f>'6桁'!W490</f>
        <v>0</v>
      </c>
      <c r="X490" s="74"/>
      <c r="Y490" s="265"/>
      <c r="Z490" s="40"/>
    </row>
    <row r="491" spans="2:27" ht="30" customHeight="1">
      <c r="B491" s="503"/>
      <c r="C491" s="500" t="s">
        <v>86</v>
      </c>
      <c r="D491" s="605"/>
      <c r="E491" s="500"/>
      <c r="F491" s="587"/>
      <c r="G491" s="342">
        <v>95</v>
      </c>
      <c r="H491" s="95">
        <f>IF(地区標準卸価格!H491="","",IF(ISNUMBER(地区標準卸価格!H491),IF(入力!$C$17=1,ROUNDDOWN(地区標準卸価格!H491*ユーザ別掛け率!H491%,-入力!$C$16),IF(入力!$C$17=2,ROUNDUP(地区標準卸価格!H491*ユーザ別掛け率!H491%,-入力!$C$16),IF(入力!$C$17=3,ROUND(地区標準卸価格!H491*ユーザ別掛け率!H491%,-入力!$C$16),""))),地区標準卸価格!H491))</f>
        <v>44800</v>
      </c>
      <c r="I491" s="96" t="str">
        <f>'6桁'!I491</f>
        <v>W★</v>
      </c>
      <c r="J491" s="95" t="str">
        <f>IF(地区標準卸価格!J491="","",IF(ISNUMBER(地区標準卸価格!J491),IF(入力!$C$17=1,ROUNDDOWN(地区標準卸価格!J491*ユーザ別掛け率!J491%,-入力!$C$16),IF(入力!$C$17=2,ROUNDUP(地区標準卸価格!J491*ユーザ別掛け率!J491%,-入力!$C$16),IF(入力!$C$17=3,ROUND(地区標準卸価格!J491*ユーザ別掛け率!J491%,-入力!$C$16),""))),地区標準卸価格!J491))</f>
        <v/>
      </c>
      <c r="K491" s="96">
        <f>'6桁'!K491</f>
        <v>0</v>
      </c>
      <c r="L491" s="95" t="str">
        <f>IF(地区標準卸価格!L491="","",IF(ISNUMBER(地区標準卸価格!L491),IF(入力!$C$17=1,ROUNDDOWN(地区標準卸価格!L491*ユーザ別掛け率!L491%,-入力!$C$16),IF(入力!$C$17=2,ROUNDUP(地区標準卸価格!L491*ユーザ別掛け率!L491%,-入力!$C$16),IF(入力!$C$17=3,ROUND(地区標準卸価格!L491*ユーザ別掛け率!L491%,-入力!$C$16),""))),地区標準卸価格!L491))</f>
        <v/>
      </c>
      <c r="M491" s="96">
        <f>'6桁'!M491</f>
        <v>0</v>
      </c>
      <c r="N491" s="95" t="str">
        <f>IF(地区標準卸価格!N491="","",IF(ISNUMBER(地区標準卸価格!N491),IF(入力!$C$17=1,ROUNDDOWN(地区標準卸価格!N491*ユーザ別掛け率!N491%,-入力!$C$16),IF(入力!$C$17=2,ROUNDUP(地区標準卸価格!N491*ユーザ別掛け率!N491%,-入力!$C$16),IF(入力!$C$17=3,ROUND(地区標準卸価格!N491*ユーザ別掛け率!N491%,-入力!$C$16),""))),地区標準卸価格!N491))</f>
        <v/>
      </c>
      <c r="O491" s="96">
        <f>'6桁'!O491</f>
        <v>0</v>
      </c>
      <c r="P491" s="95" t="str">
        <f>IF(地区標準卸価格!P491="","",IF(ISNUMBER(地区標準卸価格!P491),IF(入力!$C$17=1,ROUNDDOWN(地区標準卸価格!P491*ユーザ別掛け率!P491%,-入力!$C$16),IF(入力!$C$17=2,ROUNDUP(地区標準卸価格!P491*ユーザ別掛け率!P491%,-入力!$C$16),IF(入力!$C$17=3,ROUND(地区標準卸価格!P491*ユーザ別掛け率!P491%,-入力!$C$16),""))),地区標準卸価格!P491))</f>
        <v/>
      </c>
      <c r="Q491" s="96">
        <f>'6桁'!Q491</f>
        <v>0</v>
      </c>
      <c r="R491" s="95" t="str">
        <f>IF(地区標準卸価格!R491="","",IF(ISNUMBER(地区標準卸価格!R491),IF(入力!$E$17=1,ROUNDDOWN(地区標準卸価格!R491*ユーザ別掛け率!R491%,-入力!$E$16),IF(入力!$E$17=2,ROUNDUP(地区標準卸価格!R491*ユーザ別掛け率!R491%,-入力!$E$16),IF(入力!$E$17=3,ROUND(地区標準卸価格!R491*ユーザ別掛け率!R491%,-入力!$E$16),""))),地区標準卸価格!R491))</f>
        <v/>
      </c>
      <c r="S491" s="96">
        <f>'6桁'!S491</f>
        <v>0</v>
      </c>
      <c r="T491" s="456" t="str">
        <f>IF(地区標準卸価格!T491="","",IF(ISNUMBER(地区標準卸価格!T491),IF(入力!$E$17=1,ROUNDDOWN(地区標準卸価格!T491*ユーザ別掛け率!T491%,-入力!$E$16),IF(入力!$E$17=2,ROUNDUP(地区標準卸価格!T491*ユーザ別掛け率!T491%,-入力!$E$16),IF(入力!$E$17=3,ROUND(地区標準卸価格!T491*ユーザ別掛け率!T491%,-入力!$E$16),""))),地区標準卸価格!T491))</f>
        <v/>
      </c>
      <c r="U491" s="126">
        <f>'6桁'!U491</f>
        <v>0</v>
      </c>
      <c r="V491" s="456" t="str">
        <f>IF(地区標準卸価格!V491="","",IF(ISNUMBER(地区標準卸価格!V491),IF(入力!$E$17=1,ROUNDDOWN(地区標準卸価格!V491*ユーザ別掛け率!V491%,-入力!$E$16),IF(入力!$E$17=2,ROUNDUP(地区標準卸価格!V491*ユーザ別掛け率!V491%,-入力!$E$16),IF(入力!$E$17=3,ROUND(地区標準卸価格!V491*ユーザ別掛け率!V491%,-入力!$E$16),""))),地区標準卸価格!V491))</f>
        <v/>
      </c>
      <c r="W491" s="96">
        <f>'6桁'!W491</f>
        <v>0</v>
      </c>
      <c r="X491" s="74"/>
      <c r="Y491" s="265"/>
      <c r="Z491" s="40"/>
    </row>
    <row r="492" spans="2:27" ht="30" customHeight="1">
      <c r="B492" s="503"/>
      <c r="C492" s="500" t="s">
        <v>308</v>
      </c>
      <c r="D492" s="605"/>
      <c r="E492" s="500">
        <v>92</v>
      </c>
      <c r="F492" s="587"/>
      <c r="G492" s="342"/>
      <c r="H492" s="95">
        <f>IF(地区標準卸価格!H492="","",IF(ISNUMBER(地区標準卸価格!H492),IF(入力!$C$17=1,ROUNDDOWN(地区標準卸価格!H492*ユーザ別掛け率!H492%,-入力!$C$16),IF(入力!$C$17=2,ROUNDUP(地区標準卸価格!H492*ユーザ別掛け率!H492%,-入力!$C$16),IF(入力!$C$17=3,ROUND(地区標準卸価格!H492*ユーザ別掛け率!H492%,-入力!$C$16),""))),地区標準卸価格!H492))</f>
        <v>36400</v>
      </c>
      <c r="I492" s="96" t="str">
        <f>'6桁'!I492</f>
        <v>V</v>
      </c>
      <c r="J492" s="95" t="str">
        <f>IF(地区標準卸価格!J492="","",IF(ISNUMBER(地区標準卸価格!J492),IF(入力!$C$17=1,ROUNDDOWN(地区標準卸価格!J492*ユーザ別掛け率!J492%,-入力!$C$16),IF(入力!$C$17=2,ROUNDUP(地区標準卸価格!J492*ユーザ別掛け率!J492%,-入力!$C$16),IF(入力!$C$17=3,ROUND(地区標準卸価格!J492*ユーザ別掛け率!J492%,-入力!$C$16),""))),地区標準卸価格!J492))</f>
        <v/>
      </c>
      <c r="K492" s="96">
        <f>'6桁'!K492</f>
        <v>0</v>
      </c>
      <c r="L492" s="95">
        <f>IF(地区標準卸価格!L492="","",IF(ISNUMBER(地区標準卸価格!L492),IF(入力!$C$17=1,ROUNDDOWN(地区標準卸価格!L492*ユーザ別掛け率!L492%,-入力!$C$16),IF(入力!$C$17=2,ROUNDUP(地区標準卸価格!L492*ユーザ別掛け率!L492%,-入力!$C$16),IF(入力!$C$17=3,ROUND(地区標準卸価格!L492*ユーザ別掛け率!L492%,-入力!$C$16),""))),地区標準卸価格!L492))</f>
        <v>36000</v>
      </c>
      <c r="M492" s="96" t="str">
        <f>'6桁'!M492</f>
        <v>V</v>
      </c>
      <c r="N492" s="95" t="str">
        <f>IF(地区標準卸価格!N492="","",IF(ISNUMBER(地区標準卸価格!N492),IF(入力!$C$17=1,ROUNDDOWN(地区標準卸価格!N492*ユーザ別掛け率!N492%,-入力!$C$16),IF(入力!$C$17=2,ROUNDUP(地区標準卸価格!N492*ユーザ別掛け率!N492%,-入力!$C$16),IF(入力!$C$17=3,ROUND(地区標準卸価格!N492*ユーザ別掛け率!N492%,-入力!$C$16),""))),地区標準卸価格!N492))</f>
        <v/>
      </c>
      <c r="O492" s="96">
        <f>'6桁'!O492</f>
        <v>0</v>
      </c>
      <c r="P492" s="95" t="str">
        <f>IF(地区標準卸価格!P492="","",IF(ISNUMBER(地区標準卸価格!P492),IF(入力!$C$17=1,ROUNDDOWN(地区標準卸価格!P492*ユーザ別掛け率!P492%,-入力!$C$16),IF(入力!$C$17=2,ROUNDUP(地区標準卸価格!P492*ユーザ別掛け率!P492%,-入力!$C$16),IF(入力!$C$17=3,ROUND(地区標準卸価格!P492*ユーザ別掛け率!P492%,-入力!$C$16),""))),地区標準卸価格!P492))</f>
        <v/>
      </c>
      <c r="Q492" s="96">
        <f>'6桁'!Q492</f>
        <v>0</v>
      </c>
      <c r="R492" s="95">
        <f>IF(地区標準卸価格!R492="","",IF(ISNUMBER(地区標準卸価格!R492),IF(入力!$E$17=1,ROUNDDOWN(地区標準卸価格!R492*ユーザ別掛け率!R492%,-入力!$E$16),IF(入力!$E$17=2,ROUNDUP(地区標準卸価格!R492*ユーザ別掛け率!R492%,-入力!$E$16),IF(入力!$E$17=3,ROUND(地区標準卸価格!R492*ユーザ別掛け率!R492%,-入力!$E$16),""))),地区標準卸価格!R492))</f>
        <v>27500</v>
      </c>
      <c r="S492" s="96" t="str">
        <f>'6桁'!S492</f>
        <v>W</v>
      </c>
      <c r="T492" s="456" t="str">
        <f>IF(地区標準卸価格!T492="","",IF(ISNUMBER(地区標準卸価格!T492),IF(入力!$E$17=1,ROUNDDOWN(地区標準卸価格!T492*ユーザ別掛け率!T492%,-入力!$E$16),IF(入力!$E$17=2,ROUNDUP(地区標準卸価格!T492*ユーザ別掛け率!T492%,-入力!$E$16),IF(入力!$E$17=3,ROUND(地区標準卸価格!T492*ユーザ別掛け率!T492%,-入力!$E$16),""))),地区標準卸価格!T492))</f>
        <v/>
      </c>
      <c r="U492" s="126">
        <f>'6桁'!U492</f>
        <v>0</v>
      </c>
      <c r="V492" s="456" t="str">
        <f>IF(地区標準卸価格!V492="","",IF(ISNUMBER(地区標準卸価格!V492),IF(入力!$E$17=1,ROUNDDOWN(地区標準卸価格!V492*ユーザ別掛け率!V492%,-入力!$E$16),IF(入力!$E$17=2,ROUNDUP(地区標準卸価格!V492*ユーザ別掛け率!V492%,-入力!$E$16),IF(入力!$E$17=3,ROUND(地区標準卸価格!V492*ユーザ別掛け率!V492%,-入力!$E$16),""))),地区標準卸価格!V492))</f>
        <v/>
      </c>
      <c r="W492" s="96">
        <f>'6桁'!W492</f>
        <v>0</v>
      </c>
      <c r="X492" s="74"/>
      <c r="Y492" s="265"/>
      <c r="Z492" s="40"/>
    </row>
    <row r="493" spans="2:27" ht="30" customHeight="1">
      <c r="B493" s="503"/>
      <c r="C493" s="500" t="s">
        <v>139</v>
      </c>
      <c r="D493" s="605"/>
      <c r="E493" s="500">
        <v>95</v>
      </c>
      <c r="F493" s="587"/>
      <c r="G493" s="342">
        <v>99</v>
      </c>
      <c r="H493" s="456">
        <f>IF(地区標準卸価格!H493="","",IF(ISNUMBER(地区標準卸価格!H493),IF(入力!$C$17=1,ROUNDDOWN(地区標準卸価格!H493*ユーザ別掛け率!H493%,-入力!$C$16),IF(入力!$C$17=2,ROUNDUP(地区標準卸価格!H493*ユーザ別掛け率!H493%,-入力!$C$16),IF(入力!$C$17=3,ROUND(地区標準卸価格!H493*ユーザ別掛け率!H493%,-入力!$C$16),""))),地区標準卸価格!H493))</f>
        <v>37800</v>
      </c>
      <c r="I493" s="96" t="str">
        <f>'6桁'!I493</f>
        <v>W</v>
      </c>
      <c r="J493" s="95" t="str">
        <f>IF(地区標準卸価格!J493="","",IF(ISNUMBER(地区標準卸価格!J493),IF(入力!$C$17=1,ROUNDDOWN(地区標準卸価格!J493*ユーザ別掛け率!J493%,-入力!$C$16),IF(入力!$C$17=2,ROUNDUP(地区標準卸価格!J493*ユーザ別掛け率!J493%,-入力!$C$16),IF(入力!$C$17=3,ROUND(地区標準卸価格!J493*ユーザ別掛け率!J493%,-入力!$C$16),""))),地区標準卸価格!J493))</f>
        <v/>
      </c>
      <c r="K493" s="96">
        <f>'6桁'!K493</f>
        <v>0</v>
      </c>
      <c r="L493" s="95">
        <f>IF(地区標準卸価格!L493="","",IF(ISNUMBER(地区標準卸価格!L493),IF(入力!$C$17=1,ROUNDDOWN(地区標準卸価格!L493*ユーザ別掛け率!L493%,-入力!$C$16),IF(入力!$C$17=2,ROUNDUP(地区標準卸価格!L493*ユーザ別掛け率!L493%,-入力!$C$16),IF(入力!$C$17=3,ROUND(地区標準卸価格!L493*ユーザ別掛け率!L493%,-入力!$C$16),""))),地区標準卸価格!L493))</f>
        <v>36000</v>
      </c>
      <c r="M493" s="96" t="str">
        <f>'6桁'!M493</f>
        <v>⑩V</v>
      </c>
      <c r="N493" s="95" t="str">
        <f>IF(地区標準卸価格!N493="","",IF(ISNUMBER(地区標準卸価格!N493),IF(入力!$C$17=1,ROUNDDOWN(地区標準卸価格!N493*ユーザ別掛け率!N493%,-入力!$C$16),IF(入力!$C$17=2,ROUNDUP(地区標準卸価格!N493*ユーザ別掛け率!N493%,-入力!$C$16),IF(入力!$C$17=3,ROUND(地区標準卸価格!N493*ユーザ別掛け率!N493%,-入力!$C$16),""))),地区標準卸価格!N493))</f>
        <v/>
      </c>
      <c r="O493" s="96">
        <f>'6桁'!O493</f>
        <v>0</v>
      </c>
      <c r="P493" s="95" t="str">
        <f>IF(地区標準卸価格!P493="","",IF(ISNUMBER(地区標準卸価格!P493),IF(入力!$C$17=1,ROUNDDOWN(地区標準卸価格!P493*ユーザ別掛け率!P493%,-入力!$C$16),IF(入力!$C$17=2,ROUNDUP(地区標準卸価格!P493*ユーザ別掛け率!P493%,-入力!$C$16),IF(入力!$C$17=3,ROUND(地区標準卸価格!P493*ユーザ別掛け率!P493%,-入力!$C$16),""))),地区標準卸価格!P493))</f>
        <v/>
      </c>
      <c r="Q493" s="96">
        <f>'6桁'!Q493</f>
        <v>0</v>
      </c>
      <c r="R493" s="95">
        <f>IF(地区標準卸価格!R493="","",IF(ISNUMBER(地区標準卸価格!R493),IF(入力!$E$17=1,ROUNDDOWN(地区標準卸価格!R493*ユーザ別掛け率!R493%,-入力!$E$16),IF(入力!$E$17=2,ROUNDUP(地区標準卸価格!R493*ユーザ別掛け率!R493%,-入力!$E$16),IF(入力!$E$17=3,ROUND(地区標準卸価格!R493*ユーザ別掛け率!R493%,-入力!$E$16),""))),地区標準卸価格!R493))</f>
        <v>30500</v>
      </c>
      <c r="S493" s="96" t="str">
        <f>'6桁'!S493</f>
        <v>W★</v>
      </c>
      <c r="T493" s="456" t="str">
        <f>IF(地区標準卸価格!T493="","",IF(ISNUMBER(地区標準卸価格!T493),IF(入力!$E$17=1,ROUNDDOWN(地区標準卸価格!T493*ユーザ別掛け率!T493%,-入力!$E$16),IF(入力!$E$17=2,ROUNDUP(地区標準卸価格!T493*ユーザ別掛け率!T493%,-入力!$E$16),IF(入力!$E$17=3,ROUND(地区標準卸価格!T493*ユーザ別掛け率!T493%,-入力!$E$16),""))),地区標準卸価格!T493))</f>
        <v/>
      </c>
      <c r="U493" s="126">
        <f>'6桁'!U493</f>
        <v>0</v>
      </c>
      <c r="V493" s="456" t="str">
        <f>IF(地区標準卸価格!V493="","",IF(ISNUMBER(地区標準卸価格!V493),IF(入力!$E$17=1,ROUNDDOWN(地区標準卸価格!V493*ユーザ別掛け率!V493%,-入力!$E$16),IF(入力!$E$17=2,ROUNDUP(地区標準卸価格!V493*ユーザ別掛け率!V493%,-入力!$E$16),IF(入力!$E$17=3,ROUND(地区標準卸価格!V493*ユーザ別掛け率!V493%,-入力!$E$16),""))),地区標準卸価格!V493))</f>
        <v/>
      </c>
      <c r="W493" s="96">
        <f>'6桁'!W493</f>
        <v>0</v>
      </c>
      <c r="X493" s="74"/>
      <c r="Y493" s="265"/>
      <c r="Z493" s="40"/>
    </row>
    <row r="494" spans="2:27" ht="30" customHeight="1">
      <c r="B494" s="503"/>
      <c r="C494" s="500" t="s">
        <v>140</v>
      </c>
      <c r="D494" s="605"/>
      <c r="E494" s="500">
        <v>97</v>
      </c>
      <c r="F494" s="587"/>
      <c r="G494" s="342">
        <v>101</v>
      </c>
      <c r="H494" s="95" t="str">
        <f>IF(地区標準卸価格!H494="","",IF(ISNUMBER(地区標準卸価格!H494),IF(入力!$C$17=1,ROUNDDOWN(地区標準卸価格!H494*ユーザ別掛け率!H494%,-入力!$C$16),IF(入力!$C$17=2,ROUNDUP(地区標準卸価格!H494*ユーザ別掛け率!H494%,-入力!$C$16),IF(入力!$C$17=3,ROUND(地区標準卸価格!H494*ユーザ別掛け率!H494%,-入力!$C$16),""))),地区標準卸価格!H494))</f>
        <v/>
      </c>
      <c r="I494" s="96">
        <f>'6桁'!I494</f>
        <v>0</v>
      </c>
      <c r="J494" s="95" t="str">
        <f>IF(地区標準卸価格!J494="","",IF(ISNUMBER(地区標準卸価格!J494),IF(入力!$C$17=1,ROUNDDOWN(地区標準卸価格!J494*ユーザ別掛け率!J494%,-入力!$C$16),IF(入力!$C$17=2,ROUNDUP(地区標準卸価格!J494*ユーザ別掛け率!J494%,-入力!$C$16),IF(入力!$C$17=3,ROUND(地区標準卸価格!J494*ユーザ別掛け率!J494%,-入力!$C$16),""))),地区標準卸価格!J494))</f>
        <v/>
      </c>
      <c r="K494" s="96">
        <f>'6桁'!K494</f>
        <v>0</v>
      </c>
      <c r="L494" s="95" t="str">
        <f>IF(地区標準卸価格!L494="","",IF(ISNUMBER(地区標準卸価格!L494),IF(入力!$C$17=1,ROUNDDOWN(地区標準卸価格!L494*ユーザ別掛け率!L494%,-入力!$C$16),IF(入力!$C$17=2,ROUNDUP(地区標準卸価格!L494*ユーザ別掛け率!L494%,-入力!$C$16),IF(入力!$C$17=3,ROUND(地区標準卸価格!L494*ユーザ別掛け率!L494%,-入力!$C$16),""))),地区標準卸価格!L494))</f>
        <v/>
      </c>
      <c r="M494" s="96">
        <f>'6桁'!M494</f>
        <v>0</v>
      </c>
      <c r="N494" s="95" t="str">
        <f>IF(地区標準卸価格!N494="","",IF(ISNUMBER(地区標準卸価格!N494),IF(入力!$C$17=1,ROUNDDOWN(地区標準卸価格!N494*ユーザ別掛け率!N494%,-入力!$C$16),IF(入力!$C$17=2,ROUNDUP(地区標準卸価格!N494*ユーザ別掛け率!N494%,-入力!$C$16),IF(入力!$C$17=3,ROUND(地区標準卸価格!N494*ユーザ別掛け率!N494%,-入力!$C$16),""))),地区標準卸価格!N494))</f>
        <v/>
      </c>
      <c r="O494" s="96">
        <f>'6桁'!O494</f>
        <v>0</v>
      </c>
      <c r="P494" s="95" t="str">
        <f>IF(地区標準卸価格!P494="","",IF(ISNUMBER(地区標準卸価格!P494),IF(入力!$C$17=1,ROUNDDOWN(地区標準卸価格!P494*ユーザ別掛け率!P494%,-入力!$C$16),IF(入力!$C$17=2,ROUNDUP(地区標準卸価格!P494*ユーザ別掛け率!P494%,-入力!$C$16),IF(入力!$C$17=3,ROUND(地区標準卸価格!P494*ユーザ別掛け率!P494%,-入力!$C$16),""))),地区標準卸価格!P494))</f>
        <v/>
      </c>
      <c r="Q494" s="96">
        <f>'6桁'!Q494</f>
        <v>0</v>
      </c>
      <c r="R494" s="95">
        <f>IF(地区標準卸価格!R494="","",IF(ISNUMBER(地区標準卸価格!R494),IF(入力!$E$17=1,ROUNDDOWN(地区標準卸価格!R494*ユーザ別掛け率!R494%,-入力!$E$16),IF(入力!$E$17=2,ROUNDUP(地区標準卸価格!R494*ユーザ別掛け率!R494%,-入力!$E$16),IF(入力!$E$17=3,ROUND(地区標準卸価格!R494*ユーザ別掛け率!R494%,-入力!$E$16),""))),地区標準卸価格!R494))</f>
        <v>30000</v>
      </c>
      <c r="S494" s="96" t="str">
        <f>'6桁'!S494</f>
        <v>Y★</v>
      </c>
      <c r="T494" s="456" t="str">
        <f>IF(地区標準卸価格!T494="","",IF(ISNUMBER(地区標準卸価格!T494),IF(入力!$E$17=1,ROUNDDOWN(地区標準卸価格!T494*ユーザ別掛け率!T494%,-入力!$E$16),IF(入力!$E$17=2,ROUNDUP(地区標準卸価格!T494*ユーザ別掛け率!T494%,-入力!$E$16),IF(入力!$E$17=3,ROUND(地区標準卸価格!T494*ユーザ別掛け率!T494%,-入力!$E$16),""))),地区標準卸価格!T494))</f>
        <v/>
      </c>
      <c r="U494" s="126">
        <f>'6桁'!U494</f>
        <v>0</v>
      </c>
      <c r="V494" s="456" t="str">
        <f>IF(地区標準卸価格!V494="","",IF(ISNUMBER(地区標準卸価格!V494),IF(入力!$E$17=1,ROUNDDOWN(地区標準卸価格!V494*ユーザ別掛け率!V494%,-入力!$E$16),IF(入力!$E$17=2,ROUNDUP(地区標準卸価格!V494*ユーザ別掛け率!V494%,-入力!$E$16),IF(入力!$E$17=3,ROUND(地区標準卸価格!V494*ユーザ別掛け率!V494%,-入力!$E$16),""))),地区標準卸価格!V494))</f>
        <v/>
      </c>
      <c r="W494" s="96">
        <f>'6桁'!W494</f>
        <v>0</v>
      </c>
      <c r="X494" s="74"/>
      <c r="Y494" s="265"/>
      <c r="Z494" s="40"/>
    </row>
    <row r="495" spans="2:27" ht="30" customHeight="1">
      <c r="B495" s="503"/>
      <c r="C495" s="500" t="s">
        <v>496</v>
      </c>
      <c r="D495" s="605"/>
      <c r="E495" s="500"/>
      <c r="F495" s="587"/>
      <c r="G495" s="342">
        <v>106</v>
      </c>
      <c r="H495" s="95" t="str">
        <f>IF(地区標準卸価格!H495="","",IF(ISNUMBER(地区標準卸価格!H495),IF(入力!$C$17=1,ROUNDDOWN(地区標準卸価格!H495*ユーザ別掛け率!H495%,-入力!$C$16),IF(入力!$C$17=2,ROUNDUP(地区標準卸価格!H495*ユーザ別掛け率!H495%,-入力!$C$16),IF(入力!$C$17=3,ROUND(地区標準卸価格!H495*ユーザ別掛け率!H495%,-入力!$C$16),""))),地区標準卸価格!H495))</f>
        <v/>
      </c>
      <c r="I495" s="96">
        <f>'6桁'!I495</f>
        <v>0</v>
      </c>
      <c r="J495" s="95" t="str">
        <f>IF(地区標準卸価格!J495="","",IF(ISNUMBER(地区標準卸価格!J495),IF(入力!$C$17=1,ROUNDDOWN(地区標準卸価格!J495*ユーザ別掛け率!J495%,-入力!$C$16),IF(入力!$C$17=2,ROUNDUP(地区標準卸価格!J495*ユーザ別掛け率!J495%,-入力!$C$16),IF(入力!$C$17=3,ROUND(地区標準卸価格!J495*ユーザ別掛け率!J495%,-入力!$C$16),""))),地区標準卸価格!J495))</f>
        <v/>
      </c>
      <c r="K495" s="96">
        <f>'6桁'!K495</f>
        <v>0</v>
      </c>
      <c r="L495" s="95" t="str">
        <f>IF(地区標準卸価格!L495="","",IF(ISNUMBER(地区標準卸価格!L495),IF(入力!$C$17=1,ROUNDDOWN(地区標準卸価格!L495*ユーザ別掛け率!L495%,-入力!$C$16),IF(入力!$C$17=2,ROUNDUP(地区標準卸価格!L495*ユーザ別掛け率!L495%,-入力!$C$16),IF(入力!$C$17=3,ROUND(地区標準卸価格!L495*ユーザ別掛け率!L495%,-入力!$C$16),""))),地区標準卸価格!L495))</f>
        <v/>
      </c>
      <c r="M495" s="96">
        <f>'6桁'!M495</f>
        <v>0</v>
      </c>
      <c r="N495" s="95" t="str">
        <f>IF(地区標準卸価格!N495="","",IF(ISNUMBER(地区標準卸価格!N495),IF(入力!$C$17=1,ROUNDDOWN(地区標準卸価格!N495*ユーザ別掛け率!N495%,-入力!$C$16),IF(入力!$C$17=2,ROUNDUP(地区標準卸価格!N495*ユーザ別掛け率!N495%,-入力!$C$16),IF(入力!$C$17=3,ROUND(地区標準卸価格!N495*ユーザ別掛け率!N495%,-入力!$C$16),""))),地区標準卸価格!N495))</f>
        <v/>
      </c>
      <c r="O495" s="96">
        <f>'6桁'!O495</f>
        <v>0</v>
      </c>
      <c r="P495" s="95" t="str">
        <f>IF(地区標準卸価格!P495="","",IF(ISNUMBER(地区標準卸価格!P495),IF(入力!$C$17=1,ROUNDDOWN(地区標準卸価格!P495*ユーザ別掛け率!P495%,-入力!$C$16),IF(入力!$C$17=2,ROUNDUP(地区標準卸価格!P495*ユーザ別掛け率!P495%,-入力!$C$16),IF(入力!$C$17=3,ROUND(地区標準卸価格!P495*ユーザ別掛け率!P495%,-入力!$C$16),""))),地区標準卸価格!P495))</f>
        <v/>
      </c>
      <c r="Q495" s="96">
        <f>'6桁'!Q495</f>
        <v>0</v>
      </c>
      <c r="R495" s="95" t="str">
        <f>IF(地区標準卸価格!R495="","",IF(ISNUMBER(地区標準卸価格!R495),IF(入力!$E$17=1,ROUNDDOWN(地区標準卸価格!R495*ユーザ別掛け率!R495%,-入力!$E$16),IF(入力!$E$17=2,ROUNDUP(地区標準卸価格!R495*ユーザ別掛け率!R495%,-入力!$E$16),IF(入力!$E$17=3,ROUND(地区標準卸価格!R495*ユーザ別掛け率!R495%,-入力!$E$16),""))),地区標準卸価格!R495))</f>
        <v/>
      </c>
      <c r="S495" s="96">
        <f>'6桁'!S495</f>
        <v>0</v>
      </c>
      <c r="T495" s="456" t="str">
        <f>IF(地区標準卸価格!T495="","",IF(ISNUMBER(地区標準卸価格!T495),IF(入力!$E$17=1,ROUNDDOWN(地区標準卸価格!T495*ユーザ別掛け率!T495%,-入力!$E$16),IF(入力!$E$17=2,ROUNDUP(地区標準卸価格!T495*ユーザ別掛け率!T495%,-入力!$E$16),IF(入力!$E$17=3,ROUND(地区標準卸価格!T495*ユーザ別掛け率!T495%,-入力!$E$16),""))),地区標準卸価格!T495))</f>
        <v>卸価格設定なし</v>
      </c>
      <c r="U495" s="126" t="str">
        <f>'6桁'!U495</f>
        <v>W★</v>
      </c>
      <c r="V495" s="456" t="str">
        <f>IF(地区標準卸価格!V495="","",IF(ISNUMBER(地区標準卸価格!V495),IF(入力!$E$17=1,ROUNDDOWN(地区標準卸価格!V495*ユーザ別掛け率!V495%,-入力!$E$16),IF(入力!$E$17=2,ROUNDUP(地区標準卸価格!V495*ユーザ別掛け率!V495%,-入力!$E$16),IF(入力!$E$17=3,ROUND(地区標準卸価格!V495*ユーザ別掛け率!V495%,-入力!$E$16),""))),地区標準卸価格!V495))</f>
        <v/>
      </c>
      <c r="W495" s="96">
        <f>'6桁'!W495</f>
        <v>0</v>
      </c>
      <c r="X495" s="74"/>
      <c r="Y495" s="265"/>
      <c r="Z495" s="40"/>
    </row>
    <row r="496" spans="2:27" ht="30" customHeight="1">
      <c r="B496" s="503"/>
      <c r="C496" s="500" t="s">
        <v>142</v>
      </c>
      <c r="D496" s="605"/>
      <c r="E496" s="500">
        <v>95</v>
      </c>
      <c r="F496" s="587"/>
      <c r="G496" s="342">
        <v>99</v>
      </c>
      <c r="H496" s="95">
        <f>IF(地区標準卸価格!H496="","",IF(ISNUMBER(地区標準卸価格!H496),IF(入力!$C$17=1,ROUNDDOWN(地区標準卸価格!H496*ユーザ別掛け率!H496%,-入力!$C$16),IF(入力!$C$17=2,ROUNDUP(地区標準卸価格!H496*ユーザ別掛け率!H496%,-入力!$C$16),IF(入力!$C$17=3,ROUND(地区標準卸価格!H496*ユーザ別掛け率!H496%,-入力!$C$16),""))),地区標準卸価格!H496))</f>
        <v>35100</v>
      </c>
      <c r="I496" s="96" t="str">
        <f>'6桁'!I496</f>
        <v>V★</v>
      </c>
      <c r="J496" s="95" t="str">
        <f>IF(地区標準卸価格!J496="","",IF(ISNUMBER(地区標準卸価格!J496),IF(入力!$C$17=1,ROUNDDOWN(地区標準卸価格!J496*ユーザ別掛け率!J496%,-入力!$C$16),IF(入力!$C$17=2,ROUNDUP(地区標準卸価格!J496*ユーザ別掛け率!J496%,-入力!$C$16),IF(入力!$C$17=3,ROUND(地区標準卸価格!J496*ユーザ別掛け率!J496%,-入力!$C$16),""))),地区標準卸価格!J496))</f>
        <v/>
      </c>
      <c r="K496" s="96">
        <f>'6桁'!K496</f>
        <v>0</v>
      </c>
      <c r="L496" s="95">
        <f>IF(地区標準卸価格!L496="","",IF(ISNUMBER(地区標準卸価格!L496),IF(入力!$C$17=1,ROUNDDOWN(地区標準卸価格!L496*ユーザ別掛け率!L496%,-入力!$C$16),IF(入力!$C$17=2,ROUNDUP(地区標準卸価格!L496*ユーザ別掛け率!L496%,-入力!$C$16),IF(入力!$C$17=3,ROUND(地区標準卸価格!L496*ユーザ別掛け率!L496%,-入力!$C$16),""))),地区標準卸価格!L496))</f>
        <v>34100</v>
      </c>
      <c r="M496" s="96" t="str">
        <f>'6桁'!M496</f>
        <v>V★</v>
      </c>
      <c r="N496" s="95" t="str">
        <f>IF(地区標準卸価格!N496="","",IF(ISNUMBER(地区標準卸価格!N496),IF(入力!$C$17=1,ROUNDDOWN(地区標準卸価格!N496*ユーザ別掛け率!N496%,-入力!$C$16),IF(入力!$C$17=2,ROUNDUP(地区標準卸価格!N496*ユーザ別掛け率!N496%,-入力!$C$16),IF(入力!$C$17=3,ROUND(地区標準卸価格!N496*ユーザ別掛け率!N496%,-入力!$C$16),""))),地区標準卸価格!N496))</f>
        <v/>
      </c>
      <c r="O496" s="96">
        <f>'6桁'!O496</f>
        <v>0</v>
      </c>
      <c r="P496" s="95" t="str">
        <f>IF(地区標準卸価格!P496="","",IF(ISNUMBER(地区標準卸価格!P496),IF(入力!$C$17=1,ROUNDDOWN(地区標準卸価格!P496*ユーザ別掛け率!P496%,-入力!$C$16),IF(入力!$C$17=2,ROUNDUP(地区標準卸価格!P496*ユーザ別掛け率!P496%,-入力!$C$16),IF(入力!$C$17=3,ROUND(地区標準卸価格!P496*ユーザ別掛け率!P496%,-入力!$C$16),""))),地区標準卸価格!P496))</f>
        <v/>
      </c>
      <c r="Q496" s="96">
        <f>'6桁'!Q496</f>
        <v>0</v>
      </c>
      <c r="R496" s="95" t="str">
        <f>IF(地区標準卸価格!R496="","",IF(ISNUMBER(地区標準卸価格!R496),IF(入力!$E$17=1,ROUNDDOWN(地区標準卸価格!R496*ユーザ別掛け率!R496%,-入力!$E$16),IF(入力!$E$17=2,ROUNDUP(地区標準卸価格!R496*ユーザ別掛け率!R496%,-入力!$E$16),IF(入力!$E$17=3,ROUND(地区標準卸価格!R496*ユーザ別掛け率!R496%,-入力!$E$16),""))),地区標準卸価格!R496))</f>
        <v/>
      </c>
      <c r="S496" s="96">
        <f>'6桁'!S496</f>
        <v>0</v>
      </c>
      <c r="T496" s="456" t="str">
        <f>IF(地区標準卸価格!T496="","",IF(ISNUMBER(地区標準卸価格!T496),IF(入力!$E$17=1,ROUNDDOWN(地区標準卸価格!T496*ユーザ別掛け率!T496%,-入力!$E$16),IF(入力!$E$17=2,ROUNDUP(地区標準卸価格!T496*ユーザ別掛け率!T496%,-入力!$E$16),IF(入力!$E$17=3,ROUND(地区標準卸価格!T496*ユーザ別掛け率!T496%,-入力!$E$16),""))),地区標準卸価格!T496))</f>
        <v>卸価格設定なし</v>
      </c>
      <c r="U496" s="126" t="str">
        <f>'6桁'!U496</f>
        <v>W★</v>
      </c>
      <c r="V496" s="456" t="str">
        <f>IF(地区標準卸価格!V496="","",IF(ISNUMBER(地区標準卸価格!V496),IF(入力!$E$17=1,ROUNDDOWN(地区標準卸価格!V496*ユーザ別掛け率!V496%,-入力!$E$16),IF(入力!$E$17=2,ROUNDUP(地区標準卸価格!V496*ユーザ別掛け率!V496%,-入力!$E$16),IF(入力!$E$17=3,ROUND(地区標準卸価格!V496*ユーザ別掛け率!V496%,-入力!$E$16),""))),地区標準卸価格!V496))</f>
        <v/>
      </c>
      <c r="W496" s="96">
        <f>'6桁'!W496</f>
        <v>0</v>
      </c>
      <c r="X496" s="74"/>
      <c r="Y496" s="265"/>
      <c r="Z496" s="40"/>
    </row>
    <row r="497" spans="2:26" ht="30" customHeight="1">
      <c r="B497" s="503"/>
      <c r="C497" s="500" t="s">
        <v>4</v>
      </c>
      <c r="D497" s="605"/>
      <c r="E497" s="500">
        <v>98</v>
      </c>
      <c r="F497" s="587"/>
      <c r="G497" s="342">
        <v>102</v>
      </c>
      <c r="H497" s="95">
        <f>IF(地区標準卸価格!H497="","",IF(ISNUMBER(地区標準卸価格!H497),IF(入力!$C$17=1,ROUNDDOWN(地区標準卸価格!H497*ユーザ別掛け率!H497%,-入力!$C$16),IF(入力!$C$17=2,ROUNDUP(地区標準卸価格!H497*ユーザ別掛け率!H497%,-入力!$C$16),IF(入力!$C$17=3,ROUND(地区標準卸価格!H497*ユーザ別掛け率!H497%,-入力!$C$16),""))),地区標準卸価格!H497))</f>
        <v>37400</v>
      </c>
      <c r="I497" s="96" t="str">
        <f>'6桁'!I497</f>
        <v>V</v>
      </c>
      <c r="J497" s="95" t="str">
        <f>IF(地区標準卸価格!J497="","",IF(ISNUMBER(地区標準卸価格!J497),IF(入力!$C$17=1,ROUNDDOWN(地区標準卸価格!J497*ユーザ別掛け率!J497%,-入力!$C$16),IF(入力!$C$17=2,ROUNDUP(地区標準卸価格!J497*ユーザ別掛け率!J497%,-入力!$C$16),IF(入力!$C$17=3,ROUND(地区標準卸価格!J497*ユーザ別掛け率!J497%,-入力!$C$16),""))),地区標準卸価格!J497))</f>
        <v/>
      </c>
      <c r="K497" s="96">
        <f>'6桁'!K497</f>
        <v>0</v>
      </c>
      <c r="L497" s="95">
        <f>IF(地区標準卸価格!L497="","",IF(ISNUMBER(地区標準卸価格!L497),IF(入力!$C$17=1,ROUNDDOWN(地区標準卸価格!L497*ユーザ別掛け率!L497%,-入力!$C$16),IF(入力!$C$17=2,ROUNDUP(地区標準卸価格!L497*ユーザ別掛け率!L497%,-入力!$C$16),IF(入力!$C$17=3,ROUND(地区標準卸価格!L497*ユーザ別掛け率!L497%,-入力!$C$16),""))),地区標準卸価格!L497))</f>
        <v>34500</v>
      </c>
      <c r="M497" s="96" t="str">
        <f>'6桁'!M497</f>
        <v>V</v>
      </c>
      <c r="N497" s="95">
        <f>IF(地区標準卸価格!N497="","",IF(ISNUMBER(地区標準卸価格!N497),IF(入力!$C$17=1,ROUNDDOWN(地区標準卸価格!N497*ユーザ別掛け率!N497%,-入力!$C$16),IF(入力!$C$17=2,ROUNDUP(地区標準卸価格!N497*ユーザ別掛け率!N497%,-入力!$C$16),IF(入力!$C$17=3,ROUND(地区標準卸価格!N497*ユーザ別掛け率!N497%,-入力!$C$16),""))),地区標準卸価格!N497))</f>
        <v>40300</v>
      </c>
      <c r="O497" s="96" t="str">
        <f>'6桁'!O497</f>
        <v>H
RBL</v>
      </c>
      <c r="P497" s="95" t="str">
        <f>IF(地区標準卸価格!P497="","",IF(ISNUMBER(地区標準卸価格!P497),IF(入力!$C$17=1,ROUNDDOWN(地区標準卸価格!P497*ユーザ別掛け率!P497%,-入力!$C$16),IF(入力!$C$17=2,ROUNDUP(地区標準卸価格!P497*ユーザ別掛け率!P497%,-入力!$C$16),IF(入力!$C$17=3,ROUND(地区標準卸価格!P497*ユーザ別掛け率!P497%,-入力!$C$16),""))),地区標準卸価格!P497))</f>
        <v/>
      </c>
      <c r="Q497" s="96">
        <f>'6桁'!Q497</f>
        <v>0</v>
      </c>
      <c r="R497" s="95">
        <f>IF(地区標準卸価格!R497="","",IF(ISNUMBER(地区標準卸価格!R497),IF(入力!$E$17=1,ROUNDDOWN(地区標準卸価格!R497*ユーザ別掛け率!R497%,-入力!$E$16),IF(入力!$E$17=2,ROUNDUP(地区標準卸価格!R497*ユーザ別掛け率!R497%,-入力!$E$16),IF(入力!$E$17=3,ROUND(地区標準卸価格!R497*ユーザ別掛け率!R497%,-入力!$E$16),""))),地区標準卸価格!R497))</f>
        <v>29600</v>
      </c>
      <c r="S497" s="96" t="str">
        <f>'6桁'!S497</f>
        <v>W★</v>
      </c>
      <c r="T497" s="456" t="str">
        <f>IF(地区標準卸価格!T497="","",IF(ISNUMBER(地区標準卸価格!T497),IF(入力!$E$17=1,ROUNDDOWN(地区標準卸価格!T497*ユーザ別掛け率!T497%,-入力!$E$16),IF(入力!$E$17=2,ROUNDUP(地区標準卸価格!T497*ユーザ別掛け率!T497%,-入力!$E$16),IF(入力!$E$17=3,ROUND(地区標準卸価格!T497*ユーザ別掛け率!T497%,-入力!$E$16),""))),地区標準卸価格!T497))</f>
        <v/>
      </c>
      <c r="U497" s="96">
        <f>'6桁'!U497</f>
        <v>0</v>
      </c>
      <c r="V497" s="456" t="str">
        <f>IF(地区標準卸価格!V497="","",IF(ISNUMBER(地区標準卸価格!V497),IF(入力!$E$17=1,ROUNDDOWN(地区標準卸価格!V497*ユーザ別掛け率!V497%,-入力!$E$16),IF(入力!$E$17=2,ROUNDUP(地区標準卸価格!V497*ユーザ別掛け率!V497%,-入力!$E$16),IF(入力!$E$17=3,ROUND(地区標準卸価格!V497*ユーザ別掛け率!V497%,-入力!$E$16),""))),地区標準卸価格!V497))</f>
        <v/>
      </c>
      <c r="W497" s="96">
        <f>'6桁'!W497</f>
        <v>0</v>
      </c>
      <c r="X497" s="74"/>
      <c r="Y497" s="265"/>
      <c r="Z497" s="40"/>
    </row>
    <row r="498" spans="2:26" ht="30" customHeight="1">
      <c r="B498" s="503"/>
      <c r="C498" s="500" t="s">
        <v>205</v>
      </c>
      <c r="D498" s="605"/>
      <c r="E498" s="500">
        <v>100</v>
      </c>
      <c r="F498" s="587"/>
      <c r="G498" s="342">
        <v>104</v>
      </c>
      <c r="H498" s="95">
        <f>IF(地区標準卸価格!H498="","",IF(ISNUMBER(地区標準卸価格!H498),IF(入力!$C$17=1,ROUNDDOWN(地区標準卸価格!H498*ユーザ別掛け率!H498%,-入力!$C$16),IF(入力!$C$17=2,ROUNDUP(地区標準卸価格!H498*ユーザ別掛け率!H498%,-入力!$C$16),IF(入力!$C$17=3,ROUND(地区標準卸価格!H498*ユーザ別掛け率!H498%,-入力!$C$16),""))),地区標準卸価格!H498))</f>
        <v>38700</v>
      </c>
      <c r="I498" s="96" t="str">
        <f>'6桁'!I498</f>
        <v>V</v>
      </c>
      <c r="J498" s="95" t="str">
        <f>IF(地区標準卸価格!J498="","",IF(ISNUMBER(地区標準卸価格!J498),IF(入力!$C$17=1,ROUNDDOWN(地区標準卸価格!J498*ユーザ別掛け率!J498%,-入力!$C$16),IF(入力!$C$17=2,ROUNDUP(地区標準卸価格!J498*ユーザ別掛け率!J498%,-入力!$C$16),IF(入力!$C$17=3,ROUND(地区標準卸価格!J498*ユーザ別掛け率!J498%,-入力!$C$16),""))),地区標準卸価格!J498))</f>
        <v/>
      </c>
      <c r="K498" s="96">
        <f>'6桁'!K498</f>
        <v>0</v>
      </c>
      <c r="L498" s="95">
        <f>IF(地区標準卸価格!L498="","",IF(ISNUMBER(地区標準卸価格!L498),IF(入力!$C$17=1,ROUNDDOWN(地区標準卸価格!L498*ユーザ別掛け率!L498%,-入力!$C$16),IF(入力!$C$17=2,ROUNDUP(地区標準卸価格!L498*ユーザ別掛け率!L498%,-入力!$C$16),IF(入力!$C$17=3,ROUND(地区標準卸価格!L498*ユーザ別掛け率!L498%,-入力!$C$16),""))),地区標準卸価格!L498))</f>
        <v>36300</v>
      </c>
      <c r="M498" s="96" t="str">
        <f>'6桁'!M498</f>
        <v>V</v>
      </c>
      <c r="N498" s="95" t="str">
        <f>IF(地区標準卸価格!N498="","",IF(ISNUMBER(地区標準卸価格!N498),IF(入力!$C$17=1,ROUNDDOWN(地区標準卸価格!N498*ユーザ別掛け率!N498%,-入力!$C$16),IF(入力!$C$17=2,ROUNDUP(地区標準卸価格!N498*ユーザ別掛け率!N498%,-入力!$C$16),IF(入力!$C$17=3,ROUND(地区標準卸価格!N498*ユーザ別掛け率!N498%,-入力!$C$16),""))),地区標準卸価格!N498))</f>
        <v/>
      </c>
      <c r="O498" s="96">
        <f>'6桁'!O498</f>
        <v>0</v>
      </c>
      <c r="P498" s="95" t="str">
        <f>IF(地区標準卸価格!P498="","",IF(ISNUMBER(地区標準卸価格!P498),IF(入力!$C$17=1,ROUNDDOWN(地区標準卸価格!P498*ユーザ別掛け率!P498%,-入力!$C$16),IF(入力!$C$17=2,ROUNDUP(地区標準卸価格!P498*ユーザ別掛け率!P498%,-入力!$C$16),IF(入力!$C$17=3,ROUND(地区標準卸価格!P498*ユーザ別掛け率!P498%,-入力!$C$16),""))),地区標準卸価格!P498))</f>
        <v/>
      </c>
      <c r="Q498" s="96">
        <f>'6桁'!Q498</f>
        <v>0</v>
      </c>
      <c r="R498" s="95">
        <f>IF(地区標準卸価格!R498="","",IF(ISNUMBER(地区標準卸価格!R498),IF(入力!$E$17=1,ROUNDDOWN(地区標準卸価格!R498*ユーザ別掛け率!R498%,-入力!$E$16),IF(入力!$E$17=2,ROUNDUP(地区標準卸価格!R498*ユーザ別掛け率!R498%,-入力!$E$16),IF(入力!$E$17=3,ROUND(地区標準卸価格!R498*ユーザ別掛け率!R498%,-入力!$E$16),""))),地区標準卸価格!R498))</f>
        <v>29100</v>
      </c>
      <c r="S498" s="96" t="str">
        <f>'6桁'!S498</f>
        <v>Y★</v>
      </c>
      <c r="T498" s="456" t="str">
        <f>IF(地区標準卸価格!T498="","",IF(ISNUMBER(地区標準卸価格!T498),IF(入力!$E$17=1,ROUNDDOWN(地区標準卸価格!T498*ユーザ別掛け率!T498%,-入力!$E$16),IF(入力!$E$17=2,ROUNDUP(地区標準卸価格!T498*ユーザ別掛け率!T498%,-入力!$E$16),IF(入力!$E$17=3,ROUND(地区標準卸価格!T498*ユーザ別掛け率!T498%,-入力!$E$16),""))),地区標準卸価格!T498))</f>
        <v/>
      </c>
      <c r="U498" s="96">
        <f>'6桁'!U498</f>
        <v>0</v>
      </c>
      <c r="V498" s="456" t="str">
        <f>IF(地区標準卸価格!V498="","",IF(ISNUMBER(地区標準卸価格!V498),IF(入力!$E$17=1,ROUNDDOWN(地区標準卸価格!V498*ユーザ別掛け率!V498%,-入力!$E$16),IF(入力!$E$17=2,ROUNDUP(地区標準卸価格!V498*ユーザ別掛け率!V498%,-入力!$E$16),IF(入力!$E$17=3,ROUND(地区標準卸価格!V498*ユーザ別掛け率!V498%,-入力!$E$16),""))),地区標準卸価格!V498))</f>
        <v/>
      </c>
      <c r="W498" s="96">
        <f>'6桁'!W498</f>
        <v>0</v>
      </c>
      <c r="X498" s="74"/>
      <c r="Y498" s="265"/>
      <c r="Z498" s="40"/>
    </row>
    <row r="499" spans="2:26" ht="30" customHeight="1">
      <c r="B499" s="503"/>
      <c r="C499" s="500" t="s">
        <v>207</v>
      </c>
      <c r="D499" s="605"/>
      <c r="E499" s="500">
        <v>105</v>
      </c>
      <c r="F499" s="587"/>
      <c r="G499" s="342">
        <v>109</v>
      </c>
      <c r="H499" s="95">
        <f>IF(地区標準卸価格!H499="","",IF(ISNUMBER(地区標準卸価格!H499),IF(入力!$C$17=1,ROUNDDOWN(地区標準卸価格!H499*ユーザ別掛け率!H499%,-入力!$C$16),IF(入力!$C$17=2,ROUNDUP(地区標準卸価格!H499*ユーザ別掛け率!H499%,-入力!$C$16),IF(入力!$C$17=3,ROUND(地区標準卸価格!H499*ユーザ別掛け率!H499%,-入力!$C$16),""))),地区標準卸価格!H499))</f>
        <v>42900</v>
      </c>
      <c r="I499" s="96" t="str">
        <f>'6桁'!I499</f>
        <v>V★</v>
      </c>
      <c r="J499" s="95" t="str">
        <f>IF(地区標準卸価格!J499="","",IF(ISNUMBER(地区標準卸価格!J499),IF(入力!$C$17=1,ROUNDDOWN(地区標準卸価格!J499*ユーザ別掛け率!J499%,-入力!$C$16),IF(入力!$C$17=2,ROUNDUP(地区標準卸価格!J499*ユーザ別掛け率!J499%,-入力!$C$16),IF(入力!$C$17=3,ROUND(地区標準卸価格!J499*ユーザ別掛け率!J499%,-入力!$C$16),""))),地区標準卸価格!J499))</f>
        <v/>
      </c>
      <c r="K499" s="96">
        <f>'6桁'!K499</f>
        <v>0</v>
      </c>
      <c r="L499" s="95">
        <f>IF(地区標準卸価格!L499="","",IF(ISNUMBER(地区標準卸価格!L499),IF(入力!$C$17=1,ROUNDDOWN(地区標準卸価格!L499*ユーザ別掛け率!L499%,-入力!$C$16),IF(入力!$C$17=2,ROUNDUP(地区標準卸価格!L499*ユーザ別掛け率!L499%,-入力!$C$16),IF(入力!$C$17=3,ROUND(地区標準卸価格!L499*ユーザ別掛け率!L499%,-入力!$C$16),""))),地区標準卸価格!L499))</f>
        <v>40800</v>
      </c>
      <c r="M499" s="96" t="str">
        <f>'6桁'!M499</f>
        <v>V★</v>
      </c>
      <c r="N499" s="95" t="str">
        <f>IF(地区標準卸価格!N499="","",IF(ISNUMBER(地区標準卸価格!N499),IF(入力!$C$17=1,ROUNDDOWN(地区標準卸価格!N499*ユーザ別掛け率!N499%,-入力!$C$16),IF(入力!$C$17=2,ROUNDUP(地区標準卸価格!N499*ユーザ別掛け率!N499%,-入力!$C$16),IF(入力!$C$17=3,ROUND(地区標準卸価格!N499*ユーザ別掛け率!N499%,-入力!$C$16),""))),地区標準卸価格!N499))</f>
        <v/>
      </c>
      <c r="O499" s="96">
        <f>'6桁'!O499</f>
        <v>0</v>
      </c>
      <c r="P499" s="95" t="str">
        <f>IF(地区標準卸価格!P499="","",IF(ISNUMBER(地区標準卸価格!P499),IF(入力!$C$17=1,ROUNDDOWN(地区標準卸価格!P499*ユーザ別掛け率!P499%,-入力!$C$16),IF(入力!$C$17=2,ROUNDUP(地区標準卸価格!P499*ユーザ別掛け率!P499%,-入力!$C$16),IF(入力!$C$17=3,ROUND(地区標準卸価格!P499*ユーザ別掛け率!P499%,-入力!$C$16),""))),地区標準卸価格!P499))</f>
        <v/>
      </c>
      <c r="Q499" s="96">
        <f>'6桁'!Q499</f>
        <v>0</v>
      </c>
      <c r="R499" s="95" t="str">
        <f>IF(地区標準卸価格!R499="","",IF(ISNUMBER(地区標準卸価格!R499),IF(入力!$E$17=1,ROUNDDOWN(地区標準卸価格!R499*ユーザ別掛け率!R499%,-入力!$E$16),IF(入力!$E$17=2,ROUNDUP(地区標準卸価格!R499*ユーザ別掛け率!R499%,-入力!$E$16),IF(入力!$E$17=3,ROUND(地区標準卸価格!R499*ユーザ別掛け率!R499%,-入力!$E$16),""))),地区標準卸価格!R499))</f>
        <v/>
      </c>
      <c r="S499" s="96">
        <f>'6桁'!S499</f>
        <v>0</v>
      </c>
      <c r="T499" s="456" t="str">
        <f>IF(地区標準卸価格!T499="","",IF(ISNUMBER(地区標準卸価格!T499),IF(入力!$E$17=1,ROUNDDOWN(地区標準卸価格!T499*ユーザ別掛け率!T499%,-入力!$E$16),IF(入力!$E$17=2,ROUNDUP(地区標準卸価格!T499*ユーザ別掛け率!T499%,-入力!$E$16),IF(入力!$E$17=3,ROUND(地区標準卸価格!T499*ユーザ別掛け率!T499%,-入力!$E$16),""))),地区標準卸価格!T499))</f>
        <v>卸価格設定なし</v>
      </c>
      <c r="U499" s="126" t="str">
        <f>'6桁'!U499</f>
        <v>W★</v>
      </c>
      <c r="V499" s="456" t="str">
        <f>IF(地区標準卸価格!V499="","",IF(ISNUMBER(地区標準卸価格!V499),IF(入力!$E$17=1,ROUNDDOWN(地区標準卸価格!V499*ユーザ別掛け率!V499%,-入力!$E$16),IF(入力!$E$17=2,ROUNDUP(地区標準卸価格!V499*ユーザ別掛け率!V499%,-入力!$E$16),IF(入力!$E$17=3,ROUND(地区標準卸価格!V499*ユーザ別掛け率!V499%,-入力!$E$16),""))),地区標準卸価格!V499))</f>
        <v/>
      </c>
      <c r="W499" s="96">
        <f>'6桁'!W499</f>
        <v>0</v>
      </c>
      <c r="X499" s="74"/>
      <c r="Y499" s="265"/>
      <c r="Z499" s="40"/>
    </row>
    <row r="500" spans="2:26" ht="30" customHeight="1">
      <c r="B500" s="503"/>
      <c r="C500" s="500" t="s">
        <v>365</v>
      </c>
      <c r="D500" s="605"/>
      <c r="E500" s="500">
        <v>100</v>
      </c>
      <c r="F500" s="587"/>
      <c r="G500" s="342"/>
      <c r="H500" s="95">
        <f>IF(地区標準卸価格!H500="","",IF(ISNUMBER(地区標準卸価格!H500),IF(入力!$C$17=1,ROUNDDOWN(地区標準卸価格!H500*ユーザ別掛け率!H500%,-入力!$C$16),IF(入力!$C$17=2,ROUNDUP(地区標準卸価格!H500*ユーザ別掛け率!H500%,-入力!$C$16),IF(入力!$C$17=3,ROUND(地区標準卸価格!H500*ユーザ別掛け率!H500%,-入力!$C$16),""))),地区標準卸価格!H500))</f>
        <v>35300</v>
      </c>
      <c r="I500" s="96" t="str">
        <f>'6桁'!I500</f>
        <v>H</v>
      </c>
      <c r="J500" s="95" t="str">
        <f>IF(地区標準卸価格!J500="","",IF(ISNUMBER(地区標準卸価格!J500),IF(入力!$C$17=1,ROUNDDOWN(地区標準卸価格!J500*ユーザ別掛け率!J500%,-入力!$C$16),IF(入力!$C$17=2,ROUNDUP(地区標準卸価格!J500*ユーザ別掛け率!J500%,-入力!$C$16),IF(入力!$C$17=3,ROUND(地区標準卸価格!J500*ユーザ別掛け率!J500%,-入力!$C$16),""))),地区標準卸価格!J500))</f>
        <v/>
      </c>
      <c r="K500" s="96">
        <f>'6桁'!K500</f>
        <v>0</v>
      </c>
      <c r="L500" s="95">
        <f>IF(地区標準卸価格!L500="","",IF(ISNUMBER(地区標準卸価格!L500),IF(入力!$C$17=1,ROUNDDOWN(地区標準卸価格!L500*ユーザ別掛け率!L500%,-入力!$C$16),IF(入力!$C$17=2,ROUNDUP(地区標準卸価格!L500*ユーザ別掛け率!L500%,-入力!$C$16),IF(入力!$C$17=3,ROUND(地区標準卸価格!L500*ユーザ別掛け率!L500%,-入力!$C$16),""))),地区標準卸価格!L500))</f>
        <v>32300</v>
      </c>
      <c r="M500" s="96" t="str">
        <f>'6桁'!M500</f>
        <v>H</v>
      </c>
      <c r="N500" s="95">
        <f>IF(地区標準卸価格!N500="","",IF(ISNUMBER(地区標準卸価格!N500),IF(入力!$C$17=1,ROUNDDOWN(地区標準卸価格!N500*ユーザ別掛け率!N500%,-入力!$C$16),IF(入力!$C$17=2,ROUNDUP(地区標準卸価格!N500*ユーザ別掛け率!N500%,-入力!$C$16),IF(入力!$C$17=3,ROUND(地区標準卸価格!N500*ユーザ別掛け率!N500%,-入力!$C$16),""))),地区標準卸価格!N500))</f>
        <v>40400</v>
      </c>
      <c r="O500" s="96" t="str">
        <f>'6桁'!O500</f>
        <v>H
RBL</v>
      </c>
      <c r="P500" s="95" t="str">
        <f>IF(地区標準卸価格!P500="","",IF(ISNUMBER(地区標準卸価格!P500),IF(入力!$C$17=1,ROUNDDOWN(地区標準卸価格!P500*ユーザ別掛け率!P500%,-入力!$C$16),IF(入力!$C$17=2,ROUNDUP(地区標準卸価格!P500*ユーザ別掛け率!P500%,-入力!$C$16),IF(入力!$C$17=3,ROUND(地区標準卸価格!P500*ユーザ別掛け率!P500%,-入力!$C$16),""))),地区標準卸価格!P500))</f>
        <v/>
      </c>
      <c r="Q500" s="96">
        <f>'6桁'!Q500</f>
        <v>0</v>
      </c>
      <c r="R500" s="95" t="str">
        <f>IF(地区標準卸価格!R500="","",IF(ISNUMBER(地区標準卸価格!R500),IF(入力!$E$17=1,ROUNDDOWN(地区標準卸価格!R500*ユーザ別掛け率!R500%,-入力!$E$16),IF(入力!$E$17=2,ROUNDUP(地区標準卸価格!R500*ユーザ別掛け率!R500%,-入力!$E$16),IF(入力!$E$17=3,ROUND(地区標準卸価格!R500*ユーザ別掛け率!R500%,-入力!$E$16),""))),地区標準卸価格!R500))</f>
        <v/>
      </c>
      <c r="S500" s="96">
        <f>'6桁'!S500</f>
        <v>0</v>
      </c>
      <c r="T500" s="456" t="str">
        <f>IF(地区標準卸価格!T500="","",IF(ISNUMBER(地区標準卸価格!T500),IF(入力!$E$17=1,ROUNDDOWN(地区標準卸価格!T500*ユーザ別掛け率!T500%,-入力!$E$16),IF(入力!$E$17=2,ROUNDUP(地区標準卸価格!T500*ユーザ別掛け率!T500%,-入力!$E$16),IF(入力!$E$17=3,ROUND(地区標準卸価格!T500*ユーザ別掛け率!T500%,-入力!$E$16),""))),地区標準卸価格!T500))</f>
        <v/>
      </c>
      <c r="U500" s="126">
        <f>'6桁'!U500</f>
        <v>0</v>
      </c>
      <c r="V500" s="456" t="str">
        <f>IF(地区標準卸価格!V500="","",IF(ISNUMBER(地区標準卸価格!V500),IF(入力!$E$17=1,ROUNDDOWN(地区標準卸価格!V500*ユーザ別掛け率!V500%,-入力!$E$16),IF(入力!$E$17=2,ROUNDUP(地区標準卸価格!V500*ユーザ別掛け率!V500%,-入力!$E$16),IF(入力!$E$17=3,ROUND(地区標準卸価格!V500*ユーザ別掛け率!V500%,-入力!$E$16),""))),地区標準卸価格!V500))</f>
        <v/>
      </c>
      <c r="W500" s="96">
        <f>'6桁'!W500</f>
        <v>0</v>
      </c>
      <c r="X500" s="74"/>
      <c r="Y500" s="265"/>
      <c r="Z500" s="40"/>
    </row>
    <row r="501" spans="2:26" ht="30" customHeight="1">
      <c r="B501" s="503"/>
      <c r="C501" s="500" t="s">
        <v>339</v>
      </c>
      <c r="D501" s="605"/>
      <c r="E501" s="500">
        <v>103</v>
      </c>
      <c r="F501" s="587"/>
      <c r="G501" s="342">
        <v>107</v>
      </c>
      <c r="H501" s="95">
        <f>IF(地区標準卸価格!H501="","",IF(ISNUMBER(地区標準卸価格!H501),IF(入力!$C$17=1,ROUNDDOWN(地区標準卸価格!H501*ユーザ別掛け率!H501%,-入力!$C$16),IF(入力!$C$17=2,ROUNDUP(地区標準卸価格!H501*ユーザ別掛け率!H501%,-入力!$C$16),IF(入力!$C$17=3,ROUND(地区標準卸価格!H501*ユーザ別掛け率!H501%,-入力!$C$16),""))),地区標準卸価格!H501))</f>
        <v>36700</v>
      </c>
      <c r="I501" s="96" t="str">
        <f>'6桁'!I501</f>
        <v>V</v>
      </c>
      <c r="J501" s="95" t="str">
        <f>IF(地区標準卸価格!J501="","",IF(ISNUMBER(地区標準卸価格!J501),IF(入力!$C$17=1,ROUNDDOWN(地区標準卸価格!J501*ユーザ別掛け率!J501%,-入力!$C$16),IF(入力!$C$17=2,ROUNDUP(地区標準卸価格!J501*ユーザ別掛け率!J501%,-入力!$C$16),IF(入力!$C$17=3,ROUND(地区標準卸価格!J501*ユーザ別掛け率!J501%,-入力!$C$16),""))),地区標準卸価格!J501))</f>
        <v/>
      </c>
      <c r="K501" s="96">
        <f>'6桁'!K501</f>
        <v>0</v>
      </c>
      <c r="L501" s="95">
        <f>IF(地区標準卸価格!L501="","",IF(ISNUMBER(地区標準卸価格!L501),IF(入力!$C$17=1,ROUNDDOWN(地区標準卸価格!L501*ユーザ別掛け率!L501%,-入力!$C$16),IF(入力!$C$17=2,ROUNDUP(地区標準卸価格!L501*ユーザ別掛け率!L501%,-入力!$C$16),IF(入力!$C$17=3,ROUND(地区標準卸価格!L501*ユーザ別掛け率!L501%,-入力!$C$16),""))),地区標準卸価格!L501))</f>
        <v>34100</v>
      </c>
      <c r="M501" s="96" t="str">
        <f>'6桁'!M501</f>
        <v>V★</v>
      </c>
      <c r="N501" s="95">
        <f>IF(地区標準卸価格!N501="","",IF(ISNUMBER(地区標準卸価格!N501),IF(入力!$C$17=1,ROUNDDOWN(地区標準卸価格!N501*ユーザ別掛け率!N501%,-入力!$C$16),IF(入力!$C$17=2,ROUNDUP(地区標準卸価格!N501*ユーザ別掛け率!N501%,-入力!$C$16),IF(入力!$C$17=3,ROUND(地区標準卸価格!N501*ユーザ別掛け率!N501%,-入力!$C$16),""))),地区標準卸価格!N501))</f>
        <v>39200</v>
      </c>
      <c r="O501" s="96" t="str">
        <f>'6桁'!O501</f>
        <v>H
RBL</v>
      </c>
      <c r="P501" s="95" t="str">
        <f>IF(地区標準卸価格!P501="","",IF(ISNUMBER(地区標準卸価格!P501),IF(入力!$C$17=1,ROUNDDOWN(地区標準卸価格!P501*ユーザ別掛け率!P501%,-入力!$C$16),IF(入力!$C$17=2,ROUNDUP(地区標準卸価格!P501*ユーザ別掛け率!P501%,-入力!$C$16),IF(入力!$C$17=3,ROUND(地区標準卸価格!P501*ユーザ別掛け率!P501%,-入力!$C$16),""))),地区標準卸価格!P501))</f>
        <v/>
      </c>
      <c r="Q501" s="96">
        <f>'6桁'!Q501</f>
        <v>0</v>
      </c>
      <c r="R501" s="95" t="str">
        <f>IF(地区標準卸価格!R501="","",IF(ISNUMBER(地区標準卸価格!R501),IF(入力!$E$17=1,ROUNDDOWN(地区標準卸価格!R501*ユーザ別掛け率!R501%,-入力!$E$16),IF(入力!$E$17=2,ROUNDUP(地区標準卸価格!R501*ユーザ別掛け率!R501%,-入力!$E$16),IF(入力!$E$17=3,ROUND(地区標準卸価格!R501*ユーザ別掛け率!R501%,-入力!$E$16),""))),地区標準卸価格!R501))</f>
        <v/>
      </c>
      <c r="S501" s="96">
        <f>'6桁'!S501</f>
        <v>0</v>
      </c>
      <c r="T501" s="456" t="str">
        <f>IF(地区標準卸価格!T501="","",IF(ISNUMBER(地区標準卸価格!T501),IF(入力!$E$17=1,ROUNDDOWN(地区標準卸価格!T501*ユーザ別掛け率!T501%,-入力!$E$16),IF(入力!$E$17=2,ROUNDUP(地区標準卸価格!T501*ユーザ別掛け率!T501%,-入力!$E$16),IF(入力!$E$17=3,ROUND(地区標準卸価格!T501*ユーザ別掛け率!T501%,-入力!$E$16),""))),地区標準卸価格!T501))</f>
        <v>卸価格設定なし</v>
      </c>
      <c r="U501" s="126" t="str">
        <f>'6桁'!U501</f>
        <v>W★</v>
      </c>
      <c r="V501" s="456" t="str">
        <f>IF(地区標準卸価格!V501="","",IF(ISNUMBER(地区標準卸価格!V501),IF(入力!$E$17=1,ROUNDDOWN(地区標準卸価格!V501*ユーザ別掛け率!V501%,-入力!$E$16),IF(入力!$E$17=2,ROUNDUP(地区標準卸価格!V501*ユーザ別掛け率!V501%,-入力!$E$16),IF(入力!$E$17=3,ROUND(地区標準卸価格!V501*ユーザ別掛け率!V501%,-入力!$E$16),""))),地区標準卸価格!V501))</f>
        <v/>
      </c>
      <c r="W501" s="96">
        <f>'6桁'!W501</f>
        <v>0</v>
      </c>
      <c r="X501" s="263"/>
      <c r="Y501" s="270"/>
      <c r="Z501" s="40"/>
    </row>
    <row r="502" spans="2:26" ht="30" customHeight="1">
      <c r="B502" s="503"/>
      <c r="C502" s="500" t="s">
        <v>671</v>
      </c>
      <c r="D502" s="605"/>
      <c r="E502" s="500"/>
      <c r="F502" s="587"/>
      <c r="G502" s="361">
        <v>112</v>
      </c>
      <c r="H502" s="94" t="str">
        <f>IF(地区標準卸価格!H502="","",IF(ISNUMBER(地区標準卸価格!H502),IF(入力!$C$17=1,ROUNDDOWN(地区標準卸価格!H502*ユーザ別掛け率!H502%,-入力!$C$16),IF(入力!$C$17=2,ROUNDUP(地区標準卸価格!H502*ユーザ別掛け率!H502%,-入力!$C$16),IF(入力!$C$17=3,ROUND(地区標準卸価格!H502*ユーザ別掛け率!H502%,-入力!$C$16),""))),地区標準卸価格!H502))</f>
        <v/>
      </c>
      <c r="I502" s="360">
        <f>'6桁'!I502</f>
        <v>0</v>
      </c>
      <c r="J502" s="94" t="str">
        <f>IF(地区標準卸価格!J502="","",IF(ISNUMBER(地区標準卸価格!J502),IF(入力!$C$17=1,ROUNDDOWN(地区標準卸価格!J502*ユーザ別掛け率!J502%,-入力!$C$16),IF(入力!$C$17=2,ROUNDUP(地区標準卸価格!J502*ユーザ別掛け率!J502%,-入力!$C$16),IF(入力!$C$17=3,ROUND(地区標準卸価格!J502*ユーザ別掛け率!J502%,-入力!$C$16),""))),地区標準卸価格!J502))</f>
        <v/>
      </c>
      <c r="K502" s="360">
        <f>'6桁'!K502</f>
        <v>0</v>
      </c>
      <c r="L502" s="94" t="str">
        <f>IF(地区標準卸価格!L502="","",IF(ISNUMBER(地区標準卸価格!L502),IF(入力!$C$17=1,ROUNDDOWN(地区標準卸価格!L502*ユーザ別掛け率!L502%,-入力!$C$16),IF(入力!$C$17=2,ROUNDUP(地区標準卸価格!L502*ユーザ別掛け率!L502%,-入力!$C$16),IF(入力!$C$17=3,ROUND(地区標準卸価格!L502*ユーザ別掛け率!L502%,-入力!$C$16),""))),地区標準卸価格!L502))</f>
        <v/>
      </c>
      <c r="M502" s="360">
        <f>'6桁'!M502</f>
        <v>0</v>
      </c>
      <c r="N502" s="94">
        <f>IF(地区標準卸価格!N502="","",IF(ISNUMBER(地区標準卸価格!N502),IF(入力!$C$17=1,ROUNDDOWN(地区標準卸価格!N502*ユーザ別掛け率!N502%,-入力!$C$16),IF(入力!$C$17=2,ROUNDUP(地区標準卸価格!N502*ユーザ別掛け率!N502%,-入力!$C$16),IF(入力!$C$17=3,ROUND(地区標準卸価格!N502*ユーザ別掛け率!N502%,-入力!$C$16),""))),地区標準卸価格!N502))</f>
        <v>44500</v>
      </c>
      <c r="O502" s="96" t="str">
        <f>'6桁'!O502</f>
        <v>H★
RBL</v>
      </c>
      <c r="P502" s="94" t="str">
        <f>IF(地区標準卸価格!P502="","",IF(ISNUMBER(地区標準卸価格!P502),IF(入力!$C$17=1,ROUNDDOWN(地区標準卸価格!P502*ユーザ別掛け率!P502%,-入力!$C$16),IF(入力!$C$17=2,ROUNDUP(地区標準卸価格!P502*ユーザ別掛け率!P502%,-入力!$C$16),IF(入力!$C$17=3,ROUND(地区標準卸価格!P502*ユーザ別掛け率!P502%,-入力!$C$16),""))),地区標準卸価格!P502))</f>
        <v/>
      </c>
      <c r="Q502" s="360">
        <f>'6桁'!Q502</f>
        <v>0</v>
      </c>
      <c r="R502" s="94" t="str">
        <f>IF(地区標準卸価格!R502="","",IF(ISNUMBER(地区標準卸価格!R502),IF(入力!$E$17=1,ROUNDDOWN(地区標準卸価格!R502*ユーザ別掛け率!R502%,-入力!$E$16),IF(入力!$E$17=2,ROUNDUP(地区標準卸価格!R502*ユーザ別掛け率!R502%,-入力!$E$16),IF(入力!$E$17=3,ROUND(地区標準卸価格!R502*ユーザ別掛け率!R502%,-入力!$E$16),""))),地区標準卸価格!R502))</f>
        <v/>
      </c>
      <c r="S502" s="360">
        <f>'6桁'!S502</f>
        <v>0</v>
      </c>
      <c r="T502" s="475" t="str">
        <f>IF(地区標準卸価格!T502="","",IF(ISNUMBER(地区標準卸価格!T502),IF(入力!$E$17=1,ROUNDDOWN(地区標準卸価格!T502*ユーザ別掛け率!T502%,-入力!$E$16),IF(入力!$E$17=2,ROUNDUP(地区標準卸価格!T502*ユーザ別掛け率!T502%,-入力!$E$16),IF(入力!$E$17=3,ROUND(地区標準卸価格!T502*ユーザ別掛け率!T502%,-入力!$E$16),""))),地区標準卸価格!T502))</f>
        <v/>
      </c>
      <c r="U502" s="133">
        <f>'6桁'!U502</f>
        <v>0</v>
      </c>
      <c r="V502" s="475" t="str">
        <f>IF(地区標準卸価格!V502="","",IF(ISNUMBER(地区標準卸価格!V502),IF(入力!$E$17=1,ROUNDDOWN(地区標準卸価格!V502*ユーザ別掛け率!V502%,-入力!$E$16),IF(入力!$E$17=2,ROUNDUP(地区標準卸価格!V502*ユーザ別掛け率!V502%,-入力!$E$16),IF(入力!$E$17=3,ROUND(地区標準卸価格!V502*ユーザ別掛け率!V502%,-入力!$E$16),""))),地区標準卸価格!V502))</f>
        <v/>
      </c>
      <c r="W502" s="360">
        <f>'6桁'!W502</f>
        <v>0</v>
      </c>
      <c r="X502" s="263"/>
      <c r="Y502" s="270"/>
      <c r="Z502" s="40"/>
    </row>
    <row r="503" spans="2:26" ht="30" customHeight="1">
      <c r="B503" s="503"/>
      <c r="C503" s="567" t="s">
        <v>366</v>
      </c>
      <c r="D503" s="568"/>
      <c r="E503" s="928" t="s">
        <v>2010</v>
      </c>
      <c r="F503" s="929"/>
      <c r="G503" s="249"/>
      <c r="H503" s="319" t="str">
        <f>IF(地区標準卸価格!H503="","",IF(ISNUMBER(地区標準卸価格!H503),IF(入力!$C$17=1,ROUNDDOWN(地区標準卸価格!H503*ユーザ別掛け率!H503%,-入力!$C$16),IF(入力!$C$17=2,ROUNDUP(地区標準卸価格!H503*ユーザ別掛け率!H503%,-入力!$C$16),IF(入力!$C$17=3,ROUND(地区標準卸価格!H503*ユーザ別掛け率!H503%,-入力!$C$16),""))),地区標準卸価格!H503))</f>
        <v/>
      </c>
      <c r="I503" s="359">
        <f>'6桁'!I503</f>
        <v>0</v>
      </c>
      <c r="J503" s="319" t="str">
        <f>IF(地区標準卸価格!J503="","",IF(ISNUMBER(地区標準卸価格!J503),IF(入力!$C$17=1,ROUNDDOWN(地区標準卸価格!J503*ユーザ別掛け率!J503%,-入力!$C$16),IF(入力!$C$17=2,ROUNDUP(地区標準卸価格!J503*ユーザ別掛け率!J503%,-入力!$C$16),IF(入力!$C$17=3,ROUND(地区標準卸価格!J503*ユーザ別掛け率!J503%,-入力!$C$16),""))),地区標準卸価格!J503))</f>
        <v/>
      </c>
      <c r="K503" s="359">
        <f>'6桁'!K503</f>
        <v>0</v>
      </c>
      <c r="L503" s="935">
        <f>IF(地区標準卸価格!L503="","",IF(ISNUMBER(地区標準卸価格!L503),IF(入力!$C$17=1,ROUNDDOWN(地区標準卸価格!L503*ユーザ別掛け率!L503%,-入力!$C$16),IF(入力!$C$17=2,ROUNDUP(地区標準卸価格!L503*ユーザ別掛け率!L503%,-入力!$C$16),IF(入力!$C$17=3,ROUND(地区標準卸価格!L503*ユーザ別掛け率!L503%,-入力!$C$16),""))),地区標準卸価格!L503))</f>
        <v>39700</v>
      </c>
      <c r="M503" s="933" t="str">
        <f>'6桁'!M503</f>
        <v>V</v>
      </c>
      <c r="N503" s="95">
        <f>IF(地区標準卸価格!N503="","",IF(ISNUMBER(地区標準卸価格!N503),IF(入力!$C$17=1,ROUNDDOWN(地区標準卸価格!N503*ユーザ別掛け率!N503%,-入力!$C$16),IF(入力!$C$17=2,ROUNDUP(地区標準卸価格!N503*ユーザ別掛け率!N503%,-入力!$C$16),IF(入力!$C$17=3,ROUND(地区標準卸価格!N503*ユーザ別掛け率!N503%,-入力!$C$16),""))),地区標準卸価格!N503))</f>
        <v>43500</v>
      </c>
      <c r="O503" s="96" t="str">
        <f>'6桁'!O503</f>
        <v>H
RBL</v>
      </c>
      <c r="P503" s="1006" t="str">
        <f>IF(地区標準卸価格!P503="","",IF(ISNUMBER(地区標準卸価格!P503),IF(入力!$C$17=1,ROUNDDOWN(地区標準卸価格!P503*ユーザ別掛け率!P503%,-入力!$C$16),IF(入力!$C$17=2,ROUNDUP(地区標準卸価格!P503*ユーザ別掛け率!P503%,-入力!$C$16),IF(入力!$C$17=3,ROUND(地区標準卸価格!P503*ユーザ別掛け率!P503%,-入力!$C$16),""))),地区標準卸価格!P503))</f>
        <v>卸価格設定なし</v>
      </c>
      <c r="Q503" s="933" t="str">
        <f>'6桁'!Q503</f>
        <v>⑧Q
WL</v>
      </c>
      <c r="R503" s="319" t="str">
        <f>IF(地区標準卸価格!R503="","",IF(ISNUMBER(地区標準卸価格!R503),IF(入力!$E$17=1,ROUNDDOWN(地区標準卸価格!R503*ユーザ別掛け率!R503%,-入力!$E$16),IF(入力!$E$17=2,ROUNDUP(地区標準卸価格!R503*ユーザ別掛け率!R503%,-入力!$E$16),IF(入力!$E$17=3,ROUND(地区標準卸価格!R503*ユーザ別掛け率!R503%,-入力!$E$16),""))),地区標準卸価格!R503))</f>
        <v/>
      </c>
      <c r="S503" s="359">
        <f>'6桁'!S503</f>
        <v>0</v>
      </c>
      <c r="T503" s="474" t="str">
        <f>IF(地区標準卸価格!T503="","",IF(ISNUMBER(地区標準卸価格!T503),IF(入力!$E$17=1,ROUNDDOWN(地区標準卸価格!T503*ユーザ別掛け率!T503%,-入力!$E$16),IF(入力!$E$17=2,ROUNDUP(地区標準卸価格!T503*ユーザ別掛け率!T503%,-入力!$E$16),IF(入力!$E$17=3,ROUND(地区標準卸価格!T503*ユーザ別掛け率!T503%,-入力!$E$16),""))),地区標準卸価格!T503))</f>
        <v/>
      </c>
      <c r="U503" s="359">
        <f>'6桁'!U503</f>
        <v>0</v>
      </c>
      <c r="V503" s="480" t="str">
        <f>IF(地区標準卸価格!V503="","",IF(ISNUMBER(地区標準卸価格!V503),IF(入力!$E$17=1,ROUNDDOWN(地区標準卸価格!V503*ユーザ別掛け率!V503%,-入力!$E$16),IF(入力!$E$17=2,ROUNDUP(地区標準卸価格!V503*ユーザ別掛け率!V503%,-入力!$E$16),IF(入力!$E$17=3,ROUND(地区標準卸価格!V503*ユーザ別掛け率!V503%,-入力!$E$16),""))),地区標準卸価格!V503))</f>
        <v/>
      </c>
      <c r="W503" s="359">
        <f>'6桁'!W503</f>
        <v>0</v>
      </c>
      <c r="X503" s="74"/>
      <c r="Y503" s="265"/>
      <c r="Z503" s="40"/>
    </row>
    <row r="504" spans="2:26" ht="30" customHeight="1">
      <c r="B504" s="503"/>
      <c r="C504" s="576"/>
      <c r="D504" s="577"/>
      <c r="E504" s="930"/>
      <c r="F504" s="931"/>
      <c r="G504" s="361"/>
      <c r="H504" s="94" t="str">
        <f>IF(地区標準卸価格!H504="","",IF(ISNUMBER(地区標準卸価格!H504),IF(入力!$C$17=1,ROUNDDOWN(地区標準卸価格!H504*ユーザ別掛け率!H504%,-入力!$C$16),IF(入力!$C$17=2,ROUNDUP(地区標準卸価格!H504*ユーザ別掛け率!H504%,-入力!$C$16),IF(入力!$C$17=3,ROUND(地区標準卸価格!H504*ユーザ別掛け率!H504%,-入力!$C$16),""))),地区標準卸価格!H504))</f>
        <v/>
      </c>
      <c r="I504" s="360">
        <f>'6桁'!I504</f>
        <v>0</v>
      </c>
      <c r="J504" s="94" t="str">
        <f>IF(地区標準卸価格!J504="","",IF(ISNUMBER(地区標準卸価格!J504),IF(入力!$C$17=1,ROUNDDOWN(地区標準卸価格!J504*ユーザ別掛け率!J504%,-入力!$C$16),IF(入力!$C$17=2,ROUNDUP(地区標準卸価格!J504*ユーザ別掛け率!J504%,-入力!$C$16),IF(入力!$C$17=3,ROUND(地区標準卸価格!J504*ユーザ別掛け率!J504%,-入力!$C$16),""))),地区標準卸価格!J504))</f>
        <v/>
      </c>
      <c r="K504" s="360">
        <f>'6桁'!K504</f>
        <v>0</v>
      </c>
      <c r="L504" s="936" t="str">
        <f>IF(地区標準卸価格!L504="","",IF(ISNUMBER(地区標準卸価格!L504),IF(入力!$C$17=1,ROUNDDOWN(地区標準卸価格!L504*ユーザ別掛け率!L504%,-入力!$C$16),IF(入力!$C$17=2,ROUNDUP(地区標準卸価格!L504*ユーザ別掛け率!L504%,-入力!$C$16),IF(入力!$C$17=3,ROUND(地区標準卸価格!L504*ユーザ別掛け率!L504%,-入力!$C$16),""))),地区標準卸価格!L504))</f>
        <v/>
      </c>
      <c r="M504" s="934">
        <f>'6桁'!M504</f>
        <v>0</v>
      </c>
      <c r="N504" s="95">
        <f>IF(地区標準卸価格!N504="","",IF(ISNUMBER(地区標準卸価格!N504),IF(入力!$C$17=1,ROUNDDOWN(地区標準卸価格!N504*ユーザ別掛け率!N504%,-入力!$C$16),IF(入力!$C$17=2,ROUNDUP(地区標準卸価格!N504*ユーザ別掛け率!N504%,-入力!$C$16),IF(入力!$C$17=3,ROUND(地区標準卸価格!N504*ユーザ別掛け率!N504%,-入力!$C$16),""))),地区標準卸価格!N504))</f>
        <v>43500</v>
      </c>
      <c r="O504" s="96" t="str">
        <f>'6桁'!O504</f>
        <v>H
WL AT25</v>
      </c>
      <c r="P504" s="1007" t="str">
        <f>IF(地区標準卸価格!P504="","",IF(ISNUMBER(地区標準卸価格!P504),IF(入力!$C$17=1,ROUNDDOWN(地区標準卸価格!P504*ユーザ別掛け率!P504%,-入力!$C$16),IF(入力!$C$17=2,ROUNDUP(地区標準卸価格!P504*ユーザ別掛け率!P504%,-入力!$C$16),IF(入力!$C$17=3,ROUND(地区標準卸価格!P504*ユーザ別掛け率!P504%,-入力!$C$16),""))),地区標準卸価格!P504))</f>
        <v/>
      </c>
      <c r="Q504" s="934">
        <f>'6桁'!Q504</f>
        <v>0</v>
      </c>
      <c r="R504" s="94" t="str">
        <f>IF(地区標準卸価格!R504="","",IF(ISNUMBER(地区標準卸価格!R504),IF(入力!$E$17=1,ROUNDDOWN(地区標準卸価格!R504*ユーザ別掛け率!R504%,-入力!$E$16),IF(入力!$E$17=2,ROUNDUP(地区標準卸価格!R504*ユーザ別掛け率!R504%,-入力!$E$16),IF(入力!$E$17=3,ROUND(地区標準卸価格!R504*ユーザ別掛け率!R504%,-入力!$E$16),""))),地区標準卸価格!R504))</f>
        <v/>
      </c>
      <c r="S504" s="360">
        <f>'6桁'!S504</f>
        <v>0</v>
      </c>
      <c r="T504" s="475" t="str">
        <f>IF(地区標準卸価格!T504="","",IF(ISNUMBER(地区標準卸価格!T504),IF(入力!$E$17=1,ROUNDDOWN(地区標準卸価格!T504*ユーザ別掛け率!T504%,-入力!$E$16),IF(入力!$E$17=2,ROUNDUP(地区標準卸価格!T504*ユーザ別掛け率!T504%,-入力!$E$16),IF(入力!$E$17=3,ROUND(地区標準卸価格!T504*ユーザ別掛け率!T504%,-入力!$E$16),""))),地区標準卸価格!T504))</f>
        <v/>
      </c>
      <c r="U504" s="133">
        <f>'6桁'!U504</f>
        <v>0</v>
      </c>
      <c r="V504" s="481" t="str">
        <f>IF(地区標準卸価格!V504="","",IF(ISNUMBER(地区標準卸価格!V504),IF(入力!$E$17=1,ROUNDDOWN(地区標準卸価格!V504*ユーザ別掛け率!V504%,-入力!$E$16),IF(入力!$E$17=2,ROUNDUP(地区標準卸価格!V504*ユーザ別掛け率!V504%,-入力!$E$16),IF(入力!$E$17=3,ROUND(地区標準卸価格!V504*ユーザ別掛け率!V504%,-入力!$E$16),""))),地区標準卸価格!V504))</f>
        <v/>
      </c>
      <c r="W504" s="360">
        <f>'6桁'!W504</f>
        <v>0</v>
      </c>
      <c r="X504" s="74"/>
      <c r="Y504" s="265"/>
      <c r="Z504" s="40"/>
    </row>
    <row r="505" spans="2:26" ht="30" customHeight="1">
      <c r="B505" s="503"/>
      <c r="C505" s="500" t="s">
        <v>367</v>
      </c>
      <c r="D505" s="605"/>
      <c r="E505" s="500">
        <v>116</v>
      </c>
      <c r="F505" s="587"/>
      <c r="G505" s="342">
        <v>120</v>
      </c>
      <c r="H505" s="95" t="str">
        <f>IF(地区標準卸価格!H505="","",IF(ISNUMBER(地区標準卸価格!H505),IF(入力!$C$17=1,ROUNDDOWN(地区標準卸価格!H505*ユーザ別掛け率!H505%,-入力!$C$16),IF(入力!$C$17=2,ROUNDUP(地区標準卸価格!H505*ユーザ別掛け率!H505%,-入力!$C$16),IF(入力!$C$17=3,ROUND(地区標準卸価格!H505*ユーザ別掛け率!H505%,-入力!$C$16),""))),地区標準卸価格!H505))</f>
        <v/>
      </c>
      <c r="I505" s="96">
        <f>'6桁'!I505</f>
        <v>0</v>
      </c>
      <c r="J505" s="95" t="str">
        <f>IF(地区標準卸価格!J505="","",IF(ISNUMBER(地区標準卸価格!J505),IF(入力!$C$17=1,ROUNDDOWN(地区標準卸価格!J505*ユーザ別掛け率!J505%,-入力!$C$16),IF(入力!$C$17=2,ROUNDUP(地区標準卸価格!J505*ユーザ別掛け率!J505%,-入力!$C$16),IF(入力!$C$17=3,ROUND(地区標準卸価格!J505*ユーザ別掛け率!J505%,-入力!$C$16),""))),地区標準卸価格!J505))</f>
        <v/>
      </c>
      <c r="K505" s="96">
        <f>'6桁'!K505</f>
        <v>0</v>
      </c>
      <c r="L505" s="95">
        <f>IF(地区標準卸価格!L505="","",IF(ISNUMBER(地区標準卸価格!L505),IF(入力!$C$17=1,ROUNDDOWN(地区標準卸価格!L505*ユーザ別掛け率!L505%,-入力!$C$16),IF(入力!$C$17=2,ROUNDUP(地区標準卸価格!L505*ユーザ別掛け率!L505%,-入力!$C$16),IF(入力!$C$17=3,ROUND(地区標準卸価格!L505*ユーザ別掛け率!L505%,-入力!$C$16),""))),地区標準卸価格!L505))</f>
        <v>42400</v>
      </c>
      <c r="M505" s="96" t="str">
        <f>'6桁'!M505</f>
        <v>V</v>
      </c>
      <c r="N505" s="95">
        <f>IF(地区標準卸価格!N505="","",IF(ISNUMBER(地区標準卸価格!N505),IF(入力!$C$17=1,ROUNDDOWN(地区標準卸価格!N505*ユーザ別掛け率!N505%,-入力!$C$16),IF(入力!$C$17=2,ROUNDUP(地区標準卸価格!N505*ユーザ別掛け率!N505%,-入力!$C$16),IF(入力!$C$17=3,ROUND(地区標準卸価格!N505*ユーザ別掛け率!N505%,-入力!$C$16),""))),地区標準卸価格!N505))</f>
        <v>48300</v>
      </c>
      <c r="O505" s="126" t="str">
        <f>'6桁'!O505</f>
        <v>H★
RBL</v>
      </c>
      <c r="P505" s="95" t="str">
        <f>IF(地区標準卸価格!P505="","",IF(ISNUMBER(地区標準卸価格!P505),IF(入力!$C$17=1,ROUNDDOWN(地区標準卸価格!P505*ユーザ別掛け率!P505%,-入力!$C$16),IF(入力!$C$17=2,ROUNDUP(地区標準卸価格!P505*ユーザ別掛け率!P505%,-入力!$C$16),IF(入力!$C$17=3,ROUND(地区標準卸価格!P505*ユーザ別掛け率!P505%,-入力!$C$16),""))),地区標準卸価格!P505))</f>
        <v/>
      </c>
      <c r="Q505" s="96">
        <f>'6桁'!Q505</f>
        <v>0</v>
      </c>
      <c r="R505" s="95" t="str">
        <f>IF(地区標準卸価格!R505="","",IF(ISNUMBER(地区標準卸価格!R505),IF(入力!$E$17=1,ROUNDDOWN(地区標準卸価格!R505*ユーザ別掛け率!R505%,-入力!$E$16),IF(入力!$E$17=2,ROUNDUP(地区標準卸価格!R505*ユーザ別掛け率!R505%,-入力!$E$16),IF(入力!$E$17=3,ROUND(地区標準卸価格!R505*ユーザ別掛け率!R505%,-入力!$E$16),""))),地区標準卸価格!R505))</f>
        <v/>
      </c>
      <c r="S505" s="96">
        <f>'6桁'!S505</f>
        <v>0</v>
      </c>
      <c r="T505" s="456" t="str">
        <f>IF(地区標準卸価格!T505="","",IF(ISNUMBER(地区標準卸価格!T505),IF(入力!$E$17=1,ROUNDDOWN(地区標準卸価格!T505*ユーザ別掛け率!T505%,-入力!$E$16),IF(入力!$E$17=2,ROUNDUP(地区標準卸価格!T505*ユーザ別掛け率!T505%,-入力!$E$16),IF(入力!$E$17=3,ROUND(地区標準卸価格!T505*ユーザ別掛け率!T505%,-入力!$E$16),""))),地区標準卸価格!T505))</f>
        <v/>
      </c>
      <c r="U505" s="126">
        <f>'6桁'!U505</f>
        <v>0</v>
      </c>
      <c r="V505" s="456" t="str">
        <f>IF(地区標準卸価格!V505="","",IF(ISNUMBER(地区標準卸価格!V505),IF(入力!$E$17=1,ROUNDDOWN(地区標準卸価格!V505*ユーザ別掛け率!V505%,-入力!$E$16),IF(入力!$E$17=2,ROUNDUP(地区標準卸価格!V505*ユーザ別掛け率!V505%,-入力!$E$16),IF(入力!$E$17=3,ROUND(地区標準卸価格!V505*ユーザ別掛け率!V505%,-入力!$E$16),""))),地区標準卸価格!V505))</f>
        <v/>
      </c>
      <c r="W505" s="96">
        <f>'6桁'!W505</f>
        <v>0</v>
      </c>
      <c r="X505" s="74"/>
      <c r="Y505" s="265"/>
      <c r="Z505" s="40"/>
    </row>
    <row r="506" spans="2:26" ht="30" customHeight="1">
      <c r="B506" s="503"/>
      <c r="C506" s="500" t="s">
        <v>368</v>
      </c>
      <c r="D506" s="605"/>
      <c r="E506" s="500">
        <v>103</v>
      </c>
      <c r="F506" s="587"/>
      <c r="G506" s="249"/>
      <c r="H506" s="319" t="str">
        <f>IF(地区標準卸価格!H506="","",IF(ISNUMBER(地区標準卸価格!H506),IF(入力!$C$17=1,ROUNDDOWN(地区標準卸価格!H506*ユーザ別掛け率!H506%,-入力!$C$16),IF(入力!$C$17=2,ROUNDUP(地区標準卸価格!H506*ユーザ別掛け率!H506%,-入力!$C$16),IF(入力!$C$17=3,ROUND(地区標準卸価格!H506*ユーザ別掛け率!H506%,-入力!$C$16),""))),地区標準卸価格!H506))</f>
        <v/>
      </c>
      <c r="I506" s="359">
        <f>'6桁'!I506</f>
        <v>0</v>
      </c>
      <c r="J506" s="319" t="str">
        <f>IF(地区標準卸価格!J506="","",IF(ISNUMBER(地区標準卸価格!J506),IF(入力!$C$17=1,ROUNDDOWN(地区標準卸価格!J506*ユーザ別掛け率!J506%,-入力!$C$16),IF(入力!$C$17=2,ROUNDUP(地区標準卸価格!J506*ユーザ別掛け率!J506%,-入力!$C$16),IF(入力!$C$17=3,ROUND(地区標準卸価格!J506*ユーザ別掛け率!J506%,-入力!$C$16),""))),地区標準卸価格!J506))</f>
        <v/>
      </c>
      <c r="K506" s="359">
        <f>'6桁'!K506</f>
        <v>0</v>
      </c>
      <c r="L506" s="319">
        <f>IF(地区標準卸価格!L506="","",IF(ISNUMBER(地区標準卸価格!L506),IF(入力!$C$17=1,ROUNDDOWN(地区標準卸価格!L506*ユーザ別掛け率!L506%,-入力!$C$16),IF(入力!$C$17=2,ROUNDUP(地区標準卸価格!L506*ユーザ別掛け率!L506%,-入力!$C$16),IF(入力!$C$17=3,ROUND(地区標準卸価格!L506*ユーザ別掛け率!L506%,-入力!$C$16),""))),地区標準卸価格!L506))</f>
        <v>32300</v>
      </c>
      <c r="M506" s="359" t="str">
        <f>'6桁'!M506</f>
        <v>H</v>
      </c>
      <c r="N506" s="319" t="str">
        <f>IF(地区標準卸価格!N506="","",IF(ISNUMBER(地区標準卸価格!N506),IF(入力!$C$17=1,ROUNDDOWN(地区標準卸価格!N506*ユーザ別掛け率!N506%,-入力!$C$16),IF(入力!$C$17=2,ROUNDUP(地区標準卸価格!N506*ユーザ別掛け率!N506%,-入力!$C$16),IF(入力!$C$17=3,ROUND(地区標準卸価格!N506*ユーザ別掛け率!N506%,-入力!$C$16),""))),地区標準卸価格!N506))</f>
        <v/>
      </c>
      <c r="O506" s="359">
        <f>'6桁'!O506</f>
        <v>0</v>
      </c>
      <c r="P506" s="319" t="str">
        <f>IF(地区標準卸価格!P506="","",IF(ISNUMBER(地区標準卸価格!P506),IF(入力!$C$17=1,ROUNDDOWN(地区標準卸価格!P506*ユーザ別掛け率!P506%,-入力!$C$16),IF(入力!$C$17=2,ROUNDUP(地区標準卸価格!P506*ユーザ別掛け率!P506%,-入力!$C$16),IF(入力!$C$17=3,ROUND(地区標準卸価格!P506*ユーザ別掛け率!P506%,-入力!$C$16),""))),地区標準卸価格!P506))</f>
        <v/>
      </c>
      <c r="Q506" s="359">
        <f>'6桁'!Q506</f>
        <v>0</v>
      </c>
      <c r="R506" s="319" t="str">
        <f>IF(地区標準卸価格!R506="","",IF(ISNUMBER(地区標準卸価格!R506),IF(入力!$E$17=1,ROUNDDOWN(地区標準卸価格!R506*ユーザ別掛け率!R506%,-入力!$E$16),IF(入力!$E$17=2,ROUNDUP(地区標準卸価格!R506*ユーザ別掛け率!R506%,-入力!$E$16),IF(入力!$E$17=3,ROUND(地区標準卸価格!R506*ユーザ別掛け率!R506%,-入力!$E$16),""))),地区標準卸価格!R506))</f>
        <v/>
      </c>
      <c r="S506" s="359">
        <f>'6桁'!S506</f>
        <v>0</v>
      </c>
      <c r="T506" s="474" t="str">
        <f>IF(地区標準卸価格!T506="","",IF(ISNUMBER(地区標準卸価格!T506),IF(入力!$E$17=1,ROUNDDOWN(地区標準卸価格!T506*ユーザ別掛け率!T506%,-入力!$E$16),IF(入力!$E$17=2,ROUNDUP(地区標準卸価格!T506*ユーザ別掛け率!T506%,-入力!$E$16),IF(入力!$E$17=3,ROUND(地区標準卸価格!T506*ユーザ別掛け率!T506%,-入力!$E$16),""))),地区標準卸価格!T506))</f>
        <v/>
      </c>
      <c r="U506" s="132">
        <f>'6桁'!U506</f>
        <v>0</v>
      </c>
      <c r="V506" s="474" t="str">
        <f>IF(地区標準卸価格!V506="","",IF(ISNUMBER(地区標準卸価格!V506),IF(入力!$E$17=1,ROUNDDOWN(地区標準卸価格!V506*ユーザ別掛け率!V506%,-入力!$E$16),IF(入力!$E$17=2,ROUNDUP(地区標準卸価格!V506*ユーザ別掛け率!V506%,-入力!$E$16),IF(入力!$E$17=3,ROUND(地区標準卸価格!V506*ユーザ別掛け率!V506%,-入力!$E$16),""))),地区標準卸価格!V506))</f>
        <v/>
      </c>
      <c r="W506" s="359">
        <f>'6桁'!W506</f>
        <v>0</v>
      </c>
      <c r="X506" s="74"/>
      <c r="Y506" s="265"/>
      <c r="Z506" s="40"/>
    </row>
    <row r="507" spans="2:26" ht="30" customHeight="1">
      <c r="B507" s="503"/>
      <c r="C507" s="500" t="s">
        <v>369</v>
      </c>
      <c r="D507" s="605"/>
      <c r="E507" s="500">
        <v>106</v>
      </c>
      <c r="F507" s="587"/>
      <c r="G507" s="342"/>
      <c r="H507" s="95">
        <f>IF(地区標準卸価格!H507="","",IF(ISNUMBER(地区標準卸価格!H507),IF(入力!$C$17=1,ROUNDDOWN(地区標準卸価格!H507*ユーザ別掛け率!H507%,-入力!$C$16),IF(入力!$C$17=2,ROUNDUP(地区標準卸価格!H507*ユーザ別掛け率!H507%,-入力!$C$16),IF(入力!$C$17=3,ROUND(地区標準卸価格!H507*ユーザ別掛け率!H507%,-入力!$C$16),""))),地区標準卸価格!H507))</f>
        <v>32400</v>
      </c>
      <c r="I507" s="96" t="str">
        <f>'6桁'!I507</f>
        <v>V</v>
      </c>
      <c r="J507" s="95" t="str">
        <f>IF(地区標準卸価格!J507="","",IF(ISNUMBER(地区標準卸価格!J507),IF(入力!$C$17=1,ROUNDDOWN(地区標準卸価格!J507*ユーザ別掛け率!J507%,-入力!$C$16),IF(入力!$C$17=2,ROUNDUP(地区標準卸価格!J507*ユーザ別掛け率!J507%,-入力!$C$16),IF(入力!$C$17=3,ROUND(地区標準卸価格!J507*ユーザ別掛け率!J507%,-入力!$C$16),""))),地区標準卸価格!J507))</f>
        <v/>
      </c>
      <c r="K507" s="96">
        <f>'6桁'!K507</f>
        <v>0</v>
      </c>
      <c r="L507" s="95">
        <f>IF(地区標準卸価格!L507="","",IF(ISNUMBER(地区標準卸価格!L507),IF(入力!$C$17=1,ROUNDDOWN(地区標準卸価格!L507*ユーザ別掛け率!L507%,-入力!$C$16),IF(入力!$C$17=2,ROUNDUP(地区標準卸価格!L507*ユーザ別掛け率!L507%,-入力!$C$16),IF(入力!$C$17=3,ROUND(地区標準卸価格!L507*ユーザ別掛け率!L507%,-入力!$C$16),""))),地区標準卸価格!L507))</f>
        <v>33100</v>
      </c>
      <c r="M507" s="96" t="str">
        <f>'6桁'!M507</f>
        <v>H</v>
      </c>
      <c r="N507" s="95" t="str">
        <f>IF(地区標準卸価格!N507="","",IF(ISNUMBER(地区標準卸価格!N507),IF(入力!$C$17=1,ROUNDDOWN(地区標準卸価格!N507*ユーザ別掛け率!N507%,-入力!$C$16),IF(入力!$C$17=2,ROUNDUP(地区標準卸価格!N507*ユーザ別掛け率!N507%,-入力!$C$16),IF(入力!$C$17=3,ROUND(地区標準卸価格!N507*ユーザ別掛け率!N507%,-入力!$C$16),""))),地区標準卸価格!N507))</f>
        <v/>
      </c>
      <c r="O507" s="126">
        <f>'6桁'!O507</f>
        <v>0</v>
      </c>
      <c r="P507" s="95" t="str">
        <f>IF(地区標準卸価格!P507="","",IF(ISNUMBER(地区標準卸価格!P507),IF(入力!$C$17=1,ROUNDDOWN(地区標準卸価格!P507*ユーザ別掛け率!P507%,-入力!$C$16),IF(入力!$C$17=2,ROUNDUP(地区標準卸価格!P507*ユーザ別掛け率!P507%,-入力!$C$16),IF(入力!$C$17=3,ROUND(地区標準卸価格!P507*ユーザ別掛け率!P507%,-入力!$C$16),""))),地区標準卸価格!P507))</f>
        <v/>
      </c>
      <c r="Q507" s="96">
        <f>'6桁'!Q507</f>
        <v>0</v>
      </c>
      <c r="R507" s="95" t="str">
        <f>IF(地区標準卸価格!R507="","",IF(ISNUMBER(地区標準卸価格!R507),IF(入力!$E$17=1,ROUNDDOWN(地区標準卸価格!R507*ユーザ別掛け率!R507%,-入力!$E$16),IF(入力!$E$17=2,ROUNDUP(地区標準卸価格!R507*ユーザ別掛け率!R507%,-入力!$E$16),IF(入力!$E$17=3,ROUND(地区標準卸価格!R507*ユーザ別掛け率!R507%,-入力!$E$16),""))),地区標準卸価格!R507))</f>
        <v/>
      </c>
      <c r="S507" s="96">
        <f>'6桁'!S507</f>
        <v>0</v>
      </c>
      <c r="T507" s="456" t="str">
        <f>IF(地区標準卸価格!T507="","",IF(ISNUMBER(地区標準卸価格!T507),IF(入力!$E$17=1,ROUNDDOWN(地区標準卸価格!T507*ユーザ別掛け率!T507%,-入力!$E$16),IF(入力!$E$17=2,ROUNDUP(地区標準卸価格!T507*ユーザ別掛け率!T507%,-入力!$E$16),IF(入力!$E$17=3,ROUND(地区標準卸価格!T507*ユーザ別掛け率!T507%,-入力!$E$16),""))),地区標準卸価格!T507))</f>
        <v>卸価格設定なし</v>
      </c>
      <c r="U507" s="126" t="str">
        <f>'6桁'!U507</f>
        <v>W</v>
      </c>
      <c r="V507" s="456" t="str">
        <f>IF(地区標準卸価格!V507="","",IF(ISNUMBER(地区標準卸価格!V507),IF(入力!$E$17=1,ROUNDDOWN(地区標準卸価格!V507*ユーザ別掛け率!V507%,-入力!$E$16),IF(入力!$E$17=2,ROUNDUP(地区標準卸価格!V507*ユーザ別掛け率!V507%,-入力!$E$16),IF(入力!$E$17=3,ROUND(地区標準卸価格!V507*ユーザ別掛け率!V507%,-入力!$E$16),""))),地区標準卸価格!V507))</f>
        <v/>
      </c>
      <c r="W507" s="96">
        <f>'6桁'!W507</f>
        <v>0</v>
      </c>
      <c r="X507" s="74"/>
      <c r="Y507" s="265"/>
      <c r="Z507" s="40"/>
    </row>
    <row r="508" spans="2:26" ht="30" customHeight="1">
      <c r="B508" s="503"/>
      <c r="C508" s="500" t="s">
        <v>1096</v>
      </c>
      <c r="D508" s="605"/>
      <c r="E508" s="590" t="s">
        <v>2008</v>
      </c>
      <c r="F508" s="587"/>
      <c r="G508" s="327"/>
      <c r="H508" s="108" t="str">
        <f>IF(地区標準卸価格!H508="","",IF(ISNUMBER(地区標準卸価格!H508),IF(入力!$C$17=1,ROUNDDOWN(地区標準卸価格!H508*ユーザ別掛け率!H508%,-入力!$C$16),IF(入力!$C$17=2,ROUNDUP(地区標準卸価格!H508*ユーザ別掛け率!H508%,-入力!$C$16),IF(入力!$C$17=3,ROUND(地区標準卸価格!H508*ユーザ別掛け率!H508%,-入力!$C$16),""))),地区標準卸価格!H508))</f>
        <v/>
      </c>
      <c r="I508" s="328">
        <f>'6桁'!I508</f>
        <v>0</v>
      </c>
      <c r="J508" s="108" t="str">
        <f>IF(地区標準卸価格!J508="","",IF(ISNUMBER(地区標準卸価格!J508),IF(入力!$C$17=1,ROUNDDOWN(地区標準卸価格!J508*ユーザ別掛け率!J508%,-入力!$C$16),IF(入力!$C$17=2,ROUNDUP(地区標準卸価格!J508*ユーザ別掛け率!J508%,-入力!$C$16),IF(入力!$C$17=3,ROUND(地区標準卸価格!J508*ユーザ別掛け率!J508%,-入力!$C$16),""))),地区標準卸価格!J508))</f>
        <v/>
      </c>
      <c r="K508" s="328">
        <f>'6桁'!K508</f>
        <v>0</v>
      </c>
      <c r="L508" s="108">
        <f>IF(地区標準卸価格!L508="","",IF(ISNUMBER(地区標準卸価格!L508),IF(入力!$C$17=1,ROUNDDOWN(地区標準卸価格!L508*ユーザ別掛け率!L508%,-入力!$C$16),IF(入力!$C$17=2,ROUNDUP(地区標準卸価格!L508*ユーザ別掛け率!L508%,-入力!$C$16),IF(入力!$C$17=3,ROUND(地区標準卸価格!L508*ユーザ別掛け率!L508%,-入力!$C$16),""))),地区標準卸価格!L508))</f>
        <v>40300</v>
      </c>
      <c r="M508" s="328" t="str">
        <f>'6桁'!M508</f>
        <v>V</v>
      </c>
      <c r="N508" s="108" t="str">
        <f>IF(地区標準卸価格!N508="","",IF(ISNUMBER(地区標準卸価格!N508),IF(入力!$C$17=1,ROUNDDOWN(地区標準卸価格!N508*ユーザ別掛け率!N508%,-入力!$C$16),IF(入力!$C$17=2,ROUNDUP(地区標準卸価格!N508*ユーザ別掛け率!N508%,-入力!$C$16),IF(入力!$C$17=3,ROUND(地区標準卸価格!N508*ユーザ別掛け率!N508%,-入力!$C$16),""))),地区標準卸価格!N508))</f>
        <v/>
      </c>
      <c r="O508" s="251">
        <f>'6桁'!O508</f>
        <v>0</v>
      </c>
      <c r="P508" s="461" t="str">
        <f>IF(地区標準卸価格!P508="","",IF(ISNUMBER(地区標準卸価格!P508),IF(入力!$C$17=1,ROUNDDOWN(地区標準卸価格!P508*ユーザ別掛け率!P508%,-入力!$C$16),IF(入力!$C$17=2,ROUNDUP(地区標準卸価格!P508*ユーザ別掛け率!P508%,-入力!$C$16),IF(入力!$C$17=3,ROUND(地区標準卸価格!P508*ユーザ別掛け率!P508%,-入力!$C$16),""))),地区標準卸価格!P508))</f>
        <v>卸価格設定なし</v>
      </c>
      <c r="Q508" s="328" t="str">
        <f>'6桁'!Q508</f>
        <v>⑩Q
WL</v>
      </c>
      <c r="R508" s="108" t="str">
        <f>IF(地区標準卸価格!R508="","",IF(ISNUMBER(地区標準卸価格!R508),IF(入力!$E$17=1,ROUNDDOWN(地区標準卸価格!R508*ユーザ別掛け率!R508%,-入力!$E$16),IF(入力!$E$17=2,ROUNDUP(地区標準卸価格!R508*ユーザ別掛け率!R508%,-入力!$E$16),IF(入力!$E$17=3,ROUND(地区標準卸価格!R508*ユーザ別掛け率!R508%,-入力!$E$16),""))),地区標準卸価格!R508))</f>
        <v/>
      </c>
      <c r="S508" s="328">
        <f>'6桁'!S508</f>
        <v>0</v>
      </c>
      <c r="T508" s="461" t="str">
        <f>IF(地区標準卸価格!T508="","",IF(ISNUMBER(地区標準卸価格!T508),IF(入力!$E$17=1,ROUNDDOWN(地区標準卸価格!T508*ユーザ別掛け率!T508%,-入力!$E$16),IF(入力!$E$17=2,ROUNDUP(地区標準卸価格!T508*ユーザ別掛け率!T508%,-入力!$E$16),IF(入力!$E$17=3,ROUND(地区標準卸価格!T508*ユーザ別掛け率!T508%,-入力!$E$16),""))),地区標準卸価格!T508))</f>
        <v/>
      </c>
      <c r="U508" s="251">
        <f>'6桁'!U508</f>
        <v>0</v>
      </c>
      <c r="V508" s="461" t="str">
        <f>IF(地区標準卸価格!V508="","",IF(ISNUMBER(地区標準卸価格!V508),IF(入力!$E$17=1,ROUNDDOWN(地区標準卸価格!V508*ユーザ別掛け率!V508%,-入力!$E$16),IF(入力!$E$17=2,ROUNDUP(地区標準卸価格!V508*ユーザ別掛け率!V508%,-入力!$E$16),IF(入力!$E$17=3,ROUND(地区標準卸価格!V508*ユーザ別掛け率!V508%,-入力!$E$16),""))),地区標準卸価格!V508))</f>
        <v/>
      </c>
      <c r="W508" s="328">
        <f>'6桁'!W508</f>
        <v>0</v>
      </c>
      <c r="X508" s="74"/>
      <c r="Y508" s="265"/>
      <c r="Z508" s="40"/>
    </row>
    <row r="509" spans="2:26" ht="30" customHeight="1">
      <c r="B509" s="504"/>
      <c r="C509" s="560" t="s">
        <v>2002</v>
      </c>
      <c r="D509" s="607"/>
      <c r="E509" s="591" t="s">
        <v>2009</v>
      </c>
      <c r="F509" s="592"/>
      <c r="G509" s="363"/>
      <c r="H509" s="111" t="str">
        <f>IF(地区標準卸価格!H509="","",IF(ISNUMBER(地区標準卸価格!H509),IF(入力!$C$17=1,ROUNDDOWN(地区標準卸価格!H509*ユーザ別掛け率!H509%,-入力!$C$16),IF(入力!$C$17=2,ROUNDUP(地区標準卸価格!H509*ユーザ別掛け率!H509%,-入力!$C$16),IF(入力!$C$17=3,ROUND(地区標準卸価格!H509*ユーザ別掛け率!H509%,-入力!$C$16),""))),地区標準卸価格!H509))</f>
        <v/>
      </c>
      <c r="I509" s="99">
        <f>'6桁'!I509</f>
        <v>0</v>
      </c>
      <c r="J509" s="111" t="str">
        <f>IF(地区標準卸価格!J509="","",IF(ISNUMBER(地区標準卸価格!J509),IF(入力!$C$17=1,ROUNDDOWN(地区標準卸価格!J509*ユーザ別掛け率!J509%,-入力!$C$16),IF(入力!$C$17=2,ROUNDUP(地区標準卸価格!J509*ユーザ別掛け率!J509%,-入力!$C$16),IF(入力!$C$17=3,ROUND(地区標準卸価格!J509*ユーザ別掛け率!J509%,-入力!$C$16),""))),地区標準卸価格!J509))</f>
        <v/>
      </c>
      <c r="K509" s="99">
        <f>'6桁'!K509</f>
        <v>0</v>
      </c>
      <c r="L509" s="111">
        <f>IF(地区標準卸価格!L509="","",IF(ISNUMBER(地区標準卸価格!L509),IF(入力!$C$17=1,ROUNDDOWN(地区標準卸価格!L509*ユーザ別掛け率!L509%,-入力!$C$16),IF(入力!$C$17=2,ROUNDUP(地区標準卸価格!L509*ユーザ別掛け率!L509%,-入力!$C$16),IF(入力!$C$17=3,ROUND(地区標準卸価格!L509*ユーザ別掛け率!L509%,-入力!$C$16),""))),地区標準卸価格!L509))</f>
        <v>33800</v>
      </c>
      <c r="M509" s="99" t="str">
        <f>'6桁'!M509</f>
        <v>⑨H</v>
      </c>
      <c r="N509" s="111" t="str">
        <f>IF(地区標準卸価格!N509="","",IF(ISNUMBER(地区標準卸価格!N509),IF(入力!$C$17=1,ROUNDDOWN(地区標準卸価格!N509*ユーザ別掛け率!N509%,-入力!$C$16),IF(入力!$C$17=2,ROUNDUP(地区標準卸価格!N509*ユーザ別掛け率!N509%,-入力!$C$16),IF(入力!$C$17=3,ROUND(地区標準卸価格!N509*ユーザ別掛け率!N509%,-入力!$C$16),""))),地区標準卸価格!N509))</f>
        <v/>
      </c>
      <c r="O509" s="142">
        <f>'6桁'!O509</f>
        <v>0</v>
      </c>
      <c r="P509" s="458" t="str">
        <f>IF(地区標準卸価格!P509="","",IF(ISNUMBER(地区標準卸価格!P509),IF(入力!$C$17=1,ROUNDDOWN(地区標準卸価格!P509*ユーザ別掛け率!P509%,-入力!$C$16),IF(入力!$C$17=2,ROUNDUP(地区標準卸価格!P509*ユーザ別掛け率!P509%,-入力!$C$16),IF(入力!$C$17=3,ROUND(地区標準卸価格!P509*ユーザ別掛け率!P509%,-入力!$C$16),""))),地区標準卸価格!P509))</f>
        <v>卸価格設定なし</v>
      </c>
      <c r="Q509" s="99" t="str">
        <f>'6桁'!Q509</f>
        <v>⑧Q
WL</v>
      </c>
      <c r="R509" s="111" t="str">
        <f>IF(地区標準卸価格!R509="","",IF(ISNUMBER(地区標準卸価格!R509),IF(入力!$E$17=1,ROUNDDOWN(地区標準卸価格!R509*ユーザ別掛け率!R509%,-入力!$E$16),IF(入力!$E$17=2,ROUNDUP(地区標準卸価格!R509*ユーザ別掛け率!R509%,-入力!$E$16),IF(入力!$E$17=3,ROUND(地区標準卸価格!R509*ユーザ別掛け率!R509%,-入力!$E$16),""))),地区標準卸価格!R509))</f>
        <v/>
      </c>
      <c r="S509" s="99">
        <f>'6桁'!S509</f>
        <v>0</v>
      </c>
      <c r="T509" s="458" t="str">
        <f>IF(地区標準卸価格!T509="","",IF(ISNUMBER(地区標準卸価格!T509),IF(入力!$E$17=1,ROUNDDOWN(地区標準卸価格!T509*ユーザ別掛け率!T509%,-入力!$E$16),IF(入力!$E$17=2,ROUNDUP(地区標準卸価格!T509*ユーザ別掛け率!T509%,-入力!$E$16),IF(入力!$E$17=3,ROUND(地区標準卸価格!T509*ユーザ別掛け率!T509%,-入力!$E$16),""))),地区標準卸価格!T509))</f>
        <v/>
      </c>
      <c r="U509" s="142">
        <f>'6桁'!U509</f>
        <v>0</v>
      </c>
      <c r="V509" s="458" t="str">
        <f>IF(地区標準卸価格!V509="","",IF(ISNUMBER(地区標準卸価格!V509),IF(入力!$E$17=1,ROUNDDOWN(地区標準卸価格!V509*ユーザ別掛け率!V509%,-入力!$E$16),IF(入力!$E$17=2,ROUNDUP(地区標準卸価格!V509*ユーザ別掛け率!V509%,-入力!$E$16),IF(入力!$E$17=3,ROUND(地区標準卸価格!V509*ユーザ別掛け率!V509%,-入力!$E$16),""))),地区標準卸価格!V509))</f>
        <v/>
      </c>
      <c r="W509" s="99">
        <f>'6桁'!W509</f>
        <v>0</v>
      </c>
      <c r="X509" s="74"/>
      <c r="Y509" s="265"/>
      <c r="Z509" s="40"/>
    </row>
    <row r="510" spans="2:26" ht="30" customHeight="1">
      <c r="B510" s="503">
        <v>17</v>
      </c>
      <c r="C510" s="576" t="s">
        <v>144</v>
      </c>
      <c r="D510" s="610"/>
      <c r="E510" s="576"/>
      <c r="F510" s="593"/>
      <c r="G510" s="361">
        <v>95</v>
      </c>
      <c r="H510" s="94">
        <f>IF(地区標準卸価格!H510="","",IF(ISNUMBER(地区標準卸価格!H510),IF(入力!$C$17=1,ROUNDDOWN(地区標準卸価格!H510*ユーザ別掛け率!H510%,-入力!$C$16),IF(入力!$C$17=2,ROUNDUP(地区標準卸価格!H510*ユーザ別掛け率!H510%,-入力!$C$16),IF(入力!$C$17=3,ROUND(地区標準卸価格!H510*ユーザ別掛け率!H510%,-入力!$C$16),""))),地区標準卸価格!H510))</f>
        <v>32500</v>
      </c>
      <c r="I510" s="360" t="str">
        <f>'6桁'!I510</f>
        <v>V★</v>
      </c>
      <c r="J510" s="94" t="str">
        <f>IF(地区標準卸価格!J510="","",IF(ISNUMBER(地区標準卸価格!J510),IF(入力!$C$17=1,ROUNDDOWN(地区標準卸価格!J510*ユーザ別掛け率!J510%,-入力!$C$16),IF(入力!$C$17=2,ROUNDUP(地区標準卸価格!J510*ユーザ別掛け率!J510%,-入力!$C$16),IF(入力!$C$17=3,ROUND(地区標準卸価格!J510*ユーザ別掛け率!J510%,-入力!$C$16),""))),地区標準卸価格!J510))</f>
        <v/>
      </c>
      <c r="K510" s="360">
        <f>'6桁'!K510</f>
        <v>0</v>
      </c>
      <c r="L510" s="94" t="str">
        <f>IF(地区標準卸価格!L510="","",IF(ISNUMBER(地区標準卸価格!L510),IF(入力!$C$17=1,ROUNDDOWN(地区標準卸価格!L510*ユーザ別掛け率!L510%,-入力!$C$16),IF(入力!$C$17=2,ROUNDUP(地区標準卸価格!L510*ユーザ別掛け率!L510%,-入力!$C$16),IF(入力!$C$17=3,ROUND(地区標準卸価格!L510*ユーザ別掛け率!L510%,-入力!$C$16),""))),地区標準卸価格!L510))</f>
        <v/>
      </c>
      <c r="M510" s="360">
        <f>'6桁'!M510</f>
        <v>0</v>
      </c>
      <c r="N510" s="94" t="str">
        <f>IF(地区標準卸価格!N510="","",IF(ISNUMBER(地区標準卸価格!N510),IF(入力!$C$17=1,ROUNDDOWN(地区標準卸価格!N510*ユーザ別掛け率!N510%,-入力!$C$16),IF(入力!$C$17=2,ROUNDUP(地区標準卸価格!N510*ユーザ別掛け率!N510%,-入力!$C$16),IF(入力!$C$17=3,ROUND(地区標準卸価格!N510*ユーザ別掛け率!N510%,-入力!$C$16),""))),地区標準卸価格!N510))</f>
        <v/>
      </c>
      <c r="O510" s="133">
        <f>'6桁'!O510</f>
        <v>0</v>
      </c>
      <c r="P510" s="94" t="str">
        <f>IF(地区標準卸価格!P510="","",IF(ISNUMBER(地区標準卸価格!P510),IF(入力!$C$17=1,ROUNDDOWN(地区標準卸価格!P510*ユーザ別掛け率!P510%,-入力!$C$16),IF(入力!$C$17=2,ROUNDUP(地区標準卸価格!P510*ユーザ別掛け率!P510%,-入力!$C$16),IF(入力!$C$17=3,ROUND(地区標準卸価格!P510*ユーザ別掛け率!P510%,-入力!$C$16),""))),地区標準卸価格!P510))</f>
        <v/>
      </c>
      <c r="Q510" s="360">
        <f>'6桁'!Q510</f>
        <v>0</v>
      </c>
      <c r="R510" s="94" t="str">
        <f>IF(地区標準卸価格!R510="","",IF(ISNUMBER(地区標準卸価格!R510),IF(入力!$E$17=1,ROUNDDOWN(地区標準卸価格!R510*ユーザ別掛け率!R510%,-入力!$E$16),IF(入力!$E$17=2,ROUNDUP(地区標準卸価格!R510*ユーザ別掛け率!R510%,-入力!$E$16),IF(入力!$E$17=3,ROUND(地区標準卸価格!R510*ユーザ別掛け率!R510%,-入力!$E$16),""))),地区標準卸価格!R510))</f>
        <v/>
      </c>
      <c r="S510" s="360">
        <f>'6桁'!S510</f>
        <v>0</v>
      </c>
      <c r="T510" s="475" t="str">
        <f>IF(地区標準卸価格!T510="","",IF(ISNUMBER(地区標準卸価格!T510),IF(入力!$E$17=1,ROUNDDOWN(地区標準卸価格!T510*ユーザ別掛け率!T510%,-入力!$E$16),IF(入力!$E$17=2,ROUNDUP(地区標準卸価格!T510*ユーザ別掛け率!T510%,-入力!$E$16),IF(入力!$E$17=3,ROUND(地区標準卸価格!T510*ユーザ別掛け率!T510%,-入力!$E$16),""))),地区標準卸価格!T510))</f>
        <v/>
      </c>
      <c r="U510" s="133">
        <f>'6桁'!U510</f>
        <v>0</v>
      </c>
      <c r="V510" s="475" t="str">
        <f>IF(地区標準卸価格!V510="","",IF(ISNUMBER(地区標準卸価格!V510),IF(入力!$E$17=1,ROUNDDOWN(地区標準卸価格!V510*ユーザ別掛け率!V510%,-入力!$E$16),IF(入力!$E$17=2,ROUNDUP(地区標準卸価格!V510*ユーザ別掛け率!V510%,-入力!$E$16),IF(入力!$E$17=3,ROUND(地区標準卸価格!V510*ユーザ別掛け率!V510%,-入力!$E$16),""))),地区標準卸価格!V510))</f>
        <v/>
      </c>
      <c r="W510" s="360">
        <f>'6桁'!W510</f>
        <v>0</v>
      </c>
      <c r="X510" s="74"/>
      <c r="Y510" s="265"/>
      <c r="Z510" s="40"/>
    </row>
    <row r="511" spans="2:26" ht="30" customHeight="1">
      <c r="B511" s="503"/>
      <c r="C511" s="500" t="s">
        <v>51</v>
      </c>
      <c r="D511" s="605"/>
      <c r="E511" s="500">
        <v>94</v>
      </c>
      <c r="F511" s="587"/>
      <c r="G511" s="342">
        <v>98</v>
      </c>
      <c r="H511" s="95">
        <f>IF(地区標準卸価格!H511="","",IF(ISNUMBER(地区標準卸価格!H511),IF(入力!$C$17=1,ROUNDDOWN(地区標準卸価格!H511*ユーザ別掛け率!H511%,-入力!$C$16),IF(入力!$C$17=2,ROUNDUP(地区標準卸価格!H511*ユーザ別掛け率!H511%,-入力!$C$16),IF(入力!$C$17=3,ROUND(地区標準卸価格!H511*ユーザ別掛け率!H511%,-入力!$C$16),""))),地区標準卸価格!H511))</f>
        <v>32900</v>
      </c>
      <c r="I511" s="96" t="str">
        <f>'6桁'!I511</f>
        <v>W</v>
      </c>
      <c r="J511" s="95">
        <f>IF(地区標準卸価格!J511="","",IF(ISNUMBER(地区標準卸価格!J511),IF(入力!$C$17=1,ROUNDDOWN(地区標準卸価格!J511*ユーザ別掛け率!J511%,-入力!$C$16),IF(入力!$C$17=2,ROUNDUP(地区標準卸価格!J511*ユーザ別掛け率!J511%,-入力!$C$16),IF(入力!$C$17=3,ROUND(地区標準卸価格!J511*ユーザ別掛け率!J511%,-入力!$C$16),""))),地区標準卸価格!J511))</f>
        <v>29400</v>
      </c>
      <c r="K511" s="96" t="str">
        <f>'6桁'!K511</f>
        <v>V</v>
      </c>
      <c r="L511" s="95" t="str">
        <f>IF(地区標準卸価格!L511="","",IF(ISNUMBER(地区標準卸価格!L511),IF(入力!$C$17=1,ROUNDDOWN(地区標準卸価格!L511*ユーザ別掛け率!L511%,-入力!$C$16),IF(入力!$C$17=2,ROUNDUP(地区標準卸価格!L511*ユーザ別掛け率!L511%,-入力!$C$16),IF(入力!$C$17=3,ROUND(地区標準卸価格!L511*ユーザ別掛け率!L511%,-入力!$C$16),""))),地区標準卸価格!L511))</f>
        <v/>
      </c>
      <c r="M511" s="96">
        <f>'6桁'!M511</f>
        <v>0</v>
      </c>
      <c r="N511" s="95" t="str">
        <f>IF(地区標準卸価格!N511="","",IF(ISNUMBER(地区標準卸価格!N511),IF(入力!$C$17=1,ROUNDDOWN(地区標準卸価格!N511*ユーザ別掛け率!N511%,-入力!$C$16),IF(入力!$C$17=2,ROUNDUP(地区標準卸価格!N511*ユーザ別掛け率!N511%,-入力!$C$16),IF(入力!$C$17=3,ROUND(地区標準卸価格!N511*ユーザ別掛け率!N511%,-入力!$C$16),""))),地区標準卸価格!N511))</f>
        <v/>
      </c>
      <c r="O511" s="126">
        <f>'6桁'!O511</f>
        <v>0</v>
      </c>
      <c r="P511" s="95" t="str">
        <f>IF(地区標準卸価格!P511="","",IF(ISNUMBER(地区標準卸価格!P511),IF(入力!$C$17=1,ROUNDDOWN(地区標準卸価格!P511*ユーザ別掛け率!P511%,-入力!$C$16),IF(入力!$C$17=2,ROUNDUP(地区標準卸価格!P511*ユーザ別掛け率!P511%,-入力!$C$16),IF(入力!$C$17=3,ROUND(地区標準卸価格!P511*ユーザ別掛け率!P511%,-入力!$C$16),""))),地区標準卸価格!P511))</f>
        <v/>
      </c>
      <c r="Q511" s="96">
        <f>'6桁'!Q511</f>
        <v>0</v>
      </c>
      <c r="R511" s="95" t="str">
        <f>IF(地区標準卸価格!R511="","",IF(ISNUMBER(地区標準卸価格!R511),IF(入力!$E$17=1,ROUNDDOWN(地区標準卸価格!R511*ユーザ別掛け率!R511%,-入力!$E$16),IF(入力!$E$17=2,ROUNDUP(地区標準卸価格!R511*ユーザ別掛け率!R511%,-入力!$E$16),IF(入力!$E$17=3,ROUND(地区標準卸価格!R511*ユーザ別掛け率!R511%,-入力!$E$16),""))),地区標準卸価格!R511))</f>
        <v/>
      </c>
      <c r="S511" s="96">
        <f>'6桁'!S511</f>
        <v>0</v>
      </c>
      <c r="T511" s="456" t="str">
        <f>IF(地区標準卸価格!T511="","",IF(ISNUMBER(地区標準卸価格!T511),IF(入力!$E$17=1,ROUNDDOWN(地区標準卸価格!T511*ユーザ別掛け率!T511%,-入力!$E$16),IF(入力!$E$17=2,ROUNDUP(地区標準卸価格!T511*ユーザ別掛け率!T511%,-入力!$E$16),IF(入力!$E$17=3,ROUND(地区標準卸価格!T511*ユーザ別掛け率!T511%,-入力!$E$16),""))),地区標準卸価格!T511))</f>
        <v/>
      </c>
      <c r="U511" s="126">
        <f>'6桁'!U511</f>
        <v>0</v>
      </c>
      <c r="V511" s="456" t="str">
        <f>IF(地区標準卸価格!V511="","",IF(ISNUMBER(地区標準卸価格!V511),IF(入力!$E$17=1,ROUNDDOWN(地区標準卸価格!V511*ユーザ別掛け率!V511%,-入力!$E$16),IF(入力!$E$17=2,ROUNDUP(地区標準卸価格!V511*ユーザ別掛け率!V511%,-入力!$E$16),IF(入力!$E$17=3,ROUND(地区標準卸価格!V511*ユーザ別掛け率!V511%,-入力!$E$16),""))),地区標準卸価格!V511))</f>
        <v/>
      </c>
      <c r="W511" s="96">
        <f>'6桁'!W511</f>
        <v>0</v>
      </c>
      <c r="X511" s="74"/>
      <c r="Y511" s="265"/>
      <c r="Z511" s="40"/>
    </row>
    <row r="512" spans="2:26" ht="30" customHeight="1">
      <c r="B512" s="503"/>
      <c r="C512" s="500" t="s">
        <v>145</v>
      </c>
      <c r="D512" s="605"/>
      <c r="E512" s="500">
        <v>97</v>
      </c>
      <c r="F512" s="587"/>
      <c r="G512" s="342">
        <v>101</v>
      </c>
      <c r="H512" s="95">
        <f>IF(地区標準卸価格!H512="","",IF(ISNUMBER(地区標準卸価格!H512),IF(入力!$C$17=1,ROUNDDOWN(地区標準卸価格!H512*ユーザ別掛け率!H512%,-入力!$C$16),IF(入力!$C$17=2,ROUNDUP(地区標準卸価格!H512*ユーザ別掛け率!H512%,-入力!$C$16),IF(入力!$C$17=3,ROUND(地区標準卸価格!H512*ユーザ別掛け率!H512%,-入力!$C$16),""))),地区標準卸価格!H512))</f>
        <v>35000</v>
      </c>
      <c r="I512" s="96" t="str">
        <f>'6桁'!I512</f>
        <v>W</v>
      </c>
      <c r="J512" s="95">
        <f>IF(地区標準卸価格!J512="","",IF(ISNUMBER(地区標準卸価格!J512),IF(入力!$C$17=1,ROUNDDOWN(地区標準卸価格!J512*ユーザ別掛け率!J512%,-入力!$C$16),IF(入力!$C$17=2,ROUNDUP(地区標準卸価格!J512*ユーザ別掛け率!J512%,-入力!$C$16),IF(入力!$C$17=3,ROUND(地区標準卸価格!J512*ユーザ別掛け率!J512%,-入力!$C$16),""))),地区標準卸価格!J512))</f>
        <v>33700</v>
      </c>
      <c r="K512" s="96" t="str">
        <f>'6桁'!K512</f>
        <v>W★</v>
      </c>
      <c r="L512" s="95" t="str">
        <f>IF(地区標準卸価格!L512="","",IF(ISNUMBER(地区標準卸価格!L512),IF(入力!$C$17=1,ROUNDDOWN(地区標準卸価格!L512*ユーザ別掛け率!L512%,-入力!$C$16),IF(入力!$C$17=2,ROUNDUP(地区標準卸価格!L512*ユーザ別掛け率!L512%,-入力!$C$16),IF(入力!$C$17=3,ROUND(地区標準卸価格!L512*ユーザ別掛け率!L512%,-入力!$C$16),""))),地区標準卸価格!L512))</f>
        <v/>
      </c>
      <c r="M512" s="96">
        <f>'6桁'!M512</f>
        <v>0</v>
      </c>
      <c r="N512" s="95" t="str">
        <f>IF(地区標準卸価格!N512="","",IF(ISNUMBER(地区標準卸価格!N512),IF(入力!$C$17=1,ROUNDDOWN(地区標準卸価格!N512*ユーザ別掛け率!N512%,-入力!$C$16),IF(入力!$C$17=2,ROUNDUP(地区標準卸価格!N512*ユーザ別掛け率!N512%,-入力!$C$16),IF(入力!$C$17=3,ROUND(地区標準卸価格!N512*ユーザ別掛け率!N512%,-入力!$C$16),""))),地区標準卸価格!N512))</f>
        <v/>
      </c>
      <c r="O512" s="126">
        <f>'6桁'!O512</f>
        <v>0</v>
      </c>
      <c r="P512" s="95" t="str">
        <f>IF(地区標準卸価格!P512="","",IF(ISNUMBER(地区標準卸価格!P512),IF(入力!$C$17=1,ROUNDDOWN(地区標準卸価格!P512*ユーザ別掛け率!P512%,-入力!$C$16),IF(入力!$C$17=2,ROUNDUP(地区標準卸価格!P512*ユーザ別掛け率!P512%,-入力!$C$16),IF(入力!$C$17=3,ROUND(地区標準卸価格!P512*ユーザ別掛け率!P512%,-入力!$C$16),""))),地区標準卸価格!P512))</f>
        <v/>
      </c>
      <c r="Q512" s="96">
        <f>'6桁'!Q512</f>
        <v>0</v>
      </c>
      <c r="R512" s="95" t="str">
        <f>IF(地区標準卸価格!R512="","",IF(ISNUMBER(地区標準卸価格!R512),IF(入力!$E$17=1,ROUNDDOWN(地区標準卸価格!R512*ユーザ別掛け率!R512%,-入力!$E$16),IF(入力!$E$17=2,ROUNDUP(地区標準卸価格!R512*ユーザ別掛け率!R512%,-入力!$E$16),IF(入力!$E$17=3,ROUND(地区標準卸価格!R512*ユーザ別掛け率!R512%,-入力!$E$16),""))),地区標準卸価格!R512))</f>
        <v/>
      </c>
      <c r="S512" s="96">
        <f>'6桁'!S512</f>
        <v>0</v>
      </c>
      <c r="T512" s="456" t="str">
        <f>IF(地区標準卸価格!T512="","",IF(ISNUMBER(地区標準卸価格!T512),IF(入力!$E$17=1,ROUNDDOWN(地区標準卸価格!T512*ユーザ別掛け率!T512%,-入力!$E$16),IF(入力!$E$17=2,ROUNDUP(地区標準卸価格!T512*ユーザ別掛け率!T512%,-入力!$E$16),IF(入力!$E$17=3,ROUND(地区標準卸価格!T512*ユーザ別掛け率!T512%,-入力!$E$16),""))),地区標準卸価格!T512))</f>
        <v/>
      </c>
      <c r="U512" s="126">
        <f>'6桁'!U512</f>
        <v>0</v>
      </c>
      <c r="V512" s="456" t="str">
        <f>IF(地区標準卸価格!V512="","",IF(ISNUMBER(地区標準卸価格!V512),IF(入力!$E$17=1,ROUNDDOWN(地区標準卸価格!V512*ユーザ別掛け率!V512%,-入力!$E$16),IF(入力!$E$17=2,ROUNDUP(地区標準卸価格!V512*ユーザ別掛け率!V512%,-入力!$E$16),IF(入力!$E$17=3,ROUND(地区標準卸価格!V512*ユーザ別掛け率!V512%,-入力!$E$16),""))),地区標準卸価格!V512))</f>
        <v/>
      </c>
      <c r="W512" s="96">
        <f>'6桁'!W512</f>
        <v>0</v>
      </c>
      <c r="X512" s="74"/>
      <c r="Y512" s="265"/>
      <c r="Z512" s="40"/>
    </row>
    <row r="513" spans="2:27" ht="30" customHeight="1">
      <c r="B513" s="503"/>
      <c r="C513" s="500" t="s">
        <v>146</v>
      </c>
      <c r="D513" s="605"/>
      <c r="E513" s="500">
        <v>99</v>
      </c>
      <c r="F513" s="587"/>
      <c r="G513" s="342">
        <v>103</v>
      </c>
      <c r="H513" s="95">
        <f>IF(地区標準卸価格!H513="","",IF(ISNUMBER(地区標準卸価格!H513),IF(入力!$C$17=1,ROUNDDOWN(地区標準卸価格!H513*ユーザ別掛け率!H513%,-入力!$C$16),IF(入力!$C$17=2,ROUNDUP(地区標準卸価格!H513*ユーザ別掛け率!H513%,-入力!$C$16),IF(入力!$C$17=3,ROUND(地区標準卸価格!H513*ユーザ別掛け率!H513%,-入力!$C$16),""))),地区標準卸価格!H513))</f>
        <v>36200</v>
      </c>
      <c r="I513" s="96" t="str">
        <f>'6桁'!I513</f>
        <v>W</v>
      </c>
      <c r="J513" s="95" t="str">
        <f>IF(地区標準卸価格!J513="","",IF(ISNUMBER(地区標準卸価格!J513),IF(入力!$C$17=1,ROUNDDOWN(地区標準卸価格!J513*ユーザ別掛け率!J513%,-入力!$C$16),IF(入力!$C$17=2,ROUNDUP(地区標準卸価格!J513*ユーザ別掛け率!J513%,-入力!$C$16),IF(入力!$C$17=3,ROUND(地区標準卸価格!J513*ユーザ別掛け率!J513%,-入力!$C$16),""))),地区標準卸価格!J513))</f>
        <v/>
      </c>
      <c r="K513" s="96">
        <f>'6桁'!K513</f>
        <v>0</v>
      </c>
      <c r="L513" s="95" t="str">
        <f>IF(地区標準卸価格!L513="","",IF(ISNUMBER(地区標準卸価格!L513),IF(入力!$C$17=1,ROUNDDOWN(地区標準卸価格!L513*ユーザ別掛け率!L513%,-入力!$C$16),IF(入力!$C$17=2,ROUNDUP(地区標準卸価格!L513*ユーザ別掛け率!L513%,-入力!$C$16),IF(入力!$C$17=3,ROUND(地区標準卸価格!L513*ユーザ別掛け率!L513%,-入力!$C$16),""))),地区標準卸価格!L513))</f>
        <v/>
      </c>
      <c r="M513" s="96">
        <f>'6桁'!M513</f>
        <v>0</v>
      </c>
      <c r="N513" s="95" t="str">
        <f>IF(地区標準卸価格!N513="","",IF(ISNUMBER(地区標準卸価格!N513),IF(入力!$C$17=1,ROUNDDOWN(地区標準卸価格!N513*ユーザ別掛け率!N513%,-入力!$C$16),IF(入力!$C$17=2,ROUNDUP(地区標準卸価格!N513*ユーザ別掛け率!N513%,-入力!$C$16),IF(入力!$C$17=3,ROUND(地区標準卸価格!N513*ユーザ別掛け率!N513%,-入力!$C$16),""))),地区標準卸価格!N513))</f>
        <v/>
      </c>
      <c r="O513" s="126">
        <f>'6桁'!O513</f>
        <v>0</v>
      </c>
      <c r="P513" s="95" t="str">
        <f>IF(地区標準卸価格!P513="","",IF(ISNUMBER(地区標準卸価格!P513),IF(入力!$C$17=1,ROUNDDOWN(地区標準卸価格!P513*ユーザ別掛け率!P513%,-入力!$C$16),IF(入力!$C$17=2,ROUNDUP(地区標準卸価格!P513*ユーザ別掛け率!P513%,-入力!$C$16),IF(入力!$C$17=3,ROUND(地区標準卸価格!P513*ユーザ別掛け率!P513%,-入力!$C$16),""))),地区標準卸価格!P513))</f>
        <v/>
      </c>
      <c r="Q513" s="96">
        <f>'6桁'!Q513</f>
        <v>0</v>
      </c>
      <c r="R513" s="95" t="str">
        <f>IF(地区標準卸価格!R513="","",IF(ISNUMBER(地区標準卸価格!R513),IF(入力!$E$17=1,ROUNDDOWN(地区標準卸価格!R513*ユーザ別掛け率!R513%,-入力!$E$16),IF(入力!$E$17=2,ROUNDUP(地区標準卸価格!R513*ユーザ別掛け率!R513%,-入力!$E$16),IF(入力!$E$17=3,ROUND(地区標準卸価格!R513*ユーザ別掛け率!R513%,-入力!$E$16),""))),地区標準卸価格!R513))</f>
        <v/>
      </c>
      <c r="S513" s="96">
        <f>'6桁'!S513</f>
        <v>0</v>
      </c>
      <c r="T513" s="456" t="str">
        <f>IF(地区標準卸価格!T513="","",IF(ISNUMBER(地区標準卸価格!T513),IF(入力!$E$17=1,ROUNDDOWN(地区標準卸価格!T513*ユーザ別掛け率!T513%,-入力!$E$16),IF(入力!$E$17=2,ROUNDUP(地区標準卸価格!T513*ユーザ別掛け率!T513%,-入力!$E$16),IF(入力!$E$17=3,ROUND(地区標準卸価格!T513*ユーザ別掛け率!T513%,-入力!$E$16),""))),地区標準卸価格!T513))</f>
        <v>卸価格設定なし</v>
      </c>
      <c r="U513" s="126" t="str">
        <f>'6桁'!U513</f>
        <v>W★</v>
      </c>
      <c r="V513" s="456" t="str">
        <f>IF(地区標準卸価格!V513="","",IF(ISNUMBER(地区標準卸価格!V513),IF(入力!$E$17=1,ROUNDDOWN(地区標準卸価格!V513*ユーザ別掛け率!V513%,-入力!$E$16),IF(入力!$E$17=2,ROUNDUP(地区標準卸価格!V513*ユーザ別掛け率!V513%,-入力!$E$16),IF(入力!$E$17=3,ROUND(地区標準卸価格!V513*ユーザ別掛け率!V513%,-入力!$E$16),""))),地区標準卸価格!V513))</f>
        <v/>
      </c>
      <c r="W513" s="96">
        <f>'6桁'!W513</f>
        <v>0</v>
      </c>
      <c r="X513" s="74"/>
      <c r="Y513" s="265"/>
      <c r="Z513" s="40"/>
    </row>
    <row r="514" spans="2:27" ht="30" customHeight="1">
      <c r="B514" s="503"/>
      <c r="C514" s="500" t="s">
        <v>82</v>
      </c>
      <c r="D514" s="605"/>
      <c r="E514" s="500">
        <v>96</v>
      </c>
      <c r="F514" s="587"/>
      <c r="G514" s="342">
        <v>100</v>
      </c>
      <c r="H514" s="95">
        <f>IF(地区標準卸価格!H514="","",IF(ISNUMBER(地区標準卸価格!H514),IF(入力!$C$17=1,ROUNDDOWN(地区標準卸価格!H514*ユーザ別掛け率!H514%,-入力!$C$16),IF(入力!$C$17=2,ROUNDUP(地区標準卸価格!H514*ユーザ別掛け率!H514%,-入力!$C$16),IF(入力!$C$17=3,ROUND(地区標準卸価格!H514*ユーザ別掛け率!H514%,-入力!$C$16),""))),地区標準卸価格!H514))</f>
        <v>29900</v>
      </c>
      <c r="I514" s="96" t="str">
        <f>'6桁'!I514</f>
        <v>H</v>
      </c>
      <c r="J514" s="95" t="str">
        <f>IF(地区標準卸価格!J514="","",IF(ISNUMBER(地区標準卸価格!J514),IF(入力!$C$17=1,ROUNDDOWN(地区標準卸価格!J514*ユーザ別掛け率!J514%,-入力!$C$16),IF(入力!$C$17=2,ROUNDUP(地区標準卸価格!J514*ユーザ別掛け率!J514%,-入力!$C$16),IF(入力!$C$17=3,ROUND(地区標準卸価格!J514*ユーザ別掛け率!J514%,-入力!$C$16),""))),地区標準卸価格!J514))</f>
        <v/>
      </c>
      <c r="K514" s="96">
        <f>'6桁'!K514</f>
        <v>0</v>
      </c>
      <c r="L514" s="95">
        <f>IF(地区標準卸価格!L514="","",IF(ISNUMBER(地区標準卸価格!L514),IF(入力!$C$17=1,ROUNDDOWN(地区標準卸価格!L514*ユーザ別掛け率!L514%,-入力!$C$16),IF(入力!$C$17=2,ROUNDUP(地区標準卸価格!L514*ユーザ別掛け率!L514%,-入力!$C$16),IF(入力!$C$17=3,ROUND(地区標準卸価格!L514*ユーザ別掛け率!L514%,-入力!$C$16),""))),地区標準卸価格!L514))</f>
        <v>30300</v>
      </c>
      <c r="M514" s="96" t="str">
        <f>'6桁'!M514</f>
        <v>H</v>
      </c>
      <c r="N514" s="95">
        <f>IF(地区標準卸価格!N514="","",IF(ISNUMBER(地区標準卸価格!N514),IF(入力!$C$17=1,ROUNDDOWN(地区標準卸価格!N514*ユーザ別掛け率!N514%,-入力!$C$16),IF(入力!$C$17=2,ROUNDUP(地区標準卸価格!N514*ユーザ別掛け率!N514%,-入力!$C$16),IF(入力!$C$17=3,ROUND(地区標準卸価格!N514*ユーザ別掛け率!N514%,-入力!$C$16),""))),地区標準卸価格!N514))</f>
        <v>33500</v>
      </c>
      <c r="O514" s="126" t="str">
        <f>'6桁'!O514</f>
        <v>H★
RBL</v>
      </c>
      <c r="P514" s="95" t="str">
        <f>IF(地区標準卸価格!P514="","",IF(ISNUMBER(地区標準卸価格!P514),IF(入力!$C$17=1,ROUNDDOWN(地区標準卸価格!P514*ユーザ別掛け率!P514%,-入力!$C$16),IF(入力!$C$17=2,ROUNDUP(地区標準卸価格!P514*ユーザ別掛け率!P514%,-入力!$C$16),IF(入力!$C$17=3,ROUND(地区標準卸価格!P514*ユーザ別掛け率!P514%,-入力!$C$16),""))),地区標準卸価格!P514))</f>
        <v/>
      </c>
      <c r="Q514" s="96">
        <f>'6桁'!Q514</f>
        <v>0</v>
      </c>
      <c r="R514" s="95" t="str">
        <f>IF(地区標準卸価格!R514="","",IF(ISNUMBER(地区標準卸価格!R514),IF(入力!$E$17=1,ROUNDDOWN(地区標準卸価格!R514*ユーザ別掛け率!R514%,-入力!$E$16),IF(入力!$E$17=2,ROUNDUP(地区標準卸価格!R514*ユーザ別掛け率!R514%,-入力!$E$16),IF(入力!$E$17=3,ROUND(地区標準卸価格!R514*ユーザ別掛け率!R514%,-入力!$E$16),""))),地区標準卸価格!R514))</f>
        <v/>
      </c>
      <c r="S514" s="96">
        <f>'6桁'!S514</f>
        <v>0</v>
      </c>
      <c r="T514" s="456" t="str">
        <f>IF(地区標準卸価格!T514="","",IF(ISNUMBER(地区標準卸価格!T514),IF(入力!$E$17=1,ROUNDDOWN(地区標準卸価格!T514*ユーザ別掛け率!T514%,-入力!$E$16),IF(入力!$E$17=2,ROUNDUP(地区標準卸価格!T514*ユーザ別掛け率!T514%,-入力!$E$16),IF(入力!$E$17=3,ROUND(地区標準卸価格!T514*ユーザ別掛け率!T514%,-入力!$E$16),""))),地区標準卸価格!T514))</f>
        <v/>
      </c>
      <c r="U514" s="126">
        <f>'6桁'!U514</f>
        <v>0</v>
      </c>
      <c r="V514" s="456" t="str">
        <f>IF(地区標準卸価格!V514="","",IF(ISNUMBER(地区標準卸価格!V514),IF(入力!$E$17=1,ROUNDDOWN(地区標準卸価格!V514*ユーザ別掛け率!V514%,-入力!$E$16),IF(入力!$E$17=2,ROUNDUP(地区標準卸価格!V514*ユーザ別掛け率!V514%,-入力!$E$16),IF(入力!$E$17=3,ROUND(地区標準卸価格!V514*ユーザ別掛け率!V514%,-入力!$E$16),""))),地区標準卸価格!V514))</f>
        <v/>
      </c>
      <c r="W514" s="96">
        <f>'6桁'!W514</f>
        <v>0</v>
      </c>
      <c r="X514" s="74"/>
      <c r="Y514" s="265"/>
      <c r="Z514" s="40"/>
    </row>
    <row r="515" spans="2:27" ht="30" customHeight="1">
      <c r="B515" s="503"/>
      <c r="C515" s="500" t="s">
        <v>208</v>
      </c>
      <c r="D515" s="605"/>
      <c r="E515" s="500">
        <v>99</v>
      </c>
      <c r="F515" s="587"/>
      <c r="G515" s="342">
        <v>103</v>
      </c>
      <c r="H515" s="95">
        <f>IF(地区標準卸価格!H515="","",IF(ISNUMBER(地区標準卸価格!H515),IF(入力!$C$17=1,ROUNDDOWN(地区標準卸価格!H515*ユーザ別掛け率!H515%,-入力!$C$16),IF(入力!$C$17=2,ROUNDUP(地区標準卸価格!H515*ユーザ別掛け率!H515%,-入力!$C$16),IF(入力!$C$17=3,ROUND(地区標準卸価格!H515*ユーザ別掛け率!H515%,-入力!$C$16),""))),地区標準卸価格!H515))</f>
        <v>31100</v>
      </c>
      <c r="I515" s="96" t="str">
        <f>'6桁'!I515</f>
        <v>H</v>
      </c>
      <c r="J515" s="95" t="str">
        <f>IF(地区標準卸価格!J515="","",IF(ISNUMBER(地区標準卸価格!J515),IF(入力!$C$17=1,ROUNDDOWN(地区標準卸価格!J515*ユーザ別掛け率!J515%,-入力!$C$16),IF(入力!$C$17=2,ROUNDUP(地区標準卸価格!J515*ユーザ別掛け率!J515%,-入力!$C$16),IF(入力!$C$17=3,ROUND(地区標準卸価格!J515*ユーザ別掛け率!J515%,-入力!$C$16),""))),地区標準卸価格!J515))</f>
        <v/>
      </c>
      <c r="K515" s="96">
        <f>'6桁'!K515</f>
        <v>0</v>
      </c>
      <c r="L515" s="95">
        <f>IF(地区標準卸価格!L515="","",IF(ISNUMBER(地区標準卸価格!L515),IF(入力!$C$17=1,ROUNDDOWN(地区標準卸価格!L515*ユーザ別掛け率!L515%,-入力!$C$16),IF(入力!$C$17=2,ROUNDUP(地区標準卸価格!L515*ユーザ別掛け率!L515%,-入力!$C$16),IF(入力!$C$17=3,ROUND(地区標準卸価格!L515*ユーザ別掛け率!L515%,-入力!$C$16),""))),地区標準卸価格!L515))</f>
        <v>31600</v>
      </c>
      <c r="M515" s="96" t="str">
        <f>'6桁'!M515</f>
        <v>V</v>
      </c>
      <c r="N515" s="95">
        <f>IF(地区標準卸価格!N515="","",IF(ISNUMBER(地区標準卸価格!N515),IF(入力!$C$17=1,ROUNDDOWN(地区標準卸価格!N515*ユーザ別掛け率!N515%,-入力!$C$16),IF(入力!$C$17=2,ROUNDUP(地区標準卸価格!N515*ユーザ別掛け率!N515%,-入力!$C$16),IF(入力!$C$17=3,ROUND(地区標準卸価格!N515*ユーザ別掛け率!N515%,-入力!$C$16),""))),地区標準卸価格!N515))</f>
        <v>35300</v>
      </c>
      <c r="O515" s="126" t="str">
        <f>'6桁'!O515</f>
        <v>H
RBL</v>
      </c>
      <c r="P515" s="95" t="str">
        <f>IF(地区標準卸価格!P515="","",IF(ISNUMBER(地区標準卸価格!P515),IF(入力!$C$17=1,ROUNDDOWN(地区標準卸価格!P515*ユーザ別掛け率!P515%,-入力!$C$16),IF(入力!$C$17=2,ROUNDUP(地区標準卸価格!P515*ユーザ別掛け率!P515%,-入力!$C$16),IF(入力!$C$17=3,ROUND(地区標準卸価格!P515*ユーザ別掛け率!P515%,-入力!$C$16),""))),地区標準卸価格!P515))</f>
        <v/>
      </c>
      <c r="Q515" s="96">
        <f>'6桁'!Q515</f>
        <v>0</v>
      </c>
      <c r="R515" s="95" t="str">
        <f>IF(地区標準卸価格!R515="","",IF(ISNUMBER(地区標準卸価格!R515),IF(入力!$E$17=1,ROUNDDOWN(地区標準卸価格!R515*ユーザ別掛け率!R515%,-入力!$E$16),IF(入力!$E$17=2,ROUNDUP(地区標準卸価格!R515*ユーザ別掛け率!R515%,-入力!$E$16),IF(入力!$E$17=3,ROUND(地区標準卸価格!R515*ユーザ別掛け率!R515%,-入力!$E$16),""))),地区標準卸価格!R515))</f>
        <v/>
      </c>
      <c r="S515" s="96">
        <f>'6桁'!S515</f>
        <v>0</v>
      </c>
      <c r="T515" s="456" t="str">
        <f>IF(地区標準卸価格!T515="","",IF(ISNUMBER(地区標準卸価格!T515),IF(入力!$E$17=1,ROUNDDOWN(地区標準卸価格!T515*ユーザ別掛け率!T515%,-入力!$E$16),IF(入力!$E$17=2,ROUNDUP(地区標準卸価格!T515*ユーザ別掛け率!T515%,-入力!$E$16),IF(入力!$E$17=3,ROUND(地区標準卸価格!T515*ユーザ別掛け率!T515%,-入力!$E$16),""))),地区標準卸価格!T515))</f>
        <v/>
      </c>
      <c r="U515" s="126">
        <f>'6桁'!U515</f>
        <v>0</v>
      </c>
      <c r="V515" s="456" t="str">
        <f>IF(地区標準卸価格!V515="","",IF(ISNUMBER(地区標準卸価格!V515),IF(入力!$E$17=1,ROUNDDOWN(地区標準卸価格!V515*ユーザ別掛け率!V515%,-入力!$E$16),IF(入力!$E$17=2,ROUNDUP(地区標準卸価格!V515*ユーザ別掛け率!V515%,-入力!$E$16),IF(入力!$E$17=3,ROUND(地区標準卸価格!V515*ユーザ別掛け率!V515%,-入力!$E$16),""))),地区標準卸価格!V515))</f>
        <v/>
      </c>
      <c r="W515" s="96">
        <f>'6桁'!W515</f>
        <v>0</v>
      </c>
      <c r="X515" s="74"/>
      <c r="Y515" s="265"/>
      <c r="Z515" s="40"/>
    </row>
    <row r="516" spans="2:27" ht="30" customHeight="1">
      <c r="B516" s="503"/>
      <c r="C516" s="500" t="s">
        <v>437</v>
      </c>
      <c r="D516" s="605"/>
      <c r="E516" s="500">
        <v>102</v>
      </c>
      <c r="F516" s="587"/>
      <c r="G516" s="342"/>
      <c r="H516" s="95" t="str">
        <f>IF(地区標準卸価格!H516="","",IF(ISNUMBER(地区標準卸価格!H516),IF(入力!$C$17=1,ROUNDDOWN(地区標準卸価格!H516*ユーザ別掛け率!H516%,-入力!$C$16),IF(入力!$C$17=2,ROUNDUP(地区標準卸価格!H516*ユーザ別掛け率!H516%,-入力!$C$16),IF(入力!$C$17=3,ROUND(地区標準卸価格!H516*ユーザ別掛け率!H516%,-入力!$C$16),""))),地区標準卸価格!H516))</f>
        <v/>
      </c>
      <c r="I516" s="96">
        <f>'6桁'!I516</f>
        <v>0</v>
      </c>
      <c r="J516" s="95" t="str">
        <f>IF(地区標準卸価格!J516="","",IF(ISNUMBER(地区標準卸価格!J516),IF(入力!$C$17=1,ROUNDDOWN(地区標準卸価格!J516*ユーザ別掛け率!J516%,-入力!$C$16),IF(入力!$C$17=2,ROUNDUP(地区標準卸価格!J516*ユーザ別掛け率!J516%,-入力!$C$16),IF(入力!$C$17=3,ROUND(地区標準卸価格!J516*ユーザ別掛け率!J516%,-入力!$C$16),""))),地区標準卸価格!J516))</f>
        <v/>
      </c>
      <c r="K516" s="96">
        <f>'6桁'!K516</f>
        <v>0</v>
      </c>
      <c r="L516" s="95" t="str">
        <f>IF(地区標準卸価格!L516="","",IF(ISNUMBER(地区標準卸価格!L516),IF(入力!$C$17=1,ROUNDDOWN(地区標準卸価格!L516*ユーザ別掛け率!L516%,-入力!$C$16),IF(入力!$C$17=2,ROUNDUP(地区標準卸価格!L516*ユーザ別掛け率!L516%,-入力!$C$16),IF(入力!$C$17=3,ROUND(地区標準卸価格!L516*ユーザ別掛け率!L516%,-入力!$C$16),""))),地区標準卸価格!L516))</f>
        <v/>
      </c>
      <c r="M516" s="96">
        <f>'6桁'!M516</f>
        <v>0</v>
      </c>
      <c r="N516" s="95" t="str">
        <f>IF(地区標準卸価格!N516="","",IF(ISNUMBER(地区標準卸価格!N516),IF(入力!$C$17=1,ROUNDDOWN(地区標準卸価格!N516*ユーザ別掛け率!N516%,-入力!$C$16),IF(入力!$C$17=2,ROUNDUP(地区標準卸価格!N516*ユーザ別掛け率!N516%,-入力!$C$16),IF(入力!$C$17=3,ROUND(地区標準卸価格!N516*ユーザ別掛け率!N516%,-入力!$C$16),""))),地区標準卸価格!N516))</f>
        <v/>
      </c>
      <c r="O516" s="126">
        <f>'6桁'!O516</f>
        <v>0</v>
      </c>
      <c r="P516" s="95" t="str">
        <f>IF(地区標準卸価格!P516="","",IF(ISNUMBER(地区標準卸価格!P516),IF(入力!$C$17=1,ROUNDDOWN(地区標準卸価格!P516*ユーザ別掛け率!P516%,-入力!$C$16),IF(入力!$C$17=2,ROUNDUP(地区標準卸価格!P516*ユーザ別掛け率!P516%,-入力!$C$16),IF(入力!$C$17=3,ROUND(地区標準卸価格!P516*ユーザ別掛け率!P516%,-入力!$C$16),""))),地区標準卸価格!P516))</f>
        <v/>
      </c>
      <c r="Q516" s="96">
        <f>'6桁'!Q516</f>
        <v>0</v>
      </c>
      <c r="R516" s="95" t="str">
        <f>IF(地区標準卸価格!R516="","",IF(ISNUMBER(地区標準卸価格!R516),IF(入力!$E$17=1,ROUNDDOWN(地区標準卸価格!R516*ユーザ別掛け率!R516%,-入力!$E$16),IF(入力!$E$17=2,ROUNDUP(地区標準卸価格!R516*ユーザ別掛け率!R516%,-入力!$E$16),IF(入力!$E$17=3,ROUND(地区標準卸価格!R516*ユーザ別掛け率!R516%,-入力!$E$16),""))),地区標準卸価格!R516))</f>
        <v/>
      </c>
      <c r="S516" s="96">
        <f>'6桁'!S516</f>
        <v>0</v>
      </c>
      <c r="T516" s="456" t="str">
        <f>IF(地区標準卸価格!T516="","",IF(ISNUMBER(地区標準卸価格!T516),IF(入力!$E$17=1,ROUNDDOWN(地区標準卸価格!T516*ユーザ別掛け率!T516%,-入力!$E$16),IF(入力!$E$17=2,ROUNDUP(地区標準卸価格!T516*ユーザ別掛け率!T516%,-入力!$E$16),IF(入力!$E$17=3,ROUND(地区標準卸価格!T516*ユーザ別掛け率!T516%,-入力!$E$16),""))),地区標準卸価格!T516))</f>
        <v>卸価格設定なし</v>
      </c>
      <c r="U516" s="126" t="str">
        <f>'6桁'!U516</f>
        <v>W</v>
      </c>
      <c r="V516" s="456" t="str">
        <f>IF(地区標準卸価格!V516="","",IF(ISNUMBER(地区標準卸価格!V516),IF(入力!$E$17=1,ROUNDDOWN(地区標準卸価格!V516*ユーザ別掛け率!V516%,-入力!$E$16),IF(入力!$E$17=2,ROUNDUP(地区標準卸価格!V516*ユーザ別掛け率!V516%,-入力!$E$16),IF(入力!$E$17=3,ROUND(地区標準卸価格!V516*ユーザ別掛け率!V516%,-入力!$E$16),""))),地区標準卸価格!V516))</f>
        <v/>
      </c>
      <c r="W516" s="96">
        <f>'6桁'!W516</f>
        <v>0</v>
      </c>
      <c r="X516" s="74"/>
      <c r="Y516" s="265"/>
      <c r="Z516" s="40"/>
    </row>
    <row r="517" spans="2:27" ht="30" customHeight="1">
      <c r="B517" s="503"/>
      <c r="C517" s="500" t="s">
        <v>340</v>
      </c>
      <c r="D517" s="605"/>
      <c r="E517" s="590" t="s">
        <v>2005</v>
      </c>
      <c r="F517" s="587"/>
      <c r="G517" s="342">
        <v>106</v>
      </c>
      <c r="H517" s="95">
        <f>IF(地区標準卸価格!H517="","",IF(ISNUMBER(地区標準卸価格!H517),IF(入力!$C$17=1,ROUNDDOWN(地区標準卸価格!H517*ユーザ別掛け率!H517%,-入力!$C$16),IF(入力!$C$17=2,ROUNDUP(地区標準卸価格!H517*ユーザ別掛け率!H517%,-入力!$C$16),IF(入力!$C$17=3,ROUND(地区標準卸価格!H517*ユーザ別掛け率!H517%,-入力!$C$16),""))),地区標準卸価格!H517))</f>
        <v>27800</v>
      </c>
      <c r="I517" s="96" t="str">
        <f>'6桁'!I517</f>
        <v>H</v>
      </c>
      <c r="J517" s="95" t="str">
        <f>IF(地区標準卸価格!J517="","",IF(ISNUMBER(地区標準卸価格!J517),IF(入力!$C$17=1,ROUNDDOWN(地区標準卸価格!J517*ユーザ別掛け率!J517%,-入力!$C$16),IF(入力!$C$17=2,ROUNDUP(地区標準卸価格!J517*ユーザ別掛け率!J517%,-入力!$C$16),IF(入力!$C$17=3,ROUND(地区標準卸価格!J517*ユーザ別掛け率!J517%,-入力!$C$16),""))),地区標準卸価格!J517))</f>
        <v/>
      </c>
      <c r="K517" s="96">
        <f>'6桁'!K517</f>
        <v>0</v>
      </c>
      <c r="L517" s="95">
        <f>IF(地区標準卸価格!L517="","",IF(ISNUMBER(地区標準卸価格!L517),IF(入力!$C$17=1,ROUNDDOWN(地区標準卸価格!L517*ユーザ別掛け率!L517%,-入力!$C$16),IF(入力!$C$17=2,ROUNDUP(地区標準卸価格!L517*ユーザ別掛け率!L517%,-入力!$C$16),IF(入力!$C$17=3,ROUND(地区標準卸価格!L517*ユーザ別掛け率!L517%,-入力!$C$16),""))),地区標準卸価格!L517))</f>
        <v>26500</v>
      </c>
      <c r="M517" s="96" t="str">
        <f>'6桁'!M517</f>
        <v>V</v>
      </c>
      <c r="N517" s="95">
        <f>IF(地区標準卸価格!N517="","",IF(ISNUMBER(地区標準卸価格!N517),IF(入力!$C$17=1,ROUNDDOWN(地区標準卸価格!N517*ユーザ別掛け率!N517%,-入力!$C$16),IF(入力!$C$17=2,ROUNDUP(地区標準卸価格!N517*ユーザ別掛け率!N517%,-入力!$C$16),IF(入力!$C$17=3,ROUND(地区標準卸価格!N517*ユーザ別掛け率!N517%,-入力!$C$16),""))),地区標準卸価格!N517))</f>
        <v>33200</v>
      </c>
      <c r="O517" s="126" t="str">
        <f>'6桁'!O517</f>
        <v>H
RBL</v>
      </c>
      <c r="P517" s="456" t="str">
        <f>IF(地区標準卸価格!P517="","",IF(ISNUMBER(地区標準卸価格!P517),IF(入力!$C$17=1,ROUNDDOWN(地区標準卸価格!P517*ユーザ別掛け率!P517%,-入力!$C$16),IF(入力!$C$17=2,ROUNDUP(地区標準卸価格!P517*ユーザ別掛け率!P517%,-入力!$C$16),IF(入力!$C$17=3,ROUND(地区標準卸価格!P517*ユーザ別掛け率!P517%,-入力!$C$16),""))),地区標準卸価格!P517))</f>
        <v>卸価格設定なし</v>
      </c>
      <c r="Q517" s="96" t="str">
        <f>'6桁'!Q517</f>
        <v>⑧Q
WL</v>
      </c>
      <c r="R517" s="95" t="str">
        <f>IF(地区標準卸価格!R517="","",IF(ISNUMBER(地区標準卸価格!R517),IF(入力!$E$17=1,ROUNDDOWN(地区標準卸価格!R517*ユーザ別掛け率!R517%,-入力!$E$16),IF(入力!$E$17=2,ROUNDUP(地区標準卸価格!R517*ユーザ別掛け率!R517%,-入力!$E$16),IF(入力!$E$17=3,ROUND(地区標準卸価格!R517*ユーザ別掛け率!R517%,-入力!$E$16),""))),地区標準卸価格!R517))</f>
        <v/>
      </c>
      <c r="S517" s="96">
        <f>'6桁'!S517</f>
        <v>0</v>
      </c>
      <c r="T517" s="456" t="str">
        <f>IF(地区標準卸価格!T517="","",IF(ISNUMBER(地区標準卸価格!T517),IF(入力!$E$17=1,ROUNDDOWN(地区標準卸価格!T517*ユーザ別掛け率!T517%,-入力!$E$16),IF(入力!$E$17=2,ROUNDUP(地区標準卸価格!T517*ユーザ別掛け率!T517%,-入力!$E$16),IF(入力!$E$17=3,ROUND(地区標準卸価格!T517*ユーザ別掛け率!T517%,-入力!$E$16),""))),地区標準卸価格!T517))</f>
        <v/>
      </c>
      <c r="U517" s="126">
        <f>'6桁'!U517</f>
        <v>0</v>
      </c>
      <c r="V517" s="456" t="str">
        <f>IF(地区標準卸価格!V517="","",IF(ISNUMBER(地区標準卸価格!V517),IF(入力!$E$17=1,ROUNDDOWN(地区標準卸価格!V517*ユーザ別掛け率!V517%,-入力!$E$16),IF(入力!$E$17=2,ROUNDUP(地区標準卸価格!V517*ユーザ別掛け率!V517%,-入力!$E$16),IF(入力!$E$17=3,ROUND(地区標準卸価格!V517*ユーザ別掛け率!V517%,-入力!$E$16),""))),地区標準卸価格!V517))</f>
        <v/>
      </c>
      <c r="W517" s="96">
        <f>'6桁'!W517</f>
        <v>0</v>
      </c>
      <c r="X517" s="74"/>
      <c r="Y517" s="265"/>
      <c r="Z517" s="40"/>
    </row>
    <row r="518" spans="2:27" ht="30" customHeight="1">
      <c r="B518" s="503"/>
      <c r="C518" s="500" t="s">
        <v>317</v>
      </c>
      <c r="D518" s="605"/>
      <c r="E518" s="500"/>
      <c r="F518" s="587"/>
      <c r="G518" s="342">
        <v>108</v>
      </c>
      <c r="H518" s="95" t="str">
        <f>IF(地区標準卸価格!H518="","",IF(ISNUMBER(地区標準卸価格!H518),IF(入力!$C$17=1,ROUNDDOWN(地区標準卸価格!H518*ユーザ別掛け率!H518%,-入力!$C$16),IF(入力!$C$17=2,ROUNDUP(地区標準卸価格!H518*ユーザ別掛け率!H518%,-入力!$C$16),IF(入力!$C$17=3,ROUND(地区標準卸価格!H518*ユーザ別掛け率!H518%,-入力!$C$16),""))),地区標準卸価格!H518))</f>
        <v/>
      </c>
      <c r="I518" s="96">
        <f>'6桁'!I518</f>
        <v>0</v>
      </c>
      <c r="J518" s="95" t="str">
        <f>IF(地区標準卸価格!J518="","",IF(ISNUMBER(地区標準卸価格!J518),IF(入力!$C$17=1,ROUNDDOWN(地区標準卸価格!J518*ユーザ別掛け率!J518%,-入力!$C$16),IF(入力!$C$17=2,ROUNDUP(地区標準卸価格!J518*ユーザ別掛け率!J518%,-入力!$C$16),IF(入力!$C$17=3,ROUND(地区標準卸価格!J518*ユーザ別掛け率!J518%,-入力!$C$16),""))),地区標準卸価格!J518))</f>
        <v/>
      </c>
      <c r="K518" s="96">
        <f>'6桁'!K518</f>
        <v>0</v>
      </c>
      <c r="L518" s="95">
        <f>IF(地区標準卸価格!L518="","",IF(ISNUMBER(地区標準卸価格!L518),IF(入力!$C$17=1,ROUNDDOWN(地区標準卸価格!L518*ユーザ別掛け率!L518%,-入力!$C$16),IF(入力!$C$17=2,ROUNDUP(地区標準卸価格!L518*ユーザ別掛け率!L518%,-入力!$C$16),IF(入力!$C$17=3,ROUND(地区標準卸価格!L518*ユーザ別掛け率!L518%,-入力!$C$16),""))),地区標準卸価格!L518))</f>
        <v>30300</v>
      </c>
      <c r="M518" s="96" t="str">
        <f>'6桁'!M518</f>
        <v>V★</v>
      </c>
      <c r="N518" s="95">
        <f>IF(地区標準卸価格!N518="","",IF(ISNUMBER(地区標準卸価格!N518),IF(入力!$C$17=1,ROUNDDOWN(地区標準卸価格!N518*ユーザ別掛け率!N518%,-入力!$C$16),IF(入力!$C$17=2,ROUNDUP(地区標準卸価格!N518*ユーザ別掛け率!N518%,-入力!$C$16),IF(入力!$C$17=3,ROUND(地区標準卸価格!N518*ユーザ別掛け率!N518%,-入力!$C$16),""))),地区標準卸価格!N518))</f>
        <v>36700</v>
      </c>
      <c r="O518" s="96" t="str">
        <f>'6桁'!O518</f>
        <v>H★
RBL</v>
      </c>
      <c r="P518" s="95" t="str">
        <f>IF(地区標準卸価格!P518="","",IF(ISNUMBER(地区標準卸価格!P518),IF(入力!$C$17=1,ROUNDDOWN(地区標準卸価格!P518*ユーザ別掛け率!P518%,-入力!$C$16),IF(入力!$C$17=2,ROUNDUP(地区標準卸価格!P518*ユーザ別掛け率!P518%,-入力!$C$16),IF(入力!$C$17=3,ROUND(地区標準卸価格!P518*ユーザ別掛け率!P518%,-入力!$C$16),""))),地区標準卸価格!P518))</f>
        <v/>
      </c>
      <c r="Q518" s="96">
        <f>'6桁'!Q518</f>
        <v>0</v>
      </c>
      <c r="R518" s="95" t="str">
        <f>IF(地区標準卸価格!R518="","",IF(ISNUMBER(地区標準卸価格!R518),IF(入力!$E$17=1,ROUNDDOWN(地区標準卸価格!R518*ユーザ別掛け率!R518%,-入力!$E$16),IF(入力!$E$17=2,ROUNDUP(地区標準卸価格!R518*ユーザ別掛け率!R518%,-入力!$E$16),IF(入力!$E$17=3,ROUND(地区標準卸価格!R518*ユーザ別掛け率!R518%,-入力!$E$16),""))),地区標準卸価格!R518))</f>
        <v/>
      </c>
      <c r="S518" s="96">
        <f>'6桁'!S518</f>
        <v>0</v>
      </c>
      <c r="T518" s="456" t="str">
        <f>IF(地区標準卸価格!T518="","",IF(ISNUMBER(地区標準卸価格!T518),IF(入力!$E$17=1,ROUNDDOWN(地区標準卸価格!T518*ユーザ別掛け率!T518%,-入力!$E$16),IF(入力!$E$17=2,ROUNDUP(地区標準卸価格!T518*ユーザ別掛け率!T518%,-入力!$E$16),IF(入力!$E$17=3,ROUND(地区標準卸価格!T518*ユーザ別掛け率!T518%,-入力!$E$16),""))),地区標準卸価格!T518))</f>
        <v/>
      </c>
      <c r="U518" s="126">
        <f>'6桁'!U518</f>
        <v>0</v>
      </c>
      <c r="V518" s="456" t="str">
        <f>IF(地区標準卸価格!V518="","",IF(ISNUMBER(地区標準卸価格!V518),IF(入力!$E$17=1,ROUNDDOWN(地区標準卸価格!V518*ユーザ別掛け率!V518%,-入力!$E$16),IF(入力!$E$17=2,ROUNDUP(地区標準卸価格!V518*ユーザ別掛け率!V518%,-入力!$E$16),IF(入力!$E$17=3,ROUND(地区標準卸価格!V518*ユーザ別掛け率!V518%,-入力!$E$16),""))),地区標準卸価格!V518))</f>
        <v/>
      </c>
      <c r="W518" s="96">
        <f>'6桁'!W518</f>
        <v>0</v>
      </c>
      <c r="X518" s="74"/>
      <c r="Y518" s="265"/>
      <c r="Z518" s="40"/>
    </row>
    <row r="519" spans="2:27" ht="30" customHeight="1">
      <c r="B519" s="503"/>
      <c r="C519" s="500" t="s">
        <v>672</v>
      </c>
      <c r="D519" s="605"/>
      <c r="E519" s="500">
        <v>107</v>
      </c>
      <c r="F519" s="587"/>
      <c r="G519" s="342"/>
      <c r="H519" s="95" t="str">
        <f>IF(地区標準卸価格!H519="","",IF(ISNUMBER(地区標準卸価格!H519),IF(入力!$C$17=1,ROUNDDOWN(地区標準卸価格!H519*ユーザ別掛け率!H519%,-入力!$C$16),IF(入力!$C$17=2,ROUNDUP(地区標準卸価格!H519*ユーザ別掛け率!H519%,-入力!$C$16),IF(入力!$C$17=3,ROUND(地区標準卸価格!H519*ユーザ別掛け率!H519%,-入力!$C$16),""))),地区標準卸価格!H519))</f>
        <v/>
      </c>
      <c r="I519" s="96">
        <f>'6桁'!I519</f>
        <v>0</v>
      </c>
      <c r="J519" s="95" t="str">
        <f>IF(地区標準卸価格!J519="","",IF(ISNUMBER(地区標準卸価格!J519),IF(入力!$C$17=1,ROUNDDOWN(地区標準卸価格!J519*ユーザ別掛け率!J519%,-入力!$C$16),IF(入力!$C$17=2,ROUNDUP(地区標準卸価格!J519*ユーザ別掛け率!J519%,-入力!$C$16),IF(入力!$C$17=3,ROUND(地区標準卸価格!J519*ユーザ別掛け率!J519%,-入力!$C$16),""))),地区標準卸価格!J519))</f>
        <v/>
      </c>
      <c r="K519" s="96">
        <f>'6桁'!K519</f>
        <v>0</v>
      </c>
      <c r="L519" s="95" t="str">
        <f>IF(地区標準卸価格!L519="","",IF(ISNUMBER(地区標準卸価格!L519),IF(入力!$C$17=1,ROUNDDOWN(地区標準卸価格!L519*ユーザ別掛け率!L519%,-入力!$C$16),IF(入力!$C$17=2,ROUNDUP(地区標準卸価格!L519*ユーザ別掛け率!L519%,-入力!$C$16),IF(入力!$C$17=3,ROUND(地区標準卸価格!L519*ユーザ別掛け率!L519%,-入力!$C$16),""))),地区標準卸価格!L519))</f>
        <v/>
      </c>
      <c r="M519" s="96">
        <f>'6桁'!M519</f>
        <v>0</v>
      </c>
      <c r="N519" s="95">
        <f>IF(地区標準卸価格!N519="","",IF(ISNUMBER(地区標準卸価格!N519),IF(入力!$C$17=1,ROUNDDOWN(地区標準卸価格!N519*ユーザ別掛け率!N519%,-入力!$C$16),IF(入力!$C$17=2,ROUNDUP(地区標準卸価格!N519*ユーザ別掛け率!N519%,-入力!$C$16),IF(入力!$C$17=3,ROUND(地区標準卸価格!N519*ユーザ別掛け率!N519%,-入力!$C$16),""))),地区標準卸価格!N519))</f>
        <v>38000</v>
      </c>
      <c r="O519" s="96" t="str">
        <f>'6桁'!O519</f>
        <v>H
OWL</v>
      </c>
      <c r="P519" s="95" t="str">
        <f>IF(地区標準卸価格!P519="","",IF(ISNUMBER(地区標準卸価格!P519),IF(入力!$C$17=1,ROUNDDOWN(地区標準卸価格!P519*ユーザ別掛け率!P519%,-入力!$C$16),IF(入力!$C$17=2,ROUNDUP(地区標準卸価格!P519*ユーザ別掛け率!P519%,-入力!$C$16),IF(入力!$C$17=3,ROUND(地区標準卸価格!P519*ユーザ別掛け率!P519%,-入力!$C$16),""))),地区標準卸価格!P519))</f>
        <v/>
      </c>
      <c r="Q519" s="96">
        <f>'6桁'!Q519</f>
        <v>0</v>
      </c>
      <c r="R519" s="95" t="str">
        <f>IF(地区標準卸価格!R519="","",IF(ISNUMBER(地区標準卸価格!R519),IF(入力!$E$17=1,ROUNDDOWN(地区標準卸価格!R519*ユーザ別掛け率!R519%,-入力!$E$16),IF(入力!$E$17=2,ROUNDUP(地区標準卸価格!R519*ユーザ別掛け率!R519%,-入力!$E$16),IF(入力!$E$17=3,ROUND(地区標準卸価格!R519*ユーザ別掛け率!R519%,-入力!$E$16),""))),地区標準卸価格!R519))</f>
        <v/>
      </c>
      <c r="S519" s="96">
        <f>'6桁'!S519</f>
        <v>0</v>
      </c>
      <c r="T519" s="456" t="str">
        <f>IF(地区標準卸価格!T519="","",IF(ISNUMBER(地区標準卸価格!T519),IF(入力!$E$17=1,ROUNDDOWN(地区標準卸価格!T519*ユーザ別掛け率!T519%,-入力!$E$16),IF(入力!$E$17=2,ROUNDUP(地区標準卸価格!T519*ユーザ別掛け率!T519%,-入力!$E$16),IF(入力!$E$17=3,ROUND(地区標準卸価格!T519*ユーザ別掛け率!T519%,-入力!$E$16),""))),地区標準卸価格!T519))</f>
        <v/>
      </c>
      <c r="U519" s="126">
        <f>'6桁'!U519</f>
        <v>0</v>
      </c>
      <c r="V519" s="456" t="str">
        <f>IF(地区標準卸価格!V519="","",IF(ISNUMBER(地区標準卸価格!V519),IF(入力!$E$17=1,ROUNDDOWN(地区標準卸価格!V519*ユーザ別掛け率!V519%,-入力!$E$16),IF(入力!$E$17=2,ROUNDUP(地区標準卸価格!V519*ユーザ別掛け率!V519%,-入力!$E$16),IF(入力!$E$17=3,ROUND(地区標準卸価格!V519*ユーザ別掛け率!V519%,-入力!$E$16),""))),地区標準卸価格!V519))</f>
        <v/>
      </c>
      <c r="W519" s="96">
        <f>'6桁'!W519</f>
        <v>0</v>
      </c>
      <c r="X519" s="74"/>
      <c r="Y519" s="265"/>
      <c r="Z519" s="40"/>
    </row>
    <row r="520" spans="2:27" ht="30" customHeight="1">
      <c r="B520" s="503"/>
      <c r="C520" s="500" t="s">
        <v>370</v>
      </c>
      <c r="D520" s="605"/>
      <c r="E520" s="590" t="s">
        <v>2006</v>
      </c>
      <c r="F520" s="587"/>
      <c r="G520" s="342">
        <v>116</v>
      </c>
      <c r="H520" s="95" t="str">
        <f>IF(地区標準卸価格!H520="","",IF(ISNUMBER(地区標準卸価格!H520),IF(入力!$C$17=1,ROUNDDOWN(地区標準卸価格!H520*ユーザ別掛け率!H520%,-入力!$C$16),IF(入力!$C$17=2,ROUNDUP(地区標準卸価格!H520*ユーザ別掛け率!H520%,-入力!$C$16),IF(入力!$C$17=3,ROUND(地区標準卸価格!H520*ユーザ別掛け率!H520%,-入力!$C$16),""))),地区標準卸価格!H520))</f>
        <v/>
      </c>
      <c r="I520" s="96">
        <f>'6桁'!I520</f>
        <v>0</v>
      </c>
      <c r="J520" s="95" t="str">
        <f>IF(地区標準卸価格!J520="","",IF(ISNUMBER(地区標準卸価格!J520),IF(入力!$C$17=1,ROUNDDOWN(地区標準卸価格!J520*ユーザ別掛け率!J520%,-入力!$C$16),IF(入力!$C$17=2,ROUNDUP(地区標準卸価格!J520*ユーザ別掛け率!J520%,-入力!$C$16),IF(入力!$C$17=3,ROUND(地区標準卸価格!J520*ユーザ別掛け率!J520%,-入力!$C$16),""))),地区標準卸価格!J520))</f>
        <v/>
      </c>
      <c r="K520" s="96">
        <f>'6桁'!K520</f>
        <v>0</v>
      </c>
      <c r="L520" s="95">
        <f>IF(地区標準卸価格!L520="","",IF(ISNUMBER(地区標準卸価格!L520),IF(入力!$C$17=1,ROUNDDOWN(地区標準卸価格!L520*ユーザ別掛け率!L520%,-入力!$C$16),IF(入力!$C$17=2,ROUNDUP(地区標準卸価格!L520*ユーザ別掛け率!L520%,-入力!$C$16),IF(入力!$C$17=3,ROUND(地区標準卸価格!L520*ユーザ別掛け率!L520%,-入力!$C$16),""))),地区標準卸価格!L520))</f>
        <v>31800</v>
      </c>
      <c r="M520" s="96" t="str">
        <f>'6桁'!M520</f>
        <v>H</v>
      </c>
      <c r="N520" s="95">
        <f>IF(地区標準卸価格!N520="","",IF(ISNUMBER(地区標準卸価格!N520),IF(入力!$C$17=1,ROUNDDOWN(地区標準卸価格!N520*ユーザ別掛け率!N520%,-入力!$C$16),IF(入力!$C$17=2,ROUNDUP(地区標準卸価格!N520*ユーザ別掛け率!N520%,-入力!$C$16),IF(入力!$C$17=3,ROUND(地区標準卸価格!N520*ユーザ別掛け率!N520%,-入力!$C$16),""))),地区標準卸価格!N520))</f>
        <v>34900</v>
      </c>
      <c r="O520" s="126" t="str">
        <f>'6桁'!O520</f>
        <v>S
RBL</v>
      </c>
      <c r="P520" s="456" t="str">
        <f>IF(地区標準卸価格!P520="","",IF(ISNUMBER(地区標準卸価格!P520),IF(入力!$C$17=1,ROUNDDOWN(地区標準卸価格!P520*ユーザ別掛け率!P520%,-入力!$C$16),IF(入力!$C$17=2,ROUNDUP(地区標準卸価格!P520*ユーザ別掛け率!P520%,-入力!$C$16),IF(入力!$C$17=3,ROUND(地区標準卸価格!P520*ユーザ別掛け率!P520%,-入力!$C$16),""))),地区標準卸価格!P520))</f>
        <v>卸価格設定なし</v>
      </c>
      <c r="Q520" s="96" t="str">
        <f>'6桁'!Q520</f>
        <v>Q
WL</v>
      </c>
      <c r="R520" s="95" t="str">
        <f>IF(地区標準卸価格!R520="","",IF(ISNUMBER(地区標準卸価格!R520),IF(入力!$E$17=1,ROUNDDOWN(地区標準卸価格!R520*ユーザ別掛け率!R520%,-入力!$E$16),IF(入力!$E$17=2,ROUNDUP(地区標準卸価格!R520*ユーザ別掛け率!R520%,-入力!$E$16),IF(入力!$E$17=3,ROUND(地区標準卸価格!R520*ユーザ別掛け率!R520%,-入力!$E$16),""))),地区標準卸価格!R520))</f>
        <v/>
      </c>
      <c r="S520" s="96">
        <f>'6桁'!S520</f>
        <v>0</v>
      </c>
      <c r="T520" s="456" t="str">
        <f>IF(地区標準卸価格!T520="","",IF(ISNUMBER(地区標準卸価格!T520),IF(入力!$E$17=1,ROUNDDOWN(地区標準卸価格!T520*ユーザ別掛け率!T520%,-入力!$E$16),IF(入力!$E$17=2,ROUNDUP(地区標準卸価格!T520*ユーザ別掛け率!T520%,-入力!$E$16),IF(入力!$E$17=3,ROUND(地区標準卸価格!T520*ユーザ別掛け率!T520%,-入力!$E$16),""))),地区標準卸価格!T520))</f>
        <v/>
      </c>
      <c r="U520" s="126">
        <f>'6桁'!U520</f>
        <v>0</v>
      </c>
      <c r="V520" s="456" t="str">
        <f>IF(地区標準卸価格!V520="","",IF(ISNUMBER(地区標準卸価格!V520),IF(入力!$E$17=1,ROUNDDOWN(地区標準卸価格!V520*ユーザ別掛け率!V520%,-入力!$E$16),IF(入力!$E$17=2,ROUNDUP(地区標準卸価格!V520*ユーザ別掛け率!V520%,-入力!$E$16),IF(入力!$E$17=3,ROUND(地区標準卸価格!V520*ユーザ別掛け率!V520%,-入力!$E$16),""))),地区標準卸価格!V520))</f>
        <v>卸価格設定なし</v>
      </c>
      <c r="W520" s="96" t="str">
        <f>'6桁'!W520</f>
        <v>S★</v>
      </c>
      <c r="X520" s="74"/>
      <c r="Y520" s="265"/>
      <c r="Z520" s="40"/>
    </row>
    <row r="521" spans="2:27" ht="30" customHeight="1">
      <c r="B521" s="503"/>
      <c r="C521" s="500" t="s">
        <v>371</v>
      </c>
      <c r="D521" s="605"/>
      <c r="E521" s="500">
        <v>115</v>
      </c>
      <c r="F521" s="587"/>
      <c r="G521" s="342"/>
      <c r="H521" s="95" t="str">
        <f>IF(地区標準卸価格!H521="","",IF(ISNUMBER(地区標準卸価格!H521),IF(入力!$C$17=1,ROUNDDOWN(地区標準卸価格!H521*ユーザ別掛け率!H521%,-入力!$C$16),IF(入力!$C$17=2,ROUNDUP(地区標準卸価格!H521*ユーザ別掛け率!H521%,-入力!$C$16),IF(入力!$C$17=3,ROUND(地区標準卸価格!H521*ユーザ別掛け率!H521%,-入力!$C$16),""))),地区標準卸価格!H521))</f>
        <v/>
      </c>
      <c r="I521" s="96">
        <f>'6桁'!I521</f>
        <v>0</v>
      </c>
      <c r="J521" s="95" t="str">
        <f>IF(地区標準卸価格!J521="","",IF(ISNUMBER(地区標準卸価格!J521),IF(入力!$C$17=1,ROUNDDOWN(地区標準卸価格!J521*ユーザ別掛け率!J521%,-入力!$C$16),IF(入力!$C$17=2,ROUNDUP(地区標準卸価格!J521*ユーザ別掛け率!J521%,-入力!$C$16),IF(入力!$C$17=3,ROUND(地区標準卸価格!J521*ユーザ別掛け率!J521%,-入力!$C$16),""))),地区標準卸価格!J521))</f>
        <v/>
      </c>
      <c r="K521" s="96">
        <f>'6桁'!K521</f>
        <v>0</v>
      </c>
      <c r="L521" s="95">
        <f>IF(地区標準卸価格!L521="","",IF(ISNUMBER(地区標準卸価格!L521),IF(入力!$C$17=1,ROUNDDOWN(地区標準卸価格!L521*ユーザ別掛け率!L521%,-入力!$C$16),IF(入力!$C$17=2,ROUNDUP(地区標準卸価格!L521*ユーザ別掛け率!L521%,-入力!$C$16),IF(入力!$C$17=3,ROUND(地区標準卸価格!L521*ユーザ別掛け率!L521%,-入力!$C$16),""))),地区標準卸価格!L521))</f>
        <v>33100</v>
      </c>
      <c r="M521" s="96" t="str">
        <f>'6桁'!M521</f>
        <v>H</v>
      </c>
      <c r="N521" s="95">
        <f>IF(地区標準卸価格!N521="","",IF(ISNUMBER(地区標準卸価格!N521),IF(入力!$C$17=1,ROUNDDOWN(地区標準卸価格!N521*ユーザ別掛け率!N521%,-入力!$C$16),IF(入力!$C$17=2,ROUNDUP(地区標準卸価格!N521*ユーザ別掛け率!N521%,-入力!$C$16),IF(入力!$C$17=3,ROUND(地区標準卸価格!N521*ユーザ別掛け率!N521%,-入力!$C$16),""))),地区標準卸価格!N521))</f>
        <v>37100</v>
      </c>
      <c r="O521" s="126" t="str">
        <f>'6桁'!O521</f>
        <v>T
OWL</v>
      </c>
      <c r="P521" s="456" t="str">
        <f>IF(地区標準卸価格!P521="","",IF(ISNUMBER(地区標準卸価格!P521),IF(入力!$C$17=1,ROUNDDOWN(地区標準卸価格!P521*ユーザ別掛け率!P521%,-入力!$C$16),IF(入力!$C$17=2,ROUNDUP(地区標準卸価格!P521*ユーザ別掛け率!P521%,-入力!$C$16),IF(入力!$C$17=3,ROUND(地区標準卸価格!P521*ユーザ別掛け率!P521%,-入力!$C$16),""))),地区標準卸価格!P521))</f>
        <v/>
      </c>
      <c r="Q521" s="96">
        <f>'6桁'!Q521</f>
        <v>0</v>
      </c>
      <c r="R521" s="95" t="str">
        <f>IF(地区標準卸価格!R521="","",IF(ISNUMBER(地区標準卸価格!R521),IF(入力!$E$17=1,ROUNDDOWN(地区標準卸価格!R521*ユーザ別掛け率!R521%,-入力!$E$16),IF(入力!$E$17=2,ROUNDUP(地区標準卸価格!R521*ユーザ別掛け率!R521%,-入力!$E$16),IF(入力!$E$17=3,ROUND(地区標準卸価格!R521*ユーザ別掛け率!R521%,-入力!$E$16),""))),地区標準卸価格!R521))</f>
        <v/>
      </c>
      <c r="S521" s="96">
        <f>'6桁'!S521</f>
        <v>0</v>
      </c>
      <c r="T521" s="456" t="str">
        <f>IF(地区標準卸価格!T521="","",IF(ISNUMBER(地区標準卸価格!T521),IF(入力!$E$17=1,ROUNDDOWN(地区標準卸価格!T521*ユーザ別掛け率!T521%,-入力!$E$16),IF(入力!$E$17=2,ROUNDUP(地区標準卸価格!T521*ユーザ別掛け率!T521%,-入力!$E$16),IF(入力!$E$17=3,ROUND(地区標準卸価格!T521*ユーザ別掛け率!T521%,-入力!$E$16),""))),地区標準卸価格!T521))</f>
        <v/>
      </c>
      <c r="U521" s="126">
        <f>'6桁'!U521</f>
        <v>0</v>
      </c>
      <c r="V521" s="456" t="str">
        <f>IF(地区標準卸価格!V521="","",IF(ISNUMBER(地区標準卸価格!V521),IF(入力!$E$17=1,ROUNDDOWN(地区標準卸価格!V521*ユーザ別掛け率!V521%,-入力!$E$16),IF(入力!$E$17=2,ROUNDUP(地区標準卸価格!V521*ユーザ別掛け率!V521%,-入力!$E$16),IF(入力!$E$17=3,ROUND(地区標準卸価格!V521*ユーザ別掛け率!V521%,-入力!$E$16),""))),地区標準卸価格!V521))</f>
        <v/>
      </c>
      <c r="W521" s="96">
        <f>'6桁'!W521</f>
        <v>0</v>
      </c>
      <c r="X521" s="74"/>
      <c r="Y521" s="265"/>
      <c r="Z521" s="40"/>
    </row>
    <row r="522" spans="2:27" ht="30" customHeight="1">
      <c r="B522" s="503"/>
      <c r="C522" s="500" t="s">
        <v>372</v>
      </c>
      <c r="D522" s="605"/>
      <c r="E522" s="590" t="s">
        <v>2007</v>
      </c>
      <c r="F522" s="587"/>
      <c r="G522" s="342"/>
      <c r="H522" s="95" t="str">
        <f>IF(地区標準卸価格!H522="","",IF(ISNUMBER(地区標準卸価格!H522),IF(入力!$C$17=1,ROUNDDOWN(地区標準卸価格!H522*ユーザ別掛け率!H522%,-入力!$C$16),IF(入力!$C$17=2,ROUNDUP(地区標準卸価格!H522*ユーザ別掛け率!H522%,-入力!$C$16),IF(入力!$C$17=3,ROUND(地区標準卸価格!H522*ユーザ別掛け率!H522%,-入力!$C$16),""))),地区標準卸価格!H522))</f>
        <v/>
      </c>
      <c r="I522" s="96">
        <f>'6桁'!I522</f>
        <v>0</v>
      </c>
      <c r="J522" s="95" t="str">
        <f>IF(地区標準卸価格!J522="","",IF(ISNUMBER(地区標準卸価格!J522),IF(入力!$C$17=1,ROUNDDOWN(地区標準卸価格!J522*ユーザ別掛け率!J522%,-入力!$C$16),IF(入力!$C$17=2,ROUNDUP(地区標準卸価格!J522*ユーザ別掛け率!J522%,-入力!$C$16),IF(入力!$C$17=3,ROUND(地区標準卸価格!J522*ユーザ別掛け率!J522%,-入力!$C$16),""))),地区標準卸価格!J522))</f>
        <v/>
      </c>
      <c r="K522" s="96">
        <f>'6桁'!K522</f>
        <v>0</v>
      </c>
      <c r="L522" s="95">
        <f>IF(地区標準卸価格!L522="","",IF(ISNUMBER(地区標準卸価格!L522),IF(入力!$C$17=1,ROUNDDOWN(地区標準卸価格!L522*ユーザ別掛け率!L522%,-入力!$C$16),IF(入力!$C$17=2,ROUNDUP(地区標準卸価格!L522*ユーザ別掛け率!L522%,-入力!$C$16),IF(入力!$C$17=3,ROUND(地区標準卸価格!L522*ユーザ別掛け率!L522%,-入力!$C$16),""))),地区標準卸価格!L522))</f>
        <v>30200</v>
      </c>
      <c r="M522" s="96" t="str">
        <f>'6桁'!M522</f>
        <v>S</v>
      </c>
      <c r="N522" s="95">
        <f>IF(地区標準卸価格!N522="","",IF(ISNUMBER(地区標準卸価格!N522),IF(入力!$C$17=1,ROUNDDOWN(地区標準卸価格!N522*ユーザ別掛け率!N522%,-入力!$C$16),IF(入力!$C$17=2,ROUNDUP(地区標準卸価格!N522*ユーザ別掛け率!N522%,-入力!$C$16),IF(入力!$C$17=3,ROUND(地区標準卸価格!N522*ユーザ別掛け率!N522%,-入力!$C$16),""))),地区標準卸価格!N522))</f>
        <v>31300</v>
      </c>
      <c r="O522" s="126" t="str">
        <f>'6桁'!O522</f>
        <v>S
RBL</v>
      </c>
      <c r="P522" s="456" t="str">
        <f>IF(地区標準卸価格!P522="","",IF(ISNUMBER(地区標準卸価格!P522),IF(入力!$C$17=1,ROUNDDOWN(地区標準卸価格!P522*ユーザ別掛け率!P522%,-入力!$C$16),IF(入力!$C$17=2,ROUNDUP(地区標準卸価格!P522*ユーザ別掛け率!P522%,-入力!$C$16),IF(入力!$C$17=3,ROUND(地区標準卸価格!P522*ユーザ別掛け率!P522%,-入力!$C$16),""))),地区標準卸価格!P522))</f>
        <v>卸価格設定なし</v>
      </c>
      <c r="Q522" s="96" t="str">
        <f>'6桁'!Q522</f>
        <v>⑧Q
WL</v>
      </c>
      <c r="R522" s="95" t="str">
        <f>IF(地区標準卸価格!R522="","",IF(ISNUMBER(地区標準卸価格!R522),IF(入力!$E$17=1,ROUNDDOWN(地区標準卸価格!R522*ユーザ別掛け率!R522%,-入力!$E$16),IF(入力!$E$17=2,ROUNDUP(地区標準卸価格!R522*ユーザ別掛け率!R522%,-入力!$E$16),IF(入力!$E$17=3,ROUND(地区標準卸価格!R522*ユーザ別掛け率!R522%,-入力!$E$16),""))),地区標準卸価格!R522))</f>
        <v/>
      </c>
      <c r="S522" s="96">
        <f>'6桁'!S522</f>
        <v>0</v>
      </c>
      <c r="T522" s="456" t="str">
        <f>IF(地区標準卸価格!T522="","",IF(ISNUMBER(地区標準卸価格!T522),IF(入力!$E$17=1,ROUNDDOWN(地区標準卸価格!T522*ユーザ別掛け率!T522%,-入力!$E$16),IF(入力!$E$17=2,ROUNDUP(地区標準卸価格!T522*ユーザ別掛け率!T522%,-入力!$E$16),IF(入力!$E$17=3,ROUND(地区標準卸価格!T522*ユーザ別掛け率!T522%,-入力!$E$16),""))),地区標準卸価格!T522))</f>
        <v/>
      </c>
      <c r="U522" s="126">
        <f>'6桁'!U522</f>
        <v>0</v>
      </c>
      <c r="V522" s="456" t="str">
        <f>IF(地区標準卸価格!V522="","",IF(ISNUMBER(地区標準卸価格!V522),IF(入力!$E$17=1,ROUNDDOWN(地区標準卸価格!V522*ユーザ別掛け率!V522%,-入力!$E$16),IF(入力!$E$17=2,ROUNDUP(地区標準卸価格!V522*ユーザ別掛け率!V522%,-入力!$E$16),IF(入力!$E$17=3,ROUND(地区標準卸価格!V522*ユーザ別掛け率!V522%,-入力!$E$16),""))),地区標準卸価格!V522))</f>
        <v/>
      </c>
      <c r="W522" s="96">
        <f>'6桁'!W522</f>
        <v>0</v>
      </c>
      <c r="X522" s="74"/>
      <c r="Y522" s="265"/>
      <c r="Z522" s="40"/>
    </row>
    <row r="523" spans="2:27" ht="30" customHeight="1">
      <c r="B523" s="503"/>
      <c r="C523" s="500" t="s">
        <v>2003</v>
      </c>
      <c r="D523" s="605"/>
      <c r="E523" s="500" t="s">
        <v>2004</v>
      </c>
      <c r="F523" s="587"/>
      <c r="G523" s="249"/>
      <c r="H523" s="319" t="str">
        <f>IF(地区標準卸価格!H523="","",IF(ISNUMBER(地区標準卸価格!H523),IF(入力!$C$17=1,ROUNDDOWN(地区標準卸価格!H523*ユーザ別掛け率!H523%,-入力!$C$16),IF(入力!$C$17=2,ROUNDUP(地区標準卸価格!H523*ユーザ別掛け率!H523%,-入力!$C$16),IF(入力!$C$17=3,ROUND(地区標準卸価格!H523*ユーザ別掛け率!H523%,-入力!$C$16),""))),地区標準卸価格!H523))</f>
        <v/>
      </c>
      <c r="I523" s="359">
        <f>'6桁'!I523</f>
        <v>0</v>
      </c>
      <c r="J523" s="319" t="str">
        <f>IF(地区標準卸価格!J523="","",IF(ISNUMBER(地区標準卸価格!J523),IF(入力!$C$17=1,ROUNDDOWN(地区標準卸価格!J523*ユーザ別掛け率!J523%,-入力!$C$16),IF(入力!$C$17=2,ROUNDUP(地区標準卸価格!J523*ユーザ別掛け率!J523%,-入力!$C$16),IF(入力!$C$17=3,ROUND(地区標準卸価格!J523*ユーザ別掛け率!J523%,-入力!$C$16),""))),地区標準卸価格!J523))</f>
        <v/>
      </c>
      <c r="K523" s="359">
        <f>'6桁'!K523</f>
        <v>0</v>
      </c>
      <c r="L523" s="319" t="str">
        <f>IF(地区標準卸価格!L523="","",IF(ISNUMBER(地区標準卸価格!L523),IF(入力!$C$17=1,ROUNDDOWN(地区標準卸価格!L523*ユーザ別掛け率!L523%,-入力!$C$16),IF(入力!$C$17=2,ROUNDUP(地区標準卸価格!L523*ユーザ別掛け率!L523%,-入力!$C$16),IF(入力!$C$17=3,ROUND(地区標準卸価格!L523*ユーザ別掛け率!L523%,-入力!$C$16),""))),地区標準卸価格!L523))</f>
        <v/>
      </c>
      <c r="M523" s="359">
        <f>'6桁'!M523</f>
        <v>0</v>
      </c>
      <c r="N523" s="319" t="str">
        <f>IF(地区標準卸価格!N523="","",IF(ISNUMBER(地区標準卸価格!N523),IF(入力!$C$17=1,ROUNDDOWN(地区標準卸価格!N523*ユーザ別掛け率!N523%,-入力!$C$16),IF(入力!$C$17=2,ROUNDUP(地区標準卸価格!N523*ユーザ別掛け率!N523%,-入力!$C$16),IF(入力!$C$17=3,ROUND(地区標準卸価格!N523*ユーザ別掛け率!N523%,-入力!$C$16),""))),地区標準卸価格!N523))</f>
        <v/>
      </c>
      <c r="O523" s="132">
        <f>'6桁'!O523</f>
        <v>0</v>
      </c>
      <c r="P523" s="474" t="str">
        <f>IF(地区標準卸価格!P523="","",IF(ISNUMBER(地区標準卸価格!P523),IF(入力!$C$17=1,ROUNDDOWN(地区標準卸価格!P523*ユーザ別掛け率!P523%,-入力!$C$16),IF(入力!$C$17=2,ROUNDUP(地区標準卸価格!P523*ユーザ別掛け率!P523%,-入力!$C$16),IF(入力!$C$17=3,ROUND(地区標準卸価格!P523*ユーザ別掛け率!P523%,-入力!$C$16),""))),地区標準卸価格!P523))</f>
        <v>卸価格設定なし</v>
      </c>
      <c r="Q523" s="359" t="str">
        <f>'6桁'!Q523</f>
        <v>⑧Q
WL</v>
      </c>
      <c r="R523" s="319" t="str">
        <f>IF(地区標準卸価格!R523="","",IF(ISNUMBER(地区標準卸価格!R523),IF(入力!$E$17=1,ROUNDDOWN(地区標準卸価格!R523*ユーザ別掛け率!R523%,-入力!$E$16),IF(入力!$E$17=2,ROUNDUP(地区標準卸価格!R523*ユーザ別掛け率!R523%,-入力!$E$16),IF(入力!$E$17=3,ROUND(地区標準卸価格!R523*ユーザ別掛け率!R523%,-入力!$E$16),""))),地区標準卸価格!R523))</f>
        <v/>
      </c>
      <c r="S523" s="359">
        <f>'6桁'!S523</f>
        <v>0</v>
      </c>
      <c r="T523" s="474" t="str">
        <f>IF(地区標準卸価格!T523="","",IF(ISNUMBER(地区標準卸価格!T523),IF(入力!$E$17=1,ROUNDDOWN(地区標準卸価格!T523*ユーザ別掛け率!T523%,-入力!$E$16),IF(入力!$E$17=2,ROUNDUP(地区標準卸価格!T523*ユーザ別掛け率!T523%,-入力!$E$16),IF(入力!$E$17=3,ROUND(地区標準卸価格!T523*ユーザ別掛け率!T523%,-入力!$E$16),""))),地区標準卸価格!T523))</f>
        <v/>
      </c>
      <c r="U523" s="132">
        <f>'6桁'!U523</f>
        <v>0</v>
      </c>
      <c r="V523" s="474" t="str">
        <f>IF(地区標準卸価格!V523="","",IF(ISNUMBER(地区標準卸価格!V523),IF(入力!$E$17=1,ROUNDDOWN(地区標準卸価格!V523*ユーザ別掛け率!V523%,-入力!$E$16),IF(入力!$E$17=2,ROUNDUP(地区標準卸価格!V523*ユーザ別掛け率!V523%,-入力!$E$16),IF(入力!$E$17=3,ROUND(地区標準卸価格!V523*ユーザ別掛け率!V523%,-入力!$E$16),""))),地区標準卸価格!V523))</f>
        <v/>
      </c>
      <c r="W523" s="359">
        <f>'6桁'!W523</f>
        <v>0</v>
      </c>
      <c r="X523" s="74"/>
      <c r="Y523" s="265"/>
      <c r="Z523" s="40"/>
    </row>
    <row r="524" spans="2:27" ht="30" customHeight="1" thickBot="1">
      <c r="B524" s="544"/>
      <c r="C524" s="500" t="s">
        <v>673</v>
      </c>
      <c r="D524" s="605"/>
      <c r="E524" s="558">
        <v>112</v>
      </c>
      <c r="F524" s="932"/>
      <c r="G524" s="344"/>
      <c r="H524" s="118" t="str">
        <f>IF(地区標準卸価格!H524="","",IF(ISNUMBER(地区標準卸価格!H524),IF(入力!$C$17=1,ROUNDDOWN(地区標準卸価格!H524*ユーザ別掛け率!H524%,-入力!$C$16),IF(入力!$C$17=2,ROUNDUP(地区標準卸価格!H524*ユーザ別掛け率!H524%,-入力!$C$16),IF(入力!$C$17=3,ROUND(地区標準卸価格!H524*ユーザ別掛け率!H524%,-入力!$C$16),""))),地区標準卸価格!H524))</f>
        <v/>
      </c>
      <c r="I524" s="119">
        <f>'6桁'!I524</f>
        <v>0</v>
      </c>
      <c r="J524" s="118" t="str">
        <f>IF(地区標準卸価格!J524="","",IF(ISNUMBER(地区標準卸価格!J524),IF(入力!$C$17=1,ROUNDDOWN(地区標準卸価格!J524*ユーザ別掛け率!J524%,-入力!$C$16),IF(入力!$C$17=2,ROUNDUP(地区標準卸価格!J524*ユーザ別掛け率!J524%,-入力!$C$16),IF(入力!$C$17=3,ROUND(地区標準卸価格!J524*ユーザ別掛け率!J524%,-入力!$C$16),""))),地区標準卸価格!J524))</f>
        <v/>
      </c>
      <c r="K524" s="119">
        <f>'6桁'!K524</f>
        <v>0</v>
      </c>
      <c r="L524" s="118" t="str">
        <f>IF(地区標準卸価格!L524="","",IF(ISNUMBER(地区標準卸価格!L524),IF(入力!$C$17=1,ROUNDDOWN(地区標準卸価格!L524*ユーザ別掛け率!L524%,-入力!$C$16),IF(入力!$C$17=2,ROUNDUP(地区標準卸価格!L524*ユーザ別掛け率!L524%,-入力!$C$16),IF(入力!$C$17=3,ROUND(地区標準卸価格!L524*ユーザ別掛け率!L524%,-入力!$C$16),""))),地区標準卸価格!L524))</f>
        <v/>
      </c>
      <c r="M524" s="119">
        <f>'6桁'!M524</f>
        <v>0</v>
      </c>
      <c r="N524" s="118">
        <f>IF(地区標準卸価格!N524="","",IF(ISNUMBER(地区標準卸価格!N524),IF(入力!$C$17=1,ROUNDDOWN(地区標準卸価格!N524*ユーザ別掛け率!N524%,-入力!$C$16),IF(入力!$C$17=2,ROUNDUP(地区標準卸価格!N524*ユーザ別掛け率!N524%,-入力!$C$16),IF(入力!$C$17=3,ROUND(地区標準卸価格!N524*ユーザ別掛け率!N524%,-入力!$C$16),""))),地区標準卸価格!N524))</f>
        <v>34200</v>
      </c>
      <c r="O524" s="127" t="str">
        <f>'6桁'!O524</f>
        <v>S
OWL</v>
      </c>
      <c r="P524" s="118" t="str">
        <f>IF(地区標準卸価格!P524="","",IF(ISNUMBER(地区標準卸価格!P524),IF(入力!$C$17=1,ROUNDDOWN(地区標準卸価格!P524*ユーザ別掛け率!P524%,-入力!$C$16),IF(入力!$C$17=2,ROUNDUP(地区標準卸価格!P524*ユーザ別掛け率!P524%,-入力!$C$16),IF(入力!$C$17=3,ROUND(地区標準卸価格!P524*ユーザ別掛け率!P524%,-入力!$C$16),""))),地区標準卸価格!P524))</f>
        <v/>
      </c>
      <c r="Q524" s="119">
        <f>'6桁'!Q524</f>
        <v>0</v>
      </c>
      <c r="R524" s="118" t="str">
        <f>IF(地区標準卸価格!R524="","",IF(ISNUMBER(地区標準卸価格!R524),IF(入力!$E$17=1,ROUNDDOWN(地区標準卸価格!R524*ユーザ別掛け率!R524%,-入力!$E$16),IF(入力!$E$17=2,ROUNDUP(地区標準卸価格!R524*ユーザ別掛け率!R524%,-入力!$E$16),IF(入力!$E$17=3,ROUND(地区標準卸価格!R524*ユーザ別掛け率!R524%,-入力!$E$16),""))),地区標準卸価格!R524))</f>
        <v/>
      </c>
      <c r="S524" s="119">
        <f>'6桁'!S524</f>
        <v>0</v>
      </c>
      <c r="T524" s="460" t="str">
        <f>IF(地区標準卸価格!T524="","",IF(ISNUMBER(地区標準卸価格!T524),IF(入力!$E$17=1,ROUNDDOWN(地区標準卸価格!T524*ユーザ別掛け率!T524%,-入力!$E$16),IF(入力!$E$17=2,ROUNDUP(地区標準卸価格!T524*ユーザ別掛け率!T524%,-入力!$E$16),IF(入力!$E$17=3,ROUND(地区標準卸価格!T524*ユーザ別掛け率!T524%,-入力!$E$16),""))),地区標準卸価格!T524))</f>
        <v/>
      </c>
      <c r="U524" s="127">
        <f>'6桁'!U524</f>
        <v>0</v>
      </c>
      <c r="V524" s="460" t="str">
        <f>IF(地区標準卸価格!V524="","",IF(ISNUMBER(地区標準卸価格!V524),IF(入力!$E$17=1,ROUNDDOWN(地区標準卸価格!V524*ユーザ別掛け率!V524%,-入力!$E$16),IF(入力!$E$17=2,ROUNDUP(地区標準卸価格!V524*ユーザ別掛け率!V524%,-入力!$E$16),IF(入力!$E$17=3,ROUND(地区標準卸価格!V524*ユーザ別掛け率!V524%,-入力!$E$16),""))),地区標準卸価格!V524))</f>
        <v/>
      </c>
      <c r="W524" s="119">
        <f>'6桁'!W524</f>
        <v>0</v>
      </c>
      <c r="X524" s="74"/>
      <c r="Y524" s="265"/>
      <c r="Z524" s="40"/>
    </row>
    <row r="525" spans="2:27" ht="70.5" customHeight="1">
      <c r="B525" s="545" t="s">
        <v>2011</v>
      </c>
      <c r="C525" s="588"/>
      <c r="D525" s="588"/>
      <c r="E525" s="588"/>
      <c r="F525" s="588"/>
      <c r="G525" s="588"/>
      <c r="H525" s="588"/>
      <c r="I525" s="588"/>
      <c r="J525" s="588"/>
      <c r="K525" s="588"/>
      <c r="L525" s="588"/>
      <c r="M525" s="588"/>
      <c r="N525" s="588"/>
      <c r="O525" s="588"/>
      <c r="P525" s="588"/>
      <c r="Q525" s="588"/>
      <c r="R525" s="588"/>
      <c r="S525" s="588"/>
      <c r="T525" s="588"/>
      <c r="U525" s="588"/>
      <c r="V525" s="589"/>
      <c r="W525" s="589"/>
    </row>
    <row r="527" spans="2:27" ht="14.25" thickBot="1"/>
    <row r="528" spans="2:27" ht="20.25" thickTop="1" thickBot="1">
      <c r="B528" s="518" t="s">
        <v>505</v>
      </c>
      <c r="C528" s="519"/>
      <c r="D528" s="519"/>
      <c r="E528" s="519"/>
      <c r="F528" s="519"/>
      <c r="G528" s="519"/>
      <c r="H528" s="519"/>
      <c r="I528" s="519"/>
      <c r="J528" s="519"/>
      <c r="K528" s="519"/>
      <c r="L528" s="519"/>
      <c r="M528" s="519"/>
      <c r="N528" s="519"/>
      <c r="O528" s="519"/>
      <c r="P528" s="519"/>
      <c r="Q528" s="519"/>
      <c r="R528" s="519"/>
      <c r="S528" s="519"/>
      <c r="T528" s="519"/>
      <c r="U528" s="519"/>
      <c r="V528" s="519"/>
      <c r="W528" s="519"/>
      <c r="X528" s="519"/>
      <c r="Y528" s="519"/>
      <c r="Z528" s="519"/>
      <c r="AA528" s="520"/>
    </row>
    <row r="529" spans="2:25" ht="14.25" thickTop="1">
      <c r="C529" s="40"/>
      <c r="D529" s="40"/>
      <c r="E529" s="40"/>
      <c r="F529" s="79"/>
      <c r="H529" s="79"/>
      <c r="K529" s="52"/>
      <c r="M529" s="52"/>
      <c r="Q529" s="52"/>
    </row>
    <row r="530" spans="2:25" ht="14.25" thickBot="1">
      <c r="B530" s="11"/>
    </row>
    <row r="531" spans="2:25" ht="19.5" customHeight="1" thickBot="1">
      <c r="B531" s="521" t="s">
        <v>41</v>
      </c>
      <c r="C531" s="534" t="s">
        <v>524</v>
      </c>
      <c r="D531" s="535"/>
      <c r="E531" s="527" t="s">
        <v>1113</v>
      </c>
      <c r="F531" s="581"/>
      <c r="G531" s="528"/>
      <c r="H531" s="531" t="s">
        <v>453</v>
      </c>
      <c r="I531" s="532"/>
      <c r="J531" s="532"/>
      <c r="K531" s="532"/>
      <c r="L531" s="532"/>
      <c r="M531" s="532"/>
      <c r="N531" s="532"/>
      <c r="O531" s="532"/>
      <c r="P531" s="532"/>
      <c r="Q531" s="532"/>
      <c r="R531" s="532"/>
      <c r="S531" s="532"/>
      <c r="T531" s="532"/>
      <c r="U531" s="533"/>
      <c r="V531" s="531" t="s">
        <v>455</v>
      </c>
      <c r="W531" s="532"/>
      <c r="X531" s="532"/>
      <c r="Y531" s="533"/>
    </row>
    <row r="532" spans="2:25" ht="19.5" customHeight="1">
      <c r="B532" s="522"/>
      <c r="C532" s="536"/>
      <c r="D532" s="537"/>
      <c r="E532" s="529"/>
      <c r="F532" s="582"/>
      <c r="G532" s="530"/>
      <c r="H532" s="516" t="s">
        <v>773</v>
      </c>
      <c r="I532" s="507"/>
      <c r="J532" s="516" t="s">
        <v>971</v>
      </c>
      <c r="K532" s="507"/>
      <c r="L532" s="516" t="s">
        <v>1005</v>
      </c>
      <c r="M532" s="507"/>
      <c r="N532" s="516" t="s">
        <v>790</v>
      </c>
      <c r="O532" s="507"/>
      <c r="P532" s="516" t="s">
        <v>1998</v>
      </c>
      <c r="Q532" s="507"/>
      <c r="R532" s="516" t="s">
        <v>792</v>
      </c>
      <c r="S532" s="507"/>
      <c r="T532" s="516" t="s">
        <v>794</v>
      </c>
      <c r="U532" s="507"/>
      <c r="V532" s="516" t="s">
        <v>788</v>
      </c>
      <c r="W532" s="507"/>
      <c r="X532" s="516" t="s">
        <v>797</v>
      </c>
      <c r="Y532" s="507"/>
    </row>
    <row r="533" spans="2:25" ht="19.5" customHeight="1">
      <c r="B533" s="522"/>
      <c r="C533" s="536"/>
      <c r="D533" s="537"/>
      <c r="E533" s="583" t="s">
        <v>2033</v>
      </c>
      <c r="F533" s="584"/>
      <c r="G533" s="550" t="s">
        <v>1114</v>
      </c>
      <c r="H533" s="517"/>
      <c r="I533" s="509"/>
      <c r="J533" s="517"/>
      <c r="K533" s="509"/>
      <c r="L533" s="517"/>
      <c r="M533" s="509"/>
      <c r="N533" s="517"/>
      <c r="O533" s="509"/>
      <c r="P533" s="517"/>
      <c r="Q533" s="509"/>
      <c r="R533" s="517"/>
      <c r="S533" s="509"/>
      <c r="T533" s="517"/>
      <c r="U533" s="509"/>
      <c r="V533" s="517"/>
      <c r="W533" s="509"/>
      <c r="X533" s="517"/>
      <c r="Y533" s="509"/>
    </row>
    <row r="534" spans="2:25" ht="19.5" customHeight="1" thickBot="1">
      <c r="B534" s="523"/>
      <c r="C534" s="538"/>
      <c r="D534" s="539"/>
      <c r="E534" s="585"/>
      <c r="F534" s="586"/>
      <c r="G534" s="574"/>
      <c r="H534" s="514" t="s">
        <v>652</v>
      </c>
      <c r="I534" s="515"/>
      <c r="J534" s="514" t="s">
        <v>492</v>
      </c>
      <c r="K534" s="515"/>
      <c r="L534" s="514" t="s">
        <v>782</v>
      </c>
      <c r="M534" s="515"/>
      <c r="N534" s="514" t="s">
        <v>791</v>
      </c>
      <c r="O534" s="515"/>
      <c r="P534" s="514" t="s">
        <v>2018</v>
      </c>
      <c r="Q534" s="515"/>
      <c r="R534" s="514" t="s">
        <v>793</v>
      </c>
      <c r="S534" s="515"/>
      <c r="T534" s="514" t="s">
        <v>793</v>
      </c>
      <c r="U534" s="515"/>
      <c r="V534" s="514" t="s">
        <v>796</v>
      </c>
      <c r="W534" s="515"/>
      <c r="X534" s="514" t="s">
        <v>798</v>
      </c>
      <c r="Y534" s="515"/>
    </row>
    <row r="535" spans="2:25" ht="30" customHeight="1">
      <c r="B535" s="502">
        <v>16</v>
      </c>
      <c r="C535" s="498" t="s">
        <v>60</v>
      </c>
      <c r="D535" s="606"/>
      <c r="E535" s="498">
        <v>95</v>
      </c>
      <c r="F535" s="594"/>
      <c r="G535" s="353">
        <v>99</v>
      </c>
      <c r="H535" s="91">
        <f>IF(地区標準卸価格!H535="","",IF(ISNUMBER(地区標準卸価格!H535),IF(入力!$C$17=1,ROUNDDOWN(地区標準卸価格!H535*ユーザ別掛け率!H535%,-入力!$C$16),IF(入力!$C$17=2,ROUNDUP(地区標準卸価格!H535*ユーザ別掛け率!H535%,-入力!$C$16),IF(入力!$C$17=3,ROUND(地区標準卸価格!H535*ユーザ別掛け率!H535%,-入力!$C$16),""))),地区標準卸価格!H535))</f>
        <v>27100</v>
      </c>
      <c r="I535" s="125" t="str">
        <f>'6桁'!I535</f>
        <v>V</v>
      </c>
      <c r="J535" s="91">
        <f>IF(地区標準卸価格!J535="","",IF(ISNUMBER(地区標準卸価格!J535),IF(入力!$C$17=1,ROUNDDOWN(地区標準卸価格!J535*ユーザ別掛け率!J535%,-入力!$C$16),IF(入力!$C$17=2,ROUNDUP(地区標準卸価格!J535*ユーザ別掛け率!J535%,-入力!$C$16),IF(入力!$C$17=3,ROUND(地区標準卸価格!J535*ユーザ別掛け率!J535%,-入力!$C$16),""))),地区標準卸価格!J535))</f>
        <v>25100</v>
      </c>
      <c r="K535" s="125" t="str">
        <f>'6桁'!K535</f>
        <v>H</v>
      </c>
      <c r="L535" s="91" t="str">
        <f>IF(地区標準卸価格!L535="","",IF(ISNUMBER(地区標準卸価格!L535),IF(入力!$C$17=1,ROUNDDOWN(地区標準卸価格!L535*ユーザ別掛け率!L535%,-入力!$C$16),IF(入力!$C$17=2,ROUNDUP(地区標準卸価格!L535*ユーザ別掛け率!L535%,-入力!$C$16),IF(入力!$C$17=3,ROUND(地区標準卸価格!L535*ユーザ別掛け率!L535%,-入力!$C$16),""))),地区標準卸価格!L535))</f>
        <v/>
      </c>
      <c r="M535" s="125">
        <f>'6桁'!M535</f>
        <v>0</v>
      </c>
      <c r="N535" s="91" t="str">
        <f>IF(地区標準卸価格!N535="","",IF(ISNUMBER(地区標準卸価格!N535),IF(入力!$C$17=1,ROUNDDOWN(地区標準卸価格!N535*ユーザ別掛け率!N535%,-入力!$C$16),IF(入力!$C$17=2,ROUNDUP(地区標準卸価格!N535*ユーザ別掛け率!N535%,-入力!$C$16),IF(入力!$C$17=3,ROUND(地区標準卸価格!N535*ユーザ別掛け率!N535%,-入力!$C$16),""))),地区標準卸価格!N535))</f>
        <v/>
      </c>
      <c r="O535" s="125">
        <f>'6桁'!O535</f>
        <v>0</v>
      </c>
      <c r="P535" s="457" t="str">
        <f>IF(地区標準卸価格!P535="","",IF(ISNUMBER(地区標準卸価格!P535),IF(入力!$C$17=1,ROUNDDOWN(地区標準卸価格!P535*ユーザ別掛け率!P535%,-入力!$C$16),IF(入力!$C$17=2,ROUNDUP(地区標準卸価格!P535*ユーザ別掛け率!P535%,-入力!$C$16),IF(入力!$C$17=3,ROUND(地区標準卸価格!P535*ユーザ別掛け率!P535%,-入力!$C$16),""))),地区標準卸価格!P535))</f>
        <v/>
      </c>
      <c r="Q535" s="125">
        <f>'6桁'!Q535</f>
        <v>0</v>
      </c>
      <c r="R535" s="91" t="str">
        <f>IF(地区標準卸価格!R535="","",IF(ISNUMBER(地区標準卸価格!R535),IF(入力!$C$17=1,ROUNDDOWN(地区標準卸価格!R535*ユーザ別掛け率!R535%,-入力!$C$16),IF(入力!$C$17=2,ROUNDUP(地区標準卸価格!R535*ユーザ別掛け率!R535%,-入力!$C$16),IF(入力!$C$17=3,ROUND(地区標準卸価格!R535*ユーザ別掛け率!R535%,-入力!$C$16),""))),地区標準卸価格!R535))</f>
        <v/>
      </c>
      <c r="S535" s="125">
        <f>'6桁'!S535</f>
        <v>0</v>
      </c>
      <c r="T535" s="91" t="str">
        <f>IF(地区標準卸価格!T535="","",IF(ISNUMBER(地区標準卸価格!T535),IF(入力!$C$17=1,ROUNDDOWN(地区標準卸価格!T535*ユーザ別掛け率!T535%,-入力!$C$16),IF(入力!$C$17=2,ROUNDUP(地区標準卸価格!T535*ユーザ別掛け率!T535%,-入力!$C$16),IF(入力!$C$17=3,ROUND(地区標準卸価格!T535*ユーザ別掛け率!T535%,-入力!$C$16),""))),地区標準卸価格!T535))</f>
        <v/>
      </c>
      <c r="U535" s="125">
        <f>'6桁'!U535</f>
        <v>0</v>
      </c>
      <c r="V535" s="457" t="str">
        <f>IF(地区標準卸価格!V535="","",IF(ISNUMBER(地区標準卸価格!V535),IF(入力!$E$17=1,ROUNDDOWN(地区標準卸価格!V535*ユーザ別掛け率!V535%,-入力!$E$16),IF(入力!$E$17=2,ROUNDUP(地区標準卸価格!V535*ユーザ別掛け率!V535%,-入力!$E$16),IF(入力!$E$17=3,ROUND(地区標準卸価格!V535*ユーザ別掛け率!V535%,-入力!$E$16),""))),地区標準卸価格!V535))</f>
        <v/>
      </c>
      <c r="W535" s="124">
        <f>'6桁'!W535</f>
        <v>0</v>
      </c>
      <c r="X535" s="457" t="str">
        <f>IF(地区標準卸価格!X535="","",IF(ISNUMBER(地区標準卸価格!X535),IF(入力!$E$17=1,ROUNDDOWN(地区標準卸価格!X535*ユーザ別掛け率!X535%,-入力!$E$16),IF(入力!$E$17=2,ROUNDUP(地区標準卸価格!X535*ユーザ別掛け率!X535%,-入力!$E$16),IF(入力!$E$17=3,ROUND(地区標準卸価格!X535*ユーザ別掛け率!X535%,-入力!$E$16),""))),地区標準卸価格!X535))</f>
        <v/>
      </c>
      <c r="Y535" s="92">
        <f>'6桁'!Y535</f>
        <v>0</v>
      </c>
    </row>
    <row r="536" spans="2:25" ht="30" customHeight="1">
      <c r="B536" s="503"/>
      <c r="C536" s="500" t="s">
        <v>93</v>
      </c>
      <c r="D536" s="605"/>
      <c r="E536" s="500">
        <v>100</v>
      </c>
      <c r="F536" s="587"/>
      <c r="G536" s="342"/>
      <c r="H536" s="95" t="str">
        <f>IF(地区標準卸価格!H536="","",IF(ISNUMBER(地区標準卸価格!H536),IF(入力!$C$17=1,ROUNDDOWN(地区標準卸価格!H536*ユーザ別掛け率!H536%,-入力!$C$16),IF(入力!$C$17=2,ROUNDUP(地区標準卸価格!H536*ユーザ別掛け率!H536%,-入力!$C$16),IF(入力!$C$17=3,ROUND(地区標準卸価格!H536*ユーザ別掛け率!H536%,-入力!$C$16),""))),地区標準卸価格!H536))</f>
        <v/>
      </c>
      <c r="I536" s="96">
        <f>'6桁'!I536</f>
        <v>0</v>
      </c>
      <c r="J536" s="95" t="str">
        <f>IF(地区標準卸価格!J536="","",IF(ISNUMBER(地区標準卸価格!J536),IF(入力!$C$17=1,ROUNDDOWN(地区標準卸価格!J536*ユーザ別掛け率!J536%,-入力!$C$16),IF(入力!$C$17=2,ROUNDUP(地区標準卸価格!J536*ユーザ別掛け率!J536%,-入力!$C$16),IF(入力!$C$17=3,ROUND(地区標準卸価格!J536*ユーザ別掛け率!J536%,-入力!$C$16),""))),地区標準卸価格!J536))</f>
        <v/>
      </c>
      <c r="K536" s="96">
        <f>'6桁'!K536</f>
        <v>0</v>
      </c>
      <c r="L536" s="95">
        <f>IF(地区標準卸価格!L536="","",IF(ISNUMBER(地区標準卸価格!L536),IF(入力!$C$17=1,ROUNDDOWN(地区標準卸価格!L536*ユーザ別掛け率!L536%,-入力!$C$16),IF(入力!$C$17=2,ROUNDUP(地区標準卸価格!L536*ユーザ別掛け率!L536%,-入力!$C$16),IF(入力!$C$17=3,ROUND(地区標準卸価格!L536*ユーザ別掛け率!L536%,-入力!$C$16),""))),地区標準卸価格!L536))</f>
        <v>32300</v>
      </c>
      <c r="M536" s="96" t="str">
        <f>'6桁'!M536</f>
        <v>H</v>
      </c>
      <c r="N536" s="95" t="str">
        <f>IF(地区標準卸価格!N536="","",IF(ISNUMBER(地区標準卸価格!N536),IF(入力!$C$17=1,ROUNDDOWN(地区標準卸価格!N536*ユーザ別掛け率!N536%,-入力!$C$16),IF(入力!$C$17=2,ROUNDUP(地区標準卸価格!N536*ユーザ別掛け率!N536%,-入力!$C$16),IF(入力!$C$17=3,ROUND(地区標準卸価格!N536*ユーザ別掛け率!N536%,-入力!$C$16),""))),地区標準卸価格!N536))</f>
        <v/>
      </c>
      <c r="O536" s="96">
        <f>'6桁'!O536</f>
        <v>0</v>
      </c>
      <c r="P536" s="456" t="str">
        <f>IF(地区標準卸価格!P536="","",IF(ISNUMBER(地区標準卸価格!P536),IF(入力!$C$17=1,ROUNDDOWN(地区標準卸価格!P536*ユーザ別掛け率!P536%,-入力!$C$16),IF(入力!$C$17=2,ROUNDUP(地区標準卸価格!P536*ユーザ別掛け率!P536%,-入力!$C$16),IF(入力!$C$17=3,ROUND(地区標準卸価格!P536*ユーザ別掛け率!P536%,-入力!$C$16),""))),地区標準卸価格!P536))</f>
        <v/>
      </c>
      <c r="Q536" s="96">
        <f>'6桁'!Q536</f>
        <v>0</v>
      </c>
      <c r="R536" s="95" t="str">
        <f>IF(地区標準卸価格!R536="","",IF(ISNUMBER(地区標準卸価格!R536),IF(入力!$C$17=1,ROUNDDOWN(地区標準卸価格!R536*ユーザ別掛け率!R536%,-入力!$C$16),IF(入力!$C$17=2,ROUNDUP(地区標準卸価格!R536*ユーザ別掛け率!R536%,-入力!$C$16),IF(入力!$C$17=3,ROUND(地区標準卸価格!R536*ユーザ別掛け率!R536%,-入力!$C$16),""))),地区標準卸価格!R536))</f>
        <v/>
      </c>
      <c r="S536" s="96">
        <f>'6桁'!S536</f>
        <v>0</v>
      </c>
      <c r="T536" s="95" t="str">
        <f>IF(地区標準卸価格!T536="","",IF(ISNUMBER(地区標準卸価格!T536),IF(入力!$C$17=1,ROUNDDOWN(地区標準卸価格!T536*ユーザ別掛け率!T536%,-入力!$C$16),IF(入力!$C$17=2,ROUNDUP(地区標準卸価格!T536*ユーザ別掛け率!T536%,-入力!$C$16),IF(入力!$C$17=3,ROUND(地区標準卸価格!T536*ユーザ別掛け率!T536%,-入力!$C$16),""))),地区標準卸価格!T536))</f>
        <v/>
      </c>
      <c r="U536" s="96">
        <f>'6桁'!U536</f>
        <v>0</v>
      </c>
      <c r="V536" s="456" t="str">
        <f>IF(地区標準卸価格!V536="","",IF(ISNUMBER(地区標準卸価格!V536),IF(入力!$E$17=1,ROUNDDOWN(地区標準卸価格!V536*ユーザ別掛け率!V536%,-入力!$E$16),IF(入力!$E$17=2,ROUNDUP(地区標準卸価格!V536*ユーザ別掛け率!V536%,-入力!$E$16),IF(入力!$E$17=3,ROUND(地区標準卸価格!V536*ユーザ別掛け率!V536%,-入力!$E$16),""))),地区標準卸価格!V536))</f>
        <v/>
      </c>
      <c r="W536" s="126">
        <f>'6桁'!W536</f>
        <v>0</v>
      </c>
      <c r="X536" s="456" t="str">
        <f>IF(地区標準卸価格!X536="","",IF(ISNUMBER(地区標準卸価格!X536),IF(入力!$E$17=1,ROUNDDOWN(地区標準卸価格!X536*ユーザ別掛け率!X536%,-入力!$E$16),IF(入力!$E$17=2,ROUNDUP(地区標準卸価格!X536*ユーザ別掛け率!X536%,-入力!$E$16),IF(入力!$E$17=3,ROUND(地区標準卸価格!X536*ユーザ別掛け率!X536%,-入力!$E$16),""))),地区標準卸価格!X536))</f>
        <v/>
      </c>
      <c r="Y536" s="20">
        <f>'6桁'!Y536</f>
        <v>0</v>
      </c>
    </row>
    <row r="537" spans="2:25" ht="30" customHeight="1">
      <c r="B537" s="503"/>
      <c r="C537" s="500" t="s">
        <v>343</v>
      </c>
      <c r="D537" s="605"/>
      <c r="E537" s="500">
        <v>98</v>
      </c>
      <c r="F537" s="587"/>
      <c r="G537" s="342"/>
      <c r="H537" s="95" t="str">
        <f>IF(地区標準卸価格!H537="","",IF(ISNUMBER(地区標準卸価格!H537),IF(入力!$C$17=1,ROUNDDOWN(地区標準卸価格!H537*ユーザ別掛け率!H537%,-入力!$C$16),IF(入力!$C$17=2,ROUNDUP(地区標準卸価格!H537*ユーザ別掛け率!H537%,-入力!$C$16),IF(入力!$C$17=3,ROUND(地区標準卸価格!H537*ユーザ別掛け率!H537%,-入力!$C$16),""))),地区標準卸価格!H537))</f>
        <v/>
      </c>
      <c r="I537" s="96">
        <f>'6桁'!I537</f>
        <v>0</v>
      </c>
      <c r="J537" s="95" t="str">
        <f>IF(地区標準卸価格!J537="","",IF(ISNUMBER(地区標準卸価格!J537),IF(入力!$C$17=1,ROUNDDOWN(地区標準卸価格!J537*ユーザ別掛け率!J537%,-入力!$C$16),IF(入力!$C$17=2,ROUNDUP(地区標準卸価格!J537*ユーザ別掛け率!J537%,-入力!$C$16),IF(入力!$C$17=3,ROUND(地区標準卸価格!J537*ユーザ別掛け率!J537%,-入力!$C$16),""))),地区標準卸価格!J537))</f>
        <v/>
      </c>
      <c r="K537" s="96">
        <f>'6桁'!K537</f>
        <v>0</v>
      </c>
      <c r="L537" s="95">
        <f>IF(地区標準卸価格!L537="","",IF(ISNUMBER(地区標準卸価格!L537),IF(入力!$C$17=1,ROUNDDOWN(地区標準卸価格!L537*ユーザ別掛け率!L537%,-入力!$C$16),IF(入力!$C$17=2,ROUNDUP(地区標準卸価格!L537*ユーザ別掛け率!L537%,-入力!$C$16),IF(入力!$C$17=3,ROUND(地区標準卸価格!L537*ユーザ別掛け率!L537%,-入力!$C$16),""))),地区標準卸価格!L537))</f>
        <v>22800</v>
      </c>
      <c r="M537" s="96" t="str">
        <f>'6桁'!M537</f>
        <v>H</v>
      </c>
      <c r="N537" s="95">
        <f>IF(地区標準卸価格!N537="","",IF(ISNUMBER(地区標準卸価格!N537),IF(入力!$C$17=1,ROUNDDOWN(地区標準卸価格!N537*ユーザ別掛け率!N537%,-入力!$C$16),IF(入力!$C$17=2,ROUNDUP(地区標準卸価格!N537*ユーザ別掛け率!N537%,-入力!$C$16),IF(入力!$C$17=3,ROUND(地区標準卸価格!N537*ユーザ別掛け率!N537%,-入力!$C$16),""))),地区標準卸価格!N537))</f>
        <v>25800</v>
      </c>
      <c r="O537" s="96" t="str">
        <f>'6桁'!O537</f>
        <v>H
RBL</v>
      </c>
      <c r="P537" s="456" t="str">
        <f>IF(地区標準卸価格!P537="","",IF(ISNUMBER(地区標準卸価格!P537),IF(入力!$C$17=1,ROUNDDOWN(地区標準卸価格!P537*ユーザ別掛け率!P537%,-入力!$C$16),IF(入力!$C$17=2,ROUNDUP(地区標準卸価格!P537*ユーザ別掛け率!P537%,-入力!$C$16),IF(入力!$C$17=3,ROUND(地区標準卸価格!P537*ユーザ別掛け率!P537%,-入力!$C$16),""))),地区標準卸価格!P537))</f>
        <v/>
      </c>
      <c r="Q537" s="96">
        <f>'6桁'!Q537</f>
        <v>0</v>
      </c>
      <c r="R537" s="95" t="str">
        <f>IF(地区標準卸価格!R537="","",IF(ISNUMBER(地区標準卸価格!R537),IF(入力!$C$17=1,ROUNDDOWN(地区標準卸価格!R537*ユーザ別掛け率!R537%,-入力!$C$16),IF(入力!$C$17=2,ROUNDUP(地区標準卸価格!R537*ユーザ別掛け率!R537%,-入力!$C$16),IF(入力!$C$17=3,ROUND(地区標準卸価格!R537*ユーザ別掛け率!R537%,-入力!$C$16),""))),地区標準卸価格!R537))</f>
        <v/>
      </c>
      <c r="S537" s="96">
        <f>'6桁'!S537</f>
        <v>0</v>
      </c>
      <c r="T537" s="95" t="str">
        <f>IF(地区標準卸価格!T537="","",IF(ISNUMBER(地区標準卸価格!T537),IF(入力!$C$17=1,ROUNDDOWN(地区標準卸価格!T537*ユーザ別掛け率!T537%,-入力!$C$16),IF(入力!$C$17=2,ROUNDUP(地区標準卸価格!T537*ユーザ別掛け率!T537%,-入力!$C$16),IF(入力!$C$17=3,ROUND(地区標準卸価格!T537*ユーザ別掛け率!T537%,-入力!$C$16),""))),地区標準卸価格!T537))</f>
        <v/>
      </c>
      <c r="U537" s="96">
        <f>'6桁'!U537</f>
        <v>0</v>
      </c>
      <c r="V537" s="456" t="str">
        <f>IF(地区標準卸価格!V537="","",IF(ISNUMBER(地区標準卸価格!V537),IF(入力!$E$17=1,ROUNDDOWN(地区標準卸価格!V537*ユーザ別掛け率!V537%,-入力!$E$16),IF(入力!$E$17=2,ROUNDUP(地区標準卸価格!V537*ユーザ別掛け率!V537%,-入力!$E$16),IF(入力!$E$17=3,ROUND(地区標準卸価格!V537*ユーザ別掛け率!V537%,-入力!$E$16),""))),地区標準卸価格!V537))</f>
        <v/>
      </c>
      <c r="W537" s="126">
        <f>'6桁'!W537</f>
        <v>0</v>
      </c>
      <c r="X537" s="456" t="str">
        <f>IF(地区標準卸価格!X537="","",IF(ISNUMBER(地区標準卸価格!X537),IF(入力!$E$17=1,ROUNDDOWN(地区標準卸価格!X537*ユーザ別掛け率!X537%,-入力!$E$16),IF(入力!$E$17=2,ROUNDUP(地区標準卸価格!X537*ユーザ別掛け率!X537%,-入力!$E$16),IF(入力!$E$17=3,ROUND(地区標準卸価格!X537*ユーザ別掛け率!X537%,-入力!$E$16),""))),地区標準卸価格!X537))</f>
        <v/>
      </c>
      <c r="Y537" s="20">
        <f>'6桁'!Y537</f>
        <v>0</v>
      </c>
    </row>
    <row r="538" spans="2:25" ht="30" customHeight="1">
      <c r="B538" s="503"/>
      <c r="C538" s="500" t="s">
        <v>373</v>
      </c>
      <c r="D538" s="605"/>
      <c r="E538" s="590" t="s">
        <v>2035</v>
      </c>
      <c r="F538" s="587"/>
      <c r="G538" s="342"/>
      <c r="H538" s="95" t="str">
        <f>IF(地区標準卸価格!H538="","",IF(ISNUMBER(地区標準卸価格!H538),IF(入力!$C$17=1,ROUNDDOWN(地区標準卸価格!H538*ユーザ別掛け率!H538%,-入力!$C$16),IF(入力!$C$17=2,ROUNDUP(地区標準卸価格!H538*ユーザ別掛け率!H538%,-入力!$C$16),IF(入力!$C$17=3,ROUND(地区標準卸価格!H538*ユーザ別掛け率!H538%,-入力!$C$16),""))),地区標準卸価格!H538))</f>
        <v/>
      </c>
      <c r="I538" s="96">
        <f>'6桁'!I538</f>
        <v>0</v>
      </c>
      <c r="J538" s="95" t="str">
        <f>IF(地区標準卸価格!J538="","",IF(ISNUMBER(地区標準卸価格!J538),IF(入力!$C$17=1,ROUNDDOWN(地区標準卸価格!J538*ユーザ別掛け率!J538%,-入力!$C$16),IF(入力!$C$17=2,ROUNDUP(地区標準卸価格!J538*ユーザ別掛け率!J538%,-入力!$C$16),IF(入力!$C$17=3,ROUND(地区標準卸価格!J538*ユーザ別掛け率!J538%,-入力!$C$16),""))),地区標準卸価格!J538))</f>
        <v/>
      </c>
      <c r="K538" s="96">
        <f>'6桁'!K538</f>
        <v>0</v>
      </c>
      <c r="L538" s="95">
        <f>IF(地区標準卸価格!L538="","",IF(ISNUMBER(地区標準卸価格!L538),IF(入力!$C$17=1,ROUNDDOWN(地区標準卸価格!L538*ユーザ別掛け率!L538%,-入力!$C$16),IF(入力!$C$17=2,ROUNDUP(地区標準卸価格!L538*ユーザ別掛け率!L538%,-入力!$C$16),IF(入力!$C$17=3,ROUND(地区標準卸価格!L538*ユーザ別掛け率!L538%,-入力!$C$16),""))),地区標準卸価格!L538))</f>
        <v>22000</v>
      </c>
      <c r="M538" s="96" t="str">
        <f>'6桁'!M538</f>
        <v>H</v>
      </c>
      <c r="N538" s="95">
        <f>IF(地区標準卸価格!N538="","",IF(ISNUMBER(地区標準卸価格!N538),IF(入力!$C$17=1,ROUNDDOWN(地区標準卸価格!N538*ユーザ別掛け率!N538%,-入力!$C$16),IF(入力!$C$17=2,ROUNDUP(地区標準卸価格!N538*ユーザ別掛け率!N538%,-入力!$C$16),IF(入力!$C$17=3,ROUND(地区標準卸価格!N538*ユーザ別掛け率!N538%,-入力!$C$16),""))),地区標準卸価格!N538))</f>
        <v>22700</v>
      </c>
      <c r="O538" s="96" t="str">
        <f>'6桁'!O538</f>
        <v>T
RBL</v>
      </c>
      <c r="P538" s="456" t="str">
        <f>IF(地区標準卸価格!P538="","",IF(ISNUMBER(地区標準卸価格!P538),IF(入力!$C$17=1,ROUNDDOWN(地区標準卸価格!P538*ユーザ別掛け率!P538%,-入力!$C$16),IF(入力!$C$17=2,ROUNDUP(地区標準卸価格!P538*ユーザ別掛け率!P538%,-入力!$C$16),IF(入力!$C$17=3,ROUND(地区標準卸価格!P538*ユーザ別掛け率!P538%,-入力!$C$16),""))),地区標準卸価格!P538))</f>
        <v>卸価格設定なし</v>
      </c>
      <c r="Q538" s="96" t="str">
        <f>'6桁'!Q538</f>
        <v>⑧Q
WL</v>
      </c>
      <c r="R538" s="95" t="str">
        <f>IF(地区標準卸価格!R538="","",IF(ISNUMBER(地区標準卸価格!R538),IF(入力!$C$17=1,ROUNDDOWN(地区標準卸価格!R538*ユーザ別掛け率!R538%,-入力!$C$16),IF(入力!$C$17=2,ROUNDUP(地区標準卸価格!R538*ユーザ別掛け率!R538%,-入力!$C$16),IF(入力!$C$17=3,ROUND(地区標準卸価格!R538*ユーザ別掛け率!R538%,-入力!$C$16),""))),地区標準卸価格!R538))</f>
        <v/>
      </c>
      <c r="S538" s="96">
        <f>'6桁'!S538</f>
        <v>0</v>
      </c>
      <c r="T538" s="95" t="str">
        <f>IF(地区標準卸価格!T538="","",IF(ISNUMBER(地区標準卸価格!T538),IF(入力!$C$17=1,ROUNDDOWN(地区標準卸価格!T538*ユーザ別掛け率!T538%,-入力!$C$16),IF(入力!$C$17=2,ROUNDUP(地区標準卸価格!T538*ユーザ別掛け率!T538%,-入力!$C$16),IF(入力!$C$17=3,ROUND(地区標準卸価格!T538*ユーザ別掛け率!T538%,-入力!$C$16),""))),地区標準卸価格!T538))</f>
        <v/>
      </c>
      <c r="U538" s="96">
        <f>'6桁'!U538</f>
        <v>0</v>
      </c>
      <c r="V538" s="456" t="str">
        <f>IF(地区標準卸価格!V538="","",IF(ISNUMBER(地区標準卸価格!V538),IF(入力!$E$17=1,ROUNDDOWN(地区標準卸価格!V538*ユーザ別掛け率!V538%,-入力!$E$16),IF(入力!$E$17=2,ROUNDUP(地区標準卸価格!V538*ユーザ別掛け率!V538%,-入力!$E$16),IF(入力!$E$17=3,ROUND(地区標準卸価格!V538*ユーザ別掛け率!V538%,-入力!$E$16),""))),地区標準卸価格!V538))</f>
        <v/>
      </c>
      <c r="W538" s="126">
        <f>'6桁'!W538</f>
        <v>0</v>
      </c>
      <c r="X538" s="456" t="str">
        <f>IF(地区標準卸価格!X538="","",IF(ISNUMBER(地区標準卸価格!X538),IF(入力!$E$17=1,ROUNDDOWN(地区標準卸価格!X538*ユーザ別掛け率!X538%,-入力!$E$16),IF(入力!$E$17=2,ROUNDUP(地区標準卸価格!X538*ユーザ別掛け率!X538%,-入力!$E$16),IF(入力!$E$17=3,ROUND(地区標準卸価格!X538*ユーザ別掛け率!X538%,-入力!$E$16),""))),地区標準卸価格!X538))</f>
        <v/>
      </c>
      <c r="Y538" s="109">
        <f>'6桁'!Y538</f>
        <v>0</v>
      </c>
    </row>
    <row r="539" spans="2:25" ht="30" customHeight="1">
      <c r="B539" s="503"/>
      <c r="C539" s="500" t="s">
        <v>374</v>
      </c>
      <c r="D539" s="605"/>
      <c r="E539" s="590" t="s">
        <v>2036</v>
      </c>
      <c r="F539" s="587"/>
      <c r="G539" s="342"/>
      <c r="H539" s="95" t="str">
        <f>IF(地区標準卸価格!H539="","",IF(ISNUMBER(地区標準卸価格!H539),IF(入力!$C$17=1,ROUNDDOWN(地区標準卸価格!H539*ユーザ別掛け率!H539%,-入力!$C$16),IF(入力!$C$17=2,ROUNDUP(地区標準卸価格!H539*ユーザ別掛け率!H539%,-入力!$C$16),IF(入力!$C$17=3,ROUND(地区標準卸価格!H539*ユーザ別掛け率!H539%,-入力!$C$16),""))),地区標準卸価格!H539))</f>
        <v/>
      </c>
      <c r="I539" s="96">
        <f>'6桁'!I539</f>
        <v>0</v>
      </c>
      <c r="J539" s="95" t="str">
        <f>IF(地区標準卸価格!J539="","",IF(ISNUMBER(地区標準卸価格!J539),IF(入力!$C$17=1,ROUNDDOWN(地区標準卸価格!J539*ユーザ別掛け率!J539%,-入力!$C$16),IF(入力!$C$17=2,ROUNDUP(地区標準卸価格!J539*ユーザ別掛け率!J539%,-入力!$C$16),IF(入力!$C$17=3,ROUND(地区標準卸価格!J539*ユーザ別掛け率!J539%,-入力!$C$16),""))),地区標準卸価格!J539))</f>
        <v/>
      </c>
      <c r="K539" s="96">
        <f>'6桁'!K539</f>
        <v>0</v>
      </c>
      <c r="L539" s="95">
        <f>IF(地区標準卸価格!L539="","",IF(ISNUMBER(地区標準卸価格!L539),IF(入力!$C$17=1,ROUNDDOWN(地区標準卸価格!L539*ユーザ別掛け率!L539%,-入力!$C$16),IF(入力!$C$17=2,ROUNDUP(地区標準卸価格!L539*ユーザ別掛け率!L539%,-入力!$C$16),IF(入力!$C$17=3,ROUND(地区標準卸価格!L539*ユーザ別掛け率!L539%,-入力!$C$16),""))),地区標準卸価格!L539))</f>
        <v>23400</v>
      </c>
      <c r="M539" s="96" t="str">
        <f>'6桁'!M539</f>
        <v>H</v>
      </c>
      <c r="N539" s="95">
        <f>IF(地区標準卸価格!N539="","",IF(ISNUMBER(地区標準卸価格!N539),IF(入力!$C$17=1,ROUNDDOWN(地区標準卸価格!N539*ユーザ別掛け率!N539%,-入力!$C$16),IF(入力!$C$17=2,ROUNDUP(地区標準卸価格!N539*ユーザ別掛け率!N539%,-入力!$C$16),IF(入力!$C$17=3,ROUND(地区標準卸価格!N539*ユーザ別掛け率!N539%,-入力!$C$16),""))),地区標準卸価格!N539))</f>
        <v>24700</v>
      </c>
      <c r="O539" s="96" t="str">
        <f>'6桁'!O539</f>
        <v>T
OWL</v>
      </c>
      <c r="P539" s="456" t="str">
        <f>IF(地区標準卸価格!P539="","",IF(ISNUMBER(地区標準卸価格!P539),IF(入力!$C$17=1,ROUNDDOWN(地区標準卸価格!P539*ユーザ別掛け率!P539%,-入力!$C$16),IF(入力!$C$17=2,ROUNDUP(地区標準卸価格!P539*ユーザ別掛け率!P539%,-入力!$C$16),IF(入力!$C$17=3,ROUND(地区標準卸価格!P539*ユーザ別掛け率!P539%,-入力!$C$16),""))),地区標準卸価格!P539))</f>
        <v>卸価格設定なし</v>
      </c>
      <c r="Q539" s="96" t="str">
        <f>'6桁'!Q539</f>
        <v>⑧Q
WL</v>
      </c>
      <c r="R539" s="95" t="str">
        <f>IF(地区標準卸価格!R539="","",IF(ISNUMBER(地区標準卸価格!R539),IF(入力!$C$17=1,ROUNDDOWN(地区標準卸価格!R539*ユーザ別掛け率!R539%,-入力!$C$16),IF(入力!$C$17=2,ROUNDUP(地区標準卸価格!R539*ユーザ別掛け率!R539%,-入力!$C$16),IF(入力!$C$17=3,ROUND(地区標準卸価格!R539*ユーザ別掛け率!R539%,-入力!$C$16),""))),地区標準卸価格!R539))</f>
        <v/>
      </c>
      <c r="S539" s="96">
        <f>'6桁'!S539</f>
        <v>0</v>
      </c>
      <c r="T539" s="95" t="str">
        <f>IF(地区標準卸価格!T539="","",IF(ISNUMBER(地区標準卸価格!T539),IF(入力!$C$17=1,ROUNDDOWN(地区標準卸価格!T539*ユーザ別掛け率!T539%,-入力!$C$16),IF(入力!$C$17=2,ROUNDUP(地区標準卸価格!T539*ユーザ別掛け率!T539%,-入力!$C$16),IF(入力!$C$17=3,ROUND(地区標準卸価格!T539*ユーザ別掛け率!T539%,-入力!$C$16),""))),地区標準卸価格!T539))</f>
        <v/>
      </c>
      <c r="U539" s="96">
        <f>'6桁'!U539</f>
        <v>0</v>
      </c>
      <c r="V539" s="456" t="str">
        <f>IF(地区標準卸価格!V539="","",IF(ISNUMBER(地区標準卸価格!V539),IF(入力!$E$17=1,ROUNDDOWN(地区標準卸価格!V539*ユーザ別掛け率!V539%,-入力!$E$16),IF(入力!$E$17=2,ROUNDUP(地区標準卸価格!V539*ユーザ別掛け率!V539%,-入力!$E$16),IF(入力!$E$17=3,ROUND(地区標準卸価格!V539*ユーザ別掛け率!V539%,-入力!$E$16),""))),地区標準卸価格!V539))</f>
        <v/>
      </c>
      <c r="W539" s="126">
        <f>'6桁'!W539</f>
        <v>0</v>
      </c>
      <c r="X539" s="456" t="str">
        <f>IF(地区標準卸価格!X539="","",IF(ISNUMBER(地区標準卸価格!X539),IF(入力!$E$17=1,ROUNDDOWN(地区標準卸価格!X539*ユーザ別掛け率!X539%,-入力!$E$16),IF(入力!$E$17=2,ROUNDUP(地区標準卸価格!X539*ユーザ別掛け率!X539%,-入力!$E$16),IF(入力!$E$17=3,ROUND(地区標準卸価格!X539*ユーザ別掛け率!X539%,-入力!$E$16),""))),地区標準卸価格!X539))</f>
        <v/>
      </c>
      <c r="Y539" s="109">
        <f>'6桁'!Y539</f>
        <v>0</v>
      </c>
    </row>
    <row r="540" spans="2:25" ht="30" customHeight="1">
      <c r="B540" s="503"/>
      <c r="C540" s="500" t="s">
        <v>375</v>
      </c>
      <c r="D540" s="605"/>
      <c r="E540" s="590" t="s">
        <v>2037</v>
      </c>
      <c r="F540" s="587"/>
      <c r="G540" s="342">
        <v>109</v>
      </c>
      <c r="H540" s="95" t="str">
        <f>IF(地区標準卸価格!H540="","",IF(ISNUMBER(地区標準卸価格!H540),IF(入力!$C$17=1,ROUNDDOWN(地区標準卸価格!H540*ユーザ別掛け率!H540%,-入力!$C$16),IF(入力!$C$17=2,ROUNDUP(地区標準卸価格!H540*ユーザ別掛け率!H540%,-入力!$C$16),IF(入力!$C$17=3,ROUND(地区標準卸価格!H540*ユーザ別掛け率!H540%,-入力!$C$16),""))),地区標準卸価格!H540))</f>
        <v/>
      </c>
      <c r="I540" s="96">
        <f>'6桁'!I540</f>
        <v>0</v>
      </c>
      <c r="J540" s="95" t="str">
        <f>IF(地区標準卸価格!J540="","",IF(ISNUMBER(地区標準卸価格!J540),IF(入力!$C$17=1,ROUNDDOWN(地区標準卸価格!J540*ユーザ別掛け率!J540%,-入力!$C$16),IF(入力!$C$17=2,ROUNDUP(地区標準卸価格!J540*ユーザ別掛け率!J540%,-入力!$C$16),IF(入力!$C$17=3,ROUND(地区標準卸価格!J540*ユーザ別掛け率!J540%,-入力!$C$16),""))),地区標準卸価格!J540))</f>
        <v/>
      </c>
      <c r="K540" s="96">
        <f>'6桁'!K540</f>
        <v>0</v>
      </c>
      <c r="L540" s="95" t="str">
        <f>IF(地区標準卸価格!L540="","",IF(ISNUMBER(地区標準卸価格!L540),IF(入力!$C$17=1,ROUNDDOWN(地区標準卸価格!L540*ユーザ別掛け率!L540%,-入力!$C$16),IF(入力!$C$17=2,ROUNDUP(地区標準卸価格!L540*ユーザ別掛け率!L540%,-入力!$C$16),IF(入力!$C$17=3,ROUND(地区標準卸価格!L540*ユーザ別掛け率!L540%,-入力!$C$16),""))),地区標準卸価格!L540))</f>
        <v/>
      </c>
      <c r="M540" s="96">
        <f>'6桁'!M540</f>
        <v>0</v>
      </c>
      <c r="N540" s="95">
        <f>IF(地区標準卸価格!N540="","",IF(ISNUMBER(地区標準卸価格!N540),IF(入力!$C$17=1,ROUNDDOWN(地区標準卸価格!N540*ユーザ別掛け率!N540%,-入力!$C$16),IF(入力!$C$17=2,ROUNDUP(地区標準卸価格!N540*ユーザ別掛け率!N540%,-入力!$C$16),IF(入力!$C$17=3,ROUND(地区標準卸価格!N540*ユーザ別掛け率!N540%,-入力!$C$16),""))),地区標準卸価格!N540))</f>
        <v>27300</v>
      </c>
      <c r="O540" s="96" t="str">
        <f>'6桁'!O540</f>
        <v>S
OWL</v>
      </c>
      <c r="P540" s="456" t="str">
        <f>IF(地区標準卸価格!P540="","",IF(ISNUMBER(地区標準卸価格!P540),IF(入力!$C$17=1,ROUNDDOWN(地区標準卸価格!P540*ユーザ別掛け率!P540%,-入力!$C$16),IF(入力!$C$17=2,ROUNDUP(地区標準卸価格!P540*ユーザ別掛け率!P540%,-入力!$C$16),IF(入力!$C$17=3,ROUND(地区標準卸価格!P540*ユーザ別掛け率!P540%,-入力!$C$16),""))),地区標準卸価格!P540))</f>
        <v>卸価格設定なし</v>
      </c>
      <c r="Q540" s="96" t="str">
        <f>'6桁'!Q540</f>
        <v>⑧Q
WL</v>
      </c>
      <c r="R540" s="95" t="str">
        <f>IF(地区標準卸価格!R540="","",IF(ISNUMBER(地区標準卸価格!R540),IF(入力!$C$17=1,ROUNDDOWN(地区標準卸価格!R540*ユーザ別掛け率!R540%,-入力!$C$16),IF(入力!$C$17=2,ROUNDUP(地区標準卸価格!R540*ユーザ別掛け率!R540%,-入力!$C$16),IF(入力!$C$17=3,ROUND(地区標準卸価格!R540*ユーザ別掛け率!R540%,-入力!$C$16),""))),地区標準卸価格!R540))</f>
        <v/>
      </c>
      <c r="S540" s="96">
        <f>'6桁'!S540</f>
        <v>0</v>
      </c>
      <c r="T540" s="95" t="str">
        <f>IF(地区標準卸価格!T540="","",IF(ISNUMBER(地区標準卸価格!T540),IF(入力!$C$17=1,ROUNDDOWN(地区標準卸価格!T540*ユーザ別掛け率!T540%,-入力!$C$16),IF(入力!$C$17=2,ROUNDUP(地区標準卸価格!T540*ユーザ別掛け率!T540%,-入力!$C$16),IF(入力!$C$17=3,ROUND(地区標準卸価格!T540*ユーザ別掛け率!T540%,-入力!$C$16),""))),地区標準卸価格!T540))</f>
        <v/>
      </c>
      <c r="U540" s="96">
        <f>'6桁'!U540</f>
        <v>0</v>
      </c>
      <c r="V540" s="456" t="str">
        <f>IF(地区標準卸価格!V540="","",IF(ISNUMBER(地区標準卸価格!V540),IF(入力!$E$17=1,ROUNDDOWN(地区標準卸価格!V540*ユーザ別掛け率!V540%,-入力!$E$16),IF(入力!$E$17=2,ROUNDUP(地区標準卸価格!V540*ユーザ別掛け率!V540%,-入力!$E$16),IF(入力!$E$17=3,ROUND(地区標準卸価格!V540*ユーザ別掛け率!V540%,-入力!$E$16),""))),地区標準卸価格!V540))</f>
        <v>卸価格設定なし</v>
      </c>
      <c r="W540" s="96" t="str">
        <f>'6桁'!W540</f>
        <v>T★</v>
      </c>
      <c r="X540" s="456" t="str">
        <f>IF(地区標準卸価格!X540="","",IF(ISNUMBER(地区標準卸価格!X540),IF(入力!$E$17=1,ROUNDDOWN(地区標準卸価格!X540*ユーザ別掛け率!X540%,-入力!$E$16),IF(入力!$E$17=2,ROUNDUP(地区標準卸価格!X540*ユーザ別掛け率!X540%,-入力!$E$16),IF(入力!$E$17=3,ROUND(地区標準卸価格!X540*ユーザ別掛け率!X540%,-入力!$E$16),""))),地区標準卸価格!X540))</f>
        <v/>
      </c>
      <c r="Y540" s="109">
        <f>'6桁'!Y540</f>
        <v>0</v>
      </c>
    </row>
    <row r="541" spans="2:25" ht="30" customHeight="1">
      <c r="B541" s="503"/>
      <c r="C541" s="500" t="s">
        <v>376</v>
      </c>
      <c r="D541" s="605"/>
      <c r="E541" s="500">
        <v>107</v>
      </c>
      <c r="F541" s="587"/>
      <c r="G541" s="342">
        <v>111</v>
      </c>
      <c r="H541" s="95" t="str">
        <f>IF(地区標準卸価格!H541="","",IF(ISNUMBER(地区標準卸価格!H541),IF(入力!$C$17=1,ROUNDDOWN(地区標準卸価格!H541*ユーザ別掛け率!H541%,-入力!$C$16),IF(入力!$C$17=2,ROUNDUP(地区標準卸価格!H541*ユーザ別掛け率!H541%,-入力!$C$16),IF(入力!$C$17=3,ROUND(地区標準卸価格!H541*ユーザ別掛け率!H541%,-入力!$C$16),""))),地区標準卸価格!H541))</f>
        <v/>
      </c>
      <c r="I541" s="96">
        <f>'6桁'!I541</f>
        <v>0</v>
      </c>
      <c r="J541" s="95" t="str">
        <f>IF(地区標準卸価格!J541="","",IF(ISNUMBER(地区標準卸価格!J541),IF(入力!$C$17=1,ROUNDDOWN(地区標準卸価格!J541*ユーザ別掛け率!J541%,-入力!$C$16),IF(入力!$C$17=2,ROUNDUP(地区標準卸価格!J541*ユーザ別掛け率!J541%,-入力!$C$16),IF(入力!$C$17=3,ROUND(地区標準卸価格!J541*ユーザ別掛け率!J541%,-入力!$C$16),""))),地区標準卸価格!J541))</f>
        <v/>
      </c>
      <c r="K541" s="96">
        <f>'6桁'!K541</f>
        <v>0</v>
      </c>
      <c r="L541" s="95" t="str">
        <f>IF(地区標準卸価格!L541="","",IF(ISNUMBER(地区標準卸価格!L541),IF(入力!$C$17=1,ROUNDDOWN(地区標準卸価格!L541*ユーザ別掛け率!L541%,-入力!$C$16),IF(入力!$C$17=2,ROUNDUP(地区標準卸価格!L541*ユーザ別掛け率!L541%,-入力!$C$16),IF(入力!$C$17=3,ROUND(地区標準卸価格!L541*ユーザ別掛け率!L541%,-入力!$C$16),""))),地区標準卸価格!L541))</f>
        <v/>
      </c>
      <c r="M541" s="96">
        <f>'6桁'!M541</f>
        <v>0</v>
      </c>
      <c r="N541" s="95">
        <f>IF(地区標準卸価格!N541="","",IF(ISNUMBER(地区標準卸価格!N541),IF(入力!$C$17=1,ROUNDDOWN(地区標準卸価格!N541*ユーザ別掛け率!N541%,-入力!$C$16),IF(入力!$C$17=2,ROUNDUP(地区標準卸価格!N541*ユーザ別掛け率!N541%,-入力!$C$16),IF(入力!$C$17=3,ROUND(地区標準卸価格!N541*ユーザ別掛け率!N541%,-入力!$C$16),""))),地区標準卸価格!N541))</f>
        <v>28100</v>
      </c>
      <c r="O541" s="96" t="str">
        <f>'6桁'!O541</f>
        <v>T★
OWL</v>
      </c>
      <c r="P541" s="456" t="str">
        <f>IF(地区標準卸価格!P541="","",IF(ISNUMBER(地区標準卸価格!P541),IF(入力!$C$17=1,ROUNDDOWN(地区標準卸価格!P541*ユーザ別掛け率!P541%,-入力!$C$16),IF(入力!$C$17=2,ROUNDUP(地区標準卸価格!P541*ユーザ別掛け率!P541%,-入力!$C$16),IF(入力!$C$17=3,ROUND(地区標準卸価格!P541*ユーザ別掛け率!P541%,-入力!$C$16),""))),地区標準卸価格!P541))</f>
        <v/>
      </c>
      <c r="Q541" s="96">
        <f>'6桁'!Q541</f>
        <v>0</v>
      </c>
      <c r="R541" s="95" t="str">
        <f>IF(地区標準卸価格!R541="","",IF(ISNUMBER(地区標準卸価格!R541),IF(入力!$C$17=1,ROUNDDOWN(地区標準卸価格!R541*ユーザ別掛け率!R541%,-入力!$C$16),IF(入力!$C$17=2,ROUNDUP(地区標準卸価格!R541*ユーザ別掛け率!R541%,-入力!$C$16),IF(入力!$C$17=3,ROUND(地区標準卸価格!R541*ユーザ別掛け率!R541%,-入力!$C$16),""))),地区標準卸価格!R541))</f>
        <v/>
      </c>
      <c r="S541" s="96">
        <f>'6桁'!S541</f>
        <v>0</v>
      </c>
      <c r="T541" s="95" t="str">
        <f>IF(地区標準卸価格!T541="","",IF(ISNUMBER(地区標準卸価格!T541),IF(入力!$C$17=1,ROUNDDOWN(地区標準卸価格!T541*ユーザ別掛け率!T541%,-入力!$C$16),IF(入力!$C$17=2,ROUNDUP(地区標準卸価格!T541*ユーザ別掛け率!T541%,-入力!$C$16),IF(入力!$C$17=3,ROUND(地区標準卸価格!T541*ユーザ別掛け率!T541%,-入力!$C$16),""))),地区標準卸価格!T541))</f>
        <v/>
      </c>
      <c r="U541" s="96">
        <f>'6桁'!U541</f>
        <v>0</v>
      </c>
      <c r="V541" s="456" t="str">
        <f>IF(地区標準卸価格!V541="","",IF(ISNUMBER(地区標準卸価格!V541),IF(入力!$E$17=1,ROUNDDOWN(地区標準卸価格!V541*ユーザ別掛け率!V541%,-入力!$E$16),IF(入力!$E$17=2,ROUNDUP(地区標準卸価格!V541*ユーザ別掛け率!V541%,-入力!$E$16),IF(入力!$E$17=3,ROUND(地区標準卸価格!V541*ユーザ別掛け率!V541%,-入力!$E$16),""))),地区標準卸価格!V541))</f>
        <v/>
      </c>
      <c r="W541" s="96">
        <f>'6桁'!W541</f>
        <v>0</v>
      </c>
      <c r="X541" s="456" t="str">
        <f>IF(地区標準卸価格!X541="","",IF(ISNUMBER(地区標準卸価格!X541),IF(入力!$E$17=1,ROUNDDOWN(地区標準卸価格!X541*ユーザ別掛け率!X541%,-入力!$E$16),IF(入力!$E$17=2,ROUNDUP(地区標準卸価格!X541*ユーザ別掛け率!X541%,-入力!$E$16),IF(入力!$E$17=3,ROUND(地区標準卸価格!X541*ユーザ別掛け率!X541%,-入力!$E$16),""))),地区標準卸価格!X541))</f>
        <v/>
      </c>
      <c r="Y541" s="20">
        <f>'6桁'!Y541</f>
        <v>0</v>
      </c>
    </row>
    <row r="542" spans="2:25" ht="30" customHeight="1">
      <c r="B542" s="503"/>
      <c r="C542" s="500" t="s">
        <v>377</v>
      </c>
      <c r="D542" s="605"/>
      <c r="E542" s="590" t="s">
        <v>2034</v>
      </c>
      <c r="F542" s="587"/>
      <c r="G542" s="342"/>
      <c r="H542" s="95" t="str">
        <f>IF(地区標準卸価格!H542="","",IF(ISNUMBER(地区標準卸価格!H542),IF(入力!$C$17=1,ROUNDDOWN(地区標準卸価格!H542*ユーザ別掛け率!H542%,-入力!$C$16),IF(入力!$C$17=2,ROUNDUP(地区標準卸価格!H542*ユーザ別掛け率!H542%,-入力!$C$16),IF(入力!$C$17=3,ROUND(地区標準卸価格!H542*ユーザ別掛け率!H542%,-入力!$C$16),""))),地区標準卸価格!H542))</f>
        <v/>
      </c>
      <c r="I542" s="96">
        <f>'6桁'!I542</f>
        <v>0</v>
      </c>
      <c r="J542" s="95" t="str">
        <f>IF(地区標準卸価格!J542="","",IF(ISNUMBER(地区標準卸価格!J542),IF(入力!$C$17=1,ROUNDDOWN(地区標準卸価格!J542*ユーザ別掛け率!J542%,-入力!$C$16),IF(入力!$C$17=2,ROUNDUP(地区標準卸価格!J542*ユーザ別掛け率!J542%,-入力!$C$16),IF(入力!$C$17=3,ROUND(地区標準卸価格!J542*ユーザ別掛け率!J542%,-入力!$C$16),""))),地区標準卸価格!J542))</f>
        <v/>
      </c>
      <c r="K542" s="96">
        <f>'6桁'!K542</f>
        <v>0</v>
      </c>
      <c r="L542" s="95">
        <f>IF(地区標準卸価格!L542="","",IF(ISNUMBER(地区標準卸価格!L542),IF(入力!$C$17=1,ROUNDDOWN(地区標準卸価格!L542*ユーザ別掛け率!L542%,-入力!$C$16),IF(入力!$C$17=2,ROUNDUP(地区標準卸価格!L542*ユーザ別掛け率!L542%,-入力!$C$16),IF(入力!$C$17=3,ROUND(地区標準卸価格!L542*ユーザ別掛け率!L542%,-入力!$C$16),""))),地区標準卸価格!L542))</f>
        <v>27700</v>
      </c>
      <c r="M542" s="96" t="str">
        <f>'6桁'!M542</f>
        <v>H</v>
      </c>
      <c r="N542" s="95">
        <f>IF(地区標準卸価格!N542="","",IF(ISNUMBER(地区標準卸価格!N542),IF(入力!$C$17=1,ROUNDDOWN(地区標準卸価格!N542*ユーザ別掛け率!N542%,-入力!$C$16),IF(入力!$C$17=2,ROUNDUP(地区標準卸価格!N542*ユーザ別掛け率!N542%,-入力!$C$16),IF(入力!$C$17=3,ROUND(地区標準卸価格!N542*ユーザ別掛け率!N542%,-入力!$C$16),""))),地区標準卸価格!N542))</f>
        <v>30300</v>
      </c>
      <c r="O542" s="96" t="str">
        <f>'6桁'!O542</f>
        <v>T
OWL</v>
      </c>
      <c r="P542" s="456" t="str">
        <f>IF(地区標準卸価格!P542="","",IF(ISNUMBER(地区標準卸価格!P542),IF(入力!$C$17=1,ROUNDDOWN(地区標準卸価格!P542*ユーザ別掛け率!P542%,-入力!$C$16),IF(入力!$C$17=2,ROUNDUP(地区標準卸価格!P542*ユーザ別掛け率!P542%,-入力!$C$16),IF(入力!$C$17=3,ROUND(地区標準卸価格!P542*ユーザ別掛け率!P542%,-入力!$C$16),""))),地区標準卸価格!P542))</f>
        <v>卸価格設定なし</v>
      </c>
      <c r="Q542" s="96" t="str">
        <f>'6桁'!Q542</f>
        <v>⑩Q
WL</v>
      </c>
      <c r="R542" s="95">
        <f>IF(地区標準卸価格!R542="","",IF(ISNUMBER(地区標準卸価格!R542),IF(入力!$C$17=1,ROUNDDOWN(地区標準卸価格!R542*ユーザ別掛け率!R542%,-入力!$C$16),IF(入力!$C$17=2,ROUNDUP(地区標準卸価格!R542*ユーザ別掛け率!R542%,-入力!$C$16),IF(入力!$C$17=3,ROUND(地区標準卸価格!R542*ユーザ別掛け率!R542%,-入力!$C$16),""))),地区標準卸価格!R542))</f>
        <v>30500</v>
      </c>
      <c r="S542" s="96" t="str">
        <f>'6桁'!S542</f>
        <v>Q
ワイド</v>
      </c>
      <c r="T542" s="95" t="str">
        <f>IF(地区標準卸価格!T542="","",IF(ISNUMBER(地区標準卸価格!T542),IF(入力!$C$17=1,ROUNDDOWN(地区標準卸価格!T542*ユーザ別掛け率!T542%,-入力!$C$16),IF(入力!$C$17=2,ROUNDUP(地区標準卸価格!T542*ユーザ別掛け率!T542%,-入力!$C$16),IF(入力!$C$17=3,ROUND(地区標準卸価格!T542*ユーザ別掛け率!T542%,-入力!$C$16),""))),地区標準卸価格!T542))</f>
        <v/>
      </c>
      <c r="U542" s="96">
        <f>'6桁'!U542</f>
        <v>0</v>
      </c>
      <c r="V542" s="456" t="str">
        <f>IF(地区標準卸価格!V542="","",IF(ISNUMBER(地区標準卸価格!V542),IF(入力!$E$17=1,ROUNDDOWN(地区標準卸価格!V542*ユーザ別掛け率!V542%,-入力!$E$16),IF(入力!$E$17=2,ROUNDUP(地区標準卸価格!V542*ユーザ別掛け率!V542%,-入力!$E$16),IF(入力!$E$17=3,ROUND(地区標準卸価格!V542*ユーザ別掛け率!V542%,-入力!$E$16),""))),地区標準卸価格!V542))</f>
        <v/>
      </c>
      <c r="W542" s="126">
        <f>'6桁'!W542</f>
        <v>0</v>
      </c>
      <c r="X542" s="456" t="str">
        <f>IF(地区標準卸価格!X542="","",IF(ISNUMBER(地区標準卸価格!X542),IF(入力!$E$17=1,ROUNDDOWN(地区標準卸価格!X542*ユーザ別掛け率!X542%,-入力!$E$16),IF(入力!$E$17=2,ROUNDUP(地区標準卸価格!X542*ユーザ別掛け率!X542%,-入力!$E$16),IF(入力!$E$17=3,ROUND(地区標準卸価格!X542*ユーザ別掛け率!X542%,-入力!$E$16),""))),地区標準卸価格!X542))</f>
        <v/>
      </c>
      <c r="Y542" s="20">
        <f>'6桁'!Y542</f>
        <v>0</v>
      </c>
    </row>
    <row r="543" spans="2:25" ht="30" customHeight="1">
      <c r="B543" s="503"/>
      <c r="C543" s="500" t="s">
        <v>378</v>
      </c>
      <c r="D543" s="605"/>
      <c r="E543" s="500">
        <v>114</v>
      </c>
      <c r="F543" s="587"/>
      <c r="G543" s="342"/>
      <c r="H543" s="95" t="str">
        <f>IF(地区標準卸価格!H543="","",IF(ISNUMBER(地区標準卸価格!H543),IF(入力!$C$17=1,ROUNDDOWN(地区標準卸価格!H543*ユーザ別掛け率!H543%,-入力!$C$16),IF(入力!$C$17=2,ROUNDUP(地区標準卸価格!H543*ユーザ別掛け率!H543%,-入力!$C$16),IF(入力!$C$17=3,ROUND(地区標準卸価格!H543*ユーザ別掛け率!H543%,-入力!$C$16),""))),地区標準卸価格!H543))</f>
        <v/>
      </c>
      <c r="I543" s="96">
        <f>'6桁'!I543</f>
        <v>0</v>
      </c>
      <c r="J543" s="95" t="str">
        <f>IF(地区標準卸価格!J543="","",IF(ISNUMBER(地区標準卸価格!J543),IF(入力!$C$17=1,ROUNDDOWN(地区標準卸価格!J543*ユーザ別掛け率!J543%,-入力!$C$16),IF(入力!$C$17=2,ROUNDUP(地区標準卸価格!J543*ユーザ別掛け率!J543%,-入力!$C$16),IF(入力!$C$17=3,ROUND(地区標準卸価格!J543*ユーザ別掛け率!J543%,-入力!$C$16),""))),地区標準卸価格!J543))</f>
        <v/>
      </c>
      <c r="K543" s="96">
        <f>'6桁'!K543</f>
        <v>0</v>
      </c>
      <c r="L543" s="95" t="str">
        <f>IF(地区標準卸価格!L543="","",IF(ISNUMBER(地区標準卸価格!L543),IF(入力!$C$17=1,ROUNDDOWN(地区標準卸価格!L543*ユーザ別掛け率!L543%,-入力!$C$16),IF(入力!$C$17=2,ROUNDUP(地区標準卸価格!L543*ユーザ別掛け率!L543%,-入力!$C$16),IF(入力!$C$17=3,ROUND(地区標準卸価格!L543*ユーザ別掛け率!L543%,-入力!$C$16),""))),地区標準卸価格!L543))</f>
        <v/>
      </c>
      <c r="M543" s="96">
        <f>'6桁'!M543</f>
        <v>0</v>
      </c>
      <c r="N543" s="95">
        <f>IF(地区標準卸価格!N543="","",IF(ISNUMBER(地区標準卸価格!N543),IF(入力!$C$17=1,ROUNDDOWN(地区標準卸価格!N543*ユーザ別掛け率!N543%,-入力!$C$16),IF(入力!$C$17=2,ROUNDUP(地区標準卸価格!N543*ユーザ別掛け率!N543%,-入力!$C$16),IF(入力!$C$17=3,ROUND(地区標準卸価格!N543*ユーザ別掛け率!N543%,-入力!$C$16),""))),地区標準卸価格!N543))</f>
        <v>31200</v>
      </c>
      <c r="O543" s="96" t="str">
        <f>'6桁'!O543</f>
        <v>T
OWL</v>
      </c>
      <c r="P543" s="456" t="str">
        <f>IF(地区標準卸価格!P543="","",IF(ISNUMBER(地区標準卸価格!P543),IF(入力!$C$17=1,ROUNDDOWN(地区標準卸価格!P543*ユーザ別掛け率!P543%,-入力!$C$16),IF(入力!$C$17=2,ROUNDUP(地区標準卸価格!P543*ユーザ別掛け率!P543%,-入力!$C$16),IF(入力!$C$17=3,ROUND(地区標準卸価格!P543*ユーザ別掛け率!P543%,-入力!$C$16),""))),地区標準卸価格!P543))</f>
        <v/>
      </c>
      <c r="Q543" s="96">
        <f>'6桁'!Q543</f>
        <v>0</v>
      </c>
      <c r="R543" s="95" t="str">
        <f>IF(地区標準卸価格!R543="","",IF(ISNUMBER(地区標準卸価格!R543),IF(入力!$C$17=1,ROUNDDOWN(地区標準卸価格!R543*ユーザ別掛け率!R543%,-入力!$C$16),IF(入力!$C$17=2,ROUNDUP(地区標準卸価格!R543*ユーザ別掛け率!R543%,-入力!$C$16),IF(入力!$C$17=3,ROUND(地区標準卸価格!R543*ユーザ別掛け率!R543%,-入力!$C$16),""))),地区標準卸価格!R543))</f>
        <v/>
      </c>
      <c r="S543" s="96">
        <f>'6桁'!S543</f>
        <v>0</v>
      </c>
      <c r="T543" s="95" t="str">
        <f>IF(地区標準卸価格!T543="","",IF(ISNUMBER(地区標準卸価格!T543),IF(入力!$C$17=1,ROUNDDOWN(地区標準卸価格!T543*ユーザ別掛け率!T543%,-入力!$C$16),IF(入力!$C$17=2,ROUNDUP(地区標準卸価格!T543*ユーザ別掛け率!T543%,-入力!$C$16),IF(入力!$C$17=3,ROUND(地区標準卸価格!T543*ユーザ別掛け率!T543%,-入力!$C$16),""))),地区標準卸価格!T543))</f>
        <v/>
      </c>
      <c r="U543" s="96">
        <f>'6桁'!U543</f>
        <v>0</v>
      </c>
      <c r="V543" s="456" t="str">
        <f>IF(地区標準卸価格!V543="","",IF(ISNUMBER(地区標準卸価格!V543),IF(入力!$E$17=1,ROUNDDOWN(地区標準卸価格!V543*ユーザ別掛け率!V543%,-入力!$E$16),IF(入力!$E$17=2,ROUNDUP(地区標準卸価格!V543*ユーザ別掛け率!V543%,-入力!$E$16),IF(入力!$E$17=3,ROUND(地区標準卸価格!V543*ユーザ別掛け率!V543%,-入力!$E$16),""))),地区標準卸価格!V543))</f>
        <v/>
      </c>
      <c r="W543" s="126">
        <f>'6桁'!W543</f>
        <v>0</v>
      </c>
      <c r="X543" s="456" t="str">
        <f>IF(地区標準卸価格!X543="","",IF(ISNUMBER(地区標準卸価格!X543),IF(入力!$E$17=1,ROUNDDOWN(地区標準卸価格!X543*ユーザ別掛け率!X543%,-入力!$E$16),IF(入力!$E$17=2,ROUNDUP(地区標準卸価格!X543*ユーザ別掛け率!X543%,-入力!$E$16),IF(入力!$E$17=3,ROUND(地区標準卸価格!X543*ユーザ別掛け率!X543%,-入力!$E$16),""))),地区標準卸価格!X543))</f>
        <v/>
      </c>
      <c r="Y543" s="20">
        <f>'6桁'!Y543</f>
        <v>0</v>
      </c>
    </row>
    <row r="544" spans="2:25" ht="30" customHeight="1">
      <c r="B544" s="503"/>
      <c r="C544" s="500" t="s">
        <v>2019</v>
      </c>
      <c r="D544" s="605"/>
      <c r="E544" s="500" t="s">
        <v>2025</v>
      </c>
      <c r="F544" s="587"/>
      <c r="G544" s="342"/>
      <c r="H544" s="95" t="str">
        <f>IF(地区標準卸価格!H544="","",IF(ISNUMBER(地区標準卸価格!H544),IF(入力!$C$17=1,ROUNDDOWN(地区標準卸価格!H544*ユーザ別掛け率!H544%,-入力!$C$16),IF(入力!$C$17=2,ROUNDUP(地区標準卸価格!H544*ユーザ別掛け率!H544%,-入力!$C$16),IF(入力!$C$17=3,ROUND(地区標準卸価格!H544*ユーザ別掛け率!H544%,-入力!$C$16),""))),地区標準卸価格!H544))</f>
        <v/>
      </c>
      <c r="I544" s="96">
        <f>'6桁'!I544</f>
        <v>0</v>
      </c>
      <c r="J544" s="95" t="str">
        <f>IF(地区標準卸価格!J544="","",IF(ISNUMBER(地区標準卸価格!J544),IF(入力!$C$17=1,ROUNDDOWN(地区標準卸価格!J544*ユーザ別掛け率!J544%,-入力!$C$16),IF(入力!$C$17=2,ROUNDUP(地区標準卸価格!J544*ユーザ別掛け率!J544%,-入力!$C$16),IF(入力!$C$17=3,ROUND(地区標準卸価格!J544*ユーザ別掛け率!J544%,-入力!$C$16),""))),地区標準卸価格!J544))</f>
        <v/>
      </c>
      <c r="K544" s="96">
        <f>'6桁'!K544</f>
        <v>0</v>
      </c>
      <c r="L544" s="95" t="str">
        <f>IF(地区標準卸価格!L544="","",IF(ISNUMBER(地区標準卸価格!L544),IF(入力!$C$17=1,ROUNDDOWN(地区標準卸価格!L544*ユーザ別掛け率!L544%,-入力!$C$16),IF(入力!$C$17=2,ROUNDUP(地区標準卸価格!L544*ユーザ別掛け率!L544%,-入力!$C$16),IF(入力!$C$17=3,ROUND(地区標準卸価格!L544*ユーザ別掛け率!L544%,-入力!$C$16),""))),地区標準卸価格!L544))</f>
        <v/>
      </c>
      <c r="M544" s="96">
        <f>'6桁'!M544</f>
        <v>0</v>
      </c>
      <c r="N544" s="95" t="str">
        <f>IF(地区標準卸価格!N544="","",IF(ISNUMBER(地区標準卸価格!N544),IF(入力!$C$17=1,ROUNDDOWN(地区標準卸価格!N544*ユーザ別掛け率!N544%,-入力!$C$16),IF(入力!$C$17=2,ROUNDUP(地区標準卸価格!N544*ユーザ別掛け率!N544%,-入力!$C$16),IF(入力!$C$17=3,ROUND(地区標準卸価格!N544*ユーザ別掛け率!N544%,-入力!$C$16),""))),地区標準卸価格!N544))</f>
        <v/>
      </c>
      <c r="O544" s="96">
        <f>'6桁'!O544</f>
        <v>0</v>
      </c>
      <c r="P544" s="456" t="str">
        <f>IF(地区標準卸価格!P544="","",IF(ISNUMBER(地区標準卸価格!P544),IF(入力!$C$17=1,ROUNDDOWN(地区標準卸価格!P544*ユーザ別掛け率!P544%,-入力!$C$16),IF(入力!$C$17=2,ROUNDUP(地区標準卸価格!P544*ユーザ別掛け率!P544%,-入力!$C$16),IF(入力!$C$17=3,ROUND(地区標準卸価格!P544*ユーザ別掛け率!P544%,-入力!$C$16),""))),地区標準卸価格!P544))</f>
        <v>卸価格設定なし</v>
      </c>
      <c r="Q544" s="96" t="str">
        <f>'6桁'!Q544</f>
        <v>⑧Q
WL</v>
      </c>
      <c r="R544" s="95" t="str">
        <f>IF(地区標準卸価格!R544="","",IF(ISNUMBER(地区標準卸価格!R544),IF(入力!$C$17=1,ROUNDDOWN(地区標準卸価格!R544*ユーザ別掛け率!R544%,-入力!$C$16),IF(入力!$C$17=2,ROUNDUP(地区標準卸価格!R544*ユーザ別掛け率!R544%,-入力!$C$16),IF(入力!$C$17=3,ROUND(地区標準卸価格!R544*ユーザ別掛け率!R544%,-入力!$C$16),""))),地区標準卸価格!R544))</f>
        <v/>
      </c>
      <c r="S544" s="96">
        <f>'6桁'!S544</f>
        <v>0</v>
      </c>
      <c r="T544" s="95" t="str">
        <f>IF(地区標準卸価格!T544="","",IF(ISNUMBER(地区標準卸価格!T544),IF(入力!$C$17=1,ROUNDDOWN(地区標準卸価格!T544*ユーザ別掛け率!T544%,-入力!$C$16),IF(入力!$C$17=2,ROUNDUP(地区標準卸価格!T544*ユーザ別掛け率!T544%,-入力!$C$16),IF(入力!$C$17=3,ROUND(地区標準卸価格!T544*ユーザ別掛け率!T544%,-入力!$C$16),""))),地区標準卸価格!T544))</f>
        <v/>
      </c>
      <c r="U544" s="96">
        <f>'6桁'!U544</f>
        <v>0</v>
      </c>
      <c r="V544" s="456" t="str">
        <f>IF(地区標準卸価格!V544="","",IF(ISNUMBER(地区標準卸価格!V544),IF(入力!$E$17=1,ROUNDDOWN(地区標準卸価格!V544*ユーザ別掛け率!V544%,-入力!$E$16),IF(入力!$E$17=2,ROUNDUP(地区標準卸価格!V544*ユーザ別掛け率!V544%,-入力!$E$16),IF(入力!$E$17=3,ROUND(地区標準卸価格!V544*ユーザ別掛け率!V544%,-入力!$E$16),""))),地区標準卸価格!V544))</f>
        <v/>
      </c>
      <c r="W544" s="126">
        <f>'6桁'!W544</f>
        <v>0</v>
      </c>
      <c r="X544" s="456" t="str">
        <f>IF(地区標準卸価格!X544="","",IF(ISNUMBER(地区標準卸価格!X544),IF(入力!$E$17=1,ROUNDDOWN(地区標準卸価格!X544*ユーザ別掛け率!X544%,-入力!$E$16),IF(入力!$E$17=2,ROUNDUP(地区標準卸価格!X544*ユーザ別掛け率!X544%,-入力!$E$16),IF(入力!$E$17=3,ROUND(地区標準卸価格!X544*ユーザ別掛け率!X544%,-入力!$E$16),""))),地区標準卸価格!X544))</f>
        <v/>
      </c>
      <c r="Y544" s="20">
        <f>'6桁'!Y544</f>
        <v>0</v>
      </c>
    </row>
    <row r="545" spans="2:25" ht="30" customHeight="1">
      <c r="B545" s="503"/>
      <c r="C545" s="500" t="s">
        <v>2020</v>
      </c>
      <c r="D545" s="605"/>
      <c r="E545" s="500" t="s">
        <v>2026</v>
      </c>
      <c r="F545" s="587"/>
      <c r="G545" s="342"/>
      <c r="H545" s="95" t="str">
        <f>IF(地区標準卸価格!H545="","",IF(ISNUMBER(地区標準卸価格!H545),IF(入力!$C$17=1,ROUNDDOWN(地区標準卸価格!H545*ユーザ別掛け率!H545%,-入力!$C$16),IF(入力!$C$17=2,ROUNDUP(地区標準卸価格!H545*ユーザ別掛け率!H545%,-入力!$C$16),IF(入力!$C$17=3,ROUND(地区標準卸価格!H545*ユーザ別掛け率!H545%,-入力!$C$16),""))),地区標準卸価格!H545))</f>
        <v/>
      </c>
      <c r="I545" s="96">
        <f>'6桁'!I545</f>
        <v>0</v>
      </c>
      <c r="J545" s="95" t="str">
        <f>IF(地区標準卸価格!J545="","",IF(ISNUMBER(地区標準卸価格!J545),IF(入力!$C$17=1,ROUNDDOWN(地区標準卸価格!J545*ユーザ別掛け率!J545%,-入力!$C$16),IF(入力!$C$17=2,ROUNDUP(地区標準卸価格!J545*ユーザ別掛け率!J545%,-入力!$C$16),IF(入力!$C$17=3,ROUND(地区標準卸価格!J545*ユーザ別掛け率!J545%,-入力!$C$16),""))),地区標準卸価格!J545))</f>
        <v/>
      </c>
      <c r="K545" s="96">
        <f>'6桁'!K545</f>
        <v>0</v>
      </c>
      <c r="L545" s="95" t="str">
        <f>IF(地区標準卸価格!L545="","",IF(ISNUMBER(地区標準卸価格!L545),IF(入力!$C$17=1,ROUNDDOWN(地区標準卸価格!L545*ユーザ別掛け率!L545%,-入力!$C$16),IF(入力!$C$17=2,ROUNDUP(地区標準卸価格!L545*ユーザ別掛け率!L545%,-入力!$C$16),IF(入力!$C$17=3,ROUND(地区標準卸価格!L545*ユーザ別掛け率!L545%,-入力!$C$16),""))),地区標準卸価格!L545))</f>
        <v/>
      </c>
      <c r="M545" s="96">
        <f>'6桁'!M545</f>
        <v>0</v>
      </c>
      <c r="N545" s="95" t="str">
        <f>IF(地区標準卸価格!N545="","",IF(ISNUMBER(地区標準卸価格!N545),IF(入力!$C$17=1,ROUNDDOWN(地区標準卸価格!N545*ユーザ別掛け率!N545%,-入力!$C$16),IF(入力!$C$17=2,ROUNDUP(地区標準卸価格!N545*ユーザ別掛け率!N545%,-入力!$C$16),IF(入力!$C$17=3,ROUND(地区標準卸価格!N545*ユーザ別掛け率!N545%,-入力!$C$16),""))),地区標準卸価格!N545))</f>
        <v/>
      </c>
      <c r="O545" s="96">
        <f>'6桁'!O545</f>
        <v>0</v>
      </c>
      <c r="P545" s="456" t="str">
        <f>IF(地区標準卸価格!P545="","",IF(ISNUMBER(地区標準卸価格!P545),IF(入力!$C$17=1,ROUNDDOWN(地区標準卸価格!P545*ユーザ別掛け率!P545%,-入力!$C$16),IF(入力!$C$17=2,ROUNDUP(地区標準卸価格!P545*ユーザ別掛け率!P545%,-入力!$C$16),IF(入力!$C$17=3,ROUND(地区標準卸価格!P545*ユーザ別掛け率!P545%,-入力!$C$16),""))),地区標準卸価格!P545))</f>
        <v>卸価格設定なし</v>
      </c>
      <c r="Q545" s="96" t="str">
        <f>'6桁'!Q545</f>
        <v>⑨Q
WL</v>
      </c>
      <c r="R545" s="95" t="str">
        <f>IF(地区標準卸価格!R545="","",IF(ISNUMBER(地区標準卸価格!R545),IF(入力!$C$17=1,ROUNDDOWN(地区標準卸価格!R545*ユーザ別掛け率!R545%,-入力!$C$16),IF(入力!$C$17=2,ROUNDUP(地区標準卸価格!R545*ユーザ別掛け率!R545%,-入力!$C$16),IF(入力!$C$17=3,ROUND(地区標準卸価格!R545*ユーザ別掛け率!R545%,-入力!$C$16),""))),地区標準卸価格!R545))</f>
        <v/>
      </c>
      <c r="S545" s="96">
        <f>'6桁'!S545</f>
        <v>0</v>
      </c>
      <c r="T545" s="95" t="str">
        <f>IF(地区標準卸価格!T545="","",IF(ISNUMBER(地区標準卸価格!T545),IF(入力!$C$17=1,ROUNDDOWN(地区標準卸価格!T545*ユーザ別掛け率!T545%,-入力!$C$16),IF(入力!$C$17=2,ROUNDUP(地区標準卸価格!T545*ユーザ別掛け率!T545%,-入力!$C$16),IF(入力!$C$17=3,ROUND(地区標準卸価格!T545*ユーザ別掛け率!T545%,-入力!$C$16),""))),地区標準卸価格!T545))</f>
        <v/>
      </c>
      <c r="U545" s="96">
        <f>'6桁'!U545</f>
        <v>0</v>
      </c>
      <c r="V545" s="456" t="str">
        <f>IF(地区標準卸価格!V545="","",IF(ISNUMBER(地区標準卸価格!V545),IF(入力!$E$17=1,ROUNDDOWN(地区標準卸価格!V545*ユーザ別掛け率!V545%,-入力!$E$16),IF(入力!$E$17=2,ROUNDUP(地区標準卸価格!V545*ユーザ別掛け率!V545%,-入力!$E$16),IF(入力!$E$17=3,ROUND(地区標準卸価格!V545*ユーザ別掛け率!V545%,-入力!$E$16),""))),地区標準卸価格!V545))</f>
        <v/>
      </c>
      <c r="W545" s="126">
        <f>'6桁'!W545</f>
        <v>0</v>
      </c>
      <c r="X545" s="456" t="str">
        <f>IF(地区標準卸価格!X545="","",IF(ISNUMBER(地区標準卸価格!X545),IF(入力!$E$17=1,ROUNDDOWN(地区標準卸価格!X545*ユーザ別掛け率!X545%,-入力!$E$16),IF(入力!$E$17=2,ROUNDUP(地区標準卸価格!X545*ユーザ別掛け率!X545%,-入力!$E$16),IF(入力!$E$17=3,ROUND(地区標準卸価格!X545*ユーザ別掛け率!X545%,-入力!$E$16),""))),地区標準卸価格!X545))</f>
        <v/>
      </c>
      <c r="Y545" s="20">
        <f>'6桁'!Y545</f>
        <v>0</v>
      </c>
    </row>
    <row r="546" spans="2:25" ht="30" customHeight="1">
      <c r="B546" s="503"/>
      <c r="C546" s="500" t="s">
        <v>2021</v>
      </c>
      <c r="D546" s="605"/>
      <c r="E546" s="500" t="s">
        <v>2027</v>
      </c>
      <c r="F546" s="587"/>
      <c r="G546" s="342"/>
      <c r="H546" s="95" t="str">
        <f>IF(地区標準卸価格!H546="","",IF(ISNUMBER(地区標準卸価格!H546),IF(入力!$C$17=1,ROUNDDOWN(地区標準卸価格!H546*ユーザ別掛け率!H546%,-入力!$C$16),IF(入力!$C$17=2,ROUNDUP(地区標準卸価格!H546*ユーザ別掛け率!H546%,-入力!$C$16),IF(入力!$C$17=3,ROUND(地区標準卸価格!H546*ユーザ別掛け率!H546%,-入力!$C$16),""))),地区標準卸価格!H546))</f>
        <v/>
      </c>
      <c r="I546" s="96">
        <f>'6桁'!I546</f>
        <v>0</v>
      </c>
      <c r="J546" s="95" t="str">
        <f>IF(地区標準卸価格!J546="","",IF(ISNUMBER(地区標準卸価格!J546),IF(入力!$C$17=1,ROUNDDOWN(地区標準卸価格!J546*ユーザ別掛け率!J546%,-入力!$C$16),IF(入力!$C$17=2,ROUNDUP(地区標準卸価格!J546*ユーザ別掛け率!J546%,-入力!$C$16),IF(入力!$C$17=3,ROUND(地区標準卸価格!J546*ユーザ別掛け率!J546%,-入力!$C$16),""))),地区標準卸価格!J546))</f>
        <v/>
      </c>
      <c r="K546" s="96">
        <f>'6桁'!K546</f>
        <v>0</v>
      </c>
      <c r="L546" s="95" t="str">
        <f>IF(地区標準卸価格!L546="","",IF(ISNUMBER(地区標準卸価格!L546),IF(入力!$C$17=1,ROUNDDOWN(地区標準卸価格!L546*ユーザ別掛け率!L546%,-入力!$C$16),IF(入力!$C$17=2,ROUNDUP(地区標準卸価格!L546*ユーザ別掛け率!L546%,-入力!$C$16),IF(入力!$C$17=3,ROUND(地区標準卸価格!L546*ユーザ別掛け率!L546%,-入力!$C$16),""))),地区標準卸価格!L546))</f>
        <v/>
      </c>
      <c r="M546" s="96">
        <f>'6桁'!M546</f>
        <v>0</v>
      </c>
      <c r="N546" s="95" t="str">
        <f>IF(地区標準卸価格!N546="","",IF(ISNUMBER(地区標準卸価格!N546),IF(入力!$C$17=1,ROUNDDOWN(地区標準卸価格!N546*ユーザ別掛け率!N546%,-入力!$C$16),IF(入力!$C$17=2,ROUNDUP(地区標準卸価格!N546*ユーザ別掛け率!N546%,-入力!$C$16),IF(入力!$C$17=3,ROUND(地区標準卸価格!N546*ユーザ別掛け率!N546%,-入力!$C$16),""))),地区標準卸価格!N546))</f>
        <v/>
      </c>
      <c r="O546" s="96">
        <f>'6桁'!O546</f>
        <v>0</v>
      </c>
      <c r="P546" s="456" t="str">
        <f>IF(地区標準卸価格!P546="","",IF(ISNUMBER(地区標準卸価格!P546),IF(入力!$C$17=1,ROUNDDOWN(地区標準卸価格!P546*ユーザ別掛け率!P546%,-入力!$C$16),IF(入力!$C$17=2,ROUNDUP(地区標準卸価格!P546*ユーザ別掛け率!P546%,-入力!$C$16),IF(入力!$C$17=3,ROUND(地区標準卸価格!P546*ユーザ別掛け率!P546%,-入力!$C$16),""))),地区標準卸価格!P546))</f>
        <v>卸価格設定なし</v>
      </c>
      <c r="Q546" s="96" t="str">
        <f>'6桁'!Q546</f>
        <v>⑨Q
WL</v>
      </c>
      <c r="R546" s="95" t="str">
        <f>IF(地区標準卸価格!R546="","",IF(ISNUMBER(地区標準卸価格!R546),IF(入力!$C$17=1,ROUNDDOWN(地区標準卸価格!R546*ユーザ別掛け率!R546%,-入力!$C$16),IF(入力!$C$17=2,ROUNDUP(地区標準卸価格!R546*ユーザ別掛け率!R546%,-入力!$C$16),IF(入力!$C$17=3,ROUND(地区標準卸価格!R546*ユーザ別掛け率!R546%,-入力!$C$16),""))),地区標準卸価格!R546))</f>
        <v/>
      </c>
      <c r="S546" s="96">
        <f>'6桁'!S546</f>
        <v>0</v>
      </c>
      <c r="T546" s="95" t="str">
        <f>IF(地区標準卸価格!T546="","",IF(ISNUMBER(地区標準卸価格!T546),IF(入力!$C$17=1,ROUNDDOWN(地区標準卸価格!T546*ユーザ別掛け率!T546%,-入力!$C$16),IF(入力!$C$17=2,ROUNDUP(地区標準卸価格!T546*ユーザ別掛け率!T546%,-入力!$C$16),IF(入力!$C$17=3,ROUND(地区標準卸価格!T546*ユーザ別掛け率!T546%,-入力!$C$16),""))),地区標準卸価格!T546))</f>
        <v/>
      </c>
      <c r="U546" s="96">
        <f>'6桁'!U546</f>
        <v>0</v>
      </c>
      <c r="V546" s="456" t="str">
        <f>IF(地区標準卸価格!V546="","",IF(ISNUMBER(地区標準卸価格!V546),IF(入力!$E$17=1,ROUNDDOWN(地区標準卸価格!V546*ユーザ別掛け率!V546%,-入力!$E$16),IF(入力!$E$17=2,ROUNDUP(地区標準卸価格!V546*ユーザ別掛け率!V546%,-入力!$E$16),IF(入力!$E$17=3,ROUND(地区標準卸価格!V546*ユーザ別掛け率!V546%,-入力!$E$16),""))),地区標準卸価格!V546))</f>
        <v/>
      </c>
      <c r="W546" s="126">
        <f>'6桁'!W546</f>
        <v>0</v>
      </c>
      <c r="X546" s="456" t="str">
        <f>IF(地区標準卸価格!X546="","",IF(ISNUMBER(地区標準卸価格!X546),IF(入力!$E$17=1,ROUNDDOWN(地区標準卸価格!X546*ユーザ別掛け率!X546%,-入力!$E$16),IF(入力!$E$17=2,ROUNDUP(地区標準卸価格!X546*ユーザ別掛け率!X546%,-入力!$E$16),IF(入力!$E$17=3,ROUND(地区標準卸価格!X546*ユーザ別掛け率!X546%,-入力!$E$16),""))),地区標準卸価格!X546))</f>
        <v/>
      </c>
      <c r="Y546" s="20">
        <f>'6桁'!Y546</f>
        <v>0</v>
      </c>
    </row>
    <row r="547" spans="2:25" ht="30" customHeight="1">
      <c r="B547" s="503"/>
      <c r="C547" s="500" t="s">
        <v>379</v>
      </c>
      <c r="D547" s="605"/>
      <c r="E547" s="500">
        <v>91</v>
      </c>
      <c r="F547" s="587"/>
      <c r="G547" s="342"/>
      <c r="H547" s="95" t="str">
        <f>IF(地区標準卸価格!H547="","",IF(ISNUMBER(地区標準卸価格!H547),IF(入力!$C$17=1,ROUNDDOWN(地区標準卸価格!H547*ユーザ別掛け率!H547%,-入力!$C$16),IF(入力!$C$17=2,ROUNDUP(地区標準卸価格!H547*ユーザ別掛け率!H547%,-入力!$C$16),IF(入力!$C$17=3,ROUND(地区標準卸価格!H547*ユーザ別掛け率!H547%,-入力!$C$16),""))),地区標準卸価格!H547))</f>
        <v/>
      </c>
      <c r="I547" s="96">
        <f>'6桁'!I547</f>
        <v>0</v>
      </c>
      <c r="J547" s="95" t="str">
        <f>IF(地区標準卸価格!J547="","",IF(ISNUMBER(地区標準卸価格!J547),IF(入力!$C$17=1,ROUNDDOWN(地区標準卸価格!J547*ユーザ別掛け率!J547%,-入力!$C$16),IF(入力!$C$17=2,ROUNDUP(地区標準卸価格!J547*ユーザ別掛け率!J547%,-入力!$C$16),IF(入力!$C$17=3,ROUND(地区標準卸価格!J547*ユーザ別掛け率!J547%,-入力!$C$16),""))),地区標準卸価格!J547))</f>
        <v/>
      </c>
      <c r="K547" s="96">
        <f>'6桁'!K547</f>
        <v>0</v>
      </c>
      <c r="L547" s="95">
        <f>IF(地区標準卸価格!L547="","",IF(ISNUMBER(地区標準卸価格!L547),IF(入力!$C$17=1,ROUNDDOWN(地区標準卸価格!L547*ユーザ別掛け率!L547%,-入力!$C$16),IF(入力!$C$17=2,ROUNDUP(地区標準卸価格!L547*ユーザ別掛け率!L547%,-入力!$C$16),IF(入力!$C$17=3,ROUND(地区標準卸価格!L547*ユーザ別掛け率!L547%,-入力!$C$16),""))),地区標準卸価格!L547))</f>
        <v>16400</v>
      </c>
      <c r="M547" s="96" t="str">
        <f>'6桁'!M547</f>
        <v>S</v>
      </c>
      <c r="N547" s="95">
        <f>IF(地区標準卸価格!N547="","",IF(ISNUMBER(地区標準卸価格!N547),IF(入力!$C$17=1,ROUNDDOWN(地区標準卸価格!N547*ユーザ別掛け率!N547%,-入力!$C$16),IF(入力!$C$17=2,ROUNDUP(地区標準卸価格!N547*ユーザ別掛け率!N547%,-入力!$C$16),IF(入力!$C$17=3,ROUND(地区標準卸価格!N547*ユーザ別掛け率!N547%,-入力!$C$16),""))),地区標準卸価格!N547))</f>
        <v>17600</v>
      </c>
      <c r="O547" s="96" t="str">
        <f>'6桁'!O547</f>
        <v>S
RBL</v>
      </c>
      <c r="P547" s="456" t="str">
        <f>IF(地区標準卸価格!P547="","",IF(ISNUMBER(地区標準卸価格!P547),IF(入力!$C$17=1,ROUNDDOWN(地区標準卸価格!P547*ユーザ別掛け率!P547%,-入力!$C$16),IF(入力!$C$17=2,ROUNDUP(地区標準卸価格!P547*ユーザ別掛け率!P547%,-入力!$C$16),IF(入力!$C$17=3,ROUND(地区標準卸価格!P547*ユーザ別掛け率!P547%,-入力!$C$16),""))),地区標準卸価格!P547))</f>
        <v/>
      </c>
      <c r="Q547" s="96">
        <f>'6桁'!Q547</f>
        <v>0</v>
      </c>
      <c r="R547" s="95" t="str">
        <f>IF(地区標準卸価格!R547="","",IF(ISNUMBER(地区標準卸価格!R547),IF(入力!$C$17=1,ROUNDDOWN(地区標準卸価格!R547*ユーザ別掛け率!R547%,-入力!$C$16),IF(入力!$C$17=2,ROUNDUP(地区標準卸価格!R547*ユーザ別掛け率!R547%,-入力!$C$16),IF(入力!$C$17=3,ROUND(地区標準卸価格!R547*ユーザ別掛け率!R547%,-入力!$C$16),""))),地区標準卸価格!R547))</f>
        <v/>
      </c>
      <c r="S547" s="96">
        <f>'6桁'!S547</f>
        <v>0</v>
      </c>
      <c r="T547" s="95" t="str">
        <f>IF(地区標準卸価格!T547="","",IF(ISNUMBER(地区標準卸価格!T547),IF(入力!$C$17=1,ROUNDDOWN(地区標準卸価格!T547*ユーザ別掛け率!T547%,-入力!$C$16),IF(入力!$C$17=2,ROUNDUP(地区標準卸価格!T547*ユーザ別掛け率!T547%,-入力!$C$16),IF(入力!$C$17=3,ROUND(地区標準卸価格!T547*ユーザ別掛け率!T547%,-入力!$C$16),""))),地区標準卸価格!T547))</f>
        <v/>
      </c>
      <c r="U547" s="96">
        <f>'6桁'!U547</f>
        <v>0</v>
      </c>
      <c r="V547" s="456" t="str">
        <f>IF(地区標準卸価格!V547="","",IF(ISNUMBER(地区標準卸価格!V547),IF(入力!$E$17=1,ROUNDDOWN(地区標準卸価格!V547*ユーザ別掛け率!V547%,-入力!$E$16),IF(入力!$E$17=2,ROUNDUP(地区標準卸価格!V547*ユーザ別掛け率!V547%,-入力!$E$16),IF(入力!$E$17=3,ROUND(地区標準卸価格!V547*ユーザ別掛け率!V547%,-入力!$E$16),""))),地区標準卸価格!V547))</f>
        <v>卸価格設定なし</v>
      </c>
      <c r="W547" s="126" t="str">
        <f>'6桁'!W547</f>
        <v>S</v>
      </c>
      <c r="X547" s="456" t="str">
        <f>IF(地区標準卸価格!X547="","",IF(ISNUMBER(地区標準卸価格!X547),IF(入力!$E$17=1,ROUNDDOWN(地区標準卸価格!X547*ユーザ別掛け率!X547%,-入力!$E$16),IF(入力!$E$17=2,ROUNDUP(地区標準卸価格!X547*ユーザ別掛け率!X547%,-入力!$E$16),IF(入力!$E$17=3,ROUND(地区標準卸価格!X547*ユーザ別掛け率!X547%,-入力!$E$16),""))),地区標準卸価格!X547))</f>
        <v/>
      </c>
      <c r="Y547" s="20">
        <f>'6桁'!Y547</f>
        <v>0</v>
      </c>
    </row>
    <row r="548" spans="2:25" ht="30" customHeight="1">
      <c r="B548" s="503"/>
      <c r="C548" s="500" t="s">
        <v>733</v>
      </c>
      <c r="D548" s="605"/>
      <c r="E548" s="500" t="s">
        <v>1349</v>
      </c>
      <c r="F548" s="587"/>
      <c r="G548" s="249"/>
      <c r="H548" s="319" t="str">
        <f>IF(地区標準卸価格!H548="","",IF(ISNUMBER(地区標準卸価格!H548),IF(入力!$C$17=1,ROUNDDOWN(地区標準卸価格!H548*ユーザ別掛け率!H548%,-入力!$C$16),IF(入力!$C$17=2,ROUNDUP(地区標準卸価格!H548*ユーザ別掛け率!H548%,-入力!$C$16),IF(入力!$C$17=3,ROUND(地区標準卸価格!H548*ユーザ別掛け率!H548%,-入力!$C$16),""))),地区標準卸価格!H548))</f>
        <v/>
      </c>
      <c r="I548" s="359">
        <f>'6桁'!I548</f>
        <v>0</v>
      </c>
      <c r="J548" s="319" t="str">
        <f>IF(地区標準卸価格!J548="","",IF(ISNUMBER(地区標準卸価格!J548),IF(入力!$C$17=1,ROUNDDOWN(地区標準卸価格!J548*ユーザ別掛け率!J548%,-入力!$C$16),IF(入力!$C$17=2,ROUNDUP(地区標準卸価格!J548*ユーザ別掛け率!J548%,-入力!$C$16),IF(入力!$C$17=3,ROUND(地区標準卸価格!J548*ユーザ別掛け率!J548%,-入力!$C$16),""))),地区標準卸価格!J548))</f>
        <v/>
      </c>
      <c r="K548" s="359">
        <f>'6桁'!K548</f>
        <v>0</v>
      </c>
      <c r="L548" s="319" t="str">
        <f>IF(地区標準卸価格!L548="","",IF(ISNUMBER(地区標準卸価格!L548),IF(入力!$C$17=1,ROUNDDOWN(地区標準卸価格!L548*ユーザ別掛け率!L548%,-入力!$C$16),IF(入力!$C$17=2,ROUNDUP(地区標準卸価格!L548*ユーザ別掛け率!L548%,-入力!$C$16),IF(入力!$C$17=3,ROUND(地区標準卸価格!L548*ユーザ別掛け率!L548%,-入力!$C$16),""))),地区標準卸価格!L548))</f>
        <v/>
      </c>
      <c r="M548" s="359">
        <f>'6桁'!M548</f>
        <v>0</v>
      </c>
      <c r="N548" s="319" t="str">
        <f>IF(地区標準卸価格!N548="","",IF(ISNUMBER(地区標準卸価格!N548),IF(入力!$C$17=1,ROUNDDOWN(地区標準卸価格!N548*ユーザ別掛け率!N548%,-入力!$C$16),IF(入力!$C$17=2,ROUNDUP(地区標準卸価格!N548*ユーザ別掛け率!N548%,-入力!$C$16),IF(入力!$C$17=3,ROUND(地区標準卸価格!N548*ユーザ別掛け率!N548%,-入力!$C$16),""))),地区標準卸価格!N548))</f>
        <v/>
      </c>
      <c r="O548" s="359">
        <f>'6桁'!O548</f>
        <v>0</v>
      </c>
      <c r="P548" s="474" t="str">
        <f>IF(地区標準卸価格!P548="","",IF(ISNUMBER(地区標準卸価格!P548),IF(入力!$C$17=1,ROUNDDOWN(地区標準卸価格!P548*ユーザ別掛け率!P548%,-入力!$C$16),IF(入力!$C$17=2,ROUNDUP(地区標準卸価格!P548*ユーザ別掛け率!P548%,-入力!$C$16),IF(入力!$C$17=3,ROUND(地区標準卸価格!P548*ユーザ別掛け率!P548%,-入力!$C$16),""))),地区標準卸価格!P548))</f>
        <v>卸価格設定なし</v>
      </c>
      <c r="Q548" s="359" t="str">
        <f>'6桁'!Q548</f>
        <v>⑨N
WL</v>
      </c>
      <c r="R548" s="319" t="str">
        <f>IF(地区標準卸価格!R548="","",IF(ISNUMBER(地区標準卸価格!R548),IF(入力!$C$17=1,ROUNDDOWN(地区標準卸価格!R548*ユーザ別掛け率!R548%,-入力!$C$16),IF(入力!$C$17=2,ROUNDUP(地区標準卸価格!R548*ユーザ別掛け率!R548%,-入力!$C$16),IF(入力!$C$17=3,ROUND(地区標準卸価格!R548*ユーザ別掛け率!R548%,-入力!$C$16),""))),地区標準卸価格!R548))</f>
        <v/>
      </c>
      <c r="S548" s="359">
        <f>'6桁'!S548</f>
        <v>0</v>
      </c>
      <c r="T548" s="319" t="str">
        <f>IF(地区標準卸価格!T548="","",IF(ISNUMBER(地区標準卸価格!T548),IF(入力!$C$17=1,ROUNDDOWN(地区標準卸価格!T548*ユーザ別掛け率!T548%,-入力!$C$16),IF(入力!$C$17=2,ROUNDUP(地区標準卸価格!T548*ユーザ別掛け率!T548%,-入力!$C$16),IF(入力!$C$17=3,ROUND(地区標準卸価格!T548*ユーザ別掛け率!T548%,-入力!$C$16),""))),地区標準卸価格!T548))</f>
        <v/>
      </c>
      <c r="U548" s="359">
        <f>'6桁'!U548</f>
        <v>0</v>
      </c>
      <c r="V548" s="474" t="str">
        <f>IF(地区標準卸価格!V548="","",IF(ISNUMBER(地区標準卸価格!V548),IF(入力!$E$17=1,ROUNDDOWN(地区標準卸価格!V548*ユーザ別掛け率!V548%,-入力!$E$16),IF(入力!$E$17=2,ROUNDUP(地区標準卸価格!V548*ユーザ別掛け率!V548%,-入力!$E$16),IF(入力!$E$17=3,ROUND(地区標準卸価格!V548*ユーザ別掛け率!V548%,-入力!$E$16),""))),地区標準卸価格!V548))</f>
        <v/>
      </c>
      <c r="W548" s="132">
        <f>'6桁'!W548</f>
        <v>0</v>
      </c>
      <c r="X548" s="474" t="str">
        <f>IF(地区標準卸価格!X548="","",IF(ISNUMBER(地区標準卸価格!X548),IF(入力!$E$17=1,ROUNDDOWN(地区標準卸価格!X548*ユーザ別掛け率!X548%,-入力!$E$16),IF(入力!$E$17=2,ROUNDUP(地区標準卸価格!X548*ユーザ別掛け率!X548%,-入力!$E$16),IF(入力!$E$17=3,ROUND(地区標準卸価格!X548*ユーザ別掛け率!X548%,-入力!$E$16),""))),地区標準卸価格!X548))</f>
        <v>卸価格設定なし</v>
      </c>
      <c r="Y548" s="236" t="str">
        <f>'6桁'!Y548</f>
        <v>L</v>
      </c>
    </row>
    <row r="549" spans="2:25" ht="30" customHeight="1">
      <c r="B549" s="503"/>
      <c r="C549" s="500" t="s">
        <v>2022</v>
      </c>
      <c r="D549" s="605"/>
      <c r="E549" s="500" t="s">
        <v>2028</v>
      </c>
      <c r="F549" s="587"/>
      <c r="G549" s="249"/>
      <c r="H549" s="319" t="str">
        <f>IF(地区標準卸価格!H549="","",IF(ISNUMBER(地区標準卸価格!H549),IF(入力!$C$17=1,ROUNDDOWN(地区標準卸価格!H549*ユーザ別掛け率!H549%,-入力!$C$16),IF(入力!$C$17=2,ROUNDUP(地区標準卸価格!H549*ユーザ別掛け率!H549%,-入力!$C$16),IF(入力!$C$17=3,ROUND(地区標準卸価格!H549*ユーザ別掛け率!H549%,-入力!$C$16),""))),地区標準卸価格!H549))</f>
        <v/>
      </c>
      <c r="I549" s="359">
        <f>'6桁'!I549</f>
        <v>0</v>
      </c>
      <c r="J549" s="319" t="str">
        <f>IF(地区標準卸価格!J549="","",IF(ISNUMBER(地区標準卸価格!J549),IF(入力!$C$17=1,ROUNDDOWN(地区標準卸価格!J549*ユーザ別掛け率!J549%,-入力!$C$16),IF(入力!$C$17=2,ROUNDUP(地区標準卸価格!J549*ユーザ別掛け率!J549%,-入力!$C$16),IF(入力!$C$17=3,ROUND(地区標準卸価格!J549*ユーザ別掛け率!J549%,-入力!$C$16),""))),地区標準卸価格!J549))</f>
        <v/>
      </c>
      <c r="K549" s="359">
        <f>'6桁'!K549</f>
        <v>0</v>
      </c>
      <c r="L549" s="319" t="str">
        <f>IF(地区標準卸価格!L549="","",IF(ISNUMBER(地区標準卸価格!L549),IF(入力!$C$17=1,ROUNDDOWN(地区標準卸価格!L549*ユーザ別掛け率!L549%,-入力!$C$16),IF(入力!$C$17=2,ROUNDUP(地区標準卸価格!L549*ユーザ別掛け率!L549%,-入力!$C$16),IF(入力!$C$17=3,ROUND(地区標準卸価格!L549*ユーザ別掛け率!L549%,-入力!$C$16),""))),地区標準卸価格!L549))</f>
        <v/>
      </c>
      <c r="M549" s="359">
        <f>'6桁'!M549</f>
        <v>0</v>
      </c>
      <c r="N549" s="319" t="str">
        <f>IF(地区標準卸価格!N549="","",IF(ISNUMBER(地区標準卸価格!N549),IF(入力!$C$17=1,ROUNDDOWN(地区標準卸価格!N549*ユーザ別掛け率!N549%,-入力!$C$16),IF(入力!$C$17=2,ROUNDUP(地区標準卸価格!N549*ユーザ別掛け率!N549%,-入力!$C$16),IF(入力!$C$17=3,ROUND(地区標準卸価格!N549*ユーザ別掛け率!N549%,-入力!$C$16),""))),地区標準卸価格!N549))</f>
        <v/>
      </c>
      <c r="O549" s="359">
        <f>'6桁'!O549</f>
        <v>0</v>
      </c>
      <c r="P549" s="474" t="str">
        <f>IF(地区標準卸価格!P549="","",IF(ISNUMBER(地区標準卸価格!P549),IF(入力!$C$17=1,ROUNDDOWN(地区標準卸価格!P549*ユーザ別掛け率!P549%,-入力!$C$16),IF(入力!$C$17=2,ROUNDUP(地区標準卸価格!P549*ユーザ別掛け率!P549%,-入力!$C$16),IF(入力!$C$17=3,ROUND(地区標準卸価格!P549*ユーザ別掛け率!P549%,-入力!$C$16),""))),地区標準卸価格!P549))</f>
        <v>卸価格設定なし</v>
      </c>
      <c r="Q549" s="359" t="str">
        <f>'6桁'!Q549</f>
        <v>⑧Q
WL</v>
      </c>
      <c r="R549" s="319" t="str">
        <f>IF(地区標準卸価格!R549="","",IF(ISNUMBER(地区標準卸価格!R549),IF(入力!$C$17=1,ROUNDDOWN(地区標準卸価格!R549*ユーザ別掛け率!R549%,-入力!$C$16),IF(入力!$C$17=2,ROUNDUP(地区標準卸価格!R549*ユーザ別掛け率!R549%,-入力!$C$16),IF(入力!$C$17=3,ROUND(地区標準卸価格!R549*ユーザ別掛け率!R549%,-入力!$C$16),""))),地区標準卸価格!R549))</f>
        <v/>
      </c>
      <c r="S549" s="359">
        <f>'6桁'!S549</f>
        <v>0</v>
      </c>
      <c r="T549" s="319" t="str">
        <f>IF(地区標準卸価格!T549="","",IF(ISNUMBER(地区標準卸価格!T549),IF(入力!$C$17=1,ROUNDDOWN(地区標準卸価格!T549*ユーザ別掛け率!T549%,-入力!$C$16),IF(入力!$C$17=2,ROUNDUP(地区標準卸価格!T549*ユーザ別掛け率!T549%,-入力!$C$16),IF(入力!$C$17=3,ROUND(地区標準卸価格!T549*ユーザ別掛け率!T549%,-入力!$C$16),""))),地区標準卸価格!T549))</f>
        <v/>
      </c>
      <c r="U549" s="359">
        <f>'6桁'!U549</f>
        <v>0</v>
      </c>
      <c r="V549" s="474" t="str">
        <f>IF(地区標準卸価格!V549="","",IF(ISNUMBER(地区標準卸価格!V549),IF(入力!$E$17=1,ROUNDDOWN(地区標準卸価格!V549*ユーザ別掛け率!V549%,-入力!$E$16),IF(入力!$E$17=2,ROUNDUP(地区標準卸価格!V549*ユーザ別掛け率!V549%,-入力!$E$16),IF(入力!$E$17=3,ROUND(地区標準卸価格!V549*ユーザ別掛け率!V549%,-入力!$E$16),""))),地区標準卸価格!V549))</f>
        <v/>
      </c>
      <c r="W549" s="132">
        <f>'6桁'!W549</f>
        <v>0</v>
      </c>
      <c r="X549" s="474" t="str">
        <f>IF(地区標準卸価格!X549="","",IF(ISNUMBER(地区標準卸価格!X549),IF(入力!$E$17=1,ROUNDDOWN(地区標準卸価格!X549*ユーザ別掛け率!X549%,-入力!$E$16),IF(入力!$E$17=2,ROUNDUP(地区標準卸価格!X549*ユーザ別掛け率!X549%,-入力!$E$16),IF(入力!$E$17=3,ROUND(地区標準卸価格!X549*ユーザ別掛け率!X549%,-入力!$E$16),""))),地区標準卸価格!X549))</f>
        <v/>
      </c>
      <c r="Y549" s="236">
        <f>'6桁'!Y549</f>
        <v>0</v>
      </c>
    </row>
    <row r="550" spans="2:25" ht="30" customHeight="1">
      <c r="B550" s="504"/>
      <c r="C550" s="560" t="s">
        <v>2023</v>
      </c>
      <c r="D550" s="607"/>
      <c r="E550" s="560" t="s">
        <v>2004</v>
      </c>
      <c r="F550" s="592"/>
      <c r="G550" s="354"/>
      <c r="H550" s="111" t="str">
        <f>IF(地区標準卸価格!H550="","",IF(ISNUMBER(地区標準卸価格!H550),IF(入力!$C$17=1,ROUNDDOWN(地区標準卸価格!H550*ユーザ別掛け率!H550%,-入力!$C$16),IF(入力!$C$17=2,ROUNDUP(地区標準卸価格!H550*ユーザ別掛け率!H550%,-入力!$C$16),IF(入力!$C$17=3,ROUND(地区標準卸価格!H550*ユーザ別掛け率!H550%,-入力!$C$16),""))),地区標準卸価格!H550))</f>
        <v/>
      </c>
      <c r="I550" s="99">
        <f>'6桁'!I550</f>
        <v>0</v>
      </c>
      <c r="J550" s="111" t="str">
        <f>IF(地区標準卸価格!J550="","",IF(ISNUMBER(地区標準卸価格!J550),IF(入力!$C$17=1,ROUNDDOWN(地区標準卸価格!J550*ユーザ別掛け率!J550%,-入力!$C$16),IF(入力!$C$17=2,ROUNDUP(地区標準卸価格!J550*ユーザ別掛け率!J550%,-入力!$C$16),IF(入力!$C$17=3,ROUND(地区標準卸価格!J550*ユーザ別掛け率!J550%,-入力!$C$16),""))),地区標準卸価格!J550))</f>
        <v/>
      </c>
      <c r="K550" s="99">
        <f>'6桁'!K550</f>
        <v>0</v>
      </c>
      <c r="L550" s="111" t="str">
        <f>IF(地区標準卸価格!L550="","",IF(ISNUMBER(地区標準卸価格!L550),IF(入力!$C$17=1,ROUNDDOWN(地区標準卸価格!L550*ユーザ別掛け率!L550%,-入力!$C$16),IF(入力!$C$17=2,ROUNDUP(地区標準卸価格!L550*ユーザ別掛け率!L550%,-入力!$C$16),IF(入力!$C$17=3,ROUND(地区標準卸価格!L550*ユーザ別掛け率!L550%,-入力!$C$16),""))),地区標準卸価格!L550))</f>
        <v/>
      </c>
      <c r="M550" s="99">
        <f>'6桁'!M550</f>
        <v>0</v>
      </c>
      <c r="N550" s="111" t="str">
        <f>IF(地区標準卸価格!N550="","",IF(ISNUMBER(地区標準卸価格!N550),IF(入力!$C$17=1,ROUNDDOWN(地区標準卸価格!N550*ユーザ別掛け率!N550%,-入力!$C$16),IF(入力!$C$17=2,ROUNDUP(地区標準卸価格!N550*ユーザ別掛け率!N550%,-入力!$C$16),IF(入力!$C$17=3,ROUND(地区標準卸価格!N550*ユーザ別掛け率!N550%,-入力!$C$16),""))),地区標準卸価格!N550))</f>
        <v/>
      </c>
      <c r="O550" s="99">
        <f>'6桁'!O550</f>
        <v>0</v>
      </c>
      <c r="P550" s="458" t="str">
        <f>IF(地区標準卸価格!P550="","",IF(ISNUMBER(地区標準卸価格!P550),IF(入力!$C$17=1,ROUNDDOWN(地区標準卸価格!P550*ユーザ別掛け率!P550%,-入力!$C$16),IF(入力!$C$17=2,ROUNDUP(地区標準卸価格!P550*ユーザ別掛け率!P550%,-入力!$C$16),IF(入力!$C$17=3,ROUND(地区標準卸価格!P550*ユーザ別掛け率!P550%,-入力!$C$16),""))),地区標準卸価格!P550))</f>
        <v>卸価格設定なし</v>
      </c>
      <c r="Q550" s="99" t="str">
        <f>'6桁'!Q550</f>
        <v>⑩Q
WL</v>
      </c>
      <c r="R550" s="111" t="str">
        <f>IF(地区標準卸価格!R550="","",IF(ISNUMBER(地区標準卸価格!R550),IF(入力!$C$17=1,ROUNDDOWN(地区標準卸価格!R550*ユーザ別掛け率!R550%,-入力!$C$16),IF(入力!$C$17=2,ROUNDUP(地区標準卸価格!R550*ユーザ別掛け率!R550%,-入力!$C$16),IF(入力!$C$17=3,ROUND(地区標準卸価格!R550*ユーザ別掛け率!R550%,-入力!$C$16),""))),地区標準卸価格!R550))</f>
        <v/>
      </c>
      <c r="S550" s="99">
        <f>'6桁'!S550</f>
        <v>0</v>
      </c>
      <c r="T550" s="111" t="str">
        <f>IF(地区標準卸価格!T550="","",IF(ISNUMBER(地区標準卸価格!T550),IF(入力!$C$17=1,ROUNDDOWN(地区標準卸価格!T550*ユーザ別掛け率!T550%,-入力!$C$16),IF(入力!$C$17=2,ROUNDUP(地区標準卸価格!T550*ユーザ別掛け率!T550%,-入力!$C$16),IF(入力!$C$17=3,ROUND(地区標準卸価格!T550*ユーザ別掛け率!T550%,-入力!$C$16),""))),地区標準卸価格!T550))</f>
        <v/>
      </c>
      <c r="U550" s="99">
        <f>'6桁'!U550</f>
        <v>0</v>
      </c>
      <c r="V550" s="458" t="str">
        <f>IF(地区標準卸価格!V550="","",IF(ISNUMBER(地区標準卸価格!V550),IF(入力!$E$17=1,ROUNDDOWN(地区標準卸価格!V550*ユーザ別掛け率!V550%,-入力!$E$16),IF(入力!$E$17=2,ROUNDUP(地区標準卸価格!V550*ユーザ別掛け率!V550%,-入力!$E$16),IF(入力!$E$17=3,ROUND(地区標準卸価格!V550*ユーザ別掛け率!V550%,-入力!$E$16),""))),地区標準卸価格!V550))</f>
        <v/>
      </c>
      <c r="W550" s="142">
        <f>'6桁'!W550</f>
        <v>0</v>
      </c>
      <c r="X550" s="458" t="str">
        <f>IF(地区標準卸価格!X550="","",IF(ISNUMBER(地区標準卸価格!X550),IF(入力!$E$17=1,ROUNDDOWN(地区標準卸価格!X550*ユーザ別掛け率!X550%,-入力!$E$16),IF(入力!$E$17=2,ROUNDUP(地区標準卸価格!X550*ユーザ別掛け率!X550%,-入力!$E$16),IF(入力!$E$17=3,ROUND(地区標準卸価格!X550*ユーザ別掛け率!X550%,-入力!$E$16),""))),地区標準卸価格!X550))</f>
        <v/>
      </c>
      <c r="Y550" s="98">
        <f>'6桁'!Y550</f>
        <v>0</v>
      </c>
    </row>
    <row r="551" spans="2:25" ht="30" customHeight="1">
      <c r="B551" s="543">
        <v>15</v>
      </c>
      <c r="C551" s="553" t="s">
        <v>353</v>
      </c>
      <c r="D551" s="554"/>
      <c r="E551" s="576">
        <v>96</v>
      </c>
      <c r="F551" s="593"/>
      <c r="G551" s="361"/>
      <c r="H551" s="94" t="str">
        <f>IF(地区標準卸価格!H551="","",IF(ISNUMBER(地区標準卸価格!H551),IF(入力!$C$17=1,ROUNDDOWN(地区標準卸価格!H551*ユーザ別掛け率!H551%,-入力!$C$16),IF(入力!$C$17=2,ROUNDUP(地区標準卸価格!H551*ユーザ別掛け率!H551%,-入力!$C$16),IF(入力!$C$17=3,ROUND(地区標準卸価格!H551*ユーザ別掛け率!H551%,-入力!$C$16),""))),地区標準卸価格!H551))</f>
        <v/>
      </c>
      <c r="I551" s="360">
        <f>'6桁'!I551</f>
        <v>0</v>
      </c>
      <c r="J551" s="94" t="str">
        <f>IF(地区標準卸価格!J551="","",IF(ISNUMBER(地区標準卸価格!J551),IF(入力!$C$17=1,ROUNDDOWN(地区標準卸価格!J551*ユーザ別掛け率!J551%,-入力!$C$16),IF(入力!$C$17=2,ROUNDUP(地区標準卸価格!J551*ユーザ別掛け率!J551%,-入力!$C$16),IF(入力!$C$17=3,ROUND(地区標準卸価格!J551*ユーザ別掛け率!J551%,-入力!$C$16),""))),地区標準卸価格!J551))</f>
        <v/>
      </c>
      <c r="K551" s="360">
        <f>'6桁'!K551</f>
        <v>0</v>
      </c>
      <c r="L551" s="94">
        <f>IF(地区標準卸価格!L551="","",IF(ISNUMBER(地区標準卸価格!L551),IF(入力!$C$17=1,ROUNDDOWN(地区標準卸価格!L551*ユーザ別掛け率!L551%,-入力!$C$16),IF(入力!$C$17=2,ROUNDUP(地区標準卸価格!L551*ユーザ別掛け率!L551%,-入力!$C$16),IF(入力!$C$17=3,ROUND(地区標準卸価格!L551*ユーザ別掛け率!L551%,-入力!$C$16),""))),地区標準卸価格!L551))</f>
        <v>19000</v>
      </c>
      <c r="M551" s="360" t="str">
        <f>'6桁'!M551</f>
        <v>H
PT3</v>
      </c>
      <c r="N551" s="94">
        <f>IF(地区標準卸価格!N551="","",IF(ISNUMBER(地区標準卸価格!N551),IF(入力!$C$17=1,ROUNDDOWN(地区標準卸価格!N551*ユーザ別掛け率!N551%,-入力!$C$16),IF(入力!$C$17=2,ROUNDUP(地区標準卸価格!N551*ユーザ別掛け率!N551%,-入力!$C$16),IF(入力!$C$17=3,ROUND(地区標準卸価格!N551*ユーザ別掛け率!N551%,-入力!$C$16),""))),地区標準卸価格!N551))</f>
        <v>20500</v>
      </c>
      <c r="O551" s="360" t="str">
        <f>'6桁'!O551</f>
        <v>T
OWL</v>
      </c>
      <c r="P551" s="475" t="str">
        <f>IF(地区標準卸価格!P551="","",IF(ISNUMBER(地区標準卸価格!P551),IF(入力!$C$17=1,ROUNDDOWN(地区標準卸価格!P551*ユーザ別掛け率!P551%,-入力!$C$16),IF(入力!$C$17=2,ROUNDUP(地区標準卸価格!P551*ユーザ別掛け率!P551%,-入力!$C$16),IF(入力!$C$17=3,ROUND(地区標準卸価格!P551*ユーザ別掛け率!P551%,-入力!$C$16),""))),地区標準卸価格!P551))</f>
        <v/>
      </c>
      <c r="Q551" s="360">
        <f>'6桁'!Q551</f>
        <v>0</v>
      </c>
      <c r="R551" s="94" t="str">
        <f>IF(地区標準卸価格!R551="","",IF(ISNUMBER(地区標準卸価格!R551),IF(入力!$C$17=1,ROUNDDOWN(地区標準卸価格!R551*ユーザ別掛け率!R551%,-入力!$C$16),IF(入力!$C$17=2,ROUNDUP(地区標準卸価格!R551*ユーザ別掛け率!R551%,-入力!$C$16),IF(入力!$C$17=3,ROUND(地区標準卸価格!R551*ユーザ別掛け率!R551%,-入力!$C$16),""))),地区標準卸価格!R551))</f>
        <v/>
      </c>
      <c r="S551" s="360">
        <f>'6桁'!S551</f>
        <v>0</v>
      </c>
      <c r="T551" s="94" t="str">
        <f>IF(地区標準卸価格!T551="","",IF(ISNUMBER(地区標準卸価格!T551),IF(入力!$C$17=1,ROUNDDOWN(地区標準卸価格!T551*ユーザ別掛け率!T551%,-入力!$C$16),IF(入力!$C$17=2,ROUNDUP(地区標準卸価格!T551*ユーザ別掛け率!T551%,-入力!$C$16),IF(入力!$C$17=3,ROUND(地区標準卸価格!T551*ユーザ別掛け率!T551%,-入力!$C$16),""))),地区標準卸価格!T551))</f>
        <v/>
      </c>
      <c r="U551" s="360">
        <f>'6桁'!U551</f>
        <v>0</v>
      </c>
      <c r="V551" s="475" t="str">
        <f>IF(地区標準卸価格!V551="","",IF(ISNUMBER(地区標準卸価格!V551),IF(入力!$E$17=1,ROUNDDOWN(地区標準卸価格!V551*ユーザ別掛け率!V551%,-入力!$E$16),IF(入力!$E$17=2,ROUNDUP(地区標準卸価格!V551*ユーザ別掛け率!V551%,-入力!$E$16),IF(入力!$E$17=3,ROUND(地区標準卸価格!V551*ユーザ別掛け率!V551%,-入力!$E$16),""))),地区標準卸価格!V551))</f>
        <v/>
      </c>
      <c r="W551" s="133">
        <f>'6桁'!W551</f>
        <v>0</v>
      </c>
      <c r="X551" s="475" t="str">
        <f>IF(地区標準卸価格!X551="","",IF(ISNUMBER(地区標準卸価格!X551),IF(入力!$E$17=1,ROUNDDOWN(地区標準卸価格!X551*ユーザ別掛け率!X551%,-入力!$E$16),IF(入力!$E$17=2,ROUNDUP(地区標準卸価格!X551*ユーザ別掛け率!X551%,-入力!$E$16),IF(入力!$E$17=3,ROUND(地区標準卸価格!X551*ユーザ別掛け率!X551%,-入力!$E$16),""))),地区標準卸価格!X551))</f>
        <v/>
      </c>
      <c r="Y551" s="360">
        <f>'6桁'!Y551</f>
        <v>0</v>
      </c>
    </row>
    <row r="552" spans="2:25" ht="30" customHeight="1">
      <c r="B552" s="503"/>
      <c r="C552" s="576"/>
      <c r="D552" s="577"/>
      <c r="E552" s="500">
        <v>98</v>
      </c>
      <c r="F552" s="587"/>
      <c r="G552" s="361"/>
      <c r="H552" s="94" t="str">
        <f>IF(地区標準卸価格!H552="","",IF(ISNUMBER(地区標準卸価格!H552),IF(入力!$C$17=1,ROUNDDOWN(地区標準卸価格!H552*ユーザ別掛け率!H552%,-入力!$C$16),IF(入力!$C$17=2,ROUNDUP(地区標準卸価格!H552*ユーザ別掛け率!H552%,-入力!$C$16),IF(入力!$C$17=3,ROUND(地区標準卸価格!H552*ユーザ別掛け率!H552%,-入力!$C$16),""))),地区標準卸価格!H552))</f>
        <v/>
      </c>
      <c r="I552" s="360">
        <f>'6桁'!I552</f>
        <v>0</v>
      </c>
      <c r="J552" s="94" t="str">
        <f>IF(地区標準卸価格!J552="","",IF(ISNUMBER(地区標準卸価格!J552),IF(入力!$C$17=1,ROUNDDOWN(地区標準卸価格!J552*ユーザ別掛け率!J552%,-入力!$C$16),IF(入力!$C$17=2,ROUNDUP(地区標準卸価格!J552*ユーザ別掛け率!J552%,-入力!$C$16),IF(入力!$C$17=3,ROUND(地区標準卸価格!J552*ユーザ別掛け率!J552%,-入力!$C$16),""))),地区標準卸価格!J552))</f>
        <v/>
      </c>
      <c r="K552" s="360">
        <f>'6桁'!K552</f>
        <v>0</v>
      </c>
      <c r="L552" s="94">
        <f>IF(地区標準卸価格!L552="","",IF(ISNUMBER(地区標準卸価格!L552),IF(入力!$C$17=1,ROUNDDOWN(地区標準卸価格!L552*ユーザ別掛け率!L552%,-入力!$C$16),IF(入力!$C$17=2,ROUNDUP(地区標準卸価格!L552*ユーザ別掛け率!L552%,-入力!$C$16),IF(入力!$C$17=3,ROUND(地区標準卸価格!L552*ユーザ別掛け率!L552%,-入力!$C$16),""))),地区標準卸価格!L552))</f>
        <v>19900</v>
      </c>
      <c r="M552" s="360" t="str">
        <f>'6桁'!M552</f>
        <v>H</v>
      </c>
      <c r="N552" s="94" t="str">
        <f>IF(地区標準卸価格!N552="","",IF(ISNUMBER(地区標準卸価格!N552),IF(入力!$C$17=1,ROUNDDOWN(地区標準卸価格!N552*ユーザ別掛け率!N552%,-入力!$C$16),IF(入力!$C$17=2,ROUNDUP(地区標準卸価格!N552*ユーザ別掛け率!N552%,-入力!$C$16),IF(入力!$C$17=3,ROUND(地区標準卸価格!N552*ユーザ別掛け率!N552%,-入力!$C$16),""))),地区標準卸価格!N552))</f>
        <v/>
      </c>
      <c r="O552" s="360">
        <f>'6桁'!O552</f>
        <v>0</v>
      </c>
      <c r="P552" s="475" t="str">
        <f>IF(地区標準卸価格!P552="","",IF(ISNUMBER(地区標準卸価格!P552),IF(入力!$C$17=1,ROUNDDOWN(地区標準卸価格!P552*ユーザ別掛け率!P552%,-入力!$C$16),IF(入力!$C$17=2,ROUNDUP(地区標準卸価格!P552*ユーザ別掛け率!P552%,-入力!$C$16),IF(入力!$C$17=3,ROUND(地区標準卸価格!P552*ユーザ別掛け率!P552%,-入力!$C$16),""))),地区標準卸価格!P552))</f>
        <v/>
      </c>
      <c r="Q552" s="360">
        <f>'6桁'!Q552</f>
        <v>0</v>
      </c>
      <c r="R552" s="94" t="str">
        <f>IF(地区標準卸価格!R552="","",IF(ISNUMBER(地区標準卸価格!R552),IF(入力!$C$17=1,ROUNDDOWN(地区標準卸価格!R552*ユーザ別掛け率!R552%,-入力!$C$16),IF(入力!$C$17=2,ROUNDUP(地区標準卸価格!R552*ユーザ別掛け率!R552%,-入力!$C$16),IF(入力!$C$17=3,ROUND(地区標準卸価格!R552*ユーザ別掛け率!R552%,-入力!$C$16),""))),地区標準卸価格!R552))</f>
        <v/>
      </c>
      <c r="S552" s="360">
        <f>'6桁'!S552</f>
        <v>0</v>
      </c>
      <c r="T552" s="94" t="str">
        <f>IF(地区標準卸価格!T552="","",IF(ISNUMBER(地区標準卸価格!T552),IF(入力!$C$17=1,ROUNDDOWN(地区標準卸価格!T552*ユーザ別掛け率!T552%,-入力!$C$16),IF(入力!$C$17=2,ROUNDUP(地区標準卸価格!T552*ユーザ別掛け率!T552%,-入力!$C$16),IF(入力!$C$17=3,ROUND(地区標準卸価格!T552*ユーザ別掛け率!T552%,-入力!$C$16),""))),地区標準卸価格!T552))</f>
        <v/>
      </c>
      <c r="U552" s="360">
        <f>'6桁'!U552</f>
        <v>0</v>
      </c>
      <c r="V552" s="475" t="str">
        <f>IF(地区標準卸価格!V552="","",IF(ISNUMBER(地区標準卸価格!V552),IF(入力!$E$17=1,ROUNDDOWN(地区標準卸価格!V552*ユーザ別掛け率!V552%,-入力!$E$16),IF(入力!$E$17=2,ROUNDUP(地区標準卸価格!V552*ユーザ別掛け率!V552%,-入力!$E$16),IF(入力!$E$17=3,ROUND(地区標準卸価格!V552*ユーザ別掛け率!V552%,-入力!$E$16),""))),地区標準卸価格!V552))</f>
        <v/>
      </c>
      <c r="W552" s="133">
        <f>'6桁'!W552</f>
        <v>0</v>
      </c>
      <c r="X552" s="475" t="str">
        <f>IF(地区標準卸価格!X552="","",IF(ISNUMBER(地区標準卸価格!X552),IF(入力!$E$17=1,ROUNDDOWN(地区標準卸価格!X552*ユーザ別掛け率!X552%,-入力!$E$16),IF(入力!$E$17=2,ROUNDUP(地区標準卸価格!X552*ユーザ別掛け率!X552%,-入力!$E$16),IF(入力!$E$17=3,ROUND(地区標準卸価格!X552*ユーザ別掛け率!X552%,-入力!$E$16),""))),地区標準卸価格!X552))</f>
        <v/>
      </c>
      <c r="Y552" s="360">
        <f>'6桁'!Y552</f>
        <v>0</v>
      </c>
    </row>
    <row r="553" spans="2:25" ht="30" customHeight="1">
      <c r="B553" s="503"/>
      <c r="C553" s="500" t="s">
        <v>380</v>
      </c>
      <c r="D553" s="605"/>
      <c r="E553" s="500">
        <v>108</v>
      </c>
      <c r="F553" s="587"/>
      <c r="G553" s="342"/>
      <c r="H553" s="95" t="str">
        <f>IF(地区標準卸価格!H553="","",IF(ISNUMBER(地区標準卸価格!H553),IF(入力!$C$17=1,ROUNDDOWN(地区標準卸価格!H553*ユーザ別掛け率!H553%,-入力!$C$16),IF(入力!$C$17=2,ROUNDUP(地区標準卸価格!H553*ユーザ別掛け率!H553%,-入力!$C$16),IF(入力!$C$17=3,ROUND(地区標準卸価格!H553*ユーザ別掛け率!H553%,-入力!$C$16),""))),地区標準卸価格!H553))</f>
        <v/>
      </c>
      <c r="I553" s="96">
        <f>'6桁'!I553</f>
        <v>0</v>
      </c>
      <c r="J553" s="95" t="str">
        <f>IF(地区標準卸価格!J553="","",IF(ISNUMBER(地区標準卸価格!J553),IF(入力!$C$17=1,ROUNDDOWN(地区標準卸価格!J553*ユーザ別掛け率!J553%,-入力!$C$16),IF(入力!$C$17=2,ROUNDUP(地区標準卸価格!J553*ユーザ別掛け率!J553%,-入力!$C$16),IF(入力!$C$17=3,ROUND(地区標準卸価格!J553*ユーザ別掛け率!J553%,-入力!$C$16),""))),地区標準卸価格!J553))</f>
        <v/>
      </c>
      <c r="K553" s="96">
        <f>'6桁'!K553</f>
        <v>0</v>
      </c>
      <c r="L553" s="95" t="str">
        <f>IF(地区標準卸価格!L553="","",IF(ISNUMBER(地区標準卸価格!L553),IF(入力!$C$17=1,ROUNDDOWN(地区標準卸価格!L553*ユーザ別掛け率!L553%,-入力!$C$16),IF(入力!$C$17=2,ROUNDUP(地区標準卸価格!L553*ユーザ別掛け率!L553%,-入力!$C$16),IF(入力!$C$17=3,ROUND(地区標準卸価格!L553*ユーザ別掛け率!L553%,-入力!$C$16),""))),地区標準卸価格!L553))</f>
        <v/>
      </c>
      <c r="M553" s="96">
        <f>'6桁'!M553</f>
        <v>0</v>
      </c>
      <c r="N553" s="95" t="str">
        <f>IF(地区標準卸価格!N553="","",IF(ISNUMBER(地区標準卸価格!N553),IF(入力!$C$17=1,ROUNDDOWN(地区標準卸価格!N553*ユーザ別掛け率!N553%,-入力!$C$16),IF(入力!$C$17=2,ROUNDUP(地区標準卸価格!N553*ユーザ別掛け率!N553%,-入力!$C$16),IF(入力!$C$17=3,ROUND(地区標準卸価格!N553*ユーザ別掛け率!N553%,-入力!$C$16),""))),地区標準卸価格!N553))</f>
        <v/>
      </c>
      <c r="O553" s="96">
        <f>'6桁'!O553</f>
        <v>0</v>
      </c>
      <c r="P553" s="456" t="str">
        <f>IF(地区標準卸価格!P553="","",IF(ISNUMBER(地区標準卸価格!P553),IF(入力!$C$17=1,ROUNDDOWN(地区標準卸価格!P553*ユーザ別掛け率!P553%,-入力!$C$16),IF(入力!$C$17=2,ROUNDUP(地区標準卸価格!P553*ユーザ別掛け率!P553%,-入力!$C$16),IF(入力!$C$17=3,ROUND(地区標準卸価格!P553*ユーザ別掛け率!P553%,-入力!$C$16),""))),地区標準卸価格!P553))</f>
        <v/>
      </c>
      <c r="Q553" s="96">
        <f>'6桁'!Q553</f>
        <v>0</v>
      </c>
      <c r="R553" s="95" t="str">
        <f>IF(地区標準卸価格!R553="","",IF(ISNUMBER(地区標準卸価格!R553),IF(入力!$C$17=1,ROUNDDOWN(地区標準卸価格!R553*ユーザ別掛け率!R553%,-入力!$C$16),IF(入力!$C$17=2,ROUNDUP(地区標準卸価格!R553*ユーザ別掛け率!R553%,-入力!$C$16),IF(入力!$C$17=3,ROUND(地区標準卸価格!R553*ユーザ別掛け率!R553%,-入力!$C$16),""))),地区標準卸価格!R553))</f>
        <v/>
      </c>
      <c r="S553" s="96">
        <f>'6桁'!S553</f>
        <v>0</v>
      </c>
      <c r="T553" s="95">
        <f>IF(地区標準卸価格!T553="","",IF(ISNUMBER(地区標準卸価格!T553),IF(入力!$C$17=1,ROUNDDOWN(地区標準卸価格!T553*ユーザ別掛け率!T553%,-入力!$C$16),IF(入力!$C$17=2,ROUNDUP(地区標準卸価格!T553*ユーザ別掛け率!T553%,-入力!$C$16),IF(入力!$C$17=3,ROUND(地区標準卸価格!T553*ユーザ別掛け率!T553%,-入力!$C$16),""))),地区標準卸価格!T553))</f>
        <v>28100</v>
      </c>
      <c r="U553" s="96" t="str">
        <f>'6桁'!U553</f>
        <v>Q
RBL</v>
      </c>
      <c r="V553" s="456" t="str">
        <f>IF(地区標準卸価格!V553="","",IF(ISNUMBER(地区標準卸価格!V553),IF(入力!$E$17=1,ROUNDDOWN(地区標準卸価格!V553*ユーザ別掛け率!V553%,-入力!$E$16),IF(入力!$E$17=2,ROUNDUP(地区標準卸価格!V553*ユーザ別掛け率!V553%,-入力!$E$16),IF(入力!$E$17=3,ROUND(地区標準卸価格!V553*ユーザ別掛け率!V553%,-入力!$E$16),""))),地区標準卸価格!V553))</f>
        <v/>
      </c>
      <c r="W553" s="126">
        <f>'6桁'!W553</f>
        <v>0</v>
      </c>
      <c r="X553" s="456" t="str">
        <f>IF(地区標準卸価格!X553="","",IF(ISNUMBER(地区標準卸価格!X553),IF(入力!$E$17=1,ROUNDDOWN(地区標準卸価格!X553*ユーザ別掛け率!X553%,-入力!$E$16),IF(入力!$E$17=2,ROUNDUP(地区標準卸価格!X553*ユーザ別掛け率!X553%,-入力!$E$16),IF(入力!$E$17=3,ROUND(地区標準卸価格!X553*ユーザ別掛け率!X553%,-入力!$E$16),""))),地区標準卸価格!X553))</f>
        <v/>
      </c>
      <c r="Y553" s="20">
        <f>'6桁'!Y553</f>
        <v>0</v>
      </c>
    </row>
    <row r="554" spans="2:25" ht="30" customHeight="1">
      <c r="B554" s="503"/>
      <c r="C554" s="500" t="s">
        <v>381</v>
      </c>
      <c r="D554" s="605"/>
      <c r="E554" s="500">
        <v>112</v>
      </c>
      <c r="F554" s="587"/>
      <c r="G554" s="342"/>
      <c r="H554" s="95" t="str">
        <f>IF(地区標準卸価格!H554="","",IF(ISNUMBER(地区標準卸価格!H554),IF(入力!$C$17=1,ROUNDDOWN(地区標準卸価格!H554*ユーザ別掛け率!H554%,-入力!$C$16),IF(入力!$C$17=2,ROUNDUP(地区標準卸価格!H554*ユーザ別掛け率!H554%,-入力!$C$16),IF(入力!$C$17=3,ROUND(地区標準卸価格!H554*ユーザ別掛け率!H554%,-入力!$C$16),""))),地区標準卸価格!H554))</f>
        <v/>
      </c>
      <c r="I554" s="96">
        <f>'6桁'!I554</f>
        <v>0</v>
      </c>
      <c r="J554" s="95" t="str">
        <f>IF(地区標準卸価格!J554="","",IF(ISNUMBER(地区標準卸価格!J554),IF(入力!$C$17=1,ROUNDDOWN(地区標準卸価格!J554*ユーザ別掛け率!J554%,-入力!$C$16),IF(入力!$C$17=2,ROUNDUP(地区標準卸価格!J554*ユーザ別掛け率!J554%,-入力!$C$16),IF(入力!$C$17=3,ROUND(地区標準卸価格!J554*ユーザ別掛け率!J554%,-入力!$C$16),""))),地区標準卸価格!J554))</f>
        <v/>
      </c>
      <c r="K554" s="96">
        <f>'6桁'!K554</f>
        <v>0</v>
      </c>
      <c r="L554" s="95" t="str">
        <f>IF(地区標準卸価格!L554="","",IF(ISNUMBER(地区標準卸価格!L554),IF(入力!$C$17=1,ROUNDDOWN(地区標準卸価格!L554*ユーザ別掛け率!L554%,-入力!$C$16),IF(入力!$C$17=2,ROUNDUP(地区標準卸価格!L554*ユーザ別掛け率!L554%,-入力!$C$16),IF(入力!$C$17=3,ROUND(地区標準卸価格!L554*ユーザ別掛け率!L554%,-入力!$C$16),""))),地区標準卸価格!L554))</f>
        <v/>
      </c>
      <c r="M554" s="96">
        <f>'6桁'!M554</f>
        <v>0</v>
      </c>
      <c r="N554" s="95">
        <f>IF(地区標準卸価格!N554="","",IF(ISNUMBER(地区標準卸価格!N554),IF(入力!$C$17=1,ROUNDDOWN(地区標準卸価格!N554*ユーザ別掛け率!N554%,-入力!$C$16),IF(入力!$C$17=2,ROUNDUP(地区標準卸価格!N554*ユーザ別掛け率!N554%,-入力!$C$16),IF(入力!$C$17=3,ROUND(地区標準卸価格!N554*ユーザ別掛け率!N554%,-入力!$C$16),""))),地区標準卸価格!N554))</f>
        <v>28800</v>
      </c>
      <c r="O554" s="126" t="str">
        <f>'6桁'!O554</f>
        <v>T
OWL</v>
      </c>
      <c r="P554" s="456" t="str">
        <f>IF(地区標準卸価格!P554="","",IF(ISNUMBER(地区標準卸価格!P554),IF(入力!$C$17=1,ROUNDDOWN(地区標準卸価格!P554*ユーザ別掛け率!P554%,-入力!$C$16),IF(入力!$C$17=2,ROUNDUP(地区標準卸価格!P554*ユーザ別掛け率!P554%,-入力!$C$16),IF(入力!$C$17=3,ROUND(地区標準卸価格!P554*ユーザ別掛け率!P554%,-入力!$C$16),""))),地区標準卸価格!P554))</f>
        <v/>
      </c>
      <c r="Q554" s="96">
        <f>'6桁'!Q554</f>
        <v>0</v>
      </c>
      <c r="R554" s="95" t="str">
        <f>IF(地区標準卸価格!R554="","",IF(ISNUMBER(地区標準卸価格!R554),IF(入力!$C$17=1,ROUNDDOWN(地区標準卸価格!R554*ユーザ別掛け率!R554%,-入力!$C$16),IF(入力!$C$17=2,ROUNDUP(地区標準卸価格!R554*ユーザ別掛け率!R554%,-入力!$C$16),IF(入力!$C$17=3,ROUND(地区標準卸価格!R554*ユーザ別掛け率!R554%,-入力!$C$16),""))),地区標準卸価格!R554))</f>
        <v/>
      </c>
      <c r="S554" s="96">
        <f>'6桁'!S554</f>
        <v>0</v>
      </c>
      <c r="T554" s="95" t="str">
        <f>IF(地区標準卸価格!T554="","",IF(ISNUMBER(地区標準卸価格!T554),IF(入力!$C$17=1,ROUNDDOWN(地区標準卸価格!T554*ユーザ別掛け率!T554%,-入力!$C$16),IF(入力!$C$17=2,ROUNDUP(地区標準卸価格!T554*ユーザ別掛け率!T554%,-入力!$C$16),IF(入力!$C$17=3,ROUND(地区標準卸価格!T554*ユーザ別掛け率!T554%,-入力!$C$16),""))),地区標準卸価格!T554))</f>
        <v/>
      </c>
      <c r="U554" s="96">
        <f>'6桁'!U554</f>
        <v>0</v>
      </c>
      <c r="V554" s="456" t="str">
        <f>IF(地区標準卸価格!V554="","",IF(ISNUMBER(地区標準卸価格!V554),IF(入力!$E$17=1,ROUNDDOWN(地区標準卸価格!V554*ユーザ別掛け率!V554%,-入力!$E$16),IF(入力!$E$17=2,ROUNDUP(地区標準卸価格!V554*ユーザ別掛け率!V554%,-入力!$E$16),IF(入力!$E$17=3,ROUND(地区標準卸価格!V554*ユーザ別掛け率!V554%,-入力!$E$16),""))),地区標準卸価格!V554))</f>
        <v/>
      </c>
      <c r="W554" s="126">
        <f>'6桁'!W554</f>
        <v>0</v>
      </c>
      <c r="X554" s="456" t="str">
        <f>IF(地区標準卸価格!X554="","",IF(ISNUMBER(地区標準卸価格!X554),IF(入力!$E$17=1,ROUNDDOWN(地区標準卸価格!X554*ユーザ別掛け率!X554%,-入力!$E$16),IF(入力!$E$17=2,ROUNDUP(地区標準卸価格!X554*ユーザ別掛け率!X554%,-入力!$E$16),IF(入力!$E$17=3,ROUND(地区標準卸価格!X554*ユーザ別掛け率!X554%,-入力!$E$16),""))),地区標準卸価格!X554))</f>
        <v/>
      </c>
      <c r="Y554" s="20">
        <f>'6桁'!Y554</f>
        <v>0</v>
      </c>
    </row>
    <row r="555" spans="2:25" ht="30" customHeight="1">
      <c r="B555" s="503"/>
      <c r="C555" s="500" t="s">
        <v>2024</v>
      </c>
      <c r="D555" s="605"/>
      <c r="E555" s="500" t="s">
        <v>2029</v>
      </c>
      <c r="F555" s="587"/>
      <c r="G555" s="342"/>
      <c r="H555" s="95" t="str">
        <f>IF(地区標準卸価格!H555="","",IF(ISNUMBER(地区標準卸価格!H555),IF(入力!$C$17=1,ROUNDDOWN(地区標準卸価格!H555*ユーザ別掛け率!H555%,-入力!$C$16),IF(入力!$C$17=2,ROUNDUP(地区標準卸価格!H555*ユーザ別掛け率!H555%,-入力!$C$16),IF(入力!$C$17=3,ROUND(地区標準卸価格!H555*ユーザ別掛け率!H555%,-入力!$C$16),""))),地区標準卸価格!H555))</f>
        <v/>
      </c>
      <c r="I555" s="96">
        <f>'6桁'!I555</f>
        <v>0</v>
      </c>
      <c r="J555" s="95" t="str">
        <f>IF(地区標準卸価格!J555="","",IF(ISNUMBER(地区標準卸価格!J555),IF(入力!$C$17=1,ROUNDDOWN(地区標準卸価格!J555*ユーザ別掛け率!J555%,-入力!$C$16),IF(入力!$C$17=2,ROUNDUP(地区標準卸価格!J555*ユーザ別掛け率!J555%,-入力!$C$16),IF(入力!$C$17=3,ROUND(地区標準卸価格!J555*ユーザ別掛け率!J555%,-入力!$C$16),""))),地区標準卸価格!J555))</f>
        <v/>
      </c>
      <c r="K555" s="96">
        <f>'6桁'!K555</f>
        <v>0</v>
      </c>
      <c r="L555" s="95" t="str">
        <f>IF(地区標準卸価格!L555="","",IF(ISNUMBER(地区標準卸価格!L555),IF(入力!$C$17=1,ROUNDDOWN(地区標準卸価格!L555*ユーザ別掛け率!L555%,-入力!$C$16),IF(入力!$C$17=2,ROUNDUP(地区標準卸価格!L555*ユーザ別掛け率!L555%,-入力!$C$16),IF(入力!$C$17=3,ROUND(地区標準卸価格!L555*ユーザ別掛け率!L555%,-入力!$C$16),""))),地区標準卸価格!L555))</f>
        <v/>
      </c>
      <c r="M555" s="96">
        <f>'6桁'!M555</f>
        <v>0</v>
      </c>
      <c r="N555" s="95" t="str">
        <f>IF(地区標準卸価格!N555="","",IF(ISNUMBER(地区標準卸価格!N555),IF(入力!$C$17=1,ROUNDDOWN(地区標準卸価格!N555*ユーザ別掛け率!N555%,-入力!$C$16),IF(入力!$C$17=2,ROUNDUP(地区標準卸価格!N555*ユーザ別掛け率!N555%,-入力!$C$16),IF(入力!$C$17=3,ROUND(地区標準卸価格!N555*ユーザ別掛け率!N555%,-入力!$C$16),""))),地区標準卸価格!N555))</f>
        <v/>
      </c>
      <c r="O555" s="126">
        <f>'6桁'!O555</f>
        <v>0</v>
      </c>
      <c r="P555" s="456" t="str">
        <f>IF(地区標準卸価格!P555="","",IF(ISNUMBER(地区標準卸価格!P555),IF(入力!$C$17=1,ROUNDDOWN(地区標準卸価格!P555*ユーザ別掛け率!P555%,-入力!$C$16),IF(入力!$C$17=2,ROUNDUP(地区標準卸価格!P555*ユーザ別掛け率!P555%,-入力!$C$16),IF(入力!$C$17=3,ROUND(地区標準卸価格!P555*ユーザ別掛け率!P555%,-入力!$C$16),""))),地区標準卸価格!P555))</f>
        <v>卸価格設定なし</v>
      </c>
      <c r="Q555" s="96" t="str">
        <f>'6桁'!Q555</f>
        <v>⑧Q
WL</v>
      </c>
      <c r="R555" s="95" t="str">
        <f>IF(地区標準卸価格!R555="","",IF(ISNUMBER(地区標準卸価格!R555),IF(入力!$C$17=1,ROUNDDOWN(地区標準卸価格!R555*ユーザ別掛け率!R555%,-入力!$C$16),IF(入力!$C$17=2,ROUNDUP(地区標準卸価格!R555*ユーザ別掛け率!R555%,-入力!$C$16),IF(入力!$C$17=3,ROUND(地区標準卸価格!R555*ユーザ別掛け率!R555%,-入力!$C$16),""))),地区標準卸価格!R555))</f>
        <v/>
      </c>
      <c r="S555" s="96">
        <f>'6桁'!S555</f>
        <v>0</v>
      </c>
      <c r="T555" s="95" t="str">
        <f>IF(地区標準卸価格!T555="","",IF(ISNUMBER(地区標準卸価格!T555),IF(入力!$C$17=1,ROUNDDOWN(地区標準卸価格!T555*ユーザ別掛け率!T555%,-入力!$C$16),IF(入力!$C$17=2,ROUNDUP(地区標準卸価格!T555*ユーザ別掛け率!T555%,-入力!$C$16),IF(入力!$C$17=3,ROUND(地区標準卸価格!T555*ユーザ別掛け率!T555%,-入力!$C$16),""))),地区標準卸価格!T555))</f>
        <v/>
      </c>
      <c r="U555" s="96">
        <f>'6桁'!U555</f>
        <v>0</v>
      </c>
      <c r="V555" s="456" t="str">
        <f>IF(地区標準卸価格!V555="","",IF(ISNUMBER(地区標準卸価格!V555),IF(入力!$E$17=1,ROUNDDOWN(地区標準卸価格!V555*ユーザ別掛け率!V555%,-入力!$E$16),IF(入力!$E$17=2,ROUNDUP(地区標準卸価格!V555*ユーザ別掛け率!V555%,-入力!$E$16),IF(入力!$E$17=3,ROUND(地区標準卸価格!V555*ユーザ別掛け率!V555%,-入力!$E$16),""))),地区標準卸価格!V555))</f>
        <v/>
      </c>
      <c r="W555" s="126">
        <f>'6桁'!W555</f>
        <v>0</v>
      </c>
      <c r="X555" s="456" t="str">
        <f>IF(地区標準卸価格!X555="","",IF(ISNUMBER(地区標準卸価格!X555),IF(入力!$E$17=1,ROUNDDOWN(地区標準卸価格!X555*ユーザ別掛け率!X555%,-入力!$E$16),IF(入力!$E$17=2,ROUNDUP(地区標準卸価格!X555*ユーザ別掛け率!X555%,-入力!$E$16),IF(入力!$E$17=3,ROUND(地区標準卸価格!X555*ユーザ別掛け率!X555%,-入力!$E$16),""))),地区標準卸価格!X555))</f>
        <v/>
      </c>
      <c r="Y555" s="20">
        <f>'6桁'!Y555</f>
        <v>0</v>
      </c>
    </row>
    <row r="556" spans="2:25" ht="30" customHeight="1">
      <c r="B556" s="503"/>
      <c r="C556" s="500" t="s">
        <v>382</v>
      </c>
      <c r="D556" s="605"/>
      <c r="E556" s="500">
        <v>90</v>
      </c>
      <c r="F556" s="587"/>
      <c r="G556" s="342"/>
      <c r="H556" s="95" t="str">
        <f>IF(地区標準卸価格!H556="","",IF(ISNUMBER(地区標準卸価格!H556),IF(入力!$C$17=1,ROUNDDOWN(地区標準卸価格!H556*ユーザ別掛け率!H556%,-入力!$C$16),IF(入力!$C$17=2,ROUNDUP(地区標準卸価格!H556*ユーザ別掛け率!H556%,-入力!$C$16),IF(入力!$C$17=3,ROUND(地区標準卸価格!H556*ユーザ別掛け率!H556%,-入力!$C$16),""))),地区標準卸価格!H556))</f>
        <v/>
      </c>
      <c r="I556" s="96">
        <f>'6桁'!I556</f>
        <v>0</v>
      </c>
      <c r="J556" s="95" t="str">
        <f>IF(地区標準卸価格!J556="","",IF(ISNUMBER(地区標準卸価格!J556),IF(入力!$C$17=1,ROUNDDOWN(地区標準卸価格!J556*ユーザ別掛け率!J556%,-入力!$C$16),IF(入力!$C$17=2,ROUNDUP(地区標準卸価格!J556*ユーザ別掛け率!J556%,-入力!$C$16),IF(入力!$C$17=3,ROUND(地区標準卸価格!J556*ユーザ別掛け率!J556%,-入力!$C$16),""))),地区標準卸価格!J556))</f>
        <v/>
      </c>
      <c r="K556" s="96">
        <f>'6桁'!K556</f>
        <v>0</v>
      </c>
      <c r="L556" s="95">
        <f>IF(地区標準卸価格!L556="","",IF(ISNUMBER(地区標準卸価格!L556),IF(入力!$C$17=1,ROUNDDOWN(地区標準卸価格!L556*ユーザ別掛け率!L556%,-入力!$C$16),IF(入力!$C$17=2,ROUNDUP(地区標準卸価格!L556*ユーザ別掛け率!L556%,-入力!$C$16),IF(入力!$C$17=3,ROUND(地区標準卸価格!L556*ユーザ別掛け率!L556%,-入力!$C$16),""))),地区標準卸価格!L556))</f>
        <v>15000</v>
      </c>
      <c r="M556" s="96" t="str">
        <f>'6桁'!M556</f>
        <v>S</v>
      </c>
      <c r="N556" s="95">
        <f>IF(地区標準卸価格!N556="","",IF(ISNUMBER(地区標準卸価格!N556),IF(入力!$C$17=1,ROUNDDOWN(地区標準卸価格!N556*ユーザ別掛け率!N556%,-入力!$C$16),IF(入力!$C$17=2,ROUNDUP(地区標準卸価格!N556*ユーザ別掛け率!N556%,-入力!$C$16),IF(入力!$C$17=3,ROUND(地区標準卸価格!N556*ユーザ別掛け率!N556%,-入力!$C$16),""))),地区標準卸価格!N556))</f>
        <v>16300</v>
      </c>
      <c r="O556" s="126" t="str">
        <f>'6桁'!O556</f>
        <v>S
RBL</v>
      </c>
      <c r="P556" s="456" t="str">
        <f>IF(地区標準卸価格!P556="","",IF(ISNUMBER(地区標準卸価格!P556),IF(入力!$C$17=1,ROUNDDOWN(地区標準卸価格!P556*ユーザ別掛け率!P556%,-入力!$C$16),IF(入力!$C$17=2,ROUNDUP(地区標準卸価格!P556*ユーザ別掛け率!P556%,-入力!$C$16),IF(入力!$C$17=3,ROUND(地区標準卸価格!P556*ユーザ別掛け率!P556%,-入力!$C$16),""))),地区標準卸価格!P556))</f>
        <v/>
      </c>
      <c r="Q556" s="96">
        <f>'6桁'!Q556</f>
        <v>0</v>
      </c>
      <c r="R556" s="95" t="str">
        <f>IF(地区標準卸価格!R556="","",IF(ISNUMBER(地区標準卸価格!R556),IF(入力!$C$17=1,ROUNDDOWN(地区標準卸価格!R556*ユーザ別掛け率!R556%,-入力!$C$16),IF(入力!$C$17=2,ROUNDUP(地区標準卸価格!R556*ユーザ別掛け率!R556%,-入力!$C$16),IF(入力!$C$17=3,ROUND(地区標準卸価格!R556*ユーザ別掛け率!R556%,-入力!$C$16),""))),地区標準卸価格!R556))</f>
        <v/>
      </c>
      <c r="S556" s="96">
        <f>'6桁'!S556</f>
        <v>0</v>
      </c>
      <c r="T556" s="95" t="str">
        <f>IF(地区標準卸価格!T556="","",IF(ISNUMBER(地区標準卸価格!T556),IF(入力!$C$17=1,ROUNDDOWN(地区標準卸価格!T556*ユーザ別掛け率!T556%,-入力!$C$16),IF(入力!$C$17=2,ROUNDUP(地区標準卸価格!T556*ユーザ別掛け率!T556%,-入力!$C$16),IF(入力!$C$17=3,ROUND(地区標準卸価格!T556*ユーザ別掛け率!T556%,-入力!$C$16),""))),地区標準卸価格!T556))</f>
        <v/>
      </c>
      <c r="U556" s="96">
        <f>'6桁'!U556</f>
        <v>0</v>
      </c>
      <c r="V556" s="456" t="str">
        <f>IF(地区標準卸価格!V556="","",IF(ISNUMBER(地区標準卸価格!V556),IF(入力!$E$17=1,ROUNDDOWN(地区標準卸価格!V556*ユーザ別掛け率!V556%,-入力!$E$16),IF(入力!$E$17=2,ROUNDUP(地区標準卸価格!V556*ユーザ別掛け率!V556%,-入力!$E$16),IF(入力!$E$17=3,ROUND(地区標準卸価格!V556*ユーザ別掛け率!V556%,-入力!$E$16),""))),地区標準卸価格!V556))</f>
        <v/>
      </c>
      <c r="W556" s="126">
        <f>'6桁'!W556</f>
        <v>0</v>
      </c>
      <c r="X556" s="456" t="str">
        <f>IF(地区標準卸価格!X556="","",IF(ISNUMBER(地区標準卸価格!X556),IF(入力!$E$17=1,ROUNDDOWN(地区標準卸価格!X556*ユーザ別掛け率!X556%,-入力!$E$16),IF(入力!$E$17=2,ROUNDUP(地区標準卸価格!X556*ユーザ別掛け率!X556%,-入力!$E$16),IF(入力!$E$17=3,ROUND(地区標準卸価格!X556*ユーザ別掛け率!X556%,-入力!$E$16),""))),地区標準卸価格!X556))</f>
        <v/>
      </c>
      <c r="Y556" s="20">
        <f>'6桁'!Y556</f>
        <v>0</v>
      </c>
    </row>
    <row r="557" spans="2:25" ht="30" customHeight="1">
      <c r="B557" s="503"/>
      <c r="C557" s="567" t="s">
        <v>383</v>
      </c>
      <c r="D557" s="568"/>
      <c r="E557" s="500">
        <v>96</v>
      </c>
      <c r="F557" s="587"/>
      <c r="G557" s="362"/>
      <c r="H557" s="95" t="str">
        <f>IF(地区標準卸価格!H557="","",IF(ISNUMBER(地区標準卸価格!H557),IF(入力!$C$17=1,ROUNDDOWN(地区標準卸価格!H557*ユーザ別掛け率!H557%,-入力!$C$16),IF(入力!$C$17=2,ROUNDUP(地区標準卸価格!H557*ユーザ別掛け率!H557%,-入力!$C$16),IF(入力!$C$17=3,ROUND(地区標準卸価格!H557*ユーザ別掛け率!H557%,-入力!$C$16),""))),地区標準卸価格!H557))</f>
        <v/>
      </c>
      <c r="I557" s="96">
        <f>'6桁'!I557</f>
        <v>0</v>
      </c>
      <c r="J557" s="95" t="str">
        <f>IF(地区標準卸価格!J557="","",IF(ISNUMBER(地区標準卸価格!J557),IF(入力!$C$17=1,ROUNDDOWN(地区標準卸価格!J557*ユーザ別掛け率!J557%,-入力!$C$16),IF(入力!$C$17=2,ROUNDUP(地区標準卸価格!J557*ユーザ別掛け率!J557%,-入力!$C$16),IF(入力!$C$17=3,ROUND(地区標準卸価格!J557*ユーザ別掛け率!J557%,-入力!$C$16),""))),地区標準卸価格!J557))</f>
        <v/>
      </c>
      <c r="K557" s="96">
        <f>'6桁'!K557</f>
        <v>0</v>
      </c>
      <c r="L557" s="95" t="str">
        <f>IF(地区標準卸価格!L557="","",IF(ISNUMBER(地区標準卸価格!L557),IF(入力!$C$17=1,ROUNDDOWN(地区標準卸価格!L557*ユーザ別掛け率!L557%,-入力!$C$16),IF(入力!$C$17=2,ROUNDUP(地区標準卸価格!L557*ユーザ別掛け率!L557%,-入力!$C$16),IF(入力!$C$17=3,ROUND(地区標準卸価格!L557*ユーザ別掛け率!L557%,-入力!$C$16),""))),地区標準卸価格!L557))</f>
        <v/>
      </c>
      <c r="M557" s="96">
        <f>'6桁'!M557</f>
        <v>0</v>
      </c>
      <c r="N557" s="95">
        <f>IF(地区標準卸価格!N557="","",IF(ISNUMBER(地区標準卸価格!N557),IF(入力!$C$17=1,ROUNDDOWN(地区標準卸価格!N557*ユーザ別掛け率!N557%,-入力!$C$16),IF(入力!$C$17=2,ROUNDUP(地区標準卸価格!N557*ユーザ別掛け率!N557%,-入力!$C$16),IF(入力!$C$17=3,ROUND(地区標準卸価格!N557*ユーザ別掛け率!N557%,-入力!$C$16),""))),地区標準卸価格!N557))</f>
        <v>19000</v>
      </c>
      <c r="O557" s="126" t="str">
        <f>'6桁'!O557</f>
        <v>S
RBL</v>
      </c>
      <c r="P557" s="456" t="str">
        <f>IF(地区標準卸価格!P557="","",IF(ISNUMBER(地区標準卸価格!P557),IF(入力!$C$17=1,ROUNDDOWN(地区標準卸価格!P557*ユーザ別掛け率!P557%,-入力!$C$16),IF(入力!$C$17=2,ROUNDUP(地区標準卸価格!P557*ユーザ別掛け率!P557%,-入力!$C$16),IF(入力!$C$17=3,ROUND(地区標準卸価格!P557*ユーザ別掛け率!P557%,-入力!$C$16),""))),地区標準卸価格!P557))</f>
        <v/>
      </c>
      <c r="Q557" s="96">
        <f>'6桁'!Q557</f>
        <v>0</v>
      </c>
      <c r="R557" s="95" t="str">
        <f>IF(地区標準卸価格!R557="","",IF(ISNUMBER(地区標準卸価格!R557),IF(入力!$C$17=1,ROUNDDOWN(地区標準卸価格!R557*ユーザ別掛け率!R557%,-入力!$C$16),IF(入力!$C$17=2,ROUNDUP(地区標準卸価格!R557*ユーザ別掛け率!R557%,-入力!$C$16),IF(入力!$C$17=3,ROUND(地区標準卸価格!R557*ユーザ別掛け率!R557%,-入力!$C$16),""))),地区標準卸価格!R557))</f>
        <v/>
      </c>
      <c r="S557" s="96">
        <f>'6桁'!S557</f>
        <v>0</v>
      </c>
      <c r="T557" s="95" t="str">
        <f>IF(地区標準卸価格!T557="","",IF(ISNUMBER(地区標準卸価格!T557),IF(入力!$C$17=1,ROUNDDOWN(地区標準卸価格!T557*ユーザ別掛け率!T557%,-入力!$C$16),IF(入力!$C$17=2,ROUNDUP(地区標準卸価格!T557*ユーザ別掛け率!T557%,-入力!$C$16),IF(入力!$C$17=3,ROUND(地区標準卸価格!T557*ユーザ別掛け率!T557%,-入力!$C$16),""))),地区標準卸価格!T557))</f>
        <v/>
      </c>
      <c r="U557" s="96">
        <f>'6桁'!U557</f>
        <v>0</v>
      </c>
      <c r="V557" s="456" t="str">
        <f>IF(地区標準卸価格!V557="","",IF(ISNUMBER(地区標準卸価格!V557),IF(入力!$E$17=1,ROUNDDOWN(地区標準卸価格!V557*ユーザ別掛け率!V557%,-入力!$E$16),IF(入力!$E$17=2,ROUNDUP(地区標準卸価格!V557*ユーザ別掛け率!V557%,-入力!$E$16),IF(入力!$E$17=3,ROUND(地区標準卸価格!V557*ユーザ別掛け率!V557%,-入力!$E$16),""))),地区標準卸価格!V557))</f>
        <v/>
      </c>
      <c r="W557" s="126">
        <f>'6桁'!W557</f>
        <v>0</v>
      </c>
      <c r="X557" s="456" t="str">
        <f>IF(地区標準卸価格!X557="","",IF(ISNUMBER(地区標準卸価格!X557),IF(入力!$E$17=1,ROUNDDOWN(地区標準卸価格!X557*ユーザ別掛け率!X557%,-入力!$E$16),IF(入力!$E$17=2,ROUNDUP(地区標準卸価格!X557*ユーザ別掛け率!X557%,-入力!$E$16),IF(入力!$E$17=3,ROUND(地区標準卸価格!X557*ユーザ別掛け率!X557%,-入力!$E$16),""))),地区標準卸価格!X557))</f>
        <v/>
      </c>
      <c r="Y557" s="20">
        <f>'6桁'!Y557</f>
        <v>0</v>
      </c>
    </row>
    <row r="558" spans="2:25" ht="30" customHeight="1">
      <c r="B558" s="503"/>
      <c r="C558" s="576"/>
      <c r="D558" s="577"/>
      <c r="E558" s="500" t="s">
        <v>1352</v>
      </c>
      <c r="F558" s="587"/>
      <c r="G558" s="361"/>
      <c r="H558" s="95" t="str">
        <f>IF(地区標準卸価格!H558="","",IF(ISNUMBER(地区標準卸価格!H558),IF(入力!$C$17=1,ROUNDDOWN(地区標準卸価格!H558*ユーザ別掛け率!H558%,-入力!$C$16),IF(入力!$C$17=2,ROUNDUP(地区標準卸価格!H558*ユーザ別掛け率!H558%,-入力!$C$16),IF(入力!$C$17=3,ROUND(地区標準卸価格!H558*ユーザ別掛け率!H558%,-入力!$C$16),""))),地区標準卸価格!H558))</f>
        <v/>
      </c>
      <c r="I558" s="96">
        <f>'6桁'!I558</f>
        <v>0</v>
      </c>
      <c r="J558" s="95" t="str">
        <f>IF(地区標準卸価格!J558="","",IF(ISNUMBER(地区標準卸価格!J558),IF(入力!$C$17=1,ROUNDDOWN(地区標準卸価格!J558*ユーザ別掛け率!J558%,-入力!$C$16),IF(入力!$C$17=2,ROUNDUP(地区標準卸価格!J558*ユーザ別掛け率!J558%,-入力!$C$16),IF(入力!$C$17=3,ROUND(地区標準卸価格!J558*ユーザ別掛け率!J558%,-入力!$C$16),""))),地区標準卸価格!J558))</f>
        <v/>
      </c>
      <c r="K558" s="96">
        <f>'6桁'!K558</f>
        <v>0</v>
      </c>
      <c r="L558" s="95" t="str">
        <f>IF(地区標準卸価格!L558="","",IF(ISNUMBER(地区標準卸価格!L558),IF(入力!$C$17=1,ROUNDDOWN(地区標準卸価格!L558*ユーザ別掛け率!L558%,-入力!$C$16),IF(入力!$C$17=2,ROUNDUP(地区標準卸価格!L558*ユーザ別掛け率!L558%,-入力!$C$16),IF(入力!$C$17=3,ROUND(地区標準卸価格!L558*ユーザ別掛け率!L558%,-入力!$C$16),""))),地区標準卸価格!L558))</f>
        <v/>
      </c>
      <c r="M558" s="96">
        <f>'6桁'!M558</f>
        <v>0</v>
      </c>
      <c r="N558" s="95" t="str">
        <f>IF(地区標準卸価格!N558="","",IF(ISNUMBER(地区標準卸価格!N558),IF(入力!$C$17=1,ROUNDDOWN(地区標準卸価格!N558*ユーザ別掛け率!N558%,-入力!$C$16),IF(入力!$C$17=2,ROUNDUP(地区標準卸価格!N558*ユーザ別掛け率!N558%,-入力!$C$16),IF(入力!$C$17=3,ROUND(地区標準卸価格!N558*ユーザ別掛け率!N558%,-入力!$C$16),""))),地区標準卸価格!N558))</f>
        <v/>
      </c>
      <c r="O558" s="126">
        <f>'6桁'!O558</f>
        <v>0</v>
      </c>
      <c r="P558" s="456" t="str">
        <f>IF(地区標準卸価格!P558="","",IF(ISNUMBER(地区標準卸価格!P558),IF(入力!$C$17=1,ROUNDDOWN(地区標準卸価格!P558*ユーザ別掛け率!P558%,-入力!$C$16),IF(入力!$C$17=2,ROUNDUP(地区標準卸価格!P558*ユーザ別掛け率!P558%,-入力!$C$16),IF(入力!$C$17=3,ROUND(地区標準卸価格!P558*ユーザ別掛け率!P558%,-入力!$C$16),""))),地区標準卸価格!P558))</f>
        <v/>
      </c>
      <c r="Q558" s="96">
        <f>'6桁'!Q558</f>
        <v>0</v>
      </c>
      <c r="R558" s="95" t="str">
        <f>IF(地区標準卸価格!R558="","",IF(ISNUMBER(地区標準卸価格!R558),IF(入力!$C$17=1,ROUNDDOWN(地区標準卸価格!R558*ユーザ別掛け率!R558%,-入力!$C$16),IF(入力!$C$17=2,ROUNDUP(地区標準卸価格!R558*ユーザ別掛け率!R558%,-入力!$C$16),IF(入力!$C$17=3,ROUND(地区標準卸価格!R558*ユーザ別掛け率!R558%,-入力!$C$16),""))),地区標準卸価格!R558))</f>
        <v/>
      </c>
      <c r="S558" s="96">
        <f>'6桁'!S558</f>
        <v>0</v>
      </c>
      <c r="T558" s="95" t="str">
        <f>IF(地区標準卸価格!T558="","",IF(ISNUMBER(地区標準卸価格!T558),IF(入力!$C$17=1,ROUNDDOWN(地区標準卸価格!T558*ユーザ別掛け率!T558%,-入力!$C$16),IF(入力!$C$17=2,ROUNDUP(地区標準卸価格!T558*ユーザ別掛け率!T558%,-入力!$C$16),IF(入力!$C$17=3,ROUND(地区標準卸価格!T558*ユーザ別掛け率!T558%,-入力!$C$16),""))),地区標準卸価格!T558))</f>
        <v/>
      </c>
      <c r="U558" s="96">
        <f>'6桁'!U558</f>
        <v>0</v>
      </c>
      <c r="V558" s="456" t="str">
        <f>IF(地区標準卸価格!V558="","",IF(ISNUMBER(地区標準卸価格!V558),IF(入力!$E$17=1,ROUNDDOWN(地区標準卸価格!V558*ユーザ別掛け率!V558%,-入力!$E$16),IF(入力!$E$17=2,ROUNDUP(地区標準卸価格!V558*ユーザ別掛け率!V558%,-入力!$E$16),IF(入力!$E$17=3,ROUND(地区標準卸価格!V558*ユーザ別掛け率!V558%,-入力!$E$16),""))),地区標準卸価格!V558))</f>
        <v>卸価格設定なし</v>
      </c>
      <c r="W558" s="126" t="str">
        <f>'6桁'!W558</f>
        <v>N</v>
      </c>
      <c r="X558" s="456" t="str">
        <f>IF(地区標準卸価格!X558="","",IF(ISNUMBER(地区標準卸価格!X558),IF(入力!$E$17=1,ROUNDDOWN(地区標準卸価格!X558*ユーザ別掛け率!X558%,-入力!$E$16),IF(入力!$E$17=2,ROUNDUP(地区標準卸価格!X558*ユーザ別掛け率!X558%,-入力!$E$16),IF(入力!$E$17=3,ROUND(地区標準卸価格!X558*ユーザ別掛け率!X558%,-入力!$E$16),""))),地区標準卸価格!X558))</f>
        <v/>
      </c>
      <c r="Y558" s="20">
        <f>'6桁'!Y558</f>
        <v>0</v>
      </c>
    </row>
    <row r="559" spans="2:25" ht="30" customHeight="1" thickBot="1">
      <c r="B559" s="544"/>
      <c r="C559" s="558" t="s">
        <v>384</v>
      </c>
      <c r="D559" s="656"/>
      <c r="E559" s="558">
        <v>105</v>
      </c>
      <c r="F559" s="932"/>
      <c r="G559" s="344"/>
      <c r="H559" s="118" t="str">
        <f>IF(地区標準卸価格!H559="","",IF(ISNUMBER(地区標準卸価格!H559),IF(入力!$C$17=1,ROUNDDOWN(地区標準卸価格!H559*ユーザ別掛け率!H559%,-入力!$C$16),IF(入力!$C$17=2,ROUNDUP(地区標準卸価格!H559*ユーザ別掛け率!H559%,-入力!$C$16),IF(入力!$C$17=3,ROUND(地区標準卸価格!H559*ユーザ別掛け率!H559%,-入力!$C$16),""))),地区標準卸価格!H559))</f>
        <v/>
      </c>
      <c r="I559" s="119">
        <f>'6桁'!I559</f>
        <v>0</v>
      </c>
      <c r="J559" s="118" t="str">
        <f>IF(地区標準卸価格!J559="","",IF(ISNUMBER(地区標準卸価格!J559),IF(入力!$C$17=1,ROUNDDOWN(地区標準卸価格!J559*ユーザ別掛け率!J559%,-入力!$C$16),IF(入力!$C$17=2,ROUNDUP(地区標準卸価格!J559*ユーザ別掛け率!J559%,-入力!$C$16),IF(入力!$C$17=3,ROUND(地区標準卸価格!J559*ユーザ別掛け率!J559%,-入力!$C$16),""))),地区標準卸価格!J559))</f>
        <v/>
      </c>
      <c r="K559" s="119">
        <f>'6桁'!K559</f>
        <v>0</v>
      </c>
      <c r="L559" s="118" t="str">
        <f>IF(地区標準卸価格!L559="","",IF(ISNUMBER(地区標準卸価格!L559),IF(入力!$C$17=1,ROUNDDOWN(地区標準卸価格!L559*ユーザ別掛け率!L559%,-入力!$C$16),IF(入力!$C$17=2,ROUNDUP(地区標準卸価格!L559*ユーザ別掛け率!L559%,-入力!$C$16),IF(入力!$C$17=3,ROUND(地区標準卸価格!L559*ユーザ別掛け率!L559%,-入力!$C$16),""))),地区標準卸価格!L559))</f>
        <v/>
      </c>
      <c r="M559" s="119">
        <f>'6桁'!M559</f>
        <v>0</v>
      </c>
      <c r="N559" s="118">
        <f>IF(地区標準卸価格!N559="","",IF(ISNUMBER(地区標準卸価格!N559),IF(入力!$C$17=1,ROUNDDOWN(地区標準卸価格!N559*ユーザ別掛け率!N559%,-入力!$C$16),IF(入力!$C$17=2,ROUNDUP(地区標準卸価格!N559*ユーザ別掛け率!N559%,-入力!$C$16),IF(入力!$C$17=3,ROUND(地区標準卸価格!N559*ユーザ別掛け率!N559%,-入力!$C$16),""))),地区標準卸価格!N559))</f>
        <v>24000</v>
      </c>
      <c r="O559" s="127" t="s">
        <v>2251</v>
      </c>
      <c r="P559" s="460" t="str">
        <f>IF(地区標準卸価格!P559="","",IF(ISNUMBER(地区標準卸価格!P559),IF(入力!$C$17=1,ROUNDDOWN(地区標準卸価格!P559*ユーザ別掛け率!P559%,-入力!$C$16),IF(入力!$C$17=2,ROUNDUP(地区標準卸価格!P559*ユーザ別掛け率!P559%,-入力!$C$16),IF(入力!$C$17=3,ROUND(地区標準卸価格!P559*ユーザ別掛け率!P559%,-入力!$C$16),""))),地区標準卸価格!P559))</f>
        <v/>
      </c>
      <c r="Q559" s="119">
        <f>'6桁'!Q559</f>
        <v>0</v>
      </c>
      <c r="R559" s="118" t="str">
        <f>IF(地区標準卸価格!R559="","",IF(ISNUMBER(地区標準卸価格!R559),IF(入力!$C$17=1,ROUNDDOWN(地区標準卸価格!R559*ユーザ別掛け率!R559%,-入力!$C$16),IF(入力!$C$17=2,ROUNDUP(地区標準卸価格!R559*ユーザ別掛け率!R559%,-入力!$C$16),IF(入力!$C$17=3,ROUND(地区標準卸価格!R559*ユーザ別掛け率!R559%,-入力!$C$16),""))),地区標準卸価格!R559))</f>
        <v/>
      </c>
      <c r="S559" s="119">
        <f>'6桁'!S559</f>
        <v>0</v>
      </c>
      <c r="T559" s="118" t="str">
        <f>IF(地区標準卸価格!T559="","",IF(ISNUMBER(地区標準卸価格!T559),IF(入力!$C$17=1,ROUNDDOWN(地区標準卸価格!T559*ユーザ別掛け率!T559%,-入力!$C$16),IF(入力!$C$17=2,ROUNDUP(地区標準卸価格!T559*ユーザ別掛け率!T559%,-入力!$C$16),IF(入力!$C$17=3,ROUND(地区標準卸価格!T559*ユーザ別掛け率!T559%,-入力!$C$16),""))),地区標準卸価格!T559))</f>
        <v/>
      </c>
      <c r="U559" s="119">
        <f>'6桁'!U559</f>
        <v>0</v>
      </c>
      <c r="V559" s="460" t="str">
        <f>IF(地区標準卸価格!V559="","",IF(ISNUMBER(地区標準卸価格!V559),IF(入力!$E$17=1,ROUNDDOWN(地区標準卸価格!V559*ユーザ別掛け率!V559%,-入力!$E$16),IF(入力!$E$17=2,ROUNDUP(地区標準卸価格!V559*ユーザ別掛け率!V559%,-入力!$E$16),IF(入力!$E$17=3,ROUND(地区標準卸価格!V559*ユーザ別掛け率!V559%,-入力!$E$16),""))),地区標準卸価格!V559))</f>
        <v/>
      </c>
      <c r="W559" s="127">
        <f>'6桁'!W559</f>
        <v>0</v>
      </c>
      <c r="X559" s="460" t="str">
        <f>IF(地区標準卸価格!X559="","",IF(ISNUMBER(地区標準卸価格!X559),IF(入力!$E$17=1,ROUNDDOWN(地区標準卸価格!X559*ユーザ別掛け率!X559%,-入力!$E$16),IF(入力!$E$17=2,ROUNDUP(地区標準卸価格!X559*ユーザ別掛け率!X559%,-入力!$E$16),IF(入力!$E$17=3,ROUND(地区標準卸価格!X559*ユーザ別掛け率!X559%,-入力!$E$16),""))),地区標準卸価格!X559))</f>
        <v/>
      </c>
      <c r="Y559" s="21">
        <f>'6桁'!Y559</f>
        <v>0</v>
      </c>
    </row>
    <row r="560" spans="2:25" ht="76.5" customHeight="1">
      <c r="B560" s="546" t="s">
        <v>2032</v>
      </c>
      <c r="C560" s="546"/>
      <c r="D560" s="546"/>
      <c r="E560" s="546"/>
      <c r="F560" s="546"/>
      <c r="G560" s="546"/>
      <c r="H560" s="546"/>
      <c r="I560" s="546"/>
      <c r="J560" s="546"/>
      <c r="K560" s="546"/>
      <c r="L560" s="546"/>
      <c r="M560" s="546"/>
      <c r="N560" s="546"/>
      <c r="O560" s="546"/>
      <c r="P560" s="546"/>
      <c r="Q560" s="546"/>
      <c r="R560" s="546"/>
      <c r="S560" s="546"/>
      <c r="T560" s="546"/>
      <c r="U560" s="546"/>
      <c r="V560" s="546"/>
      <c r="W560" s="546"/>
      <c r="X560" s="546"/>
      <c r="Y560" s="546"/>
    </row>
    <row r="562" spans="2:27" ht="14.25" customHeight="1" thickBot="1">
      <c r="B562" s="371"/>
      <c r="C562" s="315"/>
      <c r="D562" s="315"/>
      <c r="E562" s="315"/>
      <c r="F562" s="80"/>
      <c r="G562" s="18"/>
      <c r="H562" s="74"/>
      <c r="I562" s="28"/>
      <c r="J562" s="80"/>
      <c r="K562" s="53"/>
      <c r="M562" s="11"/>
      <c r="N562" s="10"/>
      <c r="O562" s="11"/>
      <c r="P562" s="10"/>
    </row>
    <row r="563" spans="2:27" ht="20.25" thickTop="1" thickBot="1">
      <c r="B563" s="518" t="s">
        <v>35</v>
      </c>
      <c r="C563" s="519"/>
      <c r="D563" s="519"/>
      <c r="E563" s="519"/>
      <c r="F563" s="519"/>
      <c r="G563" s="519"/>
      <c r="H563" s="519"/>
      <c r="I563" s="519"/>
      <c r="J563" s="519"/>
      <c r="K563" s="519"/>
      <c r="L563" s="519"/>
      <c r="M563" s="519"/>
      <c r="N563" s="519"/>
      <c r="O563" s="519"/>
      <c r="P563" s="519"/>
      <c r="Q563" s="519"/>
      <c r="R563" s="519"/>
      <c r="S563" s="519"/>
      <c r="T563" s="519"/>
      <c r="U563" s="519"/>
      <c r="V563" s="519"/>
      <c r="W563" s="519"/>
      <c r="X563" s="519"/>
      <c r="Y563" s="519"/>
      <c r="Z563" s="519"/>
      <c r="AA563" s="520"/>
    </row>
    <row r="564" spans="2:27" ht="9.75" customHeight="1" thickTop="1">
      <c r="C564" s="40"/>
      <c r="D564" s="40"/>
      <c r="E564" s="40"/>
      <c r="F564" s="79"/>
      <c r="H564" s="79"/>
      <c r="K564" s="52"/>
      <c r="M564" s="52"/>
      <c r="Q564" s="52"/>
    </row>
    <row r="565" spans="2:27" s="239" customFormat="1" ht="20.100000000000001" customHeight="1" thickBot="1">
      <c r="B565" s="238" t="s">
        <v>566</v>
      </c>
      <c r="F565" s="240"/>
      <c r="H565" s="240"/>
      <c r="J565" s="240"/>
      <c r="L565" s="240"/>
      <c r="N565" s="240"/>
      <c r="P565" s="240"/>
      <c r="Q565" s="238"/>
      <c r="R565" s="240"/>
      <c r="T565" s="240"/>
      <c r="V565" s="240"/>
      <c r="X565" s="240"/>
    </row>
    <row r="566" spans="2:27" ht="20.100000000000001" customHeight="1" thickBot="1">
      <c r="B566" s="284"/>
      <c r="C566" s="595"/>
      <c r="D566" s="595"/>
      <c r="E566" s="596"/>
      <c r="F566" s="531" t="s">
        <v>453</v>
      </c>
      <c r="G566" s="532"/>
      <c r="H566" s="532"/>
      <c r="I566" s="532"/>
      <c r="J566" s="532"/>
      <c r="K566" s="532"/>
      <c r="L566" s="532"/>
      <c r="M566" s="533"/>
      <c r="Q566" s="11"/>
      <c r="R566" s="80"/>
      <c r="T566" s="575"/>
      <c r="U566" s="575"/>
      <c r="V566" s="575"/>
      <c r="W566" s="575"/>
      <c r="X566" s="575"/>
      <c r="Y566" s="575"/>
    </row>
    <row r="567" spans="2:27" ht="20.100000000000001" customHeight="1" thickBot="1">
      <c r="B567" s="597" t="s">
        <v>41</v>
      </c>
      <c r="C567" s="599" t="s">
        <v>157</v>
      </c>
      <c r="D567" s="600"/>
      <c r="E567" s="601"/>
      <c r="F567" s="602" t="s">
        <v>158</v>
      </c>
      <c r="G567" s="603"/>
      <c r="H567" s="603"/>
      <c r="I567" s="603"/>
      <c r="J567" s="603"/>
      <c r="K567" s="603"/>
      <c r="L567" s="603"/>
      <c r="M567" s="604"/>
      <c r="O567" s="146"/>
      <c r="P567" s="147"/>
      <c r="Q567" s="148"/>
      <c r="R567" s="149"/>
      <c r="S567" s="150"/>
      <c r="T567" s="147"/>
      <c r="U567" s="151"/>
      <c r="V567" s="147"/>
      <c r="W567" s="327"/>
      <c r="Y567" s="327"/>
    </row>
    <row r="568" spans="2:27" ht="20.100000000000001" customHeight="1" thickBot="1">
      <c r="B568" s="597"/>
      <c r="C568" s="599" t="s">
        <v>159</v>
      </c>
      <c r="D568" s="600"/>
      <c r="E568" s="601"/>
      <c r="F568" s="602" t="s">
        <v>512</v>
      </c>
      <c r="G568" s="603"/>
      <c r="H568" s="603"/>
      <c r="I568" s="603"/>
      <c r="J568" s="603"/>
      <c r="K568" s="603"/>
      <c r="L568" s="603"/>
      <c r="M568" s="604"/>
      <c r="Q568" s="406"/>
      <c r="R568" s="152"/>
      <c r="S568" s="405"/>
      <c r="U568" s="327"/>
      <c r="W568" s="327"/>
      <c r="Y568" s="327"/>
    </row>
    <row r="569" spans="2:27" ht="20.100000000000001" customHeight="1" thickBot="1">
      <c r="B569" s="597"/>
      <c r="C569" s="599" t="s">
        <v>513</v>
      </c>
      <c r="D569" s="600"/>
      <c r="E569" s="601"/>
      <c r="F569" s="602" t="s">
        <v>799</v>
      </c>
      <c r="G569" s="604"/>
      <c r="H569" s="602" t="s">
        <v>800</v>
      </c>
      <c r="I569" s="604"/>
      <c r="J569" s="602" t="s">
        <v>801</v>
      </c>
      <c r="K569" s="604"/>
      <c r="L569" s="608" t="s">
        <v>803</v>
      </c>
      <c r="M569" s="609"/>
      <c r="Q569" s="406"/>
      <c r="R569" s="152"/>
      <c r="S569" s="405"/>
      <c r="U569" s="327"/>
      <c r="W569" s="327"/>
      <c r="Y569" s="327"/>
    </row>
    <row r="570" spans="2:27" ht="20.100000000000001" customHeight="1" thickBot="1">
      <c r="B570" s="598"/>
      <c r="C570" s="599" t="s">
        <v>164</v>
      </c>
      <c r="D570" s="600"/>
      <c r="E570" s="601"/>
      <c r="F570" s="602" t="s">
        <v>789</v>
      </c>
      <c r="G570" s="604"/>
      <c r="H570" s="602" t="s">
        <v>787</v>
      </c>
      <c r="I570" s="604"/>
      <c r="J570" s="602" t="s">
        <v>802</v>
      </c>
      <c r="K570" s="604"/>
      <c r="L570" s="608" t="s">
        <v>804</v>
      </c>
      <c r="M570" s="609"/>
      <c r="Q570" s="406"/>
      <c r="R570" s="152"/>
      <c r="S570" s="405"/>
      <c r="U570" s="327"/>
      <c r="W570" s="327"/>
      <c r="Y570" s="327"/>
    </row>
    <row r="571" spans="2:27" ht="30" customHeight="1">
      <c r="B571" s="502">
        <v>18</v>
      </c>
      <c r="C571" s="498" t="s">
        <v>310</v>
      </c>
      <c r="D571" s="606"/>
      <c r="E571" s="499"/>
      <c r="F571" s="12" t="str">
        <f>IF(地区標準卸価格!F571="","",IF(ISNUMBER(地区標準卸価格!F571),IF(入力!$C$17=1,ROUNDDOWN(地区標準卸価格!F571*ユーザ別掛け率!F571%,-入力!$C$16),IF(入力!$C$17=2,ROUNDUP(地区標準卸価格!F571*ユーザ別掛け率!F571%,-入力!$C$16),IF(入力!$C$17=3,ROUND(地区標準卸価格!F571*ユーザ別掛け率!F571%,-入力!$C$16),""))),地区標準卸価格!F571))</f>
        <v/>
      </c>
      <c r="G571" s="20">
        <f>'6桁'!G571</f>
        <v>0</v>
      </c>
      <c r="H571" s="14" t="str">
        <f>IF(地区標準卸価格!H571="","",IF(ISNUMBER(地区標準卸価格!H571),IF(入力!$C$17=1,ROUNDDOWN(地区標準卸価格!H571*ユーザ別掛け率!H571%,-入力!$C$16),IF(入力!$C$17=2,ROUNDUP(地区標準卸価格!H571*ユーザ別掛け率!H571%,-入力!$C$16),IF(入力!$C$17=3,ROUND(地区標準卸価格!H571*ユーザ別掛け率!H571%,-入力!$C$16),""))),地区標準卸価格!H571))</f>
        <v/>
      </c>
      <c r="I571" s="20">
        <f>'6桁'!I571</f>
        <v>0</v>
      </c>
      <c r="J571" s="14">
        <f>IF(地区標準卸価格!J571="","",IF(ISNUMBER(地区標準卸価格!J571),IF(入力!$C$17=1,ROUNDDOWN(地区標準卸価格!J571*ユーザ別掛け率!J571%,-入力!$C$16),IF(入力!$C$17=2,ROUNDUP(地区標準卸価格!J571*ユーザ別掛け率!J571%,-入力!$C$16),IF(入力!$C$17=3,ROUND(地区標準卸価格!J571*ユーザ別掛け率!J571%,-入力!$C$16),""))),地区標準卸価格!J571))</f>
        <v>96000</v>
      </c>
      <c r="K571" s="153" t="str">
        <f>'6桁'!K571</f>
        <v>Y★</v>
      </c>
      <c r="L571" s="14">
        <f>IF(地区標準卸価格!L571="","",IF(ISNUMBER(地区標準卸価格!L571),IF(入力!$C$17=1,ROUNDDOWN(地区標準卸価格!L571*ユーザ別掛け率!L571%,-入力!$C$16),IF(入力!$C$17=2,ROUNDUP(地区標準卸価格!L571*ユーザ別掛け率!L571%,-入力!$C$16),IF(入力!$C$17=3,ROUND(地区標準卸価格!L571*ユーザ別掛け率!L571%,-入力!$C$16),""))),地区標準卸価格!L571))</f>
        <v>96000</v>
      </c>
      <c r="M571" s="20" t="str">
        <f>'6桁'!M571</f>
        <v>Y★</v>
      </c>
      <c r="Q571" s="228"/>
      <c r="S571" s="327"/>
      <c r="T571" s="10"/>
      <c r="U571" s="22"/>
      <c r="V571" s="10"/>
      <c r="W571" s="22"/>
      <c r="X571" s="10"/>
      <c r="Y571" s="22"/>
    </row>
    <row r="572" spans="2:27" ht="30" customHeight="1">
      <c r="B572" s="503"/>
      <c r="C572" s="500" t="s">
        <v>169</v>
      </c>
      <c r="D572" s="605"/>
      <c r="E572" s="501"/>
      <c r="F572" s="12">
        <f>IF(地区標準卸価格!F572="","",IF(ISNUMBER(地区標準卸価格!F572),IF(入力!$C$17=1,ROUNDDOWN(地区標準卸価格!F572*ユーザ別掛け率!F572%,-入力!$C$16),IF(入力!$C$17=2,ROUNDUP(地区標準卸価格!F572*ユーザ別掛け率!F572%,-入力!$C$16),IF(入力!$C$17=3,ROUND(地区標準卸価格!F572*ユーザ別掛け率!F572%,-入力!$C$16),""))),地区標準卸価格!F572))</f>
        <v>85200</v>
      </c>
      <c r="G572" s="20" t="str">
        <f>'6桁'!G572</f>
        <v>W</v>
      </c>
      <c r="H572" s="14">
        <f>IF(地区標準卸価格!H572="","",IF(ISNUMBER(地区標準卸価格!H572),IF(入力!$C$17=1,ROUNDDOWN(地区標準卸価格!H572*ユーザ別掛け率!H572%,-入力!$C$16),IF(入力!$C$17=2,ROUNDUP(地区標準卸価格!H572*ユーザ別掛け率!H572%,-入力!$C$16),IF(入力!$C$17=3,ROUND(地区標準卸価格!H572*ユーザ別掛け率!H572%,-入力!$C$16),""))),地区標準卸価格!H572))</f>
        <v>85200</v>
      </c>
      <c r="I572" s="20" t="str">
        <f>'6桁'!I572</f>
        <v>W</v>
      </c>
      <c r="J572" s="14">
        <f>IF(地区標準卸価格!J572="","",IF(ISNUMBER(地区標準卸価格!J572),IF(入力!$C$17=1,ROUNDDOWN(地区標準卸価格!J572*ユーザ別掛け率!J572%,-入力!$C$16),IF(入力!$C$17=2,ROUNDUP(地区標準卸価格!J572*ユーザ別掛け率!J572%,-入力!$C$16),IF(入力!$C$17=3,ROUND(地区標準卸価格!J572*ユーザ別掛け率!J572%,-入力!$C$16),""))),地区標準卸価格!J572))</f>
        <v>83700</v>
      </c>
      <c r="K572" s="20" t="str">
        <f>'6桁'!K572</f>
        <v>W</v>
      </c>
      <c r="L572" s="14">
        <f>IF(地区標準卸価格!L572="","",IF(ISNUMBER(地区標準卸価格!L572),IF(入力!$C$17=1,ROUNDDOWN(地区標準卸価格!L572*ユーザ別掛け率!L572%,-入力!$C$16),IF(入力!$C$17=2,ROUNDUP(地区標準卸価格!L572*ユーザ別掛け率!L572%,-入力!$C$16),IF(入力!$C$17=3,ROUND(地区標準卸価格!L572*ユーザ別掛け率!L572%,-入力!$C$16),""))),地区標準卸価格!L572))</f>
        <v>83700</v>
      </c>
      <c r="M572" s="20" t="str">
        <f>'6桁'!M572</f>
        <v>W</v>
      </c>
      <c r="Q572" s="228"/>
      <c r="R572" s="547"/>
      <c r="S572" s="547"/>
      <c r="T572" s="10"/>
      <c r="U572" s="22"/>
      <c r="V572" s="10"/>
      <c r="W572" s="22"/>
      <c r="X572" s="10"/>
      <c r="Y572" s="22"/>
    </row>
    <row r="573" spans="2:27" ht="30" customHeight="1">
      <c r="B573" s="503"/>
      <c r="C573" s="500" t="s">
        <v>66</v>
      </c>
      <c r="D573" s="605"/>
      <c r="E573" s="501"/>
      <c r="F573" s="12" t="str">
        <f>IF(地区標準卸価格!F573="","",IF(ISNUMBER(地区標準卸価格!F573),IF(入力!$C$17=1,ROUNDDOWN(地区標準卸価格!F573*ユーザ別掛け率!F573%,-入力!$C$16),IF(入力!$C$17=2,ROUNDUP(地区標準卸価格!F573*ユーザ別掛け率!F573%,-入力!$C$16),IF(入力!$C$17=3,ROUND(地区標準卸価格!F573*ユーザ別掛け率!F573%,-入力!$C$16),""))),地区標準卸価格!F573))</f>
        <v/>
      </c>
      <c r="G573" s="20">
        <f>'6桁'!G573</f>
        <v>0</v>
      </c>
      <c r="H573" s="14" t="str">
        <f>IF(地区標準卸価格!H573="","",IF(ISNUMBER(地区標準卸価格!H573),IF(入力!$C$17=1,ROUNDDOWN(地区標準卸価格!H573*ユーザ別掛け率!H573%,-入力!$C$16),IF(入力!$C$17=2,ROUNDUP(地区標準卸価格!H573*ユーザ別掛け率!H573%,-入力!$C$16),IF(入力!$C$17=3,ROUND(地区標準卸価格!H573*ユーザ別掛け率!H573%,-入力!$C$16),""))),地区標準卸価格!H573))</f>
        <v/>
      </c>
      <c r="I573" s="20">
        <f>'6桁'!I573</f>
        <v>0</v>
      </c>
      <c r="J573" s="14" t="str">
        <f>IF(地区標準卸価格!J573="","",IF(ISNUMBER(地区標準卸価格!J573),IF(入力!$C$17=1,ROUNDDOWN(地区標準卸価格!J573*ユーザ別掛け率!J573%,-入力!$C$16),IF(入力!$C$17=2,ROUNDUP(地区標準卸価格!J573*ユーザ別掛け率!J573%,-入力!$C$16),IF(入力!$C$17=3,ROUND(地区標準卸価格!J573*ユーザ別掛け率!J573%,-入力!$C$16),""))),地区標準卸価格!J573))</f>
        <v/>
      </c>
      <c r="K573" s="153">
        <f>'6桁'!K573</f>
        <v>0</v>
      </c>
      <c r="L573" s="14">
        <f>IF(地区標準卸価格!L573="","",IF(ISNUMBER(地区標準卸価格!L573),IF(入力!$C$17=1,ROUNDDOWN(地区標準卸価格!L573*ユーザ別掛け率!L573%,-入力!$C$16),IF(入力!$C$17=2,ROUNDUP(地区標準卸価格!L573*ユーザ別掛け率!L573%,-入力!$C$16),IF(入力!$C$17=3,ROUND(地区標準卸価格!L573*ユーザ別掛け率!L573%,-入力!$C$16),""))),地区標準卸価格!L573))</f>
        <v>69300</v>
      </c>
      <c r="M573" s="20" t="str">
        <f>'6桁'!M573</f>
        <v>Y★</v>
      </c>
    </row>
    <row r="574" spans="2:27" ht="30" customHeight="1">
      <c r="B574" s="503"/>
      <c r="C574" s="500" t="s">
        <v>172</v>
      </c>
      <c r="D574" s="605"/>
      <c r="E574" s="501"/>
      <c r="F574" s="12">
        <f>IF(地区標準卸価格!F574="","",IF(ISNUMBER(地区標準卸価格!F574),IF(入力!$C$17=1,ROUNDDOWN(地区標準卸価格!F574*ユーザ別掛け率!F574%,-入力!$C$16),IF(入力!$C$17=2,ROUNDUP(地区標準卸価格!F574*ユーザ別掛け率!F574%,-入力!$C$16),IF(入力!$C$17=3,ROUND(地区標準卸価格!F574*ユーザ別掛け率!F574%,-入力!$C$16),""))),地区標準卸価格!F574))</f>
        <v>71800</v>
      </c>
      <c r="G574" s="20" t="str">
        <f>'6桁'!G574</f>
        <v>W</v>
      </c>
      <c r="H574" s="14">
        <f>IF(地区標準卸価格!H574="","",IF(ISNUMBER(地区標準卸価格!H574),IF(入力!$C$17=1,ROUNDDOWN(地区標準卸価格!H574*ユーザ別掛け率!H574%,-入力!$C$16),IF(入力!$C$17=2,ROUNDUP(地区標準卸価格!H574*ユーザ別掛け率!H574%,-入力!$C$16),IF(入力!$C$17=3,ROUND(地区標準卸価格!H574*ユーザ別掛け率!H574%,-入力!$C$16),""))),地区標準卸価格!H574))</f>
        <v>71800</v>
      </c>
      <c r="I574" s="20" t="str">
        <f>'6桁'!I574</f>
        <v>W</v>
      </c>
      <c r="J574" s="14">
        <f>IF(地区標準卸価格!J574="","",IF(ISNUMBER(地区標準卸価格!J574),IF(入力!$C$17=1,ROUNDDOWN(地区標準卸価格!J574*ユーザ別掛け率!J574%,-入力!$C$16),IF(入力!$C$17=2,ROUNDUP(地区標準卸価格!J574*ユーザ別掛け率!J574%,-入力!$C$16),IF(入力!$C$17=3,ROUND(地区標準卸価格!J574*ユーザ別掛け率!J574%,-入力!$C$16),""))),地区標準卸価格!J574))</f>
        <v>70300</v>
      </c>
      <c r="K574" s="20" t="str">
        <f>'6桁'!K574</f>
        <v>W</v>
      </c>
      <c r="L574" s="14">
        <f>IF(地区標準卸価格!L574="","",IF(ISNUMBER(地区標準卸価格!L574),IF(入力!$C$17=1,ROUNDDOWN(地区標準卸価格!L574*ユーザ別掛け率!L574%,-入力!$C$16),IF(入力!$C$17=2,ROUNDUP(地区標準卸価格!L574*ユーザ別掛け率!L574%,-入力!$C$16),IF(入力!$C$17=3,ROUND(地区標準卸価格!L574*ユーザ別掛け率!L574%,-入力!$C$16),""))),地区標準卸価格!L574))</f>
        <v>70300</v>
      </c>
      <c r="M574" s="20" t="str">
        <f>'6桁'!M574</f>
        <v>W</v>
      </c>
    </row>
    <row r="575" spans="2:27" ht="30" customHeight="1">
      <c r="B575" s="503"/>
      <c r="C575" s="500" t="s">
        <v>70</v>
      </c>
      <c r="D575" s="605"/>
      <c r="E575" s="501"/>
      <c r="F575" s="12">
        <f>IF(地区標準卸価格!F575="","",IF(ISNUMBER(地区標準卸価格!F575),IF(入力!$C$17=1,ROUNDDOWN(地区標準卸価格!F575*ユーザ別掛け率!F575%,-入力!$C$16),IF(入力!$C$17=2,ROUNDUP(地区標準卸価格!F575*ユーザ別掛け率!F575%,-入力!$C$16),IF(入力!$C$17=3,ROUND(地区標準卸価格!F575*ユーザ別掛け率!F575%,-入力!$C$16),""))),地区標準卸価格!F575))</f>
        <v>75100</v>
      </c>
      <c r="G575" s="20" t="str">
        <f>'6桁'!G575</f>
        <v>W</v>
      </c>
      <c r="H575" s="14">
        <f>IF(地区標準卸価格!H575="","",IF(ISNUMBER(地区標準卸価格!H575),IF(入力!$C$17=1,ROUNDDOWN(地区標準卸価格!H575*ユーザ別掛け率!H575%,-入力!$C$16),IF(入力!$C$17=2,ROUNDUP(地区標準卸価格!H575*ユーザ別掛け率!H575%,-入力!$C$16),IF(入力!$C$17=3,ROUND(地区標準卸価格!H575*ユーザ別掛け率!H575%,-入力!$C$16),""))),地区標準卸価格!H575))</f>
        <v>75100</v>
      </c>
      <c r="I575" s="20" t="str">
        <f>'6桁'!I575</f>
        <v>W</v>
      </c>
      <c r="J575" s="14">
        <f>IF(地区標準卸価格!J575="","",IF(ISNUMBER(地区標準卸価格!J575),IF(入力!$C$17=1,ROUNDDOWN(地区標準卸価格!J575*ユーザ別掛け率!J575%,-入力!$C$16),IF(入力!$C$17=2,ROUNDUP(地区標準卸価格!J575*ユーザ別掛け率!J575%,-入力!$C$16),IF(入力!$C$17=3,ROUND(地区標準卸価格!J575*ユーザ別掛け率!J575%,-入力!$C$16),""))),地区標準卸価格!J575))</f>
        <v>73600</v>
      </c>
      <c r="K575" s="20" t="str">
        <f>'6桁'!K575</f>
        <v>W</v>
      </c>
      <c r="L575" s="14" t="str">
        <f>IF(地区標準卸価格!L575="","",IF(ISNUMBER(地区標準卸価格!L575),IF(入力!$C$17=1,ROUNDDOWN(地区標準卸価格!L575*ユーザ別掛け率!L575%,-入力!$C$16),IF(入力!$C$17=2,ROUNDUP(地区標準卸価格!L575*ユーザ別掛け率!L575%,-入力!$C$16),IF(入力!$C$17=3,ROUND(地区標準卸価格!L575*ユーザ別掛け率!L575%,-入力!$C$16),""))),地区標準卸価格!L575))</f>
        <v/>
      </c>
      <c r="M575" s="20">
        <f>'6桁'!M575</f>
        <v>0</v>
      </c>
    </row>
    <row r="576" spans="2:27" ht="30" customHeight="1">
      <c r="B576" s="504"/>
      <c r="C576" s="560" t="s">
        <v>136</v>
      </c>
      <c r="D576" s="607"/>
      <c r="E576" s="561"/>
      <c r="F576" s="100">
        <f>IF(地区標準卸価格!F576="","",IF(ISNUMBER(地区標準卸価格!F576),IF(入力!$C$17=1,ROUNDDOWN(地区標準卸価格!F576*ユーザ別掛け率!F576%,-入力!$C$16),IF(入力!$C$17=2,ROUNDUP(地区標準卸価格!F576*ユーザ別掛け率!F576%,-入力!$C$16),IF(入力!$C$17=3,ROUND(地区標準卸価格!F576*ユーザ別掛け率!F576%,-入力!$C$16),""))),地区標準卸価格!F576))</f>
        <v>79400</v>
      </c>
      <c r="G576" s="98" t="str">
        <f>'6桁'!G576</f>
        <v>W</v>
      </c>
      <c r="H576" s="154">
        <f>IF(地区標準卸価格!H576="","",IF(ISNUMBER(地区標準卸価格!H576),IF(入力!$C$17=1,ROUNDDOWN(地区標準卸価格!H576*ユーザ別掛け率!H576%,-入力!$C$16),IF(入力!$C$17=2,ROUNDUP(地区標準卸価格!H576*ユーザ別掛け率!H576%,-入力!$C$16),IF(入力!$C$17=3,ROUND(地区標準卸価格!H576*ユーザ別掛け率!H576%,-入力!$C$16),""))),地区標準卸価格!H576))</f>
        <v>79400</v>
      </c>
      <c r="I576" s="98" t="str">
        <f>'6桁'!I576</f>
        <v>W</v>
      </c>
      <c r="J576" s="154">
        <f>IF(地区標準卸価格!J576="","",IF(ISNUMBER(地区標準卸価格!J576),IF(入力!$C$17=1,ROUNDDOWN(地区標準卸価格!J576*ユーザ別掛け率!J576%,-入力!$C$16),IF(入力!$C$17=2,ROUNDUP(地区標準卸価格!J576*ユーザ別掛け率!J576%,-入力!$C$16),IF(入力!$C$17=3,ROUND(地区標準卸価格!J576*ユーザ別掛け率!J576%,-入力!$C$16),""))),地区標準卸価格!J576))</f>
        <v>75500</v>
      </c>
      <c r="K576" s="98" t="str">
        <f>'6桁'!K576</f>
        <v>W</v>
      </c>
      <c r="L576" s="154" t="str">
        <f>IF(地区標準卸価格!L576="","",IF(ISNUMBER(地区標準卸価格!L576),IF(入力!$C$17=1,ROUNDDOWN(地区標準卸価格!L576*ユーザ別掛け率!L576%,-入力!$C$16),IF(入力!$C$17=2,ROUNDUP(地区標準卸価格!L576*ユーザ別掛け率!L576%,-入力!$C$16),IF(入力!$C$17=3,ROUND(地区標準卸価格!L576*ユーザ別掛け率!L576%,-入力!$C$16),""))),地区標準卸価格!L576))</f>
        <v/>
      </c>
      <c r="M576" s="98">
        <f>'6桁'!M576</f>
        <v>0</v>
      </c>
    </row>
    <row r="577" spans="2:23" ht="30" customHeight="1">
      <c r="B577" s="543">
        <v>17</v>
      </c>
      <c r="C577" s="576" t="s">
        <v>177</v>
      </c>
      <c r="D577" s="610"/>
      <c r="E577" s="577"/>
      <c r="F577" s="75" t="str">
        <f>IF(地区標準卸価格!F577="","",IF(ISNUMBER(地区標準卸価格!F577),IF(入力!$C$17=1,ROUNDDOWN(地区標準卸価格!F577*ユーザ別掛け率!F577%,-入力!$C$16),IF(入力!$C$17=2,ROUNDUP(地区標準卸価格!F577*ユーザ別掛け率!F577%,-入力!$C$16),IF(入力!$C$17=3,ROUND(地区標準卸価格!F577*ユーザ別掛け率!F577%,-入力!$C$16),""))),地区標準卸価格!F577))</f>
        <v/>
      </c>
      <c r="G577" s="29">
        <f>'6桁'!G577</f>
        <v>0</v>
      </c>
      <c r="H577" s="76" t="str">
        <f>IF(地区標準卸価格!H577="","",IF(ISNUMBER(地区標準卸価格!H577),IF(入力!$C$17=1,ROUNDDOWN(地区標準卸価格!H577*ユーザ別掛け率!H577%,-入力!$C$16),IF(入力!$C$17=2,ROUNDUP(地区標準卸価格!H577*ユーザ別掛け率!H577%,-入力!$C$16),IF(入力!$C$17=3,ROUND(地区標準卸価格!H577*ユーザ別掛け率!H577%,-入力!$C$16),""))),地区標準卸価格!H577))</f>
        <v/>
      </c>
      <c r="I577" s="29">
        <f>'6桁'!I577</f>
        <v>0</v>
      </c>
      <c r="J577" s="75">
        <f>IF(地区標準卸価格!J577="","",IF(ISNUMBER(地区標準卸価格!J577),IF(入力!$C$17=1,ROUNDDOWN(地区標準卸価格!J577*ユーザ別掛け率!J577%,-入力!$C$16),IF(入力!$C$17=2,ROUNDUP(地区標準卸価格!J577*ユーザ別掛け率!J577%,-入力!$C$16),IF(入力!$C$17=3,ROUND(地区標準卸価格!J577*ユーザ別掛け率!J577%,-入力!$C$16),""))),地区標準卸価格!J577))</f>
        <v>60200</v>
      </c>
      <c r="K577" s="29" t="str">
        <f>'6桁'!K577</f>
        <v>W</v>
      </c>
      <c r="L577" s="76" t="str">
        <f>IF(地区標準卸価格!L577="","",IF(ISNUMBER(地区標準卸価格!L577),IF(入力!$C$17=1,ROUNDDOWN(地区標準卸価格!L577*ユーザ別掛け率!L577%,-入力!$C$16),IF(入力!$C$17=2,ROUNDUP(地区標準卸価格!L577*ユーザ別掛け率!L577%,-入力!$C$16),IF(入力!$C$17=3,ROUND(地区標準卸価格!L577*ユーザ別掛け率!L577%,-入力!$C$16),""))),地区標準卸価格!L577))</f>
        <v/>
      </c>
      <c r="M577" s="29">
        <f>'6桁'!M577</f>
        <v>0</v>
      </c>
      <c r="Q577" s="11"/>
    </row>
    <row r="578" spans="2:23" ht="30" customHeight="1">
      <c r="B578" s="503"/>
      <c r="C578" s="500" t="s">
        <v>178</v>
      </c>
      <c r="D578" s="605"/>
      <c r="E578" s="501"/>
      <c r="F578" s="12">
        <f>IF(地区標準卸価格!F578="","",IF(ISNUMBER(地区標準卸価格!F578),IF(入力!$C$17=1,ROUNDDOWN(地区標準卸価格!F578*ユーザ別掛け率!F578%,-入力!$C$16),IF(入力!$C$17=2,ROUNDUP(地区標準卸価格!F578*ユーザ別掛け率!F578%,-入力!$C$16),IF(入力!$C$17=3,ROUND(地区標準卸価格!F578*ユーザ別掛け率!F578%,-入力!$C$16),""))),地区標準卸価格!F578))</f>
        <v>65300</v>
      </c>
      <c r="G578" s="20" t="str">
        <f>'6桁'!G578</f>
        <v>W</v>
      </c>
      <c r="H578" s="14">
        <f>IF(地区標準卸価格!H578="","",IF(ISNUMBER(地区標準卸価格!H578),IF(入力!$C$17=1,ROUNDDOWN(地区標準卸価格!H578*ユーザ別掛け率!H578%,-入力!$C$16),IF(入力!$C$17=2,ROUNDUP(地区標準卸価格!H578*ユーザ別掛け率!H578%,-入力!$C$16),IF(入力!$C$17=3,ROUND(地区標準卸価格!H578*ユーザ別掛け率!H578%,-入力!$C$16),""))),地区標準卸価格!H578))</f>
        <v>65300</v>
      </c>
      <c r="I578" s="20" t="str">
        <f>'6桁'!I578</f>
        <v>W</v>
      </c>
      <c r="J578" s="12">
        <f>IF(地区標準卸価格!J578="","",IF(ISNUMBER(地区標準卸価格!J578),IF(入力!$C$17=1,ROUNDDOWN(地区標準卸価格!J578*ユーザ別掛け率!J578%,-入力!$C$16),IF(入力!$C$17=2,ROUNDUP(地区標準卸価格!J578*ユーザ別掛け率!J578%,-入力!$C$16),IF(入力!$C$17=3,ROUND(地区標準卸価格!J578*ユーザ別掛け率!J578%,-入力!$C$16),""))),地区標準卸価格!J578))</f>
        <v>63100</v>
      </c>
      <c r="K578" s="20" t="str">
        <f>'6桁'!K578</f>
        <v>W</v>
      </c>
      <c r="L578" s="14">
        <f>IF(地区標準卸価格!L578="","",IF(ISNUMBER(地区標準卸価格!L578),IF(入力!$C$17=1,ROUNDDOWN(地区標準卸価格!L578*ユーザ別掛け率!L578%,-入力!$C$16),IF(入力!$C$17=2,ROUNDUP(地区標準卸価格!L578*ユーザ別掛け率!L578%,-入力!$C$16),IF(入力!$C$17=3,ROUND(地区標準卸価格!L578*ユーザ別掛け率!L578%,-入力!$C$16),""))),地区標準卸価格!L578))</f>
        <v>63100</v>
      </c>
      <c r="M578" s="20" t="str">
        <f>'6桁'!M578</f>
        <v>W</v>
      </c>
      <c r="Q578" s="11"/>
      <c r="R578" s="80"/>
      <c r="T578" s="575"/>
      <c r="U578" s="575"/>
      <c r="V578" s="575"/>
      <c r="W578" s="575"/>
    </row>
    <row r="579" spans="2:23" ht="30" customHeight="1">
      <c r="B579" s="503"/>
      <c r="C579" s="500" t="s">
        <v>110</v>
      </c>
      <c r="D579" s="605"/>
      <c r="E579" s="501"/>
      <c r="F579" s="12">
        <f>IF(地区標準卸価格!F579="","",IF(ISNUMBER(地区標準卸価格!F579),IF(入力!$C$17=1,ROUNDDOWN(地区標準卸価格!F579*ユーザ別掛け率!F579%,-入力!$C$16),IF(入力!$C$17=2,ROUNDUP(地区標準卸価格!F579*ユーザ別掛け率!F579%,-入力!$C$16),IF(入力!$C$17=3,ROUND(地区標準卸価格!F579*ユーザ別掛け率!F579%,-入力!$C$16),""))),地区標準卸価格!F579))</f>
        <v>51900</v>
      </c>
      <c r="G579" s="20" t="str">
        <f>'6桁'!G579</f>
        <v>W</v>
      </c>
      <c r="H579" s="14">
        <f>IF(地区標準卸価格!H579="","",IF(ISNUMBER(地区標準卸価格!H579),IF(入力!$C$17=1,ROUNDDOWN(地区標準卸価格!H579*ユーザ別掛け率!H579%,-入力!$C$16),IF(入力!$C$17=2,ROUNDUP(地区標準卸価格!H579*ユーザ別掛け率!H579%,-入力!$C$16),IF(入力!$C$17=3,ROUND(地区標準卸価格!H579*ユーザ別掛け率!H579%,-入力!$C$16),""))),地区標準卸価格!H579))</f>
        <v>51900</v>
      </c>
      <c r="I579" s="20" t="str">
        <f>'6桁'!I579</f>
        <v>W</v>
      </c>
      <c r="J579" s="12">
        <f>IF(地区標準卸価格!J579="","",IF(ISNUMBER(地区標準卸価格!J579),IF(入力!$C$17=1,ROUNDDOWN(地区標準卸価格!J579*ユーザ別掛け率!J579%,-入力!$C$16),IF(入力!$C$17=2,ROUNDUP(地区標準卸価格!J579*ユーザ別掛け率!J579%,-入力!$C$16),IF(入力!$C$17=3,ROUND(地区標準卸価格!J579*ユーザ別掛け率!J579%,-入力!$C$16),""))),地区標準卸価格!J579))</f>
        <v>50400</v>
      </c>
      <c r="K579" s="20" t="str">
        <f>'6桁'!K579</f>
        <v>W</v>
      </c>
      <c r="L579" s="14">
        <f>IF(地区標準卸価格!L579="","",IF(ISNUMBER(地区標準卸価格!L579),IF(入力!$C$17=1,ROUNDDOWN(地区標準卸価格!L579*ユーザ別掛け率!L579%,-入力!$C$16),IF(入力!$C$17=2,ROUNDUP(地区標準卸価格!L579*ユーザ別掛け率!L579%,-入力!$C$16),IF(入力!$C$17=3,ROUND(地区標準卸価格!L579*ユーザ別掛け率!L579%,-入力!$C$16),""))),地区標準卸価格!L579))</f>
        <v>50400</v>
      </c>
      <c r="M579" s="20" t="str">
        <f>'6桁'!M579</f>
        <v>W</v>
      </c>
      <c r="Q579" s="406"/>
      <c r="R579" s="611"/>
      <c r="S579" s="611"/>
      <c r="T579" s="548"/>
      <c r="U579" s="548"/>
      <c r="V579" s="548"/>
      <c r="W579" s="548"/>
    </row>
    <row r="580" spans="2:23" ht="30" customHeight="1">
      <c r="B580" s="503"/>
      <c r="C580" s="500" t="s">
        <v>113</v>
      </c>
      <c r="D580" s="605"/>
      <c r="E580" s="501"/>
      <c r="F580" s="12">
        <f>IF(地区標準卸価格!F580="","",IF(ISNUMBER(地区標準卸価格!F580),IF(入力!$C$17=1,ROUNDDOWN(地区標準卸価格!F580*ユーザ別掛け率!F580%,-入力!$C$16),IF(入力!$C$17=2,ROUNDUP(地区標準卸価格!F580*ユーザ別掛け率!F580%,-入力!$C$16),IF(入力!$C$17=3,ROUND(地区標準卸価格!F580*ユーザ別掛け率!F580%,-入力!$C$16),""))),地区標準卸価格!F580))</f>
        <v>55600</v>
      </c>
      <c r="G580" s="20" t="str">
        <f>'6桁'!G580</f>
        <v>W</v>
      </c>
      <c r="H580" s="14">
        <f>IF(地区標準卸価格!H580="","",IF(ISNUMBER(地区標準卸価格!H580),IF(入力!$C$17=1,ROUNDDOWN(地区標準卸価格!H580*ユーザ別掛け率!H580%,-入力!$C$16),IF(入力!$C$17=2,ROUNDUP(地区標準卸価格!H580*ユーザ別掛け率!H580%,-入力!$C$16),IF(入力!$C$17=3,ROUND(地区標準卸価格!H580*ユーザ別掛け率!H580%,-入力!$C$16),""))),地区標準卸価格!H580))</f>
        <v>55600</v>
      </c>
      <c r="I580" s="20" t="str">
        <f>'6桁'!I580</f>
        <v>W</v>
      </c>
      <c r="J580" s="12">
        <f>IF(地区標準卸価格!J580="","",IF(ISNUMBER(地区標準卸価格!J580),IF(入力!$C$17=1,ROUNDDOWN(地区標準卸価格!J580*ユーザ別掛け率!J580%,-入力!$C$16),IF(入力!$C$17=2,ROUNDUP(地区標準卸価格!J580*ユーザ別掛け率!J580%,-入力!$C$16),IF(入力!$C$17=3,ROUND(地区標準卸価格!J580*ユーザ別掛け率!J580%,-入力!$C$16),""))),地区標準卸価格!J580))</f>
        <v>55600</v>
      </c>
      <c r="K580" s="20" t="str">
        <f>'6桁'!K580</f>
        <v>W</v>
      </c>
      <c r="L580" s="14">
        <f>IF(地区標準卸価格!L580="","",IF(ISNUMBER(地区標準卸価格!L580),IF(入力!$C$17=1,ROUNDDOWN(地区標準卸価格!L580*ユーザ別掛け率!L580%,-入力!$C$16),IF(入力!$C$17=2,ROUNDUP(地区標準卸価格!L580*ユーザ別掛け率!L580%,-入力!$C$16),IF(入力!$C$17=3,ROUND(地区標準卸価格!L580*ユーザ別掛け率!L580%,-入力!$C$16),""))),地区標準卸価格!L580))</f>
        <v>55600</v>
      </c>
      <c r="M580" s="20" t="str">
        <f>'6桁'!M580</f>
        <v>W</v>
      </c>
      <c r="Q580" s="406"/>
      <c r="R580" s="611"/>
      <c r="S580" s="611"/>
      <c r="T580" s="547"/>
      <c r="U580" s="547"/>
      <c r="V580" s="547"/>
      <c r="W580" s="547"/>
    </row>
    <row r="581" spans="2:23" ht="30" customHeight="1">
      <c r="B581" s="504"/>
      <c r="C581" s="560" t="s">
        <v>116</v>
      </c>
      <c r="D581" s="607"/>
      <c r="E581" s="561"/>
      <c r="F581" s="100" t="str">
        <f>IF(地区標準卸価格!F581="","",IF(ISNUMBER(地区標準卸価格!F581),IF(入力!$C$17=1,ROUNDDOWN(地区標準卸価格!F581*ユーザ別掛け率!F581%,-入力!$C$16),IF(入力!$C$17=2,ROUNDUP(地区標準卸価格!F581*ユーザ別掛け率!F581%,-入力!$C$16),IF(入力!$C$17=3,ROUND(地区標準卸価格!F581*ユーザ別掛け率!F581%,-入力!$C$16),""))),地区標準卸価格!F581))</f>
        <v/>
      </c>
      <c r="G581" s="98">
        <f>'6桁'!G581</f>
        <v>0</v>
      </c>
      <c r="H581" s="154" t="str">
        <f>IF(地区標準卸価格!H581="","",IF(ISNUMBER(地区標準卸価格!H581),IF(入力!$C$17=1,ROUNDDOWN(地区標準卸価格!H581*ユーザ別掛け率!H581%,-入力!$C$16),IF(入力!$C$17=2,ROUNDUP(地区標準卸価格!H581*ユーザ別掛け率!H581%,-入力!$C$16),IF(入力!$C$17=3,ROUND(地区標準卸価格!H581*ユーザ別掛け率!H581%,-入力!$C$16),""))),地区標準卸価格!H581))</f>
        <v/>
      </c>
      <c r="I581" s="98">
        <f>'6桁'!I581</f>
        <v>0</v>
      </c>
      <c r="J581" s="100">
        <f>IF(地区標準卸価格!J581="","",IF(ISNUMBER(地区標準卸価格!J581),IF(入力!$C$17=1,ROUNDDOWN(地区標準卸価格!J581*ユーザ別掛け率!J581%,-入力!$C$16),IF(入力!$C$17=2,ROUNDUP(地区標準卸価格!J581*ユーザ別掛け率!J581%,-入力!$C$16),IF(入力!$C$17=3,ROUND(地区標準卸価格!J581*ユーザ別掛け率!J581%,-入力!$C$16),""))),地区標準卸価格!J581))</f>
        <v>57400</v>
      </c>
      <c r="K581" s="98" t="str">
        <f>'6桁'!K581</f>
        <v>W</v>
      </c>
      <c r="L581" s="154">
        <f>IF(地区標準卸価格!L581="","",IF(ISNUMBER(地区標準卸価格!L581),IF(入力!$C$17=1,ROUNDDOWN(地区標準卸価格!L581*ユーザ別掛け率!L581%,-入力!$C$16),IF(入力!$C$17=2,ROUNDUP(地区標準卸価格!L581*ユーザ別掛け率!L581%,-入力!$C$16),IF(入力!$C$17=3,ROUND(地区標準卸価格!L581*ユーザ別掛け率!L581%,-入力!$C$16),""))),地区標準卸価格!L581))</f>
        <v>57400</v>
      </c>
      <c r="M581" s="98" t="str">
        <f>'6桁'!M581</f>
        <v>W</v>
      </c>
      <c r="Q581" s="406"/>
      <c r="R581" s="611"/>
      <c r="S581" s="611"/>
      <c r="T581" s="547"/>
      <c r="U581" s="547"/>
      <c r="V581" s="547"/>
      <c r="W581" s="547"/>
    </row>
    <row r="582" spans="2:23" ht="30" customHeight="1">
      <c r="B582" s="543">
        <v>16</v>
      </c>
      <c r="C582" s="576" t="s">
        <v>112</v>
      </c>
      <c r="D582" s="610"/>
      <c r="E582" s="577"/>
      <c r="F582" s="75">
        <f>IF(地区標準卸価格!F582="","",IF(ISNUMBER(地区標準卸価格!F582),IF(入力!$C$17=1,ROUNDDOWN(地区標準卸価格!F582*ユーザ別掛け率!F582%,-入力!$C$16),IF(入力!$C$17=2,ROUNDUP(地区標準卸価格!F582*ユーザ別掛け率!F582%,-入力!$C$16),IF(入力!$C$17=3,ROUND(地区標準卸価格!F582*ユーザ別掛け率!F582%,-入力!$C$16),""))),地区標準卸価格!F582))</f>
        <v>50200</v>
      </c>
      <c r="G582" s="29" t="str">
        <f>'6桁'!G582</f>
        <v>W</v>
      </c>
      <c r="H582" s="76">
        <f>IF(地区標準卸価格!H582="","",IF(ISNUMBER(地区標準卸価格!H582),IF(入力!$C$17=1,ROUNDDOWN(地区標準卸価格!H582*ユーザ別掛け率!H582%,-入力!$C$16),IF(入力!$C$17=2,ROUNDUP(地区標準卸価格!H582*ユーザ別掛け率!H582%,-入力!$C$16),IF(入力!$C$17=3,ROUND(地区標準卸価格!H582*ユーザ別掛け率!H582%,-入力!$C$16),""))),地区標準卸価格!H582))</f>
        <v>50200</v>
      </c>
      <c r="I582" s="29" t="str">
        <f>'6桁'!I582</f>
        <v>W</v>
      </c>
      <c r="J582" s="76">
        <f>IF(地区標準卸価格!J582="","",IF(ISNUMBER(地区標準卸価格!J582),IF(入力!$C$17=1,ROUNDDOWN(地区標準卸価格!J582*ユーザ別掛け率!J582%,-入力!$C$16),IF(入力!$C$17=2,ROUNDUP(地区標準卸価格!J582*ユーザ別掛け率!J582%,-入力!$C$16),IF(入力!$C$17=3,ROUND(地区標準卸価格!J582*ユーザ別掛け率!J582%,-入力!$C$16),""))),地区標準卸価格!J582))</f>
        <v>46200</v>
      </c>
      <c r="K582" s="29" t="str">
        <f>'6桁'!K582</f>
        <v>W</v>
      </c>
      <c r="L582" s="76">
        <f>IF(地区標準卸価格!L582="","",IF(ISNUMBER(地区標準卸価格!L582),IF(入力!$C$17=1,ROUNDDOWN(地区標準卸価格!L582*ユーザ別掛け率!L582%,-入力!$C$16),IF(入力!$C$17=2,ROUNDUP(地区標準卸価格!L582*ユーザ別掛け率!L582%,-入力!$C$16),IF(入力!$C$17=3,ROUND(地区標準卸価格!L582*ユーザ別掛け率!L582%,-入力!$C$16),""))),地区標準卸価格!L582))</f>
        <v>46200</v>
      </c>
      <c r="M582" s="29" t="str">
        <f>'6桁'!M582</f>
        <v>W</v>
      </c>
      <c r="Q582" s="406"/>
      <c r="R582" s="611"/>
      <c r="S582" s="611"/>
      <c r="T582" s="547"/>
      <c r="U582" s="547"/>
      <c r="V582" s="547"/>
      <c r="W582" s="547"/>
    </row>
    <row r="583" spans="2:23" ht="30" customHeight="1">
      <c r="B583" s="503"/>
      <c r="C583" s="500" t="s">
        <v>121</v>
      </c>
      <c r="D583" s="605"/>
      <c r="E583" s="501"/>
      <c r="F583" s="12">
        <f>IF(地区標準卸価格!F583="","",IF(ISNUMBER(地区標準卸価格!F583),IF(入力!$C$17=1,ROUNDDOWN(地区標準卸価格!F583*ユーザ別掛け率!F583%,-入力!$C$16),IF(入力!$C$17=2,ROUNDUP(地区標準卸価格!F583*ユーザ別掛け率!F583%,-入力!$C$16),IF(入力!$C$17=3,ROUND(地区標準卸価格!F583*ユーザ別掛け率!F583%,-入力!$C$16),""))),地区標準卸価格!F583))</f>
        <v>38800</v>
      </c>
      <c r="G583" s="20" t="str">
        <f>'6桁'!G583</f>
        <v>V</v>
      </c>
      <c r="H583" s="14">
        <f>IF(地区標準卸価格!H583="","",IF(ISNUMBER(地区標準卸価格!H583),IF(入力!$C$17=1,ROUNDDOWN(地区標準卸価格!H583*ユーザ別掛け率!H583%,-入力!$C$16),IF(入力!$C$17=2,ROUNDUP(地区標準卸価格!H583*ユーザ別掛け率!H583%,-入力!$C$16),IF(入力!$C$17=3,ROUND(地区標準卸価格!H583*ユーザ別掛け率!H583%,-入力!$C$16),""))),地区標準卸価格!H583))</f>
        <v>38800</v>
      </c>
      <c r="I583" s="20" t="str">
        <f>'6桁'!I583</f>
        <v>V</v>
      </c>
      <c r="J583" s="14">
        <f>IF(地区標準卸価格!J583="","",IF(ISNUMBER(地区標準卸価格!J583),IF(入力!$C$17=1,ROUNDDOWN(地区標準卸価格!J583*ユーザ別掛け率!J583%,-入力!$C$16),IF(入力!$C$17=2,ROUNDUP(地区標準卸価格!J583*ユーザ別掛け率!J583%,-入力!$C$16),IF(入力!$C$17=3,ROUND(地区標準卸価格!J583*ユーザ別掛け率!J583%,-入力!$C$16),""))),地区標準卸価格!J583))</f>
        <v>38400</v>
      </c>
      <c r="K583" s="20" t="str">
        <f>'6桁'!K583</f>
        <v>V</v>
      </c>
      <c r="L583" s="14" t="str">
        <f>IF(地区標準卸価格!L583="","",IF(ISNUMBER(地区標準卸価格!L583),IF(入力!$C$17=1,ROUNDDOWN(地区標準卸価格!L583*ユーザ別掛け率!L583%,-入力!$C$16),IF(入力!$C$17=2,ROUNDUP(地区標準卸価格!L583*ユーザ別掛け率!L583%,-入力!$C$16),IF(入力!$C$17=3,ROUND(地区標準卸価格!L583*ユーザ別掛け率!L583%,-入力!$C$16),""))),地区標準卸価格!L583))</f>
        <v/>
      </c>
      <c r="M583" s="20">
        <f>'6桁'!M583</f>
        <v>0</v>
      </c>
      <c r="Q583" s="371"/>
      <c r="T583" s="10"/>
      <c r="U583" s="22"/>
      <c r="V583" s="74"/>
      <c r="W583" s="251"/>
    </row>
    <row r="584" spans="2:23" ht="30" customHeight="1">
      <c r="B584" s="504"/>
      <c r="C584" s="560" t="s">
        <v>126</v>
      </c>
      <c r="D584" s="607"/>
      <c r="E584" s="561"/>
      <c r="F584" s="100">
        <f>IF(地区標準卸価格!F584="","",IF(ISNUMBER(地区標準卸価格!F584),IF(入力!$C$17=1,ROUNDDOWN(地区標準卸価格!F584*ユーザ別掛け率!F584%,-入力!$C$16),IF(入力!$C$17=2,ROUNDUP(地区標準卸価格!F584*ユーザ別掛け率!F584%,-入力!$C$16),IF(入力!$C$17=3,ROUND(地区標準卸価格!F584*ユーザ別掛け率!F584%,-入力!$C$16),""))),地区標準卸価格!F584))</f>
        <v>38700</v>
      </c>
      <c r="G584" s="98" t="str">
        <f>'6桁'!G584</f>
        <v>V</v>
      </c>
      <c r="H584" s="154" t="str">
        <f>IF(地区標準卸価格!H584="","",IF(ISNUMBER(地区標準卸価格!H584),IF(入力!$C$17=1,ROUNDDOWN(地区標準卸価格!H584*ユーザ別掛け率!H584%,-入力!$C$16),IF(入力!$C$17=2,ROUNDUP(地区標準卸価格!H584*ユーザ別掛け率!H584%,-入力!$C$16),IF(入力!$C$17=3,ROUND(地区標準卸価格!H584*ユーザ別掛け率!H584%,-入力!$C$16),""))),地区標準卸価格!H584))</f>
        <v/>
      </c>
      <c r="I584" s="98">
        <f>'6桁'!I584</f>
        <v>0</v>
      </c>
      <c r="J584" s="154" t="str">
        <f>IF(地区標準卸価格!J584="","",IF(ISNUMBER(地区標準卸価格!J584),IF(入力!$C$17=1,ROUNDDOWN(地区標準卸価格!J584*ユーザ別掛け率!J584%,-入力!$C$16),IF(入力!$C$17=2,ROUNDUP(地区標準卸価格!J584*ユーザ別掛け率!J584%,-入力!$C$16),IF(入力!$C$17=3,ROUND(地区標準卸価格!J584*ユーザ別掛け率!J584%,-入力!$C$16),""))),地区標準卸価格!J584))</f>
        <v/>
      </c>
      <c r="K584" s="98">
        <f>'6桁'!K584</f>
        <v>0</v>
      </c>
      <c r="L584" s="154" t="str">
        <f>IF(地区標準卸価格!L584="","",IF(ISNUMBER(地区標準卸価格!L584),IF(入力!$C$17=1,ROUNDDOWN(地区標準卸価格!L584*ユーザ別掛け率!L584%,-入力!$C$16),IF(入力!$C$17=2,ROUNDUP(地区標準卸価格!L584*ユーザ別掛け率!L584%,-入力!$C$16),IF(入力!$C$17=3,ROUND(地区標準卸価格!L584*ユーザ別掛け率!L584%,-入力!$C$16),""))),地区標準卸価格!L584))</f>
        <v/>
      </c>
      <c r="M584" s="98">
        <f>'6桁'!M584</f>
        <v>0</v>
      </c>
      <c r="Q584" s="371"/>
      <c r="T584" s="10"/>
      <c r="U584" s="22"/>
      <c r="V584" s="74"/>
      <c r="W584" s="251"/>
    </row>
    <row r="585" spans="2:23" ht="30" customHeight="1">
      <c r="B585" s="543">
        <v>15</v>
      </c>
      <c r="C585" s="576" t="s">
        <v>129</v>
      </c>
      <c r="D585" s="610"/>
      <c r="E585" s="577"/>
      <c r="F585" s="75" t="str">
        <f>IF(地区標準卸価格!F585="","",IF(ISNUMBER(地区標準卸価格!F585),IF(入力!$C$17=1,ROUNDDOWN(地区標準卸価格!F585*ユーザ別掛け率!F585%,-入力!$C$16),IF(入力!$C$17=2,ROUNDUP(地区標準卸価格!F585*ユーザ別掛け率!F585%,-入力!$C$16),IF(入力!$C$17=3,ROUND(地区標準卸価格!F585*ユーザ別掛け率!F585%,-入力!$C$16),""))),地区標準卸価格!F585))</f>
        <v/>
      </c>
      <c r="G585" s="29">
        <f>'6桁'!G585</f>
        <v>0</v>
      </c>
      <c r="H585" s="76" t="str">
        <f>IF(地区標準卸価格!H585="","",IF(ISNUMBER(地区標準卸価格!H585),IF(入力!$C$17=1,ROUNDDOWN(地区標準卸価格!H585*ユーザ別掛け率!H585%,-入力!$C$16),IF(入力!$C$17=2,ROUNDUP(地区標準卸価格!H585*ユーザ別掛け率!H585%,-入力!$C$16),IF(入力!$C$17=3,ROUND(地区標準卸価格!H585*ユーザ別掛け率!H585%,-入力!$C$16),""))),地区標準卸価格!H585))</f>
        <v/>
      </c>
      <c r="I585" s="29">
        <f>'6桁'!I585</f>
        <v>0</v>
      </c>
      <c r="J585" s="75">
        <f>IF(地区標準卸価格!J585="","",IF(ISNUMBER(地区標準卸価格!J585),IF(入力!$C$17=1,ROUNDDOWN(地区標準卸価格!J585*ユーザ別掛け率!J585%,-入力!$C$16),IF(入力!$C$17=2,ROUNDUP(地区標準卸価格!J585*ユーザ別掛け率!J585%,-入力!$C$16),IF(入力!$C$17=3,ROUND(地区標準卸価格!J585*ユーザ別掛け率!J585%,-入力!$C$16),""))),地区標準卸価格!J585))</f>
        <v>28100</v>
      </c>
      <c r="K585" s="29" t="str">
        <f>'6桁'!K585</f>
        <v>V</v>
      </c>
      <c r="L585" s="76" t="str">
        <f>IF(地区標準卸価格!L585="","",IF(ISNUMBER(地区標準卸価格!L585),IF(入力!$C$17=1,ROUNDDOWN(地区標準卸価格!L585*ユーザ別掛け率!L585%,-入力!$C$16),IF(入力!$C$17=2,ROUNDUP(地区標準卸価格!L585*ユーザ別掛け率!L585%,-入力!$C$16),IF(入力!$C$17=3,ROUND(地区標準卸価格!L585*ユーザ別掛け率!L585%,-入力!$C$16),""))),地区標準卸価格!L585))</f>
        <v/>
      </c>
      <c r="M585" s="29">
        <f>'6桁'!M585</f>
        <v>0</v>
      </c>
      <c r="Q585" s="371"/>
      <c r="T585" s="10"/>
      <c r="U585" s="22"/>
      <c r="V585" s="74"/>
      <c r="W585" s="251"/>
    </row>
    <row r="586" spans="2:23" ht="30" customHeight="1">
      <c r="B586" s="503"/>
      <c r="C586" s="500" t="s">
        <v>45</v>
      </c>
      <c r="D586" s="605"/>
      <c r="E586" s="501"/>
      <c r="F586" s="12">
        <f>IF(地区標準卸価格!F586="","",IF(ISNUMBER(地区標準卸価格!F586),IF(入力!$C$17=1,ROUNDDOWN(地区標準卸価格!F586*ユーザ別掛け率!F586%,-入力!$C$16),IF(入力!$C$17=2,ROUNDUP(地区標準卸価格!F586*ユーザ別掛け率!F586%,-入力!$C$16),IF(入力!$C$17=3,ROUND(地区標準卸価格!F586*ユーザ別掛け率!F586%,-入力!$C$16),""))),地区標準卸価格!F586))</f>
        <v>35800</v>
      </c>
      <c r="G586" s="20" t="str">
        <f>'6桁'!G586</f>
        <v>V</v>
      </c>
      <c r="H586" s="14">
        <f>IF(地区標準卸価格!H586="","",IF(ISNUMBER(地区標準卸価格!H586),IF(入力!$C$17=1,ROUNDDOWN(地区標準卸価格!H586*ユーザ別掛け率!H586%,-入力!$C$16),IF(入力!$C$17=2,ROUNDUP(地区標準卸価格!H586*ユーザ別掛け率!H586%,-入力!$C$16),IF(入力!$C$17=3,ROUND(地区標準卸価格!H586*ユーザ別掛け率!H586%,-入力!$C$16),""))),地区標準卸価格!H586))</f>
        <v>35800</v>
      </c>
      <c r="I586" s="20" t="str">
        <f>'6桁'!I586</f>
        <v>V</v>
      </c>
      <c r="J586" s="12">
        <f>IF(地区標準卸価格!J586="","",IF(ISNUMBER(地区標準卸価格!J586),IF(入力!$C$17=1,ROUNDDOWN(地区標準卸価格!J586*ユーザ別掛け率!J586%,-入力!$C$16),IF(入力!$C$17=2,ROUNDUP(地区標準卸価格!J586*ユーザ別掛け率!J586%,-入力!$C$16),IF(入力!$C$17=3,ROUND(地区標準卸価格!J586*ユーザ別掛け率!J586%,-入力!$C$16),""))),地区標準卸価格!J586))</f>
        <v>34100</v>
      </c>
      <c r="K586" s="20" t="str">
        <f>'6桁'!K586</f>
        <v>V</v>
      </c>
      <c r="L586" s="14">
        <f>IF(地区標準卸価格!L586="","",IF(ISNUMBER(地区標準卸価格!L586),IF(入力!$C$17=1,ROUNDDOWN(地区標準卸価格!L586*ユーザ別掛け率!L586%,-入力!$C$16),IF(入力!$C$17=2,ROUNDUP(地区標準卸価格!L586*ユーザ別掛け率!L586%,-入力!$C$16),IF(入力!$C$17=3,ROUND(地区標準卸価格!L586*ユーザ別掛け率!L586%,-入力!$C$16),""))),地区標準卸価格!L586))</f>
        <v>34100</v>
      </c>
      <c r="M586" s="20" t="str">
        <f>'6桁'!M586</f>
        <v>V</v>
      </c>
    </row>
    <row r="587" spans="2:23" ht="30" customHeight="1">
      <c r="B587" s="503"/>
      <c r="C587" s="500" t="s">
        <v>363</v>
      </c>
      <c r="D587" s="605"/>
      <c r="E587" s="501"/>
      <c r="F587" s="12" t="str">
        <f>IF(地区標準卸価格!F587="","",IF(ISNUMBER(地区標準卸価格!F587),IF(入力!$C$17=1,ROUNDDOWN(地区標準卸価格!F587*ユーザ別掛け率!F587%,-入力!$C$16),IF(入力!$C$17=2,ROUNDUP(地区標準卸価格!F587*ユーザ別掛け率!F587%,-入力!$C$16),IF(入力!$C$17=3,ROUND(地区標準卸価格!F587*ユーザ別掛け率!F587%,-入力!$C$16),""))),地区標準卸価格!F587))</f>
        <v/>
      </c>
      <c r="G587" s="20">
        <f>'6桁'!G587</f>
        <v>0</v>
      </c>
      <c r="H587" s="14" t="str">
        <f>IF(地区標準卸価格!H587="","",IF(ISNUMBER(地区標準卸価格!H587),IF(入力!$C$17=1,ROUNDDOWN(地区標準卸価格!H587*ユーザ別掛け率!H587%,-入力!$C$16),IF(入力!$C$17=2,ROUNDUP(地区標準卸価格!H587*ユーザ別掛け率!H587%,-入力!$C$16),IF(入力!$C$17=3,ROUND(地区標準卸価格!H587*ユーザ別掛け率!H587%,-入力!$C$16),""))),地区標準卸価格!H587))</f>
        <v/>
      </c>
      <c r="I587" s="20">
        <f>'6桁'!I587</f>
        <v>0</v>
      </c>
      <c r="J587" s="12">
        <f>IF(地区標準卸価格!J587="","",IF(ISNUMBER(地区標準卸価格!J587),IF(入力!$C$17=1,ROUNDDOWN(地区標準卸価格!J587*ユーザ別掛け率!J587%,-入力!$C$16),IF(入力!$C$17=2,ROUNDUP(地区標準卸価格!J587*ユーザ別掛け率!J587%,-入力!$C$16),IF(入力!$C$17=3,ROUND(地区標準卸価格!J587*ユーザ別掛け率!J587%,-入力!$C$16),""))),地区標準卸価格!J587))</f>
        <v>35300</v>
      </c>
      <c r="K587" s="20" t="str">
        <f>'6桁'!K587</f>
        <v>V</v>
      </c>
      <c r="L587" s="14" t="str">
        <f>IF(地区標準卸価格!L587="","",IF(ISNUMBER(地区標準卸価格!L587),IF(入力!$C$17=1,ROUNDDOWN(地区標準卸価格!L587*ユーザ別掛け率!L587%,-入力!$C$16),IF(入力!$C$17=2,ROUNDUP(地区標準卸価格!L587*ユーザ別掛け率!L587%,-入力!$C$16),IF(入力!$C$17=3,ROUND(地区標準卸価格!L587*ユーザ別掛け率!L587%,-入力!$C$16),""))),地区標準卸価格!L587))</f>
        <v/>
      </c>
      <c r="M587" s="20">
        <f>'6桁'!M587</f>
        <v>0</v>
      </c>
    </row>
    <row r="588" spans="2:23" ht="30" customHeight="1">
      <c r="B588" s="504"/>
      <c r="C588" s="560" t="s">
        <v>48</v>
      </c>
      <c r="D588" s="607"/>
      <c r="E588" s="561"/>
      <c r="F588" s="100">
        <f>IF(地区標準卸価格!F588="","",IF(ISNUMBER(地区標準卸価格!F588),IF(入力!$C$17=1,ROUNDDOWN(地区標準卸価格!F588*ユーザ別掛け率!F588%,-入力!$C$16),IF(入力!$C$17=2,ROUNDUP(地区標準卸価格!F588*ユーザ別掛け率!F588%,-入力!$C$16),IF(入力!$C$17=3,ROUND(地区標準卸価格!F588*ユーザ別掛け率!F588%,-入力!$C$16),""))),地区標準卸価格!F588))</f>
        <v>29800</v>
      </c>
      <c r="G588" s="98" t="str">
        <f>'6桁'!G588</f>
        <v>V</v>
      </c>
      <c r="H588" s="154">
        <f>IF(地区標準卸価格!H588="","",IF(ISNUMBER(地区標準卸価格!H588),IF(入力!$C$17=1,ROUNDDOWN(地区標準卸価格!H588*ユーザ別掛け率!H588%,-入力!$C$16),IF(入力!$C$17=2,ROUNDUP(地区標準卸価格!H588*ユーザ別掛け率!H588%,-入力!$C$16),IF(入力!$C$17=3,ROUND(地区標準卸価格!H588*ユーザ別掛け率!H588%,-入力!$C$16),""))),地区標準卸価格!H588))</f>
        <v>29800</v>
      </c>
      <c r="I588" s="98" t="str">
        <f>'6桁'!I588</f>
        <v>V</v>
      </c>
      <c r="J588" s="100">
        <f>IF(地区標準卸価格!J588="","",IF(ISNUMBER(地区標準卸価格!J588),IF(入力!$C$17=1,ROUNDDOWN(地区標準卸価格!J588*ユーザ別掛け率!J588%,-入力!$C$16),IF(入力!$C$17=2,ROUNDUP(地区標準卸価格!J588*ユーザ別掛け率!J588%,-入力!$C$16),IF(入力!$C$17=3,ROUND(地区標準卸価格!J588*ユーザ別掛け率!J588%,-入力!$C$16),""))),地区標準卸価格!J588))</f>
        <v>29800</v>
      </c>
      <c r="K588" s="98" t="str">
        <f>'6桁'!K588</f>
        <v>V</v>
      </c>
      <c r="L588" s="154">
        <f>IF(地区標準卸価格!L588="","",IF(ISNUMBER(地区標準卸価格!L588),IF(入力!$C$17=1,ROUNDDOWN(地区標準卸価格!L588*ユーザ別掛け率!L588%,-入力!$C$16),IF(入力!$C$17=2,ROUNDUP(地区標準卸価格!L588*ユーザ別掛け率!L588%,-入力!$C$16),IF(入力!$C$17=3,ROUND(地区標準卸価格!L588*ユーザ別掛け率!L588%,-入力!$C$16),""))),地区標準卸価格!L588))</f>
        <v>28700</v>
      </c>
      <c r="M588" s="98" t="str">
        <f>'6桁'!M588</f>
        <v>V</v>
      </c>
    </row>
    <row r="589" spans="2:23" ht="30" customHeight="1">
      <c r="B589" s="543">
        <v>14</v>
      </c>
      <c r="C589" s="576" t="s">
        <v>58</v>
      </c>
      <c r="D589" s="610"/>
      <c r="E589" s="577"/>
      <c r="F589" s="75" t="str">
        <f>IF(地区標準卸価格!F589="","",IF(ISNUMBER(地区標準卸価格!F589),IF(入力!$C$17=1,ROUNDDOWN(地区標準卸価格!F589*ユーザ別掛け率!F589%,-入力!$C$16),IF(入力!$C$17=2,ROUNDUP(地区標準卸価格!F589*ユーザ別掛け率!F589%,-入力!$C$16),IF(入力!$C$17=3,ROUND(地区標準卸価格!F589*ユーザ別掛け率!F589%,-入力!$C$16),""))),地区標準卸価格!F589))</f>
        <v/>
      </c>
      <c r="G589" s="29">
        <f>'6桁'!G589</f>
        <v>0</v>
      </c>
      <c r="H589" s="76" t="str">
        <f>IF(地区標準卸価格!H589="","",IF(ISNUMBER(地区標準卸価格!H589),IF(入力!$C$17=1,ROUNDDOWN(地区標準卸価格!H589*ユーザ別掛け率!H589%,-入力!$C$16),IF(入力!$C$17=2,ROUNDUP(地区標準卸価格!H589*ユーザ別掛け率!H589%,-入力!$C$16),IF(入力!$C$17=3,ROUND(地区標準卸価格!H589*ユーザ別掛け率!H589%,-入力!$C$16),""))),地区標準卸価格!H589))</f>
        <v/>
      </c>
      <c r="I589" s="29">
        <f>'6桁'!I589</f>
        <v>0</v>
      </c>
      <c r="J589" s="76">
        <f>IF(地区標準卸価格!J589="","",IF(ISNUMBER(地区標準卸価格!J589),IF(入力!$C$17=1,ROUNDDOWN(地区標準卸価格!J589*ユーザ別掛け率!J589%,-入力!$C$16),IF(入力!$C$17=2,ROUNDUP(地区標準卸価格!J589*ユーザ別掛け率!J589%,-入力!$C$16),IF(入力!$C$17=3,ROUND(地区標準卸価格!J589*ユーザ別掛け率!J589%,-入力!$C$16),""))),地区標準卸価格!J589))</f>
        <v>21200</v>
      </c>
      <c r="K589" s="29" t="str">
        <f>'6桁'!K589</f>
        <v>V</v>
      </c>
      <c r="L589" s="76">
        <f>IF(地区標準卸価格!L589="","",IF(ISNUMBER(地区標準卸価格!L589),IF(入力!$C$17=1,ROUNDDOWN(地区標準卸価格!L589*ユーザ別掛け率!L589%,-入力!$C$16),IF(入力!$C$17=2,ROUNDUP(地区標準卸価格!L589*ユーザ別掛け率!L589%,-入力!$C$16),IF(入力!$C$17=3,ROUND(地区標準卸価格!L589*ユーザ別掛け率!L589%,-入力!$C$16),""))),地区標準卸価格!L589))</f>
        <v>20800</v>
      </c>
      <c r="M589" s="29" t="str">
        <f>'6桁'!M589</f>
        <v>V
（KH）</v>
      </c>
    </row>
    <row r="590" spans="2:23" ht="30" customHeight="1">
      <c r="B590" s="503"/>
      <c r="C590" s="500" t="s">
        <v>59</v>
      </c>
      <c r="D590" s="605"/>
      <c r="E590" s="501"/>
      <c r="F590" s="12">
        <f>IF(地区標準卸価格!F590="","",IF(ISNUMBER(地区標準卸価格!F590),IF(入力!$C$17=1,ROUNDDOWN(地区標準卸価格!F590*ユーザ別掛け率!F590%,-入力!$C$16),IF(入力!$C$17=2,ROUNDUP(地区標準卸価格!F590*ユーザ別掛け率!F590%,-入力!$C$16),IF(入力!$C$17=3,ROUND(地区標準卸価格!F590*ユーザ別掛け率!F590%,-入力!$C$16),""))),地区標準卸価格!F590))</f>
        <v>25600</v>
      </c>
      <c r="G590" s="20" t="str">
        <f>'6桁'!G590</f>
        <v>V</v>
      </c>
      <c r="H590" s="14" t="str">
        <f>IF(地区標準卸価格!H590="","",IF(ISNUMBER(地区標準卸価格!H590),IF(入力!$C$17=1,ROUNDDOWN(地区標準卸価格!H590*ユーザ別掛け率!H590%,-入力!$C$16),IF(入力!$C$17=2,ROUNDUP(地区標準卸価格!H590*ユーザ別掛け率!H590%,-入力!$C$16),IF(入力!$C$17=3,ROUND(地区標準卸価格!H590*ユーザ別掛け率!H590%,-入力!$C$16),""))),地区標準卸価格!H590))</f>
        <v/>
      </c>
      <c r="I590" s="20">
        <f>'6桁'!I590</f>
        <v>0</v>
      </c>
      <c r="J590" s="14">
        <f>IF(地区標準卸価格!J590="","",IF(ISNUMBER(地区標準卸価格!J590),IF(入力!$C$17=1,ROUNDDOWN(地区標準卸価格!J590*ユーザ別掛け率!J590%,-入力!$C$16),IF(入力!$C$17=2,ROUNDUP(地区標準卸価格!J590*ユーザ別掛け率!J590%,-入力!$C$16),IF(入力!$C$17=3,ROUND(地区標準卸価格!J590*ユーザ別掛け率!J590%,-入力!$C$16),""))),地区標準卸価格!J590))</f>
        <v>25600</v>
      </c>
      <c r="K590" s="155" t="str">
        <f>'6桁'!K590</f>
        <v>V</v>
      </c>
      <c r="L590" s="14">
        <f>IF(地区標準卸価格!L590="","",IF(ISNUMBER(地区標準卸価格!L590),IF(入力!$C$17=1,ROUNDDOWN(地区標準卸価格!L590*ユーザ別掛け率!L590%,-入力!$C$16),IF(入力!$C$17=2,ROUNDUP(地区標準卸価格!L590*ユーザ別掛け率!L590%,-入力!$C$16),IF(入力!$C$17=3,ROUND(地区標準卸価格!L590*ユーザ別掛け率!L590%,-入力!$C$16),""))),地区標準卸価格!L590))</f>
        <v>25100</v>
      </c>
      <c r="M590" s="20" t="str">
        <f>'6桁'!M590</f>
        <v>V</v>
      </c>
    </row>
    <row r="591" spans="2:23" ht="30" customHeight="1">
      <c r="B591" s="503"/>
      <c r="C591" s="500" t="s">
        <v>80</v>
      </c>
      <c r="D591" s="605"/>
      <c r="E591" s="501"/>
      <c r="F591" s="12" t="str">
        <f>IF(地区標準卸価格!F591="","",IF(ISNUMBER(地区標準卸価格!F591),IF(入力!$C$17=1,ROUNDDOWN(地区標準卸価格!F591*ユーザ別掛け率!F591%,-入力!$C$16),IF(入力!$C$17=2,ROUNDUP(地区標準卸価格!F591*ユーザ別掛け率!F591%,-入力!$C$16),IF(入力!$C$17=3,ROUND(地区標準卸価格!F591*ユーザ別掛け率!F591%,-入力!$C$16),""))),地区標準卸価格!F591))</f>
        <v/>
      </c>
      <c r="G591" s="20">
        <f>'6桁'!G591</f>
        <v>0</v>
      </c>
      <c r="H591" s="14" t="str">
        <f>IF(地区標準卸価格!H591="","",IF(ISNUMBER(地区標準卸価格!H591),IF(入力!$C$17=1,ROUNDDOWN(地区標準卸価格!H591*ユーザ別掛け率!H591%,-入力!$C$16),IF(入力!$C$17=2,ROUNDUP(地区標準卸価格!H591*ユーザ別掛け率!H591%,-入力!$C$16),IF(入力!$C$17=3,ROUND(地区標準卸価格!H591*ユーザ別掛け率!H591%,-入力!$C$16),""))),地区標準卸価格!H591))</f>
        <v/>
      </c>
      <c r="I591" s="20">
        <f>'6桁'!I591</f>
        <v>0</v>
      </c>
      <c r="J591" s="14">
        <f>IF(地区標準卸価格!J591="","",IF(ISNUMBER(地区標準卸価格!J591),IF(入力!$C$17=1,ROUNDDOWN(地区標準卸価格!J591*ユーザ別掛け率!J591%,-入力!$C$16),IF(入力!$C$17=2,ROUNDUP(地区標準卸価格!J591*ユーザ別掛け率!J591%,-入力!$C$16),IF(入力!$C$17=3,ROUND(地区標準卸価格!J591*ユーザ別掛け率!J591%,-入力!$C$16),""))),地区標準卸価格!J591))</f>
        <v>23100</v>
      </c>
      <c r="K591" s="155" t="str">
        <f>'6桁'!K591</f>
        <v>H</v>
      </c>
      <c r="L591" s="14" t="str">
        <f>IF(地区標準卸価格!L591="","",IF(ISNUMBER(地区標準卸価格!L591),IF(入力!$C$17=1,ROUNDDOWN(地区標準卸価格!L591*ユーザ別掛け率!L591%,-入力!$C$16),IF(入力!$C$17=2,ROUNDUP(地区標準卸価格!L591*ユーザ別掛け率!L591%,-入力!$C$16),IF(入力!$C$17=3,ROUND(地区標準卸価格!L591*ユーザ別掛け率!L591%,-入力!$C$16),""))),地区標準卸価格!L591))</f>
        <v/>
      </c>
      <c r="M591" s="20">
        <f>'6桁'!M591</f>
        <v>0</v>
      </c>
    </row>
    <row r="592" spans="2:23" ht="30" customHeight="1">
      <c r="B592" s="504"/>
      <c r="C592" s="560" t="s">
        <v>81</v>
      </c>
      <c r="D592" s="607"/>
      <c r="E592" s="561"/>
      <c r="F592" s="100" t="str">
        <f>IF(地区標準卸価格!F592="","",IF(ISNUMBER(地区標準卸価格!F592),IF(入力!$C$17=1,ROUNDDOWN(地区標準卸価格!F592*ユーザ別掛け率!F592%,-入力!$C$16),IF(入力!$C$17=2,ROUNDUP(地区標準卸価格!F592*ユーザ別掛け率!F592%,-入力!$C$16),IF(入力!$C$17=3,ROUND(地区標準卸価格!F592*ユーザ別掛け率!F592%,-入力!$C$16),""))),地区標準卸価格!F592))</f>
        <v/>
      </c>
      <c r="G592" s="98">
        <f>'6桁'!G592</f>
        <v>0</v>
      </c>
      <c r="H592" s="154" t="str">
        <f>IF(地区標準卸価格!H592="","",IF(ISNUMBER(地区標準卸価格!H592),IF(入力!$C$17=1,ROUNDDOWN(地区標準卸価格!H592*ユーザ別掛け率!H592%,-入力!$C$16),IF(入力!$C$17=2,ROUNDUP(地区標準卸価格!H592*ユーザ別掛け率!H592%,-入力!$C$16),IF(入力!$C$17=3,ROUND(地区標準卸価格!H592*ユーザ別掛け率!H592%,-入力!$C$16),""))),地区標準卸価格!H592))</f>
        <v/>
      </c>
      <c r="I592" s="98">
        <f>'6桁'!I592</f>
        <v>0</v>
      </c>
      <c r="J592" s="154">
        <f>IF(地区標準卸価格!J592="","",IF(ISNUMBER(地区標準卸価格!J592),IF(入力!$C$17=1,ROUNDDOWN(地区標準卸価格!J592*ユーザ別掛け率!J592%,-入力!$C$16),IF(入力!$C$17=2,ROUNDUP(地区標準卸価格!J592*ユーザ別掛け率!J592%,-入力!$C$16),IF(入力!$C$17=3,ROUND(地区標準卸価格!J592*ユーザ別掛け率!J592%,-入力!$C$16),""))),地区標準卸価格!J592))</f>
        <v>25600</v>
      </c>
      <c r="K592" s="156" t="str">
        <f>'6桁'!K592</f>
        <v>H</v>
      </c>
      <c r="L592" s="154" t="str">
        <f>IF(地区標準卸価格!L592="","",IF(ISNUMBER(地区標準卸価格!L592),IF(入力!$C$17=1,ROUNDDOWN(地区標準卸価格!L592*ユーザ別掛け率!L592%,-入力!$C$16),IF(入力!$C$17=2,ROUNDUP(地区標準卸価格!L592*ユーザ別掛け率!L592%,-入力!$C$16),IF(入力!$C$17=3,ROUND(地区標準卸価格!L592*ユーザ別掛け率!L592%,-入力!$C$16),""))),地区標準卸価格!L592))</f>
        <v/>
      </c>
      <c r="M592" s="98">
        <f>'6桁'!M592</f>
        <v>0</v>
      </c>
    </row>
    <row r="593" spans="2:25" ht="30" customHeight="1" thickBot="1">
      <c r="B593" s="408">
        <v>13</v>
      </c>
      <c r="C593" s="514" t="s">
        <v>84</v>
      </c>
      <c r="D593" s="555"/>
      <c r="E593" s="515"/>
      <c r="F593" s="393">
        <f>IF(地区標準卸価格!F593="","",IF(ISNUMBER(地区標準卸価格!F593),IF(入力!$C$17=1,ROUNDDOWN(地区標準卸価格!F593*ユーザ別掛け率!F593%,-入力!$C$16),IF(入力!$C$17=2,ROUNDUP(地区標準卸価格!F593*ユーザ別掛け率!F593%,-入力!$C$16),IF(入力!$C$17=3,ROUND(地区標準卸価格!F593*ユーザ別掛け率!F593%,-入力!$C$16),""))),地区標準卸価格!F593))</f>
        <v>21200</v>
      </c>
      <c r="G593" s="157" t="str">
        <f>'6桁'!G593</f>
        <v>H</v>
      </c>
      <c r="H593" s="158" t="str">
        <f>IF(地区標準卸価格!H593="","",IF(ISNUMBER(地区標準卸価格!H593),IF(入力!$C$17=1,ROUNDDOWN(地区標準卸価格!H593*ユーザ別掛け率!H593%,-入力!$C$16),IF(入力!$C$17=2,ROUNDUP(地区標準卸価格!H593*ユーザ別掛け率!H593%,-入力!$C$16),IF(入力!$C$17=3,ROUND(地区標準卸価格!H593*ユーザ別掛け率!H593%,-入力!$C$16),""))),地区標準卸価格!H593))</f>
        <v/>
      </c>
      <c r="I593" s="157">
        <f>'6桁'!I593</f>
        <v>0</v>
      </c>
      <c r="J593" s="158">
        <f>IF(地区標準卸価格!J593="","",IF(ISNUMBER(地区標準卸価格!J593),IF(入力!$C$17=1,ROUNDDOWN(地区標準卸価格!J593*ユーザ別掛け率!J593%,-入力!$C$16),IF(入力!$C$17=2,ROUNDUP(地区標準卸価格!J593*ユーザ別掛け率!J593%,-入力!$C$16),IF(入力!$C$17=3,ROUND(地区標準卸価格!J593*ユーザ別掛け率!J593%,-入力!$C$16),""))),地区標準卸価格!J593))</f>
        <v>21200</v>
      </c>
      <c r="K593" s="159" t="str">
        <f>'6桁'!K593</f>
        <v>H</v>
      </c>
      <c r="L593" s="158" t="str">
        <f>IF(地区標準卸価格!L593="","",IF(ISNUMBER(地区標準卸価格!L593),IF(入力!$C$17=1,ROUNDDOWN(地区標準卸価格!L593*ユーザ別掛け率!L593%,-入力!$C$16),IF(入力!$C$17=2,ROUNDUP(地区標準卸価格!L593*ユーザ別掛け率!L593%,-入力!$C$16),IF(入力!$C$17=3,ROUND(地区標準卸価格!L593*ユーザ別掛け率!L593%,-入力!$C$16),""))),地区標準卸価格!L593))</f>
        <v/>
      </c>
      <c r="M593" s="157">
        <f>'6桁'!M593</f>
        <v>0</v>
      </c>
    </row>
    <row r="594" spans="2:25">
      <c r="B594" s="4" t="s">
        <v>934</v>
      </c>
    </row>
    <row r="596" spans="2:25" s="239" customFormat="1" ht="20.100000000000001" customHeight="1" thickBot="1">
      <c r="B596" s="238" t="s">
        <v>565</v>
      </c>
      <c r="F596" s="240"/>
      <c r="H596" s="240"/>
      <c r="J596" s="240"/>
      <c r="L596" s="240"/>
      <c r="N596" s="240"/>
      <c r="P596" s="240"/>
      <c r="R596" s="240"/>
      <c r="T596" s="240"/>
      <c r="V596" s="240"/>
      <c r="X596" s="240"/>
    </row>
    <row r="597" spans="2:25" ht="20.100000000000001" customHeight="1" thickBot="1">
      <c r="B597" s="619"/>
      <c r="C597" s="595"/>
      <c r="D597" s="400"/>
      <c r="E597" s="400"/>
      <c r="F597" s="531" t="s">
        <v>453</v>
      </c>
      <c r="G597" s="532"/>
      <c r="H597" s="532"/>
      <c r="I597" s="532"/>
      <c r="J597" s="532"/>
      <c r="K597" s="533"/>
      <c r="L597" s="160"/>
      <c r="M597" s="161"/>
      <c r="N597" s="80"/>
      <c r="O597" s="161"/>
      <c r="Q597" s="11"/>
      <c r="R597" s="80"/>
      <c r="T597" s="371"/>
      <c r="U597" s="371"/>
      <c r="V597" s="371"/>
      <c r="W597" s="371"/>
      <c r="X597" s="371"/>
      <c r="Y597" s="371"/>
    </row>
    <row r="598" spans="2:25" ht="20.100000000000001" customHeight="1" thickBot="1">
      <c r="B598" s="620" t="s">
        <v>41</v>
      </c>
      <c r="C598" s="599" t="s">
        <v>157</v>
      </c>
      <c r="D598" s="600"/>
      <c r="E598" s="601"/>
      <c r="F598" s="602" t="s">
        <v>158</v>
      </c>
      <c r="G598" s="603"/>
      <c r="H598" s="603"/>
      <c r="I598" s="603"/>
      <c r="J598" s="603"/>
      <c r="K598" s="604"/>
      <c r="L598" s="160"/>
      <c r="M598" s="161"/>
      <c r="N598" s="80"/>
      <c r="O598" s="161"/>
      <c r="Q598" s="406"/>
      <c r="R598" s="405"/>
      <c r="S598" s="405"/>
      <c r="T598" s="327"/>
      <c r="U598" s="327"/>
      <c r="V598" s="327"/>
      <c r="W598" s="327"/>
      <c r="X598" s="327"/>
      <c r="Y598" s="327"/>
    </row>
    <row r="599" spans="2:25" ht="20.100000000000001" customHeight="1" thickBot="1">
      <c r="B599" s="620"/>
      <c r="C599" s="599" t="s">
        <v>159</v>
      </c>
      <c r="D599" s="600"/>
      <c r="E599" s="601"/>
      <c r="F599" s="622" t="s">
        <v>514</v>
      </c>
      <c r="G599" s="623"/>
      <c r="H599" s="623"/>
      <c r="I599" s="624"/>
      <c r="J599" s="622" t="s">
        <v>515</v>
      </c>
      <c r="K599" s="623"/>
      <c r="L599" s="160"/>
      <c r="M599" s="161"/>
      <c r="N599" s="80"/>
      <c r="O599" s="161"/>
      <c r="Q599" s="406"/>
      <c r="R599" s="405"/>
      <c r="S599" s="405"/>
      <c r="X599" s="327"/>
      <c r="Y599" s="327"/>
    </row>
    <row r="600" spans="2:25" ht="20.100000000000001" customHeight="1" thickBot="1">
      <c r="B600" s="620"/>
      <c r="C600" s="599" t="s">
        <v>513</v>
      </c>
      <c r="D600" s="600"/>
      <c r="E600" s="601"/>
      <c r="F600" s="602" t="s">
        <v>805</v>
      </c>
      <c r="G600" s="604"/>
      <c r="H600" s="602" t="s">
        <v>803</v>
      </c>
      <c r="I600" s="604"/>
      <c r="J600" s="602"/>
      <c r="K600" s="603"/>
      <c r="L600" s="162"/>
      <c r="M600" s="403"/>
      <c r="N600" s="403"/>
      <c r="O600" s="404"/>
      <c r="Q600" s="406"/>
      <c r="R600" s="405"/>
      <c r="S600" s="405"/>
      <c r="T600" s="327"/>
      <c r="U600" s="327"/>
      <c r="V600" s="327"/>
      <c r="W600" s="327"/>
      <c r="Y600" s="327"/>
    </row>
    <row r="601" spans="2:25" ht="20.100000000000001" customHeight="1" thickBot="1">
      <c r="B601" s="621"/>
      <c r="C601" s="599" t="s">
        <v>164</v>
      </c>
      <c r="D601" s="600"/>
      <c r="E601" s="601"/>
      <c r="F601" s="602" t="s">
        <v>492</v>
      </c>
      <c r="G601" s="604"/>
      <c r="H601" s="602" t="s">
        <v>492</v>
      </c>
      <c r="I601" s="604"/>
      <c r="J601" s="602" t="s">
        <v>652</v>
      </c>
      <c r="K601" s="603"/>
      <c r="L601" s="162"/>
      <c r="M601" s="403"/>
      <c r="N601" s="403"/>
      <c r="O601" s="404"/>
      <c r="Q601" s="406"/>
      <c r="R601" s="405"/>
      <c r="S601" s="405"/>
      <c r="T601" s="327"/>
      <c r="U601" s="327"/>
      <c r="V601" s="327"/>
      <c r="W601" s="327"/>
      <c r="X601" s="327"/>
      <c r="Y601" s="327"/>
    </row>
    <row r="602" spans="2:25" ht="30" customHeight="1">
      <c r="B602" s="163">
        <v>16</v>
      </c>
      <c r="C602" s="612" t="s">
        <v>118</v>
      </c>
      <c r="D602" s="613"/>
      <c r="E602" s="614"/>
      <c r="F602" s="164" t="str">
        <f>IF(地区標準卸価格!F602="","",IF(ISNUMBER(地区標準卸価格!F602),IF(入力!$C$17=1,ROUNDDOWN(地区標準卸価格!F602*ユーザ別掛け率!F602%,-入力!$C$16),IF(入力!$C$17=2,ROUNDUP(地区標準卸価格!F602*ユーザ別掛け率!F602%,-入力!$C$16),IF(入力!$C$17=3,ROUND(地区標準卸価格!F602*ユーザ別掛け率!F602%,-入力!$C$16),""))),地区標準卸価格!F602))</f>
        <v/>
      </c>
      <c r="G602" s="165">
        <f>'6桁'!G602</f>
        <v>0</v>
      </c>
      <c r="H602" s="166" t="str">
        <f>IF(地区標準卸価格!H602="","",IF(ISNUMBER(地区標準卸価格!H602),IF(入力!$C$17=1,ROUNDDOWN(地区標準卸価格!H602*ユーザ別掛け率!H602%,-入力!$C$16),IF(入力!$C$17=2,ROUNDUP(地区標準卸価格!H602*ユーザ別掛け率!H602%,-入力!$C$16),IF(入力!$C$17=3,ROUND(地区標準卸価格!H602*ユーザ別掛け率!H602%,-入力!$C$16),""))),地区標準卸価格!H602))</f>
        <v/>
      </c>
      <c r="I602" s="165">
        <f>'6桁'!I602</f>
        <v>0</v>
      </c>
      <c r="J602" s="166">
        <f>IF(地区標準卸価格!J602="","",IF(ISNUMBER(地区標準卸価格!J602),IF(入力!$C$17=1,ROUNDDOWN(地区標準卸価格!J602*ユーザ別掛け率!J602%,-入力!$C$16),IF(入力!$C$17=2,ROUNDUP(地区標準卸価格!J602*ユーザ別掛け率!J602%,-入力!$C$16),IF(入力!$C$17=3,ROUND(地区標準卸価格!J602*ユーザ別掛け率!J602%,-入力!$C$16),""))),地区標準卸価格!J602))</f>
        <v>35800</v>
      </c>
      <c r="K602" s="165" t="str">
        <f>'6桁'!K602</f>
        <v>※V★</v>
      </c>
      <c r="L602" s="103"/>
      <c r="M602" s="167"/>
      <c r="N602" s="10"/>
      <c r="O602" s="22"/>
      <c r="Q602" s="228"/>
      <c r="T602" s="10"/>
      <c r="U602" s="22"/>
      <c r="V602" s="10"/>
      <c r="W602" s="22"/>
      <c r="X602" s="10"/>
      <c r="Y602" s="22"/>
    </row>
    <row r="603" spans="2:25" ht="30" customHeight="1">
      <c r="B603" s="163">
        <v>15</v>
      </c>
      <c r="C603" s="615" t="s">
        <v>48</v>
      </c>
      <c r="D603" s="616"/>
      <c r="E603" s="617"/>
      <c r="F603" s="164" t="str">
        <f>IF(地区標準卸価格!F603="","",IF(ISNUMBER(地区標準卸価格!F603),IF(入力!$C$17=1,ROUNDDOWN(地区標準卸価格!F603*ユーザ別掛け率!F603%,-入力!$C$16),IF(入力!$C$17=2,ROUNDUP(地区標準卸価格!F603*ユーザ別掛け率!F603%,-入力!$C$16),IF(入力!$C$17=3,ROUND(地区標準卸価格!F603*ユーザ別掛け率!F603%,-入力!$C$16),""))),地区標準卸価格!F603))</f>
        <v/>
      </c>
      <c r="G603" s="165">
        <f>'6桁'!G603</f>
        <v>0</v>
      </c>
      <c r="H603" s="166" t="str">
        <f>IF(地区標準卸価格!H603="","",IF(ISNUMBER(地区標準卸価格!H603),IF(入力!$C$17=1,ROUNDDOWN(地区標準卸価格!H603*ユーザ別掛け率!H603%,-入力!$C$16),IF(入力!$C$17=2,ROUNDUP(地区標準卸価格!H603*ユーザ別掛け率!H603%,-入力!$C$16),IF(入力!$C$17=3,ROUND(地区標準卸価格!H603*ユーザ別掛け率!H603%,-入力!$C$16),""))),地区標準卸価格!H603))</f>
        <v/>
      </c>
      <c r="I603" s="165">
        <f>'6桁'!I603</f>
        <v>0</v>
      </c>
      <c r="J603" s="166">
        <f>IF(地区標準卸価格!J603="","",IF(ISNUMBER(地区標準卸価格!J603),IF(入力!$C$17=1,ROUNDDOWN(地区標準卸価格!J603*ユーザ別掛け率!J603%,-入力!$C$16),IF(入力!$C$17=2,ROUNDUP(地区標準卸価格!J603*ユーザ別掛け率!J603%,-入力!$C$16),IF(入力!$C$17=3,ROUND(地区標準卸価格!J603*ユーザ別掛け率!J603%,-入力!$C$16),""))),地区標準卸価格!J603))</f>
        <v>31300</v>
      </c>
      <c r="K603" s="165" t="str">
        <f>'6桁'!K603</f>
        <v>V</v>
      </c>
      <c r="L603" s="103"/>
      <c r="M603" s="22"/>
      <c r="N603" s="10"/>
      <c r="O603" s="22"/>
      <c r="Q603" s="228"/>
      <c r="T603" s="10"/>
      <c r="U603" s="22"/>
      <c r="V603" s="10"/>
      <c r="W603" s="22"/>
      <c r="X603" s="10"/>
      <c r="Y603" s="22"/>
    </row>
    <row r="604" spans="2:25" ht="30" customHeight="1" thickBot="1">
      <c r="B604" s="168">
        <v>13</v>
      </c>
      <c r="C604" s="538" t="s">
        <v>516</v>
      </c>
      <c r="D604" s="618"/>
      <c r="E604" s="539"/>
      <c r="F604" s="169">
        <f>IF(地区標準卸価格!F604="","",IF(ISNUMBER(地区標準卸価格!F604),IF(入力!$C$17=1,ROUNDDOWN(地区標準卸価格!F604*ユーザ別掛け率!F604%,-入力!$C$16),IF(入力!$C$17=2,ROUNDUP(地区標準卸価格!F604*ユーザ別掛け率!F604%,-入力!$C$16),IF(入力!$C$17=3,ROUND(地区標準卸価格!F604*ユーザ別掛け率!F604%,-入力!$C$16),""))),地区標準卸価格!F604))</f>
        <v>16700</v>
      </c>
      <c r="G604" s="170" t="str">
        <f>'6桁'!G604</f>
        <v>H</v>
      </c>
      <c r="H604" s="171">
        <f>IF(地区標準卸価格!H604="","",IF(ISNUMBER(地区標準卸価格!H604),IF(入力!$C$17=1,ROUNDDOWN(地区標準卸価格!H604*ユーザ別掛け率!H604%,-入力!$C$16),IF(入力!$C$17=2,ROUNDUP(地区標準卸価格!H604*ユーザ別掛け率!H604%,-入力!$C$16),IF(入力!$C$17=3,ROUND(地区標準卸価格!H604*ユーザ別掛け率!H604%,-入力!$C$16),""))),地区標準卸価格!H604))</f>
        <v>16700</v>
      </c>
      <c r="I604" s="170" t="str">
        <f>'6桁'!I604</f>
        <v>H</v>
      </c>
      <c r="J604" s="171" t="str">
        <f>IF(地区標準卸価格!J604="","",IF(ISNUMBER(地区標準卸価格!J604),IF(入力!$C$17=1,ROUNDDOWN(地区標準卸価格!J604*ユーザ別掛け率!J604%,-入力!$C$16),IF(入力!$C$17=2,ROUNDUP(地区標準卸価格!J604*ユーザ別掛け率!J604%,-入力!$C$16),IF(入力!$C$17=3,ROUND(地区標準卸価格!J604*ユーザ別掛け率!J604%,-入力!$C$16),""))),地区標準卸価格!J604))</f>
        <v/>
      </c>
      <c r="K604" s="170">
        <f>'6桁'!K604</f>
        <v>0</v>
      </c>
      <c r="L604" s="103"/>
      <c r="M604" s="22"/>
      <c r="N604" s="10"/>
      <c r="O604" s="22"/>
      <c r="Q604" s="228"/>
      <c r="T604" s="10"/>
      <c r="U604" s="22"/>
      <c r="V604" s="10"/>
      <c r="W604" s="22"/>
      <c r="X604" s="10"/>
      <c r="Y604" s="22"/>
    </row>
    <row r="605" spans="2:25" ht="33.75" customHeight="1">
      <c r="B605" s="545" t="s">
        <v>2039</v>
      </c>
      <c r="C605" s="545"/>
      <c r="D605" s="545"/>
      <c r="E605" s="545"/>
      <c r="F605" s="545"/>
      <c r="G605" s="545"/>
      <c r="H605" s="545"/>
      <c r="I605" s="545"/>
      <c r="J605" s="545"/>
      <c r="K605" s="545"/>
    </row>
    <row r="607" spans="2:25" s="239" customFormat="1" ht="20.100000000000001" customHeight="1" thickBot="1">
      <c r="B607" s="238" t="s">
        <v>565</v>
      </c>
      <c r="F607" s="240"/>
      <c r="H607" s="240"/>
      <c r="J607" s="240"/>
      <c r="L607" s="240"/>
      <c r="N607" s="240"/>
      <c r="P607" s="240"/>
      <c r="R607" s="240"/>
      <c r="T607" s="240"/>
      <c r="V607" s="240"/>
      <c r="X607" s="240"/>
    </row>
    <row r="608" spans="2:25" ht="20.100000000000001" customHeight="1" thickBot="1">
      <c r="B608" s="619"/>
      <c r="C608" s="595"/>
      <c r="D608" s="400"/>
      <c r="E608" s="400"/>
      <c r="F608" s="531" t="s">
        <v>453</v>
      </c>
      <c r="G608" s="532"/>
      <c r="H608" s="532"/>
      <c r="I608" s="533"/>
      <c r="J608" s="80"/>
      <c r="K608" s="161"/>
      <c r="L608" s="80"/>
      <c r="M608" s="161"/>
      <c r="N608" s="80"/>
      <c r="O608" s="161"/>
      <c r="Q608" s="11"/>
      <c r="R608" s="80"/>
      <c r="T608" s="575"/>
      <c r="U608" s="575"/>
      <c r="V608" s="575"/>
      <c r="W608" s="575"/>
      <c r="X608" s="575"/>
      <c r="Y608" s="575"/>
    </row>
    <row r="609" spans="2:27" ht="20.100000000000001" customHeight="1" thickBot="1">
      <c r="B609" s="597" t="s">
        <v>41</v>
      </c>
      <c r="C609" s="599" t="s">
        <v>157</v>
      </c>
      <c r="D609" s="600"/>
      <c r="E609" s="601"/>
      <c r="F609" s="602" t="s">
        <v>517</v>
      </c>
      <c r="G609" s="603"/>
      <c r="H609" s="603"/>
      <c r="I609" s="604"/>
      <c r="J609" s="80"/>
      <c r="K609" s="161"/>
      <c r="L609" s="80"/>
      <c r="M609" s="161"/>
      <c r="N609" s="80"/>
      <c r="O609" s="161"/>
      <c r="Q609" s="629"/>
      <c r="R609" s="611"/>
      <c r="S609" s="611"/>
      <c r="T609" s="547"/>
      <c r="U609" s="547"/>
      <c r="V609" s="547"/>
      <c r="W609" s="547"/>
      <c r="X609" s="547"/>
      <c r="Y609" s="547"/>
    </row>
    <row r="610" spans="2:27" ht="20.100000000000001" customHeight="1" thickBot="1">
      <c r="B610" s="597"/>
      <c r="C610" s="599" t="s">
        <v>159</v>
      </c>
      <c r="D610" s="600"/>
      <c r="E610" s="601"/>
      <c r="F610" s="622" t="s">
        <v>806</v>
      </c>
      <c r="G610" s="624"/>
      <c r="H610" s="622" t="s">
        <v>515</v>
      </c>
      <c r="I610" s="624"/>
      <c r="J610" s="547"/>
      <c r="K610" s="547"/>
      <c r="L610" s="80"/>
      <c r="M610" s="161"/>
      <c r="N610" s="80"/>
      <c r="O610" s="161"/>
      <c r="Q610" s="629"/>
      <c r="R610" s="611"/>
      <c r="S610" s="611"/>
      <c r="X610" s="547"/>
      <c r="Y610" s="547"/>
    </row>
    <row r="611" spans="2:27" ht="20.100000000000001" customHeight="1" thickBot="1">
      <c r="B611" s="597"/>
      <c r="C611" s="599" t="s">
        <v>513</v>
      </c>
      <c r="D611" s="600"/>
      <c r="E611" s="601"/>
      <c r="F611" s="622" t="s">
        <v>511</v>
      </c>
      <c r="G611" s="624"/>
      <c r="H611" s="622"/>
      <c r="I611" s="624"/>
      <c r="J611" s="490"/>
      <c r="K611" s="490"/>
      <c r="L611" s="403"/>
      <c r="M611" s="403"/>
      <c r="N611" s="490"/>
      <c r="O611" s="628"/>
      <c r="Q611" s="629"/>
      <c r="R611" s="611"/>
      <c r="S611" s="611"/>
      <c r="T611" s="547"/>
      <c r="U611" s="547"/>
      <c r="V611" s="547"/>
      <c r="W611" s="547"/>
      <c r="Y611" s="327"/>
    </row>
    <row r="612" spans="2:27" ht="20.100000000000001" customHeight="1" thickBot="1">
      <c r="B612" s="598"/>
      <c r="C612" s="599" t="s">
        <v>164</v>
      </c>
      <c r="D612" s="600"/>
      <c r="E612" s="601"/>
      <c r="F612" s="622" t="s">
        <v>652</v>
      </c>
      <c r="G612" s="624"/>
      <c r="H612" s="622" t="s">
        <v>492</v>
      </c>
      <c r="I612" s="624"/>
      <c r="J612" s="490"/>
      <c r="K612" s="490"/>
      <c r="L612" s="403"/>
      <c r="M612" s="403"/>
      <c r="N612" s="490"/>
      <c r="O612" s="628"/>
      <c r="Q612" s="629"/>
      <c r="R612" s="611"/>
      <c r="S612" s="611"/>
      <c r="T612" s="547"/>
      <c r="U612" s="547"/>
      <c r="V612" s="547"/>
      <c r="W612" s="547"/>
      <c r="X612" s="547"/>
      <c r="Y612" s="547"/>
    </row>
    <row r="613" spans="2:27" ht="30" customHeight="1">
      <c r="B613" s="264">
        <v>12</v>
      </c>
      <c r="C613" s="625" t="s">
        <v>87</v>
      </c>
      <c r="D613" s="626"/>
      <c r="E613" s="627"/>
      <c r="F613" s="166">
        <f>IF(地区標準卸価格!F613="","",IF(ISNUMBER(地区標準卸価格!F613),IF(入力!$C$17=1,ROUNDDOWN(地区標準卸価格!F613*ユーザ別掛け率!F613%,-入力!$C$16),IF(入力!$C$17=2,ROUNDUP(地区標準卸価格!F613*ユーザ別掛け率!F613%,-入力!$C$16),IF(入力!$C$17=3,ROUND(地区標準卸価格!F613*ユーザ別掛け率!F613%,-入力!$C$16),""))),地区標準卸価格!F613))</f>
        <v>20800</v>
      </c>
      <c r="G613" s="165" t="str">
        <f>'6桁'!G613</f>
        <v>V</v>
      </c>
      <c r="H613" s="166" t="str">
        <f>IF(地区標準卸価格!H613="","",IF(ISNUMBER(地区標準卸価格!H613),IF(入力!$C$17=1,ROUNDDOWN(地区標準卸価格!H613*ユーザ別掛け率!H613%,-入力!$C$16),IF(入力!$C$17=2,ROUNDUP(地区標準卸価格!H613*ユーザ別掛け率!H613%,-入力!$C$16),IF(入力!$C$17=3,ROUND(地区標準卸価格!H613*ユーザ別掛け率!H613%,-入力!$C$16),""))),地区標準卸価格!H613))</f>
        <v/>
      </c>
      <c r="I613" s="165">
        <f>'6桁'!I613</f>
        <v>0</v>
      </c>
      <c r="J613" s="10"/>
      <c r="K613" s="22"/>
      <c r="L613" s="10"/>
      <c r="M613" s="167"/>
      <c r="N613" s="10"/>
      <c r="O613" s="22"/>
      <c r="Q613" s="228"/>
      <c r="T613" s="10"/>
      <c r="U613" s="22"/>
      <c r="V613" s="10"/>
      <c r="W613" s="22"/>
      <c r="X613" s="10"/>
      <c r="Y613" s="22"/>
    </row>
    <row r="614" spans="2:27" ht="30" customHeight="1" thickBot="1">
      <c r="B614" s="366">
        <v>10</v>
      </c>
      <c r="C614" s="538" t="s">
        <v>88</v>
      </c>
      <c r="D614" s="618"/>
      <c r="E614" s="539"/>
      <c r="F614" s="169" t="str">
        <f>IF(地区標準卸価格!F614="","",IF(ISNUMBER(地区標準卸価格!F614),IF(入力!$C$17=1,ROUNDDOWN(地区標準卸価格!F614*ユーザ別掛け率!F614%,-入力!$C$16),IF(入力!$C$17=2,ROUNDUP(地区標準卸価格!F614*ユーザ別掛け率!F614%,-入力!$C$16),IF(入力!$C$17=3,ROUND(地区標準卸価格!F614*ユーザ別掛け率!F614%,-入力!$C$16),""))),地区標準卸価格!F614))</f>
        <v/>
      </c>
      <c r="G614" s="170">
        <f>'6桁'!G614</f>
        <v>0</v>
      </c>
      <c r="H614" s="171">
        <f>IF(地区標準卸価格!H614="","",IF(ISNUMBER(地区標準卸価格!H614),IF(入力!$C$17=1,ROUNDDOWN(地区標準卸価格!H614*ユーザ別掛け率!H614%,-入力!$C$16),IF(入力!$C$17=2,ROUNDUP(地区標準卸価格!H614*ユーザ別掛け率!H614%,-入力!$C$16),IF(入力!$C$17=3,ROUND(地区標準卸価格!H614*ユーザ別掛け率!H614%,-入力!$C$16),""))),地区標準卸価格!H614))</f>
        <v>13100</v>
      </c>
      <c r="I614" s="170" t="str">
        <f>'6桁'!I614</f>
        <v>H</v>
      </c>
      <c r="J614" s="10"/>
      <c r="K614" s="22"/>
      <c r="L614" s="10"/>
      <c r="M614" s="22"/>
      <c r="N614" s="10"/>
      <c r="O614" s="22"/>
      <c r="Q614" s="228"/>
      <c r="T614" s="10"/>
      <c r="U614" s="22"/>
      <c r="V614" s="10"/>
      <c r="W614" s="22"/>
      <c r="X614" s="10"/>
      <c r="Y614" s="22"/>
    </row>
    <row r="615" spans="2:27" ht="21" customHeight="1">
      <c r="B615" s="122"/>
    </row>
    <row r="617" spans="2:27" ht="14.25" customHeight="1" thickBot="1">
      <c r="B617" s="371"/>
      <c r="C617" s="315"/>
      <c r="D617" s="315"/>
      <c r="E617" s="315"/>
      <c r="F617" s="80"/>
      <c r="G617" s="18"/>
      <c r="H617" s="74"/>
      <c r="I617" s="28"/>
      <c r="J617" s="80"/>
      <c r="K617" s="53"/>
      <c r="M617" s="11"/>
      <c r="N617" s="10"/>
      <c r="O617" s="11"/>
      <c r="P617" s="10"/>
    </row>
    <row r="618" spans="2:27" ht="20.25" thickTop="1" thickBot="1">
      <c r="B618" s="518" t="s">
        <v>35</v>
      </c>
      <c r="C618" s="519"/>
      <c r="D618" s="519"/>
      <c r="E618" s="519"/>
      <c r="F618" s="519"/>
      <c r="G618" s="519"/>
      <c r="H618" s="519"/>
      <c r="I618" s="519"/>
      <c r="J618" s="519"/>
      <c r="K618" s="519"/>
      <c r="L618" s="519"/>
      <c r="M618" s="519"/>
      <c r="N618" s="519"/>
      <c r="O618" s="519"/>
      <c r="P618" s="519"/>
      <c r="Q618" s="519"/>
      <c r="R618" s="519"/>
      <c r="S618" s="519"/>
      <c r="T618" s="519"/>
      <c r="U618" s="519"/>
      <c r="V618" s="519"/>
      <c r="W618" s="519"/>
      <c r="X618" s="519"/>
      <c r="Y618" s="519"/>
      <c r="Z618" s="519"/>
      <c r="AA618" s="520"/>
    </row>
    <row r="619" spans="2:27" ht="9.75" customHeight="1" thickTop="1"/>
    <row r="620" spans="2:27" s="239" customFormat="1" ht="20.100000000000001" customHeight="1" thickBot="1">
      <c r="B620" s="238" t="s">
        <v>95</v>
      </c>
      <c r="F620" s="240"/>
      <c r="H620" s="240"/>
      <c r="J620" s="240"/>
      <c r="L620" s="240"/>
      <c r="N620" s="240"/>
      <c r="P620" s="240"/>
      <c r="R620" s="240"/>
      <c r="T620" s="240"/>
      <c r="V620" s="240"/>
      <c r="X620" s="240"/>
    </row>
    <row r="621" spans="2:27" ht="20.100000000000001" customHeight="1" thickBot="1">
      <c r="B621" s="619"/>
      <c r="C621" s="595"/>
      <c r="D621" s="400"/>
      <c r="E621" s="400"/>
      <c r="F621" s="531" t="s">
        <v>453</v>
      </c>
      <c r="G621" s="532"/>
      <c r="H621" s="532"/>
      <c r="I621" s="532"/>
      <c r="J621" s="532"/>
      <c r="K621" s="532"/>
      <c r="L621" s="532"/>
      <c r="M621" s="532"/>
      <c r="N621" s="532"/>
      <c r="O621" s="532"/>
      <c r="P621" s="532"/>
      <c r="Q621" s="532"/>
      <c r="R621" s="532"/>
      <c r="S621" s="532"/>
      <c r="T621" s="532"/>
      <c r="U621" s="533"/>
      <c r="V621" s="11"/>
      <c r="W621" s="11"/>
      <c r="X621" s="10"/>
      <c r="Y621" s="371"/>
    </row>
    <row r="622" spans="2:27" ht="20.100000000000001" customHeight="1" thickBot="1">
      <c r="B622" s="597" t="s">
        <v>41</v>
      </c>
      <c r="C622" s="599" t="s">
        <v>157</v>
      </c>
      <c r="D622" s="600"/>
      <c r="E622" s="601"/>
      <c r="F622" s="622" t="s">
        <v>518</v>
      </c>
      <c r="G622" s="623"/>
      <c r="H622" s="623"/>
      <c r="I622" s="623"/>
      <c r="J622" s="623"/>
      <c r="K622" s="623"/>
      <c r="L622" s="623"/>
      <c r="M622" s="623"/>
      <c r="N622" s="623"/>
      <c r="O622" s="623"/>
      <c r="P622" s="623"/>
      <c r="Q622" s="623"/>
      <c r="R622" s="623"/>
      <c r="S622" s="623"/>
      <c r="T622" s="623"/>
      <c r="U622" s="624"/>
      <c r="V622" s="4"/>
      <c r="Y622" s="327"/>
    </row>
    <row r="623" spans="2:27" ht="20.100000000000001" customHeight="1" thickBot="1">
      <c r="B623" s="597"/>
      <c r="C623" s="599" t="s">
        <v>159</v>
      </c>
      <c r="D623" s="600"/>
      <c r="E623" s="601"/>
      <c r="F623" s="538" t="s">
        <v>807</v>
      </c>
      <c r="G623" s="618"/>
      <c r="H623" s="618"/>
      <c r="I623" s="539"/>
      <c r="J623" s="622" t="s">
        <v>810</v>
      </c>
      <c r="K623" s="624"/>
      <c r="L623" s="622" t="s">
        <v>811</v>
      </c>
      <c r="M623" s="624"/>
      <c r="N623" s="622" t="s">
        <v>1022</v>
      </c>
      <c r="O623" s="624"/>
      <c r="P623" s="622" t="s">
        <v>1023</v>
      </c>
      <c r="Q623" s="624"/>
      <c r="R623" s="622" t="s">
        <v>812</v>
      </c>
      <c r="S623" s="624"/>
      <c r="T623" s="622" t="s">
        <v>813</v>
      </c>
      <c r="U623" s="624"/>
      <c r="V623" s="547"/>
      <c r="W623" s="547"/>
      <c r="X623" s="327"/>
      <c r="Y623" s="327"/>
    </row>
    <row r="624" spans="2:27" ht="20.100000000000001" customHeight="1" thickBot="1">
      <c r="B624" s="597"/>
      <c r="C624" s="599" t="s">
        <v>513</v>
      </c>
      <c r="D624" s="600"/>
      <c r="E624" s="601"/>
      <c r="F624" s="622" t="s">
        <v>808</v>
      </c>
      <c r="G624" s="624"/>
      <c r="H624" s="622" t="s">
        <v>809</v>
      </c>
      <c r="I624" s="624"/>
      <c r="J624" s="622"/>
      <c r="K624" s="624"/>
      <c r="L624" s="622"/>
      <c r="M624" s="624"/>
      <c r="N624" s="622"/>
      <c r="O624" s="624"/>
      <c r="P624" s="622"/>
      <c r="Q624" s="624"/>
      <c r="R624" s="622"/>
      <c r="S624" s="624"/>
      <c r="T624" s="622"/>
      <c r="U624" s="624"/>
      <c r="V624" s="547"/>
      <c r="W624" s="547"/>
      <c r="X624" s="327"/>
      <c r="Y624" s="327"/>
    </row>
    <row r="625" spans="2:25" ht="20.100000000000001" customHeight="1" thickBot="1">
      <c r="B625" s="598"/>
      <c r="C625" s="599" t="s">
        <v>164</v>
      </c>
      <c r="D625" s="600"/>
      <c r="E625" s="601"/>
      <c r="F625" s="622" t="s">
        <v>793</v>
      </c>
      <c r="G625" s="623"/>
      <c r="H625" s="622" t="s">
        <v>793</v>
      </c>
      <c r="I625" s="623"/>
      <c r="J625" s="622" t="s">
        <v>793</v>
      </c>
      <c r="K625" s="623"/>
      <c r="L625" s="622" t="s">
        <v>793</v>
      </c>
      <c r="M625" s="623"/>
      <c r="N625" s="622" t="s">
        <v>787</v>
      </c>
      <c r="O625" s="623"/>
      <c r="P625" s="622" t="s">
        <v>787</v>
      </c>
      <c r="Q625" s="624"/>
      <c r="R625" s="622" t="s">
        <v>652</v>
      </c>
      <c r="S625" s="624"/>
      <c r="T625" s="622" t="s">
        <v>787</v>
      </c>
      <c r="U625" s="624"/>
      <c r="V625" s="547"/>
      <c r="W625" s="547"/>
      <c r="X625" s="327"/>
      <c r="Y625" s="327"/>
    </row>
    <row r="626" spans="2:25" ht="30" customHeight="1">
      <c r="B626" s="316">
        <v>18</v>
      </c>
      <c r="C626" s="634" t="s">
        <v>70</v>
      </c>
      <c r="D626" s="635"/>
      <c r="E626" s="636"/>
      <c r="F626" s="414" t="str">
        <f>IF(地区標準卸価格!F626="","",IF(ISNUMBER(地区標準卸価格!F626),IF(入力!$C$17=1,ROUNDDOWN(地区標準卸価格!F626*ユーザ別掛け率!F626%,-入力!$C$16),IF(入力!$C$17=2,ROUNDUP(地区標準卸価格!F626*ユーザ別掛け率!F626%,-入力!$C$16),IF(入力!$C$17=3,ROUND(地区標準卸価格!F626*ユーザ別掛け率!F626%,-入力!$C$16),""))),地区標準卸価格!F626))</f>
        <v/>
      </c>
      <c r="G626" s="415">
        <f>'6桁'!G626</f>
        <v>0</v>
      </c>
      <c r="H626" s="416" t="str">
        <f>IF(地区標準卸価格!H626="","",IF(ISNUMBER(地区標準卸価格!H626),IF(入力!$C$17=1,ROUNDDOWN(地区標準卸価格!H626*ユーザ別掛け率!H626%,-入力!$C$16),IF(入力!$C$17=2,ROUNDUP(地区標準卸価格!H626*ユーザ別掛け率!H626%,-入力!$C$16),IF(入力!$C$17=3,ROUND(地区標準卸価格!H626*ユーザ別掛け率!H626%,-入力!$C$16),""))),地区標準卸価格!H626))</f>
        <v/>
      </c>
      <c r="I626" s="415">
        <f>'6桁'!I626</f>
        <v>0</v>
      </c>
      <c r="J626" s="416" t="str">
        <f>IF(地区標準卸価格!J626="","",IF(ISNUMBER(地区標準卸価格!J626),IF(入力!$C$17=1,ROUNDDOWN(地区標準卸価格!J626*ユーザ別掛け率!J626%,-入力!$C$16),IF(入力!$C$17=2,ROUNDUP(地区標準卸価格!J626*ユーザ別掛け率!J626%,-入力!$C$16),IF(入力!$C$17=3,ROUND(地区標準卸価格!J626*ユーザ別掛け率!J626%,-入力!$C$16),""))),地区標準卸価格!J626))</f>
        <v/>
      </c>
      <c r="K626" s="415">
        <f>'6桁'!K626</f>
        <v>0</v>
      </c>
      <c r="L626" s="416" t="str">
        <f>IF(地区標準卸価格!L626="","",IF(ISNUMBER(地区標準卸価格!L626),IF(入力!$C$17=1,ROUNDDOWN(地区標準卸価格!L626*ユーザ別掛け率!L626%,-入力!$C$16),IF(入力!$C$17=2,ROUNDUP(地区標準卸価格!L626*ユーザ別掛け率!L626%,-入力!$C$16),IF(入力!$C$17=3,ROUND(地区標準卸価格!L626*ユーザ別掛け率!L626%,-入力!$C$16),""))),地区標準卸価格!L626))</f>
        <v/>
      </c>
      <c r="M626" s="417">
        <f>'6桁'!M626</f>
        <v>0</v>
      </c>
      <c r="N626" s="414">
        <f>IF(地区標準卸価格!N626="","",IF(ISNUMBER(地区標準卸価格!N626),IF(入力!$C$17=1,ROUNDDOWN(地区標準卸価格!N626*ユーザ別掛け率!N626%,-入力!$C$16),IF(入力!$C$17=2,ROUNDUP(地区標準卸価格!N626*ユーザ別掛け率!N626%,-入力!$C$16),IF(入力!$C$17=3,ROUND(地区標準卸価格!N626*ユーザ別掛け率!N626%,-入力!$C$16),""))),地区標準卸価格!N626))</f>
        <v>75100</v>
      </c>
      <c r="O626" s="415" t="str">
        <f>'6桁'!O626</f>
        <v>W★</v>
      </c>
      <c r="P626" s="414">
        <f>IF(地区標準卸価格!P626="","",IF(ISNUMBER(地区標準卸価格!P626),IF(入力!$C$17=1,ROUNDDOWN(地区標準卸価格!P626*ユーザ別掛け率!P626%,-入力!$C$16),IF(入力!$C$17=2,ROUNDUP(地区標準卸価格!P626*ユーザ別掛け率!P626%,-入力!$C$16),IF(入力!$C$17=3,ROUND(地区標準卸価格!P626*ユーザ別掛け率!P626%,-入力!$C$16),""))),地区標準卸価格!P626))</f>
        <v>75100</v>
      </c>
      <c r="Q626" s="415" t="str">
        <f>'6桁'!Q626</f>
        <v>W★</v>
      </c>
      <c r="R626" s="416" t="str">
        <f>IF(地区標準卸価格!R626="","",IF(ISNUMBER(地区標準卸価格!R626),IF(入力!$C$17=1,ROUNDDOWN(地区標準卸価格!R626*ユーザ別掛け率!R626%,-入力!$C$16),IF(入力!$C$17=2,ROUNDUP(地区標準卸価格!R626*ユーザ別掛け率!R626%,-入力!$C$16),IF(入力!$C$17=3,ROUND(地区標準卸価格!R626*ユーザ別掛け率!R626%,-入力!$C$16),""))),地区標準卸価格!R626))</f>
        <v/>
      </c>
      <c r="S626" s="415">
        <f>'6桁'!S626</f>
        <v>0</v>
      </c>
      <c r="T626" s="416">
        <f>IF(地区標準卸価格!T626="","",IF(ISNUMBER(地区標準卸価格!T626),IF(入力!$C$17=1,ROUNDDOWN(地区標準卸価格!T626*ユーザ別掛け率!T626%,-入力!$C$16),IF(入力!$C$17=2,ROUNDUP(地区標準卸価格!T626*ユーザ別掛け率!T626%,-入力!$C$16),IF(入力!$C$17=3,ROUND(地区標準卸価格!T626*ユーザ別掛け率!T626%,-入力!$C$16),""))),地区標準卸価格!T626))</f>
        <v>75100</v>
      </c>
      <c r="U626" s="415" t="str">
        <f>'6桁'!U626</f>
        <v>W★</v>
      </c>
      <c r="V626" s="74"/>
      <c r="W626" s="251"/>
      <c r="X626" s="74"/>
      <c r="Y626" s="251"/>
    </row>
    <row r="627" spans="2:25" ht="30" customHeight="1">
      <c r="B627" s="391">
        <v>17</v>
      </c>
      <c r="C627" s="576" t="s">
        <v>113</v>
      </c>
      <c r="D627" s="610"/>
      <c r="E627" s="577"/>
      <c r="F627" s="398" t="str">
        <f>IF(地区標準卸価格!F627="","",IF(ISNUMBER(地区標準卸価格!F627),IF(入力!$C$17=1,ROUNDDOWN(地区標準卸価格!F627*ユーザ別掛け率!F627%,-入力!$C$16),IF(入力!$C$17=2,ROUNDUP(地区標準卸価格!F627*ユーザ別掛け率!F627%,-入力!$C$16),IF(入力!$C$17=3,ROUND(地区標準卸価格!F627*ユーザ別掛け率!F627%,-入力!$C$16),""))),地区標準卸価格!F627))</f>
        <v/>
      </c>
      <c r="G627" s="396">
        <f>'6桁'!G627</f>
        <v>0</v>
      </c>
      <c r="H627" s="398" t="str">
        <f>IF(地区標準卸価格!H627="","",IF(ISNUMBER(地区標準卸価格!H627),IF(入力!$C$17=1,ROUNDDOWN(地区標準卸価格!H627*ユーザ別掛け率!H627%,-入力!$C$16),IF(入力!$C$17=2,ROUNDUP(地区標準卸価格!H627*ユーザ別掛け率!H627%,-入力!$C$16),IF(入力!$C$17=3,ROUND(地区標準卸価格!H627*ユーザ別掛け率!H627%,-入力!$C$16),""))),地区標準卸価格!H627))</f>
        <v/>
      </c>
      <c r="I627" s="399">
        <f>'6桁'!I627</f>
        <v>0</v>
      </c>
      <c r="J627" s="398" t="str">
        <f>IF(地区標準卸価格!J627="","",IF(ISNUMBER(地区標準卸価格!J627),IF(入力!$C$17=1,ROUNDDOWN(地区標準卸価格!J627*ユーザ別掛け率!J627%,-入力!$C$16),IF(入力!$C$17=2,ROUNDUP(地区標準卸価格!J627*ユーザ別掛け率!J627%,-入力!$C$16),IF(入力!$C$17=3,ROUND(地区標準卸価格!J627*ユーザ別掛け率!J627%,-入力!$C$16),""))),地区標準卸価格!J627))</f>
        <v/>
      </c>
      <c r="K627" s="413">
        <f>'6桁'!K627</f>
        <v>0</v>
      </c>
      <c r="L627" s="398" t="str">
        <f>IF(地区標準卸価格!L627="","",IF(ISNUMBER(地区標準卸価格!L627),IF(入力!$C$17=1,ROUNDDOWN(地区標準卸価格!L627*ユーザ別掛け率!L627%,-入力!$C$16),IF(入力!$C$17=2,ROUNDUP(地区標準卸価格!L627*ユーザ別掛け率!L627%,-入力!$C$16),IF(入力!$C$17=3,ROUND(地区標準卸価格!L627*ユーザ別掛け率!L627%,-入力!$C$16),""))),地区標準卸価格!L627))</f>
        <v/>
      </c>
      <c r="M627" s="413">
        <f>'6桁'!M627</f>
        <v>0</v>
      </c>
      <c r="N627" s="398">
        <f>IF(地区標準卸価格!N627="","",IF(ISNUMBER(地区標準卸価格!N627),IF(入力!$C$17=1,ROUNDDOWN(地区標準卸価格!N627*ユーザ別掛け率!N627%,-入力!$C$16),IF(入力!$C$17=2,ROUNDUP(地区標準卸価格!N627*ユーザ別掛け率!N627%,-入力!$C$16),IF(入力!$C$17=3,ROUND(地区標準卸価格!N627*ユーザ別掛け率!N627%,-入力!$C$16),""))),地区標準卸価格!N627))</f>
        <v>56900</v>
      </c>
      <c r="O627" s="399" t="str">
        <f>'6桁'!O627</f>
        <v>V★</v>
      </c>
      <c r="P627" s="190">
        <f>IF(地区標準卸価格!P627="","",IF(ISNUMBER(地区標準卸価格!P627),IF(入力!$C$17=1,ROUNDDOWN(地区標準卸価格!P627*ユーザ別掛け率!P627%,-入力!$C$16),IF(入力!$C$17=2,ROUNDUP(地区標準卸価格!P627*ユーザ別掛け率!P627%,-入力!$C$16),IF(入力!$C$17=3,ROUND(地区標準卸価格!P627*ユーザ別掛け率!P627%,-入力!$C$16),""))),地区標準卸価格!P627))</f>
        <v>56900</v>
      </c>
      <c r="Q627" s="191" t="str">
        <f>'6桁'!Q627</f>
        <v>V★</v>
      </c>
      <c r="R627" s="398" t="str">
        <f>IF(地区標準卸価格!R627="","",IF(ISNUMBER(地区標準卸価格!R627),IF(入力!$C$17=1,ROUNDDOWN(地区標準卸価格!R627*ユーザ別掛け率!R627%,-入力!$C$16),IF(入力!$C$17=2,ROUNDUP(地区標準卸価格!R627*ユーザ別掛け率!R627%,-入力!$C$16),IF(入力!$C$17=3,ROUND(地区標準卸価格!R627*ユーザ別掛け率!R627%,-入力!$C$16),""))),地区標準卸価格!R627))</f>
        <v/>
      </c>
      <c r="S627" s="399">
        <f>'6桁'!S627</f>
        <v>0</v>
      </c>
      <c r="T627" s="398">
        <f>IF(地区標準卸価格!T627="","",IF(ISNUMBER(地区標準卸価格!T627),IF(入力!$C$17=1,ROUNDDOWN(地区標準卸価格!T627*ユーザ別掛け率!T627%,-入力!$C$16),IF(入力!$C$17=2,ROUNDUP(地区標準卸価格!T627*ユーザ別掛け率!T627%,-入力!$C$16),IF(入力!$C$17=3,ROUND(地区標準卸価格!T627*ユーザ別掛け率!T627%,-入力!$C$16),""))),地区標準卸価格!T627))</f>
        <v>56900</v>
      </c>
      <c r="U627" s="191" t="str">
        <f>'6桁'!U627</f>
        <v>V★</v>
      </c>
      <c r="V627" s="10"/>
      <c r="W627" s="251"/>
      <c r="X627" s="10"/>
      <c r="Y627" s="123"/>
    </row>
    <row r="628" spans="2:25" ht="30" customHeight="1">
      <c r="B628" s="391">
        <v>16</v>
      </c>
      <c r="C628" s="556" t="s">
        <v>108</v>
      </c>
      <c r="D628" s="633"/>
      <c r="E628" s="557"/>
      <c r="F628" s="75" t="str">
        <f>IF(地区標準卸価格!F628="","",IF(ISNUMBER(地区標準卸価格!F628),IF(入力!$C$17=1,ROUNDDOWN(地区標準卸価格!F628*ユーザ別掛け率!F628%,-入力!$C$16),IF(入力!$C$17=2,ROUNDUP(地区標準卸価格!F628*ユーザ別掛け率!F628%,-入力!$C$16),IF(入力!$C$17=3,ROUND(地区標準卸価格!F628*ユーザ別掛け率!F628%,-入力!$C$16),""))),地区標準卸価格!F628))</f>
        <v/>
      </c>
      <c r="G628" s="402">
        <f>'6桁'!G628</f>
        <v>0</v>
      </c>
      <c r="H628" s="75" t="str">
        <f>IF(地区標準卸価格!H628="","",IF(ISNUMBER(地区標準卸価格!H628),IF(入力!$C$17=1,ROUNDDOWN(地区標準卸価格!H628*ユーザ別掛け率!H628%,-入力!$C$16),IF(入力!$C$17=2,ROUNDUP(地区標準卸価格!H628*ユーザ別掛け率!H628%,-入力!$C$16),IF(入力!$C$17=3,ROUND(地区標準卸価格!H628*ユーザ別掛け率!H628%,-入力!$C$16),""))),地区標準卸価格!H628))</f>
        <v/>
      </c>
      <c r="I628" s="174">
        <f>'6桁'!I628</f>
        <v>0</v>
      </c>
      <c r="J628" s="75" t="str">
        <f>IF(地区標準卸価格!J628="","",IF(ISNUMBER(地区標準卸価格!J628),IF(入力!$C$17=1,ROUNDDOWN(地区標準卸価格!J628*ユーザ別掛け率!J628%,-入力!$C$16),IF(入力!$C$17=2,ROUNDUP(地区標準卸価格!J628*ユーザ別掛け率!J628%,-入力!$C$16),IF(入力!$C$17=3,ROUND(地区標準卸価格!J628*ユーザ別掛け率!J628%,-入力!$C$16),""))),地区標準卸価格!J628))</f>
        <v/>
      </c>
      <c r="K628" s="115">
        <f>'6桁'!K628</f>
        <v>0</v>
      </c>
      <c r="L628" s="75" t="str">
        <f>IF(地区標準卸価格!L628="","",IF(ISNUMBER(地区標準卸価格!L628),IF(入力!$C$17=1,ROUNDDOWN(地区標準卸価格!L628*ユーザ別掛け率!L628%,-入力!$C$16),IF(入力!$C$17=2,ROUNDUP(地区標準卸価格!L628*ユーザ別掛け率!L628%,-入力!$C$16),IF(入力!$C$17=3,ROUND(地区標準卸価格!L628*ユーザ別掛け率!L628%,-入力!$C$16),""))),地区標準卸価格!L628))</f>
        <v/>
      </c>
      <c r="M628" s="115">
        <f>'6桁'!M628</f>
        <v>0</v>
      </c>
      <c r="N628" s="75">
        <f>IF(地区標準卸価格!N628="","",IF(ISNUMBER(地区標準卸価格!N628),IF(入力!$C$17=1,ROUNDDOWN(地区標準卸価格!N628*ユーザ別掛け率!N628%,-入力!$C$16),IF(入力!$C$17=2,ROUNDUP(地区標準卸価格!N628*ユーザ別掛け率!N628%,-入力!$C$16),IF(入力!$C$17=3,ROUND(地区標準卸価格!N628*ユーザ別掛け率!N628%,-入力!$C$16),""))),地区標準卸価格!N628))</f>
        <v>48500</v>
      </c>
      <c r="O628" s="174" t="str">
        <f>'6桁'!O628</f>
        <v>V★</v>
      </c>
      <c r="P628" s="75">
        <f>IF(地区標準卸価格!P628="","",IF(ISNUMBER(地区標準卸価格!P628),IF(入力!$C$17=1,ROUNDDOWN(地区標準卸価格!P628*ユーザ別掛け率!P628%,-入力!$C$16),IF(入力!$C$17=2,ROUNDUP(地区標準卸価格!P628*ユーザ別掛け率!P628%,-入力!$C$16),IF(入力!$C$17=3,ROUND(地区標準卸価格!P628*ユーザ別掛け率!P628%,-入力!$C$16),""))),地区標準卸価格!P628))</f>
        <v>48500</v>
      </c>
      <c r="Q628" s="174" t="str">
        <f>'6桁'!Q628</f>
        <v>V★</v>
      </c>
      <c r="R628" s="75" t="str">
        <f>IF(地区標準卸価格!R628="","",IF(ISNUMBER(地区標準卸価格!R628),IF(入力!$C$17=1,ROUNDDOWN(地区標準卸価格!R628*ユーザ別掛け率!R628%,-入力!$C$16),IF(入力!$C$17=2,ROUNDUP(地区標準卸価格!R628*ユーザ別掛け率!R628%,-入力!$C$16),IF(入力!$C$17=3,ROUND(地区標準卸価格!R628*ユーザ別掛け率!R628%,-入力!$C$16),""))),地区標準卸価格!R628))</f>
        <v/>
      </c>
      <c r="S628" s="174">
        <f>'6桁'!S628</f>
        <v>0</v>
      </c>
      <c r="T628" s="75">
        <f>IF(地区標準卸価格!T628="","",IF(ISNUMBER(地区標準卸価格!T628),IF(入力!$C$17=1,ROUNDDOWN(地区標準卸価格!T628*ユーザ別掛け率!T628%,-入力!$C$16),IF(入力!$C$17=2,ROUNDUP(地区標準卸価格!T628*ユーザ別掛け率!T628%,-入力!$C$16),IF(入力!$C$17=3,ROUND(地区標準卸価格!T628*ユーザ別掛け率!T628%,-入力!$C$16),""))),地区標準卸価格!T628))</f>
        <v>48500</v>
      </c>
      <c r="U628" s="360" t="str">
        <f>'6桁'!U628</f>
        <v>V★</v>
      </c>
      <c r="V628" s="10"/>
      <c r="W628" s="251"/>
      <c r="X628" s="10"/>
      <c r="Y628" s="123"/>
    </row>
    <row r="629" spans="2:25" ht="30" customHeight="1">
      <c r="B629" s="630">
        <v>15</v>
      </c>
      <c r="C629" s="556" t="s">
        <v>45</v>
      </c>
      <c r="D629" s="633"/>
      <c r="E629" s="557"/>
      <c r="F629" s="114" t="str">
        <f>IF(地区標準卸価格!F629="","",IF(ISNUMBER(地区標準卸価格!F629),IF(入力!$C$17=1,ROUNDDOWN(地区標準卸価格!F629*ユーザ別掛け率!F629%,-入力!$C$16),IF(入力!$C$17=2,ROUNDUP(地区標準卸価格!F629*ユーザ別掛け率!F629%,-入力!$C$16),IF(入力!$C$17=3,ROUND(地区標準卸価格!F629*ユーザ別掛け率!F629%,-入力!$C$16),""))),地区標準卸価格!F629))</f>
        <v/>
      </c>
      <c r="G629" s="97">
        <f>'6桁'!G629</f>
        <v>0</v>
      </c>
      <c r="H629" s="114" t="str">
        <f>IF(地区標準卸価格!H629="","",IF(ISNUMBER(地区標準卸価格!H629),IF(入力!$C$17=1,ROUNDDOWN(地区標準卸価格!H629*ユーザ別掛け率!H629%,-入力!$C$16),IF(入力!$C$17=2,ROUNDUP(地区標準卸価格!H629*ユーザ別掛け率!H629%,-入力!$C$16),IF(入力!$C$17=3,ROUND(地区標準卸価格!H629*ユーザ別掛け率!H629%,-入力!$C$16),""))),地区標準卸価格!H629))</f>
        <v/>
      </c>
      <c r="I629" s="97">
        <f>'6桁'!I629</f>
        <v>0</v>
      </c>
      <c r="J629" s="114" t="str">
        <f>IF(地区標準卸価格!J629="","",IF(ISNUMBER(地区標準卸価格!J629),IF(入力!$C$17=1,ROUNDDOWN(地区標準卸価格!J629*ユーザ別掛け率!J629%,-入力!$C$16),IF(入力!$C$17=2,ROUNDUP(地区標準卸価格!J629*ユーザ別掛け率!J629%,-入力!$C$16),IF(入力!$C$17=3,ROUND(地区標準卸価格!J629*ユーザ別掛け率!J629%,-入力!$C$16),""))),地区標準卸価格!J629))</f>
        <v/>
      </c>
      <c r="K629" s="97">
        <f>'6桁'!K629</f>
        <v>0</v>
      </c>
      <c r="L629" s="175" t="str">
        <f>IF(地区標準卸価格!L629="","",IF(ISNUMBER(地区標準卸価格!L629),IF(入力!$C$17=1,ROUNDDOWN(地区標準卸価格!L629*ユーザ別掛け率!L629%,-入力!$C$16),IF(入力!$C$17=2,ROUNDUP(地区標準卸価格!L629*ユーザ別掛け率!L629%,-入力!$C$16),IF(入力!$C$17=3,ROUND(地区標準卸価格!L629*ユーザ別掛け率!L629%,-入力!$C$16),""))),地区標準卸価格!L629))</f>
        <v/>
      </c>
      <c r="M629" s="144">
        <f>'6桁'!M629</f>
        <v>0</v>
      </c>
      <c r="N629" s="114">
        <f>IF(地区標準卸価格!N629="","",IF(ISNUMBER(地区標準卸価格!N629),IF(入力!$C$17=1,ROUNDDOWN(地区標準卸価格!N629*ユーザ別掛け率!N629%,-入力!$C$16),IF(入力!$C$17=2,ROUNDUP(地区標準卸価格!N629*ユーザ別掛け率!N629%,-入力!$C$16),IF(入力!$C$17=3,ROUND(地区標準卸価格!N629*ユーザ別掛け率!N629%,-入力!$C$16),""))),地区標準卸価格!N629))</f>
        <v>35800</v>
      </c>
      <c r="O629" s="97" t="str">
        <f>'6桁'!O629</f>
        <v>V
94R M21</v>
      </c>
      <c r="P629" s="175">
        <f>IF(地区標準卸価格!P629="","",IF(ISNUMBER(地区標準卸価格!P629),IF(入力!$C$17=1,ROUNDDOWN(地区標準卸価格!P629*ユーザ別掛け率!P629%,-入力!$C$16),IF(入力!$C$17=2,ROUNDUP(地区標準卸価格!P629*ユーザ別掛け率!P629%,-入力!$C$16),IF(入力!$C$17=3,ROUND(地区標準卸価格!P629*ユーザ別掛け率!P629%,-入力!$C$16),""))),地区標準卸価格!P629))</f>
        <v>35800</v>
      </c>
      <c r="Q629" s="97" t="str">
        <f>'6桁'!Q629</f>
        <v>V
94R S11</v>
      </c>
      <c r="R629" s="114">
        <f>IF(地区標準卸価格!R629="","",IF(ISNUMBER(地区標準卸価格!R629),IF(入力!$C$17=1,ROUNDDOWN(地区標準卸価格!R629*ユーザ別掛け率!R629%,-入力!$C$16),IF(入力!$C$17=2,ROUNDUP(地区標準卸価格!R629*ユーザ別掛け率!R629%,-入力!$C$16),IF(入力!$C$17=3,ROUND(地区標準卸価格!R629*ユーザ別掛け率!R629%,-入力!$C$16),""))),地区標準卸価格!R629))</f>
        <v>35800</v>
      </c>
      <c r="S629" s="97" t="str">
        <f>'6桁'!S629</f>
        <v>V</v>
      </c>
      <c r="T629" s="114" t="str">
        <f>IF(地区標準卸価格!T629="","",IF(ISNUMBER(地区標準卸価格!T629),IF(入力!$C$17=1,ROUNDDOWN(地区標準卸価格!T629*ユーザ別掛け率!T629%,-入力!$C$16),IF(入力!$C$17=2,ROUNDUP(地区標準卸価格!T629*ユーザ別掛け率!T629%,-入力!$C$16),IF(入力!$C$17=3,ROUND(地区標準卸価格!T629*ユーザ別掛け率!T629%,-入力!$C$16),""))),地区標準卸価格!T629))</f>
        <v/>
      </c>
      <c r="U629" s="97">
        <f>'6桁'!U629</f>
        <v>0</v>
      </c>
      <c r="V629" s="74"/>
      <c r="W629" s="251"/>
      <c r="X629" s="74"/>
      <c r="Y629" s="251"/>
    </row>
    <row r="630" spans="2:25" ht="30" customHeight="1">
      <c r="B630" s="631"/>
      <c r="C630" s="576" t="s">
        <v>102</v>
      </c>
      <c r="D630" s="610"/>
      <c r="E630" s="577"/>
      <c r="F630" s="95">
        <f>IF(地区標準卸価格!F630="","",IF(ISNUMBER(地区標準卸価格!F630),IF(入力!$C$17=1,ROUNDDOWN(地区標準卸価格!F630*ユーザ別掛け率!F630%,-入力!$C$16),IF(入力!$C$17=2,ROUNDUP(地区標準卸価格!F630*ユーザ別掛け率!F630%,-入力!$C$16),IF(入力!$C$17=3,ROUND(地区標準卸価格!F630*ユーザ別掛け率!F630%,-入力!$C$16),""))),地区標準卸価格!F630))</f>
        <v>33100</v>
      </c>
      <c r="G630" s="126" t="str">
        <f>'6桁'!G630</f>
        <v>Q★</v>
      </c>
      <c r="H630" s="95">
        <f>IF(地区標準卸価格!H630="","",IF(ISNUMBER(地区標準卸価格!H630),IF(入力!$C$17=1,ROUNDDOWN(地区標準卸価格!H630*ユーザ別掛け率!H630%,-入力!$C$16),IF(入力!$C$17=2,ROUNDUP(地区標準卸価格!H630*ユーザ別掛け率!H630%,-入力!$C$16),IF(入力!$C$17=3,ROUND(地区標準卸価格!H630*ユーザ別掛け率!H630%,-入力!$C$16),""))),地区標準卸価格!H630))</f>
        <v>33100</v>
      </c>
      <c r="I630" s="126" t="str">
        <f>'6桁'!I630</f>
        <v>Q★</v>
      </c>
      <c r="J630" s="95">
        <f>IF(地区標準卸価格!J630="","",IF(ISNUMBER(地区標準卸価格!J630),IF(入力!$C$17=1,ROUNDDOWN(地区標準卸価格!J630*ユーザ別掛け率!J630%,-入力!$C$16),IF(入力!$C$17=2,ROUNDUP(地区標準卸価格!J630*ユーザ別掛け率!J630%,-入力!$C$16),IF(入力!$C$17=3,ROUND(地区標準卸価格!J630*ユーザ別掛け率!J630%,-入力!$C$16),""))),地区標準卸価格!J630))</f>
        <v>26000</v>
      </c>
      <c r="K630" s="126" t="str">
        <f>'6桁'!K630</f>
        <v>Q</v>
      </c>
      <c r="L630" s="95">
        <f>IF(地区標準卸価格!L630="","",IF(ISNUMBER(地区標準卸価格!L630),IF(入力!$C$17=1,ROUNDDOWN(地区標準卸価格!L630*ユーザ別掛け率!L630%,-入力!$C$16),IF(入力!$C$17=2,ROUNDUP(地区標準卸価格!L630*ユーザ別掛け率!L630%,-入力!$C$16),IF(入力!$C$17=3,ROUND(地区標準卸価格!L630*ユーザ別掛け率!L630%,-入力!$C$16),""))),地区標準卸価格!L630))</f>
        <v>33100</v>
      </c>
      <c r="M630" s="126" t="str">
        <f>'6桁'!M630</f>
        <v>Q★</v>
      </c>
      <c r="N630" s="95" t="str">
        <f>IF(地区標準卸価格!N630="","",IF(ISNUMBER(地区標準卸価格!N630),IF(入力!$C$17=1,ROUNDDOWN(地区標準卸価格!N630*ユーザ別掛け率!N630%,-入力!$C$16),IF(入力!$C$17=2,ROUNDUP(地区標準卸価格!N630*ユーザ別掛け率!N630%,-入力!$C$16),IF(入力!$C$17=3,ROUND(地区標準卸価格!N630*ユーザ別掛け率!N630%,-入力!$C$16),""))),地区標準卸価格!N630))</f>
        <v/>
      </c>
      <c r="O630" s="96">
        <f>'6桁'!O630</f>
        <v>0</v>
      </c>
      <c r="P630" s="176" t="str">
        <f>IF(地区標準卸価格!P630="","",IF(ISNUMBER(地区標準卸価格!P630),IF(入力!$C$17=1,ROUNDDOWN(地区標準卸価格!P630*ユーザ別掛け率!P630%,-入力!$C$16),IF(入力!$C$17=2,ROUNDUP(地区標準卸価格!P630*ユーザ別掛け率!P630%,-入力!$C$16),IF(入力!$C$17=3,ROUND(地区標準卸価格!P630*ユーザ別掛け率!P630%,-入力!$C$16),""))),地区標準卸価格!P630))</f>
        <v/>
      </c>
      <c r="Q630" s="96">
        <f>'6桁'!Q630</f>
        <v>0</v>
      </c>
      <c r="R630" s="176" t="str">
        <f>IF(地区標準卸価格!R630="","",IF(ISNUMBER(地区標準卸価格!R630),IF(入力!$C$17=1,ROUNDDOWN(地区標準卸価格!R630*ユーザ別掛け率!R630%,-入力!$C$16),IF(入力!$C$17=2,ROUNDUP(地区標準卸価格!R630*ユーザ別掛け率!R630%,-入力!$C$16),IF(入力!$C$17=3,ROUND(地区標準卸価格!R630*ユーザ別掛け率!R630%,-入力!$C$16),""))),地区標準卸価格!R630))</f>
        <v/>
      </c>
      <c r="S630" s="96">
        <f>'6桁'!S630</f>
        <v>0</v>
      </c>
      <c r="T630" s="176" t="str">
        <f>IF(地区標準卸価格!T630="","",IF(ISNUMBER(地区標準卸価格!T630),IF(入力!$C$17=1,ROUNDDOWN(地区標準卸価格!T630*ユーザ別掛け率!T630%,-入力!$C$16),IF(入力!$C$17=2,ROUNDUP(地区標準卸価格!T630*ユーザ別掛け率!T630%,-入力!$C$16),IF(入力!$C$17=3,ROUND(地区標準卸価格!T630*ユーザ別掛け率!T630%,-入力!$C$16),""))),地区標準卸価格!T630))</f>
        <v/>
      </c>
      <c r="U630" s="96">
        <f>'6桁'!U630</f>
        <v>0</v>
      </c>
      <c r="V630" s="74"/>
      <c r="W630" s="251"/>
      <c r="X630" s="74"/>
      <c r="Y630" s="251"/>
    </row>
    <row r="631" spans="2:25" ht="30" customHeight="1">
      <c r="B631" s="631"/>
      <c r="C631" s="576" t="s">
        <v>109</v>
      </c>
      <c r="D631" s="610"/>
      <c r="E631" s="577"/>
      <c r="F631" s="95">
        <f>IF(地区標準卸価格!F631="","",IF(ISNUMBER(地区標準卸価格!F631),IF(入力!$C$17=1,ROUNDDOWN(地区標準卸価格!F631*ユーザ別掛け率!F631%,-入力!$C$16),IF(入力!$C$17=2,ROUNDUP(地区標準卸価格!F631*ユーザ別掛け率!F631%,-入力!$C$16),IF(入力!$C$17=3,ROUND(地区標準卸価格!F631*ユーザ別掛け率!F631%,-入力!$C$16),""))),地区標準卸価格!F631))</f>
        <v>33500</v>
      </c>
      <c r="G631" s="126" t="str">
        <f>'6桁'!G631</f>
        <v>Q
H-R</v>
      </c>
      <c r="H631" s="95">
        <f>IF(地区標準卸価格!H631="","",IF(ISNUMBER(地区標準卸価格!H631),IF(入力!$C$17=1,ROUNDDOWN(地区標準卸価格!H631*ユーザ別掛け率!H631%,-入力!$C$16),IF(入力!$C$17=2,ROUNDUP(地区標準卸価格!H631*ユーザ別掛け率!H631%,-入力!$C$16),IF(入力!$C$17=3,ROUND(地区標準卸価格!H631*ユーザ別掛け率!H631%,-入力!$C$16),""))),地区標準卸価格!H631))</f>
        <v>33500</v>
      </c>
      <c r="I631" s="126" t="str">
        <f>'6桁'!I631</f>
        <v>Q
H-L</v>
      </c>
      <c r="J631" s="95" t="str">
        <f>IF(地区標準卸価格!J631="","",IF(ISNUMBER(地区標準卸価格!J631),IF(入力!$C$17=1,ROUNDDOWN(地区標準卸価格!J631*ユーザ別掛け率!J631%,-入力!$C$16),IF(入力!$C$17=2,ROUNDUP(地区標準卸価格!J631*ユーザ別掛け率!J631%,-入力!$C$16),IF(入力!$C$17=3,ROUND(地区標準卸価格!J631*ユーザ別掛け率!J631%,-入力!$C$16),""))),地区標準卸価格!J631))</f>
        <v/>
      </c>
      <c r="K631" s="126">
        <f>'6桁'!K631</f>
        <v>0</v>
      </c>
      <c r="L631" s="95">
        <f>IF(地区標準卸価格!L631="","",IF(ISNUMBER(地区標準卸価格!L631),IF(入力!$C$17=1,ROUNDDOWN(地区標準卸価格!L631*ユーザ別掛け率!L631%,-入力!$C$16),IF(入力!$C$17=2,ROUNDUP(地区標準卸価格!L631*ユーザ別掛け率!L631%,-入力!$C$16),IF(入力!$C$17=3,ROUND(地区標準卸価格!L631*ユーザ別掛け率!L631%,-入力!$C$16),""))),地区標準卸価格!L631))</f>
        <v>33500</v>
      </c>
      <c r="M631" s="126" t="str">
        <f>'6桁'!M631</f>
        <v>Q</v>
      </c>
      <c r="N631" s="95" t="str">
        <f>IF(地区標準卸価格!N631="","",IF(ISNUMBER(地区標準卸価格!N631),IF(入力!$C$17=1,ROUNDDOWN(地区標準卸価格!N631*ユーザ別掛け率!N631%,-入力!$C$16),IF(入力!$C$17=2,ROUNDUP(地区標準卸価格!N631*ユーザ別掛け率!N631%,-入力!$C$16),IF(入力!$C$17=3,ROUND(地区標準卸価格!N631*ユーザ別掛け率!N631%,-入力!$C$16),""))),地区標準卸価格!N631))</f>
        <v/>
      </c>
      <c r="O631" s="96">
        <f>'6桁'!O631</f>
        <v>0</v>
      </c>
      <c r="P631" s="176" t="str">
        <f>IF(地区標準卸価格!P631="","",IF(ISNUMBER(地区標準卸価格!P631),IF(入力!$C$17=1,ROUNDDOWN(地区標準卸価格!P631*ユーザ別掛け率!P631%,-入力!$C$16),IF(入力!$C$17=2,ROUNDUP(地区標準卸価格!P631*ユーザ別掛け率!P631%,-入力!$C$16),IF(入力!$C$17=3,ROUND(地区標準卸価格!P631*ユーザ別掛け率!P631%,-入力!$C$16),""))),地区標準卸価格!P631))</f>
        <v/>
      </c>
      <c r="Q631" s="96">
        <f>'6桁'!Q631</f>
        <v>0</v>
      </c>
      <c r="R631" s="176" t="str">
        <f>IF(地区標準卸価格!R631="","",IF(ISNUMBER(地区標準卸価格!R631),IF(入力!$C$17=1,ROUNDDOWN(地区標準卸価格!R631*ユーザ別掛け率!R631%,-入力!$C$16),IF(入力!$C$17=2,ROUNDUP(地区標準卸価格!R631*ユーザ別掛け率!R631%,-入力!$C$16),IF(入力!$C$17=3,ROUND(地区標準卸価格!R631*ユーザ別掛け率!R631%,-入力!$C$16),""))),地区標準卸価格!R631))</f>
        <v/>
      </c>
      <c r="S631" s="96">
        <f>'6桁'!S631</f>
        <v>0</v>
      </c>
      <c r="T631" s="176" t="str">
        <f>IF(地区標準卸価格!T631="","",IF(ISNUMBER(地区標準卸価格!T631),IF(入力!$C$17=1,ROUNDDOWN(地区標準卸価格!T631*ユーザ別掛け率!T631%,-入力!$C$16),IF(入力!$C$17=2,ROUNDUP(地区標準卸価格!T631*ユーザ別掛け率!T631%,-入力!$C$16),IF(入力!$C$17=3,ROUND(地区標準卸価格!T631*ユーザ別掛け率!T631%,-入力!$C$16),""))),地区標準卸価格!T631))</f>
        <v/>
      </c>
      <c r="U631" s="96">
        <f>'6桁'!U631</f>
        <v>0</v>
      </c>
      <c r="V631" s="74"/>
      <c r="W631" s="251"/>
      <c r="X631" s="74"/>
      <c r="Y631" s="251"/>
    </row>
    <row r="632" spans="2:25" ht="30" customHeight="1">
      <c r="B632" s="631"/>
      <c r="C632" s="576" t="s">
        <v>735</v>
      </c>
      <c r="D632" s="610"/>
      <c r="E632" s="577"/>
      <c r="F632" s="95" t="str">
        <f>IF(地区標準卸価格!F632="","",IF(ISNUMBER(地区標準卸価格!F632),IF(入力!$C$17=1,ROUNDDOWN(地区標準卸価格!F632*ユーザ別掛け率!F632%,-入力!$C$16),IF(入力!$C$17=2,ROUNDUP(地区標準卸価格!F632*ユーザ別掛け率!F632%,-入力!$C$16),IF(入力!$C$17=3,ROUND(地区標準卸価格!F632*ユーザ別掛け率!F632%,-入力!$C$16),""))),地区標準卸価格!F632))</f>
        <v/>
      </c>
      <c r="G632" s="96">
        <f>'6桁'!G632</f>
        <v>0</v>
      </c>
      <c r="H632" s="176" t="str">
        <f>IF(地区標準卸価格!H632="","",IF(ISNUMBER(地区標準卸価格!H632),IF(入力!$C$17=1,ROUNDDOWN(地区標準卸価格!H632*ユーザ別掛け率!H632%,-入力!$C$16),IF(入力!$C$17=2,ROUNDUP(地区標準卸価格!H632*ユーザ別掛け率!H632%,-入力!$C$16),IF(入力!$C$17=3,ROUND(地区標準卸価格!H632*ユーザ別掛け率!H632%,-入力!$C$16),""))),地区標準卸価格!H632))</f>
        <v/>
      </c>
      <c r="I632" s="96">
        <f>'6桁'!I632</f>
        <v>0</v>
      </c>
      <c r="J632" s="176" t="str">
        <f>IF(地区標準卸価格!J632="","",IF(ISNUMBER(地区標準卸価格!J632),IF(入力!$C$17=1,ROUNDDOWN(地区標準卸価格!J632*ユーザ別掛け率!J632%,-入力!$C$16),IF(入力!$C$17=2,ROUNDUP(地区標準卸価格!J632*ユーザ別掛け率!J632%,-入力!$C$16),IF(入力!$C$17=3,ROUND(地区標準卸価格!J632*ユーザ別掛け率!J632%,-入力!$C$16),""))),地区標準卸価格!J632))</f>
        <v/>
      </c>
      <c r="K632" s="96">
        <f>'6桁'!K632</f>
        <v>0</v>
      </c>
      <c r="L632" s="176">
        <f>IF(地区標準卸価格!L632="","",IF(ISNUMBER(地区標準卸価格!L632),IF(入力!$C$17=1,ROUNDDOWN(地区標準卸価格!L632*ユーザ別掛け率!L632%,-入力!$C$16),IF(入力!$C$17=2,ROUNDUP(地区標準卸価格!L632*ユーザ別掛け率!L632%,-入力!$C$16),IF(入力!$C$17=3,ROUND(地区標準卸価格!L632*ユーザ別掛け率!L632%,-入力!$C$16),""))),地区標準卸価格!L632))</f>
        <v>37900</v>
      </c>
      <c r="M632" s="126" t="str">
        <f>'6桁'!M632</f>
        <v>Q</v>
      </c>
      <c r="N632" s="95" t="str">
        <f>IF(地区標準卸価格!N632="","",IF(ISNUMBER(地区標準卸価格!N632),IF(入力!$C$17=1,ROUNDDOWN(地区標準卸価格!N632*ユーザ別掛け率!N632%,-入力!$C$16),IF(入力!$C$17=2,ROUNDUP(地区標準卸価格!N632*ユーザ別掛け率!N632%,-入力!$C$16),IF(入力!$C$17=3,ROUND(地区標準卸価格!N632*ユーザ別掛け率!N632%,-入力!$C$16),""))),地区標準卸価格!N632))</f>
        <v/>
      </c>
      <c r="O632" s="96">
        <f>'6桁'!O632</f>
        <v>0</v>
      </c>
      <c r="P632" s="176" t="str">
        <f>IF(地区標準卸価格!P632="","",IF(ISNUMBER(地区標準卸価格!P632),IF(入力!$C$17=1,ROUNDDOWN(地区標準卸価格!P632*ユーザ別掛け率!P632%,-入力!$C$16),IF(入力!$C$17=2,ROUNDUP(地区標準卸価格!P632*ユーザ別掛け率!P632%,-入力!$C$16),IF(入力!$C$17=3,ROUND(地区標準卸価格!P632*ユーザ別掛け率!P632%,-入力!$C$16),""))),地区標準卸価格!P632))</f>
        <v/>
      </c>
      <c r="Q632" s="96">
        <f>'6桁'!Q632</f>
        <v>0</v>
      </c>
      <c r="R632" s="176" t="str">
        <f>IF(地区標準卸価格!R632="","",IF(ISNUMBER(地区標準卸価格!R632),IF(入力!$C$17=1,ROUNDDOWN(地区標準卸価格!R632*ユーザ別掛け率!R632%,-入力!$C$16),IF(入力!$C$17=2,ROUNDUP(地区標準卸価格!R632*ユーザ別掛け率!R632%,-入力!$C$16),IF(入力!$C$17=3,ROUND(地区標準卸価格!R632*ユーザ別掛け率!R632%,-入力!$C$16),""))),地区標準卸価格!R632))</f>
        <v/>
      </c>
      <c r="S632" s="96">
        <f>'6桁'!S632</f>
        <v>0</v>
      </c>
      <c r="T632" s="176" t="str">
        <f>IF(地区標準卸価格!T632="","",IF(ISNUMBER(地区標準卸価格!T632),IF(入力!$C$17=1,ROUNDDOWN(地区標準卸価格!T632*ユーザ別掛け率!T632%,-入力!$C$16),IF(入力!$C$17=2,ROUNDUP(地区標準卸価格!T632*ユーザ別掛け率!T632%,-入力!$C$16),IF(入力!$C$17=3,ROUND(地区標準卸価格!T632*ユーザ別掛け率!T632%,-入力!$C$16),""))),地区標準卸価格!T632))</f>
        <v/>
      </c>
      <c r="U632" s="96">
        <f>'6桁'!U632</f>
        <v>0</v>
      </c>
      <c r="V632" s="74"/>
      <c r="W632" s="251"/>
      <c r="X632" s="74"/>
      <c r="Y632" s="251"/>
    </row>
    <row r="633" spans="2:25" ht="30" customHeight="1">
      <c r="B633" s="631"/>
      <c r="C633" s="576" t="s">
        <v>176</v>
      </c>
      <c r="D633" s="610"/>
      <c r="E633" s="577"/>
      <c r="F633" s="95">
        <f>IF(地区標準卸価格!F633="","",IF(ISNUMBER(地区標準卸価格!F633),IF(入力!$C$17=1,ROUNDDOWN(地区標準卸価格!F633*ユーザ別掛け率!F633%,-入力!$C$16),IF(入力!$C$17=2,ROUNDUP(地区標準卸価格!F633*ユーザ別掛け率!F633%,-入力!$C$16),IF(入力!$C$17=3,ROUND(地区標準卸価格!F633*ユーザ別掛け率!F633%,-入力!$C$16),""))),地区標準卸価格!F633))</f>
        <v>28600</v>
      </c>
      <c r="G633" s="96" t="str">
        <f>'6桁'!G633</f>
        <v>Q★</v>
      </c>
      <c r="H633" s="176">
        <f>IF(地区標準卸価格!H633="","",IF(ISNUMBER(地区標準卸価格!H633),IF(入力!$C$17=1,ROUNDDOWN(地区標準卸価格!H633*ユーザ別掛け率!H633%,-入力!$C$16),IF(入力!$C$17=2,ROUNDUP(地区標準卸価格!H633*ユーザ別掛け率!H633%,-入力!$C$16),IF(入力!$C$17=3,ROUND(地区標準卸価格!H633*ユーザ別掛け率!H633%,-入力!$C$16),""))),地区標準卸価格!H633))</f>
        <v>28600</v>
      </c>
      <c r="I633" s="96" t="str">
        <f>'6桁'!I633</f>
        <v>Q★</v>
      </c>
      <c r="J633" s="176">
        <f>IF(地区標準卸価格!J633="","",IF(ISNUMBER(地区標準卸価格!J633),IF(入力!$C$17=1,ROUNDDOWN(地区標準卸価格!J633*ユーザ別掛け率!J633%,-入力!$C$16),IF(入力!$C$17=2,ROUNDUP(地区標準卸価格!J633*ユーザ別掛け率!J633%,-入力!$C$16),IF(入力!$C$17=3,ROUND(地区標準卸価格!J633*ユーザ別掛け率!J633%,-入力!$C$16),""))),地区標準卸価格!J633))</f>
        <v>22700</v>
      </c>
      <c r="K633" s="96" t="str">
        <f>'6桁'!K633</f>
        <v>Q</v>
      </c>
      <c r="L633" s="176">
        <f>IF(地区標準卸価格!L633="","",IF(ISNUMBER(地区標準卸価格!L633),IF(入力!$C$17=1,ROUNDDOWN(地区標準卸価格!L633*ユーザ別掛け率!L633%,-入力!$C$16),IF(入力!$C$17=2,ROUNDUP(地区標準卸価格!L633*ユーザ別掛け率!L633%,-入力!$C$16),IF(入力!$C$17=3,ROUND(地区標準卸価格!L633*ユーザ別掛け率!L633%,-入力!$C$16),""))),地区標準卸価格!L633))</f>
        <v>28600</v>
      </c>
      <c r="M633" s="126" t="str">
        <f>'6桁'!M633</f>
        <v>Q★</v>
      </c>
      <c r="N633" s="95" t="str">
        <f>IF(地区標準卸価格!N633="","",IF(ISNUMBER(地区標準卸価格!N633),IF(入力!$C$17=1,ROUNDDOWN(地区標準卸価格!N633*ユーザ別掛け率!N633%,-入力!$C$16),IF(入力!$C$17=2,ROUNDUP(地区標準卸価格!N633*ユーザ別掛け率!N633%,-入力!$C$16),IF(入力!$C$17=3,ROUND(地区標準卸価格!N633*ユーザ別掛け率!N633%,-入力!$C$16),""))),地区標準卸価格!N633))</f>
        <v/>
      </c>
      <c r="O633" s="96">
        <f>'6桁'!O633</f>
        <v>0</v>
      </c>
      <c r="P633" s="176" t="str">
        <f>IF(地区標準卸価格!P633="","",IF(ISNUMBER(地区標準卸価格!P633),IF(入力!$C$17=1,ROUNDDOWN(地区標準卸価格!P633*ユーザ別掛け率!P633%,-入力!$C$16),IF(入力!$C$17=2,ROUNDUP(地区標準卸価格!P633*ユーザ別掛け率!P633%,-入力!$C$16),IF(入力!$C$17=3,ROUND(地区標準卸価格!P633*ユーザ別掛け率!P633%,-入力!$C$16),""))),地区標準卸価格!P633))</f>
        <v/>
      </c>
      <c r="Q633" s="96">
        <f>'6桁'!Q633</f>
        <v>0</v>
      </c>
      <c r="R633" s="176" t="str">
        <f>IF(地区標準卸価格!R633="","",IF(ISNUMBER(地区標準卸価格!R633),IF(入力!$C$17=1,ROUNDDOWN(地区標準卸価格!R633*ユーザ別掛け率!R633%,-入力!$C$16),IF(入力!$C$17=2,ROUNDUP(地区標準卸価格!R633*ユーザ別掛け率!R633%,-入力!$C$16),IF(入力!$C$17=3,ROUND(地区標準卸価格!R633*ユーザ別掛け率!R633%,-入力!$C$16),""))),地区標準卸価格!R633))</f>
        <v/>
      </c>
      <c r="S633" s="96">
        <f>'6桁'!S633</f>
        <v>0</v>
      </c>
      <c r="T633" s="176" t="str">
        <f>IF(地区標準卸価格!T633="","",IF(ISNUMBER(地区標準卸価格!T633),IF(入力!$C$17=1,ROUNDDOWN(地区標準卸価格!T633*ユーザ別掛け率!T633%,-入力!$C$16),IF(入力!$C$17=2,ROUNDUP(地区標準卸価格!T633*ユーザ別掛け率!T633%,-入力!$C$16),IF(入力!$C$17=3,ROUND(地区標準卸価格!T633*ユーザ別掛け率!T633%,-入力!$C$16),""))),地区標準卸価格!T633))</f>
        <v/>
      </c>
      <c r="U633" s="96">
        <f>'6桁'!U633</f>
        <v>0</v>
      </c>
      <c r="V633" s="74"/>
      <c r="W633" s="251"/>
      <c r="X633" s="74"/>
      <c r="Y633" s="251"/>
    </row>
    <row r="634" spans="2:25" ht="30" customHeight="1">
      <c r="B634" s="631"/>
      <c r="C634" s="576" t="s">
        <v>107</v>
      </c>
      <c r="D634" s="610"/>
      <c r="E634" s="577"/>
      <c r="F634" s="95">
        <f>IF(地区標準卸価格!F634="","",IF(ISNUMBER(地区標準卸価格!F634),IF(入力!$C$17=1,ROUNDDOWN(地区標準卸価格!F634*ユーザ別掛け率!F634%,-入力!$C$16),IF(入力!$C$17=2,ROUNDUP(地区標準卸価格!F634*ユーザ別掛け率!F634%,-入力!$C$16),IF(入力!$C$17=3,ROUND(地区標準卸価格!F634*ユーザ別掛け率!F634%,-入力!$C$16),""))),地区標準卸価格!F634))</f>
        <v>30500</v>
      </c>
      <c r="G634" s="96" t="str">
        <f>'6桁'!G634</f>
        <v>Q★</v>
      </c>
      <c r="H634" s="176">
        <f>IF(地区標準卸価格!H634="","",IF(ISNUMBER(地区標準卸価格!H634),IF(入力!$C$17=1,ROUNDDOWN(地区標準卸価格!H634*ユーザ別掛け率!H634%,-入力!$C$16),IF(入力!$C$17=2,ROUNDUP(地区標準卸価格!H634*ユーザ別掛け率!H634%,-入力!$C$16),IF(入力!$C$17=3,ROUND(地区標準卸価格!H634*ユーザ別掛け率!H634%,-入力!$C$16),""))),地区標準卸価格!H634))</f>
        <v>30500</v>
      </c>
      <c r="I634" s="96" t="str">
        <f>'6桁'!I634</f>
        <v>Q★</v>
      </c>
      <c r="J634" s="176">
        <f>IF(地区標準卸価格!J634="","",IF(ISNUMBER(地区標準卸価格!J634),IF(入力!$C$17=1,ROUNDDOWN(地区標準卸価格!J634*ユーザ別掛け率!J634%,-入力!$C$16),IF(入力!$C$17=2,ROUNDUP(地区標準卸価格!J634*ユーザ別掛け率!J634%,-入力!$C$16),IF(入力!$C$17=3,ROUND(地区標準卸価格!J634*ユーザ別掛け率!J634%,-入力!$C$16),""))),地区標準卸価格!J634))</f>
        <v>24100</v>
      </c>
      <c r="K634" s="96" t="str">
        <f>'6桁'!K634</f>
        <v>Q★</v>
      </c>
      <c r="L634" s="176" t="str">
        <f>IF(地区標準卸価格!L634="","",IF(ISNUMBER(地区標準卸価格!L634),IF(入力!$C$17=1,ROUNDDOWN(地区標準卸価格!L634*ユーザ別掛け率!L634%,-入力!$C$16),IF(入力!$C$17=2,ROUNDUP(地区標準卸価格!L634*ユーザ別掛け率!L634%,-入力!$C$16),IF(入力!$C$17=3,ROUND(地区標準卸価格!L634*ユーザ別掛け率!L634%,-入力!$C$16),""))),地区標準卸価格!L634))</f>
        <v/>
      </c>
      <c r="M634" s="126">
        <f>'6桁'!M634</f>
        <v>0</v>
      </c>
      <c r="N634" s="95" t="str">
        <f>IF(地区標準卸価格!N634="","",IF(ISNUMBER(地区標準卸価格!N634),IF(入力!$C$17=1,ROUNDDOWN(地区標準卸価格!N634*ユーザ別掛け率!N634%,-入力!$C$16),IF(入力!$C$17=2,ROUNDUP(地区標準卸価格!N634*ユーザ別掛け率!N634%,-入力!$C$16),IF(入力!$C$17=3,ROUND(地区標準卸価格!N634*ユーザ別掛け率!N634%,-入力!$C$16),""))),地区標準卸価格!N634))</f>
        <v/>
      </c>
      <c r="O634" s="96">
        <f>'6桁'!O634</f>
        <v>0</v>
      </c>
      <c r="P634" s="176" t="str">
        <f>IF(地区標準卸価格!P634="","",IF(ISNUMBER(地区標準卸価格!P634),IF(入力!$C$17=1,ROUNDDOWN(地区標準卸価格!P634*ユーザ別掛け率!P634%,-入力!$C$16),IF(入力!$C$17=2,ROUNDUP(地区標準卸価格!P634*ユーザ別掛け率!P634%,-入力!$C$16),IF(入力!$C$17=3,ROUND(地区標準卸価格!P634*ユーザ別掛け率!P634%,-入力!$C$16),""))),地区標準卸価格!P634))</f>
        <v/>
      </c>
      <c r="Q634" s="96">
        <f>'6桁'!Q634</f>
        <v>0</v>
      </c>
      <c r="R634" s="176" t="str">
        <f>IF(地区標準卸価格!R634="","",IF(ISNUMBER(地区標準卸価格!R634),IF(入力!$C$17=1,ROUNDDOWN(地区標準卸価格!R634*ユーザ別掛け率!R634%,-入力!$C$16),IF(入力!$C$17=2,ROUNDUP(地区標準卸価格!R634*ユーザ別掛け率!R634%,-入力!$C$16),IF(入力!$C$17=3,ROUND(地区標準卸価格!R634*ユーザ別掛け率!R634%,-入力!$C$16),""))),地区標準卸価格!R634))</f>
        <v/>
      </c>
      <c r="S634" s="96">
        <f>'6桁'!S634</f>
        <v>0</v>
      </c>
      <c r="T634" s="176" t="str">
        <f>IF(地区標準卸価格!T634="","",IF(ISNUMBER(地区標準卸価格!T634),IF(入力!$C$17=1,ROUNDDOWN(地区標準卸価格!T634*ユーザ別掛け率!T634%,-入力!$C$16),IF(入力!$C$17=2,ROUNDUP(地区標準卸価格!T634*ユーザ別掛け率!T634%,-入力!$C$16),IF(入力!$C$17=3,ROUND(地区標準卸価格!T634*ユーザ別掛け率!T634%,-入力!$C$16),""))),地区標準卸価格!T634))</f>
        <v/>
      </c>
      <c r="U634" s="96">
        <f>'6桁'!U634</f>
        <v>0</v>
      </c>
      <c r="V634" s="74"/>
      <c r="W634" s="251"/>
      <c r="X634" s="74"/>
      <c r="Y634" s="251"/>
    </row>
    <row r="635" spans="2:25" ht="30" customHeight="1">
      <c r="B635" s="632"/>
      <c r="C635" s="576" t="s">
        <v>109</v>
      </c>
      <c r="D635" s="610"/>
      <c r="E635" s="577"/>
      <c r="F635" s="111">
        <f>IF(地区標準卸価格!F635="","",IF(ISNUMBER(地区標準卸価格!F635),IF(入力!$C$17=1,ROUNDDOWN(地区標準卸価格!F635*ユーザ別掛け率!F635%,-入力!$C$16),IF(入力!$C$17=2,ROUNDUP(地区標準卸価格!F635*ユーザ別掛け率!F635%,-入力!$C$16),IF(入力!$C$17=3,ROUND(地区標準卸価格!F635*ユーザ別掛け率!F635%,-入力!$C$16),""))),地区標準卸価格!F635))</f>
        <v>33500</v>
      </c>
      <c r="G635" s="99" t="str">
        <f>'6桁'!G635</f>
        <v>Q</v>
      </c>
      <c r="H635" s="111">
        <f>IF(地区標準卸価格!H635="","",IF(ISNUMBER(地区標準卸価格!H635),IF(入力!$C$17=1,ROUNDDOWN(地区標準卸価格!H635*ユーザ別掛け率!H635%,-入力!$C$16),IF(入力!$C$17=2,ROUNDUP(地区標準卸価格!H635*ユーザ別掛け率!H635%,-入力!$C$16),IF(入力!$C$17=3,ROUND(地区標準卸価格!H635*ユーザ別掛け率!H635%,-入力!$C$16),""))),地区標準卸価格!H635))</f>
        <v>33500</v>
      </c>
      <c r="I635" s="99" t="str">
        <f>'6桁'!I635</f>
        <v>Q</v>
      </c>
      <c r="J635" s="111">
        <f>IF(地区標準卸価格!J635="","",IF(ISNUMBER(地区標準卸価格!J635),IF(入力!$C$17=1,ROUNDDOWN(地区標準卸価格!J635*ユーザ別掛け率!J635%,-入力!$C$16),IF(入力!$C$17=2,ROUNDUP(地区標準卸価格!J635*ユーザ別掛け率!J635%,-入力!$C$16),IF(入力!$C$17=3,ROUND(地区標準卸価格!J635*ユーザ別掛け率!J635%,-入力!$C$16),""))),地区標準卸価格!J635))</f>
        <v>26900</v>
      </c>
      <c r="K635" s="99" t="str">
        <f>'6桁'!K635</f>
        <v>Q</v>
      </c>
      <c r="L635" s="177" t="str">
        <f>IF(地区標準卸価格!L635="","",IF(ISNUMBER(地区標準卸価格!L635),IF(入力!$C$17=1,ROUNDDOWN(地区標準卸価格!L635*ユーザ別掛け率!L635%,-入力!$C$16),IF(入力!$C$17=2,ROUNDUP(地区標準卸価格!L635*ユーザ別掛け率!L635%,-入力!$C$16),IF(入力!$C$17=3,ROUND(地区標準卸価格!L635*ユーザ別掛け率!L635%,-入力!$C$16),""))),地区標準卸価格!L635))</f>
        <v/>
      </c>
      <c r="M635" s="142">
        <f>'6桁'!M635</f>
        <v>0</v>
      </c>
      <c r="N635" s="111" t="str">
        <f>IF(地区標準卸価格!N635="","",IF(ISNUMBER(地区標準卸価格!N635),IF(入力!$C$17=1,ROUNDDOWN(地区標準卸価格!N635*ユーザ別掛け率!N635%,-入力!$C$16),IF(入力!$C$17=2,ROUNDUP(地区標準卸価格!N635*ユーザ別掛け率!N635%,-入力!$C$16),IF(入力!$C$17=3,ROUND(地区標準卸価格!N635*ユーザ別掛け率!N635%,-入力!$C$16),""))),地区標準卸価格!N635))</f>
        <v/>
      </c>
      <c r="O635" s="99">
        <f>'6桁'!O635</f>
        <v>0</v>
      </c>
      <c r="P635" s="177" t="str">
        <f>IF(地区標準卸価格!P635="","",IF(ISNUMBER(地区標準卸価格!P635),IF(入力!$C$17=1,ROUNDDOWN(地区標準卸価格!P635*ユーザ別掛け率!P635%,-入力!$C$16),IF(入力!$C$17=2,ROUNDUP(地区標準卸価格!P635*ユーザ別掛け率!P635%,-入力!$C$16),IF(入力!$C$17=3,ROUND(地区標準卸価格!P635*ユーザ別掛け率!P635%,-入力!$C$16),""))),地区標準卸価格!P635))</f>
        <v/>
      </c>
      <c r="Q635" s="99">
        <f>'6桁'!Q635</f>
        <v>0</v>
      </c>
      <c r="R635" s="177" t="str">
        <f>IF(地区標準卸価格!R635="","",IF(ISNUMBER(地区標準卸価格!R635),IF(入力!$C$17=1,ROUNDDOWN(地区標準卸価格!R635*ユーザ別掛け率!R635%,-入力!$C$16),IF(入力!$C$17=2,ROUNDUP(地区標準卸価格!R635*ユーザ別掛け率!R635%,-入力!$C$16),IF(入力!$C$17=3,ROUND(地区標準卸価格!R635*ユーザ別掛け率!R635%,-入力!$C$16),""))),地区標準卸価格!R635))</f>
        <v/>
      </c>
      <c r="S635" s="99">
        <f>'6桁'!S635</f>
        <v>0</v>
      </c>
      <c r="T635" s="177" t="str">
        <f>IF(地区標準卸価格!T635="","",IF(ISNUMBER(地区標準卸価格!T635),IF(入力!$C$17=1,ROUNDDOWN(地区標準卸価格!T635*ユーザ別掛け率!T635%,-入力!$C$16),IF(入力!$C$17=2,ROUNDUP(地区標準卸価格!T635*ユーザ別掛け率!T635%,-入力!$C$16),IF(入力!$C$17=3,ROUND(地区標準卸価格!T635*ユーザ別掛け率!T635%,-入力!$C$16),""))),地区標準卸価格!T635))</f>
        <v/>
      </c>
      <c r="U635" s="99">
        <f>'6桁'!U635</f>
        <v>0</v>
      </c>
      <c r="V635" s="74"/>
      <c r="W635" s="251"/>
      <c r="X635" s="74"/>
      <c r="Y635" s="251"/>
    </row>
    <row r="636" spans="2:25" ht="30" customHeight="1" thickBot="1">
      <c r="B636" s="392">
        <v>14</v>
      </c>
      <c r="C636" s="514" t="s">
        <v>173</v>
      </c>
      <c r="D636" s="555"/>
      <c r="E636" s="515"/>
      <c r="F636" s="118">
        <f>IF(地区標準卸価格!F636="","",IF(ISNUMBER(地区標準卸価格!F636),IF(入力!$C$17=1,ROUNDDOWN(地区標準卸価格!F636*ユーザ別掛け率!F636%,-入力!$C$16),IF(入力!$C$17=2,ROUNDUP(地区標準卸価格!F636*ユーザ別掛け率!F636%,-入力!$C$16),IF(入力!$C$17=3,ROUND(地区標準卸価格!F636*ユーザ別掛け率!F636%,-入力!$C$16),""))),地区標準卸価格!F636))</f>
        <v>25100</v>
      </c>
      <c r="G636" s="119" t="str">
        <f>'6桁'!G636</f>
        <v>Q</v>
      </c>
      <c r="H636" s="118">
        <f>IF(地区標準卸価格!H636="","",IF(ISNUMBER(地区標準卸価格!H636),IF(入力!$C$17=1,ROUNDDOWN(地区標準卸価格!H636*ユーザ別掛け率!H636%,-入力!$C$16),IF(入力!$C$17=2,ROUNDUP(地区標準卸価格!H636*ユーザ別掛け率!H636%,-入力!$C$16),IF(入力!$C$17=3,ROUND(地区標準卸価格!H636*ユーザ別掛け率!H636%,-入力!$C$16),""))),地区標準卸価格!H636))</f>
        <v>25100</v>
      </c>
      <c r="I636" s="119" t="str">
        <f>'6桁'!I636</f>
        <v>Q</v>
      </c>
      <c r="J636" s="118">
        <f>IF(地区標準卸価格!J636="","",IF(ISNUMBER(地区標準卸価格!J636),IF(入力!$C$17=1,ROUNDDOWN(地区標準卸価格!J636*ユーザ別掛け率!J636%,-入力!$C$16),IF(入力!$C$17=2,ROUNDUP(地区標準卸価格!J636*ユーザ別掛け率!J636%,-入力!$C$16),IF(入力!$C$17=3,ROUND(地区標準卸価格!J636*ユーザ別掛け率!J636%,-入力!$C$16),""))),地区標準卸価格!J636))</f>
        <v>19600</v>
      </c>
      <c r="K636" s="119" t="str">
        <f>'6桁'!K636</f>
        <v>Q</v>
      </c>
      <c r="L636" s="118" t="str">
        <f>IF(地区標準卸価格!L636="","",IF(ISNUMBER(地区標準卸価格!L636),IF(入力!$C$17=1,ROUNDDOWN(地区標準卸価格!L636*ユーザ別掛け率!L636%,-入力!$C$16),IF(入力!$C$17=2,ROUNDUP(地区標準卸価格!L636*ユーザ別掛け率!L636%,-入力!$C$16),IF(入力!$C$17=3,ROUND(地区標準卸価格!L636*ユーザ別掛け率!L636%,-入力!$C$16),""))),地区標準卸価格!L636))</f>
        <v/>
      </c>
      <c r="M636" s="127">
        <f>'6桁'!M636</f>
        <v>0</v>
      </c>
      <c r="N636" s="118" t="str">
        <f>IF(地区標準卸価格!N636="","",IF(ISNUMBER(地区標準卸価格!N636),IF(入力!$C$17=1,ROUNDDOWN(地区標準卸価格!N636*ユーザ別掛け率!N636%,-入力!$C$16),IF(入力!$C$17=2,ROUNDUP(地区標準卸価格!N636*ユーザ別掛け率!N636%,-入力!$C$16),IF(入力!$C$17=3,ROUND(地区標準卸価格!N636*ユーザ別掛け率!N636%,-入力!$C$16),""))),地区標準卸価格!N636))</f>
        <v/>
      </c>
      <c r="O636" s="119">
        <f>'6桁'!O636</f>
        <v>0</v>
      </c>
      <c r="P636" s="178" t="str">
        <f>IF(地区標準卸価格!P636="","",IF(ISNUMBER(地区標準卸価格!P636),IF(入力!$C$17=1,ROUNDDOWN(地区標準卸価格!P636*ユーザ別掛け率!P636%,-入力!$C$16),IF(入力!$C$17=2,ROUNDUP(地区標準卸価格!P636*ユーザ別掛け率!P636%,-入力!$C$16),IF(入力!$C$17=3,ROUND(地区標準卸価格!P636*ユーザ別掛け率!P636%,-入力!$C$16),""))),地区標準卸価格!P636))</f>
        <v/>
      </c>
      <c r="Q636" s="119">
        <f>'6桁'!Q636</f>
        <v>0</v>
      </c>
      <c r="R636" s="118" t="str">
        <f>IF(地区標準卸価格!R636="","",IF(ISNUMBER(地区標準卸価格!R636),IF(入力!$C$17=1,ROUNDDOWN(地区標準卸価格!R636*ユーザ別掛け率!R636%,-入力!$C$16),IF(入力!$C$17=2,ROUNDUP(地区標準卸価格!R636*ユーザ別掛け率!R636%,-入力!$C$16),IF(入力!$C$17=3,ROUND(地区標準卸価格!R636*ユーザ別掛け率!R636%,-入力!$C$16),""))),地区標準卸価格!R636))</f>
        <v/>
      </c>
      <c r="S636" s="179">
        <f>'6桁'!S636</f>
        <v>0</v>
      </c>
      <c r="T636" s="118" t="str">
        <f>IF(地区標準卸価格!T636="","",IF(ISNUMBER(地区標準卸価格!T636),IF(入力!$C$17=1,ROUNDDOWN(地区標準卸価格!T636*ユーザ別掛け率!T636%,-入力!$C$16),IF(入力!$C$17=2,ROUNDUP(地区標準卸価格!T636*ユーザ別掛け率!T636%,-入力!$C$16),IF(入力!$C$17=3,ROUND(地区標準卸価格!T636*ユーザ別掛け率!T636%,-入力!$C$16),""))),地区標準卸価格!T636))</f>
        <v/>
      </c>
      <c r="U636" s="179">
        <f>'6桁'!U636</f>
        <v>0</v>
      </c>
      <c r="V636" s="74"/>
      <c r="W636" s="180"/>
      <c r="X636" s="74"/>
      <c r="Y636" s="180"/>
    </row>
    <row r="637" spans="2:25" ht="18" customHeight="1">
      <c r="B637" s="122" t="s">
        <v>934</v>
      </c>
    </row>
    <row r="638" spans="2:25" ht="13.5" customHeight="1"/>
    <row r="639" spans="2:25" s="239" customFormat="1" ht="20.100000000000001" customHeight="1" thickBot="1">
      <c r="B639" s="238" t="s">
        <v>95</v>
      </c>
      <c r="F639" s="240"/>
      <c r="H639" s="240"/>
      <c r="J639" s="240"/>
      <c r="L639" s="240"/>
      <c r="N639" s="240"/>
      <c r="P639" s="240"/>
      <c r="R639" s="240"/>
      <c r="T639" s="240"/>
      <c r="V639" s="240"/>
      <c r="X639" s="240"/>
    </row>
    <row r="640" spans="2:25" ht="20.100000000000001" customHeight="1" thickBot="1">
      <c r="B640" s="619"/>
      <c r="C640" s="595"/>
      <c r="D640" s="400"/>
      <c r="E640" s="400"/>
      <c r="F640" s="531" t="s">
        <v>453</v>
      </c>
      <c r="G640" s="532"/>
      <c r="H640" s="532"/>
      <c r="I640" s="533"/>
      <c r="J640" s="103"/>
      <c r="K640" s="371"/>
      <c r="L640" s="10"/>
      <c r="M640" s="371"/>
      <c r="N640" s="10"/>
      <c r="O640" s="371"/>
      <c r="P640" s="10"/>
      <c r="Q640" s="371"/>
      <c r="R640" s="10"/>
      <c r="S640" s="371"/>
      <c r="T640" s="10"/>
      <c r="U640" s="371"/>
      <c r="V640" s="10"/>
      <c r="W640" s="371"/>
      <c r="X640" s="10"/>
      <c r="Y640" s="371"/>
    </row>
    <row r="641" spans="2:27" ht="20.100000000000001" customHeight="1" thickBot="1">
      <c r="B641" s="597" t="s">
        <v>41</v>
      </c>
      <c r="C641" s="599" t="s">
        <v>157</v>
      </c>
      <c r="D641" s="600"/>
      <c r="E641" s="601"/>
      <c r="F641" s="622" t="s">
        <v>97</v>
      </c>
      <c r="G641" s="623"/>
      <c r="H641" s="623"/>
      <c r="I641" s="624"/>
      <c r="J641" s="105"/>
      <c r="K641" s="327"/>
      <c r="M641" s="327"/>
      <c r="O641" s="327"/>
      <c r="Q641" s="327"/>
      <c r="S641" s="327"/>
    </row>
    <row r="642" spans="2:27" ht="20.100000000000001" customHeight="1" thickBot="1">
      <c r="B642" s="597"/>
      <c r="C642" s="599" t="s">
        <v>159</v>
      </c>
      <c r="D642" s="600"/>
      <c r="E642" s="601"/>
      <c r="F642" s="622" t="s">
        <v>816</v>
      </c>
      <c r="G642" s="624"/>
      <c r="H642" s="622" t="s">
        <v>821</v>
      </c>
      <c r="I642" s="623"/>
      <c r="J642" s="105"/>
      <c r="K642" s="327"/>
      <c r="M642" s="327"/>
      <c r="O642" s="327"/>
      <c r="Q642" s="327"/>
      <c r="S642" s="327"/>
    </row>
    <row r="643" spans="2:27" ht="20.100000000000001" customHeight="1" thickBot="1">
      <c r="B643" s="597"/>
      <c r="C643" s="599" t="s">
        <v>513</v>
      </c>
      <c r="D643" s="600"/>
      <c r="E643" s="601"/>
      <c r="F643" s="622" t="s">
        <v>884</v>
      </c>
      <c r="G643" s="624"/>
      <c r="H643" s="622"/>
      <c r="I643" s="623"/>
      <c r="J643" s="105"/>
      <c r="K643" s="327"/>
      <c r="M643" s="327"/>
      <c r="O643" s="327"/>
      <c r="Q643" s="327"/>
      <c r="S643" s="327"/>
    </row>
    <row r="644" spans="2:27" ht="20.100000000000001" customHeight="1" thickBot="1">
      <c r="B644" s="598"/>
      <c r="C644" s="599" t="s">
        <v>164</v>
      </c>
      <c r="D644" s="600"/>
      <c r="E644" s="601"/>
      <c r="F644" s="622" t="s">
        <v>793</v>
      </c>
      <c r="G644" s="624"/>
      <c r="H644" s="622" t="s">
        <v>793</v>
      </c>
      <c r="I644" s="623"/>
      <c r="J644" s="105"/>
      <c r="K644" s="327"/>
      <c r="M644" s="327"/>
      <c r="O644" s="327"/>
      <c r="Q644" s="327"/>
      <c r="S644" s="327"/>
    </row>
    <row r="645" spans="2:27" ht="30" customHeight="1">
      <c r="B645" s="630">
        <v>14</v>
      </c>
      <c r="C645" s="534" t="s">
        <v>814</v>
      </c>
      <c r="D645" s="637"/>
      <c r="E645" s="535"/>
      <c r="F645" s="75">
        <f>IF(地区標準卸価格!F645="","",IF(ISNUMBER(地区標準卸価格!F645),IF(入力!$C$17=1,ROUNDDOWN(地区標準卸価格!F645*ユーザ別掛け率!F645%,-入力!$C$16),IF(入力!$C$17=2,ROUNDUP(地区標準卸価格!F645*ユーザ別掛け率!F645%,-入力!$C$16),IF(入力!$C$17=3,ROUND(地区標準卸価格!F645*ユーザ別掛け率!F645%,-入力!$C$16),""))),地区標準卸価格!F645))</f>
        <v>17900</v>
      </c>
      <c r="G645" s="57" t="str">
        <f>'6桁'!G645</f>
        <v>Q
DT3</v>
      </c>
      <c r="H645" s="638">
        <f>IF(地区標準卸価格!H645="","",IF(ISNUMBER(地区標準卸価格!H645),IF(入力!$C$17=1,ROUNDDOWN(地区標準卸価格!H645*ユーザ別掛け率!H645%,-入力!$C$16),IF(入力!$C$17=2,ROUNDUP(地区標準卸価格!H645*ユーザ別掛け率!H645%,-入力!$C$16),IF(入力!$C$17=3,ROUND(地区標準卸価格!H645*ユーザ別掛け率!H645%,-入力!$C$16),""))),地区標準卸価格!H645))</f>
        <v>17900</v>
      </c>
      <c r="I645" s="640" t="str">
        <f>'6桁'!I645</f>
        <v>Q</v>
      </c>
      <c r="J645" s="103"/>
      <c r="K645" s="123"/>
      <c r="M645" s="123"/>
      <c r="N645" s="10"/>
      <c r="O645" s="123"/>
      <c r="P645" s="10"/>
      <c r="Q645" s="123"/>
      <c r="R645" s="10"/>
      <c r="S645" s="123"/>
    </row>
    <row r="646" spans="2:27" ht="30" customHeight="1">
      <c r="B646" s="632"/>
      <c r="C646" s="615"/>
      <c r="D646" s="616"/>
      <c r="E646" s="617"/>
      <c r="F646" s="398">
        <f>IF(地区標準卸価格!F646="","",IF(ISNUMBER(地区標準卸価格!F646),IF(入力!$C$17=1,ROUNDDOWN(地区標準卸価格!F646*ユーザ別掛け率!F646%,-入力!$C$16),IF(入力!$C$17=2,ROUNDUP(地区標準卸価格!F646*ユーザ別掛け率!F646%,-入力!$C$16),IF(入力!$C$17=3,ROUND(地区標準卸価格!F646*ユーザ別掛け率!F646%,-入力!$C$16),""))),地区標準卸価格!F646))</f>
        <v>17900</v>
      </c>
      <c r="G646" s="181" t="str">
        <f>'6桁'!G646</f>
        <v>Q
S</v>
      </c>
      <c r="H646" s="639" t="str">
        <f>IF(地区標準卸価格!H646="","",IF(ISNUMBER(地区標準卸価格!H646),IF(入力!$C$17=1,ROUNDDOWN(地区標準卸価格!H646*ユーザ別掛け率!H646%,-入力!$C$16),IF(入力!$C$17=2,ROUNDUP(地区標準卸価格!H646*ユーザ別掛け率!H646%,-入力!$C$16),IF(入力!$C$17=3,ROUND(地区標準卸価格!H646*ユーザ別掛け率!H646%,-入力!$C$16),""))),地区標準卸価格!H646))</f>
        <v/>
      </c>
      <c r="I646" s="641">
        <f>'6桁'!I646</f>
        <v>0</v>
      </c>
      <c r="J646" s="103"/>
      <c r="K646" s="123"/>
      <c r="M646" s="123"/>
      <c r="N646" s="10"/>
      <c r="O646" s="123"/>
      <c r="P646" s="10"/>
      <c r="Q646" s="123"/>
      <c r="R646" s="10"/>
      <c r="S646" s="123"/>
    </row>
    <row r="647" spans="2:27" ht="30" customHeight="1">
      <c r="B647" s="630">
        <v>13</v>
      </c>
      <c r="C647" s="553" t="s">
        <v>815</v>
      </c>
      <c r="D647" s="573"/>
      <c r="E647" s="554"/>
      <c r="F647" s="75">
        <f>IF(地区標準卸価格!F647="","",IF(ISNUMBER(地区標準卸価格!F647),IF(入力!$C$17=1,ROUNDDOWN(地区標準卸価格!F647*ユーザ別掛け率!F647%,-入力!$C$16),IF(入力!$C$17=2,ROUNDUP(地区標準卸価格!F647*ユーザ別掛け率!F647%,-入力!$C$16),IF(入力!$C$17=3,ROUND(地区標準卸価格!F647*ユーザ別掛け率!F647%,-入力!$C$16),""))),地区標準卸価格!F647))</f>
        <v>15200</v>
      </c>
      <c r="G647" s="57" t="str">
        <f>'6桁'!G647</f>
        <v>Q
DT3</v>
      </c>
      <c r="H647" s="652">
        <f>IF(地区標準卸価格!H647="","",IF(ISNUMBER(地区標準卸価格!H647),IF(入力!$C$17=1,ROUNDDOWN(地区標準卸価格!H647*ユーザ別掛け率!H647%,-入力!$C$16),IF(入力!$C$17=2,ROUNDUP(地区標準卸価格!H647*ユーザ別掛け率!H647%,-入力!$C$16),IF(入力!$C$17=3,ROUND(地区標準卸価格!H647*ユーザ別掛け率!H647%,-入力!$C$16),""))),地区標準卸価格!H647))</f>
        <v>15200</v>
      </c>
      <c r="I647" s="654" t="str">
        <f>'6桁'!I647</f>
        <v>Q</v>
      </c>
      <c r="J647" s="103"/>
      <c r="K647" s="123"/>
      <c r="M647" s="123"/>
      <c r="N647" s="10"/>
      <c r="O647" s="123"/>
      <c r="P647" s="10"/>
      <c r="Q647" s="123"/>
      <c r="R647" s="10"/>
      <c r="S647" s="123"/>
    </row>
    <row r="648" spans="2:27" ht="30" customHeight="1" thickBot="1">
      <c r="B648" s="651"/>
      <c r="C648" s="538"/>
      <c r="D648" s="618"/>
      <c r="E648" s="539"/>
      <c r="F648" s="15">
        <f>IF(地区標準卸価格!F648="","",IF(ISNUMBER(地区標準卸価格!F648),IF(入力!$C$17=1,ROUNDDOWN(地区標準卸価格!F648*ユーザ別掛け率!F648%,-入力!$C$16),IF(入力!$C$17=2,ROUNDUP(地区標準卸価格!F648*ユーザ別掛け率!F648%,-入力!$C$16),IF(入力!$C$17=3,ROUND(地区標準卸価格!F648*ユーザ別掛け率!F648%,-入力!$C$16),""))),地区標準卸価格!F648))</f>
        <v>15200</v>
      </c>
      <c r="G648" s="31" t="str">
        <f>'6桁'!G648</f>
        <v>Q
S</v>
      </c>
      <c r="H648" s="653" t="str">
        <f>IF(地区標準卸価格!H648="","",IF(ISNUMBER(地区標準卸価格!H648),IF(入力!$C$17=1,ROUNDDOWN(地区標準卸価格!H648*ユーザ別掛け率!H648%,-入力!$C$16),IF(入力!$C$17=2,ROUNDUP(地区標準卸価格!H648*ユーザ別掛け率!H648%,-入力!$C$16),IF(入力!$C$17=3,ROUND(地区標準卸価格!H648*ユーザ別掛け率!H648%,-入力!$C$16),""))),地区標準卸価格!H648))</f>
        <v/>
      </c>
      <c r="I648" s="655">
        <f>'6桁'!I648</f>
        <v>0</v>
      </c>
      <c r="J648" s="103"/>
      <c r="K648" s="123"/>
      <c r="M648" s="123"/>
      <c r="N648" s="10"/>
      <c r="O648" s="123"/>
      <c r="P648" s="10"/>
      <c r="Q648" s="123"/>
      <c r="R648" s="10"/>
      <c r="S648" s="123"/>
    </row>
    <row r="649" spans="2:27" ht="21.75" customHeight="1">
      <c r="B649" s="122"/>
    </row>
    <row r="650" spans="2:27" ht="13.5" customHeight="1"/>
    <row r="652" spans="2:27" ht="14.25" customHeight="1" thickBot="1"/>
    <row r="653" spans="2:27" ht="20.25" thickTop="1" thickBot="1">
      <c r="B653" s="518" t="s">
        <v>520</v>
      </c>
      <c r="C653" s="519"/>
      <c r="D653" s="519"/>
      <c r="E653" s="519"/>
      <c r="F653" s="519"/>
      <c r="G653" s="519"/>
      <c r="H653" s="519"/>
      <c r="I653" s="519"/>
      <c r="J653" s="519"/>
      <c r="K653" s="519"/>
      <c r="L653" s="519"/>
      <c r="M653" s="519"/>
      <c r="N653" s="519"/>
      <c r="O653" s="519"/>
      <c r="P653" s="519"/>
      <c r="Q653" s="519"/>
      <c r="R653" s="519"/>
      <c r="S653" s="519"/>
      <c r="T653" s="519"/>
      <c r="U653" s="519"/>
      <c r="V653" s="519"/>
      <c r="W653" s="519"/>
      <c r="X653" s="519"/>
      <c r="Y653" s="519"/>
      <c r="Z653" s="519"/>
      <c r="AA653" s="520"/>
    </row>
    <row r="654" spans="2:27" ht="14.25" thickTop="1">
      <c r="C654" s="40"/>
      <c r="D654" s="40"/>
      <c r="E654" s="40"/>
      <c r="F654" s="79"/>
      <c r="H654" s="79"/>
      <c r="K654" s="52"/>
      <c r="M654" s="52"/>
      <c r="Q654" s="52"/>
    </row>
    <row r="655" spans="2:27" ht="14.25" thickBot="1">
      <c r="B655" s="11"/>
    </row>
    <row r="656" spans="2:27" ht="20.100000000000001" customHeight="1" thickBot="1">
      <c r="B656" s="498" t="s">
        <v>524</v>
      </c>
      <c r="C656" s="606"/>
      <c r="D656" s="499"/>
      <c r="E656" s="506" t="s">
        <v>1127</v>
      </c>
      <c r="F656" s="637"/>
      <c r="G656" s="535"/>
      <c r="H656" s="531" t="s">
        <v>453</v>
      </c>
      <c r="I656" s="532"/>
      <c r="J656" s="532"/>
      <c r="K656" s="532"/>
      <c r="L656" s="532"/>
      <c r="M656" s="533"/>
      <c r="N656" s="531" t="s">
        <v>455</v>
      </c>
      <c r="O656" s="532"/>
      <c r="P656" s="532"/>
      <c r="Q656" s="533"/>
      <c r="X656" s="4"/>
    </row>
    <row r="657" spans="2:24" ht="39.950000000000003" customHeight="1">
      <c r="B657" s="500"/>
      <c r="C657" s="605"/>
      <c r="D657" s="501"/>
      <c r="E657" s="547"/>
      <c r="F657" s="547"/>
      <c r="G657" s="537"/>
      <c r="H657" s="516" t="s">
        <v>2041</v>
      </c>
      <c r="I657" s="507"/>
      <c r="J657" s="516" t="s">
        <v>792</v>
      </c>
      <c r="K657" s="507"/>
      <c r="L657" s="516" t="s">
        <v>794</v>
      </c>
      <c r="M657" s="507"/>
      <c r="N657" s="516" t="s">
        <v>797</v>
      </c>
      <c r="O657" s="507"/>
      <c r="P657" s="516" t="s">
        <v>788</v>
      </c>
      <c r="Q657" s="507"/>
      <c r="X657" s="4"/>
    </row>
    <row r="658" spans="2:24" ht="20.100000000000001" customHeight="1" thickBot="1">
      <c r="B658" s="558"/>
      <c r="C658" s="656"/>
      <c r="D658" s="559"/>
      <c r="E658" s="618"/>
      <c r="F658" s="618"/>
      <c r="G658" s="539"/>
      <c r="H658" s="514" t="s">
        <v>793</v>
      </c>
      <c r="I658" s="515"/>
      <c r="J658" s="514" t="s">
        <v>793</v>
      </c>
      <c r="K658" s="515"/>
      <c r="L658" s="438"/>
      <c r="M658" s="439"/>
      <c r="N658" s="514" t="s">
        <v>793</v>
      </c>
      <c r="O658" s="515"/>
      <c r="P658" s="514" t="s">
        <v>822</v>
      </c>
      <c r="Q658" s="515"/>
      <c r="X658" s="4"/>
    </row>
    <row r="659" spans="2:24" ht="30" customHeight="1">
      <c r="B659" s="645" t="s">
        <v>2042</v>
      </c>
      <c r="C659" s="646"/>
      <c r="D659" s="647"/>
      <c r="E659" s="645" t="s">
        <v>1128</v>
      </c>
      <c r="F659" s="646"/>
      <c r="G659" s="647"/>
      <c r="H659" s="457" t="str">
        <f>IF(地区標準卸価格!H659="","",IF(ISNUMBER(地区標準卸価格!H659),IF(入力!$C$17=1,ROUNDDOWN(地区標準卸価格!H659*ユーザ別掛け率!H659%,-入力!$C$16),IF(入力!$C$17=2,ROUNDUP(地区標準卸価格!H659*ユーザ別掛け率!H659%,-入力!$C$16),IF(入力!$C$17=3,ROUND(地区標準卸価格!H659*ユーザ別掛け率!H659%,-入力!$C$16),""))),地区標準卸価格!H659))</f>
        <v/>
      </c>
      <c r="I659" s="125">
        <f>'6桁'!I659</f>
        <v>0</v>
      </c>
      <c r="J659" s="91" t="str">
        <f>IF(地区標準卸価格!J659="","",IF(ISNUMBER(地区標準卸価格!J659),IF(入力!$C$17=1,ROUNDDOWN(地区標準卸価格!J659*ユーザ別掛け率!J659%,-入力!$C$16),IF(入力!$C$17=2,ROUNDUP(地区標準卸価格!J659*ユーザ別掛け率!J659%,-入力!$C$16),IF(入力!$C$17=3,ROUND(地区標準卸価格!J659*ユーザ別掛け率!J659%,-入力!$C$16),""))),地区標準卸価格!J659))</f>
        <v/>
      </c>
      <c r="K659" s="125">
        <f>'6桁'!K659</f>
        <v>0</v>
      </c>
      <c r="L659" s="182">
        <f>IF(地区標準卸価格!L659="","",IF(ISNUMBER(地区標準卸価格!L659),IF(入力!$C$17=1,ROUNDDOWN(地区標準卸価格!L659*ユーザ別掛け率!L659%,-入力!$C$16),IF(入力!$C$17=2,ROUNDUP(地区標準卸価格!L659*ユーザ別掛け率!L659%,-入力!$C$16),IF(入力!$C$17=3,ROUND(地区標準卸価格!L659*ユーザ別掛け率!L659%,-入力!$C$16),""))),地区標準卸価格!L659))</f>
        <v>8500</v>
      </c>
      <c r="M659" s="125">
        <f>'6桁'!M659</f>
        <v>0</v>
      </c>
      <c r="N659" s="457" t="str">
        <f>IF(地区標準卸価格!N659="","",IF(ISNUMBER(地区標準卸価格!N659),IF(入力!$E$17=1,ROUNDDOWN(地区標準卸価格!N659*ユーザ別掛け率!N659%,-入力!$E$16),IF(入力!$E$17=2,ROUNDUP(地区標準卸価格!N659*ユーザ別掛け率!N659%,-入力!$E$16),IF(入力!$E$17=3,ROUND(地区標準卸価格!N659*ユーザ別掛け率!N659%,-入力!$E$16),""))),地区標準卸価格!N659))</f>
        <v/>
      </c>
      <c r="O659" s="124">
        <f>'6桁'!O659</f>
        <v>0</v>
      </c>
      <c r="P659" s="457" t="str">
        <f>IF(地区標準卸価格!P659="","",IF(ISNUMBER(地区標準卸価格!P659),IF(入力!$E$17=1,ROUNDDOWN(地区標準卸価格!P659*ユーザ別掛け率!P659%,-入力!$E$16),IF(入力!$E$17=2,ROUNDUP(地区標準卸価格!P659*ユーザ別掛け率!P659%,-入力!$E$16),IF(入力!$E$17=3,ROUND(地区標準卸価格!P659*ユーザ別掛け率!P659%,-入力!$E$16),""))),地区標準卸価格!P659))</f>
        <v/>
      </c>
      <c r="Q659" s="106">
        <f>'6桁'!Q659</f>
        <v>0</v>
      </c>
      <c r="X659" s="4"/>
    </row>
    <row r="660" spans="2:24" ht="30" customHeight="1">
      <c r="B660" s="648" t="s">
        <v>2043</v>
      </c>
      <c r="C660" s="649"/>
      <c r="D660" s="650"/>
      <c r="E660" s="648" t="s">
        <v>1129</v>
      </c>
      <c r="F660" s="649"/>
      <c r="G660" s="650"/>
      <c r="H660" s="475" t="str">
        <f>IF(地区標準卸価格!H660="","",IF(ISNUMBER(地区標準卸価格!H660),IF(入力!$C$17=1,ROUNDDOWN(地区標準卸価格!H660*ユーザ別掛け率!H660%,-入力!$C$16),IF(入力!$C$17=2,ROUNDUP(地区標準卸価格!H660*ユーザ別掛け率!H660%,-入力!$C$16),IF(入力!$C$17=3,ROUND(地区標準卸価格!H660*ユーザ別掛け率!H660%,-入力!$C$16),""))),地区標準卸価格!H660))</f>
        <v/>
      </c>
      <c r="I660" s="360">
        <f>'6桁'!I660</f>
        <v>0</v>
      </c>
      <c r="J660" s="94" t="str">
        <f>IF(地区標準卸価格!J660="","",IF(ISNUMBER(地区標準卸価格!J660),IF(入力!$C$17=1,ROUNDDOWN(地区標準卸価格!J660*ユーザ別掛け率!J660%,-入力!$C$16),IF(入力!$C$17=2,ROUNDUP(地区標準卸価格!J660*ユーザ別掛け率!J660%,-入力!$C$16),IF(入力!$C$17=3,ROUND(地区標準卸価格!J660*ユーザ別掛け率!J660%,-入力!$C$16),""))),地区標準卸価格!J660))</f>
        <v/>
      </c>
      <c r="K660" s="360">
        <f>'6桁'!K660</f>
        <v>0</v>
      </c>
      <c r="L660" s="194">
        <f>IF(地区標準卸価格!L660="","",IF(ISNUMBER(地区標準卸価格!L660),IF(入力!$C$17=1,ROUNDDOWN(地区標準卸価格!L660*ユーザ別掛け率!L660%,-入力!$C$16),IF(入力!$C$17=2,ROUNDUP(地区標準卸価格!L660*ユーザ別掛け率!L660%,-入力!$C$16),IF(入力!$C$17=3,ROUND(地区標準卸価格!L660*ユーザ別掛け率!L660%,-入力!$C$16),""))),地区標準卸価格!L660))</f>
        <v>8500</v>
      </c>
      <c r="M660" s="360" t="str">
        <f>'6桁'!M660</f>
        <v>※</v>
      </c>
      <c r="N660" s="475" t="str">
        <f>IF(地区標準卸価格!N660="","",IF(ISNUMBER(地区標準卸価格!N660),IF(入力!$E$17=1,ROUNDDOWN(地区標準卸価格!N660*ユーザ別掛け率!N660%,-入力!$E$16),IF(入力!$E$17=2,ROUNDUP(地区標準卸価格!N660*ユーザ別掛け率!N660%,-入力!$E$16),IF(入力!$E$17=3,ROUND(地区標準卸価格!N660*ユーザ別掛け率!N660%,-入力!$E$16),""))),地区標準卸価格!N660))</f>
        <v/>
      </c>
      <c r="O660" s="133">
        <f>'6桁'!O660</f>
        <v>0</v>
      </c>
      <c r="P660" s="475" t="str">
        <f>IF(地区標準卸価格!P660="","",IF(ISNUMBER(地区標準卸価格!P660),IF(入力!$E$17=1,ROUNDDOWN(地区標準卸価格!P660*ユーザ別掛け率!P660%,-入力!$E$16),IF(入力!$E$17=2,ROUNDUP(地区標準卸価格!P660*ユーザ別掛け率!P660%,-入力!$E$16),IF(入力!$E$17=3,ROUND(地区標準卸価格!P660*ユーザ別掛け率!P660%,-入力!$E$16),""))),地区標準卸価格!P660))</f>
        <v/>
      </c>
      <c r="Q660" s="288">
        <f>'6桁'!Q660</f>
        <v>0</v>
      </c>
      <c r="X660" s="4"/>
    </row>
    <row r="661" spans="2:24" ht="30" customHeight="1">
      <c r="B661" s="648" t="s">
        <v>2043</v>
      </c>
      <c r="C661" s="649"/>
      <c r="D661" s="650"/>
      <c r="E661" s="648" t="s">
        <v>1130</v>
      </c>
      <c r="F661" s="649"/>
      <c r="G661" s="650"/>
      <c r="H661" s="456" t="str">
        <f>IF(地区標準卸価格!H661="","",IF(ISNUMBER(地区標準卸価格!H661),IF(入力!$C$17=1,ROUNDDOWN(地区標準卸価格!H661*ユーザ別掛け率!H661%,-入力!$C$16),IF(入力!$C$17=2,ROUNDUP(地区標準卸価格!H661*ユーザ別掛け率!H661%,-入力!$C$16),IF(入力!$C$17=3,ROUND(地区標準卸価格!H661*ユーザ別掛け率!H661%,-入力!$C$16),""))),地区標準卸価格!H661))</f>
        <v/>
      </c>
      <c r="I661" s="96">
        <f>'6桁'!I661</f>
        <v>0</v>
      </c>
      <c r="J661" s="95" t="str">
        <f>IF(地区標準卸価格!J661="","",IF(ISNUMBER(地区標準卸価格!J661),IF(入力!$C$17=1,ROUNDDOWN(地区標準卸価格!J661*ユーザ別掛け率!J661%,-入力!$C$16),IF(入力!$C$17=2,ROUNDUP(地区標準卸価格!J661*ユーザ別掛け率!J661%,-入力!$C$16),IF(入力!$C$17=3,ROUND(地区標準卸価格!J661*ユーザ別掛け率!J661%,-入力!$C$16),""))),地区標準卸価格!J661))</f>
        <v/>
      </c>
      <c r="K661" s="96">
        <f>'6桁'!K661</f>
        <v>0</v>
      </c>
      <c r="L661" s="183">
        <f>IF(地区標準卸価格!L661="","",IF(ISNUMBER(地区標準卸価格!L661),IF(入力!$C$17=1,ROUNDDOWN(地区標準卸価格!L661*ユーザ別掛け率!L661%,-入力!$C$16),IF(入力!$C$17=2,ROUNDUP(地区標準卸価格!L661*ユーザ別掛け率!L661%,-入力!$C$16),IF(入力!$C$17=3,ROUND(地区標準卸価格!L661*ユーザ別掛け率!L661%,-入力!$C$16),""))),地区標準卸価格!L661))</f>
        <v>9500</v>
      </c>
      <c r="M661" s="96" t="str">
        <f>'6桁'!M661</f>
        <v>※</v>
      </c>
      <c r="N661" s="456" t="str">
        <f>IF(地区標準卸価格!N661="","",IF(ISNUMBER(地区標準卸価格!N661),IF(入力!$E$17=1,ROUNDDOWN(地区標準卸価格!N661*ユーザ別掛け率!N661%,-入力!$E$16),IF(入力!$E$17=2,ROUNDUP(地区標準卸価格!N661*ユーザ別掛け率!N661%,-入力!$E$16),IF(入力!$E$17=3,ROUND(地区標準卸価格!N661*ユーザ別掛け率!N661%,-入力!$E$16),""))),地区標準卸価格!N661))</f>
        <v/>
      </c>
      <c r="O661" s="126">
        <f>'6桁'!O661</f>
        <v>0</v>
      </c>
      <c r="P661" s="456" t="str">
        <f>IF(地区標準卸価格!P661="","",IF(ISNUMBER(地区標準卸価格!P661),IF(入力!$E$17=1,ROUNDDOWN(地区標準卸価格!P661*ユーザ別掛け率!P661%,-入力!$E$16),IF(入力!$E$17=2,ROUNDUP(地区標準卸価格!P661*ユーザ別掛け率!P661%,-入力!$E$16),IF(入力!$E$17=3,ROUND(地区標準卸価格!P661*ユーザ別掛け率!P661%,-入力!$E$16),""))),地区標準卸価格!P661))</f>
        <v/>
      </c>
      <c r="Q661" s="109">
        <f>'6桁'!Q661</f>
        <v>0</v>
      </c>
      <c r="X661" s="4"/>
    </row>
    <row r="662" spans="2:24" ht="30" customHeight="1">
      <c r="B662" s="657" t="s">
        <v>2044</v>
      </c>
      <c r="C662" s="658"/>
      <c r="D662" s="659"/>
      <c r="E662" s="657" t="s">
        <v>1129</v>
      </c>
      <c r="F662" s="658"/>
      <c r="G662" s="659"/>
      <c r="H662" s="458" t="str">
        <f>IF(地区標準卸価格!H662="","",IF(ISNUMBER(地区標準卸価格!H662),IF(入力!$C$17=1,ROUNDDOWN(地区標準卸価格!H662*ユーザ別掛け率!H662%,-入力!$C$16),IF(入力!$C$17=2,ROUNDUP(地区標準卸価格!H662*ユーザ別掛け率!H662%,-入力!$C$16),IF(入力!$C$17=3,ROUND(地区標準卸価格!H662*ユーザ別掛け率!H662%,-入力!$C$16),""))),地区標準卸価格!H662))</f>
        <v/>
      </c>
      <c r="I662" s="99">
        <f>'6桁'!I662</f>
        <v>0</v>
      </c>
      <c r="J662" s="111" t="str">
        <f>IF(地区標準卸価格!J662="","",IF(ISNUMBER(地区標準卸価格!J662),IF(入力!$C$17=1,ROUNDDOWN(地区標準卸価格!J662*ユーザ別掛け率!J662%,-入力!$C$16),IF(入力!$C$17=2,ROUNDUP(地区標準卸価格!J662*ユーザ別掛け率!J662%,-入力!$C$16),IF(入力!$C$17=3,ROUND(地区標準卸価格!J662*ユーザ別掛け率!J662%,-入力!$C$16),""))),地区標準卸価格!J662))</f>
        <v/>
      </c>
      <c r="K662" s="99">
        <f>'6桁'!K662</f>
        <v>0</v>
      </c>
      <c r="L662" s="184">
        <f>IF(地区標準卸価格!L662="","",IF(ISNUMBER(地区標準卸価格!L662),IF(入力!$C$17=1,ROUNDDOWN(地区標準卸価格!L662*ユーザ別掛け率!L662%,-入力!$C$16),IF(入力!$C$17=2,ROUNDUP(地区標準卸価格!L662*ユーザ別掛け率!L662%,-入力!$C$16),IF(入力!$C$17=3,ROUND(地区標準卸価格!L662*ユーザ別掛け率!L662%,-入力!$C$16),""))),地区標準卸価格!L662))</f>
        <v>12000</v>
      </c>
      <c r="M662" s="99">
        <f>'6桁'!M662</f>
        <v>0</v>
      </c>
      <c r="N662" s="458" t="str">
        <f>IF(地区標準卸価格!N662="","",IF(ISNUMBER(地区標準卸価格!N662),IF(入力!$E$17=1,ROUNDDOWN(地区標準卸価格!N662*ユーザ別掛け率!N662%,-入力!$E$16),IF(入力!$E$17=2,ROUNDUP(地区標準卸価格!N662*ユーザ別掛け率!N662%,-入力!$E$16),IF(入力!$E$17=3,ROUND(地区標準卸価格!N662*ユーザ別掛け率!N662%,-入力!$E$16),""))),地区標準卸価格!N662))</f>
        <v/>
      </c>
      <c r="O662" s="142">
        <f>'6桁'!O662</f>
        <v>0</v>
      </c>
      <c r="P662" s="458" t="str">
        <f>IF(地区標準卸価格!P662="","",IF(ISNUMBER(地区標準卸価格!P662),IF(入力!$E$17=1,ROUNDDOWN(地区標準卸価格!P662*ユーザ別掛け率!P662%,-入力!$E$16),IF(入力!$E$17=2,ROUNDUP(地区標準卸価格!P662*ユーザ別掛け率!P662%,-入力!$E$16),IF(入力!$E$17=3,ROUND(地区標準卸価格!P662*ユーザ別掛け率!P662%,-入力!$E$16),""))),地区標準卸価格!P662))</f>
        <v/>
      </c>
      <c r="Q662" s="113">
        <f>'6桁'!Q662</f>
        <v>0</v>
      </c>
      <c r="X662" s="4"/>
    </row>
    <row r="663" spans="2:24" ht="30" customHeight="1">
      <c r="B663" s="642" t="s">
        <v>2045</v>
      </c>
      <c r="C663" s="643"/>
      <c r="D663" s="644"/>
      <c r="E663" s="642" t="s">
        <v>1129</v>
      </c>
      <c r="F663" s="643"/>
      <c r="G663" s="644"/>
      <c r="H663" s="462" t="str">
        <f>IF(地区標準卸価格!H663="","",IF(ISNUMBER(地区標準卸価格!H663),IF(入力!$C$17=1,ROUNDDOWN(地区標準卸価格!H663*ユーザ別掛け率!H663%,-入力!$C$16),IF(入力!$C$17=2,ROUNDUP(地区標準卸価格!H663*ユーザ別掛け率!H663%,-入力!$C$16),IF(入力!$C$17=3,ROUND(地区標準卸価格!H663*ユーザ別掛け率!H663%,-入力!$C$16),""))),地区標準卸価格!H663))</f>
        <v/>
      </c>
      <c r="I663" s="186">
        <f>'6桁'!I663</f>
        <v>0</v>
      </c>
      <c r="J663" s="185" t="str">
        <f>IF(地区標準卸価格!J663="","",IF(ISNUMBER(地区標準卸価格!J663),IF(入力!$C$17=1,ROUNDDOWN(地区標準卸価格!J663*ユーザ別掛け率!J663%,-入力!$C$16),IF(入力!$C$17=2,ROUNDUP(地区標準卸価格!J663*ユーザ別掛け率!J663%,-入力!$C$16),IF(入力!$C$17=3,ROUND(地区標準卸価格!J663*ユーザ別掛け率!J663%,-入力!$C$16),""))),地区標準卸価格!J663))</f>
        <v/>
      </c>
      <c r="K663" s="186">
        <f>'6桁'!K663</f>
        <v>0</v>
      </c>
      <c r="L663" s="187">
        <f>IF(地区標準卸価格!L663="","",IF(ISNUMBER(地区標準卸価格!L663),IF(入力!$C$17=1,ROUNDDOWN(地区標準卸価格!L663*ユーザ別掛け率!L663%,-入力!$C$16),IF(入力!$C$17=2,ROUNDUP(地区標準卸価格!L663*ユーザ別掛け率!L663%,-入力!$C$16),IF(入力!$C$17=3,ROUND(地区標準卸価格!L663*ユーザ別掛け率!L663%,-入力!$C$16),""))),地区標準卸価格!L663))</f>
        <v>11600</v>
      </c>
      <c r="M663" s="186">
        <f>'6桁'!M663</f>
        <v>0</v>
      </c>
      <c r="N663" s="462" t="str">
        <f>IF(地区標準卸価格!N663="","",IF(ISNUMBER(地区標準卸価格!N663),IF(入力!$E$17=1,ROUNDDOWN(地区標準卸価格!N663*ユーザ別掛け率!N663%,-入力!$E$16),IF(入力!$E$17=2,ROUNDUP(地区標準卸価格!N663*ユーザ別掛け率!N663%,-入力!$E$16),IF(入力!$E$17=3,ROUND(地区標準卸価格!N663*ユーザ別掛け率!N663%,-入力!$E$16),""))),地区標準卸価格!N663))</f>
        <v/>
      </c>
      <c r="O663" s="188">
        <f>'6桁'!O663</f>
        <v>0</v>
      </c>
      <c r="P663" s="462" t="str">
        <f>IF(地区標準卸価格!P663="","",IF(ISNUMBER(地区標準卸価格!P663),IF(入力!$E$17=1,ROUNDDOWN(地区標準卸価格!P663*ユーザ別掛け率!P663%,-入力!$E$16),IF(入力!$E$17=2,ROUNDUP(地区標準卸価格!P663*ユーザ別掛け率!P663%,-入力!$E$16),IF(入力!$E$17=3,ROUND(地区標準卸価格!P663*ユーザ別掛け率!P663%,-入力!$E$16),""))),地区標準卸価格!P663))</f>
        <v/>
      </c>
      <c r="Q663" s="189">
        <f>'6桁'!Q663</f>
        <v>0</v>
      </c>
      <c r="X663" s="4"/>
    </row>
    <row r="664" spans="2:24" ht="30" customHeight="1">
      <c r="B664" s="642" t="s">
        <v>2046</v>
      </c>
      <c r="C664" s="643"/>
      <c r="D664" s="644"/>
      <c r="E664" s="642" t="s">
        <v>1129</v>
      </c>
      <c r="F664" s="643"/>
      <c r="G664" s="644"/>
      <c r="H664" s="463" t="str">
        <f>IF(地区標準卸価格!H664="","",IF(ISNUMBER(地区標準卸価格!H664),IF(入力!$C$17=1,ROUNDDOWN(地区標準卸価格!H664*ユーザ別掛け率!H664%,-入力!$C$16),IF(入力!$C$17=2,ROUNDUP(地区標準卸価格!H664*ユーザ別掛け率!H664%,-入力!$C$16),IF(入力!$C$17=3,ROUND(地区標準卸価格!H664*ユーザ別掛け率!H664%,-入力!$C$16),""))),地区標準卸価格!H664))</f>
        <v/>
      </c>
      <c r="I664" s="191">
        <f>'6桁'!I664</f>
        <v>0</v>
      </c>
      <c r="J664" s="190" t="str">
        <f>IF(地区標準卸価格!J664="","",IF(ISNUMBER(地区標準卸価格!J664),IF(入力!$C$17=1,ROUNDDOWN(地区標準卸価格!J664*ユーザ別掛け率!J664%,-入力!$C$16),IF(入力!$C$17=2,ROUNDUP(地区標準卸価格!J664*ユーザ別掛け率!J664%,-入力!$C$16),IF(入力!$C$17=3,ROUND(地区標準卸価格!J664*ユーザ別掛け率!J664%,-入力!$C$16),""))),地区標準卸価格!J664))</f>
        <v/>
      </c>
      <c r="K664" s="191">
        <f>'6桁'!K664</f>
        <v>0</v>
      </c>
      <c r="L664" s="192">
        <f>IF(地区標準卸価格!L664="","",IF(ISNUMBER(地区標準卸価格!L664),IF(入力!$C$17=1,ROUNDDOWN(地区標準卸価格!L664*ユーザ別掛け率!L664%,-入力!$C$16),IF(入力!$C$17=2,ROUNDUP(地区標準卸価格!L664*ユーザ別掛け率!L664%,-入力!$C$16),IF(入力!$C$17=3,ROUND(地区標準卸価格!L664*ユーザ別掛け率!L664%,-入力!$C$16),""))),地区標準卸価格!L664))</f>
        <v>16100</v>
      </c>
      <c r="M664" s="191">
        <f>'6桁'!M664</f>
        <v>0</v>
      </c>
      <c r="N664" s="463" t="str">
        <f>IF(地区標準卸価格!N664="","",IF(ISNUMBER(地区標準卸価格!N664),IF(入力!$E$17=1,ROUNDDOWN(地区標準卸価格!N664*ユーザ別掛け率!N664%,-入力!$E$16),IF(入力!$E$17=2,ROUNDUP(地区標準卸価格!N664*ユーザ別掛け率!N664%,-入力!$E$16),IF(入力!$E$17=3,ROUND(地区標準卸価格!N664*ユーザ別掛け率!N664%,-入力!$E$16),""))),地区標準卸価格!N664))</f>
        <v/>
      </c>
      <c r="O664" s="193">
        <f>'6桁'!O664</f>
        <v>0</v>
      </c>
      <c r="P664" s="463" t="str">
        <f>IF(地区標準卸価格!P664="","",IF(ISNUMBER(地区標準卸価格!P664),IF(入力!$E$17=1,ROUNDDOWN(地区標準卸価格!P664*ユーザ別掛け率!P664%,-入力!$E$16),IF(入力!$E$17=2,ROUNDUP(地区標準卸価格!P664*ユーザ別掛け率!P664%,-入力!$E$16),IF(入力!$E$17=3,ROUND(地区標準卸価格!P664*ユーザ別掛け率!P664%,-入力!$E$16),""))),地区標準卸価格!P664))</f>
        <v/>
      </c>
      <c r="Q664" s="399">
        <f>'6桁'!Q664</f>
        <v>0</v>
      </c>
      <c r="X664" s="4"/>
    </row>
    <row r="665" spans="2:24" ht="30" customHeight="1">
      <c r="B665" s="642" t="s">
        <v>2047</v>
      </c>
      <c r="C665" s="643"/>
      <c r="D665" s="644"/>
      <c r="E665" s="642" t="s">
        <v>1130</v>
      </c>
      <c r="F665" s="643"/>
      <c r="G665" s="644"/>
      <c r="H665" s="462" t="str">
        <f>IF(地区標準卸価格!H665="","",IF(ISNUMBER(地区標準卸価格!H665),IF(入力!$C$17=1,ROUNDDOWN(地区標準卸価格!H665*ユーザ別掛け率!H665%,-入力!$C$16),IF(入力!$C$17=2,ROUNDUP(地区標準卸価格!H665*ユーザ別掛け率!H665%,-入力!$C$16),IF(入力!$C$17=3,ROUND(地区標準卸価格!H665*ユーザ別掛け率!H665%,-入力!$C$16),""))),地区標準卸価格!H665))</f>
        <v/>
      </c>
      <c r="I665" s="186">
        <f>'6桁'!I665</f>
        <v>0</v>
      </c>
      <c r="J665" s="185" t="str">
        <f>IF(地区標準卸価格!J665="","",IF(ISNUMBER(地区標準卸価格!J665),IF(入力!$C$17=1,ROUNDDOWN(地区標準卸価格!J665*ユーザ別掛け率!J665%,-入力!$C$16),IF(入力!$C$17=2,ROUNDUP(地区標準卸価格!J665*ユーザ別掛け率!J665%,-入力!$C$16),IF(入力!$C$17=3,ROUND(地区標準卸価格!J665*ユーザ別掛け率!J665%,-入力!$C$16),""))),地区標準卸価格!J665))</f>
        <v/>
      </c>
      <c r="K665" s="186">
        <f>'6桁'!K665</f>
        <v>0</v>
      </c>
      <c r="L665" s="187">
        <f>IF(地区標準卸価格!L665="","",IF(ISNUMBER(地区標準卸価格!L665),IF(入力!$C$17=1,ROUNDDOWN(地区標準卸価格!L665*ユーザ別掛け率!L665%,-入力!$C$16),IF(入力!$C$17=2,ROUNDUP(地区標準卸価格!L665*ユーザ別掛け率!L665%,-入力!$C$16),IF(入力!$C$17=3,ROUND(地区標準卸価格!L665*ユーザ別掛け率!L665%,-入力!$C$16),""))),地区標準卸価格!L665))</f>
        <v>22500</v>
      </c>
      <c r="M665" s="186">
        <f>'6桁'!M665</f>
        <v>0</v>
      </c>
      <c r="N665" s="462" t="str">
        <f>IF(地区標準卸価格!N665="","",IF(ISNUMBER(地区標準卸価格!N665),IF(入力!$E$17=1,ROUNDDOWN(地区標準卸価格!N665*ユーザ別掛け率!N665%,-入力!$E$16),IF(入力!$E$17=2,ROUNDUP(地区標準卸価格!N665*ユーザ別掛け率!N665%,-入力!$E$16),IF(入力!$E$17=3,ROUND(地区標準卸価格!N665*ユーザ別掛け率!N665%,-入力!$E$16),""))),地区標準卸価格!N665))</f>
        <v/>
      </c>
      <c r="O665" s="188">
        <f>'6桁'!O665</f>
        <v>0</v>
      </c>
      <c r="P665" s="462" t="str">
        <f>IF(地区標準卸価格!P665="","",IF(ISNUMBER(地区標準卸価格!P665),IF(入力!$E$17=1,ROUNDDOWN(地区標準卸価格!P665*ユーザ別掛け率!P665%,-入力!$E$16),IF(入力!$E$17=2,ROUNDUP(地区標準卸価格!P665*ユーザ別掛け率!P665%,-入力!$E$16),IF(入力!$E$17=3,ROUND(地区標準卸価格!P665*ユーザ別掛け率!P665%,-入力!$E$16),""))),地区標準卸価格!P665))</f>
        <v/>
      </c>
      <c r="Q665" s="189">
        <f>'6桁'!Q665</f>
        <v>0</v>
      </c>
      <c r="X665" s="4"/>
    </row>
    <row r="666" spans="2:24" ht="30" customHeight="1">
      <c r="B666" s="642" t="s">
        <v>2048</v>
      </c>
      <c r="C666" s="643"/>
      <c r="D666" s="644"/>
      <c r="E666" s="642" t="s">
        <v>1131</v>
      </c>
      <c r="F666" s="643"/>
      <c r="G666" s="644"/>
      <c r="H666" s="464" t="str">
        <f>IF(地区標準卸価格!H666="","",IF(ISNUMBER(地区標準卸価格!H666),IF(入力!$C$17=1,ROUNDDOWN(地区標準卸価格!H666*ユーザ別掛け率!H666%,-入力!$C$16),IF(入力!$C$17=2,ROUNDUP(地区標準卸価格!H666*ユーザ別掛け率!H666%,-入力!$C$16),IF(入力!$C$17=3,ROUND(地区標準卸価格!H666*ユーザ別掛け率!H666%,-入力!$C$16),""))),地区標準卸価格!H666))</f>
        <v/>
      </c>
      <c r="I666" s="186">
        <f>'6桁'!I666</f>
        <v>0</v>
      </c>
      <c r="J666" s="187">
        <f>IF(地区標準卸価格!J666="","",IF(ISNUMBER(地区標準卸価格!J666),IF(入力!$C$17=1,ROUNDDOWN(地区標準卸価格!J666*ユーザ別掛け率!J666%,-入力!$C$16),IF(入力!$C$17=2,ROUNDUP(地区標準卸価格!J666*ユーザ別掛け率!J666%,-入力!$C$16),IF(入力!$C$17=3,ROUND(地区標準卸価格!J666*ユーザ別掛け率!J666%,-入力!$C$16),""))),地区標準卸価格!J666))</f>
        <v>21800</v>
      </c>
      <c r="K666" s="186" t="str">
        <f>'6桁'!K666</f>
        <v>Q
ﾅﾛｰ</v>
      </c>
      <c r="L666" s="185" t="str">
        <f>IF(地区標準卸価格!L666="","",IF(ISNUMBER(地区標準卸価格!L666),IF(入力!$C$17=1,ROUNDDOWN(地区標準卸価格!L666*ユーザ別掛け率!L666%,-入力!$C$16),IF(入力!$C$17=2,ROUNDUP(地区標準卸価格!L666*ユーザ別掛け率!L666%,-入力!$C$16),IF(入力!$C$17=3,ROUND(地区標準卸価格!L666*ユーザ別掛け率!L666%,-入力!$C$16),""))),地区標準卸価格!L666))</f>
        <v/>
      </c>
      <c r="M666" s="186">
        <f>'6桁'!M666</f>
        <v>0</v>
      </c>
      <c r="N666" s="462" t="str">
        <f>IF(地区標準卸価格!N666="","",IF(ISNUMBER(地区標準卸価格!N666),IF(入力!$E$17=1,ROUNDDOWN(地区標準卸価格!N666*ユーザ別掛け率!N666%,-入力!$E$16),IF(入力!$E$17=2,ROUNDUP(地区標準卸価格!N666*ユーザ別掛け率!N666%,-入力!$E$16),IF(入力!$E$17=3,ROUND(地区標準卸価格!N666*ユーザ別掛け率!N666%,-入力!$E$16),""))),地区標準卸価格!N666))</f>
        <v/>
      </c>
      <c r="O666" s="188">
        <f>'6桁'!O666</f>
        <v>0</v>
      </c>
      <c r="P666" s="462" t="str">
        <f>IF(地区標準卸価格!P666="","",IF(ISNUMBER(地区標準卸価格!P666),IF(入力!$E$17=1,ROUNDDOWN(地区標準卸価格!P666*ユーザ別掛け率!P666%,-入力!$E$16),IF(入力!$E$17=2,ROUNDUP(地区標準卸価格!P666*ユーザ別掛け率!P666%,-入力!$E$16),IF(入力!$E$17=3,ROUND(地区標準卸価格!P666*ユーザ別掛け率!P666%,-入力!$E$16),""))),地区標準卸価格!P666))</f>
        <v/>
      </c>
      <c r="Q666" s="189">
        <f>'6桁'!Q666</f>
        <v>0</v>
      </c>
      <c r="X666" s="4"/>
    </row>
    <row r="667" spans="2:24" ht="30" customHeight="1">
      <c r="B667" s="660" t="s">
        <v>2049</v>
      </c>
      <c r="C667" s="661"/>
      <c r="D667" s="662"/>
      <c r="E667" s="660">
        <v>104</v>
      </c>
      <c r="F667" s="661"/>
      <c r="G667" s="662"/>
      <c r="H667" s="465" t="str">
        <f>IF(地区標準卸価格!H667="","",IF(ISNUMBER(地区標準卸価格!H667),IF(入力!$C$17=1,ROUNDDOWN(地区標準卸価格!H667*ユーザ別掛け率!H667%,-入力!$C$16),IF(入力!$C$17=2,ROUNDUP(地区標準卸価格!H667*ユーザ別掛け率!H667%,-入力!$C$16),IF(入力!$C$17=3,ROUND(地区標準卸価格!H667*ユーザ別掛け率!H667%,-入力!$C$16),""))),地区標準卸価格!H667))</f>
        <v/>
      </c>
      <c r="I667" s="330">
        <f>'6桁'!I667</f>
        <v>0</v>
      </c>
      <c r="J667" s="329" t="str">
        <f>IF(地区標準卸価格!J667="","",IF(ISNUMBER(地区標準卸価格!J667),IF(入力!$C$17=1,ROUNDDOWN(地区標準卸価格!J667*ユーザ別掛け率!J667%,-入力!$C$16),IF(入力!$C$17=2,ROUNDUP(地区標準卸価格!J667*ユーザ別掛け率!J667%,-入力!$C$16),IF(入力!$C$17=3,ROUND(地区標準卸価格!J667*ユーザ別掛け率!J667%,-入力!$C$16),""))),地区標準卸価格!J667))</f>
        <v/>
      </c>
      <c r="K667" s="330">
        <f>'6桁'!K667</f>
        <v>0</v>
      </c>
      <c r="L667" s="329" t="str">
        <f>IF(地区標準卸価格!L667="","",IF(ISNUMBER(地区標準卸価格!L667),IF(入力!$C$17=1,ROUNDDOWN(地区標準卸価格!L667*ユーザ別掛け率!L667%,-入力!$C$16),IF(入力!$C$17=2,ROUNDUP(地区標準卸価格!L667*ユーザ別掛け率!L667%,-入力!$C$16),IF(入力!$C$17=3,ROUND(地区標準卸価格!L667*ユーザ別掛け率!L667%,-入力!$C$16),""))),地区標準卸価格!L667))</f>
        <v/>
      </c>
      <c r="M667" s="330">
        <f>'6桁'!M667</f>
        <v>0</v>
      </c>
      <c r="N667" s="465" t="str">
        <f>IF(地区標準卸価格!N667="","",IF(ISNUMBER(地区標準卸価格!N667),IF(入力!$E$17=1,ROUNDDOWN(地区標準卸価格!N667*ユーザ別掛け率!N667%,-入力!$E$16),IF(入力!$E$17=2,ROUNDUP(地区標準卸価格!N667*ユーザ別掛け率!N667%,-入力!$E$16),IF(入力!$E$17=3,ROUND(地区標準卸価格!N667*ユーザ別掛け率!N667%,-入力!$E$16),""))),地区標準卸価格!N667))</f>
        <v/>
      </c>
      <c r="O667" s="331">
        <f>'6桁'!O667</f>
        <v>0</v>
      </c>
      <c r="P667" s="465" t="str">
        <f>IF(地区標準卸価格!P667="","",IF(ISNUMBER(地区標準卸価格!P667),IF(入力!$E$17=1,ROUNDDOWN(地区標準卸価格!P667*ユーザ別掛け率!P667%,-入力!$E$16),IF(入力!$E$17=2,ROUNDUP(地区標準卸価格!P667*ユーザ別掛け率!P667%,-入力!$E$16),IF(入力!$E$17=3,ROUND(地区標準卸価格!P667*ユーザ別掛け率!P667%,-入力!$E$16),""))),地区標準卸価格!P667))</f>
        <v>卸価格設定なし</v>
      </c>
      <c r="Q667" s="394" t="str">
        <f>'6桁'!Q667</f>
        <v>R</v>
      </c>
      <c r="X667" s="4"/>
    </row>
    <row r="668" spans="2:24" ht="30" customHeight="1">
      <c r="B668" s="657" t="s">
        <v>2050</v>
      </c>
      <c r="C668" s="658"/>
      <c r="D668" s="659"/>
      <c r="E668" s="657">
        <v>109</v>
      </c>
      <c r="F668" s="658"/>
      <c r="G668" s="659"/>
      <c r="H668" s="458" t="str">
        <f>IF(地区標準卸価格!H668="","",IF(ISNUMBER(地区標準卸価格!H668),IF(入力!$C$17=1,ROUNDDOWN(地区標準卸価格!H668*ユーザ別掛け率!H668%,-入力!$C$16),IF(入力!$C$17=2,ROUNDUP(地区標準卸価格!H668*ユーザ別掛け率!H668%,-入力!$C$16),IF(入力!$C$17=3,ROUND(地区標準卸価格!H668*ユーザ別掛け率!H668%,-入力!$C$16),""))),地区標準卸価格!H668))</f>
        <v>卸価格設定なし</v>
      </c>
      <c r="I668" s="99" t="str">
        <f>'6桁'!I668</f>
        <v>⑨Q
WL</v>
      </c>
      <c r="J668" s="177" t="str">
        <f>IF(地区標準卸価格!J668="","",IF(ISNUMBER(地区標準卸価格!J668),IF(入力!$C$17=1,ROUNDDOWN(地区標準卸価格!J668*ユーザ別掛け率!J668%,-入力!$C$16),IF(入力!$C$17=2,ROUNDUP(地区標準卸価格!J668*ユーザ別掛け率!J668%,-入力!$C$16),IF(入力!$C$17=3,ROUND(地区標準卸価格!J668*ユーザ別掛け率!J668%,-入力!$C$16),""))),地区標準卸価格!J668))</f>
        <v/>
      </c>
      <c r="K668" s="99">
        <f>'6桁'!K668</f>
        <v>0</v>
      </c>
      <c r="L668" s="111" t="str">
        <f>IF(地区標準卸価格!L668="","",IF(ISNUMBER(地区標準卸価格!L668),IF(入力!$C$17=1,ROUNDDOWN(地区標準卸価格!L668*ユーザ別掛け率!L668%,-入力!$C$16),IF(入力!$C$17=2,ROUNDUP(地区標準卸価格!L668*ユーザ別掛け率!L668%,-入力!$C$16),IF(入力!$C$17=3,ROUND(地区標準卸価格!L668*ユーザ別掛け率!L668%,-入力!$C$16),""))),地区標準卸価格!L668))</f>
        <v/>
      </c>
      <c r="M668" s="99">
        <f>'6桁'!M668</f>
        <v>0</v>
      </c>
      <c r="N668" s="458" t="str">
        <f>IF(地区標準卸価格!N668="","",IF(ISNUMBER(地区標準卸価格!N668),IF(入力!$E$17=1,ROUNDDOWN(地区標準卸価格!N668*ユーザ別掛け率!N668%,-入力!$E$16),IF(入力!$E$17=2,ROUNDUP(地区標準卸価格!N668*ユーザ別掛け率!N668%,-入力!$E$16),IF(入力!$E$17=3,ROUND(地区標準卸価格!N668*ユーザ別掛け率!N668%,-入力!$E$16),""))),地区標準卸価格!N668))</f>
        <v/>
      </c>
      <c r="O668" s="142">
        <f>'6桁'!O668</f>
        <v>0</v>
      </c>
      <c r="P668" s="458" t="str">
        <f>IF(地区標準卸価格!P668="","",IF(ISNUMBER(地区標準卸価格!P668),IF(入力!$E$17=1,ROUNDDOWN(地区標準卸価格!P668*ユーザ別掛け率!P668%,-入力!$E$16),IF(入力!$E$17=2,ROUNDUP(地区標準卸価格!P668*ユーザ別掛け率!P668%,-入力!$E$16),IF(入力!$E$17=3,ROUND(地区標準卸価格!P668*ユーザ別掛け率!P668%,-入力!$E$16),""))),地区標準卸価格!P668))</f>
        <v/>
      </c>
      <c r="Q668" s="113">
        <f>'6桁'!Q668</f>
        <v>0</v>
      </c>
      <c r="X668" s="4"/>
    </row>
    <row r="669" spans="2:24" ht="30" customHeight="1">
      <c r="B669" s="660" t="s">
        <v>2051</v>
      </c>
      <c r="C669" s="661"/>
      <c r="D669" s="662"/>
      <c r="E669" s="660">
        <v>121</v>
      </c>
      <c r="F669" s="661"/>
      <c r="G669" s="662"/>
      <c r="H669" s="475" t="str">
        <f>IF(地区標準卸価格!H669="","",IF(ISNUMBER(地区標準卸価格!H669),IF(入力!$C$17=1,ROUNDDOWN(地区標準卸価格!H669*ユーザ別掛け率!H669%,-入力!$C$16),IF(入力!$C$17=2,ROUNDUP(地区標準卸価格!H669*ユーザ別掛け率!H669%,-入力!$C$16),IF(入力!$C$17=3,ROUND(地区標準卸価格!H669*ユーザ別掛け率!H669%,-入力!$C$16),""))),地区標準卸価格!H669))</f>
        <v>卸価格設定なし</v>
      </c>
      <c r="I669" s="360" t="str">
        <f>'6桁'!I669</f>
        <v>⑩Q</v>
      </c>
      <c r="J669" s="173" t="str">
        <f>IF(地区標準卸価格!J669="","",IF(ISNUMBER(地区標準卸価格!J669),IF(入力!$C$17=1,ROUNDDOWN(地区標準卸価格!J669*ユーザ別掛け率!J669%,-入力!$C$16),IF(入力!$C$17=2,ROUNDUP(地区標準卸価格!J669*ユーザ別掛け率!J669%,-入力!$C$16),IF(入力!$C$17=3,ROUND(地区標準卸価格!J669*ユーザ別掛け率!J669%,-入力!$C$16),""))),地区標準卸価格!J669))</f>
        <v/>
      </c>
      <c r="K669" s="360">
        <f>'6桁'!K669</f>
        <v>0</v>
      </c>
      <c r="L669" s="94" t="str">
        <f>IF(地区標準卸価格!L669="","",IF(ISNUMBER(地区標準卸価格!L669),IF(入力!$C$17=1,ROUNDDOWN(地区標準卸価格!L669*ユーザ別掛け率!L669%,-入力!$C$16),IF(入力!$C$17=2,ROUNDUP(地区標準卸価格!L669*ユーザ別掛け率!L669%,-入力!$C$16),IF(入力!$C$17=3,ROUND(地区標準卸価格!L669*ユーザ別掛け率!L669%,-入力!$C$16),""))),地区標準卸価格!L669))</f>
        <v/>
      </c>
      <c r="M669" s="360">
        <f>'6桁'!M669</f>
        <v>0</v>
      </c>
      <c r="N669" s="475" t="str">
        <f>IF(地区標準卸価格!N669="","",IF(ISNUMBER(地区標準卸価格!N669),IF(入力!$E$17=1,ROUNDDOWN(地区標準卸価格!N669*ユーザ別掛け率!N669%,-入力!$E$16),IF(入力!$E$17=2,ROUNDUP(地区標準卸価格!N669*ユーザ別掛け率!N669%,-入力!$E$16),IF(入力!$E$17=3,ROUND(地区標準卸価格!N669*ユーザ別掛け率!N669%,-入力!$E$16),""))),地区標準卸価格!N669))</f>
        <v>卸価格設定なし</v>
      </c>
      <c r="O669" s="133" t="str">
        <f>'6桁'!O669</f>
        <v>Q</v>
      </c>
      <c r="P669" s="475" t="str">
        <f>IF(地区標準卸価格!P669="","",IF(ISNUMBER(地区標準卸価格!P669),IF(入力!$E$17=1,ROUNDDOWN(地区標準卸価格!P669*ユーザ別掛け率!P669%,-入力!$E$16),IF(入力!$E$17=2,ROUNDUP(地区標準卸価格!P669*ユーザ別掛け率!P669%,-入力!$E$16),IF(入力!$E$17=3,ROUND(地区標準卸価格!P669*ユーザ別掛け率!P669%,-入力!$E$16),""))),地区標準卸価格!P669))</f>
        <v>卸価格設定なし</v>
      </c>
      <c r="Q669" s="288" t="str">
        <f>'6桁'!Q669</f>
        <v>Q</v>
      </c>
      <c r="X669" s="4"/>
    </row>
    <row r="670" spans="2:24" ht="30" customHeight="1">
      <c r="B670" s="657" t="s">
        <v>2052</v>
      </c>
      <c r="C670" s="658"/>
      <c r="D670" s="659"/>
      <c r="E670" s="657">
        <v>124</v>
      </c>
      <c r="F670" s="658"/>
      <c r="G670" s="659"/>
      <c r="H670" s="458" t="str">
        <f>IF(地区標準卸価格!H670="","",IF(ISNUMBER(地区標準卸価格!H670),IF(入力!$C$17=1,ROUNDDOWN(地区標準卸価格!H670*ユーザ別掛け率!H670%,-入力!$C$16),IF(入力!$C$17=2,ROUNDUP(地区標準卸価格!H670*ユーザ別掛け率!H670%,-入力!$C$16),IF(入力!$C$17=3,ROUND(地区標準卸価格!H670*ユーザ別掛け率!H670%,-入力!$C$16),""))),地区標準卸価格!H670))</f>
        <v/>
      </c>
      <c r="I670" s="99">
        <f>'6桁'!I670</f>
        <v>0</v>
      </c>
      <c r="J670" s="184" t="str">
        <f>IF(地区標準卸価格!J670="","",IF(ISNUMBER(地区標準卸価格!J670),IF(入力!$C$17=1,ROUNDDOWN(地区標準卸価格!J670*ユーザ別掛け率!J670%,-入力!$C$16),IF(入力!$C$17=2,ROUNDUP(地区標準卸価格!J670*ユーザ別掛け率!J670%,-入力!$C$16),IF(入力!$C$17=3,ROUND(地区標準卸価格!J670*ユーザ別掛け率!J670%,-入力!$C$16),""))),地区標準卸価格!J670))</f>
        <v/>
      </c>
      <c r="K670" s="99">
        <f>'6桁'!K670</f>
        <v>0</v>
      </c>
      <c r="L670" s="111" t="str">
        <f>IF(地区標準卸価格!L670="","",IF(ISNUMBER(地区標準卸価格!L670),IF(入力!$C$17=1,ROUNDDOWN(地区標準卸価格!L670*ユーザ別掛け率!L670%,-入力!$C$16),IF(入力!$C$17=2,ROUNDUP(地区標準卸価格!L670*ユーザ別掛け率!L670%,-入力!$C$16),IF(入力!$C$17=3,ROUND(地区標準卸価格!L670*ユーザ別掛け率!L670%,-入力!$C$16),""))),地区標準卸価格!L670))</f>
        <v/>
      </c>
      <c r="M670" s="99">
        <f>'6桁'!M670</f>
        <v>0</v>
      </c>
      <c r="N670" s="458" t="str">
        <f>IF(地区標準卸価格!N670="","",IF(ISNUMBER(地区標準卸価格!N670),IF(入力!$E$17=1,ROUNDDOWN(地区標準卸価格!N670*ユーザ別掛け率!N670%,-入力!$E$16),IF(入力!$E$17=2,ROUNDUP(地区標準卸価格!N670*ユーザ別掛け率!N670%,-入力!$E$16),IF(入力!$E$17=3,ROUND(地区標準卸価格!N670*ユーザ別掛け率!N670%,-入力!$E$16),""))),地区標準卸価格!N670))</f>
        <v>卸価格設定なし</v>
      </c>
      <c r="O670" s="142" t="str">
        <f>'6桁'!O670</f>
        <v>Q</v>
      </c>
      <c r="P670" s="458" t="str">
        <f>IF(地区標準卸価格!P670="","",IF(ISNUMBER(地区標準卸価格!P670),IF(入力!$E$17=1,ROUNDDOWN(地区標準卸価格!P670*ユーザ別掛け率!P670%,-入力!$E$16),IF(入力!$E$17=2,ROUNDUP(地区標準卸価格!P670*ユーザ別掛け率!P670%,-入力!$E$16),IF(入力!$E$17=3,ROUND(地区標準卸価格!P670*ユーザ別掛け率!P670%,-入力!$E$16),""))),地区標準卸価格!P670))</f>
        <v>卸価格設定なし</v>
      </c>
      <c r="Q670" s="98" t="str">
        <f>'6桁'!Q670</f>
        <v>Q</v>
      </c>
      <c r="X670" s="4"/>
    </row>
    <row r="671" spans="2:24" ht="30" customHeight="1">
      <c r="B671" s="642" t="s">
        <v>2053</v>
      </c>
      <c r="C671" s="643"/>
      <c r="D671" s="644"/>
      <c r="E671" s="642">
        <v>118</v>
      </c>
      <c r="F671" s="643"/>
      <c r="G671" s="644"/>
      <c r="H671" s="464" t="str">
        <f>IF(地区標準卸価格!H671="","",IF(ISNUMBER(地区標準卸価格!H671),IF(入力!$C$17=1,ROUNDDOWN(地区標準卸価格!H671*ユーザ別掛け率!H671%,-入力!$C$16),IF(入力!$C$17=2,ROUNDUP(地区標準卸価格!H671*ユーザ別掛け率!H671%,-入力!$C$16),IF(入力!$C$17=3,ROUND(地区標準卸価格!H671*ユーザ別掛け率!H671%,-入力!$C$16),""))),地区標準卸価格!H671))</f>
        <v>卸価格設定なし</v>
      </c>
      <c r="I671" s="186" t="str">
        <f>'6桁'!I671</f>
        <v>⑩Q</v>
      </c>
      <c r="J671" s="187" t="str">
        <f>IF(地区標準卸価格!J671="","",IF(ISNUMBER(地区標準卸価格!J671),IF(入力!$C$17=1,ROUNDDOWN(地区標準卸価格!J671*ユーザ別掛け率!J671%,-入力!$C$16),IF(入力!$C$17=2,ROUNDUP(地区標準卸価格!J671*ユーザ別掛け率!J671%,-入力!$C$16),IF(入力!$C$17=3,ROUND(地区標準卸価格!J671*ユーザ別掛け率!J671%,-入力!$C$16),""))),地区標準卸価格!J671))</f>
        <v/>
      </c>
      <c r="K671" s="186">
        <f>'6桁'!K671</f>
        <v>0</v>
      </c>
      <c r="L671" s="185" t="str">
        <f>IF(地区標準卸価格!L671="","",IF(ISNUMBER(地区標準卸価格!L671),IF(入力!$C$17=1,ROUNDDOWN(地区標準卸価格!L671*ユーザ別掛け率!L671%,-入力!$C$16),IF(入力!$C$17=2,ROUNDUP(地区標準卸価格!L671*ユーザ別掛け率!L671%,-入力!$C$16),IF(入力!$C$17=3,ROUND(地区標準卸価格!L671*ユーザ別掛け率!L671%,-入力!$C$16),""))),地区標準卸価格!L671))</f>
        <v/>
      </c>
      <c r="M671" s="186">
        <f>'6桁'!M671</f>
        <v>0</v>
      </c>
      <c r="N671" s="462" t="str">
        <f>IF(地区標準卸価格!N671="","",IF(ISNUMBER(地区標準卸価格!N671),IF(入力!$E$17=1,ROUNDDOWN(地区標準卸価格!N671*ユーザ別掛け率!N671%,-入力!$E$16),IF(入力!$E$17=2,ROUNDUP(地区標準卸価格!N671*ユーザ別掛け率!N671%,-入力!$E$16),IF(入力!$E$17=3,ROUND(地区標準卸価格!N671*ユーザ別掛け率!N671%,-入力!$E$16),""))),地区標準卸価格!N671))</f>
        <v/>
      </c>
      <c r="O671" s="188">
        <f>'6桁'!O671</f>
        <v>0</v>
      </c>
      <c r="P671" s="462" t="str">
        <f>IF(地区標準卸価格!P671="","",IF(ISNUMBER(地区標準卸価格!P671),IF(入力!$E$17=1,ROUNDDOWN(地区標準卸価格!P671*ユーザ別掛け率!P671%,-入力!$E$16),IF(入力!$E$17=2,ROUNDUP(地区標準卸価格!P671*ユーザ別掛け率!P671%,-入力!$E$16),IF(入力!$E$17=3,ROUND(地区標準卸価格!P671*ユーザ別掛け率!P671%,-入力!$E$16),""))),地区標準卸価格!P671))</f>
        <v/>
      </c>
      <c r="Q671" s="165">
        <f>'6桁'!Q671</f>
        <v>0</v>
      </c>
      <c r="X671" s="4"/>
    </row>
    <row r="672" spans="2:24" ht="30" customHeight="1">
      <c r="B672" s="642" t="s">
        <v>2054</v>
      </c>
      <c r="C672" s="643"/>
      <c r="D672" s="644"/>
      <c r="E672" s="642">
        <v>121</v>
      </c>
      <c r="F672" s="643"/>
      <c r="G672" s="644"/>
      <c r="H672" s="464" t="str">
        <f>IF(地区標準卸価格!H672="","",IF(ISNUMBER(地区標準卸価格!H672),IF(入力!$C$17=1,ROUNDDOWN(地区標準卸価格!H672*ユーザ別掛け率!H672%,-入力!$C$16),IF(入力!$C$17=2,ROUNDUP(地区標準卸価格!H672*ユーザ別掛け率!H672%,-入力!$C$16),IF(入力!$C$17=3,ROUND(地区標準卸価格!H672*ユーザ別掛け率!H672%,-入力!$C$16),""))),地区標準卸価格!H672))</f>
        <v>卸価格設定なし</v>
      </c>
      <c r="I672" s="186" t="str">
        <f>'6桁'!I672</f>
        <v>⑩Q</v>
      </c>
      <c r="J672" s="187" t="str">
        <f>IF(地区標準卸価格!J672="","",IF(ISNUMBER(地区標準卸価格!J672),IF(入力!$C$17=1,ROUNDDOWN(地区標準卸価格!J672*ユーザ別掛け率!J672%,-入力!$C$16),IF(入力!$C$17=2,ROUNDUP(地区標準卸価格!J672*ユーザ別掛け率!J672%,-入力!$C$16),IF(入力!$C$17=3,ROUND(地区標準卸価格!J672*ユーザ別掛け率!J672%,-入力!$C$16),""))),地区標準卸価格!J672))</f>
        <v/>
      </c>
      <c r="K672" s="186">
        <f>'6桁'!K672</f>
        <v>0</v>
      </c>
      <c r="L672" s="185" t="str">
        <f>IF(地区標準卸価格!L672="","",IF(ISNUMBER(地区標準卸価格!L672),IF(入力!$C$17=1,ROUNDDOWN(地区標準卸価格!L672*ユーザ別掛け率!L672%,-入力!$C$16),IF(入力!$C$17=2,ROUNDUP(地区標準卸価格!L672*ユーザ別掛け率!L672%,-入力!$C$16),IF(入力!$C$17=3,ROUND(地区標準卸価格!L672*ユーザ別掛け率!L672%,-入力!$C$16),""))),地区標準卸価格!L672))</f>
        <v/>
      </c>
      <c r="M672" s="186">
        <f>'6桁'!M672</f>
        <v>0</v>
      </c>
      <c r="N672" s="462" t="str">
        <f>IF(地区標準卸価格!N672="","",IF(ISNUMBER(地区標準卸価格!N672),IF(入力!$E$17=1,ROUNDDOWN(地区標準卸価格!N672*ユーザ別掛け率!N672%,-入力!$E$16),IF(入力!$E$17=2,ROUNDUP(地区標準卸価格!N672*ユーザ別掛け率!N672%,-入力!$E$16),IF(入力!$E$17=3,ROUND(地区標準卸価格!N672*ユーザ別掛け率!N672%,-入力!$E$16),""))),地区標準卸価格!N672))</f>
        <v/>
      </c>
      <c r="O672" s="188">
        <f>'6桁'!O672</f>
        <v>0</v>
      </c>
      <c r="P672" s="462" t="str">
        <f>IF(地区標準卸価格!P672="","",IF(ISNUMBER(地区標準卸価格!P672),IF(入力!$E$17=1,ROUNDDOWN(地区標準卸価格!P672*ユーザ別掛け率!P672%,-入力!$E$16),IF(入力!$E$17=2,ROUNDUP(地区標準卸価格!P672*ユーザ別掛け率!P672%,-入力!$E$16),IF(入力!$E$17=3,ROUND(地区標準卸価格!P672*ユーザ別掛け率!P672%,-入力!$E$16),""))),地区標準卸価格!P672))</f>
        <v/>
      </c>
      <c r="Q672" s="165">
        <f>'6桁'!Q672</f>
        <v>0</v>
      </c>
      <c r="S672" s="327"/>
      <c r="X672" s="4"/>
    </row>
    <row r="673" spans="2:27" ht="30" customHeight="1">
      <c r="B673" s="660" t="s">
        <v>2055</v>
      </c>
      <c r="C673" s="661"/>
      <c r="D673" s="662"/>
      <c r="E673" s="660" t="s">
        <v>1132</v>
      </c>
      <c r="F673" s="661"/>
      <c r="G673" s="662"/>
      <c r="H673" s="466" t="str">
        <f>IF(地区標準卸価格!H673="","",IF(ISNUMBER(地区標準卸価格!H673),IF(入力!$C$17=1,ROUNDDOWN(地区標準卸価格!H673*ユーザ別掛け率!H673%,-入力!$C$16),IF(入力!$C$17=2,ROUNDUP(地区標準卸価格!H673*ユーザ別掛け率!H673%,-入力!$C$16),IF(入力!$C$17=3,ROUND(地区標準卸価格!H673*ユーザ別掛け率!H673%,-入力!$C$16),""))),地区標準卸価格!H673))</f>
        <v/>
      </c>
      <c r="I673" s="360">
        <f>'6桁'!I673</f>
        <v>0</v>
      </c>
      <c r="J673" s="194" t="str">
        <f>IF(地区標準卸価格!J673="","",IF(ISNUMBER(地区標準卸価格!J673),IF(入力!$C$17=1,ROUNDDOWN(地区標準卸価格!J673*ユーザ別掛け率!J673%,-入力!$C$16),IF(入力!$C$17=2,ROUNDUP(地区標準卸価格!J673*ユーザ別掛け率!J673%,-入力!$C$16),IF(入力!$C$17=3,ROUND(地区標準卸価格!J673*ユーザ別掛け率!J673%,-入力!$C$16),""))),地区標準卸価格!J673))</f>
        <v/>
      </c>
      <c r="K673" s="360">
        <f>'6桁'!K673</f>
        <v>0</v>
      </c>
      <c r="L673" s="94" t="str">
        <f>IF(地区標準卸価格!L673="","",IF(ISNUMBER(地区標準卸価格!L673),IF(入力!$C$17=1,ROUNDDOWN(地区標準卸価格!L673*ユーザ別掛け率!L673%,-入力!$C$16),IF(入力!$C$17=2,ROUNDUP(地区標準卸価格!L673*ユーザ別掛け率!L673%,-入力!$C$16),IF(入力!$C$17=3,ROUND(地区標準卸価格!L673*ユーザ別掛け率!L673%,-入力!$C$16),""))),地区標準卸価格!L673))</f>
        <v/>
      </c>
      <c r="M673" s="360">
        <f>'6桁'!M673</f>
        <v>0</v>
      </c>
      <c r="N673" s="475" t="str">
        <f>IF(地区標準卸価格!N673="","",IF(ISNUMBER(地区標準卸価格!N673),IF(入力!$E$17=1,ROUNDDOWN(地区標準卸価格!N673*ユーザ別掛け率!N673%,-入力!$E$16),IF(入力!$E$17=2,ROUNDUP(地区標準卸価格!N673*ユーザ別掛け率!N673%,-入力!$E$16),IF(入力!$E$17=3,ROUND(地区標準卸価格!N673*ユーザ別掛け率!N673%,-入力!$E$16),""))),地区標準卸価格!N673))</f>
        <v>卸価格設定なし</v>
      </c>
      <c r="O673" s="133" t="str">
        <f>'6桁'!O673</f>
        <v>Q</v>
      </c>
      <c r="P673" s="475" t="str">
        <f>IF(地区標準卸価格!P673="","",IF(ISNUMBER(地区標準卸価格!P673),IF(入力!$E$17=1,ROUNDDOWN(地区標準卸価格!P673*ユーザ別掛け率!P673%,-入力!$E$16),IF(入力!$E$17=2,ROUNDUP(地区標準卸価格!P673*ユーザ別掛け率!P673%,-入力!$E$16),IF(入力!$E$17=3,ROUND(地区標準卸価格!P673*ユーザ別掛け率!P673%,-入力!$E$16),""))),地区標準卸価格!P673))</f>
        <v>卸価格設定なし</v>
      </c>
      <c r="Q673" s="288" t="str">
        <f>'6桁'!Q673</f>
        <v>Q</v>
      </c>
      <c r="X673" s="4"/>
    </row>
    <row r="674" spans="2:27" ht="30" customHeight="1">
      <c r="B674" s="648" t="s">
        <v>2056</v>
      </c>
      <c r="C674" s="649"/>
      <c r="D674" s="650"/>
      <c r="E674" s="648" t="s">
        <v>1130</v>
      </c>
      <c r="F674" s="649"/>
      <c r="G674" s="650"/>
      <c r="H674" s="467" t="str">
        <f>IF(地区標準卸価格!H674="","",IF(ISNUMBER(地区標準卸価格!H674),IF(入力!$C$17=1,ROUNDDOWN(地区標準卸価格!H674*ユーザ別掛け率!H674%,-入力!$C$16),IF(入力!$C$17=2,ROUNDUP(地区標準卸価格!H674*ユーザ別掛け率!H674%,-入力!$C$16),IF(入力!$C$17=3,ROUND(地区標準卸価格!H674*ユーザ別掛け率!H674%,-入力!$C$16),""))),地区標準卸価格!H674))</f>
        <v/>
      </c>
      <c r="I674" s="96">
        <f>'6桁'!I674</f>
        <v>0</v>
      </c>
      <c r="J674" s="183">
        <f>IF(地区標準卸価格!J674="","",IF(ISNUMBER(地区標準卸価格!J674),IF(入力!$C$17=1,ROUNDDOWN(地区標準卸価格!J674*ユーザ別掛け率!J674%,-入力!$C$16),IF(入力!$C$17=2,ROUNDUP(地区標準卸価格!J674*ユーザ別掛け率!J674%,-入力!$C$16),IF(入力!$C$17=3,ROUND(地区標準卸価格!J674*ユーザ別掛け率!J674%,-入力!$C$16),""))),地区標準卸価格!J674))</f>
        <v>25000</v>
      </c>
      <c r="K674" s="96" t="str">
        <f>'6桁'!K674</f>
        <v>□
ﾅﾛｰ</v>
      </c>
      <c r="L674" s="95" t="str">
        <f>IF(地区標準卸価格!L674="","",IF(ISNUMBER(地区標準卸価格!L674),IF(入力!$C$17=1,ROUNDDOWN(地区標準卸価格!L674*ユーザ別掛け率!L674%,-入力!$C$16),IF(入力!$C$17=2,ROUNDUP(地区標準卸価格!L674*ユーザ別掛け率!L674%,-入力!$C$16),IF(入力!$C$17=3,ROUND(地区標準卸価格!L674*ユーザ別掛け率!L674%,-入力!$C$16),""))),地区標準卸価格!L674))</f>
        <v/>
      </c>
      <c r="M674" s="96">
        <f>'6桁'!M674</f>
        <v>0</v>
      </c>
      <c r="N674" s="456" t="str">
        <f>IF(地区標準卸価格!N674="","",IF(ISNUMBER(地区標準卸価格!N674),IF(入力!$E$17=1,ROUNDDOWN(地区標準卸価格!N674*ユーザ別掛け率!N674%,-入力!$E$16),IF(入力!$E$17=2,ROUNDUP(地区標準卸価格!N674*ユーザ別掛け率!N674%,-入力!$E$16),IF(入力!$E$17=3,ROUND(地区標準卸価格!N674*ユーザ別掛け率!N674%,-入力!$E$16),""))),地区標準卸価格!N674))</f>
        <v/>
      </c>
      <c r="O674" s="126">
        <f>'6桁'!O674</f>
        <v>0</v>
      </c>
      <c r="P674" s="456" t="str">
        <f>IF(地区標準卸価格!P674="","",IF(ISNUMBER(地区標準卸価格!P674),IF(入力!$E$17=1,ROUNDDOWN(地区標準卸価格!P674*ユーザ別掛け率!P674%,-入力!$E$16),IF(入力!$E$17=2,ROUNDUP(地区標準卸価格!P674*ユーザ別掛け率!P674%,-入力!$E$16),IF(入力!$E$17=3,ROUND(地区標準卸価格!P674*ユーザ別掛け率!P674%,-入力!$E$16),""))),地区標準卸価格!P674))</f>
        <v/>
      </c>
      <c r="Q674" s="20">
        <f>'6桁'!Q674</f>
        <v>0</v>
      </c>
      <c r="X674" s="4"/>
    </row>
    <row r="675" spans="2:27" ht="30" customHeight="1">
      <c r="B675" s="648" t="s">
        <v>2057</v>
      </c>
      <c r="C675" s="649"/>
      <c r="D675" s="650"/>
      <c r="E675" s="648" t="s">
        <v>1129</v>
      </c>
      <c r="F675" s="649"/>
      <c r="G675" s="650"/>
      <c r="H675" s="467" t="str">
        <f>IF(地区標準卸価格!H675="","",IF(ISNUMBER(地区標準卸価格!H675),IF(入力!$C$17=1,ROUNDDOWN(地区標準卸価格!H675*ユーザ別掛け率!H675%,-入力!$C$16),IF(入力!$C$17=2,ROUNDUP(地区標準卸価格!H675*ユーザ別掛け率!H675%,-入力!$C$16),IF(入力!$C$17=3,ROUND(地区標準卸価格!H675*ユーザ別掛け率!H675%,-入力!$C$16),""))),地区標準卸価格!H675))</f>
        <v/>
      </c>
      <c r="I675" s="96">
        <f>'6桁'!I675</f>
        <v>0</v>
      </c>
      <c r="J675" s="183">
        <f>IF(地区標準卸価格!J675="","",IF(ISNUMBER(地区標準卸価格!J675),IF(入力!$C$17=1,ROUNDDOWN(地区標準卸価格!J675*ユーザ別掛け率!J675%,-入力!$C$16),IF(入力!$C$17=2,ROUNDUP(地区標準卸価格!J675*ユーザ別掛け率!J675%,-入力!$C$16),IF(入力!$C$17=3,ROUND(地区標準卸価格!J675*ユーザ別掛け率!J675%,-入力!$C$16),""))),地区標準卸価格!J675))</f>
        <v>25500</v>
      </c>
      <c r="K675" s="96" t="str">
        <f>'6桁'!K675</f>
        <v>ﾅﾛｰ</v>
      </c>
      <c r="L675" s="95" t="str">
        <f>IF(地区標準卸価格!L675="","",IF(ISNUMBER(地区標準卸価格!L675),IF(入力!$C$17=1,ROUNDDOWN(地区標準卸価格!L675*ユーザ別掛け率!L675%,-入力!$C$16),IF(入力!$C$17=2,ROUNDUP(地区標準卸価格!L675*ユーザ別掛け率!L675%,-入力!$C$16),IF(入力!$C$17=3,ROUND(地区標準卸価格!L675*ユーザ別掛け率!L675%,-入力!$C$16),""))),地区標準卸価格!L675))</f>
        <v/>
      </c>
      <c r="M675" s="96">
        <f>'6桁'!M675</f>
        <v>0</v>
      </c>
      <c r="N675" s="456" t="str">
        <f>IF(地区標準卸価格!N675="","",IF(ISNUMBER(地区標準卸価格!N675),IF(入力!$E$17=1,ROUNDDOWN(地区標準卸価格!N675*ユーザ別掛け率!N675%,-入力!$E$16),IF(入力!$E$17=2,ROUNDUP(地区標準卸価格!N675*ユーザ別掛け率!N675%,-入力!$E$16),IF(入力!$E$17=3,ROUND(地区標準卸価格!N675*ユーザ別掛け率!N675%,-入力!$E$16),""))),地区標準卸価格!N675))</f>
        <v/>
      </c>
      <c r="O675" s="126">
        <f>'6桁'!O675</f>
        <v>0</v>
      </c>
      <c r="P675" s="456" t="str">
        <f>IF(地区標準卸価格!P675="","",IF(ISNUMBER(地区標準卸価格!P675),IF(入力!$E$17=1,ROUNDDOWN(地区標準卸価格!P675*ユーザ別掛け率!P675%,-入力!$E$16),IF(入力!$E$17=2,ROUNDUP(地区標準卸価格!P675*ユーザ別掛け率!P675%,-入力!$E$16),IF(入力!$E$17=3,ROUND(地区標準卸価格!P675*ユーザ別掛け率!P675%,-入力!$E$16),""))),地区標準卸価格!P675))</f>
        <v/>
      </c>
      <c r="Q675" s="20">
        <f>'6桁'!Q675</f>
        <v>0</v>
      </c>
      <c r="X675" s="4"/>
    </row>
    <row r="676" spans="2:27" ht="30" customHeight="1">
      <c r="B676" s="648" t="s">
        <v>2058</v>
      </c>
      <c r="C676" s="649"/>
      <c r="D676" s="650"/>
      <c r="E676" s="664" t="s">
        <v>2071</v>
      </c>
      <c r="F676" s="649"/>
      <c r="G676" s="650"/>
      <c r="H676" s="467" t="str">
        <f>IF(地区標準卸価格!H676="","",IF(ISNUMBER(地区標準卸価格!H676),IF(入力!$C$17=1,ROUNDDOWN(地区標準卸価格!H676*ユーザ別掛け率!H676%,-入力!$C$16),IF(入力!$C$17=2,ROUNDUP(地区標準卸価格!H676*ユーザ別掛け率!H676%,-入力!$C$16),IF(入力!$C$17=3,ROUND(地区標準卸価格!H676*ユーザ別掛け率!H676%,-入力!$C$16),""))),地区標準卸価格!H676))</f>
        <v/>
      </c>
      <c r="I676" s="96">
        <f>'6桁'!I676</f>
        <v>0</v>
      </c>
      <c r="J676" s="183">
        <f>IF(地区標準卸価格!J676="","",IF(ISNUMBER(地区標準卸価格!J676),IF(入力!$C$17=1,ROUNDDOWN(地区標準卸価格!J676*ユーザ別掛け率!J676%,-入力!$C$16),IF(入力!$C$17=2,ROUNDUP(地区標準卸価格!J676*ユーザ別掛け率!J676%,-入力!$C$16),IF(入力!$C$17=3,ROUND(地区標準卸価格!J676*ユーザ別掛け率!J676%,-入力!$C$16),""))),地区標準卸価格!J676))</f>
        <v>24300</v>
      </c>
      <c r="K676" s="96" t="str">
        <f>'6桁'!K676</f>
        <v>Q
OWL ﾜｲﾄﾞ</v>
      </c>
      <c r="L676" s="95" t="str">
        <f>IF(地区標準卸価格!L676="","",IF(ISNUMBER(地区標準卸価格!L676),IF(入力!$C$17=1,ROUNDDOWN(地区標準卸価格!L676*ユーザ別掛け率!L676%,-入力!$C$16),IF(入力!$C$17=2,ROUNDUP(地区標準卸価格!L676*ユーザ別掛け率!L676%,-入力!$C$16),IF(入力!$C$17=3,ROUND(地区標準卸価格!L676*ユーザ別掛け率!L676%,-入力!$C$16),""))),地区標準卸価格!L676))</f>
        <v/>
      </c>
      <c r="M676" s="96">
        <f>'6桁'!M676</f>
        <v>0</v>
      </c>
      <c r="N676" s="456" t="str">
        <f>IF(地区標準卸価格!N676="","",IF(ISNUMBER(地区標準卸価格!N676),IF(入力!$E$17=1,ROUNDDOWN(地区標準卸価格!N676*ユーザ別掛け率!N676%,-入力!$E$16),IF(入力!$E$17=2,ROUNDUP(地区標準卸価格!N676*ユーザ別掛け率!N676%,-入力!$E$16),IF(入力!$E$17=3,ROUND(地区標準卸価格!N676*ユーザ別掛け率!N676%,-入力!$E$16),""))),地区標準卸価格!N676))</f>
        <v/>
      </c>
      <c r="O676" s="126">
        <f>'6桁'!O676</f>
        <v>0</v>
      </c>
      <c r="P676" s="456" t="str">
        <f>IF(地区標準卸価格!P676="","",IF(ISNUMBER(地区標準卸価格!P676),IF(入力!$E$17=1,ROUNDDOWN(地区標準卸価格!P676*ユーザ別掛け率!P676%,-入力!$E$16),IF(入力!$E$17=2,ROUNDUP(地区標準卸価格!P676*ユーザ別掛け率!P676%,-入力!$E$16),IF(入力!$E$17=3,ROUND(地区標準卸価格!P676*ユーザ別掛け率!P676%,-入力!$E$16),""))),地区標準卸価格!P676))</f>
        <v>卸価格設定なし</v>
      </c>
      <c r="Q676" s="20" t="str">
        <f>'6桁'!Q676</f>
        <v>Q</v>
      </c>
      <c r="X676" s="4"/>
    </row>
    <row r="677" spans="2:27" ht="30" customHeight="1">
      <c r="B677" s="648" t="s">
        <v>2059</v>
      </c>
      <c r="C677" s="649"/>
      <c r="D677" s="650"/>
      <c r="E677" s="664" t="s">
        <v>2070</v>
      </c>
      <c r="F677" s="649"/>
      <c r="G677" s="650"/>
      <c r="H677" s="467" t="str">
        <f>IF(地区標準卸価格!H677="","",IF(ISNUMBER(地区標準卸価格!H677),IF(入力!$C$17=1,ROUNDDOWN(地区標準卸価格!H677*ユーザ別掛け率!H677%,-入力!$C$16),IF(入力!$C$17=2,ROUNDUP(地区標準卸価格!H677*ユーザ別掛け率!H677%,-入力!$C$16),IF(入力!$C$17=3,ROUND(地区標準卸価格!H677*ユーザ別掛け率!H677%,-入力!$C$16),""))),地区標準卸価格!H677))</f>
        <v/>
      </c>
      <c r="I677" s="96">
        <f>'6桁'!I677</f>
        <v>0</v>
      </c>
      <c r="J677" s="183">
        <f>IF(地区標準卸価格!J677="","",IF(ISNUMBER(地区標準卸価格!J677),IF(入力!$C$17=1,ROUNDDOWN(地区標準卸価格!J677*ユーザ別掛け率!J677%,-入力!$C$16),IF(入力!$C$17=2,ROUNDUP(地区標準卸価格!J677*ユーザ別掛け率!J677%,-入力!$C$16),IF(入力!$C$17=3,ROUND(地区標準卸価格!J677*ユーザ別掛け率!J677%,-入力!$C$16),""))),地区標準卸価格!J677))</f>
        <v>26800</v>
      </c>
      <c r="K677" s="96" t="str">
        <f>'6桁'!K677</f>
        <v>Q
OWL ﾜｲﾄﾞ</v>
      </c>
      <c r="L677" s="95" t="str">
        <f>IF(地区標準卸価格!L677="","",IF(ISNUMBER(地区標準卸価格!L677),IF(入力!$C$17=1,ROUNDDOWN(地区標準卸価格!L677*ユーザ別掛け率!L677%,-入力!$C$16),IF(入力!$C$17=2,ROUNDUP(地区標準卸価格!L677*ユーザ別掛け率!L677%,-入力!$C$16),IF(入力!$C$17=3,ROUND(地区標準卸価格!L677*ユーザ別掛け率!L677%,-入力!$C$16),""))),地区標準卸価格!L677))</f>
        <v/>
      </c>
      <c r="M677" s="96">
        <f>'6桁'!M677</f>
        <v>0</v>
      </c>
      <c r="N677" s="456" t="str">
        <f>IF(地区標準卸価格!N677="","",IF(ISNUMBER(地区標準卸価格!N677),IF(入力!$E$17=1,ROUNDDOWN(地区標準卸価格!N677*ユーザ別掛け率!N677%,-入力!$E$16),IF(入力!$E$17=2,ROUNDUP(地区標準卸価格!N677*ユーザ別掛け率!N677%,-入力!$E$16),IF(入力!$E$17=3,ROUND(地区標準卸価格!N677*ユーザ別掛け率!N677%,-入力!$E$16),""))),地区標準卸価格!N677))</f>
        <v>卸価格設定なし</v>
      </c>
      <c r="O677" s="126" t="str">
        <f>'6桁'!O677</f>
        <v>Q</v>
      </c>
      <c r="P677" s="456" t="str">
        <f>IF(地区標準卸価格!P677="","",IF(ISNUMBER(地区標準卸価格!P677),IF(入力!$E$17=1,ROUNDDOWN(地区標準卸価格!P677*ユーザ別掛け率!P677%,-入力!$E$16),IF(入力!$E$17=2,ROUNDUP(地区標準卸価格!P677*ユーザ別掛け率!P677%,-入力!$E$16),IF(入力!$E$17=3,ROUND(地区標準卸価格!P677*ユーザ別掛け率!P677%,-入力!$E$16),""))),地区標準卸価格!P677))</f>
        <v/>
      </c>
      <c r="Q677" s="20">
        <f>'6桁'!Q677</f>
        <v>0</v>
      </c>
      <c r="X677" s="4"/>
    </row>
    <row r="678" spans="2:27" ht="30" customHeight="1">
      <c r="B678" s="648" t="s">
        <v>2060</v>
      </c>
      <c r="C678" s="649"/>
      <c r="D678" s="650"/>
      <c r="E678" s="664" t="s">
        <v>2069</v>
      </c>
      <c r="F678" s="649"/>
      <c r="G678" s="650"/>
      <c r="H678" s="467" t="str">
        <f>IF(地区標準卸価格!H678="","",IF(ISNUMBER(地区標準卸価格!H678),IF(入力!$C$17=1,ROUNDDOWN(地区標準卸価格!H678*ユーザ別掛け率!H678%,-入力!$C$16),IF(入力!$C$17=2,ROUNDUP(地区標準卸価格!H678*ユーザ別掛け率!H678%,-入力!$C$16),IF(入力!$C$17=3,ROUND(地区標準卸価格!H678*ユーザ別掛け率!H678%,-入力!$C$16),""))),地区標準卸価格!H678))</f>
        <v/>
      </c>
      <c r="I678" s="96">
        <f>'6桁'!I678</f>
        <v>0</v>
      </c>
      <c r="J678" s="183">
        <f>IF(地区標準卸価格!J678="","",IF(ISNUMBER(地区標準卸価格!J678),IF(入力!$C$17=1,ROUNDDOWN(地区標準卸価格!J678*ユーザ別掛け率!J678%,-入力!$C$16),IF(入力!$C$17=2,ROUNDUP(地区標準卸価格!J678*ユーザ別掛け率!J678%,-入力!$C$16),IF(入力!$C$17=3,ROUND(地区標準卸価格!J678*ユーザ別掛け率!J678%,-入力!$C$16),""))),地区標準卸価格!J678))</f>
        <v>29400</v>
      </c>
      <c r="K678" s="96" t="str">
        <f>'6桁'!K678</f>
        <v>Q
OWL ﾜｲﾄﾞ</v>
      </c>
      <c r="L678" s="95" t="str">
        <f>IF(地区標準卸価格!L678="","",IF(ISNUMBER(地区標準卸価格!L678),IF(入力!$C$17=1,ROUNDDOWN(地区標準卸価格!L678*ユーザ別掛け率!L678%,-入力!$C$16),IF(入力!$C$17=2,ROUNDUP(地区標準卸価格!L678*ユーザ別掛け率!L678%,-入力!$C$16),IF(入力!$C$17=3,ROUND(地区標準卸価格!L678*ユーザ別掛け率!L678%,-入力!$C$16),""))),地区標準卸価格!L678))</f>
        <v/>
      </c>
      <c r="M678" s="96">
        <f>'6桁'!M678</f>
        <v>0</v>
      </c>
      <c r="N678" s="456" t="str">
        <f>IF(地区標準卸価格!N678="","",IF(ISNUMBER(地区標準卸価格!N678),IF(入力!$E$17=1,ROUNDDOWN(地区標準卸価格!N678*ユーザ別掛け率!N678%,-入力!$E$16),IF(入力!$E$17=2,ROUNDUP(地区標準卸価格!N678*ユーザ別掛け率!N678%,-入力!$E$16),IF(入力!$E$17=3,ROUND(地区標準卸価格!N678*ユーザ別掛け率!N678%,-入力!$E$16),""))),地区標準卸価格!N678))</f>
        <v/>
      </c>
      <c r="O678" s="126">
        <f>'6桁'!O678</f>
        <v>0</v>
      </c>
      <c r="P678" s="456" t="str">
        <f>IF(地区標準卸価格!P678="","",IF(ISNUMBER(地区標準卸価格!P678),IF(入力!$E$17=1,ROUNDDOWN(地区標準卸価格!P678*ユーザ別掛け率!P678%,-入力!$E$16),IF(入力!$E$17=2,ROUNDUP(地区標準卸価格!P678*ユーザ別掛け率!P678%,-入力!$E$16),IF(入力!$E$17=3,ROUND(地区標準卸価格!P678*ユーザ別掛け率!P678%,-入力!$E$16),""))),地区標準卸価格!P678))</f>
        <v>卸価格設定なし</v>
      </c>
      <c r="Q678" s="20" t="str">
        <f>'6桁'!Q678</f>
        <v>Q</v>
      </c>
      <c r="X678" s="4"/>
    </row>
    <row r="679" spans="2:27" ht="30" customHeight="1">
      <c r="B679" s="648" t="s">
        <v>2061</v>
      </c>
      <c r="C679" s="649"/>
      <c r="D679" s="650"/>
      <c r="E679" s="664" t="s">
        <v>2068</v>
      </c>
      <c r="F679" s="649"/>
      <c r="G679" s="650"/>
      <c r="H679" s="467" t="str">
        <f>IF(地区標準卸価格!H679="","",IF(ISNUMBER(地区標準卸価格!H679),IF(入力!$C$17=1,ROUNDDOWN(地区標準卸価格!H679*ユーザ別掛け率!H679%,-入力!$C$16),IF(入力!$C$17=2,ROUNDUP(地区標準卸価格!H679*ユーザ別掛け率!H679%,-入力!$C$16),IF(入力!$C$17=3,ROUND(地区標準卸価格!H679*ユーザ別掛け率!H679%,-入力!$C$16),""))),地区標準卸価格!H679))</f>
        <v/>
      </c>
      <c r="I679" s="96">
        <f>'6桁'!I679</f>
        <v>0</v>
      </c>
      <c r="J679" s="183">
        <f>IF(地区標準卸価格!J679="","",IF(ISNUMBER(地区標準卸価格!J679),IF(入力!$C$17=1,ROUNDDOWN(地区標準卸価格!J679*ユーザ別掛け率!J679%,-入力!$C$16),IF(入力!$C$17=2,ROUNDUP(地区標準卸価格!J679*ユーザ別掛け率!J679%,-入力!$C$16),IF(入力!$C$17=3,ROUND(地区標準卸価格!J679*ユーザ別掛け率!J679%,-入力!$C$16),""))),地区標準卸価格!J679))</f>
        <v>32700</v>
      </c>
      <c r="K679" s="96" t="str">
        <f>'6桁'!K679</f>
        <v>Q
OWL ﾜｲﾄﾞ</v>
      </c>
      <c r="L679" s="95" t="str">
        <f>IF(地区標準卸価格!L679="","",IF(ISNUMBER(地区標準卸価格!L679),IF(入力!$C$17=1,ROUNDDOWN(地区標準卸価格!L679*ユーザ別掛け率!L679%,-入力!$C$16),IF(入力!$C$17=2,ROUNDUP(地区標準卸価格!L679*ユーザ別掛け率!L679%,-入力!$C$16),IF(入力!$C$17=3,ROUND(地区標準卸価格!L679*ユーザ別掛け率!L679%,-入力!$C$16),""))),地区標準卸価格!L679))</f>
        <v/>
      </c>
      <c r="M679" s="96">
        <f>'6桁'!M679</f>
        <v>0</v>
      </c>
      <c r="N679" s="456" t="str">
        <f>IF(地区標準卸価格!N679="","",IF(ISNUMBER(地区標準卸価格!N679),IF(入力!$E$17=1,ROUNDDOWN(地区標準卸価格!N679*ユーザ別掛け率!N679%,-入力!$E$16),IF(入力!$E$17=2,ROUNDUP(地区標準卸価格!N679*ユーザ別掛け率!N679%,-入力!$E$16),IF(入力!$E$17=3,ROUND(地区標準卸価格!N679*ユーザ別掛け率!N679%,-入力!$E$16),""))),地区標準卸価格!N679))</f>
        <v/>
      </c>
      <c r="O679" s="126">
        <f>'6桁'!O679</f>
        <v>0</v>
      </c>
      <c r="P679" s="456" t="str">
        <f>IF(地区標準卸価格!P679="","",IF(ISNUMBER(地区標準卸価格!P679),IF(入力!$E$17=1,ROUNDDOWN(地区標準卸価格!P679*ユーザ別掛け率!P679%,-入力!$E$16),IF(入力!$E$17=2,ROUNDUP(地区標準卸価格!P679*ユーザ別掛け率!P679%,-入力!$E$16),IF(入力!$E$17=3,ROUND(地区標準卸価格!P679*ユーザ別掛け率!P679%,-入力!$E$16),""))),地区標準卸価格!P679))</f>
        <v>卸価格設定なし</v>
      </c>
      <c r="Q679" s="20" t="str">
        <f>'6桁'!Q679</f>
        <v>Q</v>
      </c>
      <c r="X679" s="4"/>
    </row>
    <row r="680" spans="2:27" ht="30" customHeight="1">
      <c r="B680" s="648" t="s">
        <v>2062</v>
      </c>
      <c r="C680" s="649"/>
      <c r="D680" s="650"/>
      <c r="E680" s="648" t="s">
        <v>1133</v>
      </c>
      <c r="F680" s="649"/>
      <c r="G680" s="650"/>
      <c r="H680" s="467" t="str">
        <f>IF(地区標準卸価格!H680="","",IF(ISNUMBER(地区標準卸価格!H680),IF(入力!$C$17=1,ROUNDDOWN(地区標準卸価格!H680*ユーザ別掛け率!H680%,-入力!$C$16),IF(入力!$C$17=2,ROUNDUP(地区標準卸価格!H680*ユーザ別掛け率!H680%,-入力!$C$16),IF(入力!$C$17=3,ROUND(地区標準卸価格!H680*ユーザ別掛け率!H680%,-入力!$C$16),""))),地区標準卸価格!H680))</f>
        <v/>
      </c>
      <c r="I680" s="96">
        <f>'6桁'!I680</f>
        <v>0</v>
      </c>
      <c r="J680" s="183">
        <f>IF(地区標準卸価格!J680="","",IF(ISNUMBER(地区標準卸価格!J680),IF(入力!$C$17=1,ROUNDDOWN(地区標準卸価格!J680*ユーザ別掛け率!J680%,-入力!$C$16),IF(入力!$C$17=2,ROUNDUP(地区標準卸価格!J680*ユーザ別掛け率!J680%,-入力!$C$16),IF(入力!$C$17=3,ROUND(地区標準卸価格!J680*ユーザ別掛け率!J680%,-入力!$C$16),""))),地区標準卸価格!J680))</f>
        <v>25200</v>
      </c>
      <c r="K680" s="96" t="str">
        <f>'6桁'!K680</f>
        <v>Q
OWL ﾅﾛｰ</v>
      </c>
      <c r="L680" s="95" t="str">
        <f>IF(地区標準卸価格!L680="","",IF(ISNUMBER(地区標準卸価格!L680),IF(入力!$C$17=1,ROUNDDOWN(地区標準卸価格!L680*ユーザ別掛け率!L680%,-入力!$C$16),IF(入力!$C$17=2,ROUNDUP(地区標準卸価格!L680*ユーザ別掛け率!L680%,-入力!$C$16),IF(入力!$C$17=3,ROUND(地区標準卸価格!L680*ユーザ別掛け率!L680%,-入力!$C$16),""))),地区標準卸価格!L680))</f>
        <v/>
      </c>
      <c r="M680" s="96">
        <f>'6桁'!M680</f>
        <v>0</v>
      </c>
      <c r="N680" s="472" t="str">
        <f>IF(地区標準卸価格!N680="","",IF(ISNUMBER(地区標準卸価格!N680),IF(入力!$E$17=1,ROUNDDOWN(地区標準卸価格!N680*ユーザ別掛け率!N680%,-入力!$E$16),IF(入力!$E$17=2,ROUNDUP(地区標準卸価格!N680*ユーザ別掛け率!N680%,-入力!$E$16),IF(入力!$E$17=3,ROUND(地区標準卸価格!N680*ユーザ別掛け率!N680%,-入力!$E$16),""))),地区標準卸価格!N680))</f>
        <v/>
      </c>
      <c r="O680" s="110">
        <f>'6桁'!O680</f>
        <v>0</v>
      </c>
      <c r="P680" s="472" t="str">
        <f>IF(地区標準卸価格!P680="","",IF(ISNUMBER(地区標準卸価格!P680),IF(入力!$E$17=1,ROUNDDOWN(地区標準卸価格!P680*ユーザ別掛け率!P680%,-入力!$E$16),IF(入力!$E$17=2,ROUNDUP(地区標準卸価格!P680*ユーザ別掛け率!P680%,-入力!$E$16),IF(入力!$E$17=3,ROUND(地区標準卸価格!P680*ユーザ別掛け率!P680%,-入力!$E$16),""))),地区標準卸価格!P680))</f>
        <v/>
      </c>
      <c r="Q680" s="109">
        <f>'6桁'!Q680</f>
        <v>0</v>
      </c>
      <c r="X680" s="4"/>
    </row>
    <row r="681" spans="2:27" ht="30" customHeight="1">
      <c r="B681" s="657" t="s">
        <v>2063</v>
      </c>
      <c r="C681" s="658"/>
      <c r="D681" s="659"/>
      <c r="E681" s="657" t="s">
        <v>1134</v>
      </c>
      <c r="F681" s="658"/>
      <c r="G681" s="659"/>
      <c r="H681" s="468" t="str">
        <f>IF(地区標準卸価格!H681="","",IF(ISNUMBER(地区標準卸価格!H681),IF(入力!$C$17=1,ROUNDDOWN(地区標準卸価格!H681*ユーザ別掛け率!H681%,-入力!$C$16),IF(入力!$C$17=2,ROUNDUP(地区標準卸価格!H681*ユーザ別掛け率!H681%,-入力!$C$16),IF(入力!$C$17=3,ROUND(地区標準卸価格!H681*ユーザ別掛け率!H681%,-入力!$C$16),""))),地区標準卸価格!H681))</f>
        <v/>
      </c>
      <c r="I681" s="99">
        <f>'6桁'!I681</f>
        <v>0</v>
      </c>
      <c r="J681" s="184">
        <f>IF(地区標準卸価格!J681="","",IF(ISNUMBER(地区標準卸価格!J681),IF(入力!$C$17=1,ROUNDDOWN(地区標準卸価格!J681*ユーザ別掛け率!J681%,-入力!$C$16),IF(入力!$C$17=2,ROUNDUP(地区標準卸価格!J681*ユーザ別掛け率!J681%,-入力!$C$16),IF(入力!$C$17=3,ROUND(地区標準卸価格!J681*ユーザ別掛け率!J681%,-入力!$C$16),""))),地区標準卸価格!J681))</f>
        <v>29500</v>
      </c>
      <c r="K681" s="99" t="str">
        <f>'6桁'!K681</f>
        <v>Q
OWL ﾅﾛｰ</v>
      </c>
      <c r="L681" s="111" t="str">
        <f>IF(地区標準卸価格!L681="","",IF(ISNUMBER(地区標準卸価格!L681),IF(入力!$C$17=1,ROUNDDOWN(地区標準卸価格!L681*ユーザ別掛け率!L681%,-入力!$C$16),IF(入力!$C$17=2,ROUNDUP(地区標準卸価格!L681*ユーザ別掛け率!L681%,-入力!$C$16),IF(入力!$C$17=3,ROUND(地区標準卸価格!L681*ユーザ別掛け率!L681%,-入力!$C$16),""))),地区標準卸価格!L681))</f>
        <v/>
      </c>
      <c r="M681" s="99">
        <f>'6桁'!M681</f>
        <v>0</v>
      </c>
      <c r="N681" s="482" t="str">
        <f>IF(地区標準卸価格!N681="","",IF(ISNUMBER(地区標準卸価格!N681),IF(入力!$E$17=1,ROUNDDOWN(地区標準卸価格!N681*ユーザ別掛け率!N681%,-入力!$E$16),IF(入力!$E$17=2,ROUNDUP(地区標準卸価格!N681*ユーザ別掛け率!N681%,-入力!$E$16),IF(入力!$E$17=3,ROUND(地区標準卸価格!N681*ユーザ別掛け率!N681%,-入力!$E$16),""))),地区標準卸価格!N681))</f>
        <v/>
      </c>
      <c r="O681" s="112">
        <f>'6桁'!O681</f>
        <v>0</v>
      </c>
      <c r="P681" s="482" t="str">
        <f>IF(地区標準卸価格!P681="","",IF(ISNUMBER(地区標準卸価格!P681),IF(入力!$E$17=1,ROUNDDOWN(地区標準卸価格!P681*ユーザ別掛け率!P681%,-入力!$E$16),IF(入力!$E$17=2,ROUNDUP(地区標準卸価格!P681*ユーザ別掛け率!P681%,-入力!$E$16),IF(入力!$E$17=3,ROUND(地区標準卸価格!P681*ユーザ別掛け率!P681%,-入力!$E$16),""))),地区標準卸価格!P681))</f>
        <v/>
      </c>
      <c r="Q681" s="113">
        <f>'6桁'!Q681</f>
        <v>0</v>
      </c>
      <c r="X681" s="4"/>
    </row>
    <row r="682" spans="2:27" ht="30" customHeight="1">
      <c r="B682" s="660" t="s">
        <v>2064</v>
      </c>
      <c r="C682" s="661"/>
      <c r="D682" s="662"/>
      <c r="E682" s="660" t="s">
        <v>1135</v>
      </c>
      <c r="F682" s="661"/>
      <c r="G682" s="662"/>
      <c r="H682" s="466" t="str">
        <f>IF(地区標準卸価格!H682="","",IF(ISNUMBER(地区標準卸価格!H682),IF(入力!$C$17=1,ROUNDDOWN(地区標準卸価格!H682*ユーザ別掛け率!H682%,-入力!$C$16),IF(入力!$C$17=2,ROUNDUP(地区標準卸価格!H682*ユーザ別掛け率!H682%,-入力!$C$16),IF(入力!$C$17=3,ROUND(地区標準卸価格!H682*ユーザ別掛け率!H682%,-入力!$C$16),""))),地区標準卸価格!H682))</f>
        <v/>
      </c>
      <c r="I682" s="360">
        <f>'6桁'!I682</f>
        <v>0</v>
      </c>
      <c r="J682" s="194" t="str">
        <f>IF(地区標準卸価格!J682="","",IF(ISNUMBER(地区標準卸価格!J682),IF(入力!$C$17=1,ROUNDDOWN(地区標準卸価格!J682*ユーザ別掛け率!J682%,-入力!$C$16),IF(入力!$C$17=2,ROUNDUP(地区標準卸価格!J682*ユーザ別掛け率!J682%,-入力!$C$16),IF(入力!$C$17=3,ROUND(地区標準卸価格!J682*ユーザ別掛け率!J682%,-入力!$C$16),""))),地区標準卸価格!J682))</f>
        <v/>
      </c>
      <c r="K682" s="360">
        <f>'6桁'!K682</f>
        <v>0</v>
      </c>
      <c r="L682" s="94" t="str">
        <f>IF(地区標準卸価格!L682="","",IF(ISNUMBER(地区標準卸価格!L682),IF(入力!$C$17=1,ROUNDDOWN(地区標準卸価格!L682*ユーザ別掛け率!L682%,-入力!$C$16),IF(入力!$C$17=2,ROUNDUP(地区標準卸価格!L682*ユーザ別掛け率!L682%,-入力!$C$16),IF(入力!$C$17=3,ROUND(地区標準卸価格!L682*ユーザ別掛け率!L682%,-入力!$C$16),""))),地区標準卸価格!L682))</f>
        <v/>
      </c>
      <c r="M682" s="360">
        <f>'6桁'!M682</f>
        <v>0</v>
      </c>
      <c r="N682" s="478" t="str">
        <f>IF(地区標準卸価格!N682="","",IF(ISNUMBER(地区標準卸価格!N682),IF(入力!$E$17=1,ROUNDDOWN(地区標準卸価格!N682*ユーザ別掛け率!N682%,-入力!$E$16),IF(入力!$E$17=2,ROUNDUP(地区標準卸価格!N682*ユーザ別掛け率!N682%,-入力!$E$16),IF(入力!$E$17=3,ROUND(地区標準卸価格!N682*ユーザ別掛け率!N682%,-入力!$E$16),""))),地区標準卸価格!N682))</f>
        <v>卸価格設定なし</v>
      </c>
      <c r="O682" s="116" t="str">
        <f>'6桁'!O682</f>
        <v>Q</v>
      </c>
      <c r="P682" s="478" t="str">
        <f>IF(地区標準卸価格!P682="","",IF(ISNUMBER(地区標準卸価格!P682),IF(入力!$E$17=1,ROUNDDOWN(地区標準卸価格!P682*ユーザ別掛け率!P682%,-入力!$E$16),IF(入力!$E$17=2,ROUNDUP(地区標準卸価格!P682*ユーザ別掛け率!P682%,-入力!$E$16),IF(入力!$E$17=3,ROUND(地区標準卸価格!P682*ユーザ別掛け率!P682%,-入力!$E$16),""))),地区標準卸価格!P682))</f>
        <v>卸価格設定なし</v>
      </c>
      <c r="Q682" s="288" t="str">
        <f>'6桁'!Q682</f>
        <v>R</v>
      </c>
      <c r="X682" s="4"/>
    </row>
    <row r="683" spans="2:27" ht="30" customHeight="1">
      <c r="B683" s="657" t="s">
        <v>2065</v>
      </c>
      <c r="C683" s="658"/>
      <c r="D683" s="659"/>
      <c r="E683" s="663" t="s">
        <v>2067</v>
      </c>
      <c r="F683" s="658"/>
      <c r="G683" s="659"/>
      <c r="H683" s="468" t="str">
        <f>IF(地区標準卸価格!H683="","",IF(ISNUMBER(地区標準卸価格!H683),IF(入力!$C$17=1,ROUNDDOWN(地区標準卸価格!H683*ユーザ別掛け率!H683%,-入力!$C$16),IF(入力!$C$17=2,ROUNDUP(地区標準卸価格!H683*ユーザ別掛け率!H683%,-入力!$C$16),IF(入力!$C$17=3,ROUND(地区標準卸価格!H683*ユーザ別掛け率!H683%,-入力!$C$16),""))),地区標準卸価格!H683))</f>
        <v/>
      </c>
      <c r="I683" s="99">
        <f>'6桁'!I683</f>
        <v>0</v>
      </c>
      <c r="J683" s="184" t="str">
        <f>IF(地区標準卸価格!J683="","",IF(ISNUMBER(地区標準卸価格!J683),IF(入力!$C$17=1,ROUNDDOWN(地区標準卸価格!J683*ユーザ別掛け率!J683%,-入力!$C$16),IF(入力!$C$17=2,ROUNDUP(地区標準卸価格!J683*ユーザ別掛け率!J683%,-入力!$C$16),IF(入力!$C$17=3,ROUND(地区標準卸価格!J683*ユーザ別掛け率!J683%,-入力!$C$16),""))),地区標準卸価格!J683))</f>
        <v/>
      </c>
      <c r="K683" s="99">
        <f>'6桁'!K683</f>
        <v>0</v>
      </c>
      <c r="L683" s="111" t="str">
        <f>IF(地区標準卸価格!L683="","",IF(ISNUMBER(地区標準卸価格!L683),IF(入力!$C$17=1,ROUNDDOWN(地区標準卸価格!L683*ユーザ別掛け率!L683%,-入力!$C$16),IF(入力!$C$17=2,ROUNDUP(地区標準卸価格!L683*ユーザ別掛け率!L683%,-入力!$C$16),IF(入力!$C$17=3,ROUND(地区標準卸価格!L683*ユーザ別掛け率!L683%,-入力!$C$16),""))),地区標準卸価格!L683))</f>
        <v/>
      </c>
      <c r="M683" s="99">
        <f>'6桁'!M683</f>
        <v>0</v>
      </c>
      <c r="N683" s="482" t="str">
        <f>IF(地区標準卸価格!N683="","",IF(ISNUMBER(地区標準卸価格!N683),IF(入力!$E$17=1,ROUNDDOWN(地区標準卸価格!N683*ユーザ別掛け率!N683%,-入力!$E$16),IF(入力!$E$17=2,ROUNDUP(地区標準卸価格!N683*ユーザ別掛け率!N683%,-入力!$E$16),IF(入力!$E$17=3,ROUND(地区標準卸価格!N683*ユーザ別掛け率!N683%,-入力!$E$16),""))),地区標準卸価格!N683))</f>
        <v>卸価格設定なし</v>
      </c>
      <c r="O683" s="112" t="str">
        <f>'6桁'!O683</f>
        <v>Q</v>
      </c>
      <c r="P683" s="482" t="str">
        <f>IF(地区標準卸価格!P683="","",IF(ISNUMBER(地区標準卸価格!P683),IF(入力!$E$17=1,ROUNDDOWN(地区標準卸価格!P683*ユーザ別掛け率!P683%,-入力!$E$16),IF(入力!$E$17=2,ROUNDUP(地区標準卸価格!P683*ユーザ別掛け率!P683%,-入力!$E$16),IF(入力!$E$17=3,ROUND(地区標準卸価格!P683*ユーザ別掛け率!P683%,-入力!$E$16),""))),地区標準卸価格!P683))</f>
        <v>卸価格設定なし</v>
      </c>
      <c r="Q683" s="113" t="str">
        <f>'6桁'!Q683</f>
        <v>Q</v>
      </c>
      <c r="X683" s="4"/>
    </row>
    <row r="684" spans="2:27" ht="30" customHeight="1" thickBot="1">
      <c r="B684" s="665" t="s">
        <v>2066</v>
      </c>
      <c r="C684" s="666"/>
      <c r="D684" s="667"/>
      <c r="E684" s="665" t="s">
        <v>1136</v>
      </c>
      <c r="F684" s="666"/>
      <c r="G684" s="667"/>
      <c r="H684" s="469" t="str">
        <f>IF(地区標準卸価格!H684="","",IF(ISNUMBER(地区標準卸価格!H684),IF(入力!$C$17=1,ROUNDDOWN(地区標準卸価格!H684*ユーザ別掛け率!H684%,-入力!$C$16),IF(入力!$C$17=2,ROUNDUP(地区標準卸価格!H684*ユーザ別掛け率!H684%,-入力!$C$16),IF(入力!$C$17=3,ROUND(地区標準卸価格!H684*ユーザ別掛け率!H684%,-入力!$C$16),""))),地区標準卸価格!H684))</f>
        <v/>
      </c>
      <c r="I684" s="196">
        <f>'6桁'!I684</f>
        <v>0</v>
      </c>
      <c r="J684" s="197" t="str">
        <f>IF(地区標準卸価格!J684="","",IF(ISNUMBER(地区標準卸価格!J684),IF(入力!$C$17=1,ROUNDDOWN(地区標準卸価格!J684*ユーザ別掛け率!J684%,-入力!$C$16),IF(入力!$C$17=2,ROUNDUP(地区標準卸価格!J684*ユーザ別掛け率!J684%,-入力!$C$16),IF(入力!$C$17=3,ROUND(地区標準卸価格!J684*ユーザ別掛け率!J684%,-入力!$C$16),""))),地区標準卸価格!J684))</f>
        <v/>
      </c>
      <c r="K684" s="196">
        <f>'6桁'!K684</f>
        <v>0</v>
      </c>
      <c r="L684" s="195" t="str">
        <f>IF(地区標準卸価格!L684="","",IF(ISNUMBER(地区標準卸価格!L684),IF(入力!$C$17=1,ROUNDDOWN(地区標準卸価格!L684*ユーザ別掛け率!L684%,-入力!$C$16),IF(入力!$C$17=2,ROUNDUP(地区標準卸価格!L684*ユーザ別掛け率!L684%,-入力!$C$16),IF(入力!$C$17=3,ROUND(地区標準卸価格!L684*ユーザ別掛け率!L684%,-入力!$C$16),""))),地区標準卸価格!L684))</f>
        <v/>
      </c>
      <c r="M684" s="196">
        <f>'6桁'!M684</f>
        <v>0</v>
      </c>
      <c r="N684" s="483" t="str">
        <f>IF(地区標準卸価格!N684="","",IF(ISNUMBER(地区標準卸価格!N684),IF(入力!$E$17=1,ROUNDDOWN(地区標準卸価格!N684*ユーザ別掛け率!N684%,-入力!$E$16),IF(入力!$E$17=2,ROUNDUP(地区標準卸価格!N684*ユーザ別掛け率!N684%,-入力!$E$16),IF(入力!$E$17=3,ROUND(地区標準卸価格!N684*ユーザ別掛け率!N684%,-入力!$E$16),""))),地区標準卸価格!N684))</f>
        <v/>
      </c>
      <c r="O684" s="198">
        <f>'6桁'!O684</f>
        <v>0</v>
      </c>
      <c r="P684" s="483" t="str">
        <f>IF(地区標準卸価格!P684="","",IF(ISNUMBER(地区標準卸価格!P684),IF(入力!$E$17=1,ROUNDDOWN(地区標準卸価格!P684*ユーザ別掛け率!P684%,-入力!$E$16),IF(入力!$E$17=2,ROUNDUP(地区標準卸価格!P684*ユーザ別掛け率!P684%,-入力!$E$16),IF(入力!$E$17=3,ROUND(地区標準卸価格!P684*ユーザ別掛け率!P684%,-入力!$E$16),""))),地区標準卸価格!P684))</f>
        <v>卸価格設定なし</v>
      </c>
      <c r="Q684" s="395" t="str">
        <f>'6桁'!Q684</f>
        <v>Q</v>
      </c>
      <c r="X684" s="4"/>
    </row>
    <row r="685" spans="2:27" ht="57.75" customHeight="1">
      <c r="B685" s="546" t="s">
        <v>2040</v>
      </c>
      <c r="C685" s="546"/>
      <c r="D685" s="546"/>
      <c r="E685" s="546"/>
      <c r="F685" s="546"/>
      <c r="G685" s="546"/>
      <c r="H685" s="546"/>
      <c r="I685" s="546"/>
      <c r="J685" s="546"/>
      <c r="K685" s="546"/>
      <c r="L685" s="546"/>
      <c r="M685" s="546"/>
      <c r="N685" s="546"/>
      <c r="O685" s="546"/>
      <c r="P685" s="546"/>
      <c r="Q685" s="546"/>
      <c r="R685" s="546"/>
      <c r="S685" s="546"/>
      <c r="T685" s="546"/>
      <c r="U685" s="546"/>
      <c r="V685" s="546"/>
      <c r="W685" s="546"/>
      <c r="X685" s="546"/>
      <c r="Y685" s="546"/>
    </row>
    <row r="687" spans="2:27" ht="14.25" customHeight="1" thickBot="1"/>
    <row r="688" spans="2:27" ht="25.5" customHeight="1" thickTop="1" thickBot="1">
      <c r="B688" s="518" t="s">
        <v>36</v>
      </c>
      <c r="C688" s="519"/>
      <c r="D688" s="519"/>
      <c r="E688" s="519"/>
      <c r="F688" s="519"/>
      <c r="G688" s="519"/>
      <c r="H688" s="519"/>
      <c r="I688" s="519"/>
      <c r="J688" s="519"/>
      <c r="K688" s="519"/>
      <c r="L688" s="519"/>
      <c r="M688" s="519"/>
      <c r="N688" s="519"/>
      <c r="O688" s="519"/>
      <c r="P688" s="519"/>
      <c r="Q688" s="519"/>
      <c r="R688" s="519"/>
      <c r="S688" s="519"/>
      <c r="T688" s="519"/>
      <c r="U688" s="519"/>
      <c r="V688" s="519"/>
      <c r="W688" s="519"/>
      <c r="X688" s="519"/>
      <c r="Y688" s="519"/>
      <c r="Z688" s="519"/>
      <c r="AA688" s="520"/>
    </row>
    <row r="689" spans="2:24" ht="20.25" customHeight="1" thickTop="1" thickBot="1">
      <c r="C689" s="40"/>
      <c r="D689" s="40"/>
      <c r="E689" s="40"/>
      <c r="F689" s="79"/>
      <c r="H689" s="79"/>
      <c r="K689" s="52"/>
      <c r="M689" s="52"/>
      <c r="Q689" s="52"/>
    </row>
    <row r="690" spans="2:24" ht="20.100000000000001" customHeight="1" thickBot="1">
      <c r="B690" s="521" t="s">
        <v>452</v>
      </c>
      <c r="C690" s="534" t="s">
        <v>524</v>
      </c>
      <c r="D690" s="637"/>
      <c r="E690" s="535"/>
      <c r="F690" s="531" t="s">
        <v>453</v>
      </c>
      <c r="G690" s="532"/>
      <c r="H690" s="532"/>
      <c r="I690" s="532"/>
      <c r="J690" s="532"/>
      <c r="K690" s="532"/>
      <c r="L690" s="532"/>
      <c r="M690" s="532"/>
      <c r="N690" s="532"/>
      <c r="O690" s="532"/>
      <c r="P690" s="532"/>
      <c r="Q690" s="533"/>
      <c r="V690" s="4"/>
      <c r="X690" s="4"/>
    </row>
    <row r="691" spans="2:24" ht="39.950000000000003" customHeight="1">
      <c r="B691" s="522"/>
      <c r="C691" s="536"/>
      <c r="D691" s="547"/>
      <c r="E691" s="537"/>
      <c r="F691" s="683" t="s">
        <v>824</v>
      </c>
      <c r="G691" s="684"/>
      <c r="H691" s="683" t="s">
        <v>826</v>
      </c>
      <c r="I691" s="684"/>
      <c r="J691" s="685" t="s">
        <v>827</v>
      </c>
      <c r="K691" s="684"/>
      <c r="L691" s="685" t="s">
        <v>828</v>
      </c>
      <c r="M691" s="686"/>
      <c r="N691" s="683" t="s">
        <v>1998</v>
      </c>
      <c r="O691" s="684"/>
      <c r="P691" s="686" t="s">
        <v>2118</v>
      </c>
      <c r="Q691" s="684"/>
      <c r="V691" s="4"/>
      <c r="X691" s="4"/>
    </row>
    <row r="692" spans="2:24" ht="20.100000000000001" customHeight="1" thickBot="1">
      <c r="B692" s="523"/>
      <c r="C692" s="538"/>
      <c r="D692" s="618"/>
      <c r="E692" s="539"/>
      <c r="F692" s="514" t="s">
        <v>825</v>
      </c>
      <c r="G692" s="515"/>
      <c r="H692" s="514" t="s">
        <v>825</v>
      </c>
      <c r="I692" s="515"/>
      <c r="J692" s="514" t="s">
        <v>825</v>
      </c>
      <c r="K692" s="515"/>
      <c r="L692" s="514" t="s">
        <v>825</v>
      </c>
      <c r="M692" s="555"/>
      <c r="N692" s="514" t="s">
        <v>793</v>
      </c>
      <c r="O692" s="515"/>
      <c r="P692" s="555" t="s">
        <v>825</v>
      </c>
      <c r="Q692" s="515"/>
      <c r="V692" s="4"/>
      <c r="X692" s="4"/>
    </row>
    <row r="693" spans="2:24" ht="30" customHeight="1">
      <c r="B693" s="687">
        <v>17</v>
      </c>
      <c r="C693" s="680" t="s">
        <v>2074</v>
      </c>
      <c r="D693" s="681"/>
      <c r="E693" s="682"/>
      <c r="F693" s="93" t="str">
        <f>IF(地区標準卸価格!F693="","",IF(ISNUMBER(地区標準卸価格!F693),IF(入力!$C$17=1,ROUNDDOWN(地区標準卸価格!F693*ユーザ別掛け率!F693%,-入力!$C$16),IF(入力!$C$17=2,ROUNDUP(地区標準卸価格!F693*ユーザ別掛け率!F693%,-入力!$C$16),IF(入力!$C$17=3,ROUND(地区標準卸価格!F693*ユーザ別掛け率!F693%,-入力!$C$16),""))),地区標準卸価格!F693))</f>
        <v/>
      </c>
      <c r="G693" s="92">
        <f>'6桁'!G693</f>
        <v>0</v>
      </c>
      <c r="H693" s="93" t="str">
        <f>IF(地区標準卸価格!H693="","",IF(ISNUMBER(地区標準卸価格!H693),IF(入力!$C$17=1,ROUNDDOWN(地区標準卸価格!H693*ユーザ別掛け率!H693%,-入力!$C$16),IF(入力!$C$17=2,ROUNDUP(地区標準卸価格!H693*ユーザ別掛け率!H693%,-入力!$C$16),IF(入力!$C$17=3,ROUND(地区標準卸価格!H693*ユーザ別掛け率!H693%,-入力!$C$16),""))),地区標準卸価格!H693))</f>
        <v/>
      </c>
      <c r="I693" s="92">
        <f>'6桁'!I693</f>
        <v>0</v>
      </c>
      <c r="J693" s="93" t="str">
        <f>IF(地区標準卸価格!J693="","",IF(ISNUMBER(地区標準卸価格!J693),IF(入力!$C$17=1,ROUNDDOWN(地区標準卸価格!J693*ユーザ別掛け率!J693%,-入力!$C$16),IF(入力!$C$17=2,ROUNDUP(地区標準卸価格!J693*ユーザ別掛け率!J693%,-入力!$C$16),IF(入力!$C$17=3,ROUND(地区標準卸価格!J693*ユーザ別掛け率!J693%,-入力!$C$16),""))),地区標準卸価格!J693))</f>
        <v/>
      </c>
      <c r="K693" s="92">
        <f>'6桁'!K693</f>
        <v>0</v>
      </c>
      <c r="L693" s="93">
        <f>IF(地区標準卸価格!L693="","",IF(ISNUMBER(地区標準卸価格!L693),IF(入力!$C$17=1,ROUNDDOWN(地区標準卸価格!L693*ユーザ別掛け率!L693%,-入力!$C$16),IF(入力!$C$17=2,ROUNDUP(地区標準卸価格!L693*ユーザ別掛け率!L693%,-入力!$C$16),IF(入力!$C$17=3,ROUND(地区標準卸価格!L693*ユーザ別掛け率!L693%,-入力!$C$16),""))),地区標準卸価格!L693))</f>
        <v>35000</v>
      </c>
      <c r="M693" s="92" t="str">
        <f>'6桁'!M693</f>
        <v>※
RBL</v>
      </c>
      <c r="N693" s="93" t="str">
        <f>IF(地区標準卸価格!N693="","",IF(ISNUMBER(地区標準卸価格!N693),IF(入力!$C$17=1,ROUNDDOWN(地区標準卸価格!N693*ユーザ別掛け率!N693%,-入力!$C$16),IF(入力!$C$17=2,ROUNDUP(地区標準卸価格!N693*ユーザ別掛け率!N693%,-入力!$C$16),IF(入力!$C$17=3,ROUND(地区標準卸価格!N693*ユーザ別掛け率!N693%,-入力!$C$16),""))),地区標準卸価格!N693))</f>
        <v/>
      </c>
      <c r="O693" s="92">
        <f>'6桁'!O693</f>
        <v>0</v>
      </c>
      <c r="P693" s="202" t="str">
        <f>IF(地区標準卸価格!P693="","",IF(ISNUMBER(地区標準卸価格!P693),IF(入力!$C$17=1,ROUNDDOWN(地区標準卸価格!P693*ユーザ別掛け率!P693%,-入力!$C$16),IF(入力!$C$17=2,ROUNDUP(地区標準卸価格!P693*ユーザ別掛け率!P693%,-入力!$C$16),IF(入力!$C$17=3,ROUND(地区標準卸価格!P693*ユーザ別掛け率!P693%,-入力!$C$16),""))),地区標準卸価格!P693))</f>
        <v/>
      </c>
      <c r="Q693" s="325">
        <f>'6桁'!Q693</f>
        <v>0</v>
      </c>
      <c r="V693" s="4"/>
      <c r="X693" s="4"/>
    </row>
    <row r="694" spans="2:24" ht="30" customHeight="1">
      <c r="B694" s="670"/>
      <c r="C694" s="677" t="s">
        <v>2075</v>
      </c>
      <c r="D694" s="678"/>
      <c r="E694" s="679"/>
      <c r="F694" s="100" t="str">
        <f>IF(地区標準卸価格!F694="","",IF(ISNUMBER(地区標準卸価格!F694),IF(入力!$C$17=1,ROUNDDOWN(地区標準卸価格!F694*ユーザ別掛け率!F694%,-入力!$C$16),IF(入力!$C$17=2,ROUNDUP(地区標準卸価格!F694*ユーザ別掛け率!F694%,-入力!$C$16),IF(入力!$C$17=3,ROUND(地区標準卸価格!F694*ユーザ別掛け率!F694%,-入力!$C$16),""))),地区標準卸価格!F694))</f>
        <v/>
      </c>
      <c r="G694" s="98">
        <f>'6桁'!G694</f>
        <v>0</v>
      </c>
      <c r="H694" s="100" t="str">
        <f>IF(地区標準卸価格!H694="","",IF(ISNUMBER(地区標準卸価格!H694),IF(入力!$C$17=1,ROUNDDOWN(地区標準卸価格!H694*ユーザ別掛け率!H694%,-入力!$C$16),IF(入力!$C$17=2,ROUNDUP(地区標準卸価格!H694*ユーザ別掛け率!H694%,-入力!$C$16),IF(入力!$C$17=3,ROUND(地区標準卸価格!H694*ユーザ別掛け率!H694%,-入力!$C$16),""))),地区標準卸価格!H694))</f>
        <v/>
      </c>
      <c r="I694" s="98">
        <f>'6桁'!I694</f>
        <v>0</v>
      </c>
      <c r="J694" s="100" t="str">
        <f>IF(地区標準卸価格!J694="","",IF(ISNUMBER(地区標準卸価格!J694),IF(入力!$C$17=1,ROUNDDOWN(地区標準卸価格!J694*ユーザ別掛け率!J694%,-入力!$C$16),IF(入力!$C$17=2,ROUNDUP(地区標準卸価格!J694*ユーザ別掛け率!J694%,-入力!$C$16),IF(入力!$C$17=3,ROUND(地区標準卸価格!J694*ユーザ別掛け率!J694%,-入力!$C$16),""))),地区標準卸価格!J694))</f>
        <v/>
      </c>
      <c r="K694" s="98">
        <f>'6桁'!K694</f>
        <v>0</v>
      </c>
      <c r="L694" s="100" t="str">
        <f>IF(地区標準卸価格!L694="","",IF(ISNUMBER(地区標準卸価格!L694),IF(入力!$C$17=1,ROUNDDOWN(地区標準卸価格!L694*ユーザ別掛け率!L694%,-入力!$C$16),IF(入力!$C$17=2,ROUNDUP(地区標準卸価格!L694*ユーザ別掛け率!L694%,-入力!$C$16),IF(入力!$C$17=3,ROUND(地区標準卸価格!L694*ユーザ別掛け率!L694%,-入力!$C$16),""))),地区標準卸価格!L694))</f>
        <v/>
      </c>
      <c r="M694" s="98">
        <f>'6桁'!M694</f>
        <v>0</v>
      </c>
      <c r="N694" s="100" t="str">
        <f>IF(地区標準卸価格!N694="","",IF(ISNUMBER(地区標準卸価格!N694),IF(入力!$C$17=1,ROUNDDOWN(地区標準卸価格!N694*ユーザ別掛け率!N694%,-入力!$C$16),IF(入力!$C$17=2,ROUNDUP(地区標準卸価格!N694*ユーザ別掛け率!N694%,-入力!$C$16),IF(入力!$C$17=3,ROUND(地区標準卸価格!N694*ユーザ別掛け率!N694%,-入力!$C$16),""))),地区標準卸価格!N694))</f>
        <v/>
      </c>
      <c r="O694" s="98">
        <f>'6桁'!O694</f>
        <v>0</v>
      </c>
      <c r="P694" s="471" t="str">
        <f>IF(地区標準卸価格!P694="","",IF(ISNUMBER(地区標準卸価格!P694),IF(入力!$C$17=1,ROUNDDOWN(地区標準卸価格!P694*ユーザ別掛け率!P694%,-入力!$C$16),IF(入力!$C$17=2,ROUNDUP(地区標準卸価格!P694*ユーザ別掛け率!P694%,-入力!$C$16),IF(入力!$C$17=3,ROUND(地区標準卸価格!P694*ユーザ別掛け率!P694%,-入力!$C$16),""))),地区標準卸価格!P694))</f>
        <v>卸価格設定なし</v>
      </c>
      <c r="Q694" s="333" t="str">
        <f>'6桁'!Q694</f>
        <v>WL</v>
      </c>
      <c r="V694" s="4"/>
      <c r="X694" s="4"/>
    </row>
    <row r="695" spans="2:24" ht="30" customHeight="1">
      <c r="B695" s="668">
        <v>16</v>
      </c>
      <c r="C695" s="671" t="s">
        <v>2076</v>
      </c>
      <c r="D695" s="672"/>
      <c r="E695" s="673"/>
      <c r="F695" s="289" t="str">
        <f>IF(地区標準卸価格!F695="","",IF(ISNUMBER(地区標準卸価格!F695),IF(入力!$C$17=1,ROUNDDOWN(地区標準卸価格!F695*ユーザ別掛け率!F695%,-入力!$C$16),IF(入力!$C$17=2,ROUNDUP(地区標準卸価格!F695*ユーザ別掛け率!F695%,-入力!$C$16),IF(入力!$C$17=3,ROUND(地区標準卸価格!F695*ユーザ別掛け率!F695%,-入力!$C$16),""))),地区標準卸価格!F695))</f>
        <v/>
      </c>
      <c r="G695" s="237">
        <f>'6桁'!G695</f>
        <v>0</v>
      </c>
      <c r="H695" s="289" t="str">
        <f>IF(地区標準卸価格!H695="","",IF(ISNUMBER(地区標準卸価格!H695),IF(入力!$C$17=1,ROUNDDOWN(地区標準卸価格!H695*ユーザ別掛け率!H695%,-入力!$C$16),IF(入力!$C$17=2,ROUNDUP(地区標準卸価格!H695*ユーザ別掛け率!H695%,-入力!$C$16),IF(入力!$C$17=3,ROUND(地区標準卸価格!H695*ユーザ別掛け率!H695%,-入力!$C$16),""))),地区標準卸価格!H695))</f>
        <v/>
      </c>
      <c r="I695" s="237">
        <f>'6桁'!I695</f>
        <v>0</v>
      </c>
      <c r="J695" s="289" t="str">
        <f>IF(地区標準卸価格!J695="","",IF(ISNUMBER(地区標準卸価格!J695),IF(入力!$C$17=1,ROUNDDOWN(地区標準卸価格!J695*ユーザ別掛け率!J695%,-入力!$C$16),IF(入力!$C$17=2,ROUNDUP(地区標準卸価格!J695*ユーザ別掛け率!J695%,-入力!$C$16),IF(入力!$C$17=3,ROUND(地区標準卸価格!J695*ユーザ別掛け率!J695%,-入力!$C$16),""))),地区標準卸価格!J695))</f>
        <v/>
      </c>
      <c r="K695" s="237">
        <f>'6桁'!K695</f>
        <v>0</v>
      </c>
      <c r="L695" s="289">
        <f>IF(地区標準卸価格!L695="","",IF(ISNUMBER(地区標準卸価格!L695),IF(入力!$C$17=1,ROUNDDOWN(地区標準卸価格!L695*ユーザ別掛け率!L695%,-入力!$C$16),IF(入力!$C$17=2,ROUNDUP(地区標準卸価格!L695*ユーザ別掛け率!L695%,-入力!$C$16),IF(入力!$C$17=3,ROUND(地区標準卸価格!L695*ユーザ別掛け率!L695%,-入力!$C$16),""))),地区標準卸価格!L695))</f>
        <v>32900</v>
      </c>
      <c r="M695" s="237" t="str">
        <f>'6桁'!M695</f>
        <v>※
RBL</v>
      </c>
      <c r="N695" s="289" t="str">
        <f>IF(地区標準卸価格!N695="","",IF(ISNUMBER(地区標準卸価格!N695),IF(入力!$C$17=1,ROUNDDOWN(地区標準卸価格!N695*ユーザ別掛け率!N695%,-入力!$C$16),IF(入力!$C$17=2,ROUNDUP(地区標準卸価格!N695*ユーザ別掛け率!N695%,-入力!$C$16),IF(入力!$C$17=3,ROUND(地区標準卸価格!N695*ユーザ別掛け率!N695%,-入力!$C$16),""))),地区標準卸価格!N695))</f>
        <v/>
      </c>
      <c r="O695" s="237">
        <f>'6桁'!O695</f>
        <v>0</v>
      </c>
      <c r="P695" s="320" t="str">
        <f>IF(地区標準卸価格!P695="","",IF(ISNUMBER(地区標準卸価格!P695),IF(入力!$C$17=1,ROUNDDOWN(地区標準卸価格!P695*ユーザ別掛け率!P695%,-入力!$C$16),IF(入力!$C$17=2,ROUNDUP(地区標準卸価格!P695*ユーザ別掛け率!P695%,-入力!$C$16),IF(入力!$C$17=3,ROUND(地区標準卸価格!P695*ユーザ別掛け率!P695%,-入力!$C$16),""))),地区標準卸価格!P695))</f>
        <v/>
      </c>
      <c r="Q695" s="332">
        <f>'6桁'!Q695</f>
        <v>0</v>
      </c>
      <c r="V695" s="4"/>
      <c r="X695" s="4"/>
    </row>
    <row r="696" spans="2:24" ht="30" customHeight="1">
      <c r="B696" s="669"/>
      <c r="C696" s="674" t="s">
        <v>2077</v>
      </c>
      <c r="D696" s="675"/>
      <c r="E696" s="676"/>
      <c r="F696" s="12" t="str">
        <f>IF(地区標準卸価格!F696="","",IF(ISNUMBER(地区標準卸価格!F696),IF(入力!$C$17=1,ROUNDDOWN(地区標準卸価格!F696*ユーザ別掛け率!F696%,-入力!$C$16),IF(入力!$C$17=2,ROUNDUP(地区標準卸価格!F696*ユーザ別掛け率!F696%,-入力!$C$16),IF(入力!$C$17=3,ROUND(地区標準卸価格!F696*ユーザ別掛け率!F696%,-入力!$C$16),""))),地区標準卸価格!F696))</f>
        <v/>
      </c>
      <c r="G696" s="20">
        <f>'6桁'!G696</f>
        <v>0</v>
      </c>
      <c r="H696" s="12" t="str">
        <f>IF(地区標準卸価格!H696="","",IF(ISNUMBER(地区標準卸価格!H696),IF(入力!$C$17=1,ROUNDDOWN(地区標準卸価格!H696*ユーザ別掛け率!H696%,-入力!$C$16),IF(入力!$C$17=2,ROUNDUP(地区標準卸価格!H696*ユーザ別掛け率!H696%,-入力!$C$16),IF(入力!$C$17=3,ROUND(地区標準卸価格!H696*ユーザ別掛け率!H696%,-入力!$C$16),""))),地区標準卸価格!H696))</f>
        <v/>
      </c>
      <c r="I696" s="20">
        <f>'6桁'!I696</f>
        <v>0</v>
      </c>
      <c r="J696" s="12" t="str">
        <f>IF(地区標準卸価格!J696="","",IF(ISNUMBER(地区標準卸価格!J696),IF(入力!$C$17=1,ROUNDDOWN(地区標準卸価格!J696*ユーザ別掛け率!J696%,-入力!$C$16),IF(入力!$C$17=2,ROUNDUP(地区標準卸価格!J696*ユーザ別掛け率!J696%,-入力!$C$16),IF(入力!$C$17=3,ROUND(地区標準卸価格!J696*ユーザ別掛け率!J696%,-入力!$C$16),""))),地区標準卸価格!J696))</f>
        <v/>
      </c>
      <c r="K696" s="20">
        <f>'6桁'!K696</f>
        <v>0</v>
      </c>
      <c r="L696" s="12" t="str">
        <f>IF(地区標準卸価格!L696="","",IF(ISNUMBER(地区標準卸価格!L696),IF(入力!$C$17=1,ROUNDDOWN(地区標準卸価格!L696*ユーザ別掛け率!L696%,-入力!$C$16),IF(入力!$C$17=2,ROUNDUP(地区標準卸価格!L696*ユーザ別掛け率!L696%,-入力!$C$16),IF(入力!$C$17=3,ROUND(地区標準卸価格!L696*ユーザ別掛け率!L696%,-入力!$C$16),""))),地区標準卸価格!L696))</f>
        <v/>
      </c>
      <c r="M696" s="20">
        <f>'6桁'!M696</f>
        <v>0</v>
      </c>
      <c r="N696" s="472" t="str">
        <f>IF(地区標準卸価格!N696="","",IF(ISNUMBER(地区標準卸価格!N696),IF(入力!$C$17=1,ROUNDDOWN(地区標準卸価格!N696*ユーザ別掛け率!N696%,-入力!$C$16),IF(入力!$C$17=2,ROUNDUP(地区標準卸価格!N696*ユーザ別掛け率!N696%,-入力!$C$16),IF(入力!$C$17=3,ROUND(地区標準卸価格!N696*ユーザ別掛け率!N696%,-入力!$C$16),""))),地区標準卸価格!N696))</f>
        <v>卸価格設定なし</v>
      </c>
      <c r="O696" s="20" t="str">
        <f>'6桁'!O696</f>
        <v>⑧Q
WL</v>
      </c>
      <c r="P696" s="14" t="str">
        <f>IF(地区標準卸価格!P696="","",IF(ISNUMBER(地区標準卸価格!P696),IF(入力!$C$17=1,ROUNDDOWN(地区標準卸価格!P696*ユーザ別掛け率!P696%,-入力!$C$16),IF(入力!$C$17=2,ROUNDUP(地区標準卸価格!P696*ユーザ別掛け率!P696%,-入力!$C$16),IF(入力!$C$17=3,ROUND(地区標準卸価格!P696*ユーザ別掛け率!P696%,-入力!$C$16),""))),地区標準卸価格!P696))</f>
        <v/>
      </c>
      <c r="Q696" s="324">
        <f>'6桁'!Q696</f>
        <v>0</v>
      </c>
      <c r="V696" s="4"/>
      <c r="X696" s="4"/>
    </row>
    <row r="697" spans="2:24" ht="30" customHeight="1">
      <c r="B697" s="670"/>
      <c r="C697" s="677" t="s">
        <v>2078</v>
      </c>
      <c r="D697" s="678"/>
      <c r="E697" s="679"/>
      <c r="F697" s="100" t="str">
        <f>IF(地区標準卸価格!F697="","",IF(ISNUMBER(地区標準卸価格!F697),IF(入力!$C$17=1,ROUNDDOWN(地区標準卸価格!F697*ユーザ別掛け率!F697%,-入力!$C$16),IF(入力!$C$17=2,ROUNDUP(地区標準卸価格!F697*ユーザ別掛け率!F697%,-入力!$C$16),IF(入力!$C$17=3,ROUND(地区標準卸価格!F697*ユーザ別掛け率!F697%,-入力!$C$16),""))),地区標準卸価格!F697))</f>
        <v/>
      </c>
      <c r="G697" s="98">
        <f>'6桁'!G697</f>
        <v>0</v>
      </c>
      <c r="H697" s="100" t="str">
        <f>IF(地区標準卸価格!H697="","",IF(ISNUMBER(地区標準卸価格!H697),IF(入力!$C$17=1,ROUNDDOWN(地区標準卸価格!H697*ユーザ別掛け率!H697%,-入力!$C$16),IF(入力!$C$17=2,ROUNDUP(地区標準卸価格!H697*ユーザ別掛け率!H697%,-入力!$C$16),IF(入力!$C$17=3,ROUND(地区標準卸価格!H697*ユーザ別掛け率!H697%,-入力!$C$16),""))),地区標準卸価格!H697))</f>
        <v/>
      </c>
      <c r="I697" s="98">
        <f>'6桁'!I697</f>
        <v>0</v>
      </c>
      <c r="J697" s="100" t="str">
        <f>IF(地区標準卸価格!J697="","",IF(ISNUMBER(地区標準卸価格!J697),IF(入力!$C$17=1,ROUNDDOWN(地区標準卸価格!J697*ユーザ別掛け率!J697%,-入力!$C$16),IF(入力!$C$17=2,ROUNDUP(地区標準卸価格!J697*ユーザ別掛け率!J697%,-入力!$C$16),IF(入力!$C$17=3,ROUND(地区標準卸価格!J697*ユーザ別掛け率!J697%,-入力!$C$16),""))),地区標準卸価格!J697))</f>
        <v/>
      </c>
      <c r="K697" s="98">
        <f>'6桁'!K697</f>
        <v>0</v>
      </c>
      <c r="L697" s="100" t="str">
        <f>IF(地区標準卸価格!L697="","",IF(ISNUMBER(地区標準卸価格!L697),IF(入力!$C$17=1,ROUNDDOWN(地区標準卸価格!L697*ユーザ別掛け率!L697%,-入力!$C$16),IF(入力!$C$17=2,ROUNDUP(地区標準卸価格!L697*ユーザ別掛け率!L697%,-入力!$C$16),IF(入力!$C$17=3,ROUND(地区標準卸価格!L697*ユーザ別掛け率!L697%,-入力!$C$16),""))),地区標準卸価格!L697))</f>
        <v/>
      </c>
      <c r="M697" s="98">
        <f>'6桁'!M697</f>
        <v>0</v>
      </c>
      <c r="N697" s="100" t="str">
        <f>IF(地区標準卸価格!N697="","",IF(ISNUMBER(地区標準卸価格!N697),IF(入力!$C$17=1,ROUNDDOWN(地区標準卸価格!N697*ユーザ別掛け率!N697%,-入力!$C$16),IF(入力!$C$17=2,ROUNDUP(地区標準卸価格!N697*ユーザ別掛け率!N697%,-入力!$C$16),IF(入力!$C$17=3,ROUND(地区標準卸価格!N697*ユーザ別掛け率!N697%,-入力!$C$16),""))),地区標準卸価格!N697))</f>
        <v/>
      </c>
      <c r="O697" s="98">
        <f>'6桁'!O697</f>
        <v>0</v>
      </c>
      <c r="P697" s="471" t="str">
        <f>IF(地区標準卸価格!P697="","",IF(ISNUMBER(地区標準卸価格!P697),IF(入力!$C$17=1,ROUNDDOWN(地区標準卸価格!P697*ユーザ別掛け率!P697%,-入力!$C$16),IF(入力!$C$17=2,ROUNDUP(地区標準卸価格!P697*ユーザ別掛け率!P697%,-入力!$C$16),IF(入力!$C$17=3,ROUND(地区標準卸価格!P697*ユーザ別掛け率!P697%,-入力!$C$16),""))),地区標準卸価格!P697))</f>
        <v>卸価格設定なし</v>
      </c>
      <c r="Q697" s="333" t="str">
        <f>'6桁'!Q697</f>
        <v>WL</v>
      </c>
      <c r="V697" s="4"/>
      <c r="X697" s="4"/>
    </row>
    <row r="698" spans="2:24" ht="30" customHeight="1">
      <c r="B698" s="668">
        <v>15</v>
      </c>
      <c r="C698" s="671" t="s">
        <v>2079</v>
      </c>
      <c r="D698" s="672"/>
      <c r="E698" s="673"/>
      <c r="F698" s="289">
        <f>IF(地区標準卸価格!F698="","",IF(ISNUMBER(地区標準卸価格!F698),IF(入力!$C$17=1,ROUNDDOWN(地区標準卸価格!F698*ユーザ別掛け率!F698%,-入力!$C$16),IF(入力!$C$17=2,ROUNDUP(地区標準卸価格!F698*ユーザ別掛け率!F698%,-入力!$C$16),IF(入力!$C$17=3,ROUND(地区標準卸価格!F698*ユーザ別掛け率!F698%,-入力!$C$16),""))),地区標準卸価格!F698))</f>
        <v>22100</v>
      </c>
      <c r="G698" s="237">
        <f>'6桁'!G698</f>
        <v>0</v>
      </c>
      <c r="H698" s="289" t="str">
        <f>IF(地区標準卸価格!H698="","",IF(ISNUMBER(地区標準卸価格!H698),IF(入力!$C$17=1,ROUNDDOWN(地区標準卸価格!H698*ユーザ別掛け率!H698%,-入力!$C$16),IF(入力!$C$17=2,ROUNDUP(地区標準卸価格!H698*ユーザ別掛け率!H698%,-入力!$C$16),IF(入力!$C$17=3,ROUND(地区標準卸価格!H698*ユーザ別掛け率!H698%,-入力!$C$16),""))),地区標準卸価格!H698))</f>
        <v/>
      </c>
      <c r="I698" s="237">
        <f>'6桁'!I698</f>
        <v>0</v>
      </c>
      <c r="J698" s="289" t="str">
        <f>IF(地区標準卸価格!J698="","",IF(ISNUMBER(地区標準卸価格!J698),IF(入力!$C$17=1,ROUNDDOWN(地区標準卸価格!J698*ユーザ別掛け率!J698%,-入力!$C$16),IF(入力!$C$17=2,ROUNDUP(地区標準卸価格!J698*ユーザ別掛け率!J698%,-入力!$C$16),IF(入力!$C$17=3,ROUND(地区標準卸価格!J698*ユーザ別掛け率!J698%,-入力!$C$16),""))),地区標準卸価格!J698))</f>
        <v/>
      </c>
      <c r="K698" s="237">
        <f>'6桁'!K698</f>
        <v>0</v>
      </c>
      <c r="L698" s="289" t="str">
        <f>IF(地区標準卸価格!L698="","",IF(ISNUMBER(地区標準卸価格!L698),IF(入力!$C$17=1,ROUNDDOWN(地区標準卸価格!L698*ユーザ別掛け率!L698%,-入力!$C$16),IF(入力!$C$17=2,ROUNDUP(地区標準卸価格!L698*ユーザ別掛け率!L698%,-入力!$C$16),IF(入力!$C$17=3,ROUND(地区標準卸価格!L698*ユーザ別掛け率!L698%,-入力!$C$16),""))),地区標準卸価格!L698))</f>
        <v/>
      </c>
      <c r="M698" s="237">
        <f>'6桁'!M698</f>
        <v>0</v>
      </c>
      <c r="N698" s="289" t="str">
        <f>IF(地区標準卸価格!N698="","",IF(ISNUMBER(地区標準卸価格!N698),IF(入力!$C$17=1,ROUNDDOWN(地区標準卸価格!N698*ユーザ別掛け率!N698%,-入力!$C$16),IF(入力!$C$17=2,ROUNDUP(地区標準卸価格!N698*ユーザ別掛け率!N698%,-入力!$C$16),IF(入力!$C$17=3,ROUND(地区標準卸価格!N698*ユーザ別掛け率!N698%,-入力!$C$16),""))),地区標準卸価格!N698))</f>
        <v/>
      </c>
      <c r="O698" s="237">
        <f>'6桁'!O698</f>
        <v>0</v>
      </c>
      <c r="P698" s="320" t="str">
        <f>IF(地区標準卸価格!P698="","",IF(ISNUMBER(地区標準卸価格!P698),IF(入力!$C$17=1,ROUNDDOWN(地区標準卸価格!P698*ユーザ別掛け率!P698%,-入力!$C$16),IF(入力!$C$17=2,ROUNDUP(地区標準卸価格!P698*ユーザ別掛け率!P698%,-入力!$C$16),IF(入力!$C$17=3,ROUND(地区標準卸価格!P698*ユーザ別掛け率!P698%,-入力!$C$16),""))),地区標準卸価格!P698))</f>
        <v/>
      </c>
      <c r="Q698" s="332">
        <f>'6桁'!Q698</f>
        <v>0</v>
      </c>
      <c r="V698" s="4"/>
      <c r="X698" s="4"/>
    </row>
    <row r="699" spans="2:24" ht="30" customHeight="1">
      <c r="B699" s="669"/>
      <c r="C699" s="674" t="s">
        <v>2080</v>
      </c>
      <c r="D699" s="675"/>
      <c r="E699" s="676"/>
      <c r="F699" s="12">
        <f>IF(地区標準卸価格!F699="","",IF(ISNUMBER(地区標準卸価格!F699),IF(入力!$C$17=1,ROUNDDOWN(地区標準卸価格!F699*ユーザ別掛け率!F699%,-入力!$C$16),IF(入力!$C$17=2,ROUNDUP(地区標準卸価格!F699*ユーザ別掛け率!F699%,-入力!$C$16),IF(入力!$C$17=3,ROUND(地区標準卸価格!F699*ユーザ別掛け率!F699%,-入力!$C$16),""))),地区標準卸価格!F699))</f>
        <v>23100</v>
      </c>
      <c r="G699" s="20">
        <f>'6桁'!G699</f>
        <v>0</v>
      </c>
      <c r="H699" s="12" t="str">
        <f>IF(地区標準卸価格!H699="","",IF(ISNUMBER(地区標準卸価格!H699),IF(入力!$C$17=1,ROUNDDOWN(地区標準卸価格!H699*ユーザ別掛け率!H699%,-入力!$C$16),IF(入力!$C$17=2,ROUNDUP(地区標準卸価格!H699*ユーザ別掛け率!H699%,-入力!$C$16),IF(入力!$C$17=3,ROUND(地区標準卸価格!H699*ユーザ別掛け率!H699%,-入力!$C$16),""))),地区標準卸価格!H699))</f>
        <v/>
      </c>
      <c r="I699" s="20">
        <f>'6桁'!I699</f>
        <v>0</v>
      </c>
      <c r="J699" s="12" t="str">
        <f>IF(地区標準卸価格!J699="","",IF(ISNUMBER(地区標準卸価格!J699),IF(入力!$C$17=1,ROUNDDOWN(地区標準卸価格!J699*ユーザ別掛け率!J699%,-入力!$C$16),IF(入力!$C$17=2,ROUNDUP(地区標準卸価格!J699*ユーザ別掛け率!J699%,-入力!$C$16),IF(入力!$C$17=3,ROUND(地区標準卸価格!J699*ユーザ別掛け率!J699%,-入力!$C$16),""))),地区標準卸価格!J699))</f>
        <v/>
      </c>
      <c r="K699" s="20">
        <f>'6桁'!K699</f>
        <v>0</v>
      </c>
      <c r="L699" s="12" t="str">
        <f>IF(地区標準卸価格!L699="","",IF(ISNUMBER(地区標準卸価格!L699),IF(入力!$C$17=1,ROUNDDOWN(地区標準卸価格!L699*ユーザ別掛け率!L699%,-入力!$C$16),IF(入力!$C$17=2,ROUNDUP(地区標準卸価格!L699*ユーザ別掛け率!L699%,-入力!$C$16),IF(入力!$C$17=3,ROUND(地区標準卸価格!L699*ユーザ別掛け率!L699%,-入力!$C$16),""))),地区標準卸価格!L699))</f>
        <v/>
      </c>
      <c r="M699" s="20">
        <f>'6桁'!M699</f>
        <v>0</v>
      </c>
      <c r="N699" s="12" t="str">
        <f>IF(地区標準卸価格!N699="","",IF(ISNUMBER(地区標準卸価格!N699),IF(入力!$C$17=1,ROUNDDOWN(地区標準卸価格!N699*ユーザ別掛け率!N699%,-入力!$C$16),IF(入力!$C$17=2,ROUNDUP(地区標準卸価格!N699*ユーザ別掛け率!N699%,-入力!$C$16),IF(入力!$C$17=3,ROUND(地区標準卸価格!N699*ユーザ別掛け率!N699%,-入力!$C$16),""))),地区標準卸価格!N699))</f>
        <v/>
      </c>
      <c r="O699" s="20">
        <f>'6桁'!O699</f>
        <v>0</v>
      </c>
      <c r="P699" s="14" t="str">
        <f>IF(地区標準卸価格!P699="","",IF(ISNUMBER(地区標準卸価格!P699),IF(入力!$C$17=1,ROUNDDOWN(地区標準卸価格!P699*ユーザ別掛け率!P699%,-入力!$C$16),IF(入力!$C$17=2,ROUNDUP(地区標準卸価格!P699*ユーザ別掛け率!P699%,-入力!$C$16),IF(入力!$C$17=3,ROUND(地区標準卸価格!P699*ユーザ別掛け率!P699%,-入力!$C$16),""))),地区標準卸価格!P699))</f>
        <v/>
      </c>
      <c r="Q699" s="324">
        <f>'6桁'!Q699</f>
        <v>0</v>
      </c>
      <c r="V699" s="4"/>
      <c r="X699" s="4"/>
    </row>
    <row r="700" spans="2:24" ht="30" customHeight="1">
      <c r="B700" s="669"/>
      <c r="C700" s="674" t="s">
        <v>2081</v>
      </c>
      <c r="D700" s="675"/>
      <c r="E700" s="676"/>
      <c r="F700" s="12">
        <f>IF(地区標準卸価格!F700="","",IF(ISNUMBER(地区標準卸価格!F700),IF(入力!$C$17=1,ROUNDDOWN(地区標準卸価格!F700*ユーザ別掛け率!F700%,-入力!$C$16),IF(入力!$C$17=2,ROUNDUP(地区標準卸価格!F700*ユーザ別掛け率!F700%,-入力!$C$16),IF(入力!$C$17=3,ROUND(地区標準卸価格!F700*ユーザ別掛け率!F700%,-入力!$C$16),""))),地区標準卸価格!F700))</f>
        <v>24500</v>
      </c>
      <c r="G700" s="20">
        <f>'6桁'!G700</f>
        <v>0</v>
      </c>
      <c r="H700" s="12" t="str">
        <f>IF(地区標準卸価格!H700="","",IF(ISNUMBER(地区標準卸価格!H700),IF(入力!$C$17=1,ROUNDDOWN(地区標準卸価格!H700*ユーザ別掛け率!H700%,-入力!$C$16),IF(入力!$C$17=2,ROUNDUP(地区標準卸価格!H700*ユーザ別掛け率!H700%,-入力!$C$16),IF(入力!$C$17=3,ROUND(地区標準卸価格!H700*ユーザ別掛け率!H700%,-入力!$C$16),""))),地区標準卸価格!H700))</f>
        <v/>
      </c>
      <c r="I700" s="20">
        <f>'6桁'!I700</f>
        <v>0</v>
      </c>
      <c r="J700" s="12" t="str">
        <f>IF(地区標準卸価格!J700="","",IF(ISNUMBER(地区標準卸価格!J700),IF(入力!$C$17=1,ROUNDDOWN(地区標準卸価格!J700*ユーザ別掛け率!J700%,-入力!$C$16),IF(入力!$C$17=2,ROUNDUP(地区標準卸価格!J700*ユーザ別掛け率!J700%,-入力!$C$16),IF(入力!$C$17=3,ROUND(地区標準卸価格!J700*ユーザ別掛け率!J700%,-入力!$C$16),""))),地区標準卸価格!J700))</f>
        <v/>
      </c>
      <c r="K700" s="20">
        <f>'6桁'!K700</f>
        <v>0</v>
      </c>
      <c r="L700" s="12" t="str">
        <f>IF(地区標準卸価格!L700="","",IF(ISNUMBER(地区標準卸価格!L700),IF(入力!$C$17=1,ROUNDDOWN(地区標準卸価格!L700*ユーザ別掛け率!L700%,-入力!$C$16),IF(入力!$C$17=2,ROUNDUP(地区標準卸価格!L700*ユーザ別掛け率!L700%,-入力!$C$16),IF(入力!$C$17=3,ROUND(地区標準卸価格!L700*ユーザ別掛け率!L700%,-入力!$C$16),""))),地区標準卸価格!L700))</f>
        <v/>
      </c>
      <c r="M700" s="20">
        <f>'6桁'!M700</f>
        <v>0</v>
      </c>
      <c r="N700" s="12" t="str">
        <f>IF(地区標準卸価格!N700="","",IF(ISNUMBER(地区標準卸価格!N700),IF(入力!$C$17=1,ROUNDDOWN(地区標準卸価格!N700*ユーザ別掛け率!N700%,-入力!$C$16),IF(入力!$C$17=2,ROUNDUP(地区標準卸価格!N700*ユーザ別掛け率!N700%,-入力!$C$16),IF(入力!$C$17=3,ROUND(地区標準卸価格!N700*ユーザ別掛け率!N700%,-入力!$C$16),""))),地区標準卸価格!N700))</f>
        <v/>
      </c>
      <c r="O700" s="20">
        <f>'6桁'!O700</f>
        <v>0</v>
      </c>
      <c r="P700" s="14" t="str">
        <f>IF(地区標準卸価格!P700="","",IF(ISNUMBER(地区標準卸価格!P700),IF(入力!$C$17=1,ROUNDDOWN(地区標準卸価格!P700*ユーザ別掛け率!P700%,-入力!$C$16),IF(入力!$C$17=2,ROUNDUP(地区標準卸価格!P700*ユーザ別掛け率!P700%,-入力!$C$16),IF(入力!$C$17=3,ROUND(地区標準卸価格!P700*ユーザ別掛け率!P700%,-入力!$C$16),""))),地区標準卸価格!P700))</f>
        <v/>
      </c>
      <c r="Q700" s="324">
        <f>'6桁'!Q700</f>
        <v>0</v>
      </c>
      <c r="V700" s="4"/>
      <c r="X700" s="4"/>
    </row>
    <row r="701" spans="2:24" ht="30" customHeight="1">
      <c r="B701" s="669"/>
      <c r="C701" s="674" t="s">
        <v>2082</v>
      </c>
      <c r="D701" s="675"/>
      <c r="E701" s="676"/>
      <c r="F701" s="12">
        <f>IF(地区標準卸価格!F701="","",IF(ISNUMBER(地区標準卸価格!F701),IF(入力!$C$17=1,ROUNDDOWN(地区標準卸価格!F701*ユーザ別掛け率!F701%,-入力!$C$16),IF(入力!$C$17=2,ROUNDUP(地区標準卸価格!F701*ユーザ別掛け率!F701%,-入力!$C$16),IF(入力!$C$17=3,ROUND(地区標準卸価格!F701*ユーザ別掛け率!F701%,-入力!$C$16),""))),地区標準卸価格!F701))</f>
        <v>23100</v>
      </c>
      <c r="G701" s="20">
        <f>'6桁'!G701</f>
        <v>0</v>
      </c>
      <c r="H701" s="12" t="str">
        <f>IF(地区標準卸価格!H701="","",IF(ISNUMBER(地区標準卸価格!H701),IF(入力!$C$17=1,ROUNDDOWN(地区標準卸価格!H701*ユーザ別掛け率!H701%,-入力!$C$16),IF(入力!$C$17=2,ROUNDUP(地区標準卸価格!H701*ユーザ別掛け率!H701%,-入力!$C$16),IF(入力!$C$17=3,ROUND(地区標準卸価格!H701*ユーザ別掛け率!H701%,-入力!$C$16),""))),地区標準卸価格!H701))</f>
        <v/>
      </c>
      <c r="I701" s="20">
        <f>'6桁'!I701</f>
        <v>0</v>
      </c>
      <c r="J701" s="12" t="str">
        <f>IF(地区標準卸価格!J701="","",IF(ISNUMBER(地区標準卸価格!J701),IF(入力!$C$17=1,ROUNDDOWN(地区標準卸価格!J701*ユーザ別掛け率!J701%,-入力!$C$16),IF(入力!$C$17=2,ROUNDUP(地区標準卸価格!J701*ユーザ別掛け率!J701%,-入力!$C$16),IF(入力!$C$17=3,ROUND(地区標準卸価格!J701*ユーザ別掛け率!J701%,-入力!$C$16),""))),地区標準卸価格!J701))</f>
        <v/>
      </c>
      <c r="K701" s="20">
        <f>'6桁'!K701</f>
        <v>0</v>
      </c>
      <c r="L701" s="12" t="str">
        <f>IF(地区標準卸価格!L701="","",IF(ISNUMBER(地区標準卸価格!L701),IF(入力!$C$17=1,ROUNDDOWN(地区標準卸価格!L701*ユーザ別掛け率!L701%,-入力!$C$16),IF(入力!$C$17=2,ROUNDUP(地区標準卸価格!L701*ユーザ別掛け率!L701%,-入力!$C$16),IF(入力!$C$17=3,ROUND(地区標準卸価格!L701*ユーザ別掛け率!L701%,-入力!$C$16),""))),地区標準卸価格!L701))</f>
        <v/>
      </c>
      <c r="M701" s="20">
        <f>'6桁'!M701</f>
        <v>0</v>
      </c>
      <c r="N701" s="12" t="str">
        <f>IF(地区標準卸価格!N701="","",IF(ISNUMBER(地区標準卸価格!N701),IF(入力!$C$17=1,ROUNDDOWN(地区標準卸価格!N701*ユーザ別掛け率!N701%,-入力!$C$16),IF(入力!$C$17=2,ROUNDUP(地区標準卸価格!N701*ユーザ別掛け率!N701%,-入力!$C$16),IF(入力!$C$17=3,ROUND(地区標準卸価格!N701*ユーザ別掛け率!N701%,-入力!$C$16),""))),地区標準卸価格!N701))</f>
        <v/>
      </c>
      <c r="O701" s="20">
        <f>'6桁'!O701</f>
        <v>0</v>
      </c>
      <c r="P701" s="14" t="str">
        <f>IF(地区標準卸価格!P701="","",IF(ISNUMBER(地区標準卸価格!P701),IF(入力!$C$17=1,ROUNDDOWN(地区標準卸価格!P701*ユーザ別掛け率!P701%,-入力!$C$16),IF(入力!$C$17=2,ROUNDUP(地区標準卸価格!P701*ユーザ別掛け率!P701%,-入力!$C$16),IF(入力!$C$17=3,ROUND(地区標準卸価格!P701*ユーザ別掛け率!P701%,-入力!$C$16),""))),地区標準卸価格!P701))</f>
        <v/>
      </c>
      <c r="Q701" s="324">
        <f>'6桁'!Q701</f>
        <v>0</v>
      </c>
      <c r="V701" s="4"/>
      <c r="X701" s="4"/>
    </row>
    <row r="702" spans="2:24" ht="30" customHeight="1">
      <c r="B702" s="669"/>
      <c r="C702" s="674" t="s">
        <v>2083</v>
      </c>
      <c r="D702" s="675"/>
      <c r="E702" s="676"/>
      <c r="F702" s="12">
        <f>IF(地区標準卸価格!F702="","",IF(ISNUMBER(地区標準卸価格!F702),IF(入力!$C$17=1,ROUNDDOWN(地区標準卸価格!F702*ユーザ別掛け率!F702%,-入力!$C$16),IF(入力!$C$17=2,ROUNDUP(地区標準卸価格!F702*ユーザ別掛け率!F702%,-入力!$C$16),IF(入力!$C$17=3,ROUND(地区標準卸価格!F702*ユーザ別掛け率!F702%,-入力!$C$16),""))),地区標準卸価格!F702))</f>
        <v>19000</v>
      </c>
      <c r="G702" s="20" t="str">
        <f>'6桁'!G702</f>
        <v>※◎</v>
      </c>
      <c r="H702" s="12" t="str">
        <f>IF(地区標準卸価格!H702="","",IF(ISNUMBER(地区標準卸価格!H702),IF(入力!$C$17=1,ROUNDDOWN(地区標準卸価格!H702*ユーザ別掛け率!H702%,-入力!$C$16),IF(入力!$C$17=2,ROUNDUP(地区標準卸価格!H702*ユーザ別掛け率!H702%,-入力!$C$16),IF(入力!$C$17=3,ROUND(地区標準卸価格!H702*ユーザ別掛け率!H702%,-入力!$C$16),""))),地区標準卸価格!H702))</f>
        <v/>
      </c>
      <c r="I702" s="20">
        <f>'6桁'!I702</f>
        <v>0</v>
      </c>
      <c r="J702" s="12" t="str">
        <f>IF(地区標準卸価格!J702="","",IF(ISNUMBER(地区標準卸価格!J702),IF(入力!$C$17=1,ROUNDDOWN(地区標準卸価格!J702*ユーザ別掛け率!J702%,-入力!$C$16),IF(入力!$C$17=2,ROUNDUP(地区標準卸価格!J702*ユーザ別掛け率!J702%,-入力!$C$16),IF(入力!$C$17=3,ROUND(地区標準卸価格!J702*ユーザ別掛け率!J702%,-入力!$C$16),""))),地区標準卸価格!J702))</f>
        <v/>
      </c>
      <c r="K702" s="20">
        <f>'6桁'!K702</f>
        <v>0</v>
      </c>
      <c r="L702" s="12" t="str">
        <f>IF(地区標準卸価格!L702="","",IF(ISNUMBER(地区標準卸価格!L702),IF(入力!$C$17=1,ROUNDDOWN(地区標準卸価格!L702*ユーザ別掛け率!L702%,-入力!$C$16),IF(入力!$C$17=2,ROUNDUP(地区標準卸価格!L702*ユーザ別掛け率!L702%,-入力!$C$16),IF(入力!$C$17=3,ROUND(地区標準卸価格!L702*ユーザ別掛け率!L702%,-入力!$C$16),""))),地区標準卸価格!L702))</f>
        <v/>
      </c>
      <c r="M702" s="20">
        <f>'6桁'!M702</f>
        <v>0</v>
      </c>
      <c r="N702" s="12" t="str">
        <f>IF(地区標準卸価格!N702="","",IF(ISNUMBER(地区標準卸価格!N702),IF(入力!$C$17=1,ROUNDDOWN(地区標準卸価格!N702*ユーザ別掛け率!N702%,-入力!$C$16),IF(入力!$C$17=2,ROUNDUP(地区標準卸価格!N702*ユーザ別掛け率!N702%,-入力!$C$16),IF(入力!$C$17=3,ROUND(地区標準卸価格!N702*ユーザ別掛け率!N702%,-入力!$C$16),""))),地区標準卸価格!N702))</f>
        <v/>
      </c>
      <c r="O702" s="20">
        <f>'6桁'!O702</f>
        <v>0</v>
      </c>
      <c r="P702" s="14" t="str">
        <f>IF(地区標準卸価格!P702="","",IF(ISNUMBER(地区標準卸価格!P702),IF(入力!$C$17=1,ROUNDDOWN(地区標準卸価格!P702*ユーザ別掛け率!P702%,-入力!$C$16),IF(入力!$C$17=2,ROUNDUP(地区標準卸価格!P702*ユーザ別掛け率!P702%,-入力!$C$16),IF(入力!$C$17=3,ROUND(地区標準卸価格!P702*ユーザ別掛け率!P702%,-入力!$C$16),""))),地区標準卸価格!P702))</f>
        <v/>
      </c>
      <c r="Q702" s="324">
        <f>'6桁'!Q702</f>
        <v>0</v>
      </c>
      <c r="V702" s="4"/>
      <c r="X702" s="4"/>
    </row>
    <row r="703" spans="2:24" ht="30" customHeight="1">
      <c r="B703" s="669"/>
      <c r="C703" s="674" t="s">
        <v>2084</v>
      </c>
      <c r="D703" s="675"/>
      <c r="E703" s="676"/>
      <c r="F703" s="12">
        <f>IF(地区標準卸価格!F703="","",IF(ISNUMBER(地区標準卸価格!F703),IF(入力!$C$17=1,ROUNDDOWN(地区標準卸価格!F703*ユーザ別掛け率!F703%,-入力!$C$16),IF(入力!$C$17=2,ROUNDUP(地区標準卸価格!F703*ユーザ別掛け率!F703%,-入力!$C$16),IF(入力!$C$17=3,ROUND(地区標準卸価格!F703*ユーザ別掛け率!F703%,-入力!$C$16),""))),地区標準卸価格!F703))</f>
        <v>19000</v>
      </c>
      <c r="G703" s="20" t="str">
        <f>'6桁'!G703</f>
        <v>⑩◎</v>
      </c>
      <c r="H703" s="12" t="str">
        <f>IF(地区標準卸価格!H703="","",IF(ISNUMBER(地区標準卸価格!H703),IF(入力!$C$17=1,ROUNDDOWN(地区標準卸価格!H703*ユーザ別掛け率!H703%,-入力!$C$16),IF(入力!$C$17=2,ROUNDUP(地区標準卸価格!H703*ユーザ別掛け率!H703%,-入力!$C$16),IF(入力!$C$17=3,ROUND(地区標準卸価格!H703*ユーザ別掛け率!H703%,-入力!$C$16),""))),地区標準卸価格!H703))</f>
        <v/>
      </c>
      <c r="I703" s="20">
        <f>'6桁'!I703</f>
        <v>0</v>
      </c>
      <c r="J703" s="12" t="str">
        <f>IF(地区標準卸価格!J703="","",IF(ISNUMBER(地区標準卸価格!J703),IF(入力!$C$17=1,ROUNDDOWN(地区標準卸価格!J703*ユーザ別掛け率!J703%,-入力!$C$16),IF(入力!$C$17=2,ROUNDUP(地区標準卸価格!J703*ユーザ別掛け率!J703%,-入力!$C$16),IF(入力!$C$17=3,ROUND(地区標準卸価格!J703*ユーザ別掛け率!J703%,-入力!$C$16),""))),地区標準卸価格!J703))</f>
        <v/>
      </c>
      <c r="K703" s="20">
        <f>'6桁'!K703</f>
        <v>0</v>
      </c>
      <c r="L703" s="12" t="str">
        <f>IF(地区標準卸価格!L703="","",IF(ISNUMBER(地区標準卸価格!L703),IF(入力!$C$17=1,ROUNDDOWN(地区標準卸価格!L703*ユーザ別掛け率!L703%,-入力!$C$16),IF(入力!$C$17=2,ROUNDUP(地区標準卸価格!L703*ユーザ別掛け率!L703%,-入力!$C$16),IF(入力!$C$17=3,ROUND(地区標準卸価格!L703*ユーザ別掛け率!L703%,-入力!$C$16),""))),地区標準卸価格!L703))</f>
        <v/>
      </c>
      <c r="M703" s="20">
        <f>'6桁'!M703</f>
        <v>0</v>
      </c>
      <c r="N703" s="12" t="str">
        <f>IF(地区標準卸価格!N703="","",IF(ISNUMBER(地区標準卸価格!N703),IF(入力!$C$17=1,ROUNDDOWN(地区標準卸価格!N703*ユーザ別掛け率!N703%,-入力!$C$16),IF(入力!$C$17=2,ROUNDUP(地区標準卸価格!N703*ユーザ別掛け率!N703%,-入力!$C$16),IF(入力!$C$17=3,ROUND(地区標準卸価格!N703*ユーザ別掛け率!N703%,-入力!$C$16),""))),地区標準卸価格!N703))</f>
        <v/>
      </c>
      <c r="O703" s="20">
        <f>'6桁'!O703</f>
        <v>0</v>
      </c>
      <c r="P703" s="14" t="str">
        <f>IF(地区標準卸価格!P703="","",IF(ISNUMBER(地区標準卸価格!P703),IF(入力!$C$17=1,ROUNDDOWN(地区標準卸価格!P703*ユーザ別掛け率!P703%,-入力!$C$16),IF(入力!$C$17=2,ROUNDUP(地区標準卸価格!P703*ユーザ別掛け率!P703%,-入力!$C$16),IF(入力!$C$17=3,ROUND(地区標準卸価格!P703*ユーザ別掛け率!P703%,-入力!$C$16),""))),地区標準卸価格!P703))</f>
        <v/>
      </c>
      <c r="Q703" s="324">
        <f>'6桁'!Q703</f>
        <v>0</v>
      </c>
      <c r="V703" s="4"/>
      <c r="X703" s="4"/>
    </row>
    <row r="704" spans="2:24" ht="30" customHeight="1">
      <c r="B704" s="669"/>
      <c r="C704" s="674" t="s">
        <v>2085</v>
      </c>
      <c r="D704" s="675"/>
      <c r="E704" s="676"/>
      <c r="F704" s="12">
        <f>IF(地区標準卸価格!F704="","",IF(ISNUMBER(地区標準卸価格!F704),IF(入力!$C$17=1,ROUNDDOWN(地区標準卸価格!F704*ユーザ別掛け率!F704%,-入力!$C$16),IF(入力!$C$17=2,ROUNDUP(地区標準卸価格!F704*ユーザ別掛け率!F704%,-入力!$C$16),IF(入力!$C$17=3,ROUND(地区標準卸価格!F704*ユーザ別掛け率!F704%,-入力!$C$16),""))),地区標準卸価格!F704))</f>
        <v>20100</v>
      </c>
      <c r="G704" s="20" t="str">
        <f>'6桁'!G704</f>
        <v>※◎</v>
      </c>
      <c r="H704" s="12" t="str">
        <f>IF(地区標準卸価格!H704="","",IF(ISNUMBER(地区標準卸価格!H704),IF(入力!$C$17=1,ROUNDDOWN(地区標準卸価格!H704*ユーザ別掛け率!H704%,-入力!$C$16),IF(入力!$C$17=2,ROUNDUP(地区標準卸価格!H704*ユーザ別掛け率!H704%,-入力!$C$16),IF(入力!$C$17=3,ROUND(地区標準卸価格!H704*ユーザ別掛け率!H704%,-入力!$C$16),""))),地区標準卸価格!H704))</f>
        <v/>
      </c>
      <c r="I704" s="20">
        <f>'6桁'!I704</f>
        <v>0</v>
      </c>
      <c r="J704" s="12" t="str">
        <f>IF(地区標準卸価格!J704="","",IF(ISNUMBER(地区標準卸価格!J704),IF(入力!$C$17=1,ROUNDDOWN(地区標準卸価格!J704*ユーザ別掛け率!J704%,-入力!$C$16),IF(入力!$C$17=2,ROUNDUP(地区標準卸価格!J704*ユーザ別掛け率!J704%,-入力!$C$16),IF(入力!$C$17=3,ROUND(地区標準卸価格!J704*ユーザ別掛け率!J704%,-入力!$C$16),""))),地区標準卸価格!J704))</f>
        <v/>
      </c>
      <c r="K704" s="20">
        <f>'6桁'!K704</f>
        <v>0</v>
      </c>
      <c r="L704" s="12">
        <f>IF(地区標準卸価格!L704="","",IF(ISNUMBER(地区標準卸価格!L704),IF(入力!$C$17=1,ROUNDDOWN(地区標準卸価格!L704*ユーザ別掛け率!L704%,-入力!$C$16),IF(入力!$C$17=2,ROUNDUP(地区標準卸価格!L704*ユーザ別掛け率!L704%,-入力!$C$16),IF(入力!$C$17=3,ROUND(地区標準卸価格!L704*ユーザ別掛け率!L704%,-入力!$C$16),""))),地区標準卸価格!L704))</f>
        <v>21000</v>
      </c>
      <c r="M704" s="20" t="str">
        <f>'6桁'!M704</f>
        <v>※◎
RBL</v>
      </c>
      <c r="N704" s="12" t="str">
        <f>IF(地区標準卸価格!N704="","",IF(ISNUMBER(地区標準卸価格!N704),IF(入力!$C$17=1,ROUNDDOWN(地区標準卸価格!N704*ユーザ別掛け率!N704%,-入力!$C$16),IF(入力!$C$17=2,ROUNDUP(地区標準卸価格!N704*ユーザ別掛け率!N704%,-入力!$C$16),IF(入力!$C$17=3,ROUND(地区標準卸価格!N704*ユーザ別掛け率!N704%,-入力!$C$16),""))),地区標準卸価格!N704))</f>
        <v/>
      </c>
      <c r="O704" s="20">
        <f>'6桁'!O704</f>
        <v>0</v>
      </c>
      <c r="P704" s="14" t="str">
        <f>IF(地区標準卸価格!P704="","",IF(ISNUMBER(地区標準卸価格!P704),IF(入力!$C$17=1,ROUNDDOWN(地区標準卸価格!P704*ユーザ別掛け率!P704%,-入力!$C$16),IF(入力!$C$17=2,ROUNDUP(地区標準卸価格!P704*ユーザ別掛け率!P704%,-入力!$C$16),IF(入力!$C$17=3,ROUND(地区標準卸価格!P704*ユーザ別掛け率!P704%,-入力!$C$16),""))),地区標準卸価格!P704))</f>
        <v/>
      </c>
      <c r="Q704" s="324">
        <f>'6桁'!Q704</f>
        <v>0</v>
      </c>
      <c r="V704" s="4"/>
      <c r="X704" s="4"/>
    </row>
    <row r="705" spans="2:24" ht="30" customHeight="1">
      <c r="B705" s="670"/>
      <c r="C705" s="677" t="s">
        <v>2086</v>
      </c>
      <c r="D705" s="678"/>
      <c r="E705" s="679"/>
      <c r="F705" s="100">
        <f>IF(地区標準卸価格!F705="","",IF(ISNUMBER(地区標準卸価格!F705),IF(入力!$C$17=1,ROUNDDOWN(地区標準卸価格!F705*ユーザ別掛け率!F705%,-入力!$C$16),IF(入力!$C$17=2,ROUNDUP(地区標準卸価格!F705*ユーザ別掛け率!F705%,-入力!$C$16),IF(入力!$C$17=3,ROUND(地区標準卸価格!F705*ユーザ別掛け率!F705%,-入力!$C$16),""))),地区標準卸価格!F705))</f>
        <v>20100</v>
      </c>
      <c r="G705" s="98" t="str">
        <f>'6桁'!G705</f>
        <v>⑩◎</v>
      </c>
      <c r="H705" s="100">
        <f>IF(地区標準卸価格!H705="","",IF(ISNUMBER(地区標準卸価格!H705),IF(入力!$C$17=1,ROUNDDOWN(地区標準卸価格!H705*ユーザ別掛け率!H705%,-入力!$C$16),IF(入力!$C$17=2,ROUNDUP(地区標準卸価格!H705*ユーザ別掛け率!H705%,-入力!$C$16),IF(入力!$C$17=3,ROUND(地区標準卸価格!H705*ユーザ別掛け率!H705%,-入力!$C$16),""))),地区標準卸価格!H705))</f>
        <v>25700</v>
      </c>
      <c r="I705" s="98">
        <f>'6桁'!I705</f>
        <v>0</v>
      </c>
      <c r="J705" s="100" t="str">
        <f>IF(地区標準卸価格!J705="","",IF(ISNUMBER(地区標準卸価格!J705),IF(入力!$C$17=1,ROUNDDOWN(地区標準卸価格!J705*ユーザ別掛け率!J705%,-入力!$C$16),IF(入力!$C$17=2,ROUNDUP(地区標準卸価格!J705*ユーザ別掛け率!J705%,-入力!$C$16),IF(入力!$C$17=3,ROUND(地区標準卸価格!J705*ユーザ別掛け率!J705%,-入力!$C$16),""))),地区標準卸価格!J705))</f>
        <v/>
      </c>
      <c r="K705" s="98">
        <f>'6桁'!K705</f>
        <v>0</v>
      </c>
      <c r="L705" s="100" t="str">
        <f>IF(地区標準卸価格!L705="","",IF(ISNUMBER(地区標準卸価格!L705),IF(入力!$C$17=1,ROUNDDOWN(地区標準卸価格!L705*ユーザ別掛け率!L705%,-入力!$C$16),IF(入力!$C$17=2,ROUNDUP(地区標準卸価格!L705*ユーザ別掛け率!L705%,-入力!$C$16),IF(入力!$C$17=3,ROUND(地区標準卸価格!L705*ユーザ別掛け率!L705%,-入力!$C$16),""))),地区標準卸価格!L705))</f>
        <v/>
      </c>
      <c r="M705" s="98">
        <f>'6桁'!M705</f>
        <v>0</v>
      </c>
      <c r="N705" s="100" t="str">
        <f>IF(地区標準卸価格!N705="","",IF(ISNUMBER(地区標準卸価格!N705),IF(入力!$C$17=1,ROUNDDOWN(地区標準卸価格!N705*ユーザ別掛け率!N705%,-入力!$C$16),IF(入力!$C$17=2,ROUNDUP(地区標準卸価格!N705*ユーザ別掛け率!N705%,-入力!$C$16),IF(入力!$C$17=3,ROUND(地区標準卸価格!N705*ユーザ別掛け率!N705%,-入力!$C$16),""))),地区標準卸価格!N705))</f>
        <v/>
      </c>
      <c r="O705" s="98">
        <f>'6桁'!O705</f>
        <v>0</v>
      </c>
      <c r="P705" s="471" t="str">
        <f>IF(地区標準卸価格!P705="","",IF(ISNUMBER(地区標準卸価格!P705),IF(入力!$C$17=1,ROUNDDOWN(地区標準卸価格!P705*ユーザ別掛け率!P705%,-入力!$C$16),IF(入力!$C$17=2,ROUNDUP(地区標準卸価格!P705*ユーザ別掛け率!P705%,-入力!$C$16),IF(入力!$C$17=3,ROUND(地区標準卸価格!P705*ユーザ別掛け率!P705%,-入力!$C$16),""))),地区標準卸価格!P705))</f>
        <v>卸価格設定なし</v>
      </c>
      <c r="Q705" s="333" t="str">
        <f>'6桁'!Q705</f>
        <v>WL</v>
      </c>
      <c r="V705" s="4"/>
      <c r="X705" s="4"/>
    </row>
    <row r="706" spans="2:24" ht="30" customHeight="1">
      <c r="B706" s="668">
        <v>14</v>
      </c>
      <c r="C706" s="671" t="s">
        <v>2087</v>
      </c>
      <c r="D706" s="672"/>
      <c r="E706" s="673"/>
      <c r="F706" s="289">
        <f>IF(地区標準卸価格!F706="","",IF(ISNUMBER(地区標準卸価格!F706),IF(入力!$C$17=1,ROUNDDOWN(地区標準卸価格!F706*ユーザ別掛け率!F706%,-入力!$C$16),IF(入力!$C$17=2,ROUNDUP(地区標準卸価格!F706*ユーザ別掛け率!F706%,-入力!$C$16),IF(入力!$C$17=3,ROUND(地区標準卸価格!F706*ユーザ別掛け率!F706%,-入力!$C$16),""))),地区標準卸価格!F706))</f>
        <v>12500</v>
      </c>
      <c r="G706" s="237">
        <f>'6桁'!G706</f>
        <v>0</v>
      </c>
      <c r="H706" s="289">
        <f>IF(地区標準卸価格!H706="","",IF(ISNUMBER(地区標準卸価格!H706),IF(入力!$C$17=1,ROUNDDOWN(地区標準卸価格!H706*ユーザ別掛け率!H706%,-入力!$C$16),IF(入力!$C$17=2,ROUNDUP(地区標準卸価格!H706*ユーザ別掛け率!H706%,-入力!$C$16),IF(入力!$C$17=3,ROUND(地区標準卸価格!H706*ユーザ別掛け率!H706%,-入力!$C$16),""))),地区標準卸価格!H706))</f>
        <v>16600</v>
      </c>
      <c r="I706" s="237">
        <f>'6桁'!I706</f>
        <v>0</v>
      </c>
      <c r="J706" s="289" t="str">
        <f>IF(地区標準卸価格!J706="","",IF(ISNUMBER(地区標準卸価格!J706),IF(入力!$C$17=1,ROUNDDOWN(地区標準卸価格!J706*ユーザ別掛け率!J706%,-入力!$C$16),IF(入力!$C$17=2,ROUNDUP(地区標準卸価格!J706*ユーザ別掛け率!J706%,-入力!$C$16),IF(入力!$C$17=3,ROUND(地区標準卸価格!J706*ユーザ別掛け率!J706%,-入力!$C$16),""))),地区標準卸価格!J706))</f>
        <v/>
      </c>
      <c r="K706" s="237">
        <f>'6桁'!K706</f>
        <v>0</v>
      </c>
      <c r="L706" s="289" t="str">
        <f>IF(地区標準卸価格!L706="","",IF(ISNUMBER(地区標準卸価格!L706),IF(入力!$C$17=1,ROUNDDOWN(地区標準卸価格!L706*ユーザ別掛け率!L706%,-入力!$C$16),IF(入力!$C$17=2,ROUNDUP(地区標準卸価格!L706*ユーザ別掛け率!L706%,-入力!$C$16),IF(入力!$C$17=3,ROUND(地区標準卸価格!L706*ユーザ別掛け率!L706%,-入力!$C$16),""))),地区標準卸価格!L706))</f>
        <v/>
      </c>
      <c r="M706" s="237">
        <f>'6桁'!M706</f>
        <v>0</v>
      </c>
      <c r="N706" s="289" t="str">
        <f>IF(地区標準卸価格!N706="","",IF(ISNUMBER(地区標準卸価格!N706),IF(入力!$C$17=1,ROUNDDOWN(地区標準卸価格!N706*ユーザ別掛け率!N706%,-入力!$C$16),IF(入力!$C$17=2,ROUNDUP(地区標準卸価格!N706*ユーザ別掛け率!N706%,-入力!$C$16),IF(入力!$C$17=3,ROUND(地区標準卸価格!N706*ユーザ別掛け率!N706%,-入力!$C$16),""))),地区標準卸価格!N706))</f>
        <v/>
      </c>
      <c r="O706" s="237">
        <f>'6桁'!O706</f>
        <v>0</v>
      </c>
      <c r="P706" s="320" t="str">
        <f>IF(地区標準卸価格!P706="","",IF(ISNUMBER(地区標準卸価格!P706),IF(入力!$C$17=1,ROUNDDOWN(地区標準卸価格!P706*ユーザ別掛け率!P706%,-入力!$C$16),IF(入力!$C$17=2,ROUNDUP(地区標準卸価格!P706*ユーザ別掛け率!P706%,-入力!$C$16),IF(入力!$C$17=3,ROUND(地区標準卸価格!P706*ユーザ別掛け率!P706%,-入力!$C$16),""))),地区標準卸価格!P706))</f>
        <v/>
      </c>
      <c r="Q706" s="332">
        <f>'6桁'!Q706</f>
        <v>0</v>
      </c>
      <c r="V706" s="4"/>
      <c r="X706" s="4"/>
    </row>
    <row r="707" spans="2:24" ht="30" customHeight="1">
      <c r="B707" s="669"/>
      <c r="C707" s="674" t="s">
        <v>2088</v>
      </c>
      <c r="D707" s="675"/>
      <c r="E707" s="676"/>
      <c r="F707" s="12">
        <f>IF(地区標準卸価格!F707="","",IF(ISNUMBER(地区標準卸価格!F707),IF(入力!$C$17=1,ROUNDDOWN(地区標準卸価格!F707*ユーザ別掛け率!F707%,-入力!$C$16),IF(入力!$C$17=2,ROUNDUP(地区標準卸価格!F707*ユーザ別掛け率!F707%,-入力!$C$16),IF(入力!$C$17=3,ROUND(地区標準卸価格!F707*ユーザ別掛け率!F707%,-入力!$C$16),""))),地区標準卸価格!F707))</f>
        <v>13600</v>
      </c>
      <c r="G707" s="20" t="str">
        <f>'6桁'!G707</f>
        <v>◎</v>
      </c>
      <c r="H707" s="12" t="str">
        <f>IF(地区標準卸価格!H707="","",IF(ISNUMBER(地区標準卸価格!H707),IF(入力!$C$17=1,ROUNDDOWN(地区標準卸価格!H707*ユーザ別掛け率!H707%,-入力!$C$16),IF(入力!$C$17=2,ROUNDUP(地区標準卸価格!H707*ユーザ別掛け率!H707%,-入力!$C$16),IF(入力!$C$17=3,ROUND(地区標準卸価格!H707*ユーザ別掛け率!H707%,-入力!$C$16),""))),地区標準卸価格!H707))</f>
        <v/>
      </c>
      <c r="I707" s="20">
        <f>'6桁'!I707</f>
        <v>0</v>
      </c>
      <c r="J707" s="12" t="str">
        <f>IF(地区標準卸価格!J707="","",IF(ISNUMBER(地区標準卸価格!J707),IF(入力!$C$17=1,ROUNDDOWN(地区標準卸価格!J707*ユーザ別掛け率!J707%,-入力!$C$16),IF(入力!$C$17=2,ROUNDUP(地区標準卸価格!J707*ユーザ別掛け率!J707%,-入力!$C$16),IF(入力!$C$17=3,ROUND(地区標準卸価格!J707*ユーザ別掛け率!J707%,-入力!$C$16),""))),地区標準卸価格!J707))</f>
        <v/>
      </c>
      <c r="K707" s="20">
        <f>'6桁'!K707</f>
        <v>0</v>
      </c>
      <c r="L707" s="12" t="str">
        <f>IF(地区標準卸価格!L707="","",IF(ISNUMBER(地区標準卸価格!L707),IF(入力!$C$17=1,ROUNDDOWN(地区標準卸価格!L707*ユーザ別掛け率!L707%,-入力!$C$16),IF(入力!$C$17=2,ROUNDUP(地区標準卸価格!L707*ユーザ別掛け率!L707%,-入力!$C$16),IF(入力!$C$17=3,ROUND(地区標準卸価格!L707*ユーザ別掛け率!L707%,-入力!$C$16),""))),地区標準卸価格!L707))</f>
        <v/>
      </c>
      <c r="M707" s="20">
        <f>'6桁'!M707</f>
        <v>0</v>
      </c>
      <c r="N707" s="12" t="str">
        <f>IF(地区標準卸価格!N707="","",IF(ISNUMBER(地区標準卸価格!N707),IF(入力!$C$17=1,ROUNDDOWN(地区標準卸価格!N707*ユーザ別掛け率!N707%,-入力!$C$16),IF(入力!$C$17=2,ROUNDUP(地区標準卸価格!N707*ユーザ別掛け率!N707%,-入力!$C$16),IF(入力!$C$17=3,ROUND(地区標準卸価格!N707*ユーザ別掛け率!N707%,-入力!$C$16),""))),地区標準卸価格!N707))</f>
        <v/>
      </c>
      <c r="O707" s="20">
        <f>'6桁'!O707</f>
        <v>0</v>
      </c>
      <c r="P707" s="14" t="str">
        <f>IF(地区標準卸価格!P707="","",IF(ISNUMBER(地区標準卸価格!P707),IF(入力!$C$17=1,ROUNDDOWN(地区標準卸価格!P707*ユーザ別掛け率!P707%,-入力!$C$16),IF(入力!$C$17=2,ROUNDUP(地区標準卸価格!P707*ユーザ別掛け率!P707%,-入力!$C$16),IF(入力!$C$17=3,ROUND(地区標準卸価格!P707*ユーザ別掛け率!P707%,-入力!$C$16),""))),地区標準卸価格!P707))</f>
        <v/>
      </c>
      <c r="Q707" s="324">
        <f>'6桁'!Q707</f>
        <v>0</v>
      </c>
      <c r="V707" s="4"/>
      <c r="X707" s="4"/>
    </row>
    <row r="708" spans="2:24" ht="30" customHeight="1">
      <c r="B708" s="669"/>
      <c r="C708" s="674" t="s">
        <v>2089</v>
      </c>
      <c r="D708" s="675"/>
      <c r="E708" s="676"/>
      <c r="F708" s="12">
        <f>IF(地区標準卸価格!F708="","",IF(ISNUMBER(地区標準卸価格!F708),IF(入力!$C$17=1,ROUNDDOWN(地区標準卸価格!F708*ユーザ別掛け率!F708%,-入力!$C$16),IF(入力!$C$17=2,ROUNDUP(地区標準卸価格!F708*ユーザ別掛け率!F708%,-入力!$C$16),IF(入力!$C$17=3,ROUND(地区標準卸価格!F708*ユーザ別掛け率!F708%,-入力!$C$16),""))),地区標準卸価格!F708))</f>
        <v>14300</v>
      </c>
      <c r="G708" s="20" t="str">
        <f>'6桁'!G708</f>
        <v>◎</v>
      </c>
      <c r="H708" s="12">
        <f>IF(地区標準卸価格!H708="","",IF(ISNUMBER(地区標準卸価格!H708),IF(入力!$C$17=1,ROUNDDOWN(地区標準卸価格!H708*ユーザ別掛け率!H708%,-入力!$C$16),IF(入力!$C$17=2,ROUNDUP(地区標準卸価格!H708*ユーザ別掛け率!H708%,-入力!$C$16),IF(入力!$C$17=3,ROUND(地区標準卸価格!H708*ユーザ別掛け率!H708%,-入力!$C$16),""))),地区標準卸価格!H708))</f>
        <v>18500</v>
      </c>
      <c r="I708" s="20">
        <f>'6桁'!I708</f>
        <v>0</v>
      </c>
      <c r="J708" s="12" t="str">
        <f>IF(地区標準卸価格!J708="","",IF(ISNUMBER(地区標準卸価格!J708),IF(入力!$C$17=1,ROUNDDOWN(地区標準卸価格!J708*ユーザ別掛け率!J708%,-入力!$C$16),IF(入力!$C$17=2,ROUNDUP(地区標準卸価格!J708*ユーザ別掛け率!J708%,-入力!$C$16),IF(入力!$C$17=3,ROUND(地区標準卸価格!J708*ユーザ別掛け率!J708%,-入力!$C$16),""))),地区標準卸価格!J708))</f>
        <v/>
      </c>
      <c r="K708" s="20">
        <f>'6桁'!K708</f>
        <v>0</v>
      </c>
      <c r="L708" s="12" t="str">
        <f>IF(地区標準卸価格!L708="","",IF(ISNUMBER(地区標準卸価格!L708),IF(入力!$C$17=1,ROUNDDOWN(地区標準卸価格!L708*ユーザ別掛け率!L708%,-入力!$C$16),IF(入力!$C$17=2,ROUNDUP(地区標準卸価格!L708*ユーザ別掛け率!L708%,-入力!$C$16),IF(入力!$C$17=3,ROUND(地区標準卸価格!L708*ユーザ別掛け率!L708%,-入力!$C$16),""))),地区標準卸価格!L708))</f>
        <v/>
      </c>
      <c r="M708" s="20">
        <f>'6桁'!M708</f>
        <v>0</v>
      </c>
      <c r="N708" s="12" t="str">
        <f>IF(地区標準卸価格!N708="","",IF(ISNUMBER(地区標準卸価格!N708),IF(入力!$C$17=1,ROUNDDOWN(地区標準卸価格!N708*ユーザ別掛け率!N708%,-入力!$C$16),IF(入力!$C$17=2,ROUNDUP(地区標準卸価格!N708*ユーザ別掛け率!N708%,-入力!$C$16),IF(入力!$C$17=3,ROUND(地区標準卸価格!N708*ユーザ別掛け率!N708%,-入力!$C$16),""))),地区標準卸価格!N708))</f>
        <v/>
      </c>
      <c r="O708" s="20">
        <f>'6桁'!O708</f>
        <v>0</v>
      </c>
      <c r="P708" s="14" t="str">
        <f>IF(地区標準卸価格!P708="","",IF(ISNUMBER(地区標準卸価格!P708),IF(入力!$C$17=1,ROUNDDOWN(地区標準卸価格!P708*ユーザ別掛け率!P708%,-入力!$C$16),IF(入力!$C$17=2,ROUNDUP(地区標準卸価格!P708*ユーザ別掛け率!P708%,-入力!$C$16),IF(入力!$C$17=3,ROUND(地区標準卸価格!P708*ユーザ別掛け率!P708%,-入力!$C$16),""))),地区標準卸価格!P708))</f>
        <v/>
      </c>
      <c r="Q708" s="324">
        <f>'6桁'!Q708</f>
        <v>0</v>
      </c>
      <c r="V708" s="4"/>
      <c r="X708" s="4"/>
    </row>
    <row r="709" spans="2:24" ht="30" customHeight="1">
      <c r="B709" s="669"/>
      <c r="C709" s="674" t="s">
        <v>2090</v>
      </c>
      <c r="D709" s="675"/>
      <c r="E709" s="676"/>
      <c r="F709" s="12">
        <f>IF(地区標準卸価格!F709="","",IF(ISNUMBER(地区標準卸価格!F709),IF(入力!$C$17=1,ROUNDDOWN(地区標準卸価格!F709*ユーザ別掛け率!F709%,-入力!$C$16),IF(入力!$C$17=2,ROUNDUP(地区標準卸価格!F709*ユーザ別掛け率!F709%,-入力!$C$16),IF(入力!$C$17=3,ROUND(地区標準卸価格!F709*ユーザ別掛け率!F709%,-入力!$C$16),""))),地区標準卸価格!F709))</f>
        <v>15900</v>
      </c>
      <c r="G709" s="20" t="str">
        <f>'6桁'!G709</f>
        <v>◎</v>
      </c>
      <c r="H709" s="12" t="str">
        <f>IF(地区標準卸価格!H709="","",IF(ISNUMBER(地区標準卸価格!H709),IF(入力!$C$17=1,ROUNDDOWN(地区標準卸価格!H709*ユーザ別掛け率!H709%,-入力!$C$16),IF(入力!$C$17=2,ROUNDUP(地区標準卸価格!H709*ユーザ別掛け率!H709%,-入力!$C$16),IF(入力!$C$17=3,ROUND(地区標準卸価格!H709*ユーザ別掛け率!H709%,-入力!$C$16),""))),地区標準卸価格!H709))</f>
        <v/>
      </c>
      <c r="I709" s="20">
        <f>'6桁'!I709</f>
        <v>0</v>
      </c>
      <c r="J709" s="12" t="str">
        <f>IF(地区標準卸価格!J709="","",IF(ISNUMBER(地区標準卸価格!J709),IF(入力!$C$17=1,ROUNDDOWN(地区標準卸価格!J709*ユーザ別掛け率!J709%,-入力!$C$16),IF(入力!$C$17=2,ROUNDUP(地区標準卸価格!J709*ユーザ別掛け率!J709%,-入力!$C$16),IF(入力!$C$17=3,ROUND(地区標準卸価格!J709*ユーザ別掛け率!J709%,-入力!$C$16),""))),地区標準卸価格!J709))</f>
        <v/>
      </c>
      <c r="K709" s="20">
        <f>'6桁'!K709</f>
        <v>0</v>
      </c>
      <c r="L709" s="12" t="str">
        <f>IF(地区標準卸価格!L709="","",IF(ISNUMBER(地区標準卸価格!L709),IF(入力!$C$17=1,ROUNDDOWN(地区標準卸価格!L709*ユーザ別掛け率!L709%,-入力!$C$16),IF(入力!$C$17=2,ROUNDUP(地区標準卸価格!L709*ユーザ別掛け率!L709%,-入力!$C$16),IF(入力!$C$17=3,ROUND(地区標準卸価格!L709*ユーザ別掛け率!L709%,-入力!$C$16),""))),地区標準卸価格!L709))</f>
        <v/>
      </c>
      <c r="M709" s="20">
        <f>'6桁'!M709</f>
        <v>0</v>
      </c>
      <c r="N709" s="12" t="str">
        <f>IF(地区標準卸価格!N709="","",IF(ISNUMBER(地区標準卸価格!N709),IF(入力!$C$17=1,ROUNDDOWN(地区標準卸価格!N709*ユーザ別掛け率!N709%,-入力!$C$16),IF(入力!$C$17=2,ROUNDUP(地区標準卸価格!N709*ユーザ別掛け率!N709%,-入力!$C$16),IF(入力!$C$17=3,ROUND(地区標準卸価格!N709*ユーザ別掛け率!N709%,-入力!$C$16),""))),地区標準卸価格!N709))</f>
        <v/>
      </c>
      <c r="O709" s="20">
        <f>'6桁'!O709</f>
        <v>0</v>
      </c>
      <c r="P709" s="14" t="str">
        <f>IF(地区標準卸価格!P709="","",IF(ISNUMBER(地区標準卸価格!P709),IF(入力!$C$17=1,ROUNDDOWN(地区標準卸価格!P709*ユーザ別掛け率!P709%,-入力!$C$16),IF(入力!$C$17=2,ROUNDUP(地区標準卸価格!P709*ユーザ別掛け率!P709%,-入力!$C$16),IF(入力!$C$17=3,ROUND(地区標準卸価格!P709*ユーザ別掛け率!P709%,-入力!$C$16),""))),地区標準卸価格!P709))</f>
        <v/>
      </c>
      <c r="Q709" s="324">
        <f>'6桁'!Q709</f>
        <v>0</v>
      </c>
      <c r="V709" s="4"/>
      <c r="X709" s="4"/>
    </row>
    <row r="710" spans="2:24" ht="30" customHeight="1">
      <c r="B710" s="669"/>
      <c r="C710" s="674" t="s">
        <v>2091</v>
      </c>
      <c r="D710" s="675"/>
      <c r="E710" s="676"/>
      <c r="F710" s="12">
        <f>IF(地区標準卸価格!F710="","",IF(ISNUMBER(地区標準卸価格!F710),IF(入力!$C$17=1,ROUNDDOWN(地区標準卸価格!F710*ユーザ別掛け率!F710%,-入力!$C$16),IF(入力!$C$17=2,ROUNDUP(地区標準卸価格!F710*ユーザ別掛け率!F710%,-入力!$C$16),IF(入力!$C$17=3,ROUND(地区標準卸価格!F710*ユーザ別掛け率!F710%,-入力!$C$16),""))),地区標準卸価格!F710))</f>
        <v>15400</v>
      </c>
      <c r="G710" s="20" t="str">
        <f>'6桁'!G710</f>
        <v>◎</v>
      </c>
      <c r="H710" s="12" t="str">
        <f>IF(地区標準卸価格!H710="","",IF(ISNUMBER(地区標準卸価格!H710),IF(入力!$C$17=1,ROUNDDOWN(地区標準卸価格!H710*ユーザ別掛け率!H710%,-入力!$C$16),IF(入力!$C$17=2,ROUNDUP(地区標準卸価格!H710*ユーザ別掛け率!H710%,-入力!$C$16),IF(入力!$C$17=3,ROUND(地区標準卸価格!H710*ユーザ別掛け率!H710%,-入力!$C$16),""))),地区標準卸価格!H710))</f>
        <v/>
      </c>
      <c r="I710" s="20">
        <f>'6桁'!I710</f>
        <v>0</v>
      </c>
      <c r="J710" s="12" t="str">
        <f>IF(地区標準卸価格!J710="","",IF(ISNUMBER(地区標準卸価格!J710),IF(入力!$C$17=1,ROUNDDOWN(地区標準卸価格!J710*ユーザ別掛け率!J710%,-入力!$C$16),IF(入力!$C$17=2,ROUNDUP(地区標準卸価格!J710*ユーザ別掛け率!J710%,-入力!$C$16),IF(入力!$C$17=3,ROUND(地区標準卸価格!J710*ユーザ別掛け率!J710%,-入力!$C$16),""))),地区標準卸価格!J710))</f>
        <v/>
      </c>
      <c r="K710" s="20">
        <f>'6桁'!K710</f>
        <v>0</v>
      </c>
      <c r="L710" s="12" t="str">
        <f>IF(地区標準卸価格!L710="","",IF(ISNUMBER(地区標準卸価格!L710),IF(入力!$C$17=1,ROUNDDOWN(地区標準卸価格!L710*ユーザ別掛け率!L710%,-入力!$C$16),IF(入力!$C$17=2,ROUNDUP(地区標準卸価格!L710*ユーザ別掛け率!L710%,-入力!$C$16),IF(入力!$C$17=3,ROUND(地区標準卸価格!L710*ユーザ別掛け率!L710%,-入力!$C$16),""))),地区標準卸価格!L710))</f>
        <v/>
      </c>
      <c r="M710" s="20">
        <f>'6桁'!M710</f>
        <v>0</v>
      </c>
      <c r="N710" s="12" t="str">
        <f>IF(地区標準卸価格!N710="","",IF(ISNUMBER(地区標準卸価格!N710),IF(入力!$C$17=1,ROUNDDOWN(地区標準卸価格!N710*ユーザ別掛け率!N710%,-入力!$C$16),IF(入力!$C$17=2,ROUNDUP(地区標準卸価格!N710*ユーザ別掛け率!N710%,-入力!$C$16),IF(入力!$C$17=3,ROUND(地区標準卸価格!N710*ユーザ別掛け率!N710%,-入力!$C$16),""))),地区標準卸価格!N710))</f>
        <v/>
      </c>
      <c r="O710" s="20">
        <f>'6桁'!O710</f>
        <v>0</v>
      </c>
      <c r="P710" s="14" t="str">
        <f>IF(地区標準卸価格!P710="","",IF(ISNUMBER(地区標準卸価格!P710),IF(入力!$C$17=1,ROUNDDOWN(地区標準卸価格!P710*ユーザ別掛け率!P710%,-入力!$C$16),IF(入力!$C$17=2,ROUNDUP(地区標準卸価格!P710*ユーザ別掛け率!P710%,-入力!$C$16),IF(入力!$C$17=3,ROUND(地区標準卸価格!P710*ユーザ別掛け率!P710%,-入力!$C$16),""))),地区標準卸価格!P710))</f>
        <v/>
      </c>
      <c r="Q710" s="324">
        <f>'6桁'!Q710</f>
        <v>0</v>
      </c>
      <c r="V710" s="4"/>
      <c r="X710" s="4"/>
    </row>
    <row r="711" spans="2:24" ht="30" customHeight="1">
      <c r="B711" s="669"/>
      <c r="C711" s="674" t="s">
        <v>2092</v>
      </c>
      <c r="D711" s="675"/>
      <c r="E711" s="676"/>
      <c r="F711" s="12">
        <f>IF(地区標準卸価格!F711="","",IF(ISNUMBER(地区標準卸価格!F711),IF(入力!$C$17=1,ROUNDDOWN(地区標準卸価格!F711*ユーザ別掛け率!F711%,-入力!$C$16),IF(入力!$C$17=2,ROUNDUP(地区標準卸価格!F711*ユーザ別掛け率!F711%,-入力!$C$16),IF(入力!$C$17=3,ROUND(地区標準卸価格!F711*ユーザ別掛け率!F711%,-入力!$C$16),""))),地区標準卸価格!F711))</f>
        <v>16300</v>
      </c>
      <c r="G711" s="20" t="str">
        <f>'6桁'!G711</f>
        <v>◎</v>
      </c>
      <c r="H711" s="12" t="str">
        <f>IF(地区標準卸価格!H711="","",IF(ISNUMBER(地区標準卸価格!H711),IF(入力!$C$17=1,ROUNDDOWN(地区標準卸価格!H711*ユーザ別掛け率!H711%,-入力!$C$16),IF(入力!$C$17=2,ROUNDUP(地区標準卸価格!H711*ユーザ別掛け率!H711%,-入力!$C$16),IF(入力!$C$17=3,ROUND(地区標準卸価格!H711*ユーザ別掛け率!H711%,-入力!$C$16),""))),地区標準卸価格!H711))</f>
        <v/>
      </c>
      <c r="I711" s="20">
        <f>'6桁'!I711</f>
        <v>0</v>
      </c>
      <c r="J711" s="12" t="str">
        <f>IF(地区標準卸価格!J711="","",IF(ISNUMBER(地区標準卸価格!J711),IF(入力!$C$17=1,ROUNDDOWN(地区標準卸価格!J711*ユーザ別掛け率!J711%,-入力!$C$16),IF(入力!$C$17=2,ROUNDUP(地区標準卸価格!J711*ユーザ別掛け率!J711%,-入力!$C$16),IF(入力!$C$17=3,ROUND(地区標準卸価格!J711*ユーザ別掛け率!J711%,-入力!$C$16),""))),地区標準卸価格!J711))</f>
        <v/>
      </c>
      <c r="K711" s="20">
        <f>'6桁'!K711</f>
        <v>0</v>
      </c>
      <c r="L711" s="12" t="str">
        <f>IF(地区標準卸価格!L711="","",IF(ISNUMBER(地区標準卸価格!L711),IF(入力!$C$17=1,ROUNDDOWN(地区標準卸価格!L711*ユーザ別掛け率!L711%,-入力!$C$16),IF(入力!$C$17=2,ROUNDUP(地区標準卸価格!L711*ユーザ別掛け率!L711%,-入力!$C$16),IF(入力!$C$17=3,ROUND(地区標準卸価格!L711*ユーザ別掛け率!L711%,-入力!$C$16),""))),地区標準卸価格!L711))</f>
        <v/>
      </c>
      <c r="M711" s="20">
        <f>'6桁'!M711</f>
        <v>0</v>
      </c>
      <c r="N711" s="12" t="str">
        <f>IF(地区標準卸価格!N711="","",IF(ISNUMBER(地区標準卸価格!N711),IF(入力!$C$17=1,ROUNDDOWN(地区標準卸価格!N711*ユーザ別掛け率!N711%,-入力!$C$16),IF(入力!$C$17=2,ROUNDUP(地区標準卸価格!N711*ユーザ別掛け率!N711%,-入力!$C$16),IF(入力!$C$17=3,ROUND(地区標準卸価格!N711*ユーザ別掛け率!N711%,-入力!$C$16),""))),地区標準卸価格!N711))</f>
        <v/>
      </c>
      <c r="O711" s="20">
        <f>'6桁'!O711</f>
        <v>0</v>
      </c>
      <c r="P711" s="14" t="str">
        <f>IF(地区標準卸価格!P711="","",IF(ISNUMBER(地区標準卸価格!P711),IF(入力!$C$17=1,ROUNDDOWN(地区標準卸価格!P711*ユーザ別掛け率!P711%,-入力!$C$16),IF(入力!$C$17=2,ROUNDUP(地区標準卸価格!P711*ユーザ別掛け率!P711%,-入力!$C$16),IF(入力!$C$17=3,ROUND(地区標準卸価格!P711*ユーザ別掛け率!P711%,-入力!$C$16),""))),地区標準卸価格!P711))</f>
        <v/>
      </c>
      <c r="Q711" s="324">
        <f>'6桁'!Q711</f>
        <v>0</v>
      </c>
      <c r="V711" s="4"/>
      <c r="X711" s="4"/>
    </row>
    <row r="712" spans="2:24" ht="30" customHeight="1">
      <c r="B712" s="669"/>
      <c r="C712" s="674" t="s">
        <v>2093</v>
      </c>
      <c r="D712" s="675"/>
      <c r="E712" s="676"/>
      <c r="F712" s="12">
        <f>IF(地区標準卸価格!F712="","",IF(ISNUMBER(地区標準卸価格!F712),IF(入力!$C$17=1,ROUNDDOWN(地区標準卸価格!F712*ユーザ別掛け率!F712%,-入力!$C$16),IF(入力!$C$17=2,ROUNDUP(地区標準卸価格!F712*ユーザ別掛け率!F712%,-入力!$C$16),IF(入力!$C$17=3,ROUND(地区標準卸価格!F712*ユーザ別掛け率!F712%,-入力!$C$16),""))),地区標準卸価格!F712))</f>
        <v>13600</v>
      </c>
      <c r="G712" s="20">
        <f>'6桁'!G712</f>
        <v>0</v>
      </c>
      <c r="H712" s="12" t="str">
        <f>IF(地区標準卸価格!H712="","",IF(ISNUMBER(地区標準卸価格!H712),IF(入力!$C$17=1,ROUNDDOWN(地区標準卸価格!H712*ユーザ別掛け率!H712%,-入力!$C$16),IF(入力!$C$17=2,ROUNDUP(地区標準卸価格!H712*ユーザ別掛け率!H712%,-入力!$C$16),IF(入力!$C$17=3,ROUND(地区標準卸価格!H712*ユーザ別掛け率!H712%,-入力!$C$16),""))),地区標準卸価格!H712))</f>
        <v/>
      </c>
      <c r="I712" s="20">
        <f>'6桁'!I712</f>
        <v>0</v>
      </c>
      <c r="J712" s="12" t="str">
        <f>IF(地区標準卸価格!J712="","",IF(ISNUMBER(地区標準卸価格!J712),IF(入力!$C$17=1,ROUNDDOWN(地区標準卸価格!J712*ユーザ別掛け率!J712%,-入力!$C$16),IF(入力!$C$17=2,ROUNDUP(地区標準卸価格!J712*ユーザ別掛け率!J712%,-入力!$C$16),IF(入力!$C$17=3,ROUND(地区標準卸価格!J712*ユーザ別掛け率!J712%,-入力!$C$16),""))),地区標準卸価格!J712))</f>
        <v/>
      </c>
      <c r="K712" s="20">
        <f>'6桁'!K712</f>
        <v>0</v>
      </c>
      <c r="L712" s="12" t="str">
        <f>IF(地区標準卸価格!L712="","",IF(ISNUMBER(地区標準卸価格!L712),IF(入力!$C$17=1,ROUNDDOWN(地区標準卸価格!L712*ユーザ別掛け率!L712%,-入力!$C$16),IF(入力!$C$17=2,ROUNDUP(地区標準卸価格!L712*ユーザ別掛け率!L712%,-入力!$C$16),IF(入力!$C$17=3,ROUND(地区標準卸価格!L712*ユーザ別掛け率!L712%,-入力!$C$16),""))),地区標準卸価格!L712))</f>
        <v/>
      </c>
      <c r="M712" s="20">
        <f>'6桁'!M712</f>
        <v>0</v>
      </c>
      <c r="N712" s="12" t="str">
        <f>IF(地区標準卸価格!N712="","",IF(ISNUMBER(地区標準卸価格!N712),IF(入力!$C$17=1,ROUNDDOWN(地区標準卸価格!N712*ユーザ別掛け率!N712%,-入力!$C$16),IF(入力!$C$17=2,ROUNDUP(地区標準卸価格!N712*ユーザ別掛け率!N712%,-入力!$C$16),IF(入力!$C$17=3,ROUND(地区標準卸価格!N712*ユーザ別掛け率!N712%,-入力!$C$16),""))),地区標準卸価格!N712))</f>
        <v/>
      </c>
      <c r="O712" s="20">
        <f>'6桁'!O712</f>
        <v>0</v>
      </c>
      <c r="P712" s="14" t="str">
        <f>IF(地区標準卸価格!P712="","",IF(ISNUMBER(地区標準卸価格!P712),IF(入力!$C$17=1,ROUNDDOWN(地区標準卸価格!P712*ユーザ別掛け率!P712%,-入力!$C$16),IF(入力!$C$17=2,ROUNDUP(地区標準卸価格!P712*ユーザ別掛け率!P712%,-入力!$C$16),IF(入力!$C$17=3,ROUND(地区標準卸価格!P712*ユーザ別掛け率!P712%,-入力!$C$16),""))),地区標準卸価格!P712))</f>
        <v/>
      </c>
      <c r="Q712" s="324">
        <f>'6桁'!Q712</f>
        <v>0</v>
      </c>
      <c r="V712" s="4"/>
      <c r="X712" s="4"/>
    </row>
    <row r="713" spans="2:24" ht="30" customHeight="1">
      <c r="B713" s="669"/>
      <c r="C713" s="674" t="s">
        <v>2094</v>
      </c>
      <c r="D713" s="675"/>
      <c r="E713" s="676"/>
      <c r="F713" s="12">
        <f>IF(地区標準卸価格!F713="","",IF(ISNUMBER(地区標準卸価格!F713),IF(入力!$C$17=1,ROUNDDOWN(地区標準卸価格!F713*ユーザ別掛け率!F713%,-入力!$C$16),IF(入力!$C$17=2,ROUNDUP(地区標準卸価格!F713*ユーザ別掛け率!F713%,-入力!$C$16),IF(入力!$C$17=3,ROUND(地区標準卸価格!F713*ユーザ別掛け率!F713%,-入力!$C$16),""))),地区標準卸価格!F713))</f>
        <v>14300</v>
      </c>
      <c r="G713" s="20">
        <f>'6桁'!G713</f>
        <v>0</v>
      </c>
      <c r="H713" s="12" t="str">
        <f>IF(地区標準卸価格!H713="","",IF(ISNUMBER(地区標準卸価格!H713),IF(入力!$C$17=1,ROUNDDOWN(地区標準卸価格!H713*ユーザ別掛け率!H713%,-入力!$C$16),IF(入力!$C$17=2,ROUNDUP(地区標準卸価格!H713*ユーザ別掛け率!H713%,-入力!$C$16),IF(入力!$C$17=3,ROUND(地区標準卸価格!H713*ユーザ別掛け率!H713%,-入力!$C$16),""))),地区標準卸価格!H713))</f>
        <v/>
      </c>
      <c r="I713" s="20">
        <f>'6桁'!I713</f>
        <v>0</v>
      </c>
      <c r="J713" s="12" t="str">
        <f>IF(地区標準卸価格!J713="","",IF(ISNUMBER(地区標準卸価格!J713),IF(入力!$C$17=1,ROUNDDOWN(地区標準卸価格!J713*ユーザ別掛け率!J713%,-入力!$C$16),IF(入力!$C$17=2,ROUNDUP(地区標準卸価格!J713*ユーザ別掛け率!J713%,-入力!$C$16),IF(入力!$C$17=3,ROUND(地区標準卸価格!J713*ユーザ別掛け率!J713%,-入力!$C$16),""))),地区標準卸価格!J713))</f>
        <v/>
      </c>
      <c r="K713" s="20">
        <f>'6桁'!K713</f>
        <v>0</v>
      </c>
      <c r="L713" s="12" t="str">
        <f>IF(地区標準卸価格!L713="","",IF(ISNUMBER(地区標準卸価格!L713),IF(入力!$C$17=1,ROUNDDOWN(地区標準卸価格!L713*ユーザ別掛け率!L713%,-入力!$C$16),IF(入力!$C$17=2,ROUNDUP(地区標準卸価格!L713*ユーザ別掛け率!L713%,-入力!$C$16),IF(入力!$C$17=3,ROUND(地区標準卸価格!L713*ユーザ別掛け率!L713%,-入力!$C$16),""))),地区標準卸価格!L713))</f>
        <v/>
      </c>
      <c r="M713" s="20">
        <f>'6桁'!M713</f>
        <v>0</v>
      </c>
      <c r="N713" s="12" t="str">
        <f>IF(地区標準卸価格!N713="","",IF(ISNUMBER(地区標準卸価格!N713),IF(入力!$C$17=1,ROUNDDOWN(地区標準卸価格!N713*ユーザ別掛け率!N713%,-入力!$C$16),IF(入力!$C$17=2,ROUNDUP(地区標準卸価格!N713*ユーザ別掛け率!N713%,-入力!$C$16),IF(入力!$C$17=3,ROUND(地区標準卸価格!N713*ユーザ別掛け率!N713%,-入力!$C$16),""))),地区標準卸価格!N713))</f>
        <v/>
      </c>
      <c r="O713" s="20">
        <f>'6桁'!O713</f>
        <v>0</v>
      </c>
      <c r="P713" s="14" t="str">
        <f>IF(地区標準卸価格!P713="","",IF(ISNUMBER(地区標準卸価格!P713),IF(入力!$C$17=1,ROUNDDOWN(地区標準卸価格!P713*ユーザ別掛け率!P713%,-入力!$C$16),IF(入力!$C$17=2,ROUNDUP(地区標準卸価格!P713*ユーザ別掛け率!P713%,-入力!$C$16),IF(入力!$C$17=3,ROUND(地区標準卸価格!P713*ユーザ別掛け率!P713%,-入力!$C$16),""))),地区標準卸価格!P713))</f>
        <v/>
      </c>
      <c r="Q713" s="324">
        <f>'6桁'!Q713</f>
        <v>0</v>
      </c>
      <c r="V713" s="4"/>
      <c r="X713" s="4"/>
    </row>
    <row r="714" spans="2:24" ht="30" customHeight="1">
      <c r="B714" s="669"/>
      <c r="C714" s="674" t="s">
        <v>2095</v>
      </c>
      <c r="D714" s="675"/>
      <c r="E714" s="676"/>
      <c r="F714" s="12">
        <f>IF(地区標準卸価格!F714="","",IF(ISNUMBER(地区標準卸価格!F714),IF(入力!$C$17=1,ROUNDDOWN(地区標準卸価格!F714*ユーザ別掛け率!F714%,-入力!$C$16),IF(入力!$C$17=2,ROUNDUP(地区標準卸価格!F714*ユーザ別掛け率!F714%,-入力!$C$16),IF(入力!$C$17=3,ROUND(地区標準卸価格!F714*ユーザ別掛け率!F714%,-入力!$C$16),""))),地区標準卸価格!F714))</f>
        <v>15100</v>
      </c>
      <c r="G714" s="20">
        <f>'6桁'!G714</f>
        <v>0</v>
      </c>
      <c r="H714" s="12" t="str">
        <f>IF(地区標準卸価格!H714="","",IF(ISNUMBER(地区標準卸価格!H714),IF(入力!$C$17=1,ROUNDDOWN(地区標準卸価格!H714*ユーザ別掛け率!H714%,-入力!$C$16),IF(入力!$C$17=2,ROUNDUP(地区標準卸価格!H714*ユーザ別掛け率!H714%,-入力!$C$16),IF(入力!$C$17=3,ROUND(地区標準卸価格!H714*ユーザ別掛け率!H714%,-入力!$C$16),""))),地区標準卸価格!H714))</f>
        <v/>
      </c>
      <c r="I714" s="20">
        <f>'6桁'!I714</f>
        <v>0</v>
      </c>
      <c r="J714" s="12" t="str">
        <f>IF(地区標準卸価格!J714="","",IF(ISNUMBER(地区標準卸価格!J714),IF(入力!$C$17=1,ROUNDDOWN(地区標準卸価格!J714*ユーザ別掛け率!J714%,-入力!$C$16),IF(入力!$C$17=2,ROUNDUP(地区標準卸価格!J714*ユーザ別掛け率!J714%,-入力!$C$16),IF(入力!$C$17=3,ROUND(地区標準卸価格!J714*ユーザ別掛け率!J714%,-入力!$C$16),""))),地区標準卸価格!J714))</f>
        <v/>
      </c>
      <c r="K714" s="20">
        <f>'6桁'!K714</f>
        <v>0</v>
      </c>
      <c r="L714" s="12" t="str">
        <f>IF(地区標準卸価格!L714="","",IF(ISNUMBER(地区標準卸価格!L714),IF(入力!$C$17=1,ROUNDDOWN(地区標準卸価格!L714*ユーザ別掛け率!L714%,-入力!$C$16),IF(入力!$C$17=2,ROUNDUP(地区標準卸価格!L714*ユーザ別掛け率!L714%,-入力!$C$16),IF(入力!$C$17=3,ROUND(地区標準卸価格!L714*ユーザ別掛け率!L714%,-入力!$C$16),""))),地区標準卸価格!L714))</f>
        <v/>
      </c>
      <c r="M714" s="20">
        <f>'6桁'!M714</f>
        <v>0</v>
      </c>
      <c r="N714" s="12" t="str">
        <f>IF(地区標準卸価格!N714="","",IF(ISNUMBER(地区標準卸価格!N714),IF(入力!$C$17=1,ROUNDDOWN(地区標準卸価格!N714*ユーザ別掛け率!N714%,-入力!$C$16),IF(入力!$C$17=2,ROUNDUP(地区標準卸価格!N714*ユーザ別掛け率!N714%,-入力!$C$16),IF(入力!$C$17=3,ROUND(地区標準卸価格!N714*ユーザ別掛け率!N714%,-入力!$C$16),""))),地区標準卸価格!N714))</f>
        <v/>
      </c>
      <c r="O714" s="20">
        <f>'6桁'!O714</f>
        <v>0</v>
      </c>
      <c r="P714" s="14" t="str">
        <f>IF(地区標準卸価格!P714="","",IF(ISNUMBER(地区標準卸価格!P714),IF(入力!$C$17=1,ROUNDDOWN(地区標準卸価格!P714*ユーザ別掛け率!P714%,-入力!$C$16),IF(入力!$C$17=2,ROUNDUP(地区標準卸価格!P714*ユーザ別掛け率!P714%,-入力!$C$16),IF(入力!$C$17=3,ROUND(地区標準卸価格!P714*ユーザ別掛け率!P714%,-入力!$C$16),""))),地区標準卸価格!P714))</f>
        <v/>
      </c>
      <c r="Q714" s="324">
        <f>'6桁'!Q714</f>
        <v>0</v>
      </c>
      <c r="V714" s="4"/>
      <c r="X714" s="4"/>
    </row>
    <row r="715" spans="2:24" ht="30" customHeight="1">
      <c r="B715" s="669"/>
      <c r="C715" s="674" t="s">
        <v>2096</v>
      </c>
      <c r="D715" s="675"/>
      <c r="E715" s="676"/>
      <c r="F715" s="12">
        <f>IF(地区標準卸価格!F715="","",IF(ISNUMBER(地区標準卸価格!F715),IF(入力!$C$17=1,ROUNDDOWN(地区標準卸価格!F715*ユーザ別掛け率!F715%,-入力!$C$16),IF(入力!$C$17=2,ROUNDUP(地区標準卸価格!F715*ユーザ別掛け率!F715%,-入力!$C$16),IF(入力!$C$17=3,ROUND(地区標準卸価格!F715*ユーザ別掛け率!F715%,-入力!$C$16),""))),地区標準卸価格!F715))</f>
        <v>15900</v>
      </c>
      <c r="G715" s="20">
        <f>'6桁'!G715</f>
        <v>0</v>
      </c>
      <c r="H715" s="12" t="str">
        <f>IF(地区標準卸価格!H715="","",IF(ISNUMBER(地区標準卸価格!H715),IF(入力!$C$17=1,ROUNDDOWN(地区標準卸価格!H715*ユーザ別掛け率!H715%,-入力!$C$16),IF(入力!$C$17=2,ROUNDUP(地区標準卸価格!H715*ユーザ別掛け率!H715%,-入力!$C$16),IF(入力!$C$17=3,ROUND(地区標準卸価格!H715*ユーザ別掛け率!H715%,-入力!$C$16),""))),地区標準卸価格!H715))</f>
        <v/>
      </c>
      <c r="I715" s="20">
        <f>'6桁'!I715</f>
        <v>0</v>
      </c>
      <c r="J715" s="12" t="str">
        <f>IF(地区標準卸価格!J715="","",IF(ISNUMBER(地区標準卸価格!J715),IF(入力!$C$17=1,ROUNDDOWN(地区標準卸価格!J715*ユーザ別掛け率!J715%,-入力!$C$16),IF(入力!$C$17=2,ROUNDUP(地区標準卸価格!J715*ユーザ別掛け率!J715%,-入力!$C$16),IF(入力!$C$17=3,ROUND(地区標準卸価格!J715*ユーザ別掛け率!J715%,-入力!$C$16),""))),地区標準卸価格!J715))</f>
        <v/>
      </c>
      <c r="K715" s="20">
        <f>'6桁'!K715</f>
        <v>0</v>
      </c>
      <c r="L715" s="12" t="str">
        <f>IF(地区標準卸価格!L715="","",IF(ISNUMBER(地区標準卸価格!L715),IF(入力!$C$17=1,ROUNDDOWN(地区標準卸価格!L715*ユーザ別掛け率!L715%,-入力!$C$16),IF(入力!$C$17=2,ROUNDUP(地区標準卸価格!L715*ユーザ別掛け率!L715%,-入力!$C$16),IF(入力!$C$17=3,ROUND(地区標準卸価格!L715*ユーザ別掛け率!L715%,-入力!$C$16),""))),地区標準卸価格!L715))</f>
        <v/>
      </c>
      <c r="M715" s="20">
        <f>'6桁'!M715</f>
        <v>0</v>
      </c>
      <c r="N715" s="12" t="str">
        <f>IF(地区標準卸価格!N715="","",IF(ISNUMBER(地区標準卸価格!N715),IF(入力!$C$17=1,ROUNDDOWN(地区標準卸価格!N715*ユーザ別掛け率!N715%,-入力!$C$16),IF(入力!$C$17=2,ROUNDUP(地区標準卸価格!N715*ユーザ別掛け率!N715%,-入力!$C$16),IF(入力!$C$17=3,ROUND(地区標準卸価格!N715*ユーザ別掛け率!N715%,-入力!$C$16),""))),地区標準卸価格!N715))</f>
        <v/>
      </c>
      <c r="O715" s="20">
        <f>'6桁'!O715</f>
        <v>0</v>
      </c>
      <c r="P715" s="14" t="str">
        <f>IF(地区標準卸価格!P715="","",IF(ISNUMBER(地区標準卸価格!P715),IF(入力!$C$17=1,ROUNDDOWN(地区標準卸価格!P715*ユーザ別掛け率!P715%,-入力!$C$16),IF(入力!$C$17=2,ROUNDUP(地区標準卸価格!P715*ユーザ別掛け率!P715%,-入力!$C$16),IF(入力!$C$17=3,ROUND(地区標準卸価格!P715*ユーザ別掛け率!P715%,-入力!$C$16),""))),地区標準卸価格!P715))</f>
        <v/>
      </c>
      <c r="Q715" s="324">
        <f>'6桁'!Q715</f>
        <v>0</v>
      </c>
      <c r="V715" s="4"/>
      <c r="X715" s="4"/>
    </row>
    <row r="716" spans="2:24" ht="30" customHeight="1">
      <c r="B716" s="669"/>
      <c r="C716" s="674" t="s">
        <v>2097</v>
      </c>
      <c r="D716" s="675"/>
      <c r="E716" s="676"/>
      <c r="F716" s="12">
        <f>IF(地区標準卸価格!F716="","",IF(ISNUMBER(地区標準卸価格!F716),IF(入力!$C$17=1,ROUNDDOWN(地区標準卸価格!F716*ユーザ別掛け率!F716%,-入力!$C$16),IF(入力!$C$17=2,ROUNDUP(地区標準卸価格!F716*ユーザ別掛け率!F716%,-入力!$C$16),IF(入力!$C$17=3,ROUND(地区標準卸価格!F716*ユーザ別掛け率!F716%,-入力!$C$16),""))),地区標準卸価格!F716))</f>
        <v>16300</v>
      </c>
      <c r="G716" s="20">
        <f>'6桁'!G716</f>
        <v>0</v>
      </c>
      <c r="H716" s="12" t="str">
        <f>IF(地区標準卸価格!H716="","",IF(ISNUMBER(地区標準卸価格!H716),IF(入力!$C$17=1,ROUNDDOWN(地区標準卸価格!H716*ユーザ別掛け率!H716%,-入力!$C$16),IF(入力!$C$17=2,ROUNDUP(地区標準卸価格!H716*ユーザ別掛け率!H716%,-入力!$C$16),IF(入力!$C$17=3,ROUND(地区標準卸価格!H716*ユーザ別掛け率!H716%,-入力!$C$16),""))),地区標準卸価格!H716))</f>
        <v/>
      </c>
      <c r="I716" s="20">
        <f>'6桁'!I716</f>
        <v>0</v>
      </c>
      <c r="J716" s="12" t="str">
        <f>IF(地区標準卸価格!J716="","",IF(ISNUMBER(地区標準卸価格!J716),IF(入力!$C$17=1,ROUNDDOWN(地区標準卸価格!J716*ユーザ別掛け率!J716%,-入力!$C$16),IF(入力!$C$17=2,ROUNDUP(地区標準卸価格!J716*ユーザ別掛け率!J716%,-入力!$C$16),IF(入力!$C$17=3,ROUND(地区標準卸価格!J716*ユーザ別掛け率!J716%,-入力!$C$16),""))),地区標準卸価格!J716))</f>
        <v/>
      </c>
      <c r="K716" s="20">
        <f>'6桁'!K716</f>
        <v>0</v>
      </c>
      <c r="L716" s="12" t="str">
        <f>IF(地区標準卸価格!L716="","",IF(ISNUMBER(地区標準卸価格!L716),IF(入力!$C$17=1,ROUNDDOWN(地区標準卸価格!L716*ユーザ別掛け率!L716%,-入力!$C$16),IF(入力!$C$17=2,ROUNDUP(地区標準卸価格!L716*ユーザ別掛け率!L716%,-入力!$C$16),IF(入力!$C$17=3,ROUND(地区標準卸価格!L716*ユーザ別掛け率!L716%,-入力!$C$16),""))),地区標準卸価格!L716))</f>
        <v/>
      </c>
      <c r="M716" s="20">
        <f>'6桁'!M716</f>
        <v>0</v>
      </c>
      <c r="N716" s="12" t="str">
        <f>IF(地区標準卸価格!N716="","",IF(ISNUMBER(地区標準卸価格!N716),IF(入力!$C$17=1,ROUNDDOWN(地区標準卸価格!N716*ユーザ別掛け率!N716%,-入力!$C$16),IF(入力!$C$17=2,ROUNDUP(地区標準卸価格!N716*ユーザ別掛け率!N716%,-入力!$C$16),IF(入力!$C$17=3,ROUND(地区標準卸価格!N716*ユーザ別掛け率!N716%,-入力!$C$16),""))),地区標準卸価格!N716))</f>
        <v/>
      </c>
      <c r="O716" s="20">
        <f>'6桁'!O716</f>
        <v>0</v>
      </c>
      <c r="P716" s="14" t="str">
        <f>IF(地区標準卸価格!P716="","",IF(ISNUMBER(地区標準卸価格!P716),IF(入力!$C$17=1,ROUNDDOWN(地区標準卸価格!P716*ユーザ別掛け率!P716%,-入力!$C$16),IF(入力!$C$17=2,ROUNDUP(地区標準卸価格!P716*ユーザ別掛け率!P716%,-入力!$C$16),IF(入力!$C$17=3,ROUND(地区標準卸価格!P716*ユーザ別掛け率!P716%,-入力!$C$16),""))),地区標準卸価格!P716))</f>
        <v/>
      </c>
      <c r="Q716" s="324">
        <f>'6桁'!Q716</f>
        <v>0</v>
      </c>
      <c r="V716" s="4"/>
      <c r="X716" s="4"/>
    </row>
    <row r="717" spans="2:24" ht="30" customHeight="1">
      <c r="B717" s="670"/>
      <c r="C717" s="677" t="s">
        <v>2098</v>
      </c>
      <c r="D717" s="678"/>
      <c r="E717" s="679"/>
      <c r="F717" s="100">
        <f>IF(地区標準卸価格!F717="","",IF(ISNUMBER(地区標準卸価格!F717),IF(入力!$C$17=1,ROUNDDOWN(地区標準卸価格!F717*ユーザ別掛け率!F717%,-入力!$C$16),IF(入力!$C$17=2,ROUNDUP(地区標準卸価格!F717*ユーザ別掛け率!F717%,-入力!$C$16),IF(入力!$C$17=3,ROUND(地区標準卸価格!F717*ユーザ別掛け率!F717%,-入力!$C$16),""))),地区標準卸価格!F717))</f>
        <v>19000</v>
      </c>
      <c r="G717" s="98">
        <f>'6桁'!G717</f>
        <v>0</v>
      </c>
      <c r="H717" s="100" t="str">
        <f>IF(地区標準卸価格!H717="","",IF(ISNUMBER(地区標準卸価格!H717),IF(入力!$C$17=1,ROUNDDOWN(地区標準卸価格!H717*ユーザ別掛け率!H717%,-入力!$C$16),IF(入力!$C$17=2,ROUNDUP(地区標準卸価格!H717*ユーザ別掛け率!H717%,-入力!$C$16),IF(入力!$C$17=3,ROUND(地区標準卸価格!H717*ユーザ別掛け率!H717%,-入力!$C$16),""))),地区標準卸価格!H717))</f>
        <v/>
      </c>
      <c r="I717" s="98">
        <f>'6桁'!I717</f>
        <v>0</v>
      </c>
      <c r="J717" s="100" t="str">
        <f>IF(地区標準卸価格!J717="","",IF(ISNUMBER(地区標準卸価格!J717),IF(入力!$C$17=1,ROUNDDOWN(地区標準卸価格!J717*ユーザ別掛け率!J717%,-入力!$C$16),IF(入力!$C$17=2,ROUNDUP(地区標準卸価格!J717*ユーザ別掛け率!J717%,-入力!$C$16),IF(入力!$C$17=3,ROUND(地区標準卸価格!J717*ユーザ別掛け率!J717%,-入力!$C$16),""))),地区標準卸価格!J717))</f>
        <v/>
      </c>
      <c r="K717" s="98">
        <f>'6桁'!K717</f>
        <v>0</v>
      </c>
      <c r="L717" s="100" t="str">
        <f>IF(地区標準卸価格!L717="","",IF(ISNUMBER(地区標準卸価格!L717),IF(入力!$C$17=1,ROUNDDOWN(地区標準卸価格!L717*ユーザ別掛け率!L717%,-入力!$C$16),IF(入力!$C$17=2,ROUNDUP(地区標準卸価格!L717*ユーザ別掛け率!L717%,-入力!$C$16),IF(入力!$C$17=3,ROUND(地区標準卸価格!L717*ユーザ別掛け率!L717%,-入力!$C$16),""))),地区標準卸価格!L717))</f>
        <v/>
      </c>
      <c r="M717" s="98">
        <f>'6桁'!M717</f>
        <v>0</v>
      </c>
      <c r="N717" s="100" t="str">
        <f>IF(地区標準卸価格!N717="","",IF(ISNUMBER(地区標準卸価格!N717),IF(入力!$C$17=1,ROUNDDOWN(地区標準卸価格!N717*ユーザ別掛け率!N717%,-入力!$C$16),IF(入力!$C$17=2,ROUNDUP(地区標準卸価格!N717*ユーザ別掛け率!N717%,-入力!$C$16),IF(入力!$C$17=3,ROUND(地区標準卸価格!N717*ユーザ別掛け率!N717%,-入力!$C$16),""))),地区標準卸価格!N717))</f>
        <v/>
      </c>
      <c r="O717" s="98">
        <f>'6桁'!O717</f>
        <v>0</v>
      </c>
      <c r="P717" s="154" t="str">
        <f>IF(地区標準卸価格!P717="","",IF(ISNUMBER(地区標準卸価格!P717),IF(入力!$C$17=1,ROUNDDOWN(地区標準卸価格!P717*ユーザ別掛け率!P717%,-入力!$C$16),IF(入力!$C$17=2,ROUNDUP(地区標準卸価格!P717*ユーザ別掛け率!P717%,-入力!$C$16),IF(入力!$C$17=3,ROUND(地区標準卸価格!P717*ユーザ別掛け率!P717%,-入力!$C$16),""))),地区標準卸価格!P717))</f>
        <v/>
      </c>
      <c r="Q717" s="333">
        <f>'6桁'!Q717</f>
        <v>0</v>
      </c>
      <c r="V717" s="4"/>
      <c r="X717" s="4"/>
    </row>
    <row r="718" spans="2:24" ht="30" customHeight="1">
      <c r="B718" s="668">
        <v>13</v>
      </c>
      <c r="C718" s="671" t="s">
        <v>2099</v>
      </c>
      <c r="D718" s="672"/>
      <c r="E718" s="673"/>
      <c r="F718" s="289">
        <f>IF(地区標準卸価格!F718="","",IF(ISNUMBER(地区標準卸価格!F718),IF(入力!$C$17=1,ROUNDDOWN(地区標準卸価格!F718*ユーザ別掛け率!F718%,-入力!$C$16),IF(入力!$C$17=2,ROUNDUP(地区標準卸価格!F718*ユーザ別掛け率!F718%,-入力!$C$16),IF(入力!$C$17=3,ROUND(地区標準卸価格!F718*ユーザ別掛け率!F718%,-入力!$C$16),""))),地区標準卸価格!F718))</f>
        <v>9600</v>
      </c>
      <c r="G718" s="101" t="str">
        <f>'6桁'!G718</f>
        <v>※</v>
      </c>
      <c r="H718" s="289" t="str">
        <f>IF(地区標準卸価格!H718="","",IF(ISNUMBER(地区標準卸価格!H718),IF(入力!$C$17=1,ROUNDDOWN(地区標準卸価格!H718*ユーザ別掛け率!H718%,-入力!$C$16),IF(入力!$C$17=2,ROUNDUP(地区標準卸価格!H718*ユーザ別掛け率!H718%,-入力!$C$16),IF(入力!$C$17=3,ROUND(地区標準卸価格!H718*ユーザ別掛け率!H718%,-入力!$C$16),""))),地区標準卸価格!H718))</f>
        <v/>
      </c>
      <c r="I718" s="101">
        <f>'6桁'!I718</f>
        <v>0</v>
      </c>
      <c r="J718" s="289" t="str">
        <f>IF(地区標準卸価格!J718="","",IF(ISNUMBER(地区標準卸価格!J718),IF(入力!$C$17=1,ROUNDDOWN(地区標準卸価格!J718*ユーザ別掛け率!J718%,-入力!$C$16),IF(入力!$C$17=2,ROUNDUP(地区標準卸価格!J718*ユーザ別掛け率!J718%,-入力!$C$16),IF(入力!$C$17=3,ROUND(地区標準卸価格!J718*ユーザ別掛け率!J718%,-入力!$C$16),""))),地区標準卸価格!J718))</f>
        <v/>
      </c>
      <c r="K718" s="101">
        <f>'6桁'!K718</f>
        <v>0</v>
      </c>
      <c r="L718" s="289" t="str">
        <f>IF(地区標準卸価格!L718="","",IF(ISNUMBER(地区標準卸価格!L718),IF(入力!$C$17=1,ROUNDDOWN(地区標準卸価格!L718*ユーザ別掛け率!L718%,-入力!$C$16),IF(入力!$C$17=2,ROUNDUP(地区標準卸価格!L718*ユーザ別掛け率!L718%,-入力!$C$16),IF(入力!$C$17=3,ROUND(地区標準卸価格!L718*ユーザ別掛け率!L718%,-入力!$C$16),""))),地区標準卸価格!L718))</f>
        <v/>
      </c>
      <c r="M718" s="237">
        <f>'6桁'!M718</f>
        <v>0</v>
      </c>
      <c r="N718" s="289" t="str">
        <f>IF(地区標準卸価格!N718="","",IF(ISNUMBER(地区標準卸価格!N718),IF(入力!$C$17=1,ROUNDDOWN(地区標準卸価格!N718*ユーザ別掛け率!N718%,-入力!$C$16),IF(入力!$C$17=2,ROUNDUP(地区標準卸価格!N718*ユーザ別掛け率!N718%,-入力!$C$16),IF(入力!$C$17=3,ROUND(地区標準卸価格!N718*ユーザ別掛け率!N718%,-入力!$C$16),""))),地区標準卸価格!N718))</f>
        <v/>
      </c>
      <c r="O718" s="237">
        <f>'6桁'!O718</f>
        <v>0</v>
      </c>
      <c r="P718" s="320" t="str">
        <f>IF(地区標準卸価格!P718="","",IF(ISNUMBER(地区標準卸価格!P718),IF(入力!$C$17=1,ROUNDDOWN(地区標準卸価格!P718*ユーザ別掛け率!P718%,-入力!$C$16),IF(入力!$C$17=2,ROUNDUP(地区標準卸価格!P718*ユーザ別掛け率!P718%,-入力!$C$16),IF(入力!$C$17=3,ROUND(地区標準卸価格!P718*ユーザ別掛け率!P718%,-入力!$C$16),""))),地区標準卸価格!P718))</f>
        <v/>
      </c>
      <c r="Q718" s="332">
        <f>'6桁'!Q718</f>
        <v>0</v>
      </c>
      <c r="V718" s="4"/>
      <c r="X718" s="4"/>
    </row>
    <row r="719" spans="2:24" ht="30" customHeight="1">
      <c r="B719" s="669"/>
      <c r="C719" s="674" t="s">
        <v>2100</v>
      </c>
      <c r="D719" s="675"/>
      <c r="E719" s="676"/>
      <c r="F719" s="12">
        <f>IF(地区標準卸価格!F719="","",IF(ISNUMBER(地区標準卸価格!F719),IF(入力!$C$17=1,ROUNDDOWN(地区標準卸価格!F719*ユーザ別掛け率!F719%,-入力!$C$16),IF(入力!$C$17=2,ROUNDUP(地区標準卸価格!F719*ユーザ別掛け率!F719%,-入力!$C$16),IF(入力!$C$17=3,ROUND(地区標準卸価格!F719*ユーザ別掛け率!F719%,-入力!$C$16),""))),地区標準卸価格!F719))</f>
        <v>9900</v>
      </c>
      <c r="G719" s="20" t="str">
        <f>'6桁'!G719</f>
        <v>※</v>
      </c>
      <c r="H719" s="12" t="str">
        <f>IF(地区標準卸価格!H719="","",IF(ISNUMBER(地区標準卸価格!H719),IF(入力!$C$17=1,ROUNDDOWN(地区標準卸価格!H719*ユーザ別掛け率!H719%,-入力!$C$16),IF(入力!$C$17=2,ROUNDUP(地区標準卸価格!H719*ユーザ別掛け率!H719%,-入力!$C$16),IF(入力!$C$17=3,ROUND(地区標準卸価格!H719*ユーザ別掛け率!H719%,-入力!$C$16),""))),地区標準卸価格!H719))</f>
        <v/>
      </c>
      <c r="I719" s="20">
        <f>'6桁'!I719</f>
        <v>0</v>
      </c>
      <c r="J719" s="12" t="str">
        <f>IF(地区標準卸価格!J719="","",IF(ISNUMBER(地区標準卸価格!J719),IF(入力!$C$17=1,ROUNDDOWN(地区標準卸価格!J719*ユーザ別掛け率!J719%,-入力!$C$16),IF(入力!$C$17=2,ROUNDUP(地区標準卸価格!J719*ユーザ別掛け率!J719%,-入力!$C$16),IF(入力!$C$17=3,ROUND(地区標準卸価格!J719*ユーザ別掛け率!J719%,-入力!$C$16),""))),地区標準卸価格!J719))</f>
        <v/>
      </c>
      <c r="K719" s="20">
        <f>'6桁'!K719</f>
        <v>0</v>
      </c>
      <c r="L719" s="12" t="str">
        <f>IF(地区標準卸価格!L719="","",IF(ISNUMBER(地区標準卸価格!L719),IF(入力!$C$17=1,ROUNDDOWN(地区標準卸価格!L719*ユーザ別掛け率!L719%,-入力!$C$16),IF(入力!$C$17=2,ROUNDUP(地区標準卸価格!L719*ユーザ別掛け率!L719%,-入力!$C$16),IF(入力!$C$17=3,ROUND(地区標準卸価格!L719*ユーザ別掛け率!L719%,-入力!$C$16),""))),地区標準卸価格!L719))</f>
        <v/>
      </c>
      <c r="M719" s="20">
        <f>'6桁'!M719</f>
        <v>0</v>
      </c>
      <c r="N719" s="12" t="str">
        <f>IF(地区標準卸価格!N719="","",IF(ISNUMBER(地区標準卸価格!N719),IF(入力!$C$17=1,ROUNDDOWN(地区標準卸価格!N719*ユーザ別掛け率!N719%,-入力!$C$16),IF(入力!$C$17=2,ROUNDUP(地区標準卸価格!N719*ユーザ別掛け率!N719%,-入力!$C$16),IF(入力!$C$17=3,ROUND(地区標準卸価格!N719*ユーザ別掛け率!N719%,-入力!$C$16),""))),地区標準卸価格!N719))</f>
        <v/>
      </c>
      <c r="O719" s="20">
        <f>'6桁'!O719</f>
        <v>0</v>
      </c>
      <c r="P719" s="14" t="str">
        <f>IF(地区標準卸価格!P719="","",IF(ISNUMBER(地区標準卸価格!P719),IF(入力!$C$17=1,ROUNDDOWN(地区標準卸価格!P719*ユーザ別掛け率!P719%,-入力!$C$16),IF(入力!$C$17=2,ROUNDUP(地区標準卸価格!P719*ユーザ別掛け率!P719%,-入力!$C$16),IF(入力!$C$17=3,ROUND(地区標準卸価格!P719*ユーザ別掛け率!P719%,-入力!$C$16),""))),地区標準卸価格!P719))</f>
        <v/>
      </c>
      <c r="Q719" s="324">
        <f>'6桁'!Q719</f>
        <v>0</v>
      </c>
      <c r="V719" s="4"/>
      <c r="X719" s="4"/>
    </row>
    <row r="720" spans="2:24" ht="30" customHeight="1">
      <c r="B720" s="669"/>
      <c r="C720" s="674" t="s">
        <v>2101</v>
      </c>
      <c r="D720" s="675"/>
      <c r="E720" s="676"/>
      <c r="F720" s="12">
        <f>IF(地区標準卸価格!F720="","",IF(ISNUMBER(地区標準卸価格!F720),IF(入力!$C$17=1,ROUNDDOWN(地区標準卸価格!F720*ユーザ別掛け率!F720%,-入力!$C$16),IF(入力!$C$17=2,ROUNDUP(地区標準卸価格!F720*ユーザ別掛け率!F720%,-入力!$C$16),IF(入力!$C$17=3,ROUND(地区標準卸価格!F720*ユーザ別掛け率!F720%,-入力!$C$16),""))),地区標準卸価格!F720))</f>
        <v>11200</v>
      </c>
      <c r="G720" s="20">
        <f>'6桁'!G720</f>
        <v>0</v>
      </c>
      <c r="H720" s="12" t="str">
        <f>IF(地区標準卸価格!H720="","",IF(ISNUMBER(地区標準卸価格!H720),IF(入力!$C$17=1,ROUNDDOWN(地区標準卸価格!H720*ユーザ別掛け率!H720%,-入力!$C$16),IF(入力!$C$17=2,ROUNDUP(地区標準卸価格!H720*ユーザ別掛け率!H720%,-入力!$C$16),IF(入力!$C$17=3,ROUND(地区標準卸価格!H720*ユーザ別掛け率!H720%,-入力!$C$16),""))),地区標準卸価格!H720))</f>
        <v/>
      </c>
      <c r="I720" s="20">
        <f>'6桁'!I720</f>
        <v>0</v>
      </c>
      <c r="J720" s="12" t="str">
        <f>IF(地区標準卸価格!J720="","",IF(ISNUMBER(地区標準卸価格!J720),IF(入力!$C$17=1,ROUNDDOWN(地区標準卸価格!J720*ユーザ別掛け率!J720%,-入力!$C$16),IF(入力!$C$17=2,ROUNDUP(地区標準卸価格!J720*ユーザ別掛け率!J720%,-入力!$C$16),IF(入力!$C$17=3,ROUND(地区標準卸価格!J720*ユーザ別掛け率!J720%,-入力!$C$16),""))),地区標準卸価格!J720))</f>
        <v/>
      </c>
      <c r="K720" s="20">
        <f>'6桁'!K720</f>
        <v>0</v>
      </c>
      <c r="L720" s="12" t="str">
        <f>IF(地区標準卸価格!L720="","",IF(ISNUMBER(地区標準卸価格!L720),IF(入力!$C$17=1,ROUNDDOWN(地区標準卸価格!L720*ユーザ別掛け率!L720%,-入力!$C$16),IF(入力!$C$17=2,ROUNDUP(地区標準卸価格!L720*ユーザ別掛け率!L720%,-入力!$C$16),IF(入力!$C$17=3,ROUND(地区標準卸価格!L720*ユーザ別掛け率!L720%,-入力!$C$16),""))),地区標準卸価格!L720))</f>
        <v/>
      </c>
      <c r="M720" s="20">
        <f>'6桁'!M720</f>
        <v>0</v>
      </c>
      <c r="N720" s="12" t="str">
        <f>IF(地区標準卸価格!N720="","",IF(ISNUMBER(地区標準卸価格!N720),IF(入力!$C$17=1,ROUNDDOWN(地区標準卸価格!N720*ユーザ別掛け率!N720%,-入力!$C$16),IF(入力!$C$17=2,ROUNDUP(地区標準卸価格!N720*ユーザ別掛け率!N720%,-入力!$C$16),IF(入力!$C$17=3,ROUND(地区標準卸価格!N720*ユーザ別掛け率!N720%,-入力!$C$16),""))),地区標準卸価格!N720))</f>
        <v/>
      </c>
      <c r="O720" s="20">
        <f>'6桁'!O720</f>
        <v>0</v>
      </c>
      <c r="P720" s="14" t="str">
        <f>IF(地区標準卸価格!P720="","",IF(ISNUMBER(地区標準卸価格!P720),IF(入力!$C$17=1,ROUNDDOWN(地区標準卸価格!P720*ユーザ別掛け率!P720%,-入力!$C$16),IF(入力!$C$17=2,ROUNDUP(地区標準卸価格!P720*ユーザ別掛け率!P720%,-入力!$C$16),IF(入力!$C$17=3,ROUND(地区標準卸価格!P720*ユーザ別掛け率!P720%,-入力!$C$16),""))),地区標準卸価格!P720))</f>
        <v/>
      </c>
      <c r="Q720" s="324">
        <f>'6桁'!Q720</f>
        <v>0</v>
      </c>
      <c r="V720" s="4"/>
      <c r="X720" s="4"/>
    </row>
    <row r="721" spans="2:27" ht="30" customHeight="1">
      <c r="B721" s="669"/>
      <c r="C721" s="674" t="s">
        <v>2102</v>
      </c>
      <c r="D721" s="675"/>
      <c r="E721" s="676"/>
      <c r="F721" s="12">
        <f>IF(地区標準卸価格!F721="","",IF(ISNUMBER(地区標準卸価格!F721),IF(入力!$C$17=1,ROUNDDOWN(地区標準卸価格!F721*ユーザ別掛け率!F721%,-入力!$C$16),IF(入力!$C$17=2,ROUNDUP(地区標準卸価格!F721*ユーザ別掛け率!F721%,-入力!$C$16),IF(入力!$C$17=3,ROUND(地区標準卸価格!F721*ユーザ別掛け率!F721%,-入力!$C$16),""))),地区標準卸価格!F721))</f>
        <v>11700</v>
      </c>
      <c r="G721" s="20">
        <f>'6桁'!G721</f>
        <v>0</v>
      </c>
      <c r="H721" s="12" t="str">
        <f>IF(地区標準卸価格!H721="","",IF(ISNUMBER(地区標準卸価格!H721),IF(入力!$C$17=1,ROUNDDOWN(地区標準卸価格!H721*ユーザ別掛け率!H721%,-入力!$C$16),IF(入力!$C$17=2,ROUNDUP(地区標準卸価格!H721*ユーザ別掛け率!H721%,-入力!$C$16),IF(入力!$C$17=3,ROUND(地区標準卸価格!H721*ユーザ別掛け率!H721%,-入力!$C$16),""))),地区標準卸価格!H721))</f>
        <v/>
      </c>
      <c r="I721" s="20">
        <f>'6桁'!I721</f>
        <v>0</v>
      </c>
      <c r="J721" s="12" t="str">
        <f>IF(地区標準卸価格!J721="","",IF(ISNUMBER(地区標準卸価格!J721),IF(入力!$C$17=1,ROUNDDOWN(地区標準卸価格!J721*ユーザ別掛け率!J721%,-入力!$C$16),IF(入力!$C$17=2,ROUNDUP(地区標準卸価格!J721*ユーザ別掛け率!J721%,-入力!$C$16),IF(入力!$C$17=3,ROUND(地区標準卸価格!J721*ユーザ別掛け率!J721%,-入力!$C$16),""))),地区標準卸価格!J721))</f>
        <v/>
      </c>
      <c r="K721" s="20">
        <f>'6桁'!K721</f>
        <v>0</v>
      </c>
      <c r="L721" s="12" t="str">
        <f>IF(地区標準卸価格!L721="","",IF(ISNUMBER(地区標準卸価格!L721),IF(入力!$C$17=1,ROUNDDOWN(地区標準卸価格!L721*ユーザ別掛け率!L721%,-入力!$C$16),IF(入力!$C$17=2,ROUNDUP(地区標準卸価格!L721*ユーザ別掛け率!L721%,-入力!$C$16),IF(入力!$C$17=3,ROUND(地区標準卸価格!L721*ユーザ別掛け率!L721%,-入力!$C$16),""))),地区標準卸価格!L721))</f>
        <v/>
      </c>
      <c r="M721" s="20">
        <f>'6桁'!M721</f>
        <v>0</v>
      </c>
      <c r="N721" s="12" t="str">
        <f>IF(地区標準卸価格!N721="","",IF(ISNUMBER(地区標準卸価格!N721),IF(入力!$C$17=1,ROUNDDOWN(地区標準卸価格!N721*ユーザ別掛け率!N721%,-入力!$C$16),IF(入力!$C$17=2,ROUNDUP(地区標準卸価格!N721*ユーザ別掛け率!N721%,-入力!$C$16),IF(入力!$C$17=3,ROUND(地区標準卸価格!N721*ユーザ別掛け率!N721%,-入力!$C$16),""))),地区標準卸価格!N721))</f>
        <v/>
      </c>
      <c r="O721" s="20">
        <f>'6桁'!O721</f>
        <v>0</v>
      </c>
      <c r="P721" s="14" t="str">
        <f>IF(地区標準卸価格!P721="","",IF(ISNUMBER(地区標準卸価格!P721),IF(入力!$C$17=1,ROUNDDOWN(地区標準卸価格!P721*ユーザ別掛け率!P721%,-入力!$C$16),IF(入力!$C$17=2,ROUNDUP(地区標準卸価格!P721*ユーザ別掛け率!P721%,-入力!$C$16),IF(入力!$C$17=3,ROUND(地区標準卸価格!P721*ユーザ別掛け率!P721%,-入力!$C$16),""))),地区標準卸価格!P721))</f>
        <v/>
      </c>
      <c r="Q721" s="324">
        <f>'6桁'!Q721</f>
        <v>0</v>
      </c>
      <c r="V721" s="4"/>
      <c r="X721" s="4"/>
    </row>
    <row r="722" spans="2:27" ht="30" customHeight="1">
      <c r="B722" s="669"/>
      <c r="C722" s="674" t="s">
        <v>2103</v>
      </c>
      <c r="D722" s="675"/>
      <c r="E722" s="676"/>
      <c r="F722" s="12">
        <f>IF(地区標準卸価格!F722="","",IF(ISNUMBER(地区標準卸価格!F722),IF(入力!$C$17=1,ROUNDDOWN(地区標準卸価格!F722*ユーザ別掛け率!F722%,-入力!$C$16),IF(入力!$C$17=2,ROUNDUP(地区標準卸価格!F722*ユーザ別掛け率!F722%,-入力!$C$16),IF(入力!$C$17=3,ROUND(地区標準卸価格!F722*ユーザ別掛け率!F722%,-入力!$C$16),""))),地区標準卸価格!F722))</f>
        <v>12100</v>
      </c>
      <c r="G722" s="20">
        <f>'6桁'!G722</f>
        <v>0</v>
      </c>
      <c r="H722" s="12" t="str">
        <f>IF(地区標準卸価格!H722="","",IF(ISNUMBER(地区標準卸価格!H722),IF(入力!$C$17=1,ROUNDDOWN(地区標準卸価格!H722*ユーザ別掛け率!H722%,-入力!$C$16),IF(入力!$C$17=2,ROUNDUP(地区標準卸価格!H722*ユーザ別掛け率!H722%,-入力!$C$16),IF(入力!$C$17=3,ROUND(地区標準卸価格!H722*ユーザ別掛け率!H722%,-入力!$C$16),""))),地区標準卸価格!H722))</f>
        <v/>
      </c>
      <c r="I722" s="20">
        <f>'6桁'!I722</f>
        <v>0</v>
      </c>
      <c r="J722" s="12" t="str">
        <f>IF(地区標準卸価格!J722="","",IF(ISNUMBER(地区標準卸価格!J722),IF(入力!$C$17=1,ROUNDDOWN(地区標準卸価格!J722*ユーザ別掛け率!J722%,-入力!$C$16),IF(入力!$C$17=2,ROUNDUP(地区標準卸価格!J722*ユーザ別掛け率!J722%,-入力!$C$16),IF(入力!$C$17=3,ROUND(地区標準卸価格!J722*ユーザ別掛け率!J722%,-入力!$C$16),""))),地区標準卸価格!J722))</f>
        <v/>
      </c>
      <c r="K722" s="20">
        <f>'6桁'!K722</f>
        <v>0</v>
      </c>
      <c r="L722" s="12" t="str">
        <f>IF(地区標準卸価格!L722="","",IF(ISNUMBER(地区標準卸価格!L722),IF(入力!$C$17=1,ROUNDDOWN(地区標準卸価格!L722*ユーザ別掛け率!L722%,-入力!$C$16),IF(入力!$C$17=2,ROUNDUP(地区標準卸価格!L722*ユーザ別掛け率!L722%,-入力!$C$16),IF(入力!$C$17=3,ROUND(地区標準卸価格!L722*ユーザ別掛け率!L722%,-入力!$C$16),""))),地区標準卸価格!L722))</f>
        <v/>
      </c>
      <c r="M722" s="20">
        <f>'6桁'!M722</f>
        <v>0</v>
      </c>
      <c r="N722" s="12" t="str">
        <f>IF(地区標準卸価格!N722="","",IF(ISNUMBER(地区標準卸価格!N722),IF(入力!$C$17=1,ROUNDDOWN(地区標準卸価格!N722*ユーザ別掛け率!N722%,-入力!$C$16),IF(入力!$C$17=2,ROUNDUP(地区標準卸価格!N722*ユーザ別掛け率!N722%,-入力!$C$16),IF(入力!$C$17=3,ROUND(地区標準卸価格!N722*ユーザ別掛け率!N722%,-入力!$C$16),""))),地区標準卸価格!N722))</f>
        <v/>
      </c>
      <c r="O722" s="20">
        <f>'6桁'!O722</f>
        <v>0</v>
      </c>
      <c r="P722" s="14" t="str">
        <f>IF(地区標準卸価格!P722="","",IF(ISNUMBER(地区標準卸価格!P722),IF(入力!$C$17=1,ROUNDDOWN(地区標準卸価格!P722*ユーザ別掛け率!P722%,-入力!$C$16),IF(入力!$C$17=2,ROUNDUP(地区標準卸価格!P722*ユーザ別掛け率!P722%,-入力!$C$16),IF(入力!$C$17=3,ROUND(地区標準卸価格!P722*ユーザ別掛け率!P722%,-入力!$C$16),""))),地区標準卸価格!P722))</f>
        <v/>
      </c>
      <c r="Q722" s="324">
        <f>'6桁'!Q722</f>
        <v>0</v>
      </c>
      <c r="V722" s="4"/>
      <c r="X722" s="4"/>
    </row>
    <row r="723" spans="2:27" ht="30" customHeight="1">
      <c r="B723" s="669"/>
      <c r="C723" s="674" t="s">
        <v>2104</v>
      </c>
      <c r="D723" s="675"/>
      <c r="E723" s="676"/>
      <c r="F723" s="12">
        <f>IF(地区標準卸価格!F723="","",IF(ISNUMBER(地区標準卸価格!F723),IF(入力!$C$17=1,ROUNDDOWN(地区標準卸価格!F723*ユーザ別掛け率!F723%,-入力!$C$16),IF(入力!$C$17=2,ROUNDUP(地区標準卸価格!F723*ユーザ別掛け率!F723%,-入力!$C$16),IF(入力!$C$17=3,ROUND(地区標準卸価格!F723*ユーザ別掛け率!F723%,-入力!$C$16),""))),地区標準卸価格!F723))</f>
        <v>12100</v>
      </c>
      <c r="G723" s="20">
        <f>'6桁'!G723</f>
        <v>0</v>
      </c>
      <c r="H723" s="12" t="str">
        <f>IF(地区標準卸価格!H723="","",IF(ISNUMBER(地区標準卸価格!H723),IF(入力!$C$17=1,ROUNDDOWN(地区標準卸価格!H723*ユーザ別掛け率!H723%,-入力!$C$16),IF(入力!$C$17=2,ROUNDUP(地区標準卸価格!H723*ユーザ別掛け率!H723%,-入力!$C$16),IF(入力!$C$17=3,ROUND(地区標準卸価格!H723*ユーザ別掛け率!H723%,-入力!$C$16),""))),地区標準卸価格!H723))</f>
        <v/>
      </c>
      <c r="I723" s="20">
        <f>'6桁'!I723</f>
        <v>0</v>
      </c>
      <c r="J723" s="12" t="str">
        <f>IF(地区標準卸価格!J723="","",IF(ISNUMBER(地区標準卸価格!J723),IF(入力!$C$17=1,ROUNDDOWN(地区標準卸価格!J723*ユーザ別掛け率!J723%,-入力!$C$16),IF(入力!$C$17=2,ROUNDUP(地区標準卸価格!J723*ユーザ別掛け率!J723%,-入力!$C$16),IF(入力!$C$17=3,ROUND(地区標準卸価格!J723*ユーザ別掛け率!J723%,-入力!$C$16),""))),地区標準卸価格!J723))</f>
        <v/>
      </c>
      <c r="K723" s="20">
        <f>'6桁'!K723</f>
        <v>0</v>
      </c>
      <c r="L723" s="12" t="str">
        <f>IF(地区標準卸価格!L723="","",IF(ISNUMBER(地区標準卸価格!L723),IF(入力!$C$17=1,ROUNDDOWN(地区標準卸価格!L723*ユーザ別掛け率!L723%,-入力!$C$16),IF(入力!$C$17=2,ROUNDUP(地区標準卸価格!L723*ユーザ別掛け率!L723%,-入力!$C$16),IF(入力!$C$17=3,ROUND(地区標準卸価格!L723*ユーザ別掛け率!L723%,-入力!$C$16),""))),地区標準卸価格!L723))</f>
        <v/>
      </c>
      <c r="M723" s="20">
        <f>'6桁'!M723</f>
        <v>0</v>
      </c>
      <c r="N723" s="12" t="str">
        <f>IF(地区標準卸価格!N723="","",IF(ISNUMBER(地区標準卸価格!N723),IF(入力!$C$17=1,ROUNDDOWN(地区標準卸価格!N723*ユーザ別掛け率!N723%,-入力!$C$16),IF(入力!$C$17=2,ROUNDUP(地区標準卸価格!N723*ユーザ別掛け率!N723%,-入力!$C$16),IF(入力!$C$17=3,ROUND(地区標準卸価格!N723*ユーザ別掛け率!N723%,-入力!$C$16),""))),地区標準卸価格!N723))</f>
        <v/>
      </c>
      <c r="O723" s="20">
        <f>'6桁'!O723</f>
        <v>0</v>
      </c>
      <c r="P723" s="14" t="str">
        <f>IF(地区標準卸価格!P723="","",IF(ISNUMBER(地区標準卸価格!P723),IF(入力!$C$17=1,ROUNDDOWN(地区標準卸価格!P723*ユーザ別掛け率!P723%,-入力!$C$16),IF(入力!$C$17=2,ROUNDUP(地区標準卸価格!P723*ユーザ別掛け率!P723%,-入力!$C$16),IF(入力!$C$17=3,ROUND(地区標準卸価格!P723*ユーザ別掛け率!P723%,-入力!$C$16),""))),地区標準卸価格!P723))</f>
        <v/>
      </c>
      <c r="Q723" s="324">
        <f>'6桁'!Q723</f>
        <v>0</v>
      </c>
      <c r="V723" s="4"/>
      <c r="X723" s="4"/>
    </row>
    <row r="724" spans="2:27" ht="30" customHeight="1">
      <c r="B724" s="669"/>
      <c r="C724" s="674" t="s">
        <v>2105</v>
      </c>
      <c r="D724" s="675"/>
      <c r="E724" s="676"/>
      <c r="F724" s="12">
        <f>IF(地区標準卸価格!F724="","",IF(ISNUMBER(地区標準卸価格!F724),IF(入力!$C$17=1,ROUNDDOWN(地区標準卸価格!F724*ユーザ別掛け率!F724%,-入力!$C$16),IF(入力!$C$17=2,ROUNDUP(地区標準卸価格!F724*ユーザ別掛け率!F724%,-入力!$C$16),IF(入力!$C$17=3,ROUND(地区標準卸価格!F724*ユーザ別掛け率!F724%,-入力!$C$16),""))),地区標準卸価格!F724))</f>
        <v>12700</v>
      </c>
      <c r="G724" s="20">
        <f>'6桁'!G724</f>
        <v>0</v>
      </c>
      <c r="H724" s="12" t="str">
        <f>IF(地区標準卸価格!H724="","",IF(ISNUMBER(地区標準卸価格!H724),IF(入力!$C$17=1,ROUNDDOWN(地区標準卸価格!H724*ユーザ別掛け率!H724%,-入力!$C$16),IF(入力!$C$17=2,ROUNDUP(地区標準卸価格!H724*ユーザ別掛け率!H724%,-入力!$C$16),IF(入力!$C$17=3,ROUND(地区標準卸価格!H724*ユーザ別掛け率!H724%,-入力!$C$16),""))),地区標準卸価格!H724))</f>
        <v/>
      </c>
      <c r="I724" s="20">
        <f>'6桁'!I724</f>
        <v>0</v>
      </c>
      <c r="J724" s="12" t="str">
        <f>IF(地区標準卸価格!J724="","",IF(ISNUMBER(地区標準卸価格!J724),IF(入力!$C$17=1,ROUNDDOWN(地区標準卸価格!J724*ユーザ別掛け率!J724%,-入力!$C$16),IF(入力!$C$17=2,ROUNDUP(地区標準卸価格!J724*ユーザ別掛け率!J724%,-入力!$C$16),IF(入力!$C$17=3,ROUND(地区標準卸価格!J724*ユーザ別掛け率!J724%,-入力!$C$16),""))),地区標準卸価格!J724))</f>
        <v/>
      </c>
      <c r="K724" s="20">
        <f>'6桁'!K724</f>
        <v>0</v>
      </c>
      <c r="L724" s="12" t="str">
        <f>IF(地区標準卸価格!L724="","",IF(ISNUMBER(地区標準卸価格!L724),IF(入力!$C$17=1,ROUNDDOWN(地区標準卸価格!L724*ユーザ別掛け率!L724%,-入力!$C$16),IF(入力!$C$17=2,ROUNDUP(地区標準卸価格!L724*ユーザ別掛け率!L724%,-入力!$C$16),IF(入力!$C$17=3,ROUND(地区標準卸価格!L724*ユーザ別掛け率!L724%,-入力!$C$16),""))),地区標準卸価格!L724))</f>
        <v/>
      </c>
      <c r="M724" s="20">
        <f>'6桁'!M724</f>
        <v>0</v>
      </c>
      <c r="N724" s="12" t="str">
        <f>IF(地区標準卸価格!N724="","",IF(ISNUMBER(地区標準卸価格!N724),IF(入力!$C$17=1,ROUNDDOWN(地区標準卸価格!N724*ユーザ別掛け率!N724%,-入力!$C$16),IF(入力!$C$17=2,ROUNDUP(地区標準卸価格!N724*ユーザ別掛け率!N724%,-入力!$C$16),IF(入力!$C$17=3,ROUND(地区標準卸価格!N724*ユーザ別掛け率!N724%,-入力!$C$16),""))),地区標準卸価格!N724))</f>
        <v/>
      </c>
      <c r="O724" s="20">
        <f>'6桁'!O724</f>
        <v>0</v>
      </c>
      <c r="P724" s="14" t="str">
        <f>IF(地区標準卸価格!P724="","",IF(ISNUMBER(地区標準卸価格!P724),IF(入力!$C$17=1,ROUNDDOWN(地区標準卸価格!P724*ユーザ別掛け率!P724%,-入力!$C$16),IF(入力!$C$17=2,ROUNDUP(地区標準卸価格!P724*ユーザ別掛け率!P724%,-入力!$C$16),IF(入力!$C$17=3,ROUND(地区標準卸価格!P724*ユーザ別掛け率!P724%,-入力!$C$16),""))),地区標準卸価格!P724))</f>
        <v/>
      </c>
      <c r="Q724" s="324">
        <f>'6桁'!Q724</f>
        <v>0</v>
      </c>
      <c r="V724" s="4"/>
      <c r="X724" s="4"/>
    </row>
    <row r="725" spans="2:27" ht="30" customHeight="1">
      <c r="B725" s="670"/>
      <c r="C725" s="677" t="s">
        <v>2106</v>
      </c>
      <c r="D725" s="678"/>
      <c r="E725" s="679"/>
      <c r="F725" s="100">
        <f>IF(地区標準卸価格!F725="","",IF(ISNUMBER(地区標準卸価格!F725),IF(入力!$C$17=1,ROUNDDOWN(地区標準卸価格!F725*ユーザ別掛け率!F725%,-入力!$C$16),IF(入力!$C$17=2,ROUNDUP(地区標準卸価格!F725*ユーザ別掛け率!F725%,-入力!$C$16),IF(入力!$C$17=3,ROUND(地区標準卸価格!F725*ユーザ別掛け率!F725%,-入力!$C$16),""))),地区標準卸価格!F725))</f>
        <v>14300</v>
      </c>
      <c r="G725" s="98">
        <f>'6桁'!G725</f>
        <v>0</v>
      </c>
      <c r="H725" s="100" t="str">
        <f>IF(地区標準卸価格!H725="","",IF(ISNUMBER(地区標準卸価格!H725),IF(入力!$C$17=1,ROUNDDOWN(地区標準卸価格!H725*ユーザ別掛け率!H725%,-入力!$C$16),IF(入力!$C$17=2,ROUNDUP(地区標準卸価格!H725*ユーザ別掛け率!H725%,-入力!$C$16),IF(入力!$C$17=3,ROUND(地区標準卸価格!H725*ユーザ別掛け率!H725%,-入力!$C$16),""))),地区標準卸価格!H725))</f>
        <v/>
      </c>
      <c r="I725" s="98">
        <f>'6桁'!I725</f>
        <v>0</v>
      </c>
      <c r="J725" s="100" t="str">
        <f>IF(地区標準卸価格!J725="","",IF(ISNUMBER(地区標準卸価格!J725),IF(入力!$C$17=1,ROUNDDOWN(地区標準卸価格!J725*ユーザ別掛け率!J725%,-入力!$C$16),IF(入力!$C$17=2,ROUNDUP(地区標準卸価格!J725*ユーザ別掛け率!J725%,-入力!$C$16),IF(入力!$C$17=3,ROUND(地区標準卸価格!J725*ユーザ別掛け率!J725%,-入力!$C$16),""))),地区標準卸価格!J725))</f>
        <v/>
      </c>
      <c r="K725" s="98">
        <f>'6桁'!K725</f>
        <v>0</v>
      </c>
      <c r="L725" s="100" t="str">
        <f>IF(地区標準卸価格!L725="","",IF(ISNUMBER(地区標準卸価格!L725),IF(入力!$C$17=1,ROUNDDOWN(地区標準卸価格!L725*ユーザ別掛け率!L725%,-入力!$C$16),IF(入力!$C$17=2,ROUNDUP(地区標準卸価格!L725*ユーザ別掛け率!L725%,-入力!$C$16),IF(入力!$C$17=3,ROUND(地区標準卸価格!L725*ユーザ別掛け率!L725%,-入力!$C$16),""))),地区標準卸価格!L725))</f>
        <v/>
      </c>
      <c r="M725" s="98">
        <f>'6桁'!M725</f>
        <v>0</v>
      </c>
      <c r="N725" s="100" t="str">
        <f>IF(地区標準卸価格!N725="","",IF(ISNUMBER(地区標準卸価格!N725),IF(入力!$C$17=1,ROUNDDOWN(地区標準卸価格!N725*ユーザ別掛け率!N725%,-入力!$C$16),IF(入力!$C$17=2,ROUNDUP(地区標準卸価格!N725*ユーザ別掛け率!N725%,-入力!$C$16),IF(入力!$C$17=3,ROUND(地区標準卸価格!N725*ユーザ別掛け率!N725%,-入力!$C$16),""))),地区標準卸価格!N725))</f>
        <v/>
      </c>
      <c r="O725" s="98">
        <f>'6桁'!O725</f>
        <v>0</v>
      </c>
      <c r="P725" s="154" t="str">
        <f>IF(地区標準卸価格!P725="","",IF(ISNUMBER(地区標準卸価格!P725),IF(入力!$C$17=1,ROUNDDOWN(地区標準卸価格!P725*ユーザ別掛け率!P725%,-入力!$C$16),IF(入力!$C$17=2,ROUNDUP(地区標準卸価格!P725*ユーザ別掛け率!P725%,-入力!$C$16),IF(入力!$C$17=3,ROUND(地区標準卸価格!P725*ユーザ別掛け率!P725%,-入力!$C$16),""))),地区標準卸価格!P725))</f>
        <v/>
      </c>
      <c r="Q725" s="333">
        <f>'6桁'!Q725</f>
        <v>0</v>
      </c>
      <c r="V725" s="4"/>
      <c r="X725" s="4"/>
    </row>
    <row r="726" spans="2:27" ht="30" customHeight="1">
      <c r="B726" s="668">
        <v>12</v>
      </c>
      <c r="C726" s="671" t="s">
        <v>2107</v>
      </c>
      <c r="D726" s="672"/>
      <c r="E726" s="673"/>
      <c r="F726" s="289">
        <f>IF(地区標準卸価格!F726="","",IF(ISNUMBER(地区標準卸価格!F726),IF(入力!$C$17=1,ROUNDDOWN(地区標準卸価格!F726*ユーザ別掛け率!F726%,-入力!$C$16),IF(入力!$C$17=2,ROUNDUP(地区標準卸価格!F726*ユーザ別掛け率!F726%,-入力!$C$16),IF(入力!$C$17=3,ROUND(地区標準卸価格!F726*ユーザ別掛け率!F726%,-入力!$C$16),""))),地区標準卸価格!F726))</f>
        <v>8400</v>
      </c>
      <c r="G726" s="237" t="str">
        <f>'6桁'!G726</f>
        <v>◎</v>
      </c>
      <c r="H726" s="289">
        <f>IF(地区標準卸価格!H726="","",IF(ISNUMBER(地区標準卸価格!H726),IF(入力!$C$17=1,ROUNDDOWN(地区標準卸価格!H726*ユーザ別掛け率!H726%,-入力!$C$16),IF(入力!$C$17=2,ROUNDUP(地区標準卸価格!H726*ユーザ別掛け率!H726%,-入力!$C$16),IF(入力!$C$17=3,ROUND(地区標準卸価格!H726*ユーザ別掛け率!H726%,-入力!$C$16),""))),地区標準卸価格!H726))</f>
        <v>10300</v>
      </c>
      <c r="I726" s="237">
        <f>'6桁'!I726</f>
        <v>0</v>
      </c>
      <c r="J726" s="289" t="str">
        <f>IF(地区標準卸価格!J726="","",IF(ISNUMBER(地区標準卸価格!J726),IF(入力!$C$17=1,ROUNDDOWN(地区標準卸価格!J726*ユーザ別掛け率!J726%,-入力!$C$16),IF(入力!$C$17=2,ROUNDUP(地区標準卸価格!J726*ユーザ別掛け率!J726%,-入力!$C$16),IF(入力!$C$17=3,ROUND(地区標準卸価格!J726*ユーザ別掛け率!J726%,-入力!$C$16),""))),地区標準卸価格!J726))</f>
        <v/>
      </c>
      <c r="K726" s="237">
        <f>'6桁'!K726</f>
        <v>0</v>
      </c>
      <c r="L726" s="289" t="str">
        <f>IF(地区標準卸価格!L726="","",IF(ISNUMBER(地区標準卸価格!L726),IF(入力!$C$17=1,ROUNDDOWN(地区標準卸価格!L726*ユーザ別掛け率!L726%,-入力!$C$16),IF(入力!$C$17=2,ROUNDUP(地区標準卸価格!L726*ユーザ別掛け率!L726%,-入力!$C$16),IF(入力!$C$17=3,ROUND(地区標準卸価格!L726*ユーザ別掛け率!L726%,-入力!$C$16),""))),地区標準卸価格!L726))</f>
        <v/>
      </c>
      <c r="M726" s="237">
        <f>'6桁'!M726</f>
        <v>0</v>
      </c>
      <c r="N726" s="289" t="str">
        <f>IF(地区標準卸価格!N726="","",IF(ISNUMBER(地区標準卸価格!N726),IF(入力!$C$17=1,ROUNDDOWN(地区標準卸価格!N726*ユーザ別掛け率!N726%,-入力!$C$16),IF(入力!$C$17=2,ROUNDUP(地区標準卸価格!N726*ユーザ別掛け率!N726%,-入力!$C$16),IF(入力!$C$17=3,ROUND(地区標準卸価格!N726*ユーザ別掛け率!N726%,-入力!$C$16),""))),地区標準卸価格!N726))</f>
        <v/>
      </c>
      <c r="O726" s="237">
        <f>'6桁'!O726</f>
        <v>0</v>
      </c>
      <c r="P726" s="320" t="str">
        <f>IF(地区標準卸価格!P726="","",IF(ISNUMBER(地区標準卸価格!P726),IF(入力!$C$17=1,ROUNDDOWN(地区標準卸価格!P726*ユーザ別掛け率!P726%,-入力!$C$16),IF(入力!$C$17=2,ROUNDUP(地区標準卸価格!P726*ユーザ別掛け率!P726%,-入力!$C$16),IF(入力!$C$17=3,ROUND(地区標準卸価格!P726*ユーザ別掛け率!P726%,-入力!$C$16),""))),地区標準卸価格!P726))</f>
        <v/>
      </c>
      <c r="Q726" s="332">
        <f>'6桁'!Q726</f>
        <v>0</v>
      </c>
      <c r="V726" s="4"/>
      <c r="X726" s="4"/>
    </row>
    <row r="727" spans="2:27" ht="30" customHeight="1">
      <c r="B727" s="669"/>
      <c r="C727" s="674" t="s">
        <v>2108</v>
      </c>
      <c r="D727" s="675"/>
      <c r="E727" s="676"/>
      <c r="F727" s="12">
        <f>IF(地区標準卸価格!F727="","",IF(ISNUMBER(地区標準卸価格!F727),IF(入力!$C$17=1,ROUNDDOWN(地区標準卸価格!F727*ユーザ別掛け率!F727%,-入力!$C$16),IF(入力!$C$17=2,ROUNDUP(地区標準卸価格!F727*ユーザ別掛け率!F727%,-入力!$C$16),IF(入力!$C$17=3,ROUND(地区標準卸価格!F727*ユーザ別掛け率!F727%,-入力!$C$16),""))),地区標準卸価格!F727))</f>
        <v>9700</v>
      </c>
      <c r="G727" s="20" t="str">
        <f>'6桁'!G727</f>
        <v>◎</v>
      </c>
      <c r="H727" s="12" t="str">
        <f>IF(地区標準卸価格!H727="","",IF(ISNUMBER(地区標準卸価格!H727),IF(入力!$C$17=1,ROUNDDOWN(地区標準卸価格!H727*ユーザ別掛け率!H727%,-入力!$C$16),IF(入力!$C$17=2,ROUNDUP(地区標準卸価格!H727*ユーザ別掛け率!H727%,-入力!$C$16),IF(入力!$C$17=3,ROUND(地区標準卸価格!H727*ユーザ別掛け率!H727%,-入力!$C$16),""))),地区標準卸価格!H727))</f>
        <v/>
      </c>
      <c r="I727" s="20">
        <f>'6桁'!I727</f>
        <v>0</v>
      </c>
      <c r="J727" s="12" t="str">
        <f>IF(地区標準卸価格!J727="","",IF(ISNUMBER(地区標準卸価格!J727),IF(入力!$C$17=1,ROUNDDOWN(地区標準卸価格!J727*ユーザ別掛け率!J727%,-入力!$C$16),IF(入力!$C$17=2,ROUNDUP(地区標準卸価格!J727*ユーザ別掛け率!J727%,-入力!$C$16),IF(入力!$C$17=3,ROUND(地区標準卸価格!J727*ユーザ別掛け率!J727%,-入力!$C$16),""))),地区標準卸価格!J727))</f>
        <v/>
      </c>
      <c r="K727" s="20">
        <f>'6桁'!K727</f>
        <v>0</v>
      </c>
      <c r="L727" s="12" t="str">
        <f>IF(地区標準卸価格!L727="","",IF(ISNUMBER(地区標準卸価格!L727),IF(入力!$C$17=1,ROUNDDOWN(地区標準卸価格!L727*ユーザ別掛け率!L727%,-入力!$C$16),IF(入力!$C$17=2,ROUNDUP(地区標準卸価格!L727*ユーザ別掛け率!L727%,-入力!$C$16),IF(入力!$C$17=3,ROUND(地区標準卸価格!L727*ユーザ別掛け率!L727%,-入力!$C$16),""))),地区標準卸価格!L727))</f>
        <v/>
      </c>
      <c r="M727" s="20">
        <f>'6桁'!M727</f>
        <v>0</v>
      </c>
      <c r="N727" s="12" t="str">
        <f>IF(地区標準卸価格!N727="","",IF(ISNUMBER(地区標準卸価格!N727),IF(入力!$C$17=1,ROUNDDOWN(地区標準卸価格!N727*ユーザ別掛け率!N727%,-入力!$C$16),IF(入力!$C$17=2,ROUNDUP(地区標準卸価格!N727*ユーザ別掛け率!N727%,-入力!$C$16),IF(入力!$C$17=3,ROUND(地区標準卸価格!N727*ユーザ別掛け率!N727%,-入力!$C$16),""))),地区標準卸価格!N727))</f>
        <v/>
      </c>
      <c r="O727" s="20">
        <f>'6桁'!O727</f>
        <v>0</v>
      </c>
      <c r="P727" s="14" t="str">
        <f>IF(地区標準卸価格!P727="","",IF(ISNUMBER(地区標準卸価格!P727),IF(入力!$C$17=1,ROUNDDOWN(地区標準卸価格!P727*ユーザ別掛け率!P727%,-入力!$C$16),IF(入力!$C$17=2,ROUNDUP(地区標準卸価格!P727*ユーザ別掛け率!P727%,-入力!$C$16),IF(入力!$C$17=3,ROUND(地区標準卸価格!P727*ユーザ別掛け率!P727%,-入力!$C$16),""))),地区標準卸価格!P727))</f>
        <v/>
      </c>
      <c r="Q727" s="324">
        <f>'6桁'!Q727</f>
        <v>0</v>
      </c>
      <c r="V727" s="4"/>
      <c r="X727" s="4"/>
    </row>
    <row r="728" spans="2:27" ht="30" customHeight="1">
      <c r="B728" s="669"/>
      <c r="C728" s="674" t="s">
        <v>2109</v>
      </c>
      <c r="D728" s="675"/>
      <c r="E728" s="676"/>
      <c r="F728" s="12">
        <f>IF(地区標準卸価格!F728="","",IF(ISNUMBER(地区標準卸価格!F728),IF(入力!$C$17=1,ROUNDDOWN(地区標準卸価格!F728*ユーザ別掛け率!F728%,-入力!$C$16),IF(入力!$C$17=2,ROUNDUP(地区標準卸価格!F728*ユーザ別掛け率!F728%,-入力!$C$16),IF(入力!$C$17=3,ROUND(地区標準卸価格!F728*ユーザ別掛け率!F728%,-入力!$C$16),""))),地区標準卸価格!F728))</f>
        <v>8400</v>
      </c>
      <c r="G728" s="20" t="str">
        <f>'6桁'!G728</f>
        <v>※</v>
      </c>
      <c r="H728" s="12" t="str">
        <f>IF(地区標準卸価格!H728="","",IF(ISNUMBER(地区標準卸価格!H728),IF(入力!$C$17=1,ROUNDDOWN(地区標準卸価格!H728*ユーザ別掛け率!H728%,-入力!$C$16),IF(入力!$C$17=2,ROUNDUP(地区標準卸価格!H728*ユーザ別掛け率!H728%,-入力!$C$16),IF(入力!$C$17=3,ROUND(地区標準卸価格!H728*ユーザ別掛け率!H728%,-入力!$C$16),""))),地区標準卸価格!H728))</f>
        <v/>
      </c>
      <c r="I728" s="20">
        <f>'6桁'!I728</f>
        <v>0</v>
      </c>
      <c r="J728" s="12" t="str">
        <f>IF(地区標準卸価格!J728="","",IF(ISNUMBER(地区標準卸価格!J728),IF(入力!$C$17=1,ROUNDDOWN(地区標準卸価格!J728*ユーザ別掛け率!J728%,-入力!$C$16),IF(入力!$C$17=2,ROUNDUP(地区標準卸価格!J728*ユーザ別掛け率!J728%,-入力!$C$16),IF(入力!$C$17=3,ROUND(地区標準卸価格!J728*ユーザ別掛け率!J728%,-入力!$C$16),""))),地区標準卸価格!J728))</f>
        <v/>
      </c>
      <c r="K728" s="20">
        <f>'6桁'!K728</f>
        <v>0</v>
      </c>
      <c r="L728" s="12" t="str">
        <f>IF(地区標準卸価格!L728="","",IF(ISNUMBER(地区標準卸価格!L728),IF(入力!$C$17=1,ROUNDDOWN(地区標準卸価格!L728*ユーザ別掛け率!L728%,-入力!$C$16),IF(入力!$C$17=2,ROUNDUP(地区標準卸価格!L728*ユーザ別掛け率!L728%,-入力!$C$16),IF(入力!$C$17=3,ROUND(地区標準卸価格!L728*ユーザ別掛け率!L728%,-入力!$C$16),""))),地区標準卸価格!L728))</f>
        <v/>
      </c>
      <c r="M728" s="20">
        <f>'6桁'!M728</f>
        <v>0</v>
      </c>
      <c r="N728" s="12" t="str">
        <f>IF(地区標準卸価格!N728="","",IF(ISNUMBER(地区標準卸価格!N728),IF(入力!$C$17=1,ROUNDDOWN(地区標準卸価格!N728*ユーザ別掛け率!N728%,-入力!$C$16),IF(入力!$C$17=2,ROUNDUP(地区標準卸価格!N728*ユーザ別掛け率!N728%,-入力!$C$16),IF(入力!$C$17=3,ROUND(地区標準卸価格!N728*ユーザ別掛け率!N728%,-入力!$C$16),""))),地区標準卸価格!N728))</f>
        <v/>
      </c>
      <c r="O728" s="20">
        <f>'6桁'!O728</f>
        <v>0</v>
      </c>
      <c r="P728" s="14" t="str">
        <f>IF(地区標準卸価格!P728="","",IF(ISNUMBER(地区標準卸価格!P728),IF(入力!$C$17=1,ROUNDDOWN(地区標準卸価格!P728*ユーザ別掛け率!P728%,-入力!$C$16),IF(入力!$C$17=2,ROUNDUP(地区標準卸価格!P728*ユーザ別掛け率!P728%,-入力!$C$16),IF(入力!$C$17=3,ROUND(地区標準卸価格!P728*ユーザ別掛け率!P728%,-入力!$C$16),""))),地区標準卸価格!P728))</f>
        <v/>
      </c>
      <c r="Q728" s="324">
        <f>'6桁'!Q728</f>
        <v>0</v>
      </c>
      <c r="V728" s="4"/>
      <c r="X728" s="4"/>
    </row>
    <row r="729" spans="2:27" ht="30" customHeight="1">
      <c r="B729" s="669"/>
      <c r="C729" s="674" t="s">
        <v>2110</v>
      </c>
      <c r="D729" s="675"/>
      <c r="E729" s="676"/>
      <c r="F729" s="12">
        <f>IF(地区標準卸価格!F729="","",IF(ISNUMBER(地区標準卸価格!F729),IF(入力!$C$17=1,ROUNDDOWN(地区標準卸価格!F729*ユーザ別掛け率!F729%,-入力!$C$16),IF(入力!$C$17=2,ROUNDUP(地区標準卸価格!F729*ユーザ別掛け率!F729%,-入力!$C$16),IF(入力!$C$17=3,ROUND(地区標準卸価格!F729*ユーザ別掛け率!F729%,-入力!$C$16),""))),地区標準卸価格!F729))</f>
        <v>9700</v>
      </c>
      <c r="G729" s="20">
        <f>'6桁'!G729</f>
        <v>0</v>
      </c>
      <c r="H729" s="12" t="str">
        <f>IF(地区標準卸価格!H729="","",IF(ISNUMBER(地区標準卸価格!H729),IF(入力!$C$17=1,ROUNDDOWN(地区標準卸価格!H729*ユーザ別掛け率!H729%,-入力!$C$16),IF(入力!$C$17=2,ROUNDUP(地区標準卸価格!H729*ユーザ別掛け率!H729%,-入力!$C$16),IF(入力!$C$17=3,ROUND(地区標準卸価格!H729*ユーザ別掛け率!H729%,-入力!$C$16),""))),地区標準卸価格!H729))</f>
        <v/>
      </c>
      <c r="I729" s="20">
        <f>'6桁'!I729</f>
        <v>0</v>
      </c>
      <c r="J729" s="12" t="str">
        <f>IF(地区標準卸価格!J729="","",IF(ISNUMBER(地区標準卸価格!J729),IF(入力!$C$17=1,ROUNDDOWN(地区標準卸価格!J729*ユーザ別掛け率!J729%,-入力!$C$16),IF(入力!$C$17=2,ROUNDUP(地区標準卸価格!J729*ユーザ別掛け率!J729%,-入力!$C$16),IF(入力!$C$17=3,ROUND(地区標準卸価格!J729*ユーザ別掛け率!J729%,-入力!$C$16),""))),地区標準卸価格!J729))</f>
        <v/>
      </c>
      <c r="K729" s="20">
        <f>'6桁'!K729</f>
        <v>0</v>
      </c>
      <c r="L729" s="12" t="str">
        <f>IF(地区標準卸価格!L729="","",IF(ISNUMBER(地区標準卸価格!L729),IF(入力!$C$17=1,ROUNDDOWN(地区標準卸価格!L729*ユーザ別掛け率!L729%,-入力!$C$16),IF(入力!$C$17=2,ROUNDUP(地区標準卸価格!L729*ユーザ別掛け率!L729%,-入力!$C$16),IF(入力!$C$17=3,ROUND(地区標準卸価格!L729*ユーザ別掛け率!L729%,-入力!$C$16),""))),地区標準卸価格!L729))</f>
        <v/>
      </c>
      <c r="M729" s="20">
        <f>'6桁'!M729</f>
        <v>0</v>
      </c>
      <c r="N729" s="12" t="str">
        <f>IF(地区標準卸価格!N729="","",IF(ISNUMBER(地区標準卸価格!N729),IF(入力!$C$17=1,ROUNDDOWN(地区標準卸価格!N729*ユーザ別掛け率!N729%,-入力!$C$16),IF(入力!$C$17=2,ROUNDUP(地区標準卸価格!N729*ユーザ別掛け率!N729%,-入力!$C$16),IF(入力!$C$17=3,ROUND(地区標準卸価格!N729*ユーザ別掛け率!N729%,-入力!$C$16),""))),地区標準卸価格!N729))</f>
        <v/>
      </c>
      <c r="O729" s="20">
        <f>'6桁'!O729</f>
        <v>0</v>
      </c>
      <c r="P729" s="14" t="str">
        <f>IF(地区標準卸価格!P729="","",IF(ISNUMBER(地区標準卸価格!P729),IF(入力!$C$17=1,ROUNDDOWN(地区標準卸価格!P729*ユーザ別掛け率!P729%,-入力!$C$16),IF(入力!$C$17=2,ROUNDUP(地区標準卸価格!P729*ユーザ別掛け率!P729%,-入力!$C$16),IF(入力!$C$17=3,ROUND(地区標準卸価格!P729*ユーザ別掛け率!P729%,-入力!$C$16),""))),地区標準卸価格!P729))</f>
        <v/>
      </c>
      <c r="Q729" s="324">
        <f>'6桁'!Q729</f>
        <v>0</v>
      </c>
      <c r="V729" s="4"/>
      <c r="X729" s="4"/>
    </row>
    <row r="730" spans="2:27" ht="30" customHeight="1">
      <c r="B730" s="669"/>
      <c r="C730" s="674" t="s">
        <v>2111</v>
      </c>
      <c r="D730" s="675"/>
      <c r="E730" s="676"/>
      <c r="F730" s="12">
        <f>IF(地区標準卸価格!F730="","",IF(ISNUMBER(地区標準卸価格!F730),IF(入力!$C$17=1,ROUNDDOWN(地区標準卸価格!F730*ユーザ別掛け率!F730%,-入力!$C$16),IF(入力!$C$17=2,ROUNDUP(地区標準卸価格!F730*ユーザ別掛け率!F730%,-入力!$C$16),IF(入力!$C$17=3,ROUND(地区標準卸価格!F730*ユーザ別掛け率!F730%,-入力!$C$16),""))),地区標準卸価格!F730))</f>
        <v>10500</v>
      </c>
      <c r="G730" s="20">
        <f>'6桁'!G730</f>
        <v>0</v>
      </c>
      <c r="H730" s="12" t="str">
        <f>IF(地区標準卸価格!H730="","",IF(ISNUMBER(地区標準卸価格!H730),IF(入力!$C$17=1,ROUNDDOWN(地区標準卸価格!H730*ユーザ別掛け率!H730%,-入力!$C$16),IF(入力!$C$17=2,ROUNDUP(地区標準卸価格!H730*ユーザ別掛け率!H730%,-入力!$C$16),IF(入力!$C$17=3,ROUND(地区標準卸価格!H730*ユーザ別掛け率!H730%,-入力!$C$16),""))),地区標準卸価格!H730))</f>
        <v/>
      </c>
      <c r="I730" s="20">
        <f>'6桁'!I730</f>
        <v>0</v>
      </c>
      <c r="J730" s="12" t="str">
        <f>IF(地区標準卸価格!J730="","",IF(ISNUMBER(地区標準卸価格!J730),IF(入力!$C$17=1,ROUNDDOWN(地区標準卸価格!J730*ユーザ別掛け率!J730%,-入力!$C$16),IF(入力!$C$17=2,ROUNDUP(地区標準卸価格!J730*ユーザ別掛け率!J730%,-入力!$C$16),IF(入力!$C$17=3,ROUND(地区標準卸価格!J730*ユーザ別掛け率!J730%,-入力!$C$16),""))),地区標準卸価格!J730))</f>
        <v/>
      </c>
      <c r="K730" s="20">
        <f>'6桁'!K730</f>
        <v>0</v>
      </c>
      <c r="L730" s="12" t="str">
        <f>IF(地区標準卸価格!L730="","",IF(ISNUMBER(地区標準卸価格!L730),IF(入力!$C$17=1,ROUNDDOWN(地区標準卸価格!L730*ユーザ別掛け率!L730%,-入力!$C$16),IF(入力!$C$17=2,ROUNDUP(地区標準卸価格!L730*ユーザ別掛け率!L730%,-入力!$C$16),IF(入力!$C$17=3,ROUND(地区標準卸価格!L730*ユーザ別掛け率!L730%,-入力!$C$16),""))),地区標準卸価格!L730))</f>
        <v/>
      </c>
      <c r="M730" s="20">
        <f>'6桁'!M730</f>
        <v>0</v>
      </c>
      <c r="N730" s="12" t="str">
        <f>IF(地区標準卸価格!N730="","",IF(ISNUMBER(地区標準卸価格!N730),IF(入力!$C$17=1,ROUNDDOWN(地区標準卸価格!N730*ユーザ別掛け率!N730%,-入力!$C$16),IF(入力!$C$17=2,ROUNDUP(地区標準卸価格!N730*ユーザ別掛け率!N730%,-入力!$C$16),IF(入力!$C$17=3,ROUND(地区標準卸価格!N730*ユーザ別掛け率!N730%,-入力!$C$16),""))),地区標準卸価格!N730))</f>
        <v/>
      </c>
      <c r="O730" s="20">
        <f>'6桁'!O730</f>
        <v>0</v>
      </c>
      <c r="P730" s="14" t="str">
        <f>IF(地区標準卸価格!P730="","",IF(ISNUMBER(地区標準卸価格!P730),IF(入力!$C$17=1,ROUNDDOWN(地区標準卸価格!P730*ユーザ別掛け率!P730%,-入力!$C$16),IF(入力!$C$17=2,ROUNDUP(地区標準卸価格!P730*ユーザ別掛け率!P730%,-入力!$C$16),IF(入力!$C$17=3,ROUND(地区標準卸価格!P730*ユーザ別掛け率!P730%,-入力!$C$16),""))),地区標準卸価格!P730))</f>
        <v/>
      </c>
      <c r="Q730" s="324">
        <f>'6桁'!Q730</f>
        <v>0</v>
      </c>
      <c r="V730" s="4"/>
      <c r="X730" s="4"/>
    </row>
    <row r="731" spans="2:27" ht="30" customHeight="1">
      <c r="B731" s="670"/>
      <c r="C731" s="677" t="s">
        <v>2112</v>
      </c>
      <c r="D731" s="678"/>
      <c r="E731" s="679"/>
      <c r="F731" s="100">
        <f>IF(地区標準卸価格!F731="","",IF(ISNUMBER(地区標準卸価格!F731),IF(入力!$C$17=1,ROUNDDOWN(地区標準卸価格!F731*ユーザ別掛け率!F731%,-入力!$C$16),IF(入力!$C$17=2,ROUNDUP(地区標準卸価格!F731*ユーザ別掛け率!F731%,-入力!$C$16),IF(入力!$C$17=3,ROUND(地区標準卸価格!F731*ユーザ別掛け率!F731%,-入力!$C$16),""))),地区標準卸価格!F731))</f>
        <v>11000</v>
      </c>
      <c r="G731" s="98">
        <f>'6桁'!G731</f>
        <v>0</v>
      </c>
      <c r="H731" s="100" t="str">
        <f>IF(地区標準卸価格!H731="","",IF(ISNUMBER(地区標準卸価格!H731),IF(入力!$C$17=1,ROUNDDOWN(地区標準卸価格!H731*ユーザ別掛け率!H731%,-入力!$C$16),IF(入力!$C$17=2,ROUNDUP(地区標準卸価格!H731*ユーザ別掛け率!H731%,-入力!$C$16),IF(入力!$C$17=3,ROUND(地区標準卸価格!H731*ユーザ別掛け率!H731%,-入力!$C$16),""))),地区標準卸価格!H731))</f>
        <v/>
      </c>
      <c r="I731" s="98">
        <f>'6桁'!I731</f>
        <v>0</v>
      </c>
      <c r="J731" s="100" t="str">
        <f>IF(地区標準卸価格!J731="","",IF(ISNUMBER(地区標準卸価格!J731),IF(入力!$C$17=1,ROUNDDOWN(地区標準卸価格!J731*ユーザ別掛け率!J731%,-入力!$C$16),IF(入力!$C$17=2,ROUNDUP(地区標準卸価格!J731*ユーザ別掛け率!J731%,-入力!$C$16),IF(入力!$C$17=3,ROUND(地区標準卸価格!J731*ユーザ別掛け率!J731%,-入力!$C$16),""))),地区標準卸価格!J731))</f>
        <v/>
      </c>
      <c r="K731" s="98">
        <f>'6桁'!K731</f>
        <v>0</v>
      </c>
      <c r="L731" s="100" t="str">
        <f>IF(地区標準卸価格!L731="","",IF(ISNUMBER(地区標準卸価格!L731),IF(入力!$C$17=1,ROUNDDOWN(地区標準卸価格!L731*ユーザ別掛け率!L731%,-入力!$C$16),IF(入力!$C$17=2,ROUNDUP(地区標準卸価格!L731*ユーザ別掛け率!L731%,-入力!$C$16),IF(入力!$C$17=3,ROUND(地区標準卸価格!L731*ユーザ別掛け率!L731%,-入力!$C$16),""))),地区標準卸価格!L731))</f>
        <v/>
      </c>
      <c r="M731" s="98">
        <f>'6桁'!M731</f>
        <v>0</v>
      </c>
      <c r="N731" s="100" t="str">
        <f>IF(地区標準卸価格!N731="","",IF(ISNUMBER(地区標準卸価格!N731),IF(入力!$C$17=1,ROUNDDOWN(地区標準卸価格!N731*ユーザ別掛け率!N731%,-入力!$C$16),IF(入力!$C$17=2,ROUNDUP(地区標準卸価格!N731*ユーザ別掛け率!N731%,-入力!$C$16),IF(入力!$C$17=3,ROUND(地区標準卸価格!N731*ユーザ別掛け率!N731%,-入力!$C$16),""))),地区標準卸価格!N731))</f>
        <v/>
      </c>
      <c r="O731" s="98">
        <f>'6桁'!O731</f>
        <v>0</v>
      </c>
      <c r="P731" s="154" t="str">
        <f>IF(地区標準卸価格!P731="","",IF(ISNUMBER(地区標準卸価格!P731),IF(入力!$C$17=1,ROUNDDOWN(地区標準卸価格!P731*ユーザ別掛け率!P731%,-入力!$C$16),IF(入力!$C$17=2,ROUNDUP(地区標準卸価格!P731*ユーザ別掛け率!P731%,-入力!$C$16),IF(入力!$C$17=3,ROUND(地区標準卸価格!P731*ユーザ別掛け率!P731%,-入力!$C$16),""))),地区標準卸価格!P731))</f>
        <v/>
      </c>
      <c r="Q731" s="333">
        <f>'6桁'!Q731</f>
        <v>0</v>
      </c>
      <c r="V731" s="4"/>
      <c r="X731" s="4"/>
    </row>
    <row r="732" spans="2:27" ht="30" customHeight="1" thickBot="1">
      <c r="B732" s="382">
        <v>10</v>
      </c>
      <c r="C732" s="688" t="s">
        <v>2113</v>
      </c>
      <c r="D732" s="689"/>
      <c r="E732" s="690"/>
      <c r="F732" s="393" t="str">
        <f>IF(地区標準卸価格!F732="","",IF(ISNUMBER(地区標準卸価格!F732),IF(入力!$C$17=1,ROUNDDOWN(地区標準卸価格!F732*ユーザ別掛け率!F732%,-入力!$C$16),IF(入力!$C$17=2,ROUNDUP(地区標準卸価格!F732*ユーザ別掛け率!F732%,-入力!$C$16),IF(入力!$C$17=3,ROUND(地区標準卸価格!F732*ユーザ別掛け率!F732%,-入力!$C$16),""))),地区標準卸価格!F732))</f>
        <v/>
      </c>
      <c r="G732" s="157">
        <f>'6桁'!G732</f>
        <v>0</v>
      </c>
      <c r="H732" s="393" t="str">
        <f>IF(地区標準卸価格!H732="","",IF(ISNUMBER(地区標準卸価格!H732),IF(入力!$C$17=1,ROUNDDOWN(地区標準卸価格!H732*ユーザ別掛け率!H732%,-入力!$C$16),IF(入力!$C$17=2,ROUNDUP(地区標準卸価格!H732*ユーザ別掛け率!H732%,-入力!$C$16),IF(入力!$C$17=3,ROUND(地区標準卸価格!H732*ユーザ別掛け率!H732%,-入力!$C$16),""))),地区標準卸価格!H732))</f>
        <v/>
      </c>
      <c r="I732" s="157">
        <f>'6桁'!I732</f>
        <v>0</v>
      </c>
      <c r="J732" s="393">
        <f>IF(地区標準卸価格!J732="","",IF(ISNUMBER(地区標準卸価格!J732),IF(入力!$C$17=1,ROUNDDOWN(地区標準卸価格!J732*ユーザ別掛け率!J732%,-入力!$C$16),IF(入力!$C$17=2,ROUNDUP(地区標準卸価格!J732*ユーザ別掛け率!J732%,-入力!$C$16),IF(入力!$C$17=3,ROUND(地区標準卸価格!J732*ユーザ別掛け率!J732%,-入力!$C$16),""))),地区標準卸価格!J732))</f>
        <v>6500</v>
      </c>
      <c r="K732" s="157" t="str">
        <f>'6桁'!K732</f>
        <v>※</v>
      </c>
      <c r="L732" s="393" t="str">
        <f>IF(地区標準卸価格!L732="","",IF(ISNUMBER(地区標準卸価格!L732),IF(入力!$C$17=1,ROUNDDOWN(地区標準卸価格!L732*ユーザ別掛け率!L732%,-入力!$C$16),IF(入力!$C$17=2,ROUNDUP(地区標準卸価格!L732*ユーザ別掛け率!L732%,-入力!$C$16),IF(入力!$C$17=3,ROUND(地区標準卸価格!L732*ユーザ別掛け率!L732%,-入力!$C$16),""))),地区標準卸価格!L732))</f>
        <v/>
      </c>
      <c r="M732" s="157">
        <f>'6桁'!M732</f>
        <v>0</v>
      </c>
      <c r="N732" s="393" t="str">
        <f>IF(地区標準卸価格!N732="","",IF(ISNUMBER(地区標準卸価格!N732),IF(入力!$C$17=1,ROUNDDOWN(地区標準卸価格!N732*ユーザ別掛け率!N732%,-入力!$C$16),IF(入力!$C$17=2,ROUNDUP(地区標準卸価格!N732*ユーザ別掛け率!N732%,-入力!$C$16),IF(入力!$C$17=3,ROUND(地区標準卸価格!N732*ユーザ別掛け率!N732%,-入力!$C$16),""))),地区標準卸価格!N732))</f>
        <v/>
      </c>
      <c r="O732" s="157">
        <f>'6桁'!O732</f>
        <v>0</v>
      </c>
      <c r="P732" s="158" t="str">
        <f>IF(地区標準卸価格!P732="","",IF(ISNUMBER(地区標準卸価格!P732),IF(入力!$C$17=1,ROUNDDOWN(地区標準卸価格!P732*ユーザ別掛け率!P732%,-入力!$C$16),IF(入力!$C$17=2,ROUNDUP(地区標準卸価格!P732*ユーザ別掛け率!P732%,-入力!$C$16),IF(入力!$C$17=3,ROUND(地区標準卸価格!P732*ユーザ別掛け率!P732%,-入力!$C$16),""))),地区標準卸価格!P732))</f>
        <v/>
      </c>
      <c r="Q732" s="470">
        <f>'6桁'!Q732</f>
        <v>0</v>
      </c>
      <c r="V732" s="4"/>
      <c r="X732" s="4"/>
    </row>
    <row r="733" spans="2:27" ht="52.5" customHeight="1">
      <c r="B733" s="545" t="s">
        <v>2119</v>
      </c>
      <c r="C733" s="588"/>
      <c r="D733" s="588"/>
      <c r="E733" s="588"/>
      <c r="F733" s="588"/>
      <c r="G733" s="588"/>
      <c r="H733" s="588"/>
      <c r="I733" s="588"/>
      <c r="J733" s="588"/>
      <c r="K733" s="588"/>
      <c r="L733" s="588"/>
      <c r="M733" s="588"/>
      <c r="N733" s="589"/>
      <c r="O733" s="589"/>
      <c r="P733" s="589"/>
      <c r="Q733" s="589"/>
      <c r="R733" s="589"/>
      <c r="S733" s="589"/>
    </row>
    <row r="734" spans="2:27" ht="13.5" customHeight="1">
      <c r="C734" s="315"/>
      <c r="D734" s="315"/>
      <c r="E734" s="315"/>
      <c r="F734" s="81"/>
      <c r="G734" s="315"/>
      <c r="H734" s="10"/>
      <c r="I734" s="17"/>
      <c r="J734" s="10"/>
      <c r="K734" s="17"/>
      <c r="L734" s="10"/>
      <c r="M734" s="22"/>
      <c r="N734" s="10"/>
      <c r="O734" s="407"/>
      <c r="P734" s="10"/>
      <c r="Q734" s="17"/>
    </row>
    <row r="735" spans="2:27" ht="14.25" customHeight="1" thickBot="1">
      <c r="B735" s="54"/>
      <c r="C735" s="315"/>
      <c r="D735" s="315"/>
      <c r="E735" s="315"/>
      <c r="F735" s="10"/>
      <c r="G735" s="17"/>
      <c r="H735" s="10"/>
      <c r="I735" s="17"/>
      <c r="J735" s="10"/>
      <c r="K735" s="22"/>
      <c r="L735" s="10"/>
      <c r="M735" s="17"/>
      <c r="N735" s="10"/>
      <c r="O735" s="407"/>
      <c r="P735" s="10"/>
      <c r="Q735" s="22"/>
    </row>
    <row r="736" spans="2:27" ht="25.5" customHeight="1" thickTop="1" thickBot="1">
      <c r="B736" s="518" t="s">
        <v>36</v>
      </c>
      <c r="C736" s="519"/>
      <c r="D736" s="519"/>
      <c r="E736" s="519"/>
      <c r="F736" s="519"/>
      <c r="G736" s="519"/>
      <c r="H736" s="519"/>
      <c r="I736" s="519"/>
      <c r="J736" s="519"/>
      <c r="K736" s="519"/>
      <c r="L736" s="519"/>
      <c r="M736" s="519"/>
      <c r="N736" s="519"/>
      <c r="O736" s="519"/>
      <c r="P736" s="519"/>
      <c r="Q736" s="519"/>
      <c r="R736" s="519"/>
      <c r="S736" s="519"/>
      <c r="T736" s="519"/>
      <c r="U736" s="519"/>
      <c r="V736" s="519"/>
      <c r="W736" s="519"/>
      <c r="X736" s="519"/>
      <c r="Y736" s="519"/>
      <c r="Z736" s="519"/>
      <c r="AA736" s="520"/>
    </row>
    <row r="737" spans="2:24" ht="20.25" customHeight="1" thickTop="1" thickBot="1"/>
    <row r="738" spans="2:24" ht="20.100000000000001" customHeight="1" thickBot="1">
      <c r="B738" s="691" t="s">
        <v>452</v>
      </c>
      <c r="C738" s="534" t="s">
        <v>524</v>
      </c>
      <c r="D738" s="637"/>
      <c r="E738" s="637"/>
      <c r="F738" s="531" t="s">
        <v>453</v>
      </c>
      <c r="G738" s="532"/>
      <c r="H738" s="532"/>
      <c r="I738" s="532"/>
      <c r="J738" s="532"/>
      <c r="K738" s="532"/>
      <c r="L738" s="532"/>
      <c r="M738" s="532"/>
      <c r="N738" s="532"/>
      <c r="O738" s="532"/>
      <c r="P738" s="532"/>
      <c r="Q738" s="533"/>
      <c r="R738" s="11"/>
      <c r="S738" s="11"/>
      <c r="X738" s="4"/>
    </row>
    <row r="739" spans="2:24" ht="39.950000000000003" customHeight="1">
      <c r="B739" s="692"/>
      <c r="C739" s="536"/>
      <c r="D739" s="547"/>
      <c r="E739" s="547"/>
      <c r="F739" s="683" t="s">
        <v>932</v>
      </c>
      <c r="G739" s="694"/>
      <c r="H739" s="683" t="s">
        <v>935</v>
      </c>
      <c r="I739" s="694"/>
      <c r="J739" s="695" t="s">
        <v>847</v>
      </c>
      <c r="K739" s="694"/>
      <c r="L739" s="683" t="s">
        <v>848</v>
      </c>
      <c r="M739" s="694"/>
      <c r="N739" s="683" t="s">
        <v>849</v>
      </c>
      <c r="O739" s="694"/>
      <c r="P739" s="683" t="s">
        <v>2120</v>
      </c>
      <c r="Q739" s="694"/>
      <c r="V739" s="4"/>
      <c r="X739" s="4"/>
    </row>
    <row r="740" spans="2:24" ht="20.100000000000001" customHeight="1" thickBot="1">
      <c r="B740" s="693" t="s">
        <v>525</v>
      </c>
      <c r="C740" s="538"/>
      <c r="D740" s="618"/>
      <c r="E740" s="618"/>
      <c r="F740" s="514" t="s">
        <v>825</v>
      </c>
      <c r="G740" s="515"/>
      <c r="H740" s="514" t="s">
        <v>825</v>
      </c>
      <c r="I740" s="515"/>
      <c r="J740" s="555" t="s">
        <v>825</v>
      </c>
      <c r="K740" s="515"/>
      <c r="L740" s="514" t="s">
        <v>825</v>
      </c>
      <c r="M740" s="515"/>
      <c r="N740" s="514" t="s">
        <v>825</v>
      </c>
      <c r="O740" s="515"/>
      <c r="P740" s="514" t="s">
        <v>825</v>
      </c>
      <c r="Q740" s="515"/>
      <c r="V740" s="4"/>
      <c r="X740" s="4"/>
    </row>
    <row r="741" spans="2:24" ht="30" customHeight="1">
      <c r="B741" s="687">
        <v>16</v>
      </c>
      <c r="C741" s="680" t="s">
        <v>64</v>
      </c>
      <c r="D741" s="681"/>
      <c r="E741" s="682"/>
      <c r="F741" s="172" t="str">
        <f>IF(地区標準卸価格!F741="","",IF(ISNUMBER(地区標準卸価格!F741),IF(入力!$C$17=1,ROUNDDOWN(地区標準卸価格!F741*ユーザ別掛け率!F741%,-入力!$C$16),IF(入力!$C$17=2,ROUNDUP(地区標準卸価格!F741*ユーザ別掛け率!F741%,-入力!$C$16),IF(入力!$C$17=3,ROUND(地区標準卸価格!F741*ユーザ別掛け率!F741%,-入力!$C$16),""))),地区標準卸価格!F741))</f>
        <v/>
      </c>
      <c r="G741" s="125">
        <f>'6桁'!G741</f>
        <v>0</v>
      </c>
      <c r="H741" s="208" t="str">
        <f>IF(地区標準卸価格!H741="","",IF(ISNUMBER(地区標準卸価格!H741),IF(入力!$C$17=1,ROUNDDOWN(地区標準卸価格!H741*ユーザ別掛け率!H741%,-入力!$C$16),IF(入力!$C$17=2,ROUNDUP(地区標準卸価格!H741*ユーザ別掛け率!H741%,-入力!$C$16),IF(入力!$C$17=3,ROUND(地区標準卸価格!H741*ユーザ別掛け率!H741%,-入力!$C$16),""))),地区標準卸価格!H741))</f>
        <v/>
      </c>
      <c r="I741" s="125">
        <f>'6桁'!I741</f>
        <v>0</v>
      </c>
      <c r="J741" s="172">
        <f>IF(地区標準卸価格!J741="","",IF(ISNUMBER(地区標準卸価格!J741),IF(入力!$C$17=1,ROUNDDOWN(地区標準卸価格!J741*ユーザ別掛け率!J741%,-入力!$C$16),IF(入力!$C$17=2,ROUNDUP(地区標準卸価格!J741*ユーザ別掛け率!J741%,-入力!$C$16),IF(入力!$C$17=3,ROUND(地区標準卸価格!J741*ユーザ別掛け率!J741%,-入力!$C$16),""))),地区標準卸価格!J741))</f>
        <v>30600</v>
      </c>
      <c r="K741" s="125">
        <f>'6桁'!K741</f>
        <v>0</v>
      </c>
      <c r="L741" s="182" t="str">
        <f>IF(地区標準卸価格!L741="","",IF(ISNUMBER(地区標準卸価格!L741),IF(入力!$C$17=1,ROUNDDOWN(地区標準卸価格!L741*ユーザ別掛け率!L741%,-入力!$C$16),IF(入力!$C$17=2,ROUNDUP(地区標準卸価格!L741*ユーザ別掛け率!L741%,-入力!$C$16),IF(入力!$C$17=3,ROUND(地区標準卸価格!L741*ユーザ別掛け率!L741%,-入力!$C$16),""))),地区標準卸価格!L741))</f>
        <v/>
      </c>
      <c r="M741" s="125">
        <f>'6桁'!M741</f>
        <v>0</v>
      </c>
      <c r="N741" s="172" t="str">
        <f>IF(地区標準卸価格!N741="","",IF(ISNUMBER(地区標準卸価格!N741),IF(入力!$C$17=1,ROUNDDOWN(地区標準卸価格!N741*ユーザ別掛け率!N741%,-入力!$C$16),IF(入力!$C$17=2,ROUNDUP(地区標準卸価格!N741*ユーザ別掛け率!N741%,-入力!$C$16),IF(入力!$C$17=3,ROUND(地区標準卸価格!N741*ユーザ別掛け率!N741%,-入力!$C$16),""))),地区標準卸価格!N741))</f>
        <v/>
      </c>
      <c r="O741" s="125">
        <f>'6桁'!O741</f>
        <v>0</v>
      </c>
      <c r="P741" s="172" t="str">
        <f>IF(地区標準卸価格!P741="","",IF(ISNUMBER(地区標準卸価格!P741),IF(入力!$C$17=1,ROUNDDOWN(地区標準卸価格!P741*ユーザ別掛け率!P741%,-入力!$C$16),IF(入力!$C$17=2,ROUNDUP(地区標準卸価格!P741*ユーザ別掛け率!P741%,-入力!$C$16),IF(入力!$C$17=3,ROUND(地区標準卸価格!P741*ユーザ別掛け率!P741%,-入力!$C$16),""))),地区標準卸価格!P741))</f>
        <v/>
      </c>
      <c r="Q741" s="125">
        <f>'6桁'!Q741</f>
        <v>0</v>
      </c>
      <c r="V741" s="4"/>
      <c r="X741" s="4"/>
    </row>
    <row r="742" spans="2:24" ht="30" customHeight="1">
      <c r="B742" s="669"/>
      <c r="C742" s="674" t="s">
        <v>829</v>
      </c>
      <c r="D742" s="675"/>
      <c r="E742" s="676"/>
      <c r="F742" s="176">
        <f>IF(地区標準卸価格!F742="","",IF(ISNUMBER(地区標準卸価格!F742),IF(入力!$C$17=1,ROUNDDOWN(地区標準卸価格!F742*ユーザ別掛け率!F742%,-入力!$C$16),IF(入力!$C$17=2,ROUNDUP(地区標準卸価格!F742*ユーザ別掛け率!F742%,-入力!$C$16),IF(入力!$C$17=3,ROUND(地区標準卸価格!F742*ユーザ別掛け率!F742%,-入力!$C$16),""))),地区標準卸価格!F742))</f>
        <v>31600</v>
      </c>
      <c r="G742" s="96">
        <f>'6桁'!G742</f>
        <v>0</v>
      </c>
      <c r="H742" s="209" t="str">
        <f>IF(地区標準卸価格!H742="","",IF(ISNUMBER(地区標準卸価格!H742),IF(入力!$C$17=1,ROUNDDOWN(地区標準卸価格!H742*ユーザ別掛け率!H742%,-入力!$C$16),IF(入力!$C$17=2,ROUNDUP(地区標準卸価格!H742*ユーザ別掛け率!H742%,-入力!$C$16),IF(入力!$C$17=3,ROUND(地区標準卸価格!H742*ユーザ別掛け率!H742%,-入力!$C$16),""))),地区標準卸価格!H742))</f>
        <v/>
      </c>
      <c r="I742" s="96">
        <f>'6桁'!I742</f>
        <v>0</v>
      </c>
      <c r="J742" s="176" t="str">
        <f>IF(地区標準卸価格!J742="","",IF(ISNUMBER(地区標準卸価格!J742),IF(入力!$C$17=1,ROUNDDOWN(地区標準卸価格!J742*ユーザ別掛け率!J742%,-入力!$C$16),IF(入力!$C$17=2,ROUNDUP(地区標準卸価格!J742*ユーザ別掛け率!J742%,-入力!$C$16),IF(入力!$C$17=3,ROUND(地区標準卸価格!J742*ユーザ別掛け率!J742%,-入力!$C$16),""))),地区標準卸価格!J742))</f>
        <v/>
      </c>
      <c r="K742" s="96">
        <f>'6桁'!K742</f>
        <v>0</v>
      </c>
      <c r="L742" s="183">
        <f>IF(地区標準卸価格!L742="","",IF(ISNUMBER(地区標準卸価格!L742),IF(入力!$C$17=1,ROUNDDOWN(地区標準卸価格!L742*ユーザ別掛け率!L742%,-入力!$C$16),IF(入力!$C$17=2,ROUNDUP(地区標準卸価格!L742*ユーザ別掛け率!L742%,-入力!$C$16),IF(入力!$C$17=3,ROUND(地区標準卸価格!L742*ユーザ別掛け率!L742%,-入力!$C$16),""))),地区標準卸価格!L742))</f>
        <v>31200</v>
      </c>
      <c r="M742" s="96">
        <f>'6桁'!M742</f>
        <v>0</v>
      </c>
      <c r="N742" s="176" t="str">
        <f>IF(地区標準卸価格!N742="","",IF(ISNUMBER(地区標準卸価格!N742),IF(入力!$C$17=1,ROUNDDOWN(地区標準卸価格!N742*ユーザ別掛け率!N742%,-入力!$C$16),IF(入力!$C$17=2,ROUNDUP(地区標準卸価格!N742*ユーザ別掛け率!N742%,-入力!$C$16),IF(入力!$C$17=3,ROUND(地区標準卸価格!N742*ユーザ別掛け率!N742%,-入力!$C$16),""))),地区標準卸価格!N742))</f>
        <v/>
      </c>
      <c r="O742" s="96">
        <f>'6桁'!O742</f>
        <v>0</v>
      </c>
      <c r="P742" s="176" t="str">
        <f>IF(地区標準卸価格!P742="","",IF(ISNUMBER(地区標準卸価格!P742),IF(入力!$C$17=1,ROUNDDOWN(地区標準卸価格!P742*ユーザ別掛け率!P742%,-入力!$C$16),IF(入力!$C$17=2,ROUNDUP(地区標準卸価格!P742*ユーザ別掛け率!P742%,-入力!$C$16),IF(入力!$C$17=3,ROUND(地区標準卸価格!P742*ユーザ別掛け率!P742%,-入力!$C$16),""))),地区標準卸価格!P742))</f>
        <v/>
      </c>
      <c r="Q742" s="96">
        <f>'6桁'!Q742</f>
        <v>0</v>
      </c>
      <c r="V742" s="4"/>
      <c r="X742" s="4"/>
    </row>
    <row r="743" spans="2:24" ht="30" customHeight="1">
      <c r="B743" s="669"/>
      <c r="C743" s="674" t="s">
        <v>526</v>
      </c>
      <c r="D743" s="675"/>
      <c r="E743" s="676"/>
      <c r="F743" s="176" t="str">
        <f>IF(地区標準卸価格!F743="","",IF(ISNUMBER(地区標準卸価格!F743),IF(入力!$C$17=1,ROUNDDOWN(地区標準卸価格!F743*ユーザ別掛け率!F743%,-入力!$C$16),IF(入力!$C$17=2,ROUNDUP(地区標準卸価格!F743*ユーザ別掛け率!F743%,-入力!$C$16),IF(入力!$C$17=3,ROUND(地区標準卸価格!F743*ユーザ別掛け率!F743%,-入力!$C$16),""))),地区標準卸価格!F743))</f>
        <v/>
      </c>
      <c r="G743" s="96">
        <f>'6桁'!G743</f>
        <v>0</v>
      </c>
      <c r="H743" s="209" t="str">
        <f>IF(地区標準卸価格!H743="","",IF(ISNUMBER(地区標準卸価格!H743),IF(入力!$C$17=1,ROUNDDOWN(地区標準卸価格!H743*ユーザ別掛け率!H743%,-入力!$C$16),IF(入力!$C$17=2,ROUNDUP(地区標準卸価格!H743*ユーザ別掛け率!H743%,-入力!$C$16),IF(入力!$C$17=3,ROUND(地区標準卸価格!H743*ユーザ別掛け率!H743%,-入力!$C$16),""))),地区標準卸価格!H743))</f>
        <v/>
      </c>
      <c r="I743" s="96">
        <f>'6桁'!I743</f>
        <v>0</v>
      </c>
      <c r="J743" s="176" t="str">
        <f>IF(地区標準卸価格!J743="","",IF(ISNUMBER(地区標準卸価格!J743),IF(入力!$C$17=1,ROUNDDOWN(地区標準卸価格!J743*ユーザ別掛け率!J743%,-入力!$C$16),IF(入力!$C$17=2,ROUNDUP(地区標準卸価格!J743*ユーザ別掛け率!J743%,-入力!$C$16),IF(入力!$C$17=3,ROUND(地区標準卸価格!J743*ユーザ別掛け率!J743%,-入力!$C$16),""))),地区標準卸価格!J743))</f>
        <v/>
      </c>
      <c r="K743" s="96">
        <f>'6桁'!K743</f>
        <v>0</v>
      </c>
      <c r="L743" s="183" t="str">
        <f>IF(地区標準卸価格!L743="","",IF(ISNUMBER(地区標準卸価格!L743),IF(入力!$C$17=1,ROUNDDOWN(地区標準卸価格!L743*ユーザ別掛け率!L743%,-入力!$C$16),IF(入力!$C$17=2,ROUNDUP(地区標準卸価格!L743*ユーザ別掛け率!L743%,-入力!$C$16),IF(入力!$C$17=3,ROUND(地区標準卸価格!L743*ユーザ別掛け率!L743%,-入力!$C$16),""))),地区標準卸価格!L743))</f>
        <v/>
      </c>
      <c r="M743" s="96">
        <f>'6桁'!M743</f>
        <v>0</v>
      </c>
      <c r="N743" s="176">
        <f>IF(地区標準卸価格!N743="","",IF(ISNUMBER(地区標準卸価格!N743),IF(入力!$C$17=1,ROUNDDOWN(地区標準卸価格!N743*ユーザ別掛け率!N743%,-入力!$C$16),IF(入力!$C$17=2,ROUNDUP(地区標準卸価格!N743*ユーザ別掛け率!N743%,-入力!$C$16),IF(入力!$C$17=3,ROUND(地区標準卸価格!N743*ユーザ別掛け率!N743%,-入力!$C$16),""))),地区標準卸価格!N743))</f>
        <v>31300</v>
      </c>
      <c r="O743" s="96">
        <f>'6桁'!O743</f>
        <v>0</v>
      </c>
      <c r="P743" s="176" t="str">
        <f>IF(地区標準卸価格!P743="","",IF(ISNUMBER(地区標準卸価格!P743),IF(入力!$C$17=1,ROUNDDOWN(地区標準卸価格!P743*ユーザ別掛け率!P743%,-入力!$C$16),IF(入力!$C$17=2,ROUNDUP(地区標準卸価格!P743*ユーザ別掛け率!P743%,-入力!$C$16),IF(入力!$C$17=3,ROUND(地区標準卸価格!P743*ユーザ別掛け率!P743%,-入力!$C$16),""))),地区標準卸価格!P743))</f>
        <v/>
      </c>
      <c r="Q743" s="96">
        <f>'6桁'!Q743</f>
        <v>0</v>
      </c>
      <c r="V743" s="4"/>
      <c r="X743" s="4"/>
    </row>
    <row r="744" spans="2:24" ht="30" customHeight="1">
      <c r="B744" s="669"/>
      <c r="C744" s="674" t="s">
        <v>830</v>
      </c>
      <c r="D744" s="675"/>
      <c r="E744" s="676"/>
      <c r="F744" s="176">
        <f>IF(地区標準卸価格!F744="","",IF(ISNUMBER(地区標準卸価格!F744),IF(入力!$C$17=1,ROUNDDOWN(地区標準卸価格!F744*ユーザ別掛け率!F744%,-入力!$C$16),IF(入力!$C$17=2,ROUNDUP(地区標準卸価格!F744*ユーザ別掛け率!F744%,-入力!$C$16),IF(入力!$C$17=3,ROUND(地区標準卸価格!F744*ユーザ別掛け率!F744%,-入力!$C$16),""))),地区標準卸価格!F744))</f>
        <v>23100</v>
      </c>
      <c r="G744" s="96">
        <f>'6桁'!G744</f>
        <v>0</v>
      </c>
      <c r="H744" s="209" t="str">
        <f>IF(地区標準卸価格!H744="","",IF(ISNUMBER(地区標準卸価格!H744),IF(入力!$C$17=1,ROUNDDOWN(地区標準卸価格!H744*ユーザ別掛け率!H744%,-入力!$C$16),IF(入力!$C$17=2,ROUNDUP(地区標準卸価格!H744*ユーザ別掛け率!H744%,-入力!$C$16),IF(入力!$C$17=3,ROUND(地区標準卸価格!H744*ユーザ別掛け率!H744%,-入力!$C$16),""))),地区標準卸価格!H744))</f>
        <v/>
      </c>
      <c r="I744" s="96">
        <f>'6桁'!I744</f>
        <v>0</v>
      </c>
      <c r="J744" s="176" t="str">
        <f>IF(地区標準卸価格!J744="","",IF(ISNUMBER(地区標準卸価格!J744),IF(入力!$C$17=1,ROUNDDOWN(地区標準卸価格!J744*ユーザ別掛け率!J744%,-入力!$C$16),IF(入力!$C$17=2,ROUNDUP(地区標準卸価格!J744*ユーザ別掛け率!J744%,-入力!$C$16),IF(入力!$C$17=3,ROUND(地区標準卸価格!J744*ユーザ別掛け率!J744%,-入力!$C$16),""))),地区標準卸価格!J744))</f>
        <v/>
      </c>
      <c r="K744" s="96">
        <f>'6桁'!K744</f>
        <v>0</v>
      </c>
      <c r="L744" s="183" t="str">
        <f>IF(地区標準卸価格!L744="","",IF(ISNUMBER(地区標準卸価格!L744),IF(入力!$C$17=1,ROUNDDOWN(地区標準卸価格!L744*ユーザ別掛け率!L744%,-入力!$C$16),IF(入力!$C$17=2,ROUNDUP(地区標準卸価格!L744*ユーザ別掛け率!L744%,-入力!$C$16),IF(入力!$C$17=3,ROUND(地区標準卸価格!L744*ユーザ別掛け率!L744%,-入力!$C$16),""))),地区標準卸価格!L744))</f>
        <v/>
      </c>
      <c r="M744" s="96">
        <f>'6桁'!M744</f>
        <v>0</v>
      </c>
      <c r="N744" s="176" t="str">
        <f>IF(地区標準卸価格!N744="","",IF(ISNUMBER(地区標準卸価格!N744),IF(入力!$C$17=1,ROUNDDOWN(地区標準卸価格!N744*ユーザ別掛け率!N744%,-入力!$C$16),IF(入力!$C$17=2,ROUNDUP(地区標準卸価格!N744*ユーザ別掛け率!N744%,-入力!$C$16),IF(入力!$C$17=3,ROUND(地区標準卸価格!N744*ユーザ別掛け率!N744%,-入力!$C$16),""))),地区標準卸価格!N744))</f>
        <v/>
      </c>
      <c r="O744" s="96">
        <f>'6桁'!O744</f>
        <v>0</v>
      </c>
      <c r="P744" s="176" t="str">
        <f>IF(地区標準卸価格!P744="","",IF(ISNUMBER(地区標準卸価格!P744),IF(入力!$C$17=1,ROUNDDOWN(地区標準卸価格!P744*ユーザ別掛け率!P744%,-入力!$C$16),IF(入力!$C$17=2,ROUNDUP(地区標準卸価格!P744*ユーザ別掛け率!P744%,-入力!$C$16),IF(入力!$C$17=3,ROUND(地区標準卸価格!P744*ユーザ別掛け率!P744%,-入力!$C$16),""))),地区標準卸価格!P744))</f>
        <v/>
      </c>
      <c r="Q744" s="96">
        <f>'6桁'!Q744</f>
        <v>0</v>
      </c>
      <c r="V744" s="4"/>
      <c r="X744" s="4"/>
    </row>
    <row r="745" spans="2:24" ht="30" customHeight="1">
      <c r="B745" s="669"/>
      <c r="C745" s="674" t="s">
        <v>831</v>
      </c>
      <c r="D745" s="675"/>
      <c r="E745" s="676"/>
      <c r="F745" s="176">
        <f>IF(地区標準卸価格!F745="","",IF(ISNUMBER(地区標準卸価格!F745),IF(入力!$C$17=1,ROUNDDOWN(地区標準卸価格!F745*ユーザ別掛け率!F745%,-入力!$C$16),IF(入力!$C$17=2,ROUNDUP(地区標準卸価格!F745*ユーザ別掛け率!F745%,-入力!$C$16),IF(入力!$C$17=3,ROUND(地区標準卸価格!F745*ユーザ別掛け率!F745%,-入力!$C$16),""))),地区標準卸価格!F745))</f>
        <v>27800</v>
      </c>
      <c r="G745" s="96">
        <f>'6桁'!G745</f>
        <v>0</v>
      </c>
      <c r="H745" s="209" t="str">
        <f>IF(地区標準卸価格!H745="","",IF(ISNUMBER(地区標準卸価格!H745),IF(入力!$C$17=1,ROUNDDOWN(地区標準卸価格!H745*ユーザ別掛け率!H745%,-入力!$C$16),IF(入力!$C$17=2,ROUNDUP(地区標準卸価格!H745*ユーザ別掛け率!H745%,-入力!$C$16),IF(入力!$C$17=3,ROUND(地区標準卸価格!H745*ユーザ別掛け率!H745%,-入力!$C$16),""))),地区標準卸価格!H745))</f>
        <v/>
      </c>
      <c r="I745" s="96">
        <f>'6桁'!I745</f>
        <v>0</v>
      </c>
      <c r="J745" s="176" t="str">
        <f>IF(地区標準卸価格!J745="","",IF(ISNUMBER(地区標準卸価格!J745),IF(入力!$C$17=1,ROUNDDOWN(地区標準卸価格!J745*ユーザ別掛け率!J745%,-入力!$C$16),IF(入力!$C$17=2,ROUNDUP(地区標準卸価格!J745*ユーザ別掛け率!J745%,-入力!$C$16),IF(入力!$C$17=3,ROUND(地区標準卸価格!J745*ユーザ別掛け率!J745%,-入力!$C$16),""))),地区標準卸価格!J745))</f>
        <v/>
      </c>
      <c r="K745" s="96">
        <f>'6桁'!K745</f>
        <v>0</v>
      </c>
      <c r="L745" s="183" t="str">
        <f>IF(地区標準卸価格!L745="","",IF(ISNUMBER(地区標準卸価格!L745),IF(入力!$C$17=1,ROUNDDOWN(地区標準卸価格!L745*ユーザ別掛け率!L745%,-入力!$C$16),IF(入力!$C$17=2,ROUNDUP(地区標準卸価格!L745*ユーザ別掛け率!L745%,-入力!$C$16),IF(入力!$C$17=3,ROUND(地区標準卸価格!L745*ユーザ別掛け率!L745%,-入力!$C$16),""))),地区標準卸価格!L745))</f>
        <v/>
      </c>
      <c r="M745" s="96">
        <f>'6桁'!M745</f>
        <v>0</v>
      </c>
      <c r="N745" s="176" t="str">
        <f>IF(地区標準卸価格!N745="","",IF(ISNUMBER(地区標準卸価格!N745),IF(入力!$C$17=1,ROUNDDOWN(地区標準卸価格!N745*ユーザ別掛け率!N745%,-入力!$C$16),IF(入力!$C$17=2,ROUNDUP(地区標準卸価格!N745*ユーザ別掛け率!N745%,-入力!$C$16),IF(入力!$C$17=3,ROUND(地区標準卸価格!N745*ユーザ別掛け率!N745%,-入力!$C$16),""))),地区標準卸価格!N745))</f>
        <v/>
      </c>
      <c r="O745" s="96">
        <f>'6桁'!O745</f>
        <v>0</v>
      </c>
      <c r="P745" s="176" t="str">
        <f>IF(地区標準卸価格!P745="","",IF(ISNUMBER(地区標準卸価格!P745),IF(入力!$C$17=1,ROUNDDOWN(地区標準卸価格!P745*ユーザ別掛け率!P745%,-入力!$C$16),IF(入力!$C$17=2,ROUNDUP(地区標準卸価格!P745*ユーザ別掛け率!P745%,-入力!$C$16),IF(入力!$C$17=3,ROUND(地区標準卸価格!P745*ユーザ別掛け率!P745%,-入力!$C$16),""))),地区標準卸価格!P745))</f>
        <v/>
      </c>
      <c r="Q745" s="96">
        <f>'6桁'!Q745</f>
        <v>0</v>
      </c>
      <c r="V745" s="4"/>
      <c r="X745" s="4"/>
    </row>
    <row r="746" spans="2:24" ht="30" customHeight="1">
      <c r="B746" s="669"/>
      <c r="C746" s="674" t="s">
        <v>983</v>
      </c>
      <c r="D746" s="675"/>
      <c r="E746" s="676"/>
      <c r="F746" s="176">
        <f>IF(地区標準卸価格!F746="","",IF(ISNUMBER(地区標準卸価格!F746),IF(入力!$C$17=1,ROUNDDOWN(地区標準卸価格!F746*ユーザ別掛け率!F746%,-入力!$C$16),IF(入力!$C$17=2,ROUNDUP(地区標準卸価格!F746*ユーザ別掛け率!F746%,-入力!$C$16),IF(入力!$C$17=3,ROUND(地区標準卸価格!F746*ユーザ別掛け率!F746%,-入力!$C$16),""))),地区標準卸価格!F746))</f>
        <v>29300</v>
      </c>
      <c r="G746" s="96">
        <f>'6桁'!G746</f>
        <v>0</v>
      </c>
      <c r="H746" s="209" t="str">
        <f>IF(地区標準卸価格!H746="","",IF(ISNUMBER(地区標準卸価格!H746),IF(入力!$C$17=1,ROUNDDOWN(地区標準卸価格!H746*ユーザ別掛け率!H746%,-入力!$C$16),IF(入力!$C$17=2,ROUNDUP(地区標準卸価格!H746*ユーザ別掛け率!H746%,-入力!$C$16),IF(入力!$C$17=3,ROUND(地区標準卸価格!H746*ユーザ別掛け率!H746%,-入力!$C$16),""))),地区標準卸価格!H746))</f>
        <v/>
      </c>
      <c r="I746" s="96">
        <f>'6桁'!I746</f>
        <v>0</v>
      </c>
      <c r="J746" s="176" t="str">
        <f>IF(地区標準卸価格!J746="","",IF(ISNUMBER(地区標準卸価格!J746),IF(入力!$C$17=1,ROUNDDOWN(地区標準卸価格!J746*ユーザ別掛け率!J746%,-入力!$C$16),IF(入力!$C$17=2,ROUNDUP(地区標準卸価格!J746*ユーザ別掛け率!J746%,-入力!$C$16),IF(入力!$C$17=3,ROUND(地区標準卸価格!J746*ユーザ別掛け率!J746%,-入力!$C$16),""))),地区標準卸価格!J746))</f>
        <v/>
      </c>
      <c r="K746" s="96">
        <f>'6桁'!K746</f>
        <v>0</v>
      </c>
      <c r="L746" s="183">
        <f>IF(地区標準卸価格!L746="","",IF(ISNUMBER(地区標準卸価格!L746),IF(入力!$C$17=1,ROUNDDOWN(地区標準卸価格!L746*ユーザ別掛け率!L746%,-入力!$C$16),IF(入力!$C$17=2,ROUNDUP(地区標準卸価格!L746*ユーザ別掛け率!L746%,-入力!$C$16),IF(入力!$C$17=3,ROUND(地区標準卸価格!L746*ユーザ別掛け率!L746%,-入力!$C$16),""))),地区標準卸価格!L746))</f>
        <v>28600</v>
      </c>
      <c r="M746" s="96">
        <f>'6桁'!M746</f>
        <v>0</v>
      </c>
      <c r="N746" s="176">
        <f>IF(地区標準卸価格!N746="","",IF(ISNUMBER(地区標準卸価格!N746),IF(入力!$C$17=1,ROUNDDOWN(地区標準卸価格!N746*ユーザ別掛け率!N746%,-入力!$C$16),IF(入力!$C$17=2,ROUNDUP(地区標準卸価格!N746*ユーザ別掛け率!N746%,-入力!$C$16),IF(入力!$C$17=3,ROUND(地区標準卸価格!N746*ユーザ別掛け率!N746%,-入力!$C$16),""))),地区標準卸価格!N746))</f>
        <v>28800</v>
      </c>
      <c r="O746" s="96">
        <f>'6桁'!O746</f>
        <v>0</v>
      </c>
      <c r="P746" s="176" t="str">
        <f>IF(地区標準卸価格!P746="","",IF(ISNUMBER(地区標準卸価格!P746),IF(入力!$C$17=1,ROUNDDOWN(地区標準卸価格!P746*ユーザ別掛け率!P746%,-入力!$C$16),IF(入力!$C$17=2,ROUNDUP(地区標準卸価格!P746*ユーザ別掛け率!P746%,-入力!$C$16),IF(入力!$C$17=3,ROUND(地区標準卸価格!P746*ユーザ別掛け率!P746%,-入力!$C$16),""))),地区標準卸価格!P746))</f>
        <v/>
      </c>
      <c r="Q746" s="96">
        <f>'6桁'!Q746</f>
        <v>0</v>
      </c>
      <c r="V746" s="4"/>
      <c r="X746" s="4"/>
    </row>
    <row r="747" spans="2:24" ht="30" customHeight="1">
      <c r="B747" s="669"/>
      <c r="C747" s="674" t="s">
        <v>984</v>
      </c>
      <c r="D747" s="675"/>
      <c r="E747" s="676"/>
      <c r="F747" s="176">
        <f>IF(地区標準卸価格!F747="","",IF(ISNUMBER(地区標準卸価格!F747),IF(入力!$C$17=1,ROUNDDOWN(地区標準卸価格!F747*ユーザ別掛け率!F747%,-入力!$C$16),IF(入力!$C$17=2,ROUNDUP(地区標準卸価格!F747*ユーザ別掛け率!F747%,-入力!$C$16),IF(入力!$C$17=3,ROUND(地区標準卸価格!F747*ユーザ別掛け率!F747%,-入力!$C$16),""))),地区標準卸価格!F747))</f>
        <v>32500</v>
      </c>
      <c r="G747" s="96">
        <f>'6桁'!G747</f>
        <v>0</v>
      </c>
      <c r="H747" s="209" t="str">
        <f>IF(地区標準卸価格!H747="","",IF(ISNUMBER(地区標準卸価格!H747),IF(入力!$C$17=1,ROUNDDOWN(地区標準卸価格!H747*ユーザ別掛け率!H747%,-入力!$C$16),IF(入力!$C$17=2,ROUNDUP(地区標準卸価格!H747*ユーザ別掛け率!H747%,-入力!$C$16),IF(入力!$C$17=3,ROUND(地区標準卸価格!H747*ユーザ別掛け率!H747%,-入力!$C$16),""))),地区標準卸価格!H747))</f>
        <v/>
      </c>
      <c r="I747" s="96">
        <f>'6桁'!I747</f>
        <v>0</v>
      </c>
      <c r="J747" s="176" t="str">
        <f>IF(地区標準卸価格!J747="","",IF(ISNUMBER(地区標準卸価格!J747),IF(入力!$C$17=1,ROUNDDOWN(地区標準卸価格!J747*ユーザ別掛け率!J747%,-入力!$C$16),IF(入力!$C$17=2,ROUNDUP(地区標準卸価格!J747*ユーザ別掛け率!J747%,-入力!$C$16),IF(入力!$C$17=3,ROUND(地区標準卸価格!J747*ユーザ別掛け率!J747%,-入力!$C$16),""))),地区標準卸価格!J747))</f>
        <v/>
      </c>
      <c r="K747" s="96">
        <f>'6桁'!K747</f>
        <v>0</v>
      </c>
      <c r="L747" s="183">
        <f>IF(地区標準卸価格!L747="","",IF(ISNUMBER(地区標準卸価格!L747),IF(入力!$C$17=1,ROUNDDOWN(地区標準卸価格!L747*ユーザ別掛け率!L747%,-入力!$C$16),IF(入力!$C$17=2,ROUNDUP(地区標準卸価格!L747*ユーザ別掛け率!L747%,-入力!$C$16),IF(入力!$C$17=3,ROUND(地区標準卸価格!L747*ユーザ別掛け率!L747%,-入力!$C$16),""))),地区標準卸価格!L747))</f>
        <v>31600</v>
      </c>
      <c r="M747" s="96">
        <f>'6桁'!M747</f>
        <v>0</v>
      </c>
      <c r="N747" s="176" t="str">
        <f>IF(地区標準卸価格!N747="","",IF(ISNUMBER(地区標準卸価格!N747),IF(入力!$C$17=1,ROUNDDOWN(地区標準卸価格!N747*ユーザ別掛け率!N747%,-入力!$C$16),IF(入力!$C$17=2,ROUNDUP(地区標準卸価格!N747*ユーザ別掛け率!N747%,-入力!$C$16),IF(入力!$C$17=3,ROUND(地区標準卸価格!N747*ユーザ別掛け率!N747%,-入力!$C$16),""))),地区標準卸価格!N747))</f>
        <v/>
      </c>
      <c r="O747" s="96">
        <f>'6桁'!O747</f>
        <v>0</v>
      </c>
      <c r="P747" s="176" t="str">
        <f>IF(地区標準卸価格!P747="","",IF(ISNUMBER(地区標準卸価格!P747),IF(入力!$C$17=1,ROUNDDOWN(地区標準卸価格!P747*ユーザ別掛け率!P747%,-入力!$C$16),IF(入力!$C$17=2,ROUNDUP(地区標準卸価格!P747*ユーザ別掛け率!P747%,-入力!$C$16),IF(入力!$C$17=3,ROUND(地区標準卸価格!P747*ユーザ別掛け率!P747%,-入力!$C$16),""))),地区標準卸価格!P747))</f>
        <v/>
      </c>
      <c r="Q747" s="96">
        <f>'6桁'!Q747</f>
        <v>0</v>
      </c>
      <c r="V747" s="4"/>
      <c r="X747" s="4"/>
    </row>
    <row r="748" spans="2:24" ht="30" customHeight="1">
      <c r="B748" s="669"/>
      <c r="C748" s="674" t="s">
        <v>832</v>
      </c>
      <c r="D748" s="675"/>
      <c r="E748" s="676"/>
      <c r="F748" s="176">
        <f>IF(地区標準卸価格!F748="","",IF(ISNUMBER(地区標準卸価格!F748),IF(入力!$C$17=1,ROUNDDOWN(地区標準卸価格!F748*ユーザ別掛け率!F748%,-入力!$C$16),IF(入力!$C$17=2,ROUNDUP(地区標準卸価格!F748*ユーザ別掛け率!F748%,-入力!$C$16),IF(入力!$C$17=3,ROUND(地区標準卸価格!F748*ユーザ別掛け率!F748%,-入力!$C$16),""))),地区標準卸価格!F748))</f>
        <v>28700</v>
      </c>
      <c r="G748" s="96">
        <f>'6桁'!G748</f>
        <v>0</v>
      </c>
      <c r="H748" s="209" t="str">
        <f>IF(地区標準卸価格!H748="","",IF(ISNUMBER(地区標準卸価格!H748),IF(入力!$C$17=1,ROUNDDOWN(地区標準卸価格!H748*ユーザ別掛け率!H748%,-入力!$C$16),IF(入力!$C$17=2,ROUNDUP(地区標準卸価格!H748*ユーザ別掛け率!H748%,-入力!$C$16),IF(入力!$C$17=3,ROUND(地区標準卸価格!H748*ユーザ別掛け率!H748%,-入力!$C$16),""))),地区標準卸価格!H748))</f>
        <v/>
      </c>
      <c r="I748" s="96">
        <f>'6桁'!I748</f>
        <v>0</v>
      </c>
      <c r="J748" s="176" t="str">
        <f>IF(地区標準卸価格!J748="","",IF(ISNUMBER(地区標準卸価格!J748),IF(入力!$C$17=1,ROUNDDOWN(地区標準卸価格!J748*ユーザ別掛け率!J748%,-入力!$C$16),IF(入力!$C$17=2,ROUNDUP(地区標準卸価格!J748*ユーザ別掛け率!J748%,-入力!$C$16),IF(入力!$C$17=3,ROUND(地区標準卸価格!J748*ユーザ別掛け率!J748%,-入力!$C$16),""))),地区標準卸価格!J748))</f>
        <v/>
      </c>
      <c r="K748" s="96">
        <f>'6桁'!K748</f>
        <v>0</v>
      </c>
      <c r="L748" s="183">
        <f>IF(地区標準卸価格!L748="","",IF(ISNUMBER(地区標準卸価格!L748),IF(入力!$C$17=1,ROUNDDOWN(地区標準卸価格!L748*ユーザ別掛け率!L748%,-入力!$C$16),IF(入力!$C$17=2,ROUNDUP(地区標準卸価格!L748*ユーザ別掛け率!L748%,-入力!$C$16),IF(入力!$C$17=3,ROUND(地区標準卸価格!L748*ユーザ別掛け率!L748%,-入力!$C$16),""))),地区標準卸価格!L748))</f>
        <v>28400</v>
      </c>
      <c r="M748" s="96">
        <f>'6桁'!M748</f>
        <v>0</v>
      </c>
      <c r="N748" s="176" t="str">
        <f>IF(地区標準卸価格!N748="","",IF(ISNUMBER(地区標準卸価格!N748),IF(入力!$C$17=1,ROUNDDOWN(地区標準卸価格!N748*ユーザ別掛け率!N748%,-入力!$C$16),IF(入力!$C$17=2,ROUNDUP(地区標準卸価格!N748*ユーザ別掛け率!N748%,-入力!$C$16),IF(入力!$C$17=3,ROUND(地区標準卸価格!N748*ユーザ別掛け率!N748%,-入力!$C$16),""))),地区標準卸価格!N748))</f>
        <v/>
      </c>
      <c r="O748" s="96">
        <f>'6桁'!O748</f>
        <v>0</v>
      </c>
      <c r="P748" s="176" t="str">
        <f>IF(地区標準卸価格!P748="","",IF(ISNUMBER(地区標準卸価格!P748),IF(入力!$C$17=1,ROUNDDOWN(地区標準卸価格!P748*ユーザ別掛け率!P748%,-入力!$C$16),IF(入力!$C$17=2,ROUNDUP(地区標準卸価格!P748*ユーザ別掛け率!P748%,-入力!$C$16),IF(入力!$C$17=3,ROUND(地区標準卸価格!P748*ユーザ別掛け率!P748%,-入力!$C$16),""))),地区標準卸価格!P748))</f>
        <v/>
      </c>
      <c r="Q748" s="96">
        <f>'6桁'!Q748</f>
        <v>0</v>
      </c>
      <c r="V748" s="4"/>
      <c r="X748" s="4"/>
    </row>
    <row r="749" spans="2:24" ht="30" customHeight="1">
      <c r="B749" s="669"/>
      <c r="C749" s="674" t="s">
        <v>427</v>
      </c>
      <c r="D749" s="675"/>
      <c r="E749" s="676"/>
      <c r="F749" s="176" t="str">
        <f>IF(地区標準卸価格!F749="","",IF(ISNUMBER(地区標準卸価格!F749),IF(入力!$C$17=1,ROUNDDOWN(地区標準卸価格!F749*ユーザ別掛け率!F749%,-入力!$C$16),IF(入力!$C$17=2,ROUNDUP(地区標準卸価格!F749*ユーザ別掛け率!F749%,-入力!$C$16),IF(入力!$C$17=3,ROUND(地区標準卸価格!F749*ユーザ別掛け率!F749%,-入力!$C$16),""))),地区標準卸価格!F749))</f>
        <v/>
      </c>
      <c r="G749" s="96">
        <f>'6桁'!G749</f>
        <v>0</v>
      </c>
      <c r="H749" s="209" t="str">
        <f>IF(地区標準卸価格!H749="","",IF(ISNUMBER(地区標準卸価格!H749),IF(入力!$C$17=1,ROUNDDOWN(地区標準卸価格!H749*ユーザ別掛け率!H749%,-入力!$C$16),IF(入力!$C$17=2,ROUNDUP(地区標準卸価格!H749*ユーザ別掛け率!H749%,-入力!$C$16),IF(入力!$C$17=3,ROUND(地区標準卸価格!H749*ユーザ別掛け率!H749%,-入力!$C$16),""))),地区標準卸価格!H749))</f>
        <v/>
      </c>
      <c r="I749" s="96">
        <f>'6桁'!I749</f>
        <v>0</v>
      </c>
      <c r="J749" s="176" t="str">
        <f>IF(地区標準卸価格!J749="","",IF(ISNUMBER(地区標準卸価格!J749),IF(入力!$C$17=1,ROUNDDOWN(地区標準卸価格!J749*ユーザ別掛け率!J749%,-入力!$C$16),IF(入力!$C$17=2,ROUNDUP(地区標準卸価格!J749*ユーザ別掛け率!J749%,-入力!$C$16),IF(入力!$C$17=3,ROUND(地区標準卸価格!J749*ユーザ別掛け率!J749%,-入力!$C$16),""))),地区標準卸価格!J749))</f>
        <v/>
      </c>
      <c r="K749" s="96">
        <f>'6桁'!K749</f>
        <v>0</v>
      </c>
      <c r="L749" s="183" t="str">
        <f>IF(地区標準卸価格!L749="","",IF(ISNUMBER(地区標準卸価格!L749),IF(入力!$C$17=1,ROUNDDOWN(地区標準卸価格!L749*ユーザ別掛け率!L749%,-入力!$C$16),IF(入力!$C$17=2,ROUNDUP(地区標準卸価格!L749*ユーザ別掛け率!L749%,-入力!$C$16),IF(入力!$C$17=3,ROUND(地区標準卸価格!L749*ユーザ別掛け率!L749%,-入力!$C$16),""))),地区標準卸価格!L749))</f>
        <v/>
      </c>
      <c r="M749" s="96">
        <f>'6桁'!M749</f>
        <v>0</v>
      </c>
      <c r="N749" s="176">
        <f>IF(地区標準卸価格!N749="","",IF(ISNUMBER(地区標準卸価格!N749),IF(入力!$C$17=1,ROUNDDOWN(地区標準卸価格!N749*ユーザ別掛け率!N749%,-入力!$C$16),IF(入力!$C$17=2,ROUNDUP(地区標準卸価格!N749*ユーザ別掛け率!N749%,-入力!$C$16),IF(入力!$C$17=3,ROUND(地区標準卸価格!N749*ユーザ別掛け率!N749%,-入力!$C$16),""))),地区標準卸価格!N749))</f>
        <v>28500</v>
      </c>
      <c r="O749" s="96">
        <f>'6桁'!O749</f>
        <v>0</v>
      </c>
      <c r="P749" s="176" t="str">
        <f>IF(地区標準卸価格!P749="","",IF(ISNUMBER(地区標準卸価格!P749),IF(入力!$C$17=1,ROUNDDOWN(地区標準卸価格!P749*ユーザ別掛け率!P749%,-入力!$C$16),IF(入力!$C$17=2,ROUNDUP(地区標準卸価格!P749*ユーザ別掛け率!P749%,-入力!$C$16),IF(入力!$C$17=3,ROUND(地区標準卸価格!P749*ユーザ別掛け率!P749%,-入力!$C$16),""))),地区標準卸価格!P749))</f>
        <v/>
      </c>
      <c r="Q749" s="96">
        <f>'6桁'!Q749</f>
        <v>0</v>
      </c>
      <c r="V749" s="4"/>
      <c r="X749" s="4"/>
    </row>
    <row r="750" spans="2:24" ht="30" customHeight="1">
      <c r="B750" s="669"/>
      <c r="C750" s="674" t="s">
        <v>833</v>
      </c>
      <c r="D750" s="675"/>
      <c r="E750" s="676"/>
      <c r="F750" s="176">
        <f>IF(地区標準卸価格!F750="","",IF(ISNUMBER(地区標準卸価格!F750),IF(入力!$C$17=1,ROUNDDOWN(地区標準卸価格!F750*ユーザ別掛け率!F750%,-入力!$C$16),IF(入力!$C$17=2,ROUNDUP(地区標準卸価格!F750*ユーザ別掛け率!F750%,-入力!$C$16),IF(入力!$C$17=3,ROUND(地区標準卸価格!F750*ユーザ別掛け率!F750%,-入力!$C$16),""))),地区標準卸価格!F750))</f>
        <v>33000</v>
      </c>
      <c r="G750" s="96">
        <f>'6桁'!G750</f>
        <v>0</v>
      </c>
      <c r="H750" s="209" t="str">
        <f>IF(地区標準卸価格!H750="","",IF(ISNUMBER(地区標準卸価格!H750),IF(入力!$C$17=1,ROUNDDOWN(地区標準卸価格!H750*ユーザ別掛け率!H750%,-入力!$C$16),IF(入力!$C$17=2,ROUNDUP(地区標準卸価格!H750*ユーザ別掛け率!H750%,-入力!$C$16),IF(入力!$C$17=3,ROUND(地区標準卸価格!H750*ユーザ別掛け率!H750%,-入力!$C$16),""))),地区標準卸価格!H750))</f>
        <v/>
      </c>
      <c r="I750" s="96">
        <f>'6桁'!I750</f>
        <v>0</v>
      </c>
      <c r="J750" s="176" t="str">
        <f>IF(地区標準卸価格!J750="","",IF(ISNUMBER(地区標準卸価格!J750),IF(入力!$C$17=1,ROUNDDOWN(地区標準卸価格!J750*ユーザ別掛け率!J750%,-入力!$C$16),IF(入力!$C$17=2,ROUNDUP(地区標準卸価格!J750*ユーザ別掛け率!J750%,-入力!$C$16),IF(入力!$C$17=3,ROUND(地区標準卸価格!J750*ユーザ別掛け率!J750%,-入力!$C$16),""))),地区標準卸価格!J750))</f>
        <v/>
      </c>
      <c r="K750" s="96">
        <f>'6桁'!K750</f>
        <v>0</v>
      </c>
      <c r="L750" s="183">
        <f>IF(地区標準卸価格!L750="","",IF(ISNUMBER(地区標準卸価格!L750),IF(入力!$C$17=1,ROUNDDOWN(地区標準卸価格!L750*ユーザ別掛け率!L750%,-入力!$C$16),IF(入力!$C$17=2,ROUNDUP(地区標準卸価格!L750*ユーザ別掛け率!L750%,-入力!$C$16),IF(入力!$C$17=3,ROUND(地区標準卸価格!L750*ユーザ別掛け率!L750%,-入力!$C$16),""))),地区標準卸価格!L750))</f>
        <v>32700</v>
      </c>
      <c r="M750" s="96">
        <f>'6桁'!M750</f>
        <v>0</v>
      </c>
      <c r="N750" s="176" t="str">
        <f>IF(地区標準卸価格!N750="","",IF(ISNUMBER(地区標準卸価格!N750),IF(入力!$C$17=1,ROUNDDOWN(地区標準卸価格!N750*ユーザ別掛け率!N750%,-入力!$C$16),IF(入力!$C$17=2,ROUNDUP(地区標準卸価格!N750*ユーザ別掛け率!N750%,-入力!$C$16),IF(入力!$C$17=3,ROUND(地区標準卸価格!N750*ユーザ別掛け率!N750%,-入力!$C$16),""))),地区標準卸価格!N750))</f>
        <v/>
      </c>
      <c r="O750" s="96">
        <f>'6桁'!O750</f>
        <v>0</v>
      </c>
      <c r="P750" s="176" t="str">
        <f>IF(地区標準卸価格!P750="","",IF(ISNUMBER(地区標準卸価格!P750),IF(入力!$C$17=1,ROUNDDOWN(地区標準卸価格!P750*ユーザ別掛け率!P750%,-入力!$C$16),IF(入力!$C$17=2,ROUNDUP(地区標準卸価格!P750*ユーザ別掛け率!P750%,-入力!$C$16),IF(入力!$C$17=3,ROUND(地区標準卸価格!P750*ユーザ別掛け率!P750%,-入力!$C$16),""))),地区標準卸価格!P750))</f>
        <v/>
      </c>
      <c r="Q750" s="96">
        <f>'6桁'!Q750</f>
        <v>0</v>
      </c>
      <c r="V750" s="4"/>
      <c r="X750" s="4"/>
    </row>
    <row r="751" spans="2:24" ht="30" customHeight="1">
      <c r="B751" s="669"/>
      <c r="C751" s="674" t="s">
        <v>834</v>
      </c>
      <c r="D751" s="675"/>
      <c r="E751" s="676"/>
      <c r="F751" s="173">
        <f>IF(地区標準卸価格!F751="","",IF(ISNUMBER(地区標準卸価格!F751),IF(入力!$C$17=1,ROUNDDOWN(地区標準卸価格!F751*ユーザ別掛け率!F751%,-入力!$C$16),IF(入力!$C$17=2,ROUNDUP(地区標準卸価格!F751*ユーザ別掛け率!F751%,-入力!$C$16),IF(入力!$C$17=3,ROUND(地区標準卸価格!F751*ユーザ別掛け率!F751%,-入力!$C$16),""))),地区標準卸価格!F751))</f>
        <v>24300</v>
      </c>
      <c r="G751" s="360">
        <f>'6桁'!G751</f>
        <v>0</v>
      </c>
      <c r="H751" s="210" t="str">
        <f>IF(地区標準卸価格!H751="","",IF(ISNUMBER(地区標準卸価格!H751),IF(入力!$C$17=1,ROUNDDOWN(地区標準卸価格!H751*ユーザ別掛け率!H751%,-入力!$C$16),IF(入力!$C$17=2,ROUNDUP(地区標準卸価格!H751*ユーザ別掛け率!H751%,-入力!$C$16),IF(入力!$C$17=3,ROUND(地区標準卸価格!H751*ユーザ別掛け率!H751%,-入力!$C$16),""))),地区標準卸価格!H751))</f>
        <v/>
      </c>
      <c r="I751" s="360">
        <f>'6桁'!I751</f>
        <v>0</v>
      </c>
      <c r="J751" s="173" t="str">
        <f>IF(地区標準卸価格!J751="","",IF(ISNUMBER(地区標準卸価格!J751),IF(入力!$C$17=1,ROUNDDOWN(地区標準卸価格!J751*ユーザ別掛け率!J751%,-入力!$C$16),IF(入力!$C$17=2,ROUNDUP(地区標準卸価格!J751*ユーザ別掛け率!J751%,-入力!$C$16),IF(入力!$C$17=3,ROUND(地区標準卸価格!J751*ユーザ別掛け率!J751%,-入力!$C$16),""))),地区標準卸価格!J751))</f>
        <v/>
      </c>
      <c r="K751" s="360">
        <f>'6桁'!K751</f>
        <v>0</v>
      </c>
      <c r="L751" s="194">
        <f>IF(地区標準卸価格!L751="","",IF(ISNUMBER(地区標準卸価格!L751),IF(入力!$C$17=1,ROUNDDOWN(地区標準卸価格!L751*ユーザ別掛け率!L751%,-入力!$C$16),IF(入力!$C$17=2,ROUNDUP(地区標準卸価格!L751*ユーザ別掛け率!L751%,-入力!$C$16),IF(入力!$C$17=3,ROUND(地区標準卸価格!L751*ユーザ別掛け率!L751%,-入力!$C$16),""))),地区標準卸価格!L751))</f>
        <v>24000</v>
      </c>
      <c r="M751" s="360">
        <f>'6桁'!M751</f>
        <v>0</v>
      </c>
      <c r="N751" s="173">
        <f>IF(地区標準卸価格!N751="","",IF(ISNUMBER(地区標準卸価格!N751),IF(入力!$C$17=1,ROUNDDOWN(地区標準卸価格!N751*ユーザ別掛け率!N751%,-入力!$C$16),IF(入力!$C$17=2,ROUNDUP(地区標準卸価格!N751*ユーザ別掛け率!N751%,-入力!$C$16),IF(入力!$C$17=3,ROUND(地区標準卸価格!N751*ユーザ別掛け率!N751%,-入力!$C$16),""))),地区標準卸価格!N751))</f>
        <v>24100</v>
      </c>
      <c r="O751" s="360">
        <f>'6桁'!O751</f>
        <v>0</v>
      </c>
      <c r="P751" s="173" t="str">
        <f>IF(地区標準卸価格!P751="","",IF(ISNUMBER(地区標準卸価格!P751),IF(入力!$C$17=1,ROUNDDOWN(地区標準卸価格!P751*ユーザ別掛け率!P751%,-入力!$C$16),IF(入力!$C$17=2,ROUNDUP(地区標準卸価格!P751*ユーザ別掛け率!P751%,-入力!$C$16),IF(入力!$C$17=3,ROUND(地区標準卸価格!P751*ユーザ別掛け率!P751%,-入力!$C$16),""))),地区標準卸価格!P751))</f>
        <v/>
      </c>
      <c r="Q751" s="360">
        <f>'6桁'!Q751</f>
        <v>0</v>
      </c>
      <c r="T751" s="40" t="s">
        <v>719</v>
      </c>
      <c r="V751" s="4"/>
      <c r="X751" s="4"/>
    </row>
    <row r="752" spans="2:24" ht="30" customHeight="1">
      <c r="B752" s="669"/>
      <c r="C752" s="674" t="s">
        <v>835</v>
      </c>
      <c r="D752" s="675"/>
      <c r="E752" s="676"/>
      <c r="F752" s="176">
        <f>IF(地区標準卸価格!F752="","",IF(ISNUMBER(地区標準卸価格!F752),IF(入力!$C$17=1,ROUNDDOWN(地区標準卸価格!F752*ユーザ別掛け率!F752%,-入力!$C$16),IF(入力!$C$17=2,ROUNDUP(地区標準卸価格!F752*ユーザ別掛け率!F752%,-入力!$C$16),IF(入力!$C$17=3,ROUND(地区標準卸価格!F752*ユーザ別掛け率!F752%,-入力!$C$16),""))),地区標準卸価格!F752))</f>
        <v>25300</v>
      </c>
      <c r="G752" s="96">
        <f>'6桁'!G752</f>
        <v>0</v>
      </c>
      <c r="H752" s="209" t="str">
        <f>IF(地区標準卸価格!H752="","",IF(ISNUMBER(地区標準卸価格!H752),IF(入力!$C$17=1,ROUNDDOWN(地区標準卸価格!H752*ユーザ別掛け率!H752%,-入力!$C$16),IF(入力!$C$17=2,ROUNDUP(地区標準卸価格!H752*ユーザ別掛け率!H752%,-入力!$C$16),IF(入力!$C$17=3,ROUND(地区標準卸価格!H752*ユーザ別掛け率!H752%,-入力!$C$16),""))),地区標準卸価格!H752))</f>
        <v/>
      </c>
      <c r="I752" s="96">
        <f>'6桁'!I752</f>
        <v>0</v>
      </c>
      <c r="J752" s="176" t="str">
        <f>IF(地区標準卸価格!J752="","",IF(ISNUMBER(地区標準卸価格!J752),IF(入力!$C$17=1,ROUNDDOWN(地区標準卸価格!J752*ユーザ別掛け率!J752%,-入力!$C$16),IF(入力!$C$17=2,ROUNDUP(地区標準卸価格!J752*ユーザ別掛け率!J752%,-入力!$C$16),IF(入力!$C$17=3,ROUND(地区標準卸価格!J752*ユーザ別掛け率!J752%,-入力!$C$16),""))),地区標準卸価格!J752))</f>
        <v/>
      </c>
      <c r="K752" s="96">
        <f>'6桁'!K752</f>
        <v>0</v>
      </c>
      <c r="L752" s="183">
        <f>IF(地区標準卸価格!L752="","",IF(ISNUMBER(地区標準卸価格!L752),IF(入力!$C$17=1,ROUNDDOWN(地区標準卸価格!L752*ユーザ別掛け率!L752%,-入力!$C$16),IF(入力!$C$17=2,ROUNDUP(地区標準卸価格!L752*ユーザ別掛け率!L752%,-入力!$C$16),IF(入力!$C$17=3,ROUND(地区標準卸価格!L752*ユーザ別掛け率!L752%,-入力!$C$16),""))),地区標準卸価格!L752))</f>
        <v>25100</v>
      </c>
      <c r="M752" s="96">
        <f>'6桁'!M752</f>
        <v>0</v>
      </c>
      <c r="N752" s="176">
        <f>IF(地区標準卸価格!N752="","",IF(ISNUMBER(地区標準卸価格!N752),IF(入力!$C$17=1,ROUNDDOWN(地区標準卸価格!N752*ユーザ別掛け率!N752%,-入力!$C$16),IF(入力!$C$17=2,ROUNDUP(地区標準卸価格!N752*ユーザ別掛け率!N752%,-入力!$C$16),IF(入力!$C$17=3,ROUND(地区標準卸価格!N752*ユーザ別掛け率!N752%,-入力!$C$16),""))),地区標準卸価格!N752))</f>
        <v>25100</v>
      </c>
      <c r="O752" s="96">
        <f>'6桁'!O752</f>
        <v>0</v>
      </c>
      <c r="P752" s="176" t="str">
        <f>IF(地区標準卸価格!P752="","",IF(ISNUMBER(地区標準卸価格!P752),IF(入力!$C$17=1,ROUNDDOWN(地区標準卸価格!P752*ユーザ別掛け率!P752%,-入力!$C$16),IF(入力!$C$17=2,ROUNDUP(地区標準卸価格!P752*ユーザ別掛け率!P752%,-入力!$C$16),IF(入力!$C$17=3,ROUND(地区標準卸価格!P752*ユーザ別掛け率!P752%,-入力!$C$16),""))),地区標準卸価格!P752))</f>
        <v/>
      </c>
      <c r="Q752" s="96">
        <f>'6桁'!Q752</f>
        <v>0</v>
      </c>
      <c r="V752" s="4"/>
      <c r="X752" s="4"/>
    </row>
    <row r="753" spans="2:24" ht="30" customHeight="1">
      <c r="B753" s="669"/>
      <c r="C753" s="674" t="s">
        <v>836</v>
      </c>
      <c r="D753" s="675"/>
      <c r="E753" s="676"/>
      <c r="F753" s="176">
        <f>IF(地区標準卸価格!F753="","",IF(ISNUMBER(地区標準卸価格!F753),IF(入力!$C$17=1,ROUNDDOWN(地区標準卸価格!F753*ユーザ別掛け率!F753%,-入力!$C$16),IF(入力!$C$17=2,ROUNDUP(地区標準卸価格!F753*ユーザ別掛け率!F753%,-入力!$C$16),IF(入力!$C$17=3,ROUND(地区標準卸価格!F753*ユーザ別掛け率!F753%,-入力!$C$16),""))),地区標準卸価格!F753))</f>
        <v>26300</v>
      </c>
      <c r="G753" s="96">
        <f>'6桁'!G753</f>
        <v>0</v>
      </c>
      <c r="H753" s="209" t="str">
        <f>IF(地区標準卸価格!H753="","",IF(ISNUMBER(地区標準卸価格!H753),IF(入力!$C$17=1,ROUNDDOWN(地区標準卸価格!H753*ユーザ別掛け率!H753%,-入力!$C$16),IF(入力!$C$17=2,ROUNDUP(地区標準卸価格!H753*ユーザ別掛け率!H753%,-入力!$C$16),IF(入力!$C$17=3,ROUND(地区標準卸価格!H753*ユーザ別掛け率!H753%,-入力!$C$16),""))),地区標準卸価格!H753))</f>
        <v/>
      </c>
      <c r="I753" s="96">
        <f>'6桁'!I753</f>
        <v>0</v>
      </c>
      <c r="J753" s="176" t="str">
        <f>IF(地区標準卸価格!J753="","",IF(ISNUMBER(地区標準卸価格!J753),IF(入力!$C$17=1,ROUNDDOWN(地区標準卸価格!J753*ユーザ別掛け率!J753%,-入力!$C$16),IF(入力!$C$17=2,ROUNDUP(地区標準卸価格!J753*ユーザ別掛け率!J753%,-入力!$C$16),IF(入力!$C$17=3,ROUND(地区標準卸価格!J753*ユーザ別掛け率!J753%,-入力!$C$16),""))),地区標準卸価格!J753))</f>
        <v/>
      </c>
      <c r="K753" s="96">
        <f>'6桁'!K753</f>
        <v>0</v>
      </c>
      <c r="L753" s="183">
        <f>IF(地区標準卸価格!L753="","",IF(ISNUMBER(地区標準卸価格!L753),IF(入力!$C$17=1,ROUNDDOWN(地区標準卸価格!L753*ユーザ別掛け率!L753%,-入力!$C$16),IF(入力!$C$17=2,ROUNDUP(地区標準卸価格!L753*ユーザ別掛け率!L753%,-入力!$C$16),IF(入力!$C$17=3,ROUND(地区標準卸価格!L753*ユーザ別掛け率!L753%,-入力!$C$16),""))),地区標準卸価格!L753))</f>
        <v>26100</v>
      </c>
      <c r="M753" s="96">
        <f>'6桁'!M753</f>
        <v>0</v>
      </c>
      <c r="N753" s="176" t="str">
        <f>IF(地区標準卸価格!N753="","",IF(ISNUMBER(地区標準卸価格!N753),IF(入力!$C$17=1,ROUNDDOWN(地区標準卸価格!N753*ユーザ別掛け率!N753%,-入力!$C$16),IF(入力!$C$17=2,ROUNDUP(地区標準卸価格!N753*ユーザ別掛け率!N753%,-入力!$C$16),IF(入力!$C$17=3,ROUND(地区標準卸価格!N753*ユーザ別掛け率!N753%,-入力!$C$16),""))),地区標準卸価格!N753))</f>
        <v/>
      </c>
      <c r="O753" s="96">
        <f>'6桁'!O753</f>
        <v>0</v>
      </c>
      <c r="P753" s="176">
        <f>IF(地区標準卸価格!P753="","",IF(ISNUMBER(地区標準卸価格!P753),IF(入力!$C$17=1,ROUNDDOWN(地区標準卸価格!P753*ユーザ別掛け率!P753%,-入力!$C$16),IF(入力!$C$17=2,ROUNDUP(地区標準卸価格!P753*ユーザ別掛け率!P753%,-入力!$C$16),IF(入力!$C$17=3,ROUND(地区標準卸価格!P753*ユーザ別掛け率!P753%,-入力!$C$16),""))),地区標準卸価格!P753))</f>
        <v>27400</v>
      </c>
      <c r="Q753" s="96">
        <f>'6桁'!Q753</f>
        <v>0</v>
      </c>
      <c r="V753" s="4"/>
      <c r="X753" s="4"/>
    </row>
    <row r="754" spans="2:24" ht="30" customHeight="1">
      <c r="B754" s="669"/>
      <c r="C754" s="674" t="s">
        <v>837</v>
      </c>
      <c r="D754" s="675"/>
      <c r="E754" s="676"/>
      <c r="F754" s="176">
        <f>IF(地区標準卸価格!F754="","",IF(ISNUMBER(地区標準卸価格!F754),IF(入力!$C$17=1,ROUNDDOWN(地区標準卸価格!F754*ユーザ別掛け率!F754%,-入力!$C$16),IF(入力!$C$17=2,ROUNDUP(地区標準卸価格!F754*ユーザ別掛け率!F754%,-入力!$C$16),IF(入力!$C$17=3,ROUND(地区標準卸価格!F754*ユーザ別掛け率!F754%,-入力!$C$16),""))),地区標準卸価格!F754))</f>
        <v>27700</v>
      </c>
      <c r="G754" s="96">
        <f>'6桁'!G754</f>
        <v>0</v>
      </c>
      <c r="H754" s="183" t="str">
        <f>IF(地区標準卸価格!H754="","",IF(ISNUMBER(地区標準卸価格!H754),IF(入力!$C$17=1,ROUNDDOWN(地区標準卸価格!H754*ユーザ別掛け率!H754%,-入力!$C$16),IF(入力!$C$17=2,ROUNDUP(地区標準卸価格!H754*ユーザ別掛け率!H754%,-入力!$C$16),IF(入力!$C$17=3,ROUND(地区標準卸価格!H754*ユーザ別掛け率!H754%,-入力!$C$16),""))),地区標準卸価格!H754))</f>
        <v/>
      </c>
      <c r="I754" s="96">
        <f>'6桁'!I754</f>
        <v>0</v>
      </c>
      <c r="J754" s="176" t="str">
        <f>IF(地区標準卸価格!J754="","",IF(ISNUMBER(地区標準卸価格!J754),IF(入力!$C$17=1,ROUNDDOWN(地区標準卸価格!J754*ユーザ別掛け率!J754%,-入力!$C$16),IF(入力!$C$17=2,ROUNDUP(地区標準卸価格!J754*ユーザ別掛け率!J754%,-入力!$C$16),IF(入力!$C$17=3,ROUND(地区標準卸価格!J754*ユーザ別掛け率!J754%,-入力!$C$16),""))),地区標準卸価格!J754))</f>
        <v/>
      </c>
      <c r="K754" s="96">
        <f>'6桁'!K754</f>
        <v>0</v>
      </c>
      <c r="L754" s="183">
        <f>IF(地区標準卸価格!L754="","",IF(ISNUMBER(地区標準卸価格!L754),IF(入力!$C$17=1,ROUNDDOWN(地区標準卸価格!L754*ユーザ別掛け率!L754%,-入力!$C$16),IF(入力!$C$17=2,ROUNDUP(地区標準卸価格!L754*ユーザ別掛け率!L754%,-入力!$C$16),IF(入力!$C$17=3,ROUND(地区標準卸価格!L754*ユーザ別掛け率!L754%,-入力!$C$16),""))),地区標準卸価格!L754))</f>
        <v>27200</v>
      </c>
      <c r="M754" s="96">
        <f>'6桁'!M754</f>
        <v>0</v>
      </c>
      <c r="N754" s="176" t="str">
        <f>IF(地区標準卸価格!N754="","",IF(ISNUMBER(地区標準卸価格!N754),IF(入力!$C$17=1,ROUNDDOWN(地区標準卸価格!N754*ユーザ別掛け率!N754%,-入力!$C$16),IF(入力!$C$17=2,ROUNDUP(地区標準卸価格!N754*ユーザ別掛け率!N754%,-入力!$C$16),IF(入力!$C$17=3,ROUND(地区標準卸価格!N754*ユーザ別掛け率!N754%,-入力!$C$16),""))),地区標準卸価格!N754))</f>
        <v/>
      </c>
      <c r="O754" s="96">
        <f>'6桁'!O754</f>
        <v>0</v>
      </c>
      <c r="P754" s="176" t="str">
        <f>IF(地区標準卸価格!P754="","",IF(ISNUMBER(地区標準卸価格!P754),IF(入力!$C$17=1,ROUNDDOWN(地区標準卸価格!P754*ユーザ別掛け率!P754%,-入力!$C$16),IF(入力!$C$17=2,ROUNDUP(地区標準卸価格!P754*ユーザ別掛け率!P754%,-入力!$C$16),IF(入力!$C$17=3,ROUND(地区標準卸価格!P754*ユーザ別掛け率!P754%,-入力!$C$16),""))),地区標準卸価格!P754))</f>
        <v/>
      </c>
      <c r="Q754" s="96">
        <f>'6桁'!Q754</f>
        <v>0</v>
      </c>
      <c r="V754" s="4"/>
      <c r="X754" s="4"/>
    </row>
    <row r="755" spans="2:24" ht="30" customHeight="1">
      <c r="B755" s="669"/>
      <c r="C755" s="677" t="s">
        <v>838</v>
      </c>
      <c r="D755" s="678"/>
      <c r="E755" s="679"/>
      <c r="F755" s="176">
        <f>IF(地区標準卸価格!F755="","",IF(ISNUMBER(地区標準卸価格!F755),IF(入力!$C$17=1,ROUNDDOWN(地区標準卸価格!F755*ユーザ別掛け率!F755%,-入力!$C$16),IF(入力!$C$17=2,ROUNDUP(地区標準卸価格!F755*ユーザ別掛け率!F755%,-入力!$C$16),IF(入力!$C$17=3,ROUND(地区標準卸価格!F755*ユーザ別掛け率!F755%,-入力!$C$16),""))),地区標準卸価格!F755))</f>
        <v>28700</v>
      </c>
      <c r="G755" s="96">
        <f>'6桁'!G755</f>
        <v>0</v>
      </c>
      <c r="H755" s="183" t="str">
        <f>IF(地区標準卸価格!H755="","",IF(ISNUMBER(地区標準卸価格!H755),IF(入力!$C$17=1,ROUNDDOWN(地区標準卸価格!H755*ユーザ別掛け率!H755%,-入力!$C$16),IF(入力!$C$17=2,ROUNDUP(地区標準卸価格!H755*ユーザ別掛け率!H755%,-入力!$C$16),IF(入力!$C$17=3,ROUND(地区標準卸価格!H755*ユーザ別掛け率!H755%,-入力!$C$16),""))),地区標準卸価格!H755))</f>
        <v/>
      </c>
      <c r="I755" s="96">
        <f>'6桁'!I755</f>
        <v>0</v>
      </c>
      <c r="J755" s="176" t="str">
        <f>IF(地区標準卸価格!J755="","",IF(ISNUMBER(地区標準卸価格!J755),IF(入力!$C$17=1,ROUNDDOWN(地区標準卸価格!J755*ユーザ別掛け率!J755%,-入力!$C$16),IF(入力!$C$17=2,ROUNDUP(地区標準卸価格!J755*ユーザ別掛け率!J755%,-入力!$C$16),IF(入力!$C$17=3,ROUND(地区標準卸価格!J755*ユーザ別掛け率!J755%,-入力!$C$16),""))),地区標準卸価格!J755))</f>
        <v/>
      </c>
      <c r="K755" s="96">
        <f>'6桁'!K755</f>
        <v>0</v>
      </c>
      <c r="L755" s="183">
        <f>IF(地区標準卸価格!L755="","",IF(ISNUMBER(地区標準卸価格!L755),IF(入力!$C$17=1,ROUNDDOWN(地区標準卸価格!L755*ユーザ別掛け率!L755%,-入力!$C$16),IF(入力!$C$17=2,ROUNDUP(地区標準卸価格!L755*ユーザ別掛け率!L755%,-入力!$C$16),IF(入力!$C$17=3,ROUND(地区標準卸価格!L755*ユーザ別掛け率!L755%,-入力!$C$16),""))),地区標準卸価格!L755))</f>
        <v>28000</v>
      </c>
      <c r="M755" s="96">
        <f>'6桁'!M755</f>
        <v>0</v>
      </c>
      <c r="N755" s="176" t="str">
        <f>IF(地区標準卸価格!N755="","",IF(ISNUMBER(地区標準卸価格!N755),IF(入力!$C$17=1,ROUNDDOWN(地区標準卸価格!N755*ユーザ別掛け率!N755%,-入力!$C$16),IF(入力!$C$17=2,ROUNDUP(地区標準卸価格!N755*ユーザ別掛け率!N755%,-入力!$C$16),IF(入力!$C$17=3,ROUND(地区標準卸価格!N755*ユーザ別掛け率!N755%,-入力!$C$16),""))),地区標準卸価格!N755))</f>
        <v/>
      </c>
      <c r="O755" s="96">
        <f>'6桁'!O755</f>
        <v>0</v>
      </c>
      <c r="P755" s="176" t="str">
        <f>IF(地区標準卸価格!P755="","",IF(ISNUMBER(地区標準卸価格!P755),IF(入力!$C$17=1,ROUNDDOWN(地区標準卸価格!P755*ユーザ別掛け率!P755%,-入力!$C$16),IF(入力!$C$17=2,ROUNDUP(地区標準卸価格!P755*ユーザ別掛け率!P755%,-入力!$C$16),IF(入力!$C$17=3,ROUND(地区標準卸価格!P755*ユーザ別掛け率!P755%,-入力!$C$16),""))),地区標準卸価格!P755))</f>
        <v/>
      </c>
      <c r="Q755" s="96">
        <f>'6桁'!Q755</f>
        <v>0</v>
      </c>
      <c r="V755" s="4"/>
      <c r="X755" s="4"/>
    </row>
    <row r="756" spans="2:24" ht="30" customHeight="1">
      <c r="B756" s="668">
        <v>15</v>
      </c>
      <c r="C756" s="671" t="s">
        <v>839</v>
      </c>
      <c r="D756" s="672"/>
      <c r="E756" s="673"/>
      <c r="F756" s="175">
        <f>IF(地区標準卸価格!F756="","",IF(ISNUMBER(地区標準卸価格!F756),IF(入力!$C$17=1,ROUNDDOWN(地区標準卸価格!F756*ユーザ別掛け率!F756%,-入力!$C$16),IF(入力!$C$17=2,ROUNDUP(地区標準卸価格!F756*ユーザ別掛け率!F756%,-入力!$C$16),IF(入力!$C$17=3,ROUND(地区標準卸価格!F756*ユーザ別掛け率!F756%,-入力!$C$16),""))),地区標準卸価格!F756))</f>
        <v>27400</v>
      </c>
      <c r="G756" s="97">
        <f>'6桁'!G756</f>
        <v>0</v>
      </c>
      <c r="H756" s="212" t="str">
        <f>IF(地区標準卸価格!H756="","",IF(ISNUMBER(地区標準卸価格!H756),IF(入力!$C$17=1,ROUNDDOWN(地区標準卸価格!H756*ユーザ別掛け率!H756%,-入力!$C$16),IF(入力!$C$17=2,ROUNDUP(地区標準卸価格!H756*ユーザ別掛け率!H756%,-入力!$C$16),IF(入力!$C$17=3,ROUND(地区標準卸価格!H756*ユーザ別掛け率!H756%,-入力!$C$16),""))),地区標準卸価格!H756))</f>
        <v/>
      </c>
      <c r="I756" s="97">
        <f>'6桁'!I756</f>
        <v>0</v>
      </c>
      <c r="J756" s="175" t="str">
        <f>IF(地区標準卸価格!J756="","",IF(ISNUMBER(地区標準卸価格!J756),IF(入力!$C$17=1,ROUNDDOWN(地区標準卸価格!J756*ユーザ別掛け率!J756%,-入力!$C$16),IF(入力!$C$17=2,ROUNDUP(地区標準卸価格!J756*ユーザ別掛け率!J756%,-入力!$C$16),IF(入力!$C$17=3,ROUND(地区標準卸価格!J756*ユーザ別掛け率!J756%,-入力!$C$16),""))),地区標準卸価格!J756))</f>
        <v/>
      </c>
      <c r="K756" s="97">
        <f>'6桁'!K756</f>
        <v>0</v>
      </c>
      <c r="L756" s="199" t="str">
        <f>IF(地区標準卸価格!L756="","",IF(ISNUMBER(地区標準卸価格!L756),IF(入力!$C$17=1,ROUNDDOWN(地区標準卸価格!L756*ユーザ別掛け率!L756%,-入力!$C$16),IF(入力!$C$17=2,ROUNDUP(地区標準卸価格!L756*ユーザ別掛け率!L756%,-入力!$C$16),IF(入力!$C$17=3,ROUND(地区標準卸価格!L756*ユーザ別掛け率!L756%,-入力!$C$16),""))),地区標準卸価格!L756))</f>
        <v/>
      </c>
      <c r="M756" s="97">
        <f>'6桁'!M756</f>
        <v>0</v>
      </c>
      <c r="N756" s="175" t="str">
        <f>IF(地区標準卸価格!N756="","",IF(ISNUMBER(地区標準卸価格!N756),IF(入力!$C$17=1,ROUNDDOWN(地区標準卸価格!N756*ユーザ別掛け率!N756%,-入力!$C$16),IF(入力!$C$17=2,ROUNDUP(地区標準卸価格!N756*ユーザ別掛け率!N756%,-入力!$C$16),IF(入力!$C$17=3,ROUND(地区標準卸価格!N756*ユーザ別掛け率!N756%,-入力!$C$16),""))),地区標準卸価格!N756))</f>
        <v/>
      </c>
      <c r="O756" s="97">
        <f>'6桁'!O756</f>
        <v>0</v>
      </c>
      <c r="P756" s="175" t="str">
        <f>IF(地区標準卸価格!P756="","",IF(ISNUMBER(地区標準卸価格!P756),IF(入力!$C$17=1,ROUNDDOWN(地区標準卸価格!P756*ユーザ別掛け率!P756%,-入力!$C$16),IF(入力!$C$17=2,ROUNDUP(地区標準卸価格!P756*ユーザ別掛け率!P756%,-入力!$C$16),IF(入力!$C$17=3,ROUND(地区標準卸価格!P756*ユーザ別掛け率!P756%,-入力!$C$16),""))),地区標準卸価格!P756))</f>
        <v/>
      </c>
      <c r="Q756" s="97">
        <f>'6桁'!Q756</f>
        <v>0</v>
      </c>
      <c r="V756" s="4"/>
      <c r="X756" s="4"/>
    </row>
    <row r="757" spans="2:24" ht="30" customHeight="1">
      <c r="B757" s="669"/>
      <c r="C757" s="674" t="s">
        <v>52</v>
      </c>
      <c r="D757" s="675"/>
      <c r="E757" s="676"/>
      <c r="F757" s="173" t="str">
        <f>IF(地区標準卸価格!F757="","",IF(ISNUMBER(地区標準卸価格!F757),IF(入力!$C$17=1,ROUNDDOWN(地区標準卸価格!F757*ユーザ別掛け率!F757%,-入力!$C$16),IF(入力!$C$17=2,ROUNDUP(地区標準卸価格!F757*ユーザ別掛け率!F757%,-入力!$C$16),IF(入力!$C$17=3,ROUND(地区標準卸価格!F757*ユーザ別掛け率!F757%,-入力!$C$16),""))),地区標準卸価格!F757))</f>
        <v/>
      </c>
      <c r="G757" s="360">
        <f>'6桁'!G757</f>
        <v>0</v>
      </c>
      <c r="H757" s="210" t="str">
        <f>IF(地区標準卸価格!H757="","",IF(ISNUMBER(地区標準卸価格!H757),IF(入力!$C$17=1,ROUNDDOWN(地区標準卸価格!H757*ユーザ別掛け率!H757%,-入力!$C$16),IF(入力!$C$17=2,ROUNDUP(地区標準卸価格!H757*ユーザ別掛け率!H757%,-入力!$C$16),IF(入力!$C$17=3,ROUND(地区標準卸価格!H757*ユーザ別掛け率!H757%,-入力!$C$16),""))),地区標準卸価格!H757))</f>
        <v/>
      </c>
      <c r="I757" s="360">
        <f>'6桁'!I757</f>
        <v>0</v>
      </c>
      <c r="J757" s="173">
        <f>IF(地区標準卸価格!J757="","",IF(ISNUMBER(地区標準卸価格!J757),IF(入力!$C$17=1,ROUNDDOWN(地区標準卸価格!J757*ユーザ別掛け率!J757%,-入力!$C$16),IF(入力!$C$17=2,ROUNDUP(地区標準卸価格!J757*ユーザ別掛け率!J757%,-入力!$C$16),IF(入力!$C$17=3,ROUND(地区標準卸価格!J757*ユーザ別掛け率!J757%,-入力!$C$16),""))),地区標準卸価格!J757))</f>
        <v>31800</v>
      </c>
      <c r="K757" s="360">
        <f>'6桁'!K757</f>
        <v>0</v>
      </c>
      <c r="L757" s="194" t="str">
        <f>IF(地区標準卸価格!L757="","",IF(ISNUMBER(地区標準卸価格!L757),IF(入力!$C$17=1,ROUNDDOWN(地区標準卸価格!L757*ユーザ別掛け率!L757%,-入力!$C$16),IF(入力!$C$17=2,ROUNDUP(地区標準卸価格!L757*ユーザ別掛け率!L757%,-入力!$C$16),IF(入力!$C$17=3,ROUND(地区標準卸価格!L757*ユーザ別掛け率!L757%,-入力!$C$16),""))),地区標準卸価格!L757))</f>
        <v/>
      </c>
      <c r="M757" s="360">
        <f>'6桁'!M757</f>
        <v>0</v>
      </c>
      <c r="N757" s="173" t="str">
        <f>IF(地区標準卸価格!N757="","",IF(ISNUMBER(地区標準卸価格!N757),IF(入力!$C$17=1,ROUNDDOWN(地区標準卸価格!N757*ユーザ別掛け率!N757%,-入力!$C$16),IF(入力!$C$17=2,ROUNDUP(地区標準卸価格!N757*ユーザ別掛け率!N757%,-入力!$C$16),IF(入力!$C$17=3,ROUND(地区標準卸価格!N757*ユーザ別掛け率!N757%,-入力!$C$16),""))),地区標準卸価格!N757))</f>
        <v/>
      </c>
      <c r="O757" s="360">
        <f>'6桁'!O757</f>
        <v>0</v>
      </c>
      <c r="P757" s="173" t="str">
        <f>IF(地区標準卸価格!P757="","",IF(ISNUMBER(地区標準卸価格!P757),IF(入力!$C$17=1,ROUNDDOWN(地区標準卸価格!P757*ユーザ別掛け率!P757%,-入力!$C$16),IF(入力!$C$17=2,ROUNDUP(地区標準卸価格!P757*ユーザ別掛け率!P757%,-入力!$C$16),IF(入力!$C$17=3,ROUND(地区標準卸価格!P757*ユーザ別掛け率!P757%,-入力!$C$16),""))),地区標準卸価格!P757))</f>
        <v/>
      </c>
      <c r="Q757" s="360">
        <f>'6桁'!Q757</f>
        <v>0</v>
      </c>
      <c r="T757" s="40" t="s">
        <v>719</v>
      </c>
      <c r="V757" s="4"/>
      <c r="X757" s="4"/>
    </row>
    <row r="758" spans="2:24" ht="30" customHeight="1">
      <c r="B758" s="669"/>
      <c r="C758" s="674" t="s">
        <v>840</v>
      </c>
      <c r="D758" s="675"/>
      <c r="E758" s="676"/>
      <c r="F758" s="176">
        <f>IF(地区標準卸価格!F758="","",IF(ISNUMBER(地区標準卸価格!F758),IF(入力!$C$17=1,ROUNDDOWN(地区標準卸価格!F758*ユーザ別掛け率!F758%,-入力!$C$16),IF(入力!$C$17=2,ROUNDUP(地区標準卸価格!F758*ユーザ別掛け率!F758%,-入力!$C$16),IF(入力!$C$17=3,ROUND(地区標準卸価格!F758*ユーザ別掛け率!F758%,-入力!$C$16),""))),地区標準卸価格!F758))</f>
        <v>21500</v>
      </c>
      <c r="G758" s="96">
        <f>'6桁'!G758</f>
        <v>0</v>
      </c>
      <c r="H758" s="209" t="str">
        <f>IF(地区標準卸価格!H758="","",IF(ISNUMBER(地区標準卸価格!H758),IF(入力!$C$17=1,ROUNDDOWN(地区標準卸価格!H758*ユーザ別掛け率!H758%,-入力!$C$16),IF(入力!$C$17=2,ROUNDUP(地区標準卸価格!H758*ユーザ別掛け率!H758%,-入力!$C$16),IF(入力!$C$17=3,ROUND(地区標準卸価格!H758*ユーザ別掛け率!H758%,-入力!$C$16),""))),地区標準卸価格!H758))</f>
        <v/>
      </c>
      <c r="I758" s="96">
        <f>'6桁'!I758</f>
        <v>0</v>
      </c>
      <c r="J758" s="176" t="str">
        <f>IF(地区標準卸価格!J758="","",IF(ISNUMBER(地区標準卸価格!J758),IF(入力!$C$17=1,ROUNDDOWN(地区標準卸価格!J758*ユーザ別掛け率!J758%,-入力!$C$16),IF(入力!$C$17=2,ROUNDUP(地区標準卸価格!J758*ユーザ別掛け率!J758%,-入力!$C$16),IF(入力!$C$17=3,ROUND(地区標準卸価格!J758*ユーザ別掛け率!J758%,-入力!$C$16),""))),地区標準卸価格!J758))</f>
        <v/>
      </c>
      <c r="K758" s="96">
        <f>'6桁'!K758</f>
        <v>0</v>
      </c>
      <c r="L758" s="183" t="str">
        <f>IF(地区標準卸価格!L758="","",IF(ISNUMBER(地区標準卸価格!L758),IF(入力!$C$17=1,ROUNDDOWN(地区標準卸価格!L758*ユーザ別掛け率!L758%,-入力!$C$16),IF(入力!$C$17=2,ROUNDUP(地区標準卸価格!L758*ユーザ別掛け率!L758%,-入力!$C$16),IF(入力!$C$17=3,ROUND(地区標準卸価格!L758*ユーザ別掛け率!L758%,-入力!$C$16),""))),地区標準卸価格!L758))</f>
        <v/>
      </c>
      <c r="M758" s="96">
        <f>'6桁'!M758</f>
        <v>0</v>
      </c>
      <c r="N758" s="176" t="str">
        <f>IF(地区標準卸価格!N758="","",IF(ISNUMBER(地区標準卸価格!N758),IF(入力!$C$17=1,ROUNDDOWN(地区標準卸価格!N758*ユーザ別掛け率!N758%,-入力!$C$16),IF(入力!$C$17=2,ROUNDUP(地区標準卸価格!N758*ユーザ別掛け率!N758%,-入力!$C$16),IF(入力!$C$17=3,ROUND(地区標準卸価格!N758*ユーザ別掛け率!N758%,-入力!$C$16),""))),地区標準卸価格!N758))</f>
        <v/>
      </c>
      <c r="O758" s="96">
        <f>'6桁'!O758</f>
        <v>0</v>
      </c>
      <c r="P758" s="176" t="str">
        <f>IF(地区標準卸価格!P758="","",IF(ISNUMBER(地区標準卸価格!P758),IF(入力!$C$17=1,ROUNDDOWN(地区標準卸価格!P758*ユーザ別掛け率!P758%,-入力!$C$16),IF(入力!$C$17=2,ROUNDUP(地区標準卸価格!P758*ユーザ別掛け率!P758%,-入力!$C$16),IF(入力!$C$17=3,ROUND(地区標準卸価格!P758*ユーザ別掛け率!P758%,-入力!$C$16),""))),地区標準卸価格!P758))</f>
        <v/>
      </c>
      <c r="Q758" s="96">
        <f>'6桁'!Q758</f>
        <v>0</v>
      </c>
      <c r="T758" s="40" t="s">
        <v>719</v>
      </c>
      <c r="V758" s="4"/>
      <c r="X758" s="4"/>
    </row>
    <row r="759" spans="2:24" ht="30" customHeight="1">
      <c r="B759" s="669"/>
      <c r="C759" s="674" t="s">
        <v>841</v>
      </c>
      <c r="D759" s="675"/>
      <c r="E759" s="676"/>
      <c r="F759" s="173">
        <f>IF(地区標準卸価格!F759="","",IF(ISNUMBER(地区標準卸価格!F759),IF(入力!$C$17=1,ROUNDDOWN(地区標準卸価格!F759*ユーザ別掛け率!F759%,-入力!$C$16),IF(入力!$C$17=2,ROUNDUP(地区標準卸価格!F759*ユーザ別掛け率!F759%,-入力!$C$16),IF(入力!$C$17=3,ROUND(地区標準卸価格!F759*ユーザ別掛け率!F759%,-入力!$C$16),""))),地区標準卸価格!F759))</f>
        <v>21100</v>
      </c>
      <c r="G759" s="360">
        <f>'6桁'!G759</f>
        <v>0</v>
      </c>
      <c r="H759" s="210" t="str">
        <f>IF(地区標準卸価格!H759="","",IF(ISNUMBER(地区標準卸価格!H759),IF(入力!$C$17=1,ROUNDDOWN(地区標準卸価格!H759*ユーザ別掛け率!H759%,-入力!$C$16),IF(入力!$C$17=2,ROUNDUP(地区標準卸価格!H759*ユーザ別掛け率!H759%,-入力!$C$16),IF(入力!$C$17=3,ROUND(地区標準卸価格!H759*ユーザ別掛け率!H759%,-入力!$C$16),""))),地区標準卸価格!H759))</f>
        <v/>
      </c>
      <c r="I759" s="360">
        <f>'6桁'!I759</f>
        <v>0</v>
      </c>
      <c r="J759" s="173" t="str">
        <f>IF(地区標準卸価格!J759="","",IF(ISNUMBER(地区標準卸価格!J759),IF(入力!$C$17=1,ROUNDDOWN(地区標準卸価格!J759*ユーザ別掛け率!J759%,-入力!$C$16),IF(入力!$C$17=2,ROUNDUP(地区標準卸価格!J759*ユーザ別掛け率!J759%,-入力!$C$16),IF(入力!$C$17=3,ROUND(地区標準卸価格!J759*ユーザ別掛け率!J759%,-入力!$C$16),""))),地区標準卸価格!J759))</f>
        <v/>
      </c>
      <c r="K759" s="360">
        <f>'6桁'!K759</f>
        <v>0</v>
      </c>
      <c r="L759" s="194">
        <f>IF(地区標準卸価格!L759="","",IF(ISNUMBER(地区標準卸価格!L759),IF(入力!$C$17=1,ROUNDDOWN(地区標準卸価格!L759*ユーザ別掛け率!L759%,-入力!$C$16),IF(入力!$C$17=2,ROUNDUP(地区標準卸価格!L759*ユーザ別掛け率!L759%,-入力!$C$16),IF(入力!$C$17=3,ROUND(地区標準卸価格!L759*ユーザ別掛け率!L759%,-入力!$C$16),""))),地区標準卸価格!L759))</f>
        <v>20800</v>
      </c>
      <c r="M759" s="360">
        <f>'6桁'!M759</f>
        <v>0</v>
      </c>
      <c r="N759" s="173" t="str">
        <f>IF(地区標準卸価格!N759="","",IF(ISNUMBER(地区標準卸価格!N759),IF(入力!$C$17=1,ROUNDDOWN(地区標準卸価格!N759*ユーザ別掛け率!N759%,-入力!$C$16),IF(入力!$C$17=2,ROUNDUP(地区標準卸価格!N759*ユーザ別掛け率!N759%,-入力!$C$16),IF(入力!$C$17=3,ROUND(地区標準卸価格!N759*ユーザ別掛け率!N759%,-入力!$C$16),""))),地区標準卸価格!N759))</f>
        <v/>
      </c>
      <c r="O759" s="360">
        <f>'6桁'!O759</f>
        <v>0</v>
      </c>
      <c r="P759" s="173" t="str">
        <f>IF(地区標準卸価格!P759="","",IF(ISNUMBER(地区標準卸価格!P759),IF(入力!$C$17=1,ROUNDDOWN(地区標準卸価格!P759*ユーザ別掛け率!P759%,-入力!$C$16),IF(入力!$C$17=2,ROUNDUP(地区標準卸価格!P759*ユーザ別掛け率!P759%,-入力!$C$16),IF(入力!$C$17=3,ROUND(地区標準卸価格!P759*ユーザ別掛け率!P759%,-入力!$C$16),""))),地区標準卸価格!P759))</f>
        <v/>
      </c>
      <c r="Q759" s="360">
        <f>'6桁'!Q759</f>
        <v>0</v>
      </c>
      <c r="V759" s="4"/>
      <c r="X759" s="4"/>
    </row>
    <row r="760" spans="2:24" ht="30" customHeight="1">
      <c r="B760" s="669"/>
      <c r="C760" s="674" t="s">
        <v>842</v>
      </c>
      <c r="D760" s="675"/>
      <c r="E760" s="676"/>
      <c r="F760" s="176">
        <f>IF(地区標準卸価格!F760="","",IF(ISNUMBER(地区標準卸価格!F760),IF(入力!$C$17=1,ROUNDDOWN(地区標準卸価格!F760*ユーザ別掛け率!F760%,-入力!$C$16),IF(入力!$C$17=2,ROUNDUP(地区標準卸価格!F760*ユーザ別掛け率!F760%,-入力!$C$16),IF(入力!$C$17=3,ROUND(地区標準卸価格!F760*ユーザ別掛け率!F760%,-入力!$C$16),""))),地区標準卸価格!F760))</f>
        <v>22000</v>
      </c>
      <c r="G760" s="96">
        <f>'6桁'!G760</f>
        <v>0</v>
      </c>
      <c r="H760" s="209" t="str">
        <f>IF(地区標準卸価格!H760="","",IF(ISNUMBER(地区標準卸価格!H760),IF(入力!$C$17=1,ROUNDDOWN(地区標準卸価格!H760*ユーザ別掛け率!H760%,-入力!$C$16),IF(入力!$C$17=2,ROUNDUP(地区標準卸価格!H760*ユーザ別掛け率!H760%,-入力!$C$16),IF(入力!$C$17=3,ROUND(地区標準卸価格!H760*ユーザ別掛け率!H760%,-入力!$C$16),""))),地区標準卸価格!H760))</f>
        <v/>
      </c>
      <c r="I760" s="96">
        <f>'6桁'!I760</f>
        <v>0</v>
      </c>
      <c r="J760" s="176" t="str">
        <f>IF(地区標準卸価格!J760="","",IF(ISNUMBER(地区標準卸価格!J760),IF(入力!$C$17=1,ROUNDDOWN(地区標準卸価格!J760*ユーザ別掛け率!J760%,-入力!$C$16),IF(入力!$C$17=2,ROUNDUP(地区標準卸価格!J760*ユーザ別掛け率!J760%,-入力!$C$16),IF(入力!$C$17=3,ROUND(地区標準卸価格!J760*ユーザ別掛け率!J760%,-入力!$C$16),""))),地区標準卸価格!J760))</f>
        <v/>
      </c>
      <c r="K760" s="96">
        <f>'6桁'!K760</f>
        <v>0</v>
      </c>
      <c r="L760" s="183" t="str">
        <f>IF(地区標準卸価格!L760="","",IF(ISNUMBER(地区標準卸価格!L760),IF(入力!$C$17=1,ROUNDDOWN(地区標準卸価格!L760*ユーザ別掛け率!L760%,-入力!$C$16),IF(入力!$C$17=2,ROUNDUP(地区標準卸価格!L760*ユーザ別掛け率!L760%,-入力!$C$16),IF(入力!$C$17=3,ROUND(地区標準卸価格!L760*ユーザ別掛け率!L760%,-入力!$C$16),""))),地区標準卸価格!L760))</f>
        <v/>
      </c>
      <c r="M760" s="96">
        <f>'6桁'!M760</f>
        <v>0</v>
      </c>
      <c r="N760" s="176" t="str">
        <f>IF(地区標準卸価格!N760="","",IF(ISNUMBER(地区標準卸価格!N760),IF(入力!$C$17=1,ROUNDDOWN(地区標準卸価格!N760*ユーザ別掛け率!N760%,-入力!$C$16),IF(入力!$C$17=2,ROUNDUP(地区標準卸価格!N760*ユーザ別掛け率!N760%,-入力!$C$16),IF(入力!$C$17=3,ROUND(地区標準卸価格!N760*ユーザ別掛け率!N760%,-入力!$C$16),""))),地区標準卸価格!N760))</f>
        <v/>
      </c>
      <c r="O760" s="96">
        <f>'6桁'!O760</f>
        <v>0</v>
      </c>
      <c r="P760" s="176" t="str">
        <f>IF(地区標準卸価格!P760="","",IF(ISNUMBER(地区標準卸価格!P760),IF(入力!$C$17=1,ROUNDDOWN(地区標準卸価格!P760*ユーザ別掛け率!P760%,-入力!$C$16),IF(入力!$C$17=2,ROUNDUP(地区標準卸価格!P760*ユーザ別掛け率!P760%,-入力!$C$16),IF(入力!$C$17=3,ROUND(地区標準卸価格!P760*ユーザ別掛け率!P760%,-入力!$C$16),""))),地区標準卸価格!P760))</f>
        <v/>
      </c>
      <c r="Q760" s="96">
        <f>'6桁'!Q760</f>
        <v>0</v>
      </c>
      <c r="V760" s="4"/>
      <c r="X760" s="4"/>
    </row>
    <row r="761" spans="2:24" ht="30" customHeight="1">
      <c r="B761" s="669"/>
      <c r="C761" s="674" t="s">
        <v>843</v>
      </c>
      <c r="D761" s="675"/>
      <c r="E761" s="676"/>
      <c r="F761" s="176">
        <f>IF(地区標準卸価格!F761="","",IF(ISNUMBER(地区標準卸価格!F761),IF(入力!$C$17=1,ROUNDDOWN(地区標準卸価格!F761*ユーザ別掛け率!F761%,-入力!$C$16),IF(入力!$C$17=2,ROUNDUP(地区標準卸価格!F761*ユーザ別掛け率!F761%,-入力!$C$16),IF(入力!$C$17=3,ROUND(地区標準卸価格!F761*ユーザ別掛け率!F761%,-入力!$C$16),""))),地区標準卸価格!F761))</f>
        <v>24900</v>
      </c>
      <c r="G761" s="96">
        <f>'6桁'!G761</f>
        <v>0</v>
      </c>
      <c r="H761" s="209" t="str">
        <f>IF(地区標準卸価格!H761="","",IF(ISNUMBER(地区標準卸価格!H761),IF(入力!$C$17=1,ROUNDDOWN(地区標準卸価格!H761*ユーザ別掛け率!H761%,-入力!$C$16),IF(入力!$C$17=2,ROUNDUP(地区標準卸価格!H761*ユーザ別掛け率!H761%,-入力!$C$16),IF(入力!$C$17=3,ROUND(地区標準卸価格!H761*ユーザ別掛け率!H761%,-入力!$C$16),""))),地区標準卸価格!H761))</f>
        <v/>
      </c>
      <c r="I761" s="96">
        <f>'6桁'!I761</f>
        <v>0</v>
      </c>
      <c r="J761" s="176" t="str">
        <f>IF(地区標準卸価格!J761="","",IF(ISNUMBER(地区標準卸価格!J761),IF(入力!$C$17=1,ROUNDDOWN(地区標準卸価格!J761*ユーザ別掛け率!J761%,-入力!$C$16),IF(入力!$C$17=2,ROUNDUP(地区標準卸価格!J761*ユーザ別掛け率!J761%,-入力!$C$16),IF(入力!$C$17=3,ROUND(地区標準卸価格!J761*ユーザ別掛け率!J761%,-入力!$C$16),""))),地区標準卸価格!J761))</f>
        <v/>
      </c>
      <c r="K761" s="96">
        <f>'6桁'!K761</f>
        <v>0</v>
      </c>
      <c r="L761" s="183">
        <f>IF(地区標準卸価格!L761="","",IF(ISNUMBER(地区標準卸価格!L761),IF(入力!$C$17=1,ROUNDDOWN(地区標準卸価格!L761*ユーザ別掛け率!L761%,-入力!$C$16),IF(入力!$C$17=2,ROUNDUP(地区標準卸価格!L761*ユーザ別掛け率!L761%,-入力!$C$16),IF(入力!$C$17=3,ROUND(地区標準卸価格!L761*ユーザ別掛け率!L761%,-入力!$C$16),""))),地区標準卸価格!L761))</f>
        <v>24500</v>
      </c>
      <c r="M761" s="96">
        <f>'6桁'!M761</f>
        <v>0</v>
      </c>
      <c r="N761" s="176">
        <f>IF(地区標準卸価格!N761="","",IF(ISNUMBER(地区標準卸価格!N761),IF(入力!$C$17=1,ROUNDDOWN(地区標準卸価格!N761*ユーザ別掛け率!N761%,-入力!$C$16),IF(入力!$C$17=2,ROUNDUP(地区標準卸価格!N761*ユーザ別掛け率!N761%,-入力!$C$16),IF(入力!$C$17=3,ROUND(地区標準卸価格!N761*ユーザ別掛け率!N761%,-入力!$C$16),""))),地区標準卸価格!N761))</f>
        <v>24500</v>
      </c>
      <c r="O761" s="96">
        <f>'6桁'!O761</f>
        <v>0</v>
      </c>
      <c r="P761" s="176" t="str">
        <f>IF(地区標準卸価格!P761="","",IF(ISNUMBER(地区標準卸価格!P761),IF(入力!$C$17=1,ROUNDDOWN(地区標準卸価格!P761*ユーザ別掛け率!P761%,-入力!$C$16),IF(入力!$C$17=2,ROUNDUP(地区標準卸価格!P761*ユーザ別掛け率!P761%,-入力!$C$16),IF(入力!$C$17=3,ROUND(地区標準卸価格!P761*ユーザ別掛け率!P761%,-入力!$C$16),""))),地区標準卸価格!P761))</f>
        <v/>
      </c>
      <c r="Q761" s="96">
        <f>'6桁'!Q761</f>
        <v>0</v>
      </c>
      <c r="V761" s="4"/>
      <c r="X761" s="4"/>
    </row>
    <row r="762" spans="2:24" ht="30" customHeight="1">
      <c r="B762" s="669"/>
      <c r="C762" s="674" t="s">
        <v>37</v>
      </c>
      <c r="D762" s="675"/>
      <c r="E762" s="676"/>
      <c r="F762" s="176" t="str">
        <f>IF(地区標準卸価格!F762="","",IF(ISNUMBER(地区標準卸価格!F762),IF(入力!$C$17=1,ROUNDDOWN(地区標準卸価格!F762*ユーザ別掛け率!F762%,-入力!$C$16),IF(入力!$C$17=2,ROUNDUP(地区標準卸価格!F762*ユーザ別掛け率!F762%,-入力!$C$16),IF(入力!$C$17=3,ROUND(地区標準卸価格!F762*ユーザ別掛け率!F762%,-入力!$C$16),""))),地区標準卸価格!F762))</f>
        <v/>
      </c>
      <c r="G762" s="96">
        <f>'6桁'!G762</f>
        <v>0</v>
      </c>
      <c r="H762" s="209" t="str">
        <f>IF(地区標準卸価格!H762="","",IF(ISNUMBER(地区標準卸価格!H762),IF(入力!$C$17=1,ROUNDDOWN(地区標準卸価格!H762*ユーザ別掛け率!H762%,-入力!$C$16),IF(入力!$C$17=2,ROUNDUP(地区標準卸価格!H762*ユーザ別掛け率!H762%,-入力!$C$16),IF(入力!$C$17=3,ROUND(地区標準卸価格!H762*ユーザ別掛け率!H762%,-入力!$C$16),""))),地区標準卸価格!H762))</f>
        <v/>
      </c>
      <c r="I762" s="96">
        <f>'6桁'!I762</f>
        <v>0</v>
      </c>
      <c r="J762" s="176">
        <f>IF(地区標準卸価格!J762="","",IF(ISNUMBER(地区標準卸価格!J762),IF(入力!$C$17=1,ROUNDDOWN(地区標準卸価格!J762*ユーザ別掛け率!J762%,-入力!$C$16),IF(入力!$C$17=2,ROUNDUP(地区標準卸価格!J762*ユーザ別掛け率!J762%,-入力!$C$16),IF(入力!$C$17=3,ROUND(地区標準卸価格!J762*ユーザ別掛け率!J762%,-入力!$C$16),""))),地区標準卸価格!J762))</f>
        <v>27600</v>
      </c>
      <c r="K762" s="96" t="str">
        <f>'6桁'!K762</f>
        <v>※</v>
      </c>
      <c r="L762" s="183" t="str">
        <f>IF(地区標準卸価格!L762="","",IF(ISNUMBER(地区標準卸価格!L762),IF(入力!$C$17=1,ROUNDDOWN(地区標準卸価格!L762*ユーザ別掛け率!L762%,-入力!$C$16),IF(入力!$C$17=2,ROUNDUP(地区標準卸価格!L762*ユーザ別掛け率!L762%,-入力!$C$16),IF(入力!$C$17=3,ROUND(地区標準卸価格!L762*ユーザ別掛け率!L762%,-入力!$C$16),""))),地区標準卸価格!L762))</f>
        <v/>
      </c>
      <c r="M762" s="96">
        <f>'6桁'!M762</f>
        <v>0</v>
      </c>
      <c r="N762" s="176" t="str">
        <f>IF(地区標準卸価格!N762="","",IF(ISNUMBER(地区標準卸価格!N762),IF(入力!$C$17=1,ROUNDDOWN(地区標準卸価格!N762*ユーザ別掛け率!N762%,-入力!$C$16),IF(入力!$C$17=2,ROUNDUP(地区標準卸価格!N762*ユーザ別掛け率!N762%,-入力!$C$16),IF(入力!$C$17=3,ROUND(地区標準卸価格!N762*ユーザ別掛け率!N762%,-入力!$C$16),""))),地区標準卸価格!N762))</f>
        <v/>
      </c>
      <c r="O762" s="96">
        <f>'6桁'!O762</f>
        <v>0</v>
      </c>
      <c r="P762" s="176" t="str">
        <f>IF(地区標準卸価格!P762="","",IF(ISNUMBER(地区標準卸価格!P762),IF(入力!$C$17=1,ROUNDDOWN(地区標準卸価格!P762*ユーザ別掛け率!P762%,-入力!$C$16),IF(入力!$C$17=2,ROUNDUP(地区標準卸価格!P762*ユーザ別掛け率!P762%,-入力!$C$16),IF(入力!$C$17=3,ROUND(地区標準卸価格!P762*ユーザ別掛け率!P762%,-入力!$C$16),""))),地区標準卸価格!P762))</f>
        <v/>
      </c>
      <c r="Q762" s="96">
        <f>'6桁'!Q762</f>
        <v>0</v>
      </c>
      <c r="V762" s="4"/>
      <c r="X762" s="4"/>
    </row>
    <row r="763" spans="2:24" ht="30" customHeight="1">
      <c r="B763" s="669"/>
      <c r="C763" s="674" t="s">
        <v>844</v>
      </c>
      <c r="D763" s="675"/>
      <c r="E763" s="676"/>
      <c r="F763" s="176">
        <f>IF(地区標準卸価格!F763="","",IF(ISNUMBER(地区標準卸価格!F763),IF(入力!$C$17=1,ROUNDDOWN(地区標準卸価格!F763*ユーザ別掛け率!F763%,-入力!$C$16),IF(入力!$C$17=2,ROUNDUP(地区標準卸価格!F763*ユーザ別掛け率!F763%,-入力!$C$16),IF(入力!$C$17=3,ROUND(地区標準卸価格!F763*ユーザ別掛け率!F763%,-入力!$C$16),""))),地区標準卸価格!F763))</f>
        <v>18000</v>
      </c>
      <c r="G763" s="96">
        <f>'6桁'!G763</f>
        <v>0</v>
      </c>
      <c r="H763" s="209" t="str">
        <f>IF(地区標準卸価格!H763="","",IF(ISNUMBER(地区標準卸価格!H763),IF(入力!$C$17=1,ROUNDDOWN(地区標準卸価格!H763*ユーザ別掛け率!H763%,-入力!$C$16),IF(入力!$C$17=2,ROUNDUP(地区標準卸価格!H763*ユーザ別掛け率!H763%,-入力!$C$16),IF(入力!$C$17=3,ROUND(地区標準卸価格!H763*ユーザ別掛け率!H763%,-入力!$C$16),""))),地区標準卸価格!H763))</f>
        <v/>
      </c>
      <c r="I763" s="96">
        <f>'6桁'!I763</f>
        <v>0</v>
      </c>
      <c r="J763" s="176" t="str">
        <f>IF(地区標準卸価格!J763="","",IF(ISNUMBER(地区標準卸価格!J763),IF(入力!$C$17=1,ROUNDDOWN(地区標準卸価格!J763*ユーザ別掛け率!J763%,-入力!$C$16),IF(入力!$C$17=2,ROUNDUP(地区標準卸価格!J763*ユーザ別掛け率!J763%,-入力!$C$16),IF(入力!$C$17=3,ROUND(地区標準卸価格!J763*ユーザ別掛け率!J763%,-入力!$C$16),""))),地区標準卸価格!J763))</f>
        <v/>
      </c>
      <c r="K763" s="96">
        <f>'6桁'!K763</f>
        <v>0</v>
      </c>
      <c r="L763" s="183" t="str">
        <f>IF(地区標準卸価格!L763="","",IF(ISNUMBER(地区標準卸価格!L763),IF(入力!$C$17=1,ROUNDDOWN(地区標準卸価格!L763*ユーザ別掛け率!L763%,-入力!$C$16),IF(入力!$C$17=2,ROUNDUP(地区標準卸価格!L763*ユーザ別掛け率!L763%,-入力!$C$16),IF(入力!$C$17=3,ROUND(地区標準卸価格!L763*ユーザ別掛け率!L763%,-入力!$C$16),""))),地区標準卸価格!L763))</f>
        <v/>
      </c>
      <c r="M763" s="96">
        <f>'6桁'!M763</f>
        <v>0</v>
      </c>
      <c r="N763" s="176" t="str">
        <f>IF(地区標準卸価格!N763="","",IF(ISNUMBER(地区標準卸価格!N763),IF(入力!$C$17=1,ROUNDDOWN(地区標準卸価格!N763*ユーザ別掛け率!N763%,-入力!$C$16),IF(入力!$C$17=2,ROUNDUP(地区標準卸価格!N763*ユーザ別掛け率!N763%,-入力!$C$16),IF(入力!$C$17=3,ROUND(地区標準卸価格!N763*ユーザ別掛け率!N763%,-入力!$C$16),""))),地区標準卸価格!N763))</f>
        <v/>
      </c>
      <c r="O763" s="96">
        <f>'6桁'!O763</f>
        <v>0</v>
      </c>
      <c r="P763" s="176" t="str">
        <f>IF(地区標準卸価格!P763="","",IF(ISNUMBER(地区標準卸価格!P763),IF(入力!$C$17=1,ROUNDDOWN(地区標準卸価格!P763*ユーザ別掛け率!P763%,-入力!$C$16),IF(入力!$C$17=2,ROUNDUP(地区標準卸価格!P763*ユーザ別掛け率!P763%,-入力!$C$16),IF(入力!$C$17=3,ROUND(地区標準卸価格!P763*ユーザ別掛け率!P763%,-入力!$C$16),""))),地区標準卸価格!P763))</f>
        <v/>
      </c>
      <c r="Q763" s="96">
        <f>'6桁'!Q763</f>
        <v>0</v>
      </c>
      <c r="V763" s="4"/>
      <c r="X763" s="4"/>
    </row>
    <row r="764" spans="2:24" ht="30" customHeight="1">
      <c r="B764" s="669"/>
      <c r="C764" s="674" t="s">
        <v>61</v>
      </c>
      <c r="D764" s="675"/>
      <c r="E764" s="676"/>
      <c r="F764" s="176" t="str">
        <f>IF(地区標準卸価格!F764="","",IF(ISNUMBER(地区標準卸価格!F764),IF(入力!$C$17=1,ROUNDDOWN(地区標準卸価格!F764*ユーザ別掛け率!F764%,-入力!$C$16),IF(入力!$C$17=2,ROUNDUP(地区標準卸価格!F764*ユーザ別掛け率!F764%,-入力!$C$16),IF(入力!$C$17=3,ROUND(地区標準卸価格!F764*ユーザ別掛け率!F764%,-入力!$C$16),""))),地区標準卸価格!F764))</f>
        <v/>
      </c>
      <c r="G764" s="96">
        <f>'6桁'!G764</f>
        <v>0</v>
      </c>
      <c r="H764" s="183">
        <f>IF(地区標準卸価格!H764="","",IF(ISNUMBER(地区標準卸価格!H764),IF(入力!$C$17=1,ROUNDDOWN(地区標準卸価格!H764*ユーザ別掛け率!H764%,-入力!$C$16),IF(入力!$C$17=2,ROUNDUP(地区標準卸価格!H764*ユーザ別掛け率!H764%,-入力!$C$16),IF(入力!$C$17=3,ROUND(地区標準卸価格!H764*ユーザ別掛け率!H764%,-入力!$C$16),""))),地区標準卸価格!H764))</f>
        <v>18800</v>
      </c>
      <c r="I764" s="96" t="str">
        <f>'6桁'!I764</f>
        <v>SP
LT38</v>
      </c>
      <c r="J764" s="176" t="str">
        <f>IF(地区標準卸価格!J764="","",IF(ISNUMBER(地区標準卸価格!J764),IF(入力!$C$17=1,ROUNDDOWN(地区標準卸価格!J764*ユーザ別掛け率!J764%,-入力!$C$16),IF(入力!$C$17=2,ROUNDUP(地区標準卸価格!J764*ユーザ別掛け率!J764%,-入力!$C$16),IF(入力!$C$17=3,ROUND(地区標準卸価格!J764*ユーザ別掛け率!J764%,-入力!$C$16),""))),地区標準卸価格!J764))</f>
        <v/>
      </c>
      <c r="K764" s="96">
        <f>'6桁'!K764</f>
        <v>0</v>
      </c>
      <c r="L764" s="183" t="str">
        <f>IF(地区標準卸価格!L764="","",IF(ISNUMBER(地区標準卸価格!L764),IF(入力!$C$17=1,ROUNDDOWN(地区標準卸価格!L764*ユーザ別掛け率!L764%,-入力!$C$16),IF(入力!$C$17=2,ROUNDUP(地区標準卸価格!L764*ユーザ別掛け率!L764%,-入力!$C$16),IF(入力!$C$17=3,ROUND(地区標準卸価格!L764*ユーザ別掛け率!L764%,-入力!$C$16),""))),地区標準卸価格!L764))</f>
        <v/>
      </c>
      <c r="M764" s="96">
        <f>'6桁'!M764</f>
        <v>0</v>
      </c>
      <c r="N764" s="176" t="str">
        <f>IF(地区標準卸価格!N764="","",IF(ISNUMBER(地区標準卸価格!N764),IF(入力!$C$17=1,ROUNDDOWN(地区標準卸価格!N764*ユーザ別掛け率!N764%,-入力!$C$16),IF(入力!$C$17=2,ROUNDUP(地区標準卸価格!N764*ユーザ別掛け率!N764%,-入力!$C$16),IF(入力!$C$17=3,ROUND(地区標準卸価格!N764*ユーザ別掛け率!N764%,-入力!$C$16),""))),地区標準卸価格!N764))</f>
        <v/>
      </c>
      <c r="O764" s="96">
        <f>'6桁'!O764</f>
        <v>0</v>
      </c>
      <c r="P764" s="176" t="str">
        <f>IF(地区標準卸価格!P764="","",IF(ISNUMBER(地区標準卸価格!P764),IF(入力!$C$17=1,ROUNDDOWN(地区標準卸価格!P764*ユーザ別掛け率!P764%,-入力!$C$16),IF(入力!$C$17=2,ROUNDUP(地区標準卸価格!P764*ユーザ別掛け率!P764%,-入力!$C$16),IF(入力!$C$17=3,ROUND(地区標準卸価格!P764*ユーザ別掛け率!P764%,-入力!$C$16),""))),地区標準卸価格!P764))</f>
        <v/>
      </c>
      <c r="Q764" s="96">
        <f>'6桁'!Q764</f>
        <v>0</v>
      </c>
      <c r="V764" s="4"/>
      <c r="X764" s="4"/>
    </row>
    <row r="765" spans="2:24" ht="30" customHeight="1">
      <c r="B765" s="669"/>
      <c r="C765" s="674" t="s">
        <v>845</v>
      </c>
      <c r="D765" s="675"/>
      <c r="E765" s="676"/>
      <c r="F765" s="176">
        <f>IF(地区標準卸価格!F765="","",IF(ISNUMBER(地区標準卸価格!F765),IF(入力!$C$17=1,ROUNDDOWN(地区標準卸価格!F765*ユーザ別掛け率!F765%,-入力!$C$16),IF(入力!$C$17=2,ROUNDUP(地区標準卸価格!F765*ユーザ別掛け率!F765%,-入力!$C$16),IF(入力!$C$17=3,ROUND(地区標準卸価格!F765*ユーザ別掛け率!F765%,-入力!$C$16),""))),地区標準卸価格!F765))</f>
        <v>19900</v>
      </c>
      <c r="G765" s="96">
        <f>'6桁'!G765</f>
        <v>0</v>
      </c>
      <c r="H765" s="209" t="str">
        <f>IF(地区標準卸価格!H765="","",IF(ISNUMBER(地区標準卸価格!H765),IF(入力!$C$17=1,ROUNDDOWN(地区標準卸価格!H765*ユーザ別掛け率!H765%,-入力!$C$16),IF(入力!$C$17=2,ROUNDUP(地区標準卸価格!H765*ユーザ別掛け率!H765%,-入力!$C$16),IF(入力!$C$17=3,ROUND(地区標準卸価格!H765*ユーザ別掛け率!H765%,-入力!$C$16),""))),地区標準卸価格!H765))</f>
        <v/>
      </c>
      <c r="I765" s="96">
        <f>'6桁'!I765</f>
        <v>0</v>
      </c>
      <c r="J765" s="176" t="str">
        <f>IF(地区標準卸価格!J765="","",IF(ISNUMBER(地区標準卸価格!J765),IF(入力!$C$17=1,ROUNDDOWN(地区標準卸価格!J765*ユーザ別掛け率!J765%,-入力!$C$16),IF(入力!$C$17=2,ROUNDUP(地区標準卸価格!J765*ユーザ別掛け率!J765%,-入力!$C$16),IF(入力!$C$17=3,ROUND(地区標準卸価格!J765*ユーザ別掛け率!J765%,-入力!$C$16),""))),地区標準卸価格!J765))</f>
        <v/>
      </c>
      <c r="K765" s="96">
        <f>'6桁'!K765</f>
        <v>0</v>
      </c>
      <c r="L765" s="183" t="str">
        <f>IF(地区標準卸価格!L765="","",IF(ISNUMBER(地区標準卸価格!L765),IF(入力!$C$17=1,ROUNDDOWN(地区標準卸価格!L765*ユーザ別掛け率!L765%,-入力!$C$16),IF(入力!$C$17=2,ROUNDUP(地区標準卸価格!L765*ユーザ別掛け率!L765%,-入力!$C$16),IF(入力!$C$17=3,ROUND(地区標準卸価格!L765*ユーザ別掛け率!L765%,-入力!$C$16),""))),地区標準卸価格!L765))</f>
        <v/>
      </c>
      <c r="M765" s="96">
        <f>'6桁'!M765</f>
        <v>0</v>
      </c>
      <c r="N765" s="176" t="str">
        <f>IF(地区標準卸価格!N765="","",IF(ISNUMBER(地区標準卸価格!N765),IF(入力!$C$17=1,ROUNDDOWN(地区標準卸価格!N765*ユーザ別掛け率!N765%,-入力!$C$16),IF(入力!$C$17=2,ROUNDUP(地区標準卸価格!N765*ユーザ別掛け率!N765%,-入力!$C$16),IF(入力!$C$17=3,ROUND(地区標準卸価格!N765*ユーザ別掛け率!N765%,-入力!$C$16),""))),地区標準卸価格!N765))</f>
        <v/>
      </c>
      <c r="O765" s="96">
        <f>'6桁'!O765</f>
        <v>0</v>
      </c>
      <c r="P765" s="176" t="str">
        <f>IF(地区標準卸価格!P765="","",IF(ISNUMBER(地区標準卸価格!P765),IF(入力!$C$17=1,ROUNDDOWN(地区標準卸価格!P765*ユーザ別掛け率!P765%,-入力!$C$16),IF(入力!$C$17=2,ROUNDUP(地区標準卸価格!P765*ユーザ別掛け率!P765%,-入力!$C$16),IF(入力!$C$17=3,ROUND(地区標準卸価格!P765*ユーザ別掛け率!P765%,-入力!$C$16),""))),地区標準卸価格!P765))</f>
        <v/>
      </c>
      <c r="Q765" s="96">
        <f>'6桁'!Q765</f>
        <v>0</v>
      </c>
      <c r="V765" s="4"/>
      <c r="X765" s="4"/>
    </row>
    <row r="766" spans="2:24" ht="30" customHeight="1">
      <c r="B766" s="670"/>
      <c r="C766" s="677" t="s">
        <v>846</v>
      </c>
      <c r="D766" s="678"/>
      <c r="E766" s="679"/>
      <c r="F766" s="177">
        <f>IF(地区標準卸価格!F766="","",IF(ISNUMBER(地区標準卸価格!F766),IF(入力!$C$17=1,ROUNDDOWN(地区標準卸価格!F766*ユーザ別掛け率!F766%,-入力!$C$16),IF(入力!$C$17=2,ROUNDUP(地区標準卸価格!F766*ユーザ別掛け率!F766%,-入力!$C$16),IF(入力!$C$17=3,ROUND(地区標準卸価格!F766*ユーザ別掛け率!F766%,-入力!$C$16),""))),地区標準卸価格!F766))</f>
        <v>24900</v>
      </c>
      <c r="G766" s="99">
        <f>'6桁'!G766</f>
        <v>0</v>
      </c>
      <c r="H766" s="211" t="str">
        <f>IF(地区標準卸価格!H766="","",IF(ISNUMBER(地区標準卸価格!H766),IF(入力!$C$17=1,ROUNDDOWN(地区標準卸価格!H766*ユーザ別掛け率!H766%,-入力!$C$16),IF(入力!$C$17=2,ROUNDUP(地区標準卸価格!H766*ユーザ別掛け率!H766%,-入力!$C$16),IF(入力!$C$17=3,ROUND(地区標準卸価格!H766*ユーザ別掛け率!H766%,-入力!$C$16),""))),地区標準卸価格!H766))</f>
        <v/>
      </c>
      <c r="I766" s="99">
        <f>'6桁'!I766</f>
        <v>0</v>
      </c>
      <c r="J766" s="177" t="str">
        <f>IF(地区標準卸価格!J766="","",IF(ISNUMBER(地区標準卸価格!J766),IF(入力!$C$17=1,ROUNDDOWN(地区標準卸価格!J766*ユーザ別掛け率!J766%,-入力!$C$16),IF(入力!$C$17=2,ROUNDUP(地区標準卸価格!J766*ユーザ別掛け率!J766%,-入力!$C$16),IF(入力!$C$17=3,ROUND(地区標準卸価格!J766*ユーザ別掛け率!J766%,-入力!$C$16),""))),地区標準卸価格!J766))</f>
        <v/>
      </c>
      <c r="K766" s="99">
        <f>'6桁'!K766</f>
        <v>0</v>
      </c>
      <c r="L766" s="184">
        <f>IF(地区標準卸価格!L766="","",IF(ISNUMBER(地区標準卸価格!L766),IF(入力!$C$17=1,ROUNDDOWN(地区標準卸価格!L766*ユーザ別掛け率!L766%,-入力!$C$16),IF(入力!$C$17=2,ROUNDUP(地区標準卸価格!L766*ユーザ別掛け率!L766%,-入力!$C$16),IF(入力!$C$17=3,ROUND(地区標準卸価格!L766*ユーザ別掛け率!L766%,-入力!$C$16),""))),地区標準卸価格!L766))</f>
        <v>25600</v>
      </c>
      <c r="M766" s="99">
        <f>'6桁'!M766</f>
        <v>0</v>
      </c>
      <c r="N766" s="177" t="str">
        <f>IF(地区標準卸価格!N766="","",IF(ISNUMBER(地区標準卸価格!N766),IF(入力!$C$17=1,ROUNDDOWN(地区標準卸価格!N766*ユーザ別掛け率!N766%,-入力!$C$16),IF(入力!$C$17=2,ROUNDUP(地区標準卸価格!N766*ユーザ別掛け率!N766%,-入力!$C$16),IF(入力!$C$17=3,ROUND(地区標準卸価格!N766*ユーザ別掛け率!N766%,-入力!$C$16),""))),地区標準卸価格!N766))</f>
        <v/>
      </c>
      <c r="O766" s="99">
        <f>'6桁'!O766</f>
        <v>0</v>
      </c>
      <c r="P766" s="177" t="str">
        <f>IF(地区標準卸価格!P766="","",IF(ISNUMBER(地区標準卸価格!P766),IF(入力!$C$17=1,ROUNDDOWN(地区標準卸価格!P766*ユーザ別掛け率!P766%,-入力!$C$16),IF(入力!$C$17=2,ROUNDUP(地区標準卸価格!P766*ユーザ別掛け率!P766%,-入力!$C$16),IF(入力!$C$17=3,ROUND(地区標準卸価格!P766*ユーザ別掛け率!P766%,-入力!$C$16),""))),地区標準卸価格!P766))</f>
        <v/>
      </c>
      <c r="Q766" s="99">
        <f>'6桁'!Q766</f>
        <v>0</v>
      </c>
      <c r="V766" s="4"/>
      <c r="X766" s="4"/>
    </row>
    <row r="767" spans="2:24" ht="30" customHeight="1">
      <c r="B767" s="696">
        <v>14</v>
      </c>
      <c r="C767" s="671" t="s">
        <v>38</v>
      </c>
      <c r="D767" s="672"/>
      <c r="E767" s="673"/>
      <c r="F767" s="175" t="str">
        <f>IF(地区標準卸価格!F767="","",IF(ISNUMBER(地区標準卸価格!F767),IF(入力!$C$17=1,ROUNDDOWN(地区標準卸価格!F767*ユーザ別掛け率!F767%,-入力!$C$16),IF(入力!$C$17=2,ROUNDUP(地区標準卸価格!F767*ユーザ別掛け率!F767%,-入力!$C$16),IF(入力!$C$17=3,ROUND(地区標準卸価格!F767*ユーザ別掛け率!F767%,-入力!$C$16),""))),地区標準卸価格!F767))</f>
        <v/>
      </c>
      <c r="G767" s="97">
        <f>'6桁'!G767</f>
        <v>0</v>
      </c>
      <c r="H767" s="212" t="str">
        <f>IF(地区標準卸価格!H767="","",IF(ISNUMBER(地区標準卸価格!H767),IF(入力!$C$17=1,ROUNDDOWN(地区標準卸価格!H767*ユーザ別掛け率!H767%,-入力!$C$16),IF(入力!$C$17=2,ROUNDUP(地区標準卸価格!H767*ユーザ別掛け率!H767%,-入力!$C$16),IF(入力!$C$17=3,ROUND(地区標準卸価格!H767*ユーザ別掛け率!H767%,-入力!$C$16),""))),地区標準卸価格!H767))</f>
        <v/>
      </c>
      <c r="I767" s="97">
        <f>'6桁'!I767</f>
        <v>0</v>
      </c>
      <c r="J767" s="175">
        <f>IF(地区標準卸価格!J767="","",IF(ISNUMBER(地区標準卸価格!J767),IF(入力!$C$17=1,ROUNDDOWN(地区標準卸価格!J767*ユーザ別掛け率!J767%,-入力!$C$16),IF(入力!$C$17=2,ROUNDUP(地区標準卸価格!J767*ユーザ別掛け率!J767%,-入力!$C$16),IF(入力!$C$17=3,ROUND(地区標準卸価格!J767*ユーザ別掛け率!J767%,-入力!$C$16),""))),地区標準卸価格!J767))</f>
        <v>21800</v>
      </c>
      <c r="K767" s="97">
        <f>'6桁'!K767</f>
        <v>0</v>
      </c>
      <c r="L767" s="199" t="str">
        <f>IF(地区標準卸価格!L767="","",IF(ISNUMBER(地区標準卸価格!L767),IF(入力!$C$17=1,ROUNDDOWN(地区標準卸価格!L767*ユーザ別掛け率!L767%,-入力!$C$16),IF(入力!$C$17=2,ROUNDUP(地区標準卸価格!L767*ユーザ別掛け率!L767%,-入力!$C$16),IF(入力!$C$17=3,ROUND(地区標準卸価格!L767*ユーザ別掛け率!L767%,-入力!$C$16),""))),地区標準卸価格!L767))</f>
        <v/>
      </c>
      <c r="M767" s="97">
        <f>'6桁'!M767</f>
        <v>0</v>
      </c>
      <c r="N767" s="175" t="str">
        <f>IF(地区標準卸価格!N767="","",IF(ISNUMBER(地区標準卸価格!N767),IF(入力!$C$17=1,ROUNDDOWN(地区標準卸価格!N767*ユーザ別掛け率!N767%,-入力!$C$16),IF(入力!$C$17=2,ROUNDUP(地区標準卸価格!N767*ユーザ別掛け率!N767%,-入力!$C$16),IF(入力!$C$17=3,ROUND(地区標準卸価格!N767*ユーザ別掛け率!N767%,-入力!$C$16),""))),地区標準卸価格!N767))</f>
        <v/>
      </c>
      <c r="O767" s="97">
        <f>'6桁'!O767</f>
        <v>0</v>
      </c>
      <c r="P767" s="175" t="str">
        <f>IF(地区標準卸価格!P767="","",IF(ISNUMBER(地区標準卸価格!P767),IF(入力!$C$17=1,ROUNDDOWN(地区標準卸価格!P767*ユーザ別掛け率!P767%,-入力!$C$16),IF(入力!$C$17=2,ROUNDUP(地区標準卸価格!P767*ユーザ別掛け率!P767%,-入力!$C$16),IF(入力!$C$17=3,ROUND(地区標準卸価格!P767*ユーザ別掛け率!P767%,-入力!$C$16),""))),地区標準卸価格!P767))</f>
        <v/>
      </c>
      <c r="Q767" s="97">
        <f>'6桁'!Q767</f>
        <v>0</v>
      </c>
      <c r="V767" s="4"/>
      <c r="X767" s="4"/>
    </row>
    <row r="768" spans="2:24" ht="30" customHeight="1" thickBot="1">
      <c r="B768" s="697"/>
      <c r="C768" s="698" t="s">
        <v>39</v>
      </c>
      <c r="D768" s="699"/>
      <c r="E768" s="700"/>
      <c r="F768" s="176" t="str">
        <f>IF(地区標準卸価格!F768="","",IF(ISNUMBER(地区標準卸価格!F768),IF(入力!$C$17=1,ROUNDDOWN(地区標準卸価格!F768*ユーザ別掛け率!F768%,-入力!$C$16),IF(入力!$C$17=2,ROUNDUP(地区標準卸価格!F768*ユーザ別掛け率!F768%,-入力!$C$16),IF(入力!$C$17=3,ROUND(地区標準卸価格!F768*ユーザ別掛け率!F768%,-入力!$C$16),""))),地区標準卸価格!F768))</f>
        <v/>
      </c>
      <c r="G768" s="96">
        <f>'6桁'!G768</f>
        <v>0</v>
      </c>
      <c r="H768" s="213" t="str">
        <f>IF(地区標準卸価格!H768="","",IF(ISNUMBER(地区標準卸価格!H768),IF(入力!$C$17=1,ROUNDDOWN(地区標準卸価格!H768*ユーザ別掛け率!H768%,-入力!$C$16),IF(入力!$C$17=2,ROUNDUP(地区標準卸価格!H768*ユーザ別掛け率!H768%,-入力!$C$16),IF(入力!$C$17=3,ROUND(地区標準卸価格!H768*ユーザ別掛け率!H768%,-入力!$C$16),""))),地区標準卸価格!H768))</f>
        <v/>
      </c>
      <c r="I768" s="119">
        <f>'6桁'!I768</f>
        <v>0</v>
      </c>
      <c r="J768" s="176">
        <f>IF(地区標準卸価格!J768="","",IF(ISNUMBER(地区標準卸価格!J768),IF(入力!$C$17=1,ROUNDDOWN(地区標準卸価格!J768*ユーザ別掛け率!J768%,-入力!$C$16),IF(入力!$C$17=2,ROUNDUP(地区標準卸価格!J768*ユーザ別掛け率!J768%,-入力!$C$16),IF(入力!$C$17=3,ROUND(地区標準卸価格!J768*ユーザ別掛け率!J768%,-入力!$C$16),""))),地区標準卸価格!J768))</f>
        <v>25600</v>
      </c>
      <c r="K768" s="96" t="str">
        <f>'6桁'!K768</f>
        <v>SP
355★</v>
      </c>
      <c r="L768" s="183" t="str">
        <f>IF(地区標準卸価格!L768="","",IF(ISNUMBER(地区標準卸価格!L768),IF(入力!$C$17=1,ROUNDDOWN(地区標準卸価格!L768*ユーザ別掛け率!L768%,-入力!$C$16),IF(入力!$C$17=2,ROUNDUP(地区標準卸価格!L768*ユーザ別掛け率!L768%,-入力!$C$16),IF(入力!$C$17=3,ROUND(地区標準卸価格!L768*ユーザ別掛け率!L768%,-入力!$C$16),""))),地区標準卸価格!L768))</f>
        <v/>
      </c>
      <c r="M768" s="96">
        <f>'6桁'!M768</f>
        <v>0</v>
      </c>
      <c r="N768" s="118" t="str">
        <f>IF(地区標準卸価格!N768="","",IF(ISNUMBER(地区標準卸価格!N768),IF(入力!$C$17=1,ROUNDDOWN(地区標準卸価格!N768*ユーザ別掛け率!N768%,-入力!$C$16),IF(入力!$C$17=2,ROUNDUP(地区標準卸価格!N768*ユーザ別掛け率!N768%,-入力!$C$16),IF(入力!$C$17=3,ROUND(地区標準卸価格!N768*ユーザ別掛け率!N768%,-入力!$C$16),""))),地区標準卸価格!N768))</f>
        <v/>
      </c>
      <c r="O768" s="119">
        <f>'6桁'!O768</f>
        <v>0</v>
      </c>
      <c r="P768" s="118" t="str">
        <f>IF(地区標準卸価格!P768="","",IF(ISNUMBER(地区標準卸価格!P768),IF(入力!$C$17=1,ROUNDDOWN(地区標準卸価格!P768*ユーザ別掛け率!P768%,-入力!$C$16),IF(入力!$C$17=2,ROUNDUP(地区標準卸価格!P768*ユーザ別掛け率!P768%,-入力!$C$16),IF(入力!$C$17=3,ROUND(地区標準卸価格!P768*ユーザ別掛け率!P768%,-入力!$C$16),""))),地区標準卸価格!P768))</f>
        <v/>
      </c>
      <c r="Q768" s="119">
        <f>'6桁'!Q768</f>
        <v>0</v>
      </c>
      <c r="T768" s="40" t="s">
        <v>719</v>
      </c>
      <c r="V768" s="4"/>
      <c r="X768" s="4"/>
    </row>
    <row r="769" spans="2:27" ht="35.25" customHeight="1">
      <c r="B769" s="545" t="s">
        <v>2121</v>
      </c>
      <c r="C769" s="545"/>
      <c r="D769" s="545"/>
      <c r="E769" s="545"/>
      <c r="F769" s="545"/>
      <c r="G769" s="545"/>
      <c r="H769" s="545"/>
      <c r="I769" s="545"/>
      <c r="J769" s="545"/>
      <c r="K769" s="545"/>
      <c r="L769" s="545"/>
      <c r="M769" s="545"/>
      <c r="N769" s="545"/>
      <c r="O769" s="545"/>
      <c r="P769" s="546"/>
      <c r="Q769" s="546"/>
      <c r="R769" s="546"/>
      <c r="S769" s="546"/>
      <c r="T769" s="546"/>
      <c r="U769" s="546"/>
    </row>
    <row r="770" spans="2:27" ht="13.5" customHeight="1"/>
    <row r="775" spans="2:27" ht="14.25" thickBot="1"/>
    <row r="776" spans="2:27" ht="25.5" customHeight="1" thickTop="1" thickBot="1">
      <c r="B776" s="518" t="s">
        <v>531</v>
      </c>
      <c r="C776" s="519"/>
      <c r="D776" s="519"/>
      <c r="E776" s="519"/>
      <c r="F776" s="519"/>
      <c r="G776" s="519"/>
      <c r="H776" s="519"/>
      <c r="I776" s="519"/>
      <c r="J776" s="519"/>
      <c r="K776" s="519"/>
      <c r="L776" s="519"/>
      <c r="M776" s="519"/>
      <c r="N776" s="519"/>
      <c r="O776" s="519"/>
      <c r="P776" s="519"/>
      <c r="Q776" s="519"/>
      <c r="R776" s="519"/>
      <c r="S776" s="519"/>
      <c r="T776" s="519"/>
      <c r="U776" s="519"/>
      <c r="V776" s="519"/>
      <c r="W776" s="519"/>
      <c r="X776" s="519"/>
      <c r="Y776" s="519"/>
      <c r="Z776" s="519"/>
      <c r="AA776" s="520"/>
    </row>
    <row r="777" spans="2:27" ht="25.5" customHeight="1" thickTop="1" thickBot="1">
      <c r="B777" s="24"/>
      <c r="C777" s="24"/>
      <c r="D777" s="24"/>
      <c r="E777" s="24"/>
      <c r="F777" s="82"/>
      <c r="G777" s="24"/>
      <c r="H777" s="82"/>
      <c r="I777" s="24"/>
      <c r="J777" s="82"/>
      <c r="K777" s="24"/>
      <c r="L777" s="82"/>
      <c r="M777" s="24"/>
      <c r="N777" s="82"/>
      <c r="O777" s="24"/>
      <c r="P777" s="82"/>
      <c r="Q777" s="24"/>
      <c r="R777" s="82"/>
      <c r="S777" s="24"/>
      <c r="T777" s="82"/>
      <c r="U777" s="24"/>
      <c r="V777" s="82"/>
      <c r="W777" s="24"/>
      <c r="X777" s="82"/>
      <c r="Y777" s="24"/>
    </row>
    <row r="778" spans="2:27" ht="20.100000000000001" customHeight="1" thickBot="1">
      <c r="B778" s="691" t="s">
        <v>452</v>
      </c>
      <c r="C778" s="534" t="s">
        <v>524</v>
      </c>
      <c r="D778" s="637"/>
      <c r="E778" s="535"/>
      <c r="F778" s="531" t="s">
        <v>453</v>
      </c>
      <c r="G778" s="532"/>
      <c r="H778" s="532"/>
      <c r="I778" s="532"/>
      <c r="J778" s="532"/>
      <c r="K778" s="532"/>
      <c r="L778" s="532"/>
      <c r="M778" s="532"/>
      <c r="N778" s="532"/>
      <c r="O778" s="532"/>
      <c r="P778" s="532"/>
      <c r="Q778" s="532"/>
      <c r="R778" s="532"/>
      <c r="S778" s="533"/>
      <c r="T778" s="11"/>
      <c r="U778" s="11"/>
    </row>
    <row r="779" spans="2:27" ht="39.950000000000003" customHeight="1">
      <c r="B779" s="692"/>
      <c r="C779" s="536"/>
      <c r="D779" s="547"/>
      <c r="E779" s="537"/>
      <c r="F779" s="683" t="s">
        <v>932</v>
      </c>
      <c r="G779" s="694"/>
      <c r="H779" s="695" t="s">
        <v>935</v>
      </c>
      <c r="I779" s="694"/>
      <c r="J779" s="683" t="s">
        <v>847</v>
      </c>
      <c r="K779" s="694"/>
      <c r="L779" s="683" t="s">
        <v>848</v>
      </c>
      <c r="M779" s="694"/>
      <c r="N779" s="683" t="s">
        <v>856</v>
      </c>
      <c r="O779" s="694"/>
      <c r="P779" s="683" t="s">
        <v>849</v>
      </c>
      <c r="Q779" s="694"/>
      <c r="R779" s="683" t="s">
        <v>2120</v>
      </c>
      <c r="S779" s="694"/>
      <c r="V779" s="4"/>
      <c r="X779" s="4"/>
    </row>
    <row r="780" spans="2:27" ht="20.100000000000001" customHeight="1" thickBot="1">
      <c r="B780" s="693" t="s">
        <v>525</v>
      </c>
      <c r="C780" s="538"/>
      <c r="D780" s="618"/>
      <c r="E780" s="539"/>
      <c r="F780" s="514" t="s">
        <v>825</v>
      </c>
      <c r="G780" s="515"/>
      <c r="H780" s="555" t="s">
        <v>825</v>
      </c>
      <c r="I780" s="515"/>
      <c r="J780" s="514" t="s">
        <v>825</v>
      </c>
      <c r="K780" s="515"/>
      <c r="L780" s="514" t="s">
        <v>825</v>
      </c>
      <c r="M780" s="515"/>
      <c r="N780" s="514" t="s">
        <v>825</v>
      </c>
      <c r="O780" s="515"/>
      <c r="P780" s="514" t="s">
        <v>825</v>
      </c>
      <c r="Q780" s="515"/>
      <c r="R780" s="514" t="s">
        <v>825</v>
      </c>
      <c r="S780" s="515"/>
      <c r="V780" s="4"/>
      <c r="X780" s="4"/>
    </row>
    <row r="781" spans="2:27" ht="30" customHeight="1">
      <c r="B781" s="707">
        <v>17.5</v>
      </c>
      <c r="C781" s="671" t="s">
        <v>98</v>
      </c>
      <c r="D781" s="672"/>
      <c r="E781" s="672"/>
      <c r="F781" s="91">
        <f>IF(地区標準卸価格!F781="","",IF(ISNUMBER(地区標準卸価格!F781),IF(入力!$C$17=1,ROUNDDOWN(地区標準卸価格!F781*ユーザ別掛け率!F781%,-入力!$C$16),IF(入力!$C$17=2,ROUNDUP(地区標準卸価格!F781*ユーザ別掛け率!F781%,-入力!$C$16),IF(入力!$C$17=3,ROUND(地区標準卸価格!F781*ユーザ別掛け率!F781%,-入力!$C$16),""))),地区標準卸価格!F781))</f>
        <v>29600</v>
      </c>
      <c r="G781" s="96">
        <f>'6桁'!G781</f>
        <v>0</v>
      </c>
      <c r="H781" s="172" t="str">
        <f>IF(地区標準卸価格!H781="","",IF(ISNUMBER(地区標準卸価格!H781),IF(入力!$C$17=1,ROUNDDOWN(地区標準卸価格!H781*ユーザ別掛け率!H781%,-入力!$C$16),IF(入力!$C$17=2,ROUNDUP(地区標準卸価格!H781*ユーザ別掛け率!H781%,-入力!$C$16),IF(入力!$C$17=3,ROUND(地区標準卸価格!H781*ユーザ別掛け率!H781%,-入力!$C$16),""))),地区標準卸価格!H781))</f>
        <v/>
      </c>
      <c r="I781" s="125">
        <f>'6桁'!I781</f>
        <v>0</v>
      </c>
      <c r="J781" s="172" t="str">
        <f>IF(地区標準卸価格!J781="","",IF(ISNUMBER(地区標準卸価格!J781),IF(入力!$C$17=1,ROUNDDOWN(地区標準卸価格!J781*ユーザ別掛け率!J781%,-入力!$C$16),IF(入力!$C$17=2,ROUNDUP(地区標準卸価格!J781*ユーザ別掛け率!J781%,-入力!$C$16),IF(入力!$C$17=3,ROUND(地区標準卸価格!J781*ユーザ別掛け率!J781%,-入力!$C$16),""))),地区標準卸価格!J781))</f>
        <v/>
      </c>
      <c r="K781" s="125">
        <f>'6桁'!K781</f>
        <v>0</v>
      </c>
      <c r="L781" s="182" t="str">
        <f>IF(地区標準卸価格!L781="","",IF(ISNUMBER(地区標準卸価格!L781),IF(入力!$C$17=1,ROUNDDOWN(地区標準卸価格!L781*ユーザ別掛け率!L781%,-入力!$C$16),IF(入力!$C$17=2,ROUNDUP(地区標準卸価格!L781*ユーザ別掛け率!L781%,-入力!$C$16),IF(入力!$C$17=3,ROUND(地区標準卸価格!L781*ユーザ別掛け率!L781%,-入力!$C$16),""))),地区標準卸価格!L781))</f>
        <v/>
      </c>
      <c r="M781" s="125">
        <f>'6桁'!M781</f>
        <v>0</v>
      </c>
      <c r="N781" s="172" t="str">
        <f>IF(地区標準卸価格!N781="","",IF(ISNUMBER(地区標準卸価格!N781),IF(入力!$C$17=1,ROUNDDOWN(地区標準卸価格!N781*ユーザ別掛け率!N781%,-入力!$C$16),IF(入力!$C$17=2,ROUNDUP(地区標準卸価格!N781*ユーザ別掛け率!N781%,-入力!$C$16),IF(入力!$C$17=3,ROUND(地区標準卸価格!N781*ユーザ別掛け率!N781%,-入力!$C$16),""))),地区標準卸価格!N781))</f>
        <v/>
      </c>
      <c r="O781" s="125">
        <f>'6桁'!O781</f>
        <v>0</v>
      </c>
      <c r="P781" s="172" t="str">
        <f>IF(地区標準卸価格!P781="","",IF(ISNUMBER(地区標準卸価格!P781),IF(入力!$C$17=1,ROUNDDOWN(地区標準卸価格!P781*ユーザ別掛け率!P781%,-入力!$C$16),IF(入力!$C$17=2,ROUNDUP(地区標準卸価格!P781*ユーザ別掛け率!P781%,-入力!$C$16),IF(入力!$C$17=3,ROUND(地区標準卸価格!P781*ユーザ別掛け率!P781%,-入力!$C$16),""))),地区標準卸価格!P781))</f>
        <v/>
      </c>
      <c r="Q781" s="125">
        <f>'6桁'!Q781</f>
        <v>0</v>
      </c>
      <c r="R781" s="172" t="str">
        <f>IF(地区標準卸価格!R781="","",IF(ISNUMBER(地区標準卸価格!R781),IF(入力!$C$17=1,ROUNDDOWN(地区標準卸価格!R781*ユーザ別掛け率!R781%,-入力!$C$16),IF(入力!$C$17=2,ROUNDUP(地区標準卸価格!R781*ユーザ別掛け率!R781%,-入力!$C$16),IF(入力!$C$17=3,ROUND(地区標準卸価格!R781*ユーザ別掛け率!R781%,-入力!$C$16),""))),地区標準卸価格!R781))</f>
        <v/>
      </c>
      <c r="S781" s="125">
        <f>'6桁'!S781</f>
        <v>0</v>
      </c>
      <c r="V781" s="4"/>
      <c r="X781" s="4"/>
    </row>
    <row r="782" spans="2:27" ht="30" customHeight="1">
      <c r="B782" s="702"/>
      <c r="C782" s="674" t="s">
        <v>850</v>
      </c>
      <c r="D782" s="675"/>
      <c r="E782" s="675"/>
      <c r="F782" s="95" t="str">
        <f>IF(地区標準卸価格!F782="","",IF(ISNUMBER(地区標準卸価格!F782),IF(入力!$C$17=1,ROUNDDOWN(地区標準卸価格!F782*ユーザ別掛け率!F782%,-入力!$C$16),IF(入力!$C$17=2,ROUNDUP(地区標準卸価格!F782*ユーザ別掛け率!F782%,-入力!$C$16),IF(入力!$C$17=3,ROUND(地区標準卸価格!F782*ユーザ別掛け率!F782%,-入力!$C$16),""))),地区標準卸価格!F782))</f>
        <v/>
      </c>
      <c r="G782" s="384">
        <f>'6桁'!G782</f>
        <v>0</v>
      </c>
      <c r="H782" s="176" t="str">
        <f>IF(地区標準卸価格!H782="","",IF(ISNUMBER(地区標準卸価格!H782),IF(入力!$C$17=1,ROUNDDOWN(地区標準卸価格!H782*ユーザ別掛け率!H782%,-入力!$C$16),IF(入力!$C$17=2,ROUNDUP(地区標準卸価格!H782*ユーザ別掛け率!H782%,-入力!$C$16),IF(入力!$C$17=3,ROUND(地区標準卸価格!H782*ユーザ別掛け率!H782%,-入力!$C$16),""))),地区標準卸価格!H782))</f>
        <v/>
      </c>
      <c r="I782" s="96">
        <f>'6桁'!I782</f>
        <v>0</v>
      </c>
      <c r="J782" s="176" t="str">
        <f>IF(地区標準卸価格!J782="","",IF(ISNUMBER(地区標準卸価格!J782),IF(入力!$C$17=1,ROUNDDOWN(地区標準卸価格!J782*ユーザ別掛け率!J782%,-入力!$C$16),IF(入力!$C$17=2,ROUNDUP(地区標準卸価格!J782*ユーザ別掛け率!J782%,-入力!$C$16),IF(入力!$C$17=3,ROUND(地区標準卸価格!J782*ユーザ別掛け率!J782%,-入力!$C$16),""))),地区標準卸価格!J782))</f>
        <v/>
      </c>
      <c r="K782" s="96">
        <f>'6桁'!K782</f>
        <v>0</v>
      </c>
      <c r="L782" s="183">
        <f>IF(地区標準卸価格!L782="","",IF(ISNUMBER(地区標準卸価格!L782),IF(入力!$C$17=1,ROUNDDOWN(地区標準卸価格!L782*ユーザ別掛け率!L782%,-入力!$C$16),IF(入力!$C$17=2,ROUNDUP(地区標準卸価格!L782*ユーザ別掛け率!L782%,-入力!$C$16),IF(入力!$C$17=3,ROUND(地区標準卸価格!L782*ユーザ別掛け率!L782%,-入力!$C$16),""))),地区標準卸価格!L782))</f>
        <v>30400</v>
      </c>
      <c r="M782" s="96">
        <f>'6桁'!M782</f>
        <v>0</v>
      </c>
      <c r="N782" s="176" t="str">
        <f>IF(地区標準卸価格!N782="","",IF(ISNUMBER(地区標準卸価格!N782),IF(入力!$C$17=1,ROUNDDOWN(地区標準卸価格!N782*ユーザ別掛け率!N782%,-入力!$C$16),IF(入力!$C$17=2,ROUNDUP(地区標準卸価格!N782*ユーザ別掛け率!N782%,-入力!$C$16),IF(入力!$C$17=3,ROUND(地区標準卸価格!N782*ユーザ別掛け率!N782%,-入力!$C$16),""))),地区標準卸価格!N782))</f>
        <v/>
      </c>
      <c r="O782" s="96">
        <f>'6桁'!O782</f>
        <v>0</v>
      </c>
      <c r="P782" s="176" t="str">
        <f>IF(地区標準卸価格!P782="","",IF(ISNUMBER(地区標準卸価格!P782),IF(入力!$C$17=1,ROUNDDOWN(地区標準卸価格!P782*ユーザ別掛け率!P782%,-入力!$C$16),IF(入力!$C$17=2,ROUNDUP(地区標準卸価格!P782*ユーザ別掛け率!P782%,-入力!$C$16),IF(入力!$C$17=3,ROUND(地区標準卸価格!P782*ユーザ別掛け率!P782%,-入力!$C$16),""))),地区標準卸価格!P782))</f>
        <v/>
      </c>
      <c r="Q782" s="96">
        <f>'6桁'!Q782</f>
        <v>0</v>
      </c>
      <c r="R782" s="176" t="str">
        <f>IF(地区標準卸価格!R782="","",IF(ISNUMBER(地区標準卸価格!R782),IF(入力!$C$17=1,ROUNDDOWN(地区標準卸価格!R782*ユーザ別掛け率!R782%,-入力!$C$16),IF(入力!$C$17=2,ROUNDUP(地区標準卸価格!R782*ユーザ別掛け率!R782%,-入力!$C$16),IF(入力!$C$17=3,ROUND(地区標準卸価格!R782*ユーザ別掛け率!R782%,-入力!$C$16),""))),地区標準卸価格!R782))</f>
        <v/>
      </c>
      <c r="S782" s="96">
        <f>'6桁'!S782</f>
        <v>0</v>
      </c>
      <c r="V782" s="4"/>
      <c r="X782" s="4"/>
    </row>
    <row r="783" spans="2:27" ht="30" customHeight="1">
      <c r="B783" s="702"/>
      <c r="C783" s="674" t="s">
        <v>99</v>
      </c>
      <c r="D783" s="675"/>
      <c r="E783" s="675"/>
      <c r="F783" s="95">
        <f>IF(地区標準卸価格!F783="","",IF(ISNUMBER(地区標準卸価格!F783),IF(入力!$C$17=1,ROUNDDOWN(地区標準卸価格!F783*ユーザ別掛け率!F783%,-入力!$C$16),IF(入力!$C$17=2,ROUNDUP(地区標準卸価格!F783*ユーザ別掛け率!F783%,-入力!$C$16),IF(入力!$C$17=3,ROUND(地区標準卸価格!F783*ユーザ別掛け率!F783%,-入力!$C$16),""))),地区標準卸価格!F783))</f>
        <v>30800</v>
      </c>
      <c r="G783" s="96">
        <f>'6桁'!G783</f>
        <v>0</v>
      </c>
      <c r="H783" s="176" t="str">
        <f>IF(地区標準卸価格!H783="","",IF(ISNUMBER(地区標準卸価格!H783),IF(入力!$C$17=1,ROUNDDOWN(地区標準卸価格!H783*ユーザ別掛け率!H783%,-入力!$C$16),IF(入力!$C$17=2,ROUNDUP(地区標準卸価格!H783*ユーザ別掛け率!H783%,-入力!$C$16),IF(入力!$C$17=3,ROUND(地区標準卸価格!H783*ユーザ別掛け率!H783%,-入力!$C$16),""))),地区標準卸価格!H783))</f>
        <v/>
      </c>
      <c r="I783" s="96">
        <f>'6桁'!I783</f>
        <v>0</v>
      </c>
      <c r="J783" s="176" t="str">
        <f>IF(地区標準卸価格!J783="","",IF(ISNUMBER(地区標準卸価格!J783),IF(入力!$C$17=1,ROUNDDOWN(地区標準卸価格!J783*ユーザ別掛け率!J783%,-入力!$C$16),IF(入力!$C$17=2,ROUNDUP(地区標準卸価格!J783*ユーザ別掛け率!J783%,-入力!$C$16),IF(入力!$C$17=3,ROUND(地区標準卸価格!J783*ユーザ別掛け率!J783%,-入力!$C$16),""))),地区標準卸価格!J783))</f>
        <v/>
      </c>
      <c r="K783" s="96">
        <f>'6桁'!K783</f>
        <v>0</v>
      </c>
      <c r="L783" s="183" t="str">
        <f>IF(地区標準卸価格!L783="","",IF(ISNUMBER(地区標準卸価格!L783),IF(入力!$C$17=1,ROUNDDOWN(地区標準卸価格!L783*ユーザ別掛け率!L783%,-入力!$C$16),IF(入力!$C$17=2,ROUNDUP(地区標準卸価格!L783*ユーザ別掛け率!L783%,-入力!$C$16),IF(入力!$C$17=3,ROUND(地区標準卸価格!L783*ユーザ別掛け率!L783%,-入力!$C$16),""))),地区標準卸価格!L783))</f>
        <v/>
      </c>
      <c r="M783" s="96">
        <f>'6桁'!M783</f>
        <v>0</v>
      </c>
      <c r="N783" s="176" t="str">
        <f>IF(地区標準卸価格!N783="","",IF(ISNUMBER(地区標準卸価格!N783),IF(入力!$C$17=1,ROUNDDOWN(地区標準卸価格!N783*ユーザ別掛け率!N783%,-入力!$C$16),IF(入力!$C$17=2,ROUNDUP(地区標準卸価格!N783*ユーザ別掛け率!N783%,-入力!$C$16),IF(入力!$C$17=3,ROUND(地区標準卸価格!N783*ユーザ別掛け率!N783%,-入力!$C$16),""))),地区標準卸価格!N783))</f>
        <v/>
      </c>
      <c r="O783" s="96">
        <f>'6桁'!O783</f>
        <v>0</v>
      </c>
      <c r="P783" s="176" t="str">
        <f>IF(地区標準卸価格!P783="","",IF(ISNUMBER(地区標準卸価格!P783),IF(入力!$C$17=1,ROUNDDOWN(地区標準卸価格!P783*ユーザ別掛け率!P783%,-入力!$C$16),IF(入力!$C$17=2,ROUNDUP(地区標準卸価格!P783*ユーザ別掛け率!P783%,-入力!$C$16),IF(入力!$C$17=3,ROUND(地区標準卸価格!P783*ユーザ別掛け率!P783%,-入力!$C$16),""))),地区標準卸価格!P783))</f>
        <v/>
      </c>
      <c r="Q783" s="96">
        <f>'6桁'!Q783</f>
        <v>0</v>
      </c>
      <c r="R783" s="176" t="str">
        <f>IF(地区標準卸価格!R783="","",IF(ISNUMBER(地区標準卸価格!R783),IF(入力!$C$17=1,ROUNDDOWN(地区標準卸価格!R783*ユーザ別掛け率!R783%,-入力!$C$16),IF(入力!$C$17=2,ROUNDUP(地区標準卸価格!R783*ユーザ別掛け率!R783%,-入力!$C$16),IF(入力!$C$17=3,ROUND(地区標準卸価格!R783*ユーザ別掛け率!R783%,-入力!$C$16),""))),地区標準卸価格!R783))</f>
        <v/>
      </c>
      <c r="S783" s="96">
        <f>'6桁'!S783</f>
        <v>0</v>
      </c>
      <c r="V783" s="4"/>
      <c r="X783" s="4"/>
    </row>
    <row r="784" spans="2:27" ht="30" customHeight="1">
      <c r="B784" s="702"/>
      <c r="C784" s="674" t="s">
        <v>851</v>
      </c>
      <c r="D784" s="675"/>
      <c r="E784" s="675"/>
      <c r="F784" s="95" t="str">
        <f>IF(地区標準卸価格!F784="","",IF(ISNUMBER(地区標準卸価格!F784),IF(入力!$C$17=1,ROUNDDOWN(地区標準卸価格!F784*ユーザ別掛け率!F784%,-入力!$C$16),IF(入力!$C$17=2,ROUNDUP(地区標準卸価格!F784*ユーザ別掛け率!F784%,-入力!$C$16),IF(入力!$C$17=3,ROUND(地区標準卸価格!F784*ユーザ別掛け率!F784%,-入力!$C$16),""))),地区標準卸価格!F784))</f>
        <v/>
      </c>
      <c r="G784" s="384">
        <f>'6桁'!G784</f>
        <v>0</v>
      </c>
      <c r="H784" s="176" t="str">
        <f>IF(地区標準卸価格!H784="","",IF(ISNUMBER(地区標準卸価格!H784),IF(入力!$C$17=1,ROUNDDOWN(地区標準卸価格!H784*ユーザ別掛け率!H784%,-入力!$C$16),IF(入力!$C$17=2,ROUNDUP(地区標準卸価格!H784*ユーザ別掛け率!H784%,-入力!$C$16),IF(入力!$C$17=3,ROUND(地区標準卸価格!H784*ユーザ別掛け率!H784%,-入力!$C$16),""))),地区標準卸価格!H784))</f>
        <v/>
      </c>
      <c r="I784" s="96">
        <f>'6桁'!I784</f>
        <v>0</v>
      </c>
      <c r="J784" s="176" t="str">
        <f>IF(地区標準卸価格!J784="","",IF(ISNUMBER(地区標準卸価格!J784),IF(入力!$C$17=1,ROUNDDOWN(地区標準卸価格!J784*ユーザ別掛け率!J784%,-入力!$C$16),IF(入力!$C$17=2,ROUNDUP(地区標準卸価格!J784*ユーザ別掛け率!J784%,-入力!$C$16),IF(入力!$C$17=3,ROUND(地区標準卸価格!J784*ユーザ別掛け率!J784%,-入力!$C$16),""))),地区標準卸価格!J784))</f>
        <v/>
      </c>
      <c r="K784" s="96">
        <f>'6桁'!K784</f>
        <v>0</v>
      </c>
      <c r="L784" s="183">
        <f>IF(地区標準卸価格!L784="","",IF(ISNUMBER(地区標準卸価格!L784),IF(入力!$C$17=1,ROUNDDOWN(地区標準卸価格!L784*ユーザ別掛け率!L784%,-入力!$C$16),IF(入力!$C$17=2,ROUNDUP(地区標準卸価格!L784*ユーザ別掛け率!L784%,-入力!$C$16),IF(入力!$C$17=3,ROUND(地区標準卸価格!L784*ユーザ別掛け率!L784%,-入力!$C$16),""))),地区標準卸価格!L784))</f>
        <v>31500</v>
      </c>
      <c r="M784" s="96">
        <f>'6桁'!M784</f>
        <v>0</v>
      </c>
      <c r="N784" s="176" t="str">
        <f>IF(地区標準卸価格!N784="","",IF(ISNUMBER(地区標準卸価格!N784),IF(入力!$C$17=1,ROUNDDOWN(地区標準卸価格!N784*ユーザ別掛け率!N784%,-入力!$C$16),IF(入力!$C$17=2,ROUNDUP(地区標準卸価格!N784*ユーザ別掛け率!N784%,-入力!$C$16),IF(入力!$C$17=3,ROUND(地区標準卸価格!N784*ユーザ別掛け率!N784%,-入力!$C$16),""))),地区標準卸価格!N784))</f>
        <v/>
      </c>
      <c r="O784" s="96">
        <f>'6桁'!O784</f>
        <v>0</v>
      </c>
      <c r="P784" s="176" t="str">
        <f>IF(地区標準卸価格!P784="","",IF(ISNUMBER(地区標準卸価格!P784),IF(入力!$C$17=1,ROUNDDOWN(地区標準卸価格!P784*ユーザ別掛け率!P784%,-入力!$C$16),IF(入力!$C$17=2,ROUNDUP(地区標準卸価格!P784*ユーザ別掛け率!P784%,-入力!$C$16),IF(入力!$C$17=3,ROUND(地区標準卸価格!P784*ユーザ別掛け率!P784%,-入力!$C$16),""))),地区標準卸価格!P784))</f>
        <v/>
      </c>
      <c r="Q784" s="96">
        <f>'6桁'!Q784</f>
        <v>0</v>
      </c>
      <c r="R784" s="176" t="str">
        <f>IF(地区標準卸価格!R784="","",IF(ISNUMBER(地区標準卸価格!R784),IF(入力!$C$17=1,ROUNDDOWN(地区標準卸価格!R784*ユーザ別掛け率!R784%,-入力!$C$16),IF(入力!$C$17=2,ROUNDUP(地区標準卸価格!R784*ユーザ別掛け率!R784%,-入力!$C$16),IF(入力!$C$17=3,ROUND(地区標準卸価格!R784*ユーザ別掛け率!R784%,-入力!$C$16),""))),地区標準卸価格!R784))</f>
        <v/>
      </c>
      <c r="S784" s="96">
        <f>'6桁'!S784</f>
        <v>0</v>
      </c>
      <c r="V784" s="4"/>
      <c r="X784" s="4"/>
    </row>
    <row r="785" spans="2:24" ht="30" customHeight="1">
      <c r="B785" s="702"/>
      <c r="C785" s="674" t="s">
        <v>100</v>
      </c>
      <c r="D785" s="675"/>
      <c r="E785" s="675"/>
      <c r="F785" s="95">
        <f>IF(地区標準卸価格!F785="","",IF(ISNUMBER(地区標準卸価格!F785),IF(入力!$C$17=1,ROUNDDOWN(地区標準卸価格!F785*ユーザ別掛け率!F785%,-入力!$C$16),IF(入力!$C$17=2,ROUNDUP(地区標準卸価格!F785*ユーザ別掛け率!F785%,-入力!$C$16),IF(入力!$C$17=3,ROUND(地区標準卸価格!F785*ユーザ別掛け率!F785%,-入力!$C$16),""))),地区標準卸価格!F785))</f>
        <v>32100</v>
      </c>
      <c r="G785" s="96">
        <f>'6桁'!G785</f>
        <v>0</v>
      </c>
      <c r="H785" s="176" t="str">
        <f>IF(地区標準卸価格!H785="","",IF(ISNUMBER(地区標準卸価格!H785),IF(入力!$C$17=1,ROUNDDOWN(地区標準卸価格!H785*ユーザ別掛け率!H785%,-入力!$C$16),IF(入力!$C$17=2,ROUNDUP(地区標準卸価格!H785*ユーザ別掛け率!H785%,-入力!$C$16),IF(入力!$C$17=3,ROUND(地区標準卸価格!H785*ユーザ別掛け率!H785%,-入力!$C$16),""))),地区標準卸価格!H785))</f>
        <v/>
      </c>
      <c r="I785" s="96">
        <f>'6桁'!I785</f>
        <v>0</v>
      </c>
      <c r="J785" s="176" t="str">
        <f>IF(地区標準卸価格!J785="","",IF(ISNUMBER(地区標準卸価格!J785),IF(入力!$C$17=1,ROUNDDOWN(地区標準卸価格!J785*ユーザ別掛け率!J785%,-入力!$C$16),IF(入力!$C$17=2,ROUNDUP(地区標準卸価格!J785*ユーザ別掛け率!J785%,-入力!$C$16),IF(入力!$C$17=3,ROUND(地区標準卸価格!J785*ユーザ別掛け率!J785%,-入力!$C$16),""))),地区標準卸価格!J785))</f>
        <v/>
      </c>
      <c r="K785" s="96">
        <f>'6桁'!K785</f>
        <v>0</v>
      </c>
      <c r="L785" s="183" t="str">
        <f>IF(地区標準卸価格!L785="","",IF(ISNUMBER(地区標準卸価格!L785),IF(入力!$C$17=1,ROUNDDOWN(地区標準卸価格!L785*ユーザ別掛け率!L785%,-入力!$C$16),IF(入力!$C$17=2,ROUNDUP(地区標準卸価格!L785*ユーザ別掛け率!L785%,-入力!$C$16),IF(入力!$C$17=3,ROUND(地区標準卸価格!L785*ユーザ別掛け率!L785%,-入力!$C$16),""))),地区標準卸価格!L785))</f>
        <v/>
      </c>
      <c r="M785" s="96">
        <f>'6桁'!M785</f>
        <v>0</v>
      </c>
      <c r="N785" s="176" t="str">
        <f>IF(地区標準卸価格!N785="","",IF(ISNUMBER(地区標準卸価格!N785),IF(入力!$C$17=1,ROUNDDOWN(地区標準卸価格!N785*ユーザ別掛け率!N785%,-入力!$C$16),IF(入力!$C$17=2,ROUNDUP(地区標準卸価格!N785*ユーザ別掛け率!N785%,-入力!$C$16),IF(入力!$C$17=3,ROUND(地区標準卸価格!N785*ユーザ別掛け率!N785%,-入力!$C$16),""))),地区標準卸価格!N785))</f>
        <v/>
      </c>
      <c r="O785" s="96">
        <f>'6桁'!O785</f>
        <v>0</v>
      </c>
      <c r="P785" s="176" t="str">
        <f>IF(地区標準卸価格!P785="","",IF(ISNUMBER(地区標準卸価格!P785),IF(入力!$C$17=1,ROUNDDOWN(地区標準卸価格!P785*ユーザ別掛け率!P785%,-入力!$C$16),IF(入力!$C$17=2,ROUNDUP(地区標準卸価格!P785*ユーザ別掛け率!P785%,-入力!$C$16),IF(入力!$C$17=3,ROUND(地区標準卸価格!P785*ユーザ別掛け率!P785%,-入力!$C$16),""))),地区標準卸価格!P785))</f>
        <v/>
      </c>
      <c r="Q785" s="96">
        <f>'6桁'!Q785</f>
        <v>0</v>
      </c>
      <c r="R785" s="176" t="str">
        <f>IF(地区標準卸価格!R785="","",IF(ISNUMBER(地区標準卸価格!R785),IF(入力!$C$17=1,ROUNDDOWN(地区標準卸価格!R785*ユーザ別掛け率!R785%,-入力!$C$16),IF(入力!$C$17=2,ROUNDUP(地区標準卸価格!R785*ユーザ別掛け率!R785%,-入力!$C$16),IF(入力!$C$17=3,ROUND(地区標準卸価格!R785*ユーザ別掛け率!R785%,-入力!$C$16),""))),地区標準卸価格!R785))</f>
        <v/>
      </c>
      <c r="S785" s="96">
        <f>'6桁'!S785</f>
        <v>0</v>
      </c>
      <c r="V785" s="4"/>
      <c r="X785" s="4"/>
    </row>
    <row r="786" spans="2:24" ht="30" customHeight="1">
      <c r="B786" s="702"/>
      <c r="C786" s="674" t="s">
        <v>852</v>
      </c>
      <c r="D786" s="675"/>
      <c r="E786" s="675"/>
      <c r="F786" s="95" t="str">
        <f>IF(地区標準卸価格!F786="","",IF(ISNUMBER(地区標準卸価格!F786),IF(入力!$C$17=1,ROUNDDOWN(地区標準卸価格!F786*ユーザ別掛け率!F786%,-入力!$C$16),IF(入力!$C$17=2,ROUNDUP(地区標準卸価格!F786*ユーザ別掛け率!F786%,-入力!$C$16),IF(入力!$C$17=3,ROUND(地区標準卸価格!F786*ユーザ別掛け率!F786%,-入力!$C$16),""))),地区標準卸価格!F786))</f>
        <v/>
      </c>
      <c r="G786" s="384">
        <f>'6桁'!G786</f>
        <v>0</v>
      </c>
      <c r="H786" s="176" t="str">
        <f>IF(地区標準卸価格!H786="","",IF(ISNUMBER(地区標準卸価格!H786),IF(入力!$C$17=1,ROUNDDOWN(地区標準卸価格!H786*ユーザ別掛け率!H786%,-入力!$C$16),IF(入力!$C$17=2,ROUNDUP(地区標準卸価格!H786*ユーザ別掛け率!H786%,-入力!$C$16),IF(入力!$C$17=3,ROUND(地区標準卸価格!H786*ユーザ別掛け率!H786%,-入力!$C$16),""))),地区標準卸価格!H786))</f>
        <v/>
      </c>
      <c r="I786" s="96">
        <f>'6桁'!I786</f>
        <v>0</v>
      </c>
      <c r="J786" s="176" t="str">
        <f>IF(地区標準卸価格!J786="","",IF(ISNUMBER(地区標準卸価格!J786),IF(入力!$C$17=1,ROUNDDOWN(地区標準卸価格!J786*ユーザ別掛け率!J786%,-入力!$C$16),IF(入力!$C$17=2,ROUNDUP(地区標準卸価格!J786*ユーザ別掛け率!J786%,-入力!$C$16),IF(入力!$C$17=3,ROUND(地区標準卸価格!J786*ユーザ別掛け率!J786%,-入力!$C$16),""))),地区標準卸価格!J786))</f>
        <v/>
      </c>
      <c r="K786" s="96">
        <f>'6桁'!K786</f>
        <v>0</v>
      </c>
      <c r="L786" s="183">
        <f>IF(地区標準卸価格!L786="","",IF(ISNUMBER(地区標準卸価格!L786),IF(入力!$C$17=1,ROUNDDOWN(地区標準卸価格!L786*ユーザ別掛け率!L786%,-入力!$C$16),IF(入力!$C$17=2,ROUNDUP(地区標準卸価格!L786*ユーザ別掛け率!L786%,-入力!$C$16),IF(入力!$C$17=3,ROUND(地区標準卸価格!L786*ユーザ別掛け率!L786%,-入力!$C$16),""))),地区標準卸価格!L786))</f>
        <v>27500</v>
      </c>
      <c r="M786" s="96">
        <f>'6桁'!M786</f>
        <v>0</v>
      </c>
      <c r="N786" s="176" t="str">
        <f>IF(地区標準卸価格!N786="","",IF(ISNUMBER(地区標準卸価格!N786),IF(入力!$C$17=1,ROUNDDOWN(地区標準卸価格!N786*ユーザ別掛け率!N786%,-入力!$C$16),IF(入力!$C$17=2,ROUNDUP(地区標準卸価格!N786*ユーザ別掛け率!N786%,-入力!$C$16),IF(入力!$C$17=3,ROUND(地区標準卸価格!N786*ユーザ別掛け率!N786%,-入力!$C$16),""))),地区標準卸価格!N786))</f>
        <v/>
      </c>
      <c r="O786" s="96">
        <f>'6桁'!O786</f>
        <v>0</v>
      </c>
      <c r="P786" s="176" t="str">
        <f>IF(地区標準卸価格!P786="","",IF(ISNUMBER(地区標準卸価格!P786),IF(入力!$C$17=1,ROUNDDOWN(地区標準卸価格!P786*ユーザ別掛け率!P786%,-入力!$C$16),IF(入力!$C$17=2,ROUNDUP(地区標準卸価格!P786*ユーザ別掛け率!P786%,-入力!$C$16),IF(入力!$C$17=3,ROUND(地区標準卸価格!P786*ユーザ別掛け率!P786%,-入力!$C$16),""))),地区標準卸価格!P786))</f>
        <v/>
      </c>
      <c r="Q786" s="96">
        <f>'6桁'!Q786</f>
        <v>0</v>
      </c>
      <c r="R786" s="176" t="str">
        <f>IF(地区標準卸価格!R786="","",IF(ISNUMBER(地区標準卸価格!R786),IF(入力!$C$17=1,ROUNDDOWN(地区標準卸価格!R786*ユーザ別掛け率!R786%,-入力!$C$16),IF(入力!$C$17=2,ROUNDUP(地区標準卸価格!R786*ユーザ別掛け率!R786%,-入力!$C$16),IF(入力!$C$17=3,ROUND(地区標準卸価格!R786*ユーザ別掛け率!R786%,-入力!$C$16),""))),地区標準卸価格!R786))</f>
        <v/>
      </c>
      <c r="S786" s="96">
        <f>'6桁'!S786</f>
        <v>0</v>
      </c>
      <c r="V786" s="4"/>
      <c r="X786" s="4"/>
    </row>
    <row r="787" spans="2:24" ht="30" customHeight="1">
      <c r="B787" s="702"/>
      <c r="C787" s="674" t="s">
        <v>101</v>
      </c>
      <c r="D787" s="675"/>
      <c r="E787" s="675"/>
      <c r="F787" s="95">
        <f>IF(地区標準卸価格!F787="","",IF(ISNUMBER(地区標準卸価格!F787),IF(入力!$C$17=1,ROUNDDOWN(地区標準卸価格!F787*ユーザ別掛け率!F787%,-入力!$C$16),IF(入力!$C$17=2,ROUNDUP(地区標準卸価格!F787*ユーザ別掛け率!F787%,-入力!$C$16),IF(入力!$C$17=3,ROUND(地区標準卸価格!F787*ユーザ別掛け率!F787%,-入力!$C$16),""))),地区標準卸価格!F787))</f>
        <v>28000</v>
      </c>
      <c r="G787" s="96">
        <f>'6桁'!G787</f>
        <v>0</v>
      </c>
      <c r="H787" s="176" t="str">
        <f>IF(地区標準卸価格!H787="","",IF(ISNUMBER(地区標準卸価格!H787),IF(入力!$C$17=1,ROUNDDOWN(地区標準卸価格!H787*ユーザ別掛け率!H787%,-入力!$C$16),IF(入力!$C$17=2,ROUNDUP(地区標準卸価格!H787*ユーザ別掛け率!H787%,-入力!$C$16),IF(入力!$C$17=3,ROUND(地区標準卸価格!H787*ユーザ別掛け率!H787%,-入力!$C$16),""))),地区標準卸価格!H787))</f>
        <v/>
      </c>
      <c r="I787" s="96">
        <f>'6桁'!I787</f>
        <v>0</v>
      </c>
      <c r="J787" s="176" t="str">
        <f>IF(地区標準卸価格!J787="","",IF(ISNUMBER(地区標準卸価格!J787),IF(入力!$C$17=1,ROUNDDOWN(地区標準卸価格!J787*ユーザ別掛け率!J787%,-入力!$C$16),IF(入力!$C$17=2,ROUNDUP(地区標準卸価格!J787*ユーザ別掛け率!J787%,-入力!$C$16),IF(入力!$C$17=3,ROUND(地区標準卸価格!J787*ユーザ別掛け率!J787%,-入力!$C$16),""))),地区標準卸価格!J787))</f>
        <v/>
      </c>
      <c r="K787" s="96">
        <f>'6桁'!K787</f>
        <v>0</v>
      </c>
      <c r="L787" s="183" t="str">
        <f>IF(地区標準卸価格!L787="","",IF(ISNUMBER(地区標準卸価格!L787),IF(入力!$C$17=1,ROUNDDOWN(地区標準卸価格!L787*ユーザ別掛け率!L787%,-入力!$C$16),IF(入力!$C$17=2,ROUNDUP(地区標準卸価格!L787*ユーザ別掛け率!L787%,-入力!$C$16),IF(入力!$C$17=3,ROUND(地区標準卸価格!L787*ユーザ別掛け率!L787%,-入力!$C$16),""))),地区標準卸価格!L787))</f>
        <v/>
      </c>
      <c r="M787" s="96">
        <f>'6桁'!M787</f>
        <v>0</v>
      </c>
      <c r="N787" s="176" t="str">
        <f>IF(地区標準卸価格!N787="","",IF(ISNUMBER(地区標準卸価格!N787),IF(入力!$C$17=1,ROUNDDOWN(地区標準卸価格!N787*ユーザ別掛け率!N787%,-入力!$C$16),IF(入力!$C$17=2,ROUNDUP(地区標準卸価格!N787*ユーザ別掛け率!N787%,-入力!$C$16),IF(入力!$C$17=3,ROUND(地区標準卸価格!N787*ユーザ別掛け率!N787%,-入力!$C$16),""))),地区標準卸価格!N787))</f>
        <v/>
      </c>
      <c r="O787" s="96">
        <f>'6桁'!O787</f>
        <v>0</v>
      </c>
      <c r="P787" s="176" t="str">
        <f>IF(地区標準卸価格!P787="","",IF(ISNUMBER(地区標準卸価格!P787),IF(入力!$C$17=1,ROUNDDOWN(地区標準卸価格!P787*ユーザ別掛け率!P787%,-入力!$C$16),IF(入力!$C$17=2,ROUNDUP(地区標準卸価格!P787*ユーザ別掛け率!P787%,-入力!$C$16),IF(入力!$C$17=3,ROUND(地区標準卸価格!P787*ユーザ別掛け率!P787%,-入力!$C$16),""))),地区標準卸価格!P787))</f>
        <v/>
      </c>
      <c r="Q787" s="96">
        <f>'6桁'!Q787</f>
        <v>0</v>
      </c>
      <c r="R787" s="176" t="str">
        <f>IF(地区標準卸価格!R787="","",IF(ISNUMBER(地区標準卸価格!R787),IF(入力!$C$17=1,ROUNDDOWN(地区標準卸価格!R787*ユーザ別掛け率!R787%,-入力!$C$16),IF(入力!$C$17=2,ROUNDUP(地区標準卸価格!R787*ユーザ別掛け率!R787%,-入力!$C$16),IF(入力!$C$17=3,ROUND(地区標準卸価格!R787*ユーザ別掛け率!R787%,-入力!$C$16),""))),地区標準卸価格!R787))</f>
        <v/>
      </c>
      <c r="S787" s="96">
        <f>'6桁'!S787</f>
        <v>0</v>
      </c>
      <c r="V787" s="4"/>
      <c r="X787" s="4"/>
    </row>
    <row r="788" spans="2:24" ht="30" customHeight="1">
      <c r="B788" s="702"/>
      <c r="C788" s="674" t="s">
        <v>853</v>
      </c>
      <c r="D788" s="675"/>
      <c r="E788" s="675"/>
      <c r="F788" s="95" t="str">
        <f>IF(地区標準卸価格!F788="","",IF(ISNUMBER(地区標準卸価格!F788),IF(入力!$C$17=1,ROUNDDOWN(地区標準卸価格!F788*ユーザ別掛け率!F788%,-入力!$C$16),IF(入力!$C$17=2,ROUNDUP(地区標準卸価格!F788*ユーザ別掛け率!F788%,-入力!$C$16),IF(入力!$C$17=3,ROUND(地区標準卸価格!F788*ユーザ別掛け率!F788%,-入力!$C$16),""))),地区標準卸価格!F788))</f>
        <v/>
      </c>
      <c r="G788" s="384">
        <f>'6桁'!G788</f>
        <v>0</v>
      </c>
      <c r="H788" s="176" t="str">
        <f>IF(地区標準卸価格!H788="","",IF(ISNUMBER(地区標準卸価格!H788),IF(入力!$C$17=1,ROUNDDOWN(地区標準卸価格!H788*ユーザ別掛け率!H788%,-入力!$C$16),IF(入力!$C$17=2,ROUNDUP(地区標準卸価格!H788*ユーザ別掛け率!H788%,-入力!$C$16),IF(入力!$C$17=3,ROUND(地区標準卸価格!H788*ユーザ別掛け率!H788%,-入力!$C$16),""))),地区標準卸価格!H788))</f>
        <v/>
      </c>
      <c r="I788" s="96">
        <f>'6桁'!I788</f>
        <v>0</v>
      </c>
      <c r="J788" s="176" t="str">
        <f>IF(地区標準卸価格!J788="","",IF(ISNUMBER(地区標準卸価格!J788),IF(入力!$C$17=1,ROUNDDOWN(地区標準卸価格!J788*ユーザ別掛け率!J788%,-入力!$C$16),IF(入力!$C$17=2,ROUNDUP(地区標準卸価格!J788*ユーザ別掛け率!J788%,-入力!$C$16),IF(入力!$C$17=3,ROUND(地区標準卸価格!J788*ユーザ別掛け率!J788%,-入力!$C$16),""))),地区標準卸価格!J788))</f>
        <v/>
      </c>
      <c r="K788" s="96">
        <f>'6桁'!K788</f>
        <v>0</v>
      </c>
      <c r="L788" s="183">
        <f>IF(地区標準卸価格!L788="","",IF(ISNUMBER(地区標準卸価格!L788),IF(入力!$C$17=1,ROUNDDOWN(地区標準卸価格!L788*ユーザ別掛け率!L788%,-入力!$C$16),IF(入力!$C$17=2,ROUNDUP(地区標準卸価格!L788*ユーザ別掛け率!L788%,-入力!$C$16),IF(入力!$C$17=3,ROUND(地区標準卸価格!L788*ユーザ別掛け率!L788%,-入力!$C$16),""))),地区標準卸価格!L788))</f>
        <v>29200</v>
      </c>
      <c r="M788" s="96">
        <f>'6桁'!M788</f>
        <v>0</v>
      </c>
      <c r="N788" s="176" t="str">
        <f>IF(地区標準卸価格!N788="","",IF(ISNUMBER(地区標準卸価格!N788),IF(入力!$C$17=1,ROUNDDOWN(地区標準卸価格!N788*ユーザ別掛け率!N788%,-入力!$C$16),IF(入力!$C$17=2,ROUNDUP(地区標準卸価格!N788*ユーザ別掛け率!N788%,-入力!$C$16),IF(入力!$C$17=3,ROUND(地区標準卸価格!N788*ユーザ別掛け率!N788%,-入力!$C$16),""))),地区標準卸価格!N788))</f>
        <v/>
      </c>
      <c r="O788" s="96">
        <f>'6桁'!O788</f>
        <v>0</v>
      </c>
      <c r="P788" s="176" t="str">
        <f>IF(地区標準卸価格!P788="","",IF(ISNUMBER(地区標準卸価格!P788),IF(入力!$C$17=1,ROUNDDOWN(地区標準卸価格!P788*ユーザ別掛け率!P788%,-入力!$C$16),IF(入力!$C$17=2,ROUNDUP(地区標準卸価格!P788*ユーザ別掛け率!P788%,-入力!$C$16),IF(入力!$C$17=3,ROUND(地区標準卸価格!P788*ユーザ別掛け率!P788%,-入力!$C$16),""))),地区標準卸価格!P788))</f>
        <v/>
      </c>
      <c r="Q788" s="96">
        <f>'6桁'!Q788</f>
        <v>0</v>
      </c>
      <c r="R788" s="176" t="str">
        <f>IF(地区標準卸価格!R788="","",IF(ISNUMBER(地区標準卸価格!R788),IF(入力!$C$17=1,ROUNDDOWN(地区標準卸価格!R788*ユーザ別掛け率!R788%,-入力!$C$16),IF(入力!$C$17=2,ROUNDUP(地区標準卸価格!R788*ユーザ別掛け率!R788%,-入力!$C$16),IF(入力!$C$17=3,ROUND(地区標準卸価格!R788*ユーザ別掛け率!R788%,-入力!$C$16),""))),地区標準卸価格!R788))</f>
        <v/>
      </c>
      <c r="S788" s="96">
        <f>'6桁'!S788</f>
        <v>0</v>
      </c>
      <c r="V788" s="4"/>
      <c r="X788" s="4"/>
    </row>
    <row r="789" spans="2:24" ht="30" customHeight="1">
      <c r="B789" s="702"/>
      <c r="C789" s="674" t="s">
        <v>103</v>
      </c>
      <c r="D789" s="675"/>
      <c r="E789" s="675"/>
      <c r="F789" s="95">
        <f>IF(地区標準卸価格!F789="","",IF(ISNUMBER(地区標準卸価格!F789),IF(入力!$C$17=1,ROUNDDOWN(地区標準卸価格!F789*ユーザ別掛け率!F789%,-入力!$C$16),IF(入力!$C$17=2,ROUNDUP(地区標準卸価格!F789*ユーザ別掛け率!F789%,-入力!$C$16),IF(入力!$C$17=3,ROUND(地区標準卸価格!F789*ユーザ別掛け率!F789%,-入力!$C$16),""))),地区標準卸価格!F789))</f>
        <v>29800</v>
      </c>
      <c r="G789" s="96">
        <f>'6桁'!G789</f>
        <v>0</v>
      </c>
      <c r="H789" s="176" t="str">
        <f>IF(地区標準卸価格!H789="","",IF(ISNUMBER(地区標準卸価格!H789),IF(入力!$C$17=1,ROUNDDOWN(地区標準卸価格!H789*ユーザ別掛け率!H789%,-入力!$C$16),IF(入力!$C$17=2,ROUNDUP(地区標準卸価格!H789*ユーザ別掛け率!H789%,-入力!$C$16),IF(入力!$C$17=3,ROUND(地区標準卸価格!H789*ユーザ別掛け率!H789%,-入力!$C$16),""))),地区標準卸価格!H789))</f>
        <v/>
      </c>
      <c r="I789" s="96">
        <f>'6桁'!I789</f>
        <v>0</v>
      </c>
      <c r="J789" s="176" t="str">
        <f>IF(地区標準卸価格!J789="","",IF(ISNUMBER(地区標準卸価格!J789),IF(入力!$C$17=1,ROUNDDOWN(地区標準卸価格!J789*ユーザ別掛け率!J789%,-入力!$C$16),IF(入力!$C$17=2,ROUNDUP(地区標準卸価格!J789*ユーザ別掛け率!J789%,-入力!$C$16),IF(入力!$C$17=3,ROUND(地区標準卸価格!J789*ユーザ別掛け率!J789%,-入力!$C$16),""))),地区標準卸価格!J789))</f>
        <v/>
      </c>
      <c r="K789" s="96">
        <f>'6桁'!K789</f>
        <v>0</v>
      </c>
      <c r="L789" s="183" t="str">
        <f>IF(地区標準卸価格!L789="","",IF(ISNUMBER(地区標準卸価格!L789),IF(入力!$C$17=1,ROUNDDOWN(地区標準卸価格!L789*ユーザ別掛け率!L789%,-入力!$C$16),IF(入力!$C$17=2,ROUNDUP(地区標準卸価格!L789*ユーザ別掛け率!L789%,-入力!$C$16),IF(入力!$C$17=3,ROUND(地区標準卸価格!L789*ユーザ別掛け率!L789%,-入力!$C$16),""))),地区標準卸価格!L789))</f>
        <v/>
      </c>
      <c r="M789" s="96">
        <f>'6桁'!M789</f>
        <v>0</v>
      </c>
      <c r="N789" s="176" t="str">
        <f>IF(地区標準卸価格!N789="","",IF(ISNUMBER(地区標準卸価格!N789),IF(入力!$C$17=1,ROUNDDOWN(地区標準卸価格!N789*ユーザ別掛け率!N789%,-入力!$C$16),IF(入力!$C$17=2,ROUNDUP(地区標準卸価格!N789*ユーザ別掛け率!N789%,-入力!$C$16),IF(入力!$C$17=3,ROUND(地区標準卸価格!N789*ユーザ別掛け率!N789%,-入力!$C$16),""))),地区標準卸価格!N789))</f>
        <v/>
      </c>
      <c r="O789" s="96">
        <f>'6桁'!O789</f>
        <v>0</v>
      </c>
      <c r="P789" s="176" t="str">
        <f>IF(地区標準卸価格!P789="","",IF(ISNUMBER(地区標準卸価格!P789),IF(入力!$C$17=1,ROUNDDOWN(地区標準卸価格!P789*ユーザ別掛け率!P789%,-入力!$C$16),IF(入力!$C$17=2,ROUNDUP(地区標準卸価格!P789*ユーザ別掛け率!P789%,-入力!$C$16),IF(入力!$C$17=3,ROUND(地区標準卸価格!P789*ユーザ別掛け率!P789%,-入力!$C$16),""))),地区標準卸価格!P789))</f>
        <v/>
      </c>
      <c r="Q789" s="96">
        <f>'6桁'!Q789</f>
        <v>0</v>
      </c>
      <c r="R789" s="176" t="str">
        <f>IF(地区標準卸価格!R789="","",IF(ISNUMBER(地区標準卸価格!R789),IF(入力!$C$17=1,ROUNDDOWN(地区標準卸価格!R789*ユーザ別掛け率!R789%,-入力!$C$16),IF(入力!$C$17=2,ROUNDUP(地区標準卸価格!R789*ユーザ別掛け率!R789%,-入力!$C$16),IF(入力!$C$17=3,ROUND(地区標準卸価格!R789*ユーザ別掛け率!R789%,-入力!$C$16),""))),地区標準卸価格!R789))</f>
        <v/>
      </c>
      <c r="S789" s="96">
        <f>'6桁'!S789</f>
        <v>0</v>
      </c>
      <c r="V789" s="4"/>
      <c r="X789" s="4"/>
    </row>
    <row r="790" spans="2:24" ht="30" customHeight="1">
      <c r="B790" s="702"/>
      <c r="C790" s="674" t="s">
        <v>105</v>
      </c>
      <c r="D790" s="675"/>
      <c r="E790" s="675"/>
      <c r="F790" s="95" t="str">
        <f>IF(地区標準卸価格!F790="","",IF(ISNUMBER(地区標準卸価格!F790),IF(入力!$C$17=1,ROUNDDOWN(地区標準卸価格!F790*ユーザ別掛け率!F790%,-入力!$C$16),IF(入力!$C$17=2,ROUNDUP(地区標準卸価格!F790*ユーザ別掛け率!F790%,-入力!$C$16),IF(入力!$C$17=3,ROUND(地区標準卸価格!F790*ユーザ別掛け率!F790%,-入力!$C$16),""))),地区標準卸価格!F790))</f>
        <v/>
      </c>
      <c r="G790" s="384">
        <f>'6桁'!G790</f>
        <v>0</v>
      </c>
      <c r="H790" s="176" t="str">
        <f>IF(地区標準卸価格!H790="","",IF(ISNUMBER(地区標準卸価格!H790),IF(入力!$C$17=1,ROUNDDOWN(地区標準卸価格!H790*ユーザ別掛け率!H790%,-入力!$C$16),IF(入力!$C$17=2,ROUNDUP(地区標準卸価格!H790*ユーザ別掛け率!H790%,-入力!$C$16),IF(入力!$C$17=3,ROUND(地区標準卸価格!H790*ユーザ別掛け率!H790%,-入力!$C$16),""))),地区標準卸価格!H790))</f>
        <v/>
      </c>
      <c r="I790" s="96">
        <f>'6桁'!I790</f>
        <v>0</v>
      </c>
      <c r="J790" s="176">
        <f>IF(地区標準卸価格!J790="","",IF(ISNUMBER(地区標準卸価格!J790),IF(入力!$C$17=1,ROUNDDOWN(地区標準卸価格!J790*ユーザ別掛け率!J790%,-入力!$C$16),IF(入力!$C$17=2,ROUNDUP(地区標準卸価格!J790*ユーザ別掛け率!J790%,-入力!$C$16),IF(入力!$C$17=3,ROUND(地区標準卸価格!J790*ユーザ別掛け率!J790%,-入力!$C$16),""))),地区標準卸価格!J790))</f>
        <v>30200</v>
      </c>
      <c r="K790" s="96" t="str">
        <f>'6桁'!K790</f>
        <v>※◎</v>
      </c>
      <c r="L790" s="183" t="str">
        <f>IF(地区標準卸価格!L790="","",IF(ISNUMBER(地区標準卸価格!L790),IF(入力!$C$17=1,ROUNDDOWN(地区標準卸価格!L790*ユーザ別掛け率!L790%,-入力!$C$16),IF(入力!$C$17=2,ROUNDUP(地区標準卸価格!L790*ユーザ別掛け率!L790%,-入力!$C$16),IF(入力!$C$17=3,ROUND(地区標準卸価格!L790*ユーザ別掛け率!L790%,-入力!$C$16),""))),地区標準卸価格!L790))</f>
        <v/>
      </c>
      <c r="M790" s="96">
        <f>'6桁'!M790</f>
        <v>0</v>
      </c>
      <c r="N790" s="176" t="str">
        <f>IF(地区標準卸価格!N790="","",IF(ISNUMBER(地区標準卸価格!N790),IF(入力!$C$17=1,ROUNDDOWN(地区標準卸価格!N790*ユーザ別掛け率!N790%,-入力!$C$16),IF(入力!$C$17=2,ROUNDUP(地区標準卸価格!N790*ユーザ別掛け率!N790%,-入力!$C$16),IF(入力!$C$17=3,ROUND(地区標準卸価格!N790*ユーザ別掛け率!N790%,-入力!$C$16),""))),地区標準卸価格!N790))</f>
        <v/>
      </c>
      <c r="O790" s="96">
        <f>'6桁'!O790</f>
        <v>0</v>
      </c>
      <c r="P790" s="176" t="str">
        <f>IF(地区標準卸価格!P790="","",IF(ISNUMBER(地区標準卸価格!P790),IF(入力!$C$17=1,ROUNDDOWN(地区標準卸価格!P790*ユーザ別掛け率!P790%,-入力!$C$16),IF(入力!$C$17=2,ROUNDUP(地区標準卸価格!P790*ユーザ別掛け率!P790%,-入力!$C$16),IF(入力!$C$17=3,ROUND(地区標準卸価格!P790*ユーザ別掛け率!P790%,-入力!$C$16),""))),地区標準卸価格!P790))</f>
        <v/>
      </c>
      <c r="Q790" s="96">
        <f>'6桁'!Q790</f>
        <v>0</v>
      </c>
      <c r="R790" s="176" t="str">
        <f>IF(地区標準卸価格!R790="","",IF(ISNUMBER(地区標準卸価格!R790),IF(入力!$C$17=1,ROUNDDOWN(地区標準卸価格!R790*ユーザ別掛け率!R790%,-入力!$C$16),IF(入力!$C$17=2,ROUNDUP(地区標準卸価格!R790*ユーザ別掛け率!R790%,-入力!$C$16),IF(入力!$C$17=3,ROUND(地区標準卸価格!R790*ユーザ別掛け率!R790%,-入力!$C$16),""))),地区標準卸価格!R790))</f>
        <v/>
      </c>
      <c r="S790" s="96">
        <f>'6桁'!S790</f>
        <v>0</v>
      </c>
      <c r="V790" s="4"/>
      <c r="X790" s="4"/>
    </row>
    <row r="791" spans="2:24" ht="30" customHeight="1">
      <c r="B791" s="702"/>
      <c r="C791" s="674" t="s">
        <v>854</v>
      </c>
      <c r="D791" s="675"/>
      <c r="E791" s="675"/>
      <c r="F791" s="95" t="str">
        <f>IF(地区標準卸価格!F791="","",IF(ISNUMBER(地区標準卸価格!F791),IF(入力!$C$17=1,ROUNDDOWN(地区標準卸価格!F791*ユーザ別掛け率!F791%,-入力!$C$16),IF(入力!$C$17=2,ROUNDUP(地区標準卸価格!F791*ユーザ別掛け率!F791%,-入力!$C$16),IF(入力!$C$17=3,ROUND(地区標準卸価格!F791*ユーザ別掛け率!F791%,-入力!$C$16),""))),地区標準卸価格!F791))</f>
        <v/>
      </c>
      <c r="G791" s="384">
        <f>'6桁'!G791</f>
        <v>0</v>
      </c>
      <c r="H791" s="176" t="str">
        <f>IF(地区標準卸価格!H791="","",IF(ISNUMBER(地区標準卸価格!H791),IF(入力!$C$17=1,ROUNDDOWN(地区標準卸価格!H791*ユーザ別掛け率!H791%,-入力!$C$16),IF(入力!$C$17=2,ROUNDUP(地区標準卸価格!H791*ユーザ別掛け率!H791%,-入力!$C$16),IF(入力!$C$17=3,ROUND(地区標準卸価格!H791*ユーザ別掛け率!H791%,-入力!$C$16),""))),地区標準卸価格!H791))</f>
        <v/>
      </c>
      <c r="I791" s="96">
        <f>'6桁'!I791</f>
        <v>0</v>
      </c>
      <c r="J791" s="176" t="str">
        <f>IF(地区標準卸価格!J791="","",IF(ISNUMBER(地区標準卸価格!J791),IF(入力!$C$17=1,ROUNDDOWN(地区標準卸価格!J791*ユーザ別掛け率!J791%,-入力!$C$16),IF(入力!$C$17=2,ROUNDUP(地区標準卸価格!J791*ユーザ別掛け率!J791%,-入力!$C$16),IF(入力!$C$17=3,ROUND(地区標準卸価格!J791*ユーザ別掛け率!J791%,-入力!$C$16),""))),地区標準卸価格!J791))</f>
        <v/>
      </c>
      <c r="K791" s="96">
        <f>'6桁'!K791</f>
        <v>0</v>
      </c>
      <c r="L791" s="183">
        <f>IF(地区標準卸価格!L791="","",IF(ISNUMBER(地区標準卸価格!L791),IF(入力!$C$17=1,ROUNDDOWN(地区標準卸価格!L791*ユーザ別掛け率!L791%,-入力!$C$16),IF(入力!$C$17=2,ROUNDUP(地区標準卸価格!L791*ユーザ別掛け率!L791%,-入力!$C$16),IF(入力!$C$17=3,ROUND(地区標準卸価格!L791*ユーザ別掛け率!L791%,-入力!$C$16),""))),地区標準卸価格!L791))</f>
        <v>30500</v>
      </c>
      <c r="M791" s="96">
        <f>'6桁'!M791</f>
        <v>0</v>
      </c>
      <c r="N791" s="176" t="str">
        <f>IF(地区標準卸価格!N791="","",IF(ISNUMBER(地区標準卸価格!N791),IF(入力!$C$17=1,ROUNDDOWN(地区標準卸価格!N791*ユーザ別掛け率!N791%,-入力!$C$16),IF(入力!$C$17=2,ROUNDUP(地区標準卸価格!N791*ユーザ別掛け率!N791%,-入力!$C$16),IF(入力!$C$17=3,ROUND(地区標準卸価格!N791*ユーザ別掛け率!N791%,-入力!$C$16),""))),地区標準卸価格!N791))</f>
        <v/>
      </c>
      <c r="O791" s="96">
        <f>'6桁'!O791</f>
        <v>0</v>
      </c>
      <c r="P791" s="176" t="str">
        <f>IF(地区標準卸価格!P791="","",IF(ISNUMBER(地区標準卸価格!P791),IF(入力!$C$17=1,ROUNDDOWN(地区標準卸価格!P791*ユーザ別掛け率!P791%,-入力!$C$16),IF(入力!$C$17=2,ROUNDUP(地区標準卸価格!P791*ユーザ別掛け率!P791%,-入力!$C$16),IF(入力!$C$17=3,ROUND(地区標準卸価格!P791*ユーザ別掛け率!P791%,-入力!$C$16),""))),地区標準卸価格!P791))</f>
        <v/>
      </c>
      <c r="Q791" s="96">
        <f>'6桁'!Q791</f>
        <v>0</v>
      </c>
      <c r="R791" s="176" t="str">
        <f>IF(地区標準卸価格!R791="","",IF(ISNUMBER(地区標準卸価格!R791),IF(入力!$C$17=1,ROUNDDOWN(地区標準卸価格!R791*ユーザ別掛け率!R791%,-入力!$C$16),IF(入力!$C$17=2,ROUNDUP(地区標準卸価格!R791*ユーザ別掛け率!R791%,-入力!$C$16),IF(入力!$C$17=3,ROUND(地区標準卸価格!R791*ユーザ別掛け率!R791%,-入力!$C$16),""))),地区標準卸価格!R791))</f>
        <v/>
      </c>
      <c r="S791" s="96">
        <f>'6桁'!S791</f>
        <v>0</v>
      </c>
      <c r="V791" s="4"/>
      <c r="X791" s="4"/>
    </row>
    <row r="792" spans="2:24" ht="30" customHeight="1">
      <c r="B792" s="702"/>
      <c r="C792" s="674" t="s">
        <v>106</v>
      </c>
      <c r="D792" s="675"/>
      <c r="E792" s="675"/>
      <c r="F792" s="95">
        <f>IF(地区標準卸価格!F792="","",IF(ISNUMBER(地区標準卸価格!F792),IF(入力!$C$17=1,ROUNDDOWN(地区標準卸価格!F792*ユーザ別掛け率!F792%,-入力!$C$16),IF(入力!$C$17=2,ROUNDUP(地区標準卸価格!F792*ユーザ別掛け率!F792%,-入力!$C$16),IF(入力!$C$17=3,ROUND(地区標準卸価格!F792*ユーザ別掛け率!F792%,-入力!$C$16),""))),地区標準卸価格!F792))</f>
        <v>30900</v>
      </c>
      <c r="G792" s="96" t="str">
        <f>'6桁'!G792</f>
        <v>▲◎</v>
      </c>
      <c r="H792" s="176" t="str">
        <f>IF(地区標準卸価格!H792="","",IF(ISNUMBER(地区標準卸価格!H792),IF(入力!$C$17=1,ROUNDDOWN(地区標準卸価格!H792*ユーザ別掛け率!H792%,-入力!$C$16),IF(入力!$C$17=2,ROUNDUP(地区標準卸価格!H792*ユーザ別掛け率!H792%,-入力!$C$16),IF(入力!$C$17=3,ROUND(地区標準卸価格!H792*ユーザ別掛け率!H792%,-入力!$C$16),""))),地区標準卸価格!H792))</f>
        <v/>
      </c>
      <c r="I792" s="96">
        <f>'6桁'!I792</f>
        <v>0</v>
      </c>
      <c r="J792" s="176" t="str">
        <f>IF(地区標準卸価格!J792="","",IF(ISNUMBER(地区標準卸価格!J792),IF(入力!$C$17=1,ROUNDDOWN(地区標準卸価格!J792*ユーザ別掛け率!J792%,-入力!$C$16),IF(入力!$C$17=2,ROUNDUP(地区標準卸価格!J792*ユーザ別掛け率!J792%,-入力!$C$16),IF(入力!$C$17=3,ROUND(地区標準卸価格!J792*ユーザ別掛け率!J792%,-入力!$C$16),""))),地区標準卸価格!J792))</f>
        <v/>
      </c>
      <c r="K792" s="96">
        <f>'6桁'!K792</f>
        <v>0</v>
      </c>
      <c r="L792" s="183" t="str">
        <f>IF(地区標準卸価格!L792="","",IF(ISNUMBER(地区標準卸価格!L792),IF(入力!$C$17=1,ROUNDDOWN(地区標準卸価格!L792*ユーザ別掛け率!L792%,-入力!$C$16),IF(入力!$C$17=2,ROUNDUP(地区標準卸価格!L792*ユーザ別掛け率!L792%,-入力!$C$16),IF(入力!$C$17=3,ROUND(地区標準卸価格!L792*ユーザ別掛け率!L792%,-入力!$C$16),""))),地区標準卸価格!L792))</f>
        <v/>
      </c>
      <c r="M792" s="96">
        <f>'6桁'!M792</f>
        <v>0</v>
      </c>
      <c r="N792" s="176" t="str">
        <f>IF(地区標準卸価格!N792="","",IF(ISNUMBER(地区標準卸価格!N792),IF(入力!$C$17=1,ROUNDDOWN(地区標準卸価格!N792*ユーザ別掛け率!N792%,-入力!$C$16),IF(入力!$C$17=2,ROUNDUP(地区標準卸価格!N792*ユーザ別掛け率!N792%,-入力!$C$16),IF(入力!$C$17=3,ROUND(地区標準卸価格!N792*ユーザ別掛け率!N792%,-入力!$C$16),""))),地区標準卸価格!N792))</f>
        <v/>
      </c>
      <c r="O792" s="96">
        <f>'6桁'!O792</f>
        <v>0</v>
      </c>
      <c r="P792" s="176" t="str">
        <f>IF(地区標準卸価格!P792="","",IF(ISNUMBER(地区標準卸価格!P792),IF(入力!$C$17=1,ROUNDDOWN(地区標準卸価格!P792*ユーザ別掛け率!P792%,-入力!$C$16),IF(入力!$C$17=2,ROUNDUP(地区標準卸価格!P792*ユーザ別掛け率!P792%,-入力!$C$16),IF(入力!$C$17=3,ROUND(地区標準卸価格!P792*ユーザ別掛け率!P792%,-入力!$C$16),""))),地区標準卸価格!P792))</f>
        <v/>
      </c>
      <c r="Q792" s="96">
        <f>'6桁'!Q792</f>
        <v>0</v>
      </c>
      <c r="R792" s="176" t="str">
        <f>IF(地区標準卸価格!R792="","",IF(ISNUMBER(地区標準卸価格!R792),IF(入力!$C$17=1,ROUNDDOWN(地区標準卸価格!R792*ユーザ別掛け率!R792%,-入力!$C$16),IF(入力!$C$17=2,ROUNDUP(地区標準卸価格!R792*ユーザ別掛け率!R792%,-入力!$C$16),IF(入力!$C$17=3,ROUND(地区標準卸価格!R792*ユーザ別掛け率!R792%,-入力!$C$16),""))),地区標準卸価格!R792))</f>
        <v/>
      </c>
      <c r="S792" s="96">
        <f>'6桁'!S792</f>
        <v>0</v>
      </c>
      <c r="V792" s="4"/>
      <c r="X792" s="4"/>
    </row>
    <row r="793" spans="2:24" ht="30" customHeight="1">
      <c r="B793" s="702"/>
      <c r="C793" s="674" t="s">
        <v>5</v>
      </c>
      <c r="D793" s="675"/>
      <c r="E793" s="675"/>
      <c r="F793" s="95" t="str">
        <f>IF(地区標準卸価格!F793="","",IF(ISNUMBER(地区標準卸価格!F793),IF(入力!$C$17=1,ROUNDDOWN(地区標準卸価格!F793*ユーザ別掛け率!F793%,-入力!$C$16),IF(入力!$C$17=2,ROUNDUP(地区標準卸価格!F793*ユーザ別掛け率!F793%,-入力!$C$16),IF(入力!$C$17=3,ROUND(地区標準卸価格!F793*ユーザ別掛け率!F793%,-入力!$C$16),""))),地区標準卸価格!F793))</f>
        <v/>
      </c>
      <c r="G793" s="384">
        <f>'6桁'!G793</f>
        <v>0</v>
      </c>
      <c r="H793" s="176" t="str">
        <f>IF(地区標準卸価格!H793="","",IF(ISNUMBER(地区標準卸価格!H793),IF(入力!$C$17=1,ROUNDDOWN(地区標準卸価格!H793*ユーザ別掛け率!H793%,-入力!$C$16),IF(入力!$C$17=2,ROUNDUP(地区標準卸価格!H793*ユーザ別掛け率!H793%,-入力!$C$16),IF(入力!$C$17=3,ROUND(地区標準卸価格!H793*ユーザ別掛け率!H793%,-入力!$C$16),""))),地区標準卸価格!H793))</f>
        <v/>
      </c>
      <c r="I793" s="96">
        <f>'6桁'!I793</f>
        <v>0</v>
      </c>
      <c r="J793" s="176">
        <f>IF(地区標準卸価格!J793="","",IF(ISNUMBER(地区標準卸価格!J793),IF(入力!$C$17=1,ROUNDDOWN(地区標準卸価格!J793*ユーザ別掛け率!J793%,-入力!$C$16),IF(入力!$C$17=2,ROUNDUP(地区標準卸価格!J793*ユーザ別掛け率!J793%,-入力!$C$16),IF(入力!$C$17=3,ROUND(地区標準卸価格!J793*ユーザ別掛け率!J793%,-入力!$C$16),""))),地区標準卸価格!J793))</f>
        <v>25700</v>
      </c>
      <c r="K793" s="96" t="str">
        <f>'6桁'!K793</f>
        <v>※◎</v>
      </c>
      <c r="L793" s="183" t="str">
        <f>IF(地区標準卸価格!L793="","",IF(ISNUMBER(地区標準卸価格!L793),IF(入力!$C$17=1,ROUNDDOWN(地区標準卸価格!L793*ユーザ別掛け率!L793%,-入力!$C$16),IF(入力!$C$17=2,ROUNDUP(地区標準卸価格!L793*ユーザ別掛け率!L793%,-入力!$C$16),IF(入力!$C$17=3,ROUND(地区標準卸価格!L793*ユーザ別掛け率!L793%,-入力!$C$16),""))),地区標準卸価格!L793))</f>
        <v/>
      </c>
      <c r="M793" s="96">
        <f>'6桁'!M793</f>
        <v>0</v>
      </c>
      <c r="N793" s="176" t="str">
        <f>IF(地区標準卸価格!N793="","",IF(ISNUMBER(地区標準卸価格!N793),IF(入力!$C$17=1,ROUNDDOWN(地区標準卸価格!N793*ユーザ別掛け率!N793%,-入力!$C$16),IF(入力!$C$17=2,ROUNDUP(地区標準卸価格!N793*ユーザ別掛け率!N793%,-入力!$C$16),IF(入力!$C$17=3,ROUND(地区標準卸価格!N793*ユーザ別掛け率!N793%,-入力!$C$16),""))),地区標準卸価格!N793))</f>
        <v/>
      </c>
      <c r="O793" s="96">
        <f>'6桁'!O793</f>
        <v>0</v>
      </c>
      <c r="P793" s="176" t="str">
        <f>IF(地区標準卸価格!P793="","",IF(ISNUMBER(地区標準卸価格!P793),IF(入力!$C$17=1,ROUNDDOWN(地区標準卸価格!P793*ユーザ別掛け率!P793%,-入力!$C$16),IF(入力!$C$17=2,ROUNDUP(地区標準卸価格!P793*ユーザ別掛け率!P793%,-入力!$C$16),IF(入力!$C$17=3,ROUND(地区標準卸価格!P793*ユーザ別掛け率!P793%,-入力!$C$16),""))),地区標準卸価格!P793))</f>
        <v/>
      </c>
      <c r="Q793" s="96">
        <f>'6桁'!Q793</f>
        <v>0</v>
      </c>
      <c r="R793" s="176" t="str">
        <f>IF(地区標準卸価格!R793="","",IF(ISNUMBER(地区標準卸価格!R793),IF(入力!$C$17=1,ROUNDDOWN(地区標準卸価格!R793*ユーザ別掛け率!R793%,-入力!$C$16),IF(入力!$C$17=2,ROUNDUP(地区標準卸価格!R793*ユーザ別掛け率!R793%,-入力!$C$16),IF(入力!$C$17=3,ROUND(地区標準卸価格!R793*ユーザ別掛け率!R793%,-入力!$C$16),""))),地区標準卸価格!R793))</f>
        <v/>
      </c>
      <c r="S793" s="96">
        <f>'6桁'!S793</f>
        <v>0</v>
      </c>
      <c r="V793" s="4"/>
      <c r="X793" s="4"/>
    </row>
    <row r="794" spans="2:24" ht="30" customHeight="1">
      <c r="B794" s="702"/>
      <c r="C794" s="674" t="s">
        <v>855</v>
      </c>
      <c r="D794" s="675"/>
      <c r="E794" s="675"/>
      <c r="F794" s="94" t="str">
        <f>IF(地区標準卸価格!F794="","",IF(ISNUMBER(地区標準卸価格!F794),IF(入力!$C$17=1,ROUNDDOWN(地区標準卸価格!F794*ユーザ別掛け率!F794%,-入力!$C$16),IF(入力!$C$17=2,ROUNDUP(地区標準卸価格!F794*ユーザ別掛け率!F794%,-入力!$C$16),IF(入力!$C$17=3,ROUND(地区標準卸価格!F794*ユーザ別掛け率!F794%,-入力!$C$16),""))),地区標準卸価格!F794))</f>
        <v/>
      </c>
      <c r="G794" s="388">
        <f>'6桁'!G794</f>
        <v>0</v>
      </c>
      <c r="H794" s="173" t="str">
        <f>IF(地区標準卸価格!H794="","",IF(ISNUMBER(地区標準卸価格!H794),IF(入力!$C$17=1,ROUNDDOWN(地区標準卸価格!H794*ユーザ別掛け率!H794%,-入力!$C$16),IF(入力!$C$17=2,ROUNDUP(地区標準卸価格!H794*ユーザ別掛け率!H794%,-入力!$C$16),IF(入力!$C$17=3,ROUND(地区標準卸価格!H794*ユーザ別掛け率!H794%,-入力!$C$16),""))),地区標準卸価格!H794))</f>
        <v/>
      </c>
      <c r="I794" s="360">
        <f>'6桁'!I794</f>
        <v>0</v>
      </c>
      <c r="J794" s="173" t="str">
        <f>IF(地区標準卸価格!J794="","",IF(ISNUMBER(地区標準卸価格!J794),IF(入力!$C$17=1,ROUNDDOWN(地区標準卸価格!J794*ユーザ別掛け率!J794%,-入力!$C$16),IF(入力!$C$17=2,ROUNDUP(地区標準卸価格!J794*ユーザ別掛け率!J794%,-入力!$C$16),IF(入力!$C$17=3,ROUND(地区標準卸価格!J794*ユーザ別掛け率!J794%,-入力!$C$16),""))),地区標準卸価格!J794))</f>
        <v/>
      </c>
      <c r="K794" s="360">
        <f>'6桁'!K794</f>
        <v>0</v>
      </c>
      <c r="L794" s="194">
        <f>IF(地区標準卸価格!L794="","",IF(ISNUMBER(地区標準卸価格!L794),IF(入力!$C$17=1,ROUNDDOWN(地区標準卸価格!L794*ユーザ別掛け率!L794%,-入力!$C$16),IF(入力!$C$17=2,ROUNDUP(地区標準卸価格!L794*ユーザ別掛け率!L794%,-入力!$C$16),IF(入力!$C$17=3,ROUND(地区標準卸価格!L794*ユーザ別掛け率!L794%,-入力!$C$16),""))),地区標準卸価格!L794))</f>
        <v>27600</v>
      </c>
      <c r="M794" s="360">
        <f>'6桁'!M794</f>
        <v>0</v>
      </c>
      <c r="N794" s="173" t="str">
        <f>IF(地区標準卸価格!N794="","",IF(ISNUMBER(地区標準卸価格!N794),IF(入力!$C$17=1,ROUNDDOWN(地区標準卸価格!N794*ユーザ別掛け率!N794%,-入力!$C$16),IF(入力!$C$17=2,ROUNDUP(地区標準卸価格!N794*ユーザ別掛け率!N794%,-入力!$C$16),IF(入力!$C$17=3,ROUND(地区標準卸価格!N794*ユーザ別掛け率!N794%,-入力!$C$16),""))),地区標準卸価格!N794))</f>
        <v/>
      </c>
      <c r="O794" s="360">
        <f>'6桁'!O794</f>
        <v>0</v>
      </c>
      <c r="P794" s="173" t="str">
        <f>IF(地区標準卸価格!P794="","",IF(ISNUMBER(地区標準卸価格!P794),IF(入力!$C$17=1,ROUNDDOWN(地区標準卸価格!P794*ユーザ別掛け率!P794%,-入力!$C$16),IF(入力!$C$17=2,ROUNDUP(地区標準卸価格!P794*ユーザ別掛け率!P794%,-入力!$C$16),IF(入力!$C$17=3,ROUND(地区標準卸価格!P794*ユーザ別掛け率!P794%,-入力!$C$16),""))),地区標準卸価格!P794))</f>
        <v/>
      </c>
      <c r="Q794" s="360">
        <f>'6桁'!Q794</f>
        <v>0</v>
      </c>
      <c r="R794" s="173">
        <f>IF(地区標準卸価格!R794="","",IF(ISNUMBER(地区標準卸価格!R794),IF(入力!$C$17=1,ROUNDDOWN(地区標準卸価格!R794*ユーザ別掛け率!R794%,-入力!$C$16),IF(入力!$C$17=2,ROUNDUP(地区標準卸価格!R794*ユーザ別掛け率!R794%,-入力!$C$16),IF(入力!$C$17=3,ROUND(地区標準卸価格!R794*ユーザ別掛け率!R794%,-入力!$C$16),""))),地区標準卸価格!R794))</f>
        <v>29500</v>
      </c>
      <c r="S794" s="360">
        <f>'6桁'!S794</f>
        <v>0</v>
      </c>
      <c r="V794" s="4"/>
      <c r="X794" s="4"/>
    </row>
    <row r="795" spans="2:24" ht="30" customHeight="1">
      <c r="B795" s="703"/>
      <c r="C795" s="677" t="s">
        <v>6</v>
      </c>
      <c r="D795" s="678"/>
      <c r="E795" s="679"/>
      <c r="F795" s="111" t="str">
        <f>IF(地区標準卸価格!F795="","",IF(ISNUMBER(地区標準卸価格!F795),IF(入力!$C$17=1,ROUNDDOWN(地区標準卸価格!F795*ユーザ別掛け率!F795%,-入力!$C$16),IF(入力!$C$17=2,ROUNDUP(地区標準卸価格!F795*ユーザ別掛け率!F795%,-入力!$C$16),IF(入力!$C$17=3,ROUND(地区標準卸価格!F795*ユーザ別掛け率!F795%,-入力!$C$16),""))),地区標準卸価格!F795))</f>
        <v/>
      </c>
      <c r="G795" s="381">
        <f>'6桁'!G795</f>
        <v>0</v>
      </c>
      <c r="H795" s="177">
        <f>IF(地区標準卸価格!H795="","",IF(ISNUMBER(地区標準卸価格!H795),IF(入力!$C$17=1,ROUNDDOWN(地区標準卸価格!H795*ユーザ別掛け率!H795%,-入力!$C$16),IF(入力!$C$17=2,ROUNDUP(地区標準卸価格!H795*ユーザ別掛け率!H795%,-入力!$C$16),IF(入力!$C$17=3,ROUND(地区標準卸価格!H795*ユーザ別掛け率!H795%,-入力!$C$16),""))),地区標準卸価格!H795))</f>
        <v>28400</v>
      </c>
      <c r="I795" s="99" t="str">
        <f>'6桁'!I795</f>
        <v>▲◎</v>
      </c>
      <c r="J795" s="177" t="str">
        <f>IF(地区標準卸価格!J795="","",IF(ISNUMBER(地区標準卸価格!J795),IF(入力!$C$17=1,ROUNDDOWN(地区標準卸価格!J795*ユーザ別掛け率!J795%,-入力!$C$16),IF(入力!$C$17=2,ROUNDUP(地区標準卸価格!J795*ユーザ別掛け率!J795%,-入力!$C$16),IF(入力!$C$17=3,ROUND(地区標準卸価格!J795*ユーザ別掛け率!J795%,-入力!$C$16),""))),地区標準卸価格!J795))</f>
        <v/>
      </c>
      <c r="K795" s="99">
        <f>'6桁'!K795</f>
        <v>0</v>
      </c>
      <c r="L795" s="184" t="str">
        <f>IF(地区標準卸価格!L795="","",IF(ISNUMBER(地区標準卸価格!L795),IF(入力!$C$17=1,ROUNDDOWN(地区標準卸価格!L795*ユーザ別掛け率!L795%,-入力!$C$16),IF(入力!$C$17=2,ROUNDUP(地区標準卸価格!L795*ユーザ別掛け率!L795%,-入力!$C$16),IF(入力!$C$17=3,ROUND(地区標準卸価格!L795*ユーザ別掛け率!L795%,-入力!$C$16),""))),地区標準卸価格!L795))</f>
        <v/>
      </c>
      <c r="M795" s="99">
        <f>'6桁'!M795</f>
        <v>0</v>
      </c>
      <c r="N795" s="177" t="str">
        <f>IF(地区標準卸価格!N795="","",IF(ISNUMBER(地区標準卸価格!N795),IF(入力!$C$17=1,ROUNDDOWN(地区標準卸価格!N795*ユーザ別掛け率!N795%,-入力!$C$16),IF(入力!$C$17=2,ROUNDUP(地区標準卸価格!N795*ユーザ別掛け率!N795%,-入力!$C$16),IF(入力!$C$17=3,ROUND(地区標準卸価格!N795*ユーザ別掛け率!N795%,-入力!$C$16),""))),地区標準卸価格!N795))</f>
        <v/>
      </c>
      <c r="O795" s="99">
        <f>'6桁'!O795</f>
        <v>0</v>
      </c>
      <c r="P795" s="177" t="str">
        <f>IF(地区標準卸価格!P795="","",IF(ISNUMBER(地区標準卸価格!P795),IF(入力!$C$17=1,ROUNDDOWN(地区標準卸価格!P795*ユーザ別掛け率!P795%,-入力!$C$16),IF(入力!$C$17=2,ROUNDUP(地区標準卸価格!P795*ユーザ別掛け率!P795%,-入力!$C$16),IF(入力!$C$17=3,ROUND(地区標準卸価格!P795*ユーザ別掛け率!P795%,-入力!$C$16),""))),地区標準卸価格!P795))</f>
        <v/>
      </c>
      <c r="Q795" s="99">
        <f>'6桁'!Q795</f>
        <v>0</v>
      </c>
      <c r="R795" s="177" t="str">
        <f>IF(地区標準卸価格!R795="","",IF(ISNUMBER(地区標準卸価格!R795),IF(入力!$C$17=1,ROUNDDOWN(地区標準卸価格!R795*ユーザ別掛け率!R795%,-入力!$C$16),IF(入力!$C$17=2,ROUNDUP(地区標準卸価格!R795*ユーザ別掛け率!R795%,-入力!$C$16),IF(入力!$C$17=3,ROUND(地区標準卸価格!R795*ユーザ別掛け率!R795%,-入力!$C$16),""))),地区標準卸価格!R795))</f>
        <v/>
      </c>
      <c r="S795" s="99">
        <f>'6桁'!S795</f>
        <v>0</v>
      </c>
      <c r="V795" s="4"/>
      <c r="X795" s="4"/>
    </row>
    <row r="796" spans="2:24" ht="30" customHeight="1">
      <c r="B796" s="701">
        <v>15.5</v>
      </c>
      <c r="C796" s="671" t="s">
        <v>92</v>
      </c>
      <c r="D796" s="672"/>
      <c r="E796" s="672"/>
      <c r="F796" s="114" t="str">
        <f>IF(地区標準卸価格!F796="","",IF(ISNUMBER(地区標準卸価格!F796),IF(入力!$C$17=1,ROUNDDOWN(地区標準卸価格!F796*ユーザ別掛け率!F796%,-入力!$C$16),IF(入力!$C$17=2,ROUNDUP(地区標準卸価格!F796*ユーザ別掛け率!F796%,-入力!$C$16),IF(入力!$C$17=3,ROUND(地区標準卸価格!F796*ユーザ別掛け率!F796%,-入力!$C$16),""))),地区標準卸価格!F796))</f>
        <v/>
      </c>
      <c r="G796" s="245">
        <f>'6桁'!G796</f>
        <v>0</v>
      </c>
      <c r="H796" s="175" t="str">
        <f>IF(地区標準卸価格!H796="","",IF(ISNUMBER(地区標準卸価格!H796),IF(入力!$C$17=1,ROUNDDOWN(地区標準卸価格!H796*ユーザ別掛け率!H796%,-入力!$C$16),IF(入力!$C$17=2,ROUNDUP(地区標準卸価格!H796*ユーザ別掛け率!H796%,-入力!$C$16),IF(入力!$C$17=3,ROUND(地区標準卸価格!H796*ユーザ別掛け率!H796%,-入力!$C$16),""))),地区標準卸価格!H796))</f>
        <v/>
      </c>
      <c r="I796" s="97">
        <f>'6桁'!I796</f>
        <v>0</v>
      </c>
      <c r="J796" s="175">
        <f>IF(地区標準卸価格!J796="","",IF(ISNUMBER(地区標準卸価格!J796),IF(入力!$C$17=1,ROUNDDOWN(地区標準卸価格!J796*ユーザ別掛け率!J796%,-入力!$C$16),IF(入力!$C$17=2,ROUNDUP(地区標準卸価格!J796*ユーザ別掛け率!J796%,-入力!$C$16),IF(入力!$C$17=3,ROUND(地区標準卸価格!J796*ユーザ別掛け率!J796%,-入力!$C$16),""))),地区標準卸価格!J796))</f>
        <v>31000</v>
      </c>
      <c r="K796" s="97" t="str">
        <f>'6桁'!K796</f>
        <v>※</v>
      </c>
      <c r="L796" s="199" t="str">
        <f>IF(地区標準卸価格!L796="","",IF(ISNUMBER(地区標準卸価格!L796),IF(入力!$C$17=1,ROUNDDOWN(地区標準卸価格!L796*ユーザ別掛け率!L796%,-入力!$C$16),IF(入力!$C$17=2,ROUNDUP(地区標準卸価格!L796*ユーザ別掛け率!L796%,-入力!$C$16),IF(入力!$C$17=3,ROUND(地区標準卸価格!L796*ユーザ別掛け率!L796%,-入力!$C$16),""))),地区標準卸価格!L796))</f>
        <v/>
      </c>
      <c r="M796" s="97">
        <f>'6桁'!M796</f>
        <v>0</v>
      </c>
      <c r="N796" s="175" t="str">
        <f>IF(地区標準卸価格!N796="","",IF(ISNUMBER(地区標準卸価格!N796),IF(入力!$C$17=1,ROUNDDOWN(地区標準卸価格!N796*ユーザ別掛け率!N796%,-入力!$C$16),IF(入力!$C$17=2,ROUNDUP(地区標準卸価格!N796*ユーザ別掛け率!N796%,-入力!$C$16),IF(入力!$C$17=3,ROUND(地区標準卸価格!N796*ユーザ別掛け率!N796%,-入力!$C$16),""))),地区標準卸価格!N796))</f>
        <v/>
      </c>
      <c r="O796" s="97">
        <f>'6桁'!O796</f>
        <v>0</v>
      </c>
      <c r="P796" s="175" t="str">
        <f>IF(地区標準卸価格!P796="","",IF(ISNUMBER(地区標準卸価格!P796),IF(入力!$C$17=1,ROUNDDOWN(地区標準卸価格!P796*ユーザ別掛け率!P796%,-入力!$C$16),IF(入力!$C$17=2,ROUNDUP(地区標準卸価格!P796*ユーザ別掛け率!P796%,-入力!$C$16),IF(入力!$C$17=3,ROUND(地区標準卸価格!P796*ユーザ別掛け率!P796%,-入力!$C$16),""))),地区標準卸価格!P796))</f>
        <v/>
      </c>
      <c r="Q796" s="97">
        <f>'6桁'!Q796</f>
        <v>0</v>
      </c>
      <c r="R796" s="175" t="str">
        <f>IF(地区標準卸価格!R796="","",IF(ISNUMBER(地区標準卸価格!R796),IF(入力!$C$17=1,ROUNDDOWN(地区標準卸価格!R796*ユーザ別掛け率!R796%,-入力!$C$16),IF(入力!$C$17=2,ROUNDUP(地区標準卸価格!R796*ユーザ別掛け率!R796%,-入力!$C$16),IF(入力!$C$17=3,ROUND(地区標準卸価格!R796*ユーザ別掛け率!R796%,-入力!$C$16),""))),地区標準卸価格!R796))</f>
        <v/>
      </c>
      <c r="S796" s="97">
        <f>'6桁'!S796</f>
        <v>0</v>
      </c>
      <c r="V796" s="4"/>
      <c r="X796" s="4"/>
    </row>
    <row r="797" spans="2:24" ht="30" customHeight="1">
      <c r="B797" s="702"/>
      <c r="C797" s="674" t="s">
        <v>94</v>
      </c>
      <c r="D797" s="675"/>
      <c r="E797" s="675"/>
      <c r="F797" s="95" t="str">
        <f>IF(地区標準卸価格!F797="","",IF(ISNUMBER(地区標準卸価格!F797),IF(入力!$C$17=1,ROUNDDOWN(地区標準卸価格!F797*ユーザ別掛け率!F797%,-入力!$C$16),IF(入力!$C$17=2,ROUNDUP(地区標準卸価格!F797*ユーザ別掛け率!F797%,-入力!$C$16),IF(入力!$C$17=3,ROUND(地区標準卸価格!F797*ユーザ別掛け率!F797%,-入力!$C$16),""))),地区標準卸価格!F797))</f>
        <v/>
      </c>
      <c r="G797" s="384">
        <f>'6桁'!G797</f>
        <v>0</v>
      </c>
      <c r="H797" s="176" t="str">
        <f>IF(地区標準卸価格!H797="","",IF(ISNUMBER(地区標準卸価格!H797),IF(入力!$C$17=1,ROUNDDOWN(地区標準卸価格!H797*ユーザ別掛け率!H797%,-入力!$C$16),IF(入力!$C$17=2,ROUNDUP(地区標準卸価格!H797*ユーザ別掛け率!H797%,-入力!$C$16),IF(入力!$C$17=3,ROUND(地区標準卸価格!H797*ユーザ別掛け率!H797%,-入力!$C$16),""))),地区標準卸価格!H797))</f>
        <v/>
      </c>
      <c r="I797" s="96">
        <f>'6桁'!I797</f>
        <v>0</v>
      </c>
      <c r="J797" s="176">
        <f>IF(地区標準卸価格!J797="","",IF(ISNUMBER(地区標準卸価格!J797),IF(入力!$C$17=1,ROUNDDOWN(地区標準卸価格!J797*ユーザ別掛け率!J797%,-入力!$C$16),IF(入力!$C$17=2,ROUNDUP(地区標準卸価格!J797*ユーザ別掛け率!J797%,-入力!$C$16),IF(入力!$C$17=3,ROUND(地区標準卸価格!J797*ユーザ別掛け率!J797%,-入力!$C$16),""))),地区標準卸価格!J797))</f>
        <v>25500</v>
      </c>
      <c r="K797" s="96" t="str">
        <f>'6桁'!K797</f>
        <v>※</v>
      </c>
      <c r="L797" s="183" t="str">
        <f>IF(地区標準卸価格!L797="","",IF(ISNUMBER(地区標準卸価格!L797),IF(入力!$C$17=1,ROUNDDOWN(地区標準卸価格!L797*ユーザ別掛け率!L797%,-入力!$C$16),IF(入力!$C$17=2,ROUNDUP(地区標準卸価格!L797*ユーザ別掛け率!L797%,-入力!$C$16),IF(入力!$C$17=3,ROUND(地区標準卸価格!L797*ユーザ別掛け率!L797%,-入力!$C$16),""))),地区標準卸価格!L797))</f>
        <v/>
      </c>
      <c r="M797" s="96">
        <f>'6桁'!M797</f>
        <v>0</v>
      </c>
      <c r="N797" s="176" t="str">
        <f>IF(地区標準卸価格!N797="","",IF(ISNUMBER(地区標準卸価格!N797),IF(入力!$C$17=1,ROUNDDOWN(地区標準卸価格!N797*ユーザ別掛け率!N797%,-入力!$C$16),IF(入力!$C$17=2,ROUNDUP(地区標準卸価格!N797*ユーザ別掛け率!N797%,-入力!$C$16),IF(入力!$C$17=3,ROUND(地区標準卸価格!N797*ユーザ別掛け率!N797%,-入力!$C$16),""))),地区標準卸価格!N797))</f>
        <v/>
      </c>
      <c r="O797" s="96">
        <f>'6桁'!O797</f>
        <v>0</v>
      </c>
      <c r="P797" s="176" t="str">
        <f>IF(地区標準卸価格!P797="","",IF(ISNUMBER(地区標準卸価格!P797),IF(入力!$C$17=1,ROUNDDOWN(地区標準卸価格!P797*ユーザ別掛け率!P797%,-入力!$C$16),IF(入力!$C$17=2,ROUNDUP(地区標準卸価格!P797*ユーザ別掛け率!P797%,-入力!$C$16),IF(入力!$C$17=3,ROUND(地区標準卸価格!P797*ユーザ別掛け率!P797%,-入力!$C$16),""))),地区標準卸価格!P797))</f>
        <v/>
      </c>
      <c r="Q797" s="96">
        <f>'6桁'!Q797</f>
        <v>0</v>
      </c>
      <c r="R797" s="176" t="str">
        <f>IF(地区標準卸価格!R797="","",IF(ISNUMBER(地区標準卸価格!R797),IF(入力!$C$17=1,ROUNDDOWN(地区標準卸価格!R797*ユーザ別掛け率!R797%,-入力!$C$16),IF(入力!$C$17=2,ROUNDUP(地区標準卸価格!R797*ユーザ別掛け率!R797%,-入力!$C$16),IF(入力!$C$17=3,ROUND(地区標準卸価格!R797*ユーザ別掛け率!R797%,-入力!$C$16),""))),地区標準卸価格!R797))</f>
        <v/>
      </c>
      <c r="S797" s="96">
        <f>'6桁'!S797</f>
        <v>0</v>
      </c>
      <c r="V797" s="4"/>
      <c r="X797" s="4"/>
    </row>
    <row r="798" spans="2:24" ht="30" customHeight="1">
      <c r="B798" s="703"/>
      <c r="C798" s="677" t="s">
        <v>96</v>
      </c>
      <c r="D798" s="678"/>
      <c r="E798" s="679"/>
      <c r="F798" s="111">
        <f>IF(地区標準卸価格!F798="","",IF(ISNUMBER(地区標準卸価格!F798),IF(入力!$C$17=1,ROUNDDOWN(地区標準卸価格!F798*ユーザ別掛け率!F798%,-入力!$C$16),IF(入力!$C$17=2,ROUNDUP(地区標準卸価格!F798*ユーザ別掛け率!F798%,-入力!$C$16),IF(入力!$C$17=3,ROUND(地区標準卸価格!F798*ユーザ別掛け率!F798%,-入力!$C$16),""))),地区標準卸価格!F798))</f>
        <v>27000</v>
      </c>
      <c r="G798" s="96">
        <f>'6桁'!G798</f>
        <v>0</v>
      </c>
      <c r="H798" s="177" t="str">
        <f>IF(地区標準卸価格!H798="","",IF(ISNUMBER(地区標準卸価格!H798),IF(入力!$C$17=1,ROUNDDOWN(地区標準卸価格!H798*ユーザ別掛け率!H798%,-入力!$C$16),IF(入力!$C$17=2,ROUNDUP(地区標準卸価格!H798*ユーザ別掛け率!H798%,-入力!$C$16),IF(入力!$C$17=3,ROUND(地区標準卸価格!H798*ユーザ別掛け率!H798%,-入力!$C$16),""))),地区標準卸価格!H798))</f>
        <v/>
      </c>
      <c r="I798" s="99">
        <f>'6桁'!I798</f>
        <v>0</v>
      </c>
      <c r="J798" s="177" t="str">
        <f>IF(地区標準卸価格!J798="","",IF(ISNUMBER(地区標準卸価格!J798),IF(入力!$C$17=1,ROUNDDOWN(地区標準卸価格!J798*ユーザ別掛け率!J798%,-入力!$C$16),IF(入力!$C$17=2,ROUNDUP(地区標準卸価格!J798*ユーザ別掛け率!J798%,-入力!$C$16),IF(入力!$C$17=3,ROUND(地区標準卸価格!J798*ユーザ別掛け率!J798%,-入力!$C$16),""))),地区標準卸価格!J798))</f>
        <v/>
      </c>
      <c r="K798" s="99">
        <f>'6桁'!K798</f>
        <v>0</v>
      </c>
      <c r="L798" s="184">
        <f>IF(地区標準卸価格!L798="","",IF(ISNUMBER(地区標準卸価格!L798),IF(入力!$C$17=1,ROUNDDOWN(地区標準卸価格!L798*ユーザ別掛け率!L798%,-入力!$C$16),IF(入力!$C$17=2,ROUNDUP(地区標準卸価格!L798*ユーザ別掛け率!L798%,-入力!$C$16),IF(入力!$C$17=3,ROUND(地区標準卸価格!L798*ユーザ別掛け率!L798%,-入力!$C$16),""))),地区標準卸価格!L798))</f>
        <v>26800</v>
      </c>
      <c r="M798" s="99">
        <f>'6桁'!M798</f>
        <v>0</v>
      </c>
      <c r="N798" s="177" t="str">
        <f>IF(地区標準卸価格!N798="","",IF(ISNUMBER(地区標準卸価格!N798),IF(入力!$C$17=1,ROUNDDOWN(地区標準卸価格!N798*ユーザ別掛け率!N798%,-入力!$C$16),IF(入力!$C$17=2,ROUNDUP(地区標準卸価格!N798*ユーザ別掛け率!N798%,-入力!$C$16),IF(入力!$C$17=3,ROUND(地区標準卸価格!N798*ユーザ別掛け率!N798%,-入力!$C$16),""))),地区標準卸価格!N798))</f>
        <v/>
      </c>
      <c r="O798" s="99">
        <f>'6桁'!O798</f>
        <v>0</v>
      </c>
      <c r="P798" s="177">
        <f>IF(地区標準卸価格!P798="","",IF(ISNUMBER(地区標準卸価格!P798),IF(入力!$C$17=1,ROUNDDOWN(地区標準卸価格!P798*ユーザ別掛け率!P798%,-入力!$C$16),IF(入力!$C$17=2,ROUNDUP(地区標準卸価格!P798*ユーザ別掛け率!P798%,-入力!$C$16),IF(入力!$C$17=3,ROUND(地区標準卸価格!P798*ユーザ別掛け率!P798%,-入力!$C$16),""))),地区標準卸価格!P798))</f>
        <v>26800</v>
      </c>
      <c r="Q798" s="99">
        <f>'6桁'!Q798</f>
        <v>0</v>
      </c>
      <c r="R798" s="177" t="str">
        <f>IF(地区標準卸価格!R798="","",IF(ISNUMBER(地区標準卸価格!R798),IF(入力!$C$17=1,ROUNDDOWN(地区標準卸価格!R798*ユーザ別掛け率!R798%,-入力!$C$16),IF(入力!$C$17=2,ROUNDUP(地区標準卸価格!R798*ユーザ別掛け率!R798%,-入力!$C$16),IF(入力!$C$17=3,ROUND(地区標準卸価格!R798*ユーザ別掛け率!R798%,-入力!$C$16),""))),地区標準卸価格!R798))</f>
        <v/>
      </c>
      <c r="S798" s="99">
        <f>'6桁'!S798</f>
        <v>0</v>
      </c>
      <c r="V798" s="4"/>
      <c r="X798" s="4"/>
    </row>
    <row r="799" spans="2:24" ht="30" customHeight="1">
      <c r="B799" s="233">
        <v>14.5</v>
      </c>
      <c r="C799" s="704" t="s">
        <v>69</v>
      </c>
      <c r="D799" s="705"/>
      <c r="E799" s="706"/>
      <c r="F799" s="185" t="str">
        <f>IF(地区標準卸価格!F799="","",IF(ISNUMBER(地区標準卸価格!F799),IF(入力!$C$17=1,ROUNDDOWN(地区標準卸価格!F799*ユーザ別掛け率!F799%,-入力!$C$16),IF(入力!$C$17=2,ROUNDUP(地区標準卸価格!F799*ユーザ別掛け率!F799%,-入力!$C$16),IF(入力!$C$17=3,ROUND(地区標準卸価格!F799*ユーザ別掛け率!F799%,-入力!$C$16),""))),地区標準卸価格!F799))</f>
        <v/>
      </c>
      <c r="G799" s="387">
        <f>'6桁'!G799</f>
        <v>0</v>
      </c>
      <c r="H799" s="234">
        <f>IF(地区標準卸価格!H799="","",IF(ISNUMBER(地区標準卸価格!H799),IF(入力!$C$17=1,ROUNDDOWN(地区標準卸価格!H799*ユーザ別掛け率!H799%,-入力!$C$16),IF(入力!$C$17=2,ROUNDUP(地区標準卸価格!H799*ユーザ別掛け率!H799%,-入力!$C$16),IF(入力!$C$17=3,ROUND(地区標準卸価格!H799*ユーザ別掛け率!H799%,-入力!$C$16),""))),地区標準卸価格!H799))</f>
        <v>25800</v>
      </c>
      <c r="I799" s="186" t="str">
        <f>'6桁'!I799</f>
        <v>SP
LT38</v>
      </c>
      <c r="J799" s="234" t="str">
        <f>IF(地区標準卸価格!J799="","",IF(ISNUMBER(地区標準卸価格!J799),IF(入力!$C$17=1,ROUNDDOWN(地区標準卸価格!J799*ユーザ別掛け率!J799%,-入力!$C$16),IF(入力!$C$17=2,ROUNDUP(地区標準卸価格!J799*ユーザ別掛け率!J799%,-入力!$C$16),IF(入力!$C$17=3,ROUND(地区標準卸価格!J799*ユーザ別掛け率!J799%,-入力!$C$16),""))),地区標準卸価格!J799))</f>
        <v/>
      </c>
      <c r="K799" s="186">
        <f>'6桁'!K799</f>
        <v>0</v>
      </c>
      <c r="L799" s="187" t="str">
        <f>IF(地区標準卸価格!L799="","",IF(ISNUMBER(地区標準卸価格!L799),IF(入力!$C$17=1,ROUNDDOWN(地区標準卸価格!L799*ユーザ別掛け率!L799%,-入力!$C$16),IF(入力!$C$17=2,ROUNDUP(地区標準卸価格!L799*ユーザ別掛け率!L799%,-入力!$C$16),IF(入力!$C$17=3,ROUND(地区標準卸価格!L799*ユーザ別掛け率!L799%,-入力!$C$16),""))),地区標準卸価格!L799))</f>
        <v/>
      </c>
      <c r="M799" s="186">
        <f>'6桁'!M799</f>
        <v>0</v>
      </c>
      <c r="N799" s="234" t="str">
        <f>IF(地区標準卸価格!N799="","",IF(ISNUMBER(地区標準卸価格!N799),IF(入力!$C$17=1,ROUNDDOWN(地区標準卸価格!N799*ユーザ別掛け率!N799%,-入力!$C$16),IF(入力!$C$17=2,ROUNDUP(地区標準卸価格!N799*ユーザ別掛け率!N799%,-入力!$C$16),IF(入力!$C$17=3,ROUND(地区標準卸価格!N799*ユーザ別掛け率!N799%,-入力!$C$16),""))),地区標準卸価格!N799))</f>
        <v/>
      </c>
      <c r="O799" s="186">
        <f>'6桁'!O799</f>
        <v>0</v>
      </c>
      <c r="P799" s="234" t="str">
        <f>IF(地区標準卸価格!P799="","",IF(ISNUMBER(地区標準卸価格!P799),IF(入力!$C$17=1,ROUNDDOWN(地区標準卸価格!P799*ユーザ別掛け率!P799%,-入力!$C$16),IF(入力!$C$17=2,ROUNDUP(地区標準卸価格!P799*ユーザ別掛け率!P799%,-入力!$C$16),IF(入力!$C$17=3,ROUND(地区標準卸価格!P799*ユーザ別掛け率!P799%,-入力!$C$16),""))),地区標準卸価格!P799))</f>
        <v/>
      </c>
      <c r="Q799" s="186">
        <f>'6桁'!Q799</f>
        <v>0</v>
      </c>
      <c r="R799" s="234" t="str">
        <f>IF(地区標準卸価格!R799="","",IF(ISNUMBER(地区標準卸価格!R799),IF(入力!$C$17=1,ROUNDDOWN(地区標準卸価格!R799*ユーザ別掛け率!R799%,-入力!$C$16),IF(入力!$C$17=2,ROUNDUP(地区標準卸価格!R799*ユーザ別掛け率!R799%,-入力!$C$16),IF(入力!$C$17=3,ROUND(地区標準卸価格!R799*ユーザ別掛け率!R799%,-入力!$C$16),""))),地区標準卸価格!R799))</f>
        <v/>
      </c>
      <c r="S799" s="186">
        <f>'6桁'!S799</f>
        <v>0</v>
      </c>
      <c r="V799" s="4"/>
      <c r="X799" s="4"/>
    </row>
    <row r="800" spans="2:24" ht="30" customHeight="1">
      <c r="B800" s="702">
        <v>13.5</v>
      </c>
      <c r="C800" s="671" t="s">
        <v>72</v>
      </c>
      <c r="D800" s="672"/>
      <c r="E800" s="672"/>
      <c r="F800" s="291" t="str">
        <f>IF(地区標準卸価格!F800="","",IF(ISNUMBER(地区標準卸価格!F800),IF(入力!$C$17=1,ROUNDDOWN(地区標準卸価格!F800*ユーザ別掛け率!F800%,-入力!$C$16),IF(入力!$C$17=2,ROUNDUP(地区標準卸価格!F800*ユーザ別掛け率!F800%,-入力!$C$16),IF(入力!$C$17=3,ROUND(地区標準卸価格!F800*ユーザ別掛け率!F800%,-入力!$C$16),""))),地区標準卸価格!F800))</f>
        <v/>
      </c>
      <c r="G800" s="388">
        <f>'6桁'!G800</f>
        <v>0</v>
      </c>
      <c r="H800" s="173" t="str">
        <f>IF(地区標準卸価格!H800="","",IF(ISNUMBER(地区標準卸価格!H800),IF(入力!$C$17=1,ROUNDDOWN(地区標準卸価格!H800*ユーザ別掛け率!H800%,-入力!$C$16),IF(入力!$C$17=2,ROUNDUP(地区標準卸価格!H800*ユーザ別掛け率!H800%,-入力!$C$16),IF(入力!$C$17=3,ROUND(地区標準卸価格!H800*ユーザ別掛け率!H800%,-入力!$C$16),""))),地区標準卸価格!H800))</f>
        <v/>
      </c>
      <c r="I800" s="360">
        <f>'6桁'!I800</f>
        <v>0</v>
      </c>
      <c r="J800" s="173">
        <f>IF(地区標準卸価格!J800="","",IF(ISNUMBER(地区標準卸価格!J800),IF(入力!$C$17=1,ROUNDDOWN(地区標準卸価格!J800*ユーザ別掛け率!J800%,-入力!$C$16),IF(入力!$C$17=2,ROUNDUP(地区標準卸価格!J800*ユーザ別掛け率!J800%,-入力!$C$16),IF(入力!$C$17=3,ROUND(地区標準卸価格!J800*ユーザ別掛け率!J800%,-入力!$C$16),""))),地区標準卸価格!J800))</f>
        <v>21800</v>
      </c>
      <c r="K800" s="360">
        <f>'6桁'!K800</f>
        <v>0</v>
      </c>
      <c r="L800" s="194" t="str">
        <f>IF(地区標準卸価格!L800="","",IF(ISNUMBER(地区標準卸価格!L800),IF(入力!$C$17=1,ROUNDDOWN(地区標準卸価格!L800*ユーザ別掛け率!L800%,-入力!$C$16),IF(入力!$C$17=2,ROUNDUP(地区標準卸価格!L800*ユーザ別掛け率!L800%,-入力!$C$16),IF(入力!$C$17=3,ROUND(地区標準卸価格!L800*ユーザ別掛け率!L800%,-入力!$C$16),""))),地区標準卸価格!L800))</f>
        <v/>
      </c>
      <c r="M800" s="360">
        <f>'6桁'!M800</f>
        <v>0</v>
      </c>
      <c r="N800" s="173" t="str">
        <f>IF(地区標準卸価格!N800="","",IF(ISNUMBER(地区標準卸価格!N800),IF(入力!$C$17=1,ROUNDDOWN(地区標準卸価格!N800*ユーザ別掛け率!N800%,-入力!$C$16),IF(入力!$C$17=2,ROUNDUP(地区標準卸価格!N800*ユーザ別掛け率!N800%,-入力!$C$16),IF(入力!$C$17=3,ROUND(地区標準卸価格!N800*ユーザ別掛け率!N800%,-入力!$C$16),""))),地区標準卸価格!N800))</f>
        <v/>
      </c>
      <c r="O800" s="360">
        <f>'6桁'!O800</f>
        <v>0</v>
      </c>
      <c r="P800" s="173" t="str">
        <f>IF(地区標準卸価格!P800="","",IF(ISNUMBER(地区標準卸価格!P800),IF(入力!$C$17=1,ROUNDDOWN(地区標準卸価格!P800*ユーザ別掛け率!P800%,-入力!$C$16),IF(入力!$C$17=2,ROUNDUP(地区標準卸価格!P800*ユーザ別掛け率!P800%,-入力!$C$16),IF(入力!$C$17=3,ROUND(地区標準卸価格!P800*ユーザ別掛け率!P800%,-入力!$C$16),""))),地区標準卸価格!P800))</f>
        <v/>
      </c>
      <c r="Q800" s="360">
        <f>'6桁'!Q800</f>
        <v>0</v>
      </c>
      <c r="R800" s="173" t="str">
        <f>IF(地区標準卸価格!R800="","",IF(ISNUMBER(地区標準卸価格!R800),IF(入力!$C$17=1,ROUNDDOWN(地区標準卸価格!R800*ユーザ別掛け率!R800%,-入力!$C$16),IF(入力!$C$17=2,ROUNDUP(地区標準卸価格!R800*ユーザ別掛け率!R800%,-入力!$C$16),IF(入力!$C$17=3,ROUND(地区標準卸価格!R800*ユーザ別掛け率!R800%,-入力!$C$16),""))),地区標準卸価格!R800))</f>
        <v/>
      </c>
      <c r="S800" s="360">
        <f>'6桁'!S800</f>
        <v>0</v>
      </c>
      <c r="V800" s="4"/>
      <c r="X800" s="4"/>
    </row>
    <row r="801" spans="2:24" ht="30" customHeight="1">
      <c r="B801" s="703"/>
      <c r="C801" s="677" t="s">
        <v>40</v>
      </c>
      <c r="D801" s="678"/>
      <c r="E801" s="679"/>
      <c r="F801" s="292" t="str">
        <f>IF(地区標準卸価格!F801="","",IF(ISNUMBER(地区標準卸価格!F801),IF(入力!$C$17=1,ROUNDDOWN(地区標準卸価格!F801*ユーザ別掛け率!F801%,-入力!$C$16),IF(入力!$C$17=2,ROUNDUP(地区標準卸価格!F801*ユーザ別掛け率!F801%,-入力!$C$16),IF(入力!$C$17=3,ROUND(地区標準卸価格!F801*ユーザ別掛け率!F801%,-入力!$C$16),""))),地区標準卸価格!F801))</f>
        <v/>
      </c>
      <c r="G801" s="381">
        <f>'6桁'!G801</f>
        <v>0</v>
      </c>
      <c r="H801" s="177" t="str">
        <f>IF(地区標準卸価格!H801="","",IF(ISNUMBER(地区標準卸価格!H801),IF(入力!$C$17=1,ROUNDDOWN(地区標準卸価格!H801*ユーザ別掛け率!H801%,-入力!$C$16),IF(入力!$C$17=2,ROUNDUP(地区標準卸価格!H801*ユーザ別掛け率!H801%,-入力!$C$16),IF(入力!$C$17=3,ROUND(地区標準卸価格!H801*ユーザ別掛け率!H801%,-入力!$C$16),""))),地区標準卸価格!H801))</f>
        <v/>
      </c>
      <c r="I801" s="99">
        <f>'6桁'!I801</f>
        <v>0</v>
      </c>
      <c r="J801" s="177" t="str">
        <f>IF(地区標準卸価格!J801="","",IF(ISNUMBER(地区標準卸価格!J801),IF(入力!$C$17=1,ROUNDDOWN(地区標準卸価格!J801*ユーザ別掛け率!J801%,-入力!$C$16),IF(入力!$C$17=2,ROUNDUP(地区標準卸価格!J801*ユーザ別掛け率!J801%,-入力!$C$16),IF(入力!$C$17=3,ROUND(地区標準卸価格!J801*ユーザ別掛け率!J801%,-入力!$C$16),""))),地区標準卸価格!J801))</f>
        <v/>
      </c>
      <c r="K801" s="99">
        <f>'6桁'!K801</f>
        <v>0</v>
      </c>
      <c r="L801" s="184" t="str">
        <f>IF(地区標準卸価格!L801="","",IF(ISNUMBER(地区標準卸価格!L801),IF(入力!$C$17=1,ROUNDDOWN(地区標準卸価格!L801*ユーザ別掛け率!L801%,-入力!$C$16),IF(入力!$C$17=2,ROUNDUP(地区標準卸価格!L801*ユーザ別掛け率!L801%,-入力!$C$16),IF(入力!$C$17=3,ROUND(地区標準卸価格!L801*ユーザ別掛け率!L801%,-入力!$C$16),""))),地区標準卸価格!L801))</f>
        <v/>
      </c>
      <c r="M801" s="99">
        <f>'6桁'!M801</f>
        <v>0</v>
      </c>
      <c r="N801" s="177">
        <f>IF(地区標準卸価格!N801="","",IF(ISNUMBER(地区標準卸価格!N801),IF(入力!$C$17=1,ROUNDDOWN(地区標準卸価格!N801*ユーザ別掛け率!N801%,-入力!$C$16),IF(入力!$C$17=2,ROUNDUP(地区標準卸価格!N801*ユーザ別掛け率!N801%,-入力!$C$16),IF(入力!$C$17=3,ROUND(地区標準卸価格!N801*ユーザ別掛け率!N801%,-入力!$C$16),""))),地区標準卸価格!N801))</f>
        <v>19800</v>
      </c>
      <c r="O801" s="99" t="str">
        <f>'6桁'!O801</f>
        <v>※</v>
      </c>
      <c r="P801" s="177" t="str">
        <f>IF(地区標準卸価格!P801="","",IF(ISNUMBER(地区標準卸価格!P801),IF(入力!$C$17=1,ROUNDDOWN(地区標準卸価格!P801*ユーザ別掛け率!P801%,-入力!$C$16),IF(入力!$C$17=2,ROUNDUP(地区標準卸価格!P801*ユーザ別掛け率!P801%,-入力!$C$16),IF(入力!$C$17=3,ROUND(地区標準卸価格!P801*ユーザ別掛け率!P801%,-入力!$C$16),""))),地区標準卸価格!P801))</f>
        <v/>
      </c>
      <c r="Q801" s="99">
        <f>'6桁'!Q801</f>
        <v>0</v>
      </c>
      <c r="R801" s="177" t="str">
        <f>IF(地区標準卸価格!R801="","",IF(ISNUMBER(地区標準卸価格!R801),IF(入力!$C$17=1,ROUNDDOWN(地区標準卸価格!R801*ユーザ別掛け率!R801%,-入力!$C$16),IF(入力!$C$17=2,ROUNDUP(地区標準卸価格!R801*ユーザ別掛け率!R801%,-入力!$C$16),IF(入力!$C$17=3,ROUND(地区標準卸価格!R801*ユーザ別掛け率!R801%,-入力!$C$16),""))),地区標準卸価格!R801))</f>
        <v/>
      </c>
      <c r="S801" s="99">
        <f>'6桁'!S801</f>
        <v>0</v>
      </c>
      <c r="V801" s="4"/>
      <c r="X801" s="4"/>
    </row>
    <row r="802" spans="2:24" ht="30" customHeight="1" thickBot="1">
      <c r="B802" s="386">
        <v>12.5</v>
      </c>
      <c r="C802" s="671" t="s">
        <v>570</v>
      </c>
      <c r="D802" s="672"/>
      <c r="E802" s="672"/>
      <c r="F802" s="293" t="str">
        <f>IF(地区標準卸価格!F802="","",IF(ISNUMBER(地区標準卸価格!F802),IF(入力!$C$17=1,ROUNDDOWN(地区標準卸価格!F802*ユーザ別掛け率!F802%,-入力!$C$16),IF(入力!$C$17=2,ROUNDUP(地区標準卸価格!F802*ユーザ別掛け率!F802%,-入力!$C$16),IF(入力!$C$17=3,ROUND(地区標準卸価格!F802*ユーザ別掛け率!F802%,-入力!$C$16),""))),地区標準卸価格!F802))</f>
        <v/>
      </c>
      <c r="G802" s="214">
        <f>'6桁'!G802</f>
        <v>0</v>
      </c>
      <c r="H802" s="175">
        <f>IF(地区標準卸価格!H802="","",IF(ISNUMBER(地区標準卸価格!H802),IF(入力!$C$17=1,ROUNDDOWN(地区標準卸価格!H802*ユーザ別掛け率!H802%,-入力!$C$16),IF(入力!$C$17=2,ROUNDUP(地区標準卸価格!H802*ユーザ別掛け率!H802%,-入力!$C$16),IF(入力!$C$17=3,ROUND(地区標準卸価格!H802*ユーザ別掛け率!H802%,-入力!$C$16),""))),地区標準卸価格!H802))</f>
        <v>18900</v>
      </c>
      <c r="I802" s="97" t="str">
        <f>'6桁'!I802</f>
        <v>SP
LT38</v>
      </c>
      <c r="J802" s="175" t="str">
        <f>IF(地区標準卸価格!J802="","",IF(ISNUMBER(地区標準卸価格!J802),IF(入力!$C$17=1,ROUNDDOWN(地区標準卸価格!J802*ユーザ別掛け率!J802%,-入力!$C$16),IF(入力!$C$17=2,ROUNDUP(地区標準卸価格!J802*ユーザ別掛け率!J802%,-入力!$C$16),IF(入力!$C$17=3,ROUND(地区標準卸価格!J802*ユーザ別掛け率!J802%,-入力!$C$16),""))),地区標準卸価格!J802))</f>
        <v/>
      </c>
      <c r="K802" s="97">
        <f>'6桁'!K802</f>
        <v>0</v>
      </c>
      <c r="L802" s="199" t="str">
        <f>IF(地区標準卸価格!L802="","",IF(ISNUMBER(地区標準卸価格!L802),IF(入力!$C$17=1,ROUNDDOWN(地区標準卸価格!L802*ユーザ別掛け率!L802%,-入力!$C$16),IF(入力!$C$17=2,ROUNDUP(地区標準卸価格!L802*ユーザ別掛け率!L802%,-入力!$C$16),IF(入力!$C$17=3,ROUND(地区標準卸価格!L802*ユーザ別掛け率!L802%,-入力!$C$16),""))),地区標準卸価格!L802))</f>
        <v/>
      </c>
      <c r="M802" s="97">
        <f>'6桁'!M802</f>
        <v>0</v>
      </c>
      <c r="N802" s="200" t="str">
        <f>IF(地区標準卸価格!N802="","",IF(ISNUMBER(地区標準卸価格!N802),IF(入力!$C$17=1,ROUNDDOWN(地区標準卸価格!N802*ユーザ別掛け率!N802%,-入力!$C$16),IF(入力!$C$17=2,ROUNDUP(地区標準卸価格!N802*ユーザ別掛け率!N802%,-入力!$C$16),IF(入力!$C$17=3,ROUND(地区標準卸価格!N802*ユーザ別掛け率!N802%,-入力!$C$16),""))),地区標準卸価格!N802))</f>
        <v/>
      </c>
      <c r="O802" s="201">
        <f>'6桁'!O802</f>
        <v>0</v>
      </c>
      <c r="P802" s="200" t="str">
        <f>IF(地区標準卸価格!P802="","",IF(ISNUMBER(地区標準卸価格!P802),IF(入力!$C$17=1,ROUNDDOWN(地区標準卸価格!P802*ユーザ別掛け率!P802%,-入力!$C$16),IF(入力!$C$17=2,ROUNDUP(地区標準卸価格!P802*ユーザ別掛け率!P802%,-入力!$C$16),IF(入力!$C$17=3,ROUND(地区標準卸価格!P802*ユーザ別掛け率!P802%,-入力!$C$16),""))),地区標準卸価格!P802))</f>
        <v/>
      </c>
      <c r="Q802" s="201">
        <f>'6桁'!Q802</f>
        <v>0</v>
      </c>
      <c r="R802" s="200" t="str">
        <f>IF(地区標準卸価格!R802="","",IF(ISNUMBER(地区標準卸価格!R802),IF(入力!$C$17=1,ROUNDDOWN(地区標準卸価格!R802*ユーザ別掛け率!R802%,-入力!$C$16),IF(入力!$C$17=2,ROUNDUP(地区標準卸価格!R802*ユーザ別掛け率!R802%,-入力!$C$16),IF(入力!$C$17=3,ROUND(地区標準卸価格!R802*ユーザ別掛け率!R802%,-入力!$C$16),""))),地区標準卸価格!R802))</f>
        <v/>
      </c>
      <c r="S802" s="201">
        <f>'6桁'!S802</f>
        <v>0</v>
      </c>
      <c r="V802" s="4"/>
      <c r="X802" s="4"/>
    </row>
    <row r="803" spans="2:24" ht="45.75" customHeight="1">
      <c r="B803" s="545" t="s">
        <v>2123</v>
      </c>
      <c r="C803" s="545"/>
      <c r="D803" s="545"/>
      <c r="E803" s="545"/>
      <c r="F803" s="545"/>
      <c r="G803" s="545"/>
      <c r="H803" s="545"/>
      <c r="I803" s="545"/>
      <c r="J803" s="545"/>
      <c r="K803" s="545"/>
      <c r="L803" s="545"/>
      <c r="M803" s="545"/>
      <c r="N803" s="545"/>
      <c r="O803" s="545"/>
      <c r="P803" s="545"/>
      <c r="Q803" s="545"/>
      <c r="R803" s="546"/>
      <c r="S803" s="546"/>
      <c r="T803" s="546"/>
      <c r="U803" s="546"/>
    </row>
    <row r="804" spans="2:24" ht="13.5" customHeight="1" thickBot="1">
      <c r="B804" s="380"/>
      <c r="C804" s="380"/>
      <c r="D804" s="380"/>
      <c r="E804" s="380"/>
      <c r="F804" s="380"/>
      <c r="G804" s="380"/>
      <c r="H804" s="380"/>
      <c r="I804" s="380"/>
      <c r="J804" s="380"/>
      <c r="K804" s="380"/>
      <c r="L804" s="380"/>
      <c r="M804" s="380"/>
      <c r="N804" s="380"/>
      <c r="O804" s="380"/>
      <c r="P804" s="380"/>
      <c r="Q804" s="380"/>
      <c r="R804" s="380"/>
      <c r="S804" s="380"/>
      <c r="T804" s="380"/>
      <c r="U804" s="380"/>
    </row>
    <row r="805" spans="2:24" ht="20.100000000000001" customHeight="1" thickBot="1">
      <c r="B805" s="691" t="s">
        <v>452</v>
      </c>
      <c r="C805" s="534" t="s">
        <v>524</v>
      </c>
      <c r="D805" s="637"/>
      <c r="E805" s="535"/>
      <c r="F805" s="531" t="s">
        <v>453</v>
      </c>
      <c r="G805" s="532"/>
      <c r="H805" s="532"/>
      <c r="I805" s="532"/>
      <c r="J805" s="532"/>
      <c r="K805" s="532"/>
      <c r="L805" s="532"/>
      <c r="M805" s="532"/>
      <c r="N805" s="532"/>
      <c r="O805" s="533"/>
      <c r="X805" s="4"/>
    </row>
    <row r="806" spans="2:24" ht="39.950000000000003" customHeight="1">
      <c r="B806" s="692"/>
      <c r="C806" s="536"/>
      <c r="D806" s="547"/>
      <c r="E806" s="537"/>
      <c r="F806" s="634" t="s">
        <v>857</v>
      </c>
      <c r="G806" s="635"/>
      <c r="H806" s="635"/>
      <c r="I806" s="636"/>
      <c r="J806" s="634" t="s">
        <v>859</v>
      </c>
      <c r="K806" s="636"/>
      <c r="L806" s="634" t="s">
        <v>860</v>
      </c>
      <c r="M806" s="636"/>
      <c r="N806" s="634" t="s">
        <v>861</v>
      </c>
      <c r="O806" s="636"/>
      <c r="X806" s="4"/>
    </row>
    <row r="807" spans="2:24" ht="20.100000000000001" customHeight="1" thickBot="1">
      <c r="B807" s="693"/>
      <c r="C807" s="538"/>
      <c r="D807" s="618"/>
      <c r="E807" s="539"/>
      <c r="F807" s="538" t="s">
        <v>858</v>
      </c>
      <c r="G807" s="618"/>
      <c r="H807" s="708" t="s">
        <v>825</v>
      </c>
      <c r="I807" s="539"/>
      <c r="J807" s="538" t="s">
        <v>858</v>
      </c>
      <c r="K807" s="539"/>
      <c r="L807" s="538" t="s">
        <v>858</v>
      </c>
      <c r="M807" s="539"/>
      <c r="N807" s="538" t="s">
        <v>858</v>
      </c>
      <c r="O807" s="539"/>
      <c r="X807" s="4"/>
    </row>
    <row r="808" spans="2:24" ht="30" customHeight="1">
      <c r="B808" s="687">
        <v>16</v>
      </c>
      <c r="C808" s="680" t="s">
        <v>571</v>
      </c>
      <c r="D808" s="681"/>
      <c r="E808" s="682"/>
      <c r="F808" s="202">
        <f>IF(地区標準卸価格!F808="","",IF(ISNUMBER(地区標準卸価格!F808),IF(入力!$C$17=1,ROUNDDOWN(地区標準卸価格!F808*ユーザ別掛け率!F808%,-入力!$C$16),IF(入力!$C$17=2,ROUNDUP(地区標準卸価格!F808*ユーザ別掛け率!F808%,-入力!$C$16),IF(入力!$C$17=3,ROUND(地区標準卸価格!F808*ユーザ別掛け率!F808%,-入力!$C$16),""))),地区標準卸価格!F808))</f>
        <v>19100</v>
      </c>
      <c r="G808" s="138">
        <f>'6桁'!G808</f>
        <v>0</v>
      </c>
      <c r="H808" s="203" t="str">
        <f>IF(地区標準卸価格!H808="","",IF(ISNUMBER(地区標準卸価格!H808),IF(入力!$C$17=1,ROUNDDOWN(地区標準卸価格!H808*ユーザ別掛け率!H808%,-入力!$C$16),IF(入力!$C$17=2,ROUNDUP(地区標準卸価格!H808*ユーザ別掛け率!H808%,-入力!$C$16),IF(入力!$C$17=3,ROUND(地区標準卸価格!H808*ユーザ別掛け率!H808%,-入力!$C$16),""))),地区標準卸価格!H808))</f>
        <v/>
      </c>
      <c r="I808" s="92">
        <f>'6桁'!I808</f>
        <v>0</v>
      </c>
      <c r="J808" s="93" t="str">
        <f>IF(地区標準卸価格!J808="","",IF(ISNUMBER(地区標準卸価格!J808),IF(入力!$C$17=1,ROUNDDOWN(地区標準卸価格!J808*ユーザ別掛け率!J808%,-入力!$C$16),IF(入力!$C$17=2,ROUNDUP(地区標準卸価格!J808*ユーザ別掛け率!J808%,-入力!$C$16),IF(入力!$C$17=3,ROUND(地区標準卸価格!J808*ユーザ別掛け率!J808%,-入力!$C$16),""))),地区標準卸価格!J808))</f>
        <v/>
      </c>
      <c r="K808" s="92">
        <f>'6桁'!K808</f>
        <v>0</v>
      </c>
      <c r="L808" s="93" t="str">
        <f>IF(地区標準卸価格!L808="","",IF(ISNUMBER(地区標準卸価格!L808),IF(入力!$C$17=1,ROUNDDOWN(地区標準卸価格!L808*ユーザ別掛け率!L808%,-入力!$C$16),IF(入力!$C$17=2,ROUNDUP(地区標準卸価格!L808*ユーザ別掛け率!L808%,-入力!$C$16),IF(入力!$C$17=3,ROUND(地区標準卸価格!L808*ユーザ別掛け率!L808%,-入力!$C$16),""))),地区標準卸価格!L808))</f>
        <v/>
      </c>
      <c r="M808" s="92">
        <f>'6桁'!M808</f>
        <v>0</v>
      </c>
      <c r="N808" s="202" t="str">
        <f>IF(地区標準卸価格!N808="","",IF(ISNUMBER(地区標準卸価格!N808),IF(入力!$C$17=1,ROUNDDOWN(地区標準卸価格!N808*ユーザ別掛け率!N808%,-入力!$C$16),IF(入力!$C$17=2,ROUNDUP(地区標準卸価格!N808*ユーザ別掛け率!N808%,-入力!$C$16),IF(入力!$C$17=3,ROUND(地区標準卸価格!N808*ユーザ別掛け率!N808%,-入力!$C$16),""))),地区標準卸価格!N808))</f>
        <v/>
      </c>
      <c r="O808" s="204">
        <f>'6桁'!O808</f>
        <v>0</v>
      </c>
      <c r="P808" s="267"/>
      <c r="X808" s="4"/>
    </row>
    <row r="809" spans="2:24" ht="30" customHeight="1">
      <c r="B809" s="669"/>
      <c r="C809" s="674" t="s">
        <v>120</v>
      </c>
      <c r="D809" s="675"/>
      <c r="E809" s="676"/>
      <c r="F809" s="14">
        <f>IF(地区標準卸価格!F809="","",IF(ISNUMBER(地区標準卸価格!F809),IF(入力!$C$17=1,ROUNDDOWN(地区標準卸価格!F809*ユーザ別掛け率!F809%,-入力!$C$16),IF(入力!$C$17=2,ROUNDUP(地区標準卸価格!F809*ユーザ別掛け率!F809%,-入力!$C$16),IF(入力!$C$17=3,ROUND(地区標準卸価格!F809*ユーザ別掛け率!F809%,-入力!$C$16),""))),地区標準卸価格!F809))</f>
        <v>21700</v>
      </c>
      <c r="G809" s="19">
        <f>'6桁'!G809</f>
        <v>0</v>
      </c>
      <c r="H809" s="205" t="str">
        <f>IF(地区標準卸価格!H809="","",IF(ISNUMBER(地区標準卸価格!H809),IF(入力!$C$17=1,ROUNDDOWN(地区標準卸価格!H809*ユーザ別掛け率!H809%,-入力!$C$16),IF(入力!$C$17=2,ROUNDUP(地区標準卸価格!H809*ユーザ別掛け率!H809%,-入力!$C$16),IF(入力!$C$17=3,ROUND(地区標準卸価格!H809*ユーザ別掛け率!H809%,-入力!$C$16),""))),地区標準卸価格!H809))</f>
        <v/>
      </c>
      <c r="I809" s="20">
        <f>'6桁'!I809</f>
        <v>0</v>
      </c>
      <c r="J809" s="12">
        <f>IF(地区標準卸価格!J809="","",IF(ISNUMBER(地区標準卸価格!J809),IF(入力!$C$17=1,ROUNDDOWN(地区標準卸価格!J809*ユーザ別掛け率!J809%,-入力!$C$16),IF(入力!$C$17=2,ROUNDUP(地区標準卸価格!J809*ユーザ別掛け率!J809%,-入力!$C$16),IF(入力!$C$17=3,ROUND(地区標準卸価格!J809*ユーザ別掛け率!J809%,-入力!$C$16),""))),地区標準卸価格!J809))</f>
        <v>21700</v>
      </c>
      <c r="K809" s="20">
        <f>'6桁'!K809</f>
        <v>0</v>
      </c>
      <c r="L809" s="12">
        <f>IF(地区標準卸価格!L809="","",IF(ISNUMBER(地区標準卸価格!L809),IF(入力!$C$17=1,ROUNDDOWN(地区標準卸価格!L809*ユーザ別掛け率!L809%,-入力!$C$16),IF(入力!$C$17=2,ROUNDUP(地区標準卸価格!L809*ユーザ別掛け率!L809%,-入力!$C$16),IF(入力!$C$17=3,ROUND(地区標準卸価格!L809*ユーザ別掛け率!L809%,-入力!$C$16),""))),地区標準卸価格!L809))</f>
        <v>21700</v>
      </c>
      <c r="M809" s="20">
        <f>'6桁'!M809</f>
        <v>0</v>
      </c>
      <c r="N809" s="14" t="str">
        <f>IF(地区標準卸価格!N809="","",IF(ISNUMBER(地区標準卸価格!N809),IF(入力!$C$17=1,ROUNDDOWN(地区標準卸価格!N809*ユーザ別掛け率!N809%,-入力!$C$16),IF(入力!$C$17=2,ROUNDUP(地区標準卸価格!N809*ユーザ別掛け率!N809%,-入力!$C$16),IF(入力!$C$17=3,ROUND(地区標準卸価格!N809*ユーザ別掛け率!N809%,-入力!$C$16),""))),地区標準卸価格!N809))</f>
        <v/>
      </c>
      <c r="O809" s="206">
        <f>'6桁'!O809</f>
        <v>0</v>
      </c>
      <c r="P809" s="267"/>
      <c r="X809" s="4"/>
    </row>
    <row r="810" spans="2:24" ht="30" customHeight="1">
      <c r="B810" s="669"/>
      <c r="C810" s="674" t="s">
        <v>124</v>
      </c>
      <c r="D810" s="675"/>
      <c r="E810" s="676"/>
      <c r="F810" s="14">
        <f>IF(地区標準卸価格!F810="","",IF(ISNUMBER(地区標準卸価格!F810),IF(入力!$C$17=1,ROUNDDOWN(地区標準卸価格!F810*ユーザ別掛け率!F810%,-入力!$C$16),IF(入力!$C$17=2,ROUNDUP(地区標準卸価格!F810*ユーザ別掛け率!F810%,-入力!$C$16),IF(入力!$C$17=3,ROUND(地区標準卸価格!F810*ユーザ別掛け率!F810%,-入力!$C$16),""))),地区標準卸価格!F810))</f>
        <v>22600</v>
      </c>
      <c r="G810" s="19">
        <f>'6桁'!G810</f>
        <v>0</v>
      </c>
      <c r="H810" s="205" t="str">
        <f>IF(地区標準卸価格!H810="","",IF(ISNUMBER(地区標準卸価格!H810),IF(入力!$C$17=1,ROUNDDOWN(地区標準卸価格!H810*ユーザ別掛け率!H810%,-入力!$C$16),IF(入力!$C$17=2,ROUNDUP(地区標準卸価格!H810*ユーザ別掛け率!H810%,-入力!$C$16),IF(入力!$C$17=3,ROUND(地区標準卸価格!H810*ユーザ別掛け率!H810%,-入力!$C$16),""))),地区標準卸価格!H810))</f>
        <v/>
      </c>
      <c r="I810" s="20">
        <f>'6桁'!I810</f>
        <v>0</v>
      </c>
      <c r="J810" s="12">
        <f>IF(地区標準卸価格!J810="","",IF(ISNUMBER(地区標準卸価格!J810),IF(入力!$C$17=1,ROUNDDOWN(地区標準卸価格!J810*ユーザ別掛け率!J810%,-入力!$C$16),IF(入力!$C$17=2,ROUNDUP(地区標準卸価格!J810*ユーザ別掛け率!J810%,-入力!$C$16),IF(入力!$C$17=3,ROUND(地区標準卸価格!J810*ユーザ別掛け率!J810%,-入力!$C$16),""))),地区標準卸価格!J810))</f>
        <v>22600</v>
      </c>
      <c r="K810" s="20">
        <f>'6桁'!K810</f>
        <v>0</v>
      </c>
      <c r="L810" s="12" t="str">
        <f>IF(地区標準卸価格!L810="","",IF(ISNUMBER(地区標準卸価格!L810),IF(入力!$C$17=1,ROUNDDOWN(地区標準卸価格!L810*ユーザ別掛け率!L810%,-入力!$C$16),IF(入力!$C$17=2,ROUNDUP(地区標準卸価格!L810*ユーザ別掛け率!L810%,-入力!$C$16),IF(入力!$C$17=3,ROUND(地区標準卸価格!L810*ユーザ別掛け率!L810%,-入力!$C$16),""))),地区標準卸価格!L810))</f>
        <v/>
      </c>
      <c r="M810" s="20">
        <f>'6桁'!M810</f>
        <v>0</v>
      </c>
      <c r="N810" s="14" t="str">
        <f>IF(地区標準卸価格!N810="","",IF(ISNUMBER(地区標準卸価格!N810),IF(入力!$C$17=1,ROUNDDOWN(地区標準卸価格!N810*ユーザ別掛け率!N810%,-入力!$C$16),IF(入力!$C$17=2,ROUNDUP(地区標準卸価格!N810*ユーザ別掛け率!N810%,-入力!$C$16),IF(入力!$C$17=3,ROUND(地区標準卸価格!N810*ユーザ別掛け率!N810%,-入力!$C$16),""))),地区標準卸価格!N810))</f>
        <v/>
      </c>
      <c r="O810" s="206">
        <f>'6桁'!O810</f>
        <v>0</v>
      </c>
      <c r="P810" s="267"/>
      <c r="X810" s="4"/>
    </row>
    <row r="811" spans="2:24" ht="30" customHeight="1">
      <c r="B811" s="669"/>
      <c r="C811" s="674" t="s">
        <v>132</v>
      </c>
      <c r="D811" s="675"/>
      <c r="E811" s="676"/>
      <c r="F811" s="14">
        <f>IF(地区標準卸価格!F811="","",IF(ISNUMBER(地区標準卸価格!F811),IF(入力!$C$17=1,ROUNDDOWN(地区標準卸価格!F811*ユーザ別掛け率!F811%,-入力!$C$16),IF(入力!$C$17=2,ROUNDUP(地区標準卸価格!F811*ユーザ別掛け率!F811%,-入力!$C$16),IF(入力!$C$17=3,ROUND(地区標準卸価格!F811*ユーザ別掛け率!F811%,-入力!$C$16),""))),地区標準卸価格!F811))</f>
        <v>22700</v>
      </c>
      <c r="G811" s="19">
        <f>'6桁'!G811</f>
        <v>0</v>
      </c>
      <c r="H811" s="205" t="str">
        <f>IF(地区標準卸価格!H811="","",IF(ISNUMBER(地区標準卸価格!H811),IF(入力!$C$17=1,ROUNDDOWN(地区標準卸価格!H811*ユーザ別掛け率!H811%,-入力!$C$16),IF(入力!$C$17=2,ROUNDUP(地区標準卸価格!H811*ユーザ別掛け率!H811%,-入力!$C$16),IF(入力!$C$17=3,ROUND(地区標準卸価格!H811*ユーザ別掛け率!H811%,-入力!$C$16),""))),地区標準卸価格!H811))</f>
        <v/>
      </c>
      <c r="I811" s="20">
        <f>'6桁'!I811</f>
        <v>0</v>
      </c>
      <c r="J811" s="12">
        <f>IF(地区標準卸価格!J811="","",IF(ISNUMBER(地区標準卸価格!J811),IF(入力!$C$17=1,ROUNDDOWN(地区標準卸価格!J811*ユーザ別掛け率!J811%,-入力!$C$16),IF(入力!$C$17=2,ROUNDUP(地区標準卸価格!J811*ユーザ別掛け率!J811%,-入力!$C$16),IF(入力!$C$17=3,ROUND(地区標準卸価格!J811*ユーザ別掛け率!J811%,-入力!$C$16),""))),地区標準卸価格!J811))</f>
        <v>22700</v>
      </c>
      <c r="K811" s="20">
        <f>'6桁'!K811</f>
        <v>0</v>
      </c>
      <c r="L811" s="12">
        <f>IF(地区標準卸価格!L811="","",IF(ISNUMBER(地区標準卸価格!L811),IF(入力!$C$17=1,ROUNDDOWN(地区標準卸価格!L811*ユーザ別掛け率!L811%,-入力!$C$16),IF(入力!$C$17=2,ROUNDUP(地区標準卸価格!L811*ユーザ別掛け率!L811%,-入力!$C$16),IF(入力!$C$17=3,ROUND(地区標準卸価格!L811*ユーザ別掛け率!L811%,-入力!$C$16),""))),地区標準卸価格!L811))</f>
        <v>22700</v>
      </c>
      <c r="M811" s="20">
        <f>'6桁'!M811</f>
        <v>0</v>
      </c>
      <c r="N811" s="14" t="str">
        <f>IF(地区標準卸価格!N811="","",IF(ISNUMBER(地区標準卸価格!N811),IF(入力!$C$17=1,ROUNDDOWN(地区標準卸価格!N811*ユーザ別掛け率!N811%,-入力!$C$16),IF(入力!$C$17=2,ROUNDUP(地区標準卸価格!N811*ユーザ別掛け率!N811%,-入力!$C$16),IF(入力!$C$17=3,ROUND(地区標準卸価格!N811*ユーザ別掛け率!N811%,-入力!$C$16),""))),地区標準卸価格!N811))</f>
        <v/>
      </c>
      <c r="O811" s="206">
        <f>'6桁'!O811</f>
        <v>0</v>
      </c>
      <c r="P811" s="267"/>
      <c r="X811" s="4"/>
    </row>
    <row r="812" spans="2:24" ht="30" customHeight="1">
      <c r="B812" s="669"/>
      <c r="C812" s="674" t="s">
        <v>47</v>
      </c>
      <c r="D812" s="675"/>
      <c r="E812" s="676"/>
      <c r="F812" s="14">
        <f>IF(地区標準卸価格!F812="","",IF(ISNUMBER(地区標準卸価格!F812),IF(入力!$C$17=1,ROUNDDOWN(地区標準卸価格!F812*ユーザ別掛け率!F812%,-入力!$C$16),IF(入力!$C$17=2,ROUNDUP(地区標準卸価格!F812*ユーザ別掛け率!F812%,-入力!$C$16),IF(入力!$C$17=3,ROUND(地区標準卸価格!F812*ユーザ別掛け率!F812%,-入力!$C$16),""))),地区標準卸価格!F812))</f>
        <v>24500</v>
      </c>
      <c r="G812" s="19">
        <f>'6桁'!G812</f>
        <v>0</v>
      </c>
      <c r="H812" s="205" t="str">
        <f>IF(地区標準卸価格!H812="","",IF(ISNUMBER(地区標準卸価格!H812),IF(入力!$C$17=1,ROUNDDOWN(地区標準卸価格!H812*ユーザ別掛け率!H812%,-入力!$C$16),IF(入力!$C$17=2,ROUNDUP(地区標準卸価格!H812*ユーザ別掛け率!H812%,-入力!$C$16),IF(入力!$C$17=3,ROUND(地区標準卸価格!H812*ユーザ別掛け率!H812%,-入力!$C$16),""))),地区標準卸価格!H812))</f>
        <v/>
      </c>
      <c r="I812" s="20">
        <f>'6桁'!I812</f>
        <v>0</v>
      </c>
      <c r="J812" s="12">
        <f>IF(地区標準卸価格!J812="","",IF(ISNUMBER(地区標準卸価格!J812),IF(入力!$C$17=1,ROUNDDOWN(地区標準卸価格!J812*ユーザ別掛け率!J812%,-入力!$C$16),IF(入力!$C$17=2,ROUNDUP(地区標準卸価格!J812*ユーザ別掛け率!J812%,-入力!$C$16),IF(入力!$C$17=3,ROUND(地区標準卸価格!J812*ユーザ別掛け率!J812%,-入力!$C$16),""))),地区標準卸価格!J812))</f>
        <v>24500</v>
      </c>
      <c r="K812" s="20">
        <f>'6桁'!K812</f>
        <v>0</v>
      </c>
      <c r="L812" s="12">
        <f>IF(地区標準卸価格!L812="","",IF(ISNUMBER(地区標準卸価格!L812),IF(入力!$C$17=1,ROUNDDOWN(地区標準卸価格!L812*ユーザ別掛け率!L812%,-入力!$C$16),IF(入力!$C$17=2,ROUNDUP(地区標準卸価格!L812*ユーザ別掛け率!L812%,-入力!$C$16),IF(入力!$C$17=3,ROUND(地区標準卸価格!L812*ユーザ別掛け率!L812%,-入力!$C$16),""))),地区標準卸価格!L812))</f>
        <v>24500</v>
      </c>
      <c r="M812" s="20">
        <f>'6桁'!M812</f>
        <v>0</v>
      </c>
      <c r="N812" s="14" t="str">
        <f>IF(地区標準卸価格!N812="","",IF(ISNUMBER(地区標準卸価格!N812),IF(入力!$C$17=1,ROUNDDOWN(地区標準卸価格!N812*ユーザ別掛け率!N812%,-入力!$C$16),IF(入力!$C$17=2,ROUNDUP(地区標準卸価格!N812*ユーザ別掛け率!N812%,-入力!$C$16),IF(入力!$C$17=3,ROUND(地区標準卸価格!N812*ユーザ別掛け率!N812%,-入力!$C$16),""))),地区標準卸価格!N812))</f>
        <v/>
      </c>
      <c r="O812" s="206">
        <f>'6桁'!O812</f>
        <v>0</v>
      </c>
      <c r="P812" s="267"/>
      <c r="X812" s="4"/>
    </row>
    <row r="813" spans="2:24" ht="30" customHeight="1">
      <c r="B813" s="670"/>
      <c r="C813" s="677" t="s">
        <v>1</v>
      </c>
      <c r="D813" s="678"/>
      <c r="E813" s="679"/>
      <c r="F813" s="154" t="str">
        <f>IF(地区標準卸価格!F813="","",IF(ISNUMBER(地区標準卸価格!F813),IF(入力!$C$17=1,ROUNDDOWN(地区標準卸価格!F813*ユーザ別掛け率!F813%,-入力!$C$16),IF(入力!$C$17=2,ROUNDUP(地区標準卸価格!F813*ユーザ別掛け率!F813%,-入力!$C$16),IF(入力!$C$17=3,ROUND(地区標準卸価格!F813*ユーザ別掛け率!F813%,-入力!$C$16),""))),地区標準卸価格!F813))</f>
        <v/>
      </c>
      <c r="G813" s="181">
        <f>'6桁'!G813</f>
        <v>0</v>
      </c>
      <c r="H813" s="207" t="str">
        <f>IF(地区標準卸価格!H813="","",IF(ISNUMBER(地区標準卸価格!H813),IF(入力!$C$17=1,ROUNDDOWN(地区標準卸価格!H813*ユーザ別掛け率!H813%,-入力!$C$16),IF(入力!$C$17=2,ROUNDUP(地区標準卸価格!H813*ユーザ別掛け率!H813%,-入力!$C$16),IF(入力!$C$17=3,ROUND(地区標準卸価格!H813*ユーザ別掛け率!H813%,-入力!$C$16),""))),地区標準卸価格!H813))</f>
        <v/>
      </c>
      <c r="I813" s="98">
        <f>'6桁'!I813</f>
        <v>0</v>
      </c>
      <c r="J813" s="100" t="str">
        <f>IF(地区標準卸価格!J813="","",IF(ISNUMBER(地区標準卸価格!J813),IF(入力!$C$17=1,ROUNDDOWN(地区標準卸価格!J813*ユーザ別掛け率!J813%,-入力!$C$16),IF(入力!$C$17=2,ROUNDUP(地区標準卸価格!J813*ユーザ別掛け率!J813%,-入力!$C$16),IF(入力!$C$17=3,ROUND(地区標準卸価格!J813*ユーザ別掛け率!J813%,-入力!$C$16),""))),地区標準卸価格!J813))</f>
        <v/>
      </c>
      <c r="K813" s="98">
        <f>'6桁'!K813</f>
        <v>0</v>
      </c>
      <c r="L813" s="100" t="str">
        <f>IF(地区標準卸価格!L813="","",IF(ISNUMBER(地区標準卸価格!L813),IF(入力!$C$17=1,ROUNDDOWN(地区標準卸価格!L813*ユーザ別掛け率!L813%,-入力!$C$16),IF(入力!$C$17=2,ROUNDUP(地区標準卸価格!L813*ユーザ別掛け率!L813%,-入力!$C$16),IF(入力!$C$17=3,ROUND(地区標準卸価格!L813*ユーザ別掛け率!L813%,-入力!$C$16),""))),地区標準卸価格!L813))</f>
        <v/>
      </c>
      <c r="M813" s="98">
        <f>'6桁'!M813</f>
        <v>0</v>
      </c>
      <c r="N813" s="154">
        <f>IF(地区標準卸価格!N813="","",IF(ISNUMBER(地区標準卸価格!N813),IF(入力!$C$17=1,ROUNDDOWN(地区標準卸価格!N813*ユーザ別掛け率!N813%,-入力!$C$16),IF(入力!$C$17=2,ROUNDUP(地区標準卸価格!N813*ユーザ別掛け率!N813%,-入力!$C$16),IF(入力!$C$17=3,ROUND(地区標準卸価格!N813*ユーザ別掛け率!N813%,-入力!$C$16),""))),地区標準卸価格!N813))</f>
        <v>24500</v>
      </c>
      <c r="O813" s="98" t="str">
        <f>'6桁'!O813</f>
        <v>※</v>
      </c>
      <c r="P813" s="267"/>
      <c r="X813" s="4"/>
    </row>
    <row r="814" spans="2:24" ht="30" customHeight="1">
      <c r="B814" s="668">
        <v>15</v>
      </c>
      <c r="C814" s="711" t="s">
        <v>572</v>
      </c>
      <c r="D814" s="712"/>
      <c r="E814" s="712"/>
      <c r="F814" s="75">
        <f>IF(地区標準卸価格!F814="","",IF(ISNUMBER(地区標準卸価格!F814),IF(入力!$C$17=1,ROUNDDOWN(地区標準卸価格!F814*ユーザ別掛け率!F814%,-入力!$C$16),IF(入力!$C$17=2,ROUNDUP(地区標準卸価格!F814*ユーザ別掛け率!F814%,-入力!$C$16),IF(入力!$C$17=3,ROUND(地区標準卸価格!F814*ユーザ別掛け率!F814%,-入力!$C$16),""))),地区標準卸価格!F814))</f>
        <v>16400</v>
      </c>
      <c r="G814" s="57" t="str">
        <f>'6桁'!G814</f>
        <v>※</v>
      </c>
      <c r="H814" s="231">
        <f>IF(地区標準卸価格!H814="","",IF(ISNUMBER(地区標準卸価格!H814),IF(入力!$C$17=1,ROUNDDOWN(地区標準卸価格!H814*ユーザ別掛け率!H814%,-入力!$C$16),IF(入力!$C$17=2,ROUNDUP(地区標準卸価格!H814*ユーザ別掛け率!H814%,-入力!$C$16),IF(入力!$C$17=3,ROUND(地区標準卸価格!H814*ユーザ別掛け率!H814%,-入力!$C$16),""))),地区標準卸価格!H814))</f>
        <v>18800</v>
      </c>
      <c r="I814" s="29">
        <f>'6桁'!I814</f>
        <v>0</v>
      </c>
      <c r="J814" s="75" t="str">
        <f>IF(地区標準卸価格!J814="","",IF(ISNUMBER(地区標準卸価格!J814),IF(入力!$C$17=1,ROUNDDOWN(地区標準卸価格!J814*ユーザ別掛け率!J814%,-入力!$C$16),IF(入力!$C$17=2,ROUNDUP(地区標準卸価格!J814*ユーザ別掛け率!J814%,-入力!$C$16),IF(入力!$C$17=3,ROUND(地区標準卸価格!J814*ユーザ別掛け率!J814%,-入力!$C$16),""))),地区標準卸価格!J814))</f>
        <v/>
      </c>
      <c r="K814" s="29">
        <f>'6桁'!K814</f>
        <v>0</v>
      </c>
      <c r="L814" s="75" t="str">
        <f>IF(地区標準卸価格!L814="","",IF(ISNUMBER(地区標準卸価格!L814),IF(入力!$C$17=1,ROUNDDOWN(地区標準卸価格!L814*ユーザ別掛け率!L814%,-入力!$C$16),IF(入力!$C$17=2,ROUNDUP(地区標準卸価格!L814*ユーザ別掛け率!L814%,-入力!$C$16),IF(入力!$C$17=3,ROUND(地区標準卸価格!L814*ユーザ別掛け率!L814%,-入力!$C$16),""))),地区標準卸価格!L814))</f>
        <v/>
      </c>
      <c r="M814" s="29">
        <f>'6桁'!M814</f>
        <v>0</v>
      </c>
      <c r="N814" s="76" t="str">
        <f>IF(地区標準卸価格!N814="","",IF(ISNUMBER(地区標準卸価格!N814),IF(入力!$C$17=1,ROUNDDOWN(地区標準卸価格!N814*ユーザ別掛け率!N814%,-入力!$C$16),IF(入力!$C$17=2,ROUNDUP(地区標準卸価格!N814*ユーザ別掛け率!N814%,-入力!$C$16),IF(入力!$C$17=3,ROUND(地区標準卸価格!N814*ユーザ別掛け率!N814%,-入力!$C$16),""))),地区標準卸価格!N814))</f>
        <v/>
      </c>
      <c r="O814" s="232">
        <f>'6桁'!O814</f>
        <v>0</v>
      </c>
      <c r="P814" s="267"/>
      <c r="X814" s="4"/>
    </row>
    <row r="815" spans="2:24" ht="30" customHeight="1">
      <c r="B815" s="669"/>
      <c r="C815" s="674" t="s">
        <v>573</v>
      </c>
      <c r="D815" s="675"/>
      <c r="E815" s="675"/>
      <c r="F815" s="12">
        <f>IF(地区標準卸価格!F815="","",IF(ISNUMBER(地区標準卸価格!F815),IF(入力!$C$17=1,ROUNDDOWN(地区標準卸価格!F815*ユーザ別掛け率!F815%,-入力!$C$16),IF(入力!$C$17=2,ROUNDUP(地区標準卸価格!F815*ユーザ別掛け率!F815%,-入力!$C$16),IF(入力!$C$17=3,ROUND(地区標準卸価格!F815*ユーザ別掛け率!F815%,-入力!$C$16),""))),地区標準卸価格!F815))</f>
        <v>18700</v>
      </c>
      <c r="G815" s="19" t="str">
        <f>'6桁'!G815</f>
        <v>※</v>
      </c>
      <c r="H815" s="205">
        <f>IF(地区標準卸価格!H815="","",IF(ISNUMBER(地区標準卸価格!H815),IF(入力!$C$17=1,ROUNDDOWN(地区標準卸価格!H815*ユーザ別掛け率!H815%,-入力!$C$16),IF(入力!$C$17=2,ROUNDUP(地区標準卸価格!H815*ユーザ別掛け率!H815%,-入力!$C$16),IF(入力!$C$17=3,ROUND(地区標準卸価格!H815*ユーザ別掛け率!H815%,-入力!$C$16),""))),地区標準卸価格!H815))</f>
        <v>21500</v>
      </c>
      <c r="I815" s="20">
        <f>'6桁'!I815</f>
        <v>0</v>
      </c>
      <c r="J815" s="12" t="str">
        <f>IF(地区標準卸価格!J815="","",IF(ISNUMBER(地区標準卸価格!J815),IF(入力!$C$17=1,ROUNDDOWN(地区標準卸価格!J815*ユーザ別掛け率!J815%,-入力!$C$16),IF(入力!$C$17=2,ROUNDUP(地区標準卸価格!J815*ユーザ別掛け率!J815%,-入力!$C$16),IF(入力!$C$17=3,ROUND(地区標準卸価格!J815*ユーザ別掛け率!J815%,-入力!$C$16),""))),地区標準卸価格!J815))</f>
        <v/>
      </c>
      <c r="K815" s="20">
        <f>'6桁'!K815</f>
        <v>0</v>
      </c>
      <c r="L815" s="12" t="str">
        <f>IF(地区標準卸価格!L815="","",IF(ISNUMBER(地区標準卸価格!L815),IF(入力!$C$17=1,ROUNDDOWN(地区標準卸価格!L815*ユーザ別掛け率!L815%,-入力!$C$16),IF(入力!$C$17=2,ROUNDUP(地区標準卸価格!L815*ユーザ別掛け率!L815%,-入力!$C$16),IF(入力!$C$17=3,ROUND(地区標準卸価格!L815*ユーザ別掛け率!L815%,-入力!$C$16),""))),地区標準卸価格!L815))</f>
        <v/>
      </c>
      <c r="M815" s="20">
        <f>'6桁'!M815</f>
        <v>0</v>
      </c>
      <c r="N815" s="14" t="str">
        <f>IF(地区標準卸価格!N815="","",IF(ISNUMBER(地区標準卸価格!N815),IF(入力!$C$17=1,ROUNDDOWN(地区標準卸価格!N815*ユーザ別掛け率!N815%,-入力!$C$16),IF(入力!$C$17=2,ROUNDUP(地区標準卸価格!N815*ユーザ別掛け率!N815%,-入力!$C$16),IF(入力!$C$17=3,ROUND(地区標準卸価格!N815*ユーザ別掛け率!N815%,-入力!$C$16),""))),地区標準卸価格!N815))</f>
        <v/>
      </c>
      <c r="O815" s="206">
        <f>'6桁'!O815</f>
        <v>0</v>
      </c>
      <c r="P815" s="267"/>
      <c r="X815" s="4"/>
    </row>
    <row r="816" spans="2:24" ht="30" customHeight="1">
      <c r="B816" s="669"/>
      <c r="C816" s="674" t="s">
        <v>171</v>
      </c>
      <c r="D816" s="675"/>
      <c r="E816" s="675"/>
      <c r="F816" s="12">
        <f>IF(地区標準卸価格!F816="","",IF(ISNUMBER(地区標準卸価格!F816),IF(入力!$C$17=1,ROUNDDOWN(地区標準卸価格!F816*ユーザ別掛け率!F816%,-入力!$C$16),IF(入力!$C$17=2,ROUNDUP(地区標準卸価格!F816*ユーザ別掛け率!F816%,-入力!$C$16),IF(入力!$C$17=3,ROUND(地区標準卸価格!F816*ユーザ別掛け率!F816%,-入力!$C$16),""))),地区標準卸価格!F816))</f>
        <v>19900</v>
      </c>
      <c r="G816" s="19">
        <f>'6桁'!G816</f>
        <v>0</v>
      </c>
      <c r="H816" s="205" t="str">
        <f>IF(地区標準卸価格!H816="","",IF(ISNUMBER(地区標準卸価格!H816),IF(入力!$C$17=1,ROUNDDOWN(地区標準卸価格!H816*ユーザ別掛け率!H816%,-入力!$C$16),IF(入力!$C$17=2,ROUNDUP(地区標準卸価格!H816*ユーザ別掛け率!H816%,-入力!$C$16),IF(入力!$C$17=3,ROUND(地区標準卸価格!H816*ユーザ別掛け率!H816%,-入力!$C$16),""))),地区標準卸価格!H816))</f>
        <v/>
      </c>
      <c r="I816" s="20">
        <f>'6桁'!I816</f>
        <v>0</v>
      </c>
      <c r="J816" s="12" t="str">
        <f>IF(地区標準卸価格!J816="","",IF(ISNUMBER(地区標準卸価格!J816),IF(入力!$C$17=1,ROUNDDOWN(地区標準卸価格!J816*ユーザ別掛け率!J816%,-入力!$C$16),IF(入力!$C$17=2,ROUNDUP(地区標準卸価格!J816*ユーザ別掛け率!J816%,-入力!$C$16),IF(入力!$C$17=3,ROUND(地区標準卸価格!J816*ユーザ別掛け率!J816%,-入力!$C$16),""))),地区標準卸価格!J816))</f>
        <v/>
      </c>
      <c r="K816" s="20">
        <f>'6桁'!K816</f>
        <v>0</v>
      </c>
      <c r="L816" s="12" t="str">
        <f>IF(地区標準卸価格!L816="","",IF(ISNUMBER(地区標準卸価格!L816),IF(入力!$C$17=1,ROUNDDOWN(地区標準卸価格!L816*ユーザ別掛け率!L816%,-入力!$C$16),IF(入力!$C$17=2,ROUNDUP(地区標準卸価格!L816*ユーザ別掛け率!L816%,-入力!$C$16),IF(入力!$C$17=3,ROUND(地区標準卸価格!L816*ユーザ別掛け率!L816%,-入力!$C$16),""))),地区標準卸価格!L816))</f>
        <v/>
      </c>
      <c r="M816" s="20">
        <f>'6桁'!M816</f>
        <v>0</v>
      </c>
      <c r="N816" s="14" t="str">
        <f>IF(地区標準卸価格!N816="","",IF(ISNUMBER(地区標準卸価格!N816),IF(入力!$C$17=1,ROUNDDOWN(地区標準卸価格!N816*ユーザ別掛け率!N816%,-入力!$C$16),IF(入力!$C$17=2,ROUNDUP(地区標準卸価格!N816*ユーザ別掛け率!N816%,-入力!$C$16),IF(入力!$C$17=3,ROUND(地区標準卸価格!N816*ユーザ別掛け率!N816%,-入力!$C$16),""))),地区標準卸価格!N816))</f>
        <v/>
      </c>
      <c r="O816" s="206">
        <f>'6桁'!O816</f>
        <v>0</v>
      </c>
      <c r="P816" s="267"/>
      <c r="X816" s="4"/>
    </row>
    <row r="817" spans="2:27" ht="30" customHeight="1">
      <c r="B817" s="669"/>
      <c r="C817" s="674" t="s">
        <v>574</v>
      </c>
      <c r="D817" s="675"/>
      <c r="E817" s="675"/>
      <c r="F817" s="12">
        <f>IF(地区標準卸価格!F817="","",IF(ISNUMBER(地区標準卸価格!F817),IF(入力!$C$17=1,ROUNDDOWN(地区標準卸価格!F817*ユーザ別掛け率!F817%,-入力!$C$16),IF(入力!$C$17=2,ROUNDUP(地区標準卸価格!F817*ユーザ別掛け率!F817%,-入力!$C$16),IF(入力!$C$17=3,ROUND(地区標準卸価格!F817*ユーザ別掛け率!F817%,-入力!$C$16),""))),地区標準卸価格!F817))</f>
        <v>19900</v>
      </c>
      <c r="G817" s="19">
        <f>'6桁'!G817</f>
        <v>0</v>
      </c>
      <c r="H817" s="205">
        <f>IF(地区標準卸価格!H817="","",IF(ISNUMBER(地区標準卸価格!H817),IF(入力!$C$17=1,ROUNDDOWN(地区標準卸価格!H817*ユーザ別掛け率!H817%,-入力!$C$16),IF(入力!$C$17=2,ROUNDUP(地区標準卸価格!H817*ユーザ別掛け率!H817%,-入力!$C$16),IF(入力!$C$17=3,ROUND(地区標準卸価格!H817*ユーザ別掛け率!H817%,-入力!$C$16),""))),地区標準卸価格!H817))</f>
        <v>22600</v>
      </c>
      <c r="I817" s="20" t="str">
        <f>'6桁'!I817</f>
        <v>※</v>
      </c>
      <c r="J817" s="12" t="str">
        <f>IF(地区標準卸価格!J817="","",IF(ISNUMBER(地区標準卸価格!J817),IF(入力!$C$17=1,ROUNDDOWN(地区標準卸価格!J817*ユーザ別掛け率!J817%,-入力!$C$16),IF(入力!$C$17=2,ROUNDUP(地区標準卸価格!J817*ユーザ別掛け率!J817%,-入力!$C$16),IF(入力!$C$17=3,ROUND(地区標準卸価格!J817*ユーザ別掛け率!J817%,-入力!$C$16),""))),地区標準卸価格!J817))</f>
        <v/>
      </c>
      <c r="K817" s="20">
        <f>'6桁'!K817</f>
        <v>0</v>
      </c>
      <c r="L817" s="12" t="str">
        <f>IF(地区標準卸価格!L817="","",IF(ISNUMBER(地区標準卸価格!L817),IF(入力!$C$17=1,ROUNDDOWN(地区標準卸価格!L817*ユーザ別掛け率!L817%,-入力!$C$16),IF(入力!$C$17=2,ROUNDUP(地区標準卸価格!L817*ユーザ別掛け率!L817%,-入力!$C$16),IF(入力!$C$17=3,ROUND(地区標準卸価格!L817*ユーザ別掛け率!L817%,-入力!$C$16),""))),地区標準卸価格!L817))</f>
        <v/>
      </c>
      <c r="M817" s="20">
        <f>'6桁'!M817</f>
        <v>0</v>
      </c>
      <c r="N817" s="14" t="str">
        <f>IF(地区標準卸価格!N817="","",IF(ISNUMBER(地区標準卸価格!N817),IF(入力!$C$17=1,ROUNDDOWN(地区標準卸価格!N817*ユーザ別掛け率!N817%,-入力!$C$16),IF(入力!$C$17=2,ROUNDUP(地区標準卸価格!N817*ユーザ別掛け率!N817%,-入力!$C$16),IF(入力!$C$17=3,ROUND(地区標準卸価格!N817*ユーザ別掛け率!N817%,-入力!$C$16),""))),地区標準卸価格!N817))</f>
        <v/>
      </c>
      <c r="O817" s="206">
        <f>'6桁'!O817</f>
        <v>0</v>
      </c>
      <c r="P817" s="267"/>
      <c r="X817" s="4"/>
    </row>
    <row r="818" spans="2:27" ht="30" customHeight="1">
      <c r="B818" s="669"/>
      <c r="C818" s="674" t="s">
        <v>174</v>
      </c>
      <c r="D818" s="675"/>
      <c r="E818" s="675"/>
      <c r="F818" s="12">
        <f>IF(地区標準卸価格!F818="","",IF(ISNUMBER(地区標準卸価格!F818),IF(入力!$C$17=1,ROUNDDOWN(地区標準卸価格!F818*ユーザ別掛け率!F818%,-入力!$C$16),IF(入力!$C$17=2,ROUNDUP(地区標準卸価格!F818*ユーザ別掛け率!F818%,-入力!$C$16),IF(入力!$C$17=3,ROUND(地区標準卸価格!F818*ユーザ別掛け率!F818%,-入力!$C$16),""))),地区標準卸価格!F818))</f>
        <v>22000</v>
      </c>
      <c r="G818" s="19">
        <f>'6桁'!G818</f>
        <v>0</v>
      </c>
      <c r="H818" s="205" t="str">
        <f>IF(地区標準卸価格!H818="","",IF(ISNUMBER(地区標準卸価格!H818),IF(入力!$C$17=1,ROUNDDOWN(地区標準卸価格!H818*ユーザ別掛け率!H818%,-入力!$C$16),IF(入力!$C$17=2,ROUNDUP(地区標準卸価格!H818*ユーザ別掛け率!H818%,-入力!$C$16),IF(入力!$C$17=3,ROUND(地区標準卸価格!H818*ユーザ別掛け率!H818%,-入力!$C$16),""))),地区標準卸価格!H818))</f>
        <v/>
      </c>
      <c r="I818" s="20">
        <f>'6桁'!I818</f>
        <v>0</v>
      </c>
      <c r="J818" s="12">
        <f>IF(地区標準卸価格!J818="","",IF(ISNUMBER(地区標準卸価格!J818),IF(入力!$C$17=1,ROUNDDOWN(地区標準卸価格!J818*ユーザ別掛け率!J818%,-入力!$C$16),IF(入力!$C$17=2,ROUNDUP(地区標準卸価格!J818*ユーザ別掛け率!J818%,-入力!$C$16),IF(入力!$C$17=3,ROUND(地区標準卸価格!J818*ユーザ別掛け率!J818%,-入力!$C$16),""))),地区標準卸価格!J818))</f>
        <v>22000</v>
      </c>
      <c r="K818" s="20" t="str">
        <f>'6桁'!K818</f>
        <v>※</v>
      </c>
      <c r="L818" s="12">
        <f>IF(地区標準卸価格!L818="","",IF(ISNUMBER(地区標準卸価格!L818),IF(入力!$C$17=1,ROUNDDOWN(地区標準卸価格!L818*ユーザ別掛け率!L818%,-入力!$C$16),IF(入力!$C$17=2,ROUNDUP(地区標準卸価格!L818*ユーザ別掛け率!L818%,-入力!$C$16),IF(入力!$C$17=3,ROUND(地区標準卸価格!L818*ユーザ別掛け率!L818%,-入力!$C$16),""))),地区標準卸価格!L818))</f>
        <v>22000</v>
      </c>
      <c r="M818" s="20">
        <f>'6桁'!M818</f>
        <v>0</v>
      </c>
      <c r="N818" s="14" t="str">
        <f>IF(地区標準卸価格!N818="","",IF(ISNUMBER(地区標準卸価格!N818),IF(入力!$C$17=1,ROUNDDOWN(地区標準卸価格!N818*ユーザ別掛け率!N818%,-入力!$C$16),IF(入力!$C$17=2,ROUNDUP(地区標準卸価格!N818*ユーザ別掛け率!N818%,-入力!$C$16),IF(入力!$C$17=3,ROUND(地区標準卸価格!N818*ユーザ別掛け率!N818%,-入力!$C$16),""))),地区標準卸価格!N818))</f>
        <v/>
      </c>
      <c r="O818" s="206">
        <f>'6桁'!O818</f>
        <v>0</v>
      </c>
      <c r="P818" s="267"/>
      <c r="X818" s="4"/>
    </row>
    <row r="819" spans="2:27" ht="30" customHeight="1">
      <c r="B819" s="669"/>
      <c r="C819" s="674" t="s">
        <v>155</v>
      </c>
      <c r="D819" s="675"/>
      <c r="E819" s="675"/>
      <c r="F819" s="12">
        <f>IF(地区標準卸価格!F819="","",IF(ISNUMBER(地区標準卸価格!F819),IF(入力!$C$17=1,ROUNDDOWN(地区標準卸価格!F819*ユーザ別掛け率!F819%,-入力!$C$16),IF(入力!$C$17=2,ROUNDUP(地区標準卸価格!F819*ユーザ別掛け率!F819%,-入力!$C$16),IF(入力!$C$17=3,ROUND(地区標準卸価格!F819*ユーザ別掛け率!F819%,-入力!$C$16),""))),地区標準卸価格!F819))</f>
        <v>24200</v>
      </c>
      <c r="G819" s="19">
        <f>'6桁'!G819</f>
        <v>0</v>
      </c>
      <c r="H819" s="205" t="str">
        <f>IF(地区標準卸価格!H819="","",IF(ISNUMBER(地区標準卸価格!H819),IF(入力!$C$17=1,ROUNDDOWN(地区標準卸価格!H819*ユーザ別掛け率!H819%,-入力!$C$16),IF(入力!$C$17=2,ROUNDUP(地区標準卸価格!H819*ユーザ別掛け率!H819%,-入力!$C$16),IF(入力!$C$17=3,ROUND(地区標準卸価格!H819*ユーザ別掛け率!H819%,-入力!$C$16),""))),地区標準卸価格!H819))</f>
        <v/>
      </c>
      <c r="I819" s="20">
        <f>'6桁'!I819</f>
        <v>0</v>
      </c>
      <c r="J819" s="12" t="str">
        <f>IF(地区標準卸価格!J819="","",IF(ISNUMBER(地区標準卸価格!J819),IF(入力!$C$17=1,ROUNDDOWN(地区標準卸価格!J819*ユーザ別掛け率!J819%,-入力!$C$16),IF(入力!$C$17=2,ROUNDUP(地区標準卸価格!J819*ユーザ別掛け率!J819%,-入力!$C$16),IF(入力!$C$17=3,ROUND(地区標準卸価格!J819*ユーザ別掛け率!J819%,-入力!$C$16),""))),地区標準卸価格!J819))</f>
        <v/>
      </c>
      <c r="K819" s="20">
        <f>'6桁'!K819</f>
        <v>0</v>
      </c>
      <c r="L819" s="12">
        <f>IF(地区標準卸価格!L819="","",IF(ISNUMBER(地区標準卸価格!L819),IF(入力!$C$17=1,ROUNDDOWN(地区標準卸価格!L819*ユーザ別掛け率!L819%,-入力!$C$16),IF(入力!$C$17=2,ROUNDUP(地区標準卸価格!L819*ユーザ別掛け率!L819%,-入力!$C$16),IF(入力!$C$17=3,ROUND(地区標準卸価格!L819*ユーザ別掛け率!L819%,-入力!$C$16),""))),地区標準卸価格!L819))</f>
        <v>24200</v>
      </c>
      <c r="M819" s="20">
        <f>'6桁'!M819</f>
        <v>0</v>
      </c>
      <c r="N819" s="14" t="str">
        <f>IF(地区標準卸価格!N819="","",IF(ISNUMBER(地区標準卸価格!N819),IF(入力!$C$17=1,ROUNDDOWN(地区標準卸価格!N819*ユーザ別掛け率!N819%,-入力!$C$16),IF(入力!$C$17=2,ROUNDUP(地区標準卸価格!N819*ユーザ別掛け率!N819%,-入力!$C$16),IF(入力!$C$17=3,ROUND(地区標準卸価格!N819*ユーザ別掛け率!N819%,-入力!$C$16),""))),地区標準卸価格!N819))</f>
        <v/>
      </c>
      <c r="O819" s="206">
        <f>'6桁'!O819</f>
        <v>0</v>
      </c>
      <c r="P819" s="267"/>
      <c r="X819" s="4"/>
    </row>
    <row r="820" spans="2:27" ht="30" customHeight="1">
      <c r="B820" s="669"/>
      <c r="C820" s="674" t="s">
        <v>111</v>
      </c>
      <c r="D820" s="675"/>
      <c r="E820" s="675"/>
      <c r="F820" s="12">
        <f>IF(地区標準卸価格!F820="","",IF(ISNUMBER(地区標準卸価格!F820),IF(入力!$C$17=1,ROUNDDOWN(地区標準卸価格!F820*ユーザ別掛け率!F820%,-入力!$C$16),IF(入力!$C$17=2,ROUNDUP(地区標準卸価格!F820*ユーザ別掛け率!F820%,-入力!$C$16),IF(入力!$C$17=3,ROUND(地区標準卸価格!F820*ユーザ別掛け率!F820%,-入力!$C$16),""))),地区標準卸価格!F820))</f>
        <v>24200</v>
      </c>
      <c r="G820" s="19">
        <f>'6桁'!G820</f>
        <v>0</v>
      </c>
      <c r="H820" s="205" t="str">
        <f>IF(地区標準卸価格!H820="","",IF(ISNUMBER(地区標準卸価格!H820),IF(入力!$C$17=1,ROUNDDOWN(地区標準卸価格!H820*ユーザ別掛け率!H820%,-入力!$C$16),IF(入力!$C$17=2,ROUNDUP(地区標準卸価格!H820*ユーザ別掛け率!H820%,-入力!$C$16),IF(入力!$C$17=3,ROUND(地区標準卸価格!H820*ユーザ別掛け率!H820%,-入力!$C$16),""))),地区標準卸価格!H820))</f>
        <v/>
      </c>
      <c r="I820" s="20">
        <f>'6桁'!I820</f>
        <v>0</v>
      </c>
      <c r="J820" s="12" t="str">
        <f>IF(地区標準卸価格!J820="","",IF(ISNUMBER(地区標準卸価格!J820),IF(入力!$C$17=1,ROUNDDOWN(地区標準卸価格!J820*ユーザ別掛け率!J820%,-入力!$C$16),IF(入力!$C$17=2,ROUNDUP(地区標準卸価格!J820*ユーザ別掛け率!J820%,-入力!$C$16),IF(入力!$C$17=3,ROUND(地区標準卸価格!J820*ユーザ別掛け率!J820%,-入力!$C$16),""))),地区標準卸価格!J820))</f>
        <v/>
      </c>
      <c r="K820" s="20">
        <f>'6桁'!K820</f>
        <v>0</v>
      </c>
      <c r="L820" s="12" t="str">
        <f>IF(地区標準卸価格!L820="","",IF(ISNUMBER(地区標準卸価格!L820),IF(入力!$C$17=1,ROUNDDOWN(地区標準卸価格!L820*ユーザ別掛け率!L820%,-入力!$C$16),IF(入力!$C$17=2,ROUNDUP(地区標準卸価格!L820*ユーザ別掛け率!L820%,-入力!$C$16),IF(入力!$C$17=3,ROUND(地区標準卸価格!L820*ユーザ別掛け率!L820%,-入力!$C$16),""))),地区標準卸価格!L820))</f>
        <v/>
      </c>
      <c r="M820" s="20">
        <f>'6桁'!M820</f>
        <v>0</v>
      </c>
      <c r="N820" s="14" t="str">
        <f>IF(地区標準卸価格!N820="","",IF(ISNUMBER(地区標準卸価格!N820),IF(入力!$C$17=1,ROUNDDOWN(地区標準卸価格!N820*ユーザ別掛け率!N820%,-入力!$C$16),IF(入力!$C$17=2,ROUNDUP(地区標準卸価格!N820*ユーザ別掛け率!N820%,-入力!$C$16),IF(入力!$C$17=3,ROUND(地区標準卸価格!N820*ユーザ別掛け率!N820%,-入力!$C$16),""))),地区標準卸価格!N820))</f>
        <v/>
      </c>
      <c r="O820" s="206">
        <f>'6桁'!O820</f>
        <v>0</v>
      </c>
      <c r="P820" s="267"/>
      <c r="X820" s="4"/>
    </row>
    <row r="821" spans="2:27" ht="30" customHeight="1">
      <c r="B821" s="670"/>
      <c r="C821" s="677" t="s">
        <v>115</v>
      </c>
      <c r="D821" s="678"/>
      <c r="E821" s="678"/>
      <c r="F821" s="100">
        <f>IF(地区標準卸価格!F821="","",IF(ISNUMBER(地区標準卸価格!F821),IF(入力!$C$17=1,ROUNDDOWN(地区標準卸価格!F821*ユーザ別掛け率!F821%,-入力!$C$16),IF(入力!$C$17=2,ROUNDUP(地区標準卸価格!F821*ユーザ別掛け率!F821%,-入力!$C$16),IF(入力!$C$17=3,ROUND(地区標準卸価格!F821*ユーザ別掛け率!F821%,-入力!$C$16),""))),地区標準卸価格!F821))</f>
        <v>27200</v>
      </c>
      <c r="G821" s="181">
        <f>'6桁'!G821</f>
        <v>0</v>
      </c>
      <c r="H821" s="207" t="str">
        <f>IF(地区標準卸価格!H821="","",IF(ISNUMBER(地区標準卸価格!H821),IF(入力!$C$17=1,ROUNDDOWN(地区標準卸価格!H821*ユーザ別掛け率!H821%,-入力!$C$16),IF(入力!$C$17=2,ROUNDUP(地区標準卸価格!H821*ユーザ別掛け率!H821%,-入力!$C$16),IF(入力!$C$17=3,ROUND(地区標準卸価格!H821*ユーザ別掛け率!H821%,-入力!$C$16),""))),地区標準卸価格!H821))</f>
        <v/>
      </c>
      <c r="I821" s="98">
        <f>'6桁'!I821</f>
        <v>0</v>
      </c>
      <c r="J821" s="100" t="str">
        <f>IF(地区標準卸価格!J821="","",IF(ISNUMBER(地区標準卸価格!J821),IF(入力!$C$17=1,ROUNDDOWN(地区標準卸価格!J821*ユーザ別掛け率!J821%,-入力!$C$16),IF(入力!$C$17=2,ROUNDUP(地区標準卸価格!J821*ユーザ別掛け率!J821%,-入力!$C$16),IF(入力!$C$17=3,ROUND(地区標準卸価格!J821*ユーザ別掛け率!J821%,-入力!$C$16),""))),地区標準卸価格!J821))</f>
        <v/>
      </c>
      <c r="K821" s="98">
        <f>'6桁'!K821</f>
        <v>0</v>
      </c>
      <c r="L821" s="100" t="str">
        <f>IF(地区標準卸価格!L821="","",IF(ISNUMBER(地区標準卸価格!L821),IF(入力!$C$17=1,ROUNDDOWN(地区標準卸価格!L821*ユーザ別掛け率!L821%,-入力!$C$16),IF(入力!$C$17=2,ROUNDUP(地区標準卸価格!L821*ユーザ別掛け率!L821%,-入力!$C$16),IF(入力!$C$17=3,ROUND(地区標準卸価格!L821*ユーザ別掛け率!L821%,-入力!$C$16),""))),地区標準卸価格!L821))</f>
        <v/>
      </c>
      <c r="M821" s="98">
        <f>'6桁'!M821</f>
        <v>0</v>
      </c>
      <c r="N821" s="154" t="str">
        <f>IF(地区標準卸価格!N821="","",IF(ISNUMBER(地区標準卸価格!N821),IF(入力!$C$17=1,ROUNDDOWN(地区標準卸価格!N821*ユーザ別掛け率!N821%,-入力!$C$16),IF(入力!$C$17=2,ROUNDUP(地区標準卸価格!N821*ユーザ別掛け率!N821%,-入力!$C$16),IF(入力!$C$17=3,ROUND(地区標準卸価格!N821*ユーザ別掛け率!N821%,-入力!$C$16),""))),地区標準卸価格!N821))</f>
        <v/>
      </c>
      <c r="O821" s="334">
        <f>'6桁'!O821</f>
        <v>0</v>
      </c>
      <c r="P821" s="267"/>
      <c r="X821" s="4"/>
    </row>
    <row r="822" spans="2:27" ht="30" customHeight="1" thickBot="1">
      <c r="B822" s="383">
        <v>14</v>
      </c>
      <c r="C822" s="671" t="s">
        <v>1028</v>
      </c>
      <c r="D822" s="672"/>
      <c r="E822" s="672"/>
      <c r="F822" s="103" t="str">
        <f>IF(地区標準卸価格!F822="","",IF(ISNUMBER(地区標準卸価格!F822),IF(入力!$C$17=1,ROUNDDOWN(地区標準卸価格!F822*ユーザ別掛け率!F822%,-入力!$C$16),IF(入力!$C$17=2,ROUNDUP(地区標準卸価格!F822*ユーザ別掛け率!F822%,-入力!$C$16),IF(入力!$C$17=3,ROUND(地区標準卸価格!F822*ユーザ別掛け率!F822%,-入力!$C$16),""))),地区標準卸価格!F822))</f>
        <v/>
      </c>
      <c r="G822" s="22">
        <f>'6桁'!G822</f>
        <v>0</v>
      </c>
      <c r="H822" s="229" t="str">
        <f>IF(地区標準卸価格!H822="","",IF(ISNUMBER(地区標準卸価格!H822),IF(入力!$C$17=1,ROUNDDOWN(地区標準卸価格!H822*ユーザ別掛け率!H822%,-入力!$C$16),IF(入力!$C$17=2,ROUNDUP(地区標準卸価格!H822*ユーザ別掛け率!H822%,-入力!$C$16),IF(入力!$C$17=3,ROUND(地区標準卸価格!H822*ユーザ別掛け率!H822%,-入力!$C$16),""))),地区標準卸価格!H822))</f>
        <v/>
      </c>
      <c r="I822" s="230">
        <f>'6桁'!I822</f>
        <v>0</v>
      </c>
      <c r="J822" s="103" t="str">
        <f>IF(地区標準卸価格!J822="","",IF(ISNUMBER(地区標準卸価格!J822),IF(入力!$C$17=1,ROUNDDOWN(地区標準卸価格!J822*ユーザ別掛け率!J822%,-入力!$C$16),IF(入力!$C$17=2,ROUNDUP(地区標準卸価格!J822*ユーザ別掛け率!J822%,-入力!$C$16),IF(入力!$C$17=3,ROUND(地区標準卸価格!J822*ユーザ別掛け率!J822%,-入力!$C$16),""))),地区標準卸価格!J822))</f>
        <v/>
      </c>
      <c r="K822" s="230">
        <f>'6桁'!K822</f>
        <v>0</v>
      </c>
      <c r="L822" s="103" t="str">
        <f>IF(地区標準卸価格!L822="","",IF(ISNUMBER(地区標準卸価格!L822),IF(入力!$C$17=1,ROUNDDOWN(地区標準卸価格!L822*ユーザ別掛け率!L822%,-入力!$C$16),IF(入力!$C$17=2,ROUNDUP(地区標準卸価格!L822*ユーザ別掛け率!L822%,-入力!$C$16),IF(入力!$C$17=3,ROUND(地区標準卸価格!L822*ユーザ別掛け率!L822%,-入力!$C$16),""))),地区標準卸価格!L822))</f>
        <v/>
      </c>
      <c r="M822" s="230">
        <f>'6桁'!M822</f>
        <v>0</v>
      </c>
      <c r="N822" s="10">
        <f>IF(地区標準卸価格!N822="","",IF(ISNUMBER(地区標準卸価格!N822),IF(入力!$C$17=1,ROUNDDOWN(地区標準卸価格!N822*ユーザ別掛け率!N822%,-入力!$C$16),IF(入力!$C$17=2,ROUNDUP(地区標準卸価格!N822*ユーザ別掛け率!N822%,-入力!$C$16),IF(入力!$C$17=3,ROUND(地区標準卸価格!N822*ユーザ別掛け率!N822%,-入力!$C$16),""))),地区標準卸価格!N822))</f>
        <v>19900</v>
      </c>
      <c r="O822" s="230" t="str">
        <f>'6桁'!O822</f>
        <v>※○
SP 183W</v>
      </c>
      <c r="P822" s="267"/>
      <c r="X822" s="4"/>
    </row>
    <row r="823" spans="2:27" ht="30.75" customHeight="1">
      <c r="B823" s="545" t="s">
        <v>1137</v>
      </c>
      <c r="C823" s="545"/>
      <c r="D823" s="545"/>
      <c r="E823" s="545"/>
      <c r="F823" s="545"/>
      <c r="G823" s="545"/>
      <c r="H823" s="545"/>
      <c r="I823" s="545"/>
      <c r="J823" s="545"/>
      <c r="K823" s="545"/>
      <c r="L823" s="545"/>
      <c r="M823" s="545"/>
      <c r="N823" s="545"/>
      <c r="O823" s="545"/>
      <c r="P823" s="546"/>
      <c r="Q823" s="546"/>
      <c r="R823" s="546"/>
      <c r="S823" s="546"/>
      <c r="T823" s="546"/>
      <c r="U823" s="546"/>
    </row>
    <row r="825" spans="2:27" ht="14.25" customHeight="1" thickBot="1"/>
    <row r="826" spans="2:27" ht="25.5" customHeight="1" thickTop="1" thickBot="1">
      <c r="B826" s="518" t="s">
        <v>532</v>
      </c>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c r="Z826" s="519"/>
      <c r="AA826" s="520"/>
    </row>
    <row r="827" spans="2:27" ht="14.1" customHeight="1" thickTop="1">
      <c r="B827" s="24"/>
      <c r="C827" s="24"/>
      <c r="D827" s="24"/>
      <c r="E827" s="24"/>
      <c r="F827" s="82"/>
      <c r="G827" s="24"/>
      <c r="H827" s="82"/>
      <c r="I827" s="24"/>
      <c r="J827" s="82"/>
      <c r="K827" s="24"/>
      <c r="L827" s="82"/>
      <c r="M827" s="24"/>
      <c r="N827" s="82"/>
      <c r="O827" s="24"/>
      <c r="P827" s="82"/>
      <c r="Q827" s="24"/>
      <c r="R827" s="82"/>
      <c r="S827" s="24"/>
      <c r="T827" s="82"/>
      <c r="U827" s="24"/>
      <c r="V827" s="82"/>
      <c r="W827" s="24"/>
      <c r="X827" s="82"/>
      <c r="Y827" s="24"/>
    </row>
    <row r="828" spans="2:27" s="239" customFormat="1" ht="20.100000000000001" customHeight="1" thickBot="1">
      <c r="B828" s="238" t="s">
        <v>736</v>
      </c>
      <c r="F828" s="240"/>
      <c r="H828" s="240"/>
      <c r="J828" s="240"/>
      <c r="L828" s="240"/>
      <c r="N828" s="240"/>
      <c r="P828" s="240"/>
      <c r="R828" s="240"/>
      <c r="T828" s="240"/>
      <c r="V828" s="240"/>
      <c r="X828" s="240"/>
    </row>
    <row r="829" spans="2:27" ht="20.100000000000001" customHeight="1" thickBot="1">
      <c r="B829" s="531" t="s">
        <v>536</v>
      </c>
      <c r="C829" s="532"/>
      <c r="D829" s="532"/>
      <c r="E829" s="532"/>
      <c r="F829" s="532"/>
      <c r="G829" s="532"/>
      <c r="H829" s="532"/>
      <c r="I829" s="532"/>
      <c r="J829" s="532"/>
      <c r="K829" s="532"/>
      <c r="L829" s="532"/>
      <c r="M829" s="532"/>
      <c r="N829" s="532"/>
      <c r="O829" s="532"/>
      <c r="P829" s="532"/>
      <c r="Q829" s="532"/>
      <c r="R829" s="532"/>
      <c r="S829" s="532"/>
      <c r="T829" s="532"/>
      <c r="U829" s="532"/>
      <c r="V829" s="533"/>
      <c r="X829" s="4"/>
    </row>
    <row r="830" spans="2:27" ht="15" customHeight="1" thickBot="1">
      <c r="B830" s="709" t="s">
        <v>42</v>
      </c>
      <c r="C830" s="710" t="s">
        <v>0</v>
      </c>
      <c r="D830" s="710" t="s">
        <v>524</v>
      </c>
      <c r="E830" s="710"/>
      <c r="F830" s="710"/>
      <c r="G830" s="710"/>
      <c r="H830" s="710" t="s">
        <v>491</v>
      </c>
      <c r="I830" s="710"/>
      <c r="J830" s="710"/>
      <c r="K830" s="710"/>
      <c r="L830" s="710"/>
      <c r="M830" s="710"/>
      <c r="N830" s="710"/>
      <c r="O830" s="710"/>
      <c r="P830" s="710" t="s">
        <v>43</v>
      </c>
      <c r="Q830" s="710"/>
      <c r="R830" s="710"/>
      <c r="S830" s="710"/>
      <c r="T830" s="710"/>
      <c r="U830" s="710"/>
      <c r="V830" s="710"/>
      <c r="X830" s="4"/>
    </row>
    <row r="831" spans="2:27" ht="15" customHeight="1" thickBot="1">
      <c r="B831" s="709"/>
      <c r="C831" s="710"/>
      <c r="D831" s="710"/>
      <c r="E831" s="710"/>
      <c r="F831" s="710"/>
      <c r="G831" s="710"/>
      <c r="H831" s="710"/>
      <c r="I831" s="710"/>
      <c r="J831" s="710"/>
      <c r="K831" s="710"/>
      <c r="L831" s="710"/>
      <c r="M831" s="710"/>
      <c r="N831" s="710"/>
      <c r="O831" s="710"/>
      <c r="P831" s="710"/>
      <c r="Q831" s="710"/>
      <c r="R831" s="710"/>
      <c r="S831" s="710"/>
      <c r="T831" s="710"/>
      <c r="U831" s="710"/>
      <c r="V831" s="710"/>
      <c r="X831" s="4"/>
    </row>
    <row r="832" spans="2:27" ht="24" customHeight="1">
      <c r="B832" s="731">
        <v>21</v>
      </c>
      <c r="C832" s="339">
        <v>30</v>
      </c>
      <c r="D832" s="734" t="s">
        <v>2125</v>
      </c>
      <c r="E832" s="735"/>
      <c r="F832" s="735"/>
      <c r="G832" s="736"/>
      <c r="H832" s="737" t="s">
        <v>1031</v>
      </c>
      <c r="I832" s="738"/>
      <c r="J832" s="738"/>
      <c r="K832" s="739"/>
      <c r="L832" s="740">
        <f>IF(地区標準卸価格!L832="","",IF(ISNUMBER(地区標準卸価格!L832),IF(入力!$C$17=1,ROUNDDOWN(地区標準卸価格!L832*ユーザ別掛け率!L832%,-入力!$C$16),IF(入力!$C$17=2,ROUNDUP(地区標準卸価格!L832*ユーザ別掛け率!L832%,-入力!$C$16),IF(入力!$C$17=3,ROUND(地区標準卸価格!L832*ユーザ別掛け率!L832%,-入力!$C$16),""))),地区標準卸価格!L832))</f>
        <v>101500</v>
      </c>
      <c r="M832" s="741" t="str">
        <f>IF(地区標準卸価格!M832="","",IF(ISNUMBER(地区標準卸価格!M832),IF(入力!$C$17=1,ROUNDDOWN(地区標準卸価格!M832*ユーザ別掛け率!M832%,-入力!$C$16),IF(入力!$C$17=2,ROUNDUP(地区標準卸価格!M832*ユーザ別掛け率!M832%,-入力!$C$16),IF(入力!$C$17=3,ROUND(地区標準卸価格!M832*ユーザ別掛け率!M832%,-入力!$C$16),""))),地区標準卸価格!M832))</f>
        <v/>
      </c>
      <c r="N832" s="741" t="str">
        <f>IF(地区標準卸価格!N832="","",IF(ISNUMBER(地区標準卸価格!N832),IF(入力!$C$17=1,ROUNDDOWN(地区標準卸価格!N832*ユーザ別掛け率!N832%,-入力!$C$16),IF(入力!$C$17=2,ROUNDUP(地区標準卸価格!N832*ユーザ別掛け率!N832%,-入力!$C$16),IF(入力!$C$17=3,ROUND(地区標準卸価格!N832*ユーザ別掛け率!N832%,-入力!$C$16),""))),地区標準卸価格!N832))</f>
        <v/>
      </c>
      <c r="O832" s="742" t="str">
        <f>IF(地区標準卸価格!O832="","",IF(ISNUMBER(地区標準卸価格!O832),IF(入力!$C$17=1,ROUNDDOWN(地区標準卸価格!O832*ユーザ別掛け率!O832%,-入力!$C$16),IF(入力!$C$17=2,ROUNDUP(地区標準卸価格!O832*ユーザ別掛け率!O832%,-入力!$C$16),IF(入力!$C$17=3,ROUND(地区標準卸価格!O832*ユーザ別掛け率!O832%,-入力!$C$16),""))),地区標準卸価格!O832))</f>
        <v/>
      </c>
      <c r="P832" s="737" t="s">
        <v>1035</v>
      </c>
      <c r="Q832" s="738"/>
      <c r="R832" s="738"/>
      <c r="S832" s="738"/>
      <c r="T832" s="738"/>
      <c r="U832" s="738"/>
      <c r="V832" s="739"/>
      <c r="W832" s="265"/>
      <c r="X832" s="4"/>
    </row>
    <row r="833" spans="2:24" ht="24" customHeight="1">
      <c r="B833" s="732"/>
      <c r="C833" s="89">
        <v>35</v>
      </c>
      <c r="D833" s="743" t="s">
        <v>1585</v>
      </c>
      <c r="E833" s="744"/>
      <c r="F833" s="744"/>
      <c r="G833" s="745"/>
      <c r="H833" s="746" t="s">
        <v>1043</v>
      </c>
      <c r="I833" s="747"/>
      <c r="J833" s="747"/>
      <c r="K833" s="748"/>
      <c r="L833" s="749">
        <f>IF(地区標準卸価格!L833="","",IF(ISNUMBER(地区標準卸価格!L833),IF(入力!$C$17=1,ROUNDDOWN(地区標準卸価格!L833*ユーザ別掛け率!L833%,-入力!$C$16),IF(入力!$C$17=2,ROUNDUP(地区標準卸価格!L833*ユーザ別掛け率!L833%,-入力!$C$16),IF(入力!$C$17=3,ROUND(地区標準卸価格!L833*ユーザ別掛け率!L833%,-入力!$C$16),""))),地区標準卸価格!L833))</f>
        <v>92500</v>
      </c>
      <c r="M833" s="750" t="str">
        <f>IF(地区標準卸価格!M833="","",IF(ISNUMBER(地区標準卸価格!M833),IF(入力!$C$17=1,ROUNDDOWN(地区標準卸価格!M833*ユーザ別掛け率!M833%,-入力!$C$16),IF(入力!$C$17=2,ROUNDUP(地区標準卸価格!M833*ユーザ別掛け率!M833%,-入力!$C$16),IF(入力!$C$17=3,ROUND(地区標準卸価格!M833*ユーザ別掛け率!M833%,-入力!$C$16),""))),地区標準卸価格!M833))</f>
        <v/>
      </c>
      <c r="N833" s="750" t="str">
        <f>IF(地区標準卸価格!N833="","",IF(ISNUMBER(地区標準卸価格!N833),IF(入力!$C$17=1,ROUNDDOWN(地区標準卸価格!N833*ユーザ別掛け率!N833%,-入力!$C$16),IF(入力!$C$17=2,ROUNDUP(地区標準卸価格!N833*ユーザ別掛け率!N833%,-入力!$C$16),IF(入力!$C$17=3,ROUND(地区標準卸価格!N833*ユーザ別掛け率!N833%,-入力!$C$16),""))),地区標準卸価格!N833))</f>
        <v/>
      </c>
      <c r="O833" s="751" t="str">
        <f>IF(地区標準卸価格!O833="","",IF(ISNUMBER(地区標準卸価格!O833),IF(入力!$C$17=1,ROUNDDOWN(地区標準卸価格!O833*ユーザ別掛け率!O833%,-入力!$C$16),IF(入力!$C$17=2,ROUNDUP(地区標準卸価格!O833*ユーザ別掛け率!O833%,-入力!$C$16),IF(入力!$C$17=3,ROUND(地区標準卸価格!O833*ユーザ別掛け率!O833%,-入力!$C$16),""))),地区標準卸価格!O833))</f>
        <v/>
      </c>
      <c r="P833" s="746" t="s">
        <v>1036</v>
      </c>
      <c r="Q833" s="747"/>
      <c r="R833" s="747"/>
      <c r="S833" s="747"/>
      <c r="T833" s="747"/>
      <c r="U833" s="747"/>
      <c r="V833" s="748"/>
      <c r="W833" s="265"/>
      <c r="X833" s="4"/>
    </row>
    <row r="834" spans="2:24" ht="24" customHeight="1">
      <c r="B834" s="732"/>
      <c r="C834" s="752">
        <v>40</v>
      </c>
      <c r="D834" s="713" t="s">
        <v>1584</v>
      </c>
      <c r="E834" s="714"/>
      <c r="F834" s="714"/>
      <c r="G834" s="715"/>
      <c r="H834" s="716" t="s">
        <v>1043</v>
      </c>
      <c r="I834" s="717"/>
      <c r="J834" s="717"/>
      <c r="K834" s="718"/>
      <c r="L834" s="719">
        <f>IF(地区標準卸価格!L834="","",IF(ISNUMBER(地区標準卸価格!L834),IF(入力!$C$17=1,ROUNDDOWN(地区標準卸価格!L834*ユーザ別掛け率!L834%,-入力!$C$16),IF(入力!$C$17=2,ROUNDUP(地区標準卸価格!L834*ユーザ別掛け率!L834%,-入力!$C$16),IF(入力!$C$17=3,ROUND(地区標準卸価格!L834*ユーザ別掛け率!L834%,-入力!$C$16),""))),地区標準卸価格!L834))</f>
        <v>95200</v>
      </c>
      <c r="M834" s="720" t="str">
        <f>IF(地区標準卸価格!M834="","",IF(ISNUMBER(地区標準卸価格!M834),IF(入力!$C$17=1,ROUNDDOWN(地区標準卸価格!M834*ユーザ別掛け率!M834%,-入力!$C$16),IF(入力!$C$17=2,ROUNDUP(地区標準卸価格!M834*ユーザ別掛け率!M834%,-入力!$C$16),IF(入力!$C$17=3,ROUND(地区標準卸価格!M834*ユーザ別掛け率!M834%,-入力!$C$16),""))),地区標準卸価格!M834))</f>
        <v/>
      </c>
      <c r="N834" s="720" t="str">
        <f>IF(地区標準卸価格!N834="","",IF(ISNUMBER(地区標準卸価格!N834),IF(入力!$C$17=1,ROUNDDOWN(地区標準卸価格!N834*ユーザ別掛け率!N834%,-入力!$C$16),IF(入力!$C$17=2,ROUNDUP(地区標準卸価格!N834*ユーザ別掛け率!N834%,-入力!$C$16),IF(入力!$C$17=3,ROUND(地区標準卸価格!N834*ユーザ別掛け率!N834%,-入力!$C$16),""))),地区標準卸価格!N834))</f>
        <v/>
      </c>
      <c r="O834" s="721" t="str">
        <f>IF(地区標準卸価格!O834="","",IF(ISNUMBER(地区標準卸価格!O834),IF(入力!$C$17=1,ROUNDDOWN(地区標準卸価格!O834*ユーザ別掛け率!O834%,-入力!$C$16),IF(入力!$C$17=2,ROUNDUP(地区標準卸価格!O834*ユーザ別掛け率!O834%,-入力!$C$16),IF(入力!$C$17=3,ROUND(地区標準卸価格!O834*ユーザ別掛け率!O834%,-入力!$C$16),""))),地区標準卸価格!O834))</f>
        <v/>
      </c>
      <c r="P834" s="716" t="s">
        <v>1036</v>
      </c>
      <c r="Q834" s="717"/>
      <c r="R834" s="717"/>
      <c r="S834" s="717"/>
      <c r="T834" s="717"/>
      <c r="U834" s="717"/>
      <c r="V834" s="718"/>
      <c r="W834" s="265"/>
      <c r="X834" s="4"/>
    </row>
    <row r="835" spans="2:24" ht="24" customHeight="1" thickBot="1">
      <c r="B835" s="733"/>
      <c r="C835" s="753"/>
      <c r="D835" s="722" t="s">
        <v>1228</v>
      </c>
      <c r="E835" s="723"/>
      <c r="F835" s="723"/>
      <c r="G835" s="724"/>
      <c r="H835" s="725" t="s">
        <v>1031</v>
      </c>
      <c r="I835" s="726"/>
      <c r="J835" s="726"/>
      <c r="K835" s="727"/>
      <c r="L835" s="728">
        <f>IF(地区標準卸価格!L835="","",IF(ISNUMBER(地区標準卸価格!L835),IF(入力!$C$17=1,ROUNDDOWN(地区標準卸価格!L835*ユーザ別掛け率!L835%,-入力!$C$16),IF(入力!$C$17=2,ROUNDUP(地区標準卸価格!L835*ユーザ別掛け率!L835%,-入力!$C$16),IF(入力!$C$17=3,ROUND(地区標準卸価格!L835*ユーザ別掛け率!L835%,-入力!$C$16),""))),地区標準卸価格!L835))</f>
        <v>95200</v>
      </c>
      <c r="M835" s="729" t="str">
        <f>IF(地区標準卸価格!M835="","",IF(ISNUMBER(地区標準卸価格!M835),IF(入力!$C$17=1,ROUNDDOWN(地区標準卸価格!M835*ユーザ別掛け率!M835%,-入力!$C$16),IF(入力!$C$17=2,ROUNDUP(地区標準卸価格!M835*ユーザ別掛け率!M835%,-入力!$C$16),IF(入力!$C$17=3,ROUND(地区標準卸価格!M835*ユーザ別掛け率!M835%,-入力!$C$16),""))),地区標準卸価格!M835))</f>
        <v/>
      </c>
      <c r="N835" s="729" t="str">
        <f>IF(地区標準卸価格!N835="","",IF(ISNUMBER(地区標準卸価格!N835),IF(入力!$C$17=1,ROUNDDOWN(地区標準卸価格!N835*ユーザ別掛け率!N835%,-入力!$C$16),IF(入力!$C$17=2,ROUNDUP(地区標準卸価格!N835*ユーザ別掛け率!N835%,-入力!$C$16),IF(入力!$C$17=3,ROUND(地区標準卸価格!N835*ユーザ別掛け率!N835%,-入力!$C$16),""))),地区標準卸価格!N835))</f>
        <v/>
      </c>
      <c r="O835" s="730" t="str">
        <f>IF(地区標準卸価格!O835="","",IF(ISNUMBER(地区標準卸価格!O835),IF(入力!$C$17=1,ROUNDDOWN(地区標準卸価格!O835*ユーザ別掛け率!O835%,-入力!$C$16),IF(入力!$C$17=2,ROUNDUP(地区標準卸価格!O835*ユーザ別掛け率!O835%,-入力!$C$16),IF(入力!$C$17=3,ROUND(地区標準卸価格!O835*ユーザ別掛け率!O835%,-入力!$C$16),""))),地区標準卸価格!O835))</f>
        <v/>
      </c>
      <c r="P835" s="725" t="s">
        <v>274</v>
      </c>
      <c r="Q835" s="726"/>
      <c r="R835" s="726"/>
      <c r="S835" s="726"/>
      <c r="T835" s="726"/>
      <c r="U835" s="726"/>
      <c r="V835" s="727"/>
      <c r="W835" s="265"/>
      <c r="X835" s="4"/>
    </row>
    <row r="836" spans="2:24" ht="24" customHeight="1">
      <c r="B836" s="731">
        <v>20</v>
      </c>
      <c r="C836" s="772">
        <v>30</v>
      </c>
      <c r="D836" s="713" t="s">
        <v>862</v>
      </c>
      <c r="E836" s="714"/>
      <c r="F836" s="714"/>
      <c r="G836" s="715"/>
      <c r="H836" s="716" t="s">
        <v>180</v>
      </c>
      <c r="I836" s="717"/>
      <c r="J836" s="717"/>
      <c r="K836" s="718"/>
      <c r="L836" s="719">
        <f>IF(地区標準卸価格!L836="","",IF(ISNUMBER(地区標準卸価格!L836),IF(入力!$C$17=1,ROUNDDOWN(地区標準卸価格!L836*ユーザ別掛け率!L836%,-入力!$C$16),IF(入力!$C$17=2,ROUNDUP(地区標準卸価格!L836*ユーザ別掛け率!L836%,-入力!$C$16),IF(入力!$C$17=3,ROUND(地区標準卸価格!L836*ユーザ別掛け率!L836%,-入力!$C$16),""))),地区標準卸価格!L836))</f>
        <v>102900</v>
      </c>
      <c r="M836" s="720" t="str">
        <f>IF(地区標準卸価格!M836="","",IF(ISNUMBER(地区標準卸価格!M836),IF(入力!$C$17=1,ROUNDDOWN(地区標準卸価格!M836*ユーザ別掛け率!M836%,-入力!$C$16),IF(入力!$C$17=2,ROUNDUP(地区標準卸価格!M836*ユーザ別掛け率!M836%,-入力!$C$16),IF(入力!$C$17=3,ROUND(地区標準卸価格!M836*ユーザ別掛け率!M836%,-入力!$C$16),""))),地区標準卸価格!M836))</f>
        <v/>
      </c>
      <c r="N836" s="720" t="str">
        <f>IF(地区標準卸価格!N836="","",IF(ISNUMBER(地区標準卸価格!N836),IF(入力!$C$17=1,ROUNDDOWN(地区標準卸価格!N836*ユーザ別掛け率!N836%,-入力!$C$16),IF(入力!$C$17=2,ROUNDUP(地区標準卸価格!N836*ユーザ別掛け率!N836%,-入力!$C$16),IF(入力!$C$17=3,ROUND(地区標準卸価格!N836*ユーザ別掛け率!N836%,-入力!$C$16),""))),地区標準卸価格!N836))</f>
        <v/>
      </c>
      <c r="O836" s="721" t="str">
        <f>IF(地区標準卸価格!O836="","",IF(ISNUMBER(地区標準卸価格!O836),IF(入力!$C$17=1,ROUNDDOWN(地区標準卸価格!O836*ユーザ別掛け率!O836%,-入力!$C$16),IF(入力!$C$17=2,ROUNDUP(地区標準卸価格!O836*ユーザ別掛け率!O836%,-入力!$C$16),IF(入力!$C$17=3,ROUND(地区標準卸価格!O836*ユーザ別掛け率!O836%,-入力!$C$16),""))),地区標準卸価格!O836))</f>
        <v/>
      </c>
      <c r="P836" s="716" t="s">
        <v>275</v>
      </c>
      <c r="Q836" s="717"/>
      <c r="R836" s="717"/>
      <c r="S836" s="717"/>
      <c r="T836" s="717"/>
      <c r="U836" s="717"/>
      <c r="V836" s="718"/>
      <c r="W836" s="265"/>
      <c r="X836" s="4"/>
    </row>
    <row r="837" spans="2:24" ht="24" customHeight="1">
      <c r="B837" s="732"/>
      <c r="C837" s="752"/>
      <c r="D837" s="754" t="s">
        <v>1251</v>
      </c>
      <c r="E837" s="755"/>
      <c r="F837" s="755"/>
      <c r="G837" s="756"/>
      <c r="H837" s="757" t="s">
        <v>1138</v>
      </c>
      <c r="I837" s="758"/>
      <c r="J837" s="758"/>
      <c r="K837" s="759"/>
      <c r="L837" s="760">
        <f>IF(地区標準卸価格!L837="","",IF(ISNUMBER(地区標準卸価格!L837),IF(入力!$C$17=1,ROUNDDOWN(地区標準卸価格!L837*ユーザ別掛け率!L837%,-入力!$C$16),IF(入力!$C$17=2,ROUNDUP(地区標準卸価格!L837*ユーザ別掛け率!L837%,-入力!$C$16),IF(入力!$C$17=3,ROUND(地区標準卸価格!L837*ユーザ別掛け率!L837%,-入力!$C$16),""))),地区標準卸価格!L837))</f>
        <v>89300</v>
      </c>
      <c r="M837" s="761" t="str">
        <f>IF(地区標準卸価格!M837="","",IF(ISNUMBER(地区標準卸価格!M837),IF(入力!$C$17=1,ROUNDDOWN(地区標準卸価格!M837*ユーザ別掛け率!M837%,-入力!$C$16),IF(入力!$C$17=2,ROUNDUP(地区標準卸価格!M837*ユーザ別掛け率!M837%,-入力!$C$16),IF(入力!$C$17=3,ROUND(地区標準卸価格!M837*ユーザ別掛け率!M837%,-入力!$C$16),""))),地区標準卸価格!M837))</f>
        <v/>
      </c>
      <c r="N837" s="761" t="str">
        <f>IF(地区標準卸価格!N837="","",IF(ISNUMBER(地区標準卸価格!N837),IF(入力!$C$17=1,ROUNDDOWN(地区標準卸価格!N837*ユーザ別掛け率!N837%,-入力!$C$16),IF(入力!$C$17=2,ROUNDUP(地区標準卸価格!N837*ユーザ別掛け率!N837%,-入力!$C$16),IF(入力!$C$17=3,ROUND(地区標準卸価格!N837*ユーザ別掛け率!N837%,-入力!$C$16),""))),地区標準卸価格!N837))</f>
        <v/>
      </c>
      <c r="O837" s="762" t="str">
        <f>IF(地区標準卸価格!O837="","",IF(ISNUMBER(地区標準卸価格!O837),IF(入力!$C$17=1,ROUNDDOWN(地区標準卸価格!O837*ユーザ別掛け率!O837%,-入力!$C$16),IF(入力!$C$17=2,ROUNDUP(地区標準卸価格!O837*ユーザ別掛け率!O837%,-入力!$C$16),IF(入力!$C$17=3,ROUND(地区標準卸価格!O837*ユーザ別掛け率!O837%,-入力!$C$16),""))),地区標準卸価格!O837))</f>
        <v/>
      </c>
      <c r="P837" s="757" t="s">
        <v>276</v>
      </c>
      <c r="Q837" s="758"/>
      <c r="R837" s="758"/>
      <c r="S837" s="758"/>
      <c r="T837" s="758"/>
      <c r="U837" s="758"/>
      <c r="V837" s="759"/>
      <c r="W837" s="265"/>
      <c r="X837" s="4"/>
    </row>
    <row r="838" spans="2:24" ht="24" customHeight="1">
      <c r="B838" s="732"/>
      <c r="C838" s="752"/>
      <c r="D838" s="754" t="s">
        <v>1249</v>
      </c>
      <c r="E838" s="755"/>
      <c r="F838" s="755"/>
      <c r="G838" s="756"/>
      <c r="H838" s="757" t="s">
        <v>1139</v>
      </c>
      <c r="I838" s="758"/>
      <c r="J838" s="758"/>
      <c r="K838" s="759"/>
      <c r="L838" s="760">
        <f>IF(地区標準卸価格!L838="","",IF(ISNUMBER(地区標準卸価格!L838),IF(入力!$C$17=1,ROUNDDOWN(地区標準卸価格!L838*ユーザ別掛け率!L838%,-入力!$C$16),IF(入力!$C$17=2,ROUNDUP(地区標準卸価格!L838*ユーザ別掛け率!L838%,-入力!$C$16),IF(入力!$C$17=3,ROUND(地区標準卸価格!L838*ユーザ別掛け率!L838%,-入力!$C$16),""))),地区標準卸価格!L838))</f>
        <v>88700</v>
      </c>
      <c r="M838" s="761" t="str">
        <f>IF(地区標準卸価格!M838="","",IF(ISNUMBER(地区標準卸価格!M838),IF(入力!$C$17=1,ROUNDDOWN(地区標準卸価格!M838*ユーザ別掛け率!M838%,-入力!$C$16),IF(入力!$C$17=2,ROUNDUP(地区標準卸価格!M838*ユーザ別掛け率!M838%,-入力!$C$16),IF(入力!$C$17=3,ROUND(地区標準卸価格!M838*ユーザ別掛け率!M838%,-入力!$C$16),""))),地区標準卸価格!M838))</f>
        <v/>
      </c>
      <c r="N838" s="761" t="str">
        <f>IF(地区標準卸価格!N838="","",IF(ISNUMBER(地区標準卸価格!N838),IF(入力!$C$17=1,ROUNDDOWN(地区標準卸価格!N838*ユーザ別掛け率!N838%,-入力!$C$16),IF(入力!$C$17=2,ROUNDUP(地区標準卸価格!N838*ユーザ別掛け率!N838%,-入力!$C$16),IF(入力!$C$17=3,ROUND(地区標準卸価格!N838*ユーザ別掛け率!N838%,-入力!$C$16),""))),地区標準卸価格!N838))</f>
        <v/>
      </c>
      <c r="O838" s="762" t="str">
        <f>IF(地区標準卸価格!O838="","",IF(ISNUMBER(地区標準卸価格!O838),IF(入力!$C$17=1,ROUNDDOWN(地区標準卸価格!O838*ユーザ別掛け率!O838%,-入力!$C$16),IF(入力!$C$17=2,ROUNDUP(地区標準卸価格!O838*ユーザ別掛け率!O838%,-入力!$C$16),IF(入力!$C$17=3,ROUND(地区標準卸価格!O838*ユーザ別掛け率!O838%,-入力!$C$16),""))),地区標準卸価格!O838))</f>
        <v/>
      </c>
      <c r="P838" s="757" t="s">
        <v>1037</v>
      </c>
      <c r="Q838" s="758"/>
      <c r="R838" s="758"/>
      <c r="S838" s="758"/>
      <c r="T838" s="758"/>
      <c r="U838" s="758"/>
      <c r="V838" s="759"/>
      <c r="W838" s="265"/>
      <c r="X838" s="4"/>
    </row>
    <row r="839" spans="2:24" ht="24" customHeight="1">
      <c r="B839" s="732"/>
      <c r="C839" s="752"/>
      <c r="D839" s="763" t="s">
        <v>1205</v>
      </c>
      <c r="E839" s="764"/>
      <c r="F839" s="764"/>
      <c r="G839" s="765"/>
      <c r="H839" s="766" t="s">
        <v>1139</v>
      </c>
      <c r="I839" s="767"/>
      <c r="J839" s="767"/>
      <c r="K839" s="768"/>
      <c r="L839" s="769">
        <f>IF(地区標準卸価格!L839="","",IF(ISNUMBER(地区標準卸価格!L839),IF(入力!$C$17=1,ROUNDDOWN(地区標準卸価格!L839*ユーザ別掛け率!L839%,-入力!$C$16),IF(入力!$C$17=2,ROUNDUP(地区標準卸価格!L839*ユーザ別掛け率!L839%,-入力!$C$16),IF(入力!$C$17=3,ROUND(地区標準卸価格!L839*ユーザ別掛け率!L839%,-入力!$C$16),""))),地区標準卸価格!L839))</f>
        <v>96700</v>
      </c>
      <c r="M839" s="770" t="str">
        <f>IF(地区標準卸価格!M839="","",IF(ISNUMBER(地区標準卸価格!M839),IF(入力!$C$17=1,ROUNDDOWN(地区標準卸価格!M839*ユーザ別掛け率!M839%,-入力!$C$16),IF(入力!$C$17=2,ROUNDUP(地区標準卸価格!M839*ユーザ別掛け率!M839%,-入力!$C$16),IF(入力!$C$17=3,ROUND(地区標準卸価格!M839*ユーザ別掛け率!M839%,-入力!$C$16),""))),地区標準卸価格!M839))</f>
        <v/>
      </c>
      <c r="N839" s="770" t="str">
        <f>IF(地区標準卸価格!N839="","",IF(ISNUMBER(地区標準卸価格!N839),IF(入力!$C$17=1,ROUNDDOWN(地区標準卸価格!N839*ユーザ別掛け率!N839%,-入力!$C$16),IF(入力!$C$17=2,ROUNDUP(地区標準卸価格!N839*ユーザ別掛け率!N839%,-入力!$C$16),IF(入力!$C$17=3,ROUND(地区標準卸価格!N839*ユーザ別掛け率!N839%,-入力!$C$16),""))),地区標準卸価格!N839))</f>
        <v/>
      </c>
      <c r="O839" s="771" t="str">
        <f>IF(地区標準卸価格!O839="","",IF(ISNUMBER(地区標準卸価格!O839),IF(入力!$C$17=1,ROUNDDOWN(地区標準卸価格!O839*ユーザ別掛け率!O839%,-入力!$C$16),IF(入力!$C$17=2,ROUNDUP(地区標準卸価格!O839*ユーザ別掛け率!O839%,-入力!$C$16),IF(入力!$C$17=3,ROUND(地区標準卸価格!O839*ユーザ別掛け率!O839%,-入力!$C$16),""))),地区標準卸価格!O839))</f>
        <v/>
      </c>
      <c r="P839" s="766" t="s">
        <v>1038</v>
      </c>
      <c r="Q839" s="767"/>
      <c r="R839" s="767"/>
      <c r="S839" s="767"/>
      <c r="T839" s="767"/>
      <c r="U839" s="767"/>
      <c r="V839" s="768"/>
      <c r="W839" s="265"/>
      <c r="X839" s="4"/>
    </row>
    <row r="840" spans="2:24" ht="24" customHeight="1">
      <c r="B840" s="732"/>
      <c r="C840" s="773">
        <v>35</v>
      </c>
      <c r="D840" s="713" t="s">
        <v>863</v>
      </c>
      <c r="E840" s="714"/>
      <c r="F840" s="714"/>
      <c r="G840" s="715"/>
      <c r="H840" s="716" t="s">
        <v>180</v>
      </c>
      <c r="I840" s="717"/>
      <c r="J840" s="717"/>
      <c r="K840" s="718"/>
      <c r="L840" s="719">
        <f>IF(地区標準卸価格!L840="","",IF(ISNUMBER(地区標準卸価格!L840),IF(入力!$C$17=1,ROUNDDOWN(地区標準卸価格!L840*ユーザ別掛け率!L840%,-入力!$C$16),IF(入力!$C$17=2,ROUNDUP(地区標準卸価格!L840*ユーザ別掛け率!L840%,-入力!$C$16),IF(入力!$C$17=3,ROUND(地区標準卸価格!L840*ユーザ別掛け率!L840%,-入力!$C$16),""))),地区標準卸価格!L840))</f>
        <v>91300</v>
      </c>
      <c r="M840" s="720" t="str">
        <f>IF(地区標準卸価格!M840="","",IF(ISNUMBER(地区標準卸価格!M840),IF(入力!$C$17=1,ROUNDDOWN(地区標準卸価格!M840*ユーザ別掛け率!M840%,-入力!$C$16),IF(入力!$C$17=2,ROUNDUP(地区標準卸価格!M840*ユーザ別掛け率!M840%,-入力!$C$16),IF(入力!$C$17=3,ROUND(地区標準卸価格!M840*ユーザ別掛け率!M840%,-入力!$C$16),""))),地区標準卸価格!M840))</f>
        <v/>
      </c>
      <c r="N840" s="720" t="str">
        <f>IF(地区標準卸価格!N840="","",IF(ISNUMBER(地区標準卸価格!N840),IF(入力!$C$17=1,ROUNDDOWN(地区標準卸価格!N840*ユーザ別掛け率!N840%,-入力!$C$16),IF(入力!$C$17=2,ROUNDUP(地区標準卸価格!N840*ユーザ別掛け率!N840%,-入力!$C$16),IF(入力!$C$17=3,ROUND(地区標準卸価格!N840*ユーザ別掛け率!N840%,-入力!$C$16),""))),地区標準卸価格!N840))</f>
        <v/>
      </c>
      <c r="O840" s="721" t="str">
        <f>IF(地区標準卸価格!O840="","",IF(ISNUMBER(地区標準卸価格!O840),IF(入力!$C$17=1,ROUNDDOWN(地区標準卸価格!O840*ユーザ別掛け率!O840%,-入力!$C$16),IF(入力!$C$17=2,ROUNDUP(地区標準卸価格!O840*ユーザ別掛け率!O840%,-入力!$C$16),IF(入力!$C$17=3,ROUND(地区標準卸価格!O840*ユーザ別掛け率!O840%,-入力!$C$16),""))),地区標準卸価格!O840))</f>
        <v/>
      </c>
      <c r="P840" s="716" t="s">
        <v>275</v>
      </c>
      <c r="Q840" s="717"/>
      <c r="R840" s="717"/>
      <c r="S840" s="717"/>
      <c r="T840" s="717"/>
      <c r="U840" s="717"/>
      <c r="V840" s="718"/>
      <c r="W840" s="265"/>
      <c r="X840" s="4"/>
    </row>
    <row r="841" spans="2:24" ht="24" customHeight="1">
      <c r="B841" s="732"/>
      <c r="C841" s="752"/>
      <c r="D841" s="754" t="s">
        <v>1232</v>
      </c>
      <c r="E841" s="755"/>
      <c r="F841" s="755"/>
      <c r="G841" s="756"/>
      <c r="H841" s="757" t="s">
        <v>1139</v>
      </c>
      <c r="I841" s="758"/>
      <c r="J841" s="758"/>
      <c r="K841" s="759"/>
      <c r="L841" s="760">
        <f>IF(地区標準卸価格!L841="","",IF(ISNUMBER(地区標準卸価格!L841),IF(入力!$C$17=1,ROUNDDOWN(地区標準卸価格!L841*ユーザ別掛け率!L841%,-入力!$C$16),IF(入力!$C$17=2,ROUNDUP(地区標準卸価格!L841*ユーザ別掛け率!L841%,-入力!$C$16),IF(入力!$C$17=3,ROUND(地区標準卸価格!L841*ユーザ別掛け率!L841%,-入力!$C$16),""))),地区標準卸価格!L841))</f>
        <v>78500</v>
      </c>
      <c r="M841" s="761" t="str">
        <f>IF(地区標準卸価格!M841="","",IF(ISNUMBER(地区標準卸価格!M841),IF(入力!$C$17=1,ROUNDDOWN(地区標準卸価格!M841*ユーザ別掛け率!M841%,-入力!$C$16),IF(入力!$C$17=2,ROUNDUP(地区標準卸価格!M841*ユーザ別掛け率!M841%,-入力!$C$16),IF(入力!$C$17=3,ROUND(地区標準卸価格!M841*ユーザ別掛け率!M841%,-入力!$C$16),""))),地区標準卸価格!M841))</f>
        <v/>
      </c>
      <c r="N841" s="761" t="str">
        <f>IF(地区標準卸価格!N841="","",IF(ISNUMBER(地区標準卸価格!N841),IF(入力!$C$17=1,ROUNDDOWN(地区標準卸価格!N841*ユーザ別掛け率!N841%,-入力!$C$16),IF(入力!$C$17=2,ROUNDUP(地区標準卸価格!N841*ユーザ別掛け率!N841%,-入力!$C$16),IF(入力!$C$17=3,ROUND(地区標準卸価格!N841*ユーザ別掛け率!N841%,-入力!$C$16),""))),地区標準卸価格!N841))</f>
        <v/>
      </c>
      <c r="O841" s="762" t="str">
        <f>IF(地区標準卸価格!O841="","",IF(ISNUMBER(地区標準卸価格!O841),IF(入力!$C$17=1,ROUNDDOWN(地区標準卸価格!O841*ユーザ別掛け率!O841%,-入力!$C$16),IF(入力!$C$17=2,ROUNDUP(地区標準卸価格!O841*ユーザ別掛け率!O841%,-入力!$C$16),IF(入力!$C$17=3,ROUND(地区標準卸価格!O841*ユーザ別掛け率!O841%,-入力!$C$16),""))),地区標準卸価格!O841))</f>
        <v/>
      </c>
      <c r="P841" s="757" t="s">
        <v>1039</v>
      </c>
      <c r="Q841" s="758"/>
      <c r="R841" s="758"/>
      <c r="S841" s="758"/>
      <c r="T841" s="758"/>
      <c r="U841" s="758"/>
      <c r="V841" s="759"/>
      <c r="W841" s="265"/>
      <c r="X841" s="4"/>
    </row>
    <row r="842" spans="2:24" ht="24" customHeight="1">
      <c r="B842" s="732"/>
      <c r="C842" s="752"/>
      <c r="D842" s="754" t="s">
        <v>1550</v>
      </c>
      <c r="E842" s="755"/>
      <c r="F842" s="755"/>
      <c r="G842" s="756"/>
      <c r="H842" s="757" t="s">
        <v>1138</v>
      </c>
      <c r="I842" s="758"/>
      <c r="J842" s="758"/>
      <c r="K842" s="759"/>
      <c r="L842" s="760">
        <f>IF(地区標準卸価格!L842="","",IF(ISNUMBER(地区標準卸価格!L842),IF(入力!$C$17=1,ROUNDDOWN(地区標準卸価格!L842*ユーザ別掛け率!L842%,-入力!$C$16),IF(入力!$C$17=2,ROUNDUP(地区標準卸価格!L842*ユーザ別掛け率!L842%,-入力!$C$16),IF(入力!$C$17=3,ROUND(地区標準卸価格!L842*ユーザ別掛け率!L842%,-入力!$C$16),""))),地区標準卸価格!L842))</f>
        <v>83500</v>
      </c>
      <c r="M842" s="761" t="str">
        <f>IF(地区標準卸価格!M842="","",IF(ISNUMBER(地区標準卸価格!M842),IF(入力!$C$17=1,ROUNDDOWN(地区標準卸価格!M842*ユーザ別掛け率!M842%,-入力!$C$16),IF(入力!$C$17=2,ROUNDUP(地区標準卸価格!M842*ユーザ別掛け率!M842%,-入力!$C$16),IF(入力!$C$17=3,ROUND(地区標準卸価格!M842*ユーザ別掛け率!M842%,-入力!$C$16),""))),地区標準卸価格!M842))</f>
        <v/>
      </c>
      <c r="N842" s="761" t="str">
        <f>IF(地区標準卸価格!N842="","",IF(ISNUMBER(地区標準卸価格!N842),IF(入力!$C$17=1,ROUNDDOWN(地区標準卸価格!N842*ユーザ別掛け率!N842%,-入力!$C$16),IF(入力!$C$17=2,ROUNDUP(地区標準卸価格!N842*ユーザ別掛け率!N842%,-入力!$C$16),IF(入力!$C$17=3,ROUND(地区標準卸価格!N842*ユーザ別掛け率!N842%,-入力!$C$16),""))),地区標準卸価格!N842))</f>
        <v/>
      </c>
      <c r="O842" s="762" t="str">
        <f>IF(地区標準卸価格!O842="","",IF(ISNUMBER(地区標準卸価格!O842),IF(入力!$C$17=1,ROUNDDOWN(地区標準卸価格!O842*ユーザ別掛け率!O842%,-入力!$C$16),IF(入力!$C$17=2,ROUNDUP(地区標準卸価格!O842*ユーザ別掛け率!O842%,-入力!$C$16),IF(入力!$C$17=3,ROUND(地区標準卸価格!O842*ユーザ別掛け率!O842%,-入力!$C$16),""))),地区標準卸価格!O842))</f>
        <v/>
      </c>
      <c r="P842" s="757" t="s">
        <v>265</v>
      </c>
      <c r="Q842" s="758"/>
      <c r="R842" s="758"/>
      <c r="S842" s="758"/>
      <c r="T842" s="758"/>
      <c r="U842" s="758"/>
      <c r="V842" s="759"/>
      <c r="W842" s="265"/>
      <c r="X842" s="4"/>
    </row>
    <row r="843" spans="2:24" ht="24" customHeight="1">
      <c r="B843" s="732"/>
      <c r="C843" s="752"/>
      <c r="D843" s="754" t="s">
        <v>1465</v>
      </c>
      <c r="E843" s="755"/>
      <c r="F843" s="755"/>
      <c r="G843" s="756"/>
      <c r="H843" s="757" t="s">
        <v>1034</v>
      </c>
      <c r="I843" s="758"/>
      <c r="J843" s="758"/>
      <c r="K843" s="759"/>
      <c r="L843" s="760">
        <f>IF(地区標準卸価格!L843="","",IF(ISNUMBER(地区標準卸価格!L843),IF(入力!$C$17=1,ROUNDDOWN(地区標準卸価格!L843*ユーザ別掛け率!L843%,-入力!$C$16),IF(入力!$C$17=2,ROUNDUP(地区標準卸価格!L843*ユーザ別掛け率!L843%,-入力!$C$16),IF(入力!$C$17=3,ROUND(地区標準卸価格!L843*ユーザ別掛け率!L843%,-入力!$C$16),""))),地区標準卸価格!L843))</f>
        <v>85000</v>
      </c>
      <c r="M843" s="761" t="str">
        <f>IF(地区標準卸価格!M843="","",IF(ISNUMBER(地区標準卸価格!M843),IF(入力!$C$17=1,ROUNDDOWN(地区標準卸価格!M843*ユーザ別掛け率!M843%,-入力!$C$16),IF(入力!$C$17=2,ROUNDUP(地区標準卸価格!M843*ユーザ別掛け率!M843%,-入力!$C$16),IF(入力!$C$17=3,ROUND(地区標準卸価格!M843*ユーザ別掛け率!M843%,-入力!$C$16),""))),地区標準卸価格!M843))</f>
        <v/>
      </c>
      <c r="N843" s="761" t="str">
        <f>IF(地区標準卸価格!N843="","",IF(ISNUMBER(地区標準卸価格!N843),IF(入力!$C$17=1,ROUNDDOWN(地区標準卸価格!N843*ユーザ別掛け率!N843%,-入力!$C$16),IF(入力!$C$17=2,ROUNDUP(地区標準卸価格!N843*ユーザ別掛け率!N843%,-入力!$C$16),IF(入力!$C$17=3,ROUND(地区標準卸価格!N843*ユーザ別掛け率!N843%,-入力!$C$16),""))),地区標準卸価格!N843))</f>
        <v/>
      </c>
      <c r="O843" s="762" t="str">
        <f>IF(地区標準卸価格!O843="","",IF(ISNUMBER(地区標準卸価格!O843),IF(入力!$C$17=1,ROUNDDOWN(地区標準卸価格!O843*ユーザ別掛け率!O843%,-入力!$C$16),IF(入力!$C$17=2,ROUNDUP(地区標準卸価格!O843*ユーザ別掛け率!O843%,-入力!$C$16),IF(入力!$C$17=3,ROUND(地区標準卸価格!O843*ユーザ別掛け率!O843%,-入力!$C$16),""))),地区標準卸価格!O843))</f>
        <v/>
      </c>
      <c r="P843" s="757" t="s">
        <v>2131</v>
      </c>
      <c r="Q843" s="758"/>
      <c r="R843" s="758"/>
      <c r="S843" s="758"/>
      <c r="T843" s="758"/>
      <c r="U843" s="758"/>
      <c r="V843" s="759"/>
      <c r="W843" s="265"/>
      <c r="X843" s="4"/>
    </row>
    <row r="844" spans="2:24" ht="24" customHeight="1">
      <c r="B844" s="732"/>
      <c r="C844" s="752"/>
      <c r="D844" s="754" t="s">
        <v>1248</v>
      </c>
      <c r="E844" s="755"/>
      <c r="F844" s="755"/>
      <c r="G844" s="756"/>
      <c r="H844" s="757" t="s">
        <v>1030</v>
      </c>
      <c r="I844" s="758"/>
      <c r="J844" s="758"/>
      <c r="K844" s="759"/>
      <c r="L844" s="760">
        <f>IF(地区標準卸価格!L844="","",IF(ISNUMBER(地区標準卸価格!L844),IF(入力!$C$17=1,ROUNDDOWN(地区標準卸価格!L844*ユーザ別掛け率!L844%,-入力!$C$16),IF(入力!$C$17=2,ROUNDUP(地区標準卸価格!L844*ユーザ別掛け率!L844%,-入力!$C$16),IF(入力!$C$17=3,ROUND(地区標準卸価格!L844*ユーザ別掛け率!L844%,-入力!$C$16),""))),地区標準卸価格!L844))</f>
        <v>85000</v>
      </c>
      <c r="M844" s="761" t="str">
        <f>IF(地区標準卸価格!M844="","",IF(ISNUMBER(地区標準卸価格!M844),IF(入力!$C$17=1,ROUNDDOWN(地区標準卸価格!M844*ユーザ別掛け率!M844%,-入力!$C$16),IF(入力!$C$17=2,ROUNDUP(地区標準卸価格!M844*ユーザ別掛け率!M844%,-入力!$C$16),IF(入力!$C$17=3,ROUND(地区標準卸価格!M844*ユーザ別掛け率!M844%,-入力!$C$16),""))),地区標準卸価格!M844))</f>
        <v/>
      </c>
      <c r="N844" s="761" t="str">
        <f>IF(地区標準卸価格!N844="","",IF(ISNUMBER(地区標準卸価格!N844),IF(入力!$C$17=1,ROUNDDOWN(地区標準卸価格!N844*ユーザ別掛け率!N844%,-入力!$C$16),IF(入力!$C$17=2,ROUNDUP(地区標準卸価格!N844*ユーザ別掛け率!N844%,-入力!$C$16),IF(入力!$C$17=3,ROUND(地区標準卸価格!N844*ユーザ別掛け率!N844%,-入力!$C$16),""))),地区標準卸価格!N844))</f>
        <v/>
      </c>
      <c r="O844" s="762" t="str">
        <f>IF(地区標準卸価格!O844="","",IF(ISNUMBER(地区標準卸価格!O844),IF(入力!$C$17=1,ROUNDDOWN(地区標準卸価格!O844*ユーザ別掛け率!O844%,-入力!$C$16),IF(入力!$C$17=2,ROUNDUP(地区標準卸価格!O844*ユーザ別掛け率!O844%,-入力!$C$16),IF(入力!$C$17=3,ROUND(地区標準卸価格!O844*ユーザ別掛け率!O844%,-入力!$C$16),""))),地区標準卸価格!O844))</f>
        <v/>
      </c>
      <c r="P844" s="757" t="s">
        <v>577</v>
      </c>
      <c r="Q844" s="758"/>
      <c r="R844" s="758"/>
      <c r="S844" s="758"/>
      <c r="T844" s="758"/>
      <c r="U844" s="758"/>
      <c r="V844" s="759"/>
      <c r="W844" s="265"/>
      <c r="X844" s="4"/>
    </row>
    <row r="845" spans="2:24" ht="24" customHeight="1">
      <c r="B845" s="732"/>
      <c r="C845" s="752"/>
      <c r="D845" s="754" t="s">
        <v>1239</v>
      </c>
      <c r="E845" s="755"/>
      <c r="F845" s="755"/>
      <c r="G845" s="756"/>
      <c r="H845" s="757" t="s">
        <v>1140</v>
      </c>
      <c r="I845" s="758"/>
      <c r="J845" s="758"/>
      <c r="K845" s="759"/>
      <c r="L845" s="760">
        <f>IF(地区標準卸価格!L845="","",IF(ISNUMBER(地区標準卸価格!L845),IF(入力!$C$17=1,ROUNDDOWN(地区標準卸価格!L845*ユーザ別掛け率!L845%,-入力!$C$16),IF(入力!$C$17=2,ROUNDUP(地区標準卸価格!L845*ユーザ別掛け率!L845%,-入力!$C$16),IF(入力!$C$17=3,ROUND(地区標準卸価格!L845*ユーザ別掛け率!L845%,-入力!$C$16),""))),地区標準卸価格!L845))</f>
        <v>84100</v>
      </c>
      <c r="M845" s="761" t="str">
        <f>IF(地区標準卸価格!M845="","",IF(ISNUMBER(地区標準卸価格!M845),IF(入力!$C$17=1,ROUNDDOWN(地区標準卸価格!M845*ユーザ別掛け率!M845%,-入力!$C$16),IF(入力!$C$17=2,ROUNDUP(地区標準卸価格!M845*ユーザ別掛け率!M845%,-入力!$C$16),IF(入力!$C$17=3,ROUND(地区標準卸価格!M845*ユーザ別掛け率!M845%,-入力!$C$16),""))),地区標準卸価格!M845))</f>
        <v/>
      </c>
      <c r="N845" s="761" t="str">
        <f>IF(地区標準卸価格!N845="","",IF(ISNUMBER(地区標準卸価格!N845),IF(入力!$C$17=1,ROUNDDOWN(地区標準卸価格!N845*ユーザ別掛け率!N845%,-入力!$C$16),IF(入力!$C$17=2,ROUNDUP(地区標準卸価格!N845*ユーザ別掛け率!N845%,-入力!$C$16),IF(入力!$C$17=3,ROUND(地区標準卸価格!N845*ユーザ別掛け率!N845%,-入力!$C$16),""))),地区標準卸価格!N845))</f>
        <v/>
      </c>
      <c r="O845" s="762" t="str">
        <f>IF(地区標準卸価格!O845="","",IF(ISNUMBER(地区標準卸価格!O845),IF(入力!$C$17=1,ROUNDDOWN(地区標準卸価格!O845*ユーザ別掛け率!O845%,-入力!$C$16),IF(入力!$C$17=2,ROUNDUP(地区標準卸価格!O845*ユーザ別掛け率!O845%,-入力!$C$16),IF(入力!$C$17=3,ROUND(地区標準卸価格!O845*ユーザ別掛け率!O845%,-入力!$C$16),""))),地区標準卸価格!O845))</f>
        <v/>
      </c>
      <c r="P845" s="757" t="s">
        <v>266</v>
      </c>
      <c r="Q845" s="758"/>
      <c r="R845" s="758"/>
      <c r="S845" s="758"/>
      <c r="T845" s="758"/>
      <c r="U845" s="758"/>
      <c r="V845" s="759"/>
      <c r="W845" s="265"/>
      <c r="X845" s="4"/>
    </row>
    <row r="846" spans="2:24" ht="24" customHeight="1">
      <c r="B846" s="732"/>
      <c r="C846" s="774"/>
      <c r="D846" s="763" t="s">
        <v>864</v>
      </c>
      <c r="E846" s="764"/>
      <c r="F846" s="764"/>
      <c r="G846" s="765"/>
      <c r="H846" s="766" t="s">
        <v>180</v>
      </c>
      <c r="I846" s="767"/>
      <c r="J846" s="767"/>
      <c r="K846" s="768"/>
      <c r="L846" s="769">
        <f>IF(地区標準卸価格!L846="","",IF(ISNUMBER(地区標準卸価格!L846),IF(入力!$C$17=1,ROUNDDOWN(地区標準卸価格!L846*ユーザ別掛け率!L846%,-入力!$C$16),IF(入力!$C$17=2,ROUNDUP(地区標準卸価格!L846*ユーザ別掛け率!L846%,-入力!$C$16),IF(入力!$C$17=3,ROUND(地区標準卸価格!L846*ユーザ別掛け率!L846%,-入力!$C$16),""))),地区標準卸価格!L846))</f>
        <v>109100</v>
      </c>
      <c r="M846" s="770" t="str">
        <f>IF(地区標準卸価格!M846="","",IF(ISNUMBER(地区標準卸価格!M846),IF(入力!$C$17=1,ROUNDDOWN(地区標準卸価格!M846*ユーザ別掛け率!M846%,-入力!$C$16),IF(入力!$C$17=2,ROUNDUP(地区標準卸価格!M846*ユーザ別掛け率!M846%,-入力!$C$16),IF(入力!$C$17=3,ROUND(地区標準卸価格!M846*ユーザ別掛け率!M846%,-入力!$C$16),""))),地区標準卸価格!M846))</f>
        <v/>
      </c>
      <c r="N846" s="770" t="str">
        <f>IF(地区標準卸価格!N846="","",IF(ISNUMBER(地区標準卸価格!N846),IF(入力!$C$17=1,ROUNDDOWN(地区標準卸価格!N846*ユーザ別掛け率!N846%,-入力!$C$16),IF(入力!$C$17=2,ROUNDUP(地区標準卸価格!N846*ユーザ別掛け率!N846%,-入力!$C$16),IF(入力!$C$17=3,ROUND(地区標準卸価格!N846*ユーザ別掛け率!N846%,-入力!$C$16),""))),地区標準卸価格!N846))</f>
        <v/>
      </c>
      <c r="O846" s="771" t="str">
        <f>IF(地区標準卸価格!O846="","",IF(ISNUMBER(地区標準卸価格!O846),IF(入力!$C$17=1,ROUNDDOWN(地区標準卸価格!O846*ユーザ別掛け率!O846%,-入力!$C$16),IF(入力!$C$17=2,ROUNDUP(地区標準卸価格!O846*ユーザ別掛け率!O846%,-入力!$C$16),IF(入力!$C$17=3,ROUND(地区標準卸価格!O846*ユーザ別掛け率!O846%,-入力!$C$16),""))),地区標準卸価格!O846))</f>
        <v/>
      </c>
      <c r="P846" s="766" t="s">
        <v>277</v>
      </c>
      <c r="Q846" s="767"/>
      <c r="R846" s="767"/>
      <c r="S846" s="767"/>
      <c r="T846" s="767"/>
      <c r="U846" s="767"/>
      <c r="V846" s="768"/>
      <c r="W846" s="265"/>
      <c r="X846" s="4"/>
    </row>
    <row r="847" spans="2:24" ht="24" customHeight="1">
      <c r="B847" s="732"/>
      <c r="C847" s="773">
        <v>40</v>
      </c>
      <c r="D847" s="713" t="s">
        <v>1192</v>
      </c>
      <c r="E847" s="714"/>
      <c r="F847" s="714"/>
      <c r="G847" s="715"/>
      <c r="H847" s="716" t="s">
        <v>1140</v>
      </c>
      <c r="I847" s="717"/>
      <c r="J847" s="717"/>
      <c r="K847" s="718"/>
      <c r="L847" s="719">
        <f>IF(地区標準卸価格!L847="","",IF(ISNUMBER(地区標準卸価格!L847),IF(入力!$C$17=1,ROUNDDOWN(地区標準卸価格!L847*ユーザ別掛け率!L847%,-入力!$C$16),IF(入力!$C$17=2,ROUNDUP(地区標準卸価格!L847*ユーザ別掛け率!L847%,-入力!$C$16),IF(入力!$C$17=3,ROUND(地区標準卸価格!L847*ユーザ別掛け率!L847%,-入力!$C$16),""))),地区標準卸価格!L847))</f>
        <v>70100</v>
      </c>
      <c r="M847" s="720" t="str">
        <f>IF(地区標準卸価格!M847="","",IF(ISNUMBER(地区標準卸価格!M847),IF(入力!$C$17=1,ROUNDDOWN(地区標準卸価格!M847*ユーザ別掛け率!M847%,-入力!$C$16),IF(入力!$C$17=2,ROUNDUP(地区標準卸価格!M847*ユーザ別掛け率!M847%,-入力!$C$16),IF(入力!$C$17=3,ROUND(地区標準卸価格!M847*ユーザ別掛け率!M847%,-入力!$C$16),""))),地区標準卸価格!M847))</f>
        <v/>
      </c>
      <c r="N847" s="720" t="str">
        <f>IF(地区標準卸価格!N847="","",IF(ISNUMBER(地区標準卸価格!N847),IF(入力!$C$17=1,ROUNDDOWN(地区標準卸価格!N847*ユーザ別掛け率!N847%,-入力!$C$16),IF(入力!$C$17=2,ROUNDUP(地区標準卸価格!N847*ユーザ別掛け率!N847%,-入力!$C$16),IF(入力!$C$17=3,ROUND(地区標準卸価格!N847*ユーザ別掛け率!N847%,-入力!$C$16),""))),地区標準卸価格!N847))</f>
        <v/>
      </c>
      <c r="O847" s="721" t="str">
        <f>IF(地区標準卸価格!O847="","",IF(ISNUMBER(地区標準卸価格!O847),IF(入力!$C$17=1,ROUNDDOWN(地区標準卸価格!O847*ユーザ別掛け率!O847%,-入力!$C$16),IF(入力!$C$17=2,ROUNDUP(地区標準卸価格!O847*ユーザ別掛け率!O847%,-入力!$C$16),IF(入力!$C$17=3,ROUND(地区標準卸価格!O847*ユーザ別掛け率!O847%,-入力!$C$16),""))),地区標準卸価格!O847))</f>
        <v/>
      </c>
      <c r="P847" s="716" t="s">
        <v>266</v>
      </c>
      <c r="Q847" s="717"/>
      <c r="R847" s="717"/>
      <c r="S847" s="717"/>
      <c r="T847" s="717"/>
      <c r="U847" s="717"/>
      <c r="V847" s="718"/>
      <c r="W847" s="265"/>
      <c r="X847" s="4"/>
    </row>
    <row r="848" spans="2:24" ht="24" customHeight="1">
      <c r="B848" s="732"/>
      <c r="C848" s="752"/>
      <c r="D848" s="754" t="s">
        <v>1441</v>
      </c>
      <c r="E848" s="755"/>
      <c r="F848" s="755"/>
      <c r="G848" s="756"/>
      <c r="H848" s="757" t="s">
        <v>1032</v>
      </c>
      <c r="I848" s="758"/>
      <c r="J848" s="758"/>
      <c r="K848" s="759"/>
      <c r="L848" s="760">
        <f>IF(地区標準卸価格!L848="","",IF(ISNUMBER(地区標準卸価格!L848),IF(入力!$C$17=1,ROUNDDOWN(地区標準卸価格!L848*ユーザ別掛け率!L848%,-入力!$C$16),IF(入力!$C$17=2,ROUNDUP(地区標準卸価格!L848*ユーザ別掛け率!L848%,-入力!$C$16),IF(入力!$C$17=3,ROUND(地区標準卸価格!L848*ユーザ別掛け率!L848%,-入力!$C$16),""))),地区標準卸価格!L848))</f>
        <v>70600</v>
      </c>
      <c r="M848" s="761" t="str">
        <f>IF(地区標準卸価格!M848="","",IF(ISNUMBER(地区標準卸価格!M848),IF(入力!$C$17=1,ROUNDDOWN(地区標準卸価格!M848*ユーザ別掛け率!M848%,-入力!$C$16),IF(入力!$C$17=2,ROUNDUP(地区標準卸価格!M848*ユーザ別掛け率!M848%,-入力!$C$16),IF(入力!$C$17=3,ROUND(地区標準卸価格!M848*ユーザ別掛け率!M848%,-入力!$C$16),""))),地区標準卸価格!M848))</f>
        <v/>
      </c>
      <c r="N848" s="761" t="str">
        <f>IF(地区標準卸価格!N848="","",IF(ISNUMBER(地区標準卸価格!N848),IF(入力!$C$17=1,ROUNDDOWN(地区標準卸価格!N848*ユーザ別掛け率!N848%,-入力!$C$16),IF(入力!$C$17=2,ROUNDUP(地区標準卸価格!N848*ユーザ別掛け率!N848%,-入力!$C$16),IF(入力!$C$17=3,ROUND(地区標準卸価格!N848*ユーザ別掛け率!N848%,-入力!$C$16),""))),地区標準卸価格!N848))</f>
        <v/>
      </c>
      <c r="O848" s="762" t="str">
        <f>IF(地区標準卸価格!O848="","",IF(ISNUMBER(地区標準卸価格!O848),IF(入力!$C$17=1,ROUNDDOWN(地区標準卸価格!O848*ユーザ別掛け率!O848%,-入力!$C$16),IF(入力!$C$17=2,ROUNDUP(地区標準卸価格!O848*ユーザ別掛け率!O848%,-入力!$C$16),IF(入力!$C$17=3,ROUND(地区標準卸価格!O848*ユーザ別掛け率!O848%,-入力!$C$16),""))),地区標準卸価格!O848))</f>
        <v/>
      </c>
      <c r="P848" s="757" t="s">
        <v>278</v>
      </c>
      <c r="Q848" s="758"/>
      <c r="R848" s="758"/>
      <c r="S848" s="758"/>
      <c r="T848" s="758"/>
      <c r="U848" s="758"/>
      <c r="V848" s="759"/>
      <c r="W848" s="265"/>
      <c r="X848" s="4"/>
    </row>
    <row r="849" spans="2:24" ht="24" customHeight="1">
      <c r="B849" s="732"/>
      <c r="C849" s="752"/>
      <c r="D849" s="754" t="s">
        <v>865</v>
      </c>
      <c r="E849" s="755"/>
      <c r="F849" s="755"/>
      <c r="G849" s="756"/>
      <c r="H849" s="757" t="s">
        <v>180</v>
      </c>
      <c r="I849" s="758"/>
      <c r="J849" s="758"/>
      <c r="K849" s="759"/>
      <c r="L849" s="760">
        <f>IF(地区標準卸価格!L849="","",IF(ISNUMBER(地区標準卸価格!L849),IF(入力!$C$17=1,ROUNDDOWN(地区標準卸価格!L849*ユーザ別掛け率!L849%,-入力!$C$16),IF(入力!$C$17=2,ROUNDUP(地区標準卸価格!L849*ユーザ別掛け率!L849%,-入力!$C$16),IF(入力!$C$17=3,ROUND(地区標準卸価格!L849*ユーザ別掛け率!L849%,-入力!$C$16),""))),地区標準卸価格!L849))</f>
        <v>88300</v>
      </c>
      <c r="M849" s="761" t="str">
        <f>IF(地区標準卸価格!M849="","",IF(ISNUMBER(地区標準卸価格!M849),IF(入力!$C$17=1,ROUNDDOWN(地区標準卸価格!M849*ユーザ別掛け率!M849%,-入力!$C$16),IF(入力!$C$17=2,ROUNDUP(地区標準卸価格!M849*ユーザ別掛け率!M849%,-入力!$C$16),IF(入力!$C$17=3,ROUND(地区標準卸価格!M849*ユーザ別掛け率!M849%,-入力!$C$16),""))),地区標準卸価格!M849))</f>
        <v/>
      </c>
      <c r="N849" s="761" t="str">
        <f>IF(地区標準卸価格!N849="","",IF(ISNUMBER(地区標準卸価格!N849),IF(入力!$C$17=1,ROUNDDOWN(地区標準卸価格!N849*ユーザ別掛け率!N849%,-入力!$C$16),IF(入力!$C$17=2,ROUNDUP(地区標準卸価格!N849*ユーザ別掛け率!N849%,-入力!$C$16),IF(入力!$C$17=3,ROUND(地区標準卸価格!N849*ユーザ別掛け率!N849%,-入力!$C$16),""))),地区標準卸価格!N849))</f>
        <v/>
      </c>
      <c r="O849" s="762" t="str">
        <f>IF(地区標準卸価格!O849="","",IF(ISNUMBER(地区標準卸価格!O849),IF(入力!$C$17=1,ROUNDDOWN(地区標準卸価格!O849*ユーザ別掛け率!O849%,-入力!$C$16),IF(入力!$C$17=2,ROUNDUP(地区標準卸価格!O849*ユーザ別掛け率!O849%,-入力!$C$16),IF(入力!$C$17=3,ROUND(地区標準卸価格!O849*ユーザ別掛け率!O849%,-入力!$C$16),""))),地区標準卸価格!O849))</f>
        <v/>
      </c>
      <c r="P849" s="757" t="s">
        <v>277</v>
      </c>
      <c r="Q849" s="758"/>
      <c r="R849" s="758"/>
      <c r="S849" s="758"/>
      <c r="T849" s="758"/>
      <c r="U849" s="758"/>
      <c r="V849" s="759"/>
      <c r="W849" s="265"/>
      <c r="X849" s="4"/>
    </row>
    <row r="850" spans="2:24" ht="24" customHeight="1">
      <c r="B850" s="732"/>
      <c r="C850" s="774"/>
      <c r="D850" s="763" t="s">
        <v>1586</v>
      </c>
      <c r="E850" s="764"/>
      <c r="F850" s="764"/>
      <c r="G850" s="765"/>
      <c r="H850" s="766" t="s">
        <v>1043</v>
      </c>
      <c r="I850" s="767"/>
      <c r="J850" s="767"/>
      <c r="K850" s="768"/>
      <c r="L850" s="769">
        <f>IF(地区標準卸価格!L850="","",IF(ISNUMBER(地区標準卸価格!L850),IF(入力!$C$17=1,ROUNDDOWN(地区標準卸価格!L850*ユーザ別掛け率!L850%,-入力!$C$16),IF(入力!$C$17=2,ROUNDUP(地区標準卸価格!L850*ユーザ別掛け率!L850%,-入力!$C$16),IF(入力!$C$17=3,ROUND(地区標準卸価格!L850*ユーザ別掛け率!L850%,-入力!$C$16),""))),地区標準卸価格!L850))</f>
        <v>79400</v>
      </c>
      <c r="M850" s="770" t="str">
        <f>IF(地区標準卸価格!M850="","",IF(ISNUMBER(地区標準卸価格!M850),IF(入力!$C$17=1,ROUNDDOWN(地区標準卸価格!M850*ユーザ別掛け率!M850%,-入力!$C$16),IF(入力!$C$17=2,ROUNDUP(地区標準卸価格!M850*ユーザ別掛け率!M850%,-入力!$C$16),IF(入力!$C$17=3,ROUND(地区標準卸価格!M850*ユーザ別掛け率!M850%,-入力!$C$16),""))),地区標準卸価格!M850))</f>
        <v/>
      </c>
      <c r="N850" s="770" t="str">
        <f>IF(地区標準卸価格!N850="","",IF(ISNUMBER(地区標準卸価格!N850),IF(入力!$C$17=1,ROUNDDOWN(地区標準卸価格!N850*ユーザ別掛け率!N850%,-入力!$C$16),IF(入力!$C$17=2,ROUNDUP(地区標準卸価格!N850*ユーザ別掛け率!N850%,-入力!$C$16),IF(入力!$C$17=3,ROUND(地区標準卸価格!N850*ユーザ別掛け率!N850%,-入力!$C$16),""))),地区標準卸価格!N850))</f>
        <v/>
      </c>
      <c r="O850" s="771" t="str">
        <f>IF(地区標準卸価格!O850="","",IF(ISNUMBER(地区標準卸価格!O850),IF(入力!$C$17=1,ROUNDDOWN(地区標準卸価格!O850*ユーザ別掛け率!O850%,-入力!$C$16),IF(入力!$C$17=2,ROUNDUP(地区標準卸価格!O850*ユーザ別掛け率!O850%,-入力!$C$16),IF(入力!$C$17=3,ROUND(地区標準卸価格!O850*ユーザ別掛け率!O850%,-入力!$C$16),""))),地区標準卸価格!O850))</f>
        <v/>
      </c>
      <c r="P850" s="766" t="s">
        <v>1036</v>
      </c>
      <c r="Q850" s="767"/>
      <c r="R850" s="767"/>
      <c r="S850" s="767"/>
      <c r="T850" s="767"/>
      <c r="U850" s="767"/>
      <c r="V850" s="768"/>
      <c r="W850" s="265"/>
      <c r="X850" s="4"/>
    </row>
    <row r="851" spans="2:24" ht="24" customHeight="1">
      <c r="B851" s="732"/>
      <c r="C851" s="773">
        <v>45</v>
      </c>
      <c r="D851" s="713" t="s">
        <v>1440</v>
      </c>
      <c r="E851" s="714"/>
      <c r="F851" s="714"/>
      <c r="G851" s="715"/>
      <c r="H851" s="716" t="s">
        <v>1032</v>
      </c>
      <c r="I851" s="717"/>
      <c r="J851" s="717"/>
      <c r="K851" s="718"/>
      <c r="L851" s="719">
        <f>IF(地区標準卸価格!L851="","",IF(ISNUMBER(地区標準卸価格!L851),IF(入力!$C$17=1,ROUNDDOWN(地区標準卸価格!L851*ユーザ別掛け率!L851%,-入力!$C$16),IF(入力!$C$17=2,ROUNDUP(地区標準卸価格!L851*ユーザ別掛け率!L851%,-入力!$C$16),IF(入力!$C$17=3,ROUND(地区標準卸価格!L851*ユーザ別掛け率!L851%,-入力!$C$16),""))),地区標準卸価格!L851))</f>
        <v>55200</v>
      </c>
      <c r="M851" s="720" t="str">
        <f>IF(地区標準卸価格!M851="","",IF(ISNUMBER(地区標準卸価格!M851),IF(入力!$C$17=1,ROUNDDOWN(地区標準卸価格!M851*ユーザ別掛け率!M851%,-入力!$C$16),IF(入力!$C$17=2,ROUNDUP(地区標準卸価格!M851*ユーザ別掛け率!M851%,-入力!$C$16),IF(入力!$C$17=3,ROUND(地区標準卸価格!M851*ユーザ別掛け率!M851%,-入力!$C$16),""))),地区標準卸価格!M851))</f>
        <v/>
      </c>
      <c r="N851" s="720" t="str">
        <f>IF(地区標準卸価格!N851="","",IF(ISNUMBER(地区標準卸価格!N851),IF(入力!$C$17=1,ROUNDDOWN(地区標準卸価格!N851*ユーザ別掛け率!N851%,-入力!$C$16),IF(入力!$C$17=2,ROUNDUP(地区標準卸価格!N851*ユーザ別掛け率!N851%,-入力!$C$16),IF(入力!$C$17=3,ROUND(地区標準卸価格!N851*ユーザ別掛け率!N851%,-入力!$C$16),""))),地区標準卸価格!N851))</f>
        <v/>
      </c>
      <c r="O851" s="721" t="str">
        <f>IF(地区標準卸価格!O851="","",IF(ISNUMBER(地区標準卸価格!O851),IF(入力!$C$17=1,ROUNDDOWN(地区標準卸価格!O851*ユーザ別掛け率!O851%,-入力!$C$16),IF(入力!$C$17=2,ROUNDUP(地区標準卸価格!O851*ユーザ別掛け率!O851%,-入力!$C$16),IF(入力!$C$17=3,ROUND(地区標準卸価格!O851*ユーザ別掛け率!O851%,-入力!$C$16),""))),地区標準卸価格!O851))</f>
        <v/>
      </c>
      <c r="P851" s="716" t="s">
        <v>278</v>
      </c>
      <c r="Q851" s="717"/>
      <c r="R851" s="717"/>
      <c r="S851" s="717"/>
      <c r="T851" s="717"/>
      <c r="U851" s="717"/>
      <c r="V851" s="718"/>
      <c r="W851" s="265"/>
      <c r="X851" s="4"/>
    </row>
    <row r="852" spans="2:24" ht="24" customHeight="1">
      <c r="B852" s="732"/>
      <c r="C852" s="752"/>
      <c r="D852" s="754" t="s">
        <v>1587</v>
      </c>
      <c r="E852" s="755"/>
      <c r="F852" s="755"/>
      <c r="G852" s="756"/>
      <c r="H852" s="757" t="s">
        <v>1043</v>
      </c>
      <c r="I852" s="758"/>
      <c r="J852" s="758"/>
      <c r="K852" s="759"/>
      <c r="L852" s="760">
        <f>IF(地区標準卸価格!L852="","",IF(ISNUMBER(地区標準卸価格!L852),IF(入力!$C$17=1,ROUNDDOWN(地区標準卸価格!L852*ユーザ別掛け率!L852%,-入力!$C$16),IF(入力!$C$17=2,ROUNDUP(地区標準卸価格!L852*ユーザ別掛け率!L852%,-入力!$C$16),IF(入力!$C$17=3,ROUND(地区標準卸価格!L852*ユーザ別掛け率!L852%,-入力!$C$16),""))),地区標準卸価格!L852))</f>
        <v>65300</v>
      </c>
      <c r="M852" s="761" t="str">
        <f>IF(地区標準卸価格!M852="","",IF(ISNUMBER(地区標準卸価格!M852),IF(入力!$C$17=1,ROUNDDOWN(地区標準卸価格!M852*ユーザ別掛け率!M852%,-入力!$C$16),IF(入力!$C$17=2,ROUNDUP(地区標準卸価格!M852*ユーザ別掛け率!M852%,-入力!$C$16),IF(入力!$C$17=3,ROUND(地区標準卸価格!M852*ユーザ別掛け率!M852%,-入力!$C$16),""))),地区標準卸価格!M852))</f>
        <v/>
      </c>
      <c r="N852" s="761" t="str">
        <f>IF(地区標準卸価格!N852="","",IF(ISNUMBER(地区標準卸価格!N852),IF(入力!$C$17=1,ROUNDDOWN(地区標準卸価格!N852*ユーザ別掛け率!N852%,-入力!$C$16),IF(入力!$C$17=2,ROUNDUP(地区標準卸価格!N852*ユーザ別掛け率!N852%,-入力!$C$16),IF(入力!$C$17=3,ROUND(地区標準卸価格!N852*ユーザ別掛け率!N852%,-入力!$C$16),""))),地区標準卸価格!N852))</f>
        <v/>
      </c>
      <c r="O852" s="762" t="str">
        <f>IF(地区標準卸価格!O852="","",IF(ISNUMBER(地区標準卸価格!O852),IF(入力!$C$17=1,ROUNDDOWN(地区標準卸価格!O852*ユーザ別掛け率!O852%,-入力!$C$16),IF(入力!$C$17=2,ROUNDUP(地区標準卸価格!O852*ユーザ別掛け率!O852%,-入力!$C$16),IF(入力!$C$17=3,ROUND(地区標準卸価格!O852*ユーザ別掛け率!O852%,-入力!$C$16),""))),地区標準卸価格!O852))</f>
        <v/>
      </c>
      <c r="P852" s="757" t="s">
        <v>1036</v>
      </c>
      <c r="Q852" s="758"/>
      <c r="R852" s="758"/>
      <c r="S852" s="758"/>
      <c r="T852" s="758"/>
      <c r="U852" s="758"/>
      <c r="V852" s="759"/>
      <c r="W852" s="265"/>
      <c r="X852" s="4"/>
    </row>
    <row r="853" spans="2:24" ht="24" customHeight="1">
      <c r="B853" s="732"/>
      <c r="C853" s="752"/>
      <c r="D853" s="754" t="s">
        <v>2126</v>
      </c>
      <c r="E853" s="755"/>
      <c r="F853" s="755"/>
      <c r="G853" s="756"/>
      <c r="H853" s="757" t="s">
        <v>151</v>
      </c>
      <c r="I853" s="758"/>
      <c r="J853" s="758"/>
      <c r="K853" s="759"/>
      <c r="L853" s="760">
        <f>IF(地区標準卸価格!L853="","",IF(ISNUMBER(地区標準卸価格!L853),IF(入力!$C$17=1,ROUNDDOWN(地区標準卸価格!L853*ユーザ別掛け率!L853%,-入力!$C$16),IF(入力!$C$17=2,ROUNDUP(地区標準卸価格!L853*ユーザ別掛け率!L853%,-入力!$C$16),IF(入力!$C$17=3,ROUND(地区標準卸価格!L853*ユーザ別掛け率!L853%,-入力!$C$16),""))),地区標準卸価格!L853))</f>
        <v>65700</v>
      </c>
      <c r="M853" s="761" t="str">
        <f>IF(地区標準卸価格!M853="","",IF(ISNUMBER(地区標準卸価格!M853),IF(入力!$C$17=1,ROUNDDOWN(地区標準卸価格!M853*ユーザ別掛け率!M853%,-入力!$C$16),IF(入力!$C$17=2,ROUNDUP(地区標準卸価格!M853*ユーザ別掛け率!M853%,-入力!$C$16),IF(入力!$C$17=3,ROUND(地区標準卸価格!M853*ユーザ別掛け率!M853%,-入力!$C$16),""))),地区標準卸価格!M853))</f>
        <v/>
      </c>
      <c r="N853" s="761" t="str">
        <f>IF(地区標準卸価格!N853="","",IF(ISNUMBER(地区標準卸価格!N853),IF(入力!$C$17=1,ROUNDDOWN(地区標準卸価格!N853*ユーザ別掛け率!N853%,-入力!$C$16),IF(入力!$C$17=2,ROUNDUP(地区標準卸価格!N853*ユーザ別掛け率!N853%,-入力!$C$16),IF(入力!$C$17=3,ROUND(地区標準卸価格!N853*ユーザ別掛け率!N853%,-入力!$C$16),""))),地区標準卸価格!N853))</f>
        <v/>
      </c>
      <c r="O853" s="762" t="str">
        <f>IF(地区標準卸価格!O853="","",IF(ISNUMBER(地区標準卸価格!O853),IF(入力!$C$17=1,ROUNDDOWN(地区標準卸価格!O853*ユーザ別掛け率!O853%,-入力!$C$16),IF(入力!$C$17=2,ROUNDUP(地区標準卸価格!O853*ユーザ別掛け率!O853%,-入力!$C$16),IF(入力!$C$17=3,ROUND(地区標準卸価格!O853*ユーザ別掛け率!O853%,-入力!$C$16),""))),地区標準卸価格!O853))</f>
        <v/>
      </c>
      <c r="P853" s="757" t="s">
        <v>533</v>
      </c>
      <c r="Q853" s="758"/>
      <c r="R853" s="758"/>
      <c r="S853" s="758"/>
      <c r="T853" s="758"/>
      <c r="U853" s="758"/>
      <c r="V853" s="759"/>
      <c r="W853" s="265"/>
      <c r="X853" s="4"/>
    </row>
    <row r="854" spans="2:24" ht="24" customHeight="1">
      <c r="B854" s="732"/>
      <c r="C854" s="774"/>
      <c r="D854" s="763" t="s">
        <v>1200</v>
      </c>
      <c r="E854" s="764"/>
      <c r="F854" s="764"/>
      <c r="G854" s="765"/>
      <c r="H854" s="766" t="s">
        <v>575</v>
      </c>
      <c r="I854" s="767"/>
      <c r="J854" s="767"/>
      <c r="K854" s="768"/>
      <c r="L854" s="769">
        <f>IF(地区標準卸価格!L854="","",IF(ISNUMBER(地区標準卸価格!L854),IF(入力!$C$17=1,ROUNDDOWN(地区標準卸価格!L854*ユーザ別掛け率!L854%,-入力!$C$16),IF(入力!$C$17=2,ROUNDUP(地区標準卸価格!L854*ユーザ別掛け率!L854%,-入力!$C$16),IF(入力!$C$17=3,ROUND(地区標準卸価格!L854*ユーザ別掛け率!L854%,-入力!$C$16),""))),地区標準卸価格!L854))</f>
        <v>68800</v>
      </c>
      <c r="M854" s="770" t="str">
        <f>IF(地区標準卸価格!M854="","",IF(ISNUMBER(地区標準卸価格!M854),IF(入力!$C$17=1,ROUNDDOWN(地区標準卸価格!M854*ユーザ別掛け率!M854%,-入力!$C$16),IF(入力!$C$17=2,ROUNDUP(地区標準卸価格!M854*ユーザ別掛け率!M854%,-入力!$C$16),IF(入力!$C$17=3,ROUND(地区標準卸価格!M854*ユーザ別掛け率!M854%,-入力!$C$16),""))),地区標準卸価格!M854))</f>
        <v/>
      </c>
      <c r="N854" s="770" t="str">
        <f>IF(地区標準卸価格!N854="","",IF(ISNUMBER(地区標準卸価格!N854),IF(入力!$C$17=1,ROUNDDOWN(地区標準卸価格!N854*ユーザ別掛け率!N854%,-入力!$C$16),IF(入力!$C$17=2,ROUNDUP(地区標準卸価格!N854*ユーザ別掛け率!N854%,-入力!$C$16),IF(入力!$C$17=3,ROUND(地区標準卸価格!N854*ユーザ別掛け率!N854%,-入力!$C$16),""))),地区標準卸価格!N854))</f>
        <v/>
      </c>
      <c r="O854" s="771" t="str">
        <f>IF(地区標準卸価格!O854="","",IF(ISNUMBER(地区標準卸価格!O854),IF(入力!$C$17=1,ROUNDDOWN(地区標準卸価格!O854*ユーザ別掛け率!O854%,-入力!$C$16),IF(入力!$C$17=2,ROUNDUP(地区標準卸価格!O854*ユーザ別掛け率!O854%,-入力!$C$16),IF(入力!$C$17=3,ROUND(地区標準卸価格!O854*ユーザ別掛け率!O854%,-入力!$C$16),""))),地区標準卸価格!O854))</f>
        <v/>
      </c>
      <c r="P854" s="766" t="s">
        <v>279</v>
      </c>
      <c r="Q854" s="767"/>
      <c r="R854" s="767"/>
      <c r="S854" s="767"/>
      <c r="T854" s="767"/>
      <c r="U854" s="767"/>
      <c r="V854" s="768"/>
      <c r="W854" s="265"/>
      <c r="X854" s="4"/>
    </row>
    <row r="855" spans="2:24" ht="24" customHeight="1">
      <c r="B855" s="732"/>
      <c r="C855" s="773">
        <v>50</v>
      </c>
      <c r="D855" s="713" t="s">
        <v>1182</v>
      </c>
      <c r="E855" s="714"/>
      <c r="F855" s="714"/>
      <c r="G855" s="715"/>
      <c r="H855" s="716" t="s">
        <v>2129</v>
      </c>
      <c r="I855" s="717"/>
      <c r="J855" s="717"/>
      <c r="K855" s="718"/>
      <c r="L855" s="719">
        <f>IF(地区標準卸価格!L855="","",IF(ISNUMBER(地区標準卸価格!L855),IF(入力!$E$17=1,ROUNDDOWN(地区標準卸価格!L855*ユーザ別掛け率!L855%,-入力!$E$16),IF(入力!$E$17=2,ROUNDUP(地区標準卸価格!L855*ユーザ別掛け率!L855%,-入力!$E$16),IF(入力!$E$17=3,ROUND(地区標準卸価格!L855*ユーザ別掛け率!L855%,-入力!$E$16),""))),地区標準卸価格!L855))</f>
        <v>68700</v>
      </c>
      <c r="M855" s="720" t="str">
        <f>IF(地区標準卸価格!M855="","",IF(ISNUMBER(地区標準卸価格!M855),IF(入力!$E$17=1,ROUNDDOWN(地区標準卸価格!M855*ユーザ別掛け率!M855%,-入力!$E$16),IF(入力!$E$17=2,ROUNDUP(地区標準卸価格!M855*ユーザ別掛け率!M855%,-入力!$E$16),IF(入力!$E$17=3,ROUND(地区標準卸価格!M855*ユーザ別掛け率!M855%,-入力!$E$16),""))),地区標準卸価格!M855))</f>
        <v/>
      </c>
      <c r="N855" s="720" t="str">
        <f>IF(地区標準卸価格!N855="","",IF(ISNUMBER(地区標準卸価格!N855),IF(入力!$E$17=1,ROUNDDOWN(地区標準卸価格!N855*ユーザ別掛け率!N855%,-入力!$E$16),IF(入力!$E$17=2,ROUNDUP(地区標準卸価格!N855*ユーザ別掛け率!N855%,-入力!$E$16),IF(入力!$E$17=3,ROUND(地区標準卸価格!N855*ユーザ別掛け率!N855%,-入力!$E$16),""))),地区標準卸価格!N855))</f>
        <v/>
      </c>
      <c r="O855" s="721" t="str">
        <f>IF(地区標準卸価格!O855="","",IF(ISNUMBER(地区標準卸価格!O855),IF(入力!$E$17=1,ROUNDDOWN(地区標準卸価格!O855*ユーザ別掛け率!O855%,-入力!$E$16),IF(入力!$E$17=2,ROUNDUP(地区標準卸価格!O855*ユーザ別掛け率!O855%,-入力!$E$16),IF(入力!$E$17=3,ROUND(地区標準卸価格!O855*ユーザ別掛け率!O855%,-入力!$E$16),""))),地区標準卸価格!O855))</f>
        <v/>
      </c>
      <c r="P855" s="716" t="s">
        <v>433</v>
      </c>
      <c r="Q855" s="717"/>
      <c r="R855" s="717"/>
      <c r="S855" s="717"/>
      <c r="T855" s="717"/>
      <c r="U855" s="717"/>
      <c r="V855" s="718"/>
      <c r="W855" s="265"/>
      <c r="X855" s="4"/>
    </row>
    <row r="856" spans="2:24" ht="24" customHeight="1" thickBot="1">
      <c r="B856" s="733"/>
      <c r="C856" s="753"/>
      <c r="D856" s="722" t="s">
        <v>1525</v>
      </c>
      <c r="E856" s="723"/>
      <c r="F856" s="723"/>
      <c r="G856" s="724"/>
      <c r="H856" s="725" t="s">
        <v>1032</v>
      </c>
      <c r="I856" s="726"/>
      <c r="J856" s="726"/>
      <c r="K856" s="727"/>
      <c r="L856" s="728">
        <f>IF(地区標準卸価格!L856="","",IF(ISNUMBER(地区標準卸価格!L856),IF(入力!$C$17=1,ROUNDDOWN(地区標準卸価格!L856*ユーザ別掛け率!L856%,-入力!$C$16),IF(入力!$C$17=2,ROUNDUP(地区標準卸価格!L856*ユーザ別掛け率!L856%,-入力!$C$16),IF(入力!$C$17=3,ROUND(地区標準卸価格!L856*ユーザ別掛け率!L856%,-入力!$C$16),""))),地区標準卸価格!L856))</f>
        <v>68700</v>
      </c>
      <c r="M856" s="729" t="str">
        <f>IF(地区標準卸価格!M856="","",IF(ISNUMBER(地区標準卸価格!M856),IF(入力!$C$17=1,ROUNDDOWN(地区標準卸価格!M856*ユーザ別掛け率!M856%,-入力!$C$16),IF(入力!$C$17=2,ROUNDUP(地区標準卸価格!M856*ユーザ別掛け率!M856%,-入力!$C$16),IF(入力!$C$17=3,ROUND(地区標準卸価格!M856*ユーザ別掛け率!M856%,-入力!$C$16),""))),地区標準卸価格!M856))</f>
        <v/>
      </c>
      <c r="N856" s="729" t="str">
        <f>IF(地区標準卸価格!N856="","",IF(ISNUMBER(地区標準卸価格!N856),IF(入力!$C$17=1,ROUNDDOWN(地区標準卸価格!N856*ユーザ別掛け率!N856%,-入力!$C$16),IF(入力!$C$17=2,ROUNDUP(地区標準卸価格!N856*ユーザ別掛け率!N856%,-入力!$C$16),IF(入力!$C$17=3,ROUND(地区標準卸価格!N856*ユーザ別掛け率!N856%,-入力!$C$16),""))),地区標準卸価格!N856))</f>
        <v/>
      </c>
      <c r="O856" s="730" t="str">
        <f>IF(地区標準卸価格!O856="","",IF(ISNUMBER(地区標準卸価格!O856),IF(入力!$C$17=1,ROUNDDOWN(地区標準卸価格!O856*ユーザ別掛け率!O856%,-入力!$C$16),IF(入力!$C$17=2,ROUNDUP(地区標準卸価格!O856*ユーザ別掛け率!O856%,-入力!$C$16),IF(入力!$C$17=3,ROUND(地区標準卸価格!O856*ユーザ別掛け率!O856%,-入力!$C$16),""))),地区標準卸価格!O856))</f>
        <v/>
      </c>
      <c r="P856" s="725" t="s">
        <v>433</v>
      </c>
      <c r="Q856" s="726"/>
      <c r="R856" s="726"/>
      <c r="S856" s="726"/>
      <c r="T856" s="726"/>
      <c r="U856" s="726"/>
      <c r="V856" s="727"/>
      <c r="W856" s="265"/>
      <c r="X856" s="4"/>
    </row>
    <row r="857" spans="2:24" ht="24" customHeight="1">
      <c r="B857" s="731">
        <v>19</v>
      </c>
      <c r="C857" s="772">
        <v>35</v>
      </c>
      <c r="D857" s="713" t="s">
        <v>1235</v>
      </c>
      <c r="E857" s="714"/>
      <c r="F857" s="714"/>
      <c r="G857" s="715"/>
      <c r="H857" s="716" t="s">
        <v>1033</v>
      </c>
      <c r="I857" s="717"/>
      <c r="J857" s="717"/>
      <c r="K857" s="718"/>
      <c r="L857" s="719">
        <f>IF(地区標準卸価格!L857="","",IF(ISNUMBER(地区標準卸価格!L857),IF(入力!$C$17=1,ROUNDDOWN(地区標準卸価格!L857*ユーザ別掛け率!L857%,-入力!$C$16),IF(入力!$C$17=2,ROUNDUP(地区標準卸価格!L857*ユーザ別掛け率!L857%,-入力!$C$16),IF(入力!$C$17=3,ROUND(地区標準卸価格!L857*ユーザ別掛け率!L857%,-入力!$C$16),""))),地区標準卸価格!L857))</f>
        <v>64200</v>
      </c>
      <c r="M857" s="720" t="str">
        <f>IF(地区標準卸価格!M857="","",IF(ISNUMBER(地区標準卸価格!M857),IF(入力!$C$17=1,ROUNDDOWN(地区標準卸価格!M857*ユーザ別掛け率!M857%,-入力!$C$16),IF(入力!$C$17=2,ROUNDUP(地区標準卸価格!M857*ユーザ別掛け率!M857%,-入力!$C$16),IF(入力!$C$17=3,ROUND(地区標準卸価格!M857*ユーザ別掛け率!M857%,-入力!$C$16),""))),地区標準卸価格!M857))</f>
        <v/>
      </c>
      <c r="N857" s="720" t="str">
        <f>IF(地区標準卸価格!N857="","",IF(ISNUMBER(地区標準卸価格!N857),IF(入力!$C$17=1,ROUNDDOWN(地区標準卸価格!N857*ユーザ別掛け率!N857%,-入力!$C$16),IF(入力!$C$17=2,ROUNDUP(地区標準卸価格!N857*ユーザ別掛け率!N857%,-入力!$C$16),IF(入力!$C$17=3,ROUND(地区標準卸価格!N857*ユーザ別掛け率!N857%,-入力!$C$16),""))),地区標準卸価格!N857))</f>
        <v/>
      </c>
      <c r="O857" s="721" t="str">
        <f>IF(地区標準卸価格!O857="","",IF(ISNUMBER(地区標準卸価格!O857),IF(入力!$C$17=1,ROUNDDOWN(地区標準卸価格!O857*ユーザ別掛け率!O857%,-入力!$C$16),IF(入力!$C$17=2,ROUNDUP(地区標準卸価格!O857*ユーザ別掛け率!O857%,-入力!$C$16),IF(入力!$C$17=3,ROUND(地区標準卸価格!O857*ユーザ別掛け率!O857%,-入力!$C$16),""))),地区標準卸価格!O857))</f>
        <v/>
      </c>
      <c r="P857" s="716" t="s">
        <v>534</v>
      </c>
      <c r="Q857" s="717"/>
      <c r="R857" s="717"/>
      <c r="S857" s="717"/>
      <c r="T857" s="717"/>
      <c r="U857" s="717"/>
      <c r="V857" s="718"/>
      <c r="W857" s="265"/>
      <c r="X857" s="4"/>
    </row>
    <row r="858" spans="2:24" ht="24" customHeight="1">
      <c r="B858" s="732"/>
      <c r="C858" s="752"/>
      <c r="D858" s="754" t="s">
        <v>1517</v>
      </c>
      <c r="E858" s="755"/>
      <c r="F858" s="755"/>
      <c r="G858" s="756"/>
      <c r="H858" s="757" t="s">
        <v>1141</v>
      </c>
      <c r="I858" s="758"/>
      <c r="J858" s="758"/>
      <c r="K858" s="759"/>
      <c r="L858" s="760">
        <f>IF(地区標準卸価格!L858="","",IF(ISNUMBER(地区標準卸価格!L858),IF(入力!$C$17=1,ROUNDDOWN(地区標準卸価格!L858*ユーザ別掛け率!L858%,-入力!$C$16),IF(入力!$C$17=2,ROUNDUP(地区標準卸価格!L858*ユーザ別掛け率!L858%,-入力!$C$16),IF(入力!$C$17=3,ROUND(地区標準卸価格!L858*ユーザ別掛け率!L858%,-入力!$C$16),""))),地区標準卸価格!L858))</f>
        <v>65300</v>
      </c>
      <c r="M858" s="761" t="str">
        <f>IF(地区標準卸価格!M858="","",IF(ISNUMBER(地区標準卸価格!M858),IF(入力!$C$17=1,ROUNDDOWN(地区標準卸価格!M858*ユーザ別掛け率!M858%,-入力!$C$16),IF(入力!$C$17=2,ROUNDUP(地区標準卸価格!M858*ユーザ別掛け率!M858%,-入力!$C$16),IF(入力!$C$17=3,ROUND(地区標準卸価格!M858*ユーザ別掛け率!M858%,-入力!$C$16),""))),地区標準卸価格!M858))</f>
        <v/>
      </c>
      <c r="N858" s="761" t="str">
        <f>IF(地区標準卸価格!N858="","",IF(ISNUMBER(地区標準卸価格!N858),IF(入力!$C$17=1,ROUNDDOWN(地区標準卸価格!N858*ユーザ別掛け率!N858%,-入力!$C$16),IF(入力!$C$17=2,ROUNDUP(地区標準卸価格!N858*ユーザ別掛け率!N858%,-入力!$C$16),IF(入力!$C$17=3,ROUND(地区標準卸価格!N858*ユーザ別掛け率!N858%,-入力!$C$16),""))),地区標準卸価格!N858))</f>
        <v/>
      </c>
      <c r="O858" s="762" t="str">
        <f>IF(地区標準卸価格!O858="","",IF(ISNUMBER(地区標準卸価格!O858),IF(入力!$C$17=1,ROUNDDOWN(地区標準卸価格!O858*ユーザ別掛け率!O858%,-入力!$C$16),IF(入力!$C$17=2,ROUNDUP(地区標準卸価格!O858*ユーザ別掛け率!O858%,-入力!$C$16),IF(入力!$C$17=3,ROUND(地区標準卸価格!O858*ユーザ別掛け率!O858%,-入力!$C$16),""))),地区標準卸価格!O858))</f>
        <v/>
      </c>
      <c r="P858" s="757" t="s">
        <v>264</v>
      </c>
      <c r="Q858" s="758"/>
      <c r="R858" s="758"/>
      <c r="S858" s="758"/>
      <c r="T858" s="758"/>
      <c r="U858" s="758"/>
      <c r="V858" s="759"/>
      <c r="W858" s="265"/>
      <c r="X858" s="4"/>
    </row>
    <row r="859" spans="2:24" ht="24" customHeight="1">
      <c r="B859" s="732"/>
      <c r="C859" s="752"/>
      <c r="D859" s="754" t="s">
        <v>1238</v>
      </c>
      <c r="E859" s="755"/>
      <c r="F859" s="755"/>
      <c r="G859" s="756"/>
      <c r="H859" s="757" t="s">
        <v>1034</v>
      </c>
      <c r="I859" s="758"/>
      <c r="J859" s="758"/>
      <c r="K859" s="759"/>
      <c r="L859" s="760">
        <f>IF(地区標準卸価格!L859="","",IF(ISNUMBER(地区標準卸価格!L859),IF(入力!$C$17=1,ROUNDDOWN(地区標準卸価格!L859*ユーザ別掛け率!L859%,-入力!$C$16),IF(入力!$C$17=2,ROUNDUP(地区標準卸価格!L859*ユーザ別掛け率!L859%,-入力!$C$16),IF(入力!$C$17=3,ROUND(地区標準卸価格!L859*ユーザ別掛け率!L859%,-入力!$C$16),""))),地区標準卸価格!L859))</f>
        <v>65300</v>
      </c>
      <c r="M859" s="761" t="str">
        <f>IF(地区標準卸価格!M859="","",IF(ISNUMBER(地区標準卸価格!M859),IF(入力!$C$17=1,ROUNDDOWN(地区標準卸価格!M859*ユーザ別掛け率!M859%,-入力!$C$16),IF(入力!$C$17=2,ROUNDUP(地区標準卸価格!M859*ユーザ別掛け率!M859%,-入力!$C$16),IF(入力!$C$17=3,ROUND(地区標準卸価格!M859*ユーザ別掛け率!M859%,-入力!$C$16),""))),地区標準卸価格!M859))</f>
        <v/>
      </c>
      <c r="N859" s="761" t="str">
        <f>IF(地区標準卸価格!N859="","",IF(ISNUMBER(地区標準卸価格!N859),IF(入力!$C$17=1,ROUNDDOWN(地区標準卸価格!N859*ユーザ別掛け率!N859%,-入力!$C$16),IF(入力!$C$17=2,ROUNDUP(地区標準卸価格!N859*ユーザ別掛け率!N859%,-入力!$C$16),IF(入力!$C$17=3,ROUND(地区標準卸価格!N859*ユーザ別掛け率!N859%,-入力!$C$16),""))),地区標準卸価格!N859))</f>
        <v/>
      </c>
      <c r="O859" s="762" t="str">
        <f>IF(地区標準卸価格!O859="","",IF(ISNUMBER(地区標準卸価格!O859),IF(入力!$C$17=1,ROUNDDOWN(地区標準卸価格!O859*ユーザ別掛け率!O859%,-入力!$C$16),IF(入力!$C$17=2,ROUNDUP(地区標準卸価格!O859*ユーザ別掛け率!O859%,-入力!$C$16),IF(入力!$C$17=3,ROUND(地区標準卸価格!O859*ユーザ別掛け率!O859%,-入力!$C$16),""))),地区標準卸価格!O859))</f>
        <v/>
      </c>
      <c r="P859" s="757" t="s">
        <v>386</v>
      </c>
      <c r="Q859" s="758"/>
      <c r="R859" s="758"/>
      <c r="S859" s="758"/>
      <c r="T859" s="758"/>
      <c r="U859" s="758"/>
      <c r="V859" s="759"/>
      <c r="W859" s="265"/>
      <c r="X859" s="4"/>
    </row>
    <row r="860" spans="2:24" ht="24" customHeight="1">
      <c r="B860" s="732"/>
      <c r="C860" s="752"/>
      <c r="D860" s="754" t="s">
        <v>1238</v>
      </c>
      <c r="E860" s="755"/>
      <c r="F860" s="755"/>
      <c r="G860" s="756"/>
      <c r="H860" s="757" t="s">
        <v>1033</v>
      </c>
      <c r="I860" s="758"/>
      <c r="J860" s="758"/>
      <c r="K860" s="759"/>
      <c r="L860" s="760">
        <f>IF(地区標準卸価格!L860="","",IF(ISNUMBER(地区標準卸価格!L860),IF(入力!$C$17=1,ROUNDDOWN(地区標準卸価格!L860*ユーザ別掛け率!L860%,-入力!$C$16),IF(入力!$C$17=2,ROUNDUP(地区標準卸価格!L860*ユーザ別掛け率!L860%,-入力!$C$16),IF(入力!$C$17=3,ROUND(地区標準卸価格!L860*ユーザ別掛け率!L860%,-入力!$C$16),""))),地区標準卸価格!L860))</f>
        <v>65300</v>
      </c>
      <c r="M860" s="761" t="str">
        <f>IF(地区標準卸価格!M860="","",IF(ISNUMBER(地区標準卸価格!M860),IF(入力!$C$17=1,ROUNDDOWN(地区標準卸価格!M860*ユーザ別掛け率!M860%,-入力!$C$16),IF(入力!$C$17=2,ROUNDUP(地区標準卸価格!M860*ユーザ別掛け率!M860%,-入力!$C$16),IF(入力!$C$17=3,ROUND(地区標準卸価格!M860*ユーザ別掛け率!M860%,-入力!$C$16),""))),地区標準卸価格!M860))</f>
        <v/>
      </c>
      <c r="N860" s="761" t="str">
        <f>IF(地区標準卸価格!N860="","",IF(ISNUMBER(地区標準卸価格!N860),IF(入力!$C$17=1,ROUNDDOWN(地区標準卸価格!N860*ユーザ別掛け率!N860%,-入力!$C$16),IF(入力!$C$17=2,ROUNDUP(地区標準卸価格!N860*ユーザ別掛け率!N860%,-入力!$C$16),IF(入力!$C$17=3,ROUND(地区標準卸価格!N860*ユーザ別掛け率!N860%,-入力!$C$16),""))),地区標準卸価格!N860))</f>
        <v/>
      </c>
      <c r="O860" s="762" t="str">
        <f>IF(地区標準卸価格!O860="","",IF(ISNUMBER(地区標準卸価格!O860),IF(入力!$C$17=1,ROUNDDOWN(地区標準卸価格!O860*ユーザ別掛け率!O860%,-入力!$C$16),IF(入力!$C$17=2,ROUNDUP(地区標準卸価格!O860*ユーザ別掛け率!O860%,-入力!$C$16),IF(入力!$C$17=3,ROUND(地区標準卸価格!O860*ユーザ別掛け率!O860%,-入力!$C$16),""))),地区標準卸価格!O860))</f>
        <v/>
      </c>
      <c r="P860" s="757" t="s">
        <v>387</v>
      </c>
      <c r="Q860" s="758"/>
      <c r="R860" s="758"/>
      <c r="S860" s="758"/>
      <c r="T860" s="758"/>
      <c r="U860" s="758"/>
      <c r="V860" s="759"/>
      <c r="W860" s="265"/>
      <c r="X860" s="4"/>
    </row>
    <row r="861" spans="2:24" ht="24" customHeight="1">
      <c r="B861" s="732"/>
      <c r="C861" s="752"/>
      <c r="D861" s="754" t="s">
        <v>1244</v>
      </c>
      <c r="E861" s="755"/>
      <c r="F861" s="755"/>
      <c r="G861" s="756"/>
      <c r="H861" s="757" t="s">
        <v>1033</v>
      </c>
      <c r="I861" s="758"/>
      <c r="J861" s="758"/>
      <c r="K861" s="759"/>
      <c r="L861" s="760">
        <f>IF(地区標準卸価格!L861="","",IF(ISNUMBER(地区標準卸価格!L861),IF(入力!$C$17=1,ROUNDDOWN(地区標準卸価格!L861*ユーザ別掛け率!L861%,-入力!$C$16),IF(入力!$C$17=2,ROUNDUP(地区標準卸価格!L861*ユーザ別掛け率!L861%,-入力!$C$16),IF(入力!$C$17=3,ROUND(地区標準卸価格!L861*ユーザ別掛け率!L861%,-入力!$C$16),""))),地区標準卸価格!L861))</f>
        <v>69600</v>
      </c>
      <c r="M861" s="761" t="str">
        <f>IF(地区標準卸価格!M861="","",IF(ISNUMBER(地区標準卸価格!M861),IF(入力!$C$17=1,ROUNDDOWN(地区標準卸価格!M861*ユーザ別掛け率!M861%,-入力!$C$16),IF(入力!$C$17=2,ROUNDUP(地区標準卸価格!M861*ユーザ別掛け率!M861%,-入力!$C$16),IF(入力!$C$17=3,ROUND(地区標準卸価格!M861*ユーザ別掛け率!M861%,-入力!$C$16),""))),地区標準卸価格!M861))</f>
        <v/>
      </c>
      <c r="N861" s="761" t="str">
        <f>IF(地区標準卸価格!N861="","",IF(ISNUMBER(地区標準卸価格!N861),IF(入力!$C$17=1,ROUNDDOWN(地区標準卸価格!N861*ユーザ別掛け率!N861%,-入力!$C$16),IF(入力!$C$17=2,ROUNDUP(地区標準卸価格!N861*ユーザ別掛け率!N861%,-入力!$C$16),IF(入力!$C$17=3,ROUND(地区標準卸価格!N861*ユーザ別掛け率!N861%,-入力!$C$16),""))),地区標準卸価格!N861))</f>
        <v/>
      </c>
      <c r="O861" s="762" t="str">
        <f>IF(地区標準卸価格!O861="","",IF(ISNUMBER(地区標準卸価格!O861),IF(入力!$C$17=1,ROUNDDOWN(地区標準卸価格!O861*ユーザ別掛け率!O861%,-入力!$C$16),IF(入力!$C$17=2,ROUNDUP(地区標準卸価格!O861*ユーザ別掛け率!O861%,-入力!$C$16),IF(入力!$C$17=3,ROUND(地区標準卸価格!O861*ユーザ別掛け率!O861%,-入力!$C$16),""))),地区標準卸価格!O861))</f>
        <v/>
      </c>
      <c r="P861" s="757" t="s">
        <v>534</v>
      </c>
      <c r="Q861" s="758"/>
      <c r="R861" s="758"/>
      <c r="S861" s="758"/>
      <c r="T861" s="758"/>
      <c r="U861" s="758"/>
      <c r="V861" s="759"/>
      <c r="W861" s="265"/>
      <c r="X861" s="4"/>
    </row>
    <row r="862" spans="2:24" ht="24" customHeight="1">
      <c r="B862" s="732"/>
      <c r="C862" s="774"/>
      <c r="D862" s="763" t="s">
        <v>1652</v>
      </c>
      <c r="E862" s="764"/>
      <c r="F862" s="764"/>
      <c r="G862" s="765"/>
      <c r="H862" s="766" t="s">
        <v>2130</v>
      </c>
      <c r="I862" s="767"/>
      <c r="J862" s="767"/>
      <c r="K862" s="768"/>
      <c r="L862" s="769">
        <f>IF(地区標準卸価格!L862="","",IF(ISNUMBER(地区標準卸価格!L862),IF(入力!$C$17=1,ROUNDDOWN(地区標準卸価格!L862*ユーザ別掛け率!L862%,-入力!$C$16),IF(入力!$C$17=2,ROUNDUP(地区標準卸価格!L862*ユーザ別掛け率!L862%,-入力!$C$16),IF(入力!$C$17=3,ROUND(地区標準卸価格!L862*ユーザ別掛け率!L862%,-入力!$C$16),""))),地区標準卸価格!L862))</f>
        <v>69600</v>
      </c>
      <c r="M862" s="770" t="str">
        <f>IF(地区標準卸価格!M862="","",IF(ISNUMBER(地区標準卸価格!M862),IF(入力!$C$17=1,ROUNDDOWN(地区標準卸価格!M862*ユーザ別掛け率!M862%,-入力!$C$16),IF(入力!$C$17=2,ROUNDUP(地区標準卸価格!M862*ユーザ別掛け率!M862%,-入力!$C$16),IF(入力!$C$17=3,ROUND(地区標準卸価格!M862*ユーザ別掛け率!M862%,-入力!$C$16),""))),地区標準卸価格!M862))</f>
        <v/>
      </c>
      <c r="N862" s="770" t="str">
        <f>IF(地区標準卸価格!N862="","",IF(ISNUMBER(地区標準卸価格!N862),IF(入力!$C$17=1,ROUNDDOWN(地区標準卸価格!N862*ユーザ別掛け率!N862%,-入力!$C$16),IF(入力!$C$17=2,ROUNDUP(地区標準卸価格!N862*ユーザ別掛け率!N862%,-入力!$C$16),IF(入力!$C$17=3,ROUND(地区標準卸価格!N862*ユーザ別掛け率!N862%,-入力!$C$16),""))),地区標準卸価格!N862))</f>
        <v/>
      </c>
      <c r="O862" s="771" t="str">
        <f>IF(地区標準卸価格!O862="","",IF(ISNUMBER(地区標準卸価格!O862),IF(入力!$C$17=1,ROUNDDOWN(地区標準卸価格!O862*ユーザ別掛け率!O862%,-入力!$C$16),IF(入力!$C$17=2,ROUNDUP(地区標準卸価格!O862*ユーザ別掛け率!O862%,-入力!$C$16),IF(入力!$C$17=3,ROUND(地区標準卸価格!O862*ユーザ別掛け率!O862%,-入力!$C$16),""))),地区標準卸価格!O862))</f>
        <v/>
      </c>
      <c r="P862" s="766" t="s">
        <v>535</v>
      </c>
      <c r="Q862" s="767"/>
      <c r="R862" s="767"/>
      <c r="S862" s="767"/>
      <c r="T862" s="767"/>
      <c r="U862" s="767"/>
      <c r="V862" s="768"/>
      <c r="W862" s="265"/>
      <c r="X862" s="4"/>
    </row>
    <row r="863" spans="2:24" ht="24" customHeight="1">
      <c r="B863" s="732"/>
      <c r="C863" s="773">
        <v>40</v>
      </c>
      <c r="D863" s="713" t="s">
        <v>1516</v>
      </c>
      <c r="E863" s="714"/>
      <c r="F863" s="714"/>
      <c r="G863" s="715"/>
      <c r="H863" s="716" t="s">
        <v>1141</v>
      </c>
      <c r="I863" s="717"/>
      <c r="J863" s="717"/>
      <c r="K863" s="718"/>
      <c r="L863" s="719">
        <f>IF(地区標準卸価格!L863="","",IF(ISNUMBER(地区標準卸価格!L863),IF(入力!$C$17=1,ROUNDDOWN(地区標準卸価格!L863*ユーザ別掛け率!L863%,-入力!$C$16),IF(入力!$C$17=2,ROUNDUP(地区標準卸価格!L863*ユーザ別掛け率!L863%,-入力!$C$16),IF(入力!$C$17=3,ROUND(地区標準卸価格!L863*ユーザ別掛け率!L863%,-入力!$C$16),""))),地区標準卸価格!L863))</f>
        <v>57200</v>
      </c>
      <c r="M863" s="720" t="str">
        <f>IF(地区標準卸価格!M863="","",IF(ISNUMBER(地区標準卸価格!M863),IF(入力!$C$17=1,ROUNDDOWN(地区標準卸価格!M863*ユーザ別掛け率!M863%,-入力!$C$16),IF(入力!$C$17=2,ROUNDUP(地区標準卸価格!M863*ユーザ別掛け率!M863%,-入力!$C$16),IF(入力!$C$17=3,ROUND(地区標準卸価格!M863*ユーザ別掛け率!M863%,-入力!$C$16),""))),地区標準卸価格!M863))</f>
        <v/>
      </c>
      <c r="N863" s="720" t="str">
        <f>IF(地区標準卸価格!N863="","",IF(ISNUMBER(地区標準卸価格!N863),IF(入力!$C$17=1,ROUNDDOWN(地区標準卸価格!N863*ユーザ別掛け率!N863%,-入力!$C$16),IF(入力!$C$17=2,ROUNDUP(地区標準卸価格!N863*ユーザ別掛け率!N863%,-入力!$C$16),IF(入力!$C$17=3,ROUND(地区標準卸価格!N863*ユーザ別掛け率!N863%,-入力!$C$16),""))),地区標準卸価格!N863))</f>
        <v/>
      </c>
      <c r="O863" s="721" t="str">
        <f>IF(地区標準卸価格!O863="","",IF(ISNUMBER(地区標準卸価格!O863),IF(入力!$C$17=1,ROUNDDOWN(地区標準卸価格!O863*ユーザ別掛け率!O863%,-入力!$C$16),IF(入力!$C$17=2,ROUNDUP(地区標準卸価格!O863*ユーザ別掛け率!O863%,-入力!$C$16),IF(入力!$C$17=3,ROUND(地区標準卸価格!O863*ユーザ別掛け率!O863%,-入力!$C$16),""))),地区標準卸価格!O863))</f>
        <v/>
      </c>
      <c r="P863" s="716" t="s">
        <v>264</v>
      </c>
      <c r="Q863" s="717"/>
      <c r="R863" s="717"/>
      <c r="S863" s="717"/>
      <c r="T863" s="717"/>
      <c r="U863" s="717"/>
      <c r="V863" s="718"/>
      <c r="W863" s="265"/>
      <c r="X863" s="4"/>
    </row>
    <row r="864" spans="2:24" ht="24" customHeight="1">
      <c r="B864" s="732"/>
      <c r="C864" s="752"/>
      <c r="D864" s="754" t="s">
        <v>1196</v>
      </c>
      <c r="E864" s="755"/>
      <c r="F864" s="755"/>
      <c r="G864" s="756"/>
      <c r="H864" s="757" t="s">
        <v>1033</v>
      </c>
      <c r="I864" s="758"/>
      <c r="J864" s="758"/>
      <c r="K864" s="759"/>
      <c r="L864" s="760">
        <f>IF(地区標準卸価格!L864="","",IF(ISNUMBER(地区標準卸価格!L864),IF(入力!$C$17=1,ROUNDDOWN(地区標準卸価格!L864*ユーザ別掛け率!L864%,-入力!$C$16),IF(入力!$C$17=2,ROUNDUP(地区標準卸価格!L864*ユーザ別掛け率!L864%,-入力!$C$16),IF(入力!$C$17=3,ROUND(地区標準卸価格!L864*ユーザ別掛け率!L864%,-入力!$C$16),""))),地区標準卸価格!L864))</f>
        <v>57200</v>
      </c>
      <c r="M864" s="761" t="str">
        <f>IF(地区標準卸価格!M864="","",IF(ISNUMBER(地区標準卸価格!M864),IF(入力!$C$17=1,ROUNDDOWN(地区標準卸価格!M864*ユーザ別掛け率!M864%,-入力!$C$16),IF(入力!$C$17=2,ROUNDUP(地区標準卸価格!M864*ユーザ別掛け率!M864%,-入力!$C$16),IF(入力!$C$17=3,ROUND(地区標準卸価格!M864*ユーザ別掛け率!M864%,-入力!$C$16),""))),地区標準卸価格!M864))</f>
        <v/>
      </c>
      <c r="N864" s="761" t="str">
        <f>IF(地区標準卸価格!N864="","",IF(ISNUMBER(地区標準卸価格!N864),IF(入力!$C$17=1,ROUNDDOWN(地区標準卸価格!N864*ユーザ別掛け率!N864%,-入力!$C$16),IF(入力!$C$17=2,ROUNDUP(地区標準卸価格!N864*ユーザ別掛け率!N864%,-入力!$C$16),IF(入力!$C$17=3,ROUND(地区標準卸価格!N864*ユーザ別掛け率!N864%,-入力!$C$16),""))),地区標準卸価格!N864))</f>
        <v/>
      </c>
      <c r="O864" s="762" t="str">
        <f>IF(地区標準卸価格!O864="","",IF(ISNUMBER(地区標準卸価格!O864),IF(入力!$C$17=1,ROUNDDOWN(地区標準卸価格!O864*ユーザ別掛け率!O864%,-入力!$C$16),IF(入力!$C$17=2,ROUNDUP(地区標準卸価格!O864*ユーザ別掛け率!O864%,-入力!$C$16),IF(入力!$C$17=3,ROUND(地区標準卸価格!O864*ユーザ別掛け率!O864%,-入力!$C$16),""))),地区標準卸価格!O864))</f>
        <v/>
      </c>
      <c r="P864" s="757" t="s">
        <v>387</v>
      </c>
      <c r="Q864" s="758"/>
      <c r="R864" s="758"/>
      <c r="S864" s="758"/>
      <c r="T864" s="758"/>
      <c r="U864" s="758"/>
      <c r="V864" s="759"/>
      <c r="W864" s="265"/>
      <c r="X864" s="4"/>
    </row>
    <row r="865" spans="2:27" ht="24" customHeight="1">
      <c r="B865" s="732"/>
      <c r="C865" s="752"/>
      <c r="D865" s="775" t="s">
        <v>1177</v>
      </c>
      <c r="E865" s="776"/>
      <c r="F865" s="776"/>
      <c r="G865" s="777"/>
      <c r="H865" s="787" t="s">
        <v>2130</v>
      </c>
      <c r="I865" s="788"/>
      <c r="J865" s="788"/>
      <c r="K865" s="789"/>
      <c r="L865" s="790">
        <f>IF(地区標準卸価格!L865="","",IF(ISNUMBER(地区標準卸価格!L865),IF(入力!$C$17=1,ROUNDDOWN(地区標準卸価格!L865*ユーザ別掛け率!L865%,-入力!$C$16),IF(入力!$C$17=2,ROUNDUP(地区標準卸価格!L865*ユーザ別掛け率!L865%,-入力!$C$16),IF(入力!$C$17=3,ROUND(地区標準卸価格!L865*ユーザ別掛け率!L865%,-入力!$C$16),""))),地区標準卸価格!L865))</f>
        <v>60800</v>
      </c>
      <c r="M865" s="791" t="str">
        <f>IF(地区標準卸価格!M865="","",IF(ISNUMBER(地区標準卸価格!M865),IF(入力!$C$17=1,ROUNDDOWN(地区標準卸価格!M865*ユーザ別掛け率!M865%,-入力!$C$16),IF(入力!$C$17=2,ROUNDUP(地区標準卸価格!M865*ユーザ別掛け率!M865%,-入力!$C$16),IF(入力!$C$17=3,ROUND(地区標準卸価格!M865*ユーザ別掛け率!M865%,-入力!$C$16),""))),地区標準卸価格!M865))</f>
        <v/>
      </c>
      <c r="N865" s="791" t="str">
        <f>IF(地区標準卸価格!N865="","",IF(ISNUMBER(地区標準卸価格!N865),IF(入力!$C$17=1,ROUNDDOWN(地区標準卸価格!N865*ユーザ別掛け率!N865%,-入力!$C$16),IF(入力!$C$17=2,ROUNDUP(地区標準卸価格!N865*ユーザ別掛け率!N865%,-入力!$C$16),IF(入力!$C$17=3,ROUND(地区標準卸価格!N865*ユーザ別掛け率!N865%,-入力!$C$16),""))),地区標準卸価格!N865))</f>
        <v/>
      </c>
      <c r="O865" s="792" t="str">
        <f>IF(地区標準卸価格!O865="","",IF(ISNUMBER(地区標準卸価格!O865),IF(入力!$C$17=1,ROUNDDOWN(地区標準卸価格!O865*ユーザ別掛け率!O865%,-入力!$C$16),IF(入力!$C$17=2,ROUNDUP(地区標準卸価格!O865*ユーザ別掛け率!O865%,-入力!$C$16),IF(入力!$C$17=3,ROUND(地区標準卸価格!O865*ユーザ別掛け率!O865%,-入力!$C$16),""))),地区標準卸価格!O865))</f>
        <v/>
      </c>
      <c r="P865" s="787" t="s">
        <v>535</v>
      </c>
      <c r="Q865" s="788"/>
      <c r="R865" s="788"/>
      <c r="S865" s="788"/>
      <c r="T865" s="788"/>
      <c r="U865" s="788"/>
      <c r="V865" s="789"/>
      <c r="W865" s="265"/>
      <c r="X865" s="4"/>
    </row>
    <row r="866" spans="2:27" ht="24" customHeight="1">
      <c r="B866" s="732"/>
      <c r="C866" s="379">
        <v>45</v>
      </c>
      <c r="D866" s="743" t="s">
        <v>866</v>
      </c>
      <c r="E866" s="744"/>
      <c r="F866" s="744"/>
      <c r="G866" s="745"/>
      <c r="H866" s="746" t="s">
        <v>1142</v>
      </c>
      <c r="I866" s="747"/>
      <c r="J866" s="747"/>
      <c r="K866" s="748"/>
      <c r="L866" s="749">
        <f>IF(地区標準卸価格!L866="","",IF(ISNUMBER(地区標準卸価格!L866),IF(入力!$C$17=1,ROUNDDOWN(地区標準卸価格!L866*ユーザ別掛け率!L866%,-入力!$C$16),IF(入力!$C$17=2,ROUNDUP(地区標準卸価格!L866*ユーザ別掛け率!L866%,-入力!$C$16),IF(入力!$C$17=3,ROUND(地区標準卸価格!L866*ユーザ別掛け率!L866%,-入力!$C$16),""))),地区標準卸価格!L866))</f>
        <v>55400</v>
      </c>
      <c r="M866" s="750" t="str">
        <f>IF(地区標準卸価格!M866="","",IF(ISNUMBER(地区標準卸価格!M866),IF(入力!$C$17=1,ROUNDDOWN(地区標準卸価格!M866*ユーザ別掛け率!M866%,-入力!$C$16),IF(入力!$C$17=2,ROUNDUP(地区標準卸価格!M866*ユーザ別掛け率!M866%,-入力!$C$16),IF(入力!$C$17=3,ROUND(地区標準卸価格!M866*ユーザ別掛け率!M866%,-入力!$C$16),""))),地区標準卸価格!M866))</f>
        <v/>
      </c>
      <c r="N866" s="750" t="str">
        <f>IF(地区標準卸価格!N866="","",IF(ISNUMBER(地区標準卸価格!N866),IF(入力!$C$17=1,ROUNDDOWN(地区標準卸価格!N866*ユーザ別掛け率!N866%,-入力!$C$16),IF(入力!$C$17=2,ROUNDUP(地区標準卸価格!N866*ユーザ別掛け率!N866%,-入力!$C$16),IF(入力!$C$17=3,ROUND(地区標準卸価格!N866*ユーザ別掛け率!N866%,-入力!$C$16),""))),地区標準卸価格!N866))</f>
        <v/>
      </c>
      <c r="O866" s="751" t="str">
        <f>IF(地区標準卸価格!O866="","",IF(ISNUMBER(地区標準卸価格!O866),IF(入力!$C$17=1,ROUNDDOWN(地区標準卸価格!O866*ユーザ別掛け率!O866%,-入力!$C$16),IF(入力!$C$17=2,ROUNDUP(地区標準卸価格!O866*ユーザ別掛け率!O866%,-入力!$C$16),IF(入力!$C$17=3,ROUND(地区標準卸価格!O866*ユーザ別掛け率!O866%,-入力!$C$16),""))),地区標準卸価格!O866))</f>
        <v/>
      </c>
      <c r="P866" s="746" t="s">
        <v>388</v>
      </c>
      <c r="Q866" s="747"/>
      <c r="R866" s="747"/>
      <c r="S866" s="747"/>
      <c r="T866" s="747"/>
      <c r="U866" s="747"/>
      <c r="V866" s="748"/>
      <c r="W866" s="265"/>
      <c r="X866" s="4"/>
    </row>
    <row r="867" spans="2:27" ht="24" customHeight="1" thickBot="1">
      <c r="B867" s="732"/>
      <c r="C867" s="290">
        <v>50</v>
      </c>
      <c r="D867" s="796" t="s">
        <v>2127</v>
      </c>
      <c r="E867" s="797"/>
      <c r="F867" s="797"/>
      <c r="G867" s="798"/>
      <c r="H867" s="778" t="s">
        <v>1032</v>
      </c>
      <c r="I867" s="779"/>
      <c r="J867" s="779"/>
      <c r="K867" s="780"/>
      <c r="L867" s="793">
        <f>IF(地区標準卸価格!L867="","",IF(ISNUMBER(地区標準卸価格!L867),IF(入力!$C$17=1,ROUNDDOWN(地区標準卸価格!L867*ユーザ別掛け率!L867%,-入力!$C$16),IF(入力!$C$17=2,ROUNDUP(地区標準卸価格!L867*ユーザ別掛け率!L867%,-入力!$C$16),IF(入力!$C$17=3,ROUND(地区標準卸価格!L867*ユーザ別掛け率!L867%,-入力!$C$16),""))),地区標準卸価格!L867))</f>
        <v>49200</v>
      </c>
      <c r="M867" s="794" t="str">
        <f>IF(地区標準卸価格!M867="","",IF(ISNUMBER(地区標準卸価格!M867),IF(入力!$C$17=1,ROUNDDOWN(地区標準卸価格!M867*ユーザ別掛け率!M867%,-入力!$C$16),IF(入力!$C$17=2,ROUNDUP(地区標準卸価格!M867*ユーザ別掛け率!M867%,-入力!$C$16),IF(入力!$C$17=3,ROUND(地区標準卸価格!M867*ユーザ別掛け率!M867%,-入力!$C$16),""))),地区標準卸価格!M867))</f>
        <v/>
      </c>
      <c r="N867" s="794" t="str">
        <f>IF(地区標準卸価格!N867="","",IF(ISNUMBER(地区標準卸価格!N867),IF(入力!$C$17=1,ROUNDDOWN(地区標準卸価格!N867*ユーザ別掛け率!N867%,-入力!$C$16),IF(入力!$C$17=2,ROUNDUP(地区標準卸価格!N867*ユーザ別掛け率!N867%,-入力!$C$16),IF(入力!$C$17=3,ROUND(地区標準卸価格!N867*ユーザ別掛け率!N867%,-入力!$C$16),""))),地区標準卸価格!N867))</f>
        <v/>
      </c>
      <c r="O867" s="795" t="str">
        <f>IF(地区標準卸価格!O867="","",IF(ISNUMBER(地区標準卸価格!O867),IF(入力!$C$17=1,ROUNDDOWN(地区標準卸価格!O867*ユーザ別掛け率!O867%,-入力!$C$16),IF(入力!$C$17=2,ROUNDUP(地区標準卸価格!O867*ユーザ別掛け率!O867%,-入力!$C$16),IF(入力!$C$17=3,ROUND(地区標準卸価格!O867*ユーザ別掛け率!O867%,-入力!$C$16),""))),地区標準卸価格!O867))</f>
        <v/>
      </c>
      <c r="P867" s="778" t="s">
        <v>278</v>
      </c>
      <c r="Q867" s="779"/>
      <c r="R867" s="779"/>
      <c r="S867" s="779"/>
      <c r="T867" s="779"/>
      <c r="U867" s="779"/>
      <c r="V867" s="780"/>
      <c r="W867" s="265"/>
      <c r="X867" s="4"/>
    </row>
    <row r="868" spans="2:27" ht="24" customHeight="1">
      <c r="B868" s="731">
        <v>18</v>
      </c>
      <c r="C868" s="772">
        <v>40</v>
      </c>
      <c r="D868" s="713" t="s">
        <v>1176</v>
      </c>
      <c r="E868" s="714"/>
      <c r="F868" s="714"/>
      <c r="G868" s="715"/>
      <c r="H868" s="716" t="s">
        <v>1143</v>
      </c>
      <c r="I868" s="717"/>
      <c r="J868" s="717"/>
      <c r="K868" s="718"/>
      <c r="L868" s="719">
        <f>IF(地区標準卸価格!L868="","",IF(ISNUMBER(地区標準卸価格!L868),IF(入力!$C$17=1,ROUNDDOWN(地区標準卸価格!L868*ユーザ別掛け率!L868%,-入力!$C$16),IF(入力!$C$17=2,ROUNDUP(地区標準卸価格!L868*ユーザ別掛け率!L868%,-入力!$C$16),IF(入力!$C$17=3,ROUND(地区標準卸価格!L868*ユーザ別掛け率!L868%,-入力!$C$16),""))),地区標準卸価格!L868))</f>
        <v>51100</v>
      </c>
      <c r="M868" s="720" t="str">
        <f>IF(地区標準卸価格!M868="","",IF(ISNUMBER(地区標準卸価格!M868),IF(入力!$C$17=1,ROUNDDOWN(地区標準卸価格!M868*ユーザ別掛け率!M868%,-入力!$C$16),IF(入力!$C$17=2,ROUNDUP(地区標準卸価格!M868*ユーザ別掛け率!M868%,-入力!$C$16),IF(入力!$C$17=3,ROUND(地区標準卸価格!M868*ユーザ別掛け率!M868%,-入力!$C$16),""))),地区標準卸価格!M868))</f>
        <v/>
      </c>
      <c r="N868" s="720" t="str">
        <f>IF(地区標準卸価格!N868="","",IF(ISNUMBER(地区標準卸価格!N868),IF(入力!$C$17=1,ROUNDDOWN(地区標準卸価格!N868*ユーザ別掛け率!N868%,-入力!$C$16),IF(入力!$C$17=2,ROUNDUP(地区標準卸価格!N868*ユーザ別掛け率!N868%,-入力!$C$16),IF(入力!$C$17=3,ROUND(地区標準卸価格!N868*ユーザ別掛け率!N868%,-入力!$C$16),""))),地区標準卸価格!N868))</f>
        <v/>
      </c>
      <c r="O868" s="721" t="str">
        <f>IF(地区標準卸価格!O868="","",IF(ISNUMBER(地区標準卸価格!O868),IF(入力!$C$17=1,ROUNDDOWN(地区標準卸価格!O868*ユーザ別掛け率!O868%,-入力!$C$16),IF(入力!$C$17=2,ROUNDUP(地区標準卸価格!O868*ユーザ別掛け率!O868%,-入力!$C$16),IF(入力!$C$17=3,ROUND(地区標準卸価格!O868*ユーザ別掛け率!O868%,-入力!$C$16),""))),地区標準卸価格!O868))</f>
        <v/>
      </c>
      <c r="P868" s="716" t="s">
        <v>269</v>
      </c>
      <c r="Q868" s="717"/>
      <c r="R868" s="717"/>
      <c r="S868" s="717"/>
      <c r="T868" s="717"/>
      <c r="U868" s="717"/>
      <c r="V868" s="718"/>
      <c r="W868" s="265"/>
      <c r="X868" s="4"/>
    </row>
    <row r="869" spans="2:27" ht="24" customHeight="1" thickBot="1">
      <c r="B869" s="733"/>
      <c r="C869" s="753"/>
      <c r="D869" s="722" t="s">
        <v>2128</v>
      </c>
      <c r="E869" s="723"/>
      <c r="F869" s="723"/>
      <c r="G869" s="724"/>
      <c r="H869" s="725" t="s">
        <v>151</v>
      </c>
      <c r="I869" s="726"/>
      <c r="J869" s="726"/>
      <c r="K869" s="727"/>
      <c r="L869" s="728">
        <f>IF(地区標準卸価格!L869="","",IF(ISNUMBER(地区標準卸価格!L869),IF(入力!$C$17=1,ROUNDDOWN(地区標準卸価格!L869*ユーザ別掛け率!L869%,-入力!$C$16),IF(入力!$C$17=2,ROUNDUP(地区標準卸価格!L869*ユーザ別掛け率!L869%,-入力!$C$16),IF(入力!$C$17=3,ROUND(地区標準卸価格!L869*ユーザ別掛け率!L869%,-入力!$C$16),""))),地区標準卸価格!L869))</f>
        <v>50200</v>
      </c>
      <c r="M869" s="729" t="str">
        <f>IF(地区標準卸価格!M869="","",IF(ISNUMBER(地区標準卸価格!M869),IF(入力!$C$17=1,ROUNDDOWN(地区標準卸価格!M869*ユーザ別掛け率!M869%,-入力!$C$16),IF(入力!$C$17=2,ROUNDUP(地区標準卸価格!M869*ユーザ別掛け率!M869%,-入力!$C$16),IF(入力!$C$17=3,ROUND(地区標準卸価格!M869*ユーザ別掛け率!M869%,-入力!$C$16),""))),地区標準卸価格!M869))</f>
        <v/>
      </c>
      <c r="N869" s="729" t="str">
        <f>IF(地区標準卸価格!N869="","",IF(ISNUMBER(地区標準卸価格!N869),IF(入力!$C$17=1,ROUNDDOWN(地区標準卸価格!N869*ユーザ別掛け率!N869%,-入力!$C$16),IF(入力!$C$17=2,ROUNDUP(地区標準卸価格!N869*ユーザ別掛け率!N869%,-入力!$C$16),IF(入力!$C$17=3,ROUND(地区標準卸価格!N869*ユーザ別掛け率!N869%,-入力!$C$16),""))),地区標準卸価格!N869))</f>
        <v/>
      </c>
      <c r="O869" s="730" t="str">
        <f>IF(地区標準卸価格!O869="","",IF(ISNUMBER(地区標準卸価格!O869),IF(入力!$C$17=1,ROUNDDOWN(地区標準卸価格!O869*ユーザ別掛け率!O869%,-入力!$C$16),IF(入力!$C$17=2,ROUNDUP(地区標準卸価格!O869*ユーザ別掛け率!O869%,-入力!$C$16),IF(入力!$C$17=3,ROUND(地区標準卸価格!O869*ユーザ別掛け率!O869%,-入力!$C$16),""))),地区標準卸価格!O869))</f>
        <v/>
      </c>
      <c r="P869" s="725" t="s">
        <v>263</v>
      </c>
      <c r="Q869" s="726"/>
      <c r="R869" s="726"/>
      <c r="S869" s="726"/>
      <c r="T869" s="726"/>
      <c r="U869" s="726"/>
      <c r="V869" s="727"/>
      <c r="W869" s="265"/>
      <c r="X869" s="4"/>
    </row>
    <row r="870" spans="2:27" ht="94.5" customHeight="1">
      <c r="B870" s="545" t="s">
        <v>2132</v>
      </c>
      <c r="C870" s="545"/>
      <c r="D870" s="545"/>
      <c r="E870" s="545"/>
      <c r="F870" s="545"/>
      <c r="G870" s="545"/>
      <c r="H870" s="545"/>
      <c r="I870" s="545"/>
      <c r="J870" s="545"/>
      <c r="K870" s="545"/>
      <c r="L870" s="545"/>
      <c r="M870" s="545"/>
      <c r="N870" s="545"/>
      <c r="O870" s="545"/>
      <c r="P870" s="545"/>
      <c r="Q870" s="545"/>
      <c r="R870" s="545"/>
      <c r="S870" s="545"/>
      <c r="T870" s="545"/>
      <c r="U870" s="545"/>
      <c r="V870" s="545"/>
      <c r="W870" s="122"/>
      <c r="X870" s="122"/>
    </row>
    <row r="871" spans="2:27" ht="13.5" customHeight="1">
      <c r="B871" s="39"/>
    </row>
    <row r="872" spans="2:27" ht="14.25" customHeight="1" thickBot="1">
      <c r="B872" s="39"/>
    </row>
    <row r="873" spans="2:27" ht="25.5" customHeight="1" thickTop="1" thickBot="1">
      <c r="B873" s="518" t="s">
        <v>532</v>
      </c>
      <c r="C873" s="519"/>
      <c r="D873" s="519"/>
      <c r="E873" s="519"/>
      <c r="F873" s="519"/>
      <c r="G873" s="519"/>
      <c r="H873" s="519"/>
      <c r="I873" s="519"/>
      <c r="J873" s="519"/>
      <c r="K873" s="519"/>
      <c r="L873" s="519"/>
      <c r="M873" s="519"/>
      <c r="N873" s="519"/>
      <c r="O873" s="519"/>
      <c r="P873" s="519"/>
      <c r="Q873" s="519"/>
      <c r="R873" s="519"/>
      <c r="S873" s="519"/>
      <c r="T873" s="519"/>
      <c r="U873" s="519"/>
      <c r="V873" s="519"/>
      <c r="W873" s="519"/>
      <c r="X873" s="519"/>
      <c r="Y873" s="519"/>
      <c r="Z873" s="519"/>
      <c r="AA873" s="520"/>
    </row>
    <row r="874" spans="2:27" ht="14.25" customHeight="1" thickTop="1">
      <c r="B874" s="24"/>
      <c r="C874" s="24"/>
      <c r="D874" s="24"/>
      <c r="E874" s="24"/>
      <c r="F874" s="82"/>
      <c r="G874" s="24"/>
      <c r="H874" s="82"/>
      <c r="I874" s="24"/>
      <c r="J874" s="82"/>
      <c r="K874" s="24"/>
      <c r="L874" s="82"/>
      <c r="M874" s="24"/>
      <c r="N874" s="82"/>
      <c r="O874" s="24"/>
      <c r="P874" s="82"/>
      <c r="Q874" s="24"/>
      <c r="R874" s="82"/>
      <c r="S874" s="24"/>
      <c r="T874" s="82"/>
      <c r="U874" s="24"/>
      <c r="V874" s="82"/>
      <c r="W874" s="24"/>
      <c r="X874" s="82"/>
      <c r="Y874" s="24"/>
    </row>
    <row r="875" spans="2:27" s="239" customFormat="1" ht="20.100000000000001" customHeight="1" thickBot="1">
      <c r="B875" s="238" t="s">
        <v>1381</v>
      </c>
      <c r="F875" s="240"/>
      <c r="H875" s="240"/>
      <c r="J875" s="240"/>
      <c r="L875" s="240"/>
      <c r="N875" s="240"/>
      <c r="P875" s="240"/>
      <c r="R875" s="240"/>
      <c r="T875" s="240"/>
      <c r="V875" s="240"/>
      <c r="X875" s="240"/>
    </row>
    <row r="876" spans="2:27" ht="20.100000000000001" customHeight="1" thickBot="1">
      <c r="B876" s="531" t="s">
        <v>536</v>
      </c>
      <c r="C876" s="532"/>
      <c r="D876" s="532"/>
      <c r="E876" s="532"/>
      <c r="F876" s="532"/>
      <c r="G876" s="532"/>
      <c r="H876" s="532"/>
      <c r="I876" s="532"/>
      <c r="J876" s="532"/>
      <c r="K876" s="532"/>
      <c r="L876" s="532"/>
      <c r="M876" s="532"/>
      <c r="N876" s="532"/>
      <c r="O876" s="532"/>
      <c r="P876" s="532"/>
      <c r="Q876" s="532"/>
      <c r="R876" s="532"/>
      <c r="S876" s="532"/>
      <c r="T876" s="532"/>
      <c r="U876" s="532"/>
      <c r="V876" s="533"/>
      <c r="X876" s="4"/>
    </row>
    <row r="877" spans="2:27" ht="15" customHeight="1" thickBot="1">
      <c r="B877" s="709" t="s">
        <v>42</v>
      </c>
      <c r="C877" s="710" t="s">
        <v>0</v>
      </c>
      <c r="D877" s="710" t="s">
        <v>524</v>
      </c>
      <c r="E877" s="710"/>
      <c r="F877" s="710"/>
      <c r="G877" s="710"/>
      <c r="H877" s="710" t="s">
        <v>491</v>
      </c>
      <c r="I877" s="710"/>
      <c r="J877" s="710"/>
      <c r="K877" s="710"/>
      <c r="L877" s="710"/>
      <c r="M877" s="710"/>
      <c r="N877" s="710"/>
      <c r="O877" s="710"/>
      <c r="P877" s="710" t="s">
        <v>43</v>
      </c>
      <c r="Q877" s="710"/>
      <c r="R877" s="710"/>
      <c r="S877" s="710"/>
      <c r="T877" s="710"/>
      <c r="U877" s="710"/>
      <c r="V877" s="710"/>
      <c r="X877" s="4"/>
    </row>
    <row r="878" spans="2:27" ht="15" customHeight="1" thickBot="1">
      <c r="B878" s="709"/>
      <c r="C878" s="710"/>
      <c r="D878" s="710"/>
      <c r="E878" s="710"/>
      <c r="F878" s="710"/>
      <c r="G878" s="710"/>
      <c r="H878" s="710"/>
      <c r="I878" s="710"/>
      <c r="J878" s="710"/>
      <c r="K878" s="710"/>
      <c r="L878" s="710"/>
      <c r="M878" s="710"/>
      <c r="N878" s="710"/>
      <c r="O878" s="710"/>
      <c r="P878" s="710"/>
      <c r="Q878" s="710"/>
      <c r="R878" s="710"/>
      <c r="S878" s="710"/>
      <c r="T878" s="710"/>
      <c r="U878" s="710"/>
      <c r="V878" s="710"/>
      <c r="X878" s="4"/>
    </row>
    <row r="879" spans="2:27" ht="23.1" customHeight="1">
      <c r="B879" s="731">
        <v>18</v>
      </c>
      <c r="C879" s="524">
        <v>45</v>
      </c>
      <c r="D879" s="800" t="s">
        <v>702</v>
      </c>
      <c r="E879" s="801"/>
      <c r="F879" s="801"/>
      <c r="G879" s="802"/>
      <c r="H879" s="800" t="s">
        <v>1141</v>
      </c>
      <c r="I879" s="801"/>
      <c r="J879" s="801"/>
      <c r="K879" s="802"/>
      <c r="L879" s="803">
        <f>IF(地区標準卸価格!L879="","",IF(ISNUMBER(地区標準卸価格!L879),IF(入力!$C$17=1,ROUNDDOWN(地区標準卸価格!L879*ユーザ別掛け率!L879%,-入力!$C$16),IF(入力!$C$17=2,ROUNDUP(地区標準卸価格!L879*ユーザ別掛け率!L879%,-入力!$C$16),IF(入力!$C$17=3,ROUND(地区標準卸価格!L879*ユーザ別掛け率!L879%,-入力!$C$16),""))),地区標準卸価格!L879))</f>
        <v>45100</v>
      </c>
      <c r="M879" s="804" t="str">
        <f>IF(地区標準卸価格!M879="","",IF(ISNUMBER(地区標準卸価格!M879),IF(入力!$C$17=1,ROUNDDOWN(地区標準卸価格!M879*ユーザ別掛け率!M879%,-入力!$C$16),IF(入力!$C$17=2,ROUNDUP(地区標準卸価格!M879*ユーザ別掛け率!M879%,-入力!$C$16),IF(入力!$C$17=3,ROUND(地区標準卸価格!M879*ユーザ別掛け率!M879%,-入力!$C$16),""))),地区標準卸価格!M879))</f>
        <v/>
      </c>
      <c r="N879" s="804" t="str">
        <f>IF(地区標準卸価格!N879="","",IF(ISNUMBER(地区標準卸価格!N879),IF(入力!$C$17=1,ROUNDDOWN(地区標準卸価格!N879*ユーザ別掛け率!N879%,-入力!$C$16),IF(入力!$C$17=2,ROUNDUP(地区標準卸価格!N879*ユーザ別掛け率!N879%,-入力!$C$16),IF(入力!$C$17=3,ROUND(地区標準卸価格!N879*ユーザ別掛け率!N879%,-入力!$C$16),""))),地区標準卸価格!N879))</f>
        <v/>
      </c>
      <c r="O879" s="805" t="str">
        <f>IF(地区標準卸価格!O879="","",IF(ISNUMBER(地区標準卸価格!O879),IF(入力!$C$17=1,ROUNDDOWN(地区標準卸価格!O879*ユーザ別掛け率!O879%,-入力!$C$16),IF(入力!$C$17=2,ROUNDUP(地区標準卸価格!O879*ユーザ別掛け率!O879%,-入力!$C$16),IF(入力!$C$17=3,ROUND(地区標準卸価格!O879*ユーザ別掛け率!O879%,-入力!$C$16),""))),地区標準卸価格!O879))</f>
        <v/>
      </c>
      <c r="P879" s="800" t="s">
        <v>264</v>
      </c>
      <c r="Q879" s="801"/>
      <c r="R879" s="801"/>
      <c r="S879" s="801"/>
      <c r="T879" s="801"/>
      <c r="U879" s="801"/>
      <c r="V879" s="802"/>
      <c r="W879" s="265"/>
      <c r="X879" s="4"/>
    </row>
    <row r="880" spans="2:27" ht="23.1" customHeight="1">
      <c r="B880" s="732"/>
      <c r="C880" s="799"/>
      <c r="D880" s="766" t="s">
        <v>703</v>
      </c>
      <c r="E880" s="767"/>
      <c r="F880" s="767"/>
      <c r="G880" s="768"/>
      <c r="H880" s="766" t="s">
        <v>1140</v>
      </c>
      <c r="I880" s="767"/>
      <c r="J880" s="767"/>
      <c r="K880" s="768"/>
      <c r="L880" s="769">
        <f>IF(地区標準卸価格!L880="","",IF(ISNUMBER(地区標準卸価格!L880),IF(入力!$C$17=1,ROUNDDOWN(地区標準卸価格!L880*ユーザ別掛け率!L880%,-入力!$C$16),IF(入力!$C$17=2,ROUNDUP(地区標準卸価格!L880*ユーザ別掛け率!L880%,-入力!$C$16),IF(入力!$C$17=3,ROUND(地区標準卸価格!L880*ユーザ別掛け率!L880%,-入力!$C$16),""))),地区標準卸価格!L880))</f>
        <v>57800</v>
      </c>
      <c r="M880" s="770" t="str">
        <f>IF(地区標準卸価格!M880="","",IF(ISNUMBER(地区標準卸価格!M880),IF(入力!$C$17=1,ROUNDDOWN(地区標準卸価格!M880*ユーザ別掛け率!M880%,-入力!$C$16),IF(入力!$C$17=2,ROUNDUP(地区標準卸価格!M880*ユーザ別掛け率!M880%,-入力!$C$16),IF(入力!$C$17=3,ROUND(地区標準卸価格!M880*ユーザ別掛け率!M880%,-入力!$C$16),""))),地区標準卸価格!M880))</f>
        <v/>
      </c>
      <c r="N880" s="770" t="str">
        <f>IF(地区標準卸価格!N880="","",IF(ISNUMBER(地区標準卸価格!N880),IF(入力!$C$17=1,ROUNDDOWN(地区標準卸価格!N880*ユーザ別掛け率!N880%,-入力!$C$16),IF(入力!$C$17=2,ROUNDUP(地区標準卸価格!N880*ユーザ別掛け率!N880%,-入力!$C$16),IF(入力!$C$17=3,ROUND(地区標準卸価格!N880*ユーザ別掛け率!N880%,-入力!$C$16),""))),地区標準卸価格!N880))</f>
        <v/>
      </c>
      <c r="O880" s="771" t="str">
        <f>IF(地区標準卸価格!O880="","",IF(ISNUMBER(地区標準卸価格!O880),IF(入力!$C$17=1,ROUNDDOWN(地区標準卸価格!O880*ユーザ別掛け率!O880%,-入力!$C$16),IF(入力!$C$17=2,ROUNDUP(地区標準卸価格!O880*ユーザ別掛け率!O880%,-入力!$C$16),IF(入力!$C$17=3,ROUND(地区標準卸価格!O880*ユーザ別掛け率!O880%,-入力!$C$16),""))),地区標準卸価格!O880))</f>
        <v/>
      </c>
      <c r="P880" s="766" t="s">
        <v>266</v>
      </c>
      <c r="Q880" s="767"/>
      <c r="R880" s="767"/>
      <c r="S880" s="767"/>
      <c r="T880" s="767"/>
      <c r="U880" s="767"/>
      <c r="V880" s="768"/>
      <c r="W880" s="265"/>
      <c r="X880" s="4"/>
    </row>
    <row r="881" spans="2:24" ht="23.1" customHeight="1">
      <c r="B881" s="732"/>
      <c r="C881" s="809">
        <v>50</v>
      </c>
      <c r="D881" s="810" t="s">
        <v>867</v>
      </c>
      <c r="E881" s="811"/>
      <c r="F881" s="811"/>
      <c r="G881" s="812"/>
      <c r="H881" s="787" t="s">
        <v>1042</v>
      </c>
      <c r="I881" s="788"/>
      <c r="J881" s="788"/>
      <c r="K881" s="789"/>
      <c r="L881" s="813">
        <f>IF(地区標準卸価格!L881="","",IF(ISNUMBER(地区標準卸価格!L881),IF(入力!$E$17=1,ROUNDDOWN(地区標準卸価格!L881*ユーザ別掛け率!L881%,-入力!$E$16),IF(入力!$E$17=2,ROUNDUP(地区標準卸価格!L881*ユーザ別掛け率!L881%,-入力!$E$16),IF(入力!$E$17=3,ROUND(地区標準卸価格!L881*ユーザ別掛け率!L881%,-入力!$E$16),""))),地区標準卸価格!L881))</f>
        <v>32800</v>
      </c>
      <c r="M881" s="814" t="str">
        <f>IF(地区標準卸価格!M881="","",IF(ISNUMBER(地区標準卸価格!M881),IF(入力!$E$17=1,ROUNDDOWN(地区標準卸価格!M881*ユーザ別掛け率!M881%,-入力!$E$16),IF(入力!$E$17=2,ROUNDUP(地区標準卸価格!M881*ユーザ別掛け率!M881%,-入力!$E$16),IF(入力!$E$17=3,ROUND(地区標準卸価格!M881*ユーザ別掛け率!M881%,-入力!$E$16),""))),地区標準卸価格!M881))</f>
        <v/>
      </c>
      <c r="N881" s="814" t="str">
        <f>IF(地区標準卸価格!N881="","",IF(ISNUMBER(地区標準卸価格!N881),IF(入力!$E$17=1,ROUNDDOWN(地区標準卸価格!N881*ユーザ別掛け率!N881%,-入力!$E$16),IF(入力!$E$17=2,ROUNDUP(地区標準卸価格!N881*ユーザ別掛け率!N881%,-入力!$E$16),IF(入力!$E$17=3,ROUND(地区標準卸価格!N881*ユーザ別掛け率!N881%,-入力!$E$16),""))),地区標準卸価格!N881))</f>
        <v/>
      </c>
      <c r="O881" s="815" t="str">
        <f>IF(地区標準卸価格!O881="","",IF(ISNUMBER(地区標準卸価格!O881),IF(入力!$E$17=1,ROUNDDOWN(地区標準卸価格!O881*ユーザ別掛け率!O881%,-入力!$E$16),IF(入力!$E$17=2,ROUNDUP(地区標準卸価格!O881*ユーザ別掛け率!O881%,-入力!$E$16),IF(入力!$E$17=3,ROUND(地区標準卸価格!O881*ユーザ別掛け率!O881%,-入力!$E$16),""))),地区標準卸価格!O881))</f>
        <v/>
      </c>
      <c r="P881" s="810" t="s">
        <v>871</v>
      </c>
      <c r="Q881" s="811"/>
      <c r="R881" s="811"/>
      <c r="S881" s="811"/>
      <c r="T881" s="811"/>
      <c r="U881" s="811"/>
      <c r="V881" s="812"/>
      <c r="W881" s="265"/>
      <c r="X881" s="4"/>
    </row>
    <row r="882" spans="2:24" ht="23.1" customHeight="1">
      <c r="B882" s="732"/>
      <c r="C882" s="525"/>
      <c r="D882" s="757" t="s">
        <v>868</v>
      </c>
      <c r="E882" s="758"/>
      <c r="F882" s="758"/>
      <c r="G882" s="759"/>
      <c r="H882" s="757" t="s">
        <v>1144</v>
      </c>
      <c r="I882" s="758"/>
      <c r="J882" s="758"/>
      <c r="K882" s="759"/>
      <c r="L882" s="760">
        <f>IF(地区標準卸価格!L882="","",IF(ISNUMBER(地区標準卸価格!L882),IF(入力!$C$17=1,ROUNDDOWN(地区標準卸価格!L882*ユーザ別掛け率!L882%,-入力!$C$16),IF(入力!$C$17=2,ROUNDUP(地区標準卸価格!L882*ユーザ別掛け率!L882%,-入力!$C$16),IF(入力!$C$17=3,ROUND(地区標準卸価格!L882*ユーザ別掛け率!L882%,-入力!$C$16),""))),地区標準卸価格!L882))</f>
        <v>46300</v>
      </c>
      <c r="M882" s="761" t="str">
        <f>IF(地区標準卸価格!M882="","",IF(ISNUMBER(地区標準卸価格!M882),IF(入力!$C$17=1,ROUNDDOWN(地区標準卸価格!M882*ユーザ別掛け率!M882%,-入力!$C$16),IF(入力!$C$17=2,ROUNDUP(地区標準卸価格!M882*ユーザ別掛け率!M882%,-入力!$C$16),IF(入力!$C$17=3,ROUND(地区標準卸価格!M882*ユーザ別掛け率!M882%,-入力!$C$16),""))),地区標準卸価格!M882))</f>
        <v/>
      </c>
      <c r="N882" s="761" t="str">
        <f>IF(地区標準卸価格!N882="","",IF(ISNUMBER(地区標準卸価格!N882),IF(入力!$C$17=1,ROUNDDOWN(地区標準卸価格!N882*ユーザ別掛け率!N882%,-入力!$C$16),IF(入力!$C$17=2,ROUNDUP(地区標準卸価格!N882*ユーザ別掛け率!N882%,-入力!$C$16),IF(入力!$C$17=3,ROUND(地区標準卸価格!N882*ユーザ別掛け率!N882%,-入力!$C$16),""))),地区標準卸価格!N882))</f>
        <v/>
      </c>
      <c r="O882" s="762" t="str">
        <f>IF(地区標準卸価格!O882="","",IF(ISNUMBER(地区標準卸価格!O882),IF(入力!$C$17=1,ROUNDDOWN(地区標準卸価格!O882*ユーザ別掛け率!O882%,-入力!$C$16),IF(入力!$C$17=2,ROUNDUP(地区標準卸価格!O882*ユーザ別掛け率!O882%,-入力!$C$16),IF(入力!$C$17=3,ROUND(地区標準卸価格!O882*ユーザ別掛け率!O882%,-入力!$C$16),""))),地区標準卸価格!O882))</f>
        <v/>
      </c>
      <c r="P882" s="757" t="s">
        <v>537</v>
      </c>
      <c r="Q882" s="758"/>
      <c r="R882" s="758"/>
      <c r="S882" s="758"/>
      <c r="T882" s="758"/>
      <c r="U882" s="758"/>
      <c r="V882" s="759"/>
      <c r="W882" s="265"/>
      <c r="X882" s="4"/>
    </row>
    <row r="883" spans="2:24" ht="23.1" customHeight="1">
      <c r="B883" s="732"/>
      <c r="C883" s="525"/>
      <c r="D883" s="757" t="s">
        <v>869</v>
      </c>
      <c r="E883" s="758"/>
      <c r="F883" s="758"/>
      <c r="G883" s="759"/>
      <c r="H883" s="757" t="s">
        <v>180</v>
      </c>
      <c r="I883" s="758"/>
      <c r="J883" s="758"/>
      <c r="K883" s="759"/>
      <c r="L883" s="760">
        <f>IF(地区標準卸価格!L883="","",IF(ISNUMBER(地区標準卸価格!L883),IF(入力!$C$17=1,ROUNDDOWN(地区標準卸価格!L883*ユーザ別掛け率!L883%,-入力!$C$16),IF(入力!$C$17=2,ROUNDUP(地区標準卸価格!L883*ユーザ別掛け率!L883%,-入力!$C$16),IF(入力!$C$17=3,ROUND(地区標準卸価格!L883*ユーザ別掛け率!L883%,-入力!$C$16),""))),地区標準卸価格!L883))</f>
        <v>49700</v>
      </c>
      <c r="M883" s="761" t="str">
        <f>IF(地区標準卸価格!M883="","",IF(ISNUMBER(地区標準卸価格!M883),IF(入力!$C$17=1,ROUNDDOWN(地区標準卸価格!M883*ユーザ別掛け率!M883%,-入力!$C$16),IF(入力!$C$17=2,ROUNDUP(地区標準卸価格!M883*ユーザ別掛け率!M883%,-入力!$C$16),IF(入力!$C$17=3,ROUND(地区標準卸価格!M883*ユーザ別掛け率!M883%,-入力!$C$16),""))),地区標準卸価格!M883))</f>
        <v/>
      </c>
      <c r="N883" s="761" t="str">
        <f>IF(地区標準卸価格!N883="","",IF(ISNUMBER(地区標準卸価格!N883),IF(入力!$C$17=1,ROUNDDOWN(地区標準卸価格!N883*ユーザ別掛け率!N883%,-入力!$C$16),IF(入力!$C$17=2,ROUNDUP(地区標準卸価格!N883*ユーザ別掛け率!N883%,-入力!$C$16),IF(入力!$C$17=3,ROUND(地区標準卸価格!N883*ユーザ別掛け率!N883%,-入力!$C$16),""))),地区標準卸価格!N883))</f>
        <v/>
      </c>
      <c r="O883" s="762" t="str">
        <f>IF(地区標準卸価格!O883="","",IF(ISNUMBER(地区標準卸価格!O883),IF(入力!$C$17=1,ROUNDDOWN(地区標準卸価格!O883*ユーザ別掛け率!O883%,-入力!$C$16),IF(入力!$C$17=2,ROUNDUP(地区標準卸価格!O883*ユーザ別掛け率!O883%,-入力!$C$16),IF(入力!$C$17=3,ROUND(地区標準卸価格!O883*ユーザ別掛け率!O883%,-入力!$C$16),""))),地区標準卸価格!O883))</f>
        <v/>
      </c>
      <c r="P883" s="757" t="s">
        <v>267</v>
      </c>
      <c r="Q883" s="758"/>
      <c r="R883" s="758"/>
      <c r="S883" s="758"/>
      <c r="T883" s="758"/>
      <c r="U883" s="758"/>
      <c r="V883" s="759"/>
      <c r="W883" s="265"/>
      <c r="X883" s="4"/>
    </row>
    <row r="884" spans="2:24" ht="23.1" customHeight="1">
      <c r="B884" s="732"/>
      <c r="C884" s="799"/>
      <c r="D884" s="766" t="s">
        <v>870</v>
      </c>
      <c r="E884" s="767"/>
      <c r="F884" s="767"/>
      <c r="G884" s="768"/>
      <c r="H884" s="766" t="s">
        <v>180</v>
      </c>
      <c r="I884" s="767"/>
      <c r="J884" s="767"/>
      <c r="K884" s="768"/>
      <c r="L884" s="769">
        <f>IF(地区標準卸価格!L884="","",IF(ISNUMBER(地区標準卸価格!L884),IF(入力!$C$17=1,ROUNDDOWN(地区標準卸価格!L884*ユーザ別掛け率!L884%,-入力!$C$16),IF(入力!$C$17=2,ROUNDUP(地区標準卸価格!L884*ユーザ別掛け率!L884%,-入力!$C$16),IF(入力!$C$17=3,ROUND(地区標準卸価格!L884*ユーザ別掛け率!L884%,-入力!$C$16),""))),地区標準卸価格!L884))</f>
        <v>49700</v>
      </c>
      <c r="M884" s="770" t="str">
        <f>IF(地区標準卸価格!M884="","",IF(ISNUMBER(地区標準卸価格!M884),IF(入力!$C$17=1,ROUNDDOWN(地区標準卸価格!M884*ユーザ別掛け率!M884%,-入力!$C$16),IF(入力!$C$17=2,ROUNDUP(地区標準卸価格!M884*ユーザ別掛け率!M884%,-入力!$C$16),IF(入力!$C$17=3,ROUND(地区標準卸価格!M884*ユーザ別掛け率!M884%,-入力!$C$16),""))),地区標準卸価格!M884))</f>
        <v/>
      </c>
      <c r="N884" s="770" t="str">
        <f>IF(地区標準卸価格!N884="","",IF(ISNUMBER(地区標準卸価格!N884),IF(入力!$C$17=1,ROUNDDOWN(地区標準卸価格!N884*ユーザ別掛け率!N884%,-入力!$C$16),IF(入力!$C$17=2,ROUNDUP(地区標準卸価格!N884*ユーザ別掛け率!N884%,-入力!$C$16),IF(入力!$C$17=3,ROUND(地区標準卸価格!N884*ユーザ別掛け率!N884%,-入力!$C$16),""))),地区標準卸価格!N884))</f>
        <v/>
      </c>
      <c r="O884" s="771" t="str">
        <f>IF(地区標準卸価格!O884="","",IF(ISNUMBER(地区標準卸価格!O884),IF(入力!$C$17=1,ROUNDDOWN(地区標準卸価格!O884*ユーザ別掛け率!O884%,-入力!$C$16),IF(入力!$C$17=2,ROUNDUP(地区標準卸価格!O884*ユーザ別掛け率!O884%,-入力!$C$16),IF(入力!$C$17=3,ROUND(地区標準卸価格!O884*ユーザ別掛け率!O884%,-入力!$C$16),""))),地区標準卸価格!O884))</f>
        <v/>
      </c>
      <c r="P884" s="766" t="s">
        <v>268</v>
      </c>
      <c r="Q884" s="767"/>
      <c r="R884" s="767"/>
      <c r="S884" s="767"/>
      <c r="T884" s="767"/>
      <c r="U884" s="767"/>
      <c r="V884" s="768"/>
      <c r="W884" s="265"/>
      <c r="X884" s="4"/>
    </row>
    <row r="885" spans="2:24" ht="23.1" customHeight="1" thickBot="1">
      <c r="B885" s="733"/>
      <c r="C885" s="409">
        <v>60</v>
      </c>
      <c r="D885" s="781" t="s">
        <v>1356</v>
      </c>
      <c r="E885" s="782"/>
      <c r="F885" s="782"/>
      <c r="G885" s="783"/>
      <c r="H885" s="781" t="s">
        <v>1382</v>
      </c>
      <c r="I885" s="782"/>
      <c r="J885" s="782"/>
      <c r="K885" s="783"/>
      <c r="L885" s="784">
        <f>IF(地区標準卸価格!L885="","",IF(ISNUMBER(地区標準卸価格!L885),IF(入力!$E$17=1,ROUNDDOWN(地区標準卸価格!L885*ユーザ別掛け率!L885%,-入力!$E$16),IF(入力!$E$17=2,ROUNDUP(地区標準卸価格!L885*ユーザ別掛け率!L885%,-入力!$E$16),IF(入力!$E$17=3,ROUND(地区標準卸価格!L885*ユーザ別掛け率!L885%,-入力!$E$16),""))),地区標準卸価格!L885))</f>
        <v>50300</v>
      </c>
      <c r="M885" s="785" t="str">
        <f>IF(地区標準卸価格!M885="","",IF(ISNUMBER(地区標準卸価格!M885),IF(入力!$E$17=1,ROUNDDOWN(地区標準卸価格!M885*ユーザ別掛け率!M885%,-入力!$E$16),IF(入力!$E$17=2,ROUNDUP(地区標準卸価格!M885*ユーザ別掛け率!M885%,-入力!$E$16),IF(入力!$E$17=3,ROUND(地区標準卸価格!M885*ユーザ別掛け率!M885%,-入力!$E$16),""))),地区標準卸価格!M885))</f>
        <v/>
      </c>
      <c r="N885" s="785" t="str">
        <f>IF(地区標準卸価格!N885="","",IF(ISNUMBER(地区標準卸価格!N885),IF(入力!$E$17=1,ROUNDDOWN(地区標準卸価格!N885*ユーザ別掛け率!N885%,-入力!$E$16),IF(入力!$E$17=2,ROUNDUP(地区標準卸価格!N885*ユーザ別掛け率!N885%,-入力!$E$16),IF(入力!$E$17=3,ROUND(地区標準卸価格!N885*ユーザ別掛け率!N885%,-入力!$E$16),""))),地区標準卸価格!N885))</f>
        <v/>
      </c>
      <c r="O885" s="786" t="str">
        <f>IF(地区標準卸価格!O885="","",IF(ISNUMBER(地区標準卸価格!O885),IF(入力!$E$17=1,ROUNDDOWN(地区標準卸価格!O885*ユーザ別掛け率!O885%,-入力!$E$16),IF(入力!$E$17=2,ROUNDUP(地区標準卸価格!O885*ユーザ別掛け率!O885%,-入力!$E$16),IF(入力!$E$17=3,ROUND(地区標準卸価格!O885*ユーザ別掛け率!O885%,-入力!$E$16),""))),地区標準卸価格!O885))</f>
        <v/>
      </c>
      <c r="P885" s="781" t="s">
        <v>1355</v>
      </c>
      <c r="Q885" s="782"/>
      <c r="R885" s="782"/>
      <c r="S885" s="782"/>
      <c r="T885" s="782"/>
      <c r="U885" s="782"/>
      <c r="V885" s="783"/>
      <c r="W885" s="265"/>
      <c r="X885" s="4"/>
    </row>
    <row r="886" spans="2:24" ht="23.1" customHeight="1">
      <c r="B886" s="731">
        <v>17</v>
      </c>
      <c r="C886" s="378">
        <v>40</v>
      </c>
      <c r="D886" s="806" t="s">
        <v>1040</v>
      </c>
      <c r="E886" s="807"/>
      <c r="F886" s="807"/>
      <c r="G886" s="808"/>
      <c r="H886" s="806" t="s">
        <v>252</v>
      </c>
      <c r="I886" s="807"/>
      <c r="J886" s="807"/>
      <c r="K886" s="808"/>
      <c r="L886" s="816">
        <f>IF(地区標準卸価格!L886="","",IF(ISNUMBER(地区標準卸価格!L886),IF(入力!$C$17=1,ROUNDDOWN(地区標準卸価格!L886*ユーザ別掛け率!L886%,-入力!$C$16),IF(入力!$C$17=2,ROUNDUP(地区標準卸価格!L886*ユーザ別掛け率!L886%,-入力!$C$16),IF(入力!$C$17=3,ROUND(地区標準卸価格!L886*ユーザ別掛け率!L886%,-入力!$C$16),""))),地区標準卸価格!L886))</f>
        <v>43900</v>
      </c>
      <c r="M886" s="817" t="str">
        <f>IF(地区標準卸価格!M886="","",IF(ISNUMBER(地区標準卸価格!M886),IF(入力!$C$17=1,ROUNDDOWN(地区標準卸価格!M886*ユーザ別掛け率!M886%,-入力!$C$16),IF(入力!$C$17=2,ROUNDUP(地区標準卸価格!M886*ユーザ別掛け率!M886%,-入力!$C$16),IF(入力!$C$17=3,ROUND(地区標準卸価格!M886*ユーザ別掛け率!M886%,-入力!$C$16),""))),地区標準卸価格!M886))</f>
        <v/>
      </c>
      <c r="N886" s="817" t="str">
        <f>IF(地区標準卸価格!N886="","",IF(ISNUMBER(地区標準卸価格!N886),IF(入力!$C$17=1,ROUNDDOWN(地区標準卸価格!N886*ユーザ別掛け率!N886%,-入力!$C$16),IF(入力!$C$17=2,ROUNDUP(地区標準卸価格!N886*ユーザ別掛け率!N886%,-入力!$C$16),IF(入力!$C$17=3,ROUND(地区標準卸価格!N886*ユーザ別掛け率!N886%,-入力!$C$16),""))),地区標準卸価格!N886))</f>
        <v/>
      </c>
      <c r="O886" s="818" t="str">
        <f>IF(地区標準卸価格!O886="","",IF(ISNUMBER(地区標準卸価格!O886),IF(入力!$C$17=1,ROUNDDOWN(地区標準卸価格!O886*ユーザ別掛け率!O886%,-入力!$C$16),IF(入力!$C$17=2,ROUNDUP(地区標準卸価格!O886*ユーザ別掛け率!O886%,-入力!$C$16),IF(入力!$C$17=3,ROUND(地区標準卸価格!O886*ユーザ別掛け率!O886%,-入力!$C$16),""))),地区標準卸価格!O886))</f>
        <v/>
      </c>
      <c r="P886" s="806" t="s">
        <v>273</v>
      </c>
      <c r="Q886" s="807"/>
      <c r="R886" s="807"/>
      <c r="S886" s="807"/>
      <c r="T886" s="807"/>
      <c r="U886" s="807"/>
      <c r="V886" s="808"/>
      <c r="W886" s="265"/>
      <c r="X886" s="4"/>
    </row>
    <row r="887" spans="2:24" ht="23.1" customHeight="1">
      <c r="B887" s="732"/>
      <c r="C887" s="272">
        <v>45</v>
      </c>
      <c r="D887" s="766" t="s">
        <v>704</v>
      </c>
      <c r="E887" s="767"/>
      <c r="F887" s="767"/>
      <c r="G887" s="768"/>
      <c r="H887" s="806" t="s">
        <v>1145</v>
      </c>
      <c r="I887" s="807"/>
      <c r="J887" s="807"/>
      <c r="K887" s="808"/>
      <c r="L887" s="769">
        <f>IF(地区標準卸価格!L887="","",IF(ISNUMBER(地区標準卸価格!L887),IF(入力!$C$17=1,ROUNDDOWN(地区標準卸価格!L887*ユーザ別掛け率!L887%,-入力!$C$16),IF(入力!$C$17=2,ROUNDUP(地区標準卸価格!L887*ユーザ別掛け率!L887%,-入力!$C$16),IF(入力!$C$17=3,ROUND(地区標準卸価格!L887*ユーザ別掛け率!L887%,-入力!$C$16),""))),地区標準卸価格!L887))</f>
        <v>37700</v>
      </c>
      <c r="M887" s="770" t="str">
        <f>IF(地区標準卸価格!M887="","",IF(ISNUMBER(地区標準卸価格!M887),IF(入力!$C$17=1,ROUNDDOWN(地区標準卸価格!M887*ユーザ別掛け率!M887%,-入力!$C$16),IF(入力!$C$17=2,ROUNDUP(地区標準卸価格!M887*ユーザ別掛け率!M887%,-入力!$C$16),IF(入力!$C$17=3,ROUND(地区標準卸価格!M887*ユーザ別掛け率!M887%,-入力!$C$16),""))),地区標準卸価格!M887))</f>
        <v/>
      </c>
      <c r="N887" s="770" t="str">
        <f>IF(地区標準卸価格!N887="","",IF(ISNUMBER(地区標準卸価格!N887),IF(入力!$C$17=1,ROUNDDOWN(地区標準卸価格!N887*ユーザ別掛け率!N887%,-入力!$C$16),IF(入力!$C$17=2,ROUNDUP(地区標準卸価格!N887*ユーザ別掛け率!N887%,-入力!$C$16),IF(入力!$C$17=3,ROUND(地区標準卸価格!N887*ユーザ別掛け率!N887%,-入力!$C$16),""))),地区標準卸価格!N887))</f>
        <v/>
      </c>
      <c r="O887" s="771" t="str">
        <f>IF(地区標準卸価格!O887="","",IF(ISNUMBER(地区標準卸価格!O887),IF(入力!$C$17=1,ROUNDDOWN(地区標準卸価格!O887*ユーザ別掛け率!O887%,-入力!$C$16),IF(入力!$C$17=2,ROUNDUP(地区標準卸価格!O887*ユーザ別掛け率!O887%,-入力!$C$16),IF(入力!$C$17=3,ROUND(地区標準卸価格!O887*ユーザ別掛け率!O887%,-入力!$C$16),""))),地区標準卸価格!O887))</f>
        <v/>
      </c>
      <c r="P887" s="766" t="s">
        <v>269</v>
      </c>
      <c r="Q887" s="767"/>
      <c r="R887" s="767"/>
      <c r="S887" s="767"/>
      <c r="T887" s="767"/>
      <c r="U887" s="767"/>
      <c r="V887" s="768"/>
      <c r="W887" s="265"/>
      <c r="X887" s="4"/>
    </row>
    <row r="888" spans="2:24" ht="23.1" customHeight="1">
      <c r="B888" s="732"/>
      <c r="C888" s="378">
        <v>50</v>
      </c>
      <c r="D888" s="766" t="s">
        <v>705</v>
      </c>
      <c r="E888" s="767"/>
      <c r="F888" s="767"/>
      <c r="G888" s="768"/>
      <c r="H888" s="806" t="s">
        <v>1141</v>
      </c>
      <c r="I888" s="807"/>
      <c r="J888" s="807"/>
      <c r="K888" s="808"/>
      <c r="L888" s="769">
        <f>IF(地区標準卸価格!L888="","",IF(ISNUMBER(地区標準卸価格!L888),IF(入力!$C$17=1,ROUNDDOWN(地区標準卸価格!L888*ユーザ別掛け率!L888%,-入力!$C$16),IF(入力!$C$17=2,ROUNDUP(地区標準卸価格!L888*ユーザ別掛け率!L888%,-入力!$C$16),IF(入力!$C$17=3,ROUND(地区標準卸価格!L888*ユーザ別掛け率!L888%,-入力!$C$16),""))),地区標準卸価格!L888))</f>
        <v>38800</v>
      </c>
      <c r="M888" s="770" t="str">
        <f>IF(地区標準卸価格!M888="","",IF(ISNUMBER(地区標準卸価格!M888),IF(入力!$C$17=1,ROUNDDOWN(地区標準卸価格!M888*ユーザ別掛け率!M888%,-入力!$C$16),IF(入力!$C$17=2,ROUNDUP(地区標準卸価格!M888*ユーザ別掛け率!M888%,-入力!$C$16),IF(入力!$C$17=3,ROUND(地区標準卸価格!M888*ユーザ別掛け率!M888%,-入力!$C$16),""))),地区標準卸価格!M888))</f>
        <v/>
      </c>
      <c r="N888" s="770" t="str">
        <f>IF(地区標準卸価格!N888="","",IF(ISNUMBER(地区標準卸価格!N888),IF(入力!$C$17=1,ROUNDDOWN(地区標準卸価格!N888*ユーザ別掛け率!N888%,-入力!$C$16),IF(入力!$C$17=2,ROUNDUP(地区標準卸価格!N888*ユーザ別掛け率!N888%,-入力!$C$16),IF(入力!$C$17=3,ROUND(地区標準卸価格!N888*ユーザ別掛け率!N888%,-入力!$C$16),""))),地区標準卸価格!N888))</f>
        <v/>
      </c>
      <c r="O888" s="771" t="str">
        <f>IF(地区標準卸価格!O888="","",IF(ISNUMBER(地区標準卸価格!O888),IF(入力!$C$17=1,ROUNDDOWN(地区標準卸価格!O888*ユーザ別掛け率!O888%,-入力!$C$16),IF(入力!$C$17=2,ROUNDUP(地区標準卸価格!O888*ユーザ別掛け率!O888%,-入力!$C$16),IF(入力!$C$17=3,ROUND(地区標準卸価格!O888*ユーザ別掛け率!O888%,-入力!$C$16),""))),地区標準卸価格!O888))</f>
        <v/>
      </c>
      <c r="P888" s="766" t="s">
        <v>264</v>
      </c>
      <c r="Q888" s="767"/>
      <c r="R888" s="767"/>
      <c r="S888" s="767"/>
      <c r="T888" s="767"/>
      <c r="U888" s="767"/>
      <c r="V888" s="768"/>
      <c r="W888" s="265"/>
      <c r="X888" s="4"/>
    </row>
    <row r="889" spans="2:24" ht="23.1" customHeight="1">
      <c r="B889" s="732"/>
      <c r="C889" s="809">
        <v>55</v>
      </c>
      <c r="D889" s="810" t="s">
        <v>706</v>
      </c>
      <c r="E889" s="811"/>
      <c r="F889" s="811"/>
      <c r="G889" s="812"/>
      <c r="H889" s="810" t="s">
        <v>1146</v>
      </c>
      <c r="I889" s="811"/>
      <c r="J889" s="811"/>
      <c r="K889" s="812"/>
      <c r="L889" s="813">
        <f>IF(地区標準卸価格!L889="","",IF(ISNUMBER(地区標準卸価格!L889),IF(入力!$C$17=1,ROUNDDOWN(地区標準卸価格!L889*ユーザ別掛け率!L889%,-入力!$C$16),IF(入力!$C$17=2,ROUNDUP(地区標準卸価格!L889*ユーザ別掛け率!L889%,-入力!$C$16),IF(入力!$C$17=3,ROUND(地区標準卸価格!L889*ユーザ別掛け率!L889%,-入力!$C$16),""))),地区標準卸価格!L889))</f>
        <v>36400</v>
      </c>
      <c r="M889" s="814" t="str">
        <f>IF(地区標準卸価格!M889="","",IF(ISNUMBER(地区標準卸価格!M889),IF(入力!$C$17=1,ROUNDDOWN(地区標準卸価格!M889*ユーザ別掛け率!M889%,-入力!$C$16),IF(入力!$C$17=2,ROUNDUP(地区標準卸価格!M889*ユーザ別掛け率!M889%,-入力!$C$16),IF(入力!$C$17=3,ROUND(地区標準卸価格!M889*ユーザ別掛け率!M889%,-入力!$C$16),""))),地区標準卸価格!M889))</f>
        <v/>
      </c>
      <c r="N889" s="814" t="str">
        <f>IF(地区標準卸価格!N889="","",IF(ISNUMBER(地区標準卸価格!N889),IF(入力!$C$17=1,ROUNDDOWN(地区標準卸価格!N889*ユーザ別掛け率!N889%,-入力!$C$16),IF(入力!$C$17=2,ROUNDUP(地区標準卸価格!N889*ユーザ別掛け率!N889%,-入力!$C$16),IF(入力!$C$17=3,ROUND(地区標準卸価格!N889*ユーザ別掛け率!N889%,-入力!$C$16),""))),地区標準卸価格!N889))</f>
        <v/>
      </c>
      <c r="O889" s="815" t="str">
        <f>IF(地区標準卸価格!O889="","",IF(ISNUMBER(地区標準卸価格!O889),IF(入力!$C$17=1,ROUNDDOWN(地区標準卸価格!O889*ユーザ別掛け率!O889%,-入力!$C$16),IF(入力!$C$17=2,ROUNDUP(地区標準卸価格!O889*ユーザ別掛け率!O889%,-入力!$C$16),IF(入力!$C$17=3,ROUND(地区標準卸価格!O889*ユーザ別掛け率!O889%,-入力!$C$16),""))),地区標準卸価格!O889))</f>
        <v/>
      </c>
      <c r="P889" s="810" t="s">
        <v>264</v>
      </c>
      <c r="Q889" s="811"/>
      <c r="R889" s="811"/>
      <c r="S889" s="811"/>
      <c r="T889" s="811"/>
      <c r="U889" s="811"/>
      <c r="V889" s="812"/>
      <c r="W889" s="265"/>
      <c r="X889" s="4"/>
    </row>
    <row r="890" spans="2:24" ht="23.1" customHeight="1">
      <c r="B890" s="732"/>
      <c r="C890" s="525"/>
      <c r="D890" s="757" t="s">
        <v>737</v>
      </c>
      <c r="E890" s="758"/>
      <c r="F890" s="758"/>
      <c r="G890" s="759"/>
      <c r="H890" s="716" t="s">
        <v>738</v>
      </c>
      <c r="I890" s="717"/>
      <c r="J890" s="717"/>
      <c r="K890" s="718"/>
      <c r="L890" s="760">
        <f>IF(地区標準卸価格!L890="","",IF(ISNUMBER(地区標準卸価格!L890),IF(入力!$E$17=1,ROUNDDOWN(地区標準卸価格!L890*ユーザ別掛け率!L890%,-入力!$E$16),IF(入力!$E$17=2,ROUNDUP(地区標準卸価格!L890*ユーザ別掛け率!L890%,-入力!$E$16),IF(入力!$E$17=3,ROUND(地区標準卸価格!L890*ユーザ別掛け率!L890%,-入力!$E$16),""))),地区標準卸価格!L890))</f>
        <v>22000</v>
      </c>
      <c r="M890" s="761" t="str">
        <f>IF(地区標準卸価格!M890="","",IF(ISNUMBER(地区標準卸価格!M890),IF(入力!$E$17=1,ROUNDDOWN(地区標準卸価格!M890*ユーザ別掛け率!M890%,-入力!$E$16),IF(入力!$E$17=2,ROUNDUP(地区標準卸価格!M890*ユーザ別掛け率!M890%,-入力!$E$16),IF(入力!$E$17=3,ROUND(地区標準卸価格!M890*ユーザ別掛け率!M890%,-入力!$E$16),""))),地区標準卸価格!M890))</f>
        <v/>
      </c>
      <c r="N890" s="761" t="str">
        <f>IF(地区標準卸価格!N890="","",IF(ISNUMBER(地区標準卸価格!N890),IF(入力!$E$17=1,ROUNDDOWN(地区標準卸価格!N890*ユーザ別掛け率!N890%,-入力!$E$16),IF(入力!$E$17=2,ROUNDUP(地区標準卸価格!N890*ユーザ別掛け率!N890%,-入力!$E$16),IF(入力!$E$17=3,ROUND(地区標準卸価格!N890*ユーザ別掛け率!N890%,-入力!$E$16),""))),地区標準卸価格!N890))</f>
        <v/>
      </c>
      <c r="O890" s="762" t="str">
        <f>IF(地区標準卸価格!O890="","",IF(ISNUMBER(地区標準卸価格!O890),IF(入力!$E$17=1,ROUNDDOWN(地区標準卸価格!O890*ユーザ別掛け率!O890%,-入力!$E$16),IF(入力!$E$17=2,ROUNDUP(地区標準卸価格!O890*ユーザ別掛け率!O890%,-入力!$E$16),IF(入力!$E$17=3,ROUND(地区標準卸価格!O890*ユーザ別掛け率!O890%,-入力!$E$16),""))),地区標準卸価格!O890))</f>
        <v/>
      </c>
      <c r="P890" s="757" t="s">
        <v>739</v>
      </c>
      <c r="Q890" s="758"/>
      <c r="R890" s="758"/>
      <c r="S890" s="758"/>
      <c r="T890" s="758"/>
      <c r="U890" s="758"/>
      <c r="V890" s="759"/>
      <c r="W890" s="265"/>
      <c r="X890" s="4"/>
    </row>
    <row r="891" spans="2:24" ht="23.1" customHeight="1">
      <c r="B891" s="732"/>
      <c r="C891" s="525"/>
      <c r="D891" s="757" t="s">
        <v>707</v>
      </c>
      <c r="E891" s="758"/>
      <c r="F891" s="758"/>
      <c r="G891" s="759"/>
      <c r="H891" s="757" t="s">
        <v>1043</v>
      </c>
      <c r="I891" s="758"/>
      <c r="J891" s="758"/>
      <c r="K891" s="759"/>
      <c r="L891" s="760">
        <f>IF(地区標準卸価格!L891="","",IF(ISNUMBER(地区標準卸価格!L891),IF(入力!$C$17=1,ROUNDDOWN(地区標準卸価格!L891*ユーザ別掛け率!L891%,-入力!$C$16),IF(入力!$C$17=2,ROUNDUP(地区標準卸価格!L891*ユーザ別掛け率!L891%,-入力!$C$16),IF(入力!$C$17=3,ROUND(地区標準卸価格!L891*ユーザ別掛け率!L891%,-入力!$C$16),""))),地区標準卸価格!L891))</f>
        <v>36600</v>
      </c>
      <c r="M891" s="761" t="str">
        <f>IF(地区標準卸価格!M891="","",IF(ISNUMBER(地区標準卸価格!M891),IF(入力!$C$17=1,ROUNDDOWN(地区標準卸価格!M891*ユーザ別掛け率!M891%,-入力!$C$16),IF(入力!$C$17=2,ROUNDUP(地区標準卸価格!M891*ユーザ別掛け率!M891%,-入力!$C$16),IF(入力!$C$17=3,ROUND(地区標準卸価格!M891*ユーザ別掛け率!M891%,-入力!$C$16),""))),地区標準卸価格!M891))</f>
        <v/>
      </c>
      <c r="N891" s="761" t="str">
        <f>IF(地区標準卸価格!N891="","",IF(ISNUMBER(地区標準卸価格!N891),IF(入力!$C$17=1,ROUNDDOWN(地区標準卸価格!N891*ユーザ別掛け率!N891%,-入力!$C$16),IF(入力!$C$17=2,ROUNDUP(地区標準卸価格!N891*ユーザ別掛け率!N891%,-入力!$C$16),IF(入力!$C$17=3,ROUND(地区標準卸価格!N891*ユーザ別掛け率!N891%,-入力!$C$16),""))),地区標準卸価格!N891))</f>
        <v/>
      </c>
      <c r="O891" s="762" t="str">
        <f>IF(地区標準卸価格!O891="","",IF(ISNUMBER(地区標準卸価格!O891),IF(入力!$C$17=1,ROUNDDOWN(地区標準卸価格!O891*ユーザ別掛け率!O891%,-入力!$C$16),IF(入力!$C$17=2,ROUNDUP(地区標準卸価格!O891*ユーザ別掛け率!O891%,-入力!$C$16),IF(入力!$C$17=3,ROUND(地区標準卸価格!O891*ユーザ別掛け率!O891%,-入力!$C$16),""))),地区標準卸価格!O891))</f>
        <v/>
      </c>
      <c r="P891" s="757" t="s">
        <v>538</v>
      </c>
      <c r="Q891" s="758"/>
      <c r="R891" s="758"/>
      <c r="S891" s="758"/>
      <c r="T891" s="758"/>
      <c r="U891" s="758"/>
      <c r="V891" s="759"/>
      <c r="W891" s="265"/>
      <c r="X891" s="4"/>
    </row>
    <row r="892" spans="2:24" ht="23.1" customHeight="1">
      <c r="B892" s="732"/>
      <c r="C892" s="525"/>
      <c r="D892" s="787" t="s">
        <v>708</v>
      </c>
      <c r="E892" s="788"/>
      <c r="F892" s="788"/>
      <c r="G892" s="789"/>
      <c r="H892" s="716" t="s">
        <v>1147</v>
      </c>
      <c r="I892" s="717"/>
      <c r="J892" s="717"/>
      <c r="K892" s="718"/>
      <c r="L892" s="760">
        <f>IF(地区標準卸価格!L892="","",IF(ISNUMBER(地区標準卸価格!L892),IF(入力!$C$17=1,ROUNDDOWN(地区標準卸価格!L892*ユーザ別掛け率!L892%,-入力!$C$16),IF(入力!$C$17=2,ROUNDUP(地区標準卸価格!L892*ユーザ別掛け率!L892%,-入力!$C$16),IF(入力!$C$17=3,ROUND(地区標準卸価格!L892*ユーザ別掛け率!L892%,-入力!$C$16),""))),地区標準卸価格!L892))</f>
        <v>37300</v>
      </c>
      <c r="M892" s="761" t="str">
        <f>IF(地区標準卸価格!M892="","",IF(ISNUMBER(地区標準卸価格!M892),IF(入力!$C$17=1,ROUNDDOWN(地区標準卸価格!M892*ユーザ別掛け率!M892%,-入力!$C$16),IF(入力!$C$17=2,ROUNDUP(地区標準卸価格!M892*ユーザ別掛け率!M892%,-入力!$C$16),IF(入力!$C$17=3,ROUND(地区標準卸価格!M892*ユーザ別掛け率!M892%,-入力!$C$16),""))),地区標準卸価格!M892))</f>
        <v/>
      </c>
      <c r="N892" s="761" t="str">
        <f>IF(地区標準卸価格!N892="","",IF(ISNUMBER(地区標準卸価格!N892),IF(入力!$C$17=1,ROUNDDOWN(地区標準卸価格!N892*ユーザ別掛け率!N892%,-入力!$C$16),IF(入力!$C$17=2,ROUNDUP(地区標準卸価格!N892*ユーザ別掛け率!N892%,-入力!$C$16),IF(入力!$C$17=3,ROUND(地区標準卸価格!N892*ユーザ別掛け率!N892%,-入力!$C$16),""))),地区標準卸価格!N892))</f>
        <v/>
      </c>
      <c r="O892" s="762" t="str">
        <f>IF(地区標準卸価格!O892="","",IF(ISNUMBER(地区標準卸価格!O892),IF(入力!$C$17=1,ROUNDDOWN(地区標準卸価格!O892*ユーザ別掛け率!O892%,-入力!$C$16),IF(入力!$C$17=2,ROUNDUP(地区標準卸価格!O892*ユーザ別掛け率!O892%,-入力!$C$16),IF(入力!$C$17=3,ROUND(地区標準卸価格!O892*ユーザ別掛け率!O892%,-入力!$C$16),""))),地区標準卸価格!O892))</f>
        <v/>
      </c>
      <c r="P892" s="757" t="s">
        <v>270</v>
      </c>
      <c r="Q892" s="758"/>
      <c r="R892" s="758"/>
      <c r="S892" s="758"/>
      <c r="T892" s="758"/>
      <c r="U892" s="758"/>
      <c r="V892" s="759"/>
      <c r="W892" s="265"/>
      <c r="X892" s="4"/>
    </row>
    <row r="893" spans="2:24" ht="23.1" customHeight="1">
      <c r="B893" s="732"/>
      <c r="C893" s="799"/>
      <c r="D893" s="806"/>
      <c r="E893" s="807"/>
      <c r="F893" s="807"/>
      <c r="G893" s="808"/>
      <c r="H893" s="806" t="s">
        <v>576</v>
      </c>
      <c r="I893" s="807"/>
      <c r="J893" s="807"/>
      <c r="K893" s="808"/>
      <c r="L893" s="769">
        <f>IF(地区標準卸価格!L893="","",IF(ISNUMBER(地区標準卸価格!L893),IF(入力!$C$17=1,ROUNDDOWN(地区標準卸価格!L893*ユーザ別掛け率!L893%,-入力!$C$16),IF(入力!$C$17=2,ROUNDUP(地区標準卸価格!L893*ユーザ別掛け率!L893%,-入力!$C$16),IF(入力!$C$17=3,ROUND(地区標準卸価格!L893*ユーザ別掛け率!L893%,-入力!$C$16),""))),地区標準卸価格!L893))</f>
        <v>41700</v>
      </c>
      <c r="M893" s="770" t="str">
        <f>IF(地区標準卸価格!M893="","",IF(ISNUMBER(地区標準卸価格!M893),IF(入力!$C$17=1,ROUNDDOWN(地区標準卸価格!M893*ユーザ別掛け率!M893%,-入力!$C$16),IF(入力!$C$17=2,ROUNDUP(地区標準卸価格!M893*ユーザ別掛け率!M893%,-入力!$C$16),IF(入力!$C$17=3,ROUND(地区標準卸価格!M893*ユーザ別掛け率!M893%,-入力!$C$16),""))),地区標準卸価格!M893))</f>
        <v/>
      </c>
      <c r="N893" s="770" t="str">
        <f>IF(地区標準卸価格!N893="","",IF(ISNUMBER(地区標準卸価格!N893),IF(入力!$C$17=1,ROUNDDOWN(地区標準卸価格!N893*ユーザ別掛け率!N893%,-入力!$C$16),IF(入力!$C$17=2,ROUNDUP(地区標準卸価格!N893*ユーザ別掛け率!N893%,-入力!$C$16),IF(入力!$C$17=3,ROUND(地区標準卸価格!N893*ユーザ別掛け率!N893%,-入力!$C$16),""))),地区標準卸価格!N893))</f>
        <v/>
      </c>
      <c r="O893" s="771" t="str">
        <f>IF(地区標準卸価格!O893="","",IF(ISNUMBER(地区標準卸価格!O893),IF(入力!$C$17=1,ROUNDDOWN(地区標準卸価格!O893*ユーザ別掛け率!O893%,-入力!$C$16),IF(入力!$C$17=2,ROUNDUP(地区標準卸価格!O893*ユーザ別掛け率!O893%,-入力!$C$16),IF(入力!$C$17=3,ROUND(地区標準卸価格!O893*ユーザ別掛け率!O893%,-入力!$C$16),""))),地区標準卸価格!O893))</f>
        <v/>
      </c>
      <c r="P893" s="766" t="s">
        <v>271</v>
      </c>
      <c r="Q893" s="767"/>
      <c r="R893" s="767"/>
      <c r="S893" s="767"/>
      <c r="T893" s="767"/>
      <c r="U893" s="767"/>
      <c r="V893" s="768"/>
      <c r="W893" s="265"/>
      <c r="X893" s="4"/>
    </row>
    <row r="894" spans="2:24" ht="23.1" customHeight="1" thickBot="1">
      <c r="B894" s="733"/>
      <c r="C894" s="252">
        <v>65</v>
      </c>
      <c r="D894" s="781" t="s">
        <v>1041</v>
      </c>
      <c r="E894" s="782"/>
      <c r="F894" s="782"/>
      <c r="G894" s="783"/>
      <c r="H894" s="778" t="s">
        <v>152</v>
      </c>
      <c r="I894" s="779"/>
      <c r="J894" s="779"/>
      <c r="K894" s="780"/>
      <c r="L894" s="728">
        <f>IF(地区標準卸価格!L894="","",IF(ISNUMBER(地区標準卸価格!L894),IF(入力!$C$17=1,ROUNDDOWN(地区標準卸価格!L894*ユーザ別掛け率!L894%,-入力!$C$16),IF(入力!$C$17=2,ROUNDUP(地区標準卸価格!L894*ユーザ別掛け率!L894%,-入力!$C$16),IF(入力!$C$17=3,ROUND(地区標準卸価格!L894*ユーザ別掛け率!L894%,-入力!$C$16),""))),地区標準卸価格!L894))</f>
        <v>34400</v>
      </c>
      <c r="M894" s="729" t="str">
        <f>IF(地区標準卸価格!M894="","",IF(ISNUMBER(地区標準卸価格!M894),IF(入力!$C$17=1,ROUNDDOWN(地区標準卸価格!M894*ユーザ別掛け率!M894%,-入力!$C$16),IF(入力!$C$17=2,ROUNDUP(地区標準卸価格!M894*ユーザ別掛け率!M894%,-入力!$C$16),IF(入力!$C$17=3,ROUND(地区標準卸価格!M894*ユーザ別掛け率!M894%,-入力!$C$16),""))),地区標準卸価格!M894))</f>
        <v/>
      </c>
      <c r="N894" s="729" t="str">
        <f>IF(地区標準卸価格!N894="","",IF(ISNUMBER(地区標準卸価格!N894),IF(入力!$C$17=1,ROUNDDOWN(地区標準卸価格!N894*ユーザ別掛け率!N894%,-入力!$C$16),IF(入力!$C$17=2,ROUNDUP(地区標準卸価格!N894*ユーザ別掛け率!N894%,-入力!$C$16),IF(入力!$C$17=3,ROUND(地区標準卸価格!N894*ユーザ別掛け率!N894%,-入力!$C$16),""))),地区標準卸価格!N894))</f>
        <v/>
      </c>
      <c r="O894" s="730" t="str">
        <f>IF(地区標準卸価格!O894="","",IF(ISNUMBER(地区標準卸価格!O894),IF(入力!$C$17=1,ROUNDDOWN(地区標準卸価格!O894*ユーザ別掛け率!O894%,-入力!$C$16),IF(入力!$C$17=2,ROUNDUP(地区標準卸価格!O894*ユーザ別掛け率!O894%,-入力!$C$16),IF(入力!$C$17=3,ROUND(地区標準卸価格!O894*ユーザ別掛け率!O894%,-入力!$C$16),""))),地区標準卸価格!O894))</f>
        <v/>
      </c>
      <c r="P894" s="725" t="s">
        <v>272</v>
      </c>
      <c r="Q894" s="726"/>
      <c r="R894" s="726"/>
      <c r="S894" s="726"/>
      <c r="T894" s="726"/>
      <c r="U894" s="726"/>
      <c r="V894" s="727"/>
      <c r="W894" s="265"/>
      <c r="X894" s="4"/>
    </row>
    <row r="895" spans="2:24" ht="23.1" customHeight="1">
      <c r="B895" s="732">
        <v>16</v>
      </c>
      <c r="C895" s="819">
        <v>55</v>
      </c>
      <c r="D895" s="757" t="s">
        <v>709</v>
      </c>
      <c r="E895" s="758"/>
      <c r="F895" s="758"/>
      <c r="G895" s="759"/>
      <c r="H895" s="757" t="s">
        <v>252</v>
      </c>
      <c r="I895" s="758"/>
      <c r="J895" s="758"/>
      <c r="K895" s="759"/>
      <c r="L895" s="760">
        <f>IF(地区標準卸価格!L895="","",IF(ISNUMBER(地区標準卸価格!L895),IF(入力!$C$17=1,ROUNDDOWN(地区標準卸価格!L895*ユーザ別掛け率!L895%,-入力!$C$16),IF(入力!$C$17=2,ROUNDUP(地区標準卸価格!L895*ユーザ別掛け率!L895%,-入力!$C$16),IF(入力!$C$17=3,ROUND(地区標準卸価格!L895*ユーザ別掛け率!L895%,-入力!$C$16),""))),地区標準卸価格!L895))</f>
        <v>27300</v>
      </c>
      <c r="M895" s="761" t="str">
        <f>IF(地区標準卸価格!M895="","",IF(ISNUMBER(地区標準卸価格!M895),IF(入力!$C$17=1,ROUNDDOWN(地区標準卸価格!M895*ユーザ別掛け率!M895%,-入力!$C$16),IF(入力!$C$17=2,ROUNDUP(地区標準卸価格!M895*ユーザ別掛け率!M895%,-入力!$C$16),IF(入力!$C$17=3,ROUND(地区標準卸価格!M895*ユーザ別掛け率!M895%,-入力!$C$16),""))),地区標準卸価格!M895))</f>
        <v/>
      </c>
      <c r="N895" s="761" t="str">
        <f>IF(地区標準卸価格!N895="","",IF(ISNUMBER(地区標準卸価格!N895),IF(入力!$C$17=1,ROUNDDOWN(地区標準卸価格!N895*ユーザ別掛け率!N895%,-入力!$C$16),IF(入力!$C$17=2,ROUNDUP(地区標準卸価格!N895*ユーザ別掛け率!N895%,-入力!$C$16),IF(入力!$C$17=3,ROUND(地区標準卸価格!N895*ユーザ別掛け率!N895%,-入力!$C$16),""))),地区標準卸価格!N895))</f>
        <v/>
      </c>
      <c r="O895" s="762" t="str">
        <f>IF(地区標準卸価格!O895="","",IF(ISNUMBER(地区標準卸価格!O895),IF(入力!$C$17=1,ROUNDDOWN(地区標準卸価格!O895*ユーザ別掛け率!O895%,-入力!$C$16),IF(入力!$C$17=2,ROUNDUP(地区標準卸価格!O895*ユーザ別掛け率!O895%,-入力!$C$16),IF(入力!$C$17=3,ROUND(地区標準卸価格!O895*ユーザ別掛け率!O895%,-入力!$C$16),""))),地区標準卸価格!O895))</f>
        <v/>
      </c>
      <c r="P895" s="757" t="s">
        <v>269</v>
      </c>
      <c r="Q895" s="758"/>
      <c r="R895" s="758"/>
      <c r="S895" s="758"/>
      <c r="T895" s="758"/>
      <c r="U895" s="758"/>
      <c r="V895" s="759"/>
      <c r="W895" s="265"/>
      <c r="X895" s="4"/>
    </row>
    <row r="896" spans="2:24" ht="23.1" customHeight="1">
      <c r="B896" s="732"/>
      <c r="C896" s="819"/>
      <c r="D896" s="716" t="s">
        <v>2133</v>
      </c>
      <c r="E896" s="717"/>
      <c r="F896" s="717"/>
      <c r="G896" s="718"/>
      <c r="H896" s="757" t="s">
        <v>1051</v>
      </c>
      <c r="I896" s="758"/>
      <c r="J896" s="758"/>
      <c r="K896" s="759"/>
      <c r="L896" s="760">
        <f>IF(地区標準卸価格!L896="","",IF(ISNUMBER(地区標準卸価格!L896),IF(入力!$E$17=1,ROUNDDOWN(地区標準卸価格!L896*ユーザ別掛け率!L896%,-入力!$E$16),IF(入力!$E$17=2,ROUNDUP(地区標準卸価格!L896*ユーザ別掛け率!L896%,-入力!$E$16),IF(入力!$E$17=3,ROUND(地区標準卸価格!L896*ユーザ別掛け率!L896%,-入力!$E$16),""))),地区標準卸価格!L896))</f>
        <v>23600</v>
      </c>
      <c r="M896" s="761" t="str">
        <f>IF(地区標準卸価格!M896="","",IF(ISNUMBER(地区標準卸価格!M896),IF(入力!$E$17=1,ROUNDDOWN(地区標準卸価格!M896*ユーザ別掛け率!M896%,-入力!$E$16),IF(入力!$E$17=2,ROUNDUP(地区標準卸価格!M896*ユーザ別掛け率!M896%,-入力!$E$16),IF(入力!$E$17=3,ROUND(地区標準卸価格!M896*ユーザ別掛け率!M896%,-入力!$E$16),""))),地区標準卸価格!M896))</f>
        <v/>
      </c>
      <c r="N896" s="761" t="str">
        <f>IF(地区標準卸価格!N896="","",IF(ISNUMBER(地区標準卸価格!N896),IF(入力!$E$17=1,ROUNDDOWN(地区標準卸価格!N896*ユーザ別掛け率!N896%,-入力!$E$16),IF(入力!$E$17=2,ROUNDUP(地区標準卸価格!N896*ユーザ別掛け率!N896%,-入力!$E$16),IF(入力!$E$17=3,ROUND(地区標準卸価格!N896*ユーザ別掛け率!N896%,-入力!$E$16),""))),地区標準卸価格!N896))</f>
        <v/>
      </c>
      <c r="O896" s="762" t="str">
        <f>IF(地区標準卸価格!O896="","",IF(ISNUMBER(地区標準卸価格!O896),IF(入力!$E$17=1,ROUNDDOWN(地区標準卸価格!O896*ユーザ別掛け率!O896%,-入力!$E$16),IF(入力!$E$17=2,ROUNDUP(地区標準卸価格!O896*ユーザ別掛け率!O896%,-入力!$E$16),IF(入力!$E$17=3,ROUND(地区標準卸価格!O896*ユーザ別掛け率!O896%,-入力!$E$16),""))),地区標準卸価格!O896))</f>
        <v/>
      </c>
      <c r="P896" s="372" t="s">
        <v>1098</v>
      </c>
      <c r="Q896" s="373"/>
      <c r="R896" s="373"/>
      <c r="S896" s="373"/>
      <c r="T896" s="373"/>
      <c r="U896" s="373"/>
      <c r="V896" s="374"/>
      <c r="W896" s="265"/>
      <c r="X896" s="4"/>
    </row>
    <row r="897" spans="2:27" ht="23.1" customHeight="1" thickBot="1">
      <c r="B897" s="732"/>
      <c r="C897" s="820"/>
      <c r="D897" s="766" t="s">
        <v>710</v>
      </c>
      <c r="E897" s="767"/>
      <c r="F897" s="767"/>
      <c r="G897" s="768"/>
      <c r="H897" s="806" t="s">
        <v>578</v>
      </c>
      <c r="I897" s="807"/>
      <c r="J897" s="807"/>
      <c r="K897" s="808"/>
      <c r="L897" s="769">
        <f>IF(地区標準卸価格!L897="","",IF(ISNUMBER(地区標準卸価格!L897),IF(入力!$C$17=1,ROUNDDOWN(地区標準卸価格!L897*ユーザ別掛け率!L897%,-入力!$C$16),IF(入力!$C$17=2,ROUNDUP(地区標準卸価格!L897*ユーザ別掛け率!L897%,-入力!$C$16),IF(入力!$C$17=3,ROUND(地区標準卸価格!L897*ユーザ別掛け率!L897%,-入力!$C$16),""))),地区標準卸価格!L897))</f>
        <v>34800</v>
      </c>
      <c r="M897" s="770" t="str">
        <f>IF(地区標準卸価格!M897="","",IF(ISNUMBER(地区標準卸価格!M897),IF(入力!$C$17=1,ROUNDDOWN(地区標準卸価格!M897*ユーザ別掛け率!M897%,-入力!$C$16),IF(入力!$C$17=2,ROUNDUP(地区標準卸価格!M897*ユーザ別掛け率!M897%,-入力!$C$16),IF(入力!$C$17=3,ROUND(地区標準卸価格!M897*ユーザ別掛け率!M897%,-入力!$C$16),""))),地区標準卸価格!M897))</f>
        <v/>
      </c>
      <c r="N897" s="770" t="str">
        <f>IF(地区標準卸価格!N897="","",IF(ISNUMBER(地区標準卸価格!N897),IF(入力!$C$17=1,ROUNDDOWN(地区標準卸価格!N897*ユーザ別掛け率!N897%,-入力!$C$16),IF(入力!$C$17=2,ROUNDUP(地区標準卸価格!N897*ユーザ別掛け率!N897%,-入力!$C$16),IF(入力!$C$17=3,ROUND(地区標準卸価格!N897*ユーザ別掛け率!N897%,-入力!$C$16),""))),地区標準卸価格!N897))</f>
        <v/>
      </c>
      <c r="O897" s="771" t="str">
        <f>IF(地区標準卸価格!O897="","",IF(ISNUMBER(地区標準卸価格!O897),IF(入力!$C$17=1,ROUNDDOWN(地区標準卸価格!O897*ユーザ別掛け率!O897%,-入力!$C$16),IF(入力!$C$17=2,ROUNDUP(地区標準卸価格!O897*ユーザ別掛け率!O897%,-入力!$C$16),IF(入力!$C$17=3,ROUND(地区標準卸価格!O897*ユーザ別掛け率!O897%,-入力!$C$16),""))),地区標準卸価格!O897))</f>
        <v/>
      </c>
      <c r="P897" s="766" t="s">
        <v>762</v>
      </c>
      <c r="Q897" s="767"/>
      <c r="R897" s="767"/>
      <c r="S897" s="767"/>
      <c r="T897" s="767"/>
      <c r="U897" s="767"/>
      <c r="V897" s="768"/>
      <c r="W897" s="265"/>
      <c r="X897" s="4"/>
    </row>
    <row r="898" spans="2:27" ht="23.1" customHeight="1" thickBot="1">
      <c r="B898" s="338">
        <v>15</v>
      </c>
      <c r="C898" s="235">
        <v>60</v>
      </c>
      <c r="D898" s="312" t="s">
        <v>711</v>
      </c>
      <c r="E898" s="313"/>
      <c r="F898" s="313"/>
      <c r="G898" s="314"/>
      <c r="H898" s="821" t="s">
        <v>579</v>
      </c>
      <c r="I898" s="822"/>
      <c r="J898" s="822"/>
      <c r="K898" s="823"/>
      <c r="L898" s="824">
        <f>IF(地区標準卸価格!L898="","",IF(ISNUMBER(地区標準卸価格!L898),IF(入力!$C$17=1,ROUNDDOWN(地区標準卸価格!L898*ユーザ別掛け率!L898%,-入力!$C$16),IF(入力!$C$17=2,ROUNDUP(地区標準卸価格!L898*ユーザ別掛け率!L898%,-入力!$C$16),IF(入力!$C$17=3,ROUND(地区標準卸価格!L898*ユーザ別掛け率!L898%,-入力!$C$16),""))),地区標準卸価格!L898))</f>
        <v>22700</v>
      </c>
      <c r="M898" s="825" t="str">
        <f>IF(地区標準卸価格!M898="","",IF(ISNUMBER(地区標準卸価格!M898),IF(入力!$C$17=1,ROUNDDOWN(地区標準卸価格!M898*ユーザ別掛け率!M898%,-入力!$C$16),IF(入力!$C$17=2,ROUNDUP(地区標準卸価格!M898*ユーザ別掛け率!M898%,-入力!$C$16),IF(入力!$C$17=3,ROUND(地区標準卸価格!M898*ユーザ別掛け率!M898%,-入力!$C$16),""))),地区標準卸価格!M898))</f>
        <v/>
      </c>
      <c r="N898" s="825" t="str">
        <f>IF(地区標準卸価格!N898="","",IF(ISNUMBER(地区標準卸価格!N898),IF(入力!$C$17=1,ROUNDDOWN(地区標準卸価格!N898*ユーザ別掛け率!N898%,-入力!$C$16),IF(入力!$C$17=2,ROUNDUP(地区標準卸価格!N898*ユーザ別掛け率!N898%,-入力!$C$16),IF(入力!$C$17=3,ROUND(地区標準卸価格!N898*ユーザ別掛け率!N898%,-入力!$C$16),""))),地区標準卸価格!N898))</f>
        <v/>
      </c>
      <c r="O898" s="826" t="str">
        <f>IF(地区標準卸価格!O898="","",IF(ISNUMBER(地区標準卸価格!O898),IF(入力!$C$17=1,ROUNDDOWN(地区標準卸価格!O898*ユーザ別掛け率!O898%,-入力!$C$16),IF(入力!$C$17=2,ROUNDUP(地区標準卸価格!O898*ユーザ別掛け率!O898%,-入力!$C$16),IF(入力!$C$17=3,ROUND(地区標準卸価格!O898*ユーザ別掛け率!O898%,-入力!$C$16),""))),地区標準卸価格!O898))</f>
        <v/>
      </c>
      <c r="P898" s="821" t="s">
        <v>273</v>
      </c>
      <c r="Q898" s="822"/>
      <c r="R898" s="822"/>
      <c r="S898" s="822"/>
      <c r="T898" s="822"/>
      <c r="U898" s="822"/>
      <c r="V898" s="823"/>
      <c r="W898" s="265"/>
      <c r="X898" s="4"/>
    </row>
    <row r="899" spans="2:27" ht="99" customHeight="1">
      <c r="B899" s="545" t="s">
        <v>2134</v>
      </c>
      <c r="C899" s="545"/>
      <c r="D899" s="545"/>
      <c r="E899" s="545"/>
      <c r="F899" s="545"/>
      <c r="G899" s="545"/>
      <c r="H899" s="545"/>
      <c r="I899" s="545"/>
      <c r="J899" s="545"/>
      <c r="K899" s="545"/>
      <c r="L899" s="545"/>
      <c r="M899" s="545"/>
      <c r="N899" s="545"/>
      <c r="O899" s="545"/>
      <c r="P899" s="545"/>
      <c r="Q899" s="545"/>
      <c r="R899" s="545"/>
      <c r="S899" s="545"/>
      <c r="T899" s="545"/>
      <c r="U899" s="545"/>
      <c r="V899" s="545"/>
      <c r="W899" s="122"/>
      <c r="X899" s="122"/>
      <c r="Y899" s="24"/>
    </row>
    <row r="900" spans="2:27" ht="13.5" customHeight="1">
      <c r="C900" s="24"/>
      <c r="D900" s="24"/>
      <c r="E900" s="24"/>
      <c r="F900" s="82"/>
      <c r="G900" s="24"/>
      <c r="H900" s="82"/>
      <c r="I900" s="24"/>
      <c r="J900" s="82"/>
      <c r="K900" s="24"/>
      <c r="L900" s="82"/>
      <c r="M900" s="24"/>
      <c r="N900" s="82"/>
      <c r="O900" s="24"/>
      <c r="P900" s="82"/>
      <c r="Q900" s="24"/>
      <c r="R900" s="82"/>
      <c r="S900" s="24"/>
      <c r="T900" s="82"/>
      <c r="U900" s="24"/>
      <c r="V900" s="82"/>
      <c r="W900" s="24"/>
      <c r="X900" s="82"/>
      <c r="Y900" s="24"/>
    </row>
    <row r="901" spans="2:27" ht="14.25" customHeight="1" thickBot="1">
      <c r="B901" s="39"/>
    </row>
    <row r="902" spans="2:27" ht="25.5" customHeight="1" thickTop="1" thickBot="1">
      <c r="B902" s="518" t="s">
        <v>580</v>
      </c>
      <c r="C902" s="519"/>
      <c r="D902" s="519"/>
      <c r="E902" s="519"/>
      <c r="F902" s="519"/>
      <c r="G902" s="519"/>
      <c r="H902" s="519"/>
      <c r="I902" s="519"/>
      <c r="J902" s="519"/>
      <c r="K902" s="519"/>
      <c r="L902" s="519"/>
      <c r="M902" s="519"/>
      <c r="N902" s="519"/>
      <c r="O902" s="519"/>
      <c r="P902" s="519"/>
      <c r="Q902" s="519"/>
      <c r="R902" s="519"/>
      <c r="S902" s="519"/>
      <c r="T902" s="519"/>
      <c r="U902" s="519"/>
      <c r="V902" s="519"/>
      <c r="W902" s="519"/>
      <c r="X902" s="519"/>
      <c r="Y902" s="519"/>
      <c r="Z902" s="519"/>
      <c r="AA902" s="520"/>
    </row>
    <row r="903" spans="2:27" ht="14.25" customHeight="1" thickTop="1">
      <c r="B903" s="24"/>
      <c r="C903" s="24"/>
      <c r="D903" s="24"/>
      <c r="E903" s="24"/>
      <c r="F903" s="82"/>
      <c r="G903" s="24"/>
      <c r="H903" s="82"/>
      <c r="I903" s="24"/>
      <c r="J903" s="82"/>
      <c r="K903" s="24"/>
      <c r="L903" s="82"/>
      <c r="M903" s="24"/>
      <c r="N903" s="82"/>
      <c r="O903" s="24"/>
      <c r="P903" s="82"/>
      <c r="Q903" s="24"/>
      <c r="R903" s="82"/>
      <c r="S903" s="24"/>
      <c r="T903" s="82"/>
      <c r="U903" s="24"/>
      <c r="V903" s="82"/>
      <c r="W903" s="24"/>
      <c r="X903" s="82"/>
      <c r="Y903" s="24"/>
    </row>
    <row r="904" spans="2:27" s="239" customFormat="1" ht="20.100000000000001" customHeight="1" thickBot="1">
      <c r="B904" s="241" t="s">
        <v>653</v>
      </c>
      <c r="C904" s="24"/>
      <c r="D904" s="24"/>
      <c r="E904" s="24"/>
      <c r="F904" s="82"/>
      <c r="G904" s="24"/>
      <c r="H904" s="82"/>
      <c r="I904" s="24"/>
      <c r="J904" s="82"/>
      <c r="K904" s="24"/>
      <c r="L904" s="82"/>
      <c r="M904" s="24"/>
      <c r="N904" s="82"/>
      <c r="O904" s="24"/>
      <c r="P904" s="82"/>
      <c r="Q904" s="24"/>
      <c r="R904" s="82"/>
      <c r="S904" s="24"/>
      <c r="T904" s="82"/>
      <c r="U904" s="24"/>
      <c r="V904" s="82"/>
      <c r="W904" s="24"/>
      <c r="X904" s="82"/>
      <c r="Y904" s="24"/>
    </row>
    <row r="905" spans="2:27" ht="20.100000000000001" customHeight="1" thickBot="1">
      <c r="B905" s="531" t="s">
        <v>453</v>
      </c>
      <c r="C905" s="532"/>
      <c r="D905" s="532"/>
      <c r="E905" s="532"/>
      <c r="F905" s="532"/>
      <c r="G905" s="532"/>
      <c r="H905" s="532"/>
      <c r="I905" s="532"/>
      <c r="J905" s="532"/>
      <c r="K905" s="532"/>
      <c r="L905" s="532"/>
      <c r="M905" s="532"/>
      <c r="N905" s="532"/>
      <c r="O905" s="532"/>
      <c r="P905" s="532"/>
      <c r="Q905" s="532"/>
      <c r="R905" s="532"/>
      <c r="S905" s="532"/>
      <c r="T905" s="532"/>
      <c r="U905" s="533"/>
      <c r="V905" s="10"/>
      <c r="X905" s="4"/>
    </row>
    <row r="906" spans="2:27" ht="30" customHeight="1" thickBot="1">
      <c r="B906" s="622" t="s">
        <v>581</v>
      </c>
      <c r="C906" s="623"/>
      <c r="D906" s="623"/>
      <c r="E906" s="623"/>
      <c r="F906" s="623"/>
      <c r="G906" s="624"/>
      <c r="H906" s="710" t="s">
        <v>524</v>
      </c>
      <c r="I906" s="710"/>
      <c r="J906" s="710"/>
      <c r="K906" s="710"/>
      <c r="L906" s="710"/>
      <c r="M906" s="710" t="s">
        <v>491</v>
      </c>
      <c r="N906" s="710"/>
      <c r="O906" s="710"/>
      <c r="P906" s="710"/>
      <c r="Q906" s="710"/>
      <c r="R906" s="710"/>
      <c r="S906" s="710"/>
      <c r="T906" s="710"/>
      <c r="U906" s="710"/>
      <c r="X906" s="4"/>
    </row>
    <row r="907" spans="2:27" ht="23.1" customHeight="1">
      <c r="B907" s="737" t="s">
        <v>872</v>
      </c>
      <c r="C907" s="738"/>
      <c r="D907" s="738"/>
      <c r="E907" s="738"/>
      <c r="F907" s="738"/>
      <c r="G907" s="739"/>
      <c r="H907" s="800" t="s">
        <v>740</v>
      </c>
      <c r="I907" s="801"/>
      <c r="J907" s="801"/>
      <c r="K907" s="801"/>
      <c r="L907" s="802"/>
      <c r="M907" s="800" t="s">
        <v>323</v>
      </c>
      <c r="N907" s="801"/>
      <c r="O907" s="801"/>
      <c r="P907" s="801"/>
      <c r="Q907" s="802"/>
      <c r="R907" s="839">
        <f>IF(地区標準卸価格!R907="","",IF(ISNUMBER(地区標準卸価格!R907),IF(入力!$C$17=1,ROUNDDOWN(地区標準卸価格!R907*ユーザ別掛け率!R907%,-入力!$C$16),IF(入力!$C$17=2,ROUNDUP(地区標準卸価格!R907*ユーザ別掛け率!R907%,-入力!$C$16),IF(入力!$C$17=3,ROUND(地区標準卸価格!R907*ユーザ別掛け率!R907%,-入力!$C$16),""))),地区標準卸価格!R907))</f>
        <v>57500</v>
      </c>
      <c r="S907" s="840" t="str">
        <f>IF(地区標準卸価格!S907="","",IF(ISNUMBER(地区標準卸価格!S907),IF(入力!$C$17=1,ROUNDDOWN(地区標準卸価格!S907*ユーザ別掛け率!S907%,-入力!$C$16),IF(入力!$C$17=2,ROUNDUP(地区標準卸価格!S907*ユーザ別掛け率!S907%,-入力!$C$16),IF(入力!$C$17=3,ROUND(地区標準卸価格!S907*ユーザ別掛け率!S907%,-入力!$C$16),""))),地区標準卸価格!S907))</f>
        <v/>
      </c>
      <c r="T907" s="840" t="str">
        <f>IF(地区標準卸価格!T907="","",IF(ISNUMBER(地区標準卸価格!T907),IF(入力!$C$17=1,ROUNDDOWN(地区標準卸価格!T907*ユーザ別掛け率!T907%,-入力!$C$16),IF(入力!$C$17=2,ROUNDUP(地区標準卸価格!T907*ユーザ別掛け率!T907%,-入力!$C$16),IF(入力!$C$17=3,ROUND(地区標準卸価格!T907*ユーザ別掛け率!T907%,-入力!$C$16),""))),地区標準卸価格!T907))</f>
        <v/>
      </c>
      <c r="U907" s="841" t="str">
        <f>IF(地区標準卸価格!U907="","",IF(ISNUMBER(地区標準卸価格!U907),IF(入力!$C$17=1,ROUNDDOWN(地区標準卸価格!U907*ユーザ別掛け率!U907%,-入力!$C$16),IF(入力!$C$17=2,ROUNDUP(地区標準卸価格!U907*ユーザ別掛け率!U907%,-入力!$C$16),IF(入力!$C$17=3,ROUND(地区標準卸価格!U907*ユーザ別掛け率!U907%,-入力!$C$16),""))),地区標準卸価格!U907))</f>
        <v/>
      </c>
      <c r="V907" s="83"/>
      <c r="X907" s="4"/>
    </row>
    <row r="908" spans="2:27" ht="23.1" customHeight="1">
      <c r="B908" s="830"/>
      <c r="C908" s="831"/>
      <c r="D908" s="831"/>
      <c r="E908" s="831"/>
      <c r="F908" s="831"/>
      <c r="G908" s="832"/>
      <c r="H908" s="766" t="s">
        <v>741</v>
      </c>
      <c r="I908" s="767"/>
      <c r="J908" s="767"/>
      <c r="K908" s="767"/>
      <c r="L908" s="768"/>
      <c r="M908" s="766"/>
      <c r="N908" s="767"/>
      <c r="O908" s="767"/>
      <c r="P908" s="767"/>
      <c r="Q908" s="768"/>
      <c r="R908" s="827">
        <f>IF(地区標準卸価格!R908="","",IF(ISNUMBER(地区標準卸価格!R908),IF(入力!$C$17=1,ROUNDDOWN(地区標準卸価格!R908*ユーザ別掛け率!R908%,-入力!$C$16),IF(入力!$C$17=2,ROUNDUP(地区標準卸価格!R908*ユーザ別掛け率!R908%,-入力!$C$16),IF(入力!$C$17=3,ROUND(地区標準卸価格!R908*ユーザ別掛け率!R908%,-入力!$C$16),""))),地区標準卸価格!R908))</f>
        <v>47500</v>
      </c>
      <c r="S908" s="828" t="str">
        <f>IF(地区標準卸価格!S908="","",IF(ISNUMBER(地区標準卸価格!S908),IF(入力!$C$17=1,ROUNDDOWN(地区標準卸価格!S908*ユーザ別掛け率!S908%,-入力!$C$16),IF(入力!$C$17=2,ROUNDUP(地区標準卸価格!S908*ユーザ別掛け率!S908%,-入力!$C$16),IF(入力!$C$17=3,ROUND(地区標準卸価格!S908*ユーザ別掛け率!S908%,-入力!$C$16),""))),地区標準卸価格!S908))</f>
        <v/>
      </c>
      <c r="T908" s="828" t="str">
        <f>IF(地区標準卸価格!T908="","",IF(ISNUMBER(地区標準卸価格!T908),IF(入力!$C$17=1,ROUNDDOWN(地区標準卸価格!T908*ユーザ別掛け率!T908%,-入力!$C$16),IF(入力!$C$17=2,ROUNDUP(地区標準卸価格!T908*ユーザ別掛け率!T908%,-入力!$C$16),IF(入力!$C$17=3,ROUND(地区標準卸価格!T908*ユーザ別掛け率!T908%,-入力!$C$16),""))),地区標準卸価格!T908))</f>
        <v/>
      </c>
      <c r="U908" s="829" t="str">
        <f>IF(地区標準卸価格!U908="","",IF(ISNUMBER(地区標準卸価格!U908),IF(入力!$C$17=1,ROUNDDOWN(地区標準卸価格!U908*ユーザ別掛け率!U908%,-入力!$C$16),IF(入力!$C$17=2,ROUNDUP(地区標準卸価格!U908*ユーザ別掛け率!U908%,-入力!$C$16),IF(入力!$C$17=3,ROUND(地区標準卸価格!U908*ユーザ別掛け率!U908%,-入力!$C$16),""))),地区標準卸価格!U908))</f>
        <v/>
      </c>
      <c r="V908" s="83"/>
      <c r="X908" s="4"/>
    </row>
    <row r="909" spans="2:27" ht="23.1" customHeight="1">
      <c r="B909" s="746" t="s">
        <v>1148</v>
      </c>
      <c r="C909" s="747"/>
      <c r="D909" s="747"/>
      <c r="E909" s="747"/>
      <c r="F909" s="747"/>
      <c r="G909" s="748"/>
      <c r="H909" s="757" t="s">
        <v>741</v>
      </c>
      <c r="I909" s="758"/>
      <c r="J909" s="758"/>
      <c r="K909" s="758"/>
      <c r="L909" s="759"/>
      <c r="M909" s="746" t="s">
        <v>323</v>
      </c>
      <c r="N909" s="747"/>
      <c r="O909" s="747"/>
      <c r="P909" s="747"/>
      <c r="Q909" s="748"/>
      <c r="R909" s="836">
        <f>IF(地区標準卸価格!R909="","",IF(ISNUMBER(地区標準卸価格!R909),IF(入力!$C$17=1,ROUNDDOWN(地区標準卸価格!R909*ユーザ別掛け率!R909%,-入力!$C$16),IF(入力!$C$17=2,ROUNDUP(地区標準卸価格!R909*ユーザ別掛け率!R909%,-入力!$C$16),IF(入力!$C$17=3,ROUND(地区標準卸価格!R909*ユーザ別掛け率!R909%,-入力!$C$16),""))),地区標準卸価格!R909))</f>
        <v>47500</v>
      </c>
      <c r="S909" s="837" t="str">
        <f>IF(地区標準卸価格!S909="","",IF(ISNUMBER(地区標準卸価格!S909),IF(入力!$C$17=1,ROUNDDOWN(地区標準卸価格!S909*ユーザ別掛け率!S909%,-入力!$C$16),IF(入力!$C$17=2,ROUNDUP(地区標準卸価格!S909*ユーザ別掛け率!S909%,-入力!$C$16),IF(入力!$C$17=3,ROUND(地区標準卸価格!S909*ユーザ別掛け率!S909%,-入力!$C$16),""))),地区標準卸価格!S909))</f>
        <v/>
      </c>
      <c r="T909" s="837" t="str">
        <f>IF(地区標準卸価格!T909="","",IF(ISNUMBER(地区標準卸価格!T909),IF(入力!$C$17=1,ROUNDDOWN(地区標準卸価格!T909*ユーザ別掛け率!T909%,-入力!$C$16),IF(入力!$C$17=2,ROUNDUP(地区標準卸価格!T909*ユーザ別掛け率!T909%,-入力!$C$16),IF(入力!$C$17=3,ROUND(地区標準卸価格!T909*ユーザ別掛け率!T909%,-入力!$C$16),""))),地区標準卸価格!T909))</f>
        <v/>
      </c>
      <c r="U909" s="838" t="str">
        <f>IF(地区標準卸価格!U909="","",IF(ISNUMBER(地区標準卸価格!U909),IF(入力!$C$17=1,ROUNDDOWN(地区標準卸価格!U909*ユーザ別掛け率!U909%,-入力!$C$16),IF(入力!$C$17=2,ROUNDUP(地区標準卸価格!U909*ユーザ別掛け率!U909%,-入力!$C$16),IF(入力!$C$17=3,ROUND(地区標準卸価格!U909*ユーザ別掛け率!U909%,-入力!$C$16),""))),地区標準卸価格!U909))</f>
        <v/>
      </c>
      <c r="V909" s="83"/>
      <c r="X909" s="4"/>
    </row>
    <row r="910" spans="2:27" ht="23.1" customHeight="1">
      <c r="B910" s="830" t="s">
        <v>674</v>
      </c>
      <c r="C910" s="831"/>
      <c r="D910" s="831"/>
      <c r="E910" s="831"/>
      <c r="F910" s="831"/>
      <c r="G910" s="832"/>
      <c r="H910" s="810" t="s">
        <v>742</v>
      </c>
      <c r="I910" s="811"/>
      <c r="J910" s="811"/>
      <c r="K910" s="811"/>
      <c r="L910" s="812"/>
      <c r="M910" s="810" t="s">
        <v>323</v>
      </c>
      <c r="N910" s="811"/>
      <c r="O910" s="811"/>
      <c r="P910" s="811"/>
      <c r="Q910" s="812"/>
      <c r="R910" s="833">
        <f>IF(地区標準卸価格!R910="","",IF(ISNUMBER(地区標準卸価格!R910),IF(入力!$C$17=1,ROUNDDOWN(地区標準卸価格!R910*ユーザ別掛け率!R910%,-入力!$C$16),IF(入力!$C$17=2,ROUNDUP(地区標準卸価格!R910*ユーザ別掛け率!R910%,-入力!$C$16),IF(入力!$C$17=3,ROUND(地区標準卸価格!R910*ユーザ別掛け率!R910%,-入力!$C$16),""))),地区標準卸価格!R910))</f>
        <v>66200</v>
      </c>
      <c r="S910" s="834" t="str">
        <f>IF(地区標準卸価格!S910="","",IF(ISNUMBER(地区標準卸価格!S910),IF(入力!$C$17=1,ROUNDDOWN(地区標準卸価格!S910*ユーザ別掛け率!S910%,-入力!$C$16),IF(入力!$C$17=2,ROUNDUP(地区標準卸価格!S910*ユーザ別掛け率!S910%,-入力!$C$16),IF(入力!$C$17=3,ROUND(地区標準卸価格!S910*ユーザ別掛け率!S910%,-入力!$C$16),""))),地区標準卸価格!S910))</f>
        <v/>
      </c>
      <c r="T910" s="834" t="str">
        <f>IF(地区標準卸価格!T910="","",IF(ISNUMBER(地区標準卸価格!T910),IF(入力!$C$17=1,ROUNDDOWN(地区標準卸価格!T910*ユーザ別掛け率!T910%,-入力!$C$16),IF(入力!$C$17=2,ROUNDUP(地区標準卸価格!T910*ユーザ別掛け率!T910%,-入力!$C$16),IF(入力!$C$17=3,ROUND(地区標準卸価格!T910*ユーザ別掛け率!T910%,-入力!$C$16),""))),地区標準卸価格!T910))</f>
        <v/>
      </c>
      <c r="U910" s="835" t="str">
        <f>IF(地区標準卸価格!U910="","",IF(ISNUMBER(地区標準卸価格!U910),IF(入力!$C$17=1,ROUNDDOWN(地区標準卸価格!U910*ユーザ別掛け率!U910%,-入力!$C$16),IF(入力!$C$17=2,ROUNDUP(地区標準卸価格!U910*ユーザ別掛け率!U910%,-入力!$C$16),IF(入力!$C$17=3,ROUND(地区標準卸価格!U910*ユーザ別掛け率!U910%,-入力!$C$16),""))),地区標準卸価格!U910))</f>
        <v/>
      </c>
      <c r="V910" s="83"/>
      <c r="X910" s="4"/>
    </row>
    <row r="911" spans="2:27" ht="23.1" customHeight="1">
      <c r="B911" s="806"/>
      <c r="C911" s="807"/>
      <c r="D911" s="807"/>
      <c r="E911" s="807"/>
      <c r="F911" s="807"/>
      <c r="G911" s="808"/>
      <c r="H911" s="766" t="s">
        <v>740</v>
      </c>
      <c r="I911" s="767"/>
      <c r="J911" s="767"/>
      <c r="K911" s="767"/>
      <c r="L911" s="768"/>
      <c r="M911" s="766"/>
      <c r="N911" s="767"/>
      <c r="O911" s="767"/>
      <c r="P911" s="767"/>
      <c r="Q911" s="768"/>
      <c r="R911" s="827">
        <f>IF(地区標準卸価格!R911="","",IF(ISNUMBER(地区標準卸価格!R911),IF(入力!$C$17=1,ROUNDDOWN(地区標準卸価格!R911*ユーザ別掛け率!R911%,-入力!$C$16),IF(入力!$C$17=2,ROUNDUP(地区標準卸価格!R911*ユーザ別掛け率!R911%,-入力!$C$16),IF(入力!$C$17=3,ROUND(地区標準卸価格!R911*ユーザ別掛け率!R911%,-入力!$C$16),""))),地区標準卸価格!R911))</f>
        <v>57500</v>
      </c>
      <c r="S911" s="828" t="str">
        <f>IF(地区標準卸価格!S911="","",IF(ISNUMBER(地区標準卸価格!S911),IF(入力!$C$17=1,ROUNDDOWN(地区標準卸価格!S911*ユーザ別掛け率!S911%,-入力!$C$16),IF(入力!$C$17=2,ROUNDUP(地区標準卸価格!S911*ユーザ別掛け率!S911%,-入力!$C$16),IF(入力!$C$17=3,ROUND(地区標準卸価格!S911*ユーザ別掛け率!S911%,-入力!$C$16),""))),地区標準卸価格!S911))</f>
        <v/>
      </c>
      <c r="T911" s="828" t="str">
        <f>IF(地区標準卸価格!T911="","",IF(ISNUMBER(地区標準卸価格!T911),IF(入力!$C$17=1,ROUNDDOWN(地区標準卸価格!T911*ユーザ別掛け率!T911%,-入力!$C$16),IF(入力!$C$17=2,ROUNDUP(地区標準卸価格!T911*ユーザ別掛け率!T911%,-入力!$C$16),IF(入力!$C$17=3,ROUND(地区標準卸価格!T911*ユーザ別掛け率!T911%,-入力!$C$16),""))),地区標準卸価格!T911))</f>
        <v/>
      </c>
      <c r="U911" s="829" t="str">
        <f>IF(地区標準卸価格!U911="","",IF(ISNUMBER(地区標準卸価格!U911),IF(入力!$C$17=1,ROUNDDOWN(地区標準卸価格!U911*ユーザ別掛け率!U911%,-入力!$C$16),IF(入力!$C$17=2,ROUNDUP(地区標準卸価格!U911*ユーザ別掛け率!U911%,-入力!$C$16),IF(入力!$C$17=3,ROUND(地区標準卸価格!U911*ユーザ別掛け率!U911%,-入力!$C$16),""))),地区標準卸価格!U911))</f>
        <v/>
      </c>
      <c r="V911" s="83"/>
      <c r="X911" s="4"/>
    </row>
    <row r="912" spans="2:27" ht="23.1" customHeight="1">
      <c r="B912" s="746" t="s">
        <v>1149</v>
      </c>
      <c r="C912" s="747"/>
      <c r="D912" s="747"/>
      <c r="E912" s="747"/>
      <c r="F912" s="747"/>
      <c r="G912" s="748"/>
      <c r="H912" s="335" t="s">
        <v>1156</v>
      </c>
      <c r="I912" s="336"/>
      <c r="J912" s="336"/>
      <c r="K912" s="336"/>
      <c r="L912" s="337"/>
      <c r="M912" s="746" t="s">
        <v>1054</v>
      </c>
      <c r="N912" s="747"/>
      <c r="O912" s="747"/>
      <c r="P912" s="747"/>
      <c r="Q912" s="748"/>
      <c r="R912" s="827">
        <f>IF(地区標準卸価格!R912="","",IF(ISNUMBER(地区標準卸価格!R912),IF(入力!$C$17=1,ROUNDDOWN(地区標準卸価格!R912*ユーザ別掛け率!R912%,-入力!$C$16),IF(入力!$C$17=2,ROUNDUP(地区標準卸価格!R912*ユーザ別掛け率!R912%,-入力!$C$16),IF(入力!$C$17=3,ROUND(地区標準卸価格!R912*ユーザ別掛け率!R912%,-入力!$C$16),""))),地区標準卸価格!R912))</f>
        <v>39900</v>
      </c>
      <c r="S912" s="828" t="str">
        <f>IF(地区標準卸価格!S912="","",IF(ISNUMBER(地区標準卸価格!S912),IF(入力!$C$17=1,ROUNDDOWN(地区標準卸価格!S912*ユーザ別掛け率!S912%,-入力!$C$16),IF(入力!$C$17=2,ROUNDUP(地区標準卸価格!S912*ユーザ別掛け率!S912%,-入力!$C$16),IF(入力!$C$17=3,ROUND(地区標準卸価格!S912*ユーザ別掛け率!S912%,-入力!$C$16),""))),地区標準卸価格!S912))</f>
        <v/>
      </c>
      <c r="T912" s="828" t="str">
        <f>IF(地区標準卸価格!T912="","",IF(ISNUMBER(地区標準卸価格!T912),IF(入力!$C$17=1,ROUNDDOWN(地区標準卸価格!T912*ユーザ別掛け率!T912%,-入力!$C$16),IF(入力!$C$17=2,ROUNDUP(地区標準卸価格!T912*ユーザ別掛け率!T912%,-入力!$C$16),IF(入力!$C$17=3,ROUND(地区標準卸価格!T912*ユーザ別掛け率!T912%,-入力!$C$16),""))),地区標準卸価格!T912))</f>
        <v/>
      </c>
      <c r="U912" s="829" t="str">
        <f>IF(地区標準卸価格!U912="","",IF(ISNUMBER(地区標準卸価格!U912),IF(入力!$C$17=1,ROUNDDOWN(地区標準卸価格!U912*ユーザ別掛け率!U912%,-入力!$C$16),IF(入力!$C$17=2,ROUNDUP(地区標準卸価格!U912*ユーザ別掛け率!U912%,-入力!$C$16),IF(入力!$C$17=3,ROUND(地区標準卸価格!U912*ユーザ別掛け率!U912%,-入力!$C$16),""))),地区標準卸価格!U912))</f>
        <v/>
      </c>
      <c r="V912" s="83"/>
      <c r="X912" s="4"/>
    </row>
    <row r="913" spans="2:24" ht="23.1" customHeight="1">
      <c r="B913" s="830" t="s">
        <v>1150</v>
      </c>
      <c r="C913" s="831"/>
      <c r="D913" s="831"/>
      <c r="E913" s="831"/>
      <c r="F913" s="831"/>
      <c r="G913" s="832"/>
      <c r="H913" s="810" t="s">
        <v>1071</v>
      </c>
      <c r="I913" s="811"/>
      <c r="J913" s="811"/>
      <c r="K913" s="811"/>
      <c r="L913" s="812"/>
      <c r="M913" s="810" t="s">
        <v>1054</v>
      </c>
      <c r="N913" s="811"/>
      <c r="O913" s="811"/>
      <c r="P913" s="811"/>
      <c r="Q913" s="812"/>
      <c r="R913" s="833">
        <f>IF(地区標準卸価格!R913="","",IF(ISNUMBER(地区標準卸価格!R913),IF(入力!$C$17=1,ROUNDDOWN(地区標準卸価格!R913*ユーザ別掛け率!R913%,-入力!$C$16),IF(入力!$C$17=2,ROUNDUP(地区標準卸価格!R913*ユーザ別掛け率!R913%,-入力!$C$16),IF(入力!$C$17=3,ROUND(地区標準卸価格!R913*ユーザ別掛け率!R913%,-入力!$C$16),""))),地区標準卸価格!R913))</f>
        <v>94700</v>
      </c>
      <c r="S913" s="834" t="str">
        <f>IF(地区標準卸価格!S913="","",IF(ISNUMBER(地区標準卸価格!S913),IF(入力!$C$17=1,ROUNDDOWN(地区標準卸価格!S913*ユーザ別掛け率!S913%,-入力!$C$16),IF(入力!$C$17=2,ROUNDUP(地区標準卸価格!S913*ユーザ別掛け率!S913%,-入力!$C$16),IF(入力!$C$17=3,ROUND(地区標準卸価格!S913*ユーザ別掛け率!S913%,-入力!$C$16),""))),地区標準卸価格!S913))</f>
        <v/>
      </c>
      <c r="T913" s="834" t="str">
        <f>IF(地区標準卸価格!T913="","",IF(ISNUMBER(地区標準卸価格!T913),IF(入力!$C$17=1,ROUNDDOWN(地区標準卸価格!T913*ユーザ別掛け率!T913%,-入力!$C$16),IF(入力!$C$17=2,ROUNDUP(地区標準卸価格!T913*ユーザ別掛け率!T913%,-入力!$C$16),IF(入力!$C$17=3,ROUND(地区標準卸価格!T913*ユーザ別掛け率!T913%,-入力!$C$16),""))),地区標準卸価格!T913))</f>
        <v/>
      </c>
      <c r="U913" s="835" t="str">
        <f>IF(地区標準卸価格!U913="","",IF(ISNUMBER(地区標準卸価格!U913),IF(入力!$C$17=1,ROUNDDOWN(地区標準卸価格!U913*ユーザ別掛け率!U913%,-入力!$C$16),IF(入力!$C$17=2,ROUNDUP(地区標準卸価格!U913*ユーザ別掛け率!U913%,-入力!$C$16),IF(入力!$C$17=3,ROUND(地区標準卸価格!U913*ユーザ別掛け率!U913%,-入力!$C$16),""))),地区標準卸価格!U913))</f>
        <v/>
      </c>
      <c r="V913" s="83"/>
      <c r="X913" s="4"/>
    </row>
    <row r="914" spans="2:24" ht="23.1" customHeight="1">
      <c r="B914" s="806"/>
      <c r="C914" s="807"/>
      <c r="D914" s="807"/>
      <c r="E914" s="807"/>
      <c r="F914" s="807"/>
      <c r="G914" s="808"/>
      <c r="H914" s="806" t="s">
        <v>1070</v>
      </c>
      <c r="I914" s="807"/>
      <c r="J914" s="807"/>
      <c r="K914" s="807"/>
      <c r="L914" s="808"/>
      <c r="M914" s="766"/>
      <c r="N914" s="767"/>
      <c r="O914" s="767"/>
      <c r="P914" s="767"/>
      <c r="Q914" s="768"/>
      <c r="R914" s="827">
        <f>IF(地区標準卸価格!R914="","",IF(ISNUMBER(地区標準卸価格!R914),IF(入力!$C$17=1,ROUNDDOWN(地区標準卸価格!R914*ユーザ別掛け率!R914%,-入力!$C$16),IF(入力!$C$17=2,ROUNDUP(地区標準卸価格!R914*ユーザ別掛け率!R914%,-入力!$C$16),IF(入力!$C$17=3,ROUND(地区標準卸価格!R914*ユーザ別掛け率!R914%,-入力!$C$16),""))),地区標準卸価格!R914))</f>
        <v>73400</v>
      </c>
      <c r="S914" s="828" t="str">
        <f>IF(地区標準卸価格!S914="","",IF(ISNUMBER(地区標準卸価格!S914),IF(入力!$C$17=1,ROUNDDOWN(地区標準卸価格!S914*ユーザ別掛け率!S914%,-入力!$C$16),IF(入力!$C$17=2,ROUNDUP(地区標準卸価格!S914*ユーザ別掛け率!S914%,-入力!$C$16),IF(入力!$C$17=3,ROUND(地区標準卸価格!S914*ユーザ別掛け率!S914%,-入力!$C$16),""))),地区標準卸価格!S914))</f>
        <v/>
      </c>
      <c r="T914" s="828" t="str">
        <f>IF(地区標準卸価格!T914="","",IF(ISNUMBER(地区標準卸価格!T914),IF(入力!$C$17=1,ROUNDDOWN(地区標準卸価格!T914*ユーザ別掛け率!T914%,-入力!$C$16),IF(入力!$C$17=2,ROUNDUP(地区標準卸価格!T914*ユーザ別掛け率!T914%,-入力!$C$16),IF(入力!$C$17=3,ROUND(地区標準卸価格!T914*ユーザ別掛け率!T914%,-入力!$C$16),""))),地区標準卸価格!T914))</f>
        <v/>
      </c>
      <c r="U914" s="829" t="str">
        <f>IF(地区標準卸価格!U914="","",IF(ISNUMBER(地区標準卸価格!U914),IF(入力!$C$17=1,ROUNDDOWN(地区標準卸価格!U914*ユーザ別掛け率!U914%,-入力!$C$16),IF(入力!$C$17=2,ROUNDUP(地区標準卸価格!U914*ユーザ別掛け率!U914%,-入力!$C$16),IF(入力!$C$17=3,ROUND(地区標準卸価格!U914*ユーザ別掛け率!U914%,-入力!$C$16),""))),地区標準卸価格!U914))</f>
        <v/>
      </c>
      <c r="V914" s="83"/>
      <c r="X914" s="4"/>
    </row>
    <row r="915" spans="2:24" ht="23.1" customHeight="1">
      <c r="B915" s="842" t="s">
        <v>1151</v>
      </c>
      <c r="C915" s="843"/>
      <c r="D915" s="843"/>
      <c r="E915" s="843"/>
      <c r="F915" s="843"/>
      <c r="G915" s="844"/>
      <c r="H915" s="842" t="s">
        <v>744</v>
      </c>
      <c r="I915" s="843"/>
      <c r="J915" s="843"/>
      <c r="K915" s="843"/>
      <c r="L915" s="844"/>
      <c r="M915" s="716" t="s">
        <v>2135</v>
      </c>
      <c r="N915" s="717"/>
      <c r="O915" s="717"/>
      <c r="P915" s="717"/>
      <c r="Q915" s="718"/>
      <c r="R915" s="833">
        <f>IF(地区標準卸価格!R915="","",IF(ISNUMBER(地区標準卸価格!R915),IF(入力!$C$17=1,ROUNDDOWN(地区標準卸価格!R915*ユーザ別掛け率!R915%,-入力!$C$16),IF(入力!$C$17=2,ROUNDUP(地区標準卸価格!R915*ユーザ別掛け率!R915%,-入力!$C$16),IF(入力!$C$17=3,ROUND(地区標準卸価格!R915*ユーザ別掛け率!R915%,-入力!$C$16),""))),地区標準卸価格!R915))</f>
        <v>59600</v>
      </c>
      <c r="S915" s="834" t="str">
        <f>IF(地区標準卸価格!S915="","",IF(ISNUMBER(地区標準卸価格!S915),IF(入力!$C$17=1,ROUNDDOWN(地区標準卸価格!S915*ユーザ別掛け率!S915%,-入力!$C$16),IF(入力!$C$17=2,ROUNDUP(地区標準卸価格!S915*ユーザ別掛け率!S915%,-入力!$C$16),IF(入力!$C$17=3,ROUND(地区標準卸価格!S915*ユーザ別掛け率!S915%,-入力!$C$16),""))),地区標準卸価格!S915))</f>
        <v/>
      </c>
      <c r="T915" s="834" t="str">
        <f>IF(地区標準卸価格!T915="","",IF(ISNUMBER(地区標準卸価格!T915),IF(入力!$C$17=1,ROUNDDOWN(地区標準卸価格!T915*ユーザ別掛け率!T915%,-入力!$C$16),IF(入力!$C$17=2,ROUNDUP(地区標準卸価格!T915*ユーザ別掛け率!T915%,-入力!$C$16),IF(入力!$C$17=3,ROUND(地区標準卸価格!T915*ユーザ別掛け率!T915%,-入力!$C$16),""))),地区標準卸価格!T915))</f>
        <v/>
      </c>
      <c r="U915" s="835" t="str">
        <f>IF(地区標準卸価格!U915="","",IF(ISNUMBER(地区標準卸価格!U915),IF(入力!$C$17=1,ROUNDDOWN(地区標準卸価格!U915*ユーザ別掛け率!U915%,-入力!$C$16),IF(入力!$C$17=2,ROUNDUP(地区標準卸価格!U915*ユーザ別掛け率!U915%,-入力!$C$16),IF(入力!$C$17=3,ROUND(地区標準卸価格!U915*ユーザ別掛け率!U915%,-入力!$C$16),""))),地区標準卸価格!U915))</f>
        <v/>
      </c>
      <c r="V915" s="83"/>
      <c r="X915" s="4"/>
    </row>
    <row r="916" spans="2:24" ht="23.1" customHeight="1">
      <c r="B916" s="830"/>
      <c r="C916" s="831"/>
      <c r="D916" s="831"/>
      <c r="E916" s="831"/>
      <c r="F916" s="831"/>
      <c r="G916" s="832"/>
      <c r="H916" s="716"/>
      <c r="I916" s="717"/>
      <c r="J916" s="717"/>
      <c r="K916" s="717"/>
      <c r="L916" s="718"/>
      <c r="M916" s="757" t="s">
        <v>323</v>
      </c>
      <c r="N916" s="758"/>
      <c r="O916" s="758"/>
      <c r="P916" s="758"/>
      <c r="Q916" s="759"/>
      <c r="R916" s="836">
        <f>IF(地区標準卸価格!R916="","",IF(ISNUMBER(地区標準卸価格!R916),IF(入力!$C$17=1,ROUNDDOWN(地区標準卸価格!R916*ユーザ別掛け率!R916%,-入力!$C$16),IF(入力!$C$17=2,ROUNDUP(地区標準卸価格!R916*ユーザ別掛け率!R916%,-入力!$C$16),IF(入力!$C$17=3,ROUND(地区標準卸価格!R916*ユーザ別掛け率!R916%,-入力!$C$16),""))),地区標準卸価格!R916))</f>
        <v>50900</v>
      </c>
      <c r="S916" s="837" t="str">
        <f>IF(地区標準卸価格!S916="","",IF(ISNUMBER(地区標準卸価格!S916),IF(入力!$C$17=1,ROUNDDOWN(地区標準卸価格!S916*ユーザ別掛け率!S916%,-入力!$C$16),IF(入力!$C$17=2,ROUNDUP(地区標準卸価格!S916*ユーザ別掛け率!S916%,-入力!$C$16),IF(入力!$C$17=3,ROUND(地区標準卸価格!S916*ユーザ別掛け率!S916%,-入力!$C$16),""))),地区標準卸価格!S916))</f>
        <v/>
      </c>
      <c r="T916" s="837" t="str">
        <f>IF(地区標準卸価格!T916="","",IF(ISNUMBER(地区標準卸価格!T916),IF(入力!$C$17=1,ROUNDDOWN(地区標準卸価格!T916*ユーザ別掛け率!T916%,-入力!$C$16),IF(入力!$C$17=2,ROUNDUP(地区標準卸価格!T916*ユーザ別掛け率!T916%,-入力!$C$16),IF(入力!$C$17=3,ROUND(地区標準卸価格!T916*ユーザ別掛け率!T916%,-入力!$C$16),""))),地区標準卸価格!T916))</f>
        <v/>
      </c>
      <c r="U916" s="838" t="str">
        <f>IF(地区標準卸価格!U916="","",IF(ISNUMBER(地区標準卸価格!U916),IF(入力!$C$17=1,ROUNDDOWN(地区標準卸価格!U916*ユーザ別掛け率!U916%,-入力!$C$16),IF(入力!$C$17=2,ROUNDUP(地区標準卸価格!U916*ユーザ別掛け率!U916%,-入力!$C$16),IF(入力!$C$17=3,ROUND(地区標準卸価格!U916*ユーザ別掛け率!U916%,-入力!$C$16),""))),地区標準卸価格!U916))</f>
        <v/>
      </c>
      <c r="V916" s="83"/>
      <c r="X916" s="4"/>
    </row>
    <row r="917" spans="2:24" ht="23.1" customHeight="1">
      <c r="B917" s="806"/>
      <c r="C917" s="807"/>
      <c r="D917" s="807"/>
      <c r="E917" s="807"/>
      <c r="F917" s="807"/>
      <c r="G917" s="808"/>
      <c r="H917" s="766" t="s">
        <v>745</v>
      </c>
      <c r="I917" s="767"/>
      <c r="J917" s="767"/>
      <c r="K917" s="767"/>
      <c r="L917" s="768"/>
      <c r="M917" s="766" t="s">
        <v>2135</v>
      </c>
      <c r="N917" s="767"/>
      <c r="O917" s="767"/>
      <c r="P917" s="767"/>
      <c r="Q917" s="768"/>
      <c r="R917" s="827">
        <f>IF(地区標準卸価格!R917="","",IF(ISNUMBER(地区標準卸価格!R917),IF(入力!$C$17=1,ROUNDDOWN(地区標準卸価格!R917*ユーザ別掛け率!R917%,-入力!$C$16),IF(入力!$C$17=2,ROUNDUP(地区標準卸価格!R917*ユーザ別掛け率!R917%,-入力!$C$16),IF(入力!$C$17=3,ROUND(地区標準卸価格!R917*ユーザ別掛け率!R917%,-入力!$C$16),""))),地区標準卸価格!R917))</f>
        <v>69600</v>
      </c>
      <c r="S917" s="828" t="str">
        <f>IF(地区標準卸価格!S917="","",IF(ISNUMBER(地区標準卸価格!S917),IF(入力!$C$17=1,ROUNDDOWN(地区標準卸価格!S917*ユーザ別掛け率!S917%,-入力!$C$16),IF(入力!$C$17=2,ROUNDUP(地区標準卸価格!S917*ユーザ別掛け率!S917%,-入力!$C$16),IF(入力!$C$17=3,ROUND(地区標準卸価格!S917*ユーザ別掛け率!S917%,-入力!$C$16),""))),地区標準卸価格!S917))</f>
        <v/>
      </c>
      <c r="T917" s="828" t="str">
        <f>IF(地区標準卸価格!T917="","",IF(ISNUMBER(地区標準卸価格!T917),IF(入力!$C$17=1,ROUNDDOWN(地区標準卸価格!T917*ユーザ別掛け率!T917%,-入力!$C$16),IF(入力!$C$17=2,ROUNDUP(地区標準卸価格!T917*ユーザ別掛け率!T917%,-入力!$C$16),IF(入力!$C$17=3,ROUND(地区標準卸価格!T917*ユーザ別掛け率!T917%,-入力!$C$16),""))),地区標準卸価格!T917))</f>
        <v/>
      </c>
      <c r="U917" s="829" t="str">
        <f>IF(地区標準卸価格!U917="","",IF(ISNUMBER(地区標準卸価格!U917),IF(入力!$C$17=1,ROUNDDOWN(地区標準卸価格!U917*ユーザ別掛け率!U917%,-入力!$C$16),IF(入力!$C$17=2,ROUNDUP(地区標準卸価格!U917*ユーザ別掛け率!U917%,-入力!$C$16),IF(入力!$C$17=3,ROUND(地区標準卸価格!U917*ユーザ別掛け率!U917%,-入力!$C$16),""))),地区標準卸価格!U917))</f>
        <v/>
      </c>
      <c r="V917" s="83"/>
      <c r="X917" s="4"/>
    </row>
    <row r="918" spans="2:24" ht="23.1" customHeight="1">
      <c r="B918" s="842" t="s">
        <v>1152</v>
      </c>
      <c r="C918" s="843"/>
      <c r="D918" s="843"/>
      <c r="E918" s="843"/>
      <c r="F918" s="843"/>
      <c r="G918" s="844"/>
      <c r="H918" s="810" t="s">
        <v>936</v>
      </c>
      <c r="I918" s="811"/>
      <c r="J918" s="811"/>
      <c r="K918" s="811"/>
      <c r="L918" s="812"/>
      <c r="M918" s="810" t="s">
        <v>876</v>
      </c>
      <c r="N918" s="811"/>
      <c r="O918" s="811"/>
      <c r="P918" s="811"/>
      <c r="Q918" s="812"/>
      <c r="R918" s="833">
        <f>IF(地区標準卸価格!R918="","",IF(ISNUMBER(地区標準卸価格!R918),IF(入力!$C$17=1,ROUNDDOWN(地区標準卸価格!R918*ユーザ別掛け率!R918%,-入力!$C$16),IF(入力!$C$17=2,ROUNDUP(地区標準卸価格!R918*ユーザ別掛け率!R918%,-入力!$C$16),IF(入力!$C$17=3,ROUND(地区標準卸価格!R918*ユーザ別掛け率!R918%,-入力!$C$16),""))),地区標準卸価格!R918))</f>
        <v>61800</v>
      </c>
      <c r="S918" s="834" t="str">
        <f>IF(地区標準卸価格!S918="","",IF(ISNUMBER(地区標準卸価格!S918),IF(入力!$C$17=1,ROUNDDOWN(地区標準卸価格!S918*ユーザ別掛け率!S918%,-入力!$C$16),IF(入力!$C$17=2,ROUNDUP(地区標準卸価格!S918*ユーザ別掛け率!S918%,-入力!$C$16),IF(入力!$C$17=3,ROUND(地区標準卸価格!S918*ユーザ別掛け率!S918%,-入力!$C$16),""))),地区標準卸価格!S918))</f>
        <v/>
      </c>
      <c r="T918" s="834" t="str">
        <f>IF(地区標準卸価格!T918="","",IF(ISNUMBER(地区標準卸価格!T918),IF(入力!$C$17=1,ROUNDDOWN(地区標準卸価格!T918*ユーザ別掛け率!T918%,-入力!$C$16),IF(入力!$C$17=2,ROUNDUP(地区標準卸価格!T918*ユーザ別掛け率!T918%,-入力!$C$16),IF(入力!$C$17=3,ROUND(地区標準卸価格!T918*ユーザ別掛け率!T918%,-入力!$C$16),""))),地区標準卸価格!T918))</f>
        <v/>
      </c>
      <c r="U918" s="835" t="str">
        <f>IF(地区標準卸価格!U918="","",IF(ISNUMBER(地区標準卸価格!U918),IF(入力!$C$17=1,ROUNDDOWN(地区標準卸価格!U918*ユーザ別掛け率!U918%,-入力!$C$16),IF(入力!$C$17=2,ROUNDUP(地区標準卸価格!U918*ユーザ別掛け率!U918%,-入力!$C$16),IF(入力!$C$17=3,ROUND(地区標準卸価格!U918*ユーザ別掛け率!U918%,-入力!$C$16),""))),地区標準卸価格!U918))</f>
        <v/>
      </c>
      <c r="V918" s="83"/>
      <c r="X918" s="4"/>
    </row>
    <row r="919" spans="2:24" ht="23.1" customHeight="1">
      <c r="B919" s="806"/>
      <c r="C919" s="807"/>
      <c r="D919" s="807"/>
      <c r="E919" s="807"/>
      <c r="F919" s="807"/>
      <c r="G919" s="808"/>
      <c r="H919" s="766" t="s">
        <v>937</v>
      </c>
      <c r="I919" s="767"/>
      <c r="J919" s="767"/>
      <c r="K919" s="767"/>
      <c r="L919" s="768"/>
      <c r="M919" s="766"/>
      <c r="N919" s="767"/>
      <c r="O919" s="767"/>
      <c r="P919" s="767"/>
      <c r="Q919" s="768"/>
      <c r="R919" s="827">
        <f>IF(地区標準卸価格!R919="","",IF(ISNUMBER(地区標準卸価格!R919),IF(入力!$C$17=1,ROUNDDOWN(地区標準卸価格!R919*ユーザ別掛け率!R919%,-入力!$C$16),IF(入力!$C$17=2,ROUNDUP(地区標準卸価格!R919*ユーザ別掛け率!R919%,-入力!$C$16),IF(入力!$C$17=3,ROUND(地区標準卸価格!R919*ユーザ別掛け率!R919%,-入力!$C$16),""))),地区標準卸価格!R919))</f>
        <v>82400</v>
      </c>
      <c r="S919" s="828" t="str">
        <f>IF(地区標準卸価格!S919="","",IF(ISNUMBER(地区標準卸価格!S919),IF(入力!$C$17=1,ROUNDDOWN(地区標準卸価格!S919*ユーザ別掛け率!S919%,-入力!$C$16),IF(入力!$C$17=2,ROUNDUP(地区標準卸価格!S919*ユーザ別掛け率!S919%,-入力!$C$16),IF(入力!$C$17=3,ROUND(地区標準卸価格!S919*ユーザ別掛け率!S919%,-入力!$C$16),""))),地区標準卸価格!S919))</f>
        <v/>
      </c>
      <c r="T919" s="828" t="str">
        <f>IF(地区標準卸価格!T919="","",IF(ISNUMBER(地区標準卸価格!T919),IF(入力!$C$17=1,ROUNDDOWN(地区標準卸価格!T919*ユーザ別掛け率!T919%,-入力!$C$16),IF(入力!$C$17=2,ROUNDUP(地区標準卸価格!T919*ユーザ別掛け率!T919%,-入力!$C$16),IF(入力!$C$17=3,ROUND(地区標準卸価格!T919*ユーザ別掛け率!T919%,-入力!$C$16),""))),地区標準卸価格!T919))</f>
        <v/>
      </c>
      <c r="U919" s="829" t="str">
        <f>IF(地区標準卸価格!U919="","",IF(ISNUMBER(地区標準卸価格!U919),IF(入力!$C$17=1,ROUNDDOWN(地区標準卸価格!U919*ユーザ別掛け率!U919%,-入力!$C$16),IF(入力!$C$17=2,ROUNDUP(地区標準卸価格!U919*ユーザ別掛け率!U919%,-入力!$C$16),IF(入力!$C$17=3,ROUND(地区標準卸価格!U919*ユーザ別掛け率!U919%,-入力!$C$16),""))),地区標準卸価格!U919))</f>
        <v/>
      </c>
      <c r="V919" s="83"/>
      <c r="X919" s="4"/>
    </row>
    <row r="920" spans="2:24" ht="23.1" customHeight="1">
      <c r="B920" s="746" t="s">
        <v>1153</v>
      </c>
      <c r="C920" s="747"/>
      <c r="D920" s="747"/>
      <c r="E920" s="747"/>
      <c r="F920" s="747"/>
      <c r="G920" s="748"/>
      <c r="H920" s="335" t="s">
        <v>1157</v>
      </c>
      <c r="I920" s="336"/>
      <c r="J920" s="336"/>
      <c r="K920" s="336"/>
      <c r="L920" s="337"/>
      <c r="M920" s="746" t="s">
        <v>2136</v>
      </c>
      <c r="N920" s="747"/>
      <c r="O920" s="747"/>
      <c r="P920" s="747"/>
      <c r="Q920" s="748"/>
      <c r="R920" s="848">
        <f>IF(地区標準卸価格!R920="","",IF(ISNUMBER(地区標準卸価格!R920),IF(入力!$C$17=1,ROUNDDOWN(地区標準卸価格!R920*ユーザ別掛け率!R920%,-入力!$C$16),IF(入力!$C$17=2,ROUNDUP(地区標準卸価格!R920*ユーザ別掛け率!R920%,-入力!$C$16),IF(入力!$C$17=3,ROUND(地区標準卸価格!R920*ユーザ別掛け率!R920%,-入力!$C$16),""))),地区標準卸価格!R920))</f>
        <v>41100</v>
      </c>
      <c r="S920" s="849" t="str">
        <f>IF(地区標準卸価格!S920="","",IF(ISNUMBER(地区標準卸価格!S920),IF(入力!$C$17=1,ROUNDDOWN(地区標準卸価格!S920*ユーザ別掛け率!S920%,-入力!$C$16),IF(入力!$C$17=2,ROUNDUP(地区標準卸価格!S920*ユーザ別掛け率!S920%,-入力!$C$16),IF(入力!$C$17=3,ROUND(地区標準卸価格!S920*ユーザ別掛け率!S920%,-入力!$C$16),""))),地区標準卸価格!S920))</f>
        <v/>
      </c>
      <c r="T920" s="849" t="str">
        <f>IF(地区標準卸価格!T920="","",IF(ISNUMBER(地区標準卸価格!T920),IF(入力!$C$17=1,ROUNDDOWN(地区標準卸価格!T920*ユーザ別掛け率!T920%,-入力!$C$16),IF(入力!$C$17=2,ROUNDUP(地区標準卸価格!T920*ユーザ別掛け率!T920%,-入力!$C$16),IF(入力!$C$17=3,ROUND(地区標準卸価格!T920*ユーザ別掛け率!T920%,-入力!$C$16),""))),地区標準卸価格!T920))</f>
        <v/>
      </c>
      <c r="U920" s="850" t="str">
        <f>IF(地区標準卸価格!U920="","",IF(ISNUMBER(地区標準卸価格!U920),IF(入力!$C$17=1,ROUNDDOWN(地区標準卸価格!U920*ユーザ別掛け率!U920%,-入力!$C$16),IF(入力!$C$17=2,ROUNDUP(地区標準卸価格!U920*ユーザ別掛け率!U920%,-入力!$C$16),IF(入力!$C$17=3,ROUND(地区標準卸価格!U920*ユーザ別掛け率!U920%,-入力!$C$16),""))),地区標準卸価格!U920))</f>
        <v/>
      </c>
      <c r="V920" s="83"/>
      <c r="X920" s="4"/>
    </row>
    <row r="921" spans="2:24" ht="23.1" customHeight="1">
      <c r="B921" s="842" t="s">
        <v>582</v>
      </c>
      <c r="C921" s="843"/>
      <c r="D921" s="843"/>
      <c r="E921" s="843"/>
      <c r="F921" s="843"/>
      <c r="G921" s="844"/>
      <c r="H921" s="810" t="s">
        <v>742</v>
      </c>
      <c r="I921" s="811"/>
      <c r="J921" s="811"/>
      <c r="K921" s="811"/>
      <c r="L921" s="812"/>
      <c r="M921" s="810" t="s">
        <v>323</v>
      </c>
      <c r="N921" s="811"/>
      <c r="O921" s="811"/>
      <c r="P921" s="811"/>
      <c r="Q921" s="812"/>
      <c r="R921" s="833">
        <f>IF(地区標準卸価格!R921="","",IF(ISNUMBER(地区標準卸価格!R921),IF(入力!$C$17=1,ROUNDDOWN(地区標準卸価格!R921*ユーザ別掛け率!R921%,-入力!$C$16),IF(入力!$C$17=2,ROUNDUP(地区標準卸価格!R921*ユーザ別掛け率!R921%,-入力!$C$16),IF(入力!$C$17=3,ROUND(地区標準卸価格!R921*ユーザ別掛け率!R921%,-入力!$C$16),""))),地区標準卸価格!R921))</f>
        <v>66200</v>
      </c>
      <c r="S921" s="834" t="str">
        <f>IF(地区標準卸価格!S921="","",IF(ISNUMBER(地区標準卸価格!S921),IF(入力!$C$17=1,ROUNDDOWN(地区標準卸価格!S921*ユーザ別掛け率!S921%,-入力!$C$16),IF(入力!$C$17=2,ROUNDUP(地区標準卸価格!S921*ユーザ別掛け率!S921%,-入力!$C$16),IF(入力!$C$17=3,ROUND(地区標準卸価格!S921*ユーザ別掛け率!S921%,-入力!$C$16),""))),地区標準卸価格!S921))</f>
        <v/>
      </c>
      <c r="T921" s="834" t="str">
        <f>IF(地区標準卸価格!T921="","",IF(ISNUMBER(地区標準卸価格!T921),IF(入力!$C$17=1,ROUNDDOWN(地区標準卸価格!T921*ユーザ別掛け率!T921%,-入力!$C$16),IF(入力!$C$17=2,ROUNDUP(地区標準卸価格!T921*ユーザ別掛け率!T921%,-入力!$C$16),IF(入力!$C$17=3,ROUND(地区標準卸価格!T921*ユーザ別掛け率!T921%,-入力!$C$16),""))),地区標準卸価格!T921))</f>
        <v/>
      </c>
      <c r="U921" s="835" t="str">
        <f>IF(地区標準卸価格!U921="","",IF(ISNUMBER(地区標準卸価格!U921),IF(入力!$C$17=1,ROUNDDOWN(地区標準卸価格!U921*ユーザ別掛け率!U921%,-入力!$C$16),IF(入力!$C$17=2,ROUNDUP(地区標準卸価格!U921*ユーザ別掛け率!U921%,-入力!$C$16),IF(入力!$C$17=3,ROUND(地区標準卸価格!U921*ユーザ別掛け率!U921%,-入力!$C$16),""))),地区標準卸価格!U921))</f>
        <v/>
      </c>
      <c r="V921" s="83"/>
      <c r="X921" s="4"/>
    </row>
    <row r="922" spans="2:24" ht="23.1" customHeight="1">
      <c r="B922" s="830"/>
      <c r="C922" s="831"/>
      <c r="D922" s="831"/>
      <c r="E922" s="831"/>
      <c r="F922" s="831"/>
      <c r="G922" s="832"/>
      <c r="H922" s="757" t="s">
        <v>740</v>
      </c>
      <c r="I922" s="758"/>
      <c r="J922" s="758"/>
      <c r="K922" s="758"/>
      <c r="L922" s="759"/>
      <c r="M922" s="757"/>
      <c r="N922" s="758"/>
      <c r="O922" s="758"/>
      <c r="P922" s="758"/>
      <c r="Q922" s="759"/>
      <c r="R922" s="836">
        <f>IF(地区標準卸価格!R922="","",IF(ISNUMBER(地区標準卸価格!R922),IF(入力!$C$17=1,ROUNDDOWN(地区標準卸価格!R922*ユーザ別掛け率!R922%,-入力!$C$16),IF(入力!$C$17=2,ROUNDUP(地区標準卸価格!R922*ユーザ別掛け率!R922%,-入力!$C$16),IF(入力!$C$17=3,ROUND(地区標準卸価格!R922*ユーザ別掛け率!R922%,-入力!$C$16),""))),地区標準卸価格!R922))</f>
        <v>57500</v>
      </c>
      <c r="S922" s="837" t="str">
        <f>IF(地区標準卸価格!S922="","",IF(ISNUMBER(地区標準卸価格!S922),IF(入力!$C$17=1,ROUNDDOWN(地区標準卸価格!S922*ユーザ別掛け率!S922%,-入力!$C$16),IF(入力!$C$17=2,ROUNDUP(地区標準卸価格!S922*ユーザ別掛け率!S922%,-入力!$C$16),IF(入力!$C$17=3,ROUND(地区標準卸価格!S922*ユーザ別掛け率!S922%,-入力!$C$16),""))),地区標準卸価格!S922))</f>
        <v/>
      </c>
      <c r="T922" s="837" t="str">
        <f>IF(地区標準卸価格!T922="","",IF(ISNUMBER(地区標準卸価格!T922),IF(入力!$C$17=1,ROUNDDOWN(地区標準卸価格!T922*ユーザ別掛け率!T922%,-入力!$C$16),IF(入力!$C$17=2,ROUNDUP(地区標準卸価格!T922*ユーザ別掛け率!T922%,-入力!$C$16),IF(入力!$C$17=3,ROUND(地区標準卸価格!T922*ユーザ別掛け率!T922%,-入力!$C$16),""))),地区標準卸価格!T922))</f>
        <v/>
      </c>
      <c r="U922" s="838" t="str">
        <f>IF(地区標準卸価格!U922="","",IF(ISNUMBER(地区標準卸価格!U922),IF(入力!$C$17=1,ROUNDDOWN(地区標準卸価格!U922*ユーザ別掛け率!U922%,-入力!$C$16),IF(入力!$C$17=2,ROUNDUP(地区標準卸価格!U922*ユーザ別掛け率!U922%,-入力!$C$16),IF(入力!$C$17=3,ROUND(地区標準卸価格!U922*ユーザ別掛け率!U922%,-入力!$C$16),""))),地区標準卸価格!U922))</f>
        <v/>
      </c>
      <c r="V922" s="83"/>
      <c r="X922" s="4"/>
    </row>
    <row r="923" spans="2:24" ht="23.1" customHeight="1">
      <c r="B923" s="830"/>
      <c r="C923" s="831"/>
      <c r="D923" s="831"/>
      <c r="E923" s="831"/>
      <c r="F923" s="831"/>
      <c r="G923" s="832"/>
      <c r="H923" s="757" t="s">
        <v>741</v>
      </c>
      <c r="I923" s="758"/>
      <c r="J923" s="758"/>
      <c r="K923" s="758"/>
      <c r="L923" s="759"/>
      <c r="M923" s="766"/>
      <c r="N923" s="767"/>
      <c r="O923" s="767"/>
      <c r="P923" s="767"/>
      <c r="Q923" s="768"/>
      <c r="R923" s="836">
        <f>IF(地区標準卸価格!R923="","",IF(ISNUMBER(地区標準卸価格!R923),IF(入力!$C$17=1,ROUNDDOWN(地区標準卸価格!R923*ユーザ別掛け率!R923%,-入力!$C$16),IF(入力!$C$17=2,ROUNDUP(地区標準卸価格!R923*ユーザ別掛け率!R923%,-入力!$C$16),IF(入力!$C$17=3,ROUND(地区標準卸価格!R923*ユーザ別掛け率!R923%,-入力!$C$16),""))),地区標準卸価格!R923))</f>
        <v>47500</v>
      </c>
      <c r="S923" s="837" t="str">
        <f>IF(地区標準卸価格!S923="","",IF(ISNUMBER(地区標準卸価格!S923),IF(入力!$C$17=1,ROUNDDOWN(地区標準卸価格!S923*ユーザ別掛け率!S923%,-入力!$C$16),IF(入力!$C$17=2,ROUNDUP(地区標準卸価格!S923*ユーザ別掛け率!S923%,-入力!$C$16),IF(入力!$C$17=3,ROUND(地区標準卸価格!S923*ユーザ別掛け率!S923%,-入力!$C$16),""))),地区標準卸価格!S923))</f>
        <v/>
      </c>
      <c r="T923" s="837" t="str">
        <f>IF(地区標準卸価格!T923="","",IF(ISNUMBER(地区標準卸価格!T923),IF(入力!$C$17=1,ROUNDDOWN(地区標準卸価格!T923*ユーザ別掛け率!T923%,-入力!$C$16),IF(入力!$C$17=2,ROUNDUP(地区標準卸価格!T923*ユーザ別掛け率!T923%,-入力!$C$16),IF(入力!$C$17=3,ROUND(地区標準卸価格!T923*ユーザ別掛け率!T923%,-入力!$C$16),""))),地区標準卸価格!T923))</f>
        <v/>
      </c>
      <c r="U923" s="838" t="str">
        <f>IF(地区標準卸価格!U923="","",IF(ISNUMBER(地区標準卸価格!U923),IF(入力!$C$17=1,ROUNDDOWN(地区標準卸価格!U923*ユーザ別掛け率!U923%,-入力!$C$16),IF(入力!$C$17=2,ROUNDUP(地区標準卸価格!U923*ユーザ別掛け率!U923%,-入力!$C$16),IF(入力!$C$17=3,ROUND(地区標準卸価格!U923*ユーザ別掛け率!U923%,-入力!$C$16),""))),地区標準卸価格!U923))</f>
        <v/>
      </c>
      <c r="V923" s="83"/>
      <c r="X923" s="4"/>
    </row>
    <row r="924" spans="2:24" ht="23.1" customHeight="1">
      <c r="B924" s="842" t="s">
        <v>1154</v>
      </c>
      <c r="C924" s="843"/>
      <c r="D924" s="843"/>
      <c r="E924" s="843"/>
      <c r="F924" s="843"/>
      <c r="G924" s="844"/>
      <c r="H924" s="810" t="s">
        <v>987</v>
      </c>
      <c r="I924" s="811"/>
      <c r="J924" s="811"/>
      <c r="K924" s="811"/>
      <c r="L924" s="812"/>
      <c r="M924" s="810" t="s">
        <v>1054</v>
      </c>
      <c r="N924" s="811"/>
      <c r="O924" s="811"/>
      <c r="P924" s="811"/>
      <c r="Q924" s="812"/>
      <c r="R924" s="833">
        <f>IF(地区標準卸価格!R924="","",IF(ISNUMBER(地区標準卸価格!R924),IF(入力!$C$17=1,ROUNDDOWN(地区標準卸価格!R924*ユーザ別掛け率!R924%,-入力!$C$16),IF(入力!$C$17=2,ROUNDUP(地区標準卸価格!R924*ユーザ別掛け率!R924%,-入力!$C$16),IF(入力!$C$17=3,ROUND(地区標準卸価格!R924*ユーザ別掛け率!R924%,-入力!$C$16),""))),地区標準卸価格!R924))</f>
        <v>41500</v>
      </c>
      <c r="S924" s="834" t="str">
        <f>IF(地区標準卸価格!S924="","",IF(ISNUMBER(地区標準卸価格!S924),IF(入力!$C$17=1,ROUNDDOWN(地区標準卸価格!S924*ユーザ別掛け率!S924%,-入力!$C$16),IF(入力!$C$17=2,ROUNDUP(地区標準卸価格!S924*ユーザ別掛け率!S924%,-入力!$C$16),IF(入力!$C$17=3,ROUND(地区標準卸価格!S924*ユーザ別掛け率!S924%,-入力!$C$16),""))),地区標準卸価格!S924))</f>
        <v/>
      </c>
      <c r="T924" s="834" t="str">
        <f>IF(地区標準卸価格!T924="","",IF(ISNUMBER(地区標準卸価格!T924),IF(入力!$C$17=1,ROUNDDOWN(地区標準卸価格!T924*ユーザ別掛け率!T924%,-入力!$C$16),IF(入力!$C$17=2,ROUNDUP(地区標準卸価格!T924*ユーザ別掛け率!T924%,-入力!$C$16),IF(入力!$C$17=3,ROUND(地区標準卸価格!T924*ユーザ別掛け率!T924%,-入力!$C$16),""))),地区標準卸価格!T924))</f>
        <v/>
      </c>
      <c r="U924" s="835" t="str">
        <f>IF(地区標準卸価格!U924="","",IF(ISNUMBER(地区標準卸価格!U924),IF(入力!$C$17=1,ROUNDDOWN(地区標準卸価格!U924*ユーザ別掛け率!U924%,-入力!$C$16),IF(入力!$C$17=2,ROUNDUP(地区標準卸価格!U924*ユーザ別掛け率!U924%,-入力!$C$16),IF(入力!$C$17=3,ROUND(地区標準卸価格!U924*ユーザ別掛け率!U924%,-入力!$C$16),""))),地区標準卸価格!U924))</f>
        <v/>
      </c>
      <c r="V924" s="83"/>
      <c r="X924" s="4"/>
    </row>
    <row r="925" spans="2:24" ht="23.1" customHeight="1">
      <c r="B925" s="806"/>
      <c r="C925" s="807"/>
      <c r="D925" s="807"/>
      <c r="E925" s="807"/>
      <c r="F925" s="807"/>
      <c r="G925" s="808"/>
      <c r="H925" s="806" t="s">
        <v>988</v>
      </c>
      <c r="I925" s="807"/>
      <c r="J925" s="807"/>
      <c r="K925" s="807"/>
      <c r="L925" s="808"/>
      <c r="M925" s="766"/>
      <c r="N925" s="767"/>
      <c r="O925" s="767"/>
      <c r="P925" s="767"/>
      <c r="Q925" s="768"/>
      <c r="R925" s="845">
        <f>IF(地区標準卸価格!R925="","",IF(ISNUMBER(地区標準卸価格!R925),IF(入力!$C$17=1,ROUNDDOWN(地区標準卸価格!R925*ユーザ別掛け率!R925%,-入力!$C$16),IF(入力!$C$17=2,ROUNDUP(地区標準卸価格!R925*ユーザ別掛け率!R925%,-入力!$C$16),IF(入力!$C$17=3,ROUND(地区標準卸価格!R925*ユーザ別掛け率!R925%,-入力!$C$16),""))),地区標準卸価格!R925))</f>
        <v>71400</v>
      </c>
      <c r="S925" s="846" t="str">
        <f>IF(地区標準卸価格!S925="","",IF(ISNUMBER(地区標準卸価格!S925),IF(入力!$C$17=1,ROUNDDOWN(地区標準卸価格!S925*ユーザ別掛け率!S925%,-入力!$C$16),IF(入力!$C$17=2,ROUNDUP(地区標準卸価格!S925*ユーザ別掛け率!S925%,-入力!$C$16),IF(入力!$C$17=3,ROUND(地区標準卸価格!S925*ユーザ別掛け率!S925%,-入力!$C$16),""))),地区標準卸価格!S925))</f>
        <v/>
      </c>
      <c r="T925" s="846" t="str">
        <f>IF(地区標準卸価格!T925="","",IF(ISNUMBER(地区標準卸価格!T925),IF(入力!$C$17=1,ROUNDDOWN(地区標準卸価格!T925*ユーザ別掛け率!T925%,-入力!$C$16),IF(入力!$C$17=2,ROUNDUP(地区標準卸価格!T925*ユーザ別掛け率!T925%,-入力!$C$16),IF(入力!$C$17=3,ROUND(地区標準卸価格!T925*ユーザ別掛け率!T925%,-入力!$C$16),""))),地区標準卸価格!T925))</f>
        <v/>
      </c>
      <c r="U925" s="847" t="str">
        <f>IF(地区標準卸価格!U925="","",IF(ISNUMBER(地区標準卸価格!U925),IF(入力!$C$17=1,ROUNDDOWN(地区標準卸価格!U925*ユーザ別掛け率!U925%,-入力!$C$16),IF(入力!$C$17=2,ROUNDUP(地区標準卸価格!U925*ユーザ別掛け率!U925%,-入力!$C$16),IF(入力!$C$17=3,ROUND(地区標準卸価格!U925*ユーザ別掛け率!U925%,-入力!$C$16),""))),地区標準卸価格!U925))</f>
        <v/>
      </c>
      <c r="V925" s="83"/>
      <c r="X925" s="4"/>
    </row>
    <row r="926" spans="2:24" ht="23.1" customHeight="1">
      <c r="B926" s="830" t="s">
        <v>1155</v>
      </c>
      <c r="C926" s="831"/>
      <c r="D926" s="831"/>
      <c r="E926" s="831"/>
      <c r="F926" s="831"/>
      <c r="G926" s="832"/>
      <c r="H926" s="810" t="s">
        <v>968</v>
      </c>
      <c r="I926" s="811"/>
      <c r="J926" s="811"/>
      <c r="K926" s="811"/>
      <c r="L926" s="812"/>
      <c r="M926" s="810" t="s">
        <v>1054</v>
      </c>
      <c r="N926" s="811"/>
      <c r="O926" s="811"/>
      <c r="P926" s="811"/>
      <c r="Q926" s="812"/>
      <c r="R926" s="833">
        <f>IF(地区標準卸価格!R926="","",IF(ISNUMBER(地区標準卸価格!R926),IF(入力!$C$17=1,ROUNDDOWN(地区標準卸価格!R926*ユーザ別掛け率!R926%,-入力!$C$16),IF(入力!$C$17=2,ROUNDUP(地区標準卸価格!R926*ユーザ別掛け率!R926%,-入力!$C$16),IF(入力!$C$17=3,ROUND(地区標準卸価格!R926*ユーザ別掛け率!R926%,-入力!$C$16),""))),地区標準卸価格!R926))</f>
        <v>65300</v>
      </c>
      <c r="S926" s="834" t="str">
        <f>IF(地区標準卸価格!S926="","",IF(ISNUMBER(地区標準卸価格!S926),IF(入力!$C$17=1,ROUNDDOWN(地区標準卸価格!S926*ユーザ別掛け率!S926%,-入力!$C$16),IF(入力!$C$17=2,ROUNDUP(地区標準卸価格!S926*ユーザ別掛け率!S926%,-入力!$C$16),IF(入力!$C$17=3,ROUND(地区標準卸価格!S926*ユーザ別掛け率!S926%,-入力!$C$16),""))),地区標準卸価格!S926))</f>
        <v/>
      </c>
      <c r="T926" s="834" t="str">
        <f>IF(地区標準卸価格!T926="","",IF(ISNUMBER(地区標準卸価格!T926),IF(入力!$C$17=1,ROUNDDOWN(地区標準卸価格!T926*ユーザ別掛け率!T926%,-入力!$C$16),IF(入力!$C$17=2,ROUNDUP(地区標準卸価格!T926*ユーザ別掛け率!T926%,-入力!$C$16),IF(入力!$C$17=3,ROUND(地区標準卸価格!T926*ユーザ別掛け率!T926%,-入力!$C$16),""))),地区標準卸価格!T926))</f>
        <v/>
      </c>
      <c r="U926" s="835" t="str">
        <f>IF(地区標準卸価格!U926="","",IF(ISNUMBER(地区標準卸価格!U926),IF(入力!$C$17=1,ROUNDDOWN(地区標準卸価格!U926*ユーザ別掛け率!U926%,-入力!$C$16),IF(入力!$C$17=2,ROUNDUP(地区標準卸価格!U926*ユーザ別掛け率!U926%,-入力!$C$16),IF(入力!$C$17=3,ROUND(地区標準卸価格!U926*ユーザ別掛け率!U926%,-入力!$C$16),""))),地区標準卸価格!U926))</f>
        <v/>
      </c>
      <c r="V926" s="83"/>
      <c r="X926" s="4"/>
    </row>
    <row r="927" spans="2:24" ht="23.1" customHeight="1">
      <c r="B927" s="806"/>
      <c r="C927" s="807"/>
      <c r="D927" s="807"/>
      <c r="E927" s="807"/>
      <c r="F927" s="807"/>
      <c r="G927" s="808"/>
      <c r="H927" s="806" t="s">
        <v>955</v>
      </c>
      <c r="I927" s="807"/>
      <c r="J927" s="807"/>
      <c r="K927" s="807"/>
      <c r="L927" s="808"/>
      <c r="M927" s="766"/>
      <c r="N927" s="767"/>
      <c r="O927" s="767"/>
      <c r="P927" s="767"/>
      <c r="Q927" s="768"/>
      <c r="R927" s="845">
        <f>IF(地区標準卸価格!R927="","",IF(ISNUMBER(地区標準卸価格!R927),IF(入力!$C$17=1,ROUNDDOWN(地区標準卸価格!R927*ユーザ別掛け率!R927%,-入力!$C$16),IF(入力!$C$17=2,ROUNDUP(地区標準卸価格!R927*ユーザ別掛け率!R927%,-入力!$C$16),IF(入力!$C$17=3,ROUND(地区標準卸価格!R927*ユーザ別掛け率!R927%,-入力!$C$16),""))),地区標準卸価格!R927))</f>
        <v>46200</v>
      </c>
      <c r="S927" s="846" t="str">
        <f>IF(地区標準卸価格!S927="","",IF(ISNUMBER(地区標準卸価格!S927),IF(入力!$C$17=1,ROUNDDOWN(地区標準卸価格!S927*ユーザ別掛け率!S927%,-入力!$C$16),IF(入力!$C$17=2,ROUNDUP(地区標準卸価格!S927*ユーザ別掛け率!S927%,-入力!$C$16),IF(入力!$C$17=3,ROUND(地区標準卸価格!S927*ユーザ別掛け率!S927%,-入力!$C$16),""))),地区標準卸価格!S927))</f>
        <v/>
      </c>
      <c r="T927" s="846" t="str">
        <f>IF(地区標準卸価格!T927="","",IF(ISNUMBER(地区標準卸価格!T927),IF(入力!$C$17=1,ROUNDDOWN(地区標準卸価格!T927*ユーザ別掛け率!T927%,-入力!$C$16),IF(入力!$C$17=2,ROUNDUP(地区標準卸価格!T927*ユーザ別掛け率!T927%,-入力!$C$16),IF(入力!$C$17=3,ROUND(地区標準卸価格!T927*ユーザ別掛け率!T927%,-入力!$C$16),""))),地区標準卸価格!T927))</f>
        <v/>
      </c>
      <c r="U927" s="847" t="str">
        <f>IF(地区標準卸価格!U927="","",IF(ISNUMBER(地区標準卸価格!U927),IF(入力!$C$17=1,ROUNDDOWN(地区標準卸価格!U927*ユーザ別掛け率!U927%,-入力!$C$16),IF(入力!$C$17=2,ROUNDUP(地区標準卸価格!U927*ユーザ別掛け率!U927%,-入力!$C$16),IF(入力!$C$17=3,ROUND(地区標準卸価格!U927*ユーザ別掛け率!U927%,-入力!$C$16),""))),地区標準卸価格!U927))</f>
        <v/>
      </c>
      <c r="V927" s="83"/>
      <c r="X927" s="4"/>
    </row>
    <row r="928" spans="2:24" ht="23.1" customHeight="1">
      <c r="B928" s="830" t="s">
        <v>543</v>
      </c>
      <c r="C928" s="831"/>
      <c r="D928" s="831"/>
      <c r="E928" s="831"/>
      <c r="F928" s="831"/>
      <c r="G928" s="832"/>
      <c r="H928" s="810" t="s">
        <v>1008</v>
      </c>
      <c r="I928" s="811"/>
      <c r="J928" s="811"/>
      <c r="K928" s="811"/>
      <c r="L928" s="812"/>
      <c r="M928" s="716" t="s">
        <v>323</v>
      </c>
      <c r="N928" s="717"/>
      <c r="O928" s="717"/>
      <c r="P928" s="717"/>
      <c r="Q928" s="718"/>
      <c r="R928" s="833">
        <f>IF(地区標準卸価格!R928="","",IF(ISNUMBER(地区標準卸価格!R928),IF(入力!$C$17=1,ROUNDDOWN(地区標準卸価格!R928*ユーザ別掛け率!R928%,-入力!$C$16),IF(入力!$C$17=2,ROUNDUP(地区標準卸価格!R928*ユーザ別掛け率!R928%,-入力!$C$16),IF(入力!$C$17=3,ROUND(地区標準卸価格!R928*ユーザ別掛け率!R928%,-入力!$C$16),""))),地区標準卸価格!R928))</f>
        <v>40200</v>
      </c>
      <c r="S928" s="834" t="str">
        <f>IF(地区標準卸価格!S928="","",IF(ISNUMBER(地区標準卸価格!S928),IF(入力!$C$17=1,ROUNDDOWN(地区標準卸価格!S928*ユーザ別掛け率!S928%,-入力!$C$16),IF(入力!$C$17=2,ROUNDUP(地区標準卸価格!S928*ユーザ別掛け率!S928%,-入力!$C$16),IF(入力!$C$17=3,ROUND(地区標準卸価格!S928*ユーザ別掛け率!S928%,-入力!$C$16),""))),地区標準卸価格!S928))</f>
        <v/>
      </c>
      <c r="T928" s="834" t="str">
        <f>IF(地区標準卸価格!T928="","",IF(ISNUMBER(地区標準卸価格!T928),IF(入力!$C$17=1,ROUNDDOWN(地区標準卸価格!T928*ユーザ別掛け率!T928%,-入力!$C$16),IF(入力!$C$17=2,ROUNDUP(地区標準卸価格!T928*ユーザ別掛け率!T928%,-入力!$C$16),IF(入力!$C$17=3,ROUND(地区標準卸価格!T928*ユーザ別掛け率!T928%,-入力!$C$16),""))),地区標準卸価格!T928))</f>
        <v/>
      </c>
      <c r="U928" s="835" t="str">
        <f>IF(地区標準卸価格!U928="","",IF(ISNUMBER(地区標準卸価格!U928),IF(入力!$C$17=1,ROUNDDOWN(地区標準卸価格!U928*ユーザ別掛け率!U928%,-入力!$C$16),IF(入力!$C$17=2,ROUNDUP(地区標準卸価格!U928*ユーザ別掛け率!U928%,-入力!$C$16),IF(入力!$C$17=3,ROUND(地区標準卸価格!U928*ユーザ別掛け率!U928%,-入力!$C$16),""))),地区標準卸価格!U928))</f>
        <v/>
      </c>
      <c r="V928" s="83"/>
      <c r="X928" s="4"/>
    </row>
    <row r="929" spans="2:26" ht="23.1" customHeight="1">
      <c r="B929" s="806"/>
      <c r="C929" s="807"/>
      <c r="D929" s="807"/>
      <c r="E929" s="807"/>
      <c r="F929" s="807"/>
      <c r="G929" s="808"/>
      <c r="H929" s="806" t="s">
        <v>986</v>
      </c>
      <c r="I929" s="807"/>
      <c r="J929" s="807"/>
      <c r="K929" s="807"/>
      <c r="L929" s="808"/>
      <c r="M929" s="766" t="s">
        <v>389</v>
      </c>
      <c r="N929" s="767"/>
      <c r="O929" s="767"/>
      <c r="P929" s="767"/>
      <c r="Q929" s="768"/>
      <c r="R929" s="845">
        <f>IF(地区標準卸価格!R929="","",IF(ISNUMBER(地区標準卸価格!R929),IF(入力!$C$17=1,ROUNDDOWN(地区標準卸価格!R929*ユーザ別掛け率!R929%,-入力!$C$16),IF(入力!$C$17=2,ROUNDUP(地区標準卸価格!R929*ユーザ別掛け率!R929%,-入力!$C$16),IF(入力!$C$17=3,ROUND(地区標準卸価格!R929*ユーザ別掛け率!R929%,-入力!$C$16),""))),地区標準卸価格!R929))</f>
        <v>47100</v>
      </c>
      <c r="S929" s="846" t="str">
        <f>IF(地区標準卸価格!S929="","",IF(ISNUMBER(地区標準卸価格!S929),IF(入力!$C$17=1,ROUNDDOWN(地区標準卸価格!S929*ユーザ別掛け率!S929%,-入力!$C$16),IF(入力!$C$17=2,ROUNDUP(地区標準卸価格!S929*ユーザ別掛け率!S929%,-入力!$C$16),IF(入力!$C$17=3,ROUND(地区標準卸価格!S929*ユーザ別掛け率!S929%,-入力!$C$16),""))),地区標準卸価格!S929))</f>
        <v/>
      </c>
      <c r="T929" s="846" t="str">
        <f>IF(地区標準卸価格!T929="","",IF(ISNUMBER(地区標準卸価格!T929),IF(入力!$C$17=1,ROUNDDOWN(地区標準卸価格!T929*ユーザ別掛け率!T929%,-入力!$C$16),IF(入力!$C$17=2,ROUNDUP(地区標準卸価格!T929*ユーザ別掛け率!T929%,-入力!$C$16),IF(入力!$C$17=3,ROUND(地区標準卸価格!T929*ユーザ別掛け率!T929%,-入力!$C$16),""))),地区標準卸価格!T929))</f>
        <v/>
      </c>
      <c r="U929" s="847" t="str">
        <f>IF(地区標準卸価格!U929="","",IF(ISNUMBER(地区標準卸価格!U929),IF(入力!$C$17=1,ROUNDDOWN(地区標準卸価格!U929*ユーザ別掛け率!U929%,-入力!$C$16),IF(入力!$C$17=2,ROUNDUP(地区標準卸価格!U929*ユーザ別掛け率!U929%,-入力!$C$16),IF(入力!$C$17=3,ROUND(地区標準卸価格!U929*ユーザ別掛け率!U929%,-入力!$C$16),""))),地区標準卸価格!U929))</f>
        <v/>
      </c>
      <c r="V929" s="83"/>
      <c r="X929" s="4"/>
    </row>
    <row r="930" spans="2:26" ht="23.1" customHeight="1" thickBot="1">
      <c r="B930" s="778" t="s">
        <v>675</v>
      </c>
      <c r="C930" s="779"/>
      <c r="D930" s="779"/>
      <c r="E930" s="779"/>
      <c r="F930" s="779"/>
      <c r="G930" s="780"/>
      <c r="H930" s="778" t="s">
        <v>390</v>
      </c>
      <c r="I930" s="779"/>
      <c r="J930" s="779"/>
      <c r="K930" s="779"/>
      <c r="L930" s="780"/>
      <c r="M930" s="781" t="s">
        <v>254</v>
      </c>
      <c r="N930" s="782"/>
      <c r="O930" s="782"/>
      <c r="P930" s="782"/>
      <c r="Q930" s="783"/>
      <c r="R930" s="854">
        <f>IF(地区標準卸価格!R930="","",IF(ISNUMBER(地区標準卸価格!R930),IF(入力!$C$17=1,ROUNDDOWN(地区標準卸価格!R930*ユーザ別掛け率!R930%,-入力!$C$16),IF(入力!$C$17=2,ROUNDUP(地区標準卸価格!R930*ユーザ別掛け率!R930%,-入力!$C$16),IF(入力!$C$17=3,ROUND(地区標準卸価格!R930*ユーザ別掛け率!R930%,-入力!$C$16),""))),地区標準卸価格!R930))</f>
        <v>26000</v>
      </c>
      <c r="S930" s="855" t="str">
        <f>IF(地区標準卸価格!S930="","",IF(ISNUMBER(地区標準卸価格!S930),IF(入力!$C$17=1,ROUNDDOWN(地区標準卸価格!S930*ユーザ別掛け率!S930%,-入力!$C$16),IF(入力!$C$17=2,ROUNDUP(地区標準卸価格!S930*ユーザ別掛け率!S930%,-入力!$C$16),IF(入力!$C$17=3,ROUND(地区標準卸価格!S930*ユーザ別掛け率!S930%,-入力!$C$16),""))),地区標準卸価格!S930))</f>
        <v/>
      </c>
      <c r="T930" s="855" t="str">
        <f>IF(地区標準卸価格!T930="","",IF(ISNUMBER(地区標準卸価格!T930),IF(入力!$C$17=1,ROUNDDOWN(地区標準卸価格!T930*ユーザ別掛け率!T930%,-入力!$C$16),IF(入力!$C$17=2,ROUNDUP(地区標準卸価格!T930*ユーザ別掛け率!T930%,-入力!$C$16),IF(入力!$C$17=3,ROUND(地区標準卸価格!T930*ユーザ別掛け率!T930%,-入力!$C$16),""))),地区標準卸価格!T930))</f>
        <v/>
      </c>
      <c r="U930" s="856" t="str">
        <f>IF(地区標準卸価格!U930="","",IF(ISNUMBER(地区標準卸価格!U930),IF(入力!$C$17=1,ROUNDDOWN(地区標準卸価格!U930*ユーザ別掛け率!U930%,-入力!$C$16),IF(入力!$C$17=2,ROUNDUP(地区標準卸価格!U930*ユーザ別掛け率!U930%,-入力!$C$16),IF(入力!$C$17=3,ROUND(地区標準卸価格!U930*ユーザ別掛け率!U930%,-入力!$C$16),""))),地区標準卸価格!U930))</f>
        <v/>
      </c>
      <c r="V930" s="83"/>
      <c r="X930" s="4"/>
    </row>
    <row r="931" spans="2:26" ht="23.1" customHeight="1">
      <c r="B931" s="336"/>
      <c r="C931" s="336"/>
      <c r="D931" s="336"/>
      <c r="E931" s="336"/>
      <c r="F931" s="83"/>
      <c r="G931" s="336"/>
      <c r="H931" s="83"/>
      <c r="I931" s="336"/>
      <c r="J931" s="83"/>
      <c r="K931" s="336"/>
      <c r="L931" s="83"/>
      <c r="M931" s="336"/>
      <c r="N931" s="83"/>
      <c r="O931" s="336"/>
      <c r="P931" s="83"/>
      <c r="Q931" s="336"/>
      <c r="R931" s="83"/>
      <c r="S931" s="336"/>
      <c r="T931" s="10"/>
      <c r="U931" s="371"/>
      <c r="V931" s="10"/>
      <c r="W931" s="371"/>
      <c r="X931" s="83"/>
    </row>
    <row r="932" spans="2:26" s="239" customFormat="1" ht="20.100000000000001" customHeight="1" thickBot="1">
      <c r="B932" s="241" t="s">
        <v>654</v>
      </c>
      <c r="C932" s="24"/>
      <c r="D932" s="24"/>
      <c r="E932" s="24"/>
      <c r="F932" s="82"/>
      <c r="G932" s="24"/>
      <c r="H932" s="82"/>
      <c r="I932" s="24"/>
      <c r="J932" s="82"/>
      <c r="K932" s="24"/>
      <c r="L932" s="82"/>
      <c r="M932" s="24"/>
      <c r="N932" s="82"/>
      <c r="O932" s="24"/>
      <c r="P932" s="82"/>
      <c r="Q932" s="24"/>
      <c r="R932" s="82"/>
      <c r="S932" s="24"/>
      <c r="T932" s="82"/>
      <c r="U932" s="24"/>
      <c r="V932" s="82"/>
      <c r="W932" s="24"/>
      <c r="X932" s="82"/>
      <c r="Y932" s="24"/>
    </row>
    <row r="933" spans="2:26" ht="20.100000000000001" customHeight="1" thickBot="1">
      <c r="B933" s="531" t="s">
        <v>536</v>
      </c>
      <c r="C933" s="532"/>
      <c r="D933" s="532"/>
      <c r="E933" s="532"/>
      <c r="F933" s="532"/>
      <c r="G933" s="532"/>
      <c r="H933" s="532"/>
      <c r="I933" s="532"/>
      <c r="J933" s="532"/>
      <c r="K933" s="532"/>
      <c r="L933" s="532"/>
      <c r="M933" s="532"/>
      <c r="N933" s="532"/>
      <c r="O933" s="532"/>
      <c r="P933" s="532"/>
      <c r="Q933" s="532"/>
      <c r="R933" s="532"/>
      <c r="S933" s="532"/>
      <c r="T933" s="532"/>
      <c r="U933" s="533"/>
      <c r="V933" s="10"/>
      <c r="X933" s="4"/>
    </row>
    <row r="934" spans="2:26" ht="30" customHeight="1" thickBot="1">
      <c r="B934" s="622" t="s">
        <v>581</v>
      </c>
      <c r="C934" s="623"/>
      <c r="D934" s="623"/>
      <c r="E934" s="623"/>
      <c r="F934" s="623"/>
      <c r="G934" s="624"/>
      <c r="H934" s="710" t="s">
        <v>524</v>
      </c>
      <c r="I934" s="710"/>
      <c r="J934" s="710"/>
      <c r="K934" s="710"/>
      <c r="L934" s="710"/>
      <c r="M934" s="710" t="s">
        <v>491</v>
      </c>
      <c r="N934" s="710"/>
      <c r="O934" s="710"/>
      <c r="P934" s="710"/>
      <c r="Q934" s="710"/>
      <c r="R934" s="710"/>
      <c r="S934" s="710"/>
      <c r="T934" s="710"/>
      <c r="U934" s="710"/>
      <c r="X934" s="4"/>
    </row>
    <row r="935" spans="2:26" ht="23.1" customHeight="1">
      <c r="B935" s="737" t="s">
        <v>873</v>
      </c>
      <c r="C935" s="738"/>
      <c r="D935" s="738"/>
      <c r="E935" s="738"/>
      <c r="F935" s="738"/>
      <c r="G935" s="739"/>
      <c r="H935" s="821" t="s">
        <v>429</v>
      </c>
      <c r="I935" s="822"/>
      <c r="J935" s="822"/>
      <c r="K935" s="822"/>
      <c r="L935" s="823"/>
      <c r="M935" s="821" t="s">
        <v>2138</v>
      </c>
      <c r="N935" s="822"/>
      <c r="O935" s="822"/>
      <c r="P935" s="822"/>
      <c r="Q935" s="823"/>
      <c r="R935" s="851">
        <f>IF(地区標準卸価格!R935="","",IF(ISNUMBER(地区標準卸価格!R935),IF(入力!$E$17=1,ROUNDDOWN(地区標準卸価格!R935*ユーザ別掛け率!R935%,-入力!$E$16),IF(入力!$E$17=2,ROUNDUP(地区標準卸価格!R935*ユーザ別掛け率!R935%,-入力!$E$16),IF(入力!$E$17=3,ROUND(地区標準卸価格!R935*ユーザ別掛け率!R935%,-入力!$E$16),""))),地区標準卸価格!R935))</f>
        <v>25900</v>
      </c>
      <c r="S935" s="852" t="str">
        <f>IF(地区標準卸価格!S935="","",IF(ISNUMBER(地区標準卸価格!S935),IF(入力!$E$17=1,ROUNDDOWN(地区標準卸価格!S935*ユーザ別掛け率!S935%,-入力!$E$16),IF(入力!$E$17=2,ROUNDUP(地区標準卸価格!S935*ユーザ別掛け率!S935%,-入力!$E$16),IF(入力!$E$17=3,ROUND(地区標準卸価格!S935*ユーザ別掛け率!S935%,-入力!$E$16),""))),地区標準卸価格!S935))</f>
        <v/>
      </c>
      <c r="T935" s="852" t="str">
        <f>IF(地区標準卸価格!T935="","",IF(ISNUMBER(地区標準卸価格!T935),IF(入力!$E$17=1,ROUNDDOWN(地区標準卸価格!T935*ユーザ別掛け率!T935%,-入力!$E$16),IF(入力!$E$17=2,ROUNDUP(地区標準卸価格!T935*ユーザ別掛け率!T935%,-入力!$E$16),IF(入力!$E$17=3,ROUND(地区標準卸価格!T935*ユーザ別掛け率!T935%,-入力!$E$16),""))),地区標準卸価格!T935))</f>
        <v/>
      </c>
      <c r="U935" s="853" t="str">
        <f>IF(地区標準卸価格!U935="","",IF(ISNUMBER(地区標準卸価格!U935),IF(入力!$E$17=1,ROUNDDOWN(地区標準卸価格!U935*ユーザ別掛け率!U935%,-入力!$E$16),IF(入力!$E$17=2,ROUNDUP(地区標準卸価格!U935*ユーザ別掛け率!U935%,-入力!$E$16),IF(入力!$E$17=3,ROUND(地区標準卸価格!U935*ユーザ別掛け率!U935%,-入力!$E$16),""))),地区標準卸価格!U935))</f>
        <v/>
      </c>
      <c r="V935" s="83"/>
      <c r="X935" s="4"/>
    </row>
    <row r="936" spans="2:26" ht="23.1" customHeight="1">
      <c r="B936" s="746" t="s">
        <v>1045</v>
      </c>
      <c r="C936" s="747"/>
      <c r="D936" s="747"/>
      <c r="E936" s="747"/>
      <c r="F936" s="747"/>
      <c r="G936" s="748"/>
      <c r="H936" s="806" t="s">
        <v>1044</v>
      </c>
      <c r="I936" s="807"/>
      <c r="J936" s="807"/>
      <c r="K936" s="807"/>
      <c r="L936" s="808"/>
      <c r="M936" s="746" t="s">
        <v>254</v>
      </c>
      <c r="N936" s="747"/>
      <c r="O936" s="747"/>
      <c r="P936" s="747"/>
      <c r="Q936" s="748"/>
      <c r="R936" s="845">
        <f>IF(地区標準卸価格!R936="","",IF(ISNUMBER(地区標準卸価格!R936),IF(入力!$C$17=1,ROUNDDOWN(地区標準卸価格!R936*ユーザ別掛け率!R936%,-入力!$C$16),IF(入力!$C$17=2,ROUNDUP(地区標準卸価格!R936*ユーザ別掛け率!R936%,-入力!$C$16),IF(入力!$C$17=3,ROUND(地区標準卸価格!R936*ユーザ別掛け率!R936%,-入力!$C$16),""))),地区標準卸価格!R936))</f>
        <v>15300</v>
      </c>
      <c r="S936" s="846" t="str">
        <f>IF(地区標準卸価格!S936="","",IF(ISNUMBER(地区標準卸価格!S936),IF(入力!$C$17=1,ROUNDDOWN(地区標準卸価格!S936*ユーザ別掛け率!S936%,-入力!$C$16),IF(入力!$C$17=2,ROUNDUP(地区標準卸価格!S936*ユーザ別掛け率!S936%,-入力!$C$16),IF(入力!$C$17=3,ROUND(地区標準卸価格!S936*ユーザ別掛け率!S936%,-入力!$C$16),""))),地区標準卸価格!S936))</f>
        <v/>
      </c>
      <c r="T936" s="846" t="str">
        <f>IF(地区標準卸価格!T936="","",IF(ISNUMBER(地区標準卸価格!T936),IF(入力!$C$17=1,ROUNDDOWN(地区標準卸価格!T936*ユーザ別掛け率!T936%,-入力!$C$16),IF(入力!$C$17=2,ROUNDUP(地区標準卸価格!T936*ユーザ別掛け率!T936%,-入力!$C$16),IF(入力!$C$17=3,ROUND(地区標準卸価格!T936*ユーザ別掛け率!T936%,-入力!$C$16),""))),地区標準卸価格!T936))</f>
        <v/>
      </c>
      <c r="U936" s="847" t="str">
        <f>IF(地区標準卸価格!U936="","",IF(ISNUMBER(地区標準卸価格!U936),IF(入力!$C$17=1,ROUNDDOWN(地区標準卸価格!U936*ユーザ別掛け率!U936%,-入力!$C$16),IF(入力!$C$17=2,ROUNDUP(地区標準卸価格!U936*ユーザ別掛け率!U936%,-入力!$C$16),IF(入力!$C$17=3,ROUND(地区標準卸価格!U936*ユーザ別掛け率!U936%,-入力!$C$16),""))),地区標準卸価格!U936))</f>
        <v/>
      </c>
      <c r="V936" s="83"/>
      <c r="X936" s="4"/>
    </row>
    <row r="937" spans="2:26" ht="23.1" customHeight="1">
      <c r="B937" s="746" t="s">
        <v>587</v>
      </c>
      <c r="C937" s="747"/>
      <c r="D937" s="747"/>
      <c r="E937" s="747"/>
      <c r="F937" s="747"/>
      <c r="G937" s="748"/>
      <c r="H937" s="746" t="s">
        <v>429</v>
      </c>
      <c r="I937" s="747"/>
      <c r="J937" s="747"/>
      <c r="K937" s="747"/>
      <c r="L937" s="748"/>
      <c r="M937" s="746" t="s">
        <v>254</v>
      </c>
      <c r="N937" s="747"/>
      <c r="O937" s="747"/>
      <c r="P937" s="747"/>
      <c r="Q937" s="748"/>
      <c r="R937" s="848">
        <f>IF(地区標準卸価格!R937="","",IF(ISNUMBER(地区標準卸価格!R937),IF(入力!$C$17=1,ROUNDDOWN(地区標準卸価格!R937*ユーザ別掛け率!R937%,-入力!$C$16),IF(入力!$C$17=2,ROUNDUP(地区標準卸価格!R937*ユーザ別掛け率!R937%,-入力!$C$16),IF(入力!$C$17=3,ROUND(地区標準卸価格!R937*ユーザ別掛け率!R937%,-入力!$C$16),""))),地区標準卸価格!R937))</f>
        <v>25600</v>
      </c>
      <c r="S937" s="849" t="str">
        <f>IF(地区標準卸価格!S937="","",IF(ISNUMBER(地区標準卸価格!S937),IF(入力!$C$17=1,ROUNDDOWN(地区標準卸価格!S937*ユーザ別掛け率!S937%,-入力!$C$16),IF(入力!$C$17=2,ROUNDUP(地区標準卸価格!S937*ユーザ別掛け率!S937%,-入力!$C$16),IF(入力!$C$17=3,ROUND(地区標準卸価格!S937*ユーザ別掛け率!S937%,-入力!$C$16),""))),地区標準卸価格!S937))</f>
        <v/>
      </c>
      <c r="T937" s="849" t="str">
        <f>IF(地区標準卸価格!T937="","",IF(ISNUMBER(地区標準卸価格!T937),IF(入力!$C$17=1,ROUNDDOWN(地区標準卸価格!T937*ユーザ別掛け率!T937%,-入力!$C$16),IF(入力!$C$17=2,ROUNDUP(地区標準卸価格!T937*ユーザ別掛け率!T937%,-入力!$C$16),IF(入力!$C$17=3,ROUND(地区標準卸価格!T937*ユーザ別掛け率!T937%,-入力!$C$16),""))),地区標準卸価格!T937))</f>
        <v/>
      </c>
      <c r="U937" s="850" t="str">
        <f>IF(地区標準卸価格!U937="","",IF(ISNUMBER(地区標準卸価格!U937),IF(入力!$C$17=1,ROUNDDOWN(地区標準卸価格!U937*ユーザ別掛け率!U937%,-入力!$C$16),IF(入力!$C$17=2,ROUNDUP(地区標準卸価格!U937*ユーザ別掛け率!U937%,-入力!$C$16),IF(入力!$C$17=3,ROUND(地区標準卸価格!U937*ユーザ別掛け率!U937%,-入力!$C$16),""))),地区標準卸価格!U937))</f>
        <v/>
      </c>
      <c r="V937" s="83"/>
      <c r="X937" s="4"/>
    </row>
    <row r="938" spans="2:26" ht="23.1" customHeight="1">
      <c r="B938" s="746" t="s">
        <v>588</v>
      </c>
      <c r="C938" s="747"/>
      <c r="D938" s="747"/>
      <c r="E938" s="747"/>
      <c r="F938" s="747"/>
      <c r="G938" s="748"/>
      <c r="H938" s="810" t="s">
        <v>257</v>
      </c>
      <c r="I938" s="811"/>
      <c r="J938" s="811"/>
      <c r="K938" s="811"/>
      <c r="L938" s="812"/>
      <c r="M938" s="842" t="s">
        <v>254</v>
      </c>
      <c r="N938" s="843"/>
      <c r="O938" s="843"/>
      <c r="P938" s="843"/>
      <c r="Q938" s="844"/>
      <c r="R938" s="833">
        <f>IF(地区標準卸価格!R938="","",IF(ISNUMBER(地区標準卸価格!R938),IF(入力!$C$17=1,ROUNDDOWN(地区標準卸価格!R938*ユーザ別掛け率!R938%,-入力!$C$16),IF(入力!$C$17=2,ROUNDUP(地区標準卸価格!R938*ユーザ別掛け率!R938%,-入力!$C$16),IF(入力!$C$17=3,ROUND(地区標準卸価格!R938*ユーザ別掛け率!R938%,-入力!$C$16),""))),地区標準卸価格!R938))</f>
        <v>10900</v>
      </c>
      <c r="S938" s="834" t="str">
        <f>IF(地区標準卸価格!S938="","",IF(ISNUMBER(地区標準卸価格!S938),IF(入力!$C$17=1,ROUNDDOWN(地区標準卸価格!S938*ユーザ別掛け率!S938%,-入力!$C$16),IF(入力!$C$17=2,ROUNDUP(地区標準卸価格!S938*ユーザ別掛け率!S938%,-入力!$C$16),IF(入力!$C$17=3,ROUND(地区標準卸価格!S938*ユーザ別掛け率!S938%,-入力!$C$16),""))),地区標準卸価格!S938))</f>
        <v/>
      </c>
      <c r="T938" s="834" t="str">
        <f>IF(地区標準卸価格!T938="","",IF(ISNUMBER(地区標準卸価格!T938),IF(入力!$C$17=1,ROUNDDOWN(地区標準卸価格!T938*ユーザ別掛け率!T938%,-入力!$C$16),IF(入力!$C$17=2,ROUNDUP(地区標準卸価格!T938*ユーザ別掛け率!T938%,-入力!$C$16),IF(入力!$C$17=3,ROUND(地区標準卸価格!T938*ユーザ別掛け率!T938%,-入力!$C$16),""))),地区標準卸価格!T938))</f>
        <v/>
      </c>
      <c r="U938" s="835" t="str">
        <f>IF(地区標準卸価格!U938="","",IF(ISNUMBER(地区標準卸価格!U938),IF(入力!$C$17=1,ROUNDDOWN(地区標準卸価格!U938*ユーザ別掛け率!U938%,-入力!$C$16),IF(入力!$C$17=2,ROUNDUP(地区標準卸価格!U938*ユーザ別掛け率!U938%,-入力!$C$16),IF(入力!$C$17=3,ROUND(地区標準卸価格!U938*ユーザ別掛け率!U938%,-入力!$C$16),""))),地区標準卸価格!U938))</f>
        <v/>
      </c>
      <c r="V938" s="83"/>
      <c r="X938" s="4"/>
    </row>
    <row r="939" spans="2:26" ht="23.1" customHeight="1">
      <c r="B939" s="746"/>
      <c r="C939" s="747"/>
      <c r="D939" s="747"/>
      <c r="E939" s="747"/>
      <c r="F939" s="747"/>
      <c r="G939" s="748"/>
      <c r="H939" s="766" t="s">
        <v>256</v>
      </c>
      <c r="I939" s="767"/>
      <c r="J939" s="767"/>
      <c r="K939" s="767"/>
      <c r="L939" s="768"/>
      <c r="M939" s="806"/>
      <c r="N939" s="807"/>
      <c r="O939" s="807"/>
      <c r="P939" s="807"/>
      <c r="Q939" s="808"/>
      <c r="R939" s="827">
        <f>IF(地区標準卸価格!R939="","",IF(ISNUMBER(地区標準卸価格!R939),IF(入力!$C$17=1,ROUNDDOWN(地区標準卸価格!R939*ユーザ別掛け率!R939%,-入力!$C$16),IF(入力!$C$17=2,ROUNDUP(地区標準卸価格!R939*ユーザ別掛け率!R939%,-入力!$C$16),IF(入力!$C$17=3,ROUND(地区標準卸価格!R939*ユーザ別掛け率!R939%,-入力!$C$16),""))),地区標準卸価格!R939))</f>
        <v>15300</v>
      </c>
      <c r="S939" s="828" t="str">
        <f>IF(地区標準卸価格!S939="","",IF(ISNUMBER(地区標準卸価格!S939),IF(入力!$C$17=1,ROUNDDOWN(地区標準卸価格!S939*ユーザ別掛け率!S939%,-入力!$C$16),IF(入力!$C$17=2,ROUNDUP(地区標準卸価格!S939*ユーザ別掛け率!S939%,-入力!$C$16),IF(入力!$C$17=3,ROUND(地区標準卸価格!S939*ユーザ別掛け率!S939%,-入力!$C$16),""))),地区標準卸価格!S939))</f>
        <v/>
      </c>
      <c r="T939" s="828" t="str">
        <f>IF(地区標準卸価格!T939="","",IF(ISNUMBER(地区標準卸価格!T939),IF(入力!$C$17=1,ROUNDDOWN(地区標準卸価格!T939*ユーザ別掛け率!T939%,-入力!$C$16),IF(入力!$C$17=2,ROUNDUP(地区標準卸価格!T939*ユーザ別掛け率!T939%,-入力!$C$16),IF(入力!$C$17=3,ROUND(地区標準卸価格!T939*ユーザ別掛け率!T939%,-入力!$C$16),""))),地区標準卸価格!T939))</f>
        <v/>
      </c>
      <c r="U939" s="829" t="str">
        <f>IF(地区標準卸価格!U939="","",IF(ISNUMBER(地区標準卸価格!U939),IF(入力!$C$17=1,ROUNDDOWN(地区標準卸価格!U939*ユーザ別掛け率!U939%,-入力!$C$16),IF(入力!$C$17=2,ROUNDUP(地区標準卸価格!U939*ユーザ別掛け率!U939%,-入力!$C$16),IF(入力!$C$17=3,ROUND(地区標準卸価格!U939*ユーザ別掛け率!U939%,-入力!$C$16),""))),地区標準卸価格!U939))</f>
        <v/>
      </c>
      <c r="V939" s="83"/>
      <c r="X939" s="4"/>
    </row>
    <row r="940" spans="2:26" ht="23.1" customHeight="1">
      <c r="B940" s="746" t="s">
        <v>885</v>
      </c>
      <c r="C940" s="747"/>
      <c r="D940" s="747"/>
      <c r="E940" s="747"/>
      <c r="F940" s="747"/>
      <c r="G940" s="748"/>
      <c r="H940" s="810" t="s">
        <v>257</v>
      </c>
      <c r="I940" s="811"/>
      <c r="J940" s="811"/>
      <c r="K940" s="811"/>
      <c r="L940" s="812"/>
      <c r="M940" s="842" t="s">
        <v>254</v>
      </c>
      <c r="N940" s="843"/>
      <c r="O940" s="843"/>
      <c r="P940" s="843"/>
      <c r="Q940" s="844"/>
      <c r="R940" s="833">
        <f>IF(地区標準卸価格!R940="","",IF(ISNUMBER(地区標準卸価格!R940),IF(入力!$C$17=1,ROUNDDOWN(地区標準卸価格!R940*ユーザ別掛け率!R940%,-入力!$C$16),IF(入力!$C$17=2,ROUNDUP(地区標準卸価格!R940*ユーザ別掛け率!R940%,-入力!$C$16),IF(入力!$C$17=3,ROUND(地区標準卸価格!R940*ユーザ別掛け率!R940%,-入力!$C$16),""))),地区標準卸価格!R940))</f>
        <v>10900</v>
      </c>
      <c r="S940" s="834" t="str">
        <f>IF(地区標準卸価格!S940="","",IF(ISNUMBER(地区標準卸価格!S940),IF(入力!$C$17=1,ROUNDDOWN(地区標準卸価格!S940*ユーザ別掛け率!S940%,-入力!$C$16),IF(入力!$C$17=2,ROUNDUP(地区標準卸価格!S940*ユーザ別掛け率!S940%,-入力!$C$16),IF(入力!$C$17=3,ROUND(地区標準卸価格!S940*ユーザ別掛け率!S940%,-入力!$C$16),""))),地区標準卸価格!S940))</f>
        <v/>
      </c>
      <c r="T940" s="834" t="str">
        <f>IF(地区標準卸価格!T940="","",IF(ISNUMBER(地区標準卸価格!T940),IF(入力!$C$17=1,ROUNDDOWN(地区標準卸価格!T940*ユーザ別掛け率!T940%,-入力!$C$16),IF(入力!$C$17=2,ROUNDUP(地区標準卸価格!T940*ユーザ別掛け率!T940%,-入力!$C$16),IF(入力!$C$17=3,ROUND(地区標準卸価格!T940*ユーザ別掛け率!T940%,-入力!$C$16),""))),地区標準卸価格!T940))</f>
        <v/>
      </c>
      <c r="U940" s="835" t="str">
        <f>IF(地区標準卸価格!U940="","",IF(ISNUMBER(地区標準卸価格!U940),IF(入力!$C$17=1,ROUNDDOWN(地区標準卸価格!U940*ユーザ別掛け率!U940%,-入力!$C$16),IF(入力!$C$17=2,ROUNDUP(地区標準卸価格!U940*ユーザ別掛け率!U940%,-入力!$C$16),IF(入力!$C$17=3,ROUND(地区標準卸価格!U940*ユーザ別掛け率!U940%,-入力!$C$16),""))),地区標準卸価格!U940))</f>
        <v/>
      </c>
      <c r="V940" s="83"/>
      <c r="X940" s="4"/>
    </row>
    <row r="941" spans="2:26" ht="23.1" customHeight="1">
      <c r="B941" s="746"/>
      <c r="C941" s="747"/>
      <c r="D941" s="747"/>
      <c r="E941" s="747"/>
      <c r="F941" s="747"/>
      <c r="G941" s="748"/>
      <c r="H941" s="766" t="s">
        <v>256</v>
      </c>
      <c r="I941" s="767"/>
      <c r="J941" s="767"/>
      <c r="K941" s="767"/>
      <c r="L941" s="768"/>
      <c r="M941" s="806"/>
      <c r="N941" s="807"/>
      <c r="O941" s="807"/>
      <c r="P941" s="807"/>
      <c r="Q941" s="808"/>
      <c r="R941" s="827">
        <f>IF(地区標準卸価格!R941="","",IF(ISNUMBER(地区標準卸価格!R941),IF(入力!$C$17=1,ROUNDDOWN(地区標準卸価格!R941*ユーザ別掛け率!R941%,-入力!$C$16),IF(入力!$C$17=2,ROUNDUP(地区標準卸価格!R941*ユーザ別掛け率!R941%,-入力!$C$16),IF(入力!$C$17=3,ROUND(地区標準卸価格!R941*ユーザ別掛け率!R941%,-入力!$C$16),""))),地区標準卸価格!R941))</f>
        <v>15300</v>
      </c>
      <c r="S941" s="828" t="str">
        <f>IF(地区標準卸価格!S941="","",IF(ISNUMBER(地区標準卸価格!S941),IF(入力!$C$17=1,ROUNDDOWN(地区標準卸価格!S941*ユーザ別掛け率!S941%,-入力!$C$16),IF(入力!$C$17=2,ROUNDUP(地区標準卸価格!S941*ユーザ別掛け率!S941%,-入力!$C$16),IF(入力!$C$17=3,ROUND(地区標準卸価格!S941*ユーザ別掛け率!S941%,-入力!$C$16),""))),地区標準卸価格!S941))</f>
        <v/>
      </c>
      <c r="T941" s="828" t="str">
        <f>IF(地区標準卸価格!T941="","",IF(ISNUMBER(地区標準卸価格!T941),IF(入力!$C$17=1,ROUNDDOWN(地区標準卸価格!T941*ユーザ別掛け率!T941%,-入力!$C$16),IF(入力!$C$17=2,ROUNDUP(地区標準卸価格!T941*ユーザ別掛け率!T941%,-入力!$C$16),IF(入力!$C$17=3,ROUND(地区標準卸価格!T941*ユーザ別掛け率!T941%,-入力!$C$16),""))),地区標準卸価格!T941))</f>
        <v/>
      </c>
      <c r="U941" s="829" t="str">
        <f>IF(地区標準卸価格!U941="","",IF(ISNUMBER(地区標準卸価格!U941),IF(入力!$C$17=1,ROUNDDOWN(地区標準卸価格!U941*ユーザ別掛け率!U941%,-入力!$C$16),IF(入力!$C$17=2,ROUNDUP(地区標準卸価格!U941*ユーザ別掛け率!U941%,-入力!$C$16),IF(入力!$C$17=3,ROUND(地区標準卸価格!U941*ユーザ別掛け率!U941%,-入力!$C$16),""))),地区標準卸価格!U941))</f>
        <v/>
      </c>
      <c r="V941" s="83"/>
      <c r="X941" s="4"/>
    </row>
    <row r="942" spans="2:26" ht="23.1" customHeight="1">
      <c r="B942" s="746" t="s">
        <v>589</v>
      </c>
      <c r="C942" s="747"/>
      <c r="D942" s="747"/>
      <c r="E942" s="747"/>
      <c r="F942" s="747"/>
      <c r="G942" s="748"/>
      <c r="H942" s="746" t="s">
        <v>585</v>
      </c>
      <c r="I942" s="747"/>
      <c r="J942" s="747"/>
      <c r="K942" s="747"/>
      <c r="L942" s="748"/>
      <c r="M942" s="746" t="s">
        <v>583</v>
      </c>
      <c r="N942" s="747"/>
      <c r="O942" s="747"/>
      <c r="P942" s="747"/>
      <c r="Q942" s="748"/>
      <c r="R942" s="848">
        <f>IF(地区標準卸価格!R942="","",IF(ISNUMBER(地区標準卸価格!R942),IF(入力!$C$17=1,ROUNDDOWN(地区標準卸価格!R942*ユーザ別掛け率!R942%,-入力!$C$16),IF(入力!$C$17=2,ROUNDUP(地区標準卸価格!R942*ユーザ別掛け率!R942%,-入力!$C$16),IF(入力!$C$17=3,ROUND(地区標準卸価格!R942*ユーザ別掛け率!R942%,-入力!$C$16),""))),地区標準卸価格!R942))</f>
        <v>19100</v>
      </c>
      <c r="S942" s="849" t="str">
        <f>IF(地区標準卸価格!S942="","",IF(ISNUMBER(地区標準卸価格!S942),IF(入力!$C$17=1,ROUNDDOWN(地区標準卸価格!S942*ユーザ別掛け率!S942%,-入力!$C$16),IF(入力!$C$17=2,ROUNDUP(地区標準卸価格!S942*ユーザ別掛け率!S942%,-入力!$C$16),IF(入力!$C$17=3,ROUND(地区標準卸価格!S942*ユーザ別掛け率!S942%,-入力!$C$16),""))),地区標準卸価格!S942))</f>
        <v/>
      </c>
      <c r="T942" s="849" t="str">
        <f>IF(地区標準卸価格!T942="","",IF(ISNUMBER(地区標準卸価格!T942),IF(入力!$C$17=1,ROUNDDOWN(地区標準卸価格!T942*ユーザ別掛け率!T942%,-入力!$C$16),IF(入力!$C$17=2,ROUNDUP(地区標準卸価格!T942*ユーザ別掛け率!T942%,-入力!$C$16),IF(入力!$C$17=3,ROUND(地区標準卸価格!T942*ユーザ別掛け率!T942%,-入力!$C$16),""))),地区標準卸価格!T942))</f>
        <v/>
      </c>
      <c r="U942" s="850" t="str">
        <f>IF(地区標準卸価格!U942="","",IF(ISNUMBER(地区標準卸価格!U942),IF(入力!$C$17=1,ROUNDDOWN(地区標準卸価格!U942*ユーザ別掛け率!U942%,-入力!$C$16),IF(入力!$C$17=2,ROUNDUP(地区標準卸価格!U942*ユーザ別掛け率!U942%,-入力!$C$16),IF(入力!$C$17=3,ROUND(地区標準卸価格!U942*ユーザ別掛け率!U942%,-入力!$C$16),""))),地区標準卸価格!U942))</f>
        <v/>
      </c>
      <c r="V942" s="83"/>
      <c r="X942" s="4"/>
    </row>
    <row r="943" spans="2:26" ht="23.1" customHeight="1" thickBot="1">
      <c r="B943" s="806" t="s">
        <v>712</v>
      </c>
      <c r="C943" s="807"/>
      <c r="D943" s="807"/>
      <c r="E943" s="807"/>
      <c r="F943" s="807"/>
      <c r="G943" s="808"/>
      <c r="H943" s="781" t="s">
        <v>561</v>
      </c>
      <c r="I943" s="782"/>
      <c r="J943" s="782"/>
      <c r="K943" s="782"/>
      <c r="L943" s="783"/>
      <c r="M943" s="778" t="s">
        <v>584</v>
      </c>
      <c r="N943" s="779"/>
      <c r="O943" s="779"/>
      <c r="P943" s="779"/>
      <c r="Q943" s="780"/>
      <c r="R943" s="857">
        <f>IF(地区標準卸価格!R943="","",IF(ISNUMBER(地区標準卸価格!R943),IF(入力!$C$17=1,ROUNDDOWN(地区標準卸価格!R943*ユーザ別掛け率!R943%,-入力!$C$16),IF(入力!$C$17=2,ROUNDUP(地区標準卸価格!R943*ユーザ別掛け率!R943%,-入力!$C$16),IF(入力!$C$17=3,ROUND(地区標準卸価格!R943*ユーザ別掛け率!R943%,-入力!$C$16),""))),地区標準卸価格!R943))</f>
        <v>36100</v>
      </c>
      <c r="S943" s="858" t="str">
        <f>IF(地区標準卸価格!S943="","",IF(ISNUMBER(地区標準卸価格!S943),IF(入力!$C$17=1,ROUNDDOWN(地区標準卸価格!S943*ユーザ別掛け率!S943%,-入力!$C$16),IF(入力!$C$17=2,ROUNDUP(地区標準卸価格!S943*ユーザ別掛け率!S943%,-入力!$C$16),IF(入力!$C$17=3,ROUND(地区標準卸価格!S943*ユーザ別掛け率!S943%,-入力!$C$16),""))),地区標準卸価格!S943))</f>
        <v/>
      </c>
      <c r="T943" s="858" t="str">
        <f>IF(地区標準卸価格!T943="","",IF(ISNUMBER(地区標準卸価格!T943),IF(入力!$C$17=1,ROUNDDOWN(地区標準卸価格!T943*ユーザ別掛け率!T943%,-入力!$C$16),IF(入力!$C$17=2,ROUNDUP(地区標準卸価格!T943*ユーザ別掛け率!T943%,-入力!$C$16),IF(入力!$C$17=3,ROUND(地区標準卸価格!T943*ユーザ別掛け率!T943%,-入力!$C$16),""))),地区標準卸価格!T943))</f>
        <v/>
      </c>
      <c r="U943" s="859" t="str">
        <f>IF(地区標準卸価格!U943="","",IF(ISNUMBER(地区標準卸価格!U943),IF(入力!$C$17=1,ROUNDDOWN(地区標準卸価格!U943*ユーザ別掛け率!U943%,-入力!$C$16),IF(入力!$C$17=2,ROUNDUP(地区標準卸価格!U943*ユーザ別掛け率!U943%,-入力!$C$16),IF(入力!$C$17=3,ROUND(地区標準卸価格!U943*ユーザ別掛け率!U943%,-入力!$C$16),""))),地区標準卸価格!U943))</f>
        <v/>
      </c>
      <c r="V943" s="83"/>
      <c r="X943" s="4"/>
    </row>
    <row r="944" spans="2:26" ht="99.75" customHeight="1">
      <c r="B944" s="545" t="s">
        <v>2137</v>
      </c>
      <c r="C944" s="545"/>
      <c r="D944" s="545"/>
      <c r="E944" s="545"/>
      <c r="F944" s="545"/>
      <c r="G944" s="545"/>
      <c r="H944" s="545"/>
      <c r="I944" s="545"/>
      <c r="J944" s="545"/>
      <c r="K944" s="545"/>
      <c r="L944" s="545"/>
      <c r="M944" s="545"/>
      <c r="N944" s="545"/>
      <c r="O944" s="545"/>
      <c r="P944" s="545"/>
      <c r="Q944" s="545"/>
      <c r="R944" s="545"/>
      <c r="S944" s="545"/>
      <c r="T944" s="545"/>
      <c r="U944" s="545"/>
      <c r="V944" s="221"/>
      <c r="W944" s="221"/>
      <c r="X944" s="221"/>
      <c r="Y944" s="221"/>
      <c r="Z944" s="221"/>
    </row>
    <row r="945" spans="2:27" ht="13.5" customHeight="1">
      <c r="C945" s="24"/>
      <c r="D945" s="24"/>
      <c r="E945" s="24"/>
      <c r="F945" s="82"/>
      <c r="G945" s="24"/>
      <c r="H945" s="82"/>
      <c r="I945" s="24"/>
      <c r="J945" s="82"/>
      <c r="K945" s="24"/>
      <c r="L945" s="82"/>
      <c r="M945" s="24"/>
      <c r="N945" s="82"/>
      <c r="O945" s="24"/>
      <c r="P945" s="82"/>
      <c r="Q945" s="24"/>
      <c r="R945" s="82"/>
      <c r="S945" s="24"/>
      <c r="T945" s="82"/>
      <c r="U945" s="24"/>
      <c r="V945" s="82"/>
      <c r="W945" s="24"/>
      <c r="X945" s="82"/>
      <c r="Y945" s="24"/>
    </row>
    <row r="946" spans="2:27" ht="14.25" customHeight="1" thickBot="1">
      <c r="B946" s="39"/>
    </row>
    <row r="947" spans="2:27" ht="25.5" customHeight="1" thickTop="1" thickBot="1">
      <c r="B947" s="518" t="s">
        <v>580</v>
      </c>
      <c r="C947" s="519"/>
      <c r="D947" s="519"/>
      <c r="E947" s="519"/>
      <c r="F947" s="519"/>
      <c r="G947" s="519"/>
      <c r="H947" s="519"/>
      <c r="I947" s="519"/>
      <c r="J947" s="519"/>
      <c r="K947" s="519"/>
      <c r="L947" s="519"/>
      <c r="M947" s="519"/>
      <c r="N947" s="519"/>
      <c r="O947" s="519"/>
      <c r="P947" s="519"/>
      <c r="Q947" s="519"/>
      <c r="R947" s="519"/>
      <c r="S947" s="519"/>
      <c r="T947" s="519"/>
      <c r="U947" s="519"/>
      <c r="V947" s="519"/>
      <c r="W947" s="519"/>
      <c r="X947" s="519"/>
      <c r="Y947" s="519"/>
      <c r="Z947" s="519"/>
      <c r="AA947" s="520"/>
    </row>
    <row r="948" spans="2:27" ht="14.25" customHeight="1" thickTop="1">
      <c r="B948" s="24"/>
      <c r="C948" s="24"/>
      <c r="D948" s="24"/>
      <c r="E948" s="24"/>
      <c r="F948" s="82"/>
      <c r="G948" s="24"/>
      <c r="H948" s="82"/>
      <c r="I948" s="24"/>
      <c r="J948" s="82"/>
      <c r="K948" s="24"/>
      <c r="L948" s="82"/>
      <c r="M948" s="24"/>
      <c r="N948" s="82"/>
      <c r="O948" s="24"/>
      <c r="P948" s="82"/>
      <c r="Q948" s="24"/>
      <c r="R948" s="82"/>
      <c r="S948" s="24"/>
      <c r="T948" s="82"/>
      <c r="U948" s="24"/>
      <c r="V948" s="82"/>
      <c r="W948" s="24"/>
      <c r="X948" s="82"/>
      <c r="Y948" s="24"/>
    </row>
    <row r="949" spans="2:27" s="239" customFormat="1" ht="20.100000000000001" customHeight="1" thickBot="1">
      <c r="B949" s="241" t="s">
        <v>655</v>
      </c>
      <c r="C949" s="24"/>
      <c r="D949" s="82"/>
      <c r="E949" s="24"/>
      <c r="F949" s="82"/>
      <c r="G949" s="24"/>
      <c r="H949" s="82"/>
      <c r="I949" s="24"/>
      <c r="J949" s="82"/>
      <c r="K949" s="24"/>
      <c r="L949" s="82"/>
      <c r="M949" s="24"/>
      <c r="N949" s="82"/>
      <c r="O949" s="24"/>
      <c r="P949" s="82"/>
      <c r="Q949" s="24"/>
      <c r="R949" s="82"/>
      <c r="S949" s="24"/>
      <c r="T949" s="82"/>
      <c r="U949" s="24"/>
      <c r="V949" s="82"/>
      <c r="W949" s="24"/>
    </row>
    <row r="950" spans="2:27" ht="20.100000000000001" customHeight="1" thickBot="1">
      <c r="B950" s="531" t="s">
        <v>536</v>
      </c>
      <c r="C950" s="532"/>
      <c r="D950" s="532"/>
      <c r="E950" s="532"/>
      <c r="F950" s="532"/>
      <c r="G950" s="532"/>
      <c r="H950" s="532"/>
      <c r="I950" s="532"/>
      <c r="J950" s="532"/>
      <c r="K950" s="532"/>
      <c r="L950" s="532"/>
      <c r="M950" s="532"/>
      <c r="N950" s="532"/>
      <c r="O950" s="532"/>
      <c r="P950" s="532"/>
      <c r="Q950" s="532"/>
      <c r="R950" s="532"/>
      <c r="S950" s="532"/>
      <c r="T950" s="532"/>
      <c r="U950" s="533"/>
      <c r="V950" s="10"/>
      <c r="X950" s="4"/>
    </row>
    <row r="951" spans="2:27" ht="30" customHeight="1" thickBot="1">
      <c r="B951" s="622" t="s">
        <v>581</v>
      </c>
      <c r="C951" s="623"/>
      <c r="D951" s="623"/>
      <c r="E951" s="623"/>
      <c r="F951" s="623"/>
      <c r="G951" s="624"/>
      <c r="H951" s="710" t="s">
        <v>524</v>
      </c>
      <c r="I951" s="710"/>
      <c r="J951" s="710"/>
      <c r="K951" s="710"/>
      <c r="L951" s="710"/>
      <c r="M951" s="710" t="s">
        <v>491</v>
      </c>
      <c r="N951" s="710"/>
      <c r="O951" s="710"/>
      <c r="P951" s="710"/>
      <c r="Q951" s="710"/>
      <c r="R951" s="710"/>
      <c r="S951" s="710"/>
      <c r="T951" s="710"/>
      <c r="U951" s="710"/>
      <c r="X951" s="4"/>
    </row>
    <row r="952" spans="2:27" ht="23.1" customHeight="1">
      <c r="B952" s="737" t="s">
        <v>875</v>
      </c>
      <c r="C952" s="738"/>
      <c r="D952" s="738"/>
      <c r="E952" s="738"/>
      <c r="F952" s="738"/>
      <c r="G952" s="739"/>
      <c r="H952" s="800" t="s">
        <v>1048</v>
      </c>
      <c r="I952" s="801"/>
      <c r="J952" s="801"/>
      <c r="K952" s="801"/>
      <c r="L952" s="802"/>
      <c r="M952" s="737" t="s">
        <v>1111</v>
      </c>
      <c r="N952" s="738"/>
      <c r="O952" s="738"/>
      <c r="P952" s="738"/>
      <c r="Q952" s="739"/>
      <c r="R952" s="839">
        <f>IF(地区標準卸価格!R952="","",IF(ISNUMBER(地区標準卸価格!R952),IF(入力!$C$17=1,ROUNDDOWN(地区標準卸価格!R952*ユーザ別掛け率!R952%,-入力!$C$16),IF(入力!$C$17=2,ROUNDUP(地区標準卸価格!R952*ユーザ別掛け率!R952%,-入力!$C$16),IF(入力!$C$17=3,ROUND(地区標準卸価格!R952*ユーザ別掛け率!R952%,-入力!$C$16),""))),地区標準卸価格!R952))</f>
        <v>43600</v>
      </c>
      <c r="S952" s="840" t="str">
        <f>IF(地区標準卸価格!S952="","",IF(ISNUMBER(地区標準卸価格!S952),IF(入力!$C$17=1,ROUNDDOWN(地区標準卸価格!S952*ユーザ別掛け率!S952%,-入力!$C$16),IF(入力!$C$17=2,ROUNDUP(地区標準卸価格!S952*ユーザ別掛け率!S952%,-入力!$C$16),IF(入力!$C$17=3,ROUND(地区標準卸価格!S952*ユーザ別掛け率!S952%,-入力!$C$16),""))),地区標準卸価格!S952))</f>
        <v/>
      </c>
      <c r="T952" s="840" t="str">
        <f>IF(地区標準卸価格!T952="","",IF(ISNUMBER(地区標準卸価格!T952),IF(入力!$C$17=1,ROUNDDOWN(地区標準卸価格!T952*ユーザ別掛け率!T952%,-入力!$C$16),IF(入力!$C$17=2,ROUNDUP(地区標準卸価格!T952*ユーザ別掛け率!T952%,-入力!$C$16),IF(入力!$C$17=3,ROUND(地区標準卸価格!T952*ユーザ別掛け率!T952%,-入力!$C$16),""))),地区標準卸価格!T952))</f>
        <v/>
      </c>
      <c r="U952" s="841" t="str">
        <f>IF(地区標準卸価格!U952="","",IF(ISNUMBER(地区標準卸価格!U952),IF(入力!$C$17=1,ROUNDDOWN(地区標準卸価格!U952*ユーザ別掛け率!U952%,-入力!$C$16),IF(入力!$C$17=2,ROUNDUP(地区標準卸価格!U952*ユーザ別掛け率!U952%,-入力!$C$16),IF(入力!$C$17=3,ROUND(地区標準卸価格!U952*ユーザ別掛け率!U952%,-入力!$C$16),""))),地区標準卸価格!U952))</f>
        <v/>
      </c>
      <c r="V952" s="83"/>
      <c r="X952" s="4"/>
    </row>
    <row r="953" spans="2:27" ht="23.1" customHeight="1">
      <c r="B953" s="806"/>
      <c r="C953" s="807"/>
      <c r="D953" s="807"/>
      <c r="E953" s="807"/>
      <c r="F953" s="807"/>
      <c r="G953" s="808"/>
      <c r="H953" s="766" t="s">
        <v>874</v>
      </c>
      <c r="I953" s="767"/>
      <c r="J953" s="767"/>
      <c r="K953" s="767"/>
      <c r="L953" s="768"/>
      <c r="M953" s="806"/>
      <c r="N953" s="807"/>
      <c r="O953" s="807"/>
      <c r="P953" s="807"/>
      <c r="Q953" s="808"/>
      <c r="R953" s="827">
        <f>IF(地区標準卸価格!R953="","",IF(ISNUMBER(地区標準卸価格!R953),IF(入力!$C$17=1,ROUNDDOWN(地区標準卸価格!R953*ユーザ別掛け率!R953%,-入力!$C$16),IF(入力!$C$17=2,ROUNDUP(地区標準卸価格!R953*ユーザ別掛け率!R953%,-入力!$C$16),IF(入力!$C$17=3,ROUND(地区標準卸価格!R953*ユーザ別掛け率!R953%,-入力!$C$16),""))),地区標準卸価格!R953))</f>
        <v>62300</v>
      </c>
      <c r="S953" s="828" t="str">
        <f>IF(地区標準卸価格!S953="","",IF(ISNUMBER(地区標準卸価格!S953),IF(入力!$C$17=1,ROUNDDOWN(地区標準卸価格!S953*ユーザ別掛け率!S953%,-入力!$C$16),IF(入力!$C$17=2,ROUNDUP(地区標準卸価格!S953*ユーザ別掛け率!S953%,-入力!$C$16),IF(入力!$C$17=3,ROUND(地区標準卸価格!S953*ユーザ別掛け率!S953%,-入力!$C$16),""))),地区標準卸価格!S953))</f>
        <v/>
      </c>
      <c r="T953" s="828" t="str">
        <f>IF(地区標準卸価格!T953="","",IF(ISNUMBER(地区標準卸価格!T953),IF(入力!$C$17=1,ROUNDDOWN(地区標準卸価格!T953*ユーザ別掛け率!T953%,-入力!$C$16),IF(入力!$C$17=2,ROUNDUP(地区標準卸価格!T953*ユーザ別掛け率!T953%,-入力!$C$16),IF(入力!$C$17=3,ROUND(地区標準卸価格!T953*ユーザ別掛け率!T953%,-入力!$C$16),""))),地区標準卸価格!T953))</f>
        <v/>
      </c>
      <c r="U953" s="829" t="str">
        <f>IF(地区標準卸価格!U953="","",IF(ISNUMBER(地区標準卸価格!U953),IF(入力!$C$17=1,ROUNDDOWN(地区標準卸価格!U953*ユーザ別掛け率!U953%,-入力!$C$16),IF(入力!$C$17=2,ROUNDUP(地区標準卸価格!U953*ユーザ別掛け率!U953%,-入力!$C$16),IF(入力!$C$17=3,ROUND(地区標準卸価格!U953*ユーザ別掛け率!U953%,-入力!$C$16),""))),地区標準卸価格!U953))</f>
        <v/>
      </c>
      <c r="V953" s="83"/>
      <c r="X953" s="4"/>
    </row>
    <row r="954" spans="2:27" ht="23.1" customHeight="1">
      <c r="B954" s="746" t="s">
        <v>886</v>
      </c>
      <c r="C954" s="747"/>
      <c r="D954" s="747"/>
      <c r="E954" s="747"/>
      <c r="F954" s="747"/>
      <c r="G954" s="748"/>
      <c r="H954" s="810" t="s">
        <v>257</v>
      </c>
      <c r="I954" s="811"/>
      <c r="J954" s="811"/>
      <c r="K954" s="811"/>
      <c r="L954" s="812"/>
      <c r="M954" s="842" t="s">
        <v>254</v>
      </c>
      <c r="N954" s="843"/>
      <c r="O954" s="843"/>
      <c r="P954" s="843"/>
      <c r="Q954" s="844"/>
      <c r="R954" s="833">
        <f>IF(地区標準卸価格!R954="","",IF(ISNUMBER(地区標準卸価格!R954),IF(入力!$C$17=1,ROUNDDOWN(地区標準卸価格!R954*ユーザ別掛け率!R954%,-入力!$C$16),IF(入力!$C$17=2,ROUNDUP(地区標準卸価格!R954*ユーザ別掛け率!R954%,-入力!$C$16),IF(入力!$C$17=3,ROUND(地区標準卸価格!R954*ユーザ別掛け率!R954%,-入力!$C$16),""))),地区標準卸価格!R954))</f>
        <v>10900</v>
      </c>
      <c r="S954" s="834" t="str">
        <f>IF(地区標準卸価格!S954="","",IF(ISNUMBER(地区標準卸価格!S954),IF(入力!$C$17=1,ROUNDDOWN(地区標準卸価格!S954*ユーザ別掛け率!S954%,-入力!$C$16),IF(入力!$C$17=2,ROUNDUP(地区標準卸価格!S954*ユーザ別掛け率!S954%,-入力!$C$16),IF(入力!$C$17=3,ROUND(地区標準卸価格!S954*ユーザ別掛け率!S954%,-入力!$C$16),""))),地区標準卸価格!S954))</f>
        <v/>
      </c>
      <c r="T954" s="834" t="str">
        <f>IF(地区標準卸価格!T954="","",IF(ISNUMBER(地区標準卸価格!T954),IF(入力!$C$17=1,ROUNDDOWN(地区標準卸価格!T954*ユーザ別掛け率!T954%,-入力!$C$16),IF(入力!$C$17=2,ROUNDUP(地区標準卸価格!T954*ユーザ別掛け率!T954%,-入力!$C$16),IF(入力!$C$17=3,ROUND(地区標準卸価格!T954*ユーザ別掛け率!T954%,-入力!$C$16),""))),地区標準卸価格!T954))</f>
        <v/>
      </c>
      <c r="U954" s="835" t="str">
        <f>IF(地区標準卸価格!U954="","",IF(ISNUMBER(地区標準卸価格!U954),IF(入力!$C$17=1,ROUNDDOWN(地区標準卸価格!U954*ユーザ別掛け率!U954%,-入力!$C$16),IF(入力!$C$17=2,ROUNDUP(地区標準卸価格!U954*ユーザ別掛け率!U954%,-入力!$C$16),IF(入力!$C$17=3,ROUND(地区標準卸価格!U954*ユーザ別掛け率!U954%,-入力!$C$16),""))),地区標準卸価格!U954))</f>
        <v/>
      </c>
      <c r="V954" s="83"/>
      <c r="X954" s="4"/>
    </row>
    <row r="955" spans="2:27" ht="23.1" customHeight="1">
      <c r="B955" s="746"/>
      <c r="C955" s="747"/>
      <c r="D955" s="747"/>
      <c r="E955" s="747"/>
      <c r="F955" s="747"/>
      <c r="G955" s="748"/>
      <c r="H955" s="787" t="s">
        <v>256</v>
      </c>
      <c r="I955" s="758"/>
      <c r="J955" s="758"/>
      <c r="K955" s="758"/>
      <c r="L955" s="759"/>
      <c r="M955" s="806"/>
      <c r="N955" s="807"/>
      <c r="O955" s="807"/>
      <c r="P955" s="807"/>
      <c r="Q955" s="808"/>
      <c r="R955" s="827">
        <f>IF(地区標準卸価格!R955="","",IF(ISNUMBER(地区標準卸価格!R955),IF(入力!$C$17=1,ROUNDDOWN(地区標準卸価格!R955*ユーザ別掛け率!R955%,-入力!$C$16),IF(入力!$C$17=2,ROUNDUP(地区標準卸価格!R955*ユーザ別掛け率!R955%,-入力!$C$16),IF(入力!$C$17=3,ROUND(地区標準卸価格!R955*ユーザ別掛け率!R955%,-入力!$C$16),""))),地区標準卸価格!R955))</f>
        <v>15300</v>
      </c>
      <c r="S955" s="828" t="str">
        <f>IF(地区標準卸価格!S955="","",IF(ISNUMBER(地区標準卸価格!S955),IF(入力!$C$17=1,ROUNDDOWN(地区標準卸価格!S955*ユーザ別掛け率!S955%,-入力!$C$16),IF(入力!$C$17=2,ROUNDUP(地区標準卸価格!S955*ユーザ別掛け率!S955%,-入力!$C$16),IF(入力!$C$17=3,ROUND(地区標準卸価格!S955*ユーザ別掛け率!S955%,-入力!$C$16),""))),地区標準卸価格!S955))</f>
        <v/>
      </c>
      <c r="T955" s="828" t="str">
        <f>IF(地区標準卸価格!T955="","",IF(ISNUMBER(地区標準卸価格!T955),IF(入力!$C$17=1,ROUNDDOWN(地区標準卸価格!T955*ユーザ別掛け率!T955%,-入力!$C$16),IF(入力!$C$17=2,ROUNDUP(地区標準卸価格!T955*ユーザ別掛け率!T955%,-入力!$C$16),IF(入力!$C$17=3,ROUND(地区標準卸価格!T955*ユーザ別掛け率!T955%,-入力!$C$16),""))),地区標準卸価格!T955))</f>
        <v/>
      </c>
      <c r="U955" s="829" t="str">
        <f>IF(地区標準卸価格!U955="","",IF(ISNUMBER(地区標準卸価格!U955),IF(入力!$C$17=1,ROUNDDOWN(地区標準卸価格!U955*ユーザ別掛け率!U955%,-入力!$C$16),IF(入力!$C$17=2,ROUNDUP(地区標準卸価格!U955*ユーザ別掛け率!U955%,-入力!$C$16),IF(入力!$C$17=3,ROUND(地区標準卸価格!U955*ユーザ別掛け率!U955%,-入力!$C$16),""))),地区標準卸価格!U955))</f>
        <v/>
      </c>
      <c r="V955" s="83"/>
      <c r="X955" s="4"/>
    </row>
    <row r="956" spans="2:27" ht="23.1" customHeight="1">
      <c r="B956" s="746" t="s">
        <v>1046</v>
      </c>
      <c r="C956" s="747"/>
      <c r="D956" s="747"/>
      <c r="E956" s="747"/>
      <c r="F956" s="747"/>
      <c r="G956" s="748"/>
      <c r="H956" s="810" t="s">
        <v>1067</v>
      </c>
      <c r="I956" s="811"/>
      <c r="J956" s="811"/>
      <c r="K956" s="811"/>
      <c r="L956" s="812"/>
      <c r="M956" s="842" t="s">
        <v>1049</v>
      </c>
      <c r="N956" s="843"/>
      <c r="O956" s="843"/>
      <c r="P956" s="843"/>
      <c r="Q956" s="844"/>
      <c r="R956" s="833">
        <f>IF(地区標準卸価格!R956="","",IF(ISNUMBER(地区標準卸価格!R956),IF(入力!$C$17=1,ROUNDDOWN(地区標準卸価格!R956*ユーザ別掛け率!R956%,-入力!$C$16),IF(入力!$C$17=2,ROUNDUP(地区標準卸価格!R956*ユーザ別掛け率!R956%,-入力!$C$16),IF(入力!$C$17=3,ROUND(地区標準卸価格!R956*ユーザ別掛け率!R956%,-入力!$C$16),""))),地区標準卸価格!R956))</f>
        <v>74200</v>
      </c>
      <c r="S956" s="834" t="str">
        <f>IF(地区標準卸価格!S956="","",IF(ISNUMBER(地区標準卸価格!S956),IF(入力!$C$17=1,ROUNDDOWN(地区標準卸価格!S956*ユーザ別掛け率!S956%,-入力!$C$16),IF(入力!$C$17=2,ROUNDUP(地区標準卸価格!S956*ユーザ別掛け率!S956%,-入力!$C$16),IF(入力!$C$17=3,ROUND(地区標準卸価格!S956*ユーザ別掛け率!S956%,-入力!$C$16),""))),地区標準卸価格!S956))</f>
        <v/>
      </c>
      <c r="T956" s="834" t="str">
        <f>IF(地区標準卸価格!T956="","",IF(ISNUMBER(地区標準卸価格!T956),IF(入力!$C$17=1,ROUNDDOWN(地区標準卸価格!T956*ユーザ別掛け率!T956%,-入力!$C$16),IF(入力!$C$17=2,ROUNDUP(地区標準卸価格!T956*ユーザ別掛け率!T956%,-入力!$C$16),IF(入力!$C$17=3,ROUND(地区標準卸価格!T956*ユーザ別掛け率!T956%,-入力!$C$16),""))),地区標準卸価格!T956))</f>
        <v/>
      </c>
      <c r="U956" s="835" t="str">
        <f>IF(地区標準卸価格!U956="","",IF(ISNUMBER(地区標準卸価格!U956),IF(入力!$C$17=1,ROUNDDOWN(地区標準卸価格!U956*ユーザ別掛け率!U956%,-入力!$C$16),IF(入力!$C$17=2,ROUNDUP(地区標準卸価格!U956*ユーザ別掛け率!U956%,-入力!$C$16),IF(入力!$C$17=3,ROUND(地区標準卸価格!U956*ユーザ別掛け率!U956%,-入力!$C$16),""))),地区標準卸価格!U956))</f>
        <v/>
      </c>
      <c r="V956" s="83"/>
      <c r="X956" s="4"/>
    </row>
    <row r="957" spans="2:27" ht="23.1" customHeight="1">
      <c r="B957" s="746"/>
      <c r="C957" s="747"/>
      <c r="D957" s="747"/>
      <c r="E957" s="747"/>
      <c r="F957" s="747"/>
      <c r="G957" s="748"/>
      <c r="H957" s="787" t="s">
        <v>1068</v>
      </c>
      <c r="I957" s="758"/>
      <c r="J957" s="758"/>
      <c r="K957" s="758"/>
      <c r="L957" s="759"/>
      <c r="M957" s="806"/>
      <c r="N957" s="807"/>
      <c r="O957" s="807"/>
      <c r="P957" s="807"/>
      <c r="Q957" s="808"/>
      <c r="R957" s="827">
        <f>IF(地区標準卸価格!R957="","",IF(ISNUMBER(地区標準卸価格!R957),IF(入力!$C$17=1,ROUNDDOWN(地区標準卸価格!R957*ユーザ別掛け率!R957%,-入力!$C$16),IF(入力!$C$17=2,ROUNDUP(地区標準卸価格!R957*ユーザ別掛け率!R957%,-入力!$C$16),IF(入力!$C$17=3,ROUND(地区標準卸価格!R957*ユーザ別掛け率!R957%,-入力!$C$16),""))),地区標準卸価格!R957))</f>
        <v>62200</v>
      </c>
      <c r="S957" s="828" t="str">
        <f>IF(地区標準卸価格!S957="","",IF(ISNUMBER(地区標準卸価格!S957),IF(入力!$C$17=1,ROUNDDOWN(地区標準卸価格!S957*ユーザ別掛け率!S957%,-入力!$C$16),IF(入力!$C$17=2,ROUNDUP(地区標準卸価格!S957*ユーザ別掛け率!S957%,-入力!$C$16),IF(入力!$C$17=3,ROUND(地区標準卸価格!S957*ユーザ別掛け率!S957%,-入力!$C$16),""))),地区標準卸価格!S957))</f>
        <v/>
      </c>
      <c r="T957" s="828" t="str">
        <f>IF(地区標準卸価格!T957="","",IF(ISNUMBER(地区標準卸価格!T957),IF(入力!$C$17=1,ROUNDDOWN(地区標準卸価格!T957*ユーザ別掛け率!T957%,-入力!$C$16),IF(入力!$C$17=2,ROUNDUP(地区標準卸価格!T957*ユーザ別掛け率!T957%,-入力!$C$16),IF(入力!$C$17=3,ROUND(地区標準卸価格!T957*ユーザ別掛け率!T957%,-入力!$C$16),""))),地区標準卸価格!T957))</f>
        <v/>
      </c>
      <c r="U957" s="829" t="str">
        <f>IF(地区標準卸価格!U957="","",IF(ISNUMBER(地区標準卸価格!U957),IF(入力!$C$17=1,ROUNDDOWN(地区標準卸価格!U957*ユーザ別掛け率!U957%,-入力!$C$16),IF(入力!$C$17=2,ROUNDUP(地区標準卸価格!U957*ユーザ別掛け率!U957%,-入力!$C$16),IF(入力!$C$17=3,ROUND(地区標準卸価格!U957*ユーザ別掛け率!U957%,-入力!$C$16),""))),地区標準卸価格!U957))</f>
        <v/>
      </c>
      <c r="V957" s="83"/>
      <c r="X957" s="4"/>
    </row>
    <row r="958" spans="2:27" ht="23.1" customHeight="1">
      <c r="B958" s="746" t="s">
        <v>1047</v>
      </c>
      <c r="C958" s="747"/>
      <c r="D958" s="747"/>
      <c r="E958" s="747"/>
      <c r="F958" s="747"/>
      <c r="G958" s="748"/>
      <c r="H958" s="746" t="s">
        <v>259</v>
      </c>
      <c r="I958" s="747"/>
      <c r="J958" s="747"/>
      <c r="K958" s="747"/>
      <c r="L958" s="748"/>
      <c r="M958" s="746" t="s">
        <v>253</v>
      </c>
      <c r="N958" s="747"/>
      <c r="O958" s="747"/>
      <c r="P958" s="747"/>
      <c r="Q958" s="748"/>
      <c r="R958" s="848">
        <f>IF(地区標準卸価格!R958="","",IF(ISNUMBER(地区標準卸価格!R958),IF(入力!$C$17=1,ROUNDDOWN(地区標準卸価格!R958*ユーザ別掛け率!R958%,-入力!$C$16),IF(入力!$C$17=2,ROUNDUP(地区標準卸価格!R958*ユーザ別掛け率!R958%,-入力!$C$16),IF(入力!$C$17=3,ROUND(地区標準卸価格!R958*ユーザ別掛け率!R958%,-入力!$C$16),""))),地区標準卸価格!R958))</f>
        <v>32100</v>
      </c>
      <c r="S958" s="849" t="str">
        <f>IF(地区標準卸価格!S958="","",IF(ISNUMBER(地区標準卸価格!S958),IF(入力!$C$17=1,ROUNDDOWN(地区標準卸価格!S958*ユーザ別掛け率!S958%,-入力!$C$16),IF(入力!$C$17=2,ROUNDUP(地区標準卸価格!S958*ユーザ別掛け率!S958%,-入力!$C$16),IF(入力!$C$17=3,ROUND(地区標準卸価格!S958*ユーザ別掛け率!S958%,-入力!$C$16),""))),地区標準卸価格!S958))</f>
        <v/>
      </c>
      <c r="T958" s="849" t="str">
        <f>IF(地区標準卸価格!T958="","",IF(ISNUMBER(地区標準卸価格!T958),IF(入力!$C$17=1,ROUNDDOWN(地区標準卸価格!T958*ユーザ別掛け率!T958%,-入力!$C$16),IF(入力!$C$17=2,ROUNDUP(地区標準卸価格!T958*ユーザ別掛け率!T958%,-入力!$C$16),IF(入力!$C$17=3,ROUND(地区標準卸価格!T958*ユーザ別掛け率!T958%,-入力!$C$16),""))),地区標準卸価格!T958))</f>
        <v/>
      </c>
      <c r="U958" s="850" t="str">
        <f>IF(地区標準卸価格!U958="","",IF(ISNUMBER(地区標準卸価格!U958),IF(入力!$C$17=1,ROUNDDOWN(地区標準卸価格!U958*ユーザ別掛け率!U958%,-入力!$C$16),IF(入力!$C$17=2,ROUNDUP(地区標準卸価格!U958*ユーザ別掛け率!U958%,-入力!$C$16),IF(入力!$C$17=3,ROUND(地区標準卸価格!U958*ユーザ別掛け率!U958%,-入力!$C$16),""))),地区標準卸価格!U958))</f>
        <v/>
      </c>
      <c r="V958" s="83"/>
      <c r="X958" s="4"/>
    </row>
    <row r="959" spans="2:27" ht="23.1" customHeight="1">
      <c r="B959" s="746" t="s">
        <v>1158</v>
      </c>
      <c r="C959" s="747"/>
      <c r="D959" s="747"/>
      <c r="E959" s="747"/>
      <c r="F959" s="747"/>
      <c r="G959" s="748"/>
      <c r="H959" s="746" t="s">
        <v>748</v>
      </c>
      <c r="I959" s="747"/>
      <c r="J959" s="747"/>
      <c r="K959" s="747"/>
      <c r="L959" s="748"/>
      <c r="M959" s="746" t="s">
        <v>254</v>
      </c>
      <c r="N959" s="747"/>
      <c r="O959" s="747"/>
      <c r="P959" s="747"/>
      <c r="Q959" s="748"/>
      <c r="R959" s="848">
        <f>IF(地区標準卸価格!R959="","",IF(ISNUMBER(地区標準卸価格!R959),IF(入力!$C$17=1,ROUNDDOWN(地区標準卸価格!R959*ユーザ別掛け率!R959%,-入力!$C$16),IF(入力!$C$17=2,ROUNDUP(地区標準卸価格!R959*ユーザ別掛け率!R959%,-入力!$C$16),IF(入力!$C$17=3,ROUND(地区標準卸価格!R959*ユーザ別掛け率!R959%,-入力!$C$16),""))),地区標準卸価格!R959))</f>
        <v>16400</v>
      </c>
      <c r="S959" s="849" t="str">
        <f>IF(地区標準卸価格!S959="","",IF(ISNUMBER(地区標準卸価格!S959),IF(入力!$C$17=1,ROUNDDOWN(地区標準卸価格!S959*ユーザ別掛け率!S959%,-入力!$C$16),IF(入力!$C$17=2,ROUNDUP(地区標準卸価格!S959*ユーザ別掛け率!S959%,-入力!$C$16),IF(入力!$C$17=3,ROUND(地区標準卸価格!S959*ユーザ別掛け率!S959%,-入力!$C$16),""))),地区標準卸価格!S959))</f>
        <v/>
      </c>
      <c r="T959" s="849" t="str">
        <f>IF(地区標準卸価格!T959="","",IF(ISNUMBER(地区標準卸価格!T959),IF(入力!$C$17=1,ROUNDDOWN(地区標準卸価格!T959*ユーザ別掛け率!T959%,-入力!$C$16),IF(入力!$C$17=2,ROUNDUP(地区標準卸価格!T959*ユーザ別掛け率!T959%,-入力!$C$16),IF(入力!$C$17=3,ROUND(地区標準卸価格!T959*ユーザ別掛け率!T959%,-入力!$C$16),""))),地区標準卸価格!T959))</f>
        <v/>
      </c>
      <c r="U959" s="850" t="str">
        <f>IF(地区標準卸価格!U959="","",IF(ISNUMBER(地区標準卸価格!U959),IF(入力!$C$17=1,ROUNDDOWN(地区標準卸価格!U959*ユーザ別掛け率!U959%,-入力!$C$16),IF(入力!$C$17=2,ROUNDUP(地区標準卸価格!U959*ユーザ別掛け率!U959%,-入力!$C$16),IF(入力!$C$17=3,ROUND(地区標準卸価格!U959*ユーザ別掛け率!U959%,-入力!$C$16),""))),地区標準卸価格!U959))</f>
        <v/>
      </c>
      <c r="V959" s="83"/>
      <c r="X959" s="4"/>
    </row>
    <row r="960" spans="2:27" ht="23.1" customHeight="1">
      <c r="B960" s="842" t="s">
        <v>591</v>
      </c>
      <c r="C960" s="843"/>
      <c r="D960" s="843"/>
      <c r="E960" s="843"/>
      <c r="F960" s="843"/>
      <c r="G960" s="844"/>
      <c r="H960" s="830" t="s">
        <v>679</v>
      </c>
      <c r="I960" s="831"/>
      <c r="J960" s="831"/>
      <c r="K960" s="831"/>
      <c r="L960" s="832"/>
      <c r="M960" s="830" t="s">
        <v>1050</v>
      </c>
      <c r="N960" s="831"/>
      <c r="O960" s="831"/>
      <c r="P960" s="831"/>
      <c r="Q960" s="832"/>
      <c r="R960" s="833">
        <f>IF(地区標準卸価格!R960="","",IF(ISNUMBER(地区標準卸価格!R960),IF(入力!$C$17=1,ROUNDDOWN(地区標準卸価格!R960*ユーザ別掛け率!R960%,-入力!$C$16),IF(入力!$C$17=2,ROUNDUP(地区標準卸価格!R960*ユーザ別掛け率!R960%,-入力!$C$16),IF(入力!$C$17=3,ROUND(地区標準卸価格!R960*ユーザ別掛け率!R960%,-入力!$C$16),""))),地区標準卸価格!R960))</f>
        <v>24000</v>
      </c>
      <c r="S960" s="834" t="str">
        <f>IF(地区標準卸価格!S960="","",IF(ISNUMBER(地区標準卸価格!S960),IF(入力!$C$17=1,ROUNDDOWN(地区標準卸価格!S960*ユーザ別掛け率!S960%,-入力!$C$16),IF(入力!$C$17=2,ROUNDUP(地区標準卸価格!S960*ユーザ別掛け率!S960%,-入力!$C$16),IF(入力!$C$17=3,ROUND(地区標準卸価格!S960*ユーザ別掛け率!S960%,-入力!$C$16),""))),地区標準卸価格!S960))</f>
        <v/>
      </c>
      <c r="T960" s="834" t="str">
        <f>IF(地区標準卸価格!T960="","",IF(ISNUMBER(地区標準卸価格!T960),IF(入力!$C$17=1,ROUNDDOWN(地区標準卸価格!T960*ユーザ別掛け率!T960%,-入力!$C$16),IF(入力!$C$17=2,ROUNDUP(地区標準卸価格!T960*ユーザ別掛け率!T960%,-入力!$C$16),IF(入力!$C$17=3,ROUND(地区標準卸価格!T960*ユーザ別掛け率!T960%,-入力!$C$16),""))),地区標準卸価格!T960))</f>
        <v/>
      </c>
      <c r="U960" s="835" t="str">
        <f>IF(地区標準卸価格!U960="","",IF(ISNUMBER(地区標準卸価格!U960),IF(入力!$C$17=1,ROUNDDOWN(地区標準卸価格!U960*ユーザ別掛け率!U960%,-入力!$C$16),IF(入力!$C$17=2,ROUNDUP(地区標準卸価格!U960*ユーザ別掛け率!U960%,-入力!$C$16),IF(入力!$C$17=3,ROUND(地区標準卸価格!U960*ユーザ別掛け率!U960%,-入力!$C$16),""))),地区標準卸価格!U960))</f>
        <v/>
      </c>
      <c r="V960" s="83"/>
      <c r="X960" s="4"/>
    </row>
    <row r="961" spans="2:24" ht="23.1" customHeight="1">
      <c r="B961" s="806"/>
      <c r="C961" s="807"/>
      <c r="D961" s="807"/>
      <c r="E961" s="807"/>
      <c r="F961" s="807"/>
      <c r="G961" s="808"/>
      <c r="H961" s="806"/>
      <c r="I961" s="807"/>
      <c r="J961" s="807"/>
      <c r="K961" s="807"/>
      <c r="L961" s="808"/>
      <c r="M961" s="806"/>
      <c r="N961" s="807"/>
      <c r="O961" s="807"/>
      <c r="P961" s="807"/>
      <c r="Q961" s="808"/>
      <c r="R961" s="827">
        <f>IF(地区標準卸価格!R961="","",IF(ISNUMBER(地区標準卸価格!R961),IF(入力!$C$17=1,ROUNDDOWN(地区標準卸価格!R961*ユーザ別掛け率!R961%,-入力!$C$16),IF(入力!$C$17=2,ROUNDUP(地区標準卸価格!R961*ユーザ別掛け率!R961%,-入力!$C$16),IF(入力!$C$17=3,ROUND(地区標準卸価格!R961*ユーザ別掛け率!R961%,-入力!$C$16),""))),地区標準卸価格!R961))</f>
        <v>24000</v>
      </c>
      <c r="S961" s="828" t="str">
        <f>IF(地区標準卸価格!S961="","",IF(ISNUMBER(地区標準卸価格!S961),IF(入力!$C$17=1,ROUNDDOWN(地区標準卸価格!S961*ユーザ別掛け率!S961%,-入力!$C$16),IF(入力!$C$17=2,ROUNDUP(地区標準卸価格!S961*ユーザ別掛け率!S961%,-入力!$C$16),IF(入力!$C$17=3,ROUND(地区標準卸価格!S961*ユーザ別掛け率!S961%,-入力!$C$16),""))),地区標準卸価格!S961))</f>
        <v/>
      </c>
      <c r="T961" s="828" t="str">
        <f>IF(地区標準卸価格!T961="","",IF(ISNUMBER(地区標準卸価格!T961),IF(入力!$C$17=1,ROUNDDOWN(地区標準卸価格!T961*ユーザ別掛け率!T961%,-入力!$C$16),IF(入力!$C$17=2,ROUNDUP(地区標準卸価格!T961*ユーザ別掛け率!T961%,-入力!$C$16),IF(入力!$C$17=3,ROUND(地区標準卸価格!T961*ユーザ別掛け率!T961%,-入力!$C$16),""))),地区標準卸価格!T961))</f>
        <v/>
      </c>
      <c r="U961" s="829" t="str">
        <f>IF(地区標準卸価格!U961="","",IF(ISNUMBER(地区標準卸価格!U961),IF(入力!$C$17=1,ROUNDDOWN(地区標準卸価格!U961*ユーザ別掛け率!U961%,-入力!$C$16),IF(入力!$C$17=2,ROUNDUP(地区標準卸価格!U961*ユーザ別掛け率!U961%,-入力!$C$16),IF(入力!$C$17=3,ROUND(地区標準卸価格!U961*ユーザ別掛け率!U961%,-入力!$C$16),""))),地区標準卸価格!U961))</f>
        <v/>
      </c>
      <c r="V961" s="83"/>
      <c r="X961" s="4"/>
    </row>
    <row r="962" spans="2:24" ht="23.1" customHeight="1">
      <c r="B962" s="285" t="s">
        <v>592</v>
      </c>
      <c r="C962" s="286"/>
      <c r="D962" s="286"/>
      <c r="E962" s="286"/>
      <c r="F962" s="286"/>
      <c r="G962" s="287"/>
      <c r="H962" s="810" t="s">
        <v>542</v>
      </c>
      <c r="I962" s="811"/>
      <c r="J962" s="811"/>
      <c r="K962" s="811"/>
      <c r="L962" s="812"/>
      <c r="M962" s="810" t="s">
        <v>254</v>
      </c>
      <c r="N962" s="811"/>
      <c r="O962" s="811"/>
      <c r="P962" s="811"/>
      <c r="Q962" s="812"/>
      <c r="R962" s="848">
        <f>IF(地区標準卸価格!R962="","",IF(ISNUMBER(地区標準卸価格!R962),IF(入力!$C$17=1,ROUNDDOWN(地区標準卸価格!R962*ユーザ別掛け率!R962%,-入力!$C$16),IF(入力!$C$17=2,ROUNDUP(地区標準卸価格!R962*ユーザ別掛け率!R962%,-入力!$C$16),IF(入力!$C$17=3,ROUND(地区標準卸価格!R962*ユーザ別掛け率!R962%,-入力!$C$16),""))),地区標準卸価格!R962))</f>
        <v>21200</v>
      </c>
      <c r="S962" s="849" t="str">
        <f>IF(地区標準卸価格!S962="","",IF(ISNUMBER(地区標準卸価格!S962),IF(入力!$C$17=1,ROUNDDOWN(地区標準卸価格!S962*ユーザ別掛け率!S962%,-入力!$C$16),IF(入力!$C$17=2,ROUNDUP(地区標準卸価格!S962*ユーザ別掛け率!S962%,-入力!$C$16),IF(入力!$C$17=3,ROUND(地区標準卸価格!S962*ユーザ別掛け率!S962%,-入力!$C$16),""))),地区標準卸価格!S962))</f>
        <v/>
      </c>
      <c r="T962" s="849" t="str">
        <f>IF(地区標準卸価格!T962="","",IF(ISNUMBER(地区標準卸価格!T962),IF(入力!$C$17=1,ROUNDDOWN(地区標準卸価格!T962*ユーザ別掛け率!T962%,-入力!$C$16),IF(入力!$C$17=2,ROUNDUP(地区標準卸価格!T962*ユーザ別掛け率!T962%,-入力!$C$16),IF(入力!$C$17=3,ROUND(地区標準卸価格!T962*ユーザ別掛け率!T962%,-入力!$C$16),""))),地区標準卸価格!T962))</f>
        <v/>
      </c>
      <c r="U962" s="850" t="str">
        <f>IF(地区標準卸価格!U962="","",IF(ISNUMBER(地区標準卸価格!U962),IF(入力!$C$17=1,ROUNDDOWN(地区標準卸価格!U962*ユーザ別掛け率!U962%,-入力!$C$16),IF(入力!$C$17=2,ROUNDUP(地区標準卸価格!U962*ユーザ別掛け率!U962%,-入力!$C$16),IF(入力!$C$17=3,ROUND(地区標準卸価格!U962*ユーザ別掛け率!U962%,-入力!$C$16),""))),地区標準卸価格!U962))</f>
        <v/>
      </c>
      <c r="V962" s="83"/>
      <c r="X962" s="4"/>
    </row>
    <row r="963" spans="2:24" ht="23.1" customHeight="1">
      <c r="B963" s="842" t="s">
        <v>544</v>
      </c>
      <c r="C963" s="843"/>
      <c r="D963" s="843"/>
      <c r="E963" s="843"/>
      <c r="F963" s="843"/>
      <c r="G963" s="844"/>
      <c r="H963" s="842" t="s">
        <v>749</v>
      </c>
      <c r="I963" s="843"/>
      <c r="J963" s="843"/>
      <c r="K963" s="843"/>
      <c r="L963" s="844"/>
      <c r="M963" s="810" t="s">
        <v>389</v>
      </c>
      <c r="N963" s="811"/>
      <c r="O963" s="811"/>
      <c r="P963" s="811"/>
      <c r="Q963" s="812"/>
      <c r="R963" s="833">
        <f>IF(地区標準卸価格!R963="","",IF(ISNUMBER(地区標準卸価格!R963),IF(入力!$C$17=1,ROUNDDOWN(地区標準卸価格!R963*ユーザ別掛け率!R963%,-入力!$C$16),IF(入力!$C$17=2,ROUNDUP(地区標準卸価格!R963*ユーザ別掛け率!R963%,-入力!$C$16),IF(入力!$C$17=3,ROUND(地区標準卸価格!R963*ユーザ別掛け率!R963%,-入力!$C$16),""))),地区標準卸価格!R963))</f>
        <v>67800</v>
      </c>
      <c r="S963" s="834" t="str">
        <f>IF(地区標準卸価格!S963="","",IF(ISNUMBER(地区標準卸価格!S963),IF(入力!$C$17=1,ROUNDDOWN(地区標準卸価格!S963*ユーザ別掛け率!S963%,-入力!$C$16),IF(入力!$C$17=2,ROUNDUP(地区標準卸価格!S963*ユーザ別掛け率!S963%,-入力!$C$16),IF(入力!$C$17=3,ROUND(地区標準卸価格!S963*ユーザ別掛け率!S963%,-入力!$C$16),""))),地区標準卸価格!S963))</f>
        <v/>
      </c>
      <c r="T963" s="834" t="str">
        <f>IF(地区標準卸価格!T963="","",IF(ISNUMBER(地区標準卸価格!T963),IF(入力!$C$17=1,ROUNDDOWN(地区標準卸価格!T963*ユーザ別掛け率!T963%,-入力!$C$16),IF(入力!$C$17=2,ROUNDUP(地区標準卸価格!T963*ユーザ別掛け率!T963%,-入力!$C$16),IF(入力!$C$17=3,ROUND(地区標準卸価格!T963*ユーザ別掛け率!T963%,-入力!$C$16),""))),地区標準卸価格!T963))</f>
        <v/>
      </c>
      <c r="U963" s="835" t="str">
        <f>IF(地区標準卸価格!U963="","",IF(ISNUMBER(地区標準卸価格!U963),IF(入力!$C$17=1,ROUNDDOWN(地区標準卸価格!U963*ユーザ別掛け率!U963%,-入力!$C$16),IF(入力!$C$17=2,ROUNDUP(地区標準卸価格!U963*ユーザ別掛け率!U963%,-入力!$C$16),IF(入力!$C$17=3,ROUND(地区標準卸価格!U963*ユーザ別掛け率!U963%,-入力!$C$16),""))),地区標準卸価格!U963))</f>
        <v/>
      </c>
      <c r="V963" s="83"/>
      <c r="X963" s="4"/>
    </row>
    <row r="964" spans="2:24" ht="23.1" customHeight="1">
      <c r="B964" s="806"/>
      <c r="C964" s="807"/>
      <c r="D964" s="807"/>
      <c r="E964" s="807"/>
      <c r="F964" s="807"/>
      <c r="G964" s="808"/>
      <c r="H964" s="806"/>
      <c r="I964" s="807"/>
      <c r="J964" s="807"/>
      <c r="K964" s="807"/>
      <c r="L964" s="808"/>
      <c r="M964" s="806" t="s">
        <v>1916</v>
      </c>
      <c r="N964" s="807"/>
      <c r="O964" s="807"/>
      <c r="P964" s="807"/>
      <c r="Q964" s="808"/>
      <c r="R964" s="827">
        <f>IF(地区標準卸価格!R964="","",IF(ISNUMBER(地区標準卸価格!R964),IF(入力!$C$17=1,ROUNDDOWN(地区標準卸価格!R964*ユーザ別掛け率!R964%,-入力!$C$16),IF(入力!$C$17=2,ROUNDUP(地区標準卸価格!R964*ユーザ別掛け率!R964%,-入力!$C$16),IF(入力!$C$17=3,ROUND(地区標準卸価格!R964*ユーザ別掛け率!R964%,-入力!$C$16),""))),地区標準卸価格!R964))</f>
        <v>67800</v>
      </c>
      <c r="S964" s="828" t="str">
        <f>IF(地区標準卸価格!S964="","",IF(ISNUMBER(地区標準卸価格!S964),IF(入力!$C$17=1,ROUNDDOWN(地区標準卸価格!S964*ユーザ別掛け率!S964%,-入力!$C$16),IF(入力!$C$17=2,ROUNDUP(地区標準卸価格!S964*ユーザ別掛け率!S964%,-入力!$C$16),IF(入力!$C$17=3,ROUND(地区標準卸価格!S964*ユーザ別掛け率!S964%,-入力!$C$16),""))),地区標準卸価格!S964))</f>
        <v/>
      </c>
      <c r="T964" s="828" t="str">
        <f>IF(地区標準卸価格!T964="","",IF(ISNUMBER(地区標準卸価格!T964),IF(入力!$C$17=1,ROUNDDOWN(地区標準卸価格!T964*ユーザ別掛け率!T964%,-入力!$C$16),IF(入力!$C$17=2,ROUNDUP(地区標準卸価格!T964*ユーザ別掛け率!T964%,-入力!$C$16),IF(入力!$C$17=3,ROUND(地区標準卸価格!T964*ユーザ別掛け率!T964%,-入力!$C$16),""))),地区標準卸価格!T964))</f>
        <v/>
      </c>
      <c r="U964" s="829" t="str">
        <f>IF(地区標準卸価格!U964="","",IF(ISNUMBER(地区標準卸価格!U964),IF(入力!$C$17=1,ROUNDDOWN(地区標準卸価格!U964*ユーザ別掛け率!U964%,-入力!$C$16),IF(入力!$C$17=2,ROUNDUP(地区標準卸価格!U964*ユーザ別掛け率!U964%,-入力!$C$16),IF(入力!$C$17=3,ROUND(地区標準卸価格!U964*ユーザ別掛け率!U964%,-入力!$C$16),""))),地区標準卸価格!U964))</f>
        <v/>
      </c>
      <c r="V964" s="83"/>
      <c r="X964" s="4"/>
    </row>
    <row r="965" spans="2:24" ht="23.1" customHeight="1">
      <c r="B965" s="746" t="s">
        <v>1100</v>
      </c>
      <c r="C965" s="747"/>
      <c r="D965" s="747"/>
      <c r="E965" s="747"/>
      <c r="F965" s="747"/>
      <c r="G965" s="748"/>
      <c r="H965" s="375" t="s">
        <v>1172</v>
      </c>
      <c r="I965" s="376"/>
      <c r="J965" s="376"/>
      <c r="K965" s="376"/>
      <c r="L965" s="377"/>
      <c r="M965" s="842" t="s">
        <v>1049</v>
      </c>
      <c r="N965" s="843"/>
      <c r="O965" s="843"/>
      <c r="P965" s="843"/>
      <c r="Q965" s="844"/>
      <c r="R965" s="833">
        <f>IF(地区標準卸価格!R965="","",IF(ISNUMBER(地区標準卸価格!R965),IF(入力!$C$17=1,ROUNDDOWN(地区標準卸価格!R965*ユーザ別掛け率!R965%,-入力!$C$16),IF(入力!$C$17=2,ROUNDUP(地区標準卸価格!R965*ユーザ別掛け率!R965%,-入力!$C$16),IF(入力!$C$17=3,ROUND(地区標準卸価格!R965*ユーザ別掛け率!R965%,-入力!$C$16),""))),地区標準卸価格!R965))</f>
        <v>69600</v>
      </c>
      <c r="S965" s="834" t="str">
        <f>IF(地区標準卸価格!S965="","",IF(ISNUMBER(地区標準卸価格!S965),IF(入力!$C$17=1,ROUNDDOWN(地区標準卸価格!S965*ユーザ別掛け率!S965%,-入力!$C$16),IF(入力!$C$17=2,ROUNDUP(地区標準卸価格!S965*ユーザ別掛け率!S965%,-入力!$C$16),IF(入力!$C$17=3,ROUND(地区標準卸価格!S965*ユーザ別掛け率!S965%,-入力!$C$16),""))),地区標準卸価格!S965))</f>
        <v/>
      </c>
      <c r="T965" s="834" t="str">
        <f>IF(地区標準卸価格!T965="","",IF(ISNUMBER(地区標準卸価格!T965),IF(入力!$C$17=1,ROUNDDOWN(地区標準卸価格!T965*ユーザ別掛け率!T965%,-入力!$C$16),IF(入力!$C$17=2,ROUNDUP(地区標準卸価格!T965*ユーザ別掛け率!T965%,-入力!$C$16),IF(入力!$C$17=3,ROUND(地区標準卸価格!T965*ユーザ別掛け率!T965%,-入力!$C$16),""))),地区標準卸価格!T965))</f>
        <v/>
      </c>
      <c r="U965" s="835" t="str">
        <f>IF(地区標準卸価格!U965="","",IF(ISNUMBER(地区標準卸価格!U965),IF(入力!$C$17=1,ROUNDDOWN(地区標準卸価格!U965*ユーザ別掛け率!U965%,-入力!$C$16),IF(入力!$C$17=2,ROUNDUP(地区標準卸価格!U965*ユーザ別掛け率!U965%,-入力!$C$16),IF(入力!$C$17=3,ROUND(地区標準卸価格!U965*ユーザ別掛け率!U965%,-入力!$C$16),""))),地区標準卸価格!U965))</f>
        <v/>
      </c>
      <c r="V965" s="83"/>
      <c r="X965" s="4"/>
    </row>
    <row r="966" spans="2:24" ht="23.1" customHeight="1">
      <c r="B966" s="746"/>
      <c r="C966" s="747"/>
      <c r="D966" s="747"/>
      <c r="E966" s="747"/>
      <c r="F966" s="747"/>
      <c r="G966" s="748"/>
      <c r="H966" s="367" t="s">
        <v>1171</v>
      </c>
      <c r="I966" s="368"/>
      <c r="J966" s="368"/>
      <c r="K966" s="368"/>
      <c r="L966" s="369"/>
      <c r="M966" s="806"/>
      <c r="N966" s="807"/>
      <c r="O966" s="807"/>
      <c r="P966" s="807"/>
      <c r="Q966" s="808"/>
      <c r="R966" s="827">
        <f>IF(地区標準卸価格!R966="","",IF(ISNUMBER(地区標準卸価格!R966),IF(入力!$C$17=1,ROUNDDOWN(地区標準卸価格!R966*ユーザ別掛け率!R966%,-入力!$C$16),IF(入力!$C$17=2,ROUNDUP(地区標準卸価格!R966*ユーザ別掛け率!R966%,-入力!$C$16),IF(入力!$C$17=3,ROUND(地区標準卸価格!R966*ユーザ別掛け率!R966%,-入力!$C$16),""))),地区標準卸価格!R966))</f>
        <v>60800</v>
      </c>
      <c r="S966" s="828" t="str">
        <f>IF(地区標準卸価格!S966="","",IF(ISNUMBER(地区標準卸価格!S966),IF(入力!$C$17=1,ROUNDDOWN(地区標準卸価格!S966*ユーザ別掛け率!S966%,-入力!$C$16),IF(入力!$C$17=2,ROUNDUP(地区標準卸価格!S966*ユーザ別掛け率!S966%,-入力!$C$16),IF(入力!$C$17=3,ROUND(地区標準卸価格!S966*ユーザ別掛け率!S966%,-入力!$C$16),""))),地区標準卸価格!S966))</f>
        <v/>
      </c>
      <c r="T966" s="828" t="str">
        <f>IF(地区標準卸価格!T966="","",IF(ISNUMBER(地区標準卸価格!T966),IF(入力!$C$17=1,ROUNDDOWN(地区標準卸価格!T966*ユーザ別掛け率!T966%,-入力!$C$16),IF(入力!$C$17=2,ROUNDUP(地区標準卸価格!T966*ユーザ別掛け率!T966%,-入力!$C$16),IF(入力!$C$17=3,ROUND(地区標準卸価格!T966*ユーザ別掛け率!T966%,-入力!$C$16),""))),地区標準卸価格!T966))</f>
        <v/>
      </c>
      <c r="U966" s="829" t="str">
        <f>IF(地区標準卸価格!U966="","",IF(ISNUMBER(地区標準卸価格!U966),IF(入力!$C$17=1,ROUNDDOWN(地区標準卸価格!U966*ユーザ別掛け率!U966%,-入力!$C$16),IF(入力!$C$17=2,ROUNDUP(地区標準卸価格!U966*ユーザ別掛け率!U966%,-入力!$C$16),IF(入力!$C$17=3,ROUND(地区標準卸価格!U966*ユーザ別掛け率!U966%,-入力!$C$16),""))),地区標準卸価格!U966))</f>
        <v/>
      </c>
      <c r="V966" s="83"/>
      <c r="X966" s="4"/>
    </row>
    <row r="967" spans="2:24" ht="23.1" customHeight="1" thickBot="1">
      <c r="B967" s="746" t="s">
        <v>1159</v>
      </c>
      <c r="C967" s="747"/>
      <c r="D967" s="747"/>
      <c r="E967" s="747"/>
      <c r="F967" s="747"/>
      <c r="G967" s="748"/>
      <c r="H967" s="766" t="s">
        <v>613</v>
      </c>
      <c r="I967" s="767"/>
      <c r="J967" s="767"/>
      <c r="K967" s="767"/>
      <c r="L967" s="768"/>
      <c r="M967" s="766" t="s">
        <v>1051</v>
      </c>
      <c r="N967" s="767"/>
      <c r="O967" s="767"/>
      <c r="P967" s="767"/>
      <c r="Q967" s="768"/>
      <c r="R967" s="854">
        <f>IF(地区標準卸価格!R967="","",IF(ISNUMBER(地区標準卸価格!R967),IF(入力!$E$17=1,ROUNDDOWN(地区標準卸価格!R967*ユーザ別掛け率!R967%,-入力!$E$16),IF(入力!$E$17=2,ROUNDUP(地区標準卸価格!R967*ユーザ別掛け率!R967%,-入力!$E$16),IF(入力!$E$17=3,ROUND(地区標準卸価格!R967*ユーザ別掛け率!R967%,-入力!$E$16),""))),地区標準卸価格!R967))</f>
        <v>31600</v>
      </c>
      <c r="S967" s="855" t="str">
        <f>IF(地区標準卸価格!S967="","",IF(ISNUMBER(地区標準卸価格!S967),IF(入力!$E$17=1,ROUNDDOWN(地区標準卸価格!S967*ユーザ別掛け率!S967%,-入力!$E$16),IF(入力!$E$17=2,ROUNDUP(地区標準卸価格!S967*ユーザ別掛け率!S967%,-入力!$E$16),IF(入力!$E$17=3,ROUND(地区標準卸価格!S967*ユーザ別掛け率!S967%,-入力!$E$16),""))),地区標準卸価格!S967))</f>
        <v/>
      </c>
      <c r="T967" s="855" t="str">
        <f>IF(地区標準卸価格!T967="","",IF(ISNUMBER(地区標準卸価格!T967),IF(入力!$E$17=1,ROUNDDOWN(地区標準卸価格!T967*ユーザ別掛け率!T967%,-入力!$E$16),IF(入力!$E$17=2,ROUNDUP(地区標準卸価格!T967*ユーザ別掛け率!T967%,-入力!$E$16),IF(入力!$E$17=3,ROUND(地区標準卸価格!T967*ユーザ別掛け率!T967%,-入力!$E$16),""))),地区標準卸価格!T967))</f>
        <v/>
      </c>
      <c r="U967" s="856" t="str">
        <f>IF(地区標準卸価格!U967="","",IF(ISNUMBER(地区標準卸価格!U967),IF(入力!$E$17=1,ROUNDDOWN(地区標準卸価格!U967*ユーザ別掛け率!U967%,-入力!$E$16),IF(入力!$E$17=2,ROUNDUP(地区標準卸価格!U967*ユーザ別掛け率!U967%,-入力!$E$16),IF(入力!$E$17=3,ROUND(地区標準卸価格!U967*ユーザ別掛け率!U967%,-入力!$E$16),""))),地区標準卸価格!U967))</f>
        <v/>
      </c>
      <c r="V967" s="83"/>
      <c r="X967" s="4"/>
    </row>
    <row r="968" spans="2:24" ht="23.1" customHeight="1">
      <c r="B968" s="86"/>
      <c r="C968" s="86"/>
      <c r="D968" s="86"/>
      <c r="E968" s="86"/>
      <c r="F968" s="86"/>
      <c r="G968" s="86"/>
      <c r="H968" s="738"/>
      <c r="I968" s="738"/>
      <c r="J968" s="738"/>
      <c r="K968" s="738"/>
      <c r="L968" s="738"/>
      <c r="M968" s="738"/>
      <c r="N968" s="738"/>
      <c r="O968" s="738"/>
      <c r="P968" s="738"/>
      <c r="Q968" s="738"/>
      <c r="R968" s="860"/>
      <c r="S968" s="860"/>
      <c r="T968" s="860"/>
      <c r="U968" s="860"/>
      <c r="V968" s="83"/>
      <c r="X968" s="4"/>
    </row>
    <row r="969" spans="2:24" s="239" customFormat="1" ht="20.100000000000001" customHeight="1" thickBot="1">
      <c r="B969" s="241" t="s">
        <v>656</v>
      </c>
      <c r="C969" s="24"/>
      <c r="D969" s="82"/>
      <c r="E969" s="24"/>
      <c r="F969" s="82"/>
      <c r="G969" s="24"/>
      <c r="H969" s="82"/>
      <c r="I969" s="24"/>
      <c r="J969" s="82"/>
      <c r="K969" s="24"/>
      <c r="L969" s="82"/>
      <c r="M969" s="24"/>
      <c r="N969" s="82"/>
      <c r="O969" s="24"/>
      <c r="P969" s="82"/>
      <c r="Q969" s="24"/>
      <c r="R969" s="82"/>
      <c r="S969" s="24"/>
      <c r="T969" s="82"/>
      <c r="U969" s="24"/>
      <c r="V969" s="82"/>
      <c r="W969" s="24"/>
    </row>
    <row r="970" spans="2:24" ht="20.100000000000001" customHeight="1" thickBot="1">
      <c r="B970" s="531" t="s">
        <v>453</v>
      </c>
      <c r="C970" s="532"/>
      <c r="D970" s="532"/>
      <c r="E970" s="532"/>
      <c r="F970" s="532"/>
      <c r="G970" s="532"/>
      <c r="H970" s="532"/>
      <c r="I970" s="532"/>
      <c r="J970" s="532"/>
      <c r="K970" s="532"/>
      <c r="L970" s="532"/>
      <c r="M970" s="532"/>
      <c r="N970" s="532"/>
      <c r="O970" s="532"/>
      <c r="P970" s="532"/>
      <c r="Q970" s="532"/>
      <c r="R970" s="532"/>
      <c r="S970" s="532"/>
      <c r="T970" s="532"/>
      <c r="U970" s="533"/>
      <c r="V970" s="10"/>
      <c r="X970" s="4"/>
    </row>
    <row r="971" spans="2:24" ht="30" customHeight="1" thickBot="1">
      <c r="B971" s="622" t="s">
        <v>581</v>
      </c>
      <c r="C971" s="623"/>
      <c r="D971" s="623"/>
      <c r="E971" s="623"/>
      <c r="F971" s="623"/>
      <c r="G971" s="624"/>
      <c r="H971" s="710" t="s">
        <v>524</v>
      </c>
      <c r="I971" s="710"/>
      <c r="J971" s="710"/>
      <c r="K971" s="710"/>
      <c r="L971" s="710"/>
      <c r="M971" s="710" t="s">
        <v>491</v>
      </c>
      <c r="N971" s="710"/>
      <c r="O971" s="710"/>
      <c r="P971" s="710"/>
      <c r="Q971" s="710"/>
      <c r="R971" s="710"/>
      <c r="S971" s="710"/>
      <c r="T971" s="710"/>
      <c r="U971" s="710"/>
      <c r="X971" s="4"/>
    </row>
    <row r="972" spans="2:24" ht="23.1" customHeight="1">
      <c r="B972" s="312" t="s">
        <v>750</v>
      </c>
      <c r="C972" s="313"/>
      <c r="D972" s="313"/>
      <c r="E972" s="313"/>
      <c r="F972" s="313"/>
      <c r="G972" s="314"/>
      <c r="H972" s="821" t="s">
        <v>257</v>
      </c>
      <c r="I972" s="822"/>
      <c r="J972" s="822"/>
      <c r="K972" s="822"/>
      <c r="L972" s="823"/>
      <c r="M972" s="821" t="s">
        <v>254</v>
      </c>
      <c r="N972" s="822"/>
      <c r="O972" s="822"/>
      <c r="P972" s="822"/>
      <c r="Q972" s="823"/>
      <c r="R972" s="851">
        <f>IF(地区標準卸価格!R972="","",IF(ISNUMBER(地区標準卸価格!R972),IF(入力!$C$17=1,ROUNDDOWN(地区標準卸価格!R972*ユーザ別掛け率!R972%,-入力!$C$16),IF(入力!$C$17=2,ROUNDUP(地区標準卸価格!R972*ユーザ別掛け率!R972%,-入力!$C$16),IF(入力!$C$17=3,ROUND(地区標準卸価格!R972*ユーザ別掛け率!R972%,-入力!$C$16),""))),地区標準卸価格!R972))</f>
        <v>10900</v>
      </c>
      <c r="S972" s="852" t="str">
        <f>IF(地区標準卸価格!S972="","",IF(ISNUMBER(地区標準卸価格!S972),IF(入力!$C$17=1,ROUNDDOWN(地区標準卸価格!S972*ユーザ別掛け率!S972%,-入力!$C$16),IF(入力!$C$17=2,ROUNDUP(地区標準卸価格!S972*ユーザ別掛け率!S972%,-入力!$C$16),IF(入力!$C$17=3,ROUND(地区標準卸価格!S972*ユーザ別掛け率!S972%,-入力!$C$16),""))),地区標準卸価格!S972))</f>
        <v/>
      </c>
      <c r="T972" s="852" t="str">
        <f>IF(地区標準卸価格!T972="","",IF(ISNUMBER(地区標準卸価格!T972),IF(入力!$C$17=1,ROUNDDOWN(地区標準卸価格!T972*ユーザ別掛け率!T972%,-入力!$C$16),IF(入力!$C$17=2,ROUNDUP(地区標準卸価格!T972*ユーザ別掛け率!T972%,-入力!$C$16),IF(入力!$C$17=3,ROUND(地区標準卸価格!T972*ユーザ別掛け率!T972%,-入力!$C$16),""))),地区標準卸価格!T972))</f>
        <v/>
      </c>
      <c r="U972" s="853" t="str">
        <f>IF(地区標準卸価格!U972="","",IF(ISNUMBER(地区標準卸価格!U972),IF(入力!$C$17=1,ROUNDDOWN(地区標準卸価格!U972*ユーザ別掛け率!U972%,-入力!$C$16),IF(入力!$C$17=2,ROUNDUP(地区標準卸価格!U972*ユーザ別掛け率!U972%,-入力!$C$16),IF(入力!$C$17=3,ROUND(地区標準卸価格!U972*ユーザ別掛け率!U972%,-入力!$C$16),""))),地区標準卸価格!U972))</f>
        <v/>
      </c>
      <c r="V972" s="83"/>
      <c r="X972" s="4"/>
    </row>
    <row r="973" spans="2:24" ht="23.1" customHeight="1">
      <c r="B973" s="285" t="s">
        <v>751</v>
      </c>
      <c r="C973" s="286"/>
      <c r="D973" s="286"/>
      <c r="E973" s="286"/>
      <c r="F973" s="286"/>
      <c r="G973" s="287"/>
      <c r="H973" s="746" t="s">
        <v>585</v>
      </c>
      <c r="I973" s="747"/>
      <c r="J973" s="747"/>
      <c r="K973" s="747"/>
      <c r="L973" s="748"/>
      <c r="M973" s="746" t="s">
        <v>583</v>
      </c>
      <c r="N973" s="747"/>
      <c r="O973" s="747"/>
      <c r="P973" s="747"/>
      <c r="Q973" s="748"/>
      <c r="R973" s="848">
        <f>IF(地区標準卸価格!R973="","",IF(ISNUMBER(地区標準卸価格!R973),IF(入力!$C$17=1,ROUNDDOWN(地区標準卸価格!R973*ユーザ別掛け率!R973%,-入力!$C$16),IF(入力!$C$17=2,ROUNDUP(地区標準卸価格!R973*ユーザ別掛け率!R973%,-入力!$C$16),IF(入力!$C$17=3,ROUND(地区標準卸価格!R973*ユーザ別掛け率!R973%,-入力!$C$16),""))),地区標準卸価格!R973))</f>
        <v>19100</v>
      </c>
      <c r="S973" s="849" t="str">
        <f>IF(地区標準卸価格!S973="","",IF(ISNUMBER(地区標準卸価格!S973),IF(入力!$C$17=1,ROUNDDOWN(地区標準卸価格!S973*ユーザ別掛け率!S973%,-入力!$C$16),IF(入力!$C$17=2,ROUNDUP(地区標準卸価格!S973*ユーザ別掛け率!S973%,-入力!$C$16),IF(入力!$C$17=3,ROUND(地区標準卸価格!S973*ユーザ別掛け率!S973%,-入力!$C$16),""))),地区標準卸価格!S973))</f>
        <v/>
      </c>
      <c r="T973" s="849" t="str">
        <f>IF(地区標準卸価格!T973="","",IF(ISNUMBER(地区標準卸価格!T973),IF(入力!$C$17=1,ROUNDDOWN(地区標準卸価格!T973*ユーザ別掛け率!T973%,-入力!$C$16),IF(入力!$C$17=2,ROUNDUP(地区標準卸価格!T973*ユーザ別掛け率!T973%,-入力!$C$16),IF(入力!$C$17=3,ROUND(地区標準卸価格!T973*ユーザ別掛け率!T973%,-入力!$C$16),""))),地区標準卸価格!T973))</f>
        <v/>
      </c>
      <c r="U973" s="850" t="str">
        <f>IF(地区標準卸価格!U973="","",IF(ISNUMBER(地区標準卸価格!U973),IF(入力!$C$17=1,ROUNDDOWN(地区標準卸価格!U973*ユーザ別掛け率!U973%,-入力!$C$16),IF(入力!$C$17=2,ROUNDUP(地区標準卸価格!U973*ユーザ別掛け率!U973%,-入力!$C$16),IF(入力!$C$17=3,ROUND(地区標準卸価格!U973*ユーザ別掛け率!U973%,-入力!$C$16),""))),地区標準卸価格!U973))</f>
        <v/>
      </c>
      <c r="V973" s="83"/>
      <c r="X973" s="4"/>
    </row>
    <row r="974" spans="2:24" ht="23.1" customHeight="1">
      <c r="B974" s="309" t="s">
        <v>2139</v>
      </c>
      <c r="C974" s="310"/>
      <c r="D974" s="310"/>
      <c r="E974" s="310"/>
      <c r="F974" s="310"/>
      <c r="G974" s="311"/>
      <c r="H974" s="746" t="s">
        <v>1795</v>
      </c>
      <c r="I974" s="747"/>
      <c r="J974" s="747"/>
      <c r="K974" s="747"/>
      <c r="L974" s="748"/>
      <c r="M974" s="746" t="s">
        <v>2142</v>
      </c>
      <c r="N974" s="747"/>
      <c r="O974" s="747"/>
      <c r="P974" s="747"/>
      <c r="Q974" s="748"/>
      <c r="R974" s="848">
        <f>IF(地区標準卸価格!R974="","",IF(ISNUMBER(地区標準卸価格!R974),IF(入力!$C$17=1,ROUNDDOWN(地区標準卸価格!R974*ユーザ別掛け率!R974%,-入力!$C$16),IF(入力!$C$17=2,ROUNDUP(地区標準卸価格!R974*ユーザ別掛け率!R974%,-入力!$C$16),IF(入力!$C$17=3,ROUND(地区標準卸価格!R974*ユーザ別掛け率!R974%,-入力!$C$16),""))),地区標準卸価格!R974))</f>
        <v>22100</v>
      </c>
      <c r="S974" s="849" t="str">
        <f>IF(地区標準卸価格!S974="","",IF(ISNUMBER(地区標準卸価格!S974),IF(入力!$C$17=1,ROUNDDOWN(地区標準卸価格!S974*ユーザ別掛け率!S974%,-入力!$C$16),IF(入力!$C$17=2,ROUNDUP(地区標準卸価格!S974*ユーザ別掛け率!S974%,-入力!$C$16),IF(入力!$C$17=3,ROUND(地区標準卸価格!S974*ユーザ別掛け率!S974%,-入力!$C$16),""))),地区標準卸価格!S974))</f>
        <v/>
      </c>
      <c r="T974" s="849" t="str">
        <f>IF(地区標準卸価格!T974="","",IF(ISNUMBER(地区標準卸価格!T974),IF(入力!$C$17=1,ROUNDDOWN(地区標準卸価格!T974*ユーザ別掛け率!T974%,-入力!$C$16),IF(入力!$C$17=2,ROUNDUP(地区標準卸価格!T974*ユーザ別掛け率!T974%,-入力!$C$16),IF(入力!$C$17=3,ROUND(地区標準卸価格!T974*ユーザ別掛け率!T974%,-入力!$C$16),""))),地区標準卸価格!T974))</f>
        <v/>
      </c>
      <c r="U974" s="850" t="str">
        <f>IF(地区標準卸価格!U974="","",IF(ISNUMBER(地区標準卸価格!U974),IF(入力!$C$17=1,ROUNDDOWN(地区標準卸価格!U974*ユーザ別掛け率!U974%,-入力!$C$16),IF(入力!$C$17=2,ROUNDUP(地区標準卸価格!U974*ユーザ別掛け率!U974%,-入力!$C$16),IF(入力!$C$17=3,ROUND(地区標準卸価格!U974*ユーザ別掛け率!U974%,-入力!$C$16),""))),地区標準卸価格!U974))</f>
        <v/>
      </c>
      <c r="V974" s="83"/>
      <c r="X974" s="4"/>
    </row>
    <row r="975" spans="2:24" ht="23.1" customHeight="1">
      <c r="B975" s="285" t="s">
        <v>752</v>
      </c>
      <c r="C975" s="286"/>
      <c r="D975" s="286"/>
      <c r="E975" s="286"/>
      <c r="F975" s="286"/>
      <c r="G975" s="287"/>
      <c r="H975" s="746" t="s">
        <v>392</v>
      </c>
      <c r="I975" s="747"/>
      <c r="J975" s="747"/>
      <c r="K975" s="747"/>
      <c r="L975" s="748"/>
      <c r="M975" s="746" t="s">
        <v>254</v>
      </c>
      <c r="N975" s="747"/>
      <c r="O975" s="747"/>
      <c r="P975" s="747"/>
      <c r="Q975" s="748"/>
      <c r="R975" s="848">
        <f>IF(地区標準卸価格!R975="","",IF(ISNUMBER(地区標準卸価格!R975),IF(入力!$C$17=1,ROUNDDOWN(地区標準卸価格!R975*ユーザ別掛け率!R975%,-入力!$C$16),IF(入力!$C$17=2,ROUNDUP(地区標準卸価格!R975*ユーザ別掛け率!R975%,-入力!$C$16),IF(入力!$C$17=3,ROUND(地区標準卸価格!R975*ユーザ別掛け率!R975%,-入力!$C$16),""))),地区標準卸価格!R975))</f>
        <v>15300</v>
      </c>
      <c r="S975" s="849" t="str">
        <f>IF(地区標準卸価格!S975="","",IF(ISNUMBER(地区標準卸価格!S975),IF(入力!$C$17=1,ROUNDDOWN(地区標準卸価格!S975*ユーザ別掛け率!S975%,-入力!$C$16),IF(入力!$C$17=2,ROUNDUP(地区標準卸価格!S975*ユーザ別掛け率!S975%,-入力!$C$16),IF(入力!$C$17=3,ROUND(地区標準卸価格!S975*ユーザ別掛け率!S975%,-入力!$C$16),""))),地区標準卸価格!S975))</f>
        <v/>
      </c>
      <c r="T975" s="849" t="str">
        <f>IF(地区標準卸価格!T975="","",IF(ISNUMBER(地区標準卸価格!T975),IF(入力!$C$17=1,ROUNDDOWN(地区標準卸価格!T975*ユーザ別掛け率!T975%,-入力!$C$16),IF(入力!$C$17=2,ROUNDUP(地区標準卸価格!T975*ユーザ別掛け率!T975%,-入力!$C$16),IF(入力!$C$17=3,ROUND(地区標準卸価格!T975*ユーザ別掛け率!T975%,-入力!$C$16),""))),地区標準卸価格!T975))</f>
        <v/>
      </c>
      <c r="U975" s="850" t="str">
        <f>IF(地区標準卸価格!U975="","",IF(ISNUMBER(地区標準卸価格!U975),IF(入力!$C$17=1,ROUNDDOWN(地区標準卸価格!U975*ユーザ別掛け率!U975%,-入力!$C$16),IF(入力!$C$17=2,ROUNDUP(地区標準卸価格!U975*ユーザ別掛け率!U975%,-入力!$C$16),IF(入力!$C$17=3,ROUND(地区標準卸価格!U975*ユーザ別掛け率!U975%,-入力!$C$16),""))),地区標準卸価格!U975))</f>
        <v/>
      </c>
      <c r="V975" s="83"/>
      <c r="X975" s="4"/>
    </row>
    <row r="976" spans="2:24" ht="23.1" customHeight="1">
      <c r="B976" s="285" t="s">
        <v>753</v>
      </c>
      <c r="C976" s="286"/>
      <c r="D976" s="286"/>
      <c r="E976" s="286"/>
      <c r="F976" s="286"/>
      <c r="G976" s="287"/>
      <c r="H976" s="746" t="s">
        <v>183</v>
      </c>
      <c r="I976" s="747"/>
      <c r="J976" s="747"/>
      <c r="K976" s="747"/>
      <c r="L976" s="748"/>
      <c r="M976" s="746" t="s">
        <v>254</v>
      </c>
      <c r="N976" s="747"/>
      <c r="O976" s="747"/>
      <c r="P976" s="747"/>
      <c r="Q976" s="748"/>
      <c r="R976" s="848">
        <f>IF(地区標準卸価格!R976="","",IF(ISNUMBER(地区標準卸価格!R976),IF(入力!$C$17=1,ROUNDDOWN(地区標準卸価格!R976*ユーザ別掛け率!R976%,-入力!$C$16),IF(入力!$C$17=2,ROUNDUP(地区標準卸価格!R976*ユーザ別掛け率!R976%,-入力!$C$16),IF(入力!$C$17=3,ROUND(地区標準卸価格!R976*ユーザ別掛け率!R976%,-入力!$C$16),""))),地区標準卸価格!R976))</f>
        <v>15200</v>
      </c>
      <c r="S976" s="849" t="str">
        <f>IF(地区標準卸価格!S976="","",IF(ISNUMBER(地区標準卸価格!S976),IF(入力!$C$17=1,ROUNDDOWN(地区標準卸価格!S976*ユーザ別掛け率!S976%,-入力!$C$16),IF(入力!$C$17=2,ROUNDUP(地区標準卸価格!S976*ユーザ別掛け率!S976%,-入力!$C$16),IF(入力!$C$17=3,ROUND(地区標準卸価格!S976*ユーザ別掛け率!S976%,-入力!$C$16),""))),地区標準卸価格!S976))</f>
        <v/>
      </c>
      <c r="T976" s="849" t="str">
        <f>IF(地区標準卸価格!T976="","",IF(ISNUMBER(地区標準卸価格!T976),IF(入力!$C$17=1,ROUNDDOWN(地区標準卸価格!T976*ユーザ別掛け率!T976%,-入力!$C$16),IF(入力!$C$17=2,ROUNDUP(地区標準卸価格!T976*ユーザ別掛け率!T976%,-入力!$C$16),IF(入力!$C$17=3,ROUND(地区標準卸価格!T976*ユーザ別掛け率!T976%,-入力!$C$16),""))),地区標準卸価格!T976))</f>
        <v/>
      </c>
      <c r="U976" s="850" t="str">
        <f>IF(地区標準卸価格!U976="","",IF(ISNUMBER(地区標準卸価格!U976),IF(入力!$C$17=1,ROUNDDOWN(地区標準卸価格!U976*ユーザ別掛け率!U976%,-入力!$C$16),IF(入力!$C$17=2,ROUNDUP(地区標準卸価格!U976*ユーザ別掛け率!U976%,-入力!$C$16),IF(入力!$C$17=3,ROUND(地区標準卸価格!U976*ユーザ別掛け率!U976%,-入力!$C$16),""))),地区標準卸価格!U976))</f>
        <v/>
      </c>
      <c r="V976" s="83"/>
      <c r="X976" s="4"/>
    </row>
    <row r="977" spans="2:28" ht="23.1" customHeight="1">
      <c r="B977" s="285" t="s">
        <v>754</v>
      </c>
      <c r="C977" s="286"/>
      <c r="D977" s="286"/>
      <c r="E977" s="286"/>
      <c r="F977" s="286"/>
      <c r="G977" s="287"/>
      <c r="H977" s="746" t="s">
        <v>257</v>
      </c>
      <c r="I977" s="747"/>
      <c r="J977" s="747"/>
      <c r="K977" s="747"/>
      <c r="L977" s="748"/>
      <c r="M977" s="746" t="s">
        <v>254</v>
      </c>
      <c r="N977" s="747"/>
      <c r="O977" s="747"/>
      <c r="P977" s="747"/>
      <c r="Q977" s="748"/>
      <c r="R977" s="848">
        <f>IF(地区標準卸価格!R977="","",IF(ISNUMBER(地区標準卸価格!R977),IF(入力!$C$17=1,ROUNDDOWN(地区標準卸価格!R977*ユーザ別掛け率!R977%,-入力!$C$16),IF(入力!$C$17=2,ROUNDUP(地区標準卸価格!R977*ユーザ別掛け率!R977%,-入力!$C$16),IF(入力!$C$17=3,ROUND(地区標準卸価格!R977*ユーザ別掛け率!R977%,-入力!$C$16),""))),地区標準卸価格!R977))</f>
        <v>10900</v>
      </c>
      <c r="S977" s="849" t="str">
        <f>IF(地区標準卸価格!S977="","",IF(ISNUMBER(地区標準卸価格!S977),IF(入力!$C$17=1,ROUNDDOWN(地区標準卸価格!S977*ユーザ別掛け率!S977%,-入力!$C$16),IF(入力!$C$17=2,ROUNDUP(地区標準卸価格!S977*ユーザ別掛け率!S977%,-入力!$C$16),IF(入力!$C$17=3,ROUND(地区標準卸価格!S977*ユーザ別掛け率!S977%,-入力!$C$16),""))),地区標準卸価格!S977))</f>
        <v/>
      </c>
      <c r="T977" s="849" t="str">
        <f>IF(地区標準卸価格!T977="","",IF(ISNUMBER(地区標準卸価格!T977),IF(入力!$C$17=1,ROUNDDOWN(地区標準卸価格!T977*ユーザ別掛け率!T977%,-入力!$C$16),IF(入力!$C$17=2,ROUNDUP(地区標準卸価格!T977*ユーザ別掛け率!T977%,-入力!$C$16),IF(入力!$C$17=3,ROUND(地区標準卸価格!T977*ユーザ別掛け率!T977%,-入力!$C$16),""))),地区標準卸価格!T977))</f>
        <v/>
      </c>
      <c r="U977" s="850" t="str">
        <f>IF(地区標準卸価格!U977="","",IF(ISNUMBER(地区標準卸価格!U977),IF(入力!$C$17=1,ROUNDDOWN(地区標準卸価格!U977*ユーザ別掛け率!U977%,-入力!$C$16),IF(入力!$C$17=2,ROUNDUP(地区標準卸価格!U977*ユーザ別掛け率!U977%,-入力!$C$16),IF(入力!$C$17=3,ROUND(地区標準卸価格!U977*ユーザ別掛け率!U977%,-入力!$C$16),""))),地区標準卸価格!U977))</f>
        <v/>
      </c>
      <c r="V977" s="83"/>
      <c r="X977" s="4"/>
    </row>
    <row r="978" spans="2:28" ht="23.1" customHeight="1">
      <c r="B978" s="842" t="s">
        <v>755</v>
      </c>
      <c r="C978" s="843"/>
      <c r="D978" s="843"/>
      <c r="E978" s="843"/>
      <c r="F978" s="843"/>
      <c r="G978" s="844"/>
      <c r="H978" s="810" t="s">
        <v>563</v>
      </c>
      <c r="I978" s="811"/>
      <c r="J978" s="811"/>
      <c r="K978" s="811"/>
      <c r="L978" s="812"/>
      <c r="M978" s="842" t="s">
        <v>254</v>
      </c>
      <c r="N978" s="843"/>
      <c r="O978" s="843"/>
      <c r="P978" s="843"/>
      <c r="Q978" s="844"/>
      <c r="R978" s="833">
        <f>IF(地区標準卸価格!R978="","",IF(ISNUMBER(地区標準卸価格!R978),IF(入力!$C$17=1,ROUNDDOWN(地区標準卸価格!R978*ユーザ別掛け率!R978%,-入力!$C$16),IF(入力!$C$17=2,ROUNDUP(地区標準卸価格!R978*ユーザ別掛け率!R978%,-入力!$C$16),IF(入力!$C$17=3,ROUND(地区標準卸価格!R978*ユーザ別掛け率!R978%,-入力!$C$16),""))),地区標準卸価格!R978))</f>
        <v>11900</v>
      </c>
      <c r="S978" s="834" t="str">
        <f>IF(地区標準卸価格!S978="","",IF(ISNUMBER(地区標準卸価格!S978),IF(入力!$C$17=1,ROUNDDOWN(地区標準卸価格!S978*ユーザ別掛け率!S978%,-入力!$C$16),IF(入力!$C$17=2,ROUNDUP(地区標準卸価格!S978*ユーザ別掛け率!S978%,-入力!$C$16),IF(入力!$C$17=3,ROUND(地区標準卸価格!S978*ユーザ別掛け率!S978%,-入力!$C$16),""))),地区標準卸価格!S978))</f>
        <v/>
      </c>
      <c r="T978" s="834" t="str">
        <f>IF(地区標準卸価格!T978="","",IF(ISNUMBER(地区標準卸価格!T978),IF(入力!$C$17=1,ROUNDDOWN(地区標準卸価格!T978*ユーザ別掛け率!T978%,-入力!$C$16),IF(入力!$C$17=2,ROUNDUP(地区標準卸価格!T978*ユーザ別掛け率!T978%,-入力!$C$16),IF(入力!$C$17=3,ROUND(地区標準卸価格!T978*ユーザ別掛け率!T978%,-入力!$C$16),""))),地区標準卸価格!T978))</f>
        <v/>
      </c>
      <c r="U978" s="835" t="str">
        <f>IF(地区標準卸価格!U978="","",IF(ISNUMBER(地区標準卸価格!U978),IF(入力!$C$17=1,ROUNDDOWN(地区標準卸価格!U978*ユーザ別掛け率!U978%,-入力!$C$16),IF(入力!$C$17=2,ROUNDUP(地区標準卸価格!U978*ユーザ別掛け率!U978%,-入力!$C$16),IF(入力!$C$17=3,ROUND(地区標準卸価格!U978*ユーザ別掛け率!U978%,-入力!$C$16),""))),地区標準卸価格!U978))</f>
        <v/>
      </c>
      <c r="V978" s="83"/>
      <c r="X978" s="4"/>
    </row>
    <row r="979" spans="2:28" ht="23.1" customHeight="1">
      <c r="B979" s="806"/>
      <c r="C979" s="807"/>
      <c r="D979" s="807"/>
      <c r="E979" s="807"/>
      <c r="F979" s="807"/>
      <c r="G979" s="808"/>
      <c r="H979" s="806" t="s">
        <v>676</v>
      </c>
      <c r="I979" s="807"/>
      <c r="J979" s="807"/>
      <c r="K979" s="807"/>
      <c r="L979" s="808"/>
      <c r="M979" s="806"/>
      <c r="N979" s="807"/>
      <c r="O979" s="807"/>
      <c r="P979" s="807"/>
      <c r="Q979" s="808"/>
      <c r="R979" s="827">
        <f>IF(地区標準卸価格!R979="","",IF(ISNUMBER(地区標準卸価格!R979),IF(入力!$C$17=1,ROUNDDOWN(地区標準卸価格!R979*ユーザ別掛け率!R979%,-入力!$C$16),IF(入力!$C$17=2,ROUNDUP(地区標準卸価格!R979*ユーザ別掛け率!R979%,-入力!$C$16),IF(入力!$C$17=3,ROUND(地区標準卸価格!R979*ユーザ別掛け率!R979%,-入力!$C$16),""))),地区標準卸価格!R979))</f>
        <v>13800</v>
      </c>
      <c r="S979" s="828" t="str">
        <f>IF(地区標準卸価格!S979="","",IF(ISNUMBER(地区標準卸価格!S979),IF(入力!$C$17=1,ROUNDDOWN(地区標準卸価格!S979*ユーザ別掛け率!S979%,-入力!$C$16),IF(入力!$C$17=2,ROUNDUP(地区標準卸価格!S979*ユーザ別掛け率!S979%,-入力!$C$16),IF(入力!$C$17=3,ROUND(地区標準卸価格!S979*ユーザ別掛け率!S979%,-入力!$C$16),""))),地区標準卸価格!S979))</f>
        <v/>
      </c>
      <c r="T979" s="828" t="str">
        <f>IF(地区標準卸価格!T979="","",IF(ISNUMBER(地区標準卸価格!T979),IF(入力!$C$17=1,ROUNDDOWN(地区標準卸価格!T979*ユーザ別掛け率!T979%,-入力!$C$16),IF(入力!$C$17=2,ROUNDUP(地区標準卸価格!T979*ユーザ別掛け率!T979%,-入力!$C$16),IF(入力!$C$17=3,ROUND(地区標準卸価格!T979*ユーザ別掛け率!T979%,-入力!$C$16),""))),地区標準卸価格!T979))</f>
        <v/>
      </c>
      <c r="U979" s="829" t="str">
        <f>IF(地区標準卸価格!U979="","",IF(ISNUMBER(地区標準卸価格!U979),IF(入力!$C$17=1,ROUNDDOWN(地区標準卸価格!U979*ユーザ別掛け率!U979%,-入力!$C$16),IF(入力!$C$17=2,ROUNDUP(地区標準卸価格!U979*ユーザ別掛け率!U979%,-入力!$C$16),IF(入力!$C$17=3,ROUND(地区標準卸価格!U979*ユーザ別掛け率!U979%,-入力!$C$16),""))),地区標準卸価格!U979))</f>
        <v/>
      </c>
      <c r="V979" s="83"/>
      <c r="X979" s="4"/>
    </row>
    <row r="980" spans="2:28" ht="23.1" customHeight="1">
      <c r="B980" s="842" t="s">
        <v>756</v>
      </c>
      <c r="C980" s="843"/>
      <c r="D980" s="843"/>
      <c r="E980" s="843"/>
      <c r="F980" s="843"/>
      <c r="G980" s="844"/>
      <c r="H980" s="746" t="s">
        <v>257</v>
      </c>
      <c r="I980" s="747"/>
      <c r="J980" s="747"/>
      <c r="K980" s="747"/>
      <c r="L980" s="748"/>
      <c r="M980" s="810" t="s">
        <v>254</v>
      </c>
      <c r="N980" s="811"/>
      <c r="O980" s="811"/>
      <c r="P980" s="811"/>
      <c r="Q980" s="812"/>
      <c r="R980" s="833">
        <f>IF(地区標準卸価格!R980="","",IF(ISNUMBER(地区標準卸価格!R980),IF(入力!$C$17=1,ROUNDDOWN(地区標準卸価格!R980*ユーザ別掛け率!R980%,-入力!$C$16),IF(入力!$C$17=2,ROUNDUP(地区標準卸価格!R980*ユーザ別掛け率!R980%,-入力!$C$16),IF(入力!$C$17=3,ROUND(地区標準卸価格!R980*ユーザ別掛け率!R980%,-入力!$C$16),""))),地区標準卸価格!R980))</f>
        <v>10900</v>
      </c>
      <c r="S980" s="834" t="str">
        <f>IF(地区標準卸価格!S980="","",IF(ISNUMBER(地区標準卸価格!S980),IF(入力!$C$17=1,ROUNDDOWN(地区標準卸価格!S980*ユーザ別掛け率!S980%,-入力!$C$16),IF(入力!$C$17=2,ROUNDUP(地区標準卸価格!S980*ユーザ別掛け率!S980%,-入力!$C$16),IF(入力!$C$17=3,ROUND(地区標準卸価格!S980*ユーザ別掛け率!S980%,-入力!$C$16),""))),地区標準卸価格!S980))</f>
        <v/>
      </c>
      <c r="T980" s="834" t="str">
        <f>IF(地区標準卸価格!T980="","",IF(ISNUMBER(地区標準卸価格!T980),IF(入力!$C$17=1,ROUNDDOWN(地区標準卸価格!T980*ユーザ別掛け率!T980%,-入力!$C$16),IF(入力!$C$17=2,ROUNDUP(地区標準卸価格!T980*ユーザ別掛け率!T980%,-入力!$C$16),IF(入力!$C$17=3,ROUND(地区標準卸価格!T980*ユーザ別掛け率!T980%,-入力!$C$16),""))),地区標準卸価格!T980))</f>
        <v/>
      </c>
      <c r="U980" s="835" t="str">
        <f>IF(地区標準卸価格!U980="","",IF(ISNUMBER(地区標準卸価格!U980),IF(入力!$C$17=1,ROUNDDOWN(地区標準卸価格!U980*ユーザ別掛け率!U980%,-入力!$C$16),IF(入力!$C$17=2,ROUNDUP(地区標準卸価格!U980*ユーザ別掛け率!U980%,-入力!$C$16),IF(入力!$C$17=3,ROUND(地区標準卸価格!U980*ユーザ別掛け率!U980%,-入力!$C$16),""))),地区標準卸価格!U980))</f>
        <v/>
      </c>
      <c r="V980" s="83"/>
      <c r="X980" s="4"/>
    </row>
    <row r="981" spans="2:28" ht="23.1" customHeight="1">
      <c r="B981" s="806"/>
      <c r="C981" s="807"/>
      <c r="D981" s="807"/>
      <c r="E981" s="807"/>
      <c r="F981" s="807"/>
      <c r="G981" s="808"/>
      <c r="H981" s="746"/>
      <c r="I981" s="747"/>
      <c r="J981" s="747"/>
      <c r="K981" s="747"/>
      <c r="L981" s="748"/>
      <c r="M981" s="806" t="s">
        <v>1050</v>
      </c>
      <c r="N981" s="807"/>
      <c r="O981" s="807"/>
      <c r="P981" s="807"/>
      <c r="Q981" s="808"/>
      <c r="R981" s="827">
        <f>IF(地区標準卸価格!R981="","",IF(ISNUMBER(地区標準卸価格!R981),IF(入力!$C$17=1,ROUNDDOWN(地区標準卸価格!R981*ユーザ別掛け率!R981%,-入力!$C$16),IF(入力!$C$17=2,ROUNDUP(地区標準卸価格!R981*ユーザ別掛け率!R981%,-入力!$C$16),IF(入力!$C$17=3,ROUND(地区標準卸価格!R981*ユーザ別掛け率!R981%,-入力!$C$16),""))),地区標準卸価格!R981))</f>
        <v>10900</v>
      </c>
      <c r="S981" s="828" t="str">
        <f>IF(地区標準卸価格!S981="","",IF(ISNUMBER(地区標準卸価格!S981),IF(入力!$C$17=1,ROUNDDOWN(地区標準卸価格!S981*ユーザ別掛け率!S981%,-入力!$C$16),IF(入力!$C$17=2,ROUNDUP(地区標準卸価格!S981*ユーザ別掛け率!S981%,-入力!$C$16),IF(入力!$C$17=3,ROUND(地区標準卸価格!S981*ユーザ別掛け率!S981%,-入力!$C$16),""))),地区標準卸価格!S981))</f>
        <v/>
      </c>
      <c r="T981" s="828" t="str">
        <f>IF(地区標準卸価格!T981="","",IF(ISNUMBER(地区標準卸価格!T981),IF(入力!$C$17=1,ROUNDDOWN(地区標準卸価格!T981*ユーザ別掛け率!T981%,-入力!$C$16),IF(入力!$C$17=2,ROUNDUP(地区標準卸価格!T981*ユーザ別掛け率!T981%,-入力!$C$16),IF(入力!$C$17=3,ROUND(地区標準卸価格!T981*ユーザ別掛け率!T981%,-入力!$C$16),""))),地区標準卸価格!T981))</f>
        <v/>
      </c>
      <c r="U981" s="829" t="str">
        <f>IF(地区標準卸価格!U981="","",IF(ISNUMBER(地区標準卸価格!U981),IF(入力!$C$17=1,ROUNDDOWN(地区標準卸価格!U981*ユーザ別掛け率!U981%,-入力!$C$16),IF(入力!$C$17=2,ROUNDUP(地区標準卸価格!U981*ユーザ別掛け率!U981%,-入力!$C$16),IF(入力!$C$17=3,ROUND(地区標準卸価格!U981*ユーザ別掛け率!U981%,-入力!$C$16),""))),地区標準卸価格!U981))</f>
        <v/>
      </c>
      <c r="V981" s="83"/>
      <c r="X981" s="4"/>
      <c r="Y981" s="575"/>
      <c r="Z981" s="575"/>
      <c r="AA981" s="575"/>
      <c r="AB981" s="575"/>
    </row>
    <row r="982" spans="2:28" ht="23.1" customHeight="1">
      <c r="B982" s="285" t="s">
        <v>2140</v>
      </c>
      <c r="C982" s="286"/>
      <c r="D982" s="286"/>
      <c r="E982" s="286"/>
      <c r="F982" s="286"/>
      <c r="G982" s="287"/>
      <c r="H982" s="746" t="s">
        <v>257</v>
      </c>
      <c r="I982" s="747"/>
      <c r="J982" s="747"/>
      <c r="K982" s="747"/>
      <c r="L982" s="748"/>
      <c r="M982" s="746" t="s">
        <v>254</v>
      </c>
      <c r="N982" s="747"/>
      <c r="O982" s="747"/>
      <c r="P982" s="747"/>
      <c r="Q982" s="748"/>
      <c r="R982" s="848">
        <f>IF(地区標準卸価格!R982="","",IF(ISNUMBER(地区標準卸価格!R982),IF(入力!$C$17=1,ROUNDDOWN(地区標準卸価格!R982*ユーザ別掛け率!R982%,-入力!$C$16),IF(入力!$C$17=2,ROUNDUP(地区標準卸価格!R982*ユーザ別掛け率!R982%,-入力!$C$16),IF(入力!$C$17=3,ROUND(地区標準卸価格!R982*ユーザ別掛け率!R982%,-入力!$C$16),""))),地区標準卸価格!R982))</f>
        <v>10900</v>
      </c>
      <c r="S982" s="849" t="str">
        <f>IF(地区標準卸価格!S982="","",IF(ISNUMBER(地区標準卸価格!S982),IF(入力!$C$17=1,ROUNDDOWN(地区標準卸価格!S982*ユーザ別掛け率!S982%,-入力!$C$16),IF(入力!$C$17=2,ROUNDUP(地区標準卸価格!S982*ユーザ別掛け率!S982%,-入力!$C$16),IF(入力!$C$17=3,ROUND(地区標準卸価格!S982*ユーザ別掛け率!S982%,-入力!$C$16),""))),地区標準卸価格!S982))</f>
        <v/>
      </c>
      <c r="T982" s="849" t="str">
        <f>IF(地区標準卸価格!T982="","",IF(ISNUMBER(地区標準卸価格!T982),IF(入力!$C$17=1,ROUNDDOWN(地区標準卸価格!T982*ユーザ別掛け率!T982%,-入力!$C$16),IF(入力!$C$17=2,ROUNDUP(地区標準卸価格!T982*ユーザ別掛け率!T982%,-入力!$C$16),IF(入力!$C$17=3,ROUND(地区標準卸価格!T982*ユーザ別掛け率!T982%,-入力!$C$16),""))),地区標準卸価格!T982))</f>
        <v/>
      </c>
      <c r="U982" s="850" t="str">
        <f>IF(地区標準卸価格!U982="","",IF(ISNUMBER(地区標準卸価格!U982),IF(入力!$C$17=1,ROUNDDOWN(地区標準卸価格!U982*ユーザ別掛け率!U982%,-入力!$C$16),IF(入力!$C$17=2,ROUNDUP(地区標準卸価格!U982*ユーザ別掛け率!U982%,-入力!$C$16),IF(入力!$C$17=3,ROUND(地区標準卸価格!U982*ユーザ別掛け率!U982%,-入力!$C$16),""))),地区標準卸価格!U982))</f>
        <v/>
      </c>
      <c r="V982" s="83"/>
      <c r="X982" s="4"/>
    </row>
    <row r="983" spans="2:28" ht="23.1" customHeight="1" thickBot="1">
      <c r="B983" s="302" t="s">
        <v>2141</v>
      </c>
      <c r="C983" s="303"/>
      <c r="D983" s="303"/>
      <c r="E983" s="303"/>
      <c r="F983" s="303"/>
      <c r="G983" s="304"/>
      <c r="H983" s="806" t="s">
        <v>257</v>
      </c>
      <c r="I983" s="807"/>
      <c r="J983" s="807"/>
      <c r="K983" s="807"/>
      <c r="L983" s="808"/>
      <c r="M983" s="778" t="s">
        <v>254</v>
      </c>
      <c r="N983" s="779"/>
      <c r="O983" s="779"/>
      <c r="P983" s="779"/>
      <c r="Q983" s="780"/>
      <c r="R983" s="854">
        <f>IF(地区標準卸価格!R983="","",IF(ISNUMBER(地区標準卸価格!R983),IF(入力!$C$17=1,ROUNDDOWN(地区標準卸価格!R983*ユーザ別掛け率!R983%,-入力!$C$16),IF(入力!$C$17=2,ROUNDUP(地区標準卸価格!R983*ユーザ別掛け率!R983%,-入力!$C$16),IF(入力!$C$17=3,ROUND(地区標準卸価格!R983*ユーザ別掛け率!R983%,-入力!$C$16),""))),地区標準卸価格!R983))</f>
        <v>10900</v>
      </c>
      <c r="S983" s="855" t="str">
        <f>IF(地区標準卸価格!S983="","",IF(ISNUMBER(地区標準卸価格!S983),IF(入力!$C$17=1,ROUNDDOWN(地区標準卸価格!S983*ユーザ別掛け率!S983%,-入力!$C$16),IF(入力!$C$17=2,ROUNDUP(地区標準卸価格!S983*ユーザ別掛け率!S983%,-入力!$C$16),IF(入力!$C$17=3,ROUND(地区標準卸価格!S983*ユーザ別掛け率!S983%,-入力!$C$16),""))),地区標準卸価格!S983))</f>
        <v/>
      </c>
      <c r="T983" s="855" t="str">
        <f>IF(地区標準卸価格!T983="","",IF(ISNUMBER(地区標準卸価格!T983),IF(入力!$C$17=1,ROUNDDOWN(地区標準卸価格!T983*ユーザ別掛け率!T983%,-入力!$C$16),IF(入力!$C$17=2,ROUNDUP(地区標準卸価格!T983*ユーザ別掛け率!T983%,-入力!$C$16),IF(入力!$C$17=3,ROUND(地区標準卸価格!T983*ユーザ別掛け率!T983%,-入力!$C$16),""))),地区標準卸価格!T983))</f>
        <v/>
      </c>
      <c r="U983" s="856" t="str">
        <f>IF(地区標準卸価格!U983="","",IF(ISNUMBER(地区標準卸価格!U983),IF(入力!$C$17=1,ROUNDDOWN(地区標準卸価格!U983*ユーザ別掛け率!U983%,-入力!$C$16),IF(入力!$C$17=2,ROUNDUP(地区標準卸価格!U983*ユーザ別掛け率!U983%,-入力!$C$16),IF(入力!$C$17=3,ROUND(地区標準卸価格!U983*ユーザ別掛け率!U983%,-入力!$C$16),""))),地区標準卸価格!U983))</f>
        <v/>
      </c>
      <c r="V983" s="83"/>
      <c r="X983" s="4"/>
    </row>
    <row r="984" spans="2:28" ht="105.75" customHeight="1">
      <c r="B984" s="545" t="s">
        <v>2143</v>
      </c>
      <c r="C984" s="545"/>
      <c r="D984" s="545"/>
      <c r="E984" s="545"/>
      <c r="F984" s="545"/>
      <c r="G984" s="545"/>
      <c r="H984" s="545"/>
      <c r="I984" s="545"/>
      <c r="J984" s="545"/>
      <c r="K984" s="545"/>
      <c r="L984" s="545"/>
      <c r="M984" s="545"/>
      <c r="N984" s="545"/>
      <c r="O984" s="545"/>
      <c r="P984" s="545"/>
      <c r="Q984" s="545"/>
      <c r="R984" s="545"/>
      <c r="S984" s="545"/>
      <c r="T984" s="545"/>
      <c r="U984" s="545"/>
      <c r="V984" s="221"/>
      <c r="W984" s="221"/>
      <c r="X984" s="221"/>
      <c r="Y984" s="221"/>
      <c r="Z984" s="221"/>
    </row>
    <row r="985" spans="2:28" ht="13.5" customHeight="1">
      <c r="C985" s="24"/>
      <c r="D985" s="24"/>
      <c r="E985" s="24"/>
      <c r="F985" s="82"/>
      <c r="G985" s="24"/>
      <c r="H985" s="82"/>
      <c r="I985" s="24"/>
      <c r="J985" s="82"/>
      <c r="K985" s="24"/>
      <c r="L985" s="82"/>
      <c r="M985" s="24"/>
      <c r="N985" s="82"/>
      <c r="O985" s="24"/>
      <c r="P985" s="82"/>
      <c r="Q985" s="24"/>
      <c r="R985" s="82"/>
      <c r="S985" s="24"/>
      <c r="T985" s="82"/>
      <c r="U985" s="24"/>
      <c r="V985" s="82"/>
      <c r="W985" s="24"/>
      <c r="X985" s="82"/>
      <c r="Y985" s="24"/>
    </row>
    <row r="986" spans="2:28" ht="14.25" customHeight="1" thickBot="1">
      <c r="B986" s="39"/>
    </row>
    <row r="987" spans="2:28" ht="25.5" customHeight="1" thickTop="1" thickBot="1">
      <c r="B987" s="518" t="s">
        <v>580</v>
      </c>
      <c r="C987" s="519"/>
      <c r="D987" s="519"/>
      <c r="E987" s="519"/>
      <c r="F987" s="519"/>
      <c r="G987" s="519"/>
      <c r="H987" s="519"/>
      <c r="I987" s="519"/>
      <c r="J987" s="519"/>
      <c r="K987" s="519"/>
      <c r="L987" s="519"/>
      <c r="M987" s="519"/>
      <c r="N987" s="519"/>
      <c r="O987" s="519"/>
      <c r="P987" s="519"/>
      <c r="Q987" s="519"/>
      <c r="R987" s="519"/>
      <c r="S987" s="519"/>
      <c r="T987" s="519"/>
      <c r="U987" s="519"/>
      <c r="V987" s="519"/>
      <c r="W987" s="519"/>
      <c r="X987" s="519"/>
      <c r="Y987" s="519"/>
      <c r="Z987" s="519"/>
      <c r="AA987" s="520"/>
    </row>
    <row r="988" spans="2:28" ht="14.25" customHeight="1" thickTop="1">
      <c r="B988" s="24"/>
      <c r="C988" s="24"/>
      <c r="D988" s="24"/>
      <c r="E988" s="24"/>
      <c r="F988" s="82"/>
      <c r="G988" s="24"/>
      <c r="H988" s="82"/>
      <c r="I988" s="24"/>
      <c r="J988" s="82"/>
      <c r="K988" s="24"/>
      <c r="L988" s="82"/>
      <c r="M988" s="24"/>
      <c r="N988" s="82"/>
      <c r="O988" s="24"/>
      <c r="P988" s="82"/>
      <c r="Q988" s="24"/>
      <c r="R988" s="82"/>
      <c r="S988" s="24"/>
      <c r="T988" s="82"/>
      <c r="U988" s="24"/>
      <c r="V988" s="82"/>
      <c r="W988" s="24"/>
      <c r="X988" s="82"/>
      <c r="Y988" s="24"/>
    </row>
    <row r="989" spans="2:28" s="239" customFormat="1" ht="20.100000000000001" customHeight="1" thickBot="1">
      <c r="B989" s="241" t="s">
        <v>657</v>
      </c>
      <c r="C989" s="24"/>
      <c r="D989" s="24"/>
      <c r="E989" s="24"/>
      <c r="F989" s="82"/>
      <c r="G989" s="24"/>
      <c r="H989" s="82"/>
      <c r="I989" s="24"/>
      <c r="J989" s="82"/>
      <c r="K989" s="24"/>
      <c r="L989" s="82"/>
      <c r="M989" s="24"/>
      <c r="N989" s="82"/>
      <c r="O989" s="24"/>
      <c r="P989" s="82"/>
      <c r="Q989" s="24"/>
      <c r="R989" s="82"/>
      <c r="S989" s="24"/>
      <c r="T989" s="82"/>
      <c r="U989" s="24"/>
      <c r="V989" s="82"/>
      <c r="W989" s="24"/>
      <c r="X989" s="82"/>
      <c r="Y989" s="24"/>
    </row>
    <row r="990" spans="2:28" ht="20.100000000000001" customHeight="1" thickBot="1">
      <c r="B990" s="531" t="s">
        <v>536</v>
      </c>
      <c r="C990" s="532"/>
      <c r="D990" s="532"/>
      <c r="E990" s="532"/>
      <c r="F990" s="532"/>
      <c r="G990" s="532"/>
      <c r="H990" s="532"/>
      <c r="I990" s="532"/>
      <c r="J990" s="532"/>
      <c r="K990" s="532"/>
      <c r="L990" s="532"/>
      <c r="M990" s="532"/>
      <c r="N990" s="532"/>
      <c r="O990" s="532"/>
      <c r="P990" s="532"/>
      <c r="Q990" s="532"/>
      <c r="R990" s="532"/>
      <c r="S990" s="532"/>
      <c r="T990" s="532"/>
      <c r="U990" s="533"/>
      <c r="V990" s="10"/>
      <c r="X990" s="4"/>
    </row>
    <row r="991" spans="2:28" ht="30" customHeight="1" thickBot="1">
      <c r="B991" s="622" t="s">
        <v>581</v>
      </c>
      <c r="C991" s="623"/>
      <c r="D991" s="623"/>
      <c r="E991" s="623"/>
      <c r="F991" s="623"/>
      <c r="G991" s="624"/>
      <c r="H991" s="710" t="s">
        <v>524</v>
      </c>
      <c r="I991" s="710"/>
      <c r="J991" s="710"/>
      <c r="K991" s="710"/>
      <c r="L991" s="710"/>
      <c r="M991" s="710" t="s">
        <v>491</v>
      </c>
      <c r="N991" s="710"/>
      <c r="O991" s="710"/>
      <c r="P991" s="710"/>
      <c r="Q991" s="710"/>
      <c r="R991" s="710"/>
      <c r="S991" s="710"/>
      <c r="T991" s="710"/>
      <c r="U991" s="710"/>
      <c r="X991" s="4"/>
    </row>
    <row r="992" spans="2:28" ht="22.5" customHeight="1">
      <c r="B992" s="821" t="s">
        <v>1053</v>
      </c>
      <c r="C992" s="822"/>
      <c r="D992" s="822"/>
      <c r="E992" s="822"/>
      <c r="F992" s="822"/>
      <c r="G992" s="822"/>
      <c r="H992" s="861" t="s">
        <v>1359</v>
      </c>
      <c r="I992" s="862"/>
      <c r="J992" s="862"/>
      <c r="K992" s="862"/>
      <c r="L992" s="863"/>
      <c r="M992" s="821" t="s">
        <v>1054</v>
      </c>
      <c r="N992" s="822"/>
      <c r="O992" s="822"/>
      <c r="P992" s="822"/>
      <c r="Q992" s="823"/>
      <c r="R992" s="864">
        <f>IF(地区標準卸価格!R992="","",IF(ISNUMBER(地区標準卸価格!R992),IF(入力!$C$17=1,ROUNDDOWN(地区標準卸価格!R992*ユーザ別掛け率!R992%,-入力!$C$16),IF(入力!$C$17=2,ROUNDUP(地区標準卸価格!R992*ユーザ別掛け率!R992%,-入力!$C$16),IF(入力!$C$17=3,ROUND(地区標準卸価格!R992*ユーザ別掛け率!R992%,-入力!$C$16),""))),地区標準卸価格!R992))</f>
        <v>42900</v>
      </c>
      <c r="S992" s="865" t="str">
        <f>IF(地区標準卸価格!S992="","",IF(ISNUMBER(地区標準卸価格!S992),IF(入力!$C$17=1,ROUNDDOWN(地区標準卸価格!S992*ユーザ別掛け率!S992%,-入力!$C$16),IF(入力!$C$17=2,ROUNDUP(地区標準卸価格!S992*ユーザ別掛け率!S992%,-入力!$C$16),IF(入力!$C$17=3,ROUND(地区標準卸価格!S992*ユーザ別掛け率!S992%,-入力!$C$16),""))),地区標準卸価格!S992))</f>
        <v/>
      </c>
      <c r="T992" s="865" t="str">
        <f>IF(地区標準卸価格!T992="","",IF(ISNUMBER(地区標準卸価格!T992),IF(入力!$C$17=1,ROUNDDOWN(地区標準卸価格!T992*ユーザ別掛け率!T992%,-入力!$C$16),IF(入力!$C$17=2,ROUNDUP(地区標準卸価格!T992*ユーザ別掛け率!T992%,-入力!$C$16),IF(入力!$C$17=3,ROUND(地区標準卸価格!T992*ユーザ別掛け率!T992%,-入力!$C$16),""))),地区標準卸価格!T992))</f>
        <v/>
      </c>
      <c r="U992" s="866" t="str">
        <f>IF(地区標準卸価格!U992="","",IF(ISNUMBER(地区標準卸価格!U992),IF(入力!$C$17=1,ROUNDDOWN(地区標準卸価格!U992*ユーザ別掛け率!U992%,-入力!$C$16),IF(入力!$C$17=2,ROUNDUP(地区標準卸価格!U992*ユーザ別掛け率!U992%,-入力!$C$16),IF(入力!$C$17=3,ROUND(地区標準卸価格!U992*ユーザ別掛け率!U992%,-入力!$C$16),""))),地区標準卸価格!U992))</f>
        <v/>
      </c>
      <c r="V992" s="83"/>
      <c r="W992" s="265"/>
      <c r="X992" s="4"/>
    </row>
    <row r="993" spans="2:24" ht="23.1" customHeight="1">
      <c r="B993" s="746" t="s">
        <v>594</v>
      </c>
      <c r="C993" s="747"/>
      <c r="D993" s="747"/>
      <c r="E993" s="747"/>
      <c r="F993" s="747"/>
      <c r="G993" s="747"/>
      <c r="H993" s="867" t="s">
        <v>261</v>
      </c>
      <c r="I993" s="868"/>
      <c r="J993" s="868"/>
      <c r="K993" s="868"/>
      <c r="L993" s="869"/>
      <c r="M993" s="746" t="s">
        <v>254</v>
      </c>
      <c r="N993" s="747"/>
      <c r="O993" s="747"/>
      <c r="P993" s="747"/>
      <c r="Q993" s="748"/>
      <c r="R993" s="870">
        <f>IF(地区標準卸価格!R993="","",IF(ISNUMBER(地区標準卸価格!R993),IF(入力!$C$17=1,ROUNDDOWN(地区標準卸価格!R993*ユーザ別掛け率!R993%,-入力!$C$16),IF(入力!$C$17=2,ROUNDUP(地区標準卸価格!R993*ユーザ別掛け率!R993%,-入力!$C$16),IF(入力!$C$17=3,ROUND(地区標準卸価格!R993*ユーザ別掛け率!R993%,-入力!$C$16),""))),地区標準卸価格!R993))</f>
        <v>12900</v>
      </c>
      <c r="S993" s="871" t="str">
        <f>IF(地区標準卸価格!S993="","",IF(ISNUMBER(地区標準卸価格!S993),IF(入力!$C$17=1,ROUNDDOWN(地区標準卸価格!S993*ユーザ別掛け率!S993%,-入力!$C$16),IF(入力!$C$17=2,ROUNDUP(地区標準卸価格!S993*ユーザ別掛け率!S993%,-入力!$C$16),IF(入力!$C$17=3,ROUND(地区標準卸価格!S993*ユーザ別掛け率!S993%,-入力!$C$16),""))),地区標準卸価格!S993))</f>
        <v/>
      </c>
      <c r="T993" s="871" t="str">
        <f>IF(地区標準卸価格!T993="","",IF(ISNUMBER(地区標準卸価格!T993),IF(入力!$C$17=1,ROUNDDOWN(地区標準卸価格!T993*ユーザ別掛け率!T993%,-入力!$C$16),IF(入力!$C$17=2,ROUNDUP(地区標準卸価格!T993*ユーザ別掛け率!T993%,-入力!$C$16),IF(入力!$C$17=3,ROUND(地区標準卸価格!T993*ユーザ別掛け率!T993%,-入力!$C$16),""))),地区標準卸価格!T993))</f>
        <v/>
      </c>
      <c r="U993" s="872" t="str">
        <f>IF(地区標準卸価格!U993="","",IF(ISNUMBER(地区標準卸価格!U993),IF(入力!$C$17=1,ROUNDDOWN(地区標準卸価格!U993*ユーザ別掛け率!U993%,-入力!$C$16),IF(入力!$C$17=2,ROUNDUP(地区標準卸価格!U993*ユーザ別掛け率!U993%,-入力!$C$16),IF(入力!$C$17=3,ROUND(地区標準卸価格!U993*ユーザ別掛け率!U993%,-入力!$C$16),""))),地区標準卸価格!U993))</f>
        <v/>
      </c>
      <c r="V993" s="83"/>
      <c r="W993" s="265"/>
      <c r="X993" s="4"/>
    </row>
    <row r="994" spans="2:24" ht="23.1" customHeight="1">
      <c r="B994" s="746"/>
      <c r="C994" s="747"/>
      <c r="D994" s="747"/>
      <c r="E994" s="747"/>
      <c r="F994" s="747"/>
      <c r="G994" s="747"/>
      <c r="H994" s="873" t="s">
        <v>411</v>
      </c>
      <c r="I994" s="874"/>
      <c r="J994" s="874"/>
      <c r="K994" s="874"/>
      <c r="L994" s="875"/>
      <c r="M994" s="746"/>
      <c r="N994" s="747"/>
      <c r="O994" s="747"/>
      <c r="P994" s="747"/>
      <c r="Q994" s="748"/>
      <c r="R994" s="876">
        <f>IF(地区標準卸価格!R994="","",IF(ISNUMBER(地区標準卸価格!R994),IF(入力!$C$17=1,ROUNDDOWN(地区標準卸価格!R994*ユーザ別掛け率!R994%,-入力!$C$16),IF(入力!$C$17=2,ROUNDUP(地区標準卸価格!R994*ユーザ別掛け率!R994%,-入力!$C$16),IF(入力!$C$17=3,ROUND(地区標準卸価格!R994*ユーザ別掛け率!R994%,-入力!$C$16),""))),地区標準卸価格!R994))</f>
        <v>16400</v>
      </c>
      <c r="S994" s="877" t="str">
        <f>IF(地区標準卸価格!S994="","",IF(ISNUMBER(地区標準卸価格!S994),IF(入力!$C$17=1,ROUNDDOWN(地区標準卸価格!S994*ユーザ別掛け率!S994%,-入力!$C$16),IF(入力!$C$17=2,ROUNDUP(地区標準卸価格!S994*ユーザ別掛け率!S994%,-入力!$C$16),IF(入力!$C$17=3,ROUND(地区標準卸価格!S994*ユーザ別掛け率!S994%,-入力!$C$16),""))),地区標準卸価格!S994))</f>
        <v/>
      </c>
      <c r="T994" s="877" t="str">
        <f>IF(地区標準卸価格!T994="","",IF(ISNUMBER(地区標準卸価格!T994),IF(入力!$C$17=1,ROUNDDOWN(地区標準卸価格!T994*ユーザ別掛け率!T994%,-入力!$C$16),IF(入力!$C$17=2,ROUNDUP(地区標準卸価格!T994*ユーザ別掛け率!T994%,-入力!$C$16),IF(入力!$C$17=3,ROUND(地区標準卸価格!T994*ユーザ別掛け率!T994%,-入力!$C$16),""))),地区標準卸価格!T994))</f>
        <v/>
      </c>
      <c r="U994" s="878" t="str">
        <f>IF(地区標準卸価格!U994="","",IF(ISNUMBER(地区標準卸価格!U994),IF(入力!$C$17=1,ROUNDDOWN(地区標準卸価格!U994*ユーザ別掛け率!U994%,-入力!$C$16),IF(入力!$C$17=2,ROUNDUP(地区標準卸価格!U994*ユーザ別掛け率!U994%,-入力!$C$16),IF(入力!$C$17=3,ROUND(地区標準卸価格!U994*ユーザ別掛け率!U994%,-入力!$C$16),""))),地区標準卸価格!U994))</f>
        <v/>
      </c>
      <c r="V994" s="83"/>
      <c r="W994" s="265"/>
      <c r="X994" s="4"/>
    </row>
    <row r="995" spans="2:24" ht="23.1" customHeight="1">
      <c r="B995" s="746" t="s">
        <v>940</v>
      </c>
      <c r="C995" s="747"/>
      <c r="D995" s="747"/>
      <c r="E995" s="747"/>
      <c r="F995" s="747"/>
      <c r="G995" s="747"/>
      <c r="H995" s="879" t="s">
        <v>955</v>
      </c>
      <c r="I995" s="880"/>
      <c r="J995" s="880"/>
      <c r="K995" s="880"/>
      <c r="L995" s="881"/>
      <c r="M995" s="746" t="s">
        <v>1054</v>
      </c>
      <c r="N995" s="747"/>
      <c r="O995" s="747"/>
      <c r="P995" s="747"/>
      <c r="Q995" s="748"/>
      <c r="R995" s="882">
        <f>IF(地区標準卸価格!R995="","",IF(ISNUMBER(地区標準卸価格!R995),IF(入力!$C$17=1,ROUNDDOWN(地区標準卸価格!R995*ユーザ別掛け率!R995%,-入力!$C$16),IF(入力!$C$17=2,ROUNDUP(地区標準卸価格!R995*ユーザ別掛け率!R995%,-入力!$C$16),IF(入力!$C$17=3,ROUND(地区標準卸価格!R995*ユーザ別掛け率!R995%,-入力!$C$16),""))),地区標準卸価格!R995))</f>
        <v>46200</v>
      </c>
      <c r="S995" s="883" t="str">
        <f>IF(地区標準卸価格!S995="","",IF(ISNUMBER(地区標準卸価格!S995),IF(入力!$C$17=1,ROUNDDOWN(地区標準卸価格!S995*ユーザ別掛け率!S995%,-入力!$C$16),IF(入力!$C$17=2,ROUNDUP(地区標準卸価格!S995*ユーザ別掛け率!S995%,-入力!$C$16),IF(入力!$C$17=3,ROUND(地区標準卸価格!S995*ユーザ別掛け率!S995%,-入力!$C$16),""))),地区標準卸価格!S995))</f>
        <v/>
      </c>
      <c r="T995" s="883" t="str">
        <f>IF(地区標準卸価格!T995="","",IF(ISNUMBER(地区標準卸価格!T995),IF(入力!$C$17=1,ROUNDDOWN(地区標準卸価格!T995*ユーザ別掛け率!T995%,-入力!$C$16),IF(入力!$C$17=2,ROUNDUP(地区標準卸価格!T995*ユーザ別掛け率!T995%,-入力!$C$16),IF(入力!$C$17=3,ROUND(地区標準卸価格!T995*ユーザ別掛け率!T995%,-入力!$C$16),""))),地区標準卸価格!T995))</f>
        <v/>
      </c>
      <c r="U995" s="884" t="str">
        <f>IF(地区標準卸価格!U995="","",IF(ISNUMBER(地区標準卸価格!U995),IF(入力!$C$17=1,ROUNDDOWN(地区標準卸価格!U995*ユーザ別掛け率!U995%,-入力!$C$16),IF(入力!$C$17=2,ROUNDUP(地区標準卸価格!U995*ユーザ別掛け率!U995%,-入力!$C$16),IF(入力!$C$17=3,ROUND(地区標準卸価格!U995*ユーザ別掛け率!U995%,-入力!$C$16),""))),地区標準卸価格!U995))</f>
        <v/>
      </c>
      <c r="V995" s="83"/>
      <c r="W995" s="265"/>
      <c r="X995" s="4"/>
    </row>
    <row r="996" spans="2:24" ht="23.1" customHeight="1">
      <c r="B996" s="746" t="s">
        <v>1160</v>
      </c>
      <c r="C996" s="747"/>
      <c r="D996" s="747"/>
      <c r="E996" s="747"/>
      <c r="F996" s="747"/>
      <c r="G996" s="747"/>
      <c r="H996" s="879" t="s">
        <v>390</v>
      </c>
      <c r="I996" s="880"/>
      <c r="J996" s="880"/>
      <c r="K996" s="880"/>
      <c r="L996" s="881"/>
      <c r="M996" s="746" t="s">
        <v>254</v>
      </c>
      <c r="N996" s="747"/>
      <c r="O996" s="747"/>
      <c r="P996" s="747"/>
      <c r="Q996" s="748"/>
      <c r="R996" s="882">
        <f>IF(地区標準卸価格!R996="","",IF(ISNUMBER(地区標準卸価格!R996),IF(入力!$C$17=1,ROUNDDOWN(地区標準卸価格!R996*ユーザ別掛け率!R996%,-入力!$C$16),IF(入力!$C$17=2,ROUNDUP(地区標準卸価格!R996*ユーザ別掛け率!R996%,-入力!$C$16),IF(入力!$C$17=3,ROUND(地区標準卸価格!R996*ユーザ別掛け率!R996%,-入力!$C$16),""))),地区標準卸価格!R996))</f>
        <v>26000</v>
      </c>
      <c r="S996" s="883" t="str">
        <f>IF(地区標準卸価格!S996="","",IF(ISNUMBER(地区標準卸価格!S996),IF(入力!$C$17=1,ROUNDDOWN(地区標準卸価格!S996*ユーザ別掛け率!S996%,-入力!$C$16),IF(入力!$C$17=2,ROUNDUP(地区標準卸価格!S996*ユーザ別掛け率!S996%,-入力!$C$16),IF(入力!$C$17=3,ROUND(地区標準卸価格!S996*ユーザ別掛け率!S996%,-入力!$C$16),""))),地区標準卸価格!S996))</f>
        <v/>
      </c>
      <c r="T996" s="883" t="str">
        <f>IF(地区標準卸価格!T996="","",IF(ISNUMBER(地区標準卸価格!T996),IF(入力!$C$17=1,ROUNDDOWN(地区標準卸価格!T996*ユーザ別掛け率!T996%,-入力!$C$16),IF(入力!$C$17=2,ROUNDUP(地区標準卸価格!T996*ユーザ別掛け率!T996%,-入力!$C$16),IF(入力!$C$17=3,ROUND(地区標準卸価格!T996*ユーザ別掛け率!T996%,-入力!$C$16),""))),地区標準卸価格!T996))</f>
        <v/>
      </c>
      <c r="U996" s="884" t="str">
        <f>IF(地区標準卸価格!U996="","",IF(ISNUMBER(地区標準卸価格!U996),IF(入力!$C$17=1,ROUNDDOWN(地区標準卸価格!U996*ユーザ別掛け率!U996%,-入力!$C$16),IF(入力!$C$17=2,ROUNDUP(地区標準卸価格!U996*ユーザ別掛け率!U996%,-入力!$C$16),IF(入力!$C$17=3,ROUND(地区標準卸価格!U996*ユーザ別掛け率!U996%,-入力!$C$16),""))),地区標準卸価格!U996))</f>
        <v/>
      </c>
      <c r="V996" s="83"/>
      <c r="W996" s="265"/>
      <c r="X996" s="4"/>
    </row>
    <row r="997" spans="2:24" ht="23.1" customHeight="1">
      <c r="B997" s="746" t="s">
        <v>595</v>
      </c>
      <c r="C997" s="747"/>
      <c r="D997" s="747"/>
      <c r="E997" s="747"/>
      <c r="F997" s="747"/>
      <c r="G997" s="747"/>
      <c r="H997" s="867" t="s">
        <v>184</v>
      </c>
      <c r="I997" s="868"/>
      <c r="J997" s="868"/>
      <c r="K997" s="868"/>
      <c r="L997" s="869"/>
      <c r="M997" s="746" t="s">
        <v>254</v>
      </c>
      <c r="N997" s="747"/>
      <c r="O997" s="747"/>
      <c r="P997" s="747"/>
      <c r="Q997" s="748"/>
      <c r="R997" s="870">
        <f>IF(地区標準卸価格!R997="","",IF(ISNUMBER(地区標準卸価格!R997),IF(入力!$C$17=1,ROUNDDOWN(地区標準卸価格!R997*ユーザ別掛け率!R997%,-入力!$C$16),IF(入力!$C$17=2,ROUNDUP(地区標準卸価格!R997*ユーザ別掛け率!R997%,-入力!$C$16),IF(入力!$C$17=3,ROUND(地区標準卸価格!R997*ユーザ別掛け率!R997%,-入力!$C$16),""))),地区標準卸価格!R997))</f>
        <v>17900</v>
      </c>
      <c r="S997" s="871" t="str">
        <f>IF(地区標準卸価格!S997="","",IF(ISNUMBER(地区標準卸価格!S997),IF(入力!$C$17=1,ROUNDDOWN(地区標準卸価格!S997*ユーザ別掛け率!S997%,-入力!$C$16),IF(入力!$C$17=2,ROUNDUP(地区標準卸価格!S997*ユーザ別掛け率!S997%,-入力!$C$16),IF(入力!$C$17=3,ROUND(地区標準卸価格!S997*ユーザ別掛け率!S997%,-入力!$C$16),""))),地区標準卸価格!S997))</f>
        <v/>
      </c>
      <c r="T997" s="871" t="str">
        <f>IF(地区標準卸価格!T997="","",IF(ISNUMBER(地区標準卸価格!T997),IF(入力!$C$17=1,ROUNDDOWN(地区標準卸価格!T997*ユーザ別掛け率!T997%,-入力!$C$16),IF(入力!$C$17=2,ROUNDUP(地区標準卸価格!T997*ユーザ別掛け率!T997%,-入力!$C$16),IF(入力!$C$17=3,ROUND(地区標準卸価格!T997*ユーザ別掛け率!T997%,-入力!$C$16),""))),地区標準卸価格!T997))</f>
        <v/>
      </c>
      <c r="U997" s="872" t="str">
        <f>IF(地区標準卸価格!U997="","",IF(ISNUMBER(地区標準卸価格!U997),IF(入力!$C$17=1,ROUNDDOWN(地区標準卸価格!U997*ユーザ別掛け率!U997%,-入力!$C$16),IF(入力!$C$17=2,ROUNDUP(地区標準卸価格!U997*ユーザ別掛け率!U997%,-入力!$C$16),IF(入力!$C$17=3,ROUND(地区標準卸価格!U997*ユーザ別掛け率!U997%,-入力!$C$16),""))),地区標準卸価格!U997))</f>
        <v/>
      </c>
      <c r="V997" s="83"/>
      <c r="W997" s="265"/>
      <c r="X997" s="4"/>
    </row>
    <row r="998" spans="2:24" ht="23.1" customHeight="1">
      <c r="B998" s="746"/>
      <c r="C998" s="747"/>
      <c r="D998" s="747"/>
      <c r="E998" s="747"/>
      <c r="F998" s="747"/>
      <c r="G998" s="747"/>
      <c r="H998" s="873" t="s">
        <v>431</v>
      </c>
      <c r="I998" s="874"/>
      <c r="J998" s="874"/>
      <c r="K998" s="874"/>
      <c r="L998" s="875"/>
      <c r="M998" s="746"/>
      <c r="N998" s="747"/>
      <c r="O998" s="747"/>
      <c r="P998" s="747"/>
      <c r="Q998" s="748"/>
      <c r="R998" s="876">
        <f>IF(地区標準卸価格!R998="","",IF(ISNUMBER(地区標準卸価格!R998),IF(入力!$C$17=1,ROUNDDOWN(地区標準卸価格!R998*ユーザ別掛け率!R998%,-入力!$C$16),IF(入力!$C$17=2,ROUNDUP(地区標準卸価格!R998*ユーザ別掛け率!R998%,-入力!$C$16),IF(入力!$C$17=3,ROUND(地区標準卸価格!R998*ユーザ別掛け率!R998%,-入力!$C$16),""))),地区標準卸価格!R998))</f>
        <v>24500</v>
      </c>
      <c r="S998" s="877" t="str">
        <f>IF(地区標準卸価格!S998="","",IF(ISNUMBER(地区標準卸価格!S998),IF(入力!$C$17=1,ROUNDDOWN(地区標準卸価格!S998*ユーザ別掛け率!S998%,-入力!$C$16),IF(入力!$C$17=2,ROUNDUP(地区標準卸価格!S998*ユーザ別掛け率!S998%,-入力!$C$16),IF(入力!$C$17=3,ROUND(地区標準卸価格!S998*ユーザ別掛け率!S998%,-入力!$C$16),""))),地区標準卸価格!S998))</f>
        <v/>
      </c>
      <c r="T998" s="877" t="str">
        <f>IF(地区標準卸価格!T998="","",IF(ISNUMBER(地区標準卸価格!T998),IF(入力!$C$17=1,ROUNDDOWN(地区標準卸価格!T998*ユーザ別掛け率!T998%,-入力!$C$16),IF(入力!$C$17=2,ROUNDUP(地区標準卸価格!T998*ユーザ別掛け率!T998%,-入力!$C$16),IF(入力!$C$17=3,ROUND(地区標準卸価格!T998*ユーザ別掛け率!T998%,-入力!$C$16),""))),地区標準卸価格!T998))</f>
        <v/>
      </c>
      <c r="U998" s="878" t="str">
        <f>IF(地区標準卸価格!U998="","",IF(ISNUMBER(地区標準卸価格!U998),IF(入力!$C$17=1,ROUNDDOWN(地区標準卸価格!U998*ユーザ別掛け率!U998%,-入力!$C$16),IF(入力!$C$17=2,ROUNDUP(地区標準卸価格!U998*ユーザ別掛け率!U998%,-入力!$C$16),IF(入力!$C$17=3,ROUND(地区標準卸価格!U998*ユーザ別掛け率!U998%,-入力!$C$16),""))),地区標準卸価格!U998))</f>
        <v/>
      </c>
      <c r="V998" s="83"/>
      <c r="W998" s="265"/>
      <c r="X998" s="4"/>
    </row>
    <row r="999" spans="2:24" ht="23.1" customHeight="1">
      <c r="B999" s="746" t="s">
        <v>1102</v>
      </c>
      <c r="C999" s="747"/>
      <c r="D999" s="747"/>
      <c r="E999" s="747"/>
      <c r="F999" s="747"/>
      <c r="G999" s="747"/>
      <c r="H999" s="879" t="s">
        <v>183</v>
      </c>
      <c r="I999" s="880"/>
      <c r="J999" s="880"/>
      <c r="K999" s="880"/>
      <c r="L999" s="881"/>
      <c r="M999" s="746" t="s">
        <v>602</v>
      </c>
      <c r="N999" s="747"/>
      <c r="O999" s="747"/>
      <c r="P999" s="747"/>
      <c r="Q999" s="748"/>
      <c r="R999" s="882">
        <f>IF(地区標準卸価格!R999="","",IF(ISNUMBER(地区標準卸価格!R999),IF(入力!$C$17=1,ROUNDDOWN(地区標準卸価格!R999*ユーザ別掛け率!R999%,-入力!$C$16),IF(入力!$C$17=2,ROUNDUP(地区標準卸価格!R999*ユーザ別掛け率!R999%,-入力!$C$16),IF(入力!$C$17=3,ROUND(地区標準卸価格!R999*ユーザ別掛け率!R999%,-入力!$C$16),""))),地区標準卸価格!R999))</f>
        <v>18500</v>
      </c>
      <c r="S999" s="883" t="str">
        <f>IF(地区標準卸価格!S999="","",IF(ISNUMBER(地区標準卸価格!S999),IF(入力!$C$17=1,ROUNDDOWN(地区標準卸価格!S999*ユーザ別掛け率!S999%,-入力!$C$16),IF(入力!$C$17=2,ROUNDUP(地区標準卸価格!S999*ユーザ別掛け率!S999%,-入力!$C$16),IF(入力!$C$17=3,ROUND(地区標準卸価格!S999*ユーザ別掛け率!S999%,-入力!$C$16),""))),地区標準卸価格!S999))</f>
        <v/>
      </c>
      <c r="T999" s="883" t="str">
        <f>IF(地区標準卸価格!T999="","",IF(ISNUMBER(地区標準卸価格!T999),IF(入力!$C$17=1,ROUNDDOWN(地区標準卸価格!T999*ユーザ別掛け率!T999%,-入力!$C$16),IF(入力!$C$17=2,ROUNDUP(地区標準卸価格!T999*ユーザ別掛け率!T999%,-入力!$C$16),IF(入力!$C$17=3,ROUND(地区標準卸価格!T999*ユーザ別掛け率!T999%,-入力!$C$16),""))),地区標準卸価格!T999))</f>
        <v/>
      </c>
      <c r="U999" s="884" t="str">
        <f>IF(地区標準卸価格!U999="","",IF(ISNUMBER(地区標準卸価格!U999),IF(入力!$C$17=1,ROUNDDOWN(地区標準卸価格!U999*ユーザ別掛け率!U999%,-入力!$C$16),IF(入力!$C$17=2,ROUNDUP(地区標準卸価格!U999*ユーザ別掛け率!U999%,-入力!$C$16),IF(入力!$C$17=3,ROUND(地区標準卸価格!U999*ユーザ別掛け率!U999%,-入力!$C$16),""))),地区標準卸価格!U999))</f>
        <v/>
      </c>
      <c r="V999" s="83"/>
      <c r="W999" s="265"/>
      <c r="X999" s="4"/>
    </row>
    <row r="1000" spans="2:24" ht="23.1" customHeight="1">
      <c r="B1000" s="842" t="s">
        <v>596</v>
      </c>
      <c r="C1000" s="843"/>
      <c r="D1000" s="843"/>
      <c r="E1000" s="843"/>
      <c r="F1000" s="843"/>
      <c r="G1000" s="844"/>
      <c r="H1000" s="867" t="s">
        <v>431</v>
      </c>
      <c r="I1000" s="868"/>
      <c r="J1000" s="868"/>
      <c r="K1000" s="868"/>
      <c r="L1000" s="869"/>
      <c r="M1000" s="810" t="s">
        <v>254</v>
      </c>
      <c r="N1000" s="811"/>
      <c r="O1000" s="811"/>
      <c r="P1000" s="811"/>
      <c r="Q1000" s="812"/>
      <c r="R1000" s="870">
        <f>IF(地区標準卸価格!R1000="","",IF(ISNUMBER(地区標準卸価格!R1000),IF(入力!$C$17=1,ROUNDDOWN(地区標準卸価格!R1000*ユーザ別掛け率!R1000%,-入力!$C$16),IF(入力!$C$17=2,ROUNDUP(地区標準卸価格!R1000*ユーザ別掛け率!R1000%,-入力!$C$16),IF(入力!$C$17=3,ROUND(地区標準卸価格!R1000*ユーザ別掛け率!R1000%,-入力!$C$16),""))),地区標準卸価格!R1000))</f>
        <v>24500</v>
      </c>
      <c r="S1000" s="871" t="str">
        <f>IF(地区標準卸価格!S1000="","",IF(ISNUMBER(地区標準卸価格!S1000),IF(入力!$C$17=1,ROUNDDOWN(地区標準卸価格!S1000*ユーザ別掛け率!S1000%,-入力!$C$16),IF(入力!$C$17=2,ROUNDUP(地区標準卸価格!S1000*ユーザ別掛け率!S1000%,-入力!$C$16),IF(入力!$C$17=3,ROUND(地区標準卸価格!S1000*ユーザ別掛け率!S1000%,-入力!$C$16),""))),地区標準卸価格!S1000))</f>
        <v/>
      </c>
      <c r="T1000" s="871" t="str">
        <f>IF(地区標準卸価格!T1000="","",IF(ISNUMBER(地区標準卸価格!T1000),IF(入力!$C$17=1,ROUNDDOWN(地区標準卸価格!T1000*ユーザ別掛け率!T1000%,-入力!$C$16),IF(入力!$C$17=2,ROUNDUP(地区標準卸価格!T1000*ユーザ別掛け率!T1000%,-入力!$C$16),IF(入力!$C$17=3,ROUND(地区標準卸価格!T1000*ユーザ別掛け率!T1000%,-入力!$C$16),""))),地区標準卸価格!T1000))</f>
        <v/>
      </c>
      <c r="U1000" s="872" t="str">
        <f>IF(地区標準卸価格!U1000="","",IF(ISNUMBER(地区標準卸価格!U1000),IF(入力!$C$17=1,ROUNDDOWN(地区標準卸価格!U1000*ユーザ別掛け率!U1000%,-入力!$C$16),IF(入力!$C$17=2,ROUNDUP(地区標準卸価格!U1000*ユーザ別掛け率!U1000%,-入力!$C$16),IF(入力!$C$17=3,ROUND(地区標準卸価格!U1000*ユーザ別掛け率!U1000%,-入力!$C$16),""))),地区標準卸価格!U1000))</f>
        <v/>
      </c>
      <c r="V1000" s="83"/>
      <c r="W1000" s="265"/>
      <c r="X1000" s="4"/>
    </row>
    <row r="1001" spans="2:24" ht="23.1" customHeight="1">
      <c r="B1001" s="806"/>
      <c r="C1001" s="807"/>
      <c r="D1001" s="807"/>
      <c r="E1001" s="807"/>
      <c r="F1001" s="807"/>
      <c r="G1001" s="808"/>
      <c r="H1001" s="873" t="s">
        <v>1383</v>
      </c>
      <c r="I1001" s="874"/>
      <c r="J1001" s="874"/>
      <c r="K1001" s="874"/>
      <c r="L1001" s="875"/>
      <c r="M1001" s="806" t="s">
        <v>323</v>
      </c>
      <c r="N1001" s="807"/>
      <c r="O1001" s="807"/>
      <c r="P1001" s="807"/>
      <c r="Q1001" s="808"/>
      <c r="R1001" s="876">
        <f>IF(地区標準卸価格!R1001="","",IF(ISNUMBER(地区標準卸価格!R1001),IF(入力!$C$17=1,ROUNDDOWN(地区標準卸価格!R1001*ユーザ別掛け率!R1001%,-入力!$C$16),IF(入力!$C$17=2,ROUNDUP(地区標準卸価格!R1001*ユーザ別掛け率!R1001%,-入力!$C$16),IF(入力!$C$17=3,ROUND(地区標準卸価格!R1001*ユーザ別掛け率!R1001%,-入力!$C$16),""))),地区標準卸価格!R1001))</f>
        <v>48800</v>
      </c>
      <c r="S1001" s="877" t="str">
        <f>IF(地区標準卸価格!S1001="","",IF(ISNUMBER(地区標準卸価格!S1001),IF(入力!$C$17=1,ROUNDDOWN(地区標準卸価格!S1001*ユーザ別掛け率!S1001%,-入力!$C$16),IF(入力!$C$17=2,ROUNDUP(地区標準卸価格!S1001*ユーザ別掛け率!S1001%,-入力!$C$16),IF(入力!$C$17=3,ROUND(地区標準卸価格!S1001*ユーザ別掛け率!S1001%,-入力!$C$16),""))),地区標準卸価格!S1001))</f>
        <v/>
      </c>
      <c r="T1001" s="877" t="str">
        <f>IF(地区標準卸価格!T1001="","",IF(ISNUMBER(地区標準卸価格!T1001),IF(入力!$C$17=1,ROUNDDOWN(地区標準卸価格!T1001*ユーザ別掛け率!T1001%,-入力!$C$16),IF(入力!$C$17=2,ROUNDUP(地区標準卸価格!T1001*ユーザ別掛け率!T1001%,-入力!$C$16),IF(入力!$C$17=3,ROUND(地区標準卸価格!T1001*ユーザ別掛け率!T1001%,-入力!$C$16),""))),地区標準卸価格!T1001))</f>
        <v/>
      </c>
      <c r="U1001" s="878" t="str">
        <f>IF(地区標準卸価格!U1001="","",IF(ISNUMBER(地区標準卸価格!U1001),IF(入力!$C$17=1,ROUNDDOWN(地区標準卸価格!U1001*ユーザ別掛け率!U1001%,-入力!$C$16),IF(入力!$C$17=2,ROUNDUP(地区標準卸価格!U1001*ユーザ別掛け率!U1001%,-入力!$C$16),IF(入力!$C$17=3,ROUND(地区標準卸価格!U1001*ユーザ別掛け率!U1001%,-入力!$C$16),""))),地区標準卸価格!U1001))</f>
        <v/>
      </c>
      <c r="V1001" s="83"/>
      <c r="W1001" s="265"/>
      <c r="X1001" s="4"/>
    </row>
    <row r="1002" spans="2:24" ht="23.1" customHeight="1">
      <c r="B1002" s="746" t="s">
        <v>1101</v>
      </c>
      <c r="C1002" s="747"/>
      <c r="D1002" s="747"/>
      <c r="E1002" s="747"/>
      <c r="F1002" s="747"/>
      <c r="G1002" s="747"/>
      <c r="H1002" s="879" t="s">
        <v>1360</v>
      </c>
      <c r="I1002" s="880"/>
      <c r="J1002" s="880"/>
      <c r="K1002" s="880"/>
      <c r="L1002" s="881"/>
      <c r="M1002" s="746" t="s">
        <v>323</v>
      </c>
      <c r="N1002" s="747"/>
      <c r="O1002" s="747"/>
      <c r="P1002" s="747"/>
      <c r="Q1002" s="748"/>
      <c r="R1002" s="882">
        <f>IF(地区標準卸価格!R1002="","",IF(ISNUMBER(地区標準卸価格!R1002),IF(入力!$C$17=1,ROUNDDOWN(地区標準卸価格!R1002*ユーザ別掛け率!R1002%,-入力!$C$16),IF(入力!$C$17=2,ROUNDUP(地区標準卸価格!R1002*ユーザ別掛け率!R1002%,-入力!$C$16),IF(入力!$C$17=3,ROUND(地区標準卸価格!R1002*ユーザ別掛け率!R1002%,-入力!$C$16),""))),地区標準卸価格!R1002))</f>
        <v>40200</v>
      </c>
      <c r="S1002" s="883" t="str">
        <f>IF(地区標準卸価格!S1002="","",IF(ISNUMBER(地区標準卸価格!S1002),IF(入力!$C$17=1,ROUNDDOWN(地区標準卸価格!S1002*ユーザ別掛け率!S1002%,-入力!$C$16),IF(入力!$C$17=2,ROUNDUP(地区標準卸価格!S1002*ユーザ別掛け率!S1002%,-入力!$C$16),IF(入力!$C$17=3,ROUND(地区標準卸価格!S1002*ユーザ別掛け率!S1002%,-入力!$C$16),""))),地区標準卸価格!S1002))</f>
        <v/>
      </c>
      <c r="T1002" s="883" t="str">
        <f>IF(地区標準卸価格!T1002="","",IF(ISNUMBER(地区標準卸価格!T1002),IF(入力!$C$17=1,ROUNDDOWN(地区標準卸価格!T1002*ユーザ別掛け率!T1002%,-入力!$C$16),IF(入力!$C$17=2,ROUNDUP(地区標準卸価格!T1002*ユーザ別掛け率!T1002%,-入力!$C$16),IF(入力!$C$17=3,ROUND(地区標準卸価格!T1002*ユーザ別掛け率!T1002%,-入力!$C$16),""))),地区標準卸価格!T1002))</f>
        <v/>
      </c>
      <c r="U1002" s="884" t="str">
        <f>IF(地区標準卸価格!U1002="","",IF(ISNUMBER(地区標準卸価格!U1002),IF(入力!$C$17=1,ROUNDDOWN(地区標準卸価格!U1002*ユーザ別掛け率!U1002%,-入力!$C$16),IF(入力!$C$17=2,ROUNDUP(地区標準卸価格!U1002*ユーザ別掛け率!U1002%,-入力!$C$16),IF(入力!$C$17=3,ROUND(地区標準卸価格!U1002*ユーザ別掛け率!U1002%,-入力!$C$16),""))),地区標準卸価格!U1002))</f>
        <v/>
      </c>
      <c r="V1002" s="83"/>
      <c r="W1002" s="265"/>
      <c r="X1002" s="4"/>
    </row>
    <row r="1003" spans="2:24" ht="23.1" customHeight="1">
      <c r="B1003" s="746" t="s">
        <v>989</v>
      </c>
      <c r="C1003" s="747"/>
      <c r="D1003" s="747"/>
      <c r="E1003" s="747"/>
      <c r="F1003" s="747"/>
      <c r="G1003" s="747"/>
      <c r="H1003" s="867" t="s">
        <v>1052</v>
      </c>
      <c r="I1003" s="868"/>
      <c r="J1003" s="868"/>
      <c r="K1003" s="868"/>
      <c r="L1003" s="869"/>
      <c r="M1003" s="810" t="s">
        <v>1055</v>
      </c>
      <c r="N1003" s="811"/>
      <c r="O1003" s="811"/>
      <c r="P1003" s="811"/>
      <c r="Q1003" s="812"/>
      <c r="R1003" s="870">
        <f>IF(地区標準卸価格!R1003="","",IF(ISNUMBER(地区標準卸価格!R1003),IF(入力!$C$17=1,ROUNDDOWN(地区標準卸価格!R1003*ユーザ別掛け率!R1003%,-入力!$C$16),IF(入力!$C$17=2,ROUNDUP(地区標準卸価格!R1003*ユーザ別掛け率!R1003%,-入力!$C$16),IF(入力!$C$17=3,ROUND(地区標準卸価格!R1003*ユーザ別掛け率!R1003%,-入力!$C$16),""))),地区標準卸価格!R1003))</f>
        <v>56000</v>
      </c>
      <c r="S1003" s="871" t="str">
        <f>IF(地区標準卸価格!S1003="","",IF(ISNUMBER(地区標準卸価格!S1003),IF(入力!$C$17=1,ROUNDDOWN(地区標準卸価格!S1003*ユーザ別掛け率!S1003%,-入力!$C$16),IF(入力!$C$17=2,ROUNDUP(地区標準卸価格!S1003*ユーザ別掛け率!S1003%,-入力!$C$16),IF(入力!$C$17=3,ROUND(地区標準卸価格!S1003*ユーザ別掛け率!S1003%,-入力!$C$16),""))),地区標準卸価格!S1003))</f>
        <v/>
      </c>
      <c r="T1003" s="871" t="str">
        <f>IF(地区標準卸価格!T1003="","",IF(ISNUMBER(地区標準卸価格!T1003),IF(入力!$C$17=1,ROUNDDOWN(地区標準卸価格!T1003*ユーザ別掛け率!T1003%,-入力!$C$16),IF(入力!$C$17=2,ROUNDUP(地区標準卸価格!T1003*ユーザ別掛け率!T1003%,-入力!$C$16),IF(入力!$C$17=3,ROUND(地区標準卸価格!T1003*ユーザ別掛け率!T1003%,-入力!$C$16),""))),地区標準卸価格!T1003))</f>
        <v/>
      </c>
      <c r="U1003" s="872" t="str">
        <f>IF(地区標準卸価格!U1003="","",IF(ISNUMBER(地区標準卸価格!U1003),IF(入力!$C$17=1,ROUNDDOWN(地区標準卸価格!U1003*ユーザ別掛け率!U1003%,-入力!$C$16),IF(入力!$C$17=2,ROUNDUP(地区標準卸価格!U1003*ユーザ別掛け率!U1003%,-入力!$C$16),IF(入力!$C$17=3,ROUND(地区標準卸価格!U1003*ユーザ別掛け率!U1003%,-入力!$C$16),""))),地区標準卸価格!U1003))</f>
        <v/>
      </c>
      <c r="V1003" s="83"/>
      <c r="W1003" s="265"/>
      <c r="X1003" s="4"/>
    </row>
    <row r="1004" spans="2:24" ht="23.1" customHeight="1">
      <c r="B1004" s="746"/>
      <c r="C1004" s="747"/>
      <c r="D1004" s="747"/>
      <c r="E1004" s="747"/>
      <c r="F1004" s="747"/>
      <c r="G1004" s="747"/>
      <c r="H1004" s="873" t="s">
        <v>558</v>
      </c>
      <c r="I1004" s="874"/>
      <c r="J1004" s="874"/>
      <c r="K1004" s="874"/>
      <c r="L1004" s="875"/>
      <c r="M1004" s="806" t="s">
        <v>545</v>
      </c>
      <c r="N1004" s="807"/>
      <c r="O1004" s="807"/>
      <c r="P1004" s="807"/>
      <c r="Q1004" s="808"/>
      <c r="R1004" s="876">
        <f>IF(地区標準卸価格!R1004="","",IF(ISNUMBER(地区標準卸価格!R1004),IF(入力!$C$17=1,ROUNDDOWN(地区標準卸価格!R1004*ユーザ別掛け率!R1004%,-入力!$C$16),IF(入力!$C$17=2,ROUNDUP(地区標準卸価格!R1004*ユーザ別掛け率!R1004%,-入力!$C$16),IF(入力!$C$17=3,ROUND(地区標準卸価格!R1004*ユーザ別掛け率!R1004%,-入力!$C$16),""))),地区標準卸価格!R1004))</f>
        <v>38500</v>
      </c>
      <c r="S1004" s="877" t="str">
        <f>IF(地区標準卸価格!S1004="","",IF(ISNUMBER(地区標準卸価格!S1004),IF(入力!$C$17=1,ROUNDDOWN(地区標準卸価格!S1004*ユーザ別掛け率!S1004%,-入力!$C$16),IF(入力!$C$17=2,ROUNDUP(地区標準卸価格!S1004*ユーザ別掛け率!S1004%,-入力!$C$16),IF(入力!$C$17=3,ROUND(地区標準卸価格!S1004*ユーザ別掛け率!S1004%,-入力!$C$16),""))),地区標準卸価格!S1004))</f>
        <v/>
      </c>
      <c r="T1004" s="877" t="str">
        <f>IF(地区標準卸価格!T1004="","",IF(ISNUMBER(地区標準卸価格!T1004),IF(入力!$C$17=1,ROUNDDOWN(地区標準卸価格!T1004*ユーザ別掛け率!T1004%,-入力!$C$16),IF(入力!$C$17=2,ROUNDUP(地区標準卸価格!T1004*ユーザ別掛け率!T1004%,-入力!$C$16),IF(入力!$C$17=3,ROUND(地区標準卸価格!T1004*ユーザ別掛け率!T1004%,-入力!$C$16),""))),地区標準卸価格!T1004))</f>
        <v/>
      </c>
      <c r="U1004" s="878" t="str">
        <f>IF(地区標準卸価格!U1004="","",IF(ISNUMBER(地区標準卸価格!U1004),IF(入力!$C$17=1,ROUNDDOWN(地区標準卸価格!U1004*ユーザ別掛け率!U1004%,-入力!$C$16),IF(入力!$C$17=2,ROUNDUP(地区標準卸価格!U1004*ユーザ別掛け率!U1004%,-入力!$C$16),IF(入力!$C$17=3,ROUND(地区標準卸価格!U1004*ユーザ別掛け率!U1004%,-入力!$C$16),""))),地区標準卸価格!U1004))</f>
        <v/>
      </c>
      <c r="V1004" s="83"/>
      <c r="W1004" s="265"/>
      <c r="X1004" s="4"/>
    </row>
    <row r="1005" spans="2:24" ht="23.1" customHeight="1">
      <c r="B1005" s="746" t="s">
        <v>1161</v>
      </c>
      <c r="C1005" s="747"/>
      <c r="D1005" s="747"/>
      <c r="E1005" s="747"/>
      <c r="F1005" s="747"/>
      <c r="G1005" s="747"/>
      <c r="H1005" s="879" t="s">
        <v>715</v>
      </c>
      <c r="I1005" s="880"/>
      <c r="J1005" s="880"/>
      <c r="K1005" s="880"/>
      <c r="L1005" s="881"/>
      <c r="M1005" s="746" t="s">
        <v>1361</v>
      </c>
      <c r="N1005" s="747"/>
      <c r="O1005" s="747"/>
      <c r="P1005" s="747"/>
      <c r="Q1005" s="748"/>
      <c r="R1005" s="882">
        <f>IF(地区標準卸価格!R1005="","",IF(ISNUMBER(地区標準卸価格!R1005),IF(入力!$C$17=1,ROUNDDOWN(地区標準卸価格!R1005*ユーザ別掛け率!R1005%,-入力!$C$16),IF(入力!$C$17=2,ROUNDUP(地区標準卸価格!R1005*ユーザ別掛け率!R1005%,-入力!$C$16),IF(入力!$C$17=3,ROUND(地区標準卸価格!R1005*ユーザ別掛け率!R1005%,-入力!$C$16),""))),地区標準卸価格!R1005))</f>
        <v>66700</v>
      </c>
      <c r="S1005" s="883" t="str">
        <f>IF(地区標準卸価格!S1005="","",IF(ISNUMBER(地区標準卸価格!S1005),IF(入力!$C$17=1,ROUNDDOWN(地区標準卸価格!S1005*ユーザ別掛け率!S1005%,-入力!$C$16),IF(入力!$C$17=2,ROUNDUP(地区標準卸価格!S1005*ユーザ別掛け率!S1005%,-入力!$C$16),IF(入力!$C$17=3,ROUND(地区標準卸価格!S1005*ユーザ別掛け率!S1005%,-入力!$C$16),""))),地区標準卸価格!S1005))</f>
        <v/>
      </c>
      <c r="T1005" s="883" t="str">
        <f>IF(地区標準卸価格!T1005="","",IF(ISNUMBER(地区標準卸価格!T1005),IF(入力!$C$17=1,ROUNDDOWN(地区標準卸価格!T1005*ユーザ別掛け率!T1005%,-入力!$C$16),IF(入力!$C$17=2,ROUNDUP(地区標準卸価格!T1005*ユーザ別掛け率!T1005%,-入力!$C$16),IF(入力!$C$17=3,ROUND(地区標準卸価格!T1005*ユーザ別掛け率!T1005%,-入力!$C$16),""))),地区標準卸価格!T1005))</f>
        <v/>
      </c>
      <c r="U1005" s="884" t="str">
        <f>IF(地区標準卸価格!U1005="","",IF(ISNUMBER(地区標準卸価格!U1005),IF(入力!$C$17=1,ROUNDDOWN(地区標準卸価格!U1005*ユーザ別掛け率!U1005%,-入力!$C$16),IF(入力!$C$17=2,ROUNDUP(地区標準卸価格!U1005*ユーザ別掛け率!U1005%,-入力!$C$16),IF(入力!$C$17=3,ROUND(地区標準卸価格!U1005*ユーザ別掛け率!U1005%,-入力!$C$16),""))),地区標準卸価格!U1005))</f>
        <v/>
      </c>
      <c r="V1005" s="83"/>
      <c r="W1005" s="265"/>
      <c r="X1005" s="4"/>
    </row>
    <row r="1006" spans="2:24" ht="23.1" customHeight="1">
      <c r="B1006" s="746" t="s">
        <v>1162</v>
      </c>
      <c r="C1006" s="747"/>
      <c r="D1006" s="747"/>
      <c r="E1006" s="747"/>
      <c r="F1006" s="747"/>
      <c r="G1006" s="747"/>
      <c r="H1006" s="879" t="s">
        <v>181</v>
      </c>
      <c r="I1006" s="880"/>
      <c r="J1006" s="880"/>
      <c r="K1006" s="880"/>
      <c r="L1006" s="881"/>
      <c r="M1006" s="746" t="s">
        <v>254</v>
      </c>
      <c r="N1006" s="747"/>
      <c r="O1006" s="747"/>
      <c r="P1006" s="747"/>
      <c r="Q1006" s="748"/>
      <c r="R1006" s="882">
        <f>IF(地区標準卸価格!R1006="","",IF(ISNUMBER(地区標準卸価格!R1006),IF(入力!$C$17=1,ROUNDDOWN(地区標準卸価格!R1006*ユーザ別掛け率!R1006%,-入力!$C$16),IF(入力!$C$17=2,ROUNDUP(地区標準卸価格!R1006*ユーザ別掛け率!R1006%,-入力!$C$16),IF(入力!$C$17=3,ROUND(地区標準卸価格!R1006*ユーザ別掛け率!R1006%,-入力!$C$16),""))),地区標準卸価格!R1006))</f>
        <v>23400</v>
      </c>
      <c r="S1006" s="883" t="str">
        <f>IF(地区標準卸価格!S1006="","",IF(ISNUMBER(地区標準卸価格!S1006),IF(入力!$C$17=1,ROUNDDOWN(地区標準卸価格!S1006*ユーザ別掛け率!S1006%,-入力!$C$16),IF(入力!$C$17=2,ROUNDUP(地区標準卸価格!S1006*ユーザ別掛け率!S1006%,-入力!$C$16),IF(入力!$C$17=3,ROUND(地区標準卸価格!S1006*ユーザ別掛け率!S1006%,-入力!$C$16),""))),地区標準卸価格!S1006))</f>
        <v/>
      </c>
      <c r="T1006" s="883" t="str">
        <f>IF(地区標準卸価格!T1006="","",IF(ISNUMBER(地区標準卸価格!T1006),IF(入力!$C$17=1,ROUNDDOWN(地区標準卸価格!T1006*ユーザ別掛け率!T1006%,-入力!$C$16),IF(入力!$C$17=2,ROUNDUP(地区標準卸価格!T1006*ユーザ別掛け率!T1006%,-入力!$C$16),IF(入力!$C$17=3,ROUND(地区標準卸価格!T1006*ユーザ別掛け率!T1006%,-入力!$C$16),""))),地区標準卸価格!T1006))</f>
        <v/>
      </c>
      <c r="U1006" s="884" t="str">
        <f>IF(地区標準卸価格!U1006="","",IF(ISNUMBER(地区標準卸価格!U1006),IF(入力!$C$17=1,ROUNDDOWN(地区標準卸価格!U1006*ユーザ別掛け率!U1006%,-入力!$C$16),IF(入力!$C$17=2,ROUNDUP(地区標準卸価格!U1006*ユーザ別掛け率!U1006%,-入力!$C$16),IF(入力!$C$17=3,ROUND(地区標準卸価格!U1006*ユーザ別掛け率!U1006%,-入力!$C$16),""))),地区標準卸価格!U1006))</f>
        <v/>
      </c>
      <c r="V1006" s="83"/>
      <c r="W1006" s="265"/>
      <c r="X1006" s="4"/>
    </row>
    <row r="1007" spans="2:24" ht="23.1" customHeight="1">
      <c r="B1007" s="746" t="s">
        <v>1163</v>
      </c>
      <c r="C1007" s="747"/>
      <c r="D1007" s="747"/>
      <c r="E1007" s="747"/>
      <c r="F1007" s="747"/>
      <c r="G1007" s="747"/>
      <c r="H1007" s="879" t="s">
        <v>677</v>
      </c>
      <c r="I1007" s="880"/>
      <c r="J1007" s="880"/>
      <c r="K1007" s="880"/>
      <c r="L1007" s="881"/>
      <c r="M1007" s="746" t="s">
        <v>603</v>
      </c>
      <c r="N1007" s="747"/>
      <c r="O1007" s="747"/>
      <c r="P1007" s="747"/>
      <c r="Q1007" s="748"/>
      <c r="R1007" s="882">
        <f>IF(地区標準卸価格!R1007="","",IF(ISNUMBER(地区標準卸価格!R1007),IF(入力!$C$17=1,ROUNDDOWN(地区標準卸価格!R1007*ユーザ別掛け率!R1007%,-入力!$C$16),IF(入力!$C$17=2,ROUNDUP(地区標準卸価格!R1007*ユーザ別掛け率!R1007%,-入力!$C$16),IF(入力!$C$17=3,ROUND(地区標準卸価格!R1007*ユーザ別掛け率!R1007%,-入力!$C$16),""))),地区標準卸価格!R1007))</f>
        <v>28000</v>
      </c>
      <c r="S1007" s="883" t="str">
        <f>IF(地区標準卸価格!S1007="","",IF(ISNUMBER(地区標準卸価格!S1007),IF(入力!$C$17=1,ROUNDDOWN(地区標準卸価格!S1007*ユーザ別掛け率!S1007%,-入力!$C$16),IF(入力!$C$17=2,ROUNDUP(地区標準卸価格!S1007*ユーザ別掛け率!S1007%,-入力!$C$16),IF(入力!$C$17=3,ROUND(地区標準卸価格!S1007*ユーザ別掛け率!S1007%,-入力!$C$16),""))),地区標準卸価格!S1007))</f>
        <v/>
      </c>
      <c r="T1007" s="883" t="str">
        <f>IF(地区標準卸価格!T1007="","",IF(ISNUMBER(地区標準卸価格!T1007),IF(入力!$C$17=1,ROUNDDOWN(地区標準卸価格!T1007*ユーザ別掛け率!T1007%,-入力!$C$16),IF(入力!$C$17=2,ROUNDUP(地区標準卸価格!T1007*ユーザ別掛け率!T1007%,-入力!$C$16),IF(入力!$C$17=3,ROUND(地区標準卸価格!T1007*ユーザ別掛け率!T1007%,-入力!$C$16),""))),地区標準卸価格!T1007))</f>
        <v/>
      </c>
      <c r="U1007" s="884" t="str">
        <f>IF(地区標準卸価格!U1007="","",IF(ISNUMBER(地区標準卸価格!U1007),IF(入力!$C$17=1,ROUNDDOWN(地区標準卸価格!U1007*ユーザ別掛け率!U1007%,-入力!$C$16),IF(入力!$C$17=2,ROUNDUP(地区標準卸価格!U1007*ユーザ別掛け率!U1007%,-入力!$C$16),IF(入力!$C$17=3,ROUND(地区標準卸価格!U1007*ユーザ別掛け率!U1007%,-入力!$C$16),""))),地区標準卸価格!U1007))</f>
        <v/>
      </c>
      <c r="V1007" s="83"/>
      <c r="W1007" s="265"/>
      <c r="X1007" s="4"/>
    </row>
    <row r="1008" spans="2:24" ht="23.1" customHeight="1">
      <c r="B1008" s="746" t="s">
        <v>1164</v>
      </c>
      <c r="C1008" s="747"/>
      <c r="D1008" s="747"/>
      <c r="E1008" s="747"/>
      <c r="F1008" s="747"/>
      <c r="G1008" s="747"/>
      <c r="H1008" s="879" t="s">
        <v>432</v>
      </c>
      <c r="I1008" s="880"/>
      <c r="J1008" s="880"/>
      <c r="K1008" s="880"/>
      <c r="L1008" s="881"/>
      <c r="M1008" s="746" t="s">
        <v>323</v>
      </c>
      <c r="N1008" s="747"/>
      <c r="O1008" s="747"/>
      <c r="P1008" s="747"/>
      <c r="Q1008" s="748"/>
      <c r="R1008" s="882">
        <f>IF(地区標準卸価格!R1008="","",IF(ISNUMBER(地区標準卸価格!R1008),IF(入力!$C$17=1,ROUNDDOWN(地区標準卸価格!R1008*ユーザ別掛け率!R1008%,-入力!$C$16),IF(入力!$C$17=2,ROUNDUP(地区標準卸価格!R1008*ユーザ別掛け率!R1008%,-入力!$C$16),IF(入力!$C$17=3,ROUND(地区標準卸価格!R1008*ユーザ別掛け率!R1008%,-入力!$C$16),""))),地区標準卸価格!R1008))</f>
        <v>48800</v>
      </c>
      <c r="S1008" s="883" t="str">
        <f>IF(地区標準卸価格!S1008="","",IF(ISNUMBER(地区標準卸価格!S1008),IF(入力!$C$17=1,ROUNDDOWN(地区標準卸価格!S1008*ユーザ別掛け率!S1008%,-入力!$C$16),IF(入力!$C$17=2,ROUNDUP(地区標準卸価格!S1008*ユーザ別掛け率!S1008%,-入力!$C$16),IF(入力!$C$17=3,ROUND(地区標準卸価格!S1008*ユーザ別掛け率!S1008%,-入力!$C$16),""))),地区標準卸価格!S1008))</f>
        <v/>
      </c>
      <c r="T1008" s="883" t="str">
        <f>IF(地区標準卸価格!T1008="","",IF(ISNUMBER(地区標準卸価格!T1008),IF(入力!$C$17=1,ROUNDDOWN(地区標準卸価格!T1008*ユーザ別掛け率!T1008%,-入力!$C$16),IF(入力!$C$17=2,ROUNDUP(地区標準卸価格!T1008*ユーザ別掛け率!T1008%,-入力!$C$16),IF(入力!$C$17=3,ROUND(地区標準卸価格!T1008*ユーザ別掛け率!T1008%,-入力!$C$16),""))),地区標準卸価格!T1008))</f>
        <v/>
      </c>
      <c r="U1008" s="884" t="str">
        <f>IF(地区標準卸価格!U1008="","",IF(ISNUMBER(地区標準卸価格!U1008),IF(入力!$C$17=1,ROUNDDOWN(地区標準卸価格!U1008*ユーザ別掛け率!U1008%,-入力!$C$16),IF(入力!$C$17=2,ROUNDUP(地区標準卸価格!U1008*ユーザ別掛け率!U1008%,-入力!$C$16),IF(入力!$C$17=3,ROUND(地区標準卸価格!U1008*ユーザ別掛け率!U1008%,-入力!$C$16),""))),地区標準卸価格!U1008))</f>
        <v/>
      </c>
      <c r="V1008" s="83"/>
      <c r="W1008" s="265"/>
      <c r="X1008" s="4"/>
    </row>
    <row r="1009" spans="2:24" ht="23.1" customHeight="1">
      <c r="B1009" s="746" t="s">
        <v>1165</v>
      </c>
      <c r="C1009" s="747"/>
      <c r="D1009" s="747"/>
      <c r="E1009" s="747"/>
      <c r="F1009" s="747"/>
      <c r="G1009" s="747"/>
      <c r="H1009" s="806" t="s">
        <v>558</v>
      </c>
      <c r="I1009" s="807"/>
      <c r="J1009" s="807"/>
      <c r="K1009" s="807"/>
      <c r="L1009" s="808"/>
      <c r="M1009" s="746" t="s">
        <v>545</v>
      </c>
      <c r="N1009" s="747"/>
      <c r="O1009" s="747"/>
      <c r="P1009" s="747"/>
      <c r="Q1009" s="748"/>
      <c r="R1009" s="845">
        <f>IF(地区標準卸価格!R1009="","",IF(ISNUMBER(地区標準卸価格!R1009),IF(入力!$C$17=1,ROUNDDOWN(地区標準卸価格!R1009*ユーザ別掛け率!R1009%,-入力!$C$16),IF(入力!$C$17=2,ROUNDUP(地区標準卸価格!R1009*ユーザ別掛け率!R1009%,-入力!$C$16),IF(入力!$C$17=3,ROUND(地区標準卸価格!R1009*ユーザ別掛け率!R1009%,-入力!$C$16),""))),地区標準卸価格!R1009))</f>
        <v>38500</v>
      </c>
      <c r="S1009" s="846" t="str">
        <f>IF(地区標準卸価格!S1009="","",IF(ISNUMBER(地区標準卸価格!S1009),IF(入力!$C$17=1,ROUNDDOWN(地区標準卸価格!S1009*ユーザ別掛け率!S1009%,-入力!$C$16),IF(入力!$C$17=2,ROUNDUP(地区標準卸価格!S1009*ユーザ別掛け率!S1009%,-入力!$C$16),IF(入力!$C$17=3,ROUND(地区標準卸価格!S1009*ユーザ別掛け率!S1009%,-入力!$C$16),""))),地区標準卸価格!S1009))</f>
        <v/>
      </c>
      <c r="T1009" s="846" t="str">
        <f>IF(地区標準卸価格!T1009="","",IF(ISNUMBER(地区標準卸価格!T1009),IF(入力!$C$17=1,ROUNDDOWN(地区標準卸価格!T1009*ユーザ別掛け率!T1009%,-入力!$C$16),IF(入力!$C$17=2,ROUNDUP(地区標準卸価格!T1009*ユーザ別掛け率!T1009%,-入力!$C$16),IF(入力!$C$17=3,ROUND(地区標準卸価格!T1009*ユーザ別掛け率!T1009%,-入力!$C$16),""))),地区標準卸価格!T1009))</f>
        <v/>
      </c>
      <c r="U1009" s="847" t="str">
        <f>IF(地区標準卸価格!U1009="","",IF(ISNUMBER(地区標準卸価格!U1009),IF(入力!$C$17=1,ROUNDDOWN(地区標準卸価格!U1009*ユーザ別掛け率!U1009%,-入力!$C$16),IF(入力!$C$17=2,ROUNDUP(地区標準卸価格!U1009*ユーザ別掛け率!U1009%,-入力!$C$16),IF(入力!$C$17=3,ROUND(地区標準卸価格!U1009*ユーザ別掛け率!U1009%,-入力!$C$16),""))),地区標準卸価格!U1009))</f>
        <v/>
      </c>
      <c r="V1009" s="83"/>
      <c r="W1009" s="265"/>
      <c r="X1009" s="4"/>
    </row>
    <row r="1010" spans="2:24" ht="23.1" customHeight="1">
      <c r="B1010" s="746" t="s">
        <v>597</v>
      </c>
      <c r="C1010" s="747"/>
      <c r="D1010" s="747"/>
      <c r="E1010" s="747"/>
      <c r="F1010" s="747"/>
      <c r="G1010" s="748"/>
      <c r="H1010" s="810" t="s">
        <v>1184</v>
      </c>
      <c r="I1010" s="811"/>
      <c r="J1010" s="811"/>
      <c r="K1010" s="811"/>
      <c r="L1010" s="812"/>
      <c r="M1010" s="810" t="s">
        <v>2144</v>
      </c>
      <c r="N1010" s="811"/>
      <c r="O1010" s="811"/>
      <c r="P1010" s="811"/>
      <c r="Q1010" s="812"/>
      <c r="R1010" s="833">
        <f>IF(地区標準卸価格!R1010="","",IF(ISNUMBER(地区標準卸価格!R1010),IF(入力!$C$17=1,ROUNDDOWN(地区標準卸価格!R1010*ユーザ別掛け率!R1010%,-入力!$C$16),IF(入力!$C$17=2,ROUNDUP(地区標準卸価格!R1010*ユーザ別掛け率!R1010%,-入力!$C$16),IF(入力!$C$17=3,ROUND(地区標準卸価格!R1010*ユーザ別掛け率!R1010%,-入力!$C$16),""))),地区標準卸価格!R1010))</f>
        <v>19000</v>
      </c>
      <c r="S1010" s="834" t="str">
        <f>IF(地区標準卸価格!S1010="","",IF(ISNUMBER(地区標準卸価格!S1010),IF(入力!$C$17=1,ROUNDDOWN(地区標準卸価格!S1010*ユーザ別掛け率!S1010%,-入力!$C$16),IF(入力!$C$17=2,ROUNDUP(地区標準卸価格!S1010*ユーザ別掛け率!S1010%,-入力!$C$16),IF(入力!$C$17=3,ROUND(地区標準卸価格!S1010*ユーザ別掛け率!S1010%,-入力!$C$16),""))),地区標準卸価格!S1010))</f>
        <v/>
      </c>
      <c r="T1010" s="834" t="str">
        <f>IF(地区標準卸価格!T1010="","",IF(ISNUMBER(地区標準卸価格!T1010),IF(入力!$C$17=1,ROUNDDOWN(地区標準卸価格!T1010*ユーザ別掛け率!T1010%,-入力!$C$16),IF(入力!$C$17=2,ROUNDUP(地区標準卸価格!T1010*ユーザ別掛け率!T1010%,-入力!$C$16),IF(入力!$C$17=3,ROUND(地区標準卸価格!T1010*ユーザ別掛け率!T1010%,-入力!$C$16),""))),地区標準卸価格!T1010))</f>
        <v/>
      </c>
      <c r="U1010" s="835" t="str">
        <f>IF(地区標準卸価格!U1010="","",IF(ISNUMBER(地区標準卸価格!U1010),IF(入力!$C$17=1,ROUNDDOWN(地区標準卸価格!U1010*ユーザ別掛け率!U1010%,-入力!$C$16),IF(入力!$C$17=2,ROUNDUP(地区標準卸価格!U1010*ユーザ別掛け率!U1010%,-入力!$C$16),IF(入力!$C$17=3,ROUND(地区標準卸価格!U1010*ユーザ別掛け率!U1010%,-入力!$C$16),""))),地区標準卸価格!U1010))</f>
        <v/>
      </c>
      <c r="V1010" s="83"/>
      <c r="W1010" s="265"/>
      <c r="X1010" s="4"/>
    </row>
    <row r="1011" spans="2:24" ht="23.1" customHeight="1">
      <c r="B1011" s="746"/>
      <c r="C1011" s="747"/>
      <c r="D1011" s="747"/>
      <c r="E1011" s="747"/>
      <c r="F1011" s="747"/>
      <c r="G1011" s="748"/>
      <c r="H1011" s="766" t="s">
        <v>1185</v>
      </c>
      <c r="I1011" s="767"/>
      <c r="J1011" s="767"/>
      <c r="K1011" s="767"/>
      <c r="L1011" s="768"/>
      <c r="M1011" s="766"/>
      <c r="N1011" s="767"/>
      <c r="O1011" s="767"/>
      <c r="P1011" s="767"/>
      <c r="Q1011" s="768"/>
      <c r="R1011" s="827">
        <f>IF(地区標準卸価格!R1011="","",IF(ISNUMBER(地区標準卸価格!R1011),IF(入力!$C$17=1,ROUNDDOWN(地区標準卸価格!R1011*ユーザ別掛け率!R1011%,-入力!$C$16),IF(入力!$C$17=2,ROUNDUP(地区標準卸価格!R1011*ユーザ別掛け率!R1011%,-入力!$C$16),IF(入力!$C$17=3,ROUND(地区標準卸価格!R1011*ユーザ別掛け率!R1011%,-入力!$C$16),""))),地区標準卸価格!R1011))</f>
        <v>18400</v>
      </c>
      <c r="S1011" s="828" t="str">
        <f>IF(地区標準卸価格!S1011="","",IF(ISNUMBER(地区標準卸価格!S1011),IF(入力!$C$17=1,ROUNDDOWN(地区標準卸価格!S1011*ユーザ別掛け率!S1011%,-入力!$C$16),IF(入力!$C$17=2,ROUNDUP(地区標準卸価格!S1011*ユーザ別掛け率!S1011%,-入力!$C$16),IF(入力!$C$17=3,ROUND(地区標準卸価格!S1011*ユーザ別掛け率!S1011%,-入力!$C$16),""))),地区標準卸価格!S1011))</f>
        <v/>
      </c>
      <c r="T1011" s="828" t="str">
        <f>IF(地区標準卸価格!T1011="","",IF(ISNUMBER(地区標準卸価格!T1011),IF(入力!$C$17=1,ROUNDDOWN(地区標準卸価格!T1011*ユーザ別掛け率!T1011%,-入力!$C$16),IF(入力!$C$17=2,ROUNDUP(地区標準卸価格!T1011*ユーザ別掛け率!T1011%,-入力!$C$16),IF(入力!$C$17=3,ROUND(地区標準卸価格!T1011*ユーザ別掛け率!T1011%,-入力!$C$16),""))),地区標準卸価格!T1011))</f>
        <v/>
      </c>
      <c r="U1011" s="829" t="str">
        <f>IF(地区標準卸価格!U1011="","",IF(ISNUMBER(地区標準卸価格!U1011),IF(入力!$C$17=1,ROUNDDOWN(地区標準卸価格!U1011*ユーザ別掛け率!U1011%,-入力!$C$16),IF(入力!$C$17=2,ROUNDUP(地区標準卸価格!U1011*ユーザ別掛け率!U1011%,-入力!$C$16),IF(入力!$C$17=3,ROUND(地区標準卸価格!U1011*ユーザ別掛け率!U1011%,-入力!$C$16),""))),地区標準卸価格!U1011))</f>
        <v/>
      </c>
      <c r="V1011" s="83"/>
      <c r="W1011" s="265"/>
      <c r="X1011" s="4"/>
    </row>
    <row r="1012" spans="2:24" ht="23.1" customHeight="1">
      <c r="B1012" s="746" t="s">
        <v>958</v>
      </c>
      <c r="C1012" s="747"/>
      <c r="D1012" s="747"/>
      <c r="E1012" s="747"/>
      <c r="F1012" s="747"/>
      <c r="G1012" s="748"/>
      <c r="H1012" s="810" t="s">
        <v>562</v>
      </c>
      <c r="I1012" s="811"/>
      <c r="J1012" s="811"/>
      <c r="K1012" s="811"/>
      <c r="L1012" s="812"/>
      <c r="M1012" s="810" t="s">
        <v>1056</v>
      </c>
      <c r="N1012" s="811"/>
      <c r="O1012" s="811"/>
      <c r="P1012" s="811"/>
      <c r="Q1012" s="812"/>
      <c r="R1012" s="833">
        <f>IF(地区標準卸価格!R1012="","",IF(ISNUMBER(地区標準卸価格!R1012),IF(入力!$C$17=1,ROUNDDOWN(地区標準卸価格!R1012*ユーザ別掛け率!R1012%,-入力!$C$16),IF(入力!$C$17=2,ROUNDUP(地区標準卸価格!R1012*ユーザ別掛け率!R1012%,-入力!$C$16),IF(入力!$C$17=3,ROUND(地区標準卸価格!R1012*ユーザ別掛け率!R1012%,-入力!$C$16),""))),地区標準卸価格!R1012))</f>
        <v>47400</v>
      </c>
      <c r="S1012" s="834" t="str">
        <f>IF(地区標準卸価格!S1012="","",IF(ISNUMBER(地区標準卸価格!S1012),IF(入力!$C$17=1,ROUNDDOWN(地区標準卸価格!S1012*ユーザ別掛け率!S1012%,-入力!$C$16),IF(入力!$C$17=2,ROUNDUP(地区標準卸価格!S1012*ユーザ別掛け率!S1012%,-入力!$C$16),IF(入力!$C$17=3,ROUND(地区標準卸価格!S1012*ユーザ別掛け率!S1012%,-入力!$C$16),""))),地区標準卸価格!S1012))</f>
        <v/>
      </c>
      <c r="T1012" s="834" t="str">
        <f>IF(地区標準卸価格!T1012="","",IF(ISNUMBER(地区標準卸価格!T1012),IF(入力!$C$17=1,ROUNDDOWN(地区標準卸価格!T1012*ユーザ別掛け率!T1012%,-入力!$C$16),IF(入力!$C$17=2,ROUNDUP(地区標準卸価格!T1012*ユーザ別掛け率!T1012%,-入力!$C$16),IF(入力!$C$17=3,ROUND(地区標準卸価格!T1012*ユーザ別掛け率!T1012%,-入力!$C$16),""))),地区標準卸価格!T1012))</f>
        <v/>
      </c>
      <c r="U1012" s="835" t="str">
        <f>IF(地区標準卸価格!U1012="","",IF(ISNUMBER(地区標準卸価格!U1012),IF(入力!$C$17=1,ROUNDDOWN(地区標準卸価格!U1012*ユーザ別掛け率!U1012%,-入力!$C$16),IF(入力!$C$17=2,ROUNDUP(地区標準卸価格!U1012*ユーザ別掛け率!U1012%,-入力!$C$16),IF(入力!$C$17=3,ROUND(地区標準卸価格!U1012*ユーザ別掛け率!U1012%,-入力!$C$16),""))),地区標準卸価格!U1012))</f>
        <v/>
      </c>
      <c r="V1012" s="83"/>
      <c r="W1012" s="265"/>
      <c r="X1012" s="4"/>
    </row>
    <row r="1013" spans="2:24" ht="23.1" customHeight="1">
      <c r="B1013" s="746"/>
      <c r="C1013" s="747"/>
      <c r="D1013" s="747"/>
      <c r="E1013" s="747"/>
      <c r="F1013" s="747"/>
      <c r="G1013" s="748"/>
      <c r="H1013" s="806" t="s">
        <v>586</v>
      </c>
      <c r="I1013" s="807"/>
      <c r="J1013" s="807"/>
      <c r="K1013" s="807"/>
      <c r="L1013" s="808"/>
      <c r="M1013" s="806" t="s">
        <v>1056</v>
      </c>
      <c r="N1013" s="807"/>
      <c r="O1013" s="807"/>
      <c r="P1013" s="807"/>
      <c r="Q1013" s="808"/>
      <c r="R1013" s="845">
        <f>IF(地区標準卸価格!R1013="","",IF(ISNUMBER(地区標準卸価格!R1013),IF(入力!$C$17=1,ROUNDDOWN(地区標準卸価格!R1013*ユーザ別掛け率!R1013%,-入力!$C$16),IF(入力!$C$17=2,ROUNDUP(地区標準卸価格!R1013*ユーザ別掛け率!R1013%,-入力!$C$16),IF(入力!$C$17=3,ROUND(地区標準卸価格!R1013*ユーザ別掛け率!R1013%,-入力!$C$16),""))),地区標準卸価格!R1013))</f>
        <v>41400</v>
      </c>
      <c r="S1013" s="846" t="str">
        <f>IF(地区標準卸価格!S1013="","",IF(ISNUMBER(地区標準卸価格!S1013),IF(入力!$C$17=1,ROUNDDOWN(地区標準卸価格!S1013*ユーザ別掛け率!S1013%,-入力!$C$16),IF(入力!$C$17=2,ROUNDUP(地区標準卸価格!S1013*ユーザ別掛け率!S1013%,-入力!$C$16),IF(入力!$C$17=3,ROUND(地区標準卸価格!S1013*ユーザ別掛け率!S1013%,-入力!$C$16),""))),地区標準卸価格!S1013))</f>
        <v/>
      </c>
      <c r="T1013" s="846" t="str">
        <f>IF(地区標準卸価格!T1013="","",IF(ISNUMBER(地区標準卸価格!T1013),IF(入力!$C$17=1,ROUNDDOWN(地区標準卸価格!T1013*ユーザ別掛け率!T1013%,-入力!$C$16),IF(入力!$C$17=2,ROUNDUP(地区標準卸価格!T1013*ユーザ別掛け率!T1013%,-入力!$C$16),IF(入力!$C$17=3,ROUND(地区標準卸価格!T1013*ユーザ別掛け率!T1013%,-入力!$C$16),""))),地区標準卸価格!T1013))</f>
        <v/>
      </c>
      <c r="U1013" s="847" t="str">
        <f>IF(地区標準卸価格!U1013="","",IF(ISNUMBER(地区標準卸価格!U1013),IF(入力!$C$17=1,ROUNDDOWN(地区標準卸価格!U1013*ユーザ別掛け率!U1013%,-入力!$C$16),IF(入力!$C$17=2,ROUNDUP(地区標準卸価格!U1013*ユーザ別掛け率!U1013%,-入力!$C$16),IF(入力!$C$17=3,ROUND(地区標準卸価格!U1013*ユーザ別掛け率!U1013%,-入力!$C$16),""))),地区標準卸価格!U1013))</f>
        <v/>
      </c>
      <c r="V1013" s="83"/>
      <c r="W1013" s="265"/>
      <c r="X1013" s="4"/>
    </row>
    <row r="1014" spans="2:24" ht="23.1" customHeight="1">
      <c r="B1014" s="746" t="s">
        <v>1166</v>
      </c>
      <c r="C1014" s="747"/>
      <c r="D1014" s="747"/>
      <c r="E1014" s="747"/>
      <c r="F1014" s="747"/>
      <c r="G1014" s="748"/>
      <c r="H1014" s="806" t="s">
        <v>411</v>
      </c>
      <c r="I1014" s="807"/>
      <c r="J1014" s="807"/>
      <c r="K1014" s="807"/>
      <c r="L1014" s="808"/>
      <c r="M1014" s="746" t="s">
        <v>605</v>
      </c>
      <c r="N1014" s="747"/>
      <c r="O1014" s="747"/>
      <c r="P1014" s="747"/>
      <c r="Q1014" s="748"/>
      <c r="R1014" s="845" t="str">
        <f>IF(地区標準卸価格!R1014="","",IF(ISNUMBER(地区標準卸価格!R1014),IF(入力!$C$17=1,ROUNDDOWN(地区標準卸価格!R1014*ユーザ別掛け率!R1014%,-入力!$C$16),IF(入力!$C$17=2,ROUNDUP(地区標準卸価格!R1014*ユーザ別掛け率!R1014%,-入力!$C$16),IF(入力!$C$17=3,ROUND(地区標準卸価格!R1014*ユーザ別掛け率!R1014%,-入力!$C$16),""))),地区標準卸価格!R1014))</f>
        <v>卸価格設定なし</v>
      </c>
      <c r="S1014" s="846" t="str">
        <f>IF(地区標準卸価格!S1014="","",IF(ISNUMBER(地区標準卸価格!S1014),IF(入力!$C$17=1,ROUNDDOWN(地区標準卸価格!S1014*ユーザ別掛け率!S1014%,-入力!$C$16),IF(入力!$C$17=2,ROUNDUP(地区標準卸価格!S1014*ユーザ別掛け率!S1014%,-入力!$C$16),IF(入力!$C$17=3,ROUND(地区標準卸価格!S1014*ユーザ別掛け率!S1014%,-入力!$C$16),""))),地区標準卸価格!S1014))</f>
        <v/>
      </c>
      <c r="T1014" s="846" t="str">
        <f>IF(地区標準卸価格!T1014="","",IF(ISNUMBER(地区標準卸価格!T1014),IF(入力!$C$17=1,ROUNDDOWN(地区標準卸価格!T1014*ユーザ別掛け率!T1014%,-入力!$C$16),IF(入力!$C$17=2,ROUNDUP(地区標準卸価格!T1014*ユーザ別掛け率!T1014%,-入力!$C$16),IF(入力!$C$17=3,ROUND(地区標準卸価格!T1014*ユーザ別掛け率!T1014%,-入力!$C$16),""))),地区標準卸価格!T1014))</f>
        <v/>
      </c>
      <c r="U1014" s="847" t="str">
        <f>IF(地区標準卸価格!U1014="","",IF(ISNUMBER(地区標準卸価格!U1014),IF(入力!$C$17=1,ROUNDDOWN(地区標準卸価格!U1014*ユーザ別掛け率!U1014%,-入力!$C$16),IF(入力!$C$17=2,ROUNDUP(地区標準卸価格!U1014*ユーザ別掛け率!U1014%,-入力!$C$16),IF(入力!$C$17=3,ROUND(地区標準卸価格!U1014*ユーザ別掛け率!U1014%,-入力!$C$16),""))),地区標準卸価格!U1014))</f>
        <v/>
      </c>
      <c r="V1014" s="83"/>
      <c r="W1014" s="265"/>
      <c r="X1014" s="4"/>
    </row>
    <row r="1015" spans="2:24" ht="23.1" customHeight="1">
      <c r="B1015" s="746" t="s">
        <v>1167</v>
      </c>
      <c r="C1015" s="747"/>
      <c r="D1015" s="747"/>
      <c r="E1015" s="747"/>
      <c r="F1015" s="747"/>
      <c r="G1015" s="748"/>
      <c r="H1015" s="806" t="s">
        <v>1385</v>
      </c>
      <c r="I1015" s="807"/>
      <c r="J1015" s="807"/>
      <c r="K1015" s="807"/>
      <c r="L1015" s="808"/>
      <c r="M1015" s="746" t="s">
        <v>255</v>
      </c>
      <c r="N1015" s="747"/>
      <c r="O1015" s="747"/>
      <c r="P1015" s="747"/>
      <c r="Q1015" s="748"/>
      <c r="R1015" s="845">
        <f>IF(地区標準卸価格!R1015="","",IF(ISNUMBER(地区標準卸価格!R1015),IF(入力!$C$17=1,ROUNDDOWN(地区標準卸価格!R1015*ユーザ別掛け率!R1015%,-入力!$C$16),IF(入力!$C$17=2,ROUNDUP(地区標準卸価格!R1015*ユーザ別掛け率!R1015%,-入力!$C$16),IF(入力!$C$17=3,ROUND(地区標準卸価格!R1015*ユーザ別掛け率!R1015%,-入力!$C$16),""))),地区標準卸価格!R1015))</f>
        <v>36700</v>
      </c>
      <c r="S1015" s="846" t="str">
        <f>IF(地区標準卸価格!S1015="","",IF(ISNUMBER(地区標準卸価格!S1015),IF(入力!$C$17=1,ROUNDDOWN(地区標準卸価格!S1015*ユーザ別掛け率!S1015%,-入力!$C$16),IF(入力!$C$17=2,ROUNDUP(地区標準卸価格!S1015*ユーザ別掛け率!S1015%,-入力!$C$16),IF(入力!$C$17=3,ROUND(地区標準卸価格!S1015*ユーザ別掛け率!S1015%,-入力!$C$16),""))),地区標準卸価格!S1015))</f>
        <v/>
      </c>
      <c r="T1015" s="846" t="str">
        <f>IF(地区標準卸価格!T1015="","",IF(ISNUMBER(地区標準卸価格!T1015),IF(入力!$C$17=1,ROUNDDOWN(地区標準卸価格!T1015*ユーザ別掛け率!T1015%,-入力!$C$16),IF(入力!$C$17=2,ROUNDUP(地区標準卸価格!T1015*ユーザ別掛け率!T1015%,-入力!$C$16),IF(入力!$C$17=3,ROUND(地区標準卸価格!T1015*ユーザ別掛け率!T1015%,-入力!$C$16),""))),地区標準卸価格!T1015))</f>
        <v/>
      </c>
      <c r="U1015" s="847" t="str">
        <f>IF(地区標準卸価格!U1015="","",IF(ISNUMBER(地区標準卸価格!U1015),IF(入力!$C$17=1,ROUNDDOWN(地区標準卸価格!U1015*ユーザ別掛け率!U1015%,-入力!$C$16),IF(入力!$C$17=2,ROUNDUP(地区標準卸価格!U1015*ユーザ別掛け率!U1015%,-入力!$C$16),IF(入力!$C$17=3,ROUND(地区標準卸価格!U1015*ユーザ別掛け率!U1015%,-入力!$C$16),""))),地区標準卸価格!U1015))</f>
        <v/>
      </c>
      <c r="V1015" s="83"/>
      <c r="W1015" s="265"/>
      <c r="X1015" s="4"/>
    </row>
    <row r="1016" spans="2:24" ht="23.1" customHeight="1">
      <c r="B1016" s="746" t="s">
        <v>1357</v>
      </c>
      <c r="C1016" s="747"/>
      <c r="D1016" s="747"/>
      <c r="E1016" s="747"/>
      <c r="F1016" s="747"/>
      <c r="G1016" s="748"/>
      <c r="H1016" s="810" t="s">
        <v>1189</v>
      </c>
      <c r="I1016" s="811"/>
      <c r="J1016" s="811"/>
      <c r="K1016" s="811"/>
      <c r="L1016" s="812"/>
      <c r="M1016" s="810" t="s">
        <v>1362</v>
      </c>
      <c r="N1016" s="811"/>
      <c r="O1016" s="811"/>
      <c r="P1016" s="811"/>
      <c r="Q1016" s="812"/>
      <c r="R1016" s="833">
        <f>IF(地区標準卸価格!R1016="","",IF(ISNUMBER(地区標準卸価格!R1016),IF(入力!$C$17=1,ROUNDDOWN(地区標準卸価格!R1016*ユーザ別掛け率!R1016%,-入力!$C$16),IF(入力!$C$17=2,ROUNDUP(地区標準卸価格!R1016*ユーザ別掛け率!R1016%,-入力!$C$16),IF(入力!$C$17=3,ROUND(地区標準卸価格!R1016*ユーザ別掛け率!R1016%,-入力!$C$16),""))),地区標準卸価格!R1016))</f>
        <v>53300</v>
      </c>
      <c r="S1016" s="834" t="str">
        <f>IF(地区標準卸価格!S1016="","",IF(ISNUMBER(地区標準卸価格!S1016),IF(入力!$C$17=1,ROUNDDOWN(地区標準卸価格!S1016*ユーザ別掛け率!S1016%,-入力!$C$16),IF(入力!$C$17=2,ROUNDUP(地区標準卸価格!S1016*ユーザ別掛け率!S1016%,-入力!$C$16),IF(入力!$C$17=3,ROUND(地区標準卸価格!S1016*ユーザ別掛け率!S1016%,-入力!$C$16),""))),地区標準卸価格!S1016))</f>
        <v/>
      </c>
      <c r="T1016" s="834" t="str">
        <f>IF(地区標準卸価格!T1016="","",IF(ISNUMBER(地区標準卸価格!T1016),IF(入力!$C$17=1,ROUNDDOWN(地区標準卸価格!T1016*ユーザ別掛け率!T1016%,-入力!$C$16),IF(入力!$C$17=2,ROUNDUP(地区標準卸価格!T1016*ユーザ別掛け率!T1016%,-入力!$C$16),IF(入力!$C$17=3,ROUND(地区標準卸価格!T1016*ユーザ別掛け率!T1016%,-入力!$C$16),""))),地区標準卸価格!T1016))</f>
        <v/>
      </c>
      <c r="U1016" s="835" t="str">
        <f>IF(地区標準卸価格!U1016="","",IF(ISNUMBER(地区標準卸価格!U1016),IF(入力!$C$17=1,ROUNDDOWN(地区標準卸価格!U1016*ユーザ別掛け率!U1016%,-入力!$C$16),IF(入力!$C$17=2,ROUNDUP(地区標準卸価格!U1016*ユーザ別掛け率!U1016%,-入力!$C$16),IF(入力!$C$17=3,ROUND(地区標準卸価格!U1016*ユーザ別掛け率!U1016%,-入力!$C$16),""))),地区標準卸価格!U1016))</f>
        <v/>
      </c>
      <c r="V1016" s="83"/>
      <c r="W1016" s="265"/>
      <c r="X1016" s="4"/>
    </row>
    <row r="1017" spans="2:24" ht="23.1" customHeight="1">
      <c r="B1017" s="746"/>
      <c r="C1017" s="747"/>
      <c r="D1017" s="747"/>
      <c r="E1017" s="747"/>
      <c r="F1017" s="747"/>
      <c r="G1017" s="748"/>
      <c r="H1017" s="806" t="s">
        <v>877</v>
      </c>
      <c r="I1017" s="807"/>
      <c r="J1017" s="807"/>
      <c r="K1017" s="807"/>
      <c r="L1017" s="808"/>
      <c r="M1017" s="806" t="s">
        <v>255</v>
      </c>
      <c r="N1017" s="807"/>
      <c r="O1017" s="807"/>
      <c r="P1017" s="807"/>
      <c r="Q1017" s="808"/>
      <c r="R1017" s="845">
        <f>IF(地区標準卸価格!R1017="","",IF(ISNUMBER(地区標準卸価格!R1017),IF(入力!$C$17=1,ROUNDDOWN(地区標準卸価格!R1017*ユーザ別掛け率!R1017%,-入力!$C$16),IF(入力!$C$17=2,ROUNDUP(地区標準卸価格!R1017*ユーザ別掛け率!R1017%,-入力!$C$16),IF(入力!$C$17=3,ROUND(地区標準卸価格!R1017*ユーザ別掛け率!R1017%,-入力!$C$16),""))),地区標準卸価格!R1017))</f>
        <v>45400</v>
      </c>
      <c r="S1017" s="846" t="str">
        <f>IF(地区標準卸価格!S1017="","",IF(ISNUMBER(地区標準卸価格!S1017),IF(入力!$C$17=1,ROUNDDOWN(地区標準卸価格!S1017*ユーザ別掛け率!S1017%,-入力!$C$16),IF(入力!$C$17=2,ROUNDUP(地区標準卸価格!S1017*ユーザ別掛け率!S1017%,-入力!$C$16),IF(入力!$C$17=3,ROUND(地区標準卸価格!S1017*ユーザ別掛け率!S1017%,-入力!$C$16),""))),地区標準卸価格!S1017))</f>
        <v/>
      </c>
      <c r="T1017" s="846" t="str">
        <f>IF(地区標準卸価格!T1017="","",IF(ISNUMBER(地区標準卸価格!T1017),IF(入力!$C$17=1,ROUNDDOWN(地区標準卸価格!T1017*ユーザ別掛け率!T1017%,-入力!$C$16),IF(入力!$C$17=2,ROUNDUP(地区標準卸価格!T1017*ユーザ別掛け率!T1017%,-入力!$C$16),IF(入力!$C$17=3,ROUND(地区標準卸価格!T1017*ユーザ別掛け率!T1017%,-入力!$C$16),""))),地区標準卸価格!T1017))</f>
        <v/>
      </c>
      <c r="U1017" s="847" t="str">
        <f>IF(地区標準卸価格!U1017="","",IF(ISNUMBER(地区標準卸価格!U1017),IF(入力!$C$17=1,ROUNDDOWN(地区標準卸価格!U1017*ユーザ別掛け率!U1017%,-入力!$C$16),IF(入力!$C$17=2,ROUNDUP(地区標準卸価格!U1017*ユーザ別掛け率!U1017%,-入力!$C$16),IF(入力!$C$17=3,ROUND(地区標準卸価格!U1017*ユーザ別掛け率!U1017%,-入力!$C$16),""))),地区標準卸価格!U1017))</f>
        <v/>
      </c>
      <c r="V1017" s="83"/>
      <c r="W1017" s="265"/>
      <c r="X1017" s="4"/>
    </row>
    <row r="1018" spans="2:24" ht="23.1" customHeight="1">
      <c r="B1018" s="842" t="s">
        <v>1358</v>
      </c>
      <c r="C1018" s="843"/>
      <c r="D1018" s="843"/>
      <c r="E1018" s="843"/>
      <c r="F1018" s="843"/>
      <c r="G1018" s="844"/>
      <c r="H1018" s="810" t="s">
        <v>877</v>
      </c>
      <c r="I1018" s="811"/>
      <c r="J1018" s="811"/>
      <c r="K1018" s="811"/>
      <c r="L1018" s="812"/>
      <c r="M1018" s="810" t="s">
        <v>255</v>
      </c>
      <c r="N1018" s="811"/>
      <c r="O1018" s="811"/>
      <c r="P1018" s="811"/>
      <c r="Q1018" s="812"/>
      <c r="R1018" s="833">
        <f>IF(地区標準卸価格!R1018="","",IF(ISNUMBER(地区標準卸価格!R1018),IF(入力!$C$17=1,ROUNDDOWN(地区標準卸価格!R1018*ユーザ別掛け率!R1018%,-入力!$C$16),IF(入力!$C$17=2,ROUNDUP(地区標準卸価格!R1018*ユーザ別掛け率!R1018%,-入力!$C$16),IF(入力!$C$17=3,ROUND(地区標準卸価格!R1018*ユーザ別掛け率!R1018%,-入力!$C$16),""))),地区標準卸価格!R1018))</f>
        <v>45400</v>
      </c>
      <c r="S1018" s="834" t="str">
        <f>IF(地区標準卸価格!S1018="","",IF(ISNUMBER(地区標準卸価格!S1018),IF(入力!$C$17=1,ROUNDDOWN(地区標準卸価格!S1018*ユーザ別掛け率!S1018%,-入力!$C$16),IF(入力!$C$17=2,ROUNDUP(地区標準卸価格!S1018*ユーザ別掛け率!S1018%,-入力!$C$16),IF(入力!$C$17=3,ROUND(地区標準卸価格!S1018*ユーザ別掛け率!S1018%,-入力!$C$16),""))),地区標準卸価格!S1018))</f>
        <v/>
      </c>
      <c r="T1018" s="834" t="str">
        <f>IF(地区標準卸価格!T1018="","",IF(ISNUMBER(地区標準卸価格!T1018),IF(入力!$C$17=1,ROUNDDOWN(地区標準卸価格!T1018*ユーザ別掛け率!T1018%,-入力!$C$16),IF(入力!$C$17=2,ROUNDUP(地区標準卸価格!T1018*ユーザ別掛け率!T1018%,-入力!$C$16),IF(入力!$C$17=3,ROUND(地区標準卸価格!T1018*ユーザ別掛け率!T1018%,-入力!$C$16),""))),地区標準卸価格!T1018))</f>
        <v/>
      </c>
      <c r="U1018" s="835" t="str">
        <f>IF(地区標準卸価格!U1018="","",IF(ISNUMBER(地区標準卸価格!U1018),IF(入力!$C$17=1,ROUNDDOWN(地区標準卸価格!U1018*ユーザ別掛け率!U1018%,-入力!$C$16),IF(入力!$C$17=2,ROUNDUP(地区標準卸価格!U1018*ユーザ別掛け率!U1018%,-入力!$C$16),IF(入力!$C$17=3,ROUND(地区標準卸価格!U1018*ユーザ別掛け率!U1018%,-入力!$C$16),""))),地区標準卸価格!U1018))</f>
        <v/>
      </c>
      <c r="V1018" s="83"/>
      <c r="W1018" s="265"/>
      <c r="X1018" s="4"/>
    </row>
    <row r="1019" spans="2:24" ht="23.1" customHeight="1">
      <c r="B1019" s="806"/>
      <c r="C1019" s="807"/>
      <c r="D1019" s="807"/>
      <c r="E1019" s="807"/>
      <c r="F1019" s="807"/>
      <c r="G1019" s="808"/>
      <c r="H1019" s="806" t="s">
        <v>878</v>
      </c>
      <c r="I1019" s="807"/>
      <c r="J1019" s="807"/>
      <c r="K1019" s="807"/>
      <c r="L1019" s="808"/>
      <c r="M1019" s="806" t="s">
        <v>876</v>
      </c>
      <c r="N1019" s="807"/>
      <c r="O1019" s="807"/>
      <c r="P1019" s="807"/>
      <c r="Q1019" s="808"/>
      <c r="R1019" s="845">
        <f>IF(地区標準卸価格!R1019="","",IF(ISNUMBER(地区標準卸価格!R1019),IF(入力!$C$17=1,ROUNDDOWN(地区標準卸価格!R1019*ユーザ別掛け率!R1019%,-入力!$C$16),IF(入力!$C$17=2,ROUNDUP(地区標準卸価格!R1019*ユーザ別掛け率!R1019%,-入力!$C$16),IF(入力!$C$17=3,ROUND(地区標準卸価格!R1019*ユーザ別掛け率!R1019%,-入力!$C$16),""))),地区標準卸価格!R1019))</f>
        <v>61800</v>
      </c>
      <c r="S1019" s="846" t="str">
        <f>IF(地区標準卸価格!S1019="","",IF(ISNUMBER(地区標準卸価格!S1019),IF(入力!$C$17=1,ROUNDDOWN(地区標準卸価格!S1019*ユーザ別掛け率!S1019%,-入力!$C$16),IF(入力!$C$17=2,ROUNDUP(地区標準卸価格!S1019*ユーザ別掛け率!S1019%,-入力!$C$16),IF(入力!$C$17=3,ROUND(地区標準卸価格!S1019*ユーザ別掛け率!S1019%,-入力!$C$16),""))),地区標準卸価格!S1019))</f>
        <v/>
      </c>
      <c r="T1019" s="846" t="str">
        <f>IF(地区標準卸価格!T1019="","",IF(ISNUMBER(地区標準卸価格!T1019),IF(入力!$C$17=1,ROUNDDOWN(地区標準卸価格!T1019*ユーザ別掛け率!T1019%,-入力!$C$16),IF(入力!$C$17=2,ROUNDUP(地区標準卸価格!T1019*ユーザ別掛け率!T1019%,-入力!$C$16),IF(入力!$C$17=3,ROUND(地区標準卸価格!T1019*ユーザ別掛け率!T1019%,-入力!$C$16),""))),地区標準卸価格!T1019))</f>
        <v/>
      </c>
      <c r="U1019" s="847" t="str">
        <f>IF(地区標準卸価格!U1019="","",IF(ISNUMBER(地区標準卸価格!U1019),IF(入力!$C$17=1,ROUNDDOWN(地区標準卸価格!U1019*ユーザ別掛け率!U1019%,-入力!$C$16),IF(入力!$C$17=2,ROUNDUP(地区標準卸価格!U1019*ユーザ別掛け率!U1019%,-入力!$C$16),IF(入力!$C$17=3,ROUND(地区標準卸価格!U1019*ユーザ別掛け率!U1019%,-入力!$C$16),""))),地区標準卸価格!U1019))</f>
        <v/>
      </c>
      <c r="V1019" s="83"/>
      <c r="W1019" s="265"/>
      <c r="X1019" s="4"/>
    </row>
    <row r="1020" spans="2:24" ht="23.1" customHeight="1">
      <c r="B1020" s="285" t="s">
        <v>1168</v>
      </c>
      <c r="C1020" s="286"/>
      <c r="D1020" s="286"/>
      <c r="E1020" s="286"/>
      <c r="F1020" s="286"/>
      <c r="G1020" s="287"/>
      <c r="H1020" s="806" t="s">
        <v>600</v>
      </c>
      <c r="I1020" s="807"/>
      <c r="J1020" s="807"/>
      <c r="K1020" s="807"/>
      <c r="L1020" s="808"/>
      <c r="M1020" s="746" t="s">
        <v>255</v>
      </c>
      <c r="N1020" s="747"/>
      <c r="O1020" s="747"/>
      <c r="P1020" s="747"/>
      <c r="Q1020" s="748"/>
      <c r="R1020" s="845">
        <f>IF(地区標準卸価格!R1020="","",IF(ISNUMBER(地区標準卸価格!R1020),IF(入力!$C$17=1,ROUNDDOWN(地区標準卸価格!R1020*ユーザ別掛け率!R1020%,-入力!$C$16),IF(入力!$C$17=2,ROUNDUP(地区標準卸価格!R1020*ユーザ別掛け率!R1020%,-入力!$C$16),IF(入力!$C$17=3,ROUND(地区標準卸価格!R1020*ユーザ別掛け率!R1020%,-入力!$C$16),""))),地区標準卸価格!R1020))</f>
        <v>57400</v>
      </c>
      <c r="S1020" s="846" t="str">
        <f>IF(地区標準卸価格!S1020="","",IF(ISNUMBER(地区標準卸価格!S1020),IF(入力!$C$17=1,ROUNDDOWN(地区標準卸価格!S1020*ユーザ別掛け率!S1020%,-入力!$C$16),IF(入力!$C$17=2,ROUNDUP(地区標準卸価格!S1020*ユーザ別掛け率!S1020%,-入力!$C$16),IF(入力!$C$17=3,ROUND(地区標準卸価格!S1020*ユーザ別掛け率!S1020%,-入力!$C$16),""))),地区標準卸価格!S1020))</f>
        <v/>
      </c>
      <c r="T1020" s="846" t="str">
        <f>IF(地区標準卸価格!T1020="","",IF(ISNUMBER(地区標準卸価格!T1020),IF(入力!$C$17=1,ROUNDDOWN(地区標準卸価格!T1020*ユーザ別掛け率!T1020%,-入力!$C$16),IF(入力!$C$17=2,ROUNDUP(地区標準卸価格!T1020*ユーザ別掛け率!T1020%,-入力!$C$16),IF(入力!$C$17=3,ROUND(地区標準卸価格!T1020*ユーザ別掛け率!T1020%,-入力!$C$16),""))),地区標準卸価格!T1020))</f>
        <v/>
      </c>
      <c r="U1020" s="847" t="str">
        <f>IF(地区標準卸価格!U1020="","",IF(ISNUMBER(地区標準卸価格!U1020),IF(入力!$C$17=1,ROUNDDOWN(地区標準卸価格!U1020*ユーザ別掛け率!U1020%,-入力!$C$16),IF(入力!$C$17=2,ROUNDUP(地区標準卸価格!U1020*ユーザ別掛け率!U1020%,-入力!$C$16),IF(入力!$C$17=3,ROUND(地区標準卸価格!U1020*ユーザ別掛け率!U1020%,-入力!$C$16),""))),地区標準卸価格!U1020))</f>
        <v/>
      </c>
      <c r="V1020" s="83"/>
      <c r="W1020" s="265"/>
      <c r="X1020" s="4"/>
    </row>
    <row r="1021" spans="2:24" ht="23.1" customHeight="1">
      <c r="B1021" s="842" t="s">
        <v>713</v>
      </c>
      <c r="C1021" s="843"/>
      <c r="D1021" s="843"/>
      <c r="E1021" s="843"/>
      <c r="F1021" s="843"/>
      <c r="G1021" s="844"/>
      <c r="H1021" s="810" t="s">
        <v>714</v>
      </c>
      <c r="I1021" s="811"/>
      <c r="J1021" s="811"/>
      <c r="K1021" s="811"/>
      <c r="L1021" s="812"/>
      <c r="M1021" s="810" t="s">
        <v>323</v>
      </c>
      <c r="N1021" s="811"/>
      <c r="O1021" s="811"/>
      <c r="P1021" s="811"/>
      <c r="Q1021" s="812"/>
      <c r="R1021" s="833">
        <f>IF(地区標準卸価格!R1021="","",IF(ISNUMBER(地区標準卸価格!R1021),IF(入力!$C$17=1,ROUNDDOWN(地区標準卸価格!R1021*ユーザ別掛け率!R1021%,-入力!$C$16),IF(入力!$C$17=2,ROUNDUP(地区標準卸価格!R1021*ユーザ別掛け率!R1021%,-入力!$C$16),IF(入力!$C$17=3,ROUND(地区標準卸価格!R1021*ユーザ別掛け率!R1021%,-入力!$C$16),""))),地区標準卸価格!R1021))</f>
        <v>43600</v>
      </c>
      <c r="S1021" s="834" t="str">
        <f>IF(地区標準卸価格!S1021="","",IF(ISNUMBER(地区標準卸価格!S1021),IF(入力!$C$17=1,ROUNDDOWN(地区標準卸価格!S1021*ユーザ別掛け率!S1021%,-入力!$C$16),IF(入力!$C$17=2,ROUNDUP(地区標準卸価格!S1021*ユーザ別掛け率!S1021%,-入力!$C$16),IF(入力!$C$17=3,ROUND(地区標準卸価格!S1021*ユーザ別掛け率!S1021%,-入力!$C$16),""))),地区標準卸価格!S1021))</f>
        <v/>
      </c>
      <c r="T1021" s="834" t="str">
        <f>IF(地区標準卸価格!T1021="","",IF(ISNUMBER(地区標準卸価格!T1021),IF(入力!$C$17=1,ROUNDDOWN(地区標準卸価格!T1021*ユーザ別掛け率!T1021%,-入力!$C$16),IF(入力!$C$17=2,ROUNDUP(地区標準卸価格!T1021*ユーザ別掛け率!T1021%,-入力!$C$16),IF(入力!$C$17=3,ROUND(地区標準卸価格!T1021*ユーザ別掛け率!T1021%,-入力!$C$16),""))),地区標準卸価格!T1021))</f>
        <v/>
      </c>
      <c r="U1021" s="835" t="str">
        <f>IF(地区標準卸価格!U1021="","",IF(ISNUMBER(地区標準卸価格!U1021),IF(入力!$C$17=1,ROUNDDOWN(地区標準卸価格!U1021*ユーザ別掛け率!U1021%,-入力!$C$16),IF(入力!$C$17=2,ROUNDUP(地区標準卸価格!U1021*ユーザ別掛け率!U1021%,-入力!$C$16),IF(入力!$C$17=3,ROUND(地区標準卸価格!U1021*ユーザ別掛け率!U1021%,-入力!$C$16),""))),地区標準卸価格!U1021))</f>
        <v/>
      </c>
      <c r="V1021" s="83"/>
      <c r="W1021" s="265"/>
      <c r="X1021" s="4"/>
    </row>
    <row r="1022" spans="2:24" ht="23.1" customHeight="1">
      <c r="B1022" s="806"/>
      <c r="C1022" s="807"/>
      <c r="D1022" s="807"/>
      <c r="E1022" s="807"/>
      <c r="F1022" s="807"/>
      <c r="G1022" s="808"/>
      <c r="H1022" s="806" t="s">
        <v>715</v>
      </c>
      <c r="I1022" s="807"/>
      <c r="J1022" s="807"/>
      <c r="K1022" s="807"/>
      <c r="L1022" s="808"/>
      <c r="M1022" s="806" t="s">
        <v>716</v>
      </c>
      <c r="N1022" s="807"/>
      <c r="O1022" s="807"/>
      <c r="P1022" s="807"/>
      <c r="Q1022" s="808"/>
      <c r="R1022" s="845">
        <f>IF(地区標準卸価格!R1022="","",IF(ISNUMBER(地区標準卸価格!R1022),IF(入力!$E$17=1,ROUNDDOWN(地区標準卸価格!R1022*ユーザ別掛け率!R1022%,-入力!$E$16),IF(入力!$E$17=2,ROUNDUP(地区標準卸価格!R1022*ユーザ別掛け率!R1022%,-入力!$E$16),IF(入力!$E$17=3,ROUND(地区標準卸価格!R1022*ユーザ別掛け率!R1022%,-入力!$E$16),""))),地区標準卸価格!R1022))</f>
        <v>59400</v>
      </c>
      <c r="S1022" s="846" t="str">
        <f>IF(地区標準卸価格!S1022="","",IF(ISNUMBER(地区標準卸価格!S1022),IF(入力!$E$17=1,ROUNDDOWN(地区標準卸価格!S1022*ユーザ別掛け率!S1022%,-入力!$E$16),IF(入力!$E$17=2,ROUNDUP(地区標準卸価格!S1022*ユーザ別掛け率!S1022%,-入力!$E$16),IF(入力!$E$17=3,ROUND(地区標準卸価格!S1022*ユーザ別掛け率!S1022%,-入力!$E$16),""))),地区標準卸価格!S1022))</f>
        <v/>
      </c>
      <c r="T1022" s="846" t="str">
        <f>IF(地区標準卸価格!T1022="","",IF(ISNUMBER(地区標準卸価格!T1022),IF(入力!$E$17=1,ROUNDDOWN(地区標準卸価格!T1022*ユーザ別掛け率!T1022%,-入力!$E$16),IF(入力!$E$17=2,ROUNDUP(地区標準卸価格!T1022*ユーザ別掛け率!T1022%,-入力!$E$16),IF(入力!$E$17=3,ROUND(地区標準卸価格!T1022*ユーザ別掛け率!T1022%,-入力!$E$16),""))),地区標準卸価格!T1022))</f>
        <v/>
      </c>
      <c r="U1022" s="847" t="str">
        <f>IF(地区標準卸価格!U1022="","",IF(ISNUMBER(地区標準卸価格!U1022),IF(入力!$E$17=1,ROUNDDOWN(地区標準卸価格!U1022*ユーザ別掛け率!U1022%,-入力!$E$16),IF(入力!$E$17=2,ROUNDUP(地区標準卸価格!U1022*ユーザ別掛け率!U1022%,-入力!$E$16),IF(入力!$E$17=3,ROUND(地区標準卸価格!U1022*ユーザ別掛け率!U1022%,-入力!$E$16),""))),地区標準卸価格!U1022))</f>
        <v/>
      </c>
      <c r="V1022" s="83"/>
      <c r="W1022" s="265"/>
      <c r="X1022" s="4"/>
    </row>
    <row r="1023" spans="2:24" ht="23.1" customHeight="1">
      <c r="B1023" s="842" t="s">
        <v>941</v>
      </c>
      <c r="C1023" s="843"/>
      <c r="D1023" s="843"/>
      <c r="E1023" s="843"/>
      <c r="F1023" s="843"/>
      <c r="G1023" s="844"/>
      <c r="H1023" s="810" t="s">
        <v>557</v>
      </c>
      <c r="I1023" s="811"/>
      <c r="J1023" s="811"/>
      <c r="K1023" s="811"/>
      <c r="L1023" s="812"/>
      <c r="M1023" s="746" t="s">
        <v>254</v>
      </c>
      <c r="N1023" s="747"/>
      <c r="O1023" s="747"/>
      <c r="P1023" s="747"/>
      <c r="Q1023" s="748"/>
      <c r="R1023" s="833">
        <f>IF(地区標準卸価格!R1023="","",IF(ISNUMBER(地区標準卸価格!R1023),IF(入力!$C$17=1,ROUNDDOWN(地区標準卸価格!R1023*ユーザ別掛け率!R1023%,-入力!$C$16),IF(入力!$C$17=2,ROUNDUP(地区標準卸価格!R1023*ユーザ別掛け率!R1023%,-入力!$C$16),IF(入力!$C$17=3,ROUND(地区標準卸価格!R1023*ユーザ別掛け率!R1023%,-入力!$C$16),""))),地区標準卸価格!R1023))</f>
        <v>21200</v>
      </c>
      <c r="S1023" s="834" t="str">
        <f>IF(地区標準卸価格!S1023="","",IF(ISNUMBER(地区標準卸価格!S1023),IF(入力!$C$17=1,ROUNDDOWN(地区標準卸価格!S1023*ユーザ別掛け率!S1023%,-入力!$C$16),IF(入力!$C$17=2,ROUNDUP(地区標準卸価格!S1023*ユーザ別掛け率!S1023%,-入力!$C$16),IF(入力!$C$17=3,ROUND(地区標準卸価格!S1023*ユーザ別掛け率!S1023%,-入力!$C$16),""))),地区標準卸価格!S1023))</f>
        <v/>
      </c>
      <c r="T1023" s="834" t="str">
        <f>IF(地区標準卸価格!T1023="","",IF(ISNUMBER(地区標準卸価格!T1023),IF(入力!$C$17=1,ROUNDDOWN(地区標準卸価格!T1023*ユーザ別掛け率!T1023%,-入力!$C$16),IF(入力!$C$17=2,ROUNDUP(地区標準卸価格!T1023*ユーザ別掛け率!T1023%,-入力!$C$16),IF(入力!$C$17=3,ROUND(地区標準卸価格!T1023*ユーザ別掛け率!T1023%,-入力!$C$16),""))),地区標準卸価格!T1023))</f>
        <v/>
      </c>
      <c r="U1023" s="835" t="str">
        <f>IF(地区標準卸価格!U1023="","",IF(ISNUMBER(地区標準卸価格!U1023),IF(入力!$C$17=1,ROUNDDOWN(地区標準卸価格!U1023*ユーザ別掛け率!U1023%,-入力!$C$16),IF(入力!$C$17=2,ROUNDUP(地区標準卸価格!U1023*ユーザ別掛け率!U1023%,-入力!$C$16),IF(入力!$C$17=3,ROUND(地区標準卸価格!U1023*ユーザ別掛け率!U1023%,-入力!$C$16),""))),地区標準卸価格!U1023))</f>
        <v/>
      </c>
      <c r="V1023" s="83"/>
      <c r="W1023" s="265"/>
      <c r="X1023" s="4"/>
    </row>
    <row r="1024" spans="2:24" ht="23.1" customHeight="1">
      <c r="B1024" s="806"/>
      <c r="C1024" s="807"/>
      <c r="D1024" s="807"/>
      <c r="E1024" s="807"/>
      <c r="F1024" s="807"/>
      <c r="G1024" s="808"/>
      <c r="H1024" s="806" t="s">
        <v>954</v>
      </c>
      <c r="I1024" s="807"/>
      <c r="J1024" s="807"/>
      <c r="K1024" s="807"/>
      <c r="L1024" s="808"/>
      <c r="M1024" s="746"/>
      <c r="N1024" s="747"/>
      <c r="O1024" s="747"/>
      <c r="P1024" s="747"/>
      <c r="Q1024" s="748"/>
      <c r="R1024" s="845">
        <f>IF(地区標準卸価格!R1024="","",IF(ISNUMBER(地区標準卸価格!R1024),IF(入力!$C$17=1,ROUNDDOWN(地区標準卸価格!R1024*ユーザ別掛け率!R1024%,-入力!$C$16),IF(入力!$C$17=2,ROUNDUP(地区標準卸価格!R1024*ユーザ別掛け率!R1024%,-入力!$C$16),IF(入力!$C$17=3,ROUND(地区標準卸価格!R1024*ユーザ別掛け率!R1024%,-入力!$C$16),""))),地区標準卸価格!R1024))</f>
        <v>30200</v>
      </c>
      <c r="S1024" s="846" t="str">
        <f>IF(地区標準卸価格!S1024="","",IF(ISNUMBER(地区標準卸価格!S1024),IF(入力!$C$17=1,ROUNDDOWN(地区標準卸価格!S1024*ユーザ別掛け率!S1024%,-入力!$C$16),IF(入力!$C$17=2,ROUNDUP(地区標準卸価格!S1024*ユーザ別掛け率!S1024%,-入力!$C$16),IF(入力!$C$17=3,ROUND(地区標準卸価格!S1024*ユーザ別掛け率!S1024%,-入力!$C$16),""))),地区標準卸価格!S1024))</f>
        <v/>
      </c>
      <c r="T1024" s="846" t="str">
        <f>IF(地区標準卸価格!T1024="","",IF(ISNUMBER(地区標準卸価格!T1024),IF(入力!$C$17=1,ROUNDDOWN(地区標準卸価格!T1024*ユーザ別掛け率!T1024%,-入力!$C$16),IF(入力!$C$17=2,ROUNDUP(地区標準卸価格!T1024*ユーザ別掛け率!T1024%,-入力!$C$16),IF(入力!$C$17=3,ROUND(地区標準卸価格!T1024*ユーザ別掛け率!T1024%,-入力!$C$16),""))),地区標準卸価格!T1024))</f>
        <v/>
      </c>
      <c r="U1024" s="847" t="str">
        <f>IF(地区標準卸価格!U1024="","",IF(ISNUMBER(地区標準卸価格!U1024),IF(入力!$C$17=1,ROUNDDOWN(地区標準卸価格!U1024*ユーザ別掛け率!U1024%,-入力!$C$16),IF(入力!$C$17=2,ROUNDUP(地区標準卸価格!U1024*ユーザ別掛け率!U1024%,-入力!$C$16),IF(入力!$C$17=3,ROUND(地区標準卸価格!U1024*ユーザ別掛け率!U1024%,-入力!$C$16),""))),地区標準卸価格!U1024))</f>
        <v/>
      </c>
      <c r="V1024" s="83"/>
      <c r="W1024" s="265"/>
      <c r="X1024" s="4"/>
    </row>
    <row r="1025" spans="2:27" ht="23.1" customHeight="1">
      <c r="B1025" s="842" t="s">
        <v>598</v>
      </c>
      <c r="C1025" s="843"/>
      <c r="D1025" s="843"/>
      <c r="E1025" s="843"/>
      <c r="F1025" s="843"/>
      <c r="G1025" s="844"/>
      <c r="H1025" s="810" t="s">
        <v>262</v>
      </c>
      <c r="I1025" s="811"/>
      <c r="J1025" s="811"/>
      <c r="K1025" s="811"/>
      <c r="L1025" s="812"/>
      <c r="M1025" s="746" t="s">
        <v>254</v>
      </c>
      <c r="N1025" s="747"/>
      <c r="O1025" s="747"/>
      <c r="P1025" s="747"/>
      <c r="Q1025" s="748"/>
      <c r="R1025" s="833">
        <f>IF(地区標準卸価格!R1025="","",IF(ISNUMBER(地区標準卸価格!R1025),IF(入力!$C$17=1,ROUNDDOWN(地区標準卸価格!R1025*ユーザ別掛け率!R1025%,-入力!$C$16),IF(入力!$C$17=2,ROUNDUP(地区標準卸価格!R1025*ユーザ別掛け率!R1025%,-入力!$C$16),IF(入力!$C$17=3,ROUND(地区標準卸価格!R1025*ユーザ別掛け率!R1025%,-入力!$C$16),""))),地区標準卸価格!R1025))</f>
        <v>19400</v>
      </c>
      <c r="S1025" s="834" t="str">
        <f>IF(地区標準卸価格!S1025="","",IF(ISNUMBER(地区標準卸価格!S1025),IF(入力!$C$17=1,ROUNDDOWN(地区標準卸価格!S1025*ユーザ別掛け率!S1025%,-入力!$C$16),IF(入力!$C$17=2,ROUNDUP(地区標準卸価格!S1025*ユーザ別掛け率!S1025%,-入力!$C$16),IF(入力!$C$17=3,ROUND(地区標準卸価格!S1025*ユーザ別掛け率!S1025%,-入力!$C$16),""))),地区標準卸価格!S1025))</f>
        <v/>
      </c>
      <c r="T1025" s="834" t="str">
        <f>IF(地区標準卸価格!T1025="","",IF(ISNUMBER(地区標準卸価格!T1025),IF(入力!$C$17=1,ROUNDDOWN(地区標準卸価格!T1025*ユーザ別掛け率!T1025%,-入力!$C$16),IF(入力!$C$17=2,ROUNDUP(地区標準卸価格!T1025*ユーザ別掛け率!T1025%,-入力!$C$16),IF(入力!$C$17=3,ROUND(地区標準卸価格!T1025*ユーザ別掛け率!T1025%,-入力!$C$16),""))),地区標準卸価格!T1025))</f>
        <v/>
      </c>
      <c r="U1025" s="835" t="str">
        <f>IF(地区標準卸価格!U1025="","",IF(ISNUMBER(地区標準卸価格!U1025),IF(入力!$C$17=1,ROUNDDOWN(地区標準卸価格!U1025*ユーザ別掛け率!U1025%,-入力!$C$16),IF(入力!$C$17=2,ROUNDUP(地区標準卸価格!U1025*ユーザ別掛け率!U1025%,-入力!$C$16),IF(入力!$C$17=3,ROUND(地区標準卸価格!U1025*ユーザ別掛け率!U1025%,-入力!$C$16),""))),地区標準卸価格!U1025))</f>
        <v/>
      </c>
      <c r="V1025" s="83"/>
      <c r="W1025" s="265"/>
      <c r="X1025" s="4"/>
    </row>
    <row r="1026" spans="2:27" ht="23.1" customHeight="1">
      <c r="B1026" s="806"/>
      <c r="C1026" s="807"/>
      <c r="D1026" s="807"/>
      <c r="E1026" s="807"/>
      <c r="F1026" s="807"/>
      <c r="G1026" s="808"/>
      <c r="H1026" s="806" t="s">
        <v>260</v>
      </c>
      <c r="I1026" s="807"/>
      <c r="J1026" s="807"/>
      <c r="K1026" s="807"/>
      <c r="L1026" s="808"/>
      <c r="M1026" s="746"/>
      <c r="N1026" s="747"/>
      <c r="O1026" s="747"/>
      <c r="P1026" s="747"/>
      <c r="Q1026" s="748"/>
      <c r="R1026" s="845">
        <f>IF(地区標準卸価格!R1026="","",IF(ISNUMBER(地区標準卸価格!R1026),IF(入力!$C$17=1,ROUNDDOWN(地区標準卸価格!R1026*ユーザ別掛け率!R1026%,-入力!$C$16),IF(入力!$C$17=2,ROUNDUP(地区標準卸価格!R1026*ユーザ別掛け率!R1026%,-入力!$C$16),IF(入力!$C$17=3,ROUND(地区標準卸価格!R1026*ユーザ別掛け率!R1026%,-入力!$C$16),""))),地区標準卸価格!R1026))</f>
        <v>12100</v>
      </c>
      <c r="S1026" s="846" t="str">
        <f>IF(地区標準卸価格!S1026="","",IF(ISNUMBER(地区標準卸価格!S1026),IF(入力!$C$17=1,ROUNDDOWN(地区標準卸価格!S1026*ユーザ別掛け率!S1026%,-入力!$C$16),IF(入力!$C$17=2,ROUNDUP(地区標準卸価格!S1026*ユーザ別掛け率!S1026%,-入力!$C$16),IF(入力!$C$17=3,ROUND(地区標準卸価格!S1026*ユーザ別掛け率!S1026%,-入力!$C$16),""))),地区標準卸価格!S1026))</f>
        <v/>
      </c>
      <c r="T1026" s="846" t="str">
        <f>IF(地区標準卸価格!T1026="","",IF(ISNUMBER(地区標準卸価格!T1026),IF(入力!$C$17=1,ROUNDDOWN(地区標準卸価格!T1026*ユーザ別掛け率!T1026%,-入力!$C$16),IF(入力!$C$17=2,ROUNDUP(地区標準卸価格!T1026*ユーザ別掛け率!T1026%,-入力!$C$16),IF(入力!$C$17=3,ROUND(地区標準卸価格!T1026*ユーザ別掛け率!T1026%,-入力!$C$16),""))),地区標準卸価格!T1026))</f>
        <v/>
      </c>
      <c r="U1026" s="847" t="str">
        <f>IF(地区標準卸価格!U1026="","",IF(ISNUMBER(地区標準卸価格!U1026),IF(入力!$C$17=1,ROUNDDOWN(地区標準卸価格!U1026*ユーザ別掛け率!U1026%,-入力!$C$16),IF(入力!$C$17=2,ROUNDUP(地区標準卸価格!U1026*ユーザ別掛け率!U1026%,-入力!$C$16),IF(入力!$C$17=3,ROUND(地区標準卸価格!U1026*ユーザ別掛け率!U1026%,-入力!$C$16),""))),地区標準卸価格!U1026))</f>
        <v/>
      </c>
      <c r="V1026" s="83"/>
      <c r="W1026" s="265"/>
      <c r="X1026" s="4"/>
    </row>
    <row r="1027" spans="2:27" ht="23.1" customHeight="1">
      <c r="B1027" s="842" t="s">
        <v>599</v>
      </c>
      <c r="C1027" s="843"/>
      <c r="D1027" s="843"/>
      <c r="E1027" s="843"/>
      <c r="F1027" s="843"/>
      <c r="G1027" s="844"/>
      <c r="H1027" s="810" t="s">
        <v>257</v>
      </c>
      <c r="I1027" s="811"/>
      <c r="J1027" s="811"/>
      <c r="K1027" s="811"/>
      <c r="L1027" s="812"/>
      <c r="M1027" s="746" t="s">
        <v>254</v>
      </c>
      <c r="N1027" s="747"/>
      <c r="O1027" s="747"/>
      <c r="P1027" s="747"/>
      <c r="Q1027" s="748"/>
      <c r="R1027" s="833">
        <f>IF(地区標準卸価格!R1027="","",IF(ISNUMBER(地区標準卸価格!R1027),IF(入力!$C$17=1,ROUNDDOWN(地区標準卸価格!R1027*ユーザ別掛け率!R1027%,-入力!$C$16),IF(入力!$C$17=2,ROUNDUP(地区標準卸価格!R1027*ユーザ別掛け率!R1027%,-入力!$C$16),IF(入力!$C$17=3,ROUND(地区標準卸価格!R1027*ユーザ別掛け率!R1027%,-入力!$C$16),""))),地区標準卸価格!R1027))</f>
        <v>10900</v>
      </c>
      <c r="S1027" s="834" t="str">
        <f>IF(地区標準卸価格!S1027="","",IF(ISNUMBER(地区標準卸価格!S1027),IF(入力!$C$17=1,ROUNDDOWN(地区標準卸価格!S1027*ユーザ別掛け率!S1027%,-入力!$C$16),IF(入力!$C$17=2,ROUNDUP(地区標準卸価格!S1027*ユーザ別掛け率!S1027%,-入力!$C$16),IF(入力!$C$17=3,ROUND(地区標準卸価格!S1027*ユーザ別掛け率!S1027%,-入力!$C$16),""))),地区標準卸価格!S1027))</f>
        <v/>
      </c>
      <c r="T1027" s="834" t="str">
        <f>IF(地区標準卸価格!T1027="","",IF(ISNUMBER(地区標準卸価格!T1027),IF(入力!$C$17=1,ROUNDDOWN(地区標準卸価格!T1027*ユーザ別掛け率!T1027%,-入力!$C$16),IF(入力!$C$17=2,ROUNDUP(地区標準卸価格!T1027*ユーザ別掛け率!T1027%,-入力!$C$16),IF(入力!$C$17=3,ROUND(地区標準卸価格!T1027*ユーザ別掛け率!T1027%,-入力!$C$16),""))),地区標準卸価格!T1027))</f>
        <v/>
      </c>
      <c r="U1027" s="835" t="str">
        <f>IF(地区標準卸価格!U1027="","",IF(ISNUMBER(地区標準卸価格!U1027),IF(入力!$C$17=1,ROUNDDOWN(地区標準卸価格!U1027*ユーザ別掛け率!U1027%,-入力!$C$16),IF(入力!$C$17=2,ROUNDUP(地区標準卸価格!U1027*ユーザ別掛け率!U1027%,-入力!$C$16),IF(入力!$C$17=3,ROUND(地区標準卸価格!U1027*ユーザ別掛け率!U1027%,-入力!$C$16),""))),地区標準卸価格!U1027))</f>
        <v/>
      </c>
      <c r="V1027" s="83"/>
      <c r="W1027" s="265"/>
      <c r="X1027" s="4"/>
    </row>
    <row r="1028" spans="2:27" ht="23.1" customHeight="1" thickBot="1">
      <c r="B1028" s="806"/>
      <c r="C1028" s="807"/>
      <c r="D1028" s="807"/>
      <c r="E1028" s="807"/>
      <c r="F1028" s="807"/>
      <c r="G1028" s="808"/>
      <c r="H1028" s="806" t="s">
        <v>539</v>
      </c>
      <c r="I1028" s="807"/>
      <c r="J1028" s="807"/>
      <c r="K1028" s="807"/>
      <c r="L1028" s="808"/>
      <c r="M1028" s="778"/>
      <c r="N1028" s="779"/>
      <c r="O1028" s="779"/>
      <c r="P1028" s="779"/>
      <c r="Q1028" s="780"/>
      <c r="R1028" s="845">
        <f>IF(地区標準卸価格!R1028="","",IF(ISNUMBER(地区標準卸価格!R1028),IF(入力!$C$17=1,ROUNDDOWN(地区標準卸価格!R1028*ユーザ別掛け率!R1028%,-入力!$C$16),IF(入力!$C$17=2,ROUNDUP(地区標準卸価格!R1028*ユーザ別掛け率!R1028%,-入力!$C$16),IF(入力!$C$17=3,ROUND(地区標準卸価格!R1028*ユーザ別掛け率!R1028%,-入力!$C$16),""))),地区標準卸価格!R1028))</f>
        <v>10400</v>
      </c>
      <c r="S1028" s="846" t="str">
        <f>IF(地区標準卸価格!S1028="","",IF(ISNUMBER(地区標準卸価格!S1028),IF(入力!$C$17=1,ROUNDDOWN(地区標準卸価格!S1028*ユーザ別掛け率!S1028%,-入力!$C$16),IF(入力!$C$17=2,ROUNDUP(地区標準卸価格!S1028*ユーザ別掛け率!S1028%,-入力!$C$16),IF(入力!$C$17=3,ROUND(地区標準卸価格!S1028*ユーザ別掛け率!S1028%,-入力!$C$16),""))),地区標準卸価格!S1028))</f>
        <v/>
      </c>
      <c r="T1028" s="846" t="str">
        <f>IF(地区標準卸価格!T1028="","",IF(ISNUMBER(地区標準卸価格!T1028),IF(入力!$C$17=1,ROUNDDOWN(地区標準卸価格!T1028*ユーザ別掛け率!T1028%,-入力!$C$16),IF(入力!$C$17=2,ROUNDUP(地区標準卸価格!T1028*ユーザ別掛け率!T1028%,-入力!$C$16),IF(入力!$C$17=3,ROUND(地区標準卸価格!T1028*ユーザ別掛け率!T1028%,-入力!$C$16),""))),地区標準卸価格!T1028))</f>
        <v/>
      </c>
      <c r="U1028" s="847" t="str">
        <f>IF(地区標準卸価格!U1028="","",IF(ISNUMBER(地区標準卸価格!U1028),IF(入力!$C$17=1,ROUNDDOWN(地区標準卸価格!U1028*ユーザ別掛け率!U1028%,-入力!$C$16),IF(入力!$C$17=2,ROUNDUP(地区標準卸価格!U1028*ユーザ別掛け率!U1028%,-入力!$C$16),IF(入力!$C$17=3,ROUND(地区標準卸価格!U1028*ユーザ別掛け率!U1028%,-入力!$C$16),""))),地区標準卸価格!U1028))</f>
        <v/>
      </c>
      <c r="V1028" s="83"/>
      <c r="W1028" s="265"/>
      <c r="X1028" s="4"/>
    </row>
    <row r="1029" spans="2:27" ht="66" customHeight="1">
      <c r="B1029" s="545" t="s">
        <v>2145</v>
      </c>
      <c r="C1029" s="545"/>
      <c r="D1029" s="545"/>
      <c r="E1029" s="545"/>
      <c r="F1029" s="545"/>
      <c r="G1029" s="545"/>
      <c r="H1029" s="545"/>
      <c r="I1029" s="545"/>
      <c r="J1029" s="545"/>
      <c r="K1029" s="545"/>
      <c r="L1029" s="545"/>
      <c r="M1029" s="545"/>
      <c r="N1029" s="545"/>
      <c r="O1029" s="545"/>
      <c r="P1029" s="545"/>
      <c r="Q1029" s="545"/>
      <c r="R1029" s="545"/>
      <c r="S1029" s="545"/>
      <c r="T1029" s="545"/>
      <c r="U1029" s="545"/>
      <c r="V1029" s="221"/>
      <c r="W1029" s="221"/>
      <c r="X1029" s="82"/>
      <c r="Y1029" s="265"/>
    </row>
    <row r="1030" spans="2:27" ht="13.5" customHeight="1">
      <c r="C1030" s="24"/>
      <c r="D1030" s="24"/>
      <c r="E1030" s="24"/>
      <c r="F1030" s="82"/>
      <c r="G1030" s="24"/>
      <c r="H1030" s="82"/>
      <c r="I1030" s="24"/>
      <c r="J1030" s="82"/>
      <c r="K1030" s="24"/>
      <c r="L1030" s="82"/>
      <c r="M1030" s="24"/>
      <c r="N1030" s="82"/>
      <c r="O1030" s="24"/>
      <c r="P1030" s="82"/>
      <c r="Q1030" s="24"/>
      <c r="R1030" s="82"/>
      <c r="S1030" s="24"/>
      <c r="T1030" s="82"/>
      <c r="U1030" s="24"/>
      <c r="V1030" s="82"/>
      <c r="W1030" s="24"/>
      <c r="X1030" s="82"/>
      <c r="Y1030" s="265"/>
    </row>
    <row r="1031" spans="2:27" ht="14.25" customHeight="1" thickBot="1">
      <c r="B1031" s="39"/>
    </row>
    <row r="1032" spans="2:27" ht="25.5" customHeight="1" thickTop="1" thickBot="1">
      <c r="B1032" s="518" t="s">
        <v>580</v>
      </c>
      <c r="C1032" s="519"/>
      <c r="D1032" s="519"/>
      <c r="E1032" s="519"/>
      <c r="F1032" s="519"/>
      <c r="G1032" s="519"/>
      <c r="H1032" s="519"/>
      <c r="I1032" s="519"/>
      <c r="J1032" s="519"/>
      <c r="K1032" s="519"/>
      <c r="L1032" s="519"/>
      <c r="M1032" s="519"/>
      <c r="N1032" s="519"/>
      <c r="O1032" s="519"/>
      <c r="P1032" s="519"/>
      <c r="Q1032" s="519"/>
      <c r="R1032" s="519"/>
      <c r="S1032" s="519"/>
      <c r="T1032" s="519"/>
      <c r="U1032" s="519"/>
      <c r="V1032" s="519"/>
      <c r="W1032" s="519"/>
      <c r="X1032" s="519"/>
      <c r="Y1032" s="519"/>
      <c r="Z1032" s="519"/>
      <c r="AA1032" s="520"/>
    </row>
    <row r="1033" spans="2:27" ht="14.25" customHeight="1" thickTop="1">
      <c r="B1033" s="24"/>
      <c r="C1033" s="24"/>
      <c r="D1033" s="24"/>
      <c r="E1033" s="24"/>
      <c r="F1033" s="82"/>
      <c r="G1033" s="24"/>
      <c r="H1033" s="82"/>
      <c r="I1033" s="24"/>
      <c r="J1033" s="82"/>
      <c r="K1033" s="24"/>
      <c r="L1033" s="82"/>
      <c r="M1033" s="24"/>
      <c r="N1033" s="82"/>
      <c r="O1033" s="24"/>
      <c r="P1033" s="82"/>
      <c r="Q1033" s="24"/>
      <c r="R1033" s="82"/>
      <c r="S1033" s="24"/>
      <c r="T1033" s="82"/>
      <c r="U1033" s="24"/>
      <c r="V1033" s="82"/>
      <c r="W1033" s="24"/>
      <c r="X1033" s="82"/>
      <c r="Y1033" s="24"/>
    </row>
    <row r="1034" spans="2:27" s="239" customFormat="1" ht="20.100000000000001" customHeight="1" thickBot="1">
      <c r="B1034" s="241" t="s">
        <v>657</v>
      </c>
      <c r="C1034" s="24"/>
      <c r="D1034" s="24"/>
      <c r="E1034" s="24"/>
      <c r="F1034" s="82"/>
      <c r="G1034" s="24"/>
      <c r="H1034" s="82"/>
      <c r="I1034" s="24"/>
      <c r="J1034" s="82"/>
      <c r="K1034" s="24"/>
      <c r="L1034" s="82"/>
      <c r="M1034" s="24"/>
      <c r="N1034" s="82"/>
      <c r="O1034" s="24"/>
      <c r="P1034" s="82"/>
      <c r="Q1034" s="24"/>
      <c r="R1034" s="82"/>
      <c r="S1034" s="24"/>
      <c r="T1034" s="82"/>
      <c r="U1034" s="24"/>
      <c r="V1034" s="82"/>
      <c r="W1034" s="24"/>
      <c r="X1034" s="82"/>
      <c r="Y1034" s="24"/>
    </row>
    <row r="1035" spans="2:27" ht="20.100000000000001" customHeight="1" thickBot="1">
      <c r="B1035" s="531" t="s">
        <v>536</v>
      </c>
      <c r="C1035" s="532"/>
      <c r="D1035" s="532"/>
      <c r="E1035" s="532"/>
      <c r="F1035" s="532"/>
      <c r="G1035" s="532"/>
      <c r="H1035" s="532"/>
      <c r="I1035" s="532"/>
      <c r="J1035" s="532"/>
      <c r="K1035" s="532"/>
      <c r="L1035" s="532"/>
      <c r="M1035" s="532"/>
      <c r="N1035" s="532"/>
      <c r="O1035" s="532"/>
      <c r="P1035" s="532"/>
      <c r="Q1035" s="532"/>
      <c r="R1035" s="532"/>
      <c r="S1035" s="532"/>
      <c r="T1035" s="532"/>
      <c r="U1035" s="533"/>
      <c r="V1035" s="10"/>
      <c r="X1035" s="4"/>
    </row>
    <row r="1036" spans="2:27" ht="30" customHeight="1" thickBot="1">
      <c r="B1036" s="622" t="s">
        <v>581</v>
      </c>
      <c r="C1036" s="623"/>
      <c r="D1036" s="623"/>
      <c r="E1036" s="623"/>
      <c r="F1036" s="623"/>
      <c r="G1036" s="624"/>
      <c r="H1036" s="710" t="s">
        <v>524</v>
      </c>
      <c r="I1036" s="710"/>
      <c r="J1036" s="710"/>
      <c r="K1036" s="710"/>
      <c r="L1036" s="710"/>
      <c r="M1036" s="710" t="s">
        <v>491</v>
      </c>
      <c r="N1036" s="710"/>
      <c r="O1036" s="710"/>
      <c r="P1036" s="710"/>
      <c r="Q1036" s="710"/>
      <c r="R1036" s="710"/>
      <c r="S1036" s="710"/>
      <c r="T1036" s="710"/>
      <c r="U1036" s="710"/>
      <c r="X1036" s="4"/>
    </row>
    <row r="1037" spans="2:27" ht="23.1" customHeight="1">
      <c r="B1037" s="737" t="s">
        <v>607</v>
      </c>
      <c r="C1037" s="738"/>
      <c r="D1037" s="738"/>
      <c r="E1037" s="738"/>
      <c r="F1037" s="738"/>
      <c r="G1037" s="739"/>
      <c r="H1037" s="737" t="s">
        <v>606</v>
      </c>
      <c r="I1037" s="738"/>
      <c r="J1037" s="738"/>
      <c r="K1037" s="738"/>
      <c r="L1037" s="739"/>
      <c r="M1037" s="737" t="s">
        <v>1050</v>
      </c>
      <c r="N1037" s="738"/>
      <c r="O1037" s="738"/>
      <c r="P1037" s="738"/>
      <c r="Q1037" s="739"/>
      <c r="R1037" s="619">
        <f>IF(地区標準卸価格!R1037="","",IF(ISNUMBER(地区標準卸価格!R1037),IF(入力!$C$17=1,ROUNDDOWN(地区標準卸価格!R1037*ユーザ別掛け率!R1037%,-入力!$C$16),IF(入力!$C$17=2,ROUNDUP(地区標準卸価格!R1037*ユーザ別掛け率!R1037%,-入力!$C$16),IF(入力!$C$17=3,ROUND(地区標準卸価格!R1037*ユーザ別掛け率!R1037%,-入力!$C$16),""))),地区標準卸価格!R1037))</f>
        <v>25500</v>
      </c>
      <c r="S1037" s="860" t="str">
        <f>IF(地区標準卸価格!S1037="","",IF(ISNUMBER(地区標準卸価格!S1037),IF(入力!$C$17=1,ROUNDDOWN(地区標準卸価格!S1037*ユーザ別掛け率!S1037%,-入力!$C$16),IF(入力!$C$17=2,ROUNDUP(地区標準卸価格!S1037*ユーザ別掛け率!S1037%,-入力!$C$16),IF(入力!$C$17=3,ROUND(地区標準卸価格!S1037*ユーザ別掛け率!S1037%,-入力!$C$16),""))),地区標準卸価格!S1037))</f>
        <v/>
      </c>
      <c r="T1037" s="860" t="str">
        <f>IF(地区標準卸価格!T1037="","",IF(ISNUMBER(地区標準卸価格!T1037),IF(入力!$C$17=1,ROUNDDOWN(地区標準卸価格!T1037*ユーザ別掛け率!T1037%,-入力!$C$16),IF(入力!$C$17=2,ROUNDUP(地区標準卸価格!T1037*ユーザ別掛け率!T1037%,-入力!$C$16),IF(入力!$C$17=3,ROUND(地区標準卸価格!T1037*ユーザ別掛け率!T1037%,-入力!$C$16),""))),地区標準卸価格!T1037))</f>
        <v/>
      </c>
      <c r="U1037" s="885" t="str">
        <f>IF(地区標準卸価格!U1037="","",IF(ISNUMBER(地区標準卸価格!U1037),IF(入力!$C$17=1,ROUNDDOWN(地区標準卸価格!U1037*ユーザ別掛け率!U1037%,-入力!$C$16),IF(入力!$C$17=2,ROUNDUP(地区標準卸価格!U1037*ユーザ別掛け率!U1037%,-入力!$C$16),IF(入力!$C$17=3,ROUND(地区標準卸価格!U1037*ユーザ別掛け率!U1037%,-入力!$C$16),""))),地区標準卸価格!U1037))</f>
        <v/>
      </c>
      <c r="V1037" s="83"/>
      <c r="X1037" s="4"/>
    </row>
    <row r="1038" spans="2:27" ht="23.1" customHeight="1">
      <c r="B1038" s="746" t="s">
        <v>608</v>
      </c>
      <c r="C1038" s="747"/>
      <c r="D1038" s="747"/>
      <c r="E1038" s="747"/>
      <c r="F1038" s="747"/>
      <c r="G1038" s="748"/>
      <c r="H1038" s="746" t="s">
        <v>211</v>
      </c>
      <c r="I1038" s="747"/>
      <c r="J1038" s="747"/>
      <c r="K1038" s="747"/>
      <c r="L1038" s="748"/>
      <c r="M1038" s="746" t="s">
        <v>604</v>
      </c>
      <c r="N1038" s="747"/>
      <c r="O1038" s="747"/>
      <c r="P1038" s="747"/>
      <c r="Q1038" s="748"/>
      <c r="R1038" s="848">
        <f>IF(地区標準卸価格!R1038="","",IF(ISNUMBER(地区標準卸価格!R1038),IF(入力!$C$17=1,ROUNDDOWN(地区標準卸価格!R1038*ユーザ別掛け率!R1038%,-入力!$C$16),IF(入力!$C$17=2,ROUNDUP(地区標準卸価格!R1038*ユーザ別掛け率!R1038%,-入力!$C$16),IF(入力!$C$17=3,ROUND(地区標準卸価格!R1038*ユーザ別掛け率!R1038%,-入力!$C$16),""))),地区標準卸価格!R1038))</f>
        <v>12300</v>
      </c>
      <c r="S1038" s="849" t="str">
        <f>IF(地区標準卸価格!S1038="","",IF(ISNUMBER(地区標準卸価格!S1038),IF(入力!$C$17=1,ROUNDDOWN(地区標準卸価格!S1038*ユーザ別掛け率!S1038%,-入力!$C$16),IF(入力!$C$17=2,ROUNDUP(地区標準卸価格!S1038*ユーザ別掛け率!S1038%,-入力!$C$16),IF(入力!$C$17=3,ROUND(地区標準卸価格!S1038*ユーザ別掛け率!S1038%,-入力!$C$16),""))),地区標準卸価格!S1038))</f>
        <v/>
      </c>
      <c r="T1038" s="849" t="str">
        <f>IF(地区標準卸価格!T1038="","",IF(ISNUMBER(地区標準卸価格!T1038),IF(入力!$C$17=1,ROUNDDOWN(地区標準卸価格!T1038*ユーザ別掛け率!T1038%,-入力!$C$16),IF(入力!$C$17=2,ROUNDUP(地区標準卸価格!T1038*ユーザ別掛け率!T1038%,-入力!$C$16),IF(入力!$C$17=3,ROUND(地区標準卸価格!T1038*ユーザ別掛け率!T1038%,-入力!$C$16),""))),地区標準卸価格!T1038))</f>
        <v/>
      </c>
      <c r="U1038" s="850" t="str">
        <f>IF(地区標準卸価格!U1038="","",IF(ISNUMBER(地区標準卸価格!U1038),IF(入力!$C$17=1,ROUNDDOWN(地区標準卸価格!U1038*ユーザ別掛け率!U1038%,-入力!$C$16),IF(入力!$C$17=2,ROUNDUP(地区標準卸価格!U1038*ユーザ別掛け率!U1038%,-入力!$C$16),IF(入力!$C$17=3,ROUND(地区標準卸価格!U1038*ユーザ別掛け率!U1038%,-入力!$C$16),""))),地区標準卸価格!U1038))</f>
        <v/>
      </c>
      <c r="V1038" s="83"/>
      <c r="X1038" s="4"/>
    </row>
    <row r="1039" spans="2:27" ht="23.1" customHeight="1">
      <c r="B1039" s="746" t="s">
        <v>1363</v>
      </c>
      <c r="C1039" s="747"/>
      <c r="D1039" s="747"/>
      <c r="E1039" s="747"/>
      <c r="F1039" s="747"/>
      <c r="G1039" s="748"/>
      <c r="H1039" s="746" t="s">
        <v>1187</v>
      </c>
      <c r="I1039" s="747"/>
      <c r="J1039" s="747"/>
      <c r="K1039" s="747"/>
      <c r="L1039" s="748"/>
      <c r="M1039" s="746" t="s">
        <v>604</v>
      </c>
      <c r="N1039" s="747"/>
      <c r="O1039" s="747"/>
      <c r="P1039" s="747"/>
      <c r="Q1039" s="748"/>
      <c r="R1039" s="848">
        <f>IF(地区標準卸価格!R1039="","",IF(ISNUMBER(地区標準卸価格!R1039),IF(入力!$C$17=1,ROUNDDOWN(地区標準卸価格!R1039*ユーザ別掛け率!R1039%,-入力!$C$16),IF(入力!$C$17=2,ROUNDUP(地区標準卸価格!R1039*ユーザ別掛け率!R1039%,-入力!$C$16),IF(入力!$C$17=3,ROUND(地区標準卸価格!R1039*ユーザ別掛け率!R1039%,-入力!$C$16),""))),地区標準卸価格!R1039))</f>
        <v>12300</v>
      </c>
      <c r="S1039" s="849" t="str">
        <f>IF(地区標準卸価格!S1039="","",IF(ISNUMBER(地区標準卸価格!S1039),IF(入力!$C$17=1,ROUNDDOWN(地区標準卸価格!S1039*ユーザ別掛け率!S1039%,-入力!$C$16),IF(入力!$C$17=2,ROUNDUP(地区標準卸価格!S1039*ユーザ別掛け率!S1039%,-入力!$C$16),IF(入力!$C$17=3,ROUND(地区標準卸価格!S1039*ユーザ別掛け率!S1039%,-入力!$C$16),""))),地区標準卸価格!S1039))</f>
        <v/>
      </c>
      <c r="T1039" s="849" t="str">
        <f>IF(地区標準卸価格!T1039="","",IF(ISNUMBER(地区標準卸価格!T1039),IF(入力!$C$17=1,ROUNDDOWN(地区標準卸価格!T1039*ユーザ別掛け率!T1039%,-入力!$C$16),IF(入力!$C$17=2,ROUNDUP(地区標準卸価格!T1039*ユーザ別掛け率!T1039%,-入力!$C$16),IF(入力!$C$17=3,ROUND(地区標準卸価格!T1039*ユーザ別掛け率!T1039%,-入力!$C$16),""))),地区標準卸価格!T1039))</f>
        <v/>
      </c>
      <c r="U1039" s="850" t="str">
        <f>IF(地区標準卸価格!U1039="","",IF(ISNUMBER(地区標準卸価格!U1039),IF(入力!$C$17=1,ROUNDDOWN(地区標準卸価格!U1039*ユーザ別掛け率!U1039%,-入力!$C$16),IF(入力!$C$17=2,ROUNDUP(地区標準卸価格!U1039*ユーザ別掛け率!U1039%,-入力!$C$16),IF(入力!$C$17=3,ROUND(地区標準卸価格!U1039*ユーザ別掛け率!U1039%,-入力!$C$16),""))),地区標準卸価格!U1039))</f>
        <v/>
      </c>
      <c r="V1039" s="83"/>
      <c r="X1039" s="4"/>
    </row>
    <row r="1040" spans="2:27" ht="23.1" customHeight="1">
      <c r="B1040" s="746" t="s">
        <v>609</v>
      </c>
      <c r="C1040" s="747"/>
      <c r="D1040" s="747"/>
      <c r="E1040" s="747"/>
      <c r="F1040" s="747"/>
      <c r="G1040" s="748"/>
      <c r="H1040" s="746" t="s">
        <v>540</v>
      </c>
      <c r="I1040" s="747"/>
      <c r="J1040" s="747"/>
      <c r="K1040" s="747"/>
      <c r="L1040" s="748"/>
      <c r="M1040" s="746" t="s">
        <v>601</v>
      </c>
      <c r="N1040" s="747"/>
      <c r="O1040" s="747"/>
      <c r="P1040" s="747"/>
      <c r="Q1040" s="748"/>
      <c r="R1040" s="848">
        <f>IF(地区標準卸価格!R1040="","",IF(ISNUMBER(地区標準卸価格!R1040),IF(入力!$C$17=1,ROUNDDOWN(地区標準卸価格!R1040*ユーザ別掛け率!R1040%,-入力!$C$16),IF(入力!$C$17=2,ROUNDUP(地区標準卸価格!R1040*ユーザ別掛け率!R1040%,-入力!$C$16),IF(入力!$C$17=3,ROUND(地区標準卸価格!R1040*ユーザ別掛け率!R1040%,-入力!$C$16),""))),地区標準卸価格!R1040))</f>
        <v>26000</v>
      </c>
      <c r="S1040" s="849" t="str">
        <f>IF(地区標準卸価格!S1040="","",IF(ISNUMBER(地区標準卸価格!S1040),IF(入力!$C$17=1,ROUNDDOWN(地区標準卸価格!S1040*ユーザ別掛け率!S1040%,-入力!$C$16),IF(入力!$C$17=2,ROUNDUP(地区標準卸価格!S1040*ユーザ別掛け率!S1040%,-入力!$C$16),IF(入力!$C$17=3,ROUND(地区標準卸価格!S1040*ユーザ別掛け率!S1040%,-入力!$C$16),""))),地区標準卸価格!S1040))</f>
        <v/>
      </c>
      <c r="T1040" s="849" t="str">
        <f>IF(地区標準卸価格!T1040="","",IF(ISNUMBER(地区標準卸価格!T1040),IF(入力!$C$17=1,ROUNDDOWN(地区標準卸価格!T1040*ユーザ別掛け率!T1040%,-入力!$C$16),IF(入力!$C$17=2,ROUNDUP(地区標準卸価格!T1040*ユーザ別掛け率!T1040%,-入力!$C$16),IF(入力!$C$17=3,ROUND(地区標準卸価格!T1040*ユーザ別掛け率!T1040%,-入力!$C$16),""))),地区標準卸価格!T1040))</f>
        <v/>
      </c>
      <c r="U1040" s="850" t="str">
        <f>IF(地区標準卸価格!U1040="","",IF(ISNUMBER(地区標準卸価格!U1040),IF(入力!$C$17=1,ROUNDDOWN(地区標準卸価格!U1040*ユーザ別掛け率!U1040%,-入力!$C$16),IF(入力!$C$17=2,ROUNDUP(地区標準卸価格!U1040*ユーザ別掛け率!U1040%,-入力!$C$16),IF(入力!$C$17=3,ROUND(地区標準卸価格!U1040*ユーザ別掛け率!U1040%,-入力!$C$16),""))),地区標準卸価格!U1040))</f>
        <v/>
      </c>
      <c r="V1040" s="83"/>
      <c r="X1040" s="4"/>
    </row>
    <row r="1041" spans="2:25" ht="23.1" customHeight="1">
      <c r="B1041" s="842" t="s">
        <v>610</v>
      </c>
      <c r="C1041" s="843"/>
      <c r="D1041" s="843"/>
      <c r="E1041" s="843"/>
      <c r="F1041" s="843"/>
      <c r="G1041" s="844"/>
      <c r="H1041" s="810" t="s">
        <v>541</v>
      </c>
      <c r="I1041" s="811"/>
      <c r="J1041" s="811"/>
      <c r="K1041" s="811"/>
      <c r="L1041" s="812"/>
      <c r="M1041" s="842" t="s">
        <v>254</v>
      </c>
      <c r="N1041" s="843"/>
      <c r="O1041" s="843"/>
      <c r="P1041" s="843"/>
      <c r="Q1041" s="844"/>
      <c r="R1041" s="833">
        <f>IF(地区標準卸価格!R1041="","",IF(ISNUMBER(地区標準卸価格!R1041),IF(入力!$C$17=1,ROUNDDOWN(地区標準卸価格!R1041*ユーザ別掛け率!R1041%,-入力!$C$16),IF(入力!$C$17=2,ROUNDUP(地区標準卸価格!R1041*ユーザ別掛け率!R1041%,-入力!$C$16),IF(入力!$C$17=3,ROUND(地区標準卸価格!R1041*ユーザ別掛け率!R1041%,-入力!$C$16),""))),地区標準卸価格!R1041))</f>
        <v>20200</v>
      </c>
      <c r="S1041" s="834" t="str">
        <f>IF(地区標準卸価格!S1041="","",IF(ISNUMBER(地区標準卸価格!S1041),IF(入力!$C$17=1,ROUNDDOWN(地区標準卸価格!S1041*ユーザ別掛け率!S1041%,-入力!$C$16),IF(入力!$C$17=2,ROUNDUP(地区標準卸価格!S1041*ユーザ別掛け率!S1041%,-入力!$C$16),IF(入力!$C$17=3,ROUND(地区標準卸価格!S1041*ユーザ別掛け率!S1041%,-入力!$C$16),""))),地区標準卸価格!S1041))</f>
        <v/>
      </c>
      <c r="T1041" s="834" t="str">
        <f>IF(地区標準卸価格!T1041="","",IF(ISNUMBER(地区標準卸価格!T1041),IF(入力!$C$17=1,ROUNDDOWN(地区標準卸価格!T1041*ユーザ別掛け率!T1041%,-入力!$C$16),IF(入力!$C$17=2,ROUNDUP(地区標準卸価格!T1041*ユーザ別掛け率!T1041%,-入力!$C$16),IF(入力!$C$17=3,ROUND(地区標準卸価格!T1041*ユーザ別掛け率!T1041%,-入力!$C$16),""))),地区標準卸価格!T1041))</f>
        <v/>
      </c>
      <c r="U1041" s="835" t="str">
        <f>IF(地区標準卸価格!U1041="","",IF(ISNUMBER(地区標準卸価格!U1041),IF(入力!$C$17=1,ROUNDDOWN(地区標準卸価格!U1041*ユーザ別掛け率!U1041%,-入力!$C$16),IF(入力!$C$17=2,ROUNDUP(地区標準卸価格!U1041*ユーザ別掛け率!U1041%,-入力!$C$16),IF(入力!$C$17=3,ROUND(地区標準卸価格!U1041*ユーザ別掛け率!U1041%,-入力!$C$16),""))),地区標準卸価格!U1041))</f>
        <v/>
      </c>
      <c r="V1041" s="83"/>
      <c r="X1041" s="4"/>
    </row>
    <row r="1042" spans="2:25" ht="23.1" customHeight="1">
      <c r="B1042" s="806"/>
      <c r="C1042" s="807"/>
      <c r="D1042" s="807"/>
      <c r="E1042" s="807"/>
      <c r="F1042" s="807"/>
      <c r="G1042" s="808"/>
      <c r="H1042" s="806" t="s">
        <v>606</v>
      </c>
      <c r="I1042" s="807"/>
      <c r="J1042" s="807"/>
      <c r="K1042" s="807"/>
      <c r="L1042" s="808"/>
      <c r="M1042" s="806"/>
      <c r="N1042" s="807"/>
      <c r="O1042" s="807"/>
      <c r="P1042" s="807"/>
      <c r="Q1042" s="808"/>
      <c r="R1042" s="845">
        <f>IF(地区標準卸価格!R1042="","",IF(ISNUMBER(地区標準卸価格!R1042),IF(入力!$C$17=1,ROUNDDOWN(地区標準卸価格!R1042*ユーザ別掛け率!R1042%,-入力!$C$16),IF(入力!$C$17=2,ROUNDUP(地区標準卸価格!R1042*ユーザ別掛け率!R1042%,-入力!$C$16),IF(入力!$C$17=3,ROUND(地区標準卸価格!R1042*ユーザ別掛け率!R1042%,-入力!$C$16),""))),地区標準卸価格!R1042))</f>
        <v>25500</v>
      </c>
      <c r="S1042" s="846" t="str">
        <f>IF(地区標準卸価格!S1042="","",IF(ISNUMBER(地区標準卸価格!S1042),IF(入力!$C$17=1,ROUNDDOWN(地区標準卸価格!S1042*ユーザ別掛け率!S1042%,-入力!$C$16),IF(入力!$C$17=2,ROUNDUP(地区標準卸価格!S1042*ユーザ別掛け率!S1042%,-入力!$C$16),IF(入力!$C$17=3,ROUND(地区標準卸価格!S1042*ユーザ別掛け率!S1042%,-入力!$C$16),""))),地区標準卸価格!S1042))</f>
        <v/>
      </c>
      <c r="T1042" s="846" t="str">
        <f>IF(地区標準卸価格!T1042="","",IF(ISNUMBER(地区標準卸価格!T1042),IF(入力!$C$17=1,ROUNDDOWN(地区標準卸価格!T1042*ユーザ別掛け率!T1042%,-入力!$C$16),IF(入力!$C$17=2,ROUNDUP(地区標準卸価格!T1042*ユーザ別掛け率!T1042%,-入力!$C$16),IF(入力!$C$17=3,ROUND(地区標準卸価格!T1042*ユーザ別掛け率!T1042%,-入力!$C$16),""))),地区標準卸価格!T1042))</f>
        <v/>
      </c>
      <c r="U1042" s="847" t="str">
        <f>IF(地区標準卸価格!U1042="","",IF(ISNUMBER(地区標準卸価格!U1042),IF(入力!$C$17=1,ROUNDDOWN(地区標準卸価格!U1042*ユーザ別掛け率!U1042%,-入力!$C$16),IF(入力!$C$17=2,ROUNDUP(地区標準卸価格!U1042*ユーザ別掛け率!U1042%,-入力!$C$16),IF(入力!$C$17=3,ROUND(地区標準卸価格!U1042*ユーザ別掛け率!U1042%,-入力!$C$16),""))),地区標準卸価格!U1042))</f>
        <v/>
      </c>
      <c r="V1042" s="83"/>
      <c r="X1042" s="4"/>
    </row>
    <row r="1043" spans="2:25" ht="23.1" customHeight="1">
      <c r="B1043" s="746" t="s">
        <v>1364</v>
      </c>
      <c r="C1043" s="747"/>
      <c r="D1043" s="747"/>
      <c r="E1043" s="747"/>
      <c r="F1043" s="747"/>
      <c r="G1043" s="748"/>
      <c r="H1043" s="746" t="s">
        <v>558</v>
      </c>
      <c r="I1043" s="747"/>
      <c r="J1043" s="747"/>
      <c r="K1043" s="747"/>
      <c r="L1043" s="748"/>
      <c r="M1043" s="746" t="s">
        <v>545</v>
      </c>
      <c r="N1043" s="747"/>
      <c r="O1043" s="747"/>
      <c r="P1043" s="747"/>
      <c r="Q1043" s="748"/>
      <c r="R1043" s="848">
        <f>IF(地区標準卸価格!R1043="","",IF(ISNUMBER(地区標準卸価格!R1043),IF(入力!$C$17=1,ROUNDDOWN(地区標準卸価格!R1043*ユーザ別掛け率!R1043%,-入力!$C$16),IF(入力!$C$17=2,ROUNDUP(地区標準卸価格!R1043*ユーザ別掛け率!R1043%,-入力!$C$16),IF(入力!$C$17=3,ROUND(地区標準卸価格!R1043*ユーザ別掛け率!R1043%,-入力!$C$16),""))),地区標準卸価格!R1043))</f>
        <v>38500</v>
      </c>
      <c r="S1043" s="849" t="str">
        <f>IF(地区標準卸価格!S1043="","",IF(ISNUMBER(地区標準卸価格!S1043),IF(入力!$C$17=1,ROUNDDOWN(地区標準卸価格!S1043*ユーザ別掛け率!S1043%,-入力!$C$16),IF(入力!$C$17=2,ROUNDUP(地区標準卸価格!S1043*ユーザ別掛け率!S1043%,-入力!$C$16),IF(入力!$C$17=3,ROUND(地区標準卸価格!S1043*ユーザ別掛け率!S1043%,-入力!$C$16),""))),地区標準卸価格!S1043))</f>
        <v/>
      </c>
      <c r="T1043" s="849" t="str">
        <f>IF(地区標準卸価格!T1043="","",IF(ISNUMBER(地区標準卸価格!T1043),IF(入力!$C$17=1,ROUNDDOWN(地区標準卸価格!T1043*ユーザ別掛け率!T1043%,-入力!$C$16),IF(入力!$C$17=2,ROUNDUP(地区標準卸価格!T1043*ユーザ別掛け率!T1043%,-入力!$C$16),IF(入力!$C$17=3,ROUND(地区標準卸価格!T1043*ユーザ別掛け率!T1043%,-入力!$C$16),""))),地区標準卸価格!T1043))</f>
        <v/>
      </c>
      <c r="U1043" s="850" t="str">
        <f>IF(地区標準卸価格!U1043="","",IF(ISNUMBER(地区標準卸価格!U1043),IF(入力!$C$17=1,ROUNDDOWN(地区標準卸価格!U1043*ユーザ別掛け率!U1043%,-入力!$C$16),IF(入力!$C$17=2,ROUNDUP(地区標準卸価格!U1043*ユーザ別掛け率!U1043%,-入力!$C$16),IF(入力!$C$17=3,ROUND(地区標準卸価格!U1043*ユーザ別掛け率!U1043%,-入力!$C$16),""))),地区標準卸価格!U1043))</f>
        <v/>
      </c>
      <c r="V1043" s="83"/>
      <c r="X1043" s="4"/>
    </row>
    <row r="1044" spans="2:25" ht="23.1" customHeight="1">
      <c r="B1044" s="842" t="s">
        <v>611</v>
      </c>
      <c r="C1044" s="843"/>
      <c r="D1044" s="843"/>
      <c r="E1044" s="843"/>
      <c r="F1044" s="843"/>
      <c r="G1044" s="844"/>
      <c r="H1044" s="810" t="s">
        <v>262</v>
      </c>
      <c r="I1044" s="811"/>
      <c r="J1044" s="811"/>
      <c r="K1044" s="811"/>
      <c r="L1044" s="812"/>
      <c r="M1044" s="842" t="s">
        <v>254</v>
      </c>
      <c r="N1044" s="843"/>
      <c r="O1044" s="843"/>
      <c r="P1044" s="843"/>
      <c r="Q1044" s="844"/>
      <c r="R1044" s="833">
        <f>IF(地区標準卸価格!R1044="","",IF(ISNUMBER(地区標準卸価格!R1044),IF(入力!$C$17=1,ROUNDDOWN(地区標準卸価格!R1044*ユーザ別掛け率!R1044%,-入力!$C$16),IF(入力!$C$17=2,ROUNDUP(地区標準卸価格!R1044*ユーザ別掛け率!R1044%,-入力!$C$16),IF(入力!$C$17=3,ROUND(地区標準卸価格!R1044*ユーザ別掛け率!R1044%,-入力!$C$16),""))),地区標準卸価格!R1044))</f>
        <v>19400</v>
      </c>
      <c r="S1044" s="834" t="str">
        <f>IF(地区標準卸価格!S1044="","",IF(ISNUMBER(地区標準卸価格!S1044),IF(入力!$C$17=1,ROUNDDOWN(地区標準卸価格!S1044*ユーザ別掛け率!S1044%,-入力!$C$16),IF(入力!$C$17=2,ROUNDUP(地区標準卸価格!S1044*ユーザ別掛け率!S1044%,-入力!$C$16),IF(入力!$C$17=3,ROUND(地区標準卸価格!S1044*ユーザ別掛け率!S1044%,-入力!$C$16),""))),地区標準卸価格!S1044))</f>
        <v/>
      </c>
      <c r="T1044" s="834" t="str">
        <f>IF(地区標準卸価格!T1044="","",IF(ISNUMBER(地区標準卸価格!T1044),IF(入力!$C$17=1,ROUNDDOWN(地区標準卸価格!T1044*ユーザ別掛け率!T1044%,-入力!$C$16),IF(入力!$C$17=2,ROUNDUP(地区標準卸価格!T1044*ユーザ別掛け率!T1044%,-入力!$C$16),IF(入力!$C$17=3,ROUND(地区標準卸価格!T1044*ユーザ別掛け率!T1044%,-入力!$C$16),""))),地区標準卸価格!T1044))</f>
        <v/>
      </c>
      <c r="U1044" s="835" t="str">
        <f>IF(地区標準卸価格!U1044="","",IF(ISNUMBER(地区標準卸価格!U1044),IF(入力!$C$17=1,ROUNDDOWN(地区標準卸価格!U1044*ユーザ別掛け率!U1044%,-入力!$C$16),IF(入力!$C$17=2,ROUNDUP(地区標準卸価格!U1044*ユーザ別掛け率!U1044%,-入力!$C$16),IF(入力!$C$17=3,ROUND(地区標準卸価格!U1044*ユーザ別掛け率!U1044%,-入力!$C$16),""))),地区標準卸価格!U1044))</f>
        <v/>
      </c>
      <c r="V1044" s="83"/>
      <c r="X1044" s="4"/>
    </row>
    <row r="1045" spans="2:25" ht="23.1" customHeight="1">
      <c r="B1045" s="806"/>
      <c r="C1045" s="807"/>
      <c r="D1045" s="807"/>
      <c r="E1045" s="807"/>
      <c r="F1045" s="807"/>
      <c r="G1045" s="808"/>
      <c r="H1045" s="806" t="s">
        <v>260</v>
      </c>
      <c r="I1045" s="807"/>
      <c r="J1045" s="807"/>
      <c r="K1045" s="807"/>
      <c r="L1045" s="808"/>
      <c r="M1045" s="806"/>
      <c r="N1045" s="807"/>
      <c r="O1045" s="807"/>
      <c r="P1045" s="807"/>
      <c r="Q1045" s="808"/>
      <c r="R1045" s="845">
        <f>IF(地区標準卸価格!R1045="","",IF(ISNUMBER(地区標準卸価格!R1045),IF(入力!$C$17=1,ROUNDDOWN(地区標準卸価格!R1045*ユーザ別掛け率!R1045%,-入力!$C$16),IF(入力!$C$17=2,ROUNDUP(地区標準卸価格!R1045*ユーザ別掛け率!R1045%,-入力!$C$16),IF(入力!$C$17=3,ROUND(地区標準卸価格!R1045*ユーザ別掛け率!R1045%,-入力!$C$16),""))),地区標準卸価格!R1045))</f>
        <v>12100</v>
      </c>
      <c r="S1045" s="846" t="str">
        <f>IF(地区標準卸価格!S1045="","",IF(ISNUMBER(地区標準卸価格!S1045),IF(入力!$C$17=1,ROUNDDOWN(地区標準卸価格!S1045*ユーザ別掛け率!S1045%,-入力!$C$16),IF(入力!$C$17=2,ROUNDUP(地区標準卸価格!S1045*ユーザ別掛け率!S1045%,-入力!$C$16),IF(入力!$C$17=3,ROUND(地区標準卸価格!S1045*ユーザ別掛け率!S1045%,-入力!$C$16),""))),地区標準卸価格!S1045))</f>
        <v/>
      </c>
      <c r="T1045" s="846" t="str">
        <f>IF(地区標準卸価格!T1045="","",IF(ISNUMBER(地区標準卸価格!T1045),IF(入力!$C$17=1,ROUNDDOWN(地区標準卸価格!T1045*ユーザ別掛け率!T1045%,-入力!$C$16),IF(入力!$C$17=2,ROUNDUP(地区標準卸価格!T1045*ユーザ別掛け率!T1045%,-入力!$C$16),IF(入力!$C$17=3,ROUND(地区標準卸価格!T1045*ユーザ別掛け率!T1045%,-入力!$C$16),""))),地区標準卸価格!T1045))</f>
        <v/>
      </c>
      <c r="U1045" s="847" t="str">
        <f>IF(地区標準卸価格!U1045="","",IF(ISNUMBER(地区標準卸価格!U1045),IF(入力!$C$17=1,ROUNDDOWN(地区標準卸価格!U1045*ユーザ別掛け率!U1045%,-入力!$C$16),IF(入力!$C$17=2,ROUNDUP(地区標準卸価格!U1045*ユーザ別掛け率!U1045%,-入力!$C$16),IF(入力!$C$17=3,ROUND(地区標準卸価格!U1045*ユーザ別掛け率!U1045%,-入力!$C$16),""))),地区標準卸価格!U1045))</f>
        <v/>
      </c>
      <c r="V1045" s="83"/>
      <c r="X1045" s="4"/>
    </row>
    <row r="1046" spans="2:25" ht="23.1" customHeight="1">
      <c r="B1046" s="842" t="s">
        <v>1365</v>
      </c>
      <c r="C1046" s="843"/>
      <c r="D1046" s="843"/>
      <c r="E1046" s="843"/>
      <c r="F1046" s="843"/>
      <c r="G1046" s="844"/>
      <c r="H1046" s="810" t="s">
        <v>411</v>
      </c>
      <c r="I1046" s="811"/>
      <c r="J1046" s="811"/>
      <c r="K1046" s="811"/>
      <c r="L1046" s="812"/>
      <c r="M1046" s="842" t="s">
        <v>254</v>
      </c>
      <c r="N1046" s="843"/>
      <c r="O1046" s="843"/>
      <c r="P1046" s="843"/>
      <c r="Q1046" s="844"/>
      <c r="R1046" s="833">
        <f>IF(地区標準卸価格!R1046="","",IF(ISNUMBER(地区標準卸価格!R1046),IF(入力!$C$17=1,ROUNDDOWN(地区標準卸価格!R1046*ユーザ別掛け率!R1046%,-入力!$C$16),IF(入力!$C$17=2,ROUNDUP(地区標準卸価格!R1046*ユーザ別掛け率!R1046%,-入力!$C$16),IF(入力!$C$17=3,ROUND(地区標準卸価格!R1046*ユーザ別掛け率!R1046%,-入力!$C$16),""))),地区標準卸価格!R1046))</f>
        <v>16400</v>
      </c>
      <c r="S1046" s="834" t="str">
        <f>IF(地区標準卸価格!S1046="","",IF(ISNUMBER(地区標準卸価格!S1046),IF(入力!$C$17=1,ROUNDDOWN(地区標準卸価格!S1046*ユーザ別掛け率!S1046%,-入力!$C$16),IF(入力!$C$17=2,ROUNDUP(地区標準卸価格!S1046*ユーザ別掛け率!S1046%,-入力!$C$16),IF(入力!$C$17=3,ROUND(地区標準卸価格!S1046*ユーザ別掛け率!S1046%,-入力!$C$16),""))),地区標準卸価格!S1046))</f>
        <v/>
      </c>
      <c r="T1046" s="834" t="str">
        <f>IF(地区標準卸価格!T1046="","",IF(ISNUMBER(地区標準卸価格!T1046),IF(入力!$C$17=1,ROUNDDOWN(地区標準卸価格!T1046*ユーザ別掛け率!T1046%,-入力!$C$16),IF(入力!$C$17=2,ROUNDUP(地区標準卸価格!T1046*ユーザ別掛け率!T1046%,-入力!$C$16),IF(入力!$C$17=3,ROUND(地区標準卸価格!T1046*ユーザ別掛け率!T1046%,-入力!$C$16),""))),地区標準卸価格!T1046))</f>
        <v/>
      </c>
      <c r="U1046" s="835" t="str">
        <f>IF(地区標準卸価格!U1046="","",IF(ISNUMBER(地区標準卸価格!U1046),IF(入力!$C$17=1,ROUNDDOWN(地区標準卸価格!U1046*ユーザ別掛け率!U1046%,-入力!$C$16),IF(入力!$C$17=2,ROUNDUP(地区標準卸価格!U1046*ユーザ別掛け率!U1046%,-入力!$C$16),IF(入力!$C$17=3,ROUND(地区標準卸価格!U1046*ユーザ別掛け率!U1046%,-入力!$C$16),""))),地区標準卸価格!U1046))</f>
        <v/>
      </c>
      <c r="V1046" s="83"/>
      <c r="X1046" s="4"/>
    </row>
    <row r="1047" spans="2:25" ht="23.1" customHeight="1">
      <c r="B1047" s="806"/>
      <c r="C1047" s="807"/>
      <c r="D1047" s="807"/>
      <c r="E1047" s="807"/>
      <c r="F1047" s="807"/>
      <c r="G1047" s="808"/>
      <c r="H1047" s="806" t="s">
        <v>182</v>
      </c>
      <c r="I1047" s="807"/>
      <c r="J1047" s="807"/>
      <c r="K1047" s="807"/>
      <c r="L1047" s="808"/>
      <c r="M1047" s="806"/>
      <c r="N1047" s="807"/>
      <c r="O1047" s="807"/>
      <c r="P1047" s="807"/>
      <c r="Q1047" s="808"/>
      <c r="R1047" s="845">
        <f>IF(地区標準卸価格!R1047="","",IF(ISNUMBER(地区標準卸価格!R1047),IF(入力!$C$17=1,ROUNDDOWN(地区標準卸価格!R1047*ユーザ別掛け率!R1047%,-入力!$C$16),IF(入力!$C$17=2,ROUNDUP(地区標準卸価格!R1047*ユーザ別掛け率!R1047%,-入力!$C$16),IF(入力!$C$17=3,ROUND(地区標準卸価格!R1047*ユーザ別掛け率!R1047%,-入力!$C$16),""))),地区標準卸価格!R1047))</f>
        <v>17500</v>
      </c>
      <c r="S1047" s="846" t="str">
        <f>IF(地区標準卸価格!S1047="","",IF(ISNUMBER(地区標準卸価格!S1047),IF(入力!$C$17=1,ROUNDDOWN(地区標準卸価格!S1047*ユーザ別掛け率!S1047%,-入力!$C$16),IF(入力!$C$17=2,ROUNDUP(地区標準卸価格!S1047*ユーザ別掛け率!S1047%,-入力!$C$16),IF(入力!$C$17=3,ROUND(地区標準卸価格!S1047*ユーザ別掛け率!S1047%,-入力!$C$16),""))),地区標準卸価格!S1047))</f>
        <v/>
      </c>
      <c r="T1047" s="846" t="str">
        <f>IF(地区標準卸価格!T1047="","",IF(ISNUMBER(地区標準卸価格!T1047),IF(入力!$C$17=1,ROUNDDOWN(地区標準卸価格!T1047*ユーザ別掛け率!T1047%,-入力!$C$16),IF(入力!$C$17=2,ROUNDUP(地区標準卸価格!T1047*ユーザ別掛け率!T1047%,-入力!$C$16),IF(入力!$C$17=3,ROUND(地区標準卸価格!T1047*ユーザ別掛け率!T1047%,-入力!$C$16),""))),地区標準卸価格!T1047))</f>
        <v/>
      </c>
      <c r="U1047" s="847" t="str">
        <f>IF(地区標準卸価格!U1047="","",IF(ISNUMBER(地区標準卸価格!U1047),IF(入力!$C$17=1,ROUNDDOWN(地区標準卸価格!U1047*ユーザ別掛け率!U1047%,-入力!$C$16),IF(入力!$C$17=2,ROUNDUP(地区標準卸価格!U1047*ユーザ別掛け率!U1047%,-入力!$C$16),IF(入力!$C$17=3,ROUND(地区標準卸価格!U1047*ユーザ別掛け率!U1047%,-入力!$C$16),""))),地区標準卸価格!U1047))</f>
        <v/>
      </c>
      <c r="V1047" s="83"/>
      <c r="X1047" s="4"/>
    </row>
    <row r="1048" spans="2:25" ht="23.1" customHeight="1">
      <c r="B1048" s="842" t="s">
        <v>1366</v>
      </c>
      <c r="C1048" s="843"/>
      <c r="D1048" s="843"/>
      <c r="E1048" s="843"/>
      <c r="F1048" s="843"/>
      <c r="G1048" s="844"/>
      <c r="H1048" s="810" t="s">
        <v>385</v>
      </c>
      <c r="I1048" s="811"/>
      <c r="J1048" s="811"/>
      <c r="K1048" s="811"/>
      <c r="L1048" s="812"/>
      <c r="M1048" s="842" t="s">
        <v>603</v>
      </c>
      <c r="N1048" s="843"/>
      <c r="O1048" s="843"/>
      <c r="P1048" s="843"/>
      <c r="Q1048" s="844"/>
      <c r="R1048" s="833">
        <f>IF(地区標準卸価格!R1048="","",IF(ISNUMBER(地区標準卸価格!R1048),IF(入力!$C$17=1,ROUNDDOWN(地区標準卸価格!R1048*ユーザ別掛け率!R1048%,-入力!$C$16),IF(入力!$C$17=2,ROUNDUP(地区標準卸価格!R1048*ユーザ別掛け率!R1048%,-入力!$C$16),IF(入力!$C$17=3,ROUND(地区標準卸価格!R1048*ユーザ別掛け率!R1048%,-入力!$C$16),""))),地区標準卸価格!R1048))</f>
        <v>16100</v>
      </c>
      <c r="S1048" s="834" t="str">
        <f>IF(地区標準卸価格!S1048="","",IF(ISNUMBER(地区標準卸価格!S1048),IF(入力!$C$17=1,ROUNDDOWN(地区標準卸価格!S1048*ユーザ別掛け率!S1048%,-入力!$C$16),IF(入力!$C$17=2,ROUNDUP(地区標準卸価格!S1048*ユーザ別掛け率!S1048%,-入力!$C$16),IF(入力!$C$17=3,ROUND(地区標準卸価格!S1048*ユーザ別掛け率!S1048%,-入力!$C$16),""))),地区標準卸価格!S1048))</f>
        <v/>
      </c>
      <c r="T1048" s="834" t="str">
        <f>IF(地区標準卸価格!T1048="","",IF(ISNUMBER(地区標準卸価格!T1048),IF(入力!$C$17=1,ROUNDDOWN(地区標準卸価格!T1048*ユーザ別掛け率!T1048%,-入力!$C$16),IF(入力!$C$17=2,ROUNDUP(地区標準卸価格!T1048*ユーザ別掛け率!T1048%,-入力!$C$16),IF(入力!$C$17=3,ROUND(地区標準卸価格!T1048*ユーザ別掛け率!T1048%,-入力!$C$16),""))),地区標準卸価格!T1048))</f>
        <v/>
      </c>
      <c r="U1048" s="835" t="str">
        <f>IF(地区標準卸価格!U1048="","",IF(ISNUMBER(地区標準卸価格!U1048),IF(入力!$C$17=1,ROUNDDOWN(地区標準卸価格!U1048*ユーザ別掛け率!U1048%,-入力!$C$16),IF(入力!$C$17=2,ROUNDUP(地区標準卸価格!U1048*ユーザ別掛け率!U1048%,-入力!$C$16),IF(入力!$C$17=3,ROUND(地区標準卸価格!U1048*ユーザ別掛け率!U1048%,-入力!$C$16),""))),地区標準卸価格!U1048))</f>
        <v/>
      </c>
      <c r="V1048" s="83"/>
      <c r="X1048" s="4"/>
    </row>
    <row r="1049" spans="2:25" ht="23.1" customHeight="1">
      <c r="B1049" s="806"/>
      <c r="C1049" s="807"/>
      <c r="D1049" s="807"/>
      <c r="E1049" s="807"/>
      <c r="F1049" s="807"/>
      <c r="G1049" s="808"/>
      <c r="H1049" s="806" t="s">
        <v>282</v>
      </c>
      <c r="I1049" s="807"/>
      <c r="J1049" s="807"/>
      <c r="K1049" s="807"/>
      <c r="L1049" s="808"/>
      <c r="M1049" s="806"/>
      <c r="N1049" s="807"/>
      <c r="O1049" s="807"/>
      <c r="P1049" s="807"/>
      <c r="Q1049" s="808"/>
      <c r="R1049" s="845">
        <f>IF(地区標準卸価格!R1049="","",IF(ISNUMBER(地区標準卸価格!R1049),IF(入力!$C$17=1,ROUNDDOWN(地区標準卸価格!R1049*ユーザ別掛け率!R1049%,-入力!$C$16),IF(入力!$C$17=2,ROUNDUP(地区標準卸価格!R1049*ユーザ別掛け率!R1049%,-入力!$C$16),IF(入力!$C$17=3,ROUND(地区標準卸価格!R1049*ユーザ別掛け率!R1049%,-入力!$C$16),""))),地区標準卸価格!R1049))</f>
        <v>14400</v>
      </c>
      <c r="S1049" s="846" t="str">
        <f>IF(地区標準卸価格!S1049="","",IF(ISNUMBER(地区標準卸価格!S1049),IF(入力!$C$17=1,ROUNDDOWN(地区標準卸価格!S1049*ユーザ別掛け率!S1049%,-入力!$C$16),IF(入力!$C$17=2,ROUNDUP(地区標準卸価格!S1049*ユーザ別掛け率!S1049%,-入力!$C$16),IF(入力!$C$17=3,ROUND(地区標準卸価格!S1049*ユーザ別掛け率!S1049%,-入力!$C$16),""))),地区標準卸価格!S1049))</f>
        <v/>
      </c>
      <c r="T1049" s="846" t="str">
        <f>IF(地区標準卸価格!T1049="","",IF(ISNUMBER(地区標準卸価格!T1049),IF(入力!$C$17=1,ROUNDDOWN(地区標準卸価格!T1049*ユーザ別掛け率!T1049%,-入力!$C$16),IF(入力!$C$17=2,ROUNDUP(地区標準卸価格!T1049*ユーザ別掛け率!T1049%,-入力!$C$16),IF(入力!$C$17=3,ROUND(地区標準卸価格!T1049*ユーザ別掛け率!T1049%,-入力!$C$16),""))),地区標準卸価格!T1049))</f>
        <v/>
      </c>
      <c r="U1049" s="847" t="str">
        <f>IF(地区標準卸価格!U1049="","",IF(ISNUMBER(地区標準卸価格!U1049),IF(入力!$C$17=1,ROUNDDOWN(地区標準卸価格!U1049*ユーザ別掛け率!U1049%,-入力!$C$16),IF(入力!$C$17=2,ROUNDUP(地区標準卸価格!U1049*ユーザ別掛け率!U1049%,-入力!$C$16),IF(入力!$C$17=3,ROUND(地区標準卸価格!U1049*ユーザ別掛け率!U1049%,-入力!$C$16),""))),地区標準卸価格!U1049))</f>
        <v/>
      </c>
      <c r="V1049" s="83"/>
      <c r="X1049" s="4"/>
    </row>
    <row r="1050" spans="2:25" ht="23.1" customHeight="1">
      <c r="B1050" s="842" t="s">
        <v>612</v>
      </c>
      <c r="C1050" s="843"/>
      <c r="D1050" s="843"/>
      <c r="E1050" s="843"/>
      <c r="F1050" s="843"/>
      <c r="G1050" s="844"/>
      <c r="H1050" s="810" t="s">
        <v>261</v>
      </c>
      <c r="I1050" s="811"/>
      <c r="J1050" s="811"/>
      <c r="K1050" s="811"/>
      <c r="L1050" s="812"/>
      <c r="M1050" s="842" t="s">
        <v>254</v>
      </c>
      <c r="N1050" s="843"/>
      <c r="O1050" s="843"/>
      <c r="P1050" s="843"/>
      <c r="Q1050" s="844"/>
      <c r="R1050" s="833">
        <f>IF(地区標準卸価格!R1050="","",IF(ISNUMBER(地区標準卸価格!R1050),IF(入力!$C$17=1,ROUNDDOWN(地区標準卸価格!R1050*ユーザ別掛け率!R1050%,-入力!$C$16),IF(入力!$C$17=2,ROUNDUP(地区標準卸価格!R1050*ユーザ別掛け率!R1050%,-入力!$C$16),IF(入力!$C$17=3,ROUND(地区標準卸価格!R1050*ユーザ別掛け率!R1050%,-入力!$C$16),""))),地区標準卸価格!R1050))</f>
        <v>12900</v>
      </c>
      <c r="S1050" s="834" t="str">
        <f>IF(地区標準卸価格!S1050="","",IF(ISNUMBER(地区標準卸価格!S1050),IF(入力!$C$17=1,ROUNDDOWN(地区標準卸価格!S1050*ユーザ別掛け率!S1050%,-入力!$C$16),IF(入力!$C$17=2,ROUNDUP(地区標準卸価格!S1050*ユーザ別掛け率!S1050%,-入力!$C$16),IF(入力!$C$17=3,ROUND(地区標準卸価格!S1050*ユーザ別掛け率!S1050%,-入力!$C$16),""))),地区標準卸価格!S1050))</f>
        <v/>
      </c>
      <c r="T1050" s="834" t="str">
        <f>IF(地区標準卸価格!T1050="","",IF(ISNUMBER(地区標準卸価格!T1050),IF(入力!$C$17=1,ROUNDDOWN(地区標準卸価格!T1050*ユーザ別掛け率!T1050%,-入力!$C$16),IF(入力!$C$17=2,ROUNDUP(地区標準卸価格!T1050*ユーザ別掛け率!T1050%,-入力!$C$16),IF(入力!$C$17=3,ROUND(地区標準卸価格!T1050*ユーザ別掛け率!T1050%,-入力!$C$16),""))),地区標準卸価格!T1050))</f>
        <v/>
      </c>
      <c r="U1050" s="835" t="str">
        <f>IF(地区標準卸価格!U1050="","",IF(ISNUMBER(地区標準卸価格!U1050),IF(入力!$C$17=1,ROUNDDOWN(地区標準卸価格!U1050*ユーザ別掛け率!U1050%,-入力!$C$16),IF(入力!$C$17=2,ROUNDUP(地区標準卸価格!U1050*ユーザ別掛け率!U1050%,-入力!$C$16),IF(入力!$C$17=3,ROUND(地区標準卸価格!U1050*ユーザ別掛け率!U1050%,-入力!$C$16),""))),地区標準卸価格!U1050))</f>
        <v/>
      </c>
      <c r="V1050" s="83"/>
      <c r="X1050" s="4"/>
    </row>
    <row r="1051" spans="2:25" ht="23.1" customHeight="1">
      <c r="B1051" s="806"/>
      <c r="C1051" s="807"/>
      <c r="D1051" s="807"/>
      <c r="E1051" s="807"/>
      <c r="F1051" s="807"/>
      <c r="G1051" s="808"/>
      <c r="H1051" s="806" t="s">
        <v>182</v>
      </c>
      <c r="I1051" s="807"/>
      <c r="J1051" s="807"/>
      <c r="K1051" s="807"/>
      <c r="L1051" s="808"/>
      <c r="M1051" s="806"/>
      <c r="N1051" s="807"/>
      <c r="O1051" s="807"/>
      <c r="P1051" s="807"/>
      <c r="Q1051" s="808"/>
      <c r="R1051" s="845">
        <f>IF(地区標準卸価格!R1051="","",IF(ISNUMBER(地区標準卸価格!R1051),IF(入力!$C$17=1,ROUNDDOWN(地区標準卸価格!R1051*ユーザ別掛け率!R1051%,-入力!$C$16),IF(入力!$C$17=2,ROUNDUP(地区標準卸価格!R1051*ユーザ別掛け率!R1051%,-入力!$C$16),IF(入力!$C$17=3,ROUND(地区標準卸価格!R1051*ユーザ別掛け率!R1051%,-入力!$C$16),""))),地区標準卸価格!R1051))</f>
        <v>17500</v>
      </c>
      <c r="S1051" s="846" t="str">
        <f>IF(地区標準卸価格!S1051="","",IF(ISNUMBER(地区標準卸価格!S1051),IF(入力!$C$17=1,ROUNDDOWN(地区標準卸価格!S1051*ユーザ別掛け率!S1051%,-入力!$C$16),IF(入力!$C$17=2,ROUNDUP(地区標準卸価格!S1051*ユーザ別掛け率!S1051%,-入力!$C$16),IF(入力!$C$17=3,ROUND(地区標準卸価格!S1051*ユーザ別掛け率!S1051%,-入力!$C$16),""))),地区標準卸価格!S1051))</f>
        <v/>
      </c>
      <c r="T1051" s="846" t="str">
        <f>IF(地区標準卸価格!T1051="","",IF(ISNUMBER(地区標準卸価格!T1051),IF(入力!$C$17=1,ROUNDDOWN(地区標準卸価格!T1051*ユーザ別掛け率!T1051%,-入力!$C$16),IF(入力!$C$17=2,ROUNDUP(地区標準卸価格!T1051*ユーザ別掛け率!T1051%,-入力!$C$16),IF(入力!$C$17=3,ROUND(地区標準卸価格!T1051*ユーザ別掛け率!T1051%,-入力!$C$16),""))),地区標準卸価格!T1051))</f>
        <v/>
      </c>
      <c r="U1051" s="847" t="str">
        <f>IF(地区標準卸価格!U1051="","",IF(ISNUMBER(地区標準卸価格!U1051),IF(入力!$C$17=1,ROUNDDOWN(地区標準卸価格!U1051*ユーザ別掛け率!U1051%,-入力!$C$16),IF(入力!$C$17=2,ROUNDUP(地区標準卸価格!U1051*ユーザ別掛け率!U1051%,-入力!$C$16),IF(入力!$C$17=3,ROUND(地区標準卸価格!U1051*ユーザ別掛け率!U1051%,-入力!$C$16),""))),地区標準卸価格!U1051))</f>
        <v/>
      </c>
      <c r="V1051" s="83"/>
      <c r="X1051" s="4"/>
    </row>
    <row r="1052" spans="2:25" ht="23.1" customHeight="1">
      <c r="B1052" s="842" t="s">
        <v>1367</v>
      </c>
      <c r="C1052" s="843"/>
      <c r="D1052" s="843"/>
      <c r="E1052" s="843"/>
      <c r="F1052" s="843"/>
      <c r="G1052" s="844"/>
      <c r="H1052" s="810" t="s">
        <v>678</v>
      </c>
      <c r="I1052" s="811"/>
      <c r="J1052" s="811"/>
      <c r="K1052" s="811"/>
      <c r="L1052" s="812"/>
      <c r="M1052" s="842" t="s">
        <v>254</v>
      </c>
      <c r="N1052" s="843"/>
      <c r="O1052" s="843"/>
      <c r="P1052" s="843"/>
      <c r="Q1052" s="844"/>
      <c r="R1052" s="833">
        <f>IF(地区標準卸価格!R1052="","",IF(ISNUMBER(地区標準卸価格!R1052),IF(入力!$C$17=1,ROUNDDOWN(地区標準卸価格!R1052*ユーザ別掛け率!R1052%,-入力!$C$16),IF(入力!$C$17=2,ROUNDUP(地区標準卸価格!R1052*ユーザ別掛け率!R1052%,-入力!$C$16),IF(入力!$C$17=3,ROUND(地区標準卸価格!R1052*ユーザ別掛け率!R1052%,-入力!$C$16),""))),地区標準卸価格!R1052))</f>
        <v>35900</v>
      </c>
      <c r="S1052" s="834" t="str">
        <f>IF(地区標準卸価格!S1052="","",IF(ISNUMBER(地区標準卸価格!S1052),IF(入力!$C$17=1,ROUNDDOWN(地区標準卸価格!S1052*ユーザ別掛け率!S1052%,-入力!$C$16),IF(入力!$C$17=2,ROUNDUP(地区標準卸価格!S1052*ユーザ別掛け率!S1052%,-入力!$C$16),IF(入力!$C$17=3,ROUND(地区標準卸価格!S1052*ユーザ別掛け率!S1052%,-入力!$C$16),""))),地区標準卸価格!S1052))</f>
        <v/>
      </c>
      <c r="T1052" s="834" t="str">
        <f>IF(地区標準卸価格!T1052="","",IF(ISNUMBER(地区標準卸価格!T1052),IF(入力!$C$17=1,ROUNDDOWN(地区標準卸価格!T1052*ユーザ別掛け率!T1052%,-入力!$C$16),IF(入力!$C$17=2,ROUNDUP(地区標準卸価格!T1052*ユーザ別掛け率!T1052%,-入力!$C$16),IF(入力!$C$17=3,ROUND(地区標準卸価格!T1052*ユーザ別掛け率!T1052%,-入力!$C$16),""))),地区標準卸価格!T1052))</f>
        <v/>
      </c>
      <c r="U1052" s="835" t="str">
        <f>IF(地区標準卸価格!U1052="","",IF(ISNUMBER(地区標準卸価格!U1052),IF(入力!$C$17=1,ROUNDDOWN(地区標準卸価格!U1052*ユーザ別掛け率!U1052%,-入力!$C$16),IF(入力!$C$17=2,ROUNDUP(地区標準卸価格!U1052*ユーザ別掛け率!U1052%,-入力!$C$16),IF(入力!$C$17=3,ROUND(地区標準卸価格!U1052*ユーザ別掛け率!U1052%,-入力!$C$16),""))),地区標準卸価格!U1052))</f>
        <v/>
      </c>
      <c r="V1052" s="83"/>
      <c r="X1052" s="4"/>
    </row>
    <row r="1053" spans="2:25" ht="23.1" customHeight="1">
      <c r="B1053" s="830"/>
      <c r="C1053" s="831"/>
      <c r="D1053" s="831"/>
      <c r="E1053" s="831"/>
      <c r="F1053" s="831"/>
      <c r="G1053" s="832"/>
      <c r="H1053" s="806" t="s">
        <v>679</v>
      </c>
      <c r="I1053" s="807"/>
      <c r="J1053" s="807"/>
      <c r="K1053" s="807"/>
      <c r="L1053" s="808"/>
      <c r="M1053" s="806"/>
      <c r="N1053" s="807"/>
      <c r="O1053" s="807"/>
      <c r="P1053" s="807"/>
      <c r="Q1053" s="808"/>
      <c r="R1053" s="845">
        <f>IF(地区標準卸価格!R1053="","",IF(ISNUMBER(地区標準卸価格!R1053),IF(入力!$C$17=1,ROUNDDOWN(地区標準卸価格!R1053*ユーザ別掛け率!R1053%,-入力!$C$16),IF(入力!$C$17=2,ROUNDUP(地区標準卸価格!R1053*ユーザ別掛け率!R1053%,-入力!$C$16),IF(入力!$C$17=3,ROUND(地区標準卸価格!R1053*ユーザ別掛け率!R1053%,-入力!$C$16),""))),地区標準卸価格!R1053))</f>
        <v>24000</v>
      </c>
      <c r="S1053" s="846" t="str">
        <f>IF(地区標準卸価格!S1053="","",IF(ISNUMBER(地区標準卸価格!S1053),IF(入力!$C$17=1,ROUNDDOWN(地区標準卸価格!S1053*ユーザ別掛け率!S1053%,-入力!$C$16),IF(入力!$C$17=2,ROUNDUP(地区標準卸価格!S1053*ユーザ別掛け率!S1053%,-入力!$C$16),IF(入力!$C$17=3,ROUND(地区標準卸価格!S1053*ユーザ別掛け率!S1053%,-入力!$C$16),""))),地区標準卸価格!S1053))</f>
        <v/>
      </c>
      <c r="T1053" s="846" t="str">
        <f>IF(地区標準卸価格!T1053="","",IF(ISNUMBER(地区標準卸価格!T1053),IF(入力!$C$17=1,ROUNDDOWN(地区標準卸価格!T1053*ユーザ別掛け率!T1053%,-入力!$C$16),IF(入力!$C$17=2,ROUNDUP(地区標準卸価格!T1053*ユーザ別掛け率!T1053%,-入力!$C$16),IF(入力!$C$17=3,ROUND(地区標準卸価格!T1053*ユーザ別掛け率!T1053%,-入力!$C$16),""))),地区標準卸価格!T1053))</f>
        <v/>
      </c>
      <c r="U1053" s="847" t="str">
        <f>IF(地区標準卸価格!U1053="","",IF(ISNUMBER(地区標準卸価格!U1053),IF(入力!$C$17=1,ROUNDDOWN(地区標準卸価格!U1053*ユーザ別掛け率!U1053%,-入力!$C$16),IF(入力!$C$17=2,ROUNDUP(地区標準卸価格!U1053*ユーザ別掛け率!U1053%,-入力!$C$16),IF(入力!$C$17=3,ROUND(地区標準卸価格!U1053*ユーザ別掛け率!U1053%,-入力!$C$16),""))),地区標準卸価格!U1053))</f>
        <v/>
      </c>
      <c r="V1053" s="83"/>
      <c r="X1053" s="4"/>
    </row>
    <row r="1054" spans="2:25" ht="23.1" customHeight="1" thickBot="1">
      <c r="B1054" s="781"/>
      <c r="C1054" s="782"/>
      <c r="D1054" s="782"/>
      <c r="E1054" s="782"/>
      <c r="F1054" s="782"/>
      <c r="G1054" s="783"/>
      <c r="H1054" s="778" t="s">
        <v>678</v>
      </c>
      <c r="I1054" s="779"/>
      <c r="J1054" s="779"/>
      <c r="K1054" s="779"/>
      <c r="L1054" s="780"/>
      <c r="M1054" s="778" t="s">
        <v>1368</v>
      </c>
      <c r="N1054" s="779"/>
      <c r="O1054" s="779"/>
      <c r="P1054" s="779"/>
      <c r="Q1054" s="780"/>
      <c r="R1054" s="854">
        <f>IF(地区標準卸価格!R1054="","",IF(ISNUMBER(地区標準卸価格!R1054),IF(入力!$E$17=1,ROUNDDOWN(地区標準卸価格!R1054*ユーザ別掛け率!R1054%,-入力!$E$16),IF(入力!$E$17=2,ROUNDUP(地区標準卸価格!R1054*ユーザ別掛け率!R1054%,-入力!$E$16),IF(入力!$E$17=3,ROUND(地区標準卸価格!R1054*ユーザ別掛け率!R1054%,-入力!$E$16),""))),地区標準卸価格!R1054))</f>
        <v>20900</v>
      </c>
      <c r="S1054" s="855" t="str">
        <f>IF(地区標準卸価格!S1054="","",IF(ISNUMBER(地区標準卸価格!S1054),IF(入力!$E$17=1,ROUNDDOWN(地区標準卸価格!S1054*ユーザ別掛け率!S1054%,-入力!$E$16),IF(入力!$E$17=2,ROUNDUP(地区標準卸価格!S1054*ユーザ別掛け率!S1054%,-入力!$E$16),IF(入力!$E$17=3,ROUND(地区標準卸価格!S1054*ユーザ別掛け率!S1054%,-入力!$E$16),""))),地区標準卸価格!S1054))</f>
        <v/>
      </c>
      <c r="T1054" s="855" t="str">
        <f>IF(地区標準卸価格!T1054="","",IF(ISNUMBER(地区標準卸価格!T1054),IF(入力!$E$17=1,ROUNDDOWN(地区標準卸価格!T1054*ユーザ別掛け率!T1054%,-入力!$E$16),IF(入力!$E$17=2,ROUNDUP(地区標準卸価格!T1054*ユーザ別掛け率!T1054%,-入力!$E$16),IF(入力!$E$17=3,ROUND(地区標準卸価格!T1054*ユーザ別掛け率!T1054%,-入力!$E$16),""))),地区標準卸価格!T1054))</f>
        <v/>
      </c>
      <c r="U1054" s="856" t="str">
        <f>IF(地区標準卸価格!U1054="","",IF(ISNUMBER(地区標準卸価格!U1054),IF(入力!$E$17=1,ROUNDDOWN(地区標準卸価格!U1054*ユーザ別掛け率!U1054%,-入力!$E$16),IF(入力!$E$17=2,ROUNDUP(地区標準卸価格!U1054*ユーザ別掛け率!U1054%,-入力!$E$16),IF(入力!$E$17=3,ROUND(地区標準卸価格!U1054*ユーザ別掛け率!U1054%,-入力!$E$16),""))),地区標準卸価格!U1054))</f>
        <v/>
      </c>
      <c r="V1054" s="83"/>
      <c r="X1054" s="4"/>
    </row>
    <row r="1055" spans="2:25" ht="23.1" customHeight="1">
      <c r="B1055" s="336"/>
      <c r="C1055" s="336"/>
      <c r="D1055" s="336"/>
      <c r="E1055" s="336"/>
      <c r="F1055" s="83"/>
      <c r="G1055" s="336"/>
      <c r="H1055" s="83"/>
      <c r="I1055" s="336"/>
      <c r="J1055" s="83"/>
      <c r="K1055" s="336"/>
      <c r="L1055" s="83"/>
      <c r="M1055" s="336"/>
      <c r="N1055" s="83"/>
      <c r="O1055" s="336"/>
      <c r="P1055" s="83"/>
      <c r="Q1055" s="336"/>
      <c r="R1055" s="83"/>
      <c r="S1055" s="336"/>
      <c r="T1055" s="10"/>
      <c r="U1055" s="371"/>
      <c r="V1055" s="10"/>
      <c r="W1055" s="371"/>
      <c r="X1055" s="83"/>
    </row>
    <row r="1056" spans="2:25" s="239" customFormat="1" ht="20.100000000000001" customHeight="1" thickBot="1">
      <c r="B1056" s="241" t="s">
        <v>658</v>
      </c>
      <c r="C1056" s="24"/>
      <c r="D1056" s="24"/>
      <c r="E1056" s="24"/>
      <c r="F1056" s="82"/>
      <c r="G1056" s="24"/>
      <c r="H1056" s="82"/>
      <c r="I1056" s="24"/>
      <c r="J1056" s="82"/>
      <c r="K1056" s="24"/>
      <c r="L1056" s="82"/>
      <c r="M1056" s="24"/>
      <c r="N1056" s="82"/>
      <c r="O1056" s="24"/>
      <c r="P1056" s="82"/>
      <c r="Q1056" s="24"/>
      <c r="R1056" s="82"/>
      <c r="S1056" s="24"/>
      <c r="T1056" s="82"/>
      <c r="U1056" s="24"/>
      <c r="V1056" s="82"/>
      <c r="W1056" s="24"/>
      <c r="X1056" s="82"/>
      <c r="Y1056" s="24"/>
    </row>
    <row r="1057" spans="2:25" ht="20.100000000000001" customHeight="1" thickBot="1">
      <c r="B1057" s="531" t="s">
        <v>453</v>
      </c>
      <c r="C1057" s="532"/>
      <c r="D1057" s="532"/>
      <c r="E1057" s="532"/>
      <c r="F1057" s="532"/>
      <c r="G1057" s="532"/>
      <c r="H1057" s="532"/>
      <c r="I1057" s="532"/>
      <c r="J1057" s="532"/>
      <c r="K1057" s="532"/>
      <c r="L1057" s="532"/>
      <c r="M1057" s="532"/>
      <c r="N1057" s="532"/>
      <c r="O1057" s="532"/>
      <c r="P1057" s="532"/>
      <c r="Q1057" s="532"/>
      <c r="R1057" s="532"/>
      <c r="S1057" s="532"/>
      <c r="T1057" s="532"/>
      <c r="U1057" s="533"/>
      <c r="V1057" s="10"/>
      <c r="X1057" s="4"/>
    </row>
    <row r="1058" spans="2:25" ht="30" customHeight="1" thickBot="1">
      <c r="B1058" s="622" t="s">
        <v>581</v>
      </c>
      <c r="C1058" s="623"/>
      <c r="D1058" s="623"/>
      <c r="E1058" s="623"/>
      <c r="F1058" s="623"/>
      <c r="G1058" s="624"/>
      <c r="H1058" s="710" t="s">
        <v>524</v>
      </c>
      <c r="I1058" s="710"/>
      <c r="J1058" s="710"/>
      <c r="K1058" s="710"/>
      <c r="L1058" s="710"/>
      <c r="M1058" s="710" t="s">
        <v>491</v>
      </c>
      <c r="N1058" s="710"/>
      <c r="O1058" s="710"/>
      <c r="P1058" s="710"/>
      <c r="Q1058" s="710"/>
      <c r="R1058" s="710"/>
      <c r="S1058" s="710"/>
      <c r="T1058" s="710"/>
      <c r="U1058" s="710"/>
      <c r="X1058" s="4"/>
    </row>
    <row r="1059" spans="2:25" ht="23.1" customHeight="1">
      <c r="B1059" s="746" t="s">
        <v>614</v>
      </c>
      <c r="C1059" s="747"/>
      <c r="D1059" s="747"/>
      <c r="E1059" s="747"/>
      <c r="F1059" s="747"/>
      <c r="G1059" s="748"/>
      <c r="H1059" s="810" t="s">
        <v>540</v>
      </c>
      <c r="I1059" s="811"/>
      <c r="J1059" s="811"/>
      <c r="K1059" s="811"/>
      <c r="L1059" s="812"/>
      <c r="M1059" s="810" t="s">
        <v>254</v>
      </c>
      <c r="N1059" s="811"/>
      <c r="O1059" s="811"/>
      <c r="P1059" s="811"/>
      <c r="Q1059" s="812"/>
      <c r="R1059" s="833">
        <f>IF(地区標準卸価格!R1059="","",IF(ISNUMBER(地区標準卸価格!R1059),IF(入力!$C$17=1,ROUNDDOWN(地区標準卸価格!R1059*ユーザ別掛け率!R1059%,-入力!$C$16),IF(入力!$C$17=2,ROUNDUP(地区標準卸価格!R1059*ユーザ別掛け率!R1059%,-入力!$C$16),IF(入力!$C$17=3,ROUND(地区標準卸価格!R1059*ユーザ別掛け率!R1059%,-入力!$C$16),""))),地区標準卸価格!R1059))</f>
        <v>19900</v>
      </c>
      <c r="S1059" s="834" t="str">
        <f>IF(地区標準卸価格!S1059="","",IF(ISNUMBER(地区標準卸価格!S1059),IF(入力!$C$17=1,ROUNDDOWN(地区標準卸価格!S1059*ユーザ別掛け率!S1059%,-入力!$C$16),IF(入力!$C$17=2,ROUNDUP(地区標準卸価格!S1059*ユーザ別掛け率!S1059%,-入力!$C$16),IF(入力!$C$17=3,ROUND(地区標準卸価格!S1059*ユーザ別掛け率!S1059%,-入力!$C$16),""))),地区標準卸価格!S1059))</f>
        <v/>
      </c>
      <c r="T1059" s="834" t="str">
        <f>IF(地区標準卸価格!T1059="","",IF(ISNUMBER(地区標準卸価格!T1059),IF(入力!$C$17=1,ROUNDDOWN(地区標準卸価格!T1059*ユーザ別掛け率!T1059%,-入力!$C$16),IF(入力!$C$17=2,ROUNDUP(地区標準卸価格!T1059*ユーザ別掛け率!T1059%,-入力!$C$16),IF(入力!$C$17=3,ROUND(地区標準卸価格!T1059*ユーザ別掛け率!T1059%,-入力!$C$16),""))),地区標準卸価格!T1059))</f>
        <v/>
      </c>
      <c r="U1059" s="835" t="str">
        <f>IF(地区標準卸価格!U1059="","",IF(ISNUMBER(地区標準卸価格!U1059),IF(入力!$C$17=1,ROUNDDOWN(地区標準卸価格!U1059*ユーザ別掛け率!U1059%,-入力!$C$16),IF(入力!$C$17=2,ROUNDUP(地区標準卸価格!U1059*ユーザ別掛け率!U1059%,-入力!$C$16),IF(入力!$C$17=3,ROUND(地区標準卸価格!U1059*ユーザ別掛け率!U1059%,-入力!$C$16),""))),地区標準卸価格!U1059))</f>
        <v/>
      </c>
      <c r="V1059" s="83"/>
      <c r="X1059" s="4"/>
    </row>
    <row r="1060" spans="2:25" ht="23.1" customHeight="1">
      <c r="B1060" s="746"/>
      <c r="C1060" s="747"/>
      <c r="D1060" s="747"/>
      <c r="E1060" s="747"/>
      <c r="F1060" s="747"/>
      <c r="G1060" s="748"/>
      <c r="H1060" s="766" t="s">
        <v>182</v>
      </c>
      <c r="I1060" s="767"/>
      <c r="J1060" s="767"/>
      <c r="K1060" s="767"/>
      <c r="L1060" s="768"/>
      <c r="M1060" s="766" t="s">
        <v>253</v>
      </c>
      <c r="N1060" s="767"/>
      <c r="O1060" s="767"/>
      <c r="P1060" s="767"/>
      <c r="Q1060" s="768"/>
      <c r="R1060" s="827">
        <f>IF(地区標準卸価格!R1060="","",IF(ISNUMBER(地区標準卸価格!R1060),IF(入力!$C$17=1,ROUNDDOWN(地区標準卸価格!R1060*ユーザ別掛け率!R1060%,-入力!$C$16),IF(入力!$C$17=2,ROUNDUP(地区標準卸価格!R1060*ユーザ別掛け率!R1060%,-入力!$C$16),IF(入力!$C$17=3,ROUND(地区標準卸価格!R1060*ユーザ別掛け率!R1060%,-入力!$C$16),""))),地区標準卸価格!R1060))</f>
        <v>17500</v>
      </c>
      <c r="S1060" s="828" t="str">
        <f>IF(地区標準卸価格!S1060="","",IF(ISNUMBER(地区標準卸価格!S1060),IF(入力!$C$17=1,ROUNDDOWN(地区標準卸価格!S1060*ユーザ別掛け率!S1060%,-入力!$C$16),IF(入力!$C$17=2,ROUNDUP(地区標準卸価格!S1060*ユーザ別掛け率!S1060%,-入力!$C$16),IF(入力!$C$17=3,ROUND(地区標準卸価格!S1060*ユーザ別掛け率!S1060%,-入力!$C$16),""))),地区標準卸価格!S1060))</f>
        <v/>
      </c>
      <c r="T1060" s="828" t="str">
        <f>IF(地区標準卸価格!T1060="","",IF(ISNUMBER(地区標準卸価格!T1060),IF(入力!$C$17=1,ROUNDDOWN(地区標準卸価格!T1060*ユーザ別掛け率!T1060%,-入力!$C$16),IF(入力!$C$17=2,ROUNDUP(地区標準卸価格!T1060*ユーザ別掛け率!T1060%,-入力!$C$16),IF(入力!$C$17=3,ROUND(地区標準卸価格!T1060*ユーザ別掛け率!T1060%,-入力!$C$16),""))),地区標準卸価格!T1060))</f>
        <v/>
      </c>
      <c r="U1060" s="829" t="str">
        <f>IF(地区標準卸価格!U1060="","",IF(ISNUMBER(地区標準卸価格!U1060),IF(入力!$C$17=1,ROUNDDOWN(地区標準卸価格!U1060*ユーザ別掛け率!U1060%,-入力!$C$16),IF(入力!$C$17=2,ROUNDUP(地区標準卸価格!U1060*ユーザ別掛け率!U1060%,-入力!$C$16),IF(入力!$C$17=3,ROUND(地区標準卸価格!U1060*ユーザ別掛け率!U1060%,-入力!$C$16),""))),地区標準卸価格!U1060))</f>
        <v/>
      </c>
      <c r="V1060" s="83"/>
      <c r="X1060" s="4"/>
    </row>
    <row r="1061" spans="2:25" ht="23.1" customHeight="1">
      <c r="B1061" s="746" t="s">
        <v>757</v>
      </c>
      <c r="C1061" s="747"/>
      <c r="D1061" s="747"/>
      <c r="E1061" s="747"/>
      <c r="F1061" s="747"/>
      <c r="G1061" s="748"/>
      <c r="H1061" s="746" t="s">
        <v>411</v>
      </c>
      <c r="I1061" s="747"/>
      <c r="J1061" s="747"/>
      <c r="K1061" s="747"/>
      <c r="L1061" s="748"/>
      <c r="M1061" s="746" t="s">
        <v>253</v>
      </c>
      <c r="N1061" s="747"/>
      <c r="O1061" s="747"/>
      <c r="P1061" s="747"/>
      <c r="Q1061" s="748"/>
      <c r="R1061" s="848">
        <f>IF(地区標準卸価格!R1061="","",IF(ISNUMBER(地区標準卸価格!R1061),IF(入力!$C$17=1,ROUNDDOWN(地区標準卸価格!R1061*ユーザ別掛け率!R1061%,-入力!$C$16),IF(入力!$C$17=2,ROUNDUP(地区標準卸価格!R1061*ユーザ別掛け率!R1061%,-入力!$C$16),IF(入力!$C$17=3,ROUND(地区標準卸価格!R1061*ユーザ別掛け率!R1061%,-入力!$C$16),""))),地区標準卸価格!R1061))</f>
        <v>16400</v>
      </c>
      <c r="S1061" s="849" t="str">
        <f>IF(地区標準卸価格!S1061="","",IF(ISNUMBER(地区標準卸価格!S1061),IF(入力!$C$17=1,ROUNDDOWN(地区標準卸価格!S1061*ユーザ別掛け率!S1061%,-入力!$C$16),IF(入力!$C$17=2,ROUNDUP(地区標準卸価格!S1061*ユーザ別掛け率!S1061%,-入力!$C$16),IF(入力!$C$17=3,ROUND(地区標準卸価格!S1061*ユーザ別掛け率!S1061%,-入力!$C$16),""))),地区標準卸価格!S1061))</f>
        <v/>
      </c>
      <c r="T1061" s="849" t="str">
        <f>IF(地区標準卸価格!T1061="","",IF(ISNUMBER(地区標準卸価格!T1061),IF(入力!$C$17=1,ROUNDDOWN(地区標準卸価格!T1061*ユーザ別掛け率!T1061%,-入力!$C$16),IF(入力!$C$17=2,ROUNDUP(地区標準卸価格!T1061*ユーザ別掛け率!T1061%,-入力!$C$16),IF(入力!$C$17=3,ROUND(地区標準卸価格!T1061*ユーザ別掛け率!T1061%,-入力!$C$16),""))),地区標準卸価格!T1061))</f>
        <v/>
      </c>
      <c r="U1061" s="850" t="str">
        <f>IF(地区標準卸価格!U1061="","",IF(ISNUMBER(地区標準卸価格!U1061),IF(入力!$C$17=1,ROUNDDOWN(地区標準卸価格!U1061*ユーザ別掛け率!U1061%,-入力!$C$16),IF(入力!$C$17=2,ROUNDUP(地区標準卸価格!U1061*ユーザ別掛け率!U1061%,-入力!$C$16),IF(入力!$C$17=3,ROUND(地区標準卸価格!U1061*ユーザ別掛け率!U1061%,-入力!$C$16),""))),地区標準卸価格!U1061))</f>
        <v/>
      </c>
      <c r="V1061" s="83"/>
      <c r="X1061" s="4"/>
    </row>
    <row r="1062" spans="2:25" ht="23.1" customHeight="1">
      <c r="B1062" s="746" t="s">
        <v>615</v>
      </c>
      <c r="C1062" s="747"/>
      <c r="D1062" s="747"/>
      <c r="E1062" s="747"/>
      <c r="F1062" s="747"/>
      <c r="G1062" s="748"/>
      <c r="H1062" s="746" t="s">
        <v>256</v>
      </c>
      <c r="I1062" s="747"/>
      <c r="J1062" s="747"/>
      <c r="K1062" s="747"/>
      <c r="L1062" s="748"/>
      <c r="M1062" s="746" t="s">
        <v>253</v>
      </c>
      <c r="N1062" s="747"/>
      <c r="O1062" s="747"/>
      <c r="P1062" s="747"/>
      <c r="Q1062" s="748"/>
      <c r="R1062" s="848">
        <f>IF(地区標準卸価格!R1062="","",IF(ISNUMBER(地区標準卸価格!R1062),IF(入力!$C$17=1,ROUNDDOWN(地区標準卸価格!R1062*ユーザ別掛け率!R1062%,-入力!$C$16),IF(入力!$C$17=2,ROUNDUP(地区標準卸価格!R1062*ユーザ別掛け率!R1062%,-入力!$C$16),IF(入力!$C$17=3,ROUND(地区標準卸価格!R1062*ユーザ別掛け率!R1062%,-入力!$C$16),""))),地区標準卸価格!R1062))</f>
        <v>15300</v>
      </c>
      <c r="S1062" s="849" t="str">
        <f>IF(地区標準卸価格!S1062="","",IF(ISNUMBER(地区標準卸価格!S1062),IF(入力!$C$17=1,ROUNDDOWN(地区標準卸価格!S1062*ユーザ別掛け率!S1062%,-入力!$C$16),IF(入力!$C$17=2,ROUNDUP(地区標準卸価格!S1062*ユーザ別掛け率!S1062%,-入力!$C$16),IF(入力!$C$17=3,ROUND(地区標準卸価格!S1062*ユーザ別掛け率!S1062%,-入力!$C$16),""))),地区標準卸価格!S1062))</f>
        <v/>
      </c>
      <c r="T1062" s="849" t="str">
        <f>IF(地区標準卸価格!T1062="","",IF(ISNUMBER(地区標準卸価格!T1062),IF(入力!$C$17=1,ROUNDDOWN(地区標準卸価格!T1062*ユーザ別掛け率!T1062%,-入力!$C$16),IF(入力!$C$17=2,ROUNDUP(地区標準卸価格!T1062*ユーザ別掛け率!T1062%,-入力!$C$16),IF(入力!$C$17=3,ROUND(地区標準卸価格!T1062*ユーザ別掛け率!T1062%,-入力!$C$16),""))),地区標準卸価格!T1062))</f>
        <v/>
      </c>
      <c r="U1062" s="850" t="str">
        <f>IF(地区標準卸価格!U1062="","",IF(ISNUMBER(地区標準卸価格!U1062),IF(入力!$C$17=1,ROUNDDOWN(地区標準卸価格!U1062*ユーザ別掛け率!U1062%,-入力!$C$16),IF(入力!$C$17=2,ROUNDUP(地区標準卸価格!U1062*ユーザ別掛け率!U1062%,-入力!$C$16),IF(入力!$C$17=3,ROUND(地区標準卸価格!U1062*ユーザ別掛け率!U1062%,-入力!$C$16),""))),地区標準卸価格!U1062))</f>
        <v/>
      </c>
      <c r="V1062" s="83"/>
      <c r="X1062" s="4"/>
    </row>
    <row r="1063" spans="2:25" ht="23.1" customHeight="1">
      <c r="B1063" s="746" t="s">
        <v>616</v>
      </c>
      <c r="C1063" s="747"/>
      <c r="D1063" s="747"/>
      <c r="E1063" s="747"/>
      <c r="F1063" s="747"/>
      <c r="G1063" s="748"/>
      <c r="H1063" s="810" t="s">
        <v>256</v>
      </c>
      <c r="I1063" s="811"/>
      <c r="J1063" s="811"/>
      <c r="K1063" s="811"/>
      <c r="L1063" s="812"/>
      <c r="M1063" s="842" t="s">
        <v>253</v>
      </c>
      <c r="N1063" s="843"/>
      <c r="O1063" s="843"/>
      <c r="P1063" s="843"/>
      <c r="Q1063" s="844"/>
      <c r="R1063" s="833">
        <f>IF(地区標準卸価格!R1063="","",IF(ISNUMBER(地区標準卸価格!R1063),IF(入力!$C$17=1,ROUNDDOWN(地区標準卸価格!R1063*ユーザ別掛け率!R1063%,-入力!$C$16),IF(入力!$C$17=2,ROUNDUP(地区標準卸価格!R1063*ユーザ別掛け率!R1063%,-入力!$C$16),IF(入力!$C$17=3,ROUND(地区標準卸価格!R1063*ユーザ別掛け率!R1063%,-入力!$C$16),""))),地区標準卸価格!R1063))</f>
        <v>15300</v>
      </c>
      <c r="S1063" s="834" t="str">
        <f>IF(地区標準卸価格!S1063="","",IF(ISNUMBER(地区標準卸価格!S1063),IF(入力!$C$17=1,ROUNDDOWN(地区標準卸価格!S1063*ユーザ別掛け率!S1063%,-入力!$C$16),IF(入力!$C$17=2,ROUNDUP(地区標準卸価格!S1063*ユーザ別掛け率!S1063%,-入力!$C$16),IF(入力!$C$17=3,ROUND(地区標準卸価格!S1063*ユーザ別掛け率!S1063%,-入力!$C$16),""))),地区標準卸価格!S1063))</f>
        <v/>
      </c>
      <c r="T1063" s="834" t="str">
        <f>IF(地区標準卸価格!T1063="","",IF(ISNUMBER(地区標準卸価格!T1063),IF(入力!$C$17=1,ROUNDDOWN(地区標準卸価格!T1063*ユーザ別掛け率!T1063%,-入力!$C$16),IF(入力!$C$17=2,ROUNDUP(地区標準卸価格!T1063*ユーザ別掛け率!T1063%,-入力!$C$16),IF(入力!$C$17=3,ROUND(地区標準卸価格!T1063*ユーザ別掛け率!T1063%,-入力!$C$16),""))),地区標準卸価格!T1063))</f>
        <v/>
      </c>
      <c r="U1063" s="835" t="str">
        <f>IF(地区標準卸価格!U1063="","",IF(ISNUMBER(地区標準卸価格!U1063),IF(入力!$C$17=1,ROUNDDOWN(地区標準卸価格!U1063*ユーザ別掛け率!U1063%,-入力!$C$16),IF(入力!$C$17=2,ROUNDUP(地区標準卸価格!U1063*ユーザ別掛け率!U1063%,-入力!$C$16),IF(入力!$C$17=3,ROUND(地区標準卸価格!U1063*ユーザ別掛け率!U1063%,-入力!$C$16),""))),地区標準卸価格!U1063))</f>
        <v/>
      </c>
      <c r="V1063" s="83"/>
      <c r="X1063" s="4"/>
    </row>
    <row r="1064" spans="2:25" ht="23.1" customHeight="1">
      <c r="B1064" s="746"/>
      <c r="C1064" s="747"/>
      <c r="D1064" s="747"/>
      <c r="E1064" s="747"/>
      <c r="F1064" s="747"/>
      <c r="G1064" s="748"/>
      <c r="H1064" s="766" t="s">
        <v>257</v>
      </c>
      <c r="I1064" s="767"/>
      <c r="J1064" s="767"/>
      <c r="K1064" s="767"/>
      <c r="L1064" s="768"/>
      <c r="M1064" s="806"/>
      <c r="N1064" s="807"/>
      <c r="O1064" s="807"/>
      <c r="P1064" s="807"/>
      <c r="Q1064" s="808"/>
      <c r="R1064" s="827">
        <f>IF(地区標準卸価格!R1064="","",IF(ISNUMBER(地区標準卸価格!R1064),IF(入力!$C$17=1,ROUNDDOWN(地区標準卸価格!R1064*ユーザ別掛け率!R1064%,-入力!$C$16),IF(入力!$C$17=2,ROUNDUP(地区標準卸価格!R1064*ユーザ別掛け率!R1064%,-入力!$C$16),IF(入力!$C$17=3,ROUND(地区標準卸価格!R1064*ユーザ別掛け率!R1064%,-入力!$C$16),""))),地区標準卸価格!R1064))</f>
        <v>10900</v>
      </c>
      <c r="S1064" s="828" t="str">
        <f>IF(地区標準卸価格!S1064="","",IF(ISNUMBER(地区標準卸価格!S1064),IF(入力!$C$17=1,ROUNDDOWN(地区標準卸価格!S1064*ユーザ別掛け率!S1064%,-入力!$C$16),IF(入力!$C$17=2,ROUNDUP(地区標準卸価格!S1064*ユーザ別掛け率!S1064%,-入力!$C$16),IF(入力!$C$17=3,ROUND(地区標準卸価格!S1064*ユーザ別掛け率!S1064%,-入力!$C$16),""))),地区標準卸価格!S1064))</f>
        <v/>
      </c>
      <c r="T1064" s="828" t="str">
        <f>IF(地区標準卸価格!T1064="","",IF(ISNUMBER(地区標準卸価格!T1064),IF(入力!$C$17=1,ROUNDDOWN(地区標準卸価格!T1064*ユーザ別掛け率!T1064%,-入力!$C$16),IF(入力!$C$17=2,ROUNDUP(地区標準卸価格!T1064*ユーザ別掛け率!T1064%,-入力!$C$16),IF(入力!$C$17=3,ROUND(地区標準卸価格!T1064*ユーザ別掛け率!T1064%,-入力!$C$16),""))),地区標準卸価格!T1064))</f>
        <v/>
      </c>
      <c r="U1064" s="829" t="str">
        <f>IF(地区標準卸価格!U1064="","",IF(ISNUMBER(地区標準卸価格!U1064),IF(入力!$C$17=1,ROUNDDOWN(地区標準卸価格!U1064*ユーザ別掛け率!U1064%,-入力!$C$16),IF(入力!$C$17=2,ROUNDUP(地区標準卸価格!U1064*ユーザ別掛け率!U1064%,-入力!$C$16),IF(入力!$C$17=3,ROUND(地区標準卸価格!U1064*ユーザ別掛け率!U1064%,-入力!$C$16),""))),地区標準卸価格!U1064))</f>
        <v/>
      </c>
      <c r="V1064" s="83"/>
      <c r="X1064" s="4"/>
    </row>
    <row r="1065" spans="2:25" ht="23.1" customHeight="1">
      <c r="B1065" s="746" t="s">
        <v>617</v>
      </c>
      <c r="C1065" s="747"/>
      <c r="D1065" s="747"/>
      <c r="E1065" s="747"/>
      <c r="F1065" s="747"/>
      <c r="G1065" s="748"/>
      <c r="H1065" s="810" t="s">
        <v>256</v>
      </c>
      <c r="I1065" s="811"/>
      <c r="J1065" s="811"/>
      <c r="K1065" s="811"/>
      <c r="L1065" s="812"/>
      <c r="M1065" s="842" t="s">
        <v>253</v>
      </c>
      <c r="N1065" s="843"/>
      <c r="O1065" s="843"/>
      <c r="P1065" s="843"/>
      <c r="Q1065" s="844"/>
      <c r="R1065" s="833">
        <f>IF(地区標準卸価格!R1065="","",IF(ISNUMBER(地区標準卸価格!R1065),IF(入力!$C$17=1,ROUNDDOWN(地区標準卸価格!R1065*ユーザ別掛け率!R1065%,-入力!$C$16),IF(入力!$C$17=2,ROUNDUP(地区標準卸価格!R1065*ユーザ別掛け率!R1065%,-入力!$C$16),IF(入力!$C$17=3,ROUND(地区標準卸価格!R1065*ユーザ別掛け率!R1065%,-入力!$C$16),""))),地区標準卸価格!R1065))</f>
        <v>15300</v>
      </c>
      <c r="S1065" s="834" t="str">
        <f>IF(地区標準卸価格!S1065="","",IF(ISNUMBER(地区標準卸価格!S1065),IF(入力!$C$17=1,ROUNDDOWN(地区標準卸価格!S1065*ユーザ別掛け率!S1065%,-入力!$C$16),IF(入力!$C$17=2,ROUNDUP(地区標準卸価格!S1065*ユーザ別掛け率!S1065%,-入力!$C$16),IF(入力!$C$17=3,ROUND(地区標準卸価格!S1065*ユーザ別掛け率!S1065%,-入力!$C$16),""))),地区標準卸価格!S1065))</f>
        <v/>
      </c>
      <c r="T1065" s="834" t="str">
        <f>IF(地区標準卸価格!T1065="","",IF(ISNUMBER(地区標準卸価格!T1065),IF(入力!$C$17=1,ROUNDDOWN(地区標準卸価格!T1065*ユーザ別掛け率!T1065%,-入力!$C$16),IF(入力!$C$17=2,ROUNDUP(地区標準卸価格!T1065*ユーザ別掛け率!T1065%,-入力!$C$16),IF(入力!$C$17=3,ROUND(地区標準卸価格!T1065*ユーザ別掛け率!T1065%,-入力!$C$16),""))),地区標準卸価格!T1065))</f>
        <v/>
      </c>
      <c r="U1065" s="835" t="str">
        <f>IF(地区標準卸価格!U1065="","",IF(ISNUMBER(地区標準卸価格!U1065),IF(入力!$C$17=1,ROUNDDOWN(地区標準卸価格!U1065*ユーザ別掛け率!U1065%,-入力!$C$16),IF(入力!$C$17=2,ROUNDUP(地区標準卸価格!U1065*ユーザ別掛け率!U1065%,-入力!$C$16),IF(入力!$C$17=3,ROUND(地区標準卸価格!U1065*ユーザ別掛け率!U1065%,-入力!$C$16),""))),地区標準卸価格!U1065))</f>
        <v/>
      </c>
      <c r="V1065" s="83"/>
      <c r="X1065" s="4"/>
    </row>
    <row r="1066" spans="2:25" ht="23.1" customHeight="1">
      <c r="B1066" s="746"/>
      <c r="C1066" s="747"/>
      <c r="D1066" s="747"/>
      <c r="E1066" s="747"/>
      <c r="F1066" s="747"/>
      <c r="G1066" s="748"/>
      <c r="H1066" s="766" t="s">
        <v>257</v>
      </c>
      <c r="I1066" s="767"/>
      <c r="J1066" s="767"/>
      <c r="K1066" s="767"/>
      <c r="L1066" s="768"/>
      <c r="M1066" s="806"/>
      <c r="N1066" s="807"/>
      <c r="O1066" s="807"/>
      <c r="P1066" s="807"/>
      <c r="Q1066" s="808"/>
      <c r="R1066" s="827">
        <f>IF(地区標準卸価格!R1066="","",IF(ISNUMBER(地区標準卸価格!R1066),IF(入力!$C$17=1,ROUNDDOWN(地区標準卸価格!R1066*ユーザ別掛け率!R1066%,-入力!$C$16),IF(入力!$C$17=2,ROUNDUP(地区標準卸価格!R1066*ユーザ別掛け率!R1066%,-入力!$C$16),IF(入力!$C$17=3,ROUND(地区標準卸価格!R1066*ユーザ別掛け率!R1066%,-入力!$C$16),""))),地区標準卸価格!R1066))</f>
        <v>10900</v>
      </c>
      <c r="S1066" s="828" t="str">
        <f>IF(地区標準卸価格!S1066="","",IF(ISNUMBER(地区標準卸価格!S1066),IF(入力!$C$17=1,ROUNDDOWN(地区標準卸価格!S1066*ユーザ別掛け率!S1066%,-入力!$C$16),IF(入力!$C$17=2,ROUNDUP(地区標準卸価格!S1066*ユーザ別掛け率!S1066%,-入力!$C$16),IF(入力!$C$17=3,ROUND(地区標準卸価格!S1066*ユーザ別掛け率!S1066%,-入力!$C$16),""))),地区標準卸価格!S1066))</f>
        <v/>
      </c>
      <c r="T1066" s="828" t="str">
        <f>IF(地区標準卸価格!T1066="","",IF(ISNUMBER(地区標準卸価格!T1066),IF(入力!$C$17=1,ROUNDDOWN(地区標準卸価格!T1066*ユーザ別掛け率!T1066%,-入力!$C$16),IF(入力!$C$17=2,ROUNDUP(地区標準卸価格!T1066*ユーザ別掛け率!T1066%,-入力!$C$16),IF(入力!$C$17=3,ROUND(地区標準卸価格!T1066*ユーザ別掛け率!T1066%,-入力!$C$16),""))),地区標準卸価格!T1066))</f>
        <v/>
      </c>
      <c r="U1066" s="829" t="str">
        <f>IF(地区標準卸価格!U1066="","",IF(ISNUMBER(地区標準卸価格!U1066),IF(入力!$C$17=1,ROUNDDOWN(地区標準卸価格!U1066*ユーザ別掛け率!U1066%,-入力!$C$16),IF(入力!$C$17=2,ROUNDUP(地区標準卸価格!U1066*ユーザ別掛け率!U1066%,-入力!$C$16),IF(入力!$C$17=3,ROUND(地区標準卸価格!U1066*ユーザ別掛け率!U1066%,-入力!$C$16),""))),地区標準卸価格!U1066))</f>
        <v/>
      </c>
      <c r="V1066" s="83"/>
      <c r="X1066" s="4"/>
    </row>
    <row r="1067" spans="2:25" ht="23.1" customHeight="1" thickBot="1">
      <c r="B1067" s="778" t="s">
        <v>618</v>
      </c>
      <c r="C1067" s="779"/>
      <c r="D1067" s="779"/>
      <c r="E1067" s="779"/>
      <c r="F1067" s="779"/>
      <c r="G1067" s="780"/>
      <c r="H1067" s="716" t="s">
        <v>181</v>
      </c>
      <c r="I1067" s="717"/>
      <c r="J1067" s="717"/>
      <c r="K1067" s="717"/>
      <c r="L1067" s="718"/>
      <c r="M1067" s="716" t="s">
        <v>253</v>
      </c>
      <c r="N1067" s="717"/>
      <c r="O1067" s="717"/>
      <c r="P1067" s="717"/>
      <c r="Q1067" s="718"/>
      <c r="R1067" s="886">
        <f>IF(地区標準卸価格!R1067="","",IF(ISNUMBER(地区標準卸価格!R1067),IF(入力!$C$17=1,ROUNDDOWN(地区標準卸価格!R1067*ユーザ別掛け率!R1067%,-入力!$C$16),IF(入力!$C$17=2,ROUNDUP(地区標準卸価格!R1067*ユーザ別掛け率!R1067%,-入力!$C$16),IF(入力!$C$17=3,ROUND(地区標準卸価格!R1067*ユーザ別掛け率!R1067%,-入力!$C$16),""))),地区標準卸価格!R1067))</f>
        <v>23400</v>
      </c>
      <c r="S1067" s="887" t="str">
        <f>IF(地区標準卸価格!S1067="","",IF(ISNUMBER(地区標準卸価格!S1067),IF(入力!$C$17=1,ROUNDDOWN(地区標準卸価格!S1067*ユーザ別掛け率!S1067%,-入力!$C$16),IF(入力!$C$17=2,ROUNDUP(地区標準卸価格!S1067*ユーザ別掛け率!S1067%,-入力!$C$16),IF(入力!$C$17=3,ROUND(地区標準卸価格!S1067*ユーザ別掛け率!S1067%,-入力!$C$16),""))),地区標準卸価格!S1067))</f>
        <v/>
      </c>
      <c r="T1067" s="887" t="str">
        <f>IF(地区標準卸価格!T1067="","",IF(ISNUMBER(地区標準卸価格!T1067),IF(入力!$C$17=1,ROUNDDOWN(地区標準卸価格!T1067*ユーザ別掛け率!T1067%,-入力!$C$16),IF(入力!$C$17=2,ROUNDUP(地区標準卸価格!T1067*ユーザ別掛け率!T1067%,-入力!$C$16),IF(入力!$C$17=3,ROUND(地区標準卸価格!T1067*ユーザ別掛け率!T1067%,-入力!$C$16),""))),地区標準卸価格!T1067))</f>
        <v/>
      </c>
      <c r="U1067" s="888" t="str">
        <f>IF(地区標準卸価格!U1067="","",IF(ISNUMBER(地区標準卸価格!U1067),IF(入力!$C$17=1,ROUNDDOWN(地区標準卸価格!U1067*ユーザ別掛け率!U1067%,-入力!$C$16),IF(入力!$C$17=2,ROUNDUP(地区標準卸価格!U1067*ユーザ別掛け率!U1067%,-入力!$C$16),IF(入力!$C$17=3,ROUND(地区標準卸価格!U1067*ユーザ別掛け率!U1067%,-入力!$C$16),""))),地区標準卸価格!U1067))</f>
        <v/>
      </c>
      <c r="V1067" s="83"/>
      <c r="X1067" s="4"/>
    </row>
    <row r="1068" spans="2:25" ht="22.5" customHeight="1">
      <c r="B1068" s="545"/>
      <c r="C1068" s="588"/>
      <c r="D1068" s="588"/>
      <c r="E1068" s="588"/>
      <c r="F1068" s="588"/>
      <c r="G1068" s="588"/>
      <c r="H1068" s="588"/>
      <c r="I1068" s="588"/>
      <c r="J1068" s="588"/>
      <c r="K1068" s="588"/>
      <c r="L1068" s="588"/>
      <c r="M1068" s="588"/>
      <c r="N1068" s="588"/>
      <c r="O1068" s="588"/>
      <c r="P1068" s="588"/>
      <c r="Q1068" s="588"/>
      <c r="R1068" s="588"/>
      <c r="S1068" s="588"/>
      <c r="T1068" s="588"/>
      <c r="U1068" s="588"/>
      <c r="V1068" s="589"/>
      <c r="W1068" s="589"/>
      <c r="X1068" s="82"/>
      <c r="Y1068" s="24"/>
    </row>
    <row r="1069" spans="2:25" s="239" customFormat="1" ht="20.100000000000001" customHeight="1" thickBot="1">
      <c r="B1069" s="241" t="s">
        <v>659</v>
      </c>
      <c r="C1069" s="24"/>
      <c r="D1069" s="24"/>
      <c r="E1069" s="24"/>
      <c r="F1069" s="82"/>
      <c r="G1069" s="24"/>
      <c r="H1069" s="82"/>
      <c r="I1069" s="24"/>
      <c r="J1069" s="82"/>
      <c r="K1069" s="24"/>
      <c r="L1069" s="82"/>
      <c r="M1069" s="24"/>
      <c r="N1069" s="82"/>
      <c r="O1069" s="24"/>
      <c r="P1069" s="82"/>
      <c r="Q1069" s="24"/>
      <c r="R1069" s="82"/>
      <c r="S1069" s="24"/>
      <c r="T1069" s="82"/>
      <c r="U1069" s="24"/>
      <c r="V1069" s="82"/>
      <c r="W1069" s="24"/>
      <c r="X1069" s="82"/>
      <c r="Y1069" s="24"/>
    </row>
    <row r="1070" spans="2:25" ht="20.100000000000001" customHeight="1" thickBot="1">
      <c r="B1070" s="531" t="s">
        <v>453</v>
      </c>
      <c r="C1070" s="532"/>
      <c r="D1070" s="532"/>
      <c r="E1070" s="532"/>
      <c r="F1070" s="532"/>
      <c r="G1070" s="532"/>
      <c r="H1070" s="532"/>
      <c r="I1070" s="532"/>
      <c r="J1070" s="532"/>
      <c r="K1070" s="532"/>
      <c r="L1070" s="532"/>
      <c r="M1070" s="532"/>
      <c r="N1070" s="532"/>
      <c r="O1070" s="532"/>
      <c r="P1070" s="532"/>
      <c r="Q1070" s="532"/>
      <c r="R1070" s="532"/>
      <c r="S1070" s="532"/>
      <c r="T1070" s="532"/>
      <c r="U1070" s="533"/>
      <c r="V1070" s="10"/>
      <c r="X1070" s="4"/>
    </row>
    <row r="1071" spans="2:25" ht="30" customHeight="1" thickBot="1">
      <c r="B1071" s="622" t="s">
        <v>581</v>
      </c>
      <c r="C1071" s="623"/>
      <c r="D1071" s="623"/>
      <c r="E1071" s="623"/>
      <c r="F1071" s="623"/>
      <c r="G1071" s="624"/>
      <c r="H1071" s="710" t="s">
        <v>524</v>
      </c>
      <c r="I1071" s="710"/>
      <c r="J1071" s="710"/>
      <c r="K1071" s="710"/>
      <c r="L1071" s="710"/>
      <c r="M1071" s="710" t="s">
        <v>491</v>
      </c>
      <c r="N1071" s="710"/>
      <c r="O1071" s="710"/>
      <c r="P1071" s="710"/>
      <c r="Q1071" s="710"/>
      <c r="R1071" s="710"/>
      <c r="S1071" s="710"/>
      <c r="T1071" s="710"/>
      <c r="U1071" s="710"/>
      <c r="X1071" s="4"/>
    </row>
    <row r="1072" spans="2:25" ht="23.1" customHeight="1">
      <c r="B1072" s="821" t="s">
        <v>619</v>
      </c>
      <c r="C1072" s="822"/>
      <c r="D1072" s="822"/>
      <c r="E1072" s="822"/>
      <c r="F1072" s="822"/>
      <c r="G1072" s="823"/>
      <c r="H1072" s="800" t="s">
        <v>262</v>
      </c>
      <c r="I1072" s="801"/>
      <c r="J1072" s="801"/>
      <c r="K1072" s="801"/>
      <c r="L1072" s="802"/>
      <c r="M1072" s="737" t="s">
        <v>254</v>
      </c>
      <c r="N1072" s="738"/>
      <c r="O1072" s="738"/>
      <c r="P1072" s="738"/>
      <c r="Q1072" s="739"/>
      <c r="R1072" s="839">
        <f>IF(地区標準卸価格!R1072="","",IF(ISNUMBER(地区標準卸価格!R1072),IF(入力!$C$17=1,ROUNDDOWN(地区標準卸価格!R1072*ユーザ別掛け率!R1072%,-入力!$C$16),IF(入力!$C$17=2,ROUNDUP(地区標準卸価格!R1072*ユーザ別掛け率!R1072%,-入力!$C$16),IF(入力!$C$17=3,ROUND(地区標準卸価格!R1072*ユーザ別掛け率!R1072%,-入力!$C$16),""))),地区標準卸価格!R1072))</f>
        <v>19400</v>
      </c>
      <c r="S1072" s="840" t="str">
        <f>IF(地区標準卸価格!S1072="","",IF(ISNUMBER(地区標準卸価格!S1072),IF(入力!$C$17=1,ROUNDDOWN(地区標準卸価格!S1072*ユーザ別掛け率!S1072%,-入力!$C$16),IF(入力!$C$17=2,ROUNDUP(地区標準卸価格!S1072*ユーザ別掛け率!S1072%,-入力!$C$16),IF(入力!$C$17=3,ROUND(地区標準卸価格!S1072*ユーザ別掛け率!S1072%,-入力!$C$16),""))),地区標準卸価格!S1072))</f>
        <v/>
      </c>
      <c r="T1072" s="840" t="str">
        <f>IF(地区標準卸価格!T1072="","",IF(ISNUMBER(地区標準卸価格!T1072),IF(入力!$C$17=1,ROUNDDOWN(地区標準卸価格!T1072*ユーザ別掛け率!T1072%,-入力!$C$16),IF(入力!$C$17=2,ROUNDUP(地区標準卸価格!T1072*ユーザ別掛け率!T1072%,-入力!$C$16),IF(入力!$C$17=3,ROUND(地区標準卸価格!T1072*ユーザ別掛け率!T1072%,-入力!$C$16),""))),地区標準卸価格!T1072))</f>
        <v/>
      </c>
      <c r="U1072" s="841" t="str">
        <f>IF(地区標準卸価格!U1072="","",IF(ISNUMBER(地区標準卸価格!U1072),IF(入力!$C$17=1,ROUNDDOWN(地区標準卸価格!U1072*ユーザ別掛け率!U1072%,-入力!$C$16),IF(入力!$C$17=2,ROUNDUP(地区標準卸価格!U1072*ユーザ別掛け率!U1072%,-入力!$C$16),IF(入力!$C$17=3,ROUND(地区標準卸価格!U1072*ユーザ別掛け率!U1072%,-入力!$C$16),""))),地区標準卸価格!U1072))</f>
        <v/>
      </c>
      <c r="V1072" s="83"/>
      <c r="X1072" s="4"/>
    </row>
    <row r="1073" spans="2:27" ht="23.1" customHeight="1">
      <c r="B1073" s="746"/>
      <c r="C1073" s="747"/>
      <c r="D1073" s="747"/>
      <c r="E1073" s="747"/>
      <c r="F1073" s="747"/>
      <c r="G1073" s="748"/>
      <c r="H1073" s="766" t="s">
        <v>260</v>
      </c>
      <c r="I1073" s="767"/>
      <c r="J1073" s="767"/>
      <c r="K1073" s="767"/>
      <c r="L1073" s="768"/>
      <c r="M1073" s="806"/>
      <c r="N1073" s="807"/>
      <c r="O1073" s="807"/>
      <c r="P1073" s="807"/>
      <c r="Q1073" s="808"/>
      <c r="R1073" s="827">
        <f>IF(地区標準卸価格!R1073="","",IF(ISNUMBER(地区標準卸価格!R1073),IF(入力!$C$17=1,ROUNDDOWN(地区標準卸価格!R1073*ユーザ別掛け率!R1073%,-入力!$C$16),IF(入力!$C$17=2,ROUNDUP(地区標準卸価格!R1073*ユーザ別掛け率!R1073%,-入力!$C$16),IF(入力!$C$17=3,ROUND(地区標準卸価格!R1073*ユーザ別掛け率!R1073%,-入力!$C$16),""))),地区標準卸価格!R1073))</f>
        <v>12100</v>
      </c>
      <c r="S1073" s="828" t="str">
        <f>IF(地区標準卸価格!S1073="","",IF(ISNUMBER(地区標準卸価格!S1073),IF(入力!$C$17=1,ROUNDDOWN(地区標準卸価格!S1073*ユーザ別掛け率!S1073%,-入力!$C$16),IF(入力!$C$17=2,ROUNDUP(地区標準卸価格!S1073*ユーザ別掛け率!S1073%,-入力!$C$16),IF(入力!$C$17=3,ROUND(地区標準卸価格!S1073*ユーザ別掛け率!S1073%,-入力!$C$16),""))),地区標準卸価格!S1073))</f>
        <v/>
      </c>
      <c r="T1073" s="828" t="str">
        <f>IF(地区標準卸価格!T1073="","",IF(ISNUMBER(地区標準卸価格!T1073),IF(入力!$C$17=1,ROUNDDOWN(地区標準卸価格!T1073*ユーザ別掛け率!T1073%,-入力!$C$16),IF(入力!$C$17=2,ROUNDUP(地区標準卸価格!T1073*ユーザ別掛け率!T1073%,-入力!$C$16),IF(入力!$C$17=3,ROUND(地区標準卸価格!T1073*ユーザ別掛け率!T1073%,-入力!$C$16),""))),地区標準卸価格!T1073))</f>
        <v/>
      </c>
      <c r="U1073" s="829" t="str">
        <f>IF(地区標準卸価格!U1073="","",IF(ISNUMBER(地区標準卸価格!U1073),IF(入力!$C$17=1,ROUNDDOWN(地区標準卸価格!U1073*ユーザ別掛け率!U1073%,-入力!$C$16),IF(入力!$C$17=2,ROUNDUP(地区標準卸価格!U1073*ユーザ別掛け率!U1073%,-入力!$C$16),IF(入力!$C$17=3,ROUND(地区標準卸価格!U1073*ユーザ別掛け率!U1073%,-入力!$C$16),""))),地区標準卸価格!U1073))</f>
        <v/>
      </c>
      <c r="V1073" s="83"/>
      <c r="X1073" s="4"/>
    </row>
    <row r="1074" spans="2:27" ht="23.1" customHeight="1">
      <c r="B1074" s="746" t="s">
        <v>620</v>
      </c>
      <c r="C1074" s="747"/>
      <c r="D1074" s="747"/>
      <c r="E1074" s="747"/>
      <c r="F1074" s="747"/>
      <c r="G1074" s="748"/>
      <c r="H1074" s="810" t="s">
        <v>257</v>
      </c>
      <c r="I1074" s="811"/>
      <c r="J1074" s="811"/>
      <c r="K1074" s="811"/>
      <c r="L1074" s="812"/>
      <c r="M1074" s="842" t="s">
        <v>254</v>
      </c>
      <c r="N1074" s="843"/>
      <c r="O1074" s="843"/>
      <c r="P1074" s="843"/>
      <c r="Q1074" s="844"/>
      <c r="R1074" s="833">
        <f>IF(地区標準卸価格!R1074="","",IF(ISNUMBER(地区標準卸価格!R1074),IF(入力!$C$17=1,ROUNDDOWN(地区標準卸価格!R1074*ユーザ別掛け率!R1074%,-入力!$C$16),IF(入力!$C$17=2,ROUNDUP(地区標準卸価格!R1074*ユーザ別掛け率!R1074%,-入力!$C$16),IF(入力!$C$17=3,ROUND(地区標準卸価格!R1074*ユーザ別掛け率!R1074%,-入力!$C$16),""))),地区標準卸価格!R1074))</f>
        <v>10900</v>
      </c>
      <c r="S1074" s="834" t="str">
        <f>IF(地区標準卸価格!S1074="","",IF(ISNUMBER(地区標準卸価格!S1074),IF(入力!$C$17=1,ROUNDDOWN(地区標準卸価格!S1074*ユーザ別掛け率!S1074%,-入力!$C$16),IF(入力!$C$17=2,ROUNDUP(地区標準卸価格!S1074*ユーザ別掛け率!S1074%,-入力!$C$16),IF(入力!$C$17=3,ROUND(地区標準卸価格!S1074*ユーザ別掛け率!S1074%,-入力!$C$16),""))),地区標準卸価格!S1074))</f>
        <v/>
      </c>
      <c r="T1074" s="834" t="str">
        <f>IF(地区標準卸価格!T1074="","",IF(ISNUMBER(地区標準卸価格!T1074),IF(入力!$C$17=1,ROUNDDOWN(地区標準卸価格!T1074*ユーザ別掛け率!T1074%,-入力!$C$16),IF(入力!$C$17=2,ROUNDUP(地区標準卸価格!T1074*ユーザ別掛け率!T1074%,-入力!$C$16),IF(入力!$C$17=3,ROUND(地区標準卸価格!T1074*ユーザ別掛け率!T1074%,-入力!$C$16),""))),地区標準卸価格!T1074))</f>
        <v/>
      </c>
      <c r="U1074" s="835" t="str">
        <f>IF(地区標準卸価格!U1074="","",IF(ISNUMBER(地区標準卸価格!U1074),IF(入力!$C$17=1,ROUNDDOWN(地区標準卸価格!U1074*ユーザ別掛け率!U1074%,-入力!$C$16),IF(入力!$C$17=2,ROUNDUP(地区標準卸価格!U1074*ユーザ別掛け率!U1074%,-入力!$C$16),IF(入力!$C$17=3,ROUND(地区標準卸価格!U1074*ユーザ別掛け率!U1074%,-入力!$C$16),""))),地区標準卸価格!U1074))</f>
        <v/>
      </c>
      <c r="V1074" s="83"/>
      <c r="X1074" s="4"/>
    </row>
    <row r="1075" spans="2:27" ht="23.1" customHeight="1">
      <c r="B1075" s="746"/>
      <c r="C1075" s="747"/>
      <c r="D1075" s="747"/>
      <c r="E1075" s="747"/>
      <c r="F1075" s="747"/>
      <c r="G1075" s="748"/>
      <c r="H1075" s="766" t="s">
        <v>539</v>
      </c>
      <c r="I1075" s="767"/>
      <c r="J1075" s="767"/>
      <c r="K1075" s="767"/>
      <c r="L1075" s="768"/>
      <c r="M1075" s="806"/>
      <c r="N1075" s="807"/>
      <c r="O1075" s="807"/>
      <c r="P1075" s="807"/>
      <c r="Q1075" s="808"/>
      <c r="R1075" s="827">
        <f>IF(地区標準卸価格!R1075="","",IF(ISNUMBER(地区標準卸価格!R1075),IF(入力!$C$17=1,ROUNDDOWN(地区標準卸価格!R1075*ユーザ別掛け率!R1075%,-入力!$C$16),IF(入力!$C$17=2,ROUNDUP(地区標準卸価格!R1075*ユーザ別掛け率!R1075%,-入力!$C$16),IF(入力!$C$17=3,ROUND(地区標準卸価格!R1075*ユーザ別掛け率!R1075%,-入力!$C$16),""))),地区標準卸価格!R1075))</f>
        <v>10400</v>
      </c>
      <c r="S1075" s="828" t="str">
        <f>IF(地区標準卸価格!S1075="","",IF(ISNUMBER(地区標準卸価格!S1075),IF(入力!$C$17=1,ROUNDDOWN(地区標準卸価格!S1075*ユーザ別掛け率!S1075%,-入力!$C$16),IF(入力!$C$17=2,ROUNDUP(地区標準卸価格!S1075*ユーザ別掛け率!S1075%,-入力!$C$16),IF(入力!$C$17=3,ROUND(地区標準卸価格!S1075*ユーザ別掛け率!S1075%,-入力!$C$16),""))),地区標準卸価格!S1075))</f>
        <v/>
      </c>
      <c r="T1075" s="828" t="str">
        <f>IF(地区標準卸価格!T1075="","",IF(ISNUMBER(地区標準卸価格!T1075),IF(入力!$C$17=1,ROUNDDOWN(地区標準卸価格!T1075*ユーザ別掛け率!T1075%,-入力!$C$16),IF(入力!$C$17=2,ROUNDUP(地区標準卸価格!T1075*ユーザ別掛け率!T1075%,-入力!$C$16),IF(入力!$C$17=3,ROUND(地区標準卸価格!T1075*ユーザ別掛け率!T1075%,-入力!$C$16),""))),地区標準卸価格!T1075))</f>
        <v/>
      </c>
      <c r="U1075" s="829" t="str">
        <f>IF(地区標準卸価格!U1075="","",IF(ISNUMBER(地区標準卸価格!U1075),IF(入力!$C$17=1,ROUNDDOWN(地区標準卸価格!U1075*ユーザ別掛け率!U1075%,-入力!$C$16),IF(入力!$C$17=2,ROUNDUP(地区標準卸価格!U1075*ユーザ別掛け率!U1075%,-入力!$C$16),IF(入力!$C$17=3,ROUND(地区標準卸価格!U1075*ユーザ別掛け率!U1075%,-入力!$C$16),""))),地区標準卸価格!U1075))</f>
        <v/>
      </c>
      <c r="V1075" s="83"/>
      <c r="X1075" s="4"/>
    </row>
    <row r="1076" spans="2:27" ht="23.1" customHeight="1">
      <c r="B1076" s="746" t="s">
        <v>621</v>
      </c>
      <c r="C1076" s="747"/>
      <c r="D1076" s="747"/>
      <c r="E1076" s="747"/>
      <c r="F1076" s="747"/>
      <c r="G1076" s="748"/>
      <c r="H1076" s="746" t="s">
        <v>257</v>
      </c>
      <c r="I1076" s="747"/>
      <c r="J1076" s="747"/>
      <c r="K1076" s="747"/>
      <c r="L1076" s="748"/>
      <c r="M1076" s="746" t="s">
        <v>254</v>
      </c>
      <c r="N1076" s="747"/>
      <c r="O1076" s="747"/>
      <c r="P1076" s="747"/>
      <c r="Q1076" s="748"/>
      <c r="R1076" s="848">
        <f>IF(地区標準卸価格!R1076="","",IF(ISNUMBER(地区標準卸価格!R1076),IF(入力!$C$17=1,ROUNDDOWN(地区標準卸価格!R1076*ユーザ別掛け率!R1076%,-入力!$C$16),IF(入力!$C$17=2,ROUNDUP(地区標準卸価格!R1076*ユーザ別掛け率!R1076%,-入力!$C$16),IF(入力!$C$17=3,ROUND(地区標準卸価格!R1076*ユーザ別掛け率!R1076%,-入力!$C$16),""))),地区標準卸価格!R1076))</f>
        <v>10900</v>
      </c>
      <c r="S1076" s="849" t="str">
        <f>IF(地区標準卸価格!S1076="","",IF(ISNUMBER(地区標準卸価格!S1076),IF(入力!$C$17=1,ROUNDDOWN(地区標準卸価格!S1076*ユーザ別掛け率!S1076%,-入力!$C$16),IF(入力!$C$17=2,ROUNDUP(地区標準卸価格!S1076*ユーザ別掛け率!S1076%,-入力!$C$16),IF(入力!$C$17=3,ROUND(地区標準卸価格!S1076*ユーザ別掛け率!S1076%,-入力!$C$16),""))),地区標準卸価格!S1076))</f>
        <v/>
      </c>
      <c r="T1076" s="849" t="str">
        <f>IF(地区標準卸価格!T1076="","",IF(ISNUMBER(地区標準卸価格!T1076),IF(入力!$C$17=1,ROUNDDOWN(地区標準卸価格!T1076*ユーザ別掛け率!T1076%,-入力!$C$16),IF(入力!$C$17=2,ROUNDUP(地区標準卸価格!T1076*ユーザ別掛け率!T1076%,-入力!$C$16),IF(入力!$C$17=3,ROUND(地区標準卸価格!T1076*ユーザ別掛け率!T1076%,-入力!$C$16),""))),地区標準卸価格!T1076))</f>
        <v/>
      </c>
      <c r="U1076" s="850" t="str">
        <f>IF(地区標準卸価格!U1076="","",IF(ISNUMBER(地区標準卸価格!U1076),IF(入力!$C$17=1,ROUNDDOWN(地区標準卸価格!U1076*ユーザ別掛け率!U1076%,-入力!$C$16),IF(入力!$C$17=2,ROUNDUP(地区標準卸価格!U1076*ユーザ別掛け率!U1076%,-入力!$C$16),IF(入力!$C$17=3,ROUND(地区標準卸価格!U1076*ユーザ別掛け率!U1076%,-入力!$C$16),""))),地区標準卸価格!U1076))</f>
        <v/>
      </c>
      <c r="V1076" s="83"/>
      <c r="X1076" s="4"/>
    </row>
    <row r="1077" spans="2:27" ht="23.1" customHeight="1">
      <c r="B1077" s="746" t="s">
        <v>622</v>
      </c>
      <c r="C1077" s="747"/>
      <c r="D1077" s="747"/>
      <c r="E1077" s="747"/>
      <c r="F1077" s="747"/>
      <c r="G1077" s="748"/>
      <c r="H1077" s="746" t="s">
        <v>257</v>
      </c>
      <c r="I1077" s="747"/>
      <c r="J1077" s="747"/>
      <c r="K1077" s="747"/>
      <c r="L1077" s="748"/>
      <c r="M1077" s="746" t="s">
        <v>254</v>
      </c>
      <c r="N1077" s="747"/>
      <c r="O1077" s="747"/>
      <c r="P1077" s="747"/>
      <c r="Q1077" s="748"/>
      <c r="R1077" s="848">
        <f>IF(地区標準卸価格!R1077="","",IF(ISNUMBER(地区標準卸価格!R1077),IF(入力!$C$17=1,ROUNDDOWN(地区標準卸価格!R1077*ユーザ別掛け率!R1077%,-入力!$C$16),IF(入力!$C$17=2,ROUNDUP(地区標準卸価格!R1077*ユーザ別掛け率!R1077%,-入力!$C$16),IF(入力!$C$17=3,ROUND(地区標準卸価格!R1077*ユーザ別掛け率!R1077%,-入力!$C$16),""))),地区標準卸価格!R1077))</f>
        <v>10900</v>
      </c>
      <c r="S1077" s="849" t="str">
        <f>IF(地区標準卸価格!S1077="","",IF(ISNUMBER(地区標準卸価格!S1077),IF(入力!$C$17=1,ROUNDDOWN(地区標準卸価格!S1077*ユーザ別掛け率!S1077%,-入力!$C$16),IF(入力!$C$17=2,ROUNDUP(地区標準卸価格!S1077*ユーザ別掛け率!S1077%,-入力!$C$16),IF(入力!$C$17=3,ROUND(地区標準卸価格!S1077*ユーザ別掛け率!S1077%,-入力!$C$16),""))),地区標準卸価格!S1077))</f>
        <v/>
      </c>
      <c r="T1077" s="849" t="str">
        <f>IF(地区標準卸価格!T1077="","",IF(ISNUMBER(地区標準卸価格!T1077),IF(入力!$C$17=1,ROUNDDOWN(地区標準卸価格!T1077*ユーザ別掛け率!T1077%,-入力!$C$16),IF(入力!$C$17=2,ROUNDUP(地区標準卸価格!T1077*ユーザ別掛け率!T1077%,-入力!$C$16),IF(入力!$C$17=3,ROUND(地区標準卸価格!T1077*ユーザ別掛け率!T1077%,-入力!$C$16),""))),地区標準卸価格!T1077))</f>
        <v/>
      </c>
      <c r="U1077" s="850" t="str">
        <f>IF(地区標準卸価格!U1077="","",IF(ISNUMBER(地区標準卸価格!U1077),IF(入力!$C$17=1,ROUNDDOWN(地区標準卸価格!U1077*ユーザ別掛け率!U1077%,-入力!$C$16),IF(入力!$C$17=2,ROUNDUP(地区標準卸価格!U1077*ユーザ別掛け率!U1077%,-入力!$C$16),IF(入力!$C$17=3,ROUND(地区標準卸価格!U1077*ユーザ別掛け率!U1077%,-入力!$C$16),""))),地区標準卸価格!U1077))</f>
        <v/>
      </c>
      <c r="V1077" s="83"/>
      <c r="X1077" s="4"/>
    </row>
    <row r="1078" spans="2:27" ht="23.1" customHeight="1">
      <c r="B1078" s="746" t="s">
        <v>623</v>
      </c>
      <c r="C1078" s="747"/>
      <c r="D1078" s="747"/>
      <c r="E1078" s="747"/>
      <c r="F1078" s="747"/>
      <c r="G1078" s="748"/>
      <c r="H1078" s="810" t="s">
        <v>541</v>
      </c>
      <c r="I1078" s="811"/>
      <c r="J1078" s="811"/>
      <c r="K1078" s="811"/>
      <c r="L1078" s="812"/>
      <c r="M1078" s="842" t="s">
        <v>254</v>
      </c>
      <c r="N1078" s="843"/>
      <c r="O1078" s="843"/>
      <c r="P1078" s="843"/>
      <c r="Q1078" s="844"/>
      <c r="R1078" s="833">
        <f>IF(地区標準卸価格!R1078="","",IF(ISNUMBER(地区標準卸価格!R1078),IF(入力!$C$17=1,ROUNDDOWN(地区標準卸価格!R1078*ユーザ別掛け率!R1078%,-入力!$C$16),IF(入力!$C$17=2,ROUNDUP(地区標準卸価格!R1078*ユーザ別掛け率!R1078%,-入力!$C$16),IF(入力!$C$17=3,ROUND(地区標準卸価格!R1078*ユーザ別掛け率!R1078%,-入力!$C$16),""))),地区標準卸価格!R1078))</f>
        <v>20200</v>
      </c>
      <c r="S1078" s="834" t="str">
        <f>IF(地区標準卸価格!S1078="","",IF(ISNUMBER(地区標準卸価格!S1078),IF(入力!$C$17=1,ROUNDDOWN(地区標準卸価格!S1078*ユーザ別掛け率!S1078%,-入力!$C$16),IF(入力!$C$17=2,ROUNDUP(地区標準卸価格!S1078*ユーザ別掛け率!S1078%,-入力!$C$16),IF(入力!$C$17=3,ROUND(地区標準卸価格!S1078*ユーザ別掛け率!S1078%,-入力!$C$16),""))),地区標準卸価格!S1078))</f>
        <v/>
      </c>
      <c r="T1078" s="834" t="str">
        <f>IF(地区標準卸価格!T1078="","",IF(ISNUMBER(地区標準卸価格!T1078),IF(入力!$C$17=1,ROUNDDOWN(地区標準卸価格!T1078*ユーザ別掛け率!T1078%,-入力!$C$16),IF(入力!$C$17=2,ROUNDUP(地区標準卸価格!T1078*ユーザ別掛け率!T1078%,-入力!$C$16),IF(入力!$C$17=3,ROUND(地区標準卸価格!T1078*ユーザ別掛け率!T1078%,-入力!$C$16),""))),地区標準卸価格!T1078))</f>
        <v/>
      </c>
      <c r="U1078" s="835" t="str">
        <f>IF(地区標準卸価格!U1078="","",IF(ISNUMBER(地区標準卸価格!U1078),IF(入力!$C$17=1,ROUNDDOWN(地区標準卸価格!U1078*ユーザ別掛け率!U1078%,-入力!$C$16),IF(入力!$C$17=2,ROUNDUP(地区標準卸価格!U1078*ユーザ別掛け率!U1078%,-入力!$C$16),IF(入力!$C$17=3,ROUND(地区標準卸価格!U1078*ユーザ別掛け率!U1078%,-入力!$C$16),""))),地区標準卸価格!U1078))</f>
        <v/>
      </c>
      <c r="V1078" s="83"/>
      <c r="X1078" s="4"/>
    </row>
    <row r="1079" spans="2:27" ht="23.1" customHeight="1">
      <c r="B1079" s="746"/>
      <c r="C1079" s="747"/>
      <c r="D1079" s="747"/>
      <c r="E1079" s="747"/>
      <c r="F1079" s="747"/>
      <c r="G1079" s="748"/>
      <c r="H1079" s="766" t="s">
        <v>606</v>
      </c>
      <c r="I1079" s="767"/>
      <c r="J1079" s="767"/>
      <c r="K1079" s="767"/>
      <c r="L1079" s="768"/>
      <c r="M1079" s="806"/>
      <c r="N1079" s="807"/>
      <c r="O1079" s="807"/>
      <c r="P1079" s="807"/>
      <c r="Q1079" s="808"/>
      <c r="R1079" s="827">
        <f>IF(地区標準卸価格!R1079="","",IF(ISNUMBER(地区標準卸価格!R1079),IF(入力!$C$17=1,ROUNDDOWN(地区標準卸価格!R1079*ユーザ別掛け率!R1079%,-入力!$C$16),IF(入力!$C$17=2,ROUNDUP(地区標準卸価格!R1079*ユーザ別掛け率!R1079%,-入力!$C$16),IF(入力!$C$17=3,ROUND(地区標準卸価格!R1079*ユーザ別掛け率!R1079%,-入力!$C$16),""))),地区標準卸価格!R1079))</f>
        <v>25500</v>
      </c>
      <c r="S1079" s="828" t="str">
        <f>IF(地区標準卸価格!S1079="","",IF(ISNUMBER(地区標準卸価格!S1079),IF(入力!$C$17=1,ROUNDDOWN(地区標準卸価格!S1079*ユーザ別掛け率!S1079%,-入力!$C$16),IF(入力!$C$17=2,ROUNDUP(地区標準卸価格!S1079*ユーザ別掛け率!S1079%,-入力!$C$16),IF(入力!$C$17=3,ROUND(地区標準卸価格!S1079*ユーザ別掛け率!S1079%,-入力!$C$16),""))),地区標準卸価格!S1079))</f>
        <v/>
      </c>
      <c r="T1079" s="828" t="str">
        <f>IF(地区標準卸価格!T1079="","",IF(ISNUMBER(地区標準卸価格!T1079),IF(入力!$C$17=1,ROUNDDOWN(地区標準卸価格!T1079*ユーザ別掛け率!T1079%,-入力!$C$16),IF(入力!$C$17=2,ROUNDUP(地区標準卸価格!T1079*ユーザ別掛け率!T1079%,-入力!$C$16),IF(入力!$C$17=3,ROUND(地区標準卸価格!T1079*ユーザ別掛け率!T1079%,-入力!$C$16),""))),地区標準卸価格!T1079))</f>
        <v/>
      </c>
      <c r="U1079" s="829" t="str">
        <f>IF(地区標準卸価格!U1079="","",IF(ISNUMBER(地区標準卸価格!U1079),IF(入力!$C$17=1,ROUNDDOWN(地区標準卸価格!U1079*ユーザ別掛け率!U1079%,-入力!$C$16),IF(入力!$C$17=2,ROUNDUP(地区標準卸価格!U1079*ユーザ別掛け率!U1079%,-入力!$C$16),IF(入力!$C$17=3,ROUND(地区標準卸価格!U1079*ユーザ別掛け率!U1079%,-入力!$C$16),""))),地区標準卸価格!U1079))</f>
        <v/>
      </c>
      <c r="V1079" s="83"/>
      <c r="X1079" s="4"/>
    </row>
    <row r="1080" spans="2:27" ht="23.1" customHeight="1">
      <c r="B1080" s="746" t="s">
        <v>624</v>
      </c>
      <c r="C1080" s="747"/>
      <c r="D1080" s="747"/>
      <c r="E1080" s="747"/>
      <c r="F1080" s="747"/>
      <c r="G1080" s="748"/>
      <c r="H1080" s="746" t="s">
        <v>256</v>
      </c>
      <c r="I1080" s="747"/>
      <c r="J1080" s="747"/>
      <c r="K1080" s="747"/>
      <c r="L1080" s="748"/>
      <c r="M1080" s="746" t="s">
        <v>254</v>
      </c>
      <c r="N1080" s="747"/>
      <c r="O1080" s="747"/>
      <c r="P1080" s="747"/>
      <c r="Q1080" s="748"/>
      <c r="R1080" s="848">
        <f>IF(地区標準卸価格!R1080="","",IF(ISNUMBER(地区標準卸価格!R1080),IF(入力!$C$17=1,ROUNDDOWN(地区標準卸価格!R1080*ユーザ別掛け率!R1080%,-入力!$C$16),IF(入力!$C$17=2,ROUNDUP(地区標準卸価格!R1080*ユーザ別掛け率!R1080%,-入力!$C$16),IF(入力!$C$17=3,ROUND(地区標準卸価格!R1080*ユーザ別掛け率!R1080%,-入力!$C$16),""))),地区標準卸価格!R1080))</f>
        <v>15300</v>
      </c>
      <c r="S1080" s="849" t="str">
        <f>IF(地区標準卸価格!S1080="","",IF(ISNUMBER(地区標準卸価格!S1080),IF(入力!$C$17=1,ROUNDDOWN(地区標準卸価格!S1080*ユーザ別掛け率!S1080%,-入力!$C$16),IF(入力!$C$17=2,ROUNDUP(地区標準卸価格!S1080*ユーザ別掛け率!S1080%,-入力!$C$16),IF(入力!$C$17=3,ROUND(地区標準卸価格!S1080*ユーザ別掛け率!S1080%,-入力!$C$16),""))),地区標準卸価格!S1080))</f>
        <v/>
      </c>
      <c r="T1080" s="849" t="str">
        <f>IF(地区標準卸価格!T1080="","",IF(ISNUMBER(地区標準卸価格!T1080),IF(入力!$C$17=1,ROUNDDOWN(地区標準卸価格!T1080*ユーザ別掛け率!T1080%,-入力!$C$16),IF(入力!$C$17=2,ROUNDUP(地区標準卸価格!T1080*ユーザ別掛け率!T1080%,-入力!$C$16),IF(入力!$C$17=3,ROUND(地区標準卸価格!T1080*ユーザ別掛け率!T1080%,-入力!$C$16),""))),地区標準卸価格!T1080))</f>
        <v/>
      </c>
      <c r="U1080" s="850" t="str">
        <f>IF(地区標準卸価格!U1080="","",IF(ISNUMBER(地区標準卸価格!U1080),IF(入力!$C$17=1,ROUNDDOWN(地区標準卸価格!U1080*ユーザ別掛け率!U1080%,-入力!$C$16),IF(入力!$C$17=2,ROUNDUP(地区標準卸価格!U1080*ユーザ別掛け率!U1080%,-入力!$C$16),IF(入力!$C$17=3,ROUND(地区標準卸価格!U1080*ユーザ別掛け率!U1080%,-入力!$C$16),""))),地区標準卸価格!U1080))</f>
        <v/>
      </c>
      <c r="V1080" s="83"/>
      <c r="X1080" s="4"/>
    </row>
    <row r="1081" spans="2:27" ht="23.1" customHeight="1">
      <c r="B1081" s="746" t="s">
        <v>625</v>
      </c>
      <c r="C1081" s="747"/>
      <c r="D1081" s="747"/>
      <c r="E1081" s="747"/>
      <c r="F1081" s="747"/>
      <c r="G1081" s="748"/>
      <c r="H1081" s="810" t="s">
        <v>262</v>
      </c>
      <c r="I1081" s="811"/>
      <c r="J1081" s="811"/>
      <c r="K1081" s="811"/>
      <c r="L1081" s="812"/>
      <c r="M1081" s="842" t="s">
        <v>254</v>
      </c>
      <c r="N1081" s="843"/>
      <c r="O1081" s="843"/>
      <c r="P1081" s="843"/>
      <c r="Q1081" s="844"/>
      <c r="R1081" s="833">
        <f>IF(地区標準卸価格!R1081="","",IF(ISNUMBER(地区標準卸価格!R1081),IF(入力!$C$17=1,ROUNDDOWN(地区標準卸価格!R1081*ユーザ別掛け率!R1081%,-入力!$C$16),IF(入力!$C$17=2,ROUNDUP(地区標準卸価格!R1081*ユーザ別掛け率!R1081%,-入力!$C$16),IF(入力!$C$17=3,ROUND(地区標準卸価格!R1081*ユーザ別掛け率!R1081%,-入力!$C$16),""))),地区標準卸価格!R1081))</f>
        <v>19400</v>
      </c>
      <c r="S1081" s="834" t="str">
        <f>IF(地区標準卸価格!S1081="","",IF(ISNUMBER(地区標準卸価格!S1081),IF(入力!$C$17=1,ROUNDDOWN(地区標準卸価格!S1081*ユーザ別掛け率!S1081%,-入力!$C$16),IF(入力!$C$17=2,ROUNDUP(地区標準卸価格!S1081*ユーザ別掛け率!S1081%,-入力!$C$16),IF(入力!$C$17=3,ROUND(地区標準卸価格!S1081*ユーザ別掛け率!S1081%,-入力!$C$16),""))),地区標準卸価格!S1081))</f>
        <v/>
      </c>
      <c r="T1081" s="834" t="str">
        <f>IF(地区標準卸価格!T1081="","",IF(ISNUMBER(地区標準卸価格!T1081),IF(入力!$C$17=1,ROUNDDOWN(地区標準卸価格!T1081*ユーザ別掛け率!T1081%,-入力!$C$16),IF(入力!$C$17=2,ROUNDUP(地区標準卸価格!T1081*ユーザ別掛け率!T1081%,-入力!$C$16),IF(入力!$C$17=3,ROUND(地区標準卸価格!T1081*ユーザ別掛け率!T1081%,-入力!$C$16),""))),地区標準卸価格!T1081))</f>
        <v/>
      </c>
      <c r="U1081" s="835" t="str">
        <f>IF(地区標準卸価格!U1081="","",IF(ISNUMBER(地区標準卸価格!U1081),IF(入力!$C$17=1,ROUNDDOWN(地区標準卸価格!U1081*ユーザ別掛け率!U1081%,-入力!$C$16),IF(入力!$C$17=2,ROUNDUP(地区標準卸価格!U1081*ユーザ別掛け率!U1081%,-入力!$C$16),IF(入力!$C$17=3,ROUND(地区標準卸価格!U1081*ユーザ別掛け率!U1081%,-入力!$C$16),""))),地区標準卸価格!U1081))</f>
        <v/>
      </c>
      <c r="V1081" s="83"/>
      <c r="X1081" s="4"/>
    </row>
    <row r="1082" spans="2:27" ht="23.1" customHeight="1" thickBot="1">
      <c r="B1082" s="746"/>
      <c r="C1082" s="747"/>
      <c r="D1082" s="747"/>
      <c r="E1082" s="747"/>
      <c r="F1082" s="747"/>
      <c r="G1082" s="748"/>
      <c r="H1082" s="766" t="s">
        <v>260</v>
      </c>
      <c r="I1082" s="767"/>
      <c r="J1082" s="767"/>
      <c r="K1082" s="767"/>
      <c r="L1082" s="768"/>
      <c r="M1082" s="806"/>
      <c r="N1082" s="807"/>
      <c r="O1082" s="807"/>
      <c r="P1082" s="807"/>
      <c r="Q1082" s="808"/>
      <c r="R1082" s="827">
        <f>IF(地区標準卸価格!R1082="","",IF(ISNUMBER(地区標準卸価格!R1082),IF(入力!$C$17=1,ROUNDDOWN(地区標準卸価格!R1082*ユーザ別掛け率!R1082%,-入力!$C$16),IF(入力!$C$17=2,ROUNDUP(地区標準卸価格!R1082*ユーザ別掛け率!R1082%,-入力!$C$16),IF(入力!$C$17=3,ROUND(地区標準卸価格!R1082*ユーザ別掛け率!R1082%,-入力!$C$16),""))),地区標準卸価格!R1082))</f>
        <v>12100</v>
      </c>
      <c r="S1082" s="828" t="str">
        <f>IF(地区標準卸価格!S1082="","",IF(ISNUMBER(地区標準卸価格!S1082),IF(入力!$C$17=1,ROUNDDOWN(地区標準卸価格!S1082*ユーザ別掛け率!S1082%,-入力!$C$16),IF(入力!$C$17=2,ROUNDUP(地区標準卸価格!S1082*ユーザ別掛け率!S1082%,-入力!$C$16),IF(入力!$C$17=3,ROUND(地区標準卸価格!S1082*ユーザ別掛け率!S1082%,-入力!$C$16),""))),地区標準卸価格!S1082))</f>
        <v/>
      </c>
      <c r="T1082" s="828" t="str">
        <f>IF(地区標準卸価格!T1082="","",IF(ISNUMBER(地区標準卸価格!T1082),IF(入力!$C$17=1,ROUNDDOWN(地区標準卸価格!T1082*ユーザ別掛け率!T1082%,-入力!$C$16),IF(入力!$C$17=2,ROUNDUP(地区標準卸価格!T1082*ユーザ別掛け率!T1082%,-入力!$C$16),IF(入力!$C$17=3,ROUND(地区標準卸価格!T1082*ユーザ別掛け率!T1082%,-入力!$C$16),""))),地区標準卸価格!T1082))</f>
        <v/>
      </c>
      <c r="U1082" s="829" t="str">
        <f>IF(地区標準卸価格!U1082="","",IF(ISNUMBER(地区標準卸価格!U1082),IF(入力!$C$17=1,ROUNDDOWN(地区標準卸価格!U1082*ユーザ別掛け率!U1082%,-入力!$C$16),IF(入力!$C$17=2,ROUNDUP(地区標準卸価格!U1082*ユーザ別掛け率!U1082%,-入力!$C$16),IF(入力!$C$17=3,ROUND(地区標準卸価格!U1082*ユーザ別掛け率!U1082%,-入力!$C$16),""))),地区標準卸価格!U1082))</f>
        <v/>
      </c>
      <c r="V1082" s="83"/>
      <c r="X1082" s="4"/>
    </row>
    <row r="1083" spans="2:27" ht="60" customHeight="1">
      <c r="B1083" s="545" t="s">
        <v>2146</v>
      </c>
      <c r="C1083" s="545"/>
      <c r="D1083" s="545"/>
      <c r="E1083" s="545"/>
      <c r="F1083" s="545"/>
      <c r="G1083" s="545"/>
      <c r="H1083" s="545"/>
      <c r="I1083" s="545"/>
      <c r="J1083" s="545"/>
      <c r="K1083" s="545"/>
      <c r="L1083" s="545"/>
      <c r="M1083" s="545"/>
      <c r="N1083" s="545"/>
      <c r="O1083" s="545"/>
      <c r="P1083" s="545"/>
      <c r="Q1083" s="545"/>
      <c r="R1083" s="545"/>
      <c r="S1083" s="545"/>
      <c r="T1083" s="545"/>
      <c r="U1083" s="545"/>
      <c r="V1083" s="122"/>
      <c r="W1083" s="122"/>
      <c r="X1083" s="82"/>
      <c r="Y1083" s="24"/>
    </row>
    <row r="1084" spans="2:27" ht="13.5" customHeight="1">
      <c r="C1084" s="24"/>
      <c r="D1084" s="24"/>
      <c r="E1084" s="24"/>
      <c r="F1084" s="82"/>
      <c r="G1084" s="24"/>
      <c r="H1084" s="82"/>
      <c r="I1084" s="24"/>
      <c r="J1084" s="82"/>
      <c r="K1084" s="24"/>
      <c r="L1084" s="82"/>
      <c r="M1084" s="24"/>
      <c r="N1084" s="82"/>
      <c r="O1084" s="24"/>
      <c r="P1084" s="82"/>
      <c r="Q1084" s="24"/>
      <c r="R1084" s="82"/>
      <c r="S1084" s="24"/>
      <c r="T1084" s="82"/>
      <c r="U1084" s="24"/>
      <c r="V1084" s="82"/>
      <c r="W1084" s="24"/>
      <c r="X1084" s="82"/>
      <c r="Y1084" s="24"/>
    </row>
    <row r="1085" spans="2:27" ht="14.25" customHeight="1" thickBot="1">
      <c r="B1085" s="39"/>
    </row>
    <row r="1086" spans="2:27" ht="25.5" customHeight="1" thickTop="1" thickBot="1">
      <c r="B1086" s="518" t="s">
        <v>580</v>
      </c>
      <c r="C1086" s="519"/>
      <c r="D1086" s="519"/>
      <c r="E1086" s="519"/>
      <c r="F1086" s="519"/>
      <c r="G1086" s="519"/>
      <c r="H1086" s="519"/>
      <c r="I1086" s="519"/>
      <c r="J1086" s="519"/>
      <c r="K1086" s="519"/>
      <c r="L1086" s="519"/>
      <c r="M1086" s="519"/>
      <c r="N1086" s="519"/>
      <c r="O1086" s="519"/>
      <c r="P1086" s="519"/>
      <c r="Q1086" s="519"/>
      <c r="R1086" s="519"/>
      <c r="S1086" s="519"/>
      <c r="T1086" s="519"/>
      <c r="U1086" s="519"/>
      <c r="V1086" s="519"/>
      <c r="W1086" s="519"/>
      <c r="X1086" s="519"/>
      <c r="Y1086" s="519"/>
      <c r="Z1086" s="519"/>
      <c r="AA1086" s="520"/>
    </row>
    <row r="1087" spans="2:27" ht="14.25" customHeight="1" thickTop="1">
      <c r="B1087" s="24"/>
      <c r="C1087" s="24"/>
      <c r="D1087" s="24"/>
      <c r="E1087" s="24"/>
      <c r="F1087" s="82"/>
      <c r="G1087" s="24"/>
      <c r="H1087" s="82"/>
      <c r="I1087" s="24"/>
      <c r="J1087" s="82"/>
      <c r="K1087" s="24"/>
      <c r="L1087" s="82"/>
      <c r="M1087" s="24"/>
      <c r="N1087" s="82"/>
      <c r="O1087" s="24"/>
      <c r="P1087" s="82"/>
      <c r="Q1087" s="24"/>
      <c r="R1087" s="82"/>
      <c r="S1087" s="24"/>
      <c r="T1087" s="82"/>
      <c r="U1087" s="24"/>
      <c r="V1087" s="82"/>
      <c r="W1087" s="24"/>
      <c r="X1087" s="82"/>
      <c r="Y1087" s="24"/>
    </row>
    <row r="1088" spans="2:27" s="239" customFormat="1" ht="20.100000000000001" customHeight="1" thickBot="1">
      <c r="B1088" s="241" t="s">
        <v>662</v>
      </c>
      <c r="C1088" s="24"/>
      <c r="D1088" s="24"/>
      <c r="E1088" s="24"/>
      <c r="F1088" s="82"/>
      <c r="G1088" s="24"/>
      <c r="H1088" s="82"/>
      <c r="I1088" s="24"/>
      <c r="J1088" s="82"/>
      <c r="K1088" s="24"/>
      <c r="L1088" s="82"/>
      <c r="M1088" s="24"/>
      <c r="N1088" s="82"/>
      <c r="O1088" s="24"/>
      <c r="P1088" s="82"/>
      <c r="Q1088" s="24"/>
      <c r="R1088" s="82"/>
      <c r="S1088" s="24"/>
      <c r="T1088" s="82"/>
      <c r="U1088" s="24"/>
      <c r="V1088" s="82"/>
      <c r="W1088" s="24"/>
      <c r="X1088" s="82"/>
      <c r="Y1088" s="24"/>
    </row>
    <row r="1089" spans="2:25" ht="20.100000000000001" customHeight="1" thickBot="1">
      <c r="B1089" s="531" t="s">
        <v>536</v>
      </c>
      <c r="C1089" s="532"/>
      <c r="D1089" s="532"/>
      <c r="E1089" s="532"/>
      <c r="F1089" s="532"/>
      <c r="G1089" s="532"/>
      <c r="H1089" s="532"/>
      <c r="I1089" s="532"/>
      <c r="J1089" s="532"/>
      <c r="K1089" s="532"/>
      <c r="L1089" s="532"/>
      <c r="M1089" s="532"/>
      <c r="N1089" s="532"/>
      <c r="O1089" s="532"/>
      <c r="P1089" s="532"/>
      <c r="Q1089" s="532"/>
      <c r="R1089" s="532"/>
      <c r="S1089" s="532"/>
      <c r="T1089" s="532"/>
      <c r="U1089" s="533"/>
      <c r="V1089" s="10"/>
      <c r="X1089" s="4"/>
    </row>
    <row r="1090" spans="2:25" ht="30" customHeight="1" thickBot="1">
      <c r="B1090" s="622" t="s">
        <v>581</v>
      </c>
      <c r="C1090" s="623"/>
      <c r="D1090" s="623"/>
      <c r="E1090" s="623"/>
      <c r="F1090" s="623"/>
      <c r="G1090" s="624"/>
      <c r="H1090" s="710" t="s">
        <v>524</v>
      </c>
      <c r="I1090" s="710"/>
      <c r="J1090" s="710"/>
      <c r="K1090" s="710"/>
      <c r="L1090" s="710"/>
      <c r="M1090" s="710" t="s">
        <v>491</v>
      </c>
      <c r="N1090" s="710"/>
      <c r="O1090" s="710"/>
      <c r="P1090" s="710"/>
      <c r="Q1090" s="710"/>
      <c r="R1090" s="710"/>
      <c r="S1090" s="710"/>
      <c r="T1090" s="710"/>
      <c r="U1090" s="710"/>
      <c r="X1090" s="4"/>
    </row>
    <row r="1091" spans="2:25" ht="23.1" customHeight="1">
      <c r="B1091" s="821" t="s">
        <v>1369</v>
      </c>
      <c r="C1091" s="822"/>
      <c r="D1091" s="822"/>
      <c r="E1091" s="822"/>
      <c r="F1091" s="822"/>
      <c r="G1091" s="823"/>
      <c r="H1091" s="821" t="s">
        <v>1104</v>
      </c>
      <c r="I1091" s="822"/>
      <c r="J1091" s="822"/>
      <c r="K1091" s="822"/>
      <c r="L1091" s="823"/>
      <c r="M1091" s="821" t="s">
        <v>1105</v>
      </c>
      <c r="N1091" s="822"/>
      <c r="O1091" s="822"/>
      <c r="P1091" s="822"/>
      <c r="Q1091" s="823"/>
      <c r="R1091" s="851">
        <f>IF(地区標準卸価格!R1091="","",IF(ISNUMBER(地区標準卸価格!R1091),IF(入力!$E$17=1,ROUNDDOWN(地区標準卸価格!R1091*ユーザ別掛け率!R1091%,-入力!$E$16),IF(入力!$E$17=2,ROUNDUP(地区標準卸価格!R1091*ユーザ別掛け率!R1091%,-入力!$E$16),IF(入力!$E$17=3,ROUND(地区標準卸価格!R1091*ユーザ別掛け率!R1091%,-入力!$E$16),""))),地区標準卸価格!R1091))</f>
        <v>37000</v>
      </c>
      <c r="S1091" s="852" t="str">
        <f>IF(地区標準卸価格!S1091="","",IF(ISNUMBER(地区標準卸価格!S1091),IF(入力!$E$17=1,ROUNDDOWN(地区標準卸価格!S1091*ユーザ別掛け率!S1091%,-入力!$E$16),IF(入力!$E$17=2,ROUNDUP(地区標準卸価格!S1091*ユーザ別掛け率!S1091%,-入力!$E$16),IF(入力!$E$17=3,ROUND(地区標準卸価格!S1091*ユーザ別掛け率!S1091%,-入力!$E$16),""))),地区標準卸価格!S1091))</f>
        <v/>
      </c>
      <c r="T1091" s="852" t="str">
        <f>IF(地区標準卸価格!T1091="","",IF(ISNUMBER(地区標準卸価格!T1091),IF(入力!$E$17=1,ROUNDDOWN(地区標準卸価格!T1091*ユーザ別掛け率!T1091%,-入力!$E$16),IF(入力!$E$17=2,ROUNDUP(地区標準卸価格!T1091*ユーザ別掛け率!T1091%,-入力!$E$16),IF(入力!$E$17=3,ROUND(地区標準卸価格!T1091*ユーザ別掛け率!T1091%,-入力!$E$16),""))),地区標準卸価格!T1091))</f>
        <v/>
      </c>
      <c r="U1091" s="853" t="str">
        <f>IF(地区標準卸価格!U1091="","",IF(ISNUMBER(地区標準卸価格!U1091),IF(入力!$E$17=1,ROUNDDOWN(地区標準卸価格!U1091*ユーザ別掛け率!U1091%,-入力!$E$16),IF(入力!$E$17=2,ROUNDUP(地区標準卸価格!U1091*ユーザ別掛け率!U1091%,-入力!$E$16),IF(入力!$E$17=3,ROUND(地区標準卸価格!U1091*ユーザ別掛け率!U1091%,-入力!$E$16),""))),地区標準卸価格!U1091))</f>
        <v/>
      </c>
      <c r="V1091" s="83"/>
      <c r="X1091" s="4"/>
    </row>
    <row r="1092" spans="2:25" ht="23.1" customHeight="1">
      <c r="B1092" s="806" t="s">
        <v>687</v>
      </c>
      <c r="C1092" s="807"/>
      <c r="D1092" s="807"/>
      <c r="E1092" s="807"/>
      <c r="F1092" s="807"/>
      <c r="G1092" s="808"/>
      <c r="H1092" s="806" t="s">
        <v>686</v>
      </c>
      <c r="I1092" s="807"/>
      <c r="J1092" s="807"/>
      <c r="K1092" s="807"/>
      <c r="L1092" s="808"/>
      <c r="M1092" s="806" t="s">
        <v>685</v>
      </c>
      <c r="N1092" s="807"/>
      <c r="O1092" s="807"/>
      <c r="P1092" s="807"/>
      <c r="Q1092" s="808"/>
      <c r="R1092" s="827">
        <f>IF(地区標準卸価格!R1092="","",IF(ISNUMBER(地区標準卸価格!R1092),IF(入力!$E$17=1,ROUNDDOWN(地区標準卸価格!R1092*ユーザ別掛け率!R1092%,-入力!$E$16),IF(入力!$E$17=2,ROUNDUP(地区標準卸価格!R1092*ユーザ別掛け率!R1092%,-入力!$E$16),IF(入力!$E$17=3,ROUND(地区標準卸価格!R1092*ユーザ別掛け率!R1092%,-入力!$E$16),""))),地区標準卸価格!R1092))</f>
        <v>37800</v>
      </c>
      <c r="S1092" s="828" t="str">
        <f>IF(地区標準卸価格!S1092="","",IF(ISNUMBER(地区標準卸価格!S1092),IF(入力!$E$17=1,ROUNDDOWN(地区標準卸価格!S1092*ユーザ別掛け率!S1092%,-入力!$E$16),IF(入力!$E$17=2,ROUNDUP(地区標準卸価格!S1092*ユーザ別掛け率!S1092%,-入力!$E$16),IF(入力!$E$17=3,ROUND(地区標準卸価格!S1092*ユーザ別掛け率!S1092%,-入力!$E$16),""))),地区標準卸価格!S1092))</f>
        <v/>
      </c>
      <c r="T1092" s="828" t="str">
        <f>IF(地区標準卸価格!T1092="","",IF(ISNUMBER(地区標準卸価格!T1092),IF(入力!$E$17=1,ROUNDDOWN(地区標準卸価格!T1092*ユーザ別掛け率!T1092%,-入力!$E$16),IF(入力!$E$17=2,ROUNDUP(地区標準卸価格!T1092*ユーザ別掛け率!T1092%,-入力!$E$16),IF(入力!$E$17=3,ROUND(地区標準卸価格!T1092*ユーザ別掛け率!T1092%,-入力!$E$16),""))),地区標準卸価格!T1092))</f>
        <v/>
      </c>
      <c r="U1092" s="829" t="str">
        <f>IF(地区標準卸価格!U1092="","",IF(ISNUMBER(地区標準卸価格!U1092),IF(入力!$E$17=1,ROUNDDOWN(地区標準卸価格!U1092*ユーザ別掛け率!U1092%,-入力!$E$16),IF(入力!$E$17=2,ROUNDUP(地区標準卸価格!U1092*ユーザ別掛け率!U1092%,-入力!$E$16),IF(入力!$E$17=3,ROUND(地区標準卸価格!U1092*ユーザ別掛け率!U1092%,-入力!$E$16),""))),地区標準卸価格!U1092))</f>
        <v/>
      </c>
      <c r="V1092" s="83"/>
      <c r="X1092" s="4"/>
    </row>
    <row r="1093" spans="2:25" ht="23.1" customHeight="1">
      <c r="B1093" s="746" t="s">
        <v>1057</v>
      </c>
      <c r="C1093" s="747"/>
      <c r="D1093" s="747"/>
      <c r="E1093" s="747"/>
      <c r="F1093" s="747"/>
      <c r="G1093" s="748"/>
      <c r="H1093" s="806" t="s">
        <v>1058</v>
      </c>
      <c r="I1093" s="807"/>
      <c r="J1093" s="807"/>
      <c r="K1093" s="807"/>
      <c r="L1093" s="808"/>
      <c r="M1093" s="806" t="s">
        <v>899</v>
      </c>
      <c r="N1093" s="807"/>
      <c r="O1093" s="807"/>
      <c r="P1093" s="807"/>
      <c r="Q1093" s="808"/>
      <c r="R1093" s="845">
        <f>IF(地区標準卸価格!R1093="","",IF(ISNUMBER(地区標準卸価格!R1093),IF(入力!$C$17=1,ROUNDDOWN(地区標準卸価格!R1093*ユーザ別掛け率!R1093%,-入力!$C$16),IF(入力!$C$17=2,ROUNDUP(地区標準卸価格!R1093*ユーザ別掛け率!R1093%,-入力!$C$16),IF(入力!$C$17=3,ROUND(地区標準卸価格!R1093*ユーザ別掛け率!R1093%,-入力!$C$16),""))),地区標準卸価格!R1093))</f>
        <v>34800</v>
      </c>
      <c r="S1093" s="846" t="str">
        <f>IF(地区標準卸価格!S1093="","",IF(ISNUMBER(地区標準卸価格!S1093),IF(入力!$C$17=1,ROUNDDOWN(地区標準卸価格!S1093*ユーザ別掛け率!S1093%,-入力!$C$16),IF(入力!$C$17=2,ROUNDUP(地区標準卸価格!S1093*ユーザ別掛け率!S1093%,-入力!$C$16),IF(入力!$C$17=3,ROUND(地区標準卸価格!S1093*ユーザ別掛け率!S1093%,-入力!$C$16),""))),地区標準卸価格!S1093))</f>
        <v/>
      </c>
      <c r="T1093" s="846" t="str">
        <f>IF(地区標準卸価格!T1093="","",IF(ISNUMBER(地区標準卸価格!T1093),IF(入力!$C$17=1,ROUNDDOWN(地区標準卸価格!T1093*ユーザ別掛け率!T1093%,-入力!$C$16),IF(入力!$C$17=2,ROUNDUP(地区標準卸価格!T1093*ユーザ別掛け率!T1093%,-入力!$C$16),IF(入力!$C$17=3,ROUND(地区標準卸価格!T1093*ユーザ別掛け率!T1093%,-入力!$C$16),""))),地区標準卸価格!T1093))</f>
        <v/>
      </c>
      <c r="U1093" s="847" t="str">
        <f>IF(地区標準卸価格!U1093="","",IF(ISNUMBER(地区標準卸価格!U1093),IF(入力!$C$17=1,ROUNDDOWN(地区標準卸価格!U1093*ユーザ別掛け率!U1093%,-入力!$C$16),IF(入力!$C$17=2,ROUNDUP(地区標準卸価格!U1093*ユーザ別掛け率!U1093%,-入力!$C$16),IF(入力!$C$17=3,ROUND(地区標準卸価格!U1093*ユーザ別掛け率!U1093%,-入力!$C$16),""))),地区標準卸価格!U1093))</f>
        <v/>
      </c>
      <c r="V1093" s="83"/>
      <c r="X1093" s="4"/>
    </row>
    <row r="1094" spans="2:25" ht="23.1" customHeight="1">
      <c r="B1094" s="746" t="s">
        <v>1170</v>
      </c>
      <c r="C1094" s="747"/>
      <c r="D1094" s="747"/>
      <c r="E1094" s="747"/>
      <c r="F1094" s="747"/>
      <c r="G1094" s="748"/>
      <c r="H1094" s="810" t="s">
        <v>262</v>
      </c>
      <c r="I1094" s="811"/>
      <c r="J1094" s="811"/>
      <c r="K1094" s="811"/>
      <c r="L1094" s="812"/>
      <c r="M1094" s="842" t="s">
        <v>254</v>
      </c>
      <c r="N1094" s="843"/>
      <c r="O1094" s="843"/>
      <c r="P1094" s="843"/>
      <c r="Q1094" s="844"/>
      <c r="R1094" s="833">
        <f>IF(地区標準卸価格!R1094="","",IF(ISNUMBER(地区標準卸価格!R1094),IF(入力!$C$17=1,ROUNDDOWN(地区標準卸価格!R1094*ユーザ別掛け率!R1094%,-入力!$C$16),IF(入力!$C$17=2,ROUNDUP(地区標準卸価格!R1094*ユーザ別掛け率!R1094%,-入力!$C$16),IF(入力!$C$17=3,ROUND(地区標準卸価格!R1094*ユーザ別掛け率!R1094%,-入力!$C$16),""))),地区標準卸価格!R1094))</f>
        <v>19400</v>
      </c>
      <c r="S1094" s="834" t="str">
        <f>IF(地区標準卸価格!S1094="","",IF(ISNUMBER(地区標準卸価格!S1094),IF(入力!$C$17=1,ROUNDDOWN(地区標準卸価格!S1094*ユーザ別掛け率!S1094%,-入力!$C$16),IF(入力!$C$17=2,ROUNDUP(地区標準卸価格!S1094*ユーザ別掛け率!S1094%,-入力!$C$16),IF(入力!$C$17=3,ROUND(地区標準卸価格!S1094*ユーザ別掛け率!S1094%,-入力!$C$16),""))),地区標準卸価格!S1094))</f>
        <v/>
      </c>
      <c r="T1094" s="834" t="str">
        <f>IF(地区標準卸価格!T1094="","",IF(ISNUMBER(地区標準卸価格!T1094),IF(入力!$C$17=1,ROUNDDOWN(地区標準卸価格!T1094*ユーザ別掛け率!T1094%,-入力!$C$16),IF(入力!$C$17=2,ROUNDUP(地区標準卸価格!T1094*ユーザ別掛け率!T1094%,-入力!$C$16),IF(入力!$C$17=3,ROUND(地区標準卸価格!T1094*ユーザ別掛け率!T1094%,-入力!$C$16),""))),地区標準卸価格!T1094))</f>
        <v/>
      </c>
      <c r="U1094" s="835" t="str">
        <f>IF(地区標準卸価格!U1094="","",IF(ISNUMBER(地区標準卸価格!U1094),IF(入力!$C$17=1,ROUNDDOWN(地区標準卸価格!U1094*ユーザ別掛け率!U1094%,-入力!$C$16),IF(入力!$C$17=2,ROUNDUP(地区標準卸価格!U1094*ユーザ別掛け率!U1094%,-入力!$C$16),IF(入力!$C$17=3,ROUND(地区標準卸価格!U1094*ユーザ別掛け率!U1094%,-入力!$C$16),""))),地区標準卸価格!U1094))</f>
        <v/>
      </c>
      <c r="V1094" s="83"/>
      <c r="X1094" s="4"/>
    </row>
    <row r="1095" spans="2:25" ht="23.1" customHeight="1">
      <c r="B1095" s="746"/>
      <c r="C1095" s="747"/>
      <c r="D1095" s="747"/>
      <c r="E1095" s="747"/>
      <c r="F1095" s="747"/>
      <c r="G1095" s="748"/>
      <c r="H1095" s="766" t="s">
        <v>260</v>
      </c>
      <c r="I1095" s="767"/>
      <c r="J1095" s="767"/>
      <c r="K1095" s="767"/>
      <c r="L1095" s="768"/>
      <c r="M1095" s="806"/>
      <c r="N1095" s="807"/>
      <c r="O1095" s="807"/>
      <c r="P1095" s="807"/>
      <c r="Q1095" s="808"/>
      <c r="R1095" s="827">
        <f>IF(地区標準卸価格!R1095="","",IF(ISNUMBER(地区標準卸価格!R1095),IF(入力!$C$17=1,ROUNDDOWN(地区標準卸価格!R1095*ユーザ別掛け率!R1095%,-入力!$C$16),IF(入力!$C$17=2,ROUNDUP(地区標準卸価格!R1095*ユーザ別掛け率!R1095%,-入力!$C$16),IF(入力!$C$17=3,ROUND(地区標準卸価格!R1095*ユーザ別掛け率!R1095%,-入力!$C$16),""))),地区標準卸価格!R1095))</f>
        <v>12100</v>
      </c>
      <c r="S1095" s="828" t="str">
        <f>IF(地区標準卸価格!S1095="","",IF(ISNUMBER(地区標準卸価格!S1095),IF(入力!$C$17=1,ROUNDDOWN(地区標準卸価格!S1095*ユーザ別掛け率!S1095%,-入力!$C$16),IF(入力!$C$17=2,ROUNDUP(地区標準卸価格!S1095*ユーザ別掛け率!S1095%,-入力!$C$16),IF(入力!$C$17=3,ROUND(地区標準卸価格!S1095*ユーザ別掛け率!S1095%,-入力!$C$16),""))),地区標準卸価格!S1095))</f>
        <v/>
      </c>
      <c r="T1095" s="828" t="str">
        <f>IF(地区標準卸価格!T1095="","",IF(ISNUMBER(地区標準卸価格!T1095),IF(入力!$C$17=1,ROUNDDOWN(地区標準卸価格!T1095*ユーザ別掛け率!T1095%,-入力!$C$16),IF(入力!$C$17=2,ROUNDUP(地区標準卸価格!T1095*ユーザ別掛け率!T1095%,-入力!$C$16),IF(入力!$C$17=3,ROUND(地区標準卸価格!T1095*ユーザ別掛け率!T1095%,-入力!$C$16),""))),地区標準卸価格!T1095))</f>
        <v/>
      </c>
      <c r="U1095" s="829" t="str">
        <f>IF(地区標準卸価格!U1095="","",IF(ISNUMBER(地区標準卸価格!U1095),IF(入力!$C$17=1,ROUNDDOWN(地区標準卸価格!U1095*ユーザ別掛け率!U1095%,-入力!$C$16),IF(入力!$C$17=2,ROUNDUP(地区標準卸価格!U1095*ユーザ別掛け率!U1095%,-入力!$C$16),IF(入力!$C$17=3,ROUND(地区標準卸価格!U1095*ユーザ別掛け率!U1095%,-入力!$C$16),""))),地区標準卸価格!U1095))</f>
        <v/>
      </c>
      <c r="V1095" s="83"/>
      <c r="X1095" s="4"/>
    </row>
    <row r="1096" spans="2:25" ht="23.1" customHeight="1">
      <c r="B1096" s="746" t="s">
        <v>1103</v>
      </c>
      <c r="C1096" s="747"/>
      <c r="D1096" s="747"/>
      <c r="E1096" s="747"/>
      <c r="F1096" s="747"/>
      <c r="G1096" s="748"/>
      <c r="H1096" s="746" t="s">
        <v>1104</v>
      </c>
      <c r="I1096" s="747"/>
      <c r="J1096" s="747"/>
      <c r="K1096" s="747"/>
      <c r="L1096" s="748"/>
      <c r="M1096" s="746" t="s">
        <v>1105</v>
      </c>
      <c r="N1096" s="747"/>
      <c r="O1096" s="747"/>
      <c r="P1096" s="747"/>
      <c r="Q1096" s="748"/>
      <c r="R1096" s="848">
        <f>IF(地区標準卸価格!R1096="","",IF(ISNUMBER(地区標準卸価格!R1096),IF(入力!$E$17=1,ROUNDDOWN(地区標準卸価格!R1096*ユーザ別掛け率!R1096%,-入力!$E$16),IF(入力!$E$17=2,ROUNDUP(地区標準卸価格!R1096*ユーザ別掛け率!R1096%,-入力!$E$16),IF(入力!$E$17=3,ROUND(地区標準卸価格!R1096*ユーザ別掛け率!R1096%,-入力!$E$16),""))),地区標準卸価格!R1096))</f>
        <v>37000</v>
      </c>
      <c r="S1096" s="849" t="str">
        <f>IF(地区標準卸価格!S1096="","",IF(ISNUMBER(地区標準卸価格!S1096),IF(入力!$E$17=1,ROUNDDOWN(地区標準卸価格!S1096*ユーザ別掛け率!S1096%,-入力!$E$16),IF(入力!$E$17=2,ROUNDUP(地区標準卸価格!S1096*ユーザ別掛け率!S1096%,-入力!$E$16),IF(入力!$E$17=3,ROUND(地区標準卸価格!S1096*ユーザ別掛け率!S1096%,-入力!$E$16),""))),地区標準卸価格!S1096))</f>
        <v/>
      </c>
      <c r="T1096" s="849" t="str">
        <f>IF(地区標準卸価格!T1096="","",IF(ISNUMBER(地区標準卸価格!T1096),IF(入力!$E$17=1,ROUNDDOWN(地区標準卸価格!T1096*ユーザ別掛け率!T1096%,-入力!$E$16),IF(入力!$E$17=2,ROUNDUP(地区標準卸価格!T1096*ユーザ別掛け率!T1096%,-入力!$E$16),IF(入力!$E$17=3,ROUND(地区標準卸価格!T1096*ユーザ別掛け率!T1096%,-入力!$E$16),""))),地区標準卸価格!T1096))</f>
        <v/>
      </c>
      <c r="U1096" s="850" t="str">
        <f>IF(地区標準卸価格!U1096="","",IF(ISNUMBER(地区標準卸価格!U1096),IF(入力!$E$17=1,ROUNDDOWN(地区標準卸価格!U1096*ユーザ別掛け率!U1096%,-入力!$E$16),IF(入力!$E$17=2,ROUNDUP(地区標準卸価格!U1096*ユーザ別掛け率!U1096%,-入力!$E$16),IF(入力!$E$17=3,ROUND(地区標準卸価格!U1096*ユーザ別掛け率!U1096%,-入力!$E$16),""))),地区標準卸価格!U1096))</f>
        <v/>
      </c>
      <c r="V1096" s="83"/>
      <c r="X1096" s="4"/>
    </row>
    <row r="1097" spans="2:25" ht="23.1" customHeight="1">
      <c r="B1097" s="746" t="s">
        <v>1169</v>
      </c>
      <c r="C1097" s="747"/>
      <c r="D1097" s="747"/>
      <c r="E1097" s="747"/>
      <c r="F1097" s="747"/>
      <c r="G1097" s="748"/>
      <c r="H1097" s="810" t="s">
        <v>257</v>
      </c>
      <c r="I1097" s="811"/>
      <c r="J1097" s="811"/>
      <c r="K1097" s="811"/>
      <c r="L1097" s="812"/>
      <c r="M1097" s="842" t="s">
        <v>254</v>
      </c>
      <c r="N1097" s="843"/>
      <c r="O1097" s="843"/>
      <c r="P1097" s="843"/>
      <c r="Q1097" s="844"/>
      <c r="R1097" s="833">
        <f>IF(地区標準卸価格!R1097="","",IF(ISNUMBER(地区標準卸価格!R1097),IF(入力!$C$17=1,ROUNDDOWN(地区標準卸価格!R1097*ユーザ別掛け率!R1097%,-入力!$C$16),IF(入力!$C$17=2,ROUNDUP(地区標準卸価格!R1097*ユーザ別掛け率!R1097%,-入力!$C$16),IF(入力!$C$17=3,ROUND(地区標準卸価格!R1097*ユーザ別掛け率!R1097%,-入力!$C$16),""))),地区標準卸価格!R1097))</f>
        <v>10900</v>
      </c>
      <c r="S1097" s="834" t="str">
        <f>IF(地区標準卸価格!S1097="","",IF(ISNUMBER(地区標準卸価格!S1097),IF(入力!$C$17=1,ROUNDDOWN(地区標準卸価格!S1097*ユーザ別掛け率!S1097%,-入力!$C$16),IF(入力!$C$17=2,ROUNDUP(地区標準卸価格!S1097*ユーザ別掛け率!S1097%,-入力!$C$16),IF(入力!$C$17=3,ROUND(地区標準卸価格!S1097*ユーザ別掛け率!S1097%,-入力!$C$16),""))),地区標準卸価格!S1097))</f>
        <v/>
      </c>
      <c r="T1097" s="834" t="str">
        <f>IF(地区標準卸価格!T1097="","",IF(ISNUMBER(地区標準卸価格!T1097),IF(入力!$C$17=1,ROUNDDOWN(地区標準卸価格!T1097*ユーザ別掛け率!T1097%,-入力!$C$16),IF(入力!$C$17=2,ROUNDUP(地区標準卸価格!T1097*ユーザ別掛け率!T1097%,-入力!$C$16),IF(入力!$C$17=3,ROUND(地区標準卸価格!T1097*ユーザ別掛け率!T1097%,-入力!$C$16),""))),地区標準卸価格!T1097))</f>
        <v/>
      </c>
      <c r="U1097" s="835" t="str">
        <f>IF(地区標準卸価格!U1097="","",IF(ISNUMBER(地区標準卸価格!U1097),IF(入力!$C$17=1,ROUNDDOWN(地区標準卸価格!U1097*ユーザ別掛け率!U1097%,-入力!$C$16),IF(入力!$C$17=2,ROUNDUP(地区標準卸価格!U1097*ユーザ別掛け率!U1097%,-入力!$C$16),IF(入力!$C$17=3,ROUND(地区標準卸価格!U1097*ユーザ別掛け率!U1097%,-入力!$C$16),""))),地区標準卸価格!U1097))</f>
        <v/>
      </c>
      <c r="V1097" s="83"/>
      <c r="X1097" s="4"/>
    </row>
    <row r="1098" spans="2:25" ht="23.1" customHeight="1">
      <c r="B1098" s="746"/>
      <c r="C1098" s="747"/>
      <c r="D1098" s="747"/>
      <c r="E1098" s="747"/>
      <c r="F1098" s="747"/>
      <c r="G1098" s="748"/>
      <c r="H1098" s="766" t="s">
        <v>539</v>
      </c>
      <c r="I1098" s="767"/>
      <c r="J1098" s="767"/>
      <c r="K1098" s="767"/>
      <c r="L1098" s="768"/>
      <c r="M1098" s="806"/>
      <c r="N1098" s="807"/>
      <c r="O1098" s="807"/>
      <c r="P1098" s="807"/>
      <c r="Q1098" s="808"/>
      <c r="R1098" s="827">
        <f>IF(地区標準卸価格!R1098="","",IF(ISNUMBER(地区標準卸価格!R1098),IF(入力!$C$17=1,ROUNDDOWN(地区標準卸価格!R1098*ユーザ別掛け率!R1098%,-入力!$C$16),IF(入力!$C$17=2,ROUNDUP(地区標準卸価格!R1098*ユーザ別掛け率!R1098%,-入力!$C$16),IF(入力!$C$17=3,ROUND(地区標準卸価格!R1098*ユーザ別掛け率!R1098%,-入力!$C$16),""))),地区標準卸価格!R1098))</f>
        <v>10400</v>
      </c>
      <c r="S1098" s="828" t="str">
        <f>IF(地区標準卸価格!S1098="","",IF(ISNUMBER(地区標準卸価格!S1098),IF(入力!$C$17=1,ROUNDDOWN(地区標準卸価格!S1098*ユーザ別掛け率!S1098%,-入力!$C$16),IF(入力!$C$17=2,ROUNDUP(地区標準卸価格!S1098*ユーザ別掛け率!S1098%,-入力!$C$16),IF(入力!$C$17=3,ROUND(地区標準卸価格!S1098*ユーザ別掛け率!S1098%,-入力!$C$16),""))),地区標準卸価格!S1098))</f>
        <v/>
      </c>
      <c r="T1098" s="828" t="str">
        <f>IF(地区標準卸価格!T1098="","",IF(ISNUMBER(地区標準卸価格!T1098),IF(入力!$C$17=1,ROUNDDOWN(地区標準卸価格!T1098*ユーザ別掛け率!T1098%,-入力!$C$16),IF(入力!$C$17=2,ROUNDUP(地区標準卸価格!T1098*ユーザ別掛け率!T1098%,-入力!$C$16),IF(入力!$C$17=3,ROUND(地区標準卸価格!T1098*ユーザ別掛け率!T1098%,-入力!$C$16),""))),地区標準卸価格!T1098))</f>
        <v/>
      </c>
      <c r="U1098" s="829" t="str">
        <f>IF(地区標準卸価格!U1098="","",IF(ISNUMBER(地区標準卸価格!U1098),IF(入力!$C$17=1,ROUNDDOWN(地区標準卸価格!U1098*ユーザ別掛け率!U1098%,-入力!$C$16),IF(入力!$C$17=2,ROUNDUP(地区標準卸価格!U1098*ユーザ別掛け率!U1098%,-入力!$C$16),IF(入力!$C$17=3,ROUND(地区標準卸価格!U1098*ユーザ別掛け率!U1098%,-入力!$C$16),""))),地区標準卸価格!U1098))</f>
        <v/>
      </c>
      <c r="V1098" s="83"/>
      <c r="X1098" s="4"/>
    </row>
    <row r="1099" spans="2:25" ht="23.1" customHeight="1">
      <c r="B1099" s="746" t="s">
        <v>942</v>
      </c>
      <c r="C1099" s="747"/>
      <c r="D1099" s="747"/>
      <c r="E1099" s="747"/>
      <c r="F1099" s="747"/>
      <c r="G1099" s="748"/>
      <c r="H1099" s="746" t="s">
        <v>943</v>
      </c>
      <c r="I1099" s="747"/>
      <c r="J1099" s="747"/>
      <c r="K1099" s="747"/>
      <c r="L1099" s="748"/>
      <c r="M1099" s="746" t="s">
        <v>944</v>
      </c>
      <c r="N1099" s="747"/>
      <c r="O1099" s="747"/>
      <c r="P1099" s="747"/>
      <c r="Q1099" s="748"/>
      <c r="R1099" s="848">
        <f>IF(地区標準卸価格!R1099="","",IF(ISNUMBER(地区標準卸価格!R1099),IF(入力!$C$17=1,ROUNDDOWN(地区標準卸価格!R1099*ユーザ別掛け率!R1099%,-入力!$C$16),IF(入力!$C$17=2,ROUNDUP(地区標準卸価格!R1099*ユーザ別掛け率!R1099%,-入力!$C$16),IF(入力!$C$17=3,ROUND(地区標準卸価格!R1099*ユーザ別掛け率!R1099%,-入力!$C$16),""))),地区標準卸価格!R1099))</f>
        <v>46200</v>
      </c>
      <c r="S1099" s="849" t="str">
        <f>IF(地区標準卸価格!S1099="","",IF(ISNUMBER(地区標準卸価格!S1099),IF(入力!$C$17=1,ROUNDDOWN(地区標準卸価格!S1099*ユーザ別掛け率!S1099%,-入力!$C$16),IF(入力!$C$17=2,ROUNDUP(地区標準卸価格!S1099*ユーザ別掛け率!S1099%,-入力!$C$16),IF(入力!$C$17=3,ROUND(地区標準卸価格!S1099*ユーザ別掛け率!S1099%,-入力!$C$16),""))),地区標準卸価格!S1099))</f>
        <v/>
      </c>
      <c r="T1099" s="849" t="str">
        <f>IF(地区標準卸価格!T1099="","",IF(ISNUMBER(地区標準卸価格!T1099),IF(入力!$C$17=1,ROUNDDOWN(地区標準卸価格!T1099*ユーザ別掛け率!T1099%,-入力!$C$16),IF(入力!$C$17=2,ROUNDUP(地区標準卸価格!T1099*ユーザ別掛け率!T1099%,-入力!$C$16),IF(入力!$C$17=3,ROUND(地区標準卸価格!T1099*ユーザ別掛け率!T1099%,-入力!$C$16),""))),地区標準卸価格!T1099))</f>
        <v/>
      </c>
      <c r="U1099" s="850" t="str">
        <f>IF(地区標準卸価格!U1099="","",IF(ISNUMBER(地区標準卸価格!U1099),IF(入力!$C$17=1,ROUNDDOWN(地区標準卸価格!U1099*ユーザ別掛け率!U1099%,-入力!$C$16),IF(入力!$C$17=2,ROUNDUP(地区標準卸価格!U1099*ユーザ別掛け率!U1099%,-入力!$C$16),IF(入力!$C$17=3,ROUND(地区標準卸価格!U1099*ユーザ別掛け率!U1099%,-入力!$C$16),""))),地区標準卸価格!U1099))</f>
        <v/>
      </c>
      <c r="V1099" s="83"/>
      <c r="X1099" s="4"/>
    </row>
    <row r="1100" spans="2:25" ht="23.1" customHeight="1">
      <c r="B1100" s="746" t="s">
        <v>945</v>
      </c>
      <c r="C1100" s="747"/>
      <c r="D1100" s="747"/>
      <c r="E1100" s="747"/>
      <c r="F1100" s="747"/>
      <c r="G1100" s="748"/>
      <c r="H1100" s="716" t="s">
        <v>946</v>
      </c>
      <c r="I1100" s="717"/>
      <c r="J1100" s="717"/>
      <c r="K1100" s="717"/>
      <c r="L1100" s="718"/>
      <c r="M1100" s="842" t="s">
        <v>948</v>
      </c>
      <c r="N1100" s="843"/>
      <c r="O1100" s="843"/>
      <c r="P1100" s="843"/>
      <c r="Q1100" s="844"/>
      <c r="R1100" s="886">
        <f>IF(地区標準卸価格!R1100="","",IF(ISNUMBER(地区標準卸価格!R1100),IF(入力!$C$17=1,ROUNDDOWN(地区標準卸価格!R1100*ユーザ別掛け率!R1100%,-入力!$C$16),IF(入力!$C$17=2,ROUNDUP(地区標準卸価格!R1100*ユーザ別掛け率!R1100%,-入力!$C$16),IF(入力!$C$17=3,ROUND(地区標準卸価格!R1100*ユーザ別掛け率!R1100%,-入力!$C$16),""))),地区標準卸価格!R1100))</f>
        <v>54100</v>
      </c>
      <c r="S1100" s="887" t="str">
        <f>IF(地区標準卸価格!S1100="","",IF(ISNUMBER(地区標準卸価格!S1100),IF(入力!$C$17=1,ROUNDDOWN(地区標準卸価格!S1100*ユーザ別掛け率!S1100%,-入力!$C$16),IF(入力!$C$17=2,ROUNDUP(地区標準卸価格!S1100*ユーザ別掛け率!S1100%,-入力!$C$16),IF(入力!$C$17=3,ROUND(地区標準卸価格!S1100*ユーザ別掛け率!S1100%,-入力!$C$16),""))),地区標準卸価格!S1100))</f>
        <v/>
      </c>
      <c r="T1100" s="887" t="str">
        <f>IF(地区標準卸価格!T1100="","",IF(ISNUMBER(地区標準卸価格!T1100),IF(入力!$C$17=1,ROUNDDOWN(地区標準卸価格!T1100*ユーザ別掛け率!T1100%,-入力!$C$16),IF(入力!$C$17=2,ROUNDUP(地区標準卸価格!T1100*ユーザ別掛け率!T1100%,-入力!$C$16),IF(入力!$C$17=3,ROUND(地区標準卸価格!T1100*ユーザ別掛け率!T1100%,-入力!$C$16),""))),地区標準卸価格!T1100))</f>
        <v/>
      </c>
      <c r="U1100" s="888" t="str">
        <f>IF(地区標準卸価格!U1100="","",IF(ISNUMBER(地区標準卸価格!U1100),IF(入力!$C$17=1,ROUNDDOWN(地区標準卸価格!U1100*ユーザ別掛け率!U1100%,-入力!$C$16),IF(入力!$C$17=2,ROUNDUP(地区標準卸価格!U1100*ユーザ別掛け率!U1100%,-入力!$C$16),IF(入力!$C$17=3,ROUND(地区標準卸価格!U1100*ユーザ別掛け率!U1100%,-入力!$C$16),""))),地区標準卸価格!U1100))</f>
        <v/>
      </c>
      <c r="V1100" s="83"/>
      <c r="X1100" s="4"/>
    </row>
    <row r="1101" spans="2:25" ht="23.1" customHeight="1" thickBot="1">
      <c r="B1101" s="778"/>
      <c r="C1101" s="779"/>
      <c r="D1101" s="779"/>
      <c r="E1101" s="779"/>
      <c r="F1101" s="779"/>
      <c r="G1101" s="780"/>
      <c r="H1101" s="725" t="s">
        <v>947</v>
      </c>
      <c r="I1101" s="726"/>
      <c r="J1101" s="726"/>
      <c r="K1101" s="726"/>
      <c r="L1101" s="727"/>
      <c r="M1101" s="781"/>
      <c r="N1101" s="782"/>
      <c r="O1101" s="782"/>
      <c r="P1101" s="782"/>
      <c r="Q1101" s="783"/>
      <c r="R1101" s="889">
        <f>IF(地区標準卸価格!R1101="","",IF(ISNUMBER(地区標準卸価格!R1101),IF(入力!$C$17=1,ROUNDDOWN(地区標準卸価格!R1101*ユーザ別掛け率!R1101%,-入力!$C$16),IF(入力!$C$17=2,ROUNDUP(地区標準卸価格!R1101*ユーザ別掛け率!R1101%,-入力!$C$16),IF(入力!$C$17=3,ROUND(地区標準卸価格!R1101*ユーザ別掛け率!R1101%,-入力!$C$16),""))),地区標準卸価格!R1101))</f>
        <v>46100</v>
      </c>
      <c r="S1101" s="890" t="str">
        <f>IF(地区標準卸価格!S1101="","",IF(ISNUMBER(地区標準卸価格!S1101),IF(入力!$C$17=1,ROUNDDOWN(地区標準卸価格!S1101*ユーザ別掛け率!S1101%,-入力!$C$16),IF(入力!$C$17=2,ROUNDUP(地区標準卸価格!S1101*ユーザ別掛け率!S1101%,-入力!$C$16),IF(入力!$C$17=3,ROUND(地区標準卸価格!S1101*ユーザ別掛け率!S1101%,-入力!$C$16),""))),地区標準卸価格!S1101))</f>
        <v/>
      </c>
      <c r="T1101" s="890" t="str">
        <f>IF(地区標準卸価格!T1101="","",IF(ISNUMBER(地区標準卸価格!T1101),IF(入力!$C$17=1,ROUNDDOWN(地区標準卸価格!T1101*ユーザ別掛け率!T1101%,-入力!$C$16),IF(入力!$C$17=2,ROUNDUP(地区標準卸価格!T1101*ユーザ別掛け率!T1101%,-入力!$C$16),IF(入力!$C$17=3,ROUND(地区標準卸価格!T1101*ユーザ別掛け率!T1101%,-入力!$C$16),""))),地区標準卸価格!T1101))</f>
        <v/>
      </c>
      <c r="U1101" s="891" t="str">
        <f>IF(地区標準卸価格!U1101="","",IF(ISNUMBER(地区標準卸価格!U1101),IF(入力!$C$17=1,ROUNDDOWN(地区標準卸価格!U1101*ユーザ別掛け率!U1101%,-入力!$C$16),IF(入力!$C$17=2,ROUNDUP(地区標準卸価格!U1101*ユーザ別掛け率!U1101%,-入力!$C$16),IF(入力!$C$17=3,ROUND(地区標準卸価格!U1101*ユーザ別掛け率!U1101%,-入力!$C$16),""))),地区標準卸価格!U1101))</f>
        <v/>
      </c>
      <c r="V1101" s="83"/>
      <c r="X1101" s="4"/>
    </row>
    <row r="1102" spans="2:25" ht="22.5" customHeight="1">
      <c r="B1102" s="336"/>
      <c r="C1102" s="336"/>
      <c r="D1102" s="336"/>
      <c r="E1102" s="336"/>
      <c r="F1102" s="83"/>
      <c r="G1102" s="336"/>
      <c r="H1102" s="83"/>
      <c r="I1102" s="336"/>
      <c r="J1102" s="83"/>
      <c r="K1102" s="336"/>
      <c r="L1102" s="83"/>
      <c r="M1102" s="336"/>
      <c r="N1102" s="83"/>
      <c r="O1102" s="336"/>
      <c r="P1102" s="83"/>
      <c r="Q1102" s="336"/>
      <c r="R1102" s="83"/>
      <c r="S1102" s="336"/>
      <c r="T1102" s="10"/>
      <c r="U1102" s="371"/>
      <c r="V1102" s="10"/>
      <c r="W1102" s="371"/>
      <c r="X1102" s="83"/>
    </row>
    <row r="1103" spans="2:25" s="239" customFormat="1" ht="20.100000000000001" customHeight="1" thickBot="1">
      <c r="B1103" s="241" t="s">
        <v>663</v>
      </c>
      <c r="C1103" s="24"/>
      <c r="D1103" s="24"/>
      <c r="E1103" s="24"/>
      <c r="F1103" s="82"/>
      <c r="G1103" s="24"/>
      <c r="H1103" s="82"/>
      <c r="I1103" s="24"/>
      <c r="J1103" s="82"/>
      <c r="K1103" s="24"/>
      <c r="L1103" s="82"/>
      <c r="M1103" s="24"/>
      <c r="N1103" s="82"/>
      <c r="O1103" s="24"/>
      <c r="P1103" s="82"/>
      <c r="Q1103" s="24"/>
      <c r="R1103" s="82"/>
      <c r="S1103" s="24"/>
      <c r="T1103" s="82"/>
      <c r="U1103" s="24"/>
      <c r="V1103" s="82"/>
      <c r="W1103" s="24"/>
      <c r="X1103" s="82"/>
      <c r="Y1103" s="24"/>
    </row>
    <row r="1104" spans="2:25" ht="20.100000000000001" customHeight="1" thickBot="1">
      <c r="B1104" s="531" t="s">
        <v>536</v>
      </c>
      <c r="C1104" s="532"/>
      <c r="D1104" s="532"/>
      <c r="E1104" s="532"/>
      <c r="F1104" s="532"/>
      <c r="G1104" s="532"/>
      <c r="H1104" s="532"/>
      <c r="I1104" s="532"/>
      <c r="J1104" s="532"/>
      <c r="K1104" s="532"/>
      <c r="L1104" s="532"/>
      <c r="M1104" s="532"/>
      <c r="N1104" s="532"/>
      <c r="O1104" s="532"/>
      <c r="P1104" s="532"/>
      <c r="Q1104" s="532"/>
      <c r="R1104" s="532"/>
      <c r="S1104" s="532"/>
      <c r="T1104" s="532"/>
      <c r="U1104" s="533"/>
      <c r="V1104" s="10"/>
      <c r="X1104" s="4"/>
    </row>
    <row r="1105" spans="2:25" ht="30" customHeight="1" thickBot="1">
      <c r="B1105" s="622" t="s">
        <v>581</v>
      </c>
      <c r="C1105" s="623"/>
      <c r="D1105" s="623"/>
      <c r="E1105" s="623"/>
      <c r="F1105" s="623"/>
      <c r="G1105" s="624"/>
      <c r="H1105" s="710" t="s">
        <v>524</v>
      </c>
      <c r="I1105" s="710"/>
      <c r="J1105" s="710"/>
      <c r="K1105" s="710"/>
      <c r="L1105" s="710"/>
      <c r="M1105" s="710" t="s">
        <v>491</v>
      </c>
      <c r="N1105" s="710"/>
      <c r="O1105" s="710"/>
      <c r="P1105" s="710"/>
      <c r="Q1105" s="710"/>
      <c r="R1105" s="710"/>
      <c r="S1105" s="710"/>
      <c r="T1105" s="710"/>
      <c r="U1105" s="710"/>
      <c r="X1105" s="4"/>
    </row>
    <row r="1106" spans="2:25" ht="23.1" customHeight="1">
      <c r="B1106" s="821" t="s">
        <v>688</v>
      </c>
      <c r="C1106" s="822"/>
      <c r="D1106" s="822"/>
      <c r="E1106" s="822"/>
      <c r="F1106" s="822"/>
      <c r="G1106" s="823"/>
      <c r="H1106" s="806" t="s">
        <v>938</v>
      </c>
      <c r="I1106" s="807"/>
      <c r="J1106" s="807"/>
      <c r="K1106" s="807"/>
      <c r="L1106" s="808"/>
      <c r="M1106" s="806" t="s">
        <v>939</v>
      </c>
      <c r="N1106" s="807"/>
      <c r="O1106" s="807"/>
      <c r="P1106" s="807"/>
      <c r="Q1106" s="808"/>
      <c r="R1106" s="845">
        <f>IF(地区標準卸価格!R1106="","",IF(ISNUMBER(地区標準卸価格!R1106),IF(入力!$C$17=1,ROUNDDOWN(地区標準卸価格!R1106*ユーザ別掛け率!R1106%,-入力!$C$16),IF(入力!$C$17=2,ROUNDUP(地区標準卸価格!R1106*ユーザ別掛け率!R1106%,-入力!$C$16),IF(入力!$C$17=3,ROUND(地区標準卸価格!R1106*ユーザ別掛け率!R1106%,-入力!$C$16),""))),地区標準卸価格!R1106))</f>
        <v>10900</v>
      </c>
      <c r="S1106" s="846" t="str">
        <f>IF(地区標準卸価格!S1106="","",IF(ISNUMBER(地区標準卸価格!S1106),IF(入力!$C$17=1,ROUNDDOWN(地区標準卸価格!S1106*ユーザ別掛け率!S1106%,-入力!$C$16),IF(入力!$C$17=2,ROUNDUP(地区標準卸価格!S1106*ユーザ別掛け率!S1106%,-入力!$C$16),IF(入力!$C$17=3,ROUND(地区標準卸価格!S1106*ユーザ別掛け率!S1106%,-入力!$C$16),""))),地区標準卸価格!S1106))</f>
        <v/>
      </c>
      <c r="T1106" s="846" t="str">
        <f>IF(地区標準卸価格!T1106="","",IF(ISNUMBER(地区標準卸価格!T1106),IF(入力!$C$17=1,ROUNDDOWN(地区標準卸価格!T1106*ユーザ別掛け率!T1106%,-入力!$C$16),IF(入力!$C$17=2,ROUNDUP(地区標準卸価格!T1106*ユーザ別掛け率!T1106%,-入力!$C$16),IF(入力!$C$17=3,ROUND(地区標準卸価格!T1106*ユーザ別掛け率!T1106%,-入力!$C$16),""))),地区標準卸価格!T1106))</f>
        <v/>
      </c>
      <c r="U1106" s="847" t="str">
        <f>IF(地区標準卸価格!U1106="","",IF(ISNUMBER(地区標準卸価格!U1106),IF(入力!$C$17=1,ROUNDDOWN(地区標準卸価格!U1106*ユーザ別掛け率!U1106%,-入力!$C$16),IF(入力!$C$17=2,ROUNDUP(地区標準卸価格!U1106*ユーザ別掛け率!U1106%,-入力!$C$16),IF(入力!$C$17=3,ROUND(地区標準卸価格!U1106*ユーザ別掛け率!U1106%,-入力!$C$16),""))),地区標準卸価格!U1106))</f>
        <v/>
      </c>
      <c r="V1106" s="83"/>
      <c r="X1106" s="4"/>
    </row>
    <row r="1107" spans="2:25" ht="23.1" customHeight="1">
      <c r="B1107" s="746" t="s">
        <v>632</v>
      </c>
      <c r="C1107" s="747"/>
      <c r="D1107" s="747"/>
      <c r="E1107" s="747"/>
      <c r="F1107" s="747"/>
      <c r="G1107" s="748"/>
      <c r="H1107" s="746" t="s">
        <v>593</v>
      </c>
      <c r="I1107" s="747"/>
      <c r="J1107" s="747"/>
      <c r="K1107" s="747"/>
      <c r="L1107" s="748"/>
      <c r="M1107" s="746" t="s">
        <v>631</v>
      </c>
      <c r="N1107" s="747"/>
      <c r="O1107" s="747"/>
      <c r="P1107" s="747"/>
      <c r="Q1107" s="748"/>
      <c r="R1107" s="848">
        <f>IF(地区標準卸価格!R1107="","",IF(ISNUMBER(地区標準卸価格!R1107),IF(入力!$E$17=1,ROUNDDOWN(地区標準卸価格!R1107*ユーザ別掛け率!R1107%,-入力!$E$16),IF(入力!$E$17=2,ROUNDUP(地区標準卸価格!R1107*ユーザ別掛け率!R1107%,-入力!$E$16),IF(入力!$E$17=3,ROUND(地区標準卸価格!R1107*ユーザ別掛け率!R1107%,-入力!$E$16),""))),地区標準卸価格!R1107))</f>
        <v>20700</v>
      </c>
      <c r="S1107" s="849" t="str">
        <f>IF(地区標準卸価格!S1107="","",IF(ISNUMBER(地区標準卸価格!S1107),IF(入力!$E$17=1,ROUNDDOWN(地区標準卸価格!S1107*ユーザ別掛け率!S1107%,-入力!$E$16),IF(入力!$E$17=2,ROUNDUP(地区標準卸価格!S1107*ユーザ別掛け率!S1107%,-入力!$E$16),IF(入力!$E$17=3,ROUND(地区標準卸価格!S1107*ユーザ別掛け率!S1107%,-入力!$E$16),""))),地区標準卸価格!S1107))</f>
        <v/>
      </c>
      <c r="T1107" s="849" t="str">
        <f>IF(地区標準卸価格!T1107="","",IF(ISNUMBER(地区標準卸価格!T1107),IF(入力!$E$17=1,ROUNDDOWN(地区標準卸価格!T1107*ユーザ別掛け率!T1107%,-入力!$E$16),IF(入力!$E$17=2,ROUNDUP(地区標準卸価格!T1107*ユーザ別掛け率!T1107%,-入力!$E$16),IF(入力!$E$17=3,ROUND(地区標準卸価格!T1107*ユーザ別掛け率!T1107%,-入力!$E$16),""))),地区標準卸価格!T1107))</f>
        <v/>
      </c>
      <c r="U1107" s="850" t="str">
        <f>IF(地区標準卸価格!U1107="","",IF(ISNUMBER(地区標準卸価格!U1107),IF(入力!$E$17=1,ROUNDDOWN(地区標準卸価格!U1107*ユーザ別掛け率!U1107%,-入力!$E$16),IF(入力!$E$17=2,ROUNDUP(地区標準卸価格!U1107*ユーザ別掛け率!U1107%,-入力!$E$16),IF(入力!$E$17=3,ROUND(地区標準卸価格!U1107*ユーザ別掛け率!U1107%,-入力!$E$16),""))),地区標準卸価格!U1107))</f>
        <v/>
      </c>
      <c r="V1107" s="83"/>
      <c r="X1107" s="4"/>
    </row>
    <row r="1108" spans="2:25" ht="23.1" customHeight="1">
      <c r="B1108" s="746" t="s">
        <v>633</v>
      </c>
      <c r="C1108" s="747"/>
      <c r="D1108" s="747"/>
      <c r="E1108" s="747"/>
      <c r="F1108" s="747"/>
      <c r="G1108" s="748"/>
      <c r="H1108" s="246" t="s">
        <v>938</v>
      </c>
      <c r="I1108" s="247"/>
      <c r="J1108" s="247"/>
      <c r="K1108" s="247"/>
      <c r="L1108" s="248"/>
      <c r="M1108" s="787" t="s">
        <v>254</v>
      </c>
      <c r="N1108" s="788"/>
      <c r="O1108" s="788"/>
      <c r="P1108" s="788"/>
      <c r="Q1108" s="789"/>
      <c r="R1108" s="886">
        <f>IF(地区標準卸価格!R1108="","",IF(ISNUMBER(地区標準卸価格!R1108),IF(入力!$C$17=1,ROUNDDOWN(地区標準卸価格!R1108*ユーザ別掛け率!R1108%,-入力!$C$16),IF(入力!$C$17=2,ROUNDUP(地区標準卸価格!R1108*ユーザ別掛け率!R1108%,-入力!$C$16),IF(入力!$C$17=3,ROUND(地区標準卸価格!R1108*ユーザ別掛け率!R1108%,-入力!$C$16),""))),地区標準卸価格!R1108))</f>
        <v>10900</v>
      </c>
      <c r="S1108" s="887" t="str">
        <f>IF(地区標準卸価格!S1108="","",IF(ISNUMBER(地区標準卸価格!S1108),IF(入力!$C$17=1,ROUNDDOWN(地区標準卸価格!S1108*ユーザ別掛け率!S1108%,-入力!$C$16),IF(入力!$C$17=2,ROUNDUP(地区標準卸価格!S1108*ユーザ別掛け率!S1108%,-入力!$C$16),IF(入力!$C$17=3,ROUND(地区標準卸価格!S1108*ユーザ別掛け率!S1108%,-入力!$C$16),""))),地区標準卸価格!S1108))</f>
        <v/>
      </c>
      <c r="T1108" s="887" t="str">
        <f>IF(地区標準卸価格!T1108="","",IF(ISNUMBER(地区標準卸価格!T1108),IF(入力!$C$17=1,ROUNDDOWN(地区標準卸価格!T1108*ユーザ別掛け率!T1108%,-入力!$C$16),IF(入力!$C$17=2,ROUNDUP(地区標準卸価格!T1108*ユーザ別掛け率!T1108%,-入力!$C$16),IF(入力!$C$17=3,ROUND(地区標準卸価格!T1108*ユーザ別掛け率!T1108%,-入力!$C$16),""))),地区標準卸価格!T1108))</f>
        <v/>
      </c>
      <c r="U1108" s="888" t="str">
        <f>IF(地区標準卸価格!U1108="","",IF(ISNUMBER(地区標準卸価格!U1108),IF(入力!$C$17=1,ROUNDDOWN(地区標準卸価格!U1108*ユーザ別掛け率!U1108%,-入力!$C$16),IF(入力!$C$17=2,ROUNDUP(地区標準卸価格!U1108*ユーザ別掛け率!U1108%,-入力!$C$16),IF(入力!$C$17=3,ROUND(地区標準卸価格!U1108*ユーザ別掛け率!U1108%,-入力!$C$16),""))),地区標準卸価格!U1108))</f>
        <v/>
      </c>
      <c r="V1108" s="83"/>
      <c r="X1108" s="4"/>
    </row>
    <row r="1109" spans="2:25" ht="23.1" customHeight="1">
      <c r="B1109" s="746" t="s">
        <v>634</v>
      </c>
      <c r="C1109" s="747"/>
      <c r="D1109" s="747"/>
      <c r="E1109" s="747"/>
      <c r="F1109" s="747"/>
      <c r="G1109" s="748"/>
      <c r="H1109" s="746" t="s">
        <v>392</v>
      </c>
      <c r="I1109" s="747"/>
      <c r="J1109" s="747"/>
      <c r="K1109" s="747"/>
      <c r="L1109" s="748"/>
      <c r="M1109" s="746" t="s">
        <v>254</v>
      </c>
      <c r="N1109" s="747"/>
      <c r="O1109" s="747"/>
      <c r="P1109" s="747"/>
      <c r="Q1109" s="748"/>
      <c r="R1109" s="848">
        <f>IF(地区標準卸価格!R1109="","",IF(ISNUMBER(地区標準卸価格!R1109),IF(入力!$C$17=1,ROUNDDOWN(地区標準卸価格!R1109*ユーザ別掛け率!R1109%,-入力!$C$16),IF(入力!$C$17=2,ROUNDUP(地区標準卸価格!R1109*ユーザ別掛け率!R1109%,-入力!$C$16),IF(入力!$C$17=3,ROUND(地区標準卸価格!R1109*ユーザ別掛け率!R1109%,-入力!$C$16),""))),地区標準卸価格!R1109))</f>
        <v>15300</v>
      </c>
      <c r="S1109" s="849" t="str">
        <f>IF(地区標準卸価格!S1109="","",IF(ISNUMBER(地区標準卸価格!S1109),IF(入力!$C$17=1,ROUNDDOWN(地区標準卸価格!S1109*ユーザ別掛け率!S1109%,-入力!$C$16),IF(入力!$C$17=2,ROUNDUP(地区標準卸価格!S1109*ユーザ別掛け率!S1109%,-入力!$C$16),IF(入力!$C$17=3,ROUND(地区標準卸価格!S1109*ユーザ別掛け率!S1109%,-入力!$C$16),""))),地区標準卸価格!S1109))</f>
        <v/>
      </c>
      <c r="T1109" s="849" t="str">
        <f>IF(地区標準卸価格!T1109="","",IF(ISNUMBER(地区標準卸価格!T1109),IF(入力!$C$17=1,ROUNDDOWN(地区標準卸価格!T1109*ユーザ別掛け率!T1109%,-入力!$C$16),IF(入力!$C$17=2,ROUNDUP(地区標準卸価格!T1109*ユーザ別掛け率!T1109%,-入力!$C$16),IF(入力!$C$17=3,ROUND(地区標準卸価格!T1109*ユーザ別掛け率!T1109%,-入力!$C$16),""))),地区標準卸価格!T1109))</f>
        <v/>
      </c>
      <c r="U1109" s="850" t="str">
        <f>IF(地区標準卸価格!U1109="","",IF(ISNUMBER(地区標準卸価格!U1109),IF(入力!$C$17=1,ROUNDDOWN(地区標準卸価格!U1109*ユーザ別掛け率!U1109%,-入力!$C$16),IF(入力!$C$17=2,ROUNDUP(地区標準卸価格!U1109*ユーザ別掛け率!U1109%,-入力!$C$16),IF(入力!$C$17=3,ROUND(地区標準卸価格!U1109*ユーザ別掛け率!U1109%,-入力!$C$16),""))),地区標準卸価格!U1109))</f>
        <v/>
      </c>
      <c r="V1109" s="83"/>
      <c r="X1109" s="4"/>
    </row>
    <row r="1110" spans="2:25" ht="23.1" customHeight="1" thickBot="1">
      <c r="B1110" s="778" t="s">
        <v>635</v>
      </c>
      <c r="C1110" s="779"/>
      <c r="D1110" s="779"/>
      <c r="E1110" s="779"/>
      <c r="F1110" s="779"/>
      <c r="G1110" s="780"/>
      <c r="H1110" s="725" t="s">
        <v>938</v>
      </c>
      <c r="I1110" s="726"/>
      <c r="J1110" s="726"/>
      <c r="K1110" s="726"/>
      <c r="L1110" s="727"/>
      <c r="M1110" s="725" t="s">
        <v>939</v>
      </c>
      <c r="N1110" s="726"/>
      <c r="O1110" s="726"/>
      <c r="P1110" s="726"/>
      <c r="Q1110" s="727"/>
      <c r="R1110" s="857">
        <f>IF(地区標準卸価格!R1110="","",IF(ISNUMBER(地区標準卸価格!R1110),IF(入力!$C$17=1,ROUNDDOWN(地区標準卸価格!R1110*ユーザ別掛け率!R1110%,-入力!$C$16),IF(入力!$C$17=2,ROUNDUP(地区標準卸価格!R1110*ユーザ別掛け率!R1110%,-入力!$C$16),IF(入力!$C$17=3,ROUND(地区標準卸価格!R1110*ユーザ別掛け率!R1110%,-入力!$C$16),""))),地区標準卸価格!R1110))</f>
        <v>10900</v>
      </c>
      <c r="S1110" s="858" t="str">
        <f>IF(地区標準卸価格!S1110="","",IF(ISNUMBER(地区標準卸価格!S1110),IF(入力!$C$17=1,ROUNDDOWN(地区標準卸価格!S1110*ユーザ別掛け率!S1110%,-入力!$C$16),IF(入力!$C$17=2,ROUNDUP(地区標準卸価格!S1110*ユーザ別掛け率!S1110%,-入力!$C$16),IF(入力!$C$17=3,ROUND(地区標準卸価格!S1110*ユーザ別掛け率!S1110%,-入力!$C$16),""))),地区標準卸価格!S1110))</f>
        <v/>
      </c>
      <c r="T1110" s="858" t="str">
        <f>IF(地区標準卸価格!T1110="","",IF(ISNUMBER(地区標準卸価格!T1110),IF(入力!$C$17=1,ROUNDDOWN(地区標準卸価格!T1110*ユーザ別掛け率!T1110%,-入力!$C$16),IF(入力!$C$17=2,ROUNDUP(地区標準卸価格!T1110*ユーザ別掛け率!T1110%,-入力!$C$16),IF(入力!$C$17=3,ROUND(地区標準卸価格!T1110*ユーザ別掛け率!T1110%,-入力!$C$16),""))),地区標準卸価格!T1110))</f>
        <v/>
      </c>
      <c r="U1110" s="859" t="str">
        <f>IF(地区標準卸価格!U1110="","",IF(ISNUMBER(地区標準卸価格!U1110),IF(入力!$C$17=1,ROUNDDOWN(地区標準卸価格!U1110*ユーザ別掛け率!U1110%,-入力!$C$16),IF(入力!$C$17=2,ROUNDUP(地区標準卸価格!U1110*ユーザ別掛け率!U1110%,-入力!$C$16),IF(入力!$C$17=3,ROUND(地区標準卸価格!U1110*ユーザ別掛け率!U1110%,-入力!$C$16),""))),地区標準卸価格!U1110))</f>
        <v/>
      </c>
      <c r="V1110" s="83"/>
      <c r="X1110" s="4"/>
    </row>
    <row r="1111" spans="2:25" ht="22.5" customHeight="1">
      <c r="B1111" s="90"/>
      <c r="C1111" s="90"/>
      <c r="D1111" s="90"/>
      <c r="E1111" s="90"/>
      <c r="F1111" s="83"/>
      <c r="G1111" s="336"/>
      <c r="H1111" s="83"/>
      <c r="I1111" s="336"/>
      <c r="J1111" s="83"/>
      <c r="K1111" s="336"/>
      <c r="L1111" s="83"/>
      <c r="M1111" s="336"/>
      <c r="N1111" s="83"/>
      <c r="O1111" s="336"/>
      <c r="P1111" s="83"/>
      <c r="Q1111" s="336"/>
      <c r="R1111" s="83"/>
      <c r="S1111" s="336"/>
      <c r="T1111" s="10"/>
      <c r="U1111" s="371"/>
      <c r="V1111" s="10"/>
      <c r="W1111" s="371"/>
      <c r="X1111" s="83"/>
    </row>
    <row r="1112" spans="2:25" s="239" customFormat="1" ht="20.100000000000001" customHeight="1" thickBot="1">
      <c r="B1112" s="241" t="s">
        <v>661</v>
      </c>
      <c r="C1112" s="24"/>
      <c r="D1112" s="24"/>
      <c r="E1112" s="24"/>
      <c r="F1112" s="82"/>
      <c r="G1112" s="24"/>
      <c r="H1112" s="82"/>
      <c r="I1112" s="24"/>
      <c r="J1112" s="82"/>
      <c r="K1112" s="24"/>
      <c r="L1112" s="82"/>
      <c r="M1112" s="24"/>
      <c r="N1112" s="82"/>
      <c r="O1112" s="24"/>
      <c r="P1112" s="82"/>
      <c r="Q1112" s="24"/>
      <c r="R1112" s="82"/>
      <c r="S1112" s="24"/>
      <c r="T1112" s="82"/>
      <c r="U1112" s="24"/>
      <c r="V1112" s="82"/>
      <c r="W1112" s="24"/>
      <c r="X1112" s="82"/>
      <c r="Y1112" s="24"/>
    </row>
    <row r="1113" spans="2:25" ht="20.100000000000001" customHeight="1" thickBot="1">
      <c r="B1113" s="531" t="s">
        <v>453</v>
      </c>
      <c r="C1113" s="532"/>
      <c r="D1113" s="532"/>
      <c r="E1113" s="532"/>
      <c r="F1113" s="532"/>
      <c r="G1113" s="532"/>
      <c r="H1113" s="532"/>
      <c r="I1113" s="532"/>
      <c r="J1113" s="532"/>
      <c r="K1113" s="532"/>
      <c r="L1113" s="532"/>
      <c r="M1113" s="532"/>
      <c r="N1113" s="532"/>
      <c r="O1113" s="532"/>
      <c r="P1113" s="532"/>
      <c r="Q1113" s="532"/>
      <c r="R1113" s="532"/>
      <c r="S1113" s="532"/>
      <c r="T1113" s="532"/>
      <c r="U1113" s="533"/>
      <c r="V1113" s="10"/>
      <c r="X1113" s="4"/>
    </row>
    <row r="1114" spans="2:25" ht="30" customHeight="1" thickBot="1">
      <c r="B1114" s="622" t="s">
        <v>581</v>
      </c>
      <c r="C1114" s="623"/>
      <c r="D1114" s="623"/>
      <c r="E1114" s="623"/>
      <c r="F1114" s="623"/>
      <c r="G1114" s="624"/>
      <c r="H1114" s="710" t="s">
        <v>524</v>
      </c>
      <c r="I1114" s="710"/>
      <c r="J1114" s="710"/>
      <c r="K1114" s="710"/>
      <c r="L1114" s="710"/>
      <c r="M1114" s="710" t="s">
        <v>491</v>
      </c>
      <c r="N1114" s="710"/>
      <c r="O1114" s="710"/>
      <c r="P1114" s="710"/>
      <c r="Q1114" s="710"/>
      <c r="R1114" s="710"/>
      <c r="S1114" s="710"/>
      <c r="T1114" s="710"/>
      <c r="U1114" s="710"/>
      <c r="X1114" s="4"/>
    </row>
    <row r="1115" spans="2:25" ht="20.25" customHeight="1">
      <c r="B1115" s="821" t="s">
        <v>629</v>
      </c>
      <c r="C1115" s="822"/>
      <c r="D1115" s="822"/>
      <c r="E1115" s="822"/>
      <c r="F1115" s="822"/>
      <c r="G1115" s="823"/>
      <c r="H1115" s="737" t="s">
        <v>684</v>
      </c>
      <c r="I1115" s="738"/>
      <c r="J1115" s="738"/>
      <c r="K1115" s="738"/>
      <c r="L1115" s="739"/>
      <c r="M1115" s="737" t="s">
        <v>682</v>
      </c>
      <c r="N1115" s="738"/>
      <c r="O1115" s="738"/>
      <c r="P1115" s="738"/>
      <c r="Q1115" s="739"/>
      <c r="R1115" s="619" t="str">
        <f>IF(地区標準卸価格!R1115="","",IF(ISNUMBER(地区標準卸価格!R1115),IF(入力!$C$17=1,ROUNDDOWN(地区標準卸価格!R1115*ユーザ別掛け率!R1115%,-入力!$C$16),IF(入力!$C$17=2,ROUNDUP(地区標準卸価格!R1115*ユーザ別掛け率!R1115%,-入力!$C$16),IF(入力!$C$17=3,ROUND(地区標準卸価格!R1115*ユーザ別掛け率!R1115%,-入力!$C$16),""))),地区標準卸価格!R1115))</f>
        <v>卸価格設定なし</v>
      </c>
      <c r="S1115" s="860" t="str">
        <f>IF(地区標準卸価格!S1115="","",IF(ISNUMBER(地区標準卸価格!S1115),IF(入力!$C$17=1,ROUNDDOWN(地区標準卸価格!S1115*ユーザ別掛け率!S1115%,-入力!$C$16),IF(入力!$C$17=2,ROUNDUP(地区標準卸価格!S1115*ユーザ別掛け率!S1115%,-入力!$C$16),IF(入力!$C$17=3,ROUND(地区標準卸価格!S1115*ユーザ別掛け率!S1115%,-入力!$C$16),""))),地区標準卸価格!S1115))</f>
        <v/>
      </c>
      <c r="T1115" s="860" t="str">
        <f>IF(地区標準卸価格!T1115="","",IF(ISNUMBER(地区標準卸価格!T1115),IF(入力!$C$17=1,ROUNDDOWN(地区標準卸価格!T1115*ユーザ別掛け率!T1115%,-入力!$C$16),IF(入力!$C$17=2,ROUNDUP(地区標準卸価格!T1115*ユーザ別掛け率!T1115%,-入力!$C$16),IF(入力!$C$17=3,ROUND(地区標準卸価格!T1115*ユーザ別掛け率!T1115%,-入力!$C$16),""))),地区標準卸価格!T1115))</f>
        <v/>
      </c>
      <c r="U1115" s="885" t="str">
        <f>IF(地区標準卸価格!U1115="","",IF(ISNUMBER(地区標準卸価格!U1115),IF(入力!$C$17=1,ROUNDDOWN(地区標準卸価格!U1115*ユーザ別掛け率!U1115%,-入力!$C$16),IF(入力!$C$17=2,ROUNDUP(地区標準卸価格!U1115*ユーザ別掛け率!U1115%,-入力!$C$16),IF(入力!$C$17=3,ROUND(地区標準卸価格!U1115*ユーザ別掛け率!U1115%,-入力!$C$16),""))),地区標準卸価格!U1115))</f>
        <v/>
      </c>
      <c r="V1115" s="83"/>
      <c r="X1115" s="4"/>
    </row>
    <row r="1116" spans="2:25" ht="20.25" customHeight="1">
      <c r="B1116" s="746"/>
      <c r="C1116" s="747"/>
      <c r="D1116" s="747"/>
      <c r="E1116" s="747"/>
      <c r="F1116" s="747"/>
      <c r="G1116" s="748"/>
      <c r="H1116" s="757" t="s">
        <v>427</v>
      </c>
      <c r="I1116" s="758"/>
      <c r="J1116" s="758"/>
      <c r="K1116" s="758"/>
      <c r="L1116" s="759"/>
      <c r="M1116" s="757" t="s">
        <v>680</v>
      </c>
      <c r="N1116" s="758"/>
      <c r="O1116" s="758"/>
      <c r="P1116" s="758"/>
      <c r="Q1116" s="759"/>
      <c r="R1116" s="836">
        <f>IF(地区標準卸価格!R1116="","",IF(ISNUMBER(地区標準卸価格!R1116),IF(入力!$C$17=1,ROUNDDOWN(地区標準卸価格!R1116*ユーザ別掛け率!R1116%,-入力!$C$16),IF(入力!$C$17=2,ROUNDUP(地区標準卸価格!R1116*ユーザ別掛け率!R1116%,-入力!$C$16),IF(入力!$C$17=3,ROUND(地区標準卸価格!R1116*ユーザ別掛け率!R1116%,-入力!$C$16),""))),地区標準卸価格!R1116))</f>
        <v>29100</v>
      </c>
      <c r="S1116" s="837" t="str">
        <f>IF(地区標準卸価格!S1116="","",IF(ISNUMBER(地区標準卸価格!S1116),IF(入力!$C$17=1,ROUNDDOWN(地区標準卸価格!S1116*ユーザ別掛け率!S1116%,-入力!$C$16),IF(入力!$C$17=2,ROUNDUP(地区標準卸価格!S1116*ユーザ別掛け率!S1116%,-入力!$C$16),IF(入力!$C$17=3,ROUND(地区標準卸価格!S1116*ユーザ別掛け率!S1116%,-入力!$C$16),""))),地区標準卸価格!S1116))</f>
        <v/>
      </c>
      <c r="T1116" s="837" t="str">
        <f>IF(地区標準卸価格!T1116="","",IF(ISNUMBER(地区標準卸価格!T1116),IF(入力!$C$17=1,ROUNDDOWN(地区標準卸価格!T1116*ユーザ別掛け率!T1116%,-入力!$C$16),IF(入力!$C$17=2,ROUNDUP(地区標準卸価格!T1116*ユーザ別掛け率!T1116%,-入力!$C$16),IF(入力!$C$17=3,ROUND(地区標準卸価格!T1116*ユーザ別掛け率!T1116%,-入力!$C$16),""))),地区標準卸価格!T1116))</f>
        <v/>
      </c>
      <c r="U1116" s="838" t="str">
        <f>IF(地区標準卸価格!U1116="","",IF(ISNUMBER(地区標準卸価格!U1116),IF(入力!$C$17=1,ROUNDDOWN(地区標準卸価格!U1116*ユーザ別掛け率!U1116%,-入力!$C$16),IF(入力!$C$17=2,ROUNDUP(地区標準卸価格!U1116*ユーザ別掛け率!U1116%,-入力!$C$16),IF(入力!$C$17=3,ROUND(地区標準卸価格!U1116*ユーザ別掛け率!U1116%,-入力!$C$16),""))),地区標準卸価格!U1116))</f>
        <v/>
      </c>
      <c r="V1116" s="83"/>
      <c r="X1116" s="4"/>
    </row>
    <row r="1117" spans="2:25" ht="20.25" customHeight="1">
      <c r="B1117" s="746"/>
      <c r="C1117" s="747"/>
      <c r="D1117" s="747"/>
      <c r="E1117" s="747"/>
      <c r="F1117" s="747"/>
      <c r="G1117" s="748"/>
      <c r="H1117" s="757" t="s">
        <v>2148</v>
      </c>
      <c r="I1117" s="758"/>
      <c r="J1117" s="758"/>
      <c r="K1117" s="758"/>
      <c r="L1117" s="759"/>
      <c r="M1117" s="757" t="s">
        <v>2147</v>
      </c>
      <c r="N1117" s="758"/>
      <c r="O1117" s="758"/>
      <c r="P1117" s="758"/>
      <c r="Q1117" s="759"/>
      <c r="R1117" s="836">
        <f>IF(地区標準卸価格!R1117="","",IF(ISNUMBER(地区標準卸価格!R1117),IF(入力!$C$17=1,ROUNDDOWN(地区標準卸価格!R1117*ユーザ別掛け率!R1117%,-入力!$C$16),IF(入力!$C$17=2,ROUNDUP(地区標準卸価格!R1117*ユーザ別掛け率!R1117%,-入力!$C$16),IF(入力!$C$17=3,ROUND(地区標準卸価格!R1117*ユーザ別掛け率!R1117%,-入力!$C$16),""))),地区標準卸価格!R1117))</f>
        <v>29400</v>
      </c>
      <c r="S1117" s="837" t="str">
        <f>IF(地区標準卸価格!S1117="","",IF(ISNUMBER(地区標準卸価格!S1117),IF(入力!$C$17=1,ROUNDDOWN(地区標準卸価格!S1117*ユーザ別掛け率!S1117%,-入力!$C$16),IF(入力!$C$17=2,ROUNDUP(地区標準卸価格!S1117*ユーザ別掛け率!S1117%,-入力!$C$16),IF(入力!$C$17=3,ROUND(地区標準卸価格!S1117*ユーザ別掛け率!S1117%,-入力!$C$16),""))),地区標準卸価格!S1117))</f>
        <v/>
      </c>
      <c r="T1117" s="837" t="str">
        <f>IF(地区標準卸価格!T1117="","",IF(ISNUMBER(地区標準卸価格!T1117),IF(入力!$C$17=1,ROUNDDOWN(地区標準卸価格!T1117*ユーザ別掛け率!T1117%,-入力!$C$16),IF(入力!$C$17=2,ROUNDUP(地区標準卸価格!T1117*ユーザ別掛け率!T1117%,-入力!$C$16),IF(入力!$C$17=3,ROUND(地区標準卸価格!T1117*ユーザ別掛け率!T1117%,-入力!$C$16),""))),地区標準卸価格!T1117))</f>
        <v/>
      </c>
      <c r="U1117" s="838" t="str">
        <f>IF(地区標準卸価格!U1117="","",IF(ISNUMBER(地区標準卸価格!U1117),IF(入力!$C$17=1,ROUNDDOWN(地区標準卸価格!U1117*ユーザ別掛け率!U1117%,-入力!$C$16),IF(入力!$C$17=2,ROUNDUP(地区標準卸価格!U1117*ユーザ別掛け率!U1117%,-入力!$C$16),IF(入力!$C$17=3,ROUND(地区標準卸価格!U1117*ユーザ別掛け率!U1117%,-入力!$C$16),""))),地区標準卸価格!U1117))</f>
        <v/>
      </c>
      <c r="V1117" s="83"/>
      <c r="X1117" s="4"/>
    </row>
    <row r="1118" spans="2:25" ht="20.25" customHeight="1">
      <c r="B1118" s="746"/>
      <c r="C1118" s="747"/>
      <c r="D1118" s="747"/>
      <c r="E1118" s="747"/>
      <c r="F1118" s="747"/>
      <c r="G1118" s="748"/>
      <c r="H1118" s="757"/>
      <c r="I1118" s="758"/>
      <c r="J1118" s="758"/>
      <c r="K1118" s="758"/>
      <c r="L1118" s="759"/>
      <c r="M1118" s="757" t="s">
        <v>79</v>
      </c>
      <c r="N1118" s="758"/>
      <c r="O1118" s="758"/>
      <c r="P1118" s="758"/>
      <c r="Q1118" s="759"/>
      <c r="R1118" s="836">
        <f>IF(地区標準卸価格!R1118="","",IF(ISNUMBER(地区標準卸価格!R1118),IF(入力!$C$17=1,ROUNDDOWN(地区標準卸価格!R1118*ユーザ別掛け率!R1118%,-入力!$C$16),IF(入力!$C$17=2,ROUNDUP(地区標準卸価格!R1118*ユーザ別掛け率!R1118%,-入力!$C$16),IF(入力!$C$17=3,ROUND(地区標準卸価格!R1118*ユーザ別掛け率!R1118%,-入力!$C$16),""))),地区標準卸価格!R1118))</f>
        <v>28800</v>
      </c>
      <c r="S1118" s="837" t="str">
        <f>IF(地区標準卸価格!S1118="","",IF(ISNUMBER(地区標準卸価格!S1118),IF(入力!$C$17=1,ROUNDDOWN(地区標準卸価格!S1118*ユーザ別掛け率!S1118%,-入力!$C$16),IF(入力!$C$17=2,ROUNDUP(地区標準卸価格!S1118*ユーザ別掛け率!S1118%,-入力!$C$16),IF(入力!$C$17=3,ROUND(地区標準卸価格!S1118*ユーザ別掛け率!S1118%,-入力!$C$16),""))),地区標準卸価格!S1118))</f>
        <v/>
      </c>
      <c r="T1118" s="837" t="str">
        <f>IF(地区標準卸価格!T1118="","",IF(ISNUMBER(地区標準卸価格!T1118),IF(入力!$C$17=1,ROUNDDOWN(地区標準卸価格!T1118*ユーザ別掛け率!T1118%,-入力!$C$16),IF(入力!$C$17=2,ROUNDUP(地区標準卸価格!T1118*ユーザ別掛け率!T1118%,-入力!$C$16),IF(入力!$C$17=3,ROUND(地区標準卸価格!T1118*ユーザ別掛け率!T1118%,-入力!$C$16),""))),地区標準卸価格!T1118))</f>
        <v/>
      </c>
      <c r="U1118" s="838" t="str">
        <f>IF(地区標準卸価格!U1118="","",IF(ISNUMBER(地区標準卸価格!U1118),IF(入力!$C$17=1,ROUNDDOWN(地区標準卸価格!U1118*ユーザ別掛け率!U1118%,-入力!$C$16),IF(入力!$C$17=2,ROUNDUP(地区標準卸価格!U1118*ユーザ別掛け率!U1118%,-入力!$C$16),IF(入力!$C$17=3,ROUND(地区標準卸価格!U1118*ユーザ別掛け率!U1118%,-入力!$C$16),""))),地区標準卸価格!U1118))</f>
        <v/>
      </c>
      <c r="V1118" s="83"/>
      <c r="X1118" s="4"/>
    </row>
    <row r="1119" spans="2:25" ht="20.25" customHeight="1">
      <c r="B1119" s="746"/>
      <c r="C1119" s="747"/>
      <c r="D1119" s="747"/>
      <c r="E1119" s="747"/>
      <c r="F1119" s="747"/>
      <c r="G1119" s="748"/>
      <c r="H1119" s="757" t="s">
        <v>528</v>
      </c>
      <c r="I1119" s="758"/>
      <c r="J1119" s="758"/>
      <c r="K1119" s="758"/>
      <c r="L1119" s="759"/>
      <c r="M1119" s="757" t="s">
        <v>79</v>
      </c>
      <c r="N1119" s="758"/>
      <c r="O1119" s="758"/>
      <c r="P1119" s="758"/>
      <c r="Q1119" s="759"/>
      <c r="R1119" s="836">
        <f>IF(地区標準卸価格!R1119="","",IF(ISNUMBER(地区標準卸価格!R1119),IF(入力!$C$17=1,ROUNDDOWN(地区標準卸価格!R1119*ユーザ別掛け率!R1119%,-入力!$C$16),IF(入力!$C$17=2,ROUNDUP(地区標準卸価格!R1119*ユーザ別掛け率!R1119%,-入力!$C$16),IF(入力!$C$17=3,ROUND(地区標準卸価格!R1119*ユーザ別掛け率!R1119%,-入力!$C$16),""))),地区標準卸価格!R1119))</f>
        <v>25100</v>
      </c>
      <c r="S1119" s="837" t="str">
        <f>IF(地区標準卸価格!S1119="","",IF(ISNUMBER(地区標準卸価格!S1119),IF(入力!$C$17=1,ROUNDDOWN(地区標準卸価格!S1119*ユーザ別掛け率!S1119%,-入力!$C$16),IF(入力!$C$17=2,ROUNDUP(地区標準卸価格!S1119*ユーザ別掛け率!S1119%,-入力!$C$16),IF(入力!$C$17=3,ROUND(地区標準卸価格!S1119*ユーザ別掛け率!S1119%,-入力!$C$16),""))),地区標準卸価格!S1119))</f>
        <v/>
      </c>
      <c r="T1119" s="837" t="str">
        <f>IF(地区標準卸価格!T1119="","",IF(ISNUMBER(地区標準卸価格!T1119),IF(入力!$C$17=1,ROUNDDOWN(地区標準卸価格!T1119*ユーザ別掛け率!T1119%,-入力!$C$16),IF(入力!$C$17=2,ROUNDUP(地区標準卸価格!T1119*ユーザ別掛け率!T1119%,-入力!$C$16),IF(入力!$C$17=3,ROUND(地区標準卸価格!T1119*ユーザ別掛け率!T1119%,-入力!$C$16),""))),地区標準卸価格!T1119))</f>
        <v/>
      </c>
      <c r="U1119" s="838" t="str">
        <f>IF(地区標準卸価格!U1119="","",IF(ISNUMBER(地区標準卸価格!U1119),IF(入力!$C$17=1,ROUNDDOWN(地区標準卸価格!U1119*ユーザ別掛け率!U1119%,-入力!$C$16),IF(入力!$C$17=2,ROUNDUP(地区標準卸価格!U1119*ユーザ別掛け率!U1119%,-入力!$C$16),IF(入力!$C$17=3,ROUND(地区標準卸価格!U1119*ユーザ別掛け率!U1119%,-入力!$C$16),""))),地区標準卸価格!U1119))</f>
        <v/>
      </c>
      <c r="V1119" s="83"/>
      <c r="X1119" s="4"/>
    </row>
    <row r="1120" spans="2:25" ht="20.25" customHeight="1">
      <c r="B1120" s="746"/>
      <c r="C1120" s="747"/>
      <c r="D1120" s="747"/>
      <c r="E1120" s="747"/>
      <c r="F1120" s="747"/>
      <c r="G1120" s="748"/>
      <c r="H1120" s="757" t="s">
        <v>530</v>
      </c>
      <c r="I1120" s="758"/>
      <c r="J1120" s="758"/>
      <c r="K1120" s="758"/>
      <c r="L1120" s="759"/>
      <c r="M1120" s="757" t="s">
        <v>79</v>
      </c>
      <c r="N1120" s="758"/>
      <c r="O1120" s="758"/>
      <c r="P1120" s="758"/>
      <c r="Q1120" s="759"/>
      <c r="R1120" s="836">
        <f>IF(地区標準卸価格!R1120="","",IF(ISNUMBER(地区標準卸価格!R1120),IF(入力!$C$17=1,ROUNDDOWN(地区標準卸価格!R1120*ユーザ別掛け率!R1120%,-入力!$C$16),IF(入力!$C$17=2,ROUNDUP(地区標準卸価格!R1120*ユーザ別掛け率!R1120%,-入力!$C$16),IF(入力!$C$17=3,ROUND(地区標準卸価格!R1120*ユーザ別掛け率!R1120%,-入力!$C$16),""))),地区標準卸価格!R1120))</f>
        <v>24500</v>
      </c>
      <c r="S1120" s="837" t="str">
        <f>IF(地区標準卸価格!S1120="","",IF(ISNUMBER(地区標準卸価格!S1120),IF(入力!$C$17=1,ROUNDDOWN(地区標準卸価格!S1120*ユーザ別掛け率!S1120%,-入力!$C$16),IF(入力!$C$17=2,ROUNDUP(地区標準卸価格!S1120*ユーザ別掛け率!S1120%,-入力!$C$16),IF(入力!$C$17=3,ROUND(地区標準卸価格!S1120*ユーザ別掛け率!S1120%,-入力!$C$16),""))),地区標準卸価格!S1120))</f>
        <v/>
      </c>
      <c r="T1120" s="837" t="str">
        <f>IF(地区標準卸価格!T1120="","",IF(ISNUMBER(地区標準卸価格!T1120),IF(入力!$C$17=1,ROUNDDOWN(地区標準卸価格!T1120*ユーザ別掛け率!T1120%,-入力!$C$16),IF(入力!$C$17=2,ROUNDUP(地区標準卸価格!T1120*ユーザ別掛け率!T1120%,-入力!$C$16),IF(入力!$C$17=3,ROUND(地区標準卸価格!T1120*ユーザ別掛け率!T1120%,-入力!$C$16),""))),地区標準卸価格!T1120))</f>
        <v/>
      </c>
      <c r="U1120" s="838" t="str">
        <f>IF(地区標準卸価格!U1120="","",IF(ISNUMBER(地区標準卸価格!U1120),IF(入力!$C$17=1,ROUNDDOWN(地区標準卸価格!U1120*ユーザ別掛け率!U1120%,-入力!$C$16),IF(入力!$C$17=2,ROUNDUP(地区標準卸価格!U1120*ユーザ別掛け率!U1120%,-入力!$C$16),IF(入力!$C$17=3,ROUND(地区標準卸価格!U1120*ユーザ別掛け率!U1120%,-入力!$C$16),""))),地区標準卸価格!U1120))</f>
        <v/>
      </c>
      <c r="V1120" s="83"/>
      <c r="X1120" s="4"/>
    </row>
    <row r="1121" spans="2:25" ht="20.25" customHeight="1">
      <c r="B1121" s="746"/>
      <c r="C1121" s="747"/>
      <c r="D1121" s="747"/>
      <c r="E1121" s="747"/>
      <c r="F1121" s="747"/>
      <c r="G1121" s="748"/>
      <c r="H1121" s="757"/>
      <c r="I1121" s="758"/>
      <c r="J1121" s="758"/>
      <c r="K1121" s="758"/>
      <c r="L1121" s="759"/>
      <c r="M1121" s="757"/>
      <c r="N1121" s="758"/>
      <c r="O1121" s="758"/>
      <c r="P1121" s="758"/>
      <c r="Q1121" s="759"/>
      <c r="R1121" s="836">
        <f>IF(地区標準卸価格!R1121="","",IF(ISNUMBER(地区標準卸価格!R1121),IF(入力!$C$17=1,ROUNDDOWN(地区標準卸価格!R1121*ユーザ別掛け率!R1121%,-入力!$C$16),IF(入力!$C$17=2,ROUNDUP(地区標準卸価格!R1121*ユーザ別掛け率!R1121%,-入力!$C$16),IF(入力!$C$17=3,ROUND(地区標準卸価格!R1121*ユーザ別掛け率!R1121%,-入力!$C$16),""))),地区標準卸価格!R1121))</f>
        <v>24500</v>
      </c>
      <c r="S1121" s="837" t="str">
        <f>IF(地区標準卸価格!S1121="","",IF(ISNUMBER(地区標準卸価格!S1121),IF(入力!$C$17=1,ROUNDDOWN(地区標準卸価格!S1121*ユーザ別掛け率!S1121%,-入力!$C$16),IF(入力!$C$17=2,ROUNDUP(地区標準卸価格!S1121*ユーザ別掛け率!S1121%,-入力!$C$16),IF(入力!$C$17=3,ROUND(地区標準卸価格!S1121*ユーザ別掛け率!S1121%,-入力!$C$16),""))),地区標準卸価格!S1121))</f>
        <v/>
      </c>
      <c r="T1121" s="837" t="str">
        <f>IF(地区標準卸価格!T1121="","",IF(ISNUMBER(地区標準卸価格!T1121),IF(入力!$C$17=1,ROUNDDOWN(地区標準卸価格!T1121*ユーザ別掛け率!T1121%,-入力!$C$16),IF(入力!$C$17=2,ROUNDUP(地区標準卸価格!T1121*ユーザ別掛け率!T1121%,-入力!$C$16),IF(入力!$C$17=3,ROUND(地区標準卸価格!T1121*ユーザ別掛け率!T1121%,-入力!$C$16),""))),地区標準卸価格!T1121))</f>
        <v/>
      </c>
      <c r="U1121" s="838" t="str">
        <f>IF(地区標準卸価格!U1121="","",IF(ISNUMBER(地区標準卸価格!U1121),IF(入力!$C$17=1,ROUNDDOWN(地区標準卸価格!U1121*ユーザ別掛け率!U1121%,-入力!$C$16),IF(入力!$C$17=2,ROUNDUP(地区標準卸価格!U1121*ユーザ別掛け率!U1121%,-入力!$C$16),IF(入力!$C$17=3,ROUND(地区標準卸価格!U1121*ユーザ別掛け率!U1121%,-入力!$C$16),""))),地区標準卸価格!U1121))</f>
        <v/>
      </c>
      <c r="V1121" s="83"/>
      <c r="X1121" s="4"/>
    </row>
    <row r="1122" spans="2:25" ht="20.25" customHeight="1">
      <c r="B1122" s="746"/>
      <c r="C1122" s="747"/>
      <c r="D1122" s="747"/>
      <c r="E1122" s="747"/>
      <c r="F1122" s="747"/>
      <c r="G1122" s="748"/>
      <c r="H1122" s="757" t="s">
        <v>527</v>
      </c>
      <c r="I1122" s="758"/>
      <c r="J1122" s="758"/>
      <c r="K1122" s="758"/>
      <c r="L1122" s="759"/>
      <c r="M1122" s="757" t="s">
        <v>79</v>
      </c>
      <c r="N1122" s="758"/>
      <c r="O1122" s="758"/>
      <c r="P1122" s="758"/>
      <c r="Q1122" s="759"/>
      <c r="R1122" s="836">
        <f>IF(地区標準卸価格!R1122="","",IF(ISNUMBER(地区標準卸価格!R1122),IF(入力!$C$17=1,ROUNDDOWN(地区標準卸価格!R1122*ユーザ別掛け率!R1122%,-入力!$C$16),IF(入力!$C$17=2,ROUNDUP(地区標準卸価格!R1122*ユーザ別掛け率!R1122%,-入力!$C$16),IF(入力!$C$17=3,ROUND(地区標準卸価格!R1122*ユーザ別掛け率!R1122%,-入力!$C$16),""))),地区標準卸価格!R1122))</f>
        <v>24100</v>
      </c>
      <c r="S1122" s="837" t="str">
        <f>IF(地区標準卸価格!S1122="","",IF(ISNUMBER(地区標準卸価格!S1122),IF(入力!$C$17=1,ROUNDDOWN(地区標準卸価格!S1122*ユーザ別掛け率!S1122%,-入力!$C$16),IF(入力!$C$17=2,ROUNDUP(地区標準卸価格!S1122*ユーザ別掛け率!S1122%,-入力!$C$16),IF(入力!$C$17=3,ROUND(地区標準卸価格!S1122*ユーザ別掛け率!S1122%,-入力!$C$16),""))),地区標準卸価格!S1122))</f>
        <v/>
      </c>
      <c r="T1122" s="837" t="str">
        <f>IF(地区標準卸価格!T1122="","",IF(ISNUMBER(地区標準卸価格!T1122),IF(入力!$C$17=1,ROUNDDOWN(地区標準卸価格!T1122*ユーザ別掛け率!T1122%,-入力!$C$16),IF(入力!$C$17=2,ROUNDUP(地区標準卸価格!T1122*ユーザ別掛け率!T1122%,-入力!$C$16),IF(入力!$C$17=3,ROUND(地区標準卸価格!T1122*ユーザ別掛け率!T1122%,-入力!$C$16),""))),地区標準卸価格!T1122))</f>
        <v/>
      </c>
      <c r="U1122" s="838" t="str">
        <f>IF(地区標準卸価格!U1122="","",IF(ISNUMBER(地区標準卸価格!U1122),IF(入力!$C$17=1,ROUNDDOWN(地区標準卸価格!U1122*ユーザ別掛け率!U1122%,-入力!$C$16),IF(入力!$C$17=2,ROUNDUP(地区標準卸価格!U1122*ユーザ別掛け率!U1122%,-入力!$C$16),IF(入力!$C$17=3,ROUND(地区標準卸価格!U1122*ユーザ別掛け率!U1122%,-入力!$C$16),""))),地区標準卸価格!U1122))</f>
        <v/>
      </c>
      <c r="V1122" s="83"/>
      <c r="X1122" s="4"/>
    </row>
    <row r="1123" spans="2:25" ht="20.25" customHeight="1">
      <c r="B1123" s="746"/>
      <c r="C1123" s="747"/>
      <c r="D1123" s="747"/>
      <c r="E1123" s="747"/>
      <c r="F1123" s="747"/>
      <c r="G1123" s="748"/>
      <c r="H1123" s="757"/>
      <c r="I1123" s="758"/>
      <c r="J1123" s="758"/>
      <c r="K1123" s="758"/>
      <c r="L1123" s="759"/>
      <c r="M1123" s="757"/>
      <c r="N1123" s="758"/>
      <c r="O1123" s="758"/>
      <c r="P1123" s="758"/>
      <c r="Q1123" s="759"/>
      <c r="R1123" s="836">
        <f>IF(地区標準卸価格!R1123="","",IF(ISNUMBER(地区標準卸価格!R1123),IF(入力!$C$17=1,ROUNDDOWN(地区標準卸価格!R1123*ユーザ別掛け率!R1123%,-入力!$C$16),IF(入力!$C$17=2,ROUNDUP(地区標準卸価格!R1123*ユーザ別掛け率!R1123%,-入力!$C$16),IF(入力!$C$17=3,ROUND(地区標準卸価格!R1123*ユーザ別掛け率!R1123%,-入力!$C$16),""))),地区標準卸価格!R1123))</f>
        <v>24100</v>
      </c>
      <c r="S1123" s="837" t="str">
        <f>IF(地区標準卸価格!S1123="","",IF(ISNUMBER(地区標準卸価格!S1123),IF(入力!$C$17=1,ROUNDDOWN(地区標準卸価格!S1123*ユーザ別掛け率!S1123%,-入力!$C$16),IF(入力!$C$17=2,ROUNDUP(地区標準卸価格!S1123*ユーザ別掛け率!S1123%,-入力!$C$16),IF(入力!$C$17=3,ROUND(地区標準卸価格!S1123*ユーザ別掛け率!S1123%,-入力!$C$16),""))),地区標準卸価格!S1123))</f>
        <v/>
      </c>
      <c r="T1123" s="837" t="str">
        <f>IF(地区標準卸価格!T1123="","",IF(ISNUMBER(地区標準卸価格!T1123),IF(入力!$C$17=1,ROUNDDOWN(地区標準卸価格!T1123*ユーザ別掛け率!T1123%,-入力!$C$16),IF(入力!$C$17=2,ROUNDUP(地区標準卸価格!T1123*ユーザ別掛け率!T1123%,-入力!$C$16),IF(入力!$C$17=3,ROUND(地区標準卸価格!T1123*ユーザ別掛け率!T1123%,-入力!$C$16),""))),地区標準卸価格!T1123))</f>
        <v/>
      </c>
      <c r="U1123" s="838" t="str">
        <f>IF(地区標準卸価格!U1123="","",IF(ISNUMBER(地区標準卸価格!U1123),IF(入力!$C$17=1,ROUNDDOWN(地区標準卸価格!U1123*ユーザ別掛け率!U1123%,-入力!$C$16),IF(入力!$C$17=2,ROUNDUP(地区標準卸価格!U1123*ユーザ別掛け率!U1123%,-入力!$C$16),IF(入力!$C$17=3,ROUND(地区標準卸価格!U1123*ユーザ別掛け率!U1123%,-入力!$C$16),""))),地区標準卸価格!U1123))</f>
        <v/>
      </c>
      <c r="V1123" s="83"/>
      <c r="X1123" s="4"/>
    </row>
    <row r="1124" spans="2:25" ht="20.25" customHeight="1">
      <c r="B1124" s="746"/>
      <c r="C1124" s="747"/>
      <c r="D1124" s="747"/>
      <c r="E1124" s="747"/>
      <c r="F1124" s="747"/>
      <c r="G1124" s="748"/>
      <c r="H1124" s="757"/>
      <c r="I1124" s="758"/>
      <c r="J1124" s="758"/>
      <c r="K1124" s="758"/>
      <c r="L1124" s="759"/>
      <c r="M1124" s="757" t="s">
        <v>683</v>
      </c>
      <c r="N1124" s="758"/>
      <c r="O1124" s="758"/>
      <c r="P1124" s="758"/>
      <c r="Q1124" s="759"/>
      <c r="R1124" s="836">
        <f>IF(地区標準卸価格!R1124="","",IF(ISNUMBER(地区標準卸価格!R1124),IF(入力!$C$17=1,ROUNDDOWN(地区標準卸価格!R1124*ユーザ別掛け率!R1124%,-入力!$C$16),IF(入力!$C$17=2,ROUNDUP(地区標準卸価格!R1124*ユーザ別掛け率!R1124%,-入力!$C$16),IF(入力!$C$17=3,ROUND(地区標準卸価格!R1124*ユーザ別掛け率!R1124%,-入力!$C$16),""))),地区標準卸価格!R1124))</f>
        <v>24600</v>
      </c>
      <c r="S1124" s="837" t="str">
        <f>IF(地区標準卸価格!S1124="","",IF(ISNUMBER(地区標準卸価格!S1124),IF(入力!$C$17=1,ROUNDDOWN(地区標準卸価格!S1124*ユーザ別掛け率!S1124%,-入力!$C$16),IF(入力!$C$17=2,ROUNDUP(地区標準卸価格!S1124*ユーザ別掛け率!S1124%,-入力!$C$16),IF(入力!$C$17=3,ROUND(地区標準卸価格!S1124*ユーザ別掛け率!S1124%,-入力!$C$16),""))),地区標準卸価格!S1124))</f>
        <v/>
      </c>
      <c r="T1124" s="837" t="str">
        <f>IF(地区標準卸価格!T1124="","",IF(ISNUMBER(地区標準卸価格!T1124),IF(入力!$C$17=1,ROUNDDOWN(地区標準卸価格!T1124*ユーザ別掛け率!T1124%,-入力!$C$16),IF(入力!$C$17=2,ROUNDUP(地区標準卸価格!T1124*ユーザ別掛け率!T1124%,-入力!$C$16),IF(入力!$C$17=3,ROUND(地区標準卸価格!T1124*ユーザ別掛け率!T1124%,-入力!$C$16),""))),地区標準卸価格!T1124))</f>
        <v/>
      </c>
      <c r="U1124" s="838" t="str">
        <f>IF(地区標準卸価格!U1124="","",IF(ISNUMBER(地区標準卸価格!U1124),IF(入力!$C$17=1,ROUNDDOWN(地区標準卸価格!U1124*ユーザ別掛け率!U1124%,-入力!$C$16),IF(入力!$C$17=2,ROUNDUP(地区標準卸価格!U1124*ユーザ別掛け率!U1124%,-入力!$C$16),IF(入力!$C$17=3,ROUND(地区標準卸価格!U1124*ユーザ別掛け率!U1124%,-入力!$C$16),""))),地区標準卸価格!U1124))</f>
        <v/>
      </c>
      <c r="V1124" s="83"/>
      <c r="X1124" s="4"/>
    </row>
    <row r="1125" spans="2:25" ht="20.25" customHeight="1">
      <c r="B1125" s="746"/>
      <c r="C1125" s="747"/>
      <c r="D1125" s="747"/>
      <c r="E1125" s="747"/>
      <c r="F1125" s="747"/>
      <c r="G1125" s="748"/>
      <c r="H1125" s="757"/>
      <c r="I1125" s="758"/>
      <c r="J1125" s="758"/>
      <c r="K1125" s="758"/>
      <c r="L1125" s="759"/>
      <c r="M1125" s="757"/>
      <c r="N1125" s="758"/>
      <c r="O1125" s="758"/>
      <c r="P1125" s="758"/>
      <c r="Q1125" s="759"/>
      <c r="R1125" s="836">
        <f>IF(地区標準卸価格!R1125="","",IF(ISNUMBER(地区標準卸価格!R1125),IF(入力!$C$17=1,ROUNDDOWN(地区標準卸価格!R1125*ユーザ別掛け率!R1125%,-入力!$C$16),IF(入力!$C$17=2,ROUNDUP(地区標準卸価格!R1125*ユーザ別掛け率!R1125%,-入力!$C$16),IF(入力!$C$17=3,ROUND(地区標準卸価格!R1125*ユーザ別掛け率!R1125%,-入力!$C$16),""))),地区標準卸価格!R1125))</f>
        <v>24600</v>
      </c>
      <c r="S1125" s="837" t="str">
        <f>IF(地区標準卸価格!S1125="","",IF(ISNUMBER(地区標準卸価格!S1125),IF(入力!$C$17=1,ROUNDDOWN(地区標準卸価格!S1125*ユーザ別掛け率!S1125%,-入力!$C$16),IF(入力!$C$17=2,ROUNDUP(地区標準卸価格!S1125*ユーザ別掛け率!S1125%,-入力!$C$16),IF(入力!$C$17=3,ROUND(地区標準卸価格!S1125*ユーザ別掛け率!S1125%,-入力!$C$16),""))),地区標準卸価格!S1125))</f>
        <v/>
      </c>
      <c r="T1125" s="837" t="str">
        <f>IF(地区標準卸価格!T1125="","",IF(ISNUMBER(地区標準卸価格!T1125),IF(入力!$C$17=1,ROUNDDOWN(地区標準卸価格!T1125*ユーザ別掛け率!T1125%,-入力!$C$16),IF(入力!$C$17=2,ROUNDUP(地区標準卸価格!T1125*ユーザ別掛け率!T1125%,-入力!$C$16),IF(入力!$C$17=3,ROUND(地区標準卸価格!T1125*ユーザ別掛け率!T1125%,-入力!$C$16),""))),地区標準卸価格!T1125))</f>
        <v/>
      </c>
      <c r="U1125" s="838" t="str">
        <f>IF(地区標準卸価格!U1125="","",IF(ISNUMBER(地区標準卸価格!U1125),IF(入力!$C$17=1,ROUNDDOWN(地区標準卸価格!U1125*ユーザ別掛け率!U1125%,-入力!$C$16),IF(入力!$C$17=2,ROUNDUP(地区標準卸価格!U1125*ユーザ別掛け率!U1125%,-入力!$C$16),IF(入力!$C$17=3,ROUND(地区標準卸価格!U1125*ユーザ別掛け率!U1125%,-入力!$C$16),""))),地区標準卸価格!U1125))</f>
        <v/>
      </c>
      <c r="V1125" s="83"/>
      <c r="X1125" s="4"/>
    </row>
    <row r="1126" spans="2:25" ht="20.25" customHeight="1">
      <c r="B1126" s="746"/>
      <c r="C1126" s="747"/>
      <c r="D1126" s="747"/>
      <c r="E1126" s="747"/>
      <c r="F1126" s="747"/>
      <c r="G1126" s="748"/>
      <c r="H1126" s="757" t="s">
        <v>529</v>
      </c>
      <c r="I1126" s="758"/>
      <c r="J1126" s="758"/>
      <c r="K1126" s="758"/>
      <c r="L1126" s="759"/>
      <c r="M1126" s="757" t="s">
        <v>683</v>
      </c>
      <c r="N1126" s="758"/>
      <c r="O1126" s="758"/>
      <c r="P1126" s="758"/>
      <c r="Q1126" s="759"/>
      <c r="R1126" s="836">
        <f>IF(地区標準卸価格!R1126="","",IF(ISNUMBER(地区標準卸価格!R1126),IF(入力!$C$17=1,ROUNDDOWN(地区標準卸価格!R1126*ユーザ別掛け率!R1126%,-入力!$C$16),IF(入力!$C$17=2,ROUNDUP(地区標準卸価格!R1126*ユーザ別掛け率!R1126%,-入力!$C$16),IF(入力!$C$17=3,ROUND(地区標準卸価格!R1126*ユーザ別掛け率!R1126%,-入力!$C$16),""))),地区標準卸価格!R1126))</f>
        <v>26800</v>
      </c>
      <c r="S1126" s="837" t="str">
        <f>IF(地区標準卸価格!S1126="","",IF(ISNUMBER(地区標準卸価格!S1126),IF(入力!$C$17=1,ROUNDDOWN(地区標準卸価格!S1126*ユーザ別掛け率!S1126%,-入力!$C$16),IF(入力!$C$17=2,ROUNDUP(地区標準卸価格!S1126*ユーザ別掛け率!S1126%,-入力!$C$16),IF(入力!$C$17=3,ROUND(地区標準卸価格!S1126*ユーザ別掛け率!S1126%,-入力!$C$16),""))),地区標準卸価格!S1126))</f>
        <v/>
      </c>
      <c r="T1126" s="837" t="str">
        <f>IF(地区標準卸価格!T1126="","",IF(ISNUMBER(地区標準卸価格!T1126),IF(入力!$C$17=1,ROUNDDOWN(地区標準卸価格!T1126*ユーザ別掛け率!T1126%,-入力!$C$16),IF(入力!$C$17=2,ROUNDUP(地区標準卸価格!T1126*ユーザ別掛け率!T1126%,-入力!$C$16),IF(入力!$C$17=3,ROUND(地区標準卸価格!T1126*ユーザ別掛け率!T1126%,-入力!$C$16),""))),地区標準卸価格!T1126))</f>
        <v/>
      </c>
      <c r="U1126" s="838" t="str">
        <f>IF(地区標準卸価格!U1126="","",IF(ISNUMBER(地区標準卸価格!U1126),IF(入力!$C$17=1,ROUNDDOWN(地区標準卸価格!U1126*ユーザ別掛け率!U1126%,-入力!$C$16),IF(入力!$C$17=2,ROUNDUP(地区標準卸価格!U1126*ユーザ別掛け率!U1126%,-入力!$C$16),IF(入力!$C$17=3,ROUND(地区標準卸価格!U1126*ユーザ別掛け率!U1126%,-入力!$C$16),""))),地区標準卸価格!U1126))</f>
        <v/>
      </c>
      <c r="V1126" s="83"/>
      <c r="X1126" s="4"/>
    </row>
    <row r="1127" spans="2:25" ht="20.25" customHeight="1">
      <c r="B1127" s="746"/>
      <c r="C1127" s="747"/>
      <c r="D1127" s="747"/>
      <c r="E1127" s="747"/>
      <c r="F1127" s="747"/>
      <c r="G1127" s="748"/>
      <c r="H1127" s="806" t="s">
        <v>530</v>
      </c>
      <c r="I1127" s="807"/>
      <c r="J1127" s="807"/>
      <c r="K1127" s="807"/>
      <c r="L1127" s="808"/>
      <c r="M1127" s="806" t="s">
        <v>590</v>
      </c>
      <c r="N1127" s="807"/>
      <c r="O1127" s="807"/>
      <c r="P1127" s="807"/>
      <c r="Q1127" s="808"/>
      <c r="R1127" s="845">
        <f>IF(地区標準卸価格!R1127="","",IF(ISNUMBER(地区標準卸価格!R1127),IF(入力!$C$17=1,ROUNDDOWN(地区標準卸価格!R1127*ユーザ別掛け率!R1127%,-入力!$C$16),IF(入力!$C$17=2,ROUNDUP(地区標準卸価格!R1127*ユーザ別掛け率!R1127%,-入力!$C$16),IF(入力!$C$17=3,ROUND(地区標準卸価格!R1127*ユーザ別掛け率!R1127%,-入力!$C$16),""))),地区標準卸価格!R1127))</f>
        <v>25100</v>
      </c>
      <c r="S1127" s="846" t="str">
        <f>IF(地区標準卸価格!S1127="","",IF(ISNUMBER(地区標準卸価格!S1127),IF(入力!$C$17=1,ROUNDDOWN(地区標準卸価格!S1127*ユーザ別掛け率!S1127%,-入力!$C$16),IF(入力!$C$17=2,ROUNDUP(地区標準卸価格!S1127*ユーザ別掛け率!S1127%,-入力!$C$16),IF(入力!$C$17=3,ROUND(地区標準卸価格!S1127*ユーザ別掛け率!S1127%,-入力!$C$16),""))),地区標準卸価格!S1127))</f>
        <v/>
      </c>
      <c r="T1127" s="846" t="str">
        <f>IF(地区標準卸価格!T1127="","",IF(ISNUMBER(地区標準卸価格!T1127),IF(入力!$C$17=1,ROUNDDOWN(地区標準卸価格!T1127*ユーザ別掛け率!T1127%,-入力!$C$16),IF(入力!$C$17=2,ROUNDUP(地区標準卸価格!T1127*ユーザ別掛け率!T1127%,-入力!$C$16),IF(入力!$C$17=3,ROUND(地区標準卸価格!T1127*ユーザ別掛け率!T1127%,-入力!$C$16),""))),地区標準卸価格!T1127))</f>
        <v/>
      </c>
      <c r="U1127" s="847" t="str">
        <f>IF(地区標準卸価格!U1127="","",IF(ISNUMBER(地区標準卸価格!U1127),IF(入力!$C$17=1,ROUNDDOWN(地区標準卸価格!U1127*ユーザ別掛け率!U1127%,-入力!$C$16),IF(入力!$C$17=2,ROUNDUP(地区標準卸価格!U1127*ユーザ別掛け率!U1127%,-入力!$C$16),IF(入力!$C$17=3,ROUND(地区標準卸価格!U1127*ユーザ別掛け率!U1127%,-入力!$C$16),""))),地区標準卸価格!U1127))</f>
        <v/>
      </c>
      <c r="V1127" s="83"/>
      <c r="X1127" s="4"/>
    </row>
    <row r="1128" spans="2:25" ht="20.25" customHeight="1">
      <c r="B1128" s="746" t="s">
        <v>998</v>
      </c>
      <c r="C1128" s="747"/>
      <c r="D1128" s="747"/>
      <c r="E1128" s="747"/>
      <c r="F1128" s="747"/>
      <c r="G1128" s="748"/>
      <c r="H1128" s="746" t="s">
        <v>992</v>
      </c>
      <c r="I1128" s="747"/>
      <c r="J1128" s="747"/>
      <c r="K1128" s="747"/>
      <c r="L1128" s="748"/>
      <c r="M1128" s="746" t="s">
        <v>689</v>
      </c>
      <c r="N1128" s="747"/>
      <c r="O1128" s="747"/>
      <c r="P1128" s="747"/>
      <c r="Q1128" s="748"/>
      <c r="R1128" s="848" t="str">
        <f>IF(地区標準卸価格!R1128="","",IF(ISNUMBER(地区標準卸価格!R1128),IF(入力!$C$17=1,ROUNDDOWN(地区標準卸価格!R1128*ユーザ別掛け率!R1128%,-入力!$C$16),IF(入力!$C$17=2,ROUNDUP(地区標準卸価格!R1128*ユーザ別掛け率!R1128%,-入力!$C$16),IF(入力!$C$17=3,ROUND(地区標準卸価格!R1128*ユーザ別掛け率!R1128%,-入力!$C$16),""))),地区標準卸価格!R1128))</f>
        <v>卸価格設定なし</v>
      </c>
      <c r="S1128" s="849" t="str">
        <f>IF(地区標準卸価格!S1128="","",IF(ISNUMBER(地区標準卸価格!S1128),IF(入力!$C$17=1,ROUNDDOWN(地区標準卸価格!S1128*ユーザ別掛け率!S1128%,-入力!$C$16),IF(入力!$C$17=2,ROUNDUP(地区標準卸価格!S1128*ユーザ別掛け率!S1128%,-入力!$C$16),IF(入力!$C$17=3,ROUND(地区標準卸価格!S1128*ユーザ別掛け率!S1128%,-入力!$C$16),""))),地区標準卸価格!S1128))</f>
        <v/>
      </c>
      <c r="T1128" s="849" t="str">
        <f>IF(地区標準卸価格!T1128="","",IF(ISNUMBER(地区標準卸価格!T1128),IF(入力!$C$17=1,ROUNDDOWN(地区標準卸価格!T1128*ユーザ別掛け率!T1128%,-入力!$C$16),IF(入力!$C$17=2,ROUNDUP(地区標準卸価格!T1128*ユーザ別掛け率!T1128%,-入力!$C$16),IF(入力!$C$17=3,ROUND(地区標準卸価格!T1128*ユーザ別掛け率!T1128%,-入力!$C$16),""))),地区標準卸価格!T1128))</f>
        <v/>
      </c>
      <c r="U1128" s="850" t="str">
        <f>IF(地区標準卸価格!U1128="","",IF(ISNUMBER(地区標準卸価格!U1128),IF(入力!$C$17=1,ROUNDDOWN(地区標準卸価格!U1128*ユーザ別掛け率!U1128%,-入力!$C$16),IF(入力!$C$17=2,ROUNDUP(地区標準卸価格!U1128*ユーザ別掛け率!U1128%,-入力!$C$16),IF(入力!$C$17=3,ROUND(地区標準卸価格!U1128*ユーザ別掛け率!U1128%,-入力!$C$16),""))),地区標準卸価格!U1128))</f>
        <v/>
      </c>
      <c r="V1128" s="83"/>
      <c r="X1128" s="4"/>
    </row>
    <row r="1129" spans="2:25" ht="20.25" customHeight="1">
      <c r="B1129" s="842" t="s">
        <v>1375</v>
      </c>
      <c r="C1129" s="843"/>
      <c r="D1129" s="843"/>
      <c r="E1129" s="843"/>
      <c r="F1129" s="843"/>
      <c r="G1129" s="844"/>
      <c r="H1129" s="810" t="s">
        <v>970</v>
      </c>
      <c r="I1129" s="811"/>
      <c r="J1129" s="811"/>
      <c r="K1129" s="811"/>
      <c r="L1129" s="812"/>
      <c r="M1129" s="746" t="s">
        <v>1186</v>
      </c>
      <c r="N1129" s="747"/>
      <c r="O1129" s="747"/>
      <c r="P1129" s="747"/>
      <c r="Q1129" s="748"/>
      <c r="R1129" s="833" t="str">
        <f>IF(地区標準卸価格!R1129="","",IF(ISNUMBER(地区標準卸価格!R1129),IF(入力!$C$17=1,ROUNDDOWN(地区標準卸価格!R1129*ユーザ別掛け率!R1129%,-入力!$C$16),IF(入力!$C$17=2,ROUNDUP(地区標準卸価格!R1129*ユーザ別掛け率!R1129%,-入力!$C$16),IF(入力!$C$17=3,ROUND(地区標準卸価格!R1129*ユーザ別掛け率!R1129%,-入力!$C$16),""))),地区標準卸価格!R1129))</f>
        <v>卸価格設定なし</v>
      </c>
      <c r="S1129" s="834" t="str">
        <f>IF(地区標準卸価格!S1129="","",IF(ISNUMBER(地区標準卸価格!S1129),IF(入力!$C$17=1,ROUNDDOWN(地区標準卸価格!S1129*ユーザ別掛け率!S1129%,-入力!$C$16),IF(入力!$C$17=2,ROUNDUP(地区標準卸価格!S1129*ユーザ別掛け率!S1129%,-入力!$C$16),IF(入力!$C$17=3,ROUND(地区標準卸価格!S1129*ユーザ別掛け率!S1129%,-入力!$C$16),""))),地区標準卸価格!S1129))</f>
        <v/>
      </c>
      <c r="T1129" s="834" t="str">
        <f>IF(地区標準卸価格!T1129="","",IF(ISNUMBER(地区標準卸価格!T1129),IF(入力!$C$17=1,ROUNDDOWN(地区標準卸価格!T1129*ユーザ別掛け率!T1129%,-入力!$C$16),IF(入力!$C$17=2,ROUNDUP(地区標準卸価格!T1129*ユーザ別掛け率!T1129%,-入力!$C$16),IF(入力!$C$17=3,ROUND(地区標準卸価格!T1129*ユーザ別掛け率!T1129%,-入力!$C$16),""))),地区標準卸価格!T1129))</f>
        <v/>
      </c>
      <c r="U1129" s="835" t="str">
        <f>IF(地区標準卸価格!U1129="","",IF(ISNUMBER(地区標準卸価格!U1129),IF(入力!$C$17=1,ROUNDDOWN(地区標準卸価格!U1129*ユーザ別掛け率!U1129%,-入力!$C$16),IF(入力!$C$17=2,ROUNDUP(地区標準卸価格!U1129*ユーザ別掛け率!U1129%,-入力!$C$16),IF(入力!$C$17=3,ROUND(地区標準卸価格!U1129*ユーザ別掛け率!U1129%,-入力!$C$16),""))),地区標準卸価格!U1129))</f>
        <v/>
      </c>
      <c r="V1129" s="83"/>
      <c r="X1129" s="4"/>
    </row>
    <row r="1130" spans="2:25" ht="20.25" customHeight="1" thickBot="1">
      <c r="B1130" s="781"/>
      <c r="C1130" s="782"/>
      <c r="D1130" s="782"/>
      <c r="E1130" s="782"/>
      <c r="F1130" s="782"/>
      <c r="G1130" s="783"/>
      <c r="H1130" s="781" t="s">
        <v>969</v>
      </c>
      <c r="I1130" s="782"/>
      <c r="J1130" s="782"/>
      <c r="K1130" s="782"/>
      <c r="L1130" s="783"/>
      <c r="M1130" s="778"/>
      <c r="N1130" s="779"/>
      <c r="O1130" s="779"/>
      <c r="P1130" s="779"/>
      <c r="Q1130" s="780"/>
      <c r="R1130" s="857" t="str">
        <f>IF(地区標準卸価格!R1130="","",IF(ISNUMBER(地区標準卸価格!R1130),IF(入力!$C$17=1,ROUNDDOWN(地区標準卸価格!R1130*ユーザ別掛け率!R1130%,-入力!$C$16),IF(入力!$C$17=2,ROUNDUP(地区標準卸価格!R1130*ユーザ別掛け率!R1130%,-入力!$C$16),IF(入力!$C$17=3,ROUND(地区標準卸価格!R1130*ユーザ別掛け率!R1130%,-入力!$C$16),""))),地区標準卸価格!R1130))</f>
        <v>卸価格設定なし</v>
      </c>
      <c r="S1130" s="858" t="str">
        <f>IF(地区標準卸価格!S1130="","",IF(ISNUMBER(地区標準卸価格!S1130),IF(入力!$C$17=1,ROUNDDOWN(地区標準卸価格!S1130*ユーザ別掛け率!S1130%,-入力!$C$16),IF(入力!$C$17=2,ROUNDUP(地区標準卸価格!S1130*ユーザ別掛け率!S1130%,-入力!$C$16),IF(入力!$C$17=3,ROUND(地区標準卸価格!S1130*ユーザ別掛け率!S1130%,-入力!$C$16),""))),地区標準卸価格!S1130))</f>
        <v/>
      </c>
      <c r="T1130" s="858" t="str">
        <f>IF(地区標準卸価格!T1130="","",IF(ISNUMBER(地区標準卸価格!T1130),IF(入力!$C$17=1,ROUNDDOWN(地区標準卸価格!T1130*ユーザ別掛け率!T1130%,-入力!$C$16),IF(入力!$C$17=2,ROUNDUP(地区標準卸価格!T1130*ユーザ別掛け率!T1130%,-入力!$C$16),IF(入力!$C$17=3,ROUND(地区標準卸価格!T1130*ユーザ別掛け率!T1130%,-入力!$C$16),""))),地区標準卸価格!T1130))</f>
        <v/>
      </c>
      <c r="U1130" s="859" t="str">
        <f>IF(地区標準卸価格!U1130="","",IF(ISNUMBER(地区標準卸価格!U1130),IF(入力!$C$17=1,ROUNDDOWN(地区標準卸価格!U1130*ユーザ別掛け率!U1130%,-入力!$C$16),IF(入力!$C$17=2,ROUNDUP(地区標準卸価格!U1130*ユーザ別掛け率!U1130%,-入力!$C$16),IF(入力!$C$17=3,ROUND(地区標準卸価格!U1130*ユーザ別掛け率!U1130%,-入力!$C$16),""))),地区標準卸価格!U1130))</f>
        <v/>
      </c>
      <c r="V1130" s="83"/>
      <c r="X1130" s="4"/>
    </row>
    <row r="1131" spans="2:25" ht="22.5" customHeight="1">
      <c r="B1131" s="892"/>
      <c r="C1131" s="892"/>
      <c r="D1131" s="892"/>
      <c r="E1131" s="892"/>
      <c r="F1131" s="892"/>
      <c r="G1131" s="892"/>
      <c r="H1131" s="892"/>
      <c r="I1131" s="892"/>
      <c r="J1131" s="892"/>
      <c r="K1131" s="892"/>
      <c r="L1131" s="892"/>
      <c r="M1131" s="892"/>
      <c r="N1131" s="892"/>
      <c r="O1131" s="892"/>
      <c r="P1131" s="892"/>
      <c r="Q1131" s="892"/>
      <c r="R1131" s="892"/>
      <c r="S1131" s="892"/>
      <c r="T1131" s="892"/>
      <c r="U1131" s="892"/>
      <c r="V1131" s="10"/>
      <c r="W1131" s="371"/>
      <c r="X1131" s="83"/>
    </row>
    <row r="1132" spans="2:25" s="239" customFormat="1" ht="20.100000000000001" customHeight="1" thickBot="1">
      <c r="B1132" s="241" t="s">
        <v>994</v>
      </c>
      <c r="C1132" s="24"/>
      <c r="D1132" s="24"/>
      <c r="E1132" s="24"/>
      <c r="F1132" s="82"/>
      <c r="G1132" s="24"/>
      <c r="H1132" s="82"/>
      <c r="I1132" s="24"/>
      <c r="J1132" s="82"/>
      <c r="K1132" s="24"/>
      <c r="L1132" s="82"/>
      <c r="M1132" s="24"/>
      <c r="N1132" s="82"/>
      <c r="O1132" s="24"/>
      <c r="P1132" s="82"/>
      <c r="Q1132" s="24"/>
      <c r="R1132" s="82"/>
      <c r="S1132" s="24"/>
      <c r="T1132" s="82"/>
      <c r="U1132" s="24"/>
      <c r="V1132" s="82"/>
      <c r="W1132" s="24"/>
      <c r="X1132" s="82"/>
      <c r="Y1132" s="24"/>
    </row>
    <row r="1133" spans="2:25" ht="20.100000000000001" customHeight="1" thickBot="1">
      <c r="B1133" s="531" t="s">
        <v>453</v>
      </c>
      <c r="C1133" s="532"/>
      <c r="D1133" s="532"/>
      <c r="E1133" s="532"/>
      <c r="F1133" s="532"/>
      <c r="G1133" s="532"/>
      <c r="H1133" s="532"/>
      <c r="I1133" s="532"/>
      <c r="J1133" s="532"/>
      <c r="K1133" s="532"/>
      <c r="L1133" s="532"/>
      <c r="M1133" s="532"/>
      <c r="N1133" s="532"/>
      <c r="O1133" s="532"/>
      <c r="P1133" s="532"/>
      <c r="Q1133" s="532"/>
      <c r="R1133" s="532"/>
      <c r="S1133" s="532"/>
      <c r="T1133" s="532"/>
      <c r="U1133" s="533"/>
      <c r="V1133" s="10"/>
      <c r="X1133" s="4"/>
    </row>
    <row r="1134" spans="2:25" ht="30" customHeight="1" thickBot="1">
      <c r="B1134" s="622" t="s">
        <v>581</v>
      </c>
      <c r="C1134" s="623"/>
      <c r="D1134" s="623"/>
      <c r="E1134" s="623"/>
      <c r="F1134" s="623"/>
      <c r="G1134" s="624"/>
      <c r="H1134" s="710" t="s">
        <v>524</v>
      </c>
      <c r="I1134" s="710"/>
      <c r="J1134" s="710"/>
      <c r="K1134" s="710"/>
      <c r="L1134" s="710"/>
      <c r="M1134" s="710" t="s">
        <v>491</v>
      </c>
      <c r="N1134" s="710"/>
      <c r="O1134" s="710"/>
      <c r="P1134" s="710"/>
      <c r="Q1134" s="710"/>
      <c r="R1134" s="710"/>
      <c r="S1134" s="710"/>
      <c r="T1134" s="710"/>
      <c r="U1134" s="710"/>
      <c r="X1134" s="4"/>
    </row>
    <row r="1135" spans="2:25" ht="20.25" customHeight="1">
      <c r="B1135" s="737" t="s">
        <v>995</v>
      </c>
      <c r="C1135" s="738"/>
      <c r="D1135" s="738"/>
      <c r="E1135" s="738"/>
      <c r="F1135" s="738"/>
      <c r="G1135" s="739"/>
      <c r="H1135" s="842" t="s">
        <v>1109</v>
      </c>
      <c r="I1135" s="843"/>
      <c r="J1135" s="843"/>
      <c r="K1135" s="843"/>
      <c r="L1135" s="844"/>
      <c r="M1135" s="737" t="s">
        <v>1108</v>
      </c>
      <c r="N1135" s="738"/>
      <c r="O1135" s="738"/>
      <c r="P1135" s="738"/>
      <c r="Q1135" s="739"/>
      <c r="R1135" s="803" t="str">
        <f>IF(地区標準卸価格!R1135="","",IF(ISNUMBER(地区標準卸価格!R1135),IF(入力!$C$17=1,ROUNDDOWN(地区標準卸価格!R1135*ユーザ別掛け率!R1135%,-入力!$C$16),IF(入力!$C$17=2,ROUNDUP(地区標準卸価格!R1135*ユーザ別掛け率!R1135%,-入力!$C$16),IF(入力!$C$17=3,ROUND(地区標準卸価格!R1135*ユーザ別掛け率!R1135%,-入力!$C$16),""))),地区標準卸価格!R1135))</f>
        <v>卸価格設定なし</v>
      </c>
      <c r="S1135" s="804" t="str">
        <f>IF(地区標準卸価格!S1135="","",IF(ISNUMBER(地区標準卸価格!S1135),IF(入力!$C$17=1,ROUNDDOWN(地区標準卸価格!S1135*ユーザ別掛け率!S1135%,-入力!$C$16),IF(入力!$C$17=2,ROUNDUP(地区標準卸価格!S1135*ユーザ別掛け率!S1135%,-入力!$C$16),IF(入力!$C$17=3,ROUND(地区標準卸価格!S1135*ユーザ別掛け率!S1135%,-入力!$C$16),""))),地区標準卸価格!S1135))</f>
        <v/>
      </c>
      <c r="T1135" s="804" t="str">
        <f>IF(地区標準卸価格!T1135="","",IF(ISNUMBER(地区標準卸価格!T1135),IF(入力!$C$17=1,ROUNDDOWN(地区標準卸価格!T1135*ユーザ別掛け率!T1135%,-入力!$C$16),IF(入力!$C$17=2,ROUNDUP(地区標準卸価格!T1135*ユーザ別掛け率!T1135%,-入力!$C$16),IF(入力!$C$17=3,ROUND(地区標準卸価格!T1135*ユーザ別掛け率!T1135%,-入力!$C$16),""))),地区標準卸価格!T1135))</f>
        <v/>
      </c>
      <c r="U1135" s="805" t="str">
        <f>IF(地区標準卸価格!U1135="","",IF(ISNUMBER(地区標準卸価格!U1135),IF(入力!$C$17=1,ROUNDDOWN(地区標準卸価格!U1135*ユーザ別掛け率!U1135%,-入力!$C$16),IF(入力!$C$17=2,ROUNDUP(地区標準卸価格!U1135*ユーザ別掛け率!U1135%,-入力!$C$16),IF(入力!$C$17=3,ROUND(地区標準卸価格!U1135*ユーザ別掛け率!U1135%,-入力!$C$16),""))),地区標準卸価格!U1135))</f>
        <v/>
      </c>
      <c r="V1135" s="83"/>
      <c r="X1135" s="4"/>
    </row>
    <row r="1136" spans="2:25" ht="20.25" customHeight="1">
      <c r="B1136" s="830"/>
      <c r="C1136" s="831"/>
      <c r="D1136" s="831"/>
      <c r="E1136" s="831"/>
      <c r="F1136" s="831"/>
      <c r="G1136" s="832"/>
      <c r="H1136" s="757" t="s">
        <v>993</v>
      </c>
      <c r="I1136" s="758"/>
      <c r="J1136" s="758"/>
      <c r="K1136" s="758"/>
      <c r="L1136" s="759"/>
      <c r="M1136" s="830"/>
      <c r="N1136" s="831"/>
      <c r="O1136" s="831"/>
      <c r="P1136" s="831"/>
      <c r="Q1136" s="832"/>
      <c r="R1136" s="760" t="str">
        <f>IF(地区標準卸価格!R1136="","",IF(ISNUMBER(地区標準卸価格!R1136),IF(入力!$C$17=1,ROUNDDOWN(地区標準卸価格!R1136*ユーザ別掛け率!R1136%,-入力!$C$16),IF(入力!$C$17=2,ROUNDUP(地区標準卸価格!R1136*ユーザ別掛け率!R1136%,-入力!$C$16),IF(入力!$C$17=3,ROUND(地区標準卸価格!R1136*ユーザ別掛け率!R1136%,-入力!$C$16),""))),地区標準卸価格!R1136))</f>
        <v>卸価格設定なし</v>
      </c>
      <c r="S1136" s="761" t="str">
        <f>IF(地区標準卸価格!S1136="","",IF(ISNUMBER(地区標準卸価格!S1136),IF(入力!$C$17=1,ROUNDDOWN(地区標準卸価格!S1136*ユーザ別掛け率!S1136%,-入力!$C$16),IF(入力!$C$17=2,ROUNDUP(地区標準卸価格!S1136*ユーザ別掛け率!S1136%,-入力!$C$16),IF(入力!$C$17=3,ROUND(地区標準卸価格!S1136*ユーザ別掛け率!S1136%,-入力!$C$16),""))),地区標準卸価格!S1136))</f>
        <v/>
      </c>
      <c r="T1136" s="761" t="str">
        <f>IF(地区標準卸価格!T1136="","",IF(ISNUMBER(地区標準卸価格!T1136),IF(入力!$C$17=1,ROUNDDOWN(地区標準卸価格!T1136*ユーザ別掛け率!T1136%,-入力!$C$16),IF(入力!$C$17=2,ROUNDUP(地区標準卸価格!T1136*ユーザ別掛け率!T1136%,-入力!$C$16),IF(入力!$C$17=3,ROUND(地区標準卸価格!T1136*ユーザ別掛け率!T1136%,-入力!$C$16),""))),地区標準卸価格!T1136))</f>
        <v/>
      </c>
      <c r="U1136" s="762" t="str">
        <f>IF(地区標準卸価格!U1136="","",IF(ISNUMBER(地区標準卸価格!U1136),IF(入力!$C$17=1,ROUNDDOWN(地区標準卸価格!U1136*ユーザ別掛け率!U1136%,-入力!$C$16),IF(入力!$C$17=2,ROUNDUP(地区標準卸価格!U1136*ユーザ別掛け率!U1136%,-入力!$C$16),IF(入力!$C$17=3,ROUND(地区標準卸価格!U1136*ユーザ別掛け率!U1136%,-入力!$C$16),""))),地区標準卸価格!U1136))</f>
        <v/>
      </c>
      <c r="V1136" s="83"/>
      <c r="X1136" s="4"/>
    </row>
    <row r="1137" spans="2:27" ht="20.25" customHeight="1">
      <c r="B1137" s="830"/>
      <c r="C1137" s="831"/>
      <c r="D1137" s="831"/>
      <c r="E1137" s="831"/>
      <c r="F1137" s="831"/>
      <c r="G1137" s="832"/>
      <c r="H1137" s="757" t="s">
        <v>996</v>
      </c>
      <c r="I1137" s="758"/>
      <c r="J1137" s="758"/>
      <c r="K1137" s="758"/>
      <c r="L1137" s="759"/>
      <c r="M1137" s="830"/>
      <c r="N1137" s="831"/>
      <c r="O1137" s="831"/>
      <c r="P1137" s="831"/>
      <c r="Q1137" s="832"/>
      <c r="R1137" s="760" t="str">
        <f>IF(地区標準卸価格!R1137="","",IF(ISNUMBER(地区標準卸価格!R1137),IF(入力!$C$17=1,ROUNDDOWN(地区標準卸価格!R1137*ユーザ別掛け率!R1137%,-入力!$C$16),IF(入力!$C$17=2,ROUNDUP(地区標準卸価格!R1137*ユーザ別掛け率!R1137%,-入力!$C$16),IF(入力!$C$17=3,ROUND(地区標準卸価格!R1137*ユーザ別掛け率!R1137%,-入力!$C$16),""))),地区標準卸価格!R1137))</f>
        <v>卸価格設定なし</v>
      </c>
      <c r="S1137" s="761" t="str">
        <f>IF(地区標準卸価格!S1137="","",IF(ISNUMBER(地区標準卸価格!S1137),IF(入力!$C$17=1,ROUNDDOWN(地区標準卸価格!S1137*ユーザ別掛け率!S1137%,-入力!$C$16),IF(入力!$C$17=2,ROUNDUP(地区標準卸価格!S1137*ユーザ別掛け率!S1137%,-入力!$C$16),IF(入力!$C$17=3,ROUND(地区標準卸価格!S1137*ユーザ別掛け率!S1137%,-入力!$C$16),""))),地区標準卸価格!S1137))</f>
        <v/>
      </c>
      <c r="T1137" s="761" t="str">
        <f>IF(地区標準卸価格!T1137="","",IF(ISNUMBER(地区標準卸価格!T1137),IF(入力!$C$17=1,ROUNDDOWN(地区標準卸価格!T1137*ユーザ別掛け率!T1137%,-入力!$C$16),IF(入力!$C$17=2,ROUNDUP(地区標準卸価格!T1137*ユーザ別掛け率!T1137%,-入力!$C$16),IF(入力!$C$17=3,ROUND(地区標準卸価格!T1137*ユーザ別掛け率!T1137%,-入力!$C$16),""))),地区標準卸価格!T1137))</f>
        <v/>
      </c>
      <c r="U1137" s="762" t="str">
        <f>IF(地区標準卸価格!U1137="","",IF(ISNUMBER(地区標準卸価格!U1137),IF(入力!$C$17=1,ROUNDDOWN(地区標準卸価格!U1137*ユーザ別掛け率!U1137%,-入力!$C$16),IF(入力!$C$17=2,ROUNDUP(地区標準卸価格!U1137*ユーザ別掛け率!U1137%,-入力!$C$16),IF(入力!$C$17=3,ROUND(地区標準卸価格!U1137*ユーザ別掛け率!U1137%,-入力!$C$16),""))),地区標準卸価格!U1137))</f>
        <v/>
      </c>
      <c r="V1137" s="83"/>
      <c r="X1137" s="4"/>
    </row>
    <row r="1138" spans="2:27" ht="20.25" customHeight="1" thickBot="1">
      <c r="B1138" s="781"/>
      <c r="C1138" s="782"/>
      <c r="D1138" s="782"/>
      <c r="E1138" s="782"/>
      <c r="F1138" s="782"/>
      <c r="G1138" s="783"/>
      <c r="H1138" s="781" t="s">
        <v>997</v>
      </c>
      <c r="I1138" s="782"/>
      <c r="J1138" s="782"/>
      <c r="K1138" s="782"/>
      <c r="L1138" s="783"/>
      <c r="M1138" s="781"/>
      <c r="N1138" s="782"/>
      <c r="O1138" s="782"/>
      <c r="P1138" s="782"/>
      <c r="Q1138" s="783"/>
      <c r="R1138" s="784" t="str">
        <f>IF(地区標準卸価格!R1138="","",IF(ISNUMBER(地区標準卸価格!R1138),IF(入力!$C$17=1,ROUNDDOWN(地区標準卸価格!R1138*ユーザ別掛け率!R1138%,-入力!$C$16),IF(入力!$C$17=2,ROUNDUP(地区標準卸価格!R1138*ユーザ別掛け率!R1138%,-入力!$C$16),IF(入力!$C$17=3,ROUND(地区標準卸価格!R1138*ユーザ別掛け率!R1138%,-入力!$C$16),""))),地区標準卸価格!R1138))</f>
        <v>卸価格設定なし</v>
      </c>
      <c r="S1138" s="785" t="str">
        <f>IF(地区標準卸価格!S1138="","",IF(ISNUMBER(地区標準卸価格!S1138),IF(入力!$C$17=1,ROUNDDOWN(地区標準卸価格!S1138*ユーザ別掛け率!S1138%,-入力!$C$16),IF(入力!$C$17=2,ROUNDUP(地区標準卸価格!S1138*ユーザ別掛け率!S1138%,-入力!$C$16),IF(入力!$C$17=3,ROUND(地区標準卸価格!S1138*ユーザ別掛け率!S1138%,-入力!$C$16),""))),地区標準卸価格!S1138))</f>
        <v/>
      </c>
      <c r="T1138" s="785" t="str">
        <f>IF(地区標準卸価格!T1138="","",IF(ISNUMBER(地区標準卸価格!T1138),IF(入力!$C$17=1,ROUNDDOWN(地区標準卸価格!T1138*ユーザ別掛け率!T1138%,-入力!$C$16),IF(入力!$C$17=2,ROUNDUP(地区標準卸価格!T1138*ユーザ別掛け率!T1138%,-入力!$C$16),IF(入力!$C$17=3,ROUND(地区標準卸価格!T1138*ユーザ別掛け率!T1138%,-入力!$C$16),""))),地区標準卸価格!T1138))</f>
        <v/>
      </c>
      <c r="U1138" s="786" t="str">
        <f>IF(地区標準卸価格!U1138="","",IF(ISNUMBER(地区標準卸価格!U1138),IF(入力!$C$17=1,ROUNDDOWN(地区標準卸価格!U1138*ユーザ別掛け率!U1138%,-入力!$C$16),IF(入力!$C$17=2,ROUNDUP(地区標準卸価格!U1138*ユーザ別掛け率!U1138%,-入力!$C$16),IF(入力!$C$17=3,ROUND(地区標準卸価格!U1138*ユーザ別掛け率!U1138%,-入力!$C$16),""))),地区標準卸価格!U1138))</f>
        <v/>
      </c>
      <c r="V1138" s="83"/>
      <c r="X1138" s="4"/>
    </row>
    <row r="1139" spans="2:27" ht="38.25" customHeight="1">
      <c r="B1139" s="892" t="s">
        <v>2149</v>
      </c>
      <c r="C1139" s="892"/>
      <c r="D1139" s="892"/>
      <c r="E1139" s="892"/>
      <c r="F1139" s="892"/>
      <c r="G1139" s="892"/>
      <c r="H1139" s="892"/>
      <c r="I1139" s="892"/>
      <c r="J1139" s="892"/>
      <c r="K1139" s="892"/>
      <c r="L1139" s="892"/>
      <c r="M1139" s="892"/>
      <c r="N1139" s="892"/>
      <c r="O1139" s="892"/>
      <c r="P1139" s="892"/>
      <c r="Q1139" s="892"/>
      <c r="R1139" s="892"/>
      <c r="S1139" s="892"/>
      <c r="T1139" s="892"/>
      <c r="U1139" s="892"/>
      <c r="V1139" s="10"/>
      <c r="W1139" s="371"/>
      <c r="X1139" s="83"/>
    </row>
    <row r="1140" spans="2:27" ht="13.5" customHeight="1">
      <c r="C1140" s="24"/>
      <c r="D1140" s="24"/>
      <c r="E1140" s="24"/>
      <c r="F1140" s="82"/>
      <c r="G1140" s="24"/>
      <c r="H1140" s="82"/>
      <c r="I1140" s="24"/>
      <c r="J1140" s="82"/>
      <c r="K1140" s="24"/>
      <c r="L1140" s="82"/>
      <c r="M1140" s="24"/>
      <c r="N1140" s="82"/>
      <c r="O1140" s="24"/>
      <c r="P1140" s="82"/>
      <c r="Q1140" s="24"/>
      <c r="R1140" s="82"/>
      <c r="S1140" s="24"/>
      <c r="T1140" s="82"/>
      <c r="U1140" s="24"/>
      <c r="V1140" s="82"/>
      <c r="W1140" s="24"/>
      <c r="X1140" s="82"/>
      <c r="Y1140" s="24"/>
    </row>
    <row r="1141" spans="2:27" ht="14.25" customHeight="1" thickBot="1">
      <c r="B1141" s="39"/>
    </row>
    <row r="1142" spans="2:27" ht="25.5" customHeight="1" thickTop="1" thickBot="1">
      <c r="B1142" s="518" t="s">
        <v>580</v>
      </c>
      <c r="C1142" s="519"/>
      <c r="D1142" s="519"/>
      <c r="E1142" s="519"/>
      <c r="F1142" s="519"/>
      <c r="G1142" s="519"/>
      <c r="H1142" s="519"/>
      <c r="I1142" s="519"/>
      <c r="J1142" s="519"/>
      <c r="K1142" s="519"/>
      <c r="L1142" s="519"/>
      <c r="M1142" s="519"/>
      <c r="N1142" s="519"/>
      <c r="O1142" s="519"/>
      <c r="P1142" s="519"/>
      <c r="Q1142" s="519"/>
      <c r="R1142" s="519"/>
      <c r="S1142" s="519"/>
      <c r="T1142" s="519"/>
      <c r="U1142" s="519"/>
      <c r="V1142" s="519"/>
      <c r="W1142" s="519"/>
      <c r="X1142" s="519"/>
      <c r="Y1142" s="519"/>
      <c r="Z1142" s="519"/>
      <c r="AA1142" s="520"/>
    </row>
    <row r="1143" spans="2:27" ht="14.25" customHeight="1" thickTop="1">
      <c r="B1143" s="24"/>
      <c r="C1143" s="24"/>
      <c r="D1143" s="24"/>
      <c r="E1143" s="24"/>
      <c r="F1143" s="82"/>
      <c r="G1143" s="24"/>
      <c r="H1143" s="82"/>
      <c r="I1143" s="24"/>
      <c r="J1143" s="82"/>
      <c r="K1143" s="24"/>
      <c r="L1143" s="82"/>
      <c r="M1143" s="24"/>
      <c r="N1143" s="82"/>
      <c r="O1143" s="24"/>
      <c r="P1143" s="82"/>
      <c r="Q1143" s="24"/>
      <c r="R1143" s="82"/>
      <c r="S1143" s="24"/>
      <c r="T1143" s="82"/>
      <c r="U1143" s="24"/>
      <c r="V1143" s="82"/>
      <c r="W1143" s="24"/>
      <c r="X1143" s="82"/>
      <c r="Y1143" s="24"/>
    </row>
    <row r="1144" spans="2:27" s="239" customFormat="1" ht="20.100000000000001" customHeight="1" thickBot="1">
      <c r="B1144" s="241" t="s">
        <v>660</v>
      </c>
      <c r="C1144" s="24"/>
      <c r="D1144" s="24"/>
      <c r="E1144" s="24"/>
      <c r="F1144" s="82"/>
      <c r="G1144" s="24"/>
      <c r="H1144" s="82"/>
      <c r="I1144" s="24"/>
      <c r="J1144" s="82"/>
      <c r="K1144" s="24"/>
      <c r="L1144" s="82"/>
      <c r="M1144" s="24"/>
      <c r="N1144" s="82"/>
      <c r="O1144" s="24"/>
      <c r="P1144" s="82"/>
      <c r="Q1144" s="24"/>
      <c r="R1144" s="82"/>
      <c r="S1144" s="24"/>
      <c r="T1144" s="82"/>
      <c r="U1144" s="24"/>
      <c r="V1144" s="82"/>
      <c r="W1144" s="24"/>
      <c r="X1144" s="82"/>
      <c r="Y1144" s="24"/>
    </row>
    <row r="1145" spans="2:27" ht="20.100000000000001" customHeight="1" thickBot="1">
      <c r="B1145" s="531" t="s">
        <v>453</v>
      </c>
      <c r="C1145" s="532"/>
      <c r="D1145" s="532"/>
      <c r="E1145" s="532"/>
      <c r="F1145" s="532"/>
      <c r="G1145" s="532"/>
      <c r="H1145" s="532"/>
      <c r="I1145" s="532"/>
      <c r="J1145" s="532"/>
      <c r="K1145" s="532"/>
      <c r="L1145" s="532"/>
      <c r="M1145" s="532"/>
      <c r="N1145" s="532"/>
      <c r="O1145" s="532"/>
      <c r="P1145" s="532"/>
      <c r="Q1145" s="532"/>
      <c r="R1145" s="532"/>
      <c r="S1145" s="532"/>
      <c r="T1145" s="532"/>
      <c r="U1145" s="533"/>
      <c r="V1145" s="10"/>
      <c r="X1145" s="4"/>
    </row>
    <row r="1146" spans="2:27" ht="30" customHeight="1" thickBot="1">
      <c r="B1146" s="622" t="s">
        <v>581</v>
      </c>
      <c r="C1146" s="623"/>
      <c r="D1146" s="623"/>
      <c r="E1146" s="623"/>
      <c r="F1146" s="623"/>
      <c r="G1146" s="624"/>
      <c r="H1146" s="710" t="s">
        <v>524</v>
      </c>
      <c r="I1146" s="710"/>
      <c r="J1146" s="710"/>
      <c r="K1146" s="710"/>
      <c r="L1146" s="710"/>
      <c r="M1146" s="710" t="s">
        <v>491</v>
      </c>
      <c r="N1146" s="710"/>
      <c r="O1146" s="710"/>
      <c r="P1146" s="710"/>
      <c r="Q1146" s="710"/>
      <c r="R1146" s="710"/>
      <c r="S1146" s="710"/>
      <c r="T1146" s="710"/>
      <c r="U1146" s="710"/>
      <c r="X1146" s="4"/>
    </row>
    <row r="1147" spans="2:27" ht="20.25" customHeight="1">
      <c r="B1147" s="737" t="s">
        <v>628</v>
      </c>
      <c r="C1147" s="738"/>
      <c r="D1147" s="738"/>
      <c r="E1147" s="738"/>
      <c r="F1147" s="738"/>
      <c r="G1147" s="739"/>
      <c r="H1147" s="800" t="s">
        <v>1106</v>
      </c>
      <c r="I1147" s="801"/>
      <c r="J1147" s="801"/>
      <c r="K1147" s="801"/>
      <c r="L1147" s="802"/>
      <c r="M1147" s="737" t="s">
        <v>626</v>
      </c>
      <c r="N1147" s="738"/>
      <c r="O1147" s="738"/>
      <c r="P1147" s="738"/>
      <c r="Q1147" s="739"/>
      <c r="R1147" s="803">
        <f>IF(地区標準卸価格!R1147="","",IF(ISNUMBER(地区標準卸価格!R1147),IF(入力!$C$17=1,ROUNDDOWN(地区標準卸価格!R1147*ユーザ別掛け率!R1147%,-入力!$C$16),IF(入力!$C$17=2,ROUNDUP(地区標準卸価格!R1147*ユーザ別掛け率!R1147%,-入力!$C$16),IF(入力!$C$17=3,ROUND(地区標準卸価格!R1147*ユーザ別掛け率!R1147%,-入力!$C$16),""))),地区標準卸価格!R1147))</f>
        <v>29300</v>
      </c>
      <c r="S1147" s="804" t="str">
        <f>IF(地区標準卸価格!S1147="","",IF(ISNUMBER(地区標準卸価格!S1147),IF(入力!$C$17=1,ROUNDDOWN(地区標準卸価格!S1147*ユーザ別掛け率!S1147%,-入力!$C$16),IF(入力!$C$17=2,ROUNDUP(地区標準卸価格!S1147*ユーザ別掛け率!S1147%,-入力!$C$16),IF(入力!$C$17=3,ROUND(地区標準卸価格!S1147*ユーザ別掛け率!S1147%,-入力!$C$16),""))),地区標準卸価格!S1147))</f>
        <v/>
      </c>
      <c r="T1147" s="804" t="str">
        <f>IF(地区標準卸価格!T1147="","",IF(ISNUMBER(地区標準卸価格!T1147),IF(入力!$C$17=1,ROUNDDOWN(地区標準卸価格!T1147*ユーザ別掛け率!T1147%,-入力!$C$16),IF(入力!$C$17=2,ROUNDUP(地区標準卸価格!T1147*ユーザ別掛け率!T1147%,-入力!$C$16),IF(入力!$C$17=3,ROUND(地区標準卸価格!T1147*ユーザ別掛け率!T1147%,-入力!$C$16),""))),地区標準卸価格!T1147))</f>
        <v/>
      </c>
      <c r="U1147" s="805" t="str">
        <f>IF(地区標準卸価格!U1147="","",IF(ISNUMBER(地区標準卸価格!U1147),IF(入力!$C$17=1,ROUNDDOWN(地区標準卸価格!U1147*ユーザ別掛け率!U1147%,-入力!$C$16),IF(入力!$C$17=2,ROUNDUP(地区標準卸価格!U1147*ユーザ別掛け率!U1147%,-入力!$C$16),IF(入力!$C$17=3,ROUND(地区標準卸価格!U1147*ユーザ別掛け率!U1147%,-入力!$C$16),""))),地区標準卸価格!U1147))</f>
        <v/>
      </c>
      <c r="V1147" s="83"/>
      <c r="X1147" s="4"/>
    </row>
    <row r="1148" spans="2:27" ht="20.25" customHeight="1">
      <c r="B1148" s="830"/>
      <c r="C1148" s="831"/>
      <c r="D1148" s="831"/>
      <c r="E1148" s="831"/>
      <c r="F1148" s="831"/>
      <c r="G1148" s="832"/>
      <c r="H1148" s="757" t="s">
        <v>832</v>
      </c>
      <c r="I1148" s="758"/>
      <c r="J1148" s="758"/>
      <c r="K1148" s="758"/>
      <c r="L1148" s="759"/>
      <c r="M1148" s="830"/>
      <c r="N1148" s="831"/>
      <c r="O1148" s="831"/>
      <c r="P1148" s="831"/>
      <c r="Q1148" s="832"/>
      <c r="R1148" s="760">
        <f>IF(地区標準卸価格!R1148="","",IF(ISNUMBER(地区標準卸価格!R1148),IF(入力!$C$17=1,ROUNDDOWN(地区標準卸価格!R1148*ユーザ別掛け率!R1148%,-入力!$C$16),IF(入力!$C$17=2,ROUNDUP(地区標準卸価格!R1148*ユーザ別掛け率!R1148%,-入力!$C$16),IF(入力!$C$17=3,ROUND(地区標準卸価格!R1148*ユーザ別掛け率!R1148%,-入力!$C$16),""))),地区標準卸価格!R1148))</f>
        <v>28700</v>
      </c>
      <c r="S1148" s="761" t="str">
        <f>IF(地区標準卸価格!S1148="","",IF(ISNUMBER(地区標準卸価格!S1148),IF(入力!$C$17=1,ROUNDDOWN(地区標準卸価格!S1148*ユーザ別掛け率!S1148%,-入力!$C$16),IF(入力!$C$17=2,ROUNDUP(地区標準卸価格!S1148*ユーザ別掛け率!S1148%,-入力!$C$16),IF(入力!$C$17=3,ROUND(地区標準卸価格!S1148*ユーザ別掛け率!S1148%,-入力!$C$16),""))),地区標準卸価格!S1148))</f>
        <v/>
      </c>
      <c r="T1148" s="761" t="str">
        <f>IF(地区標準卸価格!T1148="","",IF(ISNUMBER(地区標準卸価格!T1148),IF(入力!$C$17=1,ROUNDDOWN(地区標準卸価格!T1148*ユーザ別掛け率!T1148%,-入力!$C$16),IF(入力!$C$17=2,ROUNDUP(地区標準卸価格!T1148*ユーザ別掛け率!T1148%,-入力!$C$16),IF(入力!$C$17=3,ROUND(地区標準卸価格!T1148*ユーザ別掛け率!T1148%,-入力!$C$16),""))),地区標準卸価格!T1148))</f>
        <v/>
      </c>
      <c r="U1148" s="762" t="str">
        <f>IF(地区標準卸価格!U1148="","",IF(ISNUMBER(地区標準卸価格!U1148),IF(入力!$C$17=1,ROUNDDOWN(地区標準卸価格!U1148*ユーザ別掛け率!U1148%,-入力!$C$16),IF(入力!$C$17=2,ROUNDUP(地区標準卸価格!U1148*ユーザ別掛け率!U1148%,-入力!$C$16),IF(入力!$C$17=3,ROUND(地区標準卸価格!U1148*ユーザ別掛け率!U1148%,-入力!$C$16),""))),地区標準卸価格!U1148))</f>
        <v/>
      </c>
      <c r="V1148" s="83"/>
      <c r="X1148" s="4"/>
    </row>
    <row r="1149" spans="2:27" ht="20.25" customHeight="1">
      <c r="B1149" s="830"/>
      <c r="C1149" s="831"/>
      <c r="D1149" s="831"/>
      <c r="E1149" s="831"/>
      <c r="F1149" s="831"/>
      <c r="G1149" s="832"/>
      <c r="H1149" s="757" t="s">
        <v>529</v>
      </c>
      <c r="I1149" s="758"/>
      <c r="J1149" s="758"/>
      <c r="K1149" s="758"/>
      <c r="L1149" s="759"/>
      <c r="M1149" s="830"/>
      <c r="N1149" s="831"/>
      <c r="O1149" s="831"/>
      <c r="P1149" s="831"/>
      <c r="Q1149" s="832"/>
      <c r="R1149" s="760">
        <f>IF(地区標準卸価格!R1149="","",IF(ISNUMBER(地区標準卸価格!R1149),IF(入力!$C$17=1,ROUNDDOWN(地区標準卸価格!R1149*ユーザ別掛け率!R1149%,-入力!$C$16),IF(入力!$C$17=2,ROUNDUP(地区標準卸価格!R1149*ユーザ別掛け率!R1149%,-入力!$C$16),IF(入力!$C$17=3,ROUND(地区標準卸価格!R1149*ユーザ別掛け率!R1149%,-入力!$C$16),""))),地区標準卸価格!R1149))</f>
        <v>27200</v>
      </c>
      <c r="S1149" s="761" t="str">
        <f>IF(地区標準卸価格!S1149="","",IF(ISNUMBER(地区標準卸価格!S1149),IF(入力!$C$17=1,ROUNDDOWN(地区標準卸価格!S1149*ユーザ別掛け率!S1149%,-入力!$C$16),IF(入力!$C$17=2,ROUNDUP(地区標準卸価格!S1149*ユーザ別掛け率!S1149%,-入力!$C$16),IF(入力!$C$17=3,ROUND(地区標準卸価格!S1149*ユーザ別掛け率!S1149%,-入力!$C$16),""))),地区標準卸価格!S1149))</f>
        <v/>
      </c>
      <c r="T1149" s="761" t="str">
        <f>IF(地区標準卸価格!T1149="","",IF(ISNUMBER(地区標準卸価格!T1149),IF(入力!$C$17=1,ROUNDDOWN(地区標準卸価格!T1149*ユーザ別掛け率!T1149%,-入力!$C$16),IF(入力!$C$17=2,ROUNDUP(地区標準卸価格!T1149*ユーザ別掛け率!T1149%,-入力!$C$16),IF(入力!$C$17=3,ROUND(地区標準卸価格!T1149*ユーザ別掛け率!T1149%,-入力!$C$16),""))),地区標準卸価格!T1149))</f>
        <v/>
      </c>
      <c r="U1149" s="762" t="str">
        <f>IF(地区標準卸価格!U1149="","",IF(ISNUMBER(地区標準卸価格!U1149),IF(入力!$C$17=1,ROUNDDOWN(地区標準卸価格!U1149*ユーザ別掛け率!U1149%,-入力!$C$16),IF(入力!$C$17=2,ROUNDUP(地区標準卸価格!U1149*ユーザ別掛け率!U1149%,-入力!$C$16),IF(入力!$C$17=3,ROUND(地区標準卸価格!U1149*ユーザ別掛け率!U1149%,-入力!$C$16),""))),地区標準卸価格!U1149))</f>
        <v/>
      </c>
      <c r="V1149" s="83"/>
      <c r="X1149" s="4"/>
    </row>
    <row r="1150" spans="2:27" ht="20.25" customHeight="1">
      <c r="B1150" s="830"/>
      <c r="C1150" s="831"/>
      <c r="D1150" s="831"/>
      <c r="E1150" s="831"/>
      <c r="F1150" s="831"/>
      <c r="G1150" s="832"/>
      <c r="H1150" s="757" t="s">
        <v>836</v>
      </c>
      <c r="I1150" s="758"/>
      <c r="J1150" s="758"/>
      <c r="K1150" s="758"/>
      <c r="L1150" s="759"/>
      <c r="M1150" s="830"/>
      <c r="N1150" s="831"/>
      <c r="O1150" s="831"/>
      <c r="P1150" s="831"/>
      <c r="Q1150" s="832"/>
      <c r="R1150" s="760">
        <f>IF(地区標準卸価格!R1150="","",IF(ISNUMBER(地区標準卸価格!R1150),IF(入力!$C$17=1,ROUNDDOWN(地区標準卸価格!R1150*ユーザ別掛け率!R1150%,-入力!$C$16),IF(入力!$C$17=2,ROUNDUP(地区標準卸価格!R1150*ユーザ別掛け率!R1150%,-入力!$C$16),IF(入力!$C$17=3,ROUND(地区標準卸価格!R1150*ユーザ別掛け率!R1150%,-入力!$C$16),""))),地区標準卸価格!R1150))</f>
        <v>26300</v>
      </c>
      <c r="S1150" s="761" t="str">
        <f>IF(地区標準卸価格!S1150="","",IF(ISNUMBER(地区標準卸価格!S1150),IF(入力!$C$17=1,ROUNDDOWN(地区標準卸価格!S1150*ユーザ別掛け率!S1150%,-入力!$C$16),IF(入力!$C$17=2,ROUNDUP(地区標準卸価格!S1150*ユーザ別掛け率!S1150%,-入力!$C$16),IF(入力!$C$17=3,ROUND(地区標準卸価格!S1150*ユーザ別掛け率!S1150%,-入力!$C$16),""))),地区標準卸価格!S1150))</f>
        <v/>
      </c>
      <c r="T1150" s="761" t="str">
        <f>IF(地区標準卸価格!T1150="","",IF(ISNUMBER(地区標準卸価格!T1150),IF(入力!$C$17=1,ROUNDDOWN(地区標準卸価格!T1150*ユーザ別掛け率!T1150%,-入力!$C$16),IF(入力!$C$17=2,ROUNDUP(地区標準卸価格!T1150*ユーザ別掛け率!T1150%,-入力!$C$16),IF(入力!$C$17=3,ROUND(地区標準卸価格!T1150*ユーザ別掛け率!T1150%,-入力!$C$16),""))),地区標準卸価格!T1150))</f>
        <v/>
      </c>
      <c r="U1150" s="762" t="str">
        <f>IF(地区標準卸価格!U1150="","",IF(ISNUMBER(地区標準卸価格!U1150),IF(入力!$C$17=1,ROUNDDOWN(地区標準卸価格!U1150*ユーザ別掛け率!U1150%,-入力!$C$16),IF(入力!$C$17=2,ROUNDUP(地区標準卸価格!U1150*ユーザ別掛け率!U1150%,-入力!$C$16),IF(入力!$C$17=3,ROUND(地区標準卸価格!U1150*ユーザ別掛け率!U1150%,-入力!$C$16),""))),地区標準卸価格!U1150))</f>
        <v/>
      </c>
      <c r="V1150" s="83"/>
      <c r="X1150" s="4"/>
    </row>
    <row r="1151" spans="2:27" ht="20.25" customHeight="1">
      <c r="B1151" s="830"/>
      <c r="C1151" s="831"/>
      <c r="D1151" s="831"/>
      <c r="E1151" s="831"/>
      <c r="F1151" s="831"/>
      <c r="G1151" s="832"/>
      <c r="H1151" s="757" t="s">
        <v>89</v>
      </c>
      <c r="I1151" s="758"/>
      <c r="J1151" s="758"/>
      <c r="K1151" s="758"/>
      <c r="L1151" s="759"/>
      <c r="M1151" s="830"/>
      <c r="N1151" s="831"/>
      <c r="O1151" s="831"/>
      <c r="P1151" s="831"/>
      <c r="Q1151" s="832"/>
      <c r="R1151" s="760">
        <f>IF(地区標準卸価格!R1151="","",IF(ISNUMBER(地区標準卸価格!R1151),IF(入力!$C$17=1,ROUNDDOWN(地区標準卸価格!R1151*ユーザ別掛け率!R1151%,-入力!$C$16),IF(入力!$C$17=2,ROUNDUP(地区標準卸価格!R1151*ユーザ別掛け率!R1151%,-入力!$C$16),IF(入力!$C$17=3,ROUND(地区標準卸価格!R1151*ユーザ別掛け率!R1151%,-入力!$C$16),""))),地区標準卸価格!R1151))</f>
        <v>28500</v>
      </c>
      <c r="S1151" s="761" t="str">
        <f>IF(地区標準卸価格!S1151="","",IF(ISNUMBER(地区標準卸価格!S1151),IF(入力!$C$17=1,ROUNDDOWN(地区標準卸価格!S1151*ユーザ別掛け率!S1151%,-入力!$C$16),IF(入力!$C$17=2,ROUNDUP(地区標準卸価格!S1151*ユーザ別掛け率!S1151%,-入力!$C$16),IF(入力!$C$17=3,ROUND(地区標準卸価格!S1151*ユーザ別掛け率!S1151%,-入力!$C$16),""))),地区標準卸価格!S1151))</f>
        <v/>
      </c>
      <c r="T1151" s="761" t="str">
        <f>IF(地区標準卸価格!T1151="","",IF(ISNUMBER(地区標準卸価格!T1151),IF(入力!$C$17=1,ROUNDDOWN(地区標準卸価格!T1151*ユーザ別掛け率!T1151%,-入力!$C$16),IF(入力!$C$17=2,ROUNDUP(地区標準卸価格!T1151*ユーザ別掛け率!T1151%,-入力!$C$16),IF(入力!$C$17=3,ROUND(地区標準卸価格!T1151*ユーザ別掛け率!T1151%,-入力!$C$16),""))),地区標準卸価格!T1151))</f>
        <v/>
      </c>
      <c r="U1151" s="762" t="str">
        <f>IF(地区標準卸価格!U1151="","",IF(ISNUMBER(地区標準卸価格!U1151),IF(入力!$C$17=1,ROUNDDOWN(地区標準卸価格!U1151*ユーザ別掛け率!U1151%,-入力!$C$16),IF(入力!$C$17=2,ROUNDUP(地区標準卸価格!U1151*ユーザ別掛け率!U1151%,-入力!$C$16),IF(入力!$C$17=3,ROUND(地区標準卸価格!U1151*ユーザ別掛け率!U1151%,-入力!$C$16),""))),地区標準卸価格!U1151))</f>
        <v/>
      </c>
      <c r="V1151" s="83"/>
      <c r="X1151" s="4"/>
    </row>
    <row r="1152" spans="2:27" ht="20.25" customHeight="1">
      <c r="B1152" s="830"/>
      <c r="C1152" s="831"/>
      <c r="D1152" s="831"/>
      <c r="E1152" s="831"/>
      <c r="F1152" s="831"/>
      <c r="G1152" s="832"/>
      <c r="H1152" s="757" t="s">
        <v>837</v>
      </c>
      <c r="I1152" s="758"/>
      <c r="J1152" s="758"/>
      <c r="K1152" s="758"/>
      <c r="L1152" s="759"/>
      <c r="M1152" s="830"/>
      <c r="N1152" s="831"/>
      <c r="O1152" s="831"/>
      <c r="P1152" s="831"/>
      <c r="Q1152" s="832"/>
      <c r="R1152" s="760">
        <f>IF(地区標準卸価格!R1152="","",IF(ISNUMBER(地区標準卸価格!R1152),IF(入力!$C$17=1,ROUNDDOWN(地区標準卸価格!R1152*ユーザ別掛け率!R1152%,-入力!$C$16),IF(入力!$C$17=2,ROUNDUP(地区標準卸価格!R1152*ユーザ別掛け率!R1152%,-入力!$C$16),IF(入力!$C$17=3,ROUND(地区標準卸価格!R1152*ユーザ別掛け率!R1152%,-入力!$C$16),""))),地区標準卸価格!R1152))</f>
        <v>27700</v>
      </c>
      <c r="S1152" s="761" t="str">
        <f>IF(地区標準卸価格!S1152="","",IF(ISNUMBER(地区標準卸価格!S1152),IF(入力!$C$17=1,ROUNDDOWN(地区標準卸価格!S1152*ユーザ別掛け率!S1152%,-入力!$C$16),IF(入力!$C$17=2,ROUNDUP(地区標準卸価格!S1152*ユーザ別掛け率!S1152%,-入力!$C$16),IF(入力!$C$17=3,ROUND(地区標準卸価格!S1152*ユーザ別掛け率!S1152%,-入力!$C$16),""))),地区標準卸価格!S1152))</f>
        <v/>
      </c>
      <c r="T1152" s="761" t="str">
        <f>IF(地区標準卸価格!T1152="","",IF(ISNUMBER(地区標準卸価格!T1152),IF(入力!$C$17=1,ROUNDDOWN(地区標準卸価格!T1152*ユーザ別掛け率!T1152%,-入力!$C$16),IF(入力!$C$17=2,ROUNDUP(地区標準卸価格!T1152*ユーザ別掛け率!T1152%,-入力!$C$16),IF(入力!$C$17=3,ROUND(地区標準卸価格!T1152*ユーザ別掛け率!T1152%,-入力!$C$16),""))),地区標準卸価格!T1152))</f>
        <v/>
      </c>
      <c r="U1152" s="762" t="str">
        <f>IF(地区標準卸価格!U1152="","",IF(ISNUMBER(地区標準卸価格!U1152),IF(入力!$C$17=1,ROUNDDOWN(地区標準卸価格!U1152*ユーザ別掛け率!U1152%,-入力!$C$16),IF(入力!$C$17=2,ROUNDUP(地区標準卸価格!U1152*ユーザ別掛け率!U1152%,-入力!$C$16),IF(入力!$C$17=3,ROUND(地区標準卸価格!U1152*ユーザ別掛け率!U1152%,-入力!$C$16),""))),地区標準卸価格!U1152))</f>
        <v/>
      </c>
      <c r="V1152" s="83"/>
      <c r="X1152" s="4"/>
    </row>
    <row r="1153" spans="2:24" ht="20.25" customHeight="1">
      <c r="B1153" s="830"/>
      <c r="C1153" s="831"/>
      <c r="D1153" s="831"/>
      <c r="E1153" s="831"/>
      <c r="F1153" s="831"/>
      <c r="G1153" s="832"/>
      <c r="H1153" s="757" t="s">
        <v>530</v>
      </c>
      <c r="I1153" s="758"/>
      <c r="J1153" s="758"/>
      <c r="K1153" s="758"/>
      <c r="L1153" s="759"/>
      <c r="M1153" s="830"/>
      <c r="N1153" s="831"/>
      <c r="O1153" s="831"/>
      <c r="P1153" s="831"/>
      <c r="Q1153" s="832"/>
      <c r="R1153" s="760">
        <f>IF(地区標準卸価格!R1153="","",IF(ISNUMBER(地区標準卸価格!R1153),IF(入力!$C$17=1,ROUNDDOWN(地区標準卸価格!R1153*ユーザ別掛け率!R1153%,-入力!$C$16),IF(入力!$C$17=2,ROUNDUP(地区標準卸価格!R1153*ユーザ別掛け率!R1153%,-入力!$C$16),IF(入力!$C$17=3,ROUND(地区標準卸価格!R1153*ユーザ別掛け率!R1153%,-入力!$C$16),""))),地区標準卸価格!R1153))</f>
        <v>25600</v>
      </c>
      <c r="S1153" s="761" t="str">
        <f>IF(地区標準卸価格!S1153="","",IF(ISNUMBER(地区標準卸価格!S1153),IF(入力!$C$17=1,ROUNDDOWN(地区標準卸価格!S1153*ユーザ別掛け率!S1153%,-入力!$C$16),IF(入力!$C$17=2,ROUNDUP(地区標準卸価格!S1153*ユーザ別掛け率!S1153%,-入力!$C$16),IF(入力!$C$17=3,ROUND(地区標準卸価格!S1153*ユーザ別掛け率!S1153%,-入力!$C$16),""))),地区標準卸価格!S1153))</f>
        <v/>
      </c>
      <c r="T1153" s="761" t="str">
        <f>IF(地区標準卸価格!T1153="","",IF(ISNUMBER(地区標準卸価格!T1153),IF(入力!$C$17=1,ROUNDDOWN(地区標準卸価格!T1153*ユーザ別掛け率!T1153%,-入力!$C$16),IF(入力!$C$17=2,ROUNDUP(地区標準卸価格!T1153*ユーザ別掛け率!T1153%,-入力!$C$16),IF(入力!$C$17=3,ROUND(地区標準卸価格!T1153*ユーザ別掛け率!T1153%,-入力!$C$16),""))),地区標準卸価格!T1153))</f>
        <v/>
      </c>
      <c r="U1153" s="762" t="str">
        <f>IF(地区標準卸価格!U1153="","",IF(ISNUMBER(地区標準卸価格!U1153),IF(入力!$C$17=1,ROUNDDOWN(地区標準卸価格!U1153*ユーザ別掛け率!U1153%,-入力!$C$16),IF(入力!$C$17=2,ROUNDUP(地区標準卸価格!U1153*ユーザ別掛け率!U1153%,-入力!$C$16),IF(入力!$C$17=3,ROUND(地区標準卸価格!U1153*ユーザ別掛け率!U1153%,-入力!$C$16),""))),地区標準卸価格!U1153))</f>
        <v/>
      </c>
      <c r="V1153" s="83"/>
      <c r="X1153" s="4"/>
    </row>
    <row r="1154" spans="2:24" ht="20.25" customHeight="1">
      <c r="B1154" s="830"/>
      <c r="C1154" s="831"/>
      <c r="D1154" s="831"/>
      <c r="E1154" s="831"/>
      <c r="F1154" s="831"/>
      <c r="G1154" s="832"/>
      <c r="H1154" s="757" t="s">
        <v>843</v>
      </c>
      <c r="I1154" s="758"/>
      <c r="J1154" s="758"/>
      <c r="K1154" s="758"/>
      <c r="L1154" s="759"/>
      <c r="M1154" s="716"/>
      <c r="N1154" s="717"/>
      <c r="O1154" s="717"/>
      <c r="P1154" s="717"/>
      <c r="Q1154" s="718"/>
      <c r="R1154" s="760">
        <f>IF(地区標準卸価格!R1154="","",IF(ISNUMBER(地区標準卸価格!R1154),IF(入力!$C$17=1,ROUNDDOWN(地区標準卸価格!R1154*ユーザ別掛け率!R1154%,-入力!$C$16),IF(入力!$C$17=2,ROUNDUP(地区標準卸価格!R1154*ユーザ別掛け率!R1154%,-入力!$C$16),IF(入力!$C$17=3,ROUND(地区標準卸価格!R1154*ユーザ別掛け率!R1154%,-入力!$C$16),""))),地区標準卸価格!R1154))</f>
        <v>24900</v>
      </c>
      <c r="S1154" s="761" t="str">
        <f>IF(地区標準卸価格!S1154="","",IF(ISNUMBER(地区標準卸価格!S1154),IF(入力!$C$17=1,ROUNDDOWN(地区標準卸価格!S1154*ユーザ別掛け率!S1154%,-入力!$C$16),IF(入力!$C$17=2,ROUNDUP(地区標準卸価格!S1154*ユーザ別掛け率!S1154%,-入力!$C$16),IF(入力!$C$17=3,ROUND(地区標準卸価格!S1154*ユーザ別掛け率!S1154%,-入力!$C$16),""))),地区標準卸価格!S1154))</f>
        <v/>
      </c>
      <c r="T1154" s="761" t="str">
        <f>IF(地区標準卸価格!T1154="","",IF(ISNUMBER(地区標準卸価格!T1154),IF(入力!$C$17=1,ROUNDDOWN(地区標準卸価格!T1154*ユーザ別掛け率!T1154%,-入力!$C$16),IF(入力!$C$17=2,ROUNDUP(地区標準卸価格!T1154*ユーザ別掛け率!T1154%,-入力!$C$16),IF(入力!$C$17=3,ROUND(地区標準卸価格!T1154*ユーザ別掛け率!T1154%,-入力!$C$16),""))),地区標準卸価格!T1154))</f>
        <v/>
      </c>
      <c r="U1154" s="762" t="str">
        <f>IF(地区標準卸価格!U1154="","",IF(ISNUMBER(地区標準卸価格!U1154),IF(入力!$C$17=1,ROUNDDOWN(地区標準卸価格!U1154*ユーザ別掛け率!U1154%,-入力!$C$16),IF(入力!$C$17=2,ROUNDUP(地区標準卸価格!U1154*ユーザ別掛け率!U1154%,-入力!$C$16),IF(入力!$C$17=3,ROUND(地区標準卸価格!U1154*ユーザ別掛け率!U1154%,-入力!$C$16),""))),地区標準卸価格!U1154))</f>
        <v/>
      </c>
      <c r="V1154" s="83"/>
      <c r="X1154" s="4"/>
    </row>
    <row r="1155" spans="2:24" ht="20.25" customHeight="1">
      <c r="B1155" s="830"/>
      <c r="C1155" s="831"/>
      <c r="D1155" s="831"/>
      <c r="E1155" s="831"/>
      <c r="F1155" s="831"/>
      <c r="G1155" s="832"/>
      <c r="H1155" s="757" t="s">
        <v>528</v>
      </c>
      <c r="I1155" s="758"/>
      <c r="J1155" s="758"/>
      <c r="K1155" s="758"/>
      <c r="L1155" s="759"/>
      <c r="M1155" s="787" t="s">
        <v>627</v>
      </c>
      <c r="N1155" s="788"/>
      <c r="O1155" s="788"/>
      <c r="P1155" s="788"/>
      <c r="Q1155" s="789"/>
      <c r="R1155" s="760">
        <f>IF(地区標準卸価格!R1155="","",IF(ISNUMBER(地区標準卸価格!R1155),IF(入力!$C$17=1,ROUNDDOWN(地区標準卸価格!R1155*ユーザ別掛け率!R1155%,-入力!$C$16),IF(入力!$C$17=2,ROUNDUP(地区標準卸価格!R1155*ユーザ別掛け率!R1155%,-入力!$C$16),IF(入力!$C$17=3,ROUND(地区標準卸価格!R1155*ユーザ別掛け率!R1155%,-入力!$C$16),""))),地区標準卸価格!R1155))</f>
        <v>25600</v>
      </c>
      <c r="S1155" s="761" t="str">
        <f>IF(地区標準卸価格!S1155="","",IF(ISNUMBER(地区標準卸価格!S1155),IF(入力!$C$17=1,ROUNDDOWN(地区標準卸価格!S1155*ユーザ別掛け率!S1155%,-入力!$C$16),IF(入力!$C$17=2,ROUNDUP(地区標準卸価格!S1155*ユーザ別掛け率!S1155%,-入力!$C$16),IF(入力!$C$17=3,ROUND(地区標準卸価格!S1155*ユーザ別掛け率!S1155%,-入力!$C$16),""))),地区標準卸価格!S1155))</f>
        <v/>
      </c>
      <c r="T1155" s="761" t="str">
        <f>IF(地区標準卸価格!T1155="","",IF(ISNUMBER(地区標準卸価格!T1155),IF(入力!$C$17=1,ROUNDDOWN(地区標準卸価格!T1155*ユーザ別掛け率!T1155%,-入力!$C$16),IF(入力!$C$17=2,ROUNDUP(地区標準卸価格!T1155*ユーザ別掛け率!T1155%,-入力!$C$16),IF(入力!$C$17=3,ROUND(地区標準卸価格!T1155*ユーザ別掛け率!T1155%,-入力!$C$16),""))),地区標準卸価格!T1155))</f>
        <v/>
      </c>
      <c r="U1155" s="762" t="str">
        <f>IF(地区標準卸価格!U1155="","",IF(ISNUMBER(地区標準卸価格!U1155),IF(入力!$C$17=1,ROUNDDOWN(地区標準卸価格!U1155*ユーザ別掛け率!U1155%,-入力!$C$16),IF(入力!$C$17=2,ROUNDUP(地区標準卸価格!U1155*ユーザ別掛け率!U1155%,-入力!$C$16),IF(入力!$C$17=3,ROUND(地区標準卸価格!U1155*ユーザ別掛け率!U1155%,-入力!$C$16),""))),地区標準卸価格!U1155))</f>
        <v/>
      </c>
      <c r="V1155" s="83"/>
      <c r="X1155" s="4"/>
    </row>
    <row r="1156" spans="2:24" ht="20.25" customHeight="1">
      <c r="B1156" s="830"/>
      <c r="C1156" s="831"/>
      <c r="D1156" s="831"/>
      <c r="E1156" s="831"/>
      <c r="F1156" s="831"/>
      <c r="G1156" s="832"/>
      <c r="H1156" s="757" t="s">
        <v>835</v>
      </c>
      <c r="I1156" s="758"/>
      <c r="J1156" s="758"/>
      <c r="K1156" s="758"/>
      <c r="L1156" s="759"/>
      <c r="M1156" s="716"/>
      <c r="N1156" s="717"/>
      <c r="O1156" s="717"/>
      <c r="P1156" s="717"/>
      <c r="Q1156" s="718"/>
      <c r="R1156" s="760">
        <f>IF(地区標準卸価格!R1156="","",IF(ISNUMBER(地区標準卸価格!R1156),IF(入力!$C$17=1,ROUNDDOWN(地区標準卸価格!R1156*ユーザ別掛け率!R1156%,-入力!$C$16),IF(入力!$C$17=2,ROUNDUP(地区標準卸価格!R1156*ユーザ別掛け率!R1156%,-入力!$C$16),IF(入力!$C$17=3,ROUND(地区標準卸価格!R1156*ユーザ別掛け率!R1156%,-入力!$C$16),""))),地区標準卸価格!R1156))</f>
        <v>25300</v>
      </c>
      <c r="S1156" s="761" t="str">
        <f>IF(地区標準卸価格!S1156="","",IF(ISNUMBER(地区標準卸価格!S1156),IF(入力!$C$17=1,ROUNDDOWN(地区標準卸価格!S1156*ユーザ別掛け率!S1156%,-入力!$C$16),IF(入力!$C$17=2,ROUNDUP(地区標準卸価格!S1156*ユーザ別掛け率!S1156%,-入力!$C$16),IF(入力!$C$17=3,ROUND(地区標準卸価格!S1156*ユーザ別掛け率!S1156%,-入力!$C$16),""))),地区標準卸価格!S1156))</f>
        <v/>
      </c>
      <c r="T1156" s="761" t="str">
        <f>IF(地区標準卸価格!T1156="","",IF(ISNUMBER(地区標準卸価格!T1156),IF(入力!$C$17=1,ROUNDDOWN(地区標準卸価格!T1156*ユーザ別掛け率!T1156%,-入力!$C$16),IF(入力!$C$17=2,ROUNDUP(地区標準卸価格!T1156*ユーザ別掛け率!T1156%,-入力!$C$16),IF(入力!$C$17=3,ROUND(地区標準卸価格!T1156*ユーザ別掛け率!T1156%,-入力!$C$16),""))),地区標準卸価格!T1156))</f>
        <v/>
      </c>
      <c r="U1156" s="762" t="str">
        <f>IF(地区標準卸価格!U1156="","",IF(ISNUMBER(地区標準卸価格!U1156),IF(入力!$C$17=1,ROUNDDOWN(地区標準卸価格!U1156*ユーザ別掛け率!U1156%,-入力!$C$16),IF(入力!$C$17=2,ROUNDUP(地区標準卸価格!U1156*ユーザ別掛け率!U1156%,-入力!$C$16),IF(入力!$C$17=3,ROUND(地区標準卸価格!U1156*ユーザ別掛け率!U1156%,-入力!$C$16),""))),地区標準卸価格!U1156))</f>
        <v/>
      </c>
      <c r="V1156" s="83"/>
      <c r="X1156" s="4"/>
    </row>
    <row r="1157" spans="2:24" ht="20.25" customHeight="1">
      <c r="B1157" s="830"/>
      <c r="C1157" s="831"/>
      <c r="D1157" s="831"/>
      <c r="E1157" s="831"/>
      <c r="F1157" s="831"/>
      <c r="G1157" s="832"/>
      <c r="H1157" s="757" t="s">
        <v>529</v>
      </c>
      <c r="I1157" s="758"/>
      <c r="J1157" s="758"/>
      <c r="K1157" s="758"/>
      <c r="L1157" s="759"/>
      <c r="M1157" s="757" t="s">
        <v>627</v>
      </c>
      <c r="N1157" s="758"/>
      <c r="O1157" s="758"/>
      <c r="P1157" s="758"/>
      <c r="Q1157" s="759"/>
      <c r="R1157" s="760">
        <f>IF(地区標準卸価格!R1157="","",IF(ISNUMBER(地区標準卸価格!R1157),IF(入力!$C$17=1,ROUNDDOWN(地区標準卸価格!R1157*ユーザ別掛け率!R1157%,-入力!$C$16),IF(入力!$C$17=2,ROUNDUP(地区標準卸価格!R1157*ユーザ別掛け率!R1157%,-入力!$C$16),IF(入力!$C$17=3,ROUND(地区標準卸価格!R1157*ユーザ別掛け率!R1157%,-入力!$C$16),""))),地区標準卸価格!R1157))</f>
        <v>26800</v>
      </c>
      <c r="S1157" s="761" t="str">
        <f>IF(地区標準卸価格!S1157="","",IF(ISNUMBER(地区標準卸価格!S1157),IF(入力!$C$17=1,ROUNDDOWN(地区標準卸価格!S1157*ユーザ別掛け率!S1157%,-入力!$C$16),IF(入力!$C$17=2,ROUNDUP(地区標準卸価格!S1157*ユーザ別掛け率!S1157%,-入力!$C$16),IF(入力!$C$17=3,ROUND(地区標準卸価格!S1157*ユーザ別掛け率!S1157%,-入力!$C$16),""))),地区標準卸価格!S1157))</f>
        <v/>
      </c>
      <c r="T1157" s="761" t="str">
        <f>IF(地区標準卸価格!T1157="","",IF(ISNUMBER(地区標準卸価格!T1157),IF(入力!$C$17=1,ROUNDDOWN(地区標準卸価格!T1157*ユーザ別掛け率!T1157%,-入力!$C$16),IF(入力!$C$17=2,ROUNDUP(地区標準卸価格!T1157*ユーザ別掛け率!T1157%,-入力!$C$16),IF(入力!$C$17=3,ROUND(地区標準卸価格!T1157*ユーザ別掛け率!T1157%,-入力!$C$16),""))),地区標準卸価格!T1157))</f>
        <v/>
      </c>
      <c r="U1157" s="762" t="str">
        <f>IF(地区標準卸価格!U1157="","",IF(ISNUMBER(地区標準卸価格!U1157),IF(入力!$C$17=1,ROUNDDOWN(地区標準卸価格!U1157*ユーザ別掛け率!U1157%,-入力!$C$16),IF(入力!$C$17=2,ROUNDUP(地区標準卸価格!U1157*ユーザ別掛け率!U1157%,-入力!$C$16),IF(入力!$C$17=3,ROUND(地区標準卸価格!U1157*ユーザ別掛け率!U1157%,-入力!$C$16),""))),地区標準卸価格!U1157))</f>
        <v/>
      </c>
      <c r="V1157" s="83"/>
      <c r="X1157" s="4"/>
    </row>
    <row r="1158" spans="2:24" ht="20.25" customHeight="1">
      <c r="B1158" s="830"/>
      <c r="C1158" s="831"/>
      <c r="D1158" s="831"/>
      <c r="E1158" s="831"/>
      <c r="F1158" s="831"/>
      <c r="G1158" s="832"/>
      <c r="H1158" s="757" t="s">
        <v>89</v>
      </c>
      <c r="I1158" s="758"/>
      <c r="J1158" s="758"/>
      <c r="K1158" s="758"/>
      <c r="L1158" s="759"/>
      <c r="M1158" s="757" t="s">
        <v>590</v>
      </c>
      <c r="N1158" s="758"/>
      <c r="O1158" s="758"/>
      <c r="P1158" s="758"/>
      <c r="Q1158" s="759"/>
      <c r="R1158" s="760">
        <f>IF(地区標準卸価格!R1158="","",IF(ISNUMBER(地区標準卸価格!R1158),IF(入力!$C$17=1,ROUNDDOWN(地区標準卸価格!R1158*ユーザ別掛け率!R1158%,-入力!$C$16),IF(入力!$C$17=2,ROUNDUP(地区標準卸価格!R1158*ユーザ別掛け率!R1158%,-入力!$C$16),IF(入力!$C$17=3,ROUND(地区標準卸価格!R1158*ユーザ別掛け率!R1158%,-入力!$C$16),""))),地区標準卸価格!R1158))</f>
        <v>27700</v>
      </c>
      <c r="S1158" s="761" t="str">
        <f>IF(地区標準卸価格!S1158="","",IF(ISNUMBER(地区標準卸価格!S1158),IF(入力!$C$17=1,ROUNDDOWN(地区標準卸価格!S1158*ユーザ別掛け率!S1158%,-入力!$C$16),IF(入力!$C$17=2,ROUNDUP(地区標準卸価格!S1158*ユーザ別掛け率!S1158%,-入力!$C$16),IF(入力!$C$17=3,ROUND(地区標準卸価格!S1158*ユーザ別掛け率!S1158%,-入力!$C$16),""))),地区標準卸価格!S1158))</f>
        <v/>
      </c>
      <c r="T1158" s="761" t="str">
        <f>IF(地区標準卸価格!T1158="","",IF(ISNUMBER(地区標準卸価格!T1158),IF(入力!$C$17=1,ROUNDDOWN(地区標準卸価格!T1158*ユーザ別掛け率!T1158%,-入力!$C$16),IF(入力!$C$17=2,ROUNDUP(地区標準卸価格!T1158*ユーザ別掛け率!T1158%,-入力!$C$16),IF(入力!$C$17=3,ROUND(地区標準卸価格!T1158*ユーザ別掛け率!T1158%,-入力!$C$16),""))),地区標準卸価格!T1158))</f>
        <v/>
      </c>
      <c r="U1158" s="762" t="str">
        <f>IF(地区標準卸価格!U1158="","",IF(ISNUMBER(地区標準卸価格!U1158),IF(入力!$C$17=1,ROUNDDOWN(地区標準卸価格!U1158*ユーザ別掛け率!U1158%,-入力!$C$16),IF(入力!$C$17=2,ROUNDUP(地区標準卸価格!U1158*ユーザ別掛け率!U1158%,-入力!$C$16),IF(入力!$C$17=3,ROUND(地区標準卸価格!U1158*ユーザ別掛け率!U1158%,-入力!$C$16),""))),地区標準卸価格!U1158))</f>
        <v/>
      </c>
      <c r="V1158" s="83"/>
      <c r="X1158" s="4"/>
    </row>
    <row r="1159" spans="2:24" ht="20.25" customHeight="1">
      <c r="B1159" s="830"/>
      <c r="C1159" s="831"/>
      <c r="D1159" s="831"/>
      <c r="E1159" s="831"/>
      <c r="F1159" s="831"/>
      <c r="G1159" s="832"/>
      <c r="H1159" s="757" t="s">
        <v>530</v>
      </c>
      <c r="I1159" s="758"/>
      <c r="J1159" s="758"/>
      <c r="K1159" s="758"/>
      <c r="L1159" s="759"/>
      <c r="M1159" s="757" t="s">
        <v>627</v>
      </c>
      <c r="N1159" s="758"/>
      <c r="O1159" s="758"/>
      <c r="P1159" s="758"/>
      <c r="Q1159" s="759"/>
      <c r="R1159" s="760">
        <f>IF(地区標準卸価格!R1159="","",IF(ISNUMBER(地区標準卸価格!R1159),IF(入力!$C$17=1,ROUNDDOWN(地区標準卸価格!R1159*ユーザ別掛け率!R1159%,-入力!$C$16),IF(入力!$C$17=2,ROUNDUP(地区標準卸価格!R1159*ユーザ別掛け率!R1159%,-入力!$C$16),IF(入力!$C$17=3,ROUND(地区標準卸価格!R1159*ユーザ別掛け率!R1159%,-入力!$C$16),""))),地区標準卸価格!R1159))</f>
        <v>25100</v>
      </c>
      <c r="S1159" s="761" t="str">
        <f>IF(地区標準卸価格!S1159="","",IF(ISNUMBER(地区標準卸価格!S1159),IF(入力!$C$17=1,ROUNDDOWN(地区標準卸価格!S1159*ユーザ別掛け率!S1159%,-入力!$C$16),IF(入力!$C$17=2,ROUNDUP(地区標準卸価格!S1159*ユーザ別掛け率!S1159%,-入力!$C$16),IF(入力!$C$17=3,ROUND(地区標準卸価格!S1159*ユーザ別掛け率!S1159%,-入力!$C$16),""))),地区標準卸価格!S1159))</f>
        <v/>
      </c>
      <c r="T1159" s="761" t="str">
        <f>IF(地区標準卸価格!T1159="","",IF(ISNUMBER(地区標準卸価格!T1159),IF(入力!$C$17=1,ROUNDDOWN(地区標準卸価格!T1159*ユーザ別掛け率!T1159%,-入力!$C$16),IF(入力!$C$17=2,ROUNDUP(地区標準卸価格!T1159*ユーザ別掛け率!T1159%,-入力!$C$16),IF(入力!$C$17=3,ROUND(地区標準卸価格!T1159*ユーザ別掛け率!T1159%,-入力!$C$16),""))),地区標準卸価格!T1159))</f>
        <v/>
      </c>
      <c r="U1159" s="762" t="str">
        <f>IF(地区標準卸価格!U1159="","",IF(ISNUMBER(地区標準卸価格!U1159),IF(入力!$C$17=1,ROUNDDOWN(地区標準卸価格!U1159*ユーザ別掛け率!U1159%,-入力!$C$16),IF(入力!$C$17=2,ROUNDUP(地区標準卸価格!U1159*ユーザ別掛け率!U1159%,-入力!$C$16),IF(入力!$C$17=3,ROUND(地区標準卸価格!U1159*ユーザ別掛け率!U1159%,-入力!$C$16),""))),地区標準卸価格!U1159))</f>
        <v/>
      </c>
      <c r="V1159" s="83"/>
      <c r="X1159" s="4"/>
    </row>
    <row r="1160" spans="2:24" ht="20.25" customHeight="1">
      <c r="B1160" s="830"/>
      <c r="C1160" s="831"/>
      <c r="D1160" s="831"/>
      <c r="E1160" s="831"/>
      <c r="F1160" s="831"/>
      <c r="G1160" s="832"/>
      <c r="H1160" s="757" t="s">
        <v>530</v>
      </c>
      <c r="I1160" s="758"/>
      <c r="J1160" s="758"/>
      <c r="K1160" s="758"/>
      <c r="L1160" s="759"/>
      <c r="M1160" s="757" t="s">
        <v>590</v>
      </c>
      <c r="N1160" s="758"/>
      <c r="O1160" s="758"/>
      <c r="P1160" s="758"/>
      <c r="Q1160" s="759"/>
      <c r="R1160" s="760">
        <f>IF(地区標準卸価格!R1160="","",IF(ISNUMBER(地区標準卸価格!R1160),IF(入力!$C$17=1,ROUNDDOWN(地区標準卸価格!R1160*ユーザ別掛け率!R1160%,-入力!$C$16),IF(入力!$C$17=2,ROUNDUP(地区標準卸価格!R1160*ユーザ別掛け率!R1160%,-入力!$C$16),IF(入力!$C$17=3,ROUND(地区標準卸価格!R1160*ユーザ別掛け率!R1160%,-入力!$C$16),""))),地区標準卸価格!R1160))</f>
        <v>25100</v>
      </c>
      <c r="S1160" s="761" t="str">
        <f>IF(地区標準卸価格!S1160="","",IF(ISNUMBER(地区標準卸価格!S1160),IF(入力!$C$17=1,ROUNDDOWN(地区標準卸価格!S1160*ユーザ別掛け率!S1160%,-入力!$C$16),IF(入力!$C$17=2,ROUNDUP(地区標準卸価格!S1160*ユーザ別掛け率!S1160%,-入力!$C$16),IF(入力!$C$17=3,ROUND(地区標準卸価格!S1160*ユーザ別掛け率!S1160%,-入力!$C$16),""))),地区標準卸価格!S1160))</f>
        <v/>
      </c>
      <c r="T1160" s="761" t="str">
        <f>IF(地区標準卸価格!T1160="","",IF(ISNUMBER(地区標準卸価格!T1160),IF(入力!$C$17=1,ROUNDDOWN(地区標準卸価格!T1160*ユーザ別掛け率!T1160%,-入力!$C$16),IF(入力!$C$17=2,ROUNDUP(地区標準卸価格!T1160*ユーザ別掛け率!T1160%,-入力!$C$16),IF(入力!$C$17=3,ROUND(地区標準卸価格!T1160*ユーザ別掛け率!T1160%,-入力!$C$16),""))),地区標準卸価格!T1160))</f>
        <v/>
      </c>
      <c r="U1160" s="762" t="str">
        <f>IF(地区標準卸価格!U1160="","",IF(ISNUMBER(地区標準卸価格!U1160),IF(入力!$C$17=1,ROUNDDOWN(地区標準卸価格!U1160*ユーザ別掛け率!U1160%,-入力!$C$16),IF(入力!$C$17=2,ROUNDUP(地区標準卸価格!U1160*ユーザ別掛け率!U1160%,-入力!$C$16),IF(入力!$C$17=3,ROUND(地区標準卸価格!U1160*ユーザ別掛け率!U1160%,-入力!$C$16),""))),地区標準卸価格!U1160))</f>
        <v/>
      </c>
      <c r="V1160" s="83"/>
      <c r="X1160" s="4"/>
    </row>
    <row r="1161" spans="2:24" ht="20.25" customHeight="1">
      <c r="B1161" s="830"/>
      <c r="C1161" s="831"/>
      <c r="D1161" s="831"/>
      <c r="E1161" s="831"/>
      <c r="F1161" s="831"/>
      <c r="G1161" s="832"/>
      <c r="H1161" s="757" t="s">
        <v>427</v>
      </c>
      <c r="I1161" s="758"/>
      <c r="J1161" s="758"/>
      <c r="K1161" s="758"/>
      <c r="L1161" s="759"/>
      <c r="M1161" s="757" t="s">
        <v>680</v>
      </c>
      <c r="N1161" s="758"/>
      <c r="O1161" s="758"/>
      <c r="P1161" s="758"/>
      <c r="Q1161" s="759"/>
      <c r="R1161" s="760">
        <f>IF(地区標準卸価格!R1161="","",IF(ISNUMBER(地区標準卸価格!R1161),IF(入力!$C$17=1,ROUNDDOWN(地区標準卸価格!R1161*ユーザ別掛け率!R1161%,-入力!$C$16),IF(入力!$C$17=2,ROUNDUP(地区標準卸価格!R1161*ユーザ別掛け率!R1161%,-入力!$C$16),IF(入力!$C$17=3,ROUND(地区標準卸価格!R1161*ユーザ別掛け率!R1161%,-入力!$C$16),""))),地区標準卸価格!R1161))</f>
        <v>29100</v>
      </c>
      <c r="S1161" s="761" t="str">
        <f>IF(地区標準卸価格!S1161="","",IF(ISNUMBER(地区標準卸価格!S1161),IF(入力!$C$17=1,ROUNDDOWN(地区標準卸価格!S1161*ユーザ別掛け率!S1161%,-入力!$C$16),IF(入力!$C$17=2,ROUNDUP(地区標準卸価格!S1161*ユーザ別掛け率!S1161%,-入力!$C$16),IF(入力!$C$17=3,ROUND(地区標準卸価格!S1161*ユーザ別掛け率!S1161%,-入力!$C$16),""))),地区標準卸価格!S1161))</f>
        <v/>
      </c>
      <c r="T1161" s="761" t="str">
        <f>IF(地区標準卸価格!T1161="","",IF(ISNUMBER(地区標準卸価格!T1161),IF(入力!$C$17=1,ROUNDDOWN(地区標準卸価格!T1161*ユーザ別掛け率!T1161%,-入力!$C$16),IF(入力!$C$17=2,ROUNDUP(地区標準卸価格!T1161*ユーザ別掛け率!T1161%,-入力!$C$16),IF(入力!$C$17=3,ROUND(地区標準卸価格!T1161*ユーザ別掛け率!T1161%,-入力!$C$16),""))),地区標準卸価格!T1161))</f>
        <v/>
      </c>
      <c r="U1161" s="762" t="str">
        <f>IF(地区標準卸価格!U1161="","",IF(ISNUMBER(地区標準卸価格!U1161),IF(入力!$C$17=1,ROUNDDOWN(地区標準卸価格!U1161*ユーザ別掛け率!U1161%,-入力!$C$16),IF(入力!$C$17=2,ROUNDUP(地区標準卸価格!U1161*ユーザ別掛け率!U1161%,-入力!$C$16),IF(入力!$C$17=3,ROUND(地区標準卸価格!U1161*ユーザ別掛け率!U1161%,-入力!$C$16),""))),地区標準卸価格!U1161))</f>
        <v/>
      </c>
      <c r="V1161" s="83"/>
      <c r="X1161" s="4"/>
    </row>
    <row r="1162" spans="2:24" ht="20.25" customHeight="1">
      <c r="B1162" s="830"/>
      <c r="C1162" s="831"/>
      <c r="D1162" s="831"/>
      <c r="E1162" s="831"/>
      <c r="F1162" s="831"/>
      <c r="G1162" s="832"/>
      <c r="H1162" s="787" t="s">
        <v>428</v>
      </c>
      <c r="I1162" s="788"/>
      <c r="J1162" s="788"/>
      <c r="K1162" s="788"/>
      <c r="L1162" s="789"/>
      <c r="M1162" s="757" t="s">
        <v>79</v>
      </c>
      <c r="N1162" s="758"/>
      <c r="O1162" s="758"/>
      <c r="P1162" s="758"/>
      <c r="Q1162" s="759"/>
      <c r="R1162" s="760">
        <f>IF(地区標準卸価格!R1162="","",IF(ISNUMBER(地区標準卸価格!R1162),IF(入力!$C$17=1,ROUNDDOWN(地区標準卸価格!R1162*ユーザ別掛け率!R1162%,-入力!$C$16),IF(入力!$C$17=2,ROUNDUP(地区標準卸価格!R1162*ユーザ別掛け率!R1162%,-入力!$C$16),IF(入力!$C$17=3,ROUND(地区標準卸価格!R1162*ユーザ別掛け率!R1162%,-入力!$C$16),""))),地区標準卸価格!R1162))</f>
        <v>28800</v>
      </c>
      <c r="S1162" s="761" t="str">
        <f>IF(地区標準卸価格!S1162="","",IF(ISNUMBER(地区標準卸価格!S1162),IF(入力!$C$17=1,ROUNDDOWN(地区標準卸価格!S1162*ユーザ別掛け率!S1162%,-入力!$C$16),IF(入力!$C$17=2,ROUNDUP(地区標準卸価格!S1162*ユーザ別掛け率!S1162%,-入力!$C$16),IF(入力!$C$17=3,ROUND(地区標準卸価格!S1162*ユーザ別掛け率!S1162%,-入力!$C$16),""))),地区標準卸価格!S1162))</f>
        <v/>
      </c>
      <c r="T1162" s="761" t="str">
        <f>IF(地区標準卸価格!T1162="","",IF(ISNUMBER(地区標準卸価格!T1162),IF(入力!$C$17=1,ROUNDDOWN(地区標準卸価格!T1162*ユーザ別掛け率!T1162%,-入力!$C$16),IF(入力!$C$17=2,ROUNDUP(地区標準卸価格!T1162*ユーザ別掛け率!T1162%,-入力!$C$16),IF(入力!$C$17=3,ROUND(地区標準卸価格!T1162*ユーザ別掛け率!T1162%,-入力!$C$16),""))),地区標準卸価格!T1162))</f>
        <v/>
      </c>
      <c r="U1162" s="762" t="str">
        <f>IF(地区標準卸価格!U1162="","",IF(ISNUMBER(地区標準卸価格!U1162),IF(入力!$C$17=1,ROUNDDOWN(地区標準卸価格!U1162*ユーザ別掛け率!U1162%,-入力!$C$16),IF(入力!$C$17=2,ROUNDUP(地区標準卸価格!U1162*ユーザ別掛け率!U1162%,-入力!$C$16),IF(入力!$C$17=3,ROUND(地区標準卸価格!U1162*ユーザ別掛け率!U1162%,-入力!$C$16),""))),地区標準卸価格!U1162))</f>
        <v/>
      </c>
      <c r="V1162" s="83"/>
      <c r="X1162" s="4"/>
    </row>
    <row r="1163" spans="2:24" ht="20.25" customHeight="1">
      <c r="B1163" s="830"/>
      <c r="C1163" s="831"/>
      <c r="D1163" s="831"/>
      <c r="E1163" s="831"/>
      <c r="F1163" s="831"/>
      <c r="G1163" s="832"/>
      <c r="H1163" s="757" t="s">
        <v>526</v>
      </c>
      <c r="I1163" s="758"/>
      <c r="J1163" s="758"/>
      <c r="K1163" s="758"/>
      <c r="L1163" s="759"/>
      <c r="M1163" s="787" t="s">
        <v>681</v>
      </c>
      <c r="N1163" s="788"/>
      <c r="O1163" s="788"/>
      <c r="P1163" s="788"/>
      <c r="Q1163" s="789"/>
      <c r="R1163" s="760">
        <f>IF(地区標準卸価格!R1163="","",IF(ISNUMBER(地区標準卸価格!R1163),IF(入力!$C$17=1,ROUNDDOWN(地区標準卸価格!R1163*ユーザ別掛け率!R1163%,-入力!$C$16),IF(入力!$C$17=2,ROUNDUP(地区標準卸価格!R1163*ユーザ別掛け率!R1163%,-入力!$C$16),IF(入力!$C$17=3,ROUND(地区標準卸価格!R1163*ユーザ別掛け率!R1163%,-入力!$C$16),""))),地区標準卸価格!R1163))</f>
        <v>31800</v>
      </c>
      <c r="S1163" s="761" t="str">
        <f>IF(地区標準卸価格!S1163="","",IF(ISNUMBER(地区標準卸価格!S1163),IF(入力!$C$17=1,ROUNDDOWN(地区標準卸価格!S1163*ユーザ別掛け率!S1163%,-入力!$C$16),IF(入力!$C$17=2,ROUNDUP(地区標準卸価格!S1163*ユーザ別掛け率!S1163%,-入力!$C$16),IF(入力!$C$17=3,ROUND(地区標準卸価格!S1163*ユーザ別掛け率!S1163%,-入力!$C$16),""))),地区標準卸価格!S1163))</f>
        <v/>
      </c>
      <c r="T1163" s="761" t="str">
        <f>IF(地区標準卸価格!T1163="","",IF(ISNUMBER(地区標準卸価格!T1163),IF(入力!$C$17=1,ROUNDDOWN(地区標準卸価格!T1163*ユーザ別掛け率!T1163%,-入力!$C$16),IF(入力!$C$17=2,ROUNDUP(地区標準卸価格!T1163*ユーザ別掛け率!T1163%,-入力!$C$16),IF(入力!$C$17=3,ROUND(地区標準卸価格!T1163*ユーザ別掛け率!T1163%,-入力!$C$16),""))),地区標準卸価格!T1163))</f>
        <v/>
      </c>
      <c r="U1163" s="762" t="str">
        <f>IF(地区標準卸価格!U1163="","",IF(ISNUMBER(地区標準卸価格!U1163),IF(入力!$C$17=1,ROUNDDOWN(地区標準卸価格!U1163*ユーザ別掛け率!U1163%,-入力!$C$16),IF(入力!$C$17=2,ROUNDUP(地区標準卸価格!U1163*ユーザ別掛け率!U1163%,-入力!$C$16),IF(入力!$C$17=3,ROUND(地区標準卸価格!U1163*ユーザ別掛け率!U1163%,-入力!$C$16),""))),地区標準卸価格!U1163))</f>
        <v/>
      </c>
      <c r="V1163" s="83"/>
      <c r="X1163" s="4"/>
    </row>
    <row r="1164" spans="2:24" ht="20.25" customHeight="1">
      <c r="B1164" s="830"/>
      <c r="C1164" s="831"/>
      <c r="D1164" s="831"/>
      <c r="E1164" s="831"/>
      <c r="F1164" s="831"/>
      <c r="G1164" s="832"/>
      <c r="H1164" s="757" t="s">
        <v>829</v>
      </c>
      <c r="I1164" s="758"/>
      <c r="J1164" s="758"/>
      <c r="K1164" s="758"/>
      <c r="L1164" s="759"/>
      <c r="M1164" s="716"/>
      <c r="N1164" s="717"/>
      <c r="O1164" s="717"/>
      <c r="P1164" s="717"/>
      <c r="Q1164" s="718"/>
      <c r="R1164" s="760">
        <f>IF(地区標準卸価格!R1164="","",IF(ISNUMBER(地区標準卸価格!R1164),IF(入力!$C$17=1,ROUNDDOWN(地区標準卸価格!R1164*ユーザ別掛け率!R1164%,-入力!$C$16),IF(入力!$C$17=2,ROUNDUP(地区標準卸価格!R1164*ユーザ別掛け率!R1164%,-入力!$C$16),IF(入力!$C$17=3,ROUND(地区標準卸価格!R1164*ユーザ別掛け率!R1164%,-入力!$C$16),""))),地区標準卸価格!R1164))</f>
        <v>31600</v>
      </c>
      <c r="S1164" s="761" t="str">
        <f>IF(地区標準卸価格!S1164="","",IF(ISNUMBER(地区標準卸価格!S1164),IF(入力!$C$17=1,ROUNDDOWN(地区標準卸価格!S1164*ユーザ別掛け率!S1164%,-入力!$C$16),IF(入力!$C$17=2,ROUNDUP(地区標準卸価格!S1164*ユーザ別掛け率!S1164%,-入力!$C$16),IF(入力!$C$17=3,ROUND(地区標準卸価格!S1164*ユーザ別掛け率!S1164%,-入力!$C$16),""))),地区標準卸価格!S1164))</f>
        <v/>
      </c>
      <c r="T1164" s="761" t="str">
        <f>IF(地区標準卸価格!T1164="","",IF(ISNUMBER(地区標準卸価格!T1164),IF(入力!$C$17=1,ROUNDDOWN(地区標準卸価格!T1164*ユーザ別掛け率!T1164%,-入力!$C$16),IF(入力!$C$17=2,ROUNDUP(地区標準卸価格!T1164*ユーザ別掛け率!T1164%,-入力!$C$16),IF(入力!$C$17=3,ROUND(地区標準卸価格!T1164*ユーザ別掛け率!T1164%,-入力!$C$16),""))),地区標準卸価格!T1164))</f>
        <v/>
      </c>
      <c r="U1164" s="762" t="str">
        <f>IF(地区標準卸価格!U1164="","",IF(ISNUMBER(地区標準卸価格!U1164),IF(入力!$C$17=1,ROUNDDOWN(地区標準卸価格!U1164*ユーザ別掛け率!U1164%,-入力!$C$16),IF(入力!$C$17=2,ROUNDUP(地区標準卸価格!U1164*ユーザ別掛け率!U1164%,-入力!$C$16),IF(入力!$C$17=3,ROUND(地区標準卸価格!U1164*ユーザ別掛け率!U1164%,-入力!$C$16),""))),地区標準卸価格!U1164))</f>
        <v/>
      </c>
      <c r="V1164" s="83"/>
      <c r="X1164" s="4"/>
    </row>
    <row r="1165" spans="2:24" ht="20.25" customHeight="1">
      <c r="B1165" s="830"/>
      <c r="C1165" s="831"/>
      <c r="D1165" s="831"/>
      <c r="E1165" s="831"/>
      <c r="F1165" s="831"/>
      <c r="G1165" s="832"/>
      <c r="H1165" s="757" t="s">
        <v>528</v>
      </c>
      <c r="I1165" s="758"/>
      <c r="J1165" s="758"/>
      <c r="K1165" s="758"/>
      <c r="L1165" s="759"/>
      <c r="M1165" s="787" t="s">
        <v>79</v>
      </c>
      <c r="N1165" s="788"/>
      <c r="O1165" s="788"/>
      <c r="P1165" s="788"/>
      <c r="Q1165" s="789"/>
      <c r="R1165" s="760">
        <f>IF(地区標準卸価格!R1165="","",IF(ISNUMBER(地区標準卸価格!R1165),IF(入力!$C$17=1,ROUNDDOWN(地区標準卸価格!R1165*ユーザ別掛け率!R1165%,-入力!$C$16),IF(入力!$C$17=2,ROUNDUP(地区標準卸価格!R1165*ユーザ別掛け率!R1165%,-入力!$C$16),IF(入力!$C$17=3,ROUND(地区標準卸価格!R1165*ユーザ別掛け率!R1165%,-入力!$C$16),""))),地区標準卸価格!R1165))</f>
        <v>25100</v>
      </c>
      <c r="S1165" s="761" t="str">
        <f>IF(地区標準卸価格!S1165="","",IF(ISNUMBER(地区標準卸価格!S1165),IF(入力!$C$17=1,ROUNDDOWN(地区標準卸価格!S1165*ユーザ別掛け率!S1165%,-入力!$C$16),IF(入力!$C$17=2,ROUNDUP(地区標準卸価格!S1165*ユーザ別掛け率!S1165%,-入力!$C$16),IF(入力!$C$17=3,ROUND(地区標準卸価格!S1165*ユーザ別掛け率!S1165%,-入力!$C$16),""))),地区標準卸価格!S1165))</f>
        <v/>
      </c>
      <c r="T1165" s="761" t="str">
        <f>IF(地区標準卸価格!T1165="","",IF(ISNUMBER(地区標準卸価格!T1165),IF(入力!$C$17=1,ROUNDDOWN(地区標準卸価格!T1165*ユーザ別掛け率!T1165%,-入力!$C$16),IF(入力!$C$17=2,ROUNDUP(地区標準卸価格!T1165*ユーザ別掛け率!T1165%,-入力!$C$16),IF(入力!$C$17=3,ROUND(地区標準卸価格!T1165*ユーザ別掛け率!T1165%,-入力!$C$16),""))),地区標準卸価格!T1165))</f>
        <v/>
      </c>
      <c r="U1165" s="762" t="str">
        <f>IF(地区標準卸価格!U1165="","",IF(ISNUMBER(地区標準卸価格!U1165),IF(入力!$C$17=1,ROUNDDOWN(地区標準卸価格!U1165*ユーザ別掛け率!U1165%,-入力!$C$16),IF(入力!$C$17=2,ROUNDUP(地区標準卸価格!U1165*ユーザ別掛け率!U1165%,-入力!$C$16),IF(入力!$C$17=3,ROUND(地区標準卸価格!U1165*ユーザ別掛け率!U1165%,-入力!$C$16),""))),地区標準卸価格!U1165))</f>
        <v/>
      </c>
      <c r="V1165" s="83"/>
      <c r="X1165" s="4"/>
    </row>
    <row r="1166" spans="2:24" ht="20.25" customHeight="1">
      <c r="B1166" s="830"/>
      <c r="C1166" s="831"/>
      <c r="D1166" s="831"/>
      <c r="E1166" s="831"/>
      <c r="F1166" s="831"/>
      <c r="G1166" s="832"/>
      <c r="H1166" s="757" t="s">
        <v>1376</v>
      </c>
      <c r="I1166" s="758"/>
      <c r="J1166" s="758"/>
      <c r="K1166" s="758"/>
      <c r="L1166" s="759"/>
      <c r="M1166" s="716"/>
      <c r="N1166" s="717"/>
      <c r="O1166" s="717"/>
      <c r="P1166" s="717"/>
      <c r="Q1166" s="718"/>
      <c r="R1166" s="760">
        <f>IF(地区標準卸価格!R1166="","",IF(ISNUMBER(地区標準卸価格!R1166),IF(入力!$C$17=1,ROUNDDOWN(地区標準卸価格!R1166*ユーザ別掛け率!R1166%,-入力!$C$16),IF(入力!$C$17=2,ROUNDUP(地区標準卸価格!R1166*ユーザ別掛け率!R1166%,-入力!$C$16),IF(入力!$C$17=3,ROUND(地区標準卸価格!R1166*ユーザ別掛け率!R1166%,-入力!$C$16),""))),地区標準卸価格!R1166))</f>
        <v>25100</v>
      </c>
      <c r="S1166" s="761" t="str">
        <f>IF(地区標準卸価格!S1166="","",IF(ISNUMBER(地区標準卸価格!S1166),IF(入力!$C$17=1,ROUNDDOWN(地区標準卸価格!S1166*ユーザ別掛け率!S1166%,-入力!$C$16),IF(入力!$C$17=2,ROUNDUP(地区標準卸価格!S1166*ユーザ別掛け率!S1166%,-入力!$C$16),IF(入力!$C$17=3,ROUND(地区標準卸価格!S1166*ユーザ別掛け率!S1166%,-入力!$C$16),""))),地区標準卸価格!S1166))</f>
        <v/>
      </c>
      <c r="T1166" s="761" t="str">
        <f>IF(地区標準卸価格!T1166="","",IF(ISNUMBER(地区標準卸価格!T1166),IF(入力!$C$17=1,ROUNDDOWN(地区標準卸価格!T1166*ユーザ別掛け率!T1166%,-入力!$C$16),IF(入力!$C$17=2,ROUNDUP(地区標準卸価格!T1166*ユーザ別掛け率!T1166%,-入力!$C$16),IF(入力!$C$17=3,ROUND(地区標準卸価格!T1166*ユーザ別掛け率!T1166%,-入力!$C$16),""))),地区標準卸価格!T1166))</f>
        <v/>
      </c>
      <c r="U1166" s="762" t="str">
        <f>IF(地区標準卸価格!U1166="","",IF(ISNUMBER(地区標準卸価格!U1166),IF(入力!$C$17=1,ROUNDDOWN(地区標準卸価格!U1166*ユーザ別掛け率!U1166%,-入力!$C$16),IF(入力!$C$17=2,ROUNDUP(地区標準卸価格!U1166*ユーザ別掛け率!U1166%,-入力!$C$16),IF(入力!$C$17=3,ROUND(地区標準卸価格!U1166*ユーザ別掛け率!U1166%,-入力!$C$16),""))),地区標準卸価格!U1166))</f>
        <v/>
      </c>
      <c r="V1166" s="83"/>
      <c r="X1166" s="4"/>
    </row>
    <row r="1167" spans="2:24" ht="20.25" customHeight="1">
      <c r="B1167" s="806"/>
      <c r="C1167" s="807"/>
      <c r="D1167" s="807"/>
      <c r="E1167" s="807"/>
      <c r="F1167" s="807"/>
      <c r="G1167" s="808"/>
      <c r="H1167" s="305" t="s">
        <v>527</v>
      </c>
      <c r="I1167" s="306"/>
      <c r="J1167" s="306"/>
      <c r="K1167" s="306"/>
      <c r="L1167" s="307"/>
      <c r="M1167" s="246" t="s">
        <v>683</v>
      </c>
      <c r="N1167" s="306"/>
      <c r="O1167" s="306"/>
      <c r="P1167" s="306"/>
      <c r="Q1167" s="307"/>
      <c r="R1167" s="769">
        <f>IF(地区標準卸価格!R1167="","",IF(ISNUMBER(地区標準卸価格!R1167),IF(入力!$C$17=1,ROUNDDOWN(地区標準卸価格!R1167*ユーザ別掛け率!R1167%,-入力!$C$16),IF(入力!$C$17=2,ROUNDUP(地区標準卸価格!R1167*ユーザ別掛け率!R1167%,-入力!$C$16),IF(入力!$C$17=3,ROUND(地区標準卸価格!R1167*ユーザ別掛け率!R1167%,-入力!$C$16),""))),地区標準卸価格!R1167))</f>
        <v>24600</v>
      </c>
      <c r="S1167" s="770" t="str">
        <f>IF(地区標準卸価格!S1167="","",IF(ISNUMBER(地区標準卸価格!S1167),IF(入力!$C$17=1,ROUNDDOWN(地区標準卸価格!S1167*ユーザ別掛け率!S1167%,-入力!$C$16),IF(入力!$C$17=2,ROUNDUP(地区標準卸価格!S1167*ユーザ別掛け率!S1167%,-入力!$C$16),IF(入力!$C$17=3,ROUND(地区標準卸価格!S1167*ユーザ別掛け率!S1167%,-入力!$C$16),""))),地区標準卸価格!S1167))</f>
        <v/>
      </c>
      <c r="T1167" s="770" t="str">
        <f>IF(地区標準卸価格!T1167="","",IF(ISNUMBER(地区標準卸価格!T1167),IF(入力!$C$17=1,ROUNDDOWN(地区標準卸価格!T1167*ユーザ別掛け率!T1167%,-入力!$C$16),IF(入力!$C$17=2,ROUNDUP(地区標準卸価格!T1167*ユーザ別掛け率!T1167%,-入力!$C$16),IF(入力!$C$17=3,ROUND(地区標準卸価格!T1167*ユーザ別掛け率!T1167%,-入力!$C$16),""))),地区標準卸価格!T1167))</f>
        <v/>
      </c>
      <c r="U1167" s="771" t="str">
        <f>IF(地区標準卸価格!U1167="","",IF(ISNUMBER(地区標準卸価格!U1167),IF(入力!$C$17=1,ROUNDDOWN(地区標準卸価格!U1167*ユーザ別掛け率!U1167%,-入力!$C$16),IF(入力!$C$17=2,ROUNDUP(地区標準卸価格!U1167*ユーザ別掛け率!U1167%,-入力!$C$16),IF(入力!$C$17=3,ROUND(地区標準卸価格!U1167*ユーザ別掛け率!U1167%,-入力!$C$16),""))),地区標準卸価格!U1167))</f>
        <v/>
      </c>
      <c r="V1167" s="83"/>
      <c r="X1167" s="4"/>
    </row>
    <row r="1168" spans="2:24" ht="20.25" customHeight="1">
      <c r="B1168" s="842" t="s">
        <v>990</v>
      </c>
      <c r="C1168" s="843"/>
      <c r="D1168" s="843"/>
      <c r="E1168" s="843"/>
      <c r="F1168" s="843"/>
      <c r="G1168" s="844"/>
      <c r="H1168" s="716" t="s">
        <v>684</v>
      </c>
      <c r="I1168" s="717"/>
      <c r="J1168" s="717"/>
      <c r="K1168" s="717"/>
      <c r="L1168" s="718"/>
      <c r="M1168" s="842" t="s">
        <v>718</v>
      </c>
      <c r="N1168" s="843"/>
      <c r="O1168" s="843"/>
      <c r="P1168" s="843"/>
      <c r="Q1168" s="844"/>
      <c r="R1168" s="719" t="str">
        <f>IF(地区標準卸価格!R1168="","",IF(ISNUMBER(地区標準卸価格!R1168),IF(入力!$C$17=1,ROUNDDOWN(地区標準卸価格!R1168*ユーザ別掛け率!R1168%,-入力!$C$16),IF(入力!$C$17=2,ROUNDUP(地区標準卸価格!R1168*ユーザ別掛け率!R1168%,-入力!$C$16),IF(入力!$C$17=3,ROUND(地区標準卸価格!R1168*ユーザ別掛け率!R1168%,-入力!$C$16),""))),地区標準卸価格!R1168))</f>
        <v>卸価格設定なし</v>
      </c>
      <c r="S1168" s="720" t="str">
        <f>IF(地区標準卸価格!S1168="","",IF(ISNUMBER(地区標準卸価格!S1168),IF(入力!$C$17=1,ROUNDDOWN(地区標準卸価格!S1168*ユーザ別掛け率!S1168%,-入力!$C$16),IF(入力!$C$17=2,ROUNDUP(地区標準卸価格!S1168*ユーザ別掛け率!S1168%,-入力!$C$16),IF(入力!$C$17=3,ROUND(地区標準卸価格!S1168*ユーザ別掛け率!S1168%,-入力!$C$16),""))),地区標準卸価格!S1168))</f>
        <v/>
      </c>
      <c r="T1168" s="720" t="str">
        <f>IF(地区標準卸価格!T1168="","",IF(ISNUMBER(地区標準卸価格!T1168),IF(入力!$C$17=1,ROUNDDOWN(地区標準卸価格!T1168*ユーザ別掛け率!T1168%,-入力!$C$16),IF(入力!$C$17=2,ROUNDUP(地区標準卸価格!T1168*ユーザ別掛け率!T1168%,-入力!$C$16),IF(入力!$C$17=3,ROUND(地区標準卸価格!T1168*ユーザ別掛け率!T1168%,-入力!$C$16),""))),地区標準卸価格!T1168))</f>
        <v/>
      </c>
      <c r="U1168" s="721" t="str">
        <f>IF(地区標準卸価格!U1168="","",IF(ISNUMBER(地区標準卸価格!U1168),IF(入力!$C$17=1,ROUNDDOWN(地区標準卸価格!U1168*ユーザ別掛け率!U1168%,-入力!$C$16),IF(入力!$C$17=2,ROUNDUP(地区標準卸価格!U1168*ユーザ別掛け率!U1168%,-入力!$C$16),IF(入力!$C$17=3,ROUND(地区標準卸価格!U1168*ユーザ別掛け率!U1168%,-入力!$C$16),""))),地区標準卸価格!U1168))</f>
        <v/>
      </c>
      <c r="V1168" s="83"/>
      <c r="X1168" s="4"/>
    </row>
    <row r="1169" spans="2:24" ht="20.25" customHeight="1">
      <c r="B1169" s="830"/>
      <c r="C1169" s="831"/>
      <c r="D1169" s="831"/>
      <c r="E1169" s="831"/>
      <c r="F1169" s="831"/>
      <c r="G1169" s="832"/>
      <c r="H1169" s="757" t="s">
        <v>1065</v>
      </c>
      <c r="I1169" s="758"/>
      <c r="J1169" s="758"/>
      <c r="K1169" s="758"/>
      <c r="L1169" s="759"/>
      <c r="M1169" s="716"/>
      <c r="N1169" s="717"/>
      <c r="O1169" s="717"/>
      <c r="P1169" s="717"/>
      <c r="Q1169" s="718"/>
      <c r="R1169" s="760" t="str">
        <f>IF(地区標準卸価格!R1169="","",IF(ISNUMBER(地区標準卸価格!R1169),IF(入力!$C$17=1,ROUNDDOWN(地区標準卸価格!R1169*ユーザ別掛け率!R1169%,-入力!$C$16),IF(入力!$C$17=2,ROUNDUP(地区標準卸価格!R1169*ユーザ別掛け率!R1169%,-入力!$C$16),IF(入力!$C$17=3,ROUND(地区標準卸価格!R1169*ユーザ別掛け率!R1169%,-入力!$C$16),""))),地区標準卸価格!R1169))</f>
        <v>卸価格設定なし</v>
      </c>
      <c r="S1169" s="761" t="str">
        <f>IF(地区標準卸価格!S1169="","",IF(ISNUMBER(地区標準卸価格!S1169),IF(入力!$C$17=1,ROUNDDOWN(地区標準卸価格!S1169*ユーザ別掛け率!S1169%,-入力!$C$16),IF(入力!$C$17=2,ROUNDUP(地区標準卸価格!S1169*ユーザ別掛け率!S1169%,-入力!$C$16),IF(入力!$C$17=3,ROUND(地区標準卸価格!S1169*ユーザ別掛け率!S1169%,-入力!$C$16),""))),地区標準卸価格!S1169))</f>
        <v/>
      </c>
      <c r="T1169" s="761" t="str">
        <f>IF(地区標準卸価格!T1169="","",IF(ISNUMBER(地区標準卸価格!T1169),IF(入力!$C$17=1,ROUNDDOWN(地区標準卸価格!T1169*ユーザ別掛け率!T1169%,-入力!$C$16),IF(入力!$C$17=2,ROUNDUP(地区標準卸価格!T1169*ユーザ別掛け率!T1169%,-入力!$C$16),IF(入力!$C$17=3,ROUND(地区標準卸価格!T1169*ユーザ別掛け率!T1169%,-入力!$C$16),""))),地区標準卸価格!T1169))</f>
        <v/>
      </c>
      <c r="U1169" s="762" t="str">
        <f>IF(地区標準卸価格!U1169="","",IF(ISNUMBER(地区標準卸価格!U1169),IF(入力!$C$17=1,ROUNDDOWN(地区標準卸価格!U1169*ユーザ別掛け率!U1169%,-入力!$C$16),IF(入力!$C$17=2,ROUNDUP(地区標準卸価格!U1169*ユーザ別掛け率!U1169%,-入力!$C$16),IF(入力!$C$17=3,ROUND(地区標準卸価格!U1169*ユーザ別掛け率!U1169%,-入力!$C$16),""))),地区標準卸価格!U1169))</f>
        <v/>
      </c>
      <c r="V1169" s="83"/>
      <c r="X1169" s="4"/>
    </row>
    <row r="1170" spans="2:24" ht="20.25" customHeight="1">
      <c r="B1170" s="830"/>
      <c r="C1170" s="831"/>
      <c r="D1170" s="831"/>
      <c r="E1170" s="831"/>
      <c r="F1170" s="831"/>
      <c r="G1170" s="832"/>
      <c r="H1170" s="757" t="s">
        <v>684</v>
      </c>
      <c r="I1170" s="758"/>
      <c r="J1170" s="758"/>
      <c r="K1170" s="758"/>
      <c r="L1170" s="759"/>
      <c r="M1170" s="757" t="s">
        <v>717</v>
      </c>
      <c r="N1170" s="758"/>
      <c r="O1170" s="758"/>
      <c r="P1170" s="758"/>
      <c r="Q1170" s="759"/>
      <c r="R1170" s="760" t="str">
        <f>IF(地区標準卸価格!R1170="","",IF(ISNUMBER(地区標準卸価格!R1170),IF(入力!$C$17=1,ROUNDDOWN(地区標準卸価格!R1170*ユーザ別掛け率!R1170%,-入力!$C$16),IF(入力!$C$17=2,ROUNDUP(地区標準卸価格!R1170*ユーザ別掛け率!R1170%,-入力!$C$16),IF(入力!$C$17=3,ROUND(地区標準卸価格!R1170*ユーザ別掛け率!R1170%,-入力!$C$16),""))),地区標準卸価格!R1170))</f>
        <v>卸価格設定なし</v>
      </c>
      <c r="S1170" s="761" t="str">
        <f>IF(地区標準卸価格!S1170="","",IF(ISNUMBER(地区標準卸価格!S1170),IF(入力!$C$17=1,ROUNDDOWN(地区標準卸価格!S1170*ユーザ別掛け率!S1170%,-入力!$C$16),IF(入力!$C$17=2,ROUNDUP(地区標準卸価格!S1170*ユーザ別掛け率!S1170%,-入力!$C$16),IF(入力!$C$17=3,ROUND(地区標準卸価格!S1170*ユーザ別掛け率!S1170%,-入力!$C$16),""))),地区標準卸価格!S1170))</f>
        <v/>
      </c>
      <c r="T1170" s="761" t="str">
        <f>IF(地区標準卸価格!T1170="","",IF(ISNUMBER(地区標準卸価格!T1170),IF(入力!$C$17=1,ROUNDDOWN(地区標準卸価格!T1170*ユーザ別掛け率!T1170%,-入力!$C$16),IF(入力!$C$17=2,ROUNDUP(地区標準卸価格!T1170*ユーザ別掛け率!T1170%,-入力!$C$16),IF(入力!$C$17=3,ROUND(地区標準卸価格!T1170*ユーザ別掛け率!T1170%,-入力!$C$16),""))),地区標準卸価格!T1170))</f>
        <v/>
      </c>
      <c r="U1170" s="762" t="str">
        <f>IF(地区標準卸価格!U1170="","",IF(ISNUMBER(地区標準卸価格!U1170),IF(入力!$C$17=1,ROUNDDOWN(地区標準卸価格!U1170*ユーザ別掛け率!U1170%,-入力!$C$16),IF(入力!$C$17=2,ROUNDUP(地区標準卸価格!U1170*ユーザ別掛け率!U1170%,-入力!$C$16),IF(入力!$C$17=3,ROUND(地区標準卸価格!U1170*ユーザ別掛け率!U1170%,-入力!$C$16),""))),地区標準卸価格!U1170))</f>
        <v/>
      </c>
      <c r="V1170" s="83"/>
      <c r="X1170" s="4"/>
    </row>
    <row r="1171" spans="2:24" ht="20.25" customHeight="1">
      <c r="B1171" s="830"/>
      <c r="C1171" s="831"/>
      <c r="D1171" s="831"/>
      <c r="E1171" s="831"/>
      <c r="F1171" s="831"/>
      <c r="G1171" s="832"/>
      <c r="H1171" s="757" t="s">
        <v>684</v>
      </c>
      <c r="I1171" s="758"/>
      <c r="J1171" s="758"/>
      <c r="K1171" s="758"/>
      <c r="L1171" s="759"/>
      <c r="M1171" s="787" t="s">
        <v>964</v>
      </c>
      <c r="N1171" s="788"/>
      <c r="O1171" s="788"/>
      <c r="P1171" s="788"/>
      <c r="Q1171" s="789"/>
      <c r="R1171" s="760" t="str">
        <f>IF(地区標準卸価格!R1171="","",IF(ISNUMBER(地区標準卸価格!R1171),IF(入力!$C$17=1,ROUNDDOWN(地区標準卸価格!R1171*ユーザ別掛け率!R1171%,-入力!$C$16),IF(入力!$C$17=2,ROUNDUP(地区標準卸価格!R1171*ユーザ別掛け率!R1171%,-入力!$C$16),IF(入力!$C$17=3,ROUND(地区標準卸価格!R1171*ユーザ別掛け率!R1171%,-入力!$C$16),""))),地区標準卸価格!R1171))</f>
        <v>卸価格設定なし</v>
      </c>
      <c r="S1171" s="761" t="str">
        <f>IF(地区標準卸価格!S1171="","",IF(ISNUMBER(地区標準卸価格!S1171),IF(入力!$C$17=1,ROUNDDOWN(地区標準卸価格!S1171*ユーザ別掛け率!S1171%,-入力!$C$16),IF(入力!$C$17=2,ROUNDUP(地区標準卸価格!S1171*ユーザ別掛け率!S1171%,-入力!$C$16),IF(入力!$C$17=3,ROUND(地区標準卸価格!S1171*ユーザ別掛け率!S1171%,-入力!$C$16),""))),地区標準卸価格!S1171))</f>
        <v/>
      </c>
      <c r="T1171" s="761" t="str">
        <f>IF(地区標準卸価格!T1171="","",IF(ISNUMBER(地区標準卸価格!T1171),IF(入力!$C$17=1,ROUNDDOWN(地区標準卸価格!T1171*ユーザ別掛け率!T1171%,-入力!$C$16),IF(入力!$C$17=2,ROUNDUP(地区標準卸価格!T1171*ユーザ別掛け率!T1171%,-入力!$C$16),IF(入力!$C$17=3,ROUND(地区標準卸価格!T1171*ユーザ別掛け率!T1171%,-入力!$C$16),""))),地区標準卸価格!T1171))</f>
        <v/>
      </c>
      <c r="U1171" s="762" t="str">
        <f>IF(地区標準卸価格!U1171="","",IF(ISNUMBER(地区標準卸価格!U1171),IF(入力!$C$17=1,ROUNDDOWN(地区標準卸価格!U1171*ユーザ別掛け率!U1171%,-入力!$C$16),IF(入力!$C$17=2,ROUNDUP(地区標準卸価格!U1171*ユーザ別掛け率!U1171%,-入力!$C$16),IF(入力!$C$17=3,ROUND(地区標準卸価格!U1171*ユーザ別掛け率!U1171%,-入力!$C$16),""))),地区標準卸価格!U1171))</f>
        <v/>
      </c>
      <c r="V1171" s="83"/>
      <c r="X1171" s="4"/>
    </row>
    <row r="1172" spans="2:24" ht="20.25" customHeight="1">
      <c r="B1172" s="830"/>
      <c r="C1172" s="831"/>
      <c r="D1172" s="831"/>
      <c r="E1172" s="831"/>
      <c r="F1172" s="831"/>
      <c r="G1172" s="832"/>
      <c r="H1172" s="757" t="s">
        <v>1065</v>
      </c>
      <c r="I1172" s="758"/>
      <c r="J1172" s="758"/>
      <c r="K1172" s="758"/>
      <c r="L1172" s="759"/>
      <c r="M1172" s="716"/>
      <c r="N1172" s="717"/>
      <c r="O1172" s="717"/>
      <c r="P1172" s="717"/>
      <c r="Q1172" s="718"/>
      <c r="R1172" s="760" t="str">
        <f>IF(地区標準卸価格!R1172="","",IF(ISNUMBER(地区標準卸価格!R1172),IF(入力!$C$17=1,ROUNDDOWN(地区標準卸価格!R1172*ユーザ別掛け率!R1172%,-入力!$C$16),IF(入力!$C$17=2,ROUNDUP(地区標準卸価格!R1172*ユーザ別掛け率!R1172%,-入力!$C$16),IF(入力!$C$17=3,ROUND(地区標準卸価格!R1172*ユーザ別掛け率!R1172%,-入力!$C$16),""))),地区標準卸価格!R1172))</f>
        <v>卸価格設定なし</v>
      </c>
      <c r="S1172" s="761" t="str">
        <f>IF(地区標準卸価格!S1172="","",IF(ISNUMBER(地区標準卸価格!S1172),IF(入力!$C$17=1,ROUNDDOWN(地区標準卸価格!S1172*ユーザ別掛け率!S1172%,-入力!$C$16),IF(入力!$C$17=2,ROUNDUP(地区標準卸価格!S1172*ユーザ別掛け率!S1172%,-入力!$C$16),IF(入力!$C$17=3,ROUND(地区標準卸価格!S1172*ユーザ別掛け率!S1172%,-入力!$C$16),""))),地区標準卸価格!S1172))</f>
        <v/>
      </c>
      <c r="T1172" s="761" t="str">
        <f>IF(地区標準卸価格!T1172="","",IF(ISNUMBER(地区標準卸価格!T1172),IF(入力!$C$17=1,ROUNDDOWN(地区標準卸価格!T1172*ユーザ別掛け率!T1172%,-入力!$C$16),IF(入力!$C$17=2,ROUNDUP(地区標準卸価格!T1172*ユーザ別掛け率!T1172%,-入力!$C$16),IF(入力!$C$17=3,ROUND(地区標準卸価格!T1172*ユーザ別掛け率!T1172%,-入力!$C$16),""))),地区標準卸価格!T1172))</f>
        <v/>
      </c>
      <c r="U1172" s="762" t="str">
        <f>IF(地区標準卸価格!U1172="","",IF(ISNUMBER(地区標準卸価格!U1172),IF(入力!$C$17=1,ROUNDDOWN(地区標準卸価格!U1172*ユーザ別掛け率!U1172%,-入力!$C$16),IF(入力!$C$17=2,ROUNDUP(地区標準卸価格!U1172*ユーザ別掛け率!U1172%,-入力!$C$16),IF(入力!$C$17=3,ROUND(地区標準卸価格!U1172*ユーザ別掛け率!U1172%,-入力!$C$16),""))),地区標準卸価格!U1172))</f>
        <v/>
      </c>
      <c r="V1172" s="83"/>
      <c r="X1172" s="4"/>
    </row>
    <row r="1173" spans="2:24" ht="20.25" customHeight="1">
      <c r="B1173" s="830"/>
      <c r="C1173" s="831"/>
      <c r="D1173" s="831"/>
      <c r="E1173" s="831"/>
      <c r="F1173" s="831"/>
      <c r="G1173" s="832"/>
      <c r="H1173" s="757" t="s">
        <v>1066</v>
      </c>
      <c r="I1173" s="758"/>
      <c r="J1173" s="758"/>
      <c r="K1173" s="758"/>
      <c r="L1173" s="759"/>
      <c r="M1173" s="757" t="s">
        <v>689</v>
      </c>
      <c r="N1173" s="758"/>
      <c r="O1173" s="758"/>
      <c r="P1173" s="758"/>
      <c r="Q1173" s="759"/>
      <c r="R1173" s="760" t="str">
        <f>IF(地区標準卸価格!R1173="","",IF(ISNUMBER(地区標準卸価格!R1173),IF(入力!$C$17=1,ROUNDDOWN(地区標準卸価格!R1173*ユーザ別掛け率!R1173%,-入力!$C$16),IF(入力!$C$17=2,ROUNDUP(地区標準卸価格!R1173*ユーザ別掛け率!R1173%,-入力!$C$16),IF(入力!$C$17=3,ROUND(地区標準卸価格!R1173*ユーザ別掛け率!R1173%,-入力!$C$16),""))),地区標準卸価格!R1173))</f>
        <v>卸価格設定なし</v>
      </c>
      <c r="S1173" s="761" t="str">
        <f>IF(地区標準卸価格!S1173="","",IF(ISNUMBER(地区標準卸価格!S1173),IF(入力!$C$17=1,ROUNDDOWN(地区標準卸価格!S1173*ユーザ別掛け率!S1173%,-入力!$C$16),IF(入力!$C$17=2,ROUNDUP(地区標準卸価格!S1173*ユーザ別掛け率!S1173%,-入力!$C$16),IF(入力!$C$17=3,ROUND(地区標準卸価格!S1173*ユーザ別掛け率!S1173%,-入力!$C$16),""))),地区標準卸価格!S1173))</f>
        <v/>
      </c>
      <c r="T1173" s="761" t="str">
        <f>IF(地区標準卸価格!T1173="","",IF(ISNUMBER(地区標準卸価格!T1173),IF(入力!$C$17=1,ROUNDDOWN(地区標準卸価格!T1173*ユーザ別掛け率!T1173%,-入力!$C$16),IF(入力!$C$17=2,ROUNDUP(地区標準卸価格!T1173*ユーザ別掛け率!T1173%,-入力!$C$16),IF(入力!$C$17=3,ROUND(地区標準卸価格!T1173*ユーザ別掛け率!T1173%,-入力!$C$16),""))),地区標準卸価格!T1173))</f>
        <v/>
      </c>
      <c r="U1173" s="762" t="str">
        <f>IF(地区標準卸価格!U1173="","",IF(ISNUMBER(地区標準卸価格!U1173),IF(入力!$C$17=1,ROUNDDOWN(地区標準卸価格!U1173*ユーザ別掛け率!U1173%,-入力!$C$16),IF(入力!$C$17=2,ROUNDUP(地区標準卸価格!U1173*ユーザ別掛け率!U1173%,-入力!$C$16),IF(入力!$C$17=3,ROUND(地区標準卸価格!U1173*ユーザ別掛け率!U1173%,-入力!$C$16),""))),地区標準卸価格!U1173))</f>
        <v/>
      </c>
      <c r="V1173" s="83"/>
      <c r="X1173" s="4"/>
    </row>
    <row r="1174" spans="2:24" ht="20.25" customHeight="1">
      <c r="B1174" s="806"/>
      <c r="C1174" s="807"/>
      <c r="D1174" s="807"/>
      <c r="E1174" s="807"/>
      <c r="F1174" s="807"/>
      <c r="G1174" s="808"/>
      <c r="H1174" s="766" t="s">
        <v>1386</v>
      </c>
      <c r="I1174" s="767"/>
      <c r="J1174" s="767"/>
      <c r="K1174" s="767"/>
      <c r="L1174" s="768"/>
      <c r="M1174" s="766" t="s">
        <v>406</v>
      </c>
      <c r="N1174" s="767"/>
      <c r="O1174" s="767"/>
      <c r="P1174" s="767"/>
      <c r="Q1174" s="768"/>
      <c r="R1174" s="769" t="str">
        <f>IF(地区標準卸価格!R1174="","",IF(ISNUMBER(地区標準卸価格!R1174),IF(入力!$C$17=1,ROUNDDOWN(地区標準卸価格!R1174*ユーザ別掛け率!R1174%,-入力!$C$16),IF(入力!$C$17=2,ROUNDUP(地区標準卸価格!R1174*ユーザ別掛け率!R1174%,-入力!$C$16),IF(入力!$C$17=3,ROUND(地区標準卸価格!R1174*ユーザ別掛け率!R1174%,-入力!$C$16),""))),地区標準卸価格!R1174))</f>
        <v>卸価格設定なし</v>
      </c>
      <c r="S1174" s="770" t="str">
        <f>IF(地区標準卸価格!S1174="","",IF(ISNUMBER(地区標準卸価格!S1174),IF(入力!$C$17=1,ROUNDDOWN(地区標準卸価格!S1174*ユーザ別掛け率!S1174%,-入力!$C$16),IF(入力!$C$17=2,ROUNDUP(地区標準卸価格!S1174*ユーザ別掛け率!S1174%,-入力!$C$16),IF(入力!$C$17=3,ROUND(地区標準卸価格!S1174*ユーザ別掛け率!S1174%,-入力!$C$16),""))),地区標準卸価格!S1174))</f>
        <v/>
      </c>
      <c r="T1174" s="770" t="str">
        <f>IF(地区標準卸価格!T1174="","",IF(ISNUMBER(地区標準卸価格!T1174),IF(入力!$C$17=1,ROUNDDOWN(地区標準卸価格!T1174*ユーザ別掛け率!T1174%,-入力!$C$16),IF(入力!$C$17=2,ROUNDUP(地区標準卸価格!T1174*ユーザ別掛け率!T1174%,-入力!$C$16),IF(入力!$C$17=3,ROUND(地区標準卸価格!T1174*ユーザ別掛け率!T1174%,-入力!$C$16),""))),地区標準卸価格!T1174))</f>
        <v/>
      </c>
      <c r="U1174" s="771" t="str">
        <f>IF(地区標準卸価格!U1174="","",IF(ISNUMBER(地区標準卸価格!U1174),IF(入力!$C$17=1,ROUNDDOWN(地区標準卸価格!U1174*ユーザ別掛け率!U1174%,-入力!$C$16),IF(入力!$C$17=2,ROUNDUP(地区標準卸価格!U1174*ユーザ別掛け率!U1174%,-入力!$C$16),IF(入力!$C$17=3,ROUND(地区標準卸価格!U1174*ユーザ別掛け率!U1174%,-入力!$C$16),""))),地区標準卸価格!U1174))</f>
        <v/>
      </c>
      <c r="V1174" s="83"/>
      <c r="X1174" s="4"/>
    </row>
    <row r="1175" spans="2:24" ht="20.25" customHeight="1">
      <c r="B1175" s="830" t="s">
        <v>991</v>
      </c>
      <c r="C1175" s="831"/>
      <c r="D1175" s="831"/>
      <c r="E1175" s="831"/>
      <c r="F1175" s="831"/>
      <c r="G1175" s="832"/>
      <c r="H1175" s="810" t="s">
        <v>969</v>
      </c>
      <c r="I1175" s="811"/>
      <c r="J1175" s="811"/>
      <c r="K1175" s="811"/>
      <c r="L1175" s="812"/>
      <c r="M1175" s="842" t="s">
        <v>962</v>
      </c>
      <c r="N1175" s="843"/>
      <c r="O1175" s="843"/>
      <c r="P1175" s="843"/>
      <c r="Q1175" s="844"/>
      <c r="R1175" s="813" t="str">
        <f>IF(地区標準卸価格!R1175="","",IF(ISNUMBER(地区標準卸価格!R1175),IF(入力!$C$17=1,ROUNDDOWN(地区標準卸価格!R1175*ユーザ別掛け率!R1175%,-入力!$C$16),IF(入力!$C$17=2,ROUNDUP(地区標準卸価格!R1175*ユーザ別掛け率!R1175%,-入力!$C$16),IF(入力!$C$17=3,ROUND(地区標準卸価格!R1175*ユーザ別掛け率!R1175%,-入力!$C$16),""))),地区標準卸価格!R1175))</f>
        <v>卸価格設定なし</v>
      </c>
      <c r="S1175" s="814" t="str">
        <f>IF(地区標準卸価格!S1175="","",IF(ISNUMBER(地区標準卸価格!S1175),IF(入力!$C$17=1,ROUNDDOWN(地区標準卸価格!S1175*ユーザ別掛け率!S1175%,-入力!$C$16),IF(入力!$C$17=2,ROUNDUP(地区標準卸価格!S1175*ユーザ別掛け率!S1175%,-入力!$C$16),IF(入力!$C$17=3,ROUND(地区標準卸価格!S1175*ユーザ別掛け率!S1175%,-入力!$C$16),""))),地区標準卸価格!S1175))</f>
        <v/>
      </c>
      <c r="T1175" s="814" t="str">
        <f>IF(地区標準卸価格!T1175="","",IF(ISNUMBER(地区標準卸価格!T1175),IF(入力!$C$17=1,ROUNDDOWN(地区標準卸価格!T1175*ユーザ別掛け率!T1175%,-入力!$C$16),IF(入力!$C$17=2,ROUNDUP(地区標準卸価格!T1175*ユーザ別掛け率!T1175%,-入力!$C$16),IF(入力!$C$17=3,ROUND(地区標準卸価格!T1175*ユーザ別掛け率!T1175%,-入力!$C$16),""))),地区標準卸価格!T1175))</f>
        <v/>
      </c>
      <c r="U1175" s="815" t="str">
        <f>IF(地区標準卸価格!U1175="","",IF(ISNUMBER(地区標準卸価格!U1175),IF(入力!$C$17=1,ROUNDDOWN(地区標準卸価格!U1175*ユーザ別掛け率!U1175%,-入力!$C$16),IF(入力!$C$17=2,ROUNDUP(地区標準卸価格!U1175*ユーザ別掛け率!U1175%,-入力!$C$16),IF(入力!$C$17=3,ROUND(地区標準卸価格!U1175*ユーザ別掛け率!U1175%,-入力!$C$16),""))),地区標準卸価格!U1175))</f>
        <v/>
      </c>
      <c r="V1175" s="83"/>
      <c r="X1175" s="4"/>
    </row>
    <row r="1176" spans="2:24" ht="20.25" customHeight="1">
      <c r="B1176" s="830"/>
      <c r="C1176" s="831"/>
      <c r="D1176" s="831"/>
      <c r="E1176" s="831"/>
      <c r="F1176" s="831"/>
      <c r="G1176" s="832"/>
      <c r="H1176" s="757" t="s">
        <v>970</v>
      </c>
      <c r="I1176" s="758"/>
      <c r="J1176" s="758"/>
      <c r="K1176" s="758"/>
      <c r="L1176" s="759"/>
      <c r="M1176" s="716"/>
      <c r="N1176" s="717"/>
      <c r="O1176" s="717"/>
      <c r="P1176" s="717"/>
      <c r="Q1176" s="718"/>
      <c r="R1176" s="760" t="str">
        <f>IF(地区標準卸価格!R1176="","",IF(ISNUMBER(地区標準卸価格!R1176),IF(入力!$C$17=1,ROUNDDOWN(地区標準卸価格!R1176*ユーザ別掛け率!R1176%,-入力!$C$16),IF(入力!$C$17=2,ROUNDUP(地区標準卸価格!R1176*ユーザ別掛け率!R1176%,-入力!$C$16),IF(入力!$C$17=3,ROUND(地区標準卸価格!R1176*ユーザ別掛け率!R1176%,-入力!$C$16),""))),地区標準卸価格!R1176))</f>
        <v>卸価格設定なし</v>
      </c>
      <c r="S1176" s="761" t="str">
        <f>IF(地区標準卸価格!S1176="","",IF(ISNUMBER(地区標準卸価格!S1176),IF(入力!$C$17=1,ROUNDDOWN(地区標準卸価格!S1176*ユーザ別掛け率!S1176%,-入力!$C$16),IF(入力!$C$17=2,ROUNDUP(地区標準卸価格!S1176*ユーザ別掛け率!S1176%,-入力!$C$16),IF(入力!$C$17=3,ROUND(地区標準卸価格!S1176*ユーザ別掛け率!S1176%,-入力!$C$16),""))),地区標準卸価格!S1176))</f>
        <v/>
      </c>
      <c r="T1176" s="761" t="str">
        <f>IF(地区標準卸価格!T1176="","",IF(ISNUMBER(地区標準卸価格!T1176),IF(入力!$C$17=1,ROUNDDOWN(地区標準卸価格!T1176*ユーザ別掛け率!T1176%,-入力!$C$16),IF(入力!$C$17=2,ROUNDUP(地区標準卸価格!T1176*ユーザ別掛け率!T1176%,-入力!$C$16),IF(入力!$C$17=3,ROUND(地区標準卸価格!T1176*ユーザ別掛け率!T1176%,-入力!$C$16),""))),地区標準卸価格!T1176))</f>
        <v/>
      </c>
      <c r="U1176" s="762" t="str">
        <f>IF(地区標準卸価格!U1176="","",IF(ISNUMBER(地区標準卸価格!U1176),IF(入力!$C$17=1,ROUNDDOWN(地区標準卸価格!U1176*ユーザ別掛け率!U1176%,-入力!$C$16),IF(入力!$C$17=2,ROUNDUP(地区標準卸価格!U1176*ユーザ別掛け率!U1176%,-入力!$C$16),IF(入力!$C$17=3,ROUND(地区標準卸価格!U1176*ユーザ別掛け率!U1176%,-入力!$C$16),""))),地区標準卸価格!U1176))</f>
        <v/>
      </c>
      <c r="V1176" s="83"/>
      <c r="X1176" s="4"/>
    </row>
    <row r="1177" spans="2:24" ht="20.25" customHeight="1">
      <c r="B1177" s="830"/>
      <c r="C1177" s="831"/>
      <c r="D1177" s="831"/>
      <c r="E1177" s="831"/>
      <c r="F1177" s="831"/>
      <c r="G1177" s="832"/>
      <c r="H1177" s="757" t="s">
        <v>969</v>
      </c>
      <c r="I1177" s="758"/>
      <c r="J1177" s="758"/>
      <c r="K1177" s="758"/>
      <c r="L1177" s="759"/>
      <c r="M1177" s="787" t="s">
        <v>963</v>
      </c>
      <c r="N1177" s="788"/>
      <c r="O1177" s="788"/>
      <c r="P1177" s="788"/>
      <c r="Q1177" s="789"/>
      <c r="R1177" s="760" t="str">
        <f>IF(地区標準卸価格!R1177="","",IF(ISNUMBER(地区標準卸価格!R1177),IF(入力!$C$17=1,ROUNDDOWN(地区標準卸価格!R1177*ユーザ別掛け率!R1177%,-入力!$C$16),IF(入力!$C$17=2,ROUNDUP(地区標準卸価格!R1177*ユーザ別掛け率!R1177%,-入力!$C$16),IF(入力!$C$17=3,ROUND(地区標準卸価格!R1177*ユーザ別掛け率!R1177%,-入力!$C$16),""))),地区標準卸価格!R1177))</f>
        <v>卸価格設定なし</v>
      </c>
      <c r="S1177" s="761" t="str">
        <f>IF(地区標準卸価格!S1177="","",IF(ISNUMBER(地区標準卸価格!S1177),IF(入力!$C$17=1,ROUNDDOWN(地区標準卸価格!S1177*ユーザ別掛け率!S1177%,-入力!$C$16),IF(入力!$C$17=2,ROUNDUP(地区標準卸価格!S1177*ユーザ別掛け率!S1177%,-入力!$C$16),IF(入力!$C$17=3,ROUND(地区標準卸価格!S1177*ユーザ別掛け率!S1177%,-入力!$C$16),""))),地区標準卸価格!S1177))</f>
        <v/>
      </c>
      <c r="T1177" s="761" t="str">
        <f>IF(地区標準卸価格!T1177="","",IF(ISNUMBER(地区標準卸価格!T1177),IF(入力!$C$17=1,ROUNDDOWN(地区標準卸価格!T1177*ユーザ別掛け率!T1177%,-入力!$C$16),IF(入力!$C$17=2,ROUNDUP(地区標準卸価格!T1177*ユーザ別掛け率!T1177%,-入力!$C$16),IF(入力!$C$17=3,ROUND(地区標準卸価格!T1177*ユーザ別掛け率!T1177%,-入力!$C$16),""))),地区標準卸価格!T1177))</f>
        <v/>
      </c>
      <c r="U1177" s="762" t="str">
        <f>IF(地区標準卸価格!U1177="","",IF(ISNUMBER(地区標準卸価格!U1177),IF(入力!$C$17=1,ROUNDDOWN(地区標準卸価格!U1177*ユーザ別掛け率!U1177%,-入力!$C$16),IF(入力!$C$17=2,ROUNDUP(地区標準卸価格!U1177*ユーザ別掛け率!U1177%,-入力!$C$16),IF(入力!$C$17=3,ROUND(地区標準卸価格!U1177*ユーザ別掛け率!U1177%,-入力!$C$16),""))),地区標準卸価格!U1177))</f>
        <v/>
      </c>
      <c r="V1177" s="83"/>
      <c r="X1177" s="4"/>
    </row>
    <row r="1178" spans="2:24" ht="20.25" customHeight="1">
      <c r="B1178" s="830"/>
      <c r="C1178" s="831"/>
      <c r="D1178" s="831"/>
      <c r="E1178" s="831"/>
      <c r="F1178" s="831"/>
      <c r="G1178" s="832"/>
      <c r="H1178" s="757" t="s">
        <v>970</v>
      </c>
      <c r="I1178" s="758"/>
      <c r="J1178" s="758"/>
      <c r="K1178" s="758"/>
      <c r="L1178" s="759"/>
      <c r="M1178" s="830"/>
      <c r="N1178" s="831"/>
      <c r="O1178" s="831"/>
      <c r="P1178" s="831"/>
      <c r="Q1178" s="832"/>
      <c r="R1178" s="760" t="str">
        <f>IF(地区標準卸価格!R1178="","",IF(ISNUMBER(地区標準卸価格!R1178),IF(入力!$C$17=1,ROUNDDOWN(地区標準卸価格!R1178*ユーザ別掛け率!R1178%,-入力!$C$16),IF(入力!$C$17=2,ROUNDUP(地区標準卸価格!R1178*ユーザ別掛け率!R1178%,-入力!$C$16),IF(入力!$C$17=3,ROUND(地区標準卸価格!R1178*ユーザ別掛け率!R1178%,-入力!$C$16),""))),地区標準卸価格!R1178))</f>
        <v>卸価格設定なし</v>
      </c>
      <c r="S1178" s="761" t="str">
        <f>IF(地区標準卸価格!S1178="","",IF(ISNUMBER(地区標準卸価格!S1178),IF(入力!$C$17=1,ROUNDDOWN(地区標準卸価格!S1178*ユーザ別掛け率!S1178%,-入力!$C$16),IF(入力!$C$17=2,ROUNDUP(地区標準卸価格!S1178*ユーザ別掛け率!S1178%,-入力!$C$16),IF(入力!$C$17=3,ROUND(地区標準卸価格!S1178*ユーザ別掛け率!S1178%,-入力!$C$16),""))),地区標準卸価格!S1178))</f>
        <v/>
      </c>
      <c r="T1178" s="761" t="str">
        <f>IF(地区標準卸価格!T1178="","",IF(ISNUMBER(地区標準卸価格!T1178),IF(入力!$C$17=1,ROUNDDOWN(地区標準卸価格!T1178*ユーザ別掛け率!T1178%,-入力!$C$16),IF(入力!$C$17=2,ROUNDUP(地区標準卸価格!T1178*ユーザ別掛け率!T1178%,-入力!$C$16),IF(入力!$C$17=3,ROUND(地区標準卸価格!T1178*ユーザ別掛け率!T1178%,-入力!$C$16),""))),地区標準卸価格!T1178))</f>
        <v/>
      </c>
      <c r="U1178" s="762" t="str">
        <f>IF(地区標準卸価格!U1178="","",IF(ISNUMBER(地区標準卸価格!U1178),IF(入力!$C$17=1,ROUNDDOWN(地区標準卸価格!U1178*ユーザ別掛け率!U1178%,-入力!$C$16),IF(入力!$C$17=2,ROUNDUP(地区標準卸価格!U1178*ユーザ別掛け率!U1178%,-入力!$C$16),IF(入力!$C$17=3,ROUND(地区標準卸価格!U1178*ユーザ別掛け率!U1178%,-入力!$C$16),""))),地区標準卸価格!U1178))</f>
        <v/>
      </c>
      <c r="V1178" s="83"/>
      <c r="X1178" s="4"/>
    </row>
    <row r="1179" spans="2:24" ht="20.25" customHeight="1">
      <c r="B1179" s="830"/>
      <c r="C1179" s="831"/>
      <c r="D1179" s="831"/>
      <c r="E1179" s="831"/>
      <c r="F1179" s="831"/>
      <c r="G1179" s="832"/>
      <c r="H1179" s="757"/>
      <c r="I1179" s="758"/>
      <c r="J1179" s="758"/>
      <c r="K1179" s="758"/>
      <c r="L1179" s="759"/>
      <c r="M1179" s="716"/>
      <c r="N1179" s="717"/>
      <c r="O1179" s="717"/>
      <c r="P1179" s="717"/>
      <c r="Q1179" s="718"/>
      <c r="R1179" s="760" t="str">
        <f>IF(地区標準卸価格!R1179="","",IF(ISNUMBER(地区標準卸価格!R1179),IF(入力!$C$17=1,ROUNDDOWN(地区標準卸価格!R1179*ユーザ別掛け率!R1179%,-入力!$C$16),IF(入力!$C$17=2,ROUNDUP(地区標準卸価格!R1179*ユーザ別掛け率!R1179%,-入力!$C$16),IF(入力!$C$17=3,ROUND(地区標準卸価格!R1179*ユーザ別掛け率!R1179%,-入力!$C$16),""))),地区標準卸価格!R1179))</f>
        <v>卸価格設定なし</v>
      </c>
      <c r="S1179" s="761" t="str">
        <f>IF(地区標準卸価格!S1179="","",IF(ISNUMBER(地区標準卸価格!S1179),IF(入力!$C$17=1,ROUNDDOWN(地区標準卸価格!S1179*ユーザ別掛け率!S1179%,-入力!$C$16),IF(入力!$C$17=2,ROUNDUP(地区標準卸価格!S1179*ユーザ別掛け率!S1179%,-入力!$C$16),IF(入力!$C$17=3,ROUND(地区標準卸価格!S1179*ユーザ別掛け率!S1179%,-入力!$C$16),""))),地区標準卸価格!S1179))</f>
        <v/>
      </c>
      <c r="T1179" s="761" t="str">
        <f>IF(地区標準卸価格!T1179="","",IF(ISNUMBER(地区標準卸価格!T1179),IF(入力!$C$17=1,ROUNDDOWN(地区標準卸価格!T1179*ユーザ別掛け率!T1179%,-入力!$C$16),IF(入力!$C$17=2,ROUNDUP(地区標準卸価格!T1179*ユーザ別掛け率!T1179%,-入力!$C$16),IF(入力!$C$17=3,ROUND(地区標準卸価格!T1179*ユーザ別掛け率!T1179%,-入力!$C$16),""))),地区標準卸価格!T1179))</f>
        <v/>
      </c>
      <c r="U1179" s="762" t="str">
        <f>IF(地区標準卸価格!U1179="","",IF(ISNUMBER(地区標準卸価格!U1179),IF(入力!$C$17=1,ROUNDDOWN(地区標準卸価格!U1179*ユーザ別掛け率!U1179%,-入力!$C$16),IF(入力!$C$17=2,ROUNDUP(地区標準卸価格!U1179*ユーザ別掛け率!U1179%,-入力!$C$16),IF(入力!$C$17=3,ROUND(地区標準卸価格!U1179*ユーザ別掛け率!U1179%,-入力!$C$16),""))),地区標準卸価格!U1179))</f>
        <v/>
      </c>
      <c r="V1179" s="83"/>
      <c r="X1179" s="4"/>
    </row>
    <row r="1180" spans="2:24" ht="20.25" customHeight="1">
      <c r="B1180" s="830"/>
      <c r="C1180" s="831"/>
      <c r="D1180" s="831"/>
      <c r="E1180" s="831"/>
      <c r="F1180" s="831"/>
      <c r="G1180" s="832"/>
      <c r="H1180" s="757" t="s">
        <v>1107</v>
      </c>
      <c r="I1180" s="758"/>
      <c r="J1180" s="758"/>
      <c r="K1180" s="758"/>
      <c r="L1180" s="759"/>
      <c r="M1180" s="787" t="s">
        <v>964</v>
      </c>
      <c r="N1180" s="788"/>
      <c r="O1180" s="788"/>
      <c r="P1180" s="788"/>
      <c r="Q1180" s="789"/>
      <c r="R1180" s="760" t="str">
        <f>IF(地区標準卸価格!R1180="","",IF(ISNUMBER(地区標準卸価格!R1180),IF(入力!$C$17=1,ROUNDDOWN(地区標準卸価格!R1180*ユーザ別掛け率!R1180%,-入力!$C$16),IF(入力!$C$17=2,ROUNDUP(地区標準卸価格!R1180*ユーザ別掛け率!R1180%,-入力!$C$16),IF(入力!$C$17=3,ROUND(地区標準卸価格!R1180*ユーザ別掛け率!R1180%,-入力!$C$16),""))),地区標準卸価格!R1180))</f>
        <v>卸価格設定なし</v>
      </c>
      <c r="S1180" s="761" t="str">
        <f>IF(地区標準卸価格!S1180="","",IF(ISNUMBER(地区標準卸価格!S1180),IF(入力!$C$17=1,ROUNDDOWN(地区標準卸価格!S1180*ユーザ別掛け率!S1180%,-入力!$C$16),IF(入力!$C$17=2,ROUNDUP(地区標準卸価格!S1180*ユーザ別掛け率!S1180%,-入力!$C$16),IF(入力!$C$17=3,ROUND(地区標準卸価格!S1180*ユーザ別掛け率!S1180%,-入力!$C$16),""))),地区標準卸価格!S1180))</f>
        <v/>
      </c>
      <c r="T1180" s="761" t="str">
        <f>IF(地区標準卸価格!T1180="","",IF(ISNUMBER(地区標準卸価格!T1180),IF(入力!$C$17=1,ROUNDDOWN(地区標準卸価格!T1180*ユーザ別掛け率!T1180%,-入力!$C$16),IF(入力!$C$17=2,ROUNDUP(地区標準卸価格!T1180*ユーザ別掛け率!T1180%,-入力!$C$16),IF(入力!$C$17=3,ROUND(地区標準卸価格!T1180*ユーザ別掛け率!T1180%,-入力!$C$16),""))),地区標準卸価格!T1180))</f>
        <v/>
      </c>
      <c r="U1180" s="762" t="str">
        <f>IF(地区標準卸価格!U1180="","",IF(ISNUMBER(地区標準卸価格!U1180),IF(入力!$C$17=1,ROUNDDOWN(地区標準卸価格!U1180*ユーザ別掛け率!U1180%,-入力!$C$16),IF(入力!$C$17=2,ROUNDUP(地区標準卸価格!U1180*ユーザ別掛け率!U1180%,-入力!$C$16),IF(入力!$C$17=3,ROUND(地区標準卸価格!U1180*ユーザ別掛け率!U1180%,-入力!$C$16),""))),地区標準卸価格!U1180))</f>
        <v/>
      </c>
      <c r="V1180" s="83"/>
      <c r="X1180" s="4"/>
    </row>
    <row r="1181" spans="2:24" ht="20.25" customHeight="1">
      <c r="B1181" s="830"/>
      <c r="C1181" s="831"/>
      <c r="D1181" s="831"/>
      <c r="E1181" s="831"/>
      <c r="F1181" s="831"/>
      <c r="G1181" s="832"/>
      <c r="H1181" s="757"/>
      <c r="I1181" s="758"/>
      <c r="J1181" s="758"/>
      <c r="K1181" s="758"/>
      <c r="L1181" s="759"/>
      <c r="M1181" s="830"/>
      <c r="N1181" s="831"/>
      <c r="O1181" s="831"/>
      <c r="P1181" s="831"/>
      <c r="Q1181" s="832"/>
      <c r="R1181" s="760" t="str">
        <f>IF(地区標準卸価格!R1181="","",IF(ISNUMBER(地区標準卸価格!R1181),IF(入力!$C$17=1,ROUNDDOWN(地区標準卸価格!R1181*ユーザ別掛け率!R1181%,-入力!$C$16),IF(入力!$C$17=2,ROUNDUP(地区標準卸価格!R1181*ユーザ別掛け率!R1181%,-入力!$C$16),IF(入力!$C$17=3,ROUND(地区標準卸価格!R1181*ユーザ別掛け率!R1181%,-入力!$C$16),""))),地区標準卸価格!R1181))</f>
        <v>卸価格設定なし</v>
      </c>
      <c r="S1181" s="761" t="str">
        <f>IF(地区標準卸価格!S1181="","",IF(ISNUMBER(地区標準卸価格!S1181),IF(入力!$C$17=1,ROUNDDOWN(地区標準卸価格!S1181*ユーザ別掛け率!S1181%,-入力!$C$16),IF(入力!$C$17=2,ROUNDUP(地区標準卸価格!S1181*ユーザ別掛け率!S1181%,-入力!$C$16),IF(入力!$C$17=3,ROUND(地区標準卸価格!S1181*ユーザ別掛け率!S1181%,-入力!$C$16),""))),地区標準卸価格!S1181))</f>
        <v/>
      </c>
      <c r="T1181" s="761" t="str">
        <f>IF(地区標準卸価格!T1181="","",IF(ISNUMBER(地区標準卸価格!T1181),IF(入力!$C$17=1,ROUNDDOWN(地区標準卸価格!T1181*ユーザ別掛け率!T1181%,-入力!$C$16),IF(入力!$C$17=2,ROUNDUP(地区標準卸価格!T1181*ユーザ別掛け率!T1181%,-入力!$C$16),IF(入力!$C$17=3,ROUND(地区標準卸価格!T1181*ユーザ別掛け率!T1181%,-入力!$C$16),""))),地区標準卸価格!T1181))</f>
        <v/>
      </c>
      <c r="U1181" s="762" t="str">
        <f>IF(地区標準卸価格!U1181="","",IF(ISNUMBER(地区標準卸価格!U1181),IF(入力!$C$17=1,ROUNDDOWN(地区標準卸価格!U1181*ユーザ別掛け率!U1181%,-入力!$C$16),IF(入力!$C$17=2,ROUNDUP(地区標準卸価格!U1181*ユーザ別掛け率!U1181%,-入力!$C$16),IF(入力!$C$17=3,ROUND(地区標準卸価格!U1181*ユーザ別掛け率!U1181%,-入力!$C$16),""))),地区標準卸価格!U1181))</f>
        <v/>
      </c>
      <c r="V1181" s="83"/>
      <c r="X1181" s="4"/>
    </row>
    <row r="1182" spans="2:24" ht="20.25" customHeight="1">
      <c r="B1182" s="830"/>
      <c r="C1182" s="831"/>
      <c r="D1182" s="831"/>
      <c r="E1182" s="831"/>
      <c r="F1182" s="831"/>
      <c r="G1182" s="832"/>
      <c r="H1182" s="757" t="s">
        <v>1064</v>
      </c>
      <c r="I1182" s="758"/>
      <c r="J1182" s="758"/>
      <c r="K1182" s="758"/>
      <c r="L1182" s="759"/>
      <c r="M1182" s="830"/>
      <c r="N1182" s="831"/>
      <c r="O1182" s="831"/>
      <c r="P1182" s="831"/>
      <c r="Q1182" s="832"/>
      <c r="R1182" s="760" t="str">
        <f>IF(地区標準卸価格!R1182="","",IF(ISNUMBER(地区標準卸価格!R1182),IF(入力!$C$17=1,ROUNDDOWN(地区標準卸価格!R1182*ユーザ別掛け率!R1182%,-入力!$C$16),IF(入力!$C$17=2,ROUNDUP(地区標準卸価格!R1182*ユーザ別掛け率!R1182%,-入力!$C$16),IF(入力!$C$17=3,ROUND(地区標準卸価格!R1182*ユーザ別掛け率!R1182%,-入力!$C$16),""))),地区標準卸価格!R1182))</f>
        <v>卸価格設定なし</v>
      </c>
      <c r="S1182" s="761" t="str">
        <f>IF(地区標準卸価格!S1182="","",IF(ISNUMBER(地区標準卸価格!S1182),IF(入力!$C$17=1,ROUNDDOWN(地区標準卸価格!S1182*ユーザ別掛け率!S1182%,-入力!$C$16),IF(入力!$C$17=2,ROUNDUP(地区標準卸価格!S1182*ユーザ別掛け率!S1182%,-入力!$C$16),IF(入力!$C$17=3,ROUND(地区標準卸価格!S1182*ユーザ別掛け率!S1182%,-入力!$C$16),""))),地区標準卸価格!S1182))</f>
        <v/>
      </c>
      <c r="T1182" s="761" t="str">
        <f>IF(地区標準卸価格!T1182="","",IF(ISNUMBER(地区標準卸価格!T1182),IF(入力!$C$17=1,ROUNDDOWN(地区標準卸価格!T1182*ユーザ別掛け率!T1182%,-入力!$C$16),IF(入力!$C$17=2,ROUNDUP(地区標準卸価格!T1182*ユーザ別掛け率!T1182%,-入力!$C$16),IF(入力!$C$17=3,ROUND(地区標準卸価格!T1182*ユーザ別掛け率!T1182%,-入力!$C$16),""))),地区標準卸価格!T1182))</f>
        <v/>
      </c>
      <c r="U1182" s="762" t="str">
        <f>IF(地区標準卸価格!U1182="","",IF(ISNUMBER(地区標準卸価格!U1182),IF(入力!$C$17=1,ROUNDDOWN(地区標準卸価格!U1182*ユーザ別掛け率!U1182%,-入力!$C$16),IF(入力!$C$17=2,ROUNDUP(地区標準卸価格!U1182*ユーザ別掛け率!U1182%,-入力!$C$16),IF(入力!$C$17=3,ROUND(地区標準卸価格!U1182*ユーザ別掛け率!U1182%,-入力!$C$16),""))),地区標準卸価格!U1182))</f>
        <v/>
      </c>
      <c r="V1182" s="83"/>
      <c r="X1182" s="4"/>
    </row>
    <row r="1183" spans="2:24" ht="20.25" customHeight="1">
      <c r="B1183" s="830"/>
      <c r="C1183" s="831"/>
      <c r="D1183" s="831"/>
      <c r="E1183" s="831"/>
      <c r="F1183" s="831"/>
      <c r="G1183" s="832"/>
      <c r="H1183" s="757" t="s">
        <v>1062</v>
      </c>
      <c r="I1183" s="758"/>
      <c r="J1183" s="758"/>
      <c r="K1183" s="758"/>
      <c r="L1183" s="759"/>
      <c r="M1183" s="716"/>
      <c r="N1183" s="717"/>
      <c r="O1183" s="717"/>
      <c r="P1183" s="717"/>
      <c r="Q1183" s="718"/>
      <c r="R1183" s="760" t="str">
        <f>IF(地区標準卸価格!R1183="","",IF(ISNUMBER(地区標準卸価格!R1183),IF(入力!$C$17=1,ROUNDDOWN(地区標準卸価格!R1183*ユーザ別掛け率!R1183%,-入力!$C$16),IF(入力!$C$17=2,ROUNDUP(地区標準卸価格!R1183*ユーザ別掛け率!R1183%,-入力!$C$16),IF(入力!$C$17=3,ROUND(地区標準卸価格!R1183*ユーザ別掛け率!R1183%,-入力!$C$16),""))),地区標準卸価格!R1183))</f>
        <v>卸価格設定なし</v>
      </c>
      <c r="S1183" s="761" t="str">
        <f>IF(地区標準卸価格!S1183="","",IF(ISNUMBER(地区標準卸価格!S1183),IF(入力!$C$17=1,ROUNDDOWN(地区標準卸価格!S1183*ユーザ別掛け率!S1183%,-入力!$C$16),IF(入力!$C$17=2,ROUNDUP(地区標準卸価格!S1183*ユーザ別掛け率!S1183%,-入力!$C$16),IF(入力!$C$17=3,ROUND(地区標準卸価格!S1183*ユーザ別掛け率!S1183%,-入力!$C$16),""))),地区標準卸価格!S1183))</f>
        <v/>
      </c>
      <c r="T1183" s="761" t="str">
        <f>IF(地区標準卸価格!T1183="","",IF(ISNUMBER(地区標準卸価格!T1183),IF(入力!$C$17=1,ROUNDDOWN(地区標準卸価格!T1183*ユーザ別掛け率!T1183%,-入力!$C$16),IF(入力!$C$17=2,ROUNDUP(地区標準卸価格!T1183*ユーザ別掛け率!T1183%,-入力!$C$16),IF(入力!$C$17=3,ROUND(地区標準卸価格!T1183*ユーザ別掛け率!T1183%,-入力!$C$16),""))),地区標準卸価格!T1183))</f>
        <v/>
      </c>
      <c r="U1183" s="762" t="str">
        <f>IF(地区標準卸価格!U1183="","",IF(ISNUMBER(地区標準卸価格!U1183),IF(入力!$C$17=1,ROUNDDOWN(地区標準卸価格!U1183*ユーザ別掛け率!U1183%,-入力!$C$16),IF(入力!$C$17=2,ROUNDUP(地区標準卸価格!U1183*ユーザ別掛け率!U1183%,-入力!$C$16),IF(入力!$C$17=3,ROUND(地区標準卸価格!U1183*ユーザ別掛け率!U1183%,-入力!$C$16),""))),地区標準卸価格!U1183))</f>
        <v/>
      </c>
      <c r="V1183" s="83"/>
      <c r="X1183" s="4"/>
    </row>
    <row r="1184" spans="2:24" ht="20.25" customHeight="1">
      <c r="B1184" s="830"/>
      <c r="C1184" s="831"/>
      <c r="D1184" s="831"/>
      <c r="E1184" s="831"/>
      <c r="F1184" s="831"/>
      <c r="G1184" s="832"/>
      <c r="H1184" s="757" t="s">
        <v>969</v>
      </c>
      <c r="I1184" s="758"/>
      <c r="J1184" s="758"/>
      <c r="K1184" s="758"/>
      <c r="L1184" s="759"/>
      <c r="M1184" s="787" t="s">
        <v>1063</v>
      </c>
      <c r="N1184" s="788"/>
      <c r="O1184" s="788"/>
      <c r="P1184" s="788"/>
      <c r="Q1184" s="789"/>
      <c r="R1184" s="760" t="str">
        <f>IF(地区標準卸価格!R1184="","",IF(ISNUMBER(地区標準卸価格!R1184),IF(入力!$C$17=1,ROUNDDOWN(地区標準卸価格!R1184*ユーザ別掛け率!R1184%,-入力!$C$16),IF(入力!$C$17=2,ROUNDUP(地区標準卸価格!R1184*ユーザ別掛け率!R1184%,-入力!$C$16),IF(入力!$C$17=3,ROUND(地区標準卸価格!R1184*ユーザ別掛け率!R1184%,-入力!$C$16),""))),地区標準卸価格!R1184))</f>
        <v>卸価格設定なし</v>
      </c>
      <c r="S1184" s="761" t="str">
        <f>IF(地区標準卸価格!S1184="","",IF(ISNUMBER(地区標準卸価格!S1184),IF(入力!$C$17=1,ROUNDDOWN(地区標準卸価格!S1184*ユーザ別掛け率!S1184%,-入力!$C$16),IF(入力!$C$17=2,ROUNDUP(地区標準卸価格!S1184*ユーザ別掛け率!S1184%,-入力!$C$16),IF(入力!$C$17=3,ROUND(地区標準卸価格!S1184*ユーザ別掛け率!S1184%,-入力!$C$16),""))),地区標準卸価格!S1184))</f>
        <v/>
      </c>
      <c r="T1184" s="761" t="str">
        <f>IF(地区標準卸価格!T1184="","",IF(ISNUMBER(地区標準卸価格!T1184),IF(入力!$C$17=1,ROUNDDOWN(地区標準卸価格!T1184*ユーザ別掛け率!T1184%,-入力!$C$16),IF(入力!$C$17=2,ROUNDUP(地区標準卸価格!T1184*ユーザ別掛け率!T1184%,-入力!$C$16),IF(入力!$C$17=3,ROUND(地区標準卸価格!T1184*ユーザ別掛け率!T1184%,-入力!$C$16),""))),地区標準卸価格!T1184))</f>
        <v/>
      </c>
      <c r="U1184" s="762" t="str">
        <f>IF(地区標準卸価格!U1184="","",IF(ISNUMBER(地区標準卸価格!U1184),IF(入力!$C$17=1,ROUNDDOWN(地区標準卸価格!U1184*ユーザ別掛け率!U1184%,-入力!$C$16),IF(入力!$C$17=2,ROUNDUP(地区標準卸価格!U1184*ユーザ別掛け率!U1184%,-入力!$C$16),IF(入力!$C$17=3,ROUND(地区標準卸価格!U1184*ユーザ別掛け率!U1184%,-入力!$C$16),""))),地区標準卸価格!U1184))</f>
        <v/>
      </c>
      <c r="V1184" s="83"/>
      <c r="X1184" s="4"/>
    </row>
    <row r="1185" spans="2:25" ht="20.25" customHeight="1">
      <c r="B1185" s="830"/>
      <c r="C1185" s="831"/>
      <c r="D1185" s="831"/>
      <c r="E1185" s="831"/>
      <c r="F1185" s="831"/>
      <c r="G1185" s="832"/>
      <c r="H1185" s="757" t="s">
        <v>970</v>
      </c>
      <c r="I1185" s="758"/>
      <c r="J1185" s="758"/>
      <c r="K1185" s="758"/>
      <c r="L1185" s="759"/>
      <c r="M1185" s="830"/>
      <c r="N1185" s="831"/>
      <c r="O1185" s="831"/>
      <c r="P1185" s="831"/>
      <c r="Q1185" s="832"/>
      <c r="R1185" s="760" t="str">
        <f>IF(地区標準卸価格!R1185="","",IF(ISNUMBER(地区標準卸価格!R1185),IF(入力!$C$17=1,ROUNDDOWN(地区標準卸価格!R1185*ユーザ別掛け率!R1185%,-入力!$C$16),IF(入力!$C$17=2,ROUNDUP(地区標準卸価格!R1185*ユーザ別掛け率!R1185%,-入力!$C$16),IF(入力!$C$17=3,ROUND(地区標準卸価格!R1185*ユーザ別掛け率!R1185%,-入力!$C$16),""))),地区標準卸価格!R1185))</f>
        <v>卸価格設定なし</v>
      </c>
      <c r="S1185" s="761" t="str">
        <f>IF(地区標準卸価格!S1185="","",IF(ISNUMBER(地区標準卸価格!S1185),IF(入力!$C$17=1,ROUNDDOWN(地区標準卸価格!S1185*ユーザ別掛け率!S1185%,-入力!$C$16),IF(入力!$C$17=2,ROUNDUP(地区標準卸価格!S1185*ユーザ別掛け率!S1185%,-入力!$C$16),IF(入力!$C$17=3,ROUND(地区標準卸価格!S1185*ユーザ別掛け率!S1185%,-入力!$C$16),""))),地区標準卸価格!S1185))</f>
        <v/>
      </c>
      <c r="T1185" s="761" t="str">
        <f>IF(地区標準卸価格!T1185="","",IF(ISNUMBER(地区標準卸価格!T1185),IF(入力!$C$17=1,ROUNDDOWN(地区標準卸価格!T1185*ユーザ別掛け率!T1185%,-入力!$C$16),IF(入力!$C$17=2,ROUNDUP(地区標準卸価格!T1185*ユーザ別掛け率!T1185%,-入力!$C$16),IF(入力!$C$17=3,ROUND(地区標準卸価格!T1185*ユーザ別掛け率!T1185%,-入力!$C$16),""))),地区標準卸価格!T1185))</f>
        <v/>
      </c>
      <c r="U1185" s="762" t="str">
        <f>IF(地区標準卸価格!U1185="","",IF(ISNUMBER(地区標準卸価格!U1185),IF(入力!$C$17=1,ROUNDDOWN(地区標準卸価格!U1185*ユーザ別掛け率!U1185%,-入力!$C$16),IF(入力!$C$17=2,ROUNDUP(地区標準卸価格!U1185*ユーザ別掛け率!U1185%,-入力!$C$16),IF(入力!$C$17=3,ROUND(地区標準卸価格!U1185*ユーザ別掛け率!U1185%,-入力!$C$16),""))),地区標準卸価格!U1185))</f>
        <v/>
      </c>
      <c r="V1185" s="83"/>
      <c r="X1185" s="4"/>
    </row>
    <row r="1186" spans="2:25" ht="20.25" customHeight="1">
      <c r="B1186" s="830"/>
      <c r="C1186" s="831"/>
      <c r="D1186" s="831"/>
      <c r="E1186" s="831"/>
      <c r="F1186" s="831"/>
      <c r="G1186" s="832"/>
      <c r="H1186" s="757" t="s">
        <v>1064</v>
      </c>
      <c r="I1186" s="758"/>
      <c r="J1186" s="758"/>
      <c r="K1186" s="758"/>
      <c r="L1186" s="759"/>
      <c r="M1186" s="830"/>
      <c r="N1186" s="831"/>
      <c r="O1186" s="831"/>
      <c r="P1186" s="831"/>
      <c r="Q1186" s="832"/>
      <c r="R1186" s="760" t="str">
        <f>IF(地区標準卸価格!R1186="","",IF(ISNUMBER(地区標準卸価格!R1186),IF(入力!$C$17=1,ROUNDDOWN(地区標準卸価格!R1186*ユーザ別掛け率!R1186%,-入力!$C$16),IF(入力!$C$17=2,ROUNDUP(地区標準卸価格!R1186*ユーザ別掛け率!R1186%,-入力!$C$16),IF(入力!$C$17=3,ROUND(地区標準卸価格!R1186*ユーザ別掛け率!R1186%,-入力!$C$16),""))),地区標準卸価格!R1186))</f>
        <v>卸価格設定なし</v>
      </c>
      <c r="S1186" s="761" t="str">
        <f>IF(地区標準卸価格!S1186="","",IF(ISNUMBER(地区標準卸価格!S1186),IF(入力!$C$17=1,ROUNDDOWN(地区標準卸価格!S1186*ユーザ別掛け率!S1186%,-入力!$C$16),IF(入力!$C$17=2,ROUNDUP(地区標準卸価格!S1186*ユーザ別掛け率!S1186%,-入力!$C$16),IF(入力!$C$17=3,ROUND(地区標準卸価格!S1186*ユーザ別掛け率!S1186%,-入力!$C$16),""))),地区標準卸価格!S1186))</f>
        <v/>
      </c>
      <c r="T1186" s="761" t="str">
        <f>IF(地区標準卸価格!T1186="","",IF(ISNUMBER(地区標準卸価格!T1186),IF(入力!$C$17=1,ROUNDDOWN(地区標準卸価格!T1186*ユーザ別掛け率!T1186%,-入力!$C$16),IF(入力!$C$17=2,ROUNDUP(地区標準卸価格!T1186*ユーザ別掛け率!T1186%,-入力!$C$16),IF(入力!$C$17=3,ROUND(地区標準卸価格!T1186*ユーザ別掛け率!T1186%,-入力!$C$16),""))),地区標準卸価格!T1186))</f>
        <v/>
      </c>
      <c r="U1186" s="762" t="str">
        <f>IF(地区標準卸価格!U1186="","",IF(ISNUMBER(地区標準卸価格!U1186),IF(入力!$C$17=1,ROUNDDOWN(地区標準卸価格!U1186*ユーザ別掛け率!U1186%,-入力!$C$16),IF(入力!$C$17=2,ROUNDUP(地区標準卸価格!U1186*ユーザ別掛け率!U1186%,-入力!$C$16),IF(入力!$C$17=3,ROUND(地区標準卸価格!U1186*ユーザ別掛け率!U1186%,-入力!$C$16),""))),地区標準卸価格!U1186))</f>
        <v/>
      </c>
      <c r="V1186" s="83"/>
      <c r="X1186" s="4"/>
    </row>
    <row r="1187" spans="2:25" ht="20.25" customHeight="1">
      <c r="B1187" s="830"/>
      <c r="C1187" s="831"/>
      <c r="D1187" s="831"/>
      <c r="E1187" s="831"/>
      <c r="F1187" s="831"/>
      <c r="G1187" s="832"/>
      <c r="H1187" s="757" t="s">
        <v>1107</v>
      </c>
      <c r="I1187" s="758"/>
      <c r="J1187" s="758"/>
      <c r="K1187" s="758"/>
      <c r="L1187" s="759"/>
      <c r="M1187" s="716"/>
      <c r="N1187" s="717"/>
      <c r="O1187" s="717"/>
      <c r="P1187" s="717"/>
      <c r="Q1187" s="718"/>
      <c r="R1187" s="760" t="str">
        <f>IF(地区標準卸価格!R1187="","",IF(ISNUMBER(地区標準卸価格!R1187),IF(入力!$C$17=1,ROUNDDOWN(地区標準卸価格!R1187*ユーザ別掛け率!R1187%,-入力!$C$16),IF(入力!$C$17=2,ROUNDUP(地区標準卸価格!R1187*ユーザ別掛け率!R1187%,-入力!$C$16),IF(入力!$C$17=3,ROUND(地区標準卸価格!R1187*ユーザ別掛け率!R1187%,-入力!$C$16),""))),地区標準卸価格!R1187))</f>
        <v>卸価格設定なし</v>
      </c>
      <c r="S1187" s="761" t="str">
        <f>IF(地区標準卸価格!S1187="","",IF(ISNUMBER(地区標準卸価格!S1187),IF(入力!$C$17=1,ROUNDDOWN(地区標準卸価格!S1187*ユーザ別掛け率!S1187%,-入力!$C$16),IF(入力!$C$17=2,ROUNDUP(地区標準卸価格!S1187*ユーザ別掛け率!S1187%,-入力!$C$16),IF(入力!$C$17=3,ROUND(地区標準卸価格!S1187*ユーザ別掛け率!S1187%,-入力!$C$16),""))),地区標準卸価格!S1187))</f>
        <v/>
      </c>
      <c r="T1187" s="761" t="str">
        <f>IF(地区標準卸価格!T1187="","",IF(ISNUMBER(地区標準卸価格!T1187),IF(入力!$C$17=1,ROUNDDOWN(地区標準卸価格!T1187*ユーザ別掛け率!T1187%,-入力!$C$16),IF(入力!$C$17=2,ROUNDUP(地区標準卸価格!T1187*ユーザ別掛け率!T1187%,-入力!$C$16),IF(入力!$C$17=3,ROUND(地区標準卸価格!T1187*ユーザ別掛け率!T1187%,-入力!$C$16),""))),地区標準卸価格!T1187))</f>
        <v/>
      </c>
      <c r="U1187" s="762" t="str">
        <f>IF(地区標準卸価格!U1187="","",IF(ISNUMBER(地区標準卸価格!U1187),IF(入力!$C$17=1,ROUNDDOWN(地区標準卸価格!U1187*ユーザ別掛け率!U1187%,-入力!$C$16),IF(入力!$C$17=2,ROUNDUP(地区標準卸価格!U1187*ユーザ別掛け率!U1187%,-入力!$C$16),IF(入力!$C$17=3,ROUND(地区標準卸価格!U1187*ユーザ別掛け率!U1187%,-入力!$C$16),""))),地区標準卸価格!U1187))</f>
        <v/>
      </c>
      <c r="V1187" s="83"/>
      <c r="X1187" s="4"/>
    </row>
    <row r="1188" spans="2:25" ht="20.25" customHeight="1">
      <c r="B1188" s="830"/>
      <c r="C1188" s="831"/>
      <c r="D1188" s="831"/>
      <c r="E1188" s="831"/>
      <c r="F1188" s="831"/>
      <c r="G1188" s="832"/>
      <c r="H1188" s="757" t="s">
        <v>1064</v>
      </c>
      <c r="I1188" s="758"/>
      <c r="J1188" s="758"/>
      <c r="K1188" s="758"/>
      <c r="L1188" s="759"/>
      <c r="M1188" s="757" t="s">
        <v>717</v>
      </c>
      <c r="N1188" s="758"/>
      <c r="O1188" s="758"/>
      <c r="P1188" s="758"/>
      <c r="Q1188" s="759"/>
      <c r="R1188" s="760" t="str">
        <f>IF(地区標準卸価格!R1188="","",IF(ISNUMBER(地区標準卸価格!R1188),IF(入力!$C$17=1,ROUNDDOWN(地区標準卸価格!R1188*ユーザ別掛け率!R1188%,-入力!$C$16),IF(入力!$C$17=2,ROUNDUP(地区標準卸価格!R1188*ユーザ別掛け率!R1188%,-入力!$C$16),IF(入力!$C$17=3,ROUND(地区標準卸価格!R1188*ユーザ別掛け率!R1188%,-入力!$C$16),""))),地区標準卸価格!R1188))</f>
        <v>卸価格設定なし</v>
      </c>
      <c r="S1188" s="761" t="str">
        <f>IF(地区標準卸価格!S1188="","",IF(ISNUMBER(地区標準卸価格!S1188),IF(入力!$C$17=1,ROUNDDOWN(地区標準卸価格!S1188*ユーザ別掛け率!S1188%,-入力!$C$16),IF(入力!$C$17=2,ROUNDUP(地区標準卸価格!S1188*ユーザ別掛け率!S1188%,-入力!$C$16),IF(入力!$C$17=3,ROUND(地区標準卸価格!S1188*ユーザ別掛け率!S1188%,-入力!$C$16),""))),地区標準卸価格!S1188))</f>
        <v/>
      </c>
      <c r="T1188" s="761" t="str">
        <f>IF(地区標準卸価格!T1188="","",IF(ISNUMBER(地区標準卸価格!T1188),IF(入力!$C$17=1,ROUNDDOWN(地区標準卸価格!T1188*ユーザ別掛け率!T1188%,-入力!$C$16),IF(入力!$C$17=2,ROUNDUP(地区標準卸価格!T1188*ユーザ別掛け率!T1188%,-入力!$C$16),IF(入力!$C$17=3,ROUND(地区標準卸価格!T1188*ユーザ別掛け率!T1188%,-入力!$C$16),""))),地区標準卸価格!T1188))</f>
        <v/>
      </c>
      <c r="U1188" s="762" t="str">
        <f>IF(地区標準卸価格!U1188="","",IF(ISNUMBER(地区標準卸価格!U1188),IF(入力!$C$17=1,ROUNDDOWN(地区標準卸価格!U1188*ユーザ別掛け率!U1188%,-入力!$C$16),IF(入力!$C$17=2,ROUNDUP(地区標準卸価格!U1188*ユーザ別掛け率!U1188%,-入力!$C$16),IF(入力!$C$17=3,ROUND(地区標準卸価格!U1188*ユーザ別掛け率!U1188%,-入力!$C$16),""))),地区標準卸価格!U1188))</f>
        <v/>
      </c>
      <c r="V1188" s="83"/>
      <c r="X1188" s="4"/>
    </row>
    <row r="1189" spans="2:25" ht="20.25" customHeight="1">
      <c r="B1189" s="830"/>
      <c r="C1189" s="831"/>
      <c r="D1189" s="831"/>
      <c r="E1189" s="831"/>
      <c r="F1189" s="831"/>
      <c r="G1189" s="832"/>
      <c r="H1189" s="757" t="s">
        <v>1062</v>
      </c>
      <c r="I1189" s="758"/>
      <c r="J1189" s="758"/>
      <c r="K1189" s="758"/>
      <c r="L1189" s="759"/>
      <c r="M1189" s="757" t="s">
        <v>1061</v>
      </c>
      <c r="N1189" s="758"/>
      <c r="O1189" s="758"/>
      <c r="P1189" s="758"/>
      <c r="Q1189" s="759"/>
      <c r="R1189" s="760" t="str">
        <f>IF(地区標準卸価格!R1189="","",IF(ISNUMBER(地区標準卸価格!R1189),IF(入力!$C$17=1,ROUNDDOWN(地区標準卸価格!R1189*ユーザ別掛け率!R1189%,-入力!$C$16),IF(入力!$C$17=2,ROUNDUP(地区標準卸価格!R1189*ユーザ別掛け率!R1189%,-入力!$C$16),IF(入力!$C$17=3,ROUND(地区標準卸価格!R1189*ユーザ別掛け率!R1189%,-入力!$C$16),""))),地区標準卸価格!R1189))</f>
        <v>卸価格設定なし</v>
      </c>
      <c r="S1189" s="761" t="str">
        <f>IF(地区標準卸価格!S1189="","",IF(ISNUMBER(地区標準卸価格!S1189),IF(入力!$C$17=1,ROUNDDOWN(地区標準卸価格!S1189*ユーザ別掛け率!S1189%,-入力!$C$16),IF(入力!$C$17=2,ROUNDUP(地区標準卸価格!S1189*ユーザ別掛け率!S1189%,-入力!$C$16),IF(入力!$C$17=3,ROUND(地区標準卸価格!S1189*ユーザ別掛け率!S1189%,-入力!$C$16),""))),地区標準卸価格!S1189))</f>
        <v/>
      </c>
      <c r="T1189" s="761" t="str">
        <f>IF(地区標準卸価格!T1189="","",IF(ISNUMBER(地区標準卸価格!T1189),IF(入力!$C$17=1,ROUNDDOWN(地区標準卸価格!T1189*ユーザ別掛け率!T1189%,-入力!$C$16),IF(入力!$C$17=2,ROUNDUP(地区標準卸価格!T1189*ユーザ別掛け率!T1189%,-入力!$C$16),IF(入力!$C$17=3,ROUND(地区標準卸価格!T1189*ユーザ別掛け率!T1189%,-入力!$C$16),""))),地区標準卸価格!T1189))</f>
        <v/>
      </c>
      <c r="U1189" s="762" t="str">
        <f>IF(地区標準卸価格!U1189="","",IF(ISNUMBER(地区標準卸価格!U1189),IF(入力!$C$17=1,ROUNDDOWN(地区標準卸価格!U1189*ユーザ別掛け率!U1189%,-入力!$C$16),IF(入力!$C$17=2,ROUNDUP(地区標準卸価格!U1189*ユーザ別掛け率!U1189%,-入力!$C$16),IF(入力!$C$17=3,ROUND(地区標準卸価格!U1189*ユーザ別掛け率!U1189%,-入力!$C$16),""))),地区標準卸価格!U1189))</f>
        <v/>
      </c>
      <c r="V1189" s="83"/>
      <c r="X1189" s="4"/>
    </row>
    <row r="1190" spans="2:25" ht="20.25" customHeight="1" thickBot="1">
      <c r="B1190" s="781"/>
      <c r="C1190" s="782"/>
      <c r="D1190" s="782"/>
      <c r="E1190" s="782"/>
      <c r="F1190" s="782"/>
      <c r="G1190" s="783"/>
      <c r="H1190" s="725" t="s">
        <v>1065</v>
      </c>
      <c r="I1190" s="726"/>
      <c r="J1190" s="726"/>
      <c r="K1190" s="726"/>
      <c r="L1190" s="727"/>
      <c r="M1190" s="725" t="s">
        <v>1181</v>
      </c>
      <c r="N1190" s="726"/>
      <c r="O1190" s="726"/>
      <c r="P1190" s="726"/>
      <c r="Q1190" s="727"/>
      <c r="R1190" s="728" t="str">
        <f>IF(地区標準卸価格!R1190="","",IF(ISNUMBER(地区標準卸価格!R1190),IF(入力!$C$17=1,ROUNDDOWN(地区標準卸価格!R1190*ユーザ別掛け率!R1190%,-入力!$C$16),IF(入力!$C$17=2,ROUNDUP(地区標準卸価格!R1190*ユーザ別掛け率!R1190%,-入力!$C$16),IF(入力!$C$17=3,ROUND(地区標準卸価格!R1190*ユーザ別掛け率!R1190%,-入力!$C$16),""))),地区標準卸価格!R1190))</f>
        <v>卸価格設定なし</v>
      </c>
      <c r="S1190" s="729" t="str">
        <f>IF(地区標準卸価格!S1190="","",IF(ISNUMBER(地区標準卸価格!S1190),IF(入力!$C$17=1,ROUNDDOWN(地区標準卸価格!S1190*ユーザ別掛け率!S1190%,-入力!$C$16),IF(入力!$C$17=2,ROUNDUP(地区標準卸価格!S1190*ユーザ別掛け率!S1190%,-入力!$C$16),IF(入力!$C$17=3,ROUND(地区標準卸価格!S1190*ユーザ別掛け率!S1190%,-入力!$C$16),""))),地区標準卸価格!S1190))</f>
        <v/>
      </c>
      <c r="T1190" s="729" t="str">
        <f>IF(地区標準卸価格!T1190="","",IF(ISNUMBER(地区標準卸価格!T1190),IF(入力!$C$17=1,ROUNDDOWN(地区標準卸価格!T1190*ユーザ別掛け率!T1190%,-入力!$C$16),IF(入力!$C$17=2,ROUNDUP(地区標準卸価格!T1190*ユーザ別掛け率!T1190%,-入力!$C$16),IF(入力!$C$17=3,ROUND(地区標準卸価格!T1190*ユーザ別掛け率!T1190%,-入力!$C$16),""))),地区標準卸価格!T1190))</f>
        <v/>
      </c>
      <c r="U1190" s="730" t="str">
        <f>IF(地区標準卸価格!U1190="","",IF(ISNUMBER(地区標準卸価格!U1190),IF(入力!$C$17=1,ROUNDDOWN(地区標準卸価格!U1190*ユーザ別掛け率!U1190%,-入力!$C$16),IF(入力!$C$17=2,ROUNDUP(地区標準卸価格!U1190*ユーザ別掛け率!U1190%,-入力!$C$16),IF(入力!$C$17=3,ROUND(地区標準卸価格!U1190*ユーザ別掛け率!U1190%,-入力!$C$16),""))),地区標準卸価格!U1190))</f>
        <v/>
      </c>
      <c r="V1190" s="83"/>
      <c r="X1190" s="4"/>
    </row>
    <row r="1191" spans="2:25" ht="23.1" customHeight="1">
      <c r="B1191" s="336"/>
      <c r="C1191" s="336"/>
      <c r="D1191" s="336"/>
      <c r="E1191" s="336"/>
      <c r="F1191" s="336"/>
      <c r="G1191" s="336"/>
      <c r="H1191" s="336"/>
      <c r="I1191" s="336"/>
      <c r="J1191" s="336"/>
      <c r="K1191" s="336"/>
      <c r="L1191" s="336"/>
      <c r="M1191" s="336"/>
      <c r="N1191" s="336"/>
      <c r="O1191" s="336"/>
      <c r="P1191" s="336"/>
      <c r="Q1191" s="336"/>
      <c r="R1191" s="336"/>
      <c r="S1191" s="336"/>
      <c r="T1191" s="308"/>
      <c r="U1191" s="308"/>
      <c r="V1191" s="308"/>
      <c r="W1191" s="308"/>
      <c r="X1191" s="83"/>
    </row>
    <row r="1192" spans="2:25" s="239" customFormat="1" ht="20.100000000000001" customHeight="1" thickBot="1">
      <c r="B1192" s="241" t="s">
        <v>664</v>
      </c>
      <c r="C1192" s="24"/>
      <c r="D1192" s="24"/>
      <c r="E1192" s="24"/>
      <c r="F1192" s="82"/>
      <c r="G1192" s="24"/>
      <c r="H1192" s="82"/>
      <c r="I1192" s="24"/>
      <c r="J1192" s="82"/>
      <c r="K1192" s="24"/>
      <c r="L1192" s="82"/>
      <c r="M1192" s="24"/>
      <c r="N1192" s="82"/>
      <c r="O1192" s="24"/>
      <c r="P1192" s="82"/>
      <c r="Q1192" s="24"/>
      <c r="R1192" s="82"/>
      <c r="S1192" s="24"/>
      <c r="T1192" s="82"/>
      <c r="U1192" s="24"/>
      <c r="V1192" s="82"/>
      <c r="W1192" s="24"/>
      <c r="X1192" s="82"/>
      <c r="Y1192" s="24"/>
    </row>
    <row r="1193" spans="2:25" ht="20.100000000000001" customHeight="1" thickBot="1">
      <c r="B1193" s="531" t="s">
        <v>453</v>
      </c>
      <c r="C1193" s="532"/>
      <c r="D1193" s="532"/>
      <c r="E1193" s="532"/>
      <c r="F1193" s="532"/>
      <c r="G1193" s="532"/>
      <c r="H1193" s="532"/>
      <c r="I1193" s="532"/>
      <c r="J1193" s="532"/>
      <c r="K1193" s="532"/>
      <c r="L1193" s="532"/>
      <c r="M1193" s="532"/>
      <c r="N1193" s="532"/>
      <c r="O1193" s="532"/>
      <c r="P1193" s="532"/>
      <c r="Q1193" s="532"/>
      <c r="R1193" s="532"/>
      <c r="S1193" s="532"/>
      <c r="T1193" s="532"/>
      <c r="U1193" s="533"/>
      <c r="V1193" s="10"/>
      <c r="X1193" s="4"/>
    </row>
    <row r="1194" spans="2:25" ht="30" customHeight="1" thickBot="1">
      <c r="B1194" s="622" t="s">
        <v>581</v>
      </c>
      <c r="C1194" s="623"/>
      <c r="D1194" s="623"/>
      <c r="E1194" s="623"/>
      <c r="F1194" s="623"/>
      <c r="G1194" s="624"/>
      <c r="H1194" s="710" t="s">
        <v>524</v>
      </c>
      <c r="I1194" s="710"/>
      <c r="J1194" s="710"/>
      <c r="K1194" s="710"/>
      <c r="L1194" s="710"/>
      <c r="M1194" s="710" t="s">
        <v>491</v>
      </c>
      <c r="N1194" s="710"/>
      <c r="O1194" s="710"/>
      <c r="P1194" s="710"/>
      <c r="Q1194" s="710"/>
      <c r="R1194" s="710"/>
      <c r="S1194" s="710"/>
      <c r="T1194" s="710"/>
      <c r="U1194" s="710"/>
      <c r="X1194" s="4"/>
    </row>
    <row r="1195" spans="2:25" ht="20.25" customHeight="1">
      <c r="B1195" s="737" t="s">
        <v>638</v>
      </c>
      <c r="C1195" s="738"/>
      <c r="D1195" s="738"/>
      <c r="E1195" s="738"/>
      <c r="F1195" s="738"/>
      <c r="G1195" s="739"/>
      <c r="H1195" s="737" t="s">
        <v>427</v>
      </c>
      <c r="I1195" s="738"/>
      <c r="J1195" s="738"/>
      <c r="K1195" s="738"/>
      <c r="L1195" s="739"/>
      <c r="M1195" s="737" t="s">
        <v>636</v>
      </c>
      <c r="N1195" s="738"/>
      <c r="O1195" s="738"/>
      <c r="P1195" s="738"/>
      <c r="Q1195" s="739"/>
      <c r="R1195" s="619">
        <f>IF(地区標準卸価格!R1195="","",IF(ISNUMBER(地区標準卸価格!R1195),IF(入力!$C$17=1,ROUNDDOWN(地区標準卸価格!R1195*ユーザ別掛け率!R1195%,-入力!$C$16),IF(入力!$C$17=2,ROUNDUP(地区標準卸価格!R1195*ユーザ別掛け率!R1195%,-入力!$C$16),IF(入力!$C$17=3,ROUND(地区標準卸価格!R1195*ユーザ別掛け率!R1195%,-入力!$C$16),""))),地区標準卸価格!R1195))</f>
        <v>29600</v>
      </c>
      <c r="S1195" s="860" t="str">
        <f>IF(地区標準卸価格!S1195="","",IF(ISNUMBER(地区標準卸価格!S1195),IF(入力!$C$17=1,ROUNDDOWN(地区標準卸価格!S1195*ユーザ別掛け率!S1195%,-入力!$C$16),IF(入力!$C$17=2,ROUNDUP(地区標準卸価格!S1195*ユーザ別掛け率!S1195%,-入力!$C$16),IF(入力!$C$17=3,ROUND(地区標準卸価格!S1195*ユーザ別掛け率!S1195%,-入力!$C$16),""))),地区標準卸価格!S1195))</f>
        <v/>
      </c>
      <c r="T1195" s="860" t="str">
        <f>IF(地区標準卸価格!T1195="","",IF(ISNUMBER(地区標準卸価格!T1195),IF(入力!$C$17=1,ROUNDDOWN(地区標準卸価格!T1195*ユーザ別掛け率!T1195%,-入力!$C$16),IF(入力!$C$17=2,ROUNDUP(地区標準卸価格!T1195*ユーザ別掛け率!T1195%,-入力!$C$16),IF(入力!$C$17=3,ROUND(地区標準卸価格!T1195*ユーザ別掛け率!T1195%,-入力!$C$16),""))),地区標準卸価格!T1195))</f>
        <v/>
      </c>
      <c r="U1195" s="885" t="str">
        <f>IF(地区標準卸価格!U1195="","",IF(ISNUMBER(地区標準卸価格!U1195),IF(入力!$C$17=1,ROUNDDOWN(地区標準卸価格!U1195*ユーザ別掛け率!U1195%,-入力!$C$16),IF(入力!$C$17=2,ROUNDUP(地区標準卸価格!U1195*ユーザ別掛け率!U1195%,-入力!$C$16),IF(入力!$C$17=3,ROUND(地区標準卸価格!U1195*ユーザ別掛け率!U1195%,-入力!$C$16),""))),地区標準卸価格!U1195))</f>
        <v/>
      </c>
      <c r="V1195" s="83"/>
      <c r="X1195" s="4"/>
    </row>
    <row r="1196" spans="2:25" ht="20.25" customHeight="1">
      <c r="B1196" s="830"/>
      <c r="C1196" s="831"/>
      <c r="D1196" s="831"/>
      <c r="E1196" s="831"/>
      <c r="F1196" s="831"/>
      <c r="G1196" s="832"/>
      <c r="H1196" s="757" t="s">
        <v>280</v>
      </c>
      <c r="I1196" s="758"/>
      <c r="J1196" s="758"/>
      <c r="K1196" s="758"/>
      <c r="L1196" s="759"/>
      <c r="M1196" s="716"/>
      <c r="N1196" s="717"/>
      <c r="O1196" s="717"/>
      <c r="P1196" s="717"/>
      <c r="Q1196" s="718"/>
      <c r="R1196" s="836">
        <f>IF(地区標準卸価格!R1196="","",IF(ISNUMBER(地区標準卸価格!R1196),IF(入力!$C$17=1,ROUNDDOWN(地区標準卸価格!R1196*ユーザ別掛け率!R1196%,-入力!$C$16),IF(入力!$C$17=2,ROUNDUP(地区標準卸価格!R1196*ユーザ別掛け率!R1196%,-入力!$C$16),IF(入力!$C$17=3,ROUND(地区標準卸価格!R1196*ユーザ別掛け率!R1196%,-入力!$C$16),""))),地区標準卸価格!R1196))</f>
        <v>26800</v>
      </c>
      <c r="S1196" s="837" t="str">
        <f>IF(地区標準卸価格!S1196="","",IF(ISNUMBER(地区標準卸価格!S1196),IF(入力!$C$17=1,ROUNDDOWN(地区標準卸価格!S1196*ユーザ別掛け率!S1196%,-入力!$C$16),IF(入力!$C$17=2,ROUNDUP(地区標準卸価格!S1196*ユーザ別掛け率!S1196%,-入力!$C$16),IF(入力!$C$17=3,ROUND(地区標準卸価格!S1196*ユーザ別掛け率!S1196%,-入力!$C$16),""))),地区標準卸価格!S1196))</f>
        <v/>
      </c>
      <c r="T1196" s="837" t="str">
        <f>IF(地区標準卸価格!T1196="","",IF(ISNUMBER(地区標準卸価格!T1196),IF(入力!$C$17=1,ROUNDDOWN(地区標準卸価格!T1196*ユーザ別掛け率!T1196%,-入力!$C$16),IF(入力!$C$17=2,ROUNDUP(地区標準卸価格!T1196*ユーザ別掛け率!T1196%,-入力!$C$16),IF(入力!$C$17=3,ROUND(地区標準卸価格!T1196*ユーザ別掛け率!T1196%,-入力!$C$16),""))),地区標準卸価格!T1196))</f>
        <v/>
      </c>
      <c r="U1196" s="838" t="str">
        <f>IF(地区標準卸価格!U1196="","",IF(ISNUMBER(地区標準卸価格!U1196),IF(入力!$C$17=1,ROUNDDOWN(地区標準卸価格!U1196*ユーザ別掛け率!U1196%,-入力!$C$16),IF(入力!$C$17=2,ROUNDUP(地区標準卸価格!U1196*ユーザ別掛け率!U1196%,-入力!$C$16),IF(入力!$C$17=3,ROUND(地区標準卸価格!U1196*ユーザ別掛け率!U1196%,-入力!$C$16),""))),地区標準卸価格!U1196))</f>
        <v/>
      </c>
      <c r="V1196" s="83"/>
      <c r="X1196" s="4"/>
    </row>
    <row r="1197" spans="2:25" ht="20.25" customHeight="1">
      <c r="B1197" s="830"/>
      <c r="C1197" s="831"/>
      <c r="D1197" s="831"/>
      <c r="E1197" s="831"/>
      <c r="F1197" s="831"/>
      <c r="G1197" s="832"/>
      <c r="H1197" s="757" t="s">
        <v>684</v>
      </c>
      <c r="I1197" s="758"/>
      <c r="J1197" s="758"/>
      <c r="K1197" s="758"/>
      <c r="L1197" s="759"/>
      <c r="M1197" s="757" t="s">
        <v>689</v>
      </c>
      <c r="N1197" s="758"/>
      <c r="O1197" s="758"/>
      <c r="P1197" s="758"/>
      <c r="Q1197" s="759"/>
      <c r="R1197" s="836" t="str">
        <f>IF(地区標準卸価格!R1197="","",IF(ISNUMBER(地区標準卸価格!R1197),IF(入力!$C$17=1,ROUNDDOWN(地区標準卸価格!R1197*ユーザ別掛け率!R1197%,-入力!$C$16),IF(入力!$C$17=2,ROUNDUP(地区標準卸価格!R1197*ユーザ別掛け率!R1197%,-入力!$C$16),IF(入力!$C$17=3,ROUND(地区標準卸価格!R1197*ユーザ別掛け率!R1197%,-入力!$C$16),""))),地区標準卸価格!R1197))</f>
        <v>卸価格設定なし</v>
      </c>
      <c r="S1197" s="837" t="str">
        <f>IF(地区標準卸価格!S1197="","",IF(ISNUMBER(地区標準卸価格!S1197),IF(入力!$C$17=1,ROUNDDOWN(地区標準卸価格!S1197*ユーザ別掛け率!S1197%,-入力!$C$16),IF(入力!$C$17=2,ROUNDUP(地区標準卸価格!S1197*ユーザ別掛け率!S1197%,-入力!$C$16),IF(入力!$C$17=3,ROUND(地区標準卸価格!S1197*ユーザ別掛け率!S1197%,-入力!$C$16),""))),地区標準卸価格!S1197))</f>
        <v/>
      </c>
      <c r="T1197" s="837" t="str">
        <f>IF(地区標準卸価格!T1197="","",IF(ISNUMBER(地区標準卸価格!T1197),IF(入力!$C$17=1,ROUNDDOWN(地区標準卸価格!T1197*ユーザ別掛け率!T1197%,-入力!$C$16),IF(入力!$C$17=2,ROUNDUP(地区標準卸価格!T1197*ユーザ別掛け率!T1197%,-入力!$C$16),IF(入力!$C$17=3,ROUND(地区標準卸価格!T1197*ユーザ別掛け率!T1197%,-入力!$C$16),""))),地区標準卸価格!T1197))</f>
        <v/>
      </c>
      <c r="U1197" s="838" t="str">
        <f>IF(地区標準卸価格!U1197="","",IF(ISNUMBER(地区標準卸価格!U1197),IF(入力!$C$17=1,ROUNDDOWN(地区標準卸価格!U1197*ユーザ別掛け率!U1197%,-入力!$C$16),IF(入力!$C$17=2,ROUNDUP(地区標準卸価格!U1197*ユーザ別掛け率!U1197%,-入力!$C$16),IF(入力!$C$17=3,ROUND(地区標準卸価格!U1197*ユーザ別掛け率!U1197%,-入力!$C$16),""))),地区標準卸価格!U1197))</f>
        <v/>
      </c>
      <c r="V1197" s="83"/>
      <c r="X1197" s="4"/>
    </row>
    <row r="1198" spans="2:25" ht="20.25" customHeight="1">
      <c r="B1198" s="830"/>
      <c r="C1198" s="831"/>
      <c r="D1198" s="831"/>
      <c r="E1198" s="831"/>
      <c r="F1198" s="831"/>
      <c r="G1198" s="832"/>
      <c r="H1198" s="757" t="s">
        <v>684</v>
      </c>
      <c r="I1198" s="758"/>
      <c r="J1198" s="758"/>
      <c r="K1198" s="758"/>
      <c r="L1198" s="759"/>
      <c r="M1198" s="757" t="s">
        <v>690</v>
      </c>
      <c r="N1198" s="758"/>
      <c r="O1198" s="758"/>
      <c r="P1198" s="758"/>
      <c r="Q1198" s="759"/>
      <c r="R1198" s="836" t="str">
        <f>IF(地区標準卸価格!R1198="","",IF(ISNUMBER(地区標準卸価格!R1198),IF(入力!$C$17=1,ROUNDDOWN(地区標準卸価格!R1198*ユーザ別掛け率!R1198%,-入力!$C$16),IF(入力!$C$17=2,ROUNDUP(地区標準卸価格!R1198*ユーザ別掛け率!R1198%,-入力!$C$16),IF(入力!$C$17=3,ROUND(地区標準卸価格!R1198*ユーザ別掛け率!R1198%,-入力!$C$16),""))),地区標準卸価格!R1198))</f>
        <v>卸価格設定なし</v>
      </c>
      <c r="S1198" s="837" t="str">
        <f>IF(地区標準卸価格!S1198="","",IF(ISNUMBER(地区標準卸価格!S1198),IF(入力!$C$17=1,ROUNDDOWN(地区標準卸価格!S1198*ユーザ別掛け率!S1198%,-入力!$C$16),IF(入力!$C$17=2,ROUNDUP(地区標準卸価格!S1198*ユーザ別掛け率!S1198%,-入力!$C$16),IF(入力!$C$17=3,ROUND(地区標準卸価格!S1198*ユーザ別掛け率!S1198%,-入力!$C$16),""))),地区標準卸価格!S1198))</f>
        <v/>
      </c>
      <c r="T1198" s="837" t="str">
        <f>IF(地区標準卸価格!T1198="","",IF(ISNUMBER(地区標準卸価格!T1198),IF(入力!$C$17=1,ROUNDDOWN(地区標準卸価格!T1198*ユーザ別掛け率!T1198%,-入力!$C$16),IF(入力!$C$17=2,ROUNDUP(地区標準卸価格!T1198*ユーザ別掛け率!T1198%,-入力!$C$16),IF(入力!$C$17=3,ROUND(地区標準卸価格!T1198*ユーザ別掛け率!T1198%,-入力!$C$16),""))),地区標準卸価格!T1198))</f>
        <v/>
      </c>
      <c r="U1198" s="838" t="str">
        <f>IF(地区標準卸価格!U1198="","",IF(ISNUMBER(地区標準卸価格!U1198),IF(入力!$C$17=1,ROUNDDOWN(地区標準卸価格!U1198*ユーザ別掛け率!U1198%,-入力!$C$16),IF(入力!$C$17=2,ROUNDUP(地区標準卸価格!U1198*ユーザ別掛け率!U1198%,-入力!$C$16),IF(入力!$C$17=3,ROUND(地区標準卸価格!U1198*ユーザ別掛け率!U1198%,-入力!$C$16),""))),地区標準卸価格!U1198))</f>
        <v/>
      </c>
      <c r="V1198" s="83"/>
      <c r="X1198" s="4"/>
    </row>
    <row r="1199" spans="2:25" ht="20.25" customHeight="1">
      <c r="B1199" s="830"/>
      <c r="C1199" s="831"/>
      <c r="D1199" s="831"/>
      <c r="E1199" s="831"/>
      <c r="F1199" s="831"/>
      <c r="G1199" s="832"/>
      <c r="H1199" s="757" t="s">
        <v>684</v>
      </c>
      <c r="I1199" s="758"/>
      <c r="J1199" s="758"/>
      <c r="K1199" s="758"/>
      <c r="L1199" s="759"/>
      <c r="M1199" s="787" t="s">
        <v>691</v>
      </c>
      <c r="N1199" s="788"/>
      <c r="O1199" s="788"/>
      <c r="P1199" s="788"/>
      <c r="Q1199" s="789"/>
      <c r="R1199" s="836" t="str">
        <f>IF(地区標準卸価格!R1199="","",IF(ISNUMBER(地区標準卸価格!R1199),IF(入力!$C$17=1,ROUNDDOWN(地区標準卸価格!R1199*ユーザ別掛け率!R1199%,-入力!$C$16),IF(入力!$C$17=2,ROUNDUP(地区標準卸価格!R1199*ユーザ別掛け率!R1199%,-入力!$C$16),IF(入力!$C$17=3,ROUND(地区標準卸価格!R1199*ユーザ別掛け率!R1199%,-入力!$C$16),""))),地区標準卸価格!R1199))</f>
        <v>卸価格設定なし</v>
      </c>
      <c r="S1199" s="837" t="str">
        <f>IF(地区標準卸価格!S1199="","",IF(ISNUMBER(地区標準卸価格!S1199),IF(入力!$C$17=1,ROUNDDOWN(地区標準卸価格!S1199*ユーザ別掛け率!S1199%,-入力!$C$16),IF(入力!$C$17=2,ROUNDUP(地区標準卸価格!S1199*ユーザ別掛け率!S1199%,-入力!$C$16),IF(入力!$C$17=3,ROUND(地区標準卸価格!S1199*ユーザ別掛け率!S1199%,-入力!$C$16),""))),地区標準卸価格!S1199))</f>
        <v/>
      </c>
      <c r="T1199" s="837" t="str">
        <f>IF(地区標準卸価格!T1199="","",IF(ISNUMBER(地区標準卸価格!T1199),IF(入力!$C$17=1,ROUNDDOWN(地区標準卸価格!T1199*ユーザ別掛け率!T1199%,-入力!$C$16),IF(入力!$C$17=2,ROUNDUP(地区標準卸価格!T1199*ユーザ別掛け率!T1199%,-入力!$C$16),IF(入力!$C$17=3,ROUND(地区標準卸価格!T1199*ユーザ別掛け率!T1199%,-入力!$C$16),""))),地区標準卸価格!T1199))</f>
        <v/>
      </c>
      <c r="U1199" s="838" t="str">
        <f>IF(地区標準卸価格!U1199="","",IF(ISNUMBER(地区標準卸価格!U1199),IF(入力!$C$17=1,ROUNDDOWN(地区標準卸価格!U1199*ユーザ別掛け率!U1199%,-入力!$C$16),IF(入力!$C$17=2,ROUNDUP(地区標準卸価格!U1199*ユーザ別掛け率!U1199%,-入力!$C$16),IF(入力!$C$17=3,ROUND(地区標準卸価格!U1199*ユーザ別掛け率!U1199%,-入力!$C$16),""))),地区標準卸価格!U1199))</f>
        <v/>
      </c>
      <c r="V1199" s="83"/>
      <c r="X1199" s="4"/>
    </row>
    <row r="1200" spans="2:25" ht="20.25" customHeight="1">
      <c r="B1200" s="830"/>
      <c r="C1200" s="831"/>
      <c r="D1200" s="831"/>
      <c r="E1200" s="831"/>
      <c r="F1200" s="831"/>
      <c r="G1200" s="832"/>
      <c r="H1200" s="787" t="s">
        <v>637</v>
      </c>
      <c r="I1200" s="788"/>
      <c r="J1200" s="788"/>
      <c r="K1200" s="788"/>
      <c r="L1200" s="789"/>
      <c r="M1200" s="830"/>
      <c r="N1200" s="831"/>
      <c r="O1200" s="831"/>
      <c r="P1200" s="831"/>
      <c r="Q1200" s="832"/>
      <c r="R1200" s="836" t="str">
        <f>IF(地区標準卸価格!R1200="","",IF(ISNUMBER(地区標準卸価格!R1200),IF(入力!$C$17=1,ROUNDDOWN(地区標準卸価格!R1200*ユーザ別掛け率!R1200%,-入力!$C$16),IF(入力!$C$17=2,ROUNDUP(地区標準卸価格!R1200*ユーザ別掛け率!R1200%,-入力!$C$16),IF(入力!$C$17=3,ROUND(地区標準卸価格!R1200*ユーザ別掛け率!R1200%,-入力!$C$16),""))),地区標準卸価格!R1200))</f>
        <v>卸価格設定なし</v>
      </c>
      <c r="S1200" s="837" t="str">
        <f>IF(地区標準卸価格!S1200="","",IF(ISNUMBER(地区標準卸価格!S1200),IF(入力!$C$17=1,ROUNDDOWN(地区標準卸価格!S1200*ユーザ別掛け率!S1200%,-入力!$C$16),IF(入力!$C$17=2,ROUNDUP(地区標準卸価格!S1200*ユーザ別掛け率!S1200%,-入力!$C$16),IF(入力!$C$17=3,ROUND(地区標準卸価格!S1200*ユーザ別掛け率!S1200%,-入力!$C$16),""))),地区標準卸価格!S1200))</f>
        <v/>
      </c>
      <c r="T1200" s="837" t="str">
        <f>IF(地区標準卸価格!T1200="","",IF(ISNUMBER(地区標準卸価格!T1200),IF(入力!$C$17=1,ROUNDDOWN(地区標準卸価格!T1200*ユーザ別掛け率!T1200%,-入力!$C$16),IF(入力!$C$17=2,ROUNDUP(地区標準卸価格!T1200*ユーザ別掛け率!T1200%,-入力!$C$16),IF(入力!$C$17=3,ROUND(地区標準卸価格!T1200*ユーザ別掛け率!T1200%,-入力!$C$16),""))),地区標準卸価格!T1200))</f>
        <v/>
      </c>
      <c r="U1200" s="838" t="str">
        <f>IF(地区標準卸価格!U1200="","",IF(ISNUMBER(地区標準卸価格!U1200),IF(入力!$C$17=1,ROUNDDOWN(地区標準卸価格!U1200*ユーザ別掛け率!U1200%,-入力!$C$16),IF(入力!$C$17=2,ROUNDUP(地区標準卸価格!U1200*ユーザ別掛け率!U1200%,-入力!$C$16),IF(入力!$C$17=3,ROUND(地区標準卸価格!U1200*ユーザ別掛け率!U1200%,-入力!$C$16),""))),地区標準卸価格!U1200))</f>
        <v/>
      </c>
      <c r="V1200" s="83"/>
      <c r="X1200" s="4"/>
    </row>
    <row r="1201" spans="2:27" ht="20.25" customHeight="1">
      <c r="B1201" s="830"/>
      <c r="C1201" s="831"/>
      <c r="D1201" s="831"/>
      <c r="E1201" s="831"/>
      <c r="F1201" s="831"/>
      <c r="G1201" s="832"/>
      <c r="H1201" s="716"/>
      <c r="I1201" s="717"/>
      <c r="J1201" s="717"/>
      <c r="K1201" s="717"/>
      <c r="L1201" s="718"/>
      <c r="M1201" s="716"/>
      <c r="N1201" s="717"/>
      <c r="O1201" s="717"/>
      <c r="P1201" s="717"/>
      <c r="Q1201" s="718"/>
      <c r="R1201" s="836" t="str">
        <f>IF(地区標準卸価格!R1201="","",IF(ISNUMBER(地区標準卸価格!R1201),IF(入力!$C$17=1,ROUNDDOWN(地区標準卸価格!R1201*ユーザ別掛け率!R1201%,-入力!$C$16),IF(入力!$C$17=2,ROUNDUP(地区標準卸価格!R1201*ユーザ別掛け率!R1201%,-入力!$C$16),IF(入力!$C$17=3,ROUND(地区標準卸価格!R1201*ユーザ別掛け率!R1201%,-入力!$C$16),""))),地区標準卸価格!R1201))</f>
        <v>卸価格設定なし</v>
      </c>
      <c r="S1201" s="837" t="str">
        <f>IF(地区標準卸価格!S1201="","",IF(ISNUMBER(地区標準卸価格!S1201),IF(入力!$C$17=1,ROUNDDOWN(地区標準卸価格!S1201*ユーザ別掛け率!S1201%,-入力!$C$16),IF(入力!$C$17=2,ROUNDUP(地区標準卸価格!S1201*ユーザ別掛け率!S1201%,-入力!$C$16),IF(入力!$C$17=3,ROUND(地区標準卸価格!S1201*ユーザ別掛け率!S1201%,-入力!$C$16),""))),地区標準卸価格!S1201))</f>
        <v/>
      </c>
      <c r="T1201" s="837" t="str">
        <f>IF(地区標準卸価格!T1201="","",IF(ISNUMBER(地区標準卸価格!T1201),IF(入力!$C$17=1,ROUNDDOWN(地区標準卸価格!T1201*ユーザ別掛け率!T1201%,-入力!$C$16),IF(入力!$C$17=2,ROUNDUP(地区標準卸価格!T1201*ユーザ別掛け率!T1201%,-入力!$C$16),IF(入力!$C$17=3,ROUND(地区標準卸価格!T1201*ユーザ別掛け率!T1201%,-入力!$C$16),""))),地区標準卸価格!T1201))</f>
        <v/>
      </c>
      <c r="U1201" s="838" t="str">
        <f>IF(地区標準卸価格!U1201="","",IF(ISNUMBER(地区標準卸価格!U1201),IF(入力!$C$17=1,ROUNDDOWN(地区標準卸価格!U1201*ユーザ別掛け率!U1201%,-入力!$C$16),IF(入力!$C$17=2,ROUNDUP(地区標準卸価格!U1201*ユーザ別掛け率!U1201%,-入力!$C$16),IF(入力!$C$17=3,ROUND(地区標準卸価格!U1201*ユーザ別掛け率!U1201%,-入力!$C$16),""))),地区標準卸価格!U1201))</f>
        <v/>
      </c>
      <c r="V1201" s="83"/>
      <c r="X1201" s="4"/>
    </row>
    <row r="1202" spans="2:27" ht="20.25" customHeight="1">
      <c r="B1202" s="830"/>
      <c r="C1202" s="831"/>
      <c r="D1202" s="831"/>
      <c r="E1202" s="831"/>
      <c r="F1202" s="831"/>
      <c r="G1202" s="832"/>
      <c r="H1202" s="757" t="s">
        <v>529</v>
      </c>
      <c r="I1202" s="758"/>
      <c r="J1202" s="758"/>
      <c r="K1202" s="758"/>
      <c r="L1202" s="759"/>
      <c r="M1202" s="787" t="s">
        <v>627</v>
      </c>
      <c r="N1202" s="788"/>
      <c r="O1202" s="788"/>
      <c r="P1202" s="788"/>
      <c r="Q1202" s="789"/>
      <c r="R1202" s="836">
        <f>IF(地区標準卸価格!R1202="","",IF(ISNUMBER(地区標準卸価格!R1202),IF(入力!$C$17=1,ROUNDDOWN(地区標準卸価格!R1202*ユーザ別掛け率!R1202%,-入力!$C$16),IF(入力!$C$17=2,ROUNDUP(地区標準卸価格!R1202*ユーザ別掛け率!R1202%,-入力!$C$16),IF(入力!$C$17=3,ROUND(地区標準卸価格!R1202*ユーザ別掛け率!R1202%,-入力!$C$16),""))),地区標準卸価格!R1202))</f>
        <v>26800</v>
      </c>
      <c r="S1202" s="837" t="str">
        <f>IF(地区標準卸価格!S1202="","",IF(ISNUMBER(地区標準卸価格!S1202),IF(入力!$C$17=1,ROUNDDOWN(地区標準卸価格!S1202*ユーザ別掛け率!S1202%,-入力!$C$16),IF(入力!$C$17=2,ROUNDUP(地区標準卸価格!S1202*ユーザ別掛け率!S1202%,-入力!$C$16),IF(入力!$C$17=3,ROUND(地区標準卸価格!S1202*ユーザ別掛け率!S1202%,-入力!$C$16),""))),地区標準卸価格!S1202))</f>
        <v/>
      </c>
      <c r="T1202" s="837" t="str">
        <f>IF(地区標準卸価格!T1202="","",IF(ISNUMBER(地区標準卸価格!T1202),IF(入力!$C$17=1,ROUNDDOWN(地区標準卸価格!T1202*ユーザ別掛け率!T1202%,-入力!$C$16),IF(入力!$C$17=2,ROUNDUP(地区標準卸価格!T1202*ユーザ別掛け率!T1202%,-入力!$C$16),IF(入力!$C$17=3,ROUND(地区標準卸価格!T1202*ユーザ別掛け率!T1202%,-入力!$C$16),""))),地区標準卸価格!T1202))</f>
        <v/>
      </c>
      <c r="U1202" s="838" t="str">
        <f>IF(地区標準卸価格!U1202="","",IF(ISNUMBER(地区標準卸価格!U1202),IF(入力!$C$17=1,ROUNDDOWN(地区標準卸価格!U1202*ユーザ別掛け率!U1202%,-入力!$C$16),IF(入力!$C$17=2,ROUNDUP(地区標準卸価格!U1202*ユーザ別掛け率!U1202%,-入力!$C$16),IF(入力!$C$17=3,ROUND(地区標準卸価格!U1202*ユーザ別掛け率!U1202%,-入力!$C$16),""))),地区標準卸価格!U1202))</f>
        <v/>
      </c>
      <c r="V1202" s="83"/>
      <c r="X1202" s="4"/>
    </row>
    <row r="1203" spans="2:27" ht="20.25" customHeight="1">
      <c r="B1203" s="830"/>
      <c r="C1203" s="831"/>
      <c r="D1203" s="831"/>
      <c r="E1203" s="831"/>
      <c r="F1203" s="831"/>
      <c r="G1203" s="832"/>
      <c r="H1203" s="757" t="s">
        <v>280</v>
      </c>
      <c r="I1203" s="758"/>
      <c r="J1203" s="758"/>
      <c r="K1203" s="758"/>
      <c r="L1203" s="759"/>
      <c r="M1203" s="716"/>
      <c r="N1203" s="717"/>
      <c r="O1203" s="717"/>
      <c r="P1203" s="717"/>
      <c r="Q1203" s="718"/>
      <c r="R1203" s="836">
        <f>IF(地区標準卸価格!R1203="","",IF(ISNUMBER(地区標準卸価格!R1203),IF(入力!$C$17=1,ROUNDDOWN(地区標準卸価格!R1203*ユーザ別掛け率!R1203%,-入力!$C$16),IF(入力!$C$17=2,ROUNDUP(地区標準卸価格!R1203*ユーザ別掛け率!R1203%,-入力!$C$16),IF(入力!$C$17=3,ROUND(地区標準卸価格!R1203*ユーザ別掛け率!R1203%,-入力!$C$16),""))),地区標準卸価格!R1203))</f>
        <v>32000</v>
      </c>
      <c r="S1203" s="837" t="str">
        <f>IF(地区標準卸価格!S1203="","",IF(ISNUMBER(地区標準卸価格!S1203),IF(入力!$C$17=1,ROUNDDOWN(地区標準卸価格!S1203*ユーザ別掛け率!S1203%,-入力!$C$16),IF(入力!$C$17=2,ROUNDUP(地区標準卸価格!S1203*ユーザ別掛け率!S1203%,-入力!$C$16),IF(入力!$C$17=3,ROUND(地区標準卸価格!S1203*ユーザ別掛け率!S1203%,-入力!$C$16),""))),地区標準卸価格!S1203))</f>
        <v/>
      </c>
      <c r="T1203" s="837" t="str">
        <f>IF(地区標準卸価格!T1203="","",IF(ISNUMBER(地区標準卸価格!T1203),IF(入力!$C$17=1,ROUNDDOWN(地区標準卸価格!T1203*ユーザ別掛け率!T1203%,-入力!$C$16),IF(入力!$C$17=2,ROUNDUP(地区標準卸価格!T1203*ユーザ別掛け率!T1203%,-入力!$C$16),IF(入力!$C$17=3,ROUND(地区標準卸価格!T1203*ユーザ別掛け率!T1203%,-入力!$C$16),""))),地区標準卸価格!T1203))</f>
        <v/>
      </c>
      <c r="U1203" s="838" t="str">
        <f>IF(地区標準卸価格!U1203="","",IF(ISNUMBER(地区標準卸価格!U1203),IF(入力!$C$17=1,ROUNDDOWN(地区標準卸価格!U1203*ユーザ別掛け率!U1203%,-入力!$C$16),IF(入力!$C$17=2,ROUNDUP(地区標準卸価格!U1203*ユーザ別掛け率!U1203%,-入力!$C$16),IF(入力!$C$17=3,ROUND(地区標準卸価格!U1203*ユーザ別掛け率!U1203%,-入力!$C$16),""))),地区標準卸価格!U1203))</f>
        <v/>
      </c>
      <c r="V1203" s="83"/>
      <c r="X1203" s="4"/>
    </row>
    <row r="1204" spans="2:27" ht="20.25" customHeight="1">
      <c r="B1204" s="806"/>
      <c r="C1204" s="807"/>
      <c r="D1204" s="807"/>
      <c r="E1204" s="807"/>
      <c r="F1204" s="807"/>
      <c r="G1204" s="808"/>
      <c r="H1204" s="806" t="s">
        <v>530</v>
      </c>
      <c r="I1204" s="807"/>
      <c r="J1204" s="807"/>
      <c r="K1204" s="807"/>
      <c r="L1204" s="808"/>
      <c r="M1204" s="806" t="s">
        <v>590</v>
      </c>
      <c r="N1204" s="807"/>
      <c r="O1204" s="807"/>
      <c r="P1204" s="807"/>
      <c r="Q1204" s="808"/>
      <c r="R1204" s="845">
        <f>IF(地区標準卸価格!R1204="","",IF(ISNUMBER(地区標準卸価格!R1204),IF(入力!$C$17=1,ROUNDDOWN(地区標準卸価格!R1204*ユーザ別掛け率!R1204%,-入力!$C$16),IF(入力!$C$17=2,ROUNDUP(地区標準卸価格!R1204*ユーザ別掛け率!R1204%,-入力!$C$16),IF(入力!$C$17=3,ROUND(地区標準卸価格!R1204*ユーザ別掛け率!R1204%,-入力!$C$16),""))),地区標準卸価格!R1204))</f>
        <v>25100</v>
      </c>
      <c r="S1204" s="846" t="str">
        <f>IF(地区標準卸価格!S1204="","",IF(ISNUMBER(地区標準卸価格!S1204),IF(入力!$C$17=1,ROUNDDOWN(地区標準卸価格!S1204*ユーザ別掛け率!S1204%,-入力!$C$16),IF(入力!$C$17=2,ROUNDUP(地区標準卸価格!S1204*ユーザ別掛け率!S1204%,-入力!$C$16),IF(入力!$C$17=3,ROUND(地区標準卸価格!S1204*ユーザ別掛け率!S1204%,-入力!$C$16),""))),地区標準卸価格!S1204))</f>
        <v/>
      </c>
      <c r="T1204" s="846" t="str">
        <f>IF(地区標準卸価格!T1204="","",IF(ISNUMBER(地区標準卸価格!T1204),IF(入力!$C$17=1,ROUNDDOWN(地区標準卸価格!T1204*ユーザ別掛け率!T1204%,-入力!$C$16),IF(入力!$C$17=2,ROUNDUP(地区標準卸価格!T1204*ユーザ別掛け率!T1204%,-入力!$C$16),IF(入力!$C$17=3,ROUND(地区標準卸価格!T1204*ユーザ別掛け率!T1204%,-入力!$C$16),""))),地区標準卸価格!T1204))</f>
        <v/>
      </c>
      <c r="U1204" s="847" t="str">
        <f>IF(地区標準卸価格!U1204="","",IF(ISNUMBER(地区標準卸価格!U1204),IF(入力!$C$17=1,ROUNDDOWN(地区標準卸価格!U1204*ユーザ別掛け率!U1204%,-入力!$C$16),IF(入力!$C$17=2,ROUNDUP(地区標準卸価格!U1204*ユーザ別掛け率!U1204%,-入力!$C$16),IF(入力!$C$17=3,ROUND(地区標準卸価格!U1204*ユーザ別掛け率!U1204%,-入力!$C$16),""))),地区標準卸価格!U1204))</f>
        <v/>
      </c>
      <c r="V1204" s="83"/>
      <c r="X1204" s="4"/>
    </row>
    <row r="1205" spans="2:27" ht="20.25" customHeight="1">
      <c r="B1205" s="842" t="s">
        <v>1000</v>
      </c>
      <c r="C1205" s="843"/>
      <c r="D1205" s="843"/>
      <c r="E1205" s="843"/>
      <c r="F1205" s="843"/>
      <c r="G1205" s="844"/>
      <c r="H1205" s="842" t="s">
        <v>992</v>
      </c>
      <c r="I1205" s="843"/>
      <c r="J1205" s="843"/>
      <c r="K1205" s="843"/>
      <c r="L1205" s="844"/>
      <c r="M1205" s="810" t="s">
        <v>999</v>
      </c>
      <c r="N1205" s="811"/>
      <c r="O1205" s="811"/>
      <c r="P1205" s="811"/>
      <c r="Q1205" s="812"/>
      <c r="R1205" s="833" t="str">
        <f>IF(地区標準卸価格!R1205="","",IF(ISNUMBER(地区標準卸価格!R1205),IF(入力!$C$17=1,ROUNDDOWN(地区標準卸価格!R1205*ユーザ別掛け率!R1205%,-入力!$C$16),IF(入力!$C$17=2,ROUNDUP(地区標準卸価格!R1205*ユーザ別掛け率!R1205%,-入力!$C$16),IF(入力!$C$17=3,ROUND(地区標準卸価格!R1205*ユーザ別掛け率!R1205%,-入力!$C$16),""))),地区標準卸価格!R1205))</f>
        <v>卸価格設定なし</v>
      </c>
      <c r="S1205" s="834" t="str">
        <f>IF(地区標準卸価格!S1205="","",IF(ISNUMBER(地区標準卸価格!S1205),IF(入力!$C$17=1,ROUNDDOWN(地区標準卸価格!S1205*ユーザ別掛け率!S1205%,-入力!$C$16),IF(入力!$C$17=2,ROUNDUP(地区標準卸価格!S1205*ユーザ別掛け率!S1205%,-入力!$C$16),IF(入力!$C$17=3,ROUND(地区標準卸価格!S1205*ユーザ別掛け率!S1205%,-入力!$C$16),""))),地区標準卸価格!S1205))</f>
        <v/>
      </c>
      <c r="T1205" s="834" t="str">
        <f>IF(地区標準卸価格!T1205="","",IF(ISNUMBER(地区標準卸価格!T1205),IF(入力!$C$17=1,ROUNDDOWN(地区標準卸価格!T1205*ユーザ別掛け率!T1205%,-入力!$C$16),IF(入力!$C$17=2,ROUNDUP(地区標準卸価格!T1205*ユーザ別掛け率!T1205%,-入力!$C$16),IF(入力!$C$17=3,ROUND(地区標準卸価格!T1205*ユーザ別掛け率!T1205%,-入力!$C$16),""))),地区標準卸価格!T1205))</f>
        <v/>
      </c>
      <c r="U1205" s="835" t="str">
        <f>IF(地区標準卸価格!U1205="","",IF(ISNUMBER(地区標準卸価格!U1205),IF(入力!$C$17=1,ROUNDDOWN(地区標準卸価格!U1205*ユーザ別掛け率!U1205%,-入力!$C$16),IF(入力!$C$17=2,ROUNDUP(地区標準卸価格!U1205*ユーザ別掛け率!U1205%,-入力!$C$16),IF(入力!$C$17=3,ROUND(地区標準卸価格!U1205*ユーザ別掛け率!U1205%,-入力!$C$16),""))),地区標準卸価格!U1205))</f>
        <v/>
      </c>
      <c r="V1205" s="83"/>
      <c r="X1205" s="4"/>
    </row>
    <row r="1206" spans="2:27" ht="20.25" customHeight="1">
      <c r="B1206" s="806"/>
      <c r="C1206" s="807"/>
      <c r="D1206" s="807"/>
      <c r="E1206" s="807"/>
      <c r="F1206" s="807"/>
      <c r="G1206" s="808"/>
      <c r="H1206" s="806"/>
      <c r="I1206" s="807"/>
      <c r="J1206" s="807"/>
      <c r="K1206" s="807"/>
      <c r="L1206" s="808"/>
      <c r="M1206" s="806" t="s">
        <v>1001</v>
      </c>
      <c r="N1206" s="807"/>
      <c r="O1206" s="807"/>
      <c r="P1206" s="807"/>
      <c r="Q1206" s="808"/>
      <c r="R1206" s="845" t="str">
        <f>IF(地区標準卸価格!R1206="","",IF(ISNUMBER(地区標準卸価格!R1206),IF(入力!$C$17=1,ROUNDDOWN(地区標準卸価格!R1206*ユーザ別掛け率!R1206%,-入力!$C$16),IF(入力!$C$17=2,ROUNDUP(地区標準卸価格!R1206*ユーザ別掛け率!R1206%,-入力!$C$16),IF(入力!$C$17=3,ROUND(地区標準卸価格!R1206*ユーザ別掛け率!R1206%,-入力!$C$16),""))),地区標準卸価格!R1206))</f>
        <v>卸価格設定なし</v>
      </c>
      <c r="S1206" s="846" t="str">
        <f>IF(地区標準卸価格!S1206="","",IF(ISNUMBER(地区標準卸価格!S1206),IF(入力!$C$17=1,ROUNDDOWN(地区標準卸価格!S1206*ユーザ別掛け率!S1206%,-入力!$C$16),IF(入力!$C$17=2,ROUNDUP(地区標準卸価格!S1206*ユーザ別掛け率!S1206%,-入力!$C$16),IF(入力!$C$17=3,ROUND(地区標準卸価格!S1206*ユーザ別掛け率!S1206%,-入力!$C$16),""))),地区標準卸価格!S1206))</f>
        <v/>
      </c>
      <c r="T1206" s="846" t="str">
        <f>IF(地区標準卸価格!T1206="","",IF(ISNUMBER(地区標準卸価格!T1206),IF(入力!$C$17=1,ROUNDDOWN(地区標準卸価格!T1206*ユーザ別掛け率!T1206%,-入力!$C$16),IF(入力!$C$17=2,ROUNDUP(地区標準卸価格!T1206*ユーザ別掛け率!T1206%,-入力!$C$16),IF(入力!$C$17=3,ROUND(地区標準卸価格!T1206*ユーザ別掛け率!T1206%,-入力!$C$16),""))),地区標準卸価格!T1206))</f>
        <v/>
      </c>
      <c r="U1206" s="847" t="str">
        <f>IF(地区標準卸価格!U1206="","",IF(ISNUMBER(地区標準卸価格!U1206),IF(入力!$C$17=1,ROUNDDOWN(地区標準卸価格!U1206*ユーザ別掛け率!U1206%,-入力!$C$16),IF(入力!$C$17=2,ROUNDUP(地区標準卸価格!U1206*ユーザ別掛け率!U1206%,-入力!$C$16),IF(入力!$C$17=3,ROUND(地区標準卸価格!U1206*ユーザ別掛け率!U1206%,-入力!$C$16),""))),地区標準卸価格!U1206))</f>
        <v/>
      </c>
      <c r="V1206" s="83"/>
      <c r="X1206" s="4"/>
    </row>
    <row r="1207" spans="2:27" ht="20.25" customHeight="1">
      <c r="B1207" s="842" t="s">
        <v>1370</v>
      </c>
      <c r="C1207" s="843"/>
      <c r="D1207" s="843"/>
      <c r="E1207" s="843"/>
      <c r="F1207" s="843"/>
      <c r="G1207" s="844"/>
      <c r="H1207" s="716" t="s">
        <v>993</v>
      </c>
      <c r="I1207" s="717"/>
      <c r="J1207" s="717"/>
      <c r="K1207" s="717"/>
      <c r="L1207" s="718"/>
      <c r="M1207" s="830" t="s">
        <v>1373</v>
      </c>
      <c r="N1207" s="831"/>
      <c r="O1207" s="831"/>
      <c r="P1207" s="831"/>
      <c r="Q1207" s="832"/>
      <c r="R1207" s="923" t="str">
        <f>IF(地区標準卸価格!R1207="","",IF(ISNUMBER(地区標準卸価格!R1207),IF(入力!$C$17=1,ROUNDDOWN(地区標準卸価格!R1207*ユーザ別掛け率!R1207%,-入力!$C$16),IF(入力!$C$17=2,ROUNDUP(地区標準卸価格!R1207*ユーザ別掛け率!R1207%,-入力!$C$16),IF(入力!$C$17=3,ROUND(地区標準卸価格!R1207*ユーザ別掛け率!R1207%,-入力!$C$16),""))),地区標準卸価格!R1207))</f>
        <v>卸価格設定なし</v>
      </c>
      <c r="S1207" s="575" t="str">
        <f>IF(地区標準卸価格!S1207="","",IF(ISNUMBER(地区標準卸価格!S1207),IF(入力!$C$17=1,ROUNDDOWN(地区標準卸価格!S1207*ユーザ別掛け率!S1207%,-入力!$C$16),IF(入力!$C$17=2,ROUNDUP(地区標準卸価格!S1207*ユーザ別掛け率!S1207%,-入力!$C$16),IF(入力!$C$17=3,ROUND(地区標準卸価格!S1207*ユーザ別掛け率!S1207%,-入力!$C$16),""))),地区標準卸価格!S1207))</f>
        <v/>
      </c>
      <c r="T1207" s="575" t="str">
        <f>IF(地区標準卸価格!T1207="","",IF(ISNUMBER(地区標準卸価格!T1207),IF(入力!$C$17=1,ROUNDDOWN(地区標準卸価格!T1207*ユーザ別掛け率!T1207%,-入力!$C$16),IF(入力!$C$17=2,ROUNDUP(地区標準卸価格!T1207*ユーザ別掛け率!T1207%,-入力!$C$16),IF(入力!$C$17=3,ROUND(地区標準卸価格!T1207*ユーザ別掛け率!T1207%,-入力!$C$16),""))),地区標準卸価格!T1207))</f>
        <v/>
      </c>
      <c r="U1207" s="924" t="str">
        <f>IF(地区標準卸価格!U1207="","",IF(ISNUMBER(地区標準卸価格!U1207),IF(入力!$C$17=1,ROUNDDOWN(地区標準卸価格!U1207*ユーザ別掛け率!U1207%,-入力!$C$16),IF(入力!$C$17=2,ROUNDUP(地区標準卸価格!U1207*ユーザ別掛け率!U1207%,-入力!$C$16),IF(入力!$C$17=3,ROUND(地区標準卸価格!U1207*ユーザ別掛け率!U1207%,-入力!$C$16),""))),地区標準卸価格!U1207))</f>
        <v/>
      </c>
      <c r="V1207" s="83"/>
      <c r="X1207" s="4"/>
    </row>
    <row r="1208" spans="2:27" ht="20.25" customHeight="1">
      <c r="B1208" s="830"/>
      <c r="C1208" s="831"/>
      <c r="D1208" s="831"/>
      <c r="E1208" s="831"/>
      <c r="F1208" s="831"/>
      <c r="G1208" s="832"/>
      <c r="H1208" s="757" t="s">
        <v>1371</v>
      </c>
      <c r="I1208" s="758"/>
      <c r="J1208" s="758"/>
      <c r="K1208" s="758"/>
      <c r="L1208" s="759"/>
      <c r="M1208" s="716"/>
      <c r="N1208" s="717"/>
      <c r="O1208" s="717"/>
      <c r="P1208" s="717"/>
      <c r="Q1208" s="718"/>
      <c r="R1208" s="836" t="str">
        <f>IF(地区標準卸価格!R1208="","",IF(ISNUMBER(地区標準卸価格!R1208),IF(入力!$C$17=1,ROUNDDOWN(地区標準卸価格!R1208*ユーザ別掛け率!R1208%,-入力!$C$16),IF(入力!$C$17=2,ROUNDUP(地区標準卸価格!R1208*ユーザ別掛け率!R1208%,-入力!$C$16),IF(入力!$C$17=3,ROUND(地区標準卸価格!R1208*ユーザ別掛け率!R1208%,-入力!$C$16),""))),地区標準卸価格!R1208))</f>
        <v>卸価格設定なし</v>
      </c>
      <c r="S1208" s="837" t="str">
        <f>IF(地区標準卸価格!S1208="","",IF(ISNUMBER(地区標準卸価格!S1208),IF(入力!$C$17=1,ROUNDDOWN(地区標準卸価格!S1208*ユーザ別掛け率!S1208%,-入力!$C$16),IF(入力!$C$17=2,ROUNDUP(地区標準卸価格!S1208*ユーザ別掛け率!S1208%,-入力!$C$16),IF(入力!$C$17=3,ROUND(地区標準卸価格!S1208*ユーザ別掛け率!S1208%,-入力!$C$16),""))),地区標準卸価格!S1208))</f>
        <v/>
      </c>
      <c r="T1208" s="837" t="str">
        <f>IF(地区標準卸価格!T1208="","",IF(ISNUMBER(地区標準卸価格!T1208),IF(入力!$C$17=1,ROUNDDOWN(地区標準卸価格!T1208*ユーザ別掛け率!T1208%,-入力!$C$16),IF(入力!$C$17=2,ROUNDUP(地区標準卸価格!T1208*ユーザ別掛け率!T1208%,-入力!$C$16),IF(入力!$C$17=3,ROUND(地区標準卸価格!T1208*ユーザ別掛け率!T1208%,-入力!$C$16),""))),地区標準卸価格!T1208))</f>
        <v/>
      </c>
      <c r="U1208" s="838" t="str">
        <f>IF(地区標準卸価格!U1208="","",IF(ISNUMBER(地区標準卸価格!U1208),IF(入力!$C$17=1,ROUNDDOWN(地区標準卸価格!U1208*ユーザ別掛け率!U1208%,-入力!$C$16),IF(入力!$C$17=2,ROUNDUP(地区標準卸価格!U1208*ユーザ別掛け率!U1208%,-入力!$C$16),IF(入力!$C$17=3,ROUND(地区標準卸価格!U1208*ユーザ別掛け率!U1208%,-入力!$C$16),""))),地区標準卸価格!U1208))</f>
        <v/>
      </c>
      <c r="V1208" s="83"/>
      <c r="X1208" s="4"/>
    </row>
    <row r="1209" spans="2:27" ht="20.25" customHeight="1">
      <c r="B1209" s="830"/>
      <c r="C1209" s="831"/>
      <c r="D1209" s="831"/>
      <c r="E1209" s="831"/>
      <c r="F1209" s="831"/>
      <c r="G1209" s="832"/>
      <c r="H1209" s="757" t="s">
        <v>1372</v>
      </c>
      <c r="I1209" s="758"/>
      <c r="J1209" s="758"/>
      <c r="K1209" s="758"/>
      <c r="L1209" s="759"/>
      <c r="M1209" s="757" t="s">
        <v>1374</v>
      </c>
      <c r="N1209" s="758"/>
      <c r="O1209" s="758"/>
      <c r="P1209" s="758"/>
      <c r="Q1209" s="759"/>
      <c r="R1209" s="836" t="str">
        <f>IF(地区標準卸価格!R1209="","",IF(ISNUMBER(地区標準卸価格!R1209),IF(入力!$C$17=1,ROUNDDOWN(地区標準卸価格!R1209*ユーザ別掛け率!R1209%,-入力!$C$16),IF(入力!$C$17=2,ROUNDUP(地区標準卸価格!R1209*ユーザ別掛け率!R1209%,-入力!$C$16),IF(入力!$C$17=3,ROUND(地区標準卸価格!R1209*ユーザ別掛け率!R1209%,-入力!$C$16),""))),地区標準卸価格!R1209))</f>
        <v>卸価格設定なし</v>
      </c>
      <c r="S1209" s="837" t="str">
        <f>IF(地区標準卸価格!S1209="","",IF(ISNUMBER(地区標準卸価格!S1209),IF(入力!$C$17=1,ROUNDDOWN(地区標準卸価格!S1209*ユーザ別掛け率!S1209%,-入力!$C$16),IF(入力!$C$17=2,ROUNDUP(地区標準卸価格!S1209*ユーザ別掛け率!S1209%,-入力!$C$16),IF(入力!$C$17=3,ROUND(地区標準卸価格!S1209*ユーザ別掛け率!S1209%,-入力!$C$16),""))),地区標準卸価格!S1209))</f>
        <v/>
      </c>
      <c r="T1209" s="837" t="str">
        <f>IF(地区標準卸価格!T1209="","",IF(ISNUMBER(地区標準卸価格!T1209),IF(入力!$C$17=1,ROUNDDOWN(地区標準卸価格!T1209*ユーザ別掛け率!T1209%,-入力!$C$16),IF(入力!$C$17=2,ROUNDUP(地区標準卸価格!T1209*ユーザ別掛け率!T1209%,-入力!$C$16),IF(入力!$C$17=3,ROUND(地区標準卸価格!T1209*ユーザ別掛け率!T1209%,-入力!$C$16),""))),地区標準卸価格!T1209))</f>
        <v/>
      </c>
      <c r="U1209" s="838" t="str">
        <f>IF(地区標準卸価格!U1209="","",IF(ISNUMBER(地区標準卸価格!U1209),IF(入力!$C$17=1,ROUNDDOWN(地区標準卸価格!U1209*ユーザ別掛け率!U1209%,-入力!$C$16),IF(入力!$C$17=2,ROUNDUP(地区標準卸価格!U1209*ユーザ別掛け率!U1209%,-入力!$C$16),IF(入力!$C$17=3,ROUND(地区標準卸価格!U1209*ユーザ別掛け率!U1209%,-入力!$C$16),""))),地区標準卸価格!U1209))</f>
        <v/>
      </c>
      <c r="V1209" s="83"/>
      <c r="X1209" s="4"/>
    </row>
    <row r="1210" spans="2:27" ht="20.25" customHeight="1" thickBot="1">
      <c r="B1210" s="781"/>
      <c r="C1210" s="782"/>
      <c r="D1210" s="782"/>
      <c r="E1210" s="782"/>
      <c r="F1210" s="782"/>
      <c r="G1210" s="783"/>
      <c r="H1210" s="725" t="s">
        <v>2150</v>
      </c>
      <c r="I1210" s="726"/>
      <c r="J1210" s="726"/>
      <c r="K1210" s="726"/>
      <c r="L1210" s="727"/>
      <c r="M1210" s="725"/>
      <c r="N1210" s="726"/>
      <c r="O1210" s="726"/>
      <c r="P1210" s="726"/>
      <c r="Q1210" s="727"/>
      <c r="R1210" s="889" t="str">
        <f>IF(地区標準卸価格!R1210="","",IF(ISNUMBER(地区標準卸価格!R1210),IF(入力!$C$17=1,ROUNDDOWN(地区標準卸価格!R1210*ユーザ別掛け率!R1210%,-入力!$C$16),IF(入力!$C$17=2,ROUNDUP(地区標準卸価格!R1210*ユーザ別掛け率!R1210%,-入力!$C$16),IF(入力!$C$17=3,ROUND(地区標準卸価格!R1210*ユーザ別掛け率!R1210%,-入力!$C$16),""))),地区標準卸価格!R1210))</f>
        <v>卸価格設定なし</v>
      </c>
      <c r="S1210" s="890" t="str">
        <f>IF(地区標準卸価格!S1210="","",IF(ISNUMBER(地区標準卸価格!S1210),IF(入力!$C$17=1,ROUNDDOWN(地区標準卸価格!S1210*ユーザ別掛け率!S1210%,-入力!$C$16),IF(入力!$C$17=2,ROUNDUP(地区標準卸価格!S1210*ユーザ別掛け率!S1210%,-入力!$C$16),IF(入力!$C$17=3,ROUND(地区標準卸価格!S1210*ユーザ別掛け率!S1210%,-入力!$C$16),""))),地区標準卸価格!S1210))</f>
        <v/>
      </c>
      <c r="T1210" s="890" t="str">
        <f>IF(地区標準卸価格!T1210="","",IF(ISNUMBER(地区標準卸価格!T1210),IF(入力!$C$17=1,ROUNDDOWN(地区標準卸価格!T1210*ユーザ別掛け率!T1210%,-入力!$C$16),IF(入力!$C$17=2,ROUNDUP(地区標準卸価格!T1210*ユーザ別掛け率!T1210%,-入力!$C$16),IF(入力!$C$17=3,ROUND(地区標準卸価格!T1210*ユーザ別掛け率!T1210%,-入力!$C$16),""))),地区標準卸価格!T1210))</f>
        <v/>
      </c>
      <c r="U1210" s="891" t="str">
        <f>IF(地区標準卸価格!U1210="","",IF(ISNUMBER(地区標準卸価格!U1210),IF(入力!$C$17=1,ROUNDDOWN(地区標準卸価格!U1210*ユーザ別掛け率!U1210%,-入力!$C$16),IF(入力!$C$17=2,ROUNDUP(地区標準卸価格!U1210*ユーザ別掛け率!U1210%,-入力!$C$16),IF(入力!$C$17=3,ROUND(地区標準卸価格!U1210*ユーザ別掛け率!U1210%,-入力!$C$16),""))),地区標準卸価格!U1210))</f>
        <v/>
      </c>
      <c r="V1210" s="83"/>
      <c r="X1210" s="4"/>
    </row>
    <row r="1211" spans="2:27" ht="36.75" customHeight="1">
      <c r="B1211" s="588" t="s">
        <v>2149</v>
      </c>
      <c r="C1211" s="588"/>
      <c r="D1211" s="588"/>
      <c r="E1211" s="588"/>
      <c r="F1211" s="588"/>
      <c r="G1211" s="588"/>
      <c r="H1211" s="588"/>
      <c r="I1211" s="588"/>
      <c r="J1211" s="588"/>
      <c r="K1211" s="588"/>
      <c r="L1211" s="588"/>
      <c r="M1211" s="588"/>
      <c r="N1211" s="588"/>
      <c r="O1211" s="588"/>
      <c r="P1211" s="588"/>
      <c r="Q1211" s="588"/>
      <c r="R1211" s="588"/>
      <c r="S1211" s="588"/>
      <c r="T1211" s="588"/>
      <c r="U1211" s="588"/>
      <c r="V1211" s="82"/>
      <c r="W1211" s="24"/>
      <c r="X1211" s="82"/>
      <c r="Y1211" s="24"/>
    </row>
    <row r="1212" spans="2:27" ht="13.5" customHeight="1">
      <c r="C1212" s="24"/>
      <c r="D1212" s="24"/>
      <c r="E1212" s="24"/>
      <c r="F1212" s="82"/>
      <c r="G1212" s="24"/>
      <c r="H1212" s="82"/>
      <c r="I1212" s="24"/>
      <c r="J1212" s="82"/>
      <c r="K1212" s="24"/>
      <c r="L1212" s="82"/>
      <c r="M1212" s="24"/>
      <c r="N1212" s="82"/>
      <c r="O1212" s="24"/>
      <c r="P1212" s="82"/>
      <c r="Q1212" s="24"/>
      <c r="R1212" s="82"/>
      <c r="S1212" s="24"/>
      <c r="T1212" s="82"/>
      <c r="U1212" s="24"/>
      <c r="V1212" s="82"/>
      <c r="W1212" s="24"/>
      <c r="X1212" s="82"/>
      <c r="Y1212" s="24"/>
    </row>
    <row r="1213" spans="2:27" s="38" customFormat="1" ht="14.25" customHeight="1" thickBot="1">
      <c r="F1213" s="84"/>
      <c r="H1213" s="84"/>
      <c r="J1213" s="84"/>
      <c r="L1213" s="84"/>
      <c r="N1213" s="84"/>
      <c r="P1213" s="84"/>
      <c r="R1213" s="84"/>
      <c r="T1213" s="84"/>
      <c r="V1213" s="84"/>
      <c r="X1213" s="84"/>
    </row>
    <row r="1214" spans="2:27" ht="23.25" customHeight="1" thickTop="1" thickBot="1">
      <c r="B1214" s="518" t="s">
        <v>692</v>
      </c>
      <c r="C1214" s="519"/>
      <c r="D1214" s="519"/>
      <c r="E1214" s="519"/>
      <c r="F1214" s="519"/>
      <c r="G1214" s="519"/>
      <c r="H1214" s="519"/>
      <c r="I1214" s="519"/>
      <c r="J1214" s="519"/>
      <c r="K1214" s="519"/>
      <c r="L1214" s="519"/>
      <c r="M1214" s="519"/>
      <c r="N1214" s="519"/>
      <c r="O1214" s="519"/>
      <c r="P1214" s="519"/>
      <c r="Q1214" s="519"/>
      <c r="R1214" s="519"/>
      <c r="S1214" s="519"/>
      <c r="T1214" s="519"/>
      <c r="U1214" s="519"/>
      <c r="V1214" s="519"/>
      <c r="W1214" s="519"/>
      <c r="X1214" s="519"/>
      <c r="Y1214" s="519"/>
      <c r="Z1214" s="519"/>
      <c r="AA1214" s="520"/>
    </row>
    <row r="1215" spans="2:27" ht="14.25" customHeight="1" thickTop="1" thickBot="1">
      <c r="B1215" s="24"/>
      <c r="C1215" s="24"/>
      <c r="D1215" s="24"/>
      <c r="E1215" s="24"/>
      <c r="F1215" s="82"/>
      <c r="G1215" s="24"/>
      <c r="H1215" s="82"/>
      <c r="I1215" s="24"/>
      <c r="J1215" s="82"/>
      <c r="K1215" s="24"/>
      <c r="L1215" s="82"/>
      <c r="M1215" s="24"/>
      <c r="N1215" s="82"/>
      <c r="O1215" s="24"/>
      <c r="P1215" s="82"/>
      <c r="Q1215" s="24"/>
      <c r="R1215" s="82"/>
      <c r="S1215" s="24"/>
      <c r="T1215" s="82"/>
      <c r="U1215" s="24"/>
      <c r="V1215" s="82"/>
      <c r="W1215" s="24"/>
      <c r="X1215" s="82"/>
      <c r="Y1215" s="24"/>
    </row>
    <row r="1216" spans="2:27" ht="20.100000000000001" customHeight="1" thickBot="1">
      <c r="B1216" s="531" t="s">
        <v>453</v>
      </c>
      <c r="C1216" s="532"/>
      <c r="D1216" s="532"/>
      <c r="E1216" s="532"/>
      <c r="F1216" s="532"/>
      <c r="G1216" s="532"/>
      <c r="H1216" s="532"/>
      <c r="I1216" s="532"/>
      <c r="J1216" s="532"/>
      <c r="K1216" s="532"/>
      <c r="L1216" s="532"/>
      <c r="M1216" s="532"/>
      <c r="N1216" s="532"/>
      <c r="O1216" s="532"/>
      <c r="P1216" s="532"/>
      <c r="Q1216" s="532"/>
      <c r="R1216" s="532"/>
      <c r="S1216" s="532"/>
      <c r="T1216" s="532"/>
      <c r="U1216" s="532"/>
      <c r="V1216" s="533"/>
      <c r="X1216" s="4"/>
    </row>
    <row r="1217" spans="2:24" ht="15" customHeight="1" thickBot="1">
      <c r="B1217" s="709" t="s">
        <v>42</v>
      </c>
      <c r="C1217" s="710" t="s">
        <v>0</v>
      </c>
      <c r="D1217" s="710" t="s">
        <v>524</v>
      </c>
      <c r="E1217" s="710"/>
      <c r="F1217" s="710"/>
      <c r="G1217" s="710"/>
      <c r="H1217" s="710" t="s">
        <v>491</v>
      </c>
      <c r="I1217" s="710"/>
      <c r="J1217" s="710"/>
      <c r="K1217" s="710"/>
      <c r="L1217" s="710"/>
      <c r="M1217" s="710"/>
      <c r="N1217" s="710"/>
      <c r="O1217" s="710"/>
      <c r="P1217" s="710" t="s">
        <v>43</v>
      </c>
      <c r="Q1217" s="710"/>
      <c r="R1217" s="710"/>
      <c r="S1217" s="710"/>
      <c r="T1217" s="710"/>
      <c r="U1217" s="710"/>
      <c r="V1217" s="710"/>
      <c r="X1217" s="4"/>
    </row>
    <row r="1218" spans="2:24" ht="15" customHeight="1" thickBot="1">
      <c r="B1218" s="709"/>
      <c r="C1218" s="710"/>
      <c r="D1218" s="710"/>
      <c r="E1218" s="710"/>
      <c r="F1218" s="710"/>
      <c r="G1218" s="710"/>
      <c r="H1218" s="710"/>
      <c r="I1218" s="710"/>
      <c r="J1218" s="710"/>
      <c r="K1218" s="710"/>
      <c r="L1218" s="710"/>
      <c r="M1218" s="710"/>
      <c r="N1218" s="710"/>
      <c r="O1218" s="710"/>
      <c r="P1218" s="710"/>
      <c r="Q1218" s="710"/>
      <c r="R1218" s="710"/>
      <c r="S1218" s="710"/>
      <c r="T1218" s="710"/>
      <c r="U1218" s="710"/>
      <c r="V1218" s="710"/>
      <c r="X1218" s="4"/>
    </row>
    <row r="1219" spans="2:24" ht="24" customHeight="1" thickBot="1">
      <c r="B1219" s="77">
        <v>18</v>
      </c>
      <c r="C1219" s="78">
        <v>40</v>
      </c>
      <c r="D1219" s="893" t="s">
        <v>639</v>
      </c>
      <c r="E1219" s="894"/>
      <c r="F1219" s="894"/>
      <c r="G1219" s="895"/>
      <c r="H1219" s="893" t="s">
        <v>642</v>
      </c>
      <c r="I1219" s="894"/>
      <c r="J1219" s="894"/>
      <c r="K1219" s="895"/>
      <c r="L1219" s="531">
        <f>IF(地区標準卸価格!L1219="","",IF(ISNUMBER(地区標準卸価格!L1219),IF(入力!$C$17=1,ROUNDDOWN(地区標準卸価格!L1219*ユーザ別掛け率!L1219%,-入力!$C$16),IF(入力!$C$17=2,ROUNDUP(地区標準卸価格!L1219*ユーザ別掛け率!L1219%,-入力!$C$16),IF(入力!$C$17=3,ROUND(地区標準卸価格!L1219*ユーザ別掛け率!L1219%,-入力!$C$16),""))),地区標準卸価格!L1219))</f>
        <v>52000</v>
      </c>
      <c r="M1219" s="532" t="str">
        <f>IF(地区標準卸価格!M1219="","",IF(ISNUMBER(地区標準卸価格!M1219),IF(入力!$C$17=1,ROUNDDOWN(地区標準卸価格!M1219*ユーザ別掛け率!M1219%,-入力!$C$16),IF(入力!$C$17=2,ROUNDUP(地区標準卸価格!M1219*ユーザ別掛け率!M1219%,-入力!$C$16),IF(入力!$C$17=3,ROUND(地区標準卸価格!M1219*ユーザ別掛け率!M1219%,-入力!$C$16),""))),地区標準卸価格!M1219))</f>
        <v/>
      </c>
      <c r="N1219" s="532" t="str">
        <f>IF(地区標準卸価格!N1219="","",IF(ISNUMBER(地区標準卸価格!N1219),IF(入力!$C$17=1,ROUNDDOWN(地区標準卸価格!N1219*ユーザ別掛け率!N1219%,-入力!$C$16),IF(入力!$C$17=2,ROUNDUP(地区標準卸価格!N1219*ユーザ別掛け率!N1219%,-入力!$C$16),IF(入力!$C$17=3,ROUND(地区標準卸価格!N1219*ユーザ別掛け率!N1219%,-入力!$C$16),""))),地区標準卸価格!N1219))</f>
        <v/>
      </c>
      <c r="O1219" s="533" t="str">
        <f>IF(地区標準卸価格!O1219="","",IF(ISNUMBER(地区標準卸価格!O1219),IF(入力!$C$17=1,ROUNDDOWN(地区標準卸価格!O1219*ユーザ別掛け率!O1219%,-入力!$C$16),IF(入力!$C$17=2,ROUNDUP(地区標準卸価格!O1219*ユーザ別掛け率!O1219%,-入力!$C$16),IF(入力!$C$17=3,ROUND(地区標準卸価格!O1219*ユーザ別掛け率!O1219%,-入力!$C$16),""))),地区標準卸価格!O1219))</f>
        <v/>
      </c>
      <c r="P1219" s="896" t="s">
        <v>647</v>
      </c>
      <c r="Q1219" s="897"/>
      <c r="R1219" s="897"/>
      <c r="S1219" s="897"/>
      <c r="T1219" s="897"/>
      <c r="U1219" s="897"/>
      <c r="V1219" s="898"/>
      <c r="X1219" s="4"/>
    </row>
    <row r="1220" spans="2:24" ht="24" customHeight="1">
      <c r="B1220" s="731">
        <v>17</v>
      </c>
      <c r="C1220" s="772">
        <v>45</v>
      </c>
      <c r="D1220" s="800" t="s">
        <v>879</v>
      </c>
      <c r="E1220" s="801"/>
      <c r="F1220" s="801"/>
      <c r="G1220" s="802"/>
      <c r="H1220" s="800" t="s">
        <v>642</v>
      </c>
      <c r="I1220" s="801"/>
      <c r="J1220" s="801"/>
      <c r="K1220" s="802"/>
      <c r="L1220" s="839">
        <f>IF(地区標準卸価格!L1220="","",IF(ISNUMBER(地区標準卸価格!L1220),IF(入力!$C$17=1,ROUNDDOWN(地区標準卸価格!L1220*ユーザ別掛け率!L1220%,-入力!$C$16),IF(入力!$C$17=2,ROUNDUP(地区標準卸価格!L1220*ユーザ別掛け率!L1220%,-入力!$C$16),IF(入力!$C$17=3,ROUND(地区標準卸価格!L1220*ユーザ別掛け率!L1220%,-入力!$C$16),""))),地区標準卸価格!L1220))</f>
        <v>39000</v>
      </c>
      <c r="M1220" s="840" t="str">
        <f>IF(地区標準卸価格!M1220="","",IF(ISNUMBER(地区標準卸価格!M1220),IF(入力!$C$17=1,ROUNDDOWN(地区標準卸価格!M1220*ユーザ別掛け率!M1220%,-入力!$C$16),IF(入力!$C$17=2,ROUNDUP(地区標準卸価格!M1220*ユーザ別掛け率!M1220%,-入力!$C$16),IF(入力!$C$17=3,ROUND(地区標準卸価格!M1220*ユーザ別掛け率!M1220%,-入力!$C$16),""))),地区標準卸価格!M1220))</f>
        <v/>
      </c>
      <c r="N1220" s="840" t="str">
        <f>IF(地区標準卸価格!N1220="","",IF(ISNUMBER(地区標準卸価格!N1220),IF(入力!$C$17=1,ROUNDDOWN(地区標準卸価格!N1220*ユーザ別掛け率!N1220%,-入力!$C$16),IF(入力!$C$17=2,ROUNDUP(地区標準卸価格!N1220*ユーザ別掛け率!N1220%,-入力!$C$16),IF(入力!$C$17=3,ROUND(地区標準卸価格!N1220*ユーザ別掛け率!N1220%,-入力!$C$16),""))),地区標準卸価格!N1220))</f>
        <v/>
      </c>
      <c r="O1220" s="841" t="str">
        <f>IF(地区標準卸価格!O1220="","",IF(ISNUMBER(地区標準卸価格!O1220),IF(入力!$C$17=1,ROUNDDOWN(地区標準卸価格!O1220*ユーザ別掛け率!O1220%,-入力!$C$16),IF(入力!$C$17=2,ROUNDUP(地区標準卸価格!O1220*ユーザ別掛け率!O1220%,-入力!$C$16),IF(入力!$C$17=3,ROUND(地区標準卸価格!O1220*ユーザ別掛け率!O1220%,-入力!$C$16),""))),地区標準卸価格!O1220))</f>
        <v/>
      </c>
      <c r="P1220" s="905" t="s">
        <v>647</v>
      </c>
      <c r="Q1220" s="906"/>
      <c r="R1220" s="906"/>
      <c r="S1220" s="906"/>
      <c r="T1220" s="906"/>
      <c r="U1220" s="906"/>
      <c r="V1220" s="907"/>
      <c r="X1220" s="4"/>
    </row>
    <row r="1221" spans="2:24" ht="24" customHeight="1">
      <c r="B1221" s="732"/>
      <c r="C1221" s="752"/>
      <c r="D1221" s="757" t="s">
        <v>640</v>
      </c>
      <c r="E1221" s="758"/>
      <c r="F1221" s="758"/>
      <c r="G1221" s="759"/>
      <c r="H1221" s="757" t="s">
        <v>642</v>
      </c>
      <c r="I1221" s="758"/>
      <c r="J1221" s="758"/>
      <c r="K1221" s="759"/>
      <c r="L1221" s="836">
        <f>IF(地区標準卸価格!L1221="","",IF(ISNUMBER(地区標準卸価格!L1221),IF(入力!$C$17=1,ROUNDDOWN(地区標準卸価格!L1221*ユーザ別掛け率!L1221%,-入力!$C$16),IF(入力!$C$17=2,ROUNDUP(地区標準卸価格!L1221*ユーザ別掛け率!L1221%,-入力!$C$16),IF(入力!$C$17=3,ROUND(地区標準卸価格!L1221*ユーザ別掛け率!L1221%,-入力!$C$16),""))),地区標準卸価格!L1221))</f>
        <v>45300</v>
      </c>
      <c r="M1221" s="837" t="str">
        <f>IF(地区標準卸価格!M1221="","",IF(ISNUMBER(地区標準卸価格!M1221),IF(入力!$C$17=1,ROUNDDOWN(地区標準卸価格!M1221*ユーザ別掛け率!M1221%,-入力!$C$16),IF(入力!$C$17=2,ROUNDUP(地区標準卸価格!M1221*ユーザ別掛け率!M1221%,-入力!$C$16),IF(入力!$C$17=3,ROUND(地区標準卸価格!M1221*ユーザ別掛け率!M1221%,-入力!$C$16),""))),地区標準卸価格!M1221))</f>
        <v/>
      </c>
      <c r="N1221" s="837" t="str">
        <f>IF(地区標準卸価格!N1221="","",IF(ISNUMBER(地区標準卸価格!N1221),IF(入力!$C$17=1,ROUNDDOWN(地区標準卸価格!N1221*ユーザ別掛け率!N1221%,-入力!$C$16),IF(入力!$C$17=2,ROUNDUP(地区標準卸価格!N1221*ユーザ別掛け率!N1221%,-入力!$C$16),IF(入力!$C$17=3,ROUND(地区標準卸価格!N1221*ユーザ別掛け率!N1221%,-入力!$C$16),""))),地区標準卸価格!N1221))</f>
        <v/>
      </c>
      <c r="O1221" s="838" t="str">
        <f>IF(地区標準卸価格!O1221="","",IF(ISNUMBER(地区標準卸価格!O1221),IF(入力!$C$17=1,ROUNDDOWN(地区標準卸価格!O1221*ユーザ別掛け率!O1221%,-入力!$C$16),IF(入力!$C$17=2,ROUNDUP(地区標準卸価格!O1221*ユーザ別掛け率!O1221%,-入力!$C$16),IF(入力!$C$17=3,ROUND(地区標準卸価格!O1221*ユーザ別掛け率!O1221%,-入力!$C$16),""))),地区標準卸価格!O1221))</f>
        <v/>
      </c>
      <c r="P1221" s="899" t="s">
        <v>647</v>
      </c>
      <c r="Q1221" s="900"/>
      <c r="R1221" s="900"/>
      <c r="S1221" s="900"/>
      <c r="T1221" s="900"/>
      <c r="U1221" s="900"/>
      <c r="V1221" s="901"/>
      <c r="X1221" s="4"/>
    </row>
    <row r="1222" spans="2:24" ht="24" customHeight="1">
      <c r="B1222" s="732"/>
      <c r="C1222" s="774"/>
      <c r="D1222" s="766" t="s">
        <v>880</v>
      </c>
      <c r="E1222" s="767"/>
      <c r="F1222" s="767"/>
      <c r="G1222" s="768"/>
      <c r="H1222" s="766" t="s">
        <v>643</v>
      </c>
      <c r="I1222" s="767"/>
      <c r="J1222" s="767"/>
      <c r="K1222" s="768"/>
      <c r="L1222" s="827">
        <f>IF(地区標準卸価格!L1222="","",IF(ISNUMBER(地区標準卸価格!L1222),IF(入力!$C$17=1,ROUNDDOWN(地区標準卸価格!L1222*ユーザ別掛け率!L1222%,-入力!$C$16),IF(入力!$C$17=2,ROUNDUP(地区標準卸価格!L1222*ユーザ別掛け率!L1222%,-入力!$C$16),IF(入力!$C$17=3,ROUND(地区標準卸価格!L1222*ユーザ別掛け率!L1222%,-入力!$C$16),""))),地区標準卸価格!L1222))</f>
        <v>39500</v>
      </c>
      <c r="M1222" s="828" t="str">
        <f>IF(地区標準卸価格!M1222="","",IF(ISNUMBER(地区標準卸価格!M1222),IF(入力!$C$17=1,ROUNDDOWN(地区標準卸価格!M1222*ユーザ別掛け率!M1222%,-入力!$C$16),IF(入力!$C$17=2,ROUNDUP(地区標準卸価格!M1222*ユーザ別掛け率!M1222%,-入力!$C$16),IF(入力!$C$17=3,ROUND(地区標準卸価格!M1222*ユーザ別掛け率!M1222%,-入力!$C$16),""))),地区標準卸価格!M1222))</f>
        <v/>
      </c>
      <c r="N1222" s="828" t="str">
        <f>IF(地区標準卸価格!N1222="","",IF(ISNUMBER(地区標準卸価格!N1222),IF(入力!$C$17=1,ROUNDDOWN(地区標準卸価格!N1222*ユーザ別掛け率!N1222%,-入力!$C$16),IF(入力!$C$17=2,ROUNDUP(地区標準卸価格!N1222*ユーザ別掛け率!N1222%,-入力!$C$16),IF(入力!$C$17=3,ROUND(地区標準卸価格!N1222*ユーザ別掛け率!N1222%,-入力!$C$16),""))),地区標準卸価格!N1222))</f>
        <v/>
      </c>
      <c r="O1222" s="829" t="str">
        <f>IF(地区標準卸価格!O1222="","",IF(ISNUMBER(地区標準卸価格!O1222),IF(入力!$C$17=1,ROUNDDOWN(地区標準卸価格!O1222*ユーザ別掛け率!O1222%,-入力!$C$16),IF(入力!$C$17=2,ROUNDUP(地区標準卸価格!O1222*ユーザ別掛け率!O1222%,-入力!$C$16),IF(入力!$C$17=3,ROUND(地区標準卸価格!O1222*ユーザ別掛け率!O1222%,-入力!$C$16),""))),地区標準卸価格!O1222))</f>
        <v/>
      </c>
      <c r="P1222" s="902" t="s">
        <v>648</v>
      </c>
      <c r="Q1222" s="903"/>
      <c r="R1222" s="903"/>
      <c r="S1222" s="903"/>
      <c r="T1222" s="903"/>
      <c r="U1222" s="903"/>
      <c r="V1222" s="904"/>
      <c r="X1222" s="4"/>
    </row>
    <row r="1223" spans="2:24" ht="24" customHeight="1" thickBot="1">
      <c r="B1223" s="733"/>
      <c r="C1223" s="340">
        <v>55</v>
      </c>
      <c r="D1223" s="778" t="s">
        <v>881</v>
      </c>
      <c r="E1223" s="779"/>
      <c r="F1223" s="779"/>
      <c r="G1223" s="780"/>
      <c r="H1223" s="778" t="s">
        <v>644</v>
      </c>
      <c r="I1223" s="779"/>
      <c r="J1223" s="779"/>
      <c r="K1223" s="780"/>
      <c r="L1223" s="854">
        <f>IF(地区標準卸価格!L1223="","",IF(ISNUMBER(地区標準卸価格!L1223),IF(入力!$C$17=1,ROUNDDOWN(地区標準卸価格!L1223*ユーザ別掛け率!L1223%,-入力!$C$16),IF(入力!$C$17=2,ROUNDUP(地区標準卸価格!L1223*ユーザ別掛け率!L1223%,-入力!$C$16),IF(入力!$C$17=3,ROUND(地区標準卸価格!L1223*ユーザ別掛け率!L1223%,-入力!$C$16),""))),地区標準卸価格!L1223))</f>
        <v>35800</v>
      </c>
      <c r="M1223" s="855" t="str">
        <f>IF(地区標準卸価格!M1223="","",IF(ISNUMBER(地区標準卸価格!M1223),IF(入力!$C$17=1,ROUNDDOWN(地区標準卸価格!M1223*ユーザ別掛け率!M1223%,-入力!$C$16),IF(入力!$C$17=2,ROUNDUP(地区標準卸価格!M1223*ユーザ別掛け率!M1223%,-入力!$C$16),IF(入力!$C$17=3,ROUND(地区標準卸価格!M1223*ユーザ別掛け率!M1223%,-入力!$C$16),""))),地区標準卸価格!M1223))</f>
        <v/>
      </c>
      <c r="N1223" s="855" t="str">
        <f>IF(地区標準卸価格!N1223="","",IF(ISNUMBER(地区標準卸価格!N1223),IF(入力!$C$17=1,ROUNDDOWN(地区標準卸価格!N1223*ユーザ別掛け率!N1223%,-入力!$C$16),IF(入力!$C$17=2,ROUNDUP(地区標準卸価格!N1223*ユーザ別掛け率!N1223%,-入力!$C$16),IF(入力!$C$17=3,ROUND(地区標準卸価格!N1223*ユーザ別掛け率!N1223%,-入力!$C$16),""))),地区標準卸価格!N1223))</f>
        <v/>
      </c>
      <c r="O1223" s="856" t="str">
        <f>IF(地区標準卸価格!O1223="","",IF(ISNUMBER(地区標準卸価格!O1223),IF(入力!$C$17=1,ROUNDDOWN(地区標準卸価格!O1223*ユーザ別掛け率!O1223%,-入力!$C$16),IF(入力!$C$17=2,ROUNDUP(地区標準卸価格!O1223*ユーザ別掛け率!O1223%,-入力!$C$16),IF(入力!$C$17=3,ROUND(地区標準卸価格!O1223*ユーザ別掛け率!O1223%,-入力!$C$16),""))),地区標準卸価格!O1223))</f>
        <v/>
      </c>
      <c r="P1223" s="925" t="s">
        <v>649</v>
      </c>
      <c r="Q1223" s="926"/>
      <c r="R1223" s="926"/>
      <c r="S1223" s="926"/>
      <c r="T1223" s="926"/>
      <c r="U1223" s="926"/>
      <c r="V1223" s="927"/>
      <c r="X1223" s="4"/>
    </row>
    <row r="1224" spans="2:24" ht="61.5" customHeight="1" thickBot="1">
      <c r="B1224" s="77">
        <v>16</v>
      </c>
      <c r="C1224" s="78">
        <v>55</v>
      </c>
      <c r="D1224" s="893" t="s">
        <v>641</v>
      </c>
      <c r="E1224" s="894"/>
      <c r="F1224" s="894"/>
      <c r="G1224" s="895"/>
      <c r="H1224" s="893" t="s">
        <v>645</v>
      </c>
      <c r="I1224" s="894"/>
      <c r="J1224" s="894"/>
      <c r="K1224" s="895"/>
      <c r="L1224" s="531">
        <f>IF(地区標準卸価格!L1224="","",IF(ISNUMBER(地区標準卸価格!L1224),IF(入力!$C$17=1,ROUNDDOWN(地区標準卸価格!L1224*ユーザ別掛け率!L1224%,-入力!$C$16),IF(入力!$C$17=2,ROUNDUP(地区標準卸価格!L1224*ユーザ別掛け率!L1224%,-入力!$C$16),IF(入力!$C$17=3,ROUND(地区標準卸価格!L1224*ユーザ別掛け率!L1224%,-入力!$C$16),""))),地区標準卸価格!L1224))</f>
        <v>30400</v>
      </c>
      <c r="M1224" s="532" t="str">
        <f>IF(地区標準卸価格!M1224="","",IF(ISNUMBER(地区標準卸価格!M1224),IF(入力!$C$17=1,ROUNDDOWN(地区標準卸価格!M1224*ユーザ別掛け率!M1224%,-入力!$C$16),IF(入力!$C$17=2,ROUNDUP(地区標準卸価格!M1224*ユーザ別掛け率!M1224%,-入力!$C$16),IF(入力!$C$17=3,ROUND(地区標準卸価格!M1224*ユーザ別掛け率!M1224%,-入力!$C$16),""))),地区標準卸価格!M1224))</f>
        <v/>
      </c>
      <c r="N1224" s="532" t="str">
        <f>IF(地区標準卸価格!N1224="","",IF(ISNUMBER(地区標準卸価格!N1224),IF(入力!$C$17=1,ROUNDDOWN(地区標準卸価格!N1224*ユーザ別掛け率!N1224%,-入力!$C$16),IF(入力!$C$17=2,ROUNDUP(地区標準卸価格!N1224*ユーザ別掛け率!N1224%,-入力!$C$16),IF(入力!$C$17=3,ROUND(地区標準卸価格!N1224*ユーザ別掛け率!N1224%,-入力!$C$16),""))),地区標準卸価格!N1224))</f>
        <v/>
      </c>
      <c r="O1224" s="533" t="str">
        <f>IF(地区標準卸価格!O1224="","",IF(ISNUMBER(地区標準卸価格!O1224),IF(入力!$C$17=1,ROUNDDOWN(地区標準卸価格!O1224*ユーザ別掛け率!O1224%,-入力!$C$16),IF(入力!$C$17=2,ROUNDUP(地区標準卸価格!O1224*ユーザ別掛け率!O1224%,-入力!$C$16),IF(入力!$C$17=3,ROUND(地区標準卸価格!O1224*ユーザ別掛け率!O1224%,-入力!$C$16),""))),地区標準卸価格!O1224))</f>
        <v/>
      </c>
      <c r="P1224" s="896" t="s">
        <v>1002</v>
      </c>
      <c r="Q1224" s="897"/>
      <c r="R1224" s="897"/>
      <c r="S1224" s="897"/>
      <c r="T1224" s="897"/>
      <c r="U1224" s="897"/>
      <c r="V1224" s="898"/>
      <c r="X1224" s="4"/>
    </row>
    <row r="1225" spans="2:24" ht="61.5" customHeight="1" thickBot="1">
      <c r="B1225" s="77">
        <v>15</v>
      </c>
      <c r="C1225" s="78">
        <v>65</v>
      </c>
      <c r="D1225" s="893" t="s">
        <v>882</v>
      </c>
      <c r="E1225" s="894"/>
      <c r="F1225" s="894"/>
      <c r="G1225" s="895"/>
      <c r="H1225" s="893" t="s">
        <v>646</v>
      </c>
      <c r="I1225" s="894"/>
      <c r="J1225" s="894"/>
      <c r="K1225" s="895"/>
      <c r="L1225" s="531">
        <f>IF(地区標準卸価格!L1225="","",IF(ISNUMBER(地区標準卸価格!L1225),IF(入力!$C$17=1,ROUNDDOWN(地区標準卸価格!L1225*ユーザ別掛け率!L1225%,-入力!$C$16),IF(入力!$C$17=2,ROUNDUP(地区標準卸価格!L1225*ユーザ別掛け率!L1225%,-入力!$C$16),IF(入力!$C$17=3,ROUND(地区標準卸価格!L1225*ユーザ別掛け率!L1225%,-入力!$C$16),""))),地区標準卸価格!L1225))</f>
        <v>19400</v>
      </c>
      <c r="M1225" s="532" t="str">
        <f>IF(地区標準卸価格!M1225="","",IF(ISNUMBER(地区標準卸価格!M1225),IF(入力!$C$17=1,ROUNDDOWN(地区標準卸価格!M1225*ユーザ別掛け率!M1225%,-入力!$C$16),IF(入力!$C$17=2,ROUNDUP(地区標準卸価格!M1225*ユーザ別掛け率!M1225%,-入力!$C$16),IF(入力!$C$17=3,ROUND(地区標準卸価格!M1225*ユーザ別掛け率!M1225%,-入力!$C$16),""))),地区標準卸価格!M1225))</f>
        <v/>
      </c>
      <c r="N1225" s="532" t="str">
        <f>IF(地区標準卸価格!N1225="","",IF(ISNUMBER(地区標準卸価格!N1225),IF(入力!$C$17=1,ROUNDDOWN(地区標準卸価格!N1225*ユーザ別掛け率!N1225%,-入力!$C$16),IF(入力!$C$17=2,ROUNDUP(地区標準卸価格!N1225*ユーザ別掛け率!N1225%,-入力!$C$16),IF(入力!$C$17=3,ROUND(地区標準卸価格!N1225*ユーザ別掛け率!N1225%,-入力!$C$16),""))),地区標準卸価格!N1225))</f>
        <v/>
      </c>
      <c r="O1225" s="533" t="str">
        <f>IF(地区標準卸価格!O1225="","",IF(ISNUMBER(地区標準卸価格!O1225),IF(入力!$C$17=1,ROUNDDOWN(地区標準卸価格!O1225*ユーザ別掛け率!O1225%,-入力!$C$16),IF(入力!$C$17=2,ROUNDUP(地区標準卸価格!O1225*ユーザ別掛け率!O1225%,-入力!$C$16),IF(入力!$C$17=3,ROUND(地区標準卸価格!O1225*ユーザ別掛け率!O1225%,-入力!$C$16),""))),地区標準卸価格!O1225))</f>
        <v/>
      </c>
      <c r="P1225" s="896" t="s">
        <v>1003</v>
      </c>
      <c r="Q1225" s="897"/>
      <c r="R1225" s="897"/>
      <c r="S1225" s="897"/>
      <c r="T1225" s="897"/>
      <c r="U1225" s="897"/>
      <c r="V1225" s="898"/>
      <c r="W1225" s="137"/>
      <c r="X1225" s="4"/>
    </row>
    <row r="1226" spans="2:24" ht="69" customHeight="1">
      <c r="B1226" s="545" t="s">
        <v>1004</v>
      </c>
      <c r="C1226" s="588"/>
      <c r="D1226" s="588"/>
      <c r="E1226" s="588"/>
      <c r="F1226" s="588"/>
      <c r="G1226" s="588"/>
      <c r="H1226" s="588"/>
      <c r="I1226" s="588"/>
      <c r="J1226" s="588"/>
      <c r="K1226" s="588"/>
      <c r="L1226" s="588"/>
      <c r="M1226" s="588"/>
      <c r="N1226" s="588"/>
      <c r="O1226" s="588"/>
      <c r="P1226" s="588"/>
      <c r="Q1226" s="588"/>
      <c r="R1226" s="588"/>
      <c r="S1226" s="588"/>
      <c r="T1226" s="588"/>
      <c r="U1226" s="588"/>
      <c r="V1226" s="588"/>
      <c r="W1226" s="589"/>
      <c r="X1226" s="589"/>
    </row>
    <row r="1227" spans="2:24" ht="13.5" customHeight="1">
      <c r="C1227" s="327"/>
      <c r="D1227" s="327"/>
      <c r="E1227" s="327"/>
      <c r="N1227" s="10"/>
      <c r="O1227" s="10"/>
      <c r="P1227" s="10"/>
      <c r="Q1227" s="10"/>
    </row>
    <row r="1228" spans="2:24" ht="22.5" customHeight="1" thickBot="1">
      <c r="B1228" s="371"/>
      <c r="C1228" s="327"/>
      <c r="D1228" s="327"/>
      <c r="E1228" s="327"/>
      <c r="F1228" s="10"/>
      <c r="G1228" s="17"/>
      <c r="H1228" s="10"/>
      <c r="I1228" s="17"/>
      <c r="J1228" s="10"/>
      <c r="K1228" s="17"/>
      <c r="L1228" s="10"/>
      <c r="M1228" s="371"/>
      <c r="N1228" s="10"/>
      <c r="O1228" s="17"/>
      <c r="P1228" s="10"/>
      <c r="Q1228" s="17"/>
      <c r="R1228" s="10"/>
      <c r="S1228" s="17"/>
      <c r="T1228" s="10"/>
      <c r="U1228" s="17"/>
    </row>
    <row r="1229" spans="2:24" ht="22.5" customHeight="1" thickBot="1">
      <c r="B1229" s="908" t="s">
        <v>41</v>
      </c>
      <c r="C1229" s="622" t="s">
        <v>665</v>
      </c>
      <c r="D1229" s="623"/>
      <c r="E1229" s="624"/>
      <c r="F1229" s="531" t="s">
        <v>150</v>
      </c>
      <c r="G1229" s="532"/>
      <c r="H1229" s="532"/>
      <c r="I1229" s="532"/>
      <c r="J1229" s="532"/>
      <c r="K1229" s="532"/>
      <c r="L1229" s="532"/>
      <c r="M1229" s="533"/>
      <c r="N1229" s="531" t="s">
        <v>650</v>
      </c>
      <c r="O1229" s="532"/>
      <c r="P1229" s="532"/>
      <c r="Q1229" s="532"/>
      <c r="R1229" s="532"/>
      <c r="S1229" s="533"/>
      <c r="T1229" s="10"/>
      <c r="U1229" s="17"/>
    </row>
    <row r="1230" spans="2:24" ht="39.950000000000003" customHeight="1" thickBot="1">
      <c r="B1230" s="909"/>
      <c r="C1230" s="622" t="s">
        <v>159</v>
      </c>
      <c r="D1230" s="623"/>
      <c r="E1230" s="624"/>
      <c r="F1230" s="622" t="s">
        <v>697</v>
      </c>
      <c r="G1230" s="624"/>
      <c r="H1230" s="622" t="s">
        <v>651</v>
      </c>
      <c r="I1230" s="624"/>
      <c r="J1230" s="622" t="s">
        <v>698</v>
      </c>
      <c r="K1230" s="624"/>
      <c r="L1230" s="622" t="s">
        <v>699</v>
      </c>
      <c r="M1230" s="624"/>
      <c r="N1230" s="622" t="s">
        <v>700</v>
      </c>
      <c r="O1230" s="624"/>
      <c r="P1230" s="622" t="s">
        <v>696</v>
      </c>
      <c r="Q1230" s="624"/>
      <c r="R1230" s="622" t="s">
        <v>701</v>
      </c>
      <c r="S1230" s="624"/>
      <c r="T1230" s="10"/>
      <c r="U1230" s="17"/>
    </row>
    <row r="1231" spans="2:24" ht="22.5" customHeight="1" thickBot="1">
      <c r="B1231" s="910"/>
      <c r="C1231" s="622" t="s">
        <v>164</v>
      </c>
      <c r="D1231" s="623"/>
      <c r="E1231" s="624"/>
      <c r="F1231" s="622" t="s">
        <v>492</v>
      </c>
      <c r="G1231" s="623"/>
      <c r="H1231" s="622" t="s">
        <v>511</v>
      </c>
      <c r="I1231" s="623"/>
      <c r="J1231" s="622" t="s">
        <v>511</v>
      </c>
      <c r="K1231" s="623"/>
      <c r="L1231" s="622" t="s">
        <v>511</v>
      </c>
      <c r="M1231" s="624"/>
      <c r="N1231" s="622" t="s">
        <v>728</v>
      </c>
      <c r="O1231" s="623"/>
      <c r="P1231" s="622" t="s">
        <v>492</v>
      </c>
      <c r="Q1231" s="623"/>
      <c r="R1231" s="622" t="s">
        <v>652</v>
      </c>
      <c r="S1231" s="624"/>
      <c r="T1231" s="10"/>
      <c r="U1231" s="17"/>
    </row>
    <row r="1232" spans="2:24" ht="30" customHeight="1">
      <c r="B1232" s="562">
        <v>12</v>
      </c>
      <c r="C1232" s="498" t="s">
        <v>87</v>
      </c>
      <c r="D1232" s="606"/>
      <c r="E1232" s="499"/>
      <c r="F1232" s="14" t="str">
        <f>IF(地区標準卸価格!F1232="","",IF(ISNUMBER(地区標準卸価格!F1232),IF(入力!$C$17=1,ROUNDDOWN(地区標準卸価格!F1232*ユーザ別掛け率!F1232%,-入力!$C$16),IF(入力!$C$17=2,ROUNDUP(地区標準卸価格!F1232*ユーザ別掛け率!F1232%,-入力!$C$16),IF(入力!$C$17=3,ROUND(地区標準卸価格!F1232*ユーザ別掛け率!F1232%,-入力!$C$16),""))),地区標準卸価格!F1232))</f>
        <v/>
      </c>
      <c r="G1232" s="19">
        <f>'6桁'!G1232</f>
        <v>0</v>
      </c>
      <c r="H1232" s="12" t="str">
        <f>IF(地区標準卸価格!H1232="","",IF(ISNUMBER(地区標準卸価格!H1232),IF(入力!$C$17=1,ROUNDDOWN(地区標準卸価格!H1232*ユーザ別掛け率!H1232%,-入力!$C$16),IF(入力!$C$17=2,ROUNDUP(地区標準卸価格!H1232*ユーザ別掛け率!H1232%,-入力!$C$16),IF(入力!$C$17=3,ROUND(地区標準卸価格!H1232*ユーザ別掛け率!H1232%,-入力!$C$16),""))),地区標準卸価格!H1232))</f>
        <v/>
      </c>
      <c r="I1232" s="20">
        <f>'6桁'!I1232</f>
        <v>0</v>
      </c>
      <c r="J1232" s="14" t="str">
        <f>IF(地区標準卸価格!J1232="","",IF(ISNUMBER(地区標準卸価格!J1232),IF(入力!$C$17=1,ROUNDDOWN(地区標準卸価格!J1232*ユーザ別掛け率!J1232%,-入力!$C$16),IF(入力!$C$17=2,ROUNDUP(地区標準卸価格!J1232*ユーザ別掛け率!J1232%,-入力!$C$16),IF(入力!$C$17=3,ROUND(地区標準卸価格!J1232*ユーザ別掛け率!J1232%,-入力!$C$16),""))),地区標準卸価格!J1232))</f>
        <v/>
      </c>
      <c r="K1232" s="19">
        <f>'6桁'!K1232</f>
        <v>0</v>
      </c>
      <c r="L1232" s="12" t="str">
        <f>IF(地区標準卸価格!L1232="","",IF(ISNUMBER(地区標準卸価格!L1232),IF(入力!$C$17=1,ROUNDDOWN(地区標準卸価格!L1232*ユーザ別掛け率!L1232%,-入力!$C$16),IF(入力!$C$17=2,ROUNDUP(地区標準卸価格!L1232*ユーザ別掛け率!L1232%,-入力!$C$16),IF(入力!$C$17=3,ROUND(地区標準卸価格!L1232*ユーザ別掛け率!L1232%,-入力!$C$16),""))),地区標準卸価格!L1232))</f>
        <v/>
      </c>
      <c r="M1232" s="20">
        <f>'6桁'!M1232</f>
        <v>0</v>
      </c>
      <c r="N1232" s="12">
        <f>IF(地区標準卸価格!N1232="","",IF(ISNUMBER(地区標準卸価格!N1232),IF(入力!$C$17=1,ROUNDDOWN(地区標準卸価格!N1232*ユーザ別掛け率!N1232%,-入力!$C$16),IF(入力!$C$17=2,ROUNDUP(地区標準卸価格!N1232*ユーザ別掛け率!N1232%,-入力!$C$16),IF(入力!$C$17=3,ROUND(地区標準卸価格!N1232*ユーザ別掛け率!N1232%,-入力!$C$16),""))),地区標準卸価格!N1232))</f>
        <v>20800</v>
      </c>
      <c r="O1232" s="20" t="str">
        <f>'6桁'!O1232</f>
        <v>V</v>
      </c>
      <c r="P1232" s="14" t="str">
        <f>IF(地区標準卸価格!P1232="","",IF(ISNUMBER(地区標準卸価格!P1232),IF(入力!$C$17=1,ROUNDDOWN(地区標準卸価格!P1232*ユーザ別掛け率!P1232%,-入力!$C$16),IF(入力!$C$17=2,ROUNDUP(地区標準卸価格!P1232*ユーザ別掛け率!P1232%,-入力!$C$16),IF(入力!$C$17=3,ROUND(地区標準卸価格!P1232*ユーザ別掛け率!P1232%,-入力!$C$16),""))),地区標準卸価格!P1232))</f>
        <v/>
      </c>
      <c r="Q1232" s="19">
        <f>'6桁'!Q1232</f>
        <v>0</v>
      </c>
      <c r="R1232" s="12">
        <f>IF(地区標準卸価格!R1232="","",IF(ISNUMBER(地区標準卸価格!R1232),IF(入力!$C$17=1,ROUNDDOWN(地区標準卸価格!R1232*ユーザ別掛け率!R1232%,-入力!$C$16),IF(入力!$C$17=2,ROUNDUP(地区標準卸価格!R1232*ユーザ別掛け率!R1232%,-入力!$C$16),IF(入力!$C$17=3,ROUND(地区標準卸価格!R1232*ユーザ別掛け率!R1232%,-入力!$C$16),""))),地区標準卸価格!R1232))</f>
        <v>20800</v>
      </c>
      <c r="S1232" s="20" t="str">
        <f>'6桁'!S1232</f>
        <v>V</v>
      </c>
      <c r="T1232" s="10"/>
      <c r="U1232" s="17"/>
    </row>
    <row r="1233" spans="2:24" ht="30" customHeight="1">
      <c r="B1233" s="563"/>
      <c r="C1233" s="500" t="s">
        <v>351</v>
      </c>
      <c r="D1233" s="605"/>
      <c r="E1233" s="501"/>
      <c r="F1233" s="14" t="str">
        <f>IF(地区標準卸価格!F1233="","",IF(ISNUMBER(地区標準卸価格!F1233),IF(入力!$C$17=1,ROUNDDOWN(地区標準卸価格!F1233*ユーザ別掛け率!F1233%,-入力!$C$16),IF(入力!$C$17=2,ROUNDUP(地区標準卸価格!F1233*ユーザ別掛け率!F1233%,-入力!$C$16),IF(入力!$C$17=3,ROUND(地区標準卸価格!F1233*ユーザ別掛け率!F1233%,-入力!$C$16),""))),地区標準卸価格!F1233))</f>
        <v/>
      </c>
      <c r="G1233" s="19">
        <f>'6桁'!G1233</f>
        <v>0</v>
      </c>
      <c r="H1233" s="12">
        <f>IF(地区標準卸価格!H1233="","",IF(ISNUMBER(地区標準卸価格!H1233),IF(入力!$C$17=1,ROUNDDOWN(地区標準卸価格!H1233*ユーザ別掛け率!H1233%,-入力!$C$16),IF(入力!$C$17=2,ROUNDUP(地区標準卸価格!H1233*ユーザ別掛け率!H1233%,-入力!$C$16),IF(入力!$C$17=3,ROUND(地区標準卸価格!H1233*ユーザ別掛け率!H1233%,-入力!$C$16),""))),地区標準卸価格!H1233))</f>
        <v>9100</v>
      </c>
      <c r="I1233" s="20" t="str">
        <f>'6桁'!I1233</f>
        <v>S</v>
      </c>
      <c r="J1233" s="14" t="str">
        <f>IF(地区標準卸価格!J1233="","",IF(ISNUMBER(地区標準卸価格!J1233),IF(入力!$C$17=1,ROUNDDOWN(地区標準卸価格!J1233*ユーザ別掛け率!J1233%,-入力!$C$16),IF(入力!$C$17=2,ROUNDUP(地区標準卸価格!J1233*ユーザ別掛け率!J1233%,-入力!$C$16),IF(入力!$C$17=3,ROUND(地区標準卸価格!J1233*ユーザ別掛け率!J1233%,-入力!$C$16),""))),地区標準卸価格!J1233))</f>
        <v/>
      </c>
      <c r="K1233" s="19">
        <f>'6桁'!K1233</f>
        <v>0</v>
      </c>
      <c r="L1233" s="12" t="str">
        <f>IF(地区標準卸価格!L1233="","",IF(ISNUMBER(地区標準卸価格!L1233),IF(入力!$C$17=1,ROUNDDOWN(地区標準卸価格!L1233*ユーザ別掛け率!L1233%,-入力!$C$16),IF(入力!$C$17=2,ROUNDUP(地区標準卸価格!L1233*ユーザ別掛け率!L1233%,-入力!$C$16),IF(入力!$C$17=3,ROUND(地区標準卸価格!L1233*ユーザ別掛け率!L1233%,-入力!$C$16),""))),地区標準卸価格!L1233))</f>
        <v/>
      </c>
      <c r="M1233" s="20">
        <f>'6桁'!M1233</f>
        <v>0</v>
      </c>
      <c r="N1233" s="12" t="str">
        <f>IF(地区標準卸価格!N1233="","",IF(ISNUMBER(地区標準卸価格!N1233),IF(入力!$C$17=1,ROUNDDOWN(地区標準卸価格!N1233*ユーザ別掛け率!N1233%,-入力!$C$16),IF(入力!$C$17=2,ROUNDUP(地区標準卸価格!N1233*ユーザ別掛け率!N1233%,-入力!$C$16),IF(入力!$C$17=3,ROUND(地区標準卸価格!N1233*ユーザ別掛け率!N1233%,-入力!$C$16),""))),地区標準卸価格!N1233))</f>
        <v/>
      </c>
      <c r="O1233" s="20">
        <f>'6桁'!O1233</f>
        <v>0</v>
      </c>
      <c r="P1233" s="14" t="str">
        <f>IF(地区標準卸価格!P1233="","",IF(ISNUMBER(地区標準卸価格!P1233),IF(入力!$C$17=1,ROUNDDOWN(地区標準卸価格!P1233*ユーザ別掛け率!P1233%,-入力!$C$16),IF(入力!$C$17=2,ROUNDUP(地区標準卸価格!P1233*ユーザ別掛け率!P1233%,-入力!$C$16),IF(入力!$C$17=3,ROUND(地区標準卸価格!P1233*ユーザ別掛け率!P1233%,-入力!$C$16),""))),地区標準卸価格!P1233))</f>
        <v/>
      </c>
      <c r="Q1233" s="19">
        <f>'6桁'!Q1233</f>
        <v>0</v>
      </c>
      <c r="R1233" s="12" t="str">
        <f>IF(地区標準卸価格!R1233="","",IF(ISNUMBER(地区標準卸価格!R1233),IF(入力!$C$17=1,ROUNDDOWN(地区標準卸価格!R1233*ユーザ別掛け率!R1233%,-入力!$C$16),IF(入力!$C$17=2,ROUNDUP(地区標準卸価格!R1233*ユーザ別掛け率!R1233%,-入力!$C$16),IF(入力!$C$17=3,ROUND(地区標準卸価格!R1233*ユーザ別掛け率!R1233%,-入力!$C$16),""))),地区標準卸価格!R1233))</f>
        <v/>
      </c>
      <c r="S1233" s="20">
        <f>'6桁'!S1233</f>
        <v>0</v>
      </c>
      <c r="T1233" s="10"/>
      <c r="U1233" s="17"/>
    </row>
    <row r="1234" spans="2:24" ht="30" customHeight="1">
      <c r="B1234" s="920"/>
      <c r="C1234" s="560" t="s">
        <v>361</v>
      </c>
      <c r="D1234" s="607"/>
      <c r="E1234" s="561"/>
      <c r="F1234" s="27" t="str">
        <f>IF(地区標準卸価格!F1234="","",IF(ISNUMBER(地区標準卸価格!F1234),IF(入力!$C$17=1,ROUNDDOWN(地区標準卸価格!F1234*ユーザ別掛け率!F1234%,-入力!$C$16),IF(入力!$C$17=2,ROUNDUP(地区標準卸価格!F1234*ユーザ別掛け率!F1234%,-入力!$C$16),IF(入力!$C$17=3,ROUND(地区標準卸価格!F1234*ユーザ別掛け率!F1234%,-入力!$C$16),""))),地区標準卸価格!F1234))</f>
        <v/>
      </c>
      <c r="G1234" s="30">
        <f>'6桁'!G1234</f>
        <v>0</v>
      </c>
      <c r="H1234" s="244" t="str">
        <f>IF(地区標準卸価格!H1234="","",IF(ISNUMBER(地区標準卸価格!H1234),IF(入力!$C$17=1,ROUNDDOWN(地区標準卸価格!H1234*ユーザ別掛け率!H1234%,-入力!$C$16),IF(入力!$C$17=2,ROUNDUP(地区標準卸価格!H1234*ユーザ別掛け率!H1234%,-入力!$C$16),IF(入力!$C$17=3,ROUND(地区標準卸価格!H1234*ユーザ別掛け率!H1234%,-入力!$C$16),""))),地区標準卸価格!H1234))</f>
        <v/>
      </c>
      <c r="I1234" s="236">
        <f>'6桁'!I1234</f>
        <v>0</v>
      </c>
      <c r="J1234" s="27">
        <f>IF(地区標準卸価格!J1234="","",IF(ISNUMBER(地区標準卸価格!J1234),IF(入力!$C$17=1,ROUNDDOWN(地区標準卸価格!J1234*ユーザ別掛け率!J1234%,-入力!$C$16),IF(入力!$C$17=2,ROUNDUP(地区標準卸価格!J1234*ユーザ別掛け率!J1234%,-入力!$C$16),IF(入力!$C$17=3,ROUND(地区標準卸価格!J1234*ユーザ別掛け率!J1234%,-入力!$C$16),""))),地区標準卸価格!J1234))</f>
        <v>6600</v>
      </c>
      <c r="K1234" s="30" t="str">
        <f>'6桁'!K1234</f>
        <v>S</v>
      </c>
      <c r="L1234" s="244" t="str">
        <f>IF(地区標準卸価格!L1234="","",IF(ISNUMBER(地区標準卸価格!L1234),IF(入力!$C$17=1,ROUNDDOWN(地区標準卸価格!L1234*ユーザ別掛け率!L1234%,-入力!$C$16),IF(入力!$C$17=2,ROUNDUP(地区標準卸価格!L1234*ユーザ別掛け率!L1234%,-入力!$C$16),IF(入力!$C$17=3,ROUND(地区標準卸価格!L1234*ユーザ別掛け率!L1234%,-入力!$C$16),""))),地区標準卸価格!L1234))</f>
        <v/>
      </c>
      <c r="M1234" s="236">
        <f>'6桁'!M1234</f>
        <v>0</v>
      </c>
      <c r="N1234" s="244" t="str">
        <f>IF(地区標準卸価格!N1234="","",IF(ISNUMBER(地区標準卸価格!N1234),IF(入力!$C$17=1,ROUNDDOWN(地区標準卸価格!N1234*ユーザ別掛け率!N1234%,-入力!$C$16),IF(入力!$C$17=2,ROUNDUP(地区標準卸価格!N1234*ユーザ別掛け率!N1234%,-入力!$C$16),IF(入力!$C$17=3,ROUND(地区標準卸価格!N1234*ユーザ別掛け率!N1234%,-入力!$C$16),""))),地区標準卸価格!N1234))</f>
        <v/>
      </c>
      <c r="O1234" s="236">
        <f>'6桁'!O1234</f>
        <v>0</v>
      </c>
      <c r="P1234" s="27" t="str">
        <f>IF(地区標準卸価格!P1234="","",IF(ISNUMBER(地区標準卸価格!P1234),IF(入力!$C$17=1,ROUNDDOWN(地区標準卸価格!P1234*ユーザ別掛け率!P1234%,-入力!$C$16),IF(入力!$C$17=2,ROUNDUP(地区標準卸価格!P1234*ユーザ別掛け率!P1234%,-入力!$C$16),IF(入力!$C$17=3,ROUND(地区標準卸価格!P1234*ユーザ別掛け率!P1234%,-入力!$C$16),""))),地区標準卸価格!P1234))</f>
        <v/>
      </c>
      <c r="Q1234" s="30">
        <f>'6桁'!Q1234</f>
        <v>0</v>
      </c>
      <c r="R1234" s="244" t="str">
        <f>IF(地区標準卸価格!R1234="","",IF(ISNUMBER(地区標準卸価格!R1234),IF(入力!$C$17=1,ROUNDDOWN(地区標準卸価格!R1234*ユーザ別掛け率!R1234%,-入力!$C$16),IF(入力!$C$17=2,ROUNDUP(地区標準卸価格!R1234*ユーザ別掛け率!R1234%,-入力!$C$16),IF(入力!$C$17=3,ROUND(地区標準卸価格!R1234*ユーザ別掛け率!R1234%,-入力!$C$16),""))),地区標準卸価格!R1234))</f>
        <v/>
      </c>
      <c r="S1234" s="236">
        <f>'6桁'!S1234</f>
        <v>0</v>
      </c>
      <c r="T1234" s="10"/>
      <c r="U1234" s="17"/>
    </row>
    <row r="1235" spans="2:24" ht="30" customHeight="1">
      <c r="B1235" s="921">
        <v>10</v>
      </c>
      <c r="C1235" s="576" t="s">
        <v>88</v>
      </c>
      <c r="D1235" s="610"/>
      <c r="E1235" s="577"/>
      <c r="F1235" s="76">
        <f>IF(地区標準卸価格!F1235="","",IF(ISNUMBER(地区標準卸価格!F1235),IF(入力!$C$17=1,ROUNDDOWN(地区標準卸価格!F1235*ユーザ別掛け率!F1235%,-入力!$C$16),IF(入力!$C$17=2,ROUNDUP(地区標準卸価格!F1235*ユーザ別掛け率!F1235%,-入力!$C$16),IF(入力!$C$17=3,ROUND(地区標準卸価格!F1235*ユーザ別掛け率!F1235%,-入力!$C$16),""))),地区標準卸価格!F1235))</f>
        <v>10500</v>
      </c>
      <c r="G1235" s="57" t="str">
        <f>'6桁'!G1235</f>
        <v>H</v>
      </c>
      <c r="H1235" s="75" t="str">
        <f>IF(地区標準卸価格!H1235="","",IF(ISNUMBER(地区標準卸価格!H1235),IF(入力!$C$17=1,ROUNDDOWN(地区標準卸価格!H1235*ユーザ別掛け率!H1235%,-入力!$C$16),IF(入力!$C$17=2,ROUNDUP(地区標準卸価格!H1235*ユーザ別掛け率!H1235%,-入力!$C$16),IF(入力!$C$17=3,ROUND(地区標準卸価格!H1235*ユーザ別掛け率!H1235%,-入力!$C$16),""))),地区標準卸価格!H1235))</f>
        <v/>
      </c>
      <c r="I1235" s="29">
        <f>'6桁'!I1235</f>
        <v>0</v>
      </c>
      <c r="J1235" s="76" t="str">
        <f>IF(地区標準卸価格!J1235="","",IF(ISNUMBER(地区標準卸価格!J1235),IF(入力!$C$17=1,ROUNDDOWN(地区標準卸価格!J1235*ユーザ別掛け率!J1235%,-入力!$C$16),IF(入力!$C$17=2,ROUNDUP(地区標準卸価格!J1235*ユーザ別掛け率!J1235%,-入力!$C$16),IF(入力!$C$17=3,ROUND(地区標準卸価格!J1235*ユーザ別掛け率!J1235%,-入力!$C$16),""))),地区標準卸価格!J1235))</f>
        <v/>
      </c>
      <c r="K1235" s="57">
        <f>'6桁'!K1235</f>
        <v>0</v>
      </c>
      <c r="L1235" s="75" t="str">
        <f>IF(地区標準卸価格!L1235="","",IF(ISNUMBER(地区標準卸価格!L1235),IF(入力!$C$17=1,ROUNDDOWN(地区標準卸価格!L1235*ユーザ別掛け率!L1235%,-入力!$C$16),IF(入力!$C$17=2,ROUNDUP(地区標準卸価格!L1235*ユーザ別掛け率!L1235%,-入力!$C$16),IF(入力!$C$17=3,ROUND(地区標準卸価格!L1235*ユーザ別掛け率!L1235%,-入力!$C$16),""))),地区標準卸価格!L1235))</f>
        <v/>
      </c>
      <c r="M1235" s="29">
        <f>'6桁'!M1235</f>
        <v>0</v>
      </c>
      <c r="N1235" s="75">
        <f>IF(地区標準卸価格!N1235="","",IF(ISNUMBER(地区標準卸価格!N1235),IF(入力!$C$17=1,ROUNDDOWN(地区標準卸価格!N1235*ユーザ別掛け率!N1235%,-入力!$C$16),IF(入力!$C$17=2,ROUNDUP(地区標準卸価格!N1235*ユーザ別掛け率!N1235%,-入力!$C$16),IF(入力!$C$17=3,ROUND(地区標準卸価格!N1235*ユーザ別掛け率!N1235%,-入力!$C$16),""))),地区標準卸価格!N1235))</f>
        <v>13100</v>
      </c>
      <c r="O1235" s="29" t="str">
        <f>'6桁'!O1235</f>
        <v>H</v>
      </c>
      <c r="P1235" s="76">
        <f>IF(地区標準卸価格!P1235="","",IF(ISNUMBER(地区標準卸価格!P1235),IF(入力!$C$17=1,ROUNDDOWN(地区標準卸価格!P1235*ユーザ別掛け率!P1235%,-入力!$C$16),IF(入力!$C$17=2,ROUNDUP(地区標準卸価格!P1235*ユーザ別掛け率!P1235%,-入力!$C$16),IF(入力!$C$17=3,ROUND(地区標準卸価格!P1235*ユーザ別掛け率!P1235%,-入力!$C$16),""))),地区標準卸価格!P1235))</f>
        <v>13100</v>
      </c>
      <c r="Q1235" s="57" t="str">
        <f>'6桁'!Q1235</f>
        <v>H</v>
      </c>
      <c r="R1235" s="75" t="str">
        <f>IF(地区標準卸価格!R1235="","",IF(ISNUMBER(地区標準卸価格!R1235),IF(入力!$C$17=1,ROUNDDOWN(地区標準卸価格!R1235*ユーザ別掛け率!R1235%,-入力!$C$16),IF(入力!$C$17=2,ROUNDUP(地区標準卸価格!R1235*ユーザ別掛け率!R1235%,-入力!$C$16),IF(入力!$C$17=3,ROUND(地区標準卸価格!R1235*ユーザ別掛け率!R1235%,-入力!$C$16),""))),地区標準卸価格!R1235))</f>
        <v/>
      </c>
      <c r="S1235" s="29">
        <f>'6桁'!S1235</f>
        <v>0</v>
      </c>
      <c r="T1235" s="10"/>
      <c r="U1235" s="17"/>
      <c r="V1235" s="10"/>
      <c r="W1235" s="17"/>
    </row>
    <row r="1236" spans="2:24" ht="30" customHeight="1" thickBot="1">
      <c r="B1236" s="922"/>
      <c r="C1236" s="558" t="s">
        <v>83</v>
      </c>
      <c r="D1236" s="656"/>
      <c r="E1236" s="559"/>
      <c r="F1236" s="16" t="str">
        <f>IF(地区標準卸価格!F1236="","",IF(ISNUMBER(地区標準卸価格!F1236),IF(入力!$C$17=1,ROUNDDOWN(地区標準卸価格!F1236*ユーザ別掛け率!F1236%,-入力!$C$16),IF(入力!$C$17=2,ROUNDUP(地区標準卸価格!F1236*ユーザ別掛け率!F1236%,-入力!$C$16),IF(入力!$C$17=3,ROUND(地区標準卸価格!F1236*ユーザ別掛け率!F1236%,-入力!$C$16),""))),地区標準卸価格!F1236))</f>
        <v/>
      </c>
      <c r="G1236" s="31">
        <f>'6桁'!G1236</f>
        <v>0</v>
      </c>
      <c r="H1236" s="15" t="str">
        <f>IF(地区標準卸価格!H1236="","",IF(ISNUMBER(地区標準卸価格!H1236),IF(入力!$C$17=1,ROUNDDOWN(地区標準卸価格!H1236*ユーザ別掛け率!H1236%,-入力!$C$16),IF(入力!$C$17=2,ROUNDUP(地区標準卸価格!H1236*ユーザ別掛け率!H1236%,-入力!$C$16),IF(入力!$C$17=3,ROUND(地区標準卸価格!H1236*ユーザ別掛け率!H1236%,-入力!$C$16),""))),地区標準卸価格!H1236))</f>
        <v/>
      </c>
      <c r="I1236" s="21">
        <f>'6桁'!I1236</f>
        <v>0</v>
      </c>
      <c r="J1236" s="16" t="str">
        <f>IF(地区標準卸価格!J1236="","",IF(ISNUMBER(地区標準卸価格!J1236),IF(入力!$C$17=1,ROUNDDOWN(地区標準卸価格!J1236*ユーザ別掛け率!J1236%,-入力!$C$16),IF(入力!$C$17=2,ROUNDUP(地区標準卸価格!J1236*ユーザ別掛け率!J1236%,-入力!$C$16),IF(入力!$C$17=3,ROUND(地区標準卸価格!J1236*ユーザ別掛け率!J1236%,-入力!$C$16),""))),地区標準卸価格!J1236))</f>
        <v/>
      </c>
      <c r="K1236" s="31">
        <f>'6桁'!K1236</f>
        <v>0</v>
      </c>
      <c r="L1236" s="15">
        <f>IF(地区標準卸価格!L1236="","",IF(ISNUMBER(地区標準卸価格!L1236),IF(入力!$C$17=1,ROUNDDOWN(地区標準卸価格!L1236*ユーザ別掛け率!L1236%,-入力!$C$16),IF(入力!$C$17=2,ROUNDUP(地区標準卸価格!L1236*ユーザ別掛け率!L1236%,-入力!$C$16),IF(入力!$C$17=3,ROUND(地区標準卸価格!L1236*ユーザ別掛け率!L1236%,-入力!$C$16),""))),地区標準卸価格!L1236))</f>
        <v>5800</v>
      </c>
      <c r="M1236" s="21" t="str">
        <f>'6桁'!M1236</f>
        <v>S</v>
      </c>
      <c r="N1236" s="15" t="str">
        <f>IF(地区標準卸価格!N1236="","",IF(ISNUMBER(地区標準卸価格!N1236),IF(入力!$C$17=1,ROUNDDOWN(地区標準卸価格!N1236*ユーザ別掛け率!N1236%,-入力!$C$16),IF(入力!$C$17=2,ROUNDUP(地区標準卸価格!N1236*ユーザ別掛け率!N1236%,-入力!$C$16),IF(入力!$C$17=3,ROUND(地区標準卸価格!N1236*ユーザ別掛け率!N1236%,-入力!$C$16),""))),地区標準卸価格!N1236))</f>
        <v/>
      </c>
      <c r="O1236" s="21">
        <f>'6桁'!O1236</f>
        <v>0</v>
      </c>
      <c r="P1236" s="16" t="str">
        <f>IF(地区標準卸価格!P1236="","",IF(ISNUMBER(地区標準卸価格!P1236),IF(入力!$C$17=1,ROUNDDOWN(地区標準卸価格!P1236*ユーザ別掛け率!P1236%,-入力!$C$16),IF(入力!$C$17=2,ROUNDUP(地区標準卸価格!P1236*ユーザ別掛け率!P1236%,-入力!$C$16),IF(入力!$C$17=3,ROUND(地区標準卸価格!P1236*ユーザ別掛け率!P1236%,-入力!$C$16),""))),地区標準卸価格!P1236))</f>
        <v/>
      </c>
      <c r="Q1236" s="31">
        <f>'6桁'!Q1236</f>
        <v>0</v>
      </c>
      <c r="R1236" s="15" t="str">
        <f>IF(地区標準卸価格!R1236="","",IF(ISNUMBER(地区標準卸価格!R1236),IF(入力!$C$17=1,ROUNDDOWN(地区標準卸価格!R1236*ユーザ別掛け率!R1236%,-入力!$C$16),IF(入力!$C$17=2,ROUNDUP(地区標準卸価格!R1236*ユーザ別掛け率!R1236%,-入力!$C$16),IF(入力!$C$17=3,ROUND(地区標準卸価格!R1236*ユーザ別掛け率!R1236%,-入力!$C$16),""))),地区標準卸価格!R1236))</f>
        <v/>
      </c>
      <c r="S1236" s="21">
        <f>'6桁'!S1236</f>
        <v>0</v>
      </c>
      <c r="T1236" s="10"/>
      <c r="U1236" s="17"/>
      <c r="V1236" s="10"/>
      <c r="W1236" s="17"/>
    </row>
    <row r="1237" spans="2:24" s="38" customFormat="1">
      <c r="B1237" s="4"/>
      <c r="F1237" s="84"/>
      <c r="H1237" s="84"/>
      <c r="J1237" s="84"/>
      <c r="L1237" s="84"/>
      <c r="N1237" s="84"/>
      <c r="P1237" s="84"/>
      <c r="R1237" s="84"/>
      <c r="T1237" s="84"/>
      <c r="V1237" s="84"/>
      <c r="X1237" s="84"/>
    </row>
    <row r="1239" spans="2:24" s="239" customFormat="1" ht="20.100000000000001" customHeight="1" thickBot="1">
      <c r="B1239" s="242" t="s">
        <v>546</v>
      </c>
      <c r="F1239" s="240"/>
      <c r="H1239" s="240"/>
      <c r="J1239" s="240"/>
      <c r="L1239" s="240"/>
      <c r="N1239" s="240"/>
      <c r="P1239" s="240"/>
      <c r="R1239" s="240"/>
      <c r="T1239" s="240"/>
      <c r="V1239" s="240"/>
      <c r="X1239" s="240"/>
    </row>
    <row r="1240" spans="2:24" ht="30" customHeight="1">
      <c r="B1240" s="917" t="s">
        <v>547</v>
      </c>
      <c r="C1240" s="918"/>
      <c r="D1240" s="918"/>
      <c r="E1240" s="919"/>
      <c r="F1240" s="824">
        <f>IF(地区標準卸価格!F1240="","",IF(ISNUMBER(地区標準卸価格!F1240),IF(入力!$C$17=1,ROUNDDOWN(地区標準卸価格!F1240*ユーザ別掛け率!F1240%,-入力!$C$16),IF(入力!$C$17=2,ROUNDUP(地区標準卸価格!F1240*ユーザ別掛け率!F1240%,-入力!$C$16),IF(入力!$C$17=3,ROUND(地区標準卸価格!F1240*ユーザ別掛け率!F1240%,-入力!$C$16),""))),地区標準卸価格!F1240))</f>
        <v>2900</v>
      </c>
      <c r="G1240" s="826" t="str">
        <f>IF(地区標準卸価格!G1240="","",IF(ISNUMBER(地区標準卸価格!G1240),IF(入力!$C$17=1,ROUNDDOWN(地区標準卸価格!G1240*ユーザ別掛け率!G1240%,-入力!$C$16),IF(入力!$C$17=2,ROUNDUP(地区標準卸価格!G1240*ユーザ別掛け率!G1240%,-入力!$C$16),IF(入力!$C$17=3,ROUND(地区標準卸価格!G1240*ユーザ別掛け率!G1240%,-入力!$C$16),""))),地区標準卸価格!G1240))</f>
        <v/>
      </c>
      <c r="H1240" s="85"/>
      <c r="I1240" s="13"/>
    </row>
    <row r="1241" spans="2:24" ht="30" customHeight="1">
      <c r="B1241" s="914" t="s">
        <v>548</v>
      </c>
      <c r="C1241" s="915"/>
      <c r="D1241" s="915"/>
      <c r="E1241" s="916"/>
      <c r="F1241" s="749">
        <f>IF(地区標準卸価格!F1241="","",IF(ISNUMBER(地区標準卸価格!F1241),IF(入力!$C$17=1,ROUNDDOWN(地区標準卸価格!F1241*ユーザ別掛け率!F1241%,-入力!$C$16),IF(入力!$C$17=2,ROUNDUP(地区標準卸価格!F1241*ユーザ別掛け率!F1241%,-入力!$C$16),IF(入力!$C$17=3,ROUND(地区標準卸価格!F1241*ユーザ別掛け率!F1241%,-入力!$C$16),""))),地区標準卸価格!F1241))</f>
        <v>3000</v>
      </c>
      <c r="G1241" s="751" t="str">
        <f>IF(地区標準卸価格!G1241="","",IF(ISNUMBER(地区標準卸価格!G1241),IF(入力!$C$17=1,ROUNDDOWN(地区標準卸価格!G1241*ユーザ別掛け率!G1241%,-入力!$C$16),IF(入力!$C$17=2,ROUNDUP(地区標準卸価格!G1241*ユーザ別掛け率!G1241%,-入力!$C$16),IF(入力!$C$17=3,ROUND(地区標準卸価格!G1241*ユーザ別掛け率!G1241%,-入力!$C$16),""))),地区標準卸価格!G1241))</f>
        <v/>
      </c>
      <c r="H1241" s="85"/>
      <c r="I1241" s="13"/>
    </row>
    <row r="1242" spans="2:24" ht="30" customHeight="1">
      <c r="B1242" s="914" t="s">
        <v>549</v>
      </c>
      <c r="C1242" s="915"/>
      <c r="D1242" s="915"/>
      <c r="E1242" s="916"/>
      <c r="F1242" s="749">
        <f>IF(地区標準卸価格!F1242="","",IF(ISNUMBER(地区標準卸価格!F1242),IF(入力!$C$17=1,ROUNDDOWN(地区標準卸価格!F1242*ユーザ別掛け率!F1242%,-入力!$C$16),IF(入力!$C$17=2,ROUNDUP(地区標準卸価格!F1242*ユーザ別掛け率!F1242%,-入力!$C$16),IF(入力!$C$17=3,ROUND(地区標準卸価格!F1242*ユーザ別掛け率!F1242%,-入力!$C$16),""))),地区標準卸価格!F1242))</f>
        <v>4000</v>
      </c>
      <c r="G1242" s="751" t="str">
        <f>IF(地区標準卸価格!G1242="","",IF(ISNUMBER(地区標準卸価格!G1242),IF(入力!$C$17=1,ROUNDDOWN(地区標準卸価格!G1242*ユーザ別掛け率!G1242%,-入力!$C$16),IF(入力!$C$17=2,ROUNDUP(地区標準卸価格!G1242*ユーザ別掛け率!G1242%,-入力!$C$16),IF(入力!$C$17=3,ROUND(地区標準卸価格!G1242*ユーザ別掛け率!G1242%,-入力!$C$16),""))),地区標準卸価格!G1242))</f>
        <v/>
      </c>
      <c r="H1242" s="85"/>
      <c r="I1242" s="13"/>
      <c r="M1242" s="13"/>
    </row>
    <row r="1243" spans="2:24" ht="30" customHeight="1">
      <c r="B1243" s="914" t="s">
        <v>550</v>
      </c>
      <c r="C1243" s="915"/>
      <c r="D1243" s="915"/>
      <c r="E1243" s="916"/>
      <c r="F1243" s="749">
        <f>IF(地区標準卸価格!F1243="","",IF(ISNUMBER(地区標準卸価格!F1243),IF(入力!$C$17=1,ROUNDDOWN(地区標準卸価格!F1243*ユーザ別掛け率!F1243%,-入力!$C$16),IF(入力!$C$17=2,ROUNDUP(地区標準卸価格!F1243*ユーザ別掛け率!F1243%,-入力!$C$16),IF(入力!$C$17=3,ROUND(地区標準卸価格!F1243*ユーザ別掛け率!F1243%,-入力!$C$16),""))),地区標準卸価格!F1243))</f>
        <v>4100</v>
      </c>
      <c r="G1243" s="751" t="str">
        <f>IF(地区標準卸価格!G1243="","",IF(ISNUMBER(地区標準卸価格!G1243),IF(入力!$C$17=1,ROUNDDOWN(地区標準卸価格!G1243*ユーザ別掛け率!G1243%,-入力!$C$16),IF(入力!$C$17=2,ROUNDUP(地区標準卸価格!G1243*ユーザ別掛け率!G1243%,-入力!$C$16),IF(入力!$C$17=3,ROUND(地区標準卸価格!G1243*ユーザ別掛け率!G1243%,-入力!$C$16),""))),地区標準卸価格!G1243))</f>
        <v/>
      </c>
      <c r="H1243" s="85"/>
      <c r="I1243" s="13"/>
      <c r="J1243" s="85"/>
      <c r="K1243" s="13"/>
      <c r="L1243" s="85"/>
      <c r="M1243" s="13"/>
    </row>
    <row r="1244" spans="2:24" ht="30" customHeight="1">
      <c r="B1244" s="914" t="s">
        <v>551</v>
      </c>
      <c r="C1244" s="915"/>
      <c r="D1244" s="915"/>
      <c r="E1244" s="916"/>
      <c r="F1244" s="749">
        <f>IF(地区標準卸価格!F1244="","",IF(ISNUMBER(地区標準卸価格!F1244),IF(入力!$C$17=1,ROUNDDOWN(地区標準卸価格!F1244*ユーザ別掛け率!F1244%,-入力!$C$16),IF(入力!$C$17=2,ROUNDUP(地区標準卸価格!F1244*ユーザ別掛け率!F1244%,-入力!$C$16),IF(入力!$C$17=3,ROUND(地区標準卸価格!F1244*ユーザ別掛け率!F1244%,-入力!$C$16),""))),地区標準卸価格!F1244))</f>
        <v>4300</v>
      </c>
      <c r="G1244" s="751" t="str">
        <f>IF(地区標準卸価格!G1244="","",IF(ISNUMBER(地区標準卸価格!G1244),IF(入力!$C$17=1,ROUNDDOWN(地区標準卸価格!G1244*ユーザ別掛け率!G1244%,-入力!$C$16),IF(入力!$C$17=2,ROUNDUP(地区標準卸価格!G1244*ユーザ別掛け率!G1244%,-入力!$C$16),IF(入力!$C$17=3,ROUND(地区標準卸価格!G1244*ユーザ別掛け率!G1244%,-入力!$C$16),""))),地区標準卸価格!G1244))</f>
        <v/>
      </c>
      <c r="H1244" s="85"/>
      <c r="I1244" s="13"/>
      <c r="J1244" s="85"/>
      <c r="K1244" s="13"/>
      <c r="L1244" s="85"/>
      <c r="M1244" s="13"/>
    </row>
    <row r="1245" spans="2:24" ht="30" customHeight="1" thickBot="1">
      <c r="B1245" s="911" t="s">
        <v>552</v>
      </c>
      <c r="C1245" s="912"/>
      <c r="D1245" s="912"/>
      <c r="E1245" s="913"/>
      <c r="F1245" s="793">
        <f>IF(地区標準卸価格!F1245="","",IF(ISNUMBER(地区標準卸価格!F1245),IF(入力!$C$17=1,ROUNDDOWN(地区標準卸価格!F1245*ユーザ別掛け率!F1245%,-入力!$C$16),IF(入力!$C$17=2,ROUNDUP(地区標準卸価格!F1245*ユーザ別掛け率!F1245%,-入力!$C$16),IF(入力!$C$17=3,ROUND(地区標準卸価格!F1245*ユーザ別掛け率!F1245%,-入力!$C$16),""))),地区標準卸価格!F1245))</f>
        <v>4400</v>
      </c>
      <c r="G1245" s="795" t="str">
        <f>IF(地区標準卸価格!G1245="","",IF(ISNUMBER(地区標準卸価格!G1245),IF(入力!$C$17=1,ROUNDDOWN(地区標準卸価格!G1245*ユーザ別掛け率!G1245%,-入力!$C$16),IF(入力!$C$17=2,ROUNDUP(地区標準卸価格!G1245*ユーザ別掛け率!G1245%,-入力!$C$16),IF(入力!$C$17=3,ROUND(地区標準卸価格!G1245*ユーザ別掛け率!G1245%,-入力!$C$16),""))),地区標準卸価格!G1245))</f>
        <v/>
      </c>
      <c r="H1245" s="85"/>
      <c r="I1245" s="13"/>
      <c r="J1245" s="85"/>
      <c r="K1245" s="13"/>
      <c r="L1245" s="85"/>
    </row>
    <row r="1247" spans="2:24" s="239" customFormat="1" ht="20.100000000000001" customHeight="1" thickBot="1">
      <c r="B1247" s="242" t="s">
        <v>553</v>
      </c>
      <c r="F1247" s="240"/>
      <c r="H1247" s="240"/>
      <c r="J1247" s="240"/>
      <c r="L1247" s="240"/>
      <c r="N1247" s="240"/>
      <c r="P1247" s="240"/>
      <c r="R1247" s="240"/>
      <c r="T1247" s="240"/>
      <c r="V1247" s="240"/>
      <c r="X1247" s="240"/>
    </row>
    <row r="1248" spans="2:24" ht="30" customHeight="1">
      <c r="B1248" s="917" t="s">
        <v>554</v>
      </c>
      <c r="C1248" s="918"/>
      <c r="D1248" s="918"/>
      <c r="E1248" s="919"/>
      <c r="F1248" s="824">
        <f>IF(地区標準卸価格!F1248="","",IF(ISNUMBER(地区標準卸価格!F1248),IF(入力!$C$17=1,ROUNDDOWN(地区標準卸価格!F1248*ユーザ別掛け率!F1248%,-入力!$C$16),IF(入力!$C$17=2,ROUNDUP(地区標準卸価格!F1248*ユーザ別掛け率!F1248%,-入力!$C$16),IF(入力!$C$17=3,ROUND(地区標準卸価格!F1248*ユーザ別掛け率!F1248%,-入力!$C$16),""))),地区標準卸価格!F1248))</f>
        <v>2000</v>
      </c>
      <c r="G1248" s="826" t="str">
        <f>IF(地区標準卸価格!G1248="","",IF(ISNUMBER(地区標準卸価格!G1248),IF(入力!$C$17=1,ROUNDDOWN(地区標準卸価格!G1248*ユーザ別掛け率!G1248%,-入力!$C$16),IF(入力!$C$17=2,ROUNDUP(地区標準卸価格!G1248*ユーザ別掛け率!G1248%,-入力!$C$16),IF(入力!$C$17=3,ROUND(地区標準卸価格!G1248*ユーザ別掛け率!G1248%,-入力!$C$16),""))),地区標準卸価格!G1248))</f>
        <v/>
      </c>
    </row>
    <row r="1249" spans="2:7" ht="30" customHeight="1">
      <c r="B1249" s="914" t="s">
        <v>555</v>
      </c>
      <c r="C1249" s="915"/>
      <c r="D1249" s="915"/>
      <c r="E1249" s="916"/>
      <c r="F1249" s="749">
        <f>IF(地区標準卸価格!F1249="","",IF(ISNUMBER(地区標準卸価格!F1249),IF(入力!$C$17=1,ROUNDDOWN(地区標準卸価格!F1249*ユーザ別掛け率!F1249%,-入力!$C$16),IF(入力!$C$17=2,ROUNDUP(地区標準卸価格!F1249*ユーザ別掛け率!F1249%,-入力!$C$16),IF(入力!$C$17=3,ROUND(地区標準卸価格!F1249*ユーザ別掛け率!F1249%,-入力!$C$16),""))),地区標準卸価格!F1249))</f>
        <v>2600</v>
      </c>
      <c r="G1249" s="751" t="str">
        <f>IF(地区標準卸価格!G1249="","",IF(ISNUMBER(地区標準卸価格!G1249),IF(入力!$C$17=1,ROUNDDOWN(地区標準卸価格!G1249*ユーザ別掛け率!G1249%,-入力!$C$16),IF(入力!$C$17=2,ROUNDUP(地区標準卸価格!G1249*ユーザ別掛け率!G1249%,-入力!$C$16),IF(入力!$C$17=3,ROUND(地区標準卸価格!G1249*ユーザ別掛け率!G1249%,-入力!$C$16),""))),地区標準卸価格!G1249))</f>
        <v/>
      </c>
    </row>
    <row r="1250" spans="2:7" ht="30" customHeight="1" thickBot="1">
      <c r="B1250" s="911" t="s">
        <v>556</v>
      </c>
      <c r="C1250" s="912"/>
      <c r="D1250" s="912"/>
      <c r="E1250" s="913"/>
      <c r="F1250" s="793">
        <f>IF(地区標準卸価格!F1250="","",IF(ISNUMBER(地区標準卸価格!F1250),IF(入力!$C$17=1,ROUNDDOWN(地区標準卸価格!F1250*ユーザ別掛け率!F1250%,-入力!$C$16),IF(入力!$C$17=2,ROUNDUP(地区標準卸価格!F1250*ユーザ別掛け率!F1250%,-入力!$C$16),IF(入力!$C$17=3,ROUND(地区標準卸価格!F1250*ユーザ別掛け率!F1250%,-入力!$C$16),""))),地区標準卸価格!F1250))</f>
        <v>3000</v>
      </c>
      <c r="G1250" s="795" t="str">
        <f>IF(地区標準卸価格!G1250="","",IF(ISNUMBER(地区標準卸価格!G1250),IF(入力!$C$17=1,ROUNDDOWN(地区標準卸価格!G1250*ユーザ別掛け率!G1250%,-入力!$C$16),IF(入力!$C$17=2,ROUNDUP(地区標準卸価格!G1250*ユーザ別掛け率!G1250%,-入力!$C$16),IF(入力!$C$17=3,ROUND(地区標準卸価格!G1250*ユーザ別掛け率!G1250%,-入力!$C$16),""))),地区標準卸価格!G1250))</f>
        <v/>
      </c>
    </row>
  </sheetData>
  <mergeCells count="2315">
    <mergeCell ref="L231:L232"/>
    <mergeCell ref="M231:M232"/>
    <mergeCell ref="N231:N232"/>
    <mergeCell ref="O231:O232"/>
    <mergeCell ref="R231:R232"/>
    <mergeCell ref="S231:S232"/>
    <mergeCell ref="V231:V232"/>
    <mergeCell ref="W231:W232"/>
    <mergeCell ref="X231:X232"/>
    <mergeCell ref="Y231:Y232"/>
    <mergeCell ref="B2:W2"/>
    <mergeCell ref="B4:AA4"/>
    <mergeCell ref="B7:B10"/>
    <mergeCell ref="C7:C10"/>
    <mergeCell ref="D7:E8"/>
    <mergeCell ref="F7:K7"/>
    <mergeCell ref="M7:M10"/>
    <mergeCell ref="N7:O10"/>
    <mergeCell ref="P7:Q8"/>
    <mergeCell ref="R7:AA7"/>
    <mergeCell ref="V10:W10"/>
    <mergeCell ref="X10:Y10"/>
    <mergeCell ref="Z10:AA10"/>
    <mergeCell ref="B11:B14"/>
    <mergeCell ref="M11:M41"/>
    <mergeCell ref="N11:O11"/>
    <mergeCell ref="N12:O12"/>
    <mergeCell ref="N13:O13"/>
    <mergeCell ref="N14:O14"/>
    <mergeCell ref="X8:Y9"/>
    <mergeCell ref="Z8:AA9"/>
    <mergeCell ref="D9:D10"/>
    <mergeCell ref="E9:E10"/>
    <mergeCell ref="P9:P10"/>
    <mergeCell ref="Q9:Q10"/>
    <mergeCell ref="F10:G10"/>
    <mergeCell ref="H10:I10"/>
    <mergeCell ref="J10:K10"/>
    <mergeCell ref="R10:S10"/>
    <mergeCell ref="F8:G9"/>
    <mergeCell ref="H8:I9"/>
    <mergeCell ref="J8:K9"/>
    <mergeCell ref="R8:S9"/>
    <mergeCell ref="T8:U9"/>
    <mergeCell ref="V8:W9"/>
    <mergeCell ref="N24:O24"/>
    <mergeCell ref="N25:O25"/>
    <mergeCell ref="N26:O26"/>
    <mergeCell ref="N27:O27"/>
    <mergeCell ref="N28:O28"/>
    <mergeCell ref="N29:O29"/>
    <mergeCell ref="B15:B34"/>
    <mergeCell ref="N15:O15"/>
    <mergeCell ref="N16:O16"/>
    <mergeCell ref="N17:O17"/>
    <mergeCell ref="N18:O18"/>
    <mergeCell ref="N19:O19"/>
    <mergeCell ref="N20:O20"/>
    <mergeCell ref="N21:O21"/>
    <mergeCell ref="N22:O22"/>
    <mergeCell ref="N23:O23"/>
    <mergeCell ref="T10:U10"/>
    <mergeCell ref="M42:AA42"/>
    <mergeCell ref="B44:AA44"/>
    <mergeCell ref="B47:B50"/>
    <mergeCell ref="C47:C50"/>
    <mergeCell ref="D47:E48"/>
    <mergeCell ref="F47:U47"/>
    <mergeCell ref="F48:G49"/>
    <mergeCell ref="H48:I49"/>
    <mergeCell ref="J48:K49"/>
    <mergeCell ref="L48:M49"/>
    <mergeCell ref="N36:O36"/>
    <mergeCell ref="N37:O37"/>
    <mergeCell ref="N38:O38"/>
    <mergeCell ref="N39:O39"/>
    <mergeCell ref="N40:O40"/>
    <mergeCell ref="N41:O41"/>
    <mergeCell ref="N30:O30"/>
    <mergeCell ref="N31:O31"/>
    <mergeCell ref="N32:O32"/>
    <mergeCell ref="B51:B83"/>
    <mergeCell ref="B84:Y84"/>
    <mergeCell ref="B86:AA86"/>
    <mergeCell ref="B89:B92"/>
    <mergeCell ref="C89:C92"/>
    <mergeCell ref="D89:E90"/>
    <mergeCell ref="F89:M89"/>
    <mergeCell ref="O89:O92"/>
    <mergeCell ref="P89:Q92"/>
    <mergeCell ref="V92:W92"/>
    <mergeCell ref="X92:Y92"/>
    <mergeCell ref="Z92:AA92"/>
    <mergeCell ref="N33:O33"/>
    <mergeCell ref="N34:O34"/>
    <mergeCell ref="N35:O35"/>
    <mergeCell ref="X49:Y49"/>
    <mergeCell ref="F50:G50"/>
    <mergeCell ref="H50:I50"/>
    <mergeCell ref="J50:K50"/>
    <mergeCell ref="L50:M50"/>
    <mergeCell ref="N50:O50"/>
    <mergeCell ref="P50:Q50"/>
    <mergeCell ref="R50:S50"/>
    <mergeCell ref="T50:U50"/>
    <mergeCell ref="V50:W50"/>
    <mergeCell ref="N48:O49"/>
    <mergeCell ref="P48:Q49"/>
    <mergeCell ref="R48:S49"/>
    <mergeCell ref="T48:U49"/>
    <mergeCell ref="V48:W49"/>
    <mergeCell ref="P96:Q96"/>
    <mergeCell ref="P97:Q97"/>
    <mergeCell ref="D91:D92"/>
    <mergeCell ref="E91:E92"/>
    <mergeCell ref="R91:R92"/>
    <mergeCell ref="S91:S92"/>
    <mergeCell ref="Z91:AA91"/>
    <mergeCell ref="F92:G92"/>
    <mergeCell ref="H92:I92"/>
    <mergeCell ref="J92:K92"/>
    <mergeCell ref="L92:M92"/>
    <mergeCell ref="T92:U92"/>
    <mergeCell ref="D49:D50"/>
    <mergeCell ref="E49:E50"/>
    <mergeCell ref="R89:S90"/>
    <mergeCell ref="T89:Y89"/>
    <mergeCell ref="F90:G91"/>
    <mergeCell ref="H90:I91"/>
    <mergeCell ref="J90:K91"/>
    <mergeCell ref="L90:M91"/>
    <mergeCell ref="T90:U91"/>
    <mergeCell ref="V90:W91"/>
    <mergeCell ref="X90:Y91"/>
    <mergeCell ref="X50:Y50"/>
    <mergeCell ref="P112:Q112"/>
    <mergeCell ref="P113:Q113"/>
    <mergeCell ref="B114:B133"/>
    <mergeCell ref="P114:Q114"/>
    <mergeCell ref="P115:Q115"/>
    <mergeCell ref="P116:Q116"/>
    <mergeCell ref="P117:Q117"/>
    <mergeCell ref="P118:Q118"/>
    <mergeCell ref="P119:Q119"/>
    <mergeCell ref="P120:Q120"/>
    <mergeCell ref="P106:Q106"/>
    <mergeCell ref="P107:Q107"/>
    <mergeCell ref="P108:Q108"/>
    <mergeCell ref="P109:Q109"/>
    <mergeCell ref="P110:Q110"/>
    <mergeCell ref="P111:Q111"/>
    <mergeCell ref="P98:Q98"/>
    <mergeCell ref="P99:Q99"/>
    <mergeCell ref="P100:Q100"/>
    <mergeCell ref="P101:Q101"/>
    <mergeCell ref="P102:Q102"/>
    <mergeCell ref="B103:B113"/>
    <mergeCell ref="O103:O133"/>
    <mergeCell ref="P103:Q103"/>
    <mergeCell ref="P104:Q104"/>
    <mergeCell ref="P105:Q105"/>
    <mergeCell ref="P133:Q133"/>
    <mergeCell ref="B93:B102"/>
    <mergeCell ref="O93:O102"/>
    <mergeCell ref="P93:Q93"/>
    <mergeCell ref="P94:Q94"/>
    <mergeCell ref="P95:Q95"/>
    <mergeCell ref="B134:V134"/>
    <mergeCell ref="B135:V135"/>
    <mergeCell ref="B139:AA139"/>
    <mergeCell ref="B142:B145"/>
    <mergeCell ref="C142:C145"/>
    <mergeCell ref="D142:E143"/>
    <mergeCell ref="F142:W142"/>
    <mergeCell ref="F143:G144"/>
    <mergeCell ref="H143:I144"/>
    <mergeCell ref="P127:Q127"/>
    <mergeCell ref="P128:Q128"/>
    <mergeCell ref="P129:Q129"/>
    <mergeCell ref="P130:Q130"/>
    <mergeCell ref="P131:Q131"/>
    <mergeCell ref="P132:Q132"/>
    <mergeCell ref="P121:Q121"/>
    <mergeCell ref="P122:Q122"/>
    <mergeCell ref="P123:Q123"/>
    <mergeCell ref="P124:Q124"/>
    <mergeCell ref="P125:Q125"/>
    <mergeCell ref="P126:Q126"/>
    <mergeCell ref="B177:AA177"/>
    <mergeCell ref="B180:B183"/>
    <mergeCell ref="C180:C183"/>
    <mergeCell ref="D180:E181"/>
    <mergeCell ref="F180:M180"/>
    <mergeCell ref="F181:G182"/>
    <mergeCell ref="H181:I182"/>
    <mergeCell ref="J181:K182"/>
    <mergeCell ref="L181:M182"/>
    <mergeCell ref="D182:D183"/>
    <mergeCell ref="R145:S145"/>
    <mergeCell ref="T145:U145"/>
    <mergeCell ref="V145:W145"/>
    <mergeCell ref="X145:Y145"/>
    <mergeCell ref="B146:B174"/>
    <mergeCell ref="B175:Y175"/>
    <mergeCell ref="V143:W144"/>
    <mergeCell ref="X143:Y144"/>
    <mergeCell ref="D144:D145"/>
    <mergeCell ref="E144:E145"/>
    <mergeCell ref="F145:G145"/>
    <mergeCell ref="H145:I145"/>
    <mergeCell ref="J145:K145"/>
    <mergeCell ref="L145:M145"/>
    <mergeCell ref="N145:O145"/>
    <mergeCell ref="P145:Q145"/>
    <mergeCell ref="J143:K144"/>
    <mergeCell ref="L143:M144"/>
    <mergeCell ref="N143:O144"/>
    <mergeCell ref="P143:Q144"/>
    <mergeCell ref="R143:S144"/>
    <mergeCell ref="T143:U144"/>
    <mergeCell ref="B184:B211"/>
    <mergeCell ref="B212:M212"/>
    <mergeCell ref="B216:AA216"/>
    <mergeCell ref="B219:B222"/>
    <mergeCell ref="C219:C222"/>
    <mergeCell ref="D219:E220"/>
    <mergeCell ref="F219:Y219"/>
    <mergeCell ref="F220:G221"/>
    <mergeCell ref="H220:I221"/>
    <mergeCell ref="J220:K221"/>
    <mergeCell ref="E182:E183"/>
    <mergeCell ref="N182:O182"/>
    <mergeCell ref="F183:G183"/>
    <mergeCell ref="H183:I183"/>
    <mergeCell ref="J183:K183"/>
    <mergeCell ref="L183:M183"/>
    <mergeCell ref="N183:O183"/>
    <mergeCell ref="T222:U222"/>
    <mergeCell ref="V222:W222"/>
    <mergeCell ref="X222:Y222"/>
    <mergeCell ref="B223:B248"/>
    <mergeCell ref="B249:Y249"/>
    <mergeCell ref="B252:B255"/>
    <mergeCell ref="C252:C255"/>
    <mergeCell ref="D252:E253"/>
    <mergeCell ref="F252:K252"/>
    <mergeCell ref="O252:O255"/>
    <mergeCell ref="X220:Y221"/>
    <mergeCell ref="D221:D222"/>
    <mergeCell ref="E221:E222"/>
    <mergeCell ref="F222:G222"/>
    <mergeCell ref="H222:I222"/>
    <mergeCell ref="J222:K222"/>
    <mergeCell ref="L222:M222"/>
    <mergeCell ref="N222:O222"/>
    <mergeCell ref="P222:Q222"/>
    <mergeCell ref="R222:S222"/>
    <mergeCell ref="L220:M221"/>
    <mergeCell ref="N220:O221"/>
    <mergeCell ref="P220:Q221"/>
    <mergeCell ref="R220:S221"/>
    <mergeCell ref="T220:U221"/>
    <mergeCell ref="V220:W221"/>
    <mergeCell ref="C231:C232"/>
    <mergeCell ref="D231:D232"/>
    <mergeCell ref="E231:E232"/>
    <mergeCell ref="G231:G232"/>
    <mergeCell ref="F231:F232"/>
    <mergeCell ref="H231:H232"/>
    <mergeCell ref="I231:I232"/>
    <mergeCell ref="J231:J232"/>
    <mergeCell ref="K231:K232"/>
    <mergeCell ref="B256:B268"/>
    <mergeCell ref="O256:O257"/>
    <mergeCell ref="P256:Q256"/>
    <mergeCell ref="P257:Q257"/>
    <mergeCell ref="O258:U258"/>
    <mergeCell ref="O259:V260"/>
    <mergeCell ref="O261:V262"/>
    <mergeCell ref="P263:Q263"/>
    <mergeCell ref="O264:W264"/>
    <mergeCell ref="D254:D255"/>
    <mergeCell ref="E254:E255"/>
    <mergeCell ref="L254:M254"/>
    <mergeCell ref="R254:R255"/>
    <mergeCell ref="S254:S255"/>
    <mergeCell ref="F255:G255"/>
    <mergeCell ref="H255:I255"/>
    <mergeCell ref="J255:K255"/>
    <mergeCell ref="L255:M255"/>
    <mergeCell ref="P252:Q255"/>
    <mergeCell ref="R252:S253"/>
    <mergeCell ref="T252:U252"/>
    <mergeCell ref="F253:G254"/>
    <mergeCell ref="H253:I254"/>
    <mergeCell ref="J253:K254"/>
    <mergeCell ref="T253:U254"/>
    <mergeCell ref="T255:U255"/>
    <mergeCell ref="N278:O278"/>
    <mergeCell ref="P278:Q278"/>
    <mergeCell ref="R278:S278"/>
    <mergeCell ref="T278:U278"/>
    <mergeCell ref="V278:W278"/>
    <mergeCell ref="X278:Y278"/>
    <mergeCell ref="P276:Q277"/>
    <mergeCell ref="R276:S277"/>
    <mergeCell ref="T276:U277"/>
    <mergeCell ref="V276:W277"/>
    <mergeCell ref="D277:D278"/>
    <mergeCell ref="E277:E278"/>
    <mergeCell ref="F278:G278"/>
    <mergeCell ref="H278:I278"/>
    <mergeCell ref="J278:K278"/>
    <mergeCell ref="L278:M278"/>
    <mergeCell ref="B272:AA272"/>
    <mergeCell ref="B275:B278"/>
    <mergeCell ref="C275:C278"/>
    <mergeCell ref="D275:E276"/>
    <mergeCell ref="F275:W275"/>
    <mergeCell ref="F276:G277"/>
    <mergeCell ref="H276:I277"/>
    <mergeCell ref="J276:K277"/>
    <mergeCell ref="L276:M277"/>
    <mergeCell ref="N276:O277"/>
    <mergeCell ref="P313:Q313"/>
    <mergeCell ref="B314:B339"/>
    <mergeCell ref="C332:C333"/>
    <mergeCell ref="D337:E337"/>
    <mergeCell ref="D338:E338"/>
    <mergeCell ref="D339:E339"/>
    <mergeCell ref="L311:M312"/>
    <mergeCell ref="N311:O312"/>
    <mergeCell ref="P311:Q312"/>
    <mergeCell ref="D312:D313"/>
    <mergeCell ref="E312:E313"/>
    <mergeCell ref="F313:G313"/>
    <mergeCell ref="H313:I313"/>
    <mergeCell ref="J313:K313"/>
    <mergeCell ref="L313:M313"/>
    <mergeCell ref="N313:O313"/>
    <mergeCell ref="B279:B303"/>
    <mergeCell ref="B304:Y304"/>
    <mergeCell ref="B307:AA307"/>
    <mergeCell ref="B310:B313"/>
    <mergeCell ref="C310:C313"/>
    <mergeCell ref="D310:E311"/>
    <mergeCell ref="F310:Q310"/>
    <mergeCell ref="F311:G312"/>
    <mergeCell ref="H311:I312"/>
    <mergeCell ref="J311:K312"/>
    <mergeCell ref="N347:O348"/>
    <mergeCell ref="P347:Q348"/>
    <mergeCell ref="D348:D349"/>
    <mergeCell ref="E348:E349"/>
    <mergeCell ref="F349:G349"/>
    <mergeCell ref="H349:I349"/>
    <mergeCell ref="J349:K349"/>
    <mergeCell ref="L349:M349"/>
    <mergeCell ref="N349:O349"/>
    <mergeCell ref="P349:Q349"/>
    <mergeCell ref="B340:U340"/>
    <mergeCell ref="B343:AA343"/>
    <mergeCell ref="B346:B349"/>
    <mergeCell ref="C346:C349"/>
    <mergeCell ref="D346:E347"/>
    <mergeCell ref="F346:Q346"/>
    <mergeCell ref="F347:G348"/>
    <mergeCell ref="H347:I348"/>
    <mergeCell ref="J347:K348"/>
    <mergeCell ref="L347:M348"/>
    <mergeCell ref="B367:Q367"/>
    <mergeCell ref="B370:B373"/>
    <mergeCell ref="C370:C373"/>
    <mergeCell ref="D370:E371"/>
    <mergeCell ref="F370:K370"/>
    <mergeCell ref="F371:G372"/>
    <mergeCell ref="H371:I372"/>
    <mergeCell ref="J371:K372"/>
    <mergeCell ref="D372:D373"/>
    <mergeCell ref="E372:E373"/>
    <mergeCell ref="B350:B366"/>
    <mergeCell ref="D361:E361"/>
    <mergeCell ref="D362:E362"/>
    <mergeCell ref="D363:E363"/>
    <mergeCell ref="D364:E364"/>
    <mergeCell ref="D365:E365"/>
    <mergeCell ref="D366:E366"/>
    <mergeCell ref="D382:E382"/>
    <mergeCell ref="B386:B389"/>
    <mergeCell ref="C386:C389"/>
    <mergeCell ref="D386:E387"/>
    <mergeCell ref="F386:I386"/>
    <mergeCell ref="K386:K389"/>
    <mergeCell ref="D388:D389"/>
    <mergeCell ref="E388:E389"/>
    <mergeCell ref="F373:G373"/>
    <mergeCell ref="H373:I373"/>
    <mergeCell ref="J373:K373"/>
    <mergeCell ref="B374:B382"/>
    <mergeCell ref="D376:E376"/>
    <mergeCell ref="D377:E377"/>
    <mergeCell ref="D378:E378"/>
    <mergeCell ref="D379:E379"/>
    <mergeCell ref="D380:E380"/>
    <mergeCell ref="D381:E381"/>
    <mergeCell ref="R389:S389"/>
    <mergeCell ref="B390:B395"/>
    <mergeCell ref="K390:K391"/>
    <mergeCell ref="L390:M390"/>
    <mergeCell ref="N390:O390"/>
    <mergeCell ref="L391:M391"/>
    <mergeCell ref="N391:O391"/>
    <mergeCell ref="D392:E392"/>
    <mergeCell ref="D393:E393"/>
    <mergeCell ref="D394:E394"/>
    <mergeCell ref="L386:M389"/>
    <mergeCell ref="N386:O389"/>
    <mergeCell ref="P386:S386"/>
    <mergeCell ref="F387:G388"/>
    <mergeCell ref="H387:I388"/>
    <mergeCell ref="P387:Q388"/>
    <mergeCell ref="R387:S388"/>
    <mergeCell ref="F389:G389"/>
    <mergeCell ref="H389:I389"/>
    <mergeCell ref="P389:Q389"/>
    <mergeCell ref="L404:M405"/>
    <mergeCell ref="D405:D406"/>
    <mergeCell ref="E405:E406"/>
    <mergeCell ref="F406:G406"/>
    <mergeCell ref="H406:I406"/>
    <mergeCell ref="J406:K406"/>
    <mergeCell ref="L406:M406"/>
    <mergeCell ref="D395:E395"/>
    <mergeCell ref="B400:AA400"/>
    <mergeCell ref="B403:B406"/>
    <mergeCell ref="C403:C406"/>
    <mergeCell ref="D403:E404"/>
    <mergeCell ref="F403:G403"/>
    <mergeCell ref="J403:K403"/>
    <mergeCell ref="F404:G405"/>
    <mergeCell ref="H404:I405"/>
    <mergeCell ref="J404:K405"/>
    <mergeCell ref="B426:B429"/>
    <mergeCell ref="D426:E426"/>
    <mergeCell ref="D427:E427"/>
    <mergeCell ref="D428:E428"/>
    <mergeCell ref="D429:E429"/>
    <mergeCell ref="B430:J430"/>
    <mergeCell ref="D420:E421"/>
    <mergeCell ref="F421:G421"/>
    <mergeCell ref="B422:B425"/>
    <mergeCell ref="D422:E422"/>
    <mergeCell ref="D423:E423"/>
    <mergeCell ref="D424:E424"/>
    <mergeCell ref="D425:E425"/>
    <mergeCell ref="B407:B408"/>
    <mergeCell ref="B409:B410"/>
    <mergeCell ref="B411:B412"/>
    <mergeCell ref="B413:M413"/>
    <mergeCell ref="B415:AA415"/>
    <mergeCell ref="B418:B421"/>
    <mergeCell ref="C418:C421"/>
    <mergeCell ref="D418:E419"/>
    <mergeCell ref="F418:G418"/>
    <mergeCell ref="F419:G420"/>
    <mergeCell ref="N439:O439"/>
    <mergeCell ref="P439:Q439"/>
    <mergeCell ref="R439:S439"/>
    <mergeCell ref="T439:U439"/>
    <mergeCell ref="V439:W439"/>
    <mergeCell ref="X439:Y439"/>
    <mergeCell ref="P437:Q438"/>
    <mergeCell ref="R437:S438"/>
    <mergeCell ref="T437:U438"/>
    <mergeCell ref="V437:W438"/>
    <mergeCell ref="X437:Y438"/>
    <mergeCell ref="E438:F439"/>
    <mergeCell ref="G438:G439"/>
    <mergeCell ref="H439:I439"/>
    <mergeCell ref="J439:K439"/>
    <mergeCell ref="L439:M439"/>
    <mergeCell ref="B433:AA433"/>
    <mergeCell ref="B436:B439"/>
    <mergeCell ref="C436:D439"/>
    <mergeCell ref="E436:G437"/>
    <mergeCell ref="H436:Q436"/>
    <mergeCell ref="R436:Y436"/>
    <mergeCell ref="H437:I438"/>
    <mergeCell ref="J437:K438"/>
    <mergeCell ref="L437:M438"/>
    <mergeCell ref="N437:O438"/>
    <mergeCell ref="B455:B471"/>
    <mergeCell ref="C455:D455"/>
    <mergeCell ref="E455:F455"/>
    <mergeCell ref="C456:D456"/>
    <mergeCell ref="E456:F456"/>
    <mergeCell ref="C448:D448"/>
    <mergeCell ref="E448:F448"/>
    <mergeCell ref="B449:B454"/>
    <mergeCell ref="C449:D449"/>
    <mergeCell ref="E449:F449"/>
    <mergeCell ref="C450:D450"/>
    <mergeCell ref="E450:F450"/>
    <mergeCell ref="C451:D451"/>
    <mergeCell ref="E451:F451"/>
    <mergeCell ref="C452:D452"/>
    <mergeCell ref="E444:F444"/>
    <mergeCell ref="C445:D445"/>
    <mergeCell ref="E445:F445"/>
    <mergeCell ref="C446:D446"/>
    <mergeCell ref="E446:F446"/>
    <mergeCell ref="C447:D447"/>
    <mergeCell ref="E447:F447"/>
    <mergeCell ref="B440:B448"/>
    <mergeCell ref="C440:D440"/>
    <mergeCell ref="E440:F440"/>
    <mergeCell ref="C441:D441"/>
    <mergeCell ref="E441:F441"/>
    <mergeCell ref="C442:D442"/>
    <mergeCell ref="E442:F442"/>
    <mergeCell ref="C443:D443"/>
    <mergeCell ref="E443:F443"/>
    <mergeCell ref="C444:D444"/>
    <mergeCell ref="C460:D460"/>
    <mergeCell ref="E460:F460"/>
    <mergeCell ref="C461:D461"/>
    <mergeCell ref="E461:F461"/>
    <mergeCell ref="C462:D462"/>
    <mergeCell ref="E462:F462"/>
    <mergeCell ref="C457:D457"/>
    <mergeCell ref="E457:F457"/>
    <mergeCell ref="C458:D458"/>
    <mergeCell ref="E458:F458"/>
    <mergeCell ref="C459:D459"/>
    <mergeCell ref="E459:F459"/>
    <mergeCell ref="E452:F452"/>
    <mergeCell ref="C453:D453"/>
    <mergeCell ref="E453:F453"/>
    <mergeCell ref="C454:D454"/>
    <mergeCell ref="E454:F454"/>
    <mergeCell ref="C469:D469"/>
    <mergeCell ref="E469:F469"/>
    <mergeCell ref="C470:D470"/>
    <mergeCell ref="E470:F470"/>
    <mergeCell ref="C471:D471"/>
    <mergeCell ref="E471:F471"/>
    <mergeCell ref="C466:D466"/>
    <mergeCell ref="E466:F466"/>
    <mergeCell ref="C467:D467"/>
    <mergeCell ref="E467:F467"/>
    <mergeCell ref="C468:D468"/>
    <mergeCell ref="E468:F468"/>
    <mergeCell ref="C463:D463"/>
    <mergeCell ref="E463:F463"/>
    <mergeCell ref="C464:D464"/>
    <mergeCell ref="E464:F464"/>
    <mergeCell ref="C465:D465"/>
    <mergeCell ref="E465:F465"/>
    <mergeCell ref="B480:Y480"/>
    <mergeCell ref="B483:AA483"/>
    <mergeCell ref="B486:B489"/>
    <mergeCell ref="C486:D489"/>
    <mergeCell ref="E486:G487"/>
    <mergeCell ref="H486:Q486"/>
    <mergeCell ref="R486:W486"/>
    <mergeCell ref="H487:I488"/>
    <mergeCell ref="J487:K488"/>
    <mergeCell ref="L487:M488"/>
    <mergeCell ref="E476:F476"/>
    <mergeCell ref="C477:D477"/>
    <mergeCell ref="E477:F477"/>
    <mergeCell ref="C478:D478"/>
    <mergeCell ref="E478:F478"/>
    <mergeCell ref="C479:D479"/>
    <mergeCell ref="E479:F479"/>
    <mergeCell ref="B472:B479"/>
    <mergeCell ref="C472:D472"/>
    <mergeCell ref="E472:F472"/>
    <mergeCell ref="C473:D473"/>
    <mergeCell ref="E473:F473"/>
    <mergeCell ref="C474:D474"/>
    <mergeCell ref="E474:F474"/>
    <mergeCell ref="C475:D475"/>
    <mergeCell ref="E475:F475"/>
    <mergeCell ref="C476:D476"/>
    <mergeCell ref="P489:Q489"/>
    <mergeCell ref="R489:S489"/>
    <mergeCell ref="T489:U489"/>
    <mergeCell ref="V489:W489"/>
    <mergeCell ref="B490:B509"/>
    <mergeCell ref="C490:D490"/>
    <mergeCell ref="E490:F490"/>
    <mergeCell ref="C491:D491"/>
    <mergeCell ref="E491:F491"/>
    <mergeCell ref="C492:D492"/>
    <mergeCell ref="N487:O488"/>
    <mergeCell ref="P487:Q488"/>
    <mergeCell ref="R487:S488"/>
    <mergeCell ref="T487:U488"/>
    <mergeCell ref="V487:W488"/>
    <mergeCell ref="E488:F489"/>
    <mergeCell ref="H489:I489"/>
    <mergeCell ref="J489:K489"/>
    <mergeCell ref="L489:M489"/>
    <mergeCell ref="N489:O489"/>
    <mergeCell ref="C499:D499"/>
    <mergeCell ref="E499:F499"/>
    <mergeCell ref="C500:D500"/>
    <mergeCell ref="E500:F500"/>
    <mergeCell ref="C501:D501"/>
    <mergeCell ref="E501:F501"/>
    <mergeCell ref="C496:D496"/>
    <mergeCell ref="E496:F496"/>
    <mergeCell ref="C497:D497"/>
    <mergeCell ref="E497:F497"/>
    <mergeCell ref="C498:D498"/>
    <mergeCell ref="E498:F498"/>
    <mergeCell ref="E492:F492"/>
    <mergeCell ref="C493:D493"/>
    <mergeCell ref="E493:F493"/>
    <mergeCell ref="C494:D494"/>
    <mergeCell ref="E494:F494"/>
    <mergeCell ref="C495:D495"/>
    <mergeCell ref="E495:F495"/>
    <mergeCell ref="C507:D507"/>
    <mergeCell ref="E507:F507"/>
    <mergeCell ref="C508:D508"/>
    <mergeCell ref="E508:F508"/>
    <mergeCell ref="C509:D509"/>
    <mergeCell ref="E509:F509"/>
    <mergeCell ref="P503:P504"/>
    <mergeCell ref="Q503:Q504"/>
    <mergeCell ref="C505:D505"/>
    <mergeCell ref="E505:F505"/>
    <mergeCell ref="C506:D506"/>
    <mergeCell ref="E506:F506"/>
    <mergeCell ref="C502:D502"/>
    <mergeCell ref="E502:F502"/>
    <mergeCell ref="C503:D504"/>
    <mergeCell ref="E503:F504"/>
    <mergeCell ref="L503:L504"/>
    <mergeCell ref="M503:M504"/>
    <mergeCell ref="E514:F514"/>
    <mergeCell ref="C515:D515"/>
    <mergeCell ref="E515:F515"/>
    <mergeCell ref="C516:D516"/>
    <mergeCell ref="E516:F516"/>
    <mergeCell ref="C517:D517"/>
    <mergeCell ref="E517:F517"/>
    <mergeCell ref="B510:B524"/>
    <mergeCell ref="C510:D510"/>
    <mergeCell ref="E510:F510"/>
    <mergeCell ref="C511:D511"/>
    <mergeCell ref="E511:F511"/>
    <mergeCell ref="C512:D512"/>
    <mergeCell ref="E512:F512"/>
    <mergeCell ref="C513:D513"/>
    <mergeCell ref="E513:F513"/>
    <mergeCell ref="C514:D514"/>
    <mergeCell ref="C524:D524"/>
    <mergeCell ref="E524:F524"/>
    <mergeCell ref="B525:W525"/>
    <mergeCell ref="B528:AA528"/>
    <mergeCell ref="B531:B534"/>
    <mergeCell ref="C531:D534"/>
    <mergeCell ref="E531:G532"/>
    <mergeCell ref="H531:U531"/>
    <mergeCell ref="V531:Y531"/>
    <mergeCell ref="H532:I533"/>
    <mergeCell ref="C521:D521"/>
    <mergeCell ref="E521:F521"/>
    <mergeCell ref="C522:D522"/>
    <mergeCell ref="E522:F522"/>
    <mergeCell ref="C523:D523"/>
    <mergeCell ref="E523:F523"/>
    <mergeCell ref="C518:D518"/>
    <mergeCell ref="E518:F518"/>
    <mergeCell ref="C519:D519"/>
    <mergeCell ref="E519:F519"/>
    <mergeCell ref="C520:D520"/>
    <mergeCell ref="E520:F520"/>
    <mergeCell ref="C538:D538"/>
    <mergeCell ref="E538:F538"/>
    <mergeCell ref="C539:D539"/>
    <mergeCell ref="E539:F539"/>
    <mergeCell ref="C540:D540"/>
    <mergeCell ref="E540:F540"/>
    <mergeCell ref="T534:U534"/>
    <mergeCell ref="V534:W534"/>
    <mergeCell ref="X534:Y534"/>
    <mergeCell ref="B535:B550"/>
    <mergeCell ref="C535:D535"/>
    <mergeCell ref="E535:F535"/>
    <mergeCell ref="C536:D536"/>
    <mergeCell ref="E536:F536"/>
    <mergeCell ref="C537:D537"/>
    <mergeCell ref="E537:F537"/>
    <mergeCell ref="V532:W533"/>
    <mergeCell ref="X532:Y533"/>
    <mergeCell ref="E533:F534"/>
    <mergeCell ref="G533:G534"/>
    <mergeCell ref="H534:I534"/>
    <mergeCell ref="J534:K534"/>
    <mergeCell ref="L534:M534"/>
    <mergeCell ref="N534:O534"/>
    <mergeCell ref="P534:Q534"/>
    <mergeCell ref="R534:S534"/>
    <mergeCell ref="J532:K533"/>
    <mergeCell ref="L532:M533"/>
    <mergeCell ref="N532:O533"/>
    <mergeCell ref="P532:Q533"/>
    <mergeCell ref="R532:S533"/>
    <mergeCell ref="T532:U533"/>
    <mergeCell ref="C547:D547"/>
    <mergeCell ref="E547:F547"/>
    <mergeCell ref="C548:D548"/>
    <mergeCell ref="E548:F548"/>
    <mergeCell ref="C549:D549"/>
    <mergeCell ref="E549:F549"/>
    <mergeCell ref="C544:D544"/>
    <mergeCell ref="E544:F544"/>
    <mergeCell ref="C545:D545"/>
    <mergeCell ref="E545:F545"/>
    <mergeCell ref="C546:D546"/>
    <mergeCell ref="E546:F546"/>
    <mergeCell ref="C541:D541"/>
    <mergeCell ref="E541:F541"/>
    <mergeCell ref="C542:D542"/>
    <mergeCell ref="E542:F542"/>
    <mergeCell ref="C543:D543"/>
    <mergeCell ref="E543:F543"/>
    <mergeCell ref="C559:D559"/>
    <mergeCell ref="E559:F559"/>
    <mergeCell ref="B560:Y560"/>
    <mergeCell ref="B563:AA563"/>
    <mergeCell ref="C566:E566"/>
    <mergeCell ref="F566:M566"/>
    <mergeCell ref="T566:Y566"/>
    <mergeCell ref="C555:D555"/>
    <mergeCell ref="E555:F555"/>
    <mergeCell ref="C556:D556"/>
    <mergeCell ref="E556:F556"/>
    <mergeCell ref="C557:D558"/>
    <mergeCell ref="E557:F557"/>
    <mergeCell ref="E558:F558"/>
    <mergeCell ref="C550:D550"/>
    <mergeCell ref="E550:F550"/>
    <mergeCell ref="B551:B559"/>
    <mergeCell ref="C551:D552"/>
    <mergeCell ref="E551:F551"/>
    <mergeCell ref="E552:F552"/>
    <mergeCell ref="C553:D553"/>
    <mergeCell ref="E553:F553"/>
    <mergeCell ref="C554:D554"/>
    <mergeCell ref="E554:F554"/>
    <mergeCell ref="R572:S572"/>
    <mergeCell ref="C573:E573"/>
    <mergeCell ref="C574:E574"/>
    <mergeCell ref="C575:E575"/>
    <mergeCell ref="C576:E576"/>
    <mergeCell ref="B577:B581"/>
    <mergeCell ref="C577:E577"/>
    <mergeCell ref="C578:E578"/>
    <mergeCell ref="C581:E581"/>
    <mergeCell ref="R581:S581"/>
    <mergeCell ref="C570:E570"/>
    <mergeCell ref="F570:G570"/>
    <mergeCell ref="H570:I570"/>
    <mergeCell ref="J570:K570"/>
    <mergeCell ref="L570:M570"/>
    <mergeCell ref="B571:B576"/>
    <mergeCell ref="C571:E571"/>
    <mergeCell ref="C572:E572"/>
    <mergeCell ref="B567:B570"/>
    <mergeCell ref="C567:E567"/>
    <mergeCell ref="F567:M567"/>
    <mergeCell ref="C568:E568"/>
    <mergeCell ref="F568:M568"/>
    <mergeCell ref="C569:E569"/>
    <mergeCell ref="F569:G569"/>
    <mergeCell ref="H569:I569"/>
    <mergeCell ref="J569:K569"/>
    <mergeCell ref="L569:M569"/>
    <mergeCell ref="T581:U581"/>
    <mergeCell ref="V581:W581"/>
    <mergeCell ref="B582:B584"/>
    <mergeCell ref="C582:E582"/>
    <mergeCell ref="R582:S582"/>
    <mergeCell ref="T582:U582"/>
    <mergeCell ref="V582:W582"/>
    <mergeCell ref="C583:E583"/>
    <mergeCell ref="C584:E584"/>
    <mergeCell ref="T578:W578"/>
    <mergeCell ref="C579:E579"/>
    <mergeCell ref="R579:S579"/>
    <mergeCell ref="T579:W579"/>
    <mergeCell ref="C580:E580"/>
    <mergeCell ref="R580:S580"/>
    <mergeCell ref="T580:U580"/>
    <mergeCell ref="V580:W580"/>
    <mergeCell ref="C593:E593"/>
    <mergeCell ref="B597:C597"/>
    <mergeCell ref="F597:K597"/>
    <mergeCell ref="B598:B601"/>
    <mergeCell ref="C598:E598"/>
    <mergeCell ref="F598:K598"/>
    <mergeCell ref="C599:E599"/>
    <mergeCell ref="F599:I599"/>
    <mergeCell ref="J599:K599"/>
    <mergeCell ref="C600:E600"/>
    <mergeCell ref="B585:B588"/>
    <mergeCell ref="C585:E585"/>
    <mergeCell ref="C586:E586"/>
    <mergeCell ref="C587:E587"/>
    <mergeCell ref="C588:E588"/>
    <mergeCell ref="B589:B592"/>
    <mergeCell ref="C589:E589"/>
    <mergeCell ref="C590:E590"/>
    <mergeCell ref="C591:E591"/>
    <mergeCell ref="C592:E592"/>
    <mergeCell ref="T608:Y608"/>
    <mergeCell ref="B609:B612"/>
    <mergeCell ref="C609:E609"/>
    <mergeCell ref="F609:I609"/>
    <mergeCell ref="Q609:Q612"/>
    <mergeCell ref="R609:S609"/>
    <mergeCell ref="T609:Y609"/>
    <mergeCell ref="C610:E610"/>
    <mergeCell ref="F610:G610"/>
    <mergeCell ref="H610:I610"/>
    <mergeCell ref="C602:E602"/>
    <mergeCell ref="C603:E603"/>
    <mergeCell ref="C604:E604"/>
    <mergeCell ref="B605:K605"/>
    <mergeCell ref="B608:C608"/>
    <mergeCell ref="F608:I608"/>
    <mergeCell ref="F600:G600"/>
    <mergeCell ref="H600:I600"/>
    <mergeCell ref="J600:K600"/>
    <mergeCell ref="C601:E601"/>
    <mergeCell ref="F601:G601"/>
    <mergeCell ref="H601:I601"/>
    <mergeCell ref="J601:K601"/>
    <mergeCell ref="X612:Y612"/>
    <mergeCell ref="C613:E613"/>
    <mergeCell ref="C614:E614"/>
    <mergeCell ref="B618:AA618"/>
    <mergeCell ref="B621:C621"/>
    <mergeCell ref="F621:U621"/>
    <mergeCell ref="V611:W611"/>
    <mergeCell ref="C612:E612"/>
    <mergeCell ref="F612:G612"/>
    <mergeCell ref="H612:I612"/>
    <mergeCell ref="J612:K612"/>
    <mergeCell ref="N612:O612"/>
    <mergeCell ref="R612:S612"/>
    <mergeCell ref="T612:U612"/>
    <mergeCell ref="V612:W612"/>
    <mergeCell ref="J610:K610"/>
    <mergeCell ref="R610:S610"/>
    <mergeCell ref="X610:Y610"/>
    <mergeCell ref="C611:E611"/>
    <mergeCell ref="F611:G611"/>
    <mergeCell ref="H611:I611"/>
    <mergeCell ref="J611:K611"/>
    <mergeCell ref="N611:O611"/>
    <mergeCell ref="R611:S611"/>
    <mergeCell ref="T611:U611"/>
    <mergeCell ref="T623:U623"/>
    <mergeCell ref="V623:W623"/>
    <mergeCell ref="C624:E624"/>
    <mergeCell ref="F624:G624"/>
    <mergeCell ref="H624:I624"/>
    <mergeCell ref="J624:K624"/>
    <mergeCell ref="L624:M624"/>
    <mergeCell ref="N624:O624"/>
    <mergeCell ref="P624:Q624"/>
    <mergeCell ref="R624:S624"/>
    <mergeCell ref="B622:B625"/>
    <mergeCell ref="C622:E622"/>
    <mergeCell ref="F622:U622"/>
    <mergeCell ref="C623:E623"/>
    <mergeCell ref="F623:I623"/>
    <mergeCell ref="J623:K623"/>
    <mergeCell ref="L623:M623"/>
    <mergeCell ref="N623:O623"/>
    <mergeCell ref="P623:Q623"/>
    <mergeCell ref="R623:S623"/>
    <mergeCell ref="T625:U625"/>
    <mergeCell ref="V625:W625"/>
    <mergeCell ref="C626:E626"/>
    <mergeCell ref="C627:E627"/>
    <mergeCell ref="C628:E628"/>
    <mergeCell ref="B629:B635"/>
    <mergeCell ref="C629:E629"/>
    <mergeCell ref="C630:E630"/>
    <mergeCell ref="C631:E631"/>
    <mergeCell ref="C632:E632"/>
    <mergeCell ref="T624:U624"/>
    <mergeCell ref="V624:W624"/>
    <mergeCell ref="C625:E625"/>
    <mergeCell ref="F625:G625"/>
    <mergeCell ref="H625:I625"/>
    <mergeCell ref="J625:K625"/>
    <mergeCell ref="L625:M625"/>
    <mergeCell ref="N625:O625"/>
    <mergeCell ref="P625:Q625"/>
    <mergeCell ref="R625:S625"/>
    <mergeCell ref="F644:G644"/>
    <mergeCell ref="H644:I644"/>
    <mergeCell ref="B645:B646"/>
    <mergeCell ref="C645:E646"/>
    <mergeCell ref="H645:H646"/>
    <mergeCell ref="I645:I646"/>
    <mergeCell ref="B641:B644"/>
    <mergeCell ref="C641:E641"/>
    <mergeCell ref="F641:I641"/>
    <mergeCell ref="C642:E642"/>
    <mergeCell ref="F642:G642"/>
    <mergeCell ref="H642:I642"/>
    <mergeCell ref="C643:E643"/>
    <mergeCell ref="F643:G643"/>
    <mergeCell ref="H643:I643"/>
    <mergeCell ref="C644:E644"/>
    <mergeCell ref="C633:E633"/>
    <mergeCell ref="C634:E634"/>
    <mergeCell ref="C635:E635"/>
    <mergeCell ref="C636:E636"/>
    <mergeCell ref="B640:C640"/>
    <mergeCell ref="F640:I640"/>
    <mergeCell ref="J657:K657"/>
    <mergeCell ref="L657:M657"/>
    <mergeCell ref="N657:O657"/>
    <mergeCell ref="P657:Q657"/>
    <mergeCell ref="H658:I658"/>
    <mergeCell ref="J658:K658"/>
    <mergeCell ref="N658:O658"/>
    <mergeCell ref="P658:Q658"/>
    <mergeCell ref="B647:B648"/>
    <mergeCell ref="C647:E648"/>
    <mergeCell ref="H647:H648"/>
    <mergeCell ref="I647:I648"/>
    <mergeCell ref="B653:AA653"/>
    <mergeCell ref="B656:D658"/>
    <mergeCell ref="E656:G658"/>
    <mergeCell ref="H656:M656"/>
    <mergeCell ref="N656:Q656"/>
    <mergeCell ref="H657:I657"/>
    <mergeCell ref="B665:D665"/>
    <mergeCell ref="E665:G665"/>
    <mergeCell ref="B666:D666"/>
    <mergeCell ref="E666:G666"/>
    <mergeCell ref="B667:D667"/>
    <mergeCell ref="E667:G667"/>
    <mergeCell ref="B662:D662"/>
    <mergeCell ref="E662:G662"/>
    <mergeCell ref="B663:D663"/>
    <mergeCell ref="E663:G663"/>
    <mergeCell ref="B664:D664"/>
    <mergeCell ref="E664:G664"/>
    <mergeCell ref="B659:D659"/>
    <mergeCell ref="E659:G659"/>
    <mergeCell ref="B660:D660"/>
    <mergeCell ref="E660:G660"/>
    <mergeCell ref="B661:D661"/>
    <mergeCell ref="E661:G661"/>
    <mergeCell ref="B674:D674"/>
    <mergeCell ref="E674:G674"/>
    <mergeCell ref="B675:D675"/>
    <mergeCell ref="E675:G675"/>
    <mergeCell ref="B676:D676"/>
    <mergeCell ref="E676:G676"/>
    <mergeCell ref="B671:D671"/>
    <mergeCell ref="E671:G671"/>
    <mergeCell ref="B672:D672"/>
    <mergeCell ref="E672:G672"/>
    <mergeCell ref="B673:D673"/>
    <mergeCell ref="E673:G673"/>
    <mergeCell ref="B668:D668"/>
    <mergeCell ref="E668:G668"/>
    <mergeCell ref="B669:D669"/>
    <mergeCell ref="E669:G669"/>
    <mergeCell ref="B670:D670"/>
    <mergeCell ref="E670:G670"/>
    <mergeCell ref="B683:D683"/>
    <mergeCell ref="E683:G683"/>
    <mergeCell ref="B684:D684"/>
    <mergeCell ref="E684:G684"/>
    <mergeCell ref="B685:Y685"/>
    <mergeCell ref="B688:AA688"/>
    <mergeCell ref="B680:D680"/>
    <mergeCell ref="E680:G680"/>
    <mergeCell ref="B681:D681"/>
    <mergeCell ref="E681:G681"/>
    <mergeCell ref="B682:D682"/>
    <mergeCell ref="E682:G682"/>
    <mergeCell ref="B677:D677"/>
    <mergeCell ref="E677:G677"/>
    <mergeCell ref="B678:D678"/>
    <mergeCell ref="E678:G678"/>
    <mergeCell ref="B679:D679"/>
    <mergeCell ref="E679:G679"/>
    <mergeCell ref="H692:I692"/>
    <mergeCell ref="J692:K692"/>
    <mergeCell ref="L692:M692"/>
    <mergeCell ref="N692:O692"/>
    <mergeCell ref="P692:Q692"/>
    <mergeCell ref="B693:B694"/>
    <mergeCell ref="C693:E693"/>
    <mergeCell ref="C694:E694"/>
    <mergeCell ref="B690:B692"/>
    <mergeCell ref="C690:E692"/>
    <mergeCell ref="F690:Q690"/>
    <mergeCell ref="F691:G691"/>
    <mergeCell ref="H691:I691"/>
    <mergeCell ref="J691:K691"/>
    <mergeCell ref="L691:M691"/>
    <mergeCell ref="N691:O691"/>
    <mergeCell ref="P691:Q691"/>
    <mergeCell ref="F692:G692"/>
    <mergeCell ref="C703:E703"/>
    <mergeCell ref="C704:E704"/>
    <mergeCell ref="C705:E705"/>
    <mergeCell ref="B706:B717"/>
    <mergeCell ref="C706:E706"/>
    <mergeCell ref="C707:E707"/>
    <mergeCell ref="C708:E708"/>
    <mergeCell ref="C709:E709"/>
    <mergeCell ref="C710:E710"/>
    <mergeCell ref="C711:E711"/>
    <mergeCell ref="B695:B697"/>
    <mergeCell ref="C695:E695"/>
    <mergeCell ref="C696:E696"/>
    <mergeCell ref="C697:E697"/>
    <mergeCell ref="B698:B705"/>
    <mergeCell ref="C698:E698"/>
    <mergeCell ref="C699:E699"/>
    <mergeCell ref="C700:E700"/>
    <mergeCell ref="C701:E701"/>
    <mergeCell ref="C702:E702"/>
    <mergeCell ref="B726:B731"/>
    <mergeCell ref="C726:E726"/>
    <mergeCell ref="C727:E727"/>
    <mergeCell ref="C728:E728"/>
    <mergeCell ref="C729:E729"/>
    <mergeCell ref="C730:E730"/>
    <mergeCell ref="C731:E731"/>
    <mergeCell ref="B718:B725"/>
    <mergeCell ref="C718:E718"/>
    <mergeCell ref="C719:E719"/>
    <mergeCell ref="C720:E720"/>
    <mergeCell ref="C721:E721"/>
    <mergeCell ref="C722:E722"/>
    <mergeCell ref="C723:E723"/>
    <mergeCell ref="C724:E724"/>
    <mergeCell ref="C725:E725"/>
    <mergeCell ref="C712:E712"/>
    <mergeCell ref="C713:E713"/>
    <mergeCell ref="C714:E714"/>
    <mergeCell ref="C715:E715"/>
    <mergeCell ref="C716:E716"/>
    <mergeCell ref="C717:E717"/>
    <mergeCell ref="N739:O739"/>
    <mergeCell ref="P739:Q739"/>
    <mergeCell ref="F740:G740"/>
    <mergeCell ref="H740:I740"/>
    <mergeCell ref="J740:K740"/>
    <mergeCell ref="L740:M740"/>
    <mergeCell ref="N740:O740"/>
    <mergeCell ref="P740:Q740"/>
    <mergeCell ref="C732:E732"/>
    <mergeCell ref="B733:S733"/>
    <mergeCell ref="B736:AA736"/>
    <mergeCell ref="B738:B740"/>
    <mergeCell ref="C738:E740"/>
    <mergeCell ref="F738:Q738"/>
    <mergeCell ref="F739:G739"/>
    <mergeCell ref="H739:I739"/>
    <mergeCell ref="J739:K739"/>
    <mergeCell ref="L739:M739"/>
    <mergeCell ref="C765:E765"/>
    <mergeCell ref="C766:E766"/>
    <mergeCell ref="B767:B768"/>
    <mergeCell ref="C767:E767"/>
    <mergeCell ref="C768:E768"/>
    <mergeCell ref="B769:U769"/>
    <mergeCell ref="B756:B766"/>
    <mergeCell ref="C756:E756"/>
    <mergeCell ref="C757:E757"/>
    <mergeCell ref="C758:E758"/>
    <mergeCell ref="C759:E759"/>
    <mergeCell ref="C760:E760"/>
    <mergeCell ref="C761:E761"/>
    <mergeCell ref="C762:E762"/>
    <mergeCell ref="C763:E763"/>
    <mergeCell ref="C764:E764"/>
    <mergeCell ref="C750:E750"/>
    <mergeCell ref="C751:E751"/>
    <mergeCell ref="C752:E752"/>
    <mergeCell ref="C753:E753"/>
    <mergeCell ref="C754:E754"/>
    <mergeCell ref="C755:E755"/>
    <mergeCell ref="B741:B755"/>
    <mergeCell ref="C741:E741"/>
    <mergeCell ref="C742:E742"/>
    <mergeCell ref="C743:E743"/>
    <mergeCell ref="C744:E744"/>
    <mergeCell ref="C745:E745"/>
    <mergeCell ref="C746:E746"/>
    <mergeCell ref="C747:E747"/>
    <mergeCell ref="C748:E748"/>
    <mergeCell ref="C749:E749"/>
    <mergeCell ref="R779:S779"/>
    <mergeCell ref="F780:G780"/>
    <mergeCell ref="H780:I780"/>
    <mergeCell ref="J780:K780"/>
    <mergeCell ref="L780:M780"/>
    <mergeCell ref="N780:O780"/>
    <mergeCell ref="P780:Q780"/>
    <mergeCell ref="R780:S780"/>
    <mergeCell ref="B776:AA776"/>
    <mergeCell ref="B778:B780"/>
    <mergeCell ref="C778:E780"/>
    <mergeCell ref="F778:S778"/>
    <mergeCell ref="F779:G779"/>
    <mergeCell ref="H779:I779"/>
    <mergeCell ref="J779:K779"/>
    <mergeCell ref="L779:M779"/>
    <mergeCell ref="N779:O779"/>
    <mergeCell ref="P779:Q779"/>
    <mergeCell ref="B796:B798"/>
    <mergeCell ref="C796:E796"/>
    <mergeCell ref="C797:E797"/>
    <mergeCell ref="C798:E798"/>
    <mergeCell ref="C799:E799"/>
    <mergeCell ref="B800:B801"/>
    <mergeCell ref="C800:E800"/>
    <mergeCell ref="C801:E801"/>
    <mergeCell ref="C790:E790"/>
    <mergeCell ref="C791:E791"/>
    <mergeCell ref="C792:E792"/>
    <mergeCell ref="C793:E793"/>
    <mergeCell ref="C794:E794"/>
    <mergeCell ref="C795:E795"/>
    <mergeCell ref="B781:B795"/>
    <mergeCell ref="C781:E781"/>
    <mergeCell ref="C782:E782"/>
    <mergeCell ref="C783:E783"/>
    <mergeCell ref="C784:E784"/>
    <mergeCell ref="C785:E785"/>
    <mergeCell ref="C786:E786"/>
    <mergeCell ref="C787:E787"/>
    <mergeCell ref="C788:E788"/>
    <mergeCell ref="C789:E789"/>
    <mergeCell ref="H807:I807"/>
    <mergeCell ref="J807:K807"/>
    <mergeCell ref="L807:M807"/>
    <mergeCell ref="N807:O807"/>
    <mergeCell ref="B808:B813"/>
    <mergeCell ref="C808:E808"/>
    <mergeCell ref="C809:E809"/>
    <mergeCell ref="C810:E810"/>
    <mergeCell ref="C811:E811"/>
    <mergeCell ref="C812:E812"/>
    <mergeCell ref="C802:E802"/>
    <mergeCell ref="B803:U803"/>
    <mergeCell ref="B805:B807"/>
    <mergeCell ref="C805:E807"/>
    <mergeCell ref="F805:O805"/>
    <mergeCell ref="F806:I806"/>
    <mergeCell ref="J806:K806"/>
    <mergeCell ref="L806:M806"/>
    <mergeCell ref="N806:O806"/>
    <mergeCell ref="F807:G807"/>
    <mergeCell ref="C822:E822"/>
    <mergeCell ref="B823:U823"/>
    <mergeCell ref="B826:AA826"/>
    <mergeCell ref="B829:V829"/>
    <mergeCell ref="B830:B831"/>
    <mergeCell ref="C830:C831"/>
    <mergeCell ref="D830:G831"/>
    <mergeCell ref="H830:O831"/>
    <mergeCell ref="P830:V831"/>
    <mergeCell ref="C813:E813"/>
    <mergeCell ref="B814:B821"/>
    <mergeCell ref="C814:E814"/>
    <mergeCell ref="C815:E815"/>
    <mergeCell ref="C816:E816"/>
    <mergeCell ref="C817:E817"/>
    <mergeCell ref="C818:E818"/>
    <mergeCell ref="C819:E819"/>
    <mergeCell ref="C820:E820"/>
    <mergeCell ref="C821:E821"/>
    <mergeCell ref="D834:G834"/>
    <mergeCell ref="H834:K834"/>
    <mergeCell ref="L834:O834"/>
    <mergeCell ref="P834:V834"/>
    <mergeCell ref="D835:G835"/>
    <mergeCell ref="H835:K835"/>
    <mergeCell ref="L835:O835"/>
    <mergeCell ref="P835:V835"/>
    <mergeCell ref="B832:B835"/>
    <mergeCell ref="D832:G832"/>
    <mergeCell ref="H832:K832"/>
    <mergeCell ref="L832:O832"/>
    <mergeCell ref="P832:V832"/>
    <mergeCell ref="D833:G833"/>
    <mergeCell ref="H833:K833"/>
    <mergeCell ref="L833:O833"/>
    <mergeCell ref="P833:V833"/>
    <mergeCell ref="C834:C835"/>
    <mergeCell ref="D838:G838"/>
    <mergeCell ref="H838:K838"/>
    <mergeCell ref="L838:O838"/>
    <mergeCell ref="P838:V838"/>
    <mergeCell ref="D839:G839"/>
    <mergeCell ref="H839:K839"/>
    <mergeCell ref="L839:O839"/>
    <mergeCell ref="P839:V839"/>
    <mergeCell ref="B836:B856"/>
    <mergeCell ref="C836:C839"/>
    <mergeCell ref="D836:G836"/>
    <mergeCell ref="H836:K836"/>
    <mergeCell ref="L836:O836"/>
    <mergeCell ref="P836:V836"/>
    <mergeCell ref="D837:G837"/>
    <mergeCell ref="H837:K837"/>
    <mergeCell ref="L837:O837"/>
    <mergeCell ref="P837:V837"/>
    <mergeCell ref="D844:G844"/>
    <mergeCell ref="H844:K844"/>
    <mergeCell ref="L844:O844"/>
    <mergeCell ref="P844:V844"/>
    <mergeCell ref="D845:G845"/>
    <mergeCell ref="H845:K845"/>
    <mergeCell ref="L845:O845"/>
    <mergeCell ref="P845:V845"/>
    <mergeCell ref="H842:K842"/>
    <mergeCell ref="L842:O842"/>
    <mergeCell ref="P842:V842"/>
    <mergeCell ref="D843:G843"/>
    <mergeCell ref="H843:K843"/>
    <mergeCell ref="L843:O843"/>
    <mergeCell ref="P843:V843"/>
    <mergeCell ref="C840:C846"/>
    <mergeCell ref="D840:G840"/>
    <mergeCell ref="H840:K840"/>
    <mergeCell ref="L840:O840"/>
    <mergeCell ref="P840:V840"/>
    <mergeCell ref="D841:G841"/>
    <mergeCell ref="H841:K841"/>
    <mergeCell ref="L841:O841"/>
    <mergeCell ref="P841:V841"/>
    <mergeCell ref="D842:G842"/>
    <mergeCell ref="H848:K848"/>
    <mergeCell ref="L848:O848"/>
    <mergeCell ref="P848:V848"/>
    <mergeCell ref="D849:G849"/>
    <mergeCell ref="H849:K849"/>
    <mergeCell ref="L849:O849"/>
    <mergeCell ref="P849:V849"/>
    <mergeCell ref="D846:G846"/>
    <mergeCell ref="H846:K846"/>
    <mergeCell ref="L846:O846"/>
    <mergeCell ref="P846:V846"/>
    <mergeCell ref="C847:C850"/>
    <mergeCell ref="D847:G847"/>
    <mergeCell ref="H847:K847"/>
    <mergeCell ref="L847:O847"/>
    <mergeCell ref="P847:V847"/>
    <mergeCell ref="D848:G848"/>
    <mergeCell ref="H852:K852"/>
    <mergeCell ref="L852:O852"/>
    <mergeCell ref="P852:V852"/>
    <mergeCell ref="D853:G853"/>
    <mergeCell ref="H853:K853"/>
    <mergeCell ref="L853:O853"/>
    <mergeCell ref="P853:V853"/>
    <mergeCell ref="D850:G850"/>
    <mergeCell ref="H850:K850"/>
    <mergeCell ref="L850:O850"/>
    <mergeCell ref="P850:V850"/>
    <mergeCell ref="C851:C854"/>
    <mergeCell ref="D851:G851"/>
    <mergeCell ref="H851:K851"/>
    <mergeCell ref="L851:O851"/>
    <mergeCell ref="P851:V851"/>
    <mergeCell ref="D852:G852"/>
    <mergeCell ref="H856:K856"/>
    <mergeCell ref="L856:O856"/>
    <mergeCell ref="P856:V856"/>
    <mergeCell ref="B857:B867"/>
    <mergeCell ref="C857:C862"/>
    <mergeCell ref="D857:G857"/>
    <mergeCell ref="H857:K857"/>
    <mergeCell ref="L857:O857"/>
    <mergeCell ref="P857:V857"/>
    <mergeCell ref="D858:G858"/>
    <mergeCell ref="D854:G854"/>
    <mergeCell ref="H854:K854"/>
    <mergeCell ref="L854:O854"/>
    <mergeCell ref="P854:V854"/>
    <mergeCell ref="C855:C856"/>
    <mergeCell ref="D855:G855"/>
    <mergeCell ref="H855:K855"/>
    <mergeCell ref="L855:O855"/>
    <mergeCell ref="P855:V855"/>
    <mergeCell ref="D856:G856"/>
    <mergeCell ref="C863:C865"/>
    <mergeCell ref="D863:G863"/>
    <mergeCell ref="H863:K863"/>
    <mergeCell ref="L863:O863"/>
    <mergeCell ref="P863:V863"/>
    <mergeCell ref="D864:G864"/>
    <mergeCell ref="D860:G860"/>
    <mergeCell ref="H860:K860"/>
    <mergeCell ref="L860:O860"/>
    <mergeCell ref="P860:V860"/>
    <mergeCell ref="D861:G861"/>
    <mergeCell ref="H861:K861"/>
    <mergeCell ref="L861:O861"/>
    <mergeCell ref="P861:V861"/>
    <mergeCell ref="H858:K858"/>
    <mergeCell ref="L858:O858"/>
    <mergeCell ref="P858:V858"/>
    <mergeCell ref="D859:G859"/>
    <mergeCell ref="H859:K859"/>
    <mergeCell ref="L859:O859"/>
    <mergeCell ref="P859:V859"/>
    <mergeCell ref="D866:G866"/>
    <mergeCell ref="H866:K866"/>
    <mergeCell ref="L866:O866"/>
    <mergeCell ref="P866:V866"/>
    <mergeCell ref="D867:G867"/>
    <mergeCell ref="H867:K867"/>
    <mergeCell ref="L867:O867"/>
    <mergeCell ref="P867:V867"/>
    <mergeCell ref="H864:K864"/>
    <mergeCell ref="L864:O864"/>
    <mergeCell ref="P864:V864"/>
    <mergeCell ref="D865:G865"/>
    <mergeCell ref="H865:K865"/>
    <mergeCell ref="L865:O865"/>
    <mergeCell ref="P865:V865"/>
    <mergeCell ref="D862:G862"/>
    <mergeCell ref="H862:K862"/>
    <mergeCell ref="L862:O862"/>
    <mergeCell ref="P862:V862"/>
    <mergeCell ref="B870:V870"/>
    <mergeCell ref="B873:AA873"/>
    <mergeCell ref="B876:V876"/>
    <mergeCell ref="B877:B878"/>
    <mergeCell ref="C877:C878"/>
    <mergeCell ref="D877:G878"/>
    <mergeCell ref="H877:O878"/>
    <mergeCell ref="P877:V878"/>
    <mergeCell ref="B868:B869"/>
    <mergeCell ref="C868:C869"/>
    <mergeCell ref="D868:G868"/>
    <mergeCell ref="H868:K868"/>
    <mergeCell ref="L868:O868"/>
    <mergeCell ref="P868:V868"/>
    <mergeCell ref="D869:G869"/>
    <mergeCell ref="H869:K869"/>
    <mergeCell ref="L869:O869"/>
    <mergeCell ref="P869:V869"/>
    <mergeCell ref="H883:K883"/>
    <mergeCell ref="L883:O883"/>
    <mergeCell ref="P883:V883"/>
    <mergeCell ref="D884:G884"/>
    <mergeCell ref="H884:K884"/>
    <mergeCell ref="L884:O884"/>
    <mergeCell ref="P884:V884"/>
    <mergeCell ref="C881:C884"/>
    <mergeCell ref="D881:G881"/>
    <mergeCell ref="H881:K881"/>
    <mergeCell ref="L881:O881"/>
    <mergeCell ref="P881:V881"/>
    <mergeCell ref="D882:G882"/>
    <mergeCell ref="H882:K882"/>
    <mergeCell ref="L882:O882"/>
    <mergeCell ref="P882:V882"/>
    <mergeCell ref="D883:G883"/>
    <mergeCell ref="H887:K887"/>
    <mergeCell ref="L887:O887"/>
    <mergeCell ref="P887:V887"/>
    <mergeCell ref="D888:G888"/>
    <mergeCell ref="H888:K888"/>
    <mergeCell ref="L888:O888"/>
    <mergeCell ref="P888:V888"/>
    <mergeCell ref="D885:G885"/>
    <mergeCell ref="H885:K885"/>
    <mergeCell ref="L885:O885"/>
    <mergeCell ref="P885:V885"/>
    <mergeCell ref="B886:B894"/>
    <mergeCell ref="D886:G886"/>
    <mergeCell ref="H886:K886"/>
    <mergeCell ref="L886:O886"/>
    <mergeCell ref="P886:V886"/>
    <mergeCell ref="D887:G887"/>
    <mergeCell ref="B879:B885"/>
    <mergeCell ref="C879:C880"/>
    <mergeCell ref="D879:G879"/>
    <mergeCell ref="H879:K879"/>
    <mergeCell ref="L879:O879"/>
    <mergeCell ref="P879:V879"/>
    <mergeCell ref="D880:G880"/>
    <mergeCell ref="H880:K880"/>
    <mergeCell ref="L880:O880"/>
    <mergeCell ref="P880:V880"/>
    <mergeCell ref="H891:K891"/>
    <mergeCell ref="L891:O891"/>
    <mergeCell ref="P891:V891"/>
    <mergeCell ref="D892:G893"/>
    <mergeCell ref="H892:K892"/>
    <mergeCell ref="L892:O892"/>
    <mergeCell ref="P892:V892"/>
    <mergeCell ref="H893:K893"/>
    <mergeCell ref="L893:O893"/>
    <mergeCell ref="P893:V893"/>
    <mergeCell ref="C889:C893"/>
    <mergeCell ref="D889:G889"/>
    <mergeCell ref="H889:K889"/>
    <mergeCell ref="L889:O889"/>
    <mergeCell ref="P889:V889"/>
    <mergeCell ref="D890:G890"/>
    <mergeCell ref="H890:K890"/>
    <mergeCell ref="L890:O890"/>
    <mergeCell ref="P890:V890"/>
    <mergeCell ref="D891:G891"/>
    <mergeCell ref="P897:V897"/>
    <mergeCell ref="H898:K898"/>
    <mergeCell ref="L898:O898"/>
    <mergeCell ref="P898:V898"/>
    <mergeCell ref="B899:V899"/>
    <mergeCell ref="B902:AA902"/>
    <mergeCell ref="D896:G896"/>
    <mergeCell ref="H896:K896"/>
    <mergeCell ref="L896:O896"/>
    <mergeCell ref="D897:G897"/>
    <mergeCell ref="H897:K897"/>
    <mergeCell ref="L897:O897"/>
    <mergeCell ref="D894:G894"/>
    <mergeCell ref="H894:K894"/>
    <mergeCell ref="L894:O894"/>
    <mergeCell ref="P894:V894"/>
    <mergeCell ref="B895:B897"/>
    <mergeCell ref="C895:C897"/>
    <mergeCell ref="D895:G895"/>
    <mergeCell ref="H895:K895"/>
    <mergeCell ref="L895:O895"/>
    <mergeCell ref="P895:V895"/>
    <mergeCell ref="B909:G909"/>
    <mergeCell ref="H909:L909"/>
    <mergeCell ref="M909:Q909"/>
    <mergeCell ref="R909:U909"/>
    <mergeCell ref="B910:G911"/>
    <mergeCell ref="H910:L910"/>
    <mergeCell ref="M910:Q911"/>
    <mergeCell ref="R910:U910"/>
    <mergeCell ref="H911:L911"/>
    <mergeCell ref="R911:U911"/>
    <mergeCell ref="B905:U905"/>
    <mergeCell ref="B906:G906"/>
    <mergeCell ref="H906:L906"/>
    <mergeCell ref="M906:U906"/>
    <mergeCell ref="B907:G908"/>
    <mergeCell ref="H907:L907"/>
    <mergeCell ref="M907:Q908"/>
    <mergeCell ref="R907:U907"/>
    <mergeCell ref="H908:L908"/>
    <mergeCell ref="R908:U908"/>
    <mergeCell ref="B918:G919"/>
    <mergeCell ref="H918:L918"/>
    <mergeCell ref="M918:Q919"/>
    <mergeCell ref="R918:U918"/>
    <mergeCell ref="H919:L919"/>
    <mergeCell ref="R919:U919"/>
    <mergeCell ref="B915:G917"/>
    <mergeCell ref="H915:L916"/>
    <mergeCell ref="M915:Q915"/>
    <mergeCell ref="R915:U915"/>
    <mergeCell ref="M916:Q916"/>
    <mergeCell ref="R916:U916"/>
    <mergeCell ref="H917:L917"/>
    <mergeCell ref="M917:Q917"/>
    <mergeCell ref="R917:U917"/>
    <mergeCell ref="B912:G912"/>
    <mergeCell ref="M912:Q912"/>
    <mergeCell ref="R912:U912"/>
    <mergeCell ref="B913:G914"/>
    <mergeCell ref="H913:L913"/>
    <mergeCell ref="M913:Q914"/>
    <mergeCell ref="R913:U913"/>
    <mergeCell ref="H914:L914"/>
    <mergeCell ref="R914:U914"/>
    <mergeCell ref="R923:U923"/>
    <mergeCell ref="B924:G925"/>
    <mergeCell ref="H924:L924"/>
    <mergeCell ref="M924:Q925"/>
    <mergeCell ref="R924:U924"/>
    <mergeCell ref="H925:L925"/>
    <mergeCell ref="R925:U925"/>
    <mergeCell ref="B920:G920"/>
    <mergeCell ref="M920:Q920"/>
    <mergeCell ref="R920:U920"/>
    <mergeCell ref="B921:G923"/>
    <mergeCell ref="H921:L921"/>
    <mergeCell ref="M921:Q923"/>
    <mergeCell ref="R921:U921"/>
    <mergeCell ref="H922:L922"/>
    <mergeCell ref="R922:U922"/>
    <mergeCell ref="H923:L923"/>
    <mergeCell ref="B930:G930"/>
    <mergeCell ref="H930:L930"/>
    <mergeCell ref="M930:Q930"/>
    <mergeCell ref="R930:U930"/>
    <mergeCell ref="B933:U933"/>
    <mergeCell ref="B934:G934"/>
    <mergeCell ref="H934:L934"/>
    <mergeCell ref="M934:U934"/>
    <mergeCell ref="B928:G929"/>
    <mergeCell ref="H928:L928"/>
    <mergeCell ref="M928:Q928"/>
    <mergeCell ref="R928:U928"/>
    <mergeCell ref="H929:L929"/>
    <mergeCell ref="M929:Q929"/>
    <mergeCell ref="R929:U929"/>
    <mergeCell ref="B926:G927"/>
    <mergeCell ref="H926:L926"/>
    <mergeCell ref="M926:Q927"/>
    <mergeCell ref="R926:U926"/>
    <mergeCell ref="H927:L927"/>
    <mergeCell ref="R927:U927"/>
    <mergeCell ref="B937:G937"/>
    <mergeCell ref="H937:L937"/>
    <mergeCell ref="M937:Q937"/>
    <mergeCell ref="R937:U937"/>
    <mergeCell ref="B938:G939"/>
    <mergeCell ref="H938:L938"/>
    <mergeCell ref="M938:Q939"/>
    <mergeCell ref="R938:U938"/>
    <mergeCell ref="H939:L939"/>
    <mergeCell ref="R939:U939"/>
    <mergeCell ref="B935:G935"/>
    <mergeCell ref="H935:L935"/>
    <mergeCell ref="M935:Q935"/>
    <mergeCell ref="R935:U935"/>
    <mergeCell ref="B936:G936"/>
    <mergeCell ref="H936:L936"/>
    <mergeCell ref="M936:Q936"/>
    <mergeCell ref="R936:U936"/>
    <mergeCell ref="B944:U944"/>
    <mergeCell ref="B947:AA947"/>
    <mergeCell ref="B950:U950"/>
    <mergeCell ref="B951:G951"/>
    <mergeCell ref="H951:L951"/>
    <mergeCell ref="M951:U951"/>
    <mergeCell ref="B942:G942"/>
    <mergeCell ref="H942:L942"/>
    <mergeCell ref="M942:Q942"/>
    <mergeCell ref="R942:U942"/>
    <mergeCell ref="B943:G943"/>
    <mergeCell ref="H943:L943"/>
    <mergeCell ref="M943:Q943"/>
    <mergeCell ref="R943:U943"/>
    <mergeCell ref="B940:G941"/>
    <mergeCell ref="H940:L940"/>
    <mergeCell ref="M940:Q941"/>
    <mergeCell ref="R940:U940"/>
    <mergeCell ref="H941:L941"/>
    <mergeCell ref="R941:U941"/>
    <mergeCell ref="B956:G957"/>
    <mergeCell ref="H956:L956"/>
    <mergeCell ref="M956:Q957"/>
    <mergeCell ref="R956:U956"/>
    <mergeCell ref="H957:L957"/>
    <mergeCell ref="R957:U957"/>
    <mergeCell ref="B954:G955"/>
    <mergeCell ref="H954:L954"/>
    <mergeCell ref="M954:Q955"/>
    <mergeCell ref="R954:U954"/>
    <mergeCell ref="H955:L955"/>
    <mergeCell ref="R955:U955"/>
    <mergeCell ref="B952:G953"/>
    <mergeCell ref="H952:L952"/>
    <mergeCell ref="M952:Q953"/>
    <mergeCell ref="R952:U952"/>
    <mergeCell ref="H953:L953"/>
    <mergeCell ref="R953:U953"/>
    <mergeCell ref="B963:G964"/>
    <mergeCell ref="H963:L964"/>
    <mergeCell ref="M963:Q963"/>
    <mergeCell ref="R963:U963"/>
    <mergeCell ref="M964:Q964"/>
    <mergeCell ref="R964:U964"/>
    <mergeCell ref="B960:G961"/>
    <mergeCell ref="H960:L961"/>
    <mergeCell ref="M960:Q961"/>
    <mergeCell ref="R960:U960"/>
    <mergeCell ref="R961:U961"/>
    <mergeCell ref="H962:L962"/>
    <mergeCell ref="M962:Q962"/>
    <mergeCell ref="R962:U962"/>
    <mergeCell ref="B958:G958"/>
    <mergeCell ref="H958:L958"/>
    <mergeCell ref="M958:Q958"/>
    <mergeCell ref="R958:U958"/>
    <mergeCell ref="B959:G959"/>
    <mergeCell ref="H959:L959"/>
    <mergeCell ref="M959:Q959"/>
    <mergeCell ref="R959:U959"/>
    <mergeCell ref="H972:L972"/>
    <mergeCell ref="M972:Q972"/>
    <mergeCell ref="R972:U972"/>
    <mergeCell ref="H973:L973"/>
    <mergeCell ref="M973:Q973"/>
    <mergeCell ref="R973:U973"/>
    <mergeCell ref="H968:L968"/>
    <mergeCell ref="M968:Q968"/>
    <mergeCell ref="R968:U968"/>
    <mergeCell ref="B970:U970"/>
    <mergeCell ref="B971:G971"/>
    <mergeCell ref="H971:L971"/>
    <mergeCell ref="M971:U971"/>
    <mergeCell ref="B965:G966"/>
    <mergeCell ref="M965:Q966"/>
    <mergeCell ref="R965:U965"/>
    <mergeCell ref="R966:U966"/>
    <mergeCell ref="B967:G967"/>
    <mergeCell ref="H967:L967"/>
    <mergeCell ref="M967:Q967"/>
    <mergeCell ref="R967:U967"/>
    <mergeCell ref="B978:G979"/>
    <mergeCell ref="H978:L978"/>
    <mergeCell ref="M978:Q979"/>
    <mergeCell ref="R978:U978"/>
    <mergeCell ref="H979:L979"/>
    <mergeCell ref="R979:U979"/>
    <mergeCell ref="H976:L976"/>
    <mergeCell ref="M976:Q976"/>
    <mergeCell ref="R976:U976"/>
    <mergeCell ref="H977:L977"/>
    <mergeCell ref="M977:Q977"/>
    <mergeCell ref="R977:U977"/>
    <mergeCell ref="H974:L974"/>
    <mergeCell ref="M974:Q974"/>
    <mergeCell ref="R974:U974"/>
    <mergeCell ref="H975:L975"/>
    <mergeCell ref="M975:Q975"/>
    <mergeCell ref="R975:U975"/>
    <mergeCell ref="B984:U984"/>
    <mergeCell ref="B987:AA987"/>
    <mergeCell ref="B990:U990"/>
    <mergeCell ref="B991:G991"/>
    <mergeCell ref="H991:L991"/>
    <mergeCell ref="M991:U991"/>
    <mergeCell ref="Y981:AB981"/>
    <mergeCell ref="H982:L982"/>
    <mergeCell ref="M982:Q982"/>
    <mergeCell ref="R982:U982"/>
    <mergeCell ref="H983:L983"/>
    <mergeCell ref="M983:Q983"/>
    <mergeCell ref="R983:U983"/>
    <mergeCell ref="B980:G981"/>
    <mergeCell ref="H980:L981"/>
    <mergeCell ref="M980:Q980"/>
    <mergeCell ref="R980:U980"/>
    <mergeCell ref="M981:Q981"/>
    <mergeCell ref="R981:U981"/>
    <mergeCell ref="B997:G998"/>
    <mergeCell ref="H997:L997"/>
    <mergeCell ref="M997:Q998"/>
    <mergeCell ref="R997:U997"/>
    <mergeCell ref="H998:L998"/>
    <mergeCell ref="R998:U998"/>
    <mergeCell ref="B995:G995"/>
    <mergeCell ref="H995:L995"/>
    <mergeCell ref="M995:Q995"/>
    <mergeCell ref="R995:U995"/>
    <mergeCell ref="B996:G996"/>
    <mergeCell ref="H996:L996"/>
    <mergeCell ref="M996:Q996"/>
    <mergeCell ref="R996:U996"/>
    <mergeCell ref="B992:G992"/>
    <mergeCell ref="H992:L992"/>
    <mergeCell ref="M992:Q992"/>
    <mergeCell ref="R992:U992"/>
    <mergeCell ref="B993:G994"/>
    <mergeCell ref="H993:L993"/>
    <mergeCell ref="M993:Q994"/>
    <mergeCell ref="R993:U993"/>
    <mergeCell ref="H994:L994"/>
    <mergeCell ref="R994:U994"/>
    <mergeCell ref="M1004:Q1004"/>
    <mergeCell ref="R1004:U1004"/>
    <mergeCell ref="B1005:G1005"/>
    <mergeCell ref="H1005:L1005"/>
    <mergeCell ref="M1005:Q1005"/>
    <mergeCell ref="R1005:U1005"/>
    <mergeCell ref="R1001:U1001"/>
    <mergeCell ref="B1002:G1002"/>
    <mergeCell ref="H1002:L1002"/>
    <mergeCell ref="M1002:Q1002"/>
    <mergeCell ref="R1002:U1002"/>
    <mergeCell ref="B1003:G1004"/>
    <mergeCell ref="H1003:L1003"/>
    <mergeCell ref="M1003:Q1003"/>
    <mergeCell ref="R1003:U1003"/>
    <mergeCell ref="H1004:L1004"/>
    <mergeCell ref="B999:G999"/>
    <mergeCell ref="H999:L999"/>
    <mergeCell ref="M999:Q999"/>
    <mergeCell ref="R999:U999"/>
    <mergeCell ref="B1000:G1001"/>
    <mergeCell ref="H1000:L1000"/>
    <mergeCell ref="M1000:Q1000"/>
    <mergeCell ref="R1000:U1000"/>
    <mergeCell ref="H1001:L1001"/>
    <mergeCell ref="M1001:Q1001"/>
    <mergeCell ref="B1010:G1011"/>
    <mergeCell ref="H1010:L1010"/>
    <mergeCell ref="M1010:Q1011"/>
    <mergeCell ref="R1010:U1010"/>
    <mergeCell ref="H1011:L1011"/>
    <mergeCell ref="R1011:U1011"/>
    <mergeCell ref="B1008:G1008"/>
    <mergeCell ref="H1008:L1008"/>
    <mergeCell ref="M1008:Q1008"/>
    <mergeCell ref="R1008:U1008"/>
    <mergeCell ref="B1009:G1009"/>
    <mergeCell ref="H1009:L1009"/>
    <mergeCell ref="M1009:Q1009"/>
    <mergeCell ref="R1009:U1009"/>
    <mergeCell ref="B1006:G1006"/>
    <mergeCell ref="H1006:L1006"/>
    <mergeCell ref="M1006:Q1006"/>
    <mergeCell ref="R1006:U1006"/>
    <mergeCell ref="B1007:G1007"/>
    <mergeCell ref="H1007:L1007"/>
    <mergeCell ref="M1007:Q1007"/>
    <mergeCell ref="R1007:U1007"/>
    <mergeCell ref="B1016:G1017"/>
    <mergeCell ref="H1016:L1016"/>
    <mergeCell ref="M1016:Q1016"/>
    <mergeCell ref="R1016:U1016"/>
    <mergeCell ref="H1017:L1017"/>
    <mergeCell ref="M1017:Q1017"/>
    <mergeCell ref="R1017:U1017"/>
    <mergeCell ref="B1014:G1014"/>
    <mergeCell ref="H1014:L1014"/>
    <mergeCell ref="M1014:Q1014"/>
    <mergeCell ref="R1014:U1014"/>
    <mergeCell ref="B1015:G1015"/>
    <mergeCell ref="H1015:L1015"/>
    <mergeCell ref="M1015:Q1015"/>
    <mergeCell ref="R1015:U1015"/>
    <mergeCell ref="B1012:G1013"/>
    <mergeCell ref="H1012:L1012"/>
    <mergeCell ref="M1012:Q1012"/>
    <mergeCell ref="R1012:U1012"/>
    <mergeCell ref="H1013:L1013"/>
    <mergeCell ref="M1013:Q1013"/>
    <mergeCell ref="R1013:U1013"/>
    <mergeCell ref="H1020:L1020"/>
    <mergeCell ref="M1020:Q1020"/>
    <mergeCell ref="R1020:U1020"/>
    <mergeCell ref="B1021:G1022"/>
    <mergeCell ref="H1021:L1021"/>
    <mergeCell ref="M1021:Q1021"/>
    <mergeCell ref="R1021:U1021"/>
    <mergeCell ref="H1022:L1022"/>
    <mergeCell ref="M1022:Q1022"/>
    <mergeCell ref="R1022:U1022"/>
    <mergeCell ref="B1018:G1019"/>
    <mergeCell ref="H1018:L1018"/>
    <mergeCell ref="M1018:Q1018"/>
    <mergeCell ref="R1018:U1018"/>
    <mergeCell ref="H1019:L1019"/>
    <mergeCell ref="M1019:Q1019"/>
    <mergeCell ref="R1019:U1019"/>
    <mergeCell ref="B1027:G1028"/>
    <mergeCell ref="H1027:L1027"/>
    <mergeCell ref="M1027:Q1028"/>
    <mergeCell ref="R1027:U1027"/>
    <mergeCell ref="H1028:L1028"/>
    <mergeCell ref="R1028:U1028"/>
    <mergeCell ref="B1025:G1026"/>
    <mergeCell ref="H1025:L1025"/>
    <mergeCell ref="M1025:Q1026"/>
    <mergeCell ref="R1025:U1025"/>
    <mergeCell ref="H1026:L1026"/>
    <mergeCell ref="R1026:U1026"/>
    <mergeCell ref="B1023:G1024"/>
    <mergeCell ref="H1023:L1023"/>
    <mergeCell ref="M1023:Q1024"/>
    <mergeCell ref="R1023:U1023"/>
    <mergeCell ref="H1024:L1024"/>
    <mergeCell ref="R1024:U1024"/>
    <mergeCell ref="B1039:G1039"/>
    <mergeCell ref="H1039:L1039"/>
    <mergeCell ref="M1039:Q1039"/>
    <mergeCell ref="R1039:U1039"/>
    <mergeCell ref="B1040:G1040"/>
    <mergeCell ref="H1040:L1040"/>
    <mergeCell ref="M1040:Q1040"/>
    <mergeCell ref="R1040:U1040"/>
    <mergeCell ref="B1037:G1037"/>
    <mergeCell ref="H1037:L1037"/>
    <mergeCell ref="M1037:Q1037"/>
    <mergeCell ref="R1037:U1037"/>
    <mergeCell ref="B1038:G1038"/>
    <mergeCell ref="H1038:L1038"/>
    <mergeCell ref="M1038:Q1038"/>
    <mergeCell ref="R1038:U1038"/>
    <mergeCell ref="B1029:U1029"/>
    <mergeCell ref="B1032:AA1032"/>
    <mergeCell ref="B1035:U1035"/>
    <mergeCell ref="B1036:G1036"/>
    <mergeCell ref="H1036:L1036"/>
    <mergeCell ref="M1036:U1036"/>
    <mergeCell ref="B1046:G1047"/>
    <mergeCell ref="H1046:L1046"/>
    <mergeCell ref="M1046:Q1047"/>
    <mergeCell ref="R1046:U1046"/>
    <mergeCell ref="H1047:L1047"/>
    <mergeCell ref="R1047:U1047"/>
    <mergeCell ref="B1043:G1043"/>
    <mergeCell ref="H1043:L1043"/>
    <mergeCell ref="M1043:Q1043"/>
    <mergeCell ref="R1043:U1043"/>
    <mergeCell ref="B1044:G1045"/>
    <mergeCell ref="H1044:L1044"/>
    <mergeCell ref="M1044:Q1045"/>
    <mergeCell ref="R1044:U1044"/>
    <mergeCell ref="H1045:L1045"/>
    <mergeCell ref="R1045:U1045"/>
    <mergeCell ref="B1041:G1042"/>
    <mergeCell ref="H1041:L1041"/>
    <mergeCell ref="M1041:Q1042"/>
    <mergeCell ref="R1041:U1041"/>
    <mergeCell ref="H1042:L1042"/>
    <mergeCell ref="R1042:U1042"/>
    <mergeCell ref="B1052:G1054"/>
    <mergeCell ref="H1052:L1052"/>
    <mergeCell ref="M1052:Q1053"/>
    <mergeCell ref="R1052:U1052"/>
    <mergeCell ref="H1053:L1053"/>
    <mergeCell ref="R1053:U1053"/>
    <mergeCell ref="H1054:L1054"/>
    <mergeCell ref="M1054:Q1054"/>
    <mergeCell ref="R1054:U1054"/>
    <mergeCell ref="B1050:G1051"/>
    <mergeCell ref="H1050:L1050"/>
    <mergeCell ref="M1050:Q1051"/>
    <mergeCell ref="R1050:U1050"/>
    <mergeCell ref="H1051:L1051"/>
    <mergeCell ref="R1051:U1051"/>
    <mergeCell ref="B1048:G1049"/>
    <mergeCell ref="H1048:L1048"/>
    <mergeCell ref="M1048:Q1049"/>
    <mergeCell ref="R1048:U1048"/>
    <mergeCell ref="H1049:L1049"/>
    <mergeCell ref="R1049:U1049"/>
    <mergeCell ref="B1063:G1064"/>
    <mergeCell ref="H1063:L1063"/>
    <mergeCell ref="M1063:Q1064"/>
    <mergeCell ref="R1063:U1063"/>
    <mergeCell ref="H1064:L1064"/>
    <mergeCell ref="R1064:U1064"/>
    <mergeCell ref="R1060:U1060"/>
    <mergeCell ref="B1061:G1061"/>
    <mergeCell ref="H1061:L1061"/>
    <mergeCell ref="M1061:Q1061"/>
    <mergeCell ref="R1061:U1061"/>
    <mergeCell ref="B1062:G1062"/>
    <mergeCell ref="H1062:L1062"/>
    <mergeCell ref="M1062:Q1062"/>
    <mergeCell ref="R1062:U1062"/>
    <mergeCell ref="B1057:U1057"/>
    <mergeCell ref="B1058:G1058"/>
    <mergeCell ref="H1058:L1058"/>
    <mergeCell ref="M1058:U1058"/>
    <mergeCell ref="B1059:G1060"/>
    <mergeCell ref="H1059:L1059"/>
    <mergeCell ref="M1059:Q1059"/>
    <mergeCell ref="R1059:U1059"/>
    <mergeCell ref="H1060:L1060"/>
    <mergeCell ref="M1060:Q1060"/>
    <mergeCell ref="B1071:G1071"/>
    <mergeCell ref="H1071:L1071"/>
    <mergeCell ref="M1071:U1071"/>
    <mergeCell ref="B1072:G1073"/>
    <mergeCell ref="H1072:L1072"/>
    <mergeCell ref="M1072:Q1073"/>
    <mergeCell ref="R1072:U1072"/>
    <mergeCell ref="H1073:L1073"/>
    <mergeCell ref="R1073:U1073"/>
    <mergeCell ref="B1067:G1067"/>
    <mergeCell ref="H1067:L1067"/>
    <mergeCell ref="M1067:Q1067"/>
    <mergeCell ref="R1067:U1067"/>
    <mergeCell ref="B1068:W1068"/>
    <mergeCell ref="B1070:U1070"/>
    <mergeCell ref="B1065:G1066"/>
    <mergeCell ref="H1065:L1065"/>
    <mergeCell ref="M1065:Q1066"/>
    <mergeCell ref="R1065:U1065"/>
    <mergeCell ref="H1066:L1066"/>
    <mergeCell ref="R1066:U1066"/>
    <mergeCell ref="B1078:G1079"/>
    <mergeCell ref="H1078:L1078"/>
    <mergeCell ref="M1078:Q1079"/>
    <mergeCell ref="R1078:U1078"/>
    <mergeCell ref="H1079:L1079"/>
    <mergeCell ref="R1079:U1079"/>
    <mergeCell ref="B1076:G1076"/>
    <mergeCell ref="H1076:L1076"/>
    <mergeCell ref="M1076:Q1076"/>
    <mergeCell ref="R1076:U1076"/>
    <mergeCell ref="B1077:G1077"/>
    <mergeCell ref="H1077:L1077"/>
    <mergeCell ref="M1077:Q1077"/>
    <mergeCell ref="R1077:U1077"/>
    <mergeCell ref="B1074:G1075"/>
    <mergeCell ref="H1074:L1074"/>
    <mergeCell ref="M1074:Q1075"/>
    <mergeCell ref="R1074:U1074"/>
    <mergeCell ref="H1075:L1075"/>
    <mergeCell ref="R1075:U1075"/>
    <mergeCell ref="B1091:G1091"/>
    <mergeCell ref="H1091:L1091"/>
    <mergeCell ref="M1091:Q1091"/>
    <mergeCell ref="R1091:U1091"/>
    <mergeCell ref="B1092:G1092"/>
    <mergeCell ref="H1092:L1092"/>
    <mergeCell ref="M1092:Q1092"/>
    <mergeCell ref="R1092:U1092"/>
    <mergeCell ref="B1083:U1083"/>
    <mergeCell ref="B1086:AA1086"/>
    <mergeCell ref="B1089:U1089"/>
    <mergeCell ref="B1090:G1090"/>
    <mergeCell ref="H1090:L1090"/>
    <mergeCell ref="M1090:U1090"/>
    <mergeCell ref="B1080:G1080"/>
    <mergeCell ref="H1080:L1080"/>
    <mergeCell ref="M1080:Q1080"/>
    <mergeCell ref="R1080:U1080"/>
    <mergeCell ref="B1081:G1082"/>
    <mergeCell ref="H1081:L1081"/>
    <mergeCell ref="M1081:Q1082"/>
    <mergeCell ref="R1081:U1081"/>
    <mergeCell ref="H1082:L1082"/>
    <mergeCell ref="R1082:U1082"/>
    <mergeCell ref="B1096:G1096"/>
    <mergeCell ref="H1096:L1096"/>
    <mergeCell ref="M1096:Q1096"/>
    <mergeCell ref="R1096:U1096"/>
    <mergeCell ref="B1097:G1098"/>
    <mergeCell ref="H1097:L1097"/>
    <mergeCell ref="M1097:Q1098"/>
    <mergeCell ref="R1097:U1097"/>
    <mergeCell ref="H1098:L1098"/>
    <mergeCell ref="R1098:U1098"/>
    <mergeCell ref="B1093:G1093"/>
    <mergeCell ref="H1093:L1093"/>
    <mergeCell ref="M1093:Q1093"/>
    <mergeCell ref="R1093:U1093"/>
    <mergeCell ref="B1094:G1095"/>
    <mergeCell ref="H1094:L1094"/>
    <mergeCell ref="M1094:Q1095"/>
    <mergeCell ref="R1094:U1094"/>
    <mergeCell ref="H1095:L1095"/>
    <mergeCell ref="R1095:U1095"/>
    <mergeCell ref="B1107:G1107"/>
    <mergeCell ref="H1107:L1107"/>
    <mergeCell ref="M1107:Q1107"/>
    <mergeCell ref="R1107:U1107"/>
    <mergeCell ref="B1108:G1108"/>
    <mergeCell ref="M1108:Q1108"/>
    <mergeCell ref="R1108:U1108"/>
    <mergeCell ref="B1104:U1104"/>
    <mergeCell ref="B1105:G1105"/>
    <mergeCell ref="H1105:L1105"/>
    <mergeCell ref="M1105:U1105"/>
    <mergeCell ref="B1106:G1106"/>
    <mergeCell ref="H1106:L1106"/>
    <mergeCell ref="M1106:Q1106"/>
    <mergeCell ref="R1106:U1106"/>
    <mergeCell ref="B1099:G1099"/>
    <mergeCell ref="H1099:L1099"/>
    <mergeCell ref="M1099:Q1099"/>
    <mergeCell ref="R1099:U1099"/>
    <mergeCell ref="B1100:G1101"/>
    <mergeCell ref="H1100:L1100"/>
    <mergeCell ref="M1100:Q1101"/>
    <mergeCell ref="R1100:U1100"/>
    <mergeCell ref="H1101:L1101"/>
    <mergeCell ref="R1101:U1101"/>
    <mergeCell ref="R1116:U1116"/>
    <mergeCell ref="H1117:L1118"/>
    <mergeCell ref="M1117:Q1117"/>
    <mergeCell ref="R1117:U1117"/>
    <mergeCell ref="M1118:Q1118"/>
    <mergeCell ref="R1118:U1118"/>
    <mergeCell ref="B1113:U1113"/>
    <mergeCell ref="B1114:G1114"/>
    <mergeCell ref="H1114:L1114"/>
    <mergeCell ref="M1114:U1114"/>
    <mergeCell ref="B1115:G1127"/>
    <mergeCell ref="H1115:L1115"/>
    <mergeCell ref="M1115:Q1115"/>
    <mergeCell ref="R1115:U1115"/>
    <mergeCell ref="H1116:L1116"/>
    <mergeCell ref="M1116:Q1116"/>
    <mergeCell ref="B1109:G1109"/>
    <mergeCell ref="H1109:L1109"/>
    <mergeCell ref="M1109:Q1109"/>
    <mergeCell ref="R1109:U1109"/>
    <mergeCell ref="B1110:G1110"/>
    <mergeCell ref="H1110:L1110"/>
    <mergeCell ref="M1110:Q1110"/>
    <mergeCell ref="R1110:U1110"/>
    <mergeCell ref="H1126:L1126"/>
    <mergeCell ref="M1126:Q1126"/>
    <mergeCell ref="R1126:U1126"/>
    <mergeCell ref="H1127:L1127"/>
    <mergeCell ref="M1127:Q1127"/>
    <mergeCell ref="R1127:U1127"/>
    <mergeCell ref="H1122:L1125"/>
    <mergeCell ref="M1122:Q1123"/>
    <mergeCell ref="R1122:U1122"/>
    <mergeCell ref="R1123:U1123"/>
    <mergeCell ref="M1124:Q1125"/>
    <mergeCell ref="R1124:U1124"/>
    <mergeCell ref="R1125:U1125"/>
    <mergeCell ref="H1119:L1119"/>
    <mergeCell ref="M1119:Q1119"/>
    <mergeCell ref="R1119:U1119"/>
    <mergeCell ref="H1120:L1121"/>
    <mergeCell ref="M1120:Q1121"/>
    <mergeCell ref="R1120:U1120"/>
    <mergeCell ref="R1121:U1121"/>
    <mergeCell ref="R1136:U1136"/>
    <mergeCell ref="H1137:L1137"/>
    <mergeCell ref="R1137:U1137"/>
    <mergeCell ref="H1138:L1138"/>
    <mergeCell ref="R1138:U1138"/>
    <mergeCell ref="B1139:U1139"/>
    <mergeCell ref="B1131:U1131"/>
    <mergeCell ref="B1133:U1133"/>
    <mergeCell ref="B1134:G1134"/>
    <mergeCell ref="H1134:L1134"/>
    <mergeCell ref="M1134:U1134"/>
    <mergeCell ref="B1135:G1138"/>
    <mergeCell ref="H1135:L1135"/>
    <mergeCell ref="M1135:Q1138"/>
    <mergeCell ref="R1135:U1135"/>
    <mergeCell ref="H1136:L1136"/>
    <mergeCell ref="B1128:G1128"/>
    <mergeCell ref="H1128:L1128"/>
    <mergeCell ref="M1128:Q1128"/>
    <mergeCell ref="R1128:U1128"/>
    <mergeCell ref="B1129:G1130"/>
    <mergeCell ref="H1129:L1129"/>
    <mergeCell ref="M1129:Q1130"/>
    <mergeCell ref="R1129:U1129"/>
    <mergeCell ref="H1130:L1130"/>
    <mergeCell ref="R1130:U1130"/>
    <mergeCell ref="R1148:U1148"/>
    <mergeCell ref="H1149:L1149"/>
    <mergeCell ref="R1149:U1149"/>
    <mergeCell ref="H1150:L1150"/>
    <mergeCell ref="R1150:U1150"/>
    <mergeCell ref="H1151:L1151"/>
    <mergeCell ref="R1151:U1151"/>
    <mergeCell ref="B1142:AA1142"/>
    <mergeCell ref="B1145:U1145"/>
    <mergeCell ref="B1146:G1146"/>
    <mergeCell ref="H1146:L1146"/>
    <mergeCell ref="M1146:U1146"/>
    <mergeCell ref="B1147:G1167"/>
    <mergeCell ref="H1147:L1147"/>
    <mergeCell ref="M1147:Q1154"/>
    <mergeCell ref="R1147:U1147"/>
    <mergeCell ref="H1148:L1148"/>
    <mergeCell ref="H1158:L1158"/>
    <mergeCell ref="M1158:Q1158"/>
    <mergeCell ref="R1158:U1158"/>
    <mergeCell ref="H1159:L1159"/>
    <mergeCell ref="M1159:Q1159"/>
    <mergeCell ref="R1159:U1159"/>
    <mergeCell ref="H1155:L1155"/>
    <mergeCell ref="M1155:Q1156"/>
    <mergeCell ref="R1155:U1155"/>
    <mergeCell ref="H1156:L1156"/>
    <mergeCell ref="R1156:U1156"/>
    <mergeCell ref="H1157:L1157"/>
    <mergeCell ref="M1157:Q1157"/>
    <mergeCell ref="R1157:U1157"/>
    <mergeCell ref="H1152:L1152"/>
    <mergeCell ref="R1152:U1152"/>
    <mergeCell ref="H1153:L1153"/>
    <mergeCell ref="R1153:U1153"/>
    <mergeCell ref="H1154:L1154"/>
    <mergeCell ref="R1154:U1154"/>
    <mergeCell ref="H1165:L1165"/>
    <mergeCell ref="M1165:Q1166"/>
    <mergeCell ref="R1165:U1165"/>
    <mergeCell ref="H1166:L1166"/>
    <mergeCell ref="R1166:U1166"/>
    <mergeCell ref="R1167:U1167"/>
    <mergeCell ref="H1162:L1162"/>
    <mergeCell ref="M1162:Q1162"/>
    <mergeCell ref="R1162:U1162"/>
    <mergeCell ref="H1163:L1163"/>
    <mergeCell ref="M1163:Q1164"/>
    <mergeCell ref="R1163:U1163"/>
    <mergeCell ref="H1164:L1164"/>
    <mergeCell ref="R1164:U1164"/>
    <mergeCell ref="H1160:L1160"/>
    <mergeCell ref="M1160:Q1160"/>
    <mergeCell ref="R1160:U1160"/>
    <mergeCell ref="H1161:L1161"/>
    <mergeCell ref="M1161:Q1161"/>
    <mergeCell ref="R1161:U1161"/>
    <mergeCell ref="M1171:Q1172"/>
    <mergeCell ref="R1171:U1171"/>
    <mergeCell ref="H1172:L1172"/>
    <mergeCell ref="R1172:U1172"/>
    <mergeCell ref="H1173:L1173"/>
    <mergeCell ref="M1173:Q1173"/>
    <mergeCell ref="R1173:U1173"/>
    <mergeCell ref="B1168:G1174"/>
    <mergeCell ref="H1168:L1168"/>
    <mergeCell ref="M1168:Q1169"/>
    <mergeCell ref="R1168:U1168"/>
    <mergeCell ref="H1169:L1169"/>
    <mergeCell ref="R1169:U1169"/>
    <mergeCell ref="H1170:L1170"/>
    <mergeCell ref="M1170:Q1170"/>
    <mergeCell ref="R1170:U1170"/>
    <mergeCell ref="H1171:L1171"/>
    <mergeCell ref="M1177:Q1179"/>
    <mergeCell ref="R1177:U1177"/>
    <mergeCell ref="H1178:L1179"/>
    <mergeCell ref="R1178:U1178"/>
    <mergeCell ref="R1179:U1179"/>
    <mergeCell ref="H1180:L1181"/>
    <mergeCell ref="M1180:Q1183"/>
    <mergeCell ref="R1180:U1180"/>
    <mergeCell ref="R1181:U1181"/>
    <mergeCell ref="H1182:L1182"/>
    <mergeCell ref="H1174:L1174"/>
    <mergeCell ref="M1174:Q1174"/>
    <mergeCell ref="R1174:U1174"/>
    <mergeCell ref="B1175:G1190"/>
    <mergeCell ref="H1175:L1175"/>
    <mergeCell ref="M1175:Q1176"/>
    <mergeCell ref="R1175:U1175"/>
    <mergeCell ref="H1176:L1176"/>
    <mergeCell ref="R1176:U1176"/>
    <mergeCell ref="H1177:L1177"/>
    <mergeCell ref="H1190:L1190"/>
    <mergeCell ref="M1190:Q1190"/>
    <mergeCell ref="R1190:U1190"/>
    <mergeCell ref="B1193:U1193"/>
    <mergeCell ref="B1194:G1194"/>
    <mergeCell ref="H1194:L1194"/>
    <mergeCell ref="M1194:U1194"/>
    <mergeCell ref="H1187:L1187"/>
    <mergeCell ref="R1187:U1187"/>
    <mergeCell ref="H1188:L1188"/>
    <mergeCell ref="M1188:Q1188"/>
    <mergeCell ref="R1188:U1188"/>
    <mergeCell ref="H1189:L1189"/>
    <mergeCell ref="M1189:Q1189"/>
    <mergeCell ref="R1189:U1189"/>
    <mergeCell ref="R1182:U1182"/>
    <mergeCell ref="H1183:L1183"/>
    <mergeCell ref="R1183:U1183"/>
    <mergeCell ref="H1184:L1184"/>
    <mergeCell ref="M1184:Q1187"/>
    <mergeCell ref="R1184:U1184"/>
    <mergeCell ref="H1185:L1185"/>
    <mergeCell ref="R1185:U1185"/>
    <mergeCell ref="H1186:L1186"/>
    <mergeCell ref="R1186:U1186"/>
    <mergeCell ref="B1205:G1206"/>
    <mergeCell ref="H1205:L1206"/>
    <mergeCell ref="M1205:Q1205"/>
    <mergeCell ref="R1205:U1205"/>
    <mergeCell ref="M1206:Q1206"/>
    <mergeCell ref="R1206:U1206"/>
    <mergeCell ref="H1202:L1202"/>
    <mergeCell ref="M1202:Q1203"/>
    <mergeCell ref="R1202:U1202"/>
    <mergeCell ref="H1203:L1203"/>
    <mergeCell ref="R1203:U1203"/>
    <mergeCell ref="H1204:L1204"/>
    <mergeCell ref="M1204:Q1204"/>
    <mergeCell ref="R1204:U1204"/>
    <mergeCell ref="M1198:Q1198"/>
    <mergeCell ref="R1198:U1198"/>
    <mergeCell ref="H1199:L1199"/>
    <mergeCell ref="M1199:Q1201"/>
    <mergeCell ref="R1199:U1199"/>
    <mergeCell ref="H1200:L1201"/>
    <mergeCell ref="R1200:U1200"/>
    <mergeCell ref="R1201:U1201"/>
    <mergeCell ref="B1195:G1204"/>
    <mergeCell ref="H1195:L1195"/>
    <mergeCell ref="M1195:Q1196"/>
    <mergeCell ref="R1195:U1195"/>
    <mergeCell ref="H1196:L1196"/>
    <mergeCell ref="R1196:U1196"/>
    <mergeCell ref="H1197:L1197"/>
    <mergeCell ref="M1197:Q1197"/>
    <mergeCell ref="R1197:U1197"/>
    <mergeCell ref="H1198:L1198"/>
    <mergeCell ref="R1210:U1210"/>
    <mergeCell ref="B1211:U1211"/>
    <mergeCell ref="B1214:AA1214"/>
    <mergeCell ref="B1216:V1216"/>
    <mergeCell ref="B1217:B1218"/>
    <mergeCell ref="C1217:C1218"/>
    <mergeCell ref="D1217:G1218"/>
    <mergeCell ref="H1217:O1218"/>
    <mergeCell ref="P1217:V1218"/>
    <mergeCell ref="B1207:G1210"/>
    <mergeCell ref="H1207:L1207"/>
    <mergeCell ref="M1207:Q1208"/>
    <mergeCell ref="R1207:U1207"/>
    <mergeCell ref="H1208:L1208"/>
    <mergeCell ref="R1208:U1208"/>
    <mergeCell ref="H1209:L1209"/>
    <mergeCell ref="M1209:Q1210"/>
    <mergeCell ref="R1209:U1209"/>
    <mergeCell ref="H1210:L1210"/>
    <mergeCell ref="D1221:G1221"/>
    <mergeCell ref="H1221:K1221"/>
    <mergeCell ref="L1221:O1221"/>
    <mergeCell ref="P1221:V1221"/>
    <mergeCell ref="D1222:G1222"/>
    <mergeCell ref="H1222:K1222"/>
    <mergeCell ref="L1222:O1222"/>
    <mergeCell ref="P1222:V1222"/>
    <mergeCell ref="D1219:G1219"/>
    <mergeCell ref="H1219:K1219"/>
    <mergeCell ref="L1219:O1219"/>
    <mergeCell ref="P1219:V1219"/>
    <mergeCell ref="B1220:B1223"/>
    <mergeCell ref="C1220:C1222"/>
    <mergeCell ref="D1220:G1220"/>
    <mergeCell ref="H1220:K1220"/>
    <mergeCell ref="L1220:O1220"/>
    <mergeCell ref="P1220:V1220"/>
    <mergeCell ref="D1225:G1225"/>
    <mergeCell ref="H1225:K1225"/>
    <mergeCell ref="L1225:O1225"/>
    <mergeCell ref="P1225:V1225"/>
    <mergeCell ref="B1226:X1226"/>
    <mergeCell ref="B1229:B1231"/>
    <mergeCell ref="C1229:E1229"/>
    <mergeCell ref="F1229:M1229"/>
    <mergeCell ref="N1229:S1229"/>
    <mergeCell ref="C1230:E1230"/>
    <mergeCell ref="D1223:G1223"/>
    <mergeCell ref="H1223:K1223"/>
    <mergeCell ref="L1223:O1223"/>
    <mergeCell ref="P1223:V1223"/>
    <mergeCell ref="D1224:G1224"/>
    <mergeCell ref="H1224:K1224"/>
    <mergeCell ref="L1224:O1224"/>
    <mergeCell ref="P1224:V1224"/>
    <mergeCell ref="B1232:B1234"/>
    <mergeCell ref="C1232:E1232"/>
    <mergeCell ref="C1233:E1233"/>
    <mergeCell ref="C1234:E1234"/>
    <mergeCell ref="B1235:B1236"/>
    <mergeCell ref="C1235:E1235"/>
    <mergeCell ref="C1236:E1236"/>
    <mergeCell ref="R1230:S1230"/>
    <mergeCell ref="C1231:E1231"/>
    <mergeCell ref="F1231:G1231"/>
    <mergeCell ref="H1231:I1231"/>
    <mergeCell ref="J1231:K1231"/>
    <mergeCell ref="L1231:M1231"/>
    <mergeCell ref="N1231:O1231"/>
    <mergeCell ref="P1231:Q1231"/>
    <mergeCell ref="R1231:S1231"/>
    <mergeCell ref="F1230:G1230"/>
    <mergeCell ref="H1230:I1230"/>
    <mergeCell ref="J1230:K1230"/>
    <mergeCell ref="L1230:M1230"/>
    <mergeCell ref="N1230:O1230"/>
    <mergeCell ref="P1230:Q1230"/>
    <mergeCell ref="B1248:E1248"/>
    <mergeCell ref="F1248:G1248"/>
    <mergeCell ref="B1249:E1249"/>
    <mergeCell ref="F1249:G1249"/>
    <mergeCell ref="B1250:E1250"/>
    <mergeCell ref="F1250:G1250"/>
    <mergeCell ref="B1243:E1243"/>
    <mergeCell ref="F1243:G1243"/>
    <mergeCell ref="B1244:E1244"/>
    <mergeCell ref="F1244:G1244"/>
    <mergeCell ref="B1245:E1245"/>
    <mergeCell ref="F1245:G1245"/>
    <mergeCell ref="B1240:E1240"/>
    <mergeCell ref="F1240:G1240"/>
    <mergeCell ref="B1241:E1241"/>
    <mergeCell ref="F1241:G1241"/>
    <mergeCell ref="B1242:E1242"/>
    <mergeCell ref="F1242:G1242"/>
  </mergeCells>
  <phoneticPr fontId="13"/>
  <dataValidations count="1">
    <dataValidation imeMode="off" allowBlank="1" showInputMessage="1" showErrorMessage="1" sqref="L1221:L1225 N1227 R935:R943 T931 T1055 T1102 T1111:T1112 R1114:R1130 T1191 R972:R983 R1147:R1190 L834:L869 L879:L897 R907:R930 R952:R968 R993:R1028 R1037:R1054 R1059:R1067 R1072:R1082 R1092:R1101 R1106:R1110 R1135:R1138 R1195:R1210" xr:uid="{2AF22D20-73AA-4C9C-83CE-96A09F833AAA}"/>
  </dataValidations>
  <printOptions horizontalCentered="1" gridLinesSet="0"/>
  <pageMargins left="0.25" right="0.25" top="0.75" bottom="0.75" header="0.3" footer="0.3"/>
  <pageSetup paperSize="9" scale="40" fitToHeight="0" orientation="portrait" r:id="rId1"/>
  <headerFooter alignWithMargins="0">
    <oddFooter>&amp;P / &amp;N ページ</oddFooter>
  </headerFooter>
  <rowBreaks count="27" manualBreakCount="27">
    <brk id="42" max="16383" man="1"/>
    <brk id="84" max="16383" man="1"/>
    <brk id="137" max="16383" man="1"/>
    <brk id="175" max="16383" man="1"/>
    <brk id="214" max="16383" man="1"/>
    <brk id="270" max="16383" man="1"/>
    <brk id="305" max="16383" man="1"/>
    <brk id="341" max="16383" man="1"/>
    <brk id="398" max="16383" man="1"/>
    <brk id="431" max="16383" man="1"/>
    <brk id="481" max="16383" man="1"/>
    <brk id="526" max="16383" man="1"/>
    <brk id="561" max="16383" man="1"/>
    <brk id="616" max="16383" man="1"/>
    <brk id="651" max="16383" man="1"/>
    <brk id="686" max="16383" man="1"/>
    <brk id="734" max="16383" man="1"/>
    <brk id="774" max="16383" man="1"/>
    <brk id="824" max="16383" man="1"/>
    <brk id="871" max="16383" man="1"/>
    <brk id="900" max="16383" man="1"/>
    <brk id="945" max="16383" man="1"/>
    <brk id="985" max="16383" man="1"/>
    <brk id="1030" max="16383" man="1"/>
    <brk id="1084" max="16383" man="1"/>
    <brk id="1140" max="16383" man="1"/>
    <brk id="121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vt:i4>
      </vt:variant>
    </vt:vector>
  </HeadingPairs>
  <TitlesOfParts>
    <vt:vector size="13" baseType="lpstr">
      <vt:lpstr>入力</vt:lpstr>
      <vt:lpstr>パターン別掛け率（入力）</vt:lpstr>
      <vt:lpstr>6桁</vt:lpstr>
      <vt:lpstr>パターン表</vt:lpstr>
      <vt:lpstr>地区別掛け率</vt:lpstr>
      <vt:lpstr>ユーザ別掛け率</vt:lpstr>
      <vt:lpstr>全国標準卸価格</vt:lpstr>
      <vt:lpstr>地区標準卸価格</vt:lpstr>
      <vt:lpstr>ユーザー別卸価格</vt:lpstr>
      <vt:lpstr>ユーザー別小売(卸)価格試算(税抜)</vt:lpstr>
      <vt:lpstr>ユーザー別小売(卸)価格試算(税込)</vt:lpstr>
      <vt:lpstr>A</vt:lpstr>
      <vt:lpstr>入力!Print_Area</vt:lpstr>
    </vt:vector>
  </TitlesOfParts>
  <Company>住友ゴム工業(株)</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142834</dc:creator>
  <cp:lastModifiedBy>小池 直樹</cp:lastModifiedBy>
  <cp:lastPrinted>2025-07-24T01:17:37Z</cp:lastPrinted>
  <dcterms:created xsi:type="dcterms:W3CDTF">2005-12-21T10:44:37Z</dcterms:created>
  <dcterms:modified xsi:type="dcterms:W3CDTF">2025-08-25T08:25:57Z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b10461f0-e1f3-43f4-848c-f9a7fa9189cf</vt:lpwstr>
  </property>
</Properties>
</file>